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codeName="ThisWorkbook" autoCompressPictures="0"/>
  <mc:AlternateContent xmlns:mc="http://schemas.openxmlformats.org/markup-compatibility/2006">
    <mc:Choice Requires="x15">
      <x15ac:absPath xmlns:x15ac="http://schemas.microsoft.com/office/spreadsheetml/2010/11/ac" url="C:\Users\david\Desktop\RheoScale to be published\"/>
    </mc:Choice>
  </mc:AlternateContent>
  <xr:revisionPtr revIDLastSave="0" documentId="13_ncr:1_{AE3F26C0-56D5-49F9-9B68-4D1CB3208004}" xr6:coauthVersionLast="47" xr6:coauthVersionMax="47" xr10:uidLastSave="{00000000-0000-0000-0000-000000000000}"/>
  <bookViews>
    <workbookView xWindow="-93" yWindow="-93" windowWidth="25786" windowHeight="13866" tabRatio="695" xr2:uid="{00000000-000D-0000-FFFF-FFFF00000000}"/>
  </bookViews>
  <sheets>
    <sheet name="How to use this calculator" sheetId="1" r:id="rId1"/>
    <sheet name="Input and Summary Results" sheetId="2" r:id="rId2"/>
    <sheet name="Analysis working notes" sheetId="7" r:id="rId3"/>
    <sheet name="Data Transformation" sheetId="4" r:id="rId4"/>
    <sheet name="Weighting" sheetId="5" r:id="rId5"/>
    <sheet name="Assignments" sheetId="3" r:id="rId6"/>
    <sheet name="Bin Analysis" sheetId="6" r:id="rId7"/>
  </sheets>
  <calcPr calcId="191029"/>
  <customWorkbookViews>
    <customWorkbookView name="David Liu - Personal View" guid="{3FABBB88-4ADF-4471-88BA-07085913E628}" mergeInterval="0" personalView="1" maximized="1" xWindow="-14" yWindow="-14" windowWidth="3868" windowHeight="2080" tabRatio="69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E7" i="3" l="1"/>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6" i="3"/>
  <c r="I20" i="2" l="1"/>
  <c r="R31" i="4" l="1"/>
  <c r="R30" i="4"/>
  <c r="R29" i="4"/>
  <c r="R28" i="4"/>
  <c r="C51" i="6" l="1"/>
  <c r="C75" i="6" s="1"/>
  <c r="C99" i="6" s="1"/>
  <c r="C123" i="6" s="1"/>
  <c r="C147" i="6" s="1"/>
  <c r="C171" i="6" s="1"/>
  <c r="C195" i="6" s="1"/>
  <c r="C219" i="6" s="1"/>
  <c r="C243" i="6" s="1"/>
  <c r="C267" i="6" s="1"/>
  <c r="C291" i="6" s="1"/>
  <c r="C315" i="6" s="1"/>
  <c r="C339" i="6" s="1"/>
  <c r="C363" i="6" s="1"/>
  <c r="C387" i="6" s="1"/>
  <c r="C411" i="6" s="1"/>
  <c r="C435" i="6" s="1"/>
  <c r="C459" i="6" s="1"/>
  <c r="C483" i="6" s="1"/>
  <c r="C507" i="6" s="1"/>
  <c r="C531" i="6" l="1"/>
  <c r="B425" i="4"/>
  <c r="B426" i="4"/>
  <c r="C426" i="4" s="1"/>
  <c r="E426" i="4" s="1"/>
  <c r="B427" i="4"/>
  <c r="C427" i="4" s="1"/>
  <c r="B428" i="4"/>
  <c r="B429" i="4"/>
  <c r="B430" i="4"/>
  <c r="C430" i="4" s="1"/>
  <c r="E430" i="4" s="1"/>
  <c r="B431" i="4"/>
  <c r="C431" i="4" s="1"/>
  <c r="E431" i="4" s="1"/>
  <c r="B432" i="4"/>
  <c r="C432" i="4" s="1"/>
  <c r="B433" i="4"/>
  <c r="C433" i="4" s="1"/>
  <c r="E433" i="4" s="1"/>
  <c r="B434" i="4"/>
  <c r="B435" i="4"/>
  <c r="C435" i="4" s="1"/>
  <c r="E435" i="4" s="1"/>
  <c r="B436" i="4"/>
  <c r="B437" i="4"/>
  <c r="C437" i="4" s="1"/>
  <c r="B438" i="4"/>
  <c r="D438" i="4" s="1"/>
  <c r="B439" i="4"/>
  <c r="C439" i="4" s="1"/>
  <c r="E439" i="4" s="1"/>
  <c r="B440" i="4"/>
  <c r="C440" i="4" s="1"/>
  <c r="B441" i="4"/>
  <c r="C441" i="4" s="1"/>
  <c r="B442" i="4"/>
  <c r="C442" i="4" s="1"/>
  <c r="B443" i="4"/>
  <c r="C443" i="4" s="1"/>
  <c r="E443" i="4" s="1"/>
  <c r="B444" i="4"/>
  <c r="C444" i="4" s="1"/>
  <c r="E444" i="4" s="1"/>
  <c r="B445" i="4"/>
  <c r="C445" i="4" s="1"/>
  <c r="E445" i="4" s="1"/>
  <c r="B446" i="4"/>
  <c r="C446" i="4" s="1"/>
  <c r="B447" i="4"/>
  <c r="C447" i="4" s="1"/>
  <c r="E447" i="4" s="1"/>
  <c r="B448" i="4"/>
  <c r="C448" i="4" s="1"/>
  <c r="E448" i="4" s="1"/>
  <c r="B449" i="4"/>
  <c r="C449" i="4" s="1"/>
  <c r="E449" i="4" s="1"/>
  <c r="B450" i="4"/>
  <c r="D450" i="4" s="1"/>
  <c r="B451" i="4"/>
  <c r="C451" i="4" s="1"/>
  <c r="E451" i="4" s="1"/>
  <c r="B452" i="4"/>
  <c r="C452" i="4" s="1"/>
  <c r="E452" i="4" s="1"/>
  <c r="B453" i="4"/>
  <c r="C453" i="4" s="1"/>
  <c r="E453" i="4" s="1"/>
  <c r="B454" i="4"/>
  <c r="C454" i="4" s="1"/>
  <c r="E454" i="4" s="1"/>
  <c r="B455" i="4"/>
  <c r="B456" i="4"/>
  <c r="C456" i="4" s="1"/>
  <c r="E456" i="4" s="1"/>
  <c r="B457" i="4"/>
  <c r="C457" i="4" s="1"/>
  <c r="E457" i="4" s="1"/>
  <c r="B458" i="4"/>
  <c r="C458" i="4" s="1"/>
  <c r="E458" i="4" s="1"/>
  <c r="B459" i="4"/>
  <c r="C459" i="4" s="1"/>
  <c r="E459" i="4" s="1"/>
  <c r="B460" i="4"/>
  <c r="C460" i="4" s="1"/>
  <c r="E460" i="4" s="1"/>
  <c r="B461" i="4"/>
  <c r="C461" i="4" s="1"/>
  <c r="E461" i="4" s="1"/>
  <c r="B462" i="4"/>
  <c r="C462" i="4" s="1"/>
  <c r="E462" i="4" s="1"/>
  <c r="B463" i="4"/>
  <c r="C463" i="4" s="1"/>
  <c r="E463" i="4" s="1"/>
  <c r="B464" i="4"/>
  <c r="C464" i="4" s="1"/>
  <c r="E464" i="4" s="1"/>
  <c r="B465" i="4"/>
  <c r="C465" i="4" s="1"/>
  <c r="E465" i="4" s="1"/>
  <c r="B466" i="4"/>
  <c r="C466" i="4" s="1"/>
  <c r="E466" i="4" s="1"/>
  <c r="B467" i="4"/>
  <c r="C467" i="4" s="1"/>
  <c r="E467" i="4" s="1"/>
  <c r="B468" i="4"/>
  <c r="C468" i="4" s="1"/>
  <c r="E468" i="4" s="1"/>
  <c r="B469" i="4"/>
  <c r="C469" i="4" s="1"/>
  <c r="E469" i="4" s="1"/>
  <c r="B470" i="4"/>
  <c r="C470" i="4" s="1"/>
  <c r="E470" i="4" s="1"/>
  <c r="B471" i="4"/>
  <c r="C471" i="4" s="1"/>
  <c r="E471" i="4" s="1"/>
  <c r="B472" i="4"/>
  <c r="C472" i="4" s="1"/>
  <c r="E472" i="4" s="1"/>
  <c r="B473" i="4"/>
  <c r="C473" i="4" s="1"/>
  <c r="E473" i="4" s="1"/>
  <c r="B474" i="4"/>
  <c r="C474" i="4" s="1"/>
  <c r="E474" i="4" s="1"/>
  <c r="B475" i="4"/>
  <c r="C475" i="4" s="1"/>
  <c r="E475" i="4" s="1"/>
  <c r="B476" i="4"/>
  <c r="C476" i="4" s="1"/>
  <c r="E476" i="4" s="1"/>
  <c r="B477" i="4"/>
  <c r="C477" i="4" s="1"/>
  <c r="E477" i="4" s="1"/>
  <c r="B478" i="4"/>
  <c r="C478" i="4" s="1"/>
  <c r="E478" i="4" s="1"/>
  <c r="B479" i="4"/>
  <c r="C479" i="4" s="1"/>
  <c r="E479" i="4" s="1"/>
  <c r="B480" i="4"/>
  <c r="C480" i="4" s="1"/>
  <c r="E480" i="4" s="1"/>
  <c r="B481" i="4"/>
  <c r="C481" i="4" s="1"/>
  <c r="E481" i="4" s="1"/>
  <c r="B482" i="4"/>
  <c r="C482" i="4" s="1"/>
  <c r="E482" i="4" s="1"/>
  <c r="B483" i="4"/>
  <c r="C483" i="4" s="1"/>
  <c r="E483" i="4" s="1"/>
  <c r="B484" i="4"/>
  <c r="B485" i="4"/>
  <c r="C485" i="4" s="1"/>
  <c r="E485" i="4" s="1"/>
  <c r="B486" i="4"/>
  <c r="C486" i="4" s="1"/>
  <c r="E486" i="4" s="1"/>
  <c r="B487" i="4"/>
  <c r="C487" i="4" s="1"/>
  <c r="E487" i="4" s="1"/>
  <c r="B488" i="4"/>
  <c r="C488" i="4" s="1"/>
  <c r="B489" i="4"/>
  <c r="C489" i="4" s="1"/>
  <c r="E489" i="4" s="1"/>
  <c r="B490" i="4"/>
  <c r="C490" i="4" s="1"/>
  <c r="E490" i="4" s="1"/>
  <c r="B491" i="4"/>
  <c r="C491" i="4" s="1"/>
  <c r="E491" i="4" s="1"/>
  <c r="B492" i="4"/>
  <c r="C492" i="4" s="1"/>
  <c r="B493" i="4"/>
  <c r="C493" i="4" s="1"/>
  <c r="E493" i="4" s="1"/>
  <c r="B494" i="4"/>
  <c r="C494" i="4" s="1"/>
  <c r="E494" i="4" s="1"/>
  <c r="B495" i="4"/>
  <c r="C495" i="4" s="1"/>
  <c r="E495" i="4" s="1"/>
  <c r="B496" i="4"/>
  <c r="C496" i="4" s="1"/>
  <c r="B497" i="4"/>
  <c r="C497" i="4" s="1"/>
  <c r="E497" i="4" s="1"/>
  <c r="B498" i="4"/>
  <c r="C498" i="4" s="1"/>
  <c r="E498" i="4" s="1"/>
  <c r="B499" i="4"/>
  <c r="C499" i="4" s="1"/>
  <c r="E499" i="4" s="1"/>
  <c r="B500" i="4"/>
  <c r="C500" i="4" s="1"/>
  <c r="E500" i="4" s="1"/>
  <c r="B501" i="4"/>
  <c r="C501" i="4" s="1"/>
  <c r="B502" i="4"/>
  <c r="C502" i="4" s="1"/>
  <c r="E502" i="4" s="1"/>
  <c r="B503" i="4"/>
  <c r="C503" i="4" s="1"/>
  <c r="E503" i="4" s="1"/>
  <c r="B504" i="4"/>
  <c r="C504" i="4" s="1"/>
  <c r="E504" i="4" s="1"/>
  <c r="B505" i="4"/>
  <c r="C505" i="4" s="1"/>
  <c r="E505" i="4" s="1"/>
  <c r="B506" i="4"/>
  <c r="C506" i="4" s="1"/>
  <c r="B507" i="4"/>
  <c r="C507" i="4" s="1"/>
  <c r="E507" i="4" s="1"/>
  <c r="B508" i="4"/>
  <c r="C508" i="4" s="1"/>
  <c r="E508" i="4" s="1"/>
  <c r="B509" i="4"/>
  <c r="C509" i="4" s="1"/>
  <c r="E509" i="4" s="1"/>
  <c r="B510" i="4"/>
  <c r="C510" i="4" s="1"/>
  <c r="B511" i="4"/>
  <c r="C511" i="4" s="1"/>
  <c r="E511" i="4" s="1"/>
  <c r="B512" i="4"/>
  <c r="C512" i="4" s="1"/>
  <c r="E512" i="4" s="1"/>
  <c r="B513" i="4"/>
  <c r="C513" i="4" s="1"/>
  <c r="E513" i="4" s="1"/>
  <c r="B514" i="4"/>
  <c r="C514" i="4" s="1"/>
  <c r="E514" i="4" s="1"/>
  <c r="B515" i="4"/>
  <c r="C515" i="4" s="1"/>
  <c r="E515" i="4" s="1"/>
  <c r="B516" i="4"/>
  <c r="B517" i="4"/>
  <c r="B518" i="4"/>
  <c r="C518" i="4" s="1"/>
  <c r="E518" i="4" s="1"/>
  <c r="B519" i="4"/>
  <c r="C519" i="4" s="1"/>
  <c r="E519" i="4" s="1"/>
  <c r="B520" i="4"/>
  <c r="C520" i="4" s="1"/>
  <c r="E520" i="4" s="1"/>
  <c r="B521" i="4"/>
  <c r="C521" i="4" s="1"/>
  <c r="E521" i="4" s="1"/>
  <c r="B522" i="4"/>
  <c r="C522" i="4" s="1"/>
  <c r="E522" i="4" s="1"/>
  <c r="B523" i="4"/>
  <c r="C523" i="4" s="1"/>
  <c r="E523" i="4" s="1"/>
  <c r="B524" i="4"/>
  <c r="C524" i="4" s="1"/>
  <c r="E524" i="4" s="1"/>
  <c r="B525" i="4"/>
  <c r="C525" i="4" s="1"/>
  <c r="E525" i="4" s="1"/>
  <c r="B526" i="4"/>
  <c r="C526" i="4" s="1"/>
  <c r="E526" i="4" s="1"/>
  <c r="B527" i="4"/>
  <c r="C527" i="4" s="1"/>
  <c r="E527" i="4" s="1"/>
  <c r="B528" i="4"/>
  <c r="C528" i="4" s="1"/>
  <c r="E528" i="4" s="1"/>
  <c r="B529" i="4"/>
  <c r="C529" i="4" s="1"/>
  <c r="B530" i="4"/>
  <c r="C530" i="4" s="1"/>
  <c r="B531" i="4"/>
  <c r="B532" i="4"/>
  <c r="B533" i="4"/>
  <c r="C533" i="4" s="1"/>
  <c r="E533" i="4" s="1"/>
  <c r="B534" i="4"/>
  <c r="C534" i="4" s="1"/>
  <c r="B535" i="4"/>
  <c r="C535" i="4" s="1"/>
  <c r="E535" i="4" s="1"/>
  <c r="B536" i="4"/>
  <c r="C536" i="4" s="1"/>
  <c r="B537" i="4"/>
  <c r="C537" i="4" s="1"/>
  <c r="B538" i="4"/>
  <c r="C538" i="4" s="1"/>
  <c r="B539" i="4"/>
  <c r="C539" i="4" s="1"/>
  <c r="E539" i="4" s="1"/>
  <c r="B540" i="4"/>
  <c r="B541" i="4"/>
  <c r="B542" i="4"/>
  <c r="C542" i="4" s="1"/>
  <c r="B543" i="4"/>
  <c r="C543" i="4" s="1"/>
  <c r="B544" i="4"/>
  <c r="C544" i="4" s="1"/>
  <c r="E544" i="4" s="1"/>
  <c r="B545" i="4"/>
  <c r="C545" i="4" s="1"/>
  <c r="B546" i="4"/>
  <c r="C546" i="4" s="1"/>
  <c r="B547" i="4"/>
  <c r="C547" i="4" s="1"/>
  <c r="E547" i="4" s="1"/>
  <c r="B548" i="4"/>
  <c r="C548" i="4" s="1"/>
  <c r="B549" i="4"/>
  <c r="C549" i="4" s="1"/>
  <c r="E549" i="4" s="1"/>
  <c r="B550" i="4"/>
  <c r="B551" i="4"/>
  <c r="C551" i="4" s="1"/>
  <c r="B552" i="4"/>
  <c r="C552" i="4" s="1"/>
  <c r="E552" i="4" s="1"/>
  <c r="B553" i="4"/>
  <c r="C553" i="4" s="1"/>
  <c r="E553" i="4" s="1"/>
  <c r="B554" i="4"/>
  <c r="C554" i="4" s="1"/>
  <c r="B555" i="4"/>
  <c r="C555" i="4" s="1"/>
  <c r="B556" i="4"/>
  <c r="B557" i="4"/>
  <c r="C557" i="4" s="1"/>
  <c r="E557" i="4" s="1"/>
  <c r="B558" i="4"/>
  <c r="C558" i="4" s="1"/>
  <c r="B559" i="4"/>
  <c r="C559" i="4" s="1"/>
  <c r="E559" i="4" s="1"/>
  <c r="B560" i="4"/>
  <c r="C560" i="4" s="1"/>
  <c r="B561" i="4"/>
  <c r="B562" i="4"/>
  <c r="C562" i="4" s="1"/>
  <c r="B563" i="4"/>
  <c r="C563" i="4" s="1"/>
  <c r="B564" i="4"/>
  <c r="C564" i="4" s="1"/>
  <c r="E564" i="4" s="1"/>
  <c r="B565" i="4"/>
  <c r="C565" i="4" s="1"/>
  <c r="E565" i="4" s="1"/>
  <c r="B566" i="4"/>
  <c r="C566" i="4" s="1"/>
  <c r="B567" i="4"/>
  <c r="C567" i="4" s="1"/>
  <c r="B568" i="4"/>
  <c r="C568" i="4" s="1"/>
  <c r="B569" i="4"/>
  <c r="C569" i="4" s="1"/>
  <c r="B570" i="4"/>
  <c r="C570" i="4" s="1"/>
  <c r="E570" i="4" s="1"/>
  <c r="B571" i="4"/>
  <c r="C571" i="4" s="1"/>
  <c r="E571" i="4" s="1"/>
  <c r="B572" i="4"/>
  <c r="C572" i="4" s="1"/>
  <c r="E572" i="4" s="1"/>
  <c r="B573" i="4"/>
  <c r="C573" i="4" s="1"/>
  <c r="B574" i="4"/>
  <c r="B575" i="4"/>
  <c r="C575" i="4" s="1"/>
  <c r="E575" i="4" s="1"/>
  <c r="B576" i="4"/>
  <c r="C576" i="4" s="1"/>
  <c r="E576" i="4" s="1"/>
  <c r="B577" i="4"/>
  <c r="C577" i="4" s="1"/>
  <c r="B578" i="4"/>
  <c r="C578" i="4" s="1"/>
  <c r="B579" i="4"/>
  <c r="D579" i="4" s="1"/>
  <c r="B580" i="4"/>
  <c r="C580" i="4" s="1"/>
  <c r="B581" i="4"/>
  <c r="C581" i="4" s="1"/>
  <c r="B582" i="4"/>
  <c r="C582" i="4" s="1"/>
  <c r="B583" i="4"/>
  <c r="C583" i="4" s="1"/>
  <c r="B584" i="4"/>
  <c r="C584" i="4" s="1"/>
  <c r="B585" i="4"/>
  <c r="C585" i="4" s="1"/>
  <c r="B586" i="4"/>
  <c r="C586" i="4" s="1"/>
  <c r="E586" i="4" s="1"/>
  <c r="B587" i="4"/>
  <c r="C587" i="4" s="1"/>
  <c r="E587" i="4" s="1"/>
  <c r="B588" i="4"/>
  <c r="C588" i="4" s="1"/>
  <c r="B589" i="4"/>
  <c r="C589" i="4" s="1"/>
  <c r="B590" i="4"/>
  <c r="C590" i="4" s="1"/>
  <c r="E590" i="4" s="1"/>
  <c r="B591" i="4"/>
  <c r="C591" i="4" s="1"/>
  <c r="E591" i="4" s="1"/>
  <c r="B592" i="4"/>
  <c r="C592" i="4" s="1"/>
  <c r="B593" i="4"/>
  <c r="C593" i="4" s="1"/>
  <c r="E593" i="4" s="1"/>
  <c r="B594" i="4"/>
  <c r="C594" i="4" s="1"/>
  <c r="E594" i="4" s="1"/>
  <c r="B595" i="4"/>
  <c r="C595" i="4" s="1"/>
  <c r="B596" i="4"/>
  <c r="B597" i="4"/>
  <c r="C597" i="4" s="1"/>
  <c r="B598" i="4"/>
  <c r="C598" i="4" s="1"/>
  <c r="E598" i="4" s="1"/>
  <c r="B599" i="4"/>
  <c r="C599" i="4" s="1"/>
  <c r="B600" i="4"/>
  <c r="C600" i="4" s="1"/>
  <c r="B601" i="4"/>
  <c r="C601" i="4" s="1"/>
  <c r="E601" i="4" s="1"/>
  <c r="B602" i="4"/>
  <c r="C602" i="4" s="1"/>
  <c r="E602" i="4" s="1"/>
  <c r="B603" i="4"/>
  <c r="C603" i="4" s="1"/>
  <c r="B604" i="4"/>
  <c r="C604" i="4" s="1"/>
  <c r="E604" i="4" s="1"/>
  <c r="B605" i="4"/>
  <c r="C605" i="4" s="1"/>
  <c r="E605" i="4" s="1"/>
  <c r="B606" i="4"/>
  <c r="C606" i="4" s="1"/>
  <c r="E606" i="4" s="1"/>
  <c r="B607" i="4"/>
  <c r="C607" i="4" s="1"/>
  <c r="B608" i="4"/>
  <c r="C608" i="4" s="1"/>
  <c r="B609" i="4"/>
  <c r="C609" i="4" s="1"/>
  <c r="B610" i="4"/>
  <c r="C610" i="4" s="1"/>
  <c r="E610" i="4" s="1"/>
  <c r="B611" i="4"/>
  <c r="C611" i="4" s="1"/>
  <c r="B612" i="4"/>
  <c r="B613" i="4"/>
  <c r="C613" i="4" s="1"/>
  <c r="B614" i="4"/>
  <c r="C614" i="4" s="1"/>
  <c r="E614" i="4" s="1"/>
  <c r="B615" i="4"/>
  <c r="C615" i="4" s="1"/>
  <c r="E615" i="4" s="1"/>
  <c r="B616" i="4"/>
  <c r="C616" i="4" s="1"/>
  <c r="B617" i="4"/>
  <c r="C617" i="4" s="1"/>
  <c r="B618" i="4"/>
  <c r="B619" i="4"/>
  <c r="C619" i="4" s="1"/>
  <c r="E619" i="4" s="1"/>
  <c r="B620" i="4"/>
  <c r="C620" i="4" s="1"/>
  <c r="E620" i="4" s="1"/>
  <c r="B621" i="4"/>
  <c r="C621" i="4" s="1"/>
  <c r="E621" i="4" s="1"/>
  <c r="B622" i="4"/>
  <c r="B623" i="4"/>
  <c r="C623" i="4" s="1"/>
  <c r="B624" i="4"/>
  <c r="C624" i="4" s="1"/>
  <c r="B625" i="4"/>
  <c r="C625" i="4" s="1"/>
  <c r="E625" i="4" s="1"/>
  <c r="B626" i="4"/>
  <c r="C626" i="4" s="1"/>
  <c r="E626" i="4" s="1"/>
  <c r="B627" i="4"/>
  <c r="C627" i="4" s="1"/>
  <c r="B628" i="4"/>
  <c r="C628" i="4" s="1"/>
  <c r="B629" i="4"/>
  <c r="C629" i="4" s="1"/>
  <c r="B630" i="4"/>
  <c r="C630" i="4" s="1"/>
  <c r="B631" i="4"/>
  <c r="C631" i="4" s="1"/>
  <c r="B632" i="4"/>
  <c r="C632" i="4" s="1"/>
  <c r="B633" i="4"/>
  <c r="C633" i="4" s="1"/>
  <c r="B634" i="4"/>
  <c r="C634" i="4" s="1"/>
  <c r="E634" i="4" s="1"/>
  <c r="B635" i="4"/>
  <c r="C635" i="4" s="1"/>
  <c r="B636" i="4"/>
  <c r="C636" i="4" s="1"/>
  <c r="B637" i="4"/>
  <c r="B638" i="4"/>
  <c r="C638" i="4" s="1"/>
  <c r="B639" i="4"/>
  <c r="C639" i="4" s="1"/>
  <c r="B640" i="4"/>
  <c r="C640" i="4" s="1"/>
  <c r="B641" i="4"/>
  <c r="C641" i="4" s="1"/>
  <c r="B642" i="4"/>
  <c r="C642" i="4" s="1"/>
  <c r="B643" i="4"/>
  <c r="C643" i="4" s="1"/>
  <c r="B644" i="4"/>
  <c r="C644" i="4" s="1"/>
  <c r="E644" i="4" s="1"/>
  <c r="B645" i="4"/>
  <c r="B646" i="4"/>
  <c r="C646" i="4" s="1"/>
  <c r="B647" i="4"/>
  <c r="C647" i="4" s="1"/>
  <c r="B648" i="4"/>
  <c r="C648" i="4" s="1"/>
  <c r="B649" i="4"/>
  <c r="C649" i="4" s="1"/>
  <c r="B650" i="4"/>
  <c r="C650" i="4" s="1"/>
  <c r="E650" i="4" s="1"/>
  <c r="B651" i="4"/>
  <c r="C651" i="4" s="1"/>
  <c r="B652" i="4"/>
  <c r="C652" i="4" s="1"/>
  <c r="B653" i="4"/>
  <c r="C653" i="4" s="1"/>
  <c r="B654" i="4"/>
  <c r="B655" i="4"/>
  <c r="C655" i="4" s="1"/>
  <c r="E655" i="4" s="1"/>
  <c r="B656" i="4"/>
  <c r="C656" i="4" s="1"/>
  <c r="B657" i="4"/>
  <c r="C657" i="4" s="1"/>
  <c r="B658" i="4"/>
  <c r="C658" i="4" s="1"/>
  <c r="E658" i="4" s="1"/>
  <c r="B659" i="4"/>
  <c r="C659" i="4" s="1"/>
  <c r="B660" i="4"/>
  <c r="C660" i="4" s="1"/>
  <c r="B661" i="4"/>
  <c r="C661" i="4" s="1"/>
  <c r="B662" i="4"/>
  <c r="B663" i="4"/>
  <c r="C663" i="4" s="1"/>
  <c r="E663" i="4" s="1"/>
  <c r="B664" i="4"/>
  <c r="C664" i="4" s="1"/>
  <c r="B665" i="4"/>
  <c r="C665" i="4" s="1"/>
  <c r="B666" i="4"/>
  <c r="C666" i="4" s="1"/>
  <c r="B667" i="4"/>
  <c r="C667" i="4" s="1"/>
  <c r="B668" i="4"/>
  <c r="C668" i="4" s="1"/>
  <c r="E668" i="4" s="1"/>
  <c r="B669" i="4"/>
  <c r="C669" i="4" s="1"/>
  <c r="B670" i="4"/>
  <c r="B671" i="4"/>
  <c r="C671" i="4" s="1"/>
  <c r="E671" i="4" s="1"/>
  <c r="B672" i="4"/>
  <c r="C672" i="4" s="1"/>
  <c r="B673" i="4"/>
  <c r="C673" i="4" s="1"/>
  <c r="E673" i="4" s="1"/>
  <c r="B674" i="4"/>
  <c r="C674" i="4" s="1"/>
  <c r="B675" i="4"/>
  <c r="C675" i="4" s="1"/>
  <c r="B676" i="4"/>
  <c r="C676" i="4" s="1"/>
  <c r="B677" i="4"/>
  <c r="C677" i="4" s="1"/>
  <c r="B678" i="4"/>
  <c r="B679" i="4"/>
  <c r="B680" i="4"/>
  <c r="C680" i="4" s="1"/>
  <c r="B681" i="4"/>
  <c r="C681" i="4" s="1"/>
  <c r="B682" i="4"/>
  <c r="B683" i="4"/>
  <c r="C683" i="4" s="1"/>
  <c r="E683" i="4" s="1"/>
  <c r="B684" i="4"/>
  <c r="C684" i="4" s="1"/>
  <c r="B685" i="4"/>
  <c r="C685" i="4" s="1"/>
  <c r="B686" i="4"/>
  <c r="C686" i="4" s="1"/>
  <c r="B687" i="4"/>
  <c r="C687" i="4" s="1"/>
  <c r="E687" i="4" s="1"/>
  <c r="B688" i="4"/>
  <c r="C688" i="4" s="1"/>
  <c r="B689" i="4"/>
  <c r="C689" i="4" s="1"/>
  <c r="E689" i="4" s="1"/>
  <c r="B690" i="4"/>
  <c r="C690" i="4" s="1"/>
  <c r="B691" i="4"/>
  <c r="C691" i="4" s="1"/>
  <c r="B692" i="4"/>
  <c r="C692" i="4" s="1"/>
  <c r="B693" i="4"/>
  <c r="C693" i="4" s="1"/>
  <c r="B694" i="4"/>
  <c r="B695" i="4"/>
  <c r="C695" i="4" s="1"/>
  <c r="E695" i="4" s="1"/>
  <c r="B696" i="4"/>
  <c r="C696" i="4" s="1"/>
  <c r="B697" i="4"/>
  <c r="C697" i="4" s="1"/>
  <c r="B698" i="4"/>
  <c r="C698" i="4" s="1"/>
  <c r="B699" i="4"/>
  <c r="C699" i="4" s="1"/>
  <c r="B700" i="4"/>
  <c r="C700" i="4" s="1"/>
  <c r="B701" i="4"/>
  <c r="C701" i="4" s="1"/>
  <c r="B702" i="4"/>
  <c r="C702" i="4" s="1"/>
  <c r="B703" i="4"/>
  <c r="C703" i="4" s="1"/>
  <c r="B704" i="4"/>
  <c r="C704" i="4" s="1"/>
  <c r="B705" i="4"/>
  <c r="C705" i="4" s="1"/>
  <c r="B706" i="4"/>
  <c r="C706" i="4" s="1"/>
  <c r="E706" i="4" s="1"/>
  <c r="B707" i="4"/>
  <c r="C707" i="4" s="1"/>
  <c r="B708" i="4"/>
  <c r="C708" i="4" s="1"/>
  <c r="B709" i="4"/>
  <c r="C709" i="4" s="1"/>
  <c r="B710" i="4"/>
  <c r="C710" i="4" s="1"/>
  <c r="B711" i="4"/>
  <c r="B712" i="4"/>
  <c r="C712" i="4" s="1"/>
  <c r="B713" i="4"/>
  <c r="C713" i="4" s="1"/>
  <c r="B714" i="4"/>
  <c r="C714" i="4" s="1"/>
  <c r="E714" i="4" s="1"/>
  <c r="B715" i="4"/>
  <c r="C715" i="4" s="1"/>
  <c r="B716" i="4"/>
  <c r="C716" i="4" s="1"/>
  <c r="B717" i="4"/>
  <c r="C717" i="4" s="1"/>
  <c r="E717" i="4" s="1"/>
  <c r="B718" i="4"/>
  <c r="C718" i="4" s="1"/>
  <c r="B719" i="4"/>
  <c r="C719" i="4" s="1"/>
  <c r="B720" i="4"/>
  <c r="C720" i="4" s="1"/>
  <c r="B721" i="4"/>
  <c r="C721" i="4" s="1"/>
  <c r="B722" i="4"/>
  <c r="C722" i="4" s="1"/>
  <c r="B723" i="4"/>
  <c r="C723" i="4" s="1"/>
  <c r="B724" i="4"/>
  <c r="C724" i="4" s="1"/>
  <c r="B725" i="4"/>
  <c r="C725" i="4" s="1"/>
  <c r="B726" i="4"/>
  <c r="C726" i="4" s="1"/>
  <c r="B727" i="4"/>
  <c r="B728" i="4"/>
  <c r="C728" i="4" s="1"/>
  <c r="B729" i="4"/>
  <c r="C729" i="4" s="1"/>
  <c r="B730" i="4"/>
  <c r="C730" i="4" s="1"/>
  <c r="B731" i="4"/>
  <c r="C731" i="4" s="1"/>
  <c r="B732" i="4"/>
  <c r="B733" i="4"/>
  <c r="C733" i="4" s="1"/>
  <c r="B734" i="4"/>
  <c r="C734" i="4" s="1"/>
  <c r="B735" i="4"/>
  <c r="C735" i="4" s="1"/>
  <c r="B736" i="4"/>
  <c r="C736" i="4" s="1"/>
  <c r="B737" i="4"/>
  <c r="C737" i="4" s="1"/>
  <c r="B738" i="4"/>
  <c r="C738" i="4" s="1"/>
  <c r="E738" i="4" s="1"/>
  <c r="B739" i="4"/>
  <c r="C739" i="4" s="1"/>
  <c r="B740" i="4"/>
  <c r="C740" i="4" s="1"/>
  <c r="B741" i="4"/>
  <c r="C741" i="4" s="1"/>
  <c r="B742" i="4"/>
  <c r="B743" i="4"/>
  <c r="B744" i="4"/>
  <c r="C744" i="4" s="1"/>
  <c r="B745" i="4"/>
  <c r="C745" i="4" s="1"/>
  <c r="B746" i="4"/>
  <c r="C746" i="4" s="1"/>
  <c r="B747" i="4"/>
  <c r="C747" i="4" s="1"/>
  <c r="B748" i="4"/>
  <c r="C748" i="4" s="1"/>
  <c r="B749" i="4"/>
  <c r="C749" i="4" s="1"/>
  <c r="B750" i="4"/>
  <c r="C750" i="4" s="1"/>
  <c r="B751" i="4"/>
  <c r="C751" i="4" s="1"/>
  <c r="B752" i="4"/>
  <c r="C752" i="4" s="1"/>
  <c r="B753" i="4"/>
  <c r="C753" i="4" s="1"/>
  <c r="E753" i="4" s="1"/>
  <c r="B754" i="4"/>
  <c r="C754" i="4" s="1"/>
  <c r="B755" i="4"/>
  <c r="C755" i="4" s="1"/>
  <c r="B756" i="4"/>
  <c r="C756" i="4" s="1"/>
  <c r="B757" i="4"/>
  <c r="B758" i="4"/>
  <c r="C758" i="4" s="1"/>
  <c r="B759" i="4"/>
  <c r="B760" i="4"/>
  <c r="C760" i="4" s="1"/>
  <c r="B761" i="4"/>
  <c r="C761" i="4" s="1"/>
  <c r="B762" i="4"/>
  <c r="C762" i="4" s="1"/>
  <c r="B763" i="4"/>
  <c r="C763" i="4" s="1"/>
  <c r="B764" i="4"/>
  <c r="C764" i="4" s="1"/>
  <c r="E764" i="4" s="1"/>
  <c r="B765" i="4"/>
  <c r="C765" i="4" s="1"/>
  <c r="E765" i="4" s="1"/>
  <c r="B766" i="4"/>
  <c r="C766" i="4" s="1"/>
  <c r="B767" i="4"/>
  <c r="C767" i="4" s="1"/>
  <c r="B768" i="4"/>
  <c r="C768" i="4" s="1"/>
  <c r="E768" i="4" s="1"/>
  <c r="B769" i="4"/>
  <c r="C769" i="4" s="1"/>
  <c r="B770" i="4"/>
  <c r="C770" i="4" s="1"/>
  <c r="B771" i="4"/>
  <c r="C771" i="4" s="1"/>
  <c r="B772" i="4"/>
  <c r="C772" i="4" s="1"/>
  <c r="B773" i="4"/>
  <c r="C773" i="4" s="1"/>
  <c r="B774" i="4"/>
  <c r="C774" i="4" s="1"/>
  <c r="B775" i="4"/>
  <c r="C775" i="4" s="1"/>
  <c r="B776" i="4"/>
  <c r="C776" i="4" s="1"/>
  <c r="B777" i="4"/>
  <c r="C777" i="4" s="1"/>
  <c r="B778" i="4"/>
  <c r="C778" i="4" s="1"/>
  <c r="B779" i="4"/>
  <c r="C779" i="4" s="1"/>
  <c r="B780" i="4"/>
  <c r="B781" i="4"/>
  <c r="B782" i="4"/>
  <c r="B783" i="4"/>
  <c r="B784" i="4"/>
  <c r="C784" i="4" s="1"/>
  <c r="E784" i="4" s="1"/>
  <c r="B785" i="4"/>
  <c r="C785" i="4" s="1"/>
  <c r="B786" i="4"/>
  <c r="C786" i="4" s="1"/>
  <c r="B787" i="4"/>
  <c r="C787" i="4" s="1"/>
  <c r="B788" i="4"/>
  <c r="C788" i="4" s="1"/>
  <c r="B789" i="4"/>
  <c r="B790" i="4"/>
  <c r="B791" i="4"/>
  <c r="B792" i="4"/>
  <c r="C792" i="4" s="1"/>
  <c r="B793" i="4"/>
  <c r="C793" i="4" s="1"/>
  <c r="B794" i="4"/>
  <c r="C794" i="4" s="1"/>
  <c r="B795" i="4"/>
  <c r="C795" i="4" s="1"/>
  <c r="E795" i="4" s="1"/>
  <c r="B796" i="4"/>
  <c r="B797" i="4"/>
  <c r="C797" i="4" s="1"/>
  <c r="B798" i="4"/>
  <c r="C798" i="4" s="1"/>
  <c r="B799" i="4"/>
  <c r="C799" i="4" s="1"/>
  <c r="B800" i="4"/>
  <c r="C800" i="4" s="1"/>
  <c r="B801" i="4"/>
  <c r="C801" i="4" s="1"/>
  <c r="B802" i="4"/>
  <c r="C802" i="4" s="1"/>
  <c r="B803" i="4"/>
  <c r="C803" i="4" s="1"/>
  <c r="B804" i="4"/>
  <c r="B805" i="4"/>
  <c r="B806" i="4"/>
  <c r="C806" i="4" s="1"/>
  <c r="B807" i="4"/>
  <c r="B808" i="4"/>
  <c r="C808" i="4" s="1"/>
  <c r="B809" i="4"/>
  <c r="C809" i="4" s="1"/>
  <c r="B810" i="4"/>
  <c r="C810" i="4" s="1"/>
  <c r="B811" i="4"/>
  <c r="C811" i="4" s="1"/>
  <c r="B812" i="4"/>
  <c r="B813" i="4"/>
  <c r="C813" i="4" s="1"/>
  <c r="B814" i="4"/>
  <c r="C814" i="4" s="1"/>
  <c r="B815" i="4"/>
  <c r="C815" i="4" s="1"/>
  <c r="B816" i="4"/>
  <c r="C816" i="4" s="1"/>
  <c r="B817" i="4"/>
  <c r="C817" i="4" s="1"/>
  <c r="B818" i="4"/>
  <c r="C818" i="4" s="1"/>
  <c r="B819" i="4"/>
  <c r="C819" i="4" s="1"/>
  <c r="B820" i="4"/>
  <c r="B821" i="4"/>
  <c r="B822" i="4"/>
  <c r="C822" i="4" s="1"/>
  <c r="E822" i="4" s="1"/>
  <c r="B823" i="4"/>
  <c r="B824" i="4"/>
  <c r="C824" i="4" s="1"/>
  <c r="B825" i="4"/>
  <c r="C825" i="4" s="1"/>
  <c r="B826" i="4"/>
  <c r="C826" i="4" s="1"/>
  <c r="B827" i="4"/>
  <c r="C827" i="4" s="1"/>
  <c r="B828" i="4"/>
  <c r="C828" i="4" s="1"/>
  <c r="B829" i="4"/>
  <c r="C829" i="4" s="1"/>
  <c r="B830" i="4"/>
  <c r="B831" i="4"/>
  <c r="B832" i="4"/>
  <c r="C832" i="4" s="1"/>
  <c r="B833" i="4"/>
  <c r="C833" i="4" s="1"/>
  <c r="B834" i="4"/>
  <c r="C834" i="4" s="1"/>
  <c r="B835" i="4"/>
  <c r="C835" i="4" s="1"/>
  <c r="B836" i="4"/>
  <c r="C836" i="4" s="1"/>
  <c r="B837" i="4"/>
  <c r="C837" i="4" s="1"/>
  <c r="B838" i="4"/>
  <c r="C838" i="4" s="1"/>
  <c r="E838" i="4" s="1"/>
  <c r="B839" i="4"/>
  <c r="C839" i="4" s="1"/>
  <c r="B840" i="4"/>
  <c r="C840" i="4" s="1"/>
  <c r="B841" i="4"/>
  <c r="C841" i="4" s="1"/>
  <c r="E841" i="4" s="1"/>
  <c r="B842" i="4"/>
  <c r="C842" i="4" s="1"/>
  <c r="E842" i="4" s="1"/>
  <c r="B843" i="4"/>
  <c r="C843" i="4" s="1"/>
  <c r="B844" i="4"/>
  <c r="C844" i="4" s="1"/>
  <c r="B845" i="4"/>
  <c r="C845" i="4" s="1"/>
  <c r="B846" i="4"/>
  <c r="C846" i="4" s="1"/>
  <c r="B847" i="4"/>
  <c r="C847" i="4" s="1"/>
  <c r="E847" i="4" s="1"/>
  <c r="B848" i="4"/>
  <c r="C848" i="4" s="1"/>
  <c r="B849" i="4"/>
  <c r="C849" i="4" s="1"/>
  <c r="E849" i="4" s="1"/>
  <c r="B850" i="4"/>
  <c r="C850" i="4" s="1"/>
  <c r="B851" i="4"/>
  <c r="C851" i="4" s="1"/>
  <c r="B852" i="4"/>
  <c r="C852" i="4" s="1"/>
  <c r="B853" i="4"/>
  <c r="B854" i="4"/>
  <c r="C854" i="4" s="1"/>
  <c r="B855" i="4"/>
  <c r="C855" i="4" s="1"/>
  <c r="B856" i="4"/>
  <c r="C856" i="4" s="1"/>
  <c r="B857" i="4"/>
  <c r="C857" i="4" s="1"/>
  <c r="E857" i="4" s="1"/>
  <c r="B858" i="4"/>
  <c r="C858" i="4" s="1"/>
  <c r="E858" i="4" s="1"/>
  <c r="B859" i="4"/>
  <c r="C859" i="4" s="1"/>
  <c r="B860" i="4"/>
  <c r="B861" i="4"/>
  <c r="C861" i="4" s="1"/>
  <c r="B862" i="4"/>
  <c r="B863" i="4"/>
  <c r="C863" i="4" s="1"/>
  <c r="B864" i="4"/>
  <c r="C864" i="4" s="1"/>
  <c r="B865" i="4"/>
  <c r="C865" i="4" s="1"/>
  <c r="E865" i="4" s="1"/>
  <c r="B866" i="4"/>
  <c r="C866" i="4" s="1"/>
  <c r="E866" i="4" s="1"/>
  <c r="B867" i="4"/>
  <c r="C867" i="4" s="1"/>
  <c r="B868" i="4"/>
  <c r="B869" i="4"/>
  <c r="C869" i="4" s="1"/>
  <c r="B870" i="4"/>
  <c r="C870" i="4" s="1"/>
  <c r="B871" i="4"/>
  <c r="B872" i="4"/>
  <c r="C872" i="4" s="1"/>
  <c r="E872" i="4" s="1"/>
  <c r="B873" i="4"/>
  <c r="C873" i="4" s="1"/>
  <c r="E873" i="4" s="1"/>
  <c r="B874" i="4"/>
  <c r="C874" i="4" s="1"/>
  <c r="E874" i="4" s="1"/>
  <c r="B875" i="4"/>
  <c r="C875" i="4" s="1"/>
  <c r="B876" i="4"/>
  <c r="B877" i="4"/>
  <c r="C877" i="4" s="1"/>
  <c r="B878" i="4"/>
  <c r="B879" i="4"/>
  <c r="C879" i="4" s="1"/>
  <c r="B880" i="4"/>
  <c r="C880" i="4" s="1"/>
  <c r="B881" i="4"/>
  <c r="C881" i="4" s="1"/>
  <c r="E881" i="4" s="1"/>
  <c r="B882" i="4"/>
  <c r="C882" i="4" s="1"/>
  <c r="B883" i="4"/>
  <c r="C883" i="4" s="1"/>
  <c r="B884" i="4"/>
  <c r="B885" i="4"/>
  <c r="C885" i="4" s="1"/>
  <c r="E885" i="4" s="1"/>
  <c r="B886" i="4"/>
  <c r="C886" i="4" s="1"/>
  <c r="B887" i="4"/>
  <c r="B888" i="4"/>
  <c r="C888" i="4" s="1"/>
  <c r="B889" i="4"/>
  <c r="C889" i="4" s="1"/>
  <c r="E889" i="4" s="1"/>
  <c r="B890" i="4"/>
  <c r="C890" i="4" s="1"/>
  <c r="E890" i="4" s="1"/>
  <c r="B891" i="4"/>
  <c r="C891" i="4" s="1"/>
  <c r="B892" i="4"/>
  <c r="C892" i="4" s="1"/>
  <c r="B893" i="4"/>
  <c r="C893" i="4" s="1"/>
  <c r="E893" i="4" s="1"/>
  <c r="B894" i="4"/>
  <c r="B895" i="4"/>
  <c r="B896" i="4"/>
  <c r="C896" i="4" s="1"/>
  <c r="B897" i="4"/>
  <c r="C897" i="4" s="1"/>
  <c r="B898" i="4"/>
  <c r="C898" i="4" s="1"/>
  <c r="B899" i="4"/>
  <c r="C899" i="4" s="1"/>
  <c r="B900" i="4"/>
  <c r="C900" i="4" s="1"/>
  <c r="B901" i="4"/>
  <c r="C901" i="4" s="1"/>
  <c r="E901" i="4" s="1"/>
  <c r="B902" i="4"/>
  <c r="C902" i="4" s="1"/>
  <c r="B903" i="4"/>
  <c r="B904" i="4"/>
  <c r="C904" i="4" s="1"/>
  <c r="E904" i="4" s="1"/>
  <c r="B905" i="4"/>
  <c r="C905" i="4" s="1"/>
  <c r="E905" i="4" s="1"/>
  <c r="B906" i="4"/>
  <c r="C906" i="4" s="1"/>
  <c r="E906" i="4" s="1"/>
  <c r="B907" i="4"/>
  <c r="C907" i="4" s="1"/>
  <c r="B908" i="4"/>
  <c r="C908" i="4" s="1"/>
  <c r="B909" i="4"/>
  <c r="C909" i="4" s="1"/>
  <c r="B910" i="4"/>
  <c r="C910" i="4" s="1"/>
  <c r="B911" i="4"/>
  <c r="C911" i="4" s="1"/>
  <c r="E911" i="4" s="1"/>
  <c r="B912" i="4"/>
  <c r="C912" i="4" s="1"/>
  <c r="B913" i="4"/>
  <c r="C913" i="4" s="1"/>
  <c r="B914" i="4"/>
  <c r="C914" i="4" s="1"/>
  <c r="E914" i="4" s="1"/>
  <c r="B915" i="4"/>
  <c r="C915" i="4" s="1"/>
  <c r="B916" i="4"/>
  <c r="B917" i="4"/>
  <c r="C917" i="4" s="1"/>
  <c r="E917" i="4" s="1"/>
  <c r="B918" i="4"/>
  <c r="B919" i="4"/>
  <c r="C919" i="4" s="1"/>
  <c r="E919" i="4" s="1"/>
  <c r="B920" i="4"/>
  <c r="C920" i="4" s="1"/>
  <c r="B921" i="4"/>
  <c r="C921" i="4" s="1"/>
  <c r="E921" i="4" s="1"/>
  <c r="B922" i="4"/>
  <c r="C922" i="4" s="1"/>
  <c r="B923" i="4"/>
  <c r="C923" i="4" s="1"/>
  <c r="B924" i="4"/>
  <c r="C924" i="4" s="1"/>
  <c r="B925" i="4"/>
  <c r="C925" i="4" s="1"/>
  <c r="E925" i="4" s="1"/>
  <c r="B926" i="4"/>
  <c r="C926" i="4" s="1"/>
  <c r="B927" i="4"/>
  <c r="B928" i="4"/>
  <c r="C928" i="4" s="1"/>
  <c r="E928" i="4" s="1"/>
  <c r="B929" i="4"/>
  <c r="C929" i="4" s="1"/>
  <c r="E929" i="4" s="1"/>
  <c r="B930" i="4"/>
  <c r="C930" i="4" s="1"/>
  <c r="B931" i="4"/>
  <c r="C931" i="4" s="1"/>
  <c r="B932" i="4"/>
  <c r="C932" i="4" s="1"/>
  <c r="B933" i="4"/>
  <c r="C933" i="4" s="1"/>
  <c r="B934" i="4"/>
  <c r="C934" i="4" s="1"/>
  <c r="B935" i="4"/>
  <c r="C935" i="4" s="1"/>
  <c r="B936" i="4"/>
  <c r="C936" i="4" s="1"/>
  <c r="B937" i="4"/>
  <c r="C937" i="4" s="1"/>
  <c r="E937" i="4" s="1"/>
  <c r="B938" i="4"/>
  <c r="C938" i="4" s="1"/>
  <c r="E938" i="4" s="1"/>
  <c r="B939" i="4"/>
  <c r="C939" i="4" s="1"/>
  <c r="B940" i="4"/>
  <c r="B941" i="4"/>
  <c r="C941" i="4" s="1"/>
  <c r="B942" i="4"/>
  <c r="C942" i="4" s="1"/>
  <c r="B943" i="4"/>
  <c r="C943" i="4" s="1"/>
  <c r="B944" i="4"/>
  <c r="C944" i="4" s="1"/>
  <c r="B945" i="4"/>
  <c r="C945" i="4" s="1"/>
  <c r="E945" i="4" s="1"/>
  <c r="B946" i="4"/>
  <c r="C946" i="4" s="1"/>
  <c r="B947" i="4"/>
  <c r="C947" i="4" s="1"/>
  <c r="B948" i="4"/>
  <c r="B949" i="4"/>
  <c r="C949" i="4" s="1"/>
  <c r="B950" i="4"/>
  <c r="B951" i="4"/>
  <c r="B952" i="4"/>
  <c r="C952" i="4" s="1"/>
  <c r="E952" i="4" s="1"/>
  <c r="B953" i="4"/>
  <c r="C953" i="4" s="1"/>
  <c r="B954" i="4"/>
  <c r="C954" i="4" s="1"/>
  <c r="E954" i="4" s="1"/>
  <c r="B955" i="4"/>
  <c r="C955" i="4" s="1"/>
  <c r="E955" i="4" s="1"/>
  <c r="B956" i="4"/>
  <c r="B957" i="4"/>
  <c r="C957" i="4" s="1"/>
  <c r="B958" i="4"/>
  <c r="C958" i="4" s="1"/>
  <c r="B959" i="4"/>
  <c r="C959" i="4" s="1"/>
  <c r="B960" i="4"/>
  <c r="C960" i="4" s="1"/>
  <c r="E960" i="4" s="1"/>
  <c r="B961" i="4"/>
  <c r="C961" i="4" s="1"/>
  <c r="E961" i="4" s="1"/>
  <c r="B962" i="4"/>
  <c r="C962" i="4" s="1"/>
  <c r="E962" i="4" s="1"/>
  <c r="B963" i="4"/>
  <c r="C963" i="4" s="1"/>
  <c r="B964" i="4"/>
  <c r="B965" i="4"/>
  <c r="C965" i="4" s="1"/>
  <c r="E965" i="4" s="1"/>
  <c r="B966" i="4"/>
  <c r="B967" i="4"/>
  <c r="C967" i="4" s="1"/>
  <c r="B968" i="4"/>
  <c r="C968" i="4" s="1"/>
  <c r="E968" i="4" s="1"/>
  <c r="B969" i="4"/>
  <c r="C969" i="4" s="1"/>
  <c r="B970" i="4"/>
  <c r="C970" i="4" s="1"/>
  <c r="B971" i="4"/>
  <c r="C971" i="4" s="1"/>
  <c r="B972" i="4"/>
  <c r="B973" i="4"/>
  <c r="C973" i="4" s="1"/>
  <c r="E973" i="4" s="1"/>
  <c r="B974" i="4"/>
  <c r="B975" i="4"/>
  <c r="B976" i="4"/>
  <c r="C976" i="4" s="1"/>
  <c r="B977" i="4"/>
  <c r="C977" i="4" s="1"/>
  <c r="E977" i="4" s="1"/>
  <c r="B978" i="4"/>
  <c r="C978" i="4" s="1"/>
  <c r="B979" i="4"/>
  <c r="C979" i="4" s="1"/>
  <c r="B980" i="4"/>
  <c r="C980" i="4" s="1"/>
  <c r="B981" i="4"/>
  <c r="C981" i="4" s="1"/>
  <c r="B982" i="4"/>
  <c r="C982" i="4" s="1"/>
  <c r="B983" i="4"/>
  <c r="B984" i="4"/>
  <c r="C984" i="4" s="1"/>
  <c r="B985" i="4"/>
  <c r="C985" i="4" s="1"/>
  <c r="B986" i="4"/>
  <c r="C986" i="4" s="1"/>
  <c r="B987" i="4"/>
  <c r="C987" i="4" s="1"/>
  <c r="B988" i="4"/>
  <c r="C988" i="4" s="1"/>
  <c r="B989" i="4"/>
  <c r="C989" i="4" s="1"/>
  <c r="E989" i="4" s="1"/>
  <c r="B990" i="4"/>
  <c r="C990" i="4" s="1"/>
  <c r="B991" i="4"/>
  <c r="C991" i="4" s="1"/>
  <c r="B992" i="4"/>
  <c r="C992" i="4" s="1"/>
  <c r="B993" i="4"/>
  <c r="C993" i="4" s="1"/>
  <c r="B994" i="4"/>
  <c r="C994" i="4" s="1"/>
  <c r="B995" i="4"/>
  <c r="C995" i="4" s="1"/>
  <c r="B996" i="4"/>
  <c r="C996" i="4" s="1"/>
  <c r="B997" i="4"/>
  <c r="C997" i="4" s="1"/>
  <c r="B998" i="4"/>
  <c r="C998" i="4" s="1"/>
  <c r="B999" i="4"/>
  <c r="C999" i="4" s="1"/>
  <c r="B1000" i="4"/>
  <c r="C1000" i="4" s="1"/>
  <c r="B1001" i="4"/>
  <c r="C1001" i="4" s="1"/>
  <c r="B1002" i="4"/>
  <c r="C1002" i="4" s="1"/>
  <c r="B1003" i="4"/>
  <c r="C1003" i="4" s="1"/>
  <c r="B1004" i="4"/>
  <c r="C1004" i="4" s="1"/>
  <c r="B1005" i="4"/>
  <c r="C1005" i="4" s="1"/>
  <c r="E1005" i="4" s="1"/>
  <c r="B1006" i="4"/>
  <c r="C1006" i="4" s="1"/>
  <c r="B1007" i="4"/>
  <c r="C1007" i="4" s="1"/>
  <c r="B1008" i="4"/>
  <c r="C1008" i="4" s="1"/>
  <c r="B1009" i="4"/>
  <c r="C1009" i="4" s="1"/>
  <c r="B1010" i="4"/>
  <c r="C1010" i="4" s="1"/>
  <c r="B1011" i="4"/>
  <c r="C1011" i="4" s="1"/>
  <c r="B1012" i="4"/>
  <c r="B1013" i="4"/>
  <c r="C1013" i="4" s="1"/>
  <c r="B1014" i="4"/>
  <c r="C1014" i="4" s="1"/>
  <c r="B1015" i="4"/>
  <c r="C1015" i="4" s="1"/>
  <c r="B1016" i="4"/>
  <c r="C1016" i="4" s="1"/>
  <c r="B1017" i="4"/>
  <c r="C1017" i="4" s="1"/>
  <c r="B1018" i="4"/>
  <c r="C1018" i="4" s="1"/>
  <c r="B1019" i="4"/>
  <c r="C1019" i="4" s="1"/>
  <c r="B1020" i="4"/>
  <c r="B1021" i="4"/>
  <c r="C1021" i="4" s="1"/>
  <c r="B1022" i="4"/>
  <c r="B1023" i="4"/>
  <c r="B1024" i="4"/>
  <c r="C1024" i="4" s="1"/>
  <c r="E1024" i="4" s="1"/>
  <c r="B1025" i="4"/>
  <c r="C1025" i="4" s="1"/>
  <c r="B1026" i="4"/>
  <c r="C1026" i="4" s="1"/>
  <c r="B1027" i="4"/>
  <c r="C1027" i="4" s="1"/>
  <c r="B1028" i="4"/>
  <c r="B1029" i="4"/>
  <c r="C1029" i="4" s="1"/>
  <c r="E1029" i="4" s="1"/>
  <c r="B1030" i="4"/>
  <c r="C1030" i="4" s="1"/>
  <c r="E1030" i="4" s="1"/>
  <c r="B1031" i="4"/>
  <c r="C1031" i="4" s="1"/>
  <c r="B1032" i="4"/>
  <c r="C1032" i="4" s="1"/>
  <c r="E1032" i="4" s="1"/>
  <c r="B1033" i="4"/>
  <c r="C1033" i="4" s="1"/>
  <c r="E1033" i="4" s="1"/>
  <c r="B1034" i="4"/>
  <c r="C1034" i="4" s="1"/>
  <c r="E1034" i="4" s="1"/>
  <c r="B1035" i="4"/>
  <c r="C1035" i="4" s="1"/>
  <c r="B1036" i="4"/>
  <c r="C1036" i="4" s="1"/>
  <c r="B1037" i="4"/>
  <c r="C1037" i="4" s="1"/>
  <c r="E1037" i="4" s="1"/>
  <c r="B1038" i="4"/>
  <c r="C1038" i="4" s="1"/>
  <c r="B1039" i="4"/>
  <c r="B1040" i="4"/>
  <c r="C1040" i="4" s="1"/>
  <c r="B1041" i="4"/>
  <c r="C1041" i="4" s="1"/>
  <c r="E1041" i="4" s="1"/>
  <c r="B1042" i="4"/>
  <c r="C1042" i="4" s="1"/>
  <c r="B1043" i="4"/>
  <c r="C1043" i="4" s="1"/>
  <c r="E1043" i="4" s="1"/>
  <c r="B1044" i="4"/>
  <c r="B1045" i="4"/>
  <c r="C1045" i="4" s="1"/>
  <c r="E1045" i="4" s="1"/>
  <c r="B1046" i="4"/>
  <c r="C1046" i="4" s="1"/>
  <c r="B1047" i="4"/>
  <c r="B1048" i="4"/>
  <c r="C1048" i="4" s="1"/>
  <c r="E1048" i="4" s="1"/>
  <c r="B1049" i="4"/>
  <c r="C1049" i="4" s="1"/>
  <c r="B1050" i="4"/>
  <c r="C1050" i="4" s="1"/>
  <c r="E1050" i="4" s="1"/>
  <c r="B1051" i="4"/>
  <c r="C1051" i="4" s="1"/>
  <c r="B1052" i="4"/>
  <c r="C1052" i="4" s="1"/>
  <c r="B1053" i="4"/>
  <c r="C1053" i="4" s="1"/>
  <c r="E1053" i="4" s="1"/>
  <c r="B1054" i="4"/>
  <c r="C1054" i="4" s="1"/>
  <c r="B1055" i="4"/>
  <c r="C1055" i="4" s="1"/>
  <c r="B1056" i="4"/>
  <c r="C1056" i="4" s="1"/>
  <c r="B1057" i="4"/>
  <c r="B1058" i="4"/>
  <c r="C1058" i="4" s="1"/>
  <c r="E1058" i="4" s="1"/>
  <c r="B1059" i="4"/>
  <c r="C1059" i="4" s="1"/>
  <c r="B1060" i="4"/>
  <c r="B1061" i="4"/>
  <c r="C1061" i="4" s="1"/>
  <c r="B1062" i="4"/>
  <c r="C1062" i="4" s="1"/>
  <c r="B1063" i="4"/>
  <c r="B1064" i="4"/>
  <c r="C1064" i="4" s="1"/>
  <c r="B1065" i="4"/>
  <c r="C1065" i="4" s="1"/>
  <c r="B1066" i="4"/>
  <c r="C1066" i="4" s="1"/>
  <c r="B1067" i="4"/>
  <c r="C1067" i="4" s="1"/>
  <c r="B1068" i="4"/>
  <c r="C1068" i="4" s="1"/>
  <c r="B1069" i="4"/>
  <c r="B1070" i="4"/>
  <c r="C1070" i="4" s="1"/>
  <c r="E1070" i="4" s="1"/>
  <c r="B1071" i="4"/>
  <c r="B1072" i="4"/>
  <c r="C1072" i="4" s="1"/>
  <c r="B1073" i="4"/>
  <c r="C1073" i="4" s="1"/>
  <c r="B1074" i="4"/>
  <c r="C1074" i="4" s="1"/>
  <c r="E1074" i="4" s="1"/>
  <c r="B1075" i="4"/>
  <c r="C1075" i="4" s="1"/>
  <c r="B1076" i="4"/>
  <c r="C1076" i="4" s="1"/>
  <c r="B1077" i="4"/>
  <c r="C1077" i="4" s="1"/>
  <c r="B1078" i="4"/>
  <c r="C1078" i="4" s="1"/>
  <c r="B1079" i="4"/>
  <c r="C1079" i="4" s="1"/>
  <c r="B1080" i="4"/>
  <c r="C1080" i="4" s="1"/>
  <c r="E1080" i="4" s="1"/>
  <c r="B1081" i="4"/>
  <c r="C1081" i="4" s="1"/>
  <c r="B1082" i="4"/>
  <c r="C1082" i="4" s="1"/>
  <c r="E1082" i="4" s="1"/>
  <c r="B1083" i="4"/>
  <c r="C1083" i="4" s="1"/>
  <c r="B1084" i="4"/>
  <c r="C1084" i="4" s="1"/>
  <c r="B1085" i="4"/>
  <c r="C1085" i="4" s="1"/>
  <c r="B1086" i="4"/>
  <c r="C1086" i="4" s="1"/>
  <c r="B1087" i="4"/>
  <c r="C1087" i="4" s="1"/>
  <c r="B1088" i="4"/>
  <c r="C1088" i="4" s="1"/>
  <c r="B1089" i="4"/>
  <c r="C1089" i="4" s="1"/>
  <c r="B1090" i="4"/>
  <c r="C1090" i="4" s="1"/>
  <c r="E1090" i="4" s="1"/>
  <c r="B1091" i="4"/>
  <c r="C1091" i="4" s="1"/>
  <c r="E1091" i="4" s="1"/>
  <c r="B1092" i="4"/>
  <c r="B1093" i="4"/>
  <c r="C1093" i="4" s="1"/>
  <c r="B1094" i="4"/>
  <c r="C1094" i="4" s="1"/>
  <c r="E1094" i="4" s="1"/>
  <c r="B1095" i="4"/>
  <c r="B1096" i="4"/>
  <c r="C1096" i="4" s="1"/>
  <c r="B1097" i="4"/>
  <c r="C1097" i="4" s="1"/>
  <c r="B1098" i="4"/>
  <c r="C1098" i="4" s="1"/>
  <c r="B1099" i="4"/>
  <c r="B1100" i="4"/>
  <c r="C1100" i="4" s="1"/>
  <c r="B1101" i="4"/>
  <c r="C1101" i="4" s="1"/>
  <c r="B1102" i="4"/>
  <c r="C1102" i="4" s="1"/>
  <c r="B1103" i="4"/>
  <c r="B1104" i="4"/>
  <c r="C1104" i="4" s="1"/>
  <c r="E1104" i="4" s="1"/>
  <c r="B1105" i="4"/>
  <c r="C1105" i="4" s="1"/>
  <c r="B1106" i="4"/>
  <c r="C1106" i="4" s="1"/>
  <c r="B1107" i="4"/>
  <c r="C1107" i="4" s="1"/>
  <c r="B1108" i="4"/>
  <c r="B1109" i="4"/>
  <c r="C1109" i="4" s="1"/>
  <c r="B1110" i="4"/>
  <c r="C1110" i="4" s="1"/>
  <c r="B1111" i="4"/>
  <c r="B1112" i="4"/>
  <c r="C1112" i="4" s="1"/>
  <c r="E1112" i="4" s="1"/>
  <c r="B1113" i="4"/>
  <c r="C1113" i="4" s="1"/>
  <c r="B1114" i="4"/>
  <c r="B1115" i="4"/>
  <c r="C1115" i="4" s="1"/>
  <c r="B1116" i="4"/>
  <c r="B1117" i="4"/>
  <c r="C1117" i="4" s="1"/>
  <c r="B1118" i="4"/>
  <c r="B1119" i="4"/>
  <c r="C1119" i="4" s="1"/>
  <c r="B1120" i="4"/>
  <c r="C1120" i="4" s="1"/>
  <c r="B1121" i="4"/>
  <c r="C1121" i="4" s="1"/>
  <c r="B1122" i="4"/>
  <c r="C1122" i="4" s="1"/>
  <c r="E1122" i="4" s="1"/>
  <c r="B1123" i="4"/>
  <c r="C1123" i="4" s="1"/>
  <c r="B1124" i="4"/>
  <c r="C1124" i="4" s="1"/>
  <c r="E1124" i="4" s="1"/>
  <c r="B1125" i="4"/>
  <c r="C1125" i="4" s="1"/>
  <c r="B1126" i="4"/>
  <c r="B1127" i="4"/>
  <c r="B1128" i="4"/>
  <c r="C1128" i="4" s="1"/>
  <c r="E1128" i="4" s="1"/>
  <c r="B1129" i="4"/>
  <c r="C1129" i="4" s="1"/>
  <c r="B1130" i="4"/>
  <c r="B1131" i="4"/>
  <c r="C1131" i="4" s="1"/>
  <c r="E1131" i="4" s="1"/>
  <c r="B1132" i="4"/>
  <c r="C1132" i="4" s="1"/>
  <c r="B1133" i="4"/>
  <c r="C1133" i="4" s="1"/>
  <c r="B1134" i="4"/>
  <c r="C1134" i="4" s="1"/>
  <c r="B1135" i="4"/>
  <c r="C1135" i="4" s="1"/>
  <c r="B1136" i="4"/>
  <c r="C1136" i="4" s="1"/>
  <c r="E1136" i="4" s="1"/>
  <c r="B1137" i="4"/>
  <c r="C1137" i="4" s="1"/>
  <c r="B1138" i="4"/>
  <c r="C1138" i="4" s="1"/>
  <c r="B1139" i="4"/>
  <c r="C1139" i="4" s="1"/>
  <c r="B1140" i="4"/>
  <c r="C1140" i="4" s="1"/>
  <c r="B1141" i="4"/>
  <c r="C1141" i="4" s="1"/>
  <c r="B1142" i="4"/>
  <c r="B1143" i="4"/>
  <c r="C1143" i="4" s="1"/>
  <c r="B1144" i="4"/>
  <c r="C1144" i="4" s="1"/>
  <c r="E1144" i="4" s="1"/>
  <c r="B1145" i="4"/>
  <c r="C1145" i="4" s="1"/>
  <c r="B1146" i="4"/>
  <c r="C1146" i="4" s="1"/>
  <c r="E1146" i="4" s="1"/>
  <c r="B1147" i="4"/>
  <c r="C1147" i="4" s="1"/>
  <c r="E1147" i="4" s="1"/>
  <c r="B1148" i="4"/>
  <c r="C1148" i="4" s="1"/>
  <c r="B1149" i="4"/>
  <c r="C1149" i="4" s="1"/>
  <c r="B1150" i="4"/>
  <c r="B1151" i="4"/>
  <c r="B1152" i="4"/>
  <c r="C1152" i="4" s="1"/>
  <c r="E1152" i="4" s="1"/>
  <c r="B1153" i="4"/>
  <c r="C1153" i="4" s="1"/>
  <c r="B1154" i="4"/>
  <c r="C1154" i="4" s="1"/>
  <c r="E1154" i="4" s="1"/>
  <c r="B1155" i="4"/>
  <c r="C1155" i="4" s="1"/>
  <c r="B1156" i="4"/>
  <c r="C1156" i="4" s="1"/>
  <c r="E1156" i="4" s="1"/>
  <c r="B1157" i="4"/>
  <c r="C1157" i="4" s="1"/>
  <c r="B1158" i="4"/>
  <c r="C1158" i="4" s="1"/>
  <c r="B1159" i="4"/>
  <c r="C1159" i="4" s="1"/>
  <c r="B1160" i="4"/>
  <c r="C1160" i="4" s="1"/>
  <c r="E1160" i="4" s="1"/>
  <c r="B1161" i="4"/>
  <c r="C1161" i="4" s="1"/>
  <c r="B1162" i="4"/>
  <c r="C1162" i="4" s="1"/>
  <c r="E1162" i="4" s="1"/>
  <c r="B1163" i="4"/>
  <c r="C1163" i="4" s="1"/>
  <c r="B1164" i="4"/>
  <c r="C1164" i="4" s="1"/>
  <c r="B1165" i="4"/>
  <c r="C1165" i="4" s="1"/>
  <c r="B1166" i="4"/>
  <c r="C1166" i="4" s="1"/>
  <c r="E1166" i="4" s="1"/>
  <c r="B1167" i="4"/>
  <c r="C1167" i="4" s="1"/>
  <c r="B1168" i="4"/>
  <c r="C1168" i="4" s="1"/>
  <c r="E1168" i="4" s="1"/>
  <c r="B1169" i="4"/>
  <c r="C1169" i="4" s="1"/>
  <c r="B1170" i="4"/>
  <c r="C1170" i="4" s="1"/>
  <c r="B1171" i="4"/>
  <c r="C1171" i="4" s="1"/>
  <c r="B1172" i="4"/>
  <c r="C1172" i="4" s="1"/>
  <c r="B1173" i="4"/>
  <c r="C1173" i="4" s="1"/>
  <c r="B1174" i="4"/>
  <c r="B1175" i="4"/>
  <c r="B1176" i="4"/>
  <c r="C1176" i="4" s="1"/>
  <c r="E1176" i="4" s="1"/>
  <c r="B1177" i="4"/>
  <c r="C1177" i="4" s="1"/>
  <c r="B1178" i="4"/>
  <c r="C1178" i="4" s="1"/>
  <c r="E1178" i="4" s="1"/>
  <c r="B1179" i="4"/>
  <c r="C1179" i="4" s="1"/>
  <c r="B1180" i="4"/>
  <c r="C1180" i="4" s="1"/>
  <c r="E1180" i="4" s="1"/>
  <c r="B1181" i="4"/>
  <c r="C1181" i="4" s="1"/>
  <c r="B1182" i="4"/>
  <c r="C1182" i="4" s="1"/>
  <c r="B1183" i="4"/>
  <c r="B1184" i="4"/>
  <c r="C1184" i="4" s="1"/>
  <c r="B1185" i="4"/>
  <c r="C1185" i="4" s="1"/>
  <c r="B1186" i="4"/>
  <c r="C1186" i="4" s="1"/>
  <c r="E1186" i="4" s="1"/>
  <c r="B1187" i="4"/>
  <c r="C1187" i="4" s="1"/>
  <c r="B1188" i="4"/>
  <c r="C1188" i="4" s="1"/>
  <c r="B1189" i="4"/>
  <c r="C1189" i="4" s="1"/>
  <c r="B1190" i="4"/>
  <c r="B1191" i="4"/>
  <c r="C1191" i="4" s="1"/>
  <c r="B1192" i="4"/>
  <c r="C1192" i="4" s="1"/>
  <c r="E1192" i="4" s="1"/>
  <c r="B1193" i="4"/>
  <c r="C1193" i="4" s="1"/>
  <c r="B1194" i="4"/>
  <c r="C1194" i="4" s="1"/>
  <c r="E1194" i="4" s="1"/>
  <c r="B1195" i="4"/>
  <c r="C1195" i="4" s="1"/>
  <c r="B1196" i="4"/>
  <c r="C1196" i="4" s="1"/>
  <c r="B1197" i="4"/>
  <c r="B1198" i="4"/>
  <c r="B1199" i="4"/>
  <c r="B1200" i="4"/>
  <c r="C1200" i="4" s="1"/>
  <c r="B1201" i="4"/>
  <c r="C1201" i="4" s="1"/>
  <c r="B1202" i="4"/>
  <c r="C1202" i="4" s="1"/>
  <c r="B1203" i="4"/>
  <c r="C1203" i="4" s="1"/>
  <c r="B1204" i="4"/>
  <c r="C1204" i="4" s="1"/>
  <c r="B1205" i="4"/>
  <c r="C1205" i="4" s="1"/>
  <c r="B1206" i="4"/>
  <c r="C1206" i="4" s="1"/>
  <c r="B1207" i="4"/>
  <c r="C1207" i="4" s="1"/>
  <c r="B1208" i="4"/>
  <c r="C1208" i="4" s="1"/>
  <c r="E1208" i="4" s="1"/>
  <c r="B1209" i="4"/>
  <c r="C1209" i="4" s="1"/>
  <c r="B1210" i="4"/>
  <c r="C1210" i="4" s="1"/>
  <c r="B1211" i="4"/>
  <c r="C1211" i="4" s="1"/>
  <c r="B1212" i="4"/>
  <c r="C1212" i="4" s="1"/>
  <c r="E1212" i="4" s="1"/>
  <c r="B1213" i="4"/>
  <c r="C1213" i="4" s="1"/>
  <c r="B1214" i="4"/>
  <c r="B1215" i="4"/>
  <c r="B1216" i="4"/>
  <c r="C1216" i="4" s="1"/>
  <c r="B1217" i="4"/>
  <c r="B1218" i="4"/>
  <c r="C1218" i="4" s="1"/>
  <c r="E1218" i="4" s="1"/>
  <c r="B1219" i="4"/>
  <c r="C1219" i="4" s="1"/>
  <c r="B1220" i="4"/>
  <c r="C1220" i="4" s="1"/>
  <c r="B1221" i="4"/>
  <c r="C1221" i="4" s="1"/>
  <c r="B1222" i="4"/>
  <c r="B1223" i="4"/>
  <c r="B1224" i="4"/>
  <c r="C1224" i="4" s="1"/>
  <c r="E1224" i="4" s="1"/>
  <c r="B1225" i="4"/>
  <c r="C1225" i="4" s="1"/>
  <c r="B1226" i="4"/>
  <c r="C1226" i="4" s="1"/>
  <c r="E1226" i="4" s="1"/>
  <c r="B1227" i="4"/>
  <c r="C1227" i="4" s="1"/>
  <c r="B1228" i="4"/>
  <c r="C1228" i="4" s="1"/>
  <c r="B1229" i="4"/>
  <c r="C1229" i="4" s="1"/>
  <c r="B1230" i="4"/>
  <c r="C1230" i="4" s="1"/>
  <c r="B1231" i="4"/>
  <c r="C1231" i="4" s="1"/>
  <c r="B1232" i="4"/>
  <c r="C1232" i="4" s="1"/>
  <c r="E1232" i="4" s="1"/>
  <c r="B1233" i="4"/>
  <c r="C1233" i="4" s="1"/>
  <c r="B1234" i="4"/>
  <c r="B1235" i="4"/>
  <c r="C1235" i="4" s="1"/>
  <c r="B1236" i="4"/>
  <c r="C1236" i="4" s="1"/>
  <c r="B1237" i="4"/>
  <c r="C1237" i="4" s="1"/>
  <c r="B1238" i="4"/>
  <c r="C1238" i="4" s="1"/>
  <c r="B1239" i="4"/>
  <c r="C1239" i="4" s="1"/>
  <c r="B1240" i="4"/>
  <c r="C1240" i="4" s="1"/>
  <c r="E1240" i="4" s="1"/>
  <c r="B1241" i="4"/>
  <c r="C1241" i="4" s="1"/>
  <c r="B1242" i="4"/>
  <c r="C1242" i="4" s="1"/>
  <c r="E1242" i="4" s="1"/>
  <c r="B1243" i="4"/>
  <c r="C1243" i="4" s="1"/>
  <c r="B1244" i="4"/>
  <c r="C1244" i="4" s="1"/>
  <c r="B1245" i="4"/>
  <c r="C1245" i="4" s="1"/>
  <c r="B1246" i="4"/>
  <c r="B1247" i="4"/>
  <c r="B1248" i="4"/>
  <c r="C1248" i="4" s="1"/>
  <c r="B1249" i="4"/>
  <c r="C1249" i="4" s="1"/>
  <c r="B1250" i="4"/>
  <c r="C1250" i="4" s="1"/>
  <c r="B1251" i="4"/>
  <c r="C1251" i="4" s="1"/>
  <c r="B1252" i="4"/>
  <c r="C1252" i="4" s="1"/>
  <c r="E1252" i="4" s="1"/>
  <c r="B1253" i="4"/>
  <c r="C1253" i="4" s="1"/>
  <c r="B1254" i="4"/>
  <c r="C1254" i="4" s="1"/>
  <c r="B1255" i="4"/>
  <c r="C1255" i="4" s="1"/>
  <c r="B1256" i="4"/>
  <c r="C1256" i="4" s="1"/>
  <c r="B1257" i="4"/>
  <c r="C1257" i="4" s="1"/>
  <c r="B1258" i="4"/>
  <c r="C1258" i="4" s="1"/>
  <c r="E1258" i="4" s="1"/>
  <c r="B1259" i="4"/>
  <c r="C1259" i="4" s="1"/>
  <c r="B1260" i="4"/>
  <c r="C1260" i="4" s="1"/>
  <c r="B1261" i="4"/>
  <c r="C1261" i="4" s="1"/>
  <c r="B1262" i="4"/>
  <c r="C1262" i="4" s="1"/>
  <c r="B1263" i="4"/>
  <c r="C1263" i="4" s="1"/>
  <c r="B1264" i="4"/>
  <c r="C1264" i="4" s="1"/>
  <c r="B1265" i="4"/>
  <c r="C1265" i="4" s="1"/>
  <c r="B1266" i="4"/>
  <c r="C1266" i="4" s="1"/>
  <c r="B1267" i="4"/>
  <c r="C1267" i="4" s="1"/>
  <c r="B1268" i="4"/>
  <c r="B1269" i="4"/>
  <c r="C1269" i="4" s="1"/>
  <c r="B1270" i="4"/>
  <c r="C1270" i="4" s="1"/>
  <c r="B1271" i="4"/>
  <c r="C1271" i="4" s="1"/>
  <c r="B1272" i="4"/>
  <c r="C1272" i="4" s="1"/>
  <c r="B1273" i="4"/>
  <c r="C1273" i="4" s="1"/>
  <c r="B1274" i="4"/>
  <c r="C1274" i="4" s="1"/>
  <c r="E1274" i="4" s="1"/>
  <c r="B1275" i="4"/>
  <c r="C1275" i="4" s="1"/>
  <c r="E1275" i="4" s="1"/>
  <c r="B1276" i="4"/>
  <c r="B1277" i="4"/>
  <c r="C1277" i="4" s="1"/>
  <c r="B1278" i="4"/>
  <c r="B1279" i="4"/>
  <c r="B1280" i="4"/>
  <c r="C1280" i="4" s="1"/>
  <c r="E1280" i="4" s="1"/>
  <c r="B1281" i="4"/>
  <c r="C1281" i="4" s="1"/>
  <c r="B1282" i="4"/>
  <c r="C1282" i="4" s="1"/>
  <c r="E1282" i="4" s="1"/>
  <c r="B1283" i="4"/>
  <c r="C1283" i="4" s="1"/>
  <c r="B1284" i="4"/>
  <c r="B1285" i="4"/>
  <c r="C1285" i="4" s="1"/>
  <c r="B1286" i="4"/>
  <c r="B1287" i="4"/>
  <c r="C1287" i="4" s="1"/>
  <c r="B1288" i="4"/>
  <c r="C1288" i="4" s="1"/>
  <c r="E1288" i="4" s="1"/>
  <c r="B1289" i="4"/>
  <c r="C1289" i="4" s="1"/>
  <c r="B1290" i="4"/>
  <c r="C1290" i="4" s="1"/>
  <c r="B1291" i="4"/>
  <c r="B1292" i="4"/>
  <c r="B1293" i="4"/>
  <c r="C1293" i="4" s="1"/>
  <c r="B1294" i="4"/>
  <c r="C1294" i="4" s="1"/>
  <c r="B1295" i="4"/>
  <c r="B1296" i="4"/>
  <c r="C1296" i="4" s="1"/>
  <c r="E1296" i="4" s="1"/>
  <c r="B1297" i="4"/>
  <c r="C1297" i="4" s="1"/>
  <c r="B1298" i="4"/>
  <c r="C1298" i="4" s="1"/>
  <c r="E1298" i="4" s="1"/>
  <c r="B1299" i="4"/>
  <c r="C1299" i="4" s="1"/>
  <c r="B1300" i="4"/>
  <c r="C1300" i="4" s="1"/>
  <c r="B1301" i="4"/>
  <c r="C1301" i="4" s="1"/>
  <c r="B1302" i="4"/>
  <c r="B1303" i="4"/>
  <c r="B1304" i="4"/>
  <c r="C1304" i="4" s="1"/>
  <c r="B1305" i="4"/>
  <c r="C1305" i="4" s="1"/>
  <c r="B1306" i="4"/>
  <c r="C1306" i="4" s="1"/>
  <c r="B1307" i="4"/>
  <c r="C1307" i="4" s="1"/>
  <c r="B1308" i="4"/>
  <c r="C1308" i="4" s="1"/>
  <c r="B1309" i="4"/>
  <c r="C1309" i="4" s="1"/>
  <c r="B1310" i="4"/>
  <c r="C1310" i="4" s="1"/>
  <c r="B1311" i="4"/>
  <c r="C1311" i="4" s="1"/>
  <c r="B1312" i="4"/>
  <c r="C1312" i="4" s="1"/>
  <c r="E1312" i="4" s="1"/>
  <c r="B1313" i="4"/>
  <c r="C1313" i="4" s="1"/>
  <c r="B1314" i="4"/>
  <c r="C1314" i="4" s="1"/>
  <c r="B1315" i="4"/>
  <c r="C1315" i="4" s="1"/>
  <c r="B1316" i="4"/>
  <c r="B1317" i="4"/>
  <c r="C1317" i="4" s="1"/>
  <c r="B1318" i="4"/>
  <c r="B1319" i="4"/>
  <c r="C1319" i="4" s="1"/>
  <c r="B1320" i="4"/>
  <c r="C1320" i="4" s="1"/>
  <c r="E1320" i="4" s="1"/>
  <c r="B1321" i="4"/>
  <c r="C1321" i="4" s="1"/>
  <c r="B1322" i="4"/>
  <c r="C1322" i="4" s="1"/>
  <c r="B1323" i="4"/>
  <c r="C1323" i="4" s="1"/>
  <c r="B1324" i="4"/>
  <c r="B1325" i="4"/>
  <c r="C1325" i="4" s="1"/>
  <c r="B1326" i="4"/>
  <c r="B1327" i="4"/>
  <c r="B1328" i="4"/>
  <c r="C1328" i="4" s="1"/>
  <c r="B1329" i="4"/>
  <c r="C1329" i="4" s="1"/>
  <c r="B1330" i="4"/>
  <c r="C1330" i="4" s="1"/>
  <c r="B1331" i="4"/>
  <c r="C1331" i="4" s="1"/>
  <c r="B1332" i="4"/>
  <c r="B1333" i="4"/>
  <c r="C1333" i="4" s="1"/>
  <c r="B1334" i="4"/>
  <c r="B1335" i="4"/>
  <c r="B1336" i="4"/>
  <c r="C1336" i="4" s="1"/>
  <c r="E1336" i="4" s="1"/>
  <c r="B1337" i="4"/>
  <c r="C1337" i="4" s="1"/>
  <c r="B1338" i="4"/>
  <c r="C1338" i="4" s="1"/>
  <c r="B1339" i="4"/>
  <c r="C1339" i="4" s="1"/>
  <c r="B1340" i="4"/>
  <c r="B1341" i="4"/>
  <c r="C1341" i="4" s="1"/>
  <c r="B1342" i="4"/>
  <c r="B1343" i="4"/>
  <c r="B1344" i="4"/>
  <c r="C1344" i="4" s="1"/>
  <c r="B1345" i="4"/>
  <c r="C1345" i="4" s="1"/>
  <c r="B1346" i="4"/>
  <c r="C1346" i="4" s="1"/>
  <c r="B1347" i="4"/>
  <c r="C1347" i="4" s="1"/>
  <c r="B1348" i="4"/>
  <c r="C1348" i="4" s="1"/>
  <c r="B1349" i="4"/>
  <c r="C1349" i="4" s="1"/>
  <c r="B1350" i="4"/>
  <c r="B1351" i="4"/>
  <c r="B1352" i="4"/>
  <c r="C1352" i="4" s="1"/>
  <c r="E1352" i="4" s="1"/>
  <c r="B1353" i="4"/>
  <c r="C1353" i="4" s="1"/>
  <c r="B1354" i="4"/>
  <c r="C1354" i="4" s="1"/>
  <c r="B1355" i="4"/>
  <c r="C1355" i="4" s="1"/>
  <c r="B1356" i="4"/>
  <c r="C1356" i="4" s="1"/>
  <c r="B1357" i="4"/>
  <c r="C1357" i="4" s="1"/>
  <c r="B1358" i="4"/>
  <c r="C1358" i="4" s="1"/>
  <c r="B1359" i="4"/>
  <c r="C1359" i="4" s="1"/>
  <c r="B1360" i="4"/>
  <c r="C1360" i="4" s="1"/>
  <c r="B1361" i="4"/>
  <c r="C1361" i="4" s="1"/>
  <c r="B1362" i="4"/>
  <c r="C1362" i="4" s="1"/>
  <c r="B1363" i="4"/>
  <c r="C1363" i="4" s="1"/>
  <c r="B1364" i="4"/>
  <c r="B1365" i="4"/>
  <c r="C1365" i="4" s="1"/>
  <c r="B1366" i="4"/>
  <c r="B1367" i="4"/>
  <c r="C1367" i="4" s="1"/>
  <c r="B1368" i="4"/>
  <c r="C1368" i="4" s="1"/>
  <c r="E1368" i="4" s="1"/>
  <c r="B1369" i="4"/>
  <c r="C1369" i="4" s="1"/>
  <c r="B1370" i="4"/>
  <c r="C1370" i="4" s="1"/>
  <c r="E1370" i="4" s="1"/>
  <c r="B1371" i="4"/>
  <c r="C1371" i="4" s="1"/>
  <c r="B1372" i="4"/>
  <c r="C1372" i="4" s="1"/>
  <c r="B1373" i="4"/>
  <c r="C1373" i="4" s="1"/>
  <c r="B1374" i="4"/>
  <c r="B1375" i="4"/>
  <c r="B1376" i="4"/>
  <c r="C1376" i="4" s="1"/>
  <c r="B1377" i="4"/>
  <c r="C1377" i="4" s="1"/>
  <c r="B1378" i="4"/>
  <c r="C1378" i="4" s="1"/>
  <c r="B1379" i="4"/>
  <c r="C1379" i="4" s="1"/>
  <c r="B1380" i="4"/>
  <c r="C1380" i="4" s="1"/>
  <c r="B1381" i="4"/>
  <c r="C1381" i="4" s="1"/>
  <c r="B1382" i="4"/>
  <c r="C1382" i="4" s="1"/>
  <c r="B1383" i="4"/>
  <c r="C1383" i="4" s="1"/>
  <c r="B1384" i="4"/>
  <c r="C1384" i="4" s="1"/>
  <c r="B1385" i="4"/>
  <c r="C1385" i="4" s="1"/>
  <c r="B1386" i="4"/>
  <c r="C1386" i="4" s="1"/>
  <c r="B1387" i="4"/>
  <c r="C1387" i="4" s="1"/>
  <c r="B1388" i="4"/>
  <c r="B1389" i="4"/>
  <c r="C1389" i="4" s="1"/>
  <c r="B1390" i="4"/>
  <c r="B1391" i="4"/>
  <c r="C1391" i="4" s="1"/>
  <c r="B1392" i="4"/>
  <c r="C1392" i="4" s="1"/>
  <c r="B1393" i="4"/>
  <c r="C1393" i="4" s="1"/>
  <c r="B1394" i="4"/>
  <c r="B1395" i="4"/>
  <c r="C1395" i="4" s="1"/>
  <c r="B1396" i="4"/>
  <c r="C1396" i="4" s="1"/>
  <c r="E1396" i="4" s="1"/>
  <c r="B1397" i="4"/>
  <c r="C1397" i="4" s="1"/>
  <c r="B1398" i="4"/>
  <c r="B1399" i="4"/>
  <c r="B1400" i="4"/>
  <c r="C1400" i="4" s="1"/>
  <c r="B1401" i="4"/>
  <c r="C1401" i="4" s="1"/>
  <c r="B1402" i="4"/>
  <c r="C1402" i="4" s="1"/>
  <c r="E1402" i="4" s="1"/>
  <c r="B1403" i="4"/>
  <c r="C1403" i="4" s="1"/>
  <c r="B1404" i="4"/>
  <c r="B1405" i="4"/>
  <c r="B1406" i="4"/>
  <c r="C1406" i="4" s="1"/>
  <c r="B1407" i="4"/>
  <c r="C1407" i="4" s="1"/>
  <c r="B1408" i="4"/>
  <c r="C1408" i="4" s="1"/>
  <c r="B1409" i="4"/>
  <c r="C1409" i="4" s="1"/>
  <c r="B1410" i="4"/>
  <c r="C1410" i="4" s="1"/>
  <c r="E1410" i="4" s="1"/>
  <c r="B1411" i="4"/>
  <c r="C1411" i="4" s="1"/>
  <c r="E1411" i="4" s="1"/>
  <c r="B1412" i="4"/>
  <c r="B1413" i="4"/>
  <c r="B1414" i="4"/>
  <c r="B1415" i="4"/>
  <c r="C1415" i="4" s="1"/>
  <c r="B1416" i="4"/>
  <c r="C1416" i="4" s="1"/>
  <c r="E1416" i="4" s="1"/>
  <c r="B1417" i="4"/>
  <c r="C1417" i="4" s="1"/>
  <c r="B1418" i="4"/>
  <c r="B1419" i="4"/>
  <c r="C1419" i="4" s="1"/>
  <c r="B1420" i="4"/>
  <c r="C1420" i="4" s="1"/>
  <c r="B1421" i="4"/>
  <c r="B1422" i="4"/>
  <c r="B1423" i="4"/>
  <c r="C1423" i="4" s="1"/>
  <c r="B1424" i="4"/>
  <c r="C1424" i="4" s="1"/>
  <c r="B1425" i="4"/>
  <c r="C1425" i="4" s="1"/>
  <c r="B1426" i="4"/>
  <c r="C1426" i="4" s="1"/>
  <c r="B1427" i="4"/>
  <c r="C1427" i="4" s="1"/>
  <c r="E1427" i="4" s="1"/>
  <c r="B1428" i="4"/>
  <c r="C1428" i="4" s="1"/>
  <c r="B1429" i="4"/>
  <c r="C1429" i="4" s="1"/>
  <c r="B1430" i="4"/>
  <c r="C1430" i="4" s="1"/>
  <c r="B1431" i="4"/>
  <c r="C1431" i="4" s="1"/>
  <c r="B1432" i="4"/>
  <c r="C1432" i="4" s="1"/>
  <c r="B1433" i="4"/>
  <c r="C1433" i="4" s="1"/>
  <c r="B1434" i="4"/>
  <c r="C1434" i="4" s="1"/>
  <c r="E1434" i="4" s="1"/>
  <c r="B1435" i="4"/>
  <c r="C1435" i="4" s="1"/>
  <c r="E1435" i="4" s="1"/>
  <c r="B1436" i="4"/>
  <c r="B1437" i="4"/>
  <c r="B1438" i="4"/>
  <c r="C1438" i="4" s="1"/>
  <c r="B1439" i="4"/>
  <c r="C1439" i="4" s="1"/>
  <c r="B1440" i="4"/>
  <c r="C1440" i="4" s="1"/>
  <c r="B1441" i="4"/>
  <c r="C1441" i="4" s="1"/>
  <c r="B1442" i="4"/>
  <c r="C1442" i="4" s="1"/>
  <c r="B1443" i="4"/>
  <c r="C1443" i="4" s="1"/>
  <c r="E1443" i="4" s="1"/>
  <c r="B1444" i="4"/>
  <c r="C1444" i="4" s="1"/>
  <c r="B1445" i="4"/>
  <c r="C1445" i="4" s="1"/>
  <c r="B1446" i="4"/>
  <c r="C1446" i="4" s="1"/>
  <c r="B1447" i="4"/>
  <c r="C1447" i="4" s="1"/>
  <c r="B1448" i="4"/>
  <c r="C1448" i="4" s="1"/>
  <c r="B1449" i="4"/>
  <c r="C1449" i="4" s="1"/>
  <c r="B1450" i="4"/>
  <c r="C1450" i="4" s="1"/>
  <c r="B1451" i="4"/>
  <c r="C1451" i="4" s="1"/>
  <c r="E1451" i="4" s="1"/>
  <c r="B1452" i="4"/>
  <c r="B1453" i="4"/>
  <c r="C1453" i="4" s="1"/>
  <c r="B1454" i="4"/>
  <c r="C1454" i="4" s="1"/>
  <c r="B1455" i="4"/>
  <c r="C1455" i="4" s="1"/>
  <c r="B1456" i="4"/>
  <c r="C1456" i="4" s="1"/>
  <c r="E1456" i="4" s="1"/>
  <c r="B1457" i="4"/>
  <c r="C1457" i="4" s="1"/>
  <c r="B1458" i="4"/>
  <c r="B1459" i="4"/>
  <c r="C1459" i="4" s="1"/>
  <c r="E1459" i="4" s="1"/>
  <c r="B1460" i="4"/>
  <c r="C1460" i="4" s="1"/>
  <c r="B1461" i="4"/>
  <c r="C1461" i="4" s="1"/>
  <c r="B1462" i="4"/>
  <c r="C1462" i="4" s="1"/>
  <c r="B1463" i="4"/>
  <c r="C1463" i="4" s="1"/>
  <c r="B1464" i="4"/>
  <c r="C1464" i="4" s="1"/>
  <c r="B1465" i="4"/>
  <c r="C1465" i="4" s="1"/>
  <c r="B1466" i="4"/>
  <c r="C1466" i="4" s="1"/>
  <c r="E1466" i="4" s="1"/>
  <c r="B1467" i="4"/>
  <c r="C1467" i="4" s="1"/>
  <c r="B1468" i="4"/>
  <c r="B1469" i="4"/>
  <c r="C1469" i="4" s="1"/>
  <c r="B1470" i="4"/>
  <c r="C1470" i="4" s="1"/>
  <c r="B1471" i="4"/>
  <c r="C1471" i="4" s="1"/>
  <c r="B1472" i="4"/>
  <c r="C1472" i="4" s="1"/>
  <c r="B1473" i="4"/>
  <c r="C1473" i="4" s="1"/>
  <c r="B1474" i="4"/>
  <c r="C1474" i="4" s="1"/>
  <c r="B1475" i="4"/>
  <c r="C1475" i="4" s="1"/>
  <c r="E1475" i="4" s="1"/>
  <c r="B1476" i="4"/>
  <c r="C1476" i="4" s="1"/>
  <c r="B1477" i="4"/>
  <c r="C1477" i="4" s="1"/>
  <c r="B1478" i="4"/>
  <c r="C1478" i="4" s="1"/>
  <c r="B1479" i="4"/>
  <c r="C1479" i="4" s="1"/>
  <c r="B1480" i="4"/>
  <c r="C1480" i="4" s="1"/>
  <c r="E1480" i="4" s="1"/>
  <c r="B1481" i="4"/>
  <c r="B1482" i="4"/>
  <c r="C1482" i="4" s="1"/>
  <c r="E1482" i="4" s="1"/>
  <c r="B1483" i="4"/>
  <c r="C1483" i="4" s="1"/>
  <c r="E1483" i="4" s="1"/>
  <c r="B1484" i="4"/>
  <c r="B1485" i="4"/>
  <c r="C1485" i="4" s="1"/>
  <c r="B1486" i="4"/>
  <c r="C1486" i="4" s="1"/>
  <c r="B1487" i="4"/>
  <c r="C1487" i="4" s="1"/>
  <c r="B1488" i="4"/>
  <c r="C1488" i="4" s="1"/>
  <c r="B1489" i="4"/>
  <c r="C1489" i="4" s="1"/>
  <c r="B1490" i="4"/>
  <c r="C1490" i="4" s="1"/>
  <c r="E1490" i="4" s="1"/>
  <c r="B1491" i="4"/>
  <c r="C1491" i="4" s="1"/>
  <c r="B1492" i="4"/>
  <c r="C1492" i="4" s="1"/>
  <c r="B1493" i="4"/>
  <c r="C1493" i="4" s="1"/>
  <c r="B1494" i="4"/>
  <c r="C1494" i="4" s="1"/>
  <c r="B1495" i="4"/>
  <c r="C1495" i="4" s="1"/>
  <c r="B1496" i="4"/>
  <c r="C1496" i="4" s="1"/>
  <c r="E1496" i="4" s="1"/>
  <c r="B1497" i="4"/>
  <c r="C1497" i="4" s="1"/>
  <c r="B1498" i="4"/>
  <c r="D1498" i="4" s="1"/>
  <c r="B1499" i="4"/>
  <c r="C1499" i="4" s="1"/>
  <c r="B1500" i="4"/>
  <c r="C1500" i="4" s="1"/>
  <c r="B1501" i="4"/>
  <c r="C1501" i="4" s="1"/>
  <c r="B1502" i="4"/>
  <c r="C1502" i="4" s="1"/>
  <c r="B1503" i="4"/>
  <c r="C1503" i="4" s="1"/>
  <c r="B1504" i="4"/>
  <c r="C1504" i="4" s="1"/>
  <c r="B1505" i="4"/>
  <c r="C1505" i="4" s="1"/>
  <c r="B1506" i="4"/>
  <c r="C1506" i="4" s="1"/>
  <c r="B1507" i="4"/>
  <c r="B1508" i="4"/>
  <c r="C1508" i="4" s="1"/>
  <c r="B1509" i="4"/>
  <c r="C1509" i="4" s="1"/>
  <c r="B1510" i="4"/>
  <c r="C1510" i="4" s="1"/>
  <c r="B1511" i="4"/>
  <c r="B1512" i="4"/>
  <c r="C1512" i="4" s="1"/>
  <c r="E1512" i="4" s="1"/>
  <c r="B1513" i="4"/>
  <c r="C1513" i="4" s="1"/>
  <c r="B1514" i="4"/>
  <c r="C1514" i="4" s="1"/>
  <c r="E1514" i="4" s="1"/>
  <c r="B1515" i="4"/>
  <c r="B1516" i="4"/>
  <c r="C1516" i="4" s="1"/>
  <c r="B1517" i="4"/>
  <c r="C1517" i="4" s="1"/>
  <c r="B1518" i="4"/>
  <c r="C1518" i="4" s="1"/>
  <c r="E1518" i="4" s="1"/>
  <c r="B1519" i="4"/>
  <c r="B1520" i="4"/>
  <c r="C1520" i="4" s="1"/>
  <c r="E1520" i="4" s="1"/>
  <c r="B1521" i="4"/>
  <c r="C1521" i="4" s="1"/>
  <c r="B1522" i="4"/>
  <c r="C1522" i="4" s="1"/>
  <c r="B1523" i="4"/>
  <c r="B1524" i="4"/>
  <c r="C1524" i="4" s="1"/>
  <c r="B1525" i="4"/>
  <c r="C1525" i="4" s="1"/>
  <c r="B1526" i="4"/>
  <c r="C1526" i="4" s="1"/>
  <c r="B1527" i="4"/>
  <c r="C1527" i="4" s="1"/>
  <c r="E1527" i="4" s="1"/>
  <c r="B1528" i="4"/>
  <c r="C1528" i="4" s="1"/>
  <c r="E1528" i="4" s="1"/>
  <c r="B1529" i="4"/>
  <c r="C1529" i="4" s="1"/>
  <c r="B1530" i="4"/>
  <c r="C1530" i="4" s="1"/>
  <c r="E1530" i="4" s="1"/>
  <c r="B1531" i="4"/>
  <c r="B1532" i="4"/>
  <c r="C1532" i="4" s="1"/>
  <c r="B1533" i="4"/>
  <c r="C1533" i="4" s="1"/>
  <c r="B1534" i="4"/>
  <c r="C1534" i="4" s="1"/>
  <c r="B1535" i="4"/>
  <c r="C1535" i="4" s="1"/>
  <c r="B1536" i="4"/>
  <c r="B1537" i="4"/>
  <c r="C1537" i="4" s="1"/>
  <c r="B1538" i="4"/>
  <c r="C1538" i="4" s="1"/>
  <c r="E1538" i="4" s="1"/>
  <c r="B1539" i="4"/>
  <c r="C1539" i="4" s="1"/>
  <c r="B1540" i="4"/>
  <c r="C1540" i="4" s="1"/>
  <c r="B1541" i="4"/>
  <c r="C1541" i="4" s="1"/>
  <c r="B1542" i="4"/>
  <c r="B1543" i="4"/>
  <c r="B1544" i="4"/>
  <c r="C1544" i="4" s="1"/>
  <c r="B1545" i="4"/>
  <c r="C1545" i="4" s="1"/>
  <c r="B1546" i="4"/>
  <c r="C1546" i="4" s="1"/>
  <c r="E1546" i="4" s="1"/>
  <c r="B1547" i="4"/>
  <c r="C1547" i="4" s="1"/>
  <c r="B1548" i="4"/>
  <c r="C1548" i="4" s="1"/>
  <c r="E1548" i="4" s="1"/>
  <c r="B1549" i="4"/>
  <c r="C1549" i="4" s="1"/>
  <c r="B1550" i="4"/>
  <c r="B1551" i="4"/>
  <c r="C1551" i="4" s="1"/>
  <c r="B1552" i="4"/>
  <c r="C1552" i="4" s="1"/>
  <c r="E1552" i="4" s="1"/>
  <c r="B1553" i="4"/>
  <c r="C1553" i="4" s="1"/>
  <c r="B1554" i="4"/>
  <c r="C1554" i="4" s="1"/>
  <c r="E1554" i="4" s="1"/>
  <c r="B1555" i="4"/>
  <c r="B1556" i="4"/>
  <c r="C1556" i="4" s="1"/>
  <c r="B1557" i="4"/>
  <c r="C1557" i="4" s="1"/>
  <c r="B1558" i="4"/>
  <c r="B1559" i="4"/>
  <c r="B1560" i="4"/>
  <c r="C1560" i="4" s="1"/>
  <c r="B1561" i="4"/>
  <c r="C1561" i="4" s="1"/>
  <c r="B1562" i="4"/>
  <c r="C1562" i="4" s="1"/>
  <c r="B1563" i="4"/>
  <c r="B1564" i="4"/>
  <c r="C1564" i="4" s="1"/>
  <c r="B1565" i="4"/>
  <c r="C1565" i="4" s="1"/>
  <c r="B1566" i="4"/>
  <c r="C1566" i="4" s="1"/>
  <c r="B1567" i="4"/>
  <c r="B1568" i="4"/>
  <c r="C1568" i="4" s="1"/>
  <c r="B1569" i="4"/>
  <c r="C1569" i="4" s="1"/>
  <c r="B1570" i="4"/>
  <c r="C1570" i="4" s="1"/>
  <c r="E1570" i="4" s="1"/>
  <c r="B1571" i="4"/>
  <c r="B1572" i="4"/>
  <c r="C1572" i="4" s="1"/>
  <c r="B1573" i="4"/>
  <c r="C1573" i="4" s="1"/>
  <c r="B1574" i="4"/>
  <c r="B1575" i="4"/>
  <c r="B1576" i="4"/>
  <c r="C1576" i="4" s="1"/>
  <c r="E1576" i="4" s="1"/>
  <c r="B1577" i="4"/>
  <c r="B1578" i="4"/>
  <c r="C1578" i="4" s="1"/>
  <c r="B1579" i="4"/>
  <c r="C1579" i="4" s="1"/>
  <c r="B1580" i="4"/>
  <c r="C1580" i="4" s="1"/>
  <c r="B1581" i="4"/>
  <c r="C1581" i="4" s="1"/>
  <c r="B1582" i="4"/>
  <c r="C1582" i="4" s="1"/>
  <c r="B1583" i="4"/>
  <c r="B1584" i="4"/>
  <c r="C1584" i="4" s="1"/>
  <c r="E1584" i="4" s="1"/>
  <c r="B1585" i="4"/>
  <c r="C1585" i="4" s="1"/>
  <c r="B1586" i="4"/>
  <c r="C1586" i="4" s="1"/>
  <c r="B1587" i="4"/>
  <c r="B1588" i="4"/>
  <c r="C1588" i="4" s="1"/>
  <c r="B1589" i="4"/>
  <c r="C1589" i="4" s="1"/>
  <c r="B1590" i="4"/>
  <c r="C1590" i="4" s="1"/>
  <c r="B1591" i="4"/>
  <c r="C1591" i="4" s="1"/>
  <c r="B1592" i="4"/>
  <c r="C1592" i="4" s="1"/>
  <c r="E1592" i="4" s="1"/>
  <c r="B1593" i="4"/>
  <c r="C1593" i="4" s="1"/>
  <c r="B1594" i="4"/>
  <c r="C1594" i="4" s="1"/>
  <c r="E1594" i="4" s="1"/>
  <c r="B1595" i="4"/>
  <c r="C1595" i="4" s="1"/>
  <c r="B1596" i="4"/>
  <c r="C1596" i="4" s="1"/>
  <c r="B1597" i="4"/>
  <c r="C1597" i="4" s="1"/>
  <c r="B1598" i="4"/>
  <c r="B1599" i="4"/>
  <c r="B1600" i="4"/>
  <c r="C1600" i="4" s="1"/>
  <c r="B1601" i="4"/>
  <c r="C1601" i="4" s="1"/>
  <c r="B1602" i="4"/>
  <c r="C1602" i="4" s="1"/>
  <c r="E1602" i="4" s="1"/>
  <c r="B1603" i="4"/>
  <c r="C1603" i="4" s="1"/>
  <c r="B1604" i="4"/>
  <c r="C1604" i="4" s="1"/>
  <c r="B1605" i="4"/>
  <c r="C1605" i="4" s="1"/>
  <c r="B1606" i="4"/>
  <c r="C1606" i="4" s="1"/>
  <c r="B1607" i="4"/>
  <c r="B1608" i="4"/>
  <c r="C1608" i="4" s="1"/>
  <c r="E1608" i="4" s="1"/>
  <c r="B1609" i="4"/>
  <c r="C1609" i="4" s="1"/>
  <c r="B1610" i="4"/>
  <c r="C1610" i="4" s="1"/>
  <c r="B1611" i="4"/>
  <c r="B1612" i="4"/>
  <c r="C1612" i="4" s="1"/>
  <c r="B1613" i="4"/>
  <c r="C1613" i="4" s="1"/>
  <c r="B1614" i="4"/>
  <c r="C1614" i="4" s="1"/>
  <c r="B1615" i="4"/>
  <c r="B1616" i="4"/>
  <c r="C1616" i="4" s="1"/>
  <c r="B1617" i="4"/>
  <c r="C1617" i="4" s="1"/>
  <c r="B1618" i="4"/>
  <c r="C1618" i="4" s="1"/>
  <c r="B1619" i="4"/>
  <c r="B1620" i="4"/>
  <c r="B1621" i="4"/>
  <c r="B1622" i="4"/>
  <c r="B1623" i="4"/>
  <c r="B1624" i="4"/>
  <c r="C1624" i="4" s="1"/>
  <c r="B1625" i="4"/>
  <c r="C1625" i="4" s="1"/>
  <c r="B1626" i="4"/>
  <c r="C1626" i="4" s="1"/>
  <c r="B1627" i="4"/>
  <c r="B1628" i="4"/>
  <c r="B1629" i="4"/>
  <c r="C1629" i="4" s="1"/>
  <c r="B1630" i="4"/>
  <c r="B1631" i="4"/>
  <c r="B1632" i="4"/>
  <c r="C1632" i="4" s="1"/>
  <c r="E1632" i="4" s="1"/>
  <c r="B1633" i="4"/>
  <c r="C1633" i="4" s="1"/>
  <c r="B1634" i="4"/>
  <c r="C1634" i="4" s="1"/>
  <c r="E1634" i="4" s="1"/>
  <c r="B1635" i="4"/>
  <c r="C1635" i="4" s="1"/>
  <c r="B1636" i="4"/>
  <c r="B1637" i="4"/>
  <c r="B1638" i="4"/>
  <c r="C1638" i="4" s="1"/>
  <c r="B1639" i="4"/>
  <c r="B1640" i="4"/>
  <c r="B1641" i="4"/>
  <c r="C1641" i="4" s="1"/>
  <c r="B1642" i="4"/>
  <c r="C1642" i="4" s="1"/>
  <c r="B1643" i="4"/>
  <c r="B1644" i="4"/>
  <c r="B1645" i="4"/>
  <c r="C1645" i="4" s="1"/>
  <c r="B1646" i="4"/>
  <c r="C1646" i="4" s="1"/>
  <c r="B1647" i="4"/>
  <c r="B1648" i="4"/>
  <c r="C1648" i="4" s="1"/>
  <c r="B1649" i="4"/>
  <c r="C1649" i="4" s="1"/>
  <c r="B1650" i="4"/>
  <c r="C1650" i="4" s="1"/>
  <c r="B1651" i="4"/>
  <c r="B1652" i="4"/>
  <c r="B1653" i="4"/>
  <c r="B1654" i="4"/>
  <c r="B1655" i="4"/>
  <c r="B1656" i="4"/>
  <c r="C1656" i="4" s="1"/>
  <c r="B1657" i="4"/>
  <c r="D1657" i="4" s="1"/>
  <c r="B1658" i="4"/>
  <c r="C1658" i="4" s="1"/>
  <c r="B1659" i="4"/>
  <c r="B1660" i="4"/>
  <c r="B1661" i="4"/>
  <c r="C1661" i="4" s="1"/>
  <c r="B1662" i="4"/>
  <c r="C1662" i="4" s="1"/>
  <c r="E1662" i="4" s="1"/>
  <c r="B1663" i="4"/>
  <c r="B1664" i="4"/>
  <c r="C1664" i="4" s="1"/>
  <c r="B1665" i="4"/>
  <c r="C1665" i="4" s="1"/>
  <c r="B1666" i="4"/>
  <c r="C1666" i="4" s="1"/>
  <c r="B1667" i="4"/>
  <c r="C1667" i="4" s="1"/>
  <c r="B1668" i="4"/>
  <c r="B1669" i="4"/>
  <c r="B1670" i="4"/>
  <c r="C1670" i="4" s="1"/>
  <c r="E1670" i="4" s="1"/>
  <c r="B1671" i="4"/>
  <c r="B1672" i="4"/>
  <c r="C1672" i="4" s="1"/>
  <c r="B1673" i="4"/>
  <c r="C1673" i="4" s="1"/>
  <c r="B1674" i="4"/>
  <c r="B1675" i="4"/>
  <c r="B1676" i="4"/>
  <c r="B1677" i="4"/>
  <c r="B1678" i="4"/>
  <c r="C1678" i="4" s="1"/>
  <c r="E1678" i="4" s="1"/>
  <c r="B1679" i="4"/>
  <c r="B1680" i="4"/>
  <c r="C1680" i="4" s="1"/>
  <c r="B1681" i="4"/>
  <c r="C1681" i="4" s="1"/>
  <c r="B1682" i="4"/>
  <c r="C1682" i="4" s="1"/>
  <c r="B1683" i="4"/>
  <c r="C1683" i="4" s="1"/>
  <c r="B1684" i="4"/>
  <c r="B1685" i="4"/>
  <c r="B1686" i="4"/>
  <c r="C1686" i="4" s="1"/>
  <c r="E1686" i="4" s="1"/>
  <c r="B1687" i="4"/>
  <c r="B1688" i="4"/>
  <c r="C1688" i="4" s="1"/>
  <c r="B1689" i="4"/>
  <c r="C1689" i="4" s="1"/>
  <c r="B1690" i="4"/>
  <c r="C1690" i="4" s="1"/>
  <c r="B1691" i="4"/>
  <c r="C1691" i="4" s="1"/>
  <c r="B1692" i="4"/>
  <c r="C1692" i="4" s="1"/>
  <c r="B1693" i="4"/>
  <c r="B1694" i="4"/>
  <c r="C1694" i="4" s="1"/>
  <c r="E1694" i="4" s="1"/>
  <c r="B1695" i="4"/>
  <c r="B1696" i="4"/>
  <c r="C1696" i="4" s="1"/>
  <c r="B1697" i="4"/>
  <c r="C1697" i="4" s="1"/>
  <c r="B1698" i="4"/>
  <c r="C1698" i="4" s="1"/>
  <c r="B1699" i="4"/>
  <c r="B1700" i="4"/>
  <c r="B1701" i="4"/>
  <c r="C1701" i="4" s="1"/>
  <c r="B1702" i="4"/>
  <c r="C1702" i="4" s="1"/>
  <c r="E1702" i="4" s="1"/>
  <c r="B1703" i="4"/>
  <c r="B1704" i="4"/>
  <c r="C1704" i="4" s="1"/>
  <c r="B1705" i="4"/>
  <c r="C1705" i="4" s="1"/>
  <c r="B1706" i="4"/>
  <c r="B1707" i="4"/>
  <c r="B1708" i="4"/>
  <c r="C1708" i="4" s="1"/>
  <c r="E1708" i="4" s="1"/>
  <c r="B1709" i="4"/>
  <c r="C1709" i="4" s="1"/>
  <c r="B1710" i="4"/>
  <c r="C1710" i="4" s="1"/>
  <c r="E1710" i="4" s="1"/>
  <c r="B1711" i="4"/>
  <c r="B1712" i="4"/>
  <c r="C1712" i="4" s="1"/>
  <c r="B1713" i="4"/>
  <c r="C1713" i="4" s="1"/>
  <c r="B1714" i="4"/>
  <c r="B1715" i="4"/>
  <c r="B1716" i="4"/>
  <c r="B1717" i="4"/>
  <c r="B1718" i="4"/>
  <c r="C1718" i="4" s="1"/>
  <c r="E1718" i="4" s="1"/>
  <c r="B1719" i="4"/>
  <c r="B1720" i="4"/>
  <c r="C1720" i="4" s="1"/>
  <c r="B1721" i="4"/>
  <c r="C1721" i="4" s="1"/>
  <c r="B1722" i="4"/>
  <c r="C1722" i="4" s="1"/>
  <c r="B1723" i="4"/>
  <c r="B1724" i="4"/>
  <c r="B1725" i="4"/>
  <c r="C1725" i="4" s="1"/>
  <c r="B1726" i="4"/>
  <c r="C1726" i="4" s="1"/>
  <c r="B1727" i="4"/>
  <c r="C1727" i="4" s="1"/>
  <c r="B1728" i="4"/>
  <c r="C1728" i="4" s="1"/>
  <c r="B1729" i="4"/>
  <c r="C1729" i="4" s="1"/>
  <c r="B1730" i="4"/>
  <c r="B1731" i="4"/>
  <c r="C1731" i="4" s="1"/>
  <c r="B1732" i="4"/>
  <c r="B1733" i="4"/>
  <c r="B1734" i="4"/>
  <c r="C1734" i="4" s="1"/>
  <c r="B1735" i="4"/>
  <c r="B1736" i="4"/>
  <c r="C1736" i="4" s="1"/>
  <c r="E1736" i="4" s="1"/>
  <c r="B1737" i="4"/>
  <c r="C1737" i="4" s="1"/>
  <c r="B1738" i="4"/>
  <c r="C1738" i="4" s="1"/>
  <c r="B1739" i="4"/>
  <c r="B1740" i="4"/>
  <c r="B1741" i="4"/>
  <c r="B1742" i="4"/>
  <c r="C1742" i="4" s="1"/>
  <c r="B1743" i="4"/>
  <c r="B1744" i="4"/>
  <c r="C1744" i="4" s="1"/>
  <c r="E1744" i="4" s="1"/>
  <c r="B1745" i="4"/>
  <c r="C1745" i="4" s="1"/>
  <c r="B1746" i="4"/>
  <c r="C1746" i="4" s="1"/>
  <c r="B1747" i="4"/>
  <c r="C1747" i="4" s="1"/>
  <c r="B1748" i="4"/>
  <c r="C1748" i="4" s="1"/>
  <c r="B1749" i="4"/>
  <c r="B1750" i="4"/>
  <c r="C1750" i="4" s="1"/>
  <c r="B1751" i="4"/>
  <c r="B1752" i="4"/>
  <c r="C1752" i="4" s="1"/>
  <c r="E1752" i="4" s="1"/>
  <c r="B1753" i="4"/>
  <c r="C1753" i="4" s="1"/>
  <c r="B1754" i="4"/>
  <c r="C1754" i="4" s="1"/>
  <c r="B1755" i="4"/>
  <c r="C1755" i="4" s="1"/>
  <c r="E1755" i="4" s="1"/>
  <c r="B1756" i="4"/>
  <c r="C1756" i="4" s="1"/>
  <c r="B1757" i="4"/>
  <c r="C1757" i="4" s="1"/>
  <c r="B1758" i="4"/>
  <c r="C1758" i="4" s="1"/>
  <c r="B1759" i="4"/>
  <c r="B1760" i="4"/>
  <c r="C1760" i="4" s="1"/>
  <c r="E1760" i="4" s="1"/>
  <c r="B1761" i="4"/>
  <c r="C1761" i="4" s="1"/>
  <c r="B1762" i="4"/>
  <c r="B1763" i="4"/>
  <c r="C1763" i="4" s="1"/>
  <c r="B1764" i="4"/>
  <c r="C1764" i="4" s="1"/>
  <c r="B1765" i="4"/>
  <c r="C1765" i="4" s="1"/>
  <c r="B1766" i="4"/>
  <c r="C1766" i="4" s="1"/>
  <c r="B1767" i="4"/>
  <c r="B1768" i="4"/>
  <c r="C1768" i="4" s="1"/>
  <c r="E1768" i="4" s="1"/>
  <c r="B1769" i="4"/>
  <c r="C1769" i="4" s="1"/>
  <c r="B1770" i="4"/>
  <c r="B1771" i="4"/>
  <c r="B1772" i="4"/>
  <c r="B1773" i="4"/>
  <c r="B1774" i="4"/>
  <c r="C1774" i="4" s="1"/>
  <c r="E1774" i="4" s="1"/>
  <c r="B1775" i="4"/>
  <c r="C1775" i="4" s="1"/>
  <c r="B1776" i="4"/>
  <c r="C1776" i="4" s="1"/>
  <c r="B1777" i="4"/>
  <c r="C1777" i="4" s="1"/>
  <c r="B1778" i="4"/>
  <c r="B1779" i="4"/>
  <c r="B1780" i="4"/>
  <c r="C1780" i="4" s="1"/>
  <c r="B1781" i="4"/>
  <c r="B1782" i="4"/>
  <c r="C1782" i="4" s="1"/>
  <c r="B1783" i="4"/>
  <c r="B1784" i="4"/>
  <c r="C1784" i="4" s="1"/>
  <c r="E1784" i="4" s="1"/>
  <c r="B1785" i="4"/>
  <c r="C1785" i="4" s="1"/>
  <c r="B1786" i="4"/>
  <c r="B1787" i="4"/>
  <c r="B1788" i="4"/>
  <c r="B1789" i="4"/>
  <c r="C1789" i="4" s="1"/>
  <c r="B1790" i="4"/>
  <c r="C1790" i="4" s="1"/>
  <c r="B1791" i="4"/>
  <c r="B1792" i="4"/>
  <c r="C1792" i="4" s="1"/>
  <c r="E1792" i="4" s="1"/>
  <c r="B1793" i="4"/>
  <c r="C1793" i="4" s="1"/>
  <c r="B1794" i="4"/>
  <c r="B1795" i="4"/>
  <c r="B1796" i="4"/>
  <c r="B1797" i="4"/>
  <c r="B1798" i="4"/>
  <c r="C1798" i="4" s="1"/>
  <c r="B1799" i="4"/>
  <c r="C1799" i="4" s="1"/>
  <c r="B1800" i="4"/>
  <c r="C1800" i="4" s="1"/>
  <c r="E1800" i="4" s="1"/>
  <c r="B1801" i="4"/>
  <c r="C1801" i="4" s="1"/>
  <c r="B1802" i="4"/>
  <c r="C1802" i="4" s="1"/>
  <c r="B1803" i="4"/>
  <c r="B1804" i="4"/>
  <c r="B1805" i="4"/>
  <c r="B1806" i="4"/>
  <c r="C1806" i="4" s="1"/>
  <c r="B1807" i="4"/>
  <c r="B1808" i="4"/>
  <c r="C1808" i="4" s="1"/>
  <c r="E1808" i="4" s="1"/>
  <c r="B1809" i="4"/>
  <c r="C1809" i="4" s="1"/>
  <c r="B1810" i="4"/>
  <c r="C1810" i="4" s="1"/>
  <c r="B1811" i="4"/>
  <c r="C1811" i="4" s="1"/>
  <c r="B1812" i="4"/>
  <c r="B1813" i="4"/>
  <c r="B1814" i="4"/>
  <c r="C1814" i="4" s="1"/>
  <c r="E1814" i="4" s="1"/>
  <c r="B1815" i="4"/>
  <c r="B1816" i="4"/>
  <c r="C1816" i="4" s="1"/>
  <c r="E1816" i="4" s="1"/>
  <c r="B1817" i="4"/>
  <c r="C1817" i="4" s="1"/>
  <c r="B1818" i="4"/>
  <c r="B1819" i="4"/>
  <c r="C1819" i="4" s="1"/>
  <c r="B1820" i="4"/>
  <c r="B1821" i="4"/>
  <c r="B1822" i="4"/>
  <c r="C1822" i="4" s="1"/>
  <c r="E1822" i="4" s="1"/>
  <c r="B1823" i="4"/>
  <c r="B1824" i="4"/>
  <c r="B1825" i="4"/>
  <c r="C1825" i="4" s="1"/>
  <c r="B1826" i="4"/>
  <c r="B1827" i="4"/>
  <c r="B1828" i="4"/>
  <c r="B1829" i="4"/>
  <c r="B1830" i="4"/>
  <c r="C1830" i="4" s="1"/>
  <c r="E1830" i="4" s="1"/>
  <c r="B1831" i="4"/>
  <c r="B1832" i="4"/>
  <c r="C1832" i="4" s="1"/>
  <c r="E1832" i="4" s="1"/>
  <c r="B1833" i="4"/>
  <c r="C1833" i="4" s="1"/>
  <c r="B1834" i="4"/>
  <c r="C1834" i="4" s="1"/>
  <c r="B1835" i="4"/>
  <c r="B1836" i="4"/>
  <c r="B1837" i="4"/>
  <c r="B1838" i="4"/>
  <c r="C1838" i="4" s="1"/>
  <c r="E1838" i="4" s="1"/>
  <c r="B1839" i="4"/>
  <c r="C1839" i="4" s="1"/>
  <c r="B1840" i="4"/>
  <c r="C1840" i="4" s="1"/>
  <c r="B1841" i="4"/>
  <c r="C1841" i="4" s="1"/>
  <c r="B1842" i="4"/>
  <c r="C1842" i="4" s="1"/>
  <c r="B1843" i="4"/>
  <c r="C1843" i="4" s="1"/>
  <c r="B1844" i="4"/>
  <c r="B1845" i="4"/>
  <c r="B1846" i="4"/>
  <c r="C1846" i="4" s="1"/>
  <c r="E1846" i="4" s="1"/>
  <c r="B1847" i="4"/>
  <c r="B1848" i="4"/>
  <c r="C1848" i="4" s="1"/>
  <c r="E1848" i="4" s="1"/>
  <c r="B1849" i="4"/>
  <c r="C1849" i="4" s="1"/>
  <c r="B1850" i="4"/>
  <c r="B1851" i="4"/>
  <c r="B1852" i="4"/>
  <c r="B1853" i="4"/>
  <c r="B1854" i="4"/>
  <c r="C1854" i="4" s="1"/>
  <c r="B1855" i="4"/>
  <c r="B1856" i="4"/>
  <c r="C1856" i="4" s="1"/>
  <c r="E1856" i="4" s="1"/>
  <c r="B1857" i="4"/>
  <c r="C1857" i="4" s="1"/>
  <c r="B1858" i="4"/>
  <c r="B1859" i="4"/>
  <c r="B1860" i="4"/>
  <c r="B1861" i="4"/>
  <c r="B1862" i="4"/>
  <c r="C1862" i="4" s="1"/>
  <c r="E1862" i="4" s="1"/>
  <c r="B1863" i="4"/>
  <c r="B1864" i="4"/>
  <c r="C1864" i="4" s="1"/>
  <c r="E1864" i="4" s="1"/>
  <c r="B1865" i="4"/>
  <c r="B1866" i="4"/>
  <c r="C1866" i="4" s="1"/>
  <c r="B1867" i="4"/>
  <c r="B1868" i="4"/>
  <c r="B1869" i="4"/>
  <c r="B1870" i="4"/>
  <c r="C1870" i="4" s="1"/>
  <c r="B1871" i="4"/>
  <c r="B1872" i="4"/>
  <c r="C1872" i="4" s="1"/>
  <c r="B1873" i="4"/>
  <c r="C1873" i="4" s="1"/>
  <c r="B1874" i="4"/>
  <c r="C1874" i="4" s="1"/>
  <c r="B1875" i="4"/>
  <c r="C1875" i="4" s="1"/>
  <c r="B1876" i="4"/>
  <c r="C1876" i="4" s="1"/>
  <c r="B1877" i="4"/>
  <c r="B1878" i="4"/>
  <c r="C1878" i="4" s="1"/>
  <c r="B1879" i="4"/>
  <c r="B1880" i="4"/>
  <c r="C1880" i="4" s="1"/>
  <c r="B1881" i="4"/>
  <c r="C1881" i="4" s="1"/>
  <c r="B1882" i="4"/>
  <c r="B1883" i="4"/>
  <c r="B1884" i="4"/>
  <c r="C1884" i="4" s="1"/>
  <c r="B1885" i="4"/>
  <c r="C1885" i="4" s="1"/>
  <c r="B1886" i="4"/>
  <c r="C1886" i="4" s="1"/>
  <c r="E1886" i="4" s="1"/>
  <c r="B1887" i="4"/>
  <c r="C1887" i="4" s="1"/>
  <c r="B1888" i="4"/>
  <c r="C1888" i="4" s="1"/>
  <c r="E1888" i="4" s="1"/>
  <c r="B1889" i="4"/>
  <c r="C1889" i="4" s="1"/>
  <c r="B1890" i="4"/>
  <c r="B1891" i="4"/>
  <c r="B1892" i="4"/>
  <c r="B1893" i="4"/>
  <c r="B1894" i="4"/>
  <c r="C1894" i="4" s="1"/>
  <c r="E1894" i="4" s="1"/>
  <c r="B1895" i="4"/>
  <c r="B1896" i="4"/>
  <c r="C1896" i="4" s="1"/>
  <c r="B1897" i="4"/>
  <c r="C1897" i="4" s="1"/>
  <c r="B1898" i="4"/>
  <c r="C1898" i="4" s="1"/>
  <c r="B1899" i="4"/>
  <c r="B1900" i="4"/>
  <c r="B1901" i="4"/>
  <c r="C1901" i="4" s="1"/>
  <c r="B1902" i="4"/>
  <c r="C1902" i="4" s="1"/>
  <c r="B1903" i="4"/>
  <c r="B1904" i="4"/>
  <c r="C1904" i="4" s="1"/>
  <c r="B1905" i="4"/>
  <c r="C1905" i="4" s="1"/>
  <c r="B1906" i="4"/>
  <c r="B1907" i="4"/>
  <c r="C1907" i="4" s="1"/>
  <c r="B1908" i="4"/>
  <c r="B1909" i="4"/>
  <c r="B1910" i="4"/>
  <c r="C1910" i="4" s="1"/>
  <c r="B1911" i="4"/>
  <c r="B1912" i="4"/>
  <c r="C1912" i="4" s="1"/>
  <c r="B1913" i="4"/>
  <c r="C1913" i="4" s="1"/>
  <c r="B1914" i="4"/>
  <c r="B1915" i="4"/>
  <c r="B1916" i="4"/>
  <c r="B1917" i="4"/>
  <c r="B1918" i="4"/>
  <c r="C1918" i="4" s="1"/>
  <c r="E1918" i="4" s="1"/>
  <c r="B1919" i="4"/>
  <c r="B1920" i="4"/>
  <c r="C1920" i="4" s="1"/>
  <c r="E1920" i="4" s="1"/>
  <c r="B1921" i="4"/>
  <c r="C1921" i="4" s="1"/>
  <c r="B1922" i="4"/>
  <c r="C1922" i="4" s="1"/>
  <c r="B1923" i="4"/>
  <c r="C1923" i="4" s="1"/>
  <c r="B1924" i="4"/>
  <c r="B1925" i="4"/>
  <c r="B1926" i="4"/>
  <c r="C1926" i="4" s="1"/>
  <c r="B1927" i="4"/>
  <c r="C1927" i="4" s="1"/>
  <c r="B1928" i="4"/>
  <c r="C1928" i="4" s="1"/>
  <c r="B1929" i="4"/>
  <c r="C1929" i="4" s="1"/>
  <c r="B1930" i="4"/>
  <c r="C1930" i="4" s="1"/>
  <c r="B1931" i="4"/>
  <c r="B1932" i="4"/>
  <c r="C1932" i="4" s="1"/>
  <c r="B1933" i="4"/>
  <c r="B1934" i="4"/>
  <c r="C1934" i="4" s="1"/>
  <c r="E1934" i="4" s="1"/>
  <c r="B1935" i="4"/>
  <c r="B1936" i="4"/>
  <c r="C1936" i="4" s="1"/>
  <c r="B1937" i="4"/>
  <c r="C1937" i="4" s="1"/>
  <c r="B1938" i="4"/>
  <c r="B1939" i="4"/>
  <c r="C1939" i="4" s="1"/>
  <c r="B1940" i="4"/>
  <c r="C1940" i="4" s="1"/>
  <c r="B1941" i="4"/>
  <c r="C1941" i="4" s="1"/>
  <c r="B1942" i="4"/>
  <c r="C1942" i="4" s="1"/>
  <c r="B1943" i="4"/>
  <c r="B1944" i="4"/>
  <c r="C1944" i="4" s="1"/>
  <c r="E1944" i="4" s="1"/>
  <c r="B1945" i="4"/>
  <c r="C1945" i="4" s="1"/>
  <c r="B1946" i="4"/>
  <c r="B1947" i="4"/>
  <c r="B1948" i="4"/>
  <c r="B1949" i="4"/>
  <c r="B1950" i="4"/>
  <c r="C1950" i="4" s="1"/>
  <c r="E1950" i="4" s="1"/>
  <c r="B1951" i="4"/>
  <c r="B1952" i="4"/>
  <c r="C1952" i="4" s="1"/>
  <c r="B1953" i="4"/>
  <c r="C1953" i="4" s="1"/>
  <c r="B1954" i="4"/>
  <c r="B1955" i="4"/>
  <c r="B1956" i="4"/>
  <c r="C1956" i="4" s="1"/>
  <c r="B1957" i="4"/>
  <c r="B1958" i="4"/>
  <c r="C1958" i="4" s="1"/>
  <c r="B1959" i="4"/>
  <c r="B1960" i="4"/>
  <c r="C1960" i="4" s="1"/>
  <c r="B1961" i="4"/>
  <c r="C1961" i="4" s="1"/>
  <c r="B1962" i="4"/>
  <c r="C1962" i="4" s="1"/>
  <c r="B1963" i="4"/>
  <c r="B1964" i="4"/>
  <c r="B1965" i="4"/>
  <c r="C1965" i="4" s="1"/>
  <c r="B1966" i="4"/>
  <c r="C1966" i="4" s="1"/>
  <c r="B1967" i="4"/>
  <c r="B1968" i="4"/>
  <c r="C1968" i="4" s="1"/>
  <c r="B1969" i="4"/>
  <c r="C1969" i="4" s="1"/>
  <c r="B1970" i="4"/>
  <c r="B1971" i="4"/>
  <c r="B1972" i="4"/>
  <c r="B1973" i="4"/>
  <c r="B1974" i="4"/>
  <c r="C1974" i="4" s="1"/>
  <c r="B1975" i="4"/>
  <c r="B1976" i="4"/>
  <c r="C1976" i="4" s="1"/>
  <c r="E1976" i="4" s="1"/>
  <c r="B1977" i="4"/>
  <c r="C1977" i="4" s="1"/>
  <c r="B1978" i="4"/>
  <c r="C1978" i="4" s="1"/>
  <c r="B1979" i="4"/>
  <c r="C1979" i="4" s="1"/>
  <c r="B1980" i="4"/>
  <c r="B1981" i="4"/>
  <c r="B1982" i="4"/>
  <c r="C1982" i="4" s="1"/>
  <c r="B1983" i="4"/>
  <c r="B1984" i="4"/>
  <c r="C1984" i="4" s="1"/>
  <c r="E1984" i="4" s="1"/>
  <c r="B1985" i="4"/>
  <c r="B1986" i="4"/>
  <c r="C1986" i="4" s="1"/>
  <c r="B1987" i="4"/>
  <c r="B1988" i="4"/>
  <c r="C1988" i="4" s="1"/>
  <c r="B1989" i="4"/>
  <c r="B1990" i="4"/>
  <c r="C1990" i="4" s="1"/>
  <c r="B1991" i="4"/>
  <c r="C1991" i="4" s="1"/>
  <c r="B1992" i="4"/>
  <c r="C1992" i="4" s="1"/>
  <c r="B1993" i="4"/>
  <c r="B1994" i="4"/>
  <c r="B1995" i="4"/>
  <c r="C1995" i="4" s="1"/>
  <c r="B1996" i="4"/>
  <c r="C1996" i="4" s="1"/>
  <c r="B1997" i="4"/>
  <c r="C1997" i="4" s="1"/>
  <c r="B1998" i="4"/>
  <c r="C1998" i="4" s="1"/>
  <c r="E1998" i="4" s="1"/>
  <c r="B1999" i="4"/>
  <c r="C1999" i="4" s="1"/>
  <c r="E1999" i="4" s="1"/>
  <c r="B2000" i="4"/>
  <c r="C2000" i="4" s="1"/>
  <c r="E2000" i="4" s="1"/>
  <c r="B2001" i="4"/>
  <c r="B2002" i="4"/>
  <c r="B2003" i="4"/>
  <c r="B2004" i="4"/>
  <c r="C2004" i="4" s="1"/>
  <c r="B2005" i="4"/>
  <c r="B2006" i="4"/>
  <c r="C2006" i="4" s="1"/>
  <c r="B2007" i="4"/>
  <c r="C2007" i="4" s="1"/>
  <c r="E2007" i="4" s="1"/>
  <c r="B2008" i="4"/>
  <c r="C2008" i="4" s="1"/>
  <c r="B2009" i="4"/>
  <c r="B2010" i="4"/>
  <c r="B2011" i="4"/>
  <c r="B2012" i="4"/>
  <c r="B2013" i="4"/>
  <c r="B2014" i="4"/>
  <c r="C2014" i="4" s="1"/>
  <c r="B2015" i="4"/>
  <c r="C2015" i="4" s="1"/>
  <c r="B2016" i="4"/>
  <c r="B2017" i="4"/>
  <c r="C2017" i="4" s="1"/>
  <c r="B2018" i="4"/>
  <c r="B2019" i="4"/>
  <c r="B2020" i="4"/>
  <c r="B2021" i="4"/>
  <c r="C2021" i="4" s="1"/>
  <c r="B2022" i="4"/>
  <c r="C2022" i="4" s="1"/>
  <c r="B2023" i="4"/>
  <c r="C2023" i="4" s="1"/>
  <c r="E2023" i="4" s="1"/>
  <c r="B2024" i="4"/>
  <c r="C2024" i="4" s="1"/>
  <c r="B2025" i="4"/>
  <c r="C2025" i="4" s="1"/>
  <c r="B2026" i="4"/>
  <c r="C2026" i="4" s="1"/>
  <c r="B2027" i="4"/>
  <c r="B2028" i="4"/>
  <c r="B2029" i="4"/>
  <c r="B2030" i="4"/>
  <c r="C2030" i="4" s="1"/>
  <c r="E2030" i="4" s="1"/>
  <c r="B2031" i="4"/>
  <c r="C2031" i="4" s="1"/>
  <c r="E2031" i="4" s="1"/>
  <c r="B2032" i="4"/>
  <c r="C2032" i="4" s="1"/>
  <c r="B2033" i="4"/>
  <c r="C2033" i="4" s="1"/>
  <c r="B2034" i="4"/>
  <c r="C2034" i="4" s="1"/>
  <c r="B2035" i="4"/>
  <c r="C2035" i="4" s="1"/>
  <c r="B2036" i="4"/>
  <c r="B2037" i="4"/>
  <c r="B2038" i="4"/>
  <c r="C2038" i="4" s="1"/>
  <c r="E2038" i="4" s="1"/>
  <c r="B2039" i="4"/>
  <c r="C2039" i="4" s="1"/>
  <c r="B2040" i="4"/>
  <c r="B2041" i="4"/>
  <c r="C2041" i="4" s="1"/>
  <c r="B2042" i="4"/>
  <c r="C2042" i="4" s="1"/>
  <c r="B2043" i="4"/>
  <c r="C2043" i="4" s="1"/>
  <c r="B2044" i="4"/>
  <c r="C2044" i="4" s="1"/>
  <c r="B2045" i="4"/>
  <c r="B2046" i="4"/>
  <c r="C2046" i="4" s="1"/>
  <c r="B2047" i="4"/>
  <c r="C2047" i="4" s="1"/>
  <c r="E2047" i="4" s="1"/>
  <c r="B2048" i="4"/>
  <c r="C2048" i="4" s="1"/>
  <c r="B2049" i="4"/>
  <c r="B2050" i="4"/>
  <c r="C2050" i="4" s="1"/>
  <c r="B2051" i="4"/>
  <c r="C2051" i="4" s="1"/>
  <c r="B2052" i="4"/>
  <c r="C2052" i="4" s="1"/>
  <c r="B2053" i="4"/>
  <c r="B2054" i="4"/>
  <c r="C2054" i="4" s="1"/>
  <c r="B2055" i="4"/>
  <c r="C2055" i="4" s="1"/>
  <c r="E2055" i="4" s="1"/>
  <c r="B2056" i="4"/>
  <c r="C2056" i="4" s="1"/>
  <c r="B2057" i="4"/>
  <c r="B2058" i="4"/>
  <c r="B2059" i="4"/>
  <c r="C2059" i="4" s="1"/>
  <c r="B2060" i="4"/>
  <c r="C2060" i="4" s="1"/>
  <c r="B2061" i="4"/>
  <c r="B2062" i="4"/>
  <c r="C2062" i="4" s="1"/>
  <c r="B2063" i="4"/>
  <c r="C2063" i="4" s="1"/>
  <c r="E2063" i="4" s="1"/>
  <c r="B2064" i="4"/>
  <c r="C2064" i="4" s="1"/>
  <c r="B2065" i="4"/>
  <c r="B2066" i="4"/>
  <c r="B2067" i="4"/>
  <c r="B2068" i="4"/>
  <c r="C2068" i="4" s="1"/>
  <c r="B2069" i="4"/>
  <c r="B2070" i="4"/>
  <c r="C2070" i="4" s="1"/>
  <c r="E2070" i="4" s="1"/>
  <c r="B2071" i="4"/>
  <c r="C2071" i="4" s="1"/>
  <c r="E2071" i="4" s="1"/>
  <c r="B2072" i="4"/>
  <c r="B2073" i="4"/>
  <c r="B2074" i="4"/>
  <c r="B2075" i="4"/>
  <c r="B2076" i="4"/>
  <c r="B2077" i="4"/>
  <c r="B2078" i="4"/>
  <c r="C2078" i="4" s="1"/>
  <c r="B2079" i="4"/>
  <c r="C2079" i="4" s="1"/>
  <c r="E2079" i="4" s="1"/>
  <c r="B2080" i="4"/>
  <c r="C2080" i="4" s="1"/>
  <c r="B2081" i="4"/>
  <c r="C2081" i="4" s="1"/>
  <c r="B2082" i="4"/>
  <c r="B2083" i="4"/>
  <c r="B2084" i="4"/>
  <c r="B2085" i="4"/>
  <c r="B2086" i="4"/>
  <c r="C2086" i="4" s="1"/>
  <c r="B2087" i="4"/>
  <c r="C2087" i="4" s="1"/>
  <c r="E2087" i="4" s="1"/>
  <c r="B2088" i="4"/>
  <c r="C2088" i="4" s="1"/>
  <c r="B2089" i="4"/>
  <c r="C2089" i="4" s="1"/>
  <c r="B2090" i="4"/>
  <c r="C2090" i="4" s="1"/>
  <c r="B2091" i="4"/>
  <c r="B2092" i="4"/>
  <c r="B2093" i="4"/>
  <c r="B2094" i="4"/>
  <c r="C2094" i="4" s="1"/>
  <c r="E2094" i="4" s="1"/>
  <c r="B2095" i="4"/>
  <c r="C2095" i="4" s="1"/>
  <c r="E2095" i="4" s="1"/>
  <c r="B2096" i="4"/>
  <c r="C2096" i="4" s="1"/>
  <c r="B2097" i="4"/>
  <c r="C2097" i="4" s="1"/>
  <c r="B2098" i="4"/>
  <c r="C2098" i="4" s="1"/>
  <c r="B2099" i="4"/>
  <c r="C2099" i="4" s="1"/>
  <c r="B2100" i="4"/>
  <c r="B2101" i="4"/>
  <c r="B2102" i="4"/>
  <c r="C2102" i="4" s="1"/>
  <c r="B2103" i="4"/>
  <c r="C2103" i="4" s="1"/>
  <c r="B2104" i="4"/>
  <c r="B2105" i="4"/>
  <c r="C2105" i="4" s="1"/>
  <c r="B2106" i="4"/>
  <c r="C2106" i="4" s="1"/>
  <c r="B2107" i="4"/>
  <c r="C2107" i="4" s="1"/>
  <c r="B2108" i="4"/>
  <c r="C2108" i="4" s="1"/>
  <c r="B2109" i="4"/>
  <c r="B2110" i="4"/>
  <c r="C2110" i="4" s="1"/>
  <c r="E2110" i="4" s="1"/>
  <c r="B2111" i="4"/>
  <c r="C2111" i="4" s="1"/>
  <c r="E2111" i="4" s="1"/>
  <c r="B2112" i="4"/>
  <c r="C2112" i="4" s="1"/>
  <c r="E2112" i="4" s="1"/>
  <c r="B2113" i="4"/>
  <c r="B2114" i="4"/>
  <c r="C2114" i="4" s="1"/>
  <c r="B2115" i="4"/>
  <c r="B2116" i="4"/>
  <c r="C2116" i="4" s="1"/>
  <c r="B2117" i="4"/>
  <c r="B2118" i="4"/>
  <c r="C2118" i="4" s="1"/>
  <c r="E2118" i="4" s="1"/>
  <c r="B2119" i="4"/>
  <c r="C2119" i="4" s="1"/>
  <c r="B2120" i="4"/>
  <c r="C2120" i="4" s="1"/>
  <c r="E2120" i="4" s="1"/>
  <c r="B2121" i="4"/>
  <c r="B2122" i="4"/>
  <c r="B2123" i="4"/>
  <c r="C2123" i="4" s="1"/>
  <c r="B2124" i="4"/>
  <c r="C2124" i="4" s="1"/>
  <c r="B2125" i="4"/>
  <c r="B2126" i="4"/>
  <c r="C2126" i="4" s="1"/>
  <c r="E2126" i="4" s="1"/>
  <c r="B2127" i="4"/>
  <c r="C2127" i="4" s="1"/>
  <c r="E2127" i="4" s="1"/>
  <c r="B2128" i="4"/>
  <c r="B2129" i="4"/>
  <c r="B2130" i="4"/>
  <c r="B2131" i="4"/>
  <c r="B2132" i="4"/>
  <c r="C2132" i="4" s="1"/>
  <c r="B2133" i="4"/>
  <c r="B2134" i="4"/>
  <c r="C2134" i="4" s="1"/>
  <c r="E2134" i="4" s="1"/>
  <c r="B2135" i="4"/>
  <c r="C2135" i="4" s="1"/>
  <c r="B2136" i="4"/>
  <c r="C2136" i="4" s="1"/>
  <c r="B2137" i="4"/>
  <c r="B2138" i="4"/>
  <c r="B2139" i="4"/>
  <c r="B2140" i="4"/>
  <c r="B2141" i="4"/>
  <c r="B2142" i="4"/>
  <c r="C2142" i="4" s="1"/>
  <c r="E2142" i="4" s="1"/>
  <c r="B2143" i="4"/>
  <c r="C2143" i="4" s="1"/>
  <c r="E2143" i="4" s="1"/>
  <c r="B2144" i="4"/>
  <c r="C2144" i="4" s="1"/>
  <c r="B2145" i="4"/>
  <c r="C2145" i="4" s="1"/>
  <c r="B2146" i="4"/>
  <c r="B2147" i="4"/>
  <c r="B2148" i="4"/>
  <c r="B2149" i="4"/>
  <c r="B2150" i="4"/>
  <c r="C2150" i="4" s="1"/>
  <c r="E2150" i="4" s="1"/>
  <c r="B2151" i="4"/>
  <c r="C2151" i="4" s="1"/>
  <c r="E2151" i="4" s="1"/>
  <c r="B2152" i="4"/>
  <c r="C2152" i="4" s="1"/>
  <c r="E2152" i="4" s="1"/>
  <c r="B2153" i="4"/>
  <c r="C2153" i="4" s="1"/>
  <c r="B2154" i="4"/>
  <c r="C2154" i="4" s="1"/>
  <c r="B2155" i="4"/>
  <c r="B2156" i="4"/>
  <c r="B2157" i="4"/>
  <c r="C2157" i="4" s="1"/>
  <c r="B2158" i="4"/>
  <c r="C2158" i="4" s="1"/>
  <c r="B2159" i="4"/>
  <c r="C2159" i="4" s="1"/>
  <c r="B2160" i="4"/>
  <c r="C2160" i="4" s="1"/>
  <c r="B2161" i="4"/>
  <c r="C2161" i="4" s="1"/>
  <c r="B2162" i="4"/>
  <c r="C2162" i="4" s="1"/>
  <c r="B2163" i="4"/>
  <c r="C2163" i="4" s="1"/>
  <c r="B2164" i="4"/>
  <c r="B2165" i="4"/>
  <c r="B2166" i="4"/>
  <c r="C2166" i="4" s="1"/>
  <c r="E2166" i="4" s="1"/>
  <c r="B2167" i="4"/>
  <c r="C2167" i="4" s="1"/>
  <c r="B2168" i="4"/>
  <c r="C2168" i="4" s="1"/>
  <c r="B2169" i="4"/>
  <c r="C2169" i="4" s="1"/>
  <c r="B2170" i="4"/>
  <c r="C2170" i="4" s="1"/>
  <c r="B2171" i="4"/>
  <c r="C2171" i="4" s="1"/>
  <c r="B2172" i="4"/>
  <c r="C2172" i="4" s="1"/>
  <c r="B2173" i="4"/>
  <c r="C2173" i="4" s="1"/>
  <c r="B2174" i="4"/>
  <c r="C2174" i="4" s="1"/>
  <c r="E2174" i="4" s="1"/>
  <c r="B2175" i="4"/>
  <c r="C2175" i="4" s="1"/>
  <c r="E2175" i="4" s="1"/>
  <c r="B2176" i="4"/>
  <c r="C2176" i="4" s="1"/>
  <c r="E2176" i="4" s="1"/>
  <c r="B2177" i="4"/>
  <c r="B2178" i="4"/>
  <c r="C2178" i="4" s="1"/>
  <c r="B2179" i="4"/>
  <c r="B2180" i="4"/>
  <c r="C2180" i="4" s="1"/>
  <c r="B2181" i="4"/>
  <c r="B2182" i="4"/>
  <c r="C2182" i="4" s="1"/>
  <c r="E2182" i="4" s="1"/>
  <c r="B2183" i="4"/>
  <c r="C2183" i="4" s="1"/>
  <c r="B2184" i="4"/>
  <c r="C2184" i="4" s="1"/>
  <c r="B2185" i="4"/>
  <c r="B2186" i="4"/>
  <c r="B2187" i="4"/>
  <c r="C2187" i="4" s="1"/>
  <c r="B2188" i="4"/>
  <c r="C2188" i="4" s="1"/>
  <c r="B2189" i="4"/>
  <c r="B2190" i="4"/>
  <c r="C2190" i="4" s="1"/>
  <c r="B2191" i="4"/>
  <c r="C2191" i="4" s="1"/>
  <c r="B2192" i="4"/>
  <c r="C2192" i="4" s="1"/>
  <c r="B2193" i="4"/>
  <c r="B2194" i="4"/>
  <c r="B2195" i="4"/>
  <c r="B2196" i="4"/>
  <c r="C2196" i="4" s="1"/>
  <c r="B2197" i="4"/>
  <c r="C2197" i="4" s="1"/>
  <c r="B2198" i="4"/>
  <c r="C2198" i="4" s="1"/>
  <c r="E2198" i="4" s="1"/>
  <c r="B2199" i="4"/>
  <c r="C2199" i="4" s="1"/>
  <c r="E2199" i="4" s="1"/>
  <c r="B2200" i="4"/>
  <c r="C2200" i="4" s="1"/>
  <c r="E2200" i="4" s="1"/>
  <c r="B2201" i="4"/>
  <c r="B2202" i="4"/>
  <c r="B2203" i="4"/>
  <c r="B2204" i="4"/>
  <c r="B2205" i="4"/>
  <c r="B2206" i="4"/>
  <c r="C2206" i="4" s="1"/>
  <c r="E2206" i="4" s="1"/>
  <c r="B2207" i="4"/>
  <c r="C2207" i="4" s="1"/>
  <c r="B2208" i="4"/>
  <c r="B2209" i="4"/>
  <c r="C2209" i="4" s="1"/>
  <c r="B2210" i="4"/>
  <c r="B2211" i="4"/>
  <c r="B2212" i="4"/>
  <c r="B2213" i="4"/>
  <c r="B2214" i="4"/>
  <c r="C2214" i="4" s="1"/>
  <c r="E2214" i="4" s="1"/>
  <c r="B2215" i="4"/>
  <c r="C2215" i="4" s="1"/>
  <c r="E2215" i="4" s="1"/>
  <c r="B2216" i="4"/>
  <c r="C2216" i="4" s="1"/>
  <c r="B2217" i="4"/>
  <c r="C2217" i="4" s="1"/>
  <c r="B2218" i="4"/>
  <c r="C2218" i="4" s="1"/>
  <c r="B2219" i="4"/>
  <c r="B2220" i="4"/>
  <c r="B2221" i="4"/>
  <c r="B2222" i="4"/>
  <c r="C2222" i="4" s="1"/>
  <c r="E2222" i="4" s="1"/>
  <c r="B2223" i="4"/>
  <c r="C2223" i="4" s="1"/>
  <c r="E2223" i="4" s="1"/>
  <c r="B2224" i="4"/>
  <c r="C2224" i="4" s="1"/>
  <c r="B2225" i="4"/>
  <c r="C2225" i="4" s="1"/>
  <c r="B2226" i="4"/>
  <c r="C2226" i="4" s="1"/>
  <c r="B2227" i="4"/>
  <c r="C2227" i="4" s="1"/>
  <c r="B2228" i="4"/>
  <c r="B2229" i="4"/>
  <c r="B2230" i="4"/>
  <c r="C2230" i="4" s="1"/>
  <c r="B2231" i="4"/>
  <c r="C2231" i="4" s="1"/>
  <c r="E2231" i="4" s="1"/>
  <c r="B2232" i="4"/>
  <c r="B2233" i="4"/>
  <c r="C2233" i="4" s="1"/>
  <c r="B2234" i="4"/>
  <c r="C2234" i="4" s="1"/>
  <c r="B2235" i="4"/>
  <c r="C2235" i="4" s="1"/>
  <c r="B2236" i="4"/>
  <c r="C2236" i="4" s="1"/>
  <c r="B2237" i="4"/>
  <c r="B2238" i="4"/>
  <c r="C2238" i="4" s="1"/>
  <c r="B2239" i="4"/>
  <c r="C2239" i="4" s="1"/>
  <c r="B2240" i="4"/>
  <c r="C2240" i="4" s="1"/>
  <c r="E2240" i="4" s="1"/>
  <c r="B2241" i="4"/>
  <c r="B2242" i="4"/>
  <c r="C2242" i="4" s="1"/>
  <c r="B2243" i="4"/>
  <c r="C2243" i="4" s="1"/>
  <c r="B2244" i="4"/>
  <c r="C2244" i="4" s="1"/>
  <c r="B2245" i="4"/>
  <c r="B2246" i="4"/>
  <c r="C2246" i="4" s="1"/>
  <c r="E2246" i="4" s="1"/>
  <c r="B2247" i="4"/>
  <c r="C2247" i="4" s="1"/>
  <c r="E2247" i="4" s="1"/>
  <c r="B2248" i="4"/>
  <c r="C2248" i="4" s="1"/>
  <c r="B2249" i="4"/>
  <c r="B2250" i="4"/>
  <c r="B2251" i="4"/>
  <c r="C2251" i="4" s="1"/>
  <c r="B2252" i="4"/>
  <c r="C2252" i="4" s="1"/>
  <c r="B2253" i="4"/>
  <c r="B2254" i="4"/>
  <c r="C2254" i="4" s="1"/>
  <c r="E2254" i="4" s="1"/>
  <c r="B2255" i="4"/>
  <c r="C2255" i="4" s="1"/>
  <c r="E2255" i="4" s="1"/>
  <c r="B2256" i="4"/>
  <c r="B2257" i="4"/>
  <c r="B2258" i="4"/>
  <c r="B2259" i="4"/>
  <c r="C2259" i="4" s="1"/>
  <c r="B2260" i="4"/>
  <c r="C2260" i="4" s="1"/>
  <c r="B2261" i="4"/>
  <c r="C2261" i="4" s="1"/>
  <c r="B2262" i="4"/>
  <c r="C2262" i="4" s="1"/>
  <c r="E2262" i="4" s="1"/>
  <c r="B2263" i="4"/>
  <c r="C2263" i="4" s="1"/>
  <c r="E2263" i="4" s="1"/>
  <c r="B2264" i="4"/>
  <c r="C2264" i="4" s="1"/>
  <c r="B2265" i="4"/>
  <c r="B2266" i="4"/>
  <c r="B2267" i="4"/>
  <c r="B2268" i="4"/>
  <c r="B2269" i="4"/>
  <c r="B2270" i="4"/>
  <c r="C2270" i="4" s="1"/>
  <c r="E2270" i="4" s="1"/>
  <c r="B2271" i="4"/>
  <c r="C2271" i="4" s="1"/>
  <c r="E2271" i="4" s="1"/>
  <c r="B2272" i="4"/>
  <c r="C2272" i="4" s="1"/>
  <c r="B2273" i="4"/>
  <c r="B2274" i="4"/>
  <c r="B2275" i="4"/>
  <c r="B2276" i="4"/>
  <c r="C2276" i="4" s="1"/>
  <c r="B2277" i="4"/>
  <c r="B2278" i="4"/>
  <c r="C2278" i="4" s="1"/>
  <c r="E2278" i="4" s="1"/>
  <c r="B2279" i="4"/>
  <c r="C2279" i="4" s="1"/>
  <c r="E2279" i="4" s="1"/>
  <c r="B2280" i="4"/>
  <c r="C2280" i="4" s="1"/>
  <c r="E2280" i="4" s="1"/>
  <c r="B2281" i="4"/>
  <c r="B2282" i="4"/>
  <c r="B2283" i="4"/>
  <c r="B2284" i="4"/>
  <c r="B2285" i="4"/>
  <c r="B2286" i="4"/>
  <c r="C2286" i="4" s="1"/>
  <c r="E2286" i="4" s="1"/>
  <c r="B2287" i="4"/>
  <c r="C2287" i="4" s="1"/>
  <c r="B2288" i="4"/>
  <c r="C2288" i="4" s="1"/>
  <c r="B2289" i="4"/>
  <c r="B2290" i="4"/>
  <c r="B2291" i="4"/>
  <c r="B2292" i="4"/>
  <c r="B2293" i="4"/>
  <c r="B2294" i="4"/>
  <c r="C2294" i="4" s="1"/>
  <c r="E2294" i="4" s="1"/>
  <c r="B2295" i="4"/>
  <c r="C2295" i="4" s="1"/>
  <c r="E2295" i="4" s="1"/>
  <c r="B2296" i="4"/>
  <c r="C2296" i="4" s="1"/>
  <c r="B2297" i="4"/>
  <c r="C2297" i="4" s="1"/>
  <c r="B2298" i="4"/>
  <c r="C2298" i="4" s="1"/>
  <c r="B2299" i="4"/>
  <c r="C2299" i="4" s="1"/>
  <c r="B2300" i="4"/>
  <c r="B2301" i="4"/>
  <c r="B2302" i="4"/>
  <c r="C2302" i="4" s="1"/>
  <c r="E2302" i="4" s="1"/>
  <c r="B2303" i="4"/>
  <c r="C2303" i="4" s="1"/>
  <c r="E2303" i="4" s="1"/>
  <c r="B2304" i="4"/>
  <c r="C2304" i="4" s="1"/>
  <c r="B2305" i="4"/>
  <c r="B2306" i="4"/>
  <c r="C2306" i="4" s="1"/>
  <c r="B2307" i="4"/>
  <c r="C2307" i="4" s="1"/>
  <c r="B2308" i="4"/>
  <c r="C2308" i="4" s="1"/>
  <c r="B2309" i="4"/>
  <c r="C2309" i="4" s="1"/>
  <c r="B2310" i="4"/>
  <c r="C2310" i="4" s="1"/>
  <c r="E2310" i="4" s="1"/>
  <c r="B2311" i="4"/>
  <c r="C2311" i="4" s="1"/>
  <c r="E2311" i="4" s="1"/>
  <c r="B2312" i="4"/>
  <c r="C2312" i="4" s="1"/>
  <c r="E2312" i="4" s="1"/>
  <c r="B2313" i="4"/>
  <c r="B2314" i="4"/>
  <c r="B2315" i="4"/>
  <c r="B2316" i="4"/>
  <c r="B2317" i="4"/>
  <c r="B2318" i="4"/>
  <c r="C2318" i="4" s="1"/>
  <c r="E2318" i="4" s="1"/>
  <c r="B2319" i="4"/>
  <c r="C2319" i="4" s="1"/>
  <c r="E2319" i="4" s="1"/>
  <c r="B2320" i="4"/>
  <c r="B2321" i="4"/>
  <c r="C2321" i="4" s="1"/>
  <c r="B2322" i="4"/>
  <c r="B2323" i="4"/>
  <c r="B2324" i="4"/>
  <c r="C2324" i="4" s="1"/>
  <c r="B2325" i="4"/>
  <c r="B2326" i="4"/>
  <c r="C2326" i="4" s="1"/>
  <c r="E2326" i="4" s="1"/>
  <c r="B2327" i="4"/>
  <c r="C2327" i="4" s="1"/>
  <c r="B2328" i="4"/>
  <c r="B2329" i="4"/>
  <c r="B2330" i="4"/>
  <c r="B2331" i="4"/>
  <c r="C2331" i="4" s="1"/>
  <c r="B2332" i="4"/>
  <c r="B2333" i="4"/>
  <c r="B2334" i="4"/>
  <c r="C2334" i="4" s="1"/>
  <c r="E2334" i="4" s="1"/>
  <c r="B2335" i="4"/>
  <c r="C2335" i="4" s="1"/>
  <c r="E2335" i="4" s="1"/>
  <c r="B2336" i="4"/>
  <c r="C2336" i="4" s="1"/>
  <c r="B2337" i="4"/>
  <c r="B2338" i="4"/>
  <c r="B2339" i="4"/>
  <c r="B2340" i="4"/>
  <c r="B2341" i="4"/>
  <c r="B2342" i="4"/>
  <c r="C2342" i="4" s="1"/>
  <c r="E2342" i="4" s="1"/>
  <c r="B2343" i="4"/>
  <c r="C2343" i="4" s="1"/>
  <c r="E2343" i="4" s="1"/>
  <c r="B2344" i="4"/>
  <c r="C2344" i="4" s="1"/>
  <c r="B2345" i="4"/>
  <c r="C2345" i="4" s="1"/>
  <c r="B2346" i="4"/>
  <c r="C2346" i="4" s="1"/>
  <c r="B2347" i="4"/>
  <c r="B2348" i="4"/>
  <c r="C2348" i="4" s="1"/>
  <c r="B2349" i="4"/>
  <c r="B2350" i="4"/>
  <c r="C2350" i="4" s="1"/>
  <c r="E2350" i="4" s="1"/>
  <c r="B2351" i="4"/>
  <c r="C2351" i="4" s="1"/>
  <c r="B2352" i="4"/>
  <c r="C2352" i="4" s="1"/>
  <c r="B2353" i="4"/>
  <c r="B2354" i="4"/>
  <c r="B2355" i="4"/>
  <c r="B2356" i="4"/>
  <c r="B2357" i="4"/>
  <c r="B2358" i="4"/>
  <c r="C2358" i="4" s="1"/>
  <c r="E2358" i="4" s="1"/>
  <c r="B2359" i="4"/>
  <c r="C2359" i="4" s="1"/>
  <c r="B2360" i="4"/>
  <c r="C2360" i="4" s="1"/>
  <c r="B2361" i="4"/>
  <c r="C2361" i="4" s="1"/>
  <c r="B2362" i="4"/>
  <c r="B2363" i="4"/>
  <c r="B2364" i="4"/>
  <c r="B2365" i="4"/>
  <c r="B2366" i="4"/>
  <c r="C2366" i="4" s="1"/>
  <c r="E2366" i="4" s="1"/>
  <c r="B2367" i="4"/>
  <c r="B2368" i="4"/>
  <c r="C2368" i="4" s="1"/>
  <c r="B2369" i="4"/>
  <c r="C2369" i="4" s="1"/>
  <c r="B2370" i="4"/>
  <c r="C2370" i="4" s="1"/>
  <c r="B2371" i="4"/>
  <c r="C2371" i="4" s="1"/>
  <c r="B2372" i="4"/>
  <c r="B2373" i="4"/>
  <c r="B2374" i="4"/>
  <c r="C2374" i="4" s="1"/>
  <c r="E2374" i="4" s="1"/>
  <c r="B2375" i="4"/>
  <c r="B2376" i="4"/>
  <c r="C2376" i="4" s="1"/>
  <c r="B2377" i="4"/>
  <c r="B2378" i="4"/>
  <c r="B2379" i="4"/>
  <c r="B2380" i="4"/>
  <c r="C2380" i="4" s="1"/>
  <c r="B2381" i="4"/>
  <c r="B2382" i="4"/>
  <c r="C2382" i="4" s="1"/>
  <c r="B2383" i="4"/>
  <c r="B2384" i="4"/>
  <c r="B2385" i="4"/>
  <c r="B2386" i="4"/>
  <c r="C2386" i="4" s="1"/>
  <c r="B2387" i="4"/>
  <c r="B2388" i="4"/>
  <c r="B2389" i="4"/>
  <c r="B2390" i="4"/>
  <c r="C2390" i="4" s="1"/>
  <c r="E2390" i="4" s="1"/>
  <c r="B2391" i="4"/>
  <c r="B2392" i="4"/>
  <c r="C2392" i="4" s="1"/>
  <c r="B2393" i="4"/>
  <c r="B2394" i="4"/>
  <c r="B2395" i="4"/>
  <c r="B2396" i="4"/>
  <c r="C2396" i="4" s="1"/>
  <c r="B2397" i="4"/>
  <c r="B2398" i="4"/>
  <c r="C2398" i="4" s="1"/>
  <c r="B2399" i="4"/>
  <c r="B2400" i="4"/>
  <c r="C2400" i="4" s="1"/>
  <c r="B2401" i="4"/>
  <c r="B2402" i="4"/>
  <c r="B2403" i="4"/>
  <c r="B2404" i="4"/>
  <c r="B2405" i="4"/>
  <c r="B2406" i="4"/>
  <c r="C2406" i="4" s="1"/>
  <c r="B2407" i="4"/>
  <c r="B2408" i="4"/>
  <c r="C2408" i="4" s="1"/>
  <c r="B2409" i="4"/>
  <c r="C2409" i="4" s="1"/>
  <c r="B2410" i="4"/>
  <c r="C2410" i="4" s="1"/>
  <c r="B2411" i="4"/>
  <c r="B2412" i="4"/>
  <c r="B2413" i="4"/>
  <c r="B2414" i="4"/>
  <c r="C2414" i="4" s="1"/>
  <c r="B2415" i="4"/>
  <c r="B2416" i="4"/>
  <c r="C2416" i="4" s="1"/>
  <c r="B2417" i="4"/>
  <c r="B2418" i="4"/>
  <c r="C2418" i="4" s="1"/>
  <c r="B2419" i="4"/>
  <c r="B2420" i="4"/>
  <c r="B2421" i="4"/>
  <c r="B2422" i="4"/>
  <c r="C2422" i="4" s="1"/>
  <c r="B2423" i="4"/>
  <c r="B2424" i="4"/>
  <c r="C2424" i="4" s="1"/>
  <c r="B2425" i="4"/>
  <c r="B2426" i="4"/>
  <c r="B2427" i="4"/>
  <c r="B2428" i="4"/>
  <c r="B2429" i="4"/>
  <c r="B2430" i="4"/>
  <c r="C2430" i="4" s="1"/>
  <c r="E2430" i="4" s="1"/>
  <c r="B2431" i="4"/>
  <c r="B2432" i="4"/>
  <c r="C2432" i="4" s="1"/>
  <c r="B2433" i="4"/>
  <c r="C2433" i="4" s="1"/>
  <c r="B2434" i="4"/>
  <c r="B2435" i="4"/>
  <c r="B2436" i="4"/>
  <c r="C2436" i="4" s="1"/>
  <c r="B2437" i="4"/>
  <c r="B2438" i="4"/>
  <c r="C2438" i="4" s="1"/>
  <c r="B2439" i="4"/>
  <c r="B2440" i="4"/>
  <c r="C2440" i="4" s="1"/>
  <c r="B2441" i="4"/>
  <c r="B2442" i="4"/>
  <c r="B2443" i="4"/>
  <c r="C2443" i="4" s="1"/>
  <c r="B2444" i="4"/>
  <c r="B2445" i="4"/>
  <c r="C2445" i="4" s="1"/>
  <c r="B2446" i="4"/>
  <c r="C2446" i="4" s="1"/>
  <c r="B2447" i="4"/>
  <c r="C2447" i="4" s="1"/>
  <c r="B2448" i="4"/>
  <c r="C2448" i="4" s="1"/>
  <c r="B2449" i="4"/>
  <c r="B2450" i="4"/>
  <c r="C2450" i="4" s="1"/>
  <c r="B2451" i="4"/>
  <c r="C2451" i="4" s="1"/>
  <c r="B2452" i="4"/>
  <c r="B2453" i="4"/>
  <c r="B2454" i="4"/>
  <c r="C2454" i="4" s="1"/>
  <c r="B2455" i="4"/>
  <c r="B2456" i="4"/>
  <c r="C2456" i="4" s="1"/>
  <c r="B2457" i="4"/>
  <c r="B2458" i="4"/>
  <c r="B2459" i="4"/>
  <c r="B2460" i="4"/>
  <c r="C2460" i="4" s="1"/>
  <c r="B2461" i="4"/>
  <c r="B2462" i="4"/>
  <c r="C2462" i="4" s="1"/>
  <c r="E2462" i="4" s="1"/>
  <c r="B2463" i="4"/>
  <c r="C2463" i="4" s="1"/>
  <c r="B2464" i="4"/>
  <c r="C2464" i="4" s="1"/>
  <c r="B2465" i="4"/>
  <c r="B2466" i="4"/>
  <c r="B2467" i="4"/>
  <c r="B2468" i="4"/>
  <c r="B2469" i="4"/>
  <c r="B2470" i="4"/>
  <c r="C2470" i="4" s="1"/>
  <c r="B2471" i="4"/>
  <c r="B2472" i="4"/>
  <c r="C2472" i="4" s="1"/>
  <c r="B2473" i="4"/>
  <c r="C2473" i="4" s="1"/>
  <c r="B2474" i="4"/>
  <c r="C2474" i="4" s="1"/>
  <c r="B2475" i="4"/>
  <c r="C2475" i="4" s="1"/>
  <c r="B2476" i="4"/>
  <c r="B2477" i="4"/>
  <c r="C2477" i="4" s="1"/>
  <c r="B2478" i="4"/>
  <c r="C2478" i="4" s="1"/>
  <c r="B2479" i="4"/>
  <c r="C2479" i="4" s="1"/>
  <c r="B2480" i="4"/>
  <c r="C2480" i="4" s="1"/>
  <c r="B2481" i="4"/>
  <c r="B2482" i="4"/>
  <c r="B2483" i="4"/>
  <c r="B2484" i="4"/>
  <c r="C2484" i="4" s="1"/>
  <c r="B2485" i="4"/>
  <c r="B2486" i="4"/>
  <c r="C2486" i="4" s="1"/>
  <c r="E2486" i="4" s="1"/>
  <c r="B2487" i="4"/>
  <c r="B2488" i="4"/>
  <c r="C2488" i="4" s="1"/>
  <c r="B2489" i="4"/>
  <c r="C2489" i="4" s="1"/>
  <c r="B2490" i="4"/>
  <c r="B2491" i="4"/>
  <c r="B2492" i="4"/>
  <c r="B2493" i="4"/>
  <c r="B2494" i="4"/>
  <c r="C2494" i="4" s="1"/>
  <c r="B2495" i="4"/>
  <c r="B2496" i="4"/>
  <c r="C2496" i="4" s="1"/>
  <c r="B2497" i="4"/>
  <c r="B2498" i="4"/>
  <c r="B2499" i="4"/>
  <c r="C2499" i="4" s="1"/>
  <c r="B2500" i="4"/>
  <c r="C2500" i="4" s="1"/>
  <c r="B2501" i="4"/>
  <c r="B2502" i="4"/>
  <c r="C2502" i="4" s="1"/>
  <c r="B2503" i="4"/>
  <c r="B2504" i="4"/>
  <c r="B2505" i="4"/>
  <c r="B2506" i="4"/>
  <c r="B2507" i="4"/>
  <c r="B2508" i="4"/>
  <c r="B2509" i="4"/>
  <c r="C2509" i="4" s="1"/>
  <c r="B2510" i="4"/>
  <c r="C2510" i="4" s="1"/>
  <c r="B2511" i="4"/>
  <c r="C2511" i="4" s="1"/>
  <c r="B2512" i="4"/>
  <c r="B2513" i="4"/>
  <c r="B2514" i="4"/>
  <c r="C2514" i="4" s="1"/>
  <c r="B2515" i="4"/>
  <c r="C2515" i="4" s="1"/>
  <c r="B2516" i="4"/>
  <c r="B2517" i="4"/>
  <c r="B2518" i="4"/>
  <c r="C2518" i="4" s="1"/>
  <c r="E2518" i="4" s="1"/>
  <c r="B2519" i="4"/>
  <c r="C2519" i="4" s="1"/>
  <c r="B2520" i="4"/>
  <c r="C2520" i="4" s="1"/>
  <c r="E2520" i="4" s="1"/>
  <c r="B2521" i="4"/>
  <c r="B2522" i="4"/>
  <c r="B2523" i="4"/>
  <c r="C2523" i="4" s="1"/>
  <c r="B2524" i="4"/>
  <c r="C2524" i="4" s="1"/>
  <c r="B2525" i="4"/>
  <c r="B2526" i="4"/>
  <c r="C2526" i="4" s="1"/>
  <c r="B2527" i="4"/>
  <c r="B2528" i="4"/>
  <c r="C2528" i="4" s="1"/>
  <c r="B2529" i="4"/>
  <c r="B2530" i="4"/>
  <c r="B2531" i="4"/>
  <c r="B2532" i="4"/>
  <c r="B2533" i="4"/>
  <c r="B2534" i="4"/>
  <c r="C2534" i="4" s="1"/>
  <c r="B2535" i="4"/>
  <c r="B2536" i="4"/>
  <c r="C2536" i="4" s="1"/>
  <c r="B2537" i="4"/>
  <c r="C2537" i="4" s="1"/>
  <c r="B2538" i="4"/>
  <c r="B2539" i="4"/>
  <c r="B2540" i="4"/>
  <c r="B2541" i="4"/>
  <c r="B2542" i="4"/>
  <c r="C2542" i="4" s="1"/>
  <c r="B2543" i="4"/>
  <c r="B2544" i="4"/>
  <c r="C2544" i="4" s="1"/>
  <c r="E2544" i="4" s="1"/>
  <c r="B2545" i="4"/>
  <c r="B2546" i="4"/>
  <c r="B2547" i="4"/>
  <c r="B2548" i="4"/>
  <c r="B2549" i="4"/>
  <c r="B2550" i="4"/>
  <c r="C2550" i="4" s="1"/>
  <c r="B2551" i="4"/>
  <c r="B2552" i="4"/>
  <c r="B2553" i="4"/>
  <c r="C2553" i="4" s="1"/>
  <c r="B2554" i="4"/>
  <c r="B2555" i="4"/>
  <c r="C2555" i="4" s="1"/>
  <c r="E2555" i="4" s="1"/>
  <c r="B2556" i="4"/>
  <c r="B2557" i="4"/>
  <c r="B2558" i="4"/>
  <c r="C2558" i="4" s="1"/>
  <c r="B2559" i="4"/>
  <c r="C2559" i="4" s="1"/>
  <c r="B2560" i="4"/>
  <c r="B2561" i="4"/>
  <c r="B2562" i="4"/>
  <c r="C2562" i="4" s="1"/>
  <c r="B2563" i="4"/>
  <c r="B2564" i="4"/>
  <c r="C2564" i="4" s="1"/>
  <c r="B2565" i="4"/>
  <c r="B2566" i="4"/>
  <c r="C2566" i="4" s="1"/>
  <c r="E2566" i="4" s="1"/>
  <c r="B2567" i="4"/>
  <c r="C2567" i="4" s="1"/>
  <c r="B2568" i="4"/>
  <c r="C2568" i="4" s="1"/>
  <c r="B2569" i="4"/>
  <c r="B2570" i="4"/>
  <c r="B2571" i="4"/>
  <c r="B2572" i="4"/>
  <c r="B2573" i="4"/>
  <c r="C2573" i="4" s="1"/>
  <c r="B2574" i="4"/>
  <c r="C2574" i="4" s="1"/>
  <c r="B2575" i="4"/>
  <c r="B2576" i="4"/>
  <c r="C2576" i="4" s="1"/>
  <c r="B2577" i="4"/>
  <c r="C2577" i="4" s="1"/>
  <c r="B2578" i="4"/>
  <c r="B2579" i="4"/>
  <c r="C2579" i="4" s="1"/>
  <c r="B2580" i="4"/>
  <c r="B2581" i="4"/>
  <c r="B2582" i="4"/>
  <c r="C2582" i="4" s="1"/>
  <c r="B2583" i="4"/>
  <c r="B2584" i="4"/>
  <c r="B2585" i="4"/>
  <c r="B2586" i="4"/>
  <c r="C2586" i="4" s="1"/>
  <c r="B2587" i="4"/>
  <c r="B2588" i="4"/>
  <c r="C2588" i="4" s="1"/>
  <c r="B2589" i="4"/>
  <c r="B2590" i="4"/>
  <c r="C2590" i="4" s="1"/>
  <c r="B2591" i="4"/>
  <c r="B2592" i="4"/>
  <c r="C2592" i="4" s="1"/>
  <c r="B2593" i="4"/>
  <c r="B2594" i="4"/>
  <c r="B2595" i="4"/>
  <c r="B2596" i="4"/>
  <c r="B2597" i="4"/>
  <c r="C2597" i="4" s="1"/>
  <c r="B2598" i="4"/>
  <c r="C2598" i="4" s="1"/>
  <c r="E2598" i="4" s="1"/>
  <c r="B2599" i="4"/>
  <c r="B2600" i="4"/>
  <c r="C2600" i="4" s="1"/>
  <c r="B2601" i="4"/>
  <c r="B2602" i="4"/>
  <c r="C2602" i="4" s="1"/>
  <c r="B2603" i="4"/>
  <c r="C2603" i="4" s="1"/>
  <c r="B2604" i="4"/>
  <c r="C2604" i="4" s="1"/>
  <c r="B2605" i="4"/>
  <c r="B2606" i="4"/>
  <c r="C2606" i="4" s="1"/>
  <c r="B2607" i="4"/>
  <c r="B2608" i="4"/>
  <c r="C2608" i="4" s="1"/>
  <c r="B2609" i="4"/>
  <c r="B2610" i="4"/>
  <c r="B2611" i="4"/>
  <c r="C2611" i="4" s="1"/>
  <c r="B2612" i="4"/>
  <c r="B2613" i="4"/>
  <c r="B2614" i="4"/>
  <c r="C2614" i="4" s="1"/>
  <c r="B2615" i="4"/>
  <c r="B2616" i="4"/>
  <c r="B2617" i="4"/>
  <c r="C2617" i="4" s="1"/>
  <c r="B2618" i="4"/>
  <c r="C2618" i="4" s="1"/>
  <c r="B2619" i="4"/>
  <c r="C2619" i="4" s="1"/>
  <c r="B2620" i="4"/>
  <c r="B2621" i="4"/>
  <c r="B2622" i="4"/>
  <c r="C2622" i="4" s="1"/>
  <c r="E2622" i="4" s="1"/>
  <c r="B2623" i="4"/>
  <c r="B2624" i="4"/>
  <c r="C2624" i="4" s="1"/>
  <c r="B2625" i="4"/>
  <c r="B2626" i="4"/>
  <c r="B2627" i="4"/>
  <c r="C2627" i="4" s="1"/>
  <c r="B2628" i="4"/>
  <c r="C2628" i="4" s="1"/>
  <c r="B2629" i="4"/>
  <c r="B2630" i="4"/>
  <c r="C2630" i="4" s="1"/>
  <c r="B2631" i="4"/>
  <c r="B2632" i="4"/>
  <c r="C2632" i="4" s="1"/>
  <c r="E2632" i="4" s="1"/>
  <c r="B2633" i="4"/>
  <c r="B2634" i="4"/>
  <c r="B2635" i="4"/>
  <c r="C2635" i="4" s="1"/>
  <c r="B2636" i="4"/>
  <c r="B2637" i="4"/>
  <c r="B2638" i="4"/>
  <c r="C2638" i="4" s="1"/>
  <c r="B2639" i="4"/>
  <c r="B2640" i="4"/>
  <c r="C2640" i="4" s="1"/>
  <c r="B2641" i="4"/>
  <c r="C2641" i="4" s="1"/>
  <c r="B2642" i="4"/>
  <c r="C2642" i="4" s="1"/>
  <c r="B2643" i="4"/>
  <c r="C2643" i="4" s="1"/>
  <c r="E2643" i="4" s="1"/>
  <c r="B2644" i="4"/>
  <c r="C2644" i="4" s="1"/>
  <c r="B2645" i="4"/>
  <c r="B2646" i="4"/>
  <c r="C2646" i="4" s="1"/>
  <c r="B2647" i="4"/>
  <c r="B2648" i="4"/>
  <c r="C2648" i="4" s="1"/>
  <c r="B2649" i="4"/>
  <c r="B2650" i="4"/>
  <c r="B2651" i="4"/>
  <c r="B2652" i="4"/>
  <c r="B2653" i="4"/>
  <c r="B2654" i="4"/>
  <c r="C2654" i="4" s="1"/>
  <c r="B2655" i="4"/>
  <c r="B2656" i="4"/>
  <c r="B2657" i="4"/>
  <c r="B2658" i="4"/>
  <c r="C2658" i="4" s="1"/>
  <c r="B2659" i="4"/>
  <c r="B2660" i="4"/>
  <c r="C2660" i="4" s="1"/>
  <c r="B2661" i="4"/>
  <c r="C2661" i="4" s="1"/>
  <c r="B2662" i="4"/>
  <c r="C2662" i="4" s="1"/>
  <c r="B2663" i="4"/>
  <c r="B2664" i="4"/>
  <c r="B2665" i="4"/>
  <c r="B2666" i="4"/>
  <c r="C2666" i="4" s="1"/>
  <c r="B2667" i="4"/>
  <c r="B2668" i="4"/>
  <c r="B2669" i="4"/>
  <c r="B2670" i="4"/>
  <c r="C2670" i="4" s="1"/>
  <c r="E2670" i="4" s="1"/>
  <c r="B2671" i="4"/>
  <c r="C2671" i="4" s="1"/>
  <c r="E2671" i="4" s="1"/>
  <c r="B2672" i="4"/>
  <c r="C2672" i="4" s="1"/>
  <c r="E2672" i="4" s="1"/>
  <c r="B2673" i="4"/>
  <c r="C2673" i="4" s="1"/>
  <c r="B2674" i="4"/>
  <c r="C2674" i="4" s="1"/>
  <c r="E2674" i="4" s="1"/>
  <c r="B2675" i="4"/>
  <c r="C2675" i="4" s="1"/>
  <c r="B2676" i="4"/>
  <c r="B2677" i="4"/>
  <c r="B2678" i="4"/>
  <c r="C2678" i="4" s="1"/>
  <c r="B2679" i="4"/>
  <c r="B2680" i="4"/>
  <c r="C2680" i="4" s="1"/>
  <c r="B2681" i="4"/>
  <c r="B2682" i="4"/>
  <c r="C2682" i="4" s="1"/>
  <c r="B2683" i="4"/>
  <c r="B2684" i="4"/>
  <c r="C2684" i="4" s="1"/>
  <c r="B2685" i="4"/>
  <c r="B2686" i="4"/>
  <c r="C2686" i="4" s="1"/>
  <c r="B2687" i="4"/>
  <c r="C2687" i="4" s="1"/>
  <c r="B2688" i="4"/>
  <c r="B2689" i="4"/>
  <c r="C2689" i="4" s="1"/>
  <c r="B2690" i="4"/>
  <c r="C2690" i="4" s="1"/>
  <c r="B2691" i="4"/>
  <c r="B2692" i="4"/>
  <c r="B2693" i="4"/>
  <c r="C2693" i="4" s="1"/>
  <c r="B2694" i="4"/>
  <c r="C2694" i="4" s="1"/>
  <c r="B2695" i="4"/>
  <c r="B2696" i="4"/>
  <c r="C2696" i="4" s="1"/>
  <c r="E2696" i="4" s="1"/>
  <c r="B2697" i="4"/>
  <c r="C2697" i="4" s="1"/>
  <c r="B2698" i="4"/>
  <c r="C2698" i="4" s="1"/>
  <c r="B2699" i="4"/>
  <c r="B2700" i="4"/>
  <c r="B2701" i="4"/>
  <c r="C2701" i="4" s="1"/>
  <c r="B2702" i="4"/>
  <c r="C2702" i="4" s="1"/>
  <c r="E2702" i="4" s="1"/>
  <c r="B2703" i="4"/>
  <c r="B2704" i="4"/>
  <c r="C2704" i="4" s="1"/>
  <c r="B2705" i="4"/>
  <c r="C2705" i="4" s="1"/>
  <c r="B2706" i="4"/>
  <c r="C2706" i="4" s="1"/>
  <c r="B2707" i="4"/>
  <c r="C2707" i="4" s="1"/>
  <c r="B2708" i="4"/>
  <c r="B2709" i="4"/>
  <c r="B2710" i="4"/>
  <c r="C2710" i="4" s="1"/>
  <c r="E2710" i="4" s="1"/>
  <c r="B2711" i="4"/>
  <c r="C2711" i="4" s="1"/>
  <c r="B2712" i="4"/>
  <c r="C2712" i="4" s="1"/>
  <c r="B2713" i="4"/>
  <c r="B2714" i="4"/>
  <c r="C2714" i="4" s="1"/>
  <c r="B2715" i="4"/>
  <c r="B2716" i="4"/>
  <c r="B2717" i="4"/>
  <c r="B2718" i="4"/>
  <c r="C2718" i="4" s="1"/>
  <c r="E2718" i="4" s="1"/>
  <c r="B2719" i="4"/>
  <c r="B2720" i="4"/>
  <c r="C2720" i="4" s="1"/>
  <c r="B2721" i="4"/>
  <c r="C2721" i="4" s="1"/>
  <c r="B2722" i="4"/>
  <c r="C2722" i="4" s="1"/>
  <c r="B2723" i="4"/>
  <c r="B2724" i="4"/>
  <c r="B2725" i="4"/>
  <c r="B2726" i="4"/>
  <c r="C2726" i="4" s="1"/>
  <c r="E2726" i="4" s="1"/>
  <c r="B2727" i="4"/>
  <c r="B2728" i="4"/>
  <c r="B2729" i="4"/>
  <c r="B2730" i="4"/>
  <c r="C2730" i="4" s="1"/>
  <c r="B2731" i="4"/>
  <c r="B2732" i="4"/>
  <c r="B2733" i="4"/>
  <c r="B2734" i="4"/>
  <c r="C2734" i="4" s="1"/>
  <c r="E2734" i="4" s="1"/>
  <c r="B2735" i="4"/>
  <c r="B2736" i="4"/>
  <c r="C2736" i="4" s="1"/>
  <c r="B2737" i="4"/>
  <c r="C2737" i="4" s="1"/>
  <c r="B2738" i="4"/>
  <c r="B2739" i="4"/>
  <c r="B2740" i="4"/>
  <c r="B2741" i="4"/>
  <c r="B2742" i="4"/>
  <c r="C2742" i="4" s="1"/>
  <c r="B2743" i="4"/>
  <c r="B2744" i="4"/>
  <c r="B2745" i="4"/>
  <c r="C2745" i="4" s="1"/>
  <c r="B2746" i="4"/>
  <c r="B2747" i="4"/>
  <c r="B2748" i="4"/>
  <c r="B2749" i="4"/>
  <c r="B2750" i="4"/>
  <c r="C2750" i="4" s="1"/>
  <c r="E2750" i="4" s="1"/>
  <c r="B2751" i="4"/>
  <c r="B2752" i="4"/>
  <c r="B2753" i="4"/>
  <c r="B2754" i="4"/>
  <c r="B2755" i="4"/>
  <c r="C2755" i="4" s="1"/>
  <c r="B2756" i="4"/>
  <c r="C2756" i="4" s="1"/>
  <c r="B2757" i="4"/>
  <c r="B2758" i="4"/>
  <c r="C2758" i="4" s="1"/>
  <c r="E2758" i="4" s="1"/>
  <c r="B2759" i="4"/>
  <c r="B2760" i="4"/>
  <c r="C2760" i="4" s="1"/>
  <c r="B2761" i="4"/>
  <c r="C2761" i="4" s="1"/>
  <c r="B2762" i="4"/>
  <c r="B2763" i="4"/>
  <c r="B2764" i="4"/>
  <c r="B2765" i="4"/>
  <c r="B2766" i="4"/>
  <c r="C2766" i="4" s="1"/>
  <c r="B2767" i="4"/>
  <c r="C2767" i="4" s="1"/>
  <c r="B2768" i="4"/>
  <c r="C2768" i="4" s="1"/>
  <c r="B2769" i="4"/>
  <c r="C2769" i="4" s="1"/>
  <c r="B2770" i="4"/>
  <c r="C2770" i="4" s="1"/>
  <c r="B2771" i="4"/>
  <c r="B2772" i="4"/>
  <c r="B2773" i="4"/>
  <c r="B2774" i="4"/>
  <c r="C2774" i="4" s="1"/>
  <c r="B2775" i="4"/>
  <c r="B2776" i="4"/>
  <c r="C2776" i="4" s="1"/>
  <c r="E2776" i="4" s="1"/>
  <c r="B2777" i="4"/>
  <c r="C2777" i="4" s="1"/>
  <c r="B2778" i="4"/>
  <c r="B2779" i="4"/>
  <c r="C2779" i="4" s="1"/>
  <c r="B2780" i="4"/>
  <c r="C2780" i="4" s="1"/>
  <c r="B2781" i="4"/>
  <c r="B2782" i="4"/>
  <c r="C2782" i="4" s="1"/>
  <c r="E2782" i="4" s="1"/>
  <c r="B2783" i="4"/>
  <c r="B2784" i="4"/>
  <c r="C2784" i="4" s="1"/>
  <c r="B2785" i="4"/>
  <c r="B2786" i="4"/>
  <c r="B2787" i="4"/>
  <c r="B2788" i="4"/>
  <c r="B2789" i="4"/>
  <c r="C2789" i="4" s="1"/>
  <c r="B2790" i="4"/>
  <c r="C2790" i="4" s="1"/>
  <c r="E2790" i="4" s="1"/>
  <c r="B2791" i="4"/>
  <c r="B2792" i="4"/>
  <c r="C2792" i="4" s="1"/>
  <c r="B2793" i="4"/>
  <c r="B2794" i="4"/>
  <c r="B2795" i="4"/>
  <c r="C2795" i="4" s="1"/>
  <c r="B2796" i="4"/>
  <c r="C2796" i="4" s="1"/>
  <c r="B2797" i="4"/>
  <c r="C2797" i="4" s="1"/>
  <c r="B2798" i="4"/>
  <c r="C2798" i="4" s="1"/>
  <c r="E2798" i="4" s="1"/>
  <c r="B2799" i="4"/>
  <c r="B2800" i="4"/>
  <c r="C2800" i="4" s="1"/>
  <c r="B2801" i="4"/>
  <c r="B2802" i="4"/>
  <c r="B2803" i="4"/>
  <c r="B2804" i="4"/>
  <c r="B2805" i="4"/>
  <c r="C2805" i="4" s="1"/>
  <c r="B2806" i="4"/>
  <c r="C2806" i="4" s="1"/>
  <c r="E2806" i="4" s="1"/>
  <c r="B2807" i="4"/>
  <c r="C2807" i="4" s="1"/>
  <c r="B2808" i="4"/>
  <c r="C2808" i="4" s="1"/>
  <c r="E2808" i="4" s="1"/>
  <c r="B2809" i="4"/>
  <c r="B2810" i="4"/>
  <c r="C2810" i="4" s="1"/>
  <c r="B2811" i="4"/>
  <c r="C2811" i="4" s="1"/>
  <c r="B2812" i="4"/>
  <c r="B2813" i="4"/>
  <c r="B2814" i="4"/>
  <c r="C2814" i="4" s="1"/>
  <c r="B2815" i="4"/>
  <c r="C2815" i="4" s="1"/>
  <c r="B2816" i="4"/>
  <c r="C2816" i="4" s="1"/>
  <c r="B2817" i="4"/>
  <c r="B2818" i="4"/>
  <c r="B2819" i="4"/>
  <c r="B2820" i="4"/>
  <c r="B2821" i="4"/>
  <c r="C2821" i="4" s="1"/>
  <c r="B2822" i="4"/>
  <c r="C2822" i="4" s="1"/>
  <c r="B2823" i="4"/>
  <c r="B2824" i="4"/>
  <c r="C2824" i="4" s="1"/>
  <c r="B2825" i="4"/>
  <c r="C2825" i="4" s="1"/>
  <c r="B2826" i="4"/>
  <c r="B2827" i="4"/>
  <c r="B2828" i="4"/>
  <c r="B2829" i="4"/>
  <c r="C2829" i="4" s="1"/>
  <c r="B2830" i="4"/>
  <c r="C2830" i="4" s="1"/>
  <c r="B2831" i="4"/>
  <c r="B2832" i="4"/>
  <c r="C2832" i="4" s="1"/>
  <c r="B2833" i="4"/>
  <c r="C2833" i="4" s="1"/>
  <c r="B2834" i="4"/>
  <c r="B2835" i="4"/>
  <c r="B2836" i="4"/>
  <c r="B2837" i="4"/>
  <c r="C2837" i="4" s="1"/>
  <c r="B2838" i="4"/>
  <c r="C2838" i="4" s="1"/>
  <c r="E2838" i="4" s="1"/>
  <c r="B2839" i="4"/>
  <c r="B2840" i="4"/>
  <c r="C2840" i="4" s="1"/>
  <c r="B2841" i="4"/>
  <c r="B2842" i="4"/>
  <c r="C2842" i="4" s="1"/>
  <c r="B2843" i="4"/>
  <c r="C2843" i="4" s="1"/>
  <c r="B2844" i="4"/>
  <c r="C2844" i="4" s="1"/>
  <c r="E2844" i="4" s="1"/>
  <c r="B2845" i="4"/>
  <c r="C2845" i="4" s="1"/>
  <c r="B2846" i="4"/>
  <c r="C2846" i="4" s="1"/>
  <c r="E2846" i="4" s="1"/>
  <c r="B2847" i="4"/>
  <c r="B2848" i="4"/>
  <c r="C2848" i="4" s="1"/>
  <c r="B2849" i="4"/>
  <c r="B2850" i="4"/>
  <c r="B2851" i="4"/>
  <c r="B2852" i="4"/>
  <c r="B2853" i="4"/>
  <c r="C2853" i="4" s="1"/>
  <c r="B2854" i="4"/>
  <c r="C2854" i="4" s="1"/>
  <c r="B2855" i="4"/>
  <c r="C2855" i="4" s="1"/>
  <c r="B2856" i="4"/>
  <c r="C2856" i="4" s="1"/>
  <c r="E2856" i="4" s="1"/>
  <c r="B2857" i="4"/>
  <c r="B2858" i="4"/>
  <c r="C2858" i="4" s="1"/>
  <c r="B2859" i="4"/>
  <c r="C2859" i="4" s="1"/>
  <c r="B2860" i="4"/>
  <c r="B2861" i="4"/>
  <c r="C2861" i="4" s="1"/>
  <c r="B2862" i="4"/>
  <c r="C2862" i="4" s="1"/>
  <c r="B2863" i="4"/>
  <c r="B2864" i="4"/>
  <c r="C2864" i="4" s="1"/>
  <c r="B2865" i="4"/>
  <c r="B2866" i="4"/>
  <c r="B2867" i="4"/>
  <c r="B2868" i="4"/>
  <c r="B2869" i="4"/>
  <c r="C2869" i="4" s="1"/>
  <c r="B2870" i="4"/>
  <c r="C2870" i="4" s="1"/>
  <c r="E2870" i="4" s="1"/>
  <c r="B2871" i="4"/>
  <c r="B2872" i="4"/>
  <c r="C2872" i="4" s="1"/>
  <c r="B2873" i="4"/>
  <c r="C2873" i="4" s="1"/>
  <c r="B2874" i="4"/>
  <c r="B2875" i="4"/>
  <c r="B2876" i="4"/>
  <c r="C2876" i="4" s="1"/>
  <c r="B2877" i="4"/>
  <c r="C2877" i="4" s="1"/>
  <c r="B2878" i="4"/>
  <c r="C2878" i="4" s="1"/>
  <c r="E2878" i="4" s="1"/>
  <c r="B2879" i="4"/>
  <c r="B2880" i="4"/>
  <c r="B2881" i="4"/>
  <c r="B2882" i="4"/>
  <c r="B2883" i="4"/>
  <c r="C2883" i="4" s="1"/>
  <c r="B2884" i="4"/>
  <c r="B2885" i="4"/>
  <c r="C2885" i="4" s="1"/>
  <c r="B2886" i="4"/>
  <c r="C2886" i="4" s="1"/>
  <c r="B2887" i="4"/>
  <c r="B2888" i="4"/>
  <c r="C2888" i="4" s="1"/>
  <c r="B2889" i="4"/>
  <c r="B2890" i="4"/>
  <c r="B2891" i="4"/>
  <c r="B2892" i="4"/>
  <c r="B2893" i="4"/>
  <c r="C2893" i="4" s="1"/>
  <c r="B2894" i="4"/>
  <c r="C2894" i="4" s="1"/>
  <c r="B2895" i="4"/>
  <c r="B2896" i="4"/>
  <c r="C2896" i="4" s="1"/>
  <c r="B2897" i="4"/>
  <c r="C2897" i="4" s="1"/>
  <c r="B2898" i="4"/>
  <c r="B2899" i="4"/>
  <c r="C2899" i="4" s="1"/>
  <c r="B2900" i="4"/>
  <c r="C2900" i="4" s="1"/>
  <c r="B2901" i="4"/>
  <c r="C2901" i="4" s="1"/>
  <c r="B2902" i="4"/>
  <c r="C2902" i="4" s="1"/>
  <c r="E2902" i="4" s="1"/>
  <c r="B2903" i="4"/>
  <c r="B2904" i="4"/>
  <c r="C2904" i="4" s="1"/>
  <c r="E2904" i="4" s="1"/>
  <c r="B2905" i="4"/>
  <c r="B2906" i="4"/>
  <c r="B2907" i="4"/>
  <c r="B2908" i="4"/>
  <c r="B2909" i="4"/>
  <c r="C2909" i="4" s="1"/>
  <c r="B2910" i="4"/>
  <c r="C2910" i="4" s="1"/>
  <c r="E2910" i="4" s="1"/>
  <c r="B2911" i="4"/>
  <c r="B2912" i="4"/>
  <c r="C2912" i="4" s="1"/>
  <c r="B2913" i="4"/>
  <c r="C2913" i="4" s="1"/>
  <c r="B2914" i="4"/>
  <c r="B2915" i="4"/>
  <c r="B2916" i="4"/>
  <c r="B2917" i="4"/>
  <c r="C2917" i="4" s="1"/>
  <c r="B2918" i="4"/>
  <c r="C2918" i="4" s="1"/>
  <c r="E2918" i="4" s="1"/>
  <c r="B2919" i="4"/>
  <c r="B2920" i="4"/>
  <c r="C2920" i="4" s="1"/>
  <c r="B2921" i="4"/>
  <c r="C2921" i="4" s="1"/>
  <c r="B2922" i="4"/>
  <c r="C2922" i="4" s="1"/>
  <c r="B2923" i="4"/>
  <c r="C2923" i="4" s="1"/>
  <c r="B2924" i="4"/>
  <c r="C2924" i="4" s="1"/>
  <c r="B2925" i="4"/>
  <c r="C2925" i="4" s="1"/>
  <c r="B2926" i="4"/>
  <c r="C2926" i="4" s="1"/>
  <c r="B2927" i="4"/>
  <c r="C2927" i="4" s="1"/>
  <c r="B2928" i="4"/>
  <c r="B2929" i="4"/>
  <c r="B2930" i="4"/>
  <c r="B2931" i="4"/>
  <c r="C2931" i="4" s="1"/>
  <c r="B2932" i="4"/>
  <c r="C2932" i="4" s="1"/>
  <c r="B2933" i="4"/>
  <c r="C2933" i="4" s="1"/>
  <c r="B2934" i="4"/>
  <c r="C2934" i="4" s="1"/>
  <c r="E2934" i="4" s="1"/>
  <c r="B2935" i="4"/>
  <c r="B2936" i="4"/>
  <c r="C2936" i="4" s="1"/>
  <c r="B2937" i="4"/>
  <c r="B2938" i="4"/>
  <c r="C2938" i="4" s="1"/>
  <c r="B2939" i="4"/>
  <c r="B2940" i="4"/>
  <c r="B2941" i="4"/>
  <c r="C2941" i="4" s="1"/>
  <c r="B2942" i="4"/>
  <c r="C2942" i="4" s="1"/>
  <c r="B2943" i="4"/>
  <c r="C2943" i="4" s="1"/>
  <c r="B2944" i="4"/>
  <c r="B2945" i="4"/>
  <c r="C2945" i="4" s="1"/>
  <c r="B2946" i="4"/>
  <c r="B2947" i="4"/>
  <c r="B2948" i="4"/>
  <c r="C2948" i="4" s="1"/>
  <c r="B2949" i="4"/>
  <c r="C2949" i="4" s="1"/>
  <c r="B2950" i="4"/>
  <c r="C2950" i="4" s="1"/>
  <c r="E2950" i="4" s="1"/>
  <c r="B2951" i="4"/>
  <c r="B2952" i="4"/>
  <c r="C2952" i="4" s="1"/>
  <c r="B2953" i="4"/>
  <c r="B2954" i="4"/>
  <c r="B2955" i="4"/>
  <c r="B2956" i="4"/>
  <c r="B2957" i="4"/>
  <c r="C2957" i="4" s="1"/>
  <c r="B2958" i="4"/>
  <c r="C2958" i="4" s="1"/>
  <c r="E2958" i="4" s="1"/>
  <c r="B2959" i="4"/>
  <c r="B2960" i="4"/>
  <c r="C2960" i="4" s="1"/>
  <c r="B2961" i="4"/>
  <c r="C2961" i="4" s="1"/>
  <c r="B2962" i="4"/>
  <c r="B2963" i="4"/>
  <c r="C2963" i="4" s="1"/>
  <c r="B2964" i="4"/>
  <c r="B2965" i="4"/>
  <c r="C2965" i="4" s="1"/>
  <c r="B2966" i="4"/>
  <c r="C2966" i="4" s="1"/>
  <c r="B2967" i="4"/>
  <c r="B2968" i="4"/>
  <c r="C2968" i="4" s="1"/>
  <c r="B2969" i="4"/>
  <c r="B2970" i="4"/>
  <c r="B2971" i="4"/>
  <c r="C2971" i="4" s="1"/>
  <c r="B2972" i="4"/>
  <c r="B2973" i="4"/>
  <c r="C2973" i="4" s="1"/>
  <c r="B2974" i="4"/>
  <c r="C2974" i="4" s="1"/>
  <c r="E2974" i="4" s="1"/>
  <c r="B2975" i="4"/>
  <c r="B2976" i="4"/>
  <c r="C2976" i="4" s="1"/>
  <c r="B2977" i="4"/>
  <c r="C2977" i="4" s="1"/>
  <c r="B2978" i="4"/>
  <c r="B2979" i="4"/>
  <c r="B2980" i="4"/>
  <c r="B2981" i="4"/>
  <c r="C2981" i="4" s="1"/>
  <c r="B2982" i="4"/>
  <c r="C2982" i="4" s="1"/>
  <c r="E2982" i="4" s="1"/>
  <c r="B2983" i="4"/>
  <c r="B2984" i="4"/>
  <c r="B2985" i="4"/>
  <c r="B2986" i="4"/>
  <c r="C2986" i="4" s="1"/>
  <c r="B2987" i="4"/>
  <c r="C2987" i="4" s="1"/>
  <c r="B2988" i="4"/>
  <c r="B2989" i="4"/>
  <c r="C2989" i="4" s="1"/>
  <c r="B2990" i="4"/>
  <c r="C2990" i="4" s="1"/>
  <c r="E2990" i="4" s="1"/>
  <c r="B2991" i="4"/>
  <c r="C2991" i="4" s="1"/>
  <c r="B2992" i="4"/>
  <c r="B2993" i="4"/>
  <c r="B2994" i="4"/>
  <c r="B2995" i="4"/>
  <c r="B2996" i="4"/>
  <c r="B2997" i="4"/>
  <c r="C2997" i="4" s="1"/>
  <c r="B2998" i="4"/>
  <c r="C2998" i="4" s="1"/>
  <c r="B2999" i="4"/>
  <c r="B3000" i="4"/>
  <c r="C3000" i="4" s="1"/>
  <c r="B3001" i="4"/>
  <c r="B3002" i="4"/>
  <c r="B3003" i="4"/>
  <c r="C3003" i="4" s="1"/>
  <c r="B3004" i="4"/>
  <c r="C3004" i="4" s="1"/>
  <c r="B3005" i="4"/>
  <c r="C3005" i="4" s="1"/>
  <c r="B3006" i="4"/>
  <c r="C3006" i="4" s="1"/>
  <c r="B3007" i="4"/>
  <c r="C3007" i="4" s="1"/>
  <c r="E3007" i="4" s="1"/>
  <c r="B3008" i="4"/>
  <c r="C3008" i="4" s="1"/>
  <c r="B3009" i="4"/>
  <c r="B3010" i="4"/>
  <c r="B3011" i="4"/>
  <c r="B3012" i="4"/>
  <c r="B3013" i="4"/>
  <c r="C3013" i="4" s="1"/>
  <c r="B3014" i="4"/>
  <c r="C3014" i="4" s="1"/>
  <c r="B3015" i="4"/>
  <c r="C3015" i="4" s="1"/>
  <c r="B3016" i="4"/>
  <c r="B3017" i="4"/>
  <c r="C3017" i="4" s="1"/>
  <c r="B3018" i="4"/>
  <c r="C3018" i="4" s="1"/>
  <c r="E3018" i="4" s="1"/>
  <c r="B3019" i="4"/>
  <c r="B3020" i="4"/>
  <c r="B3021" i="4"/>
  <c r="C3021" i="4" s="1"/>
  <c r="B3022" i="4"/>
  <c r="C3022" i="4" s="1"/>
  <c r="E3022" i="4" s="1"/>
  <c r="B3023" i="4"/>
  <c r="C3023" i="4" s="1"/>
  <c r="B3024" i="4"/>
  <c r="C3024" i="4" s="1"/>
  <c r="B3025" i="4"/>
  <c r="B3026" i="4"/>
  <c r="B3027" i="4"/>
  <c r="B3028" i="4"/>
  <c r="C3028" i="4" s="1"/>
  <c r="B3029" i="4"/>
  <c r="C3029" i="4" s="1"/>
  <c r="B3030" i="4"/>
  <c r="C3030" i="4" s="1"/>
  <c r="E3030" i="4" s="1"/>
  <c r="B3031" i="4"/>
  <c r="C3031" i="4" s="1"/>
  <c r="E3031" i="4" s="1"/>
  <c r="B3032" i="4"/>
  <c r="B3033" i="4"/>
  <c r="C3033" i="4" s="1"/>
  <c r="B3034" i="4"/>
  <c r="C3034" i="4" s="1"/>
  <c r="B3035" i="4"/>
  <c r="B3036" i="4"/>
  <c r="B3037" i="4"/>
  <c r="B3038" i="4"/>
  <c r="C3038" i="4" s="1"/>
  <c r="E3038" i="4" s="1"/>
  <c r="B3039" i="4"/>
  <c r="C3039" i="4" s="1"/>
  <c r="B3040" i="4"/>
  <c r="C3040" i="4" s="1"/>
  <c r="B3041" i="4"/>
  <c r="B3042" i="4"/>
  <c r="B3043" i="4"/>
  <c r="B3044" i="4"/>
  <c r="C3044" i="4" s="1"/>
  <c r="B3045" i="4"/>
  <c r="C3045" i="4" s="1"/>
  <c r="B3046" i="4"/>
  <c r="C3046" i="4" s="1"/>
  <c r="E3046" i="4" s="1"/>
  <c r="B3047" i="4"/>
  <c r="C3047" i="4" s="1"/>
  <c r="B3048" i="4"/>
  <c r="C3048" i="4" s="1"/>
  <c r="B3049" i="4"/>
  <c r="B3050" i="4"/>
  <c r="C3050" i="4" s="1"/>
  <c r="B3051" i="4"/>
  <c r="B3052" i="4"/>
  <c r="B3053" i="4"/>
  <c r="C3053" i="4" s="1"/>
  <c r="B3054" i="4"/>
  <c r="C3054" i="4" s="1"/>
  <c r="E3054" i="4" s="1"/>
  <c r="B3055" i="4"/>
  <c r="B3056" i="4"/>
  <c r="C3056" i="4" s="1"/>
  <c r="B3057" i="4"/>
  <c r="B3058" i="4"/>
  <c r="B3059" i="4"/>
  <c r="B3060" i="4"/>
  <c r="C3060" i="4" s="1"/>
  <c r="B3061" i="4"/>
  <c r="C3061" i="4" s="1"/>
  <c r="B3062" i="4"/>
  <c r="C3062" i="4" s="1"/>
  <c r="B3063" i="4"/>
  <c r="B3064" i="4"/>
  <c r="C3064" i="4" s="1"/>
  <c r="B3065" i="4"/>
  <c r="B3066" i="4"/>
  <c r="B3067" i="4"/>
  <c r="B3068" i="4"/>
  <c r="B3069" i="4"/>
  <c r="C3069" i="4" s="1"/>
  <c r="B3070" i="4"/>
  <c r="C3070" i="4" s="1"/>
  <c r="B3071" i="4"/>
  <c r="B3072" i="4"/>
  <c r="B3073" i="4"/>
  <c r="C3073" i="4" s="1"/>
  <c r="B3074" i="4"/>
  <c r="C3074" i="4" s="1"/>
  <c r="B3075" i="4"/>
  <c r="C3075" i="4" s="1"/>
  <c r="B3076" i="4"/>
  <c r="B3077" i="4"/>
  <c r="B3078" i="4"/>
  <c r="B3079" i="4"/>
  <c r="C3079" i="4" s="1"/>
  <c r="B3080" i="4"/>
  <c r="B3081" i="4"/>
  <c r="B3082" i="4"/>
  <c r="B3083" i="4"/>
  <c r="D3083" i="4" s="1"/>
  <c r="B3084" i="4"/>
  <c r="C3084" i="4" s="1"/>
  <c r="B3085" i="4"/>
  <c r="C3085" i="4" s="1"/>
  <c r="B3086" i="4"/>
  <c r="B3087" i="4"/>
  <c r="C3087" i="4" s="1"/>
  <c r="B3088" i="4"/>
  <c r="B3089" i="4"/>
  <c r="B3090" i="4"/>
  <c r="B3091" i="4"/>
  <c r="C3091" i="4" s="1"/>
  <c r="B3092" i="4"/>
  <c r="C3092" i="4" s="1"/>
  <c r="B3093" i="4"/>
  <c r="C3093" i="4" s="1"/>
  <c r="B3094" i="4"/>
  <c r="B3095" i="4"/>
  <c r="C3095" i="4" s="1"/>
  <c r="B3096" i="4"/>
  <c r="B3097" i="4"/>
  <c r="B3098" i="4"/>
  <c r="B3099" i="4"/>
  <c r="B3100" i="4"/>
  <c r="C3100" i="4" s="1"/>
  <c r="B3101" i="4"/>
  <c r="C3101" i="4" s="1"/>
  <c r="B3102" i="4"/>
  <c r="B3103" i="4"/>
  <c r="C3103" i="4" s="1"/>
  <c r="E3103" i="4" s="1"/>
  <c r="B3104" i="4"/>
  <c r="C3104" i="4" s="1"/>
  <c r="B3105" i="4"/>
  <c r="B3106" i="4"/>
  <c r="B3107" i="4"/>
  <c r="B3108" i="4"/>
  <c r="C3108" i="4" s="1"/>
  <c r="E3108" i="4" s="1"/>
  <c r="B3109" i="4"/>
  <c r="C3109" i="4" s="1"/>
  <c r="B3110" i="4"/>
  <c r="C3110" i="4" s="1"/>
  <c r="B3111" i="4"/>
  <c r="C3111" i="4" s="1"/>
  <c r="B3112" i="4"/>
  <c r="C3112" i="4" s="1"/>
  <c r="B3113" i="4"/>
  <c r="C3113" i="4" s="1"/>
  <c r="B3114" i="4"/>
  <c r="C3114" i="4" s="1"/>
  <c r="E3114" i="4" s="1"/>
  <c r="B3115" i="4"/>
  <c r="C3115" i="4" s="1"/>
  <c r="B3116" i="4"/>
  <c r="C3116" i="4" s="1"/>
  <c r="B3117" i="4"/>
  <c r="C3117" i="4" s="1"/>
  <c r="B3118" i="4"/>
  <c r="C3118" i="4" s="1"/>
  <c r="B3119" i="4"/>
  <c r="C3119" i="4" s="1"/>
  <c r="B3120" i="4"/>
  <c r="B3121" i="4"/>
  <c r="B3122" i="4"/>
  <c r="B3123" i="4"/>
  <c r="C3123" i="4" s="1"/>
  <c r="B3124" i="4"/>
  <c r="C3124" i="4" s="1"/>
  <c r="B3125" i="4"/>
  <c r="C3125" i="4" s="1"/>
  <c r="B3126" i="4"/>
  <c r="B3127" i="4"/>
  <c r="C3127" i="4" s="1"/>
  <c r="B3128" i="4"/>
  <c r="C3128" i="4" s="1"/>
  <c r="B3129" i="4"/>
  <c r="B3130" i="4"/>
  <c r="B3131" i="4"/>
  <c r="B3132" i="4"/>
  <c r="C3132" i="4" s="1"/>
  <c r="B3133" i="4"/>
  <c r="C3133" i="4" s="1"/>
  <c r="B3134" i="4"/>
  <c r="B3135" i="4"/>
  <c r="B3136" i="4"/>
  <c r="B3137" i="4"/>
  <c r="C3137" i="4" s="1"/>
  <c r="B3138" i="4"/>
  <c r="C3138" i="4" s="1"/>
  <c r="B3139" i="4"/>
  <c r="B3140" i="4"/>
  <c r="C3140" i="4" s="1"/>
  <c r="B3141" i="4"/>
  <c r="C3141" i="4" s="1"/>
  <c r="B3142" i="4"/>
  <c r="C3142" i="4" s="1"/>
  <c r="B3143" i="4"/>
  <c r="C3143" i="4" s="1"/>
  <c r="B3144" i="4"/>
  <c r="B3145" i="4"/>
  <c r="B3146" i="4"/>
  <c r="B3147" i="4"/>
  <c r="B3148" i="4"/>
  <c r="C3148" i="4" s="1"/>
  <c r="B3149" i="4"/>
  <c r="C3149" i="4" s="1"/>
  <c r="B3150" i="4"/>
  <c r="B3151" i="4"/>
  <c r="C3151" i="4" s="1"/>
  <c r="B3152" i="4"/>
  <c r="C3152" i="4" s="1"/>
  <c r="B3153" i="4"/>
  <c r="B3154" i="4"/>
  <c r="C3154" i="4" s="1"/>
  <c r="B3155" i="4"/>
  <c r="C3155" i="4" s="1"/>
  <c r="E3155" i="4" s="1"/>
  <c r="B3156" i="4"/>
  <c r="C3156" i="4" s="1"/>
  <c r="E3156" i="4" s="1"/>
  <c r="B3157" i="4"/>
  <c r="C3157" i="4" s="1"/>
  <c r="B3158" i="4"/>
  <c r="B3159" i="4"/>
  <c r="C3159" i="4" s="1"/>
  <c r="B3160" i="4"/>
  <c r="B3161" i="4"/>
  <c r="C3161" i="4" s="1"/>
  <c r="B3162" i="4"/>
  <c r="C3162" i="4" s="1"/>
  <c r="B3163" i="4"/>
  <c r="B3164" i="4"/>
  <c r="B3165" i="4"/>
  <c r="C3165" i="4" s="1"/>
  <c r="B3166" i="4"/>
  <c r="B3167" i="4"/>
  <c r="C3167" i="4" s="1"/>
  <c r="B3168" i="4"/>
  <c r="C3168" i="4" s="1"/>
  <c r="E3168" i="4" s="1"/>
  <c r="B3169" i="4"/>
  <c r="B3170" i="4"/>
  <c r="C3170" i="4" s="1"/>
  <c r="B3171" i="4"/>
  <c r="B3172" i="4"/>
  <c r="C3172" i="4" s="1"/>
  <c r="B3173" i="4"/>
  <c r="C3173" i="4" s="1"/>
  <c r="B3174" i="4"/>
  <c r="C3174" i="4" s="1"/>
  <c r="E3174" i="4" s="1"/>
  <c r="B3175" i="4"/>
  <c r="C3175" i="4" s="1"/>
  <c r="B3176" i="4"/>
  <c r="B3177" i="4"/>
  <c r="B3178" i="4"/>
  <c r="C3178" i="4" s="1"/>
  <c r="E3178" i="4" s="1"/>
  <c r="B3179" i="4"/>
  <c r="C3179" i="4" s="1"/>
  <c r="B3180" i="4"/>
  <c r="C3180" i="4" s="1"/>
  <c r="B3181" i="4"/>
  <c r="C3181" i="4" s="1"/>
  <c r="B3182" i="4"/>
  <c r="C3182" i="4" s="1"/>
  <c r="E3182" i="4" s="1"/>
  <c r="B3183" i="4"/>
  <c r="C3183" i="4" s="1"/>
  <c r="B3184" i="4"/>
  <c r="B3185" i="4"/>
  <c r="B3186" i="4"/>
  <c r="C3186" i="4" s="1"/>
  <c r="B3187" i="4"/>
  <c r="B3188" i="4"/>
  <c r="C3188" i="4" s="1"/>
  <c r="B3189" i="4"/>
  <c r="C3189" i="4" s="1"/>
  <c r="B3190" i="4"/>
  <c r="C3190" i="4" s="1"/>
  <c r="B3191" i="4"/>
  <c r="C3191" i="4" s="1"/>
  <c r="B3192" i="4"/>
  <c r="C3192" i="4" s="1"/>
  <c r="B3193" i="4"/>
  <c r="C3193" i="4" s="1"/>
  <c r="B3194" i="4"/>
  <c r="C3194" i="4" s="1"/>
  <c r="B3195" i="4"/>
  <c r="C3195" i="4" s="1"/>
  <c r="B3196" i="4"/>
  <c r="C3196" i="4" s="1"/>
  <c r="B3197" i="4"/>
  <c r="C3197" i="4" s="1"/>
  <c r="B3198" i="4"/>
  <c r="B3199" i="4"/>
  <c r="C3199" i="4" s="1"/>
  <c r="E3199" i="4" s="1"/>
  <c r="B3200" i="4"/>
  <c r="B3201" i="4"/>
  <c r="B3202" i="4"/>
  <c r="C3202" i="4" s="1"/>
  <c r="B3203" i="4"/>
  <c r="B3204" i="4"/>
  <c r="C3204" i="4" s="1"/>
  <c r="E3204" i="4" s="1"/>
  <c r="B3205" i="4"/>
  <c r="C3205" i="4" s="1"/>
  <c r="B3206" i="4"/>
  <c r="B3207" i="4"/>
  <c r="C3207" i="4" s="1"/>
  <c r="B3208" i="4"/>
  <c r="B3209" i="4"/>
  <c r="C3209" i="4" s="1"/>
  <c r="B3210" i="4"/>
  <c r="C3210" i="4" s="1"/>
  <c r="B3211" i="4"/>
  <c r="C3211" i="4" s="1"/>
  <c r="B3212" i="4"/>
  <c r="C3212" i="4" s="1"/>
  <c r="B3213" i="4"/>
  <c r="C3213" i="4" s="1"/>
  <c r="B3214" i="4"/>
  <c r="C3214" i="4" s="1"/>
  <c r="B3215" i="4"/>
  <c r="C3215" i="4" s="1"/>
  <c r="B3216" i="4"/>
  <c r="B3217" i="4"/>
  <c r="C3217" i="4" s="1"/>
  <c r="B3218" i="4"/>
  <c r="B3219" i="4"/>
  <c r="B3220" i="4"/>
  <c r="C3220" i="4" s="1"/>
  <c r="B3221" i="4"/>
  <c r="C3221" i="4" s="1"/>
  <c r="B3222" i="4"/>
  <c r="B3223" i="4"/>
  <c r="C3223" i="4" s="1"/>
  <c r="B3224" i="4"/>
  <c r="C3224" i="4" s="1"/>
  <c r="E3224" i="4" s="1"/>
  <c r="B3225" i="4"/>
  <c r="B3226" i="4"/>
  <c r="B3227" i="4"/>
  <c r="C3227" i="4" s="1"/>
  <c r="B3228" i="4"/>
  <c r="B3229" i="4"/>
  <c r="C3229" i="4" s="1"/>
  <c r="B3230" i="4"/>
  <c r="B3231" i="4"/>
  <c r="C3231" i="4" s="1"/>
  <c r="B3232" i="4"/>
  <c r="C3232" i="4" s="1"/>
  <c r="E3232" i="4" s="1"/>
  <c r="B3233" i="4"/>
  <c r="B3234" i="4"/>
  <c r="B3235" i="4"/>
  <c r="B3236" i="4"/>
  <c r="C3236" i="4" s="1"/>
  <c r="E3236" i="4" s="1"/>
  <c r="B3237" i="4"/>
  <c r="C3237" i="4" s="1"/>
  <c r="B3238" i="4"/>
  <c r="C3238" i="4" s="1"/>
  <c r="B3239" i="4"/>
  <c r="B3240" i="4"/>
  <c r="C3240" i="4" s="1"/>
  <c r="B3241" i="4"/>
  <c r="C3241" i="4" s="1"/>
  <c r="B3242" i="4"/>
  <c r="C3242" i="4" s="1"/>
  <c r="B3243" i="4"/>
  <c r="B3244" i="4"/>
  <c r="C3244" i="4" s="1"/>
  <c r="B3245" i="4"/>
  <c r="C3245" i="4" s="1"/>
  <c r="B3246" i="4"/>
  <c r="C3246" i="4" s="1"/>
  <c r="B3247" i="4"/>
  <c r="C3247" i="4" s="1"/>
  <c r="B3248" i="4"/>
  <c r="C3248" i="4" s="1"/>
  <c r="B3249" i="4"/>
  <c r="B3250" i="4"/>
  <c r="B3251" i="4"/>
  <c r="C3251" i="4" s="1"/>
  <c r="B3252" i="4"/>
  <c r="C3252" i="4" s="1"/>
  <c r="E3252" i="4" s="1"/>
  <c r="B3253" i="4"/>
  <c r="C3253" i="4" s="1"/>
  <c r="B3254" i="4"/>
  <c r="C3254" i="4" s="1"/>
  <c r="B3255" i="4"/>
  <c r="B3256" i="4"/>
  <c r="B3257" i="4"/>
  <c r="B3258" i="4"/>
  <c r="B3259" i="4"/>
  <c r="B3260" i="4"/>
  <c r="C3260" i="4" s="1"/>
  <c r="B3261" i="4"/>
  <c r="C3261" i="4" s="1"/>
  <c r="B3262" i="4"/>
  <c r="B3263" i="4"/>
  <c r="C3263" i="4" s="1"/>
  <c r="B3264" i="4"/>
  <c r="C3264" i="4" s="1"/>
  <c r="B3265" i="4"/>
  <c r="C3265" i="4" s="1"/>
  <c r="B3266" i="4"/>
  <c r="C3266" i="4" s="1"/>
  <c r="E3266" i="4" s="1"/>
  <c r="B3267" i="4"/>
  <c r="B3268" i="4"/>
  <c r="C3268" i="4" s="1"/>
  <c r="B3269" i="4"/>
  <c r="C3269" i="4" s="1"/>
  <c r="B3270" i="4"/>
  <c r="C3270" i="4" s="1"/>
  <c r="E3270" i="4" s="1"/>
  <c r="B3271" i="4"/>
  <c r="C3271" i="4" s="1"/>
  <c r="E3271" i="4" s="1"/>
  <c r="B3272" i="4"/>
  <c r="B3273" i="4"/>
  <c r="B3274" i="4"/>
  <c r="C3274" i="4" s="1"/>
  <c r="B3275" i="4"/>
  <c r="C3275" i="4" s="1"/>
  <c r="B3276" i="4"/>
  <c r="C3276" i="4" s="1"/>
  <c r="B3277" i="4"/>
  <c r="C3277" i="4" s="1"/>
  <c r="B3278" i="4"/>
  <c r="B3279" i="4"/>
  <c r="C3279" i="4" s="1"/>
  <c r="E3279" i="4" s="1"/>
  <c r="B3280" i="4"/>
  <c r="C3280" i="4" s="1"/>
  <c r="B3281" i="4"/>
  <c r="B3282" i="4"/>
  <c r="B3283" i="4"/>
  <c r="B3284" i="4"/>
  <c r="C3284" i="4" s="1"/>
  <c r="E3284" i="4" s="1"/>
  <c r="B3285" i="4"/>
  <c r="C3285" i="4" s="1"/>
  <c r="B3286" i="4"/>
  <c r="B3287" i="4"/>
  <c r="B3288" i="4"/>
  <c r="B3289" i="4"/>
  <c r="B3290" i="4"/>
  <c r="C3290" i="4" s="1"/>
  <c r="B3291" i="4"/>
  <c r="C3291" i="4" s="1"/>
  <c r="B3292" i="4"/>
  <c r="C3292" i="4" s="1"/>
  <c r="E3292" i="4" s="1"/>
  <c r="B3293" i="4"/>
  <c r="C3293" i="4" s="1"/>
  <c r="B3294" i="4"/>
  <c r="C3294" i="4" s="1"/>
  <c r="B3295" i="4"/>
  <c r="C3295" i="4" s="1"/>
  <c r="B3296" i="4"/>
  <c r="B3297" i="4"/>
  <c r="B3298" i="4"/>
  <c r="B3299" i="4"/>
  <c r="B3300" i="4"/>
  <c r="C3300" i="4" s="1"/>
  <c r="E3300" i="4" s="1"/>
  <c r="B3301" i="4"/>
  <c r="C3301" i="4" s="1"/>
  <c r="B3302" i="4"/>
  <c r="C3302" i="4" s="1"/>
  <c r="B3303" i="4"/>
  <c r="B3304" i="4"/>
  <c r="C3304" i="4" s="1"/>
  <c r="B3305" i="4"/>
  <c r="B3306" i="4"/>
  <c r="C3306" i="4" s="1"/>
  <c r="B3307" i="4"/>
  <c r="B3308" i="4"/>
  <c r="C3308" i="4" s="1"/>
  <c r="B3309" i="4"/>
  <c r="C3309" i="4" s="1"/>
  <c r="B3310" i="4"/>
  <c r="C3310" i="4" s="1"/>
  <c r="B3311" i="4"/>
  <c r="C3311" i="4" s="1"/>
  <c r="B3312" i="4"/>
  <c r="B3313" i="4"/>
  <c r="C3313" i="4" s="1"/>
  <c r="B3314" i="4"/>
  <c r="B3315" i="4"/>
  <c r="C3315" i="4" s="1"/>
  <c r="B3316" i="4"/>
  <c r="C3316" i="4" s="1"/>
  <c r="E3316" i="4" s="1"/>
  <c r="B3317" i="4"/>
  <c r="C3317" i="4" s="1"/>
  <c r="B3318" i="4"/>
  <c r="C3318" i="4" s="1"/>
  <c r="B3319" i="4"/>
  <c r="C3319" i="4" s="1"/>
  <c r="B3320" i="4"/>
  <c r="B3321" i="4"/>
  <c r="B3322" i="4"/>
  <c r="B3323" i="4"/>
  <c r="B3324" i="4"/>
  <c r="C3324" i="4" s="1"/>
  <c r="E3324" i="4" s="1"/>
  <c r="B3325" i="4"/>
  <c r="C3325" i="4" s="1"/>
  <c r="B3326" i="4"/>
  <c r="B3327" i="4"/>
  <c r="C3327" i="4" s="1"/>
  <c r="B3328" i="4"/>
  <c r="C3328" i="4" s="1"/>
  <c r="B3329" i="4"/>
  <c r="B3330" i="4"/>
  <c r="B3331" i="4"/>
  <c r="C3331" i="4" s="1"/>
  <c r="B3332" i="4"/>
  <c r="C3332" i="4" s="1"/>
  <c r="B3333" i="4"/>
  <c r="C3333" i="4" s="1"/>
  <c r="B3334" i="4"/>
  <c r="B3335" i="4"/>
  <c r="C3335" i="4" s="1"/>
  <c r="E3335" i="4" s="1"/>
  <c r="B3336" i="4"/>
  <c r="B3337" i="4"/>
  <c r="B3338" i="4"/>
  <c r="B3339" i="4"/>
  <c r="B3340" i="4"/>
  <c r="C3340" i="4" s="1"/>
  <c r="B3341" i="4"/>
  <c r="C3341" i="4" s="1"/>
  <c r="B3342" i="4"/>
  <c r="B3343" i="4"/>
  <c r="C3343" i="4" s="1"/>
  <c r="B3344" i="4"/>
  <c r="B3345" i="4"/>
  <c r="C3345" i="4" s="1"/>
  <c r="B3346" i="4"/>
  <c r="C3346" i="4" s="1"/>
  <c r="B3347" i="4"/>
  <c r="B3348" i="4"/>
  <c r="C3348" i="4" s="1"/>
  <c r="E3348" i="4" s="1"/>
  <c r="B3349" i="4"/>
  <c r="C3349" i="4" s="1"/>
  <c r="B3350" i="4"/>
  <c r="C3350" i="4" s="1"/>
  <c r="B3351" i="4"/>
  <c r="C3351" i="4" s="1"/>
  <c r="B3352" i="4"/>
  <c r="B3353" i="4"/>
  <c r="B3354" i="4"/>
  <c r="B3355" i="4"/>
  <c r="B3356" i="4"/>
  <c r="C3356" i="4" s="1"/>
  <c r="B3357" i="4"/>
  <c r="C3357" i="4" s="1"/>
  <c r="B3358" i="4"/>
  <c r="B3359" i="4"/>
  <c r="C3359" i="4" s="1"/>
  <c r="E3359" i="4" s="1"/>
  <c r="B3360" i="4"/>
  <c r="C3360" i="4" s="1"/>
  <c r="B3361" i="4"/>
  <c r="C3361" i="4" s="1"/>
  <c r="B3362" i="4"/>
  <c r="B3363" i="4"/>
  <c r="B3364" i="4"/>
  <c r="C3364" i="4" s="1"/>
  <c r="E3364" i="4" s="1"/>
  <c r="B3365" i="4"/>
  <c r="C3365" i="4" s="1"/>
  <c r="B3366" i="4"/>
  <c r="C3366" i="4" s="1"/>
  <c r="E3366" i="4" s="1"/>
  <c r="B3367" i="4"/>
  <c r="C3367" i="4" s="1"/>
  <c r="B3368" i="4"/>
  <c r="C3368" i="4" s="1"/>
  <c r="B3369" i="4"/>
  <c r="C3369" i="4" s="1"/>
  <c r="B3370" i="4"/>
  <c r="C3370" i="4" s="1"/>
  <c r="B3371" i="4"/>
  <c r="C3371" i="4" s="1"/>
  <c r="B3372" i="4"/>
  <c r="B3373" i="4"/>
  <c r="C3373" i="4" s="1"/>
  <c r="B3374" i="4"/>
  <c r="B3375" i="4"/>
  <c r="C3375" i="4" s="1"/>
  <c r="B3376" i="4"/>
  <c r="B3377" i="4"/>
  <c r="B3378" i="4"/>
  <c r="B3379" i="4"/>
  <c r="C3379" i="4" s="1"/>
  <c r="E3379" i="4" s="1"/>
  <c r="B3380" i="4"/>
  <c r="B3381" i="4"/>
  <c r="C3381" i="4" s="1"/>
  <c r="B3382" i="4"/>
  <c r="C3382" i="4" s="1"/>
  <c r="E3382" i="4" s="1"/>
  <c r="B3383" i="4"/>
  <c r="B3384" i="4"/>
  <c r="B3385" i="4"/>
  <c r="B3386" i="4"/>
  <c r="C3386" i="4" s="1"/>
  <c r="B3387" i="4"/>
  <c r="C3387" i="4" s="1"/>
  <c r="B3388" i="4"/>
  <c r="C3388" i="4" s="1"/>
  <c r="B3389" i="4"/>
  <c r="C3389" i="4" s="1"/>
  <c r="B3390" i="4"/>
  <c r="B3391" i="4"/>
  <c r="C3391" i="4" s="1"/>
  <c r="B3392" i="4"/>
  <c r="B3393" i="4"/>
  <c r="C3393" i="4" s="1"/>
  <c r="B3394" i="4"/>
  <c r="B3395" i="4"/>
  <c r="C3395" i="4" s="1"/>
  <c r="E3395" i="4" s="1"/>
  <c r="B3396" i="4"/>
  <c r="B3397" i="4"/>
  <c r="C3397" i="4" s="1"/>
  <c r="B3398" i="4"/>
  <c r="C3398" i="4" s="1"/>
  <c r="B3399" i="4"/>
  <c r="C3399" i="4" s="1"/>
  <c r="B3400" i="4"/>
  <c r="B3401" i="4"/>
  <c r="B3402" i="4"/>
  <c r="B3403" i="4"/>
  <c r="C3403" i="4" s="1"/>
  <c r="E3403" i="4" s="1"/>
  <c r="B3404" i="4"/>
  <c r="C3404" i="4" s="1"/>
  <c r="B3405" i="4"/>
  <c r="C3405" i="4" s="1"/>
  <c r="B3406" i="4"/>
  <c r="C3406" i="4" s="1"/>
  <c r="B3407" i="4"/>
  <c r="B3408" i="4"/>
  <c r="C3408" i="4" s="1"/>
  <c r="B3409" i="4"/>
  <c r="C3409" i="4" s="1"/>
  <c r="B3410" i="4"/>
  <c r="B3411" i="4"/>
  <c r="C3411" i="4" s="1"/>
  <c r="E3411" i="4" s="1"/>
  <c r="B3412" i="4"/>
  <c r="B3413" i="4"/>
  <c r="C3413" i="4" s="1"/>
  <c r="B3414" i="4"/>
  <c r="B3415" i="4"/>
  <c r="C3415" i="4" s="1"/>
  <c r="B3416" i="4"/>
  <c r="B3417" i="4"/>
  <c r="B3418" i="4"/>
  <c r="B3419" i="4"/>
  <c r="B3420" i="4"/>
  <c r="B3421" i="4"/>
  <c r="C3421" i="4" s="1"/>
  <c r="B3422" i="4"/>
  <c r="B3423" i="4"/>
  <c r="B3424" i="4"/>
  <c r="B3425" i="4"/>
  <c r="B3426" i="4"/>
  <c r="B3427" i="4"/>
  <c r="B3428" i="4"/>
  <c r="C3428" i="4" s="1"/>
  <c r="B3429" i="4"/>
  <c r="C3429" i="4" s="1"/>
  <c r="B3430" i="4"/>
  <c r="C3430" i="4" s="1"/>
  <c r="E3430" i="4" s="1"/>
  <c r="B3431" i="4"/>
  <c r="C3431" i="4" s="1"/>
  <c r="B3432" i="4"/>
  <c r="C3432" i="4" s="1"/>
  <c r="B3433" i="4"/>
  <c r="C3433" i="4" s="1"/>
  <c r="B3434" i="4"/>
  <c r="C3434" i="4" s="1"/>
  <c r="B3435" i="4"/>
  <c r="B3436" i="4"/>
  <c r="B3437" i="4"/>
  <c r="C3437" i="4" s="1"/>
  <c r="B3438" i="4"/>
  <c r="B3439" i="4"/>
  <c r="B3440" i="4"/>
  <c r="B3441" i="4"/>
  <c r="B3442" i="4"/>
  <c r="B3443" i="4"/>
  <c r="B3444" i="4"/>
  <c r="B3445" i="4"/>
  <c r="C3445" i="4" s="1"/>
  <c r="B3446" i="4"/>
  <c r="C3446" i="4" s="1"/>
  <c r="E3446" i="4" s="1"/>
  <c r="B3447" i="4"/>
  <c r="C3447" i="4" s="1"/>
  <c r="B3448" i="4"/>
  <c r="B3449" i="4"/>
  <c r="B3450" i="4"/>
  <c r="C3450" i="4" s="1"/>
  <c r="B3451" i="4"/>
  <c r="B3452" i="4"/>
  <c r="B3453" i="4"/>
  <c r="C3453" i="4" s="1"/>
  <c r="B3454" i="4"/>
  <c r="B3455" i="4"/>
  <c r="B3456" i="4"/>
  <c r="B3457" i="4"/>
  <c r="B3458" i="4"/>
  <c r="C3458" i="4" s="1"/>
  <c r="B3459" i="4"/>
  <c r="C3459" i="4" s="1"/>
  <c r="B3460" i="4"/>
  <c r="B3461" i="4"/>
  <c r="C3461" i="4" s="1"/>
  <c r="B3462" i="4"/>
  <c r="C3462" i="4" s="1"/>
  <c r="E3462" i="4" s="1"/>
  <c r="B3463" i="4"/>
  <c r="C3463" i="4" s="1"/>
  <c r="B3464" i="4"/>
  <c r="B3465" i="4"/>
  <c r="B3466" i="4"/>
  <c r="B3467" i="4"/>
  <c r="B3468" i="4"/>
  <c r="B3469" i="4"/>
  <c r="C3469" i="4" s="1"/>
  <c r="B3470" i="4"/>
  <c r="C3470" i="4" s="1"/>
  <c r="B3471" i="4"/>
  <c r="C3471" i="4" s="1"/>
  <c r="E3471" i="4" s="1"/>
  <c r="B3472" i="4"/>
  <c r="C3472" i="4" s="1"/>
  <c r="B3473" i="4"/>
  <c r="B3474" i="4"/>
  <c r="B3475" i="4"/>
  <c r="B3476" i="4"/>
  <c r="B3477" i="4"/>
  <c r="B3478" i="4"/>
  <c r="B3479" i="4"/>
  <c r="C3479" i="4" s="1"/>
  <c r="B3480" i="4"/>
  <c r="B3481" i="4"/>
  <c r="C3481" i="4" s="1"/>
  <c r="B3482" i="4"/>
  <c r="C3482" i="4" s="1"/>
  <c r="B3483" i="4"/>
  <c r="B3484" i="4"/>
  <c r="B3485" i="4"/>
  <c r="C3485" i="4" s="1"/>
  <c r="B3486" i="4"/>
  <c r="B3487" i="4"/>
  <c r="B3488" i="4"/>
  <c r="B3489" i="4"/>
  <c r="B3490" i="4"/>
  <c r="C3490" i="4" s="1"/>
  <c r="E3490" i="4" s="1"/>
  <c r="B3491" i="4"/>
  <c r="B3492" i="4"/>
  <c r="C3492" i="4" s="1"/>
  <c r="B3493" i="4"/>
  <c r="C3493" i="4" s="1"/>
  <c r="B3494" i="4"/>
  <c r="B3495" i="4"/>
  <c r="B3496" i="4"/>
  <c r="B3497" i="4"/>
  <c r="B3498" i="4"/>
  <c r="C3498" i="4" s="1"/>
  <c r="E3498" i="4" s="1"/>
  <c r="B3499" i="4"/>
  <c r="C3499" i="4" s="1"/>
  <c r="B3500" i="4"/>
  <c r="B3501" i="4"/>
  <c r="C3501" i="4" s="1"/>
  <c r="B3502" i="4"/>
  <c r="B3503" i="4"/>
  <c r="C3503" i="4" s="1"/>
  <c r="B3504" i="4"/>
  <c r="C3504" i="4" s="1"/>
  <c r="B3505" i="4"/>
  <c r="B3506" i="4"/>
  <c r="C3506" i="4" s="1"/>
  <c r="B3507" i="4"/>
  <c r="C3507" i="4" s="1"/>
  <c r="B3508" i="4"/>
  <c r="B3509" i="4"/>
  <c r="C3509" i="4" s="1"/>
  <c r="B3510" i="4"/>
  <c r="C3510" i="4" s="1"/>
  <c r="B3511" i="4"/>
  <c r="B3512" i="4"/>
  <c r="B3513" i="4"/>
  <c r="B3514" i="4"/>
  <c r="B3515" i="4"/>
  <c r="C3515" i="4" s="1"/>
  <c r="B3516" i="4"/>
  <c r="B3517" i="4"/>
  <c r="C3517" i="4" s="1"/>
  <c r="B3518" i="4"/>
  <c r="B3519" i="4"/>
  <c r="C3519" i="4" s="1"/>
  <c r="B3520" i="4"/>
  <c r="B3521" i="4"/>
  <c r="B3522" i="4"/>
  <c r="B3523" i="4"/>
  <c r="B3524" i="4"/>
  <c r="B3525" i="4"/>
  <c r="C3525" i="4" s="1"/>
  <c r="B3526" i="4"/>
  <c r="C3526" i="4" s="1"/>
  <c r="E3526" i="4" s="1"/>
  <c r="B3527" i="4"/>
  <c r="C3527" i="4" s="1"/>
  <c r="E3527" i="4" s="1"/>
  <c r="B3528" i="4"/>
  <c r="B3529" i="4"/>
  <c r="B3530" i="4"/>
  <c r="C3530" i="4" s="1"/>
  <c r="E3530" i="4" s="1"/>
  <c r="B3531" i="4"/>
  <c r="C3531" i="4" s="1"/>
  <c r="B3532" i="4"/>
  <c r="B3533" i="4"/>
  <c r="C3533" i="4" s="1"/>
  <c r="B3534" i="4"/>
  <c r="C3534" i="4" s="1"/>
  <c r="B3535" i="4"/>
  <c r="C3535" i="4" s="1"/>
  <c r="B3536" i="4"/>
  <c r="B3537" i="4"/>
  <c r="B3538" i="4"/>
  <c r="B3539" i="4"/>
  <c r="C3539" i="4" s="1"/>
  <c r="B3540" i="4"/>
  <c r="B3541" i="4"/>
  <c r="C3541" i="4" s="1"/>
  <c r="B3542" i="4"/>
  <c r="C3542" i="4" s="1"/>
  <c r="B3543" i="4"/>
  <c r="B3544" i="4"/>
  <c r="B3545" i="4"/>
  <c r="B3546" i="4"/>
  <c r="B3547" i="4"/>
  <c r="B3548" i="4"/>
  <c r="B3549" i="4"/>
  <c r="C3549" i="4" s="1"/>
  <c r="B3550" i="4"/>
  <c r="B3551" i="4"/>
  <c r="C3551" i="4" s="1"/>
  <c r="B3552" i="4"/>
  <c r="C3552" i="4" s="1"/>
  <c r="B3553" i="4"/>
  <c r="B3554" i="4"/>
  <c r="C3554" i="4" s="1"/>
  <c r="E3554" i="4" s="1"/>
  <c r="B3555" i="4"/>
  <c r="B3556" i="4"/>
  <c r="B3557" i="4"/>
  <c r="C3557" i="4" s="1"/>
  <c r="B3558" i="4"/>
  <c r="B3559" i="4"/>
  <c r="B3560" i="4"/>
  <c r="B3561" i="4"/>
  <c r="B3562" i="4"/>
  <c r="B3563" i="4"/>
  <c r="C3563" i="4" s="1"/>
  <c r="B3564" i="4"/>
  <c r="B3565" i="4"/>
  <c r="C3565" i="4" s="1"/>
  <c r="B3566" i="4"/>
  <c r="C3566" i="4" s="1"/>
  <c r="B3567" i="4"/>
  <c r="B3568" i="4"/>
  <c r="B3569" i="4"/>
  <c r="B3570" i="4"/>
  <c r="C3570" i="4" s="1"/>
  <c r="E3570" i="4" s="1"/>
  <c r="B3571" i="4"/>
  <c r="C3571" i="4" s="1"/>
  <c r="B3572" i="4"/>
  <c r="B3573" i="4"/>
  <c r="C3573" i="4" s="1"/>
  <c r="B3574" i="4"/>
  <c r="C3574" i="4" s="1"/>
  <c r="B3575" i="4"/>
  <c r="C3575" i="4" s="1"/>
  <c r="E3575" i="4" s="1"/>
  <c r="B3576" i="4"/>
  <c r="B3577" i="4"/>
  <c r="B3578" i="4"/>
  <c r="C3578" i="4" s="1"/>
  <c r="E3578" i="4" s="1"/>
  <c r="B3579" i="4"/>
  <c r="B3580" i="4"/>
  <c r="C3580" i="4" s="1"/>
  <c r="B3581" i="4"/>
  <c r="C3581" i="4" s="1"/>
  <c r="B3582" i="4"/>
  <c r="C3582" i="4" s="1"/>
  <c r="B3583" i="4"/>
  <c r="C3583" i="4" s="1"/>
  <c r="E3583" i="4" s="1"/>
  <c r="B3584" i="4"/>
  <c r="B3585" i="4"/>
  <c r="B3586" i="4"/>
  <c r="C3586" i="4" s="1"/>
  <c r="B3587" i="4"/>
  <c r="C3587" i="4" s="1"/>
  <c r="B3588" i="4"/>
  <c r="B3589" i="4"/>
  <c r="C3589" i="4" s="1"/>
  <c r="B3590" i="4"/>
  <c r="B3591" i="4"/>
  <c r="B3592" i="4"/>
  <c r="B3593" i="4"/>
  <c r="B3594" i="4"/>
  <c r="C3594" i="4" s="1"/>
  <c r="B3595" i="4"/>
  <c r="B3596" i="4"/>
  <c r="B3597" i="4"/>
  <c r="C3597" i="4" s="1"/>
  <c r="B3598" i="4"/>
  <c r="C3598" i="4" s="1"/>
  <c r="B3599" i="4"/>
  <c r="C3599" i="4" s="1"/>
  <c r="B3600" i="4"/>
  <c r="B3601" i="4"/>
  <c r="C3601" i="4" s="1"/>
  <c r="B3602" i="4"/>
  <c r="C3602" i="4" s="1"/>
  <c r="E3602" i="4" s="1"/>
  <c r="B3603" i="4"/>
  <c r="B3604" i="4"/>
  <c r="B3605" i="4"/>
  <c r="C3605" i="4" s="1"/>
  <c r="B3606" i="4"/>
  <c r="B3607" i="4"/>
  <c r="B3608" i="4"/>
  <c r="B3609" i="4"/>
  <c r="C3609" i="4" s="1"/>
  <c r="B3610" i="4"/>
  <c r="C3610" i="4" s="1"/>
  <c r="B3611" i="4"/>
  <c r="C3611" i="4" s="1"/>
  <c r="B3612" i="4"/>
  <c r="B3613" i="4"/>
  <c r="C3613" i="4" s="1"/>
  <c r="B3614" i="4"/>
  <c r="B3615" i="4"/>
  <c r="C3615" i="4" s="1"/>
  <c r="E3615" i="4" s="1"/>
  <c r="B3616" i="4"/>
  <c r="B3617" i="4"/>
  <c r="B3618" i="4"/>
  <c r="C3618" i="4" s="1"/>
  <c r="B3619" i="4"/>
  <c r="B3620" i="4"/>
  <c r="B3621" i="4"/>
  <c r="C3621" i="4" s="1"/>
  <c r="B3622" i="4"/>
  <c r="B3623" i="4"/>
  <c r="B3624" i="4"/>
  <c r="C3624" i="4" s="1"/>
  <c r="E3624" i="4" s="1"/>
  <c r="B3625" i="4"/>
  <c r="B3626" i="4"/>
  <c r="C3626" i="4" s="1"/>
  <c r="E3626" i="4" s="1"/>
  <c r="B3627" i="4"/>
  <c r="B3628" i="4"/>
  <c r="B3629" i="4"/>
  <c r="C3629" i="4" s="1"/>
  <c r="B3630" i="4"/>
  <c r="B3631" i="4"/>
  <c r="C3631" i="4" s="1"/>
  <c r="B3632" i="4"/>
  <c r="C3632" i="4" s="1"/>
  <c r="B3633" i="4"/>
  <c r="B3634" i="4"/>
  <c r="C3634" i="4" s="1"/>
  <c r="B3635" i="4"/>
  <c r="C3635" i="4" s="1"/>
  <c r="B3636" i="4"/>
  <c r="B3637" i="4"/>
  <c r="C3637" i="4" s="1"/>
  <c r="B3638" i="4"/>
  <c r="C3638" i="4" s="1"/>
  <c r="B3639" i="4"/>
  <c r="C3639" i="4" s="1"/>
  <c r="B3640" i="4"/>
  <c r="C3640" i="4" s="1"/>
  <c r="B3641" i="4"/>
  <c r="B3642" i="4"/>
  <c r="C3642" i="4" s="1"/>
  <c r="E3642" i="4" s="1"/>
  <c r="B3643" i="4"/>
  <c r="B3644" i="4"/>
  <c r="B3645" i="4"/>
  <c r="C3645" i="4" s="1"/>
  <c r="B3646" i="4"/>
  <c r="C3646" i="4" s="1"/>
  <c r="B3647" i="4"/>
  <c r="B3648" i="4"/>
  <c r="B3649" i="4"/>
  <c r="B3650" i="4"/>
  <c r="B3651" i="4"/>
  <c r="C3651" i="4" s="1"/>
  <c r="B3652" i="4"/>
  <c r="B3653" i="4"/>
  <c r="D3653" i="4" s="1"/>
  <c r="B3654" i="4"/>
  <c r="C3654" i="4" s="1"/>
  <c r="E3654" i="4" s="1"/>
  <c r="B3655" i="4"/>
  <c r="B3656" i="4"/>
  <c r="B3657" i="4"/>
  <c r="B3658" i="4"/>
  <c r="C3658" i="4" s="1"/>
  <c r="E3658" i="4" s="1"/>
  <c r="B3659" i="4"/>
  <c r="B3660" i="4"/>
  <c r="C3660" i="4" s="1"/>
  <c r="B3661" i="4"/>
  <c r="D3661" i="4" s="1"/>
  <c r="B3662" i="4"/>
  <c r="C3662" i="4" s="1"/>
  <c r="B3663" i="4"/>
  <c r="C3663" i="4" s="1"/>
  <c r="B3664" i="4"/>
  <c r="C3664" i="4" s="1"/>
  <c r="B3665" i="4"/>
  <c r="C3665" i="4" s="1"/>
  <c r="B3666" i="4"/>
  <c r="C3666" i="4" s="1"/>
  <c r="E3666" i="4" s="1"/>
  <c r="B3667" i="4"/>
  <c r="C3667" i="4" s="1"/>
  <c r="B3668" i="4"/>
  <c r="C3668" i="4" s="1"/>
  <c r="E3668" i="4" s="1"/>
  <c r="B3669" i="4"/>
  <c r="C3669" i="4" s="1"/>
  <c r="B3670" i="4"/>
  <c r="B3671" i="4"/>
  <c r="B3672" i="4"/>
  <c r="B3673" i="4"/>
  <c r="C3673" i="4" s="1"/>
  <c r="B3674" i="4"/>
  <c r="C3674" i="4" s="1"/>
  <c r="B3675" i="4"/>
  <c r="C3675" i="4" s="1"/>
  <c r="B3676" i="4"/>
  <c r="C3676" i="4" s="1"/>
  <c r="B3677" i="4"/>
  <c r="C3677" i="4" s="1"/>
  <c r="B3678" i="4"/>
  <c r="C3678" i="4" s="1"/>
  <c r="B3679" i="4"/>
  <c r="C3679" i="4" s="1"/>
  <c r="E3679" i="4" s="1"/>
  <c r="B3680" i="4"/>
  <c r="B3681" i="4"/>
  <c r="C3681" i="4" s="1"/>
  <c r="B3682" i="4"/>
  <c r="C3682" i="4" s="1"/>
  <c r="E3682" i="4" s="1"/>
  <c r="B3683" i="4"/>
  <c r="B3684" i="4"/>
  <c r="B3685" i="4"/>
  <c r="C3685" i="4" s="1"/>
  <c r="B3686" i="4"/>
  <c r="B3687" i="4"/>
  <c r="C3687" i="4" s="1"/>
  <c r="E3687" i="4" s="1"/>
  <c r="B3688" i="4"/>
  <c r="C3688" i="4" s="1"/>
  <c r="E3688" i="4" s="1"/>
  <c r="B3689" i="4"/>
  <c r="C3689" i="4" s="1"/>
  <c r="B3690" i="4"/>
  <c r="B3691" i="4"/>
  <c r="B3692" i="4"/>
  <c r="C3692" i="4" s="1"/>
  <c r="B3693" i="4"/>
  <c r="C3693" i="4" s="1"/>
  <c r="B3694" i="4"/>
  <c r="B3695" i="4"/>
  <c r="C3695" i="4" s="1"/>
  <c r="B3696" i="4"/>
  <c r="B3697" i="4"/>
  <c r="C3697" i="4" s="1"/>
  <c r="B3698" i="4"/>
  <c r="B3699" i="4"/>
  <c r="C3699" i="4" s="1"/>
  <c r="B3700" i="4"/>
  <c r="B3701" i="4"/>
  <c r="C3701" i="4" s="1"/>
  <c r="B3702" i="4"/>
  <c r="B3703" i="4"/>
  <c r="C3703" i="4" s="1"/>
  <c r="E3703" i="4" s="1"/>
  <c r="B3704" i="4"/>
  <c r="C3704" i="4" s="1"/>
  <c r="E3704" i="4" s="1"/>
  <c r="B3705" i="4"/>
  <c r="B3706" i="4"/>
  <c r="B3707" i="4"/>
  <c r="B3708" i="4"/>
  <c r="B3709" i="4"/>
  <c r="C3709" i="4" s="1"/>
  <c r="B3710" i="4"/>
  <c r="C3710" i="4" s="1"/>
  <c r="B3711" i="4"/>
  <c r="C3711" i="4" s="1"/>
  <c r="E3711" i="4" s="1"/>
  <c r="B3712" i="4"/>
  <c r="C3712" i="4" s="1"/>
  <c r="B3713" i="4"/>
  <c r="B3714" i="4"/>
  <c r="B3715" i="4"/>
  <c r="B3716" i="4"/>
  <c r="B3717" i="4"/>
  <c r="C3717" i="4" s="1"/>
  <c r="B3718" i="4"/>
  <c r="B3719" i="4"/>
  <c r="C3719" i="4" s="1"/>
  <c r="E3719" i="4" s="1"/>
  <c r="B3720" i="4"/>
  <c r="B3721" i="4"/>
  <c r="B3722" i="4"/>
  <c r="B3723" i="4"/>
  <c r="B3724" i="4"/>
  <c r="B3725" i="4"/>
  <c r="C3725" i="4" s="1"/>
  <c r="B3726" i="4"/>
  <c r="B3727" i="4"/>
  <c r="C3727" i="4" s="1"/>
  <c r="E3727" i="4" s="1"/>
  <c r="B3728" i="4"/>
  <c r="C3728" i="4" s="1"/>
  <c r="B3729" i="4"/>
  <c r="B3730" i="4"/>
  <c r="C3730" i="4" s="1"/>
  <c r="B3731" i="4"/>
  <c r="B3732" i="4"/>
  <c r="B3733" i="4"/>
  <c r="C3733" i="4" s="1"/>
  <c r="B3734" i="4"/>
  <c r="B3735" i="4"/>
  <c r="C3735" i="4" s="1"/>
  <c r="B3736" i="4"/>
  <c r="B3737" i="4"/>
  <c r="B3738" i="4"/>
  <c r="B3739" i="4"/>
  <c r="B3740" i="4"/>
  <c r="B3741" i="4"/>
  <c r="C3741" i="4" s="1"/>
  <c r="B3742" i="4"/>
  <c r="C3742" i="4" s="1"/>
  <c r="B3743" i="4"/>
  <c r="C3743" i="4" s="1"/>
  <c r="E3743" i="4" s="1"/>
  <c r="B3744" i="4"/>
  <c r="B3745" i="4"/>
  <c r="B3746" i="4"/>
  <c r="B3747" i="4"/>
  <c r="C3747" i="4" s="1"/>
  <c r="B3748" i="4"/>
  <c r="C3748" i="4" s="1"/>
  <c r="B3749" i="4"/>
  <c r="C3749" i="4" s="1"/>
  <c r="B3750" i="4"/>
  <c r="C3750" i="4" s="1"/>
  <c r="E3750" i="4" s="1"/>
  <c r="B3751" i="4"/>
  <c r="B3752" i="4"/>
  <c r="C3752" i="4" s="1"/>
  <c r="B3753" i="4"/>
  <c r="B3754" i="4"/>
  <c r="B3755" i="4"/>
  <c r="B3756" i="4"/>
  <c r="B3757" i="4"/>
  <c r="C3757" i="4" s="1"/>
  <c r="B3758" i="4"/>
  <c r="B3759" i="4"/>
  <c r="C3759" i="4" s="1"/>
  <c r="E3759" i="4" s="1"/>
  <c r="B3760" i="4"/>
  <c r="B3761" i="4"/>
  <c r="B3762" i="4"/>
  <c r="B3763" i="4"/>
  <c r="B3764" i="4"/>
  <c r="B3765" i="4"/>
  <c r="C3765" i="4" s="1"/>
  <c r="B3766" i="4"/>
  <c r="C3766" i="4" s="1"/>
  <c r="B3767" i="4"/>
  <c r="B3768" i="4"/>
  <c r="C3768" i="4" s="1"/>
  <c r="B3769" i="4"/>
  <c r="B3770" i="4"/>
  <c r="B3771" i="4"/>
  <c r="B3772" i="4"/>
  <c r="B3773" i="4"/>
  <c r="C3773" i="4" s="1"/>
  <c r="B3774" i="4"/>
  <c r="B3775" i="4"/>
  <c r="C3775" i="4" s="1"/>
  <c r="B3776" i="4"/>
  <c r="C3776" i="4" s="1"/>
  <c r="B3777" i="4"/>
  <c r="B3778" i="4"/>
  <c r="C3778" i="4" s="1"/>
  <c r="B3779" i="4"/>
  <c r="B3780" i="4"/>
  <c r="B3781" i="4"/>
  <c r="C3781" i="4" s="1"/>
  <c r="B3782" i="4"/>
  <c r="C3782" i="4" s="1"/>
  <c r="E3782" i="4" s="1"/>
  <c r="B3783" i="4"/>
  <c r="B3784" i="4"/>
  <c r="B3785" i="4"/>
  <c r="B3786" i="4"/>
  <c r="B3787" i="4"/>
  <c r="C3787" i="4" s="1"/>
  <c r="B3788" i="4"/>
  <c r="B3789" i="4"/>
  <c r="C3789" i="4" s="1"/>
  <c r="B3790" i="4"/>
  <c r="B3791" i="4"/>
  <c r="C3791" i="4" s="1"/>
  <c r="E3791" i="4" s="1"/>
  <c r="B3792" i="4"/>
  <c r="B3793" i="4"/>
  <c r="B3794" i="4"/>
  <c r="B3795" i="4"/>
  <c r="B3796" i="4"/>
  <c r="C3796" i="4" s="1"/>
  <c r="B3797" i="4"/>
  <c r="C3797" i="4" s="1"/>
  <c r="B3798" i="4"/>
  <c r="B3799" i="4"/>
  <c r="C3799" i="4" s="1"/>
  <c r="E3799" i="4" s="1"/>
  <c r="B3800" i="4"/>
  <c r="C3800" i="4" s="1"/>
  <c r="B3801" i="4"/>
  <c r="C3801" i="4" s="1"/>
  <c r="B3802" i="4"/>
  <c r="B3803" i="4"/>
  <c r="C3803" i="4" s="1"/>
  <c r="B3804" i="4"/>
  <c r="B3805" i="4"/>
  <c r="C3805" i="4" s="1"/>
  <c r="B3806" i="4"/>
  <c r="C3806" i="4" s="1"/>
  <c r="B3807" i="4"/>
  <c r="C3807" i="4" s="1"/>
  <c r="E3807" i="4" s="1"/>
  <c r="B3808" i="4"/>
  <c r="B3809" i="4"/>
  <c r="B3810" i="4"/>
  <c r="B3811" i="4"/>
  <c r="C3811" i="4" s="1"/>
  <c r="B3812" i="4"/>
  <c r="B3813" i="4"/>
  <c r="C3813" i="4" s="1"/>
  <c r="B3814" i="4"/>
  <c r="C3814" i="4" s="1"/>
  <c r="E3814" i="4" s="1"/>
  <c r="B3815" i="4"/>
  <c r="B3816" i="4"/>
  <c r="C3816" i="4" s="1"/>
  <c r="B3817" i="4"/>
  <c r="C3817" i="4" s="1"/>
  <c r="B3818" i="4"/>
  <c r="B3819" i="4"/>
  <c r="B3820" i="4"/>
  <c r="B3821" i="4"/>
  <c r="C3821" i="4" s="1"/>
  <c r="B3822" i="4"/>
  <c r="C3822" i="4" s="1"/>
  <c r="B3823" i="4"/>
  <c r="B3824" i="4"/>
  <c r="B3825" i="4"/>
  <c r="B3826" i="4"/>
  <c r="C3826" i="4" s="1"/>
  <c r="B3827" i="4"/>
  <c r="B3828" i="4"/>
  <c r="C3828" i="4" s="1"/>
  <c r="B3829" i="4"/>
  <c r="C3829" i="4" s="1"/>
  <c r="B3830" i="4"/>
  <c r="B3831" i="4"/>
  <c r="B3832" i="4"/>
  <c r="B3833" i="4"/>
  <c r="B3834" i="4"/>
  <c r="B3835" i="4"/>
  <c r="C3835" i="4" s="1"/>
  <c r="B3836" i="4"/>
  <c r="B3837" i="4"/>
  <c r="C3837" i="4" s="1"/>
  <c r="B3838" i="4"/>
  <c r="C3838" i="4" s="1"/>
  <c r="B3839" i="4"/>
  <c r="C3839" i="4" s="1"/>
  <c r="B3840" i="4"/>
  <c r="B3841" i="4"/>
  <c r="B3842" i="4"/>
  <c r="B3843" i="4"/>
  <c r="B3844" i="4"/>
  <c r="B3845" i="4"/>
  <c r="C3845" i="4" s="1"/>
  <c r="B3846" i="4"/>
  <c r="C3846" i="4" s="1"/>
  <c r="B3847" i="4"/>
  <c r="B3848" i="4"/>
  <c r="B3849" i="4"/>
  <c r="B3850" i="4"/>
  <c r="C3850" i="4" s="1"/>
  <c r="B3851" i="4"/>
  <c r="C3851" i="4" s="1"/>
  <c r="B3852" i="4"/>
  <c r="B3853" i="4"/>
  <c r="C3853" i="4" s="1"/>
  <c r="B3854" i="4"/>
  <c r="B3855" i="4"/>
  <c r="B3856" i="4"/>
  <c r="B3857" i="4"/>
  <c r="C3857" i="4" s="1"/>
  <c r="B3858" i="4"/>
  <c r="B3859" i="4"/>
  <c r="B3860" i="4"/>
  <c r="B3861" i="4"/>
  <c r="C3861" i="4" s="1"/>
  <c r="B3862" i="4"/>
  <c r="B3863" i="4"/>
  <c r="B3864" i="4"/>
  <c r="B3865" i="4"/>
  <c r="B3866" i="4"/>
  <c r="B3867" i="4"/>
  <c r="C3867" i="4" s="1"/>
  <c r="E3867" i="4" s="1"/>
  <c r="B3868" i="4"/>
  <c r="B3869" i="4"/>
  <c r="C3869" i="4" s="1"/>
  <c r="B3870" i="4"/>
  <c r="C3870" i="4" s="1"/>
  <c r="B3871" i="4"/>
  <c r="C3871" i="4" s="1"/>
  <c r="B3872" i="4"/>
  <c r="B3873" i="4"/>
  <c r="C3873" i="4" s="1"/>
  <c r="B3874" i="4"/>
  <c r="B3875" i="4"/>
  <c r="C3875" i="4" s="1"/>
  <c r="E3875" i="4" s="1"/>
  <c r="B3876" i="4"/>
  <c r="B3877" i="4"/>
  <c r="C3877" i="4" s="1"/>
  <c r="B3878" i="4"/>
  <c r="C3878" i="4" s="1"/>
  <c r="E3878" i="4" s="1"/>
  <c r="B3879" i="4"/>
  <c r="B3880" i="4"/>
  <c r="B3881" i="4"/>
  <c r="B3882" i="4"/>
  <c r="C3882" i="4" s="1"/>
  <c r="B3883" i="4"/>
  <c r="B3884" i="4"/>
  <c r="B3885" i="4"/>
  <c r="C3885" i="4" s="1"/>
  <c r="B3886" i="4"/>
  <c r="C3886" i="4" s="1"/>
  <c r="B3887" i="4"/>
  <c r="B3888" i="4"/>
  <c r="B3889" i="4"/>
  <c r="B3890" i="4"/>
  <c r="B3891" i="4"/>
  <c r="C3891" i="4" s="1"/>
  <c r="B3892" i="4"/>
  <c r="B3893" i="4"/>
  <c r="C3893" i="4" s="1"/>
  <c r="B3894" i="4"/>
  <c r="B3895" i="4"/>
  <c r="B3896" i="4"/>
  <c r="B3897" i="4"/>
  <c r="B3898" i="4"/>
  <c r="B3899" i="4"/>
  <c r="B3900" i="4"/>
  <c r="B3901" i="4"/>
  <c r="C3901" i="4" s="1"/>
  <c r="B3902" i="4"/>
  <c r="C3902" i="4" s="1"/>
  <c r="B3903" i="4"/>
  <c r="B3904" i="4"/>
  <c r="B3905" i="4"/>
  <c r="B3906" i="4"/>
  <c r="B3907" i="4"/>
  <c r="C3907" i="4" s="1"/>
  <c r="B3908" i="4"/>
  <c r="B3909" i="4"/>
  <c r="C3909" i="4" s="1"/>
  <c r="B3910" i="4"/>
  <c r="B3911" i="4"/>
  <c r="B3912" i="4"/>
  <c r="B3913" i="4"/>
  <c r="B3914" i="4"/>
  <c r="B3915" i="4"/>
  <c r="C3915" i="4" s="1"/>
  <c r="B3916" i="4"/>
  <c r="B3917" i="4"/>
  <c r="C3917" i="4" s="1"/>
  <c r="B3918" i="4"/>
  <c r="B3919" i="4"/>
  <c r="C3919" i="4" s="1"/>
  <c r="B3920" i="4"/>
  <c r="B3921" i="4"/>
  <c r="B3922" i="4"/>
  <c r="B3923" i="4"/>
  <c r="B3924" i="4"/>
  <c r="C3924" i="4" s="1"/>
  <c r="B3925" i="4"/>
  <c r="C3925" i="4" s="1"/>
  <c r="B3926" i="4"/>
  <c r="C3926" i="4" s="1"/>
  <c r="B3927" i="4"/>
  <c r="C3927" i="4" s="1"/>
  <c r="B3928" i="4"/>
  <c r="B3929" i="4"/>
  <c r="C3929" i="4" s="1"/>
  <c r="B3930" i="4"/>
  <c r="C3930" i="4" s="1"/>
  <c r="B3931" i="4"/>
  <c r="C3931" i="4" s="1"/>
  <c r="B3932" i="4"/>
  <c r="B3933" i="4"/>
  <c r="C3933" i="4" s="1"/>
  <c r="B3934" i="4"/>
  <c r="C3934" i="4" s="1"/>
  <c r="E3934" i="4" s="1"/>
  <c r="B3935" i="4"/>
  <c r="B3936" i="4"/>
  <c r="B3937" i="4"/>
  <c r="B3938" i="4"/>
  <c r="C3938" i="4" s="1"/>
  <c r="B3939" i="4"/>
  <c r="B3940" i="4"/>
  <c r="B3941" i="4"/>
  <c r="C3941" i="4" s="1"/>
  <c r="B3942" i="4"/>
  <c r="C3942" i="4" s="1"/>
  <c r="E3942" i="4" s="1"/>
  <c r="B3943" i="4"/>
  <c r="B3944" i="4"/>
  <c r="B3945" i="4"/>
  <c r="B3946" i="4"/>
  <c r="B3947" i="4"/>
  <c r="B3948" i="4"/>
  <c r="B3949" i="4"/>
  <c r="C3949" i="4" s="1"/>
  <c r="B3950" i="4"/>
  <c r="B3951" i="4"/>
  <c r="B3952" i="4"/>
  <c r="B3953" i="4"/>
  <c r="B3954" i="4"/>
  <c r="C3954" i="4" s="1"/>
  <c r="B3955" i="4"/>
  <c r="C3955" i="4" s="1"/>
  <c r="B3956" i="4"/>
  <c r="B3957" i="4"/>
  <c r="C3957" i="4" s="1"/>
  <c r="B3958" i="4"/>
  <c r="B3959" i="4"/>
  <c r="B3960" i="4"/>
  <c r="B3961" i="4"/>
  <c r="B3962" i="4"/>
  <c r="B3963" i="4"/>
  <c r="B3964" i="4"/>
  <c r="B3965" i="4"/>
  <c r="C3965" i="4" s="1"/>
  <c r="B3966" i="4"/>
  <c r="C3966" i="4" s="1"/>
  <c r="B3967" i="4"/>
  <c r="C3967" i="4" s="1"/>
  <c r="E3967" i="4" s="1"/>
  <c r="B3968" i="4"/>
  <c r="B3969" i="4"/>
  <c r="B3970" i="4"/>
  <c r="B3971" i="4"/>
  <c r="B3972" i="4"/>
  <c r="B3973" i="4"/>
  <c r="C3973" i="4" s="1"/>
  <c r="B3974" i="4"/>
  <c r="B3975" i="4"/>
  <c r="B3976" i="4"/>
  <c r="B3977" i="4"/>
  <c r="C3977" i="4" s="1"/>
  <c r="B3978" i="4"/>
  <c r="B3979" i="4"/>
  <c r="B3980" i="4"/>
  <c r="B3981" i="4"/>
  <c r="C3981" i="4" s="1"/>
  <c r="B3982" i="4"/>
  <c r="C3982" i="4" s="1"/>
  <c r="E3982" i="4" s="1"/>
  <c r="B3983" i="4"/>
  <c r="B3984" i="4"/>
  <c r="B3985" i="4"/>
  <c r="B3986" i="4"/>
  <c r="C3986" i="4" s="1"/>
  <c r="B3987" i="4"/>
  <c r="B3988" i="4"/>
  <c r="C3988" i="4" s="1"/>
  <c r="B3989" i="4"/>
  <c r="C3989" i="4" s="1"/>
  <c r="B3990" i="4"/>
  <c r="C3990" i="4" s="1"/>
  <c r="E3990" i="4" s="1"/>
  <c r="B3991" i="4"/>
  <c r="B3992" i="4"/>
  <c r="B3993" i="4"/>
  <c r="B3994" i="4"/>
  <c r="B3995" i="4"/>
  <c r="B3996" i="4"/>
  <c r="C3996" i="4" s="1"/>
  <c r="B3997" i="4"/>
  <c r="C3997" i="4" s="1"/>
  <c r="B3998" i="4"/>
  <c r="C3998" i="4" s="1"/>
  <c r="E3998" i="4" s="1"/>
  <c r="B3999" i="4"/>
  <c r="B4000" i="4"/>
  <c r="C4000" i="4" s="1"/>
  <c r="B4001" i="4"/>
  <c r="B4002" i="4"/>
  <c r="B4003" i="4"/>
  <c r="B4004" i="4"/>
  <c r="B4005" i="4"/>
  <c r="C4005" i="4" s="1"/>
  <c r="B4006" i="4"/>
  <c r="C4006" i="4" s="1"/>
  <c r="E4006" i="4" s="1"/>
  <c r="B4007" i="4"/>
  <c r="B4008" i="4"/>
  <c r="B4009" i="4"/>
  <c r="B4010" i="4"/>
  <c r="B4011" i="4"/>
  <c r="B4012" i="4"/>
  <c r="B4013" i="4"/>
  <c r="C4013" i="4" s="1"/>
  <c r="B4014" i="4"/>
  <c r="C4014" i="4" s="1"/>
  <c r="B4015" i="4"/>
  <c r="B4016" i="4"/>
  <c r="C4016" i="4" s="1"/>
  <c r="B4017" i="4"/>
  <c r="C4017" i="4" s="1"/>
  <c r="B4018" i="4"/>
  <c r="B4019" i="4"/>
  <c r="C4019" i="4" s="1"/>
  <c r="B4020" i="4"/>
  <c r="B4021" i="4"/>
  <c r="C4021" i="4" s="1"/>
  <c r="B4022" i="4"/>
  <c r="C4022" i="4" s="1"/>
  <c r="B4023" i="4"/>
  <c r="B4024" i="4"/>
  <c r="B4025" i="4"/>
  <c r="B4026" i="4"/>
  <c r="C4026" i="4" s="1"/>
  <c r="B4027" i="4"/>
  <c r="B4028" i="4"/>
  <c r="B4029" i="4"/>
  <c r="C4029" i="4" s="1"/>
  <c r="B4030" i="4"/>
  <c r="B4031" i="4"/>
  <c r="B4032" i="4"/>
  <c r="B4033" i="4"/>
  <c r="B4034" i="4"/>
  <c r="B4035" i="4"/>
  <c r="B4036" i="4"/>
  <c r="B4037" i="4"/>
  <c r="C4037" i="4" s="1"/>
  <c r="B4038" i="4"/>
  <c r="B4039" i="4"/>
  <c r="B4040" i="4"/>
  <c r="C4040" i="4" s="1"/>
  <c r="B4041" i="4"/>
  <c r="C4041" i="4" s="1"/>
  <c r="B4042" i="4"/>
  <c r="C4042" i="4" s="1"/>
  <c r="B4043" i="4"/>
  <c r="C4043" i="4" s="1"/>
  <c r="B4044" i="4"/>
  <c r="B4045" i="4"/>
  <c r="C4045" i="4" s="1"/>
  <c r="B4046" i="4"/>
  <c r="B4047" i="4"/>
  <c r="B4048" i="4"/>
  <c r="C4048" i="4" s="1"/>
  <c r="B4049" i="4"/>
  <c r="B4050" i="4"/>
  <c r="B4051" i="4"/>
  <c r="C4051" i="4" s="1"/>
  <c r="B4052" i="4"/>
  <c r="B4053" i="4"/>
  <c r="C4053" i="4" s="1"/>
  <c r="B4054" i="4"/>
  <c r="B4055" i="4"/>
  <c r="C4055" i="4" s="1"/>
  <c r="B4056" i="4"/>
  <c r="B4057" i="4"/>
  <c r="B4058" i="4"/>
  <c r="B4059" i="4"/>
  <c r="B4060" i="4"/>
  <c r="B4061" i="4"/>
  <c r="C4061" i="4" s="1"/>
  <c r="B4062" i="4"/>
  <c r="C4062" i="4" s="1"/>
  <c r="B4063" i="4"/>
  <c r="B4064" i="4"/>
  <c r="B4065" i="4"/>
  <c r="B4066" i="4"/>
  <c r="C4066" i="4" s="1"/>
  <c r="E4066" i="4" s="1"/>
  <c r="B4067" i="4"/>
  <c r="C4067" i="4" s="1"/>
  <c r="B4068" i="4"/>
  <c r="C4068" i="4" s="1"/>
  <c r="E4068" i="4" s="1"/>
  <c r="B4069" i="4"/>
  <c r="C4069" i="4" s="1"/>
  <c r="B4070" i="4"/>
  <c r="C4070" i="4" s="1"/>
  <c r="B4071" i="4"/>
  <c r="B4072" i="4"/>
  <c r="B4073" i="4"/>
  <c r="B4074" i="4"/>
  <c r="B4075" i="4"/>
  <c r="B4076" i="4"/>
  <c r="C4076" i="4" s="1"/>
  <c r="E4076" i="4" s="1"/>
  <c r="B4077" i="4"/>
  <c r="C4077" i="4" s="1"/>
  <c r="B4078" i="4"/>
  <c r="C4078" i="4" s="1"/>
  <c r="B4079" i="4"/>
  <c r="B4080" i="4"/>
  <c r="B4081" i="4"/>
  <c r="C4081" i="4" s="1"/>
  <c r="B4082" i="4"/>
  <c r="C4082" i="4" s="1"/>
  <c r="B4083" i="4"/>
  <c r="B4084" i="4"/>
  <c r="C4084" i="4" s="1"/>
  <c r="B4085" i="4"/>
  <c r="C4085" i="4" s="1"/>
  <c r="B4086" i="4"/>
  <c r="C4086" i="4" s="1"/>
  <c r="B4087" i="4"/>
  <c r="B4088" i="4"/>
  <c r="B4089" i="4"/>
  <c r="B4090" i="4"/>
  <c r="B4091" i="4"/>
  <c r="B4092" i="4"/>
  <c r="B4093" i="4"/>
  <c r="C4093" i="4" s="1"/>
  <c r="B4094" i="4"/>
  <c r="B4095" i="4"/>
  <c r="C4095" i="4" s="1"/>
  <c r="B4096" i="4"/>
  <c r="C4096" i="4" s="1"/>
  <c r="B4097" i="4"/>
  <c r="B4098" i="4"/>
  <c r="B4099" i="4"/>
  <c r="C4099" i="4" s="1"/>
  <c r="B4100" i="4"/>
  <c r="B4101" i="4"/>
  <c r="C4101" i="4" s="1"/>
  <c r="B4102" i="4"/>
  <c r="B4103" i="4"/>
  <c r="B4104" i="4"/>
  <c r="B4105" i="4"/>
  <c r="C4105" i="4" s="1"/>
  <c r="B4106" i="4"/>
  <c r="C4106" i="4" s="1"/>
  <c r="B4107" i="4"/>
  <c r="B4108" i="4"/>
  <c r="B4109" i="4"/>
  <c r="C4109" i="4" s="1"/>
  <c r="B4110" i="4"/>
  <c r="C4110" i="4" s="1"/>
  <c r="B4111" i="4"/>
  <c r="B4112" i="4"/>
  <c r="B4113" i="4"/>
  <c r="C4113" i="4" s="1"/>
  <c r="B4114" i="4"/>
  <c r="B4115" i="4"/>
  <c r="B4116" i="4"/>
  <c r="B4117" i="4"/>
  <c r="C4117" i="4" s="1"/>
  <c r="B4118" i="4"/>
  <c r="B4119" i="4"/>
  <c r="C4119" i="4" s="1"/>
  <c r="E4119" i="4" s="1"/>
  <c r="B4120" i="4"/>
  <c r="C4120" i="4" s="1"/>
  <c r="B4121" i="4"/>
  <c r="C4121" i="4" s="1"/>
  <c r="B4122" i="4"/>
  <c r="C4122" i="4" s="1"/>
  <c r="B4123" i="4"/>
  <c r="C4123" i="4" s="1"/>
  <c r="B4124" i="4"/>
  <c r="B4125" i="4"/>
  <c r="C4125" i="4" s="1"/>
  <c r="B4126" i="4"/>
  <c r="B4127" i="4"/>
  <c r="C4127" i="4" s="1"/>
  <c r="B4128" i="4"/>
  <c r="C4128" i="4" s="1"/>
  <c r="E4128" i="4" s="1"/>
  <c r="B4129" i="4"/>
  <c r="B4130" i="4"/>
  <c r="B4131" i="4"/>
  <c r="B4132" i="4"/>
  <c r="B4133" i="4"/>
  <c r="C4133" i="4" s="1"/>
  <c r="B4134" i="4"/>
  <c r="B4135" i="4"/>
  <c r="B4136" i="4"/>
  <c r="B4137" i="4"/>
  <c r="B4138" i="4"/>
  <c r="B4139" i="4"/>
  <c r="B4140" i="4"/>
  <c r="C4140" i="4" s="1"/>
  <c r="B4141" i="4"/>
  <c r="C4141" i="4" s="1"/>
  <c r="B4142" i="4"/>
  <c r="C4142" i="4" s="1"/>
  <c r="B4143" i="4"/>
  <c r="B4144" i="4"/>
  <c r="C4144" i="4" s="1"/>
  <c r="B4145" i="4"/>
  <c r="B4146" i="4"/>
  <c r="B4147" i="4"/>
  <c r="C4147" i="4" s="1"/>
  <c r="B4148" i="4"/>
  <c r="B4149" i="4"/>
  <c r="C4149" i="4" s="1"/>
  <c r="B4150" i="4"/>
  <c r="C4150" i="4" s="1"/>
  <c r="B4151" i="4"/>
  <c r="B4152" i="4"/>
  <c r="C4152" i="4" s="1"/>
  <c r="B4153" i="4"/>
  <c r="C4153" i="4" s="1"/>
  <c r="B4154" i="4"/>
  <c r="B4155" i="4"/>
  <c r="B4156" i="4"/>
  <c r="B4157" i="4"/>
  <c r="C4157" i="4" s="1"/>
  <c r="B4158" i="4"/>
  <c r="C4158" i="4" s="1"/>
  <c r="E4158" i="4" s="1"/>
  <c r="B4159" i="4"/>
  <c r="B4160" i="4"/>
  <c r="B4161" i="4"/>
  <c r="B4162" i="4"/>
  <c r="B4163" i="4"/>
  <c r="B4164" i="4"/>
  <c r="B4165" i="4"/>
  <c r="C4165" i="4" s="1"/>
  <c r="B4166" i="4"/>
  <c r="C4166" i="4" s="1"/>
  <c r="E4166" i="4" s="1"/>
  <c r="B4167" i="4"/>
  <c r="B4168" i="4"/>
  <c r="B4169" i="4"/>
  <c r="C4169" i="4" s="1"/>
  <c r="B4170" i="4"/>
  <c r="C4170" i="4" s="1"/>
  <c r="B4171" i="4"/>
  <c r="B4172" i="4"/>
  <c r="B4173" i="4"/>
  <c r="C4173" i="4" s="1"/>
  <c r="B4174" i="4"/>
  <c r="B4175" i="4"/>
  <c r="B4176" i="4"/>
  <c r="B4177" i="4"/>
  <c r="B4178" i="4"/>
  <c r="B4179" i="4"/>
  <c r="C4179" i="4" s="1"/>
  <c r="B4180" i="4"/>
  <c r="B4181" i="4"/>
  <c r="C4181" i="4" s="1"/>
  <c r="B4182" i="4"/>
  <c r="B4183" i="4"/>
  <c r="B4184" i="4"/>
  <c r="C4184" i="4" s="1"/>
  <c r="B4185" i="4"/>
  <c r="B4186" i="4"/>
  <c r="B4187" i="4"/>
  <c r="B4188" i="4"/>
  <c r="C4188" i="4" s="1"/>
  <c r="B4189" i="4"/>
  <c r="C4189" i="4" s="1"/>
  <c r="B4190" i="4"/>
  <c r="B4191" i="4"/>
  <c r="B4192" i="4"/>
  <c r="B4193" i="4"/>
  <c r="C4193" i="4" s="1"/>
  <c r="B4194" i="4"/>
  <c r="C4194" i="4" s="1"/>
  <c r="B4195" i="4"/>
  <c r="B4196" i="4"/>
  <c r="B4197" i="4"/>
  <c r="C4197" i="4" s="1"/>
  <c r="B4198" i="4"/>
  <c r="C4198" i="4" s="1"/>
  <c r="B4199" i="4"/>
  <c r="B4200" i="4"/>
  <c r="B4201" i="4"/>
  <c r="B4202" i="4"/>
  <c r="B4203" i="4"/>
  <c r="C4203" i="4" s="1"/>
  <c r="B4204" i="4"/>
  <c r="B4205" i="4"/>
  <c r="C4205" i="4" s="1"/>
  <c r="B4206" i="4"/>
  <c r="B4207" i="4"/>
  <c r="B4208" i="4"/>
  <c r="C4208" i="4" s="1"/>
  <c r="B4209" i="4"/>
  <c r="B4210" i="4"/>
  <c r="B4211" i="4"/>
  <c r="C4211" i="4" s="1"/>
  <c r="B4212" i="4"/>
  <c r="B4213" i="4"/>
  <c r="C4213" i="4" s="1"/>
  <c r="B4214" i="4"/>
  <c r="B4215" i="4"/>
  <c r="B4216" i="4"/>
  <c r="B4217" i="4"/>
  <c r="B4218" i="4"/>
  <c r="B4219" i="4"/>
  <c r="B4220" i="4"/>
  <c r="B4221" i="4"/>
  <c r="C4221" i="4" s="1"/>
  <c r="B4222" i="4"/>
  <c r="B4223" i="4"/>
  <c r="C4223" i="4" s="1"/>
  <c r="B4224" i="4"/>
  <c r="B4225" i="4"/>
  <c r="B4226" i="4"/>
  <c r="B4227" i="4"/>
  <c r="B4228" i="4"/>
  <c r="B4229" i="4"/>
  <c r="C4229" i="4" s="1"/>
  <c r="B4230" i="4"/>
  <c r="B4231" i="4"/>
  <c r="C4231" i="4" s="1"/>
  <c r="B4232" i="4"/>
  <c r="C4232" i="4" s="1"/>
  <c r="B4233" i="4"/>
  <c r="C4233" i="4" s="1"/>
  <c r="B4234" i="4"/>
  <c r="B4235" i="4"/>
  <c r="C4235" i="4" s="1"/>
  <c r="B4236" i="4"/>
  <c r="C4236" i="4" s="1"/>
  <c r="B4237" i="4"/>
  <c r="C4237" i="4" s="1"/>
  <c r="B4238" i="4"/>
  <c r="C4238" i="4" s="1"/>
  <c r="B4239" i="4"/>
  <c r="B4240" i="4"/>
  <c r="B4241" i="4"/>
  <c r="B4242" i="4"/>
  <c r="B4243" i="4"/>
  <c r="C4243" i="4" s="1"/>
  <c r="B4244" i="4"/>
  <c r="B4245" i="4"/>
  <c r="C4245" i="4" s="1"/>
  <c r="B4246" i="4"/>
  <c r="B4247" i="4"/>
  <c r="B4248" i="4"/>
  <c r="C4248" i="4" s="1"/>
  <c r="B4249" i="4"/>
  <c r="B4250" i="4"/>
  <c r="B4251" i="4"/>
  <c r="B4252" i="4"/>
  <c r="B4253" i="4"/>
  <c r="C4253" i="4" s="1"/>
  <c r="B4254" i="4"/>
  <c r="C4254" i="4" s="1"/>
  <c r="B4255" i="4"/>
  <c r="B4256" i="4"/>
  <c r="C4256" i="4" s="1"/>
  <c r="B4257" i="4"/>
  <c r="C4257" i="4" s="1"/>
  <c r="B4258" i="4"/>
  <c r="B4259" i="4"/>
  <c r="C4259" i="4" s="1"/>
  <c r="B4260" i="4"/>
  <c r="B4261" i="4"/>
  <c r="C4261" i="4" s="1"/>
  <c r="B4262" i="4"/>
  <c r="C4262" i="4" s="1"/>
  <c r="E4262" i="4" s="1"/>
  <c r="B4263" i="4"/>
  <c r="B4264" i="4"/>
  <c r="B4265" i="4"/>
  <c r="B4266" i="4"/>
  <c r="B4267" i="4"/>
  <c r="B4268" i="4"/>
  <c r="B4269" i="4"/>
  <c r="C4269" i="4" s="1"/>
  <c r="B4270" i="4"/>
  <c r="C4270" i="4" s="1"/>
  <c r="B4271" i="4"/>
  <c r="B4272" i="4"/>
  <c r="C4272" i="4" s="1"/>
  <c r="B4273" i="4"/>
  <c r="C4273" i="4" s="1"/>
  <c r="B4274" i="4"/>
  <c r="C4274" i="4" s="1"/>
  <c r="B4275" i="4"/>
  <c r="B4276" i="4"/>
  <c r="B4277" i="4"/>
  <c r="C4277" i="4" s="1"/>
  <c r="B4278" i="4"/>
  <c r="C4278" i="4" s="1"/>
  <c r="B4279" i="4"/>
  <c r="B4280" i="4"/>
  <c r="B4281" i="4"/>
  <c r="B4282" i="4"/>
  <c r="C4282" i="4" s="1"/>
  <c r="B4283" i="4"/>
  <c r="C4283" i="4" s="1"/>
  <c r="E4283" i="4" s="1"/>
  <c r="B4284" i="4"/>
  <c r="B4285" i="4"/>
  <c r="C4285" i="4" s="1"/>
  <c r="B4286" i="4"/>
  <c r="B4287" i="4"/>
  <c r="B4288" i="4"/>
  <c r="B4289" i="4"/>
  <c r="B4290" i="4"/>
  <c r="B4291" i="4"/>
  <c r="C4291" i="4" s="1"/>
  <c r="B4292" i="4"/>
  <c r="B4293" i="4"/>
  <c r="C4293" i="4" s="1"/>
  <c r="B4294" i="4"/>
  <c r="B4295" i="4"/>
  <c r="B4296" i="4"/>
  <c r="B4297" i="4"/>
  <c r="B4298" i="4"/>
  <c r="C4298" i="4" s="1"/>
  <c r="B4299" i="4"/>
  <c r="B4300" i="4"/>
  <c r="B4301" i="4"/>
  <c r="C4301" i="4" s="1"/>
  <c r="B4302" i="4"/>
  <c r="C4302" i="4" s="1"/>
  <c r="B4303" i="4"/>
  <c r="B4304" i="4"/>
  <c r="B4305" i="4"/>
  <c r="B4306" i="4"/>
  <c r="B4307" i="4"/>
  <c r="B4308" i="4"/>
  <c r="B4309" i="4"/>
  <c r="C4309" i="4" s="1"/>
  <c r="B4310" i="4"/>
  <c r="C4310" i="4" s="1"/>
  <c r="B4311" i="4"/>
  <c r="B4312" i="4"/>
  <c r="B4313" i="4"/>
  <c r="B4314" i="4"/>
  <c r="B4315" i="4"/>
  <c r="C4315" i="4" s="1"/>
  <c r="B4316" i="4"/>
  <c r="C4316" i="4" s="1"/>
  <c r="B4317" i="4"/>
  <c r="C4317" i="4" s="1"/>
  <c r="B4318" i="4"/>
  <c r="B4319" i="4"/>
  <c r="B4320" i="4"/>
  <c r="B4321" i="4"/>
  <c r="B4322" i="4"/>
  <c r="B4323" i="4"/>
  <c r="C4323" i="4" s="1"/>
  <c r="B4324" i="4"/>
  <c r="B4325" i="4"/>
  <c r="C4325" i="4" s="1"/>
  <c r="B4326" i="4"/>
  <c r="B4327" i="4"/>
  <c r="B4328" i="4"/>
  <c r="B4329" i="4"/>
  <c r="C4329" i="4" s="1"/>
  <c r="B4330" i="4"/>
  <c r="B4331" i="4"/>
  <c r="B4332" i="4"/>
  <c r="B4333" i="4"/>
  <c r="C4333" i="4" s="1"/>
  <c r="B4334" i="4"/>
  <c r="B4335" i="4"/>
  <c r="B4336" i="4"/>
  <c r="B4337" i="4"/>
  <c r="B4338" i="4"/>
  <c r="B4339" i="4"/>
  <c r="B4340" i="4"/>
  <c r="B4341" i="4"/>
  <c r="C4341" i="4" s="1"/>
  <c r="B4342" i="4"/>
  <c r="C4342" i="4" s="1"/>
  <c r="B4343" i="4"/>
  <c r="C4343" i="4" s="1"/>
  <c r="B4344" i="4"/>
  <c r="C4344" i="4" s="1"/>
  <c r="B4345" i="4"/>
  <c r="B4346" i="4"/>
  <c r="B4347" i="4"/>
  <c r="C4347" i="4" s="1"/>
  <c r="B4348" i="4"/>
  <c r="B4349" i="4"/>
  <c r="C4349" i="4" s="1"/>
  <c r="B4350" i="4"/>
  <c r="B4351" i="4"/>
  <c r="B4352" i="4"/>
  <c r="B4353" i="4"/>
  <c r="B4354" i="4"/>
  <c r="B4355" i="4"/>
  <c r="C4355" i="4" s="1"/>
  <c r="B4356" i="4"/>
  <c r="B4357" i="4"/>
  <c r="C4357" i="4" s="1"/>
  <c r="B4358" i="4"/>
  <c r="B4359" i="4"/>
  <c r="B4360" i="4"/>
  <c r="B4361" i="4"/>
  <c r="B4362" i="4"/>
  <c r="B4363" i="4"/>
  <c r="B4364" i="4"/>
  <c r="B4365" i="4"/>
  <c r="C4365" i="4" s="1"/>
  <c r="B4366" i="4"/>
  <c r="B4367" i="4"/>
  <c r="B4368" i="4"/>
  <c r="B4369" i="4"/>
  <c r="B4370" i="4"/>
  <c r="B4371" i="4"/>
  <c r="B4372" i="4"/>
  <c r="C4372" i="4" s="1"/>
  <c r="B4373" i="4"/>
  <c r="C4373" i="4" s="1"/>
  <c r="B4374" i="4"/>
  <c r="B4375" i="4"/>
  <c r="B4376" i="4"/>
  <c r="B4377" i="4"/>
  <c r="C4377" i="4" s="1"/>
  <c r="B4378" i="4"/>
  <c r="B4379" i="4"/>
  <c r="C4379" i="4" s="1"/>
  <c r="B4380" i="4"/>
  <c r="B4381" i="4"/>
  <c r="C4381" i="4" s="1"/>
  <c r="B4382" i="4"/>
  <c r="B4383" i="4"/>
  <c r="B4384" i="4"/>
  <c r="B4385" i="4"/>
  <c r="B4386" i="4"/>
  <c r="B4387" i="4"/>
  <c r="B4388" i="4"/>
  <c r="B4389" i="4"/>
  <c r="C4389" i="4" s="1"/>
  <c r="B4390" i="4"/>
  <c r="C4390" i="4" s="1"/>
  <c r="B4391" i="4"/>
  <c r="C4391" i="4" s="1"/>
  <c r="B4392" i="4"/>
  <c r="C4392" i="4" s="1"/>
  <c r="B4393" i="4"/>
  <c r="B4394" i="4"/>
  <c r="B4395" i="4"/>
  <c r="C4395" i="4" s="1"/>
  <c r="B4396" i="4"/>
  <c r="C4396" i="4" s="1"/>
  <c r="B4397" i="4"/>
  <c r="C4397" i="4" s="1"/>
  <c r="B4398" i="4"/>
  <c r="C4398" i="4" s="1"/>
  <c r="E4398" i="4" s="1"/>
  <c r="B4399" i="4"/>
  <c r="B4400" i="4"/>
  <c r="B4401" i="4"/>
  <c r="C4401" i="4" s="1"/>
  <c r="B4402" i="4"/>
  <c r="C4402" i="4" s="1"/>
  <c r="B4403" i="4"/>
  <c r="B4404" i="4"/>
  <c r="B4405" i="4"/>
  <c r="C4405" i="4" s="1"/>
  <c r="B4406" i="4"/>
  <c r="C4406" i="4" s="1"/>
  <c r="B4407" i="4"/>
  <c r="B4408" i="4"/>
  <c r="B4409" i="4"/>
  <c r="B4410" i="4"/>
  <c r="B4411" i="4"/>
  <c r="B4412" i="4"/>
  <c r="B4413" i="4"/>
  <c r="C4413" i="4" s="1"/>
  <c r="B4414" i="4"/>
  <c r="B4415" i="4"/>
  <c r="B4416" i="4"/>
  <c r="B4417" i="4"/>
  <c r="B4418" i="4"/>
  <c r="B4419" i="4"/>
  <c r="C4419" i="4" s="1"/>
  <c r="E4419" i="4" s="1"/>
  <c r="B4420" i="4"/>
  <c r="B4421" i="4"/>
  <c r="C4421" i="4" s="1"/>
  <c r="B4422" i="4"/>
  <c r="B4423" i="4"/>
  <c r="B4424" i="4"/>
  <c r="B4425" i="4"/>
  <c r="B4426" i="4"/>
  <c r="B4427" i="4"/>
  <c r="B4428" i="4"/>
  <c r="B4429" i="4"/>
  <c r="C4429" i="4" s="1"/>
  <c r="B4430" i="4"/>
  <c r="B4431" i="4"/>
  <c r="B4432" i="4"/>
  <c r="B4433" i="4"/>
  <c r="B4434" i="4"/>
  <c r="B4435" i="4"/>
  <c r="C4435" i="4" s="1"/>
  <c r="B4436" i="4"/>
  <c r="B4437" i="4"/>
  <c r="C4437" i="4" s="1"/>
  <c r="B4438" i="4"/>
  <c r="C4438" i="4" s="1"/>
  <c r="B4439" i="4"/>
  <c r="B4440" i="4"/>
  <c r="B4441" i="4"/>
  <c r="B4442" i="4"/>
  <c r="C4442" i="4" s="1"/>
  <c r="B4443" i="4"/>
  <c r="B4444" i="4"/>
  <c r="B4445" i="4"/>
  <c r="C4445" i="4" s="1"/>
  <c r="B4446" i="4"/>
  <c r="B4447" i="4"/>
  <c r="B4448" i="4"/>
  <c r="B4449" i="4"/>
  <c r="B4450" i="4"/>
  <c r="B4451" i="4"/>
  <c r="B4452" i="4"/>
  <c r="B4453" i="4"/>
  <c r="C4453" i="4" s="1"/>
  <c r="B4454" i="4"/>
  <c r="C4454" i="4" s="1"/>
  <c r="B4455" i="4"/>
  <c r="C4455" i="4" s="1"/>
  <c r="B4456" i="4"/>
  <c r="B4457" i="4"/>
  <c r="C4457" i="4" s="1"/>
  <c r="B4458" i="4"/>
  <c r="B4459" i="4"/>
  <c r="B4460" i="4"/>
  <c r="B4461" i="4"/>
  <c r="C4461" i="4" s="1"/>
  <c r="B4462" i="4"/>
  <c r="C4462" i="4" s="1"/>
  <c r="B4463" i="4"/>
  <c r="B4464" i="4"/>
  <c r="B4465" i="4"/>
  <c r="B4466" i="4"/>
  <c r="C4466" i="4" s="1"/>
  <c r="B4467" i="4"/>
  <c r="B4468" i="4"/>
  <c r="B4469" i="4"/>
  <c r="C4469" i="4" s="1"/>
  <c r="B4470" i="4"/>
  <c r="C4470" i="4" s="1"/>
  <c r="B4471" i="4"/>
  <c r="B4472" i="4"/>
  <c r="B4473" i="4"/>
  <c r="B4474" i="4"/>
  <c r="B4475" i="4"/>
  <c r="C4475" i="4" s="1"/>
  <c r="B4476" i="4"/>
  <c r="B4477" i="4"/>
  <c r="C4477" i="4" s="1"/>
  <c r="B4478" i="4"/>
  <c r="B4479" i="4"/>
  <c r="B4480" i="4"/>
  <c r="B4481" i="4"/>
  <c r="B4482" i="4"/>
  <c r="B4483" i="4"/>
  <c r="C4483" i="4" s="1"/>
  <c r="B4484" i="4"/>
  <c r="B4485" i="4"/>
  <c r="C4485" i="4" s="1"/>
  <c r="B4486" i="4"/>
  <c r="C4486" i="4" s="1"/>
  <c r="B4487" i="4"/>
  <c r="B4488" i="4"/>
  <c r="B4489" i="4"/>
  <c r="B4490" i="4"/>
  <c r="B4491" i="4"/>
  <c r="B4492" i="4"/>
  <c r="B4493" i="4"/>
  <c r="C4493" i="4" s="1"/>
  <c r="B4494" i="4"/>
  <c r="B4495" i="4"/>
  <c r="B4496" i="4"/>
  <c r="B4497" i="4"/>
  <c r="B4498" i="4"/>
  <c r="B4499" i="4"/>
  <c r="B4500" i="4"/>
  <c r="B4501" i="4"/>
  <c r="C4501" i="4" s="1"/>
  <c r="B4502" i="4"/>
  <c r="B4503" i="4"/>
  <c r="B4504" i="4"/>
  <c r="B4505" i="4"/>
  <c r="B4506" i="4"/>
  <c r="B4507" i="4"/>
  <c r="B4508" i="4"/>
  <c r="B4509" i="4"/>
  <c r="C4509" i="4" s="1"/>
  <c r="B4510" i="4"/>
  <c r="B4511" i="4"/>
  <c r="B4512" i="4"/>
  <c r="B4513" i="4"/>
  <c r="B4514" i="4"/>
  <c r="B4515" i="4"/>
  <c r="C4515" i="4" s="1"/>
  <c r="B4516" i="4"/>
  <c r="B4517" i="4"/>
  <c r="C4517" i="4" s="1"/>
  <c r="B4518" i="4"/>
  <c r="C4518" i="4" s="1"/>
  <c r="B4519" i="4"/>
  <c r="C4519" i="4" s="1"/>
  <c r="B4520" i="4"/>
  <c r="B4521" i="4"/>
  <c r="C4521" i="4" s="1"/>
  <c r="B4522" i="4"/>
  <c r="C4522" i="4" s="1"/>
  <c r="B4523" i="4"/>
  <c r="C4523" i="4" s="1"/>
  <c r="B4524" i="4"/>
  <c r="B4525" i="4"/>
  <c r="C4525" i="4" s="1"/>
  <c r="B4526" i="4"/>
  <c r="C4526" i="4" s="1"/>
  <c r="B4527" i="4"/>
  <c r="B4528" i="4"/>
  <c r="B4529" i="4"/>
  <c r="B4530" i="4"/>
  <c r="C4530" i="4" s="1"/>
  <c r="E4530" i="4" s="1"/>
  <c r="B4531" i="4"/>
  <c r="B4532" i="4"/>
  <c r="B4533" i="4"/>
  <c r="C4533" i="4" s="1"/>
  <c r="B4534" i="4"/>
  <c r="C4534" i="4" s="1"/>
  <c r="B4535" i="4"/>
  <c r="B4536" i="4"/>
  <c r="B4537" i="4"/>
  <c r="B4538" i="4"/>
  <c r="B4539" i="4"/>
  <c r="B4540" i="4"/>
  <c r="B4541" i="4"/>
  <c r="C4541" i="4" s="1"/>
  <c r="B4542" i="4"/>
  <c r="B4543" i="4"/>
  <c r="B4544" i="4"/>
  <c r="B4545" i="4"/>
  <c r="B4546" i="4"/>
  <c r="C4546" i="4" s="1"/>
  <c r="B4547" i="4"/>
  <c r="C4547" i="4" s="1"/>
  <c r="B4548" i="4"/>
  <c r="B4549" i="4"/>
  <c r="C4549" i="4" s="1"/>
  <c r="B4550" i="4"/>
  <c r="B4551" i="4"/>
  <c r="B4552" i="4"/>
  <c r="B4553" i="4"/>
  <c r="B4554" i="4"/>
  <c r="B4555" i="4"/>
  <c r="B4556" i="4"/>
  <c r="B4557" i="4"/>
  <c r="C4557" i="4" s="1"/>
  <c r="B4558" i="4"/>
  <c r="B4559" i="4"/>
  <c r="B4560" i="4"/>
  <c r="B4561" i="4"/>
  <c r="B4562" i="4"/>
  <c r="B4563" i="4"/>
  <c r="C4563" i="4" s="1"/>
  <c r="B4564" i="4"/>
  <c r="B4565" i="4"/>
  <c r="C4565" i="4" s="1"/>
  <c r="B4566" i="4"/>
  <c r="B4567" i="4"/>
  <c r="B4568" i="4"/>
  <c r="B4569" i="4"/>
  <c r="B4570" i="4"/>
  <c r="B4571" i="4"/>
  <c r="B4572" i="4"/>
  <c r="B4573" i="4"/>
  <c r="C4573" i="4" s="1"/>
  <c r="B4574" i="4"/>
  <c r="B4575" i="4"/>
  <c r="C4575" i="4" s="1"/>
  <c r="B4576" i="4"/>
  <c r="B4577" i="4"/>
  <c r="B4578" i="4"/>
  <c r="B4579" i="4"/>
  <c r="C4579" i="4" s="1"/>
  <c r="B4580" i="4"/>
  <c r="B4581" i="4"/>
  <c r="C4581" i="4" s="1"/>
  <c r="B4582" i="4"/>
  <c r="B4583" i="4"/>
  <c r="B4584" i="4"/>
  <c r="B4585" i="4"/>
  <c r="C4585" i="4" s="1"/>
  <c r="B4586" i="4"/>
  <c r="C4586" i="4" s="1"/>
  <c r="B4587" i="4"/>
  <c r="C4587" i="4" s="1"/>
  <c r="E4587" i="4" s="1"/>
  <c r="B4588" i="4"/>
  <c r="B4589" i="4"/>
  <c r="C4589" i="4" s="1"/>
  <c r="B4590" i="4"/>
  <c r="C4590" i="4" s="1"/>
  <c r="B4591" i="4"/>
  <c r="B4592" i="4"/>
  <c r="B4593" i="4"/>
  <c r="B4594" i="4"/>
  <c r="B4595" i="4"/>
  <c r="B4596" i="4"/>
  <c r="B4597" i="4"/>
  <c r="C4597" i="4" s="1"/>
  <c r="B4598" i="4"/>
  <c r="C4598" i="4" s="1"/>
  <c r="B4599" i="4"/>
  <c r="B4600" i="4"/>
  <c r="B4601" i="4"/>
  <c r="B4602" i="4"/>
  <c r="B4603" i="4"/>
  <c r="B4604" i="4"/>
  <c r="C4604" i="4" s="1"/>
  <c r="B4605" i="4"/>
  <c r="C4605" i="4" s="1"/>
  <c r="B4606" i="4"/>
  <c r="C4606" i="4" s="1"/>
  <c r="B4607" i="4"/>
  <c r="B4608" i="4"/>
  <c r="B4609" i="4"/>
  <c r="B4610" i="4"/>
  <c r="B4611" i="4"/>
  <c r="C4611" i="4" s="1"/>
  <c r="B4612" i="4"/>
  <c r="B4613" i="4"/>
  <c r="C4613" i="4" s="1"/>
  <c r="B4614" i="4"/>
  <c r="B4615" i="4"/>
  <c r="B4616" i="4"/>
  <c r="B4617" i="4"/>
  <c r="B4618" i="4"/>
  <c r="B4619" i="4"/>
  <c r="B4620" i="4"/>
  <c r="B4621" i="4"/>
  <c r="C4621" i="4" s="1"/>
  <c r="B4622" i="4"/>
  <c r="C4622" i="4" s="1"/>
  <c r="B4623" i="4"/>
  <c r="B4624" i="4"/>
  <c r="B4625" i="4"/>
  <c r="B4626" i="4"/>
  <c r="B4627" i="4"/>
  <c r="C4627" i="4" s="1"/>
  <c r="B4628" i="4"/>
  <c r="C4628" i="4" s="1"/>
  <c r="B4629" i="4"/>
  <c r="C4629" i="4" s="1"/>
  <c r="B4630" i="4"/>
  <c r="B4631" i="4"/>
  <c r="B4632" i="4"/>
  <c r="B4633" i="4"/>
  <c r="B4634" i="4"/>
  <c r="B4635" i="4"/>
  <c r="B4636" i="4"/>
  <c r="B4637" i="4"/>
  <c r="C4637" i="4" s="1"/>
  <c r="B4638" i="4"/>
  <c r="B4639" i="4"/>
  <c r="C4639" i="4" s="1"/>
  <c r="B4640" i="4"/>
  <c r="B4641" i="4"/>
  <c r="B4642" i="4"/>
  <c r="B4643" i="4"/>
  <c r="B4644" i="4"/>
  <c r="B4645" i="4"/>
  <c r="C4645" i="4" s="1"/>
  <c r="B4646" i="4"/>
  <c r="B4647" i="4"/>
  <c r="B4648" i="4"/>
  <c r="B4649" i="4"/>
  <c r="C4649" i="4" s="1"/>
  <c r="B4650" i="4"/>
  <c r="C4650" i="4" s="1"/>
  <c r="B4651" i="4"/>
  <c r="C4651" i="4" s="1"/>
  <c r="B4652" i="4"/>
  <c r="B4653" i="4"/>
  <c r="C4653" i="4" s="1"/>
  <c r="B4654" i="4"/>
  <c r="C4654" i="4" s="1"/>
  <c r="B4655" i="4"/>
  <c r="B4656" i="4"/>
  <c r="B4657" i="4"/>
  <c r="B4658" i="4"/>
  <c r="B4659" i="4"/>
  <c r="B4660" i="4"/>
  <c r="B4661" i="4"/>
  <c r="C4661" i="4" s="1"/>
  <c r="B4662" i="4"/>
  <c r="C4662" i="4" s="1"/>
  <c r="B4663" i="4"/>
  <c r="B4664" i="4"/>
  <c r="B4665" i="4"/>
  <c r="C4665" i="4" s="1"/>
  <c r="B4666" i="4"/>
  <c r="B4667" i="4"/>
  <c r="B4668" i="4"/>
  <c r="B4669" i="4"/>
  <c r="C4669" i="4" s="1"/>
  <c r="B4670" i="4"/>
  <c r="B4671" i="4"/>
  <c r="B4672" i="4"/>
  <c r="B4673" i="4"/>
  <c r="B4674" i="4"/>
  <c r="B4675" i="4"/>
  <c r="B4676" i="4"/>
  <c r="B4677" i="4"/>
  <c r="C4677" i="4" s="1"/>
  <c r="B4678" i="4"/>
  <c r="C4678" i="4" s="1"/>
  <c r="B4679" i="4"/>
  <c r="B4680" i="4"/>
  <c r="B4681" i="4"/>
  <c r="B4682" i="4"/>
  <c r="B4683" i="4"/>
  <c r="C4683" i="4" s="1"/>
  <c r="E4683" i="4" s="1"/>
  <c r="B4684" i="4"/>
  <c r="B4685" i="4"/>
  <c r="C4685" i="4" s="1"/>
  <c r="B4686" i="4"/>
  <c r="B4687" i="4"/>
  <c r="B4688" i="4"/>
  <c r="B4689" i="4"/>
  <c r="B4690" i="4"/>
  <c r="B4691" i="4"/>
  <c r="B4692" i="4"/>
  <c r="B4693" i="4"/>
  <c r="C4693" i="4" s="1"/>
  <c r="B4694" i="4"/>
  <c r="C4694" i="4" s="1"/>
  <c r="B4695" i="4"/>
  <c r="C4695" i="4" s="1"/>
  <c r="B4696" i="4"/>
  <c r="C4696" i="4" s="1"/>
  <c r="B4697" i="4"/>
  <c r="B4698" i="4"/>
  <c r="B4699" i="4"/>
  <c r="B4700" i="4"/>
  <c r="B4701" i="4"/>
  <c r="C4701" i="4" s="1"/>
  <c r="B4702" i="4"/>
  <c r="C4702" i="4" s="1"/>
  <c r="B4703" i="4"/>
  <c r="B4704" i="4"/>
  <c r="B4705" i="4"/>
  <c r="C4705" i="4" s="1"/>
  <c r="B4706" i="4"/>
  <c r="C4706" i="4" s="1"/>
  <c r="B4707" i="4"/>
  <c r="B4708" i="4"/>
  <c r="B4709" i="4"/>
  <c r="C4709" i="4" s="1"/>
  <c r="B4710" i="4"/>
  <c r="B4711" i="4"/>
  <c r="B4712" i="4"/>
  <c r="B4713" i="4"/>
  <c r="B4714" i="4"/>
  <c r="B4715" i="4"/>
  <c r="C4715" i="4" s="1"/>
  <c r="B4716" i="4"/>
  <c r="B4717" i="4"/>
  <c r="C4717" i="4" s="1"/>
  <c r="B4718" i="4"/>
  <c r="B4719" i="4"/>
  <c r="B4720" i="4"/>
  <c r="B4721" i="4"/>
  <c r="B4722" i="4"/>
  <c r="B4723" i="4"/>
  <c r="C4723" i="4" s="1"/>
  <c r="B4724" i="4"/>
  <c r="B4725" i="4"/>
  <c r="C4725" i="4" s="1"/>
  <c r="B4726" i="4"/>
  <c r="B4727" i="4"/>
  <c r="B4728" i="4"/>
  <c r="B4729" i="4"/>
  <c r="B4730" i="4"/>
  <c r="B4731" i="4"/>
  <c r="C4731" i="4" s="1"/>
  <c r="B4732" i="4"/>
  <c r="B4733" i="4"/>
  <c r="C4733" i="4" s="1"/>
  <c r="B4734" i="4"/>
  <c r="C4734" i="4" s="1"/>
  <c r="B4735" i="4"/>
  <c r="C4735" i="4" s="1"/>
  <c r="B4736" i="4"/>
  <c r="B4737" i="4"/>
  <c r="B4738" i="4"/>
  <c r="B4739" i="4"/>
  <c r="B4740" i="4"/>
  <c r="B4741" i="4"/>
  <c r="C4741" i="4" s="1"/>
  <c r="B4742" i="4"/>
  <c r="C4742" i="4" s="1"/>
  <c r="B4743" i="4"/>
  <c r="B4744" i="4"/>
  <c r="B4745" i="4"/>
  <c r="B4746" i="4"/>
  <c r="B4747" i="4"/>
  <c r="B4748" i="4"/>
  <c r="B4749" i="4"/>
  <c r="C4749" i="4" s="1"/>
  <c r="B4750" i="4"/>
  <c r="C4750" i="4" s="1"/>
  <c r="B4751" i="4"/>
  <c r="B4752" i="4"/>
  <c r="B4753" i="4"/>
  <c r="B4754" i="4"/>
  <c r="B4755" i="4"/>
  <c r="C4755" i="4" s="1"/>
  <c r="B4756" i="4"/>
  <c r="B4757" i="4"/>
  <c r="C4757" i="4" s="1"/>
  <c r="B4758" i="4"/>
  <c r="B4759" i="4"/>
  <c r="B4760" i="4"/>
  <c r="B4761" i="4"/>
  <c r="B4762" i="4"/>
  <c r="B4763" i="4"/>
  <c r="B4764" i="4"/>
  <c r="B4765" i="4"/>
  <c r="C4765" i="4" s="1"/>
  <c r="B4766" i="4"/>
  <c r="B4767" i="4"/>
  <c r="C4767" i="4" s="1"/>
  <c r="B4768" i="4"/>
  <c r="C4768" i="4" s="1"/>
  <c r="B4769" i="4"/>
  <c r="C4769" i="4" s="1"/>
  <c r="B4770" i="4"/>
  <c r="B4771" i="4"/>
  <c r="B4772" i="4"/>
  <c r="C4772" i="4" s="1"/>
  <c r="B4773" i="4"/>
  <c r="C4773" i="4" s="1"/>
  <c r="B4774" i="4"/>
  <c r="B4775" i="4"/>
  <c r="B4776" i="4"/>
  <c r="C4776" i="4" s="1"/>
  <c r="B4777" i="4"/>
  <c r="C4777" i="4" s="1"/>
  <c r="B4778" i="4"/>
  <c r="C4778" i="4" s="1"/>
  <c r="B4779" i="4"/>
  <c r="C4779" i="4" s="1"/>
  <c r="B4780" i="4"/>
  <c r="B4781" i="4"/>
  <c r="C4781" i="4" s="1"/>
  <c r="B4782" i="4"/>
  <c r="C4782" i="4" s="1"/>
  <c r="E4782" i="4" s="1"/>
  <c r="B4783" i="4"/>
  <c r="B4784" i="4"/>
  <c r="B4785" i="4"/>
  <c r="B4786" i="4"/>
  <c r="B4787" i="4"/>
  <c r="B4788" i="4"/>
  <c r="B4789" i="4"/>
  <c r="C4789" i="4" s="1"/>
  <c r="B4790" i="4"/>
  <c r="C4790" i="4" s="1"/>
  <c r="B4791" i="4"/>
  <c r="C4791" i="4" s="1"/>
  <c r="B4792" i="4"/>
  <c r="B4793" i="4"/>
  <c r="B4794" i="4"/>
  <c r="B4795" i="4"/>
  <c r="B4796" i="4"/>
  <c r="B4797" i="4"/>
  <c r="C4797" i="4" s="1"/>
  <c r="B4798" i="4"/>
  <c r="B4799" i="4"/>
  <c r="B4800" i="4"/>
  <c r="B4801" i="4"/>
  <c r="B4802" i="4"/>
  <c r="B4803" i="4"/>
  <c r="B4804" i="4"/>
  <c r="B4805" i="4"/>
  <c r="C4805" i="4" s="1"/>
  <c r="B4806" i="4"/>
  <c r="B4807" i="4"/>
  <c r="B4808" i="4"/>
  <c r="B4809" i="4"/>
  <c r="B4810" i="4"/>
  <c r="B4811" i="4"/>
  <c r="C4811" i="4" s="1"/>
  <c r="B4812" i="4"/>
  <c r="C4812" i="4" s="1"/>
  <c r="B4813" i="4"/>
  <c r="C4813" i="4" s="1"/>
  <c r="B4814" i="4"/>
  <c r="B4815" i="4"/>
  <c r="B4816" i="4"/>
  <c r="B4817" i="4"/>
  <c r="B4818" i="4"/>
  <c r="B4819" i="4"/>
  <c r="B4820" i="4"/>
  <c r="B4821" i="4"/>
  <c r="C4821" i="4" s="1"/>
  <c r="B4822" i="4"/>
  <c r="C4822" i="4" s="1"/>
  <c r="B4823" i="4"/>
  <c r="C4823" i="4" s="1"/>
  <c r="B4824" i="4"/>
  <c r="C4824" i="4" s="1"/>
  <c r="B4825" i="4"/>
  <c r="B4826" i="4"/>
  <c r="B4827" i="4"/>
  <c r="B4828" i="4"/>
  <c r="B4829" i="4"/>
  <c r="C4829" i="4" s="1"/>
  <c r="B4830" i="4"/>
  <c r="C4830" i="4" s="1"/>
  <c r="B4831" i="4"/>
  <c r="B4832" i="4"/>
  <c r="B4833" i="4"/>
  <c r="B4834" i="4"/>
  <c r="B4835" i="4"/>
  <c r="C4835" i="4" s="1"/>
  <c r="B4836" i="4"/>
  <c r="B4837" i="4"/>
  <c r="C4837" i="4" s="1"/>
  <c r="B4838" i="4"/>
  <c r="C4838" i="4" s="1"/>
  <c r="B4839" i="4"/>
  <c r="C4839" i="4" s="1"/>
  <c r="B4840" i="4"/>
  <c r="B4841" i="4"/>
  <c r="B4842" i="4"/>
  <c r="C4842" i="4" s="1"/>
  <c r="B4843" i="4"/>
  <c r="B4844" i="4"/>
  <c r="B4845" i="4"/>
  <c r="C4845" i="4" s="1"/>
  <c r="B4846" i="4"/>
  <c r="B4847" i="4"/>
  <c r="B4848" i="4"/>
  <c r="B4849" i="4"/>
  <c r="B4850" i="4"/>
  <c r="B4851" i="4"/>
  <c r="B4852" i="4"/>
  <c r="B4853" i="4"/>
  <c r="C4853" i="4" s="1"/>
  <c r="B4854" i="4"/>
  <c r="C4854" i="4" s="1"/>
  <c r="E4854" i="4" s="1"/>
  <c r="B4855" i="4"/>
  <c r="B4856" i="4"/>
  <c r="B4857" i="4"/>
  <c r="B4858" i="4"/>
  <c r="B4859" i="4"/>
  <c r="B4860" i="4"/>
  <c r="B4861" i="4"/>
  <c r="C4861" i="4" s="1"/>
  <c r="B4862" i="4"/>
  <c r="B4863" i="4"/>
  <c r="B4864" i="4"/>
  <c r="B4865" i="4"/>
  <c r="B4866" i="4"/>
  <c r="B4867" i="4"/>
  <c r="B4868" i="4"/>
  <c r="B4869" i="4"/>
  <c r="C4869" i="4" s="1"/>
  <c r="B4870" i="4"/>
  <c r="C4870" i="4" s="1"/>
  <c r="B4871" i="4"/>
  <c r="B4872" i="4"/>
  <c r="B4873" i="4"/>
  <c r="C4873" i="4" s="1"/>
  <c r="B4874" i="4"/>
  <c r="B4875" i="4"/>
  <c r="C4875" i="4" s="1"/>
  <c r="B4876" i="4"/>
  <c r="B4877" i="4"/>
  <c r="C4877" i="4" s="1"/>
  <c r="B4878" i="4"/>
  <c r="C4878" i="4" s="1"/>
  <c r="E4878" i="4" s="1"/>
  <c r="B4879" i="4"/>
  <c r="B4880" i="4"/>
  <c r="B4881" i="4"/>
  <c r="B4882" i="4"/>
  <c r="B4883" i="4"/>
  <c r="B4884" i="4"/>
  <c r="B4885" i="4"/>
  <c r="C4885" i="4" s="1"/>
  <c r="B4886" i="4"/>
  <c r="B4887" i="4"/>
  <c r="C4887" i="4" s="1"/>
  <c r="B4888" i="4"/>
  <c r="B4889" i="4"/>
  <c r="B4890" i="4"/>
  <c r="B4891" i="4"/>
  <c r="B4892" i="4"/>
  <c r="B4893" i="4"/>
  <c r="C4893" i="4" s="1"/>
  <c r="B4894" i="4"/>
  <c r="B4895" i="4"/>
  <c r="B4896" i="4"/>
  <c r="C4896" i="4" s="1"/>
  <c r="B4897" i="4"/>
  <c r="C4897" i="4" s="1"/>
  <c r="B4898" i="4"/>
  <c r="B4899" i="4"/>
  <c r="C4899" i="4" s="1"/>
  <c r="B4900" i="4"/>
  <c r="C4900" i="4" s="1"/>
  <c r="B4901" i="4"/>
  <c r="C4901" i="4" s="1"/>
  <c r="B4902" i="4"/>
  <c r="C4902" i="4" s="1"/>
  <c r="B4903" i="4"/>
  <c r="B4904" i="4"/>
  <c r="B4905" i="4"/>
  <c r="B4906" i="4"/>
  <c r="B4907" i="4"/>
  <c r="C4907" i="4" s="1"/>
  <c r="B4908" i="4"/>
  <c r="B4909" i="4"/>
  <c r="C4909" i="4" s="1"/>
  <c r="B4910" i="4"/>
  <c r="C4910" i="4" s="1"/>
  <c r="B4911" i="4"/>
  <c r="B4912" i="4"/>
  <c r="B4913" i="4"/>
  <c r="C4913" i="4" s="1"/>
  <c r="B4914" i="4"/>
  <c r="C4914" i="4" s="1"/>
  <c r="E4914" i="4" s="1"/>
  <c r="B4915" i="4"/>
  <c r="B4916" i="4"/>
  <c r="B4917" i="4"/>
  <c r="C4917" i="4" s="1"/>
  <c r="B4918" i="4"/>
  <c r="B4919" i="4"/>
  <c r="B4920" i="4"/>
  <c r="B4921" i="4"/>
  <c r="B4922" i="4"/>
  <c r="B4923" i="4"/>
  <c r="B4924" i="4"/>
  <c r="B4925" i="4"/>
  <c r="C4925" i="4" s="1"/>
  <c r="B4926" i="4"/>
  <c r="B4927" i="4"/>
  <c r="C4927" i="4" s="1"/>
  <c r="B4928" i="4"/>
  <c r="B4929" i="4"/>
  <c r="B4930" i="4"/>
  <c r="B4931" i="4"/>
  <c r="C4931" i="4" s="1"/>
  <c r="B4932" i="4"/>
  <c r="B4933" i="4"/>
  <c r="C4933" i="4" s="1"/>
  <c r="B4934" i="4"/>
  <c r="C4934" i="4" s="1"/>
  <c r="E4934" i="4" s="1"/>
  <c r="B4935" i="4"/>
  <c r="B4936" i="4"/>
  <c r="B4937" i="4"/>
  <c r="B4938" i="4"/>
  <c r="B4939" i="4"/>
  <c r="C4939" i="4" s="1"/>
  <c r="B4940" i="4"/>
  <c r="B4941" i="4"/>
  <c r="C4941" i="4" s="1"/>
  <c r="B4942" i="4"/>
  <c r="B4943" i="4"/>
  <c r="B4944" i="4"/>
  <c r="B4945" i="4"/>
  <c r="C4945" i="4" s="1"/>
  <c r="B4946" i="4"/>
  <c r="B4947" i="4"/>
  <c r="B4948" i="4"/>
  <c r="B4949" i="4"/>
  <c r="C4949" i="4" s="1"/>
  <c r="B4950" i="4"/>
  <c r="C4950" i="4" s="1"/>
  <c r="B4951" i="4"/>
  <c r="B4952" i="4"/>
  <c r="B4953" i="4"/>
  <c r="B4954" i="4"/>
  <c r="B4955" i="4"/>
  <c r="B4956" i="4"/>
  <c r="B4957" i="4"/>
  <c r="C4957" i="4" s="1"/>
  <c r="B4958" i="4"/>
  <c r="B4959" i="4"/>
  <c r="B4960" i="4"/>
  <c r="B4961" i="4"/>
  <c r="B4962" i="4"/>
  <c r="B4963" i="4"/>
  <c r="C4963" i="4" s="1"/>
  <c r="B4964" i="4"/>
  <c r="C4964" i="4" s="1"/>
  <c r="B4965" i="4"/>
  <c r="C4965" i="4" s="1"/>
  <c r="B4966" i="4"/>
  <c r="B4967" i="4"/>
  <c r="B4968" i="4"/>
  <c r="B4969" i="4"/>
  <c r="B4970" i="4"/>
  <c r="B4971" i="4"/>
  <c r="B4972" i="4"/>
  <c r="B4973" i="4"/>
  <c r="C4973" i="4" s="1"/>
  <c r="B4974" i="4"/>
  <c r="B4975" i="4"/>
  <c r="C4975" i="4" s="1"/>
  <c r="E4975" i="4" s="1"/>
  <c r="B4976" i="4"/>
  <c r="C4976" i="4" s="1"/>
  <c r="B4977" i="4"/>
  <c r="B4978" i="4"/>
  <c r="B4979" i="4"/>
  <c r="B4980" i="4"/>
  <c r="B4981" i="4"/>
  <c r="C4981" i="4" s="1"/>
  <c r="B4982" i="4"/>
  <c r="B4983" i="4"/>
  <c r="B4984" i="4"/>
  <c r="C4984" i="4" s="1"/>
  <c r="B4985" i="4"/>
  <c r="C4985" i="4" s="1"/>
  <c r="B4986" i="4"/>
  <c r="B4987" i="4"/>
  <c r="C4987" i="4" s="1"/>
  <c r="B4988" i="4"/>
  <c r="B4989" i="4"/>
  <c r="C4989" i="4" s="1"/>
  <c r="B4990" i="4"/>
  <c r="B4991" i="4"/>
  <c r="B4992" i="4"/>
  <c r="B4993" i="4"/>
  <c r="B4994" i="4"/>
  <c r="B4995" i="4"/>
  <c r="B4996" i="4"/>
  <c r="B4997" i="4"/>
  <c r="C4997" i="4" s="1"/>
  <c r="B4998" i="4"/>
  <c r="C4998" i="4" s="1"/>
  <c r="B4999" i="4"/>
  <c r="B5000" i="4"/>
  <c r="B5001" i="4"/>
  <c r="B5002" i="4"/>
  <c r="B5003" i="4"/>
  <c r="B5004" i="4"/>
  <c r="B5005" i="4"/>
  <c r="C5005" i="4" s="1"/>
  <c r="B5006" i="4"/>
  <c r="B5007" i="4"/>
  <c r="B5008" i="4"/>
  <c r="B5009" i="4"/>
  <c r="B5010" i="4"/>
  <c r="B5011" i="4"/>
  <c r="B5012" i="4"/>
  <c r="B5013" i="4"/>
  <c r="C5013" i="4" s="1"/>
  <c r="B5014" i="4"/>
  <c r="C5014" i="4" s="1"/>
  <c r="B5015" i="4"/>
  <c r="B5016" i="4"/>
  <c r="B5017" i="4"/>
  <c r="B5018" i="4"/>
  <c r="C5018" i="4" s="1"/>
  <c r="B5019" i="4"/>
  <c r="C5019" i="4" s="1"/>
  <c r="B5020" i="4"/>
  <c r="B5021" i="4"/>
  <c r="C5021" i="4" s="1"/>
  <c r="B5022" i="4"/>
  <c r="C5022" i="4" s="1"/>
  <c r="B5023" i="4"/>
  <c r="B5024" i="4"/>
  <c r="B5025" i="4"/>
  <c r="B5026" i="4"/>
  <c r="B5027" i="4"/>
  <c r="C5027" i="4" s="1"/>
  <c r="B5028" i="4"/>
  <c r="B5029" i="4"/>
  <c r="C5029" i="4" s="1"/>
  <c r="B5030" i="4"/>
  <c r="C5030" i="4" s="1"/>
  <c r="B5031" i="4"/>
  <c r="B5032" i="4"/>
  <c r="B5033" i="4"/>
  <c r="C5033" i="4" s="1"/>
  <c r="B5034" i="4"/>
  <c r="C5034" i="4" s="1"/>
  <c r="B5035" i="4"/>
  <c r="B5036" i="4"/>
  <c r="B5037" i="4"/>
  <c r="C5037" i="4" s="1"/>
  <c r="B5038" i="4"/>
  <c r="B5039" i="4"/>
  <c r="B5040" i="4"/>
  <c r="B5041" i="4"/>
  <c r="B5042" i="4"/>
  <c r="B5043" i="4"/>
  <c r="B5044" i="4"/>
  <c r="B5045" i="4"/>
  <c r="C5045" i="4" s="1"/>
  <c r="B5046" i="4"/>
  <c r="B5047" i="4"/>
  <c r="C5047" i="4" s="1"/>
  <c r="B5048" i="4"/>
  <c r="B5049" i="4"/>
  <c r="B5050" i="4"/>
  <c r="B5051" i="4"/>
  <c r="B5052" i="4"/>
  <c r="C5052" i="4" s="1"/>
  <c r="B5053" i="4"/>
  <c r="C5053" i="4" s="1"/>
  <c r="B5054" i="4"/>
  <c r="B5055" i="4"/>
  <c r="B5056" i="4"/>
  <c r="B5057" i="4"/>
  <c r="B5058" i="4"/>
  <c r="C5058" i="4" s="1"/>
  <c r="B5059" i="4"/>
  <c r="C5059" i="4" s="1"/>
  <c r="B5060" i="4"/>
  <c r="B5061" i="4"/>
  <c r="C5061" i="4" s="1"/>
  <c r="B5062" i="4"/>
  <c r="C5062" i="4" s="1"/>
  <c r="B5063" i="4"/>
  <c r="B5064" i="4"/>
  <c r="B5065" i="4"/>
  <c r="B5066" i="4"/>
  <c r="B5067" i="4"/>
  <c r="B5068" i="4"/>
  <c r="B5069" i="4"/>
  <c r="C5069" i="4" s="1"/>
  <c r="B5070" i="4"/>
  <c r="B5071" i="4"/>
  <c r="B5072" i="4"/>
  <c r="B5073" i="4"/>
  <c r="B5074" i="4"/>
  <c r="B5075" i="4"/>
  <c r="B5076" i="4"/>
  <c r="B5077" i="4"/>
  <c r="C5077" i="4" s="1"/>
  <c r="B5078" i="4"/>
  <c r="B5079" i="4"/>
  <c r="B5080" i="4"/>
  <c r="B5081" i="4"/>
  <c r="B5082" i="4"/>
  <c r="B5083" i="4"/>
  <c r="B5084" i="4"/>
  <c r="B5085" i="4"/>
  <c r="C5085" i="4" s="1"/>
  <c r="B5086" i="4"/>
  <c r="C5086" i="4" s="1"/>
  <c r="B5087" i="4"/>
  <c r="B5088" i="4"/>
  <c r="B5089" i="4"/>
  <c r="B5090" i="4"/>
  <c r="B5091" i="4"/>
  <c r="B5092" i="4"/>
  <c r="B5093" i="4"/>
  <c r="C5093" i="4" s="1"/>
  <c r="B5094" i="4"/>
  <c r="B5095" i="4"/>
  <c r="B5096" i="4"/>
  <c r="B5097" i="4"/>
  <c r="B5098" i="4"/>
  <c r="C5098" i="4" s="1"/>
  <c r="B5099" i="4"/>
  <c r="C5099" i="4" s="1"/>
  <c r="B5100" i="4"/>
  <c r="B5101" i="4"/>
  <c r="C5101" i="4" s="1"/>
  <c r="B5102" i="4"/>
  <c r="C5102" i="4" s="1"/>
  <c r="B5103" i="4"/>
  <c r="B5104" i="4"/>
  <c r="B5105" i="4"/>
  <c r="B5106" i="4"/>
  <c r="B5107" i="4"/>
  <c r="B5108" i="4"/>
  <c r="B5109" i="4"/>
  <c r="C5109" i="4" s="1"/>
  <c r="B5110" i="4"/>
  <c r="B5111" i="4"/>
  <c r="C5111" i="4" s="1"/>
  <c r="B5112" i="4"/>
  <c r="B5113" i="4"/>
  <c r="B5114" i="4"/>
  <c r="C5114" i="4" s="1"/>
  <c r="E5114" i="4" s="1"/>
  <c r="B5115" i="4"/>
  <c r="B5116" i="4"/>
  <c r="B5117" i="4"/>
  <c r="C5117" i="4" s="1"/>
  <c r="B5118" i="4"/>
  <c r="B5119" i="4"/>
  <c r="B5120" i="4"/>
  <c r="B5121" i="4"/>
  <c r="B5122" i="4"/>
  <c r="B5123" i="4"/>
  <c r="B5124" i="4"/>
  <c r="C5124" i="4" s="1"/>
  <c r="B5125" i="4"/>
  <c r="C5125" i="4" s="1"/>
  <c r="B5126" i="4"/>
  <c r="C5126" i="4" s="1"/>
  <c r="B5127" i="4"/>
  <c r="B5128" i="4"/>
  <c r="B5129" i="4"/>
  <c r="B5130" i="4"/>
  <c r="B5131" i="4"/>
  <c r="C5131" i="4" s="1"/>
  <c r="B5132" i="4"/>
  <c r="B5133" i="4"/>
  <c r="C5133" i="4" s="1"/>
  <c r="B5134" i="4"/>
  <c r="B5135" i="4"/>
  <c r="B5136" i="4"/>
  <c r="B5137" i="4"/>
  <c r="B5138" i="4"/>
  <c r="B5139" i="4"/>
  <c r="B5140" i="4"/>
  <c r="B5141" i="4"/>
  <c r="C5141" i="4" s="1"/>
  <c r="B5142" i="4"/>
  <c r="C5142" i="4" s="1"/>
  <c r="E5142" i="4" s="1"/>
  <c r="B5143" i="4"/>
  <c r="C5143" i="4" s="1"/>
  <c r="B5144" i="4"/>
  <c r="C5144" i="4" s="1"/>
  <c r="B5145" i="4"/>
  <c r="B5146" i="4"/>
  <c r="B5147" i="4"/>
  <c r="B5148" i="4"/>
  <c r="B5149" i="4"/>
  <c r="C5149" i="4" s="1"/>
  <c r="B5150" i="4"/>
  <c r="B5151" i="4"/>
  <c r="B5152" i="4"/>
  <c r="B5153" i="4"/>
  <c r="B5154" i="4"/>
  <c r="B5155" i="4"/>
  <c r="B5156" i="4"/>
  <c r="B5157" i="4"/>
  <c r="C5157" i="4" s="1"/>
  <c r="B5158" i="4"/>
  <c r="B5159" i="4"/>
  <c r="C5159" i="4" s="1"/>
  <c r="B5160" i="4"/>
  <c r="B5161" i="4"/>
  <c r="B5162" i="4"/>
  <c r="B5163" i="4"/>
  <c r="C5163" i="4" s="1"/>
  <c r="B5164" i="4"/>
  <c r="B5165" i="4"/>
  <c r="C5165" i="4" s="1"/>
  <c r="B5166" i="4"/>
  <c r="B5167" i="4"/>
  <c r="B5168" i="4"/>
  <c r="B5169" i="4"/>
  <c r="B5170" i="4"/>
  <c r="B5171" i="4"/>
  <c r="B5172" i="4"/>
  <c r="C5172" i="4" s="1"/>
  <c r="B5173" i="4"/>
  <c r="C5173" i="4" s="1"/>
  <c r="B5174" i="4"/>
  <c r="B5175" i="4"/>
  <c r="B5176" i="4"/>
  <c r="C5176" i="4" s="1"/>
  <c r="B5177" i="4"/>
  <c r="B5178" i="4"/>
  <c r="B5179" i="4"/>
  <c r="B5180" i="4"/>
  <c r="B5181" i="4"/>
  <c r="C5181" i="4" s="1"/>
  <c r="B5182" i="4"/>
  <c r="B5183" i="4"/>
  <c r="B5184" i="4"/>
  <c r="B5185" i="4"/>
  <c r="B5186" i="4"/>
  <c r="B5187" i="4"/>
  <c r="B5188" i="4"/>
  <c r="B5189" i="4"/>
  <c r="C5189" i="4" s="1"/>
  <c r="B5190" i="4"/>
  <c r="B5191" i="4"/>
  <c r="B5192" i="4"/>
  <c r="B5193" i="4"/>
  <c r="C5193" i="4" s="1"/>
  <c r="B5194" i="4"/>
  <c r="B5195" i="4"/>
  <c r="B5196" i="4"/>
  <c r="B5197" i="4"/>
  <c r="C5197" i="4" s="1"/>
  <c r="B5198" i="4"/>
  <c r="C5198" i="4" s="1"/>
  <c r="B5199" i="4"/>
  <c r="B5200" i="4"/>
  <c r="B5201" i="4"/>
  <c r="B5202" i="4"/>
  <c r="C5202" i="4" s="1"/>
  <c r="E5202" i="4" s="1"/>
  <c r="B5203" i="4"/>
  <c r="B5204" i="4"/>
  <c r="B5205" i="4"/>
  <c r="C5205" i="4" s="1"/>
  <c r="B5206" i="4"/>
  <c r="C5206" i="4" s="1"/>
  <c r="B5207" i="4"/>
  <c r="B5208" i="4"/>
  <c r="B5209" i="4"/>
  <c r="B5210" i="4"/>
  <c r="C5210" i="4" s="1"/>
  <c r="B5211" i="4"/>
  <c r="B5212" i="4"/>
  <c r="B5213" i="4"/>
  <c r="C5213" i="4" s="1"/>
  <c r="B5214" i="4"/>
  <c r="C5214" i="4" s="1"/>
  <c r="B5215" i="4"/>
  <c r="B5216" i="4"/>
  <c r="B5217" i="4"/>
  <c r="B5218" i="4"/>
  <c r="B5219" i="4"/>
  <c r="B5220" i="4"/>
  <c r="B5221" i="4"/>
  <c r="C5221" i="4" s="1"/>
  <c r="B5222" i="4"/>
  <c r="C5222" i="4" s="1"/>
  <c r="B5223" i="4"/>
  <c r="B5224" i="4"/>
  <c r="B5225" i="4"/>
  <c r="B5226" i="4"/>
  <c r="B5227" i="4"/>
  <c r="C5227" i="4" s="1"/>
  <c r="B5228" i="4"/>
  <c r="B5229" i="4"/>
  <c r="C5229" i="4" s="1"/>
  <c r="B5230" i="4"/>
  <c r="C5230" i="4" s="1"/>
  <c r="E5230" i="4" s="1"/>
  <c r="B5231" i="4"/>
  <c r="B5232" i="4"/>
  <c r="B5233" i="4"/>
  <c r="B5234" i="4"/>
  <c r="C5234" i="4" s="1"/>
  <c r="E5234" i="4" s="1"/>
  <c r="B5235" i="4"/>
  <c r="C5235" i="4" s="1"/>
  <c r="B5236" i="4"/>
  <c r="B5237" i="4"/>
  <c r="C5237" i="4" s="1"/>
  <c r="B5238" i="4"/>
  <c r="C5238" i="4" s="1"/>
  <c r="B5239" i="4"/>
  <c r="B5240" i="4"/>
  <c r="B5241" i="4"/>
  <c r="B5242" i="4"/>
  <c r="B5243" i="4"/>
  <c r="B5244" i="4"/>
  <c r="B5245" i="4"/>
  <c r="C5245" i="4" s="1"/>
  <c r="B5246" i="4"/>
  <c r="B5247" i="4"/>
  <c r="B5248" i="4"/>
  <c r="B5249" i="4"/>
  <c r="B5250" i="4"/>
  <c r="B5251" i="4"/>
  <c r="B5252" i="4"/>
  <c r="B5253" i="4"/>
  <c r="C5253" i="4" s="1"/>
  <c r="B5254" i="4"/>
  <c r="B5255" i="4"/>
  <c r="B5256" i="4"/>
  <c r="B5257" i="4"/>
  <c r="C5257" i="4" s="1"/>
  <c r="B5258" i="4"/>
  <c r="B5259" i="4"/>
  <c r="B5260" i="4"/>
  <c r="B5261" i="4"/>
  <c r="C5261" i="4" s="1"/>
  <c r="B5262" i="4"/>
  <c r="C5262" i="4" s="1"/>
  <c r="B5263" i="4"/>
  <c r="B5264" i="4"/>
  <c r="B5265" i="4"/>
  <c r="B5266" i="4"/>
  <c r="B5267" i="4"/>
  <c r="C5267" i="4" s="1"/>
  <c r="B5268" i="4"/>
  <c r="B5269" i="4"/>
  <c r="C5269" i="4" s="1"/>
  <c r="B5270" i="4"/>
  <c r="B5271" i="4"/>
  <c r="B5272" i="4"/>
  <c r="B5273" i="4"/>
  <c r="B5274" i="4"/>
  <c r="B5275" i="4"/>
  <c r="B5276" i="4"/>
  <c r="B5277" i="4"/>
  <c r="C5277" i="4" s="1"/>
  <c r="B5278" i="4"/>
  <c r="B5279" i="4"/>
  <c r="B5280" i="4"/>
  <c r="B5281" i="4"/>
  <c r="B5282" i="4"/>
  <c r="B5283" i="4"/>
  <c r="B5284" i="4"/>
  <c r="B5285" i="4"/>
  <c r="C5285" i="4" s="1"/>
  <c r="B5286" i="4"/>
  <c r="C5286" i="4" s="1"/>
  <c r="E5286" i="4" s="1"/>
  <c r="B5287" i="4"/>
  <c r="B5288" i="4"/>
  <c r="C5288" i="4" s="1"/>
  <c r="B5289" i="4"/>
  <c r="C5289" i="4" s="1"/>
  <c r="B5290" i="4"/>
  <c r="B5291" i="4"/>
  <c r="B5292" i="4"/>
  <c r="B5293" i="4"/>
  <c r="C5293" i="4" s="1"/>
  <c r="B5294" i="4"/>
  <c r="B5295" i="4"/>
  <c r="B5296" i="4"/>
  <c r="B5297" i="4"/>
  <c r="B5298" i="4"/>
  <c r="B5299" i="4"/>
  <c r="C5299" i="4" s="1"/>
  <c r="B5300" i="4"/>
  <c r="B5301" i="4"/>
  <c r="C5301" i="4" s="1"/>
  <c r="B5302" i="4"/>
  <c r="C5302" i="4" s="1"/>
  <c r="E5302" i="4" s="1"/>
  <c r="B5303" i="4"/>
  <c r="C5303" i="4" s="1"/>
  <c r="B5304" i="4"/>
  <c r="B5305" i="4"/>
  <c r="B5306" i="4"/>
  <c r="B5307" i="4"/>
  <c r="B5308" i="4"/>
  <c r="B5309" i="4"/>
  <c r="C5309" i="4" s="1"/>
  <c r="B5310" i="4"/>
  <c r="B5311" i="4"/>
  <c r="B5312" i="4"/>
  <c r="B5313" i="4"/>
  <c r="B5314" i="4"/>
  <c r="B5315" i="4"/>
  <c r="B5316" i="4"/>
  <c r="B5317" i="4"/>
  <c r="C5317" i="4" s="1"/>
  <c r="B5318" i="4"/>
  <c r="B5319" i="4"/>
  <c r="B5320" i="4"/>
  <c r="B5321" i="4"/>
  <c r="B5322" i="4"/>
  <c r="B5323" i="4"/>
  <c r="C5323" i="4" s="1"/>
  <c r="B5324" i="4"/>
  <c r="C5324" i="4" s="1"/>
  <c r="B5325" i="4"/>
  <c r="C5325" i="4" s="1"/>
  <c r="B5326" i="4"/>
  <c r="B5327" i="4"/>
  <c r="B5328" i="4"/>
  <c r="B5329" i="4"/>
  <c r="B5330" i="4"/>
  <c r="B5331" i="4"/>
  <c r="B5332" i="4"/>
  <c r="B5333" i="4"/>
  <c r="C5333" i="4" s="1"/>
  <c r="B5334" i="4"/>
  <c r="B5335" i="4"/>
  <c r="B5336" i="4"/>
  <c r="B5337" i="4"/>
  <c r="B5338" i="4"/>
  <c r="B5339" i="4"/>
  <c r="B5340" i="4"/>
  <c r="B5341" i="4"/>
  <c r="C5341" i="4" s="1"/>
  <c r="B5342" i="4"/>
  <c r="C5342" i="4" s="1"/>
  <c r="E5342" i="4" s="1"/>
  <c r="B5343" i="4"/>
  <c r="C5343" i="4" s="1"/>
  <c r="B5344" i="4"/>
  <c r="C5344" i="4" s="1"/>
  <c r="B5345" i="4"/>
  <c r="B5346" i="4"/>
  <c r="B5347" i="4"/>
  <c r="B5348" i="4"/>
  <c r="B5349" i="4"/>
  <c r="C5349" i="4" s="1"/>
  <c r="B5350" i="4"/>
  <c r="B5351" i="4"/>
  <c r="B5352" i="4"/>
  <c r="B5353" i="4"/>
  <c r="B5354" i="4"/>
  <c r="B5355" i="4"/>
  <c r="C5355" i="4" s="1"/>
  <c r="B5356" i="4"/>
  <c r="B5357" i="4"/>
  <c r="C5357" i="4" s="1"/>
  <c r="B5358" i="4"/>
  <c r="B5359" i="4"/>
  <c r="C5359" i="4" s="1"/>
  <c r="B5360" i="4"/>
  <c r="C5360" i="4" s="1"/>
  <c r="B5361" i="4"/>
  <c r="B5362" i="4"/>
  <c r="B5363" i="4"/>
  <c r="C5363" i="4" s="1"/>
  <c r="B5364" i="4"/>
  <c r="B5365" i="4"/>
  <c r="C5365" i="4" s="1"/>
  <c r="B5366" i="4"/>
  <c r="B5367" i="4"/>
  <c r="B5368" i="4"/>
  <c r="C5368" i="4" s="1"/>
  <c r="B5369" i="4"/>
  <c r="C5369" i="4" s="1"/>
  <c r="B5370" i="4"/>
  <c r="C5370" i="4" s="1"/>
  <c r="B5371" i="4"/>
  <c r="B5372" i="4"/>
  <c r="B5373" i="4"/>
  <c r="C5373" i="4" s="1"/>
  <c r="B5374" i="4"/>
  <c r="B5375" i="4"/>
  <c r="B5376" i="4"/>
  <c r="B5377" i="4"/>
  <c r="B5378" i="4"/>
  <c r="B5379" i="4"/>
  <c r="B5380" i="4"/>
  <c r="B5381" i="4"/>
  <c r="C5381" i="4" s="1"/>
  <c r="B5382" i="4"/>
  <c r="B5383" i="4"/>
  <c r="B5384" i="4"/>
  <c r="B5385" i="4"/>
  <c r="B5386" i="4"/>
  <c r="B5387" i="4"/>
  <c r="C5387" i="4" s="1"/>
  <c r="B5388" i="4"/>
  <c r="B5389" i="4"/>
  <c r="C5389" i="4" s="1"/>
  <c r="B5390" i="4"/>
  <c r="B5391" i="4"/>
  <c r="B5392" i="4"/>
  <c r="B5393" i="4"/>
  <c r="B5394" i="4"/>
  <c r="B5395" i="4"/>
  <c r="B5396" i="4"/>
  <c r="C5396" i="4" s="1"/>
  <c r="B5397" i="4"/>
  <c r="C5397" i="4" s="1"/>
  <c r="B5398" i="4"/>
  <c r="B5399" i="4"/>
  <c r="B5400" i="4"/>
  <c r="B5401" i="4"/>
  <c r="B5402" i="4"/>
  <c r="B5403" i="4"/>
  <c r="B5404" i="4"/>
  <c r="B5405" i="4"/>
  <c r="C5405" i="4" s="1"/>
  <c r="B5406" i="4"/>
  <c r="C5406" i="4" s="1"/>
  <c r="E5406" i="4" s="1"/>
  <c r="B5407" i="4"/>
  <c r="B5408" i="4"/>
  <c r="B5409" i="4"/>
  <c r="B5410" i="4"/>
  <c r="B5411" i="4"/>
  <c r="B5412" i="4"/>
  <c r="B5413" i="4"/>
  <c r="C5413" i="4" s="1"/>
  <c r="B5414" i="4"/>
  <c r="C5414" i="4" s="1"/>
  <c r="B5415" i="4"/>
  <c r="C5415" i="4" s="1"/>
  <c r="B5416" i="4"/>
  <c r="B5417" i="4"/>
  <c r="B5418" i="4"/>
  <c r="B5419" i="4"/>
  <c r="B5420" i="4"/>
  <c r="B5421" i="4"/>
  <c r="C5421" i="4" s="1"/>
  <c r="B5422" i="4"/>
  <c r="B5423" i="4"/>
  <c r="B5424" i="4"/>
  <c r="B5425" i="4"/>
  <c r="B5426" i="4"/>
  <c r="B5427" i="4"/>
  <c r="B5428" i="4"/>
  <c r="B5429" i="4"/>
  <c r="C5429" i="4" s="1"/>
  <c r="B5430" i="4"/>
  <c r="C5430" i="4" s="1"/>
  <c r="B5431" i="4"/>
  <c r="C5431" i="4" s="1"/>
  <c r="B5432" i="4"/>
  <c r="B5433" i="4"/>
  <c r="B5434" i="4"/>
  <c r="C5434" i="4" s="1"/>
  <c r="B5435" i="4"/>
  <c r="B5436" i="4"/>
  <c r="B5437" i="4"/>
  <c r="C5437" i="4" s="1"/>
  <c r="B5438" i="4"/>
  <c r="C5438" i="4" s="1"/>
  <c r="B5439" i="4"/>
  <c r="B5440" i="4"/>
  <c r="B5441" i="4"/>
  <c r="B5442" i="4"/>
  <c r="B5443" i="4"/>
  <c r="B5444" i="4"/>
  <c r="B5445" i="4"/>
  <c r="C5445" i="4" s="1"/>
  <c r="B5446" i="4"/>
  <c r="B5447" i="4"/>
  <c r="C5447" i="4" s="1"/>
  <c r="B5448" i="4"/>
  <c r="B5449" i="4"/>
  <c r="B5450" i="4"/>
  <c r="B5451" i="4"/>
  <c r="B5452" i="4"/>
  <c r="B5453" i="4"/>
  <c r="C5453" i="4" s="1"/>
  <c r="B5454" i="4"/>
  <c r="C5454" i="4" s="1"/>
  <c r="B5455" i="4"/>
  <c r="C5455" i="4" s="1"/>
  <c r="B5456" i="4"/>
  <c r="B5457" i="4"/>
  <c r="B5458" i="4"/>
  <c r="C5458" i="4" s="1"/>
  <c r="B5459" i="4"/>
  <c r="B5460" i="4"/>
  <c r="B5461" i="4"/>
  <c r="C5461" i="4" s="1"/>
  <c r="B5462" i="4"/>
  <c r="C5462" i="4" s="1"/>
  <c r="B5463" i="4"/>
  <c r="B5464" i="4"/>
  <c r="B5465" i="4"/>
  <c r="B5466" i="4"/>
  <c r="B5467" i="4"/>
  <c r="C5467" i="4" s="1"/>
  <c r="B5468" i="4"/>
  <c r="C5468" i="4" s="1"/>
  <c r="B5469" i="4"/>
  <c r="C5469" i="4" s="1"/>
  <c r="B5470" i="4"/>
  <c r="C5470" i="4" s="1"/>
  <c r="E5470" i="4" s="1"/>
  <c r="B5471" i="4"/>
  <c r="B5472" i="4"/>
  <c r="B5473" i="4"/>
  <c r="B5474" i="4"/>
  <c r="B5475" i="4"/>
  <c r="B5476" i="4"/>
  <c r="B5477" i="4"/>
  <c r="C5477" i="4" s="1"/>
  <c r="B5478" i="4"/>
  <c r="C5478" i="4" s="1"/>
  <c r="B5479" i="4"/>
  <c r="B5480" i="4"/>
  <c r="B5481" i="4"/>
  <c r="B5482" i="4"/>
  <c r="C5482" i="4" s="1"/>
  <c r="E5482" i="4" s="1"/>
  <c r="B5483" i="4"/>
  <c r="B5484" i="4"/>
  <c r="B5485" i="4"/>
  <c r="C5485" i="4" s="1"/>
  <c r="B5486" i="4"/>
  <c r="B5487" i="4"/>
  <c r="B5488" i="4"/>
  <c r="B5489" i="4"/>
  <c r="B5490" i="4"/>
  <c r="B5491" i="4"/>
  <c r="B5492" i="4"/>
  <c r="B5493" i="4"/>
  <c r="C5493" i="4" s="1"/>
  <c r="B5494" i="4"/>
  <c r="C5494" i="4" s="1"/>
  <c r="B5495" i="4"/>
  <c r="B5496" i="4"/>
  <c r="B5497" i="4"/>
  <c r="B5498" i="4"/>
  <c r="B5499" i="4"/>
  <c r="B5500" i="4"/>
  <c r="B5501" i="4"/>
  <c r="C5501" i="4" s="1"/>
  <c r="B5502" i="4"/>
  <c r="B5503" i="4"/>
  <c r="B5504" i="4"/>
  <c r="B5505" i="4"/>
  <c r="B5506" i="4"/>
  <c r="B5507" i="4"/>
  <c r="B5508" i="4"/>
  <c r="B5509" i="4"/>
  <c r="C5509" i="4" s="1"/>
  <c r="B5510" i="4"/>
  <c r="C5510" i="4" s="1"/>
  <c r="B5511" i="4"/>
  <c r="B5512" i="4"/>
  <c r="B5513" i="4"/>
  <c r="C5513" i="4" s="1"/>
  <c r="B5514" i="4"/>
  <c r="B5515" i="4"/>
  <c r="B5516" i="4"/>
  <c r="B5517" i="4"/>
  <c r="C5517" i="4" s="1"/>
  <c r="B5518" i="4"/>
  <c r="B5519" i="4"/>
  <c r="B5520" i="4"/>
  <c r="B5521" i="4"/>
  <c r="B5522" i="4"/>
  <c r="B5523" i="4"/>
  <c r="B5524" i="4"/>
  <c r="B5525" i="4"/>
  <c r="C5525" i="4" s="1"/>
  <c r="B5526" i="4"/>
  <c r="B5527" i="4"/>
  <c r="B5528" i="4"/>
  <c r="B5529" i="4"/>
  <c r="C5529" i="4" s="1"/>
  <c r="B5530" i="4"/>
  <c r="B5531" i="4"/>
  <c r="B5532" i="4"/>
  <c r="B5533" i="4"/>
  <c r="C5533" i="4" s="1"/>
  <c r="B5534" i="4"/>
  <c r="B5535" i="4"/>
  <c r="B5536" i="4"/>
  <c r="B5537" i="4"/>
  <c r="B5538" i="4"/>
  <c r="B5539" i="4"/>
  <c r="B5540" i="4"/>
  <c r="B5541" i="4"/>
  <c r="C5541" i="4" s="1"/>
  <c r="B5542" i="4"/>
  <c r="B5543" i="4"/>
  <c r="B5544" i="4"/>
  <c r="B5545" i="4"/>
  <c r="B5546" i="4"/>
  <c r="B5547" i="4"/>
  <c r="B5548" i="4"/>
  <c r="B5549" i="4"/>
  <c r="C5549" i="4" s="1"/>
  <c r="B5550" i="4"/>
  <c r="B5551" i="4"/>
  <c r="B5552" i="4"/>
  <c r="B5553" i="4"/>
  <c r="B5554" i="4"/>
  <c r="C5554" i="4" s="1"/>
  <c r="B5555" i="4"/>
  <c r="B5556" i="4"/>
  <c r="B5557" i="4"/>
  <c r="C5557" i="4" s="1"/>
  <c r="B5558" i="4"/>
  <c r="C5558" i="4" s="1"/>
  <c r="B5559" i="4"/>
  <c r="B5560" i="4"/>
  <c r="B5561" i="4"/>
  <c r="B5562" i="4"/>
  <c r="B5563" i="4"/>
  <c r="B5564" i="4"/>
  <c r="B5565" i="4"/>
  <c r="C5565" i="4" s="1"/>
  <c r="B5566" i="4"/>
  <c r="B5567" i="4"/>
  <c r="B5568" i="4"/>
  <c r="B5569" i="4"/>
  <c r="C5569" i="4" s="1"/>
  <c r="B5570" i="4"/>
  <c r="B5571" i="4"/>
  <c r="B5572" i="4"/>
  <c r="B5573" i="4"/>
  <c r="C5573" i="4" s="1"/>
  <c r="B5574" i="4"/>
  <c r="B5575" i="4"/>
  <c r="B5576" i="4"/>
  <c r="B5577" i="4"/>
  <c r="B5578" i="4"/>
  <c r="B5579" i="4"/>
  <c r="B5580" i="4"/>
  <c r="B5581" i="4"/>
  <c r="C5581" i="4" s="1"/>
  <c r="B5582" i="4"/>
  <c r="B5583" i="4"/>
  <c r="C5583" i="4" s="1"/>
  <c r="B5584" i="4"/>
  <c r="B5585" i="4"/>
  <c r="B5586" i="4"/>
  <c r="B5587" i="4"/>
  <c r="B5588" i="4"/>
  <c r="B5589" i="4"/>
  <c r="C5589" i="4" s="1"/>
  <c r="B5590" i="4"/>
  <c r="C5590" i="4" s="1"/>
  <c r="B5591" i="4"/>
  <c r="B5592" i="4"/>
  <c r="B5593" i="4"/>
  <c r="B5594" i="4"/>
  <c r="B5595" i="4"/>
  <c r="B5596" i="4"/>
  <c r="B5597" i="4"/>
  <c r="C5597" i="4" s="1"/>
  <c r="B5598" i="4"/>
  <c r="B5599" i="4"/>
  <c r="C5599" i="4" s="1"/>
  <c r="B5600" i="4"/>
  <c r="C5600" i="4" s="1"/>
  <c r="B5601" i="4"/>
  <c r="B5602" i="4"/>
  <c r="C5602" i="4" s="1"/>
  <c r="E5602" i="4" s="1"/>
  <c r="B5603" i="4"/>
  <c r="B5604" i="4"/>
  <c r="B5605" i="4"/>
  <c r="C5605" i="4" s="1"/>
  <c r="B5606" i="4"/>
  <c r="C5606" i="4" s="1"/>
  <c r="B5607" i="4"/>
  <c r="B5608" i="4"/>
  <c r="B5609" i="4"/>
  <c r="C5609" i="4" s="1"/>
  <c r="B5610" i="4"/>
  <c r="C5610" i="4" s="1"/>
  <c r="E5610" i="4" s="1"/>
  <c r="B5611" i="4"/>
  <c r="B5612" i="4"/>
  <c r="B5613" i="4"/>
  <c r="C5613" i="4" s="1"/>
  <c r="B5614" i="4"/>
  <c r="B5615" i="4"/>
  <c r="B5616" i="4"/>
  <c r="B5617" i="4"/>
  <c r="B5618" i="4"/>
  <c r="B5619" i="4"/>
  <c r="B5620" i="4"/>
  <c r="B5621" i="4"/>
  <c r="C5621" i="4" s="1"/>
  <c r="B5622" i="4"/>
  <c r="C5622" i="4" s="1"/>
  <c r="B5623" i="4"/>
  <c r="B5624" i="4"/>
  <c r="B5625" i="4"/>
  <c r="B5626" i="4"/>
  <c r="C5626" i="4" s="1"/>
  <c r="B5627" i="4"/>
  <c r="B5628" i="4"/>
  <c r="B5629" i="4"/>
  <c r="C5629" i="4" s="1"/>
  <c r="B5630" i="4"/>
  <c r="C5630" i="4" s="1"/>
  <c r="B5631" i="4"/>
  <c r="C5631" i="4" s="1"/>
  <c r="B5632" i="4"/>
  <c r="B5633" i="4"/>
  <c r="B5634" i="4"/>
  <c r="B5635" i="4"/>
  <c r="C5635" i="4" s="1"/>
  <c r="B5636" i="4"/>
  <c r="C5636" i="4" s="1"/>
  <c r="B5637" i="4"/>
  <c r="C5637" i="4" s="1"/>
  <c r="B5638" i="4"/>
  <c r="B5639" i="4"/>
  <c r="B5640" i="4"/>
  <c r="B5641" i="4"/>
  <c r="B5642" i="4"/>
  <c r="B5643" i="4"/>
  <c r="B5644" i="4"/>
  <c r="B5645" i="4"/>
  <c r="C5645" i="4" s="1"/>
  <c r="B5646" i="4"/>
  <c r="B5647" i="4"/>
  <c r="C5647" i="4" s="1"/>
  <c r="B5648" i="4"/>
  <c r="B5649" i="4"/>
  <c r="B5650" i="4"/>
  <c r="B5651" i="4"/>
  <c r="B5652" i="4"/>
  <c r="B5653" i="4"/>
  <c r="C5653" i="4" s="1"/>
  <c r="B5654" i="4"/>
  <c r="B5655" i="4"/>
  <c r="B5656" i="4"/>
  <c r="B5657" i="4"/>
  <c r="B5658" i="4"/>
  <c r="B5659" i="4"/>
  <c r="B5660" i="4"/>
  <c r="B5661" i="4"/>
  <c r="C5661" i="4" s="1"/>
  <c r="B5662" i="4"/>
  <c r="B5663" i="4"/>
  <c r="B5664" i="4"/>
  <c r="B5665" i="4"/>
  <c r="B5666" i="4"/>
  <c r="B5667" i="4"/>
  <c r="B5668" i="4"/>
  <c r="B5669" i="4"/>
  <c r="C5669" i="4" s="1"/>
  <c r="B5670" i="4"/>
  <c r="B5671" i="4"/>
  <c r="B5672" i="4"/>
  <c r="B5673" i="4"/>
  <c r="B5674" i="4"/>
  <c r="B5675" i="4"/>
  <c r="B5676" i="4"/>
  <c r="B5677" i="4"/>
  <c r="C5677" i="4" s="1"/>
  <c r="B5678" i="4"/>
  <c r="C5678" i="4" s="1"/>
  <c r="E5678" i="4" s="1"/>
  <c r="B5679" i="4"/>
  <c r="B5680" i="4"/>
  <c r="B5681" i="4"/>
  <c r="B5682" i="4"/>
  <c r="B5683" i="4"/>
  <c r="B5684" i="4"/>
  <c r="B5685" i="4"/>
  <c r="C5685" i="4" s="1"/>
  <c r="B5686" i="4"/>
  <c r="B5687" i="4"/>
  <c r="B5688" i="4"/>
  <c r="B5689" i="4"/>
  <c r="B5690" i="4"/>
  <c r="B5691" i="4"/>
  <c r="B5692" i="4"/>
  <c r="B5693" i="4"/>
  <c r="C5693" i="4" s="1"/>
  <c r="B5694" i="4"/>
  <c r="B5695" i="4"/>
  <c r="B5696" i="4"/>
  <c r="B5697" i="4"/>
  <c r="B5698" i="4"/>
  <c r="B5699" i="4"/>
  <c r="B5700" i="4"/>
  <c r="B5701" i="4"/>
  <c r="C5701" i="4" s="1"/>
  <c r="B5702" i="4"/>
  <c r="C5702" i="4" s="1"/>
  <c r="B5703" i="4"/>
  <c r="B5704" i="4"/>
  <c r="B5705" i="4"/>
  <c r="B5706" i="4"/>
  <c r="B5707" i="4"/>
  <c r="B5708" i="4"/>
  <c r="B5709" i="4"/>
  <c r="C5709" i="4" s="1"/>
  <c r="B5710" i="4"/>
  <c r="C5710" i="4" s="1"/>
  <c r="E5710" i="4" s="1"/>
  <c r="B5711" i="4"/>
  <c r="B5712" i="4"/>
  <c r="B5713" i="4"/>
  <c r="B5714" i="4"/>
  <c r="B5715" i="4"/>
  <c r="C5715" i="4" s="1"/>
  <c r="B5716" i="4"/>
  <c r="B5717" i="4"/>
  <c r="C5717" i="4" s="1"/>
  <c r="B5718" i="4"/>
  <c r="B5719" i="4"/>
  <c r="B5720" i="4"/>
  <c r="C5720" i="4" s="1"/>
  <c r="B5721" i="4"/>
  <c r="B5722" i="4"/>
  <c r="B5723" i="4"/>
  <c r="C5723" i="4" s="1"/>
  <c r="B5724" i="4"/>
  <c r="B5725" i="4"/>
  <c r="C5725" i="4" s="1"/>
  <c r="B5726" i="4"/>
  <c r="C5726" i="4" s="1"/>
  <c r="B5727" i="4"/>
  <c r="C5727" i="4" s="1"/>
  <c r="B5728" i="4"/>
  <c r="B5729" i="4"/>
  <c r="B5730" i="4"/>
  <c r="B5731" i="4"/>
  <c r="B5732" i="4"/>
  <c r="B5733" i="4"/>
  <c r="C5733" i="4" s="1"/>
  <c r="B5734" i="4"/>
  <c r="B5735" i="4"/>
  <c r="B5736" i="4"/>
  <c r="B5737" i="4"/>
  <c r="B5738" i="4"/>
  <c r="B5739" i="4"/>
  <c r="B5740" i="4"/>
  <c r="B5741" i="4"/>
  <c r="C5741" i="4" s="1"/>
  <c r="B5742" i="4"/>
  <c r="B5743" i="4"/>
  <c r="B5744" i="4"/>
  <c r="B5745" i="4"/>
  <c r="B5746" i="4"/>
  <c r="B5747" i="4"/>
  <c r="B5748" i="4"/>
  <c r="B5749" i="4"/>
  <c r="C5749" i="4" s="1"/>
  <c r="B5750" i="4"/>
  <c r="C5750" i="4" s="1"/>
  <c r="B5751" i="4"/>
  <c r="B5752" i="4"/>
  <c r="B5753" i="4"/>
  <c r="B5754" i="4"/>
  <c r="B5755" i="4"/>
  <c r="B5756" i="4"/>
  <c r="B5757" i="4"/>
  <c r="C5757" i="4" s="1"/>
  <c r="B5758" i="4"/>
  <c r="B5759" i="4"/>
  <c r="C5759" i="4" s="1"/>
  <c r="B5760" i="4"/>
  <c r="B5761" i="4"/>
  <c r="B5762" i="4"/>
  <c r="B5763" i="4"/>
  <c r="B5764" i="4"/>
  <c r="B5765" i="4"/>
  <c r="C5765" i="4" s="1"/>
  <c r="B5766" i="4"/>
  <c r="B5767" i="4"/>
  <c r="B5768" i="4"/>
  <c r="B5769" i="4"/>
  <c r="B5770" i="4"/>
  <c r="B5771" i="4"/>
  <c r="B5772" i="4"/>
  <c r="B5773" i="4"/>
  <c r="C5773" i="4" s="1"/>
  <c r="B5774" i="4"/>
  <c r="C5774" i="4" s="1"/>
  <c r="B5775" i="4"/>
  <c r="B5776" i="4"/>
  <c r="B5777" i="4"/>
  <c r="C5777" i="4" s="1"/>
  <c r="B5778" i="4"/>
  <c r="C5778" i="4" s="1"/>
  <c r="B5779" i="4"/>
  <c r="B5780" i="4"/>
  <c r="B5781" i="4"/>
  <c r="C5781" i="4" s="1"/>
  <c r="B5782" i="4"/>
  <c r="B5783" i="4"/>
  <c r="B5784" i="4"/>
  <c r="B5785" i="4"/>
  <c r="B5786" i="4"/>
  <c r="B5787" i="4"/>
  <c r="B5788" i="4"/>
  <c r="C5788" i="4" s="1"/>
  <c r="B5789" i="4"/>
  <c r="C5789" i="4" s="1"/>
  <c r="B5790" i="4"/>
  <c r="B5791" i="4"/>
  <c r="C5791" i="4" s="1"/>
  <c r="B5792" i="4"/>
  <c r="B5793" i="4"/>
  <c r="B5794" i="4"/>
  <c r="B5795" i="4"/>
  <c r="B5796" i="4"/>
  <c r="B5797" i="4"/>
  <c r="C5797" i="4" s="1"/>
  <c r="B5798" i="4"/>
  <c r="B5799" i="4"/>
  <c r="B5800" i="4"/>
  <c r="B5801" i="4"/>
  <c r="B5802" i="4"/>
  <c r="B5803" i="4"/>
  <c r="B5804" i="4"/>
  <c r="B5805" i="4"/>
  <c r="C5805" i="4" s="1"/>
  <c r="B5806" i="4"/>
  <c r="B5807" i="4"/>
  <c r="B5808" i="4"/>
  <c r="B5809" i="4"/>
  <c r="B5810" i="4"/>
  <c r="B5811" i="4"/>
  <c r="B5812" i="4"/>
  <c r="B5813" i="4"/>
  <c r="C5813" i="4" s="1"/>
  <c r="B5814" i="4"/>
  <c r="B5815" i="4"/>
  <c r="B5816" i="4"/>
  <c r="B5817" i="4"/>
  <c r="C5817" i="4" s="1"/>
  <c r="B5818" i="4"/>
  <c r="B5819" i="4"/>
  <c r="B5820" i="4"/>
  <c r="B5821" i="4"/>
  <c r="C5821" i="4" s="1"/>
  <c r="B5822" i="4"/>
  <c r="C5822" i="4" s="1"/>
  <c r="B5823" i="4"/>
  <c r="B5824" i="4"/>
  <c r="B5825" i="4"/>
  <c r="B5826" i="4"/>
  <c r="B5827" i="4"/>
  <c r="B5828" i="4"/>
  <c r="B5829" i="4"/>
  <c r="C5829" i="4" s="1"/>
  <c r="B5830" i="4"/>
  <c r="B5831" i="4"/>
  <c r="C5831" i="4" s="1"/>
  <c r="B5832" i="4"/>
  <c r="B5833" i="4"/>
  <c r="B5834" i="4"/>
  <c r="B5835" i="4"/>
  <c r="B5836" i="4"/>
  <c r="B5837" i="4"/>
  <c r="C5837" i="4" s="1"/>
  <c r="B5838" i="4"/>
  <c r="B5839" i="4"/>
  <c r="B5840" i="4"/>
  <c r="B5841" i="4"/>
  <c r="B5842" i="4"/>
  <c r="B5843" i="4"/>
  <c r="C5843" i="4" s="1"/>
  <c r="B5844" i="4"/>
  <c r="B5845" i="4"/>
  <c r="C5845" i="4" s="1"/>
  <c r="B5846" i="4"/>
  <c r="C5846" i="4" s="1"/>
  <c r="E5846" i="4" s="1"/>
  <c r="B5847" i="4"/>
  <c r="B5848" i="4"/>
  <c r="C5848" i="4" s="1"/>
  <c r="B5849" i="4"/>
  <c r="C5849" i="4" s="1"/>
  <c r="B5850" i="4"/>
  <c r="B5851" i="4"/>
  <c r="B5852" i="4"/>
  <c r="B5853" i="4"/>
  <c r="C5853" i="4" s="1"/>
  <c r="B5854" i="4"/>
  <c r="B5855" i="4"/>
  <c r="B5856" i="4"/>
  <c r="B5857" i="4"/>
  <c r="B5858" i="4"/>
  <c r="B5859" i="4"/>
  <c r="B5860" i="4"/>
  <c r="B5861" i="4"/>
  <c r="C5861" i="4" s="1"/>
  <c r="B5862" i="4"/>
  <c r="B5863" i="4"/>
  <c r="B5864" i="4"/>
  <c r="B5865" i="4"/>
  <c r="C5865" i="4" s="1"/>
  <c r="B5866" i="4"/>
  <c r="B5867" i="4"/>
  <c r="B5868" i="4"/>
  <c r="B5869" i="4"/>
  <c r="C5869" i="4" s="1"/>
  <c r="B5870" i="4"/>
  <c r="C5870" i="4" s="1"/>
  <c r="B5871" i="4"/>
  <c r="B5872" i="4"/>
  <c r="B5873" i="4"/>
  <c r="B5874" i="4"/>
  <c r="B5875" i="4"/>
  <c r="B5876" i="4"/>
  <c r="B5877" i="4"/>
  <c r="C5877" i="4" s="1"/>
  <c r="B5878" i="4"/>
  <c r="B5879" i="4"/>
  <c r="B5880" i="4"/>
  <c r="B5881" i="4"/>
  <c r="B5882" i="4"/>
  <c r="B5883" i="4"/>
  <c r="B5884" i="4"/>
  <c r="B5885" i="4"/>
  <c r="C5885" i="4" s="1"/>
  <c r="B5886" i="4"/>
  <c r="C5886" i="4" s="1"/>
  <c r="B5887" i="4"/>
  <c r="B5888" i="4"/>
  <c r="B5889" i="4"/>
  <c r="B5890" i="4"/>
  <c r="B5891" i="4"/>
  <c r="B5892" i="4"/>
  <c r="B5893" i="4"/>
  <c r="C5893" i="4" s="1"/>
  <c r="B5894" i="4"/>
  <c r="B5895" i="4"/>
  <c r="B5896" i="4"/>
  <c r="B5897" i="4"/>
  <c r="B5898" i="4"/>
  <c r="B5899" i="4"/>
  <c r="B5900" i="4"/>
  <c r="B5901" i="4"/>
  <c r="C5901" i="4" s="1"/>
  <c r="B5902" i="4"/>
  <c r="B5903" i="4"/>
  <c r="B5904" i="4"/>
  <c r="B5905" i="4"/>
  <c r="B5906" i="4"/>
  <c r="B5907" i="4"/>
  <c r="B5908" i="4"/>
  <c r="C5908" i="4" s="1"/>
  <c r="B5909" i="4"/>
  <c r="C5909" i="4" s="1"/>
  <c r="B5910" i="4"/>
  <c r="C5910" i="4" s="1"/>
  <c r="B5911" i="4"/>
  <c r="B5912" i="4"/>
  <c r="B5913" i="4"/>
  <c r="B5914" i="4"/>
  <c r="B5915" i="4"/>
  <c r="C5915" i="4" s="1"/>
  <c r="B5916" i="4"/>
  <c r="B5917" i="4"/>
  <c r="C5917" i="4" s="1"/>
  <c r="B5918" i="4"/>
  <c r="B5919" i="4"/>
  <c r="B5920" i="4"/>
  <c r="B5921" i="4"/>
  <c r="B5922" i="4"/>
  <c r="B5923" i="4"/>
  <c r="B5924" i="4"/>
  <c r="B5925" i="4"/>
  <c r="C5925" i="4" s="1"/>
  <c r="B5926" i="4"/>
  <c r="B5927" i="4"/>
  <c r="B5928" i="4"/>
  <c r="C5928" i="4" s="1"/>
  <c r="B5929" i="4"/>
  <c r="B5930" i="4"/>
  <c r="B5931" i="4"/>
  <c r="B5932" i="4"/>
  <c r="B5933" i="4"/>
  <c r="C5933" i="4" s="1"/>
  <c r="B5934" i="4"/>
  <c r="B5935" i="4"/>
  <c r="C5935" i="4" s="1"/>
  <c r="B5936" i="4"/>
  <c r="B5937" i="4"/>
  <c r="B5938" i="4"/>
  <c r="B5939" i="4"/>
  <c r="B5940" i="4"/>
  <c r="B5941" i="4"/>
  <c r="C5941" i="4" s="1"/>
  <c r="B5942" i="4"/>
  <c r="B5943" i="4"/>
  <c r="B5944" i="4"/>
  <c r="B5945" i="4"/>
  <c r="C5945" i="4" s="1"/>
  <c r="B5946" i="4"/>
  <c r="C5946" i="4" s="1"/>
  <c r="B5947" i="4"/>
  <c r="B5948" i="4"/>
  <c r="B5949" i="4"/>
  <c r="C5949" i="4" s="1"/>
  <c r="B5950" i="4"/>
  <c r="B5951" i="4"/>
  <c r="B5952" i="4"/>
  <c r="B5953" i="4"/>
  <c r="B5954" i="4"/>
  <c r="B5955" i="4"/>
  <c r="B5956" i="4"/>
  <c r="B5957" i="4"/>
  <c r="C5957" i="4" s="1"/>
  <c r="B5958" i="4"/>
  <c r="B5959" i="4"/>
  <c r="B5960" i="4"/>
  <c r="B5961" i="4"/>
  <c r="B5962" i="4"/>
  <c r="B5963" i="4"/>
  <c r="B5964" i="4"/>
  <c r="B5965" i="4"/>
  <c r="C5965" i="4" s="1"/>
  <c r="B5966" i="4"/>
  <c r="C5966" i="4" s="1"/>
  <c r="B5967" i="4"/>
  <c r="B5968" i="4"/>
  <c r="B5969" i="4"/>
  <c r="B5970" i="4"/>
  <c r="B5971" i="4"/>
  <c r="B5972" i="4"/>
  <c r="B5973" i="4"/>
  <c r="C5973" i="4" s="1"/>
  <c r="B5974" i="4"/>
  <c r="B5975" i="4"/>
  <c r="B5976" i="4"/>
  <c r="B5977" i="4"/>
  <c r="B5978" i="4"/>
  <c r="B5979" i="4"/>
  <c r="B5980" i="4"/>
  <c r="B5981" i="4"/>
  <c r="C5981" i="4" s="1"/>
  <c r="B5982" i="4"/>
  <c r="B5983" i="4"/>
  <c r="B5984" i="4"/>
  <c r="B5985" i="4"/>
  <c r="B5986" i="4"/>
  <c r="B5987" i="4"/>
  <c r="B5988" i="4"/>
  <c r="B5989" i="4"/>
  <c r="C5989" i="4" s="1"/>
  <c r="B5990" i="4"/>
  <c r="C5990" i="4" s="1"/>
  <c r="B5991" i="4"/>
  <c r="B5992" i="4"/>
  <c r="B5993" i="4"/>
  <c r="B5994" i="4"/>
  <c r="B5995" i="4"/>
  <c r="B5996" i="4"/>
  <c r="B5997" i="4"/>
  <c r="C5997" i="4" s="1"/>
  <c r="B5998" i="4"/>
  <c r="C5998" i="4" s="1"/>
  <c r="B5999" i="4"/>
  <c r="B6000" i="4"/>
  <c r="B6001" i="4"/>
  <c r="B6002" i="4"/>
  <c r="B6003" i="4"/>
  <c r="C6003" i="4" s="1"/>
  <c r="B6004" i="4"/>
  <c r="B6005" i="4"/>
  <c r="C6005" i="4" s="1"/>
  <c r="B6006" i="4"/>
  <c r="B6007" i="4"/>
  <c r="B6008" i="4"/>
  <c r="B6009" i="4"/>
  <c r="B6010" i="4"/>
  <c r="B6011" i="4"/>
  <c r="B6012" i="4"/>
  <c r="B6013" i="4"/>
  <c r="C6013" i="4" s="1"/>
  <c r="B6014" i="4"/>
  <c r="C6014" i="4" s="1"/>
  <c r="E6014" i="4" s="1"/>
  <c r="B6015" i="4"/>
  <c r="B6016" i="4"/>
  <c r="B6017" i="4"/>
  <c r="B6018" i="4"/>
  <c r="C6018" i="4" s="1"/>
  <c r="E6018" i="4" s="1"/>
  <c r="B6019" i="4"/>
  <c r="B6020" i="4"/>
  <c r="B6021" i="4"/>
  <c r="C6021" i="4" s="1"/>
  <c r="B6022" i="4"/>
  <c r="B6023" i="4"/>
  <c r="B6024" i="4"/>
  <c r="B6025" i="4"/>
  <c r="B6026" i="4"/>
  <c r="B6027" i="4"/>
  <c r="B6028" i="4"/>
  <c r="B6029" i="4"/>
  <c r="C6029" i="4" s="1"/>
  <c r="B6030" i="4"/>
  <c r="B6031" i="4"/>
  <c r="B6032" i="4"/>
  <c r="B6033" i="4"/>
  <c r="B6034" i="4"/>
  <c r="B6035" i="4"/>
  <c r="B6036" i="4"/>
  <c r="B6037" i="4"/>
  <c r="C6037" i="4" s="1"/>
  <c r="B6038" i="4"/>
  <c r="C6038" i="4" s="1"/>
  <c r="B6039" i="4"/>
  <c r="B6040" i="4"/>
  <c r="B6041" i="4"/>
  <c r="B6042" i="4"/>
  <c r="B6043" i="4"/>
  <c r="B6044" i="4"/>
  <c r="B6045" i="4"/>
  <c r="C6045" i="4" s="1"/>
  <c r="B6046" i="4"/>
  <c r="B6047" i="4"/>
  <c r="B6048" i="4"/>
  <c r="B6049" i="4"/>
  <c r="B6050" i="4"/>
  <c r="B6051" i="4"/>
  <c r="B6052" i="4"/>
  <c r="B6053" i="4"/>
  <c r="C6053" i="4" s="1"/>
  <c r="B6054" i="4"/>
  <c r="B6055" i="4"/>
  <c r="B6056" i="4"/>
  <c r="B6057" i="4"/>
  <c r="B6058" i="4"/>
  <c r="B6059" i="4"/>
  <c r="B6060" i="4"/>
  <c r="B6061" i="4"/>
  <c r="C6061" i="4" s="1"/>
  <c r="B6062" i="4"/>
  <c r="C6062" i="4" s="1"/>
  <c r="E6062" i="4" s="1"/>
  <c r="B6063" i="4"/>
  <c r="B6064" i="4"/>
  <c r="B6065" i="4"/>
  <c r="C6065" i="4" s="1"/>
  <c r="B6066" i="4"/>
  <c r="C6066" i="4" s="1"/>
  <c r="B6067" i="4"/>
  <c r="B6068" i="4"/>
  <c r="B6069" i="4"/>
  <c r="C6069" i="4" s="1"/>
  <c r="B6070" i="4"/>
  <c r="C6070" i="4" s="1"/>
  <c r="B6071" i="4"/>
  <c r="B6072" i="4"/>
  <c r="B6073" i="4"/>
  <c r="B6074" i="4"/>
  <c r="B6075" i="4"/>
  <c r="B6076" i="4"/>
  <c r="B6077" i="4"/>
  <c r="C6077" i="4" s="1"/>
  <c r="B6078" i="4"/>
  <c r="B6079" i="4"/>
  <c r="B6080" i="4"/>
  <c r="B6081" i="4"/>
  <c r="B6082" i="4"/>
  <c r="B6083" i="4"/>
  <c r="B6084" i="4"/>
  <c r="B6085" i="4"/>
  <c r="C6085" i="4" s="1"/>
  <c r="B6086" i="4"/>
  <c r="B6087" i="4"/>
  <c r="B6088" i="4"/>
  <c r="B6089" i="4"/>
  <c r="B6090" i="4"/>
  <c r="B6091" i="4"/>
  <c r="B6092" i="4"/>
  <c r="B6093" i="4"/>
  <c r="C6093" i="4" s="1"/>
  <c r="B6094" i="4"/>
  <c r="C6094" i="4" s="1"/>
  <c r="B6095" i="4"/>
  <c r="B6096" i="4"/>
  <c r="B6097" i="4"/>
  <c r="B6098" i="4"/>
  <c r="B6099" i="4"/>
  <c r="C6099" i="4" s="1"/>
  <c r="B6100" i="4"/>
  <c r="B6101" i="4"/>
  <c r="C6101" i="4" s="1"/>
  <c r="B6102" i="4"/>
  <c r="B6103" i="4"/>
  <c r="B6104" i="4"/>
  <c r="B6105" i="4"/>
  <c r="B6106" i="4"/>
  <c r="B6107" i="4"/>
  <c r="B6108" i="4"/>
  <c r="B6109" i="4"/>
  <c r="C6109" i="4" s="1"/>
  <c r="B6110" i="4"/>
  <c r="C6110" i="4" s="1"/>
  <c r="B6111" i="4"/>
  <c r="B6112" i="4"/>
  <c r="B6113" i="4"/>
  <c r="B6114" i="4"/>
  <c r="B6115" i="4"/>
  <c r="B6116" i="4"/>
  <c r="B6117" i="4"/>
  <c r="C6117" i="4" s="1"/>
  <c r="B6118" i="4"/>
  <c r="C6118" i="4" s="1"/>
  <c r="E6118" i="4" s="1"/>
  <c r="B6119" i="4"/>
  <c r="B6120" i="4"/>
  <c r="B6121" i="4"/>
  <c r="B6122" i="4"/>
  <c r="B6123" i="4"/>
  <c r="B6124" i="4"/>
  <c r="B6125" i="4"/>
  <c r="C6125" i="4" s="1"/>
  <c r="B6126" i="4"/>
  <c r="B6127" i="4"/>
  <c r="B6128" i="4"/>
  <c r="B6129" i="4"/>
  <c r="B6130" i="4"/>
  <c r="C6130" i="4" s="1"/>
  <c r="B6131" i="4"/>
  <c r="B6132" i="4"/>
  <c r="B6133" i="4"/>
  <c r="C6133" i="4" s="1"/>
  <c r="B6134" i="4"/>
  <c r="B6135" i="4"/>
  <c r="B6136" i="4"/>
  <c r="B6137" i="4"/>
  <c r="B6138" i="4"/>
  <c r="B6139" i="4"/>
  <c r="B6140" i="4"/>
  <c r="B6141" i="4"/>
  <c r="C6141" i="4" s="1"/>
  <c r="B6142" i="4"/>
  <c r="B6143" i="4"/>
  <c r="B6144" i="4"/>
  <c r="C6144" i="4" s="1"/>
  <c r="B6145" i="4"/>
  <c r="B6146" i="4"/>
  <c r="B6147" i="4"/>
  <c r="B6148" i="4"/>
  <c r="B6149" i="4"/>
  <c r="C6149" i="4" s="1"/>
  <c r="B6150" i="4"/>
  <c r="B6151" i="4"/>
  <c r="B6152" i="4"/>
  <c r="B6153" i="4"/>
  <c r="B6154" i="4"/>
  <c r="B6155" i="4"/>
  <c r="B6156" i="4"/>
  <c r="B6157" i="4"/>
  <c r="C6157" i="4" s="1"/>
  <c r="B6158" i="4"/>
  <c r="C6158" i="4" s="1"/>
  <c r="B6159" i="4"/>
  <c r="B6160" i="4"/>
  <c r="B6161" i="4"/>
  <c r="B6162" i="4"/>
  <c r="B6163" i="4"/>
  <c r="B6164" i="4"/>
  <c r="B6165" i="4"/>
  <c r="C6165" i="4" s="1"/>
  <c r="B6166" i="4"/>
  <c r="C6166" i="4" s="1"/>
  <c r="E6166" i="4" s="1"/>
  <c r="B6167" i="4"/>
  <c r="C6167" i="4" s="1"/>
  <c r="E6167" i="4" s="1"/>
  <c r="B6168" i="4"/>
  <c r="B6169" i="4"/>
  <c r="C6169" i="4" s="1"/>
  <c r="B6170" i="4"/>
  <c r="B6171" i="4"/>
  <c r="B6172" i="4"/>
  <c r="B6173" i="4"/>
  <c r="C6173" i="4" s="1"/>
  <c r="B6174" i="4"/>
  <c r="B6175" i="4"/>
  <c r="B6176" i="4"/>
  <c r="B6177" i="4"/>
  <c r="B6178" i="4"/>
  <c r="B6179" i="4"/>
  <c r="B6180" i="4"/>
  <c r="B6181" i="4"/>
  <c r="C6181" i="4" s="1"/>
  <c r="B6182" i="4"/>
  <c r="C6182" i="4" s="1"/>
  <c r="E6182" i="4" s="1"/>
  <c r="B6183" i="4"/>
  <c r="B6184" i="4"/>
  <c r="B6185" i="4"/>
  <c r="B6186" i="4"/>
  <c r="B6187" i="4"/>
  <c r="B6188" i="4"/>
  <c r="B6189" i="4"/>
  <c r="C6189" i="4" s="1"/>
  <c r="B6190" i="4"/>
  <c r="C6190" i="4" s="1"/>
  <c r="B6191" i="4"/>
  <c r="B6192" i="4"/>
  <c r="B6193" i="4"/>
  <c r="B6194" i="4"/>
  <c r="B6195" i="4"/>
  <c r="B6196" i="4"/>
  <c r="B6197" i="4"/>
  <c r="C6197" i="4" s="1"/>
  <c r="B6198" i="4"/>
  <c r="C6198" i="4" s="1"/>
  <c r="B6199" i="4"/>
  <c r="C6199" i="4" s="1"/>
  <c r="B6200" i="4"/>
  <c r="C6200" i="4" s="1"/>
  <c r="B6201" i="4"/>
  <c r="B6202" i="4"/>
  <c r="B6203" i="4"/>
  <c r="B6204" i="4"/>
  <c r="B6205" i="4"/>
  <c r="C6205" i="4" s="1"/>
  <c r="B6206" i="4"/>
  <c r="B6207" i="4"/>
  <c r="B6208" i="4"/>
  <c r="B6209" i="4"/>
  <c r="B6210" i="4"/>
  <c r="B6211" i="4"/>
  <c r="B6212" i="4"/>
  <c r="B6213" i="4"/>
  <c r="C6213" i="4" s="1"/>
  <c r="B6214" i="4"/>
  <c r="B6215" i="4"/>
  <c r="B6216" i="4"/>
  <c r="C6216" i="4" s="1"/>
  <c r="B6217" i="4"/>
  <c r="B6218" i="4"/>
  <c r="B6219" i="4"/>
  <c r="B6220" i="4"/>
  <c r="B6221" i="4"/>
  <c r="C6221" i="4" s="1"/>
  <c r="B6222" i="4"/>
  <c r="B6223" i="4"/>
  <c r="B6224" i="4"/>
  <c r="B6225" i="4"/>
  <c r="B6226" i="4"/>
  <c r="B6227" i="4"/>
  <c r="B6228" i="4"/>
  <c r="B6229" i="4"/>
  <c r="C6229" i="4" s="1"/>
  <c r="B6230" i="4"/>
  <c r="C6230" i="4" s="1"/>
  <c r="G6230" i="4" s="1"/>
  <c r="I6230" i="4" s="1"/>
  <c r="B6231" i="4"/>
  <c r="B6232" i="4"/>
  <c r="B6233" i="4"/>
  <c r="B6234" i="4"/>
  <c r="B6235" i="4"/>
  <c r="B6236" i="4"/>
  <c r="B6237" i="4"/>
  <c r="C6237" i="4" s="1"/>
  <c r="B6238" i="4"/>
  <c r="B6239" i="4"/>
  <c r="C6239" i="4" s="1"/>
  <c r="B6240" i="4"/>
  <c r="B6241" i="4"/>
  <c r="B6242" i="4"/>
  <c r="B6243" i="4"/>
  <c r="B6244" i="4"/>
  <c r="B6245" i="4"/>
  <c r="C6245" i="4" s="1"/>
  <c r="B6246" i="4"/>
  <c r="B6247" i="4"/>
  <c r="B6248" i="4"/>
  <c r="B6249" i="4"/>
  <c r="B6250" i="4"/>
  <c r="B6251" i="4"/>
  <c r="B6252" i="4"/>
  <c r="B6253" i="4"/>
  <c r="C6253" i="4" s="1"/>
  <c r="B6254" i="4"/>
  <c r="B6255" i="4"/>
  <c r="B6256" i="4"/>
  <c r="B6257" i="4"/>
  <c r="B6258" i="4"/>
  <c r="B6259" i="4"/>
  <c r="B6260" i="4"/>
  <c r="B6261" i="4"/>
  <c r="C6261" i="4" s="1"/>
  <c r="B6262" i="4"/>
  <c r="C6262" i="4" s="1"/>
  <c r="B6263" i="4"/>
  <c r="B6264" i="4"/>
  <c r="B6265" i="4"/>
  <c r="C6265" i="4" s="1"/>
  <c r="B6266" i="4"/>
  <c r="C6266" i="4" s="1"/>
  <c r="B6267" i="4"/>
  <c r="B6268" i="4"/>
  <c r="C6268" i="4" s="1"/>
  <c r="B6269" i="4"/>
  <c r="C6269" i="4" s="1"/>
  <c r="B6270" i="4"/>
  <c r="C6270" i="4" s="1"/>
  <c r="B6271" i="4"/>
  <c r="B6272" i="4"/>
  <c r="B6273" i="4"/>
  <c r="B6274" i="4"/>
  <c r="B6275" i="4"/>
  <c r="C6275" i="4" s="1"/>
  <c r="B6276" i="4"/>
  <c r="B6277" i="4"/>
  <c r="C6277" i="4" s="1"/>
  <c r="B6278" i="4"/>
  <c r="B6279" i="4"/>
  <c r="B6280" i="4"/>
  <c r="C6280" i="4" s="1"/>
  <c r="B6281" i="4"/>
  <c r="B6282" i="4"/>
  <c r="B6283" i="4"/>
  <c r="B6284" i="4"/>
  <c r="B6285" i="4"/>
  <c r="C6285" i="4" s="1"/>
  <c r="B6286" i="4"/>
  <c r="C6286" i="4" s="1"/>
  <c r="B6287" i="4"/>
  <c r="C6287" i="4" s="1"/>
  <c r="B6288" i="4"/>
  <c r="B6289" i="4"/>
  <c r="B6290" i="4"/>
  <c r="B6291" i="4"/>
  <c r="B6292" i="4"/>
  <c r="B6293" i="4"/>
  <c r="C6293" i="4" s="1"/>
  <c r="B6294" i="4"/>
  <c r="B6295" i="4"/>
  <c r="B6296" i="4"/>
  <c r="B6297" i="4"/>
  <c r="B6298" i="4"/>
  <c r="B6299" i="4"/>
  <c r="B6300" i="4"/>
  <c r="B6301" i="4"/>
  <c r="C6301" i="4" s="1"/>
  <c r="B6302" i="4"/>
  <c r="B6303" i="4"/>
  <c r="C6303" i="4" s="1"/>
  <c r="B6304" i="4"/>
  <c r="B6305" i="4"/>
  <c r="B6306" i="4"/>
  <c r="B6307" i="4"/>
  <c r="B6308" i="4"/>
  <c r="B6309" i="4"/>
  <c r="C6309" i="4" s="1"/>
  <c r="B6310" i="4"/>
  <c r="B6311" i="4"/>
  <c r="B6312" i="4"/>
  <c r="B6313" i="4"/>
  <c r="B6314" i="4"/>
  <c r="B6315" i="4"/>
  <c r="B6316" i="4"/>
  <c r="B6317" i="4"/>
  <c r="C6317" i="4" s="1"/>
  <c r="B6318" i="4"/>
  <c r="B6319" i="4"/>
  <c r="B6320" i="4"/>
  <c r="B6321" i="4"/>
  <c r="B6322" i="4"/>
  <c r="B6323" i="4"/>
  <c r="B6324" i="4"/>
  <c r="C6324" i="4" s="1"/>
  <c r="B6325" i="4"/>
  <c r="C6325" i="4" s="1"/>
  <c r="B6326" i="4"/>
  <c r="C6326" i="4" s="1"/>
  <c r="B6327" i="4"/>
  <c r="B6328" i="4"/>
  <c r="B6329" i="4"/>
  <c r="C6329" i="4" s="1"/>
  <c r="B6330" i="4"/>
  <c r="B6331" i="4"/>
  <c r="B6332" i="4"/>
  <c r="B6333" i="4"/>
  <c r="C6333" i="4" s="1"/>
  <c r="B6334" i="4"/>
  <c r="B6335" i="4"/>
  <c r="B6336" i="4"/>
  <c r="B6337" i="4"/>
  <c r="B6338" i="4"/>
  <c r="B6339" i="4"/>
  <c r="B6340" i="4"/>
  <c r="C6340" i="4" s="1"/>
  <c r="E6340" i="4" s="1"/>
  <c r="B6341" i="4"/>
  <c r="B6342" i="4"/>
  <c r="C6342" i="4" s="1"/>
  <c r="B6343" i="4"/>
  <c r="B6344" i="4"/>
  <c r="B6345" i="4"/>
  <c r="B6346" i="4"/>
  <c r="B6347" i="4"/>
  <c r="B6348" i="4"/>
  <c r="C6348" i="4" s="1"/>
  <c r="E6348" i="4" s="1"/>
  <c r="B6349" i="4"/>
  <c r="B6350" i="4"/>
  <c r="B6351" i="4"/>
  <c r="B6352" i="4"/>
  <c r="B6353" i="4"/>
  <c r="B6354" i="4"/>
  <c r="B6355" i="4"/>
  <c r="B6356" i="4"/>
  <c r="C6356" i="4" s="1"/>
  <c r="E6356" i="4" s="1"/>
  <c r="B6357" i="4"/>
  <c r="C6357" i="4" s="1"/>
  <c r="B6358" i="4"/>
  <c r="B6359" i="4"/>
  <c r="B6360" i="4"/>
  <c r="B6361" i="4"/>
  <c r="B6362" i="4"/>
  <c r="B6363" i="4"/>
  <c r="B6364" i="4"/>
  <c r="C6364" i="4" s="1"/>
  <c r="E6364" i="4" s="1"/>
  <c r="B6365" i="4"/>
  <c r="B6366" i="4"/>
  <c r="D6366" i="4" s="1"/>
  <c r="F6366" i="4" s="1"/>
  <c r="H6366" i="4" s="1"/>
  <c r="B6367" i="4"/>
  <c r="B6368" i="4"/>
  <c r="B6369" i="4"/>
  <c r="B6370" i="4"/>
  <c r="B6371" i="4"/>
  <c r="C6371" i="4" s="1"/>
  <c r="G6371" i="4" s="1"/>
  <c r="I6371" i="4" s="1"/>
  <c r="B6372" i="4"/>
  <c r="B6373" i="4"/>
  <c r="B6374" i="4"/>
  <c r="B6375" i="4"/>
  <c r="B6376" i="4"/>
  <c r="B6377" i="4"/>
  <c r="B6378" i="4"/>
  <c r="B6379" i="4"/>
  <c r="C6379" i="4" s="1"/>
  <c r="B6380" i="4"/>
  <c r="C6380" i="4" s="1"/>
  <c r="B6381" i="4"/>
  <c r="B6382" i="4"/>
  <c r="B6383" i="4"/>
  <c r="B6384" i="4"/>
  <c r="C6384" i="4" s="1"/>
  <c r="B6385" i="4"/>
  <c r="C6385" i="4" s="1"/>
  <c r="B6386" i="4"/>
  <c r="B6387" i="4"/>
  <c r="B6388" i="4"/>
  <c r="C6388" i="4" s="1"/>
  <c r="E6388" i="4" s="1"/>
  <c r="B6389" i="4"/>
  <c r="B6390" i="4"/>
  <c r="B6391" i="4"/>
  <c r="B6392" i="4"/>
  <c r="B6393" i="4"/>
  <c r="B6394" i="4"/>
  <c r="C6394" i="4" s="1"/>
  <c r="B6395" i="4"/>
  <c r="B6396" i="4"/>
  <c r="C6396" i="4" s="1"/>
  <c r="E6396" i="4" s="1"/>
  <c r="B6397" i="4"/>
  <c r="B6398" i="4"/>
  <c r="B6399" i="4"/>
  <c r="B6400" i="4"/>
  <c r="B6401" i="4"/>
  <c r="B6402" i="4"/>
  <c r="B6403" i="4"/>
  <c r="B6404" i="4"/>
  <c r="C6404" i="4" s="1"/>
  <c r="G6404" i="4" s="1"/>
  <c r="I6404" i="4" s="1"/>
  <c r="B6405" i="4"/>
  <c r="B6406" i="4"/>
  <c r="B6407" i="4"/>
  <c r="B6408" i="4"/>
  <c r="D6408" i="4" s="1"/>
  <c r="F6408" i="4" s="1"/>
  <c r="H6408" i="4" s="1"/>
  <c r="B6409" i="4"/>
  <c r="B6410" i="4"/>
  <c r="B6411" i="4"/>
  <c r="C6411" i="4" s="1"/>
  <c r="G6411" i="4" s="1"/>
  <c r="I6411" i="4" s="1"/>
  <c r="B6412" i="4"/>
  <c r="C6412" i="4" s="1"/>
  <c r="E6412" i="4" s="1"/>
  <c r="B6413" i="4"/>
  <c r="B6414" i="4"/>
  <c r="D6414" i="4" s="1"/>
  <c r="F6414" i="4" s="1"/>
  <c r="H6414" i="4" s="1"/>
  <c r="B6415" i="4"/>
  <c r="B6416" i="4"/>
  <c r="C6416" i="4" s="1"/>
  <c r="B6417" i="4"/>
  <c r="C6417" i="4" s="1"/>
  <c r="B6418" i="4"/>
  <c r="B6419" i="4"/>
  <c r="C6419" i="4" s="1"/>
  <c r="B6420" i="4"/>
  <c r="C6420" i="4" s="1"/>
  <c r="E6420" i="4" s="1"/>
  <c r="B6421" i="4"/>
  <c r="B6422" i="4"/>
  <c r="B6423" i="4"/>
  <c r="B6424" i="4"/>
  <c r="E440" i="4"/>
  <c r="E488" i="4"/>
  <c r="E496" i="4"/>
  <c r="E536" i="4"/>
  <c r="E568" i="4"/>
  <c r="E584" i="4"/>
  <c r="E600" i="4"/>
  <c r="E608" i="4"/>
  <c r="E609" i="4"/>
  <c r="E616" i="4"/>
  <c r="E624" i="4"/>
  <c r="E632" i="4"/>
  <c r="E633" i="4"/>
  <c r="E640" i="4"/>
  <c r="E648" i="4"/>
  <c r="E656" i="4"/>
  <c r="E657" i="4"/>
  <c r="E665" i="4"/>
  <c r="E672" i="4"/>
  <c r="E680" i="4"/>
  <c r="E681" i="4"/>
  <c r="E688" i="4"/>
  <c r="E704" i="4"/>
  <c r="E712" i="4"/>
  <c r="E721" i="4"/>
  <c r="E728" i="4"/>
  <c r="E729" i="4"/>
  <c r="E736" i="4"/>
  <c r="E744" i="4"/>
  <c r="E792" i="4"/>
  <c r="E856" i="4"/>
  <c r="E888" i="4"/>
  <c r="E896" i="4"/>
  <c r="E912" i="4"/>
  <c r="E936" i="4"/>
  <c r="E944" i="4"/>
  <c r="E1001" i="4"/>
  <c r="E1040" i="4"/>
  <c r="E1072" i="4"/>
  <c r="E1096" i="4"/>
  <c r="E1184" i="4"/>
  <c r="E1200" i="4"/>
  <c r="E1216" i="4"/>
  <c r="E1248" i="4"/>
  <c r="E1256" i="4"/>
  <c r="E1264" i="4"/>
  <c r="E1272" i="4"/>
  <c r="E1304" i="4"/>
  <c r="E1328" i="4"/>
  <c r="E1344" i="4"/>
  <c r="E1408" i="4"/>
  <c r="E1432" i="4"/>
  <c r="E1450" i="4"/>
  <c r="E1472" i="4"/>
  <c r="E1504" i="4"/>
  <c r="E1544" i="4"/>
  <c r="E1568" i="4"/>
  <c r="E1600" i="4"/>
  <c r="E1624" i="4"/>
  <c r="E1656" i="4"/>
  <c r="M4" i="4"/>
  <c r="D3" i="4"/>
  <c r="C3" i="4"/>
  <c r="U15" i="4" s="1"/>
  <c r="L7" i="4"/>
  <c r="L8" i="4" s="1"/>
  <c r="L9" i="4" s="1"/>
  <c r="L10" i="4" s="1"/>
  <c r="L11" i="4" s="1"/>
  <c r="L12" i="4" s="1"/>
  <c r="L13" i="4" s="1"/>
  <c r="L14" i="4" s="1"/>
  <c r="L15" i="4" s="1"/>
  <c r="L16" i="4" s="1"/>
  <c r="L17" i="4" s="1"/>
  <c r="L18" i="4" s="1"/>
  <c r="L19" i="4" s="1"/>
  <c r="L20" i="4" s="1"/>
  <c r="L21" i="4" s="1"/>
  <c r="L22" i="4" s="1"/>
  <c r="L23" i="4" s="1"/>
  <c r="L24" i="4" s="1"/>
  <c r="L25" i="4" s="1"/>
  <c r="L26" i="4" s="1"/>
  <c r="L27" i="4" s="1"/>
  <c r="L28" i="4" s="1"/>
  <c r="L29" i="4" s="1"/>
  <c r="L30" i="4" s="1"/>
  <c r="L31" i="4" s="1"/>
  <c r="L32" i="4" s="1"/>
  <c r="L33" i="4" s="1"/>
  <c r="L34" i="4" s="1"/>
  <c r="L35" i="4" s="1"/>
  <c r="L36" i="4" s="1"/>
  <c r="L37" i="4" s="1"/>
  <c r="L38" i="4" s="1"/>
  <c r="L39" i="4" s="1"/>
  <c r="L40" i="4" s="1"/>
  <c r="L41" i="4" s="1"/>
  <c r="L42" i="4" s="1"/>
  <c r="L43" i="4" s="1"/>
  <c r="L44" i="4" s="1"/>
  <c r="L45" i="4" s="1"/>
  <c r="L46" i="4" s="1"/>
  <c r="L47" i="4" s="1"/>
  <c r="L48" i="4" s="1"/>
  <c r="L49" i="4" s="1"/>
  <c r="L50" i="4" s="1"/>
  <c r="L51" i="4" s="1"/>
  <c r="L52" i="4" s="1"/>
  <c r="L53" i="4" s="1"/>
  <c r="L54" i="4" s="1"/>
  <c r="L55" i="4" s="1"/>
  <c r="L56" i="4" s="1"/>
  <c r="L57" i="4" s="1"/>
  <c r="L58" i="4" s="1"/>
  <c r="L59" i="4" s="1"/>
  <c r="L60" i="4" s="1"/>
  <c r="L61" i="4" s="1"/>
  <c r="L62" i="4" s="1"/>
  <c r="L63" i="4" s="1"/>
  <c r="L64" i="4" s="1"/>
  <c r="L65" i="4" s="1"/>
  <c r="L66" i="4" s="1"/>
  <c r="L67" i="4" s="1"/>
  <c r="L68" i="4" s="1"/>
  <c r="L69" i="4" s="1"/>
  <c r="L70" i="4" s="1"/>
  <c r="L71" i="4" s="1"/>
  <c r="L72" i="4" s="1"/>
  <c r="L73" i="4" s="1"/>
  <c r="L74" i="4" s="1"/>
  <c r="L75" i="4" s="1"/>
  <c r="L76" i="4" s="1"/>
  <c r="L77" i="4" s="1"/>
  <c r="L78" i="4" s="1"/>
  <c r="L79" i="4" s="1"/>
  <c r="L80" i="4" s="1"/>
  <c r="L81" i="4" s="1"/>
  <c r="L82" i="4" s="1"/>
  <c r="L83" i="4" s="1"/>
  <c r="L84" i="4" s="1"/>
  <c r="L85" i="4" s="1"/>
  <c r="L86" i="4" s="1"/>
  <c r="L87" i="4" s="1"/>
  <c r="L88" i="4" s="1"/>
  <c r="L89" i="4" s="1"/>
  <c r="L90" i="4" s="1"/>
  <c r="L91" i="4" s="1"/>
  <c r="L92" i="4" s="1"/>
  <c r="L93" i="4" s="1"/>
  <c r="L94" i="4" s="1"/>
  <c r="L95" i="4" s="1"/>
  <c r="L96" i="4" s="1"/>
  <c r="L97" i="4" s="1"/>
  <c r="L98" i="4" s="1"/>
  <c r="L99" i="4" s="1"/>
  <c r="L100" i="4" s="1"/>
  <c r="L101" i="4" s="1"/>
  <c r="L102" i="4" s="1"/>
  <c r="L103" i="4" s="1"/>
  <c r="L104" i="4" s="1"/>
  <c r="L105" i="4" s="1"/>
  <c r="L106" i="4" s="1"/>
  <c r="L107" i="4" s="1"/>
  <c r="L108" i="4" s="1"/>
  <c r="L109" i="4" s="1"/>
  <c r="L110" i="4" s="1"/>
  <c r="L111" i="4" s="1"/>
  <c r="L112" i="4" s="1"/>
  <c r="L113" i="4" s="1"/>
  <c r="L114" i="4" s="1"/>
  <c r="L115" i="4" s="1"/>
  <c r="L116" i="4" s="1"/>
  <c r="L117" i="4" s="1"/>
  <c r="L118" i="4" s="1"/>
  <c r="AE5" i="2"/>
  <c r="AD5" i="2"/>
  <c r="AC5" i="2"/>
  <c r="AB5" i="2"/>
  <c r="J14" i="2"/>
  <c r="J5" i="4"/>
  <c r="D5569" i="4"/>
  <c r="F5569" i="4" s="1"/>
  <c r="H5569" i="4" s="1"/>
  <c r="D3056" i="4"/>
  <c r="F3056" i="4" s="1"/>
  <c r="H3056" i="4" s="1"/>
  <c r="D2960" i="4"/>
  <c r="F2960" i="4" s="1"/>
  <c r="H2960" i="4" s="1"/>
  <c r="D2952" i="4"/>
  <c r="F2952" i="4" s="1"/>
  <c r="H2952" i="4" s="1"/>
  <c r="D2921" i="4"/>
  <c r="F2921" i="4" s="1"/>
  <c r="H2921" i="4" s="1"/>
  <c r="D2920" i="4"/>
  <c r="F2920" i="4" s="1"/>
  <c r="H2920" i="4" s="1"/>
  <c r="D2904" i="4"/>
  <c r="D2872" i="4"/>
  <c r="F2872" i="4" s="1"/>
  <c r="H2872" i="4" s="1"/>
  <c r="D2833" i="4"/>
  <c r="F2833" i="4" s="1"/>
  <c r="H2833" i="4" s="1"/>
  <c r="D2832" i="4"/>
  <c r="F2832" i="4" s="1"/>
  <c r="H2832" i="4" s="1"/>
  <c r="D2768" i="4"/>
  <c r="F2768" i="4" s="1"/>
  <c r="H2768" i="4" s="1"/>
  <c r="D2760" i="4"/>
  <c r="F2760" i="4" s="1"/>
  <c r="H2760" i="4" s="1"/>
  <c r="D2712" i="4"/>
  <c r="F2712" i="4" s="1"/>
  <c r="D2696" i="4"/>
  <c r="F2696" i="4" s="1"/>
  <c r="H2696" i="4" s="1"/>
  <c r="D2672" i="4"/>
  <c r="F2672" i="4" s="1"/>
  <c r="D2640" i="4"/>
  <c r="F2640" i="4" s="1"/>
  <c r="H2640" i="4" s="1"/>
  <c r="D2608" i="4"/>
  <c r="F2608" i="4" s="1"/>
  <c r="D2576" i="4"/>
  <c r="F2576" i="4" s="1"/>
  <c r="H2576" i="4" s="1"/>
  <c r="D2568" i="4"/>
  <c r="F2568" i="4" s="1"/>
  <c r="H2568" i="4" s="1"/>
  <c r="D2544" i="4"/>
  <c r="F2544" i="4" s="1"/>
  <c r="H2544" i="4" s="1"/>
  <c r="D2536" i="4"/>
  <c r="F2536" i="4" s="1"/>
  <c r="H2536" i="4" s="1"/>
  <c r="D2520" i="4"/>
  <c r="F2520" i="4" s="1"/>
  <c r="H2520" i="4" s="1"/>
  <c r="D2496" i="4"/>
  <c r="F2496" i="4" s="1"/>
  <c r="H2496" i="4" s="1"/>
  <c r="D2480" i="4"/>
  <c r="F2480" i="4" s="1"/>
  <c r="H2480" i="4" s="1"/>
  <c r="D2472" i="4"/>
  <c r="F2472" i="4" s="1"/>
  <c r="H2472" i="4" s="1"/>
  <c r="D2464" i="4"/>
  <c r="F2464" i="4" s="1"/>
  <c r="H2464" i="4" s="1"/>
  <c r="D2448" i="4"/>
  <c r="F2448" i="4" s="1"/>
  <c r="H2448" i="4" s="1"/>
  <c r="D2440" i="4"/>
  <c r="F2440" i="4" s="1"/>
  <c r="H2440" i="4" s="1"/>
  <c r="D2433" i="4"/>
  <c r="F2433" i="4" s="1"/>
  <c r="H2433" i="4" s="1"/>
  <c r="D2432" i="4"/>
  <c r="F2432" i="4" s="1"/>
  <c r="H2432" i="4" s="1"/>
  <c r="D2424" i="4"/>
  <c r="F2424" i="4" s="1"/>
  <c r="H2424" i="4" s="1"/>
  <c r="D2408" i="4"/>
  <c r="F2408" i="4" s="1"/>
  <c r="H2408" i="4" s="1"/>
  <c r="D2400" i="4"/>
  <c r="F2400" i="4" s="1"/>
  <c r="H2400" i="4" s="1"/>
  <c r="D2392" i="4"/>
  <c r="F2392" i="4" s="1"/>
  <c r="H2392" i="4" s="1"/>
  <c r="D2368" i="4"/>
  <c r="F2368" i="4" s="1"/>
  <c r="H2368" i="4" s="1"/>
  <c r="D2360" i="4"/>
  <c r="F2360" i="4" s="1"/>
  <c r="H2360" i="4" s="1"/>
  <c r="D2352" i="4"/>
  <c r="F2352" i="4" s="1"/>
  <c r="H2352" i="4" s="1"/>
  <c r="D2288" i="4"/>
  <c r="F2288" i="4" s="1"/>
  <c r="H2288" i="4" s="1"/>
  <c r="D2280" i="4"/>
  <c r="F2280" i="4" s="1"/>
  <c r="H2280" i="4" s="1"/>
  <c r="D2264" i="4"/>
  <c r="F2264" i="4" s="1"/>
  <c r="H2264" i="4" s="1"/>
  <c r="D2248" i="4"/>
  <c r="F2248" i="4" s="1"/>
  <c r="H2248" i="4" s="1"/>
  <c r="D2240" i="4"/>
  <c r="F2240" i="4" s="1"/>
  <c r="H2240" i="4" s="1"/>
  <c r="D2233" i="4"/>
  <c r="F2233" i="4" s="1"/>
  <c r="H2233" i="4" s="1"/>
  <c r="D2224" i="4"/>
  <c r="F2224" i="4" s="1"/>
  <c r="H2224" i="4" s="1"/>
  <c r="D2216" i="4"/>
  <c r="F2216" i="4" s="1"/>
  <c r="H2216" i="4" s="1"/>
  <c r="D2192" i="4"/>
  <c r="F2192" i="4" s="1"/>
  <c r="H2192" i="4" s="1"/>
  <c r="D2184" i="4"/>
  <c r="F2184" i="4" s="1"/>
  <c r="H2184" i="4" s="1"/>
  <c r="D2176" i="4"/>
  <c r="F2176" i="4" s="1"/>
  <c r="H2176" i="4" s="1"/>
  <c r="D2168" i="4"/>
  <c r="F2168" i="4" s="1"/>
  <c r="H2168" i="4" s="1"/>
  <c r="D2160" i="4"/>
  <c r="F2160" i="4" s="1"/>
  <c r="H2160" i="4" s="1"/>
  <c r="D2152" i="4"/>
  <c r="F2152" i="4" s="1"/>
  <c r="H2152" i="4" s="1"/>
  <c r="D2144" i="4"/>
  <c r="F2144" i="4" s="1"/>
  <c r="H2144" i="4" s="1"/>
  <c r="D2136" i="4"/>
  <c r="F2136" i="4" s="1"/>
  <c r="H2136" i="4" s="1"/>
  <c r="D2120" i="4"/>
  <c r="F2120" i="4" s="1"/>
  <c r="H2120" i="4" s="1"/>
  <c r="D2096" i="4"/>
  <c r="F2096" i="4" s="1"/>
  <c r="H2096" i="4" s="1"/>
  <c r="D2080" i="4"/>
  <c r="F2080" i="4" s="1"/>
  <c r="H2080" i="4" s="1"/>
  <c r="D2064" i="4"/>
  <c r="F2064" i="4" s="1"/>
  <c r="H2064" i="4" s="1"/>
  <c r="D2056" i="4"/>
  <c r="F2056" i="4" s="1"/>
  <c r="H2056" i="4" s="1"/>
  <c r="D2033" i="4"/>
  <c r="F2033" i="4" s="1"/>
  <c r="H2033" i="4" s="1"/>
  <c r="D2032" i="4"/>
  <c r="F2032" i="4" s="1"/>
  <c r="H2032" i="4" s="1"/>
  <c r="D2024" i="4"/>
  <c r="F2024" i="4" s="1"/>
  <c r="H2024" i="4" s="1"/>
  <c r="D2008" i="4"/>
  <c r="F2008" i="4" s="1"/>
  <c r="H2008" i="4" s="1"/>
  <c r="D2000" i="4"/>
  <c r="F2000" i="4" s="1"/>
  <c r="H2000" i="4" s="1"/>
  <c r="D1992" i="4"/>
  <c r="F1992" i="4" s="1"/>
  <c r="H1992" i="4" s="1"/>
  <c r="D1898" i="4"/>
  <c r="F1898" i="4" s="1"/>
  <c r="H1898" i="4" s="1"/>
  <c r="D1841" i="4"/>
  <c r="F1841" i="4" s="1"/>
  <c r="H1841" i="4" s="1"/>
  <c r="D1832" i="4"/>
  <c r="F1832" i="4" s="1"/>
  <c r="H1832" i="4" s="1"/>
  <c r="D1808" i="4"/>
  <c r="F1808" i="4" s="1"/>
  <c r="H1808" i="4" s="1"/>
  <c r="D1801" i="4"/>
  <c r="F1801" i="4" s="1"/>
  <c r="H1801" i="4" s="1"/>
  <c r="D1800" i="4"/>
  <c r="F1800" i="4" s="1"/>
  <c r="H1800" i="4" s="1"/>
  <c r="D1728" i="4"/>
  <c r="F1728" i="4" s="1"/>
  <c r="H1728" i="4" s="1"/>
  <c r="D1712" i="4"/>
  <c r="F1712" i="4" s="1"/>
  <c r="H1712" i="4" s="1"/>
  <c r="D1704" i="4"/>
  <c r="F1704" i="4" s="1"/>
  <c r="H1704" i="4" s="1"/>
  <c r="D1688" i="4"/>
  <c r="F1688" i="4" s="1"/>
  <c r="H1688" i="4" s="1"/>
  <c r="D1680" i="4"/>
  <c r="F1680" i="4" s="1"/>
  <c r="H1680" i="4" s="1"/>
  <c r="D1664" i="4"/>
  <c r="F1664" i="4" s="1"/>
  <c r="H1664" i="4" s="1"/>
  <c r="D1656" i="4"/>
  <c r="F1656" i="4" s="1"/>
  <c r="H1656" i="4" s="1"/>
  <c r="D1649" i="4"/>
  <c r="F1649" i="4" s="1"/>
  <c r="H1649" i="4" s="1"/>
  <c r="D1648" i="4"/>
  <c r="F1648" i="4" s="1"/>
  <c r="H1648" i="4" s="1"/>
  <c r="D1632" i="4"/>
  <c r="F1632" i="4" s="1"/>
  <c r="H1632" i="4" s="1"/>
  <c r="D1624" i="4"/>
  <c r="F1624" i="4" s="1"/>
  <c r="H1624" i="4" s="1"/>
  <c r="D1616" i="4"/>
  <c r="F1616" i="4" s="1"/>
  <c r="H1616" i="4" s="1"/>
  <c r="D1608" i="4"/>
  <c r="F1608" i="4" s="1"/>
  <c r="H1608" i="4" s="1"/>
  <c r="D1601" i="4"/>
  <c r="F1601" i="4" s="1"/>
  <c r="H1601" i="4" s="1"/>
  <c r="D1600" i="4"/>
  <c r="F1600" i="4" s="1"/>
  <c r="H1600" i="4" s="1"/>
  <c r="D1585" i="4"/>
  <c r="F1585" i="4" s="1"/>
  <c r="H1585" i="4" s="1"/>
  <c r="D1584" i="4"/>
  <c r="F1584" i="4" s="1"/>
  <c r="H1584" i="4" s="1"/>
  <c r="D1576" i="4"/>
  <c r="F1576" i="4" s="1"/>
  <c r="H1576" i="4" s="1"/>
  <c r="D1561" i="4"/>
  <c r="F1561" i="4" s="1"/>
  <c r="H1561" i="4" s="1"/>
  <c r="D1560" i="4"/>
  <c r="F1560" i="4" s="1"/>
  <c r="H1560" i="4" s="1"/>
  <c r="D1553" i="4"/>
  <c r="F1553" i="4" s="1"/>
  <c r="H1553" i="4" s="1"/>
  <c r="D1552" i="4"/>
  <c r="F1552" i="4" s="1"/>
  <c r="H1552" i="4" s="1"/>
  <c r="D1544" i="4"/>
  <c r="F1544" i="4" s="1"/>
  <c r="H1544" i="4" s="1"/>
  <c r="D1537" i="4"/>
  <c r="F1537" i="4" s="1"/>
  <c r="H1537" i="4" s="1"/>
  <c r="D1529" i="4"/>
  <c r="F1529" i="4" s="1"/>
  <c r="H1529" i="4" s="1"/>
  <c r="D1528" i="4"/>
  <c r="F1528" i="4" s="1"/>
  <c r="H1528" i="4" s="1"/>
  <c r="D1520" i="4"/>
  <c r="F1520" i="4" s="1"/>
  <c r="H1520" i="4" s="1"/>
  <c r="D1512" i="4"/>
  <c r="F1512" i="4" s="1"/>
  <c r="H1512" i="4" s="1"/>
  <c r="D1505" i="4"/>
  <c r="F1505" i="4" s="1"/>
  <c r="H1505" i="4" s="1"/>
  <c r="D1504" i="4"/>
  <c r="F1504" i="4" s="1"/>
  <c r="D1497" i="4"/>
  <c r="F1497" i="4" s="1"/>
  <c r="H1497" i="4" s="1"/>
  <c r="D1496" i="4"/>
  <c r="F1496" i="4" s="1"/>
  <c r="H1496" i="4" s="1"/>
  <c r="D1489" i="4"/>
  <c r="F1489" i="4" s="1"/>
  <c r="H1489" i="4" s="1"/>
  <c r="D1488" i="4"/>
  <c r="F1488" i="4" s="1"/>
  <c r="H1488" i="4" s="1"/>
  <c r="D1480" i="4"/>
  <c r="F1480" i="4" s="1"/>
  <c r="H1480" i="4" s="1"/>
  <c r="D1474" i="4"/>
  <c r="F1474" i="4" s="1"/>
  <c r="H1474" i="4" s="1"/>
  <c r="D1473" i="4"/>
  <c r="F1473" i="4" s="1"/>
  <c r="H1473" i="4" s="1"/>
  <c r="D1472" i="4"/>
  <c r="F1472" i="4" s="1"/>
  <c r="D1465" i="4"/>
  <c r="F1465" i="4" s="1"/>
  <c r="H1465" i="4" s="1"/>
  <c r="D1464" i="4"/>
  <c r="F1464" i="4" s="1"/>
  <c r="H1464" i="4" s="1"/>
  <c r="D1456" i="4"/>
  <c r="F1456" i="4" s="1"/>
  <c r="H1456" i="4" s="1"/>
  <c r="D1449" i="4"/>
  <c r="F1449" i="4" s="1"/>
  <c r="H1449" i="4" s="1"/>
  <c r="D1448" i="4"/>
  <c r="F1448" i="4" s="1"/>
  <c r="H1448" i="4" s="1"/>
  <c r="D1441" i="4"/>
  <c r="F1441" i="4" s="1"/>
  <c r="H1441" i="4" s="1"/>
  <c r="D1440" i="4"/>
  <c r="F1440" i="4" s="1"/>
  <c r="H1440" i="4" s="1"/>
  <c r="D1433" i="4"/>
  <c r="F1433" i="4" s="1"/>
  <c r="H1433" i="4" s="1"/>
  <c r="D1432" i="4"/>
  <c r="F1432" i="4" s="1"/>
  <c r="D1425" i="4"/>
  <c r="F1425" i="4" s="1"/>
  <c r="H1425" i="4" s="1"/>
  <c r="D1424" i="4"/>
  <c r="F1424" i="4" s="1"/>
  <c r="H1424" i="4" s="1"/>
  <c r="D1417" i="4"/>
  <c r="F1417" i="4" s="1"/>
  <c r="H1417" i="4" s="1"/>
  <c r="D1416" i="4"/>
  <c r="F1416" i="4" s="1"/>
  <c r="H1416" i="4" s="1"/>
  <c r="D1409" i="4"/>
  <c r="F1409" i="4" s="1"/>
  <c r="H1409" i="4" s="1"/>
  <c r="D1408" i="4"/>
  <c r="F1408" i="4" s="1"/>
  <c r="D1401" i="4"/>
  <c r="F1401" i="4" s="1"/>
  <c r="H1401" i="4" s="1"/>
  <c r="D1393" i="4"/>
  <c r="F1393" i="4" s="1"/>
  <c r="H1393" i="4" s="1"/>
  <c r="D1392" i="4"/>
  <c r="F1392" i="4" s="1"/>
  <c r="H1392" i="4" s="1"/>
  <c r="D1384" i="4"/>
  <c r="F1384" i="4" s="1"/>
  <c r="H1384" i="4" s="1"/>
  <c r="D1376" i="4"/>
  <c r="F1376" i="4" s="1"/>
  <c r="H1376" i="4" s="1"/>
  <c r="D1368" i="4"/>
  <c r="F1368" i="4" s="1"/>
  <c r="H1368" i="4" s="1"/>
  <c r="D1360" i="4"/>
  <c r="F1360" i="4" s="1"/>
  <c r="H1360" i="4" s="1"/>
  <c r="D1353" i="4"/>
  <c r="F1353" i="4" s="1"/>
  <c r="H1353" i="4" s="1"/>
  <c r="D1352" i="4"/>
  <c r="F1352" i="4" s="1"/>
  <c r="H1352" i="4" s="1"/>
  <c r="D1347" i="4"/>
  <c r="F1347" i="4" s="1"/>
  <c r="H1347" i="4" s="1"/>
  <c r="D1344" i="4"/>
  <c r="F1344" i="4" s="1"/>
  <c r="H1344" i="4" s="1"/>
  <c r="D1337" i="4"/>
  <c r="F1337" i="4" s="1"/>
  <c r="H1337" i="4" s="1"/>
  <c r="D1336" i="4"/>
  <c r="F1336" i="4" s="1"/>
  <c r="H1336" i="4" s="1"/>
  <c r="D1329" i="4"/>
  <c r="F1329" i="4" s="1"/>
  <c r="H1329" i="4" s="1"/>
  <c r="D1328" i="4"/>
  <c r="F1328" i="4" s="1"/>
  <c r="H1328" i="4" s="1"/>
  <c r="D1321" i="4"/>
  <c r="F1321" i="4" s="1"/>
  <c r="H1321" i="4" s="1"/>
  <c r="D1320" i="4"/>
  <c r="F1320" i="4" s="1"/>
  <c r="H1320" i="4" s="1"/>
  <c r="D1313" i="4"/>
  <c r="F1313" i="4" s="1"/>
  <c r="H1313" i="4" s="1"/>
  <c r="D1312" i="4"/>
  <c r="F1312" i="4" s="1"/>
  <c r="H1312" i="4" s="1"/>
  <c r="D1305" i="4"/>
  <c r="F1305" i="4" s="1"/>
  <c r="H1305" i="4" s="1"/>
  <c r="D1304" i="4"/>
  <c r="F1304" i="4" s="1"/>
  <c r="H1304" i="4" s="1"/>
  <c r="D1297" i="4"/>
  <c r="F1297" i="4" s="1"/>
  <c r="H1297" i="4" s="1"/>
  <c r="D1296" i="4"/>
  <c r="F1296" i="4" s="1"/>
  <c r="H1296" i="4" s="1"/>
  <c r="D1289" i="4"/>
  <c r="F1289" i="4" s="1"/>
  <c r="H1289" i="4" s="1"/>
  <c r="D1288" i="4"/>
  <c r="F1288" i="4" s="1"/>
  <c r="H1288" i="4" s="1"/>
  <c r="D1281" i="4"/>
  <c r="F1281" i="4" s="1"/>
  <c r="H1281" i="4" s="1"/>
  <c r="D1280" i="4"/>
  <c r="F1280" i="4" s="1"/>
  <c r="H1280" i="4" s="1"/>
  <c r="D1273" i="4"/>
  <c r="F1273" i="4" s="1"/>
  <c r="H1273" i="4" s="1"/>
  <c r="D1272" i="4"/>
  <c r="F1272" i="4" s="1"/>
  <c r="H1272" i="4" s="1"/>
  <c r="D1265" i="4"/>
  <c r="F1265" i="4" s="1"/>
  <c r="H1265" i="4" s="1"/>
  <c r="D1264" i="4"/>
  <c r="F1264" i="4" s="1"/>
  <c r="D1257" i="4"/>
  <c r="F1257" i="4" s="1"/>
  <c r="H1257" i="4" s="1"/>
  <c r="D1256" i="4"/>
  <c r="F1256" i="4" s="1"/>
  <c r="H1256" i="4" s="1"/>
  <c r="D1249" i="4"/>
  <c r="F1249" i="4" s="1"/>
  <c r="H1249" i="4" s="1"/>
  <c r="D1248" i="4"/>
  <c r="F1248" i="4" s="1"/>
  <c r="H1248" i="4" s="1"/>
  <c r="D1241" i="4"/>
  <c r="F1241" i="4" s="1"/>
  <c r="H1241" i="4" s="1"/>
  <c r="D1240" i="4"/>
  <c r="F1240" i="4" s="1"/>
  <c r="H1240" i="4" s="1"/>
  <c r="D1233" i="4"/>
  <c r="F1233" i="4" s="1"/>
  <c r="H1233" i="4" s="1"/>
  <c r="D1232" i="4"/>
  <c r="F1232" i="4" s="1"/>
  <c r="H1232" i="4" s="1"/>
  <c r="D1225" i="4"/>
  <c r="F1225" i="4" s="1"/>
  <c r="H1225" i="4" s="1"/>
  <c r="D1224" i="4"/>
  <c r="F1224" i="4" s="1"/>
  <c r="H1224" i="4" s="1"/>
  <c r="D1216" i="4"/>
  <c r="F1216" i="4" s="1"/>
  <c r="H1216" i="4" s="1"/>
  <c r="D1209" i="4"/>
  <c r="F1209" i="4" s="1"/>
  <c r="H1209" i="4" s="1"/>
  <c r="D1208" i="4"/>
  <c r="F1208" i="4" s="1"/>
  <c r="D1200" i="4"/>
  <c r="F1200" i="4" s="1"/>
  <c r="H1200" i="4" s="1"/>
  <c r="D1193" i="4"/>
  <c r="F1193" i="4" s="1"/>
  <c r="H1193" i="4" s="1"/>
  <c r="D1192" i="4"/>
  <c r="F1192" i="4" s="1"/>
  <c r="H1192" i="4" s="1"/>
  <c r="D1184" i="4"/>
  <c r="F1184" i="4" s="1"/>
  <c r="H1184" i="4" s="1"/>
  <c r="D1179" i="4"/>
  <c r="F1179" i="4" s="1"/>
  <c r="H1179" i="4" s="1"/>
  <c r="D1177" i="4"/>
  <c r="F1177" i="4" s="1"/>
  <c r="H1177" i="4" s="1"/>
  <c r="D1176" i="4"/>
  <c r="F1176" i="4" s="1"/>
  <c r="H1176" i="4" s="1"/>
  <c r="D1168" i="4"/>
  <c r="F1168" i="4" s="1"/>
  <c r="H1168" i="4" s="1"/>
  <c r="D1161" i="4"/>
  <c r="F1161" i="4" s="1"/>
  <c r="H1161" i="4" s="1"/>
  <c r="D1160" i="4"/>
  <c r="F1160" i="4" s="1"/>
  <c r="H1160" i="4" s="1"/>
  <c r="D1152" i="4"/>
  <c r="F1152" i="4" s="1"/>
  <c r="H1152" i="4" s="1"/>
  <c r="D1145" i="4"/>
  <c r="F1145" i="4" s="1"/>
  <c r="H1145" i="4" s="1"/>
  <c r="D1144" i="4"/>
  <c r="F1144" i="4" s="1"/>
  <c r="H1144" i="4" s="1"/>
  <c r="D1138" i="4"/>
  <c r="F1138" i="4" s="1"/>
  <c r="H1138" i="4" s="1"/>
  <c r="D1137" i="4"/>
  <c r="F1137" i="4" s="1"/>
  <c r="H1137" i="4" s="1"/>
  <c r="D1136" i="4"/>
  <c r="F1136" i="4" s="1"/>
  <c r="D1129" i="4"/>
  <c r="F1129" i="4" s="1"/>
  <c r="H1129" i="4" s="1"/>
  <c r="D1128" i="4"/>
  <c r="F1128" i="4" s="1"/>
  <c r="H1128" i="4" s="1"/>
  <c r="D1121" i="4"/>
  <c r="F1121" i="4" s="1"/>
  <c r="H1121" i="4" s="1"/>
  <c r="D1120" i="4"/>
  <c r="F1120" i="4" s="1"/>
  <c r="H1120" i="4" s="1"/>
  <c r="D1112" i="4"/>
  <c r="F1112" i="4" s="1"/>
  <c r="H1112" i="4" s="1"/>
  <c r="D1105" i="4"/>
  <c r="F1105" i="4" s="1"/>
  <c r="H1105" i="4" s="1"/>
  <c r="D1104" i="4"/>
  <c r="F1104" i="4" s="1"/>
  <c r="H1104" i="4" s="1"/>
  <c r="D1096" i="4"/>
  <c r="F1096" i="4" s="1"/>
  <c r="H1096" i="4" s="1"/>
  <c r="D1089" i="4"/>
  <c r="F1089" i="4" s="1"/>
  <c r="H1089" i="4" s="1"/>
  <c r="D1088" i="4"/>
  <c r="F1088" i="4" s="1"/>
  <c r="H1088" i="4" s="1"/>
  <c r="D1082" i="4"/>
  <c r="F1082" i="4" s="1"/>
  <c r="H1082" i="4" s="1"/>
  <c r="D1081" i="4"/>
  <c r="F1081" i="4" s="1"/>
  <c r="H1081" i="4" s="1"/>
  <c r="D1080" i="4"/>
  <c r="F1080" i="4" s="1"/>
  <c r="H1080" i="4" s="1"/>
  <c r="D1073" i="4"/>
  <c r="F1073" i="4" s="1"/>
  <c r="H1073" i="4" s="1"/>
  <c r="D1072" i="4"/>
  <c r="F1072" i="4" s="1"/>
  <c r="H1072" i="4" s="1"/>
  <c r="D1064" i="4"/>
  <c r="F1064" i="4" s="1"/>
  <c r="H1064" i="4" s="1"/>
  <c r="D1058" i="4"/>
  <c r="F1058" i="4" s="1"/>
  <c r="H1058" i="4" s="1"/>
  <c r="D1056" i="4"/>
  <c r="F1056" i="4" s="1"/>
  <c r="H1056" i="4" s="1"/>
  <c r="D1048" i="4"/>
  <c r="F1048" i="4" s="1"/>
  <c r="H1048" i="4" s="1"/>
  <c r="D1041" i="4"/>
  <c r="F1041" i="4" s="1"/>
  <c r="H1041" i="4" s="1"/>
  <c r="D1040" i="4"/>
  <c r="F1040" i="4" s="1"/>
  <c r="H1040" i="4" s="1"/>
  <c r="D1033" i="4"/>
  <c r="F1033" i="4" s="1"/>
  <c r="H1033" i="4" s="1"/>
  <c r="D1032" i="4"/>
  <c r="F1032" i="4" s="1"/>
  <c r="H1032" i="4" s="1"/>
  <c r="D1026" i="4"/>
  <c r="F1026" i="4" s="1"/>
  <c r="H1026" i="4" s="1"/>
  <c r="D1025" i="4"/>
  <c r="F1025" i="4" s="1"/>
  <c r="H1025" i="4" s="1"/>
  <c r="D1024" i="4"/>
  <c r="F1024" i="4" s="1"/>
  <c r="D1017" i="4"/>
  <c r="F1017" i="4" s="1"/>
  <c r="H1017" i="4" s="1"/>
  <c r="D1016" i="4"/>
  <c r="F1016" i="4" s="1"/>
  <c r="H1016" i="4" s="1"/>
  <c r="D1009" i="4"/>
  <c r="F1009" i="4" s="1"/>
  <c r="H1009" i="4" s="1"/>
  <c r="D1008" i="4"/>
  <c r="F1008" i="4" s="1"/>
  <c r="H1008" i="4" s="1"/>
  <c r="D1003" i="4"/>
  <c r="F1003" i="4" s="1"/>
  <c r="H1003" i="4" s="1"/>
  <c r="D1001" i="4"/>
  <c r="F1001" i="4" s="1"/>
  <c r="H1001" i="4" s="1"/>
  <c r="D1000" i="4"/>
  <c r="F1000" i="4" s="1"/>
  <c r="H1000" i="4" s="1"/>
  <c r="D993" i="4"/>
  <c r="F993" i="4" s="1"/>
  <c r="H993" i="4" s="1"/>
  <c r="D992" i="4"/>
  <c r="F992" i="4" s="1"/>
  <c r="D985" i="4"/>
  <c r="F985" i="4" s="1"/>
  <c r="H985" i="4" s="1"/>
  <c r="D984" i="4"/>
  <c r="F984" i="4" s="1"/>
  <c r="H984" i="4" s="1"/>
  <c r="D978" i="4"/>
  <c r="F978" i="4" s="1"/>
  <c r="H978" i="4" s="1"/>
  <c r="D977" i="4"/>
  <c r="F977" i="4" s="1"/>
  <c r="H977" i="4" s="1"/>
  <c r="D976" i="4"/>
  <c r="F976" i="4" s="1"/>
  <c r="H976" i="4" s="1"/>
  <c r="D969" i="4"/>
  <c r="F969" i="4" s="1"/>
  <c r="H969" i="4" s="1"/>
  <c r="D968" i="4"/>
  <c r="F968" i="4" s="1"/>
  <c r="H968" i="4" s="1"/>
  <c r="D961" i="4"/>
  <c r="F961" i="4" s="1"/>
  <c r="H961" i="4" s="1"/>
  <c r="D960" i="4"/>
  <c r="F960" i="4" s="1"/>
  <c r="H960" i="4" s="1"/>
  <c r="D953" i="4"/>
  <c r="F953" i="4" s="1"/>
  <c r="H953" i="4" s="1"/>
  <c r="D952" i="4"/>
  <c r="F952" i="4" s="1"/>
  <c r="H952" i="4" s="1"/>
  <c r="D945" i="4"/>
  <c r="F945" i="4" s="1"/>
  <c r="H945" i="4" s="1"/>
  <c r="D944" i="4"/>
  <c r="F944" i="4" s="1"/>
  <c r="H944" i="4" s="1"/>
  <c r="D937" i="4"/>
  <c r="F937" i="4" s="1"/>
  <c r="H937" i="4" s="1"/>
  <c r="D936" i="4"/>
  <c r="F936" i="4" s="1"/>
  <c r="H936" i="4" s="1"/>
  <c r="D929" i="4"/>
  <c r="F929" i="4" s="1"/>
  <c r="H929" i="4" s="1"/>
  <c r="D928" i="4"/>
  <c r="F928" i="4" s="1"/>
  <c r="H928" i="4" s="1"/>
  <c r="D922" i="4"/>
  <c r="F922" i="4" s="1"/>
  <c r="H922" i="4" s="1"/>
  <c r="D913" i="4"/>
  <c r="F913" i="4" s="1"/>
  <c r="H913" i="4" s="1"/>
  <c r="D912" i="4"/>
  <c r="F912" i="4" s="1"/>
  <c r="H912" i="4" s="1"/>
  <c r="D905" i="4"/>
  <c r="F905" i="4" s="1"/>
  <c r="H905" i="4" s="1"/>
  <c r="D904" i="4"/>
  <c r="F904" i="4" s="1"/>
  <c r="H904" i="4" s="1"/>
  <c r="D897" i="4"/>
  <c r="F897" i="4" s="1"/>
  <c r="H897" i="4" s="1"/>
  <c r="D896" i="4"/>
  <c r="F896" i="4" s="1"/>
  <c r="H896" i="4" s="1"/>
  <c r="D891" i="4"/>
  <c r="F891" i="4" s="1"/>
  <c r="H891" i="4" s="1"/>
  <c r="D890" i="4"/>
  <c r="F890" i="4" s="1"/>
  <c r="H890" i="4" s="1"/>
  <c r="D889" i="4"/>
  <c r="F889" i="4" s="1"/>
  <c r="H889" i="4" s="1"/>
  <c r="D888" i="4"/>
  <c r="F888" i="4" s="1"/>
  <c r="D881" i="4"/>
  <c r="F881" i="4" s="1"/>
  <c r="H881" i="4" s="1"/>
  <c r="D880" i="4"/>
  <c r="F880" i="4" s="1"/>
  <c r="H880" i="4" s="1"/>
  <c r="D873" i="4"/>
  <c r="F873" i="4" s="1"/>
  <c r="H873" i="4" s="1"/>
  <c r="D872" i="4"/>
  <c r="F872" i="4" s="1"/>
  <c r="H872" i="4" s="1"/>
  <c r="D866" i="4"/>
  <c r="F866" i="4" s="1"/>
  <c r="H866" i="4" s="1"/>
  <c r="D864" i="4"/>
  <c r="F864" i="4" s="1"/>
  <c r="H864" i="4" s="1"/>
  <c r="D857" i="4"/>
  <c r="F857" i="4" s="1"/>
  <c r="H857" i="4" s="1"/>
  <c r="D856" i="4"/>
  <c r="F856" i="4" s="1"/>
  <c r="H856" i="4" s="1"/>
  <c r="D849" i="4"/>
  <c r="F849" i="4" s="1"/>
  <c r="H849" i="4" s="1"/>
  <c r="D848" i="4"/>
  <c r="F848" i="4" s="1"/>
  <c r="H848" i="4" s="1"/>
  <c r="D842" i="4"/>
  <c r="F842" i="4" s="1"/>
  <c r="H842" i="4" s="1"/>
  <c r="D841" i="4"/>
  <c r="F841" i="4" s="1"/>
  <c r="H841" i="4" s="1"/>
  <c r="D840" i="4"/>
  <c r="F840" i="4" s="1"/>
  <c r="H840" i="4" s="1"/>
  <c r="D833" i="4"/>
  <c r="F833" i="4" s="1"/>
  <c r="H833" i="4" s="1"/>
  <c r="D832" i="4"/>
  <c r="F832" i="4" s="1"/>
  <c r="H832" i="4" s="1"/>
  <c r="D825" i="4"/>
  <c r="F825" i="4" s="1"/>
  <c r="H825" i="4" s="1"/>
  <c r="D824" i="4"/>
  <c r="F824" i="4" s="1"/>
  <c r="H824" i="4" s="1"/>
  <c r="D817" i="4"/>
  <c r="F817" i="4" s="1"/>
  <c r="H817" i="4" s="1"/>
  <c r="D816" i="4"/>
  <c r="F816" i="4" s="1"/>
  <c r="H816" i="4" s="1"/>
  <c r="D809" i="4"/>
  <c r="F809" i="4" s="1"/>
  <c r="H809" i="4" s="1"/>
  <c r="D808" i="4"/>
  <c r="F808" i="4" s="1"/>
  <c r="H808" i="4" s="1"/>
  <c r="D801" i="4"/>
  <c r="F801" i="4" s="1"/>
  <c r="H801" i="4" s="1"/>
  <c r="D800" i="4"/>
  <c r="F800" i="4" s="1"/>
  <c r="H800" i="4" s="1"/>
  <c r="D793" i="4"/>
  <c r="F793" i="4" s="1"/>
  <c r="H793" i="4" s="1"/>
  <c r="D792" i="4"/>
  <c r="F792" i="4" s="1"/>
  <c r="H792" i="4" s="1"/>
  <c r="D786" i="4"/>
  <c r="F786" i="4" s="1"/>
  <c r="H786" i="4" s="1"/>
  <c r="D784" i="4"/>
  <c r="F784" i="4" s="1"/>
  <c r="H784" i="4" s="1"/>
  <c r="D777" i="4"/>
  <c r="F777" i="4" s="1"/>
  <c r="H777" i="4" s="1"/>
  <c r="D776" i="4"/>
  <c r="F776" i="4" s="1"/>
  <c r="H776" i="4" s="1"/>
  <c r="D769" i="4"/>
  <c r="F769" i="4" s="1"/>
  <c r="H769" i="4" s="1"/>
  <c r="D768" i="4"/>
  <c r="F768" i="4" s="1"/>
  <c r="H768" i="4" s="1"/>
  <c r="D760" i="4"/>
  <c r="F760" i="4" s="1"/>
  <c r="H760" i="4" s="1"/>
  <c r="D754" i="4"/>
  <c r="F754" i="4" s="1"/>
  <c r="H754" i="4" s="1"/>
  <c r="D753" i="4"/>
  <c r="F753" i="4" s="1"/>
  <c r="H753" i="4" s="1"/>
  <c r="D745" i="4"/>
  <c r="F745" i="4" s="1"/>
  <c r="H745" i="4" s="1"/>
  <c r="D744" i="4"/>
  <c r="F744" i="4" s="1"/>
  <c r="H744" i="4" s="1"/>
  <c r="D737" i="4"/>
  <c r="F737" i="4" s="1"/>
  <c r="H737" i="4" s="1"/>
  <c r="D736" i="4"/>
  <c r="F736" i="4" s="1"/>
  <c r="H736" i="4" s="1"/>
  <c r="D729" i="4"/>
  <c r="F729" i="4" s="1"/>
  <c r="H729" i="4" s="1"/>
  <c r="D728" i="4"/>
  <c r="F728" i="4" s="1"/>
  <c r="H728" i="4" s="1"/>
  <c r="D721" i="4"/>
  <c r="F721" i="4" s="1"/>
  <c r="H721" i="4" s="1"/>
  <c r="D720" i="4"/>
  <c r="F720" i="4" s="1"/>
  <c r="H720" i="4" s="1"/>
  <c r="D713" i="4"/>
  <c r="F713" i="4" s="1"/>
  <c r="H713" i="4" s="1"/>
  <c r="D712" i="4"/>
  <c r="F712" i="4" s="1"/>
  <c r="H712" i="4" s="1"/>
  <c r="D705" i="4"/>
  <c r="F705" i="4" s="1"/>
  <c r="H705" i="4" s="1"/>
  <c r="D704" i="4"/>
  <c r="F704" i="4" s="1"/>
  <c r="H704" i="4" s="1"/>
  <c r="D689" i="4"/>
  <c r="F689" i="4" s="1"/>
  <c r="H689" i="4" s="1"/>
  <c r="D688" i="4"/>
  <c r="F688" i="4" s="1"/>
  <c r="H688" i="4" s="1"/>
  <c r="D681" i="4"/>
  <c r="F681" i="4" s="1"/>
  <c r="H681" i="4" s="1"/>
  <c r="D680" i="4"/>
  <c r="F680" i="4" s="1"/>
  <c r="H680" i="4" s="1"/>
  <c r="D673" i="4"/>
  <c r="F673" i="4" s="1"/>
  <c r="H673" i="4" s="1"/>
  <c r="D672" i="4"/>
  <c r="F672" i="4" s="1"/>
  <c r="H672" i="4" s="1"/>
  <c r="D665" i="4"/>
  <c r="F665" i="4" s="1"/>
  <c r="H665" i="4" s="1"/>
  <c r="D664" i="4"/>
  <c r="F664" i="4" s="1"/>
  <c r="H664" i="4" s="1"/>
  <c r="D658" i="4"/>
  <c r="F658" i="4" s="1"/>
  <c r="H658" i="4" s="1"/>
  <c r="D656" i="4"/>
  <c r="F656" i="4" s="1"/>
  <c r="H656" i="4" s="1"/>
  <c r="D649" i="4"/>
  <c r="F649" i="4" s="1"/>
  <c r="H649" i="4" s="1"/>
  <c r="D648" i="4"/>
  <c r="F648" i="4" s="1"/>
  <c r="H648" i="4" s="1"/>
  <c r="D640" i="4"/>
  <c r="F640" i="4" s="1"/>
  <c r="H640" i="4" s="1"/>
  <c r="D633" i="4"/>
  <c r="F633" i="4" s="1"/>
  <c r="H633" i="4" s="1"/>
  <c r="D632" i="4"/>
  <c r="F632" i="4" s="1"/>
  <c r="H632" i="4" s="1"/>
  <c r="D627" i="4"/>
  <c r="F627" i="4" s="1"/>
  <c r="H627" i="4" s="1"/>
  <c r="D624" i="4"/>
  <c r="F624" i="4" s="1"/>
  <c r="H624" i="4" s="1"/>
  <c r="D617" i="4"/>
  <c r="F617" i="4" s="1"/>
  <c r="H617" i="4" s="1"/>
  <c r="D616" i="4"/>
  <c r="F616" i="4" s="1"/>
  <c r="H616" i="4" s="1"/>
  <c r="D609" i="4"/>
  <c r="F609" i="4" s="1"/>
  <c r="H609" i="4" s="1"/>
  <c r="D608" i="4"/>
  <c r="F608" i="4" s="1"/>
  <c r="H608" i="4" s="1"/>
  <c r="D601" i="4"/>
  <c r="F601" i="4" s="1"/>
  <c r="H601" i="4" s="1"/>
  <c r="D600" i="4"/>
  <c r="F600" i="4" s="1"/>
  <c r="H600" i="4" s="1"/>
  <c r="D593" i="4"/>
  <c r="F593" i="4" s="1"/>
  <c r="H593" i="4" s="1"/>
  <c r="D592" i="4"/>
  <c r="F592" i="4" s="1"/>
  <c r="H592" i="4" s="1"/>
  <c r="D585" i="4"/>
  <c r="F585" i="4" s="1"/>
  <c r="H585" i="4" s="1"/>
  <c r="D584" i="4"/>
  <c r="F584" i="4" s="1"/>
  <c r="H584" i="4" s="1"/>
  <c r="D578" i="4"/>
  <c r="F578" i="4" s="1"/>
  <c r="H578" i="4" s="1"/>
  <c r="D577" i="4"/>
  <c r="F577" i="4" s="1"/>
  <c r="H577" i="4" s="1"/>
  <c r="D576" i="4"/>
  <c r="F576" i="4" s="1"/>
  <c r="H576" i="4" s="1"/>
  <c r="D569" i="4"/>
  <c r="F569" i="4" s="1"/>
  <c r="H569" i="4" s="1"/>
  <c r="D568" i="4"/>
  <c r="F568" i="4" s="1"/>
  <c r="H568" i="4" s="1"/>
  <c r="D560" i="4"/>
  <c r="F560" i="4" s="1"/>
  <c r="H560" i="4" s="1"/>
  <c r="D555" i="4"/>
  <c r="F555" i="4" s="1"/>
  <c r="H555" i="4" s="1"/>
  <c r="D553" i="4"/>
  <c r="F553" i="4" s="1"/>
  <c r="H553" i="4" s="1"/>
  <c r="D552" i="4"/>
  <c r="F552" i="4" s="1"/>
  <c r="H552" i="4" s="1"/>
  <c r="D544" i="4"/>
  <c r="F544" i="4" s="1"/>
  <c r="H544" i="4" s="1"/>
  <c r="D537" i="4"/>
  <c r="F537" i="4" s="1"/>
  <c r="H537" i="4" s="1"/>
  <c r="D536" i="4"/>
  <c r="F536" i="4" s="1"/>
  <c r="H536" i="4" s="1"/>
  <c r="D528" i="4"/>
  <c r="F528" i="4" s="1"/>
  <c r="H528" i="4" s="1"/>
  <c r="D522" i="4"/>
  <c r="F522" i="4" s="1"/>
  <c r="H522" i="4" s="1"/>
  <c r="D521" i="4"/>
  <c r="F521" i="4" s="1"/>
  <c r="H521" i="4" s="1"/>
  <c r="D520" i="4"/>
  <c r="F520" i="4" s="1"/>
  <c r="H520" i="4" s="1"/>
  <c r="D513" i="4"/>
  <c r="F513" i="4" s="1"/>
  <c r="H513" i="4" s="1"/>
  <c r="D512" i="4"/>
  <c r="F512" i="4" s="1"/>
  <c r="H512" i="4" s="1"/>
  <c r="D505" i="4"/>
  <c r="F505" i="4" s="1"/>
  <c r="H505" i="4" s="1"/>
  <c r="D504" i="4"/>
  <c r="F504" i="4" s="1"/>
  <c r="H504" i="4" s="1"/>
  <c r="D497" i="4"/>
  <c r="F497" i="4" s="1"/>
  <c r="H497" i="4" s="1"/>
  <c r="D496" i="4"/>
  <c r="F496" i="4" s="1"/>
  <c r="H496" i="4" s="1"/>
  <c r="D490" i="4"/>
  <c r="F490" i="4" s="1"/>
  <c r="H490" i="4" s="1"/>
  <c r="D488" i="4"/>
  <c r="F488" i="4" s="1"/>
  <c r="H488" i="4" s="1"/>
  <c r="D481" i="4"/>
  <c r="F481" i="4" s="1"/>
  <c r="H481" i="4" s="1"/>
  <c r="D480" i="4"/>
  <c r="F480" i="4" s="1"/>
  <c r="H480" i="4" s="1"/>
  <c r="D473" i="4"/>
  <c r="F473" i="4" s="1"/>
  <c r="H473" i="4" s="1"/>
  <c r="D472" i="4"/>
  <c r="F472" i="4" s="1"/>
  <c r="H472" i="4" s="1"/>
  <c r="D465" i="4"/>
  <c r="D464" i="4"/>
  <c r="F464" i="4" s="1"/>
  <c r="H464" i="4" s="1"/>
  <c r="D456" i="4"/>
  <c r="F456" i="4" s="1"/>
  <c r="H456" i="4" s="1"/>
  <c r="D448" i="4"/>
  <c r="F448" i="4" s="1"/>
  <c r="H448" i="4" s="1"/>
  <c r="D441" i="4"/>
  <c r="D440" i="4"/>
  <c r="F440" i="4" s="1"/>
  <c r="H440" i="4" s="1"/>
  <c r="D433" i="4"/>
  <c r="F433" i="4" s="1"/>
  <c r="H433" i="4" s="1"/>
  <c r="D432" i="4"/>
  <c r="F432" i="4" s="1"/>
  <c r="H432" i="4" s="1"/>
  <c r="O6" i="5"/>
  <c r="O32" i="5"/>
  <c r="D425" i="4"/>
  <c r="D1083" i="4" l="1"/>
  <c r="F1083" i="4" s="1"/>
  <c r="H1083" i="4" s="1"/>
  <c r="D443" i="4"/>
  <c r="F443" i="4" s="1"/>
  <c r="H443" i="4" s="1"/>
  <c r="D3318" i="4"/>
  <c r="F3318" i="4" s="1"/>
  <c r="H3318" i="4" s="1"/>
  <c r="D3526" i="4"/>
  <c r="F3526" i="4" s="1"/>
  <c r="H3526" i="4" s="1"/>
  <c r="D6286" i="4"/>
  <c r="F6286" i="4" s="1"/>
  <c r="H6286" i="4" s="1"/>
  <c r="D6094" i="4"/>
  <c r="F6094" i="4" s="1"/>
  <c r="H6094" i="4" s="1"/>
  <c r="D6230" i="4"/>
  <c r="F6230" i="4" s="1"/>
  <c r="H6230" i="4" s="1"/>
  <c r="D530" i="4"/>
  <c r="F530" i="4" s="1"/>
  <c r="H530" i="4" s="1"/>
  <c r="D642" i="4"/>
  <c r="F642" i="4" s="1"/>
  <c r="H642" i="4" s="1"/>
  <c r="D666" i="4"/>
  <c r="F666" i="4" s="1"/>
  <c r="H666" i="4" s="1"/>
  <c r="D1122" i="4"/>
  <c r="F1122" i="4" s="1"/>
  <c r="H1122" i="4" s="1"/>
  <c r="D706" i="4"/>
  <c r="F706" i="4" s="1"/>
  <c r="H706" i="4" s="1"/>
  <c r="D794" i="4"/>
  <c r="F794" i="4" s="1"/>
  <c r="H794" i="4" s="1"/>
  <c r="D850" i="4"/>
  <c r="F850" i="4" s="1"/>
  <c r="H850" i="4" s="1"/>
  <c r="D1154" i="4"/>
  <c r="F1154" i="4" s="1"/>
  <c r="H1154" i="4" s="1"/>
  <c r="D930" i="4"/>
  <c r="F930" i="4" s="1"/>
  <c r="H930" i="4" s="1"/>
  <c r="D1266" i="4"/>
  <c r="F1266" i="4" s="1"/>
  <c r="H1266" i="4" s="1"/>
  <c r="D770" i="4"/>
  <c r="F770" i="4" s="1"/>
  <c r="H770" i="4" s="1"/>
  <c r="D994" i="4"/>
  <c r="F994" i="4" s="1"/>
  <c r="H994" i="4" s="1"/>
  <c r="D1018" i="4"/>
  <c r="F1018" i="4" s="1"/>
  <c r="H1018" i="4" s="1"/>
  <c r="D1042" i="4"/>
  <c r="F1042" i="4" s="1"/>
  <c r="H1042" i="4" s="1"/>
  <c r="D1074" i="4"/>
  <c r="F1074" i="4" s="1"/>
  <c r="H1074" i="4" s="1"/>
  <c r="D1330" i="4"/>
  <c r="F1330" i="4" s="1"/>
  <c r="H1330" i="4" s="1"/>
  <c r="D538" i="4"/>
  <c r="F538" i="4" s="1"/>
  <c r="H538" i="4" s="1"/>
  <c r="D1186" i="4"/>
  <c r="F1186" i="4" s="1"/>
  <c r="H1186" i="4" s="1"/>
  <c r="D570" i="4"/>
  <c r="F570" i="4" s="1"/>
  <c r="H570" i="4" s="1"/>
  <c r="D594" i="4"/>
  <c r="F594" i="4" s="1"/>
  <c r="H594" i="4" s="1"/>
  <c r="D626" i="4"/>
  <c r="F626" i="4" s="1"/>
  <c r="H626" i="4" s="1"/>
  <c r="D650" i="4"/>
  <c r="F650" i="4" s="1"/>
  <c r="H650" i="4" s="1"/>
  <c r="D1250" i="4"/>
  <c r="F1250" i="4" s="1"/>
  <c r="H1250" i="4" s="1"/>
  <c r="D1106" i="4"/>
  <c r="F1106" i="4" s="1"/>
  <c r="H1106" i="4" s="1"/>
  <c r="D1162" i="4"/>
  <c r="F1162" i="4" s="1"/>
  <c r="H1162" i="4" s="1"/>
  <c r="D1378" i="4"/>
  <c r="F1378" i="4" s="1"/>
  <c r="H1378" i="4" s="1"/>
  <c r="D1442" i="4"/>
  <c r="F1442" i="4" s="1"/>
  <c r="H1442" i="4" s="1"/>
  <c r="D1066" i="4"/>
  <c r="F1066" i="4" s="1"/>
  <c r="H1066" i="4" s="1"/>
  <c r="D1202" i="4"/>
  <c r="F1202" i="4" s="1"/>
  <c r="H1202" i="4" s="1"/>
  <c r="D1322" i="4"/>
  <c r="F1322" i="4" s="1"/>
  <c r="H1322" i="4" s="1"/>
  <c r="D1426" i="4"/>
  <c r="F1426" i="4" s="1"/>
  <c r="H1426" i="4" s="1"/>
  <c r="D1450" i="4"/>
  <c r="F1450" i="4" s="1"/>
  <c r="H1450" i="4" s="1"/>
  <c r="D2474" i="4"/>
  <c r="F2474" i="4" s="1"/>
  <c r="H2474" i="4" s="1"/>
  <c r="D730" i="4"/>
  <c r="F730" i="4" s="1"/>
  <c r="H730" i="4" s="1"/>
  <c r="D874" i="4"/>
  <c r="F874" i="4" s="1"/>
  <c r="H874" i="4" s="1"/>
  <c r="D1178" i="4"/>
  <c r="F1178" i="4" s="1"/>
  <c r="H1178" i="4" s="1"/>
  <c r="D3534" i="4"/>
  <c r="F3534" i="4" s="1"/>
  <c r="H3534" i="4" s="1"/>
  <c r="D3678" i="4"/>
  <c r="F3678" i="4" s="1"/>
  <c r="H3678" i="4" s="1"/>
  <c r="D3902" i="4"/>
  <c r="F3902" i="4" s="1"/>
  <c r="H3902" i="4" s="1"/>
  <c r="D4062" i="4"/>
  <c r="F4062" i="4" s="1"/>
  <c r="H4062" i="4" s="1"/>
  <c r="D3110" i="4"/>
  <c r="F3110" i="4" s="1"/>
  <c r="H3110" i="4" s="1"/>
  <c r="D4622" i="4"/>
  <c r="F4622" i="4" s="1"/>
  <c r="H4622" i="4" s="1"/>
  <c r="D3302" i="4"/>
  <c r="F3302" i="4" s="1"/>
  <c r="H3302" i="4" s="1"/>
  <c r="D4678" i="4"/>
  <c r="F4678" i="4" s="1"/>
  <c r="H4678" i="4" s="1"/>
  <c r="D6070" i="4"/>
  <c r="F6070" i="4" s="1"/>
  <c r="H6070" i="4" s="1"/>
  <c r="D3008" i="4"/>
  <c r="F3008" i="4" s="1"/>
  <c r="H3008" i="4" s="1"/>
  <c r="D3742" i="4"/>
  <c r="F3742" i="4" s="1"/>
  <c r="H3742" i="4" s="1"/>
  <c r="D3366" i="4"/>
  <c r="F3366" i="4" s="1"/>
  <c r="H3366" i="4" s="1"/>
  <c r="D4822" i="4"/>
  <c r="F4822" i="4" s="1"/>
  <c r="H4822" i="4" s="1"/>
  <c r="D3142" i="4"/>
  <c r="F3142" i="4" s="1"/>
  <c r="D3382" i="4"/>
  <c r="F3382" i="4" s="1"/>
  <c r="H3382" i="4" s="1"/>
  <c r="D3566" i="4"/>
  <c r="F3566" i="4" s="1"/>
  <c r="H3566" i="4" s="1"/>
  <c r="D3750" i="4"/>
  <c r="F3750" i="4" s="1"/>
  <c r="H3750" i="4" s="1"/>
  <c r="D4166" i="4"/>
  <c r="F4166" i="4" s="1"/>
  <c r="H4166" i="4" s="1"/>
  <c r="D4998" i="4"/>
  <c r="F4998" i="4" s="1"/>
  <c r="H4998" i="4" s="1"/>
  <c r="D3118" i="4"/>
  <c r="F3118" i="4" s="1"/>
  <c r="H3118" i="4" s="1"/>
  <c r="D3542" i="4"/>
  <c r="F3542" i="4" s="1"/>
  <c r="H3542" i="4" s="1"/>
  <c r="D4078" i="4"/>
  <c r="F4078" i="4" s="1"/>
  <c r="H4078" i="4" s="1"/>
  <c r="D3174" i="4"/>
  <c r="F3174" i="4" s="1"/>
  <c r="H3174" i="4" s="1"/>
  <c r="D3582" i="4"/>
  <c r="F3582" i="4" s="1"/>
  <c r="D5238" i="4"/>
  <c r="F5238" i="4" s="1"/>
  <c r="H5238" i="4" s="1"/>
  <c r="D3727" i="4"/>
  <c r="F3727" i="4" s="1"/>
  <c r="H3727" i="4" s="1"/>
  <c r="D3398" i="4"/>
  <c r="F3398" i="4" s="1"/>
  <c r="H3398" i="4" s="1"/>
  <c r="D4254" i="4"/>
  <c r="F4254" i="4" s="1"/>
  <c r="H4254" i="4" s="1"/>
  <c r="D3246" i="4"/>
  <c r="F3246" i="4" s="1"/>
  <c r="H3246" i="4" s="1"/>
  <c r="D3430" i="4"/>
  <c r="F3430" i="4" s="1"/>
  <c r="H3430" i="4" s="1"/>
  <c r="D3598" i="4"/>
  <c r="F3598" i="4" s="1"/>
  <c r="H3598" i="4" s="1"/>
  <c r="D3822" i="4"/>
  <c r="F3822" i="4" s="1"/>
  <c r="H3822" i="4" s="1"/>
  <c r="D4278" i="4"/>
  <c r="F4278" i="4" s="1"/>
  <c r="H4278" i="4" s="1"/>
  <c r="D5414" i="4"/>
  <c r="F5414" i="4" s="1"/>
  <c r="D3254" i="4"/>
  <c r="F3254" i="4" s="1"/>
  <c r="H3254" i="4" s="1"/>
  <c r="D3446" i="4"/>
  <c r="F3446" i="4" s="1"/>
  <c r="H3446" i="4" s="1"/>
  <c r="D3654" i="4"/>
  <c r="F3654" i="4" s="1"/>
  <c r="H3654" i="4" s="1"/>
  <c r="D3838" i="4"/>
  <c r="F3838" i="4" s="1"/>
  <c r="H3838" i="4" s="1"/>
  <c r="D4342" i="4"/>
  <c r="F4342" i="4" s="1"/>
  <c r="H4342" i="4" s="1"/>
  <c r="D5430" i="4"/>
  <c r="F5430" i="4" s="1"/>
  <c r="H5430" i="4" s="1"/>
  <c r="D3766" i="4"/>
  <c r="F3766" i="4" s="1"/>
  <c r="H3766" i="4" s="1"/>
  <c r="D3270" i="4"/>
  <c r="F3270" i="4" s="1"/>
  <c r="H3270" i="4" s="1"/>
  <c r="D3462" i="4"/>
  <c r="F3462" i="4" s="1"/>
  <c r="H3462" i="4" s="1"/>
  <c r="D3662" i="4"/>
  <c r="F3662" i="4" s="1"/>
  <c r="H3662" i="4" s="1"/>
  <c r="D3846" i="4"/>
  <c r="F3846" i="4" s="1"/>
  <c r="H3846" i="4" s="1"/>
  <c r="D4606" i="4"/>
  <c r="F4606" i="4" s="1"/>
  <c r="H4606" i="4" s="1"/>
  <c r="D3367" i="4"/>
  <c r="F3367" i="4" s="1"/>
  <c r="H3367" i="4" s="1"/>
  <c r="D3183" i="4"/>
  <c r="F3183" i="4" s="1"/>
  <c r="H3183" i="4" s="1"/>
  <c r="D4887" i="4"/>
  <c r="F4887" i="4" s="1"/>
  <c r="H4887" i="4" s="1"/>
  <c r="D3191" i="4"/>
  <c r="F3191" i="4" s="1"/>
  <c r="H3191" i="4" s="1"/>
  <c r="D3271" i="4"/>
  <c r="F3271" i="4" s="1"/>
  <c r="H3271" i="4" s="1"/>
  <c r="D3463" i="4"/>
  <c r="F3463" i="4" s="1"/>
  <c r="H3463" i="4" s="1"/>
  <c r="D4055" i="4"/>
  <c r="F4055" i="4" s="1"/>
  <c r="H4055" i="4" s="1"/>
  <c r="D4391" i="4"/>
  <c r="F4391" i="4" s="1"/>
  <c r="H4391" i="4" s="1"/>
  <c r="D4927" i="4"/>
  <c r="F4927" i="4" s="1"/>
  <c r="H4927" i="4" s="1"/>
  <c r="D3127" i="4"/>
  <c r="F3127" i="4" s="1"/>
  <c r="H3127" i="4" s="1"/>
  <c r="D3215" i="4"/>
  <c r="F3215" i="4" s="1"/>
  <c r="H3215" i="4" s="1"/>
  <c r="D3759" i="4"/>
  <c r="F3759" i="4" s="1"/>
  <c r="H3759" i="4" s="1"/>
  <c r="D3295" i="4"/>
  <c r="F3295" i="4" s="1"/>
  <c r="H3295" i="4" s="1"/>
  <c r="D3391" i="4"/>
  <c r="F3391" i="4" s="1"/>
  <c r="H3391" i="4" s="1"/>
  <c r="D3583" i="4"/>
  <c r="F3583" i="4" s="1"/>
  <c r="H3583" i="4" s="1"/>
  <c r="D4455" i="4"/>
  <c r="F4455" i="4" s="1"/>
  <c r="H4455" i="4" s="1"/>
  <c r="D3223" i="4"/>
  <c r="F3223" i="4" s="1"/>
  <c r="H3223" i="4" s="1"/>
  <c r="D3231" i="4"/>
  <c r="F3231" i="4" s="1"/>
  <c r="H3231" i="4" s="1"/>
  <c r="D3535" i="4"/>
  <c r="F3535" i="4" s="1"/>
  <c r="H3535" i="4" s="1"/>
  <c r="D3087" i="4"/>
  <c r="F3087" i="4" s="1"/>
  <c r="H3087" i="4" s="1"/>
  <c r="D3167" i="4"/>
  <c r="F3167" i="4" s="1"/>
  <c r="H3167" i="4" s="1"/>
  <c r="D3327" i="4"/>
  <c r="F3327" i="4" s="1"/>
  <c r="H3327" i="4" s="1"/>
  <c r="D3431" i="4"/>
  <c r="F3431" i="4" s="1"/>
  <c r="H3431" i="4" s="1"/>
  <c r="D4791" i="4"/>
  <c r="F4791" i="4" s="1"/>
  <c r="H4791" i="4" s="1"/>
  <c r="D2567" i="4"/>
  <c r="F2567" i="4" s="1"/>
  <c r="H2567" i="4" s="1"/>
  <c r="D3199" i="4"/>
  <c r="F3199" i="4" s="1"/>
  <c r="H3199" i="4" s="1"/>
  <c r="D3503" i="4"/>
  <c r="F3503" i="4" s="1"/>
  <c r="H3503" i="4" s="1"/>
  <c r="D3143" i="4"/>
  <c r="F3143" i="4" s="1"/>
  <c r="H3143" i="4" s="1"/>
  <c r="D3311" i="4"/>
  <c r="F3311" i="4" s="1"/>
  <c r="H3311" i="4" s="1"/>
  <c r="D3399" i="4"/>
  <c r="F3399" i="4" s="1"/>
  <c r="H3399" i="4" s="1"/>
  <c r="D3639" i="4"/>
  <c r="F3639" i="4" s="1"/>
  <c r="H3639" i="4" s="1"/>
  <c r="D3159" i="4"/>
  <c r="F3159" i="4" s="1"/>
  <c r="H3159" i="4" s="1"/>
  <c r="D4231" i="4"/>
  <c r="F4231" i="4" s="1"/>
  <c r="H4231" i="4" s="1"/>
  <c r="D3103" i="4"/>
  <c r="F3103" i="4" s="1"/>
  <c r="H3103" i="4" s="1"/>
  <c r="D3551" i="4"/>
  <c r="F3551" i="4" s="1"/>
  <c r="H3551" i="4" s="1"/>
  <c r="D5727" i="4"/>
  <c r="F5727" i="4" s="1"/>
  <c r="H5727" i="4" s="1"/>
  <c r="C2975" i="4"/>
  <c r="D2975" i="4"/>
  <c r="F2975" i="4" s="1"/>
  <c r="H2975" i="4" s="1"/>
  <c r="C2823" i="4"/>
  <c r="E2823" i="4" s="1"/>
  <c r="D2823" i="4"/>
  <c r="C2759" i="4"/>
  <c r="E2759" i="4" s="1"/>
  <c r="D2759" i="4"/>
  <c r="C2655" i="4"/>
  <c r="D2655" i="4"/>
  <c r="C2615" i="4"/>
  <c r="D2615" i="4"/>
  <c r="F2615" i="4" s="1"/>
  <c r="H2615" i="4" s="1"/>
  <c r="C2591" i="4"/>
  <c r="E2591" i="4" s="1"/>
  <c r="D2591" i="4"/>
  <c r="C2543" i="4"/>
  <c r="E2543" i="4" s="1"/>
  <c r="D2543" i="4"/>
  <c r="C2423" i="4"/>
  <c r="D2423" i="4"/>
  <c r="C1967" i="4"/>
  <c r="E1967" i="4" s="1"/>
  <c r="D1967" i="4"/>
  <c r="F1967" i="4" s="1"/>
  <c r="H1967" i="4" s="1"/>
  <c r="C1943" i="4"/>
  <c r="E1943" i="4" s="1"/>
  <c r="D1943" i="4"/>
  <c r="C1879" i="4"/>
  <c r="D1879" i="4"/>
  <c r="F1879" i="4" s="1"/>
  <c r="H1879" i="4" s="1"/>
  <c r="E1839" i="4"/>
  <c r="C1815" i="4"/>
  <c r="D1815" i="4"/>
  <c r="C1791" i="4"/>
  <c r="D1791" i="4"/>
  <c r="C1767" i="4"/>
  <c r="E1767" i="4" s="1"/>
  <c r="D1767" i="4"/>
  <c r="C1759" i="4"/>
  <c r="E1759" i="4" s="1"/>
  <c r="D1759" i="4"/>
  <c r="C1735" i="4"/>
  <c r="D1735" i="4"/>
  <c r="C1711" i="4"/>
  <c r="E1711" i="4" s="1"/>
  <c r="D1711" i="4"/>
  <c r="C1703" i="4"/>
  <c r="D1703" i="4"/>
  <c r="C1695" i="4"/>
  <c r="E1695" i="4" s="1"/>
  <c r="D1695" i="4"/>
  <c r="C1687" i="4"/>
  <c r="D1687" i="4"/>
  <c r="C1655" i="4"/>
  <c r="D1655" i="4"/>
  <c r="C1647" i="4"/>
  <c r="D1647" i="4"/>
  <c r="C1639" i="4"/>
  <c r="D1639" i="4"/>
  <c r="C1631" i="4"/>
  <c r="D1631" i="4"/>
  <c r="C1623" i="4"/>
  <c r="D1623" i="4"/>
  <c r="C1615" i="4"/>
  <c r="D1615" i="4"/>
  <c r="C1607" i="4"/>
  <c r="D1607" i="4"/>
  <c r="C1599" i="4"/>
  <c r="D1599" i="4"/>
  <c r="E1591" i="4"/>
  <c r="C1583" i="4"/>
  <c r="D1583" i="4"/>
  <c r="C1575" i="4"/>
  <c r="D1575" i="4"/>
  <c r="F1575" i="4" s="1"/>
  <c r="H1575" i="4" s="1"/>
  <c r="C1567" i="4"/>
  <c r="D1567" i="4"/>
  <c r="C1559" i="4"/>
  <c r="D1559" i="4"/>
  <c r="D1727" i="4"/>
  <c r="F1727" i="4" s="1"/>
  <c r="H1727" i="4" s="1"/>
  <c r="D1927" i="4"/>
  <c r="F1927" i="4" s="1"/>
  <c r="H1927" i="4" s="1"/>
  <c r="C3063" i="4"/>
  <c r="E3063" i="4" s="1"/>
  <c r="D3063" i="4"/>
  <c r="C2879" i="4"/>
  <c r="E2879" i="4" s="1"/>
  <c r="D2879" i="4"/>
  <c r="C2727" i="4"/>
  <c r="E2727" i="4" s="1"/>
  <c r="D2727" i="4"/>
  <c r="C2695" i="4"/>
  <c r="E2695" i="4" s="1"/>
  <c r="D2695" i="4"/>
  <c r="C2639" i="4"/>
  <c r="E2639" i="4" s="1"/>
  <c r="D2639" i="4"/>
  <c r="F2639" i="4" s="1"/>
  <c r="H2639" i="4" s="1"/>
  <c r="C2455" i="4"/>
  <c r="E2455" i="4" s="1"/>
  <c r="D2455" i="4"/>
  <c r="C2415" i="4"/>
  <c r="E2415" i="4" s="1"/>
  <c r="D2415" i="4"/>
  <c r="C2383" i="4"/>
  <c r="E2383" i="4" s="1"/>
  <c r="D2383" i="4"/>
  <c r="C2999" i="4"/>
  <c r="D2999" i="4"/>
  <c r="F2999" i="4" s="1"/>
  <c r="H2999" i="4" s="1"/>
  <c r="C2967" i="4"/>
  <c r="E2967" i="4" s="1"/>
  <c r="D2967" i="4"/>
  <c r="C2751" i="4"/>
  <c r="E2751" i="4" s="1"/>
  <c r="D2751" i="4"/>
  <c r="F2751" i="4" s="1"/>
  <c r="H2751" i="4" s="1"/>
  <c r="C2631" i="4"/>
  <c r="E2631" i="4" s="1"/>
  <c r="D2631" i="4"/>
  <c r="C2607" i="4"/>
  <c r="D2607" i="4"/>
  <c r="F2607" i="4" s="1"/>
  <c r="H2607" i="4" s="1"/>
  <c r="C2575" i="4"/>
  <c r="D2575" i="4"/>
  <c r="C2551" i="4"/>
  <c r="E2551" i="4" s="1"/>
  <c r="D2551" i="4"/>
  <c r="F2551" i="4" s="1"/>
  <c r="H2551" i="4" s="1"/>
  <c r="C2407" i="4"/>
  <c r="E2407" i="4" s="1"/>
  <c r="D2407" i="4"/>
  <c r="C1831" i="4"/>
  <c r="E1831" i="4" s="1"/>
  <c r="D1831" i="4"/>
  <c r="F1831" i="4" s="1"/>
  <c r="H1831" i="4" s="1"/>
  <c r="C2951" i="4"/>
  <c r="E2951" i="4" s="1"/>
  <c r="D2951" i="4"/>
  <c r="C2895" i="4"/>
  <c r="D2895" i="4"/>
  <c r="C2775" i="4"/>
  <c r="E2775" i="4" s="1"/>
  <c r="D2775" i="4"/>
  <c r="C2679" i="4"/>
  <c r="E2679" i="4" s="1"/>
  <c r="D2679" i="4"/>
  <c r="F2679" i="4" s="1"/>
  <c r="H2679" i="4" s="1"/>
  <c r="C2623" i="4"/>
  <c r="D2623" i="4"/>
  <c r="C2583" i="4"/>
  <c r="E2583" i="4" s="1"/>
  <c r="D2583" i="4"/>
  <c r="C2535" i="4"/>
  <c r="D2535" i="4"/>
  <c r="C2919" i="4"/>
  <c r="E2919" i="4" s="1"/>
  <c r="D2919" i="4"/>
  <c r="F2919" i="4" s="1"/>
  <c r="H2919" i="4" s="1"/>
  <c r="C2863" i="4"/>
  <c r="E2863" i="4" s="1"/>
  <c r="D2863" i="4"/>
  <c r="C2799" i="4"/>
  <c r="E2799" i="4" s="1"/>
  <c r="D2799" i="4"/>
  <c r="F2799" i="4" s="1"/>
  <c r="H2799" i="4" s="1"/>
  <c r="C2735" i="4"/>
  <c r="E2735" i="4" s="1"/>
  <c r="D2735" i="4"/>
  <c r="C2599" i="4"/>
  <c r="E2599" i="4" s="1"/>
  <c r="D2599" i="4"/>
  <c r="F2599" i="4" s="1"/>
  <c r="H2599" i="4" s="1"/>
  <c r="C2487" i="4"/>
  <c r="D2487" i="4"/>
  <c r="C2391" i="4"/>
  <c r="E2391" i="4" s="1"/>
  <c r="D2391" i="4"/>
  <c r="F2391" i="4" s="1"/>
  <c r="H2391" i="4" s="1"/>
  <c r="C1983" i="4"/>
  <c r="E1983" i="4" s="1"/>
  <c r="D1983" i="4"/>
  <c r="C1959" i="4"/>
  <c r="D1959" i="4"/>
  <c r="F1959" i="4" s="1"/>
  <c r="H1959" i="4" s="1"/>
  <c r="C1935" i="4"/>
  <c r="E1935" i="4" s="1"/>
  <c r="D1935" i="4"/>
  <c r="C1903" i="4"/>
  <c r="D1903" i="4"/>
  <c r="F1903" i="4" s="1"/>
  <c r="H1903" i="4" s="1"/>
  <c r="C1871" i="4"/>
  <c r="E1871" i="4" s="1"/>
  <c r="D1871" i="4"/>
  <c r="C1855" i="4"/>
  <c r="D1855" i="4"/>
  <c r="F1855" i="4" s="1"/>
  <c r="H1855" i="4" s="1"/>
  <c r="C1823" i="4"/>
  <c r="D1823" i="4"/>
  <c r="E1775" i="4"/>
  <c r="C1663" i="4"/>
  <c r="E1663" i="4" s="1"/>
  <c r="D1663" i="4"/>
  <c r="C3055" i="4"/>
  <c r="E3055" i="4" s="1"/>
  <c r="D3055" i="4"/>
  <c r="C2903" i="4"/>
  <c r="E2903" i="4" s="1"/>
  <c r="D2903" i="4"/>
  <c r="C2847" i="4"/>
  <c r="E2847" i="4" s="1"/>
  <c r="D2847" i="4"/>
  <c r="C2791" i="4"/>
  <c r="E2791" i="4" s="1"/>
  <c r="D2791" i="4"/>
  <c r="C2743" i="4"/>
  <c r="E2743" i="4" s="1"/>
  <c r="D2743" i="4"/>
  <c r="C2719" i="4"/>
  <c r="E2719" i="4" s="1"/>
  <c r="D2719" i="4"/>
  <c r="C2663" i="4"/>
  <c r="E2663" i="4" s="1"/>
  <c r="D2663" i="4"/>
  <c r="C2527" i="4"/>
  <c r="E2527" i="4" s="1"/>
  <c r="D2527" i="4"/>
  <c r="C2503" i="4"/>
  <c r="E2503" i="4" s="1"/>
  <c r="D2503" i="4"/>
  <c r="C1975" i="4"/>
  <c r="D1975" i="4"/>
  <c r="C1951" i="4"/>
  <c r="D1951" i="4"/>
  <c r="C1919" i="4"/>
  <c r="E1919" i="4" s="1"/>
  <c r="D1919" i="4"/>
  <c r="C1895" i="4"/>
  <c r="D1895" i="4"/>
  <c r="C1863" i="4"/>
  <c r="D1863" i="4"/>
  <c r="C1847" i="4"/>
  <c r="D1847" i="4"/>
  <c r="E1799" i="4"/>
  <c r="C1783" i="4"/>
  <c r="E1783" i="4" s="1"/>
  <c r="D1783" i="4"/>
  <c r="C1751" i="4"/>
  <c r="E1751" i="4" s="1"/>
  <c r="D1751" i="4"/>
  <c r="C1671" i="4"/>
  <c r="E1671" i="4" s="1"/>
  <c r="D1671" i="4"/>
  <c r="D1591" i="4"/>
  <c r="F1591" i="4" s="1"/>
  <c r="H1591" i="4" s="1"/>
  <c r="E1551" i="4"/>
  <c r="C1543" i="4"/>
  <c r="D1543" i="4"/>
  <c r="E1535" i="4"/>
  <c r="C1519" i="4"/>
  <c r="D1519" i="4"/>
  <c r="C1511" i="4"/>
  <c r="D1511" i="4"/>
  <c r="D1527" i="4"/>
  <c r="F1527" i="4" s="1"/>
  <c r="H1527" i="4" s="1"/>
  <c r="C5918" i="4"/>
  <c r="E5918" i="4" s="1"/>
  <c r="D5918" i="4"/>
  <c r="F5918" i="4" s="1"/>
  <c r="C5862" i="4"/>
  <c r="E5862" i="4" s="1"/>
  <c r="D5862" i="4"/>
  <c r="F5862" i="4" s="1"/>
  <c r="H5862" i="4" s="1"/>
  <c r="C5838" i="4"/>
  <c r="E5838" i="4" s="1"/>
  <c r="D5838" i="4"/>
  <c r="C5782" i="4"/>
  <c r="E5782" i="4" s="1"/>
  <c r="D5782" i="4"/>
  <c r="F5782" i="4" s="1"/>
  <c r="H5782" i="4" s="1"/>
  <c r="E5774" i="4"/>
  <c r="C5758" i="4"/>
  <c r="E5758" i="4" s="1"/>
  <c r="D5758" i="4"/>
  <c r="E5622" i="4"/>
  <c r="C5582" i="4"/>
  <c r="D5582" i="4"/>
  <c r="C5542" i="4"/>
  <c r="E5542" i="4" s="1"/>
  <c r="D5542" i="4"/>
  <c r="C5518" i="4"/>
  <c r="E5518" i="4" s="1"/>
  <c r="D5518" i="4"/>
  <c r="C5502" i="4"/>
  <c r="E5502" i="4" s="1"/>
  <c r="D5502" i="4"/>
  <c r="F5502" i="4" s="1"/>
  <c r="H5502" i="4" s="1"/>
  <c r="E5430" i="4"/>
  <c r="C5398" i="4"/>
  <c r="E5398" i="4" s="1"/>
  <c r="D5398" i="4"/>
  <c r="C5390" i="4"/>
  <c r="E5390" i="4" s="1"/>
  <c r="D5390" i="4"/>
  <c r="C5350" i="4"/>
  <c r="E5350" i="4" s="1"/>
  <c r="D5350" i="4"/>
  <c r="C5326" i="4"/>
  <c r="E5326" i="4" s="1"/>
  <c r="D5326" i="4"/>
  <c r="C5278" i="4"/>
  <c r="E5278" i="4" s="1"/>
  <c r="D5278" i="4"/>
  <c r="E5198" i="4"/>
  <c r="C5190" i="4"/>
  <c r="E5190" i="4" s="1"/>
  <c r="D5190" i="4"/>
  <c r="C5166" i="4"/>
  <c r="E5166" i="4" s="1"/>
  <c r="D5166" i="4"/>
  <c r="C5150" i="4"/>
  <c r="E5150" i="4" s="1"/>
  <c r="D5150" i="4"/>
  <c r="C5078" i="4"/>
  <c r="E5078" i="4" s="1"/>
  <c r="D5078" i="4"/>
  <c r="C4974" i="4"/>
  <c r="D4974" i="4"/>
  <c r="C4966" i="4"/>
  <c r="E4966" i="4" s="1"/>
  <c r="D4966" i="4"/>
  <c r="F4966" i="4" s="1"/>
  <c r="H4966" i="4" s="1"/>
  <c r="C4886" i="4"/>
  <c r="E4886" i="4" s="1"/>
  <c r="D4886" i="4"/>
  <c r="C4814" i="4"/>
  <c r="D4814" i="4"/>
  <c r="C4774" i="4"/>
  <c r="D4774" i="4"/>
  <c r="E4742" i="4"/>
  <c r="C4726" i="4"/>
  <c r="E4726" i="4" s="1"/>
  <c r="D4726" i="4"/>
  <c r="C4574" i="4"/>
  <c r="D4574" i="4"/>
  <c r="C4558" i="4"/>
  <c r="E4558" i="4" s="1"/>
  <c r="D4558" i="4"/>
  <c r="C4542" i="4"/>
  <c r="E4542" i="4" s="1"/>
  <c r="D4542" i="4"/>
  <c r="C4502" i="4"/>
  <c r="E4502" i="4" s="1"/>
  <c r="D4502" i="4"/>
  <c r="C4374" i="4"/>
  <c r="E4374" i="4" s="1"/>
  <c r="D4374" i="4"/>
  <c r="C4366" i="4"/>
  <c r="E4366" i="4" s="1"/>
  <c r="D4366" i="4"/>
  <c r="C4326" i="4"/>
  <c r="E4326" i="4" s="1"/>
  <c r="D4326" i="4"/>
  <c r="E4238" i="4"/>
  <c r="C4214" i="4"/>
  <c r="E4214" i="4" s="1"/>
  <c r="D4214" i="4"/>
  <c r="C4190" i="4"/>
  <c r="D4190" i="4"/>
  <c r="F4190" i="4" s="1"/>
  <c r="H4190" i="4" s="1"/>
  <c r="C4102" i="4"/>
  <c r="D4102" i="4"/>
  <c r="C3950" i="4"/>
  <c r="E3950" i="4" s="1"/>
  <c r="D3950" i="4"/>
  <c r="C3918" i="4"/>
  <c r="E3918" i="4" s="1"/>
  <c r="D3918" i="4"/>
  <c r="C3862" i="4"/>
  <c r="E3862" i="4" s="1"/>
  <c r="D3862" i="4"/>
  <c r="C3798" i="4"/>
  <c r="E3798" i="4" s="1"/>
  <c r="D3798" i="4"/>
  <c r="C3790" i="4"/>
  <c r="E3790" i="4" s="1"/>
  <c r="D3790" i="4"/>
  <c r="C3774" i="4"/>
  <c r="E3774" i="4" s="1"/>
  <c r="D3774" i="4"/>
  <c r="C3718" i="4"/>
  <c r="E3718" i="4" s="1"/>
  <c r="D3718" i="4"/>
  <c r="C3702" i="4"/>
  <c r="E3702" i="4" s="1"/>
  <c r="D3702" i="4"/>
  <c r="C3686" i="4"/>
  <c r="E3686" i="4" s="1"/>
  <c r="D3686" i="4"/>
  <c r="C3670" i="4"/>
  <c r="E3670" i="4" s="1"/>
  <c r="D3670" i="4"/>
  <c r="C3630" i="4"/>
  <c r="D3630" i="4"/>
  <c r="C3614" i="4"/>
  <c r="E3614" i="4" s="1"/>
  <c r="D3614" i="4"/>
  <c r="C3606" i="4"/>
  <c r="E3606" i="4" s="1"/>
  <c r="D3606" i="4"/>
  <c r="E3598" i="4"/>
  <c r="C3590" i="4"/>
  <c r="D3590" i="4"/>
  <c r="E3582" i="4"/>
  <c r="C3558" i="4"/>
  <c r="E3558" i="4" s="1"/>
  <c r="D3558" i="4"/>
  <c r="C3550" i="4"/>
  <c r="E3550" i="4" s="1"/>
  <c r="D3550" i="4"/>
  <c r="E3510" i="4"/>
  <c r="C3502" i="4"/>
  <c r="D3502" i="4"/>
  <c r="C3494" i="4"/>
  <c r="E3494" i="4" s="1"/>
  <c r="D3494" i="4"/>
  <c r="C3454" i="4"/>
  <c r="D3454" i="4"/>
  <c r="C3422" i="4"/>
  <c r="E3422" i="4" s="1"/>
  <c r="D3422" i="4"/>
  <c r="C3414" i="4"/>
  <c r="D3414" i="4"/>
  <c r="C3358" i="4"/>
  <c r="E3358" i="4" s="1"/>
  <c r="D3358" i="4"/>
  <c r="C3342" i="4"/>
  <c r="E3342" i="4" s="1"/>
  <c r="D3342" i="4"/>
  <c r="C3334" i="4"/>
  <c r="E3334" i="4" s="1"/>
  <c r="D3334" i="4"/>
  <c r="C3326" i="4"/>
  <c r="D3326" i="4"/>
  <c r="E3318" i="4"/>
  <c r="C3286" i="4"/>
  <c r="D3286" i="4"/>
  <c r="C3262" i="4"/>
  <c r="D3262" i="4"/>
  <c r="C3222" i="4"/>
  <c r="E3222" i="4" s="1"/>
  <c r="D3222" i="4"/>
  <c r="E3214" i="4"/>
  <c r="C3158" i="4"/>
  <c r="E3158" i="4" s="1"/>
  <c r="D3158" i="4"/>
  <c r="C3134" i="4"/>
  <c r="E3134" i="4" s="1"/>
  <c r="D3134" i="4"/>
  <c r="C3102" i="4"/>
  <c r="E3102" i="4" s="1"/>
  <c r="D3102" i="4"/>
  <c r="C3094" i="4"/>
  <c r="E3094" i="4" s="1"/>
  <c r="D3094" i="4"/>
  <c r="C3086" i="4"/>
  <c r="E3086" i="4" s="1"/>
  <c r="D3086" i="4"/>
  <c r="D4750" i="4"/>
  <c r="F4750" i="4" s="1"/>
  <c r="H4750" i="4" s="1"/>
  <c r="D5014" i="4"/>
  <c r="F5014" i="4" s="1"/>
  <c r="H5014" i="4" s="1"/>
  <c r="D5478" i="4"/>
  <c r="F5478" i="4" s="1"/>
  <c r="H5478" i="4" s="1"/>
  <c r="E1503" i="4"/>
  <c r="D1503" i="4"/>
  <c r="F1503" i="4" s="1"/>
  <c r="H1503" i="4" s="1"/>
  <c r="D1535" i="4"/>
  <c r="F1535" i="4" s="1"/>
  <c r="H1535" i="4" s="1"/>
  <c r="D4086" i="4"/>
  <c r="F4086" i="4" s="1"/>
  <c r="H4086" i="4" s="1"/>
  <c r="D4438" i="4"/>
  <c r="F4438" i="4" s="1"/>
  <c r="H4438" i="4" s="1"/>
  <c r="D5030" i="4"/>
  <c r="F5030" i="4" s="1"/>
  <c r="H5030" i="4" s="1"/>
  <c r="D5102" i="4"/>
  <c r="F5102" i="4" s="1"/>
  <c r="H5102" i="4" s="1"/>
  <c r="D5590" i="4"/>
  <c r="F5590" i="4" s="1"/>
  <c r="H5590" i="4" s="1"/>
  <c r="D4486" i="4"/>
  <c r="F4486" i="4" s="1"/>
  <c r="H4486" i="4" s="1"/>
  <c r="D4838" i="4"/>
  <c r="F4838" i="4" s="1"/>
  <c r="H4838" i="4" s="1"/>
  <c r="D5198" i="4"/>
  <c r="F5198" i="4" s="1"/>
  <c r="H5198" i="4" s="1"/>
  <c r="D5710" i="4"/>
  <c r="F5710" i="4" s="1"/>
  <c r="H5710" i="4" s="1"/>
  <c r="D1551" i="4"/>
  <c r="F1551" i="4" s="1"/>
  <c r="H1551" i="4" s="1"/>
  <c r="D4238" i="4"/>
  <c r="F4238" i="4" s="1"/>
  <c r="D4518" i="4"/>
  <c r="F4518" i="4" s="1"/>
  <c r="H4518" i="4" s="1"/>
  <c r="D4878" i="4"/>
  <c r="F4878" i="4" s="1"/>
  <c r="H4878" i="4" s="1"/>
  <c r="D5222" i="4"/>
  <c r="F5222" i="4" s="1"/>
  <c r="H5222" i="4" s="1"/>
  <c r="C3083" i="4"/>
  <c r="F3083" i="4" s="1"/>
  <c r="H3083" i="4" s="1"/>
  <c r="D449" i="4"/>
  <c r="F449" i="4" s="1"/>
  <c r="H449" i="4" s="1"/>
  <c r="D498" i="4"/>
  <c r="F498" i="4" s="1"/>
  <c r="H498" i="4" s="1"/>
  <c r="D1348" i="4"/>
  <c r="F1348" i="4" s="1"/>
  <c r="H1348" i="4" s="1"/>
  <c r="D6118" i="4"/>
  <c r="F6118" i="4" s="1"/>
  <c r="H6118" i="4" s="1"/>
  <c r="C1498" i="4"/>
  <c r="E1498" i="4" s="1"/>
  <c r="D6166" i="4"/>
  <c r="F6166" i="4" s="1"/>
  <c r="H6166" i="4" s="1"/>
  <c r="D6182" i="4"/>
  <c r="F6182" i="4" s="1"/>
  <c r="H6182" i="4" s="1"/>
  <c r="D426" i="4"/>
  <c r="F426" i="4" s="1"/>
  <c r="H426" i="4" s="1"/>
  <c r="D482" i="4"/>
  <c r="F482" i="4" s="1"/>
  <c r="H482" i="4" s="1"/>
  <c r="D506" i="4"/>
  <c r="F506" i="4" s="1"/>
  <c r="H506" i="4" s="1"/>
  <c r="D562" i="4"/>
  <c r="F562" i="4" s="1"/>
  <c r="H562" i="4" s="1"/>
  <c r="D610" i="4"/>
  <c r="F610" i="4" s="1"/>
  <c r="H610" i="4" s="1"/>
  <c r="D634" i="4"/>
  <c r="F634" i="4" s="1"/>
  <c r="H634" i="4" s="1"/>
  <c r="D962" i="4"/>
  <c r="F962" i="4" s="1"/>
  <c r="H962" i="4" s="1"/>
  <c r="D1170" i="4"/>
  <c r="F1170" i="4" s="1"/>
  <c r="H1170" i="4" s="1"/>
  <c r="D1282" i="4"/>
  <c r="F1282" i="4" s="1"/>
  <c r="H1282" i="4" s="1"/>
  <c r="D1370" i="4"/>
  <c r="F1370" i="4" s="1"/>
  <c r="H1370" i="4" s="1"/>
  <c r="D1402" i="4"/>
  <c r="F1402" i="4" s="1"/>
  <c r="H1402" i="4" s="1"/>
  <c r="D1115" i="4"/>
  <c r="F1115" i="4" s="1"/>
  <c r="H1115" i="4" s="1"/>
  <c r="D458" i="4"/>
  <c r="F458" i="4" s="1"/>
  <c r="H458" i="4" s="1"/>
  <c r="D698" i="4"/>
  <c r="F698" i="4" s="1"/>
  <c r="H698" i="4" s="1"/>
  <c r="D722" i="4"/>
  <c r="F722" i="4" s="1"/>
  <c r="H722" i="4" s="1"/>
  <c r="D746" i="4"/>
  <c r="F746" i="4" s="1"/>
  <c r="H746" i="4" s="1"/>
  <c r="D858" i="4"/>
  <c r="F858" i="4" s="1"/>
  <c r="H858" i="4" s="1"/>
  <c r="D906" i="4"/>
  <c r="F906" i="4" s="1"/>
  <c r="H906" i="4" s="1"/>
  <c r="D1090" i="4"/>
  <c r="F1090" i="4" s="1"/>
  <c r="H1090" i="4" s="1"/>
  <c r="D1371" i="4"/>
  <c r="F1371" i="4" s="1"/>
  <c r="H1371" i="4" s="1"/>
  <c r="D1490" i="4"/>
  <c r="F1490" i="4" s="1"/>
  <c r="H1490" i="4" s="1"/>
  <c r="D1569" i="4"/>
  <c r="F1569" i="4" s="1"/>
  <c r="H1569" i="4" s="1"/>
  <c r="D1625" i="4"/>
  <c r="F1625" i="4" s="1"/>
  <c r="H1625" i="4" s="1"/>
  <c r="D3557" i="4"/>
  <c r="F3557" i="4" s="1"/>
  <c r="H3557" i="4" s="1"/>
  <c r="D515" i="4"/>
  <c r="F515" i="4" s="1"/>
  <c r="H515" i="4" s="1"/>
  <c r="D939" i="4"/>
  <c r="F939" i="4" s="1"/>
  <c r="H939" i="4" s="1"/>
  <c r="D963" i="4"/>
  <c r="F963" i="4" s="1"/>
  <c r="H963" i="4" s="1"/>
  <c r="H1432" i="4"/>
  <c r="D5454" i="4"/>
  <c r="F5454" i="4" s="1"/>
  <c r="H5454" i="4" s="1"/>
  <c r="D5631" i="4"/>
  <c r="F5631" i="4" s="1"/>
  <c r="H5631" i="4" s="1"/>
  <c r="D5998" i="4"/>
  <c r="F5998" i="4" s="1"/>
  <c r="H5998" i="4" s="1"/>
  <c r="D6287" i="4"/>
  <c r="F6287" i="4" s="1"/>
  <c r="H6287" i="4" s="1"/>
  <c r="E1974" i="4"/>
  <c r="D4061" i="4"/>
  <c r="F4061" i="4" s="1"/>
  <c r="H4061" i="4" s="1"/>
  <c r="D1635" i="4"/>
  <c r="F1635" i="4" s="1"/>
  <c r="H1635" i="4" s="1"/>
  <c r="D3389" i="4"/>
  <c r="F3389" i="4" s="1"/>
  <c r="H3389" i="4" s="1"/>
  <c r="D1379" i="4"/>
  <c r="F1379" i="4" s="1"/>
  <c r="H1379" i="4" s="1"/>
  <c r="D466" i="4"/>
  <c r="F466" i="4" s="1"/>
  <c r="H466" i="4" s="1"/>
  <c r="D514" i="4"/>
  <c r="F514" i="4" s="1"/>
  <c r="H514" i="4" s="1"/>
  <c r="D690" i="4"/>
  <c r="F690" i="4" s="1"/>
  <c r="H690" i="4" s="1"/>
  <c r="D979" i="4"/>
  <c r="F979" i="4" s="1"/>
  <c r="H979" i="4" s="1"/>
  <c r="D1002" i="4"/>
  <c r="F1002" i="4" s="1"/>
  <c r="H1002" i="4" s="1"/>
  <c r="D1050" i="4"/>
  <c r="F1050" i="4" s="1"/>
  <c r="H1050" i="4" s="1"/>
  <c r="D1123" i="4"/>
  <c r="F1123" i="4" s="1"/>
  <c r="H1123" i="4" s="1"/>
  <c r="D1146" i="4"/>
  <c r="F1146" i="4" s="1"/>
  <c r="H1146" i="4" s="1"/>
  <c r="D1194" i="4"/>
  <c r="F1194" i="4" s="1"/>
  <c r="H1194" i="4" s="1"/>
  <c r="D1226" i="4"/>
  <c r="F1226" i="4" s="1"/>
  <c r="H1226" i="4" s="1"/>
  <c r="D1331" i="4"/>
  <c r="F1331" i="4" s="1"/>
  <c r="H1331" i="4" s="1"/>
  <c r="D1355" i="4"/>
  <c r="F1355" i="4" s="1"/>
  <c r="H1355" i="4" s="1"/>
  <c r="D1466" i="4"/>
  <c r="F1466" i="4" s="1"/>
  <c r="H1466" i="4" s="1"/>
  <c r="D1491" i="4"/>
  <c r="F1491" i="4" s="1"/>
  <c r="H1491" i="4" s="1"/>
  <c r="D1513" i="4"/>
  <c r="F1513" i="4" s="1"/>
  <c r="H1513" i="4" s="1"/>
  <c r="D1593" i="4"/>
  <c r="F1593" i="4" s="1"/>
  <c r="H1593" i="4" s="1"/>
  <c r="D1617" i="4"/>
  <c r="F1617" i="4" s="1"/>
  <c r="H1617" i="4" s="1"/>
  <c r="D1641" i="4"/>
  <c r="F1641" i="4" s="1"/>
  <c r="H1641" i="4" s="1"/>
  <c r="D1790" i="4"/>
  <c r="F1790" i="4" s="1"/>
  <c r="H1790" i="4" s="1"/>
  <c r="D1897" i="4"/>
  <c r="F1897" i="4" s="1"/>
  <c r="H1897" i="4" s="1"/>
  <c r="D2358" i="4"/>
  <c r="F2358" i="4" s="1"/>
  <c r="H2358" i="4" s="1"/>
  <c r="D1846" i="4"/>
  <c r="F1846" i="4" s="1"/>
  <c r="H1846" i="4" s="1"/>
  <c r="D2918" i="4"/>
  <c r="F2918" i="4" s="1"/>
  <c r="H2918" i="4" s="1"/>
  <c r="E2942" i="4"/>
  <c r="D1758" i="4"/>
  <c r="F1758" i="4" s="1"/>
  <c r="H1758" i="4" s="1"/>
  <c r="D3133" i="4"/>
  <c r="F3133" i="4" s="1"/>
  <c r="H3133" i="4" s="1"/>
  <c r="D851" i="4"/>
  <c r="F851" i="4" s="1"/>
  <c r="H851" i="4" s="1"/>
  <c r="D923" i="4"/>
  <c r="F923" i="4" s="1"/>
  <c r="H923" i="4" s="1"/>
  <c r="D1051" i="4"/>
  <c r="F1051" i="4" s="1"/>
  <c r="H1051" i="4" s="1"/>
  <c r="D1595" i="4"/>
  <c r="F1595" i="4" s="1"/>
  <c r="H1595" i="4" s="1"/>
  <c r="D3421" i="4"/>
  <c r="F3421" i="4" s="1"/>
  <c r="H3421" i="4" s="1"/>
  <c r="D3589" i="4"/>
  <c r="F3589" i="4" s="1"/>
  <c r="H3589" i="4" s="1"/>
  <c r="D3821" i="4"/>
  <c r="F3821" i="4" s="1"/>
  <c r="H3821" i="4" s="1"/>
  <c r="D4121" i="4"/>
  <c r="F4121" i="4" s="1"/>
  <c r="H4121" i="4" s="1"/>
  <c r="D595" i="4"/>
  <c r="F595" i="4" s="1"/>
  <c r="H595" i="4" s="1"/>
  <c r="D778" i="4"/>
  <c r="F778" i="4" s="1"/>
  <c r="H778" i="4" s="1"/>
  <c r="D835" i="4"/>
  <c r="F835" i="4" s="1"/>
  <c r="H835" i="4" s="1"/>
  <c r="D875" i="4"/>
  <c r="F875" i="4" s="1"/>
  <c r="H875" i="4" s="1"/>
  <c r="D946" i="4"/>
  <c r="F946" i="4" s="1"/>
  <c r="H946" i="4" s="1"/>
  <c r="D1010" i="4"/>
  <c r="F1010" i="4" s="1"/>
  <c r="H1010" i="4" s="1"/>
  <c r="D1052" i="4"/>
  <c r="F1052" i="4" s="1"/>
  <c r="H1052" i="4" s="1"/>
  <c r="D1098" i="4"/>
  <c r="F1098" i="4" s="1"/>
  <c r="H1098" i="4" s="1"/>
  <c r="D1187" i="4"/>
  <c r="F1187" i="4" s="1"/>
  <c r="H1187" i="4" s="1"/>
  <c r="D1210" i="4"/>
  <c r="F1210" i="4" s="1"/>
  <c r="H1210" i="4" s="1"/>
  <c r="D1338" i="4"/>
  <c r="F1338" i="4" s="1"/>
  <c r="H1338" i="4" s="1"/>
  <c r="D1777" i="4"/>
  <c r="F1777" i="4" s="1"/>
  <c r="H1777" i="4" s="1"/>
  <c r="D1866" i="4"/>
  <c r="F1866" i="4" s="1"/>
  <c r="H1866" i="4" s="1"/>
  <c r="D2158" i="4"/>
  <c r="F2158" i="4" s="1"/>
  <c r="H2158" i="4" s="1"/>
  <c r="D2306" i="4"/>
  <c r="F2306" i="4" s="1"/>
  <c r="H2306" i="4" s="1"/>
  <c r="D2922" i="4"/>
  <c r="F2922" i="4" s="1"/>
  <c r="H2922" i="4" s="1"/>
  <c r="D3325" i="4"/>
  <c r="F3325" i="4" s="1"/>
  <c r="H3325" i="4" s="1"/>
  <c r="D3973" i="4"/>
  <c r="F3973" i="4" s="1"/>
  <c r="H3973" i="4" s="1"/>
  <c r="D4142" i="4"/>
  <c r="F4142" i="4" s="1"/>
  <c r="H4142" i="4" s="1"/>
  <c r="D4302" i="4"/>
  <c r="F4302" i="4" s="1"/>
  <c r="H4302" i="4" s="1"/>
  <c r="D4573" i="4"/>
  <c r="F4573" i="4" s="1"/>
  <c r="H4573" i="4" s="1"/>
  <c r="D4934" i="4"/>
  <c r="F4934" i="4" s="1"/>
  <c r="H4934" i="4" s="1"/>
  <c r="D5126" i="4"/>
  <c r="F5126" i="4" s="1"/>
  <c r="H5126" i="4" s="1"/>
  <c r="D5302" i="4"/>
  <c r="F5302" i="4" s="1"/>
  <c r="H5302" i="4" s="1"/>
  <c r="D5470" i="4"/>
  <c r="F5470" i="4" s="1"/>
  <c r="H5470" i="4" s="1"/>
  <c r="D5606" i="4"/>
  <c r="F5606" i="4" s="1"/>
  <c r="H5606" i="4" s="1"/>
  <c r="D5886" i="4"/>
  <c r="F5886" i="4" s="1"/>
  <c r="H5886" i="4" s="1"/>
  <c r="D6190" i="4"/>
  <c r="F6190" i="4" s="1"/>
  <c r="H6190" i="4" s="1"/>
  <c r="E2190" i="4"/>
  <c r="D3293" i="4"/>
  <c r="F3293" i="4" s="1"/>
  <c r="H3293" i="4" s="1"/>
  <c r="D1702" i="4"/>
  <c r="F1702" i="4" s="1"/>
  <c r="H1702" i="4" s="1"/>
  <c r="D2846" i="4"/>
  <c r="F2846" i="4" s="1"/>
  <c r="H2846" i="4" s="1"/>
  <c r="D3453" i="4"/>
  <c r="F3453" i="4" s="1"/>
  <c r="H3453" i="4" s="1"/>
  <c r="D3533" i="4"/>
  <c r="F3533" i="4" s="1"/>
  <c r="H3533" i="4" s="1"/>
  <c r="D3621" i="4"/>
  <c r="F3621" i="4" s="1"/>
  <c r="H3621" i="4" s="1"/>
  <c r="E1910" i="4"/>
  <c r="D2190" i="4"/>
  <c r="F2190" i="4" s="1"/>
  <c r="H2190" i="4" s="1"/>
  <c r="D3357" i="4"/>
  <c r="F3357" i="4" s="1"/>
  <c r="H3357" i="4" s="1"/>
  <c r="D3917" i="4"/>
  <c r="F3917" i="4" s="1"/>
  <c r="H3917" i="4" s="1"/>
  <c r="D4525" i="4"/>
  <c r="F4525" i="4" s="1"/>
  <c r="H4525" i="4" s="1"/>
  <c r="D1902" i="4"/>
  <c r="F1902" i="4" s="1"/>
  <c r="H1902" i="4" s="1"/>
  <c r="D3261" i="4"/>
  <c r="F3261" i="4" s="1"/>
  <c r="H3261" i="4" s="1"/>
  <c r="D4421" i="4"/>
  <c r="F4421" i="4" s="1"/>
  <c r="H4421" i="4" s="1"/>
  <c r="D1036" i="4"/>
  <c r="F1036" i="4" s="1"/>
  <c r="H1036" i="4" s="1"/>
  <c r="D1100" i="4"/>
  <c r="F1100" i="4" s="1"/>
  <c r="H1100" i="4" s="1"/>
  <c r="D1211" i="4"/>
  <c r="F1211" i="4" s="1"/>
  <c r="H1211" i="4" s="1"/>
  <c r="D2078" i="4"/>
  <c r="F2078" i="4" s="1"/>
  <c r="H2078" i="4" s="1"/>
  <c r="D2230" i="4"/>
  <c r="F2230" i="4" s="1"/>
  <c r="D2950" i="4"/>
  <c r="F2950" i="4" s="1"/>
  <c r="H2950" i="4" s="1"/>
  <c r="D3022" i="4"/>
  <c r="F3022" i="4" s="1"/>
  <c r="H3022" i="4" s="1"/>
  <c r="D3669" i="4"/>
  <c r="F3669" i="4" s="1"/>
  <c r="H3669" i="4" s="1"/>
  <c r="D4477" i="4"/>
  <c r="F4477" i="4" s="1"/>
  <c r="H4477" i="4" s="1"/>
  <c r="D1974" i="4"/>
  <c r="F1974" i="4" s="1"/>
  <c r="H1974" i="4" s="1"/>
  <c r="D2006" i="4"/>
  <c r="F2006" i="4" s="1"/>
  <c r="H2006" i="4" s="1"/>
  <c r="D2038" i="4"/>
  <c r="F2038" i="4" s="1"/>
  <c r="H2038" i="4" s="1"/>
  <c r="D2126" i="4"/>
  <c r="F2126" i="4" s="1"/>
  <c r="H2126" i="4" s="1"/>
  <c r="D2310" i="4"/>
  <c r="F2310" i="4" s="1"/>
  <c r="H2310" i="4" s="1"/>
  <c r="D2798" i="4"/>
  <c r="F2798" i="4" s="1"/>
  <c r="H2798" i="4" s="1"/>
  <c r="D2982" i="4"/>
  <c r="F2982" i="4" s="1"/>
  <c r="D3030" i="4"/>
  <c r="F3030" i="4" s="1"/>
  <c r="H3030" i="4" s="1"/>
  <c r="D3070" i="4"/>
  <c r="F3070" i="4" s="1"/>
  <c r="H3070" i="4" s="1"/>
  <c r="D3165" i="4"/>
  <c r="F3165" i="4" s="1"/>
  <c r="H3165" i="4" s="1"/>
  <c r="D3501" i="4"/>
  <c r="F3501" i="4" s="1"/>
  <c r="H3501" i="4" s="1"/>
  <c r="D3629" i="4"/>
  <c r="F3629" i="4" s="1"/>
  <c r="H3629" i="4" s="1"/>
  <c r="D3709" i="4"/>
  <c r="F3709" i="4" s="1"/>
  <c r="H3709" i="4" s="1"/>
  <c r="D3869" i="4"/>
  <c r="F3869" i="4" s="1"/>
  <c r="H3869" i="4" s="1"/>
  <c r="D3981" i="4"/>
  <c r="F3981" i="4" s="1"/>
  <c r="H3981" i="4" s="1"/>
  <c r="D4485" i="4"/>
  <c r="F4485" i="4" s="1"/>
  <c r="H4485" i="4" s="1"/>
  <c r="D4533" i="4"/>
  <c r="F4533" i="4" s="1"/>
  <c r="H4533" i="4" s="1"/>
  <c r="D5421" i="4"/>
  <c r="F5421" i="4" s="1"/>
  <c r="H5421" i="4" s="1"/>
  <c r="E1902" i="4"/>
  <c r="D1734" i="4"/>
  <c r="F1734" i="4" s="1"/>
  <c r="D1798" i="4"/>
  <c r="D2046" i="4"/>
  <c r="F2046" i="4" s="1"/>
  <c r="H2046" i="4" s="1"/>
  <c r="D2134" i="4"/>
  <c r="F2134" i="4" s="1"/>
  <c r="H2134" i="4" s="1"/>
  <c r="D2238" i="4"/>
  <c r="F2238" i="4" s="1"/>
  <c r="H2238" i="4" s="1"/>
  <c r="D2318" i="4"/>
  <c r="F2318" i="4" s="1"/>
  <c r="H2318" i="4" s="1"/>
  <c r="D2630" i="4"/>
  <c r="F2630" i="4" s="1"/>
  <c r="H2630" i="4" s="1"/>
  <c r="D2990" i="4"/>
  <c r="F2990" i="4" s="1"/>
  <c r="H2990" i="4" s="1"/>
  <c r="D3269" i="4"/>
  <c r="F3269" i="4" s="1"/>
  <c r="H3269" i="4" s="1"/>
  <c r="D3365" i="4"/>
  <c r="F3365" i="4" s="1"/>
  <c r="H3365" i="4" s="1"/>
  <c r="D3677" i="4"/>
  <c r="F3677" i="4" s="1"/>
  <c r="H3677" i="4" s="1"/>
  <c r="D3717" i="4"/>
  <c r="F3717" i="4" s="1"/>
  <c r="H3717" i="4" s="1"/>
  <c r="D3789" i="4"/>
  <c r="F3789" i="4" s="1"/>
  <c r="D3877" i="4"/>
  <c r="F3877" i="4" s="1"/>
  <c r="H3877" i="4" s="1"/>
  <c r="D3997" i="4"/>
  <c r="F3997" i="4" s="1"/>
  <c r="D4437" i="4"/>
  <c r="F4437" i="4" s="1"/>
  <c r="H4437" i="4" s="1"/>
  <c r="E2862" i="4"/>
  <c r="E1958" i="4"/>
  <c r="D1950" i="4"/>
  <c r="F1950" i="4" s="1"/>
  <c r="H1950" i="4" s="1"/>
  <c r="D2014" i="4"/>
  <c r="F2014" i="4" s="1"/>
  <c r="H2014" i="4" s="1"/>
  <c r="D2326" i="4"/>
  <c r="F2326" i="4" s="1"/>
  <c r="H2326" i="4" s="1"/>
  <c r="D2958" i="4"/>
  <c r="F2958" i="4" s="1"/>
  <c r="H2958" i="4" s="1"/>
  <c r="D3173" i="4"/>
  <c r="F3173" i="4" s="1"/>
  <c r="H3173" i="4" s="1"/>
  <c r="D3637" i="4"/>
  <c r="F3637" i="4" s="1"/>
  <c r="H3637" i="4" s="1"/>
  <c r="D3941" i="4"/>
  <c r="F3941" i="4" s="1"/>
  <c r="H3941" i="4" s="1"/>
  <c r="D5437" i="4"/>
  <c r="F5437" i="4" s="1"/>
  <c r="H5437" i="4" s="1"/>
  <c r="E1806" i="4"/>
  <c r="E2238" i="4"/>
  <c r="E2078" i="4"/>
  <c r="E1942" i="4"/>
  <c r="E1878" i="4"/>
  <c r="E3014" i="4"/>
  <c r="E2742" i="4"/>
  <c r="E2230" i="4"/>
  <c r="E2062" i="4"/>
  <c r="E1870" i="4"/>
  <c r="D1678" i="4"/>
  <c r="F1678" i="4" s="1"/>
  <c r="H1678" i="4" s="1"/>
  <c r="D2270" i="4"/>
  <c r="F2270" i="4" s="1"/>
  <c r="H2270" i="4" s="1"/>
  <c r="D2886" i="4"/>
  <c r="F2886" i="4" s="1"/>
  <c r="D3229" i="4"/>
  <c r="F3229" i="4" s="1"/>
  <c r="H3229" i="4" s="1"/>
  <c r="D3749" i="4"/>
  <c r="F3749" i="4" s="1"/>
  <c r="H3749" i="4" s="1"/>
  <c r="D1766" i="4"/>
  <c r="F1766" i="4" s="1"/>
  <c r="H1766" i="4" s="1"/>
  <c r="D2198" i="4"/>
  <c r="F2198" i="4" s="1"/>
  <c r="H2198" i="4" s="1"/>
  <c r="D2894" i="4"/>
  <c r="F2894" i="4" s="1"/>
  <c r="H2894" i="4" s="1"/>
  <c r="D3085" i="4"/>
  <c r="F3085" i="4" s="1"/>
  <c r="H3085" i="4" s="1"/>
  <c r="D3565" i="4"/>
  <c r="F3565" i="4" s="1"/>
  <c r="H3565" i="4" s="1"/>
  <c r="D4589" i="4"/>
  <c r="F4589" i="4" s="1"/>
  <c r="H4589" i="4" s="1"/>
  <c r="D4637" i="4"/>
  <c r="F4637" i="4" s="1"/>
  <c r="H4637" i="4" s="1"/>
  <c r="D4964" i="4"/>
  <c r="F4964" i="4" s="1"/>
  <c r="H4964" i="4" s="1"/>
  <c r="D1918" i="4"/>
  <c r="F1918" i="4" s="1"/>
  <c r="H1918" i="4" s="1"/>
  <c r="D2094" i="4"/>
  <c r="F2094" i="4" s="1"/>
  <c r="H2094" i="4" s="1"/>
  <c r="D2862" i="4"/>
  <c r="F2862" i="4" s="1"/>
  <c r="H2862" i="4" s="1"/>
  <c r="D3333" i="4"/>
  <c r="F3333" i="4" s="1"/>
  <c r="H3333" i="4" s="1"/>
  <c r="D3541" i="4"/>
  <c r="F3541" i="4" s="1"/>
  <c r="H3541" i="4" s="1"/>
  <c r="D3837" i="4"/>
  <c r="F3837" i="4" s="1"/>
  <c r="H3837" i="4" s="1"/>
  <c r="D4005" i="4"/>
  <c r="F4005" i="4" s="1"/>
  <c r="H4005" i="4" s="1"/>
  <c r="D1694" i="4"/>
  <c r="F1694" i="4" s="1"/>
  <c r="H1694" i="4" s="1"/>
  <c r="D1718" i="4"/>
  <c r="F1718" i="4" s="1"/>
  <c r="H1718" i="4" s="1"/>
  <c r="D1782" i="4"/>
  <c r="F1782" i="4" s="1"/>
  <c r="H1782" i="4" s="1"/>
  <c r="D1838" i="4"/>
  <c r="F1838" i="4" s="1"/>
  <c r="H1838" i="4" s="1"/>
  <c r="D2030" i="4"/>
  <c r="F2030" i="4" s="1"/>
  <c r="H2030" i="4" s="1"/>
  <c r="D2110" i="4"/>
  <c r="F2110" i="4" s="1"/>
  <c r="H2110" i="4" s="1"/>
  <c r="D2150" i="4"/>
  <c r="F2150" i="4" s="1"/>
  <c r="H2150" i="4" s="1"/>
  <c r="D2182" i="4"/>
  <c r="F2182" i="4" s="1"/>
  <c r="H2182" i="4" s="1"/>
  <c r="D2222" i="4"/>
  <c r="F2222" i="4" s="1"/>
  <c r="H2222" i="4" s="1"/>
  <c r="D2254" i="4"/>
  <c r="F2254" i="4" s="1"/>
  <c r="H2254" i="4" s="1"/>
  <c r="D2294" i="4"/>
  <c r="F2294" i="4" s="1"/>
  <c r="H2294" i="4" s="1"/>
  <c r="D2350" i="4"/>
  <c r="F2350" i="4" s="1"/>
  <c r="H2350" i="4" s="1"/>
  <c r="D2934" i="4"/>
  <c r="F2934" i="4" s="1"/>
  <c r="H2934" i="4" s="1"/>
  <c r="D3125" i="4"/>
  <c r="F3125" i="4" s="1"/>
  <c r="H3125" i="4" s="1"/>
  <c r="D3157" i="4"/>
  <c r="F3157" i="4" s="1"/>
  <c r="H3157" i="4" s="1"/>
  <c r="D3221" i="4"/>
  <c r="F3221" i="4" s="1"/>
  <c r="H3221" i="4" s="1"/>
  <c r="D3253" i="4"/>
  <c r="F3253" i="4" s="1"/>
  <c r="H3253" i="4" s="1"/>
  <c r="D3285" i="4"/>
  <c r="F3285" i="4" s="1"/>
  <c r="H3285" i="4" s="1"/>
  <c r="D3317" i="4"/>
  <c r="F3317" i="4" s="1"/>
  <c r="H3317" i="4" s="1"/>
  <c r="D3381" i="4"/>
  <c r="F3381" i="4" s="1"/>
  <c r="H3381" i="4" s="1"/>
  <c r="D3413" i="4"/>
  <c r="F3413" i="4" s="1"/>
  <c r="H3413" i="4" s="1"/>
  <c r="D3445" i="4"/>
  <c r="D3485" i="4"/>
  <c r="F3485" i="4" s="1"/>
  <c r="H3485" i="4" s="1"/>
  <c r="D3525" i="4"/>
  <c r="F3525" i="4" s="1"/>
  <c r="H3525" i="4" s="1"/>
  <c r="D3613" i="4"/>
  <c r="F3613" i="4" s="1"/>
  <c r="H3613" i="4" s="1"/>
  <c r="D3693" i="4"/>
  <c r="F3693" i="4" s="1"/>
  <c r="H3693" i="4" s="1"/>
  <c r="D3733" i="4"/>
  <c r="F3733" i="4" s="1"/>
  <c r="H3733" i="4" s="1"/>
  <c r="D3805" i="4"/>
  <c r="F3805" i="4" s="1"/>
  <c r="D3957" i="4"/>
  <c r="F3957" i="4" s="1"/>
  <c r="H3957" i="4" s="1"/>
  <c r="D4053" i="4"/>
  <c r="F4053" i="4" s="1"/>
  <c r="H4053" i="4" s="1"/>
  <c r="D4133" i="4"/>
  <c r="F4133" i="4" s="1"/>
  <c r="H4133" i="4" s="1"/>
  <c r="D4405" i="4"/>
  <c r="F4405" i="4" s="1"/>
  <c r="H4405" i="4" s="1"/>
  <c r="D4461" i="4"/>
  <c r="F4461" i="4" s="1"/>
  <c r="H4461" i="4" s="1"/>
  <c r="D4509" i="4"/>
  <c r="F4509" i="4" s="1"/>
  <c r="H4509" i="4" s="1"/>
  <c r="D4613" i="4"/>
  <c r="F4613" i="4" s="1"/>
  <c r="H4613" i="4" s="1"/>
  <c r="D6357" i="4"/>
  <c r="F6357" i="4" s="1"/>
  <c r="H6357" i="4" s="1"/>
  <c r="E2998" i="4"/>
  <c r="E2654" i="4"/>
  <c r="E2054" i="4"/>
  <c r="E1926" i="4"/>
  <c r="D1822" i="4"/>
  <c r="F1822" i="4" s="1"/>
  <c r="H1822" i="4" s="1"/>
  <c r="D1878" i="4"/>
  <c r="F1878" i="4" s="1"/>
  <c r="H1878" i="4" s="1"/>
  <c r="D1942" i="4"/>
  <c r="F1942" i="4" s="1"/>
  <c r="H1942" i="4" s="1"/>
  <c r="D3197" i="4"/>
  <c r="F3197" i="4" s="1"/>
  <c r="H3197" i="4" s="1"/>
  <c r="D3781" i="4"/>
  <c r="F3781" i="4" s="1"/>
  <c r="H3781" i="4" s="1"/>
  <c r="D4429" i="4"/>
  <c r="F4429" i="4" s="1"/>
  <c r="H4429" i="4" s="1"/>
  <c r="D4629" i="4"/>
  <c r="F4629" i="4" s="1"/>
  <c r="H4629" i="4" s="1"/>
  <c r="E2886" i="4"/>
  <c r="D1854" i="4"/>
  <c r="F1854" i="4" s="1"/>
  <c r="H1854" i="4" s="1"/>
  <c r="D1910" i="4"/>
  <c r="F1910" i="4" s="1"/>
  <c r="H1910" i="4" s="1"/>
  <c r="D2086" i="4"/>
  <c r="F2086" i="4" s="1"/>
  <c r="H2086" i="4" s="1"/>
  <c r="D2166" i="4"/>
  <c r="F2166" i="4" s="1"/>
  <c r="H2166" i="4" s="1"/>
  <c r="D2278" i="4"/>
  <c r="F2278" i="4" s="1"/>
  <c r="H2278" i="4" s="1"/>
  <c r="D2854" i="4"/>
  <c r="F2854" i="4" s="1"/>
  <c r="H2854" i="4" s="1"/>
  <c r="D3038" i="4"/>
  <c r="F3038" i="4" s="1"/>
  <c r="D3109" i="4"/>
  <c r="F3109" i="4" s="1"/>
  <c r="H3109" i="4" s="1"/>
  <c r="D3141" i="4"/>
  <c r="F3141" i="4" s="1"/>
  <c r="H3141" i="4" s="1"/>
  <c r="D3301" i="4"/>
  <c r="F3301" i="4" s="1"/>
  <c r="H3301" i="4" s="1"/>
  <c r="D3397" i="4"/>
  <c r="F3397" i="4" s="1"/>
  <c r="H3397" i="4" s="1"/>
  <c r="D3429" i="4"/>
  <c r="F3429" i="4" s="1"/>
  <c r="H3429" i="4" s="1"/>
  <c r="D3461" i="4"/>
  <c r="F3461" i="4" s="1"/>
  <c r="H3461" i="4" s="1"/>
  <c r="D3597" i="4"/>
  <c r="F3597" i="4" s="1"/>
  <c r="H3597" i="4" s="1"/>
  <c r="D3829" i="4"/>
  <c r="F3829" i="4" s="1"/>
  <c r="H3829" i="4" s="1"/>
  <c r="D3933" i="4"/>
  <c r="F3933" i="4" s="1"/>
  <c r="H3933" i="4" s="1"/>
  <c r="D4541" i="4"/>
  <c r="F4541" i="4" s="1"/>
  <c r="H4541" i="4" s="1"/>
  <c r="D1686" i="4"/>
  <c r="F1686" i="4" s="1"/>
  <c r="H1686" i="4" s="1"/>
  <c r="D1710" i="4"/>
  <c r="F1710" i="4" s="1"/>
  <c r="H1710" i="4" s="1"/>
  <c r="D1830" i="4"/>
  <c r="F1830" i="4" s="1"/>
  <c r="H1830" i="4" s="1"/>
  <c r="D1886" i="4"/>
  <c r="F1886" i="4" s="1"/>
  <c r="H1886" i="4" s="1"/>
  <c r="D1982" i="4"/>
  <c r="F1982" i="4" s="1"/>
  <c r="H1982" i="4" s="1"/>
  <c r="D2054" i="4"/>
  <c r="F2054" i="4" s="1"/>
  <c r="H2054" i="4" s="1"/>
  <c r="D2206" i="4"/>
  <c r="F2206" i="4" s="1"/>
  <c r="H2206" i="4" s="1"/>
  <c r="D2806" i="4"/>
  <c r="F2806" i="4" s="1"/>
  <c r="H2806" i="4" s="1"/>
  <c r="D2998" i="4"/>
  <c r="F2998" i="4" s="1"/>
  <c r="H2998" i="4" s="1"/>
  <c r="D3046" i="4"/>
  <c r="F3046" i="4" s="1"/>
  <c r="H3046" i="4" s="1"/>
  <c r="D3205" i="4"/>
  <c r="F3205" i="4" s="1"/>
  <c r="H3205" i="4" s="1"/>
  <c r="D3237" i="4"/>
  <c r="F3237" i="4" s="1"/>
  <c r="H3237" i="4" s="1"/>
  <c r="D3757" i="4"/>
  <c r="F3757" i="4" s="1"/>
  <c r="H3757" i="4" s="1"/>
  <c r="D3885" i="4"/>
  <c r="F3885" i="4" s="1"/>
  <c r="H3885" i="4" s="1"/>
  <c r="D4493" i="4"/>
  <c r="F4493" i="4" s="1"/>
  <c r="H4493" i="4" s="1"/>
  <c r="D4597" i="4"/>
  <c r="F4597" i="4" s="1"/>
  <c r="H4597" i="4" s="1"/>
  <c r="D4653" i="4"/>
  <c r="F4653" i="4" s="1"/>
  <c r="H4653" i="4" s="1"/>
  <c r="D1662" i="4"/>
  <c r="F1662" i="4" s="1"/>
  <c r="H1662" i="4" s="1"/>
  <c r="D1742" i="4"/>
  <c r="F1742" i="4" s="1"/>
  <c r="H1742" i="4" s="1"/>
  <c r="D1774" i="4"/>
  <c r="F1774" i="4" s="1"/>
  <c r="H1774" i="4" s="1"/>
  <c r="D1862" i="4"/>
  <c r="F1862" i="4" s="1"/>
  <c r="H1862" i="4" s="1"/>
  <c r="D1894" i="4"/>
  <c r="F1894" i="4" s="1"/>
  <c r="D2022" i="4"/>
  <c r="F2022" i="4" s="1"/>
  <c r="H2022" i="4" s="1"/>
  <c r="D2142" i="4"/>
  <c r="F2142" i="4" s="1"/>
  <c r="H2142" i="4" s="1"/>
  <c r="D2174" i="4"/>
  <c r="F2174" i="4" s="1"/>
  <c r="H2174" i="4" s="1"/>
  <c r="D2214" i="4"/>
  <c r="F2214" i="4" s="1"/>
  <c r="H2214" i="4" s="1"/>
  <c r="D2246" i="4"/>
  <c r="F2246" i="4" s="1"/>
  <c r="H2246" i="4" s="1"/>
  <c r="D2286" i="4"/>
  <c r="F2286" i="4" s="1"/>
  <c r="H2286" i="4" s="1"/>
  <c r="D2334" i="4"/>
  <c r="F2334" i="4" s="1"/>
  <c r="H2334" i="4" s="1"/>
  <c r="D2766" i="4"/>
  <c r="F2766" i="4" s="1"/>
  <c r="H2766" i="4" s="1"/>
  <c r="D2902" i="4"/>
  <c r="F2902" i="4" s="1"/>
  <c r="H2902" i="4" s="1"/>
  <c r="D3054" i="4"/>
  <c r="F3054" i="4" s="1"/>
  <c r="H3054" i="4" s="1"/>
  <c r="D3117" i="4"/>
  <c r="F3117" i="4" s="1"/>
  <c r="H3117" i="4" s="1"/>
  <c r="D3213" i="4"/>
  <c r="F3213" i="4" s="1"/>
  <c r="H3213" i="4" s="1"/>
  <c r="D3245" i="4"/>
  <c r="F3245" i="4" s="1"/>
  <c r="H3245" i="4" s="1"/>
  <c r="D3309" i="4"/>
  <c r="F3309" i="4" s="1"/>
  <c r="H3309" i="4" s="1"/>
  <c r="D3509" i="4"/>
  <c r="F3509" i="4" s="1"/>
  <c r="H3509" i="4" s="1"/>
  <c r="D3573" i="4"/>
  <c r="F3573" i="4" s="1"/>
  <c r="H3573" i="4" s="1"/>
  <c r="D3605" i="4"/>
  <c r="F3605" i="4" s="1"/>
  <c r="H3605" i="4" s="1"/>
  <c r="D3685" i="4"/>
  <c r="F3685" i="4" s="1"/>
  <c r="H3685" i="4" s="1"/>
  <c r="D3725" i="4"/>
  <c r="F3725" i="4" s="1"/>
  <c r="H3725" i="4" s="1"/>
  <c r="D3797" i="4"/>
  <c r="F3797" i="4" s="1"/>
  <c r="H3797" i="4" s="1"/>
  <c r="D3893" i="4"/>
  <c r="F3893" i="4" s="1"/>
  <c r="H3893" i="4" s="1"/>
  <c r="D3949" i="4"/>
  <c r="F3949" i="4" s="1"/>
  <c r="H3949" i="4" s="1"/>
  <c r="D4013" i="4"/>
  <c r="F4013" i="4" s="1"/>
  <c r="H4013" i="4" s="1"/>
  <c r="D4445" i="4"/>
  <c r="F4445" i="4" s="1"/>
  <c r="H4445" i="4" s="1"/>
  <c r="D4501" i="4"/>
  <c r="F4501" i="4" s="1"/>
  <c r="H4501" i="4" s="1"/>
  <c r="D4549" i="4"/>
  <c r="F4549" i="4" s="1"/>
  <c r="H4549" i="4" s="1"/>
  <c r="D4605" i="4"/>
  <c r="F4605" i="4" s="1"/>
  <c r="H4605" i="4" s="1"/>
  <c r="D4661" i="4"/>
  <c r="F4661" i="4" s="1"/>
  <c r="H4661" i="4" s="1"/>
  <c r="D5445" i="4"/>
  <c r="F5445" i="4" s="1"/>
  <c r="H5445" i="4" s="1"/>
  <c r="D6309" i="4"/>
  <c r="F6309" i="4" s="1"/>
  <c r="H6309" i="4" s="1"/>
  <c r="D1750" i="4"/>
  <c r="F1750" i="4" s="1"/>
  <c r="H1750" i="4" s="1"/>
  <c r="D1806" i="4"/>
  <c r="F1806" i="4" s="1"/>
  <c r="H1806" i="4" s="1"/>
  <c r="D1926" i="4"/>
  <c r="F1926" i="4" s="1"/>
  <c r="H1926" i="4" s="1"/>
  <c r="D1958" i="4"/>
  <c r="F1958" i="4" s="1"/>
  <c r="H1958" i="4" s="1"/>
  <c r="D1990" i="4"/>
  <c r="D2062" i="4"/>
  <c r="F2062" i="4" s="1"/>
  <c r="H2062" i="4" s="1"/>
  <c r="D2102" i="4"/>
  <c r="F2102" i="4" s="1"/>
  <c r="H2102" i="4" s="1"/>
  <c r="D2342" i="4"/>
  <c r="F2342" i="4" s="1"/>
  <c r="H2342" i="4" s="1"/>
  <c r="D2870" i="4"/>
  <c r="F2870" i="4" s="1"/>
  <c r="H2870" i="4" s="1"/>
  <c r="D2926" i="4"/>
  <c r="F2926" i="4" s="1"/>
  <c r="H2926" i="4" s="1"/>
  <c r="D2966" i="4"/>
  <c r="F2966" i="4" s="1"/>
  <c r="H2966" i="4" s="1"/>
  <c r="D3006" i="4"/>
  <c r="F3006" i="4" s="1"/>
  <c r="H3006" i="4" s="1"/>
  <c r="D3093" i="4"/>
  <c r="F3093" i="4" s="1"/>
  <c r="H3093" i="4" s="1"/>
  <c r="D3149" i="4"/>
  <c r="F3149" i="4" s="1"/>
  <c r="H3149" i="4" s="1"/>
  <c r="D3181" i="4"/>
  <c r="F3181" i="4" s="1"/>
  <c r="H3181" i="4" s="1"/>
  <c r="D3277" i="4"/>
  <c r="F3277" i="4" s="1"/>
  <c r="H3277" i="4" s="1"/>
  <c r="D3341" i="4"/>
  <c r="F3341" i="4" s="1"/>
  <c r="H3341" i="4" s="1"/>
  <c r="D3373" i="4"/>
  <c r="F3373" i="4" s="1"/>
  <c r="H3373" i="4" s="1"/>
  <c r="D3405" i="4"/>
  <c r="F3405" i="4" s="1"/>
  <c r="H3405" i="4" s="1"/>
  <c r="D3437" i="4"/>
  <c r="F3437" i="4" s="1"/>
  <c r="H3437" i="4" s="1"/>
  <c r="D3469" i="4"/>
  <c r="F3469" i="4" s="1"/>
  <c r="H3469" i="4" s="1"/>
  <c r="D3517" i="4"/>
  <c r="F3517" i="4" s="1"/>
  <c r="H3517" i="4" s="1"/>
  <c r="D3549" i="4"/>
  <c r="F3549" i="4" s="1"/>
  <c r="H3549" i="4" s="1"/>
  <c r="D3581" i="4"/>
  <c r="F3581" i="4" s="1"/>
  <c r="H3581" i="4" s="1"/>
  <c r="D3645" i="4"/>
  <c r="F3645" i="4" s="1"/>
  <c r="H3645" i="4" s="1"/>
  <c r="D3765" i="4"/>
  <c r="F3765" i="4" s="1"/>
  <c r="H3765" i="4" s="1"/>
  <c r="D3845" i="4"/>
  <c r="F3845" i="4" s="1"/>
  <c r="H3845" i="4" s="1"/>
  <c r="D3901" i="4"/>
  <c r="F3901" i="4" s="1"/>
  <c r="H3901" i="4" s="1"/>
  <c r="D4021" i="4"/>
  <c r="F4021" i="4" s="1"/>
  <c r="H4021" i="4" s="1"/>
  <c r="D4397" i="4"/>
  <c r="F4397" i="4" s="1"/>
  <c r="H4397" i="4" s="1"/>
  <c r="D4557" i="4"/>
  <c r="F4557" i="4" s="1"/>
  <c r="H4557" i="4" s="1"/>
  <c r="D5453" i="4"/>
  <c r="F5453" i="4" s="1"/>
  <c r="H5453" i="4" s="1"/>
  <c r="D5821" i="4"/>
  <c r="F5821" i="4" s="1"/>
  <c r="H5821" i="4" s="1"/>
  <c r="D6333" i="4"/>
  <c r="F6333" i="4" s="1"/>
  <c r="H6333" i="4" s="1"/>
  <c r="D1670" i="4"/>
  <c r="F1670" i="4" s="1"/>
  <c r="H1670" i="4" s="1"/>
  <c r="D1726" i="4"/>
  <c r="F1726" i="4" s="1"/>
  <c r="H1726" i="4" s="1"/>
  <c r="D1755" i="4"/>
  <c r="F1755" i="4" s="1"/>
  <c r="H1755" i="4" s="1"/>
  <c r="D1814" i="4"/>
  <c r="F1814" i="4" s="1"/>
  <c r="H1814" i="4" s="1"/>
  <c r="D1870" i="4"/>
  <c r="F1870" i="4" s="1"/>
  <c r="H1870" i="4" s="1"/>
  <c r="D1934" i="4"/>
  <c r="F1934" i="4" s="1"/>
  <c r="H1934" i="4" s="1"/>
  <c r="D1966" i="4"/>
  <c r="F1966" i="4" s="1"/>
  <c r="H1966" i="4" s="1"/>
  <c r="D1998" i="4"/>
  <c r="F1998" i="4" s="1"/>
  <c r="H1998" i="4" s="1"/>
  <c r="D2070" i="4"/>
  <c r="F2070" i="4" s="1"/>
  <c r="H2070" i="4" s="1"/>
  <c r="D2118" i="4"/>
  <c r="F2118" i="4" s="1"/>
  <c r="H2118" i="4" s="1"/>
  <c r="D2262" i="4"/>
  <c r="F2262" i="4" s="1"/>
  <c r="H2262" i="4" s="1"/>
  <c r="D2302" i="4"/>
  <c r="F2302" i="4" s="1"/>
  <c r="H2302" i="4" s="1"/>
  <c r="D2790" i="4"/>
  <c r="F2790" i="4" s="1"/>
  <c r="H2790" i="4" s="1"/>
  <c r="D2838" i="4"/>
  <c r="F2838" i="4" s="1"/>
  <c r="H2838" i="4" s="1"/>
  <c r="D2878" i="4"/>
  <c r="F2878" i="4" s="1"/>
  <c r="H2878" i="4" s="1"/>
  <c r="D2910" i="4"/>
  <c r="F2910" i="4" s="1"/>
  <c r="H2910" i="4" s="1"/>
  <c r="D2942" i="4"/>
  <c r="F2942" i="4" s="1"/>
  <c r="D2974" i="4"/>
  <c r="F2974" i="4" s="1"/>
  <c r="H2974" i="4" s="1"/>
  <c r="D3014" i="4"/>
  <c r="F3014" i="4" s="1"/>
  <c r="H3014" i="4" s="1"/>
  <c r="D3062" i="4"/>
  <c r="F3062" i="4" s="1"/>
  <c r="H3062" i="4" s="1"/>
  <c r="D3101" i="4"/>
  <c r="F3101" i="4" s="1"/>
  <c r="H3101" i="4" s="1"/>
  <c r="D3189" i="4"/>
  <c r="F3189" i="4" s="1"/>
  <c r="H3189" i="4" s="1"/>
  <c r="D3349" i="4"/>
  <c r="F3349" i="4" s="1"/>
  <c r="H3349" i="4" s="1"/>
  <c r="D3493" i="4"/>
  <c r="F3493" i="4" s="1"/>
  <c r="H3493" i="4" s="1"/>
  <c r="D3701" i="4"/>
  <c r="F3701" i="4" s="1"/>
  <c r="H3701" i="4" s="1"/>
  <c r="D3741" i="4"/>
  <c r="F3741" i="4" s="1"/>
  <c r="H3741" i="4" s="1"/>
  <c r="D3773" i="4"/>
  <c r="D3813" i="4"/>
  <c r="F3813" i="4" s="1"/>
  <c r="H3813" i="4" s="1"/>
  <c r="D3853" i="4"/>
  <c r="F3853" i="4" s="1"/>
  <c r="H3853" i="4" s="1"/>
  <c r="D3909" i="4"/>
  <c r="F3909" i="4" s="1"/>
  <c r="H3909" i="4" s="1"/>
  <c r="D3965" i="4"/>
  <c r="F3965" i="4" s="1"/>
  <c r="H3965" i="4" s="1"/>
  <c r="D4413" i="4"/>
  <c r="F4413" i="4" s="1"/>
  <c r="H4413" i="4" s="1"/>
  <c r="D4469" i="4"/>
  <c r="F4469" i="4" s="1"/>
  <c r="H4469" i="4" s="1"/>
  <c r="D4565" i="4"/>
  <c r="F4565" i="4" s="1"/>
  <c r="H4565" i="4" s="1"/>
  <c r="D4621" i="4"/>
  <c r="F4621" i="4" s="1"/>
  <c r="H4621" i="4" s="1"/>
  <c r="D5413" i="4"/>
  <c r="F5413" i="4" s="1"/>
  <c r="H5413" i="4" s="1"/>
  <c r="D941" i="4"/>
  <c r="F941" i="4" s="1"/>
  <c r="H941" i="4" s="1"/>
  <c r="C1657" i="4"/>
  <c r="E1657" i="4" s="1"/>
  <c r="D902" i="4"/>
  <c r="F902" i="4" s="1"/>
  <c r="H902" i="4" s="1"/>
  <c r="D990" i="4"/>
  <c r="F990" i="4" s="1"/>
  <c r="H990" i="4" s="1"/>
  <c r="D5323" i="4"/>
  <c r="F5323" i="4" s="1"/>
  <c r="H5323" i="4" s="1"/>
  <c r="D605" i="4"/>
  <c r="F605" i="4" s="1"/>
  <c r="H605" i="4" s="1"/>
  <c r="D1262" i="4"/>
  <c r="F1262" i="4" s="1"/>
  <c r="H1262" i="4" s="1"/>
  <c r="D4875" i="4"/>
  <c r="F4875" i="4" s="1"/>
  <c r="H4875" i="4" s="1"/>
  <c r="D539" i="4"/>
  <c r="F539" i="4" s="1"/>
  <c r="H539" i="4" s="1"/>
  <c r="D683" i="4"/>
  <c r="F683" i="4" s="1"/>
  <c r="H683" i="4" s="1"/>
  <c r="H992" i="4"/>
  <c r="D1067" i="4"/>
  <c r="F1067" i="4" s="1"/>
  <c r="H1067" i="4" s="1"/>
  <c r="D1243" i="4"/>
  <c r="F1243" i="4" s="1"/>
  <c r="H1243" i="4" s="1"/>
  <c r="D1977" i="4"/>
  <c r="F1977" i="4" s="1"/>
  <c r="H1977" i="4" s="1"/>
  <c r="D2641" i="4"/>
  <c r="F2641" i="4" s="1"/>
  <c r="H2641" i="4" s="1"/>
  <c r="D3073" i="4"/>
  <c r="F3073" i="4" s="1"/>
  <c r="H3073" i="4" s="1"/>
  <c r="D819" i="4"/>
  <c r="F819" i="4" s="1"/>
  <c r="H819" i="4" s="1"/>
  <c r="D1785" i="4"/>
  <c r="F1785" i="4" s="1"/>
  <c r="H1785" i="4" s="1"/>
  <c r="D1921" i="4"/>
  <c r="F1921" i="4" s="1"/>
  <c r="H1921" i="4" s="1"/>
  <c r="D2161" i="4"/>
  <c r="F2161" i="4" s="1"/>
  <c r="H2161" i="4" s="1"/>
  <c r="D3104" i="4"/>
  <c r="F3104" i="4" s="1"/>
  <c r="H3104" i="4" s="1"/>
  <c r="D3776" i="4"/>
  <c r="F3776" i="4" s="1"/>
  <c r="H3776" i="4" s="1"/>
  <c r="D646" i="4"/>
  <c r="F646" i="4" s="1"/>
  <c r="H646" i="4" s="1"/>
  <c r="D1035" i="4"/>
  <c r="F1035" i="4" s="1"/>
  <c r="H1035" i="4" s="1"/>
  <c r="D1227" i="4"/>
  <c r="F1227" i="4" s="1"/>
  <c r="H1227" i="4" s="1"/>
  <c r="D5227" i="4"/>
  <c r="F5227" i="4" s="1"/>
  <c r="H5227" i="4" s="1"/>
  <c r="D1163" i="4"/>
  <c r="F1163" i="4" s="1"/>
  <c r="H1163" i="4" s="1"/>
  <c r="D2105" i="4"/>
  <c r="F2105" i="4" s="1"/>
  <c r="H2105" i="4" s="1"/>
  <c r="D2209" i="4"/>
  <c r="F2209" i="4" s="1"/>
  <c r="H2209" i="4" s="1"/>
  <c r="D2577" i="4"/>
  <c r="F2577" i="4" s="1"/>
  <c r="H2577" i="4" s="1"/>
  <c r="D1825" i="4"/>
  <c r="F1825" i="4" s="1"/>
  <c r="H1825" i="4" s="1"/>
  <c r="D1849" i="4"/>
  <c r="F1849" i="4" s="1"/>
  <c r="H1849" i="4" s="1"/>
  <c r="D2689" i="4"/>
  <c r="F2689" i="4" s="1"/>
  <c r="H2689" i="4" s="1"/>
  <c r="D2977" i="4"/>
  <c r="F2977" i="4" s="1"/>
  <c r="H2977" i="4" s="1"/>
  <c r="D3017" i="4"/>
  <c r="F3017" i="4" s="1"/>
  <c r="H3017" i="4" s="1"/>
  <c r="C4867" i="4"/>
  <c r="E4867" i="4" s="1"/>
  <c r="D4867" i="4"/>
  <c r="C1700" i="4"/>
  <c r="E1700" i="4" s="1"/>
  <c r="D1700" i="4"/>
  <c r="D5715" i="4"/>
  <c r="F5715" i="4" s="1"/>
  <c r="H5715" i="4" s="1"/>
  <c r="D5843" i="4"/>
  <c r="F5843" i="4" s="1"/>
  <c r="H5843" i="4" s="1"/>
  <c r="D4147" i="4"/>
  <c r="F4147" i="4" s="1"/>
  <c r="H4147" i="4" s="1"/>
  <c r="C5527" i="4"/>
  <c r="D5527" i="4"/>
  <c r="C3847" i="4"/>
  <c r="E3847" i="4" s="1"/>
  <c r="D3847" i="4"/>
  <c r="C3655" i="4"/>
  <c r="E3655" i="4" s="1"/>
  <c r="D3655" i="4"/>
  <c r="C3567" i="4"/>
  <c r="E3567" i="4" s="1"/>
  <c r="D3567" i="4"/>
  <c r="C3543" i="4"/>
  <c r="D3543" i="4"/>
  <c r="E3463" i="4"/>
  <c r="C3303" i="4"/>
  <c r="E3303" i="4" s="1"/>
  <c r="D3303" i="4"/>
  <c r="C2984" i="4"/>
  <c r="E2984" i="4" s="1"/>
  <c r="D2984" i="4"/>
  <c r="C2928" i="4"/>
  <c r="D2928" i="4"/>
  <c r="C2744" i="4"/>
  <c r="E2744" i="4" s="1"/>
  <c r="D2744" i="4"/>
  <c r="C2584" i="4"/>
  <c r="E2584" i="4" s="1"/>
  <c r="D2584" i="4"/>
  <c r="C2552" i="4"/>
  <c r="E2552" i="4" s="1"/>
  <c r="D2552" i="4"/>
  <c r="E2536" i="4"/>
  <c r="C2328" i="4"/>
  <c r="E2328" i="4" s="1"/>
  <c r="D2328" i="4"/>
  <c r="C2232" i="4"/>
  <c r="D2232" i="4"/>
  <c r="C2208" i="4"/>
  <c r="E2208" i="4" s="1"/>
  <c r="D2208" i="4"/>
  <c r="C2128" i="4"/>
  <c r="D2128" i="4"/>
  <c r="C2104" i="4"/>
  <c r="E2104" i="4" s="1"/>
  <c r="D2104" i="4"/>
  <c r="E1720" i="4"/>
  <c r="C1577" i="4"/>
  <c r="E1577" i="4" s="1"/>
  <c r="D1577" i="4"/>
  <c r="C1418" i="4"/>
  <c r="D1418" i="4"/>
  <c r="C1394" i="4"/>
  <c r="D1394" i="4"/>
  <c r="E1250" i="4"/>
  <c r="E1138" i="4"/>
  <c r="C1130" i="4"/>
  <c r="D1130" i="4"/>
  <c r="C1114" i="4"/>
  <c r="D1114" i="4"/>
  <c r="E794" i="4"/>
  <c r="E730" i="4"/>
  <c r="D427" i="4"/>
  <c r="F427" i="4" s="1"/>
  <c r="H427" i="4" s="1"/>
  <c r="D474" i="4"/>
  <c r="F474" i="4" s="1"/>
  <c r="H474" i="4" s="1"/>
  <c r="D493" i="4"/>
  <c r="F493" i="4" s="1"/>
  <c r="H493" i="4" s="1"/>
  <c r="D508" i="4"/>
  <c r="F508" i="4" s="1"/>
  <c r="H508" i="4" s="1"/>
  <c r="D546" i="4"/>
  <c r="F546" i="4" s="1"/>
  <c r="H546" i="4" s="1"/>
  <c r="D564" i="4"/>
  <c r="F564" i="4" s="1"/>
  <c r="H564" i="4" s="1"/>
  <c r="D602" i="4"/>
  <c r="F602" i="4" s="1"/>
  <c r="H602" i="4" s="1"/>
  <c r="D674" i="4"/>
  <c r="F674" i="4" s="1"/>
  <c r="H674" i="4" s="1"/>
  <c r="D714" i="4"/>
  <c r="F714" i="4" s="1"/>
  <c r="H714" i="4" s="1"/>
  <c r="D914" i="4"/>
  <c r="F914" i="4" s="1"/>
  <c r="H914" i="4" s="1"/>
  <c r="D986" i="4"/>
  <c r="F986" i="4" s="1"/>
  <c r="H986" i="4" s="1"/>
  <c r="D1011" i="4"/>
  <c r="F1011" i="4" s="1"/>
  <c r="H1011" i="4" s="1"/>
  <c r="D1299" i="4"/>
  <c r="F1299" i="4" s="1"/>
  <c r="H1299" i="4" s="1"/>
  <c r="D1386" i="4"/>
  <c r="F1386" i="4" s="1"/>
  <c r="H1386" i="4" s="1"/>
  <c r="D1410" i="4"/>
  <c r="F1410" i="4" s="1"/>
  <c r="H1410" i="4" s="1"/>
  <c r="D1499" i="4"/>
  <c r="F1499" i="4" s="1"/>
  <c r="H1499" i="4" s="1"/>
  <c r="D1857" i="4"/>
  <c r="F1857" i="4" s="1"/>
  <c r="H1857" i="4" s="1"/>
  <c r="D2017" i="4"/>
  <c r="F2017" i="4" s="1"/>
  <c r="H2017" i="4" s="1"/>
  <c r="D2048" i="4"/>
  <c r="F2048" i="4" s="1"/>
  <c r="H2048" i="4" s="1"/>
  <c r="D2112" i="4"/>
  <c r="F2112" i="4" s="1"/>
  <c r="H2112" i="4" s="1"/>
  <c r="D2145" i="4"/>
  <c r="F2145" i="4" s="1"/>
  <c r="H2145" i="4" s="1"/>
  <c r="D2170" i="4"/>
  <c r="F2170" i="4" s="1"/>
  <c r="H2170" i="4" s="1"/>
  <c r="D2225" i="4"/>
  <c r="F2225" i="4" s="1"/>
  <c r="H2225" i="4" s="1"/>
  <c r="D2370" i="4"/>
  <c r="F2370" i="4" s="1"/>
  <c r="H2370" i="4" s="1"/>
  <c r="D3064" i="4"/>
  <c r="F3064" i="4" s="1"/>
  <c r="H3064" i="4" s="1"/>
  <c r="D3207" i="4"/>
  <c r="F3207" i="4" s="1"/>
  <c r="H3207" i="4" s="1"/>
  <c r="D3839" i="4"/>
  <c r="F3839" i="4" s="1"/>
  <c r="H3839" i="4" s="1"/>
  <c r="D3919" i="4"/>
  <c r="F3919" i="4" s="1"/>
  <c r="H3919" i="4" s="1"/>
  <c r="D4731" i="4"/>
  <c r="F4731" i="4" s="1"/>
  <c r="H4731" i="4" s="1"/>
  <c r="C6046" i="4"/>
  <c r="D6046" i="4"/>
  <c r="F6046" i="4" s="1"/>
  <c r="H6046" i="4" s="1"/>
  <c r="E5606" i="4"/>
  <c r="C5038" i="4"/>
  <c r="E5038" i="4" s="1"/>
  <c r="D5038" i="4"/>
  <c r="C4958" i="4"/>
  <c r="E4958" i="4" s="1"/>
  <c r="D4958" i="4"/>
  <c r="C4766" i="4"/>
  <c r="D4766" i="4"/>
  <c r="C4422" i="4"/>
  <c r="D4422" i="4"/>
  <c r="C4046" i="4"/>
  <c r="E4046" i="4" s="1"/>
  <c r="D4046" i="4"/>
  <c r="C3758" i="4"/>
  <c r="D3758" i="4"/>
  <c r="C3726" i="4"/>
  <c r="D3726" i="4"/>
  <c r="C3622" i="4"/>
  <c r="E3622" i="4" s="1"/>
  <c r="D3622" i="4"/>
  <c r="C3390" i="4"/>
  <c r="E3390" i="4" s="1"/>
  <c r="D3390" i="4"/>
  <c r="C3230" i="4"/>
  <c r="E3230" i="4" s="1"/>
  <c r="D3230" i="4"/>
  <c r="E2855" i="4"/>
  <c r="C2831" i="4"/>
  <c r="D2831" i="4"/>
  <c r="D2693" i="4"/>
  <c r="F2693" i="4" s="1"/>
  <c r="H2693" i="4" s="1"/>
  <c r="E4395" i="4"/>
  <c r="C4267" i="4"/>
  <c r="E4267" i="4" s="1"/>
  <c r="D4267" i="4"/>
  <c r="C4187" i="4"/>
  <c r="E4187" i="4" s="1"/>
  <c r="D4187" i="4"/>
  <c r="D5235" i="4"/>
  <c r="F5235" i="4" s="1"/>
  <c r="H5235" i="4" s="1"/>
  <c r="C3051" i="4"/>
  <c r="E3051" i="4" s="1"/>
  <c r="D3051" i="4"/>
  <c r="D2243" i="4"/>
  <c r="F2243" i="4" s="1"/>
  <c r="H2243" i="4" s="1"/>
  <c r="D4515" i="4"/>
  <c r="F4515" i="4" s="1"/>
  <c r="H4515" i="4" s="1"/>
  <c r="D4812" i="4"/>
  <c r="F4812" i="4" s="1"/>
  <c r="H4812" i="4" s="1"/>
  <c r="D5723" i="4"/>
  <c r="F5723" i="4" s="1"/>
  <c r="H5723" i="4" s="1"/>
  <c r="C1786" i="4"/>
  <c r="D1786" i="4"/>
  <c r="C1515" i="4"/>
  <c r="E1515" i="4" s="1"/>
  <c r="D1515" i="4"/>
  <c r="C1332" i="4"/>
  <c r="D1332" i="4"/>
  <c r="D892" i="4"/>
  <c r="F892" i="4" s="1"/>
  <c r="H892" i="4" s="1"/>
  <c r="D1690" i="4"/>
  <c r="F1690" i="4" s="1"/>
  <c r="H1690" i="4" s="1"/>
  <c r="D1810" i="4"/>
  <c r="F1810" i="4" s="1"/>
  <c r="H1810" i="4" s="1"/>
  <c r="D1978" i="4"/>
  <c r="F1978" i="4" s="1"/>
  <c r="H1978" i="4" s="1"/>
  <c r="D2106" i="4"/>
  <c r="F2106" i="4" s="1"/>
  <c r="H2106" i="4" s="1"/>
  <c r="D3875" i="4"/>
  <c r="F3875" i="4" s="1"/>
  <c r="H3875" i="4" s="1"/>
  <c r="D3955" i="4"/>
  <c r="F3955" i="4" s="1"/>
  <c r="H3955" i="4" s="1"/>
  <c r="D4153" i="4"/>
  <c r="F4153" i="4" s="1"/>
  <c r="H4153" i="4" s="1"/>
  <c r="D4257" i="4"/>
  <c r="F4257" i="4" s="1"/>
  <c r="H4257" i="4" s="1"/>
  <c r="D4483" i="4"/>
  <c r="F4483" i="4" s="1"/>
  <c r="H4483" i="4" s="1"/>
  <c r="D4907" i="4"/>
  <c r="F4907" i="4" s="1"/>
  <c r="H4907" i="4" s="1"/>
  <c r="C4104" i="4"/>
  <c r="E4104" i="4" s="1"/>
  <c r="D4104" i="4"/>
  <c r="C2857" i="4"/>
  <c r="E2857" i="4" s="1"/>
  <c r="D2857" i="4"/>
  <c r="C2785" i="4"/>
  <c r="D2785" i="4"/>
  <c r="C2289" i="4"/>
  <c r="E2289" i="4" s="1"/>
  <c r="D2289" i="4"/>
  <c r="C1985" i="4"/>
  <c r="D1985" i="4"/>
  <c r="C1865" i="4"/>
  <c r="E1865" i="4" s="1"/>
  <c r="D1865" i="4"/>
  <c r="C1291" i="4"/>
  <c r="E1291" i="4" s="1"/>
  <c r="D1291" i="4"/>
  <c r="C1099" i="4"/>
  <c r="D1099" i="4"/>
  <c r="D491" i="4"/>
  <c r="F491" i="4" s="1"/>
  <c r="H491" i="4" s="1"/>
  <c r="D507" i="4"/>
  <c r="F507" i="4" s="1"/>
  <c r="H507" i="4" s="1"/>
  <c r="D563" i="4"/>
  <c r="F563" i="4" s="1"/>
  <c r="H563" i="4" s="1"/>
  <c r="D635" i="4"/>
  <c r="F635" i="4" s="1"/>
  <c r="H635" i="4" s="1"/>
  <c r="D651" i="4"/>
  <c r="F651" i="4" s="1"/>
  <c r="H651" i="4" s="1"/>
  <c r="D755" i="4"/>
  <c r="F755" i="4" s="1"/>
  <c r="H755" i="4" s="1"/>
  <c r="D995" i="4"/>
  <c r="F995" i="4" s="1"/>
  <c r="H995" i="4" s="1"/>
  <c r="D1043" i="4"/>
  <c r="F1043" i="4" s="1"/>
  <c r="H1043" i="4" s="1"/>
  <c r="D1059" i="4"/>
  <c r="F1059" i="4" s="1"/>
  <c r="H1059" i="4" s="1"/>
  <c r="D1075" i="4"/>
  <c r="F1075" i="4" s="1"/>
  <c r="H1075" i="4" s="1"/>
  <c r="D1107" i="4"/>
  <c r="F1107" i="4" s="1"/>
  <c r="H1107" i="4" s="1"/>
  <c r="D1147" i="4"/>
  <c r="F1147" i="4" s="1"/>
  <c r="H1147" i="4" s="1"/>
  <c r="D1166" i="4"/>
  <c r="F1166" i="4" s="1"/>
  <c r="H1166" i="4" s="1"/>
  <c r="D1182" i="4"/>
  <c r="F1182" i="4" s="1"/>
  <c r="H1182" i="4" s="1"/>
  <c r="D1195" i="4"/>
  <c r="F1195" i="4" s="1"/>
  <c r="H1195" i="4" s="1"/>
  <c r="D1745" i="4"/>
  <c r="F1745" i="4" s="1"/>
  <c r="H1745" i="4" s="1"/>
  <c r="D1961" i="4"/>
  <c r="F1961" i="4" s="1"/>
  <c r="H1961" i="4" s="1"/>
  <c r="D2197" i="4"/>
  <c r="F2197" i="4" s="1"/>
  <c r="H2197" i="4" s="1"/>
  <c r="D2369" i="4"/>
  <c r="F2369" i="4" s="1"/>
  <c r="H2369" i="4" s="1"/>
  <c r="D3033" i="4"/>
  <c r="F3033" i="4" s="1"/>
  <c r="H3033" i="4" s="1"/>
  <c r="D3369" i="4"/>
  <c r="F3369" i="4" s="1"/>
  <c r="H3369" i="4" s="1"/>
  <c r="D4392" i="4"/>
  <c r="F4392" i="4" s="1"/>
  <c r="H4392" i="4" s="1"/>
  <c r="D5289" i="4"/>
  <c r="F5289" i="4" s="1"/>
  <c r="H5289" i="4" s="1"/>
  <c r="D6384" i="4"/>
  <c r="F6384" i="4" s="1"/>
  <c r="H6384" i="4" s="1"/>
  <c r="C5175" i="4"/>
  <c r="D5175" i="4"/>
  <c r="C3255" i="4"/>
  <c r="D3255" i="4"/>
  <c r="C3072" i="4"/>
  <c r="E3072" i="4" s="1"/>
  <c r="D3072" i="4"/>
  <c r="C3016" i="4"/>
  <c r="D3016" i="4"/>
  <c r="C2664" i="4"/>
  <c r="D2664" i="4"/>
  <c r="C2512" i="4"/>
  <c r="D2512" i="4"/>
  <c r="C2256" i="4"/>
  <c r="D2256" i="4"/>
  <c r="E2224" i="4"/>
  <c r="C2072" i="4"/>
  <c r="E2072" i="4" s="1"/>
  <c r="D2072" i="4"/>
  <c r="C2040" i="4"/>
  <c r="D2040" i="4"/>
  <c r="C2016" i="4"/>
  <c r="E2016" i="4" s="1"/>
  <c r="D2016" i="4"/>
  <c r="C1824" i="4"/>
  <c r="D1824" i="4"/>
  <c r="C1458" i="4"/>
  <c r="D1458" i="4"/>
  <c r="E1442" i="4"/>
  <c r="C1234" i="4"/>
  <c r="E1234" i="4" s="1"/>
  <c r="D1234" i="4"/>
  <c r="E1210" i="4"/>
  <c r="E1098" i="4"/>
  <c r="E1042" i="4"/>
  <c r="E674" i="4"/>
  <c r="D691" i="4"/>
  <c r="F691" i="4" s="1"/>
  <c r="H691" i="4" s="1"/>
  <c r="D802" i="4"/>
  <c r="F802" i="4" s="1"/>
  <c r="H802" i="4" s="1"/>
  <c r="D827" i="4"/>
  <c r="F827" i="4" s="1"/>
  <c r="H827" i="4" s="1"/>
  <c r="D843" i="4"/>
  <c r="F843" i="4" s="1"/>
  <c r="H843" i="4" s="1"/>
  <c r="D970" i="4"/>
  <c r="F970" i="4" s="1"/>
  <c r="H970" i="4" s="1"/>
  <c r="D998" i="4"/>
  <c r="F998" i="4" s="1"/>
  <c r="H998" i="4" s="1"/>
  <c r="D1076" i="4"/>
  <c r="F1076" i="4" s="1"/>
  <c r="H1076" i="4" s="1"/>
  <c r="D1218" i="4"/>
  <c r="F1218" i="4" s="1"/>
  <c r="H1218" i="4" s="1"/>
  <c r="D1258" i="4"/>
  <c r="F1258" i="4" s="1"/>
  <c r="H1258" i="4" s="1"/>
  <c r="D1274" i="4"/>
  <c r="F1274" i="4" s="1"/>
  <c r="H1274" i="4" s="1"/>
  <c r="D1323" i="4"/>
  <c r="F1323" i="4" s="1"/>
  <c r="H1323" i="4" s="1"/>
  <c r="D1362" i="4"/>
  <c r="F1362" i="4" s="1"/>
  <c r="H1362" i="4" s="1"/>
  <c r="D1650" i="4"/>
  <c r="F1650" i="4" s="1"/>
  <c r="H1650" i="4" s="1"/>
  <c r="D1672" i="4"/>
  <c r="F1672" i="4" s="1"/>
  <c r="H1672" i="4" s="1"/>
  <c r="D1720" i="4"/>
  <c r="F1720" i="4" s="1"/>
  <c r="H1720" i="4" s="1"/>
  <c r="D1746" i="4"/>
  <c r="F1746" i="4" s="1"/>
  <c r="H1746" i="4" s="1"/>
  <c r="D1905" i="4"/>
  <c r="F1905" i="4" s="1"/>
  <c r="H1905" i="4" s="1"/>
  <c r="D1962" i="4"/>
  <c r="F1962" i="4" s="1"/>
  <c r="H1962" i="4" s="1"/>
  <c r="D2336" i="4"/>
  <c r="F2336" i="4" s="1"/>
  <c r="H2336" i="4" s="1"/>
  <c r="D2720" i="4"/>
  <c r="F2720" i="4" s="1"/>
  <c r="H2720" i="4" s="1"/>
  <c r="D2912" i="4"/>
  <c r="F2912" i="4" s="1"/>
  <c r="D3095" i="4"/>
  <c r="F3095" i="4" s="1"/>
  <c r="H3095" i="4" s="1"/>
  <c r="D3263" i="4"/>
  <c r="F3263" i="4" s="1"/>
  <c r="H3263" i="4" s="1"/>
  <c r="D3703" i="4"/>
  <c r="F3703" i="4" s="1"/>
  <c r="H3703" i="4" s="1"/>
  <c r="D4395" i="4"/>
  <c r="F4395" i="4" s="1"/>
  <c r="H4395" i="4" s="1"/>
  <c r="D5047" i="4"/>
  <c r="F5047" i="4" s="1"/>
  <c r="H5047" i="4" s="1"/>
  <c r="E875" i="4"/>
  <c r="C6238" i="4"/>
  <c r="E6238" i="4" s="1"/>
  <c r="D6238" i="4"/>
  <c r="F6238" i="4" s="1"/>
  <c r="H6238" i="4" s="1"/>
  <c r="C5686" i="4"/>
  <c r="D5686" i="4"/>
  <c r="E5558" i="4"/>
  <c r="E5478" i="4"/>
  <c r="C5366" i="4"/>
  <c r="D5366" i="4"/>
  <c r="C5270" i="4"/>
  <c r="D5270" i="4"/>
  <c r="E5126" i="4"/>
  <c r="C4638" i="4"/>
  <c r="D4638" i="4"/>
  <c r="C4382" i="4"/>
  <c r="D4382" i="4"/>
  <c r="E4302" i="4"/>
  <c r="E4278" i="4"/>
  <c r="E3542" i="4"/>
  <c r="C3518" i="4"/>
  <c r="D3518" i="4"/>
  <c r="C3486" i="4"/>
  <c r="D3486" i="4"/>
  <c r="E3238" i="4"/>
  <c r="C3206" i="4"/>
  <c r="E3206" i="4" s="1"/>
  <c r="D3206" i="4"/>
  <c r="C3150" i="4"/>
  <c r="D3150" i="4"/>
  <c r="F3150" i="4" s="1"/>
  <c r="H3150" i="4" s="1"/>
  <c r="C2959" i="4"/>
  <c r="D2959" i="4"/>
  <c r="C2911" i="4"/>
  <c r="E2911" i="4" s="1"/>
  <c r="D2911" i="4"/>
  <c r="C2887" i="4"/>
  <c r="D2887" i="4"/>
  <c r="E2711" i="4"/>
  <c r="C2703" i="4"/>
  <c r="D2703" i="4"/>
  <c r="E2559" i="4"/>
  <c r="C2471" i="4"/>
  <c r="E2471" i="4" s="1"/>
  <c r="D2471" i="4"/>
  <c r="C2431" i="4"/>
  <c r="D2431" i="4"/>
  <c r="C2399" i="4"/>
  <c r="E2399" i="4" s="1"/>
  <c r="D2399" i="4"/>
  <c r="C2367" i="4"/>
  <c r="D2367" i="4"/>
  <c r="C1911" i="4"/>
  <c r="D1911" i="4"/>
  <c r="C1807" i="4"/>
  <c r="D1807" i="4"/>
  <c r="C1743" i="4"/>
  <c r="D1743" i="4"/>
  <c r="C1719" i="4"/>
  <c r="D1719" i="4"/>
  <c r="C1679" i="4"/>
  <c r="D1679" i="4"/>
  <c r="C1640" i="4"/>
  <c r="D1640" i="4"/>
  <c r="C1536" i="4"/>
  <c r="D1536" i="4"/>
  <c r="C1481" i="4"/>
  <c r="E1481" i="4" s="1"/>
  <c r="D1481" i="4"/>
  <c r="C1217" i="4"/>
  <c r="E1217" i="4" s="1"/>
  <c r="D1217" i="4"/>
  <c r="E1049" i="4"/>
  <c r="E969" i="4"/>
  <c r="E953" i="4"/>
  <c r="E913" i="4"/>
  <c r="E897" i="4"/>
  <c r="E745" i="4"/>
  <c r="E713" i="4"/>
  <c r="E705" i="4"/>
  <c r="E649" i="4"/>
  <c r="E641" i="4"/>
  <c r="D457" i="4"/>
  <c r="F457" i="4" s="1"/>
  <c r="H457" i="4" s="1"/>
  <c r="D475" i="4"/>
  <c r="F475" i="4" s="1"/>
  <c r="H475" i="4" s="1"/>
  <c r="D529" i="4"/>
  <c r="F529" i="4" s="1"/>
  <c r="H529" i="4" s="1"/>
  <c r="D547" i="4"/>
  <c r="F547" i="4" s="1"/>
  <c r="H547" i="4" s="1"/>
  <c r="D586" i="4"/>
  <c r="F586" i="4" s="1"/>
  <c r="H586" i="4" s="1"/>
  <c r="D604" i="4"/>
  <c r="F604" i="4" s="1"/>
  <c r="H604" i="4" s="1"/>
  <c r="D625" i="4"/>
  <c r="F625" i="4" s="1"/>
  <c r="H625" i="4" s="1"/>
  <c r="D641" i="4"/>
  <c r="F641" i="4" s="1"/>
  <c r="H641" i="4" s="1"/>
  <c r="D657" i="4"/>
  <c r="F657" i="4" s="1"/>
  <c r="H657" i="4" s="1"/>
  <c r="D675" i="4"/>
  <c r="F675" i="4" s="1"/>
  <c r="H675" i="4" s="1"/>
  <c r="D697" i="4"/>
  <c r="F697" i="4" s="1"/>
  <c r="H697" i="4" s="1"/>
  <c r="D738" i="4"/>
  <c r="F738" i="4" s="1"/>
  <c r="H738" i="4" s="1"/>
  <c r="D761" i="4"/>
  <c r="F761" i="4" s="1"/>
  <c r="H761" i="4" s="1"/>
  <c r="D785" i="4"/>
  <c r="F785" i="4" s="1"/>
  <c r="H785" i="4" s="1"/>
  <c r="D828" i="4"/>
  <c r="F828" i="4" s="1"/>
  <c r="H828" i="4" s="1"/>
  <c r="D865" i="4"/>
  <c r="F865" i="4" s="1"/>
  <c r="H865" i="4" s="1"/>
  <c r="D882" i="4"/>
  <c r="F882" i="4" s="1"/>
  <c r="H882" i="4" s="1"/>
  <c r="D898" i="4"/>
  <c r="F898" i="4" s="1"/>
  <c r="H898" i="4" s="1"/>
  <c r="D921" i="4"/>
  <c r="F921" i="4" s="1"/>
  <c r="H921" i="4" s="1"/>
  <c r="D938" i="4"/>
  <c r="F938" i="4" s="1"/>
  <c r="H938" i="4" s="1"/>
  <c r="D954" i="4"/>
  <c r="F954" i="4" s="1"/>
  <c r="H954" i="4" s="1"/>
  <c r="D971" i="4"/>
  <c r="F971" i="4" s="1"/>
  <c r="H971" i="4" s="1"/>
  <c r="D987" i="4"/>
  <c r="F987" i="4" s="1"/>
  <c r="H987" i="4" s="1"/>
  <c r="D1034" i="4"/>
  <c r="F1034" i="4" s="1"/>
  <c r="H1034" i="4" s="1"/>
  <c r="D1049" i="4"/>
  <c r="F1049" i="4" s="1"/>
  <c r="H1049" i="4" s="1"/>
  <c r="D1065" i="4"/>
  <c r="F1065" i="4" s="1"/>
  <c r="H1065" i="4" s="1"/>
  <c r="D1097" i="4"/>
  <c r="F1097" i="4" s="1"/>
  <c r="H1097" i="4" s="1"/>
  <c r="D1113" i="4"/>
  <c r="F1113" i="4" s="1"/>
  <c r="H1113" i="4" s="1"/>
  <c r="D1153" i="4"/>
  <c r="F1153" i="4" s="1"/>
  <c r="H1153" i="4" s="1"/>
  <c r="D1169" i="4"/>
  <c r="F1169" i="4" s="1"/>
  <c r="H1169" i="4" s="1"/>
  <c r="D1185" i="4"/>
  <c r="F1185" i="4" s="1"/>
  <c r="H1185" i="4" s="1"/>
  <c r="D1201" i="4"/>
  <c r="F1201" i="4" s="1"/>
  <c r="H1201" i="4" s="1"/>
  <c r="D1242" i="4"/>
  <c r="F1242" i="4" s="1"/>
  <c r="H1242" i="4" s="1"/>
  <c r="D1259" i="4"/>
  <c r="F1259" i="4" s="1"/>
  <c r="H1259" i="4" s="1"/>
  <c r="D1345" i="4"/>
  <c r="F1345" i="4" s="1"/>
  <c r="H1345" i="4" s="1"/>
  <c r="D1387" i="4"/>
  <c r="F1387" i="4" s="1"/>
  <c r="H1387" i="4" s="1"/>
  <c r="D1434" i="4"/>
  <c r="F1434" i="4" s="1"/>
  <c r="H1434" i="4" s="1"/>
  <c r="D1457" i="4"/>
  <c r="F1457" i="4" s="1"/>
  <c r="H1457" i="4" s="1"/>
  <c r="D1482" i="4"/>
  <c r="F1482" i="4" s="1"/>
  <c r="H1482" i="4" s="1"/>
  <c r="D1521" i="4"/>
  <c r="F1521" i="4" s="1"/>
  <c r="H1521" i="4" s="1"/>
  <c r="D1545" i="4"/>
  <c r="F1545" i="4" s="1"/>
  <c r="H1545" i="4" s="1"/>
  <c r="D1568" i="4"/>
  <c r="F1568" i="4" s="1"/>
  <c r="H1568" i="4" s="1"/>
  <c r="D1592" i="4"/>
  <c r="F1592" i="4" s="1"/>
  <c r="H1592" i="4" s="1"/>
  <c r="D1633" i="4"/>
  <c r="F1633" i="4" s="1"/>
  <c r="H1633" i="4" s="1"/>
  <c r="D1775" i="4"/>
  <c r="F1775" i="4" s="1"/>
  <c r="H1775" i="4" s="1"/>
  <c r="D1799" i="4"/>
  <c r="F1799" i="4" s="1"/>
  <c r="H1799" i="4" s="1"/>
  <c r="D1816" i="4"/>
  <c r="F1816" i="4" s="1"/>
  <c r="H1816" i="4" s="1"/>
  <c r="D1839" i="4"/>
  <c r="F1839" i="4" s="1"/>
  <c r="H1839" i="4" s="1"/>
  <c r="D1887" i="4"/>
  <c r="F1887" i="4" s="1"/>
  <c r="H1887" i="4" s="1"/>
  <c r="D2088" i="4"/>
  <c r="F2088" i="4" s="1"/>
  <c r="H2088" i="4" s="1"/>
  <c r="D2200" i="4"/>
  <c r="F2200" i="4" s="1"/>
  <c r="H2200" i="4" s="1"/>
  <c r="D2296" i="4"/>
  <c r="F2296" i="4" s="1"/>
  <c r="H2296" i="4" s="1"/>
  <c r="D2376" i="4"/>
  <c r="F2376" i="4" s="1"/>
  <c r="H2376" i="4" s="1"/>
  <c r="D2418" i="4"/>
  <c r="F2418" i="4" s="1"/>
  <c r="H2418" i="4" s="1"/>
  <c r="D2463" i="4"/>
  <c r="F2463" i="4" s="1"/>
  <c r="H2463" i="4" s="1"/>
  <c r="D2511" i="4"/>
  <c r="F2511" i="4" s="1"/>
  <c r="H2511" i="4" s="1"/>
  <c r="D2559" i="4"/>
  <c r="F2559" i="4" s="1"/>
  <c r="H2559" i="4" s="1"/>
  <c r="D2632" i="4"/>
  <c r="F2632" i="4" s="1"/>
  <c r="H2632" i="4" s="1"/>
  <c r="D2687" i="4"/>
  <c r="F2687" i="4" s="1"/>
  <c r="H2687" i="4" s="1"/>
  <c r="D2721" i="4"/>
  <c r="F2721" i="4" s="1"/>
  <c r="H2721" i="4" s="1"/>
  <c r="D2767" i="4"/>
  <c r="F2767" i="4" s="1"/>
  <c r="H2767" i="4" s="1"/>
  <c r="D2815" i="4"/>
  <c r="F2815" i="4" s="1"/>
  <c r="H2815" i="4" s="1"/>
  <c r="D2855" i="4"/>
  <c r="F2855" i="4" s="1"/>
  <c r="H2855" i="4" s="1"/>
  <c r="D2888" i="4"/>
  <c r="F2888" i="4" s="1"/>
  <c r="H2888" i="4" s="1"/>
  <c r="D2943" i="4"/>
  <c r="F2943" i="4" s="1"/>
  <c r="H2943" i="4" s="1"/>
  <c r="D3007" i="4"/>
  <c r="F3007" i="4" s="1"/>
  <c r="H3007" i="4" s="1"/>
  <c r="D3040" i="4"/>
  <c r="F3040" i="4" s="1"/>
  <c r="H3040" i="4" s="1"/>
  <c r="D3182" i="4"/>
  <c r="F3182" i="4" s="1"/>
  <c r="H3182" i="4" s="1"/>
  <c r="D3238" i="4"/>
  <c r="F3238" i="4" s="1"/>
  <c r="H3238" i="4" s="1"/>
  <c r="D3265" i="4"/>
  <c r="F3265" i="4" s="1"/>
  <c r="H3265" i="4" s="1"/>
  <c r="D3294" i="4"/>
  <c r="F3294" i="4" s="1"/>
  <c r="H3294" i="4" s="1"/>
  <c r="D3350" i="4"/>
  <c r="F3350" i="4" s="1"/>
  <c r="H3350" i="4" s="1"/>
  <c r="D3471" i="4"/>
  <c r="F3471" i="4" s="1"/>
  <c r="H3471" i="4" s="1"/>
  <c r="D3574" i="4"/>
  <c r="F3574" i="4" s="1"/>
  <c r="H3574" i="4" s="1"/>
  <c r="D3599" i="4"/>
  <c r="F3599" i="4" s="1"/>
  <c r="H3599" i="4" s="1"/>
  <c r="D3631" i="4"/>
  <c r="F3631" i="4" s="1"/>
  <c r="H3631" i="4" s="1"/>
  <c r="D3775" i="4"/>
  <c r="F3775" i="4" s="1"/>
  <c r="H3775" i="4" s="1"/>
  <c r="D3806" i="4"/>
  <c r="F3806" i="4" s="1"/>
  <c r="H3806" i="4" s="1"/>
  <c r="D3886" i="4"/>
  <c r="F3886" i="4" s="1"/>
  <c r="H3886" i="4" s="1"/>
  <c r="D3926" i="4"/>
  <c r="F3926" i="4" s="1"/>
  <c r="H3926" i="4" s="1"/>
  <c r="D3966" i="4"/>
  <c r="F3966" i="4" s="1"/>
  <c r="H3966" i="4" s="1"/>
  <c r="D4043" i="4"/>
  <c r="F4043" i="4" s="1"/>
  <c r="H4043" i="4" s="1"/>
  <c r="D4110" i="4"/>
  <c r="F4110" i="4" s="1"/>
  <c r="H4110" i="4" s="1"/>
  <c r="D4208" i="4"/>
  <c r="F4208" i="4" s="1"/>
  <c r="H4208" i="4" s="1"/>
  <c r="D4323" i="4"/>
  <c r="F4323" i="4" s="1"/>
  <c r="H4323" i="4" s="1"/>
  <c r="D4454" i="4"/>
  <c r="F4454" i="4" s="1"/>
  <c r="H4454" i="4" s="1"/>
  <c r="D4585" i="4"/>
  <c r="F4585" i="4" s="1"/>
  <c r="H4585" i="4" s="1"/>
  <c r="D4627" i="4"/>
  <c r="F4627" i="4" s="1"/>
  <c r="H4627" i="4" s="1"/>
  <c r="D4734" i="4"/>
  <c r="F4734" i="4" s="1"/>
  <c r="H4734" i="4" s="1"/>
  <c r="D4854" i="4"/>
  <c r="F4854" i="4" s="1"/>
  <c r="H4854" i="4" s="1"/>
  <c r="D4963" i="4"/>
  <c r="F4963" i="4" s="1"/>
  <c r="H4963" i="4" s="1"/>
  <c r="D5052" i="4"/>
  <c r="F5052" i="4" s="1"/>
  <c r="H5052" i="4" s="1"/>
  <c r="D5214" i="4"/>
  <c r="F5214" i="4" s="1"/>
  <c r="H5214" i="4" s="1"/>
  <c r="D5303" i="4"/>
  <c r="F5303" i="4" s="1"/>
  <c r="H5303" i="4" s="1"/>
  <c r="D5494" i="4"/>
  <c r="F5494" i="4" s="1"/>
  <c r="H5494" i="4" s="1"/>
  <c r="D5622" i="4"/>
  <c r="F5622" i="4" s="1"/>
  <c r="H5622" i="4" s="1"/>
  <c r="D5791" i="4"/>
  <c r="F5791" i="4" s="1"/>
  <c r="H5791" i="4" s="1"/>
  <c r="D6003" i="4"/>
  <c r="F6003" i="4" s="1"/>
  <c r="H6003" i="4" s="1"/>
  <c r="D6262" i="4"/>
  <c r="F6262" i="4" s="1"/>
  <c r="H6262" i="4" s="1"/>
  <c r="E5062" i="4"/>
  <c r="E986" i="4"/>
  <c r="C6332" i="4"/>
  <c r="E6332" i="4" s="1"/>
  <c r="D6332" i="4"/>
  <c r="F6332" i="4" s="1"/>
  <c r="H6332" i="4" s="1"/>
  <c r="C6300" i="4"/>
  <c r="D6300" i="4"/>
  <c r="F6300" i="4" s="1"/>
  <c r="H6300" i="4" s="1"/>
  <c r="C6260" i="4"/>
  <c r="E6260" i="4" s="1"/>
  <c r="D6260" i="4"/>
  <c r="F6260" i="4" s="1"/>
  <c r="H6260" i="4" s="1"/>
  <c r="C6236" i="4"/>
  <c r="E6236" i="4" s="1"/>
  <c r="D6236" i="4"/>
  <c r="F6236" i="4" s="1"/>
  <c r="H6236" i="4" s="1"/>
  <c r="C6204" i="4"/>
  <c r="D6204" i="4"/>
  <c r="F6204" i="4" s="1"/>
  <c r="H6204" i="4" s="1"/>
  <c r="C6164" i="4"/>
  <c r="D6164" i="4"/>
  <c r="C6132" i="4"/>
  <c r="E6132" i="4" s="1"/>
  <c r="D6132" i="4"/>
  <c r="C6108" i="4"/>
  <c r="E6108" i="4" s="1"/>
  <c r="D6108" i="4"/>
  <c r="C6076" i="4"/>
  <c r="D6076" i="4"/>
  <c r="C6044" i="4"/>
  <c r="D6044" i="4"/>
  <c r="C6012" i="4"/>
  <c r="E6012" i="4" s="1"/>
  <c r="D6012" i="4"/>
  <c r="C5980" i="4"/>
  <c r="E5980" i="4" s="1"/>
  <c r="D5980" i="4"/>
  <c r="F5980" i="4" s="1"/>
  <c r="H5980" i="4" s="1"/>
  <c r="C5948" i="4"/>
  <c r="D5948" i="4"/>
  <c r="C5924" i="4"/>
  <c r="D5924" i="4"/>
  <c r="C5892" i="4"/>
  <c r="D5892" i="4"/>
  <c r="C5860" i="4"/>
  <c r="D5860" i="4"/>
  <c r="F5860" i="4" s="1"/>
  <c r="H5860" i="4" s="1"/>
  <c r="C5828" i="4"/>
  <c r="E5828" i="4" s="1"/>
  <c r="D5828" i="4"/>
  <c r="C5812" i="4"/>
  <c r="D5812" i="4"/>
  <c r="C5772" i="4"/>
  <c r="E5772" i="4" s="1"/>
  <c r="D5772" i="4"/>
  <c r="C5748" i="4"/>
  <c r="E5748" i="4" s="1"/>
  <c r="D5748" i="4"/>
  <c r="C5716" i="4"/>
  <c r="D5716" i="4"/>
  <c r="C5684" i="4"/>
  <c r="D5684" i="4"/>
  <c r="C5652" i="4"/>
  <c r="D5652" i="4"/>
  <c r="C5620" i="4"/>
  <c r="E5620" i="4" s="1"/>
  <c r="D5620" i="4"/>
  <c r="C5588" i="4"/>
  <c r="D5588" i="4"/>
  <c r="C5564" i="4"/>
  <c r="D5564" i="4"/>
  <c r="C5532" i="4"/>
  <c r="D5532" i="4"/>
  <c r="C5436" i="4"/>
  <c r="D5436" i="4"/>
  <c r="C5412" i="4"/>
  <c r="E5412" i="4" s="1"/>
  <c r="D5412" i="4"/>
  <c r="C5380" i="4"/>
  <c r="D5380" i="4"/>
  <c r="C5348" i="4"/>
  <c r="D5348" i="4"/>
  <c r="C5316" i="4"/>
  <c r="D5316" i="4"/>
  <c r="C5284" i="4"/>
  <c r="D5284" i="4"/>
  <c r="C5244" i="4"/>
  <c r="D5244" i="4"/>
  <c r="E5172" i="4"/>
  <c r="C5148" i="4"/>
  <c r="D5148" i="4"/>
  <c r="C5116" i="4"/>
  <c r="E5116" i="4" s="1"/>
  <c r="D5116" i="4"/>
  <c r="C5084" i="4"/>
  <c r="D5084" i="4"/>
  <c r="C5060" i="4"/>
  <c r="D5060" i="4"/>
  <c r="C4996" i="4"/>
  <c r="D4996" i="4"/>
  <c r="C4876" i="4"/>
  <c r="E4876" i="4" s="1"/>
  <c r="D4876" i="4"/>
  <c r="C4852" i="4"/>
  <c r="D4852" i="4"/>
  <c r="C4828" i="4"/>
  <c r="D4828" i="4"/>
  <c r="C4796" i="4"/>
  <c r="D4796" i="4"/>
  <c r="C4756" i="4"/>
  <c r="E4756" i="4" s="1"/>
  <c r="D4756" i="4"/>
  <c r="C4724" i="4"/>
  <c r="E4724" i="4" s="1"/>
  <c r="D4724" i="4"/>
  <c r="C4700" i="4"/>
  <c r="E4700" i="4" s="1"/>
  <c r="D4700" i="4"/>
  <c r="C4668" i="4"/>
  <c r="D4668" i="4"/>
  <c r="C4644" i="4"/>
  <c r="D4644" i="4"/>
  <c r="C4620" i="4"/>
  <c r="D4620" i="4"/>
  <c r="C4596" i="4"/>
  <c r="D4596" i="4"/>
  <c r="C4564" i="4"/>
  <c r="E4564" i="4" s="1"/>
  <c r="D4564" i="4"/>
  <c r="C4524" i="4"/>
  <c r="D4524" i="4"/>
  <c r="C4492" i="4"/>
  <c r="E4492" i="4" s="1"/>
  <c r="D4492" i="4"/>
  <c r="C4460" i="4"/>
  <c r="D4460" i="4"/>
  <c r="C4444" i="4"/>
  <c r="D4444" i="4"/>
  <c r="C4404" i="4"/>
  <c r="E4404" i="4" s="1"/>
  <c r="D4404" i="4"/>
  <c r="C4380" i="4"/>
  <c r="D4380" i="4"/>
  <c r="C4284" i="4"/>
  <c r="D4284" i="4"/>
  <c r="E4188" i="4"/>
  <c r="C4164" i="4"/>
  <c r="D4164" i="4"/>
  <c r="C4124" i="4"/>
  <c r="D4124" i="4"/>
  <c r="C4028" i="4"/>
  <c r="D4028" i="4"/>
  <c r="E3988" i="4"/>
  <c r="E3924" i="4"/>
  <c r="C3884" i="4"/>
  <c r="D3884" i="4"/>
  <c r="E3828" i="4"/>
  <c r="C3812" i="4"/>
  <c r="D3812" i="4"/>
  <c r="C3780" i="4"/>
  <c r="D3780" i="4"/>
  <c r="C3756" i="4"/>
  <c r="D3756" i="4"/>
  <c r="C3700" i="4"/>
  <c r="D3700" i="4"/>
  <c r="C3628" i="4"/>
  <c r="D3628" i="4"/>
  <c r="C3612" i="4"/>
  <c r="D3612" i="4"/>
  <c r="C3588" i="4"/>
  <c r="D3588" i="4"/>
  <c r="C3548" i="4"/>
  <c r="D3548" i="4"/>
  <c r="E3492" i="4"/>
  <c r="C3460" i="4"/>
  <c r="D3460" i="4"/>
  <c r="C3436" i="4"/>
  <c r="D3436" i="4"/>
  <c r="E3388" i="4"/>
  <c r="C3228" i="4"/>
  <c r="D3228" i="4"/>
  <c r="C2813" i="4"/>
  <c r="E2813" i="4" s="1"/>
  <c r="D2813" i="4"/>
  <c r="C2781" i="4"/>
  <c r="E2781" i="4" s="1"/>
  <c r="D2781" i="4"/>
  <c r="C2749" i="4"/>
  <c r="E2749" i="4" s="1"/>
  <c r="D2749" i="4"/>
  <c r="C2669" i="4"/>
  <c r="E2669" i="4" s="1"/>
  <c r="D2669" i="4"/>
  <c r="C2621" i="4"/>
  <c r="E2621" i="4" s="1"/>
  <c r="D2621" i="4"/>
  <c r="C2525" i="4"/>
  <c r="D2525" i="4"/>
  <c r="C2453" i="4"/>
  <c r="D2453" i="4"/>
  <c r="C2413" i="4"/>
  <c r="E2413" i="4" s="1"/>
  <c r="D2413" i="4"/>
  <c r="C2373" i="4"/>
  <c r="E2373" i="4" s="1"/>
  <c r="D2373" i="4"/>
  <c r="C2237" i="4"/>
  <c r="D2237" i="4"/>
  <c r="C2221" i="4"/>
  <c r="E2221" i="4" s="1"/>
  <c r="D2221" i="4"/>
  <c r="C2205" i="4"/>
  <c r="E2205" i="4" s="1"/>
  <c r="D2205" i="4"/>
  <c r="C2189" i="4"/>
  <c r="E2189" i="4" s="1"/>
  <c r="D2189" i="4"/>
  <c r="C2165" i="4"/>
  <c r="D2165" i="4"/>
  <c r="C2133" i="4"/>
  <c r="E2133" i="4" s="1"/>
  <c r="D2133" i="4"/>
  <c r="C2101" i="4"/>
  <c r="D2101" i="4"/>
  <c r="C2061" i="4"/>
  <c r="E2061" i="4" s="1"/>
  <c r="D2061" i="4"/>
  <c r="C2037" i="4"/>
  <c r="D2037" i="4"/>
  <c r="D3404" i="4"/>
  <c r="F3404" i="4" s="1"/>
  <c r="H3404" i="4" s="1"/>
  <c r="C6395" i="4"/>
  <c r="E6395" i="4" s="1"/>
  <c r="D6395" i="4"/>
  <c r="F6395" i="4" s="1"/>
  <c r="H6395" i="4" s="1"/>
  <c r="C6363" i="4"/>
  <c r="D6363" i="4"/>
  <c r="F6363" i="4" s="1"/>
  <c r="H6363" i="4" s="1"/>
  <c r="C6331" i="4"/>
  <c r="D6331" i="4"/>
  <c r="F6331" i="4" s="1"/>
  <c r="H6331" i="4" s="1"/>
  <c r="C6307" i="4"/>
  <c r="G6307" i="4" s="1"/>
  <c r="I6307" i="4" s="1"/>
  <c r="D6307" i="4"/>
  <c r="F6307" i="4" s="1"/>
  <c r="H6307" i="4" s="1"/>
  <c r="C6283" i="4"/>
  <c r="D6283" i="4"/>
  <c r="F6283" i="4" s="1"/>
  <c r="H6283" i="4" s="1"/>
  <c r="C6251" i="4"/>
  <c r="D6251" i="4"/>
  <c r="F6251" i="4" s="1"/>
  <c r="H6251" i="4" s="1"/>
  <c r="C6219" i="4"/>
  <c r="D6219" i="4"/>
  <c r="F6219" i="4" s="1"/>
  <c r="H6219" i="4" s="1"/>
  <c r="C6179" i="4"/>
  <c r="E6179" i="4" s="1"/>
  <c r="D6179" i="4"/>
  <c r="F6179" i="4" s="1"/>
  <c r="H6179" i="4" s="1"/>
  <c r="C6147" i="4"/>
  <c r="D6147" i="4"/>
  <c r="C6123" i="4"/>
  <c r="D6123" i="4"/>
  <c r="C6091" i="4"/>
  <c r="D6091" i="4"/>
  <c r="C6059" i="4"/>
  <c r="D6059" i="4"/>
  <c r="C6027" i="4"/>
  <c r="D6027" i="4"/>
  <c r="C5995" i="4"/>
  <c r="D5995" i="4"/>
  <c r="C5963" i="4"/>
  <c r="D5963" i="4"/>
  <c r="C5947" i="4"/>
  <c r="D5947" i="4"/>
  <c r="C5923" i="4"/>
  <c r="E5923" i="4" s="1"/>
  <c r="D5923" i="4"/>
  <c r="C5891" i="4"/>
  <c r="D5891" i="4"/>
  <c r="C5867" i="4"/>
  <c r="E5867" i="4" s="1"/>
  <c r="D5867" i="4"/>
  <c r="C5827" i="4"/>
  <c r="D5827" i="4"/>
  <c r="C5787" i="4"/>
  <c r="D5787" i="4"/>
  <c r="C5675" i="4"/>
  <c r="D5675" i="4"/>
  <c r="C5651" i="4"/>
  <c r="D5651" i="4"/>
  <c r="C5619" i="4"/>
  <c r="D5619" i="4"/>
  <c r="C5595" i="4"/>
  <c r="D5595" i="4"/>
  <c r="C5563" i="4"/>
  <c r="D5563" i="4"/>
  <c r="C5531" i="4"/>
  <c r="D5531" i="4"/>
  <c r="C5491" i="4"/>
  <c r="D5491" i="4"/>
  <c r="C5459" i="4"/>
  <c r="E5459" i="4" s="1"/>
  <c r="D5459" i="4"/>
  <c r="C5395" i="4"/>
  <c r="D5395" i="4"/>
  <c r="D4316" i="4"/>
  <c r="F4316" i="4" s="1"/>
  <c r="H4316" i="4" s="1"/>
  <c r="D4604" i="4"/>
  <c r="F4604" i="4" s="1"/>
  <c r="H4604" i="4" s="1"/>
  <c r="D4900" i="4"/>
  <c r="F4900" i="4" s="1"/>
  <c r="H4900" i="4" s="1"/>
  <c r="D1997" i="4"/>
  <c r="F1997" i="4" s="1"/>
  <c r="H1997" i="4" s="1"/>
  <c r="D2573" i="4"/>
  <c r="F2573" i="4" s="1"/>
  <c r="H2573" i="4" s="1"/>
  <c r="D5635" i="4"/>
  <c r="F5635" i="4" s="1"/>
  <c r="H5635" i="4" s="1"/>
  <c r="D5908" i="4"/>
  <c r="F5908" i="4" s="1"/>
  <c r="H5908" i="4" s="1"/>
  <c r="D6099" i="4"/>
  <c r="F6099" i="4" s="1"/>
  <c r="H6099" i="4" s="1"/>
  <c r="D6268" i="4"/>
  <c r="F6268" i="4" s="1"/>
  <c r="H6268" i="4" s="1"/>
  <c r="C6308" i="4"/>
  <c r="E6308" i="4" s="1"/>
  <c r="D6308" i="4"/>
  <c r="F6308" i="4" s="1"/>
  <c r="H6308" i="4" s="1"/>
  <c r="C6244" i="4"/>
  <c r="D6244" i="4"/>
  <c r="F6244" i="4" s="1"/>
  <c r="H6244" i="4" s="1"/>
  <c r="C6212" i="4"/>
  <c r="E6212" i="4" s="1"/>
  <c r="D6212" i="4"/>
  <c r="F6212" i="4" s="1"/>
  <c r="H6212" i="4" s="1"/>
  <c r="C6188" i="4"/>
  <c r="D6188" i="4"/>
  <c r="F6188" i="4" s="1"/>
  <c r="H6188" i="4" s="1"/>
  <c r="C6148" i="4"/>
  <c r="D6148" i="4"/>
  <c r="C6116" i="4"/>
  <c r="D6116" i="4"/>
  <c r="C6084" i="4"/>
  <c r="E6084" i="4" s="1"/>
  <c r="D6084" i="4"/>
  <c r="C6052" i="4"/>
  <c r="E6052" i="4" s="1"/>
  <c r="D6052" i="4"/>
  <c r="C6020" i="4"/>
  <c r="D6020" i="4"/>
  <c r="C5988" i="4"/>
  <c r="D5988" i="4"/>
  <c r="C5956" i="4"/>
  <c r="E5956" i="4" s="1"/>
  <c r="D5956" i="4"/>
  <c r="C5932" i="4"/>
  <c r="D5932" i="4"/>
  <c r="C5900" i="4"/>
  <c r="E5900" i="4" s="1"/>
  <c r="D5900" i="4"/>
  <c r="C5868" i="4"/>
  <c r="D5868" i="4"/>
  <c r="C5836" i="4"/>
  <c r="D5836" i="4"/>
  <c r="C5804" i="4"/>
  <c r="D5804" i="4"/>
  <c r="C5756" i="4"/>
  <c r="E5756" i="4" s="1"/>
  <c r="D5756" i="4"/>
  <c r="C5732" i="4"/>
  <c r="D5732" i="4"/>
  <c r="C5692" i="4"/>
  <c r="D5692" i="4"/>
  <c r="E5636" i="4"/>
  <c r="C5612" i="4"/>
  <c r="D5612" i="4"/>
  <c r="C5580" i="4"/>
  <c r="D5580" i="4"/>
  <c r="C5548" i="4"/>
  <c r="E5548" i="4" s="1"/>
  <c r="D5548" i="4"/>
  <c r="C5516" i="4"/>
  <c r="D5516" i="4"/>
  <c r="C5492" i="4"/>
  <c r="E5492" i="4" s="1"/>
  <c r="D5492" i="4"/>
  <c r="C5460" i="4"/>
  <c r="D5460" i="4"/>
  <c r="C5420" i="4"/>
  <c r="E5420" i="4" s="1"/>
  <c r="D5420" i="4"/>
  <c r="C5388" i="4"/>
  <c r="E5388" i="4" s="1"/>
  <c r="D5388" i="4"/>
  <c r="C5364" i="4"/>
  <c r="E5364" i="4" s="1"/>
  <c r="D5364" i="4"/>
  <c r="C5340" i="4"/>
  <c r="E5340" i="4" s="1"/>
  <c r="D5340" i="4"/>
  <c r="C5308" i="4"/>
  <c r="D5308" i="4"/>
  <c r="C5276" i="4"/>
  <c r="D5276" i="4"/>
  <c r="C5260" i="4"/>
  <c r="E5260" i="4" s="1"/>
  <c r="D5260" i="4"/>
  <c r="C5236" i="4"/>
  <c r="E5236" i="4" s="1"/>
  <c r="D5236" i="4"/>
  <c r="C5220" i="4"/>
  <c r="D5220" i="4"/>
  <c r="C5196" i="4"/>
  <c r="D5196" i="4"/>
  <c r="C5164" i="4"/>
  <c r="E5164" i="4" s="1"/>
  <c r="D5164" i="4"/>
  <c r="C5140" i="4"/>
  <c r="E5140" i="4" s="1"/>
  <c r="D5140" i="4"/>
  <c r="C5108" i="4"/>
  <c r="D5108" i="4"/>
  <c r="E5052" i="4"/>
  <c r="C5036" i="4"/>
  <c r="D5036" i="4"/>
  <c r="C5012" i="4"/>
  <c r="D5012" i="4"/>
  <c r="C4988" i="4"/>
  <c r="E4988" i="4" s="1"/>
  <c r="D4988" i="4"/>
  <c r="C4980" i="4"/>
  <c r="D4980" i="4"/>
  <c r="C4956" i="4"/>
  <c r="D4956" i="4"/>
  <c r="C4932" i="4"/>
  <c r="D4932" i="4"/>
  <c r="C4908" i="4"/>
  <c r="D4908" i="4"/>
  <c r="C4868" i="4"/>
  <c r="E4868" i="4" s="1"/>
  <c r="D4868" i="4"/>
  <c r="C4844" i="4"/>
  <c r="D4844" i="4"/>
  <c r="C4820" i="4"/>
  <c r="D4820" i="4"/>
  <c r="C4788" i="4"/>
  <c r="D4788" i="4"/>
  <c r="C4748" i="4"/>
  <c r="E4748" i="4" s="1"/>
  <c r="D4748" i="4"/>
  <c r="C4716" i="4"/>
  <c r="D4716" i="4"/>
  <c r="C4692" i="4"/>
  <c r="E4692" i="4" s="1"/>
  <c r="D4692" i="4"/>
  <c r="C4660" i="4"/>
  <c r="D4660" i="4"/>
  <c r="C4572" i="4"/>
  <c r="D4572" i="4"/>
  <c r="C4548" i="4"/>
  <c r="D4548" i="4"/>
  <c r="C4516" i="4"/>
  <c r="E4516" i="4" s="1"/>
  <c r="D4516" i="4"/>
  <c r="C4484" i="4"/>
  <c r="D4484" i="4"/>
  <c r="C4452" i="4"/>
  <c r="D4452" i="4"/>
  <c r="C4436" i="4"/>
  <c r="D4436" i="4"/>
  <c r="E4396" i="4"/>
  <c r="C4364" i="4"/>
  <c r="D4364" i="4"/>
  <c r="C4340" i="4"/>
  <c r="D4340" i="4"/>
  <c r="C4300" i="4"/>
  <c r="D4300" i="4"/>
  <c r="C4268" i="4"/>
  <c r="D4268" i="4"/>
  <c r="C4244" i="4"/>
  <c r="D4244" i="4"/>
  <c r="C4220" i="4"/>
  <c r="D4220" i="4"/>
  <c r="C4196" i="4"/>
  <c r="D4196" i="4"/>
  <c r="C4172" i="4"/>
  <c r="D4172" i="4"/>
  <c r="C4148" i="4"/>
  <c r="D4148" i="4"/>
  <c r="C4132" i="4"/>
  <c r="D4132" i="4"/>
  <c r="C4108" i="4"/>
  <c r="D4108" i="4"/>
  <c r="C4100" i="4"/>
  <c r="D4100" i="4"/>
  <c r="C4092" i="4"/>
  <c r="D4092" i="4"/>
  <c r="C4052" i="4"/>
  <c r="D4052" i="4"/>
  <c r="E3996" i="4"/>
  <c r="C3964" i="4"/>
  <c r="D3964" i="4"/>
  <c r="C3940" i="4"/>
  <c r="D3940" i="4"/>
  <c r="C3908" i="4"/>
  <c r="D3908" i="4"/>
  <c r="C3876" i="4"/>
  <c r="D3876" i="4"/>
  <c r="C3844" i="4"/>
  <c r="D3844" i="4"/>
  <c r="C3804" i="4"/>
  <c r="D3804" i="4"/>
  <c r="E3748" i="4"/>
  <c r="C3708" i="4"/>
  <c r="D3708" i="4"/>
  <c r="C3644" i="4"/>
  <c r="D3644" i="4"/>
  <c r="C3604" i="4"/>
  <c r="D3604" i="4"/>
  <c r="C3564" i="4"/>
  <c r="E3564" i="4" s="1"/>
  <c r="D3564" i="4"/>
  <c r="C3532" i="4"/>
  <c r="E3532" i="4" s="1"/>
  <c r="D3532" i="4"/>
  <c r="C3508" i="4"/>
  <c r="E3508" i="4" s="1"/>
  <c r="D3508" i="4"/>
  <c r="C3468" i="4"/>
  <c r="D3468" i="4"/>
  <c r="C3444" i="4"/>
  <c r="D3444" i="4"/>
  <c r="C3420" i="4"/>
  <c r="D3420" i="4"/>
  <c r="C3396" i="4"/>
  <c r="D3396" i="4"/>
  <c r="E3340" i="4"/>
  <c r="E3308" i="4"/>
  <c r="C3164" i="4"/>
  <c r="E3164" i="4" s="1"/>
  <c r="D3164" i="4"/>
  <c r="C3037" i="4"/>
  <c r="E3037" i="4" s="1"/>
  <c r="D3037" i="4"/>
  <c r="C2765" i="4"/>
  <c r="D2765" i="4"/>
  <c r="C2741" i="4"/>
  <c r="E2741" i="4" s="1"/>
  <c r="D2741" i="4"/>
  <c r="C2725" i="4"/>
  <c r="E2725" i="4" s="1"/>
  <c r="D2725" i="4"/>
  <c r="C2709" i="4"/>
  <c r="E2709" i="4" s="1"/>
  <c r="D2709" i="4"/>
  <c r="C2677" i="4"/>
  <c r="D2677" i="4"/>
  <c r="C2645" i="4"/>
  <c r="E2645" i="4" s="1"/>
  <c r="D2645" i="4"/>
  <c r="C2629" i="4"/>
  <c r="D2629" i="4"/>
  <c r="C2613" i="4"/>
  <c r="D2613" i="4"/>
  <c r="C2589" i="4"/>
  <c r="E2589" i="4" s="1"/>
  <c r="D2589" i="4"/>
  <c r="C2565" i="4"/>
  <c r="E2565" i="4" s="1"/>
  <c r="D2565" i="4"/>
  <c r="C2541" i="4"/>
  <c r="D2541" i="4"/>
  <c r="C2517" i="4"/>
  <c r="E2517" i="4" s="1"/>
  <c r="D2517" i="4"/>
  <c r="C2493" i="4"/>
  <c r="D2493" i="4"/>
  <c r="C2469" i="4"/>
  <c r="E2469" i="4" s="1"/>
  <c r="D2469" i="4"/>
  <c r="C2437" i="4"/>
  <c r="D2437" i="4"/>
  <c r="C2405" i="4"/>
  <c r="E2405" i="4" s="1"/>
  <c r="D2405" i="4"/>
  <c r="C2381" i="4"/>
  <c r="D2381" i="4"/>
  <c r="C2357" i="4"/>
  <c r="E2357" i="4" s="1"/>
  <c r="D2357" i="4"/>
  <c r="C2325" i="4"/>
  <c r="E2325" i="4" s="1"/>
  <c r="D2325" i="4"/>
  <c r="C2293" i="4"/>
  <c r="D2293" i="4"/>
  <c r="C2269" i="4"/>
  <c r="D2269" i="4"/>
  <c r="C2229" i="4"/>
  <c r="E2229" i="4" s="1"/>
  <c r="D2229" i="4"/>
  <c r="C2149" i="4"/>
  <c r="E2149" i="4" s="1"/>
  <c r="D2149" i="4"/>
  <c r="C2109" i="4"/>
  <c r="D2109" i="4"/>
  <c r="C2077" i="4"/>
  <c r="D2077" i="4"/>
  <c r="D2173" i="4"/>
  <c r="F2173" i="4" s="1"/>
  <c r="H2173" i="4" s="1"/>
  <c r="D6324" i="4"/>
  <c r="F6324" i="4" s="1"/>
  <c r="H6324" i="4" s="1"/>
  <c r="C6347" i="4"/>
  <c r="D6347" i="4"/>
  <c r="F6347" i="4" s="1"/>
  <c r="H6347" i="4" s="1"/>
  <c r="C6315" i="4"/>
  <c r="E6315" i="4" s="1"/>
  <c r="D6315" i="4"/>
  <c r="F6315" i="4" s="1"/>
  <c r="H6315" i="4" s="1"/>
  <c r="C6259" i="4"/>
  <c r="G6259" i="4" s="1"/>
  <c r="I6259" i="4" s="1"/>
  <c r="D6259" i="4"/>
  <c r="F6259" i="4" s="1"/>
  <c r="H6259" i="4" s="1"/>
  <c r="C6227" i="4"/>
  <c r="G6227" i="4" s="1"/>
  <c r="I6227" i="4" s="1"/>
  <c r="D6227" i="4"/>
  <c r="F6227" i="4" s="1"/>
  <c r="H6227" i="4" s="1"/>
  <c r="C6195" i="4"/>
  <c r="D6195" i="4"/>
  <c r="F6195" i="4" s="1"/>
  <c r="H6195" i="4" s="1"/>
  <c r="C6155" i="4"/>
  <c r="D6155" i="4"/>
  <c r="F6155" i="4" s="1"/>
  <c r="H6155" i="4" s="1"/>
  <c r="C6131" i="4"/>
  <c r="E6131" i="4" s="1"/>
  <c r="D6131" i="4"/>
  <c r="C6107" i="4"/>
  <c r="D6107" i="4"/>
  <c r="C6075" i="4"/>
  <c r="E6075" i="4" s="1"/>
  <c r="D6075" i="4"/>
  <c r="C6043" i="4"/>
  <c r="D6043" i="4"/>
  <c r="F6043" i="4" s="1"/>
  <c r="H6043" i="4" s="1"/>
  <c r="C6011" i="4"/>
  <c r="D6011" i="4"/>
  <c r="C5979" i="4"/>
  <c r="E5979" i="4" s="1"/>
  <c r="D5979" i="4"/>
  <c r="E5915" i="4"/>
  <c r="C5883" i="4"/>
  <c r="D5883" i="4"/>
  <c r="C5859" i="4"/>
  <c r="D5859" i="4"/>
  <c r="C5835" i="4"/>
  <c r="D5835" i="4"/>
  <c r="C5803" i="4"/>
  <c r="D5803" i="4"/>
  <c r="C5771" i="4"/>
  <c r="E5771" i="4" s="1"/>
  <c r="D5771" i="4"/>
  <c r="E5723" i="4"/>
  <c r="C5691" i="4"/>
  <c r="D5691" i="4"/>
  <c r="C5667" i="4"/>
  <c r="E5667" i="4" s="1"/>
  <c r="D5667" i="4"/>
  <c r="C5643" i="4"/>
  <c r="D5643" i="4"/>
  <c r="C5603" i="4"/>
  <c r="D5603" i="4"/>
  <c r="C5571" i="4"/>
  <c r="D5571" i="4"/>
  <c r="C5547" i="4"/>
  <c r="D5547" i="4"/>
  <c r="C5523" i="4"/>
  <c r="D5523" i="4"/>
  <c r="C5507" i="4"/>
  <c r="D5507" i="4"/>
  <c r="C5483" i="4"/>
  <c r="E5483" i="4" s="1"/>
  <c r="D5483" i="4"/>
  <c r="C5451" i="4"/>
  <c r="D5451" i="4"/>
  <c r="C5435" i="4"/>
  <c r="D5435" i="4"/>
  <c r="C5411" i="4"/>
  <c r="D5411" i="4"/>
  <c r="C5275" i="4"/>
  <c r="D5275" i="4"/>
  <c r="D2309" i="4"/>
  <c r="F2309" i="4" s="1"/>
  <c r="H2309" i="4" s="1"/>
  <c r="D3828" i="4"/>
  <c r="F3828" i="4" s="1"/>
  <c r="H3828" i="4" s="1"/>
  <c r="D5124" i="4"/>
  <c r="F5124" i="4" s="1"/>
  <c r="H5124" i="4" s="1"/>
  <c r="D2261" i="4"/>
  <c r="F2261" i="4" s="1"/>
  <c r="H2261" i="4" s="1"/>
  <c r="D3748" i="4"/>
  <c r="F3748" i="4" s="1"/>
  <c r="H3748" i="4" s="1"/>
  <c r="D3988" i="4"/>
  <c r="F3988" i="4" s="1"/>
  <c r="H3988" i="4" s="1"/>
  <c r="D4396" i="4"/>
  <c r="F4396" i="4" s="1"/>
  <c r="H4396" i="4" s="1"/>
  <c r="D4772" i="4"/>
  <c r="F4772" i="4" s="1"/>
  <c r="H4772" i="4" s="1"/>
  <c r="D5467" i="4"/>
  <c r="F5467" i="4" s="1"/>
  <c r="H5467" i="4" s="1"/>
  <c r="D5636" i="4"/>
  <c r="F5636" i="4" s="1"/>
  <c r="H5636" i="4" s="1"/>
  <c r="D5788" i="4"/>
  <c r="F5788" i="4" s="1"/>
  <c r="H5788" i="4" s="1"/>
  <c r="D5915" i="4"/>
  <c r="F5915" i="4" s="1"/>
  <c r="H5915" i="4" s="1"/>
  <c r="D6275" i="4"/>
  <c r="F6275" i="4" s="1"/>
  <c r="H6275" i="4" s="1"/>
  <c r="E6324" i="4"/>
  <c r="G6324" i="4"/>
  <c r="I6324" i="4" s="1"/>
  <c r="C6228" i="4"/>
  <c r="D6228" i="4"/>
  <c r="F6228" i="4" s="1"/>
  <c r="H6228" i="4" s="1"/>
  <c r="C6196" i="4"/>
  <c r="D6196" i="4"/>
  <c r="F6196" i="4" s="1"/>
  <c r="H6196" i="4" s="1"/>
  <c r="C6172" i="4"/>
  <c r="D6172" i="4"/>
  <c r="C6140" i="4"/>
  <c r="E6140" i="4" s="1"/>
  <c r="D6140" i="4"/>
  <c r="C6100" i="4"/>
  <c r="D6100" i="4"/>
  <c r="C6068" i="4"/>
  <c r="D6068" i="4"/>
  <c r="C6036" i="4"/>
  <c r="D6036" i="4"/>
  <c r="C6004" i="4"/>
  <c r="D6004" i="4"/>
  <c r="C5972" i="4"/>
  <c r="D5972" i="4"/>
  <c r="C5940" i="4"/>
  <c r="D5940" i="4"/>
  <c r="C5916" i="4"/>
  <c r="D5916" i="4"/>
  <c r="C5884" i="4"/>
  <c r="E5884" i="4" s="1"/>
  <c r="D5884" i="4"/>
  <c r="C5844" i="4"/>
  <c r="D5844" i="4"/>
  <c r="E5788" i="4"/>
  <c r="C5780" i="4"/>
  <c r="D5780" i="4"/>
  <c r="C5740" i="4"/>
  <c r="D5740" i="4"/>
  <c r="C5708" i="4"/>
  <c r="D5708" i="4"/>
  <c r="C5676" i="4"/>
  <c r="E5676" i="4" s="1"/>
  <c r="D5676" i="4"/>
  <c r="C5660" i="4"/>
  <c r="D5660" i="4"/>
  <c r="C5628" i="4"/>
  <c r="E5628" i="4" s="1"/>
  <c r="D5628" i="4"/>
  <c r="C5596" i="4"/>
  <c r="D5596" i="4"/>
  <c r="C5556" i="4"/>
  <c r="D5556" i="4"/>
  <c r="C5524" i="4"/>
  <c r="E5524" i="4" s="1"/>
  <c r="D5524" i="4"/>
  <c r="C5500" i="4"/>
  <c r="D5500" i="4"/>
  <c r="C5476" i="4"/>
  <c r="D5476" i="4"/>
  <c r="C5444" i="4"/>
  <c r="D5444" i="4"/>
  <c r="C5372" i="4"/>
  <c r="D5372" i="4"/>
  <c r="E5324" i="4"/>
  <c r="C5292" i="4"/>
  <c r="D5292" i="4"/>
  <c r="C5252" i="4"/>
  <c r="D5252" i="4"/>
  <c r="C5212" i="4"/>
  <c r="D5212" i="4"/>
  <c r="C5180" i="4"/>
  <c r="D5180" i="4"/>
  <c r="E5124" i="4"/>
  <c r="C5092" i="4"/>
  <c r="E5092" i="4" s="1"/>
  <c r="D5092" i="4"/>
  <c r="C5068" i="4"/>
  <c r="E5068" i="4" s="1"/>
  <c r="D5068" i="4"/>
  <c r="C5020" i="4"/>
  <c r="E5020" i="4" s="1"/>
  <c r="D5020" i="4"/>
  <c r="C4940" i="4"/>
  <c r="D4940" i="4"/>
  <c r="C4916" i="4"/>
  <c r="E4916" i="4" s="1"/>
  <c r="D4916" i="4"/>
  <c r="C4884" i="4"/>
  <c r="D4884" i="4"/>
  <c r="C4860" i="4"/>
  <c r="D4860" i="4"/>
  <c r="C4836" i="4"/>
  <c r="D4836" i="4"/>
  <c r="C4804" i="4"/>
  <c r="E4804" i="4" s="1"/>
  <c r="D4804" i="4"/>
  <c r="C4764" i="4"/>
  <c r="D4764" i="4"/>
  <c r="C4732" i="4"/>
  <c r="D4732" i="4"/>
  <c r="C4684" i="4"/>
  <c r="D4684" i="4"/>
  <c r="C4588" i="4"/>
  <c r="E4588" i="4" s="1"/>
  <c r="D4588" i="4"/>
  <c r="C4556" i="4"/>
  <c r="E4556" i="4" s="1"/>
  <c r="D4556" i="4"/>
  <c r="C4532" i="4"/>
  <c r="D4532" i="4"/>
  <c r="C4500" i="4"/>
  <c r="E4500" i="4" s="1"/>
  <c r="D4500" i="4"/>
  <c r="C4468" i="4"/>
  <c r="D4468" i="4"/>
  <c r="C4420" i="4"/>
  <c r="D4420" i="4"/>
  <c r="E4372" i="4"/>
  <c r="C4348" i="4"/>
  <c r="D4348" i="4"/>
  <c r="C4324" i="4"/>
  <c r="D4324" i="4"/>
  <c r="C4292" i="4"/>
  <c r="D4292" i="4"/>
  <c r="C4260" i="4"/>
  <c r="D4260" i="4"/>
  <c r="C4228" i="4"/>
  <c r="E4228" i="4" s="1"/>
  <c r="D4228" i="4"/>
  <c r="C4204" i="4"/>
  <c r="E4204" i="4" s="1"/>
  <c r="D4204" i="4"/>
  <c r="C4180" i="4"/>
  <c r="E4180" i="4" s="1"/>
  <c r="D4180" i="4"/>
  <c r="C4156" i="4"/>
  <c r="D4156" i="4"/>
  <c r="C4116" i="4"/>
  <c r="D4116" i="4"/>
  <c r="C4060" i="4"/>
  <c r="D4060" i="4"/>
  <c r="C4036" i="4"/>
  <c r="D4036" i="4"/>
  <c r="C4012" i="4"/>
  <c r="D4012" i="4"/>
  <c r="C3980" i="4"/>
  <c r="D3980" i="4"/>
  <c r="C3956" i="4"/>
  <c r="D3956" i="4"/>
  <c r="C3932" i="4"/>
  <c r="D3932" i="4"/>
  <c r="C3900" i="4"/>
  <c r="D3900" i="4"/>
  <c r="C3868" i="4"/>
  <c r="D3868" i="4"/>
  <c r="C3852" i="4"/>
  <c r="D3852" i="4"/>
  <c r="C3836" i="4"/>
  <c r="D3836" i="4"/>
  <c r="C3820" i="4"/>
  <c r="D3820" i="4"/>
  <c r="C3788" i="4"/>
  <c r="D3788" i="4"/>
  <c r="C3764" i="4"/>
  <c r="E3764" i="4" s="1"/>
  <c r="D3764" i="4"/>
  <c r="C3684" i="4"/>
  <c r="D3684" i="4"/>
  <c r="C3652" i="4"/>
  <c r="D3652" i="4"/>
  <c r="C3620" i="4"/>
  <c r="D3620" i="4"/>
  <c r="C3596" i="4"/>
  <c r="D3596" i="4"/>
  <c r="C3572" i="4"/>
  <c r="E3572" i="4" s="1"/>
  <c r="D3572" i="4"/>
  <c r="C3540" i="4"/>
  <c r="E3540" i="4" s="1"/>
  <c r="D3540" i="4"/>
  <c r="C3516" i="4"/>
  <c r="D3516" i="4"/>
  <c r="C3500" i="4"/>
  <c r="E3500" i="4" s="1"/>
  <c r="D3500" i="4"/>
  <c r="C3476" i="4"/>
  <c r="D3476" i="4"/>
  <c r="C3452" i="4"/>
  <c r="D3452" i="4"/>
  <c r="E3404" i="4"/>
  <c r="C3380" i="4"/>
  <c r="D3380" i="4"/>
  <c r="C3372" i="4"/>
  <c r="D3372" i="4"/>
  <c r="E3260" i="4"/>
  <c r="C2757" i="4"/>
  <c r="D2757" i="4"/>
  <c r="C2717" i="4"/>
  <c r="E2717" i="4" s="1"/>
  <c r="D2717" i="4"/>
  <c r="C2557" i="4"/>
  <c r="E2557" i="4" s="1"/>
  <c r="D2557" i="4"/>
  <c r="C2485" i="4"/>
  <c r="D2485" i="4"/>
  <c r="C2461" i="4"/>
  <c r="D2461" i="4"/>
  <c r="C2429" i="4"/>
  <c r="D2429" i="4"/>
  <c r="C2397" i="4"/>
  <c r="E2397" i="4" s="1"/>
  <c r="D2397" i="4"/>
  <c r="C2365" i="4"/>
  <c r="E2365" i="4" s="1"/>
  <c r="D2365" i="4"/>
  <c r="C2341" i="4"/>
  <c r="E2341" i="4" s="1"/>
  <c r="D2341" i="4"/>
  <c r="C2333" i="4"/>
  <c r="D2333" i="4"/>
  <c r="C2301" i="4"/>
  <c r="D2301" i="4"/>
  <c r="C2277" i="4"/>
  <c r="E2277" i="4" s="1"/>
  <c r="D2277" i="4"/>
  <c r="C2245" i="4"/>
  <c r="E2245" i="4" s="1"/>
  <c r="D2245" i="4"/>
  <c r="C2213" i="4"/>
  <c r="E2213" i="4" s="1"/>
  <c r="D2213" i="4"/>
  <c r="C2125" i="4"/>
  <c r="E2125" i="4" s="1"/>
  <c r="D2125" i="4"/>
  <c r="C2093" i="4"/>
  <c r="D2093" i="4"/>
  <c r="C2069" i="4"/>
  <c r="E2069" i="4" s="1"/>
  <c r="D2069" i="4"/>
  <c r="C2045" i="4"/>
  <c r="E2045" i="4" s="1"/>
  <c r="D2045" i="4"/>
  <c r="C2013" i="4"/>
  <c r="E2013" i="4" s="1"/>
  <c r="D2013" i="4"/>
  <c r="C1989" i="4"/>
  <c r="E1989" i="4" s="1"/>
  <c r="D1989" i="4"/>
  <c r="C1622" i="4"/>
  <c r="D1622" i="4"/>
  <c r="D3924" i="4"/>
  <c r="F3924" i="4" s="1"/>
  <c r="H3924" i="4" s="1"/>
  <c r="C6339" i="4"/>
  <c r="D6339" i="4"/>
  <c r="F6339" i="4" s="1"/>
  <c r="H6339" i="4" s="1"/>
  <c r="E6275" i="4"/>
  <c r="G6275" i="4"/>
  <c r="I6275" i="4" s="1"/>
  <c r="C6243" i="4"/>
  <c r="D6243" i="4"/>
  <c r="F6243" i="4" s="1"/>
  <c r="H6243" i="4" s="1"/>
  <c r="C6211" i="4"/>
  <c r="E6211" i="4" s="1"/>
  <c r="D6211" i="4"/>
  <c r="F6211" i="4" s="1"/>
  <c r="H6211" i="4" s="1"/>
  <c r="C6187" i="4"/>
  <c r="D6187" i="4"/>
  <c r="F6187" i="4" s="1"/>
  <c r="H6187" i="4" s="1"/>
  <c r="C6163" i="4"/>
  <c r="D6163" i="4"/>
  <c r="C6051" i="4"/>
  <c r="D6051" i="4"/>
  <c r="E6003" i="4"/>
  <c r="C5971" i="4"/>
  <c r="E5971" i="4" s="1"/>
  <c r="D5971" i="4"/>
  <c r="C5939" i="4"/>
  <c r="D5939" i="4"/>
  <c r="C5907" i="4"/>
  <c r="D5907" i="4"/>
  <c r="C5811" i="4"/>
  <c r="D5811" i="4"/>
  <c r="C5779" i="4"/>
  <c r="D5779" i="4"/>
  <c r="C5755" i="4"/>
  <c r="D5755" i="4"/>
  <c r="C5739" i="4"/>
  <c r="E5739" i="4" s="1"/>
  <c r="D5739" i="4"/>
  <c r="C5707" i="4"/>
  <c r="D5707" i="4"/>
  <c r="C5683" i="4"/>
  <c r="D5683" i="4"/>
  <c r="C5659" i="4"/>
  <c r="D5659" i="4"/>
  <c r="C5627" i="4"/>
  <c r="D5627" i="4"/>
  <c r="C5587" i="4"/>
  <c r="D5587" i="4"/>
  <c r="C5555" i="4"/>
  <c r="D5555" i="4"/>
  <c r="C5427" i="4"/>
  <c r="D5427" i="4"/>
  <c r="D2021" i="4"/>
  <c r="F2021" i="4" s="1"/>
  <c r="H2021" i="4" s="1"/>
  <c r="D2597" i="4"/>
  <c r="F2597" i="4" s="1"/>
  <c r="H2597" i="4" s="1"/>
  <c r="D4236" i="4"/>
  <c r="F4236" i="4" s="1"/>
  <c r="H4236" i="4" s="1"/>
  <c r="D5396" i="4"/>
  <c r="F5396" i="4" s="1"/>
  <c r="H5396" i="4" s="1"/>
  <c r="D2509" i="4"/>
  <c r="F2509" i="4" s="1"/>
  <c r="H2509" i="4" s="1"/>
  <c r="D3492" i="4"/>
  <c r="F3492" i="4" s="1"/>
  <c r="H3492" i="4" s="1"/>
  <c r="D3996" i="4"/>
  <c r="F3996" i="4" s="1"/>
  <c r="H3996" i="4" s="1"/>
  <c r="D4188" i="4"/>
  <c r="F4188" i="4" s="1"/>
  <c r="H4188" i="4" s="1"/>
  <c r="D5324" i="4"/>
  <c r="F5324" i="4" s="1"/>
  <c r="H5324" i="4" s="1"/>
  <c r="D5468" i="4"/>
  <c r="F5468" i="4" s="1"/>
  <c r="H5468" i="4" s="1"/>
  <c r="C6316" i="4"/>
  <c r="E6316" i="4" s="1"/>
  <c r="D6316" i="4"/>
  <c r="F6316" i="4" s="1"/>
  <c r="H6316" i="4" s="1"/>
  <c r="C6276" i="4"/>
  <c r="D6276" i="4"/>
  <c r="F6276" i="4" s="1"/>
  <c r="H6276" i="4" s="1"/>
  <c r="C6252" i="4"/>
  <c r="D6252" i="4"/>
  <c r="F6252" i="4" s="1"/>
  <c r="H6252" i="4" s="1"/>
  <c r="C6220" i="4"/>
  <c r="D6220" i="4"/>
  <c r="F6220" i="4" s="1"/>
  <c r="H6220" i="4" s="1"/>
  <c r="C6180" i="4"/>
  <c r="E6180" i="4" s="1"/>
  <c r="D6180" i="4"/>
  <c r="F6180" i="4" s="1"/>
  <c r="H6180" i="4" s="1"/>
  <c r="C6156" i="4"/>
  <c r="E6156" i="4" s="1"/>
  <c r="D6156" i="4"/>
  <c r="C6124" i="4"/>
  <c r="D6124" i="4"/>
  <c r="C6092" i="4"/>
  <c r="D6092" i="4"/>
  <c r="C6060" i="4"/>
  <c r="D6060" i="4"/>
  <c r="C6028" i="4"/>
  <c r="E6028" i="4" s="1"/>
  <c r="D6028" i="4"/>
  <c r="C5996" i="4"/>
  <c r="D5996" i="4"/>
  <c r="C5964" i="4"/>
  <c r="D5964" i="4"/>
  <c r="C5876" i="4"/>
  <c r="D5876" i="4"/>
  <c r="C5852" i="4"/>
  <c r="E5852" i="4" s="1"/>
  <c r="D5852" i="4"/>
  <c r="C5820" i="4"/>
  <c r="D5820" i="4"/>
  <c r="C5796" i="4"/>
  <c r="E5796" i="4" s="1"/>
  <c r="D5796" i="4"/>
  <c r="C5764" i="4"/>
  <c r="D5764" i="4"/>
  <c r="C5724" i="4"/>
  <c r="E5724" i="4" s="1"/>
  <c r="D5724" i="4"/>
  <c r="C5700" i="4"/>
  <c r="E5700" i="4" s="1"/>
  <c r="D5700" i="4"/>
  <c r="C5668" i="4"/>
  <c r="D5668" i="4"/>
  <c r="C5644" i="4"/>
  <c r="D5644" i="4"/>
  <c r="C5604" i="4"/>
  <c r="D5604" i="4"/>
  <c r="C5572" i="4"/>
  <c r="D5572" i="4"/>
  <c r="C5540" i="4"/>
  <c r="D5540" i="4"/>
  <c r="C5508" i="4"/>
  <c r="D5508" i="4"/>
  <c r="C5484" i="4"/>
  <c r="D5484" i="4"/>
  <c r="C5452" i="4"/>
  <c r="D5452" i="4"/>
  <c r="C5428" i="4"/>
  <c r="D5428" i="4"/>
  <c r="C5404" i="4"/>
  <c r="D5404" i="4"/>
  <c r="C5356" i="4"/>
  <c r="D5356" i="4"/>
  <c r="C5332" i="4"/>
  <c r="D5332" i="4"/>
  <c r="C5300" i="4"/>
  <c r="D5300" i="4"/>
  <c r="C5268" i="4"/>
  <c r="E5268" i="4" s="1"/>
  <c r="D5268" i="4"/>
  <c r="C5228" i="4"/>
  <c r="D5228" i="4"/>
  <c r="C5204" i="4"/>
  <c r="E5204" i="4" s="1"/>
  <c r="D5204" i="4"/>
  <c r="C5188" i="4"/>
  <c r="D5188" i="4"/>
  <c r="C5156" i="4"/>
  <c r="D5156" i="4"/>
  <c r="C5132" i="4"/>
  <c r="D5132" i="4"/>
  <c r="C5100" i="4"/>
  <c r="D5100" i="4"/>
  <c r="C5076" i="4"/>
  <c r="E5076" i="4" s="1"/>
  <c r="D5076" i="4"/>
  <c r="C5044" i="4"/>
  <c r="E5044" i="4" s="1"/>
  <c r="D5044" i="4"/>
  <c r="C5028" i="4"/>
  <c r="D5028" i="4"/>
  <c r="C5004" i="4"/>
  <c r="D5004" i="4"/>
  <c r="C4972" i="4"/>
  <c r="E4972" i="4" s="1"/>
  <c r="D4972" i="4"/>
  <c r="C4948" i="4"/>
  <c r="D4948" i="4"/>
  <c r="C4924" i="4"/>
  <c r="D4924" i="4"/>
  <c r="C4892" i="4"/>
  <c r="E4892" i="4" s="1"/>
  <c r="D4892" i="4"/>
  <c r="E4812" i="4"/>
  <c r="C4780" i="4"/>
  <c r="E4780" i="4" s="1"/>
  <c r="D4780" i="4"/>
  <c r="C4740" i="4"/>
  <c r="D4740" i="4"/>
  <c r="C4708" i="4"/>
  <c r="D4708" i="4"/>
  <c r="C4676" i="4"/>
  <c r="D4676" i="4"/>
  <c r="C4652" i="4"/>
  <c r="E4652" i="4" s="1"/>
  <c r="D4652" i="4"/>
  <c r="C4636" i="4"/>
  <c r="D4636" i="4"/>
  <c r="C4612" i="4"/>
  <c r="D4612" i="4"/>
  <c r="C4580" i="4"/>
  <c r="E4580" i="4" s="1"/>
  <c r="D4580" i="4"/>
  <c r="C4540" i="4"/>
  <c r="D4540" i="4"/>
  <c r="C4508" i="4"/>
  <c r="D4508" i="4"/>
  <c r="C4476" i="4"/>
  <c r="E4476" i="4" s="1"/>
  <c r="D4476" i="4"/>
  <c r="C4428" i="4"/>
  <c r="E4428" i="4" s="1"/>
  <c r="D4428" i="4"/>
  <c r="C4412" i="4"/>
  <c r="D4412" i="4"/>
  <c r="C4388" i="4"/>
  <c r="E4388" i="4" s="1"/>
  <c r="D4388" i="4"/>
  <c r="C4356" i="4"/>
  <c r="E4356" i="4" s="1"/>
  <c r="D4356" i="4"/>
  <c r="C4332" i="4"/>
  <c r="D4332" i="4"/>
  <c r="C4308" i="4"/>
  <c r="D4308" i="4"/>
  <c r="C4276" i="4"/>
  <c r="E4276" i="4" s="1"/>
  <c r="D4276" i="4"/>
  <c r="C4252" i="4"/>
  <c r="D4252" i="4"/>
  <c r="C4212" i="4"/>
  <c r="D4212" i="4"/>
  <c r="C4044" i="4"/>
  <c r="D4044" i="4"/>
  <c r="C4020" i="4"/>
  <c r="D4020" i="4"/>
  <c r="C4004" i="4"/>
  <c r="D4004" i="4"/>
  <c r="C3972" i="4"/>
  <c r="D3972" i="4"/>
  <c r="C3948" i="4"/>
  <c r="E3948" i="4" s="1"/>
  <c r="D3948" i="4"/>
  <c r="C3916" i="4"/>
  <c r="D3916" i="4"/>
  <c r="C3892" i="4"/>
  <c r="D3892" i="4"/>
  <c r="C3860" i="4"/>
  <c r="D3860" i="4"/>
  <c r="E3796" i="4"/>
  <c r="C3772" i="4"/>
  <c r="D3772" i="4"/>
  <c r="C3740" i="4"/>
  <c r="D3740" i="4"/>
  <c r="C3716" i="4"/>
  <c r="D3716" i="4"/>
  <c r="C3636" i="4"/>
  <c r="D3636" i="4"/>
  <c r="E3580" i="4"/>
  <c r="C3556" i="4"/>
  <c r="D3556" i="4"/>
  <c r="C3524" i="4"/>
  <c r="D3524" i="4"/>
  <c r="C3484" i="4"/>
  <c r="D3484" i="4"/>
  <c r="C3412" i="4"/>
  <c r="D3412" i="4"/>
  <c r="E3276" i="4"/>
  <c r="E3244" i="4"/>
  <c r="E3220" i="4"/>
  <c r="C2773" i="4"/>
  <c r="E2773" i="4" s="1"/>
  <c r="D2773" i="4"/>
  <c r="C2733" i="4"/>
  <c r="D2733" i="4"/>
  <c r="C2685" i="4"/>
  <c r="D2685" i="4"/>
  <c r="C2653" i="4"/>
  <c r="D2653" i="4"/>
  <c r="C2637" i="4"/>
  <c r="D2637" i="4"/>
  <c r="C2605" i="4"/>
  <c r="D2605" i="4"/>
  <c r="C2581" i="4"/>
  <c r="D2581" i="4"/>
  <c r="C2549" i="4"/>
  <c r="E2549" i="4" s="1"/>
  <c r="D2549" i="4"/>
  <c r="C2533" i="4"/>
  <c r="D2533" i="4"/>
  <c r="C2501" i="4"/>
  <c r="E2501" i="4" s="1"/>
  <c r="D2501" i="4"/>
  <c r="C2421" i="4"/>
  <c r="D2421" i="4"/>
  <c r="C2389" i="4"/>
  <c r="E2389" i="4" s="1"/>
  <c r="D2389" i="4"/>
  <c r="C2349" i="4"/>
  <c r="E2349" i="4" s="1"/>
  <c r="D2349" i="4"/>
  <c r="C2317" i="4"/>
  <c r="E2317" i="4" s="1"/>
  <c r="D2317" i="4"/>
  <c r="C2285" i="4"/>
  <c r="E2285" i="4" s="1"/>
  <c r="D2285" i="4"/>
  <c r="C2253" i="4"/>
  <c r="D2253" i="4"/>
  <c r="C2181" i="4"/>
  <c r="E2181" i="4" s="1"/>
  <c r="D2181" i="4"/>
  <c r="C2141" i="4"/>
  <c r="E2141" i="4" s="1"/>
  <c r="D2141" i="4"/>
  <c r="C2117" i="4"/>
  <c r="E2117" i="4" s="1"/>
  <c r="D2117" i="4"/>
  <c r="C2085" i="4"/>
  <c r="D2085" i="4"/>
  <c r="C2053" i="4"/>
  <c r="E2053" i="4" s="1"/>
  <c r="D2053" i="4"/>
  <c r="C2029" i="4"/>
  <c r="E2029" i="4" s="1"/>
  <c r="D2029" i="4"/>
  <c r="C2005" i="4"/>
  <c r="E2005" i="4" s="1"/>
  <c r="D2005" i="4"/>
  <c r="D2477" i="4"/>
  <c r="F2477" i="4" s="1"/>
  <c r="H2477" i="4" s="1"/>
  <c r="D2661" i="4"/>
  <c r="F2661" i="4" s="1"/>
  <c r="H2661" i="4" s="1"/>
  <c r="D3580" i="4"/>
  <c r="F3580" i="4" s="1"/>
  <c r="H3580" i="4" s="1"/>
  <c r="D4628" i="4"/>
  <c r="F4628" i="4" s="1"/>
  <c r="H4628" i="4" s="1"/>
  <c r="C6403" i="4"/>
  <c r="E6403" i="4" s="1"/>
  <c r="D6403" i="4"/>
  <c r="F6403" i="4" s="1"/>
  <c r="H6403" i="4" s="1"/>
  <c r="C6387" i="4"/>
  <c r="E6387" i="4" s="1"/>
  <c r="D6387" i="4"/>
  <c r="F6387" i="4" s="1"/>
  <c r="H6387" i="4" s="1"/>
  <c r="C6355" i="4"/>
  <c r="D6355" i="4"/>
  <c r="F6355" i="4" s="1"/>
  <c r="H6355" i="4" s="1"/>
  <c r="C6323" i="4"/>
  <c r="E6323" i="4" s="1"/>
  <c r="D6323" i="4"/>
  <c r="F6323" i="4" s="1"/>
  <c r="H6323" i="4" s="1"/>
  <c r="C6291" i="4"/>
  <c r="D6291" i="4"/>
  <c r="F6291" i="4" s="1"/>
  <c r="H6291" i="4" s="1"/>
  <c r="C6267" i="4"/>
  <c r="D6267" i="4"/>
  <c r="F6267" i="4" s="1"/>
  <c r="H6267" i="4" s="1"/>
  <c r="C6235" i="4"/>
  <c r="D6235" i="4"/>
  <c r="F6235" i="4" s="1"/>
  <c r="H6235" i="4" s="1"/>
  <c r="C6203" i="4"/>
  <c r="D6203" i="4"/>
  <c r="F6203" i="4" s="1"/>
  <c r="H6203" i="4" s="1"/>
  <c r="C6171" i="4"/>
  <c r="D6171" i="4"/>
  <c r="C6139" i="4"/>
  <c r="D6139" i="4"/>
  <c r="C6115" i="4"/>
  <c r="D6115" i="4"/>
  <c r="C6083" i="4"/>
  <c r="E6083" i="4" s="1"/>
  <c r="D6083" i="4"/>
  <c r="C6067" i="4"/>
  <c r="D6067" i="4"/>
  <c r="C6035" i="4"/>
  <c r="D6035" i="4"/>
  <c r="C6019" i="4"/>
  <c r="D6019" i="4"/>
  <c r="C5987" i="4"/>
  <c r="D5987" i="4"/>
  <c r="C5955" i="4"/>
  <c r="E5955" i="4" s="1"/>
  <c r="D5955" i="4"/>
  <c r="C5931" i="4"/>
  <c r="D5931" i="4"/>
  <c r="C5899" i="4"/>
  <c r="D5899" i="4"/>
  <c r="C5875" i="4"/>
  <c r="E5875" i="4" s="1"/>
  <c r="D5875" i="4"/>
  <c r="C5851" i="4"/>
  <c r="D5851" i="4"/>
  <c r="C5819" i="4"/>
  <c r="E5819" i="4" s="1"/>
  <c r="D5819" i="4"/>
  <c r="C5795" i="4"/>
  <c r="D5795" i="4"/>
  <c r="C5763" i="4"/>
  <c r="D5763" i="4"/>
  <c r="F5763" i="4" s="1"/>
  <c r="H5763" i="4" s="1"/>
  <c r="C5747" i="4"/>
  <c r="D5747" i="4"/>
  <c r="C5731" i="4"/>
  <c r="D5731" i="4"/>
  <c r="C5699" i="4"/>
  <c r="E5699" i="4" s="1"/>
  <c r="D5699" i="4"/>
  <c r="E5635" i="4"/>
  <c r="C5611" i="4"/>
  <c r="E5611" i="4" s="1"/>
  <c r="D5611" i="4"/>
  <c r="C5579" i="4"/>
  <c r="D5579" i="4"/>
  <c r="C5539" i="4"/>
  <c r="D5539" i="4"/>
  <c r="C5515" i="4"/>
  <c r="E5515" i="4" s="1"/>
  <c r="D5515" i="4"/>
  <c r="C5499" i="4"/>
  <c r="D5499" i="4"/>
  <c r="C5475" i="4"/>
  <c r="D5475" i="4"/>
  <c r="C5443" i="4"/>
  <c r="D5443" i="4"/>
  <c r="C5419" i="4"/>
  <c r="D5419" i="4"/>
  <c r="D2157" i="4"/>
  <c r="F2157" i="4" s="1"/>
  <c r="H2157" i="4" s="1"/>
  <c r="D3388" i="4"/>
  <c r="F3388" i="4" s="1"/>
  <c r="H3388" i="4" s="1"/>
  <c r="D3692" i="4"/>
  <c r="F3692" i="4" s="1"/>
  <c r="H3692" i="4" s="1"/>
  <c r="D4372" i="4"/>
  <c r="F4372" i="4" s="1"/>
  <c r="H4372" i="4" s="1"/>
  <c r="D5172" i="4"/>
  <c r="F5172" i="4" s="1"/>
  <c r="H5172" i="4" s="1"/>
  <c r="C5379" i="4"/>
  <c r="D5379" i="4"/>
  <c r="C5347" i="4"/>
  <c r="D5347" i="4"/>
  <c r="F5347" i="4" s="1"/>
  <c r="H5347" i="4" s="1"/>
  <c r="E5299" i="4"/>
  <c r="C5139" i="4"/>
  <c r="D5139" i="4"/>
  <c r="C5115" i="4"/>
  <c r="E5115" i="4" s="1"/>
  <c r="D5115" i="4"/>
  <c r="E5059" i="4"/>
  <c r="C4995" i="4"/>
  <c r="E4995" i="4" s="1"/>
  <c r="D4995" i="4"/>
  <c r="F4995" i="4" s="1"/>
  <c r="H4995" i="4" s="1"/>
  <c r="C4971" i="4"/>
  <c r="D4971" i="4"/>
  <c r="C4955" i="4"/>
  <c r="D4955" i="4"/>
  <c r="E4907" i="4"/>
  <c r="E4811" i="4"/>
  <c r="E4755" i="4"/>
  <c r="C4707" i="4"/>
  <c r="D4707" i="4"/>
  <c r="C4675" i="4"/>
  <c r="D4675" i="4"/>
  <c r="C4603" i="4"/>
  <c r="D4603" i="4"/>
  <c r="C4491" i="4"/>
  <c r="D4491" i="4"/>
  <c r="E4435" i="4"/>
  <c r="C4403" i="4"/>
  <c r="E4403" i="4" s="1"/>
  <c r="D4403" i="4"/>
  <c r="C4307" i="4"/>
  <c r="D4307" i="4"/>
  <c r="C4251" i="4"/>
  <c r="E4251" i="4" s="1"/>
  <c r="D4251" i="4"/>
  <c r="E4203" i="4"/>
  <c r="E4147" i="4"/>
  <c r="C4115" i="4"/>
  <c r="D4115" i="4"/>
  <c r="E4067" i="4"/>
  <c r="C3995" i="4"/>
  <c r="D3995" i="4"/>
  <c r="C3963" i="4"/>
  <c r="D3963" i="4"/>
  <c r="E3931" i="4"/>
  <c r="C3899" i="4"/>
  <c r="D3899" i="4"/>
  <c r="C3883" i="4"/>
  <c r="D3883" i="4"/>
  <c r="D4067" i="4"/>
  <c r="F4067" i="4" s="1"/>
  <c r="H4067" i="4" s="1"/>
  <c r="C6410" i="4"/>
  <c r="D6410" i="4"/>
  <c r="F6410" i="4" s="1"/>
  <c r="H6410" i="4" s="1"/>
  <c r="C6378" i="4"/>
  <c r="D6378" i="4"/>
  <c r="F6378" i="4" s="1"/>
  <c r="H6378" i="4" s="1"/>
  <c r="C6354" i="4"/>
  <c r="D6354" i="4"/>
  <c r="F6354" i="4" s="1"/>
  <c r="H6354" i="4" s="1"/>
  <c r="C5586" i="4"/>
  <c r="E5586" i="4" s="1"/>
  <c r="D5586" i="4"/>
  <c r="C1987" i="4"/>
  <c r="D1987" i="4"/>
  <c r="D1500" i="4"/>
  <c r="F1500" i="4" s="1"/>
  <c r="H1500" i="4" s="1"/>
  <c r="D1764" i="4"/>
  <c r="F1764" i="4" s="1"/>
  <c r="H1764" i="4" s="1"/>
  <c r="D1884" i="4"/>
  <c r="F1884" i="4" s="1"/>
  <c r="H1884" i="4" s="1"/>
  <c r="D3851" i="4"/>
  <c r="F3851" i="4" s="1"/>
  <c r="H3851" i="4" s="1"/>
  <c r="D4243" i="4"/>
  <c r="F4243" i="4" s="1"/>
  <c r="H4243" i="4" s="1"/>
  <c r="D2051" i="4"/>
  <c r="F2051" i="4" s="1"/>
  <c r="H2051" i="4" s="1"/>
  <c r="D4051" i="4"/>
  <c r="F4051" i="4" s="1"/>
  <c r="H4051" i="4" s="1"/>
  <c r="D4291" i="4"/>
  <c r="F4291" i="4" s="1"/>
  <c r="H4291" i="4" s="1"/>
  <c r="D4611" i="4"/>
  <c r="F4611" i="4" s="1"/>
  <c r="H4611" i="4" s="1"/>
  <c r="D4683" i="4"/>
  <c r="F4683" i="4" s="1"/>
  <c r="H4683" i="4" s="1"/>
  <c r="D5027" i="4"/>
  <c r="F5027" i="4" s="1"/>
  <c r="H5027" i="4" s="1"/>
  <c r="D5267" i="4"/>
  <c r="F5267" i="4" s="1"/>
  <c r="H5267" i="4" s="1"/>
  <c r="D5355" i="4"/>
  <c r="F5355" i="4" s="1"/>
  <c r="H5355" i="4" s="1"/>
  <c r="E4051" i="4"/>
  <c r="C5371" i="4"/>
  <c r="D5371" i="4"/>
  <c r="C5339" i="4"/>
  <c r="E5339" i="4" s="1"/>
  <c r="D5339" i="4"/>
  <c r="C5315" i="4"/>
  <c r="E5315" i="4" s="1"/>
  <c r="D5315" i="4"/>
  <c r="E5267" i="4"/>
  <c r="C5243" i="4"/>
  <c r="D5243" i="4"/>
  <c r="C5211" i="4"/>
  <c r="D5211" i="4"/>
  <c r="C5195" i="4"/>
  <c r="D5195" i="4"/>
  <c r="C5171" i="4"/>
  <c r="D5171" i="4"/>
  <c r="C5147" i="4"/>
  <c r="D5147" i="4"/>
  <c r="C5123" i="4"/>
  <c r="D5123" i="4"/>
  <c r="C5091" i="4"/>
  <c r="E5091" i="4" s="1"/>
  <c r="D5091" i="4"/>
  <c r="C5067" i="4"/>
  <c r="D5067" i="4"/>
  <c r="C5043" i="4"/>
  <c r="E5043" i="4" s="1"/>
  <c r="D5043" i="4"/>
  <c r="E4931" i="4"/>
  <c r="C4923" i="4"/>
  <c r="D4923" i="4"/>
  <c r="E4875" i="4"/>
  <c r="C4851" i="4"/>
  <c r="D4851" i="4"/>
  <c r="C4843" i="4"/>
  <c r="D4843" i="4"/>
  <c r="C4819" i="4"/>
  <c r="E4819" i="4" s="1"/>
  <c r="D4819" i="4"/>
  <c r="F4819" i="4" s="1"/>
  <c r="H4819" i="4" s="1"/>
  <c r="C4795" i="4"/>
  <c r="D4795" i="4"/>
  <c r="C4771" i="4"/>
  <c r="E4771" i="4" s="1"/>
  <c r="D4771" i="4"/>
  <c r="E4731" i="4"/>
  <c r="C4699" i="4"/>
  <c r="D4699" i="4"/>
  <c r="C4667" i="4"/>
  <c r="D4667" i="4"/>
  <c r="E4611" i="4"/>
  <c r="C4555" i="4"/>
  <c r="D4555" i="4"/>
  <c r="C4539" i="4"/>
  <c r="E4539" i="4" s="1"/>
  <c r="D4539" i="4"/>
  <c r="E4483" i="4"/>
  <c r="C4459" i="4"/>
  <c r="D4459" i="4"/>
  <c r="C4411" i="4"/>
  <c r="D4411" i="4"/>
  <c r="C4387" i="4"/>
  <c r="D4387" i="4"/>
  <c r="C4331" i="4"/>
  <c r="E4331" i="4" s="1"/>
  <c r="D4331" i="4"/>
  <c r="E4291" i="4"/>
  <c r="E4259" i="4"/>
  <c r="E4211" i="4"/>
  <c r="C4195" i="4"/>
  <c r="D4195" i="4"/>
  <c r="C4163" i="4"/>
  <c r="D4163" i="4"/>
  <c r="C4139" i="4"/>
  <c r="D4139" i="4"/>
  <c r="E4099" i="4"/>
  <c r="C4075" i="4"/>
  <c r="D4075" i="4"/>
  <c r="C4003" i="4"/>
  <c r="D4003" i="4"/>
  <c r="E3955" i="4"/>
  <c r="E3915" i="4"/>
  <c r="C3859" i="4"/>
  <c r="D3859" i="4"/>
  <c r="C3843" i="4"/>
  <c r="D3843" i="4"/>
  <c r="C3827" i="4"/>
  <c r="D3827" i="4"/>
  <c r="C3819" i="4"/>
  <c r="D3819" i="4"/>
  <c r="C2988" i="4"/>
  <c r="E2988" i="4" s="1"/>
  <c r="D2988" i="4"/>
  <c r="D4283" i="4"/>
  <c r="F4283" i="4" s="1"/>
  <c r="H4283" i="4" s="1"/>
  <c r="D4435" i="4"/>
  <c r="F4435" i="4" s="1"/>
  <c r="H4435" i="4" s="1"/>
  <c r="D4547" i="4"/>
  <c r="F4547" i="4" s="1"/>
  <c r="H4547" i="4" s="1"/>
  <c r="D5131" i="4"/>
  <c r="F5131" i="4" s="1"/>
  <c r="H5131" i="4" s="1"/>
  <c r="C6362" i="4"/>
  <c r="D6362" i="4"/>
  <c r="F6362" i="4" s="1"/>
  <c r="H6362" i="4" s="1"/>
  <c r="C2179" i="4"/>
  <c r="E2179" i="4" s="1"/>
  <c r="D2179" i="4"/>
  <c r="D3835" i="4"/>
  <c r="F3835" i="4" s="1"/>
  <c r="H3835" i="4" s="1"/>
  <c r="D4931" i="4"/>
  <c r="F4931" i="4" s="1"/>
  <c r="H4931" i="4" s="1"/>
  <c r="D3370" i="4"/>
  <c r="F3370" i="4" s="1"/>
  <c r="H3370" i="4" s="1"/>
  <c r="D3891" i="4"/>
  <c r="F3891" i="4" s="1"/>
  <c r="H3891" i="4" s="1"/>
  <c r="D3915" i="4"/>
  <c r="F3915" i="4" s="1"/>
  <c r="H3915" i="4" s="1"/>
  <c r="D4123" i="4"/>
  <c r="F4123" i="4" s="1"/>
  <c r="H4123" i="4" s="1"/>
  <c r="D4211" i="4"/>
  <c r="F4211" i="4" s="1"/>
  <c r="H4211" i="4" s="1"/>
  <c r="D4347" i="4"/>
  <c r="F4347" i="4" s="1"/>
  <c r="H4347" i="4" s="1"/>
  <c r="D4419" i="4"/>
  <c r="F4419" i="4" s="1"/>
  <c r="H4419" i="4" s="1"/>
  <c r="D4475" i="4"/>
  <c r="F4475" i="4" s="1"/>
  <c r="H4475" i="4" s="1"/>
  <c r="D4755" i="4"/>
  <c r="F4755" i="4" s="1"/>
  <c r="H4755" i="4" s="1"/>
  <c r="D4987" i="4"/>
  <c r="F4987" i="4" s="1"/>
  <c r="H4987" i="4" s="1"/>
  <c r="D5163" i="4"/>
  <c r="F5163" i="4" s="1"/>
  <c r="H5163" i="4" s="1"/>
  <c r="D5363" i="4"/>
  <c r="F5363" i="4" s="1"/>
  <c r="H5363" i="4" s="1"/>
  <c r="D6394" i="4"/>
  <c r="F6394" i="4" s="1"/>
  <c r="H6394" i="4" s="1"/>
  <c r="E5363" i="4"/>
  <c r="E5323" i="4"/>
  <c r="C5307" i="4"/>
  <c r="E5307" i="4" s="1"/>
  <c r="D5307" i="4"/>
  <c r="C5283" i="4"/>
  <c r="E5283" i="4" s="1"/>
  <c r="D5283" i="4"/>
  <c r="C5259" i="4"/>
  <c r="D5259" i="4"/>
  <c r="C5251" i="4"/>
  <c r="D5251" i="4"/>
  <c r="C5219" i="4"/>
  <c r="D5219" i="4"/>
  <c r="C5203" i="4"/>
  <c r="E5203" i="4" s="1"/>
  <c r="D5203" i="4"/>
  <c r="C5179" i="4"/>
  <c r="E5179" i="4" s="1"/>
  <c r="D5179" i="4"/>
  <c r="C5155" i="4"/>
  <c r="D5155" i="4"/>
  <c r="E5099" i="4"/>
  <c r="C5075" i="4"/>
  <c r="D5075" i="4"/>
  <c r="C5051" i="4"/>
  <c r="D5051" i="4"/>
  <c r="C5035" i="4"/>
  <c r="D5035" i="4"/>
  <c r="C5011" i="4"/>
  <c r="E5011" i="4" s="1"/>
  <c r="D5011" i="4"/>
  <c r="C4979" i="4"/>
  <c r="D4979" i="4"/>
  <c r="C4915" i="4"/>
  <c r="D4915" i="4"/>
  <c r="C4891" i="4"/>
  <c r="E4891" i="4" s="1"/>
  <c r="D4891" i="4"/>
  <c r="E4835" i="4"/>
  <c r="C4803" i="4"/>
  <c r="E4803" i="4" s="1"/>
  <c r="D4803" i="4"/>
  <c r="C4787" i="4"/>
  <c r="D4787" i="4"/>
  <c r="C4763" i="4"/>
  <c r="D4763" i="4"/>
  <c r="E4723" i="4"/>
  <c r="C4691" i="4"/>
  <c r="E4691" i="4" s="1"/>
  <c r="D4691" i="4"/>
  <c r="E4651" i="4"/>
  <c r="C4635" i="4"/>
  <c r="D4635" i="4"/>
  <c r="C4571" i="4"/>
  <c r="D4571" i="4"/>
  <c r="E4523" i="4"/>
  <c r="C4507" i="4"/>
  <c r="D4507" i="4"/>
  <c r="C4499" i="4"/>
  <c r="D4499" i="4"/>
  <c r="C4467" i="4"/>
  <c r="D4467" i="4"/>
  <c r="C4451" i="4"/>
  <c r="D4451" i="4"/>
  <c r="C4427" i="4"/>
  <c r="D4427" i="4"/>
  <c r="E4379" i="4"/>
  <c r="E4347" i="4"/>
  <c r="C4299" i="4"/>
  <c r="D4299" i="4"/>
  <c r="C4275" i="4"/>
  <c r="D4275" i="4"/>
  <c r="C4219" i="4"/>
  <c r="D4219" i="4"/>
  <c r="E4179" i="4"/>
  <c r="E4123" i="4"/>
  <c r="C4107" i="4"/>
  <c r="D4107" i="4"/>
  <c r="C4091" i="4"/>
  <c r="D4091" i="4"/>
  <c r="C4083" i="4"/>
  <c r="D4083" i="4"/>
  <c r="C4059" i="4"/>
  <c r="D4059" i="4"/>
  <c r="C4035" i="4"/>
  <c r="D4035" i="4"/>
  <c r="C4011" i="4"/>
  <c r="D4011" i="4"/>
  <c r="C3987" i="4"/>
  <c r="D3987" i="4"/>
  <c r="C3971" i="4"/>
  <c r="D3971" i="4"/>
  <c r="C3947" i="4"/>
  <c r="D3947" i="4"/>
  <c r="C3939" i="4"/>
  <c r="D3939" i="4"/>
  <c r="C3923" i="4"/>
  <c r="D3923" i="4"/>
  <c r="E3891" i="4"/>
  <c r="E3851" i="4"/>
  <c r="D4779" i="4"/>
  <c r="F4779" i="4" s="1"/>
  <c r="H4779" i="4" s="1"/>
  <c r="D5059" i="4"/>
  <c r="F5059" i="4" s="1"/>
  <c r="H5059" i="4" s="1"/>
  <c r="C6402" i="4"/>
  <c r="D6402" i="4"/>
  <c r="F6402" i="4" s="1"/>
  <c r="H6402" i="4" s="1"/>
  <c r="C6370" i="4"/>
  <c r="D6370" i="4"/>
  <c r="F6370" i="4" s="1"/>
  <c r="C6338" i="4"/>
  <c r="D6338" i="4"/>
  <c r="F6338" i="4" s="1"/>
  <c r="H6338" i="4" s="1"/>
  <c r="C2419" i="4"/>
  <c r="E2419" i="4" s="1"/>
  <c r="D2419" i="4"/>
  <c r="C1931" i="4"/>
  <c r="E1931" i="4" s="1"/>
  <c r="D1931" i="4"/>
  <c r="C1699" i="4"/>
  <c r="E1699" i="4" s="1"/>
  <c r="D1699" i="4"/>
  <c r="D4379" i="4"/>
  <c r="F4379" i="4" s="1"/>
  <c r="H4379" i="4" s="1"/>
  <c r="D4579" i="4"/>
  <c r="F4579" i="4" s="1"/>
  <c r="H4579" i="4" s="1"/>
  <c r="D3507" i="4"/>
  <c r="F3507" i="4" s="1"/>
  <c r="H3507" i="4" s="1"/>
  <c r="D3867" i="4"/>
  <c r="F3867" i="4" s="1"/>
  <c r="H3867" i="4" s="1"/>
  <c r="D4019" i="4"/>
  <c r="F4019" i="4" s="1"/>
  <c r="H4019" i="4" s="1"/>
  <c r="D4099" i="4"/>
  <c r="F4099" i="4" s="1"/>
  <c r="H4099" i="4" s="1"/>
  <c r="D4259" i="4"/>
  <c r="F4259" i="4" s="1"/>
  <c r="H4259" i="4" s="1"/>
  <c r="D4563" i="4"/>
  <c r="F4563" i="4" s="1"/>
  <c r="H4563" i="4" s="1"/>
  <c r="D4587" i="4"/>
  <c r="F4587" i="4" s="1"/>
  <c r="H4587" i="4" s="1"/>
  <c r="D4651" i="4"/>
  <c r="F4651" i="4" s="1"/>
  <c r="H4651" i="4" s="1"/>
  <c r="D4715" i="4"/>
  <c r="F4715" i="4" s="1"/>
  <c r="H4715" i="4" s="1"/>
  <c r="D4939" i="4"/>
  <c r="F4939" i="4" s="1"/>
  <c r="H4939" i="4" s="1"/>
  <c r="D5099" i="4"/>
  <c r="F5099" i="4" s="1"/>
  <c r="H5099" i="4" s="1"/>
  <c r="C5403" i="4"/>
  <c r="D5403" i="4"/>
  <c r="C5331" i="4"/>
  <c r="E5331" i="4" s="1"/>
  <c r="D5331" i="4"/>
  <c r="C5291" i="4"/>
  <c r="D5291" i="4"/>
  <c r="C5187" i="4"/>
  <c r="E5187" i="4" s="1"/>
  <c r="D5187" i="4"/>
  <c r="C5107" i="4"/>
  <c r="D5107" i="4"/>
  <c r="C5083" i="4"/>
  <c r="D5083" i="4"/>
  <c r="E5027" i="4"/>
  <c r="C5003" i="4"/>
  <c r="D5003" i="4"/>
  <c r="C4947" i="4"/>
  <c r="D4947" i="4"/>
  <c r="E4899" i="4"/>
  <c r="C4883" i="4"/>
  <c r="D4883" i="4"/>
  <c r="C4859" i="4"/>
  <c r="D4859" i="4"/>
  <c r="C4827" i="4"/>
  <c r="D4827" i="4"/>
  <c r="E4779" i="4"/>
  <c r="C4747" i="4"/>
  <c r="E4747" i="4" s="1"/>
  <c r="D4747" i="4"/>
  <c r="C4739" i="4"/>
  <c r="D4739" i="4"/>
  <c r="C4659" i="4"/>
  <c r="D4659" i="4"/>
  <c r="C4643" i="4"/>
  <c r="E4643" i="4" s="1"/>
  <c r="D4643" i="4"/>
  <c r="C4619" i="4"/>
  <c r="D4619" i="4"/>
  <c r="C4595" i="4"/>
  <c r="D4595" i="4"/>
  <c r="E4547" i="4"/>
  <c r="C4531" i="4"/>
  <c r="D4531" i="4"/>
  <c r="C4443" i="4"/>
  <c r="E4443" i="4" s="1"/>
  <c r="D4443" i="4"/>
  <c r="C4371" i="4"/>
  <c r="D4371" i="4"/>
  <c r="C4363" i="4"/>
  <c r="D4363" i="4"/>
  <c r="C4339" i="4"/>
  <c r="D4339" i="4"/>
  <c r="E4243" i="4"/>
  <c r="C4227" i="4"/>
  <c r="D4227" i="4"/>
  <c r="C4171" i="4"/>
  <c r="D4171" i="4"/>
  <c r="C4155" i="4"/>
  <c r="D4155" i="4"/>
  <c r="C4131" i="4"/>
  <c r="D4131" i="4"/>
  <c r="C4027" i="4"/>
  <c r="D4027" i="4"/>
  <c r="C3979" i="4"/>
  <c r="D3979" i="4"/>
  <c r="E3835" i="4"/>
  <c r="C1852" i="4"/>
  <c r="E1852" i="4" s="1"/>
  <c r="D1852" i="4"/>
  <c r="D3907" i="4"/>
  <c r="F3907" i="4" s="1"/>
  <c r="H3907" i="4" s="1"/>
  <c r="D5019" i="4"/>
  <c r="F5019" i="4" s="1"/>
  <c r="H5019" i="4" s="1"/>
  <c r="E4323" i="4"/>
  <c r="C6418" i="4"/>
  <c r="D6418" i="4"/>
  <c r="F6418" i="4" s="1"/>
  <c r="H6418" i="4" s="1"/>
  <c r="C6386" i="4"/>
  <c r="D6386" i="4"/>
  <c r="F6386" i="4" s="1"/>
  <c r="H6386" i="4" s="1"/>
  <c r="C6346" i="4"/>
  <c r="D6346" i="4"/>
  <c r="F6346" i="4" s="1"/>
  <c r="H6346" i="4" s="1"/>
  <c r="C3418" i="4"/>
  <c r="E3418" i="4" s="1"/>
  <c r="D3418" i="4"/>
  <c r="C2563" i="4"/>
  <c r="D2563" i="4"/>
  <c r="C2275" i="4"/>
  <c r="D2275" i="4"/>
  <c r="C2115" i="4"/>
  <c r="E2115" i="4" s="1"/>
  <c r="D2115" i="4"/>
  <c r="C1421" i="4"/>
  <c r="D1421" i="4"/>
  <c r="D2971" i="4"/>
  <c r="F2971" i="4" s="1"/>
  <c r="H2971" i="4" s="1"/>
  <c r="D3931" i="4"/>
  <c r="F3931" i="4" s="1"/>
  <c r="H3931" i="4" s="1"/>
  <c r="D4203" i="4"/>
  <c r="F4203" i="4" s="1"/>
  <c r="H4203" i="4" s="1"/>
  <c r="D4523" i="4"/>
  <c r="F4523" i="4" s="1"/>
  <c r="H4523" i="4" s="1"/>
  <c r="D4835" i="4"/>
  <c r="F4835" i="4" s="1"/>
  <c r="H4835" i="4" s="1"/>
  <c r="D5299" i="4"/>
  <c r="F5299" i="4" s="1"/>
  <c r="H5299" i="4" s="1"/>
  <c r="D1612" i="4"/>
  <c r="F1612" i="4" s="1"/>
  <c r="H1612" i="4" s="1"/>
  <c r="D1811" i="4"/>
  <c r="F1811" i="4" s="1"/>
  <c r="H1811" i="4" s="1"/>
  <c r="D4179" i="4"/>
  <c r="F4179" i="4" s="1"/>
  <c r="H4179" i="4" s="1"/>
  <c r="D4315" i="4"/>
  <c r="F4315" i="4" s="1"/>
  <c r="H4315" i="4" s="1"/>
  <c r="D4355" i="4"/>
  <c r="F4355" i="4" s="1"/>
  <c r="H4355" i="4" s="1"/>
  <c r="D4723" i="4"/>
  <c r="F4723" i="4" s="1"/>
  <c r="H4723" i="4" s="1"/>
  <c r="D4811" i="4"/>
  <c r="F4811" i="4" s="1"/>
  <c r="H4811" i="4" s="1"/>
  <c r="D4899" i="4"/>
  <c r="F4899" i="4" s="1"/>
  <c r="H4899" i="4" s="1"/>
  <c r="D5387" i="4"/>
  <c r="F5387" i="4" s="1"/>
  <c r="H5387" i="4" s="1"/>
  <c r="E3907" i="4"/>
  <c r="E1358" i="4"/>
  <c r="E2042" i="4"/>
  <c r="C5961" i="4"/>
  <c r="D5961" i="4"/>
  <c r="D5033" i="4"/>
  <c r="F5033" i="4" s="1"/>
  <c r="H5033" i="4" s="1"/>
  <c r="C5016" i="4"/>
  <c r="D5016" i="4"/>
  <c r="D3034" i="4"/>
  <c r="F3034" i="4" s="1"/>
  <c r="H3034" i="4" s="1"/>
  <c r="C6008" i="4"/>
  <c r="D6008" i="4"/>
  <c r="C5304" i="4"/>
  <c r="E5304" i="4" s="1"/>
  <c r="D5304" i="4"/>
  <c r="E3432" i="4"/>
  <c r="E1395" i="4"/>
  <c r="E1339" i="4"/>
  <c r="E1155" i="4"/>
  <c r="E1107" i="4"/>
  <c r="E1075" i="4"/>
  <c r="E1019" i="4"/>
  <c r="E891" i="4"/>
  <c r="E819" i="4"/>
  <c r="D459" i="4"/>
  <c r="F459" i="4" s="1"/>
  <c r="H459" i="4" s="1"/>
  <c r="D747" i="4"/>
  <c r="F747" i="4" s="1"/>
  <c r="H747" i="4" s="1"/>
  <c r="D813" i="4"/>
  <c r="F813" i="4" s="1"/>
  <c r="H813" i="4" s="1"/>
  <c r="D829" i="4"/>
  <c r="F829" i="4" s="1"/>
  <c r="H829" i="4" s="1"/>
  <c r="D931" i="4"/>
  <c r="F931" i="4" s="1"/>
  <c r="H931" i="4" s="1"/>
  <c r="D980" i="4"/>
  <c r="F980" i="4" s="1"/>
  <c r="H980" i="4" s="1"/>
  <c r="D1339" i="4"/>
  <c r="F1339" i="4" s="1"/>
  <c r="H1339" i="4" s="1"/>
  <c r="D1380" i="4"/>
  <c r="F1380" i="4" s="1"/>
  <c r="H1380" i="4" s="1"/>
  <c r="D1547" i="4"/>
  <c r="F1547" i="4" s="1"/>
  <c r="H1547" i="4" s="1"/>
  <c r="D1602" i="4"/>
  <c r="F1602" i="4" s="1"/>
  <c r="H1602" i="4" s="1"/>
  <c r="D1817" i="4"/>
  <c r="F1817" i="4" s="1"/>
  <c r="H1817" i="4" s="1"/>
  <c r="D1833" i="4"/>
  <c r="F1833" i="4" s="1"/>
  <c r="H1833" i="4" s="1"/>
  <c r="D1889" i="4"/>
  <c r="F1889" i="4" s="1"/>
  <c r="H1889" i="4" s="1"/>
  <c r="D1929" i="4"/>
  <c r="F1929" i="4" s="1"/>
  <c r="H1929" i="4" s="1"/>
  <c r="D1969" i="4"/>
  <c r="F1969" i="4" s="1"/>
  <c r="H1969" i="4" s="1"/>
  <c r="D2041" i="4"/>
  <c r="F2041" i="4" s="1"/>
  <c r="H2041" i="4" s="1"/>
  <c r="D2234" i="4"/>
  <c r="F2234" i="4" s="1"/>
  <c r="H2234" i="4" s="1"/>
  <c r="D2489" i="4"/>
  <c r="F2489" i="4" s="1"/>
  <c r="H2489" i="4" s="1"/>
  <c r="D3280" i="4"/>
  <c r="F3280" i="4" s="1"/>
  <c r="H3280" i="4" s="1"/>
  <c r="D3432" i="4"/>
  <c r="F3432" i="4" s="1"/>
  <c r="H3432" i="4" s="1"/>
  <c r="D4193" i="4"/>
  <c r="F4193" i="4" s="1"/>
  <c r="H4193" i="4" s="1"/>
  <c r="D4976" i="4"/>
  <c r="F4976" i="4" s="1"/>
  <c r="H4976" i="4" s="1"/>
  <c r="D5777" i="4"/>
  <c r="F5777" i="4" s="1"/>
  <c r="H5777" i="4" s="1"/>
  <c r="D5817" i="4"/>
  <c r="F5817" i="4" s="1"/>
  <c r="H5817" i="4" s="1"/>
  <c r="C6409" i="4"/>
  <c r="G6409" i="4" s="1"/>
  <c r="I6409" i="4" s="1"/>
  <c r="D6409" i="4"/>
  <c r="F6409" i="4" s="1"/>
  <c r="H6409" i="4" s="1"/>
  <c r="D2562" i="4"/>
  <c r="F2562" i="4" s="1"/>
  <c r="H2562" i="4" s="1"/>
  <c r="D2642" i="4"/>
  <c r="F2642" i="4" s="1"/>
  <c r="H2642" i="4" s="1"/>
  <c r="E1403" i="4"/>
  <c r="E1267" i="4"/>
  <c r="E1059" i="4"/>
  <c r="D587" i="4"/>
  <c r="F587" i="4" s="1"/>
  <c r="H587" i="4" s="1"/>
  <c r="D603" i="4"/>
  <c r="F603" i="4" s="1"/>
  <c r="H603" i="4" s="1"/>
  <c r="D619" i="4"/>
  <c r="F619" i="4" s="1"/>
  <c r="H619" i="4" s="1"/>
  <c r="D899" i="4"/>
  <c r="F899" i="4" s="1"/>
  <c r="H899" i="4" s="1"/>
  <c r="D1155" i="4"/>
  <c r="F1155" i="4" s="1"/>
  <c r="H1155" i="4" s="1"/>
  <c r="D1219" i="4"/>
  <c r="F1219" i="4" s="1"/>
  <c r="H1219" i="4" s="1"/>
  <c r="D1238" i="4"/>
  <c r="F1238" i="4" s="1"/>
  <c r="H1238" i="4" s="1"/>
  <c r="D1251" i="4"/>
  <c r="F1251" i="4" s="1"/>
  <c r="H1251" i="4" s="1"/>
  <c r="D1308" i="4"/>
  <c r="F1308" i="4" s="1"/>
  <c r="H1308" i="4" s="1"/>
  <c r="D1403" i="4"/>
  <c r="F1403" i="4" s="1"/>
  <c r="H1403" i="4" s="1"/>
  <c r="D1420" i="4"/>
  <c r="F1420" i="4" s="1"/>
  <c r="H1420" i="4" s="1"/>
  <c r="D1753" i="4"/>
  <c r="F1753" i="4" s="1"/>
  <c r="H1753" i="4" s="1"/>
  <c r="D1834" i="4"/>
  <c r="F1834" i="4" s="1"/>
  <c r="H1834" i="4" s="1"/>
  <c r="D1930" i="4"/>
  <c r="F1930" i="4" s="1"/>
  <c r="H1930" i="4" s="1"/>
  <c r="D1953" i="4"/>
  <c r="F1953" i="4" s="1"/>
  <c r="H1953" i="4" s="1"/>
  <c r="D2042" i="4"/>
  <c r="F2042" i="4" s="1"/>
  <c r="H2042" i="4" s="1"/>
  <c r="D2097" i="4"/>
  <c r="F2097" i="4" s="1"/>
  <c r="H2097" i="4" s="1"/>
  <c r="D2705" i="4"/>
  <c r="F2705" i="4" s="1"/>
  <c r="H2705" i="4" s="1"/>
  <c r="D2810" i="4"/>
  <c r="F2810" i="4" s="1"/>
  <c r="H2810" i="4" s="1"/>
  <c r="D2938" i="4"/>
  <c r="F2938" i="4" s="1"/>
  <c r="H2938" i="4" s="1"/>
  <c r="D3304" i="4"/>
  <c r="F3304" i="4" s="1"/>
  <c r="H3304" i="4" s="1"/>
  <c r="D3360" i="4"/>
  <c r="F3360" i="4" s="1"/>
  <c r="D3433" i="4"/>
  <c r="F3433" i="4" s="1"/>
  <c r="H3433" i="4" s="1"/>
  <c r="D3552" i="4"/>
  <c r="F3552" i="4" s="1"/>
  <c r="H3552" i="4" s="1"/>
  <c r="D3728" i="4"/>
  <c r="F3728" i="4" s="1"/>
  <c r="H3728" i="4" s="1"/>
  <c r="D6417" i="4"/>
  <c r="F6417" i="4" s="1"/>
  <c r="H6417" i="4" s="1"/>
  <c r="D573" i="4"/>
  <c r="F573" i="4" s="1"/>
  <c r="H573" i="4" s="1"/>
  <c r="D621" i="4"/>
  <c r="F621" i="4" s="1"/>
  <c r="H621" i="4" s="1"/>
  <c r="D797" i="4"/>
  <c r="F797" i="4" s="1"/>
  <c r="H797" i="4" s="1"/>
  <c r="D900" i="4"/>
  <c r="F900" i="4" s="1"/>
  <c r="H900" i="4" s="1"/>
  <c r="D1267" i="4"/>
  <c r="F1267" i="4" s="1"/>
  <c r="H1267" i="4" s="1"/>
  <c r="D1406" i="4"/>
  <c r="F1406" i="4" s="1"/>
  <c r="H1406" i="4" s="1"/>
  <c r="D1570" i="4"/>
  <c r="F1570" i="4" s="1"/>
  <c r="H1570" i="4" s="1"/>
  <c r="D1642" i="4"/>
  <c r="F1642" i="4" s="1"/>
  <c r="H1642" i="4" s="1"/>
  <c r="D1658" i="4"/>
  <c r="F1658" i="4" s="1"/>
  <c r="H1658" i="4" s="1"/>
  <c r="D1737" i="4"/>
  <c r="F1737" i="4" s="1"/>
  <c r="H1737" i="4" s="1"/>
  <c r="D1754" i="4"/>
  <c r="F1754" i="4" s="1"/>
  <c r="H1754" i="4" s="1"/>
  <c r="D1793" i="4"/>
  <c r="F1793" i="4" s="1"/>
  <c r="H1793" i="4" s="1"/>
  <c r="D1809" i="4"/>
  <c r="F1809" i="4" s="1"/>
  <c r="H1809" i="4" s="1"/>
  <c r="D1874" i="4"/>
  <c r="F1874" i="4" s="1"/>
  <c r="H1874" i="4" s="1"/>
  <c r="D1913" i="4"/>
  <c r="F1913" i="4" s="1"/>
  <c r="H1913" i="4" s="1"/>
  <c r="D2081" i="4"/>
  <c r="F2081" i="4" s="1"/>
  <c r="H2081" i="4" s="1"/>
  <c r="D2169" i="4"/>
  <c r="F2169" i="4" s="1"/>
  <c r="H2169" i="4" s="1"/>
  <c r="D2321" i="4"/>
  <c r="F2321" i="4" s="1"/>
  <c r="H2321" i="4" s="1"/>
  <c r="D2386" i="4"/>
  <c r="F2386" i="4" s="1"/>
  <c r="H2386" i="4" s="1"/>
  <c r="D2473" i="4"/>
  <c r="F2473" i="4" s="1"/>
  <c r="H2473" i="4" s="1"/>
  <c r="D2873" i="4"/>
  <c r="F2873" i="4" s="1"/>
  <c r="H2873" i="4" s="1"/>
  <c r="D2897" i="4"/>
  <c r="F2897" i="4" s="1"/>
  <c r="H2897" i="4" s="1"/>
  <c r="D3112" i="4"/>
  <c r="F3112" i="4" s="1"/>
  <c r="H3112" i="4" s="1"/>
  <c r="D4040" i="4"/>
  <c r="F4040" i="4" s="1"/>
  <c r="H4040" i="4" s="1"/>
  <c r="D5288" i="4"/>
  <c r="F5288" i="4" s="1"/>
  <c r="H5288" i="4" s="1"/>
  <c r="E3167" i="4"/>
  <c r="E3159" i="4"/>
  <c r="E2624" i="4"/>
  <c r="E1474" i="4"/>
  <c r="E1426" i="4"/>
  <c r="E1362" i="4"/>
  <c r="E1266" i="4"/>
  <c r="E1202" i="4"/>
  <c r="E1170" i="4"/>
  <c r="E1066" i="4"/>
  <c r="E970" i="4"/>
  <c r="E946" i="4"/>
  <c r="E922" i="4"/>
  <c r="E898" i="4"/>
  <c r="E882" i="4"/>
  <c r="E850" i="4"/>
  <c r="E690" i="4"/>
  <c r="E666" i="4"/>
  <c r="E642" i="4"/>
  <c r="D1319" i="4"/>
  <c r="F1319" i="4" s="1"/>
  <c r="H1319" i="4" s="1"/>
  <c r="C4826" i="4"/>
  <c r="E4826" i="4" s="1"/>
  <c r="D4826" i="4"/>
  <c r="C3714" i="4"/>
  <c r="D3714" i="4"/>
  <c r="C3698" i="4"/>
  <c r="D3698" i="4"/>
  <c r="C3562" i="4"/>
  <c r="E3562" i="4" s="1"/>
  <c r="D3562" i="4"/>
  <c r="C6408" i="4"/>
  <c r="E6408" i="4" s="1"/>
  <c r="C6249" i="4"/>
  <c r="E6249" i="4" s="1"/>
  <c r="D6249" i="4"/>
  <c r="F6249" i="4" s="1"/>
  <c r="H6249" i="4" s="1"/>
  <c r="C5601" i="4"/>
  <c r="D5601" i="4"/>
  <c r="C5113" i="4"/>
  <c r="D5113" i="4"/>
  <c r="C4497" i="4"/>
  <c r="D4497" i="4"/>
  <c r="C4465" i="4"/>
  <c r="E4465" i="4" s="1"/>
  <c r="D4465" i="4"/>
  <c r="C4065" i="4"/>
  <c r="D4065" i="4"/>
  <c r="C3921" i="4"/>
  <c r="D3921" i="4"/>
  <c r="C3729" i="4"/>
  <c r="E3729" i="4" s="1"/>
  <c r="D3729" i="4"/>
  <c r="C3497" i="4"/>
  <c r="E3497" i="4" s="1"/>
  <c r="D3497" i="4"/>
  <c r="C3483" i="4"/>
  <c r="D3483" i="4"/>
  <c r="D1007" i="4"/>
  <c r="F1007" i="4" s="1"/>
  <c r="H1007" i="4" s="1"/>
  <c r="E6200" i="4"/>
  <c r="G6200" i="4"/>
  <c r="I6200" i="4" s="1"/>
  <c r="C5880" i="4"/>
  <c r="D5880" i="4"/>
  <c r="C5528" i="4"/>
  <c r="E5528" i="4" s="1"/>
  <c r="D5528" i="4"/>
  <c r="C5512" i="4"/>
  <c r="E5512" i="4" s="1"/>
  <c r="D5512" i="4"/>
  <c r="C5248" i="4"/>
  <c r="D5248" i="4"/>
  <c r="C5112" i="4"/>
  <c r="D5112" i="4"/>
  <c r="C4872" i="4"/>
  <c r="E4872" i="4" s="1"/>
  <c r="D4872" i="4"/>
  <c r="C4744" i="4"/>
  <c r="E4744" i="4" s="1"/>
  <c r="D4744" i="4"/>
  <c r="C4720" i="4"/>
  <c r="E4720" i="4" s="1"/>
  <c r="D4720" i="4"/>
  <c r="C4376" i="4"/>
  <c r="D4376" i="4"/>
  <c r="C3992" i="4"/>
  <c r="E3992" i="4" s="1"/>
  <c r="D3992" i="4"/>
  <c r="C3608" i="4"/>
  <c r="E3608" i="4" s="1"/>
  <c r="D3608" i="4"/>
  <c r="C3560" i="4"/>
  <c r="E3560" i="4" s="1"/>
  <c r="D3560" i="4"/>
  <c r="D1534" i="4"/>
  <c r="F1534" i="4" s="1"/>
  <c r="H1534" i="4" s="1"/>
  <c r="D2628" i="4"/>
  <c r="F2628" i="4" s="1"/>
  <c r="H2628" i="4" s="1"/>
  <c r="D3195" i="4"/>
  <c r="F3195" i="4" s="1"/>
  <c r="H3195" i="4" s="1"/>
  <c r="D1646" i="4"/>
  <c r="F1646" i="4" s="1"/>
  <c r="H1646" i="4" s="1"/>
  <c r="C6151" i="4"/>
  <c r="E6151" i="4" s="1"/>
  <c r="D6151" i="4"/>
  <c r="C6079" i="4"/>
  <c r="D6079" i="4"/>
  <c r="C6007" i="4"/>
  <c r="E6007" i="4" s="1"/>
  <c r="D6007" i="4"/>
  <c r="C5879" i="4"/>
  <c r="D5879" i="4"/>
  <c r="E5631" i="4"/>
  <c r="C5271" i="4"/>
  <c r="E5271" i="4" s="1"/>
  <c r="D5271" i="4"/>
  <c r="C5223" i="4"/>
  <c r="E5223" i="4" s="1"/>
  <c r="D5223" i="4"/>
  <c r="C4959" i="4"/>
  <c r="D4959" i="4"/>
  <c r="C4647" i="4"/>
  <c r="E4647" i="4" s="1"/>
  <c r="D4647" i="4"/>
  <c r="C4583" i="4"/>
  <c r="E4583" i="4" s="1"/>
  <c r="D4583" i="4"/>
  <c r="C4247" i="4"/>
  <c r="D4247" i="4"/>
  <c r="C4135" i="4"/>
  <c r="D4135" i="4"/>
  <c r="C4063" i="4"/>
  <c r="E4063" i="4" s="1"/>
  <c r="D4063" i="4"/>
  <c r="C3975" i="4"/>
  <c r="E3975" i="4" s="1"/>
  <c r="D3975" i="4"/>
  <c r="C3895" i="4"/>
  <c r="E3895" i="4" s="1"/>
  <c r="D3895" i="4"/>
  <c r="C3783" i="4"/>
  <c r="D3783" i="4"/>
  <c r="C3767" i="4"/>
  <c r="E3767" i="4" s="1"/>
  <c r="D3767" i="4"/>
  <c r="C3751" i="4"/>
  <c r="E3751" i="4" s="1"/>
  <c r="D3751" i="4"/>
  <c r="C3647" i="4"/>
  <c r="D3647" i="4"/>
  <c r="C3623" i="4"/>
  <c r="D3623" i="4"/>
  <c r="E3599" i="4"/>
  <c r="C3591" i="4"/>
  <c r="E3591" i="4" s="1"/>
  <c r="D3591" i="4"/>
  <c r="C3559" i="4"/>
  <c r="D3559" i="4"/>
  <c r="E3551" i="4"/>
  <c r="C3511" i="4"/>
  <c r="D3511" i="4"/>
  <c r="C3495" i="4"/>
  <c r="E3495" i="4" s="1"/>
  <c r="D3495" i="4"/>
  <c r="C3455" i="4"/>
  <c r="D3455" i="4"/>
  <c r="C3439" i="4"/>
  <c r="D3439" i="4"/>
  <c r="C3423" i="4"/>
  <c r="E3423" i="4" s="1"/>
  <c r="D3423" i="4"/>
  <c r="C3407" i="4"/>
  <c r="E3407" i="4" s="1"/>
  <c r="D3407" i="4"/>
  <c r="E3391" i="4"/>
  <c r="E3215" i="4"/>
  <c r="E3040" i="4"/>
  <c r="E2712" i="4"/>
  <c r="E2600" i="4"/>
  <c r="E2592" i="4"/>
  <c r="E2576" i="4"/>
  <c r="E2248" i="4"/>
  <c r="E2048" i="4"/>
  <c r="E1235" i="4"/>
  <c r="E1211" i="4"/>
  <c r="E1179" i="4"/>
  <c r="E1051" i="4"/>
  <c r="E1035" i="4"/>
  <c r="E923" i="4"/>
  <c r="E899" i="4"/>
  <c r="D967" i="4"/>
  <c r="F967" i="4" s="1"/>
  <c r="H967" i="4" s="1"/>
  <c r="D719" i="4"/>
  <c r="F719" i="4" s="1"/>
  <c r="H719" i="4" s="1"/>
  <c r="D1087" i="4"/>
  <c r="F1087" i="4" s="1"/>
  <c r="H1087" i="4" s="1"/>
  <c r="D2524" i="4"/>
  <c r="F2524" i="4" s="1"/>
  <c r="H2524" i="4" s="1"/>
  <c r="D3179" i="4"/>
  <c r="F3179" i="4" s="1"/>
  <c r="H3179" i="4" s="1"/>
  <c r="D3651" i="4"/>
  <c r="F3651" i="4" s="1"/>
  <c r="H3651" i="4" s="1"/>
  <c r="D6266" i="4"/>
  <c r="F6266" i="4" s="1"/>
  <c r="H6266" i="4" s="1"/>
  <c r="E6326" i="4"/>
  <c r="G6326" i="4"/>
  <c r="I6326" i="4" s="1"/>
  <c r="C6318" i="4"/>
  <c r="E6318" i="4" s="1"/>
  <c r="D6318" i="4"/>
  <c r="F6318" i="4" s="1"/>
  <c r="H6318" i="4" s="1"/>
  <c r="C6302" i="4"/>
  <c r="D6302" i="4"/>
  <c r="F6302" i="4" s="1"/>
  <c r="H6302" i="4" s="1"/>
  <c r="C6294" i="4"/>
  <c r="E6294" i="4" s="1"/>
  <c r="D6294" i="4"/>
  <c r="F6294" i="4" s="1"/>
  <c r="H6294" i="4" s="1"/>
  <c r="C6222" i="4"/>
  <c r="D6222" i="4"/>
  <c r="F6222" i="4" s="1"/>
  <c r="H6222" i="4" s="1"/>
  <c r="C6126" i="4"/>
  <c r="D6126" i="4"/>
  <c r="C6078" i="4"/>
  <c r="D6078" i="4"/>
  <c r="C6030" i="4"/>
  <c r="E6030" i="4" s="1"/>
  <c r="D6030" i="4"/>
  <c r="C6006" i="4"/>
  <c r="D6006" i="4"/>
  <c r="E5966" i="4"/>
  <c r="C5958" i="4"/>
  <c r="D5958" i="4"/>
  <c r="C5926" i="4"/>
  <c r="D5926" i="4"/>
  <c r="C5902" i="4"/>
  <c r="D5902" i="4"/>
  <c r="C5830" i="4"/>
  <c r="D5830" i="4"/>
  <c r="C5806" i="4"/>
  <c r="D5806" i="4"/>
  <c r="C5790" i="4"/>
  <c r="D5790" i="4"/>
  <c r="C5742" i="4"/>
  <c r="E5742" i="4" s="1"/>
  <c r="D5742" i="4"/>
  <c r="C5718" i="4"/>
  <c r="E5718" i="4" s="1"/>
  <c r="D5718" i="4"/>
  <c r="C5662" i="4"/>
  <c r="D5662" i="4"/>
  <c r="C5638" i="4"/>
  <c r="D5638" i="4"/>
  <c r="C5574" i="4"/>
  <c r="D5574" i="4"/>
  <c r="C5550" i="4"/>
  <c r="D5550" i="4"/>
  <c r="E5454" i="4"/>
  <c r="C5446" i="4"/>
  <c r="E5446" i="4" s="1"/>
  <c r="D5446" i="4"/>
  <c r="C5422" i="4"/>
  <c r="E5422" i="4" s="1"/>
  <c r="D5422" i="4"/>
  <c r="C5358" i="4"/>
  <c r="D5358" i="4"/>
  <c r="C5334" i="4"/>
  <c r="E5334" i="4" s="1"/>
  <c r="D5334" i="4"/>
  <c r="C5294" i="4"/>
  <c r="E5294" i="4" s="1"/>
  <c r="D5294" i="4"/>
  <c r="E5214" i="4"/>
  <c r="C5158" i="4"/>
  <c r="D5158" i="4"/>
  <c r="F5158" i="4" s="1"/>
  <c r="H5158" i="4" s="1"/>
  <c r="C5134" i="4"/>
  <c r="E5134" i="4" s="1"/>
  <c r="D5134" i="4"/>
  <c r="C5094" i="4"/>
  <c r="E5094" i="4" s="1"/>
  <c r="D5094" i="4"/>
  <c r="E5086" i="4"/>
  <c r="C5070" i="4"/>
  <c r="E5070" i="4" s="1"/>
  <c r="D5070" i="4"/>
  <c r="C5046" i="4"/>
  <c r="D5046" i="4"/>
  <c r="E5014" i="4"/>
  <c r="C5006" i="4"/>
  <c r="E5006" i="4" s="1"/>
  <c r="D5006" i="4"/>
  <c r="E4998" i="4"/>
  <c r="C4982" i="4"/>
  <c r="D4982" i="4"/>
  <c r="E4950" i="4"/>
  <c r="C4942" i="4"/>
  <c r="D4942" i="4"/>
  <c r="C4918" i="4"/>
  <c r="D4918" i="4"/>
  <c r="C4894" i="4"/>
  <c r="D4894" i="4"/>
  <c r="C4846" i="4"/>
  <c r="D4846" i="4"/>
  <c r="F4846" i="4" s="1"/>
  <c r="H4846" i="4" s="1"/>
  <c r="C4806" i="4"/>
  <c r="E4806" i="4" s="1"/>
  <c r="D4806" i="4"/>
  <c r="C4758" i="4"/>
  <c r="D4758" i="4"/>
  <c r="C4686" i="4"/>
  <c r="D4686" i="4"/>
  <c r="C4670" i="4"/>
  <c r="E4670" i="4" s="1"/>
  <c r="D4670" i="4"/>
  <c r="F4670" i="4" s="1"/>
  <c r="H4670" i="4" s="1"/>
  <c r="E4662" i="4"/>
  <c r="C4646" i="4"/>
  <c r="E4646" i="4" s="1"/>
  <c r="D4646" i="4"/>
  <c r="C4630" i="4"/>
  <c r="E4630" i="4" s="1"/>
  <c r="D4630" i="4"/>
  <c r="C4614" i="4"/>
  <c r="D4614" i="4"/>
  <c r="E4590" i="4"/>
  <c r="C4582" i="4"/>
  <c r="E4582" i="4" s="1"/>
  <c r="D4582" i="4"/>
  <c r="C4566" i="4"/>
  <c r="E4566" i="4" s="1"/>
  <c r="D4566" i="4"/>
  <c r="C4550" i="4"/>
  <c r="E4550" i="4" s="1"/>
  <c r="D4550" i="4"/>
  <c r="C4510" i="4"/>
  <c r="D4510" i="4"/>
  <c r="C4494" i="4"/>
  <c r="D4494" i="4"/>
  <c r="C4478" i="4"/>
  <c r="E4478" i="4" s="1"/>
  <c r="D4478" i="4"/>
  <c r="C4446" i="4"/>
  <c r="D4446" i="4"/>
  <c r="C4430" i="4"/>
  <c r="D4430" i="4"/>
  <c r="C4414" i="4"/>
  <c r="D4414" i="4"/>
  <c r="C4358" i="4"/>
  <c r="D4358" i="4"/>
  <c r="E4342" i="4"/>
  <c r="C4334" i="4"/>
  <c r="D4334" i="4"/>
  <c r="C4318" i="4"/>
  <c r="D4318" i="4"/>
  <c r="C4294" i="4"/>
  <c r="D4294" i="4"/>
  <c r="E4270" i="4"/>
  <c r="C4246" i="4"/>
  <c r="D4246" i="4"/>
  <c r="C4222" i="4"/>
  <c r="D4222" i="4"/>
  <c r="F4222" i="4" s="1"/>
  <c r="H4222" i="4" s="1"/>
  <c r="C4206" i="4"/>
  <c r="D4206" i="4"/>
  <c r="E4198" i="4"/>
  <c r="C4182" i="4"/>
  <c r="E4182" i="4" s="1"/>
  <c r="D4182" i="4"/>
  <c r="E4142" i="4"/>
  <c r="C4134" i="4"/>
  <c r="E4134" i="4" s="1"/>
  <c r="D4134" i="4"/>
  <c r="F4134" i="4" s="1"/>
  <c r="H4134" i="4" s="1"/>
  <c r="C4118" i="4"/>
  <c r="D4118" i="4"/>
  <c r="E4086" i="4"/>
  <c r="E4078" i="4"/>
  <c r="C4054" i="4"/>
  <c r="D4054" i="4"/>
  <c r="C4030" i="4"/>
  <c r="E4030" i="4" s="1"/>
  <c r="D4030" i="4"/>
  <c r="F4030" i="4" s="1"/>
  <c r="H4030" i="4" s="1"/>
  <c r="C3974" i="4"/>
  <c r="D3974" i="4"/>
  <c r="C3958" i="4"/>
  <c r="D3958" i="4"/>
  <c r="C3910" i="4"/>
  <c r="D3910" i="4"/>
  <c r="C3894" i="4"/>
  <c r="E3894" i="4" s="1"/>
  <c r="D3894" i="4"/>
  <c r="F3894" i="4" s="1"/>
  <c r="H3894" i="4" s="1"/>
  <c r="C3854" i="4"/>
  <c r="E3854" i="4" s="1"/>
  <c r="D3854" i="4"/>
  <c r="C3830" i="4"/>
  <c r="D3830" i="4"/>
  <c r="D767" i="4"/>
  <c r="F767" i="4" s="1"/>
  <c r="H767" i="4" s="1"/>
  <c r="D1359" i="4"/>
  <c r="F1359" i="4" s="1"/>
  <c r="H1359" i="4" s="1"/>
  <c r="D1582" i="4"/>
  <c r="F1582" i="4" s="1"/>
  <c r="H1582" i="4" s="1"/>
  <c r="D3251" i="4"/>
  <c r="F3251" i="4" s="1"/>
  <c r="H3251" i="4" s="1"/>
  <c r="D3266" i="4"/>
  <c r="F3266" i="4" s="1"/>
  <c r="H3266" i="4" s="1"/>
  <c r="D5759" i="4"/>
  <c r="F5759" i="4" s="1"/>
  <c r="H5759" i="4" s="1"/>
  <c r="C6405" i="4"/>
  <c r="G6405" i="4" s="1"/>
  <c r="I6405" i="4" s="1"/>
  <c r="D6405" i="4"/>
  <c r="F6405" i="4" s="1"/>
  <c r="H6405" i="4" s="1"/>
  <c r="C6365" i="4"/>
  <c r="E6365" i="4" s="1"/>
  <c r="D6365" i="4"/>
  <c r="F6365" i="4" s="1"/>
  <c r="H6365" i="4" s="1"/>
  <c r="C6341" i="4"/>
  <c r="E6341" i="4" s="1"/>
  <c r="D6341" i="4"/>
  <c r="F6341" i="4" s="1"/>
  <c r="H6341" i="4" s="1"/>
  <c r="D1271" i="4"/>
  <c r="F1271" i="4" s="1"/>
  <c r="H1271" i="4" s="1"/>
  <c r="D1941" i="4"/>
  <c r="F1941" i="4" s="1"/>
  <c r="H1941" i="4" s="1"/>
  <c r="D2684" i="4"/>
  <c r="F2684" i="4" s="1"/>
  <c r="H2684" i="4" s="1"/>
  <c r="D3138" i="4"/>
  <c r="F3138" i="4" s="1"/>
  <c r="H3138" i="4" s="1"/>
  <c r="D3315" i="4"/>
  <c r="F3315" i="4" s="1"/>
  <c r="H3315" i="4" s="1"/>
  <c r="D6144" i="4"/>
  <c r="F6144" i="4" s="1"/>
  <c r="H6144" i="4" s="1"/>
  <c r="D6167" i="4"/>
  <c r="F6167" i="4" s="1"/>
  <c r="H6167" i="4" s="1"/>
  <c r="E3447" i="4"/>
  <c r="E2920" i="4"/>
  <c r="C6424" i="4"/>
  <c r="D6424" i="4"/>
  <c r="F6424" i="4" s="1"/>
  <c r="H6424" i="4" s="1"/>
  <c r="C6369" i="4"/>
  <c r="E6369" i="4" s="1"/>
  <c r="D6369" i="4"/>
  <c r="F6369" i="4" s="1"/>
  <c r="H6369" i="4" s="1"/>
  <c r="C6353" i="4"/>
  <c r="E6353" i="4" s="1"/>
  <c r="D6353" i="4"/>
  <c r="F6353" i="4" s="1"/>
  <c r="H6353" i="4" s="1"/>
  <c r="C6330" i="4"/>
  <c r="D6330" i="4"/>
  <c r="F6330" i="4" s="1"/>
  <c r="H6330" i="4" s="1"/>
  <c r="C6290" i="4"/>
  <c r="D6290" i="4"/>
  <c r="F6290" i="4" s="1"/>
  <c r="H6290" i="4" s="1"/>
  <c r="C6282" i="4"/>
  <c r="E6282" i="4" s="1"/>
  <c r="D6282" i="4"/>
  <c r="F6282" i="4" s="1"/>
  <c r="C6250" i="4"/>
  <c r="E6250" i="4" s="1"/>
  <c r="D6250" i="4"/>
  <c r="C6226" i="4"/>
  <c r="D6226" i="4"/>
  <c r="F6226" i="4" s="1"/>
  <c r="H6226" i="4" s="1"/>
  <c r="C6202" i="4"/>
  <c r="D6202" i="4"/>
  <c r="F6202" i="4" s="1"/>
  <c r="H6202" i="4" s="1"/>
  <c r="C6170" i="4"/>
  <c r="D6170" i="4"/>
  <c r="C6106" i="4"/>
  <c r="D6106" i="4"/>
  <c r="C6090" i="4"/>
  <c r="D6090" i="4"/>
  <c r="C6074" i="4"/>
  <c r="D6074" i="4"/>
  <c r="F6074" i="4" s="1"/>
  <c r="H6074" i="4" s="1"/>
  <c r="C6042" i="4"/>
  <c r="D6042" i="4"/>
  <c r="C6026" i="4"/>
  <c r="D6026" i="4"/>
  <c r="C6002" i="4"/>
  <c r="D6002" i="4"/>
  <c r="C5978" i="4"/>
  <c r="D5978" i="4"/>
  <c r="C5962" i="4"/>
  <c r="E5962" i="4" s="1"/>
  <c r="D5962" i="4"/>
  <c r="C5938" i="4"/>
  <c r="D5938" i="4"/>
  <c r="C5914" i="4"/>
  <c r="D5914" i="4"/>
  <c r="C5890" i="4"/>
  <c r="D5890" i="4"/>
  <c r="F5890" i="4" s="1"/>
  <c r="H5890" i="4" s="1"/>
  <c r="C5866" i="4"/>
  <c r="E5866" i="4" s="1"/>
  <c r="D5866" i="4"/>
  <c r="C5842" i="4"/>
  <c r="E5842" i="4" s="1"/>
  <c r="D5842" i="4"/>
  <c r="C5818" i="4"/>
  <c r="E5818" i="4" s="1"/>
  <c r="D5818" i="4"/>
  <c r="C5802" i="4"/>
  <c r="E5802" i="4" s="1"/>
  <c r="D5802" i="4"/>
  <c r="F5802" i="4" s="1"/>
  <c r="H5802" i="4" s="1"/>
  <c r="C5786" i="4"/>
  <c r="D5786" i="4"/>
  <c r="C5762" i="4"/>
  <c r="D5762" i="4"/>
  <c r="C5738" i="4"/>
  <c r="D5738" i="4"/>
  <c r="C5714" i="4"/>
  <c r="D5714" i="4"/>
  <c r="C5690" i="4"/>
  <c r="E5690" i="4" s="1"/>
  <c r="D5690" i="4"/>
  <c r="C5666" i="4"/>
  <c r="E5666" i="4" s="1"/>
  <c r="D5666" i="4"/>
  <c r="E5626" i="4"/>
  <c r="C5618" i="4"/>
  <c r="D5618" i="4"/>
  <c r="C5570" i="4"/>
  <c r="E5570" i="4" s="1"/>
  <c r="D5570" i="4"/>
  <c r="C5562" i="4"/>
  <c r="E5562" i="4" s="1"/>
  <c r="D5562" i="4"/>
  <c r="C5538" i="4"/>
  <c r="D5538" i="4"/>
  <c r="C5522" i="4"/>
  <c r="D5522" i="4"/>
  <c r="C5506" i="4"/>
  <c r="E5506" i="4" s="1"/>
  <c r="D5506" i="4"/>
  <c r="C5498" i="4"/>
  <c r="D5498" i="4"/>
  <c r="C5474" i="4"/>
  <c r="D5474" i="4"/>
  <c r="C5418" i="4"/>
  <c r="D5418" i="4"/>
  <c r="C5394" i="4"/>
  <c r="D5394" i="4"/>
  <c r="C5386" i="4"/>
  <c r="E5386" i="4" s="1"/>
  <c r="D5386" i="4"/>
  <c r="C5362" i="4"/>
  <c r="E5362" i="4" s="1"/>
  <c r="D5362" i="4"/>
  <c r="C5338" i="4"/>
  <c r="D5338" i="4"/>
  <c r="C5314" i="4"/>
  <c r="D5314" i="4"/>
  <c r="C5282" i="4"/>
  <c r="E5282" i="4" s="1"/>
  <c r="D5282" i="4"/>
  <c r="C5226" i="4"/>
  <c r="E5226" i="4" s="1"/>
  <c r="D5226" i="4"/>
  <c r="C5218" i="4"/>
  <c r="D5218" i="4"/>
  <c r="C5194" i="4"/>
  <c r="D5194" i="4"/>
  <c r="C5170" i="4"/>
  <c r="E5170" i="4" s="1"/>
  <c r="D5170" i="4"/>
  <c r="C5146" i="4"/>
  <c r="D5146" i="4"/>
  <c r="C5130" i="4"/>
  <c r="E5130" i="4" s="1"/>
  <c r="D5130" i="4"/>
  <c r="C5106" i="4"/>
  <c r="E5106" i="4" s="1"/>
  <c r="D5106" i="4"/>
  <c r="C5010" i="4"/>
  <c r="E5010" i="4" s="1"/>
  <c r="D5010" i="4"/>
  <c r="C4986" i="4"/>
  <c r="E4986" i="4" s="1"/>
  <c r="D4986" i="4"/>
  <c r="C4970" i="4"/>
  <c r="D4970" i="4"/>
  <c r="C4946" i="4"/>
  <c r="E4946" i="4" s="1"/>
  <c r="D4946" i="4"/>
  <c r="C4922" i="4"/>
  <c r="E4922" i="4" s="1"/>
  <c r="D4922" i="4"/>
  <c r="C4890" i="4"/>
  <c r="D4890" i="4"/>
  <c r="C4818" i="4"/>
  <c r="D4818" i="4"/>
  <c r="E4778" i="4"/>
  <c r="C4770" i="4"/>
  <c r="D4770" i="4"/>
  <c r="C4746" i="4"/>
  <c r="E4746" i="4" s="1"/>
  <c r="D4746" i="4"/>
  <c r="C4730" i="4"/>
  <c r="D4730" i="4"/>
  <c r="C4722" i="4"/>
  <c r="E4722" i="4" s="1"/>
  <c r="D4722" i="4"/>
  <c r="C4698" i="4"/>
  <c r="D4698" i="4"/>
  <c r="C4682" i="4"/>
  <c r="E4682" i="4" s="1"/>
  <c r="D4682" i="4"/>
  <c r="C4666" i="4"/>
  <c r="E4666" i="4" s="1"/>
  <c r="D4666" i="4"/>
  <c r="C4642" i="4"/>
  <c r="E4642" i="4" s="1"/>
  <c r="D4642" i="4"/>
  <c r="C4618" i="4"/>
  <c r="D4618" i="4"/>
  <c r="C4610" i="4"/>
  <c r="D4610" i="4"/>
  <c r="C4594" i="4"/>
  <c r="E4594" i="4" s="1"/>
  <c r="D4594" i="4"/>
  <c r="C4562" i="4"/>
  <c r="D4562" i="4"/>
  <c r="E4546" i="4"/>
  <c r="C4538" i="4"/>
  <c r="E4538" i="4" s="1"/>
  <c r="D4538" i="4"/>
  <c r="C4514" i="4"/>
  <c r="E4514" i="4" s="1"/>
  <c r="D4514" i="4"/>
  <c r="F4514" i="4" s="1"/>
  <c r="H4514" i="4" s="1"/>
  <c r="C4490" i="4"/>
  <c r="D4490" i="4"/>
  <c r="C4474" i="4"/>
  <c r="E4474" i="4" s="1"/>
  <c r="D4474" i="4"/>
  <c r="C4450" i="4"/>
  <c r="D4450" i="4"/>
  <c r="C4386" i="4"/>
  <c r="D4386" i="4"/>
  <c r="C4362" i="4"/>
  <c r="D4362" i="4"/>
  <c r="C4330" i="4"/>
  <c r="E4330" i="4" s="1"/>
  <c r="D4330" i="4"/>
  <c r="C4314" i="4"/>
  <c r="E4314" i="4" s="1"/>
  <c r="D4314" i="4"/>
  <c r="C4306" i="4"/>
  <c r="D4306" i="4"/>
  <c r="F4306" i="4" s="1"/>
  <c r="H4306" i="4" s="1"/>
  <c r="C4258" i="4"/>
  <c r="D4258" i="4"/>
  <c r="C4242" i="4"/>
  <c r="D4242" i="4"/>
  <c r="C4218" i="4"/>
  <c r="D4218" i="4"/>
  <c r="C4202" i="4"/>
  <c r="D4202" i="4"/>
  <c r="F4202" i="4" s="1"/>
  <c r="H4202" i="4" s="1"/>
  <c r="C4186" i="4"/>
  <c r="D4186" i="4"/>
  <c r="C4154" i="4"/>
  <c r="D4154" i="4"/>
  <c r="E4122" i="4"/>
  <c r="E4026" i="4"/>
  <c r="C4010" i="4"/>
  <c r="D4010" i="4"/>
  <c r="F4010" i="4" s="1"/>
  <c r="H4010" i="4" s="1"/>
  <c r="C3994" i="4"/>
  <c r="D3994" i="4"/>
  <c r="C3970" i="4"/>
  <c r="D3970" i="4"/>
  <c r="C3906" i="4"/>
  <c r="D3906" i="4"/>
  <c r="C3890" i="4"/>
  <c r="D3890" i="4"/>
  <c r="F3890" i="4" s="1"/>
  <c r="H3890" i="4" s="1"/>
  <c r="E3850" i="4"/>
  <c r="C3834" i="4"/>
  <c r="D3834" i="4"/>
  <c r="C3818" i="4"/>
  <c r="D3818" i="4"/>
  <c r="E3787" i="4"/>
  <c r="C3771" i="4"/>
  <c r="D3771" i="4"/>
  <c r="C3755" i="4"/>
  <c r="D3755" i="4"/>
  <c r="C3731" i="4"/>
  <c r="D3731" i="4"/>
  <c r="C3691" i="4"/>
  <c r="D3691" i="4"/>
  <c r="C3683" i="4"/>
  <c r="D3683" i="4"/>
  <c r="E3651" i="4"/>
  <c r="E3611" i="4"/>
  <c r="C3579" i="4"/>
  <c r="D3579" i="4"/>
  <c r="C3555" i="4"/>
  <c r="D3555" i="4"/>
  <c r="C3547" i="4"/>
  <c r="D3547" i="4"/>
  <c r="C3523" i="4"/>
  <c r="D3523" i="4"/>
  <c r="E3499" i="4"/>
  <c r="E3459" i="4"/>
  <c r="E3387" i="4"/>
  <c r="E3291" i="4"/>
  <c r="E3123" i="4"/>
  <c r="C3107" i="4"/>
  <c r="D3107" i="4"/>
  <c r="C3068" i="4"/>
  <c r="D3068" i="4"/>
  <c r="E3028" i="4"/>
  <c r="C3012" i="4"/>
  <c r="D3012" i="4"/>
  <c r="C2996" i="4"/>
  <c r="D2996" i="4"/>
  <c r="C2980" i="4"/>
  <c r="D2980" i="4"/>
  <c r="C2956" i="4"/>
  <c r="D2956" i="4"/>
  <c r="E2924" i="4"/>
  <c r="C2908" i="4"/>
  <c r="D2908" i="4"/>
  <c r="C2892" i="4"/>
  <c r="D2892" i="4"/>
  <c r="C2868" i="4"/>
  <c r="D2868" i="4"/>
  <c r="C2852" i="4"/>
  <c r="D2852" i="4"/>
  <c r="C2836" i="4"/>
  <c r="D2836" i="4"/>
  <c r="C2812" i="4"/>
  <c r="E2812" i="4" s="1"/>
  <c r="D2812" i="4"/>
  <c r="E2780" i="4"/>
  <c r="C2764" i="4"/>
  <c r="D2764" i="4"/>
  <c r="C2740" i="4"/>
  <c r="D2740" i="4"/>
  <c r="C2716" i="4"/>
  <c r="D2716" i="4"/>
  <c r="C2612" i="4"/>
  <c r="D2612" i="4"/>
  <c r="C2596" i="4"/>
  <c r="E2596" i="4" s="1"/>
  <c r="D2596" i="4"/>
  <c r="C2580" i="4"/>
  <c r="D2580" i="4"/>
  <c r="E2524" i="4"/>
  <c r="E2484" i="4"/>
  <c r="C2468" i="4"/>
  <c r="D2468" i="4"/>
  <c r="C2452" i="4"/>
  <c r="D2452" i="4"/>
  <c r="C2428" i="4"/>
  <c r="D2428" i="4"/>
  <c r="E2380" i="4"/>
  <c r="C2364" i="4"/>
  <c r="D2364" i="4"/>
  <c r="C2340" i="4"/>
  <c r="D2340" i="4"/>
  <c r="C2332" i="4"/>
  <c r="D2332" i="4"/>
  <c r="C2316" i="4"/>
  <c r="D2316" i="4"/>
  <c r="E2276" i="4"/>
  <c r="C2268" i="4"/>
  <c r="D2268" i="4"/>
  <c r="E2244" i="4"/>
  <c r="C2228" i="4"/>
  <c r="D2228" i="4"/>
  <c r="C2204" i="4"/>
  <c r="D2204" i="4"/>
  <c r="E2180" i="4"/>
  <c r="E2116" i="4"/>
  <c r="C2092" i="4"/>
  <c r="D2092" i="4"/>
  <c r="C2076" i="4"/>
  <c r="E2076" i="4" s="1"/>
  <c r="D2076" i="4"/>
  <c r="E2052" i="4"/>
  <c r="C2028" i="4"/>
  <c r="D2028" i="4"/>
  <c r="C1957" i="4"/>
  <c r="D1957" i="4"/>
  <c r="C1933" i="4"/>
  <c r="D1933" i="4"/>
  <c r="C1917" i="4"/>
  <c r="D1917" i="4"/>
  <c r="C1861" i="4"/>
  <c r="E1861" i="4" s="1"/>
  <c r="D1861" i="4"/>
  <c r="F1861" i="4" s="1"/>
  <c r="H1861" i="4" s="1"/>
  <c r="C1837" i="4"/>
  <c r="E1837" i="4" s="1"/>
  <c r="D1837" i="4"/>
  <c r="C1717" i="4"/>
  <c r="E1717" i="4" s="1"/>
  <c r="D1717" i="4"/>
  <c r="C1693" i="4"/>
  <c r="D1693" i="4"/>
  <c r="C1669" i="4"/>
  <c r="D1669" i="4"/>
  <c r="F1669" i="4" s="1"/>
  <c r="H1669" i="4" s="1"/>
  <c r="E1646" i="4"/>
  <c r="E1614" i="4"/>
  <c r="E1590" i="4"/>
  <c r="C1574" i="4"/>
  <c r="D1574" i="4"/>
  <c r="C1558" i="4"/>
  <c r="D1558" i="4"/>
  <c r="E1471" i="4"/>
  <c r="E1455" i="4"/>
  <c r="C1399" i="4"/>
  <c r="D1399" i="4"/>
  <c r="E1367" i="4"/>
  <c r="C1343" i="4"/>
  <c r="D1343" i="4"/>
  <c r="C1327" i="4"/>
  <c r="D1327" i="4"/>
  <c r="F1327" i="4" s="1"/>
  <c r="H1327" i="4" s="1"/>
  <c r="E1287" i="4"/>
  <c r="E1255" i="4"/>
  <c r="E1231" i="4"/>
  <c r="C1215" i="4"/>
  <c r="E1215" i="4" s="1"/>
  <c r="D1215" i="4"/>
  <c r="C1199" i="4"/>
  <c r="D1199" i="4"/>
  <c r="C1183" i="4"/>
  <c r="D1183" i="4"/>
  <c r="C1175" i="4"/>
  <c r="E1175" i="4" s="1"/>
  <c r="D1175" i="4"/>
  <c r="C1151" i="4"/>
  <c r="E1151" i="4" s="1"/>
  <c r="D1151" i="4"/>
  <c r="E1007" i="4"/>
  <c r="C983" i="4"/>
  <c r="E983" i="4" s="1"/>
  <c r="D983" i="4"/>
  <c r="E959" i="4"/>
  <c r="C927" i="4"/>
  <c r="D927" i="4"/>
  <c r="C903" i="4"/>
  <c r="D903" i="4"/>
  <c r="C887" i="4"/>
  <c r="D887" i="4"/>
  <c r="C871" i="4"/>
  <c r="E871" i="4" s="1"/>
  <c r="D871" i="4"/>
  <c r="C791" i="4"/>
  <c r="D791" i="4"/>
  <c r="C783" i="4"/>
  <c r="D783" i="4"/>
  <c r="E751" i="4"/>
  <c r="E719" i="4"/>
  <c r="C679" i="4"/>
  <c r="E679" i="4" s="1"/>
  <c r="D679" i="4"/>
  <c r="D703" i="4"/>
  <c r="F703" i="4" s="1"/>
  <c r="H703" i="4" s="1"/>
  <c r="D815" i="4"/>
  <c r="F815" i="4" s="1"/>
  <c r="H815" i="4" s="1"/>
  <c r="D999" i="4"/>
  <c r="F999" i="4" s="1"/>
  <c r="H999" i="4" s="1"/>
  <c r="D1143" i="4"/>
  <c r="F1143" i="4" s="1"/>
  <c r="H1143" i="4" s="1"/>
  <c r="D1167" i="4"/>
  <c r="F1167" i="4" s="1"/>
  <c r="H1167" i="4" s="1"/>
  <c r="D1901" i="4"/>
  <c r="F1901" i="4" s="1"/>
  <c r="H1901" i="4" s="1"/>
  <c r="D2052" i="4"/>
  <c r="F2052" i="4" s="1"/>
  <c r="H2052" i="4" s="1"/>
  <c r="D2180" i="4"/>
  <c r="F2180" i="4" s="1"/>
  <c r="H2180" i="4" s="1"/>
  <c r="D2244" i="4"/>
  <c r="F2244" i="4" s="1"/>
  <c r="H2244" i="4" s="1"/>
  <c r="D2436" i="4"/>
  <c r="F2436" i="4" s="1"/>
  <c r="H2436" i="4" s="1"/>
  <c r="D3499" i="4"/>
  <c r="F3499" i="4" s="1"/>
  <c r="H3499" i="4" s="1"/>
  <c r="D4466" i="4"/>
  <c r="F4466" i="4" s="1"/>
  <c r="H4466" i="4" s="1"/>
  <c r="D5034" i="4"/>
  <c r="F5034" i="4" s="1"/>
  <c r="H5034" i="4" s="1"/>
  <c r="D5098" i="4"/>
  <c r="F5098" i="4" s="1"/>
  <c r="H5098" i="4" s="1"/>
  <c r="D5778" i="4"/>
  <c r="C6415" i="4"/>
  <c r="E6415" i="4" s="1"/>
  <c r="D6415" i="4"/>
  <c r="F6415" i="4" s="1"/>
  <c r="H6415" i="4" s="1"/>
  <c r="C6400" i="4"/>
  <c r="D6400" i="4"/>
  <c r="F6400" i="4" s="1"/>
  <c r="H6400" i="4" s="1"/>
  <c r="C6392" i="4"/>
  <c r="G6392" i="4" s="1"/>
  <c r="I6392" i="4" s="1"/>
  <c r="D6392" i="4"/>
  <c r="F6392" i="4" s="1"/>
  <c r="H6392" i="4" s="1"/>
  <c r="C6368" i="4"/>
  <c r="D6368" i="4"/>
  <c r="C6352" i="4"/>
  <c r="G6352" i="4" s="1"/>
  <c r="I6352" i="4" s="1"/>
  <c r="D6352" i="4"/>
  <c r="F6352" i="4" s="1"/>
  <c r="H6352" i="4" s="1"/>
  <c r="C6336" i="4"/>
  <c r="D6336" i="4"/>
  <c r="F6336" i="4" s="1"/>
  <c r="H6336" i="4" s="1"/>
  <c r="C6297" i="4"/>
  <c r="G6297" i="4" s="1"/>
  <c r="I6297" i="4" s="1"/>
  <c r="D6297" i="4"/>
  <c r="F6297" i="4" s="1"/>
  <c r="H6297" i="4" s="1"/>
  <c r="C6241" i="4"/>
  <c r="D6241" i="4"/>
  <c r="F6241" i="4" s="1"/>
  <c r="H6241" i="4" s="1"/>
  <c r="C6225" i="4"/>
  <c r="E6225" i="4" s="1"/>
  <c r="D6225" i="4"/>
  <c r="F6225" i="4" s="1"/>
  <c r="H6225" i="4" s="1"/>
  <c r="C6201" i="4"/>
  <c r="D6201" i="4"/>
  <c r="F6201" i="4" s="1"/>
  <c r="H6201" i="4" s="1"/>
  <c r="C6185" i="4"/>
  <c r="G6185" i="4" s="1"/>
  <c r="I6185" i="4" s="1"/>
  <c r="D6185" i="4"/>
  <c r="F6185" i="4" s="1"/>
  <c r="H6185" i="4" s="1"/>
  <c r="C6161" i="4"/>
  <c r="D6161" i="4"/>
  <c r="F6161" i="4" s="1"/>
  <c r="H6161" i="4" s="1"/>
  <c r="C6137" i="4"/>
  <c r="E6137" i="4" s="1"/>
  <c r="D6137" i="4"/>
  <c r="C6113" i="4"/>
  <c r="D6113" i="4"/>
  <c r="C6081" i="4"/>
  <c r="E6081" i="4" s="1"/>
  <c r="D6081" i="4"/>
  <c r="C6057" i="4"/>
  <c r="D6057" i="4"/>
  <c r="F6057" i="4" s="1"/>
  <c r="H6057" i="4" s="1"/>
  <c r="C6033" i="4"/>
  <c r="E6033" i="4" s="1"/>
  <c r="D6033" i="4"/>
  <c r="C6009" i="4"/>
  <c r="E6009" i="4" s="1"/>
  <c r="D6009" i="4"/>
  <c r="C5985" i="4"/>
  <c r="E5985" i="4" s="1"/>
  <c r="D5985" i="4"/>
  <c r="C5921" i="4"/>
  <c r="D5921" i="4"/>
  <c r="F5921" i="4" s="1"/>
  <c r="H5921" i="4" s="1"/>
  <c r="C5897" i="4"/>
  <c r="D5897" i="4"/>
  <c r="C5841" i="4"/>
  <c r="D5841" i="4"/>
  <c r="C5833" i="4"/>
  <c r="D5833" i="4"/>
  <c r="C5809" i="4"/>
  <c r="D5809" i="4"/>
  <c r="F5809" i="4" s="1"/>
  <c r="H5809" i="4" s="1"/>
  <c r="C5793" i="4"/>
  <c r="D5793" i="4"/>
  <c r="C5769" i="4"/>
  <c r="D5769" i="4"/>
  <c r="C5753" i="4"/>
  <c r="E5753" i="4" s="1"/>
  <c r="D5753" i="4"/>
  <c r="C5729" i="4"/>
  <c r="D5729" i="4"/>
  <c r="F5729" i="4" s="1"/>
  <c r="H5729" i="4" s="1"/>
  <c r="C5705" i="4"/>
  <c r="E5705" i="4" s="1"/>
  <c r="D5705" i="4"/>
  <c r="C5681" i="4"/>
  <c r="D5681" i="4"/>
  <c r="C5657" i="4"/>
  <c r="E5657" i="4" s="1"/>
  <c r="D5657" i="4"/>
  <c r="C5633" i="4"/>
  <c r="D5633" i="4"/>
  <c r="F5633" i="4" s="1"/>
  <c r="H5633" i="4" s="1"/>
  <c r="C5553" i="4"/>
  <c r="D5553" i="4"/>
  <c r="C5537" i="4"/>
  <c r="D5537" i="4"/>
  <c r="C5521" i="4"/>
  <c r="D5521" i="4"/>
  <c r="C5505" i="4"/>
  <c r="D5505" i="4"/>
  <c r="F5505" i="4" s="1"/>
  <c r="H5505" i="4" s="1"/>
  <c r="C5481" i="4"/>
  <c r="E5481" i="4" s="1"/>
  <c r="D5481" i="4"/>
  <c r="C5457" i="4"/>
  <c r="D5457" i="4"/>
  <c r="C5433" i="4"/>
  <c r="E5433" i="4" s="1"/>
  <c r="D5433" i="4"/>
  <c r="C5409" i="4"/>
  <c r="E5409" i="4" s="1"/>
  <c r="D5409" i="4"/>
  <c r="F5409" i="4" s="1"/>
  <c r="C5345" i="4"/>
  <c r="E5345" i="4" s="1"/>
  <c r="D5345" i="4"/>
  <c r="C5321" i="4"/>
  <c r="D5321" i="4"/>
  <c r="C5273" i="4"/>
  <c r="E5273" i="4" s="1"/>
  <c r="D5273" i="4"/>
  <c r="C5249" i="4"/>
  <c r="E5249" i="4" s="1"/>
  <c r="D5249" i="4"/>
  <c r="F5249" i="4" s="1"/>
  <c r="H5249" i="4" s="1"/>
  <c r="C5225" i="4"/>
  <c r="E5225" i="4" s="1"/>
  <c r="D5225" i="4"/>
  <c r="C5201" i="4"/>
  <c r="E5201" i="4" s="1"/>
  <c r="D5201" i="4"/>
  <c r="C5177" i="4"/>
  <c r="E5177" i="4" s="1"/>
  <c r="D5177" i="4"/>
  <c r="C5153" i="4"/>
  <c r="D5153" i="4"/>
  <c r="F5153" i="4" s="1"/>
  <c r="H5153" i="4" s="1"/>
  <c r="C5137" i="4"/>
  <c r="E5137" i="4" s="1"/>
  <c r="D5137" i="4"/>
  <c r="C5121" i="4"/>
  <c r="D5121" i="4"/>
  <c r="C5081" i="4"/>
  <c r="E5081" i="4" s="1"/>
  <c r="D5081" i="4"/>
  <c r="C4849" i="4"/>
  <c r="D4849" i="4"/>
  <c r="F4849" i="4" s="1"/>
  <c r="H4849" i="4" s="1"/>
  <c r="C4825" i="4"/>
  <c r="D4825" i="4"/>
  <c r="C4793" i="4"/>
  <c r="D4793" i="4"/>
  <c r="C4745" i="4"/>
  <c r="E4745" i="4" s="1"/>
  <c r="D4745" i="4"/>
  <c r="C4681" i="4"/>
  <c r="D4681" i="4"/>
  <c r="F4681" i="4" s="1"/>
  <c r="H4681" i="4" s="1"/>
  <c r="C4625" i="4"/>
  <c r="D4625" i="4"/>
  <c r="C4609" i="4"/>
  <c r="D4609" i="4"/>
  <c r="C4593" i="4"/>
  <c r="E4593" i="4" s="1"/>
  <c r="D4593" i="4"/>
  <c r="C4569" i="4"/>
  <c r="D4569" i="4"/>
  <c r="F4569" i="4" s="1"/>
  <c r="H4569" i="4" s="1"/>
  <c r="C4545" i="4"/>
  <c r="D4545" i="4"/>
  <c r="C4529" i="4"/>
  <c r="E4529" i="4" s="1"/>
  <c r="D4529" i="4"/>
  <c r="C4505" i="4"/>
  <c r="E4505" i="4" s="1"/>
  <c r="D4505" i="4"/>
  <c r="C4441" i="4"/>
  <c r="D4441" i="4"/>
  <c r="F4441" i="4" s="1"/>
  <c r="H4441" i="4" s="1"/>
  <c r="C4417" i="4"/>
  <c r="E4417" i="4" s="1"/>
  <c r="D4417" i="4"/>
  <c r="C4297" i="4"/>
  <c r="D4297" i="4"/>
  <c r="C4241" i="4"/>
  <c r="E4241" i="4" s="1"/>
  <c r="D4241" i="4"/>
  <c r="C4217" i="4"/>
  <c r="D4217" i="4"/>
  <c r="F4217" i="4" s="1"/>
  <c r="H4217" i="4" s="1"/>
  <c r="C4201" i="4"/>
  <c r="E4201" i="4" s="1"/>
  <c r="D4201" i="4"/>
  <c r="C4145" i="4"/>
  <c r="E4145" i="4" s="1"/>
  <c r="D4145" i="4"/>
  <c r="C4129" i="4"/>
  <c r="E4129" i="4" s="1"/>
  <c r="D4129" i="4"/>
  <c r="C4089" i="4"/>
  <c r="D4089" i="4"/>
  <c r="F4089" i="4" s="1"/>
  <c r="H4089" i="4" s="1"/>
  <c r="C4073" i="4"/>
  <c r="D4073" i="4"/>
  <c r="C4057" i="4"/>
  <c r="D4057" i="4"/>
  <c r="C4001" i="4"/>
  <c r="E4001" i="4" s="1"/>
  <c r="D4001" i="4"/>
  <c r="C3985" i="4"/>
  <c r="E3985" i="4" s="1"/>
  <c r="D3985" i="4"/>
  <c r="F3985" i="4" s="1"/>
  <c r="H3985" i="4" s="1"/>
  <c r="C3969" i="4"/>
  <c r="E3969" i="4" s="1"/>
  <c r="D3969" i="4"/>
  <c r="C3953" i="4"/>
  <c r="D3953" i="4"/>
  <c r="C3945" i="4"/>
  <c r="D3945" i="4"/>
  <c r="C3937" i="4"/>
  <c r="D3937" i="4"/>
  <c r="F3937" i="4" s="1"/>
  <c r="H3937" i="4" s="1"/>
  <c r="C3913" i="4"/>
  <c r="D3913" i="4"/>
  <c r="C3897" i="4"/>
  <c r="D3897" i="4"/>
  <c r="C3881" i="4"/>
  <c r="E3881" i="4" s="1"/>
  <c r="D3881" i="4"/>
  <c r="C3865" i="4"/>
  <c r="D3865" i="4"/>
  <c r="F3865" i="4" s="1"/>
  <c r="H3865" i="4" s="1"/>
  <c r="C3802" i="4"/>
  <c r="D3802" i="4"/>
  <c r="C3794" i="4"/>
  <c r="D3794" i="4"/>
  <c r="C3770" i="4"/>
  <c r="D3770" i="4"/>
  <c r="C3746" i="4"/>
  <c r="D3746" i="4"/>
  <c r="F3746" i="4" s="1"/>
  <c r="H3746" i="4" s="1"/>
  <c r="C3514" i="4"/>
  <c r="E3514" i="4" s="1"/>
  <c r="D3514" i="4"/>
  <c r="C3474" i="4"/>
  <c r="E3474" i="4" s="1"/>
  <c r="D3474" i="4"/>
  <c r="C3466" i="4"/>
  <c r="D3466" i="4"/>
  <c r="C3410" i="4"/>
  <c r="D3410" i="4"/>
  <c r="F3410" i="4" s="1"/>
  <c r="H3410" i="4" s="1"/>
  <c r="E3370" i="4"/>
  <c r="C3362" i="4"/>
  <c r="D3362" i="4"/>
  <c r="C3338" i="4"/>
  <c r="D3338" i="4"/>
  <c r="C3330" i="4"/>
  <c r="D3330" i="4"/>
  <c r="C3314" i="4"/>
  <c r="D3314" i="4"/>
  <c r="C3298" i="4"/>
  <c r="D3298" i="4"/>
  <c r="C3250" i="4"/>
  <c r="D3250" i="4"/>
  <c r="C3234" i="4"/>
  <c r="D3234" i="4"/>
  <c r="C3218" i="4"/>
  <c r="E3218" i="4" s="1"/>
  <c r="D3218" i="4"/>
  <c r="C3106" i="4"/>
  <c r="D3106" i="4"/>
  <c r="C3090" i="4"/>
  <c r="D3090" i="4"/>
  <c r="C3027" i="4"/>
  <c r="D3027" i="4"/>
  <c r="E2987" i="4"/>
  <c r="C2979" i="4"/>
  <c r="D2979" i="4"/>
  <c r="E2899" i="4"/>
  <c r="C2875" i="4"/>
  <c r="D2875" i="4"/>
  <c r="E2843" i="4"/>
  <c r="C2827" i="4"/>
  <c r="D2827" i="4"/>
  <c r="F2827" i="4" s="1"/>
  <c r="H2827" i="4" s="1"/>
  <c r="E2795" i="4"/>
  <c r="C2691" i="4"/>
  <c r="E2691" i="4" s="1"/>
  <c r="D2691" i="4"/>
  <c r="C2571" i="4"/>
  <c r="D2571" i="4"/>
  <c r="C2547" i="4"/>
  <c r="D2547" i="4"/>
  <c r="E2515" i="4"/>
  <c r="C2483" i="4"/>
  <c r="D2483" i="4"/>
  <c r="E2451" i="4"/>
  <c r="C2435" i="4"/>
  <c r="D2435" i="4"/>
  <c r="C2403" i="4"/>
  <c r="D2403" i="4"/>
  <c r="E2371" i="4"/>
  <c r="C2355" i="4"/>
  <c r="D2355" i="4"/>
  <c r="C2339" i="4"/>
  <c r="E2339" i="4" s="1"/>
  <c r="D2339" i="4"/>
  <c r="C2291" i="4"/>
  <c r="D2291" i="4"/>
  <c r="E2259" i="4"/>
  <c r="E2243" i="4"/>
  <c r="C2219" i="4"/>
  <c r="D2219" i="4"/>
  <c r="C2147" i="4"/>
  <c r="D2147" i="4"/>
  <c r="C2131" i="4"/>
  <c r="D2131" i="4"/>
  <c r="E2107" i="4"/>
  <c r="E2059" i="4"/>
  <c r="E1956" i="4"/>
  <c r="C1948" i="4"/>
  <c r="D1948" i="4"/>
  <c r="C1924" i="4"/>
  <c r="D1924" i="4"/>
  <c r="C1900" i="4"/>
  <c r="D1900" i="4"/>
  <c r="E1876" i="4"/>
  <c r="C1860" i="4"/>
  <c r="D1860" i="4"/>
  <c r="C1828" i="4"/>
  <c r="D1828" i="4"/>
  <c r="C1732" i="4"/>
  <c r="D1732" i="4"/>
  <c r="C1716" i="4"/>
  <c r="D1716" i="4"/>
  <c r="E1692" i="4"/>
  <c r="C1668" i="4"/>
  <c r="D1668" i="4"/>
  <c r="C1653" i="4"/>
  <c r="E1653" i="4" s="1"/>
  <c r="D1653" i="4"/>
  <c r="C1637" i="4"/>
  <c r="D1637" i="4"/>
  <c r="C1422" i="4"/>
  <c r="E1422" i="4" s="1"/>
  <c r="D1422" i="4"/>
  <c r="E1382" i="4"/>
  <c r="C1366" i="4"/>
  <c r="D1366" i="4"/>
  <c r="C1350" i="4"/>
  <c r="D1350" i="4"/>
  <c r="C1326" i="4"/>
  <c r="D1326" i="4"/>
  <c r="F1326" i="4" s="1"/>
  <c r="H1326" i="4" s="1"/>
  <c r="C1318" i="4"/>
  <c r="D1318" i="4"/>
  <c r="C1302" i="4"/>
  <c r="D1302" i="4"/>
  <c r="C1190" i="4"/>
  <c r="D1190" i="4"/>
  <c r="C1174" i="4"/>
  <c r="E1174" i="4" s="1"/>
  <c r="D1174" i="4"/>
  <c r="F1174" i="4" s="1"/>
  <c r="H1174" i="4" s="1"/>
  <c r="E1134" i="4"/>
  <c r="C1118" i="4"/>
  <c r="E1118" i="4" s="1"/>
  <c r="D1118" i="4"/>
  <c r="C1022" i="4"/>
  <c r="D1022" i="4"/>
  <c r="E998" i="4"/>
  <c r="E958" i="4"/>
  <c r="C950" i="4"/>
  <c r="D950" i="4"/>
  <c r="E910" i="4"/>
  <c r="C894" i="4"/>
  <c r="D894" i="4"/>
  <c r="D799" i="4"/>
  <c r="F799" i="4" s="1"/>
  <c r="H799" i="4" s="1"/>
  <c r="D982" i="4"/>
  <c r="F982" i="4" s="1"/>
  <c r="H982" i="4" s="1"/>
  <c r="D1263" i="4"/>
  <c r="F1263" i="4" s="1"/>
  <c r="H1263" i="4" s="1"/>
  <c r="D1638" i="4"/>
  <c r="D1701" i="4"/>
  <c r="F1701" i="4" s="1"/>
  <c r="H1701" i="4" s="1"/>
  <c r="D2043" i="4"/>
  <c r="F2043" i="4" s="1"/>
  <c r="H2043" i="4" s="1"/>
  <c r="D2132" i="4"/>
  <c r="F2132" i="4" s="1"/>
  <c r="H2132" i="4" s="1"/>
  <c r="D2196" i="4"/>
  <c r="F2196" i="4" s="1"/>
  <c r="H2196" i="4" s="1"/>
  <c r="D2235" i="4"/>
  <c r="F2235" i="4" s="1"/>
  <c r="H2235" i="4" s="1"/>
  <c r="D2707" i="4"/>
  <c r="F2707" i="4" s="1"/>
  <c r="H2707" i="4" s="1"/>
  <c r="D2811" i="4"/>
  <c r="F2811" i="4" s="1"/>
  <c r="H2811" i="4" s="1"/>
  <c r="D3826" i="4"/>
  <c r="F3826" i="4" s="1"/>
  <c r="H3826" i="4" s="1"/>
  <c r="D3977" i="4"/>
  <c r="F3977" i="4" s="1"/>
  <c r="H3977" i="4" s="1"/>
  <c r="D4122" i="4"/>
  <c r="F4122" i="4" s="1"/>
  <c r="H4122" i="4" s="1"/>
  <c r="D4194" i="4"/>
  <c r="F4194" i="4" s="1"/>
  <c r="H4194" i="4" s="1"/>
  <c r="D5018" i="4"/>
  <c r="F5018" i="4" s="1"/>
  <c r="H5018" i="4" s="1"/>
  <c r="D5114" i="4"/>
  <c r="F5114" i="4" s="1"/>
  <c r="H5114" i="4" s="1"/>
  <c r="D5193" i="4"/>
  <c r="F5193" i="4" s="1"/>
  <c r="H5193" i="4" s="1"/>
  <c r="D5945" i="4"/>
  <c r="F5945" i="4" s="1"/>
  <c r="H5945" i="4" s="1"/>
  <c r="D6169" i="4"/>
  <c r="F6169" i="4" s="1"/>
  <c r="H6169" i="4" s="1"/>
  <c r="C6422" i="4"/>
  <c r="G6422" i="4" s="1"/>
  <c r="I6422" i="4" s="1"/>
  <c r="D6422" i="4"/>
  <c r="F6422" i="4" s="1"/>
  <c r="H6422" i="4" s="1"/>
  <c r="C6367" i="4"/>
  <c r="D6367" i="4"/>
  <c r="F6367" i="4" s="1"/>
  <c r="H6367" i="4" s="1"/>
  <c r="C6343" i="4"/>
  <c r="D6343" i="4"/>
  <c r="F6343" i="4" s="1"/>
  <c r="H6343" i="4" s="1"/>
  <c r="C6320" i="4"/>
  <c r="D6320" i="4"/>
  <c r="F6320" i="4" s="1"/>
  <c r="H6320" i="4" s="1"/>
  <c r="C6296" i="4"/>
  <c r="D6296" i="4"/>
  <c r="F6296" i="4" s="1"/>
  <c r="C6264" i="4"/>
  <c r="D6264" i="4"/>
  <c r="F6264" i="4" s="1"/>
  <c r="H6264" i="4" s="1"/>
  <c r="C6240" i="4"/>
  <c r="D6240" i="4"/>
  <c r="F6240" i="4" s="1"/>
  <c r="H6240" i="4" s="1"/>
  <c r="C6232" i="4"/>
  <c r="D6232" i="4"/>
  <c r="F6232" i="4" s="1"/>
  <c r="H6232" i="4" s="1"/>
  <c r="C6224" i="4"/>
  <c r="D6224" i="4"/>
  <c r="F6224" i="4" s="1"/>
  <c r="H6224" i="4" s="1"/>
  <c r="C6208" i="4"/>
  <c r="D6208" i="4"/>
  <c r="F6208" i="4" s="1"/>
  <c r="H6208" i="4" s="1"/>
  <c r="C6184" i="4"/>
  <c r="D6184" i="4"/>
  <c r="F6184" i="4" s="1"/>
  <c r="H6184" i="4" s="1"/>
  <c r="C6168" i="4"/>
  <c r="D6168" i="4"/>
  <c r="C6160" i="4"/>
  <c r="D6160" i="4"/>
  <c r="C6136" i="4"/>
  <c r="D6136" i="4"/>
  <c r="C6120" i="4"/>
  <c r="D6120" i="4"/>
  <c r="C6096" i="4"/>
  <c r="D6096" i="4"/>
  <c r="C6080" i="4"/>
  <c r="D6080" i="4"/>
  <c r="C6056" i="4"/>
  <c r="D6056" i="4"/>
  <c r="C6040" i="4"/>
  <c r="D6040" i="4"/>
  <c r="C6024" i="4"/>
  <c r="D6024" i="4"/>
  <c r="C6000" i="4"/>
  <c r="D6000" i="4"/>
  <c r="C5976" i="4"/>
  <c r="D5976" i="4"/>
  <c r="C5960" i="4"/>
  <c r="D5960" i="4"/>
  <c r="C5944" i="4"/>
  <c r="D5944" i="4"/>
  <c r="C5936" i="4"/>
  <c r="D5936" i="4"/>
  <c r="C5912" i="4"/>
  <c r="D5912" i="4"/>
  <c r="C5888" i="4"/>
  <c r="D5888" i="4"/>
  <c r="E5848" i="4"/>
  <c r="C5824" i="4"/>
  <c r="D5824" i="4"/>
  <c r="C5808" i="4"/>
  <c r="D5808" i="4"/>
  <c r="C5784" i="4"/>
  <c r="D5784" i="4"/>
  <c r="C5768" i="4"/>
  <c r="D5768" i="4"/>
  <c r="C5744" i="4"/>
  <c r="D5744" i="4"/>
  <c r="C5728" i="4"/>
  <c r="D5728" i="4"/>
  <c r="C5704" i="4"/>
  <c r="D5704" i="4"/>
  <c r="C5688" i="4"/>
  <c r="D5688" i="4"/>
  <c r="C5664" i="4"/>
  <c r="D5664" i="4"/>
  <c r="C5640" i="4"/>
  <c r="D5640" i="4"/>
  <c r="C5624" i="4"/>
  <c r="D5624" i="4"/>
  <c r="C5608" i="4"/>
  <c r="D5608" i="4"/>
  <c r="C5584" i="4"/>
  <c r="D5584" i="4"/>
  <c r="C5568" i="4"/>
  <c r="D5568" i="4"/>
  <c r="C5544" i="4"/>
  <c r="D5544" i="4"/>
  <c r="C5536" i="4"/>
  <c r="D5536" i="4"/>
  <c r="C5520" i="4"/>
  <c r="D5520" i="4"/>
  <c r="C5496" i="4"/>
  <c r="D5496" i="4"/>
  <c r="C5464" i="4"/>
  <c r="D5464" i="4"/>
  <c r="C5440" i="4"/>
  <c r="D5440" i="4"/>
  <c r="C5416" i="4"/>
  <c r="D5416" i="4"/>
  <c r="C5392" i="4"/>
  <c r="D5392" i="4"/>
  <c r="E5368" i="4"/>
  <c r="C5352" i="4"/>
  <c r="D5352" i="4"/>
  <c r="C5320" i="4"/>
  <c r="D5320" i="4"/>
  <c r="F5320" i="4" s="1"/>
  <c r="H5320" i="4" s="1"/>
  <c r="C5280" i="4"/>
  <c r="D5280" i="4"/>
  <c r="C5264" i="4"/>
  <c r="D5264" i="4"/>
  <c r="C5240" i="4"/>
  <c r="D5240" i="4"/>
  <c r="C5216" i="4"/>
  <c r="D5216" i="4"/>
  <c r="F5216" i="4" s="1"/>
  <c r="H5216" i="4" s="1"/>
  <c r="C5192" i="4"/>
  <c r="D5192" i="4"/>
  <c r="E5144" i="4"/>
  <c r="C5128" i="4"/>
  <c r="D5128" i="4"/>
  <c r="C5104" i="4"/>
  <c r="D5104" i="4"/>
  <c r="C5080" i="4"/>
  <c r="D5080" i="4"/>
  <c r="C5056" i="4"/>
  <c r="D5056" i="4"/>
  <c r="C5040" i="4"/>
  <c r="D5040" i="4"/>
  <c r="C5032" i="4"/>
  <c r="D5032" i="4"/>
  <c r="C5008" i="4"/>
  <c r="D5008" i="4"/>
  <c r="C5000" i="4"/>
  <c r="D5000" i="4"/>
  <c r="C4992" i="4"/>
  <c r="D4992" i="4"/>
  <c r="C4968" i="4"/>
  <c r="D4968" i="4"/>
  <c r="C4944" i="4"/>
  <c r="D4944" i="4"/>
  <c r="C4928" i="4"/>
  <c r="D4928" i="4"/>
  <c r="C4904" i="4"/>
  <c r="D4904" i="4"/>
  <c r="C4880" i="4"/>
  <c r="D4880" i="4"/>
  <c r="C4848" i="4"/>
  <c r="D4848" i="4"/>
  <c r="C4832" i="4"/>
  <c r="D4832" i="4"/>
  <c r="C4808" i="4"/>
  <c r="D4808" i="4"/>
  <c r="E4776" i="4"/>
  <c r="C4752" i="4"/>
  <c r="D4752" i="4"/>
  <c r="F4752" i="4" s="1"/>
  <c r="H4752" i="4" s="1"/>
  <c r="C4736" i="4"/>
  <c r="D4736" i="4"/>
  <c r="E4696" i="4"/>
  <c r="C4672" i="4"/>
  <c r="D4672" i="4"/>
  <c r="C4648" i="4"/>
  <c r="D4648" i="4"/>
  <c r="C4632" i="4"/>
  <c r="D4632" i="4"/>
  <c r="C4600" i="4"/>
  <c r="D4600" i="4"/>
  <c r="C4576" i="4"/>
  <c r="D4576" i="4"/>
  <c r="C4552" i="4"/>
  <c r="D4552" i="4"/>
  <c r="C4528" i="4"/>
  <c r="D4528" i="4"/>
  <c r="C4504" i="4"/>
  <c r="D4504" i="4"/>
  <c r="C4480" i="4"/>
  <c r="D4480" i="4"/>
  <c r="C4448" i="4"/>
  <c r="D4448" i="4"/>
  <c r="C4424" i="4"/>
  <c r="D4424" i="4"/>
  <c r="E4392" i="4"/>
  <c r="C4368" i="4"/>
  <c r="D4368" i="4"/>
  <c r="C4352" i="4"/>
  <c r="D4352" i="4"/>
  <c r="C4328" i="4"/>
  <c r="D4328" i="4"/>
  <c r="F4328" i="4" s="1"/>
  <c r="H4328" i="4" s="1"/>
  <c r="C4312" i="4"/>
  <c r="D4312" i="4"/>
  <c r="C4296" i="4"/>
  <c r="D4296" i="4"/>
  <c r="C4280" i="4"/>
  <c r="D4280" i="4"/>
  <c r="E4256" i="4"/>
  <c r="C4240" i="4"/>
  <c r="D4240" i="4"/>
  <c r="C4224" i="4"/>
  <c r="D4224" i="4"/>
  <c r="E4184" i="4"/>
  <c r="C4168" i="4"/>
  <c r="D4168" i="4"/>
  <c r="E4144" i="4"/>
  <c r="C4136" i="4"/>
  <c r="D4136" i="4"/>
  <c r="C4080" i="4"/>
  <c r="D4080" i="4"/>
  <c r="E4040" i="4"/>
  <c r="C4024" i="4"/>
  <c r="E4024" i="4" s="1"/>
  <c r="D4024" i="4"/>
  <c r="C3968" i="4"/>
  <c r="D3968" i="4"/>
  <c r="F3968" i="4" s="1"/>
  <c r="H3968" i="4" s="1"/>
  <c r="C3944" i="4"/>
  <c r="D3944" i="4"/>
  <c r="C3920" i="4"/>
  <c r="D3920" i="4"/>
  <c r="C3896" i="4"/>
  <c r="D3896" i="4"/>
  <c r="C3872" i="4"/>
  <c r="D3872" i="4"/>
  <c r="F3872" i="4" s="1"/>
  <c r="H3872" i="4" s="1"/>
  <c r="C3848" i="4"/>
  <c r="D3848" i="4"/>
  <c r="C3793" i="4"/>
  <c r="E3793" i="4" s="1"/>
  <c r="D3793" i="4"/>
  <c r="C3777" i="4"/>
  <c r="D3777" i="4"/>
  <c r="C3753" i="4"/>
  <c r="D3753" i="4"/>
  <c r="F3753" i="4" s="1"/>
  <c r="H3753" i="4" s="1"/>
  <c r="C3737" i="4"/>
  <c r="D3737" i="4"/>
  <c r="C3713" i="4"/>
  <c r="E3713" i="4" s="1"/>
  <c r="D3713" i="4"/>
  <c r="C3641" i="4"/>
  <c r="E3641" i="4" s="1"/>
  <c r="D3641" i="4"/>
  <c r="C3585" i="4"/>
  <c r="E3585" i="4" s="1"/>
  <c r="D3585" i="4"/>
  <c r="F3585" i="4" s="1"/>
  <c r="H3585" i="4" s="1"/>
  <c r="C3569" i="4"/>
  <c r="D3569" i="4"/>
  <c r="C3545" i="4"/>
  <c r="E3545" i="4" s="1"/>
  <c r="D3545" i="4"/>
  <c r="C3513" i="4"/>
  <c r="D3513" i="4"/>
  <c r="C3457" i="4"/>
  <c r="D3457" i="4"/>
  <c r="F3457" i="4" s="1"/>
  <c r="H3457" i="4" s="1"/>
  <c r="C3441" i="4"/>
  <c r="D3441" i="4"/>
  <c r="C3425" i="4"/>
  <c r="E3425" i="4" s="1"/>
  <c r="D3425" i="4"/>
  <c r="C3417" i="4"/>
  <c r="E3417" i="4" s="1"/>
  <c r="D3417" i="4"/>
  <c r="C3401" i="4"/>
  <c r="D3401" i="4"/>
  <c r="F3401" i="4" s="1"/>
  <c r="H3401" i="4" s="1"/>
  <c r="C3353" i="4"/>
  <c r="E3353" i="4" s="1"/>
  <c r="D3353" i="4"/>
  <c r="C3289" i="4"/>
  <c r="D3289" i="4"/>
  <c r="C3273" i="4"/>
  <c r="D3273" i="4"/>
  <c r="C3257" i="4"/>
  <c r="D3257" i="4"/>
  <c r="F3257" i="4" s="1"/>
  <c r="H3257" i="4" s="1"/>
  <c r="C3233" i="4"/>
  <c r="D3233" i="4"/>
  <c r="C3225" i="4"/>
  <c r="D3225" i="4"/>
  <c r="C3177" i="4"/>
  <c r="E3177" i="4" s="1"/>
  <c r="D3177" i="4"/>
  <c r="C3145" i="4"/>
  <c r="E3145" i="4" s="1"/>
  <c r="D3145" i="4"/>
  <c r="F3145" i="4" s="1"/>
  <c r="H3145" i="4" s="1"/>
  <c r="E3074" i="4"/>
  <c r="C3058" i="4"/>
  <c r="D3058" i="4"/>
  <c r="C3042" i="4"/>
  <c r="D3042" i="4"/>
  <c r="C3002" i="4"/>
  <c r="D3002" i="4"/>
  <c r="C2978" i="4"/>
  <c r="D2978" i="4"/>
  <c r="E2938" i="4"/>
  <c r="C2914" i="4"/>
  <c r="D2914" i="4"/>
  <c r="C2890" i="4"/>
  <c r="D2890" i="4"/>
  <c r="C2874" i="4"/>
  <c r="D2874" i="4"/>
  <c r="F2874" i="4" s="1"/>
  <c r="H2874" i="4" s="1"/>
  <c r="C2866" i="4"/>
  <c r="D2866" i="4"/>
  <c r="C2850" i="4"/>
  <c r="D2850" i="4"/>
  <c r="C2834" i="4"/>
  <c r="D2834" i="4"/>
  <c r="C2818" i="4"/>
  <c r="D2818" i="4"/>
  <c r="F2818" i="4" s="1"/>
  <c r="H2818" i="4" s="1"/>
  <c r="C2786" i="4"/>
  <c r="D2786" i="4"/>
  <c r="C2762" i="4"/>
  <c r="D2762" i="4"/>
  <c r="E2642" i="4"/>
  <c r="C2626" i="4"/>
  <c r="D2626" i="4"/>
  <c r="E2586" i="4"/>
  <c r="C2570" i="4"/>
  <c r="D2570" i="4"/>
  <c r="C2546" i="4"/>
  <c r="D2546" i="4"/>
  <c r="C2530" i="4"/>
  <c r="D2530" i="4"/>
  <c r="C2506" i="4"/>
  <c r="D2506" i="4"/>
  <c r="F2506" i="4" s="1"/>
  <c r="H2506" i="4" s="1"/>
  <c r="C2490" i="4"/>
  <c r="D2490" i="4"/>
  <c r="E2450" i="4"/>
  <c r="E2410" i="4"/>
  <c r="C2394" i="4"/>
  <c r="D2394" i="4"/>
  <c r="C2378" i="4"/>
  <c r="D2378" i="4"/>
  <c r="F2378" i="4" s="1"/>
  <c r="H2378" i="4" s="1"/>
  <c r="C2362" i="4"/>
  <c r="D2362" i="4"/>
  <c r="C2290" i="4"/>
  <c r="D2290" i="4"/>
  <c r="C2266" i="4"/>
  <c r="D2266" i="4"/>
  <c r="C2250" i="4"/>
  <c r="D2250" i="4"/>
  <c r="F2250" i="4" s="1"/>
  <c r="H2250" i="4" s="1"/>
  <c r="C2202" i="4"/>
  <c r="D2202" i="4"/>
  <c r="C2186" i="4"/>
  <c r="D2186" i="4"/>
  <c r="E2162" i="4"/>
  <c r="E2114" i="4"/>
  <c r="E2090" i="4"/>
  <c r="C2074" i="4"/>
  <c r="D2074" i="4"/>
  <c r="C2058" i="4"/>
  <c r="D2058" i="4"/>
  <c r="E2026" i="4"/>
  <c r="E1979" i="4"/>
  <c r="C1955" i="4"/>
  <c r="D1955" i="4"/>
  <c r="C1915" i="4"/>
  <c r="D1915" i="4"/>
  <c r="C1899" i="4"/>
  <c r="D1899" i="4"/>
  <c r="C1883" i="4"/>
  <c r="D1883" i="4"/>
  <c r="C1859" i="4"/>
  <c r="D1859" i="4"/>
  <c r="E1811" i="4"/>
  <c r="C1779" i="4"/>
  <c r="D1779" i="4"/>
  <c r="C1739" i="4"/>
  <c r="D1739" i="4"/>
  <c r="C1707" i="4"/>
  <c r="D1707" i="4"/>
  <c r="E1683" i="4"/>
  <c r="C1659" i="4"/>
  <c r="D1659" i="4"/>
  <c r="C1644" i="4"/>
  <c r="D1644" i="4"/>
  <c r="E1612" i="4"/>
  <c r="E1516" i="4"/>
  <c r="C1437" i="4"/>
  <c r="E1437" i="4" s="1"/>
  <c r="D1437" i="4"/>
  <c r="C1413" i="4"/>
  <c r="E1413" i="4" s="1"/>
  <c r="D1413" i="4"/>
  <c r="C1069" i="4"/>
  <c r="D1069" i="4"/>
  <c r="E1013" i="4"/>
  <c r="E837" i="4"/>
  <c r="C821" i="4"/>
  <c r="D821" i="4"/>
  <c r="C805" i="4"/>
  <c r="D805" i="4"/>
  <c r="C781" i="4"/>
  <c r="D781" i="4"/>
  <c r="D919" i="4"/>
  <c r="F919" i="4" s="1"/>
  <c r="H919" i="4" s="1"/>
  <c r="D959" i="4"/>
  <c r="F959" i="4" s="1"/>
  <c r="H959" i="4" s="1"/>
  <c r="D1613" i="4"/>
  <c r="F1613" i="4" s="1"/>
  <c r="H1613" i="4" s="1"/>
  <c r="D1979" i="4"/>
  <c r="F1979" i="4" s="1"/>
  <c r="H1979" i="4" s="1"/>
  <c r="D2108" i="4"/>
  <c r="F2108" i="4" s="1"/>
  <c r="H2108" i="4" s="1"/>
  <c r="D2162" i="4"/>
  <c r="F2162" i="4" s="1"/>
  <c r="H2162" i="4" s="1"/>
  <c r="D2236" i="4"/>
  <c r="F2236" i="4" s="1"/>
  <c r="H2236" i="4" s="1"/>
  <c r="D2307" i="4"/>
  <c r="F2307" i="4" s="1"/>
  <c r="H2307" i="4" s="1"/>
  <c r="D2475" i="4"/>
  <c r="F2475" i="4" s="1"/>
  <c r="H2475" i="4" s="1"/>
  <c r="D2770" i="4"/>
  <c r="F2770" i="4" s="1"/>
  <c r="H2770" i="4" s="1"/>
  <c r="D2842" i="4"/>
  <c r="F2842" i="4" s="1"/>
  <c r="H2842" i="4" s="1"/>
  <c r="D2924" i="4"/>
  <c r="F2924" i="4" s="1"/>
  <c r="H2924" i="4" s="1"/>
  <c r="D3530" i="4"/>
  <c r="F3530" i="4" s="1"/>
  <c r="H3530" i="4" s="1"/>
  <c r="D3554" i="4"/>
  <c r="F3554" i="4" s="1"/>
  <c r="H3554" i="4" s="1"/>
  <c r="D4232" i="4"/>
  <c r="F4232" i="4" s="1"/>
  <c r="H4232" i="4" s="1"/>
  <c r="D4377" i="4"/>
  <c r="F4377" i="4" s="1"/>
  <c r="H4377" i="4" s="1"/>
  <c r="D4546" i="4"/>
  <c r="F4546" i="4" s="1"/>
  <c r="H4546" i="4" s="1"/>
  <c r="D4650" i="4"/>
  <c r="F4650" i="4" s="1"/>
  <c r="H4650" i="4" s="1"/>
  <c r="D4706" i="4"/>
  <c r="F4706" i="4" s="1"/>
  <c r="H4706" i="4" s="1"/>
  <c r="D4776" i="4"/>
  <c r="F4776" i="4" s="1"/>
  <c r="H4776" i="4" s="1"/>
  <c r="D4873" i="4"/>
  <c r="F4873" i="4" s="1"/>
  <c r="H4873" i="4" s="1"/>
  <c r="D6416" i="4"/>
  <c r="F6416" i="4" s="1"/>
  <c r="H6416" i="4" s="1"/>
  <c r="C6413" i="4"/>
  <c r="E6413" i="4" s="1"/>
  <c r="D6413" i="4"/>
  <c r="F6413" i="4" s="1"/>
  <c r="H6413" i="4" s="1"/>
  <c r="C6406" i="4"/>
  <c r="E6406" i="4" s="1"/>
  <c r="D6406" i="4"/>
  <c r="F6406" i="4" s="1"/>
  <c r="H6406" i="4" s="1"/>
  <c r="C6390" i="4"/>
  <c r="D6390" i="4"/>
  <c r="F6390" i="4" s="1"/>
  <c r="H6390" i="4" s="1"/>
  <c r="C6374" i="4"/>
  <c r="D6374" i="4"/>
  <c r="F6374" i="4" s="1"/>
  <c r="H6374" i="4" s="1"/>
  <c r="C6319" i="4"/>
  <c r="E6319" i="4" s="1"/>
  <c r="D6319" i="4"/>
  <c r="F6319" i="4" s="1"/>
  <c r="H6319" i="4" s="1"/>
  <c r="C6311" i="4"/>
  <c r="D6311" i="4"/>
  <c r="F6311" i="4" s="1"/>
  <c r="H6311" i="4" s="1"/>
  <c r="C6279" i="4"/>
  <c r="D6279" i="4"/>
  <c r="F6279" i="4" s="1"/>
  <c r="H6279" i="4" s="1"/>
  <c r="C6263" i="4"/>
  <c r="D6263" i="4"/>
  <c r="F6263" i="4" s="1"/>
  <c r="H6263" i="4" s="1"/>
  <c r="C6247" i="4"/>
  <c r="D6247" i="4"/>
  <c r="F6247" i="4" s="1"/>
  <c r="H6247" i="4" s="1"/>
  <c r="C6223" i="4"/>
  <c r="D6223" i="4"/>
  <c r="F6223" i="4" s="1"/>
  <c r="H6223" i="4" s="1"/>
  <c r="C6207" i="4"/>
  <c r="D6207" i="4"/>
  <c r="F6207" i="4" s="1"/>
  <c r="H6207" i="4" s="1"/>
  <c r="C6191" i="4"/>
  <c r="D6191" i="4"/>
  <c r="F6191" i="4" s="1"/>
  <c r="H6191" i="4" s="1"/>
  <c r="C6127" i="4"/>
  <c r="D6127" i="4"/>
  <c r="C6111" i="4"/>
  <c r="D6111" i="4"/>
  <c r="C6103" i="4"/>
  <c r="D6103" i="4"/>
  <c r="C6087" i="4"/>
  <c r="D6087" i="4"/>
  <c r="C6071" i="4"/>
  <c r="D6071" i="4"/>
  <c r="C6047" i="4"/>
  <c r="D6047" i="4"/>
  <c r="C6031" i="4"/>
  <c r="D6031" i="4"/>
  <c r="C6023" i="4"/>
  <c r="D6023" i="4"/>
  <c r="C5999" i="4"/>
  <c r="D5999" i="4"/>
  <c r="C5975" i="4"/>
  <c r="D5975" i="4"/>
  <c r="C5959" i="4"/>
  <c r="D5959" i="4"/>
  <c r="C5943" i="4"/>
  <c r="D5943" i="4"/>
  <c r="C5911" i="4"/>
  <c r="D5911" i="4"/>
  <c r="C5855" i="4"/>
  <c r="D5855" i="4"/>
  <c r="C5839" i="4"/>
  <c r="D5839" i="4"/>
  <c r="C5815" i="4"/>
  <c r="D5815" i="4"/>
  <c r="C5799" i="4"/>
  <c r="D5799" i="4"/>
  <c r="C5783" i="4"/>
  <c r="D5783" i="4"/>
  <c r="C5767" i="4"/>
  <c r="D5767" i="4"/>
  <c r="C5751" i="4"/>
  <c r="D5751" i="4"/>
  <c r="C5735" i="4"/>
  <c r="D5735" i="4"/>
  <c r="C5719" i="4"/>
  <c r="D5719" i="4"/>
  <c r="C5703" i="4"/>
  <c r="D5703" i="4"/>
  <c r="C5679" i="4"/>
  <c r="D5679" i="4"/>
  <c r="E5647" i="4"/>
  <c r="C5559" i="4"/>
  <c r="D5559" i="4"/>
  <c r="C5543" i="4"/>
  <c r="D5543" i="4"/>
  <c r="C5519" i="4"/>
  <c r="D5519" i="4"/>
  <c r="C5495" i="4"/>
  <c r="D5495" i="4"/>
  <c r="C5471" i="4"/>
  <c r="D5471" i="4"/>
  <c r="C5463" i="4"/>
  <c r="D5463" i="4"/>
  <c r="E5431" i="4"/>
  <c r="C5407" i="4"/>
  <c r="D5407" i="4"/>
  <c r="C5383" i="4"/>
  <c r="D5383" i="4"/>
  <c r="C5367" i="4"/>
  <c r="D5367" i="4"/>
  <c r="C5351" i="4"/>
  <c r="D5351" i="4"/>
  <c r="C5327" i="4"/>
  <c r="D5327" i="4"/>
  <c r="C5311" i="4"/>
  <c r="D5311" i="4"/>
  <c r="C5247" i="4"/>
  <c r="D5247" i="4"/>
  <c r="C5231" i="4"/>
  <c r="D5231" i="4"/>
  <c r="C5207" i="4"/>
  <c r="D5207" i="4"/>
  <c r="C5191" i="4"/>
  <c r="D5191" i="4"/>
  <c r="C5183" i="4"/>
  <c r="D5183" i="4"/>
  <c r="E5159" i="4"/>
  <c r="C5135" i="4"/>
  <c r="D5135" i="4"/>
  <c r="F5135" i="4" s="1"/>
  <c r="H5135" i="4" s="1"/>
  <c r="C5127" i="4"/>
  <c r="D5127" i="4"/>
  <c r="C5119" i="4"/>
  <c r="D5119" i="4"/>
  <c r="C5103" i="4"/>
  <c r="D5103" i="4"/>
  <c r="C5087" i="4"/>
  <c r="D5087" i="4"/>
  <c r="F5087" i="4" s="1"/>
  <c r="H5087" i="4" s="1"/>
  <c r="C5071" i="4"/>
  <c r="D5071" i="4"/>
  <c r="C5055" i="4"/>
  <c r="D5055" i="4"/>
  <c r="C5039" i="4"/>
  <c r="D5039" i="4"/>
  <c r="C5023" i="4"/>
  <c r="D5023" i="4"/>
  <c r="F5023" i="4" s="1"/>
  <c r="H5023" i="4" s="1"/>
  <c r="C5007" i="4"/>
  <c r="D5007" i="4"/>
  <c r="C4991" i="4"/>
  <c r="D4991" i="4"/>
  <c r="C4983" i="4"/>
  <c r="D4983" i="4"/>
  <c r="C4943" i="4"/>
  <c r="D4943" i="4"/>
  <c r="F4943" i="4" s="1"/>
  <c r="H4943" i="4" s="1"/>
  <c r="C4935" i="4"/>
  <c r="D4935" i="4"/>
  <c r="C4919" i="4"/>
  <c r="D4919" i="4"/>
  <c r="C4903" i="4"/>
  <c r="D4903" i="4"/>
  <c r="C4871" i="4"/>
  <c r="D4871" i="4"/>
  <c r="F4871" i="4" s="1"/>
  <c r="E4839" i="4"/>
  <c r="C4815" i="4"/>
  <c r="D4815" i="4"/>
  <c r="C4799" i="4"/>
  <c r="D4799" i="4"/>
  <c r="E4767" i="4"/>
  <c r="C4751" i="4"/>
  <c r="D4751" i="4"/>
  <c r="F4751" i="4" s="1"/>
  <c r="H4751" i="4" s="1"/>
  <c r="C4727" i="4"/>
  <c r="D4727" i="4"/>
  <c r="E4695" i="4"/>
  <c r="C4671" i="4"/>
  <c r="D4671" i="4"/>
  <c r="C4631" i="4"/>
  <c r="D4631" i="4"/>
  <c r="C4607" i="4"/>
  <c r="D4607" i="4"/>
  <c r="E4575" i="4"/>
  <c r="C4551" i="4"/>
  <c r="D4551" i="4"/>
  <c r="C4535" i="4"/>
  <c r="D4535" i="4"/>
  <c r="C4527" i="4"/>
  <c r="D4527" i="4"/>
  <c r="F4527" i="4" s="1"/>
  <c r="H4527" i="4" s="1"/>
  <c r="C4503" i="4"/>
  <c r="D4503" i="4"/>
  <c r="C4479" i="4"/>
  <c r="D4479" i="4"/>
  <c r="C4463" i="4"/>
  <c r="D4463" i="4"/>
  <c r="C4439" i="4"/>
  <c r="D4439" i="4"/>
  <c r="F4439" i="4" s="1"/>
  <c r="H4439" i="4" s="1"/>
  <c r="E4391" i="4"/>
  <c r="C4367" i="4"/>
  <c r="D4367" i="4"/>
  <c r="C4351" i="4"/>
  <c r="D4351" i="4"/>
  <c r="C4335" i="4"/>
  <c r="D4335" i="4"/>
  <c r="C4311" i="4"/>
  <c r="D4311" i="4"/>
  <c r="C4287" i="4"/>
  <c r="D4287" i="4"/>
  <c r="C4239" i="4"/>
  <c r="D4239" i="4"/>
  <c r="C4215" i="4"/>
  <c r="D4215" i="4"/>
  <c r="C4183" i="4"/>
  <c r="D4183" i="4"/>
  <c r="C4159" i="4"/>
  <c r="D4159" i="4"/>
  <c r="E4127" i="4"/>
  <c r="C4111" i="4"/>
  <c r="D4111" i="4"/>
  <c r="C4047" i="4"/>
  <c r="D4047" i="4"/>
  <c r="C4015" i="4"/>
  <c r="E4015" i="4" s="1"/>
  <c r="D4015" i="4"/>
  <c r="E3927" i="4"/>
  <c r="C3911" i="4"/>
  <c r="D3911" i="4"/>
  <c r="E3871" i="4"/>
  <c r="C3823" i="4"/>
  <c r="D3823" i="4"/>
  <c r="F3823" i="4" s="1"/>
  <c r="H3823" i="4" s="1"/>
  <c r="C3808" i="4"/>
  <c r="D3808" i="4"/>
  <c r="C3792" i="4"/>
  <c r="D3792" i="4"/>
  <c r="C3784" i="4"/>
  <c r="D3784" i="4"/>
  <c r="E3752" i="4"/>
  <c r="C3736" i="4"/>
  <c r="D3736" i="4"/>
  <c r="C3720" i="4"/>
  <c r="D3720" i="4"/>
  <c r="C3672" i="4"/>
  <c r="D3672" i="4"/>
  <c r="C3584" i="4"/>
  <c r="D3584" i="4"/>
  <c r="E3552" i="4"/>
  <c r="C3528" i="4"/>
  <c r="D3528" i="4"/>
  <c r="C3512" i="4"/>
  <c r="D3512" i="4"/>
  <c r="C3488" i="4"/>
  <c r="D3488" i="4"/>
  <c r="C3416" i="4"/>
  <c r="D3416" i="4"/>
  <c r="C3400" i="4"/>
  <c r="D3400" i="4"/>
  <c r="C3384" i="4"/>
  <c r="D3384" i="4"/>
  <c r="C3376" i="4"/>
  <c r="D3376" i="4"/>
  <c r="C3352" i="4"/>
  <c r="E3352" i="4" s="1"/>
  <c r="D3352" i="4"/>
  <c r="C3336" i="4"/>
  <c r="D3336" i="4"/>
  <c r="C3312" i="4"/>
  <c r="D3312" i="4"/>
  <c r="E3280" i="4"/>
  <c r="C3256" i="4"/>
  <c r="D3256" i="4"/>
  <c r="C3216" i="4"/>
  <c r="D3216" i="4"/>
  <c r="E3128" i="4"/>
  <c r="E3112" i="4"/>
  <c r="C3049" i="4"/>
  <c r="D3049" i="4"/>
  <c r="C2993" i="4"/>
  <c r="D2993" i="4"/>
  <c r="C2937" i="4"/>
  <c r="E2937" i="4" s="1"/>
  <c r="D2937" i="4"/>
  <c r="C2889" i="4"/>
  <c r="E2889" i="4" s="1"/>
  <c r="D2889" i="4"/>
  <c r="C2881" i="4"/>
  <c r="E2881" i="4" s="1"/>
  <c r="D2881" i="4"/>
  <c r="C2865" i="4"/>
  <c r="D2865" i="4"/>
  <c r="C2849" i="4"/>
  <c r="E2849" i="4" s="1"/>
  <c r="D2849" i="4"/>
  <c r="C2841" i="4"/>
  <c r="E2841" i="4" s="1"/>
  <c r="D2841" i="4"/>
  <c r="C2817" i="4"/>
  <c r="E2817" i="4" s="1"/>
  <c r="D2817" i="4"/>
  <c r="C2801" i="4"/>
  <c r="E2801" i="4" s="1"/>
  <c r="D2801" i="4"/>
  <c r="C2713" i="4"/>
  <c r="E2713" i="4" s="1"/>
  <c r="D2713" i="4"/>
  <c r="C2681" i="4"/>
  <c r="E2681" i="4" s="1"/>
  <c r="D2681" i="4"/>
  <c r="C2625" i="4"/>
  <c r="D2625" i="4"/>
  <c r="C2601" i="4"/>
  <c r="D2601" i="4"/>
  <c r="C2585" i="4"/>
  <c r="E2585" i="4" s="1"/>
  <c r="D2585" i="4"/>
  <c r="C2529" i="4"/>
  <c r="E2529" i="4" s="1"/>
  <c r="D2529" i="4"/>
  <c r="C2505" i="4"/>
  <c r="E2505" i="4" s="1"/>
  <c r="D2505" i="4"/>
  <c r="C2457" i="4"/>
  <c r="D2457" i="4"/>
  <c r="C2441" i="4"/>
  <c r="E2441" i="4" s="1"/>
  <c r="D2441" i="4"/>
  <c r="C2425" i="4"/>
  <c r="D2425" i="4"/>
  <c r="C2401" i="4"/>
  <c r="E2401" i="4" s="1"/>
  <c r="D2401" i="4"/>
  <c r="C2353" i="4"/>
  <c r="E2353" i="4" s="1"/>
  <c r="D2353" i="4"/>
  <c r="C2329" i="4"/>
  <c r="E2329" i="4" s="1"/>
  <c r="D2329" i="4"/>
  <c r="C2281" i="4"/>
  <c r="E2281" i="4" s="1"/>
  <c r="D2281" i="4"/>
  <c r="C2257" i="4"/>
  <c r="E2257" i="4" s="1"/>
  <c r="D2257" i="4"/>
  <c r="C2241" i="4"/>
  <c r="E2241" i="4" s="1"/>
  <c r="D2241" i="4"/>
  <c r="C2193" i="4"/>
  <c r="E2193" i="4" s="1"/>
  <c r="D2193" i="4"/>
  <c r="C2185" i="4"/>
  <c r="E2185" i="4" s="1"/>
  <c r="D2185" i="4"/>
  <c r="C2137" i="4"/>
  <c r="E2137" i="4" s="1"/>
  <c r="D2137" i="4"/>
  <c r="C2121" i="4"/>
  <c r="E2121" i="4" s="1"/>
  <c r="D2121" i="4"/>
  <c r="C2065" i="4"/>
  <c r="D2065" i="4"/>
  <c r="C2009" i="4"/>
  <c r="D2009" i="4"/>
  <c r="E1978" i="4"/>
  <c r="C1946" i="4"/>
  <c r="D1946" i="4"/>
  <c r="E1922" i="4"/>
  <c r="C1914" i="4"/>
  <c r="D1914" i="4"/>
  <c r="C1890" i="4"/>
  <c r="D1890" i="4"/>
  <c r="C1882" i="4"/>
  <c r="D1882" i="4"/>
  <c r="C1826" i="4"/>
  <c r="D1826" i="4"/>
  <c r="C1770" i="4"/>
  <c r="D1770" i="4"/>
  <c r="E1754" i="4"/>
  <c r="E1722" i="4"/>
  <c r="E1690" i="4"/>
  <c r="E1658" i="4"/>
  <c r="C1643" i="4"/>
  <c r="D1643" i="4"/>
  <c r="C1627" i="4"/>
  <c r="D1627" i="4"/>
  <c r="C1611" i="4"/>
  <c r="E1611" i="4" s="1"/>
  <c r="D1611" i="4"/>
  <c r="C1563" i="4"/>
  <c r="D1563" i="4"/>
  <c r="C1555" i="4"/>
  <c r="E1555" i="4" s="1"/>
  <c r="D1555" i="4"/>
  <c r="C1507" i="4"/>
  <c r="E1507" i="4" s="1"/>
  <c r="D1507" i="4"/>
  <c r="E1476" i="4"/>
  <c r="C1452" i="4"/>
  <c r="D1452" i="4"/>
  <c r="C1436" i="4"/>
  <c r="D1436" i="4"/>
  <c r="C1388" i="4"/>
  <c r="D1388" i="4"/>
  <c r="F1388" i="4" s="1"/>
  <c r="H1388" i="4" s="1"/>
  <c r="C1364" i="4"/>
  <c r="D1364" i="4"/>
  <c r="C1276" i="4"/>
  <c r="E1276" i="4" s="1"/>
  <c r="D1276" i="4"/>
  <c r="E1140" i="4"/>
  <c r="E1100" i="4"/>
  <c r="E1084" i="4"/>
  <c r="C1028" i="4"/>
  <c r="D1028" i="4"/>
  <c r="E996" i="4"/>
  <c r="C972" i="4"/>
  <c r="D972" i="4"/>
  <c r="C948" i="4"/>
  <c r="D948" i="4"/>
  <c r="E900" i="4"/>
  <c r="C876" i="4"/>
  <c r="E876" i="4" s="1"/>
  <c r="D876" i="4"/>
  <c r="C860" i="4"/>
  <c r="D860" i="4"/>
  <c r="E828" i="4"/>
  <c r="E788" i="4"/>
  <c r="C780" i="4"/>
  <c r="E780" i="4" s="1"/>
  <c r="D780" i="4"/>
  <c r="C436" i="4"/>
  <c r="E436" i="4" s="1"/>
  <c r="D436" i="4"/>
  <c r="D638" i="4"/>
  <c r="F638" i="4" s="1"/>
  <c r="H638" i="4" s="1"/>
  <c r="D932" i="4"/>
  <c r="F932" i="4" s="1"/>
  <c r="H932" i="4" s="1"/>
  <c r="D1068" i="4"/>
  <c r="F1068" i="4" s="1"/>
  <c r="H1068" i="4" s="1"/>
  <c r="D1230" i="4"/>
  <c r="F1230" i="4" s="1"/>
  <c r="H1230" i="4" s="1"/>
  <c r="D1255" i="4"/>
  <c r="F1255" i="4" s="1"/>
  <c r="H1255" i="4" s="1"/>
  <c r="D1382" i="4"/>
  <c r="F1382" i="4" s="1"/>
  <c r="H1382" i="4" s="1"/>
  <c r="D1539" i="4"/>
  <c r="F1539" i="4" s="1"/>
  <c r="H1539" i="4" s="1"/>
  <c r="D1590" i="4"/>
  <c r="F1590" i="4" s="1"/>
  <c r="D1629" i="4"/>
  <c r="F1629" i="4" s="1"/>
  <c r="H1629" i="4" s="1"/>
  <c r="D1802" i="4"/>
  <c r="F1802" i="4" s="1"/>
  <c r="H1802" i="4" s="1"/>
  <c r="D1842" i="4"/>
  <c r="F1842" i="4" s="1"/>
  <c r="H1842" i="4" s="1"/>
  <c r="D1875" i="4"/>
  <c r="F1875" i="4" s="1"/>
  <c r="H1875" i="4" s="1"/>
  <c r="D2443" i="4"/>
  <c r="F2443" i="4" s="1"/>
  <c r="H2443" i="4" s="1"/>
  <c r="D2795" i="4"/>
  <c r="F2795" i="4" s="1"/>
  <c r="H2795" i="4" s="1"/>
  <c r="D2843" i="4"/>
  <c r="F2843" i="4" s="1"/>
  <c r="H2843" i="4" s="1"/>
  <c r="D2899" i="4"/>
  <c r="F2899" i="4" s="1"/>
  <c r="H2899" i="4" s="1"/>
  <c r="D2945" i="4"/>
  <c r="F2945" i="4" s="1"/>
  <c r="H2945" i="4" s="1"/>
  <c r="D3003" i="4"/>
  <c r="F3003" i="4" s="1"/>
  <c r="H3003" i="4" s="1"/>
  <c r="D3060" i="4"/>
  <c r="F3060" i="4" s="1"/>
  <c r="H3060" i="4" s="1"/>
  <c r="D3128" i="4"/>
  <c r="F3128" i="4" s="1"/>
  <c r="H3128" i="4" s="1"/>
  <c r="D3306" i="4"/>
  <c r="F3306" i="4" s="1"/>
  <c r="H3306" i="4" s="1"/>
  <c r="D3345" i="4"/>
  <c r="F3345" i="4" s="1"/>
  <c r="H3345" i="4" s="1"/>
  <c r="D3611" i="4"/>
  <c r="F3611" i="4" s="1"/>
  <c r="H3611" i="4" s="1"/>
  <c r="D3624" i="4"/>
  <c r="F3624" i="4" s="1"/>
  <c r="H3624" i="4" s="1"/>
  <c r="D3967" i="4"/>
  <c r="F3967" i="4" s="1"/>
  <c r="H3967" i="4" s="1"/>
  <c r="D4144" i="4"/>
  <c r="F4144" i="4" s="1"/>
  <c r="H4144" i="4" s="1"/>
  <c r="D4777" i="4"/>
  <c r="F4777" i="4" s="1"/>
  <c r="H4777" i="4" s="1"/>
  <c r="D4913" i="4"/>
  <c r="F4913" i="4" s="1"/>
  <c r="H4913" i="4" s="1"/>
  <c r="D5176" i="4"/>
  <c r="F5176" i="4" s="1"/>
  <c r="H5176" i="4" s="1"/>
  <c r="D5257" i="4"/>
  <c r="F5257" i="4" s="1"/>
  <c r="H5257" i="4" s="1"/>
  <c r="D5455" i="4"/>
  <c r="F5455" i="4" s="1"/>
  <c r="H5455" i="4" s="1"/>
  <c r="D6018" i="4"/>
  <c r="F6018" i="4" s="1"/>
  <c r="H6018" i="4" s="1"/>
  <c r="D6066" i="4"/>
  <c r="F6066" i="4" s="1"/>
  <c r="H6066" i="4" s="1"/>
  <c r="D613" i="4"/>
  <c r="F613" i="4" s="1"/>
  <c r="H613" i="4" s="1"/>
  <c r="D653" i="4"/>
  <c r="F653" i="4" s="1"/>
  <c r="H653" i="4" s="1"/>
  <c r="D764" i="4"/>
  <c r="F764" i="4" s="1"/>
  <c r="H764" i="4" s="1"/>
  <c r="D773" i="4"/>
  <c r="F773" i="4" s="1"/>
  <c r="H773" i="4" s="1"/>
  <c r="D788" i="4"/>
  <c r="F788" i="4" s="1"/>
  <c r="H788" i="4" s="1"/>
  <c r="D836" i="4"/>
  <c r="F836" i="4" s="1"/>
  <c r="H836" i="4" s="1"/>
  <c r="D845" i="4"/>
  <c r="F845" i="4" s="1"/>
  <c r="H845" i="4" s="1"/>
  <c r="D854" i="4"/>
  <c r="F854" i="4" s="1"/>
  <c r="H854" i="4" s="1"/>
  <c r="D908" i="4"/>
  <c r="F908" i="4" s="1"/>
  <c r="H908" i="4" s="1"/>
  <c r="D935" i="4"/>
  <c r="F935" i="4" s="1"/>
  <c r="H935" i="4" s="1"/>
  <c r="D1014" i="4"/>
  <c r="F1014" i="4" s="1"/>
  <c r="H1014" i="4" s="1"/>
  <c r="D1031" i="4"/>
  <c r="F1031" i="4" s="1"/>
  <c r="H1031" i="4" s="1"/>
  <c r="D1110" i="4"/>
  <c r="F1110" i="4" s="1"/>
  <c r="H1110" i="4" s="1"/>
  <c r="D1135" i="4"/>
  <c r="F1135" i="4" s="1"/>
  <c r="H1135" i="4" s="1"/>
  <c r="D1231" i="4"/>
  <c r="F1231" i="4" s="1"/>
  <c r="H1231" i="4" s="1"/>
  <c r="D1311" i="4"/>
  <c r="F1311" i="4" s="1"/>
  <c r="H1311" i="4" s="1"/>
  <c r="D1383" i="4"/>
  <c r="F1383" i="4" s="1"/>
  <c r="H1383" i="4" s="1"/>
  <c r="D1397" i="4"/>
  <c r="F1397" i="4" s="1"/>
  <c r="H1397" i="4" s="1"/>
  <c r="D1476" i="4"/>
  <c r="F1476" i="4" s="1"/>
  <c r="H1476" i="4" s="1"/>
  <c r="D1492" i="4"/>
  <c r="F1492" i="4" s="1"/>
  <c r="H1492" i="4" s="1"/>
  <c r="D1603" i="4"/>
  <c r="F1603" i="4" s="1"/>
  <c r="H1603" i="4" s="1"/>
  <c r="D1666" i="4"/>
  <c r="F1666" i="4" s="1"/>
  <c r="H1666" i="4" s="1"/>
  <c r="D1682" i="4"/>
  <c r="F1682" i="4" s="1"/>
  <c r="H1682" i="4" s="1"/>
  <c r="D1748" i="4"/>
  <c r="F1748" i="4" s="1"/>
  <c r="H1748" i="4" s="1"/>
  <c r="D1843" i="4"/>
  <c r="F1843" i="4" s="1"/>
  <c r="H1843" i="4" s="1"/>
  <c r="D1876" i="4"/>
  <c r="F1876" i="4" s="1"/>
  <c r="H1876" i="4" s="1"/>
  <c r="D1907" i="4"/>
  <c r="F1907" i="4" s="1"/>
  <c r="H1907" i="4" s="1"/>
  <c r="D1923" i="4"/>
  <c r="F1923" i="4" s="1"/>
  <c r="H1923" i="4" s="1"/>
  <c r="D1995" i="4"/>
  <c r="F1995" i="4" s="1"/>
  <c r="H1995" i="4" s="1"/>
  <c r="D2025" i="4"/>
  <c r="F2025" i="4" s="1"/>
  <c r="H2025" i="4" s="1"/>
  <c r="D2059" i="4"/>
  <c r="F2059" i="4" s="1"/>
  <c r="H2059" i="4" s="1"/>
  <c r="D2089" i="4"/>
  <c r="F2089" i="4" s="1"/>
  <c r="H2089" i="4" s="1"/>
  <c r="D2123" i="4"/>
  <c r="F2123" i="4" s="1"/>
  <c r="H2123" i="4" s="1"/>
  <c r="D2153" i="4"/>
  <c r="F2153" i="4" s="1"/>
  <c r="H2153" i="4" s="1"/>
  <c r="D2187" i="4"/>
  <c r="F2187" i="4" s="1"/>
  <c r="H2187" i="4" s="1"/>
  <c r="D2217" i="4"/>
  <c r="F2217" i="4" s="1"/>
  <c r="H2217" i="4" s="1"/>
  <c r="D2251" i="4"/>
  <c r="F2251" i="4" s="1"/>
  <c r="H2251" i="4" s="1"/>
  <c r="D2297" i="4"/>
  <c r="F2297" i="4" s="1"/>
  <c r="H2297" i="4" s="1"/>
  <c r="D2346" i="4"/>
  <c r="F2346" i="4" s="1"/>
  <c r="H2346" i="4" s="1"/>
  <c r="D2361" i="4"/>
  <c r="F2361" i="4" s="1"/>
  <c r="H2361" i="4" s="1"/>
  <c r="D2396" i="4"/>
  <c r="F2396" i="4" s="1"/>
  <c r="H2396" i="4" s="1"/>
  <c r="D2410" i="4"/>
  <c r="F2410" i="4" s="1"/>
  <c r="H2410" i="4" s="1"/>
  <c r="D2500" i="4"/>
  <c r="F2500" i="4" s="1"/>
  <c r="H2500" i="4" s="1"/>
  <c r="D2553" i="4"/>
  <c r="F2553" i="4" s="1"/>
  <c r="H2553" i="4" s="1"/>
  <c r="D2602" i="4"/>
  <c r="F2602" i="4" s="1"/>
  <c r="H2602" i="4" s="1"/>
  <c r="D2618" i="4"/>
  <c r="F2618" i="4" s="1"/>
  <c r="H2618" i="4" s="1"/>
  <c r="D2675" i="4"/>
  <c r="F2675" i="4" s="1"/>
  <c r="H2675" i="4" s="1"/>
  <c r="D2796" i="4"/>
  <c r="F2796" i="4" s="1"/>
  <c r="H2796" i="4" s="1"/>
  <c r="D2844" i="4"/>
  <c r="F2844" i="4" s="1"/>
  <c r="H2844" i="4" s="1"/>
  <c r="D2883" i="4"/>
  <c r="F2883" i="4" s="1"/>
  <c r="H2883" i="4" s="1"/>
  <c r="D2900" i="4"/>
  <c r="F2900" i="4" s="1"/>
  <c r="H2900" i="4" s="1"/>
  <c r="D2948" i="4"/>
  <c r="F2948" i="4" s="1"/>
  <c r="H2948" i="4" s="1"/>
  <c r="D2963" i="4"/>
  <c r="F2963" i="4" s="1"/>
  <c r="H2963" i="4" s="1"/>
  <c r="D3004" i="4"/>
  <c r="F3004" i="4" s="1"/>
  <c r="H3004" i="4" s="1"/>
  <c r="D3044" i="4"/>
  <c r="F3044" i="4" s="1"/>
  <c r="H3044" i="4" s="1"/>
  <c r="D3075" i="4"/>
  <c r="F3075" i="4" s="1"/>
  <c r="H3075" i="4" s="1"/>
  <c r="D3114" i="4"/>
  <c r="F3114" i="4" s="1"/>
  <c r="H3114" i="4" s="1"/>
  <c r="D3168" i="4"/>
  <c r="F3168" i="4" s="1"/>
  <c r="H3168" i="4" s="1"/>
  <c r="D3227" i="4"/>
  <c r="F3227" i="4" s="1"/>
  <c r="H3227" i="4" s="1"/>
  <c r="D3242" i="4"/>
  <c r="F3242" i="4" s="1"/>
  <c r="H3242" i="4" s="1"/>
  <c r="D3274" i="4"/>
  <c r="F3274" i="4" s="1"/>
  <c r="H3274" i="4" s="1"/>
  <c r="D3346" i="4"/>
  <c r="F3346" i="4" s="1"/>
  <c r="H3346" i="4" s="1"/>
  <c r="D3409" i="4"/>
  <c r="F3409" i="4" s="1"/>
  <c r="H3409" i="4" s="1"/>
  <c r="D3459" i="4"/>
  <c r="F3459" i="4" s="1"/>
  <c r="H3459" i="4" s="1"/>
  <c r="D3472" i="4"/>
  <c r="F3472" i="4" s="1"/>
  <c r="H3472" i="4" s="1"/>
  <c r="D3664" i="4"/>
  <c r="F3664" i="4" s="1"/>
  <c r="H3664" i="4" s="1"/>
  <c r="D3768" i="4"/>
  <c r="F3768" i="4" s="1"/>
  <c r="H3768" i="4" s="1"/>
  <c r="D3800" i="4"/>
  <c r="F3800" i="4" s="1"/>
  <c r="H3800" i="4" s="1"/>
  <c r="D3817" i="4"/>
  <c r="F3817" i="4" s="1"/>
  <c r="H3817" i="4" s="1"/>
  <c r="D3871" i="4"/>
  <c r="F3871" i="4" s="1"/>
  <c r="H3871" i="4" s="1"/>
  <c r="D3927" i="4"/>
  <c r="F3927" i="4" s="1"/>
  <c r="H3927" i="4" s="1"/>
  <c r="D4096" i="4"/>
  <c r="F4096" i="4" s="1"/>
  <c r="H4096" i="4" s="1"/>
  <c r="D4184" i="4"/>
  <c r="F4184" i="4" s="1"/>
  <c r="H4184" i="4" s="1"/>
  <c r="D4272" i="4"/>
  <c r="F4272" i="4" s="1"/>
  <c r="H4272" i="4" s="1"/>
  <c r="D4329" i="4"/>
  <c r="F4329" i="4" s="1"/>
  <c r="H4329" i="4" s="1"/>
  <c r="D4344" i="4"/>
  <c r="F4344" i="4" s="1"/>
  <c r="H4344" i="4" s="1"/>
  <c r="D4519" i="4"/>
  <c r="F4519" i="4" s="1"/>
  <c r="D4639" i="4"/>
  <c r="F4639" i="4" s="1"/>
  <c r="H4639" i="4" s="1"/>
  <c r="D4767" i="4"/>
  <c r="F4767" i="4" s="1"/>
  <c r="H4767" i="4" s="1"/>
  <c r="D4778" i="4"/>
  <c r="F4778" i="4" s="1"/>
  <c r="H4778" i="4" s="1"/>
  <c r="D4914" i="4"/>
  <c r="F4914" i="4" s="1"/>
  <c r="H4914" i="4" s="1"/>
  <c r="D4985" i="4"/>
  <c r="F4985" i="4" s="1"/>
  <c r="H4985" i="4" s="1"/>
  <c r="D5143" i="4"/>
  <c r="F5143" i="4" s="1"/>
  <c r="H5143" i="4" s="1"/>
  <c r="D5159" i="4"/>
  <c r="F5159" i="4" s="1"/>
  <c r="H5159" i="4" s="1"/>
  <c r="D5370" i="4"/>
  <c r="F5370" i="4" s="1"/>
  <c r="H5370" i="4" s="1"/>
  <c r="D5458" i="4"/>
  <c r="F5458" i="4" s="1"/>
  <c r="H5458" i="4" s="1"/>
  <c r="D5609" i="4"/>
  <c r="F5609" i="4" s="1"/>
  <c r="H5609" i="4" s="1"/>
  <c r="D5626" i="4"/>
  <c r="F5626" i="4" s="1"/>
  <c r="H5626" i="4" s="1"/>
  <c r="D5720" i="4"/>
  <c r="F5720" i="4" s="1"/>
  <c r="H5720" i="4" s="1"/>
  <c r="D5848" i="4"/>
  <c r="F5848" i="4" s="1"/>
  <c r="H5848" i="4" s="1"/>
  <c r="D6199" i="4"/>
  <c r="F6199" i="4" s="1"/>
  <c r="H6199" i="4" s="1"/>
  <c r="D6239" i="4"/>
  <c r="F6239" i="4" s="1"/>
  <c r="H6239" i="4" s="1"/>
  <c r="D6280" i="4"/>
  <c r="F6280" i="4" s="1"/>
  <c r="H6280" i="4" s="1"/>
  <c r="E5583" i="4"/>
  <c r="C6401" i="4"/>
  <c r="E6401" i="4" s="1"/>
  <c r="D6401" i="4"/>
  <c r="F6401" i="4" s="1"/>
  <c r="H6401" i="4" s="1"/>
  <c r="C6322" i="4"/>
  <c r="D6322" i="4"/>
  <c r="F6322" i="4" s="1"/>
  <c r="H6322" i="4" s="1"/>
  <c r="C6274" i="4"/>
  <c r="E6274" i="4" s="1"/>
  <c r="D6274" i="4"/>
  <c r="F6274" i="4" s="1"/>
  <c r="H6274" i="4" s="1"/>
  <c r="C6242" i="4"/>
  <c r="E6242" i="4" s="1"/>
  <c r="D6242" i="4"/>
  <c r="F6242" i="4" s="1"/>
  <c r="H6242" i="4" s="1"/>
  <c r="C6218" i="4"/>
  <c r="E6218" i="4" s="1"/>
  <c r="D6218" i="4"/>
  <c r="C6186" i="4"/>
  <c r="E6186" i="4" s="1"/>
  <c r="D6186" i="4"/>
  <c r="F6186" i="4" s="1"/>
  <c r="H6186" i="4" s="1"/>
  <c r="C6162" i="4"/>
  <c r="D6162" i="4"/>
  <c r="C6146" i="4"/>
  <c r="E6146" i="4" s="1"/>
  <c r="D6146" i="4"/>
  <c r="F6146" i="4" s="1"/>
  <c r="H6146" i="4" s="1"/>
  <c r="C6122" i="4"/>
  <c r="E6122" i="4" s="1"/>
  <c r="D6122" i="4"/>
  <c r="C6098" i="4"/>
  <c r="D6098" i="4"/>
  <c r="E6066" i="4"/>
  <c r="C6050" i="4"/>
  <c r="D6050" i="4"/>
  <c r="C6034" i="4"/>
  <c r="D6034" i="4"/>
  <c r="C6010" i="4"/>
  <c r="D6010" i="4"/>
  <c r="C5986" i="4"/>
  <c r="E5986" i="4" s="1"/>
  <c r="D5986" i="4"/>
  <c r="C5922" i="4"/>
  <c r="E5922" i="4" s="1"/>
  <c r="D5922" i="4"/>
  <c r="C5898" i="4"/>
  <c r="E5898" i="4" s="1"/>
  <c r="D5898" i="4"/>
  <c r="C5874" i="4"/>
  <c r="D5874" i="4"/>
  <c r="C5850" i="4"/>
  <c r="D5850" i="4"/>
  <c r="C5826" i="4"/>
  <c r="E5826" i="4" s="1"/>
  <c r="D5826" i="4"/>
  <c r="E5778" i="4"/>
  <c r="C5754" i="4"/>
  <c r="D5754" i="4"/>
  <c r="C5730" i="4"/>
  <c r="D5730" i="4"/>
  <c r="C5706" i="4"/>
  <c r="E5706" i="4" s="1"/>
  <c r="D5706" i="4"/>
  <c r="C5682" i="4"/>
  <c r="D5682" i="4"/>
  <c r="C5658" i="4"/>
  <c r="D5658" i="4"/>
  <c r="C5642" i="4"/>
  <c r="E5642" i="4" s="1"/>
  <c r="D5642" i="4"/>
  <c r="C5594" i="4"/>
  <c r="E5594" i="4" s="1"/>
  <c r="D5594" i="4"/>
  <c r="E5554" i="4"/>
  <c r="C5530" i="4"/>
  <c r="D5530" i="4"/>
  <c r="C5514" i="4"/>
  <c r="E5514" i="4" s="1"/>
  <c r="D5514" i="4"/>
  <c r="C5490" i="4"/>
  <c r="D5490" i="4"/>
  <c r="C5442" i="4"/>
  <c r="E5442" i="4" s="1"/>
  <c r="D5442" i="4"/>
  <c r="C5426" i="4"/>
  <c r="D5426" i="4"/>
  <c r="C5402" i="4"/>
  <c r="D5402" i="4"/>
  <c r="C5378" i="4"/>
  <c r="D5378" i="4"/>
  <c r="C5354" i="4"/>
  <c r="E5354" i="4" s="1"/>
  <c r="D5354" i="4"/>
  <c r="C5330" i="4"/>
  <c r="E5330" i="4" s="1"/>
  <c r="D5330" i="4"/>
  <c r="C5306" i="4"/>
  <c r="E5306" i="4" s="1"/>
  <c r="D5306" i="4"/>
  <c r="C5290" i="4"/>
  <c r="D5290" i="4"/>
  <c r="C5266" i="4"/>
  <c r="D5266" i="4"/>
  <c r="C5250" i="4"/>
  <c r="E5250" i="4" s="1"/>
  <c r="D5250" i="4"/>
  <c r="E5210" i="4"/>
  <c r="C5186" i="4"/>
  <c r="D5186" i="4"/>
  <c r="C5162" i="4"/>
  <c r="D5162" i="4"/>
  <c r="C5138" i="4"/>
  <c r="E5138" i="4" s="1"/>
  <c r="D5138" i="4"/>
  <c r="C5122" i="4"/>
  <c r="E5122" i="4" s="1"/>
  <c r="D5122" i="4"/>
  <c r="C5082" i="4"/>
  <c r="E5082" i="4" s="1"/>
  <c r="D5082" i="4"/>
  <c r="C5074" i="4"/>
  <c r="D5074" i="4"/>
  <c r="C5066" i="4"/>
  <c r="E5066" i="4" s="1"/>
  <c r="D5066" i="4"/>
  <c r="C5050" i="4"/>
  <c r="D5050" i="4"/>
  <c r="C5042" i="4"/>
  <c r="E5042" i="4" s="1"/>
  <c r="D5042" i="4"/>
  <c r="C5026" i="4"/>
  <c r="E5026" i="4" s="1"/>
  <c r="D5026" i="4"/>
  <c r="C5002" i="4"/>
  <c r="E5002" i="4" s="1"/>
  <c r="D5002" i="4"/>
  <c r="C4978" i="4"/>
  <c r="E4978" i="4" s="1"/>
  <c r="D4978" i="4"/>
  <c r="C4962" i="4"/>
  <c r="D4962" i="4"/>
  <c r="C4938" i="4"/>
  <c r="D4938" i="4"/>
  <c r="C4930" i="4"/>
  <c r="D4930" i="4"/>
  <c r="C4898" i="4"/>
  <c r="D4898" i="4"/>
  <c r="C4866" i="4"/>
  <c r="E4866" i="4" s="1"/>
  <c r="D4866" i="4"/>
  <c r="C4802" i="4"/>
  <c r="D4802" i="4"/>
  <c r="C4786" i="4"/>
  <c r="D4786" i="4"/>
  <c r="C4762" i="4"/>
  <c r="D4762" i="4"/>
  <c r="C4738" i="4"/>
  <c r="E4738" i="4" s="1"/>
  <c r="D4738" i="4"/>
  <c r="C4714" i="4"/>
  <c r="E4714" i="4" s="1"/>
  <c r="D4714" i="4"/>
  <c r="C4690" i="4"/>
  <c r="E4690" i="4" s="1"/>
  <c r="D4690" i="4"/>
  <c r="E4650" i="4"/>
  <c r="C4634" i="4"/>
  <c r="E4634" i="4" s="1"/>
  <c r="D4634" i="4"/>
  <c r="C4602" i="4"/>
  <c r="D4602" i="4"/>
  <c r="C4578" i="4"/>
  <c r="E4578" i="4" s="1"/>
  <c r="D4578" i="4"/>
  <c r="C4506" i="4"/>
  <c r="E4506" i="4" s="1"/>
  <c r="D4506" i="4"/>
  <c r="C4482" i="4"/>
  <c r="E4482" i="4" s="1"/>
  <c r="D4482" i="4"/>
  <c r="C4426" i="4"/>
  <c r="E4426" i="4" s="1"/>
  <c r="D4426" i="4"/>
  <c r="C4410" i="4"/>
  <c r="E4410" i="4" s="1"/>
  <c r="D4410" i="4"/>
  <c r="C4378" i="4"/>
  <c r="E4378" i="4" s="1"/>
  <c r="D4378" i="4"/>
  <c r="C4346" i="4"/>
  <c r="D4346" i="4"/>
  <c r="C4250" i="4"/>
  <c r="D4250" i="4"/>
  <c r="C4234" i="4"/>
  <c r="D4234" i="4"/>
  <c r="C4210" i="4"/>
  <c r="D4210" i="4"/>
  <c r="E4170" i="4"/>
  <c r="C4146" i="4"/>
  <c r="D4146" i="4"/>
  <c r="C4130" i="4"/>
  <c r="E4130" i="4" s="1"/>
  <c r="D4130" i="4"/>
  <c r="C4114" i="4"/>
  <c r="D4114" i="4"/>
  <c r="E4082" i="4"/>
  <c r="E4042" i="4"/>
  <c r="E3986" i="4"/>
  <c r="C3962" i="4"/>
  <c r="D3962" i="4"/>
  <c r="E3930" i="4"/>
  <c r="C3914" i="4"/>
  <c r="D3914" i="4"/>
  <c r="C3898" i="4"/>
  <c r="D3898" i="4"/>
  <c r="C3874" i="4"/>
  <c r="D3874" i="4"/>
  <c r="C3866" i="4"/>
  <c r="D3866" i="4"/>
  <c r="C3842" i="4"/>
  <c r="D3842" i="4"/>
  <c r="E3747" i="4"/>
  <c r="C3723" i="4"/>
  <c r="D3723" i="4"/>
  <c r="C3707" i="4"/>
  <c r="D3707" i="4"/>
  <c r="C3659" i="4"/>
  <c r="E3659" i="4" s="1"/>
  <c r="D3659" i="4"/>
  <c r="C3643" i="4"/>
  <c r="D3643" i="4"/>
  <c r="C3627" i="4"/>
  <c r="D3627" i="4"/>
  <c r="C3603" i="4"/>
  <c r="D3603" i="4"/>
  <c r="E3571" i="4"/>
  <c r="E3531" i="4"/>
  <c r="E3507" i="4"/>
  <c r="C3491" i="4"/>
  <c r="D3491" i="4"/>
  <c r="C3475" i="4"/>
  <c r="D3475" i="4"/>
  <c r="C3451" i="4"/>
  <c r="D3451" i="4"/>
  <c r="C3427" i="4"/>
  <c r="D3427" i="4"/>
  <c r="E3371" i="4"/>
  <c r="C3339" i="4"/>
  <c r="D3339" i="4"/>
  <c r="C3323" i="4"/>
  <c r="D3323" i="4"/>
  <c r="C3307" i="4"/>
  <c r="D3307" i="4"/>
  <c r="E3275" i="4"/>
  <c r="C3259" i="4"/>
  <c r="D3259" i="4"/>
  <c r="C3243" i="4"/>
  <c r="D3243" i="4"/>
  <c r="C3235" i="4"/>
  <c r="D3235" i="4"/>
  <c r="C3219" i="4"/>
  <c r="D3219" i="4"/>
  <c r="C3203" i="4"/>
  <c r="D3203" i="4"/>
  <c r="C3187" i="4"/>
  <c r="D3187" i="4"/>
  <c r="C3171" i="4"/>
  <c r="E3171" i="4" s="1"/>
  <c r="D3171" i="4"/>
  <c r="C3147" i="4"/>
  <c r="D3147" i="4"/>
  <c r="E3115" i="4"/>
  <c r="C3099" i="4"/>
  <c r="E3099" i="4" s="1"/>
  <c r="D3099" i="4"/>
  <c r="E3060" i="4"/>
  <c r="C3052" i="4"/>
  <c r="D3052" i="4"/>
  <c r="C3036" i="4"/>
  <c r="D3036" i="4"/>
  <c r="C2964" i="4"/>
  <c r="D2964" i="4"/>
  <c r="E2932" i="4"/>
  <c r="E2900" i="4"/>
  <c r="C2884" i="4"/>
  <c r="D2884" i="4"/>
  <c r="C2820" i="4"/>
  <c r="D2820" i="4"/>
  <c r="C2804" i="4"/>
  <c r="D2804" i="4"/>
  <c r="E2756" i="4"/>
  <c r="C2724" i="4"/>
  <c r="D2724" i="4"/>
  <c r="C2668" i="4"/>
  <c r="E2668" i="4" s="1"/>
  <c r="D2668" i="4"/>
  <c r="C2652" i="4"/>
  <c r="D2652" i="4"/>
  <c r="C2636" i="4"/>
  <c r="D2636" i="4"/>
  <c r="E2604" i="4"/>
  <c r="E2564" i="4"/>
  <c r="C2540" i="4"/>
  <c r="E2540" i="4" s="1"/>
  <c r="D2540" i="4"/>
  <c r="E2500" i="4"/>
  <c r="E2460" i="4"/>
  <c r="C2444" i="4"/>
  <c r="D2444" i="4"/>
  <c r="E2396" i="4"/>
  <c r="E2348" i="4"/>
  <c r="E2308" i="4"/>
  <c r="C2292" i="4"/>
  <c r="E2292" i="4" s="1"/>
  <c r="D2292" i="4"/>
  <c r="E2236" i="4"/>
  <c r="C2212" i="4"/>
  <c r="D2212" i="4"/>
  <c r="C2164" i="4"/>
  <c r="E2164" i="4" s="1"/>
  <c r="D2164" i="4"/>
  <c r="C2148" i="4"/>
  <c r="D2148" i="4"/>
  <c r="C2084" i="4"/>
  <c r="D2084" i="4"/>
  <c r="C2036" i="4"/>
  <c r="D2036" i="4"/>
  <c r="C1981" i="4"/>
  <c r="E1981" i="4" s="1"/>
  <c r="D1981" i="4"/>
  <c r="C1925" i="4"/>
  <c r="E1925" i="4" s="1"/>
  <c r="D1925" i="4"/>
  <c r="C1909" i="4"/>
  <c r="E1909" i="4" s="1"/>
  <c r="D1909" i="4"/>
  <c r="C1893" i="4"/>
  <c r="E1893" i="4" s="1"/>
  <c r="D1893" i="4"/>
  <c r="C1869" i="4"/>
  <c r="E1869" i="4" s="1"/>
  <c r="D1869" i="4"/>
  <c r="C1845" i="4"/>
  <c r="E1845" i="4" s="1"/>
  <c r="D1845" i="4"/>
  <c r="C1821" i="4"/>
  <c r="E1821" i="4" s="1"/>
  <c r="D1821" i="4"/>
  <c r="C1805" i="4"/>
  <c r="E1805" i="4" s="1"/>
  <c r="D1805" i="4"/>
  <c r="C1781" i="4"/>
  <c r="E1781" i="4" s="1"/>
  <c r="D1781" i="4"/>
  <c r="C1773" i="4"/>
  <c r="D1773" i="4"/>
  <c r="C1749" i="4"/>
  <c r="E1749" i="4" s="1"/>
  <c r="D1749" i="4"/>
  <c r="C1733" i="4"/>
  <c r="E1733" i="4" s="1"/>
  <c r="D1733" i="4"/>
  <c r="C1677" i="4"/>
  <c r="E1677" i="4" s="1"/>
  <c r="D1677" i="4"/>
  <c r="E1638" i="4"/>
  <c r="E1606" i="4"/>
  <c r="E1582" i="4"/>
  <c r="C1550" i="4"/>
  <c r="E1550" i="4" s="1"/>
  <c r="D1550" i="4"/>
  <c r="E1391" i="4"/>
  <c r="C1375" i="4"/>
  <c r="D1375" i="4"/>
  <c r="C1351" i="4"/>
  <c r="D1351" i="4"/>
  <c r="E1311" i="4"/>
  <c r="C1295" i="4"/>
  <c r="D1295" i="4"/>
  <c r="E1263" i="4"/>
  <c r="C1247" i="4"/>
  <c r="E1247" i="4" s="1"/>
  <c r="D1247" i="4"/>
  <c r="E1167" i="4"/>
  <c r="C1127" i="4"/>
  <c r="D1127" i="4"/>
  <c r="C1111" i="4"/>
  <c r="E1111" i="4" s="1"/>
  <c r="D1111" i="4"/>
  <c r="C1095" i="4"/>
  <c r="D1095" i="4"/>
  <c r="C1039" i="4"/>
  <c r="D1039" i="4"/>
  <c r="C1023" i="4"/>
  <c r="D1023" i="4"/>
  <c r="C975" i="4"/>
  <c r="D975" i="4"/>
  <c r="E943" i="4"/>
  <c r="C895" i="4"/>
  <c r="D895" i="4"/>
  <c r="C823" i="4"/>
  <c r="D823" i="4"/>
  <c r="C807" i="4"/>
  <c r="E807" i="4" s="1"/>
  <c r="D807" i="4"/>
  <c r="E767" i="4"/>
  <c r="C759" i="4"/>
  <c r="D759" i="4"/>
  <c r="C743" i="4"/>
  <c r="D743" i="4"/>
  <c r="C727" i="4"/>
  <c r="D727" i="4"/>
  <c r="C711" i="4"/>
  <c r="D711" i="4"/>
  <c r="D1661" i="4"/>
  <c r="F1661" i="4" s="1"/>
  <c r="H1661" i="4" s="1"/>
  <c r="D1765" i="4"/>
  <c r="F1765" i="4" s="1"/>
  <c r="H1765" i="4" s="1"/>
  <c r="D1885" i="4"/>
  <c r="F1885" i="4" s="1"/>
  <c r="H1885" i="4" s="1"/>
  <c r="D1988" i="4"/>
  <c r="F1988" i="4" s="1"/>
  <c r="H1988" i="4" s="1"/>
  <c r="D3091" i="4"/>
  <c r="F3091" i="4" s="1"/>
  <c r="H3091" i="4" s="1"/>
  <c r="D3539" i="4"/>
  <c r="F3539" i="4" s="1"/>
  <c r="H3539" i="4" s="1"/>
  <c r="D3635" i="4"/>
  <c r="F3635" i="4" s="1"/>
  <c r="H3635" i="4" s="1"/>
  <c r="D5210" i="4"/>
  <c r="F5210" i="4" s="1"/>
  <c r="H5210" i="4" s="1"/>
  <c r="C6423" i="4"/>
  <c r="D6423" i="4"/>
  <c r="F6423" i="4" s="1"/>
  <c r="E6384" i="4"/>
  <c r="G6384" i="4"/>
  <c r="I6384" i="4" s="1"/>
  <c r="C6344" i="4"/>
  <c r="D6344" i="4"/>
  <c r="F6344" i="4" s="1"/>
  <c r="H6344" i="4" s="1"/>
  <c r="C6281" i="4"/>
  <c r="G6281" i="4" s="1"/>
  <c r="I6281" i="4" s="1"/>
  <c r="D6281" i="4"/>
  <c r="F6281" i="4" s="1"/>
  <c r="H6281" i="4" s="1"/>
  <c r="C6273" i="4"/>
  <c r="E6273" i="4" s="1"/>
  <c r="D6273" i="4"/>
  <c r="F6273" i="4" s="1"/>
  <c r="H6273" i="4" s="1"/>
  <c r="C6257" i="4"/>
  <c r="E6257" i="4" s="1"/>
  <c r="D6257" i="4"/>
  <c r="F6257" i="4" s="1"/>
  <c r="H6257" i="4" s="1"/>
  <c r="C6233" i="4"/>
  <c r="E6233" i="4" s="1"/>
  <c r="D6233" i="4"/>
  <c r="F6233" i="4" s="1"/>
  <c r="H6233" i="4" s="1"/>
  <c r="C6217" i="4"/>
  <c r="E6217" i="4" s="1"/>
  <c r="D6217" i="4"/>
  <c r="F6217" i="4" s="1"/>
  <c r="H6217" i="4" s="1"/>
  <c r="C6193" i="4"/>
  <c r="E6193" i="4" s="1"/>
  <c r="D6193" i="4"/>
  <c r="F6193" i="4" s="1"/>
  <c r="H6193" i="4" s="1"/>
  <c r="C6177" i="4"/>
  <c r="G6177" i="4" s="1"/>
  <c r="I6177" i="4" s="1"/>
  <c r="D6177" i="4"/>
  <c r="F6177" i="4" s="1"/>
  <c r="H6177" i="4" s="1"/>
  <c r="C6153" i="4"/>
  <c r="E6153" i="4" s="1"/>
  <c r="D6153" i="4"/>
  <c r="C6129" i="4"/>
  <c r="E6129" i="4" s="1"/>
  <c r="D6129" i="4"/>
  <c r="C6097" i="4"/>
  <c r="D6097" i="4"/>
  <c r="C6041" i="4"/>
  <c r="E6041" i="4" s="1"/>
  <c r="D6041" i="4"/>
  <c r="C6017" i="4"/>
  <c r="D6017" i="4"/>
  <c r="C6001" i="4"/>
  <c r="E6001" i="4" s="1"/>
  <c r="D6001" i="4"/>
  <c r="C5977" i="4"/>
  <c r="E5977" i="4" s="1"/>
  <c r="D5977" i="4"/>
  <c r="C5969" i="4"/>
  <c r="E5969" i="4" s="1"/>
  <c r="D5969" i="4"/>
  <c r="C5953" i="4"/>
  <c r="E5953" i="4" s="1"/>
  <c r="D5953" i="4"/>
  <c r="C5929" i="4"/>
  <c r="E5929" i="4" s="1"/>
  <c r="D5929" i="4"/>
  <c r="C5905" i="4"/>
  <c r="D5905" i="4"/>
  <c r="C5881" i="4"/>
  <c r="E5881" i="4" s="1"/>
  <c r="D5881" i="4"/>
  <c r="C5873" i="4"/>
  <c r="E5873" i="4" s="1"/>
  <c r="D5873" i="4"/>
  <c r="C5857" i="4"/>
  <c r="E5857" i="4" s="1"/>
  <c r="D5857" i="4"/>
  <c r="C5801" i="4"/>
  <c r="E5801" i="4" s="1"/>
  <c r="D5801" i="4"/>
  <c r="C5785" i="4"/>
  <c r="E5785" i="4" s="1"/>
  <c r="D5785" i="4"/>
  <c r="C5761" i="4"/>
  <c r="E5761" i="4" s="1"/>
  <c r="D5761" i="4"/>
  <c r="C5737" i="4"/>
  <c r="D5737" i="4"/>
  <c r="C5713" i="4"/>
  <c r="E5713" i="4" s="1"/>
  <c r="D5713" i="4"/>
  <c r="C5689" i="4"/>
  <c r="E5689" i="4" s="1"/>
  <c r="D5689" i="4"/>
  <c r="C5665" i="4"/>
  <c r="E5665" i="4" s="1"/>
  <c r="D5665" i="4"/>
  <c r="C5649" i="4"/>
  <c r="D5649" i="4"/>
  <c r="C5625" i="4"/>
  <c r="E5625" i="4" s="1"/>
  <c r="D5625" i="4"/>
  <c r="C5617" i="4"/>
  <c r="E5617" i="4" s="1"/>
  <c r="D5617" i="4"/>
  <c r="C5593" i="4"/>
  <c r="D5593" i="4"/>
  <c r="C5585" i="4"/>
  <c r="D5585" i="4"/>
  <c r="C5561" i="4"/>
  <c r="E5561" i="4" s="1"/>
  <c r="D5561" i="4"/>
  <c r="C5545" i="4"/>
  <c r="E5545" i="4" s="1"/>
  <c r="D5545" i="4"/>
  <c r="C5497" i="4"/>
  <c r="D5497" i="4"/>
  <c r="C5473" i="4"/>
  <c r="E5473" i="4" s="1"/>
  <c r="D5473" i="4"/>
  <c r="C5449" i="4"/>
  <c r="E5449" i="4" s="1"/>
  <c r="D5449" i="4"/>
  <c r="C5425" i="4"/>
  <c r="E5425" i="4" s="1"/>
  <c r="D5425" i="4"/>
  <c r="C5401" i="4"/>
  <c r="E5401" i="4" s="1"/>
  <c r="D5401" i="4"/>
  <c r="C5385" i="4"/>
  <c r="E5385" i="4" s="1"/>
  <c r="D5385" i="4"/>
  <c r="C5361" i="4"/>
  <c r="E5361" i="4" s="1"/>
  <c r="D5361" i="4"/>
  <c r="C5337" i="4"/>
  <c r="E5337" i="4" s="1"/>
  <c r="D5337" i="4"/>
  <c r="C5313" i="4"/>
  <c r="E5313" i="4" s="1"/>
  <c r="D5313" i="4"/>
  <c r="C5297" i="4"/>
  <c r="D5297" i="4"/>
  <c r="C5241" i="4"/>
  <c r="E5241" i="4" s="1"/>
  <c r="D5241" i="4"/>
  <c r="C5217" i="4"/>
  <c r="E5217" i="4" s="1"/>
  <c r="D5217" i="4"/>
  <c r="C5209" i="4"/>
  <c r="E5209" i="4" s="1"/>
  <c r="D5209" i="4"/>
  <c r="C5185" i="4"/>
  <c r="D5185" i="4"/>
  <c r="C5161" i="4"/>
  <c r="D5161" i="4"/>
  <c r="C5097" i="4"/>
  <c r="E5097" i="4" s="1"/>
  <c r="D5097" i="4"/>
  <c r="C5065" i="4"/>
  <c r="E5065" i="4" s="1"/>
  <c r="D5065" i="4"/>
  <c r="C5049" i="4"/>
  <c r="E5049" i="4" s="1"/>
  <c r="D5049" i="4"/>
  <c r="C5025" i="4"/>
  <c r="E5025" i="4" s="1"/>
  <c r="D5025" i="4"/>
  <c r="C5009" i="4"/>
  <c r="E5009" i="4" s="1"/>
  <c r="D5009" i="4"/>
  <c r="C4993" i="4"/>
  <c r="E4993" i="4" s="1"/>
  <c r="D4993" i="4"/>
  <c r="C4969" i="4"/>
  <c r="E4969" i="4" s="1"/>
  <c r="D4969" i="4"/>
  <c r="C4953" i="4"/>
  <c r="D4953" i="4"/>
  <c r="C4937" i="4"/>
  <c r="E4937" i="4" s="1"/>
  <c r="D4937" i="4"/>
  <c r="C4921" i="4"/>
  <c r="E4921" i="4" s="1"/>
  <c r="D4921" i="4"/>
  <c r="C4905" i="4"/>
  <c r="D4905" i="4"/>
  <c r="C4889" i="4"/>
  <c r="D4889" i="4"/>
  <c r="C4865" i="4"/>
  <c r="E4865" i="4" s="1"/>
  <c r="D4865" i="4"/>
  <c r="C4841" i="4"/>
  <c r="E4841" i="4" s="1"/>
  <c r="D4841" i="4"/>
  <c r="C4817" i="4"/>
  <c r="D4817" i="4"/>
  <c r="C4801" i="4"/>
  <c r="D4801" i="4"/>
  <c r="C4785" i="4"/>
  <c r="E4785" i="4" s="1"/>
  <c r="D4785" i="4"/>
  <c r="C4761" i="4"/>
  <c r="E4761" i="4" s="1"/>
  <c r="D4761" i="4"/>
  <c r="C4729" i="4"/>
  <c r="D4729" i="4"/>
  <c r="C4713" i="4"/>
  <c r="E4713" i="4" s="1"/>
  <c r="D4713" i="4"/>
  <c r="C4689" i="4"/>
  <c r="E4689" i="4" s="1"/>
  <c r="D4689" i="4"/>
  <c r="C4673" i="4"/>
  <c r="E4673" i="4" s="1"/>
  <c r="D4673" i="4"/>
  <c r="C4657" i="4"/>
  <c r="E4657" i="4" s="1"/>
  <c r="D4657" i="4"/>
  <c r="C4641" i="4"/>
  <c r="E4641" i="4" s="1"/>
  <c r="D4641" i="4"/>
  <c r="C4617" i="4"/>
  <c r="E4617" i="4" s="1"/>
  <c r="D4617" i="4"/>
  <c r="C4601" i="4"/>
  <c r="D4601" i="4"/>
  <c r="C4577" i="4"/>
  <c r="E4577" i="4" s="1"/>
  <c r="D4577" i="4"/>
  <c r="C4561" i="4"/>
  <c r="E4561" i="4" s="1"/>
  <c r="D4561" i="4"/>
  <c r="C4537" i="4"/>
  <c r="E4537" i="4" s="1"/>
  <c r="D4537" i="4"/>
  <c r="C4481" i="4"/>
  <c r="D4481" i="4"/>
  <c r="C4473" i="4"/>
  <c r="D4473" i="4"/>
  <c r="C4449" i="4"/>
  <c r="E4449" i="4" s="1"/>
  <c r="D4449" i="4"/>
  <c r="C4385" i="4"/>
  <c r="E4385" i="4" s="1"/>
  <c r="D4385" i="4"/>
  <c r="C4361" i="4"/>
  <c r="D4361" i="4"/>
  <c r="C4345" i="4"/>
  <c r="E4345" i="4" s="1"/>
  <c r="D4345" i="4"/>
  <c r="C4313" i="4"/>
  <c r="E4313" i="4" s="1"/>
  <c r="D4313" i="4"/>
  <c r="C4177" i="4"/>
  <c r="E4177" i="4" s="1"/>
  <c r="D4177" i="4"/>
  <c r="C4161" i="4"/>
  <c r="E4161" i="4" s="1"/>
  <c r="D4161" i="4"/>
  <c r="C4137" i="4"/>
  <c r="E4137" i="4" s="1"/>
  <c r="D4137" i="4"/>
  <c r="C4025" i="4"/>
  <c r="E4025" i="4" s="1"/>
  <c r="D4025" i="4"/>
  <c r="C3905" i="4"/>
  <c r="E3905" i="4" s="1"/>
  <c r="D3905" i="4"/>
  <c r="C3849" i="4"/>
  <c r="E3849" i="4" s="1"/>
  <c r="D3849" i="4"/>
  <c r="C3825" i="4"/>
  <c r="E3825" i="4" s="1"/>
  <c r="D3825" i="4"/>
  <c r="E3778" i="4"/>
  <c r="C3762" i="4"/>
  <c r="D3762" i="4"/>
  <c r="C3738" i="4"/>
  <c r="D3738" i="4"/>
  <c r="C3546" i="4"/>
  <c r="D3546" i="4"/>
  <c r="C3538" i="4"/>
  <c r="E3538" i="4" s="1"/>
  <c r="D3538" i="4"/>
  <c r="C3522" i="4"/>
  <c r="D3522" i="4"/>
  <c r="C3402" i="4"/>
  <c r="D3402" i="4"/>
  <c r="C3394" i="4"/>
  <c r="D3394" i="4"/>
  <c r="C3378" i="4"/>
  <c r="D3378" i="4"/>
  <c r="C3354" i="4"/>
  <c r="D3354" i="4"/>
  <c r="E3306" i="4"/>
  <c r="E3274" i="4"/>
  <c r="E3242" i="4"/>
  <c r="C3226" i="4"/>
  <c r="D3226" i="4"/>
  <c r="E3138" i="4"/>
  <c r="C3130" i="4"/>
  <c r="D3130" i="4"/>
  <c r="C3067" i="4"/>
  <c r="D3067" i="4"/>
  <c r="C3059" i="4"/>
  <c r="D3059" i="4"/>
  <c r="C3035" i="4"/>
  <c r="D3035" i="4"/>
  <c r="C3019" i="4"/>
  <c r="D3019" i="4"/>
  <c r="C3011" i="4"/>
  <c r="E3011" i="4" s="1"/>
  <c r="D3011" i="4"/>
  <c r="C2995" i="4"/>
  <c r="D2995" i="4"/>
  <c r="E2963" i="4"/>
  <c r="C2947" i="4"/>
  <c r="D2947" i="4"/>
  <c r="F2947" i="4" s="1"/>
  <c r="H2947" i="4" s="1"/>
  <c r="E2923" i="4"/>
  <c r="C2907" i="4"/>
  <c r="D2907" i="4"/>
  <c r="C2891" i="4"/>
  <c r="E2891" i="4" s="1"/>
  <c r="D2891" i="4"/>
  <c r="E2859" i="4"/>
  <c r="C2835" i="4"/>
  <c r="D2835" i="4"/>
  <c r="F2835" i="4" s="1"/>
  <c r="H2835" i="4" s="1"/>
  <c r="C2819" i="4"/>
  <c r="D2819" i="4"/>
  <c r="C2803" i="4"/>
  <c r="D2803" i="4"/>
  <c r="C2787" i="4"/>
  <c r="D2787" i="4"/>
  <c r="C2771" i="4"/>
  <c r="E2771" i="4" s="1"/>
  <c r="D2771" i="4"/>
  <c r="F2771" i="4" s="1"/>
  <c r="H2771" i="4" s="1"/>
  <c r="C2747" i="4"/>
  <c r="D2747" i="4"/>
  <c r="C2731" i="4"/>
  <c r="D2731" i="4"/>
  <c r="C2699" i="4"/>
  <c r="D2699" i="4"/>
  <c r="C2683" i="4"/>
  <c r="D2683" i="4"/>
  <c r="F2683" i="4" s="1"/>
  <c r="H2683" i="4" s="1"/>
  <c r="C2659" i="4"/>
  <c r="D2659" i="4"/>
  <c r="E2523" i="4"/>
  <c r="E2499" i="4"/>
  <c r="C2491" i="4"/>
  <c r="D2491" i="4"/>
  <c r="C2467" i="4"/>
  <c r="D2467" i="4"/>
  <c r="C2459" i="4"/>
  <c r="E2459" i="4" s="1"/>
  <c r="D2459" i="4"/>
  <c r="C2387" i="4"/>
  <c r="D2387" i="4"/>
  <c r="E2331" i="4"/>
  <c r="E2299" i="4"/>
  <c r="C2283" i="4"/>
  <c r="D2283" i="4"/>
  <c r="C2267" i="4"/>
  <c r="E2267" i="4" s="1"/>
  <c r="D2267" i="4"/>
  <c r="C2203" i="4"/>
  <c r="D2203" i="4"/>
  <c r="C2083" i="4"/>
  <c r="D2083" i="4"/>
  <c r="C2067" i="4"/>
  <c r="E2067" i="4" s="1"/>
  <c r="D2067" i="4"/>
  <c r="C2027" i="4"/>
  <c r="D2027" i="4"/>
  <c r="C2011" i="4"/>
  <c r="D2011" i="4"/>
  <c r="C2003" i="4"/>
  <c r="D2003" i="4"/>
  <c r="C1980" i="4"/>
  <c r="D1980" i="4"/>
  <c r="C1964" i="4"/>
  <c r="D1964" i="4"/>
  <c r="E1932" i="4"/>
  <c r="C1908" i="4"/>
  <c r="D1908" i="4"/>
  <c r="E1884" i="4"/>
  <c r="C1868" i="4"/>
  <c r="D1868" i="4"/>
  <c r="F1868" i="4" s="1"/>
  <c r="H1868" i="4" s="1"/>
  <c r="C1844" i="4"/>
  <c r="D1844" i="4"/>
  <c r="C1820" i="4"/>
  <c r="D1820" i="4"/>
  <c r="C1804" i="4"/>
  <c r="D1804" i="4"/>
  <c r="C1788" i="4"/>
  <c r="D1788" i="4"/>
  <c r="F1788" i="4" s="1"/>
  <c r="H1788" i="4" s="1"/>
  <c r="C1772" i="4"/>
  <c r="D1772" i="4"/>
  <c r="C1724" i="4"/>
  <c r="D1724" i="4"/>
  <c r="C1676" i="4"/>
  <c r="D1676" i="4"/>
  <c r="E1406" i="4"/>
  <c r="C1334" i="4"/>
  <c r="D1334" i="4"/>
  <c r="E1294" i="4"/>
  <c r="C1278" i="4"/>
  <c r="D1278" i="4"/>
  <c r="E1254" i="4"/>
  <c r="C1246" i="4"/>
  <c r="D1246" i="4"/>
  <c r="C1222" i="4"/>
  <c r="D1222" i="4"/>
  <c r="E1158" i="4"/>
  <c r="C1142" i="4"/>
  <c r="D1142" i="4"/>
  <c r="E1014" i="4"/>
  <c r="E990" i="4"/>
  <c r="E846" i="4"/>
  <c r="E798" i="4"/>
  <c r="C782" i="4"/>
  <c r="D782" i="4"/>
  <c r="D958" i="4"/>
  <c r="F958" i="4" s="1"/>
  <c r="H958" i="4" s="1"/>
  <c r="D1079" i="4"/>
  <c r="F1079" i="4" s="1"/>
  <c r="H1079" i="4" s="1"/>
  <c r="D1158" i="4"/>
  <c r="F1158" i="4" s="1"/>
  <c r="H1158" i="4" s="1"/>
  <c r="D2004" i="4"/>
  <c r="F2004" i="4" s="1"/>
  <c r="H2004" i="4" s="1"/>
  <c r="D2068" i="4"/>
  <c r="F2068" i="4" s="1"/>
  <c r="H2068" i="4" s="1"/>
  <c r="D2107" i="4"/>
  <c r="F2107" i="4" s="1"/>
  <c r="H2107" i="4" s="1"/>
  <c r="D2171" i="4"/>
  <c r="F2171" i="4" s="1"/>
  <c r="H2171" i="4" s="1"/>
  <c r="D2259" i="4"/>
  <c r="F2259" i="4" s="1"/>
  <c r="H2259" i="4" s="1"/>
  <c r="D2276" i="4"/>
  <c r="F2276" i="4" s="1"/>
  <c r="H2276" i="4" s="1"/>
  <c r="D2324" i="4"/>
  <c r="F2324" i="4" s="1"/>
  <c r="H2324" i="4" s="1"/>
  <c r="D2564" i="4"/>
  <c r="F2564" i="4" s="1"/>
  <c r="H2564" i="4" s="1"/>
  <c r="D3699" i="4"/>
  <c r="F3699" i="4" s="1"/>
  <c r="H3699" i="4" s="1"/>
  <c r="D3811" i="4"/>
  <c r="F3811" i="4" s="1"/>
  <c r="H3811" i="4" s="1"/>
  <c r="D4066" i="4"/>
  <c r="F4066" i="4" s="1"/>
  <c r="H4066" i="4" s="1"/>
  <c r="D4586" i="4"/>
  <c r="F4586" i="4" s="1"/>
  <c r="H4586" i="4" s="1"/>
  <c r="D4665" i="4"/>
  <c r="F4665" i="4" s="1"/>
  <c r="H4665" i="4" s="1"/>
  <c r="D4945" i="4"/>
  <c r="F4945" i="4" s="1"/>
  <c r="H4945" i="4" s="1"/>
  <c r="D5529" i="4"/>
  <c r="F5529" i="4" s="1"/>
  <c r="H5529" i="4" s="1"/>
  <c r="C6391" i="4"/>
  <c r="D6391" i="4"/>
  <c r="F6391" i="4" s="1"/>
  <c r="H6391" i="4" s="1"/>
  <c r="C6375" i="4"/>
  <c r="D6375" i="4"/>
  <c r="F6375" i="4" s="1"/>
  <c r="H6375" i="4" s="1"/>
  <c r="C6351" i="4"/>
  <c r="G6351" i="4" s="1"/>
  <c r="I6351" i="4" s="1"/>
  <c r="D6351" i="4"/>
  <c r="F6351" i="4" s="1"/>
  <c r="H6351" i="4" s="1"/>
  <c r="C6328" i="4"/>
  <c r="E6328" i="4" s="1"/>
  <c r="D6328" i="4"/>
  <c r="F6328" i="4" s="1"/>
  <c r="H6328" i="4" s="1"/>
  <c r="C6304" i="4"/>
  <c r="D6304" i="4"/>
  <c r="F6304" i="4" s="1"/>
  <c r="H6304" i="4" s="1"/>
  <c r="E6280" i="4"/>
  <c r="G6280" i="4"/>
  <c r="I6280" i="4" s="1"/>
  <c r="C6272" i="4"/>
  <c r="D6272" i="4"/>
  <c r="F6272" i="4" s="1"/>
  <c r="H6272" i="4" s="1"/>
  <c r="C6248" i="4"/>
  <c r="D6248" i="4"/>
  <c r="F6248" i="4" s="1"/>
  <c r="H6248" i="4" s="1"/>
  <c r="E6216" i="4"/>
  <c r="G6216" i="4"/>
  <c r="I6216" i="4" s="1"/>
  <c r="C6192" i="4"/>
  <c r="D6192" i="4"/>
  <c r="F6192" i="4" s="1"/>
  <c r="H6192" i="4" s="1"/>
  <c r="C6176" i="4"/>
  <c r="D6176" i="4"/>
  <c r="F6176" i="4" s="1"/>
  <c r="H6176" i="4" s="1"/>
  <c r="C6152" i="4"/>
  <c r="D6152" i="4"/>
  <c r="C6128" i="4"/>
  <c r="D6128" i="4"/>
  <c r="C6112" i="4"/>
  <c r="D6112" i="4"/>
  <c r="F6112" i="4" s="1"/>
  <c r="H6112" i="4" s="1"/>
  <c r="C6088" i="4"/>
  <c r="D6088" i="4"/>
  <c r="C6072" i="4"/>
  <c r="D6072" i="4"/>
  <c r="C6048" i="4"/>
  <c r="D6048" i="4"/>
  <c r="C6032" i="4"/>
  <c r="D6032" i="4"/>
  <c r="F6032" i="4" s="1"/>
  <c r="H6032" i="4" s="1"/>
  <c r="C6016" i="4"/>
  <c r="D6016" i="4"/>
  <c r="F6016" i="4" s="1"/>
  <c r="H6016" i="4" s="1"/>
  <c r="C5992" i="4"/>
  <c r="D5992" i="4"/>
  <c r="C5968" i="4"/>
  <c r="D5968" i="4"/>
  <c r="E5928" i="4"/>
  <c r="C5904" i="4"/>
  <c r="D5904" i="4"/>
  <c r="C5896" i="4"/>
  <c r="D5896" i="4"/>
  <c r="C5872" i="4"/>
  <c r="D5872" i="4"/>
  <c r="C5856" i="4"/>
  <c r="D5856" i="4"/>
  <c r="C5840" i="4"/>
  <c r="D5840" i="4"/>
  <c r="C5816" i="4"/>
  <c r="D5816" i="4"/>
  <c r="C5800" i="4"/>
  <c r="D5800" i="4"/>
  <c r="C5776" i="4"/>
  <c r="D5776" i="4"/>
  <c r="C5752" i="4"/>
  <c r="D5752" i="4"/>
  <c r="C5736" i="4"/>
  <c r="D5736" i="4"/>
  <c r="C5712" i="4"/>
  <c r="D5712" i="4"/>
  <c r="C5680" i="4"/>
  <c r="D5680" i="4"/>
  <c r="C5656" i="4"/>
  <c r="D5656" i="4"/>
  <c r="C5632" i="4"/>
  <c r="D5632" i="4"/>
  <c r="E5600" i="4"/>
  <c r="C5576" i="4"/>
  <c r="D5576" i="4"/>
  <c r="C5552" i="4"/>
  <c r="D5552" i="4"/>
  <c r="F5552" i="4" s="1"/>
  <c r="H5552" i="4" s="1"/>
  <c r="C5488" i="4"/>
  <c r="D5488" i="4"/>
  <c r="C5472" i="4"/>
  <c r="D5472" i="4"/>
  <c r="C5448" i="4"/>
  <c r="D5448" i="4"/>
  <c r="C5424" i="4"/>
  <c r="D5424" i="4"/>
  <c r="F5424" i="4" s="1"/>
  <c r="H5424" i="4" s="1"/>
  <c r="C5400" i="4"/>
  <c r="D5400" i="4"/>
  <c r="C5376" i="4"/>
  <c r="D5376" i="4"/>
  <c r="E5344" i="4"/>
  <c r="C5328" i="4"/>
  <c r="D5328" i="4"/>
  <c r="C5312" i="4"/>
  <c r="D5312" i="4"/>
  <c r="C5296" i="4"/>
  <c r="D5296" i="4"/>
  <c r="C5272" i="4"/>
  <c r="D5272" i="4"/>
  <c r="C5256" i="4"/>
  <c r="D5256" i="4"/>
  <c r="C5232" i="4"/>
  <c r="D5232" i="4"/>
  <c r="C5208" i="4"/>
  <c r="D5208" i="4"/>
  <c r="E5176" i="4"/>
  <c r="C5168" i="4"/>
  <c r="D5168" i="4"/>
  <c r="C5152" i="4"/>
  <c r="D5152" i="4"/>
  <c r="C5136" i="4"/>
  <c r="D5136" i="4"/>
  <c r="C5120" i="4"/>
  <c r="D5120" i="4"/>
  <c r="F5120" i="4" s="1"/>
  <c r="H5120" i="4" s="1"/>
  <c r="C5096" i="4"/>
  <c r="D5096" i="4"/>
  <c r="C5064" i="4"/>
  <c r="D5064" i="4"/>
  <c r="F5064" i="4" s="1"/>
  <c r="H5064" i="4" s="1"/>
  <c r="E4976" i="4"/>
  <c r="C4960" i="4"/>
  <c r="D4960" i="4"/>
  <c r="C4936" i="4"/>
  <c r="D4936" i="4"/>
  <c r="C4912" i="4"/>
  <c r="D4912" i="4"/>
  <c r="E4824" i="4"/>
  <c r="C4800" i="4"/>
  <c r="D4800" i="4"/>
  <c r="E4768" i="4"/>
  <c r="C4760" i="4"/>
  <c r="D4760" i="4"/>
  <c r="C4704" i="4"/>
  <c r="D4704" i="4"/>
  <c r="C4680" i="4"/>
  <c r="D4680" i="4"/>
  <c r="C4664" i="4"/>
  <c r="D4664" i="4"/>
  <c r="C4640" i="4"/>
  <c r="D4640" i="4"/>
  <c r="C4616" i="4"/>
  <c r="D4616" i="4"/>
  <c r="C4592" i="4"/>
  <c r="D4592" i="4"/>
  <c r="C4560" i="4"/>
  <c r="D4560" i="4"/>
  <c r="C4536" i="4"/>
  <c r="D4536" i="4"/>
  <c r="C4512" i="4"/>
  <c r="D4512" i="4"/>
  <c r="C4488" i="4"/>
  <c r="D4488" i="4"/>
  <c r="C4472" i="4"/>
  <c r="D4472" i="4"/>
  <c r="C4456" i="4"/>
  <c r="D4456" i="4"/>
  <c r="C4432" i="4"/>
  <c r="D4432" i="4"/>
  <c r="C4416" i="4"/>
  <c r="D4416" i="4"/>
  <c r="C4400" i="4"/>
  <c r="D4400" i="4"/>
  <c r="C4384" i="4"/>
  <c r="D4384" i="4"/>
  <c r="E4344" i="4"/>
  <c r="C4320" i="4"/>
  <c r="D4320" i="4"/>
  <c r="E4272" i="4"/>
  <c r="C4264" i="4"/>
  <c r="D4264" i="4"/>
  <c r="E4232" i="4"/>
  <c r="C4216" i="4"/>
  <c r="D4216" i="4"/>
  <c r="C4200" i="4"/>
  <c r="D4200" i="4"/>
  <c r="E4152" i="4"/>
  <c r="C4112" i="4"/>
  <c r="D4112" i="4"/>
  <c r="C4088" i="4"/>
  <c r="D4088" i="4"/>
  <c r="C4032" i="4"/>
  <c r="D4032" i="4"/>
  <c r="E4000" i="4"/>
  <c r="C3976" i="4"/>
  <c r="D3976" i="4"/>
  <c r="C3952" i="4"/>
  <c r="D3952" i="4"/>
  <c r="C3928" i="4"/>
  <c r="D3928" i="4"/>
  <c r="C3904" i="4"/>
  <c r="D3904" i="4"/>
  <c r="F3904" i="4" s="1"/>
  <c r="H3904" i="4" s="1"/>
  <c r="C3880" i="4"/>
  <c r="D3880" i="4"/>
  <c r="C3856" i="4"/>
  <c r="D3856" i="4"/>
  <c r="C3840" i="4"/>
  <c r="D3840" i="4"/>
  <c r="C3824" i="4"/>
  <c r="D3824" i="4"/>
  <c r="F3824" i="4" s="1"/>
  <c r="H3824" i="4" s="1"/>
  <c r="C3809" i="4"/>
  <c r="E3809" i="4" s="1"/>
  <c r="D3809" i="4"/>
  <c r="C3785" i="4"/>
  <c r="E3785" i="4" s="1"/>
  <c r="D3785" i="4"/>
  <c r="C3761" i="4"/>
  <c r="E3761" i="4" s="1"/>
  <c r="D3761" i="4"/>
  <c r="C3745" i="4"/>
  <c r="D3745" i="4"/>
  <c r="F3745" i="4" s="1"/>
  <c r="H3745" i="4" s="1"/>
  <c r="C3657" i="4"/>
  <c r="E3657" i="4" s="1"/>
  <c r="D3657" i="4"/>
  <c r="C3633" i="4"/>
  <c r="D3633" i="4"/>
  <c r="C3577" i="4"/>
  <c r="E3577" i="4" s="1"/>
  <c r="D3577" i="4"/>
  <c r="C3553" i="4"/>
  <c r="D3553" i="4"/>
  <c r="F3553" i="4" s="1"/>
  <c r="H3553" i="4" s="1"/>
  <c r="C3537" i="4"/>
  <c r="E3537" i="4" s="1"/>
  <c r="D3537" i="4"/>
  <c r="C3521" i="4"/>
  <c r="E3521" i="4" s="1"/>
  <c r="D3521" i="4"/>
  <c r="C3505" i="4"/>
  <c r="E3505" i="4" s="1"/>
  <c r="D3505" i="4"/>
  <c r="C3489" i="4"/>
  <c r="D3489" i="4"/>
  <c r="F3489" i="4" s="1"/>
  <c r="H3489" i="4" s="1"/>
  <c r="C3465" i="4"/>
  <c r="E3465" i="4" s="1"/>
  <c r="D3465" i="4"/>
  <c r="C3337" i="4"/>
  <c r="E3337" i="4" s="1"/>
  <c r="D3337" i="4"/>
  <c r="C3321" i="4"/>
  <c r="E3321" i="4" s="1"/>
  <c r="D3321" i="4"/>
  <c r="C3297" i="4"/>
  <c r="E3297" i="4" s="1"/>
  <c r="D3297" i="4"/>
  <c r="F3297" i="4" s="1"/>
  <c r="H3297" i="4" s="1"/>
  <c r="C3249" i="4"/>
  <c r="E3249" i="4" s="1"/>
  <c r="D3249" i="4"/>
  <c r="C3201" i="4"/>
  <c r="E3201" i="4" s="1"/>
  <c r="D3201" i="4"/>
  <c r="C3185" i="4"/>
  <c r="D3185" i="4"/>
  <c r="C3169" i="4"/>
  <c r="D3169" i="4"/>
  <c r="F3169" i="4" s="1"/>
  <c r="H3169" i="4" s="1"/>
  <c r="C3153" i="4"/>
  <c r="E3153" i="4" s="1"/>
  <c r="D3153" i="4"/>
  <c r="C3129" i="4"/>
  <c r="E3129" i="4" s="1"/>
  <c r="D3129" i="4"/>
  <c r="C3105" i="4"/>
  <c r="E3105" i="4" s="1"/>
  <c r="D3105" i="4"/>
  <c r="C3097" i="4"/>
  <c r="E3097" i="4" s="1"/>
  <c r="D3097" i="4"/>
  <c r="F3097" i="4" s="1"/>
  <c r="H3097" i="4" s="1"/>
  <c r="C3082" i="4"/>
  <c r="D3082" i="4"/>
  <c r="C3066" i="4"/>
  <c r="D3066" i="4"/>
  <c r="E3034" i="4"/>
  <c r="C3010" i="4"/>
  <c r="D3010" i="4"/>
  <c r="C2994" i="4"/>
  <c r="D2994" i="4"/>
  <c r="C2970" i="4"/>
  <c r="D2970" i="4"/>
  <c r="C2954" i="4"/>
  <c r="E2954" i="4" s="1"/>
  <c r="D2954" i="4"/>
  <c r="C2906" i="4"/>
  <c r="D2906" i="4"/>
  <c r="C2882" i="4"/>
  <c r="D2882" i="4"/>
  <c r="E2842" i="4"/>
  <c r="C2826" i="4"/>
  <c r="D2826" i="4"/>
  <c r="C2802" i="4"/>
  <c r="D2802" i="4"/>
  <c r="C2650" i="4"/>
  <c r="E2650" i="4" s="1"/>
  <c r="D2650" i="4"/>
  <c r="F2650" i="4" s="1"/>
  <c r="H2650" i="4" s="1"/>
  <c r="E2618" i="4"/>
  <c r="C2610" i="4"/>
  <c r="D2610" i="4"/>
  <c r="C2594" i="4"/>
  <c r="D2594" i="4"/>
  <c r="C2578" i="4"/>
  <c r="D2578" i="4"/>
  <c r="C2554" i="4"/>
  <c r="D2554" i="4"/>
  <c r="C2538" i="4"/>
  <c r="D2538" i="4"/>
  <c r="C2522" i="4"/>
  <c r="D2522" i="4"/>
  <c r="E2474" i="4"/>
  <c r="C2458" i="4"/>
  <c r="D2458" i="4"/>
  <c r="E2418" i="4"/>
  <c r="E2386" i="4"/>
  <c r="E2346" i="4"/>
  <c r="C2330" i="4"/>
  <c r="D2330" i="4"/>
  <c r="C2314" i="4"/>
  <c r="D2314" i="4"/>
  <c r="C2282" i="4"/>
  <c r="D2282" i="4"/>
  <c r="E2242" i="4"/>
  <c r="C2210" i="4"/>
  <c r="D2210" i="4"/>
  <c r="C2194" i="4"/>
  <c r="D2194" i="4"/>
  <c r="C2138" i="4"/>
  <c r="D2138" i="4"/>
  <c r="C2122" i="4"/>
  <c r="E2122" i="4" s="1"/>
  <c r="D2122" i="4"/>
  <c r="E2098" i="4"/>
  <c r="E2050" i="4"/>
  <c r="E2034" i="4"/>
  <c r="C2010" i="4"/>
  <c r="D2010" i="4"/>
  <c r="C2002" i="4"/>
  <c r="D2002" i="4"/>
  <c r="C1994" i="4"/>
  <c r="D1994" i="4"/>
  <c r="C1971" i="4"/>
  <c r="D1971" i="4"/>
  <c r="E1939" i="4"/>
  <c r="E1907" i="4"/>
  <c r="C1891" i="4"/>
  <c r="D1891" i="4"/>
  <c r="C1867" i="4"/>
  <c r="D1867" i="4"/>
  <c r="C1851" i="4"/>
  <c r="E1851" i="4" s="1"/>
  <c r="D1851" i="4"/>
  <c r="C1803" i="4"/>
  <c r="D1803" i="4"/>
  <c r="C1787" i="4"/>
  <c r="E1787" i="4" s="1"/>
  <c r="D1787" i="4"/>
  <c r="C1771" i="4"/>
  <c r="D1771" i="4"/>
  <c r="E1747" i="4"/>
  <c r="C1723" i="4"/>
  <c r="D1723" i="4"/>
  <c r="C1715" i="4"/>
  <c r="D1715" i="4"/>
  <c r="E1691" i="4"/>
  <c r="C1675" i="4"/>
  <c r="D1675" i="4"/>
  <c r="C1636" i="4"/>
  <c r="D1636" i="4"/>
  <c r="E1604" i="4"/>
  <c r="E1556" i="4"/>
  <c r="C1405" i="4"/>
  <c r="E1405" i="4" s="1"/>
  <c r="D1405" i="4"/>
  <c r="C1197" i="4"/>
  <c r="D1197" i="4"/>
  <c r="E981" i="4"/>
  <c r="E813" i="4"/>
  <c r="C789" i="4"/>
  <c r="D789" i="4"/>
  <c r="C757" i="4"/>
  <c r="E757" i="4" s="1"/>
  <c r="D757" i="4"/>
  <c r="D565" i="4"/>
  <c r="F565" i="4" s="1"/>
  <c r="H565" i="4" s="1"/>
  <c r="D879" i="4"/>
  <c r="F879" i="4" s="1"/>
  <c r="H879" i="4" s="1"/>
  <c r="D943" i="4"/>
  <c r="F943" i="4" s="1"/>
  <c r="H943" i="4" s="1"/>
  <c r="D1133" i="4"/>
  <c r="F1133" i="4" s="1"/>
  <c r="H1133" i="4" s="1"/>
  <c r="D1159" i="4"/>
  <c r="F1159" i="4" s="1"/>
  <c r="H1159" i="4" s="1"/>
  <c r="D1254" i="4"/>
  <c r="F1254" i="4" s="1"/>
  <c r="D1294" i="4"/>
  <c r="F1294" i="4" s="1"/>
  <c r="H1294" i="4" s="1"/>
  <c r="D1309" i="4"/>
  <c r="F1309" i="4" s="1"/>
  <c r="H1309" i="4" s="1"/>
  <c r="D1731" i="4"/>
  <c r="F1731" i="4" s="1"/>
  <c r="H1731" i="4" s="1"/>
  <c r="D1932" i="4"/>
  <c r="F1932" i="4" s="1"/>
  <c r="H1932" i="4" s="1"/>
  <c r="D2034" i="4"/>
  <c r="F2034" i="4" s="1"/>
  <c r="H2034" i="4" s="1"/>
  <c r="D2260" i="4"/>
  <c r="F2260" i="4" s="1"/>
  <c r="H2260" i="4" s="1"/>
  <c r="D2371" i="4"/>
  <c r="F2371" i="4" s="1"/>
  <c r="H2371" i="4" s="1"/>
  <c r="D2756" i="4"/>
  <c r="F2756" i="4" s="1"/>
  <c r="H2756" i="4" s="1"/>
  <c r="D2858" i="4"/>
  <c r="F2858" i="4" s="1"/>
  <c r="H2858" i="4" s="1"/>
  <c r="D3290" i="4"/>
  <c r="F3290" i="4" s="1"/>
  <c r="H3290" i="4" s="1"/>
  <c r="D3938" i="4"/>
  <c r="F3938" i="4" s="1"/>
  <c r="H3938" i="4" s="1"/>
  <c r="D4042" i="4"/>
  <c r="F4042" i="4" s="1"/>
  <c r="H4042" i="4" s="1"/>
  <c r="D4248" i="4"/>
  <c r="F4248" i="4" s="1"/>
  <c r="H4248" i="4" s="1"/>
  <c r="D4442" i="4"/>
  <c r="F4442" i="4" s="1"/>
  <c r="H4442" i="4" s="1"/>
  <c r="D4530" i="4"/>
  <c r="F4530" i="4" s="1"/>
  <c r="H4530" i="4" s="1"/>
  <c r="D5234" i="4"/>
  <c r="F5234" i="4" s="1"/>
  <c r="H5234" i="4" s="1"/>
  <c r="D5554" i="4"/>
  <c r="F5554" i="4" s="1"/>
  <c r="H5554" i="4" s="1"/>
  <c r="D5946" i="4"/>
  <c r="F5946" i="4" s="1"/>
  <c r="H5946" i="4" s="1"/>
  <c r="D6065" i="4"/>
  <c r="F6065" i="4" s="1"/>
  <c r="H6065" i="4" s="1"/>
  <c r="C6350" i="4"/>
  <c r="D6350" i="4"/>
  <c r="F6350" i="4" s="1"/>
  <c r="H6350" i="4" s="1"/>
  <c r="C6334" i="4"/>
  <c r="D6334" i="4"/>
  <c r="F6334" i="4" s="1"/>
  <c r="H6334" i="4" s="1"/>
  <c r="E6303" i="4"/>
  <c r="G6303" i="4"/>
  <c r="I6303" i="4" s="1"/>
  <c r="C6295" i="4"/>
  <c r="D6295" i="4"/>
  <c r="C6271" i="4"/>
  <c r="D6271" i="4"/>
  <c r="F6271" i="4" s="1"/>
  <c r="H6271" i="4" s="1"/>
  <c r="C6255" i="4"/>
  <c r="D6255" i="4"/>
  <c r="F6255" i="4" s="1"/>
  <c r="H6255" i="4" s="1"/>
  <c r="C6231" i="4"/>
  <c r="D6231" i="4"/>
  <c r="F6231" i="4" s="1"/>
  <c r="H6231" i="4" s="1"/>
  <c r="C6215" i="4"/>
  <c r="D6215" i="4"/>
  <c r="F6215" i="4" s="1"/>
  <c r="H6215" i="4" s="1"/>
  <c r="C6143" i="4"/>
  <c r="D6143" i="4"/>
  <c r="C6063" i="4"/>
  <c r="D6063" i="4"/>
  <c r="C6039" i="4"/>
  <c r="D6039" i="4"/>
  <c r="C6015" i="4"/>
  <c r="D6015" i="4"/>
  <c r="C5991" i="4"/>
  <c r="D5991" i="4"/>
  <c r="F5991" i="4" s="1"/>
  <c r="H5991" i="4" s="1"/>
  <c r="E5935" i="4"/>
  <c r="C5919" i="4"/>
  <c r="D5919" i="4"/>
  <c r="C5895" i="4"/>
  <c r="D5895" i="4"/>
  <c r="C5871" i="4"/>
  <c r="D5871" i="4"/>
  <c r="E5831" i="4"/>
  <c r="E5791" i="4"/>
  <c r="E5759" i="4"/>
  <c r="E5727" i="4"/>
  <c r="C5711" i="4"/>
  <c r="D5711" i="4"/>
  <c r="C5687" i="4"/>
  <c r="D5687" i="4"/>
  <c r="C5671" i="4"/>
  <c r="D5671" i="4"/>
  <c r="C5663" i="4"/>
  <c r="D5663" i="4"/>
  <c r="C5655" i="4"/>
  <c r="D5655" i="4"/>
  <c r="C5639" i="4"/>
  <c r="D5639" i="4"/>
  <c r="C5623" i="4"/>
  <c r="D5623" i="4"/>
  <c r="C5607" i="4"/>
  <c r="D5607" i="4"/>
  <c r="C5591" i="4"/>
  <c r="D5591" i="4"/>
  <c r="C5567" i="4"/>
  <c r="D5567" i="4"/>
  <c r="C5503" i="4"/>
  <c r="D5503" i="4"/>
  <c r="C5479" i="4"/>
  <c r="D5479" i="4"/>
  <c r="E5447" i="4"/>
  <c r="E5415" i="4"/>
  <c r="C5391" i="4"/>
  <c r="D5391" i="4"/>
  <c r="C5375" i="4"/>
  <c r="D5375" i="4"/>
  <c r="E5343" i="4"/>
  <c r="C5319" i="4"/>
  <c r="D5319" i="4"/>
  <c r="C5295" i="4"/>
  <c r="D5295" i="4"/>
  <c r="C5279" i="4"/>
  <c r="D5279" i="4"/>
  <c r="F5279" i="4" s="1"/>
  <c r="H5279" i="4" s="1"/>
  <c r="C5255" i="4"/>
  <c r="D5255" i="4"/>
  <c r="C5215" i="4"/>
  <c r="D5215" i="4"/>
  <c r="C5167" i="4"/>
  <c r="D5167" i="4"/>
  <c r="C5151" i="4"/>
  <c r="D5151" i="4"/>
  <c r="E5111" i="4"/>
  <c r="C5095" i="4"/>
  <c r="D5095" i="4"/>
  <c r="C5079" i="4"/>
  <c r="D5079" i="4"/>
  <c r="E5047" i="4"/>
  <c r="C5031" i="4"/>
  <c r="D5031" i="4"/>
  <c r="C5015" i="4"/>
  <c r="D5015" i="4"/>
  <c r="C4999" i="4"/>
  <c r="D4999" i="4"/>
  <c r="C4967" i="4"/>
  <c r="D4967" i="4"/>
  <c r="C4951" i="4"/>
  <c r="D4951" i="4"/>
  <c r="E4927" i="4"/>
  <c r="C4911" i="4"/>
  <c r="D4911" i="4"/>
  <c r="F4911" i="4" s="1"/>
  <c r="H4911" i="4" s="1"/>
  <c r="C4895" i="4"/>
  <c r="D4895" i="4"/>
  <c r="C4863" i="4"/>
  <c r="D4863" i="4"/>
  <c r="F4863" i="4" s="1"/>
  <c r="H4863" i="4" s="1"/>
  <c r="E4823" i="4"/>
  <c r="E4791" i="4"/>
  <c r="C4775" i="4"/>
  <c r="D4775" i="4"/>
  <c r="C4759" i="4"/>
  <c r="D4759" i="4"/>
  <c r="C4743" i="4"/>
  <c r="D4743" i="4"/>
  <c r="F4743" i="4" s="1"/>
  <c r="H4743" i="4" s="1"/>
  <c r="C4719" i="4"/>
  <c r="D4719" i="4"/>
  <c r="C4703" i="4"/>
  <c r="D4703" i="4"/>
  <c r="C4679" i="4"/>
  <c r="D4679" i="4"/>
  <c r="C4663" i="4"/>
  <c r="D4663" i="4"/>
  <c r="C4655" i="4"/>
  <c r="D4655" i="4"/>
  <c r="C4559" i="4"/>
  <c r="D4559" i="4"/>
  <c r="E4519" i="4"/>
  <c r="C4495" i="4"/>
  <c r="D4495" i="4"/>
  <c r="E4455" i="4"/>
  <c r="C4431" i="4"/>
  <c r="D4431" i="4"/>
  <c r="C4415" i="4"/>
  <c r="D4415" i="4"/>
  <c r="C4399" i="4"/>
  <c r="D4399" i="4"/>
  <c r="C4375" i="4"/>
  <c r="D4375" i="4"/>
  <c r="C4359" i="4"/>
  <c r="D4359" i="4"/>
  <c r="C4327" i="4"/>
  <c r="D4327" i="4"/>
  <c r="F4327" i="4" s="1"/>
  <c r="H4327" i="4" s="1"/>
  <c r="C4303" i="4"/>
  <c r="D4303" i="4"/>
  <c r="C4279" i="4"/>
  <c r="D4279" i="4"/>
  <c r="F4279" i="4" s="1"/>
  <c r="H4279" i="4" s="1"/>
  <c r="C4263" i="4"/>
  <c r="D4263" i="4"/>
  <c r="E4231" i="4"/>
  <c r="C4199" i="4"/>
  <c r="D4199" i="4"/>
  <c r="C4175" i="4"/>
  <c r="D4175" i="4"/>
  <c r="C4151" i="4"/>
  <c r="D4151" i="4"/>
  <c r="E4095" i="4"/>
  <c r="C4079" i="4"/>
  <c r="D4079" i="4"/>
  <c r="F4079" i="4" s="1"/>
  <c r="H4079" i="4" s="1"/>
  <c r="C4071" i="4"/>
  <c r="D4071" i="4"/>
  <c r="C4039" i="4"/>
  <c r="D4039" i="4"/>
  <c r="C4007" i="4"/>
  <c r="D4007" i="4"/>
  <c r="C3959" i="4"/>
  <c r="D3959" i="4"/>
  <c r="F3959" i="4" s="1"/>
  <c r="H3959" i="4" s="1"/>
  <c r="C3943" i="4"/>
  <c r="D3943" i="4"/>
  <c r="C3935" i="4"/>
  <c r="D3935" i="4"/>
  <c r="C3879" i="4"/>
  <c r="D3879" i="4"/>
  <c r="C3863" i="4"/>
  <c r="D3863" i="4"/>
  <c r="F3863" i="4" s="1"/>
  <c r="H3863" i="4" s="1"/>
  <c r="C3855" i="4"/>
  <c r="D3855" i="4"/>
  <c r="C3831" i="4"/>
  <c r="D3831" i="4"/>
  <c r="C3815" i="4"/>
  <c r="D3815" i="4"/>
  <c r="E3776" i="4"/>
  <c r="C3760" i="4"/>
  <c r="D3760" i="4"/>
  <c r="E3728" i="4"/>
  <c r="C3680" i="4"/>
  <c r="D3680" i="4"/>
  <c r="C3656" i="4"/>
  <c r="D3656" i="4"/>
  <c r="E3632" i="4"/>
  <c r="C3616" i="4"/>
  <c r="D3616" i="4"/>
  <c r="C3600" i="4"/>
  <c r="D3600" i="4"/>
  <c r="C3576" i="4"/>
  <c r="D3576" i="4"/>
  <c r="C3568" i="4"/>
  <c r="D3568" i="4"/>
  <c r="C3544" i="4"/>
  <c r="D3544" i="4"/>
  <c r="E3504" i="4"/>
  <c r="E3472" i="4"/>
  <c r="C3424" i="4"/>
  <c r="D3424" i="4"/>
  <c r="C3392" i="4"/>
  <c r="D3392" i="4"/>
  <c r="C3320" i="4"/>
  <c r="D3320" i="4"/>
  <c r="C3296" i="4"/>
  <c r="D3296" i="4"/>
  <c r="E3264" i="4"/>
  <c r="E3192" i="4"/>
  <c r="E3104" i="4"/>
  <c r="C3088" i="4"/>
  <c r="D3088" i="4"/>
  <c r="F3088" i="4" s="1"/>
  <c r="H3088" i="4" s="1"/>
  <c r="C3065" i="4"/>
  <c r="E3065" i="4" s="1"/>
  <c r="D3065" i="4"/>
  <c r="C3009" i="4"/>
  <c r="E3009" i="4" s="1"/>
  <c r="D3009" i="4"/>
  <c r="C3001" i="4"/>
  <c r="E3001" i="4" s="1"/>
  <c r="D3001" i="4"/>
  <c r="C2985" i="4"/>
  <c r="D2985" i="4"/>
  <c r="F2985" i="4" s="1"/>
  <c r="H2985" i="4" s="1"/>
  <c r="C2969" i="4"/>
  <c r="D2969" i="4"/>
  <c r="C2953" i="4"/>
  <c r="E2953" i="4" s="1"/>
  <c r="D2953" i="4"/>
  <c r="C2905" i="4"/>
  <c r="E2905" i="4" s="1"/>
  <c r="D2905" i="4"/>
  <c r="C2665" i="4"/>
  <c r="D2665" i="4"/>
  <c r="F2665" i="4" s="1"/>
  <c r="H2665" i="4" s="1"/>
  <c r="C2561" i="4"/>
  <c r="E2561" i="4" s="1"/>
  <c r="D2561" i="4"/>
  <c r="C2545" i="4"/>
  <c r="E2545" i="4" s="1"/>
  <c r="D2545" i="4"/>
  <c r="C2521" i="4"/>
  <c r="D2521" i="4"/>
  <c r="C2465" i="4"/>
  <c r="E2465" i="4" s="1"/>
  <c r="D2465" i="4"/>
  <c r="F2465" i="4" s="1"/>
  <c r="H2465" i="4" s="1"/>
  <c r="C2449" i="4"/>
  <c r="E2449" i="4" s="1"/>
  <c r="D2449" i="4"/>
  <c r="C2385" i="4"/>
  <c r="E2385" i="4" s="1"/>
  <c r="D2385" i="4"/>
  <c r="C2337" i="4"/>
  <c r="E2337" i="4" s="1"/>
  <c r="D2337" i="4"/>
  <c r="C2313" i="4"/>
  <c r="D2313" i="4"/>
  <c r="F2313" i="4" s="1"/>
  <c r="H2313" i="4" s="1"/>
  <c r="C2265" i="4"/>
  <c r="E2265" i="4" s="1"/>
  <c r="D2265" i="4"/>
  <c r="C2249" i="4"/>
  <c r="E2249" i="4" s="1"/>
  <c r="D2249" i="4"/>
  <c r="C2201" i="4"/>
  <c r="E2201" i="4" s="1"/>
  <c r="D2201" i="4"/>
  <c r="C2177" i="4"/>
  <c r="D2177" i="4"/>
  <c r="F2177" i="4" s="1"/>
  <c r="H2177" i="4" s="1"/>
  <c r="C2129" i="4"/>
  <c r="E2129" i="4" s="1"/>
  <c r="D2129" i="4"/>
  <c r="C2113" i="4"/>
  <c r="D2113" i="4"/>
  <c r="C2057" i="4"/>
  <c r="D2057" i="4"/>
  <c r="C2049" i="4"/>
  <c r="E2049" i="4" s="1"/>
  <c r="D2049" i="4"/>
  <c r="F2049" i="4" s="1"/>
  <c r="H2049" i="4" s="1"/>
  <c r="C2001" i="4"/>
  <c r="E2001" i="4" s="1"/>
  <c r="D2001" i="4"/>
  <c r="E1962" i="4"/>
  <c r="C1906" i="4"/>
  <c r="D1906" i="4"/>
  <c r="E1874" i="4"/>
  <c r="C1858" i="4"/>
  <c r="D1858" i="4"/>
  <c r="F1858" i="4" s="1"/>
  <c r="H1858" i="4" s="1"/>
  <c r="C1850" i="4"/>
  <c r="D1850" i="4"/>
  <c r="E1810" i="4"/>
  <c r="C1794" i="4"/>
  <c r="D1794" i="4"/>
  <c r="C1778" i="4"/>
  <c r="D1778" i="4"/>
  <c r="E1738" i="4"/>
  <c r="C1714" i="4"/>
  <c r="E1714" i="4" s="1"/>
  <c r="D1714" i="4"/>
  <c r="C1651" i="4"/>
  <c r="D1651" i="4"/>
  <c r="C1619" i="4"/>
  <c r="E1619" i="4" s="1"/>
  <c r="D1619" i="4"/>
  <c r="E1595" i="4"/>
  <c r="C1571" i="4"/>
  <c r="D1571" i="4"/>
  <c r="C1531" i="4"/>
  <c r="D1531" i="4"/>
  <c r="E1499" i="4"/>
  <c r="C1484" i="4"/>
  <c r="D1484" i="4"/>
  <c r="C1468" i="4"/>
  <c r="D1468" i="4"/>
  <c r="F1468" i="4" s="1"/>
  <c r="H1468" i="4" s="1"/>
  <c r="E1428" i="4"/>
  <c r="C1412" i="4"/>
  <c r="D1412" i="4"/>
  <c r="E1380" i="4"/>
  <c r="E1348" i="4"/>
  <c r="E1308" i="4"/>
  <c r="C1108" i="4"/>
  <c r="D1108" i="4"/>
  <c r="E1068" i="4"/>
  <c r="C1020" i="4"/>
  <c r="D1020" i="4"/>
  <c r="C1012" i="4"/>
  <c r="D1012" i="4"/>
  <c r="E988" i="4"/>
  <c r="C964" i="4"/>
  <c r="D964" i="4"/>
  <c r="C940" i="4"/>
  <c r="E940" i="4" s="1"/>
  <c r="D940" i="4"/>
  <c r="E892" i="4"/>
  <c r="C884" i="4"/>
  <c r="E884" i="4" s="1"/>
  <c r="D884" i="4"/>
  <c r="E852" i="4"/>
  <c r="E836" i="4"/>
  <c r="C804" i="4"/>
  <c r="D804" i="4"/>
  <c r="E772" i="4"/>
  <c r="D772" i="4"/>
  <c r="F772" i="4" s="1"/>
  <c r="H772" i="4" s="1"/>
  <c r="D844" i="4"/>
  <c r="F844" i="4" s="1"/>
  <c r="H844" i="4" s="1"/>
  <c r="D1055" i="4"/>
  <c r="F1055" i="4" s="1"/>
  <c r="H1055" i="4" s="1"/>
  <c r="D1692" i="4"/>
  <c r="F1692" i="4" s="1"/>
  <c r="H1692" i="4" s="1"/>
  <c r="D1757" i="4"/>
  <c r="F1757" i="4" s="1"/>
  <c r="H1757" i="4" s="1"/>
  <c r="D1789" i="4"/>
  <c r="F1789" i="4" s="1"/>
  <c r="H1789" i="4" s="1"/>
  <c r="D1922" i="4"/>
  <c r="F1922" i="4" s="1"/>
  <c r="H1922" i="4" s="1"/>
  <c r="D2035" i="4"/>
  <c r="F2035" i="4" s="1"/>
  <c r="H2035" i="4" s="1"/>
  <c r="D2099" i="4"/>
  <c r="F2099" i="4" s="1"/>
  <c r="H2099" i="4" s="1"/>
  <c r="D2163" i="4"/>
  <c r="F2163" i="4" s="1"/>
  <c r="H2163" i="4" s="1"/>
  <c r="D2308" i="4"/>
  <c r="F2308" i="4" s="1"/>
  <c r="H2308" i="4" s="1"/>
  <c r="D2345" i="4"/>
  <c r="F2345" i="4" s="1"/>
  <c r="H2345" i="4" s="1"/>
  <c r="D2409" i="4"/>
  <c r="F2409" i="4" s="1"/>
  <c r="H2409" i="4" s="1"/>
  <c r="D2515" i="4"/>
  <c r="F2515" i="4" s="1"/>
  <c r="H2515" i="4" s="1"/>
  <c r="D2617" i="4"/>
  <c r="F2617" i="4" s="1"/>
  <c r="H2617" i="4" s="1"/>
  <c r="D2859" i="4"/>
  <c r="F2859" i="4" s="1"/>
  <c r="H2859" i="4" s="1"/>
  <c r="D2913" i="4"/>
  <c r="F2913" i="4" s="1"/>
  <c r="H2913" i="4" s="1"/>
  <c r="D2961" i="4"/>
  <c r="F2961" i="4" s="1"/>
  <c r="H2961" i="4" s="1"/>
  <c r="D3018" i="4"/>
  <c r="F3018" i="4" s="1"/>
  <c r="H3018" i="4" s="1"/>
  <c r="D3074" i="4"/>
  <c r="F3074" i="4" s="1"/>
  <c r="H3074" i="4" s="1"/>
  <c r="D3113" i="4"/>
  <c r="F3113" i="4" s="1"/>
  <c r="H3113" i="4" s="1"/>
  <c r="D3241" i="4"/>
  <c r="F3241" i="4" s="1"/>
  <c r="H3241" i="4" s="1"/>
  <c r="D3291" i="4"/>
  <c r="F3291" i="4" s="1"/>
  <c r="H3291" i="4" s="1"/>
  <c r="D3408" i="4"/>
  <c r="F3408" i="4" s="1"/>
  <c r="H3408" i="4" s="1"/>
  <c r="D3515" i="4"/>
  <c r="F3515" i="4" s="1"/>
  <c r="H3515" i="4" s="1"/>
  <c r="D3752" i="4"/>
  <c r="F3752" i="4" s="1"/>
  <c r="H3752" i="4" s="1"/>
  <c r="D4095" i="4"/>
  <c r="F4095" i="4" s="1"/>
  <c r="H4095" i="4" s="1"/>
  <c r="D4233" i="4"/>
  <c r="F4233" i="4" s="1"/>
  <c r="H4233" i="4" s="1"/>
  <c r="D4343" i="4"/>
  <c r="F4343" i="4" s="1"/>
  <c r="H4343" i="4" s="1"/>
  <c r="D4457" i="4"/>
  <c r="F4457" i="4" s="1"/>
  <c r="H4457" i="4" s="1"/>
  <c r="D4575" i="4"/>
  <c r="F4575" i="4" s="1"/>
  <c r="H4575" i="4" s="1"/>
  <c r="D4984" i="4"/>
  <c r="F4984" i="4" s="1"/>
  <c r="H4984" i="4" s="1"/>
  <c r="D5369" i="4"/>
  <c r="F5369" i="4" s="1"/>
  <c r="H5369" i="4" s="1"/>
  <c r="D5865" i="4"/>
  <c r="F5865" i="4" s="1"/>
  <c r="H5865" i="4" s="1"/>
  <c r="D5928" i="4"/>
  <c r="F5928" i="4" s="1"/>
  <c r="H5928" i="4" s="1"/>
  <c r="D629" i="4"/>
  <c r="F629" i="4" s="1"/>
  <c r="H629" i="4" s="1"/>
  <c r="D775" i="4"/>
  <c r="F775" i="4" s="1"/>
  <c r="H775" i="4" s="1"/>
  <c r="D837" i="4"/>
  <c r="F837" i="4" s="1"/>
  <c r="H837" i="4" s="1"/>
  <c r="D846" i="4"/>
  <c r="F846" i="4" s="1"/>
  <c r="H846" i="4" s="1"/>
  <c r="D855" i="4"/>
  <c r="F855" i="4" s="1"/>
  <c r="H855" i="4" s="1"/>
  <c r="D870" i="4"/>
  <c r="F870" i="4" s="1"/>
  <c r="H870" i="4" s="1"/>
  <c r="D910" i="4"/>
  <c r="F910" i="4" s="1"/>
  <c r="H910" i="4" s="1"/>
  <c r="D1004" i="4"/>
  <c r="F1004" i="4" s="1"/>
  <c r="H1004" i="4" s="1"/>
  <c r="D1015" i="4"/>
  <c r="F1015" i="4" s="1"/>
  <c r="H1015" i="4" s="1"/>
  <c r="D1191" i="4"/>
  <c r="F1191" i="4" s="1"/>
  <c r="H1191" i="4" s="1"/>
  <c r="D1206" i="4"/>
  <c r="F1206" i="4" s="1"/>
  <c r="H1206" i="4" s="1"/>
  <c r="D1356" i="4"/>
  <c r="F1356" i="4" s="1"/>
  <c r="H1356" i="4" s="1"/>
  <c r="D1428" i="4"/>
  <c r="F1428" i="4" s="1"/>
  <c r="H1428" i="4" s="1"/>
  <c r="D1460" i="4"/>
  <c r="F1460" i="4" s="1"/>
  <c r="H1460" i="4" s="1"/>
  <c r="D1605" i="4"/>
  <c r="F1605" i="4" s="1"/>
  <c r="H1605" i="4" s="1"/>
  <c r="D1667" i="4"/>
  <c r="F1667" i="4" s="1"/>
  <c r="H1667" i="4" s="1"/>
  <c r="D1683" i="4"/>
  <c r="F1683" i="4" s="1"/>
  <c r="H1683" i="4" s="1"/>
  <c r="D1708" i="4"/>
  <c r="F1708" i="4" s="1"/>
  <c r="H1708" i="4" s="1"/>
  <c r="D1722" i="4"/>
  <c r="F1722" i="4" s="1"/>
  <c r="H1722" i="4" s="1"/>
  <c r="D1939" i="4"/>
  <c r="F1939" i="4" s="1"/>
  <c r="H1939" i="4" s="1"/>
  <c r="D1956" i="4"/>
  <c r="F1956" i="4" s="1"/>
  <c r="H1956" i="4" s="1"/>
  <c r="D1996" i="4"/>
  <c r="F1996" i="4" s="1"/>
  <c r="H1996" i="4" s="1"/>
  <c r="D2026" i="4"/>
  <c r="F2026" i="4" s="1"/>
  <c r="H2026" i="4" s="1"/>
  <c r="D2060" i="4"/>
  <c r="F2060" i="4" s="1"/>
  <c r="H2060" i="4" s="1"/>
  <c r="D2090" i="4"/>
  <c r="F2090" i="4" s="1"/>
  <c r="H2090" i="4" s="1"/>
  <c r="D2124" i="4"/>
  <c r="F2124" i="4" s="1"/>
  <c r="H2124" i="4" s="1"/>
  <c r="D2154" i="4"/>
  <c r="F2154" i="4" s="1"/>
  <c r="H2154" i="4" s="1"/>
  <c r="D2188" i="4"/>
  <c r="F2188" i="4" s="1"/>
  <c r="H2188" i="4" s="1"/>
  <c r="D2218" i="4"/>
  <c r="F2218" i="4" s="1"/>
  <c r="H2218" i="4" s="1"/>
  <c r="D2252" i="4"/>
  <c r="F2252" i="4" s="1"/>
  <c r="H2252" i="4" s="1"/>
  <c r="D2298" i="4"/>
  <c r="F2298" i="4" s="1"/>
  <c r="H2298" i="4" s="1"/>
  <c r="D2331" i="4"/>
  <c r="F2331" i="4" s="1"/>
  <c r="H2331" i="4" s="1"/>
  <c r="D2348" i="4"/>
  <c r="F2348" i="4" s="1"/>
  <c r="H2348" i="4" s="1"/>
  <c r="D2380" i="4"/>
  <c r="F2380" i="4" s="1"/>
  <c r="H2380" i="4" s="1"/>
  <c r="D2450" i="4"/>
  <c r="F2450" i="4" s="1"/>
  <c r="H2450" i="4" s="1"/>
  <c r="D2484" i="4"/>
  <c r="F2484" i="4" s="1"/>
  <c r="H2484" i="4" s="1"/>
  <c r="D2537" i="4"/>
  <c r="F2537" i="4" s="1"/>
  <c r="H2537" i="4" s="1"/>
  <c r="D2586" i="4"/>
  <c r="F2586" i="4" s="1"/>
  <c r="H2586" i="4" s="1"/>
  <c r="D2604" i="4"/>
  <c r="F2604" i="4" s="1"/>
  <c r="H2604" i="4" s="1"/>
  <c r="D2660" i="4"/>
  <c r="F2660" i="4" s="1"/>
  <c r="H2660" i="4" s="1"/>
  <c r="D2779" i="4"/>
  <c r="F2779" i="4" s="1"/>
  <c r="H2779" i="4" s="1"/>
  <c r="D2825" i="4"/>
  <c r="F2825" i="4" s="1"/>
  <c r="H2825" i="4" s="1"/>
  <c r="D2931" i="4"/>
  <c r="F2931" i="4" s="1"/>
  <c r="H2931" i="4" s="1"/>
  <c r="D2986" i="4"/>
  <c r="F2986" i="4" s="1"/>
  <c r="H2986" i="4" s="1"/>
  <c r="D3028" i="4"/>
  <c r="F3028" i="4" s="1"/>
  <c r="H3028" i="4" s="1"/>
  <c r="D3115" i="4"/>
  <c r="F3115" i="4" s="1"/>
  <c r="H3115" i="4" s="1"/>
  <c r="D3152" i="4"/>
  <c r="F3152" i="4" s="1"/>
  <c r="H3152" i="4" s="1"/>
  <c r="D3192" i="4"/>
  <c r="F3192" i="4" s="1"/>
  <c r="H3192" i="4" s="1"/>
  <c r="D3209" i="4"/>
  <c r="F3209" i="4" s="1"/>
  <c r="H3209" i="4" s="1"/>
  <c r="D3275" i="4"/>
  <c r="F3275" i="4" s="1"/>
  <c r="H3275" i="4" s="1"/>
  <c r="D3328" i="4"/>
  <c r="F3328" i="4" s="1"/>
  <c r="D3504" i="4"/>
  <c r="F3504" i="4" s="1"/>
  <c r="H3504" i="4" s="1"/>
  <c r="D3665" i="4"/>
  <c r="F3665" i="4" s="1"/>
  <c r="H3665" i="4" s="1"/>
  <c r="D3801" i="4"/>
  <c r="F3801" i="4" s="1"/>
  <c r="D3857" i="4"/>
  <c r="F3857" i="4" s="1"/>
  <c r="H3857" i="4" s="1"/>
  <c r="D3873" i="4"/>
  <c r="F3873" i="4" s="1"/>
  <c r="H3873" i="4" s="1"/>
  <c r="D3929" i="4"/>
  <c r="F3929" i="4" s="1"/>
  <c r="H3929" i="4" s="1"/>
  <c r="D4016" i="4"/>
  <c r="F4016" i="4" s="1"/>
  <c r="H4016" i="4" s="1"/>
  <c r="D4081" i="4"/>
  <c r="F4081" i="4" s="1"/>
  <c r="H4081" i="4" s="1"/>
  <c r="D4169" i="4"/>
  <c r="F4169" i="4" s="1"/>
  <c r="H4169" i="4" s="1"/>
  <c r="D4273" i="4"/>
  <c r="F4273" i="4" s="1"/>
  <c r="H4273" i="4" s="1"/>
  <c r="D4401" i="4"/>
  <c r="F4401" i="4" s="1"/>
  <c r="H4401" i="4" s="1"/>
  <c r="D4521" i="4"/>
  <c r="F4521" i="4" s="1"/>
  <c r="H4521" i="4" s="1"/>
  <c r="D4695" i="4"/>
  <c r="F4695" i="4" s="1"/>
  <c r="H4695" i="4" s="1"/>
  <c r="D4768" i="4"/>
  <c r="F4768" i="4" s="1"/>
  <c r="H4768" i="4" s="1"/>
  <c r="D4823" i="4"/>
  <c r="F4823" i="4" s="1"/>
  <c r="H4823" i="4" s="1"/>
  <c r="D4839" i="4"/>
  <c r="F4839" i="4" s="1"/>
  <c r="H4839" i="4" s="1"/>
  <c r="D4896" i="4"/>
  <c r="F4896" i="4" s="1"/>
  <c r="H4896" i="4" s="1"/>
  <c r="D5144" i="4"/>
  <c r="F5144" i="4" s="1"/>
  <c r="H5144" i="4" s="1"/>
  <c r="D5202" i="4"/>
  <c r="F5202" i="4" s="1"/>
  <c r="H5202" i="4" s="1"/>
  <c r="D5343" i="4"/>
  <c r="F5343" i="4" s="1"/>
  <c r="H5343" i="4" s="1"/>
  <c r="D5359" i="4"/>
  <c r="F5359" i="4" s="1"/>
  <c r="H5359" i="4" s="1"/>
  <c r="D5415" i="4"/>
  <c r="F5415" i="4" s="1"/>
  <c r="H5415" i="4" s="1"/>
  <c r="D5431" i="4"/>
  <c r="F5431" i="4" s="1"/>
  <c r="H5431" i="4" s="1"/>
  <c r="D5482" i="4"/>
  <c r="F5482" i="4" s="1"/>
  <c r="D5599" i="4"/>
  <c r="F5599" i="4" s="1"/>
  <c r="H5599" i="4" s="1"/>
  <c r="D5610" i="4"/>
  <c r="F5610" i="4" s="1"/>
  <c r="H5610" i="4" s="1"/>
  <c r="D5647" i="4"/>
  <c r="F5647" i="4" s="1"/>
  <c r="H5647" i="4" s="1"/>
  <c r="D5849" i="4"/>
  <c r="F5849" i="4" s="1"/>
  <c r="H5849" i="4" s="1"/>
  <c r="D6200" i="4"/>
  <c r="F6200" i="4" s="1"/>
  <c r="H6200" i="4" s="1"/>
  <c r="D6303" i="4"/>
  <c r="D6342" i="4"/>
  <c r="F6342" i="4" s="1"/>
  <c r="H6342" i="4" s="1"/>
  <c r="E4639" i="4"/>
  <c r="E6416" i="4"/>
  <c r="G6416" i="4"/>
  <c r="I6416" i="4" s="1"/>
  <c r="C6393" i="4"/>
  <c r="G6393" i="4" s="1"/>
  <c r="I6393" i="4" s="1"/>
  <c r="D6393" i="4"/>
  <c r="F6393" i="4" s="1"/>
  <c r="H6393" i="4" s="1"/>
  <c r="C6361" i="4"/>
  <c r="E6361" i="4" s="1"/>
  <c r="D6361" i="4"/>
  <c r="F6361" i="4" s="1"/>
  <c r="H6361" i="4" s="1"/>
  <c r="C6337" i="4"/>
  <c r="E6337" i="4" s="1"/>
  <c r="D6337" i="4"/>
  <c r="F6337" i="4" s="1"/>
  <c r="H6337" i="4" s="1"/>
  <c r="E6266" i="4"/>
  <c r="G6266" i="4"/>
  <c r="I6266" i="4" s="1"/>
  <c r="C6258" i="4"/>
  <c r="E6258" i="4" s="1"/>
  <c r="D6258" i="4"/>
  <c r="F6258" i="4" s="1"/>
  <c r="H6258" i="4" s="1"/>
  <c r="C6234" i="4"/>
  <c r="E6234" i="4" s="1"/>
  <c r="D6234" i="4"/>
  <c r="F6234" i="4" s="1"/>
  <c r="H6234" i="4" s="1"/>
  <c r="C6210" i="4"/>
  <c r="E6210" i="4" s="1"/>
  <c r="D6210" i="4"/>
  <c r="F6210" i="4" s="1"/>
  <c r="H6210" i="4" s="1"/>
  <c r="C6194" i="4"/>
  <c r="D6194" i="4"/>
  <c r="F6194" i="4" s="1"/>
  <c r="H6194" i="4" s="1"/>
  <c r="C6154" i="4"/>
  <c r="E6154" i="4" s="1"/>
  <c r="D6154" i="4"/>
  <c r="C6138" i="4"/>
  <c r="D6138" i="4"/>
  <c r="C6114" i="4"/>
  <c r="E6114" i="4" s="1"/>
  <c r="D6114" i="4"/>
  <c r="C6082" i="4"/>
  <c r="E6082" i="4" s="1"/>
  <c r="D6082" i="4"/>
  <c r="C6058" i="4"/>
  <c r="D6058" i="4"/>
  <c r="C5994" i="4"/>
  <c r="E5994" i="4" s="1"/>
  <c r="D5994" i="4"/>
  <c r="C5970" i="4"/>
  <c r="E5970" i="4" s="1"/>
  <c r="D5970" i="4"/>
  <c r="C5954" i="4"/>
  <c r="E5954" i="4" s="1"/>
  <c r="D5954" i="4"/>
  <c r="C5930" i="4"/>
  <c r="D5930" i="4"/>
  <c r="C5906" i="4"/>
  <c r="D5906" i="4"/>
  <c r="C5882" i="4"/>
  <c r="D5882" i="4"/>
  <c r="C5858" i="4"/>
  <c r="D5858" i="4"/>
  <c r="C5834" i="4"/>
  <c r="E5834" i="4" s="1"/>
  <c r="D5834" i="4"/>
  <c r="C5810" i="4"/>
  <c r="D5810" i="4"/>
  <c r="C5794" i="4"/>
  <c r="E5794" i="4" s="1"/>
  <c r="D5794" i="4"/>
  <c r="C5770" i="4"/>
  <c r="E5770" i="4" s="1"/>
  <c r="D5770" i="4"/>
  <c r="C5746" i="4"/>
  <c r="E5746" i="4" s="1"/>
  <c r="D5746" i="4"/>
  <c r="C5722" i="4"/>
  <c r="E5722" i="4" s="1"/>
  <c r="D5722" i="4"/>
  <c r="C5698" i="4"/>
  <c r="D5698" i="4"/>
  <c r="C5674" i="4"/>
  <c r="E5674" i="4" s="1"/>
  <c r="D5674" i="4"/>
  <c r="C5650" i="4"/>
  <c r="D5650" i="4"/>
  <c r="C5634" i="4"/>
  <c r="D5634" i="4"/>
  <c r="C5578" i="4"/>
  <c r="D5578" i="4"/>
  <c r="C5546" i="4"/>
  <c r="D5546" i="4"/>
  <c r="C5466" i="4"/>
  <c r="E5466" i="4" s="1"/>
  <c r="D5466" i="4"/>
  <c r="C5450" i="4"/>
  <c r="E5450" i="4" s="1"/>
  <c r="D5450" i="4"/>
  <c r="C5410" i="4"/>
  <c r="E5410" i="4" s="1"/>
  <c r="D5410" i="4"/>
  <c r="E5370" i="4"/>
  <c r="C5346" i="4"/>
  <c r="E5346" i="4" s="1"/>
  <c r="D5346" i="4"/>
  <c r="F5346" i="4" s="1"/>
  <c r="H5346" i="4" s="1"/>
  <c r="C5322" i="4"/>
  <c r="D5322" i="4"/>
  <c r="C5298" i="4"/>
  <c r="D5298" i="4"/>
  <c r="C5274" i="4"/>
  <c r="D5274" i="4"/>
  <c r="C5258" i="4"/>
  <c r="D5258" i="4"/>
  <c r="F5258" i="4" s="1"/>
  <c r="H5258" i="4" s="1"/>
  <c r="C5242" i="4"/>
  <c r="D5242" i="4"/>
  <c r="F5242" i="4" s="1"/>
  <c r="H5242" i="4" s="1"/>
  <c r="C5178" i="4"/>
  <c r="E5178" i="4" s="1"/>
  <c r="D5178" i="4"/>
  <c r="C5154" i="4"/>
  <c r="E5154" i="4" s="1"/>
  <c r="D5154" i="4"/>
  <c r="C5090" i="4"/>
  <c r="E5090" i="4" s="1"/>
  <c r="D5090" i="4"/>
  <c r="F5090" i="4" s="1"/>
  <c r="H5090" i="4" s="1"/>
  <c r="C4994" i="4"/>
  <c r="D4994" i="4"/>
  <c r="F4994" i="4" s="1"/>
  <c r="H4994" i="4" s="1"/>
  <c r="C4954" i="4"/>
  <c r="D4954" i="4"/>
  <c r="C4906" i="4"/>
  <c r="D4906" i="4"/>
  <c r="C4882" i="4"/>
  <c r="E4882" i="4" s="1"/>
  <c r="D4882" i="4"/>
  <c r="F4882" i="4" s="1"/>
  <c r="H4882" i="4" s="1"/>
  <c r="C4874" i="4"/>
  <c r="E4874" i="4" s="1"/>
  <c r="D4874" i="4"/>
  <c r="F4874" i="4" s="1"/>
  <c r="H4874" i="4" s="1"/>
  <c r="C4858" i="4"/>
  <c r="E4858" i="4" s="1"/>
  <c r="D4858" i="4"/>
  <c r="C4850" i="4"/>
  <c r="D4850" i="4"/>
  <c r="C4834" i="4"/>
  <c r="D4834" i="4"/>
  <c r="F4834" i="4" s="1"/>
  <c r="H4834" i="4" s="1"/>
  <c r="C4810" i="4"/>
  <c r="D4810" i="4"/>
  <c r="F4810" i="4" s="1"/>
  <c r="H4810" i="4" s="1"/>
  <c r="C4794" i="4"/>
  <c r="E4794" i="4" s="1"/>
  <c r="D4794" i="4"/>
  <c r="C4754" i="4"/>
  <c r="D4754" i="4"/>
  <c r="E4706" i="4"/>
  <c r="C4674" i="4"/>
  <c r="E4674" i="4" s="1"/>
  <c r="D4674" i="4"/>
  <c r="C4658" i="4"/>
  <c r="D4658" i="4"/>
  <c r="C4626" i="4"/>
  <c r="D4626" i="4"/>
  <c r="C4570" i="4"/>
  <c r="E4570" i="4" s="1"/>
  <c r="D4570" i="4"/>
  <c r="C4554" i="4"/>
  <c r="E4554" i="4" s="1"/>
  <c r="D4554" i="4"/>
  <c r="C4498" i="4"/>
  <c r="E4498" i="4" s="1"/>
  <c r="D4498" i="4"/>
  <c r="C4458" i="4"/>
  <c r="E4458" i="4" s="1"/>
  <c r="D4458" i="4"/>
  <c r="C4434" i="4"/>
  <c r="E4434" i="4" s="1"/>
  <c r="D4434" i="4"/>
  <c r="C4418" i="4"/>
  <c r="D4418" i="4"/>
  <c r="C4394" i="4"/>
  <c r="D4394" i="4"/>
  <c r="C4370" i="4"/>
  <c r="D4370" i="4"/>
  <c r="C4354" i="4"/>
  <c r="E4354" i="4" s="1"/>
  <c r="D4354" i="4"/>
  <c r="C4338" i="4"/>
  <c r="E4338" i="4" s="1"/>
  <c r="D4338" i="4"/>
  <c r="C4322" i="4"/>
  <c r="D4322" i="4"/>
  <c r="C4290" i="4"/>
  <c r="D4290" i="4"/>
  <c r="C4266" i="4"/>
  <c r="D4266" i="4"/>
  <c r="C4226" i="4"/>
  <c r="D4226" i="4"/>
  <c r="E4194" i="4"/>
  <c r="C4178" i="4"/>
  <c r="D4178" i="4"/>
  <c r="C4162" i="4"/>
  <c r="D4162" i="4"/>
  <c r="C4138" i="4"/>
  <c r="D4138" i="4"/>
  <c r="F4138" i="4" s="1"/>
  <c r="H4138" i="4" s="1"/>
  <c r="C4098" i="4"/>
  <c r="D4098" i="4"/>
  <c r="C4090" i="4"/>
  <c r="D4090" i="4"/>
  <c r="C4074" i="4"/>
  <c r="D4074" i="4"/>
  <c r="C4058" i="4"/>
  <c r="D4058" i="4"/>
  <c r="F4058" i="4" s="1"/>
  <c r="H4058" i="4" s="1"/>
  <c r="C4050" i="4"/>
  <c r="D4050" i="4"/>
  <c r="C4034" i="4"/>
  <c r="D4034" i="4"/>
  <c r="C4018" i="4"/>
  <c r="D4018" i="4"/>
  <c r="C4002" i="4"/>
  <c r="D4002" i="4"/>
  <c r="F4002" i="4" s="1"/>
  <c r="H4002" i="4" s="1"/>
  <c r="C3978" i="4"/>
  <c r="D3978" i="4"/>
  <c r="E3954" i="4"/>
  <c r="C3946" i="4"/>
  <c r="D3946" i="4"/>
  <c r="C3922" i="4"/>
  <c r="D3922" i="4"/>
  <c r="E3882" i="4"/>
  <c r="C3858" i="4"/>
  <c r="D3858" i="4"/>
  <c r="E3826" i="4"/>
  <c r="C3795" i="4"/>
  <c r="D3795" i="4"/>
  <c r="C3779" i="4"/>
  <c r="D3779" i="4"/>
  <c r="C3763" i="4"/>
  <c r="D3763" i="4"/>
  <c r="C3715" i="4"/>
  <c r="D3715" i="4"/>
  <c r="E3635" i="4"/>
  <c r="C3619" i="4"/>
  <c r="D3619" i="4"/>
  <c r="C3595" i="4"/>
  <c r="D3595" i="4"/>
  <c r="F3595" i="4" s="1"/>
  <c r="H3595" i="4" s="1"/>
  <c r="E3539" i="4"/>
  <c r="E3515" i="4"/>
  <c r="C3467" i="4"/>
  <c r="D3467" i="4"/>
  <c r="C3443" i="4"/>
  <c r="D3443" i="4"/>
  <c r="C3419" i="4"/>
  <c r="D3419" i="4"/>
  <c r="F3419" i="4" s="1"/>
  <c r="H3419" i="4" s="1"/>
  <c r="C3363" i="4"/>
  <c r="D3363" i="4"/>
  <c r="F3363" i="4" s="1"/>
  <c r="H3363" i="4" s="1"/>
  <c r="C3355" i="4"/>
  <c r="D3355" i="4"/>
  <c r="C3347" i="4"/>
  <c r="D3347" i="4"/>
  <c r="C3299" i="4"/>
  <c r="E3299" i="4" s="1"/>
  <c r="D3299" i="4"/>
  <c r="F3299" i="4" s="1"/>
  <c r="H3299" i="4" s="1"/>
  <c r="C3283" i="4"/>
  <c r="D3283" i="4"/>
  <c r="F3283" i="4" s="1"/>
  <c r="H3283" i="4" s="1"/>
  <c r="C3267" i="4"/>
  <c r="D3267" i="4"/>
  <c r="E3195" i="4"/>
  <c r="C3163" i="4"/>
  <c r="D3163" i="4"/>
  <c r="C3139" i="4"/>
  <c r="D3139" i="4"/>
  <c r="C3131" i="4"/>
  <c r="D3131" i="4"/>
  <c r="E3091" i="4"/>
  <c r="C3076" i="4"/>
  <c r="D3076" i="4"/>
  <c r="E3044" i="4"/>
  <c r="C3020" i="4"/>
  <c r="D3020" i="4"/>
  <c r="E3004" i="4"/>
  <c r="C2972" i="4"/>
  <c r="D2972" i="4"/>
  <c r="C2940" i="4"/>
  <c r="E2940" i="4" s="1"/>
  <c r="D2940" i="4"/>
  <c r="C2916" i="4"/>
  <c r="D2916" i="4"/>
  <c r="F2916" i="4" s="1"/>
  <c r="H2916" i="4" s="1"/>
  <c r="E2876" i="4"/>
  <c r="C2860" i="4"/>
  <c r="D2860" i="4"/>
  <c r="C2828" i="4"/>
  <c r="D2828" i="4"/>
  <c r="E2796" i="4"/>
  <c r="C2788" i="4"/>
  <c r="D2788" i="4"/>
  <c r="F2788" i="4" s="1"/>
  <c r="H2788" i="4" s="1"/>
  <c r="C2772" i="4"/>
  <c r="D2772" i="4"/>
  <c r="C2748" i="4"/>
  <c r="D2748" i="4"/>
  <c r="C2732" i="4"/>
  <c r="D2732" i="4"/>
  <c r="C2692" i="4"/>
  <c r="D2692" i="4"/>
  <c r="F2692" i="4" s="1"/>
  <c r="H2692" i="4" s="1"/>
  <c r="C2676" i="4"/>
  <c r="E2676" i="4" s="1"/>
  <c r="D2676" i="4"/>
  <c r="C2620" i="4"/>
  <c r="E2620" i="4" s="1"/>
  <c r="D2620" i="4"/>
  <c r="C2572" i="4"/>
  <c r="D2572" i="4"/>
  <c r="C2556" i="4"/>
  <c r="D2556" i="4"/>
  <c r="F2556" i="4" s="1"/>
  <c r="H2556" i="4" s="1"/>
  <c r="C2548" i="4"/>
  <c r="D2548" i="4"/>
  <c r="F2548" i="4" s="1"/>
  <c r="H2548" i="4" s="1"/>
  <c r="C2532" i="4"/>
  <c r="D2532" i="4"/>
  <c r="C2516" i="4"/>
  <c r="D2516" i="4"/>
  <c r="C2508" i="4"/>
  <c r="D2508" i="4"/>
  <c r="F2508" i="4" s="1"/>
  <c r="H2508" i="4" s="1"/>
  <c r="C2492" i="4"/>
  <c r="D2492" i="4"/>
  <c r="F2492" i="4" s="1"/>
  <c r="H2492" i="4" s="1"/>
  <c r="C2476" i="4"/>
  <c r="D2476" i="4"/>
  <c r="E2436" i="4"/>
  <c r="C2420" i="4"/>
  <c r="D2420" i="4"/>
  <c r="C2412" i="4"/>
  <c r="D2412" i="4"/>
  <c r="C2404" i="4"/>
  <c r="D2404" i="4"/>
  <c r="C2388" i="4"/>
  <c r="D2388" i="4"/>
  <c r="C2372" i="4"/>
  <c r="D2372" i="4"/>
  <c r="C2356" i="4"/>
  <c r="D2356" i="4"/>
  <c r="E2324" i="4"/>
  <c r="C2300" i="4"/>
  <c r="D2300" i="4"/>
  <c r="C2284" i="4"/>
  <c r="E2284" i="4" s="1"/>
  <c r="D2284" i="4"/>
  <c r="C2220" i="4"/>
  <c r="D2220" i="4"/>
  <c r="F2220" i="4" s="1"/>
  <c r="H2220" i="4" s="1"/>
  <c r="E2172" i="4"/>
  <c r="C2156" i="4"/>
  <c r="D2156" i="4"/>
  <c r="C2140" i="4"/>
  <c r="E2140" i="4" s="1"/>
  <c r="D2140" i="4"/>
  <c r="C2100" i="4"/>
  <c r="E2100" i="4" s="1"/>
  <c r="D2100" i="4"/>
  <c r="C2020" i="4"/>
  <c r="D2020" i="4"/>
  <c r="C2012" i="4"/>
  <c r="E2012" i="4" s="1"/>
  <c r="D2012" i="4"/>
  <c r="E1988" i="4"/>
  <c r="C1973" i="4"/>
  <c r="E1973" i="4" s="1"/>
  <c r="D1973" i="4"/>
  <c r="C1949" i="4"/>
  <c r="D1949" i="4"/>
  <c r="F1949" i="4" s="1"/>
  <c r="H1949" i="4" s="1"/>
  <c r="C1877" i="4"/>
  <c r="D1877" i="4"/>
  <c r="F1877" i="4" s="1"/>
  <c r="H1877" i="4" s="1"/>
  <c r="C1853" i="4"/>
  <c r="D1853" i="4"/>
  <c r="C1829" i="4"/>
  <c r="E1829" i="4" s="1"/>
  <c r="D1829" i="4"/>
  <c r="C1813" i="4"/>
  <c r="E1813" i="4" s="1"/>
  <c r="D1813" i="4"/>
  <c r="F1813" i="4" s="1"/>
  <c r="H1813" i="4" s="1"/>
  <c r="C1797" i="4"/>
  <c r="D1797" i="4"/>
  <c r="C1741" i="4"/>
  <c r="D1741" i="4"/>
  <c r="C1685" i="4"/>
  <c r="D1685" i="4"/>
  <c r="C1654" i="4"/>
  <c r="D1654" i="4"/>
  <c r="F1654" i="4" s="1"/>
  <c r="H1654" i="4" s="1"/>
  <c r="C1630" i="4"/>
  <c r="D1630" i="4"/>
  <c r="C1598" i="4"/>
  <c r="D1598" i="4"/>
  <c r="C1542" i="4"/>
  <c r="E1542" i="4" s="1"/>
  <c r="D1542" i="4"/>
  <c r="E1383" i="4"/>
  <c r="E1359" i="4"/>
  <c r="C1335" i="4"/>
  <c r="D1335" i="4"/>
  <c r="E1319" i="4"/>
  <c r="C1303" i="4"/>
  <c r="D1303" i="4"/>
  <c r="C1279" i="4"/>
  <c r="D1279" i="4"/>
  <c r="C1223" i="4"/>
  <c r="D1223" i="4"/>
  <c r="E1191" i="4"/>
  <c r="E1159" i="4"/>
  <c r="E1135" i="4"/>
  <c r="C1103" i="4"/>
  <c r="D1103" i="4"/>
  <c r="C1071" i="4"/>
  <c r="D1071" i="4"/>
  <c r="C1063" i="4"/>
  <c r="D1063" i="4"/>
  <c r="F1063" i="4" s="1"/>
  <c r="H1063" i="4" s="1"/>
  <c r="C1047" i="4"/>
  <c r="D1047" i="4"/>
  <c r="E1015" i="4"/>
  <c r="E967" i="4"/>
  <c r="C951" i="4"/>
  <c r="D951" i="4"/>
  <c r="C831" i="4"/>
  <c r="D831" i="4"/>
  <c r="F831" i="4" s="1"/>
  <c r="H831" i="4" s="1"/>
  <c r="E799" i="4"/>
  <c r="E775" i="4"/>
  <c r="E735" i="4"/>
  <c r="E703" i="4"/>
  <c r="D991" i="4"/>
  <c r="F991" i="4" s="1"/>
  <c r="H991" i="4" s="1"/>
  <c r="D1391" i="4"/>
  <c r="F1391" i="4" s="1"/>
  <c r="H1391" i="4" s="1"/>
  <c r="D2116" i="4"/>
  <c r="F2116" i="4" s="1"/>
  <c r="H2116" i="4" s="1"/>
  <c r="D3123" i="4"/>
  <c r="F3123" i="4" s="1"/>
  <c r="H3123" i="4" s="1"/>
  <c r="D3850" i="4"/>
  <c r="F3850" i="4" s="1"/>
  <c r="H3850" i="4" s="1"/>
  <c r="D4298" i="4"/>
  <c r="F4298" i="4" s="1"/>
  <c r="H4298" i="4" s="1"/>
  <c r="D5602" i="4"/>
  <c r="F5602" i="4" s="1"/>
  <c r="H5602" i="4" s="1"/>
  <c r="C6376" i="4"/>
  <c r="D6376" i="4"/>
  <c r="F6376" i="4" s="1"/>
  <c r="H6376" i="4" s="1"/>
  <c r="C6289" i="4"/>
  <c r="G6289" i="4" s="1"/>
  <c r="I6289" i="4" s="1"/>
  <c r="D6289" i="4"/>
  <c r="F6289" i="4" s="1"/>
  <c r="H6289" i="4" s="1"/>
  <c r="C6209" i="4"/>
  <c r="E6209" i="4" s="1"/>
  <c r="D6209" i="4"/>
  <c r="F6209" i="4" s="1"/>
  <c r="H6209" i="4" s="1"/>
  <c r="C6145" i="4"/>
  <c r="E6145" i="4" s="1"/>
  <c r="D6145" i="4"/>
  <c r="C6121" i="4"/>
  <c r="D6121" i="4"/>
  <c r="C6105" i="4"/>
  <c r="D6105" i="4"/>
  <c r="C6089" i="4"/>
  <c r="E6089" i="4" s="1"/>
  <c r="D6089" i="4"/>
  <c r="C6073" i="4"/>
  <c r="E6073" i="4" s="1"/>
  <c r="D6073" i="4"/>
  <c r="C6049" i="4"/>
  <c r="D6049" i="4"/>
  <c r="C6025" i="4"/>
  <c r="D6025" i="4"/>
  <c r="C5993" i="4"/>
  <c r="E5993" i="4" s="1"/>
  <c r="D5993" i="4"/>
  <c r="C5937" i="4"/>
  <c r="E5937" i="4" s="1"/>
  <c r="D5937" i="4"/>
  <c r="C5913" i="4"/>
  <c r="D5913" i="4"/>
  <c r="C5889" i="4"/>
  <c r="D5889" i="4"/>
  <c r="C5825" i="4"/>
  <c r="E5825" i="4" s="1"/>
  <c r="D5825" i="4"/>
  <c r="C5745" i="4"/>
  <c r="D5745" i="4"/>
  <c r="C5721" i="4"/>
  <c r="D5721" i="4"/>
  <c r="C5697" i="4"/>
  <c r="D5697" i="4"/>
  <c r="C5673" i="4"/>
  <c r="D5673" i="4"/>
  <c r="C5641" i="4"/>
  <c r="E5641" i="4" s="1"/>
  <c r="D5641" i="4"/>
  <c r="C5577" i="4"/>
  <c r="E5577" i="4" s="1"/>
  <c r="D5577" i="4"/>
  <c r="C5489" i="4"/>
  <c r="E5489" i="4" s="1"/>
  <c r="D5489" i="4"/>
  <c r="C5465" i="4"/>
  <c r="E5465" i="4" s="1"/>
  <c r="D5465" i="4"/>
  <c r="C5441" i="4"/>
  <c r="E5441" i="4" s="1"/>
  <c r="D5441" i="4"/>
  <c r="C5417" i="4"/>
  <c r="D5417" i="4"/>
  <c r="C5393" i="4"/>
  <c r="E5393" i="4" s="1"/>
  <c r="D5393" i="4"/>
  <c r="C5377" i="4"/>
  <c r="E5377" i="4" s="1"/>
  <c r="D5377" i="4"/>
  <c r="C5353" i="4"/>
  <c r="E5353" i="4" s="1"/>
  <c r="D5353" i="4"/>
  <c r="C5329" i="4"/>
  <c r="D5329" i="4"/>
  <c r="C5305" i="4"/>
  <c r="E5305" i="4" s="1"/>
  <c r="D5305" i="4"/>
  <c r="C5281" i="4"/>
  <c r="E5281" i="4" s="1"/>
  <c r="D5281" i="4"/>
  <c r="C5265" i="4"/>
  <c r="E5265" i="4" s="1"/>
  <c r="D5265" i="4"/>
  <c r="C5233" i="4"/>
  <c r="E5233" i="4" s="1"/>
  <c r="D5233" i="4"/>
  <c r="C5169" i="4"/>
  <c r="E5169" i="4" s="1"/>
  <c r="D5169" i="4"/>
  <c r="C5145" i="4"/>
  <c r="E5145" i="4" s="1"/>
  <c r="D5145" i="4"/>
  <c r="C5129" i="4"/>
  <c r="E5129" i="4" s="1"/>
  <c r="D5129" i="4"/>
  <c r="C5105" i="4"/>
  <c r="D5105" i="4"/>
  <c r="C5089" i="4"/>
  <c r="E5089" i="4" s="1"/>
  <c r="D5089" i="4"/>
  <c r="C5073" i="4"/>
  <c r="E5073" i="4" s="1"/>
  <c r="D5073" i="4"/>
  <c r="C5057" i="4"/>
  <c r="D5057" i="4"/>
  <c r="C5041" i="4"/>
  <c r="D5041" i="4"/>
  <c r="C5017" i="4"/>
  <c r="E5017" i="4" s="1"/>
  <c r="D5017" i="4"/>
  <c r="C5001" i="4"/>
  <c r="E5001" i="4" s="1"/>
  <c r="D5001" i="4"/>
  <c r="C4977" i="4"/>
  <c r="E4977" i="4" s="1"/>
  <c r="D4977" i="4"/>
  <c r="C4961" i="4"/>
  <c r="D4961" i="4"/>
  <c r="C4929" i="4"/>
  <c r="E4929" i="4" s="1"/>
  <c r="D4929" i="4"/>
  <c r="C4881" i="4"/>
  <c r="D4881" i="4"/>
  <c r="C4857" i="4"/>
  <c r="E4857" i="4" s="1"/>
  <c r="D4857" i="4"/>
  <c r="C4833" i="4"/>
  <c r="E4833" i="4" s="1"/>
  <c r="D4833" i="4"/>
  <c r="C4809" i="4"/>
  <c r="E4809" i="4" s="1"/>
  <c r="D4809" i="4"/>
  <c r="C4753" i="4"/>
  <c r="E4753" i="4" s="1"/>
  <c r="D4753" i="4"/>
  <c r="C4737" i="4"/>
  <c r="D4737" i="4"/>
  <c r="C4721" i="4"/>
  <c r="E4721" i="4" s="1"/>
  <c r="D4721" i="4"/>
  <c r="C4697" i="4"/>
  <c r="E4697" i="4" s="1"/>
  <c r="D4697" i="4"/>
  <c r="C4633" i="4"/>
  <c r="E4633" i="4" s="1"/>
  <c r="D4633" i="4"/>
  <c r="C4553" i="4"/>
  <c r="E4553" i="4" s="1"/>
  <c r="D4553" i="4"/>
  <c r="C4513" i="4"/>
  <c r="D4513" i="4"/>
  <c r="C4489" i="4"/>
  <c r="E4489" i="4" s="1"/>
  <c r="D4489" i="4"/>
  <c r="C4433" i="4"/>
  <c r="E4433" i="4" s="1"/>
  <c r="D4433" i="4"/>
  <c r="C4425" i="4"/>
  <c r="E4425" i="4" s="1"/>
  <c r="D4425" i="4"/>
  <c r="C4409" i="4"/>
  <c r="E4409" i="4" s="1"/>
  <c r="D4409" i="4"/>
  <c r="C4393" i="4"/>
  <c r="E4393" i="4" s="1"/>
  <c r="D4393" i="4"/>
  <c r="C4369" i="4"/>
  <c r="E4369" i="4" s="1"/>
  <c r="D4369" i="4"/>
  <c r="C4353" i="4"/>
  <c r="E4353" i="4" s="1"/>
  <c r="D4353" i="4"/>
  <c r="C4337" i="4"/>
  <c r="D4337" i="4"/>
  <c r="C4321" i="4"/>
  <c r="E4321" i="4" s="1"/>
  <c r="D4321" i="4"/>
  <c r="C4305" i="4"/>
  <c r="E4305" i="4" s="1"/>
  <c r="D4305" i="4"/>
  <c r="C4289" i="4"/>
  <c r="E4289" i="4" s="1"/>
  <c r="D4289" i="4"/>
  <c r="C4281" i="4"/>
  <c r="E4281" i="4" s="1"/>
  <c r="D4281" i="4"/>
  <c r="C4265" i="4"/>
  <c r="E4265" i="4" s="1"/>
  <c r="D4265" i="4"/>
  <c r="C4249" i="4"/>
  <c r="E4249" i="4" s="1"/>
  <c r="D4249" i="4"/>
  <c r="C4225" i="4"/>
  <c r="E4225" i="4" s="1"/>
  <c r="D4225" i="4"/>
  <c r="C4209" i="4"/>
  <c r="D4209" i="4"/>
  <c r="C4185" i="4"/>
  <c r="E4185" i="4" s="1"/>
  <c r="D4185" i="4"/>
  <c r="C4097" i="4"/>
  <c r="E4097" i="4" s="1"/>
  <c r="D4097" i="4"/>
  <c r="C4049" i="4"/>
  <c r="E4049" i="4" s="1"/>
  <c r="D4049" i="4"/>
  <c r="C4033" i="4"/>
  <c r="D4033" i="4"/>
  <c r="C4009" i="4"/>
  <c r="E4009" i="4" s="1"/>
  <c r="D4009" i="4"/>
  <c r="C3993" i="4"/>
  <c r="D3993" i="4"/>
  <c r="C3961" i="4"/>
  <c r="E3961" i="4" s="1"/>
  <c r="D3961" i="4"/>
  <c r="C3889" i="4"/>
  <c r="D3889" i="4"/>
  <c r="C3841" i="4"/>
  <c r="E3841" i="4" s="1"/>
  <c r="D3841" i="4"/>
  <c r="C3833" i="4"/>
  <c r="D3833" i="4"/>
  <c r="C3810" i="4"/>
  <c r="D3810" i="4"/>
  <c r="C3786" i="4"/>
  <c r="D3786" i="4"/>
  <c r="C3754" i="4"/>
  <c r="D3754" i="4"/>
  <c r="E3730" i="4"/>
  <c r="C3722" i="4"/>
  <c r="D3722" i="4"/>
  <c r="C3706" i="4"/>
  <c r="D3706" i="4"/>
  <c r="C3690" i="4"/>
  <c r="D3690" i="4"/>
  <c r="C3650" i="4"/>
  <c r="E3650" i="4" s="1"/>
  <c r="D3650" i="4"/>
  <c r="E3482" i="4"/>
  <c r="C3426" i="4"/>
  <c r="E3426" i="4" s="1"/>
  <c r="D3426" i="4"/>
  <c r="E3386" i="4"/>
  <c r="E3346" i="4"/>
  <c r="C3322" i="4"/>
  <c r="D3322" i="4"/>
  <c r="E3290" i="4"/>
  <c r="C3282" i="4"/>
  <c r="D3282" i="4"/>
  <c r="C3258" i="4"/>
  <c r="D3258" i="4"/>
  <c r="C3146" i="4"/>
  <c r="D3146" i="4"/>
  <c r="C3122" i="4"/>
  <c r="D3122" i="4"/>
  <c r="C3098" i="4"/>
  <c r="D3098" i="4"/>
  <c r="E3075" i="4"/>
  <c r="E3003" i="4"/>
  <c r="E2971" i="4"/>
  <c r="C2955" i="4"/>
  <c r="E2955" i="4" s="1"/>
  <c r="D2955" i="4"/>
  <c r="C2939" i="4"/>
  <c r="D2939" i="4"/>
  <c r="C2915" i="4"/>
  <c r="D2915" i="4"/>
  <c r="E2883" i="4"/>
  <c r="C2867" i="4"/>
  <c r="D2867" i="4"/>
  <c r="C2851" i="4"/>
  <c r="D2851" i="4"/>
  <c r="E2811" i="4"/>
  <c r="C2763" i="4"/>
  <c r="D2763" i="4"/>
  <c r="C2739" i="4"/>
  <c r="E2739" i="4" s="1"/>
  <c r="D2739" i="4"/>
  <c r="C2667" i="4"/>
  <c r="E2667" i="4" s="1"/>
  <c r="D2667" i="4"/>
  <c r="C2651" i="4"/>
  <c r="D2651" i="4"/>
  <c r="E2611" i="4"/>
  <c r="C2595" i="4"/>
  <c r="E2595" i="4" s="1"/>
  <c r="D2595" i="4"/>
  <c r="C2587" i="4"/>
  <c r="D2587" i="4"/>
  <c r="C2539" i="4"/>
  <c r="D2539" i="4"/>
  <c r="C2531" i="4"/>
  <c r="D2531" i="4"/>
  <c r="C2507" i="4"/>
  <c r="D2507" i="4"/>
  <c r="E2475" i="4"/>
  <c r="E2443" i="4"/>
  <c r="C2427" i="4"/>
  <c r="D2427" i="4"/>
  <c r="C2411" i="4"/>
  <c r="D2411" i="4"/>
  <c r="C2395" i="4"/>
  <c r="D2395" i="4"/>
  <c r="C2379" i="4"/>
  <c r="D2379" i="4"/>
  <c r="C2363" i="4"/>
  <c r="D2363" i="4"/>
  <c r="C2347" i="4"/>
  <c r="D2347" i="4"/>
  <c r="C2323" i="4"/>
  <c r="E2323" i="4" s="1"/>
  <c r="D2323" i="4"/>
  <c r="C2315" i="4"/>
  <c r="D2315" i="4"/>
  <c r="E2227" i="4"/>
  <c r="C2211" i="4"/>
  <c r="D2211" i="4"/>
  <c r="C2195" i="4"/>
  <c r="D2195" i="4"/>
  <c r="E2171" i="4"/>
  <c r="C2155" i="4"/>
  <c r="D2155" i="4"/>
  <c r="C2139" i="4"/>
  <c r="E2139" i="4" s="1"/>
  <c r="D2139" i="4"/>
  <c r="C2091" i="4"/>
  <c r="D2091" i="4"/>
  <c r="C2075" i="4"/>
  <c r="D2075" i="4"/>
  <c r="C2019" i="4"/>
  <c r="D2019" i="4"/>
  <c r="E1995" i="4"/>
  <c r="C1972" i="4"/>
  <c r="D1972" i="4"/>
  <c r="E1940" i="4"/>
  <c r="C1916" i="4"/>
  <c r="D1916" i="4"/>
  <c r="C1892" i="4"/>
  <c r="D1892" i="4"/>
  <c r="C1836" i="4"/>
  <c r="D1836" i="4"/>
  <c r="C1812" i="4"/>
  <c r="D1812" i="4"/>
  <c r="C1796" i="4"/>
  <c r="D1796" i="4"/>
  <c r="E1764" i="4"/>
  <c r="C1740" i="4"/>
  <c r="D1740" i="4"/>
  <c r="C1684" i="4"/>
  <c r="D1684" i="4"/>
  <c r="C1660" i="4"/>
  <c r="D1660" i="4"/>
  <c r="C1621" i="4"/>
  <c r="E1621" i="4" s="1"/>
  <c r="D1621" i="4"/>
  <c r="C1414" i="4"/>
  <c r="E1414" i="4" s="1"/>
  <c r="D1414" i="4"/>
  <c r="C1398" i="4"/>
  <c r="D1398" i="4"/>
  <c r="C1390" i="4"/>
  <c r="D1390" i="4"/>
  <c r="C1374" i="4"/>
  <c r="D1374" i="4"/>
  <c r="C1342" i="4"/>
  <c r="D1342" i="4"/>
  <c r="E1310" i="4"/>
  <c r="C1286" i="4"/>
  <c r="D1286" i="4"/>
  <c r="E1262" i="4"/>
  <c r="E1230" i="4"/>
  <c r="C1214" i="4"/>
  <c r="D1214" i="4"/>
  <c r="C1198" i="4"/>
  <c r="D1198" i="4"/>
  <c r="C1150" i="4"/>
  <c r="E1150" i="4" s="1"/>
  <c r="D1150" i="4"/>
  <c r="C1126" i="4"/>
  <c r="D1126" i="4"/>
  <c r="E1006" i="4"/>
  <c r="E982" i="4"/>
  <c r="C974" i="4"/>
  <c r="D974" i="4"/>
  <c r="C966" i="4"/>
  <c r="D966" i="4"/>
  <c r="C918" i="4"/>
  <c r="D918" i="4"/>
  <c r="C878" i="4"/>
  <c r="E878" i="4" s="1"/>
  <c r="D878" i="4"/>
  <c r="C862" i="4"/>
  <c r="E862" i="4" s="1"/>
  <c r="D862" i="4"/>
  <c r="C830" i="4"/>
  <c r="D830" i="4"/>
  <c r="E814" i="4"/>
  <c r="C694" i="4"/>
  <c r="D694" i="4"/>
  <c r="C678" i="4"/>
  <c r="D678" i="4"/>
  <c r="C670" i="4"/>
  <c r="D670" i="4"/>
  <c r="C662" i="4"/>
  <c r="E662" i="4" s="1"/>
  <c r="D662" i="4"/>
  <c r="C654" i="4"/>
  <c r="D654" i="4"/>
  <c r="C622" i="4"/>
  <c r="E622" i="4" s="1"/>
  <c r="D622" i="4"/>
  <c r="D863" i="4"/>
  <c r="F863" i="4" s="1"/>
  <c r="H863" i="4" s="1"/>
  <c r="D1239" i="4"/>
  <c r="F1239" i="4" s="1"/>
  <c r="H1239" i="4" s="1"/>
  <c r="D1407" i="4"/>
  <c r="F1407" i="4" s="1"/>
  <c r="H1407" i="4" s="1"/>
  <c r="D2460" i="4"/>
  <c r="F2460" i="4" s="1"/>
  <c r="H2460" i="4" s="1"/>
  <c r="D2579" i="4"/>
  <c r="F2579" i="4" s="1"/>
  <c r="H2579" i="4" s="1"/>
  <c r="D2644" i="4"/>
  <c r="F2644" i="4" s="1"/>
  <c r="H2644" i="4" s="1"/>
  <c r="D2755" i="4"/>
  <c r="F2755" i="4" s="1"/>
  <c r="H2755" i="4" s="1"/>
  <c r="D2876" i="4"/>
  <c r="F2876" i="4" s="1"/>
  <c r="H2876" i="4" s="1"/>
  <c r="D2923" i="4"/>
  <c r="F2923" i="4" s="1"/>
  <c r="H2923" i="4" s="1"/>
  <c r="D3563" i="4"/>
  <c r="F3563" i="4" s="1"/>
  <c r="H3563" i="4" s="1"/>
  <c r="D3730" i="4"/>
  <c r="F3730" i="4" s="1"/>
  <c r="H3730" i="4" s="1"/>
  <c r="D3882" i="4"/>
  <c r="F3882" i="4" s="1"/>
  <c r="H3882" i="4" s="1"/>
  <c r="D4041" i="4"/>
  <c r="D4106" i="4"/>
  <c r="F4106" i="4" s="1"/>
  <c r="H4106" i="4" s="1"/>
  <c r="D4649" i="4"/>
  <c r="F4649" i="4" s="1"/>
  <c r="H4649" i="4" s="1"/>
  <c r="D4705" i="4"/>
  <c r="F4705" i="4" s="1"/>
  <c r="H4705" i="4" s="1"/>
  <c r="D5513" i="4"/>
  <c r="F5513" i="4" s="1"/>
  <c r="H5513" i="4" s="1"/>
  <c r="C6359" i="4"/>
  <c r="E6359" i="4" s="1"/>
  <c r="D6359" i="4"/>
  <c r="F6359" i="4" s="1"/>
  <c r="H6359" i="4" s="1"/>
  <c r="C6335" i="4"/>
  <c r="D6335" i="4"/>
  <c r="F6335" i="4" s="1"/>
  <c r="H6335" i="4" s="1"/>
  <c r="C6312" i="4"/>
  <c r="D6312" i="4"/>
  <c r="F6312" i="4" s="1"/>
  <c r="H6312" i="4" s="1"/>
  <c r="C6288" i="4"/>
  <c r="D6288" i="4"/>
  <c r="F6288" i="4" s="1"/>
  <c r="H6288" i="4" s="1"/>
  <c r="C6256" i="4"/>
  <c r="D6256" i="4"/>
  <c r="F6256" i="4" s="1"/>
  <c r="H6256" i="4" s="1"/>
  <c r="E6144" i="4"/>
  <c r="C6104" i="4"/>
  <c r="D6104" i="4"/>
  <c r="C6064" i="4"/>
  <c r="D6064" i="4"/>
  <c r="C5984" i="4"/>
  <c r="D5984" i="4"/>
  <c r="C5952" i="4"/>
  <c r="D5952" i="4"/>
  <c r="C5920" i="4"/>
  <c r="D5920" i="4"/>
  <c r="C5864" i="4"/>
  <c r="D5864" i="4"/>
  <c r="C5832" i="4"/>
  <c r="D5832" i="4"/>
  <c r="C5792" i="4"/>
  <c r="D5792" i="4"/>
  <c r="C5760" i="4"/>
  <c r="D5760" i="4"/>
  <c r="E5720" i="4"/>
  <c r="C5696" i="4"/>
  <c r="D5696" i="4"/>
  <c r="C5672" i="4"/>
  <c r="D5672" i="4"/>
  <c r="C5648" i="4"/>
  <c r="D5648" i="4"/>
  <c r="C5616" i="4"/>
  <c r="D5616" i="4"/>
  <c r="C5592" i="4"/>
  <c r="D5592" i="4"/>
  <c r="F5592" i="4" s="1"/>
  <c r="H5592" i="4" s="1"/>
  <c r="C5560" i="4"/>
  <c r="D5560" i="4"/>
  <c r="C5504" i="4"/>
  <c r="D5504" i="4"/>
  <c r="C5480" i="4"/>
  <c r="D5480" i="4"/>
  <c r="C5456" i="4"/>
  <c r="D5456" i="4"/>
  <c r="F5456" i="4" s="1"/>
  <c r="H5456" i="4" s="1"/>
  <c r="C5432" i="4"/>
  <c r="D5432" i="4"/>
  <c r="C5408" i="4"/>
  <c r="D5408" i="4"/>
  <c r="C5384" i="4"/>
  <c r="D5384" i="4"/>
  <c r="F5384" i="4" s="1"/>
  <c r="H5384" i="4" s="1"/>
  <c r="E5360" i="4"/>
  <c r="C5336" i="4"/>
  <c r="D5336" i="4"/>
  <c r="E5288" i="4"/>
  <c r="C5224" i="4"/>
  <c r="D5224" i="4"/>
  <c r="C5200" i="4"/>
  <c r="D5200" i="4"/>
  <c r="F5200" i="4" s="1"/>
  <c r="H5200" i="4" s="1"/>
  <c r="C5184" i="4"/>
  <c r="D5184" i="4"/>
  <c r="C5160" i="4"/>
  <c r="D5160" i="4"/>
  <c r="C5088" i="4"/>
  <c r="D5088" i="4"/>
  <c r="C5072" i="4"/>
  <c r="D5072" i="4"/>
  <c r="F5072" i="4" s="1"/>
  <c r="H5072" i="4" s="1"/>
  <c r="C5048" i="4"/>
  <c r="D5048" i="4"/>
  <c r="C5024" i="4"/>
  <c r="D5024" i="4"/>
  <c r="E4984" i="4"/>
  <c r="C4952" i="4"/>
  <c r="D4952" i="4"/>
  <c r="C4920" i="4"/>
  <c r="D4920" i="4"/>
  <c r="E4896" i="4"/>
  <c r="C4888" i="4"/>
  <c r="D4888" i="4"/>
  <c r="C4864" i="4"/>
  <c r="D4864" i="4"/>
  <c r="C4856" i="4"/>
  <c r="D4856" i="4"/>
  <c r="F4856" i="4" s="1"/>
  <c r="H4856" i="4" s="1"/>
  <c r="C4840" i="4"/>
  <c r="D4840" i="4"/>
  <c r="C4816" i="4"/>
  <c r="D4816" i="4"/>
  <c r="C4792" i="4"/>
  <c r="D4792" i="4"/>
  <c r="C4784" i="4"/>
  <c r="D4784" i="4"/>
  <c r="F4784" i="4" s="1"/>
  <c r="H4784" i="4" s="1"/>
  <c r="C4728" i="4"/>
  <c r="D4728" i="4"/>
  <c r="C4712" i="4"/>
  <c r="D4712" i="4"/>
  <c r="C4688" i="4"/>
  <c r="D4688" i="4"/>
  <c r="C4656" i="4"/>
  <c r="D4656" i="4"/>
  <c r="F4656" i="4" s="1"/>
  <c r="H4656" i="4" s="1"/>
  <c r="C4624" i="4"/>
  <c r="D4624" i="4"/>
  <c r="C4608" i="4"/>
  <c r="D4608" i="4"/>
  <c r="C4584" i="4"/>
  <c r="D4584" i="4"/>
  <c r="C4568" i="4"/>
  <c r="D4568" i="4"/>
  <c r="F4568" i="4" s="1"/>
  <c r="H4568" i="4" s="1"/>
  <c r="C4544" i="4"/>
  <c r="D4544" i="4"/>
  <c r="C4520" i="4"/>
  <c r="D4520" i="4"/>
  <c r="C4496" i="4"/>
  <c r="D4496" i="4"/>
  <c r="C4464" i="4"/>
  <c r="D4464" i="4"/>
  <c r="F4464" i="4" s="1"/>
  <c r="H4464" i="4" s="1"/>
  <c r="C4440" i="4"/>
  <c r="D4440" i="4"/>
  <c r="C4408" i="4"/>
  <c r="D4408" i="4"/>
  <c r="C4360" i="4"/>
  <c r="D4360" i="4"/>
  <c r="C4336" i="4"/>
  <c r="D4336" i="4"/>
  <c r="F4336" i="4" s="1"/>
  <c r="H4336" i="4" s="1"/>
  <c r="C4304" i="4"/>
  <c r="D4304" i="4"/>
  <c r="C4288" i="4"/>
  <c r="D4288" i="4"/>
  <c r="E4248" i="4"/>
  <c r="E4208" i="4"/>
  <c r="C4192" i="4"/>
  <c r="D4192" i="4"/>
  <c r="F4192" i="4" s="1"/>
  <c r="H4192" i="4" s="1"/>
  <c r="C4176" i="4"/>
  <c r="D4176" i="4"/>
  <c r="F4176" i="4" s="1"/>
  <c r="H4176" i="4" s="1"/>
  <c r="C4160" i="4"/>
  <c r="D4160" i="4"/>
  <c r="E4096" i="4"/>
  <c r="C4072" i="4"/>
  <c r="D4072" i="4"/>
  <c r="C4064" i="4"/>
  <c r="D4064" i="4"/>
  <c r="C4056" i="4"/>
  <c r="D4056" i="4"/>
  <c r="E4016" i="4"/>
  <c r="C4008" i="4"/>
  <c r="D4008" i="4"/>
  <c r="C3984" i="4"/>
  <c r="D3984" i="4"/>
  <c r="F3984" i="4" s="1"/>
  <c r="H3984" i="4" s="1"/>
  <c r="C3960" i="4"/>
  <c r="D3960" i="4"/>
  <c r="F3960" i="4" s="1"/>
  <c r="H3960" i="4" s="1"/>
  <c r="C3936" i="4"/>
  <c r="D3936" i="4"/>
  <c r="C3912" i="4"/>
  <c r="D3912" i="4"/>
  <c r="C3888" i="4"/>
  <c r="D3888" i="4"/>
  <c r="F3888" i="4" s="1"/>
  <c r="H3888" i="4" s="1"/>
  <c r="C3864" i="4"/>
  <c r="D3864" i="4"/>
  <c r="F3864" i="4" s="1"/>
  <c r="H3864" i="4" s="1"/>
  <c r="C3832" i="4"/>
  <c r="D3832" i="4"/>
  <c r="C3769" i="4"/>
  <c r="D3769" i="4"/>
  <c r="C3721" i="4"/>
  <c r="E3721" i="4" s="1"/>
  <c r="D3721" i="4"/>
  <c r="F3721" i="4" s="1"/>
  <c r="H3721" i="4" s="1"/>
  <c r="C3705" i="4"/>
  <c r="E3705" i="4" s="1"/>
  <c r="D3705" i="4"/>
  <c r="F3705" i="4" s="1"/>
  <c r="H3705" i="4" s="1"/>
  <c r="C3649" i="4"/>
  <c r="D3649" i="4"/>
  <c r="C3625" i="4"/>
  <c r="E3625" i="4" s="1"/>
  <c r="D3625" i="4"/>
  <c r="C3617" i="4"/>
  <c r="E3617" i="4" s="1"/>
  <c r="D3617" i="4"/>
  <c r="F3617" i="4" s="1"/>
  <c r="H3617" i="4" s="1"/>
  <c r="C3593" i="4"/>
  <c r="D3593" i="4"/>
  <c r="C3561" i="4"/>
  <c r="E3561" i="4" s="1"/>
  <c r="D3561" i="4"/>
  <c r="C3529" i="4"/>
  <c r="E3529" i="4" s="1"/>
  <c r="D3529" i="4"/>
  <c r="C3473" i="4"/>
  <c r="D3473" i="4"/>
  <c r="F3473" i="4" s="1"/>
  <c r="H3473" i="4" s="1"/>
  <c r="C3449" i="4"/>
  <c r="E3449" i="4" s="1"/>
  <c r="D3449" i="4"/>
  <c r="F3449" i="4" s="1"/>
  <c r="H3449" i="4" s="1"/>
  <c r="C3385" i="4"/>
  <c r="D3385" i="4"/>
  <c r="C3377" i="4"/>
  <c r="E3377" i="4" s="1"/>
  <c r="D3377" i="4"/>
  <c r="C3329" i="4"/>
  <c r="E3329" i="4" s="1"/>
  <c r="D3329" i="4"/>
  <c r="F3329" i="4" s="1"/>
  <c r="H3329" i="4" s="1"/>
  <c r="C3305" i="4"/>
  <c r="D3305" i="4"/>
  <c r="F3305" i="4" s="1"/>
  <c r="H3305" i="4" s="1"/>
  <c r="C3281" i="4"/>
  <c r="E3281" i="4" s="1"/>
  <c r="D3281" i="4"/>
  <c r="C3121" i="4"/>
  <c r="E3121" i="4" s="1"/>
  <c r="D3121" i="4"/>
  <c r="C3089" i="4"/>
  <c r="E3089" i="4" s="1"/>
  <c r="D3089" i="4"/>
  <c r="F3089" i="4" s="1"/>
  <c r="H3089" i="4" s="1"/>
  <c r="C3026" i="4"/>
  <c r="D3026" i="4"/>
  <c r="F3026" i="4" s="1"/>
  <c r="H3026" i="4" s="1"/>
  <c r="E2986" i="4"/>
  <c r="C2962" i="4"/>
  <c r="D2962" i="4"/>
  <c r="C2946" i="4"/>
  <c r="D2946" i="4"/>
  <c r="C2930" i="4"/>
  <c r="E2930" i="4" s="1"/>
  <c r="D2930" i="4"/>
  <c r="C2898" i="4"/>
  <c r="D2898" i="4"/>
  <c r="E2858" i="4"/>
  <c r="E2810" i="4"/>
  <c r="C2794" i="4"/>
  <c r="E2794" i="4" s="1"/>
  <c r="D2794" i="4"/>
  <c r="C2778" i="4"/>
  <c r="D2778" i="4"/>
  <c r="C2754" i="4"/>
  <c r="D2754" i="4"/>
  <c r="E2690" i="4"/>
  <c r="C2634" i="4"/>
  <c r="D2634" i="4"/>
  <c r="E2602" i="4"/>
  <c r="E2562" i="4"/>
  <c r="E2514" i="4"/>
  <c r="C2498" i="4"/>
  <c r="D2498" i="4"/>
  <c r="C2482" i="4"/>
  <c r="D2482" i="4"/>
  <c r="C2466" i="4"/>
  <c r="D2466" i="4"/>
  <c r="C2442" i="4"/>
  <c r="D2442" i="4"/>
  <c r="C2434" i="4"/>
  <c r="D2434" i="4"/>
  <c r="C2426" i="4"/>
  <c r="D2426" i="4"/>
  <c r="C2402" i="4"/>
  <c r="D2402" i="4"/>
  <c r="C2354" i="4"/>
  <c r="D2354" i="4"/>
  <c r="C2338" i="4"/>
  <c r="E2338" i="4" s="1"/>
  <c r="D2338" i="4"/>
  <c r="C2322" i="4"/>
  <c r="D2322" i="4"/>
  <c r="E2298" i="4"/>
  <c r="C2274" i="4"/>
  <c r="D2274" i="4"/>
  <c r="F2274" i="4" s="1"/>
  <c r="H2274" i="4" s="1"/>
  <c r="C2258" i="4"/>
  <c r="D2258" i="4"/>
  <c r="F2258" i="4" s="1"/>
  <c r="H2258" i="4" s="1"/>
  <c r="E2170" i="4"/>
  <c r="C2146" i="4"/>
  <c r="D2146" i="4"/>
  <c r="C2130" i="4"/>
  <c r="D2130" i="4"/>
  <c r="E2106" i="4"/>
  <c r="C2082" i="4"/>
  <c r="D2082" i="4"/>
  <c r="C2066" i="4"/>
  <c r="D2066" i="4"/>
  <c r="C2018" i="4"/>
  <c r="D2018" i="4"/>
  <c r="E1986" i="4"/>
  <c r="C1963" i="4"/>
  <c r="D1963" i="4"/>
  <c r="C1947" i="4"/>
  <c r="D1947" i="4"/>
  <c r="E1923" i="4"/>
  <c r="E1875" i="4"/>
  <c r="C1835" i="4"/>
  <c r="D1835" i="4"/>
  <c r="C1827" i="4"/>
  <c r="D1827" i="4"/>
  <c r="C1795" i="4"/>
  <c r="D1795" i="4"/>
  <c r="E1763" i="4"/>
  <c r="E1731" i="4"/>
  <c r="E1667" i="4"/>
  <c r="C1652" i="4"/>
  <c r="D1652" i="4"/>
  <c r="F1652" i="4" s="1"/>
  <c r="H1652" i="4" s="1"/>
  <c r="C1628" i="4"/>
  <c r="D1628" i="4"/>
  <c r="F1628" i="4" s="1"/>
  <c r="H1628" i="4" s="1"/>
  <c r="C1620" i="4"/>
  <c r="D1620" i="4"/>
  <c r="E1572" i="4"/>
  <c r="E997" i="4"/>
  <c r="E829" i="4"/>
  <c r="C645" i="4"/>
  <c r="E645" i="4" s="1"/>
  <c r="D645" i="4"/>
  <c r="C637" i="4"/>
  <c r="D637" i="4"/>
  <c r="C541" i="4"/>
  <c r="E541" i="4" s="1"/>
  <c r="D541" i="4"/>
  <c r="C517" i="4"/>
  <c r="E517" i="4" s="1"/>
  <c r="D517" i="4"/>
  <c r="D1119" i="4"/>
  <c r="F1119" i="4" s="1"/>
  <c r="H1119" i="4" s="1"/>
  <c r="D1367" i="4"/>
  <c r="F1367" i="4" s="1"/>
  <c r="H1367" i="4" s="1"/>
  <c r="D1691" i="4"/>
  <c r="F1691" i="4" s="1"/>
  <c r="H1691" i="4" s="1"/>
  <c r="D1756" i="4"/>
  <c r="F1756" i="4" s="1"/>
  <c r="H1756" i="4" s="1"/>
  <c r="D1965" i="4"/>
  <c r="F1965" i="4" s="1"/>
  <c r="H1965" i="4" s="1"/>
  <c r="D2044" i="4"/>
  <c r="F2044" i="4" s="1"/>
  <c r="H2044" i="4" s="1"/>
  <c r="D2098" i="4"/>
  <c r="F2098" i="4" s="1"/>
  <c r="H2098" i="4" s="1"/>
  <c r="D2172" i="4"/>
  <c r="F2172" i="4" s="1"/>
  <c r="H2172" i="4" s="1"/>
  <c r="D2226" i="4"/>
  <c r="F2226" i="4" s="1"/>
  <c r="H2226" i="4" s="1"/>
  <c r="D2514" i="4"/>
  <c r="F2514" i="4" s="1"/>
  <c r="H2514" i="4" s="1"/>
  <c r="D3361" i="4"/>
  <c r="F3361" i="4" s="1"/>
  <c r="H3361" i="4" s="1"/>
  <c r="D3778" i="4"/>
  <c r="F3778" i="4" s="1"/>
  <c r="H3778" i="4" s="1"/>
  <c r="D3954" i="4"/>
  <c r="F3954" i="4" s="1"/>
  <c r="H3954" i="4" s="1"/>
  <c r="D4026" i="4"/>
  <c r="F4026" i="4" s="1"/>
  <c r="H4026" i="4" s="1"/>
  <c r="D4282" i="4"/>
  <c r="F4282" i="4" s="1"/>
  <c r="H4282" i="4" s="1"/>
  <c r="D5058" i="4"/>
  <c r="F5058" i="4" s="1"/>
  <c r="H5058" i="4" s="1"/>
  <c r="D5368" i="4"/>
  <c r="F5368" i="4" s="1"/>
  <c r="H5368" i="4" s="1"/>
  <c r="D6130" i="4"/>
  <c r="F6130" i="4" s="1"/>
  <c r="H6130" i="4" s="1"/>
  <c r="D6216" i="4"/>
  <c r="F6216" i="4" s="1"/>
  <c r="H6216" i="4" s="1"/>
  <c r="C6398" i="4"/>
  <c r="D6398" i="4"/>
  <c r="F6398" i="4" s="1"/>
  <c r="H6398" i="4" s="1"/>
  <c r="C6382" i="4"/>
  <c r="D6382" i="4"/>
  <c r="F6382" i="4" s="1"/>
  <c r="H6382" i="4" s="1"/>
  <c r="C6358" i="4"/>
  <c r="E6358" i="4" s="1"/>
  <c r="D6358" i="4"/>
  <c r="F6358" i="4" s="1"/>
  <c r="H6358" i="4" s="1"/>
  <c r="C6327" i="4"/>
  <c r="D6327" i="4"/>
  <c r="F6327" i="4" s="1"/>
  <c r="H6327" i="4" s="1"/>
  <c r="G6287" i="4"/>
  <c r="I6287" i="4" s="1"/>
  <c r="E6287" i="4"/>
  <c r="G6239" i="4"/>
  <c r="I6239" i="4" s="1"/>
  <c r="E6239" i="4"/>
  <c r="E6199" i="4"/>
  <c r="G6199" i="4"/>
  <c r="I6199" i="4" s="1"/>
  <c r="C6183" i="4"/>
  <c r="D6183" i="4"/>
  <c r="F6183" i="4" s="1"/>
  <c r="H6183" i="4" s="1"/>
  <c r="C6175" i="4"/>
  <c r="D6175" i="4"/>
  <c r="F6175" i="4" s="1"/>
  <c r="H6175" i="4" s="1"/>
  <c r="C6159" i="4"/>
  <c r="D6159" i="4"/>
  <c r="C6135" i="4"/>
  <c r="D6135" i="4"/>
  <c r="F6135" i="4" s="1"/>
  <c r="H6135" i="4" s="1"/>
  <c r="C6119" i="4"/>
  <c r="D6119" i="4"/>
  <c r="C6095" i="4"/>
  <c r="D6095" i="4"/>
  <c r="C6055" i="4"/>
  <c r="D6055" i="4"/>
  <c r="C5983" i="4"/>
  <c r="D5983" i="4"/>
  <c r="F5983" i="4" s="1"/>
  <c r="H5983" i="4" s="1"/>
  <c r="C5967" i="4"/>
  <c r="D5967" i="4"/>
  <c r="C5951" i="4"/>
  <c r="D5951" i="4"/>
  <c r="C5927" i="4"/>
  <c r="D5927" i="4"/>
  <c r="C5903" i="4"/>
  <c r="D5903" i="4"/>
  <c r="F5903" i="4" s="1"/>
  <c r="H5903" i="4" s="1"/>
  <c r="C5887" i="4"/>
  <c r="D5887" i="4"/>
  <c r="C5863" i="4"/>
  <c r="D5863" i="4"/>
  <c r="C5847" i="4"/>
  <c r="D5847" i="4"/>
  <c r="C5823" i="4"/>
  <c r="D5823" i="4"/>
  <c r="F5823" i="4" s="1"/>
  <c r="H5823" i="4" s="1"/>
  <c r="C5807" i="4"/>
  <c r="D5807" i="4"/>
  <c r="C5775" i="4"/>
  <c r="D5775" i="4"/>
  <c r="C5743" i="4"/>
  <c r="D5743" i="4"/>
  <c r="C5695" i="4"/>
  <c r="D5695" i="4"/>
  <c r="F5695" i="4" s="1"/>
  <c r="H5695" i="4" s="1"/>
  <c r="C5615" i="4"/>
  <c r="D5615" i="4"/>
  <c r="E5599" i="4"/>
  <c r="C5575" i="4"/>
  <c r="D5575" i="4"/>
  <c r="C5551" i="4"/>
  <c r="D5551" i="4"/>
  <c r="C5535" i="4"/>
  <c r="D5535" i="4"/>
  <c r="C5511" i="4"/>
  <c r="D5511" i="4"/>
  <c r="C5487" i="4"/>
  <c r="D5487" i="4"/>
  <c r="E5455" i="4"/>
  <c r="C5439" i="4"/>
  <c r="D5439" i="4"/>
  <c r="C5423" i="4"/>
  <c r="D5423" i="4"/>
  <c r="C5399" i="4"/>
  <c r="D5399" i="4"/>
  <c r="E5359" i="4"/>
  <c r="C5335" i="4"/>
  <c r="D5335" i="4"/>
  <c r="E5303" i="4"/>
  <c r="C5287" i="4"/>
  <c r="D5287" i="4"/>
  <c r="C5263" i="4"/>
  <c r="D5263" i="4"/>
  <c r="C5239" i="4"/>
  <c r="D5239" i="4"/>
  <c r="C5199" i="4"/>
  <c r="D5199" i="4"/>
  <c r="E5143" i="4"/>
  <c r="C5063" i="4"/>
  <c r="D5063" i="4"/>
  <c r="E4887" i="4"/>
  <c r="C4879" i="4"/>
  <c r="D4879" i="4"/>
  <c r="C4855" i="4"/>
  <c r="D4855" i="4"/>
  <c r="C4847" i="4"/>
  <c r="D4847" i="4"/>
  <c r="F4847" i="4" s="1"/>
  <c r="H4847" i="4" s="1"/>
  <c r="C4831" i="4"/>
  <c r="D4831" i="4"/>
  <c r="C4807" i="4"/>
  <c r="D4807" i="4"/>
  <c r="C4783" i="4"/>
  <c r="D4783" i="4"/>
  <c r="E4735" i="4"/>
  <c r="C4711" i="4"/>
  <c r="D4711" i="4"/>
  <c r="C4687" i="4"/>
  <c r="D4687" i="4"/>
  <c r="C4623" i="4"/>
  <c r="D4623" i="4"/>
  <c r="C4615" i="4"/>
  <c r="D4615" i="4"/>
  <c r="C4599" i="4"/>
  <c r="D4599" i="4"/>
  <c r="C4591" i="4"/>
  <c r="D4591" i="4"/>
  <c r="C4567" i="4"/>
  <c r="D4567" i="4"/>
  <c r="C4543" i="4"/>
  <c r="D4543" i="4"/>
  <c r="C4511" i="4"/>
  <c r="D4511" i="4"/>
  <c r="C4487" i="4"/>
  <c r="D4487" i="4"/>
  <c r="C4471" i="4"/>
  <c r="D4471" i="4"/>
  <c r="C4447" i="4"/>
  <c r="D4447" i="4"/>
  <c r="C4423" i="4"/>
  <c r="D4423" i="4"/>
  <c r="C4407" i="4"/>
  <c r="D4407" i="4"/>
  <c r="C4383" i="4"/>
  <c r="D4383" i="4"/>
  <c r="E4343" i="4"/>
  <c r="C4319" i="4"/>
  <c r="D4319" i="4"/>
  <c r="C4295" i="4"/>
  <c r="D4295" i="4"/>
  <c r="C4271" i="4"/>
  <c r="D4271" i="4"/>
  <c r="C4255" i="4"/>
  <c r="D4255" i="4"/>
  <c r="F4255" i="4" s="1"/>
  <c r="H4255" i="4" s="1"/>
  <c r="E4223" i="4"/>
  <c r="C4191" i="4"/>
  <c r="D4191" i="4"/>
  <c r="C4167" i="4"/>
  <c r="D4167" i="4"/>
  <c r="C4143" i="4"/>
  <c r="D4143" i="4"/>
  <c r="C4103" i="4"/>
  <c r="D4103" i="4"/>
  <c r="C4087" i="4"/>
  <c r="D4087" i="4"/>
  <c r="E4055" i="4"/>
  <c r="C4031" i="4"/>
  <c r="D4031" i="4"/>
  <c r="C4023" i="4"/>
  <c r="E4023" i="4" s="1"/>
  <c r="D4023" i="4"/>
  <c r="C3999" i="4"/>
  <c r="D3999" i="4"/>
  <c r="C3991" i="4"/>
  <c r="E3991" i="4" s="1"/>
  <c r="D3991" i="4"/>
  <c r="C3983" i="4"/>
  <c r="D3983" i="4"/>
  <c r="C3951" i="4"/>
  <c r="E3951" i="4" s="1"/>
  <c r="D3951" i="4"/>
  <c r="C3903" i="4"/>
  <c r="D3903" i="4"/>
  <c r="C3887" i="4"/>
  <c r="D3887" i="4"/>
  <c r="E3839" i="4"/>
  <c r="E3800" i="4"/>
  <c r="C3744" i="4"/>
  <c r="D3744" i="4"/>
  <c r="E3712" i="4"/>
  <c r="C3696" i="4"/>
  <c r="D3696" i="4"/>
  <c r="E3664" i="4"/>
  <c r="C3648" i="4"/>
  <c r="D3648" i="4"/>
  <c r="C3592" i="4"/>
  <c r="D3592" i="4"/>
  <c r="C3536" i="4"/>
  <c r="D3536" i="4"/>
  <c r="C3520" i="4"/>
  <c r="D3520" i="4"/>
  <c r="C3496" i="4"/>
  <c r="D3496" i="4"/>
  <c r="C3480" i="4"/>
  <c r="D3480" i="4"/>
  <c r="F3480" i="4" s="1"/>
  <c r="H3480" i="4" s="1"/>
  <c r="E3408" i="4"/>
  <c r="E3368" i="4"/>
  <c r="C3344" i="4"/>
  <c r="D3344" i="4"/>
  <c r="F3344" i="4" s="1"/>
  <c r="H3344" i="4" s="1"/>
  <c r="E3304" i="4"/>
  <c r="C3288" i="4"/>
  <c r="D3288" i="4"/>
  <c r="C3272" i="4"/>
  <c r="E3272" i="4" s="1"/>
  <c r="D3272" i="4"/>
  <c r="C3208" i="4"/>
  <c r="D3208" i="4"/>
  <c r="C3200" i="4"/>
  <c r="D3200" i="4"/>
  <c r="C3184" i="4"/>
  <c r="D3184" i="4"/>
  <c r="C3176" i="4"/>
  <c r="D3176" i="4"/>
  <c r="C3160" i="4"/>
  <c r="D3160" i="4"/>
  <c r="C3144" i="4"/>
  <c r="D3144" i="4"/>
  <c r="C3136" i="4"/>
  <c r="D3136" i="4"/>
  <c r="C3120" i="4"/>
  <c r="D3120" i="4"/>
  <c r="C3096" i="4"/>
  <c r="D3096" i="4"/>
  <c r="C3081" i="4"/>
  <c r="D3081" i="4"/>
  <c r="C3057" i="4"/>
  <c r="E3057" i="4" s="1"/>
  <c r="D3057" i="4"/>
  <c r="C3041" i="4"/>
  <c r="D3041" i="4"/>
  <c r="C3025" i="4"/>
  <c r="E3025" i="4" s="1"/>
  <c r="D3025" i="4"/>
  <c r="C2929" i="4"/>
  <c r="D2929" i="4"/>
  <c r="C2809" i="4"/>
  <c r="E2809" i="4" s="1"/>
  <c r="D2809" i="4"/>
  <c r="C2793" i="4"/>
  <c r="E2793" i="4" s="1"/>
  <c r="D2793" i="4"/>
  <c r="C2729" i="4"/>
  <c r="E2729" i="4" s="1"/>
  <c r="D2729" i="4"/>
  <c r="C2657" i="4"/>
  <c r="D2657" i="4"/>
  <c r="C2649" i="4"/>
  <c r="D2649" i="4"/>
  <c r="C2633" i="4"/>
  <c r="E2633" i="4" s="1"/>
  <c r="D2633" i="4"/>
  <c r="C2609" i="4"/>
  <c r="E2609" i="4" s="1"/>
  <c r="D2609" i="4"/>
  <c r="C2593" i="4"/>
  <c r="E2593" i="4" s="1"/>
  <c r="D2593" i="4"/>
  <c r="C2569" i="4"/>
  <c r="D2569" i="4"/>
  <c r="C2513" i="4"/>
  <c r="E2513" i="4" s="1"/>
  <c r="D2513" i="4"/>
  <c r="C2497" i="4"/>
  <c r="E2497" i="4" s="1"/>
  <c r="D2497" i="4"/>
  <c r="C2481" i="4"/>
  <c r="E2481" i="4" s="1"/>
  <c r="D2481" i="4"/>
  <c r="C2417" i="4"/>
  <c r="D2417" i="4"/>
  <c r="C2393" i="4"/>
  <c r="E2393" i="4" s="1"/>
  <c r="D2393" i="4"/>
  <c r="C2377" i="4"/>
  <c r="E2377" i="4" s="1"/>
  <c r="D2377" i="4"/>
  <c r="C2305" i="4"/>
  <c r="E2305" i="4" s="1"/>
  <c r="D2305" i="4"/>
  <c r="C2273" i="4"/>
  <c r="D2273" i="4"/>
  <c r="C2073" i="4"/>
  <c r="E2073" i="4" s="1"/>
  <c r="D2073" i="4"/>
  <c r="C1993" i="4"/>
  <c r="E1993" i="4" s="1"/>
  <c r="D1993" i="4"/>
  <c r="C1970" i="4"/>
  <c r="D1970" i="4"/>
  <c r="C1954" i="4"/>
  <c r="D1954" i="4"/>
  <c r="C1938" i="4"/>
  <c r="E1938" i="4" s="1"/>
  <c r="D1938" i="4"/>
  <c r="E1898" i="4"/>
  <c r="E1834" i="4"/>
  <c r="C1818" i="4"/>
  <c r="D1818" i="4"/>
  <c r="C1762" i="4"/>
  <c r="D1762" i="4"/>
  <c r="E1746" i="4"/>
  <c r="C1730" i="4"/>
  <c r="D1730" i="4"/>
  <c r="C1706" i="4"/>
  <c r="D1706" i="4"/>
  <c r="C1674" i="4"/>
  <c r="E1674" i="4" s="1"/>
  <c r="D1674" i="4"/>
  <c r="E1603" i="4"/>
  <c r="C1587" i="4"/>
  <c r="D1587" i="4"/>
  <c r="E1547" i="4"/>
  <c r="C1523" i="4"/>
  <c r="E1523" i="4" s="1"/>
  <c r="D1523" i="4"/>
  <c r="E1492" i="4"/>
  <c r="E1460" i="4"/>
  <c r="E1444" i="4"/>
  <c r="E1420" i="4"/>
  <c r="C1404" i="4"/>
  <c r="D1404" i="4"/>
  <c r="E1372" i="4"/>
  <c r="E1356" i="4"/>
  <c r="C1340" i="4"/>
  <c r="D1340" i="4"/>
  <c r="C1324" i="4"/>
  <c r="D1324" i="4"/>
  <c r="F1324" i="4" s="1"/>
  <c r="H1324" i="4" s="1"/>
  <c r="C1316" i="4"/>
  <c r="D1316" i="4"/>
  <c r="C1292" i="4"/>
  <c r="D1292" i="4"/>
  <c r="C1284" i="4"/>
  <c r="D1284" i="4"/>
  <c r="C1268" i="4"/>
  <c r="D1268" i="4"/>
  <c r="F1268" i="4" s="1"/>
  <c r="H1268" i="4" s="1"/>
  <c r="C1116" i="4"/>
  <c r="D1116" i="4"/>
  <c r="F1116" i="4" s="1"/>
  <c r="H1116" i="4" s="1"/>
  <c r="C1092" i="4"/>
  <c r="D1092" i="4"/>
  <c r="E1076" i="4"/>
  <c r="C1060" i="4"/>
  <c r="D1060" i="4"/>
  <c r="C1044" i="4"/>
  <c r="D1044" i="4"/>
  <c r="C956" i="4"/>
  <c r="D956" i="4"/>
  <c r="E932" i="4"/>
  <c r="C916" i="4"/>
  <c r="D916" i="4"/>
  <c r="C868" i="4"/>
  <c r="D868" i="4"/>
  <c r="F868" i="4" s="1"/>
  <c r="H868" i="4" s="1"/>
  <c r="E844" i="4"/>
  <c r="C820" i="4"/>
  <c r="D820" i="4"/>
  <c r="C812" i="4"/>
  <c r="D812" i="4"/>
  <c r="C796" i="4"/>
  <c r="D796" i="4"/>
  <c r="E652" i="4"/>
  <c r="C612" i="4"/>
  <c r="E612" i="4" s="1"/>
  <c r="D612" i="4"/>
  <c r="C596" i="4"/>
  <c r="E596" i="4" s="1"/>
  <c r="D596" i="4"/>
  <c r="F596" i="4" s="1"/>
  <c r="H596" i="4" s="1"/>
  <c r="C556" i="4"/>
  <c r="E556" i="4" s="1"/>
  <c r="D556" i="4"/>
  <c r="C540" i="4"/>
  <c r="E540" i="4" s="1"/>
  <c r="D540" i="4"/>
  <c r="C532" i="4"/>
  <c r="E532" i="4" s="1"/>
  <c r="D532" i="4"/>
  <c r="F532" i="4" s="1"/>
  <c r="H532" i="4" s="1"/>
  <c r="C516" i="4"/>
  <c r="E516" i="4" s="1"/>
  <c r="D516" i="4"/>
  <c r="F516" i="4" s="1"/>
  <c r="H516" i="4" s="1"/>
  <c r="C484" i="4"/>
  <c r="E484" i="4" s="1"/>
  <c r="D484" i="4"/>
  <c r="D852" i="4"/>
  <c r="F852" i="4" s="1"/>
  <c r="H852" i="4" s="1"/>
  <c r="D1134" i="4"/>
  <c r="F1134" i="4" s="1"/>
  <c r="H1134" i="4" s="1"/>
  <c r="D1310" i="4"/>
  <c r="F1310" i="4" s="1"/>
  <c r="H1310" i="4" s="1"/>
  <c r="D1614" i="4"/>
  <c r="F1614" i="4" s="1"/>
  <c r="H1614" i="4" s="1"/>
  <c r="D1747" i="4"/>
  <c r="F1747" i="4" s="1"/>
  <c r="H1747" i="4" s="1"/>
  <c r="D2227" i="4"/>
  <c r="F2227" i="4" s="1"/>
  <c r="H2227" i="4" s="1"/>
  <c r="D2499" i="4"/>
  <c r="F2499" i="4" s="1"/>
  <c r="H2499" i="4" s="1"/>
  <c r="D2673" i="4"/>
  <c r="F2673" i="4" s="1"/>
  <c r="H2673" i="4" s="1"/>
  <c r="D3393" i="4"/>
  <c r="F3393" i="4" s="1"/>
  <c r="H3393" i="4" s="1"/>
  <c r="D3531" i="4"/>
  <c r="F3531" i="4" s="1"/>
  <c r="H3531" i="4" s="1"/>
  <c r="D445" i="4"/>
  <c r="F445" i="4" s="1"/>
  <c r="H445" i="4" s="1"/>
  <c r="D446" i="4"/>
  <c r="F446" i="4" s="1"/>
  <c r="H446" i="4" s="1"/>
  <c r="D765" i="4"/>
  <c r="F765" i="4" s="1"/>
  <c r="H765" i="4" s="1"/>
  <c r="D572" i="4"/>
  <c r="F572" i="4" s="1"/>
  <c r="H572" i="4" s="1"/>
  <c r="D630" i="4"/>
  <c r="F630" i="4" s="1"/>
  <c r="H630" i="4" s="1"/>
  <c r="D735" i="4"/>
  <c r="F735" i="4" s="1"/>
  <c r="H735" i="4" s="1"/>
  <c r="D751" i="4"/>
  <c r="F751" i="4" s="1"/>
  <c r="H751" i="4" s="1"/>
  <c r="D766" i="4"/>
  <c r="F766" i="4" s="1"/>
  <c r="H766" i="4" s="1"/>
  <c r="D839" i="4"/>
  <c r="F839" i="4" s="1"/>
  <c r="H839" i="4" s="1"/>
  <c r="D847" i="4"/>
  <c r="F847" i="4" s="1"/>
  <c r="H847" i="4" s="1"/>
  <c r="D911" i="4"/>
  <c r="F911" i="4" s="1"/>
  <c r="H911" i="4" s="1"/>
  <c r="D924" i="4"/>
  <c r="F924" i="4" s="1"/>
  <c r="H924" i="4" s="1"/>
  <c r="D988" i="4"/>
  <c r="F988" i="4" s="1"/>
  <c r="H988" i="4" s="1"/>
  <c r="D996" i="4"/>
  <c r="F996" i="4" s="1"/>
  <c r="H996" i="4" s="1"/>
  <c r="D1006" i="4"/>
  <c r="F1006" i="4" s="1"/>
  <c r="H1006" i="4" s="1"/>
  <c r="D1084" i="4"/>
  <c r="F1084" i="4" s="1"/>
  <c r="H1084" i="4" s="1"/>
  <c r="D1207" i="4"/>
  <c r="F1207" i="4" s="1"/>
  <c r="H1207" i="4" s="1"/>
  <c r="D1270" i="4"/>
  <c r="F1270" i="4" s="1"/>
  <c r="H1270" i="4" s="1"/>
  <c r="D1287" i="4"/>
  <c r="F1287" i="4" s="1"/>
  <c r="H1287" i="4" s="1"/>
  <c r="D1300" i="4"/>
  <c r="F1300" i="4" s="1"/>
  <c r="H1300" i="4" s="1"/>
  <c r="D1358" i="4"/>
  <c r="F1358" i="4" s="1"/>
  <c r="H1358" i="4" s="1"/>
  <c r="D1372" i="4"/>
  <c r="F1372" i="4" s="1"/>
  <c r="H1372" i="4" s="1"/>
  <c r="D1429" i="4"/>
  <c r="F1429" i="4" s="1"/>
  <c r="H1429" i="4" s="1"/>
  <c r="D1444" i="4"/>
  <c r="F1444" i="4" s="1"/>
  <c r="H1444" i="4" s="1"/>
  <c r="D1566" i="4"/>
  <c r="F1566" i="4" s="1"/>
  <c r="D1579" i="4"/>
  <c r="F1579" i="4" s="1"/>
  <c r="H1579" i="4" s="1"/>
  <c r="D1606" i="4"/>
  <c r="F1606" i="4" s="1"/>
  <c r="H1606" i="4" s="1"/>
  <c r="D1645" i="4"/>
  <c r="F1645" i="4" s="1"/>
  <c r="H1645" i="4" s="1"/>
  <c r="D1698" i="4"/>
  <c r="F1698" i="4" s="1"/>
  <c r="H1698" i="4" s="1"/>
  <c r="D1709" i="4"/>
  <c r="F1709" i="4" s="1"/>
  <c r="H1709" i="4" s="1"/>
  <c r="D1725" i="4"/>
  <c r="F1725" i="4" s="1"/>
  <c r="H1725" i="4" s="1"/>
  <c r="D1738" i="4"/>
  <c r="F1738" i="4" s="1"/>
  <c r="H1738" i="4" s="1"/>
  <c r="D1763" i="4"/>
  <c r="F1763" i="4" s="1"/>
  <c r="H1763" i="4" s="1"/>
  <c r="D1780" i="4"/>
  <c r="F1780" i="4" s="1"/>
  <c r="H1780" i="4" s="1"/>
  <c r="D1819" i="4"/>
  <c r="F1819" i="4" s="1"/>
  <c r="H1819" i="4" s="1"/>
  <c r="D1940" i="4"/>
  <c r="F1940" i="4" s="1"/>
  <c r="H1940" i="4" s="1"/>
  <c r="D1986" i="4"/>
  <c r="F1986" i="4" s="1"/>
  <c r="H1986" i="4" s="1"/>
  <c r="D2050" i="4"/>
  <c r="F2050" i="4" s="1"/>
  <c r="H2050" i="4" s="1"/>
  <c r="D2114" i="4"/>
  <c r="F2114" i="4" s="1"/>
  <c r="H2114" i="4" s="1"/>
  <c r="D2178" i="4"/>
  <c r="F2178" i="4" s="1"/>
  <c r="H2178" i="4" s="1"/>
  <c r="D2242" i="4"/>
  <c r="F2242" i="4" s="1"/>
  <c r="H2242" i="4" s="1"/>
  <c r="D2299" i="4"/>
  <c r="F2299" i="4" s="1"/>
  <c r="H2299" i="4" s="1"/>
  <c r="D2451" i="4"/>
  <c r="F2451" i="4" s="1"/>
  <c r="H2451" i="4" s="1"/>
  <c r="D2523" i="4"/>
  <c r="F2523" i="4" s="1"/>
  <c r="H2523" i="4" s="1"/>
  <c r="D2588" i="4"/>
  <c r="F2588" i="4" s="1"/>
  <c r="H2588" i="4" s="1"/>
  <c r="D2697" i="4"/>
  <c r="F2697" i="4" s="1"/>
  <c r="H2697" i="4" s="1"/>
  <c r="D2780" i="4"/>
  <c r="F2780" i="4" s="1"/>
  <c r="H2780" i="4" s="1"/>
  <c r="D2932" i="4"/>
  <c r="F2932" i="4" s="1"/>
  <c r="H2932" i="4" s="1"/>
  <c r="D2987" i="4"/>
  <c r="F2987" i="4" s="1"/>
  <c r="H2987" i="4" s="1"/>
  <c r="D3050" i="4"/>
  <c r="F3050" i="4" s="1"/>
  <c r="H3050" i="4" s="1"/>
  <c r="D3137" i="4"/>
  <c r="F3137" i="4" s="1"/>
  <c r="H3137" i="4" s="1"/>
  <c r="D3193" i="4"/>
  <c r="F3193" i="4" s="1"/>
  <c r="H3193" i="4" s="1"/>
  <c r="D3211" i="4"/>
  <c r="F3211" i="4" s="1"/>
  <c r="H3211" i="4" s="1"/>
  <c r="D3264" i="4"/>
  <c r="F3264" i="4" s="1"/>
  <c r="H3264" i="4" s="1"/>
  <c r="D3313" i="4"/>
  <c r="F3313" i="4" s="1"/>
  <c r="H3313" i="4" s="1"/>
  <c r="D3331" i="4"/>
  <c r="F3331" i="4" s="1"/>
  <c r="H3331" i="4" s="1"/>
  <c r="D3368" i="4"/>
  <c r="F3368" i="4" s="1"/>
  <c r="H3368" i="4" s="1"/>
  <c r="D3386" i="4"/>
  <c r="F3386" i="4" s="1"/>
  <c r="H3386" i="4" s="1"/>
  <c r="D3481" i="4"/>
  <c r="F3481" i="4" s="1"/>
  <c r="H3481" i="4" s="1"/>
  <c r="D3506" i="4"/>
  <c r="F3506" i="4" s="1"/>
  <c r="H3506" i="4" s="1"/>
  <c r="D3571" i="4"/>
  <c r="F3571" i="4" s="1"/>
  <c r="H3571" i="4" s="1"/>
  <c r="D3587" i="4"/>
  <c r="F3587" i="4" s="1"/>
  <c r="H3587" i="4" s="1"/>
  <c r="D3747" i="4"/>
  <c r="F3747" i="4" s="1"/>
  <c r="H3747" i="4" s="1"/>
  <c r="D3787" i="4"/>
  <c r="F3787" i="4" s="1"/>
  <c r="H3787" i="4" s="1"/>
  <c r="D3930" i="4"/>
  <c r="F3930" i="4" s="1"/>
  <c r="D3986" i="4"/>
  <c r="F3986" i="4" s="1"/>
  <c r="H3986" i="4" s="1"/>
  <c r="D4000" i="4"/>
  <c r="F4000" i="4" s="1"/>
  <c r="H4000" i="4" s="1"/>
  <c r="D4017" i="4"/>
  <c r="F4017" i="4" s="1"/>
  <c r="H4017" i="4" s="1"/>
  <c r="D4082" i="4"/>
  <c r="F4082" i="4" s="1"/>
  <c r="H4082" i="4" s="1"/>
  <c r="D4152" i="4"/>
  <c r="F4152" i="4" s="1"/>
  <c r="H4152" i="4" s="1"/>
  <c r="D4170" i="4"/>
  <c r="F4170" i="4" s="1"/>
  <c r="H4170" i="4" s="1"/>
  <c r="D4223" i="4"/>
  <c r="F4223" i="4" s="1"/>
  <c r="H4223" i="4" s="1"/>
  <c r="D4256" i="4"/>
  <c r="F4256" i="4" s="1"/>
  <c r="H4256" i="4" s="1"/>
  <c r="D4274" i="4"/>
  <c r="F4274" i="4" s="1"/>
  <c r="H4274" i="4" s="1"/>
  <c r="D4402" i="4"/>
  <c r="F4402" i="4" s="1"/>
  <c r="H4402" i="4" s="1"/>
  <c r="D4522" i="4"/>
  <c r="F4522" i="4" s="1"/>
  <c r="H4522" i="4" s="1"/>
  <c r="D4696" i="4"/>
  <c r="F4696" i="4" s="1"/>
  <c r="H4696" i="4" s="1"/>
  <c r="D4735" i="4"/>
  <c r="F4735" i="4" s="1"/>
  <c r="H4735" i="4" s="1"/>
  <c r="D4769" i="4"/>
  <c r="F4769" i="4" s="1"/>
  <c r="H4769" i="4" s="1"/>
  <c r="D4824" i="4"/>
  <c r="F4824" i="4" s="1"/>
  <c r="H4824" i="4" s="1"/>
  <c r="D4842" i="4"/>
  <c r="F4842" i="4" s="1"/>
  <c r="H4842" i="4" s="1"/>
  <c r="D4897" i="4"/>
  <c r="F4897" i="4" s="1"/>
  <c r="H4897" i="4" s="1"/>
  <c r="D4975" i="4"/>
  <c r="F4975" i="4" s="1"/>
  <c r="H4975" i="4" s="1"/>
  <c r="D5111" i="4"/>
  <c r="F5111" i="4" s="1"/>
  <c r="H5111" i="4" s="1"/>
  <c r="D5344" i="4"/>
  <c r="F5344" i="4" s="1"/>
  <c r="H5344" i="4" s="1"/>
  <c r="D5360" i="4"/>
  <c r="F5360" i="4" s="1"/>
  <c r="H5360" i="4" s="1"/>
  <c r="D5434" i="4"/>
  <c r="F5434" i="4" s="1"/>
  <c r="H5434" i="4" s="1"/>
  <c r="D5447" i="4"/>
  <c r="F5447" i="4" s="1"/>
  <c r="H5447" i="4" s="1"/>
  <c r="D5583" i="4"/>
  <c r="F5583" i="4" s="1"/>
  <c r="H5583" i="4" s="1"/>
  <c r="D5600" i="4"/>
  <c r="F5600" i="4" s="1"/>
  <c r="H5600" i="4" s="1"/>
  <c r="D5831" i="4"/>
  <c r="F5831" i="4" s="1"/>
  <c r="H5831" i="4" s="1"/>
  <c r="D5935" i="4"/>
  <c r="F5935" i="4" s="1"/>
  <c r="H5935" i="4" s="1"/>
  <c r="D6265" i="4"/>
  <c r="F6265" i="4" s="1"/>
  <c r="H6265" i="4" s="1"/>
  <c r="D6329" i="4"/>
  <c r="F6329" i="4" s="1"/>
  <c r="H6329" i="4" s="1"/>
  <c r="C6397" i="4"/>
  <c r="E6397" i="4" s="1"/>
  <c r="D6397" i="4"/>
  <c r="F6397" i="4" s="1"/>
  <c r="H6397" i="4" s="1"/>
  <c r="C6310" i="4"/>
  <c r="D6310" i="4"/>
  <c r="F6310" i="4" s="1"/>
  <c r="H6310" i="4" s="1"/>
  <c r="E6270" i="4"/>
  <c r="G6270" i="4"/>
  <c r="I6270" i="4" s="1"/>
  <c r="C6254" i="4"/>
  <c r="D6254" i="4"/>
  <c r="F6254" i="4" s="1"/>
  <c r="H6254" i="4" s="1"/>
  <c r="E6198" i="4"/>
  <c r="G6198" i="4"/>
  <c r="I6198" i="4" s="1"/>
  <c r="C6142" i="4"/>
  <c r="D6142" i="4"/>
  <c r="E6094" i="4"/>
  <c r="C6086" i="4"/>
  <c r="D6086" i="4"/>
  <c r="E6070" i="4"/>
  <c r="E5998" i="4"/>
  <c r="C5950" i="4"/>
  <c r="D5950" i="4"/>
  <c r="E5910" i="4"/>
  <c r="C5894" i="4"/>
  <c r="D5894" i="4"/>
  <c r="E5870" i="4"/>
  <c r="C5798" i="4"/>
  <c r="D5798" i="4"/>
  <c r="C5766" i="4"/>
  <c r="D5766" i="4"/>
  <c r="E5750" i="4"/>
  <c r="C5734" i="4"/>
  <c r="D5734" i="4"/>
  <c r="C5670" i="4"/>
  <c r="D5670" i="4"/>
  <c r="C5614" i="4"/>
  <c r="D5614" i="4"/>
  <c r="C5598" i="4"/>
  <c r="D5598" i="4"/>
  <c r="E5590" i="4"/>
  <c r="C5566" i="4"/>
  <c r="D5566" i="4"/>
  <c r="C5534" i="4"/>
  <c r="D5534" i="4"/>
  <c r="C5486" i="4"/>
  <c r="D5486" i="4"/>
  <c r="E5462" i="4"/>
  <c r="E5414" i="4"/>
  <c r="C5174" i="4"/>
  <c r="D5174" i="4"/>
  <c r="E5102" i="4"/>
  <c r="E5022" i="4"/>
  <c r="C4990" i="4"/>
  <c r="D4990" i="4"/>
  <c r="E4902" i="4"/>
  <c r="E4838" i="4"/>
  <c r="E4814" i="4"/>
  <c r="E4790" i="4"/>
  <c r="C4718" i="4"/>
  <c r="D4718" i="4"/>
  <c r="C4710" i="4"/>
  <c r="D4710" i="4"/>
  <c r="E4694" i="4"/>
  <c r="E4678" i="4"/>
  <c r="E4598" i="4"/>
  <c r="E4534" i="4"/>
  <c r="E4518" i="4"/>
  <c r="E4486" i="4"/>
  <c r="E4470" i="4"/>
  <c r="E4454" i="4"/>
  <c r="E4438" i="4"/>
  <c r="E4406" i="4"/>
  <c r="E4390" i="4"/>
  <c r="C4286" i="4"/>
  <c r="D4286" i="4"/>
  <c r="E4254" i="4"/>
  <c r="C4094" i="4"/>
  <c r="D4094" i="4"/>
  <c r="E4070" i="4"/>
  <c r="C4038" i="4"/>
  <c r="D4038" i="4"/>
  <c r="E3966" i="4"/>
  <c r="E3775" i="4"/>
  <c r="C3671" i="4"/>
  <c r="D3671" i="4"/>
  <c r="E3535" i="4"/>
  <c r="E3415" i="4"/>
  <c r="E3247" i="4"/>
  <c r="C3239" i="4"/>
  <c r="D3239" i="4"/>
  <c r="E3223" i="4"/>
  <c r="E3207" i="4"/>
  <c r="E3183" i="4"/>
  <c r="E3143" i="4"/>
  <c r="E3119" i="4"/>
  <c r="E3087" i="4"/>
  <c r="C3080" i="4"/>
  <c r="D3080" i="4"/>
  <c r="E3064" i="4"/>
  <c r="E3008" i="4"/>
  <c r="C2992" i="4"/>
  <c r="D2992" i="4"/>
  <c r="E2960" i="4"/>
  <c r="E2936" i="4"/>
  <c r="E2912" i="4"/>
  <c r="C2880" i="4"/>
  <c r="D2880" i="4"/>
  <c r="E2720" i="4"/>
  <c r="C2688" i="4"/>
  <c r="D2688" i="4"/>
  <c r="E2648" i="4"/>
  <c r="E2608" i="4"/>
  <c r="C2560" i="4"/>
  <c r="D2560" i="4"/>
  <c r="E2528" i="4"/>
  <c r="E2440" i="4"/>
  <c r="C2384" i="4"/>
  <c r="D2384" i="4"/>
  <c r="E2344" i="4"/>
  <c r="C2320" i="4"/>
  <c r="D2320" i="4"/>
  <c r="E2296" i="4"/>
  <c r="E2264" i="4"/>
  <c r="E2216" i="4"/>
  <c r="E2184" i="4"/>
  <c r="E2168" i="4"/>
  <c r="E2144" i="4"/>
  <c r="E2088" i="4"/>
  <c r="E2056" i="4"/>
  <c r="E2032" i="4"/>
  <c r="E2008" i="4"/>
  <c r="E1992" i="4"/>
  <c r="E1379" i="4"/>
  <c r="E1283" i="4"/>
  <c r="E1251" i="4"/>
  <c r="E1219" i="4"/>
  <c r="E1195" i="4"/>
  <c r="E1115" i="4"/>
  <c r="E1083" i="4"/>
  <c r="E1067" i="4"/>
  <c r="E1003" i="4"/>
  <c r="C6389" i="4"/>
  <c r="G6389" i="4" s="1"/>
  <c r="I6389" i="4" s="1"/>
  <c r="D6389" i="4"/>
  <c r="F6389" i="4" s="1"/>
  <c r="H6389" i="4" s="1"/>
  <c r="C6349" i="4"/>
  <c r="G6349" i="4" s="1"/>
  <c r="I6349" i="4" s="1"/>
  <c r="D6349" i="4"/>
  <c r="F6349" i="4" s="1"/>
  <c r="H6349" i="4" s="1"/>
  <c r="G6286" i="4"/>
  <c r="I6286" i="4" s="1"/>
  <c r="E6286" i="4"/>
  <c r="C6278" i="4"/>
  <c r="D6278" i="4"/>
  <c r="F6278" i="4" s="1"/>
  <c r="H6278" i="4" s="1"/>
  <c r="E6262" i="4"/>
  <c r="G6262" i="4"/>
  <c r="I6262" i="4" s="1"/>
  <c r="C6246" i="4"/>
  <c r="D6246" i="4"/>
  <c r="F6246" i="4" s="1"/>
  <c r="H6246" i="4" s="1"/>
  <c r="C6214" i="4"/>
  <c r="D6214" i="4"/>
  <c r="F6214" i="4" s="1"/>
  <c r="H6214" i="4" s="1"/>
  <c r="C6206" i="4"/>
  <c r="D6206" i="4"/>
  <c r="F6206" i="4" s="1"/>
  <c r="H6206" i="4" s="1"/>
  <c r="E6190" i="4"/>
  <c r="G6190" i="4"/>
  <c r="I6190" i="4" s="1"/>
  <c r="C6174" i="4"/>
  <c r="D6174" i="4"/>
  <c r="F6174" i="4" s="1"/>
  <c r="H6174" i="4" s="1"/>
  <c r="C6150" i="4"/>
  <c r="D6150" i="4"/>
  <c r="C6134" i="4"/>
  <c r="D6134" i="4"/>
  <c r="E6110" i="4"/>
  <c r="C6102" i="4"/>
  <c r="D6102" i="4"/>
  <c r="C6054" i="4"/>
  <c r="D6054" i="4"/>
  <c r="C6022" i="4"/>
  <c r="D6022" i="4"/>
  <c r="E5990" i="4"/>
  <c r="C5982" i="4"/>
  <c r="D5982" i="4"/>
  <c r="F5982" i="4" s="1"/>
  <c r="H5982" i="4" s="1"/>
  <c r="C5974" i="4"/>
  <c r="D5974" i="4"/>
  <c r="C5942" i="4"/>
  <c r="D5942" i="4"/>
  <c r="C5934" i="4"/>
  <c r="D5934" i="4"/>
  <c r="E5886" i="4"/>
  <c r="C5878" i="4"/>
  <c r="D5878" i="4"/>
  <c r="C5854" i="4"/>
  <c r="D5854" i="4"/>
  <c r="E5822" i="4"/>
  <c r="C5814" i="4"/>
  <c r="D5814" i="4"/>
  <c r="E5726" i="4"/>
  <c r="C5694" i="4"/>
  <c r="D5694" i="4"/>
  <c r="C5654" i="4"/>
  <c r="D5654" i="4"/>
  <c r="C5646" i="4"/>
  <c r="D5646" i="4"/>
  <c r="E5630" i="4"/>
  <c r="C5526" i="4"/>
  <c r="D5526" i="4"/>
  <c r="E5494" i="4"/>
  <c r="E5438" i="4"/>
  <c r="C5382" i="4"/>
  <c r="D5382" i="4"/>
  <c r="F5382" i="4" s="1"/>
  <c r="H5382" i="4" s="1"/>
  <c r="C5374" i="4"/>
  <c r="D5374" i="4"/>
  <c r="C5318" i="4"/>
  <c r="D5318" i="4"/>
  <c r="C5310" i="4"/>
  <c r="D5310" i="4"/>
  <c r="E5262" i="4"/>
  <c r="C5254" i="4"/>
  <c r="D5254" i="4"/>
  <c r="C5246" i="4"/>
  <c r="D5246" i="4"/>
  <c r="E5222" i="4"/>
  <c r="E5206" i="4"/>
  <c r="C5182" i="4"/>
  <c r="D5182" i="4"/>
  <c r="C5118" i="4"/>
  <c r="D5118" i="4"/>
  <c r="C5110" i="4"/>
  <c r="D5110" i="4"/>
  <c r="C5054" i="4"/>
  <c r="D5054" i="4"/>
  <c r="E5030" i="4"/>
  <c r="C4926" i="4"/>
  <c r="D4926" i="4"/>
  <c r="E4910" i="4"/>
  <c r="C4862" i="4"/>
  <c r="D4862" i="4"/>
  <c r="E4830" i="4"/>
  <c r="E4822" i="4"/>
  <c r="C4798" i="4"/>
  <c r="D4798" i="4"/>
  <c r="E4750" i="4"/>
  <c r="E4734" i="4"/>
  <c r="E4654" i="4"/>
  <c r="E4622" i="4"/>
  <c r="E4606" i="4"/>
  <c r="E4526" i="4"/>
  <c r="E4462" i="4"/>
  <c r="C4350" i="4"/>
  <c r="D4350" i="4"/>
  <c r="E4310" i="4"/>
  <c r="C4230" i="4"/>
  <c r="E4230" i="4" s="1"/>
  <c r="D4230" i="4"/>
  <c r="C4174" i="4"/>
  <c r="D4174" i="4"/>
  <c r="F4174" i="4" s="1"/>
  <c r="H4174" i="4" s="1"/>
  <c r="E4150" i="4"/>
  <c r="C4126" i="4"/>
  <c r="D4126" i="4"/>
  <c r="E4110" i="4"/>
  <c r="E4062" i="4"/>
  <c r="E3886" i="4"/>
  <c r="E3663" i="4"/>
  <c r="E3631" i="4"/>
  <c r="C3607" i="4"/>
  <c r="D3607" i="4"/>
  <c r="F3607" i="4" s="1"/>
  <c r="H3607" i="4" s="1"/>
  <c r="E3519" i="4"/>
  <c r="E3503" i="4"/>
  <c r="C3487" i="4"/>
  <c r="D3487" i="4"/>
  <c r="E3479" i="4"/>
  <c r="E3399" i="4"/>
  <c r="C3383" i="4"/>
  <c r="D3383" i="4"/>
  <c r="C3287" i="4"/>
  <c r="D3287" i="4"/>
  <c r="E3231" i="4"/>
  <c r="E3191" i="4"/>
  <c r="E3175" i="4"/>
  <c r="E3151" i="4"/>
  <c r="C3135" i="4"/>
  <c r="D3135" i="4"/>
  <c r="E3127" i="4"/>
  <c r="E3111" i="4"/>
  <c r="E3095" i="4"/>
  <c r="E3056" i="4"/>
  <c r="C3032" i="4"/>
  <c r="D3032" i="4"/>
  <c r="C2944" i="4"/>
  <c r="D2944" i="4"/>
  <c r="E2896" i="4"/>
  <c r="C2752" i="4"/>
  <c r="D2752" i="4"/>
  <c r="C2728" i="4"/>
  <c r="D2728" i="4"/>
  <c r="E2680" i="4"/>
  <c r="C2656" i="4"/>
  <c r="D2656" i="4"/>
  <c r="E2640" i="4"/>
  <c r="C2616" i="4"/>
  <c r="D2616" i="4"/>
  <c r="E2568" i="4"/>
  <c r="C2504" i="4"/>
  <c r="D2504" i="4"/>
  <c r="E2472" i="4"/>
  <c r="E2416" i="4"/>
  <c r="E2376" i="4"/>
  <c r="E2368" i="4"/>
  <c r="E2304" i="4"/>
  <c r="E2288" i="4"/>
  <c r="E2272" i="4"/>
  <c r="E2192" i="4"/>
  <c r="E2160" i="4"/>
  <c r="E2136" i="4"/>
  <c r="E2080" i="4"/>
  <c r="E2064" i="4"/>
  <c r="E1562" i="4"/>
  <c r="E1522" i="4"/>
  <c r="E1506" i="4"/>
  <c r="E1419" i="4"/>
  <c r="E1371" i="4"/>
  <c r="E1347" i="4"/>
  <c r="E1315" i="4"/>
  <c r="E1307" i="4"/>
  <c r="E1259" i="4"/>
  <c r="E1243" i="4"/>
  <c r="E1227" i="4"/>
  <c r="E1203" i="4"/>
  <c r="E1187" i="4"/>
  <c r="E1171" i="4"/>
  <c r="E1163" i="4"/>
  <c r="E1139" i="4"/>
  <c r="E1123" i="4"/>
  <c r="E1011" i="4"/>
  <c r="E995" i="4"/>
  <c r="E987" i="4"/>
  <c r="E979" i="4"/>
  <c r="E971" i="4"/>
  <c r="E931" i="4"/>
  <c r="E915" i="4"/>
  <c r="E867" i="4"/>
  <c r="E851" i="4"/>
  <c r="E843" i="4"/>
  <c r="E835" i="4"/>
  <c r="E827" i="4"/>
  <c r="E811" i="4"/>
  <c r="E667" i="4"/>
  <c r="E643" i="4"/>
  <c r="E635" i="4"/>
  <c r="E627" i="4"/>
  <c r="D435" i="4"/>
  <c r="F435" i="4" s="1"/>
  <c r="H435" i="4" s="1"/>
  <c r="D483" i="4"/>
  <c r="F483" i="4" s="1"/>
  <c r="H483" i="4" s="1"/>
  <c r="D643" i="4"/>
  <c r="F643" i="4" s="1"/>
  <c r="H643" i="4" s="1"/>
  <c r="D667" i="4"/>
  <c r="F667" i="4" s="1"/>
  <c r="H667" i="4" s="1"/>
  <c r="D811" i="4"/>
  <c r="F811" i="4" s="1"/>
  <c r="H811" i="4" s="1"/>
  <c r="D867" i="4"/>
  <c r="F867" i="4" s="1"/>
  <c r="H867" i="4" s="1"/>
  <c r="D915" i="4"/>
  <c r="F915" i="4" s="1"/>
  <c r="H915" i="4" s="1"/>
  <c r="D955" i="4"/>
  <c r="F955" i="4" s="1"/>
  <c r="H955" i="4" s="1"/>
  <c r="D1027" i="4"/>
  <c r="F1027" i="4" s="1"/>
  <c r="H1027" i="4" s="1"/>
  <c r="D1091" i="4"/>
  <c r="F1091" i="4" s="1"/>
  <c r="H1091" i="4" s="1"/>
  <c r="D1139" i="4"/>
  <c r="F1139" i="4" s="1"/>
  <c r="H1139" i="4" s="1"/>
  <c r="D1171" i="4"/>
  <c r="F1171" i="4" s="1"/>
  <c r="H1171" i="4" s="1"/>
  <c r="D1315" i="4"/>
  <c r="F1315" i="4" s="1"/>
  <c r="H1315" i="4" s="1"/>
  <c r="D1363" i="4"/>
  <c r="F1363" i="4" s="1"/>
  <c r="H1363" i="4" s="1"/>
  <c r="D1769" i="4"/>
  <c r="F1769" i="4" s="1"/>
  <c r="H1769" i="4" s="1"/>
  <c r="D1881" i="4"/>
  <c r="F1881" i="4" s="1"/>
  <c r="H1881" i="4" s="1"/>
  <c r="D1945" i="4"/>
  <c r="F1945" i="4" s="1"/>
  <c r="H1945" i="4" s="1"/>
  <c r="D2272" i="4"/>
  <c r="F2272" i="4" s="1"/>
  <c r="H2272" i="4" s="1"/>
  <c r="D2312" i="4"/>
  <c r="F2312" i="4" s="1"/>
  <c r="H2312" i="4" s="1"/>
  <c r="D2456" i="4"/>
  <c r="F2456" i="4" s="1"/>
  <c r="H2456" i="4" s="1"/>
  <c r="D2528" i="4"/>
  <c r="F2528" i="4" s="1"/>
  <c r="H2528" i="4" s="1"/>
  <c r="D2600" i="4"/>
  <c r="F2600" i="4" s="1"/>
  <c r="H2600" i="4" s="1"/>
  <c r="D2680" i="4"/>
  <c r="F2680" i="4" s="1"/>
  <c r="H2680" i="4" s="1"/>
  <c r="D2736" i="4"/>
  <c r="F2736" i="4" s="1"/>
  <c r="H2736" i="4" s="1"/>
  <c r="D2936" i="4"/>
  <c r="F2936" i="4" s="1"/>
  <c r="H2936" i="4" s="1"/>
  <c r="D3000" i="4"/>
  <c r="F3000" i="4" s="1"/>
  <c r="H3000" i="4" s="1"/>
  <c r="D3024" i="4"/>
  <c r="F3024" i="4" s="1"/>
  <c r="H3024" i="4" s="1"/>
  <c r="D3048" i="4"/>
  <c r="F3048" i="4" s="1"/>
  <c r="H3048" i="4" s="1"/>
  <c r="D3119" i="4"/>
  <c r="F3119" i="4" s="1"/>
  <c r="H3119" i="4" s="1"/>
  <c r="D3175" i="4"/>
  <c r="F3175" i="4" s="1"/>
  <c r="H3175" i="4" s="1"/>
  <c r="D3319" i="4"/>
  <c r="F3319" i="4" s="1"/>
  <c r="H3319" i="4" s="1"/>
  <c r="D3415" i="4"/>
  <c r="F3415" i="4" s="1"/>
  <c r="H3415" i="4" s="1"/>
  <c r="D3447" i="4"/>
  <c r="F3447" i="4" s="1"/>
  <c r="H3447" i="4" s="1"/>
  <c r="D3479" i="4"/>
  <c r="F3479" i="4" s="1"/>
  <c r="H3479" i="4" s="1"/>
  <c r="D3527" i="4"/>
  <c r="F3527" i="4" s="1"/>
  <c r="H3527" i="4" s="1"/>
  <c r="D3615" i="4"/>
  <c r="F3615" i="4" s="1"/>
  <c r="H3615" i="4" s="1"/>
  <c r="D3687" i="4"/>
  <c r="F3687" i="4" s="1"/>
  <c r="H3687" i="4" s="1"/>
  <c r="D3711" i="4"/>
  <c r="F3711" i="4" s="1"/>
  <c r="H3711" i="4" s="1"/>
  <c r="D3878" i="4"/>
  <c r="F3878" i="4" s="1"/>
  <c r="H3878" i="4" s="1"/>
  <c r="D3942" i="4"/>
  <c r="F3942" i="4" s="1"/>
  <c r="H3942" i="4" s="1"/>
  <c r="D4158" i="4"/>
  <c r="F4158" i="4" s="1"/>
  <c r="H4158" i="4" s="1"/>
  <c r="D4198" i="4"/>
  <c r="F4198" i="4" s="1"/>
  <c r="H4198" i="4" s="1"/>
  <c r="D4270" i="4"/>
  <c r="F4270" i="4" s="1"/>
  <c r="H4270" i="4" s="1"/>
  <c r="D4310" i="4"/>
  <c r="F4310" i="4" s="1"/>
  <c r="H4310" i="4" s="1"/>
  <c r="D4406" i="4"/>
  <c r="F4406" i="4" s="1"/>
  <c r="H4406" i="4" s="1"/>
  <c r="D4470" i="4"/>
  <c r="F4470" i="4" s="1"/>
  <c r="H4470" i="4" s="1"/>
  <c r="D4534" i="4"/>
  <c r="F4534" i="4" s="1"/>
  <c r="H4534" i="4" s="1"/>
  <c r="D4598" i="4"/>
  <c r="F4598" i="4" s="1"/>
  <c r="H4598" i="4" s="1"/>
  <c r="D4662" i="4"/>
  <c r="F4662" i="4" s="1"/>
  <c r="H4662" i="4" s="1"/>
  <c r="D4702" i="4"/>
  <c r="F4702" i="4" s="1"/>
  <c r="H4702" i="4" s="1"/>
  <c r="D4742" i="4"/>
  <c r="F4742" i="4" s="1"/>
  <c r="H4742" i="4" s="1"/>
  <c r="D4830" i="4"/>
  <c r="F4830" i="4" s="1"/>
  <c r="H4830" i="4" s="1"/>
  <c r="D4910" i="4"/>
  <c r="F4910" i="4" s="1"/>
  <c r="H4910" i="4" s="1"/>
  <c r="D4950" i="4"/>
  <c r="F4950" i="4" s="1"/>
  <c r="H4950" i="4" s="1"/>
  <c r="D5086" i="4"/>
  <c r="F5086" i="4" s="1"/>
  <c r="H5086" i="4" s="1"/>
  <c r="D5206" i="4"/>
  <c r="F5206" i="4" s="1"/>
  <c r="H5206" i="4" s="1"/>
  <c r="D5230" i="4"/>
  <c r="F5230" i="4" s="1"/>
  <c r="H5230" i="4" s="1"/>
  <c r="D5286" i="4"/>
  <c r="F5286" i="4" s="1"/>
  <c r="H5286" i="4" s="1"/>
  <c r="D5406" i="4"/>
  <c r="F5406" i="4" s="1"/>
  <c r="H5406" i="4" s="1"/>
  <c r="D5438" i="4"/>
  <c r="F5438" i="4" s="1"/>
  <c r="H5438" i="4" s="1"/>
  <c r="D5510" i="4"/>
  <c r="F5510" i="4" s="1"/>
  <c r="H5510" i="4" s="1"/>
  <c r="D5678" i="4"/>
  <c r="F5678" i="4" s="1"/>
  <c r="H5678" i="4" s="1"/>
  <c r="D5702" i="4"/>
  <c r="D5846" i="4"/>
  <c r="F5846" i="4" s="1"/>
  <c r="H5846" i="4" s="1"/>
  <c r="D5870" i="4"/>
  <c r="F5870" i="4" s="1"/>
  <c r="H5870" i="4" s="1"/>
  <c r="D5966" i="4"/>
  <c r="F5966" i="4" s="1"/>
  <c r="H5966" i="4" s="1"/>
  <c r="D5990" i="4"/>
  <c r="F5990" i="4" s="1"/>
  <c r="H5990" i="4" s="1"/>
  <c r="D6110" i="4"/>
  <c r="F6110" i="4" s="1"/>
  <c r="H6110" i="4" s="1"/>
  <c r="D6158" i="4"/>
  <c r="F6158" i="4" s="1"/>
  <c r="H6158" i="4" s="1"/>
  <c r="D6326" i="4"/>
  <c r="F6326" i="4" s="1"/>
  <c r="H6326" i="4" s="1"/>
  <c r="E6158" i="4"/>
  <c r="E6038" i="4"/>
  <c r="E859" i="4"/>
  <c r="E3766" i="4"/>
  <c r="E3742" i="4"/>
  <c r="C3734" i="4"/>
  <c r="D3734" i="4"/>
  <c r="C3694" i="4"/>
  <c r="D3694" i="4"/>
  <c r="E3678" i="4"/>
  <c r="E3662" i="4"/>
  <c r="E3646" i="4"/>
  <c r="E3638" i="4"/>
  <c r="E3590" i="4"/>
  <c r="E3574" i="4"/>
  <c r="E3566" i="4"/>
  <c r="E3534" i="4"/>
  <c r="C3478" i="4"/>
  <c r="D3478" i="4"/>
  <c r="C3438" i="4"/>
  <c r="D3438" i="4"/>
  <c r="E3414" i="4"/>
  <c r="C3374" i="4"/>
  <c r="D3374" i="4"/>
  <c r="E3350" i="4"/>
  <c r="E3310" i="4"/>
  <c r="E3302" i="4"/>
  <c r="C3278" i="4"/>
  <c r="D3278" i="4"/>
  <c r="E3254" i="4"/>
  <c r="E3246" i="4"/>
  <c r="C3198" i="4"/>
  <c r="D3198" i="4"/>
  <c r="E3190" i="4"/>
  <c r="C3166" i="4"/>
  <c r="D3166" i="4"/>
  <c r="C3126" i="4"/>
  <c r="D3126" i="4"/>
  <c r="E3110" i="4"/>
  <c r="E3079" i="4"/>
  <c r="C3071" i="4"/>
  <c r="E3071" i="4" s="1"/>
  <c r="D3071" i="4"/>
  <c r="F3071" i="4" s="1"/>
  <c r="H3071" i="4" s="1"/>
  <c r="C2983" i="4"/>
  <c r="D2983" i="4"/>
  <c r="E2943" i="4"/>
  <c r="C2935" i="4"/>
  <c r="D2935" i="4"/>
  <c r="E2927" i="4"/>
  <c r="C2871" i="4"/>
  <c r="D2871" i="4"/>
  <c r="C2839" i="4"/>
  <c r="D2839" i="4"/>
  <c r="E2815" i="4"/>
  <c r="C2783" i="4"/>
  <c r="D2783" i="4"/>
  <c r="E2767" i="4"/>
  <c r="E2687" i="4"/>
  <c r="E2655" i="4"/>
  <c r="C2647" i="4"/>
  <c r="D2647" i="4"/>
  <c r="E2567" i="4"/>
  <c r="C2495" i="4"/>
  <c r="E2495" i="4" s="1"/>
  <c r="D2495" i="4"/>
  <c r="E2463" i="4"/>
  <c r="C2439" i="4"/>
  <c r="E2439" i="4" s="1"/>
  <c r="D2439" i="4"/>
  <c r="C2375" i="4"/>
  <c r="D2375" i="4"/>
  <c r="E2327" i="4"/>
  <c r="E2183" i="4"/>
  <c r="E2135" i="4"/>
  <c r="E2103" i="4"/>
  <c r="E1840" i="4"/>
  <c r="E1728" i="4"/>
  <c r="E1696" i="4"/>
  <c r="E1688" i="4"/>
  <c r="E1672" i="4"/>
  <c r="E1664" i="4"/>
  <c r="D451" i="4"/>
  <c r="F451" i="4" s="1"/>
  <c r="H451" i="4" s="1"/>
  <c r="D499" i="4"/>
  <c r="F499" i="4" s="1"/>
  <c r="H499" i="4" s="1"/>
  <c r="D571" i="4"/>
  <c r="F571" i="4" s="1"/>
  <c r="H571" i="4" s="1"/>
  <c r="D611" i="4"/>
  <c r="F611" i="4" s="1"/>
  <c r="H611" i="4" s="1"/>
  <c r="D859" i="4"/>
  <c r="F859" i="4" s="1"/>
  <c r="H859" i="4" s="1"/>
  <c r="D907" i="4"/>
  <c r="F907" i="4" s="1"/>
  <c r="H907" i="4" s="1"/>
  <c r="D947" i="4"/>
  <c r="F947" i="4" s="1"/>
  <c r="H947" i="4" s="1"/>
  <c r="D1019" i="4"/>
  <c r="F1019" i="4" s="1"/>
  <c r="H1019" i="4" s="1"/>
  <c r="D1131" i="4"/>
  <c r="F1131" i="4" s="1"/>
  <c r="H1131" i="4" s="1"/>
  <c r="D1203" i="4"/>
  <c r="F1203" i="4" s="1"/>
  <c r="H1203" i="4" s="1"/>
  <c r="D1235" i="4"/>
  <c r="F1235" i="4" s="1"/>
  <c r="H1235" i="4" s="1"/>
  <c r="D1275" i="4"/>
  <c r="F1275" i="4" s="1"/>
  <c r="H1275" i="4" s="1"/>
  <c r="D1307" i="4"/>
  <c r="F1307" i="4" s="1"/>
  <c r="H1307" i="4" s="1"/>
  <c r="D1395" i="4"/>
  <c r="F1395" i="4" s="1"/>
  <c r="H1395" i="4" s="1"/>
  <c r="D1538" i="4"/>
  <c r="F1538" i="4" s="1"/>
  <c r="H1538" i="4" s="1"/>
  <c r="D1609" i="4"/>
  <c r="F1609" i="4" s="1"/>
  <c r="H1609" i="4" s="1"/>
  <c r="D1696" i="4"/>
  <c r="F1696" i="4" s="1"/>
  <c r="H1696" i="4" s="1"/>
  <c r="D1761" i="4"/>
  <c r="F1761" i="4" s="1"/>
  <c r="H1761" i="4" s="1"/>
  <c r="D1873" i="4"/>
  <c r="F1873" i="4" s="1"/>
  <c r="H1873" i="4" s="1"/>
  <c r="D1937" i="4"/>
  <c r="F1937" i="4" s="1"/>
  <c r="H1937" i="4" s="1"/>
  <c r="D1991" i="4"/>
  <c r="F1991" i="4" s="1"/>
  <c r="H1991" i="4" s="1"/>
  <c r="D1999" i="4"/>
  <c r="F1999" i="4" s="1"/>
  <c r="H1999" i="4" s="1"/>
  <c r="D2007" i="4"/>
  <c r="F2007" i="4" s="1"/>
  <c r="H2007" i="4" s="1"/>
  <c r="D2015" i="4"/>
  <c r="F2015" i="4" s="1"/>
  <c r="H2015" i="4" s="1"/>
  <c r="D2023" i="4"/>
  <c r="F2023" i="4" s="1"/>
  <c r="H2023" i="4" s="1"/>
  <c r="D2031" i="4"/>
  <c r="F2031" i="4" s="1"/>
  <c r="H2031" i="4" s="1"/>
  <c r="D2039" i="4"/>
  <c r="F2039" i="4" s="1"/>
  <c r="H2039" i="4" s="1"/>
  <c r="D2047" i="4"/>
  <c r="F2047" i="4" s="1"/>
  <c r="H2047" i="4" s="1"/>
  <c r="D2055" i="4"/>
  <c r="F2055" i="4" s="1"/>
  <c r="H2055" i="4" s="1"/>
  <c r="D2063" i="4"/>
  <c r="F2063" i="4" s="1"/>
  <c r="H2063" i="4" s="1"/>
  <c r="D2071" i="4"/>
  <c r="F2071" i="4" s="1"/>
  <c r="H2071" i="4" s="1"/>
  <c r="D2079" i="4"/>
  <c r="F2079" i="4" s="1"/>
  <c r="H2079" i="4" s="1"/>
  <c r="D2087" i="4"/>
  <c r="F2087" i="4" s="1"/>
  <c r="H2087" i="4" s="1"/>
  <c r="D2095" i="4"/>
  <c r="F2095" i="4" s="1"/>
  <c r="H2095" i="4" s="1"/>
  <c r="D2103" i="4"/>
  <c r="F2103" i="4" s="1"/>
  <c r="H2103" i="4" s="1"/>
  <c r="D2111" i="4"/>
  <c r="F2111" i="4" s="1"/>
  <c r="H2111" i="4" s="1"/>
  <c r="D2119" i="4"/>
  <c r="F2119" i="4" s="1"/>
  <c r="H2119" i="4" s="1"/>
  <c r="D2127" i="4"/>
  <c r="F2127" i="4" s="1"/>
  <c r="H2127" i="4" s="1"/>
  <c r="D2135" i="4"/>
  <c r="F2135" i="4" s="1"/>
  <c r="H2135" i="4" s="1"/>
  <c r="D2143" i="4"/>
  <c r="F2143" i="4" s="1"/>
  <c r="H2143" i="4" s="1"/>
  <c r="D2151" i="4"/>
  <c r="F2151" i="4" s="1"/>
  <c r="H2151" i="4" s="1"/>
  <c r="D2159" i="4"/>
  <c r="F2159" i="4" s="1"/>
  <c r="H2159" i="4" s="1"/>
  <c r="D2167" i="4"/>
  <c r="F2167" i="4" s="1"/>
  <c r="H2167" i="4" s="1"/>
  <c r="D2175" i="4"/>
  <c r="F2175" i="4" s="1"/>
  <c r="H2175" i="4" s="1"/>
  <c r="D2183" i="4"/>
  <c r="F2183" i="4" s="1"/>
  <c r="H2183" i="4" s="1"/>
  <c r="D2191" i="4"/>
  <c r="F2191" i="4" s="1"/>
  <c r="H2191" i="4" s="1"/>
  <c r="D2199" i="4"/>
  <c r="F2199" i="4" s="1"/>
  <c r="H2199" i="4" s="1"/>
  <c r="D2207" i="4"/>
  <c r="F2207" i="4" s="1"/>
  <c r="H2207" i="4" s="1"/>
  <c r="D2215" i="4"/>
  <c r="F2215" i="4" s="1"/>
  <c r="H2215" i="4" s="1"/>
  <c r="D2223" i="4"/>
  <c r="F2223" i="4" s="1"/>
  <c r="H2223" i="4" s="1"/>
  <c r="D2231" i="4"/>
  <c r="F2231" i="4" s="1"/>
  <c r="H2231" i="4" s="1"/>
  <c r="D2239" i="4"/>
  <c r="F2239" i="4" s="1"/>
  <c r="H2239" i="4" s="1"/>
  <c r="D2247" i="4"/>
  <c r="F2247" i="4" s="1"/>
  <c r="H2247" i="4" s="1"/>
  <c r="D2255" i="4"/>
  <c r="F2255" i="4" s="1"/>
  <c r="H2255" i="4" s="1"/>
  <c r="D2304" i="4"/>
  <c r="F2304" i="4" s="1"/>
  <c r="D2344" i="4"/>
  <c r="F2344" i="4" s="1"/>
  <c r="H2344" i="4" s="1"/>
  <c r="D2416" i="4"/>
  <c r="F2416" i="4" s="1"/>
  <c r="H2416" i="4" s="1"/>
  <c r="D2447" i="4"/>
  <c r="F2447" i="4" s="1"/>
  <c r="H2447" i="4" s="1"/>
  <c r="D2479" i="4"/>
  <c r="F2479" i="4" s="1"/>
  <c r="H2479" i="4" s="1"/>
  <c r="D2488" i="4"/>
  <c r="F2488" i="4" s="1"/>
  <c r="H2488" i="4" s="1"/>
  <c r="D2519" i="4"/>
  <c r="F2519" i="4" s="1"/>
  <c r="H2519" i="4" s="1"/>
  <c r="D2592" i="4"/>
  <c r="F2592" i="4" s="1"/>
  <c r="H2592" i="4" s="1"/>
  <c r="D2624" i="4"/>
  <c r="F2624" i="4" s="1"/>
  <c r="H2624" i="4" s="1"/>
  <c r="D2648" i="4"/>
  <c r="F2648" i="4" s="1"/>
  <c r="H2648" i="4" s="1"/>
  <c r="D2671" i="4"/>
  <c r="F2671" i="4" s="1"/>
  <c r="H2671" i="4" s="1"/>
  <c r="D2711" i="4"/>
  <c r="F2711" i="4" s="1"/>
  <c r="H2711" i="4" s="1"/>
  <c r="D2776" i="4"/>
  <c r="F2776" i="4" s="1"/>
  <c r="H2776" i="4" s="1"/>
  <c r="D2896" i="4"/>
  <c r="F2896" i="4" s="1"/>
  <c r="H2896" i="4" s="1"/>
  <c r="D2927" i="4"/>
  <c r="F2927" i="4" s="1"/>
  <c r="H2927" i="4" s="1"/>
  <c r="D2991" i="4"/>
  <c r="F2991" i="4" s="1"/>
  <c r="H2991" i="4" s="1"/>
  <c r="D3079" i="4"/>
  <c r="F3079" i="4" s="1"/>
  <c r="H3079" i="4" s="1"/>
  <c r="D3111" i="4"/>
  <c r="F3111" i="4" s="1"/>
  <c r="H3111" i="4" s="1"/>
  <c r="D3151" i="4"/>
  <c r="F3151" i="4" s="1"/>
  <c r="H3151" i="4" s="1"/>
  <c r="D3190" i="4"/>
  <c r="F3190" i="4" s="1"/>
  <c r="H3190" i="4" s="1"/>
  <c r="D3214" i="4"/>
  <c r="F3214" i="4" s="1"/>
  <c r="H3214" i="4" s="1"/>
  <c r="D3247" i="4"/>
  <c r="F3247" i="4" s="1"/>
  <c r="H3247" i="4" s="1"/>
  <c r="D3279" i="4"/>
  <c r="F3279" i="4" s="1"/>
  <c r="H3279" i="4" s="1"/>
  <c r="D3310" i="4"/>
  <c r="F3310" i="4" s="1"/>
  <c r="H3310" i="4" s="1"/>
  <c r="D3375" i="4"/>
  <c r="F3375" i="4" s="1"/>
  <c r="H3375" i="4" s="1"/>
  <c r="D3406" i="4"/>
  <c r="F3406" i="4" s="1"/>
  <c r="H3406" i="4" s="1"/>
  <c r="D3470" i="4"/>
  <c r="F3470" i="4" s="1"/>
  <c r="H3470" i="4" s="1"/>
  <c r="D3510" i="4"/>
  <c r="F3510" i="4" s="1"/>
  <c r="H3510" i="4" s="1"/>
  <c r="D3519" i="4"/>
  <c r="F3519" i="4" s="1"/>
  <c r="H3519" i="4" s="1"/>
  <c r="D3575" i="4"/>
  <c r="F3575" i="4" s="1"/>
  <c r="H3575" i="4" s="1"/>
  <c r="D3638" i="4"/>
  <c r="F3638" i="4" s="1"/>
  <c r="H3638" i="4" s="1"/>
  <c r="D3663" i="4"/>
  <c r="F3663" i="4" s="1"/>
  <c r="H3663" i="4" s="1"/>
  <c r="D3679" i="4"/>
  <c r="F3679" i="4" s="1"/>
  <c r="H3679" i="4" s="1"/>
  <c r="D3782" i="4"/>
  <c r="F3782" i="4" s="1"/>
  <c r="H3782" i="4" s="1"/>
  <c r="D3861" i="4"/>
  <c r="F3861" i="4" s="1"/>
  <c r="H3861" i="4" s="1"/>
  <c r="D3870" i="4"/>
  <c r="F3870" i="4" s="1"/>
  <c r="H3870" i="4" s="1"/>
  <c r="D3925" i="4"/>
  <c r="F3925" i="4" s="1"/>
  <c r="H3925" i="4" s="1"/>
  <c r="D3934" i="4"/>
  <c r="F3934" i="4" s="1"/>
  <c r="H3934" i="4" s="1"/>
  <c r="D3989" i="4"/>
  <c r="F3989" i="4" s="1"/>
  <c r="H3989" i="4" s="1"/>
  <c r="D4070" i="4"/>
  <c r="F4070" i="4" s="1"/>
  <c r="H4070" i="4" s="1"/>
  <c r="D4150" i="4"/>
  <c r="F4150" i="4" s="1"/>
  <c r="H4150" i="4" s="1"/>
  <c r="D4262" i="4"/>
  <c r="F4262" i="4" s="1"/>
  <c r="H4262" i="4" s="1"/>
  <c r="D4390" i="4"/>
  <c r="F4390" i="4" s="1"/>
  <c r="H4390" i="4" s="1"/>
  <c r="D4398" i="4"/>
  <c r="F4398" i="4" s="1"/>
  <c r="H4398" i="4" s="1"/>
  <c r="D4453" i="4"/>
  <c r="F4453" i="4" s="1"/>
  <c r="H4453" i="4" s="1"/>
  <c r="D4462" i="4"/>
  <c r="F4462" i="4" s="1"/>
  <c r="H4462" i="4" s="1"/>
  <c r="D4517" i="4"/>
  <c r="F4517" i="4" s="1"/>
  <c r="H4517" i="4" s="1"/>
  <c r="D4526" i="4"/>
  <c r="F4526" i="4" s="1"/>
  <c r="H4526" i="4" s="1"/>
  <c r="D4581" i="4"/>
  <c r="F4581" i="4" s="1"/>
  <c r="H4581" i="4" s="1"/>
  <c r="D4590" i="4"/>
  <c r="D4645" i="4"/>
  <c r="F4645" i="4" s="1"/>
  <c r="H4645" i="4" s="1"/>
  <c r="D4654" i="4"/>
  <c r="F4654" i="4" s="1"/>
  <c r="H4654" i="4" s="1"/>
  <c r="D4694" i="4"/>
  <c r="F4694" i="4" s="1"/>
  <c r="H4694" i="4" s="1"/>
  <c r="D4782" i="4"/>
  <c r="F4782" i="4" s="1"/>
  <c r="H4782" i="4" s="1"/>
  <c r="D4790" i="4"/>
  <c r="F4790" i="4" s="1"/>
  <c r="H4790" i="4" s="1"/>
  <c r="D4870" i="4"/>
  <c r="F4870" i="4" s="1"/>
  <c r="H4870" i="4" s="1"/>
  <c r="D4902" i="4"/>
  <c r="F4902" i="4" s="1"/>
  <c r="H4902" i="4" s="1"/>
  <c r="D5022" i="4"/>
  <c r="F5022" i="4" s="1"/>
  <c r="H5022" i="4" s="1"/>
  <c r="D5062" i="4"/>
  <c r="F5062" i="4" s="1"/>
  <c r="H5062" i="4" s="1"/>
  <c r="D5142" i="4"/>
  <c r="F5142" i="4" s="1"/>
  <c r="H5142" i="4" s="1"/>
  <c r="D5262" i="4"/>
  <c r="F5262" i="4" s="1"/>
  <c r="H5262" i="4" s="1"/>
  <c r="D5342" i="4"/>
  <c r="F5342" i="4" s="1"/>
  <c r="H5342" i="4" s="1"/>
  <c r="D5429" i="4"/>
  <c r="F5429" i="4" s="1"/>
  <c r="H5429" i="4" s="1"/>
  <c r="D5462" i="4"/>
  <c r="F5462" i="4" s="1"/>
  <c r="H5462" i="4" s="1"/>
  <c r="D5558" i="4"/>
  <c r="F5558" i="4" s="1"/>
  <c r="H5558" i="4" s="1"/>
  <c r="D5630" i="4"/>
  <c r="F5630" i="4" s="1"/>
  <c r="H5630" i="4" s="1"/>
  <c r="D5726" i="4"/>
  <c r="F5726" i="4" s="1"/>
  <c r="H5726" i="4" s="1"/>
  <c r="D5750" i="4"/>
  <c r="F5750" i="4" s="1"/>
  <c r="H5750" i="4" s="1"/>
  <c r="D5774" i="4"/>
  <c r="F5774" i="4" s="1"/>
  <c r="H5774" i="4" s="1"/>
  <c r="D5822" i="4"/>
  <c r="F5822" i="4" s="1"/>
  <c r="H5822" i="4" s="1"/>
  <c r="D5910" i="4"/>
  <c r="F5910" i="4" s="1"/>
  <c r="H5910" i="4" s="1"/>
  <c r="D6014" i="4"/>
  <c r="F6014" i="4" s="1"/>
  <c r="H6014" i="4" s="1"/>
  <c r="D6038" i="4"/>
  <c r="F6038" i="4" s="1"/>
  <c r="H6038" i="4" s="1"/>
  <c r="D6062" i="4"/>
  <c r="F6062" i="4" s="1"/>
  <c r="H6062" i="4" s="1"/>
  <c r="D6198" i="4"/>
  <c r="F6198" i="4" s="1"/>
  <c r="H6198" i="4" s="1"/>
  <c r="D6270" i="4"/>
  <c r="F6270" i="4" s="1"/>
  <c r="H6270" i="4" s="1"/>
  <c r="G6182" i="4"/>
  <c r="I6182" i="4" s="1"/>
  <c r="E5702" i="4"/>
  <c r="E4702" i="4"/>
  <c r="E6230" i="4"/>
  <c r="E5510" i="4"/>
  <c r="E5238" i="4"/>
  <c r="E4870" i="4"/>
  <c r="E2488" i="4"/>
  <c r="E2024" i="4"/>
  <c r="E3699" i="4"/>
  <c r="E4022" i="4"/>
  <c r="E697" i="4"/>
  <c r="D774" i="4"/>
  <c r="F774" i="4" s="1"/>
  <c r="H774" i="4" s="1"/>
  <c r="D838" i="4"/>
  <c r="F838" i="4" s="1"/>
  <c r="H838" i="4" s="1"/>
  <c r="D1061" i="4"/>
  <c r="F1061" i="4" s="1"/>
  <c r="H1061" i="4" s="1"/>
  <c r="D1125" i="4"/>
  <c r="F1125" i="4" s="1"/>
  <c r="H1125" i="4" s="1"/>
  <c r="D1189" i="4"/>
  <c r="F1189" i="4" s="1"/>
  <c r="H1189" i="4" s="1"/>
  <c r="D1301" i="4"/>
  <c r="F1301" i="4" s="1"/>
  <c r="H1301" i="4" s="1"/>
  <c r="D1396" i="4"/>
  <c r="F1396" i="4" s="1"/>
  <c r="H1396" i="4" s="1"/>
  <c r="D1467" i="4"/>
  <c r="F1467" i="4" s="1"/>
  <c r="H1467" i="4" s="1"/>
  <c r="D1840" i="4"/>
  <c r="F1840" i="4" s="1"/>
  <c r="H1840" i="4" s="1"/>
  <c r="D1848" i="4"/>
  <c r="F1848" i="4" s="1"/>
  <c r="H1848" i="4" s="1"/>
  <c r="D1856" i="4"/>
  <c r="F1856" i="4" s="1"/>
  <c r="H1856" i="4" s="1"/>
  <c r="D1864" i="4"/>
  <c r="F1864" i="4" s="1"/>
  <c r="H1864" i="4" s="1"/>
  <c r="D1872" i="4"/>
  <c r="F1872" i="4" s="1"/>
  <c r="H1872" i="4" s="1"/>
  <c r="D1880" i="4"/>
  <c r="F1880" i="4" s="1"/>
  <c r="H1880" i="4" s="1"/>
  <c r="D1888" i="4"/>
  <c r="F1888" i="4" s="1"/>
  <c r="D1896" i="4"/>
  <c r="F1896" i="4" s="1"/>
  <c r="H1896" i="4" s="1"/>
  <c r="D1904" i="4"/>
  <c r="F1904" i="4" s="1"/>
  <c r="H1904" i="4" s="1"/>
  <c r="D1912" i="4"/>
  <c r="F1912" i="4" s="1"/>
  <c r="H1912" i="4" s="1"/>
  <c r="D1920" i="4"/>
  <c r="F1920" i="4" s="1"/>
  <c r="H1920" i="4" s="1"/>
  <c r="D1928" i="4"/>
  <c r="F1928" i="4" s="1"/>
  <c r="H1928" i="4" s="1"/>
  <c r="D1936" i="4"/>
  <c r="F1936" i="4" s="1"/>
  <c r="H1936" i="4" s="1"/>
  <c r="D1944" i="4"/>
  <c r="F1944" i="4" s="1"/>
  <c r="H1944" i="4" s="1"/>
  <c r="D1952" i="4"/>
  <c r="F1952" i="4" s="1"/>
  <c r="H1952" i="4" s="1"/>
  <c r="D1960" i="4"/>
  <c r="F1960" i="4" s="1"/>
  <c r="H1960" i="4" s="1"/>
  <c r="D1968" i="4"/>
  <c r="F1968" i="4" s="1"/>
  <c r="H1968" i="4" s="1"/>
  <c r="D1976" i="4"/>
  <c r="D1984" i="4"/>
  <c r="F1984" i="4" s="1"/>
  <c r="H1984" i="4" s="1"/>
  <c r="D2263" i="4"/>
  <c r="F2263" i="4" s="1"/>
  <c r="H2263" i="4" s="1"/>
  <c r="D2271" i="4"/>
  <c r="F2271" i="4" s="1"/>
  <c r="H2271" i="4" s="1"/>
  <c r="D2279" i="4"/>
  <c r="F2279" i="4" s="1"/>
  <c r="H2279" i="4" s="1"/>
  <c r="D2287" i="4"/>
  <c r="F2287" i="4" s="1"/>
  <c r="H2287" i="4" s="1"/>
  <c r="D2295" i="4"/>
  <c r="F2295" i="4" s="1"/>
  <c r="H2295" i="4" s="1"/>
  <c r="D2303" i="4"/>
  <c r="F2303" i="4" s="1"/>
  <c r="H2303" i="4" s="1"/>
  <c r="D2311" i="4"/>
  <c r="F2311" i="4" s="1"/>
  <c r="H2311" i="4" s="1"/>
  <c r="D2319" i="4"/>
  <c r="F2319" i="4" s="1"/>
  <c r="H2319" i="4" s="1"/>
  <c r="D2327" i="4"/>
  <c r="F2327" i="4" s="1"/>
  <c r="H2327" i="4" s="1"/>
  <c r="D2335" i="4"/>
  <c r="F2335" i="4" s="1"/>
  <c r="H2335" i="4" s="1"/>
  <c r="D2343" i="4"/>
  <c r="F2343" i="4" s="1"/>
  <c r="H2343" i="4" s="1"/>
  <c r="D2366" i="4"/>
  <c r="F2366" i="4" s="1"/>
  <c r="H2366" i="4" s="1"/>
  <c r="D2374" i="4"/>
  <c r="F2374" i="4" s="1"/>
  <c r="H2374" i="4" s="1"/>
  <c r="D2382" i="4"/>
  <c r="F2382" i="4" s="1"/>
  <c r="H2382" i="4" s="1"/>
  <c r="D2390" i="4"/>
  <c r="D2398" i="4"/>
  <c r="F2398" i="4" s="1"/>
  <c r="D2446" i="4"/>
  <c r="F2446" i="4" s="1"/>
  <c r="H2446" i="4" s="1"/>
  <c r="D2454" i="4"/>
  <c r="F2454" i="4" s="1"/>
  <c r="H2454" i="4" s="1"/>
  <c r="D2462" i="4"/>
  <c r="F2462" i="4" s="1"/>
  <c r="H2462" i="4" s="1"/>
  <c r="D2470" i="4"/>
  <c r="F2470" i="4" s="1"/>
  <c r="H2470" i="4" s="1"/>
  <c r="D2478" i="4"/>
  <c r="F2478" i="4" s="1"/>
  <c r="H2478" i="4" s="1"/>
  <c r="D2486" i="4"/>
  <c r="F2486" i="4" s="1"/>
  <c r="H2486" i="4" s="1"/>
  <c r="D2622" i="4"/>
  <c r="F2622" i="4" s="1"/>
  <c r="H2622" i="4" s="1"/>
  <c r="D2694" i="4"/>
  <c r="D2718" i="4"/>
  <c r="F2718" i="4" s="1"/>
  <c r="H2718" i="4" s="1"/>
  <c r="D2758" i="4"/>
  <c r="F2758" i="4" s="1"/>
  <c r="H2758" i="4" s="1"/>
  <c r="D3029" i="4"/>
  <c r="F3029" i="4" s="1"/>
  <c r="H3029" i="4" s="1"/>
  <c r="D3220" i="4"/>
  <c r="F3220" i="4" s="1"/>
  <c r="H3220" i="4" s="1"/>
  <c r="D3371" i="4"/>
  <c r="F3371" i="4" s="1"/>
  <c r="H3371" i="4" s="1"/>
  <c r="D3379" i="4"/>
  <c r="F3379" i="4" s="1"/>
  <c r="H3379" i="4" s="1"/>
  <c r="D3387" i="4"/>
  <c r="F3387" i="4" s="1"/>
  <c r="H3387" i="4" s="1"/>
  <c r="D3395" i="4"/>
  <c r="F3395" i="4" s="1"/>
  <c r="H3395" i="4" s="1"/>
  <c r="D3403" i="4"/>
  <c r="F3403" i="4" s="1"/>
  <c r="H3403" i="4" s="1"/>
  <c r="D3411" i="4"/>
  <c r="F3411" i="4" s="1"/>
  <c r="H3411" i="4" s="1"/>
  <c r="D3642" i="4"/>
  <c r="F3642" i="4" s="1"/>
  <c r="H3642" i="4" s="1"/>
  <c r="D3719" i="4"/>
  <c r="F3719" i="4" s="1"/>
  <c r="H3719" i="4" s="1"/>
  <c r="D3799" i="4"/>
  <c r="F3799" i="4" s="1"/>
  <c r="H3799" i="4" s="1"/>
  <c r="D3807" i="4"/>
  <c r="F3807" i="4" s="1"/>
  <c r="H3807" i="4" s="1"/>
  <c r="D3814" i="4"/>
  <c r="F3814" i="4" s="1"/>
  <c r="H3814" i="4" s="1"/>
  <c r="D3982" i="4"/>
  <c r="F3982" i="4" s="1"/>
  <c r="H3982" i="4" s="1"/>
  <c r="D3990" i="4"/>
  <c r="F3990" i="4" s="1"/>
  <c r="H3990" i="4" s="1"/>
  <c r="D4029" i="4"/>
  <c r="F4029" i="4" s="1"/>
  <c r="H4029" i="4" s="1"/>
  <c r="D4037" i="4"/>
  <c r="F4037" i="4" s="1"/>
  <c r="H4037" i="4" s="1"/>
  <c r="D4045" i="4"/>
  <c r="F4045" i="4" s="1"/>
  <c r="H4045" i="4" s="1"/>
  <c r="D4669" i="4"/>
  <c r="F4669" i="4" s="1"/>
  <c r="H4669" i="4" s="1"/>
  <c r="D4677" i="4"/>
  <c r="F4677" i="4" s="1"/>
  <c r="H4677" i="4" s="1"/>
  <c r="D4685" i="4"/>
  <c r="F4685" i="4" s="1"/>
  <c r="H4685" i="4" s="1"/>
  <c r="D4693" i="4"/>
  <c r="F4693" i="4" s="1"/>
  <c r="H4693" i="4" s="1"/>
  <c r="D4701" i="4"/>
  <c r="F4701" i="4" s="1"/>
  <c r="H4701" i="4" s="1"/>
  <c r="D4709" i="4"/>
  <c r="F4709" i="4" s="1"/>
  <c r="H4709" i="4" s="1"/>
  <c r="D5461" i="4"/>
  <c r="F5461" i="4" s="1"/>
  <c r="H5461" i="4" s="1"/>
  <c r="D5469" i="4"/>
  <c r="F5469" i="4" s="1"/>
  <c r="H5469" i="4" s="1"/>
  <c r="D5477" i="4"/>
  <c r="F5477" i="4" s="1"/>
  <c r="H5477" i="4" s="1"/>
  <c r="D5485" i="4"/>
  <c r="F5485" i="4" s="1"/>
  <c r="H5485" i="4" s="1"/>
  <c r="D5493" i="4"/>
  <c r="F5493" i="4" s="1"/>
  <c r="H5493" i="4" s="1"/>
  <c r="D5501" i="4"/>
  <c r="F5501" i="4" s="1"/>
  <c r="H5501" i="4" s="1"/>
  <c r="D5509" i="4"/>
  <c r="F5509" i="4" s="1"/>
  <c r="H5509" i="4" s="1"/>
  <c r="D5517" i="4"/>
  <c r="F5517" i="4" s="1"/>
  <c r="H5517" i="4" s="1"/>
  <c r="D5525" i="4"/>
  <c r="F5525" i="4" s="1"/>
  <c r="H5525" i="4" s="1"/>
  <c r="D5533" i="4"/>
  <c r="F5533" i="4" s="1"/>
  <c r="H5533" i="4" s="1"/>
  <c r="D5541" i="4"/>
  <c r="F5541" i="4" s="1"/>
  <c r="H5541" i="4" s="1"/>
  <c r="D5549" i="4"/>
  <c r="F5549" i="4" s="1"/>
  <c r="H5549" i="4" s="1"/>
  <c r="D5557" i="4"/>
  <c r="F5557" i="4" s="1"/>
  <c r="H5557" i="4" s="1"/>
  <c r="D6301" i="4"/>
  <c r="F6301" i="4" s="1"/>
  <c r="H6301" i="4" s="1"/>
  <c r="G6396" i="4"/>
  <c r="I6396" i="4" s="1"/>
  <c r="E3332" i="4"/>
  <c r="E2382" i="4"/>
  <c r="E2167" i="4"/>
  <c r="E909" i="4"/>
  <c r="E774" i="4"/>
  <c r="E4014" i="4"/>
  <c r="E3634" i="4"/>
  <c r="E3268" i="4"/>
  <c r="E2766" i="4"/>
  <c r="E2694" i="4"/>
  <c r="E2351" i="4"/>
  <c r="E2287" i="4"/>
  <c r="E2239" i="4"/>
  <c r="E2207" i="4"/>
  <c r="E1776" i="4"/>
  <c r="E1491" i="4"/>
  <c r="E1467" i="4"/>
  <c r="E1021" i="4"/>
  <c r="E806" i="4"/>
  <c r="D1389" i="4"/>
  <c r="F1389" i="4" s="1"/>
  <c r="H1389" i="4" s="1"/>
  <c r="D1530" i="4"/>
  <c r="F1530" i="4" s="1"/>
  <c r="H1530" i="4" s="1"/>
  <c r="D2406" i="4"/>
  <c r="F2406" i="4" s="1"/>
  <c r="H2406" i="4" s="1"/>
  <c r="D3021" i="4"/>
  <c r="F3021" i="4" s="1"/>
  <c r="H3021" i="4" s="1"/>
  <c r="D3618" i="4"/>
  <c r="F3618" i="4" s="1"/>
  <c r="H3618" i="4" s="1"/>
  <c r="D3634" i="4"/>
  <c r="F3634" i="4" s="1"/>
  <c r="H3634" i="4" s="1"/>
  <c r="D4725" i="4"/>
  <c r="F4725" i="4" s="1"/>
  <c r="H4725" i="4" s="1"/>
  <c r="D4741" i="4"/>
  <c r="F4741" i="4" s="1"/>
  <c r="H4741" i="4" s="1"/>
  <c r="D4757" i="4"/>
  <c r="F4757" i="4" s="1"/>
  <c r="H4757" i="4" s="1"/>
  <c r="D5837" i="4"/>
  <c r="F5837" i="4" s="1"/>
  <c r="H5837" i="4" s="1"/>
  <c r="D5869" i="4"/>
  <c r="F5869" i="4" s="1"/>
  <c r="H5869" i="4" s="1"/>
  <c r="D5893" i="4"/>
  <c r="F5893" i="4" s="1"/>
  <c r="H5893" i="4" s="1"/>
  <c r="D6348" i="4"/>
  <c r="F6348" i="4" s="1"/>
  <c r="H6348" i="4" s="1"/>
  <c r="D6419" i="4"/>
  <c r="F6419" i="4" s="1"/>
  <c r="H6419" i="4" s="1"/>
  <c r="D822" i="4"/>
  <c r="F822" i="4" s="1"/>
  <c r="H822" i="4" s="1"/>
  <c r="D933" i="4"/>
  <c r="F933" i="4" s="1"/>
  <c r="H933" i="4" s="1"/>
  <c r="D1053" i="4"/>
  <c r="F1053" i="4" s="1"/>
  <c r="H1053" i="4" s="1"/>
  <c r="D1173" i="4"/>
  <c r="F1173" i="4" s="1"/>
  <c r="H1173" i="4" s="1"/>
  <c r="D1237" i="4"/>
  <c r="F1237" i="4" s="1"/>
  <c r="H1237" i="4" s="1"/>
  <c r="D1245" i="4"/>
  <c r="F1245" i="4" s="1"/>
  <c r="H1245" i="4" s="1"/>
  <c r="D1261" i="4"/>
  <c r="F1261" i="4" s="1"/>
  <c r="H1261" i="4" s="1"/>
  <c r="D1269" i="4"/>
  <c r="F1269" i="4" s="1"/>
  <c r="H1269" i="4" s="1"/>
  <c r="D1277" i="4"/>
  <c r="F1277" i="4" s="1"/>
  <c r="H1277" i="4" s="1"/>
  <c r="D1285" i="4"/>
  <c r="F1285" i="4" s="1"/>
  <c r="H1285" i="4" s="1"/>
  <c r="D1381" i="4"/>
  <c r="F1381" i="4" s="1"/>
  <c r="H1381" i="4" s="1"/>
  <c r="D1483" i="4"/>
  <c r="F1483" i="4" s="1"/>
  <c r="H1483" i="4" s="1"/>
  <c r="D2510" i="4"/>
  <c r="F2510" i="4" s="1"/>
  <c r="H2510" i="4" s="1"/>
  <c r="D2558" i="4"/>
  <c r="F2558" i="4" s="1"/>
  <c r="H2558" i="4" s="1"/>
  <c r="D2566" i="4"/>
  <c r="F2566" i="4" s="1"/>
  <c r="H2566" i="4" s="1"/>
  <c r="D2574" i="4"/>
  <c r="F2574" i="4" s="1"/>
  <c r="H2574" i="4" s="1"/>
  <c r="D2582" i="4"/>
  <c r="F2582" i="4" s="1"/>
  <c r="H2582" i="4" s="1"/>
  <c r="D2590" i="4"/>
  <c r="F2590" i="4" s="1"/>
  <c r="H2590" i="4" s="1"/>
  <c r="D2598" i="4"/>
  <c r="F2598" i="4" s="1"/>
  <c r="H2598" i="4" s="1"/>
  <c r="D2606" i="4"/>
  <c r="F2606" i="4" s="1"/>
  <c r="H2606" i="4" s="1"/>
  <c r="D2678" i="4"/>
  <c r="F2678" i="4" s="1"/>
  <c r="H2678" i="4" s="1"/>
  <c r="D2710" i="4"/>
  <c r="F2710" i="4" s="1"/>
  <c r="H2710" i="4" s="1"/>
  <c r="D2797" i="4"/>
  <c r="F2797" i="4" s="1"/>
  <c r="H2797" i="4" s="1"/>
  <c r="D2981" i="4"/>
  <c r="F2981" i="4" s="1"/>
  <c r="H2981" i="4" s="1"/>
  <c r="D2989" i="4"/>
  <c r="F2989" i="4" s="1"/>
  <c r="H2989" i="4" s="1"/>
  <c r="D2997" i="4"/>
  <c r="F2997" i="4" s="1"/>
  <c r="H2997" i="4" s="1"/>
  <c r="D3005" i="4"/>
  <c r="F3005" i="4" s="1"/>
  <c r="H3005" i="4" s="1"/>
  <c r="D3013" i="4"/>
  <c r="F3013" i="4" s="1"/>
  <c r="H3013" i="4" s="1"/>
  <c r="D3204" i="4"/>
  <c r="F3204" i="4" s="1"/>
  <c r="H3204" i="4" s="1"/>
  <c r="D3356" i="4"/>
  <c r="F3356" i="4" s="1"/>
  <c r="H3356" i="4" s="1"/>
  <c r="D3602" i="4"/>
  <c r="F3602" i="4" s="1"/>
  <c r="H3602" i="4" s="1"/>
  <c r="D3626" i="4"/>
  <c r="F3626" i="4" s="1"/>
  <c r="H3626" i="4" s="1"/>
  <c r="D3704" i="4"/>
  <c r="F3704" i="4" s="1"/>
  <c r="H3704" i="4" s="1"/>
  <c r="D5925" i="4"/>
  <c r="F5925" i="4" s="1"/>
  <c r="H5925" i="4" s="1"/>
  <c r="D5933" i="4"/>
  <c r="F5933" i="4" s="1"/>
  <c r="H5933" i="4" s="1"/>
  <c r="D5941" i="4"/>
  <c r="F5941" i="4" s="1"/>
  <c r="H5941" i="4" s="1"/>
  <c r="D5949" i="4"/>
  <c r="F5949" i="4" s="1"/>
  <c r="H5949" i="4" s="1"/>
  <c r="D5957" i="4"/>
  <c r="F5957" i="4" s="1"/>
  <c r="H5957" i="4" s="1"/>
  <c r="D5965" i="4"/>
  <c r="F5965" i="4" s="1"/>
  <c r="H5965" i="4" s="1"/>
  <c r="D5973" i="4"/>
  <c r="F5973" i="4" s="1"/>
  <c r="H5973" i="4" s="1"/>
  <c r="D6181" i="4"/>
  <c r="F6181" i="4" s="1"/>
  <c r="H6181" i="4" s="1"/>
  <c r="D6189" i="4"/>
  <c r="F6189" i="4" s="1"/>
  <c r="H6189" i="4" s="1"/>
  <c r="D6197" i="4"/>
  <c r="F6197" i="4" s="1"/>
  <c r="H6197" i="4" s="1"/>
  <c r="D6205" i="4"/>
  <c r="F6205" i="4" s="1"/>
  <c r="H6205" i="4" s="1"/>
  <c r="D6213" i="4"/>
  <c r="F6213" i="4" s="1"/>
  <c r="H6213" i="4" s="1"/>
  <c r="D6221" i="4"/>
  <c r="F6221" i="4" s="1"/>
  <c r="H6221" i="4" s="1"/>
  <c r="D6229" i="4"/>
  <c r="F6229" i="4" s="1"/>
  <c r="H6229" i="4" s="1"/>
  <c r="D6237" i="4"/>
  <c r="F6237" i="4" s="1"/>
  <c r="H6237" i="4" s="1"/>
  <c r="D6245" i="4"/>
  <c r="F6245" i="4" s="1"/>
  <c r="H6245" i="4" s="1"/>
  <c r="D6285" i="4"/>
  <c r="F6285" i="4" s="1"/>
  <c r="H6285" i="4" s="1"/>
  <c r="E6411" i="4"/>
  <c r="E3926" i="4"/>
  <c r="E3870" i="4"/>
  <c r="E3822" i="4"/>
  <c r="E2406" i="4"/>
  <c r="E2119" i="4"/>
  <c r="E2039" i="4"/>
  <c r="E933" i="4"/>
  <c r="D1443" i="4"/>
  <c r="F1443" i="4" s="1"/>
  <c r="H1443" i="4" s="1"/>
  <c r="D2422" i="4"/>
  <c r="F2422" i="4" s="1"/>
  <c r="H2422" i="4" s="1"/>
  <c r="D3212" i="4"/>
  <c r="F3212" i="4" s="1"/>
  <c r="H3212" i="4" s="1"/>
  <c r="D3364" i="4"/>
  <c r="F3364" i="4" s="1"/>
  <c r="H3364" i="4" s="1"/>
  <c r="D4006" i="4"/>
  <c r="F4006" i="4" s="1"/>
  <c r="H4006" i="4" s="1"/>
  <c r="D5829" i="4"/>
  <c r="F5829" i="4" s="1"/>
  <c r="H5829" i="4" s="1"/>
  <c r="D5877" i="4"/>
  <c r="F5877" i="4" s="1"/>
  <c r="H5877" i="4" s="1"/>
  <c r="D5909" i="4"/>
  <c r="F5909" i="4" s="1"/>
  <c r="H5909" i="4" s="1"/>
  <c r="D758" i="4"/>
  <c r="F758" i="4" s="1"/>
  <c r="H758" i="4" s="1"/>
  <c r="D814" i="4"/>
  <c r="F814" i="4" s="1"/>
  <c r="H814" i="4" s="1"/>
  <c r="D925" i="4"/>
  <c r="F925" i="4" s="1"/>
  <c r="H925" i="4" s="1"/>
  <c r="D1045" i="4"/>
  <c r="F1045" i="4" s="1"/>
  <c r="H1045" i="4" s="1"/>
  <c r="D1101" i="4"/>
  <c r="F1101" i="4" s="1"/>
  <c r="H1101" i="4" s="1"/>
  <c r="D1165" i="4"/>
  <c r="F1165" i="4" s="1"/>
  <c r="H1165" i="4" s="1"/>
  <c r="D1229" i="4"/>
  <c r="F1229" i="4" s="1"/>
  <c r="H1229" i="4" s="1"/>
  <c r="D1373" i="4"/>
  <c r="F1373" i="4" s="1"/>
  <c r="H1373" i="4" s="1"/>
  <c r="D1435" i="4"/>
  <c r="F1435" i="4" s="1"/>
  <c r="H1435" i="4" s="1"/>
  <c r="D1459" i="4"/>
  <c r="F1459" i="4" s="1"/>
  <c r="H1459" i="4" s="1"/>
  <c r="D1554" i="4"/>
  <c r="F1554" i="4" s="1"/>
  <c r="H1554" i="4" s="1"/>
  <c r="D1586" i="4"/>
  <c r="F1586" i="4" s="1"/>
  <c r="H1586" i="4" s="1"/>
  <c r="D2518" i="4"/>
  <c r="F2518" i="4" s="1"/>
  <c r="H2518" i="4" s="1"/>
  <c r="D2526" i="4"/>
  <c r="F2526" i="4" s="1"/>
  <c r="H2526" i="4" s="1"/>
  <c r="D2534" i="4"/>
  <c r="F2534" i="4" s="1"/>
  <c r="H2534" i="4" s="1"/>
  <c r="D2542" i="4"/>
  <c r="F2542" i="4" s="1"/>
  <c r="H2542" i="4" s="1"/>
  <c r="D2550" i="4"/>
  <c r="F2550" i="4" s="1"/>
  <c r="D2670" i="4"/>
  <c r="F2670" i="4" s="1"/>
  <c r="H2670" i="4" s="1"/>
  <c r="D2742" i="4"/>
  <c r="F2742" i="4" s="1"/>
  <c r="H2742" i="4" s="1"/>
  <c r="D2789" i="4"/>
  <c r="F2789" i="4" s="1"/>
  <c r="H2789" i="4" s="1"/>
  <c r="D2829" i="4"/>
  <c r="F2829" i="4" s="1"/>
  <c r="H2829" i="4" s="1"/>
  <c r="D2973" i="4"/>
  <c r="F2973" i="4" s="1"/>
  <c r="H2973" i="4" s="1"/>
  <c r="D3196" i="4"/>
  <c r="F3196" i="4" s="1"/>
  <c r="H3196" i="4" s="1"/>
  <c r="D3348" i="4"/>
  <c r="F3348" i="4" s="1"/>
  <c r="H3348" i="4" s="1"/>
  <c r="D3697" i="4"/>
  <c r="F3697" i="4" s="1"/>
  <c r="H3697" i="4" s="1"/>
  <c r="D4117" i="4"/>
  <c r="F4117" i="4" s="1"/>
  <c r="H4117" i="4" s="1"/>
  <c r="D4765" i="4"/>
  <c r="F4765" i="4" s="1"/>
  <c r="H4765" i="4" s="1"/>
  <c r="D4773" i="4"/>
  <c r="F4773" i="4" s="1"/>
  <c r="H4773" i="4" s="1"/>
  <c r="D4781" i="4"/>
  <c r="F4781" i="4" s="1"/>
  <c r="H4781" i="4" s="1"/>
  <c r="D5573" i="4"/>
  <c r="F5573" i="4" s="1"/>
  <c r="H5573" i="4" s="1"/>
  <c r="D5581" i="4"/>
  <c r="F5581" i="4" s="1"/>
  <c r="H5581" i="4" s="1"/>
  <c r="D5589" i="4"/>
  <c r="F5589" i="4" s="1"/>
  <c r="H5589" i="4" s="1"/>
  <c r="D5597" i="4"/>
  <c r="F5597" i="4" s="1"/>
  <c r="H5597" i="4" s="1"/>
  <c r="D5605" i="4"/>
  <c r="F5605" i="4" s="1"/>
  <c r="H5605" i="4" s="1"/>
  <c r="D5613" i="4"/>
  <c r="F5613" i="4" s="1"/>
  <c r="H5613" i="4" s="1"/>
  <c r="D5981" i="4"/>
  <c r="F5981" i="4" s="1"/>
  <c r="H5981" i="4" s="1"/>
  <c r="D5989" i="4"/>
  <c r="F5989" i="4" s="1"/>
  <c r="H5989" i="4" s="1"/>
  <c r="D5997" i="4"/>
  <c r="F5997" i="4" s="1"/>
  <c r="H5997" i="4" s="1"/>
  <c r="D6005" i="4"/>
  <c r="F6005" i="4" s="1"/>
  <c r="H6005" i="4" s="1"/>
  <c r="D6013" i="4"/>
  <c r="F6013" i="4" s="1"/>
  <c r="H6013" i="4" s="1"/>
  <c r="D6021" i="4"/>
  <c r="F6021" i="4" s="1"/>
  <c r="H6021" i="4" s="1"/>
  <c r="D6029" i="4"/>
  <c r="F6029" i="4" s="1"/>
  <c r="H6029" i="4" s="1"/>
  <c r="D6037" i="4"/>
  <c r="F6037" i="4" s="1"/>
  <c r="H6037" i="4" s="1"/>
  <c r="D6045" i="4"/>
  <c r="F6045" i="4" s="1"/>
  <c r="H6045" i="4" s="1"/>
  <c r="D6053" i="4"/>
  <c r="F6053" i="4" s="1"/>
  <c r="H6053" i="4" s="1"/>
  <c r="D6061" i="4"/>
  <c r="F6061" i="4" s="1"/>
  <c r="H6061" i="4" s="1"/>
  <c r="D6069" i="4"/>
  <c r="F6069" i="4" s="1"/>
  <c r="H6069" i="4" s="1"/>
  <c r="D6077" i="4"/>
  <c r="F6077" i="4" s="1"/>
  <c r="H6077" i="4" s="1"/>
  <c r="D6085" i="4"/>
  <c r="F6085" i="4" s="1"/>
  <c r="H6085" i="4" s="1"/>
  <c r="D6093" i="4"/>
  <c r="F6093" i="4" s="1"/>
  <c r="H6093" i="4" s="1"/>
  <c r="D6101" i="4"/>
  <c r="F6101" i="4" s="1"/>
  <c r="H6101" i="4" s="1"/>
  <c r="D6109" i="4"/>
  <c r="F6109" i="4" s="1"/>
  <c r="H6109" i="4" s="1"/>
  <c r="D6117" i="4"/>
  <c r="F6117" i="4" s="1"/>
  <c r="H6117" i="4" s="1"/>
  <c r="D6125" i="4"/>
  <c r="F6125" i="4" s="1"/>
  <c r="H6125" i="4" s="1"/>
  <c r="D6133" i="4"/>
  <c r="F6133" i="4" s="1"/>
  <c r="H6133" i="4" s="1"/>
  <c r="D6141" i="4"/>
  <c r="F6141" i="4" s="1"/>
  <c r="H6141" i="4" s="1"/>
  <c r="D6149" i="4"/>
  <c r="F6149" i="4" s="1"/>
  <c r="H6149" i="4" s="1"/>
  <c r="D6157" i="4"/>
  <c r="F6157" i="4" s="1"/>
  <c r="H6157" i="4" s="1"/>
  <c r="D6165" i="4"/>
  <c r="F6165" i="4" s="1"/>
  <c r="H6165" i="4" s="1"/>
  <c r="D6173" i="4"/>
  <c r="F6173" i="4" s="1"/>
  <c r="H6173" i="4" s="1"/>
  <c r="D6253" i="4"/>
  <c r="F6253" i="4" s="1"/>
  <c r="H6253" i="4" s="1"/>
  <c r="D6261" i="4"/>
  <c r="F6261" i="4" s="1"/>
  <c r="H6261" i="4" s="1"/>
  <c r="D6269" i="4"/>
  <c r="F6269" i="4" s="1"/>
  <c r="H6269" i="4" s="1"/>
  <c r="D6277" i="4"/>
  <c r="F6277" i="4" s="1"/>
  <c r="H6277" i="4" s="1"/>
  <c r="D6411" i="4"/>
  <c r="F6411" i="4" s="1"/>
  <c r="H6411" i="4" s="1"/>
  <c r="G6388" i="4"/>
  <c r="I6388" i="4" s="1"/>
  <c r="E2606" i="4"/>
  <c r="D1181" i="4"/>
  <c r="F1181" i="4" s="1"/>
  <c r="H1181" i="4" s="1"/>
  <c r="D1506" i="4"/>
  <c r="F1506" i="4" s="1"/>
  <c r="H1506" i="4" s="1"/>
  <c r="D2614" i="4"/>
  <c r="F2614" i="4" s="1"/>
  <c r="H2614" i="4" s="1"/>
  <c r="D2750" i="4"/>
  <c r="F2750" i="4" s="1"/>
  <c r="H2750" i="4" s="1"/>
  <c r="D3673" i="4"/>
  <c r="F3673" i="4" s="1"/>
  <c r="H3673" i="4" s="1"/>
  <c r="D3998" i="4"/>
  <c r="F3998" i="4" s="1"/>
  <c r="D5853" i="4"/>
  <c r="F5853" i="4" s="1"/>
  <c r="H5853" i="4" s="1"/>
  <c r="D6293" i="4"/>
  <c r="F6293" i="4" s="1"/>
  <c r="H6293" i="4" s="1"/>
  <c r="D6356" i="4"/>
  <c r="F6356" i="4" s="1"/>
  <c r="H6356" i="4" s="1"/>
  <c r="D647" i="4"/>
  <c r="F647" i="4" s="1"/>
  <c r="H647" i="4" s="1"/>
  <c r="D734" i="4"/>
  <c r="F734" i="4" s="1"/>
  <c r="H734" i="4" s="1"/>
  <c r="D798" i="4"/>
  <c r="F798" i="4" s="1"/>
  <c r="H798" i="4" s="1"/>
  <c r="D806" i="4"/>
  <c r="D893" i="4"/>
  <c r="F893" i="4" s="1"/>
  <c r="H893" i="4" s="1"/>
  <c r="D901" i="4"/>
  <c r="F901" i="4" s="1"/>
  <c r="H901" i="4" s="1"/>
  <c r="D909" i="4"/>
  <c r="F909" i="4" s="1"/>
  <c r="H909" i="4" s="1"/>
  <c r="D917" i="4"/>
  <c r="F917" i="4" s="1"/>
  <c r="H917" i="4" s="1"/>
  <c r="D981" i="4"/>
  <c r="F981" i="4" s="1"/>
  <c r="H981" i="4" s="1"/>
  <c r="D989" i="4"/>
  <c r="F989" i="4" s="1"/>
  <c r="H989" i="4" s="1"/>
  <c r="D1037" i="4"/>
  <c r="F1037" i="4" s="1"/>
  <c r="H1037" i="4" s="1"/>
  <c r="D1093" i="4"/>
  <c r="F1093" i="4" s="1"/>
  <c r="H1093" i="4" s="1"/>
  <c r="D1157" i="4"/>
  <c r="F1157" i="4" s="1"/>
  <c r="H1157" i="4" s="1"/>
  <c r="D1221" i="4"/>
  <c r="F1221" i="4" s="1"/>
  <c r="H1221" i="4" s="1"/>
  <c r="D1365" i="4"/>
  <c r="F1365" i="4" s="1"/>
  <c r="H1365" i="4" s="1"/>
  <c r="D1427" i="4"/>
  <c r="F1427" i="4" s="1"/>
  <c r="H1427" i="4" s="1"/>
  <c r="D1522" i="4"/>
  <c r="F1522" i="4" s="1"/>
  <c r="H1522" i="4" s="1"/>
  <c r="D2662" i="4"/>
  <c r="F2662" i="4" s="1"/>
  <c r="H2662" i="4" s="1"/>
  <c r="D2869" i="4"/>
  <c r="F2869" i="4" s="1"/>
  <c r="H2869" i="4" s="1"/>
  <c r="D2877" i="4"/>
  <c r="F2877" i="4" s="1"/>
  <c r="H2877" i="4" s="1"/>
  <c r="D2885" i="4"/>
  <c r="F2885" i="4" s="1"/>
  <c r="H2885" i="4" s="1"/>
  <c r="D2893" i="4"/>
  <c r="F2893" i="4" s="1"/>
  <c r="H2893" i="4" s="1"/>
  <c r="D2901" i="4"/>
  <c r="F2901" i="4" s="1"/>
  <c r="H2901" i="4" s="1"/>
  <c r="D2909" i="4"/>
  <c r="F2909" i="4" s="1"/>
  <c r="H2909" i="4" s="1"/>
  <c r="D2917" i="4"/>
  <c r="F2917" i="4" s="1"/>
  <c r="H2917" i="4" s="1"/>
  <c r="D2925" i="4"/>
  <c r="F2925" i="4" s="1"/>
  <c r="H2925" i="4" s="1"/>
  <c r="D2933" i="4"/>
  <c r="F2933" i="4" s="1"/>
  <c r="H2933" i="4" s="1"/>
  <c r="D2941" i="4"/>
  <c r="F2941" i="4" s="1"/>
  <c r="H2941" i="4" s="1"/>
  <c r="D2949" i="4"/>
  <c r="F2949" i="4" s="1"/>
  <c r="H2949" i="4" s="1"/>
  <c r="D2957" i="4"/>
  <c r="F2957" i="4" s="1"/>
  <c r="H2957" i="4" s="1"/>
  <c r="D2965" i="4"/>
  <c r="F2965" i="4" s="1"/>
  <c r="H2965" i="4" s="1"/>
  <c r="D3053" i="4"/>
  <c r="F3053" i="4" s="1"/>
  <c r="H3053" i="4" s="1"/>
  <c r="D3061" i="4"/>
  <c r="F3061" i="4" s="1"/>
  <c r="H3061" i="4" s="1"/>
  <c r="D3069" i="4"/>
  <c r="F3069" i="4" s="1"/>
  <c r="H3069" i="4" s="1"/>
  <c r="D3188" i="4"/>
  <c r="F3188" i="4" s="1"/>
  <c r="H3188" i="4" s="1"/>
  <c r="D3252" i="4"/>
  <c r="F3252" i="4" s="1"/>
  <c r="H3252" i="4" s="1"/>
  <c r="D3260" i="4"/>
  <c r="F3260" i="4" s="1"/>
  <c r="H3260" i="4" s="1"/>
  <c r="D3268" i="4"/>
  <c r="F3268" i="4" s="1"/>
  <c r="H3268" i="4" s="1"/>
  <c r="D3276" i="4"/>
  <c r="F3276" i="4" s="1"/>
  <c r="H3276" i="4" s="1"/>
  <c r="D3284" i="4"/>
  <c r="F3284" i="4" s="1"/>
  <c r="H3284" i="4" s="1"/>
  <c r="D3292" i="4"/>
  <c r="F3292" i="4" s="1"/>
  <c r="H3292" i="4" s="1"/>
  <c r="D3300" i="4"/>
  <c r="F3300" i="4" s="1"/>
  <c r="H3300" i="4" s="1"/>
  <c r="D3308" i="4"/>
  <c r="F3308" i="4" s="1"/>
  <c r="H3308" i="4" s="1"/>
  <c r="D3316" i="4"/>
  <c r="F3316" i="4" s="1"/>
  <c r="H3316" i="4" s="1"/>
  <c r="D3324" i="4"/>
  <c r="F3324" i="4" s="1"/>
  <c r="H3324" i="4" s="1"/>
  <c r="D3340" i="4"/>
  <c r="F3340" i="4" s="1"/>
  <c r="H3340" i="4" s="1"/>
  <c r="D3666" i="4"/>
  <c r="F3666" i="4" s="1"/>
  <c r="H3666" i="4" s="1"/>
  <c r="D3689" i="4"/>
  <c r="F3689" i="4" s="1"/>
  <c r="H3689" i="4" s="1"/>
  <c r="D4109" i="4"/>
  <c r="F4109" i="4" s="1"/>
  <c r="H4109" i="4" s="1"/>
  <c r="D4237" i="4"/>
  <c r="F4237" i="4" s="1"/>
  <c r="D4245" i="4"/>
  <c r="F4245" i="4" s="1"/>
  <c r="H4245" i="4" s="1"/>
  <c r="D4253" i="4"/>
  <c r="D4261" i="4"/>
  <c r="F4261" i="4" s="1"/>
  <c r="H4261" i="4" s="1"/>
  <c r="D4269" i="4"/>
  <c r="F4269" i="4" s="1"/>
  <c r="H4269" i="4" s="1"/>
  <c r="D4277" i="4"/>
  <c r="F4277" i="4" s="1"/>
  <c r="H4277" i="4" s="1"/>
  <c r="D4285" i="4"/>
  <c r="F4285" i="4" s="1"/>
  <c r="H4285" i="4" s="1"/>
  <c r="D4293" i="4"/>
  <c r="F4293" i="4" s="1"/>
  <c r="H4293" i="4" s="1"/>
  <c r="D4301" i="4"/>
  <c r="F4301" i="4" s="1"/>
  <c r="H4301" i="4" s="1"/>
  <c r="D4309" i="4"/>
  <c r="F4309" i="4" s="1"/>
  <c r="H4309" i="4" s="1"/>
  <c r="D4317" i="4"/>
  <c r="F4317" i="4" s="1"/>
  <c r="H4317" i="4" s="1"/>
  <c r="D4325" i="4"/>
  <c r="F4325" i="4" s="1"/>
  <c r="H4325" i="4" s="1"/>
  <c r="D4333" i="4"/>
  <c r="F4333" i="4" s="1"/>
  <c r="H4333" i="4" s="1"/>
  <c r="D4341" i="4"/>
  <c r="F4341" i="4" s="1"/>
  <c r="H4341" i="4" s="1"/>
  <c r="D4349" i="4"/>
  <c r="F4349" i="4" s="1"/>
  <c r="H4349" i="4" s="1"/>
  <c r="D4357" i="4"/>
  <c r="F4357" i="4" s="1"/>
  <c r="H4357" i="4" s="1"/>
  <c r="D4789" i="4"/>
  <c r="F4789" i="4" s="1"/>
  <c r="H4789" i="4" s="1"/>
  <c r="D4797" i="4"/>
  <c r="F4797" i="4" s="1"/>
  <c r="H4797" i="4" s="1"/>
  <c r="D4805" i="4"/>
  <c r="F4805" i="4" s="1"/>
  <c r="H4805" i="4" s="1"/>
  <c r="D4813" i="4"/>
  <c r="F4813" i="4" s="1"/>
  <c r="H4813" i="4" s="1"/>
  <c r="D4821" i="4"/>
  <c r="F4821" i="4" s="1"/>
  <c r="H4821" i="4" s="1"/>
  <c r="D4829" i="4"/>
  <c r="F4829" i="4" s="1"/>
  <c r="H4829" i="4" s="1"/>
  <c r="D4837" i="4"/>
  <c r="F4837" i="4" s="1"/>
  <c r="H4837" i="4" s="1"/>
  <c r="D4845" i="4"/>
  <c r="F4845" i="4" s="1"/>
  <c r="H4845" i="4" s="1"/>
  <c r="D4853" i="4"/>
  <c r="F4853" i="4" s="1"/>
  <c r="H4853" i="4" s="1"/>
  <c r="D4861" i="4"/>
  <c r="F4861" i="4" s="1"/>
  <c r="H4861" i="4" s="1"/>
  <c r="D4869" i="4"/>
  <c r="F4869" i="4" s="1"/>
  <c r="H4869" i="4" s="1"/>
  <c r="D4877" i="4"/>
  <c r="F4877" i="4" s="1"/>
  <c r="H4877" i="4" s="1"/>
  <c r="D4885" i="4"/>
  <c r="F4885" i="4" s="1"/>
  <c r="H4885" i="4" s="1"/>
  <c r="D4893" i="4"/>
  <c r="F4893" i="4" s="1"/>
  <c r="D4901" i="4"/>
  <c r="F4901" i="4" s="1"/>
  <c r="H4901" i="4" s="1"/>
  <c r="D4909" i="4"/>
  <c r="F4909" i="4" s="1"/>
  <c r="H4909" i="4" s="1"/>
  <c r="D4917" i="4"/>
  <c r="F4917" i="4" s="1"/>
  <c r="H4917" i="4" s="1"/>
  <c r="D4925" i="4"/>
  <c r="F4925" i="4" s="1"/>
  <c r="H4925" i="4" s="1"/>
  <c r="D4933" i="4"/>
  <c r="F4933" i="4" s="1"/>
  <c r="H4933" i="4" s="1"/>
  <c r="D4941" i="4"/>
  <c r="F4941" i="4" s="1"/>
  <c r="H4941" i="4" s="1"/>
  <c r="D4949" i="4"/>
  <c r="F4949" i="4" s="1"/>
  <c r="H4949" i="4" s="1"/>
  <c r="D4957" i="4"/>
  <c r="F4957" i="4" s="1"/>
  <c r="H4957" i="4" s="1"/>
  <c r="D4965" i="4"/>
  <c r="F4965" i="4" s="1"/>
  <c r="H4965" i="4" s="1"/>
  <c r="D4973" i="4"/>
  <c r="F4973" i="4" s="1"/>
  <c r="H4973" i="4" s="1"/>
  <c r="D4981" i="4"/>
  <c r="F4981" i="4" s="1"/>
  <c r="H4981" i="4" s="1"/>
  <c r="D4989" i="4"/>
  <c r="F4989" i="4" s="1"/>
  <c r="H4989" i="4" s="1"/>
  <c r="D4997" i="4"/>
  <c r="F4997" i="4" s="1"/>
  <c r="H4997" i="4" s="1"/>
  <c r="D5005" i="4"/>
  <c r="F5005" i="4" s="1"/>
  <c r="H5005" i="4" s="1"/>
  <c r="D5013" i="4"/>
  <c r="F5013" i="4" s="1"/>
  <c r="H5013" i="4" s="1"/>
  <c r="D5021" i="4"/>
  <c r="F5021" i="4" s="1"/>
  <c r="H5021" i="4" s="1"/>
  <c r="D5029" i="4"/>
  <c r="F5029" i="4" s="1"/>
  <c r="H5029" i="4" s="1"/>
  <c r="D5037" i="4"/>
  <c r="F5037" i="4" s="1"/>
  <c r="H5037" i="4" s="1"/>
  <c r="D5045" i="4"/>
  <c r="F5045" i="4" s="1"/>
  <c r="H5045" i="4" s="1"/>
  <c r="D5053" i="4"/>
  <c r="F5053" i="4" s="1"/>
  <c r="H5053" i="4" s="1"/>
  <c r="D5061" i="4"/>
  <c r="F5061" i="4" s="1"/>
  <c r="H5061" i="4" s="1"/>
  <c r="D5069" i="4"/>
  <c r="F5069" i="4" s="1"/>
  <c r="H5069" i="4" s="1"/>
  <c r="D5077" i="4"/>
  <c r="F5077" i="4" s="1"/>
  <c r="H5077" i="4" s="1"/>
  <c r="D5085" i="4"/>
  <c r="F5085" i="4" s="1"/>
  <c r="H5085" i="4" s="1"/>
  <c r="D5093" i="4"/>
  <c r="F5093" i="4" s="1"/>
  <c r="H5093" i="4" s="1"/>
  <c r="D5101" i="4"/>
  <c r="F5101" i="4" s="1"/>
  <c r="H5101" i="4" s="1"/>
  <c r="D5109" i="4"/>
  <c r="F5109" i="4" s="1"/>
  <c r="H5109" i="4" s="1"/>
  <c r="D5117" i="4"/>
  <c r="F5117" i="4" s="1"/>
  <c r="H5117" i="4" s="1"/>
  <c r="D5125" i="4"/>
  <c r="F5125" i="4" s="1"/>
  <c r="H5125" i="4" s="1"/>
  <c r="D5133" i="4"/>
  <c r="F5133" i="4" s="1"/>
  <c r="H5133" i="4" s="1"/>
  <c r="D5141" i="4"/>
  <c r="F5141" i="4" s="1"/>
  <c r="H5141" i="4" s="1"/>
  <c r="D5149" i="4"/>
  <c r="F5149" i="4" s="1"/>
  <c r="H5149" i="4" s="1"/>
  <c r="D5157" i="4"/>
  <c r="F5157" i="4" s="1"/>
  <c r="H5157" i="4" s="1"/>
  <c r="D5165" i="4"/>
  <c r="F5165" i="4" s="1"/>
  <c r="H5165" i="4" s="1"/>
  <c r="D5173" i="4"/>
  <c r="F5173" i="4" s="1"/>
  <c r="H5173" i="4" s="1"/>
  <c r="D5181" i="4"/>
  <c r="F5181" i="4" s="1"/>
  <c r="H5181" i="4" s="1"/>
  <c r="D5189" i="4"/>
  <c r="F5189" i="4" s="1"/>
  <c r="H5189" i="4" s="1"/>
  <c r="D5621" i="4"/>
  <c r="F5621" i="4" s="1"/>
  <c r="H5621" i="4" s="1"/>
  <c r="D5629" i="4"/>
  <c r="F5629" i="4" s="1"/>
  <c r="H5629" i="4" s="1"/>
  <c r="D5637" i="4"/>
  <c r="F5637" i="4" s="1"/>
  <c r="H5637" i="4" s="1"/>
  <c r="D5645" i="4"/>
  <c r="F5645" i="4" s="1"/>
  <c r="H5645" i="4" s="1"/>
  <c r="D5653" i="4"/>
  <c r="F5653" i="4" s="1"/>
  <c r="H5653" i="4" s="1"/>
  <c r="D5661" i="4"/>
  <c r="F5661" i="4" s="1"/>
  <c r="H5661" i="4" s="1"/>
  <c r="D5669" i="4"/>
  <c r="F5669" i="4" s="1"/>
  <c r="H5669" i="4" s="1"/>
  <c r="D5677" i="4"/>
  <c r="F5677" i="4" s="1"/>
  <c r="H5677" i="4" s="1"/>
  <c r="D5685" i="4"/>
  <c r="F5685" i="4" s="1"/>
  <c r="H5685" i="4" s="1"/>
  <c r="D5693" i="4"/>
  <c r="F5693" i="4" s="1"/>
  <c r="H5693" i="4" s="1"/>
  <c r="D5701" i="4"/>
  <c r="F5701" i="4" s="1"/>
  <c r="H5701" i="4" s="1"/>
  <c r="D6325" i="4"/>
  <c r="F6325" i="4" s="1"/>
  <c r="H6325" i="4" s="1"/>
  <c r="E6404" i="4"/>
  <c r="E2638" i="4"/>
  <c r="E2191" i="4"/>
  <c r="E2159" i="4"/>
  <c r="D1293" i="4"/>
  <c r="F1293" i="4" s="1"/>
  <c r="H1293" i="4" s="1"/>
  <c r="D1562" i="4"/>
  <c r="F1562" i="4" s="1"/>
  <c r="H1562" i="4" s="1"/>
  <c r="D2359" i="4"/>
  <c r="F2359" i="4" s="1"/>
  <c r="H2359" i="4" s="1"/>
  <c r="D2414" i="4"/>
  <c r="F2414" i="4" s="1"/>
  <c r="H2414" i="4" s="1"/>
  <c r="D2438" i="4"/>
  <c r="F2438" i="4" s="1"/>
  <c r="H2438" i="4" s="1"/>
  <c r="D2494" i="4"/>
  <c r="F2494" i="4" s="1"/>
  <c r="H2494" i="4" s="1"/>
  <c r="D3156" i="4"/>
  <c r="F3156" i="4" s="1"/>
  <c r="H3156" i="4" s="1"/>
  <c r="D3712" i="4"/>
  <c r="F3712" i="4" s="1"/>
  <c r="H3712" i="4" s="1"/>
  <c r="D3791" i="4"/>
  <c r="F3791" i="4" s="1"/>
  <c r="H3791" i="4" s="1"/>
  <c r="D5845" i="4"/>
  <c r="F5845" i="4" s="1"/>
  <c r="H5845" i="4" s="1"/>
  <c r="D885" i="4"/>
  <c r="F885" i="4" s="1"/>
  <c r="H885" i="4" s="1"/>
  <c r="D997" i="4"/>
  <c r="F997" i="4" s="1"/>
  <c r="H997" i="4" s="1"/>
  <c r="D1005" i="4"/>
  <c r="F1005" i="4" s="1"/>
  <c r="H1005" i="4" s="1"/>
  <c r="D1013" i="4"/>
  <c r="F1013" i="4" s="1"/>
  <c r="H1013" i="4" s="1"/>
  <c r="D1021" i="4"/>
  <c r="F1021" i="4" s="1"/>
  <c r="H1021" i="4" s="1"/>
  <c r="D1029" i="4"/>
  <c r="F1029" i="4" s="1"/>
  <c r="H1029" i="4" s="1"/>
  <c r="D1085" i="4"/>
  <c r="F1085" i="4" s="1"/>
  <c r="H1085" i="4" s="1"/>
  <c r="D1149" i="4"/>
  <c r="F1149" i="4" s="1"/>
  <c r="H1149" i="4" s="1"/>
  <c r="D1213" i="4"/>
  <c r="F1213" i="4" s="1"/>
  <c r="H1213" i="4" s="1"/>
  <c r="D1357" i="4"/>
  <c r="F1357" i="4" s="1"/>
  <c r="H1357" i="4" s="1"/>
  <c r="D1419" i="4"/>
  <c r="F1419" i="4" s="1"/>
  <c r="H1419" i="4" s="1"/>
  <c r="D1475" i="4"/>
  <c r="F1475" i="4" s="1"/>
  <c r="H1475" i="4" s="1"/>
  <c r="D1546" i="4"/>
  <c r="F1546" i="4" s="1"/>
  <c r="H1546" i="4" s="1"/>
  <c r="D1578" i="4"/>
  <c r="F1578" i="4" s="1"/>
  <c r="H1578" i="4" s="1"/>
  <c r="D1736" i="4"/>
  <c r="F1736" i="4" s="1"/>
  <c r="H1736" i="4" s="1"/>
  <c r="D1744" i="4"/>
  <c r="F1744" i="4" s="1"/>
  <c r="H1744" i="4" s="1"/>
  <c r="D1752" i="4"/>
  <c r="F1752" i="4" s="1"/>
  <c r="H1752" i="4" s="1"/>
  <c r="D2646" i="4"/>
  <c r="F2646" i="4" s="1"/>
  <c r="H2646" i="4" s="1"/>
  <c r="D2654" i="4"/>
  <c r="F2654" i="4" s="1"/>
  <c r="H2654" i="4" s="1"/>
  <c r="D2702" i="4"/>
  <c r="F2702" i="4" s="1"/>
  <c r="H2702" i="4" s="1"/>
  <c r="D2734" i="4"/>
  <c r="F2734" i="4" s="1"/>
  <c r="H2734" i="4" s="1"/>
  <c r="D2782" i="4"/>
  <c r="F2782" i="4" s="1"/>
  <c r="H2782" i="4" s="1"/>
  <c r="D2821" i="4"/>
  <c r="F2821" i="4" s="1"/>
  <c r="H2821" i="4" s="1"/>
  <c r="D2861" i="4"/>
  <c r="F2861" i="4" s="1"/>
  <c r="H2861" i="4" s="1"/>
  <c r="D3045" i="4"/>
  <c r="F3045" i="4" s="1"/>
  <c r="H3045" i="4" s="1"/>
  <c r="H3142" i="4"/>
  <c r="D3180" i="4"/>
  <c r="F3180" i="4" s="1"/>
  <c r="H3180" i="4" s="1"/>
  <c r="D3244" i="4"/>
  <c r="F3244" i="4" s="1"/>
  <c r="H3244" i="4" s="1"/>
  <c r="D3332" i="4"/>
  <c r="F3332" i="4" s="1"/>
  <c r="H3332" i="4" s="1"/>
  <c r="D3743" i="4"/>
  <c r="D4085" i="4"/>
  <c r="F4085" i="4" s="1"/>
  <c r="H4085" i="4" s="1"/>
  <c r="D4093" i="4"/>
  <c r="F4093" i="4" s="1"/>
  <c r="H4093" i="4" s="1"/>
  <c r="D4101" i="4"/>
  <c r="F4101" i="4" s="1"/>
  <c r="H4101" i="4" s="1"/>
  <c r="D4213" i="4"/>
  <c r="F4213" i="4" s="1"/>
  <c r="H4213" i="4" s="1"/>
  <c r="D4221" i="4"/>
  <c r="F4221" i="4" s="1"/>
  <c r="H4221" i="4" s="1"/>
  <c r="D4229" i="4"/>
  <c r="F4229" i="4" s="1"/>
  <c r="H4229" i="4" s="1"/>
  <c r="D4365" i="4"/>
  <c r="F4365" i="4" s="1"/>
  <c r="H4365" i="4" s="1"/>
  <c r="D5197" i="4"/>
  <c r="F5197" i="4" s="1"/>
  <c r="H5197" i="4" s="1"/>
  <c r="D5205" i="4"/>
  <c r="F5205" i="4" s="1"/>
  <c r="H5205" i="4" s="1"/>
  <c r="D5213" i="4"/>
  <c r="F5213" i="4" s="1"/>
  <c r="H5213" i="4" s="1"/>
  <c r="D5221" i="4"/>
  <c r="F5221" i="4" s="1"/>
  <c r="H5221" i="4" s="1"/>
  <c r="D5229" i="4"/>
  <c r="F5229" i="4" s="1"/>
  <c r="H5229" i="4" s="1"/>
  <c r="D5237" i="4"/>
  <c r="F5237" i="4" s="1"/>
  <c r="H5237" i="4" s="1"/>
  <c r="D5245" i="4"/>
  <c r="F5245" i="4" s="1"/>
  <c r="H5245" i="4" s="1"/>
  <c r="D5253" i="4"/>
  <c r="F5253" i="4" s="1"/>
  <c r="H5253" i="4" s="1"/>
  <c r="D5261" i="4"/>
  <c r="F5261" i="4" s="1"/>
  <c r="H5261" i="4" s="1"/>
  <c r="D5269" i="4"/>
  <c r="F5269" i="4" s="1"/>
  <c r="H5269" i="4" s="1"/>
  <c r="D5277" i="4"/>
  <c r="F5277" i="4" s="1"/>
  <c r="H5277" i="4" s="1"/>
  <c r="D5285" i="4"/>
  <c r="F5285" i="4" s="1"/>
  <c r="H5285" i="4" s="1"/>
  <c r="D5293" i="4"/>
  <c r="F5293" i="4" s="1"/>
  <c r="H5293" i="4" s="1"/>
  <c r="D5301" i="4"/>
  <c r="F5301" i="4" s="1"/>
  <c r="H5301" i="4" s="1"/>
  <c r="D5309" i="4"/>
  <c r="F5309" i="4" s="1"/>
  <c r="H5309" i="4" s="1"/>
  <c r="D5317" i="4"/>
  <c r="F5317" i="4" s="1"/>
  <c r="H5317" i="4" s="1"/>
  <c r="D5325" i="4"/>
  <c r="F5325" i="4" s="1"/>
  <c r="H5325" i="4" s="1"/>
  <c r="D5333" i="4"/>
  <c r="F5333" i="4" s="1"/>
  <c r="H5333" i="4" s="1"/>
  <c r="D5341" i="4"/>
  <c r="F5341" i="4" s="1"/>
  <c r="H5341" i="4" s="1"/>
  <c r="D5349" i="4"/>
  <c r="F5349" i="4" s="1"/>
  <c r="H5349" i="4" s="1"/>
  <c r="D5357" i="4"/>
  <c r="F5357" i="4" s="1"/>
  <c r="H5357" i="4" s="1"/>
  <c r="D5365" i="4"/>
  <c r="F5365" i="4" s="1"/>
  <c r="H5365" i="4" s="1"/>
  <c r="D5373" i="4"/>
  <c r="F5373" i="4" s="1"/>
  <c r="H5373" i="4" s="1"/>
  <c r="D5381" i="4"/>
  <c r="F5381" i="4" s="1"/>
  <c r="H5381" i="4" s="1"/>
  <c r="D5389" i="4"/>
  <c r="F5389" i="4" s="1"/>
  <c r="H5389" i="4" s="1"/>
  <c r="D5709" i="4"/>
  <c r="F5709" i="4" s="1"/>
  <c r="H5709" i="4" s="1"/>
  <c r="D5717" i="4"/>
  <c r="F5717" i="4" s="1"/>
  <c r="H5717" i="4" s="1"/>
  <c r="D5725" i="4"/>
  <c r="F5725" i="4" s="1"/>
  <c r="H5725" i="4" s="1"/>
  <c r="D5733" i="4"/>
  <c r="F5733" i="4" s="1"/>
  <c r="H5733" i="4" s="1"/>
  <c r="D5741" i="4"/>
  <c r="F5741" i="4" s="1"/>
  <c r="H5741" i="4" s="1"/>
  <c r="D5749" i="4"/>
  <c r="F5749" i="4" s="1"/>
  <c r="H5749" i="4" s="1"/>
  <c r="D6317" i="4"/>
  <c r="F6317" i="4" s="1"/>
  <c r="H6317" i="4" s="1"/>
  <c r="D6404" i="4"/>
  <c r="F6404" i="4" s="1"/>
  <c r="H6404" i="4" s="1"/>
  <c r="E3506" i="4"/>
  <c r="E3356" i="4"/>
  <c r="E2662" i="4"/>
  <c r="C425" i="4"/>
  <c r="E425" i="4" s="1"/>
  <c r="D1253" i="4"/>
  <c r="F1253" i="4" s="1"/>
  <c r="H1253" i="4" s="1"/>
  <c r="D1594" i="4"/>
  <c r="F1594" i="4" s="1"/>
  <c r="H1594" i="4" s="1"/>
  <c r="D2351" i="4"/>
  <c r="F2351" i="4" s="1"/>
  <c r="H2351" i="4" s="1"/>
  <c r="D2430" i="4"/>
  <c r="F2430" i="4" s="1"/>
  <c r="H2430" i="4" s="1"/>
  <c r="D2502" i="4"/>
  <c r="F2502" i="4" s="1"/>
  <c r="H2502" i="4" s="1"/>
  <c r="D2686" i="4"/>
  <c r="F2686" i="4" s="1"/>
  <c r="H2686" i="4" s="1"/>
  <c r="D2805" i="4"/>
  <c r="F2805" i="4" s="1"/>
  <c r="H2805" i="4" s="1"/>
  <c r="D3610" i="4"/>
  <c r="F3610" i="4" s="1"/>
  <c r="H3610" i="4" s="1"/>
  <c r="D4014" i="4"/>
  <c r="F4014" i="4" s="1"/>
  <c r="H4014" i="4" s="1"/>
  <c r="D4022" i="4"/>
  <c r="F4022" i="4" s="1"/>
  <c r="H4022" i="4" s="1"/>
  <c r="D4125" i="4"/>
  <c r="F4125" i="4" s="1"/>
  <c r="H4125" i="4" s="1"/>
  <c r="D4717" i="4"/>
  <c r="F4717" i="4" s="1"/>
  <c r="H4717" i="4" s="1"/>
  <c r="D4733" i="4"/>
  <c r="F4733" i="4" s="1"/>
  <c r="H4733" i="4" s="1"/>
  <c r="D4749" i="4"/>
  <c r="F4749" i="4" s="1"/>
  <c r="H4749" i="4" s="1"/>
  <c r="D5565" i="4"/>
  <c r="F5565" i="4" s="1"/>
  <c r="H5565" i="4" s="1"/>
  <c r="D5861" i="4"/>
  <c r="F5861" i="4" s="1"/>
  <c r="H5861" i="4" s="1"/>
  <c r="D5885" i="4"/>
  <c r="F5885" i="4" s="1"/>
  <c r="H5885" i="4" s="1"/>
  <c r="D5901" i="4"/>
  <c r="F5901" i="4" s="1"/>
  <c r="H5901" i="4" s="1"/>
  <c r="D5917" i="4"/>
  <c r="F5917" i="4" s="1"/>
  <c r="H5917" i="4" s="1"/>
  <c r="D861" i="4"/>
  <c r="F861" i="4" s="1"/>
  <c r="H861" i="4" s="1"/>
  <c r="D869" i="4"/>
  <c r="F869" i="4" s="1"/>
  <c r="H869" i="4" s="1"/>
  <c r="D877" i="4"/>
  <c r="F877" i="4" s="1"/>
  <c r="H877" i="4" s="1"/>
  <c r="D1077" i="4"/>
  <c r="F1077" i="4" s="1"/>
  <c r="H1077" i="4" s="1"/>
  <c r="D1141" i="4"/>
  <c r="F1141" i="4" s="1"/>
  <c r="H1141" i="4" s="1"/>
  <c r="D1205" i="4"/>
  <c r="F1205" i="4" s="1"/>
  <c r="H1205" i="4" s="1"/>
  <c r="D1317" i="4"/>
  <c r="F1317" i="4" s="1"/>
  <c r="H1317" i="4" s="1"/>
  <c r="D1325" i="4"/>
  <c r="F1325" i="4" s="1"/>
  <c r="H1325" i="4" s="1"/>
  <c r="D1333" i="4"/>
  <c r="F1333" i="4" s="1"/>
  <c r="H1333" i="4" s="1"/>
  <c r="D1341" i="4"/>
  <c r="F1341" i="4" s="1"/>
  <c r="H1341" i="4" s="1"/>
  <c r="D1349" i="4"/>
  <c r="F1349" i="4" s="1"/>
  <c r="H1349" i="4" s="1"/>
  <c r="D1411" i="4"/>
  <c r="F1411" i="4" s="1"/>
  <c r="H1411" i="4" s="1"/>
  <c r="D1451" i="4"/>
  <c r="F1451" i="4" s="1"/>
  <c r="H1451" i="4" s="1"/>
  <c r="D1514" i="4"/>
  <c r="F1514" i="4" s="1"/>
  <c r="H1514" i="4" s="1"/>
  <c r="D1610" i="4"/>
  <c r="F1610" i="4" s="1"/>
  <c r="H1610" i="4" s="1"/>
  <c r="D1618" i="4"/>
  <c r="F1618" i="4" s="1"/>
  <c r="H1618" i="4" s="1"/>
  <c r="D1626" i="4"/>
  <c r="F1626" i="4" s="1"/>
  <c r="H1626" i="4" s="1"/>
  <c r="D1634" i="4"/>
  <c r="F1634" i="4" s="1"/>
  <c r="H1634" i="4" s="1"/>
  <c r="D1665" i="4"/>
  <c r="F1665" i="4" s="1"/>
  <c r="H1665" i="4" s="1"/>
  <c r="D1673" i="4"/>
  <c r="F1673" i="4" s="1"/>
  <c r="H1673" i="4" s="1"/>
  <c r="D1681" i="4"/>
  <c r="F1681" i="4" s="1"/>
  <c r="H1681" i="4" s="1"/>
  <c r="D1689" i="4"/>
  <c r="F1689" i="4" s="1"/>
  <c r="H1689" i="4" s="1"/>
  <c r="D1697" i="4"/>
  <c r="F1697" i="4" s="1"/>
  <c r="H1697" i="4" s="1"/>
  <c r="D1705" i="4"/>
  <c r="F1705" i="4" s="1"/>
  <c r="H1705" i="4" s="1"/>
  <c r="D1713" i="4"/>
  <c r="F1713" i="4" s="1"/>
  <c r="H1713" i="4" s="1"/>
  <c r="D1721" i="4"/>
  <c r="F1721" i="4" s="1"/>
  <c r="H1721" i="4" s="1"/>
  <c r="D1729" i="4"/>
  <c r="F1729" i="4" s="1"/>
  <c r="H1729" i="4" s="1"/>
  <c r="D1760" i="4"/>
  <c r="F1760" i="4" s="1"/>
  <c r="H1760" i="4" s="1"/>
  <c r="D1768" i="4"/>
  <c r="F1768" i="4" s="1"/>
  <c r="H1768" i="4" s="1"/>
  <c r="D1776" i="4"/>
  <c r="F1776" i="4" s="1"/>
  <c r="H1776" i="4" s="1"/>
  <c r="D1784" i="4"/>
  <c r="F1784" i="4" s="1"/>
  <c r="H1784" i="4" s="1"/>
  <c r="D1792" i="4"/>
  <c r="F1792" i="4" s="1"/>
  <c r="H1792" i="4" s="1"/>
  <c r="D2638" i="4"/>
  <c r="F2638" i="4" s="1"/>
  <c r="H2638" i="4" s="1"/>
  <c r="D2726" i="4"/>
  <c r="F2726" i="4" s="1"/>
  <c r="H2726" i="4" s="1"/>
  <c r="D2774" i="4"/>
  <c r="F2774" i="4" s="1"/>
  <c r="H2774" i="4" s="1"/>
  <c r="D2853" i="4"/>
  <c r="F2853" i="4" s="1"/>
  <c r="H2853" i="4" s="1"/>
  <c r="D3172" i="4"/>
  <c r="F3172" i="4" s="1"/>
  <c r="H3172" i="4" s="1"/>
  <c r="D3236" i="4"/>
  <c r="F3236" i="4" s="1"/>
  <c r="H3236" i="4" s="1"/>
  <c r="D3434" i="4"/>
  <c r="F3434" i="4" s="1"/>
  <c r="H3434" i="4" s="1"/>
  <c r="D3482" i="4"/>
  <c r="F3482" i="4" s="1"/>
  <c r="H3482" i="4" s="1"/>
  <c r="D3490" i="4"/>
  <c r="F3490" i="4" s="1"/>
  <c r="H3490" i="4" s="1"/>
  <c r="D3498" i="4"/>
  <c r="F3498" i="4" s="1"/>
  <c r="H3498" i="4" s="1"/>
  <c r="D3658" i="4"/>
  <c r="F3658" i="4" s="1"/>
  <c r="H3658" i="4" s="1"/>
  <c r="D3735" i="4"/>
  <c r="F3735" i="4" s="1"/>
  <c r="H3735" i="4" s="1"/>
  <c r="D4069" i="4"/>
  <c r="F4069" i="4" s="1"/>
  <c r="H4069" i="4" s="1"/>
  <c r="D4077" i="4"/>
  <c r="F4077" i="4" s="1"/>
  <c r="H4077" i="4" s="1"/>
  <c r="D4141" i="4"/>
  <c r="F4141" i="4" s="1"/>
  <c r="H4141" i="4" s="1"/>
  <c r="D4149" i="4"/>
  <c r="F4149" i="4" s="1"/>
  <c r="H4149" i="4" s="1"/>
  <c r="D4157" i="4"/>
  <c r="F4157" i="4" s="1"/>
  <c r="H4157" i="4" s="1"/>
  <c r="D4165" i="4"/>
  <c r="F4165" i="4" s="1"/>
  <c r="H4165" i="4" s="1"/>
  <c r="D4173" i="4"/>
  <c r="F4173" i="4" s="1"/>
  <c r="H4173" i="4" s="1"/>
  <c r="D4181" i="4"/>
  <c r="F4181" i="4" s="1"/>
  <c r="H4181" i="4" s="1"/>
  <c r="D4189" i="4"/>
  <c r="F4189" i="4" s="1"/>
  <c r="H4189" i="4" s="1"/>
  <c r="D4197" i="4"/>
  <c r="F4197" i="4" s="1"/>
  <c r="H4197" i="4" s="1"/>
  <c r="D4205" i="4"/>
  <c r="F4205" i="4" s="1"/>
  <c r="D4373" i="4"/>
  <c r="F4373" i="4" s="1"/>
  <c r="H4373" i="4" s="1"/>
  <c r="D4381" i="4"/>
  <c r="F4381" i="4" s="1"/>
  <c r="H4381" i="4" s="1"/>
  <c r="D4389" i="4"/>
  <c r="F4389" i="4" s="1"/>
  <c r="H4389" i="4" s="1"/>
  <c r="D5397" i="4"/>
  <c r="F5397" i="4" s="1"/>
  <c r="H5397" i="4" s="1"/>
  <c r="D5405" i="4"/>
  <c r="F5405" i="4" s="1"/>
  <c r="H5405" i="4" s="1"/>
  <c r="D5757" i="4"/>
  <c r="F5757" i="4" s="1"/>
  <c r="H5757" i="4" s="1"/>
  <c r="D5765" i="4"/>
  <c r="F5765" i="4" s="1"/>
  <c r="H5765" i="4" s="1"/>
  <c r="D5773" i="4"/>
  <c r="F5773" i="4" s="1"/>
  <c r="H5773" i="4" s="1"/>
  <c r="D5781" i="4"/>
  <c r="F5781" i="4" s="1"/>
  <c r="H5781" i="4" s="1"/>
  <c r="D5789" i="4"/>
  <c r="F5789" i="4" s="1"/>
  <c r="H5789" i="4" s="1"/>
  <c r="D5797" i="4"/>
  <c r="F5797" i="4" s="1"/>
  <c r="H5797" i="4" s="1"/>
  <c r="D5805" i="4"/>
  <c r="F5805" i="4" s="1"/>
  <c r="H5805" i="4" s="1"/>
  <c r="D5813" i="4"/>
  <c r="F5813" i="4" s="1"/>
  <c r="H5813" i="4" s="1"/>
  <c r="D6388" i="4"/>
  <c r="F6388" i="4" s="1"/>
  <c r="H6388" i="4" s="1"/>
  <c r="D6396" i="4"/>
  <c r="F6396" i="4" s="1"/>
  <c r="H6396" i="4" s="1"/>
  <c r="E2454" i="4"/>
  <c r="D710" i="4"/>
  <c r="F710" i="4" s="1"/>
  <c r="H710" i="4" s="1"/>
  <c r="D6340" i="4"/>
  <c r="F6340" i="4" s="1"/>
  <c r="H6340" i="4" s="1"/>
  <c r="D6364" i="4"/>
  <c r="F6364" i="4" s="1"/>
  <c r="H6364" i="4" s="1"/>
  <c r="E3331" i="4"/>
  <c r="E3315" i="4"/>
  <c r="E3227" i="4"/>
  <c r="E3179" i="4"/>
  <c r="E3083" i="4"/>
  <c r="E2948" i="4"/>
  <c r="D695" i="4"/>
  <c r="F695" i="4" s="1"/>
  <c r="H695" i="4" s="1"/>
  <c r="D750" i="4"/>
  <c r="F750" i="4" s="1"/>
  <c r="H750" i="4" s="1"/>
  <c r="G6348" i="4"/>
  <c r="I6348" i="4" s="1"/>
  <c r="D663" i="4"/>
  <c r="F663" i="4" s="1"/>
  <c r="H663" i="4" s="1"/>
  <c r="G6364" i="4"/>
  <c r="I6364" i="4" s="1"/>
  <c r="E750" i="4"/>
  <c r="E734" i="4"/>
  <c r="E726" i="4"/>
  <c r="E718" i="4"/>
  <c r="E710" i="4"/>
  <c r="E702" i="4"/>
  <c r="E647" i="4"/>
  <c r="D671" i="4"/>
  <c r="F671" i="4" s="1"/>
  <c r="H671" i="4" s="1"/>
  <c r="D726" i="4"/>
  <c r="F726" i="4" s="1"/>
  <c r="H726" i="4" s="1"/>
  <c r="D702" i="4"/>
  <c r="F702" i="4" s="1"/>
  <c r="H702" i="4" s="1"/>
  <c r="D6380" i="4"/>
  <c r="F6380" i="4" s="1"/>
  <c r="H6380" i="4" s="1"/>
  <c r="D687" i="4"/>
  <c r="F687" i="4" s="1"/>
  <c r="H687" i="4" s="1"/>
  <c r="D655" i="4"/>
  <c r="F655" i="4" s="1"/>
  <c r="H655" i="4" s="1"/>
  <c r="D718" i="4"/>
  <c r="F718" i="4" s="1"/>
  <c r="H718" i="4" s="1"/>
  <c r="G6340" i="4"/>
  <c r="I6340" i="4" s="1"/>
  <c r="G6356" i="4"/>
  <c r="I6356" i="4" s="1"/>
  <c r="E3811" i="4"/>
  <c r="E2123" i="4"/>
  <c r="E2760" i="4"/>
  <c r="E1271" i="4"/>
  <c r="E840" i="4"/>
  <c r="E3070" i="4"/>
  <c r="E2359" i="4"/>
  <c r="E2574" i="4"/>
  <c r="E2422" i="4"/>
  <c r="C3653" i="4"/>
  <c r="G6420" i="4"/>
  <c r="I6420" i="4" s="1"/>
  <c r="E1106" i="4"/>
  <c r="H2712" i="4"/>
  <c r="G6412" i="4"/>
  <c r="I6412" i="4" s="1"/>
  <c r="D6412" i="4"/>
  <c r="F6412" i="4" s="1"/>
  <c r="H6412" i="4" s="1"/>
  <c r="D6420" i="4"/>
  <c r="F6420" i="4" s="1"/>
  <c r="H6420" i="4" s="1"/>
  <c r="E741" i="4"/>
  <c r="E1488" i="4"/>
  <c r="E1440" i="4"/>
  <c r="E1323" i="4"/>
  <c r="E4900" i="4"/>
  <c r="E2370" i="4"/>
  <c r="E1756" i="4"/>
  <c r="E1392" i="4"/>
  <c r="E1338" i="4"/>
  <c r="C3661" i="4"/>
  <c r="E3172" i="4"/>
  <c r="E3100" i="4"/>
  <c r="E1843" i="4"/>
  <c r="E870" i="4"/>
  <c r="E854" i="4"/>
  <c r="E776" i="4"/>
  <c r="E1802" i="4"/>
  <c r="E1010" i="4"/>
  <c r="E1120" i="4"/>
  <c r="E1642" i="4"/>
  <c r="E2976" i="4"/>
  <c r="E3211" i="4"/>
  <c r="E3047" i="4"/>
  <c r="E3610" i="4"/>
  <c r="E2108" i="4"/>
  <c r="E1148" i="4"/>
  <c r="E2840" i="4"/>
  <c r="E1244" i="4"/>
  <c r="E934" i="4"/>
  <c r="C6360" i="4"/>
  <c r="D6360" i="4"/>
  <c r="F6360" i="4" s="1"/>
  <c r="H6360" i="4" s="1"/>
  <c r="C6345" i="4"/>
  <c r="E6345" i="4" s="1"/>
  <c r="D6345" i="4"/>
  <c r="F6345" i="4" s="1"/>
  <c r="H6345" i="4" s="1"/>
  <c r="C6292" i="4"/>
  <c r="D6292" i="4"/>
  <c r="F6292" i="4" s="1"/>
  <c r="H6292" i="4" s="1"/>
  <c r="C6284" i="4"/>
  <c r="D6284" i="4"/>
  <c r="F6284" i="4" s="1"/>
  <c r="H6284" i="4" s="1"/>
  <c r="E6268" i="4"/>
  <c r="G6268" i="4"/>
  <c r="I6268" i="4" s="1"/>
  <c r="E5908" i="4"/>
  <c r="E5572" i="4"/>
  <c r="E5468" i="4"/>
  <c r="E5396" i="4"/>
  <c r="E4964" i="4"/>
  <c r="E4772" i="4"/>
  <c r="E4628" i="4"/>
  <c r="E4604" i="4"/>
  <c r="E4316" i="4"/>
  <c r="E4268" i="4"/>
  <c r="E4252" i="4"/>
  <c r="E1960" i="4"/>
  <c r="E1952" i="4"/>
  <c r="E1936" i="4"/>
  <c r="E1928" i="4"/>
  <c r="E1912" i="4"/>
  <c r="E1904" i="4"/>
  <c r="E1896" i="4"/>
  <c r="E1880" i="4"/>
  <c r="E1872" i="4"/>
  <c r="E1698" i="4"/>
  <c r="E1682" i="4"/>
  <c r="E1666" i="4"/>
  <c r="E1635" i="4"/>
  <c r="E1579" i="4"/>
  <c r="E1539" i="4"/>
  <c r="E3351" i="4"/>
  <c r="E3343" i="4"/>
  <c r="E3311" i="4"/>
  <c r="E3295" i="4"/>
  <c r="E3263" i="4"/>
  <c r="E3248" i="4"/>
  <c r="E3186" i="4"/>
  <c r="E3148" i="4"/>
  <c r="E3092" i="4"/>
  <c r="E3062" i="4"/>
  <c r="E3039" i="4"/>
  <c r="E3023" i="4"/>
  <c r="E3015" i="4"/>
  <c r="E2991" i="4"/>
  <c r="E2968" i="4"/>
  <c r="E2864" i="4"/>
  <c r="E2848" i="4"/>
  <c r="E2832" i="4"/>
  <c r="E2816" i="4"/>
  <c r="E2800" i="4"/>
  <c r="E2792" i="4"/>
  <c r="E2784" i="4"/>
  <c r="E2706" i="4"/>
  <c r="E2658" i="4"/>
  <c r="E2635" i="4"/>
  <c r="E2627" i="4"/>
  <c r="E2579" i="4"/>
  <c r="E1260" i="4"/>
  <c r="E1236" i="4"/>
  <c r="E1228" i="4"/>
  <c r="E1220" i="4"/>
  <c r="E1204" i="4"/>
  <c r="E1196" i="4"/>
  <c r="E1188" i="4"/>
  <c r="E1132" i="4"/>
  <c r="E1102" i="4"/>
  <c r="E1086" i="4"/>
  <c r="E1078" i="4"/>
  <c r="E1062" i="4"/>
  <c r="E1054" i="4"/>
  <c r="E1046" i="4"/>
  <c r="E1038" i="4"/>
  <c r="D2603" i="4"/>
  <c r="F2603" i="4" s="1"/>
  <c r="H2603" i="4" s="1"/>
  <c r="D2666" i="4"/>
  <c r="F2666" i="4" s="1"/>
  <c r="H2666" i="4" s="1"/>
  <c r="D2761" i="4"/>
  <c r="F2761" i="4" s="1"/>
  <c r="H2761" i="4" s="1"/>
  <c r="D2784" i="4"/>
  <c r="F2784" i="4" s="1"/>
  <c r="H2784" i="4" s="1"/>
  <c r="D2792" i="4"/>
  <c r="F2792" i="4" s="1"/>
  <c r="H2792" i="4" s="1"/>
  <c r="D2800" i="4"/>
  <c r="F2800" i="4" s="1"/>
  <c r="H2800" i="4" s="1"/>
  <c r="D2808" i="4"/>
  <c r="F2808" i="4" s="1"/>
  <c r="H2808" i="4" s="1"/>
  <c r="D2824" i="4"/>
  <c r="F2824" i="4" s="1"/>
  <c r="H2824" i="4" s="1"/>
  <c r="D2968" i="4"/>
  <c r="F2968" i="4" s="1"/>
  <c r="H2968" i="4" s="1"/>
  <c r="D2976" i="4"/>
  <c r="F2976" i="4" s="1"/>
  <c r="H2976" i="4" s="1"/>
  <c r="D3047" i="4"/>
  <c r="F3047" i="4" s="1"/>
  <c r="H3047" i="4" s="1"/>
  <c r="D3232" i="4"/>
  <c r="F3232" i="4" s="1"/>
  <c r="H3232" i="4" s="1"/>
  <c r="D3240" i="4"/>
  <c r="F3240" i="4" s="1"/>
  <c r="H3240" i="4" s="1"/>
  <c r="D3248" i="4"/>
  <c r="F3248" i="4" s="1"/>
  <c r="H3248" i="4" s="1"/>
  <c r="D3335" i="4"/>
  <c r="F3335" i="4" s="1"/>
  <c r="H3335" i="4" s="1"/>
  <c r="D3343" i="4"/>
  <c r="F3343" i="4" s="1"/>
  <c r="H3343" i="4" s="1"/>
  <c r="D3359" i="4"/>
  <c r="F3359" i="4" s="1"/>
  <c r="H3359" i="4" s="1"/>
  <c r="D3570" i="4"/>
  <c r="F3570" i="4" s="1"/>
  <c r="H3570" i="4" s="1"/>
  <c r="D3578" i="4"/>
  <c r="F3578" i="4" s="1"/>
  <c r="H3578" i="4" s="1"/>
  <c r="D3601" i="4"/>
  <c r="F3601" i="4" s="1"/>
  <c r="H3601" i="4" s="1"/>
  <c r="D3609" i="4"/>
  <c r="F3609" i="4" s="1"/>
  <c r="H3609" i="4" s="1"/>
  <c r="D3632" i="4"/>
  <c r="F3632" i="4" s="1"/>
  <c r="H3632" i="4" s="1"/>
  <c r="E3327" i="4"/>
  <c r="E1526" i="4"/>
  <c r="E1510" i="4"/>
  <c r="E1463" i="4"/>
  <c r="E1439" i="4"/>
  <c r="E1354" i="4"/>
  <c r="E1346" i="4"/>
  <c r="E1330" i="4"/>
  <c r="E1314" i="4"/>
  <c r="E1306" i="4"/>
  <c r="E834" i="4"/>
  <c r="E818" i="4"/>
  <c r="E810" i="4"/>
  <c r="E803" i="4"/>
  <c r="E787" i="4"/>
  <c r="E771" i="4"/>
  <c r="E763" i="4"/>
  <c r="E756" i="4"/>
  <c r="E749" i="4"/>
  <c r="E733" i="4"/>
  <c r="E701" i="4"/>
  <c r="D795" i="4"/>
  <c r="F795" i="4" s="1"/>
  <c r="H795" i="4" s="1"/>
  <c r="D2611" i="4"/>
  <c r="F2611" i="4" s="1"/>
  <c r="H2611" i="4" s="1"/>
  <c r="D2643" i="4"/>
  <c r="F2643" i="4" s="1"/>
  <c r="H2643" i="4" s="1"/>
  <c r="D2777" i="4"/>
  <c r="F2777" i="4" s="1"/>
  <c r="H2777" i="4" s="1"/>
  <c r="D3015" i="4"/>
  <c r="F3015" i="4" s="1"/>
  <c r="H3015" i="4" s="1"/>
  <c r="D3039" i="4"/>
  <c r="F3039" i="4" s="1"/>
  <c r="H3039" i="4" s="1"/>
  <c r="E3660" i="4"/>
  <c r="E1866" i="4"/>
  <c r="E1494" i="4"/>
  <c r="E880" i="4"/>
  <c r="E864" i="4"/>
  <c r="E833" i="4"/>
  <c r="E825" i="4"/>
  <c r="E817" i="4"/>
  <c r="E809" i="4"/>
  <c r="E802" i="4"/>
  <c r="E786" i="4"/>
  <c r="E778" i="4"/>
  <c r="E629" i="4"/>
  <c r="D485" i="4"/>
  <c r="F485" i="4" s="1"/>
  <c r="H485" i="4" s="1"/>
  <c r="D566" i="4"/>
  <c r="F566" i="4" s="1"/>
  <c r="H566" i="4" s="1"/>
  <c r="D597" i="4"/>
  <c r="F597" i="4" s="1"/>
  <c r="H597" i="4" s="1"/>
  <c r="D771" i="4"/>
  <c r="F771" i="4" s="1"/>
  <c r="H771" i="4" s="1"/>
  <c r="D826" i="4"/>
  <c r="F826" i="4" s="1"/>
  <c r="H826" i="4" s="1"/>
  <c r="D834" i="4"/>
  <c r="F834" i="4" s="1"/>
  <c r="H834" i="4" s="1"/>
  <c r="D1140" i="4"/>
  <c r="F1140" i="4" s="1"/>
  <c r="H1140" i="4" s="1"/>
  <c r="D1172" i="4"/>
  <c r="F1172" i="4" s="1"/>
  <c r="H1172" i="4" s="1"/>
  <c r="D2745" i="4"/>
  <c r="F2745" i="4" s="1"/>
  <c r="H2745" i="4" s="1"/>
  <c r="D3170" i="4"/>
  <c r="F3170" i="4" s="1"/>
  <c r="H3170" i="4" s="1"/>
  <c r="D3816" i="4"/>
  <c r="F3816" i="4" s="1"/>
  <c r="H3816" i="4" s="1"/>
  <c r="D6385" i="4"/>
  <c r="F6385" i="4" s="1"/>
  <c r="H6385" i="4" s="1"/>
  <c r="E1596" i="4"/>
  <c r="E1580" i="4"/>
  <c r="E1564" i="4"/>
  <c r="E1540" i="4"/>
  <c r="E1532" i="4"/>
  <c r="E1524" i="4"/>
  <c r="E1508" i="4"/>
  <c r="E1500" i="4"/>
  <c r="E1027" i="4"/>
  <c r="E980" i="4"/>
  <c r="E957" i="4"/>
  <c r="E949" i="4"/>
  <c r="E942" i="4"/>
  <c r="E926" i="4"/>
  <c r="E902" i="4"/>
  <c r="E886" i="4"/>
  <c r="E879" i="4"/>
  <c r="E863" i="4"/>
  <c r="E855" i="4"/>
  <c r="E839" i="4"/>
  <c r="E832" i="4"/>
  <c r="E824" i="4"/>
  <c r="E816" i="4"/>
  <c r="E692" i="4"/>
  <c r="E684" i="4"/>
  <c r="E676" i="4"/>
  <c r="E636" i="4"/>
  <c r="D557" i="4"/>
  <c r="F557" i="4" s="1"/>
  <c r="H557" i="4" s="1"/>
  <c r="D699" i="4"/>
  <c r="F699" i="4" s="1"/>
  <c r="H699" i="4" s="1"/>
  <c r="D707" i="4"/>
  <c r="F707" i="4" s="1"/>
  <c r="H707" i="4" s="1"/>
  <c r="D723" i="4"/>
  <c r="F723" i="4" s="1"/>
  <c r="H723" i="4" s="1"/>
  <c r="D739" i="4"/>
  <c r="F739" i="4" s="1"/>
  <c r="H739" i="4" s="1"/>
  <c r="D748" i="4"/>
  <c r="F748" i="4" s="1"/>
  <c r="H748" i="4" s="1"/>
  <c r="D1078" i="4"/>
  <c r="F1078" i="4" s="1"/>
  <c r="H1078" i="4" s="1"/>
  <c r="D1102" i="4"/>
  <c r="F1102" i="4" s="1"/>
  <c r="H1102" i="4" s="1"/>
  <c r="D1188" i="4"/>
  <c r="F1188" i="4" s="1"/>
  <c r="H1188" i="4" s="1"/>
  <c r="D1453" i="4"/>
  <c r="F1453" i="4" s="1"/>
  <c r="H1453" i="4" s="1"/>
  <c r="D3803" i="4"/>
  <c r="F3803" i="4" s="1"/>
  <c r="H3803" i="4" s="1"/>
  <c r="D453" i="4"/>
  <c r="F453" i="4" s="1"/>
  <c r="H453" i="4" s="1"/>
  <c r="D558" i="4"/>
  <c r="F558" i="4" s="1"/>
  <c r="H558" i="4" s="1"/>
  <c r="D731" i="4"/>
  <c r="F731" i="4" s="1"/>
  <c r="H731" i="4" s="1"/>
  <c r="D1236" i="4"/>
  <c r="F1236" i="4" s="1"/>
  <c r="H1236" i="4" s="1"/>
  <c r="D1446" i="4"/>
  <c r="F1446" i="4" s="1"/>
  <c r="H1446" i="4" s="1"/>
  <c r="D3084" i="4"/>
  <c r="F3084" i="4" s="1"/>
  <c r="H3084" i="4" s="1"/>
  <c r="D3148" i="4"/>
  <c r="F3148" i="4" s="1"/>
  <c r="H3148" i="4" s="1"/>
  <c r="D3667" i="4"/>
  <c r="F3667" i="4" s="1"/>
  <c r="H3667" i="4" s="1"/>
  <c r="D3675" i="4"/>
  <c r="F3675" i="4" s="1"/>
  <c r="H3675" i="4" s="1"/>
  <c r="D4119" i="4"/>
  <c r="F4119" i="4" s="1"/>
  <c r="H4119" i="4" s="1"/>
  <c r="D4127" i="4"/>
  <c r="F4127" i="4" s="1"/>
  <c r="H4127" i="4" s="1"/>
  <c r="E3846" i="4"/>
  <c r="E3803" i="4"/>
  <c r="E2824" i="4"/>
  <c r="E826" i="4"/>
  <c r="E628" i="4"/>
  <c r="C6381" i="4"/>
  <c r="E6381" i="4" s="1"/>
  <c r="D6381" i="4"/>
  <c r="F6381" i="4" s="1"/>
  <c r="H6381" i="4" s="1"/>
  <c r="C6366" i="4"/>
  <c r="C6299" i="4"/>
  <c r="D6299" i="4"/>
  <c r="F6299" i="4" s="1"/>
  <c r="H6299" i="4" s="1"/>
  <c r="E6259" i="4"/>
  <c r="E6099" i="4"/>
  <c r="E5843" i="4"/>
  <c r="E5715" i="4"/>
  <c r="E5467" i="4"/>
  <c r="E5387" i="4"/>
  <c r="E5355" i="4"/>
  <c r="E5235" i="4"/>
  <c r="E5227" i="4"/>
  <c r="E5163" i="4"/>
  <c r="E5131" i="4"/>
  <c r="E5019" i="4"/>
  <c r="E4987" i="4"/>
  <c r="E4963" i="4"/>
  <c r="E4939" i="4"/>
  <c r="E4715" i="4"/>
  <c r="E4627" i="4"/>
  <c r="E4579" i="4"/>
  <c r="E4563" i="4"/>
  <c r="E4531" i="4"/>
  <c r="E4515" i="4"/>
  <c r="E4475" i="4"/>
  <c r="E4355" i="4"/>
  <c r="E4315" i="4"/>
  <c r="E2931" i="4"/>
  <c r="E2646" i="4"/>
  <c r="E2630" i="4"/>
  <c r="E2614" i="4"/>
  <c r="E2590" i="4"/>
  <c r="E2582" i="4"/>
  <c r="E2558" i="4"/>
  <c r="E2480" i="4"/>
  <c r="E2464" i="4"/>
  <c r="E2456" i="4"/>
  <c r="E2448" i="4"/>
  <c r="E2432" i="4"/>
  <c r="E2424" i="4"/>
  <c r="E2408" i="4"/>
  <c r="E2400" i="4"/>
  <c r="E2307" i="4"/>
  <c r="E2251" i="4"/>
  <c r="E2235" i="4"/>
  <c r="E2187" i="4"/>
  <c r="E2132" i="4"/>
  <c r="E2124" i="4"/>
  <c r="E2014" i="4"/>
  <c r="E2006" i="4"/>
  <c r="E1990" i="4"/>
  <c r="E1951" i="4"/>
  <c r="E1927" i="4"/>
  <c r="E1887" i="4"/>
  <c r="E1735" i="4"/>
  <c r="E1650" i="4"/>
  <c r="E1626" i="4"/>
  <c r="E1618" i="4"/>
  <c r="E1610" i="4"/>
  <c r="E3586" i="4"/>
  <c r="E3398" i="4"/>
  <c r="E3319" i="4"/>
  <c r="E3240" i="4"/>
  <c r="E3210" i="4"/>
  <c r="E3170" i="4"/>
  <c r="E2999" i="4"/>
  <c r="D2658" i="4"/>
  <c r="F2658" i="4" s="1"/>
  <c r="H2658" i="4" s="1"/>
  <c r="D2674" i="4"/>
  <c r="F2674" i="4" s="1"/>
  <c r="H2674" i="4" s="1"/>
  <c r="D2682" i="4"/>
  <c r="F2682" i="4" s="1"/>
  <c r="H2682" i="4" s="1"/>
  <c r="D2690" i="4"/>
  <c r="F2690" i="4" s="1"/>
  <c r="H2690" i="4" s="1"/>
  <c r="D3224" i="4"/>
  <c r="F3224" i="4" s="1"/>
  <c r="H3224" i="4" s="1"/>
  <c r="D3351" i="4"/>
  <c r="F3351" i="4" s="1"/>
  <c r="H3351" i="4" s="1"/>
  <c r="D3640" i="4"/>
  <c r="F3640" i="4" s="1"/>
  <c r="H3640" i="4" s="1"/>
  <c r="E1172" i="4"/>
  <c r="E3675" i="4"/>
  <c r="E3639" i="4"/>
  <c r="E3428" i="4"/>
  <c r="E1566" i="4"/>
  <c r="E1534" i="4"/>
  <c r="E1502" i="4"/>
  <c r="E1495" i="4"/>
  <c r="E1479" i="4"/>
  <c r="D614" i="4"/>
  <c r="F614" i="4" s="1"/>
  <c r="H614" i="4" s="1"/>
  <c r="D631" i="4"/>
  <c r="F631" i="4" s="1"/>
  <c r="H631" i="4" s="1"/>
  <c r="D1346" i="4"/>
  <c r="F1346" i="4" s="1"/>
  <c r="H1346" i="4" s="1"/>
  <c r="D1361" i="4"/>
  <c r="F1361" i="4" s="1"/>
  <c r="H1361" i="4" s="1"/>
  <c r="D1377" i="4"/>
  <c r="F1377" i="4" s="1"/>
  <c r="H1377" i="4" s="1"/>
  <c r="D2627" i="4"/>
  <c r="F2627" i="4" s="1"/>
  <c r="H2627" i="4" s="1"/>
  <c r="D2635" i="4"/>
  <c r="F2635" i="4" s="1"/>
  <c r="H2635" i="4" s="1"/>
  <c r="D2816" i="4"/>
  <c r="D3023" i="4"/>
  <c r="F3023" i="4" s="1"/>
  <c r="H3023" i="4" s="1"/>
  <c r="D3586" i="4"/>
  <c r="F3586" i="4" s="1"/>
  <c r="H3586" i="4" s="1"/>
  <c r="D6371" i="4"/>
  <c r="F6371" i="4" s="1"/>
  <c r="H6371" i="4" s="1"/>
  <c r="E3194" i="4"/>
  <c r="E1487" i="4"/>
  <c r="E4120" i="4"/>
  <c r="E3902" i="4"/>
  <c r="E3816" i="4"/>
  <c r="E3695" i="4"/>
  <c r="E3674" i="4"/>
  <c r="E1376" i="4"/>
  <c r="E1360" i="4"/>
  <c r="D607" i="4"/>
  <c r="F607" i="4" s="1"/>
  <c r="H607" i="4" s="1"/>
  <c r="D615" i="4"/>
  <c r="F615" i="4" s="1"/>
  <c r="H615" i="4" s="1"/>
  <c r="D779" i="4"/>
  <c r="F779" i="4" s="1"/>
  <c r="H779" i="4" s="1"/>
  <c r="D787" i="4"/>
  <c r="F787" i="4" s="1"/>
  <c r="H787" i="4" s="1"/>
  <c r="D810" i="4"/>
  <c r="F810" i="4" s="1"/>
  <c r="H810" i="4" s="1"/>
  <c r="D1132" i="4"/>
  <c r="F1132" i="4" s="1"/>
  <c r="H1132" i="4" s="1"/>
  <c r="D1156" i="4"/>
  <c r="F1156" i="4" s="1"/>
  <c r="H1156" i="4" s="1"/>
  <c r="D1354" i="4"/>
  <c r="F1354" i="4" s="1"/>
  <c r="H1354" i="4" s="1"/>
  <c r="D3162" i="4"/>
  <c r="F3162" i="4" s="1"/>
  <c r="H3162" i="4" s="1"/>
  <c r="D3178" i="4"/>
  <c r="F3178" i="4" s="1"/>
  <c r="H3178" i="4" s="1"/>
  <c r="D3194" i="4"/>
  <c r="F3194" i="4" s="1"/>
  <c r="H3194" i="4" s="1"/>
  <c r="D3202" i="4"/>
  <c r="F3202" i="4" s="1"/>
  <c r="H3202" i="4" s="1"/>
  <c r="D3210" i="4"/>
  <c r="F3210" i="4" s="1"/>
  <c r="H3210" i="4" s="1"/>
  <c r="E1431" i="4"/>
  <c r="E1164" i="4"/>
  <c r="E3838" i="4"/>
  <c r="E1588" i="4"/>
  <c r="D1046" i="4"/>
  <c r="F1046" i="4" s="1"/>
  <c r="H1046" i="4" s="1"/>
  <c r="D1062" i="4"/>
  <c r="F1062" i="4" s="1"/>
  <c r="H1062" i="4" s="1"/>
  <c r="D1086" i="4"/>
  <c r="F1086" i="4" s="1"/>
  <c r="H1086" i="4" s="1"/>
  <c r="D1117" i="4"/>
  <c r="F1117" i="4" s="1"/>
  <c r="H1117" i="4" s="1"/>
  <c r="D1431" i="4"/>
  <c r="F1431" i="4" s="1"/>
  <c r="H1431" i="4" s="1"/>
  <c r="D1445" i="4"/>
  <c r="F1445" i="4" s="1"/>
  <c r="H1445" i="4" s="1"/>
  <c r="D1469" i="4"/>
  <c r="F1469" i="4" s="1"/>
  <c r="H1469" i="4" s="1"/>
  <c r="D1485" i="4"/>
  <c r="F1485" i="4" s="1"/>
  <c r="H1485" i="4" s="1"/>
  <c r="D1501" i="4"/>
  <c r="F1501" i="4" s="1"/>
  <c r="H1501" i="4" s="1"/>
  <c r="D1516" i="4"/>
  <c r="F1516" i="4" s="1"/>
  <c r="H1516" i="4" s="1"/>
  <c r="D3155" i="4"/>
  <c r="F3155" i="4" s="1"/>
  <c r="H3155" i="4" s="1"/>
  <c r="D3674" i="4"/>
  <c r="F3674" i="4" s="1"/>
  <c r="H3674" i="4" s="1"/>
  <c r="D708" i="4"/>
  <c r="F708" i="4" s="1"/>
  <c r="H708" i="4" s="1"/>
  <c r="D1054" i="4"/>
  <c r="F1054" i="4" s="1"/>
  <c r="H1054" i="4" s="1"/>
  <c r="D1212" i="4"/>
  <c r="F1212" i="4" s="1"/>
  <c r="H1212" i="4" s="1"/>
  <c r="D1220" i="4"/>
  <c r="F1220" i="4" s="1"/>
  <c r="H1220" i="4" s="1"/>
  <c r="D1228" i="4"/>
  <c r="F1228" i="4" s="1"/>
  <c r="H1228" i="4" s="1"/>
  <c r="D1244" i="4"/>
  <c r="F1244" i="4" s="1"/>
  <c r="H1244" i="4" s="1"/>
  <c r="D1454" i="4"/>
  <c r="F1454" i="4" s="1"/>
  <c r="H1454" i="4" s="1"/>
  <c r="D1470" i="4"/>
  <c r="F1470" i="4" s="1"/>
  <c r="H1470" i="4" s="1"/>
  <c r="D1486" i="4"/>
  <c r="F1486" i="4" s="1"/>
  <c r="H1486" i="4" s="1"/>
  <c r="D1494" i="4"/>
  <c r="F1494" i="4" s="1"/>
  <c r="H1494" i="4" s="1"/>
  <c r="D1517" i="4"/>
  <c r="F1517" i="4" s="1"/>
  <c r="H1517" i="4" s="1"/>
  <c r="D454" i="4"/>
  <c r="F454" i="4" s="1"/>
  <c r="H454" i="4" s="1"/>
  <c r="D524" i="4"/>
  <c r="F524" i="4" s="1"/>
  <c r="H524" i="4" s="1"/>
  <c r="D548" i="4"/>
  <c r="F548" i="4" s="1"/>
  <c r="H548" i="4" s="1"/>
  <c r="D668" i="4"/>
  <c r="F668" i="4" s="1"/>
  <c r="H668" i="4" s="1"/>
  <c r="D685" i="4"/>
  <c r="F685" i="4" s="1"/>
  <c r="H685" i="4" s="1"/>
  <c r="D701" i="4"/>
  <c r="F701" i="4" s="1"/>
  <c r="H701" i="4" s="1"/>
  <c r="D717" i="4"/>
  <c r="F717" i="4" s="1"/>
  <c r="H717" i="4" s="1"/>
  <c r="D733" i="4"/>
  <c r="F733" i="4" s="1"/>
  <c r="H733" i="4" s="1"/>
  <c r="D741" i="4"/>
  <c r="F741" i="4" s="1"/>
  <c r="H741" i="4" s="1"/>
  <c r="D965" i="4"/>
  <c r="F965" i="4" s="1"/>
  <c r="H965" i="4" s="1"/>
  <c r="D1447" i="4"/>
  <c r="F1447" i="4" s="1"/>
  <c r="H1447" i="4" s="1"/>
  <c r="D1463" i="4"/>
  <c r="F1463" i="4" s="1"/>
  <c r="H1463" i="4" s="1"/>
  <c r="D1479" i="4"/>
  <c r="F1479" i="4" s="1"/>
  <c r="H1479" i="4" s="1"/>
  <c r="D1487" i="4"/>
  <c r="F1487" i="4" s="1"/>
  <c r="H1487" i="4" s="1"/>
  <c r="D1495" i="4"/>
  <c r="F1495" i="4" s="1"/>
  <c r="H1495" i="4" s="1"/>
  <c r="D1510" i="4"/>
  <c r="F1510" i="4" s="1"/>
  <c r="H1510" i="4" s="1"/>
  <c r="D1525" i="4"/>
  <c r="F1525" i="4" s="1"/>
  <c r="H1525" i="4" s="1"/>
  <c r="D1540" i="4"/>
  <c r="F1540" i="4" s="1"/>
  <c r="H1540" i="4" s="1"/>
  <c r="D1548" i="4"/>
  <c r="F1548" i="4" s="1"/>
  <c r="H1548" i="4" s="1"/>
  <c r="D1564" i="4"/>
  <c r="F1564" i="4" s="1"/>
  <c r="H1564" i="4" s="1"/>
  <c r="D1580" i="4"/>
  <c r="F1580" i="4" s="1"/>
  <c r="H1580" i="4" s="1"/>
  <c r="D1596" i="4"/>
  <c r="F1596" i="4" s="1"/>
  <c r="H1596" i="4" s="1"/>
  <c r="D1604" i="4"/>
  <c r="F1604" i="4" s="1"/>
  <c r="H1604" i="4" s="1"/>
  <c r="D2722" i="4"/>
  <c r="F2722" i="4" s="1"/>
  <c r="H2722" i="4" s="1"/>
  <c r="D2848" i="4"/>
  <c r="F2848" i="4" s="1"/>
  <c r="H2848" i="4" s="1"/>
  <c r="D2856" i="4"/>
  <c r="F2856" i="4" s="1"/>
  <c r="H2856" i="4" s="1"/>
  <c r="D3092" i="4"/>
  <c r="F3092" i="4" s="1"/>
  <c r="H3092" i="4" s="1"/>
  <c r="D3100" i="4"/>
  <c r="F3100" i="4" s="1"/>
  <c r="H3100" i="4" s="1"/>
  <c r="D3108" i="4"/>
  <c r="F3108" i="4" s="1"/>
  <c r="H3108" i="4" s="1"/>
  <c r="D3660" i="4"/>
  <c r="F3660" i="4" s="1"/>
  <c r="H3660" i="4" s="1"/>
  <c r="D3668" i="4"/>
  <c r="F3668" i="4" s="1"/>
  <c r="H3668" i="4" s="1"/>
  <c r="D3676" i="4"/>
  <c r="F3676" i="4" s="1"/>
  <c r="H3676" i="4" s="1"/>
  <c r="D4068" i="4"/>
  <c r="F4068" i="4" s="1"/>
  <c r="H4068" i="4" s="1"/>
  <c r="D4120" i="4"/>
  <c r="F4120" i="4" s="1"/>
  <c r="H4120" i="4" s="1"/>
  <c r="D4128" i="4"/>
  <c r="F4128" i="4" s="1"/>
  <c r="H4128" i="4" s="1"/>
  <c r="E3667" i="4"/>
  <c r="E1322" i="4"/>
  <c r="E709" i="4"/>
  <c r="E660" i="4"/>
  <c r="E6394" i="4"/>
  <c r="G6394" i="4"/>
  <c r="I6394" i="4" s="1"/>
  <c r="E6380" i="4"/>
  <c r="G6380" i="4"/>
  <c r="I6380" i="4" s="1"/>
  <c r="C6373" i="4"/>
  <c r="E6373" i="4" s="1"/>
  <c r="D6373" i="4"/>
  <c r="F6373" i="4" s="1"/>
  <c r="H6373" i="4" s="1"/>
  <c r="C6321" i="4"/>
  <c r="G6321" i="4" s="1"/>
  <c r="I6321" i="4" s="1"/>
  <c r="D6321" i="4"/>
  <c r="F6321" i="4" s="1"/>
  <c r="H6321" i="4" s="1"/>
  <c r="C6314" i="4"/>
  <c r="D6314" i="4"/>
  <c r="F6314" i="4" s="1"/>
  <c r="H6314" i="4" s="1"/>
  <c r="C6306" i="4"/>
  <c r="D6306" i="4"/>
  <c r="F6306" i="4" s="1"/>
  <c r="H6306" i="4" s="1"/>
  <c r="C6298" i="4"/>
  <c r="D6298" i="4"/>
  <c r="F6298" i="4" s="1"/>
  <c r="H6298" i="4" s="1"/>
  <c r="C6178" i="4"/>
  <c r="E6178" i="4" s="1"/>
  <c r="D6178" i="4"/>
  <c r="F6178" i="4" s="1"/>
  <c r="H6178" i="4" s="1"/>
  <c r="E6130" i="4"/>
  <c r="E5946" i="4"/>
  <c r="E5458" i="4"/>
  <c r="E5434" i="4"/>
  <c r="E5058" i="4"/>
  <c r="E5018" i="4"/>
  <c r="E4466" i="4"/>
  <c r="E4402" i="4"/>
  <c r="E3431" i="4"/>
  <c r="E3196" i="4"/>
  <c r="E3180" i="4"/>
  <c r="E3118" i="4"/>
  <c r="E3048" i="4"/>
  <c r="E2779" i="4"/>
  <c r="E2755" i="4"/>
  <c r="E2684" i="4"/>
  <c r="E2660" i="4"/>
  <c r="E2510" i="4"/>
  <c r="E2479" i="4"/>
  <c r="E2447" i="4"/>
  <c r="E2423" i="4"/>
  <c r="E2392" i="4"/>
  <c r="E2360" i="4"/>
  <c r="E2306" i="4"/>
  <c r="E2234" i="4"/>
  <c r="E2226" i="4"/>
  <c r="E2218" i="4"/>
  <c r="E2178" i="4"/>
  <c r="E2163" i="4"/>
  <c r="E2068" i="4"/>
  <c r="E2060" i="4"/>
  <c r="E2044" i="4"/>
  <c r="E1982" i="4"/>
  <c r="E1966" i="4"/>
  <c r="E1854" i="4"/>
  <c r="E1798" i="4"/>
  <c r="E1790" i="4"/>
  <c r="E1782" i="4"/>
  <c r="E1766" i="4"/>
  <c r="E1758" i="4"/>
  <c r="E1750" i="4"/>
  <c r="E1742" i="4"/>
  <c r="E1734" i="4"/>
  <c r="C6421" i="4"/>
  <c r="E6421" i="4" s="1"/>
  <c r="D6421" i="4"/>
  <c r="F6421" i="4" s="1"/>
  <c r="H6421" i="4" s="1"/>
  <c r="C6407" i="4"/>
  <c r="D6407" i="4"/>
  <c r="F6407" i="4" s="1"/>
  <c r="H6407" i="4" s="1"/>
  <c r="C6399" i="4"/>
  <c r="D6399" i="4"/>
  <c r="F6399" i="4" s="1"/>
  <c r="H6399" i="4" s="1"/>
  <c r="E6379" i="4"/>
  <c r="G6379" i="4"/>
  <c r="I6379" i="4" s="1"/>
  <c r="E3676" i="4"/>
  <c r="E3640" i="4"/>
  <c r="E3594" i="4"/>
  <c r="E3406" i="4"/>
  <c r="D575" i="4"/>
  <c r="F575" i="4" s="1"/>
  <c r="H575" i="4" s="1"/>
  <c r="D606" i="4"/>
  <c r="F606" i="4" s="1"/>
  <c r="H606" i="4" s="1"/>
  <c r="D623" i="4"/>
  <c r="F623" i="4" s="1"/>
  <c r="H623" i="4" s="1"/>
  <c r="D639" i="4"/>
  <c r="F639" i="4" s="1"/>
  <c r="H639" i="4" s="1"/>
  <c r="D763" i="4"/>
  <c r="F763" i="4" s="1"/>
  <c r="H763" i="4" s="1"/>
  <c r="D803" i="4"/>
  <c r="F803" i="4" s="1"/>
  <c r="H803" i="4" s="1"/>
  <c r="D1369" i="4"/>
  <c r="F1369" i="4" s="1"/>
  <c r="H1369" i="4" s="1"/>
  <c r="D1385" i="4"/>
  <c r="F1385" i="4" s="1"/>
  <c r="H1385" i="4" s="1"/>
  <c r="D1400" i="4"/>
  <c r="D2619" i="4"/>
  <c r="F2619" i="4" s="1"/>
  <c r="H2619" i="4" s="1"/>
  <c r="D2698" i="4"/>
  <c r="F2698" i="4" s="1"/>
  <c r="H2698" i="4" s="1"/>
  <c r="D2769" i="4"/>
  <c r="F2769" i="4" s="1"/>
  <c r="H2769" i="4" s="1"/>
  <c r="D3031" i="4"/>
  <c r="F3031" i="4" s="1"/>
  <c r="H3031" i="4" s="1"/>
  <c r="D3217" i="4"/>
  <c r="F3217" i="4" s="1"/>
  <c r="H3217" i="4" s="1"/>
  <c r="D3594" i="4"/>
  <c r="F3594" i="4" s="1"/>
  <c r="H3594" i="4" s="1"/>
  <c r="E3162" i="4"/>
  <c r="E3710" i="4"/>
  <c r="E1384" i="4"/>
  <c r="D756" i="4"/>
  <c r="F756" i="4" s="1"/>
  <c r="H756" i="4" s="1"/>
  <c r="D818" i="4"/>
  <c r="F818" i="4" s="1"/>
  <c r="H818" i="4" s="1"/>
  <c r="D1030" i="4"/>
  <c r="F1030" i="4" s="1"/>
  <c r="H1030" i="4" s="1"/>
  <c r="D1109" i="4"/>
  <c r="F1109" i="4" s="1"/>
  <c r="H1109" i="4" s="1"/>
  <c r="D1124" i="4"/>
  <c r="F1124" i="4" s="1"/>
  <c r="H1124" i="4" s="1"/>
  <c r="D1148" i="4"/>
  <c r="F1148" i="4" s="1"/>
  <c r="H1148" i="4" s="1"/>
  <c r="D1164" i="4"/>
  <c r="F1164" i="4" s="1"/>
  <c r="H1164" i="4" s="1"/>
  <c r="D1180" i="4"/>
  <c r="F1180" i="4" s="1"/>
  <c r="H1180" i="4" s="1"/>
  <c r="D1415" i="4"/>
  <c r="F1415" i="4" s="1"/>
  <c r="H1415" i="4" s="1"/>
  <c r="D1423" i="4"/>
  <c r="F1423" i="4" s="1"/>
  <c r="H1423" i="4" s="1"/>
  <c r="D1430" i="4"/>
  <c r="F1430" i="4" s="1"/>
  <c r="H1430" i="4" s="1"/>
  <c r="D3186" i="4"/>
  <c r="F3186" i="4" s="1"/>
  <c r="H3186" i="4" s="1"/>
  <c r="D3681" i="4"/>
  <c r="F3681" i="4" s="1"/>
  <c r="H3681" i="4" s="1"/>
  <c r="D3688" i="4"/>
  <c r="F3688" i="4" s="1"/>
  <c r="H3688" i="4" s="1"/>
  <c r="D3695" i="4"/>
  <c r="F3695" i="4" s="1"/>
  <c r="H3695" i="4" s="1"/>
  <c r="D3710" i="4"/>
  <c r="F3710" i="4" s="1"/>
  <c r="H3710" i="4" s="1"/>
  <c r="E6371" i="4"/>
  <c r="E2666" i="4"/>
  <c r="E1447" i="4"/>
  <c r="D477" i="4"/>
  <c r="F477" i="4" s="1"/>
  <c r="H477" i="4" s="1"/>
  <c r="D486" i="4"/>
  <c r="F486" i="4" s="1"/>
  <c r="H486" i="4" s="1"/>
  <c r="D509" i="4"/>
  <c r="F509" i="4" s="1"/>
  <c r="H509" i="4" s="1"/>
  <c r="D533" i="4"/>
  <c r="F533" i="4" s="1"/>
  <c r="H533" i="4" s="1"/>
  <c r="D588" i="4"/>
  <c r="F588" i="4" s="1"/>
  <c r="H588" i="4" s="1"/>
  <c r="D715" i="4"/>
  <c r="F715" i="4" s="1"/>
  <c r="H715" i="4" s="1"/>
  <c r="D1038" i="4"/>
  <c r="F1038" i="4" s="1"/>
  <c r="H1038" i="4" s="1"/>
  <c r="D1070" i="4"/>
  <c r="F1070" i="4" s="1"/>
  <c r="H1070" i="4" s="1"/>
  <c r="D1094" i="4"/>
  <c r="F1094" i="4" s="1"/>
  <c r="H1094" i="4" s="1"/>
  <c r="D1196" i="4"/>
  <c r="F1196" i="4" s="1"/>
  <c r="H1196" i="4" s="1"/>
  <c r="D1204" i="4"/>
  <c r="F1204" i="4" s="1"/>
  <c r="H1204" i="4" s="1"/>
  <c r="D1438" i="4"/>
  <c r="F1438" i="4" s="1"/>
  <c r="H1438" i="4" s="1"/>
  <c r="D1461" i="4"/>
  <c r="F1461" i="4" s="1"/>
  <c r="H1461" i="4" s="1"/>
  <c r="D1477" i="4"/>
  <c r="F1477" i="4" s="1"/>
  <c r="H1477" i="4" s="1"/>
  <c r="D1493" i="4"/>
  <c r="F1493" i="4" s="1"/>
  <c r="H1493" i="4" s="1"/>
  <c r="D1508" i="4"/>
  <c r="F1508" i="4" s="1"/>
  <c r="H1508" i="4" s="1"/>
  <c r="D2737" i="4"/>
  <c r="F2737" i="4" s="1"/>
  <c r="H2737" i="4" s="1"/>
  <c r="D3682" i="4"/>
  <c r="F3682" i="4" s="1"/>
  <c r="H3682" i="4" s="1"/>
  <c r="D3796" i="4"/>
  <c r="F3796" i="4" s="1"/>
  <c r="H3796" i="4" s="1"/>
  <c r="D478" i="4"/>
  <c r="F478" i="4" s="1"/>
  <c r="H478" i="4" s="1"/>
  <c r="D500" i="4"/>
  <c r="F500" i="4" s="1"/>
  <c r="H500" i="4" s="1"/>
  <c r="D589" i="4"/>
  <c r="F589" i="4" s="1"/>
  <c r="H589" i="4" s="1"/>
  <c r="D684" i="4"/>
  <c r="F684" i="4" s="1"/>
  <c r="H684" i="4" s="1"/>
  <c r="D700" i="4"/>
  <c r="F700" i="4" s="1"/>
  <c r="H700" i="4" s="1"/>
  <c r="D716" i="4"/>
  <c r="F716" i="4" s="1"/>
  <c r="H716" i="4" s="1"/>
  <c r="D724" i="4"/>
  <c r="F724" i="4" s="1"/>
  <c r="H724" i="4" s="1"/>
  <c r="D740" i="4"/>
  <c r="F740" i="4" s="1"/>
  <c r="H740" i="4" s="1"/>
  <c r="D749" i="4"/>
  <c r="F749" i="4" s="1"/>
  <c r="H749" i="4" s="1"/>
  <c r="D1462" i="4"/>
  <c r="F1462" i="4" s="1"/>
  <c r="H1462" i="4" s="1"/>
  <c r="D1478" i="4"/>
  <c r="F1478" i="4" s="1"/>
  <c r="H1478" i="4" s="1"/>
  <c r="D1502" i="4"/>
  <c r="F1502" i="4" s="1"/>
  <c r="H1502" i="4" s="1"/>
  <c r="D1509" i="4"/>
  <c r="F1509" i="4" s="1"/>
  <c r="H1509" i="4" s="1"/>
  <c r="D1524" i="4"/>
  <c r="F1524" i="4" s="1"/>
  <c r="H1524" i="4" s="1"/>
  <c r="D2730" i="4"/>
  <c r="F2730" i="4" s="1"/>
  <c r="H2730" i="4" s="1"/>
  <c r="D468" i="4"/>
  <c r="F468" i="4" s="1"/>
  <c r="H468" i="4" s="1"/>
  <c r="D501" i="4"/>
  <c r="F501" i="4" s="1"/>
  <c r="H501" i="4" s="1"/>
  <c r="D580" i="4"/>
  <c r="F580" i="4" s="1"/>
  <c r="H580" i="4" s="1"/>
  <c r="D660" i="4"/>
  <c r="F660" i="4" s="1"/>
  <c r="H660" i="4" s="1"/>
  <c r="D676" i="4"/>
  <c r="F676" i="4" s="1"/>
  <c r="H676" i="4" s="1"/>
  <c r="D692" i="4"/>
  <c r="F692" i="4" s="1"/>
  <c r="H692" i="4" s="1"/>
  <c r="D709" i="4"/>
  <c r="F709" i="4" s="1"/>
  <c r="H709" i="4" s="1"/>
  <c r="D949" i="4"/>
  <c r="F949" i="4" s="1"/>
  <c r="H949" i="4" s="1"/>
  <c r="D957" i="4"/>
  <c r="F957" i="4" s="1"/>
  <c r="H957" i="4" s="1"/>
  <c r="D973" i="4"/>
  <c r="F973" i="4" s="1"/>
  <c r="H973" i="4" s="1"/>
  <c r="D1252" i="4"/>
  <c r="F1252" i="4" s="1"/>
  <c r="H1252" i="4" s="1"/>
  <c r="D1439" i="4"/>
  <c r="F1439" i="4" s="1"/>
  <c r="H1439" i="4" s="1"/>
  <c r="D1455" i="4"/>
  <c r="F1455" i="4" s="1"/>
  <c r="H1455" i="4" s="1"/>
  <c r="D1471" i="4"/>
  <c r="F1471" i="4" s="1"/>
  <c r="H1471" i="4" s="1"/>
  <c r="D1518" i="4"/>
  <c r="F1518" i="4" s="1"/>
  <c r="H1518" i="4" s="1"/>
  <c r="D1532" i="4"/>
  <c r="F1532" i="4" s="1"/>
  <c r="H1532" i="4" s="1"/>
  <c r="D1556" i="4"/>
  <c r="F1556" i="4" s="1"/>
  <c r="H1556" i="4" s="1"/>
  <c r="D1572" i="4"/>
  <c r="F1572" i="4" s="1"/>
  <c r="H1572" i="4" s="1"/>
  <c r="D1588" i="4"/>
  <c r="F1588" i="4" s="1"/>
  <c r="H1588" i="4" s="1"/>
  <c r="D444" i="4"/>
  <c r="F444" i="4" s="1"/>
  <c r="H444" i="4" s="1"/>
  <c r="D469" i="4"/>
  <c r="F469" i="4" s="1"/>
  <c r="H469" i="4" s="1"/>
  <c r="D525" i="4"/>
  <c r="F525" i="4" s="1"/>
  <c r="H525" i="4" s="1"/>
  <c r="D549" i="4"/>
  <c r="F549" i="4" s="1"/>
  <c r="H549" i="4" s="1"/>
  <c r="D581" i="4"/>
  <c r="F581" i="4" s="1"/>
  <c r="H581" i="4" s="1"/>
  <c r="D620" i="4"/>
  <c r="F620" i="4" s="1"/>
  <c r="H620" i="4" s="1"/>
  <c r="D628" i="4"/>
  <c r="F628" i="4" s="1"/>
  <c r="H628" i="4" s="1"/>
  <c r="D636" i="4"/>
  <c r="F636" i="4" s="1"/>
  <c r="H636" i="4" s="1"/>
  <c r="D644" i="4"/>
  <c r="F644" i="4" s="1"/>
  <c r="H644" i="4" s="1"/>
  <c r="D652" i="4"/>
  <c r="F652" i="4" s="1"/>
  <c r="H652" i="4" s="1"/>
  <c r="D661" i="4"/>
  <c r="F661" i="4" s="1"/>
  <c r="H661" i="4" s="1"/>
  <c r="D669" i="4"/>
  <c r="F669" i="4" s="1"/>
  <c r="H669" i="4" s="1"/>
  <c r="D677" i="4"/>
  <c r="F677" i="4" s="1"/>
  <c r="H677" i="4" s="1"/>
  <c r="D686" i="4"/>
  <c r="F686" i="4" s="1"/>
  <c r="H686" i="4" s="1"/>
  <c r="D693" i="4"/>
  <c r="F693" i="4" s="1"/>
  <c r="H693" i="4" s="1"/>
  <c r="D725" i="4"/>
  <c r="F725" i="4" s="1"/>
  <c r="H725" i="4" s="1"/>
  <c r="D886" i="4"/>
  <c r="F886" i="4" s="1"/>
  <c r="H886" i="4" s="1"/>
  <c r="D926" i="4"/>
  <c r="F926" i="4" s="1"/>
  <c r="H926" i="4" s="1"/>
  <c r="D934" i="4"/>
  <c r="F934" i="4" s="1"/>
  <c r="H934" i="4" s="1"/>
  <c r="D942" i="4"/>
  <c r="F942" i="4" s="1"/>
  <c r="H942" i="4" s="1"/>
  <c r="D1260" i="4"/>
  <c r="F1260" i="4" s="1"/>
  <c r="H1260" i="4" s="1"/>
  <c r="D1283" i="4"/>
  <c r="F1283" i="4" s="1"/>
  <c r="H1283" i="4" s="1"/>
  <c r="D1290" i="4"/>
  <c r="F1290" i="4" s="1"/>
  <c r="H1290" i="4" s="1"/>
  <c r="D1298" i="4"/>
  <c r="F1298" i="4" s="1"/>
  <c r="H1298" i="4" s="1"/>
  <c r="D1306" i="4"/>
  <c r="F1306" i="4" s="1"/>
  <c r="H1306" i="4" s="1"/>
  <c r="D1314" i="4"/>
  <c r="F1314" i="4" s="1"/>
  <c r="H1314" i="4" s="1"/>
  <c r="D1526" i="4"/>
  <c r="F1526" i="4" s="1"/>
  <c r="H1526" i="4" s="1"/>
  <c r="D1533" i="4"/>
  <c r="F1533" i="4" s="1"/>
  <c r="H1533" i="4" s="1"/>
  <c r="D1541" i="4"/>
  <c r="F1541" i="4" s="1"/>
  <c r="H1541" i="4" s="1"/>
  <c r="D1549" i="4"/>
  <c r="F1549" i="4" s="1"/>
  <c r="H1549" i="4" s="1"/>
  <c r="D1557" i="4"/>
  <c r="F1557" i="4" s="1"/>
  <c r="H1557" i="4" s="1"/>
  <c r="D1565" i="4"/>
  <c r="F1565" i="4" s="1"/>
  <c r="H1565" i="4" s="1"/>
  <c r="D1573" i="4"/>
  <c r="F1573" i="4" s="1"/>
  <c r="H1573" i="4" s="1"/>
  <c r="D1581" i="4"/>
  <c r="F1581" i="4" s="1"/>
  <c r="H1581" i="4" s="1"/>
  <c r="D1589" i="4"/>
  <c r="F1589" i="4" s="1"/>
  <c r="H1589" i="4" s="1"/>
  <c r="D1597" i="4"/>
  <c r="F1597" i="4" s="1"/>
  <c r="H1597" i="4" s="1"/>
  <c r="D2555" i="4"/>
  <c r="F2555" i="4" s="1"/>
  <c r="H2555" i="4" s="1"/>
  <c r="D2706" i="4"/>
  <c r="F2706" i="4" s="1"/>
  <c r="H2706" i="4" s="1"/>
  <c r="D2840" i="4"/>
  <c r="F2840" i="4" s="1"/>
  <c r="H2840" i="4" s="1"/>
  <c r="D2864" i="4"/>
  <c r="F2864" i="4" s="1"/>
  <c r="H2864" i="4" s="1"/>
  <c r="D3428" i="4"/>
  <c r="F3428" i="4" s="1"/>
  <c r="H3428" i="4" s="1"/>
  <c r="D3646" i="4"/>
  <c r="F3646" i="4" s="1"/>
  <c r="H3646" i="4" s="1"/>
  <c r="D4076" i="4"/>
  <c r="F4076" i="4" s="1"/>
  <c r="H4076" i="4" s="1"/>
  <c r="D4084" i="4"/>
  <c r="F4084" i="4" s="1"/>
  <c r="H4084" i="4" s="1"/>
  <c r="D4105" i="4"/>
  <c r="F4105" i="4" s="1"/>
  <c r="H4105" i="4" s="1"/>
  <c r="D4113" i="4"/>
  <c r="F4113" i="4" s="1"/>
  <c r="H4113" i="4" s="1"/>
  <c r="D6379" i="4"/>
  <c r="F6379" i="4" s="1"/>
  <c r="H6379" i="4" s="1"/>
  <c r="E3084" i="4"/>
  <c r="E2888" i="4"/>
  <c r="E2872" i="4"/>
  <c r="E2619" i="4"/>
  <c r="E2603" i="4"/>
  <c r="E1290" i="4"/>
  <c r="E725" i="4"/>
  <c r="C6414" i="4"/>
  <c r="C6372" i="4"/>
  <c r="D6372" i="4"/>
  <c r="F6372" i="4" s="1"/>
  <c r="H6372" i="4" s="1"/>
  <c r="E6342" i="4"/>
  <c r="G6342" i="4"/>
  <c r="I6342" i="4" s="1"/>
  <c r="C6313" i="4"/>
  <c r="E6313" i="4" s="1"/>
  <c r="D6313" i="4"/>
  <c r="F6313" i="4" s="1"/>
  <c r="H6313" i="4" s="1"/>
  <c r="C6305" i="4"/>
  <c r="E6305" i="4" s="1"/>
  <c r="D6305" i="4"/>
  <c r="F6305" i="4" s="1"/>
  <c r="H6305" i="4" s="1"/>
  <c r="E3587" i="4"/>
  <c r="E3563" i="4"/>
  <c r="E3375" i="4"/>
  <c r="E3360" i="4"/>
  <c r="E3328" i="4"/>
  <c r="E3024" i="4"/>
  <c r="E3000" i="4"/>
  <c r="E2770" i="4"/>
  <c r="E2675" i="4"/>
  <c r="E2644" i="4"/>
  <c r="E2628" i="4"/>
  <c r="E2588" i="4"/>
  <c r="E2502" i="4"/>
  <c r="E2494" i="4"/>
  <c r="E2478" i="4"/>
  <c r="E2470" i="4"/>
  <c r="E2446" i="4"/>
  <c r="E2438" i="4"/>
  <c r="E2414" i="4"/>
  <c r="E2352" i="4"/>
  <c r="E2336" i="4"/>
  <c r="E2154" i="4"/>
  <c r="E2099" i="4"/>
  <c r="E2051" i="4"/>
  <c r="E2043" i="4"/>
  <c r="E2035" i="4"/>
  <c r="E2004" i="4"/>
  <c r="E1996" i="4"/>
  <c r="E2768" i="4"/>
  <c r="E2736" i="4"/>
  <c r="E1727" i="4"/>
  <c r="E1712" i="4"/>
  <c r="E1704" i="4"/>
  <c r="E1680" i="4"/>
  <c r="E1586" i="4"/>
  <c r="E1578" i="4"/>
  <c r="E1018" i="4"/>
  <c r="E1002" i="4"/>
  <c r="E994" i="4"/>
  <c r="E941" i="4"/>
  <c r="E815" i="4"/>
  <c r="E800" i="4"/>
  <c r="E760" i="4"/>
  <c r="E746" i="4"/>
  <c r="E722" i="4"/>
  <c r="E698" i="4"/>
  <c r="E651" i="4"/>
  <c r="E2926" i="4"/>
  <c r="E2894" i="4"/>
  <c r="E2854" i="4"/>
  <c r="E1780" i="4"/>
  <c r="E1748" i="4"/>
  <c r="E1726" i="4"/>
  <c r="E1648" i="4"/>
  <c r="E1616" i="4"/>
  <c r="E1239" i="4"/>
  <c r="E1207" i="4"/>
  <c r="E1143" i="4"/>
  <c r="E1025" i="4"/>
  <c r="E1017" i="4"/>
  <c r="E1009" i="4"/>
  <c r="E993" i="4"/>
  <c r="E924" i="4"/>
  <c r="E877" i="4"/>
  <c r="E869" i="4"/>
  <c r="E861" i="4"/>
  <c r="E1930" i="4"/>
  <c r="E1819" i="4"/>
  <c r="E1387" i="4"/>
  <c r="E1363" i="4"/>
  <c r="E1300" i="4"/>
  <c r="E1270" i="4"/>
  <c r="E1238" i="4"/>
  <c r="E1206" i="4"/>
  <c r="E1182" i="4"/>
  <c r="E1119" i="4"/>
  <c r="E1088" i="4"/>
  <c r="E1064" i="4"/>
  <c r="E1056" i="4"/>
  <c r="E1016" i="4"/>
  <c r="E1008" i="4"/>
  <c r="E1000" i="4"/>
  <c r="E992" i="4"/>
  <c r="E985" i="4"/>
  <c r="E978" i="4"/>
  <c r="E939" i="4"/>
  <c r="E5605" i="4"/>
  <c r="E2260" i="4"/>
  <c r="E2252" i="4"/>
  <c r="E2196" i="4"/>
  <c r="E2188" i="4"/>
  <c r="E2102" i="4"/>
  <c r="E2086" i="4"/>
  <c r="E2046" i="4"/>
  <c r="E2022" i="4"/>
  <c r="E2015" i="4"/>
  <c r="E1991" i="4"/>
  <c r="E1968" i="4"/>
  <c r="E1842" i="4"/>
  <c r="E1464" i="4"/>
  <c r="E1448" i="4"/>
  <c r="E1424" i="4"/>
  <c r="E1386" i="4"/>
  <c r="E1378" i="4"/>
  <c r="E1355" i="4"/>
  <c r="E1331" i="4"/>
  <c r="E1299" i="4"/>
  <c r="E1110" i="4"/>
  <c r="E1087" i="4"/>
  <c r="E1079" i="4"/>
  <c r="E999" i="4"/>
  <c r="E991" i="4"/>
  <c r="E984" i="4"/>
  <c r="E693" i="4"/>
  <c r="C3732" i="4"/>
  <c r="D3732" i="4"/>
  <c r="C3724" i="4"/>
  <c r="D3724" i="4"/>
  <c r="F3724" i="4" s="1"/>
  <c r="H3724" i="4" s="1"/>
  <c r="E3618" i="4"/>
  <c r="E3434" i="4"/>
  <c r="C2746" i="4"/>
  <c r="D2746" i="4"/>
  <c r="C2738" i="4"/>
  <c r="D2738" i="4"/>
  <c r="C2723" i="4"/>
  <c r="D2723" i="4"/>
  <c r="C2715" i="4"/>
  <c r="D2715" i="4"/>
  <c r="C2708" i="4"/>
  <c r="D2708" i="4"/>
  <c r="C2700" i="4"/>
  <c r="D2700" i="4"/>
  <c r="E2550" i="4"/>
  <c r="E2542" i="4"/>
  <c r="E2534" i="4"/>
  <c r="E2526" i="4"/>
  <c r="E2519" i="4"/>
  <c r="E2511" i="4"/>
  <c r="E2496" i="4"/>
  <c r="E755" i="4"/>
  <c r="E748" i="4"/>
  <c r="E740" i="4"/>
  <c r="E724" i="4"/>
  <c r="E716" i="4"/>
  <c r="E708" i="4"/>
  <c r="E700" i="4"/>
  <c r="E646" i="4"/>
  <c r="E639" i="4"/>
  <c r="E623" i="4"/>
  <c r="H1136" i="4"/>
  <c r="H2672" i="4"/>
  <c r="F2904" i="4"/>
  <c r="H2904" i="4" s="1"/>
  <c r="C3739" i="4"/>
  <c r="D3739" i="4"/>
  <c r="C3464" i="4"/>
  <c r="D3464" i="4"/>
  <c r="F3464" i="4" s="1"/>
  <c r="H3464" i="4" s="1"/>
  <c r="C3456" i="4"/>
  <c r="D3456" i="4"/>
  <c r="C3448" i="4"/>
  <c r="D3448" i="4"/>
  <c r="C3440" i="4"/>
  <c r="D3440" i="4"/>
  <c r="C3077" i="4"/>
  <c r="E3077" i="4" s="1"/>
  <c r="D3077" i="4"/>
  <c r="F3077" i="4" s="1"/>
  <c r="H3077" i="4" s="1"/>
  <c r="C2753" i="4"/>
  <c r="E2753" i="4" s="1"/>
  <c r="D2753" i="4"/>
  <c r="E2730" i="4"/>
  <c r="E2722" i="4"/>
  <c r="E2707" i="4"/>
  <c r="E1486" i="4"/>
  <c r="E1478" i="4"/>
  <c r="E1470" i="4"/>
  <c r="E1462" i="4"/>
  <c r="E1454" i="4"/>
  <c r="E1446" i="4"/>
  <c r="E1438" i="4"/>
  <c r="E1430" i="4"/>
  <c r="E1423" i="4"/>
  <c r="E1415" i="4"/>
  <c r="E1407" i="4"/>
  <c r="E1400" i="4"/>
  <c r="E963" i="4"/>
  <c r="E808" i="4"/>
  <c r="E801" i="4"/>
  <c r="E793" i="4"/>
  <c r="E777" i="4"/>
  <c r="E769" i="4"/>
  <c r="E754" i="4"/>
  <c r="E739" i="4"/>
  <c r="E731" i="4"/>
  <c r="E723" i="4"/>
  <c r="E715" i="4"/>
  <c r="E707" i="4"/>
  <c r="E699" i="4"/>
  <c r="E685" i="4"/>
  <c r="E677" i="4"/>
  <c r="E661" i="4"/>
  <c r="E653" i="4"/>
  <c r="E630" i="4"/>
  <c r="H1024" i="4"/>
  <c r="H1472" i="4"/>
  <c r="H1504" i="4"/>
  <c r="H1208" i="4"/>
  <c r="H1408" i="4"/>
  <c r="H888" i="4"/>
  <c r="H1264" i="4"/>
  <c r="H2608" i="4"/>
  <c r="E5098" i="4"/>
  <c r="E4842" i="4"/>
  <c r="E4586" i="4"/>
  <c r="E4442" i="4"/>
  <c r="E4298" i="4"/>
  <c r="E4282" i="4"/>
  <c r="E4236" i="4"/>
  <c r="E4084" i="4"/>
  <c r="E4274" i="4"/>
  <c r="E5034" i="4"/>
  <c r="E4522" i="4"/>
  <c r="E4019" i="4"/>
  <c r="D447" i="4"/>
  <c r="F447" i="4" s="1"/>
  <c r="H447" i="4" s="1"/>
  <c r="D470" i="4"/>
  <c r="F470" i="4" s="1"/>
  <c r="H470" i="4" s="1"/>
  <c r="D439" i="4"/>
  <c r="F439" i="4" s="1"/>
  <c r="H439" i="4" s="1"/>
  <c r="D471" i="4"/>
  <c r="F471" i="4" s="1"/>
  <c r="H471" i="4" s="1"/>
  <c r="D551" i="4"/>
  <c r="F551" i="4" s="1"/>
  <c r="H551" i="4" s="1"/>
  <c r="D463" i="4"/>
  <c r="F463" i="4" s="1"/>
  <c r="H463" i="4" s="1"/>
  <c r="D526" i="4"/>
  <c r="F526" i="4" s="1"/>
  <c r="H526" i="4" s="1"/>
  <c r="D535" i="4"/>
  <c r="F535" i="4" s="1"/>
  <c r="H535" i="4" s="1"/>
  <c r="D543" i="4"/>
  <c r="F543" i="4" s="1"/>
  <c r="H543" i="4" s="1"/>
  <c r="D479" i="4"/>
  <c r="F479" i="4" s="1"/>
  <c r="H479" i="4" s="1"/>
  <c r="D559" i="4"/>
  <c r="F559" i="4" s="1"/>
  <c r="H559" i="4" s="1"/>
  <c r="D534" i="4"/>
  <c r="F534" i="4" s="1"/>
  <c r="H534" i="4" s="1"/>
  <c r="D542" i="4"/>
  <c r="F542" i="4" s="1"/>
  <c r="H542" i="4" s="1"/>
  <c r="D430" i="4"/>
  <c r="F430" i="4" s="1"/>
  <c r="H430" i="4" s="1"/>
  <c r="D431" i="4"/>
  <c r="F431" i="4" s="1"/>
  <c r="H431" i="4" s="1"/>
  <c r="D494" i="4"/>
  <c r="F494" i="4" s="1"/>
  <c r="H494" i="4" s="1"/>
  <c r="D502" i="4"/>
  <c r="F502" i="4" s="1"/>
  <c r="H502" i="4" s="1"/>
  <c r="D510" i="4"/>
  <c r="F510" i="4" s="1"/>
  <c r="H510" i="4" s="1"/>
  <c r="D518" i="4"/>
  <c r="F518" i="4" s="1"/>
  <c r="H518" i="4" s="1"/>
  <c r="D527" i="4"/>
  <c r="F527" i="4" s="1"/>
  <c r="H527" i="4" s="1"/>
  <c r="D582" i="4"/>
  <c r="F582" i="4" s="1"/>
  <c r="H582" i="4" s="1"/>
  <c r="D590" i="4"/>
  <c r="F590" i="4" s="1"/>
  <c r="H590" i="4" s="1"/>
  <c r="D598" i="4"/>
  <c r="F598" i="4" s="1"/>
  <c r="H598" i="4" s="1"/>
  <c r="D567" i="4"/>
  <c r="F567" i="4" s="1"/>
  <c r="H567" i="4" s="1"/>
  <c r="D495" i="4"/>
  <c r="F495" i="4" s="1"/>
  <c r="H495" i="4" s="1"/>
  <c r="D503" i="4"/>
  <c r="F503" i="4" s="1"/>
  <c r="H503" i="4" s="1"/>
  <c r="D511" i="4"/>
  <c r="F511" i="4" s="1"/>
  <c r="H511" i="4" s="1"/>
  <c r="D519" i="4"/>
  <c r="F519" i="4" s="1"/>
  <c r="H519" i="4" s="1"/>
  <c r="D583" i="4"/>
  <c r="F583" i="4" s="1"/>
  <c r="H583" i="4" s="1"/>
  <c r="D591" i="4"/>
  <c r="F591" i="4" s="1"/>
  <c r="H591" i="4" s="1"/>
  <c r="D599" i="4"/>
  <c r="F599" i="4" s="1"/>
  <c r="H599" i="4" s="1"/>
  <c r="C3477" i="4"/>
  <c r="D3477" i="4"/>
  <c r="F3477" i="4" s="1"/>
  <c r="H3477" i="4" s="1"/>
  <c r="E3470" i="4"/>
  <c r="E3450" i="4"/>
  <c r="C3442" i="4"/>
  <c r="D3442" i="4"/>
  <c r="C3435" i="4"/>
  <c r="D3435" i="4"/>
  <c r="F3435" i="4" s="1"/>
  <c r="H3435" i="4" s="1"/>
  <c r="E3154" i="4"/>
  <c r="E3140" i="4"/>
  <c r="E3132" i="4"/>
  <c r="E3124" i="4"/>
  <c r="E3116" i="4"/>
  <c r="C3078" i="4"/>
  <c r="D3078" i="4"/>
  <c r="E3050" i="4"/>
  <c r="C3043" i="4"/>
  <c r="D3043" i="4"/>
  <c r="F3043" i="4" s="1"/>
  <c r="H3043" i="4" s="1"/>
  <c r="E2952" i="4"/>
  <c r="E2922" i="4"/>
  <c r="E2830" i="4"/>
  <c r="E2822" i="4"/>
  <c r="E2814" i="4"/>
  <c r="E2807" i="4"/>
  <c r="E2686" i="4"/>
  <c r="E2398" i="4"/>
  <c r="D2445" i="4"/>
  <c r="F2445" i="4" s="1"/>
  <c r="H2445" i="4" s="1"/>
  <c r="D2701" i="4"/>
  <c r="F2701" i="4" s="1"/>
  <c r="H2701" i="4" s="1"/>
  <c r="D2807" i="4"/>
  <c r="F2807" i="4" s="1"/>
  <c r="H2807" i="4" s="1"/>
  <c r="D2814" i="4"/>
  <c r="F2814" i="4" s="1"/>
  <c r="H2814" i="4" s="1"/>
  <c r="D3450" i="4"/>
  <c r="F3450" i="4" s="1"/>
  <c r="H3450" i="4" s="1"/>
  <c r="D3458" i="4"/>
  <c r="F3458" i="4" s="1"/>
  <c r="H3458" i="4" s="1"/>
  <c r="D2822" i="4"/>
  <c r="F2822" i="4" s="1"/>
  <c r="H2822" i="4" s="1"/>
  <c r="D2830" i="4"/>
  <c r="F2830" i="4" s="1"/>
  <c r="H2830" i="4" s="1"/>
  <c r="D2837" i="4"/>
  <c r="F2837" i="4" s="1"/>
  <c r="H2837" i="4" s="1"/>
  <c r="D2845" i="4"/>
  <c r="F2845" i="4" s="1"/>
  <c r="H2845" i="4" s="1"/>
  <c r="D3116" i="4"/>
  <c r="F3116" i="4" s="1"/>
  <c r="H3116" i="4" s="1"/>
  <c r="D3124" i="4"/>
  <c r="F3124" i="4" s="1"/>
  <c r="H3124" i="4" s="1"/>
  <c r="D3132" i="4"/>
  <c r="F3132" i="4" s="1"/>
  <c r="H3132" i="4" s="1"/>
  <c r="C6383" i="4"/>
  <c r="D6383" i="4"/>
  <c r="F6383" i="4" s="1"/>
  <c r="H6383" i="4" s="1"/>
  <c r="C6377" i="4"/>
  <c r="E6377" i="4" s="1"/>
  <c r="D6377" i="4"/>
  <c r="F6377" i="4" s="1"/>
  <c r="H6377" i="4" s="1"/>
  <c r="C4207" i="4"/>
  <c r="D4207" i="4"/>
  <c r="D3140" i="4"/>
  <c r="F3140" i="4" s="1"/>
  <c r="H3140" i="4" s="1"/>
  <c r="D3154" i="4"/>
  <c r="F3154" i="4" s="1"/>
  <c r="H3154" i="4" s="1"/>
  <c r="D3161" i="4"/>
  <c r="F3161" i="4" s="1"/>
  <c r="H3161" i="4" s="1"/>
  <c r="C555" i="6"/>
  <c r="F465" i="4"/>
  <c r="H465" i="4" s="1"/>
  <c r="E3" i="4"/>
  <c r="G3" i="4" s="1"/>
  <c r="R5" i="4" s="1"/>
  <c r="E611" i="4"/>
  <c r="E607" i="4"/>
  <c r="E603" i="4"/>
  <c r="E599" i="4"/>
  <c r="E595" i="4"/>
  <c r="E592" i="4"/>
  <c r="E589" i="4"/>
  <c r="E581" i="4"/>
  <c r="E577" i="4"/>
  <c r="E566" i="4"/>
  <c r="E562" i="4"/>
  <c r="E542" i="4"/>
  <c r="E538" i="4"/>
  <c r="E534" i="4"/>
  <c r="E617" i="4"/>
  <c r="E613" i="4"/>
  <c r="C438" i="4"/>
  <c r="E438" i="4" s="1"/>
  <c r="D437" i="4"/>
  <c r="F437" i="4" s="1"/>
  <c r="H437" i="4" s="1"/>
  <c r="E4235" i="4"/>
  <c r="E4043" i="4"/>
  <c r="E773" i="4"/>
  <c r="D4235" i="4"/>
  <c r="F4235" i="4" s="1"/>
  <c r="H4235" i="4" s="1"/>
  <c r="E4140" i="4"/>
  <c r="E2678" i="4"/>
  <c r="E797" i="4"/>
  <c r="E779" i="4"/>
  <c r="D455" i="4"/>
  <c r="C455" i="4"/>
  <c r="E455" i="4" s="1"/>
  <c r="E2714" i="4"/>
  <c r="E2698" i="4"/>
  <c r="D2704" i="4"/>
  <c r="F2704" i="4" s="1"/>
  <c r="H2704" i="4" s="1"/>
  <c r="D883" i="4"/>
  <c r="F883" i="4" s="1"/>
  <c r="H883" i="4" s="1"/>
  <c r="E2704" i="4"/>
  <c r="E2682" i="4"/>
  <c r="D659" i="4"/>
  <c r="F659" i="4" s="1"/>
  <c r="H659" i="4" s="1"/>
  <c r="D523" i="4"/>
  <c r="F523" i="4" s="1"/>
  <c r="H523" i="4" s="1"/>
  <c r="D4140" i="4"/>
  <c r="F4140" i="4" s="1"/>
  <c r="H4140" i="4" s="1"/>
  <c r="E4106" i="4"/>
  <c r="E4048" i="4"/>
  <c r="E883" i="4"/>
  <c r="E845" i="4"/>
  <c r="E659" i="4"/>
  <c r="E530" i="4"/>
  <c r="D2714" i="4"/>
  <c r="F2714" i="4" s="1"/>
  <c r="H2714" i="4" s="1"/>
  <c r="D489" i="4"/>
  <c r="F489" i="4" s="1"/>
  <c r="H489" i="4" s="1"/>
  <c r="D4048" i="4"/>
  <c r="F4048" i="4" s="1"/>
  <c r="H4048" i="4" s="1"/>
  <c r="E3367" i="4"/>
  <c r="E3251" i="4"/>
  <c r="E3212" i="4"/>
  <c r="E3202" i="4"/>
  <c r="E3188" i="4"/>
  <c r="E3006" i="4"/>
  <c r="E2966" i="4"/>
  <c r="E2774" i="4"/>
  <c r="E720" i="4"/>
  <c r="E675" i="4"/>
  <c r="E669" i="4"/>
  <c r="E664" i="4"/>
  <c r="E3735" i="4"/>
  <c r="E3692" i="4"/>
  <c r="E3458" i="4"/>
  <c r="E3294" i="4"/>
  <c r="E2158" i="4"/>
  <c r="E2096" i="4"/>
  <c r="E1560" i="4"/>
  <c r="E1055" i="4"/>
  <c r="E947" i="4"/>
  <c r="E907" i="4"/>
  <c r="E758" i="4"/>
  <c r="E737" i="4"/>
  <c r="E3938" i="4"/>
  <c r="E3919" i="4"/>
  <c r="E6419" i="4"/>
  <c r="G6419" i="4"/>
  <c r="I6419" i="4" s="1"/>
  <c r="G6339" i="4"/>
  <c r="I6339" i="4" s="1"/>
  <c r="E6339" i="4"/>
  <c r="G6323" i="4"/>
  <c r="I6323" i="4" s="1"/>
  <c r="E3806" i="4"/>
  <c r="E3768" i="4"/>
  <c r="E3152" i="4"/>
  <c r="E3142" i="4"/>
  <c r="D429" i="4"/>
  <c r="C429" i="4"/>
  <c r="E429" i="4" s="1"/>
  <c r="E585" i="4"/>
  <c r="C579" i="4"/>
  <c r="F579" i="4" s="1"/>
  <c r="H579" i="4" s="1"/>
  <c r="E573" i="4"/>
  <c r="C561" i="4"/>
  <c r="D561" i="4"/>
  <c r="C531" i="4"/>
  <c r="D531" i="4"/>
  <c r="C450" i="4"/>
  <c r="E450" i="4" s="1"/>
  <c r="J6" i="4"/>
  <c r="K6" i="4" s="1"/>
  <c r="D460" i="4"/>
  <c r="F460" i="4" s="1"/>
  <c r="H460" i="4" s="1"/>
  <c r="K5" i="4"/>
  <c r="D461" i="4"/>
  <c r="F461" i="4" s="1"/>
  <c r="H461" i="4" s="1"/>
  <c r="D467" i="4"/>
  <c r="F467" i="4" s="1"/>
  <c r="H467" i="4" s="1"/>
  <c r="C434" i="4"/>
  <c r="E434" i="4" s="1"/>
  <c r="D434" i="4"/>
  <c r="D462" i="4"/>
  <c r="F462" i="4" s="1"/>
  <c r="H462" i="4" s="1"/>
  <c r="D476" i="4"/>
  <c r="F476" i="4" s="1"/>
  <c r="H476" i="4" s="1"/>
  <c r="E563" i="4"/>
  <c r="D487" i="4"/>
  <c r="F487" i="4" s="1"/>
  <c r="H487" i="4" s="1"/>
  <c r="D545" i="4"/>
  <c r="F545" i="4" s="1"/>
  <c r="H545" i="4" s="1"/>
  <c r="D452" i="4"/>
  <c r="F452" i="4" s="1"/>
  <c r="H452" i="4" s="1"/>
  <c r="E558" i="4"/>
  <c r="E546" i="4"/>
  <c r="E580" i="4"/>
  <c r="E567" i="4"/>
  <c r="E543" i="4"/>
  <c r="E548" i="4"/>
  <c r="E551" i="4"/>
  <c r="E529" i="4"/>
  <c r="E582" i="4"/>
  <c r="E537" i="4"/>
  <c r="L119" i="4"/>
  <c r="D574" i="4"/>
  <c r="C574" i="4"/>
  <c r="E442" i="4"/>
  <c r="E437" i="4"/>
  <c r="C428" i="4"/>
  <c r="D428" i="4"/>
  <c r="E1036" i="4"/>
  <c r="E908" i="4"/>
  <c r="E762" i="4"/>
  <c r="E747" i="4"/>
  <c r="C742" i="4"/>
  <c r="D742" i="4"/>
  <c r="C732" i="4"/>
  <c r="D732" i="4"/>
  <c r="C682" i="4"/>
  <c r="D682" i="4"/>
  <c r="F682" i="4" s="1"/>
  <c r="H682" i="4" s="1"/>
  <c r="C618" i="4"/>
  <c r="D618" i="4"/>
  <c r="E583" i="4"/>
  <c r="E578" i="4"/>
  <c r="D762" i="4"/>
  <c r="F762" i="4" s="1"/>
  <c r="H762" i="4" s="1"/>
  <c r="E6417" i="4"/>
  <c r="G6417" i="4"/>
  <c r="I6417" i="4" s="1"/>
  <c r="E6385" i="4"/>
  <c r="G6385" i="4"/>
  <c r="I6385" i="4" s="1"/>
  <c r="E6357" i="4"/>
  <c r="G6357" i="4"/>
  <c r="I6357" i="4" s="1"/>
  <c r="E6333" i="4"/>
  <c r="G6333" i="4"/>
  <c r="I6333" i="4" s="1"/>
  <c r="E6329" i="4"/>
  <c r="G6329" i="4"/>
  <c r="I6329" i="4" s="1"/>
  <c r="E6325" i="4"/>
  <c r="G6325" i="4"/>
  <c r="I6325" i="4" s="1"/>
  <c r="E6317" i="4"/>
  <c r="G6317" i="4"/>
  <c r="I6317" i="4" s="1"/>
  <c r="E6309" i="4"/>
  <c r="G6309" i="4"/>
  <c r="I6309" i="4" s="1"/>
  <c r="E6301" i="4"/>
  <c r="G6301" i="4"/>
  <c r="I6301" i="4" s="1"/>
  <c r="E6293" i="4"/>
  <c r="G6293" i="4"/>
  <c r="I6293" i="4" s="1"/>
  <c r="E6289" i="4"/>
  <c r="E6285" i="4"/>
  <c r="G6285" i="4"/>
  <c r="I6285" i="4" s="1"/>
  <c r="E6277" i="4"/>
  <c r="G6277" i="4"/>
  <c r="I6277" i="4" s="1"/>
  <c r="E6269" i="4"/>
  <c r="G6269" i="4"/>
  <c r="I6269" i="4" s="1"/>
  <c r="E6265" i="4"/>
  <c r="G6265" i="4"/>
  <c r="I6265" i="4" s="1"/>
  <c r="E6261" i="4"/>
  <c r="G6261" i="4"/>
  <c r="I6261" i="4" s="1"/>
  <c r="E6253" i="4"/>
  <c r="G6253" i="4"/>
  <c r="I6253" i="4" s="1"/>
  <c r="E6245" i="4"/>
  <c r="G6245" i="4"/>
  <c r="I6245" i="4" s="1"/>
  <c r="E6237" i="4"/>
  <c r="G6237" i="4"/>
  <c r="I6237" i="4" s="1"/>
  <c r="E6229" i="4"/>
  <c r="G6229" i="4"/>
  <c r="I6229" i="4" s="1"/>
  <c r="G6221" i="4"/>
  <c r="I6221" i="4" s="1"/>
  <c r="E6221" i="4"/>
  <c r="E6213" i="4"/>
  <c r="G6213" i="4"/>
  <c r="I6213" i="4" s="1"/>
  <c r="E6205" i="4"/>
  <c r="G6205" i="4"/>
  <c r="I6205" i="4" s="1"/>
  <c r="E6197" i="4"/>
  <c r="G6197" i="4"/>
  <c r="I6197" i="4" s="1"/>
  <c r="E6189" i="4"/>
  <c r="G6189" i="4"/>
  <c r="I6189" i="4" s="1"/>
  <c r="G6181" i="4"/>
  <c r="I6181" i="4" s="1"/>
  <c r="E6181" i="4"/>
  <c r="E6173" i="4"/>
  <c r="G6173" i="4"/>
  <c r="I6173" i="4" s="1"/>
  <c r="E6169" i="4"/>
  <c r="E6165" i="4"/>
  <c r="E6157" i="4"/>
  <c r="E6149" i="4"/>
  <c r="E6141" i="4"/>
  <c r="E6133" i="4"/>
  <c r="E6125" i="4"/>
  <c r="E6117" i="4"/>
  <c r="E6109" i="4"/>
  <c r="E6101" i="4"/>
  <c r="E6093" i="4"/>
  <c r="E6085" i="4"/>
  <c r="E6077" i="4"/>
  <c r="E6069" i="4"/>
  <c r="E6065" i="4"/>
  <c r="E6061" i="4"/>
  <c r="E6053" i="4"/>
  <c r="E6045" i="4"/>
  <c r="E6037" i="4"/>
  <c r="E6029" i="4"/>
  <c r="E6021" i="4"/>
  <c r="E6013" i="4"/>
  <c r="E6005" i="4"/>
  <c r="E5997" i="4"/>
  <c r="E5989" i="4"/>
  <c r="E5981" i="4"/>
  <c r="E5973" i="4"/>
  <c r="E5965" i="4"/>
  <c r="E5961" i="4"/>
  <c r="E5957" i="4"/>
  <c r="E5949" i="4"/>
  <c r="E5945" i="4"/>
  <c r="E5941" i="4"/>
  <c r="E5933" i="4"/>
  <c r="E5925" i="4"/>
  <c r="E5917" i="4"/>
  <c r="E5909" i="4"/>
  <c r="E5901" i="4"/>
  <c r="E5893" i="4"/>
  <c r="E5885" i="4"/>
  <c r="E5877" i="4"/>
  <c r="E5869" i="4"/>
  <c r="E5865" i="4"/>
  <c r="E5861" i="4"/>
  <c r="E5853" i="4"/>
  <c r="E5849" i="4"/>
  <c r="E5845" i="4"/>
  <c r="E5837" i="4"/>
  <c r="E5829" i="4"/>
  <c r="E5821" i="4"/>
  <c r="E5817" i="4"/>
  <c r="E5813" i="4"/>
  <c r="E5805" i="4"/>
  <c r="E5797" i="4"/>
  <c r="E5789" i="4"/>
  <c r="E5781" i="4"/>
  <c r="E5777" i="4"/>
  <c r="E5773" i="4"/>
  <c r="E5765" i="4"/>
  <c r="E5757" i="4"/>
  <c r="E5749" i="4"/>
  <c r="E5741" i="4"/>
  <c r="E5733" i="4"/>
  <c r="E5725" i="4"/>
  <c r="E5717" i="4"/>
  <c r="E5709" i="4"/>
  <c r="E5701" i="4"/>
  <c r="E5693" i="4"/>
  <c r="E5685" i="4"/>
  <c r="E5677" i="4"/>
  <c r="E5669" i="4"/>
  <c r="E5661" i="4"/>
  <c r="E5653" i="4"/>
  <c r="E5645" i="4"/>
  <c r="E5637" i="4"/>
  <c r="E5629" i="4"/>
  <c r="E5621" i="4"/>
  <c r="E5613" i="4"/>
  <c r="E5609" i="4"/>
  <c r="E5597" i="4"/>
  <c r="E5589" i="4"/>
  <c r="E5581" i="4"/>
  <c r="E5573" i="4"/>
  <c r="E5569" i="4"/>
  <c r="E5565" i="4"/>
  <c r="E5557" i="4"/>
  <c r="E5549" i="4"/>
  <c r="E5541" i="4"/>
  <c r="E5533" i="4"/>
  <c r="E5529" i="4"/>
  <c r="E5525" i="4"/>
  <c r="E5517" i="4"/>
  <c r="E5513" i="4"/>
  <c r="E5509" i="4"/>
  <c r="E5501" i="4"/>
  <c r="E5493" i="4"/>
  <c r="E5485" i="4"/>
  <c r="E5477" i="4"/>
  <c r="E5469" i="4"/>
  <c r="E5461" i="4"/>
  <c r="E5453" i="4"/>
  <c r="E5445" i="4"/>
  <c r="E5437" i="4"/>
  <c r="E5429" i="4"/>
  <c r="E5421" i="4"/>
  <c r="E5413" i="4"/>
  <c r="E5405" i="4"/>
  <c r="E5397" i="4"/>
  <c r="E5389" i="4"/>
  <c r="E5381" i="4"/>
  <c r="E5373" i="4"/>
  <c r="E5369" i="4"/>
  <c r="E5365" i="4"/>
  <c r="E5357" i="4"/>
  <c r="E5349" i="4"/>
  <c r="E5341" i="4"/>
  <c r="E5333" i="4"/>
  <c r="E5325" i="4"/>
  <c r="E5317" i="4"/>
  <c r="E5309" i="4"/>
  <c r="E5301" i="4"/>
  <c r="E5293" i="4"/>
  <c r="E5289" i="4"/>
  <c r="E5285" i="4"/>
  <c r="E5277" i="4"/>
  <c r="E5269" i="4"/>
  <c r="E5261" i="4"/>
  <c r="E5257" i="4"/>
  <c r="E5253" i="4"/>
  <c r="E5245" i="4"/>
  <c r="E5237" i="4"/>
  <c r="E5229" i="4"/>
  <c r="E5221" i="4"/>
  <c r="E5213" i="4"/>
  <c r="E5205" i="4"/>
  <c r="E5197" i="4"/>
  <c r="E5193" i="4"/>
  <c r="E5189" i="4"/>
  <c r="E5181" i="4"/>
  <c r="E5173" i="4"/>
  <c r="E5165" i="4"/>
  <c r="E5157" i="4"/>
  <c r="E5149" i="4"/>
  <c r="E5141" i="4"/>
  <c r="E5133" i="4"/>
  <c r="E5125" i="4"/>
  <c r="E5117" i="4"/>
  <c r="E5109" i="4"/>
  <c r="E5101" i="4"/>
  <c r="E5093" i="4"/>
  <c r="E5085" i="4"/>
  <c r="E5077" i="4"/>
  <c r="E5069" i="4"/>
  <c r="E5061" i="4"/>
  <c r="E5053" i="4"/>
  <c r="E5045" i="4"/>
  <c r="E5037" i="4"/>
  <c r="E5033" i="4"/>
  <c r="E5029" i="4"/>
  <c r="E5021" i="4"/>
  <c r="E5013" i="4"/>
  <c r="E5005" i="4"/>
  <c r="E4997" i="4"/>
  <c r="E4989" i="4"/>
  <c r="E4985" i="4"/>
  <c r="E4981" i="4"/>
  <c r="E4973" i="4"/>
  <c r="E4965" i="4"/>
  <c r="E4957" i="4"/>
  <c r="E4949" i="4"/>
  <c r="E4945" i="4"/>
  <c r="E4941" i="4"/>
  <c r="E4933" i="4"/>
  <c r="E4925" i="4"/>
  <c r="E4917" i="4"/>
  <c r="E4913" i="4"/>
  <c r="E4909" i="4"/>
  <c r="E4901" i="4"/>
  <c r="E4897" i="4"/>
  <c r="E4893" i="4"/>
  <c r="E4885" i="4"/>
  <c r="E4877" i="4"/>
  <c r="E4873" i="4"/>
  <c r="E4869" i="4"/>
  <c r="E4861" i="4"/>
  <c r="E4853" i="4"/>
  <c r="E4845" i="4"/>
  <c r="E4837" i="4"/>
  <c r="E4829" i="4"/>
  <c r="E4821" i="4"/>
  <c r="E4813" i="4"/>
  <c r="E4805" i="4"/>
  <c r="E4797" i="4"/>
  <c r="E4789" i="4"/>
  <c r="E4781" i="4"/>
  <c r="E4777" i="4"/>
  <c r="E4773" i="4"/>
  <c r="E4769" i="4"/>
  <c r="E4765" i="4"/>
  <c r="E4757" i="4"/>
  <c r="E4749" i="4"/>
  <c r="E4741" i="4"/>
  <c r="E4733" i="4"/>
  <c r="E4725" i="4"/>
  <c r="E4717" i="4"/>
  <c r="E4709" i="4"/>
  <c r="E4705" i="4"/>
  <c r="E4701" i="4"/>
  <c r="E4693" i="4"/>
  <c r="E4685" i="4"/>
  <c r="E4677" i="4"/>
  <c r="E4669" i="4"/>
  <c r="E4665" i="4"/>
  <c r="E4661" i="4"/>
  <c r="E4653" i="4"/>
  <c r="E4649" i="4"/>
  <c r="E4645" i="4"/>
  <c r="E4637" i="4"/>
  <c r="E4629" i="4"/>
  <c r="E4621" i="4"/>
  <c r="E4613" i="4"/>
  <c r="E4605" i="4"/>
  <c r="E4597" i="4"/>
  <c r="E4589" i="4"/>
  <c r="E4585" i="4"/>
  <c r="E4581" i="4"/>
  <c r="E4573" i="4"/>
  <c r="E4565" i="4"/>
  <c r="E4557" i="4"/>
  <c r="E4549" i="4"/>
  <c r="E4541" i="4"/>
  <c r="E4533" i="4"/>
  <c r="E4525" i="4"/>
  <c r="E4521" i="4"/>
  <c r="E4517" i="4"/>
  <c r="E4509" i="4"/>
  <c r="E4501" i="4"/>
  <c r="E4493" i="4"/>
  <c r="E4485" i="4"/>
  <c r="E4477" i="4"/>
  <c r="E4469" i="4"/>
  <c r="E4461" i="4"/>
  <c r="E4457" i="4"/>
  <c r="E4453" i="4"/>
  <c r="E4445" i="4"/>
  <c r="E4437" i="4"/>
  <c r="E4429" i="4"/>
  <c r="E4421" i="4"/>
  <c r="E4413" i="4"/>
  <c r="E4405" i="4"/>
  <c r="E4401" i="4"/>
  <c r="E4397" i="4"/>
  <c r="E4389" i="4"/>
  <c r="E4381" i="4"/>
  <c r="E4377" i="4"/>
  <c r="E4373" i="4"/>
  <c r="E4365" i="4"/>
  <c r="E4357" i="4"/>
  <c r="E4349" i="4"/>
  <c r="E4341" i="4"/>
  <c r="E4333" i="4"/>
  <c r="E4329" i="4"/>
  <c r="E4325" i="4"/>
  <c r="E4317" i="4"/>
  <c r="E4309" i="4"/>
  <c r="E4301" i="4"/>
  <c r="E4293" i="4"/>
  <c r="E4285" i="4"/>
  <c r="E4277" i="4"/>
  <c r="E4273" i="4"/>
  <c r="E4269" i="4"/>
  <c r="E4261" i="4"/>
  <c r="E4257" i="4"/>
  <c r="E4253" i="4"/>
  <c r="E4245" i="4"/>
  <c r="E4237" i="4"/>
  <c r="E4233" i="4"/>
  <c r="E4229" i="4"/>
  <c r="E4221" i="4"/>
  <c r="E4213" i="4"/>
  <c r="E4205" i="4"/>
  <c r="E4197" i="4"/>
  <c r="E4193" i="4"/>
  <c r="E4189" i="4"/>
  <c r="E4181" i="4"/>
  <c r="E4173" i="4"/>
  <c r="E4169" i="4"/>
  <c r="E4165" i="4"/>
  <c r="E4157" i="4"/>
  <c r="E4153" i="4"/>
  <c r="E4149" i="4"/>
  <c r="E4141" i="4"/>
  <c r="E4133" i="4"/>
  <c r="E4125" i="4"/>
  <c r="E4121" i="4"/>
  <c r="E4117" i="4"/>
  <c r="E4113" i="4"/>
  <c r="E4109" i="4"/>
  <c r="E4105" i="4"/>
  <c r="E4101" i="4"/>
  <c r="E4093" i="4"/>
  <c r="E4085" i="4"/>
  <c r="E4081" i="4"/>
  <c r="E4077" i="4"/>
  <c r="E4069" i="4"/>
  <c r="E4061" i="4"/>
  <c r="E4053" i="4"/>
  <c r="E4045" i="4"/>
  <c r="E4041" i="4"/>
  <c r="E4037" i="4"/>
  <c r="E4029" i="4"/>
  <c r="E4021" i="4"/>
  <c r="E4017" i="4"/>
  <c r="E4013" i="4"/>
  <c r="E4005" i="4"/>
  <c r="E3997" i="4"/>
  <c r="E3989" i="4"/>
  <c r="E3981" i="4"/>
  <c r="E3977" i="4"/>
  <c r="E3973" i="4"/>
  <c r="E3965" i="4"/>
  <c r="E3957" i="4"/>
  <c r="E3949" i="4"/>
  <c r="E3941" i="4"/>
  <c r="E3933" i="4"/>
  <c r="E3929" i="4"/>
  <c r="E3925" i="4"/>
  <c r="E3917" i="4"/>
  <c r="E3909" i="4"/>
  <c r="E3901" i="4"/>
  <c r="E3893" i="4"/>
  <c r="E3885" i="4"/>
  <c r="E3877" i="4"/>
  <c r="E3873" i="4"/>
  <c r="E3869" i="4"/>
  <c r="E3861" i="4"/>
  <c r="E3857" i="4"/>
  <c r="E3853" i="4"/>
  <c r="E3845" i="4"/>
  <c r="E3837" i="4"/>
  <c r="E3829" i="4"/>
  <c r="E3821" i="4"/>
  <c r="E3817" i="4"/>
  <c r="E3813" i="4"/>
  <c r="E3805" i="4"/>
  <c r="E3801" i="4"/>
  <c r="E3797" i="4"/>
  <c r="E3789" i="4"/>
  <c r="E3781" i="4"/>
  <c r="E3773" i="4"/>
  <c r="E3765" i="4"/>
  <c r="E3757" i="4"/>
  <c r="E3749" i="4"/>
  <c r="E3741" i="4"/>
  <c r="E3733" i="4"/>
  <c r="E3725" i="4"/>
  <c r="E3717" i="4"/>
  <c r="E3709" i="4"/>
  <c r="E3701" i="4"/>
  <c r="E3697" i="4"/>
  <c r="E3693" i="4"/>
  <c r="E3689" i="4"/>
  <c r="E3685" i="4"/>
  <c r="E3681" i="4"/>
  <c r="E3677" i="4"/>
  <c r="E3673" i="4"/>
  <c r="E3669" i="4"/>
  <c r="E3665" i="4"/>
  <c r="E3645" i="4"/>
  <c r="E3637" i="4"/>
  <c r="E3629" i="4"/>
  <c r="E3621" i="4"/>
  <c r="E3613" i="4"/>
  <c r="E3609" i="4"/>
  <c r="E3605" i="4"/>
  <c r="E3601" i="4"/>
  <c r="E3597" i="4"/>
  <c r="E3589" i="4"/>
  <c r="E3581" i="4"/>
  <c r="E3573" i="4"/>
  <c r="E3565" i="4"/>
  <c r="E3557" i="4"/>
  <c r="E3549" i="4"/>
  <c r="E3541" i="4"/>
  <c r="E3533" i="4"/>
  <c r="E3525" i="4"/>
  <c r="E3517" i="4"/>
  <c r="E3509" i="4"/>
  <c r="E3501" i="4"/>
  <c r="E3493" i="4"/>
  <c r="E3485" i="4"/>
  <c r="E3481" i="4"/>
  <c r="E3469" i="4"/>
  <c r="E3461" i="4"/>
  <c r="E3453" i="4"/>
  <c r="E3445" i="4"/>
  <c r="E3437" i="4"/>
  <c r="E3433" i="4"/>
  <c r="E3429" i="4"/>
  <c r="E3421" i="4"/>
  <c r="E3413" i="4"/>
  <c r="E3409" i="4"/>
  <c r="E3405" i="4"/>
  <c r="E3397" i="4"/>
  <c r="E3393" i="4"/>
  <c r="E3389" i="4"/>
  <c r="E3381" i="4"/>
  <c r="E3373" i="4"/>
  <c r="E3369" i="4"/>
  <c r="E3365" i="4"/>
  <c r="E3361" i="4"/>
  <c r="E3357" i="4"/>
  <c r="E3349" i="4"/>
  <c r="E3345" i="4"/>
  <c r="E3341" i="4"/>
  <c r="E3333" i="4"/>
  <c r="E3325" i="4"/>
  <c r="E3317" i="4"/>
  <c r="E3313" i="4"/>
  <c r="E3309" i="4"/>
  <c r="E3301" i="4"/>
  <c r="E3293" i="4"/>
  <c r="E3285" i="4"/>
  <c r="E3277" i="4"/>
  <c r="E3269" i="4"/>
  <c r="E3265" i="4"/>
  <c r="E3261" i="4"/>
  <c r="E3253" i="4"/>
  <c r="E3245" i="4"/>
  <c r="E3241" i="4"/>
  <c r="E3237" i="4"/>
  <c r="E3229" i="4"/>
  <c r="E3221" i="4"/>
  <c r="E3217" i="4"/>
  <c r="E3213" i="4"/>
  <c r="E3209" i="4"/>
  <c r="E3205" i="4"/>
  <c r="E3197" i="4"/>
  <c r="E3193" i="4"/>
  <c r="E3189" i="4"/>
  <c r="E3181" i="4"/>
  <c r="E3173" i="4"/>
  <c r="E3165" i="4"/>
  <c r="E3161" i="4"/>
  <c r="E3157" i="4"/>
  <c r="E3149" i="4"/>
  <c r="E3141" i="4"/>
  <c r="E3137" i="4"/>
  <c r="E3133" i="4"/>
  <c r="E3125" i="4"/>
  <c r="E3117" i="4"/>
  <c r="E3113" i="4"/>
  <c r="E3109" i="4"/>
  <c r="E3101" i="4"/>
  <c r="E3093" i="4"/>
  <c r="E3085" i="4"/>
  <c r="E3073" i="4"/>
  <c r="E3069" i="4"/>
  <c r="E3061" i="4"/>
  <c r="E3053" i="4"/>
  <c r="E3045" i="4"/>
  <c r="E3033" i="4"/>
  <c r="E3029" i="4"/>
  <c r="E3021" i="4"/>
  <c r="E3017" i="4"/>
  <c r="E3013" i="4"/>
  <c r="E3005" i="4"/>
  <c r="E2997" i="4"/>
  <c r="E2989" i="4"/>
  <c r="E2981" i="4"/>
  <c r="E2977" i="4"/>
  <c r="E2973" i="4"/>
  <c r="E2965" i="4"/>
  <c r="E2961" i="4"/>
  <c r="E2957" i="4"/>
  <c r="E2949" i="4"/>
  <c r="E2945" i="4"/>
  <c r="E2941" i="4"/>
  <c r="E2933" i="4"/>
  <c r="E2925" i="4"/>
  <c r="E2921" i="4"/>
  <c r="E2917" i="4"/>
  <c r="E2913" i="4"/>
  <c r="E2909" i="4"/>
  <c r="E2901" i="4"/>
  <c r="E2897" i="4"/>
  <c r="E2893" i="4"/>
  <c r="E2885" i="4"/>
  <c r="E2877" i="4"/>
  <c r="E2873" i="4"/>
  <c r="E2869" i="4"/>
  <c r="E2861" i="4"/>
  <c r="E2853" i="4"/>
  <c r="E2845" i="4"/>
  <c r="E2837" i="4"/>
  <c r="E2833" i="4"/>
  <c r="E2829" i="4"/>
  <c r="E2825" i="4"/>
  <c r="E2821" i="4"/>
  <c r="E2805" i="4"/>
  <c r="E2797" i="4"/>
  <c r="E2789" i="4"/>
  <c r="E2777" i="4"/>
  <c r="E2769" i="4"/>
  <c r="E2761" i="4"/>
  <c r="E2745" i="4"/>
  <c r="E2737" i="4"/>
  <c r="E2721" i="4"/>
  <c r="E2705" i="4"/>
  <c r="E2701" i="4"/>
  <c r="E2697" i="4"/>
  <c r="E2693" i="4"/>
  <c r="E2689" i="4"/>
  <c r="E2673" i="4"/>
  <c r="E2661" i="4"/>
  <c r="E2641" i="4"/>
  <c r="E2637" i="4"/>
  <c r="E2617" i="4"/>
  <c r="E2613" i="4"/>
  <c r="E2597" i="4"/>
  <c r="E2577" i="4"/>
  <c r="E2573" i="4"/>
  <c r="E2553" i="4"/>
  <c r="E2537" i="4"/>
  <c r="E2533" i="4"/>
  <c r="E2509" i="4"/>
  <c r="E2489" i="4"/>
  <c r="E2477" i="4"/>
  <c r="E2473" i="4"/>
  <c r="E2445" i="4"/>
  <c r="E2433" i="4"/>
  <c r="E2409" i="4"/>
  <c r="E2369" i="4"/>
  <c r="E2361" i="4"/>
  <c r="E2345" i="4"/>
  <c r="E2321" i="4"/>
  <c r="E2309" i="4"/>
  <c r="E2297" i="4"/>
  <c r="E2293" i="4"/>
  <c r="E2261" i="4"/>
  <c r="E2233" i="4"/>
  <c r="E2225" i="4"/>
  <c r="E2217" i="4"/>
  <c r="E2209" i="4"/>
  <c r="E2197" i="4"/>
  <c r="E2173" i="4"/>
  <c r="E2169" i="4"/>
  <c r="E2161" i="4"/>
  <c r="E2157" i="4"/>
  <c r="E2153" i="4"/>
  <c r="E2145" i="4"/>
  <c r="E2113" i="4"/>
  <c r="E2109" i="4"/>
  <c r="E2105" i="4"/>
  <c r="E2097" i="4"/>
  <c r="E2089" i="4"/>
  <c r="E2081" i="4"/>
  <c r="E2041" i="4"/>
  <c r="E2033" i="4"/>
  <c r="E2025" i="4"/>
  <c r="E2021" i="4"/>
  <c r="E2017" i="4"/>
  <c r="E1997" i="4"/>
  <c r="E1977" i="4"/>
  <c r="E1969" i="4"/>
  <c r="E1965" i="4"/>
  <c r="E1961" i="4"/>
  <c r="E1953" i="4"/>
  <c r="E1945" i="4"/>
  <c r="E1941" i="4"/>
  <c r="E1937" i="4"/>
  <c r="E1929" i="4"/>
  <c r="E1921" i="4"/>
  <c r="E1913" i="4"/>
  <c r="E1905" i="4"/>
  <c r="E1901" i="4"/>
  <c r="E1897" i="4"/>
  <c r="E1889" i="4"/>
  <c r="E1885" i="4"/>
  <c r="E1881" i="4"/>
  <c r="E1873" i="4"/>
  <c r="E1857" i="4"/>
  <c r="E1849" i="4"/>
  <c r="E1841" i="4"/>
  <c r="E1833" i="4"/>
  <c r="E1825" i="4"/>
  <c r="E1817" i="4"/>
  <c r="E1809" i="4"/>
  <c r="E1801" i="4"/>
  <c r="E1793" i="4"/>
  <c r="E1789" i="4"/>
  <c r="E1785" i="4"/>
  <c r="E1777" i="4"/>
  <c r="E1769" i="4"/>
  <c r="E1765" i="4"/>
  <c r="E1761" i="4"/>
  <c r="E1757" i="4"/>
  <c r="E1753" i="4"/>
  <c r="E1745" i="4"/>
  <c r="E1737" i="4"/>
  <c r="E1729" i="4"/>
  <c r="E1725" i="4"/>
  <c r="E1721" i="4"/>
  <c r="E1713" i="4"/>
  <c r="E1709" i="4"/>
  <c r="E1705" i="4"/>
  <c r="E1701" i="4"/>
  <c r="E1697" i="4"/>
  <c r="E1689" i="4"/>
  <c r="E1681" i="4"/>
  <c r="E1673" i="4"/>
  <c r="E1665" i="4"/>
  <c r="E1661" i="4"/>
  <c r="E1649" i="4"/>
  <c r="E1645" i="4"/>
  <c r="E1641" i="4"/>
  <c r="E1633" i="4"/>
  <c r="E1629" i="4"/>
  <c r="E1625" i="4"/>
  <c r="E1617" i="4"/>
  <c r="E1613" i="4"/>
  <c r="E1609" i="4"/>
  <c r="E1605" i="4"/>
  <c r="E1601" i="4"/>
  <c r="E1597" i="4"/>
  <c r="E1593" i="4"/>
  <c r="E1589" i="4"/>
  <c r="E1585" i="4"/>
  <c r="E1581" i="4"/>
  <c r="E1573" i="4"/>
  <c r="E1569" i="4"/>
  <c r="E1565" i="4"/>
  <c r="E1561" i="4"/>
  <c r="E1557" i="4"/>
  <c r="E1553" i="4"/>
  <c r="E1549" i="4"/>
  <c r="E1545" i="4"/>
  <c r="E1541" i="4"/>
  <c r="E1537" i="4"/>
  <c r="E1533" i="4"/>
  <c r="E1529" i="4"/>
  <c r="E1525" i="4"/>
  <c r="E1521" i="4"/>
  <c r="E1517" i="4"/>
  <c r="E1513" i="4"/>
  <c r="E1509" i="4"/>
  <c r="E1505" i="4"/>
  <c r="E1501" i="4"/>
  <c r="E1497" i="4"/>
  <c r="E1493" i="4"/>
  <c r="E1489" i="4"/>
  <c r="E1485" i="4"/>
  <c r="E1477" i="4"/>
  <c r="E1473" i="4"/>
  <c r="E1469" i="4"/>
  <c r="E1465" i="4"/>
  <c r="E1461" i="4"/>
  <c r="E1457" i="4"/>
  <c r="E1453" i="4"/>
  <c r="E1449" i="4"/>
  <c r="E1445" i="4"/>
  <c r="E1441" i="4"/>
  <c r="E1433" i="4"/>
  <c r="E1429" i="4"/>
  <c r="E1425" i="4"/>
  <c r="E1417" i="4"/>
  <c r="E1409" i="4"/>
  <c r="E1401" i="4"/>
  <c r="E1397" i="4"/>
  <c r="E1393" i="4"/>
  <c r="E1389" i="4"/>
  <c r="E1385" i="4"/>
  <c r="E1381" i="4"/>
  <c r="E1377" i="4"/>
  <c r="E1373" i="4"/>
  <c r="E1369" i="4"/>
  <c r="E1365" i="4"/>
  <c r="E1361" i="4"/>
  <c r="E1357" i="4"/>
  <c r="E1353" i="4"/>
  <c r="E1349" i="4"/>
  <c r="E1345" i="4"/>
  <c r="E1341" i="4"/>
  <c r="E1337" i="4"/>
  <c r="E1333" i="4"/>
  <c r="E1329" i="4"/>
  <c r="E1325" i="4"/>
  <c r="E1321" i="4"/>
  <c r="E1317" i="4"/>
  <c r="E1313" i="4"/>
  <c r="E1309" i="4"/>
  <c r="E1305" i="4"/>
  <c r="E1301" i="4"/>
  <c r="E1297" i="4"/>
  <c r="E1293" i="4"/>
  <c r="E1289" i="4"/>
  <c r="E1285" i="4"/>
  <c r="E1281" i="4"/>
  <c r="E1277" i="4"/>
  <c r="E1273" i="4"/>
  <c r="E1269" i="4"/>
  <c r="E1265" i="4"/>
  <c r="E1261" i="4"/>
  <c r="E1257" i="4"/>
  <c r="E1253" i="4"/>
  <c r="E1249" i="4"/>
  <c r="E1245" i="4"/>
  <c r="E1241" i="4"/>
  <c r="E1237" i="4"/>
  <c r="E1233" i="4"/>
  <c r="E1229" i="4"/>
  <c r="E1225" i="4"/>
  <c r="E1221" i="4"/>
  <c r="E1213" i="4"/>
  <c r="E1209" i="4"/>
  <c r="E1205" i="4"/>
  <c r="E1201" i="4"/>
  <c r="E1193" i="4"/>
  <c r="E1189" i="4"/>
  <c r="E1185" i="4"/>
  <c r="E1181" i="4"/>
  <c r="E1177" i="4"/>
  <c r="E1173" i="4"/>
  <c r="E1169" i="4"/>
  <c r="E1165" i="4"/>
  <c r="E1161" i="4"/>
  <c r="E1157" i="4"/>
  <c r="E1153" i="4"/>
  <c r="E1149" i="4"/>
  <c r="E1145" i="4"/>
  <c r="E1141" i="4"/>
  <c r="E1137" i="4"/>
  <c r="E1133" i="4"/>
  <c r="E1129" i="4"/>
  <c r="E1125" i="4"/>
  <c r="E1121" i="4"/>
  <c r="E1117" i="4"/>
  <c r="E1113" i="4"/>
  <c r="E1109" i="4"/>
  <c r="E1105" i="4"/>
  <c r="E1101" i="4"/>
  <c r="E1097" i="4"/>
  <c r="E1093" i="4"/>
  <c r="E1089" i="4"/>
  <c r="E1085" i="4"/>
  <c r="E1081" i="4"/>
  <c r="E1077" i="4"/>
  <c r="E1073" i="4"/>
  <c r="E1065" i="4"/>
  <c r="E1061" i="4"/>
  <c r="C1057" i="4"/>
  <c r="D1057" i="4"/>
  <c r="D442" i="4"/>
  <c r="F442" i="4" s="1"/>
  <c r="H442" i="4" s="1"/>
  <c r="E1052" i="4"/>
  <c r="E1031" i="4"/>
  <c r="E1026" i="4"/>
  <c r="E1004" i="4"/>
  <c r="E935" i="4"/>
  <c r="E930" i="4"/>
  <c r="E920" i="4"/>
  <c r="E638" i="4"/>
  <c r="E569" i="4"/>
  <c r="E560" i="4"/>
  <c r="E555" i="4"/>
  <c r="C550" i="4"/>
  <c r="D550" i="4"/>
  <c r="E545" i="4"/>
  <c r="E506" i="4"/>
  <c r="E501" i="4"/>
  <c r="E492" i="4"/>
  <c r="E976" i="4"/>
  <c r="C853" i="4"/>
  <c r="D853" i="4"/>
  <c r="E848" i="4"/>
  <c r="C790" i="4"/>
  <c r="D790" i="4"/>
  <c r="E785" i="4"/>
  <c r="E770" i="4"/>
  <c r="E766" i="4"/>
  <c r="E761" i="4"/>
  <c r="E752" i="4"/>
  <c r="E696" i="4"/>
  <c r="E691" i="4"/>
  <c r="E686" i="4"/>
  <c r="E631" i="4"/>
  <c r="E597" i="4"/>
  <c r="E588" i="4"/>
  <c r="E554" i="4"/>
  <c r="E510" i="4"/>
  <c r="E446" i="4"/>
  <c r="E441" i="4"/>
  <c r="E432" i="4"/>
  <c r="E427" i="4"/>
  <c r="D752" i="4"/>
  <c r="F752" i="4" s="1"/>
  <c r="H752" i="4" s="1"/>
  <c r="D920" i="4"/>
  <c r="F920" i="4" s="1"/>
  <c r="H920" i="4" s="1"/>
  <c r="F441" i="4"/>
  <c r="H441" i="4" s="1"/>
  <c r="D492" i="4"/>
  <c r="F492" i="4" s="1"/>
  <c r="H492" i="4" s="1"/>
  <c r="D554" i="4"/>
  <c r="F554" i="4" s="1"/>
  <c r="H554" i="4" s="1"/>
  <c r="D696" i="4"/>
  <c r="F696" i="4" s="1"/>
  <c r="H696" i="4" s="1"/>
  <c r="E6177" i="4" l="1"/>
  <c r="E6185" i="4"/>
  <c r="G6186" i="4"/>
  <c r="I6186" i="4" s="1"/>
  <c r="G6257" i="4"/>
  <c r="I6257" i="4" s="1"/>
  <c r="H5414" i="4"/>
  <c r="F2935" i="4"/>
  <c r="H2935" i="4" s="1"/>
  <c r="F3520" i="4"/>
  <c r="H3520" i="4" s="1"/>
  <c r="F3385" i="4"/>
  <c r="H3385" i="4" s="1"/>
  <c r="F3561" i="4"/>
  <c r="H3561" i="4" s="1"/>
  <c r="F3649" i="4"/>
  <c r="H3649" i="4" s="1"/>
  <c r="F3832" i="4"/>
  <c r="H3832" i="4" s="1"/>
  <c r="F3936" i="4"/>
  <c r="H3936" i="4" s="1"/>
  <c r="F4160" i="4"/>
  <c r="H4160" i="4" s="1"/>
  <c r="F4288" i="4"/>
  <c r="H4288" i="4" s="1"/>
  <c r="F4408" i="4"/>
  <c r="H4408" i="4" s="1"/>
  <c r="F4520" i="4"/>
  <c r="H4520" i="4" s="1"/>
  <c r="F4608" i="4"/>
  <c r="H4608" i="4" s="1"/>
  <c r="F4712" i="4"/>
  <c r="H4712" i="4" s="1"/>
  <c r="F4816" i="4"/>
  <c r="H4816" i="4" s="1"/>
  <c r="F4888" i="4"/>
  <c r="H4888" i="4" s="1"/>
  <c r="F5024" i="4"/>
  <c r="H5024" i="4" s="1"/>
  <c r="F5160" i="4"/>
  <c r="H5160" i="4" s="1"/>
  <c r="F1047" i="4"/>
  <c r="H1047" i="4" s="1"/>
  <c r="F1598" i="4"/>
  <c r="H1598" i="4" s="1"/>
  <c r="F1741" i="4"/>
  <c r="H1741" i="4" s="1"/>
  <c r="F1853" i="4"/>
  <c r="H1853" i="4" s="1"/>
  <c r="F2300" i="4"/>
  <c r="H2300" i="4" s="1"/>
  <c r="F2476" i="4"/>
  <c r="H2476" i="4" s="1"/>
  <c r="F2532" i="4"/>
  <c r="H2532" i="4" s="1"/>
  <c r="F2620" i="4"/>
  <c r="H2620" i="4" s="1"/>
  <c r="F2748" i="4"/>
  <c r="H2748" i="4" s="1"/>
  <c r="F2972" i="4"/>
  <c r="H2972" i="4" s="1"/>
  <c r="F3267" i="4"/>
  <c r="H3267" i="4" s="1"/>
  <c r="F3355" i="4"/>
  <c r="H3355" i="4" s="1"/>
  <c r="F3467" i="4"/>
  <c r="H3467" i="4" s="1"/>
  <c r="F4034" i="4"/>
  <c r="H4034" i="4" s="1"/>
  <c r="F4090" i="4"/>
  <c r="H4090" i="4" s="1"/>
  <c r="F4794" i="4"/>
  <c r="H4794" i="4" s="1"/>
  <c r="F4858" i="4"/>
  <c r="H4858" i="4" s="1"/>
  <c r="F4954" i="4"/>
  <c r="H4954" i="4" s="1"/>
  <c r="F5178" i="4"/>
  <c r="H5178" i="4" s="1"/>
  <c r="F5298" i="4"/>
  <c r="H5298" i="4" s="1"/>
  <c r="F1778" i="4"/>
  <c r="H1778" i="4" s="1"/>
  <c r="F5663" i="4"/>
  <c r="H5663" i="4" s="1"/>
  <c r="F789" i="4"/>
  <c r="H789" i="4" s="1"/>
  <c r="F2010" i="4"/>
  <c r="H2010" i="4" s="1"/>
  <c r="F2578" i="4"/>
  <c r="H2578" i="4" s="1"/>
  <c r="F2906" i="4"/>
  <c r="H2906" i="4" s="1"/>
  <c r="F3010" i="4"/>
  <c r="H3010" i="4" s="1"/>
  <c r="F3362" i="4"/>
  <c r="H3362" i="4" s="1"/>
  <c r="F791" i="4"/>
  <c r="H791" i="4" s="1"/>
  <c r="F927" i="4"/>
  <c r="H927" i="4" s="1"/>
  <c r="F1175" i="4"/>
  <c r="H1175" i="4" s="1"/>
  <c r="F1399" i="4"/>
  <c r="H1399" i="4" s="1"/>
  <c r="F3068" i="4"/>
  <c r="H3068" i="4" s="1"/>
  <c r="F3834" i="4"/>
  <c r="H3834" i="4" s="1"/>
  <c r="F4562" i="4"/>
  <c r="H4562" i="4" s="1"/>
  <c r="F4642" i="4"/>
  <c r="H4642" i="4" s="1"/>
  <c r="F4722" i="4"/>
  <c r="H4722" i="4" s="1"/>
  <c r="F5714" i="4"/>
  <c r="H5714" i="4" s="1"/>
  <c r="F4294" i="4"/>
  <c r="H4294" i="4" s="1"/>
  <c r="F5304" i="4"/>
  <c r="H5304" i="4" s="1"/>
  <c r="F2275" i="4"/>
  <c r="H2275" i="4" s="1"/>
  <c r="F3947" i="4"/>
  <c r="H3947" i="4" s="1"/>
  <c r="F4035" i="4"/>
  <c r="H4035" i="4" s="1"/>
  <c r="F4107" i="4"/>
  <c r="H4107" i="4" s="1"/>
  <c r="F4299" i="4"/>
  <c r="H4299" i="4" s="1"/>
  <c r="F4467" i="4"/>
  <c r="H4467" i="4" s="1"/>
  <c r="F4500" i="4"/>
  <c r="H4500" i="4" s="1"/>
  <c r="F4684" i="4"/>
  <c r="H4684" i="4" s="1"/>
  <c r="F4940" i="4"/>
  <c r="H4940" i="4" s="1"/>
  <c r="F2109" i="4"/>
  <c r="H2109" i="4" s="1"/>
  <c r="F2293" i="4"/>
  <c r="H2293" i="4" s="1"/>
  <c r="F2405" i="4"/>
  <c r="H2405" i="4" s="1"/>
  <c r="F2517" i="4"/>
  <c r="H2517" i="4" s="1"/>
  <c r="F2709" i="4"/>
  <c r="H2709" i="4" s="1"/>
  <c r="F3420" i="4"/>
  <c r="H3420" i="4" s="1"/>
  <c r="F3532" i="4"/>
  <c r="H3532" i="4" s="1"/>
  <c r="F5220" i="4"/>
  <c r="H5220" i="4" s="1"/>
  <c r="F3884" i="4"/>
  <c r="H3884" i="4" s="1"/>
  <c r="F4164" i="4"/>
  <c r="H4164" i="4" s="1"/>
  <c r="F5748" i="4"/>
  <c r="H5748" i="4" s="1"/>
  <c r="F4374" i="4"/>
  <c r="H4374" i="4" s="1"/>
  <c r="F5278" i="4"/>
  <c r="H5278" i="4" s="1"/>
  <c r="F1511" i="4"/>
  <c r="H1511" i="4" s="1"/>
  <c r="F2663" i="4"/>
  <c r="H2663" i="4" s="1"/>
  <c r="F2847" i="4"/>
  <c r="H2847" i="4" s="1"/>
  <c r="F1599" i="4"/>
  <c r="H1599" i="4" s="1"/>
  <c r="F1631" i="4"/>
  <c r="H1631" i="4" s="1"/>
  <c r="F1687" i="4"/>
  <c r="H1687" i="4" s="1"/>
  <c r="F4375" i="4"/>
  <c r="H4375" i="4" s="1"/>
  <c r="F940" i="4"/>
  <c r="H940" i="4" s="1"/>
  <c r="F1714" i="4"/>
  <c r="H1714" i="4" s="1"/>
  <c r="F2001" i="4"/>
  <c r="H2001" i="4" s="1"/>
  <c r="F2129" i="4"/>
  <c r="H2129" i="4" s="1"/>
  <c r="F3855" i="4"/>
  <c r="H3855" i="4" s="1"/>
  <c r="F3943" i="4"/>
  <c r="H3943" i="4" s="1"/>
  <c r="F4071" i="4"/>
  <c r="H4071" i="4" s="1"/>
  <c r="F4303" i="4"/>
  <c r="H4303" i="4" s="1"/>
  <c r="F4399" i="4"/>
  <c r="H4399" i="4" s="1"/>
  <c r="F4679" i="4"/>
  <c r="H4679" i="4" s="1"/>
  <c r="F4759" i="4"/>
  <c r="H4759" i="4" s="1"/>
  <c r="F5295" i="4"/>
  <c r="H5295" i="4" s="1"/>
  <c r="F3082" i="4"/>
  <c r="H3082" i="4" s="1"/>
  <c r="F3153" i="4"/>
  <c r="H3153" i="4" s="1"/>
  <c r="F3249" i="4"/>
  <c r="H3249" i="4" s="1"/>
  <c r="F3465" i="4"/>
  <c r="H3465" i="4" s="1"/>
  <c r="F3537" i="4"/>
  <c r="H3537" i="4" s="1"/>
  <c r="F3657" i="4"/>
  <c r="H3657" i="4" s="1"/>
  <c r="F4800" i="4"/>
  <c r="H4800" i="4" s="1"/>
  <c r="F5400" i="4"/>
  <c r="H5400" i="4" s="1"/>
  <c r="F5488" i="4"/>
  <c r="H5488" i="4" s="1"/>
  <c r="F782" i="4"/>
  <c r="H782" i="4" s="1"/>
  <c r="F1772" i="4"/>
  <c r="H1772" i="4" s="1"/>
  <c r="F1844" i="4"/>
  <c r="H1844" i="4" s="1"/>
  <c r="F1964" i="4"/>
  <c r="H1964" i="4" s="1"/>
  <c r="F2027" i="4"/>
  <c r="H2027" i="4" s="1"/>
  <c r="F1039" i="4"/>
  <c r="H1039" i="4" s="1"/>
  <c r="F4102" i="4"/>
  <c r="H4102" i="4" s="1"/>
  <c r="F4974" i="4"/>
  <c r="H4974" i="4" s="1"/>
  <c r="F1543" i="4"/>
  <c r="H1543" i="4" s="1"/>
  <c r="F1871" i="4"/>
  <c r="H1871" i="4" s="1"/>
  <c r="F1983" i="4"/>
  <c r="H1983" i="4" s="1"/>
  <c r="F2735" i="4"/>
  <c r="H2735" i="4" s="1"/>
  <c r="F2407" i="4"/>
  <c r="H2407" i="4" s="1"/>
  <c r="F2631" i="4"/>
  <c r="H2631" i="4" s="1"/>
  <c r="F2383" i="4"/>
  <c r="H2383" i="4" s="1"/>
  <c r="F2695" i="4"/>
  <c r="H2695" i="4" s="1"/>
  <c r="F1943" i="4"/>
  <c r="H1943" i="4" s="1"/>
  <c r="F2591" i="4"/>
  <c r="H2591" i="4" s="1"/>
  <c r="G6218" i="4"/>
  <c r="I6218" i="4" s="1"/>
  <c r="F2449" i="4"/>
  <c r="H2449" i="4" s="1"/>
  <c r="F2561" i="4"/>
  <c r="H2561" i="4" s="1"/>
  <c r="F2969" i="4"/>
  <c r="H2969" i="4" s="1"/>
  <c r="F6015" i="4"/>
  <c r="H6015" i="4" s="1"/>
  <c r="F2122" i="4"/>
  <c r="H2122" i="4" s="1"/>
  <c r="F3809" i="4"/>
  <c r="H3809" i="4" s="1"/>
  <c r="F2267" i="4"/>
  <c r="H2267" i="4" s="1"/>
  <c r="F1108" i="4"/>
  <c r="H1108" i="4" s="1"/>
  <c r="F4415" i="4"/>
  <c r="H4415" i="4" s="1"/>
  <c r="F2138" i="4"/>
  <c r="H2138" i="4" s="1"/>
  <c r="F5152" i="4"/>
  <c r="H5152" i="4" s="1"/>
  <c r="F2727" i="4"/>
  <c r="H2727" i="4" s="1"/>
  <c r="F4912" i="4"/>
  <c r="H4912" i="4" s="1"/>
  <c r="F5256" i="4"/>
  <c r="H5256" i="4" s="1"/>
  <c r="F5328" i="4"/>
  <c r="H5328" i="4" s="1"/>
  <c r="F5680" i="4"/>
  <c r="H5680" i="4" s="1"/>
  <c r="F5776" i="4"/>
  <c r="H5776" i="4" s="1"/>
  <c r="F5856" i="4"/>
  <c r="H5856" i="4" s="1"/>
  <c r="F1246" i="4"/>
  <c r="H1246" i="4" s="1"/>
  <c r="F3378" i="4"/>
  <c r="H3378" i="4" s="1"/>
  <c r="F1733" i="4"/>
  <c r="H1733" i="4" s="1"/>
  <c r="F1805" i="4"/>
  <c r="H1805" i="4" s="1"/>
  <c r="F1893" i="4"/>
  <c r="H1893" i="4" s="1"/>
  <c r="F2036" i="4"/>
  <c r="H2036" i="4" s="1"/>
  <c r="F2212" i="4"/>
  <c r="H2212" i="4" s="1"/>
  <c r="F2636" i="4"/>
  <c r="H2636" i="4" s="1"/>
  <c r="F3339" i="4"/>
  <c r="H3339" i="4" s="1"/>
  <c r="F3723" i="4"/>
  <c r="H3723" i="4" s="1"/>
  <c r="F4346" i="4"/>
  <c r="H4346" i="4" s="1"/>
  <c r="F4482" i="4"/>
  <c r="H4482" i="4" s="1"/>
  <c r="F4634" i="4"/>
  <c r="H4634" i="4" s="1"/>
  <c r="F5874" i="4"/>
  <c r="H5874" i="4" s="1"/>
  <c r="F860" i="4"/>
  <c r="H860" i="4" s="1"/>
  <c r="F1611" i="4"/>
  <c r="H1611" i="4" s="1"/>
  <c r="F2185" i="4"/>
  <c r="H2185" i="4" s="1"/>
  <c r="F2281" i="4"/>
  <c r="H2281" i="4" s="1"/>
  <c r="F2529" i="4"/>
  <c r="H2529" i="4" s="1"/>
  <c r="F2681" i="4"/>
  <c r="H2681" i="4" s="1"/>
  <c r="F2841" i="4"/>
  <c r="H2841" i="4" s="1"/>
  <c r="F2889" i="4"/>
  <c r="H2889" i="4" s="1"/>
  <c r="F3720" i="4"/>
  <c r="H3720" i="4" s="1"/>
  <c r="F4159" i="4"/>
  <c r="H4159" i="4" s="1"/>
  <c r="F4287" i="4"/>
  <c r="H4287" i="4" s="1"/>
  <c r="F4367" i="4"/>
  <c r="H4367" i="4" s="1"/>
  <c r="F4815" i="4"/>
  <c r="H4815" i="4" s="1"/>
  <c r="F5735" i="4"/>
  <c r="H5735" i="4" s="1"/>
  <c r="F5799" i="4"/>
  <c r="H5799" i="4" s="1"/>
  <c r="F5911" i="4"/>
  <c r="H5911" i="4" s="1"/>
  <c r="F5999" i="4"/>
  <c r="H5999" i="4" s="1"/>
  <c r="F6071" i="4"/>
  <c r="H6071" i="4" s="1"/>
  <c r="F6127" i="4"/>
  <c r="H6127" i="4" s="1"/>
  <c r="F781" i="4"/>
  <c r="H781" i="4" s="1"/>
  <c r="F1069" i="4"/>
  <c r="H1069" i="4" s="1"/>
  <c r="F1644" i="4"/>
  <c r="H1644" i="4" s="1"/>
  <c r="F1899" i="4"/>
  <c r="H1899" i="4" s="1"/>
  <c r="F3058" i="4"/>
  <c r="H3058" i="4" s="1"/>
  <c r="F4080" i="4"/>
  <c r="H4080" i="4" s="1"/>
  <c r="F4832" i="4"/>
  <c r="H4832" i="4" s="1"/>
  <c r="F4928" i="4"/>
  <c r="H4928" i="4" s="1"/>
  <c r="F5000" i="4"/>
  <c r="H5000" i="4" s="1"/>
  <c r="F5056" i="4"/>
  <c r="H5056" i="4" s="1"/>
  <c r="F5392" i="4"/>
  <c r="H5392" i="4" s="1"/>
  <c r="F5496" i="4"/>
  <c r="H5496" i="4" s="1"/>
  <c r="F5728" i="4"/>
  <c r="H5728" i="4" s="1"/>
  <c r="F5808" i="4"/>
  <c r="H5808" i="4" s="1"/>
  <c r="F1118" i="4"/>
  <c r="H1118" i="4" s="1"/>
  <c r="F1948" i="4"/>
  <c r="H1948" i="4" s="1"/>
  <c r="F2691" i="4"/>
  <c r="H2691" i="4" s="1"/>
  <c r="F3106" i="4"/>
  <c r="H3106" i="4" s="1"/>
  <c r="F3298" i="4"/>
  <c r="H3298" i="4" s="1"/>
  <c r="F4659" i="4"/>
  <c r="H4659" i="4" s="1"/>
  <c r="F3819" i="4"/>
  <c r="H3819" i="4" s="1"/>
  <c r="F3524" i="4"/>
  <c r="H3524" i="4" s="1"/>
  <c r="F5628" i="4"/>
  <c r="H5628" i="4" s="1"/>
  <c r="F2613" i="4"/>
  <c r="H2613" i="4" s="1"/>
  <c r="F3708" i="4"/>
  <c r="H3708" i="4" s="1"/>
  <c r="F5420" i="4"/>
  <c r="H5420" i="4" s="1"/>
  <c r="F6108" i="4"/>
  <c r="H6108" i="4" s="1"/>
  <c r="F4574" i="4"/>
  <c r="H4574" i="4" s="1"/>
  <c r="F5398" i="4"/>
  <c r="H5398" i="4" s="1"/>
  <c r="F1735" i="4"/>
  <c r="H1735" i="4" s="1"/>
  <c r="F3166" i="4"/>
  <c r="H3166" i="4" s="1"/>
  <c r="F1993" i="4"/>
  <c r="H1993" i="4" s="1"/>
  <c r="F2377" i="4"/>
  <c r="H2377" i="4" s="1"/>
  <c r="F2497" i="4"/>
  <c r="H2497" i="4" s="1"/>
  <c r="F2609" i="4"/>
  <c r="H2609" i="4" s="1"/>
  <c r="F2729" i="4"/>
  <c r="H2729" i="4" s="1"/>
  <c r="F3025" i="4"/>
  <c r="H3025" i="4" s="1"/>
  <c r="F3096" i="4"/>
  <c r="H3096" i="4" s="1"/>
  <c r="F3160" i="4"/>
  <c r="H3160" i="4" s="1"/>
  <c r="F3208" i="4"/>
  <c r="H3208" i="4" s="1"/>
  <c r="F3696" i="4"/>
  <c r="H3696" i="4" s="1"/>
  <c r="F5063" i="4"/>
  <c r="H5063" i="4" s="1"/>
  <c r="F637" i="4"/>
  <c r="H637" i="4" s="1"/>
  <c r="F1795" i="4"/>
  <c r="H1795" i="4" s="1"/>
  <c r="F2338" i="4"/>
  <c r="H2338" i="4" s="1"/>
  <c r="F2434" i="4"/>
  <c r="H2434" i="4" s="1"/>
  <c r="F2498" i="4"/>
  <c r="H2498" i="4" s="1"/>
  <c r="F2754" i="4"/>
  <c r="H2754" i="4" s="1"/>
  <c r="F2012" i="4"/>
  <c r="H2012" i="4" s="1"/>
  <c r="F2156" i="4"/>
  <c r="H2156" i="4" s="1"/>
  <c r="F2404" i="4"/>
  <c r="H2404" i="4" s="1"/>
  <c r="F2860" i="4"/>
  <c r="H2860" i="4" s="1"/>
  <c r="F3131" i="4"/>
  <c r="H3131" i="4" s="1"/>
  <c r="F4322" i="4"/>
  <c r="H4322" i="4" s="1"/>
  <c r="F4394" i="4"/>
  <c r="H4394" i="4" s="1"/>
  <c r="F4498" i="4"/>
  <c r="H4498" i="4" s="1"/>
  <c r="F4658" i="4"/>
  <c r="H4658" i="4" s="1"/>
  <c r="F5450" i="4"/>
  <c r="H5450" i="4" s="1"/>
  <c r="F5634" i="4"/>
  <c r="H5634" i="4" s="1"/>
  <c r="F5722" i="4"/>
  <c r="H5722" i="4" s="1"/>
  <c r="F5810" i="4"/>
  <c r="H5810" i="4" s="1"/>
  <c r="F5906" i="4"/>
  <c r="H5906" i="4" s="1"/>
  <c r="F5994" i="4"/>
  <c r="H5994" i="4" s="1"/>
  <c r="F6138" i="4"/>
  <c r="H6138" i="4" s="1"/>
  <c r="F1619" i="4"/>
  <c r="H1619" i="4" s="1"/>
  <c r="F2201" i="4"/>
  <c r="H2201" i="4" s="1"/>
  <c r="F2337" i="4"/>
  <c r="H2337" i="4" s="1"/>
  <c r="F2521" i="4"/>
  <c r="H2521" i="4" s="1"/>
  <c r="F2905" i="4"/>
  <c r="H2905" i="4" s="1"/>
  <c r="F3001" i="4"/>
  <c r="H3001" i="4" s="1"/>
  <c r="F3656" i="4"/>
  <c r="H3656" i="4" s="1"/>
  <c r="F3815" i="4"/>
  <c r="H3815" i="4" s="1"/>
  <c r="F3879" i="4"/>
  <c r="H3879" i="4" s="1"/>
  <c r="F4655" i="4"/>
  <c r="H4655" i="4" s="1"/>
  <c r="F6063" i="4"/>
  <c r="H6063" i="4" s="1"/>
  <c r="F2802" i="4"/>
  <c r="H2802" i="4" s="1"/>
  <c r="F5448" i="4"/>
  <c r="H5448" i="4" s="1"/>
  <c r="F5576" i="4"/>
  <c r="H5576" i="4" s="1"/>
  <c r="F6126" i="4"/>
  <c r="H6126" i="4" s="1"/>
  <c r="F6172" i="4"/>
  <c r="H6172" i="4" s="1"/>
  <c r="F4214" i="4"/>
  <c r="H4214" i="4" s="1"/>
  <c r="F4886" i="4"/>
  <c r="H4886" i="4" s="1"/>
  <c r="F1823" i="4"/>
  <c r="H1823" i="4" s="1"/>
  <c r="F1935" i="4"/>
  <c r="H1935" i="4" s="1"/>
  <c r="F2423" i="4"/>
  <c r="H2423" i="4" s="1"/>
  <c r="H3789" i="4"/>
  <c r="F1523" i="4"/>
  <c r="H1523" i="4" s="1"/>
  <c r="F5263" i="4"/>
  <c r="H5263" i="4" s="1"/>
  <c r="F2066" i="4"/>
  <c r="H2066" i="4" s="1"/>
  <c r="F4178" i="4"/>
  <c r="H4178" i="4" s="1"/>
  <c r="F4646" i="4"/>
  <c r="H4646" i="4" s="1"/>
  <c r="F5334" i="4"/>
  <c r="H5334" i="4" s="1"/>
  <c r="F5662" i="4"/>
  <c r="H5662" i="4" s="1"/>
  <c r="F3729" i="4"/>
  <c r="H3729" i="4" s="1"/>
  <c r="F4497" i="4"/>
  <c r="H4497" i="4" s="1"/>
  <c r="F5515" i="4"/>
  <c r="H5515" i="4" s="1"/>
  <c r="F5500" i="4"/>
  <c r="H5500" i="4" s="1"/>
  <c r="F5740" i="4"/>
  <c r="H5740" i="4" s="1"/>
  <c r="F3037" i="4"/>
  <c r="H3037" i="4" s="1"/>
  <c r="F5548" i="4"/>
  <c r="H5548" i="4" s="1"/>
  <c r="F5854" i="4"/>
  <c r="H5854" i="4" s="1"/>
  <c r="F4007" i="4"/>
  <c r="H4007" i="4" s="1"/>
  <c r="F3918" i="4"/>
  <c r="H3918" i="4" s="1"/>
  <c r="F2487" i="4"/>
  <c r="H2487" i="4" s="1"/>
  <c r="F2575" i="4"/>
  <c r="H2575" i="4" s="1"/>
  <c r="F2967" i="4"/>
  <c r="H2967" i="4" s="1"/>
  <c r="F2455" i="4"/>
  <c r="H2455" i="4" s="1"/>
  <c r="F2655" i="4"/>
  <c r="H2655" i="4" s="1"/>
  <c r="F3593" i="4"/>
  <c r="H3593" i="4" s="1"/>
  <c r="F4304" i="4"/>
  <c r="H4304" i="4" s="1"/>
  <c r="F4440" i="4"/>
  <c r="H4440" i="4" s="1"/>
  <c r="F4728" i="4"/>
  <c r="H4728" i="4" s="1"/>
  <c r="F4840" i="4"/>
  <c r="H4840" i="4" s="1"/>
  <c r="F5696" i="4"/>
  <c r="H5696" i="4" s="1"/>
  <c r="F1335" i="4"/>
  <c r="H1335" i="4" s="1"/>
  <c r="F1630" i="4"/>
  <c r="H1630" i="4" s="1"/>
  <c r="F1797" i="4"/>
  <c r="H1797" i="4" s="1"/>
  <c r="F2676" i="4"/>
  <c r="H2676" i="4" s="1"/>
  <c r="F2772" i="4"/>
  <c r="H2772" i="4" s="1"/>
  <c r="F3858" i="4"/>
  <c r="H3858" i="4" s="1"/>
  <c r="F3978" i="4"/>
  <c r="H3978" i="4" s="1"/>
  <c r="F4050" i="4"/>
  <c r="H4050" i="4" s="1"/>
  <c r="F4098" i="4"/>
  <c r="H4098" i="4" s="1"/>
  <c r="F5322" i="4"/>
  <c r="H5322" i="4" s="1"/>
  <c r="F3442" i="4"/>
  <c r="H3442" i="4" s="1"/>
  <c r="F3680" i="4"/>
  <c r="H3680" i="4" s="1"/>
  <c r="F2543" i="4"/>
  <c r="H2543" i="4" s="1"/>
  <c r="F5480" i="4"/>
  <c r="H5480" i="4" s="1"/>
  <c r="F951" i="4"/>
  <c r="H951" i="4" s="1"/>
  <c r="F1071" i="4"/>
  <c r="H1071" i="4" s="1"/>
  <c r="F3065" i="4"/>
  <c r="H3065" i="4" s="1"/>
  <c r="F3880" i="4"/>
  <c r="H3880" i="4" s="1"/>
  <c r="F6088" i="4"/>
  <c r="H6088" i="4" s="1"/>
  <c r="F1583" i="4"/>
  <c r="H1583" i="4" s="1"/>
  <c r="F2384" i="4"/>
  <c r="H2384" i="4" s="1"/>
  <c r="F484" i="4"/>
  <c r="H484" i="4" s="1"/>
  <c r="F556" i="4"/>
  <c r="H556" i="4" s="1"/>
  <c r="F916" i="4"/>
  <c r="H916" i="4" s="1"/>
  <c r="F1284" i="4"/>
  <c r="H1284" i="4" s="1"/>
  <c r="F1340" i="4"/>
  <c r="H1340" i="4" s="1"/>
  <c r="F1674" i="4"/>
  <c r="H1674" i="4" s="1"/>
  <c r="F3496" i="4"/>
  <c r="H3496" i="4" s="1"/>
  <c r="F3983" i="4"/>
  <c r="H3983" i="4" s="1"/>
  <c r="F4031" i="4"/>
  <c r="H4031" i="4" s="1"/>
  <c r="F2018" i="4"/>
  <c r="H2018" i="4" s="1"/>
  <c r="F2634" i="4"/>
  <c r="H2634" i="4" s="1"/>
  <c r="F3121" i="4"/>
  <c r="H3121" i="4" s="1"/>
  <c r="F3377" i="4"/>
  <c r="H3377" i="4" s="1"/>
  <c r="F3529" i="4"/>
  <c r="H3529" i="4" s="1"/>
  <c r="F3625" i="4"/>
  <c r="H3625" i="4" s="1"/>
  <c r="F3769" i="4"/>
  <c r="H3769" i="4" s="1"/>
  <c r="F3912" i="4"/>
  <c r="H3912" i="4" s="1"/>
  <c r="F4008" i="4"/>
  <c r="H4008" i="4" s="1"/>
  <c r="F4360" i="4"/>
  <c r="H4360" i="4" s="1"/>
  <c r="F4496" i="4"/>
  <c r="H4496" i="4" s="1"/>
  <c r="F4584" i="4"/>
  <c r="H4584" i="4" s="1"/>
  <c r="F4688" i="4"/>
  <c r="H4688" i="4" s="1"/>
  <c r="F4792" i="4"/>
  <c r="H4792" i="4" s="1"/>
  <c r="F4864" i="4"/>
  <c r="H4864" i="4" s="1"/>
  <c r="F5088" i="4"/>
  <c r="H5088" i="4" s="1"/>
  <c r="F5224" i="4"/>
  <c r="H5224" i="4" s="1"/>
  <c r="F5408" i="4"/>
  <c r="H5408" i="4" s="1"/>
  <c r="F5504" i="4"/>
  <c r="H5504" i="4" s="1"/>
  <c r="F5648" i="4"/>
  <c r="H5648" i="4" s="1"/>
  <c r="F918" i="4"/>
  <c r="H918" i="4" s="1"/>
  <c r="F1103" i="4"/>
  <c r="H1103" i="4" s="1"/>
  <c r="F1542" i="4"/>
  <c r="H1542" i="4" s="1"/>
  <c r="F1685" i="4"/>
  <c r="H1685" i="4" s="1"/>
  <c r="F1829" i="4"/>
  <c r="H1829" i="4" s="1"/>
  <c r="F1973" i="4"/>
  <c r="H1973" i="4" s="1"/>
  <c r="F2284" i="4"/>
  <c r="H2284" i="4" s="1"/>
  <c r="F2516" i="4"/>
  <c r="H2516" i="4" s="1"/>
  <c r="F2572" i="4"/>
  <c r="H2572" i="4" s="1"/>
  <c r="F2732" i="4"/>
  <c r="H2732" i="4" s="1"/>
  <c r="F2940" i="4"/>
  <c r="H2940" i="4" s="1"/>
  <c r="F3076" i="4"/>
  <c r="H3076" i="4" s="1"/>
  <c r="F3347" i="4"/>
  <c r="H3347" i="4" s="1"/>
  <c r="F3443" i="4"/>
  <c r="H3443" i="4" s="1"/>
  <c r="F3619" i="4"/>
  <c r="H3619" i="4" s="1"/>
  <c r="F4018" i="4"/>
  <c r="H4018" i="4" s="1"/>
  <c r="F4074" i="4"/>
  <c r="H4074" i="4" s="1"/>
  <c r="F4162" i="4"/>
  <c r="H4162" i="4" s="1"/>
  <c r="F4754" i="4"/>
  <c r="H4754" i="4" s="1"/>
  <c r="F4850" i="4"/>
  <c r="H4850" i="4" s="1"/>
  <c r="F4906" i="4"/>
  <c r="H4906" i="4" s="1"/>
  <c r="F5154" i="4"/>
  <c r="H5154" i="4" s="1"/>
  <c r="F5274" i="4"/>
  <c r="H5274" i="4" s="1"/>
  <c r="F2040" i="4"/>
  <c r="H2040" i="4" s="1"/>
  <c r="H5918" i="4"/>
  <c r="F2884" i="4"/>
  <c r="H2884" i="4" s="1"/>
  <c r="F3052" i="4"/>
  <c r="H3052" i="4" s="1"/>
  <c r="F3866" i="4"/>
  <c r="H3866" i="4" s="1"/>
  <c r="F4130" i="4"/>
  <c r="H4130" i="4" s="1"/>
  <c r="F4714" i="4"/>
  <c r="H4714" i="4" s="1"/>
  <c r="F4802" i="4"/>
  <c r="H4802" i="4" s="1"/>
  <c r="F4938" i="4"/>
  <c r="H4938" i="4" s="1"/>
  <c r="F5026" i="4"/>
  <c r="H5026" i="4" s="1"/>
  <c r="F5074" i="4"/>
  <c r="H5074" i="4" s="1"/>
  <c r="F5162" i="4"/>
  <c r="H5162" i="4" s="1"/>
  <c r="F5594" i="4"/>
  <c r="H5594" i="4" s="1"/>
  <c r="F5706" i="4"/>
  <c r="H5706" i="4" s="1"/>
  <c r="F948" i="4"/>
  <c r="H948" i="4" s="1"/>
  <c r="F1946" i="4"/>
  <c r="H1946" i="4" s="1"/>
  <c r="F4111" i="4"/>
  <c r="H4111" i="4" s="1"/>
  <c r="F4463" i="4"/>
  <c r="H4463" i="4" s="1"/>
  <c r="F4535" i="4"/>
  <c r="H4535" i="4" s="1"/>
  <c r="F5463" i="4"/>
  <c r="H5463" i="4" s="1"/>
  <c r="F5543" i="4"/>
  <c r="H5543" i="4" s="1"/>
  <c r="F1707" i="4"/>
  <c r="H1707" i="4" s="1"/>
  <c r="F2266" i="4"/>
  <c r="H2266" i="4" s="1"/>
  <c r="F2394" i="4"/>
  <c r="H2394" i="4" s="1"/>
  <c r="F2530" i="4"/>
  <c r="H2530" i="4" s="1"/>
  <c r="F2834" i="4"/>
  <c r="H2834" i="4" s="1"/>
  <c r="F2890" i="4"/>
  <c r="H2890" i="4" s="1"/>
  <c r="F3177" i="4"/>
  <c r="H3177" i="4" s="1"/>
  <c r="F4168" i="4"/>
  <c r="H4168" i="4" s="1"/>
  <c r="F4280" i="4"/>
  <c r="H4280" i="4" s="1"/>
  <c r="F4352" i="4"/>
  <c r="H4352" i="4" s="1"/>
  <c r="F5888" i="4"/>
  <c r="H5888" i="4" s="1"/>
  <c r="F5960" i="4"/>
  <c r="H5960" i="4" s="1"/>
  <c r="H2230" i="4"/>
  <c r="H3582" i="4"/>
  <c r="F6040" i="4"/>
  <c r="H6040" i="4" s="1"/>
  <c r="F6120" i="4"/>
  <c r="H6120" i="4" s="1"/>
  <c r="F1732" i="4"/>
  <c r="H1732" i="4" s="1"/>
  <c r="F2131" i="4"/>
  <c r="H2131" i="4" s="1"/>
  <c r="F1343" i="4"/>
  <c r="H1343" i="4" s="1"/>
  <c r="F1693" i="4"/>
  <c r="H1693" i="4" s="1"/>
  <c r="F1917" i="4"/>
  <c r="H1917" i="4" s="1"/>
  <c r="F3012" i="4"/>
  <c r="H3012" i="4" s="1"/>
  <c r="F3691" i="4"/>
  <c r="H3691" i="4" s="1"/>
  <c r="F3906" i="4"/>
  <c r="H3906" i="4" s="1"/>
  <c r="F4218" i="4"/>
  <c r="H4218" i="4" s="1"/>
  <c r="F4314" i="4"/>
  <c r="H4314" i="4" s="1"/>
  <c r="F4450" i="4"/>
  <c r="H4450" i="4" s="1"/>
  <c r="F4538" i="4"/>
  <c r="H4538" i="4" s="1"/>
  <c r="F3910" i="4"/>
  <c r="H3910" i="4" s="1"/>
  <c r="F4054" i="4"/>
  <c r="H4054" i="4" s="1"/>
  <c r="F4446" i="4"/>
  <c r="H4446" i="4" s="1"/>
  <c r="F4550" i="4"/>
  <c r="H4550" i="4" s="1"/>
  <c r="F4686" i="4"/>
  <c r="H4686" i="4" s="1"/>
  <c r="F4894" i="4"/>
  <c r="H4894" i="4" s="1"/>
  <c r="F6030" i="4"/>
  <c r="H6030" i="4" s="1"/>
  <c r="F5879" i="4"/>
  <c r="H5879" i="4" s="1"/>
  <c r="F3992" i="4"/>
  <c r="H3992" i="4" s="1"/>
  <c r="F4872" i="4"/>
  <c r="H4872" i="4" s="1"/>
  <c r="F5528" i="4"/>
  <c r="H5528" i="4" s="1"/>
  <c r="F3714" i="4"/>
  <c r="H3714" i="4" s="1"/>
  <c r="F5016" i="4"/>
  <c r="H5016" i="4" s="1"/>
  <c r="F4443" i="4"/>
  <c r="H4443" i="4" s="1"/>
  <c r="F5107" i="4"/>
  <c r="H5107" i="4" s="1"/>
  <c r="F5403" i="4"/>
  <c r="H5403" i="4" s="1"/>
  <c r="F4795" i="4"/>
  <c r="H4795" i="4" s="1"/>
  <c r="F5091" i="4"/>
  <c r="H5091" i="4" s="1"/>
  <c r="F5195" i="4"/>
  <c r="H5195" i="4" s="1"/>
  <c r="F4115" i="4"/>
  <c r="H4115" i="4" s="1"/>
  <c r="F4403" i="4"/>
  <c r="H4403" i="4" s="1"/>
  <c r="F3636" i="4"/>
  <c r="H3636" i="4" s="1"/>
  <c r="F5076" i="4"/>
  <c r="H5076" i="4" s="1"/>
  <c r="F5188" i="4"/>
  <c r="H5188" i="4" s="1"/>
  <c r="F5300" i="4"/>
  <c r="H5300" i="4" s="1"/>
  <c r="F5428" i="4"/>
  <c r="H5428" i="4" s="1"/>
  <c r="F5540" i="4"/>
  <c r="H5540" i="4" s="1"/>
  <c r="F5668" i="4"/>
  <c r="H5668" i="4" s="1"/>
  <c r="F5796" i="4"/>
  <c r="H5796" i="4" s="1"/>
  <c r="F5964" i="4"/>
  <c r="H5964" i="4" s="1"/>
  <c r="F6092" i="4"/>
  <c r="H6092" i="4" s="1"/>
  <c r="F5627" i="4"/>
  <c r="H5627" i="4" s="1"/>
  <c r="F5739" i="4"/>
  <c r="H5739" i="4" s="1"/>
  <c r="F5907" i="4"/>
  <c r="H5907" i="4" s="1"/>
  <c r="F1989" i="4"/>
  <c r="H1989" i="4" s="1"/>
  <c r="F2093" i="4"/>
  <c r="H2093" i="4" s="1"/>
  <c r="F2277" i="4"/>
  <c r="H2277" i="4" s="1"/>
  <c r="F2365" i="4"/>
  <c r="H2365" i="4" s="1"/>
  <c r="F2485" i="4"/>
  <c r="H2485" i="4" s="1"/>
  <c r="F3476" i="4"/>
  <c r="H3476" i="4" s="1"/>
  <c r="F3572" i="4"/>
  <c r="H3572" i="4" s="1"/>
  <c r="F3684" i="4"/>
  <c r="H3684" i="4" s="1"/>
  <c r="F3836" i="4"/>
  <c r="H3836" i="4" s="1"/>
  <c r="F3932" i="4"/>
  <c r="H3932" i="4" s="1"/>
  <c r="F4036" i="4"/>
  <c r="H4036" i="4" s="1"/>
  <c r="F4180" i="4"/>
  <c r="H4180" i="4" s="1"/>
  <c r="F4292" i="4"/>
  <c r="H4292" i="4" s="1"/>
  <c r="F5844" i="4"/>
  <c r="H5844" i="4" s="1"/>
  <c r="F5972" i="4"/>
  <c r="H5972" i="4" s="1"/>
  <c r="F6100" i="4"/>
  <c r="H6100" i="4" s="1"/>
  <c r="F3844" i="4"/>
  <c r="H3844" i="4" s="1"/>
  <c r="F3964" i="4"/>
  <c r="H3964" i="4" s="1"/>
  <c r="F4436" i="4"/>
  <c r="H4436" i="4" s="1"/>
  <c r="F4548" i="4"/>
  <c r="H4548" i="4" s="1"/>
  <c r="F4716" i="4"/>
  <c r="H4716" i="4" s="1"/>
  <c r="F4844" i="4"/>
  <c r="H4844" i="4" s="1"/>
  <c r="F4956" i="4"/>
  <c r="H4956" i="4" s="1"/>
  <c r="F2061" i="4"/>
  <c r="H2061" i="4" s="1"/>
  <c r="F2189" i="4"/>
  <c r="H2189" i="4" s="1"/>
  <c r="F2373" i="4"/>
  <c r="H2373" i="4" s="1"/>
  <c r="F2621" i="4"/>
  <c r="H2621" i="4" s="1"/>
  <c r="F2813" i="4"/>
  <c r="H2813" i="4" s="1"/>
  <c r="F3628" i="4"/>
  <c r="H3628" i="4" s="1"/>
  <c r="F3812" i="4"/>
  <c r="H3812" i="4" s="1"/>
  <c r="F4380" i="4"/>
  <c r="H4380" i="4" s="1"/>
  <c r="F4492" i="4"/>
  <c r="H4492" i="4" s="1"/>
  <c r="F4620" i="4"/>
  <c r="H4620" i="4" s="1"/>
  <c r="F4724" i="4"/>
  <c r="H4724" i="4" s="1"/>
  <c r="F4852" i="4"/>
  <c r="H4852" i="4" s="1"/>
  <c r="F5084" i="4"/>
  <c r="H5084" i="4" s="1"/>
  <c r="F1807" i="4"/>
  <c r="H1807" i="4" s="1"/>
  <c r="F820" i="4"/>
  <c r="H820" i="4" s="1"/>
  <c r="F2992" i="4"/>
  <c r="H2992" i="4" s="1"/>
  <c r="F612" i="4"/>
  <c r="H612" i="4" s="1"/>
  <c r="F1316" i="4"/>
  <c r="H1316" i="4" s="1"/>
  <c r="F1404" i="4"/>
  <c r="H1404" i="4" s="1"/>
  <c r="F1730" i="4"/>
  <c r="H1730" i="4" s="1"/>
  <c r="F1044" i="4"/>
  <c r="H1044" i="4" s="1"/>
  <c r="F1587" i="4"/>
  <c r="H1587" i="4" s="1"/>
  <c r="F1938" i="4"/>
  <c r="H1938" i="4" s="1"/>
  <c r="F2073" i="4"/>
  <c r="H2073" i="4" s="1"/>
  <c r="F2393" i="4"/>
  <c r="H2393" i="4" s="1"/>
  <c r="F2513" i="4"/>
  <c r="H2513" i="4" s="1"/>
  <c r="F2633" i="4"/>
  <c r="H2633" i="4" s="1"/>
  <c r="F2793" i="4"/>
  <c r="H2793" i="4" s="1"/>
  <c r="F3041" i="4"/>
  <c r="H3041" i="4" s="1"/>
  <c r="F3120" i="4"/>
  <c r="H3120" i="4" s="1"/>
  <c r="F1947" i="4"/>
  <c r="H1947" i="4" s="1"/>
  <c r="F4056" i="4"/>
  <c r="H4056" i="4" s="1"/>
  <c r="F5832" i="4"/>
  <c r="H5832" i="4" s="1"/>
  <c r="F5984" i="4"/>
  <c r="H5984" i="4" s="1"/>
  <c r="F3715" i="4"/>
  <c r="H3715" i="4" s="1"/>
  <c r="F3568" i="4"/>
  <c r="H3568" i="4" s="1"/>
  <c r="F5479" i="4"/>
  <c r="H5479" i="4" s="1"/>
  <c r="F5607" i="4"/>
  <c r="H5607" i="4" s="1"/>
  <c r="F3538" i="4"/>
  <c r="H3538" i="4" s="1"/>
  <c r="F2009" i="4"/>
  <c r="H2009" i="4" s="1"/>
  <c r="F2425" i="4"/>
  <c r="H2425" i="4" s="1"/>
  <c r="F5191" i="4"/>
  <c r="H5191" i="4" s="1"/>
  <c r="F2058" i="4"/>
  <c r="H2058" i="4" s="1"/>
  <c r="F4224" i="4"/>
  <c r="H4224" i="4" s="1"/>
  <c r="F5568" i="4"/>
  <c r="H5568" i="4" s="1"/>
  <c r="F5640" i="4"/>
  <c r="H5640" i="4" s="1"/>
  <c r="F2868" i="4"/>
  <c r="H2868" i="4" s="1"/>
  <c r="F4915" i="4"/>
  <c r="H4915" i="4" s="1"/>
  <c r="F5051" i="4"/>
  <c r="H5051" i="4" s="1"/>
  <c r="F4331" i="4"/>
  <c r="H4331" i="4" s="1"/>
  <c r="F4699" i="4"/>
  <c r="H4699" i="4" s="1"/>
  <c r="F5371" i="4"/>
  <c r="H5371" i="4" s="1"/>
  <c r="F3963" i="4"/>
  <c r="H3963" i="4" s="1"/>
  <c r="F4836" i="4"/>
  <c r="H4836" i="4" s="1"/>
  <c r="F5308" i="4"/>
  <c r="H5308" i="4" s="1"/>
  <c r="F5436" i="4"/>
  <c r="H5436" i="4" s="1"/>
  <c r="F4544" i="4"/>
  <c r="H4544" i="4" s="1"/>
  <c r="F4624" i="4"/>
  <c r="H4624" i="4" s="1"/>
  <c r="F2057" i="4"/>
  <c r="H2057" i="4" s="1"/>
  <c r="F5096" i="4"/>
  <c r="H5096" i="4" s="1"/>
  <c r="F5168" i="4"/>
  <c r="H5168" i="4" s="1"/>
  <c r="F2415" i="4"/>
  <c r="H2415" i="4" s="1"/>
  <c r="F4447" i="4"/>
  <c r="H4447" i="4" s="1"/>
  <c r="F5864" i="4"/>
  <c r="H5864" i="4" s="1"/>
  <c r="F6064" i="4"/>
  <c r="H6064" i="4" s="1"/>
  <c r="F884" i="4"/>
  <c r="H884" i="4" s="1"/>
  <c r="F1012" i="4"/>
  <c r="H1012" i="4" s="1"/>
  <c r="F1794" i="4"/>
  <c r="H1794" i="4" s="1"/>
  <c r="F3424" i="4"/>
  <c r="H3424" i="4" s="1"/>
  <c r="F4951" i="4"/>
  <c r="H4951" i="4" s="1"/>
  <c r="F5375" i="4"/>
  <c r="H5375" i="4" s="1"/>
  <c r="F5503" i="4"/>
  <c r="H5503" i="4" s="1"/>
  <c r="F5623" i="4"/>
  <c r="H5623" i="4" s="1"/>
  <c r="F5671" i="4"/>
  <c r="H5671" i="4" s="1"/>
  <c r="F1851" i="4"/>
  <c r="H1851" i="4" s="1"/>
  <c r="F1971" i="4"/>
  <c r="H1971" i="4" s="1"/>
  <c r="F2522" i="4"/>
  <c r="H2522" i="4" s="1"/>
  <c r="F2594" i="4"/>
  <c r="H2594" i="4" s="1"/>
  <c r="F4384" i="4"/>
  <c r="H4384" i="4" s="1"/>
  <c r="F4456" i="4"/>
  <c r="H4456" i="4" s="1"/>
  <c r="F4536" i="4"/>
  <c r="H4536" i="4" s="1"/>
  <c r="F4640" i="4"/>
  <c r="H4640" i="4" s="1"/>
  <c r="F4760" i="4"/>
  <c r="H4760" i="4" s="1"/>
  <c r="F4936" i="4"/>
  <c r="H4936" i="4" s="1"/>
  <c r="F5272" i="4"/>
  <c r="H5272" i="4" s="1"/>
  <c r="F1908" i="4"/>
  <c r="H1908" i="4" s="1"/>
  <c r="F3394" i="4"/>
  <c r="H3394" i="4" s="1"/>
  <c r="F3546" i="4"/>
  <c r="H3546" i="4" s="1"/>
  <c r="F5250" i="4"/>
  <c r="H5250" i="4" s="1"/>
  <c r="F5330" i="4"/>
  <c r="H5330" i="4" s="1"/>
  <c r="F5426" i="4"/>
  <c r="H5426" i="4" s="1"/>
  <c r="F5530" i="4"/>
  <c r="H5530" i="4" s="1"/>
  <c r="F4136" i="4"/>
  <c r="H4136" i="4" s="1"/>
  <c r="F4424" i="4"/>
  <c r="H4424" i="4" s="1"/>
  <c r="F4528" i="4"/>
  <c r="H4528" i="4" s="1"/>
  <c r="F4632" i="4"/>
  <c r="H4632" i="4" s="1"/>
  <c r="F4848" i="4"/>
  <c r="H4848" i="4" s="1"/>
  <c r="F4944" i="4"/>
  <c r="H4944" i="4" s="1"/>
  <c r="F5008" i="4"/>
  <c r="H5008" i="4" s="1"/>
  <c r="F5080" i="4"/>
  <c r="H5080" i="4" s="1"/>
  <c r="F5416" i="4"/>
  <c r="H5416" i="4" s="1"/>
  <c r="F5520" i="4"/>
  <c r="H5520" i="4" s="1"/>
  <c r="F5584" i="4"/>
  <c r="H5584" i="4" s="1"/>
  <c r="F5664" i="4"/>
  <c r="H5664" i="4" s="1"/>
  <c r="F5744" i="4"/>
  <c r="H5744" i="4" s="1"/>
  <c r="F5824" i="4"/>
  <c r="H5824" i="4" s="1"/>
  <c r="F679" i="4"/>
  <c r="H679" i="4" s="1"/>
  <c r="F2364" i="4"/>
  <c r="H2364" i="4" s="1"/>
  <c r="F4730" i="4"/>
  <c r="H4730" i="4" s="1"/>
  <c r="F3751" i="4"/>
  <c r="H3751" i="4" s="1"/>
  <c r="F3975" i="4"/>
  <c r="H3975" i="4" s="1"/>
  <c r="F4583" i="4"/>
  <c r="H4583" i="4" s="1"/>
  <c r="F5271" i="4"/>
  <c r="H5271" i="4" s="1"/>
  <c r="F3921" i="4"/>
  <c r="H3921" i="4" s="1"/>
  <c r="F5113" i="4"/>
  <c r="H5113" i="4" s="1"/>
  <c r="F6008" i="4"/>
  <c r="H6008" i="4" s="1"/>
  <c r="F2563" i="4"/>
  <c r="H2563" i="4" s="1"/>
  <c r="F5586" i="4"/>
  <c r="H5586" i="4" s="1"/>
  <c r="F3995" i="4"/>
  <c r="H3995" i="4" s="1"/>
  <c r="F5443" i="4"/>
  <c r="H5443" i="4" s="1"/>
  <c r="F3916" i="4"/>
  <c r="H3916" i="4" s="1"/>
  <c r="F4276" i="4"/>
  <c r="H4276" i="4" s="1"/>
  <c r="F4388" i="4"/>
  <c r="H4388" i="4" s="1"/>
  <c r="F4508" i="4"/>
  <c r="H4508" i="4" s="1"/>
  <c r="F4636" i="4"/>
  <c r="H4636" i="4" s="1"/>
  <c r="F4740" i="4"/>
  <c r="H4740" i="4" s="1"/>
  <c r="F4532" i="4"/>
  <c r="H4532" i="4" s="1"/>
  <c r="F4732" i="4"/>
  <c r="H4732" i="4" s="1"/>
  <c r="F4860" i="4"/>
  <c r="H4860" i="4" s="1"/>
  <c r="F5020" i="4"/>
  <c r="H5020" i="4" s="1"/>
  <c r="F5372" i="4"/>
  <c r="H5372" i="4" s="1"/>
  <c r="F5524" i="4"/>
  <c r="H5524" i="4" s="1"/>
  <c r="F5660" i="4"/>
  <c r="H5660" i="4" s="1"/>
  <c r="F6075" i="4"/>
  <c r="H6075" i="4" s="1"/>
  <c r="F2149" i="4"/>
  <c r="H2149" i="4" s="1"/>
  <c r="F2325" i="4"/>
  <c r="H2325" i="4" s="1"/>
  <c r="F2437" i="4"/>
  <c r="H2437" i="4" s="1"/>
  <c r="F2541" i="4"/>
  <c r="H2541" i="4" s="1"/>
  <c r="F2629" i="4"/>
  <c r="H2629" i="4" s="1"/>
  <c r="F2725" i="4"/>
  <c r="H2725" i="4" s="1"/>
  <c r="F3164" i="4"/>
  <c r="H3164" i="4" s="1"/>
  <c r="F5140" i="4"/>
  <c r="H5140" i="4" s="1"/>
  <c r="F5236" i="4"/>
  <c r="H5236" i="4" s="1"/>
  <c r="F5340" i="4"/>
  <c r="H5340" i="4" s="1"/>
  <c r="F5460" i="4"/>
  <c r="H5460" i="4" s="1"/>
  <c r="F1786" i="4"/>
  <c r="H1786" i="4" s="1"/>
  <c r="F5526" i="4"/>
  <c r="H5526" i="4" s="1"/>
  <c r="F3130" i="4"/>
  <c r="H3130" i="4" s="1"/>
  <c r="F895" i="4"/>
  <c r="H895" i="4" s="1"/>
  <c r="F1247" i="4"/>
  <c r="H1247" i="4" s="1"/>
  <c r="F1677" i="4"/>
  <c r="H1677" i="4" s="1"/>
  <c r="F1781" i="4"/>
  <c r="H1781" i="4" s="1"/>
  <c r="F1869" i="4"/>
  <c r="H1869" i="4" s="1"/>
  <c r="F1981" i="4"/>
  <c r="H1981" i="4" s="1"/>
  <c r="F2164" i="4"/>
  <c r="H2164" i="4" s="1"/>
  <c r="F2724" i="4"/>
  <c r="H2724" i="4" s="1"/>
  <c r="F3603" i="4"/>
  <c r="H3603" i="4" s="1"/>
  <c r="F3707" i="4"/>
  <c r="H3707" i="4" s="1"/>
  <c r="F4250" i="4"/>
  <c r="H4250" i="4" s="1"/>
  <c r="F4426" i="4"/>
  <c r="H4426" i="4" s="1"/>
  <c r="F4602" i="4"/>
  <c r="H4602" i="4" s="1"/>
  <c r="F5290" i="4"/>
  <c r="H5290" i="4" s="1"/>
  <c r="F5378" i="4"/>
  <c r="H5378" i="4" s="1"/>
  <c r="F5490" i="4"/>
  <c r="H5490" i="4" s="1"/>
  <c r="F4719" i="4"/>
  <c r="H4719" i="4" s="1"/>
  <c r="F5255" i="4"/>
  <c r="H5255" i="4" s="1"/>
  <c r="F2003" i="4"/>
  <c r="H2003" i="4" s="1"/>
  <c r="F2491" i="4"/>
  <c r="H2491" i="4" s="1"/>
  <c r="F2699" i="4"/>
  <c r="H2699" i="4" s="1"/>
  <c r="F2787" i="4"/>
  <c r="H2787" i="4" s="1"/>
  <c r="F3825" i="4"/>
  <c r="H3825" i="4" s="1"/>
  <c r="F4137" i="4"/>
  <c r="H4137" i="4" s="1"/>
  <c r="F3287" i="4"/>
  <c r="H3287" i="4" s="1"/>
  <c r="F3176" i="4"/>
  <c r="H3176" i="4" s="1"/>
  <c r="F3272" i="4"/>
  <c r="H3272" i="4" s="1"/>
  <c r="F4543" i="4"/>
  <c r="H4543" i="4" s="1"/>
  <c r="F4615" i="4"/>
  <c r="H4615" i="4" s="1"/>
  <c r="F1827" i="4"/>
  <c r="H1827" i="4" s="1"/>
  <c r="F2354" i="4"/>
  <c r="H2354" i="4" s="1"/>
  <c r="F2442" i="4"/>
  <c r="H2442" i="4" s="1"/>
  <c r="F2930" i="4"/>
  <c r="H2930" i="4" s="1"/>
  <c r="F4064" i="4"/>
  <c r="H4064" i="4" s="1"/>
  <c r="F4920" i="4"/>
  <c r="H4920" i="4" s="1"/>
  <c r="F1223" i="4"/>
  <c r="H1223" i="4" s="1"/>
  <c r="F2020" i="4"/>
  <c r="H2020" i="4" s="1"/>
  <c r="F2356" i="4"/>
  <c r="H2356" i="4" s="1"/>
  <c r="F2412" i="4"/>
  <c r="H2412" i="4" s="1"/>
  <c r="F3020" i="4"/>
  <c r="H3020" i="4" s="1"/>
  <c r="F3139" i="4"/>
  <c r="H3139" i="4" s="1"/>
  <c r="F3763" i="4"/>
  <c r="H3763" i="4" s="1"/>
  <c r="F4226" i="4"/>
  <c r="H4226" i="4" s="1"/>
  <c r="F4338" i="4"/>
  <c r="H4338" i="4" s="1"/>
  <c r="F4418" i="4"/>
  <c r="H4418" i="4" s="1"/>
  <c r="F4554" i="4"/>
  <c r="H4554" i="4" s="1"/>
  <c r="F4674" i="4"/>
  <c r="H4674" i="4" s="1"/>
  <c r="F5466" i="4"/>
  <c r="H5466" i="4" s="1"/>
  <c r="F5650" i="4"/>
  <c r="H5650" i="4" s="1"/>
  <c r="F5746" i="4"/>
  <c r="H5746" i="4" s="1"/>
  <c r="F5834" i="4"/>
  <c r="H5834" i="4" s="1"/>
  <c r="F5930" i="4"/>
  <c r="H5930" i="4" s="1"/>
  <c r="F6058" i="4"/>
  <c r="H6058" i="4" s="1"/>
  <c r="F6154" i="4"/>
  <c r="H6154" i="4" s="1"/>
  <c r="F3576" i="4"/>
  <c r="H3576" i="4" s="1"/>
  <c r="F790" i="4"/>
  <c r="H790" i="4" s="1"/>
  <c r="F1057" i="4"/>
  <c r="H1057" i="4" s="1"/>
  <c r="F5616" i="4"/>
  <c r="H5616" i="4" s="1"/>
  <c r="F1651" i="4"/>
  <c r="H1651" i="4" s="1"/>
  <c r="F6143" i="4"/>
  <c r="H6143" i="4" s="1"/>
  <c r="F5992" i="4"/>
  <c r="H5992" i="4" s="1"/>
  <c r="F6072" i="4"/>
  <c r="H6072" i="4" s="1"/>
  <c r="F6152" i="4"/>
  <c r="H6152" i="4" s="1"/>
  <c r="F1142" i="4"/>
  <c r="H1142" i="4" s="1"/>
  <c r="F1820" i="4"/>
  <c r="H1820" i="4" s="1"/>
  <c r="F2011" i="4"/>
  <c r="H2011" i="4" s="1"/>
  <c r="F2203" i="4"/>
  <c r="H2203" i="4" s="1"/>
  <c r="F2387" i="4"/>
  <c r="H2387" i="4" s="1"/>
  <c r="F3036" i="4"/>
  <c r="H3036" i="4" s="1"/>
  <c r="F3147" i="4"/>
  <c r="H3147" i="4" s="1"/>
  <c r="F3219" i="4"/>
  <c r="H3219" i="4" s="1"/>
  <c r="F3842" i="4"/>
  <c r="H3842" i="4" s="1"/>
  <c r="F3914" i="4"/>
  <c r="H3914" i="4" s="1"/>
  <c r="F4690" i="4"/>
  <c r="H4690" i="4" s="1"/>
  <c r="F4930" i="4"/>
  <c r="H4930" i="4" s="1"/>
  <c r="F5002" i="4"/>
  <c r="H5002" i="4" s="1"/>
  <c r="F5066" i="4"/>
  <c r="H5066" i="4" s="1"/>
  <c r="F5138" i="4"/>
  <c r="H5138" i="4" s="1"/>
  <c r="F5682" i="4"/>
  <c r="H5682" i="4" s="1"/>
  <c r="F3278" i="4"/>
  <c r="H3278" i="4" s="1"/>
  <c r="F2656" i="4"/>
  <c r="H2656" i="4" s="1"/>
  <c r="F2880" i="4"/>
  <c r="H2880" i="4" s="1"/>
  <c r="F5986" i="4"/>
  <c r="H5986" i="4" s="1"/>
  <c r="F1563" i="4"/>
  <c r="H1563" i="4" s="1"/>
  <c r="F1882" i="4"/>
  <c r="H1882" i="4" s="1"/>
  <c r="F2137" i="4"/>
  <c r="H2137" i="4" s="1"/>
  <c r="F2257" i="4"/>
  <c r="H2257" i="4" s="1"/>
  <c r="F2505" i="4"/>
  <c r="H2505" i="4" s="1"/>
  <c r="F3911" i="4"/>
  <c r="H3911" i="4" s="1"/>
  <c r="F4239" i="4"/>
  <c r="H4239" i="4" s="1"/>
  <c r="F4351" i="4"/>
  <c r="H4351" i="4" s="1"/>
  <c r="F4671" i="4"/>
  <c r="H4671" i="4" s="1"/>
  <c r="F5183" i="4"/>
  <c r="H5183" i="4" s="1"/>
  <c r="F5247" i="4"/>
  <c r="H5247" i="4" s="1"/>
  <c r="F5367" i="4"/>
  <c r="H5367" i="4" s="1"/>
  <c r="F1883" i="4"/>
  <c r="H1883" i="4" s="1"/>
  <c r="F3042" i="4"/>
  <c r="H3042" i="4" s="1"/>
  <c r="F4480" i="4"/>
  <c r="H4480" i="4" s="1"/>
  <c r="F4576" i="4"/>
  <c r="H4576" i="4" s="1"/>
  <c r="F4672" i="4"/>
  <c r="H4672" i="4" s="1"/>
  <c r="F5464" i="4"/>
  <c r="H5464" i="4" s="1"/>
  <c r="F5544" i="4"/>
  <c r="H5544" i="4" s="1"/>
  <c r="F5624" i="4"/>
  <c r="H5624" i="4" s="1"/>
  <c r="F5704" i="4"/>
  <c r="H5704" i="4" s="1"/>
  <c r="F5784" i="4"/>
  <c r="H5784" i="4" s="1"/>
  <c r="F1653" i="4"/>
  <c r="H1653" i="4" s="1"/>
  <c r="F2435" i="4"/>
  <c r="H2435" i="4" s="1"/>
  <c r="F2875" i="4"/>
  <c r="H2875" i="4" s="1"/>
  <c r="F783" i="4"/>
  <c r="H783" i="4" s="1"/>
  <c r="F903" i="4"/>
  <c r="H903" i="4" s="1"/>
  <c r="F1151" i="4"/>
  <c r="H1151" i="4" s="1"/>
  <c r="F1215" i="4"/>
  <c r="H1215" i="4" s="1"/>
  <c r="F1574" i="4"/>
  <c r="H1574" i="4" s="1"/>
  <c r="F2076" i="4"/>
  <c r="H2076" i="4" s="1"/>
  <c r="F2332" i="4"/>
  <c r="H2332" i="4" s="1"/>
  <c r="F2852" i="4"/>
  <c r="H2852" i="4" s="1"/>
  <c r="F3818" i="4"/>
  <c r="H3818" i="4" s="1"/>
  <c r="F5690" i="4"/>
  <c r="H5690" i="4" s="1"/>
  <c r="F5786" i="4"/>
  <c r="H5786" i="4" s="1"/>
  <c r="F5866" i="4"/>
  <c r="H5866" i="4" s="1"/>
  <c r="F5962" i="4"/>
  <c r="H5962" i="4" s="1"/>
  <c r="F6042" i="4"/>
  <c r="H6042" i="4" s="1"/>
  <c r="F6170" i="4"/>
  <c r="H6170" i="4" s="1"/>
  <c r="F4630" i="4"/>
  <c r="H4630" i="4" s="1"/>
  <c r="F5294" i="4"/>
  <c r="H5294" i="4" s="1"/>
  <c r="F5446" i="4"/>
  <c r="H5446" i="4" s="1"/>
  <c r="F5638" i="4"/>
  <c r="H5638" i="4" s="1"/>
  <c r="F3783" i="4"/>
  <c r="H3783" i="4" s="1"/>
  <c r="F4135" i="4"/>
  <c r="H4135" i="4" s="1"/>
  <c r="F4959" i="4"/>
  <c r="H4959" i="4" s="1"/>
  <c r="F3497" i="4"/>
  <c r="H3497" i="4" s="1"/>
  <c r="F4465" i="4"/>
  <c r="H4465" i="4" s="1"/>
  <c r="F2988" i="4"/>
  <c r="H2988" i="4" s="1"/>
  <c r="F3859" i="4"/>
  <c r="H3859" i="4" s="1"/>
  <c r="F4459" i="4"/>
  <c r="H4459" i="4" s="1"/>
  <c r="F4667" i="4"/>
  <c r="H4667" i="4" s="1"/>
  <c r="F4923" i="4"/>
  <c r="H4923" i="4" s="1"/>
  <c r="F3484" i="4"/>
  <c r="H3484" i="4" s="1"/>
  <c r="F3860" i="4"/>
  <c r="H3860" i="4" s="1"/>
  <c r="F3972" i="4"/>
  <c r="H3972" i="4" s="1"/>
  <c r="F4212" i="4"/>
  <c r="H4212" i="4" s="1"/>
  <c r="F4332" i="4"/>
  <c r="H4332" i="4" s="1"/>
  <c r="F4428" i="4"/>
  <c r="H4428" i="4" s="1"/>
  <c r="F4580" i="4"/>
  <c r="H4580" i="4" s="1"/>
  <c r="F3372" i="4"/>
  <c r="H3372" i="4" s="1"/>
  <c r="F3396" i="4"/>
  <c r="H3396" i="4" s="1"/>
  <c r="F3508" i="4"/>
  <c r="H3508" i="4" s="1"/>
  <c r="F3644" i="4"/>
  <c r="H3644" i="4" s="1"/>
  <c r="F4108" i="4"/>
  <c r="H4108" i="4" s="1"/>
  <c r="F4196" i="4"/>
  <c r="H4196" i="4" s="1"/>
  <c r="F4300" i="4"/>
  <c r="H4300" i="4" s="1"/>
  <c r="F5395" i="4"/>
  <c r="H5395" i="4" s="1"/>
  <c r="F5563" i="4"/>
  <c r="H5563" i="4" s="1"/>
  <c r="F5675" i="4"/>
  <c r="H5675" i="4" s="1"/>
  <c r="F5891" i="4"/>
  <c r="H5891" i="4" s="1"/>
  <c r="F5995" i="4"/>
  <c r="H5995" i="4" s="1"/>
  <c r="F6123" i="4"/>
  <c r="H6123" i="4" s="1"/>
  <c r="F4124" i="4"/>
  <c r="H4124" i="4" s="1"/>
  <c r="F5284" i="4"/>
  <c r="H5284" i="4" s="1"/>
  <c r="F5412" i="4"/>
  <c r="H5412" i="4" s="1"/>
  <c r="F5588" i="4"/>
  <c r="H5588" i="4" s="1"/>
  <c r="F5716" i="4"/>
  <c r="H5716" i="4" s="1"/>
  <c r="F5828" i="4"/>
  <c r="H5828" i="4" s="1"/>
  <c r="F5948" i="4"/>
  <c r="H5948" i="4" s="1"/>
  <c r="F6076" i="4"/>
  <c r="H6076" i="4" s="1"/>
  <c r="F2016" i="4"/>
  <c r="H2016" i="4" s="1"/>
  <c r="F1332" i="4"/>
  <c r="H1332" i="4" s="1"/>
  <c r="F1559" i="4"/>
  <c r="H1559" i="4" s="1"/>
  <c r="F6034" i="4"/>
  <c r="H6034" i="4" s="1"/>
  <c r="F436" i="4"/>
  <c r="H436" i="4" s="1"/>
  <c r="F1028" i="4"/>
  <c r="H1028" i="4" s="1"/>
  <c r="F1507" i="4"/>
  <c r="H1507" i="4" s="1"/>
  <c r="F1627" i="4"/>
  <c r="H1627" i="4" s="1"/>
  <c r="F1770" i="4"/>
  <c r="H1770" i="4" s="1"/>
  <c r="F1914" i="4"/>
  <c r="H1914" i="4" s="1"/>
  <c r="F2065" i="4"/>
  <c r="H2065" i="4" s="1"/>
  <c r="F2193" i="4"/>
  <c r="H2193" i="4" s="1"/>
  <c r="F2329" i="4"/>
  <c r="H2329" i="4" s="1"/>
  <c r="F2441" i="4"/>
  <c r="H2441" i="4" s="1"/>
  <c r="F2585" i="4"/>
  <c r="H2585" i="4" s="1"/>
  <c r="F2713" i="4"/>
  <c r="H2713" i="4" s="1"/>
  <c r="F2849" i="4"/>
  <c r="H2849" i="4" s="1"/>
  <c r="F2937" i="4"/>
  <c r="H2937" i="4" s="1"/>
  <c r="F3736" i="4"/>
  <c r="H3736" i="4" s="1"/>
  <c r="F4607" i="4"/>
  <c r="H4607" i="4" s="1"/>
  <c r="F5207" i="4"/>
  <c r="H5207" i="4" s="1"/>
  <c r="F5327" i="4"/>
  <c r="H5327" i="4" s="1"/>
  <c r="F5407" i="4"/>
  <c r="H5407" i="4" s="1"/>
  <c r="F805" i="4"/>
  <c r="H805" i="4" s="1"/>
  <c r="F1413" i="4"/>
  <c r="H1413" i="4" s="1"/>
  <c r="F1659" i="4"/>
  <c r="H1659" i="4" s="1"/>
  <c r="F1915" i="4"/>
  <c r="H1915" i="4" s="1"/>
  <c r="F2074" i="4"/>
  <c r="H2074" i="4" s="1"/>
  <c r="F2978" i="4"/>
  <c r="H2978" i="4" s="1"/>
  <c r="F950" i="4"/>
  <c r="H950" i="4" s="1"/>
  <c r="F1422" i="4"/>
  <c r="H1422" i="4" s="1"/>
  <c r="F871" i="4"/>
  <c r="H871" i="4" s="1"/>
  <c r="F2812" i="4"/>
  <c r="H2812" i="4" s="1"/>
  <c r="F2892" i="4"/>
  <c r="H2892" i="4" s="1"/>
  <c r="F4318" i="4"/>
  <c r="H4318" i="4" s="1"/>
  <c r="F5046" i="4"/>
  <c r="H5046" i="4" s="1"/>
  <c r="F5358" i="4"/>
  <c r="H5358" i="4" s="1"/>
  <c r="F5830" i="4"/>
  <c r="H5830" i="4" s="1"/>
  <c r="F3979" i="4"/>
  <c r="H3979" i="4" s="1"/>
  <c r="F4171" i="4"/>
  <c r="H4171" i="4" s="1"/>
  <c r="F4739" i="4"/>
  <c r="H4739" i="4" s="1"/>
  <c r="F3971" i="4"/>
  <c r="H3971" i="4" s="1"/>
  <c r="F4059" i="4"/>
  <c r="H4059" i="4" s="1"/>
  <c r="F4979" i="4"/>
  <c r="H4979" i="4" s="1"/>
  <c r="F5075" i="4"/>
  <c r="H5075" i="4" s="1"/>
  <c r="F4003" i="4"/>
  <c r="H4003" i="4" s="1"/>
  <c r="F4387" i="4"/>
  <c r="H4387" i="4" s="1"/>
  <c r="F4603" i="4"/>
  <c r="H4603" i="4" s="1"/>
  <c r="F5115" i="4"/>
  <c r="H5115" i="4" s="1"/>
  <c r="F5780" i="4"/>
  <c r="H5780" i="4" s="1"/>
  <c r="F5580" i="4"/>
  <c r="H5580" i="4" s="1"/>
  <c r="F3436" i="4"/>
  <c r="H3436" i="4" s="1"/>
  <c r="F2367" i="4"/>
  <c r="H2367" i="4" s="1"/>
  <c r="F1815" i="4"/>
  <c r="H1815" i="4" s="1"/>
  <c r="F2028" i="4"/>
  <c r="H2028" i="4" s="1"/>
  <c r="F3016" i="4"/>
  <c r="H3016" i="4" s="1"/>
  <c r="F2863" i="4"/>
  <c r="H2863" i="4" s="1"/>
  <c r="F2879" i="4"/>
  <c r="H2879" i="4" s="1"/>
  <c r="F5902" i="4"/>
  <c r="H5902" i="4" s="1"/>
  <c r="F3407" i="4"/>
  <c r="H3407" i="4" s="1"/>
  <c r="F3495" i="4"/>
  <c r="H3495" i="4" s="1"/>
  <c r="F1421" i="4"/>
  <c r="H1421" i="4" s="1"/>
  <c r="F4027" i="4"/>
  <c r="H4027" i="4" s="1"/>
  <c r="F1699" i="4"/>
  <c r="H1699" i="4" s="1"/>
  <c r="F3923" i="4"/>
  <c r="H3923" i="4" s="1"/>
  <c r="F3987" i="4"/>
  <c r="H3987" i="4" s="1"/>
  <c r="F4427" i="4"/>
  <c r="H4427" i="4" s="1"/>
  <c r="F4507" i="4"/>
  <c r="H4507" i="4" s="1"/>
  <c r="F4691" i="4"/>
  <c r="H4691" i="4" s="1"/>
  <c r="F5011" i="4"/>
  <c r="H5011" i="4" s="1"/>
  <c r="F3843" i="4"/>
  <c r="H3843" i="4" s="1"/>
  <c r="F4075" i="4"/>
  <c r="H4075" i="4" s="1"/>
  <c r="F5315" i="4"/>
  <c r="H5315" i="4" s="1"/>
  <c r="F4675" i="4"/>
  <c r="H4675" i="4" s="1"/>
  <c r="F3412" i="4"/>
  <c r="H3412" i="4" s="1"/>
  <c r="F3948" i="4"/>
  <c r="H3948" i="4" s="1"/>
  <c r="F4044" i="4"/>
  <c r="H4044" i="4" s="1"/>
  <c r="F6051" i="4"/>
  <c r="H6051" i="4" s="1"/>
  <c r="F4420" i="4"/>
  <c r="H4420" i="4" s="1"/>
  <c r="F4556" i="4"/>
  <c r="H4556" i="4" s="1"/>
  <c r="F4764" i="4"/>
  <c r="H4764" i="4" s="1"/>
  <c r="F4884" i="4"/>
  <c r="H4884" i="4" s="1"/>
  <c r="F5068" i="4"/>
  <c r="H5068" i="4" s="1"/>
  <c r="F5451" i="4"/>
  <c r="H5451" i="4" s="1"/>
  <c r="F5547" i="4"/>
  <c r="H5547" i="4" s="1"/>
  <c r="F5667" i="4"/>
  <c r="H5667" i="4" s="1"/>
  <c r="F4100" i="4"/>
  <c r="H4100" i="4" s="1"/>
  <c r="F4172" i="4"/>
  <c r="H4172" i="4" s="1"/>
  <c r="F4268" i="4"/>
  <c r="H4268" i="4" s="1"/>
  <c r="F3460" i="4"/>
  <c r="H3460" i="4" s="1"/>
  <c r="F5244" i="4"/>
  <c r="H5244" i="4" s="1"/>
  <c r="F5380" i="4"/>
  <c r="H5380" i="4" s="1"/>
  <c r="F5564" i="4"/>
  <c r="H5564" i="4" s="1"/>
  <c r="F5684" i="4"/>
  <c r="H5684" i="4" s="1"/>
  <c r="F5812" i="4"/>
  <c r="H5812" i="4" s="1"/>
  <c r="F5924" i="4"/>
  <c r="H5924" i="4" s="1"/>
  <c r="F6044" i="4"/>
  <c r="H6044" i="4" s="1"/>
  <c r="F6164" i="4"/>
  <c r="H6164" i="4" s="1"/>
  <c r="F1519" i="4"/>
  <c r="H1519" i="4" s="1"/>
  <c r="F1607" i="4"/>
  <c r="H1607" i="4" s="1"/>
  <c r="F1639" i="4"/>
  <c r="H1639" i="4" s="1"/>
  <c r="H4238" i="4"/>
  <c r="H2886" i="4"/>
  <c r="F434" i="4"/>
  <c r="H434" i="4" s="1"/>
  <c r="F531" i="4"/>
  <c r="H531" i="4" s="1"/>
  <c r="F2700" i="4"/>
  <c r="H2700" i="4" s="1"/>
  <c r="F2738" i="4"/>
  <c r="H2738" i="4" s="1"/>
  <c r="F3732" i="4"/>
  <c r="H3732" i="4" s="1"/>
  <c r="F3438" i="4"/>
  <c r="H3438" i="4" s="1"/>
  <c r="F2504" i="4"/>
  <c r="H2504" i="4" s="1"/>
  <c r="F5110" i="4"/>
  <c r="H5110" i="4" s="1"/>
  <c r="F5694" i="4"/>
  <c r="H5694" i="4" s="1"/>
  <c r="F796" i="4"/>
  <c r="H796" i="4" s="1"/>
  <c r="F1060" i="4"/>
  <c r="H1060" i="4" s="1"/>
  <c r="F1762" i="4"/>
  <c r="H1762" i="4" s="1"/>
  <c r="F4143" i="4"/>
  <c r="H4143" i="4" s="1"/>
  <c r="F5551" i="4"/>
  <c r="H5551" i="4" s="1"/>
  <c r="F517" i="4"/>
  <c r="H517" i="4" s="1"/>
  <c r="F2130" i="4"/>
  <c r="H2130" i="4" s="1"/>
  <c r="F2402" i="4"/>
  <c r="H2402" i="4" s="1"/>
  <c r="F2466" i="4"/>
  <c r="H2466" i="4" s="1"/>
  <c r="F2794" i="4"/>
  <c r="H2794" i="4" s="1"/>
  <c r="F2946" i="4"/>
  <c r="H2946" i="4" s="1"/>
  <c r="F4072" i="4"/>
  <c r="H4072" i="4" s="1"/>
  <c r="F4952" i="4"/>
  <c r="H4952" i="4" s="1"/>
  <c r="F5760" i="4"/>
  <c r="H5760" i="4" s="1"/>
  <c r="F5920" i="4"/>
  <c r="H5920" i="4" s="1"/>
  <c r="F6104" i="4"/>
  <c r="H6104" i="4" s="1"/>
  <c r="F1279" i="4"/>
  <c r="H1279" i="4" s="1"/>
  <c r="F2100" i="4"/>
  <c r="H2100" i="4" s="1"/>
  <c r="F2372" i="4"/>
  <c r="H2372" i="4" s="1"/>
  <c r="F2420" i="4"/>
  <c r="H2420" i="4" s="1"/>
  <c r="F3163" i="4"/>
  <c r="H3163" i="4" s="1"/>
  <c r="F3779" i="4"/>
  <c r="H3779" i="4" s="1"/>
  <c r="F3922" i="4"/>
  <c r="H3922" i="4" s="1"/>
  <c r="F4266" i="4"/>
  <c r="H4266" i="4" s="1"/>
  <c r="F4354" i="4"/>
  <c r="H4354" i="4" s="1"/>
  <c r="F4434" i="4"/>
  <c r="H4434" i="4" s="1"/>
  <c r="F4570" i="4"/>
  <c r="H4570" i="4" s="1"/>
  <c r="F5546" i="4"/>
  <c r="H5546" i="4" s="1"/>
  <c r="F5674" i="4"/>
  <c r="H5674" i="4" s="1"/>
  <c r="F5770" i="4"/>
  <c r="H5770" i="4" s="1"/>
  <c r="F5858" i="4"/>
  <c r="H5858" i="4" s="1"/>
  <c r="F5954" i="4"/>
  <c r="H5954" i="4" s="1"/>
  <c r="F6082" i="4"/>
  <c r="H6082" i="4" s="1"/>
  <c r="F1020" i="4"/>
  <c r="H1020" i="4" s="1"/>
  <c r="F1412" i="4"/>
  <c r="H1412" i="4" s="1"/>
  <c r="F1531" i="4"/>
  <c r="H1531" i="4" s="1"/>
  <c r="F3296" i="4"/>
  <c r="H3296" i="4" s="1"/>
  <c r="F3600" i="4"/>
  <c r="H3600" i="4" s="1"/>
  <c r="F4175" i="4"/>
  <c r="H4175" i="4" s="1"/>
  <c r="F4495" i="4"/>
  <c r="H4495" i="4" s="1"/>
  <c r="F5391" i="4"/>
  <c r="H5391" i="4" s="1"/>
  <c r="F5871" i="4"/>
  <c r="H5871" i="4" s="1"/>
  <c r="F1675" i="4"/>
  <c r="H1675" i="4" s="1"/>
  <c r="F1771" i="4"/>
  <c r="H1771" i="4" s="1"/>
  <c r="F1867" i="4"/>
  <c r="H1867" i="4" s="1"/>
  <c r="F4264" i="4"/>
  <c r="H4264" i="4" s="1"/>
  <c r="F4960" i="4"/>
  <c r="H4960" i="4" s="1"/>
  <c r="F5632" i="4"/>
  <c r="H5632" i="4" s="1"/>
  <c r="F5736" i="4"/>
  <c r="H5736" i="4" s="1"/>
  <c r="F5816" i="4"/>
  <c r="H5816" i="4" s="1"/>
  <c r="F5896" i="4"/>
  <c r="H5896" i="4" s="1"/>
  <c r="F3011" i="4"/>
  <c r="H3011" i="4" s="1"/>
  <c r="F3067" i="4"/>
  <c r="H3067" i="4" s="1"/>
  <c r="F2708" i="4"/>
  <c r="H2708" i="4" s="1"/>
  <c r="F2746" i="4"/>
  <c r="H2746" i="4" s="1"/>
  <c r="F3734" i="4"/>
  <c r="H3734" i="4" s="1"/>
  <c r="F3487" i="4"/>
  <c r="H3487" i="4" s="1"/>
  <c r="F6102" i="4"/>
  <c r="H6102" i="4" s="1"/>
  <c r="F812" i="4"/>
  <c r="H812" i="4" s="1"/>
  <c r="F1970" i="4"/>
  <c r="H1970" i="4" s="1"/>
  <c r="F2305" i="4"/>
  <c r="H2305" i="4" s="1"/>
  <c r="F2481" i="4"/>
  <c r="H2481" i="4" s="1"/>
  <c r="F2593" i="4"/>
  <c r="H2593" i="4" s="1"/>
  <c r="F2657" i="4"/>
  <c r="H2657" i="4" s="1"/>
  <c r="F2929" i="4"/>
  <c r="H2929" i="4" s="1"/>
  <c r="F3081" i="4"/>
  <c r="H3081" i="4" s="1"/>
  <c r="F3144" i="4"/>
  <c r="H3144" i="4" s="1"/>
  <c r="F3200" i="4"/>
  <c r="H3200" i="4" s="1"/>
  <c r="F541" i="4"/>
  <c r="H541" i="4" s="1"/>
  <c r="F2146" i="4"/>
  <c r="H2146" i="4" s="1"/>
  <c r="F2962" i="4"/>
  <c r="H2962" i="4" s="1"/>
  <c r="F662" i="4"/>
  <c r="H662" i="4" s="1"/>
  <c r="F1303" i="4"/>
  <c r="H1303" i="4" s="1"/>
  <c r="F2140" i="4"/>
  <c r="H2140" i="4" s="1"/>
  <c r="F2388" i="4"/>
  <c r="H2388" i="4" s="1"/>
  <c r="F2828" i="4"/>
  <c r="H2828" i="4" s="1"/>
  <c r="F3795" i="4"/>
  <c r="H3795" i="4" s="1"/>
  <c r="F3946" i="4"/>
  <c r="H3946" i="4" s="1"/>
  <c r="F4290" i="4"/>
  <c r="H4290" i="4" s="1"/>
  <c r="F4370" i="4"/>
  <c r="H4370" i="4" s="1"/>
  <c r="F4458" i="4"/>
  <c r="H4458" i="4" s="1"/>
  <c r="F4626" i="4"/>
  <c r="H4626" i="4" s="1"/>
  <c r="F5410" i="4"/>
  <c r="H5410" i="4" s="1"/>
  <c r="F5578" i="4"/>
  <c r="H5578" i="4" s="1"/>
  <c r="F5698" i="4"/>
  <c r="H5698" i="4" s="1"/>
  <c r="F5794" i="4"/>
  <c r="H5794" i="4" s="1"/>
  <c r="F5882" i="4"/>
  <c r="H5882" i="4" s="1"/>
  <c r="F5970" i="4"/>
  <c r="H5970" i="4" s="1"/>
  <c r="F6114" i="4"/>
  <c r="H6114" i="4" s="1"/>
  <c r="F804" i="4"/>
  <c r="H804" i="4" s="1"/>
  <c r="F1571" i="4"/>
  <c r="H1571" i="4" s="1"/>
  <c r="F3320" i="4"/>
  <c r="H3320" i="4" s="1"/>
  <c r="F3760" i="4"/>
  <c r="H3760" i="4" s="1"/>
  <c r="F4199" i="4"/>
  <c r="H4199" i="4" s="1"/>
  <c r="F5591" i="4"/>
  <c r="F5655" i="4"/>
  <c r="H5655" i="4" s="1"/>
  <c r="F5711" i="4"/>
  <c r="H5711" i="4" s="1"/>
  <c r="F5895" i="4"/>
  <c r="H5895" i="4" s="1"/>
  <c r="F1405" i="4"/>
  <c r="H1405" i="4" s="1"/>
  <c r="F2282" i="4"/>
  <c r="H2282" i="4" s="1"/>
  <c r="F2882" i="4"/>
  <c r="H2882" i="4" s="1"/>
  <c r="F2994" i="4"/>
  <c r="H2994" i="4" s="1"/>
  <c r="F5232" i="4"/>
  <c r="H5232" i="4" s="1"/>
  <c r="F5312" i="4"/>
  <c r="H5312" i="4" s="1"/>
  <c r="F5656" i="4"/>
  <c r="H5656" i="4" s="1"/>
  <c r="F5752" i="4"/>
  <c r="H5752" i="4" s="1"/>
  <c r="F5840" i="4"/>
  <c r="H5840" i="4" s="1"/>
  <c r="F5904" i="4"/>
  <c r="H5904" i="4" s="1"/>
  <c r="F1334" i="4"/>
  <c r="H1334" i="4" s="1"/>
  <c r="F3019" i="4"/>
  <c r="H3019" i="4" s="1"/>
  <c r="F4345" i="4"/>
  <c r="H4345" i="4" s="1"/>
  <c r="F4473" i="4"/>
  <c r="H4473" i="4" s="1"/>
  <c r="F4577" i="4"/>
  <c r="H4577" i="4" s="1"/>
  <c r="F4657" i="4"/>
  <c r="H4657" i="4" s="1"/>
  <c r="F4729" i="4"/>
  <c r="H4729" i="4" s="1"/>
  <c r="F4817" i="4"/>
  <c r="H4817" i="4" s="1"/>
  <c r="F4905" i="4"/>
  <c r="H4905" i="4" s="1"/>
  <c r="F4969" i="4"/>
  <c r="H4969" i="4" s="1"/>
  <c r="F5049" i="4"/>
  <c r="H5049" i="4" s="1"/>
  <c r="F5185" i="4"/>
  <c r="H5185" i="4" s="1"/>
  <c r="F5297" i="4"/>
  <c r="H5297" i="4" s="1"/>
  <c r="F5385" i="4"/>
  <c r="H5385" i="4" s="1"/>
  <c r="F5473" i="4"/>
  <c r="H5473" i="4" s="1"/>
  <c r="F5585" i="4"/>
  <c r="H5585" i="4" s="1"/>
  <c r="F5649" i="4"/>
  <c r="H5649" i="4" s="1"/>
  <c r="F5737" i="4"/>
  <c r="H5737" i="4" s="1"/>
  <c r="F5857" i="4"/>
  <c r="H5857" i="4" s="1"/>
  <c r="F5929" i="4"/>
  <c r="H5929" i="4" s="1"/>
  <c r="F6001" i="4"/>
  <c r="H6001" i="4" s="1"/>
  <c r="F6129" i="4"/>
  <c r="H6129" i="4" s="1"/>
  <c r="F711" i="4"/>
  <c r="H711" i="4" s="1"/>
  <c r="F1550" i="4"/>
  <c r="H1550" i="4" s="1"/>
  <c r="F3203" i="4"/>
  <c r="H3203" i="4" s="1"/>
  <c r="F3259" i="4"/>
  <c r="H3259" i="4" s="1"/>
  <c r="F3491" i="4"/>
  <c r="H3491" i="4" s="1"/>
  <c r="F3898" i="4"/>
  <c r="H3898" i="4" s="1"/>
  <c r="F4762" i="4"/>
  <c r="H4762" i="4" s="1"/>
  <c r="F5122" i="4"/>
  <c r="H5122" i="4" s="1"/>
  <c r="F5658" i="4"/>
  <c r="H5658" i="4" s="1"/>
  <c r="F5754" i="4"/>
  <c r="H5754" i="4" s="1"/>
  <c r="F6122" i="4"/>
  <c r="H6122" i="4" s="1"/>
  <c r="F1364" i="4"/>
  <c r="H1364" i="4" s="1"/>
  <c r="F3336" i="4"/>
  <c r="H3336" i="4" s="1"/>
  <c r="F3400" i="4"/>
  <c r="H3400" i="4" s="1"/>
  <c r="F3528" i="4"/>
  <c r="H3528" i="4" s="1"/>
  <c r="F3808" i="4"/>
  <c r="H3808" i="4" s="1"/>
  <c r="F4015" i="4"/>
  <c r="H4015" i="4" s="1"/>
  <c r="F4727" i="4"/>
  <c r="H4727" i="4" s="1"/>
  <c r="F4935" i="4"/>
  <c r="H4935" i="4" s="1"/>
  <c r="F5007" i="4"/>
  <c r="H5007" i="4" s="1"/>
  <c r="F5071" i="4"/>
  <c r="H5071" i="4" s="1"/>
  <c r="F5127" i="4"/>
  <c r="H5127" i="4" s="1"/>
  <c r="F5495" i="4"/>
  <c r="H5495" i="4" s="1"/>
  <c r="F1779" i="4"/>
  <c r="H1779" i="4" s="1"/>
  <c r="F2202" i="4"/>
  <c r="H2202" i="4" s="1"/>
  <c r="F2362" i="4"/>
  <c r="H2362" i="4" s="1"/>
  <c r="F2490" i="4"/>
  <c r="H2490" i="4" s="1"/>
  <c r="F2570" i="4"/>
  <c r="H2570" i="4" s="1"/>
  <c r="F2786" i="4"/>
  <c r="H2786" i="4" s="1"/>
  <c r="F2866" i="4"/>
  <c r="H2866" i="4" s="1"/>
  <c r="F3233" i="4"/>
  <c r="H3233" i="4" s="1"/>
  <c r="F3353" i="4"/>
  <c r="H3353" i="4" s="1"/>
  <c r="F3441" i="4"/>
  <c r="H3441" i="4" s="1"/>
  <c r="F3569" i="4"/>
  <c r="H3569" i="4" s="1"/>
  <c r="F3737" i="4"/>
  <c r="H3737" i="4" s="1"/>
  <c r="F3848" i="4"/>
  <c r="H3848" i="4" s="1"/>
  <c r="F3944" i="4"/>
  <c r="H3944" i="4" s="1"/>
  <c r="F4736" i="4"/>
  <c r="H4736" i="4" s="1"/>
  <c r="F5192" i="4"/>
  <c r="H5192" i="4" s="1"/>
  <c r="F5280" i="4"/>
  <c r="H5280" i="4" s="1"/>
  <c r="F5936" i="4"/>
  <c r="H5936" i="4" s="1"/>
  <c r="F6000" i="4"/>
  <c r="H6000" i="4" s="1"/>
  <c r="F6080" i="4"/>
  <c r="H6080" i="4" s="1"/>
  <c r="F6160" i="4"/>
  <c r="H6160" i="4" s="1"/>
  <c r="F1860" i="4"/>
  <c r="H1860" i="4" s="1"/>
  <c r="F2219" i="4"/>
  <c r="H2219" i="4" s="1"/>
  <c r="F2483" i="4"/>
  <c r="H2483" i="4" s="1"/>
  <c r="F2979" i="4"/>
  <c r="H2979" i="4" s="1"/>
  <c r="F2468" i="4"/>
  <c r="H2468" i="4" s="1"/>
  <c r="F2612" i="4"/>
  <c r="H2612" i="4" s="1"/>
  <c r="F2980" i="4"/>
  <c r="H2980" i="4" s="1"/>
  <c r="F3755" i="4"/>
  <c r="H3755" i="4" s="1"/>
  <c r="F4186" i="4"/>
  <c r="H4186" i="4" s="1"/>
  <c r="F4258" i="4"/>
  <c r="H4258" i="4" s="1"/>
  <c r="F4362" i="4"/>
  <c r="H4362" i="4" s="1"/>
  <c r="F4490" i="4"/>
  <c r="H4490" i="4" s="1"/>
  <c r="F5130" i="4"/>
  <c r="H5130" i="4" s="1"/>
  <c r="F5338" i="4"/>
  <c r="H5338" i="4" s="1"/>
  <c r="F5522" i="4"/>
  <c r="H5522" i="4" s="1"/>
  <c r="F4118" i="4"/>
  <c r="H4118" i="4" s="1"/>
  <c r="F4206" i="4"/>
  <c r="H4206" i="4" s="1"/>
  <c r="F4414" i="4"/>
  <c r="H4414" i="4" s="1"/>
  <c r="F4494" i="4"/>
  <c r="H4494" i="4" s="1"/>
  <c r="F4582" i="4"/>
  <c r="H4582" i="4" s="1"/>
  <c r="F5134" i="4"/>
  <c r="H5134" i="4" s="1"/>
  <c r="F1351" i="4"/>
  <c r="H1351" i="4" s="1"/>
  <c r="F3659" i="4"/>
  <c r="H3659" i="4" s="1"/>
  <c r="F4234" i="4"/>
  <c r="H4234" i="4" s="1"/>
  <c r="F4410" i="4"/>
  <c r="H4410" i="4" s="1"/>
  <c r="F4578" i="4"/>
  <c r="H4578" i="4" s="1"/>
  <c r="F5266" i="4"/>
  <c r="H5266" i="4" s="1"/>
  <c r="F5354" i="4"/>
  <c r="H5354" i="4" s="1"/>
  <c r="F5442" i="4"/>
  <c r="H5442" i="4" s="1"/>
  <c r="F5826" i="4"/>
  <c r="H5826" i="4" s="1"/>
  <c r="F5922" i="4"/>
  <c r="H5922" i="4" s="1"/>
  <c r="F6050" i="4"/>
  <c r="H6050" i="4" s="1"/>
  <c r="F780" i="4"/>
  <c r="H780" i="4" s="1"/>
  <c r="F1555" i="4"/>
  <c r="H1555" i="4" s="1"/>
  <c r="F1643" i="4"/>
  <c r="H1643" i="4" s="1"/>
  <c r="F1826" i="4"/>
  <c r="H1826" i="4" s="1"/>
  <c r="F2121" i="4"/>
  <c r="H2121" i="4" s="1"/>
  <c r="F2241" i="4"/>
  <c r="H2241" i="4" s="1"/>
  <c r="F2353" i="4"/>
  <c r="H2353" i="4" s="1"/>
  <c r="F2457" i="4"/>
  <c r="H2457" i="4" s="1"/>
  <c r="F2601" i="4"/>
  <c r="H2601" i="4" s="1"/>
  <c r="F2801" i="4"/>
  <c r="H2801" i="4" s="1"/>
  <c r="F2865" i="4"/>
  <c r="H2865" i="4" s="1"/>
  <c r="F2993" i="4"/>
  <c r="H2993" i="4" s="1"/>
  <c r="F4215" i="4"/>
  <c r="H4215" i="4" s="1"/>
  <c r="F4335" i="4"/>
  <c r="H4335" i="4" s="1"/>
  <c r="F4631" i="4"/>
  <c r="H4631" i="4" s="1"/>
  <c r="F5703" i="4"/>
  <c r="H5703" i="4" s="1"/>
  <c r="F5767" i="4"/>
  <c r="H5767" i="4" s="1"/>
  <c r="F5839" i="4"/>
  <c r="H5839" i="4" s="1"/>
  <c r="F5959" i="4"/>
  <c r="H5959" i="4" s="1"/>
  <c r="F6031" i="4"/>
  <c r="H6031" i="4" s="1"/>
  <c r="F6103" i="4"/>
  <c r="H6103" i="4" s="1"/>
  <c r="F821" i="4"/>
  <c r="H821" i="4" s="1"/>
  <c r="F1437" i="4"/>
  <c r="H1437" i="4" s="1"/>
  <c r="F1859" i="4"/>
  <c r="H1859" i="4" s="1"/>
  <c r="F1955" i="4"/>
  <c r="H1955" i="4" s="1"/>
  <c r="F2626" i="4"/>
  <c r="H2626" i="4" s="1"/>
  <c r="F3002" i="4"/>
  <c r="H3002" i="4" s="1"/>
  <c r="F4448" i="4"/>
  <c r="H4448" i="4" s="1"/>
  <c r="F4552" i="4"/>
  <c r="H4552" i="4" s="1"/>
  <c r="F4648" i="4"/>
  <c r="H4648" i="4" s="1"/>
  <c r="F4880" i="4"/>
  <c r="H4880" i="4" s="1"/>
  <c r="F4968" i="4"/>
  <c r="H4968" i="4" s="1"/>
  <c r="F5032" i="4"/>
  <c r="H5032" i="4" s="1"/>
  <c r="F5104" i="4"/>
  <c r="H5104" i="4" s="1"/>
  <c r="F1900" i="4"/>
  <c r="H1900" i="4" s="1"/>
  <c r="F2547" i="4"/>
  <c r="H2547" i="4" s="1"/>
  <c r="F3027" i="4"/>
  <c r="H3027" i="4" s="1"/>
  <c r="F3234" i="4"/>
  <c r="H3234" i="4" s="1"/>
  <c r="F3330" i="4"/>
  <c r="H3330" i="4" s="1"/>
  <c r="F1199" i="4"/>
  <c r="H1199" i="4" s="1"/>
  <c r="F2204" i="4"/>
  <c r="H2204" i="4" s="1"/>
  <c r="F2316" i="4"/>
  <c r="H2316" i="4" s="1"/>
  <c r="F4610" i="4"/>
  <c r="H4610" i="4" s="1"/>
  <c r="F4682" i="4"/>
  <c r="H4682" i="4" s="1"/>
  <c r="F4746" i="4"/>
  <c r="H4746" i="4" s="1"/>
  <c r="F4614" i="4"/>
  <c r="H4614" i="4" s="1"/>
  <c r="F4982" i="4"/>
  <c r="H4982" i="4" s="1"/>
  <c r="F5070" i="4"/>
  <c r="H5070" i="4" s="1"/>
  <c r="F5574" i="4"/>
  <c r="H5574" i="4" s="1"/>
  <c r="F5742" i="4"/>
  <c r="H5742" i="4" s="1"/>
  <c r="F6006" i="4"/>
  <c r="H6006" i="4" s="1"/>
  <c r="F3591" i="4"/>
  <c r="H3591" i="4" s="1"/>
  <c r="F4025" i="4"/>
  <c r="H4025" i="4" s="1"/>
  <c r="F4313" i="4"/>
  <c r="H4313" i="4" s="1"/>
  <c r="F4449" i="4"/>
  <c r="F4561" i="4"/>
  <c r="H4561" i="4" s="1"/>
  <c r="F4641" i="4"/>
  <c r="H4641" i="4" s="1"/>
  <c r="F4713" i="4"/>
  <c r="H4713" i="4" s="1"/>
  <c r="F4801" i="4"/>
  <c r="H4801" i="4" s="1"/>
  <c r="F4889" i="4"/>
  <c r="H4889" i="4" s="1"/>
  <c r="F4953" i="4"/>
  <c r="H4953" i="4" s="1"/>
  <c r="F5025" i="4"/>
  <c r="H5025" i="4" s="1"/>
  <c r="F5161" i="4"/>
  <c r="H5161" i="4" s="1"/>
  <c r="F5241" i="4"/>
  <c r="H5241" i="4" s="1"/>
  <c r="F5361" i="4"/>
  <c r="H5361" i="4" s="1"/>
  <c r="F5449" i="4"/>
  <c r="H5449" i="4" s="1"/>
  <c r="F5561" i="4"/>
  <c r="H5561" i="4" s="1"/>
  <c r="F5625" i="4"/>
  <c r="H5625" i="4" s="1"/>
  <c r="F5713" i="4"/>
  <c r="H5713" i="4" s="1"/>
  <c r="F5801" i="4"/>
  <c r="H5801" i="4" s="1"/>
  <c r="F5905" i="4"/>
  <c r="H5905" i="4" s="1"/>
  <c r="F5977" i="4"/>
  <c r="H5977" i="4" s="1"/>
  <c r="F6097" i="4"/>
  <c r="H6097" i="4" s="1"/>
  <c r="F759" i="4"/>
  <c r="H759" i="4" s="1"/>
  <c r="F1095" i="4"/>
  <c r="H1095" i="4" s="1"/>
  <c r="F3475" i="4"/>
  <c r="H3475" i="4" s="1"/>
  <c r="F3874" i="4"/>
  <c r="H3874" i="4" s="1"/>
  <c r="F4146" i="4"/>
  <c r="H4146" i="4" s="1"/>
  <c r="F4738" i="4"/>
  <c r="H4738" i="4" s="1"/>
  <c r="F4866" i="4"/>
  <c r="H4866" i="4" s="1"/>
  <c r="F4962" i="4"/>
  <c r="H4962" i="4" s="1"/>
  <c r="F5042" i="4"/>
  <c r="H5042" i="4" s="1"/>
  <c r="F5082" i="4"/>
  <c r="H5082" i="4" s="1"/>
  <c r="F5186" i="4"/>
  <c r="H5186" i="4" s="1"/>
  <c r="F972" i="4"/>
  <c r="H972" i="4" s="1"/>
  <c r="F1276" i="4"/>
  <c r="H1276" i="4" s="1"/>
  <c r="F1452" i="4"/>
  <c r="H1452" i="4" s="1"/>
  <c r="F3312" i="4"/>
  <c r="H3312" i="4" s="1"/>
  <c r="F3384" i="4"/>
  <c r="H3384" i="4" s="1"/>
  <c r="F3792" i="4"/>
  <c r="H3792" i="4" s="1"/>
  <c r="F4479" i="4"/>
  <c r="H4479" i="4" s="1"/>
  <c r="F4551" i="4"/>
  <c r="H4551" i="4" s="1"/>
  <c r="F4919" i="4"/>
  <c r="H4919" i="4" s="1"/>
  <c r="F4991" i="4"/>
  <c r="H4991" i="4" s="1"/>
  <c r="F5055" i="4"/>
  <c r="H5055" i="4" s="1"/>
  <c r="F5119" i="4"/>
  <c r="H5119" i="4" s="1"/>
  <c r="F1739" i="4"/>
  <c r="H1739" i="4" s="1"/>
  <c r="F2186" i="4"/>
  <c r="H2186" i="4" s="1"/>
  <c r="F2290" i="4"/>
  <c r="H2290" i="4" s="1"/>
  <c r="F2546" i="4"/>
  <c r="H2546" i="4" s="1"/>
  <c r="F2762" i="4"/>
  <c r="H2762" i="4" s="1"/>
  <c r="F2850" i="4"/>
  <c r="H2850" i="4" s="1"/>
  <c r="F2914" i="4"/>
  <c r="H2914" i="4" s="1"/>
  <c r="F3225" i="4"/>
  <c r="H3225" i="4" s="1"/>
  <c r="F3289" i="4"/>
  <c r="H3289" i="4" s="1"/>
  <c r="F3425" i="4"/>
  <c r="H3425" i="4" s="1"/>
  <c r="F3545" i="4"/>
  <c r="H3545" i="4" s="1"/>
  <c r="F3713" i="4"/>
  <c r="H3713" i="4" s="1"/>
  <c r="F3793" i="4"/>
  <c r="H3793" i="4" s="1"/>
  <c r="F3920" i="4"/>
  <c r="H3920" i="4" s="1"/>
  <c r="F4296" i="4"/>
  <c r="H4296" i="4" s="1"/>
  <c r="F4368" i="4"/>
  <c r="H4368" i="4" s="1"/>
  <c r="F5264" i="4"/>
  <c r="H5264" i="4" s="1"/>
  <c r="F5912" i="4"/>
  <c r="H5912" i="4" s="1"/>
  <c r="F5976" i="4"/>
  <c r="H5976" i="4" s="1"/>
  <c r="F6056" i="4"/>
  <c r="H6056" i="4" s="1"/>
  <c r="F6136" i="4"/>
  <c r="H6136" i="4" s="1"/>
  <c r="F894" i="4"/>
  <c r="H894" i="4" s="1"/>
  <c r="F1302" i="4"/>
  <c r="H1302" i="4" s="1"/>
  <c r="F1366" i="4"/>
  <c r="H1366" i="4" s="1"/>
  <c r="F2339" i="4"/>
  <c r="H2339" i="4" s="1"/>
  <c r="F3474" i="4"/>
  <c r="H3474" i="4" s="1"/>
  <c r="F3794" i="4"/>
  <c r="H3794" i="4" s="1"/>
  <c r="F3897" i="4"/>
  <c r="H3897" i="4" s="1"/>
  <c r="F3953" i="4"/>
  <c r="H3953" i="4" s="1"/>
  <c r="F4057" i="4"/>
  <c r="H4057" i="4" s="1"/>
  <c r="F4145" i="4"/>
  <c r="H4145" i="4" s="1"/>
  <c r="F4297" i="4"/>
  <c r="H4297" i="4" s="1"/>
  <c r="F4529" i="4"/>
  <c r="H4529" i="4" s="1"/>
  <c r="F4609" i="4"/>
  <c r="H4609" i="4" s="1"/>
  <c r="F4793" i="4"/>
  <c r="H4793" i="4" s="1"/>
  <c r="F5121" i="4"/>
  <c r="H5121" i="4" s="1"/>
  <c r="F5201" i="4"/>
  <c r="H5201" i="4" s="1"/>
  <c r="F5321" i="4"/>
  <c r="H5321" i="4" s="1"/>
  <c r="F5457" i="4"/>
  <c r="H5457" i="4" s="1"/>
  <c r="F5537" i="4"/>
  <c r="H5537" i="4" s="1"/>
  <c r="F5681" i="4"/>
  <c r="H5681" i="4" s="1"/>
  <c r="F5769" i="4"/>
  <c r="H5769" i="4" s="1"/>
  <c r="F5841" i="4"/>
  <c r="H5841" i="4" s="1"/>
  <c r="F6009" i="4"/>
  <c r="H6009" i="4" s="1"/>
  <c r="F6113" i="4"/>
  <c r="H6113" i="4" s="1"/>
  <c r="F1717" i="4"/>
  <c r="H1717" i="4" s="1"/>
  <c r="F1933" i="4"/>
  <c r="H1933" i="4" s="1"/>
  <c r="F2596" i="4"/>
  <c r="H2596" i="4" s="1"/>
  <c r="F2764" i="4"/>
  <c r="H2764" i="4" s="1"/>
  <c r="F3579" i="4"/>
  <c r="H3579" i="4" s="1"/>
  <c r="F3731" i="4"/>
  <c r="H3731" i="4" s="1"/>
  <c r="F3970" i="4"/>
  <c r="H3970" i="4" s="1"/>
  <c r="F4946" i="4"/>
  <c r="H4946" i="4" s="1"/>
  <c r="F5106" i="4"/>
  <c r="H5106" i="4" s="1"/>
  <c r="F5194" i="4"/>
  <c r="H5194" i="4" s="1"/>
  <c r="F5314" i="4"/>
  <c r="H5314" i="4" s="1"/>
  <c r="F5394" i="4"/>
  <c r="H5394" i="4" s="1"/>
  <c r="F5506" i="4"/>
  <c r="H5506" i="4" s="1"/>
  <c r="F5570" i="4"/>
  <c r="H5570" i="4" s="1"/>
  <c r="F3830" i="4"/>
  <c r="H3830" i="4" s="1"/>
  <c r="F3958" i="4"/>
  <c r="H3958" i="4" s="1"/>
  <c r="F4358" i="4"/>
  <c r="H4358" i="4" s="1"/>
  <c r="F4478" i="4"/>
  <c r="H4478" i="4" s="1"/>
  <c r="F4566" i="4"/>
  <c r="H4566" i="4" s="1"/>
  <c r="F4758" i="4"/>
  <c r="H4758" i="4" s="1"/>
  <c r="F4918" i="4"/>
  <c r="H4918" i="4" s="1"/>
  <c r="F5094" i="4"/>
  <c r="H5094" i="4" s="1"/>
  <c r="F5790" i="4"/>
  <c r="H5790" i="4" s="1"/>
  <c r="F5926" i="4"/>
  <c r="H5926" i="4" s="1"/>
  <c r="F3623" i="4"/>
  <c r="H3623" i="4" s="1"/>
  <c r="F6151" i="4"/>
  <c r="H6151" i="4" s="1"/>
  <c r="F3608" i="4"/>
  <c r="H3608" i="4" s="1"/>
  <c r="F4744" i="4"/>
  <c r="H4744" i="4" s="1"/>
  <c r="F5512" i="4"/>
  <c r="H5512" i="4" s="1"/>
  <c r="F3698" i="4"/>
  <c r="H3698" i="4" s="1"/>
  <c r="F4883" i="4"/>
  <c r="H4883" i="4" s="1"/>
  <c r="F4803" i="4"/>
  <c r="H4803" i="4" s="1"/>
  <c r="F5219" i="4"/>
  <c r="H5219" i="4" s="1"/>
  <c r="F4195" i="4"/>
  <c r="H4195" i="4" s="1"/>
  <c r="F4771" i="4"/>
  <c r="H4771" i="4" s="1"/>
  <c r="F4851" i="4"/>
  <c r="H4851" i="4" s="1"/>
  <c r="F5067" i="4"/>
  <c r="H5067" i="4" s="1"/>
  <c r="F5171" i="4"/>
  <c r="H5171" i="4" s="1"/>
  <c r="F3883" i="4"/>
  <c r="H3883" i="4" s="1"/>
  <c r="F4307" i="4"/>
  <c r="H4307" i="4" s="1"/>
  <c r="F4955" i="4"/>
  <c r="H4955" i="4" s="1"/>
  <c r="F3772" i="4"/>
  <c r="H3772" i="4" s="1"/>
  <c r="F5268" i="4"/>
  <c r="H5268" i="4" s="1"/>
  <c r="F5644" i="4"/>
  <c r="H5644" i="4" s="1"/>
  <c r="F5764" i="4"/>
  <c r="H5764" i="4" s="1"/>
  <c r="F6060" i="4"/>
  <c r="H6060" i="4" s="1"/>
  <c r="F5587" i="4"/>
  <c r="H5587" i="4" s="1"/>
  <c r="F5707" i="4"/>
  <c r="H5707" i="4" s="1"/>
  <c r="F5811" i="4"/>
  <c r="H5811" i="4" s="1"/>
  <c r="F2069" i="4"/>
  <c r="H2069" i="4" s="1"/>
  <c r="F2245" i="4"/>
  <c r="H2245" i="4" s="1"/>
  <c r="F2341" i="4"/>
  <c r="H2341" i="4" s="1"/>
  <c r="F2461" i="4"/>
  <c r="H2461" i="4" s="1"/>
  <c r="F2757" i="4"/>
  <c r="H2757" i="4" s="1"/>
  <c r="F3452" i="4"/>
  <c r="H3452" i="4" s="1"/>
  <c r="F3540" i="4"/>
  <c r="H3540" i="4" s="1"/>
  <c r="F3652" i="4"/>
  <c r="H3652" i="4" s="1"/>
  <c r="F3820" i="4"/>
  <c r="H3820" i="4" s="1"/>
  <c r="F3900" i="4"/>
  <c r="H3900" i="4" s="1"/>
  <c r="F4156" i="4"/>
  <c r="H4156" i="4" s="1"/>
  <c r="F4260" i="4"/>
  <c r="H4260" i="4" s="1"/>
  <c r="F5212" i="4"/>
  <c r="H5212" i="4" s="1"/>
  <c r="F5803" i="4"/>
  <c r="H5803" i="4" s="1"/>
  <c r="F4516" i="4"/>
  <c r="H4516" i="4" s="1"/>
  <c r="F4692" i="4"/>
  <c r="H4692" i="4" s="1"/>
  <c r="F4820" i="4"/>
  <c r="H4820" i="4" s="1"/>
  <c r="F4932" i="4"/>
  <c r="H4932" i="4" s="1"/>
  <c r="F5012" i="4"/>
  <c r="H5012" i="4" s="1"/>
  <c r="F2037" i="4"/>
  <c r="H2037" i="4" s="1"/>
  <c r="F2165" i="4"/>
  <c r="H2165" i="4" s="1"/>
  <c r="F2237" i="4"/>
  <c r="H2237" i="4" s="1"/>
  <c r="F2525" i="4"/>
  <c r="H2525" i="4" s="1"/>
  <c r="F2781" i="4"/>
  <c r="H2781" i="4" s="1"/>
  <c r="F3612" i="4"/>
  <c r="H3612" i="4" s="1"/>
  <c r="F3780" i="4"/>
  <c r="H3780" i="4" s="1"/>
  <c r="F2831" i="4"/>
  <c r="H2831" i="4" s="1"/>
  <c r="F3622" i="4"/>
  <c r="H3622" i="4" s="1"/>
  <c r="F4422" i="4"/>
  <c r="H4422" i="4" s="1"/>
  <c r="F4366" i="4"/>
  <c r="H4366" i="4" s="1"/>
  <c r="F4558" i="4"/>
  <c r="H4558" i="4" s="1"/>
  <c r="F5390" i="4"/>
  <c r="H5390" i="4" s="1"/>
  <c r="F2527" i="4"/>
  <c r="H2527" i="4" s="1"/>
  <c r="F2791" i="4"/>
  <c r="H2791" i="4" s="1"/>
  <c r="F1663" i="4"/>
  <c r="H1663" i="4" s="1"/>
  <c r="F1623" i="4"/>
  <c r="H1623" i="4" s="1"/>
  <c r="F1655" i="4"/>
  <c r="H1655" i="4" s="1"/>
  <c r="F1711" i="4"/>
  <c r="H1711" i="4" s="1"/>
  <c r="F1791" i="4"/>
  <c r="H1791" i="4" s="1"/>
  <c r="F4131" i="4"/>
  <c r="H4131" i="4" s="1"/>
  <c r="F4947" i="4"/>
  <c r="H4947" i="4" s="1"/>
  <c r="F4275" i="4"/>
  <c r="H4275" i="4" s="1"/>
  <c r="F4451" i="4"/>
  <c r="H4451" i="4" s="1"/>
  <c r="F4707" i="4"/>
  <c r="H4707" i="4" s="1"/>
  <c r="F5476" i="4"/>
  <c r="H5476" i="4" s="1"/>
  <c r="F5596" i="4"/>
  <c r="H5596" i="4" s="1"/>
  <c r="F5708" i="4"/>
  <c r="H5708" i="4" s="1"/>
  <c r="F3230" i="4"/>
  <c r="H3230" i="4" s="1"/>
  <c r="F5838" i="4"/>
  <c r="H5838" i="4" s="1"/>
  <c r="F1567" i="4"/>
  <c r="H1567" i="4" s="1"/>
  <c r="F4827" i="4"/>
  <c r="H4827" i="4" s="1"/>
  <c r="F4571" i="4"/>
  <c r="H4571" i="4" s="1"/>
  <c r="F5179" i="4"/>
  <c r="H5179" i="4" s="1"/>
  <c r="F5259" i="4"/>
  <c r="H5259" i="4" s="1"/>
  <c r="F5875" i="4"/>
  <c r="H5875" i="4" s="1"/>
  <c r="F5987" i="4"/>
  <c r="H5987" i="4" s="1"/>
  <c r="F6083" i="4"/>
  <c r="H6083" i="4" s="1"/>
  <c r="F2053" i="4"/>
  <c r="H2053" i="4" s="1"/>
  <c r="F2181" i="4"/>
  <c r="H2181" i="4" s="1"/>
  <c r="F2349" i="4"/>
  <c r="H2349" i="4" s="1"/>
  <c r="F2533" i="4"/>
  <c r="H2533" i="4" s="1"/>
  <c r="F2773" i="4"/>
  <c r="H2773" i="4" s="1"/>
  <c r="F3716" i="4"/>
  <c r="H3716" i="4" s="1"/>
  <c r="F2013" i="4"/>
  <c r="H2013" i="4" s="1"/>
  <c r="F2125" i="4"/>
  <c r="H2125" i="4" s="1"/>
  <c r="F2301" i="4"/>
  <c r="H2301" i="4" s="1"/>
  <c r="F2397" i="4"/>
  <c r="H2397" i="4" s="1"/>
  <c r="F2557" i="4"/>
  <c r="H2557" i="4" s="1"/>
  <c r="F5292" i="4"/>
  <c r="H5292" i="4" s="1"/>
  <c r="F5884" i="4"/>
  <c r="H5884" i="4" s="1"/>
  <c r="F6004" i="4"/>
  <c r="H6004" i="4" s="1"/>
  <c r="F6140" i="4"/>
  <c r="H6140" i="4" s="1"/>
  <c r="F3876" i="4"/>
  <c r="H3876" i="4" s="1"/>
  <c r="F5692" i="4"/>
  <c r="H5692" i="4" s="1"/>
  <c r="F5836" i="4"/>
  <c r="H5836" i="4" s="1"/>
  <c r="F5956" i="4"/>
  <c r="H5956" i="4" s="1"/>
  <c r="F6084" i="4"/>
  <c r="H6084" i="4" s="1"/>
  <c r="F2101" i="4"/>
  <c r="H2101" i="4" s="1"/>
  <c r="F2205" i="4"/>
  <c r="H2205" i="4" s="1"/>
  <c r="F2413" i="4"/>
  <c r="H2413" i="4" s="1"/>
  <c r="F2669" i="4"/>
  <c r="H2669" i="4" s="1"/>
  <c r="F3228" i="4"/>
  <c r="H3228" i="4" s="1"/>
  <c r="F4404" i="4"/>
  <c r="H4404" i="4" s="1"/>
  <c r="F4524" i="4"/>
  <c r="H4524" i="4" s="1"/>
  <c r="F4644" i="4"/>
  <c r="H4644" i="4" s="1"/>
  <c r="F4756" i="4"/>
  <c r="H4756" i="4" s="1"/>
  <c r="F4876" i="4"/>
  <c r="H4876" i="4" s="1"/>
  <c r="F5116" i="4"/>
  <c r="H5116" i="4" s="1"/>
  <c r="F1217" i="4"/>
  <c r="H1217" i="4" s="1"/>
  <c r="F2256" i="4"/>
  <c r="H2256" i="4" s="1"/>
  <c r="F3072" i="4"/>
  <c r="H3072" i="4" s="1"/>
  <c r="F3758" i="4"/>
  <c r="H3758" i="4" s="1"/>
  <c r="F4958" i="4"/>
  <c r="H4958" i="4" s="1"/>
  <c r="F1700" i="4"/>
  <c r="H1700" i="4" s="1"/>
  <c r="F4502" i="4"/>
  <c r="H4502" i="4" s="1"/>
  <c r="F5326" i="4"/>
  <c r="H5326" i="4" s="1"/>
  <c r="F2719" i="4"/>
  <c r="H2719" i="4" s="1"/>
  <c r="F2903" i="4"/>
  <c r="H2903" i="4" s="1"/>
  <c r="F1695" i="4"/>
  <c r="H1695" i="4" s="1"/>
  <c r="F1759" i="4"/>
  <c r="H1759" i="4" s="1"/>
  <c r="F3063" i="4"/>
  <c r="H3063" i="4" s="1"/>
  <c r="F2759" i="4"/>
  <c r="H2759" i="4" s="1"/>
  <c r="F6079" i="4"/>
  <c r="H6079" i="4" s="1"/>
  <c r="F3560" i="4"/>
  <c r="H3560" i="4" s="1"/>
  <c r="F4720" i="4"/>
  <c r="H4720" i="4" s="1"/>
  <c r="F5248" i="4"/>
  <c r="H5248" i="4" s="1"/>
  <c r="F3562" i="4"/>
  <c r="H3562" i="4" s="1"/>
  <c r="F4363" i="4"/>
  <c r="H4363" i="4" s="1"/>
  <c r="F4787" i="4"/>
  <c r="H4787" i="4" s="1"/>
  <c r="F5203" i="4"/>
  <c r="H5203" i="4" s="1"/>
  <c r="F5283" i="4"/>
  <c r="H5283" i="4" s="1"/>
  <c r="F4163" i="4"/>
  <c r="H4163" i="4" s="1"/>
  <c r="F4539" i="4"/>
  <c r="H4539" i="4" s="1"/>
  <c r="F5043" i="4"/>
  <c r="H5043" i="4" s="1"/>
  <c r="F5147" i="4"/>
  <c r="H5147" i="4" s="1"/>
  <c r="F5243" i="4"/>
  <c r="H5243" i="4" s="1"/>
  <c r="F5379" i="4"/>
  <c r="H5379" i="4" s="1"/>
  <c r="F5899" i="4"/>
  <c r="H5899" i="4" s="1"/>
  <c r="F6019" i="4"/>
  <c r="H6019" i="4" s="1"/>
  <c r="F6115" i="4"/>
  <c r="H6115" i="4" s="1"/>
  <c r="F2085" i="4"/>
  <c r="H2085" i="4" s="1"/>
  <c r="F2253" i="4"/>
  <c r="H2253" i="4" s="1"/>
  <c r="F2389" i="4"/>
  <c r="H2389" i="4" s="1"/>
  <c r="F2653" i="4"/>
  <c r="H2653" i="4" s="1"/>
  <c r="F4924" i="4"/>
  <c r="H4924" i="4" s="1"/>
  <c r="F5028" i="4"/>
  <c r="H5028" i="4" s="1"/>
  <c r="F5132" i="4"/>
  <c r="H5132" i="4" s="1"/>
  <c r="F5228" i="4"/>
  <c r="H5228" i="4" s="1"/>
  <c r="F5356" i="4"/>
  <c r="H5356" i="4" s="1"/>
  <c r="F5484" i="4"/>
  <c r="H5484" i="4" s="1"/>
  <c r="F5604" i="4"/>
  <c r="H5604" i="4" s="1"/>
  <c r="F5724" i="4"/>
  <c r="H5724" i="4" s="1"/>
  <c r="F5852" i="4"/>
  <c r="H5852" i="4" s="1"/>
  <c r="F6028" i="4"/>
  <c r="H6028" i="4" s="1"/>
  <c r="F6156" i="4"/>
  <c r="H6156" i="4" s="1"/>
  <c r="F5555" i="4"/>
  <c r="H5555" i="4" s="1"/>
  <c r="F5683" i="4"/>
  <c r="H5683" i="4" s="1"/>
  <c r="F5779" i="4"/>
  <c r="H5779" i="4" s="1"/>
  <c r="F5971" i="4"/>
  <c r="H5971" i="4" s="1"/>
  <c r="F2045" i="4"/>
  <c r="H2045" i="4" s="1"/>
  <c r="F2213" i="4"/>
  <c r="H2213" i="4" s="1"/>
  <c r="F2333" i="4"/>
  <c r="H2333" i="4" s="1"/>
  <c r="F2429" i="4"/>
  <c r="H2429" i="4" s="1"/>
  <c r="F2717" i="4"/>
  <c r="H2717" i="4" s="1"/>
  <c r="F3516" i="4"/>
  <c r="H3516" i="4" s="1"/>
  <c r="F3620" i="4"/>
  <c r="H3620" i="4" s="1"/>
  <c r="F3788" i="4"/>
  <c r="H3788" i="4" s="1"/>
  <c r="F3868" i="4"/>
  <c r="H3868" i="4" s="1"/>
  <c r="F3980" i="4"/>
  <c r="H3980" i="4" s="1"/>
  <c r="F4116" i="4"/>
  <c r="H4116" i="4" s="1"/>
  <c r="F4228" i="4"/>
  <c r="H4228" i="4" s="1"/>
  <c r="F4348" i="4"/>
  <c r="H4348" i="4" s="1"/>
  <c r="F5180" i="4"/>
  <c r="H5180" i="4" s="1"/>
  <c r="F5916" i="4"/>
  <c r="H5916" i="4" s="1"/>
  <c r="F6036" i="4"/>
  <c r="H6036" i="4" s="1"/>
  <c r="F5883" i="4"/>
  <c r="H5883" i="4" s="1"/>
  <c r="F5732" i="4"/>
  <c r="H5732" i="4" s="1"/>
  <c r="F2133" i="4"/>
  <c r="H2133" i="4" s="1"/>
  <c r="F2221" i="4"/>
  <c r="H2221" i="4" s="1"/>
  <c r="F2453" i="4"/>
  <c r="H2453" i="4" s="1"/>
  <c r="F2749" i="4"/>
  <c r="H2749" i="4" s="1"/>
  <c r="F3588" i="4"/>
  <c r="H3588" i="4" s="1"/>
  <c r="F3756" i="4"/>
  <c r="H3756" i="4" s="1"/>
  <c r="F4444" i="4"/>
  <c r="H4444" i="4" s="1"/>
  <c r="F4564" i="4"/>
  <c r="H4564" i="4" s="1"/>
  <c r="F4668" i="4"/>
  <c r="H4668" i="4" s="1"/>
  <c r="F4796" i="4"/>
  <c r="H4796" i="4" s="1"/>
  <c r="F4996" i="4"/>
  <c r="H4996" i="4" s="1"/>
  <c r="F5148" i="4"/>
  <c r="H5148" i="4" s="1"/>
  <c r="F1234" i="4"/>
  <c r="H1234" i="4" s="1"/>
  <c r="F2512" i="4"/>
  <c r="H2512" i="4" s="1"/>
  <c r="F3255" i="4"/>
  <c r="H3255" i="4" s="1"/>
  <c r="F3390" i="4"/>
  <c r="H3390" i="4" s="1"/>
  <c r="F4046" i="4"/>
  <c r="H4046" i="4" s="1"/>
  <c r="F5038" i="4"/>
  <c r="H5038" i="4" s="1"/>
  <c r="F4867" i="4"/>
  <c r="H4867" i="4" s="1"/>
  <c r="F4326" i="4"/>
  <c r="H4326" i="4" s="1"/>
  <c r="F4542" i="4"/>
  <c r="H4542" i="4" s="1"/>
  <c r="F5350" i="4"/>
  <c r="H5350" i="4" s="1"/>
  <c r="F5758" i="4"/>
  <c r="H5758" i="4" s="1"/>
  <c r="F2503" i="4"/>
  <c r="H2503" i="4" s="1"/>
  <c r="F2743" i="4"/>
  <c r="H2743" i="4" s="1"/>
  <c r="F3055" i="4"/>
  <c r="H3055" i="4" s="1"/>
  <c r="F1615" i="4"/>
  <c r="H1615" i="4" s="1"/>
  <c r="F1647" i="4"/>
  <c r="H1647" i="4" s="1"/>
  <c r="F1703" i="4"/>
  <c r="H1703" i="4" s="1"/>
  <c r="F1767" i="4"/>
  <c r="H1767" i="4" s="1"/>
  <c r="H2398" i="4"/>
  <c r="F3661" i="4"/>
  <c r="H3661" i="4" s="1"/>
  <c r="F853" i="4"/>
  <c r="H853" i="4" s="1"/>
  <c r="F550" i="4"/>
  <c r="H550" i="4" s="1"/>
  <c r="F4207" i="4"/>
  <c r="H4207" i="4" s="1"/>
  <c r="F2753" i="4"/>
  <c r="H2753" i="4" s="1"/>
  <c r="F3456" i="4"/>
  <c r="H3456" i="4" s="1"/>
  <c r="F3078" i="4"/>
  <c r="H3078" i="4" s="1"/>
  <c r="F2715" i="4"/>
  <c r="H2715" i="4" s="1"/>
  <c r="F732" i="4"/>
  <c r="H732" i="4" s="1"/>
  <c r="F2723" i="4"/>
  <c r="H2723" i="4" s="1"/>
  <c r="E3653" i="4"/>
  <c r="F3653" i="4"/>
  <c r="H3653" i="4" s="1"/>
  <c r="F742" i="4"/>
  <c r="H742" i="4" s="1"/>
  <c r="F3739" i="4"/>
  <c r="H3739" i="4" s="1"/>
  <c r="F618" i="4"/>
  <c r="H618" i="4" s="1"/>
  <c r="F428" i="4"/>
  <c r="H428" i="4" s="1"/>
  <c r="F3448" i="4"/>
  <c r="H3448" i="4" s="1"/>
  <c r="F2783" i="4"/>
  <c r="H2783" i="4" s="1"/>
  <c r="F2983" i="4"/>
  <c r="H2983" i="4" s="1"/>
  <c r="F3126" i="4"/>
  <c r="H3126" i="4" s="1"/>
  <c r="F3135" i="4"/>
  <c r="H3135" i="4" s="1"/>
  <c r="F4926" i="4"/>
  <c r="H4926" i="4" s="1"/>
  <c r="F5182" i="4"/>
  <c r="F5254" i="4"/>
  <c r="H5254" i="4" s="1"/>
  <c r="F5374" i="4"/>
  <c r="H5374" i="4" s="1"/>
  <c r="F5654" i="4"/>
  <c r="H5654" i="4" s="1"/>
  <c r="F5974" i="4"/>
  <c r="H5974" i="4" s="1"/>
  <c r="F6054" i="4"/>
  <c r="H6054" i="4" s="1"/>
  <c r="F6150" i="4"/>
  <c r="H6150" i="4" s="1"/>
  <c r="F2560" i="4"/>
  <c r="H2560" i="4" s="1"/>
  <c r="F3080" i="4"/>
  <c r="H3080" i="4" s="1"/>
  <c r="F3671" i="4"/>
  <c r="H3671" i="4" s="1"/>
  <c r="F4710" i="4"/>
  <c r="H4710" i="4" s="1"/>
  <c r="F4990" i="4"/>
  <c r="H4990" i="4" s="1"/>
  <c r="F5174" i="4"/>
  <c r="H5174" i="4" s="1"/>
  <c r="F5566" i="4"/>
  <c r="H5566" i="4" s="1"/>
  <c r="F5670" i="4"/>
  <c r="H5670" i="4" s="1"/>
  <c r="F6086" i="4"/>
  <c r="H6086" i="4" s="1"/>
  <c r="F3951" i="4"/>
  <c r="H3951" i="4" s="1"/>
  <c r="F4023" i="4"/>
  <c r="H4023" i="4" s="1"/>
  <c r="F4103" i="4"/>
  <c r="H4103" i="4" s="1"/>
  <c r="F4319" i="4"/>
  <c r="H4319" i="4" s="1"/>
  <c r="F4423" i="4"/>
  <c r="H4423" i="4" s="1"/>
  <c r="F4511" i="4"/>
  <c r="H4511" i="4" s="1"/>
  <c r="F4599" i="4"/>
  <c r="H4599" i="4" s="1"/>
  <c r="F4711" i="4"/>
  <c r="F4831" i="4"/>
  <c r="H4831" i="4" s="1"/>
  <c r="F5239" i="4"/>
  <c r="H5239" i="4" s="1"/>
  <c r="F5335" i="4"/>
  <c r="H5335" i="4" s="1"/>
  <c r="F5439" i="4"/>
  <c r="H5439" i="4" s="1"/>
  <c r="F5535" i="4"/>
  <c r="H5535" i="4" s="1"/>
  <c r="F5615" i="4"/>
  <c r="H5615" i="4" s="1"/>
  <c r="F5807" i="4"/>
  <c r="H5807" i="4" s="1"/>
  <c r="F5887" i="4"/>
  <c r="H5887" i="4" s="1"/>
  <c r="F5967" i="4"/>
  <c r="H5967" i="4" s="1"/>
  <c r="F6119" i="4"/>
  <c r="H6119" i="4" s="1"/>
  <c r="F3374" i="4"/>
  <c r="H3374" i="4" s="1"/>
  <c r="F3478" i="4"/>
  <c r="H3478" i="4" s="1"/>
  <c r="F3694" i="4"/>
  <c r="H3694" i="4" s="1"/>
  <c r="F540" i="4"/>
  <c r="H540" i="4" s="1"/>
  <c r="F956" i="4"/>
  <c r="H956" i="4" s="1"/>
  <c r="F1092" i="4"/>
  <c r="H1092" i="4" s="1"/>
  <c r="F1292" i="4"/>
  <c r="H1292" i="4" s="1"/>
  <c r="F1706" i="4"/>
  <c r="H1706" i="4" s="1"/>
  <c r="F1818" i="4"/>
  <c r="H1818" i="4" s="1"/>
  <c r="F1954" i="4"/>
  <c r="H1954" i="4" s="1"/>
  <c r="F2273" i="4"/>
  <c r="H2273" i="4" s="1"/>
  <c r="F2417" i="4"/>
  <c r="H2417" i="4" s="1"/>
  <c r="F2569" i="4"/>
  <c r="H2569" i="4" s="1"/>
  <c r="F2649" i="4"/>
  <c r="H2649" i="4" s="1"/>
  <c r="F2809" i="4"/>
  <c r="H2809" i="4" s="1"/>
  <c r="F3057" i="4"/>
  <c r="H3057" i="4" s="1"/>
  <c r="F3136" i="4"/>
  <c r="H3136" i="4" s="1"/>
  <c r="F3184" i="4"/>
  <c r="H3184" i="4" s="1"/>
  <c r="F3288" i="4"/>
  <c r="H3288" i="4" s="1"/>
  <c r="F3536" i="4"/>
  <c r="H3536" i="4" s="1"/>
  <c r="F645" i="4"/>
  <c r="H645" i="4" s="1"/>
  <c r="F1620" i="4"/>
  <c r="H1620" i="4" s="1"/>
  <c r="F1835" i="4"/>
  <c r="H1835" i="4" s="1"/>
  <c r="F1963" i="4"/>
  <c r="H1963" i="4" s="1"/>
  <c r="F2082" i="4"/>
  <c r="H2082" i="4" s="1"/>
  <c r="F2322" i="4"/>
  <c r="H2322" i="4" s="1"/>
  <c r="F2426" i="4"/>
  <c r="H2426" i="4" s="1"/>
  <c r="F2482" i="4"/>
  <c r="H2482" i="4" s="1"/>
  <c r="F2778" i="4"/>
  <c r="H2778" i="4" s="1"/>
  <c r="F2898" i="4"/>
  <c r="H2898" i="4" s="1"/>
  <c r="F3281" i="4"/>
  <c r="H3281" i="4" s="1"/>
  <c r="F4094" i="4"/>
  <c r="H4094" i="4" s="1"/>
  <c r="F4718" i="4"/>
  <c r="H4718" i="4" s="1"/>
  <c r="F5734" i="4"/>
  <c r="H5734" i="4" s="1"/>
  <c r="F5798" i="4"/>
  <c r="H5798" i="4" s="1"/>
  <c r="F5950" i="4"/>
  <c r="H5950" i="4" s="1"/>
  <c r="F2375" i="4"/>
  <c r="H2375" i="4" s="1"/>
  <c r="F2495" i="4"/>
  <c r="H2495" i="4" s="1"/>
  <c r="F2647" i="4"/>
  <c r="H2647" i="4" s="1"/>
  <c r="F2871" i="4"/>
  <c r="H2871" i="4" s="1"/>
  <c r="F2944" i="4"/>
  <c r="H2944" i="4" s="1"/>
  <c r="F3383" i="4"/>
  <c r="H3383" i="4" s="1"/>
  <c r="F4350" i="4"/>
  <c r="H4350" i="4" s="1"/>
  <c r="F4862" i="4"/>
  <c r="H4862" i="4" s="1"/>
  <c r="F5310" i="4"/>
  <c r="H5310" i="4" s="1"/>
  <c r="F5934" i="4"/>
  <c r="H5934" i="4" s="1"/>
  <c r="F5486" i="4"/>
  <c r="H5486" i="4" s="1"/>
  <c r="F5598" i="4"/>
  <c r="H5598" i="4" s="1"/>
  <c r="F6142" i="4"/>
  <c r="H6142" i="4" s="1"/>
  <c r="F3592" i="4"/>
  <c r="H3592" i="4" s="1"/>
  <c r="F3887" i="4"/>
  <c r="H3887" i="4" s="1"/>
  <c r="F3991" i="4"/>
  <c r="H3991" i="4" s="1"/>
  <c r="F4167" i="4"/>
  <c r="H4167" i="4" s="1"/>
  <c r="F4271" i="4"/>
  <c r="H4271" i="4" s="1"/>
  <c r="F4383" i="4"/>
  <c r="H4383" i="4" s="1"/>
  <c r="F4471" i="4"/>
  <c r="H4471" i="4" s="1"/>
  <c r="F4567" i="4"/>
  <c r="H4567" i="4" s="1"/>
  <c r="F4623" i="4"/>
  <c r="H4623" i="4" s="1"/>
  <c r="F4783" i="4"/>
  <c r="H4783" i="4" s="1"/>
  <c r="F4855" i="4"/>
  <c r="H4855" i="4" s="1"/>
  <c r="F5287" i="4"/>
  <c r="H5287" i="4" s="1"/>
  <c r="F5399" i="4"/>
  <c r="H5399" i="4" s="1"/>
  <c r="F5487" i="4"/>
  <c r="H5487" i="4" s="1"/>
  <c r="F5575" i="4"/>
  <c r="H5575" i="4" s="1"/>
  <c r="F5743" i="4"/>
  <c r="H5743" i="4" s="1"/>
  <c r="F5847" i="4"/>
  <c r="H5847" i="4" s="1"/>
  <c r="F5927" i="4"/>
  <c r="H5927" i="4" s="1"/>
  <c r="F6055" i="4"/>
  <c r="H6055" i="4" s="1"/>
  <c r="F6159" i="4"/>
  <c r="H6159" i="4" s="1"/>
  <c r="F2439" i="4"/>
  <c r="H2439" i="4" s="1"/>
  <c r="F2839" i="4"/>
  <c r="H2839" i="4" s="1"/>
  <c r="F3198" i="4"/>
  <c r="H3198" i="4" s="1"/>
  <c r="F2616" i="4"/>
  <c r="H2616" i="4" s="1"/>
  <c r="F2728" i="4"/>
  <c r="H2728" i="4" s="1"/>
  <c r="F3032" i="4"/>
  <c r="H3032" i="4" s="1"/>
  <c r="F4126" i="4"/>
  <c r="H4126" i="4" s="1"/>
  <c r="F4230" i="4"/>
  <c r="H4230" i="4" s="1"/>
  <c r="F4798" i="4"/>
  <c r="H4798" i="4" s="1"/>
  <c r="F5054" i="4"/>
  <c r="H5054" i="4" s="1"/>
  <c r="F5246" i="4"/>
  <c r="H5246" i="4" s="1"/>
  <c r="F5318" i="4"/>
  <c r="H5318" i="4" s="1"/>
  <c r="F5646" i="4"/>
  <c r="H5646" i="4" s="1"/>
  <c r="F5814" i="4"/>
  <c r="H5814" i="4" s="1"/>
  <c r="F5878" i="4"/>
  <c r="H5878" i="4" s="1"/>
  <c r="F5942" i="4"/>
  <c r="H5942" i="4" s="1"/>
  <c r="F6022" i="4"/>
  <c r="H6022" i="4" s="1"/>
  <c r="F6134" i="4"/>
  <c r="H6134" i="4" s="1"/>
  <c r="F2320" i="4"/>
  <c r="H2320" i="4" s="1"/>
  <c r="F2688" i="4"/>
  <c r="H2688" i="4" s="1"/>
  <c r="F3239" i="4"/>
  <c r="H3239" i="4" s="1"/>
  <c r="F4038" i="4"/>
  <c r="H4038" i="4" s="1"/>
  <c r="F4286" i="4"/>
  <c r="H4286" i="4" s="1"/>
  <c r="F5534" i="4"/>
  <c r="H5534" i="4" s="1"/>
  <c r="F5614" i="4"/>
  <c r="H5614" i="4" s="1"/>
  <c r="F5766" i="4"/>
  <c r="H5766" i="4" s="1"/>
  <c r="F5894" i="4"/>
  <c r="H5894" i="4" s="1"/>
  <c r="F3648" i="4"/>
  <c r="H3648" i="4" s="1"/>
  <c r="F3744" i="4"/>
  <c r="H3744" i="4" s="1"/>
  <c r="F3903" i="4"/>
  <c r="H3903" i="4" s="1"/>
  <c r="F3999" i="4"/>
  <c r="H3999" i="4" s="1"/>
  <c r="F4087" i="4"/>
  <c r="H4087" i="4" s="1"/>
  <c r="F4191" i="4"/>
  <c r="H4191" i="4" s="1"/>
  <c r="F4295" i="4"/>
  <c r="H4295" i="4" s="1"/>
  <c r="F4407" i="4"/>
  <c r="H4407" i="4" s="1"/>
  <c r="F4487" i="4"/>
  <c r="H4487" i="4" s="1"/>
  <c r="F4591" i="4"/>
  <c r="F4687" i="4"/>
  <c r="H4687" i="4" s="1"/>
  <c r="F4807" i="4"/>
  <c r="H4807" i="4" s="1"/>
  <c r="F4879" i="4"/>
  <c r="H4879" i="4" s="1"/>
  <c r="F5199" i="4"/>
  <c r="H5199" i="4" s="1"/>
  <c r="F5423" i="4"/>
  <c r="H5423" i="4" s="1"/>
  <c r="F5511" i="4"/>
  <c r="H5511" i="4" s="1"/>
  <c r="F5775" i="4"/>
  <c r="H5775" i="4" s="1"/>
  <c r="F5863" i="4"/>
  <c r="H5863" i="4" s="1"/>
  <c r="F5951" i="4"/>
  <c r="H5951" i="4" s="1"/>
  <c r="F6095" i="4"/>
  <c r="H6095" i="4" s="1"/>
  <c r="F622" i="4"/>
  <c r="H622" i="4" s="1"/>
  <c r="F678" i="4"/>
  <c r="H678" i="4" s="1"/>
  <c r="F862" i="4"/>
  <c r="H862" i="4" s="1"/>
  <c r="F974" i="4"/>
  <c r="H974" i="4" s="1"/>
  <c r="F1150" i="4"/>
  <c r="H1150" i="4" s="1"/>
  <c r="F1374" i="4"/>
  <c r="H1374" i="4" s="1"/>
  <c r="F1621" i="4"/>
  <c r="H1621" i="4" s="1"/>
  <c r="F1892" i="4"/>
  <c r="H1892" i="4" s="1"/>
  <c r="F2139" i="4"/>
  <c r="H2139" i="4" s="1"/>
  <c r="F2211" i="4"/>
  <c r="H2211" i="4" s="1"/>
  <c r="F2347" i="4"/>
  <c r="H2347" i="4" s="1"/>
  <c r="F2411" i="4"/>
  <c r="H2411" i="4" s="1"/>
  <c r="F2507" i="4"/>
  <c r="H2507" i="4" s="1"/>
  <c r="F2595" i="4"/>
  <c r="H2595" i="4" s="1"/>
  <c r="F2739" i="4"/>
  <c r="H2739" i="4" s="1"/>
  <c r="F2867" i="4"/>
  <c r="H2867" i="4" s="1"/>
  <c r="F2955" i="4"/>
  <c r="H2955" i="4" s="1"/>
  <c r="F3098" i="4"/>
  <c r="H3098" i="4" s="1"/>
  <c r="F3282" i="4"/>
  <c r="H3282" i="4" s="1"/>
  <c r="F3690" i="4"/>
  <c r="H3690" i="4" s="1"/>
  <c r="F3754" i="4"/>
  <c r="H3754" i="4" s="1"/>
  <c r="F3841" i="4"/>
  <c r="H3841" i="4" s="1"/>
  <c r="F4009" i="4"/>
  <c r="H4009" i="4" s="1"/>
  <c r="F4185" i="4"/>
  <c r="H4185" i="4" s="1"/>
  <c r="F4265" i="4"/>
  <c r="H4265" i="4" s="1"/>
  <c r="F4321" i="4"/>
  <c r="H4321" i="4" s="1"/>
  <c r="F4393" i="4"/>
  <c r="H4393" i="4" s="1"/>
  <c r="F4489" i="4"/>
  <c r="H4489" i="4" s="1"/>
  <c r="F4697" i="4"/>
  <c r="H4697" i="4" s="1"/>
  <c r="F4809" i="4"/>
  <c r="H4809" i="4" s="1"/>
  <c r="F4929" i="4"/>
  <c r="H4929" i="4" s="1"/>
  <c r="F5017" i="4"/>
  <c r="H5017" i="4" s="1"/>
  <c r="F5089" i="4"/>
  <c r="H5089" i="4" s="1"/>
  <c r="F5169" i="4"/>
  <c r="H5169" i="4" s="1"/>
  <c r="F5305" i="4"/>
  <c r="H5305" i="4" s="1"/>
  <c r="F5393" i="4"/>
  <c r="H5393" i="4" s="1"/>
  <c r="F5489" i="4"/>
  <c r="H5489" i="4" s="1"/>
  <c r="F5697" i="4"/>
  <c r="H5697" i="4" s="1"/>
  <c r="F5889" i="4"/>
  <c r="H5889" i="4" s="1"/>
  <c r="F6025" i="4"/>
  <c r="H6025" i="4" s="1"/>
  <c r="F6105" i="4"/>
  <c r="H6105" i="4" s="1"/>
  <c r="F2265" i="4"/>
  <c r="H2265" i="4" s="1"/>
  <c r="F4999" i="4"/>
  <c r="H4999" i="4" s="1"/>
  <c r="F5079" i="4"/>
  <c r="H5079" i="4" s="1"/>
  <c r="F5167" i="4"/>
  <c r="H5167" i="4" s="1"/>
  <c r="F1222" i="4"/>
  <c r="H1222" i="4" s="1"/>
  <c r="F1724" i="4"/>
  <c r="H1724" i="4" s="1"/>
  <c r="F2083" i="4"/>
  <c r="H2083" i="4" s="1"/>
  <c r="F2467" i="4"/>
  <c r="H2467" i="4" s="1"/>
  <c r="F2659" i="4"/>
  <c r="H2659" i="4" s="1"/>
  <c r="F2747" i="4"/>
  <c r="H2747" i="4" s="1"/>
  <c r="F2819" i="4"/>
  <c r="H2819" i="4" s="1"/>
  <c r="F2907" i="4"/>
  <c r="H2907" i="4" s="1"/>
  <c r="F2995" i="4"/>
  <c r="H2995" i="4" s="1"/>
  <c r="F3059" i="4"/>
  <c r="H3059" i="4" s="1"/>
  <c r="F3226" i="4"/>
  <c r="H3226" i="4" s="1"/>
  <c r="F3354" i="4"/>
  <c r="H3354" i="4" s="1"/>
  <c r="F3522" i="4"/>
  <c r="H3522" i="4" s="1"/>
  <c r="F3762" i="4"/>
  <c r="H3762" i="4" s="1"/>
  <c r="F3905" i="4"/>
  <c r="H3905" i="4" s="1"/>
  <c r="F4177" i="4"/>
  <c r="H4177" i="4" s="1"/>
  <c r="F4385" i="4"/>
  <c r="H4385" i="4" s="1"/>
  <c r="F4537" i="4"/>
  <c r="H4537" i="4" s="1"/>
  <c r="F4617" i="4"/>
  <c r="H4617" i="4" s="1"/>
  <c r="F4689" i="4"/>
  <c r="H4689" i="4" s="1"/>
  <c r="F4865" i="4"/>
  <c r="H4865" i="4" s="1"/>
  <c r="F4937" i="4"/>
  <c r="H4937" i="4" s="1"/>
  <c r="F5009" i="4"/>
  <c r="H5009" i="4" s="1"/>
  <c r="F5097" i="4"/>
  <c r="H5097" i="4" s="1"/>
  <c r="F5217" i="4"/>
  <c r="H5217" i="4" s="1"/>
  <c r="F5337" i="4"/>
  <c r="H5337" i="4" s="1"/>
  <c r="F5425" i="4"/>
  <c r="H5425" i="4" s="1"/>
  <c r="F5545" i="4"/>
  <c r="H5545" i="4" s="1"/>
  <c r="F5617" i="4"/>
  <c r="H5617" i="4" s="1"/>
  <c r="F5689" i="4"/>
  <c r="H5689" i="4" s="1"/>
  <c r="F5785" i="4"/>
  <c r="H5785" i="4" s="1"/>
  <c r="F5881" i="4"/>
  <c r="H5881" i="4" s="1"/>
  <c r="F5969" i="4"/>
  <c r="H5969" i="4" s="1"/>
  <c r="F6041" i="4"/>
  <c r="H6041" i="4" s="1"/>
  <c r="F743" i="4"/>
  <c r="H743" i="4" s="1"/>
  <c r="F823" i="4"/>
  <c r="H823" i="4" s="1"/>
  <c r="F1023" i="4"/>
  <c r="H1023" i="4" s="1"/>
  <c r="F1127" i="4"/>
  <c r="H1127" i="4" s="1"/>
  <c r="F1295" i="4"/>
  <c r="H1295" i="4" s="1"/>
  <c r="F1773" i="4"/>
  <c r="H1773" i="4" s="1"/>
  <c r="F1845" i="4"/>
  <c r="H1845" i="4" s="1"/>
  <c r="F1925" i="4"/>
  <c r="H1925" i="4" s="1"/>
  <c r="F2148" i="4"/>
  <c r="H2148" i="4" s="1"/>
  <c r="F2292" i="4"/>
  <c r="H2292" i="4" s="1"/>
  <c r="F2444" i="4"/>
  <c r="H2444" i="4" s="1"/>
  <c r="F2668" i="4"/>
  <c r="H2668" i="4" s="1"/>
  <c r="F2820" i="4"/>
  <c r="H2820" i="4" s="1"/>
  <c r="F2964" i="4"/>
  <c r="H2964" i="4" s="1"/>
  <c r="F3099" i="4"/>
  <c r="H3099" i="4" s="1"/>
  <c r="F3187" i="4"/>
  <c r="H3187" i="4" s="1"/>
  <c r="F3243" i="4"/>
  <c r="H3243" i="4" s="1"/>
  <c r="F3323" i="4"/>
  <c r="H3323" i="4" s="1"/>
  <c r="F3451" i="4"/>
  <c r="H3451" i="4" s="1"/>
  <c r="F3643" i="4"/>
  <c r="H3643" i="4" s="1"/>
  <c r="F1715" i="4"/>
  <c r="H1715" i="4" s="1"/>
  <c r="F1787" i="4"/>
  <c r="H1787" i="4" s="1"/>
  <c r="F1891" i="4"/>
  <c r="H1891" i="4" s="1"/>
  <c r="F1994" i="4"/>
  <c r="H1994" i="4" s="1"/>
  <c r="F2194" i="4"/>
  <c r="H2194" i="4" s="1"/>
  <c r="F2314" i="4"/>
  <c r="H2314" i="4" s="1"/>
  <c r="F2538" i="4"/>
  <c r="H2538" i="4" s="1"/>
  <c r="F2610" i="4"/>
  <c r="H2610" i="4" s="1"/>
  <c r="F2826" i="4"/>
  <c r="H2826" i="4" s="1"/>
  <c r="F2954" i="4"/>
  <c r="H2954" i="4" s="1"/>
  <c r="F3105" i="4"/>
  <c r="H3105" i="4" s="1"/>
  <c r="F3185" i="4"/>
  <c r="H3185" i="4" s="1"/>
  <c r="F3321" i="4"/>
  <c r="H3321" i="4" s="1"/>
  <c r="F3505" i="4"/>
  <c r="H3505" i="4" s="1"/>
  <c r="F3577" i="4"/>
  <c r="H3577" i="4" s="1"/>
  <c r="F3761" i="4"/>
  <c r="H3761" i="4" s="1"/>
  <c r="F3840" i="4"/>
  <c r="H3840" i="4" s="1"/>
  <c r="F3928" i="4"/>
  <c r="H3928" i="4" s="1"/>
  <c r="F4032" i="4"/>
  <c r="H4032" i="4" s="1"/>
  <c r="F4200" i="4"/>
  <c r="H4200" i="4" s="1"/>
  <c r="F4400" i="4"/>
  <c r="H4400" i="4" s="1"/>
  <c r="F4472" i="4"/>
  <c r="H4472" i="4" s="1"/>
  <c r="F4560" i="4"/>
  <c r="H4560" i="4" s="1"/>
  <c r="F4664" i="4"/>
  <c r="H4664" i="4" s="1"/>
  <c r="F654" i="4"/>
  <c r="H654" i="4" s="1"/>
  <c r="F694" i="4"/>
  <c r="H694" i="4" s="1"/>
  <c r="F878" i="4"/>
  <c r="H878" i="4" s="1"/>
  <c r="F1198" i="4"/>
  <c r="H1198" i="4" s="1"/>
  <c r="F1286" i="4"/>
  <c r="H1286" i="4" s="1"/>
  <c r="F1390" i="4"/>
  <c r="H1390" i="4" s="1"/>
  <c r="F1660" i="4"/>
  <c r="H1660" i="4" s="1"/>
  <c r="F1796" i="4"/>
  <c r="H1796" i="4" s="1"/>
  <c r="F1916" i="4"/>
  <c r="H1916" i="4" s="1"/>
  <c r="F2019" i="4"/>
  <c r="H2019" i="4" s="1"/>
  <c r="F2155" i="4"/>
  <c r="H2155" i="4" s="1"/>
  <c r="F2363" i="4"/>
  <c r="H2363" i="4" s="1"/>
  <c r="F2427" i="4"/>
  <c r="H2427" i="4" s="1"/>
  <c r="F2531" i="4"/>
  <c r="H2531" i="4" s="1"/>
  <c r="F2763" i="4"/>
  <c r="H2763" i="4" s="1"/>
  <c r="F3122" i="4"/>
  <c r="H3122" i="4" s="1"/>
  <c r="F3426" i="4"/>
  <c r="H3426" i="4" s="1"/>
  <c r="F3706" i="4"/>
  <c r="H3706" i="4" s="1"/>
  <c r="F3786" i="4"/>
  <c r="H3786" i="4" s="1"/>
  <c r="F3889" i="4"/>
  <c r="H3889" i="4" s="1"/>
  <c r="F4033" i="4"/>
  <c r="H4033" i="4" s="1"/>
  <c r="F4209" i="4"/>
  <c r="H4209" i="4" s="1"/>
  <c r="F4281" i="4"/>
  <c r="H4281" i="4" s="1"/>
  <c r="F4337" i="4"/>
  <c r="H4337" i="4" s="1"/>
  <c r="F4409" i="4"/>
  <c r="H4409" i="4" s="1"/>
  <c r="F4513" i="4"/>
  <c r="H4513" i="4" s="1"/>
  <c r="F4721" i="4"/>
  <c r="H4721" i="4" s="1"/>
  <c r="F4833" i="4"/>
  <c r="H4833" i="4" s="1"/>
  <c r="F4961" i="4"/>
  <c r="H4961" i="4" s="1"/>
  <c r="F5041" i="4"/>
  <c r="H5041" i="4" s="1"/>
  <c r="F5105" i="4"/>
  <c r="H5105" i="4" s="1"/>
  <c r="F5233" i="4"/>
  <c r="H5233" i="4" s="1"/>
  <c r="F5329" i="4"/>
  <c r="H5329" i="4" s="1"/>
  <c r="F5417" i="4"/>
  <c r="H5417" i="4" s="1"/>
  <c r="F5577" i="4"/>
  <c r="H5577" i="4" s="1"/>
  <c r="F5721" i="4"/>
  <c r="H5721" i="4" s="1"/>
  <c r="F5913" i="4"/>
  <c r="H5913" i="4" s="1"/>
  <c r="F6049" i="4"/>
  <c r="H6049" i="4" s="1"/>
  <c r="F6121" i="4"/>
  <c r="H6121" i="4" s="1"/>
  <c r="F4663" i="4"/>
  <c r="H4663" i="4" s="1"/>
  <c r="F5015" i="4"/>
  <c r="H5015" i="4" s="1"/>
  <c r="F5095" i="4"/>
  <c r="H5095" i="4" s="1"/>
  <c r="F5215" i="4"/>
  <c r="H5215" i="4" s="1"/>
  <c r="F5048" i="4"/>
  <c r="H5048" i="4" s="1"/>
  <c r="F5184" i="4"/>
  <c r="H5184" i="4" s="1"/>
  <c r="F5336" i="4"/>
  <c r="H5336" i="4" s="1"/>
  <c r="F5432" i="4"/>
  <c r="H5432" i="4" s="1"/>
  <c r="F5560" i="4"/>
  <c r="H5560" i="4" s="1"/>
  <c r="F5672" i="4"/>
  <c r="H5672" i="4" s="1"/>
  <c r="F5792" i="4"/>
  <c r="H5792" i="4" s="1"/>
  <c r="F5952" i="4"/>
  <c r="H5952" i="4" s="1"/>
  <c r="F5319" i="4"/>
  <c r="H5319" i="4" s="1"/>
  <c r="F5567" i="4"/>
  <c r="H5567" i="4" s="1"/>
  <c r="F5639" i="4"/>
  <c r="H5639" i="4" s="1"/>
  <c r="F5687" i="4"/>
  <c r="H5687" i="4" s="1"/>
  <c r="F5919" i="4"/>
  <c r="H5919" i="4" s="1"/>
  <c r="F6039" i="4"/>
  <c r="H6039" i="4" s="1"/>
  <c r="F757" i="4"/>
  <c r="H757" i="4" s="1"/>
  <c r="F1197" i="4"/>
  <c r="H1197" i="4" s="1"/>
  <c r="F1636" i="4"/>
  <c r="H1636" i="4" s="1"/>
  <c r="F1723" i="4"/>
  <c r="H1723" i="4" s="1"/>
  <c r="F1803" i="4"/>
  <c r="H1803" i="4" s="1"/>
  <c r="F2002" i="4"/>
  <c r="H2002" i="4" s="1"/>
  <c r="F2210" i="4"/>
  <c r="H2210" i="4" s="1"/>
  <c r="F2330" i="4"/>
  <c r="H2330" i="4" s="1"/>
  <c r="F2458" i="4"/>
  <c r="H2458" i="4" s="1"/>
  <c r="F2554" i="4"/>
  <c r="H2554" i="4" s="1"/>
  <c r="F2970" i="4"/>
  <c r="H2970" i="4" s="1"/>
  <c r="F3066" i="4"/>
  <c r="H3066" i="4" s="1"/>
  <c r="F3129" i="4"/>
  <c r="H3129" i="4" s="1"/>
  <c r="F3201" i="4"/>
  <c r="H3201" i="4" s="1"/>
  <c r="F3337" i="4"/>
  <c r="H3337" i="4" s="1"/>
  <c r="F3521" i="4"/>
  <c r="H3521" i="4" s="1"/>
  <c r="F3633" i="4"/>
  <c r="H3633" i="4" s="1"/>
  <c r="F3785" i="4"/>
  <c r="H3785" i="4" s="1"/>
  <c r="F3856" i="4"/>
  <c r="H3856" i="4" s="1"/>
  <c r="F3952" i="4"/>
  <c r="H3952" i="4" s="1"/>
  <c r="F4088" i="4"/>
  <c r="H4088" i="4" s="1"/>
  <c r="F4216" i="4"/>
  <c r="H4216" i="4" s="1"/>
  <c r="F4320" i="4"/>
  <c r="H4320" i="4" s="1"/>
  <c r="F4416" i="4"/>
  <c r="H4416" i="4" s="1"/>
  <c r="F4488" i="4"/>
  <c r="H4488" i="4" s="1"/>
  <c r="F4592" i="4"/>
  <c r="H4592" i="4" s="1"/>
  <c r="F4680" i="4"/>
  <c r="H4680" i="4" s="1"/>
  <c r="F1214" i="4"/>
  <c r="H1214" i="4" s="1"/>
  <c r="F1398" i="4"/>
  <c r="H1398" i="4" s="1"/>
  <c r="F1684" i="4"/>
  <c r="H1684" i="4" s="1"/>
  <c r="F1812" i="4"/>
  <c r="H1812" i="4" s="1"/>
  <c r="F2075" i="4"/>
  <c r="H2075" i="4" s="1"/>
  <c r="F2315" i="4"/>
  <c r="H2315" i="4" s="1"/>
  <c r="F2379" i="4"/>
  <c r="H2379" i="4" s="1"/>
  <c r="F2539" i="4"/>
  <c r="H2539" i="4" s="1"/>
  <c r="F2651" i="4"/>
  <c r="H2651" i="4" s="1"/>
  <c r="F2915" i="4"/>
  <c r="H2915" i="4" s="1"/>
  <c r="F3146" i="4"/>
  <c r="H3146" i="4" s="1"/>
  <c r="F3322" i="4"/>
  <c r="H3322" i="4" s="1"/>
  <c r="F3722" i="4"/>
  <c r="H3722" i="4" s="1"/>
  <c r="F3810" i="4"/>
  <c r="H3810" i="4" s="1"/>
  <c r="F3961" i="4"/>
  <c r="H3961" i="4" s="1"/>
  <c r="F4049" i="4"/>
  <c r="H4049" i="4" s="1"/>
  <c r="F4225" i="4"/>
  <c r="H4225" i="4" s="1"/>
  <c r="F4289" i="4"/>
  <c r="H4289" i="4" s="1"/>
  <c r="F4353" i="4"/>
  <c r="H4353" i="4" s="1"/>
  <c r="F4425" i="4"/>
  <c r="H4425" i="4" s="1"/>
  <c r="F4553" i="4"/>
  <c r="H4553" i="4" s="1"/>
  <c r="F4737" i="4"/>
  <c r="H4737" i="4" s="1"/>
  <c r="F4857" i="4"/>
  <c r="H4857" i="4" s="1"/>
  <c r="F4977" i="4"/>
  <c r="H4977" i="4" s="1"/>
  <c r="F5057" i="4"/>
  <c r="H5057" i="4" s="1"/>
  <c r="F5129" i="4"/>
  <c r="H5129" i="4" s="1"/>
  <c r="F5265" i="4"/>
  <c r="H5265" i="4" s="1"/>
  <c r="F5353" i="4"/>
  <c r="H5353" i="4" s="1"/>
  <c r="F5441" i="4"/>
  <c r="H5441" i="4" s="1"/>
  <c r="F5641" i="4"/>
  <c r="H5641" i="4" s="1"/>
  <c r="F5745" i="4"/>
  <c r="H5745" i="4" s="1"/>
  <c r="F5937" i="4"/>
  <c r="H5937" i="4" s="1"/>
  <c r="F6073" i="4"/>
  <c r="H6073" i="4" s="1"/>
  <c r="F6145" i="4"/>
  <c r="H6145" i="4" s="1"/>
  <c r="F1906" i="4"/>
  <c r="H1906" i="4" s="1"/>
  <c r="F5031" i="4"/>
  <c r="H5031" i="4" s="1"/>
  <c r="F3976" i="4"/>
  <c r="H3976" i="4" s="1"/>
  <c r="F4112" i="4"/>
  <c r="H4112" i="4" s="1"/>
  <c r="F4432" i="4"/>
  <c r="H4432" i="4" s="1"/>
  <c r="F4512" i="4"/>
  <c r="H4512" i="4" s="1"/>
  <c r="F4616" i="4"/>
  <c r="H4616" i="4" s="1"/>
  <c r="F4704" i="4"/>
  <c r="H4704" i="4" s="1"/>
  <c r="F670" i="4"/>
  <c r="H670" i="4" s="1"/>
  <c r="F830" i="4"/>
  <c r="H830" i="4" s="1"/>
  <c r="F966" i="4"/>
  <c r="H966" i="4" s="1"/>
  <c r="F1126" i="4"/>
  <c r="H1126" i="4" s="1"/>
  <c r="F1414" i="4"/>
  <c r="H1414" i="4" s="1"/>
  <c r="F1740" i="4"/>
  <c r="H1740" i="4" s="1"/>
  <c r="F1836" i="4"/>
  <c r="H1836" i="4" s="1"/>
  <c r="F1972" i="4"/>
  <c r="H1972" i="4" s="1"/>
  <c r="F2091" i="4"/>
  <c r="H2091" i="4" s="1"/>
  <c r="F2195" i="4"/>
  <c r="H2195" i="4" s="1"/>
  <c r="F2323" i="4"/>
  <c r="H2323" i="4" s="1"/>
  <c r="F2395" i="4"/>
  <c r="H2395" i="4" s="1"/>
  <c r="F2587" i="4"/>
  <c r="H2587" i="4" s="1"/>
  <c r="F2667" i="4"/>
  <c r="H2667" i="4" s="1"/>
  <c r="F2851" i="4"/>
  <c r="H2851" i="4" s="1"/>
  <c r="F2939" i="4"/>
  <c r="H2939" i="4" s="1"/>
  <c r="F3258" i="4"/>
  <c r="H3258" i="4" s="1"/>
  <c r="F3650" i="4"/>
  <c r="H3650" i="4" s="1"/>
  <c r="F3833" i="4"/>
  <c r="H3833" i="4" s="1"/>
  <c r="F3993" i="4"/>
  <c r="H3993" i="4" s="1"/>
  <c r="F4097" i="4"/>
  <c r="H4097" i="4" s="1"/>
  <c r="F4249" i="4"/>
  <c r="H4249" i="4" s="1"/>
  <c r="F4305" i="4"/>
  <c r="H4305" i="4" s="1"/>
  <c r="F4369" i="4"/>
  <c r="H4369" i="4" s="1"/>
  <c r="F4433" i="4"/>
  <c r="H4433" i="4" s="1"/>
  <c r="F4633" i="4"/>
  <c r="H4633" i="4" s="1"/>
  <c r="F4753" i="4"/>
  <c r="H4753" i="4" s="1"/>
  <c r="F4881" i="4"/>
  <c r="H4881" i="4" s="1"/>
  <c r="F5001" i="4"/>
  <c r="H5001" i="4" s="1"/>
  <c r="F5073" i="4"/>
  <c r="H5073" i="4" s="1"/>
  <c r="F5145" i="4"/>
  <c r="H5145" i="4" s="1"/>
  <c r="F5281" i="4"/>
  <c r="H5281" i="4" s="1"/>
  <c r="F5377" i="4"/>
  <c r="H5377" i="4" s="1"/>
  <c r="F5465" i="4"/>
  <c r="H5465" i="4" s="1"/>
  <c r="F5673" i="4"/>
  <c r="H5673" i="4" s="1"/>
  <c r="F5825" i="4"/>
  <c r="H5825" i="4" s="1"/>
  <c r="F5993" i="4"/>
  <c r="H5993" i="4" s="1"/>
  <c r="F6089" i="4"/>
  <c r="H6089" i="4" s="1"/>
  <c r="F964" i="4"/>
  <c r="H964" i="4" s="1"/>
  <c r="F1484" i="4"/>
  <c r="H1484" i="4" s="1"/>
  <c r="F1850" i="4"/>
  <c r="H1850" i="4" s="1"/>
  <c r="F2113" i="4"/>
  <c r="H2113" i="4" s="1"/>
  <c r="F2249" i="4"/>
  <c r="H2249" i="4" s="1"/>
  <c r="F2385" i="4"/>
  <c r="H2385" i="4" s="1"/>
  <c r="F2545" i="4"/>
  <c r="H2545" i="4" s="1"/>
  <c r="F2953" i="4"/>
  <c r="H2953" i="4" s="1"/>
  <c r="F3009" i="4"/>
  <c r="H3009" i="4" s="1"/>
  <c r="F3392" i="4"/>
  <c r="H3392" i="4" s="1"/>
  <c r="F3544" i="4"/>
  <c r="H3544" i="4" s="1"/>
  <c r="F3616" i="4"/>
  <c r="H3616" i="4" s="1"/>
  <c r="F3831" i="4"/>
  <c r="H3831" i="4" s="1"/>
  <c r="F3935" i="4"/>
  <c r="H3935" i="4" s="1"/>
  <c r="F4039" i="4"/>
  <c r="H4039" i="4" s="1"/>
  <c r="F4151" i="4"/>
  <c r="H4151" i="4" s="1"/>
  <c r="F4263" i="4"/>
  <c r="H4263" i="4" s="1"/>
  <c r="F4359" i="4"/>
  <c r="H4359" i="4" s="1"/>
  <c r="F4431" i="4"/>
  <c r="H4431" i="4" s="1"/>
  <c r="F4559" i="4"/>
  <c r="H4559" i="4" s="1"/>
  <c r="F4703" i="4"/>
  <c r="H4703" i="4" s="1"/>
  <c r="F4775" i="4"/>
  <c r="H4775" i="4" s="1"/>
  <c r="F4895" i="4"/>
  <c r="H4895" i="4" s="1"/>
  <c r="F4967" i="4"/>
  <c r="H4967" i="4" s="1"/>
  <c r="F5151" i="4"/>
  <c r="H5151" i="4" s="1"/>
  <c r="F5136" i="4"/>
  <c r="H5136" i="4" s="1"/>
  <c r="F5208" i="4"/>
  <c r="H5208" i="4" s="1"/>
  <c r="F5296" i="4"/>
  <c r="H5296" i="4" s="1"/>
  <c r="F5376" i="4"/>
  <c r="H5376" i="4" s="1"/>
  <c r="F5472" i="4"/>
  <c r="H5472" i="4" s="1"/>
  <c r="F5712" i="4"/>
  <c r="H5712" i="4" s="1"/>
  <c r="F5800" i="4"/>
  <c r="H5800" i="4" s="1"/>
  <c r="F5872" i="4"/>
  <c r="H5872" i="4" s="1"/>
  <c r="F5968" i="4"/>
  <c r="H5968" i="4" s="1"/>
  <c r="F6048" i="4"/>
  <c r="H6048" i="4" s="1"/>
  <c r="F6128" i="4"/>
  <c r="H6128" i="4" s="1"/>
  <c r="F1278" i="4"/>
  <c r="H1278" i="4" s="1"/>
  <c r="F1676" i="4"/>
  <c r="H1676" i="4" s="1"/>
  <c r="F1804" i="4"/>
  <c r="H1804" i="4" s="1"/>
  <c r="F1980" i="4"/>
  <c r="H1980" i="4" s="1"/>
  <c r="F2067" i="4"/>
  <c r="H2067" i="4" s="1"/>
  <c r="F2283" i="4"/>
  <c r="H2283" i="4" s="1"/>
  <c r="F2459" i="4"/>
  <c r="H2459" i="4" s="1"/>
  <c r="F2731" i="4"/>
  <c r="H2731" i="4" s="1"/>
  <c r="F2803" i="4"/>
  <c r="H2803" i="4" s="1"/>
  <c r="F2891" i="4"/>
  <c r="H2891" i="4" s="1"/>
  <c r="F3035" i="4"/>
  <c r="H3035" i="4" s="1"/>
  <c r="F3402" i="4"/>
  <c r="H3402" i="4" s="1"/>
  <c r="F3738" i="4"/>
  <c r="H3738" i="4" s="1"/>
  <c r="F3849" i="4"/>
  <c r="H3849" i="4" s="1"/>
  <c r="F4161" i="4"/>
  <c r="H4161" i="4" s="1"/>
  <c r="F4361" i="4"/>
  <c r="H4361" i="4" s="1"/>
  <c r="F4481" i="4"/>
  <c r="H4481" i="4" s="1"/>
  <c r="F4601" i="4"/>
  <c r="H4601" i="4" s="1"/>
  <c r="F4673" i="4"/>
  <c r="H4673" i="4" s="1"/>
  <c r="F4761" i="4"/>
  <c r="H4761" i="4" s="1"/>
  <c r="F4841" i="4"/>
  <c r="H4841" i="4" s="1"/>
  <c r="F4921" i="4"/>
  <c r="H4921" i="4" s="1"/>
  <c r="F4993" i="4"/>
  <c r="H4993" i="4" s="1"/>
  <c r="F5065" i="4"/>
  <c r="H5065" i="4" s="1"/>
  <c r="F5209" i="4"/>
  <c r="H5209" i="4" s="1"/>
  <c r="F5313" i="4"/>
  <c r="H5313" i="4" s="1"/>
  <c r="F5401" i="4"/>
  <c r="H5401" i="4" s="1"/>
  <c r="F5497" i="4"/>
  <c r="H5497" i="4" s="1"/>
  <c r="F5593" i="4"/>
  <c r="H5593" i="4" s="1"/>
  <c r="F5665" i="4"/>
  <c r="H5665" i="4" s="1"/>
  <c r="F5761" i="4"/>
  <c r="H5761" i="4" s="1"/>
  <c r="F5873" i="4"/>
  <c r="H5873" i="4" s="1"/>
  <c r="F5953" i="4"/>
  <c r="H5953" i="4" s="1"/>
  <c r="F6017" i="4"/>
  <c r="H6017" i="4" s="1"/>
  <c r="F6153" i="4"/>
  <c r="H6153" i="4" s="1"/>
  <c r="F727" i="4"/>
  <c r="H727" i="4" s="1"/>
  <c r="F807" i="4"/>
  <c r="H807" i="4" s="1"/>
  <c r="F975" i="4"/>
  <c r="H975" i="4" s="1"/>
  <c r="F1375" i="4"/>
  <c r="H1375" i="4" s="1"/>
  <c r="F1749" i="4"/>
  <c r="H1749" i="4" s="1"/>
  <c r="F1821" i="4"/>
  <c r="H1821" i="4" s="1"/>
  <c r="F1909" i="4"/>
  <c r="H1909" i="4" s="1"/>
  <c r="F2084" i="4"/>
  <c r="H2084" i="4" s="1"/>
  <c r="F2540" i="4"/>
  <c r="H2540" i="4" s="1"/>
  <c r="F2652" i="4"/>
  <c r="H2652" i="4" s="1"/>
  <c r="F2804" i="4"/>
  <c r="H2804" i="4" s="1"/>
  <c r="F3171" i="4"/>
  <c r="H3171" i="4" s="1"/>
  <c r="F3235" i="4"/>
  <c r="H3235" i="4" s="1"/>
  <c r="F3307" i="4"/>
  <c r="H3307" i="4" s="1"/>
  <c r="F3427" i="4"/>
  <c r="H3427" i="4" s="1"/>
  <c r="F3627" i="4"/>
  <c r="H3627" i="4" s="1"/>
  <c r="F3962" i="4"/>
  <c r="H3962" i="4" s="1"/>
  <c r="F4114" i="4"/>
  <c r="H4114" i="4" s="1"/>
  <c r="F4210" i="4"/>
  <c r="H4210" i="4" s="1"/>
  <c r="F4378" i="4"/>
  <c r="H4378" i="4" s="1"/>
  <c r="F4506" i="4"/>
  <c r="H4506" i="4" s="1"/>
  <c r="F4898" i="4"/>
  <c r="H4898" i="4" s="1"/>
  <c r="F4978" i="4"/>
  <c r="H4978" i="4" s="1"/>
  <c r="F5050" i="4"/>
  <c r="H5050" i="4" s="1"/>
  <c r="F5306" i="4"/>
  <c r="H5306" i="4" s="1"/>
  <c r="F5402" i="4"/>
  <c r="H5402" i="4" s="1"/>
  <c r="F5514" i="4"/>
  <c r="H5514" i="4" s="1"/>
  <c r="F5642" i="4"/>
  <c r="F5730" i="4"/>
  <c r="H5730" i="4" s="1"/>
  <c r="F5850" i="4"/>
  <c r="H5850" i="4" s="1"/>
  <c r="F6162" i="4"/>
  <c r="H6162" i="4" s="1"/>
  <c r="F876" i="4"/>
  <c r="H876" i="4" s="1"/>
  <c r="F1436" i="4"/>
  <c r="H1436" i="4" s="1"/>
  <c r="F1890" i="4"/>
  <c r="H1890" i="4" s="1"/>
  <c r="F2401" i="4"/>
  <c r="H2401" i="4" s="1"/>
  <c r="F2625" i="4"/>
  <c r="H2625" i="4" s="1"/>
  <c r="F2817" i="4"/>
  <c r="H2817" i="4" s="1"/>
  <c r="F2881" i="4"/>
  <c r="H2881" i="4" s="1"/>
  <c r="F3049" i="4"/>
  <c r="H3049" i="4" s="1"/>
  <c r="F3256" i="4"/>
  <c r="H3256" i="4" s="1"/>
  <c r="F3352" i="4"/>
  <c r="H3352" i="4" s="1"/>
  <c r="F5311" i="4"/>
  <c r="H5311" i="4" s="1"/>
  <c r="F5471" i="4"/>
  <c r="H5471" i="4" s="1"/>
  <c r="F5559" i="4"/>
  <c r="H5559" i="4" s="1"/>
  <c r="F5719" i="4"/>
  <c r="H5719" i="4" s="1"/>
  <c r="F5783" i="4"/>
  <c r="H5783" i="4" s="1"/>
  <c r="F5855" i="4"/>
  <c r="H5855" i="4" s="1"/>
  <c r="F5975" i="4"/>
  <c r="H5975" i="4" s="1"/>
  <c r="F6047" i="4"/>
  <c r="H6047" i="4" s="1"/>
  <c r="F6111" i="4"/>
  <c r="H6111" i="4" s="1"/>
  <c r="F1022" i="4"/>
  <c r="H1022" i="4" s="1"/>
  <c r="F1190" i="4"/>
  <c r="H1190" i="4" s="1"/>
  <c r="F1350" i="4"/>
  <c r="F1637" i="4"/>
  <c r="H1637" i="4" s="1"/>
  <c r="F1716" i="4"/>
  <c r="H1716" i="4" s="1"/>
  <c r="F2147" i="4"/>
  <c r="H2147" i="4" s="1"/>
  <c r="F2291" i="4"/>
  <c r="H2291" i="4" s="1"/>
  <c r="F2403" i="4"/>
  <c r="H2403" i="4" s="1"/>
  <c r="F3090" i="4"/>
  <c r="H3090" i="4" s="1"/>
  <c r="F3250" i="4"/>
  <c r="H3250" i="4" s="1"/>
  <c r="F3338" i="4"/>
  <c r="H3338" i="4" s="1"/>
  <c r="F3466" i="4"/>
  <c r="H3466" i="4" s="1"/>
  <c r="F3770" i="4"/>
  <c r="H3770" i="4" s="1"/>
  <c r="F3881" i="4"/>
  <c r="H3881" i="4" s="1"/>
  <c r="F3945" i="4"/>
  <c r="H3945" i="4" s="1"/>
  <c r="F4001" i="4"/>
  <c r="H4001" i="4" s="1"/>
  <c r="F4129" i="4"/>
  <c r="H4129" i="4" s="1"/>
  <c r="F4241" i="4"/>
  <c r="H4241" i="4" s="1"/>
  <c r="F4505" i="4"/>
  <c r="H4505" i="4" s="1"/>
  <c r="F4593" i="4"/>
  <c r="H4593" i="4" s="1"/>
  <c r="F4745" i="4"/>
  <c r="H4745" i="4" s="1"/>
  <c r="F5081" i="4"/>
  <c r="H5081" i="4" s="1"/>
  <c r="F5177" i="4"/>
  <c r="H5177" i="4" s="1"/>
  <c r="F5273" i="4"/>
  <c r="H5273" i="4" s="1"/>
  <c r="F5433" i="4"/>
  <c r="H5433" i="4" s="1"/>
  <c r="F5521" i="4"/>
  <c r="H5521" i="4" s="1"/>
  <c r="F5657" i="4"/>
  <c r="H5657" i="4" s="1"/>
  <c r="F5753" i="4"/>
  <c r="H5753" i="4" s="1"/>
  <c r="F5833" i="4"/>
  <c r="H5833" i="4" s="1"/>
  <c r="F5985" i="4"/>
  <c r="H5985" i="4" s="1"/>
  <c r="F6081" i="4"/>
  <c r="H6081" i="4" s="1"/>
  <c r="F2716" i="4"/>
  <c r="H2716" i="4" s="1"/>
  <c r="F5291" i="4"/>
  <c r="H5291" i="4" s="1"/>
  <c r="F4786" i="4"/>
  <c r="H4786" i="4" s="1"/>
  <c r="F6010" i="4"/>
  <c r="H6010" i="4" s="1"/>
  <c r="F6098" i="4"/>
  <c r="H6098" i="4" s="1"/>
  <c r="F3376" i="4"/>
  <c r="H3376" i="4" s="1"/>
  <c r="F3488" i="4"/>
  <c r="H3488" i="4" s="1"/>
  <c r="F3584" i="4"/>
  <c r="H3584" i="4" s="1"/>
  <c r="F3273" i="4"/>
  <c r="H3273" i="4" s="1"/>
  <c r="F3417" i="4"/>
  <c r="H3417" i="4" s="1"/>
  <c r="F3513" i="4"/>
  <c r="H3513" i="4" s="1"/>
  <c r="F3641" i="4"/>
  <c r="H3641" i="4" s="1"/>
  <c r="F3777" i="4"/>
  <c r="H3777" i="4" s="1"/>
  <c r="F3896" i="4"/>
  <c r="H3896" i="4" s="1"/>
  <c r="F4024" i="4"/>
  <c r="H4024" i="4" s="1"/>
  <c r="F4240" i="4"/>
  <c r="H4240" i="4" s="1"/>
  <c r="F4312" i="4"/>
  <c r="H4312" i="4" s="1"/>
  <c r="F4504" i="4"/>
  <c r="H4504" i="4" s="1"/>
  <c r="F4600" i="4"/>
  <c r="H4600" i="4" s="1"/>
  <c r="F4808" i="4"/>
  <c r="H4808" i="4" s="1"/>
  <c r="F4904" i="4"/>
  <c r="H4904" i="4" s="1"/>
  <c r="F4992" i="4"/>
  <c r="H4992" i="4" s="1"/>
  <c r="F5040" i="4"/>
  <c r="H5040" i="4" s="1"/>
  <c r="F5128" i="4"/>
  <c r="H5128" i="4" s="1"/>
  <c r="F5240" i="4"/>
  <c r="H5240" i="4" s="1"/>
  <c r="F5352" i="4"/>
  <c r="H5352" i="4" s="1"/>
  <c r="F5440" i="4"/>
  <c r="H5440" i="4" s="1"/>
  <c r="F5536" i="4"/>
  <c r="H5536" i="4" s="1"/>
  <c r="F5608" i="4"/>
  <c r="H5608" i="4" s="1"/>
  <c r="F5688" i="4"/>
  <c r="H5688" i="4" s="1"/>
  <c r="F5768" i="4"/>
  <c r="H5768" i="4" s="1"/>
  <c r="F5944" i="4"/>
  <c r="H5944" i="4" s="1"/>
  <c r="F6024" i="4"/>
  <c r="H6024" i="4" s="1"/>
  <c r="F6096" i="4"/>
  <c r="H6096" i="4" s="1"/>
  <c r="F6168" i="4"/>
  <c r="H6168" i="4" s="1"/>
  <c r="F887" i="4"/>
  <c r="H887" i="4" s="1"/>
  <c r="F983" i="4"/>
  <c r="H983" i="4" s="1"/>
  <c r="F1183" i="4"/>
  <c r="H1183" i="4" s="1"/>
  <c r="F1558" i="4"/>
  <c r="H1558" i="4" s="1"/>
  <c r="F1837" i="4"/>
  <c r="H1837" i="4" s="1"/>
  <c r="F1957" i="4"/>
  <c r="H1957" i="4" s="1"/>
  <c r="F2092" i="4"/>
  <c r="H2092" i="4" s="1"/>
  <c r="F2428" i="4"/>
  <c r="H2428" i="4" s="1"/>
  <c r="F4890" i="4"/>
  <c r="H4890" i="4" s="1"/>
  <c r="F4986" i="4"/>
  <c r="H4986" i="4" s="1"/>
  <c r="F5146" i="4"/>
  <c r="H5146" i="4" s="1"/>
  <c r="F5226" i="4"/>
  <c r="H5226" i="4" s="1"/>
  <c r="F5362" i="4"/>
  <c r="H5362" i="4" s="1"/>
  <c r="F5474" i="4"/>
  <c r="H5474" i="4" s="1"/>
  <c r="F5538" i="4"/>
  <c r="H5538" i="4" s="1"/>
  <c r="F5738" i="4"/>
  <c r="H5738" i="4" s="1"/>
  <c r="F5818" i="4"/>
  <c r="H5818" i="4" s="1"/>
  <c r="F5914" i="4"/>
  <c r="H5914" i="4" s="1"/>
  <c r="F6002" i="4"/>
  <c r="H6002" i="4" s="1"/>
  <c r="F6090" i="4"/>
  <c r="H6090" i="4" s="1"/>
  <c r="F4619" i="4"/>
  <c r="H4619" i="4" s="1"/>
  <c r="F4747" i="4"/>
  <c r="H4747" i="4" s="1"/>
  <c r="F3512" i="4"/>
  <c r="H3512" i="4" s="1"/>
  <c r="F3672" i="4"/>
  <c r="H3672" i="4" s="1"/>
  <c r="F3784" i="4"/>
  <c r="H3784" i="4" s="1"/>
  <c r="F4047" i="4"/>
  <c r="H4047" i="4" s="1"/>
  <c r="F4183" i="4"/>
  <c r="H4183" i="4" s="1"/>
  <c r="F4311" i="4"/>
  <c r="H4311" i="4" s="1"/>
  <c r="F4503" i="4"/>
  <c r="H4503" i="4" s="1"/>
  <c r="F4799" i="4"/>
  <c r="H4799" i="4" s="1"/>
  <c r="F4903" i="4"/>
  <c r="H4903" i="4" s="1"/>
  <c r="F4983" i="4"/>
  <c r="H4983" i="4" s="1"/>
  <c r="F5039" i="4"/>
  <c r="H5039" i="4" s="1"/>
  <c r="F5103" i="4"/>
  <c r="H5103" i="4" s="1"/>
  <c r="F5231" i="4"/>
  <c r="H5231" i="4" s="1"/>
  <c r="F5351" i="4"/>
  <c r="H5351" i="4" s="1"/>
  <c r="F5519" i="4"/>
  <c r="H5519" i="4" s="1"/>
  <c r="F5679" i="4"/>
  <c r="H5679" i="4" s="1"/>
  <c r="F5751" i="4"/>
  <c r="H5751" i="4" s="1"/>
  <c r="F5815" i="4"/>
  <c r="H5815" i="4" s="1"/>
  <c r="F5943" i="4"/>
  <c r="H5943" i="4" s="1"/>
  <c r="F6023" i="4"/>
  <c r="H6023" i="4" s="1"/>
  <c r="F6087" i="4"/>
  <c r="H6087" i="4" s="1"/>
  <c r="F1318" i="4"/>
  <c r="H1318" i="4" s="1"/>
  <c r="F1668" i="4"/>
  <c r="H1668" i="4" s="1"/>
  <c r="F1828" i="4"/>
  <c r="H1828" i="4" s="1"/>
  <c r="F1924" i="4"/>
  <c r="H1924" i="4" s="1"/>
  <c r="F2355" i="4"/>
  <c r="H2355" i="4" s="1"/>
  <c r="F2571" i="4"/>
  <c r="H2571" i="4" s="1"/>
  <c r="F3218" i="4"/>
  <c r="H3218" i="4" s="1"/>
  <c r="F3314" i="4"/>
  <c r="H3314" i="4" s="1"/>
  <c r="F3514" i="4"/>
  <c r="H3514" i="4" s="1"/>
  <c r="F3802" i="4"/>
  <c r="H3802" i="4" s="1"/>
  <c r="F3913" i="4"/>
  <c r="H3913" i="4" s="1"/>
  <c r="F3969" i="4"/>
  <c r="H3969" i="4" s="1"/>
  <c r="F4073" i="4"/>
  <c r="H4073" i="4" s="1"/>
  <c r="F4201" i="4"/>
  <c r="H4201" i="4" s="1"/>
  <c r="F4417" i="4"/>
  <c r="H4417" i="4" s="1"/>
  <c r="F4545" i="4"/>
  <c r="H4545" i="4" s="1"/>
  <c r="F4625" i="4"/>
  <c r="H4625" i="4" s="1"/>
  <c r="F4825" i="4"/>
  <c r="H4825" i="4" s="1"/>
  <c r="F5137" i="4"/>
  <c r="H5137" i="4" s="1"/>
  <c r="F5225" i="4"/>
  <c r="H5225" i="4" s="1"/>
  <c r="F5345" i="4"/>
  <c r="H5345" i="4" s="1"/>
  <c r="F5481" i="4"/>
  <c r="H5481" i="4" s="1"/>
  <c r="F5553" i="4"/>
  <c r="H5553" i="4" s="1"/>
  <c r="F5705" i="4"/>
  <c r="H5705" i="4" s="1"/>
  <c r="F5793" i="4"/>
  <c r="H5793" i="4" s="1"/>
  <c r="F5897" i="4"/>
  <c r="H5897" i="4" s="1"/>
  <c r="F6033" i="4"/>
  <c r="H6033" i="4" s="1"/>
  <c r="F6137" i="4"/>
  <c r="H6137" i="4" s="1"/>
  <c r="F3547" i="4"/>
  <c r="H3547" i="4" s="1"/>
  <c r="F3439" i="4"/>
  <c r="H3439" i="4" s="1"/>
  <c r="F1852" i="4"/>
  <c r="H1852" i="4" s="1"/>
  <c r="F5961" i="4"/>
  <c r="H5961" i="4" s="1"/>
  <c r="F5419" i="4"/>
  <c r="H5419" i="4" s="1"/>
  <c r="F2637" i="4"/>
  <c r="H2637" i="4" s="1"/>
  <c r="F4020" i="4"/>
  <c r="H4020" i="4" s="1"/>
  <c r="F5435" i="4"/>
  <c r="H5435" i="4" s="1"/>
  <c r="F5523" i="4"/>
  <c r="H5523" i="4" s="1"/>
  <c r="F5643" i="4"/>
  <c r="H5643" i="4" s="1"/>
  <c r="F5771" i="4"/>
  <c r="H5771" i="4" s="1"/>
  <c r="F3418" i="4"/>
  <c r="H3418" i="4" s="1"/>
  <c r="F1931" i="4"/>
  <c r="H1931" i="4" s="1"/>
  <c r="F4083" i="4"/>
  <c r="H4083" i="4" s="1"/>
  <c r="F5307" i="4"/>
  <c r="H5307" i="4" s="1"/>
  <c r="F3380" i="4"/>
  <c r="H3380" i="4" s="1"/>
  <c r="F3500" i="4"/>
  <c r="H3500" i="4" s="1"/>
  <c r="F3596" i="4"/>
  <c r="H3596" i="4" s="1"/>
  <c r="F3764" i="4"/>
  <c r="H3764" i="4" s="1"/>
  <c r="F3852" i="4"/>
  <c r="H3852" i="4" s="1"/>
  <c r="F3956" i="4"/>
  <c r="H3956" i="4" s="1"/>
  <c r="F4060" i="4"/>
  <c r="H4060" i="4" s="1"/>
  <c r="F4204" i="4"/>
  <c r="H4204" i="4" s="1"/>
  <c r="F4324" i="4"/>
  <c r="H4324" i="4" s="1"/>
  <c r="F4468" i="4"/>
  <c r="H4468" i="4" s="1"/>
  <c r="F4588" i="4"/>
  <c r="H4588" i="4" s="1"/>
  <c r="F4804" i="4"/>
  <c r="H4804" i="4" s="1"/>
  <c r="F4916" i="4"/>
  <c r="H4916" i="4" s="1"/>
  <c r="F5092" i="4"/>
  <c r="H5092" i="4" s="1"/>
  <c r="F5252" i="4"/>
  <c r="H5252" i="4" s="1"/>
  <c r="F5444" i="4"/>
  <c r="H5444" i="4" s="1"/>
  <c r="F5556" i="4"/>
  <c r="H5556" i="4" s="1"/>
  <c r="F5676" i="4"/>
  <c r="H5676" i="4" s="1"/>
  <c r="F5940" i="4"/>
  <c r="H5940" i="4" s="1"/>
  <c r="F6068" i="4"/>
  <c r="H6068" i="4" s="1"/>
  <c r="E1895" i="4"/>
  <c r="F2228" i="4"/>
  <c r="H2228" i="4" s="1"/>
  <c r="F2956" i="4"/>
  <c r="H2956" i="4" s="1"/>
  <c r="F3523" i="4"/>
  <c r="H3523" i="4" s="1"/>
  <c r="F4386" i="4"/>
  <c r="H4386" i="4" s="1"/>
  <c r="F4594" i="4"/>
  <c r="H4594" i="4" s="1"/>
  <c r="F4666" i="4"/>
  <c r="H4666" i="4" s="1"/>
  <c r="F4818" i="4"/>
  <c r="H4818" i="4" s="1"/>
  <c r="F4970" i="4"/>
  <c r="H4970" i="4" s="1"/>
  <c r="F5218" i="4"/>
  <c r="H5218" i="4" s="1"/>
  <c r="F5418" i="4"/>
  <c r="H5418" i="4" s="1"/>
  <c r="F5618" i="4"/>
  <c r="H5618" i="4" s="1"/>
  <c r="F3423" i="4"/>
  <c r="H3423" i="4" s="1"/>
  <c r="F3511" i="4"/>
  <c r="H3511" i="4" s="1"/>
  <c r="F3767" i="4"/>
  <c r="H3767" i="4" s="1"/>
  <c r="F4063" i="4"/>
  <c r="H4063" i="4" s="1"/>
  <c r="F4647" i="4"/>
  <c r="H4647" i="4" s="1"/>
  <c r="F4227" i="4"/>
  <c r="H4227" i="4" s="1"/>
  <c r="F4371" i="4"/>
  <c r="H4371" i="4" s="1"/>
  <c r="F4595" i="4"/>
  <c r="H4595" i="4" s="1"/>
  <c r="F4859" i="4"/>
  <c r="H4859" i="4" s="1"/>
  <c r="F5003" i="4"/>
  <c r="H5003" i="4" s="1"/>
  <c r="F5187" i="4"/>
  <c r="H5187" i="4" s="1"/>
  <c r="F5539" i="4"/>
  <c r="H5539" i="4" s="1"/>
  <c r="F5699" i="4"/>
  <c r="H5699" i="4" s="1"/>
  <c r="F5795" i="4"/>
  <c r="H5795" i="4" s="1"/>
  <c r="F2549" i="4"/>
  <c r="H2549" i="4" s="1"/>
  <c r="F4308" i="4"/>
  <c r="H4308" i="4" s="1"/>
  <c r="F4412" i="4"/>
  <c r="H4412" i="4" s="1"/>
  <c r="F4540" i="4"/>
  <c r="H4540" i="4" s="1"/>
  <c r="F4652" i="4"/>
  <c r="H4652" i="4" s="1"/>
  <c r="F4780" i="4"/>
  <c r="H4780" i="4" s="1"/>
  <c r="F4948" i="4"/>
  <c r="H4948" i="4" s="1"/>
  <c r="F5044" i="4"/>
  <c r="H5044" i="4" s="1"/>
  <c r="F5156" i="4"/>
  <c r="H5156" i="4" s="1"/>
  <c r="F5404" i="4"/>
  <c r="H5404" i="4" s="1"/>
  <c r="F5508" i="4"/>
  <c r="H5508" i="4" s="1"/>
  <c r="F5876" i="4"/>
  <c r="H5876" i="4" s="1"/>
  <c r="F5036" i="4"/>
  <c r="H5036" i="4" s="1"/>
  <c r="E3262" i="4"/>
  <c r="E2535" i="4"/>
  <c r="F3854" i="4"/>
  <c r="H3854" i="4" s="1"/>
  <c r="F3974" i="4"/>
  <c r="H3974" i="4" s="1"/>
  <c r="F4182" i="4"/>
  <c r="H4182" i="4" s="1"/>
  <c r="F4246" i="4"/>
  <c r="H4246" i="4" s="1"/>
  <c r="F4334" i="4"/>
  <c r="H4334" i="4" s="1"/>
  <c r="F4430" i="4"/>
  <c r="H4430" i="4" s="1"/>
  <c r="F4510" i="4"/>
  <c r="H4510" i="4" s="1"/>
  <c r="F4806" i="4"/>
  <c r="H4806" i="4" s="1"/>
  <c r="F4942" i="4"/>
  <c r="H4942" i="4" s="1"/>
  <c r="F5006" i="4"/>
  <c r="H5006" i="4" s="1"/>
  <c r="F5422" i="4"/>
  <c r="H5422" i="4" s="1"/>
  <c r="F5550" i="4"/>
  <c r="H5550" i="4" s="1"/>
  <c r="F5718" i="4"/>
  <c r="H5718" i="4" s="1"/>
  <c r="F5806" i="4"/>
  <c r="H5806" i="4" s="1"/>
  <c r="F5958" i="4"/>
  <c r="H5958" i="4" s="1"/>
  <c r="F6078" i="4"/>
  <c r="H6078" i="4" s="1"/>
  <c r="F3483" i="4"/>
  <c r="H3483" i="4" s="1"/>
  <c r="F4065" i="4"/>
  <c r="H4065" i="4" s="1"/>
  <c r="F5601" i="4"/>
  <c r="H5601" i="4" s="1"/>
  <c r="F2115" i="4"/>
  <c r="H2115" i="4" s="1"/>
  <c r="F2419" i="4"/>
  <c r="H2419" i="4" s="1"/>
  <c r="F3939" i="4"/>
  <c r="H3939" i="4" s="1"/>
  <c r="F4011" i="4"/>
  <c r="H4011" i="4" s="1"/>
  <c r="F4091" i="4"/>
  <c r="H4091" i="4" s="1"/>
  <c r="F4219" i="4"/>
  <c r="H4219" i="4" s="1"/>
  <c r="F4499" i="4"/>
  <c r="H4499" i="4" s="1"/>
  <c r="F4635" i="4"/>
  <c r="H4635" i="4" s="1"/>
  <c r="F4763" i="4"/>
  <c r="H4763" i="4" s="1"/>
  <c r="F4891" i="4"/>
  <c r="H4891" i="4" s="1"/>
  <c r="F5035" i="4"/>
  <c r="H5035" i="4" s="1"/>
  <c r="F5155" i="4"/>
  <c r="H5155" i="4" s="1"/>
  <c r="F5251" i="4"/>
  <c r="H5251" i="4" s="1"/>
  <c r="F3827" i="4"/>
  <c r="H3827" i="4" s="1"/>
  <c r="F4139" i="4"/>
  <c r="H4139" i="4" s="1"/>
  <c r="F4411" i="4"/>
  <c r="H4411" i="4" s="1"/>
  <c r="F4555" i="4"/>
  <c r="H4555" i="4" s="1"/>
  <c r="F4843" i="4"/>
  <c r="H4843" i="4" s="1"/>
  <c r="F5123" i="4"/>
  <c r="H5123" i="4" s="1"/>
  <c r="F5211" i="4"/>
  <c r="H5211" i="4" s="1"/>
  <c r="F5339" i="4"/>
  <c r="H5339" i="4" s="1"/>
  <c r="F3899" i="4"/>
  <c r="H3899" i="4" s="1"/>
  <c r="F4251" i="4"/>
  <c r="H4251" i="4" s="1"/>
  <c r="F4491" i="4"/>
  <c r="H4491" i="4" s="1"/>
  <c r="F4971" i="4"/>
  <c r="H4971" i="4" s="1"/>
  <c r="F5139" i="4"/>
  <c r="H5139" i="4" s="1"/>
  <c r="F1622" i="4"/>
  <c r="H1622" i="4" s="1"/>
  <c r="F5475" i="4"/>
  <c r="H5475" i="4" s="1"/>
  <c r="F5579" i="4"/>
  <c r="H5579" i="4" s="1"/>
  <c r="F5731" i="4"/>
  <c r="H5731" i="4" s="1"/>
  <c r="F5819" i="4"/>
  <c r="H5819" i="4" s="1"/>
  <c r="F5931" i="4"/>
  <c r="H5931" i="4" s="1"/>
  <c r="F6035" i="4"/>
  <c r="H6035" i="4" s="1"/>
  <c r="F6139" i="4"/>
  <c r="H6139" i="4" s="1"/>
  <c r="F2005" i="4"/>
  <c r="H2005" i="4" s="1"/>
  <c r="F2117" i="4"/>
  <c r="H2117" i="4" s="1"/>
  <c r="F2285" i="4"/>
  <c r="H2285" i="4" s="1"/>
  <c r="F2421" i="4"/>
  <c r="H2421" i="4" s="1"/>
  <c r="F2581" i="4"/>
  <c r="H2581" i="4" s="1"/>
  <c r="F2685" i="4"/>
  <c r="H2685" i="4" s="1"/>
  <c r="F4676" i="4"/>
  <c r="H4676" i="4" s="1"/>
  <c r="F4972" i="4"/>
  <c r="H4972" i="4" s="1"/>
  <c r="F5275" i="4"/>
  <c r="H5275" i="4" s="1"/>
  <c r="F5483" i="4"/>
  <c r="H5483" i="4" s="1"/>
  <c r="F5571" i="4"/>
  <c r="H5571" i="4" s="1"/>
  <c r="F5691" i="4"/>
  <c r="H5691" i="4" s="1"/>
  <c r="F5835" i="4"/>
  <c r="H5835" i="4" s="1"/>
  <c r="F5979" i="4"/>
  <c r="H5979" i="4" s="1"/>
  <c r="F6107" i="4"/>
  <c r="H6107" i="4" s="1"/>
  <c r="F2229" i="4"/>
  <c r="H2229" i="4" s="1"/>
  <c r="F2357" i="4"/>
  <c r="H2357" i="4" s="1"/>
  <c r="F2469" i="4"/>
  <c r="H2469" i="4" s="1"/>
  <c r="F2565" i="4"/>
  <c r="H2565" i="4" s="1"/>
  <c r="F2645" i="4"/>
  <c r="H2645" i="4" s="1"/>
  <c r="F2741" i="4"/>
  <c r="H2741" i="4" s="1"/>
  <c r="F3444" i="4"/>
  <c r="H3444" i="4" s="1"/>
  <c r="F3564" i="4"/>
  <c r="H3564" i="4" s="1"/>
  <c r="F3908" i="4"/>
  <c r="H3908" i="4" s="1"/>
  <c r="F4052" i="4"/>
  <c r="H4052" i="4" s="1"/>
  <c r="F4132" i="4"/>
  <c r="H4132" i="4" s="1"/>
  <c r="F4220" i="4"/>
  <c r="H4220" i="4" s="1"/>
  <c r="F4340" i="4"/>
  <c r="H4340" i="4" s="1"/>
  <c r="E5582" i="4"/>
  <c r="F4012" i="4"/>
  <c r="H4012" i="4" s="1"/>
  <c r="F2268" i="4"/>
  <c r="H2268" i="4" s="1"/>
  <c r="F2340" i="4"/>
  <c r="H2340" i="4" s="1"/>
  <c r="F2452" i="4"/>
  <c r="H2452" i="4" s="1"/>
  <c r="F2580" i="4"/>
  <c r="H2580" i="4" s="1"/>
  <c r="F2740" i="4"/>
  <c r="H2740" i="4" s="1"/>
  <c r="F2836" i="4"/>
  <c r="H2836" i="4" s="1"/>
  <c r="F2908" i="4"/>
  <c r="H2908" i="4" s="1"/>
  <c r="F2996" i="4"/>
  <c r="H2996" i="4" s="1"/>
  <c r="F3107" i="4"/>
  <c r="H3107" i="4" s="1"/>
  <c r="F3555" i="4"/>
  <c r="H3555" i="4" s="1"/>
  <c r="F3683" i="4"/>
  <c r="H3683" i="4" s="1"/>
  <c r="F3771" i="4"/>
  <c r="H3771" i="4" s="1"/>
  <c r="F3994" i="4"/>
  <c r="H3994" i="4" s="1"/>
  <c r="F4154" i="4"/>
  <c r="H4154" i="4" s="1"/>
  <c r="F4242" i="4"/>
  <c r="H4242" i="4" s="1"/>
  <c r="F4330" i="4"/>
  <c r="H4330" i="4" s="1"/>
  <c r="F4474" i="4"/>
  <c r="H4474" i="4" s="1"/>
  <c r="F4618" i="4"/>
  <c r="H4618" i="4" s="1"/>
  <c r="F4698" i="4"/>
  <c r="H4698" i="4" s="1"/>
  <c r="F4770" i="4"/>
  <c r="H4770" i="4" s="1"/>
  <c r="F4922" i="4"/>
  <c r="H4922" i="4" s="1"/>
  <c r="F5010" i="4"/>
  <c r="H5010" i="4" s="1"/>
  <c r="F5170" i="4"/>
  <c r="H5170" i="4" s="1"/>
  <c r="F5282" i="4"/>
  <c r="H5282" i="4" s="1"/>
  <c r="F5386" i="4"/>
  <c r="H5386" i="4" s="1"/>
  <c r="F5498" i="4"/>
  <c r="H5498" i="4" s="1"/>
  <c r="F5562" i="4"/>
  <c r="H5562" i="4" s="1"/>
  <c r="F5666" i="4"/>
  <c r="H5666" i="4" s="1"/>
  <c r="F5762" i="4"/>
  <c r="H5762" i="4" s="1"/>
  <c r="F5842" i="4"/>
  <c r="H5842" i="4" s="1"/>
  <c r="F5938" i="4"/>
  <c r="H5938" i="4" s="1"/>
  <c r="F6026" i="4"/>
  <c r="H6026" i="4" s="1"/>
  <c r="F6106" i="4"/>
  <c r="H6106" i="4" s="1"/>
  <c r="F3455" i="4"/>
  <c r="H3455" i="4" s="1"/>
  <c r="F3559" i="4"/>
  <c r="H3559" i="4" s="1"/>
  <c r="F3647" i="4"/>
  <c r="H3647" i="4" s="1"/>
  <c r="F3895" i="4"/>
  <c r="H3895" i="4" s="1"/>
  <c r="F4247" i="4"/>
  <c r="H4247" i="4" s="1"/>
  <c r="F5223" i="4"/>
  <c r="H5223" i="4" s="1"/>
  <c r="F6007" i="4"/>
  <c r="H6007" i="4" s="1"/>
  <c r="F4376" i="4"/>
  <c r="H4376" i="4" s="1"/>
  <c r="F5112" i="4"/>
  <c r="H5112" i="4" s="1"/>
  <c r="F5880" i="4"/>
  <c r="H5880" i="4" s="1"/>
  <c r="F4826" i="4"/>
  <c r="H4826" i="4" s="1"/>
  <c r="F4155" i="4"/>
  <c r="H4155" i="4" s="1"/>
  <c r="F4339" i="4"/>
  <c r="H4339" i="4" s="1"/>
  <c r="F4531" i="4"/>
  <c r="H4531" i="4" s="1"/>
  <c r="F4643" i="4"/>
  <c r="H4643" i="4" s="1"/>
  <c r="F5083" i="4"/>
  <c r="H5083" i="4" s="1"/>
  <c r="F5331" i="4"/>
  <c r="H5331" i="4" s="1"/>
  <c r="F2179" i="4"/>
  <c r="H2179" i="4" s="1"/>
  <c r="F1987" i="4"/>
  <c r="H1987" i="4" s="1"/>
  <c r="F5499" i="4"/>
  <c r="H5499" i="4" s="1"/>
  <c r="F5611" i="4"/>
  <c r="H5611" i="4" s="1"/>
  <c r="F5747" i="4"/>
  <c r="H5747" i="4" s="1"/>
  <c r="F5851" i="4"/>
  <c r="H5851" i="4" s="1"/>
  <c r="F5955" i="4"/>
  <c r="H5955" i="4" s="1"/>
  <c r="F6067" i="4"/>
  <c r="H6067" i="4" s="1"/>
  <c r="F6171" i="4"/>
  <c r="H6171" i="4" s="1"/>
  <c r="F2029" i="4"/>
  <c r="H2029" i="4" s="1"/>
  <c r="F2141" i="4"/>
  <c r="H2141" i="4" s="1"/>
  <c r="F2317" i="4"/>
  <c r="H2317" i="4" s="1"/>
  <c r="F2501" i="4"/>
  <c r="H2501" i="4" s="1"/>
  <c r="F2605" i="4"/>
  <c r="H2605" i="4" s="1"/>
  <c r="F2733" i="4"/>
  <c r="H2733" i="4" s="1"/>
  <c r="F3556" i="4"/>
  <c r="H3556" i="4" s="1"/>
  <c r="F3740" i="4"/>
  <c r="H3740" i="4" s="1"/>
  <c r="F3892" i="4"/>
  <c r="H3892" i="4" s="1"/>
  <c r="F4004" i="4"/>
  <c r="H4004" i="4" s="1"/>
  <c r="F4252" i="4"/>
  <c r="H4252" i="4" s="1"/>
  <c r="F4356" i="4"/>
  <c r="H4356" i="4" s="1"/>
  <c r="F4476" i="4"/>
  <c r="H4476" i="4" s="1"/>
  <c r="F4612" i="4"/>
  <c r="H4612" i="4" s="1"/>
  <c r="F4708" i="4"/>
  <c r="H4708" i="4" s="1"/>
  <c r="F4892" i="4"/>
  <c r="H4892" i="4" s="1"/>
  <c r="F5004" i="4"/>
  <c r="H5004" i="4" s="1"/>
  <c r="F5100" i="4"/>
  <c r="H5100" i="4" s="1"/>
  <c r="F5204" i="4"/>
  <c r="H5204" i="4" s="1"/>
  <c r="F5332" i="4"/>
  <c r="H5332" i="4" s="1"/>
  <c r="F5452" i="4"/>
  <c r="H5452" i="4" s="1"/>
  <c r="F5572" i="4"/>
  <c r="H5572" i="4" s="1"/>
  <c r="F5700" i="4"/>
  <c r="H5700" i="4" s="1"/>
  <c r="F5820" i="4"/>
  <c r="H5820" i="4" s="1"/>
  <c r="F5996" i="4"/>
  <c r="H5996" i="4" s="1"/>
  <c r="F6124" i="4"/>
  <c r="H6124" i="4" s="1"/>
  <c r="F5427" i="4"/>
  <c r="H5427" i="4" s="1"/>
  <c r="F5659" i="4"/>
  <c r="H5659" i="4" s="1"/>
  <c r="F5755" i="4"/>
  <c r="H5755" i="4" s="1"/>
  <c r="F5939" i="4"/>
  <c r="H5939" i="4" s="1"/>
  <c r="F6163" i="4"/>
  <c r="H6163" i="4" s="1"/>
  <c r="F5411" i="4"/>
  <c r="H5411" i="4" s="1"/>
  <c r="F5507" i="4"/>
  <c r="H5507" i="4" s="1"/>
  <c r="F5603" i="4"/>
  <c r="H5603" i="4" s="1"/>
  <c r="F5859" i="4"/>
  <c r="H5859" i="4" s="1"/>
  <c r="F6011" i="4"/>
  <c r="H6011" i="4" s="1"/>
  <c r="F6131" i="4"/>
  <c r="H6131" i="4" s="1"/>
  <c r="F2077" i="4"/>
  <c r="H2077" i="4" s="1"/>
  <c r="F2269" i="4"/>
  <c r="H2269" i="4" s="1"/>
  <c r="F2381" i="4"/>
  <c r="H2381" i="4" s="1"/>
  <c r="F2493" i="4"/>
  <c r="H2493" i="4" s="1"/>
  <c r="F2589" i="4"/>
  <c r="H2589" i="4" s="1"/>
  <c r="F2677" i="4"/>
  <c r="H2677" i="4" s="1"/>
  <c r="F2765" i="4"/>
  <c r="H2765" i="4" s="1"/>
  <c r="F3468" i="4"/>
  <c r="H3468" i="4" s="1"/>
  <c r="F3604" i="4"/>
  <c r="H3604" i="4" s="1"/>
  <c r="F3804" i="4"/>
  <c r="H3804" i="4" s="1"/>
  <c r="F3940" i="4"/>
  <c r="H3940" i="4" s="1"/>
  <c r="F4092" i="4"/>
  <c r="H4092" i="4" s="1"/>
  <c r="F4148" i="4"/>
  <c r="H4148" i="4" s="1"/>
  <c r="F4244" i="4"/>
  <c r="H4244" i="4" s="1"/>
  <c r="F4364" i="4"/>
  <c r="H4364" i="4" s="1"/>
  <c r="F4484" i="4"/>
  <c r="H4484" i="4" s="1"/>
  <c r="F4660" i="4"/>
  <c r="H4660" i="4" s="1"/>
  <c r="F4788" i="4"/>
  <c r="H4788" i="4" s="1"/>
  <c r="F4908" i="4"/>
  <c r="H4908" i="4" s="1"/>
  <c r="F4988" i="4"/>
  <c r="H4988" i="4" s="1"/>
  <c r="F5108" i="4"/>
  <c r="H5108" i="4" s="1"/>
  <c r="E3630" i="4"/>
  <c r="F1640" i="4"/>
  <c r="H1640" i="4" s="1"/>
  <c r="F1743" i="4"/>
  <c r="H1743" i="4" s="1"/>
  <c r="F2471" i="4"/>
  <c r="H2471" i="4" s="1"/>
  <c r="F2959" i="4"/>
  <c r="H2959" i="4" s="1"/>
  <c r="F1291" i="4"/>
  <c r="H1291" i="4" s="1"/>
  <c r="F2785" i="4"/>
  <c r="H2785" i="4" s="1"/>
  <c r="F4267" i="4"/>
  <c r="H4267" i="4" s="1"/>
  <c r="F1114" i="4"/>
  <c r="H1114" i="4" s="1"/>
  <c r="F1394" i="4"/>
  <c r="H1394" i="4" s="1"/>
  <c r="F2104" i="4"/>
  <c r="H2104" i="4" s="1"/>
  <c r="F2328" i="4"/>
  <c r="H2328" i="4" s="1"/>
  <c r="F2744" i="4"/>
  <c r="H2744" i="4" s="1"/>
  <c r="F3847" i="4"/>
  <c r="H3847" i="4" s="1"/>
  <c r="F3086" i="4"/>
  <c r="H3086" i="4" s="1"/>
  <c r="F3158" i="4"/>
  <c r="H3158" i="4" s="1"/>
  <c r="F3286" i="4"/>
  <c r="H3286" i="4" s="1"/>
  <c r="F3342" i="4"/>
  <c r="H3342" i="4" s="1"/>
  <c r="F3454" i="4"/>
  <c r="H3454" i="4" s="1"/>
  <c r="F3550" i="4"/>
  <c r="H3550" i="4" s="1"/>
  <c r="F3670" i="4"/>
  <c r="H3670" i="4" s="1"/>
  <c r="F3774" i="4"/>
  <c r="H3774" i="4" s="1"/>
  <c r="F3862" i="4"/>
  <c r="H3862" i="4" s="1"/>
  <c r="F4726" i="4"/>
  <c r="H4726" i="4" s="1"/>
  <c r="F5078" i="4"/>
  <c r="H5078" i="4" s="1"/>
  <c r="E1511" i="4"/>
  <c r="F1919" i="4"/>
  <c r="H1919" i="4" s="1"/>
  <c r="E1855" i="4"/>
  <c r="E1959" i="4"/>
  <c r="E2487" i="4"/>
  <c r="F2583" i="4"/>
  <c r="H2583" i="4" s="1"/>
  <c r="F2895" i="4"/>
  <c r="H2895" i="4" s="1"/>
  <c r="E1575" i="4"/>
  <c r="E1607" i="4"/>
  <c r="E1639" i="4"/>
  <c r="E3286" i="4"/>
  <c r="E3454" i="4"/>
  <c r="E2895" i="4"/>
  <c r="F5868" i="4"/>
  <c r="H5868" i="4" s="1"/>
  <c r="F5988" i="4"/>
  <c r="H5988" i="4" s="1"/>
  <c r="F6116" i="4"/>
  <c r="H6116" i="4" s="1"/>
  <c r="F5459" i="4"/>
  <c r="H5459" i="4" s="1"/>
  <c r="F5595" i="4"/>
  <c r="H5595" i="4" s="1"/>
  <c r="F5787" i="4"/>
  <c r="H5787" i="4" s="1"/>
  <c r="F5923" i="4"/>
  <c r="H5923" i="4" s="1"/>
  <c r="F6027" i="4"/>
  <c r="H6027" i="4" s="1"/>
  <c r="F6147" i="4"/>
  <c r="H6147" i="4" s="1"/>
  <c r="F2887" i="4"/>
  <c r="H2887" i="4" s="1"/>
  <c r="F3486" i="4"/>
  <c r="H3486" i="4" s="1"/>
  <c r="F5270" i="4"/>
  <c r="H5270" i="4" s="1"/>
  <c r="F5686" i="4"/>
  <c r="H5686" i="4" s="1"/>
  <c r="F1865" i="4"/>
  <c r="H1865" i="4" s="1"/>
  <c r="F2857" i="4"/>
  <c r="H2857" i="4" s="1"/>
  <c r="F1130" i="4"/>
  <c r="H1130" i="4" s="1"/>
  <c r="F1418" i="4"/>
  <c r="H1418" i="4" s="1"/>
  <c r="F2128" i="4"/>
  <c r="H2128" i="4" s="1"/>
  <c r="F2928" i="4"/>
  <c r="H2928" i="4" s="1"/>
  <c r="F3543" i="4"/>
  <c r="H3543" i="4" s="1"/>
  <c r="F5527" i="4"/>
  <c r="H5527" i="4" s="1"/>
  <c r="F1657" i="4"/>
  <c r="H1657" i="4" s="1"/>
  <c r="F1498" i="4"/>
  <c r="H1498" i="4" s="1"/>
  <c r="F3094" i="4"/>
  <c r="H3094" i="4" s="1"/>
  <c r="F3358" i="4"/>
  <c r="H3358" i="4" s="1"/>
  <c r="F3494" i="4"/>
  <c r="H3494" i="4" s="1"/>
  <c r="F3558" i="4"/>
  <c r="H3558" i="4" s="1"/>
  <c r="F3606" i="4"/>
  <c r="H3606" i="4" s="1"/>
  <c r="F3686" i="4"/>
  <c r="H3686" i="4" s="1"/>
  <c r="F3790" i="4"/>
  <c r="H3790" i="4" s="1"/>
  <c r="E4102" i="4"/>
  <c r="F5150" i="4"/>
  <c r="H5150" i="4" s="1"/>
  <c r="F5518" i="4"/>
  <c r="H5518" i="4" s="1"/>
  <c r="E1519" i="4"/>
  <c r="F1671" i="4"/>
  <c r="H1671" i="4" s="1"/>
  <c r="F1847" i="4"/>
  <c r="H1847" i="4" s="1"/>
  <c r="F1951" i="4"/>
  <c r="H1951" i="4" s="1"/>
  <c r="F2623" i="4"/>
  <c r="H2623" i="4" s="1"/>
  <c r="F2951" i="4"/>
  <c r="H2951" i="4" s="1"/>
  <c r="E1583" i="4"/>
  <c r="E1615" i="4"/>
  <c r="E1647" i="4"/>
  <c r="E1703" i="4"/>
  <c r="E1879" i="4"/>
  <c r="F3548" i="4"/>
  <c r="H3548" i="4" s="1"/>
  <c r="F3700" i="4"/>
  <c r="H3700" i="4" s="1"/>
  <c r="F4028" i="4"/>
  <c r="H4028" i="4" s="1"/>
  <c r="F4284" i="4"/>
  <c r="H4284" i="4" s="1"/>
  <c r="F4460" i="4"/>
  <c r="H4460" i="4" s="1"/>
  <c r="F4596" i="4"/>
  <c r="H4596" i="4" s="1"/>
  <c r="F4700" i="4"/>
  <c r="H4700" i="4" s="1"/>
  <c r="F4828" i="4"/>
  <c r="H4828" i="4" s="1"/>
  <c r="F5060" i="4"/>
  <c r="H5060" i="4" s="1"/>
  <c r="F5348" i="4"/>
  <c r="H5348" i="4" s="1"/>
  <c r="F5532" i="4"/>
  <c r="H5532" i="4" s="1"/>
  <c r="F5652" i="4"/>
  <c r="H5652" i="4" s="1"/>
  <c r="F5772" i="4"/>
  <c r="H5772" i="4" s="1"/>
  <c r="F5892" i="4"/>
  <c r="H5892" i="4" s="1"/>
  <c r="F6012" i="4"/>
  <c r="H6012" i="4" s="1"/>
  <c r="F6132" i="4"/>
  <c r="H6132" i="4" s="1"/>
  <c r="F1458" i="4"/>
  <c r="H1458" i="4" s="1"/>
  <c r="F2072" i="4"/>
  <c r="H2072" i="4" s="1"/>
  <c r="F2664" i="4"/>
  <c r="H2664" i="4" s="1"/>
  <c r="F5175" i="4"/>
  <c r="H5175" i="4" s="1"/>
  <c r="F1515" i="4"/>
  <c r="H1515" i="4" s="1"/>
  <c r="F3051" i="4"/>
  <c r="H3051" i="4" s="1"/>
  <c r="F3726" i="4"/>
  <c r="H3726" i="4" s="1"/>
  <c r="F4766" i="4"/>
  <c r="H4766" i="4" s="1"/>
  <c r="E1847" i="4"/>
  <c r="E2623" i="4"/>
  <c r="F2823" i="4"/>
  <c r="H2823" i="4" s="1"/>
  <c r="F5164" i="4"/>
  <c r="H5164" i="4" s="1"/>
  <c r="F5260" i="4"/>
  <c r="H5260" i="4" s="1"/>
  <c r="F5364" i="4"/>
  <c r="H5364" i="4" s="1"/>
  <c r="F5492" i="4"/>
  <c r="H5492" i="4" s="1"/>
  <c r="F5612" i="4"/>
  <c r="H5612" i="4" s="1"/>
  <c r="F5756" i="4"/>
  <c r="H5756" i="4" s="1"/>
  <c r="F5900" i="4"/>
  <c r="H5900" i="4" s="1"/>
  <c r="F6020" i="4"/>
  <c r="H6020" i="4" s="1"/>
  <c r="F6148" i="4"/>
  <c r="H6148" i="4" s="1"/>
  <c r="F5491" i="4"/>
  <c r="H5491" i="4" s="1"/>
  <c r="F5619" i="4"/>
  <c r="H5619" i="4" s="1"/>
  <c r="F5827" i="4"/>
  <c r="H5827" i="4" s="1"/>
  <c r="F5947" i="4"/>
  <c r="H5947" i="4" s="1"/>
  <c r="F6059" i="4"/>
  <c r="H6059" i="4" s="1"/>
  <c r="F1481" i="4"/>
  <c r="H1481" i="4" s="1"/>
  <c r="F1679" i="4"/>
  <c r="H1679" i="4" s="1"/>
  <c r="F2399" i="4"/>
  <c r="H2399" i="4" s="1"/>
  <c r="F2703" i="4"/>
  <c r="H2703" i="4" s="1"/>
  <c r="F2911" i="4"/>
  <c r="H2911" i="4" s="1"/>
  <c r="F3518" i="4"/>
  <c r="H3518" i="4" s="1"/>
  <c r="F4382" i="4"/>
  <c r="H4382" i="4" s="1"/>
  <c r="F5366" i="4"/>
  <c r="H5366" i="4" s="1"/>
  <c r="F1985" i="4"/>
  <c r="H1985" i="4" s="1"/>
  <c r="F4104" i="4"/>
  <c r="H4104" i="4" s="1"/>
  <c r="F1577" i="4"/>
  <c r="H1577" i="4" s="1"/>
  <c r="F2208" i="4"/>
  <c r="H2208" i="4" s="1"/>
  <c r="F2552" i="4"/>
  <c r="H2552" i="4" s="1"/>
  <c r="F2984" i="4"/>
  <c r="H2984" i="4" s="1"/>
  <c r="F3567" i="4"/>
  <c r="H3567" i="4" s="1"/>
  <c r="F3102" i="4"/>
  <c r="H3102" i="4" s="1"/>
  <c r="F3222" i="4"/>
  <c r="H3222" i="4" s="1"/>
  <c r="F3326" i="4"/>
  <c r="H3326" i="4" s="1"/>
  <c r="F3414" i="4"/>
  <c r="H3414" i="4" s="1"/>
  <c r="F3502" i="4"/>
  <c r="H3502" i="4" s="1"/>
  <c r="F3614" i="4"/>
  <c r="H3614" i="4" s="1"/>
  <c r="F3702" i="4"/>
  <c r="H3702" i="4" s="1"/>
  <c r="F3798" i="4"/>
  <c r="H3798" i="4" s="1"/>
  <c r="E4190" i="4"/>
  <c r="F4774" i="4"/>
  <c r="H4774" i="4" s="1"/>
  <c r="F5166" i="4"/>
  <c r="H5166" i="4" s="1"/>
  <c r="F5542" i="4"/>
  <c r="H5542" i="4" s="1"/>
  <c r="F1751" i="4"/>
  <c r="H1751" i="4" s="1"/>
  <c r="F1863" i="4"/>
  <c r="H1863" i="4" s="1"/>
  <c r="F1975" i="4"/>
  <c r="H1975" i="4" s="1"/>
  <c r="E1903" i="4"/>
  <c r="E2575" i="4"/>
  <c r="E1559" i="4"/>
  <c r="E1623" i="4"/>
  <c r="E1655" i="4"/>
  <c r="E1791" i="4"/>
  <c r="E3326" i="4"/>
  <c r="E3502" i="4"/>
  <c r="E4774" i="4"/>
  <c r="E1863" i="4"/>
  <c r="E1975" i="4"/>
  <c r="F4452" i="4"/>
  <c r="H4452" i="4" s="1"/>
  <c r="F4572" i="4"/>
  <c r="H4572" i="4" s="1"/>
  <c r="F4748" i="4"/>
  <c r="H4748" i="4" s="1"/>
  <c r="F4980" i="4"/>
  <c r="H4980" i="4" s="1"/>
  <c r="F5196" i="4"/>
  <c r="H5196" i="4" s="1"/>
  <c r="F5276" i="4"/>
  <c r="H5276" i="4" s="1"/>
  <c r="F5388" i="4"/>
  <c r="H5388" i="4" s="1"/>
  <c r="F5516" i="4"/>
  <c r="H5516" i="4" s="1"/>
  <c r="F5804" i="4"/>
  <c r="H5804" i="4" s="1"/>
  <c r="F5932" i="4"/>
  <c r="H5932" i="4" s="1"/>
  <c r="F6052" i="4"/>
  <c r="H6052" i="4" s="1"/>
  <c r="F5531" i="4"/>
  <c r="H5531" i="4" s="1"/>
  <c r="F5651" i="4"/>
  <c r="H5651" i="4" s="1"/>
  <c r="F5867" i="4"/>
  <c r="H5867" i="4" s="1"/>
  <c r="F5963" i="4"/>
  <c r="H5963" i="4" s="1"/>
  <c r="F6091" i="4"/>
  <c r="H6091" i="4" s="1"/>
  <c r="F1536" i="4"/>
  <c r="H1536" i="4" s="1"/>
  <c r="F1719" i="4"/>
  <c r="H1719" i="4" s="1"/>
  <c r="F1911" i="4"/>
  <c r="H1911" i="4" s="1"/>
  <c r="F2431" i="4"/>
  <c r="H2431" i="4" s="1"/>
  <c r="F3206" i="4"/>
  <c r="H3206" i="4" s="1"/>
  <c r="F4638" i="4"/>
  <c r="H4638" i="4" s="1"/>
  <c r="F1099" i="4"/>
  <c r="H1099" i="4" s="1"/>
  <c r="F2289" i="4"/>
  <c r="H2289" i="4" s="1"/>
  <c r="F4187" i="4"/>
  <c r="H4187" i="4" s="1"/>
  <c r="F2232" i="4"/>
  <c r="H2232" i="4" s="1"/>
  <c r="F2584" i="4"/>
  <c r="H2584" i="4" s="1"/>
  <c r="F3303" i="4"/>
  <c r="H3303" i="4" s="1"/>
  <c r="F3134" i="4"/>
  <c r="H3134" i="4" s="1"/>
  <c r="F3262" i="4"/>
  <c r="H3262" i="4" s="1"/>
  <c r="F3334" i="4"/>
  <c r="H3334" i="4" s="1"/>
  <c r="F3422" i="4"/>
  <c r="H3422" i="4" s="1"/>
  <c r="F3590" i="4"/>
  <c r="H3590" i="4" s="1"/>
  <c r="F3630" i="4"/>
  <c r="H3630" i="4" s="1"/>
  <c r="F3718" i="4"/>
  <c r="H3718" i="4" s="1"/>
  <c r="F3950" i="4"/>
  <c r="H3950" i="4" s="1"/>
  <c r="E4574" i="4"/>
  <c r="F4814" i="4"/>
  <c r="H4814" i="4" s="1"/>
  <c r="E4974" i="4"/>
  <c r="F5190" i="4"/>
  <c r="H5190" i="4" s="1"/>
  <c r="F5582" i="4"/>
  <c r="H5582" i="4" s="1"/>
  <c r="E1543" i="4"/>
  <c r="F1783" i="4"/>
  <c r="H1783" i="4" s="1"/>
  <c r="F1895" i="4"/>
  <c r="H1895" i="4" s="1"/>
  <c r="E1823" i="4"/>
  <c r="F2535" i="4"/>
  <c r="H2535" i="4" s="1"/>
  <c r="F2775" i="4"/>
  <c r="H2775" i="4" s="1"/>
  <c r="E2607" i="4"/>
  <c r="E1567" i="4"/>
  <c r="E1599" i="4"/>
  <c r="E1631" i="4"/>
  <c r="E1687" i="4"/>
  <c r="E1815" i="4"/>
  <c r="E2615" i="4"/>
  <c r="E2975" i="4"/>
  <c r="F425" i="4"/>
  <c r="H425" i="4" s="1"/>
  <c r="G6260" i="4"/>
  <c r="I6260" i="4" s="1"/>
  <c r="E2333" i="4"/>
  <c r="E2429" i="4"/>
  <c r="E2453" i="4"/>
  <c r="E6297" i="4"/>
  <c r="E2871" i="4"/>
  <c r="E4467" i="4"/>
  <c r="E4699" i="4"/>
  <c r="G6359" i="4"/>
  <c r="I6359" i="4" s="1"/>
  <c r="E4828" i="4"/>
  <c r="E1949" i="4"/>
  <c r="E3993" i="4"/>
  <c r="E2219" i="4"/>
  <c r="E5652" i="4"/>
  <c r="E6351" i="4"/>
  <c r="H1254" i="4"/>
  <c r="E1421" i="4"/>
  <c r="E2065" i="4"/>
  <c r="E3945" i="4"/>
  <c r="E5521" i="4"/>
  <c r="E5833" i="4"/>
  <c r="E6389" i="4"/>
  <c r="E5827" i="4"/>
  <c r="E6392" i="4"/>
  <c r="E3593" i="4"/>
  <c r="E3305" i="4"/>
  <c r="E5161" i="4"/>
  <c r="G6413" i="4"/>
  <c r="I6413" i="4" s="1"/>
  <c r="E2786" i="4"/>
  <c r="H6423" i="4"/>
  <c r="E5673" i="4"/>
  <c r="G6319" i="4"/>
  <c r="I6319" i="4" s="1"/>
  <c r="H4449" i="4"/>
  <c r="E6025" i="4"/>
  <c r="G6242" i="4"/>
  <c r="I6242" i="4" s="1"/>
  <c r="E903" i="4"/>
  <c r="E4340" i="4"/>
  <c r="E2347" i="4"/>
  <c r="E4065" i="4"/>
  <c r="E5697" i="4"/>
  <c r="E678" i="4"/>
  <c r="E4451" i="4"/>
  <c r="E5540" i="4"/>
  <c r="H1734" i="4"/>
  <c r="E2165" i="4"/>
  <c r="H1566" i="4"/>
  <c r="E2186" i="4"/>
  <c r="E1911" i="4"/>
  <c r="E3233" i="4"/>
  <c r="E5889" i="4"/>
  <c r="E6105" i="4"/>
  <c r="E3755" i="4"/>
  <c r="H3930" i="4"/>
  <c r="H4591" i="4"/>
  <c r="E2232" i="4"/>
  <c r="E2461" i="4"/>
  <c r="E2301" i="4"/>
  <c r="E6164" i="4"/>
  <c r="E2605" i="4"/>
  <c r="E2733" i="4"/>
  <c r="E4339" i="4"/>
  <c r="E5411" i="4"/>
  <c r="E5780" i="4"/>
  <c r="E2275" i="4"/>
  <c r="E6036" i="4"/>
  <c r="E4894" i="4"/>
  <c r="E4206" i="4"/>
  <c r="E2077" i="4"/>
  <c r="E2677" i="4"/>
  <c r="H3038" i="4"/>
  <c r="E5372" i="4"/>
  <c r="E4244" i="4"/>
  <c r="E3049" i="4"/>
  <c r="E4849" i="4"/>
  <c r="E2765" i="4"/>
  <c r="G6249" i="4"/>
  <c r="I6249" i="4" s="1"/>
  <c r="E3780" i="4"/>
  <c r="E4292" i="4"/>
  <c r="H6282" i="4"/>
  <c r="E6352" i="4"/>
  <c r="E2625" i="4"/>
  <c r="E5153" i="4"/>
  <c r="E4427" i="4"/>
  <c r="E5284" i="4"/>
  <c r="E2256" i="4"/>
  <c r="E5443" i="4"/>
  <c r="G6355" i="4"/>
  <c r="I6355" i="4" s="1"/>
  <c r="E6355" i="4"/>
  <c r="F1824" i="4"/>
  <c r="H1824" i="4" s="1"/>
  <c r="E5681" i="4"/>
  <c r="E2983" i="4"/>
  <c r="E2273" i="4"/>
  <c r="F4041" i="4"/>
  <c r="H4041" i="4"/>
  <c r="E694" i="4"/>
  <c r="E3889" i="4"/>
  <c r="E4209" i="4"/>
  <c r="E2177" i="4"/>
  <c r="E2865" i="4"/>
  <c r="E1069" i="4"/>
  <c r="E2978" i="4"/>
  <c r="E3441" i="4"/>
  <c r="E3569" i="4"/>
  <c r="E3737" i="4"/>
  <c r="E1399" i="4"/>
  <c r="E1669" i="4"/>
  <c r="E2892" i="4"/>
  <c r="E3068" i="4"/>
  <c r="E3970" i="4"/>
  <c r="E4450" i="4"/>
  <c r="E4610" i="4"/>
  <c r="E4890" i="4"/>
  <c r="E5146" i="4"/>
  <c r="E5474" i="4"/>
  <c r="E5538" i="4"/>
  <c r="E5738" i="4"/>
  <c r="E6002" i="4"/>
  <c r="E6090" i="4"/>
  <c r="G6226" i="4"/>
  <c r="I6226" i="4" s="1"/>
  <c r="E6226" i="4"/>
  <c r="E3439" i="4"/>
  <c r="E4540" i="4"/>
  <c r="E5947" i="4"/>
  <c r="E5491" i="4"/>
  <c r="F4590" i="4"/>
  <c r="H4590" i="4"/>
  <c r="E3897" i="4"/>
  <c r="E4297" i="4"/>
  <c r="E6113" i="4"/>
  <c r="E6400" i="4"/>
  <c r="G6400" i="4"/>
  <c r="I6400" i="4" s="1"/>
  <c r="G6302" i="4"/>
  <c r="I6302" i="4" s="1"/>
  <c r="E6302" i="4"/>
  <c r="E5924" i="4"/>
  <c r="E3016" i="4"/>
  <c r="F3445" i="4"/>
  <c r="H3445" i="4"/>
  <c r="F1798" i="4"/>
  <c r="H1798" i="4"/>
  <c r="E2417" i="4"/>
  <c r="E2649" i="4"/>
  <c r="E654" i="4"/>
  <c r="E2019" i="4"/>
  <c r="E2155" i="4"/>
  <c r="E5041" i="4"/>
  <c r="E5105" i="4"/>
  <c r="E2314" i="4"/>
  <c r="E4905" i="4"/>
  <c r="E5185" i="4"/>
  <c r="E5297" i="4"/>
  <c r="E5290" i="4"/>
  <c r="E5378" i="4"/>
  <c r="E5490" i="4"/>
  <c r="E711" i="4"/>
  <c r="E5601" i="4"/>
  <c r="E5649" i="4"/>
  <c r="E6307" i="4"/>
  <c r="E5121" i="4"/>
  <c r="E5457" i="4"/>
  <c r="E5841" i="4"/>
  <c r="G6201" i="4"/>
  <c r="I6201" i="4" s="1"/>
  <c r="E6201" i="4"/>
  <c r="E5958" i="4"/>
  <c r="E4940" i="4"/>
  <c r="E2237" i="4"/>
  <c r="E4852" i="4"/>
  <c r="E1786" i="4"/>
  <c r="F3773" i="4"/>
  <c r="H3773" i="4"/>
  <c r="E5769" i="4"/>
  <c r="E2569" i="4"/>
  <c r="E3794" i="4"/>
  <c r="E5292" i="4"/>
  <c r="E5537" i="4"/>
  <c r="H2304" i="4"/>
  <c r="F2390" i="4"/>
  <c r="H2390" i="4"/>
  <c r="E5539" i="4"/>
  <c r="G6235" i="4"/>
  <c r="I6235" i="4" s="1"/>
  <c r="E6235" i="4"/>
  <c r="E5619" i="4"/>
  <c r="E2571" i="4"/>
  <c r="E3953" i="4"/>
  <c r="E4609" i="4"/>
  <c r="E5321" i="4"/>
  <c r="E5596" i="4"/>
  <c r="F4868" i="4"/>
  <c r="H4868" i="4" s="1"/>
  <c r="E2525" i="4"/>
  <c r="F1990" i="4"/>
  <c r="H1990" i="4" s="1"/>
  <c r="G6179" i="4"/>
  <c r="I6179" i="4" s="1"/>
  <c r="E2653" i="4"/>
  <c r="E5876" i="4"/>
  <c r="E3769" i="4"/>
  <c r="E4057" i="4"/>
  <c r="E4793" i="4"/>
  <c r="E5550" i="4"/>
  <c r="E5155" i="4"/>
  <c r="E2037" i="4"/>
  <c r="E1824" i="4"/>
  <c r="F3655" i="4"/>
  <c r="H3655" i="4"/>
  <c r="E3256" i="4"/>
  <c r="G6318" i="4"/>
  <c r="I6318" i="4" s="1"/>
  <c r="E4073" i="4"/>
  <c r="H2942" i="4"/>
  <c r="E5516" i="4"/>
  <c r="E5593" i="4"/>
  <c r="E4851" i="4"/>
  <c r="E4614" i="4"/>
  <c r="E4446" i="4"/>
  <c r="E6126" i="4"/>
  <c r="E5804" i="4"/>
  <c r="E4625" i="4"/>
  <c r="E3401" i="4"/>
  <c r="H5642" i="4"/>
  <c r="H4205" i="4"/>
  <c r="E6422" i="4"/>
  <c r="G6328" i="4"/>
  <c r="I6328" i="4" s="1"/>
  <c r="G6332" i="4"/>
  <c r="I6332" i="4" s="1"/>
  <c r="E2093" i="4"/>
  <c r="E4545" i="4"/>
  <c r="H5591" i="4"/>
  <c r="E5932" i="4"/>
  <c r="E4481" i="4"/>
  <c r="E4881" i="4"/>
  <c r="E2993" i="4"/>
  <c r="E4361" i="4"/>
  <c r="E6017" i="4"/>
  <c r="E6227" i="4"/>
  <c r="E4962" i="4"/>
  <c r="E3833" i="4"/>
  <c r="E3163" i="4"/>
  <c r="E2636" i="4"/>
  <c r="E1933" i="4"/>
  <c r="E4601" i="4"/>
  <c r="E6393" i="4"/>
  <c r="E3147" i="4"/>
  <c r="E4346" i="4"/>
  <c r="E5258" i="4"/>
  <c r="H4519" i="4"/>
  <c r="E1685" i="4"/>
  <c r="E5497" i="4"/>
  <c r="G6209" i="4"/>
  <c r="I6209" i="4" s="1"/>
  <c r="G6233" i="4"/>
  <c r="I6233" i="4" s="1"/>
  <c r="E6050" i="4"/>
  <c r="H1894" i="4"/>
  <c r="G6258" i="4"/>
  <c r="I6258" i="4" s="1"/>
  <c r="E1820" i="4"/>
  <c r="G6365" i="4"/>
  <c r="I6365" i="4" s="1"/>
  <c r="E2220" i="4"/>
  <c r="G6234" i="4"/>
  <c r="I6234" i="4" s="1"/>
  <c r="E2683" i="4"/>
  <c r="E4676" i="4"/>
  <c r="E5188" i="4"/>
  <c r="E3553" i="4"/>
  <c r="E4362" i="4"/>
  <c r="H3805" i="4"/>
  <c r="E2685" i="4"/>
  <c r="E4825" i="4"/>
  <c r="E5897" i="4"/>
  <c r="E3913" i="4"/>
  <c r="E4418" i="4"/>
  <c r="E2131" i="4"/>
  <c r="E2421" i="4"/>
  <c r="E2485" i="4"/>
  <c r="E2969" i="4"/>
  <c r="E3041" i="4"/>
  <c r="E3185" i="4"/>
  <c r="E3257" i="4"/>
  <c r="E4889" i="4"/>
  <c r="E5553" i="4"/>
  <c r="E5793" i="4"/>
  <c r="E6321" i="4"/>
  <c r="G6415" i="4"/>
  <c r="I6415" i="4" s="1"/>
  <c r="E5314" i="4"/>
  <c r="E1278" i="4"/>
  <c r="E4930" i="4"/>
  <c r="E4212" i="4"/>
  <c r="E2587" i="4"/>
  <c r="E5668" i="4"/>
  <c r="H5482" i="4"/>
  <c r="E1730" i="4"/>
  <c r="G6193" i="4"/>
  <c r="I6193" i="4" s="1"/>
  <c r="E3489" i="4"/>
  <c r="G6282" i="4"/>
  <c r="I6282" i="4" s="1"/>
  <c r="E2581" i="4"/>
  <c r="E4497" i="4"/>
  <c r="E4953" i="4"/>
  <c r="F6218" i="4"/>
  <c r="H6218" i="4" s="1"/>
  <c r="G6408" i="4"/>
  <c r="I6408" i="4" s="1"/>
  <c r="E5905" i="4"/>
  <c r="G6225" i="4"/>
  <c r="I6225" i="4" s="1"/>
  <c r="G6361" i="4"/>
  <c r="I6361" i="4" s="1"/>
  <c r="E4490" i="4"/>
  <c r="E2250" i="4"/>
  <c r="E5634" i="4"/>
  <c r="E5874" i="4"/>
  <c r="G6395" i="4"/>
  <c r="I6395" i="4" s="1"/>
  <c r="E4156" i="4"/>
  <c r="E5500" i="4"/>
  <c r="E4942" i="4"/>
  <c r="G6294" i="4"/>
  <c r="I6294" i="4" s="1"/>
  <c r="H3997" i="4"/>
  <c r="E4801" i="4"/>
  <c r="H4711" i="4"/>
  <c r="H3328" i="4"/>
  <c r="G6369" i="4"/>
  <c r="I6369" i="4" s="1"/>
  <c r="E2629" i="4"/>
  <c r="G6403" i="4"/>
  <c r="I6403" i="4" s="1"/>
  <c r="E4810" i="4"/>
  <c r="E5930" i="4"/>
  <c r="H2982" i="4"/>
  <c r="E5194" i="4"/>
  <c r="H3998" i="4"/>
  <c r="E2194" i="4"/>
  <c r="E1587" i="4"/>
  <c r="E4996" i="4"/>
  <c r="E5180" i="4"/>
  <c r="E2085" i="4"/>
  <c r="E2757" i="4"/>
  <c r="E1637" i="4"/>
  <c r="E1957" i="4"/>
  <c r="E2057" i="4"/>
  <c r="E2253" i="4"/>
  <c r="E2269" i="4"/>
  <c r="E2493" i="4"/>
  <c r="E3289" i="4"/>
  <c r="E3921" i="4"/>
  <c r="E3937" i="4"/>
  <c r="E5113" i="4"/>
  <c r="E5585" i="4"/>
  <c r="E5737" i="4"/>
  <c r="E6057" i="4"/>
  <c r="E6281" i="4"/>
  <c r="E6409" i="4"/>
  <c r="E3980" i="4"/>
  <c r="E4135" i="4"/>
  <c r="E4394" i="4"/>
  <c r="F6368" i="4"/>
  <c r="H6368" i="4" s="1"/>
  <c r="E1183" i="4"/>
  <c r="E6155" i="4"/>
  <c r="E3788" i="4"/>
  <c r="E5644" i="4"/>
  <c r="E6060" i="4"/>
  <c r="G6316" i="4"/>
  <c r="I6316" i="4" s="1"/>
  <c r="H6370" i="4"/>
  <c r="E3974" i="4"/>
  <c r="E1622" i="4"/>
  <c r="E4959" i="4"/>
  <c r="E2381" i="4"/>
  <c r="E3385" i="4"/>
  <c r="E3649" i="4"/>
  <c r="E4473" i="4"/>
  <c r="E4729" i="4"/>
  <c r="E4817" i="4"/>
  <c r="E5745" i="4"/>
  <c r="G6217" i="4"/>
  <c r="I6217" i="4" s="1"/>
  <c r="G6387" i="4"/>
  <c r="I6387" i="4" s="1"/>
  <c r="E4970" i="4"/>
  <c r="E3320" i="4"/>
  <c r="E4148" i="4"/>
  <c r="E4491" i="4"/>
  <c r="E4555" i="4"/>
  <c r="E4843" i="4"/>
  <c r="E5259" i="4"/>
  <c r="E5643" i="4"/>
  <c r="G6211" i="4"/>
  <c r="I6211" i="4" s="1"/>
  <c r="E895" i="4"/>
  <c r="E2724" i="4"/>
  <c r="E5505" i="4"/>
  <c r="E2266" i="4"/>
  <c r="E4412" i="4"/>
  <c r="G6180" i="4"/>
  <c r="I6180" i="4" s="1"/>
  <c r="E5890" i="4"/>
  <c r="E1020" i="4"/>
  <c r="G6401" i="4"/>
  <c r="I6401" i="4" s="1"/>
  <c r="E2699" i="4"/>
  <c r="E3623" i="4"/>
  <c r="E4422" i="4"/>
  <c r="E1985" i="4"/>
  <c r="E6405" i="4"/>
  <c r="E3468" i="4"/>
  <c r="E2228" i="4"/>
  <c r="G6315" i="4"/>
  <c r="I6315" i="4" s="1"/>
  <c r="G6212" i="4"/>
  <c r="I6212" i="4" s="1"/>
  <c r="H6296" i="4"/>
  <c r="E4430" i="4"/>
  <c r="E5112" i="4"/>
  <c r="G6337" i="4"/>
  <c r="I6337" i="4" s="1"/>
  <c r="E2283" i="4"/>
  <c r="E5879" i="4"/>
  <c r="E2009" i="4"/>
  <c r="E1197" i="4"/>
  <c r="E1693" i="4"/>
  <c r="E1797" i="4"/>
  <c r="E1917" i="4"/>
  <c r="E2425" i="4"/>
  <c r="E3633" i="4"/>
  <c r="E5057" i="4"/>
  <c r="G6250" i="4"/>
  <c r="I6250" i="4" s="1"/>
  <c r="H3360" i="4"/>
  <c r="E2541" i="4"/>
  <c r="G6341" i="4"/>
  <c r="I6341" i="4" s="1"/>
  <c r="E2210" i="4"/>
  <c r="E4667" i="4"/>
  <c r="E5762" i="4"/>
  <c r="G6210" i="4"/>
  <c r="I6210" i="4" s="1"/>
  <c r="E4322" i="4"/>
  <c r="H1888" i="4"/>
  <c r="E4954" i="4"/>
  <c r="E1987" i="4"/>
  <c r="E1877" i="4"/>
  <c r="E4737" i="4"/>
  <c r="E6349" i="4"/>
  <c r="E4795" i="4"/>
  <c r="E2437" i="4"/>
  <c r="E2785" i="4"/>
  <c r="G6353" i="4"/>
  <c r="I6353" i="4" s="1"/>
  <c r="E2996" i="4"/>
  <c r="E4618" i="4"/>
  <c r="H4237" i="4"/>
  <c r="E2831" i="4"/>
  <c r="E6106" i="4"/>
  <c r="E894" i="4"/>
  <c r="E1563" i="4"/>
  <c r="E3273" i="4"/>
  <c r="E2657" i="4"/>
  <c r="E3081" i="4"/>
  <c r="E5563" i="4"/>
  <c r="E5995" i="4"/>
  <c r="G6251" i="4"/>
  <c r="I6251" i="4" s="1"/>
  <c r="E6251" i="4"/>
  <c r="F5316" i="4"/>
  <c r="H5316" i="4" s="1"/>
  <c r="F5620" i="4"/>
  <c r="H5620" i="4" s="1"/>
  <c r="E1807" i="4"/>
  <c r="E2367" i="4"/>
  <c r="E2887" i="4"/>
  <c r="E3150" i="4"/>
  <c r="E3486" i="4"/>
  <c r="E5270" i="4"/>
  <c r="E5686" i="4"/>
  <c r="E2040" i="4"/>
  <c r="E2512" i="4"/>
  <c r="E3255" i="4"/>
  <c r="E1099" i="4"/>
  <c r="E1332" i="4"/>
  <c r="E3726" i="4"/>
  <c r="E4766" i="4"/>
  <c r="E1130" i="4"/>
  <c r="E1418" i="4"/>
  <c r="E2128" i="4"/>
  <c r="E2928" i="4"/>
  <c r="E3543" i="4"/>
  <c r="E3513" i="4"/>
  <c r="E3777" i="4"/>
  <c r="E1268" i="4"/>
  <c r="E2929" i="4"/>
  <c r="E6123" i="4"/>
  <c r="H2912" i="4"/>
  <c r="E5527" i="4"/>
  <c r="E2138" i="4"/>
  <c r="E2282" i="4"/>
  <c r="E2802" i="4"/>
  <c r="E3169" i="4"/>
  <c r="E3745" i="4"/>
  <c r="E1214" i="4"/>
  <c r="E1812" i="4"/>
  <c r="E2075" i="4"/>
  <c r="E4033" i="4"/>
  <c r="E4337" i="4"/>
  <c r="E4513" i="4"/>
  <c r="E4961" i="4"/>
  <c r="E5329" i="4"/>
  <c r="E5417" i="4"/>
  <c r="E5721" i="4"/>
  <c r="E5913" i="4"/>
  <c r="E6049" i="4"/>
  <c r="E6121" i="4"/>
  <c r="E1047" i="4"/>
  <c r="E1741" i="4"/>
  <c r="E1853" i="4"/>
  <c r="E2692" i="4"/>
  <c r="E4906" i="4"/>
  <c r="E2563" i="4"/>
  <c r="E2315" i="4"/>
  <c r="E4675" i="4"/>
  <c r="F2694" i="4"/>
  <c r="H2694" i="4" s="1"/>
  <c r="E3616" i="4"/>
  <c r="E6008" i="4"/>
  <c r="E5016" i="4"/>
  <c r="E4111" i="4"/>
  <c r="G6274" i="4"/>
  <c r="I6274" i="4" s="1"/>
  <c r="F1976" i="4"/>
  <c r="H1976" i="4" s="1"/>
  <c r="E6046" i="4"/>
  <c r="E2884" i="4"/>
  <c r="E3187" i="4"/>
  <c r="E3898" i="4"/>
  <c r="F3216" i="4"/>
  <c r="H3216" i="4"/>
  <c r="E3910" i="4"/>
  <c r="E4294" i="4"/>
  <c r="E5902" i="4"/>
  <c r="E6006" i="4"/>
  <c r="E3783" i="4"/>
  <c r="E5880" i="4"/>
  <c r="E4452" i="4"/>
  <c r="E1571" i="4"/>
  <c r="E1679" i="4"/>
  <c r="E2703" i="4"/>
  <c r="E3518" i="4"/>
  <c r="E4382" i="4"/>
  <c r="E5366" i="4"/>
  <c r="E1458" i="4"/>
  <c r="E2664" i="4"/>
  <c r="E5175" i="4"/>
  <c r="E3758" i="4"/>
  <c r="E6097" i="4"/>
  <c r="G6273" i="4"/>
  <c r="I6273" i="4" s="1"/>
  <c r="G6345" i="4"/>
  <c r="I6345" i="4" s="1"/>
  <c r="G6406" i="4"/>
  <c r="I6406" i="4" s="1"/>
  <c r="E5850" i="4"/>
  <c r="E6107" i="4"/>
  <c r="E5418" i="4"/>
  <c r="G6238" i="4"/>
  <c r="I6238" i="4" s="1"/>
  <c r="E3228" i="4"/>
  <c r="E2101" i="4"/>
  <c r="E2521" i="4"/>
  <c r="G6397" i="4"/>
  <c r="I6397" i="4" s="1"/>
  <c r="E5578" i="4"/>
  <c r="E6027" i="4"/>
  <c r="G6236" i="4"/>
  <c r="I6236" i="4" s="1"/>
  <c r="E5698" i="4"/>
  <c r="E1773" i="4"/>
  <c r="E5595" i="4"/>
  <c r="G6308" i="4"/>
  <c r="I6308" i="4" s="1"/>
  <c r="H3801" i="4"/>
  <c r="F6295" i="4"/>
  <c r="H6295" i="4" s="1"/>
  <c r="E1536" i="4"/>
  <c r="E1719" i="4"/>
  <c r="E2431" i="4"/>
  <c r="E4638" i="4"/>
  <c r="E1640" i="4"/>
  <c r="E1743" i="4"/>
  <c r="E2959" i="4"/>
  <c r="E1114" i="4"/>
  <c r="E1394" i="4"/>
  <c r="E6386" i="4"/>
  <c r="G6386" i="4"/>
  <c r="I6386" i="4" s="1"/>
  <c r="E3843" i="4"/>
  <c r="E4003" i="4"/>
  <c r="E4163" i="4"/>
  <c r="E4459" i="4"/>
  <c r="E5147" i="4"/>
  <c r="E5243" i="4"/>
  <c r="E5371" i="4"/>
  <c r="E4115" i="4"/>
  <c r="E4307" i="4"/>
  <c r="E4603" i="4"/>
  <c r="E5627" i="4"/>
  <c r="E5907" i="4"/>
  <c r="E6051" i="4"/>
  <c r="E6243" i="4"/>
  <c r="G6243" i="4"/>
  <c r="I6243" i="4" s="1"/>
  <c r="E5451" i="4"/>
  <c r="E5547" i="4"/>
  <c r="E5803" i="4"/>
  <c r="E6195" i="4"/>
  <c r="G6195" i="4"/>
  <c r="I6195" i="4" s="1"/>
  <c r="G6347" i="4"/>
  <c r="I6347" i="4" s="1"/>
  <c r="E6347" i="4"/>
  <c r="E3396" i="4"/>
  <c r="E3644" i="4"/>
  <c r="E3844" i="4"/>
  <c r="E3964" i="4"/>
  <c r="E4100" i="4"/>
  <c r="E4172" i="4"/>
  <c r="E4820" i="4"/>
  <c r="E4932" i="4"/>
  <c r="E5012" i="4"/>
  <c r="E5460" i="4"/>
  <c r="E5580" i="4"/>
  <c r="E5732" i="4"/>
  <c r="E5868" i="4"/>
  <c r="E5988" i="4"/>
  <c r="E6116" i="4"/>
  <c r="E6244" i="4"/>
  <c r="G6244" i="4"/>
  <c r="I6244" i="4" s="1"/>
  <c r="E5531" i="4"/>
  <c r="E5651" i="4"/>
  <c r="E5963" i="4"/>
  <c r="E6091" i="4"/>
  <c r="E6219" i="4"/>
  <c r="G6219" i="4"/>
  <c r="I6219" i="4" s="1"/>
  <c r="E6331" i="4"/>
  <c r="G6331" i="4"/>
  <c r="I6331" i="4" s="1"/>
  <c r="E4131" i="4"/>
  <c r="E4619" i="4"/>
  <c r="E4883" i="4"/>
  <c r="E5291" i="4"/>
  <c r="E6402" i="4"/>
  <c r="G6402" i="4"/>
  <c r="I6402" i="4" s="1"/>
  <c r="E3971" i="4"/>
  <c r="E4059" i="4"/>
  <c r="E4299" i="4"/>
  <c r="E4979" i="4"/>
  <c r="E5075" i="4"/>
  <c r="E6362" i="4"/>
  <c r="G6362" i="4"/>
  <c r="I6362" i="4" s="1"/>
  <c r="E6378" i="4"/>
  <c r="G6378" i="4"/>
  <c r="I6378" i="4" s="1"/>
  <c r="E5499" i="4"/>
  <c r="E5747" i="4"/>
  <c r="E5851" i="4"/>
  <c r="E6067" i="4"/>
  <c r="E6171" i="4"/>
  <c r="E6291" i="4"/>
  <c r="G6291" i="4"/>
  <c r="I6291" i="4" s="1"/>
  <c r="E3524" i="4"/>
  <c r="E3716" i="4"/>
  <c r="E3860" i="4"/>
  <c r="E3972" i="4"/>
  <c r="E4332" i="4"/>
  <c r="E5300" i="4"/>
  <c r="E5428" i="4"/>
  <c r="E5964" i="4"/>
  <c r="E6092" i="4"/>
  <c r="E6220" i="4"/>
  <c r="G6220" i="4"/>
  <c r="I6220" i="4" s="1"/>
  <c r="E3452" i="4"/>
  <c r="E3652" i="4"/>
  <c r="E3820" i="4"/>
  <c r="E3900" i="4"/>
  <c r="E4012" i="4"/>
  <c r="E4260" i="4"/>
  <c r="E4532" i="4"/>
  <c r="E4732" i="4"/>
  <c r="E4860" i="4"/>
  <c r="E5740" i="4"/>
  <c r="E6004" i="4"/>
  <c r="E3460" i="4"/>
  <c r="E3612" i="4"/>
  <c r="E4164" i="4"/>
  <c r="E4524" i="4"/>
  <c r="E4644" i="4"/>
  <c r="E5588" i="4"/>
  <c r="E5716" i="4"/>
  <c r="E5948" i="4"/>
  <c r="E6076" i="4"/>
  <c r="E6204" i="4"/>
  <c r="G6204" i="4"/>
  <c r="I6204" i="4" s="1"/>
  <c r="E6418" i="4"/>
  <c r="G6418" i="4"/>
  <c r="I6418" i="4" s="1"/>
  <c r="E3859" i="4"/>
  <c r="E4075" i="4"/>
  <c r="E4195" i="4"/>
  <c r="E5067" i="4"/>
  <c r="E5171" i="4"/>
  <c r="E3963" i="4"/>
  <c r="E5347" i="4"/>
  <c r="E5427" i="4"/>
  <c r="E5659" i="4"/>
  <c r="E5755" i="4"/>
  <c r="E5939" i="4"/>
  <c r="E6163" i="4"/>
  <c r="E5275" i="4"/>
  <c r="E5571" i="4"/>
  <c r="E5691" i="4"/>
  <c r="E5835" i="4"/>
  <c r="E3420" i="4"/>
  <c r="E3708" i="4"/>
  <c r="E3876" i="4"/>
  <c r="E4108" i="4"/>
  <c r="E4196" i="4"/>
  <c r="E4300" i="4"/>
  <c r="E4436" i="4"/>
  <c r="E4548" i="4"/>
  <c r="E4716" i="4"/>
  <c r="E4844" i="4"/>
  <c r="E4956" i="4"/>
  <c r="E5036" i="4"/>
  <c r="E5612" i="4"/>
  <c r="E6020" i="4"/>
  <c r="E6148" i="4"/>
  <c r="E5395" i="4"/>
  <c r="E5675" i="4"/>
  <c r="E5891" i="4"/>
  <c r="E6363" i="4"/>
  <c r="G6363" i="4"/>
  <c r="I6363" i="4" s="1"/>
  <c r="E4155" i="4"/>
  <c r="E5083" i="4"/>
  <c r="E3923" i="4"/>
  <c r="E3987" i="4"/>
  <c r="E4083" i="4"/>
  <c r="E4571" i="4"/>
  <c r="E5219" i="4"/>
  <c r="E6410" i="4"/>
  <c r="G6410" i="4"/>
  <c r="I6410" i="4" s="1"/>
  <c r="E5419" i="4"/>
  <c r="E5763" i="4"/>
  <c r="E5987" i="4"/>
  <c r="G6203" i="4"/>
  <c r="I6203" i="4" s="1"/>
  <c r="E6203" i="4"/>
  <c r="E3556" i="4"/>
  <c r="E3740" i="4"/>
  <c r="E3892" i="4"/>
  <c r="E4004" i="4"/>
  <c r="E4612" i="4"/>
  <c r="E4708" i="4"/>
  <c r="E5004" i="4"/>
  <c r="E5100" i="4"/>
  <c r="E5332" i="4"/>
  <c r="E5452" i="4"/>
  <c r="E5820" i="4"/>
  <c r="E5996" i="4"/>
  <c r="E6124" i="4"/>
  <c r="E6252" i="4"/>
  <c r="G6252" i="4"/>
  <c r="I6252" i="4" s="1"/>
  <c r="E3372" i="4"/>
  <c r="E3476" i="4"/>
  <c r="E3684" i="4"/>
  <c r="E3836" i="4"/>
  <c r="E3932" i="4"/>
  <c r="E4036" i="4"/>
  <c r="E4420" i="4"/>
  <c r="E4764" i="4"/>
  <c r="E4884" i="4"/>
  <c r="E5212" i="4"/>
  <c r="E5660" i="4"/>
  <c r="E5916" i="4"/>
  <c r="E6172" i="4"/>
  <c r="E3628" i="4"/>
  <c r="E3812" i="4"/>
  <c r="E4444" i="4"/>
  <c r="E4668" i="4"/>
  <c r="E4796" i="4"/>
  <c r="E5148" i="4"/>
  <c r="E5316" i="4"/>
  <c r="E5436" i="4"/>
  <c r="E5860" i="4"/>
  <c r="E3473" i="4"/>
  <c r="E3661" i="4"/>
  <c r="E637" i="4"/>
  <c r="E3819" i="4"/>
  <c r="E4387" i="4"/>
  <c r="E4923" i="4"/>
  <c r="E5195" i="4"/>
  <c r="E3883" i="4"/>
  <c r="E3995" i="4"/>
  <c r="E4707" i="4"/>
  <c r="E4955" i="4"/>
  <c r="E5379" i="4"/>
  <c r="E5555" i="4"/>
  <c r="E5683" i="4"/>
  <c r="E5779" i="4"/>
  <c r="E6187" i="4"/>
  <c r="G6187" i="4"/>
  <c r="I6187" i="4" s="1"/>
  <c r="E5507" i="4"/>
  <c r="E5603" i="4"/>
  <c r="E5859" i="4"/>
  <c r="E6011" i="4"/>
  <c r="E3444" i="4"/>
  <c r="E3908" i="4"/>
  <c r="E4052" i="4"/>
  <c r="E4132" i="4"/>
  <c r="E4220" i="4"/>
  <c r="E4572" i="4"/>
  <c r="E4980" i="4"/>
  <c r="E5196" i="4"/>
  <c r="E5276" i="4"/>
  <c r="G6188" i="4"/>
  <c r="I6188" i="4" s="1"/>
  <c r="E6188" i="4"/>
  <c r="E5787" i="4"/>
  <c r="E6147" i="4"/>
  <c r="G6283" i="4"/>
  <c r="I6283" i="4" s="1"/>
  <c r="E6283" i="4"/>
  <c r="E3979" i="4"/>
  <c r="E4171" i="4"/>
  <c r="E4363" i="4"/>
  <c r="E4659" i="4"/>
  <c r="E4827" i="4"/>
  <c r="E4947" i="4"/>
  <c r="E5107" i="4"/>
  <c r="E5403" i="4"/>
  <c r="E6338" i="4"/>
  <c r="G6338" i="4"/>
  <c r="I6338" i="4" s="1"/>
  <c r="E3939" i="4"/>
  <c r="E4011" i="4"/>
  <c r="E4091" i="4"/>
  <c r="E4219" i="4"/>
  <c r="E4499" i="4"/>
  <c r="E4635" i="4"/>
  <c r="E4763" i="4"/>
  <c r="E5035" i="4"/>
  <c r="E5251" i="4"/>
  <c r="E5795" i="4"/>
  <c r="E5899" i="4"/>
  <c r="E6019" i="4"/>
  <c r="E6115" i="4"/>
  <c r="E3412" i="4"/>
  <c r="E3772" i="4"/>
  <c r="E3916" i="4"/>
  <c r="E4020" i="4"/>
  <c r="E4508" i="4"/>
  <c r="E4636" i="4"/>
  <c r="E4740" i="4"/>
  <c r="E4924" i="4"/>
  <c r="E5028" i="4"/>
  <c r="E5132" i="4"/>
  <c r="E5228" i="4"/>
  <c r="E5356" i="4"/>
  <c r="E5484" i="4"/>
  <c r="E5604" i="4"/>
  <c r="E6276" i="4"/>
  <c r="G6276" i="4"/>
  <c r="I6276" i="4" s="1"/>
  <c r="E3380" i="4"/>
  <c r="E3596" i="4"/>
  <c r="E3852" i="4"/>
  <c r="E3956" i="4"/>
  <c r="E4060" i="4"/>
  <c r="E4324" i="4"/>
  <c r="E4468" i="4"/>
  <c r="E5252" i="4"/>
  <c r="E5444" i="4"/>
  <c r="E5556" i="4"/>
  <c r="E5940" i="4"/>
  <c r="E6068" i="4"/>
  <c r="E6196" i="4"/>
  <c r="G6196" i="4"/>
  <c r="I6196" i="4" s="1"/>
  <c r="E3548" i="4"/>
  <c r="E3700" i="4"/>
  <c r="E4028" i="4"/>
  <c r="E4284" i="4"/>
  <c r="E4460" i="4"/>
  <c r="E4596" i="4"/>
  <c r="E5060" i="4"/>
  <c r="E5348" i="4"/>
  <c r="E5532" i="4"/>
  <c r="E5892" i="4"/>
  <c r="G6358" i="4"/>
  <c r="I6358" i="4" s="1"/>
  <c r="E6346" i="4"/>
  <c r="G6346" i="4"/>
  <c r="I6346" i="4" s="1"/>
  <c r="E3827" i="4"/>
  <c r="E4139" i="4"/>
  <c r="E4411" i="4"/>
  <c r="E5123" i="4"/>
  <c r="E5211" i="4"/>
  <c r="E3899" i="4"/>
  <c r="E4971" i="4"/>
  <c r="E5139" i="4"/>
  <c r="E5587" i="4"/>
  <c r="E5707" i="4"/>
  <c r="E5811" i="4"/>
  <c r="E5435" i="4"/>
  <c r="E5523" i="4"/>
  <c r="E5883" i="4"/>
  <c r="E6043" i="4"/>
  <c r="E3604" i="4"/>
  <c r="E3804" i="4"/>
  <c r="E3940" i="4"/>
  <c r="E4092" i="4"/>
  <c r="E4364" i="4"/>
  <c r="E4484" i="4"/>
  <c r="E4660" i="4"/>
  <c r="E4788" i="4"/>
  <c r="E4908" i="4"/>
  <c r="E5108" i="4"/>
  <c r="E5220" i="4"/>
  <c r="E5308" i="4"/>
  <c r="E5692" i="4"/>
  <c r="E5836" i="4"/>
  <c r="E6059" i="4"/>
  <c r="H5182" i="4"/>
  <c r="H2550" i="4"/>
  <c r="E4027" i="4"/>
  <c r="E4227" i="4"/>
  <c r="E4371" i="4"/>
  <c r="E4595" i="4"/>
  <c r="E4739" i="4"/>
  <c r="E4859" i="4"/>
  <c r="E5003" i="4"/>
  <c r="E6370" i="4"/>
  <c r="G6370" i="4"/>
  <c r="I6370" i="4" s="1"/>
  <c r="E3947" i="4"/>
  <c r="E4035" i="4"/>
  <c r="E4107" i="4"/>
  <c r="E4275" i="4"/>
  <c r="E4507" i="4"/>
  <c r="E4787" i="4"/>
  <c r="E4915" i="4"/>
  <c r="E5051" i="4"/>
  <c r="G6354" i="4"/>
  <c r="I6354" i="4" s="1"/>
  <c r="E6354" i="4"/>
  <c r="E5475" i="4"/>
  <c r="E5579" i="4"/>
  <c r="E5731" i="4"/>
  <c r="E5931" i="4"/>
  <c r="E6035" i="4"/>
  <c r="E6139" i="4"/>
  <c r="E6267" i="4"/>
  <c r="G6267" i="4"/>
  <c r="I6267" i="4" s="1"/>
  <c r="E3484" i="4"/>
  <c r="E3636" i="4"/>
  <c r="E4044" i="4"/>
  <c r="E4308" i="4"/>
  <c r="E4948" i="4"/>
  <c r="E5156" i="4"/>
  <c r="E5404" i="4"/>
  <c r="E5508" i="4"/>
  <c r="E5764" i="4"/>
  <c r="E3516" i="4"/>
  <c r="E3620" i="4"/>
  <c r="E3868" i="4"/>
  <c r="E4116" i="4"/>
  <c r="E4348" i="4"/>
  <c r="E4684" i="4"/>
  <c r="E4836" i="4"/>
  <c r="E5476" i="4"/>
  <c r="E5708" i="4"/>
  <c r="E5844" i="4"/>
  <c r="E5972" i="4"/>
  <c r="E6100" i="4"/>
  <c r="E6228" i="4"/>
  <c r="G6228" i="4"/>
  <c r="I6228" i="4" s="1"/>
  <c r="E3436" i="4"/>
  <c r="E3588" i="4"/>
  <c r="E3756" i="4"/>
  <c r="E3884" i="4"/>
  <c r="E4124" i="4"/>
  <c r="E4380" i="4"/>
  <c r="E4620" i="4"/>
  <c r="E5084" i="4"/>
  <c r="E5244" i="4"/>
  <c r="E5380" i="4"/>
  <c r="E5564" i="4"/>
  <c r="E5684" i="4"/>
  <c r="E5812" i="4"/>
  <c r="E6044" i="4"/>
  <c r="E6300" i="4"/>
  <c r="G6300" i="4"/>
  <c r="I6300" i="4" s="1"/>
  <c r="E3647" i="4"/>
  <c r="E4834" i="4"/>
  <c r="E6058" i="4"/>
  <c r="E3830" i="4"/>
  <c r="E3958" i="4"/>
  <c r="E4222" i="4"/>
  <c r="E4318" i="4"/>
  <c r="E4414" i="4"/>
  <c r="E4494" i="4"/>
  <c r="E4758" i="4"/>
  <c r="E4918" i="4"/>
  <c r="E5158" i="4"/>
  <c r="E5358" i="4"/>
  <c r="E5662" i="4"/>
  <c r="E5790" i="4"/>
  <c r="E5926" i="4"/>
  <c r="E3455" i="4"/>
  <c r="E3559" i="4"/>
  <c r="E4247" i="4"/>
  <c r="E5248" i="4"/>
  <c r="E3483" i="4"/>
  <c r="F5778" i="4"/>
  <c r="H5778" i="4" s="1"/>
  <c r="E4770" i="4"/>
  <c r="F5702" i="4"/>
  <c r="H5702" i="4" s="1"/>
  <c r="E6376" i="4"/>
  <c r="G6376" i="4"/>
  <c r="I6376" i="4" s="1"/>
  <c r="F5383" i="4"/>
  <c r="H5383" i="4" s="1"/>
  <c r="E3032" i="4"/>
  <c r="E3307" i="4"/>
  <c r="E5730" i="4"/>
  <c r="E2852" i="4"/>
  <c r="H1590" i="4"/>
  <c r="H4871" i="4"/>
  <c r="E2130" i="4"/>
  <c r="E2754" i="4"/>
  <c r="E2274" i="4"/>
  <c r="E6026" i="4"/>
  <c r="E3714" i="4"/>
  <c r="E3546" i="4"/>
  <c r="H1350" i="4"/>
  <c r="H5409" i="4"/>
  <c r="F4253" i="4"/>
  <c r="H4253" i="4" s="1"/>
  <c r="E5322" i="4"/>
  <c r="E3698" i="4"/>
  <c r="F3743" i="4"/>
  <c r="H3743" i="4" s="1"/>
  <c r="H4893" i="4"/>
  <c r="E4246" i="4"/>
  <c r="E4334" i="4"/>
  <c r="E4510" i="4"/>
  <c r="E5806" i="4"/>
  <c r="E6078" i="4"/>
  <c r="E6079" i="4"/>
  <c r="E4118" i="4"/>
  <c r="E4846" i="4"/>
  <c r="E5574" i="4"/>
  <c r="E5830" i="4"/>
  <c r="E3511" i="4"/>
  <c r="E4054" i="4"/>
  <c r="E4358" i="4"/>
  <c r="E4686" i="4"/>
  <c r="E4982" i="4"/>
  <c r="E5046" i="4"/>
  <c r="E5638" i="4"/>
  <c r="E6222" i="4"/>
  <c r="G6222" i="4"/>
  <c r="I6222" i="4" s="1"/>
  <c r="E4376" i="4"/>
  <c r="E2504" i="4"/>
  <c r="E2728" i="4"/>
  <c r="E4862" i="4"/>
  <c r="E2384" i="4"/>
  <c r="E2992" i="4"/>
  <c r="E4718" i="4"/>
  <c r="E5174" i="4"/>
  <c r="E6142" i="4"/>
  <c r="F1342" i="4"/>
  <c r="H1342" i="4" s="1"/>
  <c r="F6303" i="4"/>
  <c r="H6303" i="4" s="1"/>
  <c r="E804" i="4"/>
  <c r="E1012" i="4"/>
  <c r="E1531" i="4"/>
  <c r="E1651" i="4"/>
  <c r="E1794" i="4"/>
  <c r="E2313" i="4"/>
  <c r="E2665" i="4"/>
  <c r="E2985" i="4"/>
  <c r="E3088" i="4"/>
  <c r="E3296" i="4"/>
  <c r="E3576" i="4"/>
  <c r="E3656" i="4"/>
  <c r="E3863" i="4"/>
  <c r="E3959" i="4"/>
  <c r="E4079" i="4"/>
  <c r="E4199" i="4"/>
  <c r="E4303" i="4"/>
  <c r="E4399" i="4"/>
  <c r="E4495" i="4"/>
  <c r="E4663" i="4"/>
  <c r="E4743" i="4"/>
  <c r="E5015" i="4"/>
  <c r="E5095" i="4"/>
  <c r="E5279" i="4"/>
  <c r="E5375" i="4"/>
  <c r="E5479" i="4"/>
  <c r="E5591" i="4"/>
  <c r="E5655" i="4"/>
  <c r="E5711" i="4"/>
  <c r="E6063" i="4"/>
  <c r="E6255" i="4"/>
  <c r="G6255" i="4"/>
  <c r="I6255" i="4" s="1"/>
  <c r="G6334" i="4"/>
  <c r="I6334" i="4" s="1"/>
  <c r="E6334" i="4"/>
  <c r="F5898" i="4"/>
  <c r="H5898" i="4"/>
  <c r="E1436" i="4"/>
  <c r="E1627" i="4"/>
  <c r="E1882" i="4"/>
  <c r="E1946" i="4"/>
  <c r="E2457" i="4"/>
  <c r="E2601" i="4"/>
  <c r="E3216" i="4"/>
  <c r="E3336" i="4"/>
  <c r="E3400" i="4"/>
  <c r="E3528" i="4"/>
  <c r="E3672" i="4"/>
  <c r="E3784" i="4"/>
  <c r="E4239" i="4"/>
  <c r="E4335" i="4"/>
  <c r="E4439" i="4"/>
  <c r="E4527" i="4"/>
  <c r="E4607" i="4"/>
  <c r="E4799" i="4"/>
  <c r="E4903" i="4"/>
  <c r="E5023" i="4"/>
  <c r="E5087" i="4"/>
  <c r="E5135" i="4"/>
  <c r="E5207" i="4"/>
  <c r="E5327" i="4"/>
  <c r="E5407" i="4"/>
  <c r="E5495" i="4"/>
  <c r="E5735" i="4"/>
  <c r="E5799" i="4"/>
  <c r="E5975" i="4"/>
  <c r="E6047" i="4"/>
  <c r="E6111" i="4"/>
  <c r="E6207" i="4"/>
  <c r="G6207" i="4"/>
  <c r="I6207" i="4" s="1"/>
  <c r="E6279" i="4"/>
  <c r="G6279" i="4"/>
  <c r="I6279" i="4" s="1"/>
  <c r="E6390" i="4"/>
  <c r="G6390" i="4"/>
  <c r="I6390" i="4" s="1"/>
  <c r="E821" i="4"/>
  <c r="E1644" i="4"/>
  <c r="E1739" i="4"/>
  <c r="E1883" i="4"/>
  <c r="E2202" i="4"/>
  <c r="E2362" i="4"/>
  <c r="E2546" i="4"/>
  <c r="E2834" i="4"/>
  <c r="E2890" i="4"/>
  <c r="E3002" i="4"/>
  <c r="E3457" i="4"/>
  <c r="E3753" i="4"/>
  <c r="E3872" i="4"/>
  <c r="E3968" i="4"/>
  <c r="E4080" i="4"/>
  <c r="E4168" i="4"/>
  <c r="E4328" i="4"/>
  <c r="E4424" i="4"/>
  <c r="E4528" i="4"/>
  <c r="E4632" i="4"/>
  <c r="E4736" i="4"/>
  <c r="E4832" i="4"/>
  <c r="E4928" i="4"/>
  <c r="E5000" i="4"/>
  <c r="E5056" i="4"/>
  <c r="E5264" i="4"/>
  <c r="E5352" i="4"/>
  <c r="E5440" i="4"/>
  <c r="E5536" i="4"/>
  <c r="E5608" i="4"/>
  <c r="E5688" i="4"/>
  <c r="E5768" i="4"/>
  <c r="E5944" i="4"/>
  <c r="E6024" i="4"/>
  <c r="E6096" i="4"/>
  <c r="E6168" i="4"/>
  <c r="E6232" i="4"/>
  <c r="G6232" i="4"/>
  <c r="I6232" i="4" s="1"/>
  <c r="G6320" i="4"/>
  <c r="I6320" i="4" s="1"/>
  <c r="E6320" i="4"/>
  <c r="E950" i="4"/>
  <c r="E1302" i="4"/>
  <c r="E1366" i="4"/>
  <c r="E1732" i="4"/>
  <c r="E1900" i="4"/>
  <c r="E2147" i="4"/>
  <c r="E2291" i="4"/>
  <c r="E2403" i="4"/>
  <c r="E3234" i="4"/>
  <c r="E3330" i="4"/>
  <c r="E3410" i="4"/>
  <c r="E3746" i="4"/>
  <c r="E3865" i="4"/>
  <c r="E4089" i="4"/>
  <c r="E4217" i="4"/>
  <c r="E4441" i="4"/>
  <c r="E4569" i="4"/>
  <c r="E4681" i="4"/>
  <c r="E5633" i="4"/>
  <c r="E5729" i="4"/>
  <c r="E5809" i="4"/>
  <c r="E5921" i="4"/>
  <c r="E6161" i="4"/>
  <c r="E6241" i="4"/>
  <c r="G6241" i="4"/>
  <c r="I6241" i="4" s="1"/>
  <c r="G6368" i="4"/>
  <c r="I6368" i="4" s="1"/>
  <c r="E6368" i="4"/>
  <c r="F5978" i="4"/>
  <c r="H5978" i="4" s="1"/>
  <c r="E2616" i="4"/>
  <c r="E2944" i="4"/>
  <c r="E3287" i="4"/>
  <c r="E4798" i="4"/>
  <c r="E5110" i="4"/>
  <c r="E5318" i="4"/>
  <c r="E5942" i="4"/>
  <c r="E2880" i="4"/>
  <c r="E5614" i="4"/>
  <c r="E2783" i="4"/>
  <c r="E3374" i="4"/>
  <c r="E3478" i="4"/>
  <c r="E3734" i="4"/>
  <c r="F2752" i="4"/>
  <c r="H2752" i="4" s="1"/>
  <c r="F5118" i="4"/>
  <c r="H5118" i="4" s="1"/>
  <c r="E956" i="4"/>
  <c r="E1092" i="4"/>
  <c r="E1706" i="4"/>
  <c r="E3120" i="4"/>
  <c r="E3176" i="4"/>
  <c r="E3520" i="4"/>
  <c r="E3648" i="4"/>
  <c r="E3744" i="4"/>
  <c r="E3903" i="4"/>
  <c r="E3999" i="4"/>
  <c r="E4087" i="4"/>
  <c r="E4191" i="4"/>
  <c r="E4295" i="4"/>
  <c r="E4407" i="4"/>
  <c r="E4487" i="4"/>
  <c r="E4591" i="4"/>
  <c r="E4687" i="4"/>
  <c r="E4807" i="4"/>
  <c r="E4879" i="4"/>
  <c r="E5199" i="4"/>
  <c r="E5423" i="4"/>
  <c r="E5511" i="4"/>
  <c r="E5775" i="4"/>
  <c r="E5863" i="4"/>
  <c r="E5951" i="4"/>
  <c r="E6055" i="4"/>
  <c r="E6159" i="4"/>
  <c r="E6382" i="4"/>
  <c r="G6382" i="4"/>
  <c r="I6382" i="4" s="1"/>
  <c r="E1628" i="4"/>
  <c r="E1835" i="4"/>
  <c r="E1963" i="4"/>
  <c r="E2082" i="4"/>
  <c r="E2322" i="4"/>
  <c r="E2426" i="4"/>
  <c r="E2482" i="4"/>
  <c r="E2778" i="4"/>
  <c r="E2898" i="4"/>
  <c r="E3832" i="4"/>
  <c r="E3936" i="4"/>
  <c r="E4336" i="4"/>
  <c r="E4464" i="4"/>
  <c r="E4568" i="4"/>
  <c r="E4656" i="4"/>
  <c r="E4784" i="4"/>
  <c r="E4856" i="4"/>
  <c r="E4920" i="4"/>
  <c r="E5048" i="4"/>
  <c r="E5160" i="4"/>
  <c r="E5384" i="4"/>
  <c r="E5480" i="4"/>
  <c r="E5592" i="4"/>
  <c r="E5696" i="4"/>
  <c r="E5832" i="4"/>
  <c r="E5952" i="4"/>
  <c r="E6104" i="4"/>
  <c r="E6312" i="4"/>
  <c r="G6312" i="4"/>
  <c r="I6312" i="4" s="1"/>
  <c r="E670" i="4"/>
  <c r="E830" i="4"/>
  <c r="E966" i="4"/>
  <c r="E1126" i="4"/>
  <c r="E1342" i="4"/>
  <c r="E1740" i="4"/>
  <c r="E1836" i="4"/>
  <c r="E1972" i="4"/>
  <c r="E2379" i="4"/>
  <c r="E2539" i="4"/>
  <c r="E2651" i="4"/>
  <c r="E2915" i="4"/>
  <c r="E3146" i="4"/>
  <c r="E3322" i="4"/>
  <c r="E3722" i="4"/>
  <c r="E3810" i="4"/>
  <c r="E951" i="4"/>
  <c r="E1063" i="4"/>
  <c r="E1303" i="4"/>
  <c r="E1630" i="4"/>
  <c r="E2156" i="4"/>
  <c r="E2300" i="4"/>
  <c r="E2388" i="4"/>
  <c r="E2516" i="4"/>
  <c r="E2572" i="4"/>
  <c r="E2732" i="4"/>
  <c r="E2916" i="4"/>
  <c r="E3131" i="4"/>
  <c r="E3267" i="4"/>
  <c r="E3355" i="4"/>
  <c r="E3467" i="4"/>
  <c r="E3595" i="4"/>
  <c r="E3763" i="4"/>
  <c r="E3858" i="4"/>
  <c r="E4034" i="4"/>
  <c r="E4090" i="4"/>
  <c r="E4178" i="4"/>
  <c r="E4370" i="4"/>
  <c r="E4626" i="4"/>
  <c r="E4754" i="4"/>
  <c r="E4850" i="4"/>
  <c r="E5274" i="4"/>
  <c r="E5546" i="4"/>
  <c r="E5858" i="4"/>
  <c r="E6194" i="4"/>
  <c r="G6194" i="4"/>
  <c r="I6194" i="4" s="1"/>
  <c r="E1636" i="4"/>
  <c r="E1723" i="4"/>
  <c r="E1803" i="4"/>
  <c r="E2002" i="4"/>
  <c r="E2330" i="4"/>
  <c r="E2458" i="4"/>
  <c r="E2970" i="4"/>
  <c r="E3066" i="4"/>
  <c r="E3856" i="4"/>
  <c r="E3952" i="4"/>
  <c r="E4088" i="4"/>
  <c r="E4216" i="4"/>
  <c r="E4320" i="4"/>
  <c r="E4416" i="4"/>
  <c r="E4488" i="4"/>
  <c r="E4592" i="4"/>
  <c r="E4680" i="4"/>
  <c r="E4912" i="4"/>
  <c r="E5136" i="4"/>
  <c r="E5208" i="4"/>
  <c r="E5296" i="4"/>
  <c r="E5376" i="4"/>
  <c r="E5472" i="4"/>
  <c r="E5576" i="4"/>
  <c r="E5680" i="4"/>
  <c r="E5776" i="4"/>
  <c r="E5856" i="4"/>
  <c r="E6032" i="4"/>
  <c r="E6112" i="4"/>
  <c r="E6192" i="4"/>
  <c r="G6192" i="4"/>
  <c r="I6192" i="4" s="1"/>
  <c r="E6375" i="4"/>
  <c r="G6375" i="4"/>
  <c r="I6375" i="4" s="1"/>
  <c r="E1142" i="4"/>
  <c r="E1772" i="4"/>
  <c r="E2011" i="4"/>
  <c r="E2203" i="4"/>
  <c r="E2467" i="4"/>
  <c r="E2659" i="4"/>
  <c r="E2819" i="4"/>
  <c r="E2907" i="4"/>
  <c r="E2995" i="4"/>
  <c r="E3059" i="4"/>
  <c r="E3226" i="4"/>
  <c r="E3354" i="4"/>
  <c r="E3738" i="4"/>
  <c r="E6344" i="4"/>
  <c r="G6344" i="4"/>
  <c r="I6344" i="4" s="1"/>
  <c r="E1095" i="4"/>
  <c r="E1351" i="4"/>
  <c r="E2036" i="4"/>
  <c r="E2212" i="4"/>
  <c r="E3036" i="4"/>
  <c r="E3203" i="4"/>
  <c r="E3259" i="4"/>
  <c r="E3339" i="4"/>
  <c r="E3475" i="4"/>
  <c r="E3842" i="4"/>
  <c r="E3914" i="4"/>
  <c r="E4146" i="4"/>
  <c r="E4250" i="4"/>
  <c r="E4602" i="4"/>
  <c r="E4802" i="4"/>
  <c r="E4938" i="4"/>
  <c r="E5074" i="4"/>
  <c r="E5266" i="4"/>
  <c r="E5682" i="4"/>
  <c r="E6034" i="4"/>
  <c r="F3416" i="4"/>
  <c r="H3416" i="4" s="1"/>
  <c r="E887" i="4"/>
  <c r="E1558" i="4"/>
  <c r="E2092" i="4"/>
  <c r="E2316" i="4"/>
  <c r="E2612" i="4"/>
  <c r="E2868" i="4"/>
  <c r="E2956" i="4"/>
  <c r="E3523" i="4"/>
  <c r="E3731" i="4"/>
  <c r="E3818" i="4"/>
  <c r="E3906" i="4"/>
  <c r="E4202" i="4"/>
  <c r="E4306" i="4"/>
  <c r="E4386" i="4"/>
  <c r="E4730" i="4"/>
  <c r="E4818" i="4"/>
  <c r="E5218" i="4"/>
  <c r="E5338" i="4"/>
  <c r="E5522" i="4"/>
  <c r="E5618" i="4"/>
  <c r="E5714" i="4"/>
  <c r="E5978" i="4"/>
  <c r="E6074" i="4"/>
  <c r="G6202" i="4"/>
  <c r="I6202" i="4" s="1"/>
  <c r="E6202" i="4"/>
  <c r="E6290" i="4"/>
  <c r="G6290" i="4"/>
  <c r="I6290" i="4" s="1"/>
  <c r="E6424" i="4"/>
  <c r="G6424" i="4"/>
  <c r="I6424" i="4" s="1"/>
  <c r="E3522" i="4"/>
  <c r="E1292" i="4"/>
  <c r="E1844" i="4"/>
  <c r="E3020" i="4"/>
  <c r="E3477" i="4"/>
  <c r="E4290" i="4"/>
  <c r="E2554" i="4"/>
  <c r="E5162" i="4"/>
  <c r="E2091" i="4"/>
  <c r="E2747" i="4"/>
  <c r="E2752" i="4"/>
  <c r="E3383" i="4"/>
  <c r="E3487" i="4"/>
  <c r="E4174" i="4"/>
  <c r="E5118" i="4"/>
  <c r="E5646" i="4"/>
  <c r="E5854" i="4"/>
  <c r="E6054" i="4"/>
  <c r="E6134" i="4"/>
  <c r="G6206" i="4"/>
  <c r="I6206" i="4" s="1"/>
  <c r="E6206" i="4"/>
  <c r="E6278" i="4"/>
  <c r="G6278" i="4"/>
  <c r="I6278" i="4" s="1"/>
  <c r="E2320" i="4"/>
  <c r="E4038" i="4"/>
  <c r="E5566" i="4"/>
  <c r="E5670" i="4"/>
  <c r="E5766" i="4"/>
  <c r="E5894" i="4"/>
  <c r="E6310" i="4"/>
  <c r="G6310" i="4"/>
  <c r="I6310" i="4" s="1"/>
  <c r="E1468" i="4"/>
  <c r="E1906" i="4"/>
  <c r="E3600" i="4"/>
  <c r="E3680" i="4"/>
  <c r="E3815" i="4"/>
  <c r="E3879" i="4"/>
  <c r="E4007" i="4"/>
  <c r="E4327" i="4"/>
  <c r="E4415" i="4"/>
  <c r="E4679" i="4"/>
  <c r="E4759" i="4"/>
  <c r="E4863" i="4"/>
  <c r="E4951" i="4"/>
  <c r="E5031" i="4"/>
  <c r="E5215" i="4"/>
  <c r="E5295" i="4"/>
  <c r="E5391" i="4"/>
  <c r="E5503" i="4"/>
  <c r="E5607" i="4"/>
  <c r="E5663" i="4"/>
  <c r="E5871" i="4"/>
  <c r="E5991" i="4"/>
  <c r="E6143" i="4"/>
  <c r="E6271" i="4"/>
  <c r="G6271" i="4"/>
  <c r="I6271" i="4" s="1"/>
  <c r="E6350" i="4"/>
  <c r="G6350" i="4"/>
  <c r="I6350" i="4" s="1"/>
  <c r="F4785" i="4"/>
  <c r="H4785" i="4"/>
  <c r="F1111" i="4"/>
  <c r="H1111" i="4" s="1"/>
  <c r="E1028" i="4"/>
  <c r="E1452" i="4"/>
  <c r="E1643" i="4"/>
  <c r="E1890" i="4"/>
  <c r="E3416" i="4"/>
  <c r="E3720" i="4"/>
  <c r="E3792" i="4"/>
  <c r="E4047" i="4"/>
  <c r="E4159" i="4"/>
  <c r="E4351" i="4"/>
  <c r="E4463" i="4"/>
  <c r="E4535" i="4"/>
  <c r="E4631" i="4"/>
  <c r="E4727" i="4"/>
  <c r="E4815" i="4"/>
  <c r="E4919" i="4"/>
  <c r="E4983" i="4"/>
  <c r="E5039" i="4"/>
  <c r="E5103" i="4"/>
  <c r="E5231" i="4"/>
  <c r="E5351" i="4"/>
  <c r="E5519" i="4"/>
  <c r="E5679" i="4"/>
  <c r="E5751" i="4"/>
  <c r="E5815" i="4"/>
  <c r="E5911" i="4"/>
  <c r="E5999" i="4"/>
  <c r="E6071" i="4"/>
  <c r="E6127" i="4"/>
  <c r="E6223" i="4"/>
  <c r="G6223" i="4"/>
  <c r="I6223" i="4" s="1"/>
  <c r="E6311" i="4"/>
  <c r="G6311" i="4"/>
  <c r="I6311" i="4" s="1"/>
  <c r="E1659" i="4"/>
  <c r="E1779" i="4"/>
  <c r="E1899" i="4"/>
  <c r="E2378" i="4"/>
  <c r="E2490" i="4"/>
  <c r="E2570" i="4"/>
  <c r="E2762" i="4"/>
  <c r="E2850" i="4"/>
  <c r="E2914" i="4"/>
  <c r="E3042" i="4"/>
  <c r="E3896" i="4"/>
  <c r="E4280" i="4"/>
  <c r="E4352" i="4"/>
  <c r="E4448" i="4"/>
  <c r="E4552" i="4"/>
  <c r="E4648" i="4"/>
  <c r="E4752" i="4"/>
  <c r="E4848" i="4"/>
  <c r="E4944" i="4"/>
  <c r="E5008" i="4"/>
  <c r="E5080" i="4"/>
  <c r="E5192" i="4"/>
  <c r="E5280" i="4"/>
  <c r="E5464" i="4"/>
  <c r="E5544" i="4"/>
  <c r="E5624" i="4"/>
  <c r="E5704" i="4"/>
  <c r="E5784" i="4"/>
  <c r="E5888" i="4"/>
  <c r="E5960" i="4"/>
  <c r="E6040" i="4"/>
  <c r="E6120" i="4"/>
  <c r="E6184" i="4"/>
  <c r="G6184" i="4"/>
  <c r="I6184" i="4" s="1"/>
  <c r="E6240" i="4"/>
  <c r="G6240" i="4"/>
  <c r="I6240" i="4" s="1"/>
  <c r="E6343" i="4"/>
  <c r="G6343" i="4"/>
  <c r="I6343" i="4" s="1"/>
  <c r="E1318" i="4"/>
  <c r="E1668" i="4"/>
  <c r="E1828" i="4"/>
  <c r="E1924" i="4"/>
  <c r="E2435" i="4"/>
  <c r="E2547" i="4"/>
  <c r="E2827" i="4"/>
  <c r="E2979" i="4"/>
  <c r="E3090" i="4"/>
  <c r="E3250" i="4"/>
  <c r="E3338" i="4"/>
  <c r="E3466" i="4"/>
  <c r="E3770" i="4"/>
  <c r="E2647" i="4"/>
  <c r="E3126" i="4"/>
  <c r="E3198" i="4"/>
  <c r="E796" i="4"/>
  <c r="E868" i="4"/>
  <c r="E1044" i="4"/>
  <c r="E1116" i="4"/>
  <c r="E1316" i="4"/>
  <c r="E1818" i="4"/>
  <c r="E1954" i="4"/>
  <c r="E3136" i="4"/>
  <c r="E3184" i="4"/>
  <c r="E3288" i="4"/>
  <c r="E3536" i="4"/>
  <c r="E4103" i="4"/>
  <c r="E4319" i="4"/>
  <c r="E4423" i="4"/>
  <c r="E4511" i="4"/>
  <c r="E4599" i="4"/>
  <c r="E4711" i="4"/>
  <c r="E4831" i="4"/>
  <c r="E5239" i="4"/>
  <c r="E5335" i="4"/>
  <c r="E5439" i="4"/>
  <c r="E5535" i="4"/>
  <c r="E5615" i="4"/>
  <c r="E5807" i="4"/>
  <c r="E5887" i="4"/>
  <c r="E5967" i="4"/>
  <c r="E6095" i="4"/>
  <c r="E6175" i="4"/>
  <c r="G6175" i="4"/>
  <c r="I6175" i="4" s="1"/>
  <c r="E6398" i="4"/>
  <c r="G6398" i="4"/>
  <c r="I6398" i="4" s="1"/>
  <c r="E1652" i="4"/>
  <c r="E2258" i="4"/>
  <c r="E2434" i="4"/>
  <c r="E2498" i="4"/>
  <c r="E2634" i="4"/>
  <c r="E3026" i="4"/>
  <c r="E3864" i="4"/>
  <c r="E3960" i="4"/>
  <c r="E4056" i="4"/>
  <c r="E4160" i="4"/>
  <c r="E4360" i="4"/>
  <c r="E4496" i="4"/>
  <c r="E4584" i="4"/>
  <c r="E4688" i="4"/>
  <c r="E4792" i="4"/>
  <c r="E4864" i="4"/>
  <c r="E4952" i="4"/>
  <c r="E5072" i="4"/>
  <c r="E5184" i="4"/>
  <c r="E5408" i="4"/>
  <c r="E5504" i="4"/>
  <c r="E5616" i="4"/>
  <c r="E5864" i="4"/>
  <c r="E5984" i="4"/>
  <c r="E6335" i="4"/>
  <c r="G6335" i="4"/>
  <c r="I6335" i="4" s="1"/>
  <c r="E974" i="4"/>
  <c r="E1374" i="4"/>
  <c r="E1892" i="4"/>
  <c r="E2195" i="4"/>
  <c r="E2395" i="4"/>
  <c r="E2851" i="4"/>
  <c r="E2939" i="4"/>
  <c r="E3258" i="4"/>
  <c r="E1071" i="4"/>
  <c r="E1654" i="4"/>
  <c r="E2020" i="4"/>
  <c r="E2404" i="4"/>
  <c r="E2476" i="4"/>
  <c r="E2532" i="4"/>
  <c r="E2748" i="4"/>
  <c r="E2828" i="4"/>
  <c r="E3139" i="4"/>
  <c r="E3283" i="4"/>
  <c r="E3363" i="4"/>
  <c r="E3619" i="4"/>
  <c r="E3779" i="4"/>
  <c r="E3978" i="4"/>
  <c r="E4050" i="4"/>
  <c r="E4098" i="4"/>
  <c r="E4658" i="4"/>
  <c r="E5298" i="4"/>
  <c r="E5882" i="4"/>
  <c r="E789" i="4"/>
  <c r="E1675" i="4"/>
  <c r="E2010" i="4"/>
  <c r="E2578" i="4"/>
  <c r="E2882" i="4"/>
  <c r="E2994" i="4"/>
  <c r="E3082" i="4"/>
  <c r="E3880" i="4"/>
  <c r="E3976" i="4"/>
  <c r="E4112" i="4"/>
  <c r="E4432" i="4"/>
  <c r="E4512" i="4"/>
  <c r="E4616" i="4"/>
  <c r="E4704" i="4"/>
  <c r="E4800" i="4"/>
  <c r="E4936" i="4"/>
  <c r="E5064" i="4"/>
  <c r="E5152" i="4"/>
  <c r="E5232" i="4"/>
  <c r="E5312" i="4"/>
  <c r="E5400" i="4"/>
  <c r="E5488" i="4"/>
  <c r="E5712" i="4"/>
  <c r="E5800" i="4"/>
  <c r="E5872" i="4"/>
  <c r="E5968" i="4"/>
  <c r="E6048" i="4"/>
  <c r="E6128" i="4"/>
  <c r="E6304" i="4"/>
  <c r="G6304" i="4"/>
  <c r="I6304" i="4" s="1"/>
  <c r="E6391" i="4"/>
  <c r="G6391" i="4"/>
  <c r="I6391" i="4" s="1"/>
  <c r="E1676" i="4"/>
  <c r="E1788" i="4"/>
  <c r="E1868" i="4"/>
  <c r="E1964" i="4"/>
  <c r="E2027" i="4"/>
  <c r="E2387" i="4"/>
  <c r="E2491" i="4"/>
  <c r="E2835" i="4"/>
  <c r="E3067" i="4"/>
  <c r="E3378" i="4"/>
  <c r="E3762" i="4"/>
  <c r="E727" i="4"/>
  <c r="L5" i="3" s="1" a="1"/>
  <c r="L5" i="3" s="1"/>
  <c r="U6" i="2" s="1"/>
  <c r="E975" i="4"/>
  <c r="E1375" i="4"/>
  <c r="E2084" i="4"/>
  <c r="E2652" i="4"/>
  <c r="E2804" i="4"/>
  <c r="E3052" i="4"/>
  <c r="E3219" i="4"/>
  <c r="E3491" i="4"/>
  <c r="E3603" i="4"/>
  <c r="E3707" i="4"/>
  <c r="E3866" i="4"/>
  <c r="E5186" i="4"/>
  <c r="E783" i="4"/>
  <c r="E1199" i="4"/>
  <c r="E1574" i="4"/>
  <c r="E2028" i="4"/>
  <c r="E2332" i="4"/>
  <c r="E2428" i="4"/>
  <c r="E2716" i="4"/>
  <c r="E2980" i="4"/>
  <c r="E3547" i="4"/>
  <c r="E3834" i="4"/>
  <c r="E4218" i="4"/>
  <c r="E5914" i="4"/>
  <c r="G6330" i="4"/>
  <c r="I6330" i="4" s="1"/>
  <c r="E6330" i="4"/>
  <c r="E2656" i="4"/>
  <c r="E4350" i="4"/>
  <c r="E5054" i="4"/>
  <c r="E5246" i="4"/>
  <c r="E5374" i="4"/>
  <c r="E5654" i="4"/>
  <c r="E5974" i="4"/>
  <c r="E6022" i="4"/>
  <c r="E6102" i="4"/>
  <c r="E6150" i="4"/>
  <c r="G6214" i="4"/>
  <c r="I6214" i="4" s="1"/>
  <c r="E6214" i="4"/>
  <c r="E2688" i="4"/>
  <c r="E3239" i="4"/>
  <c r="E3671" i="4"/>
  <c r="E4286" i="4"/>
  <c r="E5486" i="4"/>
  <c r="E6086" i="4"/>
  <c r="E6254" i="4"/>
  <c r="G6254" i="4"/>
  <c r="I6254" i="4" s="1"/>
  <c r="E964" i="4"/>
  <c r="E1484" i="4"/>
  <c r="E1850" i="4"/>
  <c r="E3392" i="4"/>
  <c r="E3544" i="4"/>
  <c r="E3831" i="4"/>
  <c r="E3935" i="4"/>
  <c r="E4039" i="4"/>
  <c r="E4151" i="4"/>
  <c r="E4263" i="4"/>
  <c r="E4359" i="4"/>
  <c r="E4431" i="4"/>
  <c r="E4559" i="4"/>
  <c r="E4703" i="4"/>
  <c r="E4775" i="4"/>
  <c r="E4895" i="4"/>
  <c r="E4967" i="4"/>
  <c r="E5151" i="4"/>
  <c r="E5319" i="4"/>
  <c r="E5623" i="4"/>
  <c r="E5671" i="4"/>
  <c r="E5895" i="4"/>
  <c r="E6015" i="4"/>
  <c r="E6215" i="4"/>
  <c r="G6215" i="4"/>
  <c r="I6215" i="4" s="1"/>
  <c r="E6295" i="4"/>
  <c r="G6295" i="4"/>
  <c r="I6295" i="4" s="1"/>
  <c r="E948" i="4"/>
  <c r="E1364" i="4"/>
  <c r="E1770" i="4"/>
  <c r="E1914" i="4"/>
  <c r="E3376" i="4"/>
  <c r="E3488" i="4"/>
  <c r="E3584" i="4"/>
  <c r="E3736" i="4"/>
  <c r="E3808" i="4"/>
  <c r="E3911" i="4"/>
  <c r="E4183" i="4"/>
  <c r="E4287" i="4"/>
  <c r="E4367" i="4"/>
  <c r="E4479" i="4"/>
  <c r="E4551" i="4"/>
  <c r="E4751" i="4"/>
  <c r="E4935" i="4"/>
  <c r="E4991" i="4"/>
  <c r="E5055" i="4"/>
  <c r="E5119" i="4"/>
  <c r="E5183" i="4"/>
  <c r="E5247" i="4"/>
  <c r="E5367" i="4"/>
  <c r="E5463" i="4"/>
  <c r="E5543" i="4"/>
  <c r="E5703" i="4"/>
  <c r="E5767" i="4"/>
  <c r="E5839" i="4"/>
  <c r="E5943" i="4"/>
  <c r="E6023" i="4"/>
  <c r="E6087" i="4"/>
  <c r="E6247" i="4"/>
  <c r="G6247" i="4"/>
  <c r="I6247" i="4" s="1"/>
  <c r="E781" i="4"/>
  <c r="E1915" i="4"/>
  <c r="E2058" i="4"/>
  <c r="E2394" i="4"/>
  <c r="E2506" i="4"/>
  <c r="E2866" i="4"/>
  <c r="E3058" i="4"/>
  <c r="E3225" i="4"/>
  <c r="E3920" i="4"/>
  <c r="E4136" i="4"/>
  <c r="E4224" i="4"/>
  <c r="E4296" i="4"/>
  <c r="E4368" i="4"/>
  <c r="E4480" i="4"/>
  <c r="E4576" i="4"/>
  <c r="E4672" i="4"/>
  <c r="E4880" i="4"/>
  <c r="E4968" i="4"/>
  <c r="E5032" i="4"/>
  <c r="E5104" i="4"/>
  <c r="E5216" i="4"/>
  <c r="E5392" i="4"/>
  <c r="E5496" i="4"/>
  <c r="E5568" i="4"/>
  <c r="E5640" i="4"/>
  <c r="E5728" i="4"/>
  <c r="E5808" i="4"/>
  <c r="E5912" i="4"/>
  <c r="E5976" i="4"/>
  <c r="E6056" i="4"/>
  <c r="E6136" i="4"/>
  <c r="E6208" i="4"/>
  <c r="G6208" i="4"/>
  <c r="I6208" i="4" s="1"/>
  <c r="E6264" i="4"/>
  <c r="G6264" i="4"/>
  <c r="I6264" i="4" s="1"/>
  <c r="E6367" i="4"/>
  <c r="G6367" i="4"/>
  <c r="I6367" i="4" s="1"/>
  <c r="E1326" i="4"/>
  <c r="E1860" i="4"/>
  <c r="E1948" i="4"/>
  <c r="E2355" i="4"/>
  <c r="E3106" i="4"/>
  <c r="E3298" i="4"/>
  <c r="E3362" i="4"/>
  <c r="E6336" i="4"/>
  <c r="G6336" i="4"/>
  <c r="I6336" i="4" s="1"/>
  <c r="F6250" i="4"/>
  <c r="H6250" i="4"/>
  <c r="E2935" i="4"/>
  <c r="E3694" i="4"/>
  <c r="E812" i="4"/>
  <c r="E916" i="4"/>
  <c r="E1060" i="4"/>
  <c r="E1324" i="4"/>
  <c r="E1404" i="4"/>
  <c r="E1970" i="4"/>
  <c r="E3144" i="4"/>
  <c r="E3200" i="4"/>
  <c r="E3480" i="4"/>
  <c r="E3696" i="4"/>
  <c r="E3983" i="4"/>
  <c r="E4031" i="4"/>
  <c r="E4143" i="4"/>
  <c r="E4255" i="4"/>
  <c r="E4447" i="4"/>
  <c r="E4543" i="4"/>
  <c r="E4615" i="4"/>
  <c r="E4847" i="4"/>
  <c r="E5063" i="4"/>
  <c r="E5263" i="4"/>
  <c r="E5551" i="4"/>
  <c r="E5695" i="4"/>
  <c r="E5823" i="4"/>
  <c r="E5903" i="4"/>
  <c r="E5983" i="4"/>
  <c r="E6119" i="4"/>
  <c r="E6183" i="4"/>
  <c r="G6183" i="4"/>
  <c r="I6183" i="4" s="1"/>
  <c r="E6327" i="4"/>
  <c r="G6327" i="4"/>
  <c r="I6327" i="4" s="1"/>
  <c r="E1795" i="4"/>
  <c r="E2018" i="4"/>
  <c r="E2354" i="4"/>
  <c r="E2442" i="4"/>
  <c r="E2946" i="4"/>
  <c r="E3888" i="4"/>
  <c r="E3984" i="4"/>
  <c r="E4064" i="4"/>
  <c r="E4176" i="4"/>
  <c r="E4288" i="4"/>
  <c r="E4408" i="4"/>
  <c r="E4520" i="4"/>
  <c r="E4608" i="4"/>
  <c r="E4712" i="4"/>
  <c r="E4816" i="4"/>
  <c r="E4888" i="4"/>
  <c r="E5088" i="4"/>
  <c r="E5200" i="4"/>
  <c r="E5336" i="4"/>
  <c r="E5432" i="4"/>
  <c r="E5648" i="4"/>
  <c r="E5760" i="4"/>
  <c r="E6256" i="4"/>
  <c r="G6256" i="4"/>
  <c r="I6256" i="4" s="1"/>
  <c r="E1198" i="4"/>
  <c r="E1286" i="4"/>
  <c r="E1390" i="4"/>
  <c r="E1660" i="4"/>
  <c r="E1796" i="4"/>
  <c r="E1916" i="4"/>
  <c r="E2211" i="4"/>
  <c r="E2411" i="4"/>
  <c r="E2507" i="4"/>
  <c r="E2867" i="4"/>
  <c r="E3098" i="4"/>
  <c r="E3282" i="4"/>
  <c r="E3690" i="4"/>
  <c r="E3754" i="4"/>
  <c r="E1103" i="4"/>
  <c r="E1223" i="4"/>
  <c r="E1335" i="4"/>
  <c r="E1598" i="4"/>
  <c r="E2356" i="4"/>
  <c r="E2412" i="4"/>
  <c r="E2492" i="4"/>
  <c r="E2548" i="4"/>
  <c r="E2772" i="4"/>
  <c r="E2860" i="4"/>
  <c r="E2972" i="4"/>
  <c r="E3076" i="4"/>
  <c r="E3419" i="4"/>
  <c r="E3795" i="4"/>
  <c r="E3922" i="4"/>
  <c r="E4002" i="4"/>
  <c r="E4058" i="4"/>
  <c r="E4138" i="4"/>
  <c r="E4226" i="4"/>
  <c r="E4994" i="4"/>
  <c r="E5242" i="4"/>
  <c r="E5810" i="4"/>
  <c r="E5906" i="4"/>
  <c r="E6138" i="4"/>
  <c r="E1771" i="4"/>
  <c r="E1867" i="4"/>
  <c r="E1971" i="4"/>
  <c r="E2522" i="4"/>
  <c r="E2594" i="4"/>
  <c r="E2906" i="4"/>
  <c r="E3010" i="4"/>
  <c r="E3824" i="4"/>
  <c r="E3904" i="4"/>
  <c r="E4264" i="4"/>
  <c r="E4384" i="4"/>
  <c r="E4456" i="4"/>
  <c r="E4536" i="4"/>
  <c r="E4640" i="4"/>
  <c r="E4960" i="4"/>
  <c r="E5096" i="4"/>
  <c r="E5168" i="4"/>
  <c r="E5256" i="4"/>
  <c r="E5328" i="4"/>
  <c r="E5424" i="4"/>
  <c r="E5632" i="4"/>
  <c r="E5736" i="4"/>
  <c r="E5816" i="4"/>
  <c r="E5896" i="4"/>
  <c r="E5992" i="4"/>
  <c r="E6072" i="4"/>
  <c r="E6152" i="4"/>
  <c r="E6248" i="4"/>
  <c r="G6248" i="4"/>
  <c r="I6248" i="4" s="1"/>
  <c r="E1222" i="4"/>
  <c r="E1804" i="4"/>
  <c r="E1980" i="4"/>
  <c r="E2787" i="4"/>
  <c r="E2947" i="4"/>
  <c r="E3019" i="4"/>
  <c r="E3130" i="4"/>
  <c r="E3394" i="4"/>
  <c r="E6423" i="4"/>
  <c r="G6423" i="4"/>
  <c r="I6423" i="4" s="1"/>
  <c r="E743" i="4"/>
  <c r="E823" i="4"/>
  <c r="E1023" i="4"/>
  <c r="E1127" i="4"/>
  <c r="E1295" i="4"/>
  <c r="E2148" i="4"/>
  <c r="E2444" i="4"/>
  <c r="E2820" i="4"/>
  <c r="E2964" i="4"/>
  <c r="E3235" i="4"/>
  <c r="E3427" i="4"/>
  <c r="E3627" i="4"/>
  <c r="E3723" i="4"/>
  <c r="E3874" i="4"/>
  <c r="E3962" i="4"/>
  <c r="E4114" i="4"/>
  <c r="E4210" i="4"/>
  <c r="E4762" i="4"/>
  <c r="E4898" i="4"/>
  <c r="E5050" i="4"/>
  <c r="E5402" i="4"/>
  <c r="E6162" i="4"/>
  <c r="E791" i="4"/>
  <c r="E927" i="4"/>
  <c r="E1327" i="4"/>
  <c r="E2268" i="4"/>
  <c r="E2340" i="4"/>
  <c r="E2452" i="4"/>
  <c r="E2580" i="4"/>
  <c r="E2740" i="4"/>
  <c r="E2836" i="4"/>
  <c r="E2908" i="4"/>
  <c r="E3107" i="4"/>
  <c r="E3555" i="4"/>
  <c r="E3683" i="4"/>
  <c r="E3771" i="4"/>
  <c r="E3994" i="4"/>
  <c r="E4154" i="4"/>
  <c r="E4242" i="4"/>
  <c r="E4698" i="4"/>
  <c r="E5498" i="4"/>
  <c r="E5938" i="4"/>
  <c r="E3135" i="4"/>
  <c r="E3607" i="4"/>
  <c r="E4126" i="4"/>
  <c r="E4926" i="4"/>
  <c r="E5182" i="4"/>
  <c r="E5254" i="4"/>
  <c r="E5310" i="4"/>
  <c r="E5382" i="4"/>
  <c r="E5526" i="4"/>
  <c r="E5694" i="4"/>
  <c r="E5814" i="4"/>
  <c r="E5878" i="4"/>
  <c r="E5934" i="4"/>
  <c r="E5982" i="4"/>
  <c r="E6174" i="4"/>
  <c r="G6174" i="4"/>
  <c r="I6174" i="4" s="1"/>
  <c r="E6246" i="4"/>
  <c r="G6246" i="4"/>
  <c r="I6246" i="4" s="1"/>
  <c r="E2560" i="4"/>
  <c r="E3080" i="4"/>
  <c r="E4094" i="4"/>
  <c r="E4710" i="4"/>
  <c r="E4990" i="4"/>
  <c r="E5534" i="4"/>
  <c r="E5598" i="4"/>
  <c r="E5734" i="4"/>
  <c r="E5798" i="4"/>
  <c r="E5950" i="4"/>
  <c r="E1108" i="4"/>
  <c r="E1412" i="4"/>
  <c r="E1778" i="4"/>
  <c r="E1858" i="4"/>
  <c r="E3424" i="4"/>
  <c r="E3568" i="4"/>
  <c r="E3760" i="4"/>
  <c r="E3855" i="4"/>
  <c r="E3943" i="4"/>
  <c r="E4071" i="4"/>
  <c r="E4175" i="4"/>
  <c r="E4279" i="4"/>
  <c r="E4375" i="4"/>
  <c r="E4655" i="4"/>
  <c r="E4719" i="4"/>
  <c r="E4911" i="4"/>
  <c r="E4999" i="4"/>
  <c r="E5079" i="4"/>
  <c r="E5167" i="4"/>
  <c r="E5255" i="4"/>
  <c r="E5567" i="4"/>
  <c r="E5639" i="4"/>
  <c r="E5687" i="4"/>
  <c r="E5919" i="4"/>
  <c r="E6039" i="4"/>
  <c r="E6231" i="4"/>
  <c r="G6231" i="4"/>
  <c r="I6231" i="4" s="1"/>
  <c r="E860" i="4"/>
  <c r="E972" i="4"/>
  <c r="E1388" i="4"/>
  <c r="E1826" i="4"/>
  <c r="E3312" i="4"/>
  <c r="E3384" i="4"/>
  <c r="E3512" i="4"/>
  <c r="E3823" i="4"/>
  <c r="E4215" i="4"/>
  <c r="E4311" i="4"/>
  <c r="E4503" i="4"/>
  <c r="E4671" i="4"/>
  <c r="E4871" i="4"/>
  <c r="E4943" i="4"/>
  <c r="E5007" i="4"/>
  <c r="E5071" i="4"/>
  <c r="E5127" i="4"/>
  <c r="E5191" i="4"/>
  <c r="E5311" i="4"/>
  <c r="E5383" i="4"/>
  <c r="E5471" i="4"/>
  <c r="E5559" i="4"/>
  <c r="E5719" i="4"/>
  <c r="E5783" i="4"/>
  <c r="E5855" i="4"/>
  <c r="E5959" i="4"/>
  <c r="E6031" i="4"/>
  <c r="E6103" i="4"/>
  <c r="E6191" i="4"/>
  <c r="G6191" i="4"/>
  <c r="I6191" i="4" s="1"/>
  <c r="E6263" i="4"/>
  <c r="G6263" i="4"/>
  <c r="I6263" i="4" s="1"/>
  <c r="E6374" i="4"/>
  <c r="G6374" i="4"/>
  <c r="I6374" i="4" s="1"/>
  <c r="E805" i="4"/>
  <c r="E1707" i="4"/>
  <c r="E1859" i="4"/>
  <c r="E1955" i="4"/>
  <c r="E2074" i="4"/>
  <c r="E2290" i="4"/>
  <c r="E2530" i="4"/>
  <c r="E2626" i="4"/>
  <c r="E2818" i="4"/>
  <c r="E2874" i="4"/>
  <c r="E3848" i="4"/>
  <c r="E3944" i="4"/>
  <c r="E4240" i="4"/>
  <c r="E4312" i="4"/>
  <c r="E4504" i="4"/>
  <c r="E4600" i="4"/>
  <c r="E4808" i="4"/>
  <c r="E4904" i="4"/>
  <c r="E4992" i="4"/>
  <c r="E5040" i="4"/>
  <c r="E5128" i="4"/>
  <c r="E5240" i="4"/>
  <c r="E5320" i="4"/>
  <c r="E5416" i="4"/>
  <c r="E5520" i="4"/>
  <c r="E5584" i="4"/>
  <c r="E5664" i="4"/>
  <c r="E5744" i="4"/>
  <c r="E5824" i="4"/>
  <c r="E5936" i="4"/>
  <c r="E6000" i="4"/>
  <c r="E6080" i="4"/>
  <c r="E6160" i="4"/>
  <c r="E6224" i="4"/>
  <c r="G6224" i="4"/>
  <c r="I6224" i="4" s="1"/>
  <c r="E6296" i="4"/>
  <c r="G6296" i="4"/>
  <c r="I6296" i="4" s="1"/>
  <c r="E1022" i="4"/>
  <c r="E1190" i="4"/>
  <c r="E1350" i="4"/>
  <c r="E1716" i="4"/>
  <c r="E2483" i="4"/>
  <c r="E2875" i="4"/>
  <c r="E3027" i="4"/>
  <c r="E3314" i="4"/>
  <c r="E3802" i="4"/>
  <c r="E2375" i="4"/>
  <c r="E2839" i="4"/>
  <c r="E3166" i="4"/>
  <c r="E3278" i="4"/>
  <c r="E3438" i="4"/>
  <c r="E820" i="4"/>
  <c r="E1284" i="4"/>
  <c r="E1340" i="4"/>
  <c r="E1762" i="4"/>
  <c r="E3096" i="4"/>
  <c r="E3160" i="4"/>
  <c r="E3208" i="4"/>
  <c r="E3344" i="4"/>
  <c r="E3496" i="4"/>
  <c r="E3592" i="4"/>
  <c r="E3887" i="4"/>
  <c r="E4167" i="4"/>
  <c r="E4271" i="4"/>
  <c r="E4383" i="4"/>
  <c r="E4471" i="4"/>
  <c r="E4567" i="4"/>
  <c r="E4623" i="4"/>
  <c r="E4783" i="4"/>
  <c r="E4855" i="4"/>
  <c r="E5287" i="4"/>
  <c r="E5399" i="4"/>
  <c r="E5487" i="4"/>
  <c r="E5575" i="4"/>
  <c r="E5743" i="4"/>
  <c r="E5847" i="4"/>
  <c r="E5927" i="4"/>
  <c r="E6135" i="4"/>
  <c r="E1620" i="4"/>
  <c r="E1827" i="4"/>
  <c r="E1947" i="4"/>
  <c r="E2066" i="4"/>
  <c r="E2146" i="4"/>
  <c r="E2402" i="4"/>
  <c r="E2466" i="4"/>
  <c r="E2962" i="4"/>
  <c r="E3912" i="4"/>
  <c r="E4008" i="4"/>
  <c r="E4072" i="4"/>
  <c r="E4192" i="4"/>
  <c r="E4304" i="4"/>
  <c r="E4440" i="4"/>
  <c r="E4544" i="4"/>
  <c r="E4624" i="4"/>
  <c r="E4728" i="4"/>
  <c r="E4840" i="4"/>
  <c r="E5024" i="4"/>
  <c r="E5224" i="4"/>
  <c r="E5456" i="4"/>
  <c r="E5560" i="4"/>
  <c r="E5672" i="4"/>
  <c r="E5792" i="4"/>
  <c r="E5920" i="4"/>
  <c r="E6064" i="4"/>
  <c r="E6288" i="4"/>
  <c r="G6288" i="4"/>
  <c r="I6288" i="4" s="1"/>
  <c r="E918" i="4"/>
  <c r="E1398" i="4"/>
  <c r="E1684" i="4"/>
  <c r="E2363" i="4"/>
  <c r="E2427" i="4"/>
  <c r="E2531" i="4"/>
  <c r="E2763" i="4"/>
  <c r="E3122" i="4"/>
  <c r="E3706" i="4"/>
  <c r="E3786" i="4"/>
  <c r="E831" i="4"/>
  <c r="E1279" i="4"/>
  <c r="E2372" i="4"/>
  <c r="E2420" i="4"/>
  <c r="E2508" i="4"/>
  <c r="E2556" i="4"/>
  <c r="E2788" i="4"/>
  <c r="E3347" i="4"/>
  <c r="E3443" i="4"/>
  <c r="E3715" i="4"/>
  <c r="E3946" i="4"/>
  <c r="E4018" i="4"/>
  <c r="E4074" i="4"/>
  <c r="E4162" i="4"/>
  <c r="E4266" i="4"/>
  <c r="E5650" i="4"/>
  <c r="E1715" i="4"/>
  <c r="E1891" i="4"/>
  <c r="E1994" i="4"/>
  <c r="E2538" i="4"/>
  <c r="E2610" i="4"/>
  <c r="E2826" i="4"/>
  <c r="E3840" i="4"/>
  <c r="E3928" i="4"/>
  <c r="E4032" i="4"/>
  <c r="E4200" i="4"/>
  <c r="E4400" i="4"/>
  <c r="E4472" i="4"/>
  <c r="E4560" i="4"/>
  <c r="E4664" i="4"/>
  <c r="E4760" i="4"/>
  <c r="E5120" i="4"/>
  <c r="E5272" i="4"/>
  <c r="E5448" i="4"/>
  <c r="E5552" i="4"/>
  <c r="E5656" i="4"/>
  <c r="E5752" i="4"/>
  <c r="E5840" i="4"/>
  <c r="E5904" i="4"/>
  <c r="E6016" i="4"/>
  <c r="E6088" i="4"/>
  <c r="E6176" i="4"/>
  <c r="G6176" i="4"/>
  <c r="I6176" i="4" s="1"/>
  <c r="E6272" i="4"/>
  <c r="G6272" i="4"/>
  <c r="I6272" i="4" s="1"/>
  <c r="E782" i="4"/>
  <c r="E1246" i="4"/>
  <c r="E1334" i="4"/>
  <c r="E1724" i="4"/>
  <c r="E1908" i="4"/>
  <c r="E2003" i="4"/>
  <c r="E2083" i="4"/>
  <c r="E2731" i="4"/>
  <c r="E2803" i="4"/>
  <c r="E3035" i="4"/>
  <c r="E3402" i="4"/>
  <c r="E759" i="4"/>
  <c r="E1039" i="4"/>
  <c r="E3243" i="4"/>
  <c r="E3323" i="4"/>
  <c r="E3451" i="4"/>
  <c r="E3643" i="4"/>
  <c r="E4234" i="4"/>
  <c r="E4786" i="4"/>
  <c r="E5426" i="4"/>
  <c r="E5530" i="4"/>
  <c r="E5658" i="4"/>
  <c r="E5754" i="4"/>
  <c r="E6010" i="4"/>
  <c r="E6098" i="4"/>
  <c r="E6322" i="4"/>
  <c r="G6322" i="4"/>
  <c r="I6322" i="4" s="1"/>
  <c r="F1638" i="4"/>
  <c r="H1638" i="4" s="1"/>
  <c r="E1343" i="4"/>
  <c r="E2204" i="4"/>
  <c r="E2364" i="4"/>
  <c r="E2468" i="4"/>
  <c r="E2764" i="4"/>
  <c r="E3012" i="4"/>
  <c r="E3579" i="4"/>
  <c r="E3691" i="4"/>
  <c r="E3890" i="4"/>
  <c r="E4010" i="4"/>
  <c r="E4186" i="4"/>
  <c r="E4258" i="4"/>
  <c r="E4562" i="4"/>
  <c r="E5394" i="4"/>
  <c r="E5786" i="4"/>
  <c r="E6042" i="4"/>
  <c r="E6170" i="4"/>
  <c r="F806" i="4"/>
  <c r="H806" i="4" s="1"/>
  <c r="G6373" i="4"/>
  <c r="I6373" i="4" s="1"/>
  <c r="G6377" i="4"/>
  <c r="I6377" i="4" s="1"/>
  <c r="E2746" i="4"/>
  <c r="G6381" i="4"/>
  <c r="I6381" i="4" s="1"/>
  <c r="G6313" i="4"/>
  <c r="I6313" i="4" s="1"/>
  <c r="E6414" i="4"/>
  <c r="G6414" i="4"/>
  <c r="I6414" i="4" s="1"/>
  <c r="E6306" i="4"/>
  <c r="G6306" i="4"/>
  <c r="I6306" i="4" s="1"/>
  <c r="E6292" i="4"/>
  <c r="G6292" i="4"/>
  <c r="I6292" i="4" s="1"/>
  <c r="E6360" i="4"/>
  <c r="G6360" i="4"/>
  <c r="I6360" i="4" s="1"/>
  <c r="E3043" i="4"/>
  <c r="G6305" i="4"/>
  <c r="I6305" i="4" s="1"/>
  <c r="E6399" i="4"/>
  <c r="G6399" i="4"/>
  <c r="I6399" i="4" s="1"/>
  <c r="E6314" i="4"/>
  <c r="G6314" i="4"/>
  <c r="I6314" i="4" s="1"/>
  <c r="G6178" i="4"/>
  <c r="I6178" i="4" s="1"/>
  <c r="E6372" i="4"/>
  <c r="G6372" i="4"/>
  <c r="I6372" i="4" s="1"/>
  <c r="F1400" i="4"/>
  <c r="H1400" i="4" s="1"/>
  <c r="E6298" i="4"/>
  <c r="G6298" i="4"/>
  <c r="I6298" i="4" s="1"/>
  <c r="G6284" i="4"/>
  <c r="I6284" i="4" s="1"/>
  <c r="E6284" i="4"/>
  <c r="G6421" i="4"/>
  <c r="I6421" i="4" s="1"/>
  <c r="E6407" i="4"/>
  <c r="G6407" i="4"/>
  <c r="I6407" i="4" s="1"/>
  <c r="F2816" i="4"/>
  <c r="H2816" i="4" s="1"/>
  <c r="G6366" i="4"/>
  <c r="I6366" i="4" s="1"/>
  <c r="E6366" i="4"/>
  <c r="E6299" i="4"/>
  <c r="G6299" i="4"/>
  <c r="I6299" i="4" s="1"/>
  <c r="F3440" i="4"/>
  <c r="H3440" i="4" s="1"/>
  <c r="E3440" i="4"/>
  <c r="E3739" i="4"/>
  <c r="E2708" i="4"/>
  <c r="E3732" i="4"/>
  <c r="E3448" i="4"/>
  <c r="E2715" i="4"/>
  <c r="E3456" i="4"/>
  <c r="E2723" i="4"/>
  <c r="E3464" i="4"/>
  <c r="E2700" i="4"/>
  <c r="E2738" i="4"/>
  <c r="E3724" i="4"/>
  <c r="E3078" i="4"/>
  <c r="E3442" i="4"/>
  <c r="G6383" i="4"/>
  <c r="I6383" i="4" s="1"/>
  <c r="E6383" i="4"/>
  <c r="E4207" i="4"/>
  <c r="E3435" i="4"/>
  <c r="C579" i="6"/>
  <c r="F429" i="4"/>
  <c r="H429" i="4" s="1"/>
  <c r="F574" i="4"/>
  <c r="H574" i="4" s="1"/>
  <c r="F450" i="4"/>
  <c r="H450" i="4" s="1"/>
  <c r="F438" i="4"/>
  <c r="H438" i="4" s="1"/>
  <c r="F561" i="4"/>
  <c r="H561" i="4" s="1"/>
  <c r="F455" i="4"/>
  <c r="H455" i="4" s="1"/>
  <c r="E579" i="4"/>
  <c r="E531" i="4"/>
  <c r="E561" i="4"/>
  <c r="J7" i="4"/>
  <c r="K7" i="4" s="1"/>
  <c r="E742" i="4"/>
  <c r="E550" i="4"/>
  <c r="E853" i="4"/>
  <c r="E1057" i="4"/>
  <c r="E618" i="4"/>
  <c r="E682" i="4"/>
  <c r="E574" i="4"/>
  <c r="E790" i="4"/>
  <c r="E732" i="4"/>
  <c r="E428" i="4"/>
  <c r="K5" i="3" s="1"/>
  <c r="T6" i="2" s="1"/>
  <c r="L120" i="4"/>
  <c r="C603" i="6" l="1"/>
  <c r="J8" i="4"/>
  <c r="K8" i="4" s="1"/>
  <c r="L121" i="4"/>
  <c r="R4" i="4"/>
  <c r="C627" i="6" l="1"/>
  <c r="J9" i="4"/>
  <c r="K9" i="4" s="1"/>
  <c r="R10" i="4"/>
  <c r="J8" i="2"/>
  <c r="L122" i="4"/>
  <c r="G6172" i="4" l="1"/>
  <c r="I6172" i="4" s="1"/>
  <c r="G640" i="4"/>
  <c r="I640" i="4" s="1"/>
  <c r="G680" i="4"/>
  <c r="I680" i="4" s="1"/>
  <c r="G736" i="4"/>
  <c r="I736" i="4" s="1"/>
  <c r="G842" i="4"/>
  <c r="I842" i="4" s="1"/>
  <c r="G881" i="4"/>
  <c r="I881" i="4" s="1"/>
  <c r="G921" i="4"/>
  <c r="I921" i="4" s="1"/>
  <c r="G960" i="4"/>
  <c r="I960" i="4" s="1"/>
  <c r="G1040" i="4"/>
  <c r="I1040" i="4" s="1"/>
  <c r="G1122" i="4"/>
  <c r="I1122" i="4" s="1"/>
  <c r="G1168" i="4"/>
  <c r="I1168" i="4" s="1"/>
  <c r="G1224" i="4"/>
  <c r="I1224" i="4" s="1"/>
  <c r="G1272" i="4"/>
  <c r="I1272" i="4" s="1"/>
  <c r="G1336" i="4"/>
  <c r="I1336" i="4" s="1"/>
  <c r="G1480" i="4"/>
  <c r="I1480" i="4" s="1"/>
  <c r="G1528" i="4"/>
  <c r="I1528" i="4" s="1"/>
  <c r="G1576" i="4"/>
  <c r="I1576" i="4" s="1"/>
  <c r="G2520" i="4"/>
  <c r="I2520" i="4" s="1"/>
  <c r="G648" i="4"/>
  <c r="I648" i="4" s="1"/>
  <c r="G681" i="4"/>
  <c r="I681" i="4" s="1"/>
  <c r="G738" i="4"/>
  <c r="I738" i="4" s="1"/>
  <c r="G849" i="4"/>
  <c r="I849" i="4" s="1"/>
  <c r="G888" i="4"/>
  <c r="I888" i="4" s="1"/>
  <c r="G928" i="4"/>
  <c r="I928" i="4" s="1"/>
  <c r="G961" i="4"/>
  <c r="I961" i="4" s="1"/>
  <c r="G1041" i="4"/>
  <c r="I1041" i="4" s="1"/>
  <c r="G1128" i="4"/>
  <c r="I1128" i="4" s="1"/>
  <c r="G1176" i="4"/>
  <c r="I1176" i="4" s="1"/>
  <c r="G1226" i="4"/>
  <c r="I1226" i="4" s="1"/>
  <c r="G1280" i="4"/>
  <c r="I1280" i="4" s="1"/>
  <c r="G1344" i="4"/>
  <c r="I1344" i="4" s="1"/>
  <c r="G1496" i="4"/>
  <c r="I1496" i="4" s="1"/>
  <c r="G3575" i="4"/>
  <c r="I3575" i="4" s="1"/>
  <c r="G656" i="4"/>
  <c r="I656" i="4" s="1"/>
  <c r="G688" i="4"/>
  <c r="I688" i="4" s="1"/>
  <c r="G744" i="4"/>
  <c r="I744" i="4" s="1"/>
  <c r="G856" i="4"/>
  <c r="I856" i="4" s="1"/>
  <c r="G889" i="4"/>
  <c r="I889" i="4" s="1"/>
  <c r="G936" i="4"/>
  <c r="I936" i="4" s="1"/>
  <c r="G962" i="4"/>
  <c r="I962" i="4" s="1"/>
  <c r="G1048" i="4"/>
  <c r="I1048" i="4" s="1"/>
  <c r="G1136" i="4"/>
  <c r="I1136" i="4" s="1"/>
  <c r="G1184" i="4"/>
  <c r="I1184" i="4" s="1"/>
  <c r="G1232" i="4"/>
  <c r="I1232" i="4" s="1"/>
  <c r="G1288" i="4"/>
  <c r="I1288" i="4" s="1"/>
  <c r="G1352" i="4"/>
  <c r="I1352" i="4" s="1"/>
  <c r="G1632" i="4"/>
  <c r="I1632" i="4" s="1"/>
  <c r="G2544" i="4"/>
  <c r="I2544" i="4" s="1"/>
  <c r="G624" i="4"/>
  <c r="I624" i="4" s="1"/>
  <c r="G657" i="4"/>
  <c r="I657" i="4" s="1"/>
  <c r="G689" i="4"/>
  <c r="I689" i="4" s="1"/>
  <c r="G753" i="4"/>
  <c r="I753" i="4" s="1"/>
  <c r="G857" i="4"/>
  <c r="I857" i="4" s="1"/>
  <c r="G896" i="4"/>
  <c r="I896" i="4" s="1"/>
  <c r="G937" i="4"/>
  <c r="I937" i="4" s="1"/>
  <c r="G968" i="4"/>
  <c r="I968" i="4" s="1"/>
  <c r="G1072" i="4"/>
  <c r="I1072" i="4" s="1"/>
  <c r="G1144" i="4"/>
  <c r="I1144" i="4" s="1"/>
  <c r="G1186" i="4"/>
  <c r="I1186" i="4" s="1"/>
  <c r="G1240" i="4"/>
  <c r="I1240" i="4" s="1"/>
  <c r="G1296" i="4"/>
  <c r="I1296" i="4" s="1"/>
  <c r="G1416" i="4"/>
  <c r="I1416" i="4" s="1"/>
  <c r="G1504" i="4"/>
  <c r="I1504" i="4" s="1"/>
  <c r="G1592" i="4"/>
  <c r="I1592" i="4" s="1"/>
  <c r="G2000" i="4"/>
  <c r="I2000" i="4" s="1"/>
  <c r="G3583" i="4"/>
  <c r="I3583" i="4" s="1"/>
  <c r="G625" i="4"/>
  <c r="I625" i="4" s="1"/>
  <c r="G658" i="4"/>
  <c r="I658" i="4" s="1"/>
  <c r="G704" i="4"/>
  <c r="I704" i="4" s="1"/>
  <c r="G768" i="4"/>
  <c r="I768" i="4" s="1"/>
  <c r="G865" i="4"/>
  <c r="I865" i="4" s="1"/>
  <c r="G904" i="4"/>
  <c r="I904" i="4" s="1"/>
  <c r="G944" i="4"/>
  <c r="I944" i="4" s="1"/>
  <c r="G977" i="4"/>
  <c r="I977" i="4" s="1"/>
  <c r="G1074" i="4"/>
  <c r="I1074" i="4" s="1"/>
  <c r="G1146" i="4"/>
  <c r="I1146" i="4" s="1"/>
  <c r="G1192" i="4"/>
  <c r="I1192" i="4" s="1"/>
  <c r="G1248" i="4"/>
  <c r="I1248" i="4" s="1"/>
  <c r="G1304" i="4"/>
  <c r="I1304" i="4" s="1"/>
  <c r="G1432" i="4"/>
  <c r="I1432" i="4" s="1"/>
  <c r="G1552" i="4"/>
  <c r="I1552" i="4" s="1"/>
  <c r="G2112" i="4"/>
  <c r="I2112" i="4" s="1"/>
  <c r="G712" i="4"/>
  <c r="I712" i="4" s="1"/>
  <c r="G874" i="4"/>
  <c r="I874" i="4" s="1"/>
  <c r="G1032" i="4"/>
  <c r="I1032" i="4" s="1"/>
  <c r="G1200" i="4"/>
  <c r="I1200" i="4" s="1"/>
  <c r="G1328" i="4"/>
  <c r="I1328" i="4" s="1"/>
  <c r="G665" i="4"/>
  <c r="I665" i="4" s="1"/>
  <c r="G1264" i="4"/>
  <c r="I1264" i="4" s="1"/>
  <c r="G728" i="4"/>
  <c r="I728" i="4" s="1"/>
  <c r="G905" i="4"/>
  <c r="I905" i="4" s="1"/>
  <c r="G1033" i="4"/>
  <c r="I1033" i="4" s="1"/>
  <c r="G1208" i="4"/>
  <c r="I1208" i="4" s="1"/>
  <c r="G1434" i="4"/>
  <c r="I1434" i="4" s="1"/>
  <c r="G3430" i="4"/>
  <c r="I3430" i="4" s="1"/>
  <c r="G952" i="4"/>
  <c r="I952" i="4" s="1"/>
  <c r="G626" i="4"/>
  <c r="I626" i="4" s="1"/>
  <c r="G729" i="4"/>
  <c r="I729" i="4" s="1"/>
  <c r="G912" i="4"/>
  <c r="I912" i="4" s="1"/>
  <c r="G1080" i="4"/>
  <c r="I1080" i="4" s="1"/>
  <c r="G1216" i="4"/>
  <c r="I1216" i="4" s="1"/>
  <c r="G1456" i="4"/>
  <c r="I1456" i="4" s="1"/>
  <c r="G1520" i="4"/>
  <c r="I1520" i="4" s="1"/>
  <c r="G632" i="4"/>
  <c r="I632" i="4" s="1"/>
  <c r="G784" i="4"/>
  <c r="I784" i="4" s="1"/>
  <c r="G914" i="4"/>
  <c r="I914" i="4" s="1"/>
  <c r="G1104" i="4"/>
  <c r="I1104" i="4" s="1"/>
  <c r="G1256" i="4"/>
  <c r="I1256" i="4" s="1"/>
  <c r="G1472" i="4"/>
  <c r="I1472" i="4" s="1"/>
  <c r="G1608" i="4"/>
  <c r="I1608" i="4" s="1"/>
  <c r="G2176" i="4"/>
  <c r="I2176" i="4" s="1"/>
  <c r="G841" i="4"/>
  <c r="I841" i="4" s="1"/>
  <c r="G2280" i="4"/>
  <c r="I2280" i="4" s="1"/>
  <c r="G633" i="4"/>
  <c r="I633" i="4" s="1"/>
  <c r="G792" i="4"/>
  <c r="I792" i="4" s="1"/>
  <c r="G945" i="4"/>
  <c r="I945" i="4" s="1"/>
  <c r="G1112" i="4"/>
  <c r="I1112" i="4" s="1"/>
  <c r="G1258" i="4"/>
  <c r="I1258" i="4" s="1"/>
  <c r="G2240" i="4"/>
  <c r="I2240" i="4" s="1"/>
  <c r="G1152" i="4"/>
  <c r="I1152" i="4" s="1"/>
  <c r="G4166" i="4"/>
  <c r="I4166" i="4" s="1"/>
  <c r="G672" i="4"/>
  <c r="I672" i="4" s="1"/>
  <c r="G872" i="4"/>
  <c r="I872" i="4" s="1"/>
  <c r="G954" i="4"/>
  <c r="I954" i="4" s="1"/>
  <c r="G1160" i="4"/>
  <c r="I1160" i="4" s="1"/>
  <c r="G1312" i="4"/>
  <c r="I1312" i="4" s="1"/>
  <c r="G1656" i="4"/>
  <c r="I1656" i="4" s="1"/>
  <c r="G2632" i="4"/>
  <c r="I2632" i="4" s="1"/>
  <c r="G1024" i="4"/>
  <c r="I1024" i="4" s="1"/>
  <c r="G1320" i="4"/>
  <c r="I1320" i="4" s="1"/>
  <c r="G673" i="4"/>
  <c r="I673" i="4" s="1"/>
  <c r="G5230" i="4"/>
  <c r="I5230" i="4" s="1"/>
  <c r="G873" i="4"/>
  <c r="I873" i="4" s="1"/>
  <c r="G1162" i="4"/>
  <c r="I1162" i="4" s="1"/>
  <c r="G2191" i="4"/>
  <c r="I2191" i="4" s="1"/>
  <c r="G2039" i="4"/>
  <c r="I2039" i="4" s="1"/>
  <c r="G1503" i="4"/>
  <c r="I1503" i="4" s="1"/>
  <c r="G5430" i="4"/>
  <c r="I5430" i="4" s="1"/>
  <c r="G3822" i="4"/>
  <c r="I3822" i="4" s="1"/>
  <c r="G3510" i="4"/>
  <c r="I3510" i="4" s="1"/>
  <c r="G2998" i="4"/>
  <c r="I2998" i="4" s="1"/>
  <c r="G2654" i="4"/>
  <c r="I2654" i="4" s="1"/>
  <c r="G2190" i="4"/>
  <c r="I2190" i="4" s="1"/>
  <c r="G933" i="4"/>
  <c r="I933" i="4" s="1"/>
  <c r="G1942" i="4"/>
  <c r="I1942" i="4" s="1"/>
  <c r="G806" i="4"/>
  <c r="I806" i="4" s="1"/>
  <c r="G1244" i="4"/>
  <c r="I1244" i="4" s="1"/>
  <c r="G3634" i="4"/>
  <c r="I3634" i="4" s="1"/>
  <c r="G1467" i="4"/>
  <c r="I1467" i="4" s="1"/>
  <c r="G1090" i="4"/>
  <c r="I1090" i="4" s="1"/>
  <c r="G4639" i="4"/>
  <c r="I4639" i="4" s="1"/>
  <c r="G2488" i="4"/>
  <c r="I2488" i="4" s="1"/>
  <c r="G1096" i="4"/>
  <c r="I1096" i="4" s="1"/>
  <c r="G5518" i="4"/>
  <c r="I5518" i="4" s="1"/>
  <c r="G706" i="4"/>
  <c r="I706" i="4" s="1"/>
  <c r="G2918" i="4"/>
  <c r="I2918" i="4" s="1"/>
  <c r="G5710" i="4"/>
  <c r="I5710" i="4" s="1"/>
  <c r="G2278" i="4"/>
  <c r="I2278" i="4" s="1"/>
  <c r="G2902" i="4"/>
  <c r="I2902" i="4" s="1"/>
  <c r="G2974" i="4"/>
  <c r="I2974" i="4" s="1"/>
  <c r="G2750" i="4"/>
  <c r="I2750" i="4" s="1"/>
  <c r="G2318" i="4"/>
  <c r="I2318" i="4" s="1"/>
  <c r="G2254" i="4"/>
  <c r="I2254" i="4" s="1"/>
  <c r="G2350" i="4"/>
  <c r="I2350" i="4" s="1"/>
  <c r="G2134" i="4"/>
  <c r="I2134" i="4" s="1"/>
  <c r="G2870" i="4"/>
  <c r="I2870" i="4" s="1"/>
  <c r="G1662" i="4"/>
  <c r="I1662" i="4" s="1"/>
  <c r="G1720" i="4"/>
  <c r="I1720" i="4" s="1"/>
  <c r="G1250" i="4"/>
  <c r="I1250" i="4" s="1"/>
  <c r="G3542" i="4"/>
  <c r="I3542" i="4" s="1"/>
  <c r="G2919" i="4"/>
  <c r="I2919" i="4" s="1"/>
  <c r="G2711" i="4"/>
  <c r="I2711" i="4" s="1"/>
  <c r="G969" i="4"/>
  <c r="I969" i="4" s="1"/>
  <c r="G745" i="4"/>
  <c r="I745" i="4" s="1"/>
  <c r="G641" i="4"/>
  <c r="I641" i="4" s="1"/>
  <c r="G3462" i="4"/>
  <c r="I3462" i="4" s="1"/>
  <c r="G1034" i="4"/>
  <c r="I1034" i="4" s="1"/>
  <c r="G3324" i="4"/>
  <c r="I3324" i="4" s="1"/>
  <c r="G5636" i="4"/>
  <c r="I5636" i="4" s="1"/>
  <c r="G2351" i="4"/>
  <c r="I2351" i="4" s="1"/>
  <c r="G1487" i="4"/>
  <c r="I1487" i="4" s="1"/>
  <c r="G5774" i="4"/>
  <c r="I5774" i="4" s="1"/>
  <c r="G3926" i="4"/>
  <c r="I3926" i="4" s="1"/>
  <c r="G2942" i="4"/>
  <c r="I2942" i="4" s="1"/>
  <c r="G2638" i="4"/>
  <c r="I2638" i="4" s="1"/>
  <c r="G2078" i="4"/>
  <c r="I2078" i="4" s="1"/>
  <c r="G4900" i="4"/>
  <c r="I4900" i="4" s="1"/>
  <c r="G709" i="4"/>
  <c r="I709" i="4" s="1"/>
  <c r="G909" i="4"/>
  <c r="I909" i="4" s="1"/>
  <c r="G1926" i="4"/>
  <c r="I1926" i="4" s="1"/>
  <c r="G774" i="4"/>
  <c r="I774" i="4" s="1"/>
  <c r="G1172" i="4"/>
  <c r="I1172" i="4" s="1"/>
  <c r="G3506" i="4"/>
  <c r="I3506" i="4" s="1"/>
  <c r="G875" i="4"/>
  <c r="I875" i="4" s="1"/>
  <c r="G986" i="4"/>
  <c r="I986" i="4" s="1"/>
  <c r="G3447" i="4"/>
  <c r="I3447" i="4" s="1"/>
  <c r="G2024" i="4"/>
  <c r="I2024" i="4" s="1"/>
  <c r="G1822" i="4"/>
  <c r="I1822" i="4" s="1"/>
  <c r="G1862" i="4"/>
  <c r="I1862" i="4" s="1"/>
  <c r="G4878" i="4"/>
  <c r="I4878" i="4" s="1"/>
  <c r="G2790" i="4"/>
  <c r="I2790" i="4" s="1"/>
  <c r="G2198" i="4"/>
  <c r="I2198" i="4" s="1"/>
  <c r="G2430" i="4"/>
  <c r="I2430" i="4" s="1"/>
  <c r="G1886" i="4"/>
  <c r="I1886" i="4" s="1"/>
  <c r="G2286" i="4"/>
  <c r="I2286" i="4" s="1"/>
  <c r="G2206" i="4"/>
  <c r="I2206" i="4" s="1"/>
  <c r="G2710" i="4"/>
  <c r="I2710" i="4" s="1"/>
  <c r="G1138" i="4"/>
  <c r="I1138" i="4" s="1"/>
  <c r="G3875" i="4"/>
  <c r="I3875" i="4" s="1"/>
  <c r="G2224" i="4"/>
  <c r="I2224" i="4" s="1"/>
  <c r="G1210" i="4"/>
  <c r="I1210" i="4" s="1"/>
  <c r="G3174" i="4"/>
  <c r="I3174" i="4" s="1"/>
  <c r="G929" i="4"/>
  <c r="I929" i="4" s="1"/>
  <c r="G2287" i="4"/>
  <c r="I2287" i="4" s="1"/>
  <c r="G2167" i="4"/>
  <c r="I2167" i="4" s="1"/>
  <c r="G1447" i="4"/>
  <c r="I1447" i="4" s="1"/>
  <c r="G3582" i="4"/>
  <c r="I3582" i="4" s="1"/>
  <c r="G2886" i="4"/>
  <c r="I2886" i="4" s="1"/>
  <c r="G2606" i="4"/>
  <c r="I2606" i="4" s="1"/>
  <c r="G2062" i="4"/>
  <c r="I2062" i="4" s="1"/>
  <c r="G3356" i="4"/>
  <c r="I3356" i="4" s="1"/>
  <c r="G725" i="4"/>
  <c r="I725" i="4" s="1"/>
  <c r="G1910" i="4"/>
  <c r="I1910" i="4" s="1"/>
  <c r="G4323" i="4"/>
  <c r="I4323" i="4" s="1"/>
  <c r="G1164" i="4"/>
  <c r="I1164" i="4" s="1"/>
  <c r="G3194" i="4"/>
  <c r="I3194" i="4" s="1"/>
  <c r="G859" i="4"/>
  <c r="I859" i="4" s="1"/>
  <c r="G906" i="4"/>
  <c r="I906" i="4" s="1"/>
  <c r="G3327" i="4"/>
  <c r="I3327" i="4" s="1"/>
  <c r="G1776" i="4"/>
  <c r="I1776" i="4" s="1"/>
  <c r="G2094" i="4"/>
  <c r="I2094" i="4" s="1"/>
  <c r="G2806" i="4"/>
  <c r="I2806" i="4" s="1"/>
  <c r="G2262" i="4"/>
  <c r="I2262" i="4" s="1"/>
  <c r="G2038" i="4"/>
  <c r="I2038" i="4" s="1"/>
  <c r="G2302" i="4"/>
  <c r="I2302" i="4" s="1"/>
  <c r="G1838" i="4"/>
  <c r="I1838" i="4" s="1"/>
  <c r="G1998" i="4"/>
  <c r="I1998" i="4" s="1"/>
  <c r="G2910" i="4"/>
  <c r="I2910" i="4" s="1"/>
  <c r="G1894" i="4"/>
  <c r="I1894" i="4" s="1"/>
  <c r="G2358" i="4"/>
  <c r="I2358" i="4" s="1"/>
  <c r="G2934" i="4"/>
  <c r="I2934" i="4" s="1"/>
  <c r="G730" i="4"/>
  <c r="I730" i="4" s="1"/>
  <c r="G5838" i="4"/>
  <c r="I5838" i="4" s="1"/>
  <c r="G3703" i="4"/>
  <c r="I3703" i="4" s="1"/>
  <c r="G3158" i="4"/>
  <c r="I3158" i="4" s="1"/>
  <c r="G1831" i="4"/>
  <c r="I1831" i="4" s="1"/>
  <c r="G953" i="4"/>
  <c r="I953" i="4" s="1"/>
  <c r="G713" i="4"/>
  <c r="I713" i="4" s="1"/>
  <c r="G2679" i="4"/>
  <c r="I2679" i="4" s="1"/>
  <c r="G866" i="4"/>
  <c r="I866" i="4" s="1"/>
  <c r="G1591" i="4"/>
  <c r="I1591" i="4" s="1"/>
  <c r="G2239" i="4"/>
  <c r="I2239" i="4" s="1"/>
  <c r="G2119" i="4"/>
  <c r="I2119" i="4" s="1"/>
  <c r="G1775" i="4"/>
  <c r="I1775" i="4" s="1"/>
  <c r="G1535" i="4"/>
  <c r="I1535" i="4" s="1"/>
  <c r="G1431" i="4"/>
  <c r="I1431" i="4" s="1"/>
  <c r="G2862" i="4"/>
  <c r="I2862" i="4" s="1"/>
  <c r="G2454" i="4"/>
  <c r="I2454" i="4" s="1"/>
  <c r="G2054" i="4"/>
  <c r="I2054" i="4" s="1"/>
  <c r="G3332" i="4"/>
  <c r="I3332" i="4" s="1"/>
  <c r="G1902" i="4"/>
  <c r="I1902" i="4" s="1"/>
  <c r="G4051" i="4"/>
  <c r="I4051" i="4" s="1"/>
  <c r="G660" i="4"/>
  <c r="I660" i="4" s="1"/>
  <c r="G3162" i="4"/>
  <c r="I3162" i="4" s="1"/>
  <c r="G2666" i="4"/>
  <c r="I2666" i="4" s="1"/>
  <c r="G826" i="4"/>
  <c r="I826" i="4" s="1"/>
  <c r="G2920" i="4"/>
  <c r="I2920" i="4" s="1"/>
  <c r="G1624" i="4"/>
  <c r="I1624" i="4" s="1"/>
  <c r="G1218" i="4"/>
  <c r="I1218" i="4" s="1"/>
  <c r="G1410" i="4"/>
  <c r="I1410" i="4" s="1"/>
  <c r="G1710" i="4"/>
  <c r="I1710" i="4" s="1"/>
  <c r="G1282" i="4"/>
  <c r="I1282" i="4" s="1"/>
  <c r="G2982" i="4"/>
  <c r="I2982" i="4" s="1"/>
  <c r="G2142" i="4"/>
  <c r="I2142" i="4" s="1"/>
  <c r="G1846" i="4"/>
  <c r="I1846" i="4" s="1"/>
  <c r="G2246" i="4"/>
  <c r="I2246" i="4" s="1"/>
  <c r="G1918" i="4"/>
  <c r="I1918" i="4" s="1"/>
  <c r="G2798" i="4"/>
  <c r="I2798" i="4" s="1"/>
  <c r="G1694" i="4"/>
  <c r="I1694" i="4" s="1"/>
  <c r="G2294" i="4"/>
  <c r="I2294" i="4" s="1"/>
  <c r="G2838" i="4"/>
  <c r="I2838" i="4" s="1"/>
  <c r="G3358" i="4"/>
  <c r="I3358" i="4" s="1"/>
  <c r="G1098" i="4"/>
  <c r="I1098" i="4" s="1"/>
  <c r="G2696" i="4"/>
  <c r="I2696" i="4" s="1"/>
  <c r="G1671" i="4"/>
  <c r="I1671" i="4" s="1"/>
  <c r="G1711" i="4"/>
  <c r="I1711" i="4" s="1"/>
  <c r="G5172" i="4"/>
  <c r="I5172" i="4" s="1"/>
  <c r="G3828" i="4"/>
  <c r="I3828" i="4" s="1"/>
  <c r="G3388" i="4"/>
  <c r="I3388" i="4" s="1"/>
  <c r="G5702" i="4"/>
  <c r="I5702" i="4" s="1"/>
  <c r="G5238" i="4"/>
  <c r="I5238" i="4" s="1"/>
  <c r="G4742" i="4"/>
  <c r="I4742" i="4" s="1"/>
  <c r="G3870" i="4"/>
  <c r="I3870" i="4" s="1"/>
  <c r="G3318" i="4"/>
  <c r="I3318" i="4" s="1"/>
  <c r="G3214" i="4"/>
  <c r="I3214" i="4" s="1"/>
  <c r="G2766" i="4"/>
  <c r="I2766" i="4" s="1"/>
  <c r="G2406" i="4"/>
  <c r="I2406" i="4" s="1"/>
  <c r="G1974" i="4"/>
  <c r="I1974" i="4" s="1"/>
  <c r="G3268" i="4"/>
  <c r="I3268" i="4" s="1"/>
  <c r="G1878" i="4"/>
  <c r="I1878" i="4" s="1"/>
  <c r="G3907" i="4"/>
  <c r="I3907" i="4" s="1"/>
  <c r="G628" i="4"/>
  <c r="I628" i="4" s="1"/>
  <c r="G2888" i="4"/>
  <c r="I2888" i="4" s="1"/>
  <c r="G1600" i="4"/>
  <c r="I1600" i="4" s="1"/>
  <c r="G1178" i="4"/>
  <c r="I1178" i="4" s="1"/>
  <c r="G1050" i="4"/>
  <c r="I1050" i="4" s="1"/>
  <c r="G1242" i="4"/>
  <c r="I1242" i="4" s="1"/>
  <c r="G1194" i="4"/>
  <c r="I1194" i="4" s="1"/>
  <c r="G2214" i="4"/>
  <c r="I2214" i="4" s="1"/>
  <c r="G1950" i="4"/>
  <c r="I1950" i="4" s="1"/>
  <c r="G2126" i="4"/>
  <c r="I2126" i="4" s="1"/>
  <c r="G1678" i="4"/>
  <c r="I1678" i="4" s="1"/>
  <c r="G1830" i="4"/>
  <c r="I1830" i="4" s="1"/>
  <c r="G2270" i="4"/>
  <c r="I2270" i="4" s="1"/>
  <c r="G2182" i="4"/>
  <c r="I2182" i="4" s="1"/>
  <c r="G2342" i="4"/>
  <c r="I2342" i="4" s="1"/>
  <c r="G2536" i="4"/>
  <c r="I2536" i="4" s="1"/>
  <c r="G4395" i="4"/>
  <c r="I4395" i="4" s="1"/>
  <c r="G1370" i="4"/>
  <c r="I1370" i="4" s="1"/>
  <c r="G4302" i="4"/>
  <c r="I4302" i="4" s="1"/>
  <c r="G2559" i="4"/>
  <c r="I2559" i="4" s="1"/>
  <c r="G913" i="4"/>
  <c r="I913" i="4" s="1"/>
  <c r="G705" i="4"/>
  <c r="I705" i="4" s="1"/>
  <c r="G6062" i="4"/>
  <c r="I6062" i="4" s="1"/>
  <c r="G1584" i="4"/>
  <c r="I1584" i="4" s="1"/>
  <c r="G1799" i="4"/>
  <c r="I1799" i="4" s="1"/>
  <c r="G1527" i="4"/>
  <c r="I1527" i="4" s="1"/>
  <c r="G5510" i="4"/>
  <c r="I5510" i="4" s="1"/>
  <c r="G2742" i="4"/>
  <c r="I2742" i="4" s="1"/>
  <c r="G2382" i="4"/>
  <c r="I2382" i="4" s="1"/>
  <c r="G3084" i="4"/>
  <c r="I3084" i="4" s="1"/>
  <c r="G1870" i="4"/>
  <c r="I1870" i="4" s="1"/>
  <c r="G3803" i="4"/>
  <c r="I3803" i="4" s="1"/>
  <c r="G5034" i="4"/>
  <c r="I5034" i="4" s="1"/>
  <c r="G2619" i="4"/>
  <c r="I2619" i="4" s="1"/>
  <c r="G1450" i="4"/>
  <c r="I1450" i="4" s="1"/>
  <c r="G1001" i="4"/>
  <c r="I1001" i="4" s="1"/>
  <c r="G2872" i="4"/>
  <c r="I2872" i="4" s="1"/>
  <c r="G1568" i="4"/>
  <c r="I1568" i="4" s="1"/>
  <c r="G6118" i="4"/>
  <c r="I6118" i="4" s="1"/>
  <c r="G1058" i="4"/>
  <c r="I1058" i="4" s="1"/>
  <c r="G938" i="4"/>
  <c r="I938" i="4" s="1"/>
  <c r="G1482" i="4"/>
  <c r="I1482" i="4" s="1"/>
  <c r="G2990" i="4"/>
  <c r="I2990" i="4" s="1"/>
  <c r="G2070" i="4"/>
  <c r="I2070" i="4" s="1"/>
  <c r="G1814" i="4"/>
  <c r="I1814" i="4" s="1"/>
  <c r="G3030" i="4"/>
  <c r="I3030" i="4" s="1"/>
  <c r="G2030" i="4"/>
  <c r="I2030" i="4" s="1"/>
  <c r="G1774" i="4"/>
  <c r="I1774" i="4" s="1"/>
  <c r="G2150" i="4"/>
  <c r="I2150" i="4" s="1"/>
  <c r="G3038" i="4"/>
  <c r="I3038" i="4" s="1"/>
  <c r="G2118" i="4"/>
  <c r="I2118" i="4" s="1"/>
  <c r="G2174" i="4"/>
  <c r="I2174" i="4" s="1"/>
  <c r="G5606" i="4"/>
  <c r="I5606" i="4" s="1"/>
  <c r="G1442" i="4"/>
  <c r="I1442" i="4" s="1"/>
  <c r="G1042" i="4"/>
  <c r="I1042" i="4" s="1"/>
  <c r="G1298" i="4"/>
  <c r="I1298" i="4" s="1"/>
  <c r="G4278" i="4"/>
  <c r="I4278" i="4" s="1"/>
  <c r="G5302" i="4"/>
  <c r="I5302" i="4" s="1"/>
  <c r="G1512" i="4"/>
  <c r="I1512" i="4" s="1"/>
  <c r="G4188" i="4"/>
  <c r="I4188" i="4" s="1"/>
  <c r="G3988" i="4"/>
  <c r="I3988" i="4" s="1"/>
  <c r="G3492" i="4"/>
  <c r="I3492" i="4" s="1"/>
  <c r="G2207" i="4"/>
  <c r="I2207" i="4" s="1"/>
  <c r="G6158" i="4"/>
  <c r="I6158" i="4" s="1"/>
  <c r="G5622" i="4"/>
  <c r="I5622" i="4" s="1"/>
  <c r="G5198" i="4"/>
  <c r="I5198" i="4" s="1"/>
  <c r="G4870" i="4"/>
  <c r="I4870" i="4" s="1"/>
  <c r="G4014" i="4"/>
  <c r="I4014" i="4" s="1"/>
  <c r="G3598" i="4"/>
  <c r="I3598" i="4" s="1"/>
  <c r="G2694" i="4"/>
  <c r="I2694" i="4" s="1"/>
  <c r="G2238" i="4"/>
  <c r="I2238" i="4" s="1"/>
  <c r="G5406" i="4"/>
  <c r="I5406" i="4" s="1"/>
  <c r="G1806" i="4"/>
  <c r="I1806" i="4" s="1"/>
  <c r="G3667" i="4"/>
  <c r="I3667" i="4" s="1"/>
  <c r="G4522" i="4"/>
  <c r="I4522" i="4" s="1"/>
  <c r="G2603" i="4"/>
  <c r="I2603" i="4" s="1"/>
  <c r="G1322" i="4"/>
  <c r="I1322" i="4" s="1"/>
  <c r="G721" i="4"/>
  <c r="I721" i="4" s="1"/>
  <c r="G2840" i="4"/>
  <c r="I2840" i="4" s="1"/>
  <c r="G1544" i="4"/>
  <c r="I1544" i="4" s="1"/>
  <c r="G634" i="4"/>
  <c r="I634" i="4" s="1"/>
  <c r="G714" i="4"/>
  <c r="I714" i="4" s="1"/>
  <c r="G1154" i="4"/>
  <c r="I1154" i="4" s="1"/>
  <c r="G2334" i="4"/>
  <c r="I2334" i="4" s="1"/>
  <c r="G2958" i="4"/>
  <c r="I2958" i="4" s="1"/>
  <c r="G1934" i="4"/>
  <c r="I1934" i="4" s="1"/>
  <c r="G1670" i="4"/>
  <c r="I1670" i="4" s="1"/>
  <c r="G1702" i="4"/>
  <c r="I1702" i="4" s="1"/>
  <c r="G2782" i="4"/>
  <c r="I2782" i="4" s="1"/>
  <c r="G3022" i="4"/>
  <c r="I3022" i="4" s="1"/>
  <c r="G2110" i="4"/>
  <c r="I2110" i="4" s="1"/>
  <c r="G3463" i="4"/>
  <c r="I3463" i="4" s="1"/>
  <c r="G1082" i="4"/>
  <c r="I1082" i="4" s="1"/>
  <c r="G5558" i="4"/>
  <c r="I5558" i="4" s="1"/>
  <c r="G5126" i="4"/>
  <c r="I5126" i="4" s="1"/>
  <c r="G3238" i="4"/>
  <c r="I3238" i="4" s="1"/>
  <c r="G2743" i="4"/>
  <c r="I2743" i="4" s="1"/>
  <c r="G1935" i="4"/>
  <c r="I1935" i="4" s="1"/>
  <c r="G1049" i="4"/>
  <c r="I1049" i="4" s="1"/>
  <c r="G897" i="4"/>
  <c r="I897" i="4" s="1"/>
  <c r="G649" i="4"/>
  <c r="I649" i="4" s="1"/>
  <c r="G4542" i="4"/>
  <c r="I4542" i="4" s="1"/>
  <c r="G1466" i="4"/>
  <c r="I1466" i="4" s="1"/>
  <c r="G1491" i="4"/>
  <c r="I1491" i="4" s="1"/>
  <c r="G3340" i="4"/>
  <c r="I3340" i="4" s="1"/>
  <c r="G3276" i="4"/>
  <c r="I3276" i="4" s="1"/>
  <c r="G5299" i="4"/>
  <c r="I5299" i="4" s="1"/>
  <c r="G4291" i="4"/>
  <c r="I4291" i="4" s="1"/>
  <c r="G5363" i="4"/>
  <c r="I5363" i="4" s="1"/>
  <c r="G4651" i="4"/>
  <c r="I4651" i="4" s="1"/>
  <c r="G4899" i="4"/>
  <c r="I4899" i="4" s="1"/>
  <c r="G4779" i="4"/>
  <c r="I4779" i="4" s="1"/>
  <c r="G3835" i="4"/>
  <c r="I3835" i="4" s="1"/>
  <c r="G3432" i="4"/>
  <c r="I3432" i="4" s="1"/>
  <c r="G1107" i="4"/>
  <c r="I1107" i="4" s="1"/>
  <c r="G819" i="4"/>
  <c r="I819" i="4" s="1"/>
  <c r="G3391" i="4"/>
  <c r="I3391" i="4" s="1"/>
  <c r="G2048" i="4"/>
  <c r="I2048" i="4" s="1"/>
  <c r="G1051" i="4"/>
  <c r="I1051" i="4" s="1"/>
  <c r="G5014" i="4"/>
  <c r="I5014" i="4" s="1"/>
  <c r="G4342" i="4"/>
  <c r="I4342" i="4" s="1"/>
  <c r="G4198" i="4"/>
  <c r="I4198" i="4" s="1"/>
  <c r="G3459" i="4"/>
  <c r="I3459" i="4" s="1"/>
  <c r="G2180" i="4"/>
  <c r="I2180" i="4" s="1"/>
  <c r="G3846" i="4"/>
  <c r="I3846" i="4" s="1"/>
  <c r="G1290" i="4"/>
  <c r="I1290" i="4" s="1"/>
  <c r="G2878" i="4"/>
  <c r="I2878" i="4" s="1"/>
  <c r="G2326" i="4"/>
  <c r="I2326" i="4" s="1"/>
  <c r="G794" i="4"/>
  <c r="I794" i="4" s="1"/>
  <c r="G5052" i="4"/>
  <c r="I5052" i="4" s="1"/>
  <c r="G5324" i="4"/>
  <c r="I5324" i="4" s="1"/>
  <c r="G4372" i="4"/>
  <c r="I4372" i="4" s="1"/>
  <c r="G3260" i="4"/>
  <c r="I3260" i="4" s="1"/>
  <c r="G4811" i="4"/>
  <c r="I4811" i="4" s="1"/>
  <c r="G3931" i="4"/>
  <c r="I3931" i="4" s="1"/>
  <c r="G4611" i="4"/>
  <c r="I4611" i="4" s="1"/>
  <c r="G1021" i="4"/>
  <c r="I1021" i="4" s="1"/>
  <c r="G5583" i="4"/>
  <c r="I5583" i="4" s="1"/>
  <c r="G1686" i="4"/>
  <c r="I1686" i="4" s="1"/>
  <c r="G2950" i="4"/>
  <c r="I2950" i="4" s="1"/>
  <c r="G3748" i="4"/>
  <c r="I3748" i="4" s="1"/>
  <c r="G3308" i="4"/>
  <c r="I3308" i="4" s="1"/>
  <c r="G3404" i="4"/>
  <c r="I3404" i="4" s="1"/>
  <c r="G4812" i="4"/>
  <c r="I4812" i="4" s="1"/>
  <c r="G3244" i="4"/>
  <c r="I3244" i="4" s="1"/>
  <c r="G4379" i="4"/>
  <c r="I4379" i="4" s="1"/>
  <c r="G3014" i="4"/>
  <c r="I3014" i="4" s="1"/>
  <c r="G2824" i="4"/>
  <c r="I2824" i="4" s="1"/>
  <c r="G2222" i="4"/>
  <c r="I2222" i="4" s="1"/>
  <c r="G2855" i="4"/>
  <c r="I2855" i="4" s="1"/>
  <c r="G5124" i="4"/>
  <c r="I5124" i="4" s="1"/>
  <c r="G6003" i="4"/>
  <c r="I6003" i="4" s="1"/>
  <c r="G3220" i="4"/>
  <c r="I3220" i="4" s="1"/>
  <c r="G4755" i="4"/>
  <c r="I4755" i="4" s="1"/>
  <c r="G4067" i="4"/>
  <c r="I4067" i="4" s="1"/>
  <c r="G4931" i="4"/>
  <c r="I4931" i="4" s="1"/>
  <c r="G4731" i="4"/>
  <c r="I4731" i="4" s="1"/>
  <c r="G4259" i="4"/>
  <c r="I4259" i="4" s="1"/>
  <c r="G3955" i="4"/>
  <c r="I3955" i="4" s="1"/>
  <c r="G5323" i="4"/>
  <c r="I5323" i="4" s="1"/>
  <c r="G2624" i="4"/>
  <c r="I2624" i="4" s="1"/>
  <c r="G1266" i="4"/>
  <c r="I1266" i="4" s="1"/>
  <c r="G970" i="4"/>
  <c r="I970" i="4" s="1"/>
  <c r="G882" i="4"/>
  <c r="I882" i="4" s="1"/>
  <c r="G642" i="4"/>
  <c r="I642" i="4" s="1"/>
  <c r="G5631" i="4"/>
  <c r="I5631" i="4" s="1"/>
  <c r="G4662" i="4"/>
  <c r="I4662" i="4" s="1"/>
  <c r="G4086" i="4"/>
  <c r="I4086" i="4" s="1"/>
  <c r="G1551" i="4"/>
  <c r="I1551" i="4" s="1"/>
  <c r="G4702" i="4"/>
  <c r="I4702" i="4" s="1"/>
  <c r="G4238" i="4"/>
  <c r="I4238" i="4" s="1"/>
  <c r="G2662" i="4"/>
  <c r="I2662" i="4" s="1"/>
  <c r="G1958" i="4"/>
  <c r="I1958" i="4" s="1"/>
  <c r="G1408" i="4"/>
  <c r="I1408" i="4" s="1"/>
  <c r="G2166" i="4"/>
  <c r="I2166" i="4" s="1"/>
  <c r="G2310" i="4"/>
  <c r="I2310" i="4" s="1"/>
  <c r="G674" i="4"/>
  <c r="I674" i="4" s="1"/>
  <c r="G3670" i="4"/>
  <c r="I3670" i="4" s="1"/>
  <c r="G3996" i="4"/>
  <c r="I3996" i="4" s="1"/>
  <c r="G5915" i="4"/>
  <c r="I5915" i="4" s="1"/>
  <c r="G3796" i="4"/>
  <c r="I3796" i="4" s="1"/>
  <c r="G4203" i="4"/>
  <c r="I4203" i="4" s="1"/>
  <c r="G4211" i="4"/>
  <c r="I4211" i="4" s="1"/>
  <c r="G4587" i="4"/>
  <c r="I4587" i="4" s="1"/>
  <c r="G4723" i="4"/>
  <c r="I4723" i="4" s="1"/>
  <c r="G3867" i="4"/>
  <c r="I3867" i="4" s="1"/>
  <c r="G2042" i="4"/>
  <c r="I2042" i="4" s="1"/>
  <c r="G1339" i="4"/>
  <c r="I1339" i="4" s="1"/>
  <c r="G1019" i="4"/>
  <c r="I1019" i="4" s="1"/>
  <c r="G3967" i="4"/>
  <c r="I3967" i="4" s="1"/>
  <c r="G3599" i="4"/>
  <c r="I3599" i="4" s="1"/>
  <c r="G3040" i="4"/>
  <c r="I3040" i="4" s="1"/>
  <c r="G2576" i="4"/>
  <c r="I2576" i="4" s="1"/>
  <c r="G1211" i="4"/>
  <c r="I1211" i="4" s="1"/>
  <c r="G923" i="4"/>
  <c r="I923" i="4" s="1"/>
  <c r="G4026" i="4"/>
  <c r="I4026" i="4" s="1"/>
  <c r="G3611" i="4"/>
  <c r="I3611" i="4" s="1"/>
  <c r="G3291" i="4"/>
  <c r="I3291" i="4" s="1"/>
  <c r="G3028" i="4"/>
  <c r="I3028" i="4" s="1"/>
  <c r="G2780" i="4"/>
  <c r="I2780" i="4" s="1"/>
  <c r="G2484" i="4"/>
  <c r="I2484" i="4" s="1"/>
  <c r="G2380" i="4"/>
  <c r="I2380" i="4" s="1"/>
  <c r="G2159" i="4"/>
  <c r="I2159" i="4" s="1"/>
  <c r="G6038" i="4"/>
  <c r="I6038" i="4" s="1"/>
  <c r="G2230" i="4"/>
  <c r="I2230" i="4" s="1"/>
  <c r="G934" i="4"/>
  <c r="I934" i="4" s="1"/>
  <c r="G3046" i="4"/>
  <c r="I3046" i="4" s="1"/>
  <c r="G2846" i="4"/>
  <c r="I2846" i="4" s="1"/>
  <c r="G1131" i="4"/>
  <c r="I1131" i="4" s="1"/>
  <c r="G5788" i="4"/>
  <c r="I5788" i="4" s="1"/>
  <c r="G5635" i="4"/>
  <c r="I5635" i="4" s="1"/>
  <c r="G4435" i="4"/>
  <c r="I4435" i="4" s="1"/>
  <c r="G4099" i="4"/>
  <c r="I4099" i="4" s="1"/>
  <c r="G3915" i="4"/>
  <c r="I3915" i="4" s="1"/>
  <c r="G5099" i="4"/>
  <c r="I5099" i="4" s="1"/>
  <c r="G4835" i="4"/>
  <c r="I4835" i="4" s="1"/>
  <c r="G4347" i="4"/>
  <c r="I4347" i="4" s="1"/>
  <c r="G4179" i="4"/>
  <c r="I4179" i="4" s="1"/>
  <c r="G1155" i="4"/>
  <c r="I1155" i="4" s="1"/>
  <c r="G1474" i="4"/>
  <c r="I1474" i="4" s="1"/>
  <c r="G1202" i="4"/>
  <c r="I1202" i="4" s="1"/>
  <c r="G946" i="4"/>
  <c r="I946" i="4" s="1"/>
  <c r="G850" i="4"/>
  <c r="I850" i="4" s="1"/>
  <c r="G3679" i="4"/>
  <c r="I3679" i="4" s="1"/>
  <c r="G5542" i="4"/>
  <c r="I5542" i="4" s="1"/>
  <c r="G4998" i="4"/>
  <c r="I4998" i="4" s="1"/>
  <c r="G4142" i="4"/>
  <c r="I4142" i="4" s="1"/>
  <c r="G4078" i="4"/>
  <c r="I4078" i="4" s="1"/>
  <c r="G4778" i="4"/>
  <c r="I4778" i="4" s="1"/>
  <c r="G5062" i="4"/>
  <c r="I5062" i="4" s="1"/>
  <c r="G5470" i="4"/>
  <c r="I5470" i="4" s="1"/>
  <c r="G890" i="4"/>
  <c r="I890" i="4" s="1"/>
  <c r="G5478" i="4"/>
  <c r="I5478" i="4" s="1"/>
  <c r="G3924" i="4"/>
  <c r="I3924" i="4" s="1"/>
  <c r="G4396" i="4"/>
  <c r="I4396" i="4" s="1"/>
  <c r="G3580" i="4"/>
  <c r="I3580" i="4" s="1"/>
  <c r="G4283" i="4"/>
  <c r="I4283" i="4" s="1"/>
  <c r="G5267" i="4"/>
  <c r="I5267" i="4" s="1"/>
  <c r="G4123" i="4"/>
  <c r="I4123" i="4" s="1"/>
  <c r="G4547" i="4"/>
  <c r="I4547" i="4" s="1"/>
  <c r="G4683" i="4"/>
  <c r="I4683" i="4" s="1"/>
  <c r="G891" i="4"/>
  <c r="I891" i="4" s="1"/>
  <c r="G1403" i="4"/>
  <c r="I1403" i="4" s="1"/>
  <c r="G2712" i="4"/>
  <c r="I2712" i="4" s="1"/>
  <c r="G2248" i="4"/>
  <c r="I2248" i="4" s="1"/>
  <c r="G1179" i="4"/>
  <c r="I1179" i="4" s="1"/>
  <c r="G899" i="4"/>
  <c r="I899" i="4" s="1"/>
  <c r="G5454" i="4"/>
  <c r="I5454" i="4" s="1"/>
  <c r="G1426" i="4"/>
  <c r="I1426" i="4" s="1"/>
  <c r="G1066" i="4"/>
  <c r="I1066" i="4" s="1"/>
  <c r="G4950" i="4"/>
  <c r="I4950" i="4" s="1"/>
  <c r="G4590" i="4"/>
  <c r="I4590" i="4" s="1"/>
  <c r="G3370" i="4"/>
  <c r="I3370" i="4" s="1"/>
  <c r="G2987" i="4"/>
  <c r="I2987" i="4" s="1"/>
  <c r="G2451" i="4"/>
  <c r="I2451" i="4" s="1"/>
  <c r="G1382" i="4"/>
  <c r="I1382" i="4" s="1"/>
  <c r="G1134" i="4"/>
  <c r="I1134" i="4" s="1"/>
  <c r="G958" i="4"/>
  <c r="I958" i="4" s="1"/>
  <c r="G2938" i="4"/>
  <c r="I2938" i="4" s="1"/>
  <c r="G2586" i="4"/>
  <c r="I2586" i="4" s="1"/>
  <c r="G2162" i="4"/>
  <c r="I2162" i="4" s="1"/>
  <c r="G1811" i="4"/>
  <c r="I1811" i="4" s="1"/>
  <c r="G3018" i="4"/>
  <c r="I3018" i="4" s="1"/>
  <c r="G4695" i="4"/>
  <c r="I4695" i="4" s="1"/>
  <c r="G4575" i="4"/>
  <c r="I4575" i="4" s="1"/>
  <c r="G4391" i="4"/>
  <c r="I4391" i="4" s="1"/>
  <c r="G3871" i="4"/>
  <c r="I3871" i="4" s="1"/>
  <c r="G3128" i="4"/>
  <c r="I3128" i="4" s="1"/>
  <c r="G4274" i="4"/>
  <c r="I4274" i="4" s="1"/>
  <c r="G4147" i="4"/>
  <c r="I4147" i="4" s="1"/>
  <c r="G3891" i="4"/>
  <c r="I3891" i="4" s="1"/>
  <c r="G4243" i="4"/>
  <c r="I4243" i="4" s="1"/>
  <c r="G1075" i="4"/>
  <c r="I1075" i="4" s="1"/>
  <c r="G3651" i="4"/>
  <c r="I3651" i="4" s="1"/>
  <c r="G2924" i="4"/>
  <c r="I2924" i="4" s="1"/>
  <c r="G2116" i="4"/>
  <c r="I2116" i="4" s="1"/>
  <c r="G1287" i="4"/>
  <c r="I1287" i="4" s="1"/>
  <c r="G1007" i="4"/>
  <c r="I1007" i="4" s="1"/>
  <c r="G5368" i="4"/>
  <c r="I5368" i="4" s="1"/>
  <c r="G5144" i="4"/>
  <c r="I5144" i="4" s="1"/>
  <c r="G4256" i="4"/>
  <c r="I4256" i="4" s="1"/>
  <c r="G4040" i="4"/>
  <c r="I4040" i="4" s="1"/>
  <c r="G1683" i="4"/>
  <c r="I1683" i="4" s="1"/>
  <c r="G1516" i="4"/>
  <c r="I1516" i="4" s="1"/>
  <c r="G1013" i="4"/>
  <c r="I1013" i="4" s="1"/>
  <c r="G3608" i="4"/>
  <c r="I3608" i="4" s="1"/>
  <c r="G1922" i="4"/>
  <c r="I1922" i="4" s="1"/>
  <c r="G1690" i="4"/>
  <c r="I1690" i="4" s="1"/>
  <c r="G1476" i="4"/>
  <c r="I1476" i="4" s="1"/>
  <c r="G1084" i="4"/>
  <c r="I1084" i="4" s="1"/>
  <c r="G828" i="4"/>
  <c r="I828" i="4" s="1"/>
  <c r="G5778" i="4"/>
  <c r="I5778" i="4" s="1"/>
  <c r="G5554" i="4"/>
  <c r="I5554" i="4" s="1"/>
  <c r="G4042" i="4"/>
  <c r="I4042" i="4" s="1"/>
  <c r="G1718" i="4"/>
  <c r="I1718" i="4" s="1"/>
  <c r="G4483" i="4"/>
  <c r="I4483" i="4" s="1"/>
  <c r="G1267" i="4"/>
  <c r="I1267" i="4" s="1"/>
  <c r="G3167" i="4"/>
  <c r="I3167" i="4" s="1"/>
  <c r="G1362" i="4"/>
  <c r="I1362" i="4" s="1"/>
  <c r="G690" i="4"/>
  <c r="I690" i="4" s="1"/>
  <c r="G2600" i="4"/>
  <c r="I2600" i="4" s="1"/>
  <c r="G1235" i="4"/>
  <c r="I1235" i="4" s="1"/>
  <c r="G5758" i="4"/>
  <c r="I5758" i="4" s="1"/>
  <c r="G4122" i="4"/>
  <c r="I4122" i="4" s="1"/>
  <c r="G3123" i="4"/>
  <c r="I3123" i="4" s="1"/>
  <c r="G2244" i="4"/>
  <c r="I2244" i="4" s="1"/>
  <c r="G751" i="4"/>
  <c r="I751" i="4" s="1"/>
  <c r="G2059" i="4"/>
  <c r="I2059" i="4" s="1"/>
  <c r="G5647" i="4"/>
  <c r="I5647" i="4" s="1"/>
  <c r="G4767" i="4"/>
  <c r="I4767" i="4" s="1"/>
  <c r="G3752" i="4"/>
  <c r="I3752" i="4" s="1"/>
  <c r="G3851" i="4"/>
  <c r="I3851" i="4" s="1"/>
  <c r="G4419" i="4"/>
  <c r="I4419" i="4" s="1"/>
  <c r="G5214" i="4"/>
  <c r="I5214" i="4" s="1"/>
  <c r="G5086" i="4"/>
  <c r="I5086" i="4" s="1"/>
  <c r="G5626" i="4"/>
  <c r="I5626" i="4" s="1"/>
  <c r="G2524" i="4"/>
  <c r="I2524" i="4" s="1"/>
  <c r="G1646" i="4"/>
  <c r="I1646" i="4" s="1"/>
  <c r="G1367" i="4"/>
  <c r="I1367" i="4" s="1"/>
  <c r="G1255" i="4"/>
  <c r="I1255" i="4" s="1"/>
  <c r="G2795" i="4"/>
  <c r="I2795" i="4" s="1"/>
  <c r="G2844" i="4"/>
  <c r="I2844" i="4" s="1"/>
  <c r="G5848" i="4"/>
  <c r="I5848" i="4" s="1"/>
  <c r="G4696" i="4"/>
  <c r="I4696" i="4" s="1"/>
  <c r="G4392" i="4"/>
  <c r="I4392" i="4" s="1"/>
  <c r="G4144" i="4"/>
  <c r="I4144" i="4" s="1"/>
  <c r="G2114" i="4"/>
  <c r="I2114" i="4" s="1"/>
  <c r="G2026" i="4"/>
  <c r="I2026" i="4" s="1"/>
  <c r="G837" i="4"/>
  <c r="I837" i="4" s="1"/>
  <c r="G4839" i="4"/>
  <c r="I4839" i="4" s="1"/>
  <c r="G3280" i="4"/>
  <c r="I3280" i="4" s="1"/>
  <c r="G3112" i="4"/>
  <c r="I3112" i="4" s="1"/>
  <c r="G1658" i="4"/>
  <c r="I1658" i="4" s="1"/>
  <c r="G900" i="4"/>
  <c r="I900" i="4" s="1"/>
  <c r="G788" i="4"/>
  <c r="I788" i="4" s="1"/>
  <c r="G3986" i="4"/>
  <c r="I3986" i="4" s="1"/>
  <c r="G5723" i="4"/>
  <c r="I5723" i="4" s="1"/>
  <c r="G4875" i="4"/>
  <c r="I4875" i="4" s="1"/>
  <c r="G5027" i="4"/>
  <c r="I5027" i="4" s="1"/>
  <c r="G1395" i="4"/>
  <c r="I1395" i="4" s="1"/>
  <c r="G3159" i="4"/>
  <c r="I3159" i="4" s="1"/>
  <c r="G922" i="4"/>
  <c r="I922" i="4" s="1"/>
  <c r="G666" i="4"/>
  <c r="I666" i="4" s="1"/>
  <c r="G5966" i="4"/>
  <c r="I5966" i="4" s="1"/>
  <c r="G3499" i="4"/>
  <c r="I3499" i="4" s="1"/>
  <c r="G2899" i="4"/>
  <c r="I2899" i="4" s="1"/>
  <c r="G2515" i="4"/>
  <c r="I2515" i="4" s="1"/>
  <c r="G1956" i="4"/>
  <c r="I1956" i="4" s="1"/>
  <c r="G1876" i="4"/>
  <c r="I1876" i="4" s="1"/>
  <c r="G910" i="4"/>
  <c r="I910" i="4" s="1"/>
  <c r="G4127" i="4"/>
  <c r="I4127" i="4" s="1"/>
  <c r="G3927" i="4"/>
  <c r="I3927" i="4" s="1"/>
  <c r="G1754" i="4"/>
  <c r="I1754" i="4" s="1"/>
  <c r="G1140" i="4"/>
  <c r="I1140" i="4" s="1"/>
  <c r="G996" i="4"/>
  <c r="I996" i="4" s="1"/>
  <c r="G4650" i="4"/>
  <c r="I4650" i="4" s="1"/>
  <c r="G5059" i="4"/>
  <c r="I5059" i="4" s="1"/>
  <c r="G4907" i="4"/>
  <c r="I4907" i="4" s="1"/>
  <c r="G4523" i="4"/>
  <c r="I4523" i="4" s="1"/>
  <c r="G1059" i="4"/>
  <c r="I1059" i="4" s="1"/>
  <c r="G2592" i="4"/>
  <c r="I2592" i="4" s="1"/>
  <c r="G3787" i="4"/>
  <c r="I3787" i="4" s="1"/>
  <c r="G1614" i="4"/>
  <c r="I1614" i="4" s="1"/>
  <c r="G1471" i="4"/>
  <c r="I1471" i="4" s="1"/>
  <c r="G1231" i="4"/>
  <c r="I1231" i="4" s="1"/>
  <c r="G959" i="4"/>
  <c r="I959" i="4" s="1"/>
  <c r="G719" i="4"/>
  <c r="I719" i="4" s="1"/>
  <c r="G4776" i="4"/>
  <c r="I4776" i="4" s="1"/>
  <c r="G2642" i="4"/>
  <c r="I2642" i="4" s="1"/>
  <c r="G2450" i="4"/>
  <c r="I2450" i="4" s="1"/>
  <c r="G2090" i="4"/>
  <c r="I2090" i="4" s="1"/>
  <c r="G1979" i="4"/>
  <c r="I1979" i="4" s="1"/>
  <c r="G3552" i="4"/>
  <c r="I3552" i="4" s="1"/>
  <c r="G1978" i="4"/>
  <c r="I1978" i="4" s="1"/>
  <c r="G6066" i="4"/>
  <c r="I6066" i="4" s="1"/>
  <c r="G5210" i="4"/>
  <c r="I5210" i="4" s="1"/>
  <c r="G1358" i="4"/>
  <c r="I1358" i="4" s="1"/>
  <c r="G1170" i="4"/>
  <c r="I1170" i="4" s="1"/>
  <c r="G898" i="4"/>
  <c r="I898" i="4" s="1"/>
  <c r="G4270" i="4"/>
  <c r="I4270" i="4" s="1"/>
  <c r="G3850" i="4"/>
  <c r="I3850" i="4" s="1"/>
  <c r="G2276" i="4"/>
  <c r="I2276" i="4" s="1"/>
  <c r="G2052" i="4"/>
  <c r="I2052" i="4" s="1"/>
  <c r="G2371" i="4"/>
  <c r="I2371" i="4" s="1"/>
  <c r="G2259" i="4"/>
  <c r="I2259" i="4" s="1"/>
  <c r="G1692" i="4"/>
  <c r="I1692" i="4" s="1"/>
  <c r="G998" i="4"/>
  <c r="I998" i="4" s="1"/>
  <c r="G1722" i="4"/>
  <c r="I1722" i="4" s="1"/>
  <c r="G764" i="4"/>
  <c r="I764" i="4" s="1"/>
  <c r="G1455" i="4"/>
  <c r="I1455" i="4" s="1"/>
  <c r="G2243" i="4"/>
  <c r="I2243" i="4" s="1"/>
  <c r="G2107" i="4"/>
  <c r="I2107" i="4" s="1"/>
  <c r="G3060" i="4"/>
  <c r="I3060" i="4" s="1"/>
  <c r="G2932" i="4"/>
  <c r="I2932" i="4" s="1"/>
  <c r="G2236" i="4"/>
  <c r="I2236" i="4" s="1"/>
  <c r="G1606" i="4"/>
  <c r="I1606" i="4" s="1"/>
  <c r="G1263" i="4"/>
  <c r="I1263" i="4" s="1"/>
  <c r="G3306" i="4"/>
  <c r="I3306" i="4" s="1"/>
  <c r="G3138" i="4"/>
  <c r="I3138" i="4" s="1"/>
  <c r="G2963" i="4"/>
  <c r="I2963" i="4" s="1"/>
  <c r="G1884" i="4"/>
  <c r="I1884" i="4" s="1"/>
  <c r="G1158" i="4"/>
  <c r="I1158" i="4" s="1"/>
  <c r="G846" i="4"/>
  <c r="I846" i="4" s="1"/>
  <c r="G2346" i="4"/>
  <c r="I2346" i="4" s="1"/>
  <c r="G2242" i="4"/>
  <c r="I2242" i="4" s="1"/>
  <c r="G5447" i="4"/>
  <c r="I5447" i="4" s="1"/>
  <c r="G5047" i="4"/>
  <c r="I5047" i="4" s="1"/>
  <c r="G1962" i="4"/>
  <c r="I1962" i="4" s="1"/>
  <c r="G1738" i="4"/>
  <c r="I1738" i="4" s="1"/>
  <c r="G1068" i="4"/>
  <c r="I1068" i="4" s="1"/>
  <c r="G852" i="4"/>
  <c r="I852" i="4" s="1"/>
  <c r="G1708" i="4"/>
  <c r="I1708" i="4" s="1"/>
  <c r="G3515" i="4"/>
  <c r="I3515" i="4" s="1"/>
  <c r="G2324" i="4"/>
  <c r="I2324" i="4" s="1"/>
  <c r="G3730" i="4"/>
  <c r="I3730" i="4" s="1"/>
  <c r="G3075" i="4"/>
  <c r="I3075" i="4" s="1"/>
  <c r="G2475" i="4"/>
  <c r="I2475" i="4" s="1"/>
  <c r="G1230" i="4"/>
  <c r="I1230" i="4" s="1"/>
  <c r="G5360" i="4"/>
  <c r="I5360" i="4" s="1"/>
  <c r="G1590" i="4"/>
  <c r="I1590" i="4" s="1"/>
  <c r="G2410" i="4"/>
  <c r="I2410" i="4" s="1"/>
  <c r="G2500" i="4"/>
  <c r="I2500" i="4" s="1"/>
  <c r="G2859" i="4"/>
  <c r="I2859" i="4" s="1"/>
  <c r="G4344" i="4"/>
  <c r="I4344" i="4" s="1"/>
  <c r="G4232" i="4"/>
  <c r="I4232" i="4" s="1"/>
  <c r="G2474" i="4"/>
  <c r="I2474" i="4" s="1"/>
  <c r="G1939" i="4"/>
  <c r="I1939" i="4" s="1"/>
  <c r="G1747" i="4"/>
  <c r="I1747" i="4" s="1"/>
  <c r="G5935" i="4"/>
  <c r="I5935" i="4" s="1"/>
  <c r="G5831" i="4"/>
  <c r="I5831" i="4" s="1"/>
  <c r="G5343" i="4"/>
  <c r="I5343" i="4" s="1"/>
  <c r="G4095" i="4"/>
  <c r="I4095" i="4" s="1"/>
  <c r="G1810" i="4"/>
  <c r="I1810" i="4" s="1"/>
  <c r="G1166" i="4"/>
  <c r="I1166" i="4" s="1"/>
  <c r="G3635" i="4"/>
  <c r="I3635" i="4" s="1"/>
  <c r="G3044" i="4"/>
  <c r="I3044" i="4" s="1"/>
  <c r="G2172" i="4"/>
  <c r="I2172" i="4" s="1"/>
  <c r="G1383" i="4"/>
  <c r="I1383" i="4" s="1"/>
  <c r="G1159" i="4"/>
  <c r="I1159" i="4" s="1"/>
  <c r="G735" i="4"/>
  <c r="I735" i="4" s="1"/>
  <c r="G2443" i="4"/>
  <c r="I2443" i="4" s="1"/>
  <c r="G4248" i="4"/>
  <c r="I4248" i="4" s="1"/>
  <c r="G3551" i="4"/>
  <c r="I3551" i="4" s="1"/>
  <c r="G3215" i="4"/>
  <c r="I3215" i="4" s="1"/>
  <c r="G3387" i="4"/>
  <c r="I3387" i="4" s="1"/>
  <c r="G1612" i="4"/>
  <c r="I1612" i="4" s="1"/>
  <c r="G3930" i="4"/>
  <c r="I3930" i="4" s="1"/>
  <c r="G3371" i="4"/>
  <c r="I3371" i="4" s="1"/>
  <c r="G3275" i="4"/>
  <c r="I3275" i="4" s="1"/>
  <c r="G2900" i="4"/>
  <c r="I2900" i="4" s="1"/>
  <c r="G2756" i="4"/>
  <c r="I2756" i="4" s="1"/>
  <c r="G2348" i="4"/>
  <c r="I2348" i="4" s="1"/>
  <c r="G1582" i="4"/>
  <c r="I1582" i="4" s="1"/>
  <c r="G943" i="4"/>
  <c r="I943" i="4" s="1"/>
  <c r="G767" i="4"/>
  <c r="I767" i="4" s="1"/>
  <c r="G3274" i="4"/>
  <c r="I3274" i="4" s="1"/>
  <c r="G2499" i="4"/>
  <c r="I2499" i="4" s="1"/>
  <c r="G1406" i="4"/>
  <c r="I1406" i="4" s="1"/>
  <c r="G1254" i="4"/>
  <c r="I1254" i="4" s="1"/>
  <c r="G798" i="4"/>
  <c r="I798" i="4" s="1"/>
  <c r="G5928" i="4"/>
  <c r="I5928" i="4" s="1"/>
  <c r="G5344" i="4"/>
  <c r="I5344" i="4" s="1"/>
  <c r="G5176" i="4"/>
  <c r="I5176" i="4" s="1"/>
  <c r="G5111" i="4"/>
  <c r="I5111" i="4" s="1"/>
  <c r="G4519" i="4"/>
  <c r="I4519" i="4" s="1"/>
  <c r="G4231" i="4"/>
  <c r="I4231" i="4" s="1"/>
  <c r="G3504" i="4"/>
  <c r="I3504" i="4" s="1"/>
  <c r="G3104" i="4"/>
  <c r="I3104" i="4" s="1"/>
  <c r="G1348" i="4"/>
  <c r="I1348" i="4" s="1"/>
  <c r="G836" i="4"/>
  <c r="I836" i="4" s="1"/>
  <c r="G765" i="4"/>
  <c r="I765" i="4" s="1"/>
  <c r="G703" i="4"/>
  <c r="I703" i="4" s="1"/>
  <c r="G3482" i="4"/>
  <c r="I3482" i="4" s="1"/>
  <c r="G3003" i="4"/>
  <c r="I3003" i="4" s="1"/>
  <c r="G2811" i="4"/>
  <c r="I2811" i="4" s="1"/>
  <c r="G2171" i="4"/>
  <c r="I2171" i="4" s="1"/>
  <c r="G1940" i="4"/>
  <c r="I1940" i="4" s="1"/>
  <c r="G1310" i="4"/>
  <c r="I1310" i="4" s="1"/>
  <c r="G1006" i="4"/>
  <c r="I1006" i="4" s="1"/>
  <c r="G814" i="4"/>
  <c r="I814" i="4" s="1"/>
  <c r="G4096" i="4"/>
  <c r="I4096" i="4" s="1"/>
  <c r="G4016" i="4"/>
  <c r="I4016" i="4" s="1"/>
  <c r="G4170" i="4"/>
  <c r="I4170" i="4" s="1"/>
  <c r="G2604" i="4"/>
  <c r="I2604" i="4" s="1"/>
  <c r="G2460" i="4"/>
  <c r="I2460" i="4" s="1"/>
  <c r="G2308" i="4"/>
  <c r="I2308" i="4" s="1"/>
  <c r="G1932" i="4"/>
  <c r="I1932" i="4" s="1"/>
  <c r="G2842" i="4"/>
  <c r="I2842" i="4" s="1"/>
  <c r="G2618" i="4"/>
  <c r="I2618" i="4" s="1"/>
  <c r="G2098" i="4"/>
  <c r="I2098" i="4" s="1"/>
  <c r="G1907" i="4"/>
  <c r="I1907" i="4" s="1"/>
  <c r="G5791" i="4"/>
  <c r="I5791" i="4" s="1"/>
  <c r="G5415" i="4"/>
  <c r="I5415" i="4" s="1"/>
  <c r="G1874" i="4"/>
  <c r="I1874" i="4" s="1"/>
  <c r="G4194" i="4"/>
  <c r="I4194" i="4" s="1"/>
  <c r="G3882" i="4"/>
  <c r="I3882" i="4" s="1"/>
  <c r="G2796" i="4"/>
  <c r="I2796" i="4" s="1"/>
  <c r="G2436" i="4"/>
  <c r="I2436" i="4" s="1"/>
  <c r="G1359" i="4"/>
  <c r="I1359" i="4" s="1"/>
  <c r="G1135" i="4"/>
  <c r="I1135" i="4" s="1"/>
  <c r="G6144" i="4"/>
  <c r="I6144" i="4" s="1"/>
  <c r="G4208" i="4"/>
  <c r="I4208" i="4" s="1"/>
  <c r="G4082" i="4"/>
  <c r="I4082" i="4" s="1"/>
  <c r="G3571" i="4"/>
  <c r="I3571" i="4" s="1"/>
  <c r="G3115" i="4"/>
  <c r="I3115" i="4" s="1"/>
  <c r="G1311" i="4"/>
  <c r="I1311" i="4" s="1"/>
  <c r="G1167" i="4"/>
  <c r="I1167" i="4" s="1"/>
  <c r="G3778" i="4"/>
  <c r="I3778" i="4" s="1"/>
  <c r="G3242" i="4"/>
  <c r="I3242" i="4" s="1"/>
  <c r="G2923" i="4"/>
  <c r="I2923" i="4" s="1"/>
  <c r="G2331" i="4"/>
  <c r="I2331" i="4" s="1"/>
  <c r="G1014" i="4"/>
  <c r="I1014" i="4" s="1"/>
  <c r="G4768" i="4"/>
  <c r="I4768" i="4" s="1"/>
  <c r="G4927" i="4"/>
  <c r="I4927" i="4" s="1"/>
  <c r="G4823" i="4"/>
  <c r="I4823" i="4" s="1"/>
  <c r="G3776" i="4"/>
  <c r="I3776" i="4" s="1"/>
  <c r="G3472" i="4"/>
  <c r="I3472" i="4" s="1"/>
  <c r="G1428" i="4"/>
  <c r="I1428" i="4" s="1"/>
  <c r="G1308" i="4"/>
  <c r="I1308" i="4" s="1"/>
  <c r="G892" i="4"/>
  <c r="I892" i="4" s="1"/>
  <c r="G3195" i="4"/>
  <c r="I3195" i="4" s="1"/>
  <c r="G3290" i="4"/>
  <c r="I3290" i="4" s="1"/>
  <c r="G2971" i="4"/>
  <c r="I2971" i="4" s="1"/>
  <c r="G2883" i="4"/>
  <c r="I2883" i="4" s="1"/>
  <c r="G2611" i="4"/>
  <c r="I2611" i="4" s="1"/>
  <c r="G2227" i="4"/>
  <c r="I2227" i="4" s="1"/>
  <c r="G982" i="4"/>
  <c r="I982" i="4" s="1"/>
  <c r="G650" i="4"/>
  <c r="I650" i="4" s="1"/>
  <c r="G2843" i="4"/>
  <c r="I2843" i="4" s="1"/>
  <c r="G3074" i="4"/>
  <c r="I3074" i="4" s="1"/>
  <c r="G5431" i="4"/>
  <c r="I5431" i="4" s="1"/>
  <c r="G5159" i="4"/>
  <c r="I5159" i="4" s="1"/>
  <c r="G2564" i="4"/>
  <c r="I2564" i="4" s="1"/>
  <c r="G2299" i="4"/>
  <c r="I2299" i="4" s="1"/>
  <c r="G4272" i="4"/>
  <c r="I4272" i="4" s="1"/>
  <c r="G3034" i="4"/>
  <c r="I3034" i="4" s="1"/>
  <c r="G2418" i="4"/>
  <c r="I2418" i="4" s="1"/>
  <c r="G2050" i="4"/>
  <c r="I2050" i="4" s="1"/>
  <c r="G1604" i="4"/>
  <c r="I1604" i="4" s="1"/>
  <c r="G981" i="4"/>
  <c r="I981" i="4" s="1"/>
  <c r="G3114" i="4"/>
  <c r="I3114" i="4" s="1"/>
  <c r="G5759" i="4"/>
  <c r="I5759" i="4" s="1"/>
  <c r="G3264" i="4"/>
  <c r="I3264" i="4" s="1"/>
  <c r="G6167" i="4"/>
  <c r="I6167" i="4" s="1"/>
  <c r="G5370" i="4"/>
  <c r="I5370" i="4" s="1"/>
  <c r="G3954" i="4"/>
  <c r="I3954" i="4" s="1"/>
  <c r="G3091" i="4"/>
  <c r="I3091" i="4" s="1"/>
  <c r="G3004" i="4"/>
  <c r="I3004" i="4" s="1"/>
  <c r="G2876" i="4"/>
  <c r="I2876" i="4" s="1"/>
  <c r="G1988" i="4"/>
  <c r="I1988" i="4" s="1"/>
  <c r="G1015" i="4"/>
  <c r="I1015" i="4" s="1"/>
  <c r="G799" i="4"/>
  <c r="I799" i="4" s="1"/>
  <c r="G5288" i="4"/>
  <c r="I5288" i="4" s="1"/>
  <c r="G4896" i="4"/>
  <c r="I4896" i="4" s="1"/>
  <c r="G3747" i="4"/>
  <c r="I3747" i="4" s="1"/>
  <c r="G3531" i="4"/>
  <c r="I3531" i="4" s="1"/>
  <c r="G1638" i="4"/>
  <c r="I1638" i="4" s="1"/>
  <c r="G1391" i="4"/>
  <c r="I1391" i="4" s="1"/>
  <c r="G1294" i="4"/>
  <c r="I1294" i="4" s="1"/>
  <c r="G990" i="4"/>
  <c r="I990" i="4" s="1"/>
  <c r="G4791" i="4"/>
  <c r="I4791" i="4" s="1"/>
  <c r="G4455" i="4"/>
  <c r="I4455" i="4" s="1"/>
  <c r="G3632" i="4"/>
  <c r="I3632" i="4" s="1"/>
  <c r="G1499" i="4"/>
  <c r="I1499" i="4" s="1"/>
  <c r="G988" i="4"/>
  <c r="I988" i="4" s="1"/>
  <c r="G772" i="4"/>
  <c r="I772" i="4" s="1"/>
  <c r="G3266" i="4"/>
  <c r="I3266" i="4" s="1"/>
  <c r="G3386" i="4"/>
  <c r="I3386" i="4" s="1"/>
  <c r="G1995" i="4"/>
  <c r="I1995" i="4" s="1"/>
  <c r="G1764" i="4"/>
  <c r="I1764" i="4" s="1"/>
  <c r="G1262" i="4"/>
  <c r="I1262" i="4" s="1"/>
  <c r="G2396" i="4"/>
  <c r="I2396" i="4" s="1"/>
  <c r="G4152" i="4"/>
  <c r="I4152" i="4" s="1"/>
  <c r="G4000" i="4"/>
  <c r="I4000" i="4" s="1"/>
  <c r="G3728" i="4"/>
  <c r="I3728" i="4" s="1"/>
  <c r="G5720" i="4"/>
  <c r="I5720" i="4" s="1"/>
  <c r="G5599" i="4"/>
  <c r="I5599" i="4" s="1"/>
  <c r="G5303" i="4"/>
  <c r="I5303" i="4" s="1"/>
  <c r="G1898" i="4"/>
  <c r="I1898" i="4" s="1"/>
  <c r="G1492" i="4"/>
  <c r="I1492" i="4" s="1"/>
  <c r="G6070" i="4"/>
  <c r="I6070" i="4" s="1"/>
  <c r="G5390" i="4"/>
  <c r="I5390" i="4" s="1"/>
  <c r="G5150" i="4"/>
  <c r="I5150" i="4" s="1"/>
  <c r="G4790" i="4"/>
  <c r="I4790" i="4" s="1"/>
  <c r="G4694" i="4"/>
  <c r="I4694" i="4" s="1"/>
  <c r="G4518" i="4"/>
  <c r="I4518" i="4" s="1"/>
  <c r="G4454" i="4"/>
  <c r="I4454" i="4" s="1"/>
  <c r="G3535" i="4"/>
  <c r="I3535" i="4" s="1"/>
  <c r="G3143" i="4"/>
  <c r="I3143" i="4" s="1"/>
  <c r="G3064" i="4"/>
  <c r="I3064" i="4" s="1"/>
  <c r="G2936" i="4"/>
  <c r="I2936" i="4" s="1"/>
  <c r="G2528" i="4"/>
  <c r="I2528" i="4" s="1"/>
  <c r="G2056" i="4"/>
  <c r="I2056" i="4" s="1"/>
  <c r="G1195" i="4"/>
  <c r="I1195" i="4" s="1"/>
  <c r="G1003" i="4"/>
  <c r="I1003" i="4" s="1"/>
  <c r="G5438" i="4"/>
  <c r="I5438" i="4" s="1"/>
  <c r="G5166" i="4"/>
  <c r="I5166" i="4" s="1"/>
  <c r="G4910" i="4"/>
  <c r="I4910" i="4" s="1"/>
  <c r="G4622" i="4"/>
  <c r="I4622" i="4" s="1"/>
  <c r="G4374" i="4"/>
  <c r="I4374" i="4" s="1"/>
  <c r="G3663" i="4"/>
  <c r="I3663" i="4" s="1"/>
  <c r="G3519" i="4"/>
  <c r="I3519" i="4" s="1"/>
  <c r="G3399" i="4"/>
  <c r="I3399" i="4" s="1"/>
  <c r="G3191" i="4"/>
  <c r="I3191" i="4" s="1"/>
  <c r="G3127" i="4"/>
  <c r="I3127" i="4" s="1"/>
  <c r="G2416" i="4"/>
  <c r="I2416" i="4" s="1"/>
  <c r="G2288" i="4"/>
  <c r="I2288" i="4" s="1"/>
  <c r="G2136" i="4"/>
  <c r="I2136" i="4" s="1"/>
  <c r="G1522" i="4"/>
  <c r="I1522" i="4" s="1"/>
  <c r="G1347" i="4"/>
  <c r="I1347" i="4" s="1"/>
  <c r="G1243" i="4"/>
  <c r="I1243" i="4" s="1"/>
  <c r="G1171" i="4"/>
  <c r="I1171" i="4" s="1"/>
  <c r="G1011" i="4"/>
  <c r="I1011" i="4" s="1"/>
  <c r="G971" i="4"/>
  <c r="I971" i="4" s="1"/>
  <c r="G811" i="4"/>
  <c r="I811" i="4" s="1"/>
  <c r="G627" i="4"/>
  <c r="I627" i="4" s="1"/>
  <c r="G5846" i="4"/>
  <c r="I5846" i="4" s="1"/>
  <c r="G2200" i="4"/>
  <c r="I2200" i="4" s="1"/>
  <c r="G3110" i="4"/>
  <c r="I3110" i="4" s="1"/>
  <c r="G2967" i="4"/>
  <c r="I2967" i="4" s="1"/>
  <c r="G2879" i="4"/>
  <c r="I2879" i="4" s="1"/>
  <c r="G2775" i="4"/>
  <c r="I2775" i="4" s="1"/>
  <c r="G2719" i="4"/>
  <c r="I2719" i="4" s="1"/>
  <c r="G2655" i="4"/>
  <c r="I2655" i="4" s="1"/>
  <c r="G2591" i="4"/>
  <c r="I2591" i="4" s="1"/>
  <c r="G2135" i="4"/>
  <c r="I2135" i="4" s="1"/>
  <c r="G1696" i="4"/>
  <c r="I1696" i="4" s="1"/>
  <c r="G3750" i="4"/>
  <c r="I3750" i="4" s="1"/>
  <c r="G3270" i="4"/>
  <c r="I3270" i="4" s="1"/>
  <c r="G4366" i="4"/>
  <c r="I4366" i="4" s="1"/>
  <c r="G2903" i="4"/>
  <c r="I2903" i="4" s="1"/>
  <c r="G1274" i="4"/>
  <c r="I1274" i="4" s="1"/>
  <c r="G2726" i="4"/>
  <c r="I2726" i="4" s="1"/>
  <c r="G1816" i="4"/>
  <c r="I1816" i="4" s="1"/>
  <c r="G2702" i="4"/>
  <c r="I2702" i="4" s="1"/>
  <c r="G2095" i="4"/>
  <c r="I2095" i="4" s="1"/>
  <c r="G1483" i="4"/>
  <c r="I1483" i="4" s="1"/>
  <c r="G3942" i="4"/>
  <c r="I3942" i="4" s="1"/>
  <c r="G3348" i="4"/>
  <c r="I3348" i="4" s="1"/>
  <c r="G1554" i="4"/>
  <c r="I1554" i="4" s="1"/>
  <c r="G3498" i="4"/>
  <c r="I3498" i="4" s="1"/>
  <c r="G2111" i="4"/>
  <c r="I2111" i="4" s="1"/>
  <c r="G917" i="4"/>
  <c r="I917" i="4" s="1"/>
  <c r="G3236" i="4"/>
  <c r="I3236" i="4" s="1"/>
  <c r="G2007" i="4"/>
  <c r="I2007" i="4" s="1"/>
  <c r="G973" i="4"/>
  <c r="I973" i="4" s="1"/>
  <c r="G3950" i="4"/>
  <c r="I3950" i="4" s="1"/>
  <c r="G2223" i="4"/>
  <c r="I2223" i="4" s="1"/>
  <c r="G1475" i="4"/>
  <c r="I1475" i="4" s="1"/>
  <c r="G2366" i="4"/>
  <c r="I2366" i="4" s="1"/>
  <c r="G1029" i="4"/>
  <c r="I1029" i="4" s="1"/>
  <c r="G3331" i="4"/>
  <c r="I3331" i="4" s="1"/>
  <c r="G3083" i="4"/>
  <c r="I3083" i="4" s="1"/>
  <c r="G695" i="4"/>
  <c r="I695" i="4" s="1"/>
  <c r="G726" i="4"/>
  <c r="I726" i="4" s="1"/>
  <c r="G647" i="4"/>
  <c r="I647" i="4" s="1"/>
  <c r="G1100" i="4"/>
  <c r="I1100" i="4" s="1"/>
  <c r="G2810" i="4"/>
  <c r="I2810" i="4" s="1"/>
  <c r="G2690" i="4"/>
  <c r="I2690" i="4" s="1"/>
  <c r="G2514" i="4"/>
  <c r="I2514" i="4" s="1"/>
  <c r="G1923" i="4"/>
  <c r="I1923" i="4" s="1"/>
  <c r="G997" i="4"/>
  <c r="I997" i="4" s="1"/>
  <c r="G1746" i="4"/>
  <c r="I1746" i="4" s="1"/>
  <c r="G1603" i="4"/>
  <c r="I1603" i="4" s="1"/>
  <c r="G4886" i="4"/>
  <c r="I4886" i="4" s="1"/>
  <c r="G3966" i="4"/>
  <c r="I3966" i="4" s="1"/>
  <c r="G6110" i="4"/>
  <c r="I6110" i="4" s="1"/>
  <c r="G5726" i="4"/>
  <c r="I5726" i="4" s="1"/>
  <c r="G843" i="4"/>
  <c r="I843" i="4" s="1"/>
  <c r="G4854" i="4"/>
  <c r="I4854" i="4" s="1"/>
  <c r="G2120" i="4"/>
  <c r="I2120" i="4" s="1"/>
  <c r="G3790" i="4"/>
  <c r="I3790" i="4" s="1"/>
  <c r="G3662" i="4"/>
  <c r="I3662" i="4" s="1"/>
  <c r="G3590" i="4"/>
  <c r="I3590" i="4" s="1"/>
  <c r="G3534" i="4"/>
  <c r="I3534" i="4" s="1"/>
  <c r="G3422" i="4"/>
  <c r="I3422" i="4" s="1"/>
  <c r="G3334" i="4"/>
  <c r="I3334" i="4" s="1"/>
  <c r="G3254" i="4"/>
  <c r="I3254" i="4" s="1"/>
  <c r="G2767" i="4"/>
  <c r="I2767" i="4" s="1"/>
  <c r="G3686" i="4"/>
  <c r="I3686" i="4" s="1"/>
  <c r="G3103" i="4"/>
  <c r="I3103" i="4" s="1"/>
  <c r="G6014" i="4"/>
  <c r="I6014" i="4" s="1"/>
  <c r="G4158" i="4"/>
  <c r="I4158" i="4" s="1"/>
  <c r="G2776" i="4"/>
  <c r="I2776" i="4" s="1"/>
  <c r="G1490" i="4"/>
  <c r="I1490" i="4" s="1"/>
  <c r="G2566" i="4"/>
  <c r="I2566" i="4" s="1"/>
  <c r="G1800" i="4"/>
  <c r="I1800" i="4" s="1"/>
  <c r="G2462" i="4"/>
  <c r="I2462" i="4" s="1"/>
  <c r="G2063" i="4"/>
  <c r="I2063" i="4" s="1"/>
  <c r="G1037" i="4"/>
  <c r="I1037" i="4" s="1"/>
  <c r="G3918" i="4"/>
  <c r="I3918" i="4" s="1"/>
  <c r="G3284" i="4"/>
  <c r="I3284" i="4" s="1"/>
  <c r="G1451" i="4"/>
  <c r="I1451" i="4" s="1"/>
  <c r="G3379" i="4"/>
  <c r="I3379" i="4" s="1"/>
  <c r="G1856" i="4"/>
  <c r="I1856" i="4" s="1"/>
  <c r="G2734" i="4"/>
  <c r="I2734" i="4" s="1"/>
  <c r="G1976" i="4"/>
  <c r="I1976" i="4" s="1"/>
  <c r="G965" i="4"/>
  <c r="I965" i="4" s="1"/>
  <c r="G3878" i="4"/>
  <c r="I3878" i="4" s="1"/>
  <c r="G2087" i="4"/>
  <c r="I2087" i="4" s="1"/>
  <c r="G1459" i="4"/>
  <c r="I1459" i="4" s="1"/>
  <c r="G813" i="4"/>
  <c r="I813" i="4" s="1"/>
  <c r="G3168" i="4"/>
  <c r="I3168" i="4" s="1"/>
  <c r="G775" i="4"/>
  <c r="I775" i="4" s="1"/>
  <c r="G2106" i="4"/>
  <c r="I2106" i="4" s="1"/>
  <c r="G1875" i="4"/>
  <c r="I1875" i="4" s="1"/>
  <c r="G5143" i="4"/>
  <c r="I5143" i="4" s="1"/>
  <c r="G4055" i="4"/>
  <c r="I4055" i="4" s="1"/>
  <c r="G3712" i="4"/>
  <c r="I3712" i="4" s="1"/>
  <c r="G1834" i="4"/>
  <c r="I1834" i="4" s="1"/>
  <c r="G5998" i="4"/>
  <c r="I5998" i="4" s="1"/>
  <c r="G5870" i="4"/>
  <c r="I5870" i="4" s="1"/>
  <c r="G5750" i="4"/>
  <c r="I5750" i="4" s="1"/>
  <c r="G5350" i="4"/>
  <c r="I5350" i="4" s="1"/>
  <c r="G5102" i="4"/>
  <c r="I5102" i="4" s="1"/>
  <c r="G4726" i="4"/>
  <c r="I4726" i="4" s="1"/>
  <c r="G4678" i="4"/>
  <c r="I4678" i="4" s="1"/>
  <c r="G4502" i="4"/>
  <c r="I4502" i="4" s="1"/>
  <c r="G4438" i="4"/>
  <c r="I4438" i="4" s="1"/>
  <c r="G4254" i="4"/>
  <c r="I4254" i="4" s="1"/>
  <c r="G3495" i="4"/>
  <c r="I3495" i="4" s="1"/>
  <c r="G3223" i="4"/>
  <c r="I3223" i="4" s="1"/>
  <c r="G3119" i="4"/>
  <c r="I3119" i="4" s="1"/>
  <c r="G3008" i="4"/>
  <c r="I3008" i="4" s="1"/>
  <c r="G2912" i="4"/>
  <c r="I2912" i="4" s="1"/>
  <c r="G2648" i="4"/>
  <c r="I2648" i="4" s="1"/>
  <c r="G2440" i="4"/>
  <c r="I2440" i="4" s="1"/>
  <c r="G2296" i="4"/>
  <c r="I2296" i="4" s="1"/>
  <c r="G2168" i="4"/>
  <c r="I2168" i="4" s="1"/>
  <c r="G2032" i="4"/>
  <c r="I2032" i="4" s="1"/>
  <c r="G1283" i="4"/>
  <c r="I1283" i="4" s="1"/>
  <c r="G1115" i="4"/>
  <c r="I1115" i="4" s="1"/>
  <c r="G5990" i="4"/>
  <c r="I5990" i="4" s="1"/>
  <c r="G5862" i="4"/>
  <c r="I5862" i="4" s="1"/>
  <c r="G5630" i="4"/>
  <c r="I5630" i="4" s="1"/>
  <c r="G5398" i="4"/>
  <c r="I5398" i="4" s="1"/>
  <c r="G5222" i="4"/>
  <c r="I5222" i="4" s="1"/>
  <c r="G5030" i="4"/>
  <c r="I5030" i="4" s="1"/>
  <c r="G4750" i="4"/>
  <c r="I4750" i="4" s="1"/>
  <c r="G4606" i="4"/>
  <c r="I4606" i="4" s="1"/>
  <c r="G4214" i="4"/>
  <c r="I4214" i="4" s="1"/>
  <c r="G4110" i="4"/>
  <c r="I4110" i="4" s="1"/>
  <c r="G3631" i="4"/>
  <c r="I3631" i="4" s="1"/>
  <c r="G3503" i="4"/>
  <c r="I3503" i="4" s="1"/>
  <c r="G3175" i="4"/>
  <c r="I3175" i="4" s="1"/>
  <c r="G3111" i="4"/>
  <c r="I3111" i="4" s="1"/>
  <c r="G2680" i="4"/>
  <c r="I2680" i="4" s="1"/>
  <c r="G2568" i="4"/>
  <c r="I2568" i="4" s="1"/>
  <c r="G2376" i="4"/>
  <c r="I2376" i="4" s="1"/>
  <c r="G2272" i="4"/>
  <c r="I2272" i="4" s="1"/>
  <c r="G2080" i="4"/>
  <c r="I2080" i="4" s="1"/>
  <c r="G1506" i="4"/>
  <c r="I1506" i="4" s="1"/>
  <c r="G1315" i="4"/>
  <c r="I1315" i="4" s="1"/>
  <c r="G1227" i="4"/>
  <c r="I1227" i="4" s="1"/>
  <c r="G1163" i="4"/>
  <c r="I1163" i="4" s="1"/>
  <c r="G995" i="4"/>
  <c r="I995" i="4" s="1"/>
  <c r="G931" i="4"/>
  <c r="I931" i="4" s="1"/>
  <c r="G667" i="4"/>
  <c r="I667" i="4" s="1"/>
  <c r="G4398" i="4"/>
  <c r="I4398" i="4" s="1"/>
  <c r="G1275" i="4"/>
  <c r="I1275" i="4" s="1"/>
  <c r="G3190" i="4"/>
  <c r="I3190" i="4" s="1"/>
  <c r="G3079" i="4"/>
  <c r="I3079" i="4" s="1"/>
  <c r="G2943" i="4"/>
  <c r="I2943" i="4" s="1"/>
  <c r="G2823" i="4"/>
  <c r="I2823" i="4" s="1"/>
  <c r="G2695" i="4"/>
  <c r="I2695" i="4" s="1"/>
  <c r="G2583" i="4"/>
  <c r="I2583" i="4" s="1"/>
  <c r="G2103" i="4"/>
  <c r="I2103" i="4" s="1"/>
  <c r="G1688" i="4"/>
  <c r="I1688" i="4" s="1"/>
  <c r="G5678" i="4"/>
  <c r="I5678" i="4" s="1"/>
  <c r="G3614" i="4"/>
  <c r="I3614" i="4" s="1"/>
  <c r="G2904" i="4"/>
  <c r="I2904" i="4" s="1"/>
  <c r="G5502" i="4"/>
  <c r="I5502" i="4" s="1"/>
  <c r="G3711" i="4"/>
  <c r="I3711" i="4" s="1"/>
  <c r="G2727" i="4"/>
  <c r="I2727" i="4" s="1"/>
  <c r="G2311" i="4"/>
  <c r="I2311" i="4" s="1"/>
  <c r="G1784" i="4"/>
  <c r="I1784" i="4" s="1"/>
  <c r="G2390" i="4"/>
  <c r="I2390" i="4" s="1"/>
  <c r="G2047" i="4"/>
  <c r="I2047" i="4" s="1"/>
  <c r="G3719" i="4"/>
  <c r="I3719" i="4" s="1"/>
  <c r="G3156" i="4"/>
  <c r="I3156" i="4" s="1"/>
  <c r="G1396" i="4"/>
  <c r="I1396" i="4" s="1"/>
  <c r="G3316" i="4"/>
  <c r="I3316" i="4" s="1"/>
  <c r="G1808" i="4"/>
  <c r="I1808" i="4" s="1"/>
  <c r="G2670" i="4"/>
  <c r="I2670" i="4" s="1"/>
  <c r="G1634" i="4"/>
  <c r="I1634" i="4" s="1"/>
  <c r="G893" i="4"/>
  <c r="I893" i="4" s="1"/>
  <c r="G3791" i="4"/>
  <c r="I3791" i="4" s="1"/>
  <c r="G2071" i="4"/>
  <c r="I2071" i="4" s="1"/>
  <c r="G1443" i="4"/>
  <c r="I1443" i="4" s="1"/>
  <c r="G3751" i="4"/>
  <c r="I3751" i="4" s="1"/>
  <c r="G2055" i="4"/>
  <c r="I2055" i="4" s="1"/>
  <c r="G901" i="4"/>
  <c r="I901" i="4" s="1"/>
  <c r="G3315" i="4"/>
  <c r="I3315" i="4" s="1"/>
  <c r="G718" i="4"/>
  <c r="I718" i="4" s="1"/>
  <c r="G687" i="4"/>
  <c r="I687" i="4" s="1"/>
  <c r="G741" i="4"/>
  <c r="I741" i="4" s="1"/>
  <c r="G870" i="4"/>
  <c r="I870" i="4" s="1"/>
  <c r="G1010" i="4"/>
  <c r="I1010" i="4" s="1"/>
  <c r="G3211" i="4"/>
  <c r="I3211" i="4" s="1"/>
  <c r="G5468" i="4"/>
  <c r="I5468" i="4" s="1"/>
  <c r="G4516" i="4"/>
  <c r="I4516" i="4" s="1"/>
  <c r="G1896" i="4"/>
  <c r="I1896" i="4" s="1"/>
  <c r="G3507" i="4"/>
  <c r="I3507" i="4" s="1"/>
  <c r="G4720" i="4"/>
  <c r="I4720" i="4" s="1"/>
  <c r="G2386" i="4"/>
  <c r="I2386" i="4" s="1"/>
  <c r="G1556" i="4"/>
  <c r="I1556" i="4" s="1"/>
  <c r="G3539" i="4"/>
  <c r="I3539" i="4" s="1"/>
  <c r="G967" i="4"/>
  <c r="I967" i="4" s="1"/>
  <c r="G1986" i="4"/>
  <c r="I1986" i="4" s="1"/>
  <c r="G1763" i="4"/>
  <c r="I1763" i="4" s="1"/>
  <c r="G829" i="4"/>
  <c r="I829" i="4" s="1"/>
  <c r="G4343" i="4"/>
  <c r="I4343" i="4" s="1"/>
  <c r="G3560" i="4"/>
  <c r="I3560" i="4" s="1"/>
  <c r="G3304" i="4"/>
  <c r="I3304" i="4" s="1"/>
  <c r="G1460" i="4"/>
  <c r="I1460" i="4" s="1"/>
  <c r="G1372" i="4"/>
  <c r="I1372" i="4" s="1"/>
  <c r="G6094" i="4"/>
  <c r="I6094" i="4" s="1"/>
  <c r="G4734" i="4"/>
  <c r="I4734" i="4" s="1"/>
  <c r="G4526" i="4"/>
  <c r="I4526" i="4" s="1"/>
  <c r="G4062" i="4"/>
  <c r="I4062" i="4" s="1"/>
  <c r="G2368" i="4"/>
  <c r="I2368" i="4" s="1"/>
  <c r="G4262" i="4"/>
  <c r="I4262" i="4" s="1"/>
  <c r="G3774" i="4"/>
  <c r="I3774" i="4" s="1"/>
  <c r="G3718" i="4"/>
  <c r="I3718" i="4" s="1"/>
  <c r="G3646" i="4"/>
  <c r="I3646" i="4" s="1"/>
  <c r="G3574" i="4"/>
  <c r="I3574" i="4" s="1"/>
  <c r="G3494" i="4"/>
  <c r="I3494" i="4" s="1"/>
  <c r="G3414" i="4"/>
  <c r="I3414" i="4" s="1"/>
  <c r="G3310" i="4"/>
  <c r="I3310" i="4" s="1"/>
  <c r="G3246" i="4"/>
  <c r="I3246" i="4" s="1"/>
  <c r="G2863" i="4"/>
  <c r="I2863" i="4" s="1"/>
  <c r="G2815" i="4"/>
  <c r="I2815" i="4" s="1"/>
  <c r="G2327" i="4"/>
  <c r="I2327" i="4" s="1"/>
  <c r="G1840" i="4"/>
  <c r="I1840" i="4" s="1"/>
  <c r="G1672" i="4"/>
  <c r="I1672" i="4" s="1"/>
  <c r="G5342" i="4"/>
  <c r="I5342" i="4" s="1"/>
  <c r="G3558" i="4"/>
  <c r="I3558" i="4" s="1"/>
  <c r="G2671" i="4"/>
  <c r="I2671" i="4" s="1"/>
  <c r="G5334" i="4"/>
  <c r="I5334" i="4" s="1"/>
  <c r="G3526" i="4"/>
  <c r="I3526" i="4" s="1"/>
  <c r="G2599" i="4"/>
  <c r="I2599" i="4" s="1"/>
  <c r="G3699" i="4"/>
  <c r="I3699" i="4" s="1"/>
  <c r="G2215" i="4"/>
  <c r="I2215" i="4" s="1"/>
  <c r="G1752" i="4"/>
  <c r="I1752" i="4" s="1"/>
  <c r="G3982" i="4"/>
  <c r="I3982" i="4" s="1"/>
  <c r="G2343" i="4"/>
  <c r="I2343" i="4" s="1"/>
  <c r="G1920" i="4"/>
  <c r="I1920" i="4" s="1"/>
  <c r="G3642" i="4"/>
  <c r="I3642" i="4" s="1"/>
  <c r="G2598" i="4"/>
  <c r="I2598" i="4" s="1"/>
  <c r="G885" i="4"/>
  <c r="I885" i="4" s="1"/>
  <c r="G3300" i="4"/>
  <c r="I3300" i="4" s="1"/>
  <c r="G1744" i="4"/>
  <c r="I1744" i="4" s="1"/>
  <c r="G3807" i="4"/>
  <c r="I3807" i="4" s="1"/>
  <c r="G2486" i="4"/>
  <c r="I2486" i="4" s="1"/>
  <c r="G1570" i="4"/>
  <c r="I1570" i="4" s="1"/>
  <c r="G822" i="4"/>
  <c r="I822" i="4" s="1"/>
  <c r="G3727" i="4"/>
  <c r="I3727" i="4" s="1"/>
  <c r="G1944" i="4"/>
  <c r="I1944" i="4" s="1"/>
  <c r="G1035" i="4"/>
  <c r="I1035" i="4" s="1"/>
  <c r="G4546" i="4"/>
  <c r="I4546" i="4" s="1"/>
  <c r="G2523" i="4"/>
  <c r="I2523" i="4" s="1"/>
  <c r="G4976" i="4"/>
  <c r="I4976" i="4" s="1"/>
  <c r="G4824" i="4"/>
  <c r="I4824" i="4" s="1"/>
  <c r="G1691" i="4"/>
  <c r="I1691" i="4" s="1"/>
  <c r="G3192" i="4"/>
  <c r="I3192" i="4" s="1"/>
  <c r="G3826" i="4"/>
  <c r="I3826" i="4" s="1"/>
  <c r="G5455" i="4"/>
  <c r="I5455" i="4" s="1"/>
  <c r="G5359" i="4"/>
  <c r="I5359" i="4" s="1"/>
  <c r="G4735" i="4"/>
  <c r="I4735" i="4" s="1"/>
  <c r="G3839" i="4"/>
  <c r="I3839" i="4" s="1"/>
  <c r="G1444" i="4"/>
  <c r="I1444" i="4" s="1"/>
  <c r="G1356" i="4"/>
  <c r="I1356" i="4" s="1"/>
  <c r="G5590" i="4"/>
  <c r="I5590" i="4" s="1"/>
  <c r="G5462" i="4"/>
  <c r="I5462" i="4" s="1"/>
  <c r="G5190" i="4"/>
  <c r="I5190" i="4" s="1"/>
  <c r="G5022" i="4"/>
  <c r="I5022" i="4" s="1"/>
  <c r="G4838" i="4"/>
  <c r="I4838" i="4" s="1"/>
  <c r="G4598" i="4"/>
  <c r="I4598" i="4" s="1"/>
  <c r="G4486" i="4"/>
  <c r="I4486" i="4" s="1"/>
  <c r="G4406" i="4"/>
  <c r="I4406" i="4" s="1"/>
  <c r="G3775" i="4"/>
  <c r="I3775" i="4" s="1"/>
  <c r="G3415" i="4"/>
  <c r="I3415" i="4" s="1"/>
  <c r="G3207" i="4"/>
  <c r="I3207" i="4" s="1"/>
  <c r="G3087" i="4"/>
  <c r="I3087" i="4" s="1"/>
  <c r="G2608" i="4"/>
  <c r="I2608" i="4" s="1"/>
  <c r="G2264" i="4"/>
  <c r="I2264" i="4" s="1"/>
  <c r="G2144" i="4"/>
  <c r="I2144" i="4" s="1"/>
  <c r="G2008" i="4"/>
  <c r="I2008" i="4" s="1"/>
  <c r="G1251" i="4"/>
  <c r="I1251" i="4" s="1"/>
  <c r="G1083" i="4"/>
  <c r="I1083" i="4" s="1"/>
  <c r="G5918" i="4"/>
  <c r="I5918" i="4" s="1"/>
  <c r="G5262" i="4"/>
  <c r="I5262" i="4" s="1"/>
  <c r="G5206" i="4"/>
  <c r="I5206" i="4" s="1"/>
  <c r="G4966" i="4"/>
  <c r="I4966" i="4" s="1"/>
  <c r="G4830" i="4"/>
  <c r="I4830" i="4" s="1"/>
  <c r="G4326" i="4"/>
  <c r="I4326" i="4" s="1"/>
  <c r="G3151" i="4"/>
  <c r="I3151" i="4" s="1"/>
  <c r="G3095" i="4"/>
  <c r="I3095" i="4" s="1"/>
  <c r="G2896" i="4"/>
  <c r="I2896" i="4" s="1"/>
  <c r="G2192" i="4"/>
  <c r="I2192" i="4" s="1"/>
  <c r="G2064" i="4"/>
  <c r="I2064" i="4" s="1"/>
  <c r="G1419" i="4"/>
  <c r="I1419" i="4" s="1"/>
  <c r="G1307" i="4"/>
  <c r="I1307" i="4" s="1"/>
  <c r="G1203" i="4"/>
  <c r="I1203" i="4" s="1"/>
  <c r="G1139" i="4"/>
  <c r="I1139" i="4" s="1"/>
  <c r="G987" i="4"/>
  <c r="I987" i="4" s="1"/>
  <c r="G915" i="4"/>
  <c r="I915" i="4" s="1"/>
  <c r="G835" i="4"/>
  <c r="I835" i="4" s="1"/>
  <c r="G643" i="4"/>
  <c r="I643" i="4" s="1"/>
  <c r="G3687" i="4"/>
  <c r="I3687" i="4" s="1"/>
  <c r="G2759" i="4"/>
  <c r="I2759" i="4" s="1"/>
  <c r="G2687" i="4"/>
  <c r="I2687" i="4" s="1"/>
  <c r="G2639" i="4"/>
  <c r="I2639" i="4" s="1"/>
  <c r="G2567" i="4"/>
  <c r="I2567" i="4" s="1"/>
  <c r="G2463" i="4"/>
  <c r="I2463" i="4" s="1"/>
  <c r="G5286" i="4"/>
  <c r="I5286" i="4" s="1"/>
  <c r="G3527" i="4"/>
  <c r="I3527" i="4" s="1"/>
  <c r="G2312" i="4"/>
  <c r="I2312" i="4" s="1"/>
  <c r="G5278" i="4"/>
  <c r="I5278" i="4" s="1"/>
  <c r="G3182" i="4"/>
  <c r="I3182" i="4" s="1"/>
  <c r="G2152" i="4"/>
  <c r="I2152" i="4" s="1"/>
  <c r="G4006" i="4"/>
  <c r="I4006" i="4" s="1"/>
  <c r="G2151" i="4"/>
  <c r="I2151" i="4" s="1"/>
  <c r="G1736" i="4"/>
  <c r="I1736" i="4" s="1"/>
  <c r="G3862" i="4"/>
  <c r="I3862" i="4" s="1"/>
  <c r="G2279" i="4"/>
  <c r="I2279" i="4" s="1"/>
  <c r="G1888" i="4"/>
  <c r="I1888" i="4" s="1"/>
  <c r="G3602" i="4"/>
  <c r="I3602" i="4" s="1"/>
  <c r="G2295" i="4"/>
  <c r="I2295" i="4" s="1"/>
  <c r="G838" i="4"/>
  <c r="I838" i="4" s="1"/>
  <c r="G3252" i="4"/>
  <c r="I3252" i="4" s="1"/>
  <c r="G1498" i="4"/>
  <c r="I1498" i="4" s="1"/>
  <c r="G3743" i="4"/>
  <c r="I3743" i="4" s="1"/>
  <c r="G2335" i="4"/>
  <c r="I2335" i="4" s="1"/>
  <c r="G1530" i="4"/>
  <c r="I1530" i="4" s="1"/>
  <c r="G3403" i="4"/>
  <c r="I3403" i="4" s="1"/>
  <c r="G1864" i="4"/>
  <c r="I1864" i="4" s="1"/>
  <c r="G3530" i="4"/>
  <c r="I3530" i="4" s="1"/>
  <c r="G1848" i="4"/>
  <c r="I1848" i="4" s="1"/>
  <c r="G3227" i="4"/>
  <c r="I3227" i="4" s="1"/>
  <c r="G750" i="4"/>
  <c r="I750" i="4" s="1"/>
  <c r="G710" i="4"/>
  <c r="I710" i="4" s="1"/>
  <c r="G655" i="4"/>
  <c r="I655" i="4" s="1"/>
  <c r="G5727" i="4"/>
  <c r="I5727" i="4" s="1"/>
  <c r="G1380" i="4"/>
  <c r="I1380" i="4" s="1"/>
  <c r="G3346" i="4"/>
  <c r="I3346" i="4" s="1"/>
  <c r="G2986" i="4"/>
  <c r="I2986" i="4" s="1"/>
  <c r="G2602" i="4"/>
  <c r="I2602" i="4" s="1"/>
  <c r="G2170" i="4"/>
  <c r="I2170" i="4" s="1"/>
  <c r="G1731" i="4"/>
  <c r="I1731" i="4" s="1"/>
  <c r="G4223" i="4"/>
  <c r="I4223" i="4" s="1"/>
  <c r="G3800" i="4"/>
  <c r="I3800" i="4" s="1"/>
  <c r="G3408" i="4"/>
  <c r="I3408" i="4" s="1"/>
  <c r="G1547" i="4"/>
  <c r="I1547" i="4" s="1"/>
  <c r="G844" i="4"/>
  <c r="I844" i="4" s="1"/>
  <c r="G652" i="4"/>
  <c r="I652" i="4" s="1"/>
  <c r="G4975" i="4"/>
  <c r="I4975" i="4" s="1"/>
  <c r="G4390" i="4"/>
  <c r="I4390" i="4" s="1"/>
  <c r="G3183" i="4"/>
  <c r="I3183" i="4" s="1"/>
  <c r="G2720" i="4"/>
  <c r="I2720" i="4" s="1"/>
  <c r="G3615" i="4"/>
  <c r="I3615" i="4" s="1"/>
  <c r="G3766" i="4"/>
  <c r="I3766" i="4" s="1"/>
  <c r="G3638" i="4"/>
  <c r="I3638" i="4" s="1"/>
  <c r="G3566" i="4"/>
  <c r="I3566" i="4" s="1"/>
  <c r="G3302" i="4"/>
  <c r="I3302" i="4" s="1"/>
  <c r="G3222" i="4"/>
  <c r="I3222" i="4" s="1"/>
  <c r="G2455" i="4"/>
  <c r="I2455" i="4" s="1"/>
  <c r="G2183" i="4"/>
  <c r="I2183" i="4" s="1"/>
  <c r="G1728" i="4"/>
  <c r="I1728" i="4" s="1"/>
  <c r="G4558" i="4"/>
  <c r="I4558" i="4" s="1"/>
  <c r="G3471" i="4"/>
  <c r="I3471" i="4" s="1"/>
  <c r="G1043" i="4"/>
  <c r="I1043" i="4" s="1"/>
  <c r="G5142" i="4"/>
  <c r="I5142" i="4" s="1"/>
  <c r="G3102" i="4"/>
  <c r="I3102" i="4" s="1"/>
  <c r="G1147" i="4"/>
  <c r="I1147" i="4" s="1"/>
  <c r="G4022" i="4"/>
  <c r="I4022" i="4" s="1"/>
  <c r="G3814" i="4"/>
  <c r="I3814" i="4" s="1"/>
  <c r="G2031" i="4"/>
  <c r="I2031" i="4" s="1"/>
  <c r="G1435" i="4"/>
  <c r="I1435" i="4" s="1"/>
  <c r="G3759" i="4"/>
  <c r="I3759" i="4" s="1"/>
  <c r="G2263" i="4"/>
  <c r="I2263" i="4" s="1"/>
  <c r="G1768" i="4"/>
  <c r="I1768" i="4" s="1"/>
  <c r="G3411" i="4"/>
  <c r="I3411" i="4" s="1"/>
  <c r="G2199" i="4"/>
  <c r="I2199" i="4" s="1"/>
  <c r="G2758" i="4"/>
  <c r="I2758" i="4" s="1"/>
  <c r="G1411" i="4"/>
  <c r="I1411" i="4" s="1"/>
  <c r="G3704" i="4"/>
  <c r="I3704" i="4" s="1"/>
  <c r="G2303" i="4"/>
  <c r="I2303" i="4" s="1"/>
  <c r="G1514" i="4"/>
  <c r="I1514" i="4" s="1"/>
  <c r="G3292" i="4"/>
  <c r="I3292" i="4" s="1"/>
  <c r="G1792" i="4"/>
  <c r="I1792" i="4" s="1"/>
  <c r="G3204" i="4"/>
  <c r="I3204" i="4" s="1"/>
  <c r="G1832" i="4"/>
  <c r="I1832" i="4" s="1"/>
  <c r="G3811" i="4"/>
  <c r="I3811" i="4" s="1"/>
  <c r="G1271" i="4"/>
  <c r="I1271" i="4" s="1"/>
  <c r="G2359" i="4"/>
  <c r="I2359" i="4" s="1"/>
  <c r="G4184" i="4"/>
  <c r="I4184" i="4" s="1"/>
  <c r="G5600" i="4"/>
  <c r="I5600" i="4" s="1"/>
  <c r="G1319" i="4"/>
  <c r="I1319" i="4" s="1"/>
  <c r="G1191" i="4"/>
  <c r="I1191" i="4" s="1"/>
  <c r="G4984" i="4"/>
  <c r="I4984" i="4" s="1"/>
  <c r="G2562" i="4"/>
  <c r="I2562" i="4" s="1"/>
  <c r="G2298" i="4"/>
  <c r="I2298" i="4" s="1"/>
  <c r="G4887" i="4"/>
  <c r="I4887" i="4" s="1"/>
  <c r="G3664" i="4"/>
  <c r="I3664" i="4" s="1"/>
  <c r="G932" i="4"/>
  <c r="I932" i="4" s="1"/>
  <c r="G1755" i="4"/>
  <c r="I1755" i="4" s="1"/>
  <c r="G5910" i="4"/>
  <c r="I5910" i="4" s="1"/>
  <c r="G5782" i="4"/>
  <c r="I5782" i="4" s="1"/>
  <c r="G5414" i="4"/>
  <c r="I5414" i="4" s="1"/>
  <c r="G4814" i="4"/>
  <c r="I4814" i="4" s="1"/>
  <c r="G4534" i="4"/>
  <c r="I4534" i="4" s="1"/>
  <c r="G4470" i="4"/>
  <c r="I4470" i="4" s="1"/>
  <c r="G4070" i="4"/>
  <c r="I4070" i="4" s="1"/>
  <c r="G3247" i="4"/>
  <c r="I3247" i="4" s="1"/>
  <c r="G2960" i="4"/>
  <c r="I2960" i="4" s="1"/>
  <c r="G2344" i="4"/>
  <c r="I2344" i="4" s="1"/>
  <c r="G2216" i="4"/>
  <c r="I2216" i="4" s="1"/>
  <c r="G2088" i="4"/>
  <c r="I2088" i="4" s="1"/>
  <c r="G1992" i="4"/>
  <c r="I1992" i="4" s="1"/>
  <c r="G1219" i="4"/>
  <c r="I1219" i="4" s="1"/>
  <c r="G1067" i="4"/>
  <c r="I1067" i="4" s="1"/>
  <c r="G5886" i="4"/>
  <c r="I5886" i="4" s="1"/>
  <c r="G5822" i="4"/>
  <c r="I5822" i="4" s="1"/>
  <c r="G5494" i="4"/>
  <c r="I5494" i="4" s="1"/>
  <c r="G5078" i="4"/>
  <c r="I5078" i="4" s="1"/>
  <c r="G4822" i="4"/>
  <c r="I4822" i="4" s="1"/>
  <c r="G4654" i="4"/>
  <c r="I4654" i="4" s="1"/>
  <c r="G4462" i="4"/>
  <c r="I4462" i="4" s="1"/>
  <c r="G4310" i="4"/>
  <c r="I4310" i="4" s="1"/>
  <c r="G4150" i="4"/>
  <c r="I4150" i="4" s="1"/>
  <c r="G3886" i="4"/>
  <c r="I3886" i="4" s="1"/>
  <c r="G3591" i="4"/>
  <c r="I3591" i="4" s="1"/>
  <c r="G3479" i="4"/>
  <c r="I3479" i="4" s="1"/>
  <c r="G3231" i="4"/>
  <c r="I3231" i="4" s="1"/>
  <c r="G3056" i="4"/>
  <c r="I3056" i="4" s="1"/>
  <c r="G2640" i="4"/>
  <c r="I2640" i="4" s="1"/>
  <c r="G2472" i="4"/>
  <c r="I2472" i="4" s="1"/>
  <c r="G2304" i="4"/>
  <c r="I2304" i="4" s="1"/>
  <c r="G2160" i="4"/>
  <c r="I2160" i="4" s="1"/>
  <c r="G1562" i="4"/>
  <c r="I1562" i="4" s="1"/>
  <c r="G1371" i="4"/>
  <c r="I1371" i="4" s="1"/>
  <c r="G1259" i="4"/>
  <c r="I1259" i="4" s="1"/>
  <c r="G1187" i="4"/>
  <c r="I1187" i="4" s="1"/>
  <c r="G1123" i="4"/>
  <c r="I1123" i="4" s="1"/>
  <c r="G979" i="4"/>
  <c r="I979" i="4" s="1"/>
  <c r="G867" i="4"/>
  <c r="I867" i="4" s="1"/>
  <c r="G827" i="4"/>
  <c r="I827" i="4" s="1"/>
  <c r="G635" i="4"/>
  <c r="I635" i="4" s="1"/>
  <c r="G3199" i="4"/>
  <c r="I3199" i="4" s="1"/>
  <c r="G2927" i="4"/>
  <c r="I2927" i="4" s="1"/>
  <c r="G2847" i="4"/>
  <c r="I2847" i="4" s="1"/>
  <c r="G2751" i="4"/>
  <c r="I2751" i="4" s="1"/>
  <c r="G2663" i="4"/>
  <c r="I2663" i="4" s="1"/>
  <c r="G2631" i="4"/>
  <c r="I2631" i="4" s="1"/>
  <c r="G2543" i="4"/>
  <c r="I2543" i="4" s="1"/>
  <c r="G1664" i="4"/>
  <c r="I1664" i="4" s="1"/>
  <c r="G3934" i="4"/>
  <c r="I3934" i="4" s="1"/>
  <c r="G3446" i="4"/>
  <c r="I3446" i="4" s="1"/>
  <c r="G955" i="4"/>
  <c r="I955" i="4" s="1"/>
  <c r="G4934" i="4"/>
  <c r="I4934" i="4" s="1"/>
  <c r="G3055" i="4"/>
  <c r="I3055" i="4" s="1"/>
  <c r="G1091" i="4"/>
  <c r="I1091" i="4" s="1"/>
  <c r="G3799" i="4"/>
  <c r="I3799" i="4" s="1"/>
  <c r="G1999" i="4"/>
  <c r="I1999" i="4" s="1"/>
  <c r="G3658" i="4"/>
  <c r="I3658" i="4" s="1"/>
  <c r="G2247" i="4"/>
  <c r="I2247" i="4" s="1"/>
  <c r="G1594" i="4"/>
  <c r="I1594" i="4" s="1"/>
  <c r="G3395" i="4"/>
  <c r="I3395" i="4" s="1"/>
  <c r="G2127" i="4"/>
  <c r="I2127" i="4" s="1"/>
  <c r="G2718" i="4"/>
  <c r="I2718" i="4" s="1"/>
  <c r="G1045" i="4"/>
  <c r="I1045" i="4" s="1"/>
  <c r="G3626" i="4"/>
  <c r="I3626" i="4" s="1"/>
  <c r="G2175" i="4"/>
  <c r="I2175" i="4" s="1"/>
  <c r="G1427" i="4"/>
  <c r="I1427" i="4" s="1"/>
  <c r="G2319" i="4"/>
  <c r="I2319" i="4" s="1"/>
  <c r="G1760" i="4"/>
  <c r="I1760" i="4" s="1"/>
  <c r="G2622" i="4"/>
  <c r="I2622" i="4" s="1"/>
  <c r="G1546" i="4"/>
  <c r="I1546" i="4" s="1"/>
  <c r="G3179" i="4"/>
  <c r="I3179" i="4" s="1"/>
  <c r="G734" i="4"/>
  <c r="I734" i="4" s="1"/>
  <c r="G702" i="4"/>
  <c r="I702" i="4" s="1"/>
  <c r="G1106" i="4"/>
  <c r="I1106" i="4" s="1"/>
  <c r="G1919" i="4"/>
  <c r="I1919" i="4" s="1"/>
  <c r="G1440" i="4"/>
  <c r="I1440" i="4" s="1"/>
  <c r="G3100" i="4"/>
  <c r="I3100" i="4" s="1"/>
  <c r="G776" i="4"/>
  <c r="I776" i="4" s="1"/>
  <c r="G1642" i="4"/>
  <c r="I1642" i="4" s="1"/>
  <c r="G3271" i="4"/>
  <c r="I3271" i="4" s="1"/>
  <c r="G5724" i="4"/>
  <c r="I5724" i="4" s="1"/>
  <c r="G5340" i="4"/>
  <c r="I5340" i="4" s="1"/>
  <c r="G4964" i="4"/>
  <c r="I4964" i="4" s="1"/>
  <c r="G1960" i="4"/>
  <c r="I1960" i="4" s="1"/>
  <c r="G1872" i="4"/>
  <c r="I1872" i="4" s="1"/>
  <c r="G1666" i="4"/>
  <c r="I1666" i="4" s="1"/>
  <c r="G3368" i="4"/>
  <c r="I3368" i="4" s="1"/>
  <c r="G4902" i="4"/>
  <c r="I4902" i="4" s="1"/>
  <c r="G851" i="4"/>
  <c r="I851" i="4" s="1"/>
  <c r="G6166" i="4"/>
  <c r="I6166" i="4" s="1"/>
  <c r="G3350" i="4"/>
  <c r="I3350" i="4" s="1"/>
  <c r="G2503" i="4"/>
  <c r="I2503" i="4" s="1"/>
  <c r="G3342" i="4"/>
  <c r="I3342" i="4" s="1"/>
  <c r="G2143" i="4"/>
  <c r="I2143" i="4" s="1"/>
  <c r="G2518" i="4"/>
  <c r="I2518" i="4" s="1"/>
  <c r="G840" i="4"/>
  <c r="I840" i="4" s="1"/>
  <c r="G3172" i="4"/>
  <c r="I3172" i="4" s="1"/>
  <c r="G5908" i="4"/>
  <c r="I5908" i="4" s="1"/>
  <c r="G4604" i="4"/>
  <c r="I4604" i="4" s="1"/>
  <c r="G1952" i="4"/>
  <c r="I1952" i="4" s="1"/>
  <c r="G1682" i="4"/>
  <c r="I1682" i="4" s="1"/>
  <c r="G3311" i="4"/>
  <c r="I3311" i="4" s="1"/>
  <c r="G3186" i="4"/>
  <c r="I3186" i="4" s="1"/>
  <c r="G3039" i="4"/>
  <c r="I3039" i="4" s="1"/>
  <c r="G2968" i="4"/>
  <c r="I2968" i="4" s="1"/>
  <c r="G2706" i="4"/>
  <c r="I2706" i="4" s="1"/>
  <c r="G2579" i="4"/>
  <c r="I2579" i="4" s="1"/>
  <c r="G1220" i="4"/>
  <c r="I1220" i="4" s="1"/>
  <c r="G1132" i="4"/>
  <c r="I1132" i="4" s="1"/>
  <c r="G1062" i="4"/>
  <c r="I1062" i="4" s="1"/>
  <c r="G1526" i="4"/>
  <c r="I1526" i="4" s="1"/>
  <c r="G1306" i="4"/>
  <c r="I1306" i="4" s="1"/>
  <c r="G803" i="4"/>
  <c r="I803" i="4" s="1"/>
  <c r="G756" i="4"/>
  <c r="I756" i="4" s="1"/>
  <c r="G3660" i="4"/>
  <c r="I3660" i="4" s="1"/>
  <c r="G864" i="4"/>
  <c r="I864" i="4" s="1"/>
  <c r="G809" i="4"/>
  <c r="I809" i="4" s="1"/>
  <c r="G629" i="4"/>
  <c r="I629" i="4" s="1"/>
  <c r="G1580" i="4"/>
  <c r="I1580" i="4" s="1"/>
  <c r="G1524" i="4"/>
  <c r="I1524" i="4" s="1"/>
  <c r="G980" i="4"/>
  <c r="I980" i="4" s="1"/>
  <c r="G926" i="4"/>
  <c r="I926" i="4" s="1"/>
  <c r="G863" i="4"/>
  <c r="I863" i="4" s="1"/>
  <c r="G5971" i="4"/>
  <c r="I5971" i="4" s="1"/>
  <c r="G5131" i="4"/>
  <c r="I5131" i="4" s="1"/>
  <c r="G4627" i="4"/>
  <c r="I4627" i="4" s="1"/>
  <c r="G4515" i="4"/>
  <c r="I4515" i="4" s="1"/>
  <c r="G2931" i="4"/>
  <c r="I2931" i="4" s="1"/>
  <c r="G2590" i="4"/>
  <c r="I2590" i="4" s="1"/>
  <c r="G2424" i="4"/>
  <c r="I2424" i="4" s="1"/>
  <c r="G2124" i="4"/>
  <c r="I2124" i="4" s="1"/>
  <c r="G1983" i="4"/>
  <c r="I1983" i="4" s="1"/>
  <c r="G1767" i="4"/>
  <c r="I1767" i="4" s="1"/>
  <c r="G1626" i="4"/>
  <c r="I1626" i="4" s="1"/>
  <c r="G3398" i="4"/>
  <c r="I3398" i="4" s="1"/>
  <c r="G3170" i="4"/>
  <c r="I3170" i="4" s="1"/>
  <c r="G3639" i="4"/>
  <c r="I3639" i="4" s="1"/>
  <c r="G1502" i="4"/>
  <c r="I1502" i="4" s="1"/>
  <c r="G3668" i="4"/>
  <c r="I3668" i="4" s="1"/>
  <c r="G4120" i="4"/>
  <c r="I4120" i="4" s="1"/>
  <c r="G3674" i="4"/>
  <c r="I3674" i="4" s="1"/>
  <c r="G3335" i="4"/>
  <c r="I3335" i="4" s="1"/>
  <c r="G5586" i="4"/>
  <c r="I5586" i="4" s="1"/>
  <c r="G2510" i="4"/>
  <c r="I2510" i="4" s="1"/>
  <c r="G2306" i="4"/>
  <c r="I2306" i="4" s="1"/>
  <c r="G1854" i="4"/>
  <c r="I1854" i="4" s="1"/>
  <c r="G1766" i="4"/>
  <c r="I1766" i="4" s="1"/>
  <c r="G1734" i="4"/>
  <c r="I1734" i="4" s="1"/>
  <c r="G3406" i="4"/>
  <c r="I3406" i="4" s="1"/>
  <c r="G2555" i="4"/>
  <c r="I2555" i="4" s="1"/>
  <c r="G3366" i="4"/>
  <c r="I3366" i="4" s="1"/>
  <c r="G2808" i="4"/>
  <c r="I2808" i="4" s="1"/>
  <c r="G3563" i="4"/>
  <c r="I3563" i="4" s="1"/>
  <c r="G3328" i="4"/>
  <c r="I3328" i="4" s="1"/>
  <c r="G2770" i="4"/>
  <c r="I2770" i="4" s="1"/>
  <c r="G2588" i="4"/>
  <c r="I2588" i="4" s="1"/>
  <c r="G2391" i="4"/>
  <c r="I2391" i="4" s="1"/>
  <c r="G2043" i="4"/>
  <c r="I2043" i="4" s="1"/>
  <c r="G2791" i="4"/>
  <c r="I2791" i="4" s="1"/>
  <c r="G1712" i="4"/>
  <c r="I1712" i="4" s="1"/>
  <c r="G1578" i="4"/>
  <c r="I1578" i="4" s="1"/>
  <c r="G746" i="4"/>
  <c r="I746" i="4" s="1"/>
  <c r="G1648" i="4"/>
  <c r="I1648" i="4" s="1"/>
  <c r="G1387" i="4"/>
  <c r="I1387" i="4" s="1"/>
  <c r="G1238" i="4"/>
  <c r="I1238" i="4" s="1"/>
  <c r="G1088" i="4"/>
  <c r="I1088" i="4" s="1"/>
  <c r="G978" i="4"/>
  <c r="I978" i="4" s="1"/>
  <c r="G2730" i="4"/>
  <c r="I2730" i="4" s="1"/>
  <c r="G1478" i="4"/>
  <c r="I1478" i="4" s="1"/>
  <c r="G1446" i="4"/>
  <c r="I1446" i="4" s="1"/>
  <c r="G1415" i="4"/>
  <c r="I1415" i="4" s="1"/>
  <c r="G808" i="4"/>
  <c r="I808" i="4" s="1"/>
  <c r="G769" i="4"/>
  <c r="I769" i="4" s="1"/>
  <c r="G723" i="4"/>
  <c r="I723" i="4" s="1"/>
  <c r="G685" i="4"/>
  <c r="I685" i="4" s="1"/>
  <c r="G630" i="4"/>
  <c r="I630" i="4" s="1"/>
  <c r="G4282" i="4"/>
  <c r="I4282" i="4" s="1"/>
  <c r="G6018" i="4"/>
  <c r="I6018" i="4" s="1"/>
  <c r="G4019" i="4"/>
  <c r="I4019" i="4" s="1"/>
  <c r="G4235" i="4"/>
  <c r="I4235" i="4" s="1"/>
  <c r="G4106" i="4"/>
  <c r="I4106" i="4" s="1"/>
  <c r="G659" i="4"/>
  <c r="I659" i="4" s="1"/>
  <c r="G3367" i="4"/>
  <c r="I3367" i="4" s="1"/>
  <c r="G3188" i="4"/>
  <c r="I3188" i="4" s="1"/>
  <c r="G720" i="4"/>
  <c r="I720" i="4" s="1"/>
  <c r="G3735" i="4"/>
  <c r="I3735" i="4" s="1"/>
  <c r="G2158" i="4"/>
  <c r="I2158" i="4" s="1"/>
  <c r="G947" i="4"/>
  <c r="I947" i="4" s="1"/>
  <c r="G3938" i="4"/>
  <c r="I3938" i="4" s="1"/>
  <c r="G3142" i="4"/>
  <c r="I3142" i="4" s="1"/>
  <c r="G747" i="4"/>
  <c r="I747" i="4" s="1"/>
  <c r="G6077" i="4"/>
  <c r="I6077" i="4" s="1"/>
  <c r="G6053" i="4"/>
  <c r="I6053" i="4" s="1"/>
  <c r="G6029" i="4"/>
  <c r="I6029" i="4" s="1"/>
  <c r="G5997" i="4"/>
  <c r="I5997" i="4" s="1"/>
  <c r="G5825" i="4"/>
  <c r="I5825" i="4" s="1"/>
  <c r="G5805" i="4"/>
  <c r="I5805" i="4" s="1"/>
  <c r="G2034" i="4"/>
  <c r="I2034" i="4" s="1"/>
  <c r="G4706" i="4"/>
  <c r="I4706" i="4" s="1"/>
  <c r="G2672" i="4"/>
  <c r="I2672" i="4" s="1"/>
  <c r="G697" i="4"/>
  <c r="I697" i="4" s="1"/>
  <c r="G1005" i="4"/>
  <c r="I1005" i="4" s="1"/>
  <c r="G2255" i="4"/>
  <c r="I2255" i="4" s="1"/>
  <c r="G2123" i="4"/>
  <c r="I2123" i="4" s="1"/>
  <c r="G2422" i="4"/>
  <c r="I2422" i="4" s="1"/>
  <c r="G1488" i="4"/>
  <c r="I1488" i="4" s="1"/>
  <c r="G1756" i="4"/>
  <c r="I1756" i="4" s="1"/>
  <c r="G1802" i="4"/>
  <c r="I1802" i="4" s="1"/>
  <c r="G1148" i="4"/>
  <c r="I1148" i="4" s="1"/>
  <c r="G4772" i="4"/>
  <c r="I4772" i="4" s="1"/>
  <c r="G4588" i="4"/>
  <c r="I4588" i="4" s="1"/>
  <c r="G4276" i="4"/>
  <c r="I4276" i="4" s="1"/>
  <c r="G1539" i="4"/>
  <c r="I1539" i="4" s="1"/>
  <c r="G2864" i="4"/>
  <c r="I2864" i="4" s="1"/>
  <c r="G2800" i="4"/>
  <c r="I2800" i="4" s="1"/>
  <c r="G1204" i="4"/>
  <c r="I1204" i="4" s="1"/>
  <c r="G1054" i="4"/>
  <c r="I1054" i="4" s="1"/>
  <c r="G787" i="4"/>
  <c r="I787" i="4" s="1"/>
  <c r="G749" i="4"/>
  <c r="I749" i="4" s="1"/>
  <c r="G1564" i="4"/>
  <c r="I1564" i="4" s="1"/>
  <c r="G1508" i="4"/>
  <c r="I1508" i="4" s="1"/>
  <c r="G957" i="4"/>
  <c r="I957" i="4" s="1"/>
  <c r="G902" i="4"/>
  <c r="I902" i="4" s="1"/>
  <c r="G816" i="4"/>
  <c r="I816" i="4" s="1"/>
  <c r="G4119" i="4"/>
  <c r="I4119" i="4" s="1"/>
  <c r="G4939" i="4"/>
  <c r="I4939" i="4" s="1"/>
  <c r="G2646" i="4"/>
  <c r="I2646" i="4" s="1"/>
  <c r="G2582" i="4"/>
  <c r="I2582" i="4" s="1"/>
  <c r="G2014" i="4"/>
  <c r="I2014" i="4" s="1"/>
  <c r="G1887" i="4"/>
  <c r="I1887" i="4" s="1"/>
  <c r="G2999" i="4"/>
  <c r="I2999" i="4" s="1"/>
  <c r="G3224" i="4"/>
  <c r="I3224" i="4" s="1"/>
  <c r="G1376" i="4"/>
  <c r="I1376" i="4" s="1"/>
  <c r="G3838" i="4"/>
  <c r="I3838" i="4" s="1"/>
  <c r="G3108" i="4"/>
  <c r="I3108" i="4" s="1"/>
  <c r="G5018" i="4"/>
  <c r="I5018" i="4" s="1"/>
  <c r="G3431" i="4"/>
  <c r="I3431" i="4" s="1"/>
  <c r="G3118" i="4"/>
  <c r="I3118" i="4" s="1"/>
  <c r="G2779" i="4"/>
  <c r="I2779" i="4" s="1"/>
  <c r="G2415" i="4"/>
  <c r="I2415" i="4" s="1"/>
  <c r="G2178" i="4"/>
  <c r="I2178" i="4" s="1"/>
  <c r="G1798" i="4"/>
  <c r="I1798" i="4" s="1"/>
  <c r="G1518" i="4"/>
  <c r="I1518" i="4" s="1"/>
  <c r="G4128" i="4"/>
  <c r="I4128" i="4" s="1"/>
  <c r="G919" i="4"/>
  <c r="I919" i="4" s="1"/>
  <c r="G2675" i="4"/>
  <c r="I2675" i="4" s="1"/>
  <c r="G2470" i="4"/>
  <c r="I2470" i="4" s="1"/>
  <c r="G2154" i="4"/>
  <c r="I2154" i="4" s="1"/>
  <c r="G2926" i="4"/>
  <c r="I2926" i="4" s="1"/>
  <c r="G1748" i="4"/>
  <c r="I1748" i="4" s="1"/>
  <c r="G1143" i="4"/>
  <c r="I1143" i="4" s="1"/>
  <c r="G993" i="4"/>
  <c r="I993" i="4" s="1"/>
  <c r="G861" i="4"/>
  <c r="I861" i="4" s="1"/>
  <c r="G1363" i="4"/>
  <c r="I1363" i="4" s="1"/>
  <c r="G1064" i="4"/>
  <c r="I1064" i="4" s="1"/>
  <c r="G2260" i="4"/>
  <c r="I2260" i="4" s="1"/>
  <c r="G2102" i="4"/>
  <c r="I2102" i="4" s="1"/>
  <c r="G2015" i="4"/>
  <c r="I2015" i="4" s="1"/>
  <c r="G1464" i="4"/>
  <c r="I1464" i="4" s="1"/>
  <c r="G1378" i="4"/>
  <c r="I1378" i="4" s="1"/>
  <c r="G1110" i="4"/>
  <c r="I1110" i="4" s="1"/>
  <c r="G991" i="4"/>
  <c r="I991" i="4" s="1"/>
  <c r="G2526" i="4"/>
  <c r="I2526" i="4" s="1"/>
  <c r="G755" i="4"/>
  <c r="I755" i="4" s="1"/>
  <c r="G716" i="4"/>
  <c r="I716" i="4" s="1"/>
  <c r="G639" i="4"/>
  <c r="I639" i="4" s="1"/>
  <c r="G1407" i="4"/>
  <c r="I1407" i="4" s="1"/>
  <c r="G5602" i="4"/>
  <c r="I5602" i="4" s="1"/>
  <c r="G3124" i="4"/>
  <c r="I3124" i="4" s="1"/>
  <c r="G2822" i="4"/>
  <c r="I2822" i="4" s="1"/>
  <c r="G2686" i="4"/>
  <c r="I2686" i="4" s="1"/>
  <c r="G2704" i="4"/>
  <c r="I2704" i="4" s="1"/>
  <c r="G6165" i="4"/>
  <c r="I6165" i="4" s="1"/>
  <c r="G6133" i="4"/>
  <c r="I6133" i="4" s="1"/>
  <c r="G6101" i="4"/>
  <c r="I6101" i="4" s="1"/>
  <c r="G5969" i="4"/>
  <c r="I5969" i="4" s="1"/>
  <c r="G5949" i="4"/>
  <c r="I5949" i="4" s="1"/>
  <c r="G5925" i="4"/>
  <c r="I5925" i="4" s="1"/>
  <c r="G5893" i="4"/>
  <c r="I5893" i="4" s="1"/>
  <c r="G5869" i="4"/>
  <c r="I5869" i="4" s="1"/>
  <c r="G5849" i="4"/>
  <c r="I5849" i="4" s="1"/>
  <c r="G1667" i="4"/>
  <c r="I1667" i="4" s="1"/>
  <c r="G1572" i="4"/>
  <c r="I1572" i="4" s="1"/>
  <c r="G3678" i="4"/>
  <c r="I3678" i="4" s="1"/>
  <c r="G3990" i="4"/>
  <c r="I3990" i="4" s="1"/>
  <c r="G2023" i="4"/>
  <c r="I2023" i="4" s="1"/>
  <c r="G3070" i="4"/>
  <c r="I3070" i="4" s="1"/>
  <c r="G2735" i="4"/>
  <c r="I2735" i="4" s="1"/>
  <c r="G3682" i="4"/>
  <c r="I3682" i="4" s="1"/>
  <c r="G5852" i="4"/>
  <c r="I5852" i="4" s="1"/>
  <c r="G5236" i="4"/>
  <c r="I5236" i="4" s="1"/>
  <c r="G4700" i="4"/>
  <c r="I4700" i="4" s="1"/>
  <c r="G1936" i="4"/>
  <c r="I1936" i="4" s="1"/>
  <c r="G3295" i="4"/>
  <c r="I3295" i="4" s="1"/>
  <c r="G3148" i="4"/>
  <c r="I3148" i="4" s="1"/>
  <c r="G3023" i="4"/>
  <c r="I3023" i="4" s="1"/>
  <c r="G2658" i="4"/>
  <c r="I2658" i="4" s="1"/>
  <c r="G1260" i="4"/>
  <c r="I1260" i="4" s="1"/>
  <c r="G1102" i="4"/>
  <c r="I1102" i="4" s="1"/>
  <c r="G1510" i="4"/>
  <c r="I1510" i="4" s="1"/>
  <c r="G1346" i="4"/>
  <c r="I1346" i="4" s="1"/>
  <c r="G834" i="4"/>
  <c r="I834" i="4" s="1"/>
  <c r="G1866" i="4"/>
  <c r="I1866" i="4" s="1"/>
  <c r="G833" i="4"/>
  <c r="I833" i="4" s="1"/>
  <c r="G802" i="4"/>
  <c r="I802" i="4" s="1"/>
  <c r="G855" i="4"/>
  <c r="I855" i="4" s="1"/>
  <c r="G636" i="4"/>
  <c r="I636" i="4" s="1"/>
  <c r="G2674" i="4"/>
  <c r="I2674" i="4" s="1"/>
  <c r="G5875" i="4"/>
  <c r="I5875" i="4" s="1"/>
  <c r="G5467" i="4"/>
  <c r="I5467" i="4" s="1"/>
  <c r="G5235" i="4"/>
  <c r="I5235" i="4" s="1"/>
  <c r="G5019" i="4"/>
  <c r="I5019" i="4" s="1"/>
  <c r="G4579" i="4"/>
  <c r="I4579" i="4" s="1"/>
  <c r="G4475" i="4"/>
  <c r="I4475" i="4" s="1"/>
  <c r="G2456" i="4"/>
  <c r="I2456" i="4" s="1"/>
  <c r="G2408" i="4"/>
  <c r="I2408" i="4" s="1"/>
  <c r="G2235" i="4"/>
  <c r="I2235" i="4" s="1"/>
  <c r="G1967" i="4"/>
  <c r="I1967" i="4" s="1"/>
  <c r="G1751" i="4"/>
  <c r="I1751" i="4" s="1"/>
  <c r="G1618" i="4"/>
  <c r="I1618" i="4" s="1"/>
  <c r="G3319" i="4"/>
  <c r="I3319" i="4" s="1"/>
  <c r="G3031" i="4"/>
  <c r="I3031" i="4" s="1"/>
  <c r="G3428" i="4"/>
  <c r="I3428" i="4" s="1"/>
  <c r="G1495" i="4"/>
  <c r="I1495" i="4" s="1"/>
  <c r="G1070" i="4"/>
  <c r="I1070" i="4" s="1"/>
  <c r="G3902" i="4"/>
  <c r="I3902" i="4" s="1"/>
  <c r="G3654" i="4"/>
  <c r="I3654" i="4" s="1"/>
  <c r="G1588" i="4"/>
  <c r="I1588" i="4" s="1"/>
  <c r="G3054" i="4"/>
  <c r="I3054" i="4" s="1"/>
  <c r="G5458" i="4"/>
  <c r="I5458" i="4" s="1"/>
  <c r="G2044" i="4"/>
  <c r="I2044" i="4" s="1"/>
  <c r="G1758" i="4"/>
  <c r="I1758" i="4" s="1"/>
  <c r="G3676" i="4"/>
  <c r="I3676" i="4" s="1"/>
  <c r="G4066" i="4"/>
  <c r="I4066" i="4" s="1"/>
  <c r="G911" i="4"/>
  <c r="I911" i="4" s="1"/>
  <c r="G3407" i="4"/>
  <c r="I3407" i="4" s="1"/>
  <c r="G3063" i="4"/>
  <c r="I3063" i="4" s="1"/>
  <c r="G2502" i="4"/>
  <c r="I2502" i="4" s="1"/>
  <c r="G2122" i="4"/>
  <c r="I2122" i="4" s="1"/>
  <c r="G2035" i="4"/>
  <c r="I2035" i="4" s="1"/>
  <c r="G2768" i="4"/>
  <c r="I2768" i="4" s="1"/>
  <c r="G1704" i="4"/>
  <c r="I1704" i="4" s="1"/>
  <c r="G1018" i="4"/>
  <c r="I1018" i="4" s="1"/>
  <c r="G815" i="4"/>
  <c r="I815" i="4" s="1"/>
  <c r="G2894" i="4"/>
  <c r="I2894" i="4" s="1"/>
  <c r="G1616" i="4"/>
  <c r="I1616" i="4" s="1"/>
  <c r="G1206" i="4"/>
  <c r="I1206" i="4" s="1"/>
  <c r="G1000" i="4"/>
  <c r="I1000" i="4" s="1"/>
  <c r="G939" i="4"/>
  <c r="I939" i="4" s="1"/>
  <c r="G2252" i="4"/>
  <c r="I2252" i="4" s="1"/>
  <c r="G2086" i="4"/>
  <c r="I2086" i="4" s="1"/>
  <c r="G984" i="4"/>
  <c r="I984" i="4" s="1"/>
  <c r="G2722" i="4"/>
  <c r="I2722" i="4" s="1"/>
  <c r="G1470" i="4"/>
  <c r="I1470" i="4" s="1"/>
  <c r="G1438" i="4"/>
  <c r="I1438" i="4" s="1"/>
  <c r="G801" i="4"/>
  <c r="I801" i="4" s="1"/>
  <c r="G754" i="4"/>
  <c r="I754" i="4" s="1"/>
  <c r="G715" i="4"/>
  <c r="I715" i="4" s="1"/>
  <c r="G677" i="4"/>
  <c r="I677" i="4" s="1"/>
  <c r="G4586" i="4"/>
  <c r="I4586" i="4" s="1"/>
  <c r="G4236" i="4"/>
  <c r="I4236" i="4" s="1"/>
  <c r="G5114" i="4"/>
  <c r="I5114" i="4" s="1"/>
  <c r="G4043" i="4"/>
  <c r="I4043" i="4" s="1"/>
  <c r="G2678" i="4"/>
  <c r="I2678" i="4" s="1"/>
  <c r="G2714" i="4"/>
  <c r="I2714" i="4" s="1"/>
  <c r="G4048" i="4"/>
  <c r="I4048" i="4" s="1"/>
  <c r="G3251" i="4"/>
  <c r="I3251" i="4" s="1"/>
  <c r="G3006" i="4"/>
  <c r="I3006" i="4" s="1"/>
  <c r="G675" i="4"/>
  <c r="I675" i="4" s="1"/>
  <c r="G3692" i="4"/>
  <c r="I3692" i="4" s="1"/>
  <c r="G2096" i="4"/>
  <c r="I2096" i="4" s="1"/>
  <c r="G907" i="4"/>
  <c r="I907" i="4" s="1"/>
  <c r="G3919" i="4"/>
  <c r="I3919" i="4" s="1"/>
  <c r="G3806" i="4"/>
  <c r="I3806" i="4" s="1"/>
  <c r="G1036" i="4"/>
  <c r="I1036" i="4" s="1"/>
  <c r="G6069" i="4"/>
  <c r="I6069" i="4" s="1"/>
  <c r="G6045" i="4"/>
  <c r="I6045" i="4" s="1"/>
  <c r="G6021" i="4"/>
  <c r="I6021" i="4" s="1"/>
  <c r="G5989" i="4"/>
  <c r="I5989" i="4" s="1"/>
  <c r="G5821" i="4"/>
  <c r="I5821" i="4" s="1"/>
  <c r="G1595" i="4"/>
  <c r="I1595" i="4" s="1"/>
  <c r="G2184" i="4"/>
  <c r="I2184" i="4" s="1"/>
  <c r="G3742" i="4"/>
  <c r="I3742" i="4" s="1"/>
  <c r="G4782" i="4"/>
  <c r="I4782" i="4" s="1"/>
  <c r="G2374" i="4"/>
  <c r="I2374" i="4" s="1"/>
  <c r="G1053" i="4"/>
  <c r="I1053" i="4" s="1"/>
  <c r="G3508" i="4"/>
  <c r="I3508" i="4" s="1"/>
  <c r="G1392" i="4"/>
  <c r="I1392" i="4" s="1"/>
  <c r="G1843" i="4"/>
  <c r="I1843" i="4" s="1"/>
  <c r="G3047" i="4"/>
  <c r="I3047" i="4" s="1"/>
  <c r="G3666" i="4"/>
  <c r="I3666" i="4" s="1"/>
  <c r="G5676" i="4"/>
  <c r="I5676" i="4" s="1"/>
  <c r="G4268" i="4"/>
  <c r="I4268" i="4" s="1"/>
  <c r="G1880" i="4"/>
  <c r="I1880" i="4" s="1"/>
  <c r="G2848" i="4"/>
  <c r="I2848" i="4" s="1"/>
  <c r="G2635" i="4"/>
  <c r="I2635" i="4" s="1"/>
  <c r="G818" i="4"/>
  <c r="I818" i="4" s="1"/>
  <c r="G733" i="4"/>
  <c r="I733" i="4" s="1"/>
  <c r="G786" i="4"/>
  <c r="I786" i="4" s="1"/>
  <c r="G1540" i="4"/>
  <c r="I1540" i="4" s="1"/>
  <c r="G1212" i="4"/>
  <c r="I1212" i="4" s="1"/>
  <c r="G2630" i="4"/>
  <c r="I2630" i="4" s="1"/>
  <c r="G2400" i="4"/>
  <c r="I2400" i="4" s="1"/>
  <c r="G1735" i="4"/>
  <c r="I1735" i="4" s="1"/>
  <c r="G1610" i="4"/>
  <c r="I1610" i="4" s="1"/>
  <c r="G2643" i="4"/>
  <c r="I2643" i="4" s="1"/>
  <c r="G1030" i="4"/>
  <c r="I1030" i="4" s="1"/>
  <c r="G3232" i="4"/>
  <c r="I3232" i="4" s="1"/>
  <c r="G3007" i="4"/>
  <c r="I3007" i="4" s="1"/>
  <c r="G6130" i="4"/>
  <c r="I6130" i="4" s="1"/>
  <c r="G3196" i="4"/>
  <c r="I3196" i="4" s="1"/>
  <c r="G3094" i="4"/>
  <c r="I3094" i="4" s="1"/>
  <c r="G2755" i="4"/>
  <c r="I2755" i="4" s="1"/>
  <c r="G2479" i="4"/>
  <c r="I2479" i="4" s="1"/>
  <c r="G2407" i="4"/>
  <c r="I2407" i="4" s="1"/>
  <c r="G2234" i="4"/>
  <c r="I2234" i="4" s="1"/>
  <c r="G2163" i="4"/>
  <c r="I2163" i="4" s="1"/>
  <c r="G1982" i="4"/>
  <c r="I1982" i="4" s="1"/>
  <c r="G1790" i="4"/>
  <c r="I1790" i="4" s="1"/>
  <c r="G3702" i="4"/>
  <c r="I3702" i="4" s="1"/>
  <c r="G717" i="4"/>
  <c r="I717" i="4" s="1"/>
  <c r="G2446" i="4"/>
  <c r="I2446" i="4" s="1"/>
  <c r="G2383" i="4"/>
  <c r="I2383" i="4" s="1"/>
  <c r="G1680" i="4"/>
  <c r="I1680" i="4" s="1"/>
  <c r="G807" i="4"/>
  <c r="I807" i="4" s="1"/>
  <c r="G722" i="4"/>
  <c r="I722" i="4" s="1"/>
  <c r="G1726" i="4"/>
  <c r="I1726" i="4" s="1"/>
  <c r="G1025" i="4"/>
  <c r="I1025" i="4" s="1"/>
  <c r="G924" i="4"/>
  <c r="I924" i="4" s="1"/>
  <c r="G1930" i="4"/>
  <c r="I1930" i="4" s="1"/>
  <c r="G1300" i="4"/>
  <c r="I1300" i="4" s="1"/>
  <c r="G1182" i="4"/>
  <c r="I1182" i="4" s="1"/>
  <c r="G5605" i="4"/>
  <c r="I5605" i="4" s="1"/>
  <c r="G1991" i="4"/>
  <c r="I1991" i="4" s="1"/>
  <c r="G1448" i="4"/>
  <c r="I1448" i="4" s="1"/>
  <c r="G1355" i="4"/>
  <c r="I1355" i="4" s="1"/>
  <c r="G1087" i="4"/>
  <c r="I1087" i="4" s="1"/>
  <c r="G3618" i="4"/>
  <c r="I3618" i="4" s="1"/>
  <c r="G2550" i="4"/>
  <c r="I2550" i="4" s="1"/>
  <c r="G2519" i="4"/>
  <c r="I2519" i="4" s="1"/>
  <c r="G748" i="4"/>
  <c r="I748" i="4" s="1"/>
  <c r="G708" i="4"/>
  <c r="I708" i="4" s="1"/>
  <c r="G623" i="4"/>
  <c r="I623" i="4" s="1"/>
  <c r="G4914" i="4"/>
  <c r="I4914" i="4" s="1"/>
  <c r="G5610" i="4"/>
  <c r="I5610" i="4" s="1"/>
  <c r="G3470" i="4"/>
  <c r="I3470" i="4" s="1"/>
  <c r="G3154" i="4"/>
  <c r="I3154" i="4" s="1"/>
  <c r="G3116" i="4"/>
  <c r="I3116" i="4" s="1"/>
  <c r="G2952" i="4"/>
  <c r="I2952" i="4" s="1"/>
  <c r="G2814" i="4"/>
  <c r="I2814" i="4" s="1"/>
  <c r="G2398" i="4"/>
  <c r="I2398" i="4" s="1"/>
  <c r="G2682" i="4"/>
  <c r="I2682" i="4" s="1"/>
  <c r="G3458" i="4"/>
  <c r="I3458" i="4" s="1"/>
  <c r="G758" i="4"/>
  <c r="I758" i="4" s="1"/>
  <c r="G1379" i="4"/>
  <c r="I1379" i="4" s="1"/>
  <c r="G3550" i="4"/>
  <c r="I3550" i="4" s="1"/>
  <c r="G2951" i="4"/>
  <c r="I2951" i="4" s="1"/>
  <c r="G989" i="4"/>
  <c r="I989" i="4" s="1"/>
  <c r="G925" i="4"/>
  <c r="I925" i="4" s="1"/>
  <c r="G2551" i="4"/>
  <c r="I2551" i="4" s="1"/>
  <c r="G1323" i="4"/>
  <c r="I1323" i="4" s="1"/>
  <c r="G1120" i="4"/>
  <c r="I1120" i="4" s="1"/>
  <c r="G1548" i="4"/>
  <c r="I1548" i="4" s="1"/>
  <c r="G6156" i="4"/>
  <c r="I6156" i="4" s="1"/>
  <c r="G4692" i="4"/>
  <c r="I4692" i="4" s="1"/>
  <c r="G4388" i="4"/>
  <c r="I4388" i="4" s="1"/>
  <c r="G1928" i="4"/>
  <c r="I1928" i="4" s="1"/>
  <c r="G1635" i="4"/>
  <c r="I1635" i="4" s="1"/>
  <c r="G3351" i="4"/>
  <c r="I3351" i="4" s="1"/>
  <c r="G3263" i="4"/>
  <c r="I3263" i="4" s="1"/>
  <c r="G3092" i="4"/>
  <c r="I3092" i="4" s="1"/>
  <c r="G3015" i="4"/>
  <c r="I3015" i="4" s="1"/>
  <c r="G2792" i="4"/>
  <c r="I2792" i="4" s="1"/>
  <c r="G1236" i="4"/>
  <c r="I1236" i="4" s="1"/>
  <c r="G1196" i="4"/>
  <c r="I1196" i="4" s="1"/>
  <c r="G1086" i="4"/>
  <c r="I1086" i="4" s="1"/>
  <c r="G1046" i="4"/>
  <c r="I1046" i="4" s="1"/>
  <c r="G1463" i="4"/>
  <c r="I1463" i="4" s="1"/>
  <c r="G1330" i="4"/>
  <c r="I1330" i="4" s="1"/>
  <c r="G771" i="4"/>
  <c r="I771" i="4" s="1"/>
  <c r="G1494" i="4"/>
  <c r="I1494" i="4" s="1"/>
  <c r="G825" i="4"/>
  <c r="I825" i="4" s="1"/>
  <c r="G1500" i="4"/>
  <c r="I1500" i="4" s="1"/>
  <c r="G949" i="4"/>
  <c r="I949" i="4" s="1"/>
  <c r="G886" i="4"/>
  <c r="I886" i="4" s="1"/>
  <c r="G839" i="4"/>
  <c r="I839" i="4" s="1"/>
  <c r="G692" i="4"/>
  <c r="I692" i="4" s="1"/>
  <c r="G1124" i="4"/>
  <c r="I1124" i="4" s="1"/>
  <c r="G6099" i="4"/>
  <c r="I6099" i="4" s="1"/>
  <c r="G5843" i="4"/>
  <c r="I5843" i="4" s="1"/>
  <c r="G5387" i="4"/>
  <c r="I5387" i="4" s="1"/>
  <c r="G5227" i="4"/>
  <c r="I5227" i="4" s="1"/>
  <c r="G4563" i="4"/>
  <c r="I4563" i="4" s="1"/>
  <c r="G4355" i="4"/>
  <c r="I4355" i="4" s="1"/>
  <c r="G2558" i="4"/>
  <c r="I2558" i="4" s="1"/>
  <c r="G2448" i="4"/>
  <c r="I2448" i="4" s="1"/>
  <c r="G2187" i="4"/>
  <c r="I2187" i="4" s="1"/>
  <c r="G2006" i="4"/>
  <c r="I2006" i="4" s="1"/>
  <c r="G1951" i="4"/>
  <c r="I1951" i="4" s="1"/>
  <c r="G1871" i="4"/>
  <c r="I1871" i="4" s="1"/>
  <c r="G3240" i="4"/>
  <c r="I3240" i="4" s="1"/>
  <c r="G1566" i="4"/>
  <c r="I1566" i="4" s="1"/>
  <c r="G1479" i="4"/>
  <c r="I1479" i="4" s="1"/>
  <c r="G795" i="4"/>
  <c r="I795" i="4" s="1"/>
  <c r="G3816" i="4"/>
  <c r="I3816" i="4" s="1"/>
  <c r="G1360" i="4"/>
  <c r="I1360" i="4" s="1"/>
  <c r="G1368" i="4"/>
  <c r="I1368" i="4" s="1"/>
  <c r="G2856" i="4"/>
  <c r="I2856" i="4" s="1"/>
  <c r="G5434" i="4"/>
  <c r="I5434" i="4" s="1"/>
  <c r="G4466" i="4"/>
  <c r="I4466" i="4" s="1"/>
  <c r="G2392" i="4"/>
  <c r="I2392" i="4" s="1"/>
  <c r="G1750" i="4"/>
  <c r="I1750" i="4" s="1"/>
  <c r="G3640" i="4"/>
  <c r="I3640" i="4" s="1"/>
  <c r="G3710" i="4"/>
  <c r="I3710" i="4" s="1"/>
  <c r="G3688" i="4"/>
  <c r="I3688" i="4" s="1"/>
  <c r="G668" i="4"/>
  <c r="I668" i="4" s="1"/>
  <c r="G3375" i="4"/>
  <c r="I3375" i="4" s="1"/>
  <c r="G3024" i="4"/>
  <c r="I3024" i="4" s="1"/>
  <c r="G2644" i="4"/>
  <c r="I2644" i="4" s="1"/>
  <c r="G2099" i="4"/>
  <c r="I2099" i="4" s="1"/>
  <c r="G2004" i="4"/>
  <c r="I2004" i="4" s="1"/>
  <c r="G2736" i="4"/>
  <c r="I2736" i="4" s="1"/>
  <c r="G1002" i="4"/>
  <c r="I1002" i="4" s="1"/>
  <c r="G877" i="4"/>
  <c r="I877" i="4" s="1"/>
  <c r="G1851" i="4"/>
  <c r="I1851" i="4" s="1"/>
  <c r="G1056" i="4"/>
  <c r="I1056" i="4" s="1"/>
  <c r="G992" i="4"/>
  <c r="I992" i="4" s="1"/>
  <c r="G1331" i="4"/>
  <c r="I1331" i="4" s="1"/>
  <c r="G3434" i="4"/>
  <c r="I3434" i="4" s="1"/>
  <c r="G2542" i="4"/>
  <c r="I2542" i="4" s="1"/>
  <c r="G2707" i="4"/>
  <c r="I2707" i="4" s="1"/>
  <c r="G1462" i="4"/>
  <c r="I1462" i="4" s="1"/>
  <c r="G1430" i="4"/>
  <c r="I1430" i="4" s="1"/>
  <c r="G1400" i="4"/>
  <c r="I1400" i="4" s="1"/>
  <c r="G793" i="4"/>
  <c r="I793" i="4" s="1"/>
  <c r="G739" i="4"/>
  <c r="I739" i="4" s="1"/>
  <c r="G707" i="4"/>
  <c r="I707" i="4" s="1"/>
  <c r="G661" i="4"/>
  <c r="I661" i="4" s="1"/>
  <c r="G4442" i="4"/>
  <c r="I4442" i="4" s="1"/>
  <c r="G4084" i="4"/>
  <c r="I4084" i="4" s="1"/>
  <c r="G5482" i="4"/>
  <c r="I5482" i="4" s="1"/>
  <c r="G3140" i="4"/>
  <c r="I3140" i="4" s="1"/>
  <c r="G2922" i="4"/>
  <c r="I2922" i="4" s="1"/>
  <c r="G773" i="4"/>
  <c r="I773" i="4" s="1"/>
  <c r="G797" i="4"/>
  <c r="I797" i="4" s="1"/>
  <c r="G2698" i="4"/>
  <c r="I2698" i="4" s="1"/>
  <c r="G883" i="4"/>
  <c r="I883" i="4" s="1"/>
  <c r="G3212" i="4"/>
  <c r="I3212" i="4" s="1"/>
  <c r="G2966" i="4"/>
  <c r="I2966" i="4" s="1"/>
  <c r="G669" i="4"/>
  <c r="I669" i="4" s="1"/>
  <c r="G1560" i="4"/>
  <c r="I1560" i="4" s="1"/>
  <c r="G3768" i="4"/>
  <c r="I3768" i="4" s="1"/>
  <c r="G908" i="4"/>
  <c r="I908" i="4" s="1"/>
  <c r="G6117" i="4"/>
  <c r="I6117" i="4" s="1"/>
  <c r="G6065" i="4"/>
  <c r="I6065" i="4" s="1"/>
  <c r="G6041" i="4"/>
  <c r="I6041" i="4" s="1"/>
  <c r="G6013" i="4"/>
  <c r="I6013" i="4" s="1"/>
  <c r="G1076" i="4"/>
  <c r="I1076" i="4" s="1"/>
  <c r="G683" i="4"/>
  <c r="I683" i="4" s="1"/>
  <c r="G1402" i="4"/>
  <c r="I1402" i="4" s="1"/>
  <c r="G3490" i="4"/>
  <c r="I3490" i="4" s="1"/>
  <c r="G663" i="4"/>
  <c r="I663" i="4" s="1"/>
  <c r="G2760" i="4"/>
  <c r="I2760" i="4" s="1"/>
  <c r="G1338" i="4"/>
  <c r="I1338" i="4" s="1"/>
  <c r="G3610" i="4"/>
  <c r="I3610" i="4" s="1"/>
  <c r="G1156" i="4"/>
  <c r="I1156" i="4" s="1"/>
  <c r="G6052" i="4"/>
  <c r="I6052" i="4" s="1"/>
  <c r="G5140" i="4"/>
  <c r="I5140" i="4" s="1"/>
  <c r="G4356" i="4"/>
  <c r="I4356" i="4" s="1"/>
  <c r="G4252" i="4"/>
  <c r="I4252" i="4" s="1"/>
  <c r="G3062" i="4"/>
  <c r="I3062" i="4" s="1"/>
  <c r="G2627" i="4"/>
  <c r="I2627" i="4" s="1"/>
  <c r="G1188" i="4"/>
  <c r="I1188" i="4" s="1"/>
  <c r="G1038" i="4"/>
  <c r="I1038" i="4" s="1"/>
  <c r="G1252" i="4"/>
  <c r="I1252" i="4" s="1"/>
  <c r="G1439" i="4"/>
  <c r="I1439" i="4" s="1"/>
  <c r="G763" i="4"/>
  <c r="I763" i="4" s="1"/>
  <c r="G3382" i="4"/>
  <c r="I3382" i="4" s="1"/>
  <c r="G880" i="4"/>
  <c r="I880" i="4" s="1"/>
  <c r="G778" i="4"/>
  <c r="I778" i="4" s="1"/>
  <c r="G1532" i="4"/>
  <c r="I1532" i="4" s="1"/>
  <c r="G942" i="4"/>
  <c r="I942" i="4" s="1"/>
  <c r="G879" i="4"/>
  <c r="I879" i="4" s="1"/>
  <c r="G832" i="4"/>
  <c r="I832" i="4" s="1"/>
  <c r="G684" i="4"/>
  <c r="I684" i="4" s="1"/>
  <c r="G1094" i="4"/>
  <c r="I1094" i="4" s="1"/>
  <c r="G4987" i="4"/>
  <c r="I4987" i="4" s="1"/>
  <c r="G4715" i="4"/>
  <c r="I4715" i="4" s="1"/>
  <c r="G4539" i="4"/>
  <c r="I4539" i="4" s="1"/>
  <c r="G2614" i="4"/>
  <c r="I2614" i="4" s="1"/>
  <c r="G2432" i="4"/>
  <c r="I2432" i="4" s="1"/>
  <c r="G2307" i="4"/>
  <c r="I2307" i="4" s="1"/>
  <c r="G2132" i="4"/>
  <c r="I2132" i="4" s="1"/>
  <c r="G1180" i="4"/>
  <c r="I1180" i="4" s="1"/>
  <c r="G5946" i="4"/>
  <c r="I5946" i="4" s="1"/>
  <c r="G3180" i="4"/>
  <c r="I3180" i="4" s="1"/>
  <c r="G3086" i="4"/>
  <c r="I3086" i="4" s="1"/>
  <c r="G2684" i="4"/>
  <c r="I2684" i="4" s="1"/>
  <c r="G2447" i="4"/>
  <c r="I2447" i="4" s="1"/>
  <c r="G2226" i="4"/>
  <c r="I2226" i="4" s="1"/>
  <c r="G1384" i="4"/>
  <c r="I1384" i="4" s="1"/>
  <c r="G3359" i="4"/>
  <c r="I3359" i="4" s="1"/>
  <c r="G3000" i="4"/>
  <c r="I3000" i="4" s="1"/>
  <c r="G2628" i="4"/>
  <c r="I2628" i="4" s="1"/>
  <c r="G2494" i="4"/>
  <c r="I2494" i="4" s="1"/>
  <c r="G2438" i="4"/>
  <c r="I2438" i="4" s="1"/>
  <c r="G2352" i="4"/>
  <c r="I2352" i="4" s="1"/>
  <c r="G2051" i="4"/>
  <c r="I2051" i="4" s="1"/>
  <c r="G800" i="4"/>
  <c r="I800" i="4" s="1"/>
  <c r="G698" i="4"/>
  <c r="I698" i="4" s="1"/>
  <c r="G2854" i="4"/>
  <c r="I2854" i="4" s="1"/>
  <c r="G1695" i="4"/>
  <c r="I1695" i="4" s="1"/>
  <c r="G1239" i="4"/>
  <c r="I1239" i="4" s="1"/>
  <c r="G1017" i="4"/>
  <c r="I1017" i="4" s="1"/>
  <c r="G1819" i="4"/>
  <c r="I1819" i="4" s="1"/>
  <c r="G2196" i="4"/>
  <c r="I2196" i="4" s="1"/>
  <c r="G2046" i="4"/>
  <c r="I2046" i="4" s="1"/>
  <c r="G1968" i="4"/>
  <c r="I1968" i="4" s="1"/>
  <c r="G1424" i="4"/>
  <c r="I1424" i="4" s="1"/>
  <c r="G1079" i="4"/>
  <c r="I1079" i="4" s="1"/>
  <c r="G693" i="4"/>
  <c r="I693" i="4" s="1"/>
  <c r="G2511" i="4"/>
  <c r="I2511" i="4" s="1"/>
  <c r="G740" i="4"/>
  <c r="I740" i="4" s="1"/>
  <c r="G700" i="4"/>
  <c r="I700" i="4" s="1"/>
  <c r="G5098" i="4"/>
  <c r="I5098" i="4" s="1"/>
  <c r="G4298" i="4"/>
  <c r="I4298" i="4" s="1"/>
  <c r="G5202" i="4"/>
  <c r="I5202" i="4" s="1"/>
  <c r="G5234" i="4"/>
  <c r="I5234" i="4" s="1"/>
  <c r="G3450" i="4"/>
  <c r="I3450" i="4" s="1"/>
  <c r="G2807" i="4"/>
  <c r="I2807" i="4" s="1"/>
  <c r="G779" i="4"/>
  <c r="I779" i="4" s="1"/>
  <c r="G6149" i="4"/>
  <c r="I6149" i="4" s="1"/>
  <c r="G5981" i="4"/>
  <c r="I5981" i="4" s="1"/>
  <c r="G5961" i="4"/>
  <c r="I5961" i="4" s="1"/>
  <c r="G5941" i="4"/>
  <c r="I5941" i="4" s="1"/>
  <c r="G5909" i="4"/>
  <c r="I5909" i="4" s="1"/>
  <c r="G5881" i="4"/>
  <c r="I5881" i="4" s="1"/>
  <c r="G5861" i="4"/>
  <c r="I5861" i="4" s="1"/>
  <c r="G5837" i="4"/>
  <c r="I5837" i="4" s="1"/>
  <c r="G3798" i="4"/>
  <c r="I3798" i="4" s="1"/>
  <c r="G3562" i="4"/>
  <c r="I3562" i="4" s="1"/>
  <c r="G2231" i="4"/>
  <c r="I2231" i="4" s="1"/>
  <c r="G3364" i="4"/>
  <c r="I3364" i="4" s="1"/>
  <c r="G2271" i="4"/>
  <c r="I2271" i="4" s="1"/>
  <c r="G3998" i="4"/>
  <c r="I3998" i="4" s="1"/>
  <c r="G2948" i="4"/>
  <c r="I2948" i="4" s="1"/>
  <c r="G1759" i="4"/>
  <c r="I1759" i="4" s="1"/>
  <c r="G854" i="4"/>
  <c r="I854" i="4" s="1"/>
  <c r="G2108" i="4"/>
  <c r="I2108" i="4" s="1"/>
  <c r="G6028" i="4"/>
  <c r="I6028" i="4" s="1"/>
  <c r="G4628" i="4"/>
  <c r="I4628" i="4" s="1"/>
  <c r="G1912" i="4"/>
  <c r="I1912" i="4" s="1"/>
  <c r="G1698" i="4"/>
  <c r="I1698" i="4" s="1"/>
  <c r="G3343" i="4"/>
  <c r="I3343" i="4" s="1"/>
  <c r="G3248" i="4"/>
  <c r="I3248" i="4" s="1"/>
  <c r="G2991" i="4"/>
  <c r="I2991" i="4" s="1"/>
  <c r="G2832" i="4"/>
  <c r="I2832" i="4" s="1"/>
  <c r="G2784" i="4"/>
  <c r="I2784" i="4" s="1"/>
  <c r="G1228" i="4"/>
  <c r="I1228" i="4" s="1"/>
  <c r="G1078" i="4"/>
  <c r="I1078" i="4" s="1"/>
  <c r="G1314" i="4"/>
  <c r="I1314" i="4" s="1"/>
  <c r="G810" i="4"/>
  <c r="I810" i="4" s="1"/>
  <c r="G701" i="4"/>
  <c r="I701" i="4" s="1"/>
  <c r="G3178" i="4"/>
  <c r="I3178" i="4" s="1"/>
  <c r="G817" i="4"/>
  <c r="I817" i="4" s="1"/>
  <c r="G1596" i="4"/>
  <c r="I1596" i="4" s="1"/>
  <c r="G1027" i="4"/>
  <c r="I1027" i="4" s="1"/>
  <c r="G847" i="4"/>
  <c r="I847" i="4" s="1"/>
  <c r="G6083" i="4"/>
  <c r="I6083" i="4" s="1"/>
  <c r="G5715" i="4"/>
  <c r="I5715" i="4" s="1"/>
  <c r="G5355" i="4"/>
  <c r="I5355" i="4" s="1"/>
  <c r="G5163" i="4"/>
  <c r="I5163" i="4" s="1"/>
  <c r="G4643" i="4"/>
  <c r="I4643" i="4" s="1"/>
  <c r="G4315" i="4"/>
  <c r="I4315" i="4" s="1"/>
  <c r="G2480" i="4"/>
  <c r="I2480" i="4" s="1"/>
  <c r="G1990" i="4"/>
  <c r="I1990" i="4" s="1"/>
  <c r="G1943" i="4"/>
  <c r="I1943" i="4" s="1"/>
  <c r="G1783" i="4"/>
  <c r="I1783" i="4" s="1"/>
  <c r="G1650" i="4"/>
  <c r="I1650" i="4" s="1"/>
  <c r="G3586" i="4"/>
  <c r="I3586" i="4" s="1"/>
  <c r="G3210" i="4"/>
  <c r="I3210" i="4" s="1"/>
  <c r="G3675" i="4"/>
  <c r="I3675" i="4" s="1"/>
  <c r="G1534" i="4"/>
  <c r="I1534" i="4" s="1"/>
  <c r="G3695" i="4"/>
  <c r="I3695" i="4" s="1"/>
  <c r="G3764" i="4"/>
  <c r="I3764" i="4" s="1"/>
  <c r="G5722" i="4"/>
  <c r="I5722" i="4" s="1"/>
  <c r="G5058" i="4"/>
  <c r="I5058" i="4" s="1"/>
  <c r="G4402" i="4"/>
  <c r="I4402" i="4" s="1"/>
  <c r="G2218" i="4"/>
  <c r="I2218" i="4" s="1"/>
  <c r="G2068" i="4"/>
  <c r="I2068" i="4" s="1"/>
  <c r="G1966" i="4"/>
  <c r="I1966" i="4" s="1"/>
  <c r="G1782" i="4"/>
  <c r="I1782" i="4" s="1"/>
  <c r="G1742" i="4"/>
  <c r="I1742" i="4" s="1"/>
  <c r="G3594" i="4"/>
  <c r="I3594" i="4" s="1"/>
  <c r="G3279" i="4"/>
  <c r="I3279" i="4" s="1"/>
  <c r="G3587" i="4"/>
  <c r="I3587" i="4" s="1"/>
  <c r="G3360" i="4"/>
  <c r="I3360" i="4" s="1"/>
  <c r="G2478" i="4"/>
  <c r="I2478" i="4" s="1"/>
  <c r="G2414" i="4"/>
  <c r="I2414" i="4" s="1"/>
  <c r="G2336" i="4"/>
  <c r="I2336" i="4" s="1"/>
  <c r="G1996" i="4"/>
  <c r="I1996" i="4" s="1"/>
  <c r="G1727" i="4"/>
  <c r="I1727" i="4" s="1"/>
  <c r="G1586" i="4"/>
  <c r="I1586" i="4" s="1"/>
  <c r="G994" i="4"/>
  <c r="I994" i="4" s="1"/>
  <c r="G1270" i="4"/>
  <c r="I1270" i="4" s="1"/>
  <c r="G1119" i="4"/>
  <c r="I1119" i="4" s="1"/>
  <c r="G1016" i="4"/>
  <c r="I1016" i="4" s="1"/>
  <c r="G985" i="4"/>
  <c r="I985" i="4" s="1"/>
  <c r="G2527" i="4"/>
  <c r="I2527" i="4" s="1"/>
  <c r="G1842" i="4"/>
  <c r="I1842" i="4" s="1"/>
  <c r="G1299" i="4"/>
  <c r="I1299" i="4" s="1"/>
  <c r="G1486" i="4"/>
  <c r="I1486" i="4" s="1"/>
  <c r="G1454" i="4"/>
  <c r="I1454" i="4" s="1"/>
  <c r="G1423" i="4"/>
  <c r="I1423" i="4" s="1"/>
  <c r="G963" i="4"/>
  <c r="I963" i="4" s="1"/>
  <c r="G777" i="4"/>
  <c r="I777" i="4" s="1"/>
  <c r="G731" i="4"/>
  <c r="I731" i="4" s="1"/>
  <c r="G699" i="4"/>
  <c r="I699" i="4" s="1"/>
  <c r="G653" i="4"/>
  <c r="I653" i="4" s="1"/>
  <c r="G4068" i="4"/>
  <c r="I4068" i="4" s="1"/>
  <c r="G4076" i="4"/>
  <c r="I4076" i="4" s="1"/>
  <c r="G4530" i="4"/>
  <c r="I4530" i="4" s="1"/>
  <c r="G845" i="4"/>
  <c r="I845" i="4" s="1"/>
  <c r="G3975" i="4"/>
  <c r="I3975" i="4" s="1"/>
  <c r="G3202" i="4"/>
  <c r="I3202" i="4" s="1"/>
  <c r="G2774" i="4"/>
  <c r="I2774" i="4" s="1"/>
  <c r="G664" i="4"/>
  <c r="I664" i="4" s="1"/>
  <c r="G3294" i="4"/>
  <c r="I3294" i="4" s="1"/>
  <c r="G1055" i="4"/>
  <c r="I1055" i="4" s="1"/>
  <c r="G737" i="4"/>
  <c r="I737" i="4" s="1"/>
  <c r="G3152" i="4"/>
  <c r="I3152" i="4" s="1"/>
  <c r="G762" i="4"/>
  <c r="I762" i="4" s="1"/>
  <c r="G6085" i="4"/>
  <c r="I6085" i="4" s="1"/>
  <c r="G6061" i="4"/>
  <c r="I6061" i="4" s="1"/>
  <c r="G6037" i="4"/>
  <c r="I6037" i="4" s="1"/>
  <c r="G6005" i="4"/>
  <c r="I6005" i="4" s="1"/>
  <c r="G5813" i="4"/>
  <c r="I5813" i="4" s="1"/>
  <c r="G2464" i="4"/>
  <c r="I2464" i="4" s="1"/>
  <c r="G2660" i="4"/>
  <c r="I2660" i="4" s="1"/>
  <c r="G3155" i="4"/>
  <c r="I3155" i="4" s="1"/>
  <c r="G651" i="4"/>
  <c r="I651" i="4" s="1"/>
  <c r="G2830" i="4"/>
  <c r="I2830" i="4" s="1"/>
  <c r="G4140" i="4"/>
  <c r="I4140" i="4" s="1"/>
  <c r="G6093" i="4"/>
  <c r="I6093" i="4" s="1"/>
  <c r="G5933" i="4"/>
  <c r="I5933" i="4" s="1"/>
  <c r="G5829" i="4"/>
  <c r="I5829" i="4" s="1"/>
  <c r="G5797" i="4"/>
  <c r="I5797" i="4" s="1"/>
  <c r="G5777" i="4"/>
  <c r="I5777" i="4" s="1"/>
  <c r="G5749" i="4"/>
  <c r="I5749" i="4" s="1"/>
  <c r="G5717" i="4"/>
  <c r="I5717" i="4" s="1"/>
  <c r="G5689" i="4"/>
  <c r="I5689" i="4" s="1"/>
  <c r="G5661" i="4"/>
  <c r="I5661" i="4" s="1"/>
  <c r="G5629" i="4"/>
  <c r="I5629" i="4" s="1"/>
  <c r="G5369" i="4"/>
  <c r="I5369" i="4" s="1"/>
  <c r="G5341" i="4"/>
  <c r="I5341" i="4" s="1"/>
  <c r="G5317" i="4"/>
  <c r="I5317" i="4" s="1"/>
  <c r="G5293" i="4"/>
  <c r="I5293" i="4" s="1"/>
  <c r="G5269" i="4"/>
  <c r="I5269" i="4" s="1"/>
  <c r="G5245" i="4"/>
  <c r="I5245" i="4" s="1"/>
  <c r="G5217" i="4"/>
  <c r="I5217" i="4" s="1"/>
  <c r="G5193" i="4"/>
  <c r="I5193" i="4" s="1"/>
  <c r="G5169" i="4"/>
  <c r="I5169" i="4" s="1"/>
  <c r="G5141" i="4"/>
  <c r="I5141" i="4" s="1"/>
  <c r="G5109" i="4"/>
  <c r="I5109" i="4" s="1"/>
  <c r="G5061" i="4"/>
  <c r="I5061" i="4" s="1"/>
  <c r="G5033" i="4"/>
  <c r="I5033" i="4" s="1"/>
  <c r="G5009" i="4"/>
  <c r="I5009" i="4" s="1"/>
  <c r="G4985" i="4"/>
  <c r="I4985" i="4" s="1"/>
  <c r="G4957" i="4"/>
  <c r="I4957" i="4" s="1"/>
  <c r="G4937" i="4"/>
  <c r="I4937" i="4" s="1"/>
  <c r="G4913" i="4"/>
  <c r="I4913" i="4" s="1"/>
  <c r="G4893" i="4"/>
  <c r="I4893" i="4" s="1"/>
  <c r="G4869" i="4"/>
  <c r="I4869" i="4" s="1"/>
  <c r="G4845" i="4"/>
  <c r="I4845" i="4" s="1"/>
  <c r="G4813" i="4"/>
  <c r="I4813" i="4" s="1"/>
  <c r="G4785" i="4"/>
  <c r="I4785" i="4" s="1"/>
  <c r="G4769" i="4"/>
  <c r="I4769" i="4" s="1"/>
  <c r="G4645" i="4"/>
  <c r="I4645" i="4" s="1"/>
  <c r="G4365" i="4"/>
  <c r="I4365" i="4" s="1"/>
  <c r="G4333" i="4"/>
  <c r="I4333" i="4" s="1"/>
  <c r="G4309" i="4"/>
  <c r="I4309" i="4" s="1"/>
  <c r="G4277" i="4"/>
  <c r="I4277" i="4" s="1"/>
  <c r="G4237" i="4"/>
  <c r="I4237" i="4" s="1"/>
  <c r="G4213" i="4"/>
  <c r="I4213" i="4" s="1"/>
  <c r="G4189" i="4"/>
  <c r="I4189" i="4" s="1"/>
  <c r="G4169" i="4"/>
  <c r="I4169" i="4" s="1"/>
  <c r="G3809" i="4"/>
  <c r="I3809" i="4" s="1"/>
  <c r="G3789" i="4"/>
  <c r="I3789" i="4" s="1"/>
  <c r="G3757" i="4"/>
  <c r="I3757" i="4" s="1"/>
  <c r="G3725" i="4"/>
  <c r="I3725" i="4" s="1"/>
  <c r="G3697" i="4"/>
  <c r="I3697" i="4" s="1"/>
  <c r="G3681" i="4"/>
  <c r="I3681" i="4" s="1"/>
  <c r="G3665" i="4"/>
  <c r="I3665" i="4" s="1"/>
  <c r="G3629" i="4"/>
  <c r="I3629" i="4" s="1"/>
  <c r="G3437" i="4"/>
  <c r="I3437" i="4" s="1"/>
  <c r="G3413" i="4"/>
  <c r="I3413" i="4" s="1"/>
  <c r="G3393" i="4"/>
  <c r="I3393" i="4" s="1"/>
  <c r="G3369" i="4"/>
  <c r="I3369" i="4" s="1"/>
  <c r="G3301" i="4"/>
  <c r="I3301" i="4" s="1"/>
  <c r="G3249" i="4"/>
  <c r="I3249" i="4" s="1"/>
  <c r="G3229" i="4"/>
  <c r="I3229" i="4" s="1"/>
  <c r="G3209" i="4"/>
  <c r="I3209" i="4" s="1"/>
  <c r="G3189" i="4"/>
  <c r="I3189" i="4" s="1"/>
  <c r="G3161" i="4"/>
  <c r="I3161" i="4" s="1"/>
  <c r="G3141" i="4"/>
  <c r="I3141" i="4" s="1"/>
  <c r="G3093" i="4"/>
  <c r="I3093" i="4" s="1"/>
  <c r="G3061" i="4"/>
  <c r="I3061" i="4" s="1"/>
  <c r="G3033" i="4"/>
  <c r="I3033" i="4" s="1"/>
  <c r="G2705" i="4"/>
  <c r="I2705" i="4" s="1"/>
  <c r="G2689" i="4"/>
  <c r="I2689" i="4" s="1"/>
  <c r="G2597" i="4"/>
  <c r="I2597" i="4" s="1"/>
  <c r="G2545" i="4"/>
  <c r="I2545" i="4" s="1"/>
  <c r="G2509" i="4"/>
  <c r="I2509" i="4" s="1"/>
  <c r="G2473" i="4"/>
  <c r="I2473" i="4" s="1"/>
  <c r="G2405" i="4"/>
  <c r="I2405" i="4" s="1"/>
  <c r="G2309" i="4"/>
  <c r="I2309" i="4" s="1"/>
  <c r="G2209" i="4"/>
  <c r="I2209" i="4" s="1"/>
  <c r="G2169" i="4"/>
  <c r="I2169" i="4" s="1"/>
  <c r="G2145" i="4"/>
  <c r="I2145" i="4" s="1"/>
  <c r="G2045" i="4"/>
  <c r="I2045" i="4" s="1"/>
  <c r="G2021" i="4"/>
  <c r="I2021" i="4" s="1"/>
  <c r="G1969" i="4"/>
  <c r="I1969" i="4" s="1"/>
  <c r="G1945" i="4"/>
  <c r="I1945" i="4" s="1"/>
  <c r="G1921" i="4"/>
  <c r="I1921" i="4" s="1"/>
  <c r="G1897" i="4"/>
  <c r="I1897" i="4" s="1"/>
  <c r="G1873" i="4"/>
  <c r="I1873" i="4" s="1"/>
  <c r="G1713" i="4"/>
  <c r="I1713" i="4" s="1"/>
  <c r="G1553" i="4"/>
  <c r="I1553" i="4" s="1"/>
  <c r="G1521" i="4"/>
  <c r="I1521" i="4" s="1"/>
  <c r="G1417" i="4"/>
  <c r="I1417" i="4" s="1"/>
  <c r="G1377" i="4"/>
  <c r="I1377" i="4" s="1"/>
  <c r="G1361" i="4"/>
  <c r="I1361" i="4" s="1"/>
  <c r="G1345" i="4"/>
  <c r="I1345" i="4" s="1"/>
  <c r="G1329" i="4"/>
  <c r="I1329" i="4" s="1"/>
  <c r="G1313" i="4"/>
  <c r="I1313" i="4" s="1"/>
  <c r="G1297" i="4"/>
  <c r="I1297" i="4" s="1"/>
  <c r="G1281" i="4"/>
  <c r="I1281" i="4" s="1"/>
  <c r="G1265" i="4"/>
  <c r="I1265" i="4" s="1"/>
  <c r="G1249" i="4"/>
  <c r="I1249" i="4" s="1"/>
  <c r="G1233" i="4"/>
  <c r="I1233" i="4" s="1"/>
  <c r="G1213" i="4"/>
  <c r="I1213" i="4" s="1"/>
  <c r="G1193" i="4"/>
  <c r="I1193" i="4" s="1"/>
  <c r="G1177" i="4"/>
  <c r="I1177" i="4" s="1"/>
  <c r="G1161" i="4"/>
  <c r="I1161" i="4" s="1"/>
  <c r="G1145" i="4"/>
  <c r="I1145" i="4" s="1"/>
  <c r="G1129" i="4"/>
  <c r="I1129" i="4" s="1"/>
  <c r="G1113" i="4"/>
  <c r="I1113" i="4" s="1"/>
  <c r="G1097" i="4"/>
  <c r="I1097" i="4" s="1"/>
  <c r="G1081" i="4"/>
  <c r="I1081" i="4" s="1"/>
  <c r="G1061" i="4"/>
  <c r="I1061" i="4" s="1"/>
  <c r="G770" i="4"/>
  <c r="I770" i="4" s="1"/>
  <c r="G696" i="4"/>
  <c r="I696" i="4" s="1"/>
  <c r="G4357" i="4"/>
  <c r="I4357" i="4" s="1"/>
  <c r="G4301" i="4"/>
  <c r="I4301" i="4" s="1"/>
  <c r="G4233" i="4"/>
  <c r="I4233" i="4" s="1"/>
  <c r="G4181" i="4"/>
  <c r="I4181" i="4" s="1"/>
  <c r="G3805" i="4"/>
  <c r="I3805" i="4" s="1"/>
  <c r="G3749" i="4"/>
  <c r="I3749" i="4" s="1"/>
  <c r="G3677" i="4"/>
  <c r="I3677" i="4" s="1"/>
  <c r="G3621" i="4"/>
  <c r="I3621" i="4" s="1"/>
  <c r="G3573" i="4"/>
  <c r="I3573" i="4" s="1"/>
  <c r="G3461" i="4"/>
  <c r="I3461" i="4" s="1"/>
  <c r="G3409" i="4"/>
  <c r="I3409" i="4" s="1"/>
  <c r="G3389" i="4"/>
  <c r="I3389" i="4" s="1"/>
  <c r="G3221" i="4"/>
  <c r="I3221" i="4" s="1"/>
  <c r="G3181" i="4"/>
  <c r="I3181" i="4" s="1"/>
  <c r="G3157" i="4"/>
  <c r="I3157" i="4" s="1"/>
  <c r="G3113" i="4"/>
  <c r="I3113" i="4" s="1"/>
  <c r="G3053" i="4"/>
  <c r="I3053" i="4" s="1"/>
  <c r="G3029" i="4"/>
  <c r="I3029" i="4" s="1"/>
  <c r="G2897" i="4"/>
  <c r="I2897" i="4" s="1"/>
  <c r="G2673" i="4"/>
  <c r="I2673" i="4" s="1"/>
  <c r="G2577" i="4"/>
  <c r="I2577" i="4" s="1"/>
  <c r="G2501" i="4"/>
  <c r="I2501" i="4" s="1"/>
  <c r="G2329" i="4"/>
  <c r="I2329" i="4" s="1"/>
  <c r="G2161" i="4"/>
  <c r="I2161" i="4" s="1"/>
  <c r="G2041" i="4"/>
  <c r="I2041" i="4" s="1"/>
  <c r="G1941" i="4"/>
  <c r="I1941" i="4" s="1"/>
  <c r="G1889" i="4"/>
  <c r="I1889" i="4" s="1"/>
  <c r="G1865" i="4"/>
  <c r="I1865" i="4" s="1"/>
  <c r="G1409" i="4"/>
  <c r="I1409" i="4" s="1"/>
  <c r="G1373" i="4"/>
  <c r="I1373" i="4" s="1"/>
  <c r="G1341" i="4"/>
  <c r="I1341" i="4" s="1"/>
  <c r="G1309" i="4"/>
  <c r="I1309" i="4" s="1"/>
  <c r="G1277" i="4"/>
  <c r="I1277" i="4" s="1"/>
  <c r="G1261" i="4"/>
  <c r="I1261" i="4" s="1"/>
  <c r="G1229" i="4"/>
  <c r="I1229" i="4" s="1"/>
  <c r="G1189" i="4"/>
  <c r="I1189" i="4" s="1"/>
  <c r="G1157" i="4"/>
  <c r="I1157" i="4" s="1"/>
  <c r="G1125" i="4"/>
  <c r="I1125" i="4" s="1"/>
  <c r="G1093" i="4"/>
  <c r="I1093" i="4" s="1"/>
  <c r="G766" i="4"/>
  <c r="I766" i="4" s="1"/>
  <c r="G1381" i="4"/>
  <c r="I1381" i="4" s="1"/>
  <c r="G1301" i="4"/>
  <c r="I1301" i="4" s="1"/>
  <c r="G1237" i="4"/>
  <c r="I1237" i="4" s="1"/>
  <c r="G1181" i="4"/>
  <c r="I1181" i="4" s="1"/>
  <c r="G1117" i="4"/>
  <c r="I1117" i="4" s="1"/>
  <c r="G1101" i="4"/>
  <c r="I1101" i="4" s="1"/>
  <c r="G785" i="4"/>
  <c r="I785" i="4" s="1"/>
  <c r="G3606" i="4"/>
  <c r="I3606" i="4" s="1"/>
  <c r="G1207" i="4"/>
  <c r="I1207" i="4" s="1"/>
  <c r="G6141" i="4"/>
  <c r="I6141" i="4" s="1"/>
  <c r="G5965" i="4"/>
  <c r="I5965" i="4" s="1"/>
  <c r="G5613" i="4"/>
  <c r="I5613" i="4" s="1"/>
  <c r="G5533" i="4"/>
  <c r="I5533" i="4" s="1"/>
  <c r="G5453" i="4"/>
  <c r="I5453" i="4" s="1"/>
  <c r="G4693" i="4"/>
  <c r="I4693" i="4" s="1"/>
  <c r="G4621" i="4"/>
  <c r="I4621" i="4" s="1"/>
  <c r="G4573" i="4"/>
  <c r="I4573" i="4" s="1"/>
  <c r="G4493" i="4"/>
  <c r="I4493" i="4" s="1"/>
  <c r="G1420" i="4"/>
  <c r="I1420" i="4" s="1"/>
  <c r="G2370" i="4"/>
  <c r="I2370" i="4" s="1"/>
  <c r="G2976" i="4"/>
  <c r="I2976" i="4" s="1"/>
  <c r="G4316" i="4"/>
  <c r="I4316" i="4" s="1"/>
  <c r="G676" i="4"/>
  <c r="I676" i="4" s="1"/>
  <c r="G2251" i="4"/>
  <c r="I2251" i="4" s="1"/>
  <c r="G3624" i="4"/>
  <c r="I3624" i="4" s="1"/>
  <c r="G3564" i="4"/>
  <c r="I3564" i="4" s="1"/>
  <c r="G869" i="4"/>
  <c r="I869" i="4" s="1"/>
  <c r="G1008" i="4"/>
  <c r="I1008" i="4" s="1"/>
  <c r="G724" i="4"/>
  <c r="I724" i="4" s="1"/>
  <c r="G6169" i="4"/>
  <c r="I6169" i="4" s="1"/>
  <c r="G5985" i="4"/>
  <c r="I5985" i="4" s="1"/>
  <c r="G5885" i="4"/>
  <c r="I5885" i="4" s="1"/>
  <c r="G5709" i="4"/>
  <c r="I5709" i="4" s="1"/>
  <c r="G5609" i="4"/>
  <c r="I5609" i="4" s="1"/>
  <c r="G5573" i="4"/>
  <c r="I5573" i="4" s="1"/>
  <c r="G5549" i="4"/>
  <c r="I5549" i="4" s="1"/>
  <c r="G5529" i="4"/>
  <c r="I5529" i="4" s="1"/>
  <c r="G5509" i="4"/>
  <c r="I5509" i="4" s="1"/>
  <c r="G5477" i="4"/>
  <c r="I5477" i="4" s="1"/>
  <c r="G5445" i="4"/>
  <c r="I5445" i="4" s="1"/>
  <c r="G5421" i="4"/>
  <c r="I5421" i="4" s="1"/>
  <c r="G5389" i="4"/>
  <c r="I5389" i="4" s="1"/>
  <c r="G5313" i="4"/>
  <c r="I5313" i="4" s="1"/>
  <c r="G5085" i="4"/>
  <c r="I5085" i="4" s="1"/>
  <c r="G4741" i="4"/>
  <c r="I4741" i="4" s="1"/>
  <c r="G4709" i="4"/>
  <c r="I4709" i="4" s="1"/>
  <c r="G4689" i="4"/>
  <c r="I4689" i="4" s="1"/>
  <c r="G4665" i="4"/>
  <c r="I4665" i="4" s="1"/>
  <c r="G4617" i="4"/>
  <c r="I4617" i="4" s="1"/>
  <c r="G4589" i="4"/>
  <c r="I4589" i="4" s="1"/>
  <c r="G4565" i="4"/>
  <c r="I4565" i="4" s="1"/>
  <c r="G4537" i="4"/>
  <c r="I4537" i="4" s="1"/>
  <c r="G4517" i="4"/>
  <c r="I4517" i="4" s="1"/>
  <c r="G4485" i="4"/>
  <c r="I4485" i="4" s="1"/>
  <c r="G4457" i="4"/>
  <c r="I4457" i="4" s="1"/>
  <c r="G4429" i="4"/>
  <c r="I4429" i="4" s="1"/>
  <c r="G4401" i="4"/>
  <c r="I4401" i="4" s="1"/>
  <c r="G4381" i="4"/>
  <c r="I4381" i="4" s="1"/>
  <c r="G4257" i="4"/>
  <c r="I4257" i="4" s="1"/>
  <c r="G4149" i="4"/>
  <c r="I4149" i="4" s="1"/>
  <c r="G4121" i="4"/>
  <c r="I4121" i="4" s="1"/>
  <c r="G4105" i="4"/>
  <c r="I4105" i="4" s="1"/>
  <c r="G4081" i="4"/>
  <c r="I4081" i="4" s="1"/>
  <c r="G4053" i="4"/>
  <c r="I4053" i="4" s="1"/>
  <c r="G4029" i="4"/>
  <c r="I4029" i="4" s="1"/>
  <c r="G3981" i="4"/>
  <c r="I3981" i="4" s="1"/>
  <c r="G3957" i="4"/>
  <c r="I3957" i="4" s="1"/>
  <c r="G3929" i="4"/>
  <c r="I3929" i="4" s="1"/>
  <c r="G3905" i="4"/>
  <c r="I3905" i="4" s="1"/>
  <c r="G3877" i="4"/>
  <c r="I3877" i="4" s="1"/>
  <c r="G3857" i="4"/>
  <c r="I3857" i="4" s="1"/>
  <c r="G3829" i="4"/>
  <c r="I3829" i="4" s="1"/>
  <c r="G3693" i="4"/>
  <c r="I3693" i="4" s="1"/>
  <c r="G3605" i="4"/>
  <c r="I3605" i="4" s="1"/>
  <c r="G3581" i="4"/>
  <c r="I3581" i="4" s="1"/>
  <c r="G3549" i="4"/>
  <c r="I3549" i="4" s="1"/>
  <c r="G3493" i="4"/>
  <c r="I3493" i="4" s="1"/>
  <c r="G3349" i="4"/>
  <c r="I3349" i="4" s="1"/>
  <c r="G3325" i="4"/>
  <c r="I3325" i="4" s="1"/>
  <c r="G3269" i="4"/>
  <c r="I3269" i="4" s="1"/>
  <c r="G3013" i="4"/>
  <c r="I3013" i="4" s="1"/>
  <c r="G2989" i="4"/>
  <c r="I2989" i="4" s="1"/>
  <c r="G2965" i="4"/>
  <c r="I2965" i="4" s="1"/>
  <c r="G2945" i="4"/>
  <c r="I2945" i="4" s="1"/>
  <c r="G2921" i="4"/>
  <c r="I2921" i="4" s="1"/>
  <c r="G2901" i="4"/>
  <c r="I2901" i="4" s="1"/>
  <c r="G2877" i="4"/>
  <c r="I2877" i="4" s="1"/>
  <c r="G2857" i="4"/>
  <c r="I2857" i="4" s="1"/>
  <c r="G2833" i="4"/>
  <c r="I2833" i="4" s="1"/>
  <c r="G2805" i="4"/>
  <c r="I2805" i="4" s="1"/>
  <c r="G2773" i="4"/>
  <c r="I2773" i="4" s="1"/>
  <c r="G2737" i="4"/>
  <c r="I2737" i="4" s="1"/>
  <c r="G2637" i="4"/>
  <c r="I2637" i="4" s="1"/>
  <c r="G2385" i="4"/>
  <c r="I2385" i="4" s="1"/>
  <c r="G2345" i="4"/>
  <c r="I2345" i="4" s="1"/>
  <c r="G2233" i="4"/>
  <c r="I2233" i="4" s="1"/>
  <c r="G2097" i="4"/>
  <c r="I2097" i="4" s="1"/>
  <c r="G1841" i="4"/>
  <c r="I1841" i="4" s="1"/>
  <c r="G1809" i="4"/>
  <c r="I1809" i="4" s="1"/>
  <c r="G1785" i="4"/>
  <c r="I1785" i="4" s="1"/>
  <c r="G1761" i="4"/>
  <c r="I1761" i="4" s="1"/>
  <c r="G1737" i="4"/>
  <c r="I1737" i="4" s="1"/>
  <c r="G1697" i="4"/>
  <c r="I1697" i="4" s="1"/>
  <c r="G1665" i="4"/>
  <c r="I1665" i="4" s="1"/>
  <c r="G1645" i="4"/>
  <c r="I1645" i="4" s="1"/>
  <c r="G1625" i="4"/>
  <c r="I1625" i="4" s="1"/>
  <c r="G1605" i="4"/>
  <c r="I1605" i="4" s="1"/>
  <c r="G1589" i="4"/>
  <c r="I1589" i="4" s="1"/>
  <c r="G1569" i="4"/>
  <c r="I1569" i="4" s="1"/>
  <c r="G1537" i="4"/>
  <c r="I1537" i="4" s="1"/>
  <c r="G1505" i="4"/>
  <c r="I1505" i="4" s="1"/>
  <c r="G1489" i="4"/>
  <c r="I1489" i="4" s="1"/>
  <c r="G1469" i="4"/>
  <c r="I1469" i="4" s="1"/>
  <c r="G1453" i="4"/>
  <c r="I1453" i="4" s="1"/>
  <c r="G1026" i="4"/>
  <c r="I1026" i="4" s="1"/>
  <c r="G920" i="4"/>
  <c r="I920" i="4" s="1"/>
  <c r="G4329" i="4"/>
  <c r="I4329" i="4" s="1"/>
  <c r="G4273" i="4"/>
  <c r="I4273" i="4" s="1"/>
  <c r="G4205" i="4"/>
  <c r="I4205" i="4" s="1"/>
  <c r="G4165" i="4"/>
  <c r="I4165" i="4" s="1"/>
  <c r="G4005" i="4"/>
  <c r="I4005" i="4" s="1"/>
  <c r="G3781" i="4"/>
  <c r="I3781" i="4" s="1"/>
  <c r="G3717" i="4"/>
  <c r="I3717" i="4" s="1"/>
  <c r="G3657" i="4"/>
  <c r="I3657" i="4" s="1"/>
  <c r="G3517" i="4"/>
  <c r="I3517" i="4" s="1"/>
  <c r="G3433" i="4"/>
  <c r="I3433" i="4" s="1"/>
  <c r="G3365" i="4"/>
  <c r="I3365" i="4" s="1"/>
  <c r="G3245" i="4"/>
  <c r="I3245" i="4" s="1"/>
  <c r="G3205" i="4"/>
  <c r="I3205" i="4" s="1"/>
  <c r="G3137" i="4"/>
  <c r="I3137" i="4" s="1"/>
  <c r="G3085" i="4"/>
  <c r="I3085" i="4" s="1"/>
  <c r="G3009" i="4"/>
  <c r="I3009" i="4" s="1"/>
  <c r="G2701" i="4"/>
  <c r="I2701" i="4" s="1"/>
  <c r="G2537" i="4"/>
  <c r="I2537" i="4" s="1"/>
  <c r="G2445" i="4"/>
  <c r="I2445" i="4" s="1"/>
  <c r="G2297" i="4"/>
  <c r="I2297" i="4" s="1"/>
  <c r="G2197" i="4"/>
  <c r="I2197" i="4" s="1"/>
  <c r="G2017" i="4"/>
  <c r="I2017" i="4" s="1"/>
  <c r="G1965" i="4"/>
  <c r="I1965" i="4" s="1"/>
  <c r="G1913" i="4"/>
  <c r="I1913" i="4" s="1"/>
  <c r="G1433" i="4"/>
  <c r="I1433" i="4" s="1"/>
  <c r="G1389" i="4"/>
  <c r="I1389" i="4" s="1"/>
  <c r="G1357" i="4"/>
  <c r="I1357" i="4" s="1"/>
  <c r="G1325" i="4"/>
  <c r="I1325" i="4" s="1"/>
  <c r="G1293" i="4"/>
  <c r="I1293" i="4" s="1"/>
  <c r="G1245" i="4"/>
  <c r="I1245" i="4" s="1"/>
  <c r="G1209" i="4"/>
  <c r="I1209" i="4" s="1"/>
  <c r="G1173" i="4"/>
  <c r="I1173" i="4" s="1"/>
  <c r="G1141" i="4"/>
  <c r="I1141" i="4" s="1"/>
  <c r="G1109" i="4"/>
  <c r="I1109" i="4" s="1"/>
  <c r="G1077" i="4"/>
  <c r="I1077" i="4" s="1"/>
  <c r="G848" i="4"/>
  <c r="I848" i="4" s="1"/>
  <c r="G691" i="4"/>
  <c r="I691" i="4" s="1"/>
  <c r="G941" i="4"/>
  <c r="I941" i="4" s="1"/>
  <c r="G999" i="4"/>
  <c r="I999" i="4" s="1"/>
  <c r="G5725" i="4"/>
  <c r="I5725" i="4" s="1"/>
  <c r="G5637" i="4"/>
  <c r="I5637" i="4" s="1"/>
  <c r="G5349" i="4"/>
  <c r="I5349" i="4" s="1"/>
  <c r="G5277" i="4"/>
  <c r="I5277" i="4" s="1"/>
  <c r="G5197" i="4"/>
  <c r="I5197" i="4" s="1"/>
  <c r="G5117" i="4"/>
  <c r="I5117" i="4" s="1"/>
  <c r="G5037" i="4"/>
  <c r="I5037" i="4" s="1"/>
  <c r="G4917" i="4"/>
  <c r="I4917" i="4" s="1"/>
  <c r="G4853" i="4"/>
  <c r="I4853" i="4" s="1"/>
  <c r="G4773" i="4"/>
  <c r="I4773" i="4" s="1"/>
  <c r="G4341" i="4"/>
  <c r="I4341" i="4" s="1"/>
  <c r="G2409" i="4"/>
  <c r="I2409" i="4" s="1"/>
  <c r="G1349" i="4"/>
  <c r="I1349" i="4" s="1"/>
  <c r="G1165" i="4"/>
  <c r="I1165" i="4" s="1"/>
  <c r="G631" i="4"/>
  <c r="I631" i="4" s="1"/>
  <c r="G2079" i="4"/>
  <c r="I2079" i="4" s="1"/>
  <c r="G1904" i="4"/>
  <c r="I1904" i="4" s="1"/>
  <c r="G644" i="4"/>
  <c r="I644" i="4" s="1"/>
  <c r="G2360" i="4"/>
  <c r="I2360" i="4" s="1"/>
  <c r="G1663" i="4"/>
  <c r="I1663" i="4" s="1"/>
  <c r="G2339" i="4"/>
  <c r="I2339" i="4" s="1"/>
  <c r="G4842" i="4"/>
  <c r="I4842" i="4" s="1"/>
  <c r="G3050" i="4"/>
  <c r="I3050" i="4" s="1"/>
  <c r="G6125" i="4"/>
  <c r="I6125" i="4" s="1"/>
  <c r="G5957" i="4"/>
  <c r="I5957" i="4" s="1"/>
  <c r="G5853" i="4"/>
  <c r="I5853" i="4" s="1"/>
  <c r="G5789" i="4"/>
  <c r="I5789" i="4" s="1"/>
  <c r="G5773" i="4"/>
  <c r="I5773" i="4" s="1"/>
  <c r="G5741" i="4"/>
  <c r="I5741" i="4" s="1"/>
  <c r="G5685" i="4"/>
  <c r="I5685" i="4" s="1"/>
  <c r="G5653" i="4"/>
  <c r="I5653" i="4" s="1"/>
  <c r="G5365" i="4"/>
  <c r="I5365" i="4" s="1"/>
  <c r="G5337" i="4"/>
  <c r="I5337" i="4" s="1"/>
  <c r="G5289" i="4"/>
  <c r="I5289" i="4" s="1"/>
  <c r="G5261" i="4"/>
  <c r="I5261" i="4" s="1"/>
  <c r="G5237" i="4"/>
  <c r="I5237" i="4" s="1"/>
  <c r="G5213" i="4"/>
  <c r="I5213" i="4" s="1"/>
  <c r="G5189" i="4"/>
  <c r="I5189" i="4" s="1"/>
  <c r="G5165" i="4"/>
  <c r="I5165" i="4" s="1"/>
  <c r="G5133" i="4"/>
  <c r="I5133" i="4" s="1"/>
  <c r="G5101" i="4"/>
  <c r="I5101" i="4" s="1"/>
  <c r="G5053" i="4"/>
  <c r="I5053" i="4" s="1"/>
  <c r="G5029" i="4"/>
  <c r="I5029" i="4" s="1"/>
  <c r="G5005" i="4"/>
  <c r="I5005" i="4" s="1"/>
  <c r="G4981" i="4"/>
  <c r="I4981" i="4" s="1"/>
  <c r="G4949" i="4"/>
  <c r="I4949" i="4" s="1"/>
  <c r="G4933" i="4"/>
  <c r="I4933" i="4" s="1"/>
  <c r="G4909" i="4"/>
  <c r="I4909" i="4" s="1"/>
  <c r="G4885" i="4"/>
  <c r="I4885" i="4" s="1"/>
  <c r="G4865" i="4"/>
  <c r="I4865" i="4" s="1"/>
  <c r="G4837" i="4"/>
  <c r="I4837" i="4" s="1"/>
  <c r="G4805" i="4"/>
  <c r="I4805" i="4" s="1"/>
  <c r="G4781" i="4"/>
  <c r="I4781" i="4" s="1"/>
  <c r="G4765" i="4"/>
  <c r="I4765" i="4" s="1"/>
  <c r="G1538" i="4"/>
  <c r="I1538" i="4" s="1"/>
  <c r="G3554" i="4"/>
  <c r="I3554" i="4" s="1"/>
  <c r="G5396" i="4"/>
  <c r="I5396" i="4" s="1"/>
  <c r="G2816" i="4"/>
  <c r="I2816" i="4" s="1"/>
  <c r="G4963" i="4"/>
  <c r="I4963" i="4" s="1"/>
  <c r="G3048" i="4"/>
  <c r="I3048" i="4" s="1"/>
  <c r="G2060" i="4"/>
  <c r="I2060" i="4" s="1"/>
  <c r="G760" i="4"/>
  <c r="I760" i="4" s="1"/>
  <c r="G858" i="4"/>
  <c r="I858" i="4" s="1"/>
  <c r="G5917" i="4"/>
  <c r="I5917" i="4" s="1"/>
  <c r="G5817" i="4"/>
  <c r="I5817" i="4" s="1"/>
  <c r="G5621" i="4"/>
  <c r="I5621" i="4" s="1"/>
  <c r="G5597" i="4"/>
  <c r="I5597" i="4" s="1"/>
  <c r="G5569" i="4"/>
  <c r="I5569" i="4" s="1"/>
  <c r="G5545" i="4"/>
  <c r="I5545" i="4" s="1"/>
  <c r="G5525" i="4"/>
  <c r="I5525" i="4" s="1"/>
  <c r="G5501" i="4"/>
  <c r="I5501" i="4" s="1"/>
  <c r="G5469" i="4"/>
  <c r="I5469" i="4" s="1"/>
  <c r="G5437" i="4"/>
  <c r="I5437" i="4" s="1"/>
  <c r="G5413" i="4"/>
  <c r="I5413" i="4" s="1"/>
  <c r="G5381" i="4"/>
  <c r="I5381" i="4" s="1"/>
  <c r="G5309" i="4"/>
  <c r="I5309" i="4" s="1"/>
  <c r="G5157" i="4"/>
  <c r="I5157" i="4" s="1"/>
  <c r="G5077" i="4"/>
  <c r="I5077" i="4" s="1"/>
  <c r="G4733" i="4"/>
  <c r="I4733" i="4" s="1"/>
  <c r="G4705" i="4"/>
  <c r="I4705" i="4" s="1"/>
  <c r="G4661" i="4"/>
  <c r="I4661" i="4" s="1"/>
  <c r="G4637" i="4"/>
  <c r="I4637" i="4" s="1"/>
  <c r="G4613" i="4"/>
  <c r="I4613" i="4" s="1"/>
  <c r="G4585" i="4"/>
  <c r="I4585" i="4" s="1"/>
  <c r="G4557" i="4"/>
  <c r="I4557" i="4" s="1"/>
  <c r="G4533" i="4"/>
  <c r="I4533" i="4" s="1"/>
  <c r="G4509" i="4"/>
  <c r="I4509" i="4" s="1"/>
  <c r="G4477" i="4"/>
  <c r="I4477" i="4" s="1"/>
  <c r="G4453" i="4"/>
  <c r="I4453" i="4" s="1"/>
  <c r="G4421" i="4"/>
  <c r="I4421" i="4" s="1"/>
  <c r="G4397" i="4"/>
  <c r="I4397" i="4" s="1"/>
  <c r="G4377" i="4"/>
  <c r="I4377" i="4" s="1"/>
  <c r="G4253" i="4"/>
  <c r="I4253" i="4" s="1"/>
  <c r="G4141" i="4"/>
  <c r="I4141" i="4" s="1"/>
  <c r="G4117" i="4"/>
  <c r="I4117" i="4" s="1"/>
  <c r="G4101" i="4"/>
  <c r="I4101" i="4" s="1"/>
  <c r="G4077" i="4"/>
  <c r="I4077" i="4" s="1"/>
  <c r="G4045" i="4"/>
  <c r="I4045" i="4" s="1"/>
  <c r="G4021" i="4"/>
  <c r="I4021" i="4" s="1"/>
  <c r="G3977" i="4"/>
  <c r="I3977" i="4" s="1"/>
  <c r="G3949" i="4"/>
  <c r="I3949" i="4" s="1"/>
  <c r="G3925" i="4"/>
  <c r="I3925" i="4" s="1"/>
  <c r="G3901" i="4"/>
  <c r="I3901" i="4" s="1"/>
  <c r="G3873" i="4"/>
  <c r="I3873" i="4" s="1"/>
  <c r="G3853" i="4"/>
  <c r="I3853" i="4" s="1"/>
  <c r="G3821" i="4"/>
  <c r="I3821" i="4" s="1"/>
  <c r="G3617" i="4"/>
  <c r="I3617" i="4" s="1"/>
  <c r="G3601" i="4"/>
  <c r="I3601" i="4" s="1"/>
  <c r="G3541" i="4"/>
  <c r="I3541" i="4" s="1"/>
  <c r="G3485" i="4"/>
  <c r="I3485" i="4" s="1"/>
  <c r="G3345" i="4"/>
  <c r="I3345" i="4" s="1"/>
  <c r="G3317" i="4"/>
  <c r="I3317" i="4" s="1"/>
  <c r="G3293" i="4"/>
  <c r="I3293" i="4" s="1"/>
  <c r="G3265" i="4"/>
  <c r="I3265" i="4" s="1"/>
  <c r="G2981" i="4"/>
  <c r="I2981" i="4" s="1"/>
  <c r="G2961" i="4"/>
  <c r="I2961" i="4" s="1"/>
  <c r="G2941" i="4"/>
  <c r="I2941" i="4" s="1"/>
  <c r="G2917" i="4"/>
  <c r="I2917" i="4" s="1"/>
  <c r="G2873" i="4"/>
  <c r="I2873" i="4" s="1"/>
  <c r="G2853" i="4"/>
  <c r="I2853" i="4" s="1"/>
  <c r="G2829" i="4"/>
  <c r="I2829" i="4" s="1"/>
  <c r="G2797" i="4"/>
  <c r="I2797" i="4" s="1"/>
  <c r="G2769" i="4"/>
  <c r="I2769" i="4" s="1"/>
  <c r="G2721" i="4"/>
  <c r="I2721" i="4" s="1"/>
  <c r="G2617" i="4"/>
  <c r="I2617" i="4" s="1"/>
  <c r="G2369" i="4"/>
  <c r="I2369" i="4" s="1"/>
  <c r="G2225" i="4"/>
  <c r="I2225" i="4" s="1"/>
  <c r="G2113" i="4"/>
  <c r="I2113" i="4" s="1"/>
  <c r="G2089" i="4"/>
  <c r="I2089" i="4" s="1"/>
  <c r="G1861" i="4"/>
  <c r="I1861" i="4" s="1"/>
  <c r="G1833" i="4"/>
  <c r="I1833" i="4" s="1"/>
  <c r="G1801" i="4"/>
  <c r="I1801" i="4" s="1"/>
  <c r="G1777" i="4"/>
  <c r="I1777" i="4" s="1"/>
  <c r="G1757" i="4"/>
  <c r="I1757" i="4" s="1"/>
  <c r="G1729" i="4"/>
  <c r="I1729" i="4" s="1"/>
  <c r="G1709" i="4"/>
  <c r="I1709" i="4" s="1"/>
  <c r="G1689" i="4"/>
  <c r="I1689" i="4" s="1"/>
  <c r="G1661" i="4"/>
  <c r="I1661" i="4" s="1"/>
  <c r="G1641" i="4"/>
  <c r="I1641" i="4" s="1"/>
  <c r="G1617" i="4"/>
  <c r="I1617" i="4" s="1"/>
  <c r="G1601" i="4"/>
  <c r="I1601" i="4" s="1"/>
  <c r="G1585" i="4"/>
  <c r="I1585" i="4" s="1"/>
  <c r="G1565" i="4"/>
  <c r="I1565" i="4" s="1"/>
  <c r="G1549" i="4"/>
  <c r="I1549" i="4" s="1"/>
  <c r="G1533" i="4"/>
  <c r="I1533" i="4" s="1"/>
  <c r="G1517" i="4"/>
  <c r="I1517" i="4" s="1"/>
  <c r="G1501" i="4"/>
  <c r="I1501" i="4" s="1"/>
  <c r="G1485" i="4"/>
  <c r="I1485" i="4" s="1"/>
  <c r="G1465" i="4"/>
  <c r="I1465" i="4" s="1"/>
  <c r="G1449" i="4"/>
  <c r="I1449" i="4" s="1"/>
  <c r="G1273" i="4"/>
  <c r="I1273" i="4" s="1"/>
  <c r="G1004" i="4"/>
  <c r="I1004" i="4" s="1"/>
  <c r="G638" i="4"/>
  <c r="I638" i="4" s="1"/>
  <c r="G1579" i="4"/>
  <c r="I1579" i="4" s="1"/>
  <c r="G2858" i="4"/>
  <c r="I2858" i="4" s="1"/>
  <c r="G3782" i="4"/>
  <c r="I3782" i="4" s="1"/>
  <c r="G1602" i="4"/>
  <c r="I1602" i="4" s="1"/>
  <c r="G671" i="4"/>
  <c r="I671" i="4" s="1"/>
  <c r="G824" i="4"/>
  <c r="I824" i="4" s="1"/>
  <c r="G5515" i="4"/>
  <c r="I5515" i="4" s="1"/>
  <c r="G1009" i="4"/>
  <c r="I1009" i="4" s="1"/>
  <c r="G2022" i="4"/>
  <c r="I2022" i="4" s="1"/>
  <c r="G2496" i="4"/>
  <c r="I2496" i="4" s="1"/>
  <c r="G3132" i="4"/>
  <c r="I3132" i="4" s="1"/>
  <c r="G6157" i="4"/>
  <c r="I6157" i="4" s="1"/>
  <c r="G5973" i="4"/>
  <c r="I5973" i="4" s="1"/>
  <c r="G5877" i="4"/>
  <c r="I5877" i="4" s="1"/>
  <c r="G5785" i="4"/>
  <c r="I5785" i="4" s="1"/>
  <c r="G5765" i="4"/>
  <c r="I5765" i="4" s="1"/>
  <c r="G5733" i="4"/>
  <c r="I5733" i="4" s="1"/>
  <c r="G5701" i="4"/>
  <c r="I5701" i="4" s="1"/>
  <c r="G5677" i="4"/>
  <c r="I5677" i="4" s="1"/>
  <c r="G5645" i="4"/>
  <c r="I5645" i="4" s="1"/>
  <c r="G5357" i="4"/>
  <c r="I5357" i="4" s="1"/>
  <c r="G5333" i="4"/>
  <c r="I5333" i="4" s="1"/>
  <c r="G5305" i="4"/>
  <c r="I5305" i="4" s="1"/>
  <c r="G5285" i="4"/>
  <c r="I5285" i="4" s="1"/>
  <c r="G5257" i="4"/>
  <c r="I5257" i="4" s="1"/>
  <c r="G5229" i="4"/>
  <c r="I5229" i="4" s="1"/>
  <c r="G5205" i="4"/>
  <c r="I5205" i="4" s="1"/>
  <c r="G5181" i="4"/>
  <c r="I5181" i="4" s="1"/>
  <c r="G5125" i="4"/>
  <c r="I5125" i="4" s="1"/>
  <c r="G5097" i="4"/>
  <c r="I5097" i="4" s="1"/>
  <c r="G5073" i="4"/>
  <c r="I5073" i="4" s="1"/>
  <c r="G5045" i="4"/>
  <c r="I5045" i="4" s="1"/>
  <c r="G5021" i="4"/>
  <c r="I5021" i="4" s="1"/>
  <c r="G4997" i="4"/>
  <c r="I4997" i="4" s="1"/>
  <c r="G4973" i="4"/>
  <c r="I4973" i="4" s="1"/>
  <c r="G4945" i="4"/>
  <c r="I4945" i="4" s="1"/>
  <c r="G4925" i="4"/>
  <c r="I4925" i="4" s="1"/>
  <c r="G4901" i="4"/>
  <c r="I4901" i="4" s="1"/>
  <c r="G4877" i="4"/>
  <c r="I4877" i="4" s="1"/>
  <c r="G4861" i="4"/>
  <c r="I4861" i="4" s="1"/>
  <c r="G4829" i="4"/>
  <c r="I4829" i="4" s="1"/>
  <c r="G4797" i="4"/>
  <c r="I4797" i="4" s="1"/>
  <c r="G4777" i="4"/>
  <c r="I4777" i="4" s="1"/>
  <c r="G4757" i="4"/>
  <c r="I4757" i="4" s="1"/>
  <c r="G4581" i="4"/>
  <c r="I4581" i="4" s="1"/>
  <c r="G4349" i="4"/>
  <c r="I4349" i="4" s="1"/>
  <c r="G4325" i="4"/>
  <c r="I4325" i="4" s="1"/>
  <c r="G4293" i="4"/>
  <c r="I4293" i="4" s="1"/>
  <c r="G4269" i="4"/>
  <c r="I4269" i="4" s="1"/>
  <c r="G4229" i="4"/>
  <c r="I4229" i="4" s="1"/>
  <c r="G4197" i="4"/>
  <c r="I4197" i="4" s="1"/>
  <c r="G4177" i="4"/>
  <c r="I4177" i="4" s="1"/>
  <c r="G4133" i="4"/>
  <c r="I4133" i="4" s="1"/>
  <c r="G4069" i="4"/>
  <c r="I4069" i="4" s="1"/>
  <c r="G3801" i="4"/>
  <c r="I3801" i="4" s="1"/>
  <c r="G3773" i="4"/>
  <c r="I3773" i="4" s="1"/>
  <c r="G3741" i="4"/>
  <c r="I3741" i="4" s="1"/>
  <c r="G3709" i="4"/>
  <c r="I3709" i="4" s="1"/>
  <c r="G3689" i="4"/>
  <c r="I3689" i="4" s="1"/>
  <c r="G3673" i="4"/>
  <c r="I3673" i="4" s="1"/>
  <c r="G3645" i="4"/>
  <c r="I3645" i="4" s="1"/>
  <c r="G3537" i="4"/>
  <c r="I3537" i="4" s="1"/>
  <c r="G3509" i="4"/>
  <c r="I3509" i="4" s="1"/>
  <c r="G3453" i="4"/>
  <c r="I3453" i="4" s="1"/>
  <c r="G3429" i="4"/>
  <c r="I3429" i="4" s="1"/>
  <c r="G3405" i="4"/>
  <c r="I3405" i="4" s="1"/>
  <c r="G3381" i="4"/>
  <c r="I3381" i="4" s="1"/>
  <c r="G3361" i="4"/>
  <c r="I3361" i="4" s="1"/>
  <c r="G3241" i="4"/>
  <c r="I3241" i="4" s="1"/>
  <c r="G3217" i="4"/>
  <c r="I3217" i="4" s="1"/>
  <c r="G3197" i="4"/>
  <c r="I3197" i="4" s="1"/>
  <c r="G3173" i="4"/>
  <c r="I3173" i="4" s="1"/>
  <c r="G3153" i="4"/>
  <c r="I3153" i="4" s="1"/>
  <c r="G3133" i="4"/>
  <c r="I3133" i="4" s="1"/>
  <c r="G3109" i="4"/>
  <c r="I3109" i="4" s="1"/>
  <c r="G3073" i="4"/>
  <c r="I3073" i="4" s="1"/>
  <c r="G3045" i="4"/>
  <c r="I3045" i="4" s="1"/>
  <c r="G2713" i="4"/>
  <c r="I2713" i="4" s="1"/>
  <c r="G2697" i="4"/>
  <c r="I2697" i="4" s="1"/>
  <c r="G2661" i="4"/>
  <c r="I2661" i="4" s="1"/>
  <c r="G2573" i="4"/>
  <c r="I2573" i="4" s="1"/>
  <c r="G2533" i="4"/>
  <c r="I2533" i="4" s="1"/>
  <c r="G2489" i="4"/>
  <c r="I2489" i="4" s="1"/>
  <c r="G2433" i="4"/>
  <c r="I2433" i="4" s="1"/>
  <c r="G2321" i="4"/>
  <c r="I2321" i="4" s="1"/>
  <c r="G2293" i="4"/>
  <c r="I2293" i="4" s="1"/>
  <c r="G2181" i="4"/>
  <c r="I2181" i="4" s="1"/>
  <c r="G2157" i="4"/>
  <c r="I2157" i="4" s="1"/>
  <c r="G2033" i="4"/>
  <c r="I2033" i="4" s="1"/>
  <c r="G1997" i="4"/>
  <c r="I1997" i="4" s="1"/>
  <c r="G1961" i="4"/>
  <c r="I1961" i="4" s="1"/>
  <c r="G1937" i="4"/>
  <c r="I1937" i="4" s="1"/>
  <c r="G1905" i="4"/>
  <c r="I1905" i="4" s="1"/>
  <c r="G1885" i="4"/>
  <c r="I1885" i="4" s="1"/>
  <c r="G1657" i="4"/>
  <c r="I1657" i="4" s="1"/>
  <c r="G1429" i="4"/>
  <c r="I1429" i="4" s="1"/>
  <c r="G1401" i="4"/>
  <c r="I1401" i="4" s="1"/>
  <c r="G1385" i="4"/>
  <c r="I1385" i="4" s="1"/>
  <c r="G1369" i="4"/>
  <c r="I1369" i="4" s="1"/>
  <c r="G1353" i="4"/>
  <c r="I1353" i="4" s="1"/>
  <c r="G1337" i="4"/>
  <c r="I1337" i="4" s="1"/>
  <c r="G1321" i="4"/>
  <c r="I1321" i="4" s="1"/>
  <c r="G1305" i="4"/>
  <c r="I1305" i="4" s="1"/>
  <c r="G1289" i="4"/>
  <c r="I1289" i="4" s="1"/>
  <c r="G1257" i="4"/>
  <c r="I1257" i="4" s="1"/>
  <c r="G1241" i="4"/>
  <c r="I1241" i="4" s="1"/>
  <c r="G1225" i="4"/>
  <c r="I1225" i="4" s="1"/>
  <c r="G1205" i="4"/>
  <c r="I1205" i="4" s="1"/>
  <c r="G1185" i="4"/>
  <c r="I1185" i="4" s="1"/>
  <c r="G1169" i="4"/>
  <c r="I1169" i="4" s="1"/>
  <c r="G1153" i="4"/>
  <c r="I1153" i="4" s="1"/>
  <c r="G1137" i="4"/>
  <c r="I1137" i="4" s="1"/>
  <c r="G1121" i="4"/>
  <c r="I1121" i="4" s="1"/>
  <c r="G1105" i="4"/>
  <c r="I1105" i="4" s="1"/>
  <c r="G1089" i="4"/>
  <c r="I1089" i="4" s="1"/>
  <c r="G1073" i="4"/>
  <c r="I1073" i="4" s="1"/>
  <c r="G761" i="4"/>
  <c r="I761" i="4" s="1"/>
  <c r="G686" i="4"/>
  <c r="I686" i="4" s="1"/>
  <c r="G646" i="4"/>
  <c r="I646" i="4" s="1"/>
  <c r="G5781" i="4"/>
  <c r="I5781" i="4" s="1"/>
  <c r="G5693" i="4"/>
  <c r="I5693" i="4" s="1"/>
  <c r="G5373" i="4"/>
  <c r="I5373" i="4" s="1"/>
  <c r="G5301" i="4"/>
  <c r="I5301" i="4" s="1"/>
  <c r="G5221" i="4"/>
  <c r="I5221" i="4" s="1"/>
  <c r="G5149" i="4"/>
  <c r="I5149" i="4" s="1"/>
  <c r="G5069" i="4"/>
  <c r="I5069" i="4" s="1"/>
  <c r="G5013" i="4"/>
  <c r="I5013" i="4" s="1"/>
  <c r="G4965" i="4"/>
  <c r="I4965" i="4" s="1"/>
  <c r="G4897" i="4"/>
  <c r="I4897" i="4" s="1"/>
  <c r="G4821" i="4"/>
  <c r="I4821" i="4" s="1"/>
  <c r="G4317" i="4"/>
  <c r="I4317" i="4" s="1"/>
  <c r="G4221" i="4"/>
  <c r="I4221" i="4" s="1"/>
  <c r="G3765" i="4"/>
  <c r="I3765" i="4" s="1"/>
  <c r="G3701" i="4"/>
  <c r="I3701" i="4" s="1"/>
  <c r="G3669" i="4"/>
  <c r="I3669" i="4" s="1"/>
  <c r="G3421" i="4"/>
  <c r="I3421" i="4" s="1"/>
  <c r="G3373" i="4"/>
  <c r="I3373" i="4" s="1"/>
  <c r="G3237" i="4"/>
  <c r="I3237" i="4" s="1"/>
  <c r="G3193" i="4"/>
  <c r="I3193" i="4" s="1"/>
  <c r="G3149" i="4"/>
  <c r="I3149" i="4" s="1"/>
  <c r="G3101" i="4"/>
  <c r="I3101" i="4" s="1"/>
  <c r="G3037" i="4"/>
  <c r="I3037" i="4" s="1"/>
  <c r="G2745" i="4"/>
  <c r="I2745" i="4" s="1"/>
  <c r="G2517" i="4"/>
  <c r="I2517" i="4" s="1"/>
  <c r="G2261" i="4"/>
  <c r="I2261" i="4" s="1"/>
  <c r="G2173" i="4"/>
  <c r="I2173" i="4" s="1"/>
  <c r="G2025" i="4"/>
  <c r="I2025" i="4" s="1"/>
  <c r="G1953" i="4"/>
  <c r="I1953" i="4" s="1"/>
  <c r="G1901" i="4"/>
  <c r="I1901" i="4" s="1"/>
  <c r="G1649" i="4"/>
  <c r="I1649" i="4" s="1"/>
  <c r="G1541" i="4"/>
  <c r="I1541" i="4" s="1"/>
  <c r="G1473" i="4"/>
  <c r="I1473" i="4" s="1"/>
  <c r="G1425" i="4"/>
  <c r="I1425" i="4" s="1"/>
  <c r="G1365" i="4"/>
  <c r="I1365" i="4" s="1"/>
  <c r="G1317" i="4"/>
  <c r="I1317" i="4" s="1"/>
  <c r="G1269" i="4"/>
  <c r="I1269" i="4" s="1"/>
  <c r="G1221" i="4"/>
  <c r="I1221" i="4" s="1"/>
  <c r="G1149" i="4"/>
  <c r="I1149" i="4" s="1"/>
  <c r="G1065" i="4"/>
  <c r="I1065" i="4" s="1"/>
  <c r="G976" i="4"/>
  <c r="I976" i="4" s="1"/>
  <c r="G3570" i="4"/>
  <c r="I3570" i="4" s="1"/>
  <c r="G3578" i="4"/>
  <c r="I3578" i="4" s="1"/>
  <c r="G2534" i="4"/>
  <c r="I2534" i="4" s="1"/>
  <c r="G5865" i="4"/>
  <c r="I5865" i="4" s="1"/>
  <c r="G5557" i="4"/>
  <c r="I5557" i="4" s="1"/>
  <c r="G5485" i="4"/>
  <c r="I5485" i="4" s="1"/>
  <c r="G5397" i="4"/>
  <c r="I5397" i="4" s="1"/>
  <c r="G4717" i="4"/>
  <c r="I4717" i="4" s="1"/>
  <c r="G4669" i="4"/>
  <c r="I4669" i="4" s="1"/>
  <c r="G4597" i="4"/>
  <c r="I4597" i="4" s="1"/>
  <c r="G4521" i="4"/>
  <c r="I4521" i="4" s="1"/>
  <c r="G1984" i="4"/>
  <c r="I1984" i="4" s="1"/>
  <c r="G2423" i="4"/>
  <c r="I2423" i="4" s="1"/>
  <c r="G1780" i="4"/>
  <c r="I1780" i="4" s="1"/>
  <c r="G1386" i="4"/>
  <c r="I1386" i="4" s="1"/>
  <c r="G2799" i="4"/>
  <c r="I2799" i="4" s="1"/>
  <c r="G6109" i="4"/>
  <c r="I6109" i="4" s="1"/>
  <c r="G5945" i="4"/>
  <c r="I5945" i="4" s="1"/>
  <c r="G5845" i="4"/>
  <c r="I5845" i="4" s="1"/>
  <c r="G5669" i="4"/>
  <c r="I5669" i="4" s="1"/>
  <c r="G5617" i="4"/>
  <c r="I5617" i="4" s="1"/>
  <c r="G5589" i="4"/>
  <c r="I5589" i="4" s="1"/>
  <c r="G5565" i="4"/>
  <c r="I5565" i="4" s="1"/>
  <c r="G5541" i="4"/>
  <c r="I5541" i="4" s="1"/>
  <c r="G5517" i="4"/>
  <c r="I5517" i="4" s="1"/>
  <c r="G5493" i="4"/>
  <c r="I5493" i="4" s="1"/>
  <c r="G5461" i="4"/>
  <c r="I5461" i="4" s="1"/>
  <c r="G5429" i="4"/>
  <c r="I5429" i="4" s="1"/>
  <c r="G5405" i="4"/>
  <c r="I5405" i="4" s="1"/>
  <c r="G4725" i="4"/>
  <c r="I4725" i="4" s="1"/>
  <c r="G4701" i="4"/>
  <c r="I4701" i="4" s="1"/>
  <c r="G4677" i="4"/>
  <c r="I4677" i="4" s="1"/>
  <c r="G4653" i="4"/>
  <c r="I4653" i="4" s="1"/>
  <c r="G4629" i="4"/>
  <c r="I4629" i="4" s="1"/>
  <c r="G4605" i="4"/>
  <c r="I4605" i="4" s="1"/>
  <c r="G4549" i="4"/>
  <c r="I4549" i="4" s="1"/>
  <c r="G4525" i="4"/>
  <c r="I4525" i="4" s="1"/>
  <c r="G4501" i="4"/>
  <c r="I4501" i="4" s="1"/>
  <c r="G4469" i="4"/>
  <c r="I4469" i="4" s="1"/>
  <c r="G4445" i="4"/>
  <c r="I4445" i="4" s="1"/>
  <c r="G4413" i="4"/>
  <c r="I4413" i="4" s="1"/>
  <c r="G4389" i="4"/>
  <c r="I4389" i="4" s="1"/>
  <c r="G4373" i="4"/>
  <c r="I4373" i="4" s="1"/>
  <c r="G4265" i="4"/>
  <c r="I4265" i="4" s="1"/>
  <c r="G4245" i="4"/>
  <c r="I4245" i="4" s="1"/>
  <c r="G4173" i="4"/>
  <c r="I4173" i="4" s="1"/>
  <c r="G4157" i="4"/>
  <c r="I4157" i="4" s="1"/>
  <c r="G4113" i="4"/>
  <c r="I4113" i="4" s="1"/>
  <c r="G4093" i="4"/>
  <c r="I4093" i="4" s="1"/>
  <c r="G4041" i="4"/>
  <c r="I4041" i="4" s="1"/>
  <c r="G4017" i="4"/>
  <c r="I4017" i="4" s="1"/>
  <c r="G3997" i="4"/>
  <c r="I3997" i="4" s="1"/>
  <c r="G3973" i="4"/>
  <c r="I3973" i="4" s="1"/>
  <c r="G3941" i="4"/>
  <c r="I3941" i="4" s="1"/>
  <c r="G3917" i="4"/>
  <c r="I3917" i="4" s="1"/>
  <c r="G3893" i="4"/>
  <c r="I3893" i="4" s="1"/>
  <c r="G3869" i="4"/>
  <c r="I3869" i="4" s="1"/>
  <c r="G3845" i="4"/>
  <c r="I3845" i="4" s="1"/>
  <c r="G3817" i="4"/>
  <c r="I3817" i="4" s="1"/>
  <c r="G3613" i="4"/>
  <c r="I3613" i="4" s="1"/>
  <c r="G3597" i="4"/>
  <c r="I3597" i="4" s="1"/>
  <c r="G3565" i="4"/>
  <c r="I3565" i="4" s="1"/>
  <c r="G3501" i="4"/>
  <c r="I3501" i="4" s="1"/>
  <c r="G3481" i="4"/>
  <c r="I3481" i="4" s="1"/>
  <c r="G3341" i="4"/>
  <c r="I3341" i="4" s="1"/>
  <c r="G3313" i="4"/>
  <c r="I3313" i="4" s="1"/>
  <c r="G3285" i="4"/>
  <c r="I3285" i="4" s="1"/>
  <c r="G3261" i="4"/>
  <c r="I3261" i="4" s="1"/>
  <c r="G3021" i="4"/>
  <c r="I3021" i="4" s="1"/>
  <c r="G3005" i="4"/>
  <c r="I3005" i="4" s="1"/>
  <c r="G2977" i="4"/>
  <c r="I2977" i="4" s="1"/>
  <c r="G2957" i="4"/>
  <c r="I2957" i="4" s="1"/>
  <c r="G2933" i="4"/>
  <c r="I2933" i="4" s="1"/>
  <c r="G2913" i="4"/>
  <c r="I2913" i="4" s="1"/>
  <c r="G2893" i="4"/>
  <c r="I2893" i="4" s="1"/>
  <c r="G2869" i="4"/>
  <c r="I2869" i="4" s="1"/>
  <c r="G2845" i="4"/>
  <c r="I2845" i="4" s="1"/>
  <c r="G2825" i="4"/>
  <c r="I2825" i="4" s="1"/>
  <c r="G2789" i="4"/>
  <c r="I2789" i="4" s="1"/>
  <c r="G2761" i="4"/>
  <c r="I2761" i="4" s="1"/>
  <c r="G2645" i="4"/>
  <c r="I2645" i="4" s="1"/>
  <c r="G2613" i="4"/>
  <c r="I2613" i="4" s="1"/>
  <c r="G2361" i="4"/>
  <c r="I2361" i="4" s="1"/>
  <c r="G2217" i="4"/>
  <c r="I2217" i="4" s="1"/>
  <c r="G2109" i="4"/>
  <c r="I2109" i="4" s="1"/>
  <c r="G2081" i="4"/>
  <c r="I2081" i="4" s="1"/>
  <c r="G1857" i="4"/>
  <c r="I1857" i="4" s="1"/>
  <c r="G1825" i="4"/>
  <c r="I1825" i="4" s="1"/>
  <c r="G1793" i="4"/>
  <c r="I1793" i="4" s="1"/>
  <c r="G1769" i="4"/>
  <c r="I1769" i="4" s="1"/>
  <c r="G1753" i="4"/>
  <c r="I1753" i="4" s="1"/>
  <c r="G1725" i="4"/>
  <c r="I1725" i="4" s="1"/>
  <c r="G1705" i="4"/>
  <c r="I1705" i="4" s="1"/>
  <c r="G1681" i="4"/>
  <c r="I1681" i="4" s="1"/>
  <c r="G1633" i="4"/>
  <c r="I1633" i="4" s="1"/>
  <c r="G1613" i="4"/>
  <c r="I1613" i="4" s="1"/>
  <c r="G1597" i="4"/>
  <c r="I1597" i="4" s="1"/>
  <c r="G1581" i="4"/>
  <c r="I1581" i="4" s="1"/>
  <c r="G1561" i="4"/>
  <c r="I1561" i="4" s="1"/>
  <c r="G1545" i="4"/>
  <c r="I1545" i="4" s="1"/>
  <c r="G1529" i="4"/>
  <c r="I1529" i="4" s="1"/>
  <c r="G1513" i="4"/>
  <c r="I1513" i="4" s="1"/>
  <c r="G1497" i="4"/>
  <c r="I1497" i="4" s="1"/>
  <c r="G1477" i="4"/>
  <c r="I1477" i="4" s="1"/>
  <c r="G1461" i="4"/>
  <c r="I1461" i="4" s="1"/>
  <c r="G1445" i="4"/>
  <c r="I1445" i="4" s="1"/>
  <c r="G1333" i="4"/>
  <c r="I1333" i="4" s="1"/>
  <c r="G1052" i="4"/>
  <c r="I1052" i="4" s="1"/>
  <c r="G935" i="4"/>
  <c r="I935" i="4" s="1"/>
  <c r="G2574" i="4"/>
  <c r="I2574" i="4" s="1"/>
  <c r="G1927" i="4"/>
  <c r="I1927" i="4" s="1"/>
  <c r="G3134" i="4"/>
  <c r="I3134" i="4" s="1"/>
  <c r="G5901" i="4"/>
  <c r="I5901" i="4" s="1"/>
  <c r="G5757" i="4"/>
  <c r="I5757" i="4" s="1"/>
  <c r="G5325" i="4"/>
  <c r="I5325" i="4" s="1"/>
  <c r="G5253" i="4"/>
  <c r="I5253" i="4" s="1"/>
  <c r="G5173" i="4"/>
  <c r="I5173" i="4" s="1"/>
  <c r="G5093" i="4"/>
  <c r="I5093" i="4" s="1"/>
  <c r="G4989" i="4"/>
  <c r="I4989" i="4" s="1"/>
  <c r="G4941" i="4"/>
  <c r="I4941" i="4" s="1"/>
  <c r="G4873" i="4"/>
  <c r="I4873" i="4" s="1"/>
  <c r="G4789" i="4"/>
  <c r="I4789" i="4" s="1"/>
  <c r="G4369" i="4"/>
  <c r="I4369" i="4" s="1"/>
  <c r="G4285" i="4"/>
  <c r="I4285" i="4" s="1"/>
  <c r="G4193" i="4"/>
  <c r="I4193" i="4" s="1"/>
  <c r="G3797" i="4"/>
  <c r="I3797" i="4" s="1"/>
  <c r="G3733" i="4"/>
  <c r="I3733" i="4" s="1"/>
  <c r="G3685" i="4"/>
  <c r="I3685" i="4" s="1"/>
  <c r="G3637" i="4"/>
  <c r="I3637" i="4" s="1"/>
  <c r="G3533" i="4"/>
  <c r="I3533" i="4" s="1"/>
  <c r="G3445" i="4"/>
  <c r="I3445" i="4" s="1"/>
  <c r="G3397" i="4"/>
  <c r="I3397" i="4" s="1"/>
  <c r="G3357" i="4"/>
  <c r="I3357" i="4" s="1"/>
  <c r="G3213" i="4"/>
  <c r="I3213" i="4" s="1"/>
  <c r="G3165" i="4"/>
  <c r="I3165" i="4" s="1"/>
  <c r="G3125" i="4"/>
  <c r="I3125" i="4" s="1"/>
  <c r="G3069" i="4"/>
  <c r="I3069" i="4" s="1"/>
  <c r="G2709" i="4"/>
  <c r="I2709" i="4" s="1"/>
  <c r="G2693" i="4"/>
  <c r="I2693" i="4" s="1"/>
  <c r="G2477" i="4"/>
  <c r="I2477" i="4" s="1"/>
  <c r="G2317" i="4"/>
  <c r="I2317" i="4" s="1"/>
  <c r="G2213" i="4"/>
  <c r="I2213" i="4" s="1"/>
  <c r="G2153" i="4"/>
  <c r="I2153" i="4" s="1"/>
  <c r="G1977" i="4"/>
  <c r="I1977" i="4" s="1"/>
  <c r="G1929" i="4"/>
  <c r="I1929" i="4" s="1"/>
  <c r="G1881" i="4"/>
  <c r="I1881" i="4" s="1"/>
  <c r="G1397" i="4"/>
  <c r="I1397" i="4" s="1"/>
  <c r="G1285" i="4"/>
  <c r="I1285" i="4" s="1"/>
  <c r="G1253" i="4"/>
  <c r="I1253" i="4" s="1"/>
  <c r="G1201" i="4"/>
  <c r="I1201" i="4" s="1"/>
  <c r="G1133" i="4"/>
  <c r="I1133" i="4" s="1"/>
  <c r="G1085" i="4"/>
  <c r="I1085" i="4" s="1"/>
  <c r="G752" i="4"/>
  <c r="I752" i="4" s="1"/>
  <c r="G1839" i="4"/>
  <c r="I1839" i="4" s="1"/>
  <c r="G1354" i="4"/>
  <c r="I1354" i="4" s="1"/>
  <c r="G2188" i="4"/>
  <c r="I2188" i="4" s="1"/>
  <c r="G5581" i="4"/>
  <c r="I5581" i="4" s="1"/>
  <c r="G5513" i="4"/>
  <c r="I5513" i="4" s="1"/>
  <c r="G5425" i="4"/>
  <c r="I5425" i="4" s="1"/>
  <c r="G4749" i="4"/>
  <c r="I4749" i="4" s="1"/>
  <c r="G4649" i="4"/>
  <c r="I4649" i="4" s="1"/>
  <c r="G4541" i="4"/>
  <c r="I4541" i="4" s="1"/>
  <c r="G4461" i="4"/>
  <c r="I4461" i="4" s="1"/>
  <c r="G4685" i="4"/>
  <c r="I4685" i="4" s="1"/>
  <c r="G4437" i="4"/>
  <c r="I4437" i="4" s="1"/>
  <c r="G4061" i="4"/>
  <c r="I4061" i="4" s="1"/>
  <c r="G3989" i="4"/>
  <c r="I3989" i="4" s="1"/>
  <c r="G3589" i="4"/>
  <c r="I3589" i="4" s="1"/>
  <c r="G3353" i="4"/>
  <c r="I3353" i="4" s="1"/>
  <c r="G2973" i="4"/>
  <c r="I2973" i="4" s="1"/>
  <c r="G2777" i="4"/>
  <c r="I2777" i="4" s="1"/>
  <c r="G2641" i="4"/>
  <c r="I2641" i="4" s="1"/>
  <c r="G2053" i="4"/>
  <c r="I2053" i="4" s="1"/>
  <c r="G1745" i="4"/>
  <c r="I1745" i="4" s="1"/>
  <c r="G1629" i="4"/>
  <c r="I1629" i="4" s="1"/>
  <c r="G1457" i="4"/>
  <c r="I1457" i="4" s="1"/>
  <c r="G4125" i="4"/>
  <c r="I4125" i="4" s="1"/>
  <c r="G3861" i="4"/>
  <c r="I3861" i="4" s="1"/>
  <c r="G3525" i="4"/>
  <c r="I3525" i="4" s="1"/>
  <c r="G2861" i="4"/>
  <c r="I2861" i="4" s="1"/>
  <c r="G1817" i="4"/>
  <c r="I1817" i="4" s="1"/>
  <c r="G4013" i="4"/>
  <c r="I4013" i="4" s="1"/>
  <c r="G3933" i="4"/>
  <c r="I3933" i="4" s="1"/>
  <c r="G3309" i="4"/>
  <c r="I3309" i="4" s="1"/>
  <c r="G2553" i="4"/>
  <c r="I2553" i="4" s="1"/>
  <c r="G1701" i="4"/>
  <c r="I1701" i="4" s="1"/>
  <c r="G1593" i="4"/>
  <c r="I1593" i="4" s="1"/>
  <c r="G1509" i="4"/>
  <c r="I1509" i="4" s="1"/>
  <c r="G4405" i="4"/>
  <c r="I4405" i="4" s="1"/>
  <c r="G3965" i="4"/>
  <c r="I3965" i="4" s="1"/>
  <c r="G3333" i="4"/>
  <c r="I3333" i="4" s="1"/>
  <c r="G1721" i="4"/>
  <c r="I1721" i="4" s="1"/>
  <c r="G1525" i="4"/>
  <c r="I1525" i="4" s="1"/>
  <c r="G1031" i="4"/>
  <c r="I1031" i="4" s="1"/>
  <c r="G4385" i="4"/>
  <c r="I4385" i="4" s="1"/>
  <c r="G2925" i="4"/>
  <c r="I2925" i="4" s="1"/>
  <c r="G2349" i="4"/>
  <c r="I2349" i="4" s="1"/>
  <c r="G930" i="4"/>
  <c r="I930" i="4" s="1"/>
  <c r="G1673" i="4"/>
  <c r="I1673" i="4" s="1"/>
  <c r="G1493" i="4"/>
  <c r="I1493" i="4" s="1"/>
  <c r="G4085" i="4"/>
  <c r="I4085" i="4" s="1"/>
  <c r="G3813" i="4"/>
  <c r="I3813" i="4" s="1"/>
  <c r="G3609" i="4"/>
  <c r="I3609" i="4" s="1"/>
  <c r="G3469" i="4"/>
  <c r="I3469" i="4" s="1"/>
  <c r="G2997" i="4"/>
  <c r="I2997" i="4" s="1"/>
  <c r="G2821" i="4"/>
  <c r="I2821" i="4" s="1"/>
  <c r="G2105" i="4"/>
  <c r="I2105" i="4" s="1"/>
  <c r="G1765" i="4"/>
  <c r="I1765" i="4" s="1"/>
  <c r="G4153" i="4"/>
  <c r="I4153" i="4" s="1"/>
  <c r="G3885" i="4"/>
  <c r="I3885" i="4" s="1"/>
  <c r="G3253" i="4"/>
  <c r="I3253" i="4" s="1"/>
  <c r="G3117" i="4"/>
  <c r="I3117" i="4" s="1"/>
  <c r="G2885" i="4"/>
  <c r="I2885" i="4" s="1"/>
  <c r="G1849" i="4"/>
  <c r="I1849" i="4" s="1"/>
  <c r="G1557" i="4"/>
  <c r="I1557" i="4" s="1"/>
  <c r="G4037" i="4"/>
  <c r="I4037" i="4" s="1"/>
  <c r="G3557" i="4"/>
  <c r="I3557" i="4" s="1"/>
  <c r="G2949" i="4"/>
  <c r="I2949" i="4" s="1"/>
  <c r="G1609" i="4"/>
  <c r="I1609" i="4" s="1"/>
  <c r="G1441" i="4"/>
  <c r="I1441" i="4" s="1"/>
  <c r="G4261" i="4"/>
  <c r="I4261" i="4" s="1"/>
  <c r="G4109" i="4"/>
  <c r="I4109" i="4" s="1"/>
  <c r="G3837" i="4"/>
  <c r="I3837" i="4" s="1"/>
  <c r="G3497" i="4"/>
  <c r="I3497" i="4" s="1"/>
  <c r="G3017" i="4"/>
  <c r="I3017" i="4" s="1"/>
  <c r="G2837" i="4"/>
  <c r="I2837" i="4" s="1"/>
  <c r="G1789" i="4"/>
  <c r="I1789" i="4" s="1"/>
  <c r="G1393" i="4"/>
  <c r="I1393" i="4" s="1"/>
  <c r="G3909" i="4"/>
  <c r="I3909" i="4" s="1"/>
  <c r="G3277" i="4"/>
  <c r="I3277" i="4" s="1"/>
  <c r="G2909" i="4"/>
  <c r="I2909" i="4" s="1"/>
  <c r="G1573" i="4"/>
  <c r="I1573" i="4" s="1"/>
  <c r="G3661" i="4"/>
  <c r="I3661" i="4" s="1"/>
  <c r="G3032" i="4"/>
  <c r="I3032" i="4" s="1"/>
  <c r="G637" i="4"/>
  <c r="I637" i="4" s="1"/>
  <c r="G1292" i="4"/>
  <c r="I1292" i="4" s="1"/>
  <c r="G6017" i="4"/>
  <c r="I6017" i="4" s="1"/>
  <c r="G1587" i="4"/>
  <c r="I1587" i="4" s="1"/>
  <c r="G2540" i="4"/>
  <c r="I2540" i="4" s="1"/>
  <c r="G3025" i="4"/>
  <c r="I3025" i="4" s="1"/>
  <c r="G3833" i="4"/>
  <c r="I3833" i="4" s="1"/>
  <c r="G1685" i="4"/>
  <c r="I1685" i="4" s="1"/>
  <c r="G5889" i="4"/>
  <c r="I5889" i="4" s="1"/>
  <c r="G3468" i="4"/>
  <c r="I3468" i="4" s="1"/>
  <c r="G4290" i="4"/>
  <c r="I4290" i="4" s="1"/>
  <c r="G2733" i="4"/>
  <c r="I2733" i="4" s="1"/>
  <c r="G5625" i="4"/>
  <c r="I5625" i="4" s="1"/>
  <c r="G4737" i="4"/>
  <c r="I4737" i="4" s="1"/>
  <c r="G4817" i="4"/>
  <c r="I4817" i="4" s="1"/>
  <c r="G3593" i="4"/>
  <c r="I3593" i="4" s="1"/>
  <c r="G4418" i="4"/>
  <c r="I4418" i="4" s="1"/>
  <c r="G4825" i="4"/>
  <c r="I4825" i="4" s="1"/>
  <c r="G2186" i="4"/>
  <c r="I2186" i="4" s="1"/>
  <c r="G6057" i="4"/>
  <c r="I6057" i="4" s="1"/>
  <c r="G2765" i="4"/>
  <c r="I2765" i="4" s="1"/>
  <c r="G4241" i="4"/>
  <c r="I4241" i="4" s="1"/>
  <c r="G4130" i="4"/>
  <c r="I4130" i="4" s="1"/>
  <c r="G2250" i="4"/>
  <c r="I2250" i="4" s="1"/>
  <c r="G4746" i="4"/>
  <c r="I4746" i="4" s="1"/>
  <c r="G2065" i="4"/>
  <c r="I2065" i="4" s="1"/>
  <c r="G6026" i="4"/>
  <c r="I6026" i="4" s="1"/>
  <c r="G4206" i="4"/>
  <c r="I4206" i="4" s="1"/>
  <c r="G4675" i="4"/>
  <c r="I4675" i="4" s="1"/>
  <c r="G5780" i="4"/>
  <c r="I5780" i="4" s="1"/>
  <c r="G5194" i="4"/>
  <c r="I5194" i="4" s="1"/>
  <c r="G5113" i="4"/>
  <c r="I5113" i="4" s="1"/>
  <c r="G4467" i="4"/>
  <c r="I4467" i="4" s="1"/>
  <c r="G2232" i="4"/>
  <c r="I2232" i="4" s="1"/>
  <c r="G4412" i="4"/>
  <c r="I4412" i="4" s="1"/>
  <c r="G4555" i="4"/>
  <c r="I4555" i="4" s="1"/>
  <c r="G2421" i="4"/>
  <c r="I2421" i="4" s="1"/>
  <c r="G4614" i="4"/>
  <c r="I4614" i="4" s="1"/>
  <c r="G4851" i="4"/>
  <c r="I4851" i="4" s="1"/>
  <c r="G2093" i="4"/>
  <c r="I2093" i="4" s="1"/>
  <c r="G2256" i="4"/>
  <c r="I2256" i="4" s="1"/>
  <c r="G3286" i="4"/>
  <c r="I3286" i="4" s="1"/>
  <c r="G1559" i="4"/>
  <c r="I1559" i="4" s="1"/>
  <c r="G5827" i="4"/>
  <c r="I5827" i="4" s="1"/>
  <c r="G6046" i="4"/>
  <c r="I6046" i="4" s="1"/>
  <c r="G4974" i="4"/>
  <c r="I4974" i="4" s="1"/>
  <c r="G1599" i="4"/>
  <c r="I1599" i="4" s="1"/>
  <c r="G2615" i="4"/>
  <c r="I2615" i="4" s="1"/>
  <c r="G6012" i="4"/>
  <c r="I6012" i="4" s="1"/>
  <c r="G2749" i="4"/>
  <c r="I2749" i="4" s="1"/>
  <c r="G2338" i="4"/>
  <c r="I2338" i="4" s="1"/>
  <c r="G5273" i="4"/>
  <c r="I5273" i="4" s="1"/>
  <c r="G4744" i="4"/>
  <c r="I4744" i="4" s="1"/>
  <c r="G4129" i="4"/>
  <c r="I4129" i="4" s="1"/>
  <c r="G5512" i="4"/>
  <c r="I5512" i="4" s="1"/>
  <c r="G4874" i="4"/>
  <c r="I4874" i="4" s="1"/>
  <c r="G1993" i="4"/>
  <c r="I1993" i="4" s="1"/>
  <c r="G2739" i="4"/>
  <c r="I2739" i="4" s="1"/>
  <c r="G2357" i="4"/>
  <c r="I2357" i="4" s="1"/>
  <c r="G2561" i="4"/>
  <c r="I2561" i="4" s="1"/>
  <c r="G5226" i="4"/>
  <c r="I5226" i="4" s="1"/>
  <c r="G4724" i="4"/>
  <c r="I4724" i="4" s="1"/>
  <c r="G4867" i="4"/>
  <c r="I4867" i="4" s="1"/>
  <c r="G4892" i="4"/>
  <c r="I4892" i="4" s="1"/>
  <c r="G6084" i="4"/>
  <c r="I6084" i="4" s="1"/>
  <c r="G4478" i="4"/>
  <c r="I4478" i="4" s="1"/>
  <c r="G2013" i="4"/>
  <c r="I2013" i="4" s="1"/>
  <c r="G3572" i="4"/>
  <c r="I3572" i="4" s="1"/>
  <c r="G5681" i="4"/>
  <c r="I5681" i="4" s="1"/>
  <c r="G2865" i="4"/>
  <c r="I2865" i="4" s="1"/>
  <c r="G3569" i="4"/>
  <c r="I3569" i="4" s="1"/>
  <c r="G2892" i="4"/>
  <c r="I2892" i="4" s="1"/>
  <c r="G4610" i="4"/>
  <c r="I4610" i="4" s="1"/>
  <c r="G5538" i="4"/>
  <c r="I5538" i="4" s="1"/>
  <c r="G5041" i="4"/>
  <c r="I5041" i="4" s="1"/>
  <c r="G5185" i="4"/>
  <c r="I5185" i="4" s="1"/>
  <c r="G5490" i="4"/>
  <c r="I5490" i="4" s="1"/>
  <c r="G2801" i="4"/>
  <c r="I2801" i="4" s="1"/>
  <c r="G4609" i="4"/>
  <c r="I4609" i="4" s="1"/>
  <c r="G2525" i="4"/>
  <c r="I2525" i="4" s="1"/>
  <c r="G2653" i="4"/>
  <c r="I2653" i="4" s="1"/>
  <c r="G4793" i="4"/>
  <c r="I4793" i="4" s="1"/>
  <c r="G3585" i="4"/>
  <c r="I3585" i="4" s="1"/>
  <c r="G780" i="4"/>
  <c r="I780" i="4" s="1"/>
  <c r="G3894" i="4"/>
  <c r="I3894" i="4" s="1"/>
  <c r="G2691" i="4"/>
  <c r="I2691" i="4" s="1"/>
  <c r="G2794" i="4"/>
  <c r="I2794" i="4" s="1"/>
  <c r="G2061" i="4"/>
  <c r="I2061" i="4" s="1"/>
  <c r="G5094" i="4"/>
  <c r="I5094" i="4" s="1"/>
  <c r="G5922" i="4"/>
  <c r="I5922" i="4" s="1"/>
  <c r="G1542" i="4"/>
  <c r="I1542" i="4" s="1"/>
  <c r="G4570" i="4"/>
  <c r="I4570" i="4" s="1"/>
  <c r="G3650" i="4"/>
  <c r="I3650" i="4" s="1"/>
  <c r="G4097" i="4"/>
  <c r="I4097" i="4" s="1"/>
  <c r="G1805" i="4"/>
  <c r="I1805" i="4" s="1"/>
  <c r="G4482" i="4"/>
  <c r="I4482" i="4" s="1"/>
  <c r="G5145" i="4"/>
  <c r="I5145" i="4" s="1"/>
  <c r="G5481" i="4"/>
  <c r="I5481" i="4" s="1"/>
  <c r="G3529" i="4"/>
  <c r="I3529" i="4" s="1"/>
  <c r="G1717" i="4"/>
  <c r="I1717" i="4" s="1"/>
  <c r="G4642" i="4"/>
  <c r="I4642" i="4" s="1"/>
  <c r="G2954" i="4"/>
  <c r="I2954" i="4" s="1"/>
  <c r="G5628" i="4"/>
  <c r="I5628" i="4" s="1"/>
  <c r="G1931" i="4"/>
  <c r="I1931" i="4" s="1"/>
  <c r="G5705" i="4"/>
  <c r="I5705" i="4" s="1"/>
  <c r="G1813" i="4"/>
  <c r="I1813" i="4" s="1"/>
  <c r="G3377" i="4"/>
  <c r="I3377" i="4" s="1"/>
  <c r="G5977" i="4"/>
  <c r="I5977" i="4" s="1"/>
  <c r="G2633" i="4"/>
  <c r="I2633" i="4" s="1"/>
  <c r="G5898" i="4"/>
  <c r="I5898" i="4" s="1"/>
  <c r="G2245" i="4"/>
  <c r="I2245" i="4" s="1"/>
  <c r="G5442" i="4"/>
  <c r="I5442" i="4" s="1"/>
  <c r="G2471" i="4"/>
  <c r="I2471" i="4" s="1"/>
  <c r="G4500" i="4"/>
  <c r="I4500" i="4" s="1"/>
  <c r="G5339" i="4"/>
  <c r="I5339" i="4" s="1"/>
  <c r="G3230" i="4"/>
  <c r="I3230" i="4" s="1"/>
  <c r="G2373" i="4"/>
  <c r="I2373" i="4" s="1"/>
  <c r="G5268" i="4"/>
  <c r="I5268" i="4" s="1"/>
  <c r="G1234" i="4"/>
  <c r="I1234" i="4" s="1"/>
  <c r="G2529" i="4"/>
  <c r="I2529" i="4" s="1"/>
  <c r="G2681" i="4"/>
  <c r="I2681" i="4" s="1"/>
  <c r="G5923" i="4"/>
  <c r="I5923" i="4" s="1"/>
  <c r="G2367" i="4"/>
  <c r="I2367" i="4" s="1"/>
  <c r="G3777" i="4"/>
  <c r="I3777" i="4" s="1"/>
  <c r="G2075" i="4"/>
  <c r="I2075" i="4" s="1"/>
  <c r="G5913" i="4"/>
  <c r="I5913" i="4" s="1"/>
  <c r="G1741" i="4"/>
  <c r="I1741" i="4" s="1"/>
  <c r="G3616" i="4"/>
  <c r="I3616" i="4" s="1"/>
  <c r="G5794" i="4"/>
  <c r="I5794" i="4" s="1"/>
  <c r="G5748" i="4"/>
  <c r="I5748" i="4" s="1"/>
  <c r="G3898" i="4"/>
  <c r="I3898" i="4" s="1"/>
  <c r="G4294" i="4"/>
  <c r="I4294" i="4" s="1"/>
  <c r="G5880" i="4"/>
  <c r="I5880" i="4" s="1"/>
  <c r="G2703" i="4"/>
  <c r="I2703" i="4" s="1"/>
  <c r="G1458" i="4"/>
  <c r="I1458" i="4" s="1"/>
  <c r="G5122" i="4"/>
  <c r="I5122" i="4" s="1"/>
  <c r="G3011" i="4"/>
  <c r="I3011" i="4" s="1"/>
  <c r="G3567" i="4"/>
  <c r="I3567" i="4" s="1"/>
  <c r="G4289" i="4"/>
  <c r="I4289" i="4" s="1"/>
  <c r="G2669" i="4"/>
  <c r="I2669" i="4" s="1"/>
  <c r="G5756" i="4"/>
  <c r="I5756" i="4" s="1"/>
  <c r="G6051" i="4"/>
  <c r="I6051" i="4" s="1"/>
  <c r="G3644" i="4"/>
  <c r="I3644" i="4" s="1"/>
  <c r="G3460" i="4"/>
  <c r="I3460" i="4" s="1"/>
  <c r="G5571" i="4"/>
  <c r="I5571" i="4" s="1"/>
  <c r="G4844" i="4"/>
  <c r="I4844" i="4" s="1"/>
  <c r="G4409" i="4"/>
  <c r="I4409" i="4" s="1"/>
  <c r="G4387" i="4"/>
  <c r="I4387" i="4" s="1"/>
  <c r="G3995" i="4"/>
  <c r="I3995" i="4" s="1"/>
  <c r="G5555" i="4"/>
  <c r="I5555" i="4" s="1"/>
  <c r="G5507" i="4"/>
  <c r="I5507" i="4" s="1"/>
  <c r="G2754" i="4"/>
  <c r="I2754" i="4" s="1"/>
  <c r="G3385" i="4"/>
  <c r="I3385" i="4" s="1"/>
  <c r="G4618" i="4"/>
  <c r="I4618" i="4" s="1"/>
  <c r="G1730" i="4"/>
  <c r="I1730" i="4" s="1"/>
  <c r="G3307" i="4"/>
  <c r="I3307" i="4" s="1"/>
  <c r="G3993" i="4"/>
  <c r="I3993" i="4" s="1"/>
  <c r="G2100" i="4"/>
  <c r="I2100" i="4" s="1"/>
  <c r="G6025" i="4"/>
  <c r="I6025" i="4" s="1"/>
  <c r="G5801" i="4"/>
  <c r="I5801" i="4" s="1"/>
  <c r="G1797" i="4"/>
  <c r="I1797" i="4" s="1"/>
  <c r="G5057" i="4"/>
  <c r="I5057" i="4" s="1"/>
  <c r="G5585" i="4"/>
  <c r="I5585" i="4" s="1"/>
  <c r="G4810" i="4"/>
  <c r="I4810" i="4" s="1"/>
  <c r="G5553" i="4"/>
  <c r="I5553" i="4" s="1"/>
  <c r="G3233" i="4"/>
  <c r="I3233" i="4" s="1"/>
  <c r="G4111" i="4"/>
  <c r="I4111" i="4" s="1"/>
  <c r="G5204" i="4"/>
  <c r="I5204" i="4" s="1"/>
  <c r="G5850" i="4"/>
  <c r="I5850" i="4" s="1"/>
  <c r="G2812" i="4"/>
  <c r="I2812" i="4" s="1"/>
  <c r="G5521" i="4"/>
  <c r="I5521" i="4" s="1"/>
  <c r="G4930" i="4"/>
  <c r="I4930" i="4" s="1"/>
  <c r="G1183" i="4"/>
  <c r="I1183" i="4" s="1"/>
  <c r="G4988" i="4"/>
  <c r="I4988" i="4" s="1"/>
  <c r="G4942" i="4"/>
  <c r="I4942" i="4" s="1"/>
  <c r="G6106" i="4"/>
  <c r="I6106" i="4" s="1"/>
  <c r="G4894" i="4"/>
  <c r="I4894" i="4" s="1"/>
  <c r="G6036" i="4"/>
  <c r="I6036" i="4" s="1"/>
  <c r="G5314" i="4"/>
  <c r="I5314" i="4" s="1"/>
  <c r="G1421" i="4"/>
  <c r="I1421" i="4" s="1"/>
  <c r="G5011" i="4"/>
  <c r="I5011" i="4" s="1"/>
  <c r="G5644" i="4"/>
  <c r="I5644" i="4" s="1"/>
  <c r="G4843" i="4"/>
  <c r="I4843" i="4" s="1"/>
  <c r="G2581" i="4"/>
  <c r="I2581" i="4" s="1"/>
  <c r="G6107" i="4"/>
  <c r="I6107" i="4" s="1"/>
  <c r="G6126" i="4"/>
  <c r="I6126" i="4" s="1"/>
  <c r="G2485" i="4"/>
  <c r="I2485" i="4" s="1"/>
  <c r="G3630" i="4"/>
  <c r="I3630" i="4" s="1"/>
  <c r="G1855" i="4"/>
  <c r="I1855" i="4" s="1"/>
  <c r="G1575" i="4"/>
  <c r="I1575" i="4" s="1"/>
  <c r="G2623" i="4"/>
  <c r="I2623" i="4" s="1"/>
  <c r="G2453" i="4"/>
  <c r="I2453" i="4" s="1"/>
  <c r="G1985" i="4"/>
  <c r="I1985" i="4" s="1"/>
  <c r="G1863" i="4"/>
  <c r="I1863" i="4" s="1"/>
  <c r="G1823" i="4"/>
  <c r="I1823" i="4" s="1"/>
  <c r="G4505" i="4"/>
  <c r="I4505" i="4" s="1"/>
  <c r="G5091" i="4"/>
  <c r="I5091" i="4" s="1"/>
  <c r="G4204" i="4"/>
  <c r="I4204" i="4" s="1"/>
  <c r="G1781" i="4"/>
  <c r="I1781" i="4" s="1"/>
  <c r="G3051" i="4"/>
  <c r="I3051" i="4" s="1"/>
  <c r="G1118" i="4"/>
  <c r="I1118" i="4" s="1"/>
  <c r="G4434" i="4"/>
  <c r="I4434" i="4" s="1"/>
  <c r="G2377" i="4"/>
  <c r="I2377" i="4" s="1"/>
  <c r="G2741" i="4"/>
  <c r="I2741" i="4" s="1"/>
  <c r="G862" i="4"/>
  <c r="I862" i="4" s="1"/>
  <c r="G4995" i="4"/>
  <c r="I4995" i="4" s="1"/>
  <c r="G1909" i="4"/>
  <c r="I1909" i="4" s="1"/>
  <c r="G5524" i="4"/>
  <c r="I5524" i="4" s="1"/>
  <c r="G6007" i="4"/>
  <c r="I6007" i="4" s="1"/>
  <c r="G4630" i="4"/>
  <c r="I4630" i="4" s="1"/>
  <c r="G2029" i="4"/>
  <c r="I2029" i="4" s="1"/>
  <c r="G5010" i="4"/>
  <c r="I5010" i="4" s="1"/>
  <c r="G1069" i="4"/>
  <c r="I1069" i="4" s="1"/>
  <c r="G5738" i="4"/>
  <c r="I5738" i="4" s="1"/>
  <c r="G654" i="4"/>
  <c r="I654" i="4" s="1"/>
  <c r="G5457" i="4"/>
  <c r="I5457" i="4" s="1"/>
  <c r="G4940" i="4"/>
  <c r="I4940" i="4" s="1"/>
  <c r="G5876" i="4"/>
  <c r="I5876" i="4" s="1"/>
  <c r="G5550" i="4"/>
  <c r="I5550" i="4" s="1"/>
  <c r="G3895" i="4"/>
  <c r="I3895" i="4" s="1"/>
  <c r="G2505" i="4"/>
  <c r="I2505" i="4" s="1"/>
  <c r="G2104" i="4"/>
  <c r="I2104" i="4" s="1"/>
  <c r="G2676" i="4"/>
  <c r="I2676" i="4" s="1"/>
  <c r="G4872" i="4"/>
  <c r="I4872" i="4" s="1"/>
  <c r="G5528" i="4"/>
  <c r="I5528" i="4" s="1"/>
  <c r="G4761" i="4"/>
  <c r="I4761" i="4" s="1"/>
  <c r="G6153" i="4"/>
  <c r="I6153" i="4" s="1"/>
  <c r="G2117" i="4"/>
  <c r="I2117" i="4" s="1"/>
  <c r="G3540" i="4"/>
  <c r="I3540" i="4" s="1"/>
  <c r="G6108" i="4"/>
  <c r="I6108" i="4" s="1"/>
  <c r="G3297" i="4"/>
  <c r="I3297" i="4" s="1"/>
  <c r="G5137" i="4"/>
  <c r="I5137" i="4" s="1"/>
  <c r="G1989" i="4"/>
  <c r="I1989" i="4" s="1"/>
  <c r="G5884" i="4"/>
  <c r="I5884" i="4" s="1"/>
  <c r="G4063" i="4"/>
  <c r="I4063" i="4" s="1"/>
  <c r="G5250" i="4"/>
  <c r="I5250" i="4" s="1"/>
  <c r="G1829" i="4"/>
  <c r="I1829" i="4" s="1"/>
  <c r="G5449" i="4"/>
  <c r="I5449" i="4" s="1"/>
  <c r="G4410" i="4"/>
  <c r="I4410" i="4" s="1"/>
  <c r="G5466" i="4"/>
  <c r="I5466" i="4" s="1"/>
  <c r="G3417" i="4"/>
  <c r="I3417" i="4" s="1"/>
  <c r="G4657" i="4"/>
  <c r="I4657" i="4" s="1"/>
  <c r="G4426" i="4"/>
  <c r="I4426" i="4" s="1"/>
  <c r="G4806" i="4"/>
  <c r="I4806" i="4" s="1"/>
  <c r="G5929" i="4"/>
  <c r="I5929" i="4" s="1"/>
  <c r="G5116" i="4"/>
  <c r="I5116" i="4" s="1"/>
  <c r="G3425" i="4"/>
  <c r="I3425" i="4" s="1"/>
  <c r="G2164" i="4"/>
  <c r="I2164" i="4" s="1"/>
  <c r="G3854" i="4"/>
  <c r="I3854" i="4" s="1"/>
  <c r="G2389" i="4"/>
  <c r="I2389" i="4" s="1"/>
  <c r="G4251" i="4"/>
  <c r="I4251" i="4" s="1"/>
  <c r="G5548" i="4"/>
  <c r="I5548" i="4" s="1"/>
  <c r="G3281" i="4"/>
  <c r="I3281" i="4" s="1"/>
  <c r="G6145" i="4"/>
  <c r="I6145" i="4" s="1"/>
  <c r="G3337" i="4"/>
  <c r="I3337" i="4" s="1"/>
  <c r="G3521" i="4"/>
  <c r="I3521" i="4" s="1"/>
  <c r="G6073" i="4"/>
  <c r="I6073" i="4" s="1"/>
  <c r="G2841" i="4"/>
  <c r="I2841" i="4" s="1"/>
  <c r="G2657" i="4"/>
  <c r="I2657" i="4" s="1"/>
  <c r="G5270" i="4"/>
  <c r="I5270" i="4" s="1"/>
  <c r="G3255" i="4"/>
  <c r="I3255" i="4" s="1"/>
  <c r="G4766" i="4"/>
  <c r="I4766" i="4" s="1"/>
  <c r="G2928" i="4"/>
  <c r="I2928" i="4" s="1"/>
  <c r="G1217" i="4"/>
  <c r="I1217" i="4" s="1"/>
  <c r="G3169" i="4"/>
  <c r="I3169" i="4" s="1"/>
  <c r="G4961" i="4"/>
  <c r="I4961" i="4" s="1"/>
  <c r="G2988" i="4"/>
  <c r="I2988" i="4" s="1"/>
  <c r="G4452" i="4"/>
  <c r="I4452" i="4" s="1"/>
  <c r="G2149" i="4"/>
  <c r="I2149" i="4" s="1"/>
  <c r="G1577" i="4"/>
  <c r="I1577" i="4" s="1"/>
  <c r="G4225" i="4"/>
  <c r="I4225" i="4" s="1"/>
  <c r="G2771" i="4"/>
  <c r="I2771" i="4" s="1"/>
  <c r="G5900" i="4"/>
  <c r="I5900" i="4" s="1"/>
  <c r="G5241" i="4"/>
  <c r="I5241" i="4" s="1"/>
  <c r="G2431" i="4"/>
  <c r="I2431" i="4" s="1"/>
  <c r="G2959" i="4"/>
  <c r="I2959" i="4" s="1"/>
  <c r="G3843" i="4"/>
  <c r="I3843" i="4" s="1"/>
  <c r="G5147" i="4"/>
  <c r="I5147" i="4" s="1"/>
  <c r="G4307" i="4"/>
  <c r="I4307" i="4" s="1"/>
  <c r="G5803" i="4"/>
  <c r="I5803" i="4" s="1"/>
  <c r="G4172" i="4"/>
  <c r="I4172" i="4" s="1"/>
  <c r="G5460" i="4"/>
  <c r="I5460" i="4" s="1"/>
  <c r="G5988" i="4"/>
  <c r="I5988" i="4" s="1"/>
  <c r="G5651" i="4"/>
  <c r="I5651" i="4" s="1"/>
  <c r="G5291" i="4"/>
  <c r="I5291" i="4" s="1"/>
  <c r="G4299" i="4"/>
  <c r="I4299" i="4" s="1"/>
  <c r="G6067" i="4"/>
  <c r="I6067" i="4" s="1"/>
  <c r="G3716" i="4"/>
  <c r="I3716" i="4" s="1"/>
  <c r="G5300" i="4"/>
  <c r="I5300" i="4" s="1"/>
  <c r="G3900" i="4"/>
  <c r="I3900" i="4" s="1"/>
  <c r="G4732" i="4"/>
  <c r="I4732" i="4" s="1"/>
  <c r="G4644" i="4"/>
  <c r="I4644" i="4" s="1"/>
  <c r="G6076" i="4"/>
  <c r="I6076" i="4" s="1"/>
  <c r="G4075" i="4"/>
  <c r="I4075" i="4" s="1"/>
  <c r="G3963" i="4"/>
  <c r="I3963" i="4" s="1"/>
  <c r="G5755" i="4"/>
  <c r="I5755" i="4" s="1"/>
  <c r="G3708" i="4"/>
  <c r="I3708" i="4" s="1"/>
  <c r="G4300" i="4"/>
  <c r="I4300" i="4" s="1"/>
  <c r="G6020" i="4"/>
  <c r="I6020" i="4" s="1"/>
  <c r="G5891" i="4"/>
  <c r="I5891" i="4" s="1"/>
  <c r="G3923" i="4"/>
  <c r="I3923" i="4" s="1"/>
  <c r="G5219" i="4"/>
  <c r="I5219" i="4" s="1"/>
  <c r="G5987" i="4"/>
  <c r="I5987" i="4" s="1"/>
  <c r="G3892" i="4"/>
  <c r="I3892" i="4" s="1"/>
  <c r="G5004" i="4"/>
  <c r="I5004" i="4" s="1"/>
  <c r="G5820" i="4"/>
  <c r="I5820" i="4" s="1"/>
  <c r="G3372" i="4"/>
  <c r="I3372" i="4" s="1"/>
  <c r="G3932" i="4"/>
  <c r="I3932" i="4" s="1"/>
  <c r="G4884" i="4"/>
  <c r="I4884" i="4" s="1"/>
  <c r="G4668" i="4"/>
  <c r="I4668" i="4" s="1"/>
  <c r="G5436" i="4"/>
  <c r="I5436" i="4" s="1"/>
  <c r="G5178" i="4"/>
  <c r="I5178" i="4" s="1"/>
  <c r="G4707" i="4"/>
  <c r="I4707" i="4" s="1"/>
  <c r="G3908" i="4"/>
  <c r="I3908" i="4" s="1"/>
  <c r="G2587" i="4"/>
  <c r="I2587" i="4" s="1"/>
  <c r="G1278" i="4"/>
  <c r="I1278" i="4" s="1"/>
  <c r="G4161" i="4"/>
  <c r="I4161" i="4" s="1"/>
  <c r="G2249" i="4"/>
  <c r="I2249" i="4" s="1"/>
  <c r="G2871" i="4"/>
  <c r="I2871" i="4" s="1"/>
  <c r="G4753" i="4"/>
  <c r="I4753" i="4" s="1"/>
  <c r="G2220" i="4"/>
  <c r="I2220" i="4" s="1"/>
  <c r="G3489" i="4"/>
  <c r="I3489" i="4" s="1"/>
  <c r="G678" i="4"/>
  <c r="I678" i="4" s="1"/>
  <c r="G6105" i="4"/>
  <c r="I6105" i="4" s="1"/>
  <c r="G1844" i="4"/>
  <c r="I1844" i="4" s="1"/>
  <c r="G5905" i="4"/>
  <c r="I5905" i="4" s="1"/>
  <c r="G1877" i="4"/>
  <c r="I1877" i="4" s="1"/>
  <c r="G1197" i="4"/>
  <c r="I1197" i="4" s="1"/>
  <c r="G5745" i="4"/>
  <c r="I5745" i="4" s="1"/>
  <c r="G5649" i="4"/>
  <c r="I5649" i="4" s="1"/>
  <c r="G5634" i="4"/>
  <c r="I5634" i="4" s="1"/>
  <c r="G5793" i="4"/>
  <c r="I5793" i="4" s="1"/>
  <c r="G1693" i="4"/>
  <c r="I1693" i="4" s="1"/>
  <c r="G894" i="4"/>
  <c r="I894" i="4" s="1"/>
  <c r="G5572" i="4"/>
  <c r="I5572" i="4" s="1"/>
  <c r="G2625" i="4"/>
  <c r="I2625" i="4" s="1"/>
  <c r="G5833" i="4"/>
  <c r="I5833" i="4" s="1"/>
  <c r="G5330" i="4"/>
  <c r="I5330" i="4" s="1"/>
  <c r="G1957" i="4"/>
  <c r="I1957" i="4" s="1"/>
  <c r="G5879" i="4"/>
  <c r="I5879" i="4" s="1"/>
  <c r="G4430" i="4"/>
  <c r="I4430" i="4" s="1"/>
  <c r="G4497" i="4"/>
  <c r="I4497" i="4" s="1"/>
  <c r="G4583" i="4"/>
  <c r="I4583" i="4" s="1"/>
  <c r="G5307" i="4"/>
  <c r="I5307" i="4" s="1"/>
  <c r="G3262" i="4"/>
  <c r="I3262" i="4" s="1"/>
  <c r="G6060" i="4"/>
  <c r="I6060" i="4" s="1"/>
  <c r="G4491" i="4"/>
  <c r="I4491" i="4" s="1"/>
  <c r="G1622" i="4"/>
  <c r="I1622" i="4" s="1"/>
  <c r="G2685" i="4"/>
  <c r="I2685" i="4" s="1"/>
  <c r="G2565" i="4"/>
  <c r="I2565" i="4" s="1"/>
  <c r="G3043" i="4"/>
  <c r="I3043" i="4" s="1"/>
  <c r="G1523" i="4"/>
  <c r="I1523" i="4" s="1"/>
  <c r="G4361" i="4"/>
  <c r="I4361" i="4" s="1"/>
  <c r="G2283" i="4"/>
  <c r="I2283" i="4" s="1"/>
  <c r="G4881" i="4"/>
  <c r="I4881" i="4" s="1"/>
  <c r="G3163" i="4"/>
  <c r="I3163" i="4" s="1"/>
  <c r="G3553" i="4"/>
  <c r="I3553" i="4" s="1"/>
  <c r="G2347" i="4"/>
  <c r="I2347" i="4" s="1"/>
  <c r="G2969" i="4"/>
  <c r="I2969" i="4" s="1"/>
  <c r="G2683" i="4"/>
  <c r="I2683" i="4" s="1"/>
  <c r="G6097" i="4"/>
  <c r="I6097" i="4" s="1"/>
  <c r="G3020" i="4"/>
  <c r="I3020" i="4" s="1"/>
  <c r="G2210" i="4"/>
  <c r="I2210" i="4" s="1"/>
  <c r="G1020" i="4"/>
  <c r="I1020" i="4" s="1"/>
  <c r="G5737" i="4"/>
  <c r="I5737" i="4" s="1"/>
  <c r="G5897" i="4"/>
  <c r="I5897" i="4" s="1"/>
  <c r="G1917" i="4"/>
  <c r="I1917" i="4" s="1"/>
  <c r="G2131" i="4"/>
  <c r="I2131" i="4" s="1"/>
  <c r="G2077" i="4"/>
  <c r="I2077" i="4" s="1"/>
  <c r="G3049" i="4"/>
  <c r="I3049" i="4" s="1"/>
  <c r="G5411" i="4"/>
  <c r="I5411" i="4" s="1"/>
  <c r="G5874" i="4"/>
  <c r="I5874" i="4" s="1"/>
  <c r="G2996" i="4"/>
  <c r="I2996" i="4" s="1"/>
  <c r="G1653" i="4"/>
  <c r="I1653" i="4" s="1"/>
  <c r="G3714" i="4"/>
  <c r="I3714" i="4" s="1"/>
  <c r="G5643" i="4"/>
  <c r="I5643" i="4" s="1"/>
  <c r="G4699" i="4"/>
  <c r="I4699" i="4" s="1"/>
  <c r="G3698" i="4"/>
  <c r="I3698" i="4" s="1"/>
  <c r="G2461" i="4"/>
  <c r="I2461" i="4" s="1"/>
  <c r="G4212" i="4"/>
  <c r="I4212" i="4" s="1"/>
  <c r="G4340" i="4"/>
  <c r="I4340" i="4" s="1"/>
  <c r="G5180" i="4"/>
  <c r="I5180" i="4" s="1"/>
  <c r="G5284" i="4"/>
  <c r="I5284" i="4" s="1"/>
  <c r="G1607" i="4"/>
  <c r="I1607" i="4" s="1"/>
  <c r="G1519" i="4"/>
  <c r="I1519" i="4" s="1"/>
  <c r="G5595" i="4"/>
  <c r="I5595" i="4" s="1"/>
  <c r="G5652" i="4"/>
  <c r="I5652" i="4" s="1"/>
  <c r="G3326" i="4"/>
  <c r="I3326" i="4" s="1"/>
  <c r="G1631" i="4"/>
  <c r="I1631" i="4" s="1"/>
  <c r="G2975" i="4"/>
  <c r="I2975" i="4" s="1"/>
  <c r="G2193" i="4"/>
  <c r="I2193" i="4" s="1"/>
  <c r="G5092" i="4"/>
  <c r="I5092" i="4" s="1"/>
  <c r="G2221" i="4"/>
  <c r="I2221" i="4" s="1"/>
  <c r="G6081" i="4"/>
  <c r="I6081" i="4" s="1"/>
  <c r="G1869" i="4"/>
  <c r="I1869" i="4" s="1"/>
  <c r="G2729" i="4"/>
  <c r="I2729" i="4" s="1"/>
  <c r="G4538" i="4"/>
  <c r="I4538" i="4" s="1"/>
  <c r="G4185" i="4"/>
  <c r="I4185" i="4" s="1"/>
  <c r="G1700" i="4"/>
  <c r="I1700" i="4" s="1"/>
  <c r="G3721" i="4"/>
  <c r="I3721" i="4" s="1"/>
  <c r="G5017" i="4"/>
  <c r="I5017" i="4" s="1"/>
  <c r="G5362" i="4"/>
  <c r="I5362" i="4" s="1"/>
  <c r="G4393" i="4"/>
  <c r="I4393" i="4" s="1"/>
  <c r="G5179" i="4"/>
  <c r="I5179" i="4" s="1"/>
  <c r="G5642" i="4"/>
  <c r="I5642" i="4" s="1"/>
  <c r="G2817" i="4"/>
  <c r="I2817" i="4" s="1"/>
  <c r="G4566" i="4"/>
  <c r="I4566" i="4" s="1"/>
  <c r="G2465" i="4"/>
  <c r="I2465" i="4" s="1"/>
  <c r="G878" i="4"/>
  <c r="I878" i="4" s="1"/>
  <c r="G2589" i="4"/>
  <c r="I2589" i="4" s="1"/>
  <c r="G2978" i="4"/>
  <c r="I2978" i="4" s="1"/>
  <c r="G4540" i="4"/>
  <c r="I4540" i="4" s="1"/>
  <c r="G3897" i="4"/>
  <c r="I3897" i="4" s="1"/>
  <c r="G5297" i="4"/>
  <c r="I5297" i="4" s="1"/>
  <c r="G2237" i="4"/>
  <c r="I2237" i="4" s="1"/>
  <c r="G5699" i="4"/>
  <c r="I5699" i="4" s="1"/>
  <c r="G5619" i="4"/>
  <c r="I5619" i="4" s="1"/>
  <c r="G5321" i="4"/>
  <c r="I5321" i="4" s="1"/>
  <c r="G5155" i="4"/>
  <c r="I5155" i="4" s="1"/>
  <c r="G4529" i="4"/>
  <c r="I4529" i="4" s="1"/>
  <c r="G2584" i="4"/>
  <c r="I2584" i="4" s="1"/>
  <c r="G3218" i="4"/>
  <c r="I3218" i="4" s="1"/>
  <c r="G5739" i="4"/>
  <c r="I5739" i="4" s="1"/>
  <c r="G6137" i="4"/>
  <c r="I6137" i="4" s="1"/>
  <c r="G1555" i="4"/>
  <c r="I1555" i="4" s="1"/>
  <c r="G4673" i="4"/>
  <c r="I4673" i="4" s="1"/>
  <c r="G3849" i="4"/>
  <c r="I3849" i="4" s="1"/>
  <c r="G2513" i="4"/>
  <c r="I2513" i="4" s="1"/>
  <c r="G3505" i="4"/>
  <c r="I3505" i="4" s="1"/>
  <c r="G5281" i="4"/>
  <c r="I5281" i="4" s="1"/>
  <c r="G3071" i="4"/>
  <c r="I3071" i="4" s="1"/>
  <c r="G5665" i="4"/>
  <c r="I5665" i="4" s="1"/>
  <c r="G5594" i="4"/>
  <c r="I5594" i="4" s="1"/>
  <c r="G4634" i="4"/>
  <c r="I4634" i="4" s="1"/>
  <c r="G4674" i="4"/>
  <c r="I4674" i="4" s="1"/>
  <c r="G3423" i="4"/>
  <c r="I3423" i="4" s="1"/>
  <c r="G3761" i="4"/>
  <c r="I3761" i="4" s="1"/>
  <c r="G4690" i="4"/>
  <c r="I4690" i="4" s="1"/>
  <c r="G4691" i="4"/>
  <c r="I4691" i="4" s="1"/>
  <c r="G2285" i="4"/>
  <c r="I2285" i="4" s="1"/>
  <c r="G4249" i="4"/>
  <c r="I4249" i="4" s="1"/>
  <c r="G4443" i="4"/>
  <c r="I4443" i="4" s="1"/>
  <c r="G4338" i="4"/>
  <c r="I4338" i="4" s="1"/>
  <c r="G2205" i="4"/>
  <c r="I2205" i="4" s="1"/>
  <c r="G6033" i="4"/>
  <c r="I6033" i="4" s="1"/>
  <c r="G6154" i="4"/>
  <c r="I6154" i="4" s="1"/>
  <c r="G3001" i="4"/>
  <c r="I3001" i="4" s="1"/>
  <c r="G2115" i="4"/>
  <c r="I2115" i="4" s="1"/>
  <c r="G4228" i="4"/>
  <c r="I4228" i="4" s="1"/>
  <c r="G5828" i="4"/>
  <c r="I5828" i="4" s="1"/>
  <c r="G3985" i="4"/>
  <c r="I3985" i="4" s="1"/>
  <c r="G4514" i="4"/>
  <c r="I4514" i="4" s="1"/>
  <c r="G4652" i="4"/>
  <c r="I4652" i="4" s="1"/>
  <c r="G3659" i="4"/>
  <c r="I3659" i="4" s="1"/>
  <c r="G3713" i="4"/>
  <c r="I3713" i="4" s="1"/>
  <c r="G4594" i="4"/>
  <c r="I4594" i="4" s="1"/>
  <c r="G5026" i="4"/>
  <c r="I5026" i="4" s="1"/>
  <c r="G1291" i="4"/>
  <c r="I1291" i="4" s="1"/>
  <c r="G4330" i="4"/>
  <c r="I4330" i="4" s="1"/>
  <c r="G3129" i="4"/>
  <c r="I3129" i="4" s="1"/>
  <c r="G5459" i="4"/>
  <c r="I5459" i="4" s="1"/>
  <c r="G3081" i="4"/>
  <c r="I3081" i="4" s="1"/>
  <c r="G2887" i="4"/>
  <c r="I2887" i="4" s="1"/>
  <c r="G1099" i="4"/>
  <c r="I1099" i="4" s="1"/>
  <c r="G1130" i="4"/>
  <c r="I1130" i="4" s="1"/>
  <c r="G2138" i="4"/>
  <c r="I2138" i="4" s="1"/>
  <c r="G3745" i="4"/>
  <c r="I3745" i="4" s="1"/>
  <c r="G4033" i="4"/>
  <c r="I4033" i="4" s="1"/>
  <c r="G6008" i="4"/>
  <c r="I6008" i="4" s="1"/>
  <c r="G2668" i="4"/>
  <c r="I2668" i="4" s="1"/>
  <c r="G4641" i="4"/>
  <c r="I4641" i="4" s="1"/>
  <c r="G1925" i="4"/>
  <c r="I1925" i="4" s="1"/>
  <c r="G5361" i="4"/>
  <c r="I5361" i="4" s="1"/>
  <c r="G3477" i="4"/>
  <c r="I3477" i="4" s="1"/>
  <c r="G1674" i="4"/>
  <c r="I1674" i="4" s="1"/>
  <c r="G4481" i="4"/>
  <c r="I4481" i="4" s="1"/>
  <c r="G5377" i="4"/>
  <c r="I5377" i="4" s="1"/>
  <c r="G5258" i="4"/>
  <c r="I5258" i="4" s="1"/>
  <c r="G2595" i="4"/>
  <c r="I2595" i="4" s="1"/>
  <c r="G1820" i="4"/>
  <c r="I1820" i="4" s="1"/>
  <c r="G4801" i="4"/>
  <c r="I4801" i="4" s="1"/>
  <c r="G895" i="4"/>
  <c r="I895" i="4" s="1"/>
  <c r="G4322" i="4"/>
  <c r="I4322" i="4" s="1"/>
  <c r="G2554" i="4"/>
  <c r="I2554" i="4" s="1"/>
  <c r="G2057" i="4"/>
  <c r="I2057" i="4" s="1"/>
  <c r="G711" i="4"/>
  <c r="I711" i="4" s="1"/>
  <c r="G2650" i="4"/>
  <c r="I2650" i="4" s="1"/>
  <c r="G3913" i="4"/>
  <c r="I3913" i="4" s="1"/>
  <c r="G4346" i="4"/>
  <c r="I4346" i="4" s="1"/>
  <c r="G3647" i="4"/>
  <c r="I3647" i="4" s="1"/>
  <c r="G3937" i="4"/>
  <c r="I3937" i="4" s="1"/>
  <c r="G2269" i="4"/>
  <c r="I2269" i="4" s="1"/>
  <c r="G3256" i="4"/>
  <c r="I3256" i="4" s="1"/>
  <c r="G1563" i="4"/>
  <c r="I1563" i="4" s="1"/>
  <c r="G4986" i="4"/>
  <c r="I4986" i="4" s="1"/>
  <c r="G2219" i="4"/>
  <c r="I2219" i="4" s="1"/>
  <c r="G4148" i="4"/>
  <c r="I4148" i="4" s="1"/>
  <c r="G903" i="4"/>
  <c r="I903" i="4" s="1"/>
  <c r="G3623" i="4"/>
  <c r="I3623" i="4" s="1"/>
  <c r="G2563" i="4"/>
  <c r="I2563" i="4" s="1"/>
  <c r="G2125" i="4"/>
  <c r="I2125" i="4" s="1"/>
  <c r="G6155" i="4"/>
  <c r="I6155" i="4" s="1"/>
  <c r="G4819" i="4"/>
  <c r="I4819" i="4" s="1"/>
  <c r="G2535" i="4"/>
  <c r="I2535" i="4" s="1"/>
  <c r="G2437" i="4"/>
  <c r="I2437" i="4" s="1"/>
  <c r="G2757" i="4"/>
  <c r="I2757" i="4" s="1"/>
  <c r="G5804" i="4"/>
  <c r="I5804" i="4" s="1"/>
  <c r="G4676" i="4"/>
  <c r="I4676" i="4" s="1"/>
  <c r="G5516" i="4"/>
  <c r="I5516" i="4" s="1"/>
  <c r="G4427" i="4"/>
  <c r="I4427" i="4" s="1"/>
  <c r="G5500" i="4"/>
  <c r="I5500" i="4" s="1"/>
  <c r="G2487" i="4"/>
  <c r="I2487" i="4" s="1"/>
  <c r="G2895" i="4"/>
  <c r="I2895" i="4" s="1"/>
  <c r="G1615" i="4"/>
  <c r="I1615" i="4" s="1"/>
  <c r="G6027" i="4"/>
  <c r="I6027" i="4" s="1"/>
  <c r="G4190" i="4"/>
  <c r="I4190" i="4" s="1"/>
  <c r="G1903" i="4"/>
  <c r="I1903" i="4" s="1"/>
  <c r="G1655" i="4"/>
  <c r="I1655" i="4" s="1"/>
  <c r="G2165" i="4"/>
  <c r="I2165" i="4" s="1"/>
  <c r="G2607" i="4"/>
  <c r="I2607" i="4" s="1"/>
  <c r="G4714" i="4"/>
  <c r="I4714" i="4" s="1"/>
  <c r="G3449" i="4"/>
  <c r="I3449" i="4" s="1"/>
  <c r="G2953" i="4"/>
  <c r="I2953" i="4" s="1"/>
  <c r="G4015" i="4"/>
  <c r="I4015" i="4" s="1"/>
  <c r="G1405" i="4"/>
  <c r="I1405" i="4" s="1"/>
  <c r="G4633" i="4"/>
  <c r="I4633" i="4" s="1"/>
  <c r="G2229" i="4"/>
  <c r="I2229" i="4" s="1"/>
  <c r="G4321" i="4"/>
  <c r="I4321" i="4" s="1"/>
  <c r="G4489" i="4"/>
  <c r="I4489" i="4" s="1"/>
  <c r="G4697" i="4"/>
  <c r="I4697" i="4" s="1"/>
  <c r="G5068" i="4"/>
  <c r="I5068" i="4" s="1"/>
  <c r="G5818" i="4"/>
  <c r="I5818" i="4" s="1"/>
  <c r="G4809" i="4"/>
  <c r="I4809" i="4" s="1"/>
  <c r="G3622" i="4"/>
  <c r="I3622" i="4" s="1"/>
  <c r="G4267" i="4"/>
  <c r="I4267" i="4" s="1"/>
  <c r="G4556" i="4"/>
  <c r="I4556" i="4" s="1"/>
  <c r="G4180" i="4"/>
  <c r="I4180" i="4" s="1"/>
  <c r="G2557" i="4"/>
  <c r="I2557" i="4" s="1"/>
  <c r="G3969" i="4"/>
  <c r="I3969" i="4" s="1"/>
  <c r="G2273" i="4"/>
  <c r="I2273" i="4" s="1"/>
  <c r="G4209" i="4"/>
  <c r="I4209" i="4" s="1"/>
  <c r="G1399" i="4"/>
  <c r="I1399" i="4" s="1"/>
  <c r="G3970" i="4"/>
  <c r="I3970" i="4" s="1"/>
  <c r="G5146" i="4"/>
  <c r="I5146" i="4" s="1"/>
  <c r="G6002" i="4"/>
  <c r="I6002" i="4" s="1"/>
  <c r="G5924" i="4"/>
  <c r="I5924" i="4" s="1"/>
  <c r="G5201" i="4"/>
  <c r="I5201" i="4" s="1"/>
  <c r="G2019" i="4"/>
  <c r="I2019" i="4" s="1"/>
  <c r="G2314" i="4"/>
  <c r="I2314" i="4" s="1"/>
  <c r="G4852" i="4"/>
  <c r="I4852" i="4" s="1"/>
  <c r="G2569" i="4"/>
  <c r="I2569" i="4" s="1"/>
  <c r="G5667" i="4"/>
  <c r="I5667" i="4" s="1"/>
  <c r="G3769" i="4"/>
  <c r="I3769" i="4" s="1"/>
  <c r="G4145" i="4"/>
  <c r="I4145" i="4" s="1"/>
  <c r="G4046" i="4"/>
  <c r="I4046" i="4" s="1"/>
  <c r="G2401" i="4"/>
  <c r="I2401" i="4" s="1"/>
  <c r="G4404" i="4"/>
  <c r="I4404" i="4" s="1"/>
  <c r="G876" i="4"/>
  <c r="I876" i="4" s="1"/>
  <c r="G5020" i="4"/>
  <c r="I5020" i="4" s="1"/>
  <c r="G5761" i="4"/>
  <c r="I5761" i="4" s="1"/>
  <c r="G1733" i="4"/>
  <c r="I1733" i="4" s="1"/>
  <c r="G4305" i="4"/>
  <c r="I4305" i="4" s="1"/>
  <c r="G1893" i="4"/>
  <c r="I1893" i="4" s="1"/>
  <c r="G5993" i="4"/>
  <c r="I5993" i="4" s="1"/>
  <c r="G4738" i="4"/>
  <c r="I4738" i="4" s="1"/>
  <c r="G1507" i="4"/>
  <c r="I1507" i="4" s="1"/>
  <c r="G4747" i="4"/>
  <c r="I4747" i="4" s="1"/>
  <c r="G5955" i="4"/>
  <c r="I5955" i="4" s="1"/>
  <c r="G4647" i="4"/>
  <c r="I4647" i="4" s="1"/>
  <c r="G1852" i="4"/>
  <c r="I1852" i="4" s="1"/>
  <c r="G5506" i="4"/>
  <c r="I5506" i="4" s="1"/>
  <c r="G1845" i="4"/>
  <c r="I1845" i="4" s="1"/>
  <c r="G5994" i="4"/>
  <c r="I5994" i="4" s="1"/>
  <c r="G2067" i="4"/>
  <c r="I2067" i="4" s="1"/>
  <c r="G4803" i="4"/>
  <c r="I4803" i="4" s="1"/>
  <c r="G5138" i="4"/>
  <c r="I5138" i="4" s="1"/>
  <c r="G4025" i="4"/>
  <c r="I4025" i="4" s="1"/>
  <c r="G5066" i="4"/>
  <c r="I5066" i="4" s="1"/>
  <c r="G2449" i="4"/>
  <c r="I2449" i="4" s="1"/>
  <c r="G1150" i="4"/>
  <c r="I1150" i="4" s="1"/>
  <c r="G5283" i="4"/>
  <c r="I5283" i="4" s="1"/>
  <c r="G6151" i="4"/>
  <c r="I6151" i="4" s="1"/>
  <c r="G2905" i="4"/>
  <c r="I2905" i="4" s="1"/>
  <c r="G5249" i="4"/>
  <c r="I5249" i="4" s="1"/>
  <c r="G1550" i="4"/>
  <c r="I1550" i="4" s="1"/>
  <c r="G3847" i="4"/>
  <c r="I3847" i="4" s="1"/>
  <c r="G4577" i="4"/>
  <c r="I4577" i="4" s="1"/>
  <c r="G4666" i="4"/>
  <c r="I4666" i="4" s="1"/>
  <c r="G4780" i="4"/>
  <c r="I4780" i="4" s="1"/>
  <c r="G2069" i="4"/>
  <c r="I2069" i="4" s="1"/>
  <c r="G4969" i="4"/>
  <c r="I4969" i="4" s="1"/>
  <c r="G1151" i="4"/>
  <c r="I1151" i="4" s="1"/>
  <c r="G6114" i="4"/>
  <c r="I6114" i="4" s="1"/>
  <c r="G5970" i="4"/>
  <c r="I5970" i="4" s="1"/>
  <c r="G3201" i="4"/>
  <c r="I3201" i="4" s="1"/>
  <c r="G4353" i="4"/>
  <c r="I4353" i="4" s="1"/>
  <c r="G3273" i="4"/>
  <c r="I3273" i="4" s="1"/>
  <c r="G2305" i="4"/>
  <c r="I2305" i="4" s="1"/>
  <c r="G1214" i="4"/>
  <c r="I1214" i="4" s="1"/>
  <c r="G6121" i="4"/>
  <c r="I6121" i="4" s="1"/>
  <c r="G2267" i="4"/>
  <c r="I2267" i="4" s="1"/>
  <c r="G2884" i="4"/>
  <c r="I2884" i="4" s="1"/>
  <c r="G6006" i="4"/>
  <c r="I6006" i="4" s="1"/>
  <c r="G1571" i="4"/>
  <c r="I1571" i="4" s="1"/>
  <c r="G4382" i="4"/>
  <c r="I4382" i="4" s="1"/>
  <c r="G5175" i="4"/>
  <c r="I5175" i="4" s="1"/>
  <c r="G1481" i="4"/>
  <c r="I1481" i="4" s="1"/>
  <c r="G5483" i="4"/>
  <c r="I5483" i="4" s="1"/>
  <c r="G5561" i="4"/>
  <c r="I5561" i="4" s="1"/>
  <c r="G1714" i="4"/>
  <c r="I1714" i="4" s="1"/>
  <c r="G3164" i="4"/>
  <c r="I3164" i="4" s="1"/>
  <c r="G3991" i="4"/>
  <c r="I3991" i="4" s="1"/>
  <c r="G1640" i="4"/>
  <c r="I1640" i="4" s="1"/>
  <c r="G4163" i="4"/>
  <c r="I4163" i="4" s="1"/>
  <c r="G4619" i="4"/>
  <c r="I4619" i="4" s="1"/>
  <c r="G3971" i="4"/>
  <c r="I3971" i="4" s="1"/>
  <c r="G5747" i="4"/>
  <c r="I5747" i="4" s="1"/>
  <c r="G3652" i="4"/>
  <c r="I3652" i="4" s="1"/>
  <c r="G5067" i="4"/>
  <c r="I5067" i="4" s="1"/>
  <c r="G5419" i="4"/>
  <c r="I5419" i="4" s="1"/>
  <c r="G3684" i="4"/>
  <c r="I3684" i="4" s="1"/>
  <c r="G3812" i="4"/>
  <c r="I3812" i="4" s="1"/>
  <c r="G2809" i="4"/>
  <c r="I2809" i="4" s="1"/>
  <c r="G5195" i="4"/>
  <c r="I5195" i="4" s="1"/>
  <c r="G4955" i="4"/>
  <c r="I4955" i="4" s="1"/>
  <c r="G5779" i="4"/>
  <c r="I5779" i="4" s="1"/>
  <c r="G5859" i="4"/>
  <c r="I5859" i="4" s="1"/>
  <c r="G4980" i="4"/>
  <c r="I4980" i="4" s="1"/>
  <c r="G3041" i="4"/>
  <c r="I3041" i="4" s="1"/>
  <c r="G4601" i="4"/>
  <c r="I4601" i="4" s="1"/>
  <c r="G2130" i="4"/>
  <c r="I2130" i="4" s="1"/>
  <c r="G5673" i="4"/>
  <c r="I5673" i="4" s="1"/>
  <c r="G5930" i="4"/>
  <c r="I5930" i="4" s="1"/>
  <c r="G4009" i="4"/>
  <c r="I4009" i="4" s="1"/>
  <c r="G2747" i="4"/>
  <c r="I2747" i="4" s="1"/>
  <c r="G2194" i="4"/>
  <c r="I2194" i="4" s="1"/>
  <c r="G4889" i="4"/>
  <c r="I4889" i="4" s="1"/>
  <c r="G2724" i="4"/>
  <c r="I2724" i="4" s="1"/>
  <c r="G4394" i="4"/>
  <c r="I4394" i="4" s="1"/>
  <c r="G3633" i="4"/>
  <c r="I3633" i="4" s="1"/>
  <c r="G2521" i="4"/>
  <c r="I2521" i="4" s="1"/>
  <c r="G2699" i="4"/>
  <c r="I2699" i="4" s="1"/>
  <c r="G2636" i="4"/>
  <c r="I2636" i="4" s="1"/>
  <c r="G3465" i="4"/>
  <c r="I3465" i="4" s="1"/>
  <c r="G4073" i="4"/>
  <c r="I4073" i="4" s="1"/>
  <c r="G4962" i="4"/>
  <c r="I4962" i="4" s="1"/>
  <c r="G5223" i="4"/>
  <c r="I5223" i="4" s="1"/>
  <c r="G4849" i="4"/>
  <c r="I4849" i="4" s="1"/>
  <c r="G2381" i="4"/>
  <c r="I2381" i="4" s="1"/>
  <c r="G1637" i="4"/>
  <c r="I1637" i="4" s="1"/>
  <c r="G2009" i="4"/>
  <c r="I2009" i="4" s="1"/>
  <c r="G4065" i="4"/>
  <c r="I4065" i="4" s="1"/>
  <c r="G3794" i="4"/>
  <c r="I3794" i="4" s="1"/>
  <c r="G4244" i="4"/>
  <c r="I4244" i="4" s="1"/>
  <c r="G2266" i="4"/>
  <c r="I2266" i="4" s="1"/>
  <c r="G4135" i="4"/>
  <c r="I4135" i="4" s="1"/>
  <c r="G4451" i="4"/>
  <c r="I4451" i="4" s="1"/>
  <c r="G2301" i="4"/>
  <c r="I2301" i="4" s="1"/>
  <c r="G1895" i="4"/>
  <c r="I1895" i="4" s="1"/>
  <c r="G5315" i="4"/>
  <c r="I5315" i="4" s="1"/>
  <c r="G2333" i="4"/>
  <c r="I2333" i="4" s="1"/>
  <c r="G2228" i="4"/>
  <c r="I2228" i="4" s="1"/>
  <c r="G2541" i="4"/>
  <c r="I2541" i="4" s="1"/>
  <c r="G3788" i="4"/>
  <c r="I3788" i="4" s="1"/>
  <c r="G5932" i="4"/>
  <c r="I5932" i="4" s="1"/>
  <c r="G5188" i="4"/>
  <c r="I5188" i="4" s="1"/>
  <c r="G3206" i="4"/>
  <c r="I3206" i="4" s="1"/>
  <c r="G2275" i="4"/>
  <c r="I2275" i="4" s="1"/>
  <c r="G5259" i="4"/>
  <c r="I5259" i="4" s="1"/>
  <c r="G1511" i="4"/>
  <c r="I1511" i="4" s="1"/>
  <c r="G1639" i="4"/>
  <c r="I1639" i="4" s="1"/>
  <c r="G5527" i="4"/>
  <c r="I5527" i="4" s="1"/>
  <c r="G3502" i="4"/>
  <c r="I3502" i="4" s="1"/>
  <c r="G6164" i="4"/>
  <c r="I6164" i="4" s="1"/>
  <c r="G4574" i="4"/>
  <c r="I4574" i="4" s="1"/>
  <c r="G1543" i="4"/>
  <c r="I1543" i="4" s="1"/>
  <c r="G1687" i="4"/>
  <c r="I1687" i="4" s="1"/>
  <c r="G5657" i="4"/>
  <c r="I5657" i="4" s="1"/>
  <c r="G4745" i="4"/>
  <c r="I4745" i="4" s="1"/>
  <c r="G5115" i="4"/>
  <c r="I5115" i="4" s="1"/>
  <c r="G2930" i="4"/>
  <c r="I2930" i="4" s="1"/>
  <c r="G2265" i="4"/>
  <c r="I2265" i="4" s="1"/>
  <c r="G5489" i="4"/>
  <c r="I5489" i="4" s="1"/>
  <c r="G5834" i="4"/>
  <c r="I5834" i="4" s="1"/>
  <c r="G5393" i="4"/>
  <c r="I5393" i="4" s="1"/>
  <c r="G2955" i="4"/>
  <c r="I2955" i="4" s="1"/>
  <c r="G4492" i="4"/>
  <c r="I4492" i="4" s="1"/>
  <c r="G1749" i="4"/>
  <c r="I1749" i="4" s="1"/>
  <c r="G4378" i="4"/>
  <c r="I4378" i="4" s="1"/>
  <c r="G5700" i="4"/>
  <c r="I5700" i="4" s="1"/>
  <c r="G1111" i="4"/>
  <c r="I1111" i="4" s="1"/>
  <c r="G6131" i="4"/>
  <c r="I6131" i="4" s="1"/>
  <c r="G2189" i="4"/>
  <c r="I2189" i="4" s="1"/>
  <c r="G4297" i="4"/>
  <c r="I4297" i="4" s="1"/>
  <c r="G2417" i="4"/>
  <c r="I2417" i="4" s="1"/>
  <c r="G2155" i="4"/>
  <c r="I2155" i="4" s="1"/>
  <c r="G2419" i="4"/>
  <c r="I2419" i="4" s="1"/>
  <c r="G5290" i="4"/>
  <c r="I5290" i="4" s="1"/>
  <c r="G4458" i="4"/>
  <c r="I4458" i="4" s="1"/>
  <c r="G2571" i="4"/>
  <c r="I2571" i="4" s="1"/>
  <c r="G5596" i="4"/>
  <c r="I5596" i="4" s="1"/>
  <c r="G4891" i="4"/>
  <c r="I4891" i="4" s="1"/>
  <c r="G6075" i="4"/>
  <c r="I6075" i="4" s="1"/>
  <c r="G5209" i="4"/>
  <c r="I5209" i="4" s="1"/>
  <c r="G4756" i="4"/>
  <c r="I4756" i="4" s="1"/>
  <c r="G1413" i="4"/>
  <c r="I1413" i="4" s="1"/>
  <c r="G3299" i="4"/>
  <c r="I3299" i="4" s="1"/>
  <c r="G4433" i="4"/>
  <c r="I4433" i="4" s="1"/>
  <c r="G2323" i="4"/>
  <c r="I2323" i="4" s="1"/>
  <c r="G4921" i="4"/>
  <c r="I4921" i="4" s="1"/>
  <c r="G3099" i="4"/>
  <c r="I3099" i="4" s="1"/>
  <c r="G1619" i="4"/>
  <c r="I1619" i="4" s="1"/>
  <c r="G3992" i="4"/>
  <c r="I3992" i="4" s="1"/>
  <c r="G2001" i="4"/>
  <c r="I2001" i="4" s="1"/>
  <c r="G2585" i="4"/>
  <c r="I2585" i="4" s="1"/>
  <c r="G4972" i="4"/>
  <c r="I4972" i="4" s="1"/>
  <c r="G5225" i="4"/>
  <c r="I5225" i="4" s="1"/>
  <c r="G5090" i="4"/>
  <c r="I5090" i="4" s="1"/>
  <c r="G2596" i="4"/>
  <c r="I2596" i="4" s="1"/>
  <c r="G5611" i="4"/>
  <c r="I5611" i="4" s="1"/>
  <c r="G3418" i="4"/>
  <c r="I3418" i="4" s="1"/>
  <c r="G2849" i="4"/>
  <c r="I2849" i="4" s="1"/>
  <c r="G1787" i="4"/>
  <c r="I1787" i="4" s="1"/>
  <c r="G5346" i="4"/>
  <c r="I5346" i="4" s="1"/>
  <c r="G1677" i="4"/>
  <c r="I1677" i="4" s="1"/>
  <c r="G3793" i="4"/>
  <c r="I3793" i="4" s="1"/>
  <c r="G2179" i="4"/>
  <c r="I2179" i="4" s="1"/>
  <c r="G5130" i="4"/>
  <c r="I5130" i="4" s="1"/>
  <c r="G5771" i="4"/>
  <c r="I5771" i="4" s="1"/>
  <c r="G4182" i="4"/>
  <c r="I4182" i="4" s="1"/>
  <c r="G5473" i="4"/>
  <c r="I5473" i="4" s="1"/>
  <c r="G4876" i="4"/>
  <c r="I4876" i="4" s="1"/>
  <c r="G2549" i="4"/>
  <c r="I2549" i="4" s="1"/>
  <c r="G5385" i="4"/>
  <c r="I5385" i="4" s="1"/>
  <c r="G5819" i="4"/>
  <c r="I5819" i="4" s="1"/>
  <c r="G1699" i="4"/>
  <c r="I1699" i="4" s="1"/>
  <c r="G2281" i="4"/>
  <c r="I2281" i="4" s="1"/>
  <c r="G2552" i="4"/>
  <c r="I2552" i="4" s="1"/>
  <c r="G3785" i="4"/>
  <c r="I3785" i="4" s="1"/>
  <c r="G4958" i="4"/>
  <c r="I4958" i="4" s="1"/>
  <c r="G5265" i="4"/>
  <c r="I5265" i="4" s="1"/>
  <c r="G5353" i="4"/>
  <c r="I5353" i="4" s="1"/>
  <c r="G2289" i="4"/>
  <c r="I2289" i="4" s="1"/>
  <c r="G5563" i="4"/>
  <c r="I5563" i="4" s="1"/>
  <c r="G3150" i="4"/>
  <c r="I3150" i="4" s="1"/>
  <c r="G2040" i="4"/>
  <c r="I2040" i="4" s="1"/>
  <c r="G1332" i="4"/>
  <c r="I1332" i="4" s="1"/>
  <c r="G1418" i="4"/>
  <c r="I1418" i="4" s="1"/>
  <c r="G2929" i="4"/>
  <c r="I2929" i="4" s="1"/>
  <c r="G2282" i="4"/>
  <c r="I2282" i="4" s="1"/>
  <c r="G4337" i="4"/>
  <c r="I4337" i="4" s="1"/>
  <c r="G5417" i="4"/>
  <c r="I5417" i="4" s="1"/>
  <c r="G2692" i="4"/>
  <c r="I2692" i="4" s="1"/>
  <c r="G2911" i="4"/>
  <c r="I2911" i="4" s="1"/>
  <c r="G5016" i="4"/>
  <c r="I5016" i="4" s="1"/>
  <c r="G4403" i="4"/>
  <c r="I4403" i="4" s="1"/>
  <c r="G3783" i="4"/>
  <c r="I3783" i="4" s="1"/>
  <c r="G3758" i="4"/>
  <c r="I3758" i="4" s="1"/>
  <c r="G3228" i="4"/>
  <c r="I3228" i="4" s="1"/>
  <c r="G2201" i="4"/>
  <c r="I2201" i="4" s="1"/>
  <c r="G5641" i="4"/>
  <c r="I5641" i="4" s="1"/>
  <c r="G5164" i="4"/>
  <c r="I5164" i="4" s="1"/>
  <c r="G2984" i="4"/>
  <c r="I2984" i="4" s="1"/>
  <c r="G4498" i="4"/>
  <c r="I4498" i="4" s="1"/>
  <c r="G1536" i="4"/>
  <c r="I1536" i="4" s="1"/>
  <c r="G1394" i="4"/>
  <c r="I1394" i="4" s="1"/>
  <c r="G5371" i="4"/>
  <c r="I5371" i="4" s="1"/>
  <c r="G5627" i="4"/>
  <c r="I5627" i="4" s="1"/>
  <c r="G5451" i="4"/>
  <c r="I5451" i="4" s="1"/>
  <c r="G3964" i="4"/>
  <c r="I3964" i="4" s="1"/>
  <c r="G4932" i="4"/>
  <c r="I4932" i="4" s="1"/>
  <c r="G5732" i="4"/>
  <c r="I5732" i="4" s="1"/>
  <c r="G6091" i="4"/>
  <c r="I6091" i="4" s="1"/>
  <c r="G5075" i="4"/>
  <c r="I5075" i="4" s="1"/>
  <c r="G3972" i="4"/>
  <c r="I3972" i="4" s="1"/>
  <c r="G5964" i="4"/>
  <c r="I5964" i="4" s="1"/>
  <c r="G4260" i="4"/>
  <c r="I4260" i="4" s="1"/>
  <c r="G5740" i="4"/>
  <c r="I5740" i="4" s="1"/>
  <c r="G4164" i="4"/>
  <c r="I4164" i="4" s="1"/>
  <c r="G5716" i="4"/>
  <c r="I5716" i="4" s="1"/>
  <c r="G5427" i="4"/>
  <c r="I5427" i="4" s="1"/>
  <c r="G6163" i="4"/>
  <c r="I6163" i="4" s="1"/>
  <c r="G5835" i="4"/>
  <c r="I5835" i="4" s="1"/>
  <c r="G4108" i="4"/>
  <c r="I4108" i="4" s="1"/>
  <c r="G4548" i="4"/>
  <c r="I4548" i="4" s="1"/>
  <c r="G5036" i="4"/>
  <c r="I5036" i="4" s="1"/>
  <c r="G5395" i="4"/>
  <c r="I5395" i="4" s="1"/>
  <c r="G4155" i="4"/>
  <c r="I4155" i="4" s="1"/>
  <c r="G4083" i="4"/>
  <c r="I4083" i="4" s="1"/>
  <c r="G3556" i="4"/>
  <c r="I3556" i="4" s="1"/>
  <c r="G4612" i="4"/>
  <c r="I4612" i="4" s="1"/>
  <c r="G5332" i="4"/>
  <c r="I5332" i="4" s="1"/>
  <c r="G6124" i="4"/>
  <c r="I6124" i="4" s="1"/>
  <c r="G4420" i="4"/>
  <c r="I4420" i="4" s="1"/>
  <c r="G5660" i="4"/>
  <c r="I5660" i="4" s="1"/>
  <c r="G5148" i="4"/>
  <c r="I5148" i="4" s="1"/>
  <c r="G3089" i="4"/>
  <c r="I3089" i="4" s="1"/>
  <c r="G5196" i="4"/>
  <c r="I5196" i="4" s="1"/>
  <c r="G5497" i="4"/>
  <c r="I5497" i="4" s="1"/>
  <c r="G3305" i="4"/>
  <c r="I3305" i="4" s="1"/>
  <c r="G2274" i="4"/>
  <c r="I2274" i="4" s="1"/>
  <c r="G6089" i="4"/>
  <c r="I6089" i="4" s="1"/>
  <c r="G5089" i="4"/>
  <c r="I5089" i="4" s="1"/>
  <c r="G3522" i="4"/>
  <c r="I3522" i="4" s="1"/>
  <c r="G3185" i="4"/>
  <c r="I3185" i="4" s="1"/>
  <c r="G4953" i="4"/>
  <c r="I4953" i="4" s="1"/>
  <c r="G3649" i="4"/>
  <c r="I3649" i="4" s="1"/>
  <c r="G4954" i="4"/>
  <c r="I4954" i="4" s="1"/>
  <c r="G5112" i="4"/>
  <c r="I5112" i="4" s="1"/>
  <c r="G3320" i="4"/>
  <c r="I3320" i="4" s="1"/>
  <c r="G4473" i="4"/>
  <c r="I4473" i="4" s="1"/>
  <c r="G3147" i="4"/>
  <c r="I3147" i="4" s="1"/>
  <c r="G4545" i="4"/>
  <c r="I4545" i="4" s="1"/>
  <c r="G6050" i="4"/>
  <c r="I6050" i="4" s="1"/>
  <c r="G4339" i="4"/>
  <c r="I4339" i="4" s="1"/>
  <c r="G5153" i="4"/>
  <c r="I5153" i="4" s="1"/>
  <c r="G2493" i="4"/>
  <c r="I2493" i="4" s="1"/>
  <c r="G3257" i="4"/>
  <c r="I3257" i="4" s="1"/>
  <c r="G3945" i="4"/>
  <c r="I3945" i="4" s="1"/>
  <c r="G2425" i="4"/>
  <c r="I2425" i="4" s="1"/>
  <c r="G5601" i="4"/>
  <c r="I5601" i="4" s="1"/>
  <c r="G5537" i="4"/>
  <c r="I5537" i="4" s="1"/>
  <c r="G5162" i="4"/>
  <c r="I5162" i="4" s="1"/>
  <c r="G2786" i="4"/>
  <c r="I2786" i="4" s="1"/>
  <c r="G3755" i="4"/>
  <c r="I3755" i="4" s="1"/>
  <c r="G4959" i="4"/>
  <c r="I4959" i="4" s="1"/>
  <c r="G4667" i="4"/>
  <c r="I4667" i="4" s="1"/>
  <c r="G4292" i="4"/>
  <c r="I4292" i="4" s="1"/>
  <c r="G4362" i="4"/>
  <c r="I4362" i="4" s="1"/>
  <c r="G2429" i="4"/>
  <c r="I2429" i="4" s="1"/>
  <c r="G4970" i="4"/>
  <c r="I4970" i="4" s="1"/>
  <c r="G2085" i="4"/>
  <c r="I2085" i="4" s="1"/>
  <c r="G2629" i="4"/>
  <c r="I2629" i="4" s="1"/>
  <c r="G3980" i="4"/>
  <c r="I3980" i="4" s="1"/>
  <c r="G5582" i="4"/>
  <c r="I5582" i="4" s="1"/>
  <c r="G5540" i="4"/>
  <c r="I5540" i="4" s="1"/>
  <c r="G2785" i="4"/>
  <c r="I2785" i="4" s="1"/>
  <c r="G2101" i="4"/>
  <c r="I2101" i="4" s="1"/>
  <c r="G4422" i="4"/>
  <c r="I4422" i="4" s="1"/>
  <c r="G1647" i="4"/>
  <c r="I1647" i="4" s="1"/>
  <c r="G2575" i="4"/>
  <c r="I2575" i="4" s="1"/>
  <c r="G1791" i="4"/>
  <c r="I1791" i="4" s="1"/>
  <c r="G4774" i="4"/>
  <c r="I4774" i="4" s="1"/>
  <c r="G4593" i="4"/>
  <c r="I4593" i="4" s="1"/>
  <c r="G3500" i="4"/>
  <c r="I3500" i="4" s="1"/>
  <c r="G5081" i="4"/>
  <c r="I5081" i="4" s="1"/>
  <c r="G3705" i="4"/>
  <c r="I3705" i="4" s="1"/>
  <c r="G2781" i="4"/>
  <c r="I2781" i="4" s="1"/>
  <c r="G6009" i="4"/>
  <c r="I6009" i="4" s="1"/>
  <c r="G1621" i="4"/>
  <c r="I1621" i="4" s="1"/>
  <c r="G4314" i="4"/>
  <c r="I4314" i="4" s="1"/>
  <c r="G2397" i="4"/>
  <c r="I2397" i="4" s="1"/>
  <c r="G2137" i="4"/>
  <c r="I2137" i="4" s="1"/>
  <c r="G3352" i="4"/>
  <c r="I3352" i="4" s="1"/>
  <c r="G5331" i="4"/>
  <c r="I5331" i="4" s="1"/>
  <c r="G5412" i="4"/>
  <c r="I5412" i="4" s="1"/>
  <c r="G4476" i="4"/>
  <c r="I4476" i="4" s="1"/>
  <c r="G4465" i="4"/>
  <c r="I4465" i="4" s="1"/>
  <c r="G4030" i="4"/>
  <c r="I4030" i="4" s="1"/>
  <c r="G2177" i="4"/>
  <c r="I2177" i="4" s="1"/>
  <c r="G3441" i="4"/>
  <c r="I3441" i="4" s="1"/>
  <c r="G1669" i="4"/>
  <c r="I1669" i="4" s="1"/>
  <c r="G4450" i="4"/>
  <c r="I4450" i="4" s="1"/>
  <c r="G5474" i="4"/>
  <c r="I5474" i="4" s="1"/>
  <c r="G6090" i="4"/>
  <c r="I6090" i="4" s="1"/>
  <c r="G5947" i="4"/>
  <c r="I5947" i="4" s="1"/>
  <c r="G6113" i="4"/>
  <c r="I6113" i="4" s="1"/>
  <c r="G4057" i="4"/>
  <c r="I4057" i="4" s="1"/>
  <c r="G2037" i="4"/>
  <c r="I2037" i="4" s="1"/>
  <c r="G4748" i="4"/>
  <c r="I4748" i="4" s="1"/>
  <c r="G3655" i="4"/>
  <c r="I3655" i="4" s="1"/>
  <c r="G4868" i="4"/>
  <c r="I4868" i="4" s="1"/>
  <c r="G5038" i="4"/>
  <c r="I5038" i="4" s="1"/>
  <c r="G3303" i="4"/>
  <c r="I3303" i="4" s="1"/>
  <c r="G5873" i="4"/>
  <c r="I5873" i="4" s="1"/>
  <c r="G5746" i="4"/>
  <c r="I5746" i="4" s="1"/>
  <c r="G5706" i="4"/>
  <c r="I5706" i="4" s="1"/>
  <c r="G5401" i="4"/>
  <c r="I5401" i="4" s="1"/>
  <c r="G1973" i="4"/>
  <c r="I1973" i="4" s="1"/>
  <c r="G2891" i="4"/>
  <c r="I2891" i="4" s="1"/>
  <c r="G5001" i="4"/>
  <c r="I5001" i="4" s="1"/>
  <c r="G3105" i="4"/>
  <c r="I3105" i="4" s="1"/>
  <c r="G3951" i="4"/>
  <c r="I3951" i="4" s="1"/>
  <c r="G4580" i="4"/>
  <c r="I4580" i="4" s="1"/>
  <c r="G5304" i="4"/>
  <c r="I5304" i="4" s="1"/>
  <c r="G2365" i="4"/>
  <c r="I2365" i="4" s="1"/>
  <c r="G3145" i="4"/>
  <c r="I3145" i="4" s="1"/>
  <c r="G5620" i="4"/>
  <c r="I5620" i="4" s="1"/>
  <c r="G2937" i="4"/>
  <c r="I2937" i="4" s="1"/>
  <c r="G5345" i="4"/>
  <c r="I5345" i="4" s="1"/>
  <c r="G2667" i="4"/>
  <c r="I2667" i="4" s="1"/>
  <c r="G5979" i="4"/>
  <c r="I5979" i="4" s="1"/>
  <c r="G3625" i="4"/>
  <c r="I3625" i="4" s="1"/>
  <c r="G884" i="4"/>
  <c r="I884" i="4" s="1"/>
  <c r="G3065" i="4"/>
  <c r="I3065" i="4" s="1"/>
  <c r="G4023" i="4"/>
  <c r="I4023" i="4" s="1"/>
  <c r="G2620" i="4"/>
  <c r="I2620" i="4" s="1"/>
  <c r="G4428" i="4"/>
  <c r="I4428" i="4" s="1"/>
  <c r="G2393" i="4"/>
  <c r="I2393" i="4" s="1"/>
  <c r="G4882" i="4"/>
  <c r="I4882" i="4" s="1"/>
  <c r="G1837" i="4"/>
  <c r="I1837" i="4" s="1"/>
  <c r="G3825" i="4"/>
  <c r="I3825" i="4" s="1"/>
  <c r="G5867" i="4"/>
  <c r="I5867" i="4" s="1"/>
  <c r="G5006" i="4"/>
  <c r="I5006" i="4" s="1"/>
  <c r="G5857" i="4"/>
  <c r="I5857" i="4" s="1"/>
  <c r="G5044" i="4"/>
  <c r="I5044" i="4" s="1"/>
  <c r="G2325" i="4"/>
  <c r="I2325" i="4" s="1"/>
  <c r="G5562" i="4"/>
  <c r="I5562" i="4" s="1"/>
  <c r="G5271" i="4"/>
  <c r="I5271" i="4" s="1"/>
  <c r="G3177" i="4"/>
  <c r="I3177" i="4" s="1"/>
  <c r="G2512" i="4"/>
  <c r="I2512" i="4" s="1"/>
  <c r="G3513" i="4"/>
  <c r="I3513" i="4" s="1"/>
  <c r="G2802" i="4"/>
  <c r="I2802" i="4" s="1"/>
  <c r="G1812" i="4"/>
  <c r="I1812" i="4" s="1"/>
  <c r="G5721" i="4"/>
  <c r="I5721" i="4" s="1"/>
  <c r="G3473" i="4"/>
  <c r="I3473" i="4" s="1"/>
  <c r="G4729" i="4"/>
  <c r="I4729" i="4" s="1"/>
  <c r="G1949" i="4"/>
  <c r="I1949" i="4" s="1"/>
  <c r="G4625" i="4"/>
  <c r="I4625" i="4" s="1"/>
  <c r="G3974" i="4"/>
  <c r="I3974" i="4" s="1"/>
  <c r="G3921" i="4"/>
  <c r="I3921" i="4" s="1"/>
  <c r="G3454" i="4"/>
  <c r="I3454" i="4" s="1"/>
  <c r="G1623" i="4"/>
  <c r="I1623" i="4" s="1"/>
  <c r="G1975" i="4"/>
  <c r="I1975" i="4" s="1"/>
  <c r="G2133" i="4"/>
  <c r="I2133" i="4" s="1"/>
  <c r="G4929" i="4"/>
  <c r="I4929" i="4" s="1"/>
  <c r="G2049" i="4"/>
  <c r="I2049" i="4" s="1"/>
  <c r="G4890" i="4"/>
  <c r="I4890" i="4" s="1"/>
  <c r="G5043" i="4"/>
  <c r="I5043" i="4" s="1"/>
  <c r="G3729" i="4"/>
  <c r="I3729" i="4" s="1"/>
  <c r="G5042" i="4"/>
  <c r="I5042" i="4" s="1"/>
  <c r="G2005" i="4"/>
  <c r="I2005" i="4" s="1"/>
  <c r="G5465" i="4"/>
  <c r="I5465" i="4" s="1"/>
  <c r="G2292" i="4"/>
  <c r="I2292" i="4" s="1"/>
  <c r="G2277" i="4"/>
  <c r="I2277" i="4" s="1"/>
  <c r="G3514" i="4"/>
  <c r="I3514" i="4" s="1"/>
  <c r="G5796" i="4"/>
  <c r="I5796" i="4" s="1"/>
  <c r="G4826" i="4"/>
  <c r="I4826" i="4" s="1"/>
  <c r="G3486" i="4"/>
  <c r="I3486" i="4" s="1"/>
  <c r="G3518" i="4"/>
  <c r="I3518" i="4" s="1"/>
  <c r="G5851" i="4"/>
  <c r="I5851" i="4" s="1"/>
  <c r="G3452" i="4"/>
  <c r="I3452" i="4" s="1"/>
  <c r="G5588" i="4"/>
  <c r="I5588" i="4" s="1"/>
  <c r="G5171" i="4"/>
  <c r="I5171" i="4" s="1"/>
  <c r="G4196" i="4"/>
  <c r="I4196" i="4" s="1"/>
  <c r="G4708" i="4"/>
  <c r="I4708" i="4" s="1"/>
  <c r="G4764" i="4"/>
  <c r="I4764" i="4" s="1"/>
  <c r="G4796" i="4"/>
  <c r="I4796" i="4" s="1"/>
  <c r="G4923" i="4"/>
  <c r="I4923" i="4" s="1"/>
  <c r="G5379" i="4"/>
  <c r="I5379" i="4" s="1"/>
  <c r="G4052" i="4"/>
  <c r="I4052" i="4" s="1"/>
  <c r="G4171" i="4"/>
  <c r="I4171" i="4" s="1"/>
  <c r="G4020" i="4"/>
  <c r="I4020" i="4" s="1"/>
  <c r="G5444" i="4"/>
  <c r="I5444" i="4" s="1"/>
  <c r="G3329" i="4"/>
  <c r="I3329" i="4" s="1"/>
  <c r="G5211" i="4"/>
  <c r="I5211" i="4" s="1"/>
  <c r="G5587" i="4"/>
  <c r="I5587" i="4" s="1"/>
  <c r="G4484" i="4"/>
  <c r="I4484" i="4" s="1"/>
  <c r="G4371" i="4"/>
  <c r="I4371" i="4" s="1"/>
  <c r="G5003" i="4"/>
  <c r="I5003" i="4" s="1"/>
  <c r="G4107" i="4"/>
  <c r="I4107" i="4" s="1"/>
  <c r="G5579" i="4"/>
  <c r="I5579" i="4" s="1"/>
  <c r="G6139" i="4"/>
  <c r="I6139" i="4" s="1"/>
  <c r="G4044" i="4"/>
  <c r="I4044" i="4" s="1"/>
  <c r="G5404" i="4"/>
  <c r="I5404" i="4" s="1"/>
  <c r="G3620" i="4"/>
  <c r="I3620" i="4" s="1"/>
  <c r="G4684" i="4"/>
  <c r="I4684" i="4" s="1"/>
  <c r="G5844" i="4"/>
  <c r="I5844" i="4" s="1"/>
  <c r="G3436" i="4"/>
  <c r="I3436" i="4" s="1"/>
  <c r="G5244" i="4"/>
  <c r="I5244" i="4" s="1"/>
  <c r="G5812" i="4"/>
  <c r="I5812" i="4" s="1"/>
  <c r="G4222" i="4"/>
  <c r="I4222" i="4" s="1"/>
  <c r="G5282" i="4"/>
  <c r="I5282" i="4" s="1"/>
  <c r="G871" i="4"/>
  <c r="I871" i="4" s="1"/>
  <c r="G4246" i="4"/>
  <c r="I4246" i="4" s="1"/>
  <c r="G4358" i="4"/>
  <c r="I4358" i="4" s="1"/>
  <c r="G5638" i="4"/>
  <c r="I5638" i="4" s="1"/>
  <c r="G2728" i="4"/>
  <c r="I2728" i="4" s="1"/>
  <c r="G4718" i="4"/>
  <c r="I4718" i="4" s="1"/>
  <c r="G1651" i="4"/>
  <c r="I1651" i="4" s="1"/>
  <c r="G2985" i="4"/>
  <c r="I2985" i="4" s="1"/>
  <c r="G3656" i="4"/>
  <c r="I3656" i="4" s="1"/>
  <c r="G4199" i="4"/>
  <c r="I4199" i="4" s="1"/>
  <c r="G4663" i="4"/>
  <c r="I4663" i="4" s="1"/>
  <c r="G5279" i="4"/>
  <c r="I5279" i="4" s="1"/>
  <c r="G5655" i="4"/>
  <c r="I5655" i="4" s="1"/>
  <c r="G1882" i="4"/>
  <c r="I1882" i="4" s="1"/>
  <c r="G3216" i="4"/>
  <c r="I3216" i="4" s="1"/>
  <c r="G4439" i="4"/>
  <c r="I4439" i="4" s="1"/>
  <c r="G5207" i="4"/>
  <c r="I5207" i="4" s="1"/>
  <c r="G5735" i="4"/>
  <c r="I5735" i="4" s="1"/>
  <c r="G6111" i="4"/>
  <c r="I6111" i="4" s="1"/>
  <c r="G821" i="4"/>
  <c r="I821" i="4" s="1"/>
  <c r="G2202" i="4"/>
  <c r="I2202" i="4" s="1"/>
  <c r="G2890" i="4"/>
  <c r="I2890" i="4" s="1"/>
  <c r="G3872" i="4"/>
  <c r="I3872" i="4" s="1"/>
  <c r="G4328" i="4"/>
  <c r="I4328" i="4" s="1"/>
  <c r="G4736" i="4"/>
  <c r="I4736" i="4" s="1"/>
  <c r="G5944" i="4"/>
  <c r="I5944" i="4" s="1"/>
  <c r="G1366" i="4"/>
  <c r="I1366" i="4" s="1"/>
  <c r="G2291" i="4"/>
  <c r="I2291" i="4" s="1"/>
  <c r="G4217" i="4"/>
  <c r="I4217" i="4" s="1"/>
  <c r="G5633" i="4"/>
  <c r="I5633" i="4" s="1"/>
  <c r="G6161" i="4"/>
  <c r="I6161" i="4" s="1"/>
  <c r="G2616" i="4"/>
  <c r="I2616" i="4" s="1"/>
  <c r="G5110" i="4"/>
  <c r="I5110" i="4" s="1"/>
  <c r="G5614" i="4"/>
  <c r="I5614" i="4" s="1"/>
  <c r="G1092" i="4"/>
  <c r="I1092" i="4" s="1"/>
  <c r="G3520" i="4"/>
  <c r="I3520" i="4" s="1"/>
  <c r="G3999" i="4"/>
  <c r="I3999" i="4" s="1"/>
  <c r="G4407" i="4"/>
  <c r="I4407" i="4" s="1"/>
  <c r="G4807" i="4"/>
  <c r="I4807" i="4" s="1"/>
  <c r="G5511" i="4"/>
  <c r="I5511" i="4" s="1"/>
  <c r="G6055" i="4"/>
  <c r="I6055" i="4" s="1"/>
  <c r="G1835" i="4"/>
  <c r="I1835" i="4" s="1"/>
  <c r="G2426" i="4"/>
  <c r="I2426" i="4" s="1"/>
  <c r="G3832" i="4"/>
  <c r="I3832" i="4" s="1"/>
  <c r="G4568" i="4"/>
  <c r="I4568" i="4" s="1"/>
  <c r="G4920" i="4"/>
  <c r="I4920" i="4" s="1"/>
  <c r="G5480" i="4"/>
  <c r="I5480" i="4" s="1"/>
  <c r="G5952" i="4"/>
  <c r="I5952" i="4" s="1"/>
  <c r="G830" i="4"/>
  <c r="I830" i="4" s="1"/>
  <c r="G1740" i="4"/>
  <c r="I1740" i="4" s="1"/>
  <c r="G3322" i="4"/>
  <c r="I3322" i="4" s="1"/>
  <c r="G1063" i="4"/>
  <c r="I1063" i="4" s="1"/>
  <c r="G2300" i="4"/>
  <c r="I2300" i="4" s="1"/>
  <c r="G3355" i="4"/>
  <c r="I3355" i="4" s="1"/>
  <c r="G3858" i="4"/>
  <c r="I3858" i="4" s="1"/>
  <c r="G4370" i="4"/>
  <c r="I4370" i="4" s="1"/>
  <c r="G5274" i="4"/>
  <c r="I5274" i="4" s="1"/>
  <c r="G1636" i="4"/>
  <c r="I1636" i="4" s="1"/>
  <c r="G2330" i="4"/>
  <c r="I2330" i="4" s="1"/>
  <c r="G3856" i="4"/>
  <c r="I3856" i="4" s="1"/>
  <c r="G4320" i="4"/>
  <c r="I4320" i="4" s="1"/>
  <c r="G4680" i="4"/>
  <c r="I4680" i="4" s="1"/>
  <c r="G5680" i="4"/>
  <c r="I5680" i="4" s="1"/>
  <c r="G1772" i="4"/>
  <c r="I1772" i="4" s="1"/>
  <c r="G2659" i="4"/>
  <c r="I2659" i="4" s="1"/>
  <c r="G2212" i="4"/>
  <c r="I2212" i="4" s="1"/>
  <c r="G3339" i="4"/>
  <c r="I3339" i="4" s="1"/>
  <c r="G4146" i="4"/>
  <c r="I4146" i="4" s="1"/>
  <c r="G6034" i="4"/>
  <c r="I6034" i="4" s="1"/>
  <c r="G2956" i="4"/>
  <c r="I2956" i="4" s="1"/>
  <c r="G3906" i="4"/>
  <c r="I3906" i="4" s="1"/>
  <c r="G4730" i="4"/>
  <c r="I4730" i="4" s="1"/>
  <c r="G5522" i="4"/>
  <c r="I5522" i="4" s="1"/>
  <c r="G6074" i="4"/>
  <c r="I6074" i="4" s="1"/>
  <c r="G4553" i="4"/>
  <c r="I4553" i="4" s="1"/>
  <c r="G5894" i="4"/>
  <c r="I5894" i="4" s="1"/>
  <c r="G5215" i="4"/>
  <c r="I5215" i="4" s="1"/>
  <c r="G5607" i="4"/>
  <c r="I5607" i="4" s="1"/>
  <c r="G4919" i="4"/>
  <c r="I4919" i="4" s="1"/>
  <c r="G5751" i="4"/>
  <c r="I5751" i="4" s="1"/>
  <c r="G2195" i="4"/>
  <c r="I2195" i="4" s="1"/>
  <c r="G4431" i="4"/>
  <c r="I4431" i="4" s="1"/>
  <c r="G4183" i="4"/>
  <c r="I4183" i="4" s="1"/>
  <c r="G3058" i="4"/>
  <c r="I3058" i="4" s="1"/>
  <c r="G2605" i="4"/>
  <c r="I2605" i="4" s="1"/>
  <c r="G2315" i="4"/>
  <c r="I2315" i="4" s="1"/>
  <c r="G1987" i="4"/>
  <c r="I1987" i="4" s="1"/>
  <c r="G2993" i="4"/>
  <c r="I2993" i="4" s="1"/>
  <c r="G1437" i="4"/>
  <c r="I1437" i="4" s="1"/>
  <c r="G5762" i="4"/>
  <c r="I5762" i="4" s="1"/>
  <c r="G5372" i="4"/>
  <c r="I5372" i="4" s="1"/>
  <c r="G5890" i="4"/>
  <c r="I5890" i="4" s="1"/>
  <c r="G1911" i="4"/>
  <c r="I1911" i="4" s="1"/>
  <c r="G5292" i="4"/>
  <c r="I5292" i="4" s="1"/>
  <c r="G5753" i="4"/>
  <c r="I5753" i="4" s="1"/>
  <c r="G622" i="4"/>
  <c r="I622" i="4" s="1"/>
  <c r="G3097" i="4"/>
  <c r="I3097" i="4" s="1"/>
  <c r="G2141" i="4"/>
  <c r="I2141" i="4" s="1"/>
  <c r="G2459" i="4"/>
  <c r="I2459" i="4" s="1"/>
  <c r="G3016" i="4"/>
  <c r="I3016" i="4" s="1"/>
  <c r="G4905" i="4"/>
  <c r="I4905" i="4" s="1"/>
  <c r="G1786" i="4"/>
  <c r="I1786" i="4" s="1"/>
  <c r="G1821" i="4"/>
  <c r="I1821" i="4" s="1"/>
  <c r="G5065" i="4"/>
  <c r="I5065" i="4" s="1"/>
  <c r="G5002" i="4"/>
  <c r="I5002" i="4" s="1"/>
  <c r="G5076" i="4"/>
  <c r="I5076" i="4" s="1"/>
  <c r="G4722" i="4"/>
  <c r="I4722" i="4" s="1"/>
  <c r="G2129" i="4"/>
  <c r="I2129" i="4" s="1"/>
  <c r="G2621" i="4"/>
  <c r="I2621" i="4" s="1"/>
  <c r="G5422" i="4"/>
  <c r="I5422" i="4" s="1"/>
  <c r="G5420" i="4"/>
  <c r="I5420" i="4" s="1"/>
  <c r="G2341" i="4"/>
  <c r="I2341" i="4" s="1"/>
  <c r="G983" i="4"/>
  <c r="I983" i="4" s="1"/>
  <c r="G2725" i="4"/>
  <c r="I2725" i="4" s="1"/>
  <c r="G5842" i="4"/>
  <c r="I5842" i="4" s="1"/>
  <c r="G3543" i="4"/>
  <c r="I3543" i="4" s="1"/>
  <c r="G6123" i="4"/>
  <c r="I6123" i="4" s="1"/>
  <c r="G5329" i="4"/>
  <c r="I5329" i="4" s="1"/>
  <c r="G2413" i="4"/>
  <c r="I2413" i="4" s="1"/>
  <c r="G4049" i="4"/>
  <c r="I4049" i="4" s="1"/>
  <c r="G5698" i="4"/>
  <c r="I5698" i="4" s="1"/>
  <c r="G5547" i="4"/>
  <c r="I5547" i="4" s="1"/>
  <c r="G4820" i="4"/>
  <c r="I4820" i="4" s="1"/>
  <c r="G5531" i="4"/>
  <c r="I5531" i="4" s="1"/>
  <c r="G5428" i="4"/>
  <c r="I5428" i="4" s="1"/>
  <c r="G4532" i="4"/>
  <c r="I4532" i="4" s="1"/>
  <c r="G5939" i="4"/>
  <c r="I5939" i="4" s="1"/>
  <c r="G4956" i="4"/>
  <c r="I4956" i="4" s="1"/>
  <c r="G5996" i="4"/>
  <c r="I5996" i="4" s="1"/>
  <c r="G5770" i="4"/>
  <c r="I5770" i="4" s="1"/>
  <c r="G5603" i="4"/>
  <c r="I5603" i="4" s="1"/>
  <c r="G6147" i="4"/>
  <c r="I6147" i="4" s="1"/>
  <c r="G4947" i="4"/>
  <c r="I4947" i="4" s="1"/>
  <c r="G3939" i="4"/>
  <c r="I3939" i="4" s="1"/>
  <c r="G4499" i="4"/>
  <c r="I4499" i="4" s="1"/>
  <c r="G5251" i="4"/>
  <c r="I5251" i="4" s="1"/>
  <c r="G6115" i="4"/>
  <c r="I6115" i="4" s="1"/>
  <c r="G4924" i="4"/>
  <c r="I4924" i="4" s="1"/>
  <c r="G5356" i="4"/>
  <c r="I5356" i="4" s="1"/>
  <c r="G3380" i="4"/>
  <c r="I3380" i="4" s="1"/>
  <c r="G4060" i="4"/>
  <c r="I4060" i="4" s="1"/>
  <c r="G4284" i="4"/>
  <c r="I4284" i="4" s="1"/>
  <c r="G5348" i="4"/>
  <c r="I5348" i="4" s="1"/>
  <c r="G4833" i="4"/>
  <c r="I4833" i="4" s="1"/>
  <c r="G3827" i="4"/>
  <c r="I3827" i="4" s="1"/>
  <c r="G5523" i="4"/>
  <c r="I5523" i="4" s="1"/>
  <c r="G3804" i="4"/>
  <c r="I3804" i="4" s="1"/>
  <c r="G5108" i="4"/>
  <c r="I5108" i="4" s="1"/>
  <c r="G5836" i="4"/>
  <c r="I5836" i="4" s="1"/>
  <c r="G662" i="4"/>
  <c r="I662" i="4" s="1"/>
  <c r="G4380" i="4"/>
  <c r="I4380" i="4" s="1"/>
  <c r="G4834" i="4"/>
  <c r="I4834" i="4" s="1"/>
  <c r="G4758" i="4"/>
  <c r="I4758" i="4" s="1"/>
  <c r="G5662" i="4"/>
  <c r="I5662" i="4" s="1"/>
  <c r="G3559" i="4"/>
  <c r="I3559" i="4" s="1"/>
  <c r="G4506" i="4"/>
  <c r="I4506" i="4" s="1"/>
  <c r="G5730" i="4"/>
  <c r="I5730" i="4" s="1"/>
  <c r="G2284" i="4"/>
  <c r="I2284" i="4" s="1"/>
  <c r="G4978" i="4"/>
  <c r="I4978" i="4" s="1"/>
  <c r="G6079" i="4"/>
  <c r="I6079" i="4" s="1"/>
  <c r="G5375" i="4"/>
  <c r="I5375" i="4" s="1"/>
  <c r="G4527" i="4"/>
  <c r="I4527" i="4" s="1"/>
  <c r="G5023" i="4"/>
  <c r="I5023" i="4" s="1"/>
  <c r="G5327" i="4"/>
  <c r="I5327" i="4" s="1"/>
  <c r="G3002" i="4"/>
  <c r="I3002" i="4" s="1"/>
  <c r="G5264" i="4"/>
  <c r="I5264" i="4" s="1"/>
  <c r="G2403" i="4"/>
  <c r="I2403" i="4" s="1"/>
  <c r="G2944" i="4"/>
  <c r="I2944" i="4" s="1"/>
  <c r="G1706" i="4"/>
  <c r="I1706" i="4" s="1"/>
  <c r="G3648" i="4"/>
  <c r="I3648" i="4" s="1"/>
  <c r="G1963" i="4"/>
  <c r="I1963" i="4" s="1"/>
  <c r="G3936" i="4"/>
  <c r="I3936" i="4" s="1"/>
  <c r="G2651" i="4"/>
  <c r="I2651" i="4" s="1"/>
  <c r="G3036" i="4"/>
  <c r="I3036" i="4" s="1"/>
  <c r="G3523" i="4"/>
  <c r="I3523" i="4" s="1"/>
  <c r="G4857" i="4"/>
  <c r="I4857" i="4" s="1"/>
  <c r="G1247" i="4"/>
  <c r="I1247" i="4" s="1"/>
  <c r="G2752" i="4"/>
  <c r="I2752" i="4" s="1"/>
  <c r="G5118" i="4"/>
  <c r="I5118" i="4" s="1"/>
  <c r="G6134" i="4"/>
  <c r="I6134" i="4" s="1"/>
  <c r="G4038" i="4"/>
  <c r="I4038" i="4" s="1"/>
  <c r="G3600" i="4"/>
  <c r="I3600" i="4" s="1"/>
  <c r="G4007" i="4"/>
  <c r="I4007" i="4" s="1"/>
  <c r="G4759" i="4"/>
  <c r="I4759" i="4" s="1"/>
  <c r="G6143" i="4"/>
  <c r="I6143" i="4" s="1"/>
  <c r="G1890" i="4"/>
  <c r="I1890" i="4" s="1"/>
  <c r="G4047" i="4"/>
  <c r="I4047" i="4" s="1"/>
  <c r="G4535" i="4"/>
  <c r="I4535" i="4" s="1"/>
  <c r="G5231" i="4"/>
  <c r="I5231" i="4" s="1"/>
  <c r="G6071" i="4"/>
  <c r="I6071" i="4" s="1"/>
  <c r="G1659" i="4"/>
  <c r="I1659" i="4" s="1"/>
  <c r="G2490" i="4"/>
  <c r="I2490" i="4" s="1"/>
  <c r="G2914" i="4"/>
  <c r="I2914" i="4" s="1"/>
  <c r="G4352" i="4"/>
  <c r="I4352" i="4" s="1"/>
  <c r="G4752" i="4"/>
  <c r="I4752" i="4" s="1"/>
  <c r="G5080" i="4"/>
  <c r="I5080" i="4" s="1"/>
  <c r="G5544" i="4"/>
  <c r="I5544" i="4" s="1"/>
  <c r="G5888" i="4"/>
  <c r="I5888" i="4" s="1"/>
  <c r="G1668" i="4"/>
  <c r="I1668" i="4" s="1"/>
  <c r="G2547" i="4"/>
  <c r="I2547" i="4" s="1"/>
  <c r="G3250" i="4"/>
  <c r="I3250" i="4" s="1"/>
  <c r="G2647" i="4"/>
  <c r="I2647" i="4" s="1"/>
  <c r="G868" i="4"/>
  <c r="I868" i="4" s="1"/>
  <c r="G1818" i="4"/>
  <c r="I1818" i="4" s="1"/>
  <c r="G3288" i="4"/>
  <c r="I3288" i="4" s="1"/>
  <c r="G4423" i="4"/>
  <c r="I4423" i="4" s="1"/>
  <c r="G4831" i="4"/>
  <c r="I4831" i="4" s="1"/>
  <c r="G5535" i="4"/>
  <c r="I5535" i="4" s="1"/>
  <c r="G5967" i="4"/>
  <c r="I5967" i="4" s="1"/>
  <c r="G1652" i="4"/>
  <c r="I1652" i="4" s="1"/>
  <c r="G2634" i="4"/>
  <c r="I2634" i="4" s="1"/>
  <c r="G4056" i="4"/>
  <c r="I4056" i="4" s="1"/>
  <c r="G4584" i="4"/>
  <c r="I4584" i="4" s="1"/>
  <c r="G4952" i="4"/>
  <c r="I4952" i="4" s="1"/>
  <c r="G5504" i="4"/>
  <c r="I5504" i="4" s="1"/>
  <c r="G3258" i="4"/>
  <c r="I3258" i="4" s="1"/>
  <c r="G2404" i="4"/>
  <c r="I2404" i="4" s="1"/>
  <c r="G2828" i="4"/>
  <c r="I2828" i="4" s="1"/>
  <c r="G3619" i="4"/>
  <c r="I3619" i="4" s="1"/>
  <c r="G4098" i="4"/>
  <c r="I4098" i="4" s="1"/>
  <c r="G789" i="4"/>
  <c r="I789" i="4" s="1"/>
  <c r="G2882" i="4"/>
  <c r="I2882" i="4" s="1"/>
  <c r="G3976" i="4"/>
  <c r="I3976" i="4" s="1"/>
  <c r="G4616" i="4"/>
  <c r="I4616" i="4" s="1"/>
  <c r="G5064" i="4"/>
  <c r="I5064" i="4" s="1"/>
  <c r="G5400" i="4"/>
  <c r="I5400" i="4" s="1"/>
  <c r="G5872" i="4"/>
  <c r="I5872" i="4" s="1"/>
  <c r="G1868" i="4"/>
  <c r="I1868" i="4" s="1"/>
  <c r="G2491" i="4"/>
  <c r="I2491" i="4" s="1"/>
  <c r="G3762" i="4"/>
  <c r="I3762" i="4" s="1"/>
  <c r="G2084" i="4"/>
  <c r="I2084" i="4" s="1"/>
  <c r="G3219" i="4"/>
  <c r="I3219" i="4" s="1"/>
  <c r="G3866" i="4"/>
  <c r="I3866" i="4" s="1"/>
  <c r="G1574" i="4"/>
  <c r="I1574" i="4" s="1"/>
  <c r="G2716" i="4"/>
  <c r="I2716" i="4" s="1"/>
  <c r="G4218" i="4"/>
  <c r="I4218" i="4" s="1"/>
  <c r="G4350" i="4"/>
  <c r="I4350" i="4" s="1"/>
  <c r="G5654" i="4"/>
  <c r="I5654" i="4" s="1"/>
  <c r="G6150" i="4"/>
  <c r="I6150" i="4" s="1"/>
  <c r="G3671" i="4"/>
  <c r="I3671" i="4" s="1"/>
  <c r="G3392" i="4"/>
  <c r="I3392" i="4" s="1"/>
  <c r="G4039" i="4"/>
  <c r="I4039" i="4" s="1"/>
  <c r="G4895" i="4"/>
  <c r="I4895" i="4" s="1"/>
  <c r="G5623" i="4"/>
  <c r="I5623" i="4" s="1"/>
  <c r="G1770" i="4"/>
  <c r="I1770" i="4" s="1"/>
  <c r="G3584" i="4"/>
  <c r="I3584" i="4" s="1"/>
  <c r="G4551" i="4"/>
  <c r="I4551" i="4" s="1"/>
  <c r="G5055" i="4"/>
  <c r="I5055" i="4" s="1"/>
  <c r="G5367" i="4"/>
  <c r="I5367" i="4" s="1"/>
  <c r="G5767" i="4"/>
  <c r="I5767" i="4" s="1"/>
  <c r="G6087" i="4"/>
  <c r="I6087" i="4" s="1"/>
  <c r="G2058" i="4"/>
  <c r="I2058" i="4" s="1"/>
  <c r="G4224" i="4"/>
  <c r="I4224" i="4" s="1"/>
  <c r="G4576" i="4"/>
  <c r="I4576" i="4" s="1"/>
  <c r="G4531" i="4"/>
  <c r="I4531" i="4" s="1"/>
  <c r="G4446" i="4"/>
  <c r="I4446" i="4" s="1"/>
  <c r="G3780" i="4"/>
  <c r="I3780" i="4" s="1"/>
  <c r="G4102" i="4"/>
  <c r="I4102" i="4" s="1"/>
  <c r="G1879" i="4"/>
  <c r="I1879" i="4" s="1"/>
  <c r="G1815" i="4"/>
  <c r="I1815" i="4" s="1"/>
  <c r="G4916" i="4"/>
  <c r="I4916" i="4" s="1"/>
  <c r="G4230" i="4"/>
  <c r="I4230" i="4" s="1"/>
  <c r="G2753" i="4"/>
  <c r="I2753" i="4" s="1"/>
  <c r="G694" i="4"/>
  <c r="I694" i="4" s="1"/>
  <c r="G3439" i="4"/>
  <c r="I3439" i="4" s="1"/>
  <c r="G5953" i="4"/>
  <c r="I5953" i="4" s="1"/>
  <c r="G4993" i="4"/>
  <c r="I4993" i="4" s="1"/>
  <c r="G5294" i="4"/>
  <c r="I5294" i="4" s="1"/>
  <c r="G6146" i="4"/>
  <c r="I6146" i="4" s="1"/>
  <c r="G4841" i="4"/>
  <c r="I4841" i="4" s="1"/>
  <c r="G5826" i="4"/>
  <c r="I5826" i="4" s="1"/>
  <c r="G3577" i="4"/>
  <c r="I3577" i="4" s="1"/>
  <c r="G2439" i="4"/>
  <c r="I2439" i="4" s="1"/>
  <c r="G5718" i="4"/>
  <c r="I5718" i="4" s="1"/>
  <c r="G3321" i="4"/>
  <c r="I3321" i="4" s="1"/>
  <c r="G1175" i="4"/>
  <c r="I1175" i="4" s="1"/>
  <c r="G1981" i="4"/>
  <c r="I1981" i="4" s="1"/>
  <c r="G2328" i="4"/>
  <c r="I2328" i="4" s="1"/>
  <c r="G3545" i="4"/>
  <c r="I3545" i="4" s="1"/>
  <c r="G2889" i="4"/>
  <c r="I2889" i="4" s="1"/>
  <c r="G5686" i="4"/>
  <c r="I5686" i="4" s="1"/>
  <c r="G3726" i="4"/>
  <c r="I3726" i="4" s="1"/>
  <c r="G1047" i="4"/>
  <c r="I1047" i="4" s="1"/>
  <c r="G940" i="4"/>
  <c r="I940" i="4" s="1"/>
  <c r="G4449" i="4"/>
  <c r="I4449" i="4" s="1"/>
  <c r="G2072" i="4"/>
  <c r="I2072" i="4" s="1"/>
  <c r="G5441" i="4"/>
  <c r="I5441" i="4" s="1"/>
  <c r="G4331" i="4"/>
  <c r="I4331" i="4" s="1"/>
  <c r="G5243" i="4"/>
  <c r="I5243" i="4" s="1"/>
  <c r="G5868" i="4"/>
  <c r="I5868" i="4" s="1"/>
  <c r="G3612" i="4"/>
  <c r="I3612" i="4" s="1"/>
  <c r="G3859" i="4"/>
  <c r="I3859" i="4" s="1"/>
  <c r="G3420" i="4"/>
  <c r="I3420" i="4" s="1"/>
  <c r="G5675" i="4"/>
  <c r="I5675" i="4" s="1"/>
  <c r="G3740" i="4"/>
  <c r="I3740" i="4" s="1"/>
  <c r="G3836" i="4"/>
  <c r="I3836" i="4" s="1"/>
  <c r="G5212" i="4"/>
  <c r="I5212" i="4" s="1"/>
  <c r="G3628" i="4"/>
  <c r="I3628" i="4" s="1"/>
  <c r="G5316" i="4"/>
  <c r="I5316" i="4" s="1"/>
  <c r="G5410" i="4"/>
  <c r="I5410" i="4" s="1"/>
  <c r="G4363" i="4"/>
  <c r="I4363" i="4" s="1"/>
  <c r="G4635" i="4"/>
  <c r="I4635" i="4" s="1"/>
  <c r="G5795" i="4"/>
  <c r="I5795" i="4" s="1"/>
  <c r="G5532" i="4"/>
  <c r="I5532" i="4" s="1"/>
  <c r="G5577" i="4"/>
  <c r="I5577" i="4" s="1"/>
  <c r="G5707" i="4"/>
  <c r="I5707" i="4" s="1"/>
  <c r="G2012" i="4"/>
  <c r="I2012" i="4" s="1"/>
  <c r="G4595" i="4"/>
  <c r="I4595" i="4" s="1"/>
  <c r="G4275" i="4"/>
  <c r="I4275" i="4" s="1"/>
  <c r="G5051" i="4"/>
  <c r="I5051" i="4" s="1"/>
  <c r="G5731" i="4"/>
  <c r="I5731" i="4" s="1"/>
  <c r="G4308" i="4"/>
  <c r="I4308" i="4" s="1"/>
  <c r="G5508" i="4"/>
  <c r="I5508" i="4" s="1"/>
  <c r="G3868" i="4"/>
  <c r="I3868" i="4" s="1"/>
  <c r="G4836" i="4"/>
  <c r="I4836" i="4" s="1"/>
  <c r="G5972" i="4"/>
  <c r="I5972" i="4" s="1"/>
  <c r="G3588" i="4"/>
  <c r="I3588" i="4" s="1"/>
  <c r="G5380" i="4"/>
  <c r="I5380" i="4" s="1"/>
  <c r="G6044" i="4"/>
  <c r="I6044" i="4" s="1"/>
  <c r="G4918" i="4"/>
  <c r="I4918" i="4" s="1"/>
  <c r="G5233" i="4"/>
  <c r="I5233" i="4" s="1"/>
  <c r="G2076" i="4"/>
  <c r="I2076" i="4" s="1"/>
  <c r="G1174" i="4"/>
  <c r="I1174" i="4" s="1"/>
  <c r="G4582" i="4"/>
  <c r="I4582" i="4" s="1"/>
  <c r="G5306" i="4"/>
  <c r="I5306" i="4" s="1"/>
  <c r="G5514" i="4"/>
  <c r="I5514" i="4" s="1"/>
  <c r="G4334" i="4"/>
  <c r="I4334" i="4" s="1"/>
  <c r="G5830" i="4"/>
  <c r="I5830" i="4" s="1"/>
  <c r="G4686" i="4"/>
  <c r="I4686" i="4" s="1"/>
  <c r="G4862" i="4"/>
  <c r="I4862" i="4" s="1"/>
  <c r="G5174" i="4"/>
  <c r="I5174" i="4" s="1"/>
  <c r="G804" i="4"/>
  <c r="I804" i="4" s="1"/>
  <c r="G1794" i="4"/>
  <c r="I1794" i="4" s="1"/>
  <c r="G3088" i="4"/>
  <c r="I3088" i="4" s="1"/>
  <c r="G3863" i="4"/>
  <c r="I3863" i="4" s="1"/>
  <c r="G4303" i="4"/>
  <c r="I4303" i="4" s="1"/>
  <c r="G4743" i="4"/>
  <c r="I4743" i="4" s="1"/>
  <c r="G5711" i="4"/>
  <c r="I5711" i="4" s="1"/>
  <c r="G1946" i="4"/>
  <c r="I1946" i="4" s="1"/>
  <c r="G3336" i="4"/>
  <c r="I3336" i="4" s="1"/>
  <c r="G3784" i="4"/>
  <c r="I3784" i="4" s="1"/>
  <c r="G5799" i="4"/>
  <c r="I5799" i="4" s="1"/>
  <c r="G1644" i="4"/>
  <c r="I1644" i="4" s="1"/>
  <c r="G2362" i="4"/>
  <c r="I2362" i="4" s="1"/>
  <c r="G3968" i="4"/>
  <c r="I3968" i="4" s="1"/>
  <c r="G4424" i="4"/>
  <c r="I4424" i="4" s="1"/>
  <c r="G4832" i="4"/>
  <c r="I4832" i="4" s="1"/>
  <c r="G5608" i="4"/>
  <c r="I5608" i="4" s="1"/>
  <c r="G6024" i="4"/>
  <c r="I6024" i="4" s="1"/>
  <c r="G1732" i="4"/>
  <c r="I1732" i="4" s="1"/>
  <c r="G3746" i="4"/>
  <c r="I3746" i="4" s="1"/>
  <c r="G4441" i="4"/>
  <c r="I4441" i="4" s="1"/>
  <c r="G5729" i="4"/>
  <c r="I5729" i="4" s="1"/>
  <c r="G5318" i="4"/>
  <c r="I5318" i="4" s="1"/>
  <c r="G2783" i="4"/>
  <c r="I2783" i="4" s="1"/>
  <c r="G4087" i="4"/>
  <c r="I4087" i="4" s="1"/>
  <c r="G4487" i="4"/>
  <c r="I4487" i="4" s="1"/>
  <c r="G4879" i="4"/>
  <c r="I4879" i="4" s="1"/>
  <c r="G5775" i="4"/>
  <c r="I5775" i="4" s="1"/>
  <c r="G6159" i="4"/>
  <c r="I6159" i="4" s="1"/>
  <c r="G2482" i="4"/>
  <c r="I2482" i="4" s="1"/>
  <c r="G4656" i="4"/>
  <c r="I4656" i="4" s="1"/>
  <c r="G5048" i="4"/>
  <c r="I5048" i="4" s="1"/>
  <c r="G5592" i="4"/>
  <c r="I5592" i="4" s="1"/>
  <c r="G6104" i="4"/>
  <c r="I6104" i="4" s="1"/>
  <c r="G966" i="4"/>
  <c r="I966" i="4" s="1"/>
  <c r="G1836" i="4"/>
  <c r="I1836" i="4" s="1"/>
  <c r="G3722" i="4"/>
  <c r="I3722" i="4" s="1"/>
  <c r="G1303" i="4"/>
  <c r="I1303" i="4" s="1"/>
  <c r="G2388" i="4"/>
  <c r="I2388" i="4" s="1"/>
  <c r="G2916" i="4"/>
  <c r="I2916" i="4" s="1"/>
  <c r="G3467" i="4"/>
  <c r="I3467" i="4" s="1"/>
  <c r="G4034" i="4"/>
  <c r="I4034" i="4" s="1"/>
  <c r="G4626" i="4"/>
  <c r="I4626" i="4" s="1"/>
  <c r="G5546" i="4"/>
  <c r="I5546" i="4" s="1"/>
  <c r="G1723" i="4"/>
  <c r="I1723" i="4" s="1"/>
  <c r="G2458" i="4"/>
  <c r="I2458" i="4" s="1"/>
  <c r="G3952" i="4"/>
  <c r="I3952" i="4" s="1"/>
  <c r="G4416" i="4"/>
  <c r="I4416" i="4" s="1"/>
  <c r="G4912" i="4"/>
  <c r="I4912" i="4" s="1"/>
  <c r="G5376" i="4"/>
  <c r="I5376" i="4" s="1"/>
  <c r="G5776" i="4"/>
  <c r="I5776" i="4" s="1"/>
  <c r="G2011" i="4"/>
  <c r="I2011" i="4" s="1"/>
  <c r="G2819" i="4"/>
  <c r="I2819" i="4" s="1"/>
  <c r="G3226" i="4"/>
  <c r="I3226" i="4" s="1"/>
  <c r="G1095" i="4"/>
  <c r="I1095" i="4" s="1"/>
  <c r="G3475" i="4"/>
  <c r="I3475" i="4" s="1"/>
  <c r="G4250" i="4"/>
  <c r="I4250" i="4" s="1"/>
  <c r="G5074" i="4"/>
  <c r="I5074" i="4" s="1"/>
  <c r="G2316" i="4"/>
  <c r="I2316" i="4" s="1"/>
  <c r="G4202" i="4"/>
  <c r="I4202" i="4" s="1"/>
  <c r="G4818" i="4"/>
  <c r="I4818" i="4" s="1"/>
  <c r="G5618" i="4"/>
  <c r="I5618" i="4" s="1"/>
  <c r="G3272" i="4"/>
  <c r="I3272" i="4" s="1"/>
  <c r="G5129" i="4"/>
  <c r="I5129" i="4" s="1"/>
  <c r="G3383" i="4"/>
  <c r="I3383" i="4" s="1"/>
  <c r="G5646" i="4"/>
  <c r="I5646" i="4" s="1"/>
  <c r="G5663" i="4"/>
  <c r="I5663" i="4" s="1"/>
  <c r="G3416" i="4"/>
  <c r="I3416" i="4" s="1"/>
  <c r="G5815" i="4"/>
  <c r="I5815" i="4" s="1"/>
  <c r="G4688" i="4"/>
  <c r="I4688" i="4" s="1"/>
  <c r="G1964" i="4"/>
  <c r="I1964" i="4" s="1"/>
  <c r="G5974" i="4"/>
  <c r="I5974" i="4" s="1"/>
  <c r="G4559" i="4"/>
  <c r="I4559" i="4" s="1"/>
  <c r="G3736" i="4"/>
  <c r="I3736" i="4" s="1"/>
  <c r="G2609" i="4"/>
  <c r="I2609" i="4" s="1"/>
  <c r="G5161" i="4"/>
  <c r="I5161" i="4" s="1"/>
  <c r="G4001" i="4"/>
  <c r="I4001" i="4" s="1"/>
  <c r="G3289" i="4"/>
  <c r="I3289" i="4" s="1"/>
  <c r="G4996" i="4"/>
  <c r="I4996" i="4" s="1"/>
  <c r="G5491" i="4"/>
  <c r="I5491" i="4" s="1"/>
  <c r="G2831" i="4"/>
  <c r="I2831" i="4" s="1"/>
  <c r="G5326" i="4"/>
  <c r="I5326" i="4" s="1"/>
  <c r="G4804" i="4"/>
  <c r="I4804" i="4" s="1"/>
  <c r="G3841" i="4"/>
  <c r="I3841" i="4" s="1"/>
  <c r="G4682" i="4"/>
  <c r="I4682" i="4" s="1"/>
  <c r="G2469" i="4"/>
  <c r="I2469" i="4" s="1"/>
  <c r="G4564" i="4"/>
  <c r="I4564" i="4" s="1"/>
  <c r="G3068" i="4"/>
  <c r="I3068" i="4" s="1"/>
  <c r="G3953" i="4"/>
  <c r="I3953" i="4" s="1"/>
  <c r="G4670" i="4"/>
  <c r="I4670" i="4" s="1"/>
  <c r="G2495" i="4"/>
  <c r="I2495" i="4" s="1"/>
  <c r="G2793" i="4"/>
  <c r="I2793" i="4" s="1"/>
  <c r="G2073" i="4"/>
  <c r="I2073" i="4" s="1"/>
  <c r="G5713" i="4"/>
  <c r="I5713" i="4" s="1"/>
  <c r="G2139" i="4"/>
  <c r="I2139" i="4" s="1"/>
  <c r="G2744" i="4"/>
  <c r="I2744" i="4" s="1"/>
  <c r="G4187" i="4"/>
  <c r="I4187" i="4" s="1"/>
  <c r="G5995" i="4"/>
  <c r="I5995" i="4" s="1"/>
  <c r="G1807" i="4"/>
  <c r="I1807" i="4" s="1"/>
  <c r="G3910" i="4"/>
  <c r="I3910" i="4" s="1"/>
  <c r="G5366" i="4"/>
  <c r="I5366" i="4" s="1"/>
  <c r="G2399" i="4"/>
  <c r="I2399" i="4" s="1"/>
  <c r="G4313" i="4"/>
  <c r="I4313" i="4" s="1"/>
  <c r="G1743" i="4"/>
  <c r="I1743" i="4" s="1"/>
  <c r="G5907" i="4"/>
  <c r="I5907" i="4" s="1"/>
  <c r="G3844" i="4"/>
  <c r="I3844" i="4" s="1"/>
  <c r="G4131" i="4"/>
  <c r="I4131" i="4" s="1"/>
  <c r="G3860" i="4"/>
  <c r="I3860" i="4" s="1"/>
  <c r="G3820" i="4"/>
  <c r="I3820" i="4" s="1"/>
  <c r="G5948" i="4"/>
  <c r="I5948" i="4" s="1"/>
  <c r="G5347" i="4"/>
  <c r="I5347" i="4" s="1"/>
  <c r="G4436" i="4"/>
  <c r="I4436" i="4" s="1"/>
  <c r="G3987" i="4"/>
  <c r="I3987" i="4" s="1"/>
  <c r="G5763" i="4"/>
  <c r="I5763" i="4" s="1"/>
  <c r="G5100" i="4"/>
  <c r="I5100" i="4" s="1"/>
  <c r="G3883" i="4"/>
  <c r="I3883" i="4" s="1"/>
  <c r="G5683" i="4"/>
  <c r="I5683" i="4" s="1"/>
  <c r="G4132" i="4"/>
  <c r="I4132" i="4" s="1"/>
  <c r="G5276" i="4"/>
  <c r="I5276" i="4" s="1"/>
  <c r="G5107" i="4"/>
  <c r="I5107" i="4" s="1"/>
  <c r="G4011" i="4"/>
  <c r="I4011" i="4" s="1"/>
  <c r="G3412" i="4"/>
  <c r="I3412" i="4" s="1"/>
  <c r="G4508" i="4"/>
  <c r="I4508" i="4" s="1"/>
  <c r="G5028" i="4"/>
  <c r="I5028" i="4" s="1"/>
  <c r="G5484" i="4"/>
  <c r="I5484" i="4" s="1"/>
  <c r="G3596" i="4"/>
  <c r="I3596" i="4" s="1"/>
  <c r="G4324" i="4"/>
  <c r="I4324" i="4" s="1"/>
  <c r="G5556" i="4"/>
  <c r="I5556" i="4" s="1"/>
  <c r="G3548" i="4"/>
  <c r="I3548" i="4" s="1"/>
  <c r="G4460" i="4"/>
  <c r="I4460" i="4" s="1"/>
  <c r="G5954" i="4"/>
  <c r="I5954" i="4" s="1"/>
  <c r="G4139" i="4"/>
  <c r="I4139" i="4" s="1"/>
  <c r="G3899" i="4"/>
  <c r="I3899" i="4" s="1"/>
  <c r="G5883" i="4"/>
  <c r="I5883" i="4" s="1"/>
  <c r="G3940" i="4"/>
  <c r="I3940" i="4" s="1"/>
  <c r="G4660" i="4"/>
  <c r="I4660" i="4" s="1"/>
  <c r="G5220" i="4"/>
  <c r="I5220" i="4" s="1"/>
  <c r="G6059" i="4"/>
  <c r="I6059" i="4" s="1"/>
  <c r="G4739" i="4"/>
  <c r="I4739" i="4" s="1"/>
  <c r="G4620" i="4"/>
  <c r="I4620" i="4" s="1"/>
  <c r="G6058" i="4"/>
  <c r="I6058" i="4" s="1"/>
  <c r="G4318" i="4"/>
  <c r="I4318" i="4" s="1"/>
  <c r="G5790" i="4"/>
  <c r="I5790" i="4" s="1"/>
  <c r="G4247" i="4"/>
  <c r="I4247" i="4" s="1"/>
  <c r="G4770" i="4"/>
  <c r="I4770" i="4" s="1"/>
  <c r="G5690" i="4"/>
  <c r="I5690" i="4" s="1"/>
  <c r="G2852" i="4"/>
  <c r="I2852" i="4" s="1"/>
  <c r="G3426" i="4"/>
  <c r="I3426" i="4" s="1"/>
  <c r="G4982" i="4"/>
  <c r="I4982" i="4" s="1"/>
  <c r="G6142" i="4"/>
  <c r="I6142" i="4" s="1"/>
  <c r="G5479" i="4"/>
  <c r="I5479" i="4" s="1"/>
  <c r="G2457" i="4"/>
  <c r="I2457" i="4" s="1"/>
  <c r="G5975" i="4"/>
  <c r="I5975" i="4" s="1"/>
  <c r="G4928" i="4"/>
  <c r="I4928" i="4" s="1"/>
  <c r="G950" i="4"/>
  <c r="I950" i="4" s="1"/>
  <c r="G5199" i="4"/>
  <c r="I5199" i="4" s="1"/>
  <c r="G4090" i="4"/>
  <c r="I4090" i="4" s="1"/>
  <c r="G1938" i="4"/>
  <c r="I1938" i="4" s="1"/>
  <c r="G757" i="4"/>
  <c r="I757" i="4" s="1"/>
  <c r="G5566" i="4"/>
  <c r="I5566" i="4" s="1"/>
  <c r="G3680" i="4"/>
  <c r="I3680" i="4" s="1"/>
  <c r="G4327" i="4"/>
  <c r="I4327" i="4" s="1"/>
  <c r="G4863" i="4"/>
  <c r="I4863" i="4" s="1"/>
  <c r="G5295" i="4"/>
  <c r="I5295" i="4" s="1"/>
  <c r="G1028" i="4"/>
  <c r="I1028" i="4" s="1"/>
  <c r="G4159" i="4"/>
  <c r="I4159" i="4" s="1"/>
  <c r="G4631" i="4"/>
  <c r="I4631" i="4" s="1"/>
  <c r="G4983" i="4"/>
  <c r="I4983" i="4" s="1"/>
  <c r="G5351" i="4"/>
  <c r="I5351" i="4" s="1"/>
  <c r="G6127" i="4"/>
  <c r="I6127" i="4" s="1"/>
  <c r="G1779" i="4"/>
  <c r="I1779" i="4" s="1"/>
  <c r="G2570" i="4"/>
  <c r="I2570" i="4" s="1"/>
  <c r="G3042" i="4"/>
  <c r="I3042" i="4" s="1"/>
  <c r="G4448" i="4"/>
  <c r="I4448" i="4" s="1"/>
  <c r="G4848" i="4"/>
  <c r="I4848" i="4" s="1"/>
  <c r="G5192" i="4"/>
  <c r="I5192" i="4" s="1"/>
  <c r="G5624" i="4"/>
  <c r="I5624" i="4" s="1"/>
  <c r="G5960" i="4"/>
  <c r="I5960" i="4" s="1"/>
  <c r="G1828" i="4"/>
  <c r="I1828" i="4" s="1"/>
  <c r="G2827" i="4"/>
  <c r="I2827" i="4" s="1"/>
  <c r="G3338" i="4"/>
  <c r="I3338" i="4" s="1"/>
  <c r="G3126" i="4"/>
  <c r="I3126" i="4" s="1"/>
  <c r="G1044" i="4"/>
  <c r="I1044" i="4" s="1"/>
  <c r="G1954" i="4"/>
  <c r="I1954" i="4" s="1"/>
  <c r="G3536" i="4"/>
  <c r="I3536" i="4" s="1"/>
  <c r="G4511" i="4"/>
  <c r="I4511" i="4" s="1"/>
  <c r="G5239" i="4"/>
  <c r="I5239" i="4" s="1"/>
  <c r="G5615" i="4"/>
  <c r="I5615" i="4" s="1"/>
  <c r="G6095" i="4"/>
  <c r="I6095" i="4" s="1"/>
  <c r="G2258" i="4"/>
  <c r="I2258" i="4" s="1"/>
  <c r="G3026" i="4"/>
  <c r="I3026" i="4" s="1"/>
  <c r="G4160" i="4"/>
  <c r="I4160" i="4" s="1"/>
  <c r="G5072" i="4"/>
  <c r="I5072" i="4" s="1"/>
  <c r="G5616" i="4"/>
  <c r="I5616" i="4" s="1"/>
  <c r="G974" i="4"/>
  <c r="I974" i="4" s="1"/>
  <c r="G2395" i="4"/>
  <c r="I2395" i="4" s="1"/>
  <c r="G1071" i="4"/>
  <c r="I1071" i="4" s="1"/>
  <c r="G2476" i="4"/>
  <c r="I2476" i="4" s="1"/>
  <c r="G3139" i="4"/>
  <c r="I3139" i="4" s="1"/>
  <c r="G3779" i="4"/>
  <c r="I3779" i="4" s="1"/>
  <c r="G4658" i="4"/>
  <c r="I4658" i="4" s="1"/>
  <c r="G1675" i="4"/>
  <c r="I1675" i="4" s="1"/>
  <c r="G2994" i="4"/>
  <c r="I2994" i="4" s="1"/>
  <c r="G4112" i="4"/>
  <c r="I4112" i="4" s="1"/>
  <c r="G4704" i="4"/>
  <c r="I4704" i="4" s="1"/>
  <c r="G5152" i="4"/>
  <c r="I5152" i="4" s="1"/>
  <c r="G5488" i="4"/>
  <c r="I5488" i="4" s="1"/>
  <c r="G5968" i="4"/>
  <c r="I5968" i="4" s="1"/>
  <c r="G2835" i="4"/>
  <c r="I2835" i="4" s="1"/>
  <c r="G727" i="4"/>
  <c r="I727" i="4" s="1"/>
  <c r="G2652" i="4"/>
  <c r="I2652" i="4" s="1"/>
  <c r="G3491" i="4"/>
  <c r="I3491" i="4" s="1"/>
  <c r="G5186" i="4"/>
  <c r="I5186" i="4" s="1"/>
  <c r="G2028" i="4"/>
  <c r="I2028" i="4" s="1"/>
  <c r="G2980" i="4"/>
  <c r="I2980" i="4" s="1"/>
  <c r="G5914" i="4"/>
  <c r="I5914" i="4" s="1"/>
  <c r="G5054" i="4"/>
  <c r="I5054" i="4" s="1"/>
  <c r="G4286" i="4"/>
  <c r="I4286" i="4" s="1"/>
  <c r="G964" i="4"/>
  <c r="I964" i="4" s="1"/>
  <c r="G3544" i="4"/>
  <c r="I3544" i="4" s="1"/>
  <c r="G4151" i="4"/>
  <c r="I4151" i="4" s="1"/>
  <c r="G4967" i="4"/>
  <c r="I4967" i="4" s="1"/>
  <c r="G5671" i="4"/>
  <c r="I5671" i="4" s="1"/>
  <c r="G1914" i="4"/>
  <c r="I1914" i="4" s="1"/>
  <c r="G4287" i="4"/>
  <c r="I4287" i="4" s="1"/>
  <c r="G4751" i="4"/>
  <c r="I4751" i="4" s="1"/>
  <c r="G5119" i="4"/>
  <c r="I5119" i="4" s="1"/>
  <c r="G5463" i="4"/>
  <c r="I5463" i="4" s="1"/>
  <c r="G5839" i="4"/>
  <c r="I5839" i="4" s="1"/>
  <c r="G2394" i="4"/>
  <c r="I2394" i="4" s="1"/>
  <c r="G3225" i="4"/>
  <c r="I3225" i="4" s="1"/>
  <c r="G4296" i="4"/>
  <c r="I4296" i="4" s="1"/>
  <c r="G4672" i="4"/>
  <c r="I4672" i="4" s="1"/>
  <c r="G5697" i="4"/>
  <c r="I5697" i="4" s="1"/>
  <c r="G5505" i="4"/>
  <c r="I5505" i="4" s="1"/>
  <c r="G1583" i="4"/>
  <c r="I1583" i="4" s="1"/>
  <c r="G1847" i="4"/>
  <c r="I1847" i="4" s="1"/>
  <c r="G2717" i="4"/>
  <c r="I2717" i="4" s="1"/>
  <c r="G6132" i="4"/>
  <c r="I6132" i="4" s="1"/>
  <c r="G5203" i="4"/>
  <c r="I5203" i="4" s="1"/>
  <c r="G5956" i="4"/>
  <c r="I5956" i="4" s="1"/>
  <c r="G5742" i="4"/>
  <c r="I5742" i="4" s="1"/>
  <c r="G5958" i="4"/>
  <c r="I5958" i="4" s="1"/>
  <c r="G5388" i="4"/>
  <c r="I5388" i="4" s="1"/>
  <c r="G2881" i="4"/>
  <c r="I2881" i="4" s="1"/>
  <c r="G2121" i="4"/>
  <c r="I2121" i="4" s="1"/>
  <c r="G4201" i="4"/>
  <c r="I4201" i="4" s="1"/>
  <c r="G5962" i="4"/>
  <c r="I5962" i="4" s="1"/>
  <c r="G4554" i="4"/>
  <c r="I4554" i="4" s="1"/>
  <c r="G5802" i="4"/>
  <c r="I5802" i="4" s="1"/>
  <c r="G2813" i="4"/>
  <c r="I2813" i="4" s="1"/>
  <c r="G5187" i="4"/>
  <c r="I5187" i="4" s="1"/>
  <c r="G4345" i="4"/>
  <c r="I4345" i="4" s="1"/>
  <c r="G1276" i="4"/>
  <c r="I1276" i="4" s="1"/>
  <c r="G3948" i="4"/>
  <c r="I3948" i="4" s="1"/>
  <c r="G2185" i="4"/>
  <c r="I2185" i="4" s="1"/>
  <c r="G1853" i="4"/>
  <c r="I1853" i="4" s="1"/>
  <c r="G3187" i="4"/>
  <c r="I3187" i="4" s="1"/>
  <c r="G2337" i="4"/>
  <c r="I2337" i="4" s="1"/>
  <c r="G5260" i="4"/>
  <c r="I5260" i="4" s="1"/>
  <c r="G4561" i="4"/>
  <c r="I4561" i="4" s="1"/>
  <c r="G4003" i="4"/>
  <c r="I4003" i="4" s="1"/>
  <c r="G5012" i="4"/>
  <c r="I5012" i="4" s="1"/>
  <c r="G5963" i="4"/>
  <c r="I5963" i="4" s="1"/>
  <c r="G4059" i="4"/>
  <c r="I4059" i="4" s="1"/>
  <c r="G6171" i="4"/>
  <c r="I6171" i="4" s="1"/>
  <c r="G6092" i="4"/>
  <c r="I6092" i="4" s="1"/>
  <c r="G4860" i="4"/>
  <c r="I4860" i="4" s="1"/>
  <c r="G5275" i="4"/>
  <c r="I5275" i="4" s="1"/>
  <c r="G3876" i="4"/>
  <c r="I3876" i="4" s="1"/>
  <c r="G5612" i="4"/>
  <c r="I5612" i="4" s="1"/>
  <c r="G4036" i="4"/>
  <c r="I4036" i="4" s="1"/>
  <c r="G6011" i="4"/>
  <c r="I6011" i="4" s="1"/>
  <c r="G4220" i="4"/>
  <c r="I4220" i="4" s="1"/>
  <c r="G4763" i="4"/>
  <c r="I4763" i="4" s="1"/>
  <c r="G5899" i="4"/>
  <c r="I5899" i="4" s="1"/>
  <c r="G4092" i="4"/>
  <c r="I4092" i="4" s="1"/>
  <c r="G2593" i="4"/>
  <c r="I2593" i="4" s="1"/>
  <c r="G4027" i="4"/>
  <c r="I4027" i="4" s="1"/>
  <c r="G3947" i="4"/>
  <c r="I3947" i="4" s="1"/>
  <c r="G4507" i="4"/>
  <c r="I4507" i="4" s="1"/>
  <c r="G5931" i="4"/>
  <c r="I5931" i="4" s="1"/>
  <c r="G3484" i="4"/>
  <c r="I3484" i="4" s="1"/>
  <c r="G4948" i="4"/>
  <c r="I4948" i="4" s="1"/>
  <c r="G5764" i="4"/>
  <c r="I5764" i="4" s="1"/>
  <c r="G4116" i="4"/>
  <c r="I4116" i="4" s="1"/>
  <c r="G5476" i="4"/>
  <c r="I5476" i="4" s="1"/>
  <c r="G6100" i="4"/>
  <c r="I6100" i="4" s="1"/>
  <c r="G3756" i="4"/>
  <c r="I3756" i="4" s="1"/>
  <c r="G5564" i="4"/>
  <c r="I5564" i="4" s="1"/>
  <c r="G5386" i="4"/>
  <c r="I5386" i="4" s="1"/>
  <c r="G679" i="4"/>
  <c r="I679" i="4" s="1"/>
  <c r="G3171" i="4"/>
  <c r="I3171" i="4" s="1"/>
  <c r="G3546" i="4"/>
  <c r="I3546" i="4" s="1"/>
  <c r="G4510" i="4"/>
  <c r="I4510" i="4" s="1"/>
  <c r="G4118" i="4"/>
  <c r="I4118" i="4" s="1"/>
  <c r="G3511" i="4"/>
  <c r="I3511" i="4" s="1"/>
  <c r="G4376" i="4"/>
  <c r="I4376" i="4" s="1"/>
  <c r="G2384" i="4"/>
  <c r="I2384" i="4" s="1"/>
  <c r="G1012" i="4"/>
  <c r="I1012" i="4" s="1"/>
  <c r="G2313" i="4"/>
  <c r="I2313" i="4" s="1"/>
  <c r="G3296" i="4"/>
  <c r="I3296" i="4" s="1"/>
  <c r="G3959" i="4"/>
  <c r="I3959" i="4" s="1"/>
  <c r="G4399" i="4"/>
  <c r="I4399" i="4" s="1"/>
  <c r="G5015" i="4"/>
  <c r="I5015" i="4" s="1"/>
  <c r="G6063" i="4"/>
  <c r="I6063" i="4" s="1"/>
  <c r="G1436" i="4"/>
  <c r="I1436" i="4" s="1"/>
  <c r="G3400" i="4"/>
  <c r="I3400" i="4" s="1"/>
  <c r="G4239" i="4"/>
  <c r="I4239" i="4" s="1"/>
  <c r="G4607" i="4"/>
  <c r="I4607" i="4" s="1"/>
  <c r="G5087" i="4"/>
  <c r="I5087" i="4" s="1"/>
  <c r="G5407" i="4"/>
  <c r="I5407" i="4" s="1"/>
  <c r="G1739" i="4"/>
  <c r="I1739" i="4" s="1"/>
  <c r="G2546" i="4"/>
  <c r="I2546" i="4" s="1"/>
  <c r="G3457" i="4"/>
  <c r="I3457" i="4" s="1"/>
  <c r="G4080" i="4"/>
  <c r="I4080" i="4" s="1"/>
  <c r="G4528" i="4"/>
  <c r="I4528" i="4" s="1"/>
  <c r="G5352" i="4"/>
  <c r="I5352" i="4" s="1"/>
  <c r="G5688" i="4"/>
  <c r="I5688" i="4" s="1"/>
  <c r="G6096" i="4"/>
  <c r="I6096" i="4" s="1"/>
  <c r="G1900" i="4"/>
  <c r="I1900" i="4" s="1"/>
  <c r="G3234" i="4"/>
  <c r="I3234" i="4" s="1"/>
  <c r="G3865" i="4"/>
  <c r="I3865" i="4" s="1"/>
  <c r="G4569" i="4"/>
  <c r="I4569" i="4" s="1"/>
  <c r="G5809" i="4"/>
  <c r="I5809" i="4" s="1"/>
  <c r="G3287" i="4"/>
  <c r="I3287" i="4" s="1"/>
  <c r="G5942" i="4"/>
  <c r="I5942" i="4" s="1"/>
  <c r="G3374" i="4"/>
  <c r="I3374" i="4" s="1"/>
  <c r="G3120" i="4"/>
  <c r="I3120" i="4" s="1"/>
  <c r="G3744" i="4"/>
  <c r="I3744" i="4" s="1"/>
  <c r="G4191" i="4"/>
  <c r="I4191" i="4" s="1"/>
  <c r="G4591" i="4"/>
  <c r="I4591" i="4" s="1"/>
  <c r="G5863" i="4"/>
  <c r="I5863" i="4" s="1"/>
  <c r="G2082" i="4"/>
  <c r="I2082" i="4" s="1"/>
  <c r="G2778" i="4"/>
  <c r="I2778" i="4" s="1"/>
  <c r="G4336" i="4"/>
  <c r="I4336" i="4" s="1"/>
  <c r="G4784" i="4"/>
  <c r="I4784" i="4" s="1"/>
  <c r="G5160" i="4"/>
  <c r="I5160" i="4" s="1"/>
  <c r="G5696" i="4"/>
  <c r="I5696" i="4" s="1"/>
  <c r="G1126" i="4"/>
  <c r="I1126" i="4" s="1"/>
  <c r="G1972" i="4"/>
  <c r="I1972" i="4" s="1"/>
  <c r="G2915" i="4"/>
  <c r="I2915" i="4" s="1"/>
  <c r="G3810" i="4"/>
  <c r="I3810" i="4" s="1"/>
  <c r="G1630" i="4"/>
  <c r="I1630" i="4" s="1"/>
  <c r="G2516" i="4"/>
  <c r="I2516" i="4" s="1"/>
  <c r="G3131" i="4"/>
  <c r="I3131" i="4" s="1"/>
  <c r="G3595" i="4"/>
  <c r="I3595" i="4" s="1"/>
  <c r="G4754" i="4"/>
  <c r="I4754" i="4" s="1"/>
  <c r="G5858" i="4"/>
  <c r="I5858" i="4" s="1"/>
  <c r="G1803" i="4"/>
  <c r="I1803" i="4" s="1"/>
  <c r="G2970" i="4"/>
  <c r="I2970" i="4" s="1"/>
  <c r="G4088" i="4"/>
  <c r="I4088" i="4" s="1"/>
  <c r="G4488" i="4"/>
  <c r="I4488" i="4" s="1"/>
  <c r="G5136" i="4"/>
  <c r="I5136" i="4" s="1"/>
  <c r="G5472" i="4"/>
  <c r="I5472" i="4" s="1"/>
  <c r="G5856" i="4"/>
  <c r="I5856" i="4" s="1"/>
  <c r="G2203" i="4"/>
  <c r="I2203" i="4" s="1"/>
  <c r="G2907" i="4"/>
  <c r="I2907" i="4" s="1"/>
  <c r="G3354" i="4"/>
  <c r="I3354" i="4" s="1"/>
  <c r="G1351" i="4"/>
  <c r="I1351" i="4" s="1"/>
  <c r="G3203" i="4"/>
  <c r="I3203" i="4" s="1"/>
  <c r="G3842" i="4"/>
  <c r="I3842" i="4" s="1"/>
  <c r="G4602" i="4"/>
  <c r="I4602" i="4" s="1"/>
  <c r="G5266" i="4"/>
  <c r="I5266" i="4" s="1"/>
  <c r="G887" i="4"/>
  <c r="I887" i="4" s="1"/>
  <c r="G2612" i="4"/>
  <c r="I2612" i="4" s="1"/>
  <c r="G3731" i="4"/>
  <c r="I3731" i="4" s="1"/>
  <c r="G4306" i="4"/>
  <c r="I4306" i="4" s="1"/>
  <c r="G5218" i="4"/>
  <c r="I5218" i="4" s="1"/>
  <c r="G5714" i="4"/>
  <c r="I5714" i="4" s="1"/>
  <c r="G5154" i="4"/>
  <c r="I5154" i="4" s="1"/>
  <c r="G5593" i="4"/>
  <c r="I5593" i="4" s="1"/>
  <c r="G1773" i="4"/>
  <c r="I1773" i="4" s="1"/>
  <c r="G2677" i="4"/>
  <c r="I2677" i="4" s="1"/>
  <c r="G5769" i="4"/>
  <c r="I5769" i="4" s="1"/>
  <c r="G4795" i="4"/>
  <c r="I4795" i="4" s="1"/>
  <c r="G4771" i="4"/>
  <c r="I4771" i="4" s="1"/>
  <c r="G4156" i="4"/>
  <c r="I4156" i="4" s="1"/>
  <c r="G4828" i="4"/>
  <c r="I4828" i="4" s="1"/>
  <c r="G1567" i="4"/>
  <c r="I1567" i="4" s="1"/>
  <c r="G5025" i="4"/>
  <c r="I5025" i="4" s="1"/>
  <c r="G4134" i="4"/>
  <c r="I4134" i="4" s="1"/>
  <c r="G3889" i="4"/>
  <c r="I3889" i="4" s="1"/>
  <c r="G5121" i="4"/>
  <c r="I5121" i="4" s="1"/>
  <c r="G5539" i="4"/>
  <c r="I5539" i="4" s="1"/>
  <c r="G1824" i="4"/>
  <c r="I1824" i="4" s="1"/>
  <c r="G5446" i="4"/>
  <c r="I5446" i="4" s="1"/>
  <c r="G2353" i="4"/>
  <c r="I2353" i="4" s="1"/>
  <c r="G4866" i="4"/>
  <c r="I4866" i="4" s="1"/>
  <c r="G5409" i="4"/>
  <c r="I5409" i="4" s="1"/>
  <c r="G3561" i="4"/>
  <c r="I3561" i="4" s="1"/>
  <c r="G2016" i="4"/>
  <c r="I2016" i="4" s="1"/>
  <c r="G1268" i="4"/>
  <c r="I1268" i="4" s="1"/>
  <c r="G3532" i="4"/>
  <c r="I3532" i="4" s="1"/>
  <c r="G1679" i="4"/>
  <c r="I1679" i="4" s="1"/>
  <c r="G5418" i="4"/>
  <c r="I5418" i="4" s="1"/>
  <c r="G5364" i="4"/>
  <c r="I5364" i="4" s="1"/>
  <c r="G4794" i="4"/>
  <c r="I4794" i="4" s="1"/>
  <c r="G1719" i="4"/>
  <c r="I1719" i="4" s="1"/>
  <c r="G4115" i="4"/>
  <c r="I4115" i="4" s="1"/>
  <c r="G6116" i="4"/>
  <c r="I6116" i="4" s="1"/>
  <c r="G4524" i="4"/>
  <c r="I4524" i="4" s="1"/>
  <c r="G4195" i="4"/>
  <c r="I4195" i="4" s="1"/>
  <c r="G4004" i="4"/>
  <c r="I4004" i="4" s="1"/>
  <c r="G4444" i="4"/>
  <c r="I4444" i="4" s="1"/>
  <c r="G3819" i="4"/>
  <c r="I3819" i="4" s="1"/>
  <c r="G3538" i="4"/>
  <c r="I3538" i="4" s="1"/>
  <c r="G4659" i="4"/>
  <c r="I4659" i="4" s="1"/>
  <c r="G5403" i="4"/>
  <c r="I5403" i="4" s="1"/>
  <c r="G4091" i="4"/>
  <c r="I4091" i="4" s="1"/>
  <c r="G3772" i="4"/>
  <c r="I3772" i="4" s="1"/>
  <c r="G4636" i="4"/>
  <c r="I4636" i="4" s="1"/>
  <c r="G5132" i="4"/>
  <c r="I5132" i="4" s="1"/>
  <c r="G5604" i="4"/>
  <c r="I5604" i="4" s="1"/>
  <c r="G3852" i="4"/>
  <c r="I3852" i="4" s="1"/>
  <c r="G4468" i="4"/>
  <c r="I4468" i="4" s="1"/>
  <c r="G5940" i="4"/>
  <c r="I5940" i="4" s="1"/>
  <c r="G3700" i="4"/>
  <c r="I3700" i="4" s="1"/>
  <c r="G4596" i="4"/>
  <c r="I4596" i="4" s="1"/>
  <c r="G5892" i="4"/>
  <c r="I5892" i="4" s="1"/>
  <c r="G645" i="4"/>
  <c r="I645" i="4" s="1"/>
  <c r="G4411" i="4"/>
  <c r="I4411" i="4" s="1"/>
  <c r="G4971" i="4"/>
  <c r="I4971" i="4" s="1"/>
  <c r="G5811" i="4"/>
  <c r="I5811" i="4" s="1"/>
  <c r="G6043" i="4"/>
  <c r="I6043" i="4" s="1"/>
  <c r="G4788" i="4"/>
  <c r="I4788" i="4" s="1"/>
  <c r="G5308" i="4"/>
  <c r="I5308" i="4" s="1"/>
  <c r="G4281" i="4"/>
  <c r="I4281" i="4" s="1"/>
  <c r="G4859" i="4"/>
  <c r="I4859" i="4" s="1"/>
  <c r="G4035" i="4"/>
  <c r="I4035" i="4" s="1"/>
  <c r="G2140" i="4"/>
  <c r="I2140" i="4" s="1"/>
  <c r="G3830" i="4"/>
  <c r="I3830" i="4" s="1"/>
  <c r="G4414" i="4"/>
  <c r="I4414" i="4" s="1"/>
  <c r="G5158" i="4"/>
  <c r="I5158" i="4" s="1"/>
  <c r="G5926" i="4"/>
  <c r="I5926" i="4" s="1"/>
  <c r="G5248" i="4"/>
  <c r="I5248" i="4" s="1"/>
  <c r="G5170" i="4"/>
  <c r="I5170" i="4" s="1"/>
  <c r="G5666" i="4"/>
  <c r="I5666" i="4" s="1"/>
  <c r="G4024" i="4"/>
  <c r="I4024" i="4" s="1"/>
  <c r="G5070" i="4"/>
  <c r="I5070" i="4" s="1"/>
  <c r="G4846" i="4"/>
  <c r="I4846" i="4" s="1"/>
  <c r="G2665" i="4"/>
  <c r="I2665" i="4" s="1"/>
  <c r="G2601" i="4"/>
  <c r="I2601" i="4" s="1"/>
  <c r="G4335" i="4"/>
  <c r="I4335" i="4" s="1"/>
  <c r="G6168" i="4"/>
  <c r="I6168" i="4" s="1"/>
  <c r="G2147" i="4"/>
  <c r="I2147" i="4" s="1"/>
  <c r="G4798" i="4"/>
  <c r="I4798" i="4" s="1"/>
  <c r="G5951" i="4"/>
  <c r="I5951" i="4" s="1"/>
  <c r="G2572" i="4"/>
  <c r="I2572" i="4" s="1"/>
  <c r="G1142" i="4"/>
  <c r="I1142" i="4" s="1"/>
  <c r="G2036" i="4"/>
  <c r="I2036" i="4" s="1"/>
  <c r="G4802" i="4"/>
  <c r="I4802" i="4" s="1"/>
  <c r="G6082" i="4"/>
  <c r="I6082" i="4" s="1"/>
  <c r="G3487" i="4"/>
  <c r="I3487" i="4" s="1"/>
  <c r="G5854" i="4"/>
  <c r="I5854" i="4" s="1"/>
  <c r="G5670" i="4"/>
  <c r="I5670" i="4" s="1"/>
  <c r="G1468" i="4"/>
  <c r="I1468" i="4" s="1"/>
  <c r="G3815" i="4"/>
  <c r="I3815" i="4" s="1"/>
  <c r="G4415" i="4"/>
  <c r="I4415" i="4" s="1"/>
  <c r="G4951" i="4"/>
  <c r="I4951" i="4" s="1"/>
  <c r="G5391" i="4"/>
  <c r="I5391" i="4" s="1"/>
  <c r="G1452" i="4"/>
  <c r="I1452" i="4" s="1"/>
  <c r="G3720" i="4"/>
  <c r="I3720" i="4" s="1"/>
  <c r="G4351" i="4"/>
  <c r="I4351" i="4" s="1"/>
  <c r="G4727" i="4"/>
  <c r="I4727" i="4" s="1"/>
  <c r="G5039" i="4"/>
  <c r="I5039" i="4" s="1"/>
  <c r="G5519" i="4"/>
  <c r="I5519" i="4" s="1"/>
  <c r="G1899" i="4"/>
  <c r="I1899" i="4" s="1"/>
  <c r="G2762" i="4"/>
  <c r="I2762" i="4" s="1"/>
  <c r="G3896" i="4"/>
  <c r="I3896" i="4" s="1"/>
  <c r="G4552" i="4"/>
  <c r="I4552" i="4" s="1"/>
  <c r="G4944" i="4"/>
  <c r="I4944" i="4" s="1"/>
  <c r="G5280" i="4"/>
  <c r="I5280" i="4" s="1"/>
  <c r="G5704" i="4"/>
  <c r="I5704" i="4" s="1"/>
  <c r="G6040" i="4"/>
  <c r="I6040" i="4" s="1"/>
  <c r="G1924" i="4"/>
  <c r="I1924" i="4" s="1"/>
  <c r="G2979" i="4"/>
  <c r="I2979" i="4" s="1"/>
  <c r="G3466" i="4"/>
  <c r="I3466" i="4" s="1"/>
  <c r="G3198" i="4"/>
  <c r="I3198" i="4" s="1"/>
  <c r="G1116" i="4"/>
  <c r="I1116" i="4" s="1"/>
  <c r="G4103" i="4"/>
  <c r="I4103" i="4" s="1"/>
  <c r="G4599" i="4"/>
  <c r="I4599" i="4" s="1"/>
  <c r="G5335" i="4"/>
  <c r="I5335" i="4" s="1"/>
  <c r="G5807" i="4"/>
  <c r="I5807" i="4" s="1"/>
  <c r="G2434" i="4"/>
  <c r="I2434" i="4" s="1"/>
  <c r="G3864" i="4"/>
  <c r="I3864" i="4" s="1"/>
  <c r="G4360" i="4"/>
  <c r="I4360" i="4" s="1"/>
  <c r="G4792" i="4"/>
  <c r="I4792" i="4" s="1"/>
  <c r="G5184" i="4"/>
  <c r="I5184" i="4" s="1"/>
  <c r="G5864" i="4"/>
  <c r="I5864" i="4" s="1"/>
  <c r="G1374" i="4"/>
  <c r="I1374" i="4" s="1"/>
  <c r="G2851" i="4"/>
  <c r="I2851" i="4" s="1"/>
  <c r="G1654" i="4"/>
  <c r="I1654" i="4" s="1"/>
  <c r="G2532" i="4"/>
  <c r="I2532" i="4" s="1"/>
  <c r="G3283" i="4"/>
  <c r="I3283" i="4" s="1"/>
  <c r="G3978" i="4"/>
  <c r="I3978" i="4" s="1"/>
  <c r="G5298" i="4"/>
  <c r="I5298" i="4" s="1"/>
  <c r="G2010" i="4"/>
  <c r="I2010" i="4" s="1"/>
  <c r="G3082" i="4"/>
  <c r="I3082" i="4" s="1"/>
  <c r="G4432" i="4"/>
  <c r="I4432" i="4" s="1"/>
  <c r="G4800" i="4"/>
  <c r="I4800" i="4" s="1"/>
  <c r="G5232" i="4"/>
  <c r="I5232" i="4" s="1"/>
  <c r="G5712" i="4"/>
  <c r="I5712" i="4" s="1"/>
  <c r="G6048" i="4"/>
  <c r="I6048" i="4" s="1"/>
  <c r="G1676" i="4"/>
  <c r="I1676" i="4" s="1"/>
  <c r="G2027" i="4"/>
  <c r="I2027" i="4" s="1"/>
  <c r="G3067" i="4"/>
  <c r="I3067" i="4" s="1"/>
  <c r="G975" i="4"/>
  <c r="I975" i="4" s="1"/>
  <c r="G2804" i="4"/>
  <c r="I2804" i="4" s="1"/>
  <c r="G3603" i="4"/>
  <c r="I3603" i="4" s="1"/>
  <c r="G783" i="4"/>
  <c r="I783" i="4" s="1"/>
  <c r="G2332" i="4"/>
  <c r="I2332" i="4" s="1"/>
  <c r="G3547" i="4"/>
  <c r="I3547" i="4" s="1"/>
  <c r="G5246" i="4"/>
  <c r="I5246" i="4" s="1"/>
  <c r="G6022" i="4"/>
  <c r="I6022" i="4" s="1"/>
  <c r="G5486" i="4"/>
  <c r="I5486" i="4" s="1"/>
  <c r="G1484" i="4"/>
  <c r="I1484" i="4" s="1"/>
  <c r="G3831" i="4"/>
  <c r="I3831" i="4" s="1"/>
  <c r="G4263" i="4"/>
  <c r="I4263" i="4" s="1"/>
  <c r="G4703" i="4"/>
  <c r="I4703" i="4" s="1"/>
  <c r="G5895" i="4"/>
  <c r="I5895" i="4" s="1"/>
  <c r="G948" i="4"/>
  <c r="I948" i="4" s="1"/>
  <c r="G3376" i="4"/>
  <c r="I3376" i="4" s="1"/>
  <c r="G3808" i="4"/>
  <c r="I3808" i="4" s="1"/>
  <c r="G4367" i="4"/>
  <c r="I4367" i="4" s="1"/>
  <c r="G4935" i="4"/>
  <c r="I4935" i="4" s="1"/>
  <c r="G5183" i="4"/>
  <c r="I5183" i="4" s="1"/>
  <c r="G5543" i="4"/>
  <c r="I5543" i="4" s="1"/>
  <c r="G5943" i="4"/>
  <c r="I5943" i="4" s="1"/>
  <c r="G781" i="4"/>
  <c r="I781" i="4" s="1"/>
  <c r="G2506" i="4"/>
  <c r="I2506" i="4" s="1"/>
  <c r="G3920" i="4"/>
  <c r="I3920" i="4" s="1"/>
  <c r="G4880" i="4"/>
  <c r="I4880" i="4" s="1"/>
  <c r="G2746" i="4"/>
  <c r="I2746" i="4" s="1"/>
  <c r="G5578" i="4"/>
  <c r="I5578" i="4" s="1"/>
  <c r="G1611" i="4"/>
  <c r="I1611" i="4" s="1"/>
  <c r="G4490" i="4"/>
  <c r="I4490" i="4" s="1"/>
  <c r="G1959" i="4"/>
  <c r="I1959" i="4" s="1"/>
  <c r="G5433" i="4"/>
  <c r="I5433" i="4" s="1"/>
  <c r="G5177" i="4"/>
  <c r="I5177" i="4" s="1"/>
  <c r="G2441" i="4"/>
  <c r="I2441" i="4" s="1"/>
  <c r="G2497" i="4"/>
  <c r="I2497" i="4" s="1"/>
  <c r="G5134" i="4"/>
  <c r="I5134" i="4" s="1"/>
  <c r="G4721" i="4"/>
  <c r="I4721" i="4" s="1"/>
  <c r="G2983" i="4"/>
  <c r="I2983" i="4" s="1"/>
  <c r="G3737" i="4"/>
  <c r="I3737" i="4" s="1"/>
  <c r="G5105" i="4"/>
  <c r="I5105" i="4" s="1"/>
  <c r="G5378" i="4"/>
  <c r="I5378" i="4" s="1"/>
  <c r="G2241" i="4"/>
  <c r="I2241" i="4" s="1"/>
  <c r="G4354" i="4"/>
  <c r="I4354" i="4" s="1"/>
  <c r="G2940" i="4"/>
  <c r="I2940" i="4" s="1"/>
  <c r="G3121" i="4"/>
  <c r="I3121" i="4" s="1"/>
  <c r="G4578" i="4"/>
  <c r="I4578" i="4" s="1"/>
  <c r="G6140" i="4"/>
  <c r="I6140" i="4" s="1"/>
  <c r="G4417" i="4"/>
  <c r="I4417" i="4" s="1"/>
  <c r="G4946" i="4"/>
  <c r="I4946" i="4" s="1"/>
  <c r="G6129" i="4"/>
  <c r="I6129" i="4" s="1"/>
  <c r="G6001" i="4"/>
  <c r="I6001" i="4" s="1"/>
  <c r="G6122" i="4"/>
  <c r="I6122" i="4" s="1"/>
  <c r="G4104" i="4"/>
  <c r="I4104" i="4" s="1"/>
  <c r="G3641" i="4"/>
  <c r="I3641" i="4" s="1"/>
  <c r="G6049" i="4"/>
  <c r="I6049" i="4" s="1"/>
  <c r="G2208" i="4"/>
  <c r="I2208" i="4" s="1"/>
  <c r="G3390" i="4"/>
  <c r="I3390" i="4" s="1"/>
  <c r="G5902" i="4"/>
  <c r="I5902" i="4" s="1"/>
  <c r="G2664" i="4"/>
  <c r="I2664" i="4" s="1"/>
  <c r="G4713" i="4"/>
  <c r="I4713" i="4" s="1"/>
  <c r="G5980" i="4"/>
  <c r="I5980" i="4" s="1"/>
  <c r="G1114" i="4"/>
  <c r="I1114" i="4" s="1"/>
  <c r="G4100" i="4"/>
  <c r="I4100" i="4" s="1"/>
  <c r="G4883" i="4"/>
  <c r="I4883" i="4" s="1"/>
  <c r="G4979" i="4"/>
  <c r="I4979" i="4" s="1"/>
  <c r="G5499" i="4"/>
  <c r="I5499" i="4" s="1"/>
  <c r="G4332" i="4"/>
  <c r="I4332" i="4" s="1"/>
  <c r="G4012" i="4"/>
  <c r="I4012" i="4" s="1"/>
  <c r="G6004" i="4"/>
  <c r="I6004" i="4" s="1"/>
  <c r="G5659" i="4"/>
  <c r="I5659" i="4" s="1"/>
  <c r="G5691" i="4"/>
  <c r="I5691" i="4" s="1"/>
  <c r="G4716" i="4"/>
  <c r="I4716" i="4" s="1"/>
  <c r="G4571" i="4"/>
  <c r="I4571" i="4" s="1"/>
  <c r="G5452" i="4"/>
  <c r="I5452" i="4" s="1"/>
  <c r="G3476" i="4"/>
  <c r="I3476" i="4" s="1"/>
  <c r="G5916" i="4"/>
  <c r="I5916" i="4" s="1"/>
  <c r="G5860" i="4"/>
  <c r="I5860" i="4" s="1"/>
  <c r="G3444" i="4"/>
  <c r="I3444" i="4" s="1"/>
  <c r="G4827" i="4"/>
  <c r="I4827" i="4" s="1"/>
  <c r="G5035" i="4"/>
  <c r="I5035" i="4" s="1"/>
  <c r="G2481" i="4"/>
  <c r="I2481" i="4" s="1"/>
  <c r="G5139" i="4"/>
  <c r="I5139" i="4" s="1"/>
  <c r="G5435" i="4"/>
  <c r="I5435" i="4" s="1"/>
  <c r="G4364" i="4"/>
  <c r="I4364" i="4" s="1"/>
  <c r="G4858" i="4"/>
  <c r="I4858" i="4" s="1"/>
  <c r="G4227" i="4"/>
  <c r="I4227" i="4" s="1"/>
  <c r="G4787" i="4"/>
  <c r="I4787" i="4" s="1"/>
  <c r="G5475" i="4"/>
  <c r="I5475" i="4" s="1"/>
  <c r="G6035" i="4"/>
  <c r="I6035" i="4" s="1"/>
  <c r="G3636" i="4"/>
  <c r="I3636" i="4" s="1"/>
  <c r="G5156" i="4"/>
  <c r="I5156" i="4" s="1"/>
  <c r="G3516" i="4"/>
  <c r="I3516" i="4" s="1"/>
  <c r="G4348" i="4"/>
  <c r="I4348" i="4" s="1"/>
  <c r="G5708" i="4"/>
  <c r="I5708" i="4" s="1"/>
  <c r="G3884" i="4"/>
  <c r="I3884" i="4" s="1"/>
  <c r="G5084" i="4"/>
  <c r="I5084" i="4" s="1"/>
  <c r="G5684" i="4"/>
  <c r="I5684" i="4" s="1"/>
  <c r="G3483" i="4"/>
  <c r="I3483" i="4" s="1"/>
  <c r="G5570" i="4"/>
  <c r="I5570" i="4" s="1"/>
  <c r="G3474" i="4"/>
  <c r="I3474" i="4" s="1"/>
  <c r="G4474" i="4"/>
  <c r="I4474" i="4" s="1"/>
  <c r="G4922" i="4"/>
  <c r="I4922" i="4" s="1"/>
  <c r="G5806" i="4"/>
  <c r="I5806" i="4" s="1"/>
  <c r="G4054" i="4"/>
  <c r="I4054" i="4" s="1"/>
  <c r="G5046" i="4"/>
  <c r="I5046" i="4" s="1"/>
  <c r="G2504" i="4"/>
  <c r="I2504" i="4" s="1"/>
  <c r="G2992" i="4"/>
  <c r="I2992" i="4" s="1"/>
  <c r="G1531" i="4"/>
  <c r="I1531" i="4" s="1"/>
  <c r="G3576" i="4"/>
  <c r="I3576" i="4" s="1"/>
  <c r="G4079" i="4"/>
  <c r="I4079" i="4" s="1"/>
  <c r="G4495" i="4"/>
  <c r="I4495" i="4" s="1"/>
  <c r="G5095" i="4"/>
  <c r="I5095" i="4" s="1"/>
  <c r="G5591" i="4"/>
  <c r="I5591" i="4" s="1"/>
  <c r="G1627" i="4"/>
  <c r="I1627" i="4" s="1"/>
  <c r="G3528" i="4"/>
  <c r="I3528" i="4" s="1"/>
  <c r="G4799" i="4"/>
  <c r="I4799" i="4" s="1"/>
  <c r="G5135" i="4"/>
  <c r="I5135" i="4" s="1"/>
  <c r="G5495" i="4"/>
  <c r="I5495" i="4" s="1"/>
  <c r="G6047" i="4"/>
  <c r="I6047" i="4" s="1"/>
  <c r="G1883" i="4"/>
  <c r="I1883" i="4" s="1"/>
  <c r="G2834" i="4"/>
  <c r="I2834" i="4" s="1"/>
  <c r="G3753" i="4"/>
  <c r="I3753" i="4" s="1"/>
  <c r="G4168" i="4"/>
  <c r="I4168" i="4" s="1"/>
  <c r="G4632" i="4"/>
  <c r="I4632" i="4" s="1"/>
  <c r="G5000" i="4"/>
  <c r="I5000" i="4" s="1"/>
  <c r="G5440" i="4"/>
  <c r="I5440" i="4" s="1"/>
  <c r="G5768" i="4"/>
  <c r="I5768" i="4" s="1"/>
  <c r="G1302" i="4"/>
  <c r="I1302" i="4" s="1"/>
  <c r="G3330" i="4"/>
  <c r="I3330" i="4" s="1"/>
  <c r="G4089" i="4"/>
  <c r="I4089" i="4" s="1"/>
  <c r="G4681" i="4"/>
  <c r="I4681" i="4" s="1"/>
  <c r="G5921" i="4"/>
  <c r="I5921" i="4" s="1"/>
  <c r="G2880" i="4"/>
  <c r="I2880" i="4" s="1"/>
  <c r="G3478" i="4"/>
  <c r="I3478" i="4" s="1"/>
  <c r="G956" i="4"/>
  <c r="I956" i="4" s="1"/>
  <c r="G3176" i="4"/>
  <c r="I3176" i="4" s="1"/>
  <c r="G3903" i="4"/>
  <c r="I3903" i="4" s="1"/>
  <c r="G4295" i="4"/>
  <c r="I4295" i="4" s="1"/>
  <c r="G4687" i="4"/>
  <c r="I4687" i="4" s="1"/>
  <c r="G5423" i="4"/>
  <c r="I5423" i="4" s="1"/>
  <c r="G1628" i="4"/>
  <c r="I1628" i="4" s="1"/>
  <c r="G2322" i="4"/>
  <c r="I2322" i="4" s="1"/>
  <c r="G2898" i="4"/>
  <c r="I2898" i="4" s="1"/>
  <c r="G4464" i="4"/>
  <c r="I4464" i="4" s="1"/>
  <c r="G4856" i="4"/>
  <c r="I4856" i="4" s="1"/>
  <c r="G5384" i="4"/>
  <c r="I5384" i="4" s="1"/>
  <c r="G5832" i="4"/>
  <c r="I5832" i="4" s="1"/>
  <c r="G670" i="4"/>
  <c r="I670" i="4" s="1"/>
  <c r="G1342" i="4"/>
  <c r="I1342" i="4" s="1"/>
  <c r="G2379" i="4"/>
  <c r="I2379" i="4" s="1"/>
  <c r="G3146" i="4"/>
  <c r="I3146" i="4" s="1"/>
  <c r="G951" i="4"/>
  <c r="I951" i="4" s="1"/>
  <c r="G2156" i="4"/>
  <c r="I2156" i="4" s="1"/>
  <c r="G3267" i="4"/>
  <c r="I3267" i="4" s="1"/>
  <c r="G3763" i="4"/>
  <c r="I3763" i="4" s="1"/>
  <c r="G4178" i="4"/>
  <c r="I4178" i="4" s="1"/>
  <c r="G4850" i="4"/>
  <c r="I4850" i="4" s="1"/>
  <c r="G2002" i="4"/>
  <c r="I2002" i="4" s="1"/>
  <c r="G3066" i="4"/>
  <c r="I3066" i="4" s="1"/>
  <c r="G4216" i="4"/>
  <c r="I4216" i="4" s="1"/>
  <c r="G4592" i="4"/>
  <c r="I4592" i="4" s="1"/>
  <c r="G5208" i="4"/>
  <c r="I5208" i="4" s="1"/>
  <c r="G5576" i="4"/>
  <c r="I5576" i="4" s="1"/>
  <c r="G6032" i="4"/>
  <c r="I6032" i="4" s="1"/>
  <c r="G2467" i="4"/>
  <c r="I2467" i="4" s="1"/>
  <c r="G2995" i="4"/>
  <c r="I2995" i="4" s="1"/>
  <c r="G5772" i="4"/>
  <c r="I5772" i="4" s="1"/>
  <c r="G2257" i="4"/>
  <c r="I2257" i="4" s="1"/>
  <c r="G3767" i="4"/>
  <c r="I3767" i="4" s="1"/>
  <c r="G5450" i="4"/>
  <c r="I5450" i="4" s="1"/>
  <c r="G4137" i="4"/>
  <c r="I4137" i="4" s="1"/>
  <c r="G4513" i="4"/>
  <c r="I4513" i="4" s="1"/>
  <c r="G5492" i="4"/>
  <c r="I5492" i="4" s="1"/>
  <c r="G5937" i="4"/>
  <c r="I5937" i="4" s="1"/>
  <c r="G3396" i="4"/>
  <c r="I3396" i="4" s="1"/>
  <c r="G4740" i="4"/>
  <c r="I4740" i="4" s="1"/>
  <c r="G3057" i="4"/>
  <c r="I3057" i="4" s="1"/>
  <c r="G5123" i="4"/>
  <c r="I5123" i="4" s="1"/>
  <c r="G5986" i="4"/>
  <c r="I5986" i="4" s="1"/>
  <c r="G2868" i="4"/>
  <c r="I2868" i="4" s="1"/>
  <c r="G3961" i="4"/>
  <c r="I3961" i="4" s="1"/>
  <c r="G4174" i="4"/>
  <c r="I4174" i="4" s="1"/>
  <c r="G4463" i="4"/>
  <c r="I4463" i="4" s="1"/>
  <c r="G2435" i="4"/>
  <c r="I2435" i="4" s="1"/>
  <c r="G1892" i="4"/>
  <c r="I1892" i="4" s="1"/>
  <c r="G3880" i="4"/>
  <c r="I3880" i="4" s="1"/>
  <c r="G3834" i="4"/>
  <c r="I3834" i="4" s="1"/>
  <c r="G6102" i="4"/>
  <c r="I6102" i="4" s="1"/>
  <c r="G5392" i="4"/>
  <c r="I5392" i="4" s="1"/>
  <c r="G1404" i="4"/>
  <c r="I1404" i="4" s="1"/>
  <c r="G2548" i="4"/>
  <c r="I2548" i="4" s="1"/>
  <c r="G2444" i="4"/>
  <c r="I2444" i="4" s="1"/>
  <c r="G791" i="4"/>
  <c r="I791" i="4" s="1"/>
  <c r="G2340" i="4"/>
  <c r="I2340" i="4" s="1"/>
  <c r="G2560" i="4"/>
  <c r="I2560" i="4" s="1"/>
  <c r="G3760" i="4"/>
  <c r="I3760" i="4" s="1"/>
  <c r="G5687" i="4"/>
  <c r="I5687" i="4" s="1"/>
  <c r="G4871" i="4"/>
  <c r="I4871" i="4" s="1"/>
  <c r="G5240" i="4"/>
  <c r="I5240" i="4" s="1"/>
  <c r="G2839" i="4"/>
  <c r="I2839" i="4" s="1"/>
  <c r="G820" i="4"/>
  <c r="I820" i="4" s="1"/>
  <c r="G3096" i="4"/>
  <c r="I3096" i="4" s="1"/>
  <c r="G2402" i="4"/>
  <c r="I2402" i="4" s="1"/>
  <c r="G6064" i="4"/>
  <c r="I6064" i="4" s="1"/>
  <c r="G3443" i="4"/>
  <c r="I3443" i="4" s="1"/>
  <c r="G4560" i="4"/>
  <c r="I4560" i="4" s="1"/>
  <c r="G1246" i="4"/>
  <c r="I1246" i="4" s="1"/>
  <c r="G4186" i="4"/>
  <c r="I4186" i="4" s="1"/>
  <c r="G3077" i="4"/>
  <c r="I3077" i="4" s="1"/>
  <c r="G3732" i="4"/>
  <c r="I3732" i="4" s="1"/>
  <c r="G742" i="4"/>
  <c r="I742" i="4" s="1"/>
  <c r="G682" i="4"/>
  <c r="I682" i="4" s="1"/>
  <c r="G4638" i="4"/>
  <c r="I4638" i="4" s="1"/>
  <c r="G4028" i="4"/>
  <c r="I4028" i="4" s="1"/>
  <c r="G4938" i="4"/>
  <c r="I4938" i="4" s="1"/>
  <c r="G5679" i="4"/>
  <c r="I5679" i="4" s="1"/>
  <c r="G796" i="4"/>
  <c r="I796" i="4" s="1"/>
  <c r="G4864" i="4"/>
  <c r="I4864" i="4" s="1"/>
  <c r="G1375" i="4"/>
  <c r="I1375" i="4" s="1"/>
  <c r="G5640" i="4"/>
  <c r="I5640" i="4" s="1"/>
  <c r="G1948" i="4"/>
  <c r="I1948" i="4" s="1"/>
  <c r="G5903" i="4"/>
  <c r="I5903" i="4" s="1"/>
  <c r="G4888" i="4"/>
  <c r="I4888" i="4" s="1"/>
  <c r="G2507" i="4"/>
  <c r="I2507" i="4" s="1"/>
  <c r="G4226" i="4"/>
  <c r="I4226" i="4" s="1"/>
  <c r="G4960" i="4"/>
  <c r="I4960" i="4" s="1"/>
  <c r="G3130" i="4"/>
  <c r="I3130" i="4" s="1"/>
  <c r="G3874" i="4"/>
  <c r="I3874" i="4" s="1"/>
  <c r="G3555" i="4"/>
  <c r="I3555" i="4" s="1"/>
  <c r="G5878" i="4"/>
  <c r="I5878" i="4" s="1"/>
  <c r="G3568" i="4"/>
  <c r="I3568" i="4" s="1"/>
  <c r="G5639" i="4"/>
  <c r="I5639" i="4" s="1"/>
  <c r="G5383" i="4"/>
  <c r="I5383" i="4" s="1"/>
  <c r="G5520" i="4"/>
  <c r="I5520" i="4" s="1"/>
  <c r="G2875" i="4"/>
  <c r="I2875" i="4" s="1"/>
  <c r="G5743" i="4"/>
  <c r="I5743" i="4" s="1"/>
  <c r="G4728" i="4"/>
  <c r="I4728" i="4" s="1"/>
  <c r="G2420" i="4"/>
  <c r="I2420" i="4" s="1"/>
  <c r="G3928" i="4"/>
  <c r="I3928" i="4" s="1"/>
  <c r="G782" i="4"/>
  <c r="I782" i="4" s="1"/>
  <c r="G3643" i="4"/>
  <c r="I3643" i="4" s="1"/>
  <c r="G4010" i="4"/>
  <c r="I4010" i="4" s="1"/>
  <c r="G2708" i="4"/>
  <c r="I2708" i="4" s="1"/>
  <c r="G2253" i="4"/>
  <c r="I2253" i="4" s="1"/>
  <c r="G3524" i="4"/>
  <c r="I3524" i="4" s="1"/>
  <c r="G5787" i="4"/>
  <c r="I5787" i="4" s="1"/>
  <c r="G6068" i="4"/>
  <c r="I6068" i="4" s="1"/>
  <c r="G3455" i="4"/>
  <c r="I3455" i="4" s="1"/>
  <c r="G3672" i="4"/>
  <c r="I3672" i="4" s="1"/>
  <c r="G4425" i="4"/>
  <c r="I4425" i="4" s="1"/>
  <c r="G5766" i="4"/>
  <c r="I5766" i="4" s="1"/>
  <c r="G4679" i="4"/>
  <c r="I4679" i="4" s="1"/>
  <c r="G5991" i="4"/>
  <c r="I5991" i="4" s="1"/>
  <c r="G4280" i="4"/>
  <c r="I4280" i="4" s="1"/>
  <c r="G5464" i="4"/>
  <c r="I5464" i="4" s="1"/>
  <c r="G5439" i="4"/>
  <c r="I5439" i="4" s="1"/>
  <c r="G2498" i="4"/>
  <c r="I2498" i="4" s="1"/>
  <c r="G2020" i="4"/>
  <c r="I2020" i="4" s="1"/>
  <c r="G4050" i="4"/>
  <c r="I4050" i="4" s="1"/>
  <c r="G6128" i="4"/>
  <c r="I6128" i="4" s="1"/>
  <c r="G3707" i="4"/>
  <c r="I3707" i="4" s="1"/>
  <c r="G4775" i="4"/>
  <c r="I4775" i="4" s="1"/>
  <c r="G4479" i="4"/>
  <c r="I4479" i="4" s="1"/>
  <c r="G5703" i="4"/>
  <c r="I5703" i="4" s="1"/>
  <c r="G2866" i="4"/>
  <c r="I2866" i="4" s="1"/>
  <c r="G4368" i="4"/>
  <c r="I4368" i="4" s="1"/>
  <c r="G4968" i="4"/>
  <c r="I4968" i="4" s="1"/>
  <c r="G5728" i="4"/>
  <c r="I5728" i="4" s="1"/>
  <c r="G6056" i="4"/>
  <c r="I6056" i="4" s="1"/>
  <c r="G2355" i="4"/>
  <c r="I2355" i="4" s="1"/>
  <c r="G812" i="4"/>
  <c r="I812" i="4" s="1"/>
  <c r="G3480" i="4"/>
  <c r="I3480" i="4" s="1"/>
  <c r="G4143" i="4"/>
  <c r="I4143" i="4" s="1"/>
  <c r="G4615" i="4"/>
  <c r="I4615" i="4" s="1"/>
  <c r="G5551" i="4"/>
  <c r="I5551" i="4" s="1"/>
  <c r="G5983" i="4"/>
  <c r="I5983" i="4" s="1"/>
  <c r="G1795" i="4"/>
  <c r="I1795" i="4" s="1"/>
  <c r="G2946" i="4"/>
  <c r="I2946" i="4" s="1"/>
  <c r="G4176" i="4"/>
  <c r="I4176" i="4" s="1"/>
  <c r="G4608" i="4"/>
  <c r="I4608" i="4" s="1"/>
  <c r="G5088" i="4"/>
  <c r="I5088" i="4" s="1"/>
  <c r="G5648" i="4"/>
  <c r="I5648" i="4" s="1"/>
  <c r="G1286" i="4"/>
  <c r="I1286" i="4" s="1"/>
  <c r="G1916" i="4"/>
  <c r="I1916" i="4" s="1"/>
  <c r="G2867" i="4"/>
  <c r="I2867" i="4" s="1"/>
  <c r="G3754" i="4"/>
  <c r="I3754" i="4" s="1"/>
  <c r="G1598" i="4"/>
  <c r="I1598" i="4" s="1"/>
  <c r="G3076" i="4"/>
  <c r="I3076" i="4" s="1"/>
  <c r="G4002" i="4"/>
  <c r="I4002" i="4" s="1"/>
  <c r="G4994" i="4"/>
  <c r="I4994" i="4" s="1"/>
  <c r="G6138" i="4"/>
  <c r="I6138" i="4" s="1"/>
  <c r="G2522" i="4"/>
  <c r="I2522" i="4" s="1"/>
  <c r="G3824" i="4"/>
  <c r="I3824" i="4" s="1"/>
  <c r="G4456" i="4"/>
  <c r="I4456" i="4" s="1"/>
  <c r="G5096" i="4"/>
  <c r="I5096" i="4" s="1"/>
  <c r="G5424" i="4"/>
  <c r="I5424" i="4" s="1"/>
  <c r="G5896" i="4"/>
  <c r="I5896" i="4" s="1"/>
  <c r="G2787" i="4"/>
  <c r="I2787" i="4" s="1"/>
  <c r="G3394" i="4"/>
  <c r="I3394" i="4" s="1"/>
  <c r="G1023" i="4"/>
  <c r="I1023" i="4" s="1"/>
  <c r="G3427" i="4"/>
  <c r="I3427" i="4" s="1"/>
  <c r="G3962" i="4"/>
  <c r="I3962" i="4" s="1"/>
  <c r="G4898" i="4"/>
  <c r="I4898" i="4" s="1"/>
  <c r="G2836" i="4"/>
  <c r="I2836" i="4" s="1"/>
  <c r="G3683" i="4"/>
  <c r="I3683" i="4" s="1"/>
  <c r="G4242" i="4"/>
  <c r="I4242" i="4" s="1"/>
  <c r="G3135" i="4"/>
  <c r="I3135" i="4" s="1"/>
  <c r="G5182" i="4"/>
  <c r="I5182" i="4" s="1"/>
  <c r="G5526" i="4"/>
  <c r="I5526" i="4" s="1"/>
  <c r="G5934" i="4"/>
  <c r="I5934" i="4" s="1"/>
  <c r="G4990" i="4"/>
  <c r="I4990" i="4" s="1"/>
  <c r="G5798" i="4"/>
  <c r="I5798" i="4" s="1"/>
  <c r="G1778" i="4"/>
  <c r="I1778" i="4" s="1"/>
  <c r="G4175" i="4"/>
  <c r="I4175" i="4" s="1"/>
  <c r="G4719" i="4"/>
  <c r="I4719" i="4" s="1"/>
  <c r="G5167" i="4"/>
  <c r="I5167" i="4" s="1"/>
  <c r="G860" i="4"/>
  <c r="I860" i="4" s="1"/>
  <c r="G3312" i="4"/>
  <c r="I3312" i="4" s="1"/>
  <c r="G4215" i="4"/>
  <c r="I4215" i="4" s="1"/>
  <c r="G5127" i="4"/>
  <c r="I5127" i="4" s="1"/>
  <c r="G5471" i="4"/>
  <c r="I5471" i="4" s="1"/>
  <c r="G5855" i="4"/>
  <c r="I5855" i="4" s="1"/>
  <c r="G1707" i="4"/>
  <c r="I1707" i="4" s="1"/>
  <c r="G2290" i="4"/>
  <c r="I2290" i="4" s="1"/>
  <c r="G2874" i="4"/>
  <c r="I2874" i="4" s="1"/>
  <c r="G4312" i="4"/>
  <c r="I4312" i="4" s="1"/>
  <c r="G4904" i="4"/>
  <c r="I4904" i="4" s="1"/>
  <c r="G5584" i="4"/>
  <c r="I5584" i="4" s="1"/>
  <c r="G5936" i="4"/>
  <c r="I5936" i="4" s="1"/>
  <c r="G1350" i="4"/>
  <c r="I1350" i="4" s="1"/>
  <c r="G3027" i="4"/>
  <c r="I3027" i="4" s="1"/>
  <c r="G3496" i="4"/>
  <c r="I3496" i="4" s="1"/>
  <c r="G4271" i="4"/>
  <c r="I4271" i="4" s="1"/>
  <c r="G4623" i="4"/>
  <c r="I4623" i="4" s="1"/>
  <c r="G5399" i="4"/>
  <c r="I5399" i="4" s="1"/>
  <c r="G5847" i="4"/>
  <c r="I5847" i="4" s="1"/>
  <c r="G1827" i="4"/>
  <c r="I1827" i="4" s="1"/>
  <c r="G4008" i="4"/>
  <c r="I4008" i="4" s="1"/>
  <c r="G4440" i="4"/>
  <c r="I4440" i="4" s="1"/>
  <c r="G4840" i="4"/>
  <c r="I4840" i="4" s="1"/>
  <c r="G5560" i="4"/>
  <c r="I5560" i="4" s="1"/>
  <c r="G1684" i="4"/>
  <c r="I1684" i="4" s="1"/>
  <c r="G2763" i="4"/>
  <c r="I2763" i="4" s="1"/>
  <c r="G831" i="4"/>
  <c r="I831" i="4" s="1"/>
  <c r="G2508" i="4"/>
  <c r="I2508" i="4" s="1"/>
  <c r="G4074" i="4"/>
  <c r="I4074" i="4" s="1"/>
  <c r="G1715" i="4"/>
  <c r="I1715" i="4" s="1"/>
  <c r="G2610" i="4"/>
  <c r="I2610" i="4" s="1"/>
  <c r="G4032" i="4"/>
  <c r="I4032" i="4" s="1"/>
  <c r="G5272" i="4"/>
  <c r="I5272" i="4" s="1"/>
  <c r="G5752" i="4"/>
  <c r="I5752" i="4" s="1"/>
  <c r="G6088" i="4"/>
  <c r="I6088" i="4" s="1"/>
  <c r="G2003" i="4"/>
  <c r="I2003" i="4" s="1"/>
  <c r="G3035" i="4"/>
  <c r="I3035" i="4" s="1"/>
  <c r="G3243" i="4"/>
  <c r="I3243" i="4" s="1"/>
  <c r="G4234" i="4"/>
  <c r="I4234" i="4" s="1"/>
  <c r="G5658" i="4"/>
  <c r="I5658" i="4" s="1"/>
  <c r="G2364" i="4"/>
  <c r="I2364" i="4" s="1"/>
  <c r="G3579" i="4"/>
  <c r="I3579" i="4" s="1"/>
  <c r="G5786" i="4"/>
  <c r="I5786" i="4" s="1"/>
  <c r="G2723" i="4"/>
  <c r="I2723" i="4" s="1"/>
  <c r="G3724" i="4"/>
  <c r="I3724" i="4" s="1"/>
  <c r="G4207" i="4"/>
  <c r="I4207" i="4" s="1"/>
  <c r="G1039" i="4"/>
  <c r="I1039" i="4" s="1"/>
  <c r="G5106" i="4"/>
  <c r="I5106" i="4" s="1"/>
  <c r="G3072" i="4"/>
  <c r="I3072" i="4" s="1"/>
  <c r="G1215" i="4"/>
  <c r="I1215" i="4" s="1"/>
  <c r="G4603" i="4"/>
  <c r="I4603" i="4" s="1"/>
  <c r="G4572" i="4"/>
  <c r="I4572" i="4" s="1"/>
  <c r="G3958" i="4"/>
  <c r="I3958" i="4" s="1"/>
  <c r="G4646" i="4"/>
  <c r="I4646" i="4" s="1"/>
  <c r="G5574" i="4"/>
  <c r="I5574" i="4" s="1"/>
  <c r="G4903" i="4"/>
  <c r="I4903" i="4" s="1"/>
  <c r="G3410" i="4"/>
  <c r="I3410" i="4" s="1"/>
  <c r="G3734" i="4"/>
  <c r="I3734" i="4" s="1"/>
  <c r="G3914" i="4"/>
  <c r="I3914" i="4" s="1"/>
  <c r="G1558" i="4"/>
  <c r="I1558" i="4" s="1"/>
  <c r="G4386" i="4"/>
  <c r="I4386" i="4" s="1"/>
  <c r="G5503" i="4"/>
  <c r="I5503" i="4" s="1"/>
  <c r="G5103" i="4"/>
  <c r="I5103" i="4" s="1"/>
  <c r="G5911" i="4"/>
  <c r="I5911" i="4" s="1"/>
  <c r="G3770" i="4"/>
  <c r="I3770" i="4" s="1"/>
  <c r="G3184" i="4"/>
  <c r="I3184" i="4" s="1"/>
  <c r="G5984" i="4"/>
  <c r="I5984" i="4" s="1"/>
  <c r="G4936" i="4"/>
  <c r="I4936" i="4" s="1"/>
  <c r="G3378" i="4"/>
  <c r="I3378" i="4" s="1"/>
  <c r="G1850" i="4"/>
  <c r="I1850" i="4" s="1"/>
  <c r="G5808" i="4"/>
  <c r="I5808" i="4" s="1"/>
  <c r="G2211" i="4"/>
  <c r="I2211" i="4" s="1"/>
  <c r="G2356" i="4"/>
  <c r="I2356" i="4" s="1"/>
  <c r="G4058" i="4"/>
  <c r="I4058" i="4" s="1"/>
  <c r="G2820" i="4"/>
  <c r="I2820" i="4" s="1"/>
  <c r="G4279" i="4"/>
  <c r="I4279" i="4" s="1"/>
  <c r="G5919" i="4"/>
  <c r="I5919" i="4" s="1"/>
  <c r="G3384" i="4"/>
  <c r="I3384" i="4" s="1"/>
  <c r="G4943" i="4"/>
  <c r="I4943" i="4" s="1"/>
  <c r="G5191" i="4"/>
  <c r="I5191" i="4" s="1"/>
  <c r="G4992" i="4"/>
  <c r="I4992" i="4" s="1"/>
  <c r="G3314" i="4"/>
  <c r="I3314" i="4" s="1"/>
  <c r="G3592" i="4"/>
  <c r="I3592" i="4" s="1"/>
  <c r="G5024" i="4"/>
  <c r="I5024" i="4" s="1"/>
  <c r="G3078" i="4"/>
  <c r="I3078" i="4" s="1"/>
  <c r="G5841" i="4"/>
  <c r="I5841" i="4" s="1"/>
  <c r="G2128" i="4"/>
  <c r="I2128" i="4" s="1"/>
  <c r="G5083" i="4"/>
  <c r="I5083" i="4" s="1"/>
  <c r="G3916" i="4"/>
  <c r="I3916" i="4" s="1"/>
  <c r="G5692" i="4"/>
  <c r="I5692" i="4" s="1"/>
  <c r="G1422" i="4"/>
  <c r="I1422" i="4" s="1"/>
  <c r="G5536" i="4"/>
  <c r="I5536" i="4" s="1"/>
  <c r="G2539" i="4"/>
  <c r="I2539" i="4" s="1"/>
  <c r="G3738" i="4"/>
  <c r="I3738" i="4" s="1"/>
  <c r="G2092" i="4"/>
  <c r="I2092" i="4" s="1"/>
  <c r="G3792" i="4"/>
  <c r="I3792" i="4" s="1"/>
  <c r="G5008" i="4"/>
  <c r="I5008" i="4" s="1"/>
  <c r="G6120" i="4"/>
  <c r="I6120" i="4" s="1"/>
  <c r="G1318" i="4"/>
  <c r="I1318" i="4" s="1"/>
  <c r="G4496" i="4"/>
  <c r="I4496" i="4" s="1"/>
  <c r="G2578" i="4"/>
  <c r="I2578" i="4" s="1"/>
  <c r="G2428" i="4"/>
  <c r="I2428" i="4" s="1"/>
  <c r="G5374" i="4"/>
  <c r="I5374" i="4" s="1"/>
  <c r="G4359" i="4"/>
  <c r="I4359" i="4" s="1"/>
  <c r="G6015" i="4"/>
  <c r="I6015" i="4" s="1"/>
  <c r="G1364" i="4"/>
  <c r="I1364" i="4" s="1"/>
  <c r="G5032" i="4"/>
  <c r="I5032" i="4" s="1"/>
  <c r="G5496" i="4"/>
  <c r="I5496" i="4" s="1"/>
  <c r="G6136" i="4"/>
  <c r="I6136" i="4" s="1"/>
  <c r="G1326" i="4"/>
  <c r="I1326" i="4" s="1"/>
  <c r="G3106" i="4"/>
  <c r="I3106" i="4" s="1"/>
  <c r="G916" i="4"/>
  <c r="I916" i="4" s="1"/>
  <c r="G1970" i="4"/>
  <c r="I1970" i="4" s="1"/>
  <c r="G3696" i="4"/>
  <c r="I3696" i="4" s="1"/>
  <c r="G4255" i="4"/>
  <c r="I4255" i="4" s="1"/>
  <c r="G4847" i="4"/>
  <c r="I4847" i="4" s="1"/>
  <c r="G5695" i="4"/>
  <c r="I5695" i="4" s="1"/>
  <c r="G6119" i="4"/>
  <c r="I6119" i="4" s="1"/>
  <c r="G2018" i="4"/>
  <c r="I2018" i="4" s="1"/>
  <c r="G3888" i="4"/>
  <c r="I3888" i="4" s="1"/>
  <c r="G4288" i="4"/>
  <c r="I4288" i="4" s="1"/>
  <c r="G4712" i="4"/>
  <c r="I4712" i="4" s="1"/>
  <c r="G5200" i="4"/>
  <c r="I5200" i="4" s="1"/>
  <c r="G5760" i="4"/>
  <c r="I5760" i="4" s="1"/>
  <c r="G1390" i="4"/>
  <c r="I1390" i="4" s="1"/>
  <c r="G3098" i="4"/>
  <c r="I3098" i="4" s="1"/>
  <c r="G1103" i="4"/>
  <c r="I1103" i="4" s="1"/>
  <c r="G2772" i="4"/>
  <c r="I2772" i="4" s="1"/>
  <c r="G3419" i="4"/>
  <c r="I3419" i="4" s="1"/>
  <c r="G5242" i="4"/>
  <c r="I5242" i="4" s="1"/>
  <c r="G1771" i="4"/>
  <c r="I1771" i="4" s="1"/>
  <c r="G2594" i="4"/>
  <c r="I2594" i="4" s="1"/>
  <c r="G3904" i="4"/>
  <c r="I3904" i="4" s="1"/>
  <c r="G4536" i="4"/>
  <c r="I4536" i="4" s="1"/>
  <c r="G5168" i="4"/>
  <c r="I5168" i="4" s="1"/>
  <c r="G5632" i="4"/>
  <c r="I5632" i="4" s="1"/>
  <c r="G5992" i="4"/>
  <c r="I5992" i="4" s="1"/>
  <c r="G1222" i="4"/>
  <c r="I1222" i="4" s="1"/>
  <c r="G2947" i="4"/>
  <c r="I2947" i="4" s="1"/>
  <c r="G1127" i="4"/>
  <c r="I1127" i="4" s="1"/>
  <c r="G3627" i="4"/>
  <c r="I3627" i="4" s="1"/>
  <c r="G4114" i="4"/>
  <c r="I4114" i="4" s="1"/>
  <c r="G5050" i="4"/>
  <c r="I5050" i="4" s="1"/>
  <c r="G927" i="4"/>
  <c r="I927" i="4" s="1"/>
  <c r="G2452" i="4"/>
  <c r="I2452" i="4" s="1"/>
  <c r="G2908" i="4"/>
  <c r="I2908" i="4" s="1"/>
  <c r="G3771" i="4"/>
  <c r="I3771" i="4" s="1"/>
  <c r="G4698" i="4"/>
  <c r="I4698" i="4" s="1"/>
  <c r="G3607" i="4"/>
  <c r="I3607" i="4" s="1"/>
  <c r="G5254" i="4"/>
  <c r="I5254" i="4" s="1"/>
  <c r="G5694" i="4"/>
  <c r="I5694" i="4" s="1"/>
  <c r="G5982" i="4"/>
  <c r="I5982" i="4" s="1"/>
  <c r="G3080" i="4"/>
  <c r="I3080" i="4" s="1"/>
  <c r="G5534" i="4"/>
  <c r="I5534" i="4" s="1"/>
  <c r="G5950" i="4"/>
  <c r="I5950" i="4" s="1"/>
  <c r="G1858" i="4"/>
  <c r="I1858" i="4" s="1"/>
  <c r="G3855" i="4"/>
  <c r="I3855" i="4" s="1"/>
  <c r="G4911" i="4"/>
  <c r="I4911" i="4" s="1"/>
  <c r="G5255" i="4"/>
  <c r="I5255" i="4" s="1"/>
  <c r="G972" i="4"/>
  <c r="I972" i="4" s="1"/>
  <c r="G4311" i="4"/>
  <c r="I4311" i="4" s="1"/>
  <c r="G5559" i="4"/>
  <c r="I5559" i="4" s="1"/>
  <c r="G5959" i="4"/>
  <c r="I5959" i="4" s="1"/>
  <c r="G1859" i="4"/>
  <c r="I1859" i="4" s="1"/>
  <c r="G2530" i="4"/>
  <c r="I2530" i="4" s="1"/>
  <c r="G3848" i="4"/>
  <c r="I3848" i="4" s="1"/>
  <c r="G4504" i="4"/>
  <c r="I4504" i="4" s="1"/>
  <c r="G5320" i="4"/>
  <c r="I5320" i="4" s="1"/>
  <c r="G5664" i="4"/>
  <c r="I5664" i="4" s="1"/>
  <c r="G6000" i="4"/>
  <c r="I6000" i="4" s="1"/>
  <c r="G1716" i="4"/>
  <c r="I1716" i="4" s="1"/>
  <c r="G3166" i="4"/>
  <c r="I3166" i="4" s="1"/>
  <c r="G1284" i="4"/>
  <c r="I1284" i="4" s="1"/>
  <c r="G3160" i="4"/>
  <c r="I3160" i="4" s="1"/>
  <c r="G4383" i="4"/>
  <c r="I4383" i="4" s="1"/>
  <c r="G4783" i="4"/>
  <c r="I4783" i="4" s="1"/>
  <c r="G5487" i="4"/>
  <c r="I5487" i="4" s="1"/>
  <c r="G5927" i="4"/>
  <c r="I5927" i="4" s="1"/>
  <c r="G1947" i="4"/>
  <c r="I1947" i="4" s="1"/>
  <c r="G2466" i="4"/>
  <c r="I2466" i="4" s="1"/>
  <c r="G4072" i="4"/>
  <c r="I4072" i="4" s="1"/>
  <c r="G4544" i="4"/>
  <c r="I4544" i="4" s="1"/>
  <c r="G5672" i="4"/>
  <c r="I5672" i="4" s="1"/>
  <c r="G2363" i="4"/>
  <c r="I2363" i="4" s="1"/>
  <c r="G3122" i="4"/>
  <c r="I3122" i="4" s="1"/>
  <c r="G1279" i="4"/>
  <c r="I1279" i="4" s="1"/>
  <c r="G2556" i="4"/>
  <c r="I2556" i="4" s="1"/>
  <c r="G3715" i="4"/>
  <c r="I3715" i="4" s="1"/>
  <c r="G4162" i="4"/>
  <c r="I4162" i="4" s="1"/>
  <c r="G1891" i="4"/>
  <c r="I1891" i="4" s="1"/>
  <c r="G2826" i="4"/>
  <c r="I2826" i="4" s="1"/>
  <c r="G4200" i="4"/>
  <c r="I4200" i="4" s="1"/>
  <c r="G4664" i="4"/>
  <c r="I4664" i="4" s="1"/>
  <c r="G5448" i="4"/>
  <c r="I5448" i="4" s="1"/>
  <c r="G5840" i="4"/>
  <c r="I5840" i="4" s="1"/>
  <c r="G1334" i="4"/>
  <c r="I1334" i="4" s="1"/>
  <c r="G2083" i="4"/>
  <c r="I2083" i="4" s="1"/>
  <c r="G3402" i="4"/>
  <c r="I3402" i="4" s="1"/>
  <c r="G3323" i="4"/>
  <c r="I3323" i="4" s="1"/>
  <c r="G4786" i="4"/>
  <c r="I4786" i="4" s="1"/>
  <c r="G5754" i="4"/>
  <c r="I5754" i="4" s="1"/>
  <c r="G2468" i="4"/>
  <c r="I2468" i="4" s="1"/>
  <c r="G3691" i="4"/>
  <c r="I3691" i="4" s="1"/>
  <c r="G4258" i="4"/>
  <c r="I4258" i="4" s="1"/>
  <c r="G6042" i="4"/>
  <c r="I6042" i="4" s="1"/>
  <c r="G3440" i="4"/>
  <c r="I3440" i="4" s="1"/>
  <c r="G3448" i="4"/>
  <c r="I3448" i="4" s="1"/>
  <c r="G3464" i="4"/>
  <c r="I3464" i="4" s="1"/>
  <c r="G3435" i="4"/>
  <c r="I3435" i="4" s="1"/>
  <c r="G853" i="4"/>
  <c r="I853" i="4" s="1"/>
  <c r="G790" i="4"/>
  <c r="I790" i="4" s="1"/>
  <c r="G6098" i="4"/>
  <c r="I6098" i="4" s="1"/>
  <c r="G4915" i="4"/>
  <c r="I4915" i="4" s="1"/>
  <c r="G4648" i="4"/>
  <c r="I4648" i="4" s="1"/>
  <c r="G4319" i="4"/>
  <c r="I4319" i="4" s="1"/>
  <c r="G2748" i="4"/>
  <c r="I2748" i="4" s="1"/>
  <c r="G3239" i="4"/>
  <c r="I3239" i="4" s="1"/>
  <c r="G5216" i="4"/>
  <c r="I5216" i="4" s="1"/>
  <c r="G3362" i="4"/>
  <c r="I3362" i="4" s="1"/>
  <c r="G4543" i="4"/>
  <c r="I4543" i="4" s="1"/>
  <c r="G2442" i="4"/>
  <c r="I2442" i="4" s="1"/>
  <c r="G1198" i="4"/>
  <c r="I1198" i="4" s="1"/>
  <c r="G3922" i="4"/>
  <c r="I3922" i="4" s="1"/>
  <c r="G3010" i="4"/>
  <c r="I3010" i="4" s="1"/>
  <c r="G6152" i="4"/>
  <c r="I6152" i="4" s="1"/>
  <c r="G2268" i="4"/>
  <c r="I2268" i="4" s="1"/>
  <c r="G4926" i="4"/>
  <c r="I4926" i="4" s="1"/>
  <c r="G4071" i="4"/>
  <c r="I4071" i="4" s="1"/>
  <c r="G1826" i="4"/>
  <c r="I1826" i="4" s="1"/>
  <c r="G5071" i="4"/>
  <c r="I5071" i="4" s="1"/>
  <c r="G5128" i="4"/>
  <c r="I5128" i="4" s="1"/>
  <c r="G2375" i="4"/>
  <c r="I2375" i="4" s="1"/>
  <c r="G5287" i="4"/>
  <c r="I5287" i="4" s="1"/>
  <c r="G5456" i="4"/>
  <c r="I5456" i="4" s="1"/>
  <c r="G4018" i="4"/>
  <c r="I4018" i="4" s="1"/>
  <c r="G2803" i="4"/>
  <c r="I2803" i="4" s="1"/>
  <c r="G3012" i="4"/>
  <c r="I3012" i="4" s="1"/>
  <c r="G5082" i="4"/>
  <c r="I5082" i="4" s="1"/>
  <c r="G5049" i="4"/>
  <c r="I5049" i="4" s="1"/>
  <c r="G4906" i="4"/>
  <c r="I4906" i="4" s="1"/>
  <c r="G4459" i="4"/>
  <c r="I4459" i="4" s="1"/>
  <c r="G5580" i="4"/>
  <c r="I5580" i="4" s="1"/>
  <c r="G6148" i="4"/>
  <c r="I6148" i="4" s="1"/>
  <c r="G5252" i="4"/>
  <c r="I5252" i="4" s="1"/>
  <c r="G5060" i="4"/>
  <c r="I5060" i="4" s="1"/>
  <c r="G5358" i="4"/>
  <c r="I5358" i="4" s="1"/>
  <c r="G5322" i="4"/>
  <c r="I5322" i="4" s="1"/>
  <c r="G2732" i="4"/>
  <c r="I2732" i="4" s="1"/>
  <c r="G5682" i="4"/>
  <c r="I5682" i="4" s="1"/>
  <c r="G5978" i="4"/>
  <c r="I5978" i="4" s="1"/>
  <c r="G1414" i="4"/>
  <c r="I1414" i="4" s="1"/>
  <c r="G5354" i="4"/>
  <c r="I5354" i="4" s="1"/>
  <c r="G2320" i="4"/>
  <c r="I2320" i="4" s="1"/>
  <c r="G3879" i="4"/>
  <c r="I3879" i="4" s="1"/>
  <c r="G1316" i="4"/>
  <c r="I1316" i="4" s="1"/>
  <c r="G4711" i="4"/>
  <c r="I4711" i="4" s="1"/>
  <c r="G2939" i="4"/>
  <c r="I2939" i="4" s="1"/>
  <c r="G3363" i="4"/>
  <c r="I3363" i="4" s="1"/>
  <c r="G5800" i="4"/>
  <c r="I5800" i="4" s="1"/>
  <c r="G3052" i="4"/>
  <c r="I3052" i="4" s="1"/>
  <c r="G2688" i="4"/>
  <c r="I2688" i="4" s="1"/>
  <c r="G6086" i="4"/>
  <c r="I6086" i="4" s="1"/>
  <c r="G5151" i="4"/>
  <c r="I5151" i="4" s="1"/>
  <c r="G5247" i="4"/>
  <c r="I5247" i="4" s="1"/>
  <c r="G1915" i="4"/>
  <c r="I1915" i="4" s="1"/>
  <c r="G4480" i="4"/>
  <c r="I4480" i="4" s="1"/>
  <c r="G2354" i="4"/>
  <c r="I2354" i="4" s="1"/>
  <c r="G5310" i="4"/>
  <c r="I5310" i="4" s="1"/>
  <c r="G5567" i="4"/>
  <c r="I5567" i="4" s="1"/>
  <c r="G5007" i="4"/>
  <c r="I5007" i="4" s="1"/>
  <c r="G5311" i="4"/>
  <c r="I5311" i="4" s="1"/>
  <c r="G5575" i="4"/>
  <c r="I5575" i="4" s="1"/>
  <c r="G4400" i="4"/>
  <c r="I4400" i="4" s="1"/>
  <c r="G4760" i="4"/>
  <c r="I4760" i="4" s="1"/>
  <c r="G1724" i="4"/>
  <c r="I1724" i="4" s="1"/>
  <c r="G2764" i="4"/>
  <c r="I2764" i="4" s="1"/>
  <c r="G3739" i="4"/>
  <c r="I3739" i="4" s="1"/>
  <c r="G2715" i="4"/>
  <c r="I2715" i="4" s="1"/>
  <c r="G2700" i="4"/>
  <c r="I2700" i="4" s="1"/>
  <c r="G1515" i="4"/>
  <c r="I1515" i="4" s="1"/>
  <c r="G3956" i="4"/>
  <c r="I3956" i="4" s="1"/>
  <c r="G4494" i="4"/>
  <c r="I4494" i="4" s="1"/>
  <c r="G6112" i="4"/>
  <c r="I6112" i="4" s="1"/>
  <c r="G3136" i="4"/>
  <c r="I3136" i="4" s="1"/>
  <c r="G5312" i="4"/>
  <c r="I5312" i="4" s="1"/>
  <c r="G5319" i="4"/>
  <c r="I5319" i="4" s="1"/>
  <c r="G5976" i="4"/>
  <c r="I5976" i="4" s="1"/>
  <c r="G3694" i="4"/>
  <c r="I3694" i="4" s="1"/>
  <c r="G3200" i="4"/>
  <c r="I3200" i="4" s="1"/>
  <c r="G3690" i="4"/>
  <c r="I3690" i="4" s="1"/>
  <c r="G5906" i="4"/>
  <c r="I5906" i="4" s="1"/>
  <c r="G5328" i="4"/>
  <c r="I5328" i="4" s="1"/>
  <c r="G823" i="4"/>
  <c r="I823" i="4" s="1"/>
  <c r="G6162" i="4"/>
  <c r="I6162" i="4" s="1"/>
  <c r="G4154" i="4"/>
  <c r="I4154" i="4" s="1"/>
  <c r="G4655" i="4"/>
  <c r="I4655" i="4" s="1"/>
  <c r="G3823" i="4"/>
  <c r="I3823" i="4" s="1"/>
  <c r="G5783" i="4"/>
  <c r="I5783" i="4" s="1"/>
  <c r="G4240" i="4"/>
  <c r="I4240" i="4" s="1"/>
  <c r="G6160" i="4"/>
  <c r="I6160" i="4" s="1"/>
  <c r="G3438" i="4"/>
  <c r="I3438" i="4" s="1"/>
  <c r="G4567" i="4"/>
  <c r="I4567" i="4" s="1"/>
  <c r="G2146" i="4"/>
  <c r="I2146" i="4" s="1"/>
  <c r="G5920" i="4"/>
  <c r="I5920" i="4" s="1"/>
  <c r="G3786" i="4"/>
  <c r="I3786" i="4" s="1"/>
  <c r="G2538" i="4"/>
  <c r="I2538" i="4" s="1"/>
  <c r="G6016" i="4"/>
  <c r="I6016" i="4" s="1"/>
  <c r="G5530" i="4"/>
  <c r="I5530" i="4" s="1"/>
  <c r="G5394" i="4"/>
  <c r="I5394" i="4" s="1"/>
  <c r="G3456" i="4"/>
  <c r="I3456" i="4" s="1"/>
  <c r="G2091" i="4"/>
  <c r="I2091" i="4" s="1"/>
  <c r="G3401" i="4"/>
  <c r="I3401" i="4" s="1"/>
  <c r="G1933" i="4"/>
  <c r="I1933" i="4" s="1"/>
  <c r="G4977" i="4"/>
  <c r="I4977" i="4" s="1"/>
  <c r="G4219" i="4"/>
  <c r="I4219" i="4" s="1"/>
  <c r="G5228" i="4"/>
  <c r="I5228" i="4" s="1"/>
  <c r="G3604" i="4"/>
  <c r="I3604" i="4" s="1"/>
  <c r="G6030" i="4"/>
  <c r="I6030" i="4" s="1"/>
  <c r="G6078" i="4"/>
  <c r="I6078" i="4" s="1"/>
  <c r="G3259" i="4"/>
  <c r="I3259" i="4" s="1"/>
  <c r="G3818" i="4"/>
  <c r="I3818" i="4" s="1"/>
  <c r="G5674" i="4"/>
  <c r="I5674" i="4" s="1"/>
  <c r="G6054" i="4"/>
  <c r="I6054" i="4" s="1"/>
  <c r="G4815" i="4"/>
  <c r="I4815" i="4" s="1"/>
  <c r="G5999" i="4"/>
  <c r="I5999" i="4" s="1"/>
  <c r="G2850" i="4"/>
  <c r="I2850" i="4" s="1"/>
  <c r="G3090" i="4"/>
  <c r="I3090" i="4" s="1"/>
  <c r="G5887" i="4"/>
  <c r="I5887" i="4" s="1"/>
  <c r="G5408" i="4"/>
  <c r="I5408" i="4" s="1"/>
  <c r="G4512" i="4"/>
  <c r="I4512" i="4" s="1"/>
  <c r="G2387" i="4"/>
  <c r="I2387" i="4" s="1"/>
  <c r="G3911" i="4"/>
  <c r="I3911" i="4" s="1"/>
  <c r="G5104" i="4"/>
  <c r="I5104" i="4" s="1"/>
  <c r="G5568" i="4"/>
  <c r="I5568" i="4" s="1"/>
  <c r="G5912" i="4"/>
  <c r="I5912" i="4" s="1"/>
  <c r="G1860" i="4"/>
  <c r="I1860" i="4" s="1"/>
  <c r="G3298" i="4"/>
  <c r="I3298" i="4" s="1"/>
  <c r="G2935" i="4"/>
  <c r="I2935" i="4" s="1"/>
  <c r="G1060" i="4"/>
  <c r="I1060" i="4" s="1"/>
  <c r="G3144" i="4"/>
  <c r="I3144" i="4" s="1"/>
  <c r="G3983" i="4"/>
  <c r="I3983" i="4" s="1"/>
  <c r="G4447" i="4"/>
  <c r="I4447" i="4" s="1"/>
  <c r="G5063" i="4"/>
  <c r="I5063" i="4" s="1"/>
  <c r="G5823" i="4"/>
  <c r="I5823" i="4" s="1"/>
  <c r="G3984" i="4"/>
  <c r="I3984" i="4" s="1"/>
  <c r="G4408" i="4"/>
  <c r="I4408" i="4" s="1"/>
  <c r="G4816" i="4"/>
  <c r="I4816" i="4" s="1"/>
  <c r="G5336" i="4"/>
  <c r="I5336" i="4" s="1"/>
  <c r="G1660" i="4"/>
  <c r="I1660" i="4" s="1"/>
  <c r="G2411" i="4"/>
  <c r="I2411" i="4" s="1"/>
  <c r="G3282" i="4"/>
  <c r="I3282" i="4" s="1"/>
  <c r="G1223" i="4"/>
  <c r="I1223" i="4" s="1"/>
  <c r="G2412" i="4"/>
  <c r="I2412" i="4" s="1"/>
  <c r="G2860" i="4"/>
  <c r="I2860" i="4" s="1"/>
  <c r="G3795" i="4"/>
  <c r="I3795" i="4" s="1"/>
  <c r="G4138" i="4"/>
  <c r="I4138" i="4" s="1"/>
  <c r="G5810" i="4"/>
  <c r="I5810" i="4" s="1"/>
  <c r="G1867" i="4"/>
  <c r="I1867" i="4" s="1"/>
  <c r="G2906" i="4"/>
  <c r="I2906" i="4" s="1"/>
  <c r="G4264" i="4"/>
  <c r="I4264" i="4" s="1"/>
  <c r="G4640" i="4"/>
  <c r="I4640" i="4" s="1"/>
  <c r="G5256" i="4"/>
  <c r="I5256" i="4" s="1"/>
  <c r="G5736" i="4"/>
  <c r="I5736" i="4" s="1"/>
  <c r="G6072" i="4"/>
  <c r="I6072" i="4" s="1"/>
  <c r="G1804" i="4"/>
  <c r="I1804" i="4" s="1"/>
  <c r="G3019" i="4"/>
  <c r="I3019" i="4" s="1"/>
  <c r="G743" i="4"/>
  <c r="I743" i="4" s="1"/>
  <c r="G1295" i="4"/>
  <c r="I1295" i="4" s="1"/>
  <c r="G2964" i="4"/>
  <c r="I2964" i="4" s="1"/>
  <c r="G3723" i="4"/>
  <c r="I3723" i="4" s="1"/>
  <c r="G4210" i="4"/>
  <c r="I4210" i="4" s="1"/>
  <c r="G5402" i="4"/>
  <c r="I5402" i="4" s="1"/>
  <c r="G1327" i="4"/>
  <c r="I1327" i="4" s="1"/>
  <c r="G2580" i="4"/>
  <c r="I2580" i="4" s="1"/>
  <c r="G3107" i="4"/>
  <c r="I3107" i="4" s="1"/>
  <c r="G3994" i="4"/>
  <c r="I3994" i="4" s="1"/>
  <c r="G5498" i="4"/>
  <c r="I5498" i="4" s="1"/>
  <c r="G4126" i="4"/>
  <c r="I4126" i="4" s="1"/>
  <c r="G5814" i="4"/>
  <c r="I5814" i="4" s="1"/>
  <c r="G4094" i="4"/>
  <c r="I4094" i="4" s="1"/>
  <c r="G5598" i="4"/>
  <c r="I5598" i="4" s="1"/>
  <c r="G1108" i="4"/>
  <c r="I1108" i="4" s="1"/>
  <c r="G3424" i="4"/>
  <c r="I3424" i="4" s="1"/>
  <c r="G3943" i="4"/>
  <c r="I3943" i="4" s="1"/>
  <c r="G4375" i="4"/>
  <c r="I4375" i="4" s="1"/>
  <c r="G4999" i="4"/>
  <c r="I4999" i="4" s="1"/>
  <c r="G6039" i="4"/>
  <c r="I6039" i="4" s="1"/>
  <c r="G1388" i="4"/>
  <c r="I1388" i="4" s="1"/>
  <c r="G3512" i="4"/>
  <c r="I3512" i="4" s="1"/>
  <c r="G4503" i="4"/>
  <c r="I4503" i="4" s="1"/>
  <c r="G5719" i="4"/>
  <c r="I5719" i="4" s="1"/>
  <c r="G6031" i="4"/>
  <c r="I6031" i="4" s="1"/>
  <c r="G1955" i="4"/>
  <c r="I1955" i="4" s="1"/>
  <c r="G2626" i="4"/>
  <c r="I2626" i="4" s="1"/>
  <c r="G3944" i="4"/>
  <c r="I3944" i="4" s="1"/>
  <c r="G4600" i="4"/>
  <c r="I4600" i="4" s="1"/>
  <c r="G5040" i="4"/>
  <c r="I5040" i="4" s="1"/>
  <c r="G5416" i="4"/>
  <c r="I5416" i="4" s="1"/>
  <c r="G5744" i="4"/>
  <c r="I5744" i="4" s="1"/>
  <c r="G6080" i="4"/>
  <c r="I6080" i="4" s="1"/>
  <c r="G1022" i="4"/>
  <c r="I1022" i="4" s="1"/>
  <c r="G2483" i="4"/>
  <c r="I2483" i="4" s="1"/>
  <c r="G3802" i="4"/>
  <c r="I3802" i="4" s="1"/>
  <c r="G3278" i="4"/>
  <c r="I3278" i="4" s="1"/>
  <c r="G1340" i="4"/>
  <c r="I1340" i="4" s="1"/>
  <c r="G3208" i="4"/>
  <c r="I3208" i="4" s="1"/>
  <c r="G3887" i="4"/>
  <c r="I3887" i="4" s="1"/>
  <c r="G4471" i="4"/>
  <c r="I4471" i="4" s="1"/>
  <c r="G4855" i="4"/>
  <c r="I4855" i="4" s="1"/>
  <c r="G6135" i="4"/>
  <c r="I6135" i="4" s="1"/>
  <c r="G2066" i="4"/>
  <c r="I2066" i="4" s="1"/>
  <c r="G2962" i="4"/>
  <c r="I2962" i="4" s="1"/>
  <c r="G4192" i="4"/>
  <c r="I4192" i="4" s="1"/>
  <c r="G4624" i="4"/>
  <c r="I4624" i="4" s="1"/>
  <c r="G5224" i="4"/>
  <c r="I5224" i="4" s="1"/>
  <c r="G5792" i="4"/>
  <c r="I5792" i="4" s="1"/>
  <c r="G918" i="4"/>
  <c r="I918" i="4" s="1"/>
  <c r="G2427" i="4"/>
  <c r="I2427" i="4" s="1"/>
  <c r="G3706" i="4"/>
  <c r="I3706" i="4" s="1"/>
  <c r="G2372" i="4"/>
  <c r="I2372" i="4" s="1"/>
  <c r="G2788" i="4"/>
  <c r="I2788" i="4" s="1"/>
  <c r="G3946" i="4"/>
  <c r="I3946" i="4" s="1"/>
  <c r="G4266" i="4"/>
  <c r="I4266" i="4" s="1"/>
  <c r="G1994" i="4"/>
  <c r="I1994" i="4" s="1"/>
  <c r="G3840" i="4"/>
  <c r="I3840" i="4" s="1"/>
  <c r="G5552" i="4"/>
  <c r="I5552" i="4" s="1"/>
  <c r="G5904" i="4"/>
  <c r="I5904" i="4" s="1"/>
  <c r="G2731" i="4"/>
  <c r="I2731" i="4" s="1"/>
  <c r="G759" i="4"/>
  <c r="I759" i="4" s="1"/>
  <c r="G3451" i="4"/>
  <c r="I3451" i="4" s="1"/>
  <c r="G5426" i="4"/>
  <c r="I5426" i="4" s="1"/>
  <c r="G6010" i="4"/>
  <c r="I6010" i="4" s="1"/>
  <c r="G1343" i="4"/>
  <c r="I1343" i="4" s="1"/>
  <c r="G3890" i="4"/>
  <c r="I3890" i="4" s="1"/>
  <c r="G4562" i="4"/>
  <c r="I4562" i="4" s="1"/>
  <c r="G6170" i="4"/>
  <c r="I6170" i="4" s="1"/>
  <c r="G3442" i="4"/>
  <c r="I3442" i="4" s="1"/>
  <c r="G1057" i="4"/>
  <c r="I1057" i="4" s="1"/>
  <c r="G732" i="4"/>
  <c r="I732" i="4" s="1"/>
  <c r="G5120" i="4"/>
  <c r="I5120" i="4" s="1"/>
  <c r="G3488" i="4"/>
  <c r="I3488" i="4" s="1"/>
  <c r="G5263" i="4"/>
  <c r="I5263" i="4" s="1"/>
  <c r="G5432" i="4"/>
  <c r="I5432" i="4" s="1"/>
  <c r="G2492" i="4"/>
  <c r="I2492" i="4" s="1"/>
  <c r="G1971" i="4"/>
  <c r="I1971" i="4" s="1"/>
  <c r="G5816" i="4"/>
  <c r="I5816" i="4" s="1"/>
  <c r="G3235" i="4"/>
  <c r="I3235" i="4" s="1"/>
  <c r="G5382" i="4"/>
  <c r="I5382" i="4" s="1"/>
  <c r="G1412" i="4"/>
  <c r="I1412" i="4" s="1"/>
  <c r="G6103" i="4"/>
  <c r="I6103" i="4" s="1"/>
  <c r="G5824" i="4"/>
  <c r="I5824" i="4" s="1"/>
  <c r="G1762" i="4"/>
  <c r="I1762" i="4" s="1"/>
  <c r="G1398" i="4"/>
  <c r="I1398" i="4" s="1"/>
  <c r="G3347" i="4"/>
  <c r="I3347" i="4" s="1"/>
  <c r="G4472" i="4"/>
  <c r="I4472" i="4" s="1"/>
  <c r="G1908" i="4"/>
  <c r="I1908" i="4" s="1"/>
  <c r="G3653" i="4"/>
  <c r="I3653" i="4" s="1"/>
  <c r="G2738" i="4"/>
  <c r="I2738" i="4" s="1"/>
  <c r="G1703" i="4"/>
  <c r="I1703" i="4" s="1"/>
  <c r="G3881" i="4"/>
  <c r="I3881" i="4" s="1"/>
  <c r="G4550" i="4"/>
  <c r="I4550" i="4" s="1"/>
  <c r="G6019" i="4"/>
  <c r="I6019" i="4" s="1"/>
  <c r="G4908" i="4"/>
  <c r="I4908" i="4" s="1"/>
  <c r="G5866" i="4"/>
  <c r="I5866" i="4" s="1"/>
  <c r="G5056" i="4"/>
  <c r="I5056" i="4" s="1"/>
  <c r="G5296" i="4"/>
  <c r="I5296" i="4" s="1"/>
  <c r="G3059" i="4"/>
  <c r="I3059" i="4" s="1"/>
  <c r="G1906" i="4"/>
  <c r="I1906" i="4" s="1"/>
  <c r="G5031" i="4"/>
  <c r="I5031" i="4" s="1"/>
  <c r="G5871" i="4"/>
  <c r="I5871" i="4" s="1"/>
  <c r="G1643" i="4"/>
  <c r="I1643" i="4" s="1"/>
  <c r="G5784" i="4"/>
  <c r="I5784" i="4" s="1"/>
  <c r="G3960" i="4"/>
  <c r="I3960" i="4" s="1"/>
  <c r="G5882" i="4"/>
  <c r="I5882" i="4" s="1"/>
  <c r="G1199" i="4"/>
  <c r="I1199" i="4" s="1"/>
  <c r="G2656" i="4"/>
  <c r="I2656" i="4" s="1"/>
  <c r="G6023" i="4"/>
  <c r="I6023" i="4" s="1"/>
  <c r="G4136" i="4"/>
  <c r="I4136" i="4" s="1"/>
  <c r="G1324" i="4"/>
  <c r="I1324" i="4" s="1"/>
  <c r="G4064" i="4"/>
  <c r="I4064" i="4" s="1"/>
  <c r="G1335" i="4"/>
  <c r="I1335" i="4" s="1"/>
  <c r="G2148" i="4"/>
  <c r="I2148" i="4" s="1"/>
  <c r="G2740" i="4"/>
  <c r="I2740" i="4" s="1"/>
  <c r="G5734" i="4"/>
  <c r="I5734" i="4" s="1"/>
  <c r="G805" i="4"/>
  <c r="I805" i="4" s="1"/>
  <c r="G2074" i="4"/>
  <c r="I2074" i="4" s="1"/>
  <c r="G2818" i="4"/>
  <c r="I2818" i="4" s="1"/>
  <c r="G3344" i="4"/>
  <c r="I3344" i="4" s="1"/>
  <c r="G1620" i="4"/>
  <c r="I1620" i="4" s="1"/>
  <c r="G4304" i="4"/>
  <c r="I4304" i="4" s="1"/>
  <c r="G5668" i="4"/>
  <c r="I5668" i="4" s="1"/>
  <c r="G5443" i="4"/>
  <c r="I5443" i="4" s="1"/>
  <c r="G2649" i="4"/>
  <c r="I2649" i="4" s="1"/>
  <c r="G3979" i="4"/>
  <c r="I3979" i="4" s="1"/>
  <c r="G4124" i="4"/>
  <c r="I4124" i="4" s="1"/>
  <c r="G5338" i="4"/>
  <c r="I5338" i="4" s="1"/>
  <c r="G2378" i="4"/>
  <c r="I2378" i="4" s="1"/>
  <c r="G1788" i="4"/>
  <c r="I1788" i="4" s="1"/>
  <c r="G3935" i="4"/>
  <c r="I3935" i="4" s="1"/>
  <c r="G4991" i="4"/>
  <c r="I4991" i="4" s="1"/>
  <c r="G4031" i="4"/>
  <c r="I4031" i="4" s="1"/>
  <c r="G4520" i="4"/>
  <c r="I4520" i="4" s="1"/>
  <c r="G1796" i="4"/>
  <c r="I1796" i="4" s="1"/>
  <c r="G2972" i="4"/>
  <c r="I2972" i="4" s="1"/>
  <c r="G4384" i="4"/>
  <c r="I4384" i="4" s="1"/>
  <c r="G1980" i="4"/>
  <c r="I1980" i="4" s="1"/>
  <c r="G4762" i="4"/>
  <c r="I4762" i="4" s="1"/>
  <c r="G5938" i="4"/>
  <c r="I5938" i="4" s="1"/>
  <c r="G4710" i="4"/>
  <c r="I4710" i="4" s="1"/>
  <c r="G5079" i="4"/>
  <c r="I5079" i="4" s="1"/>
  <c r="G4671" i="4"/>
  <c r="I4671" i="4" s="1"/>
  <c r="G4808" i="4"/>
  <c r="I4808" i="4" s="1"/>
  <c r="G1190" i="4"/>
  <c r="I1190" i="4" s="1"/>
  <c r="G4167" i="4"/>
  <c r="I4167" i="4" s="1"/>
  <c r="G3912" i="4"/>
  <c r="I3912" i="4" s="1"/>
  <c r="G2531" i="4"/>
  <c r="I2531" i="4" s="1"/>
  <c r="G5650" i="4"/>
  <c r="I5650" i="4" s="1"/>
  <c r="G5656" i="4"/>
  <c r="I5656" i="4" s="1"/>
  <c r="G2204" i="4"/>
  <c r="I2204" i="4" s="1"/>
  <c r="C651" i="6"/>
  <c r="G532" i="4"/>
  <c r="I532" i="4" s="1"/>
  <c r="G539" i="4"/>
  <c r="I539" i="4" s="1"/>
  <c r="G547" i="4"/>
  <c r="I547" i="4" s="1"/>
  <c r="G557" i="4"/>
  <c r="I557" i="4" s="1"/>
  <c r="G575" i="4"/>
  <c r="I575" i="4" s="1"/>
  <c r="G584" i="4"/>
  <c r="I584" i="4" s="1"/>
  <c r="G590" i="4"/>
  <c r="I590" i="4" s="1"/>
  <c r="G594" i="4"/>
  <c r="I594" i="4" s="1"/>
  <c r="G604" i="4"/>
  <c r="I604" i="4" s="1"/>
  <c r="G608" i="4"/>
  <c r="I608" i="4" s="1"/>
  <c r="G612" i="4"/>
  <c r="I612" i="4" s="1"/>
  <c r="G616" i="4"/>
  <c r="I616" i="4" s="1"/>
  <c r="G535" i="4"/>
  <c r="I535" i="4" s="1"/>
  <c r="G549" i="4"/>
  <c r="I549" i="4" s="1"/>
  <c r="G559" i="4"/>
  <c r="I559" i="4" s="1"/>
  <c r="G568" i="4"/>
  <c r="I568" i="4" s="1"/>
  <c r="G586" i="4"/>
  <c r="I586" i="4" s="1"/>
  <c r="G591" i="4"/>
  <c r="I591" i="4" s="1"/>
  <c r="G600" i="4"/>
  <c r="I600" i="4" s="1"/>
  <c r="G605" i="4"/>
  <c r="I605" i="4" s="1"/>
  <c r="G609" i="4"/>
  <c r="I609" i="4" s="1"/>
  <c r="G528" i="4"/>
  <c r="I528" i="4" s="1"/>
  <c r="G544" i="4"/>
  <c r="I544" i="4" s="1"/>
  <c r="G556" i="4"/>
  <c r="I556" i="4" s="1"/>
  <c r="G565" i="4"/>
  <c r="I565" i="4" s="1"/>
  <c r="G571" i="4"/>
  <c r="I571" i="4" s="1"/>
  <c r="G593" i="4"/>
  <c r="I593" i="4" s="1"/>
  <c r="G615" i="4"/>
  <c r="I615" i="4" s="1"/>
  <c r="G620" i="4"/>
  <c r="I620" i="4" s="1"/>
  <c r="G587" i="4"/>
  <c r="I587" i="4" s="1"/>
  <c r="G606" i="4"/>
  <c r="I606" i="4" s="1"/>
  <c r="G564" i="4"/>
  <c r="I564" i="4" s="1"/>
  <c r="G610" i="4"/>
  <c r="I610" i="4" s="1"/>
  <c r="G601" i="4"/>
  <c r="I601" i="4" s="1"/>
  <c r="G619" i="4"/>
  <c r="I619" i="4" s="1"/>
  <c r="G536" i="4"/>
  <c r="I536" i="4" s="1"/>
  <c r="G570" i="4"/>
  <c r="I570" i="4" s="1"/>
  <c r="G596" i="4"/>
  <c r="I596" i="4" s="1"/>
  <c r="G614" i="4"/>
  <c r="I614" i="4" s="1"/>
  <c r="G552" i="4"/>
  <c r="I552" i="4" s="1"/>
  <c r="G576" i="4"/>
  <c r="I576" i="4" s="1"/>
  <c r="G533" i="4"/>
  <c r="I533" i="4" s="1"/>
  <c r="G621" i="4"/>
  <c r="I621" i="4" s="1"/>
  <c r="G613" i="4"/>
  <c r="I613" i="4" s="1"/>
  <c r="G530" i="4"/>
  <c r="I530" i="4" s="1"/>
  <c r="G553" i="4"/>
  <c r="I553" i="4" s="1"/>
  <c r="G611" i="4"/>
  <c r="I611" i="4" s="1"/>
  <c r="G603" i="4"/>
  <c r="I603" i="4" s="1"/>
  <c r="G595" i="4"/>
  <c r="I595" i="4" s="1"/>
  <c r="G589" i="4"/>
  <c r="I589" i="4" s="1"/>
  <c r="G577" i="4"/>
  <c r="I577" i="4" s="1"/>
  <c r="G538" i="4"/>
  <c r="I538" i="4" s="1"/>
  <c r="G598" i="4"/>
  <c r="I598" i="4" s="1"/>
  <c r="G602" i="4"/>
  <c r="I602" i="4" s="1"/>
  <c r="G573" i="4"/>
  <c r="I573" i="4" s="1"/>
  <c r="G546" i="4"/>
  <c r="I546" i="4" s="1"/>
  <c r="G548" i="4"/>
  <c r="I548" i="4" s="1"/>
  <c r="G551" i="4"/>
  <c r="I551" i="4" s="1"/>
  <c r="G582" i="4"/>
  <c r="I582" i="4" s="1"/>
  <c r="G569" i="4"/>
  <c r="I569" i="4" s="1"/>
  <c r="G555" i="4"/>
  <c r="I555" i="4" s="1"/>
  <c r="G545" i="4"/>
  <c r="I545" i="4" s="1"/>
  <c r="G597" i="4"/>
  <c r="I597" i="4" s="1"/>
  <c r="G554" i="4"/>
  <c r="I554" i="4" s="1"/>
  <c r="G599" i="4"/>
  <c r="I599" i="4" s="1"/>
  <c r="G592" i="4"/>
  <c r="I592" i="4" s="1"/>
  <c r="G566" i="4"/>
  <c r="I566" i="4" s="1"/>
  <c r="G534" i="4"/>
  <c r="I534" i="4" s="1"/>
  <c r="G540" i="4"/>
  <c r="I540" i="4" s="1"/>
  <c r="G617" i="4"/>
  <c r="I617" i="4" s="1"/>
  <c r="G572" i="4"/>
  <c r="I572" i="4" s="1"/>
  <c r="G567" i="4"/>
  <c r="I567" i="4" s="1"/>
  <c r="G583" i="4"/>
  <c r="I583" i="4" s="1"/>
  <c r="G560" i="4"/>
  <c r="I560" i="4" s="1"/>
  <c r="G558" i="4"/>
  <c r="I558" i="4" s="1"/>
  <c r="G529" i="4"/>
  <c r="I529" i="4" s="1"/>
  <c r="G537" i="4"/>
  <c r="I537" i="4" s="1"/>
  <c r="G578" i="4"/>
  <c r="I578" i="4" s="1"/>
  <c r="G588" i="4"/>
  <c r="I588" i="4" s="1"/>
  <c r="G585" i="4"/>
  <c r="I585" i="4" s="1"/>
  <c r="G581" i="4"/>
  <c r="I581" i="4" s="1"/>
  <c r="G607" i="4"/>
  <c r="I607" i="4" s="1"/>
  <c r="G531" i="4"/>
  <c r="I531" i="4" s="1"/>
  <c r="G543" i="4"/>
  <c r="I543" i="4" s="1"/>
  <c r="G562" i="4"/>
  <c r="I562" i="4" s="1"/>
  <c r="G618" i="4"/>
  <c r="I618" i="4" s="1"/>
  <c r="G574" i="4"/>
  <c r="I574" i="4" s="1"/>
  <c r="G542" i="4"/>
  <c r="I542" i="4" s="1"/>
  <c r="G580" i="4"/>
  <c r="I580" i="4" s="1"/>
  <c r="G561" i="4"/>
  <c r="I561" i="4" s="1"/>
  <c r="G550" i="4"/>
  <c r="I550" i="4" s="1"/>
  <c r="G563" i="4"/>
  <c r="I563" i="4" s="1"/>
  <c r="G541" i="4"/>
  <c r="I541" i="4" s="1"/>
  <c r="G579" i="4"/>
  <c r="I579" i="4" s="1"/>
  <c r="J10" i="4"/>
  <c r="K10" i="4" s="1"/>
  <c r="L123" i="4"/>
  <c r="G431" i="4"/>
  <c r="I431" i="4" s="1"/>
  <c r="G439" i="4"/>
  <c r="I439" i="4" s="1"/>
  <c r="G447" i="4"/>
  <c r="I447" i="4" s="1"/>
  <c r="G455" i="4"/>
  <c r="I455" i="4" s="1"/>
  <c r="G463" i="4"/>
  <c r="I463" i="4" s="1"/>
  <c r="G471" i="4"/>
  <c r="I471" i="4" s="1"/>
  <c r="G479" i="4"/>
  <c r="I479" i="4" s="1"/>
  <c r="G487" i="4"/>
  <c r="I487" i="4" s="1"/>
  <c r="G495" i="4"/>
  <c r="I495" i="4" s="1"/>
  <c r="G429" i="4"/>
  <c r="I429" i="4" s="1"/>
  <c r="G445" i="4"/>
  <c r="I445" i="4" s="1"/>
  <c r="G453" i="4"/>
  <c r="I453" i="4" s="1"/>
  <c r="G461" i="4"/>
  <c r="I461" i="4" s="1"/>
  <c r="G469" i="4"/>
  <c r="I469" i="4" s="1"/>
  <c r="G477" i="4"/>
  <c r="I477" i="4" s="1"/>
  <c r="G485" i="4"/>
  <c r="I485" i="4" s="1"/>
  <c r="G493" i="4"/>
  <c r="I493" i="4" s="1"/>
  <c r="G509" i="4"/>
  <c r="I509" i="4" s="1"/>
  <c r="G517" i="4"/>
  <c r="I517" i="4" s="1"/>
  <c r="G525" i="4"/>
  <c r="I525" i="4" s="1"/>
  <c r="G433" i="4"/>
  <c r="I433" i="4" s="1"/>
  <c r="G443" i="4"/>
  <c r="I443" i="4" s="1"/>
  <c r="G454" i="4"/>
  <c r="I454" i="4" s="1"/>
  <c r="G465" i="4"/>
  <c r="I465" i="4" s="1"/>
  <c r="G475" i="4"/>
  <c r="I475" i="4" s="1"/>
  <c r="G486" i="4"/>
  <c r="I486" i="4" s="1"/>
  <c r="G497" i="4"/>
  <c r="I497" i="4" s="1"/>
  <c r="G515" i="4"/>
  <c r="I515" i="4" s="1"/>
  <c r="G524" i="4"/>
  <c r="I524" i="4" s="1"/>
  <c r="G444" i="4"/>
  <c r="I444" i="4" s="1"/>
  <c r="G456" i="4"/>
  <c r="I456" i="4" s="1"/>
  <c r="G466" i="4"/>
  <c r="I466" i="4" s="1"/>
  <c r="G476" i="4"/>
  <c r="I476" i="4" s="1"/>
  <c r="G488" i="4"/>
  <c r="I488" i="4" s="1"/>
  <c r="G498" i="4"/>
  <c r="I498" i="4" s="1"/>
  <c r="G507" i="4"/>
  <c r="I507" i="4" s="1"/>
  <c r="G516" i="4"/>
  <c r="I516" i="4" s="1"/>
  <c r="G526" i="4"/>
  <c r="I526" i="4" s="1"/>
  <c r="G425" i="4"/>
  <c r="I425" i="4" s="1"/>
  <c r="G435" i="4"/>
  <c r="I435" i="4" s="1"/>
  <c r="G457" i="4"/>
  <c r="I457" i="4" s="1"/>
  <c r="G467" i="4"/>
  <c r="I467" i="4" s="1"/>
  <c r="G478" i="4"/>
  <c r="I478" i="4" s="1"/>
  <c r="G489" i="4"/>
  <c r="I489" i="4" s="1"/>
  <c r="G499" i="4"/>
  <c r="I499" i="4" s="1"/>
  <c r="G508" i="4"/>
  <c r="I508" i="4" s="1"/>
  <c r="G518" i="4"/>
  <c r="I518" i="4" s="1"/>
  <c r="G527" i="4"/>
  <c r="I527" i="4" s="1"/>
  <c r="G452" i="4"/>
  <c r="I452" i="4" s="1"/>
  <c r="G464" i="4"/>
  <c r="I464" i="4" s="1"/>
  <c r="G484" i="4"/>
  <c r="I484" i="4" s="1"/>
  <c r="G496" i="4"/>
  <c r="I496" i="4" s="1"/>
  <c r="G505" i="4"/>
  <c r="I505" i="4" s="1"/>
  <c r="G514" i="4"/>
  <c r="I514" i="4" s="1"/>
  <c r="G523" i="4"/>
  <c r="I523" i="4" s="1"/>
  <c r="G426" i="4"/>
  <c r="I426" i="4" s="1"/>
  <c r="G448" i="4"/>
  <c r="I448" i="4" s="1"/>
  <c r="G468" i="4"/>
  <c r="I468" i="4" s="1"/>
  <c r="G490" i="4"/>
  <c r="I490" i="4" s="1"/>
  <c r="G449" i="4"/>
  <c r="I449" i="4" s="1"/>
  <c r="G470" i="4"/>
  <c r="I470" i="4" s="1"/>
  <c r="G511" i="4"/>
  <c r="I511" i="4" s="1"/>
  <c r="G430" i="4"/>
  <c r="I430" i="4" s="1"/>
  <c r="G451" i="4"/>
  <c r="I451" i="4" s="1"/>
  <c r="G473" i="4"/>
  <c r="I473" i="4" s="1"/>
  <c r="G494" i="4"/>
  <c r="I494" i="4" s="1"/>
  <c r="G513" i="4"/>
  <c r="I513" i="4" s="1"/>
  <c r="G462" i="4"/>
  <c r="I462" i="4" s="1"/>
  <c r="G483" i="4"/>
  <c r="I483" i="4" s="1"/>
  <c r="G504" i="4"/>
  <c r="I504" i="4" s="1"/>
  <c r="G522" i="4"/>
  <c r="I522" i="4" s="1"/>
  <c r="G436" i="4"/>
  <c r="I436" i="4" s="1"/>
  <c r="G480" i="4"/>
  <c r="I480" i="4" s="1"/>
  <c r="G519" i="4"/>
  <c r="I519" i="4" s="1"/>
  <c r="G438" i="4"/>
  <c r="I438" i="4" s="1"/>
  <c r="G481" i="4"/>
  <c r="I481" i="4" s="1"/>
  <c r="G520" i="4"/>
  <c r="I520" i="4" s="1"/>
  <c r="G440" i="4"/>
  <c r="I440" i="4" s="1"/>
  <c r="G521" i="4"/>
  <c r="I521" i="4" s="1"/>
  <c r="G472" i="4"/>
  <c r="I472" i="4" s="1"/>
  <c r="G512" i="4"/>
  <c r="I512" i="4" s="1"/>
  <c r="G450" i="4"/>
  <c r="I450" i="4" s="1"/>
  <c r="G458" i="4"/>
  <c r="I458" i="4" s="1"/>
  <c r="G460" i="4"/>
  <c r="I460" i="4" s="1"/>
  <c r="G503" i="4"/>
  <c r="I503" i="4" s="1"/>
  <c r="G502" i="4"/>
  <c r="I502" i="4" s="1"/>
  <c r="G500" i="4"/>
  <c r="I500" i="4" s="1"/>
  <c r="G459" i="4"/>
  <c r="I459" i="4" s="1"/>
  <c r="U9" i="4"/>
  <c r="G491" i="4"/>
  <c r="I491" i="4" s="1"/>
  <c r="G510" i="4"/>
  <c r="I510" i="4" s="1"/>
  <c r="G474" i="4"/>
  <c r="I474" i="4" s="1"/>
  <c r="G427" i="4"/>
  <c r="I427" i="4" s="1"/>
  <c r="G434" i="4"/>
  <c r="I434" i="4" s="1"/>
  <c r="G442" i="4"/>
  <c r="I442" i="4" s="1"/>
  <c r="G441" i="4"/>
  <c r="I441" i="4" s="1"/>
  <c r="G432" i="4"/>
  <c r="I432" i="4" s="1"/>
  <c r="G437" i="4"/>
  <c r="I437" i="4" s="1"/>
  <c r="G482" i="4"/>
  <c r="I482" i="4" s="1"/>
  <c r="G501" i="4"/>
  <c r="I501" i="4" s="1"/>
  <c r="G506" i="4"/>
  <c r="I506" i="4" s="1"/>
  <c r="G446" i="4"/>
  <c r="I446" i="4" s="1"/>
  <c r="G492" i="4"/>
  <c r="I492" i="4" s="1"/>
  <c r="G428" i="4"/>
  <c r="I428" i="4" s="1"/>
  <c r="C675" i="6" l="1"/>
  <c r="J11" i="4"/>
  <c r="K11" i="4" s="1"/>
  <c r="L124" i="4"/>
  <c r="N4" i="4"/>
  <c r="O4" i="4" s="1"/>
  <c r="M3" i="6" s="1"/>
  <c r="C699" i="6" l="1"/>
  <c r="J12" i="4"/>
  <c r="K12" i="4" s="1"/>
  <c r="M6" i="2"/>
  <c r="L125" i="4"/>
  <c r="C723" i="6" l="1"/>
  <c r="J13" i="4"/>
  <c r="K13" i="4" s="1"/>
  <c r="L126" i="4"/>
  <c r="C747" i="6" l="1"/>
  <c r="J14" i="4"/>
  <c r="K14" i="4" s="1"/>
  <c r="L127" i="4"/>
  <c r="C771" i="6" l="1"/>
  <c r="J15" i="4"/>
  <c r="K15" i="4" s="1"/>
  <c r="L128" i="4"/>
  <c r="C795" i="6" l="1"/>
  <c r="J16" i="4"/>
  <c r="K16" i="4" s="1"/>
  <c r="L129" i="4"/>
  <c r="C819" i="6" l="1"/>
  <c r="J17" i="4"/>
  <c r="K17" i="4" s="1"/>
  <c r="L130" i="4"/>
  <c r="C843" i="6" l="1"/>
  <c r="C867" i="6" s="1"/>
  <c r="C891" i="6" s="1"/>
  <c r="C915" i="6" s="1"/>
  <c r="C939" i="6" s="1"/>
  <c r="C963" i="6" s="1"/>
  <c r="C987" i="6" s="1"/>
  <c r="C1011" i="6" s="1"/>
  <c r="C1035" i="6" s="1"/>
  <c r="C1059" i="6" s="1"/>
  <c r="C1083" i="6" s="1"/>
  <c r="C1107" i="6" s="1"/>
  <c r="C1131" i="6" s="1"/>
  <c r="C1155" i="6" s="1"/>
  <c r="C1179" i="6" s="1"/>
  <c r="C1203" i="6" s="1"/>
  <c r="C1227" i="6" s="1"/>
  <c r="C1251" i="6" s="1"/>
  <c r="J18" i="4"/>
  <c r="K18" i="4" s="1"/>
  <c r="L131" i="4"/>
  <c r="C1275" i="6" l="1"/>
  <c r="J19" i="4"/>
  <c r="K19" i="4" s="1"/>
  <c r="L132" i="4"/>
  <c r="C1299" i="6" l="1"/>
  <c r="J20" i="4"/>
  <c r="K20" i="4" s="1"/>
  <c r="L133" i="4"/>
  <c r="C1323" i="6" l="1"/>
  <c r="J21" i="4"/>
  <c r="K21" i="4" s="1"/>
  <c r="L134" i="4"/>
  <c r="C1347" i="6" l="1"/>
  <c r="J22" i="4"/>
  <c r="K22" i="4" s="1"/>
  <c r="L135" i="4"/>
  <c r="C1371" i="6" l="1"/>
  <c r="J23" i="4"/>
  <c r="K23" i="4" s="1"/>
  <c r="L136" i="4"/>
  <c r="C1395" i="6" l="1"/>
  <c r="J24" i="4"/>
  <c r="K24" i="4" s="1"/>
  <c r="L137" i="4"/>
  <c r="C1419" i="6" l="1"/>
  <c r="J25" i="4"/>
  <c r="K25" i="4" s="1"/>
  <c r="L138" i="4"/>
  <c r="C1443" i="6" l="1"/>
  <c r="J26" i="4"/>
  <c r="K26" i="4" s="1"/>
  <c r="L139" i="4"/>
  <c r="C1467" i="6" l="1"/>
  <c r="J27" i="4"/>
  <c r="K27" i="4" s="1"/>
  <c r="L140" i="4"/>
  <c r="C1491" i="6" l="1"/>
  <c r="J28" i="4"/>
  <c r="K28" i="4" s="1"/>
  <c r="L141" i="4"/>
  <c r="C1515" i="6" l="1"/>
  <c r="J29" i="4"/>
  <c r="K29" i="4" s="1"/>
  <c r="L142" i="4"/>
  <c r="C1539" i="6" l="1"/>
  <c r="J30" i="4"/>
  <c r="K30" i="4" s="1"/>
  <c r="L143" i="4"/>
  <c r="C1563" i="6" l="1"/>
  <c r="J31" i="4"/>
  <c r="K31" i="4" s="1"/>
  <c r="L144" i="4"/>
  <c r="C1587" i="6" l="1"/>
  <c r="J32" i="4"/>
  <c r="K32" i="4" s="1"/>
  <c r="L145" i="4"/>
  <c r="C1611" i="6" l="1"/>
  <c r="J33" i="4"/>
  <c r="K33" i="4" s="1"/>
  <c r="L146" i="4"/>
  <c r="C1635" i="6" l="1"/>
  <c r="J34" i="4"/>
  <c r="K34" i="4" s="1"/>
  <c r="L147" i="4"/>
  <c r="C1659" i="6" l="1"/>
  <c r="C1683" i="6" s="1"/>
  <c r="C1707" i="6" s="1"/>
  <c r="C1731" i="6" s="1"/>
  <c r="C1755" i="6" s="1"/>
  <c r="C1779" i="6" s="1"/>
  <c r="C1803" i="6" s="1"/>
  <c r="C1827" i="6" s="1"/>
  <c r="C1851" i="6" s="1"/>
  <c r="C1875" i="6" s="1"/>
  <c r="C1899" i="6" s="1"/>
  <c r="C1923" i="6" s="1"/>
  <c r="C1947" i="6" s="1"/>
  <c r="C1971" i="6" s="1"/>
  <c r="C1995" i="6" s="1"/>
  <c r="C2019" i="6" s="1"/>
  <c r="C2043" i="6" s="1"/>
  <c r="C2067" i="6" s="1"/>
  <c r="C2091" i="6" s="1"/>
  <c r="C2115" i="6" s="1"/>
  <c r="C2139" i="6" s="1"/>
  <c r="C2163" i="6" s="1"/>
  <c r="C2187" i="6" s="1"/>
  <c r="C2211" i="6" s="1"/>
  <c r="C2235" i="6" s="1"/>
  <c r="C2259" i="6" s="1"/>
  <c r="C2283" i="6" s="1"/>
  <c r="C2307" i="6" s="1"/>
  <c r="C2331" i="6" s="1"/>
  <c r="C2355" i="6" s="1"/>
  <c r="C2379" i="6" s="1"/>
  <c r="C2403" i="6" s="1"/>
  <c r="C2427" i="6" s="1"/>
  <c r="C2451" i="6" s="1"/>
  <c r="C2475" i="6" s="1"/>
  <c r="J35" i="4"/>
  <c r="K35" i="4" s="1"/>
  <c r="L148" i="4"/>
  <c r="C2499" i="6" l="1"/>
  <c r="J36" i="4"/>
  <c r="K36" i="4" s="1"/>
  <c r="L149" i="4"/>
  <c r="C2523" i="6" l="1"/>
  <c r="J37" i="4"/>
  <c r="K37" i="4" s="1"/>
  <c r="L150" i="4"/>
  <c r="C2547" i="6" l="1"/>
  <c r="J38" i="4"/>
  <c r="K38" i="4" s="1"/>
  <c r="L151" i="4"/>
  <c r="C2571" i="6" l="1"/>
  <c r="J39" i="4"/>
  <c r="K39" i="4" s="1"/>
  <c r="L152" i="4"/>
  <c r="C2595" i="6" l="1"/>
  <c r="J40" i="4"/>
  <c r="K40" i="4" s="1"/>
  <c r="L153" i="4"/>
  <c r="C2619" i="6" l="1"/>
  <c r="J41" i="4"/>
  <c r="K41" i="4" s="1"/>
  <c r="L154" i="4"/>
  <c r="C2643" i="6" l="1"/>
  <c r="J42" i="4"/>
  <c r="K42" i="4" s="1"/>
  <c r="L155" i="4"/>
  <c r="C2667" i="6" l="1"/>
  <c r="J43" i="4"/>
  <c r="K43" i="4" s="1"/>
  <c r="L156" i="4"/>
  <c r="C2691" i="6" l="1"/>
  <c r="J44" i="4"/>
  <c r="K44" i="4" s="1"/>
  <c r="L157" i="4"/>
  <c r="C2715" i="6" l="1"/>
  <c r="J45" i="4"/>
  <c r="K45" i="4" s="1"/>
  <c r="L158" i="4"/>
  <c r="C2739" i="6" l="1"/>
  <c r="J46" i="4"/>
  <c r="K46" i="4" s="1"/>
  <c r="L159" i="4"/>
  <c r="C2763" i="6" l="1"/>
  <c r="J47" i="4"/>
  <c r="K47" i="4" s="1"/>
  <c r="L160" i="4"/>
  <c r="C2787" i="6" l="1"/>
  <c r="J48" i="4"/>
  <c r="K48" i="4" s="1"/>
  <c r="L161" i="4"/>
  <c r="C2811" i="6" l="1"/>
  <c r="J49" i="4"/>
  <c r="K49" i="4" s="1"/>
  <c r="L162" i="4"/>
  <c r="C2835" i="6" l="1"/>
  <c r="J50" i="4"/>
  <c r="K50" i="4" s="1"/>
  <c r="L163" i="4"/>
  <c r="C2859" i="6" l="1"/>
  <c r="J51" i="4"/>
  <c r="K51" i="4" s="1"/>
  <c r="L164" i="4"/>
  <c r="C2883" i="6" l="1"/>
  <c r="J52" i="4"/>
  <c r="K52" i="4" s="1"/>
  <c r="L165" i="4"/>
  <c r="C2907" i="6" l="1"/>
  <c r="J53" i="4"/>
  <c r="K53" i="4" s="1"/>
  <c r="L166" i="4"/>
  <c r="C2931" i="6" l="1"/>
  <c r="J54" i="4"/>
  <c r="K54" i="4" s="1"/>
  <c r="L167" i="4"/>
  <c r="C2955" i="6" l="1"/>
  <c r="J55" i="4"/>
  <c r="K55" i="4" s="1"/>
  <c r="L168" i="4"/>
  <c r="C2979" i="6" l="1"/>
  <c r="J56" i="4"/>
  <c r="K56" i="4" s="1"/>
  <c r="L169" i="4"/>
  <c r="C3003" i="6" l="1"/>
  <c r="J57" i="4"/>
  <c r="K57" i="4" s="1"/>
  <c r="L170" i="4"/>
  <c r="C3027" i="6" l="1"/>
  <c r="J58" i="4"/>
  <c r="K58" i="4" s="1"/>
  <c r="L171" i="4"/>
  <c r="C3051" i="6" l="1"/>
  <c r="J59" i="4"/>
  <c r="K59" i="4" s="1"/>
  <c r="L172" i="4"/>
  <c r="C3075" i="6" l="1"/>
  <c r="J60" i="4"/>
  <c r="K60" i="4" s="1"/>
  <c r="L173" i="4"/>
  <c r="C3099" i="6" l="1"/>
  <c r="J61" i="4"/>
  <c r="K61" i="4" s="1"/>
  <c r="L174" i="4"/>
  <c r="C3123" i="6" l="1"/>
  <c r="J62" i="4"/>
  <c r="K62" i="4" s="1"/>
  <c r="L175" i="4"/>
  <c r="C3147" i="6" l="1"/>
  <c r="J63" i="4"/>
  <c r="K63" i="4" s="1"/>
  <c r="L176" i="4"/>
  <c r="C3171" i="6" l="1"/>
  <c r="J64" i="4"/>
  <c r="K64" i="4" s="1"/>
  <c r="L177" i="4"/>
  <c r="C3195" i="6" l="1"/>
  <c r="J65" i="4"/>
  <c r="K65" i="4" s="1"/>
  <c r="L178" i="4"/>
  <c r="C3219" i="6" l="1"/>
  <c r="J66" i="4"/>
  <c r="K66" i="4" s="1"/>
  <c r="L179" i="4"/>
  <c r="C3243" i="6" l="1"/>
  <c r="J67" i="4"/>
  <c r="K67" i="4" s="1"/>
  <c r="L180" i="4"/>
  <c r="C3267" i="6" l="1"/>
  <c r="J68" i="4"/>
  <c r="K68" i="4" s="1"/>
  <c r="L181" i="4"/>
  <c r="C3291" i="6" l="1"/>
  <c r="C3315" i="6" s="1"/>
  <c r="C3339" i="6" s="1"/>
  <c r="C3363" i="6" s="1"/>
  <c r="C3387" i="6" s="1"/>
  <c r="C3411" i="6" s="1"/>
  <c r="C3435" i="6" s="1"/>
  <c r="C3459" i="6" s="1"/>
  <c r="C3483" i="6" s="1"/>
  <c r="C3507" i="6" s="1"/>
  <c r="C3531" i="6" s="1"/>
  <c r="C3555" i="6" s="1"/>
  <c r="C3579" i="6" s="1"/>
  <c r="C3603" i="6" s="1"/>
  <c r="C3627" i="6" s="1"/>
  <c r="C3651" i="6" s="1"/>
  <c r="C3675" i="6" s="1"/>
  <c r="C3699" i="6" s="1"/>
  <c r="C3723" i="6" s="1"/>
  <c r="C3747" i="6" s="1"/>
  <c r="C3771" i="6" s="1"/>
  <c r="C3795" i="6" s="1"/>
  <c r="C3819" i="6" s="1"/>
  <c r="C3843" i="6" s="1"/>
  <c r="C3867" i="6" s="1"/>
  <c r="C3891" i="6" s="1"/>
  <c r="C3915" i="6" s="1"/>
  <c r="C3939" i="6" s="1"/>
  <c r="C3963" i="6" s="1"/>
  <c r="C3987" i="6" s="1"/>
  <c r="C4011" i="6" s="1"/>
  <c r="C4035" i="6" s="1"/>
  <c r="C4059" i="6" s="1"/>
  <c r="C4083" i="6" s="1"/>
  <c r="C4107" i="6" s="1"/>
  <c r="C4131" i="6" s="1"/>
  <c r="C4155" i="6" s="1"/>
  <c r="C4179" i="6" s="1"/>
  <c r="C4203" i="6" s="1"/>
  <c r="C4227" i="6" s="1"/>
  <c r="C4251" i="6" s="1"/>
  <c r="C4275" i="6" s="1"/>
  <c r="C4299" i="6" s="1"/>
  <c r="C4323" i="6" s="1"/>
  <c r="C4347" i="6" s="1"/>
  <c r="C4371" i="6" s="1"/>
  <c r="C4395" i="6" s="1"/>
  <c r="C4419" i="6" s="1"/>
  <c r="C4443" i="6" s="1"/>
  <c r="C4467" i="6" s="1"/>
  <c r="C4491" i="6" s="1"/>
  <c r="C4515" i="6" s="1"/>
  <c r="C4539" i="6" s="1"/>
  <c r="C4563" i="6" s="1"/>
  <c r="C4587" i="6" s="1"/>
  <c r="C4611" i="6" s="1"/>
  <c r="C4635" i="6" s="1"/>
  <c r="C4659" i="6" s="1"/>
  <c r="C4683" i="6" s="1"/>
  <c r="C4707" i="6" s="1"/>
  <c r="C4731" i="6" s="1"/>
  <c r="C4755" i="6" s="1"/>
  <c r="C4779" i="6" s="1"/>
  <c r="C4803" i="6" s="1"/>
  <c r="C4827" i="6" s="1"/>
  <c r="C4851" i="6" s="1"/>
  <c r="C4875" i="6" s="1"/>
  <c r="C4899" i="6" s="1"/>
  <c r="C4923" i="6" s="1"/>
  <c r="J69" i="4"/>
  <c r="K69" i="4" s="1"/>
  <c r="L182" i="4"/>
  <c r="C4947" i="6" l="1"/>
  <c r="J70" i="4"/>
  <c r="K70" i="4" s="1"/>
  <c r="L183" i="4"/>
  <c r="C4971" i="6" l="1"/>
  <c r="J71" i="4"/>
  <c r="K71" i="4" s="1"/>
  <c r="L184" i="4"/>
  <c r="C4995" i="6" l="1"/>
  <c r="J72" i="4"/>
  <c r="K72" i="4" s="1"/>
  <c r="L185" i="4"/>
  <c r="C5019" i="6" l="1"/>
  <c r="J73" i="4"/>
  <c r="K73" i="4" s="1"/>
  <c r="L186" i="4"/>
  <c r="C5043" i="6" l="1"/>
  <c r="J74" i="4"/>
  <c r="K74" i="4" s="1"/>
  <c r="L187" i="4"/>
  <c r="C5067" i="6" l="1"/>
  <c r="J75" i="4"/>
  <c r="K75" i="4" s="1"/>
  <c r="L188" i="4"/>
  <c r="C5091" i="6" l="1"/>
  <c r="J76" i="4"/>
  <c r="K76" i="4" s="1"/>
  <c r="L189" i="4"/>
  <c r="C5115" i="6" l="1"/>
  <c r="J77" i="4"/>
  <c r="K77" i="4" s="1"/>
  <c r="L190" i="4"/>
  <c r="C5139" i="6" l="1"/>
  <c r="J78" i="4"/>
  <c r="K78" i="4" s="1"/>
  <c r="L191" i="4"/>
  <c r="C5163" i="6" l="1"/>
  <c r="J79" i="4"/>
  <c r="K79" i="4" s="1"/>
  <c r="L192" i="4"/>
  <c r="C5187" i="6" l="1"/>
  <c r="J80" i="4"/>
  <c r="K80" i="4" s="1"/>
  <c r="L193" i="4"/>
  <c r="C5211" i="6" l="1"/>
  <c r="J81" i="4"/>
  <c r="K81" i="4" s="1"/>
  <c r="L194" i="4"/>
  <c r="C5235" i="6" l="1"/>
  <c r="J82" i="4"/>
  <c r="K82" i="4" s="1"/>
  <c r="L195" i="4"/>
  <c r="C5259" i="6" l="1"/>
  <c r="J83" i="4"/>
  <c r="K83" i="4" s="1"/>
  <c r="L196" i="4"/>
  <c r="C5283" i="6" l="1"/>
  <c r="J84" i="4"/>
  <c r="K84" i="4" s="1"/>
  <c r="L197" i="4"/>
  <c r="C5307" i="6" l="1"/>
  <c r="J85" i="4"/>
  <c r="K85" i="4" s="1"/>
  <c r="L198" i="4"/>
  <c r="C5331" i="6" l="1"/>
  <c r="J86" i="4"/>
  <c r="K86" i="4" s="1"/>
  <c r="L199" i="4"/>
  <c r="C5355" i="6" l="1"/>
  <c r="J87" i="4"/>
  <c r="K87" i="4" s="1"/>
  <c r="L200" i="4"/>
  <c r="C5379" i="6" l="1"/>
  <c r="J88" i="4"/>
  <c r="K88" i="4" s="1"/>
  <c r="L201" i="4"/>
  <c r="C5403" i="6" l="1"/>
  <c r="J89" i="4"/>
  <c r="K89" i="4" s="1"/>
  <c r="L202" i="4"/>
  <c r="C5427" i="6" l="1"/>
  <c r="J90" i="4"/>
  <c r="K90" i="4" s="1"/>
  <c r="L203" i="4"/>
  <c r="C5451" i="6" l="1"/>
  <c r="J91" i="4"/>
  <c r="K91" i="4" s="1"/>
  <c r="L204" i="4"/>
  <c r="C5475" i="6" l="1"/>
  <c r="J92" i="4"/>
  <c r="K92" i="4" s="1"/>
  <c r="L205" i="4"/>
  <c r="C5499" i="6" l="1"/>
  <c r="J93" i="4"/>
  <c r="K93" i="4" s="1"/>
  <c r="L206" i="4"/>
  <c r="C5523" i="6" l="1"/>
  <c r="J94" i="4"/>
  <c r="K94" i="4" s="1"/>
  <c r="L207" i="4"/>
  <c r="C5547" i="6" l="1"/>
  <c r="J95" i="4"/>
  <c r="K95" i="4" s="1"/>
  <c r="L208" i="4"/>
  <c r="C5571" i="6" l="1"/>
  <c r="J96" i="4"/>
  <c r="K96" i="4" s="1"/>
  <c r="L209" i="4"/>
  <c r="C5595" i="6" l="1"/>
  <c r="J97" i="4"/>
  <c r="K97" i="4" s="1"/>
  <c r="L210" i="4"/>
  <c r="C5619" i="6" l="1"/>
  <c r="J98" i="4"/>
  <c r="K98" i="4" s="1"/>
  <c r="L211" i="4"/>
  <c r="C5643" i="6" l="1"/>
  <c r="J99" i="4"/>
  <c r="K99" i="4" s="1"/>
  <c r="L212" i="4"/>
  <c r="C5667" i="6" l="1"/>
  <c r="J100" i="4"/>
  <c r="K100" i="4" s="1"/>
  <c r="L213" i="4"/>
  <c r="C5691" i="6" l="1"/>
  <c r="J101" i="4"/>
  <c r="K101" i="4" s="1"/>
  <c r="L214" i="4"/>
  <c r="C5715" i="6" l="1"/>
  <c r="J102" i="4"/>
  <c r="K102" i="4" s="1"/>
  <c r="L215" i="4"/>
  <c r="C5739" i="6" l="1"/>
  <c r="J103" i="4"/>
  <c r="K103" i="4" s="1"/>
  <c r="L216" i="4"/>
  <c r="C5763" i="6" l="1"/>
  <c r="J104" i="4"/>
  <c r="K104" i="4" s="1"/>
  <c r="L217" i="4"/>
  <c r="C5787" i="6" l="1"/>
  <c r="J105" i="4"/>
  <c r="K105" i="4" s="1"/>
  <c r="L218" i="4"/>
  <c r="C5811" i="6" l="1"/>
  <c r="J106" i="4"/>
  <c r="K106" i="4" s="1"/>
  <c r="L219" i="4"/>
  <c r="C5835" i="6" l="1"/>
  <c r="J107" i="4"/>
  <c r="K107" i="4" s="1"/>
  <c r="L220" i="4"/>
  <c r="C5859" i="6" l="1"/>
  <c r="J108" i="4"/>
  <c r="K108" i="4" s="1"/>
  <c r="L221" i="4"/>
  <c r="C5883" i="6" l="1"/>
  <c r="J109" i="4"/>
  <c r="K109" i="4" s="1"/>
  <c r="L222" i="4"/>
  <c r="C5907" i="6" l="1"/>
  <c r="J110" i="4"/>
  <c r="K110" i="4" s="1"/>
  <c r="L223" i="4"/>
  <c r="C5931" i="6" l="1"/>
  <c r="J111" i="4"/>
  <c r="K111" i="4" s="1"/>
  <c r="L224" i="4"/>
  <c r="C5955" i="6" l="1"/>
  <c r="J112" i="4"/>
  <c r="K112" i="4" s="1"/>
  <c r="L225" i="4"/>
  <c r="C5979" i="6" l="1"/>
  <c r="J113" i="4"/>
  <c r="K113" i="4" s="1"/>
  <c r="L226" i="4"/>
  <c r="C6003" i="6" l="1"/>
  <c r="J114" i="4"/>
  <c r="K114" i="4" s="1"/>
  <c r="L227" i="4"/>
  <c r="C6027" i="6" l="1"/>
  <c r="J115" i="4"/>
  <c r="K115" i="4" s="1"/>
  <c r="L228" i="4"/>
  <c r="C6051" i="6" l="1"/>
  <c r="J116" i="4"/>
  <c r="K116" i="4" s="1"/>
  <c r="L229" i="4"/>
  <c r="C6075" i="6" l="1"/>
  <c r="J117" i="4"/>
  <c r="K117" i="4" s="1"/>
  <c r="L230" i="4"/>
  <c r="C6099" i="6" l="1"/>
  <c r="J118" i="4"/>
  <c r="K118" i="4" s="1"/>
  <c r="L231" i="4"/>
  <c r="C6123" i="6" l="1"/>
  <c r="J119" i="4"/>
  <c r="K119" i="4" s="1"/>
  <c r="L232" i="4"/>
  <c r="C6147" i="6" l="1"/>
  <c r="J120" i="4"/>
  <c r="K120" i="4" s="1"/>
  <c r="L233" i="4"/>
  <c r="C6171" i="6" l="1"/>
  <c r="J121" i="4"/>
  <c r="K121" i="4" s="1"/>
  <c r="L234" i="4"/>
  <c r="C6195" i="6" l="1"/>
  <c r="J122" i="4"/>
  <c r="K122" i="4" s="1"/>
  <c r="L235" i="4"/>
  <c r="C6219" i="6" l="1"/>
  <c r="J123" i="4"/>
  <c r="K123" i="4" s="1"/>
  <c r="L236" i="4"/>
  <c r="C6243" i="6" l="1"/>
  <c r="J124" i="4"/>
  <c r="K124" i="4" s="1"/>
  <c r="L237" i="4"/>
  <c r="C6267" i="6" l="1"/>
  <c r="J125" i="4"/>
  <c r="K125" i="4" s="1"/>
  <c r="L238" i="4"/>
  <c r="C6291" i="6" l="1"/>
  <c r="J126" i="4"/>
  <c r="K126" i="4" s="1"/>
  <c r="L239" i="4"/>
  <c r="C6315" i="6" l="1"/>
  <c r="J127" i="4"/>
  <c r="K127" i="4" s="1"/>
  <c r="L240" i="4"/>
  <c r="C6339" i="6" l="1"/>
  <c r="J128" i="4"/>
  <c r="K128" i="4" s="1"/>
  <c r="L241" i="4"/>
  <c r="C6363" i="6" l="1"/>
  <c r="J129" i="4"/>
  <c r="K129" i="4" s="1"/>
  <c r="L242" i="4"/>
  <c r="C6387" i="6" l="1"/>
  <c r="J130" i="4"/>
  <c r="K130" i="4" s="1"/>
  <c r="L243" i="4"/>
  <c r="C6411" i="6" l="1"/>
  <c r="J131" i="4"/>
  <c r="K131" i="4" s="1"/>
  <c r="L244" i="4"/>
  <c r="C6435" i="6" l="1"/>
  <c r="J132" i="4"/>
  <c r="K132" i="4" s="1"/>
  <c r="L245" i="4"/>
  <c r="C6459" i="6" l="1"/>
  <c r="J133" i="4"/>
  <c r="K133" i="4" s="1"/>
  <c r="L246" i="4"/>
  <c r="C6483" i="6" l="1"/>
  <c r="J134" i="4"/>
  <c r="K134" i="4" s="1"/>
  <c r="L247" i="4"/>
  <c r="C6507" i="6" l="1"/>
  <c r="J135" i="4"/>
  <c r="K135" i="4" s="1"/>
  <c r="L248" i="4"/>
  <c r="C6531" i="6" l="1"/>
  <c r="J136" i="4"/>
  <c r="K136" i="4" s="1"/>
  <c r="L249" i="4"/>
  <c r="C6555" i="6" l="1"/>
  <c r="C6579" i="6" s="1"/>
  <c r="C6603" i="6" s="1"/>
  <c r="C6627" i="6" s="1"/>
  <c r="C6651" i="6" s="1"/>
  <c r="C6675" i="6" s="1"/>
  <c r="C6699" i="6" s="1"/>
  <c r="C6723" i="6" s="1"/>
  <c r="C6747" i="6" s="1"/>
  <c r="C6771" i="6" s="1"/>
  <c r="C6795" i="6" s="1"/>
  <c r="C6819" i="6" s="1"/>
  <c r="C6843" i="6" s="1"/>
  <c r="C6867" i="6" s="1"/>
  <c r="C6891" i="6" s="1"/>
  <c r="C6915" i="6" s="1"/>
  <c r="C6939" i="6" s="1"/>
  <c r="C6963" i="6" s="1"/>
  <c r="C6987" i="6" s="1"/>
  <c r="C7011" i="6" s="1"/>
  <c r="C7035" i="6" s="1"/>
  <c r="C7059" i="6" s="1"/>
  <c r="C7083" i="6" s="1"/>
  <c r="C7107" i="6" s="1"/>
  <c r="C7131" i="6" s="1"/>
  <c r="C7155" i="6" s="1"/>
  <c r="C7179" i="6" s="1"/>
  <c r="C7203" i="6" s="1"/>
  <c r="C7227" i="6" s="1"/>
  <c r="C7251" i="6" s="1"/>
  <c r="C7275" i="6" s="1"/>
  <c r="C7299" i="6" s="1"/>
  <c r="C7323" i="6" s="1"/>
  <c r="C7347" i="6" s="1"/>
  <c r="C7371" i="6" s="1"/>
  <c r="C7395" i="6" s="1"/>
  <c r="C7419" i="6" s="1"/>
  <c r="C7443" i="6" s="1"/>
  <c r="C7467" i="6" s="1"/>
  <c r="C7491" i="6" s="1"/>
  <c r="C7515" i="6" s="1"/>
  <c r="C7539" i="6" s="1"/>
  <c r="C7563" i="6" s="1"/>
  <c r="C7587" i="6" s="1"/>
  <c r="C7611" i="6" s="1"/>
  <c r="C7635" i="6" s="1"/>
  <c r="C7659" i="6" s="1"/>
  <c r="C7683" i="6" s="1"/>
  <c r="C7707" i="6" s="1"/>
  <c r="C7731" i="6" s="1"/>
  <c r="C7755" i="6" s="1"/>
  <c r="C7779" i="6" s="1"/>
  <c r="C7803" i="6" s="1"/>
  <c r="C7827" i="6" s="1"/>
  <c r="C7851" i="6" s="1"/>
  <c r="C7875" i="6" s="1"/>
  <c r="C7899" i="6" s="1"/>
  <c r="C7923" i="6" s="1"/>
  <c r="C7947" i="6" s="1"/>
  <c r="C7971" i="6" s="1"/>
  <c r="C7995" i="6" s="1"/>
  <c r="C8019" i="6" s="1"/>
  <c r="C8043" i="6" s="1"/>
  <c r="C8067" i="6" s="1"/>
  <c r="C8091" i="6" s="1"/>
  <c r="C8115" i="6" s="1"/>
  <c r="C8139" i="6" s="1"/>
  <c r="C8163" i="6" s="1"/>
  <c r="C8187" i="6" s="1"/>
  <c r="C8211" i="6" s="1"/>
  <c r="C8235" i="6" s="1"/>
  <c r="C8259" i="6" s="1"/>
  <c r="C8283" i="6" s="1"/>
  <c r="C8307" i="6" s="1"/>
  <c r="C8331" i="6" s="1"/>
  <c r="C8355" i="6" s="1"/>
  <c r="C8379" i="6" s="1"/>
  <c r="C8403" i="6" s="1"/>
  <c r="J137" i="4"/>
  <c r="K137" i="4" s="1"/>
  <c r="L250" i="4"/>
  <c r="J138" i="4" l="1"/>
  <c r="K138" i="4" s="1"/>
  <c r="L251" i="4"/>
  <c r="J139" i="4" l="1"/>
  <c r="K139" i="4" s="1"/>
  <c r="L252" i="4"/>
  <c r="J140" i="4" l="1"/>
  <c r="K140" i="4" s="1"/>
  <c r="L253" i="4"/>
  <c r="J141" i="4" l="1"/>
  <c r="K141" i="4" s="1"/>
  <c r="L254" i="4"/>
  <c r="J142" i="4" l="1"/>
  <c r="K142" i="4" s="1"/>
  <c r="L255" i="4"/>
  <c r="J143" i="4" l="1"/>
  <c r="K143" i="4" s="1"/>
  <c r="L256" i="4"/>
  <c r="J144" i="4" l="1"/>
  <c r="K144" i="4" s="1"/>
  <c r="L257" i="4"/>
  <c r="J145" i="4" l="1"/>
  <c r="K145" i="4" s="1"/>
  <c r="L258" i="4"/>
  <c r="J146" i="4" l="1"/>
  <c r="K146" i="4" s="1"/>
  <c r="L259" i="4"/>
  <c r="J147" i="4" l="1"/>
  <c r="K147" i="4" s="1"/>
  <c r="L260" i="4"/>
  <c r="J148" i="4" l="1"/>
  <c r="K148" i="4" s="1"/>
  <c r="L261" i="4"/>
  <c r="J149" i="4" l="1"/>
  <c r="K149" i="4" s="1"/>
  <c r="L262" i="4"/>
  <c r="J150" i="4" l="1"/>
  <c r="K150" i="4" s="1"/>
  <c r="L263" i="4"/>
  <c r="J151" i="4" l="1"/>
  <c r="K151" i="4" s="1"/>
  <c r="L264" i="4"/>
  <c r="J152" i="4" l="1"/>
  <c r="K152" i="4" s="1"/>
  <c r="L265" i="4"/>
  <c r="J153" i="4" l="1"/>
  <c r="K153" i="4" s="1"/>
  <c r="L266" i="4"/>
  <c r="J154" i="4" l="1"/>
  <c r="K154" i="4" s="1"/>
  <c r="L267" i="4"/>
  <c r="J155" i="4" l="1"/>
  <c r="K155" i="4" s="1"/>
  <c r="L268" i="4"/>
  <c r="J156" i="4" l="1"/>
  <c r="K156" i="4" s="1"/>
  <c r="L269" i="4"/>
  <c r="J157" i="4" l="1"/>
  <c r="K157" i="4" s="1"/>
  <c r="L270" i="4"/>
  <c r="J158" i="4" l="1"/>
  <c r="K158" i="4" s="1"/>
  <c r="L271" i="4"/>
  <c r="J159" i="4" l="1"/>
  <c r="K159" i="4" s="1"/>
  <c r="L272" i="4"/>
  <c r="J160" i="4" l="1"/>
  <c r="K160" i="4" s="1"/>
  <c r="L273" i="4"/>
  <c r="J161" i="4" l="1"/>
  <c r="K161" i="4" s="1"/>
  <c r="L274" i="4"/>
  <c r="J162" i="4" l="1"/>
  <c r="K162" i="4" s="1"/>
  <c r="L275" i="4"/>
  <c r="J163" i="4" l="1"/>
  <c r="K163" i="4" s="1"/>
  <c r="L276" i="4"/>
  <c r="J164" i="4" l="1"/>
  <c r="K164" i="4" s="1"/>
  <c r="L277" i="4"/>
  <c r="J165" i="4" l="1"/>
  <c r="K165" i="4" s="1"/>
  <c r="L278" i="4"/>
  <c r="J166" i="4" l="1"/>
  <c r="K166" i="4" s="1"/>
  <c r="L279" i="4"/>
  <c r="J167" i="4" l="1"/>
  <c r="K167" i="4" s="1"/>
  <c r="L280" i="4"/>
  <c r="J168" i="4" l="1"/>
  <c r="K168" i="4" s="1"/>
  <c r="L281" i="4"/>
  <c r="J169" i="4" l="1"/>
  <c r="K169" i="4" s="1"/>
  <c r="L282" i="4"/>
  <c r="J170" i="4" l="1"/>
  <c r="K170" i="4" s="1"/>
  <c r="L283" i="4"/>
  <c r="J171" i="4" l="1"/>
  <c r="K171" i="4" s="1"/>
  <c r="L284" i="4"/>
  <c r="J172" i="4" l="1"/>
  <c r="K172" i="4" s="1"/>
  <c r="L285" i="4"/>
  <c r="J173" i="4" l="1"/>
  <c r="K173" i="4" s="1"/>
  <c r="L286" i="4"/>
  <c r="J174" i="4" l="1"/>
  <c r="K174" i="4" s="1"/>
  <c r="L287" i="4"/>
  <c r="J175" i="4" l="1"/>
  <c r="K175" i="4" s="1"/>
  <c r="L288" i="4"/>
  <c r="J176" i="4" l="1"/>
  <c r="K176" i="4" s="1"/>
  <c r="L289" i="4"/>
  <c r="J177" i="4" l="1"/>
  <c r="K177" i="4" s="1"/>
  <c r="L290" i="4"/>
  <c r="J178" i="4" l="1"/>
  <c r="K178" i="4" s="1"/>
  <c r="L291" i="4"/>
  <c r="J179" i="4" l="1"/>
  <c r="K179" i="4" s="1"/>
  <c r="L292" i="4"/>
  <c r="J180" i="4" l="1"/>
  <c r="K180" i="4" s="1"/>
  <c r="L293" i="4"/>
  <c r="J181" i="4" l="1"/>
  <c r="K181" i="4" s="1"/>
  <c r="L294" i="4"/>
  <c r="J182" i="4" l="1"/>
  <c r="K182" i="4" s="1"/>
  <c r="L295" i="4"/>
  <c r="J183" i="4" l="1"/>
  <c r="K183" i="4" s="1"/>
  <c r="L296" i="4"/>
  <c r="J184" i="4" l="1"/>
  <c r="K184" i="4" s="1"/>
  <c r="L297" i="4"/>
  <c r="J185" i="4" l="1"/>
  <c r="K185" i="4" s="1"/>
  <c r="L298" i="4"/>
  <c r="J186" i="4" l="1"/>
  <c r="K186" i="4" s="1"/>
  <c r="L299" i="4"/>
  <c r="J187" i="4" l="1"/>
  <c r="K187" i="4" s="1"/>
  <c r="L300" i="4"/>
  <c r="J188" i="4" l="1"/>
  <c r="K188" i="4" s="1"/>
  <c r="L301" i="4"/>
  <c r="J189" i="4" l="1"/>
  <c r="K189" i="4" s="1"/>
  <c r="L302" i="4"/>
  <c r="J190" i="4" l="1"/>
  <c r="K190" i="4" s="1"/>
  <c r="L303" i="4"/>
  <c r="J191" i="4" l="1"/>
  <c r="K191" i="4" s="1"/>
  <c r="L304" i="4"/>
  <c r="J192" i="4" l="1"/>
  <c r="K192" i="4" s="1"/>
  <c r="L305" i="4"/>
  <c r="J193" i="4" l="1"/>
  <c r="K193" i="4" s="1"/>
  <c r="L306" i="4"/>
  <c r="J194" i="4" l="1"/>
  <c r="K194" i="4" s="1"/>
  <c r="L307" i="4"/>
  <c r="J195" i="4" l="1"/>
  <c r="K195" i="4" s="1"/>
  <c r="L308" i="4"/>
  <c r="J196" i="4" l="1"/>
  <c r="K196" i="4" s="1"/>
  <c r="L309" i="4"/>
  <c r="J197" i="4" l="1"/>
  <c r="K197" i="4" s="1"/>
  <c r="L310" i="4"/>
  <c r="J198" i="4" l="1"/>
  <c r="K198" i="4" s="1"/>
  <c r="L311" i="4"/>
  <c r="J199" i="4" l="1"/>
  <c r="K199" i="4" s="1"/>
  <c r="L312" i="4"/>
  <c r="J200" i="4" l="1"/>
  <c r="K200" i="4" s="1"/>
  <c r="L313" i="4"/>
  <c r="J201" i="4" l="1"/>
  <c r="K201" i="4" s="1"/>
  <c r="L314" i="4"/>
  <c r="J202" i="4" l="1"/>
  <c r="K202" i="4" s="1"/>
  <c r="L315" i="4"/>
  <c r="J203" i="4" l="1"/>
  <c r="K203" i="4" s="1"/>
  <c r="L316" i="4"/>
  <c r="J204" i="4" l="1"/>
  <c r="K204" i="4" s="1"/>
  <c r="L317" i="4"/>
  <c r="J205" i="4" l="1"/>
  <c r="K205" i="4" s="1"/>
  <c r="L318" i="4"/>
  <c r="J206" i="4" l="1"/>
  <c r="K206" i="4" s="1"/>
  <c r="L319" i="4"/>
  <c r="J207" i="4" l="1"/>
  <c r="K207" i="4" s="1"/>
  <c r="L320" i="4"/>
  <c r="J208" i="4" l="1"/>
  <c r="K208" i="4" s="1"/>
  <c r="L321" i="4"/>
  <c r="J209" i="4" l="1"/>
  <c r="K209" i="4" s="1"/>
  <c r="L322" i="4"/>
  <c r="J210" i="4" l="1"/>
  <c r="K210" i="4" s="1"/>
  <c r="L323" i="4"/>
  <c r="J211" i="4" l="1"/>
  <c r="K211" i="4" s="1"/>
  <c r="L324" i="4"/>
  <c r="J212" i="4" l="1"/>
  <c r="K212" i="4" s="1"/>
  <c r="L325" i="4"/>
  <c r="J213" i="4" l="1"/>
  <c r="K213" i="4" s="1"/>
  <c r="L326" i="4"/>
  <c r="J214" i="4" l="1"/>
  <c r="K214" i="4" s="1"/>
  <c r="L327" i="4"/>
  <c r="J215" i="4" l="1"/>
  <c r="K215" i="4" s="1"/>
  <c r="L328" i="4"/>
  <c r="J216" i="4" l="1"/>
  <c r="K216" i="4" s="1"/>
  <c r="L329" i="4"/>
  <c r="J217" i="4" l="1"/>
  <c r="K217" i="4" s="1"/>
  <c r="L330" i="4"/>
  <c r="J218" i="4" l="1"/>
  <c r="K218" i="4" s="1"/>
  <c r="L331" i="4"/>
  <c r="J219" i="4" l="1"/>
  <c r="K219" i="4" s="1"/>
  <c r="L332" i="4"/>
  <c r="J220" i="4" l="1"/>
  <c r="K220" i="4" s="1"/>
  <c r="L333" i="4"/>
  <c r="J221" i="4" l="1"/>
  <c r="K221" i="4" s="1"/>
  <c r="L334" i="4"/>
  <c r="J222" i="4" l="1"/>
  <c r="K222" i="4" s="1"/>
  <c r="L335" i="4"/>
  <c r="J223" i="4" l="1"/>
  <c r="K223" i="4" s="1"/>
  <c r="L336" i="4"/>
  <c r="J224" i="4" l="1"/>
  <c r="K224" i="4" s="1"/>
  <c r="L337" i="4"/>
  <c r="J225" i="4" l="1"/>
  <c r="K225" i="4" s="1"/>
  <c r="L338" i="4"/>
  <c r="J226" i="4" l="1"/>
  <c r="K226" i="4" s="1"/>
  <c r="L339" i="4"/>
  <c r="J227" i="4" l="1"/>
  <c r="K227" i="4" s="1"/>
  <c r="L340" i="4"/>
  <c r="J228" i="4" l="1"/>
  <c r="K228" i="4" s="1"/>
  <c r="L341" i="4"/>
  <c r="J229" i="4" l="1"/>
  <c r="K229" i="4" s="1"/>
  <c r="L342" i="4"/>
  <c r="J230" i="4" l="1"/>
  <c r="K230" i="4" s="1"/>
  <c r="L343" i="4"/>
  <c r="J231" i="4" l="1"/>
  <c r="K231" i="4" s="1"/>
  <c r="L344" i="4"/>
  <c r="J232" i="4" l="1"/>
  <c r="K232" i="4" s="1"/>
  <c r="L345" i="4"/>
  <c r="J233" i="4" l="1"/>
  <c r="K233" i="4" s="1"/>
  <c r="L346" i="4"/>
  <c r="J234" i="4" l="1"/>
  <c r="K234" i="4" s="1"/>
  <c r="L347" i="4"/>
  <c r="J235" i="4" l="1"/>
  <c r="K235" i="4" s="1"/>
  <c r="L348" i="4"/>
  <c r="J236" i="4" l="1"/>
  <c r="K236" i="4" s="1"/>
  <c r="L349" i="4"/>
  <c r="J237" i="4" l="1"/>
  <c r="K237" i="4" s="1"/>
  <c r="L350" i="4"/>
  <c r="J238" i="4" l="1"/>
  <c r="K238" i="4" s="1"/>
  <c r="L351" i="4"/>
  <c r="J239" i="4" l="1"/>
  <c r="K239" i="4" s="1"/>
  <c r="L352" i="4"/>
  <c r="J240" i="4" l="1"/>
  <c r="K240" i="4" s="1"/>
  <c r="L353" i="4"/>
  <c r="J241" i="4" l="1"/>
  <c r="K241" i="4" s="1"/>
  <c r="L354" i="4"/>
  <c r="J242" i="4" l="1"/>
  <c r="K242" i="4" s="1"/>
  <c r="L355" i="4"/>
  <c r="J243" i="4" l="1"/>
  <c r="K243" i="4" s="1"/>
  <c r="J244" i="4" l="1"/>
  <c r="K244" i="4" s="1"/>
  <c r="J245" i="4" l="1"/>
  <c r="K245" i="4" s="1"/>
  <c r="J246" i="4" l="1"/>
  <c r="K246" i="4" s="1"/>
  <c r="J247" i="4" l="1"/>
  <c r="K247" i="4" s="1"/>
  <c r="J248" i="4" l="1"/>
  <c r="K248" i="4" s="1"/>
  <c r="J249" i="4" l="1"/>
  <c r="K249" i="4" s="1"/>
  <c r="J250" i="4" l="1"/>
  <c r="K250" i="4" s="1"/>
  <c r="J251" i="4" l="1"/>
  <c r="K251" i="4" s="1"/>
  <c r="J252" i="4" l="1"/>
  <c r="K252" i="4" s="1"/>
  <c r="J253" i="4" l="1"/>
  <c r="K253" i="4" s="1"/>
  <c r="J254" i="4" l="1"/>
  <c r="K254" i="4" s="1"/>
  <c r="J255" i="4" l="1"/>
  <c r="K255" i="4" s="1"/>
  <c r="J256" i="4" l="1"/>
  <c r="K256" i="4" s="1"/>
  <c r="J257" i="4" l="1"/>
  <c r="K257" i="4" s="1"/>
  <c r="J258" i="4" l="1"/>
  <c r="K258" i="4" s="1"/>
  <c r="J259" i="4" l="1"/>
  <c r="K259" i="4" s="1"/>
  <c r="J260" i="4" l="1"/>
  <c r="K260" i="4" s="1"/>
  <c r="J261" i="4" l="1"/>
  <c r="K261" i="4" s="1"/>
  <c r="J262" i="4" l="1"/>
  <c r="K262" i="4" s="1"/>
  <c r="J263" i="4" l="1"/>
  <c r="K263" i="4" s="1"/>
  <c r="J264" i="4" l="1"/>
  <c r="K264" i="4" s="1"/>
  <c r="J265" i="4" l="1"/>
  <c r="K265" i="4" s="1"/>
  <c r="J266" i="4" l="1"/>
  <c r="K266" i="4" s="1"/>
  <c r="J267" i="4" l="1"/>
  <c r="K267" i="4" s="1"/>
  <c r="J268" i="4" l="1"/>
  <c r="K268" i="4" s="1"/>
  <c r="J269" i="4" l="1"/>
  <c r="K269" i="4" s="1"/>
  <c r="J270" i="4" l="1"/>
  <c r="K270" i="4" s="1"/>
  <c r="J271" i="4" l="1"/>
  <c r="K271" i="4" s="1"/>
  <c r="J272" i="4" l="1"/>
  <c r="K272" i="4" s="1"/>
  <c r="J273" i="4" l="1"/>
  <c r="K273" i="4" s="1"/>
  <c r="J274" i="4" l="1"/>
  <c r="K274" i="4" s="1"/>
  <c r="J275" i="4" l="1"/>
  <c r="K275" i="4" s="1"/>
  <c r="J276" i="4" l="1"/>
  <c r="K276" i="4" s="1"/>
  <c r="J277" i="4" l="1"/>
  <c r="K277" i="4" s="1"/>
  <c r="J278" i="4" l="1"/>
  <c r="K278" i="4" s="1"/>
  <c r="J279" i="4" l="1"/>
  <c r="K279" i="4" s="1"/>
  <c r="J280" i="4" l="1"/>
  <c r="K280" i="4" s="1"/>
  <c r="J281" i="4" l="1"/>
  <c r="K281" i="4" s="1"/>
  <c r="J282" i="4" l="1"/>
  <c r="K282" i="4" s="1"/>
  <c r="J283" i="4" l="1"/>
  <c r="K283" i="4" s="1"/>
  <c r="J284" i="4" l="1"/>
  <c r="K284" i="4" s="1"/>
  <c r="J285" i="4" l="1"/>
  <c r="K285" i="4" s="1"/>
  <c r="J286" i="4" l="1"/>
  <c r="K286" i="4" s="1"/>
  <c r="J287" i="4" l="1"/>
  <c r="K287" i="4" s="1"/>
  <c r="J288" i="4" l="1"/>
  <c r="K288" i="4" s="1"/>
  <c r="J289" i="4" l="1"/>
  <c r="K289" i="4" s="1"/>
  <c r="J290" i="4" l="1"/>
  <c r="K290" i="4" s="1"/>
  <c r="J291" i="4" l="1"/>
  <c r="K291" i="4" s="1"/>
  <c r="J292" i="4" l="1"/>
  <c r="K292" i="4" s="1"/>
  <c r="J293" i="4" l="1"/>
  <c r="K293" i="4" s="1"/>
  <c r="J294" i="4" l="1"/>
  <c r="K294" i="4" s="1"/>
  <c r="J295" i="4" l="1"/>
  <c r="K295" i="4" s="1"/>
  <c r="J296" i="4" l="1"/>
  <c r="K296" i="4" s="1"/>
  <c r="J297" i="4" l="1"/>
  <c r="K297" i="4" s="1"/>
  <c r="J298" i="4" l="1"/>
  <c r="K298" i="4" s="1"/>
  <c r="J299" i="4" l="1"/>
  <c r="K299" i="4" s="1"/>
  <c r="J300" i="4" l="1"/>
  <c r="K300" i="4" s="1"/>
  <c r="J301" i="4" l="1"/>
  <c r="K301" i="4" s="1"/>
  <c r="J302" i="4" l="1"/>
  <c r="K302" i="4" s="1"/>
  <c r="J303" i="4" l="1"/>
  <c r="K303" i="4" s="1"/>
  <c r="J304" i="4" l="1"/>
  <c r="K304" i="4" s="1"/>
  <c r="J305" i="4" l="1"/>
  <c r="K305" i="4" s="1"/>
  <c r="J306" i="4" l="1"/>
  <c r="K306" i="4" s="1"/>
  <c r="J307" i="4" l="1"/>
  <c r="K307" i="4" s="1"/>
  <c r="J308" i="4" l="1"/>
  <c r="K308" i="4" s="1"/>
  <c r="J309" i="4" l="1"/>
  <c r="K309" i="4" s="1"/>
  <c r="J310" i="4" l="1"/>
  <c r="K310" i="4" s="1"/>
  <c r="J311" i="4" l="1"/>
  <c r="K311" i="4" s="1"/>
  <c r="J312" i="4" l="1"/>
  <c r="K312" i="4" s="1"/>
  <c r="J313" i="4" l="1"/>
  <c r="K313" i="4" s="1"/>
  <c r="J314" i="4" l="1"/>
  <c r="K314" i="4" s="1"/>
  <c r="J315" i="4" l="1"/>
  <c r="K315" i="4" s="1"/>
  <c r="J316" i="4" l="1"/>
  <c r="K316" i="4" s="1"/>
  <c r="J317" i="4" l="1"/>
  <c r="K317" i="4" s="1"/>
  <c r="J318" i="4" l="1"/>
  <c r="K318" i="4" s="1"/>
  <c r="J319" i="4" l="1"/>
  <c r="K319" i="4" s="1"/>
  <c r="J320" i="4" l="1"/>
  <c r="K320" i="4" s="1"/>
  <c r="J321" i="4" l="1"/>
  <c r="K321" i="4" s="1"/>
  <c r="J322" i="4" l="1"/>
  <c r="K322" i="4" s="1"/>
  <c r="J323" i="4" l="1"/>
  <c r="K323" i="4" s="1"/>
  <c r="J324" i="4" l="1"/>
  <c r="K324" i="4" s="1"/>
  <c r="J325" i="4" l="1"/>
  <c r="K325" i="4" s="1"/>
  <c r="J326" i="4" l="1"/>
  <c r="K326" i="4" s="1"/>
  <c r="J327" i="4" l="1"/>
  <c r="K327" i="4" s="1"/>
  <c r="J328" i="4" l="1"/>
  <c r="K328" i="4" s="1"/>
  <c r="J329" i="4" l="1"/>
  <c r="K329" i="4" s="1"/>
  <c r="J330" i="4" l="1"/>
  <c r="K330" i="4" s="1"/>
  <c r="J331" i="4" l="1"/>
  <c r="K331" i="4" s="1"/>
  <c r="J332" i="4" l="1"/>
  <c r="K332" i="4" s="1"/>
  <c r="J333" i="4" l="1"/>
  <c r="K333" i="4" s="1"/>
  <c r="J334" i="4" l="1"/>
  <c r="K334" i="4" s="1"/>
  <c r="J335" i="4" l="1"/>
  <c r="K335" i="4" s="1"/>
  <c r="J336" i="4" l="1"/>
  <c r="K336" i="4" s="1"/>
  <c r="J337" i="4" l="1"/>
  <c r="K337" i="4" s="1"/>
  <c r="J338" i="4" l="1"/>
  <c r="K338" i="4" s="1"/>
  <c r="J339" i="4" l="1"/>
  <c r="K339" i="4" s="1"/>
  <c r="J340" i="4" l="1"/>
  <c r="K340" i="4" s="1"/>
  <c r="J341" i="4" l="1"/>
  <c r="K341" i="4" s="1"/>
  <c r="J342" i="4" l="1"/>
  <c r="K342" i="4" s="1"/>
  <c r="J343" i="4" l="1"/>
  <c r="K343" i="4" s="1"/>
  <c r="J344" i="4" l="1"/>
  <c r="K344" i="4" s="1"/>
  <c r="J345" i="4" l="1"/>
  <c r="K345" i="4" s="1"/>
  <c r="J346" i="4" l="1"/>
  <c r="K346" i="4" s="1"/>
  <c r="J347" i="4" l="1"/>
  <c r="K347" i="4" s="1"/>
  <c r="J348" i="4" l="1"/>
  <c r="K348" i="4" s="1"/>
  <c r="J349" i="4" l="1"/>
  <c r="K349" i="4" s="1"/>
  <c r="J350" i="4" l="1"/>
  <c r="K350" i="4" s="1"/>
  <c r="J351" i="4" l="1"/>
  <c r="K351" i="4" s="1"/>
  <c r="J352" i="4" l="1"/>
  <c r="K352" i="4" s="1"/>
  <c r="J353" i="4" l="1"/>
  <c r="K353" i="4" s="1"/>
  <c r="J354" i="4" l="1"/>
  <c r="K354" i="4" s="1"/>
  <c r="J355" i="4" l="1"/>
  <c r="K355" i="4" s="1"/>
  <c r="M9" i="4" l="1"/>
  <c r="B99" i="6" s="1"/>
  <c r="L99" i="6" s="1"/>
  <c r="M34" i="4"/>
  <c r="B699" i="6" s="1"/>
  <c r="L699" i="6" s="1"/>
  <c r="M24" i="4"/>
  <c r="B459" i="6" s="1"/>
  <c r="L459" i="6" s="1"/>
  <c r="M61" i="4"/>
  <c r="B1347" i="6" s="1"/>
  <c r="L1347" i="6" s="1"/>
  <c r="M80" i="4"/>
  <c r="B1803" i="6" s="1"/>
  <c r="L1803" i="6" s="1"/>
  <c r="M6" i="4"/>
  <c r="M38" i="4"/>
  <c r="B795" i="6" s="1"/>
  <c r="L795" i="6" s="1"/>
  <c r="M75" i="4"/>
  <c r="B1683" i="6" s="1"/>
  <c r="L1683" i="6" s="1"/>
  <c r="M65" i="4"/>
  <c r="B1443" i="6" s="1"/>
  <c r="L1443" i="6" s="1"/>
  <c r="M136" i="4"/>
  <c r="B3147" i="6" s="1"/>
  <c r="L3147" i="6" s="1"/>
  <c r="M152" i="4"/>
  <c r="B3531" i="6" s="1"/>
  <c r="L3531" i="6" s="1"/>
  <c r="M169" i="4"/>
  <c r="B3939" i="6" s="1"/>
  <c r="L3939" i="6" s="1"/>
  <c r="M182" i="4"/>
  <c r="B4251" i="6" s="1"/>
  <c r="L4251" i="6" s="1"/>
  <c r="M200" i="4"/>
  <c r="B4683" i="6" s="1"/>
  <c r="L4683" i="6" s="1"/>
  <c r="M214" i="4"/>
  <c r="B5019" i="6" s="1"/>
  <c r="L5019" i="6" s="1"/>
  <c r="M232" i="4"/>
  <c r="B5451" i="6" s="1"/>
  <c r="L5451" i="6" s="1"/>
  <c r="M251" i="4"/>
  <c r="B5907" i="6" s="1"/>
  <c r="L5907" i="6" s="1"/>
  <c r="M264" i="4"/>
  <c r="B6219" i="6" s="1"/>
  <c r="L6219" i="6" s="1"/>
  <c r="M276" i="4"/>
  <c r="B6507" i="6" s="1"/>
  <c r="L6507" i="6" s="1"/>
  <c r="M289" i="4"/>
  <c r="B6819" i="6" s="1"/>
  <c r="L6819" i="6" s="1"/>
  <c r="M303" i="4"/>
  <c r="B7155" i="6" s="1"/>
  <c r="L7155" i="6" s="1"/>
  <c r="M317" i="4"/>
  <c r="B7491" i="6" s="1"/>
  <c r="L7491" i="6" s="1"/>
  <c r="M328" i="4"/>
  <c r="B7755" i="6" s="1"/>
  <c r="L7755" i="6" s="1"/>
  <c r="M340" i="4"/>
  <c r="B8043" i="6" s="1"/>
  <c r="L8043" i="6" s="1"/>
  <c r="M208" i="4"/>
  <c r="B4875" i="6" s="1"/>
  <c r="L4875" i="6" s="1"/>
  <c r="M255" i="4"/>
  <c r="B6003" i="6" s="1"/>
  <c r="L6003" i="6" s="1"/>
  <c r="M324" i="4"/>
  <c r="B7659" i="6" s="1"/>
  <c r="L7659" i="6" s="1"/>
  <c r="M117" i="4"/>
  <c r="B2691" i="6" s="1"/>
  <c r="L2691" i="6" s="1"/>
  <c r="M32" i="4"/>
  <c r="B651" i="6" s="1"/>
  <c r="L651" i="6" s="1"/>
  <c r="M52" i="4"/>
  <c r="B1131" i="6" s="1"/>
  <c r="L1131" i="6" s="1"/>
  <c r="M107" i="4"/>
  <c r="B2451" i="6" s="1"/>
  <c r="L2451" i="6" s="1"/>
  <c r="M116" i="4"/>
  <c r="B2667" i="6" s="1"/>
  <c r="L2667" i="6" s="1"/>
  <c r="M12" i="4"/>
  <c r="B171" i="6" s="1"/>
  <c r="L171" i="6" s="1"/>
  <c r="M103" i="4"/>
  <c r="B2355" i="6" s="1"/>
  <c r="L2355" i="6" s="1"/>
  <c r="M108" i="4"/>
  <c r="B2475" i="6" s="1"/>
  <c r="L2475" i="6" s="1"/>
  <c r="M138" i="4"/>
  <c r="B3195" i="6" s="1"/>
  <c r="L3195" i="6" s="1"/>
  <c r="M155" i="4"/>
  <c r="B3603" i="6" s="1"/>
  <c r="L3603" i="6" s="1"/>
  <c r="M171" i="4"/>
  <c r="B3987" i="6" s="1"/>
  <c r="L3987" i="6" s="1"/>
  <c r="M186" i="4"/>
  <c r="B4347" i="6" s="1"/>
  <c r="L4347" i="6" s="1"/>
  <c r="M203" i="4"/>
  <c r="B4755" i="6" s="1"/>
  <c r="L4755" i="6" s="1"/>
  <c r="M221" i="4"/>
  <c r="B5187" i="6" s="1"/>
  <c r="L5187" i="6" s="1"/>
  <c r="M235" i="4"/>
  <c r="B5523" i="6" s="1"/>
  <c r="L5523" i="6" s="1"/>
  <c r="M250" i="4"/>
  <c r="B5883" i="6" s="1"/>
  <c r="L5883" i="6" s="1"/>
  <c r="M267" i="4"/>
  <c r="B6291" i="6" s="1"/>
  <c r="L6291" i="6" s="1"/>
  <c r="M278" i="4"/>
  <c r="B6555" i="6" s="1"/>
  <c r="L6555" i="6" s="1"/>
  <c r="M291" i="4"/>
  <c r="B6867" i="6" s="1"/>
  <c r="L6867" i="6" s="1"/>
  <c r="M302" i="4"/>
  <c r="B7131" i="6" s="1"/>
  <c r="L7131" i="6" s="1"/>
  <c r="M316" i="4"/>
  <c r="B7467" i="6" s="1"/>
  <c r="L7467" i="6" s="1"/>
  <c r="M330" i="4"/>
  <c r="B7803" i="6" s="1"/>
  <c r="L7803" i="6" s="1"/>
  <c r="M341" i="4"/>
  <c r="B8067" i="6" s="1"/>
  <c r="L8067" i="6" s="1"/>
  <c r="M354" i="4"/>
  <c r="B8379" i="6" s="1"/>
  <c r="L8379" i="6" s="1"/>
  <c r="M70" i="4"/>
  <c r="B1563" i="6" s="1"/>
  <c r="L1563" i="6" s="1"/>
  <c r="M69" i="4"/>
  <c r="B1539" i="6" s="1"/>
  <c r="L1539" i="6" s="1"/>
  <c r="M92" i="4"/>
  <c r="B2091" i="6" s="1"/>
  <c r="L2091" i="6" s="1"/>
  <c r="M144" i="4"/>
  <c r="B3339" i="6" s="1"/>
  <c r="L3339" i="6" s="1"/>
  <c r="M173" i="4"/>
  <c r="B4035" i="6" s="1"/>
  <c r="L4035" i="6" s="1"/>
  <c r="M241" i="4"/>
  <c r="B5667" i="6" s="1"/>
  <c r="L5667" i="6" s="1"/>
  <c r="M281" i="4"/>
  <c r="B6627" i="6" s="1"/>
  <c r="L6627" i="6" s="1"/>
  <c r="M308" i="4"/>
  <c r="B7275" i="6" s="1"/>
  <c r="L7275" i="6" s="1"/>
  <c r="M25" i="4"/>
  <c r="B483" i="6" s="1"/>
  <c r="L483" i="6" s="1"/>
  <c r="M21" i="4"/>
  <c r="B387" i="6" s="1"/>
  <c r="L387" i="6" s="1"/>
  <c r="M45" i="4"/>
  <c r="B963" i="6" s="1"/>
  <c r="L963" i="6" s="1"/>
  <c r="M95" i="4"/>
  <c r="B2163" i="6" s="1"/>
  <c r="L2163" i="6" s="1"/>
  <c r="M94" i="4"/>
  <c r="B2139" i="6" s="1"/>
  <c r="L2139" i="6" s="1"/>
  <c r="M98" i="4"/>
  <c r="B2235" i="6" s="1"/>
  <c r="L2235" i="6" s="1"/>
  <c r="M31" i="4"/>
  <c r="B627" i="6" s="1"/>
  <c r="L627" i="6" s="1"/>
  <c r="M124" i="4"/>
  <c r="B2859" i="6" s="1"/>
  <c r="L2859" i="6" s="1"/>
  <c r="M140" i="4"/>
  <c r="B3243" i="6" s="1"/>
  <c r="L3243" i="6" s="1"/>
  <c r="M157" i="4"/>
  <c r="B3651" i="6" s="1"/>
  <c r="L3651" i="6" s="1"/>
  <c r="M172" i="4"/>
  <c r="B4011" i="6" s="1"/>
  <c r="L4011" i="6" s="1"/>
  <c r="M185" i="4"/>
  <c r="B4323" i="6" s="1"/>
  <c r="L4323" i="6" s="1"/>
  <c r="M206" i="4"/>
  <c r="B4827" i="6" s="1"/>
  <c r="L4827" i="6" s="1"/>
  <c r="M220" i="4"/>
  <c r="B5163" i="6" s="1"/>
  <c r="L5163" i="6" s="1"/>
  <c r="M236" i="4"/>
  <c r="B5547" i="6" s="1"/>
  <c r="L5547" i="6" s="1"/>
  <c r="M252" i="4"/>
  <c r="B5931" i="6" s="1"/>
  <c r="L5931" i="6" s="1"/>
  <c r="M266" i="4"/>
  <c r="B6267" i="6" s="1"/>
  <c r="L6267" i="6" s="1"/>
  <c r="M280" i="4"/>
  <c r="B6603" i="6" s="1"/>
  <c r="L6603" i="6" s="1"/>
  <c r="M292" i="4"/>
  <c r="B6891" i="6" s="1"/>
  <c r="L6891" i="6" s="1"/>
  <c r="M306" i="4"/>
  <c r="B7227" i="6" s="1"/>
  <c r="L7227" i="6" s="1"/>
  <c r="M315" i="4"/>
  <c r="B7443" i="6" s="1"/>
  <c r="L7443" i="6" s="1"/>
  <c r="M332" i="4"/>
  <c r="B7851" i="6" s="1"/>
  <c r="L7851" i="6" s="1"/>
  <c r="M344" i="4"/>
  <c r="B8139" i="6" s="1"/>
  <c r="L8139" i="6" s="1"/>
  <c r="M30" i="4"/>
  <c r="B603" i="6" s="1"/>
  <c r="L603" i="6" s="1"/>
  <c r="M14" i="4"/>
  <c r="B219" i="6" s="1"/>
  <c r="L219" i="6" s="1"/>
  <c r="M127" i="4"/>
  <c r="B2931" i="6" s="1"/>
  <c r="L2931" i="6" s="1"/>
  <c r="M191" i="4"/>
  <c r="B4467" i="6" s="1"/>
  <c r="L4467" i="6" s="1"/>
  <c r="M268" i="4"/>
  <c r="B6315" i="6" s="1"/>
  <c r="L6315" i="6" s="1"/>
  <c r="M333" i="4"/>
  <c r="B7875" i="6" s="1"/>
  <c r="L7875" i="6" s="1"/>
  <c r="M64" i="4"/>
  <c r="B1419" i="6" s="1"/>
  <c r="L1419" i="6" s="1"/>
  <c r="M66" i="4"/>
  <c r="B1467" i="6" s="1"/>
  <c r="L1467" i="6" s="1"/>
  <c r="M106" i="4"/>
  <c r="B2427" i="6" s="1"/>
  <c r="L2427" i="6" s="1"/>
  <c r="M43" i="4"/>
  <c r="B915" i="6" s="1"/>
  <c r="L915" i="6" s="1"/>
  <c r="M85" i="4"/>
  <c r="B1923" i="6" s="1"/>
  <c r="L1923" i="6" s="1"/>
  <c r="M90" i="4"/>
  <c r="B2043" i="6" s="1"/>
  <c r="L2043" i="6" s="1"/>
  <c r="M83" i="4"/>
  <c r="B1875" i="6" s="1"/>
  <c r="L1875" i="6" s="1"/>
  <c r="M123" i="4"/>
  <c r="B2835" i="6" s="1"/>
  <c r="L2835" i="6" s="1"/>
  <c r="M143" i="4"/>
  <c r="B3315" i="6" s="1"/>
  <c r="L3315" i="6" s="1"/>
  <c r="M156" i="4"/>
  <c r="B3627" i="6" s="1"/>
  <c r="L3627" i="6" s="1"/>
  <c r="M174" i="4"/>
  <c r="B4059" i="6" s="1"/>
  <c r="L4059" i="6" s="1"/>
  <c r="M190" i="4"/>
  <c r="B4443" i="6" s="1"/>
  <c r="L4443" i="6" s="1"/>
  <c r="M204" i="4"/>
  <c r="B4779" i="6" s="1"/>
  <c r="L4779" i="6" s="1"/>
  <c r="M219" i="4"/>
  <c r="B5139" i="6" s="1"/>
  <c r="L5139" i="6" s="1"/>
  <c r="M237" i="4"/>
  <c r="B5571" i="6" s="1"/>
  <c r="L5571" i="6" s="1"/>
  <c r="M253" i="4"/>
  <c r="B5955" i="6" s="1"/>
  <c r="L5955" i="6" s="1"/>
  <c r="M270" i="4"/>
  <c r="B6363" i="6" s="1"/>
  <c r="L6363" i="6" s="1"/>
  <c r="M284" i="4"/>
  <c r="B6699" i="6" s="1"/>
  <c r="L6699" i="6" s="1"/>
  <c r="M294" i="4"/>
  <c r="B6939" i="6" s="1"/>
  <c r="L6939" i="6" s="1"/>
  <c r="M307" i="4"/>
  <c r="B7251" i="6" s="1"/>
  <c r="L7251" i="6" s="1"/>
  <c r="M320" i="4"/>
  <c r="B7563" i="6" s="1"/>
  <c r="L7563" i="6" s="1"/>
  <c r="M331" i="4"/>
  <c r="B7827" i="6" s="1"/>
  <c r="L7827" i="6" s="1"/>
  <c r="M345" i="4"/>
  <c r="B8163" i="6" s="1"/>
  <c r="L8163" i="6" s="1"/>
  <c r="M355" i="4"/>
  <c r="B8403" i="6" s="1"/>
  <c r="L8403" i="6" s="1"/>
  <c r="M73" i="4"/>
  <c r="B1635" i="6" s="1"/>
  <c r="L1635" i="6" s="1"/>
  <c r="M78" i="4"/>
  <c r="B1755" i="6" s="1"/>
  <c r="L1755" i="6" s="1"/>
  <c r="M161" i="4"/>
  <c r="B3747" i="6" s="1"/>
  <c r="L3747" i="6" s="1"/>
  <c r="M224" i="4"/>
  <c r="B5259" i="6" s="1"/>
  <c r="L5259" i="6" s="1"/>
  <c r="M297" i="4"/>
  <c r="B7011" i="6" s="1"/>
  <c r="L7011" i="6" s="1"/>
  <c r="M347" i="4"/>
  <c r="B8211" i="6" s="1"/>
  <c r="L8211" i="6" s="1"/>
  <c r="M114" i="4"/>
  <c r="B2619" i="6" s="1"/>
  <c r="L2619" i="6" s="1"/>
  <c r="M27" i="4"/>
  <c r="B531" i="6" s="1"/>
  <c r="L531" i="6" s="1"/>
  <c r="M86" i="4"/>
  <c r="B1947" i="6" s="1"/>
  <c r="L1947" i="6" s="1"/>
  <c r="M50" i="4"/>
  <c r="B1083" i="6" s="1"/>
  <c r="L1083" i="6" s="1"/>
  <c r="M112" i="4"/>
  <c r="B2571" i="6" s="1"/>
  <c r="L2571" i="6" s="1"/>
  <c r="M15" i="4"/>
  <c r="B243" i="6" s="1"/>
  <c r="L243" i="6" s="1"/>
  <c r="M68" i="4"/>
  <c r="B1515" i="6" s="1"/>
  <c r="L1515" i="6" s="1"/>
  <c r="M129" i="4"/>
  <c r="B2979" i="6" s="1"/>
  <c r="L2979" i="6" s="1"/>
  <c r="M146" i="4"/>
  <c r="B3387" i="6" s="1"/>
  <c r="L3387" i="6" s="1"/>
  <c r="M163" i="4"/>
  <c r="B3795" i="6" s="1"/>
  <c r="L3795" i="6" s="1"/>
  <c r="M179" i="4"/>
  <c r="B4179" i="6" s="1"/>
  <c r="L4179" i="6" s="1"/>
  <c r="M195" i="4"/>
  <c r="B4563" i="6" s="1"/>
  <c r="L4563" i="6" s="1"/>
  <c r="M209" i="4"/>
  <c r="B4899" i="6" s="1"/>
  <c r="L4899" i="6" s="1"/>
  <c r="M226" i="4"/>
  <c r="B5307" i="6" s="1"/>
  <c r="L5307" i="6" s="1"/>
  <c r="M242" i="4"/>
  <c r="B5691" i="6" s="1"/>
  <c r="L5691" i="6" s="1"/>
  <c r="M260" i="4"/>
  <c r="B6123" i="6" s="1"/>
  <c r="L6123" i="6" s="1"/>
  <c r="M272" i="4"/>
  <c r="B6411" i="6" s="1"/>
  <c r="L6411" i="6" s="1"/>
  <c r="M283" i="4"/>
  <c r="B6675" i="6" s="1"/>
  <c r="L6675" i="6" s="1"/>
  <c r="M296" i="4"/>
  <c r="B6987" i="6" s="1"/>
  <c r="L6987" i="6" s="1"/>
  <c r="M310" i="4"/>
  <c r="B7323" i="6" s="1"/>
  <c r="L7323" i="6" s="1"/>
  <c r="M325" i="4"/>
  <c r="B7683" i="6" s="1"/>
  <c r="L7683" i="6" s="1"/>
  <c r="M339" i="4"/>
  <c r="B8019" i="6" s="1"/>
  <c r="L8019" i="6" s="1"/>
  <c r="M348" i="4"/>
  <c r="B8235" i="6" s="1"/>
  <c r="L8235" i="6" s="1"/>
  <c r="M323" i="4"/>
  <c r="B7635" i="6" s="1"/>
  <c r="L7635" i="6" s="1"/>
  <c r="M336" i="4"/>
  <c r="B7947" i="6" s="1"/>
  <c r="L7947" i="6" s="1"/>
  <c r="M37" i="4"/>
  <c r="B771" i="6" s="1"/>
  <c r="L771" i="6" s="1"/>
  <c r="M56" i="4"/>
  <c r="B1227" i="6" s="1"/>
  <c r="L1227" i="6" s="1"/>
  <c r="M23" i="4"/>
  <c r="B435" i="6" s="1"/>
  <c r="L435" i="6" s="1"/>
  <c r="M55" i="4"/>
  <c r="B1203" i="6" s="1"/>
  <c r="L1203" i="6" s="1"/>
  <c r="M148" i="4"/>
  <c r="B3435" i="6" s="1"/>
  <c r="L3435" i="6" s="1"/>
  <c r="M167" i="4"/>
  <c r="B3891" i="6" s="1"/>
  <c r="L3891" i="6" s="1"/>
  <c r="M196" i="4"/>
  <c r="B4587" i="6" s="1"/>
  <c r="L4587" i="6" s="1"/>
  <c r="M228" i="4"/>
  <c r="B5355" i="6" s="1"/>
  <c r="L5355" i="6" s="1"/>
  <c r="M247" i="4"/>
  <c r="B5811" i="6" s="1"/>
  <c r="L5811" i="6" s="1"/>
  <c r="M275" i="4"/>
  <c r="B6483" i="6" s="1"/>
  <c r="L6483" i="6" s="1"/>
  <c r="M300" i="4"/>
  <c r="B7083" i="6" s="1"/>
  <c r="L7083" i="6" s="1"/>
  <c r="M312" i="4"/>
  <c r="B7371" i="6" s="1"/>
  <c r="L7371" i="6" s="1"/>
  <c r="M337" i="4"/>
  <c r="B7971" i="6" s="1"/>
  <c r="L7971" i="6" s="1"/>
  <c r="M353" i="4"/>
  <c r="B8355" i="6" s="1"/>
  <c r="L8355" i="6" s="1"/>
  <c r="M60" i="4"/>
  <c r="B1323" i="6" s="1"/>
  <c r="L1323" i="6" s="1"/>
  <c r="M17" i="4"/>
  <c r="B291" i="6" s="1"/>
  <c r="L291" i="6" s="1"/>
  <c r="M48" i="4"/>
  <c r="B1035" i="6" s="1"/>
  <c r="L1035" i="6" s="1"/>
  <c r="M20" i="4"/>
  <c r="B363" i="6" s="1"/>
  <c r="L363" i="6" s="1"/>
  <c r="M41" i="4"/>
  <c r="B867" i="6" s="1"/>
  <c r="L867" i="6" s="1"/>
  <c r="M115" i="4"/>
  <c r="B2643" i="6" s="1"/>
  <c r="L2643" i="6" s="1"/>
  <c r="M110" i="4"/>
  <c r="B2523" i="6" s="1"/>
  <c r="L2523" i="6" s="1"/>
  <c r="M132" i="4"/>
  <c r="B3051" i="6" s="1"/>
  <c r="L3051" i="6" s="1"/>
  <c r="M149" i="4"/>
  <c r="B3459" i="6" s="1"/>
  <c r="L3459" i="6" s="1"/>
  <c r="M164" i="4"/>
  <c r="B3819" i="6" s="1"/>
  <c r="L3819" i="6" s="1"/>
  <c r="M180" i="4"/>
  <c r="B4203" i="6" s="1"/>
  <c r="L4203" i="6" s="1"/>
  <c r="M197" i="4"/>
  <c r="B4611" i="6" s="1"/>
  <c r="L4611" i="6" s="1"/>
  <c r="M212" i="4"/>
  <c r="B4971" i="6" s="1"/>
  <c r="L4971" i="6" s="1"/>
  <c r="M229" i="4"/>
  <c r="B5379" i="6" s="1"/>
  <c r="L5379" i="6" s="1"/>
  <c r="M245" i="4"/>
  <c r="B5763" i="6" s="1"/>
  <c r="L5763" i="6" s="1"/>
  <c r="M263" i="4"/>
  <c r="B6195" i="6" s="1"/>
  <c r="L6195" i="6" s="1"/>
  <c r="M274" i="4"/>
  <c r="B6459" i="6" s="1"/>
  <c r="L6459" i="6" s="1"/>
  <c r="M285" i="4"/>
  <c r="B6723" i="6" s="1"/>
  <c r="L6723" i="6" s="1"/>
  <c r="M298" i="4"/>
  <c r="B7035" i="6" s="1"/>
  <c r="L7035" i="6" s="1"/>
  <c r="M314" i="4"/>
  <c r="B7419" i="6" s="1"/>
  <c r="L7419" i="6" s="1"/>
  <c r="M351" i="4"/>
  <c r="B8307" i="6" s="1"/>
  <c r="L8307" i="6" s="1"/>
  <c r="M105" i="4"/>
  <c r="B2403" i="6" s="1"/>
  <c r="L2403" i="6" s="1"/>
  <c r="M93" i="4"/>
  <c r="B2115" i="6" s="1"/>
  <c r="L2115" i="6" s="1"/>
  <c r="M134" i="4"/>
  <c r="B3099" i="6" s="1"/>
  <c r="L3099" i="6" s="1"/>
  <c r="M181" i="4"/>
  <c r="B4227" i="6" s="1"/>
  <c r="L4227" i="6" s="1"/>
  <c r="M215" i="4"/>
  <c r="B5043" i="6" s="1"/>
  <c r="L5043" i="6" s="1"/>
  <c r="M259" i="4"/>
  <c r="B6099" i="6" s="1"/>
  <c r="L6099" i="6" s="1"/>
  <c r="M288" i="4"/>
  <c r="B6795" i="6" s="1"/>
  <c r="L6795" i="6" s="1"/>
  <c r="M321" i="4"/>
  <c r="B7587" i="6" s="1"/>
  <c r="L7587" i="6" s="1"/>
  <c r="M119" i="4"/>
  <c r="B2739" i="6" s="1"/>
  <c r="L2739" i="6" s="1"/>
  <c r="M79" i="4"/>
  <c r="B1779" i="6" s="1"/>
  <c r="L1779" i="6" s="1"/>
  <c r="M135" i="4"/>
  <c r="B3123" i="6" s="1"/>
  <c r="L3123" i="6" s="1"/>
  <c r="M198" i="4"/>
  <c r="B4635" i="6" s="1"/>
  <c r="L4635" i="6" s="1"/>
  <c r="M262" i="4"/>
  <c r="B6171" i="6" s="1"/>
  <c r="L6171" i="6" s="1"/>
  <c r="M326" i="4"/>
  <c r="B7707" i="6" s="1"/>
  <c r="L7707" i="6" s="1"/>
  <c r="M11" i="4"/>
  <c r="B147" i="6" s="1"/>
  <c r="L147" i="6" s="1"/>
  <c r="M72" i="4"/>
  <c r="B1611" i="6" s="1"/>
  <c r="L1611" i="6" s="1"/>
  <c r="M159" i="4"/>
  <c r="B3699" i="6" s="1"/>
  <c r="L3699" i="6" s="1"/>
  <c r="M222" i="4"/>
  <c r="B5211" i="6" s="1"/>
  <c r="L5211" i="6" s="1"/>
  <c r="M287" i="4"/>
  <c r="B6771" i="6" s="1"/>
  <c r="L6771" i="6" s="1"/>
  <c r="M350" i="4"/>
  <c r="B8283" i="6" s="1"/>
  <c r="L8283" i="6" s="1"/>
  <c r="M36" i="4"/>
  <c r="B747" i="6" s="1"/>
  <c r="L747" i="6" s="1"/>
  <c r="M111" i="4"/>
  <c r="B2547" i="6" s="1"/>
  <c r="L2547" i="6" s="1"/>
  <c r="M187" i="4"/>
  <c r="B4371" i="6" s="1"/>
  <c r="L4371" i="6" s="1"/>
  <c r="M248" i="4"/>
  <c r="B5835" i="6" s="1"/>
  <c r="L5835" i="6" s="1"/>
  <c r="M313" i="4"/>
  <c r="B7395" i="6" s="1"/>
  <c r="L7395" i="6" s="1"/>
  <c r="M54" i="4"/>
  <c r="B1179" i="6" s="1"/>
  <c r="L1179" i="6" s="1"/>
  <c r="M74" i="4"/>
  <c r="B1659" i="6" s="1"/>
  <c r="L1659" i="6" s="1"/>
  <c r="M147" i="4"/>
  <c r="B3411" i="6" s="1"/>
  <c r="L3411" i="6" s="1"/>
  <c r="M211" i="4"/>
  <c r="B4947" i="6" s="1"/>
  <c r="L4947" i="6" s="1"/>
  <c r="M57" i="4"/>
  <c r="B1251" i="6" s="1"/>
  <c r="L1251" i="6" s="1"/>
  <c r="M26" i="4"/>
  <c r="B507" i="6" s="1"/>
  <c r="L507" i="6" s="1"/>
  <c r="M141" i="4"/>
  <c r="B3267" i="6" s="1"/>
  <c r="L3267" i="6" s="1"/>
  <c r="M207" i="4"/>
  <c r="B4851" i="6" s="1"/>
  <c r="L4851" i="6" s="1"/>
  <c r="M269" i="4"/>
  <c r="B6339" i="6" s="1"/>
  <c r="L6339" i="6" s="1"/>
  <c r="M335" i="4"/>
  <c r="B7923" i="6" s="1"/>
  <c r="L7923" i="6" s="1"/>
  <c r="M8" i="4"/>
  <c r="B75" i="6" s="1"/>
  <c r="L75" i="6" s="1"/>
  <c r="M33" i="4"/>
  <c r="B675" i="6" s="1"/>
  <c r="L675" i="6" s="1"/>
  <c r="M166" i="4"/>
  <c r="B3867" i="6" s="1"/>
  <c r="L3867" i="6" s="1"/>
  <c r="M231" i="4"/>
  <c r="B5427" i="6" s="1"/>
  <c r="L5427" i="6" s="1"/>
  <c r="M295" i="4"/>
  <c r="B6963" i="6" s="1"/>
  <c r="L6963" i="6" s="1"/>
  <c r="M109" i="4"/>
  <c r="B2499" i="6" s="1"/>
  <c r="L2499" i="6" s="1"/>
  <c r="M131" i="4"/>
  <c r="B3027" i="6" s="1"/>
  <c r="L3027" i="6" s="1"/>
  <c r="M193" i="4"/>
  <c r="B4515" i="6" s="1"/>
  <c r="L4515" i="6" s="1"/>
  <c r="M258" i="4"/>
  <c r="B6075" i="6" s="1"/>
  <c r="L6075" i="6" s="1"/>
  <c r="M322" i="4"/>
  <c r="B7611" i="6" s="1"/>
  <c r="L7611" i="6" s="1"/>
  <c r="M44" i="4"/>
  <c r="B939" i="6" s="1"/>
  <c r="L939" i="6" s="1"/>
  <c r="M35" i="4"/>
  <c r="B723" i="6" s="1"/>
  <c r="L723" i="6" s="1"/>
  <c r="M153" i="4"/>
  <c r="B3555" i="6" s="1"/>
  <c r="L3555" i="6" s="1"/>
  <c r="M218" i="4"/>
  <c r="B5115" i="6" s="1"/>
  <c r="L5115" i="6" s="1"/>
  <c r="M81" i="4"/>
  <c r="B1827" i="6" s="1"/>
  <c r="L1827" i="6" s="1"/>
  <c r="M62" i="4"/>
  <c r="B1371" i="6" s="1"/>
  <c r="L1371" i="6" s="1"/>
  <c r="M151" i="4"/>
  <c r="B3507" i="6" s="1"/>
  <c r="L3507" i="6" s="1"/>
  <c r="M216" i="4"/>
  <c r="B5067" i="6" s="1"/>
  <c r="L5067" i="6" s="1"/>
  <c r="M277" i="4"/>
  <c r="B6531" i="6" s="1"/>
  <c r="L6531" i="6" s="1"/>
  <c r="M342" i="4"/>
  <c r="B8091" i="6" s="1"/>
  <c r="L8091" i="6" s="1"/>
  <c r="M51" i="4"/>
  <c r="B1107" i="6" s="1"/>
  <c r="L1107" i="6" s="1"/>
  <c r="M99" i="4"/>
  <c r="B2259" i="6" s="1"/>
  <c r="L2259" i="6" s="1"/>
  <c r="M177" i="4"/>
  <c r="B4131" i="6" s="1"/>
  <c r="L4131" i="6" s="1"/>
  <c r="M238" i="4"/>
  <c r="B5595" i="6" s="1"/>
  <c r="L5595" i="6" s="1"/>
  <c r="M304" i="4"/>
  <c r="B7179" i="6" s="1"/>
  <c r="L7179" i="6" s="1"/>
  <c r="M42" i="4"/>
  <c r="B891" i="6" s="1"/>
  <c r="L891" i="6" s="1"/>
  <c r="M100" i="4"/>
  <c r="B2283" i="6" s="1"/>
  <c r="L2283" i="6" s="1"/>
  <c r="M137" i="4"/>
  <c r="B3171" i="6" s="1"/>
  <c r="L3171" i="6" s="1"/>
  <c r="M201" i="4"/>
  <c r="B4707" i="6" s="1"/>
  <c r="L4707" i="6" s="1"/>
  <c r="M265" i="4"/>
  <c r="B6243" i="6" s="1"/>
  <c r="L6243" i="6" s="1"/>
  <c r="M329" i="4"/>
  <c r="B7779" i="6" s="1"/>
  <c r="L7779" i="6" s="1"/>
  <c r="M97" i="4"/>
  <c r="B2211" i="6" s="1"/>
  <c r="L2211" i="6" s="1"/>
  <c r="M89" i="4"/>
  <c r="B2019" i="6" s="1"/>
  <c r="L2019" i="6" s="1"/>
  <c r="M162" i="4"/>
  <c r="B3771" i="6" s="1"/>
  <c r="L3771" i="6" s="1"/>
  <c r="M227" i="4"/>
  <c r="B5331" i="6" s="1"/>
  <c r="L5331" i="6" s="1"/>
  <c r="M71" i="4"/>
  <c r="B1587" i="6" s="1"/>
  <c r="L1587" i="6" s="1"/>
  <c r="M63" i="4"/>
  <c r="B1395" i="6" s="1"/>
  <c r="L1395" i="6" s="1"/>
  <c r="M158" i="4"/>
  <c r="B3675" i="6" s="1"/>
  <c r="L3675" i="6" s="1"/>
  <c r="M223" i="4"/>
  <c r="B5235" i="6" s="1"/>
  <c r="L5235" i="6" s="1"/>
  <c r="M286" i="4"/>
  <c r="B6747" i="6" s="1"/>
  <c r="L6747" i="6" s="1"/>
  <c r="M349" i="4"/>
  <c r="B8259" i="6" s="1"/>
  <c r="L8259" i="6" s="1"/>
  <c r="M22" i="4"/>
  <c r="B411" i="6" s="1"/>
  <c r="L411" i="6" s="1"/>
  <c r="M91" i="4"/>
  <c r="B2067" i="6" s="1"/>
  <c r="L2067" i="6" s="1"/>
  <c r="M184" i="4"/>
  <c r="B4299" i="6" s="1"/>
  <c r="L4299" i="6" s="1"/>
  <c r="M244" i="4"/>
  <c r="B5739" i="6" s="1"/>
  <c r="L5739" i="6" s="1"/>
  <c r="M311" i="4"/>
  <c r="B7347" i="6" s="1"/>
  <c r="L7347" i="6" s="1"/>
  <c r="M47" i="4"/>
  <c r="B1011" i="6" s="1"/>
  <c r="L1011" i="6" s="1"/>
  <c r="M53" i="4"/>
  <c r="B1155" i="6" s="1"/>
  <c r="L1155" i="6" s="1"/>
  <c r="M145" i="4"/>
  <c r="B3363" i="6" s="1"/>
  <c r="L3363" i="6" s="1"/>
  <c r="M210" i="4"/>
  <c r="B4923" i="6" s="1"/>
  <c r="L4923" i="6" s="1"/>
  <c r="M273" i="4"/>
  <c r="B6435" i="6" s="1"/>
  <c r="L6435" i="6" s="1"/>
  <c r="M338" i="4"/>
  <c r="B7995" i="6" s="1"/>
  <c r="L7995" i="6" s="1"/>
  <c r="M7" i="4"/>
  <c r="B51" i="6" s="1"/>
  <c r="L51" i="6" s="1"/>
  <c r="M49" i="4"/>
  <c r="B1059" i="6" s="1"/>
  <c r="L1059" i="6" s="1"/>
  <c r="M170" i="4"/>
  <c r="B3963" i="6" s="1"/>
  <c r="L3963" i="6" s="1"/>
  <c r="M234" i="4"/>
  <c r="B5499" i="6" s="1"/>
  <c r="L5499" i="6" s="1"/>
  <c r="M120" i="4"/>
  <c r="B2763" i="6" s="1"/>
  <c r="L2763" i="6" s="1"/>
  <c r="M10" i="4"/>
  <c r="B123" i="6" s="1"/>
  <c r="L123" i="6" s="1"/>
  <c r="M165" i="4"/>
  <c r="B3843" i="6" s="1"/>
  <c r="L3843" i="6" s="1"/>
  <c r="M230" i="4"/>
  <c r="B5403" i="6" s="1"/>
  <c r="L5403" i="6" s="1"/>
  <c r="M293" i="4"/>
  <c r="B6915" i="6" s="1"/>
  <c r="L6915" i="6" s="1"/>
  <c r="M67" i="4"/>
  <c r="B1491" i="6" s="1"/>
  <c r="L1491" i="6" s="1"/>
  <c r="M128" i="4"/>
  <c r="B2955" i="6" s="1"/>
  <c r="L2955" i="6" s="1"/>
  <c r="M189" i="4"/>
  <c r="B4419" i="6" s="1"/>
  <c r="L4419" i="6" s="1"/>
  <c r="M256" i="4"/>
  <c r="B6027" i="6" s="1"/>
  <c r="L6027" i="6" s="1"/>
  <c r="M318" i="4"/>
  <c r="B7515" i="6" s="1"/>
  <c r="L7515" i="6" s="1"/>
  <c r="M29" i="4"/>
  <c r="B579" i="6" s="1"/>
  <c r="L579" i="6" s="1"/>
  <c r="M58" i="4"/>
  <c r="B1275" i="6" s="1"/>
  <c r="L1275" i="6" s="1"/>
  <c r="M154" i="4"/>
  <c r="B3579" i="6" s="1"/>
  <c r="L3579" i="6" s="1"/>
  <c r="M217" i="4"/>
  <c r="B5091" i="6" s="1"/>
  <c r="L5091" i="6" s="1"/>
  <c r="M282" i="4"/>
  <c r="B6651" i="6" s="1"/>
  <c r="L6651" i="6" s="1"/>
  <c r="M346" i="4"/>
  <c r="B8187" i="6" s="1"/>
  <c r="L8187" i="6" s="1"/>
  <c r="M113" i="4"/>
  <c r="B2595" i="6" s="1"/>
  <c r="L2595" i="6" s="1"/>
  <c r="M101" i="4"/>
  <c r="B2307" i="6" s="1"/>
  <c r="L2307" i="6" s="1"/>
  <c r="M178" i="4"/>
  <c r="B4155" i="6" s="1"/>
  <c r="L4155" i="6" s="1"/>
  <c r="M240" i="4"/>
  <c r="B5643" i="6" s="1"/>
  <c r="L5643" i="6" s="1"/>
  <c r="M84" i="4"/>
  <c r="B1899" i="6" s="1"/>
  <c r="L1899" i="6" s="1"/>
  <c r="M13" i="4"/>
  <c r="B195" i="6" s="1"/>
  <c r="L195" i="6" s="1"/>
  <c r="M183" i="4"/>
  <c r="B4275" i="6" s="1"/>
  <c r="L4275" i="6" s="1"/>
  <c r="M246" i="4"/>
  <c r="B5787" i="6" s="1"/>
  <c r="L5787" i="6" s="1"/>
  <c r="M309" i="4"/>
  <c r="B7299" i="6" s="1"/>
  <c r="L7299" i="6" s="1"/>
  <c r="M46" i="4"/>
  <c r="B987" i="6" s="1"/>
  <c r="L987" i="6" s="1"/>
  <c r="M40" i="4"/>
  <c r="B843" i="6" s="1"/>
  <c r="L843" i="6" s="1"/>
  <c r="M142" i="4"/>
  <c r="B3291" i="6" s="1"/>
  <c r="L3291" i="6" s="1"/>
  <c r="M205" i="4"/>
  <c r="B4803" i="6" s="1"/>
  <c r="L4803" i="6" s="1"/>
  <c r="M271" i="4"/>
  <c r="B6387" i="6" s="1"/>
  <c r="L6387" i="6" s="1"/>
  <c r="M334" i="4"/>
  <c r="B7899" i="6" s="1"/>
  <c r="L7899" i="6" s="1"/>
  <c r="M102" i="4"/>
  <c r="B2331" i="6" s="1"/>
  <c r="L2331" i="6" s="1"/>
  <c r="M77" i="4"/>
  <c r="B1731" i="6" s="1"/>
  <c r="L1731" i="6" s="1"/>
  <c r="M168" i="4"/>
  <c r="B3915" i="6" s="1"/>
  <c r="L3915" i="6" s="1"/>
  <c r="M233" i="4"/>
  <c r="B5475" i="6" s="1"/>
  <c r="L5475" i="6" s="1"/>
  <c r="M299" i="4"/>
  <c r="B7059" i="6" s="1"/>
  <c r="L7059" i="6" s="1"/>
  <c r="M82" i="4"/>
  <c r="B1851" i="6" s="1"/>
  <c r="L1851" i="6" s="1"/>
  <c r="M130" i="4"/>
  <c r="B3003" i="6" s="1"/>
  <c r="L3003" i="6" s="1"/>
  <c r="M194" i="4"/>
  <c r="B4539" i="6" s="1"/>
  <c r="L4539" i="6" s="1"/>
  <c r="M257" i="4"/>
  <c r="B6051" i="6" s="1"/>
  <c r="L6051" i="6" s="1"/>
  <c r="M88" i="4"/>
  <c r="B1995" i="6" s="1"/>
  <c r="L1995" i="6" s="1"/>
  <c r="M301" i="4"/>
  <c r="B7107" i="6" s="1"/>
  <c r="L7107" i="6" s="1"/>
  <c r="M133" i="4"/>
  <c r="B3075" i="6" s="1"/>
  <c r="L3075" i="6" s="1"/>
  <c r="M225" i="4"/>
  <c r="B5283" i="6" s="1"/>
  <c r="L5283" i="6" s="1"/>
  <c r="M76" i="4"/>
  <c r="B1707" i="6" s="1"/>
  <c r="L1707" i="6" s="1"/>
  <c r="M96" i="4"/>
  <c r="B2187" i="6" s="1"/>
  <c r="L2187" i="6" s="1"/>
  <c r="M319" i="4"/>
  <c r="B7539" i="6" s="1"/>
  <c r="L7539" i="6" s="1"/>
  <c r="M150" i="4"/>
  <c r="B3483" i="6" s="1"/>
  <c r="L3483" i="6" s="1"/>
  <c r="M243" i="4"/>
  <c r="B5715" i="6" s="1"/>
  <c r="L5715" i="6" s="1"/>
  <c r="M122" i="4"/>
  <c r="B2811" i="6" s="1"/>
  <c r="L2811" i="6" s="1"/>
  <c r="M16" i="4"/>
  <c r="B267" i="6" s="1"/>
  <c r="L267" i="6" s="1"/>
  <c r="M199" i="4"/>
  <c r="B4659" i="6" s="1"/>
  <c r="L4659" i="6" s="1"/>
  <c r="M87" i="4"/>
  <c r="B1971" i="6" s="1"/>
  <c r="L1971" i="6" s="1"/>
  <c r="M290" i="4"/>
  <c r="B6843" i="6" s="1"/>
  <c r="L6843" i="6" s="1"/>
  <c r="M19" i="4"/>
  <c r="B339" i="6" s="1"/>
  <c r="L339" i="6" s="1"/>
  <c r="M126" i="4"/>
  <c r="B2907" i="6" s="1"/>
  <c r="L2907" i="6" s="1"/>
  <c r="M213" i="4"/>
  <c r="B4995" i="6" s="1"/>
  <c r="L4995" i="6" s="1"/>
  <c r="M39" i="4"/>
  <c r="B819" i="6" s="1"/>
  <c r="L819" i="6" s="1"/>
  <c r="M305" i="4"/>
  <c r="B7203" i="6" s="1"/>
  <c r="L7203" i="6" s="1"/>
  <c r="M139" i="4"/>
  <c r="B3219" i="6" s="1"/>
  <c r="L3219" i="6" s="1"/>
  <c r="M175" i="4"/>
  <c r="B4083" i="6" s="1"/>
  <c r="L4083" i="6" s="1"/>
  <c r="M352" i="4"/>
  <c r="B8331" i="6" s="1"/>
  <c r="L8331" i="6" s="1"/>
  <c r="M188" i="4"/>
  <c r="B4395" i="6" s="1"/>
  <c r="L4395" i="6" s="1"/>
  <c r="M192" i="4"/>
  <c r="B4491" i="6" s="1"/>
  <c r="L4491" i="6" s="1"/>
  <c r="M279" i="4"/>
  <c r="B6579" i="6" s="1"/>
  <c r="L6579" i="6" s="1"/>
  <c r="M160" i="4"/>
  <c r="B3723" i="6" s="1"/>
  <c r="L3723" i="6" s="1"/>
  <c r="M239" i="4"/>
  <c r="B5619" i="6" s="1"/>
  <c r="L5619" i="6" s="1"/>
  <c r="M327" i="4"/>
  <c r="B7731" i="6" s="1"/>
  <c r="L7731" i="6" s="1"/>
  <c r="M125" i="4"/>
  <c r="B2883" i="6" s="1"/>
  <c r="L2883" i="6" s="1"/>
  <c r="M59" i="4"/>
  <c r="B1299" i="6" s="1"/>
  <c r="L1299" i="6" s="1"/>
  <c r="M121" i="4"/>
  <c r="B2787" i="6" s="1"/>
  <c r="L2787" i="6" s="1"/>
  <c r="M254" i="4"/>
  <c r="B5979" i="6" s="1"/>
  <c r="L5979" i="6" s="1"/>
  <c r="M343" i="4"/>
  <c r="B8115" i="6" s="1"/>
  <c r="L8115" i="6" s="1"/>
  <c r="M202" i="4"/>
  <c r="B4731" i="6" s="1"/>
  <c r="L4731" i="6" s="1"/>
  <c r="M176" i="4"/>
  <c r="B4107" i="6" s="1"/>
  <c r="L4107" i="6" s="1"/>
  <c r="M118" i="4"/>
  <c r="B2715" i="6" s="1"/>
  <c r="L2715" i="6" s="1"/>
  <c r="M28" i="4"/>
  <c r="B555" i="6" s="1"/>
  <c r="L555" i="6" s="1"/>
  <c r="M249" i="4"/>
  <c r="B5859" i="6" s="1"/>
  <c r="L5859" i="6" s="1"/>
  <c r="M104" i="4"/>
  <c r="B2379" i="6" s="1"/>
  <c r="L2379" i="6" s="1"/>
  <c r="M18" i="4"/>
  <c r="B315" i="6" s="1"/>
  <c r="L315" i="6" s="1"/>
  <c r="M261" i="4"/>
  <c r="B6147" i="6" s="1"/>
  <c r="L6147" i="6" s="1"/>
  <c r="M8187" i="6" l="1"/>
  <c r="M7995" i="6"/>
  <c r="M7779" i="6"/>
  <c r="M7611" i="6"/>
  <c r="M7971" i="6"/>
  <c r="M7947" i="6"/>
  <c r="M8235" i="6"/>
  <c r="M8211" i="6"/>
  <c r="M8403" i="6"/>
  <c r="M8067" i="6"/>
  <c r="M7659" i="6"/>
  <c r="M8115" i="6"/>
  <c r="M8331" i="6"/>
  <c r="M8259" i="6"/>
  <c r="M8091" i="6"/>
  <c r="M7923" i="6"/>
  <c r="M7707" i="6"/>
  <c r="M7587" i="6"/>
  <c r="M7635" i="6"/>
  <c r="M8019" i="6"/>
  <c r="M8163" i="6"/>
  <c r="M7875" i="6"/>
  <c r="M7803" i="6"/>
  <c r="M8043" i="6"/>
  <c r="M7731" i="6"/>
  <c r="M8283" i="6"/>
  <c r="M7683" i="6"/>
  <c r="M7827" i="6"/>
  <c r="M8139" i="6"/>
  <c r="M7755" i="6"/>
  <c r="M7899" i="6"/>
  <c r="M8307" i="6"/>
  <c r="M8355" i="6"/>
  <c r="M7851" i="6"/>
  <c r="M8379" i="6"/>
  <c r="G127" i="2"/>
  <c r="G303" i="2"/>
  <c r="G284" i="2"/>
  <c r="G65" i="2"/>
  <c r="G260" i="2"/>
  <c r="G161" i="2"/>
  <c r="G182" i="2"/>
  <c r="G325" i="2"/>
  <c r="G299" i="2"/>
  <c r="G85" i="2"/>
  <c r="G223" i="2"/>
  <c r="G234" i="2"/>
  <c r="G329" i="2"/>
  <c r="G235" i="2"/>
  <c r="G130" i="2"/>
  <c r="G73" i="2"/>
  <c r="G195" i="2"/>
  <c r="G74" i="2"/>
  <c r="G166" i="2"/>
  <c r="G327" i="2"/>
  <c r="G333" i="2"/>
  <c r="G346" i="2"/>
  <c r="G71" i="2"/>
  <c r="G118" i="2"/>
  <c r="G210" i="2"/>
  <c r="G141" i="2"/>
  <c r="G170" i="2"/>
  <c r="G156" i="2"/>
  <c r="G24" i="2"/>
  <c r="G220" i="2"/>
  <c r="G113" i="2"/>
  <c r="G276" i="2"/>
  <c r="G58" i="2"/>
  <c r="G52" i="2"/>
  <c r="G206" i="2"/>
  <c r="G100" i="2"/>
  <c r="G188" i="2"/>
  <c r="B27" i="6"/>
  <c r="L27" i="6" s="1"/>
  <c r="G8" i="2"/>
  <c r="G204" i="2"/>
  <c r="G98" i="2"/>
  <c r="G60" i="2"/>
  <c r="G155" i="2"/>
  <c r="G38" i="2"/>
  <c r="G265" i="2"/>
  <c r="G39" i="2"/>
  <c r="G88" i="2"/>
  <c r="G45" i="2"/>
  <c r="G208" i="2"/>
  <c r="G293" i="2"/>
  <c r="G54" i="2"/>
  <c r="G82" i="2"/>
  <c r="G354" i="2"/>
  <c r="G301" i="2"/>
  <c r="G191" i="2"/>
  <c r="G186" i="2"/>
  <c r="G64" i="2"/>
  <c r="G250" i="2"/>
  <c r="G300" i="2"/>
  <c r="G57" i="2"/>
  <c r="G228" i="2"/>
  <c r="G239" i="2"/>
  <c r="G254" i="2"/>
  <c r="G332" i="2"/>
  <c r="G77" i="2"/>
  <c r="G177" i="2"/>
  <c r="G90" i="2"/>
  <c r="G219" i="2"/>
  <c r="G93" i="2"/>
  <c r="G83" i="2"/>
  <c r="G189" i="2"/>
  <c r="G287" i="2"/>
  <c r="G25" i="2"/>
  <c r="G114" i="2"/>
  <c r="G270" i="2"/>
  <c r="G33" i="2"/>
  <c r="G318" i="2"/>
  <c r="G40" i="2"/>
  <c r="G241" i="2"/>
  <c r="G259" i="2"/>
  <c r="G69" i="2"/>
  <c r="G229" i="2"/>
  <c r="G133" i="2"/>
  <c r="G13" i="2"/>
  <c r="G151" i="2"/>
  <c r="G163" i="2"/>
  <c r="G334" i="2"/>
  <c r="G72" i="2"/>
  <c r="G109" i="2"/>
  <c r="G202" i="2"/>
  <c r="G201" i="2"/>
  <c r="G48" i="2"/>
  <c r="G172" i="2"/>
  <c r="G102" i="2"/>
  <c r="G298" i="2"/>
  <c r="G80" i="2"/>
  <c r="G129" i="2"/>
  <c r="G310" i="2"/>
  <c r="G305" i="2"/>
  <c r="G21" i="2"/>
  <c r="G207" i="2"/>
  <c r="G12" i="2"/>
  <c r="G267" i="2"/>
  <c r="G168" i="2"/>
  <c r="G81" i="2"/>
  <c r="G50" i="2"/>
  <c r="G341" i="2"/>
  <c r="G347" i="2"/>
  <c r="G126" i="2"/>
  <c r="G257" i="2"/>
  <c r="G292" i="2"/>
  <c r="G144" i="2"/>
  <c r="G122" i="2"/>
  <c r="G203" i="2"/>
  <c r="G35" i="2"/>
  <c r="G121" i="2"/>
  <c r="G19" i="2"/>
  <c r="G226" i="2"/>
  <c r="G221" i="2"/>
  <c r="G238" i="2"/>
  <c r="G330" i="2"/>
  <c r="G89" i="2"/>
  <c r="G42" i="2"/>
  <c r="G236" i="2"/>
  <c r="G139" i="2"/>
  <c r="G10" i="2"/>
  <c r="G62" i="2"/>
  <c r="G312" i="2"/>
  <c r="G322" i="2"/>
  <c r="G87" i="2"/>
  <c r="G222" i="2"/>
  <c r="G319" i="2"/>
  <c r="G162" i="2"/>
  <c r="G196" i="2"/>
  <c r="G180" i="2"/>
  <c r="G55" i="2"/>
  <c r="G149" i="2"/>
  <c r="G107" i="2"/>
  <c r="G249" i="2"/>
  <c r="G181" i="2"/>
  <c r="G192" i="2"/>
  <c r="G317" i="2"/>
  <c r="G96" i="2"/>
  <c r="G184" i="2"/>
  <c r="G30" i="2"/>
  <c r="G15" i="2"/>
  <c r="G275" i="2"/>
  <c r="G179" i="2"/>
  <c r="G28" i="2"/>
  <c r="G183" i="2"/>
  <c r="G314" i="2"/>
  <c r="G17" i="2"/>
  <c r="G335" i="2"/>
  <c r="G94" i="2"/>
  <c r="G14" i="2"/>
  <c r="G342" i="2"/>
  <c r="G120" i="2"/>
  <c r="G152" i="2"/>
  <c r="G86" i="2"/>
  <c r="G212" i="2"/>
  <c r="G101" i="2"/>
  <c r="G59" i="2"/>
  <c r="G136" i="2"/>
  <c r="G302" i="2"/>
  <c r="G211" i="2"/>
  <c r="G92" i="2"/>
  <c r="G205" i="2"/>
  <c r="G216" i="2"/>
  <c r="G178" i="2"/>
  <c r="G321" i="2"/>
  <c r="G242" i="2"/>
  <c r="G147" i="2"/>
  <c r="G53" i="2"/>
  <c r="G213" i="2"/>
  <c r="G95" i="2"/>
  <c r="G277" i="2"/>
  <c r="G197" i="2"/>
  <c r="G193" i="2"/>
  <c r="G304" i="2"/>
  <c r="G307" i="2"/>
  <c r="G79" i="2"/>
  <c r="G164" i="2"/>
  <c r="G111" i="2"/>
  <c r="G134" i="2"/>
  <c r="G309" i="2"/>
  <c r="G173" i="2"/>
  <c r="G263" i="2"/>
  <c r="G345" i="2"/>
  <c r="G41" i="2"/>
  <c r="G78" i="2"/>
  <c r="G132" i="2"/>
  <c r="G104" i="2"/>
  <c r="G103" i="2"/>
  <c r="G31" i="2"/>
  <c r="G51" i="2"/>
  <c r="G49" i="2"/>
  <c r="G351" i="2"/>
  <c r="G91" i="2"/>
  <c r="G44" i="2"/>
  <c r="G344" i="2"/>
  <c r="G37" i="2"/>
  <c r="G337" i="2"/>
  <c r="G76" i="2"/>
  <c r="G328" i="2"/>
  <c r="G323" i="2"/>
  <c r="G247" i="2"/>
  <c r="G112" i="2"/>
  <c r="G230" i="2"/>
  <c r="G285" i="2"/>
  <c r="G165" i="2"/>
  <c r="G29" i="2"/>
  <c r="G75" i="2"/>
  <c r="G296" i="2"/>
  <c r="G176" i="2"/>
  <c r="G108" i="2"/>
  <c r="G16" i="2"/>
  <c r="G308" i="2"/>
  <c r="G187" i="2"/>
  <c r="G97" i="2"/>
  <c r="G283" i="2"/>
  <c r="G280" i="2"/>
  <c r="G157" i="2"/>
  <c r="G34" i="2"/>
  <c r="G291" i="2"/>
  <c r="G171" i="2"/>
  <c r="G63" i="2"/>
  <c r="G20" i="2"/>
  <c r="G256" i="2"/>
  <c r="G281" i="2"/>
  <c r="G215" i="2"/>
  <c r="G18" i="2"/>
  <c r="G227" i="2"/>
  <c r="G84" i="2"/>
  <c r="G311" i="2"/>
  <c r="G115" i="2"/>
  <c r="G295" i="2"/>
  <c r="G9" i="2"/>
  <c r="G288" i="2"/>
  <c r="G99" i="2"/>
  <c r="G279" i="2"/>
  <c r="G46" i="2"/>
  <c r="G271" i="2"/>
  <c r="G56" i="2"/>
  <c r="G352" i="2"/>
  <c r="G264" i="2"/>
  <c r="G290" i="2"/>
  <c r="G231" i="2"/>
  <c r="G117" i="2"/>
  <c r="G198" i="2"/>
  <c r="G274" i="2"/>
  <c r="G148" i="2"/>
  <c r="G116" i="2"/>
  <c r="G286" i="2"/>
  <c r="G158" i="2"/>
  <c r="G68" i="2"/>
  <c r="G32" i="2"/>
  <c r="G294" i="2"/>
  <c r="G174" i="2"/>
  <c r="G47" i="2"/>
  <c r="G243" i="2"/>
  <c r="G269" i="2"/>
  <c r="G140" i="2"/>
  <c r="G119" i="2"/>
  <c r="G278" i="2"/>
  <c r="G154" i="2"/>
  <c r="G26" i="2"/>
  <c r="G106" i="2"/>
  <c r="G123" i="2"/>
  <c r="G194" i="2"/>
  <c r="G124" i="2"/>
  <c r="G336" i="2"/>
  <c r="G248" i="2"/>
  <c r="G320" i="2"/>
  <c r="G232" i="2"/>
  <c r="G313" i="2"/>
  <c r="G225" i="2"/>
  <c r="G306" i="2"/>
  <c r="G218" i="2"/>
  <c r="G297" i="2"/>
  <c r="G209" i="2"/>
  <c r="G289" i="2"/>
  <c r="G200" i="2"/>
  <c r="G261" i="2"/>
  <c r="G353" i="2"/>
  <c r="G214" i="2"/>
  <c r="G43" i="2"/>
  <c r="G355" i="2"/>
  <c r="G169" i="2"/>
  <c r="G262" i="2"/>
  <c r="G131" i="2"/>
  <c r="G272" i="2"/>
  <c r="G145" i="2"/>
  <c r="G66" i="2"/>
  <c r="G282" i="2"/>
  <c r="G159" i="2"/>
  <c r="G23" i="2"/>
  <c r="G175" i="2"/>
  <c r="G356" i="2"/>
  <c r="G252" i="2"/>
  <c r="G110" i="2"/>
  <c r="G266" i="2"/>
  <c r="G138" i="2"/>
  <c r="G36" i="2"/>
  <c r="G251" i="2"/>
  <c r="G61" i="2"/>
  <c r="G190" i="2"/>
  <c r="G128" i="2"/>
  <c r="G245" i="2"/>
  <c r="G135" i="2"/>
  <c r="G273" i="2"/>
  <c r="G185" i="2"/>
  <c r="G348" i="2"/>
  <c r="G258" i="2"/>
  <c r="G167" i="2"/>
  <c r="G340" i="2"/>
  <c r="G246" i="2"/>
  <c r="G160" i="2"/>
  <c r="G331" i="2"/>
  <c r="G240" i="2"/>
  <c r="G153" i="2"/>
  <c r="G324" i="2"/>
  <c r="G233" i="2"/>
  <c r="G143" i="2"/>
  <c r="G315" i="2"/>
  <c r="G224" i="2"/>
  <c r="G137" i="2"/>
  <c r="G217" i="2"/>
  <c r="G316" i="2"/>
  <c r="G199" i="2"/>
  <c r="G22" i="2"/>
  <c r="G339" i="2"/>
  <c r="G150" i="2"/>
  <c r="G338" i="2"/>
  <c r="G350" i="2"/>
  <c r="G244" i="2"/>
  <c r="G70" i="2"/>
  <c r="G349" i="2"/>
  <c r="G357" i="2"/>
  <c r="G255" i="2"/>
  <c r="G125" i="2"/>
  <c r="G268" i="2"/>
  <c r="G142" i="2"/>
  <c r="G27" i="2"/>
  <c r="G146" i="2"/>
  <c r="G343" i="2"/>
  <c r="G237" i="2"/>
  <c r="G105" i="2"/>
  <c r="G326" i="2"/>
  <c r="G253" i="2"/>
  <c r="G67" i="2"/>
  <c r="G11" i="2"/>
  <c r="Q7851" i="6" l="1"/>
  <c r="R7851" i="6"/>
  <c r="P7851" i="6"/>
  <c r="S7851" i="6"/>
  <c r="O7851" i="6"/>
  <c r="Q8307" i="6"/>
  <c r="R8307" i="6"/>
  <c r="P8307" i="6"/>
  <c r="S8307" i="6"/>
  <c r="O8307" i="6"/>
  <c r="Q7899" i="6"/>
  <c r="R7899" i="6"/>
  <c r="P7899" i="6"/>
  <c r="S7899" i="6"/>
  <c r="O7899" i="6"/>
  <c r="Q7635" i="6"/>
  <c r="R7635" i="6"/>
  <c r="P7635" i="6"/>
  <c r="S7635" i="6"/>
  <c r="O7635" i="6"/>
  <c r="P7923" i="6"/>
  <c r="S7923" i="6"/>
  <c r="O7923" i="6"/>
  <c r="Q7923" i="6"/>
  <c r="R7923" i="6"/>
  <c r="P7947" i="6"/>
  <c r="S7947" i="6"/>
  <c r="O7947" i="6"/>
  <c r="Q7947" i="6"/>
  <c r="R7947" i="6"/>
  <c r="O7971" i="6"/>
  <c r="Q7971" i="6"/>
  <c r="R7971" i="6"/>
  <c r="P7971" i="6"/>
  <c r="S7971" i="6"/>
  <c r="P7611" i="6"/>
  <c r="S7611" i="6"/>
  <c r="O7611" i="6"/>
  <c r="Q7611" i="6"/>
  <c r="R7611" i="6"/>
  <c r="P7779" i="6"/>
  <c r="S7779" i="6"/>
  <c r="O7779" i="6"/>
  <c r="Q7779" i="6"/>
  <c r="R7779" i="6"/>
  <c r="P8283" i="6"/>
  <c r="S8283" i="6"/>
  <c r="O8283" i="6"/>
  <c r="Q8283" i="6"/>
  <c r="R8283" i="6"/>
  <c r="P8043" i="6"/>
  <c r="S8043" i="6"/>
  <c r="O8043" i="6"/>
  <c r="Q8043" i="6"/>
  <c r="R8043" i="6"/>
  <c r="O7587" i="6"/>
  <c r="R7587" i="6"/>
  <c r="Q7587" i="6"/>
  <c r="S7587" i="6"/>
  <c r="P7587" i="6"/>
  <c r="P8331" i="6"/>
  <c r="S8331" i="6"/>
  <c r="O8331" i="6"/>
  <c r="Q8331" i="6"/>
  <c r="R8331" i="6"/>
  <c r="Q8115" i="6"/>
  <c r="R8115" i="6"/>
  <c r="P8115" i="6"/>
  <c r="S8115" i="6"/>
  <c r="O8115" i="6"/>
  <c r="P8235" i="6"/>
  <c r="S8235" i="6"/>
  <c r="O8235" i="6"/>
  <c r="Q8235" i="6"/>
  <c r="R8235" i="6"/>
  <c r="Q8379" i="6"/>
  <c r="R8379" i="6"/>
  <c r="P8379" i="6"/>
  <c r="S8379" i="6"/>
  <c r="O8379" i="6"/>
  <c r="S8355" i="6"/>
  <c r="O8355" i="6"/>
  <c r="Q8355" i="6"/>
  <c r="R8355" i="6"/>
  <c r="P8355" i="6"/>
  <c r="P7755" i="6"/>
  <c r="S7755" i="6"/>
  <c r="O7755" i="6"/>
  <c r="Q7755" i="6"/>
  <c r="R7755" i="6"/>
  <c r="O8139" i="6"/>
  <c r="Q8139" i="6"/>
  <c r="R8139" i="6"/>
  <c r="P8139" i="6"/>
  <c r="S8139" i="6"/>
  <c r="Q7827" i="6"/>
  <c r="R7827" i="6"/>
  <c r="P7827" i="6"/>
  <c r="S7827" i="6"/>
  <c r="O7827" i="6"/>
  <c r="Q7683" i="6"/>
  <c r="R7683" i="6"/>
  <c r="P7683" i="6"/>
  <c r="S7683" i="6"/>
  <c r="O7683" i="6"/>
  <c r="Q7731" i="6"/>
  <c r="R7731" i="6"/>
  <c r="P7731" i="6"/>
  <c r="S7731" i="6"/>
  <c r="O7731" i="6"/>
  <c r="P7803" i="6"/>
  <c r="S7803" i="6"/>
  <c r="O7803" i="6"/>
  <c r="Q7803" i="6"/>
  <c r="R7803" i="6"/>
  <c r="S7707" i="6"/>
  <c r="O7707" i="6"/>
  <c r="Q7707" i="6"/>
  <c r="R7707" i="6"/>
  <c r="P7707" i="6"/>
  <c r="Q8091" i="6"/>
  <c r="R8091" i="6"/>
  <c r="P8091" i="6"/>
  <c r="S8091" i="6"/>
  <c r="O8091" i="6"/>
  <c r="P8259" i="6"/>
  <c r="S8259" i="6"/>
  <c r="O8259" i="6"/>
  <c r="Q8259" i="6"/>
  <c r="R8259" i="6"/>
  <c r="P7659" i="6"/>
  <c r="S7659" i="6"/>
  <c r="O7659" i="6"/>
  <c r="Q7659" i="6"/>
  <c r="R7659" i="6"/>
  <c r="O8067" i="6"/>
  <c r="Q8067" i="6"/>
  <c r="R8067" i="6"/>
  <c r="P8067" i="6"/>
  <c r="S8067" i="6"/>
  <c r="P8403" i="6"/>
  <c r="S8403" i="6"/>
  <c r="O8403" i="6"/>
  <c r="Q8403" i="6"/>
  <c r="R8403" i="6"/>
  <c r="Q8187" i="6"/>
  <c r="R8187" i="6"/>
  <c r="P8187" i="6"/>
  <c r="S8187" i="6"/>
  <c r="O8187" i="6"/>
  <c r="P7875" i="6"/>
  <c r="S7875" i="6"/>
  <c r="O7875" i="6"/>
  <c r="Q7875" i="6"/>
  <c r="R7875" i="6"/>
  <c r="P8163" i="6"/>
  <c r="S8163" i="6"/>
  <c r="O8163" i="6"/>
  <c r="Q8163" i="6"/>
  <c r="R8163" i="6"/>
  <c r="Q8019" i="6"/>
  <c r="R8019" i="6"/>
  <c r="P8019" i="6"/>
  <c r="S8019" i="6"/>
  <c r="O8019" i="6"/>
  <c r="O8211" i="6"/>
  <c r="Q8211" i="6"/>
  <c r="R8211" i="6"/>
  <c r="P8211" i="6"/>
  <c r="S8211" i="6"/>
  <c r="O7995" i="6"/>
  <c r="R7995" i="6"/>
  <c r="P7995" i="6"/>
  <c r="Q7995" i="6"/>
  <c r="S7995" i="6"/>
  <c r="L35" i="2"/>
  <c r="B32" i="4"/>
  <c r="L247" i="2"/>
  <c r="B244" i="4"/>
  <c r="L123" i="2"/>
  <c r="B120" i="4"/>
  <c r="B102" i="4"/>
  <c r="L105" i="2"/>
  <c r="L278" i="2"/>
  <c r="B275" i="4"/>
  <c r="L279" i="2"/>
  <c r="B276" i="4"/>
  <c r="L222" i="2"/>
  <c r="B219" i="4"/>
  <c r="L145" i="2"/>
  <c r="B142" i="4"/>
  <c r="L356" i="2"/>
  <c r="N356" i="2" s="1"/>
  <c r="L349" i="2"/>
  <c r="N349" i="2" s="1"/>
  <c r="B346" i="4"/>
  <c r="B18" i="4"/>
  <c r="L21" i="2"/>
  <c r="L232" i="2"/>
  <c r="B229" i="4"/>
  <c r="L271" i="2"/>
  <c r="B268" i="4"/>
  <c r="L261" i="2"/>
  <c r="B258" i="4"/>
  <c r="B257" i="4"/>
  <c r="L260" i="2"/>
  <c r="B205" i="4"/>
  <c r="L208" i="2"/>
  <c r="B302" i="4"/>
  <c r="L305" i="2"/>
  <c r="L147" i="2"/>
  <c r="B144" i="4"/>
  <c r="L183" i="2"/>
  <c r="B180" i="4"/>
  <c r="B83" i="4"/>
  <c r="L86" i="2"/>
  <c r="B263" i="4"/>
  <c r="L266" i="2"/>
  <c r="B294" i="4"/>
  <c r="L297" i="2"/>
  <c r="B98" i="4"/>
  <c r="L101" i="2"/>
  <c r="L333" i="2"/>
  <c r="N333" i="2" s="1"/>
  <c r="B330" i="4"/>
  <c r="B255" i="4"/>
  <c r="L258" i="2"/>
  <c r="B29" i="4"/>
  <c r="L32" i="2"/>
  <c r="B283" i="4"/>
  <c r="L286" i="2"/>
  <c r="B215" i="4"/>
  <c r="L218" i="2"/>
  <c r="B328" i="4"/>
  <c r="L331" i="2"/>
  <c r="N331" i="2" s="1"/>
  <c r="B53" i="4"/>
  <c r="L56" i="2"/>
  <c r="L185" i="2"/>
  <c r="B182" i="4"/>
  <c r="L169" i="2"/>
  <c r="B166" i="4"/>
  <c r="B67" i="4"/>
  <c r="L70" i="2"/>
  <c r="L165" i="2"/>
  <c r="B162" i="4"/>
  <c r="B186" i="4"/>
  <c r="L189" i="2"/>
  <c r="L231" i="2"/>
  <c r="B228" i="4"/>
  <c r="L285" i="2"/>
  <c r="B282" i="4"/>
  <c r="L273" i="2"/>
  <c r="B270" i="4"/>
  <c r="L289" i="2"/>
  <c r="B286" i="4"/>
  <c r="L164" i="2"/>
  <c r="B161" i="4"/>
  <c r="B226" i="4"/>
  <c r="L229" i="2"/>
  <c r="B72" i="4"/>
  <c r="L75" i="2"/>
  <c r="L240" i="2"/>
  <c r="B237" i="4"/>
  <c r="B4" i="4"/>
  <c r="L7" i="2"/>
  <c r="L199" i="2"/>
  <c r="B196" i="4"/>
  <c r="L296" i="2"/>
  <c r="B293" i="4"/>
  <c r="B16" i="4"/>
  <c r="L19" i="2"/>
  <c r="L186" i="2"/>
  <c r="B183" i="4"/>
  <c r="B45" i="4"/>
  <c r="L48" i="2"/>
  <c r="B140" i="4"/>
  <c r="L143" i="2"/>
  <c r="L125" i="2"/>
  <c r="B122" i="4"/>
  <c r="B86" i="4"/>
  <c r="L89" i="2"/>
  <c r="L253" i="2"/>
  <c r="B250" i="4"/>
  <c r="B187" i="4"/>
  <c r="L190" i="2"/>
  <c r="L38" i="2"/>
  <c r="B35" i="4"/>
  <c r="L51" i="2"/>
  <c r="B48" i="4"/>
  <c r="L219" i="2"/>
  <c r="B216" i="4"/>
  <c r="B231" i="4"/>
  <c r="L234" i="2"/>
  <c r="L152" i="2"/>
  <c r="B149" i="4"/>
  <c r="L65" i="2"/>
  <c r="B62" i="4"/>
  <c r="L224" i="2"/>
  <c r="B221" i="4"/>
  <c r="L319" i="2"/>
  <c r="B316" i="4"/>
  <c r="L242" i="2"/>
  <c r="B239" i="4"/>
  <c r="B291" i="4"/>
  <c r="L294" i="2"/>
  <c r="B259" i="4"/>
  <c r="L262" i="2"/>
  <c r="B130" i="4"/>
  <c r="L133" i="2"/>
  <c r="L146" i="2"/>
  <c r="B143" i="4"/>
  <c r="L119" i="2"/>
  <c r="B116" i="4"/>
  <c r="L316" i="2"/>
  <c r="B313" i="4"/>
  <c r="L106" i="2"/>
  <c r="B103" i="4"/>
  <c r="L329" i="2"/>
  <c r="N329" i="2" s="1"/>
  <c r="B326" i="4"/>
  <c r="B31" i="4"/>
  <c r="L34" i="2"/>
  <c r="L80" i="2"/>
  <c r="B77" i="4"/>
  <c r="B36" i="4"/>
  <c r="L39" i="2"/>
  <c r="B50" i="4"/>
  <c r="L53" i="2"/>
  <c r="L264" i="2"/>
  <c r="B261" i="4"/>
  <c r="L59" i="2"/>
  <c r="B56" i="4"/>
  <c r="B20" i="4"/>
  <c r="L23" i="2"/>
  <c r="L194" i="2"/>
  <c r="B191" i="4"/>
  <c r="L328" i="2"/>
  <c r="N328" i="2" s="1"/>
  <c r="B325" i="4"/>
  <c r="B81" i="4"/>
  <c r="L84" i="2"/>
  <c r="L160" i="2"/>
  <c r="B157" i="4"/>
  <c r="L302" i="2"/>
  <c r="B299" i="4"/>
  <c r="B163" i="4"/>
  <c r="L166" i="2"/>
  <c r="L281" i="2"/>
  <c r="B278" i="4"/>
  <c r="B337" i="4"/>
  <c r="L340" i="2"/>
  <c r="N340" i="2" s="1"/>
  <c r="L304" i="2"/>
  <c r="B301" i="4"/>
  <c r="L330" i="2"/>
  <c r="N330" i="2" s="1"/>
  <c r="B327" i="4"/>
  <c r="B154" i="4"/>
  <c r="L157" i="2"/>
  <c r="L197" i="2"/>
  <c r="B194" i="4"/>
  <c r="B52" i="4"/>
  <c r="L55" i="2"/>
  <c r="B111" i="4"/>
  <c r="L114" i="2"/>
  <c r="B223" i="4"/>
  <c r="L226" i="2"/>
  <c r="B252" i="4"/>
  <c r="L255" i="2"/>
  <c r="L290" i="2"/>
  <c r="B287" i="4"/>
  <c r="B104" i="4"/>
  <c r="L107" i="2"/>
  <c r="B27" i="4"/>
  <c r="L30" i="2"/>
  <c r="L131" i="2"/>
  <c r="B128" i="4"/>
  <c r="B305" i="4"/>
  <c r="L308" i="2"/>
  <c r="B107" i="4"/>
  <c r="L110" i="2"/>
  <c r="L306" i="2"/>
  <c r="B303" i="4"/>
  <c r="L192" i="2"/>
  <c r="B189" i="4"/>
  <c r="B209" i="4"/>
  <c r="L212" i="2"/>
  <c r="L320" i="2"/>
  <c r="B317" i="4"/>
  <c r="L135" i="2"/>
  <c r="B132" i="4"/>
  <c r="B82" i="4"/>
  <c r="L85" i="2"/>
  <c r="B10" i="4"/>
  <c r="L13" i="2"/>
  <c r="L274" i="2"/>
  <c r="B271" i="4"/>
  <c r="L12" i="2"/>
  <c r="B9" i="4"/>
  <c r="B84" i="4"/>
  <c r="L87" i="2"/>
  <c r="B151" i="4"/>
  <c r="L154" i="2"/>
  <c r="L203" i="2"/>
  <c r="B200" i="4"/>
  <c r="L205" i="2"/>
  <c r="B202" i="4"/>
  <c r="B156" i="4"/>
  <c r="L159" i="2"/>
  <c r="L17" i="2"/>
  <c r="B14" i="4"/>
  <c r="B74" i="4"/>
  <c r="L77" i="2"/>
  <c r="L344" i="2"/>
  <c r="N344" i="2" s="1"/>
  <c r="B341" i="4"/>
  <c r="L120" i="2"/>
  <c r="B117" i="4"/>
  <c r="B185" i="4"/>
  <c r="L188" i="2"/>
  <c r="L257" i="2"/>
  <c r="B254" i="4"/>
  <c r="B134" i="4"/>
  <c r="L137" i="2"/>
  <c r="B106" i="4"/>
  <c r="L109" i="2"/>
  <c r="B171" i="4"/>
  <c r="L174" i="2"/>
  <c r="B290" i="4"/>
  <c r="L293" i="2"/>
  <c r="B5" i="4"/>
  <c r="L8" i="2"/>
  <c r="L343" i="2"/>
  <c r="N343" i="2" s="1"/>
  <c r="B340" i="4"/>
  <c r="L163" i="2"/>
  <c r="B160" i="4"/>
  <c r="L196" i="2"/>
  <c r="B193" i="4"/>
  <c r="L177" i="2"/>
  <c r="B174" i="4"/>
  <c r="L91" i="2"/>
  <c r="B88" i="4"/>
  <c r="B90" i="4"/>
  <c r="L93" i="2"/>
  <c r="L95" i="2"/>
  <c r="B92" i="4"/>
  <c r="B315" i="4"/>
  <c r="L318" i="2"/>
  <c r="L220" i="2"/>
  <c r="B217" i="4"/>
  <c r="L171" i="2"/>
  <c r="B168" i="4"/>
  <c r="L162" i="2"/>
  <c r="B159" i="4"/>
  <c r="L269" i="2"/>
  <c r="B266" i="4"/>
  <c r="L134" i="2"/>
  <c r="B131" i="4"/>
  <c r="B57" i="4"/>
  <c r="L60" i="2"/>
  <c r="L263" i="2"/>
  <c r="B260" i="4"/>
  <c r="L214" i="2"/>
  <c r="B211" i="4"/>
  <c r="L62" i="2"/>
  <c r="B59" i="4"/>
  <c r="L342" i="2"/>
  <c r="N342" i="2" s="1"/>
  <c r="B339" i="4"/>
  <c r="L141" i="2"/>
  <c r="B138" i="4"/>
  <c r="L124" i="2"/>
  <c r="B121" i="4"/>
  <c r="L69" i="2"/>
  <c r="B66" i="4"/>
  <c r="B312" i="4"/>
  <c r="L315" i="2"/>
  <c r="L314" i="2"/>
  <c r="B311" i="4"/>
  <c r="L245" i="2"/>
  <c r="B242" i="4"/>
  <c r="L347" i="2"/>
  <c r="N347" i="2" s="1"/>
  <c r="B344" i="4"/>
  <c r="L265" i="2"/>
  <c r="B262" i="4"/>
  <c r="B248" i="4"/>
  <c r="L251" i="2"/>
  <c r="L22" i="2"/>
  <c r="B19" i="4"/>
  <c r="L213" i="2"/>
  <c r="B210" i="4"/>
  <c r="L288" i="2"/>
  <c r="B285" i="4"/>
  <c r="L193" i="2"/>
  <c r="B190" i="4"/>
  <c r="L153" i="2"/>
  <c r="B150" i="4"/>
  <c r="L139" i="2"/>
  <c r="B136" i="4"/>
  <c r="B28" i="4"/>
  <c r="L31" i="2"/>
  <c r="L116" i="2"/>
  <c r="B113" i="4"/>
  <c r="B95" i="4"/>
  <c r="L98" i="2"/>
  <c r="L33" i="2"/>
  <c r="B30" i="4"/>
  <c r="B304" i="4"/>
  <c r="L307" i="2"/>
  <c r="B292" i="4"/>
  <c r="L295" i="2"/>
  <c r="B281" i="4"/>
  <c r="L284" i="2"/>
  <c r="L322" i="2"/>
  <c r="N322" i="2" s="1"/>
  <c r="B319" i="4"/>
  <c r="B333" i="4"/>
  <c r="L336" i="2"/>
  <c r="N336" i="2" s="1"/>
  <c r="L43" i="2"/>
  <c r="B40" i="4"/>
  <c r="B47" i="4"/>
  <c r="L50" i="2"/>
  <c r="L303" i="2"/>
  <c r="B300" i="4"/>
  <c r="B273" i="4"/>
  <c r="L276" i="2"/>
  <c r="B212" i="4"/>
  <c r="L215" i="2"/>
  <c r="L210" i="2"/>
  <c r="B207" i="4"/>
  <c r="L100" i="2"/>
  <c r="B97" i="4"/>
  <c r="L334" i="2"/>
  <c r="N334" i="2" s="1"/>
  <c r="B331" i="4"/>
  <c r="B24" i="4"/>
  <c r="L27" i="2"/>
  <c r="B176" i="4"/>
  <c r="L179" i="2"/>
  <c r="B308" i="4"/>
  <c r="L311" i="2"/>
  <c r="B135" i="4"/>
  <c r="L138" i="2"/>
  <c r="L225" i="2"/>
  <c r="B222" i="4"/>
  <c r="L291" i="2"/>
  <c r="B288" i="4"/>
  <c r="B203" i="4"/>
  <c r="L206" i="2"/>
  <c r="L128" i="2"/>
  <c r="B125" i="4"/>
  <c r="B44" i="4"/>
  <c r="L47" i="2"/>
  <c r="L108" i="2"/>
  <c r="B105" i="4"/>
  <c r="L228" i="2"/>
  <c r="B225" i="4"/>
  <c r="L113" i="2"/>
  <c r="B110" i="4"/>
  <c r="B79" i="4"/>
  <c r="L82" i="2"/>
  <c r="L176" i="2"/>
  <c r="B173" i="4"/>
  <c r="L238" i="2"/>
  <c r="B235" i="4"/>
  <c r="B246" i="4"/>
  <c r="L249" i="2"/>
  <c r="B297" i="4"/>
  <c r="L300" i="2"/>
  <c r="B204" i="4"/>
  <c r="L207" i="2"/>
  <c r="B184" i="4"/>
  <c r="L187" i="2"/>
  <c r="B54" i="4"/>
  <c r="L57" i="2"/>
  <c r="L209" i="2"/>
  <c r="B206" i="4"/>
  <c r="B329" i="4"/>
  <c r="L332" i="2"/>
  <c r="N332" i="2" s="1"/>
  <c r="B63" i="4"/>
  <c r="L66" i="2"/>
  <c r="L136" i="2"/>
  <c r="B133" i="4"/>
  <c r="B243" i="4"/>
  <c r="L246" i="2"/>
  <c r="B310" i="4"/>
  <c r="L313" i="2"/>
  <c r="B126" i="4"/>
  <c r="L129" i="2"/>
  <c r="L354" i="2"/>
  <c r="N354" i="2" s="1"/>
  <c r="B351" i="4"/>
  <c r="B33" i="4"/>
  <c r="L36" i="2"/>
  <c r="B158" i="4"/>
  <c r="L161" i="2"/>
  <c r="L41" i="2"/>
  <c r="B38" i="4"/>
  <c r="B234" i="4"/>
  <c r="L237" i="2"/>
  <c r="L18" i="2"/>
  <c r="B15" i="4"/>
  <c r="L324" i="2"/>
  <c r="N324" i="2" s="1"/>
  <c r="B321" i="4"/>
  <c r="L25" i="2"/>
  <c r="B22" i="4"/>
  <c r="B99" i="4"/>
  <c r="L102" i="2"/>
  <c r="L151" i="2"/>
  <c r="B148" i="4"/>
  <c r="B46" i="4"/>
  <c r="L49" i="2"/>
  <c r="B8" i="4"/>
  <c r="L11" i="2"/>
  <c r="B306" i="4"/>
  <c r="L309" i="2"/>
  <c r="L270" i="2"/>
  <c r="B267" i="4"/>
  <c r="B179" i="4"/>
  <c r="L182" i="2"/>
  <c r="B245" i="4"/>
  <c r="L248" i="2"/>
  <c r="L321" i="2"/>
  <c r="B318" i="4"/>
  <c r="B198" i="4"/>
  <c r="L201" i="2"/>
  <c r="B129" i="4"/>
  <c r="L132" i="2"/>
  <c r="L299" i="2"/>
  <c r="B296" i="4"/>
  <c r="L10" i="2"/>
  <c r="B7" i="4"/>
  <c r="L339" i="2"/>
  <c r="N339" i="2" s="1"/>
  <c r="B336" i="4"/>
  <c r="L184" i="2"/>
  <c r="B181" i="4"/>
  <c r="L355" i="2"/>
  <c r="N355" i="2" s="1"/>
  <c r="B352" i="4"/>
  <c r="L312" i="2"/>
  <c r="B309" i="4"/>
  <c r="B119" i="4"/>
  <c r="L122" i="2"/>
  <c r="B348" i="4"/>
  <c r="L351" i="2"/>
  <c r="N351" i="2" s="1"/>
  <c r="B42" i="4"/>
  <c r="L45" i="2"/>
  <c r="B284" i="4"/>
  <c r="L287" i="2"/>
  <c r="B108" i="4"/>
  <c r="L111" i="2"/>
  <c r="L191" i="2"/>
  <c r="B188" i="4"/>
  <c r="B58" i="4"/>
  <c r="L61" i="2"/>
  <c r="B232" i="4"/>
  <c r="L235" i="2"/>
  <c r="L68" i="2"/>
  <c r="B65" i="4"/>
  <c r="B89" i="4"/>
  <c r="L92" i="2"/>
  <c r="L76" i="2"/>
  <c r="B73" i="4"/>
  <c r="B224" i="4"/>
  <c r="L227" i="2"/>
  <c r="L44" i="2"/>
  <c r="B41" i="4"/>
  <c r="L37" i="2"/>
  <c r="B34" i="4"/>
  <c r="B114" i="4"/>
  <c r="L117" i="2"/>
  <c r="L233" i="2"/>
  <c r="B230" i="4"/>
  <c r="B101" i="4"/>
  <c r="L104" i="2"/>
  <c r="L173" i="2"/>
  <c r="B170" i="4"/>
  <c r="L350" i="2"/>
  <c r="N350" i="2" s="1"/>
  <c r="B347" i="4"/>
  <c r="L180" i="2"/>
  <c r="B177" i="4"/>
  <c r="L121" i="2"/>
  <c r="B118" i="4"/>
  <c r="L81" i="2"/>
  <c r="B78" i="4"/>
  <c r="B109" i="4"/>
  <c r="L112" i="2"/>
  <c r="B61" i="4"/>
  <c r="L64" i="2"/>
  <c r="B269" i="4"/>
  <c r="L272" i="2"/>
  <c r="L127" i="2"/>
  <c r="B124" i="4"/>
  <c r="B93" i="4"/>
  <c r="L96" i="2"/>
  <c r="B25" i="4"/>
  <c r="L28" i="2"/>
  <c r="L348" i="2"/>
  <c r="N348" i="2" s="1"/>
  <c r="B345" i="4"/>
  <c r="L337" i="2"/>
  <c r="N337" i="2" s="1"/>
  <c r="B334" i="4"/>
  <c r="B195" i="4"/>
  <c r="L198" i="2"/>
  <c r="B220" i="4"/>
  <c r="L223" i="2"/>
  <c r="L42" i="2"/>
  <c r="B39" i="4"/>
  <c r="L118" i="2"/>
  <c r="B115" i="4"/>
  <c r="B172" i="4"/>
  <c r="L175" i="2"/>
  <c r="B6" i="4"/>
  <c r="L9" i="2"/>
  <c r="L140" i="2"/>
  <c r="B137" i="4"/>
  <c r="L345" i="2"/>
  <c r="N345" i="2" s="1"/>
  <c r="B342" i="4"/>
  <c r="L283" i="2"/>
  <c r="B280" i="4"/>
  <c r="L252" i="2"/>
  <c r="B249" i="4"/>
  <c r="L236" i="2"/>
  <c r="B233" i="4"/>
  <c r="B23" i="4"/>
  <c r="L26" i="2"/>
  <c r="B320" i="4"/>
  <c r="L323" i="2"/>
  <c r="N323" i="2" s="1"/>
  <c r="B332" i="4"/>
  <c r="L335" i="2"/>
  <c r="N335" i="2" s="1"/>
  <c r="B307" i="4"/>
  <c r="L310" i="2"/>
  <c r="B49" i="4"/>
  <c r="L52" i="2"/>
  <c r="L58" i="2"/>
  <c r="B55" i="4"/>
  <c r="B11" i="4"/>
  <c r="L14" i="2"/>
  <c r="B51" i="4"/>
  <c r="L54" i="2"/>
  <c r="B85" i="4"/>
  <c r="L88" i="2"/>
  <c r="B70" i="4"/>
  <c r="L73" i="2"/>
  <c r="L181" i="2"/>
  <c r="B178" i="4"/>
  <c r="B146" i="4"/>
  <c r="L149" i="2"/>
  <c r="L83" i="2"/>
  <c r="B80" i="4"/>
  <c r="L280" i="2"/>
  <c r="B277" i="4"/>
  <c r="L170" i="2"/>
  <c r="B167" i="4"/>
  <c r="L74" i="2"/>
  <c r="B71" i="4"/>
  <c r="B322" i="4"/>
  <c r="L325" i="2"/>
  <c r="N325" i="2" s="1"/>
  <c r="B264" i="4"/>
  <c r="L267" i="2"/>
  <c r="L254" i="2"/>
  <c r="B251" i="4"/>
  <c r="L243" i="2"/>
  <c r="B240" i="4"/>
  <c r="B335" i="4"/>
  <c r="L338" i="2"/>
  <c r="N338" i="2" s="1"/>
  <c r="B213" i="4"/>
  <c r="L216" i="2"/>
  <c r="L142" i="2"/>
  <c r="B139" i="4"/>
  <c r="B236" i="4"/>
  <c r="L239" i="2"/>
  <c r="B241" i="4"/>
  <c r="L244" i="2"/>
  <c r="B247" i="4"/>
  <c r="L250" i="2"/>
  <c r="B155" i="4"/>
  <c r="L158" i="2"/>
  <c r="B141" i="4"/>
  <c r="L144" i="2"/>
  <c r="L130" i="2"/>
  <c r="B127" i="4"/>
  <c r="L168" i="2"/>
  <c r="B165" i="4"/>
  <c r="L352" i="2"/>
  <c r="N352" i="2" s="1"/>
  <c r="B349" i="4"/>
  <c r="L217" i="2"/>
  <c r="B214" i="4"/>
  <c r="B274" i="4"/>
  <c r="L277" i="2"/>
  <c r="B265" i="4"/>
  <c r="L268" i="2"/>
  <c r="B43" i="4"/>
  <c r="L46" i="2"/>
  <c r="B64" i="4"/>
  <c r="L67" i="2"/>
  <c r="B112" i="4"/>
  <c r="L115" i="2"/>
  <c r="B227" i="4"/>
  <c r="L230" i="2"/>
  <c r="B153" i="4"/>
  <c r="L156" i="2"/>
  <c r="B279" i="4"/>
  <c r="L282" i="2"/>
  <c r="B12" i="4"/>
  <c r="L15" i="2"/>
  <c r="L327" i="2"/>
  <c r="N327" i="2" s="1"/>
  <c r="B324" i="4"/>
  <c r="L90" i="2"/>
  <c r="B87" i="4"/>
  <c r="B100" i="4"/>
  <c r="L103" i="2"/>
  <c r="B37" i="4"/>
  <c r="L40" i="2"/>
  <c r="B169" i="4"/>
  <c r="L172" i="2"/>
  <c r="L78" i="2"/>
  <c r="B75" i="4"/>
  <c r="B91" i="4"/>
  <c r="L94" i="2"/>
  <c r="B238" i="4"/>
  <c r="L241" i="2"/>
  <c r="L204" i="2"/>
  <c r="B201" i="4"/>
  <c r="B298" i="4"/>
  <c r="L301" i="2"/>
  <c r="L211" i="2"/>
  <c r="B208" i="4"/>
  <c r="L341" i="2"/>
  <c r="N341" i="2" s="1"/>
  <c r="B338" i="4"/>
  <c r="B13" i="4"/>
  <c r="L16" i="2"/>
  <c r="B175" i="4"/>
  <c r="L178" i="2"/>
  <c r="B26" i="4"/>
  <c r="L29" i="2"/>
  <c r="B145" i="4"/>
  <c r="L148" i="2"/>
  <c r="B192" i="4"/>
  <c r="L195" i="2"/>
  <c r="L221" i="2"/>
  <c r="B218" i="4"/>
  <c r="L202" i="2"/>
  <c r="B199" i="4"/>
  <c r="L256" i="2"/>
  <c r="B253" i="4"/>
  <c r="L346" i="2"/>
  <c r="N346" i="2" s="1"/>
  <c r="B343" i="4"/>
  <c r="L167" i="2"/>
  <c r="B164" i="4"/>
  <c r="L20" i="2"/>
  <c r="B17" i="4"/>
  <c r="L79" i="2"/>
  <c r="B76" i="4"/>
  <c r="B197" i="4"/>
  <c r="L200" i="2"/>
  <c r="B68" i="4"/>
  <c r="L71" i="2"/>
  <c r="L150" i="2"/>
  <c r="B147" i="4"/>
  <c r="B314" i="4"/>
  <c r="L317" i="2"/>
  <c r="B21" i="4"/>
  <c r="L24" i="2"/>
  <c r="B60" i="4"/>
  <c r="L63" i="2"/>
  <c r="L353" i="2"/>
  <c r="N353" i="2" s="1"/>
  <c r="B350" i="4"/>
  <c r="B289" i="4"/>
  <c r="L292" i="2"/>
  <c r="B94" i="4"/>
  <c r="L97" i="2"/>
  <c r="B96" i="4"/>
  <c r="L99" i="2"/>
  <c r="L275" i="2"/>
  <c r="B272" i="4"/>
  <c r="L155" i="2"/>
  <c r="B152" i="4"/>
  <c r="L326" i="2"/>
  <c r="N326" i="2" s="1"/>
  <c r="B323" i="4"/>
  <c r="L72" i="2"/>
  <c r="B69" i="4"/>
  <c r="L298" i="2"/>
  <c r="B295" i="4"/>
  <c r="L259" i="2"/>
  <c r="B256" i="4"/>
  <c r="L126" i="2"/>
  <c r="B123" i="4"/>
  <c r="O324" i="2" l="1"/>
  <c r="Q324" i="2"/>
  <c r="P324" i="2"/>
  <c r="M324" i="2"/>
  <c r="S324" i="2"/>
  <c r="R324" i="2"/>
  <c r="O328" i="2"/>
  <c r="S328" i="2"/>
  <c r="R328" i="2"/>
  <c r="Q328" i="2"/>
  <c r="P328" i="2"/>
  <c r="M328" i="2"/>
  <c r="Q329" i="2"/>
  <c r="M329" i="2"/>
  <c r="S329" i="2"/>
  <c r="R329" i="2"/>
  <c r="P329" i="2"/>
  <c r="O329" i="2"/>
  <c r="S343" i="2"/>
  <c r="R343" i="2"/>
  <c r="Q343" i="2"/>
  <c r="P343" i="2"/>
  <c r="O343" i="2"/>
  <c r="M343" i="2"/>
  <c r="O344" i="2"/>
  <c r="P344" i="2"/>
  <c r="M344" i="2"/>
  <c r="S344" i="2"/>
  <c r="R344" i="2"/>
  <c r="Q344" i="2"/>
  <c r="Q349" i="2"/>
  <c r="S349" i="2"/>
  <c r="P349" i="2"/>
  <c r="R349" i="2"/>
  <c r="O349" i="2"/>
  <c r="M349" i="2"/>
  <c r="Q325" i="2"/>
  <c r="S325" i="2"/>
  <c r="R325" i="2"/>
  <c r="P325" i="2"/>
  <c r="M325" i="2"/>
  <c r="O325" i="2"/>
  <c r="S331" i="2"/>
  <c r="R331" i="2"/>
  <c r="Q331" i="2"/>
  <c r="O331" i="2"/>
  <c r="P331" i="2"/>
  <c r="M331" i="2"/>
  <c r="Q327" i="2"/>
  <c r="P327" i="2"/>
  <c r="O327" i="2"/>
  <c r="M327" i="2"/>
  <c r="S327" i="2"/>
  <c r="R327" i="2"/>
  <c r="O352" i="2"/>
  <c r="S352" i="2"/>
  <c r="R352" i="2"/>
  <c r="Q352" i="2"/>
  <c r="P352" i="2"/>
  <c r="M352" i="2"/>
  <c r="O348" i="2"/>
  <c r="S348" i="2"/>
  <c r="R348" i="2"/>
  <c r="Q348" i="2"/>
  <c r="P348" i="2"/>
  <c r="M348" i="2"/>
  <c r="S350" i="2"/>
  <c r="P350" i="2"/>
  <c r="O350" i="2"/>
  <c r="M350" i="2"/>
  <c r="R350" i="2"/>
  <c r="Q350" i="2"/>
  <c r="P347" i="2"/>
  <c r="O347" i="2"/>
  <c r="M347" i="2"/>
  <c r="S347" i="2"/>
  <c r="R347" i="2"/>
  <c r="Q347" i="2"/>
  <c r="O340" i="2"/>
  <c r="S340" i="2"/>
  <c r="R340" i="2"/>
  <c r="Q340" i="2"/>
  <c r="P340" i="2"/>
  <c r="M340" i="2"/>
  <c r="Q353" i="2"/>
  <c r="P353" i="2"/>
  <c r="O353" i="2"/>
  <c r="M353" i="2"/>
  <c r="S353" i="2"/>
  <c r="R353" i="2"/>
  <c r="M355" i="2"/>
  <c r="S355" i="2"/>
  <c r="R355" i="2"/>
  <c r="Q355" i="2"/>
  <c r="P355" i="2"/>
  <c r="O355" i="2"/>
  <c r="Q341" i="2"/>
  <c r="O341" i="2"/>
  <c r="M341" i="2"/>
  <c r="S341" i="2"/>
  <c r="R341" i="2"/>
  <c r="P341" i="2"/>
  <c r="S338" i="2"/>
  <c r="O338" i="2"/>
  <c r="M338" i="2"/>
  <c r="R338" i="2"/>
  <c r="Q338" i="2"/>
  <c r="P338" i="2"/>
  <c r="O335" i="2"/>
  <c r="M335" i="2"/>
  <c r="S335" i="2"/>
  <c r="R335" i="2"/>
  <c r="Q335" i="2"/>
  <c r="P335" i="2"/>
  <c r="O332" i="2"/>
  <c r="M332" i="2"/>
  <c r="S332" i="2"/>
  <c r="R332" i="2"/>
  <c r="Q332" i="2"/>
  <c r="P332" i="2"/>
  <c r="O336" i="2"/>
  <c r="R336" i="2"/>
  <c r="Q336" i="2"/>
  <c r="P336" i="2"/>
  <c r="M336" i="2"/>
  <c r="S336" i="2"/>
  <c r="S354" i="2"/>
  <c r="R354" i="2"/>
  <c r="Q354" i="2"/>
  <c r="P354" i="2"/>
  <c r="O354" i="2"/>
  <c r="M354" i="2"/>
  <c r="S322" i="2"/>
  <c r="R322" i="2"/>
  <c r="Q322" i="2"/>
  <c r="P322" i="2"/>
  <c r="O322" i="2"/>
  <c r="M322" i="2"/>
  <c r="M323" i="2"/>
  <c r="S323" i="2"/>
  <c r="R323" i="2"/>
  <c r="Q323" i="2"/>
  <c r="P323" i="2"/>
  <c r="O323" i="2"/>
  <c r="S334" i="2"/>
  <c r="R334" i="2"/>
  <c r="Q334" i="2"/>
  <c r="P334" i="2"/>
  <c r="O334" i="2"/>
  <c r="M334" i="2"/>
  <c r="Q333" i="2"/>
  <c r="R333" i="2"/>
  <c r="P333" i="2"/>
  <c r="O333" i="2"/>
  <c r="M333" i="2"/>
  <c r="S333" i="2"/>
  <c r="S351" i="2"/>
  <c r="R351" i="2"/>
  <c r="Q351" i="2"/>
  <c r="P351" i="2"/>
  <c r="O351" i="2"/>
  <c r="M351" i="2"/>
  <c r="S326" i="2"/>
  <c r="M326" i="2"/>
  <c r="R326" i="2"/>
  <c r="Q326" i="2"/>
  <c r="P326" i="2"/>
  <c r="O326" i="2"/>
  <c r="S346" i="2"/>
  <c r="R346" i="2"/>
  <c r="Q346" i="2"/>
  <c r="P346" i="2"/>
  <c r="O346" i="2"/>
  <c r="M346" i="2"/>
  <c r="Q345" i="2"/>
  <c r="S345" i="2"/>
  <c r="R345" i="2"/>
  <c r="P345" i="2"/>
  <c r="O345" i="2"/>
  <c r="M345" i="2"/>
  <c r="Q337" i="2"/>
  <c r="S337" i="2"/>
  <c r="R337" i="2"/>
  <c r="P337" i="2"/>
  <c r="O337" i="2"/>
  <c r="M337" i="2"/>
  <c r="R339" i="2"/>
  <c r="Q339" i="2"/>
  <c r="P339" i="2"/>
  <c r="O339" i="2"/>
  <c r="M339" i="2"/>
  <c r="S339" i="2"/>
  <c r="S342" i="2"/>
  <c r="R342" i="2"/>
  <c r="Q342" i="2"/>
  <c r="P342" i="2"/>
  <c r="O342" i="2"/>
  <c r="M342" i="2"/>
  <c r="S330" i="2"/>
  <c r="Q330" i="2"/>
  <c r="P330" i="2"/>
  <c r="O330" i="2"/>
  <c r="M330" i="2"/>
  <c r="R330" i="2"/>
  <c r="O356" i="2"/>
  <c r="Q356" i="2"/>
  <c r="P356" i="2"/>
  <c r="M356" i="2"/>
  <c r="S356" i="2"/>
  <c r="R356" i="2"/>
  <c r="C87" i="4"/>
  <c r="E87" i="4" s="1"/>
  <c r="D87" i="4"/>
  <c r="H87" i="4" s="1"/>
  <c r="D49" i="4"/>
  <c r="H49" i="4" s="1"/>
  <c r="C49" i="4"/>
  <c r="E49" i="4" s="1"/>
  <c r="I358" i="4"/>
  <c r="C25" i="4"/>
  <c r="E25" i="4" s="1"/>
  <c r="D25" i="4"/>
  <c r="H25" i="4" s="1"/>
  <c r="C89" i="4"/>
  <c r="E89" i="4" s="1"/>
  <c r="D89" i="4"/>
  <c r="H89" i="4" s="1"/>
  <c r="I415" i="4"/>
  <c r="C243" i="4"/>
  <c r="E243" i="4" s="1"/>
  <c r="D243" i="4"/>
  <c r="H243" i="4" s="1"/>
  <c r="D308" i="4"/>
  <c r="H308" i="4"/>
  <c r="C308" i="4"/>
  <c r="E308" i="4" s="1"/>
  <c r="D113" i="4"/>
  <c r="H113" i="4" s="1"/>
  <c r="C113" i="4"/>
  <c r="E113" i="4" s="1"/>
  <c r="I359" i="4"/>
  <c r="C271" i="4"/>
  <c r="E271" i="4" s="1"/>
  <c r="D271" i="4"/>
  <c r="H271" i="4" s="1"/>
  <c r="G337" i="4"/>
  <c r="I337" i="4" s="1"/>
  <c r="C337" i="4"/>
  <c r="E337" i="4" s="1"/>
  <c r="D337" i="4"/>
  <c r="H337" i="4"/>
  <c r="C299" i="4"/>
  <c r="E299" i="4" s="1"/>
  <c r="D299" i="4"/>
  <c r="H299" i="4" s="1"/>
  <c r="D221" i="4"/>
  <c r="H221" i="4" s="1"/>
  <c r="C221" i="4"/>
  <c r="E221" i="4" s="1"/>
  <c r="C237" i="4"/>
  <c r="D237" i="4"/>
  <c r="H237" i="4" s="1"/>
  <c r="C123" i="4"/>
  <c r="E123" i="4" s="1"/>
  <c r="D123" i="4"/>
  <c r="H123" i="4" s="1"/>
  <c r="G350" i="4"/>
  <c r="I350" i="4" s="1"/>
  <c r="C350" i="4"/>
  <c r="E350" i="4" s="1"/>
  <c r="H350" i="4"/>
  <c r="D350" i="4"/>
  <c r="C75" i="4"/>
  <c r="E75" i="4" s="1"/>
  <c r="D75" i="4"/>
  <c r="H75" i="4" s="1"/>
  <c r="C227" i="4"/>
  <c r="E227" i="4" s="1"/>
  <c r="D227" i="4"/>
  <c r="H227" i="4" s="1"/>
  <c r="H335" i="4"/>
  <c r="C335" i="4"/>
  <c r="E335" i="4" s="1"/>
  <c r="G335" i="4"/>
  <c r="I335" i="4" s="1"/>
  <c r="D335" i="4"/>
  <c r="D178" i="4"/>
  <c r="H178" i="4" s="1"/>
  <c r="C178" i="4"/>
  <c r="E178" i="4" s="1"/>
  <c r="D296" i="4"/>
  <c r="H296" i="4" s="1"/>
  <c r="C296" i="4"/>
  <c r="E296" i="4" s="1"/>
  <c r="C273" i="4"/>
  <c r="D273" i="4"/>
  <c r="H273" i="4" s="1"/>
  <c r="I382" i="4"/>
  <c r="C171" i="4"/>
  <c r="E171" i="4" s="1"/>
  <c r="D171" i="4"/>
  <c r="H171" i="4" s="1"/>
  <c r="C313" i="4"/>
  <c r="E313" i="4" s="1"/>
  <c r="G313" i="4"/>
  <c r="I313" i="4" s="1"/>
  <c r="D313" i="4"/>
  <c r="H313" i="4" s="1"/>
  <c r="C120" i="4"/>
  <c r="E120" i="4" s="1"/>
  <c r="D120" i="4"/>
  <c r="H120" i="4" s="1"/>
  <c r="D199" i="4"/>
  <c r="H199" i="4" s="1"/>
  <c r="C199" i="4"/>
  <c r="E199" i="4" s="1"/>
  <c r="C100" i="4"/>
  <c r="E100" i="4" s="1"/>
  <c r="D100" i="4"/>
  <c r="H100" i="4" s="1"/>
  <c r="I386" i="4"/>
  <c r="C141" i="4"/>
  <c r="E141" i="4" s="1"/>
  <c r="D141" i="4"/>
  <c r="H141" i="4" s="1"/>
  <c r="C220" i="4"/>
  <c r="E220" i="4" s="1"/>
  <c r="D220" i="4"/>
  <c r="H220" i="4" s="1"/>
  <c r="C297" i="4"/>
  <c r="E297" i="4" s="1"/>
  <c r="D297" i="4"/>
  <c r="H297" i="4" s="1"/>
  <c r="C212" i="4"/>
  <c r="D212" i="4"/>
  <c r="H212" i="4" s="1"/>
  <c r="C281" i="4"/>
  <c r="E281" i="4" s="1"/>
  <c r="D281" i="4"/>
  <c r="H281" i="4" s="1"/>
  <c r="D154" i="4"/>
  <c r="H154" i="4" s="1"/>
  <c r="C154" i="4"/>
  <c r="E154" i="4" s="1"/>
  <c r="D261" i="4"/>
  <c r="H261" i="4" s="1"/>
  <c r="C261" i="4"/>
  <c r="E261" i="4" s="1"/>
  <c r="D130" i="4"/>
  <c r="H130" i="4" s="1"/>
  <c r="C130" i="4"/>
  <c r="E130" i="4" s="1"/>
  <c r="D98" i="4"/>
  <c r="H98" i="4" s="1"/>
  <c r="C98" i="4"/>
  <c r="E98" i="4" s="1"/>
  <c r="C302" i="4"/>
  <c r="E302" i="4" s="1"/>
  <c r="D302" i="4"/>
  <c r="H302" i="4" s="1"/>
  <c r="C265" i="4"/>
  <c r="E265" i="4" s="1"/>
  <c r="D265" i="4"/>
  <c r="H265" i="4" s="1"/>
  <c r="C236" i="4"/>
  <c r="E236" i="4" s="1"/>
  <c r="D236" i="4"/>
  <c r="H236" i="4" s="1"/>
  <c r="C146" i="4"/>
  <c r="E146" i="4" s="1"/>
  <c r="D146" i="4"/>
  <c r="H146" i="4" s="1"/>
  <c r="I354" i="4"/>
  <c r="D267" i="4"/>
  <c r="H267" i="4" s="1"/>
  <c r="C267" i="4"/>
  <c r="E267" i="4" s="1"/>
  <c r="C204" i="4"/>
  <c r="E204" i="4" s="1"/>
  <c r="D204" i="4"/>
  <c r="H204" i="4" s="1"/>
  <c r="I370" i="4"/>
  <c r="C260" i="4"/>
  <c r="E260" i="4" s="1"/>
  <c r="D260" i="4"/>
  <c r="H260" i="4" s="1"/>
  <c r="C168" i="4"/>
  <c r="E168" i="4" s="1"/>
  <c r="D168" i="4"/>
  <c r="H168" i="4" s="1"/>
  <c r="D14" i="4"/>
  <c r="C14" i="4"/>
  <c r="E14" i="4" s="1"/>
  <c r="G14" i="4" s="1"/>
  <c r="I14" i="4" s="1"/>
  <c r="C305" i="4"/>
  <c r="E305" i="4" s="1"/>
  <c r="D305" i="4"/>
  <c r="H305" i="4" s="1"/>
  <c r="I383" i="4"/>
  <c r="D35" i="4"/>
  <c r="H35" i="4" s="1"/>
  <c r="C35" i="4"/>
  <c r="E35" i="4" s="1"/>
  <c r="C45" i="4"/>
  <c r="E45" i="4" s="1"/>
  <c r="D45" i="4"/>
  <c r="H45" i="4" s="1"/>
  <c r="I392" i="4"/>
  <c r="D226" i="4"/>
  <c r="H226" i="4" s="1"/>
  <c r="C226" i="4"/>
  <c r="E226" i="4" s="1"/>
  <c r="I377" i="4"/>
  <c r="I375" i="4"/>
  <c r="C219" i="4"/>
  <c r="E219" i="4" s="1"/>
  <c r="D219" i="4"/>
  <c r="H219" i="4" s="1"/>
  <c r="C275" i="4"/>
  <c r="E275" i="4" s="1"/>
  <c r="D275" i="4"/>
  <c r="H275" i="4" s="1"/>
  <c r="C244" i="4"/>
  <c r="D244" i="4"/>
  <c r="H244" i="4" s="1"/>
  <c r="C69" i="4"/>
  <c r="E69" i="4" s="1"/>
  <c r="D69" i="4"/>
  <c r="H69" i="4" s="1"/>
  <c r="D94" i="4"/>
  <c r="H94" i="4" s="1"/>
  <c r="C94" i="4"/>
  <c r="D60" i="4"/>
  <c r="H60" i="4" s="1"/>
  <c r="C60" i="4"/>
  <c r="E60" i="4" s="1"/>
  <c r="D164" i="4"/>
  <c r="H164" i="4" s="1"/>
  <c r="C164" i="4"/>
  <c r="E164" i="4" s="1"/>
  <c r="D238" i="4"/>
  <c r="H238" i="4" s="1"/>
  <c r="C238" i="4"/>
  <c r="E238" i="4" s="1"/>
  <c r="H324" i="4"/>
  <c r="G324" i="4"/>
  <c r="I324" i="4" s="1"/>
  <c r="D324" i="4"/>
  <c r="C324" i="4"/>
  <c r="E324" i="4" s="1"/>
  <c r="I388" i="4"/>
  <c r="D214" i="4"/>
  <c r="H214" i="4" s="1"/>
  <c r="C214" i="4"/>
  <c r="E214" i="4" s="1"/>
  <c r="D155" i="4"/>
  <c r="H155" i="4" s="1"/>
  <c r="C155" i="4"/>
  <c r="E155" i="4" s="1"/>
  <c r="C139" i="4"/>
  <c r="E139" i="4" s="1"/>
  <c r="D139" i="4"/>
  <c r="H139" i="4" s="1"/>
  <c r="C251" i="4"/>
  <c r="E251" i="4" s="1"/>
  <c r="D251" i="4"/>
  <c r="H251" i="4" s="1"/>
  <c r="D167" i="4"/>
  <c r="H167" i="4" s="1"/>
  <c r="C167" i="4"/>
  <c r="E167" i="4" s="1"/>
  <c r="I376" i="4"/>
  <c r="D70" i="4"/>
  <c r="H70" i="4" s="1"/>
  <c r="C70" i="4"/>
  <c r="E70" i="4" s="1"/>
  <c r="D11" i="4"/>
  <c r="C11" i="4"/>
  <c r="E11" i="4" s="1"/>
  <c r="G11" i="4" s="1"/>
  <c r="I11" i="4" s="1"/>
  <c r="C233" i="4"/>
  <c r="E233" i="4" s="1"/>
  <c r="D233" i="4"/>
  <c r="H233" i="4" s="1"/>
  <c r="C195" i="4"/>
  <c r="E195" i="4" s="1"/>
  <c r="D195" i="4"/>
  <c r="H195" i="4" s="1"/>
  <c r="D78" i="4"/>
  <c r="H78" i="4" s="1"/>
  <c r="C78" i="4"/>
  <c r="E78" i="4" s="1"/>
  <c r="G347" i="4"/>
  <c r="I347" i="4" s="1"/>
  <c r="H347" i="4"/>
  <c r="C347" i="4"/>
  <c r="E347" i="4" s="1"/>
  <c r="D347" i="4"/>
  <c r="C224" i="4"/>
  <c r="E224" i="4" s="1"/>
  <c r="D224" i="4"/>
  <c r="H224" i="4" s="1"/>
  <c r="C129" i="4"/>
  <c r="E129" i="4" s="1"/>
  <c r="D129" i="4"/>
  <c r="H129" i="4" s="1"/>
  <c r="D99" i="4"/>
  <c r="H99" i="4" s="1"/>
  <c r="C99" i="4"/>
  <c r="D22" i="4"/>
  <c r="H22" i="4" s="1"/>
  <c r="C22" i="4"/>
  <c r="E22" i="4" s="1"/>
  <c r="C234" i="4"/>
  <c r="E234" i="4" s="1"/>
  <c r="D234" i="4"/>
  <c r="H234" i="4" s="1"/>
  <c r="I400" i="4"/>
  <c r="C133" i="4"/>
  <c r="E133" i="4" s="1"/>
  <c r="D133" i="4"/>
  <c r="H133" i="4" s="1"/>
  <c r="C329" i="4"/>
  <c r="E329" i="4" s="1"/>
  <c r="D329" i="4"/>
  <c r="H329" i="4"/>
  <c r="G329" i="4"/>
  <c r="I329" i="4" s="1"/>
  <c r="C246" i="4"/>
  <c r="E246" i="4" s="1"/>
  <c r="D246" i="4"/>
  <c r="H246" i="4" s="1"/>
  <c r="I408" i="4"/>
  <c r="C125" i="4"/>
  <c r="E125" i="4" s="1"/>
  <c r="D125" i="4"/>
  <c r="H125" i="4" s="1"/>
  <c r="C176" i="4"/>
  <c r="E176" i="4" s="1"/>
  <c r="D176" i="4"/>
  <c r="H176" i="4" s="1"/>
  <c r="G333" i="4"/>
  <c r="I333" i="4" s="1"/>
  <c r="H333" i="4"/>
  <c r="C333" i="4"/>
  <c r="E333" i="4" s="1"/>
  <c r="D333" i="4"/>
  <c r="D292" i="4"/>
  <c r="H292" i="4" s="1"/>
  <c r="C292" i="4"/>
  <c r="E292" i="4" s="1"/>
  <c r="D30" i="4"/>
  <c r="H30" i="4" s="1"/>
  <c r="C30" i="4"/>
  <c r="I409" i="4"/>
  <c r="C285" i="4"/>
  <c r="E285" i="4" s="1"/>
  <c r="D285" i="4"/>
  <c r="H285" i="4" s="1"/>
  <c r="C248" i="4"/>
  <c r="E248" i="4" s="1"/>
  <c r="D248" i="4"/>
  <c r="H248" i="4" s="1"/>
  <c r="C211" i="4"/>
  <c r="E211" i="4" s="1"/>
  <c r="D211" i="4"/>
  <c r="H211" i="4" s="1"/>
  <c r="C174" i="4"/>
  <c r="E174" i="4" s="1"/>
  <c r="D174" i="4"/>
  <c r="H174" i="4" s="1"/>
  <c r="I360" i="4"/>
  <c r="I398" i="4"/>
  <c r="D200" i="4"/>
  <c r="H200" i="4" s="1"/>
  <c r="C200" i="4"/>
  <c r="E200" i="4" s="1"/>
  <c r="C189" i="4"/>
  <c r="E189" i="4" s="1"/>
  <c r="D189" i="4"/>
  <c r="H189" i="4" s="1"/>
  <c r="I414" i="4"/>
  <c r="C252" i="4"/>
  <c r="E252" i="4" s="1"/>
  <c r="D252" i="4"/>
  <c r="H252" i="4" s="1"/>
  <c r="D52" i="4"/>
  <c r="H52" i="4" s="1"/>
  <c r="C52" i="4"/>
  <c r="E52" i="4" s="1"/>
  <c r="I404" i="4"/>
  <c r="C259" i="4"/>
  <c r="D259" i="4"/>
  <c r="H259" i="4" s="1"/>
  <c r="D231" i="4"/>
  <c r="H231" i="4" s="1"/>
  <c r="C231" i="4"/>
  <c r="E231" i="4" s="1"/>
  <c r="D122" i="4"/>
  <c r="H122" i="4" s="1"/>
  <c r="C122" i="4"/>
  <c r="E122" i="4" s="1"/>
  <c r="I378" i="4"/>
  <c r="C293" i="4"/>
  <c r="D293" i="4"/>
  <c r="H293" i="4" s="1"/>
  <c r="D161" i="4"/>
  <c r="H161" i="4" s="1"/>
  <c r="C161" i="4"/>
  <c r="E161" i="4" s="1"/>
  <c r="C270" i="4"/>
  <c r="E270" i="4" s="1"/>
  <c r="D270" i="4"/>
  <c r="H270" i="4" s="1"/>
  <c r="I366" i="4"/>
  <c r="C186" i="4"/>
  <c r="E186" i="4" s="1"/>
  <c r="D186" i="4"/>
  <c r="H186" i="4" s="1"/>
  <c r="C162" i="4"/>
  <c r="E162" i="4" s="1"/>
  <c r="D162" i="4"/>
  <c r="H162" i="4" s="1"/>
  <c r="G328" i="4"/>
  <c r="I328" i="4" s="1"/>
  <c r="H328" i="4"/>
  <c r="C328" i="4"/>
  <c r="E328" i="4" s="1"/>
  <c r="D328" i="4"/>
  <c r="C255" i="4"/>
  <c r="E255" i="4" s="1"/>
  <c r="D255" i="4"/>
  <c r="H255" i="4" s="1"/>
  <c r="C294" i="4"/>
  <c r="E294" i="4" s="1"/>
  <c r="D294" i="4"/>
  <c r="H294" i="4" s="1"/>
  <c r="C205" i="4"/>
  <c r="D205" i="4"/>
  <c r="H205" i="4" s="1"/>
  <c r="I393" i="4"/>
  <c r="D229" i="4"/>
  <c r="H229" i="4" s="1"/>
  <c r="C229" i="4"/>
  <c r="E229" i="4" s="1"/>
  <c r="C142" i="4"/>
  <c r="E142" i="4" s="1"/>
  <c r="D142" i="4"/>
  <c r="H142" i="4" s="1"/>
  <c r="C276" i="4"/>
  <c r="E276" i="4" s="1"/>
  <c r="D276" i="4"/>
  <c r="H276" i="4" s="1"/>
  <c r="C253" i="4"/>
  <c r="D253" i="4"/>
  <c r="H253" i="4" s="1"/>
  <c r="D175" i="4"/>
  <c r="H175" i="4" s="1"/>
  <c r="C175" i="4"/>
  <c r="E175" i="4" s="1"/>
  <c r="C37" i="4"/>
  <c r="E37" i="4" s="1"/>
  <c r="D37" i="4"/>
  <c r="H37" i="4" s="1"/>
  <c r="C85" i="4"/>
  <c r="E85" i="4" s="1"/>
  <c r="D85" i="4"/>
  <c r="H85" i="4" s="1"/>
  <c r="D34" i="4"/>
  <c r="H34" i="4" s="1"/>
  <c r="C34" i="4"/>
  <c r="E34" i="4" s="1"/>
  <c r="C119" i="4"/>
  <c r="E119" i="4" s="1"/>
  <c r="D119" i="4"/>
  <c r="H119" i="4" s="1"/>
  <c r="G336" i="4"/>
  <c r="I336" i="4" s="1"/>
  <c r="C336" i="4"/>
  <c r="E336" i="4" s="1"/>
  <c r="D336" i="4"/>
  <c r="H336" i="4"/>
  <c r="D47" i="4"/>
  <c r="H47" i="4" s="1"/>
  <c r="C47" i="4"/>
  <c r="E47" i="4" s="1"/>
  <c r="D317" i="4"/>
  <c r="H317" i="4"/>
  <c r="C317" i="4"/>
  <c r="E317" i="4" s="1"/>
  <c r="D191" i="4"/>
  <c r="H191" i="4" s="1"/>
  <c r="C191" i="4"/>
  <c r="E191" i="4" s="1"/>
  <c r="C143" i="4"/>
  <c r="E143" i="4" s="1"/>
  <c r="D143" i="4"/>
  <c r="H143" i="4" s="1"/>
  <c r="D16" i="4"/>
  <c r="C16" i="4"/>
  <c r="E16" i="4" s="1"/>
  <c r="G16" i="4" s="1"/>
  <c r="I16" i="4" s="1"/>
  <c r="C166" i="4"/>
  <c r="E166" i="4" s="1"/>
  <c r="D166" i="4"/>
  <c r="H166" i="4" s="1"/>
  <c r="H346" i="4"/>
  <c r="G346" i="4"/>
  <c r="I346" i="4" s="1"/>
  <c r="C346" i="4"/>
  <c r="E346" i="4" s="1"/>
  <c r="D346" i="4"/>
  <c r="D201" i="4"/>
  <c r="H201" i="4" s="1"/>
  <c r="C201" i="4"/>
  <c r="E201" i="4" s="1"/>
  <c r="I355" i="4"/>
  <c r="G332" i="4"/>
  <c r="I332" i="4" s="1"/>
  <c r="C332" i="4"/>
  <c r="E332" i="4" s="1"/>
  <c r="H332" i="4"/>
  <c r="D332" i="4"/>
  <c r="C188" i="4"/>
  <c r="E188" i="4" s="1"/>
  <c r="D188" i="4"/>
  <c r="H188" i="4" s="1"/>
  <c r="C33" i="4"/>
  <c r="E33" i="4" s="1"/>
  <c r="D33" i="4"/>
  <c r="H33" i="4" s="1"/>
  <c r="D63" i="4"/>
  <c r="H63" i="4" s="1"/>
  <c r="C63" i="4"/>
  <c r="E63" i="4" s="1"/>
  <c r="I405" i="4"/>
  <c r="C84" i="4"/>
  <c r="E84" i="4" s="1"/>
  <c r="D84" i="4"/>
  <c r="H84" i="4" s="1"/>
  <c r="D107" i="4"/>
  <c r="H107" i="4" s="1"/>
  <c r="C107" i="4"/>
  <c r="E107" i="4" s="1"/>
  <c r="C183" i="4"/>
  <c r="E183" i="4" s="1"/>
  <c r="D183" i="4"/>
  <c r="H183" i="4" s="1"/>
  <c r="I402" i="4"/>
  <c r="C268" i="4"/>
  <c r="E268" i="4" s="1"/>
  <c r="D268" i="4"/>
  <c r="H268" i="4" s="1"/>
  <c r="D17" i="4"/>
  <c r="C17" i="4"/>
  <c r="E17" i="4" s="1"/>
  <c r="G17" i="4" s="1"/>
  <c r="I17" i="4" s="1"/>
  <c r="C13" i="4"/>
  <c r="E13" i="4" s="1"/>
  <c r="G13" i="4" s="1"/>
  <c r="I13" i="4" s="1"/>
  <c r="D13" i="4"/>
  <c r="I421" i="4"/>
  <c r="D51" i="4"/>
  <c r="H51" i="4" s="1"/>
  <c r="C51" i="4"/>
  <c r="E51" i="4" s="1"/>
  <c r="C93" i="4"/>
  <c r="E93" i="4" s="1"/>
  <c r="D93" i="4"/>
  <c r="H93" i="4" s="1"/>
  <c r="C41" i="4"/>
  <c r="E41" i="4" s="1"/>
  <c r="D41" i="4"/>
  <c r="H41" i="4" s="1"/>
  <c r="H348" i="4"/>
  <c r="D348" i="4"/>
  <c r="G348" i="4"/>
  <c r="I348" i="4" s="1"/>
  <c r="C348" i="4"/>
  <c r="E348" i="4" s="1"/>
  <c r="D310" i="4"/>
  <c r="H310" i="4" s="1"/>
  <c r="G310" i="4"/>
  <c r="I310" i="4" s="1"/>
  <c r="C310" i="4"/>
  <c r="E310" i="4" s="1"/>
  <c r="C79" i="4"/>
  <c r="E79" i="4" s="1"/>
  <c r="D79" i="4"/>
  <c r="H79" i="4" s="1"/>
  <c r="D300" i="4"/>
  <c r="H300" i="4" s="1"/>
  <c r="C300" i="4"/>
  <c r="E300" i="4" s="1"/>
  <c r="D185" i="4"/>
  <c r="H185" i="4" s="1"/>
  <c r="C185" i="4"/>
  <c r="E185" i="4" s="1"/>
  <c r="C156" i="4"/>
  <c r="E156" i="4" s="1"/>
  <c r="D156" i="4"/>
  <c r="H156" i="4" s="1"/>
  <c r="I412" i="4"/>
  <c r="C157" i="4"/>
  <c r="E157" i="4" s="1"/>
  <c r="D157" i="4"/>
  <c r="H157" i="4" s="1"/>
  <c r="D36" i="4"/>
  <c r="H36" i="4" s="1"/>
  <c r="C36" i="4"/>
  <c r="E36" i="4" s="1"/>
  <c r="C239" i="4"/>
  <c r="E239" i="4" s="1"/>
  <c r="D239" i="4"/>
  <c r="H239" i="4" s="1"/>
  <c r="C29" i="4"/>
  <c r="E29" i="4" s="1"/>
  <c r="D29" i="4"/>
  <c r="H29" i="4" s="1"/>
  <c r="C338" i="4"/>
  <c r="E338" i="4" s="1"/>
  <c r="D338" i="4"/>
  <c r="H338" i="4"/>
  <c r="G338" i="4"/>
  <c r="I338" i="4" s="1"/>
  <c r="H349" i="4"/>
  <c r="G349" i="4"/>
  <c r="I349" i="4" s="1"/>
  <c r="C349" i="4"/>
  <c r="E349" i="4" s="1"/>
  <c r="D349" i="4"/>
  <c r="D23" i="4"/>
  <c r="H23" i="4" s="1"/>
  <c r="C23" i="4"/>
  <c r="E23" i="4" s="1"/>
  <c r="C172" i="4"/>
  <c r="E172" i="4" s="1"/>
  <c r="D172" i="4"/>
  <c r="H172" i="4" s="1"/>
  <c r="D114" i="4"/>
  <c r="H114" i="4" s="1"/>
  <c r="C114" i="4"/>
  <c r="E114" i="4" s="1"/>
  <c r="D65" i="4"/>
  <c r="H65" i="4" s="1"/>
  <c r="C65" i="4"/>
  <c r="E65" i="4" s="1"/>
  <c r="D306" i="4"/>
  <c r="H306" i="4" s="1"/>
  <c r="C306" i="4"/>
  <c r="D110" i="4"/>
  <c r="H110" i="4" s="1"/>
  <c r="C110" i="4"/>
  <c r="E110" i="4" s="1"/>
  <c r="I422" i="4"/>
  <c r="I410" i="4"/>
  <c r="C242" i="4"/>
  <c r="E242" i="4" s="1"/>
  <c r="D242" i="4"/>
  <c r="H242" i="4" s="1"/>
  <c r="D106" i="4"/>
  <c r="H106" i="4" s="1"/>
  <c r="C106" i="4"/>
  <c r="E106" i="4" s="1"/>
  <c r="C209" i="4"/>
  <c r="E209" i="4" s="1"/>
  <c r="D209" i="4"/>
  <c r="H209" i="4" s="1"/>
  <c r="D31" i="4"/>
  <c r="H31" i="4" s="1"/>
  <c r="C31" i="4"/>
  <c r="E31" i="4" s="1"/>
  <c r="C152" i="4"/>
  <c r="D152" i="4"/>
  <c r="H152" i="4" s="1"/>
  <c r="C21" i="4"/>
  <c r="E21" i="4" s="1"/>
  <c r="D21" i="4"/>
  <c r="H21" i="4" s="1"/>
  <c r="C192" i="4"/>
  <c r="E192" i="4" s="1"/>
  <c r="D192" i="4"/>
  <c r="H192" i="4" s="1"/>
  <c r="C279" i="4"/>
  <c r="E279" i="4" s="1"/>
  <c r="D279" i="4"/>
  <c r="H279" i="4" s="1"/>
  <c r="C112" i="4"/>
  <c r="E112" i="4" s="1"/>
  <c r="D112" i="4"/>
  <c r="H112" i="4" s="1"/>
  <c r="C247" i="4"/>
  <c r="E247" i="4" s="1"/>
  <c r="D247" i="4"/>
  <c r="H247" i="4" s="1"/>
  <c r="C71" i="4"/>
  <c r="D71" i="4"/>
  <c r="H71" i="4" s="1"/>
  <c r="D6" i="4"/>
  <c r="C6" i="4"/>
  <c r="E6" i="4" s="1"/>
  <c r="G6" i="4" s="1"/>
  <c r="I6" i="4" s="1"/>
  <c r="D39" i="4"/>
  <c r="H39" i="4" s="1"/>
  <c r="C39" i="4"/>
  <c r="G334" i="4"/>
  <c r="I334" i="4" s="1"/>
  <c r="C334" i="4"/>
  <c r="E334" i="4" s="1"/>
  <c r="H334" i="4"/>
  <c r="D334" i="4"/>
  <c r="I399" i="4"/>
  <c r="C124" i="4"/>
  <c r="E124" i="4" s="1"/>
  <c r="D124" i="4"/>
  <c r="H124" i="4" s="1"/>
  <c r="C118" i="4"/>
  <c r="E118" i="4" s="1"/>
  <c r="D118" i="4"/>
  <c r="H118" i="4" s="1"/>
  <c r="D73" i="4"/>
  <c r="H73" i="4" s="1"/>
  <c r="C73" i="4"/>
  <c r="E73" i="4" s="1"/>
  <c r="I396" i="4"/>
  <c r="C8" i="4"/>
  <c r="E8" i="4" s="1"/>
  <c r="G8" i="4" s="1"/>
  <c r="I8" i="4" s="1"/>
  <c r="D8" i="4"/>
  <c r="D38" i="4"/>
  <c r="H38" i="4" s="1"/>
  <c r="C38" i="4"/>
  <c r="E38" i="4" s="1"/>
  <c r="I406" i="4"/>
  <c r="C126" i="4"/>
  <c r="E126" i="4" s="1"/>
  <c r="D126" i="4"/>
  <c r="H126" i="4" s="1"/>
  <c r="C206" i="4"/>
  <c r="E206" i="4" s="1"/>
  <c r="D206" i="4"/>
  <c r="H206" i="4" s="1"/>
  <c r="D54" i="4"/>
  <c r="H54" i="4" s="1"/>
  <c r="C54" i="4"/>
  <c r="E54" i="4" s="1"/>
  <c r="C235" i="4"/>
  <c r="E235" i="4" s="1"/>
  <c r="D235" i="4"/>
  <c r="H235" i="4" s="1"/>
  <c r="I379" i="4"/>
  <c r="C24" i="4"/>
  <c r="E24" i="4" s="1"/>
  <c r="D24" i="4"/>
  <c r="H24" i="4" s="1"/>
  <c r="C97" i="4"/>
  <c r="E97" i="4" s="1"/>
  <c r="D97" i="4"/>
  <c r="H97" i="4" s="1"/>
  <c r="I420" i="4"/>
  <c r="I374" i="4"/>
  <c r="C319" i="4"/>
  <c r="E319" i="4" s="1"/>
  <c r="G319" i="4"/>
  <c r="I319" i="4" s="1"/>
  <c r="H319" i="4"/>
  <c r="D319" i="4"/>
  <c r="D136" i="4"/>
  <c r="H136" i="4" s="1"/>
  <c r="C136" i="4"/>
  <c r="E136" i="4" s="1"/>
  <c r="C262" i="4"/>
  <c r="E262" i="4" s="1"/>
  <c r="D262" i="4"/>
  <c r="H262" i="4" s="1"/>
  <c r="C312" i="4"/>
  <c r="E312" i="4" s="1"/>
  <c r="D312" i="4"/>
  <c r="H312" i="4"/>
  <c r="C121" i="4"/>
  <c r="E121" i="4" s="1"/>
  <c r="D121" i="4"/>
  <c r="H121" i="4" s="1"/>
  <c r="H315" i="4"/>
  <c r="C315" i="4"/>
  <c r="E315" i="4" s="1"/>
  <c r="D315" i="4"/>
  <c r="C134" i="4"/>
  <c r="E134" i="4" s="1"/>
  <c r="D134" i="4"/>
  <c r="H134" i="4" s="1"/>
  <c r="C117" i="4"/>
  <c r="E117" i="4" s="1"/>
  <c r="D117" i="4"/>
  <c r="H117" i="4" s="1"/>
  <c r="C341" i="4"/>
  <c r="E341" i="4" s="1"/>
  <c r="G341" i="4"/>
  <c r="I341" i="4" s="1"/>
  <c r="H341" i="4"/>
  <c r="D341" i="4"/>
  <c r="D82" i="4"/>
  <c r="H82" i="4" s="1"/>
  <c r="C82" i="4"/>
  <c r="E82" i="4" s="1"/>
  <c r="I373" i="4"/>
  <c r="H327" i="4"/>
  <c r="C327" i="4"/>
  <c r="E327" i="4" s="1"/>
  <c r="G327" i="4"/>
  <c r="I327" i="4" s="1"/>
  <c r="D327" i="4"/>
  <c r="C301" i="4"/>
  <c r="E301" i="4" s="1"/>
  <c r="D301" i="4"/>
  <c r="H301" i="4" s="1"/>
  <c r="C278" i="4"/>
  <c r="D278" i="4"/>
  <c r="H278" i="4" s="1"/>
  <c r="D163" i="4"/>
  <c r="H163" i="4" s="1"/>
  <c r="C163" i="4"/>
  <c r="E163" i="4" s="1"/>
  <c r="D81" i="4"/>
  <c r="H81" i="4" s="1"/>
  <c r="C81" i="4"/>
  <c r="E81" i="4" s="1"/>
  <c r="D20" i="4"/>
  <c r="C20" i="4"/>
  <c r="E20" i="4" s="1"/>
  <c r="D216" i="4"/>
  <c r="H216" i="4" s="1"/>
  <c r="C216" i="4"/>
  <c r="E216" i="4" s="1"/>
  <c r="I418" i="4"/>
  <c r="I389" i="4"/>
  <c r="D4" i="4"/>
  <c r="C4" i="4"/>
  <c r="E4" i="4" s="1"/>
  <c r="G4" i="4" s="1"/>
  <c r="C228" i="4"/>
  <c r="E228" i="4" s="1"/>
  <c r="D228" i="4"/>
  <c r="H228" i="4" s="1"/>
  <c r="C330" i="4"/>
  <c r="E330" i="4" s="1"/>
  <c r="D330" i="4"/>
  <c r="H330" i="4"/>
  <c r="G330" i="4"/>
  <c r="I330" i="4" s="1"/>
  <c r="I394" i="4"/>
  <c r="D76" i="4"/>
  <c r="H76" i="4" s="1"/>
  <c r="C76" i="4"/>
  <c r="E76" i="4" s="1"/>
  <c r="I361" i="4"/>
  <c r="I411" i="4"/>
  <c r="C280" i="4"/>
  <c r="E280" i="4" s="1"/>
  <c r="D280" i="4"/>
  <c r="H280" i="4" s="1"/>
  <c r="D269" i="4"/>
  <c r="H269" i="4" s="1"/>
  <c r="C269" i="4"/>
  <c r="E269" i="4" s="1"/>
  <c r="I397" i="4"/>
  <c r="D160" i="4"/>
  <c r="H160" i="4" s="1"/>
  <c r="C160" i="4"/>
  <c r="E160" i="4" s="1"/>
  <c r="D111" i="4"/>
  <c r="H111" i="4" s="1"/>
  <c r="C111" i="4"/>
  <c r="E111" i="4" s="1"/>
  <c r="I380" i="4"/>
  <c r="C286" i="4"/>
  <c r="E286" i="4" s="1"/>
  <c r="D286" i="4"/>
  <c r="H286" i="4" s="1"/>
  <c r="I368" i="4"/>
  <c r="I367" i="4"/>
  <c r="D102" i="4"/>
  <c r="H102" i="4" s="1"/>
  <c r="C102" i="4"/>
  <c r="E102" i="4" s="1"/>
  <c r="I364" i="4"/>
  <c r="I385" i="4"/>
  <c r="D58" i="4"/>
  <c r="H58" i="4" s="1"/>
  <c r="C58" i="4"/>
  <c r="E58" i="4" s="1"/>
  <c r="C15" i="4"/>
  <c r="E15" i="4" s="1"/>
  <c r="G15" i="4" s="1"/>
  <c r="I15" i="4" s="1"/>
  <c r="D15" i="4"/>
  <c r="D44" i="4"/>
  <c r="H44" i="4" s="1"/>
  <c r="C44" i="4"/>
  <c r="E44" i="4" s="1"/>
  <c r="C190" i="4"/>
  <c r="E190" i="4" s="1"/>
  <c r="D190" i="4"/>
  <c r="H190" i="4" s="1"/>
  <c r="D19" i="4"/>
  <c r="C19" i="4"/>
  <c r="E19" i="4" s="1"/>
  <c r="G19" i="4" s="1"/>
  <c r="I19" i="4" s="1"/>
  <c r="H339" i="4"/>
  <c r="G339" i="4"/>
  <c r="I339" i="4" s="1"/>
  <c r="C339" i="4"/>
  <c r="E339" i="4" s="1"/>
  <c r="D339" i="4"/>
  <c r="D90" i="4"/>
  <c r="H90" i="4" s="1"/>
  <c r="C90" i="4"/>
  <c r="E90" i="4" s="1"/>
  <c r="D287" i="4"/>
  <c r="H287" i="4" s="1"/>
  <c r="C287" i="4"/>
  <c r="E287" i="4" s="1"/>
  <c r="I369" i="4"/>
  <c r="D72" i="4"/>
  <c r="H72" i="4" s="1"/>
  <c r="C72" i="4"/>
  <c r="E72" i="4" s="1"/>
  <c r="D197" i="4"/>
  <c r="H197" i="4" s="1"/>
  <c r="C197" i="4"/>
  <c r="E197" i="4" s="1"/>
  <c r="D240" i="4"/>
  <c r="H240" i="4" s="1"/>
  <c r="C240" i="4"/>
  <c r="E240" i="4" s="1"/>
  <c r="I416" i="4"/>
  <c r="G320" i="4"/>
  <c r="I320" i="4" s="1"/>
  <c r="D320" i="4"/>
  <c r="H320" i="4"/>
  <c r="C320" i="4"/>
  <c r="E320" i="4" s="1"/>
  <c r="D108" i="4"/>
  <c r="H108" i="4" s="1"/>
  <c r="C108" i="4"/>
  <c r="E108" i="4" s="1"/>
  <c r="C225" i="4"/>
  <c r="E225" i="4" s="1"/>
  <c r="D225" i="4"/>
  <c r="H225" i="4" s="1"/>
  <c r="H311" i="4"/>
  <c r="C311" i="4"/>
  <c r="E311" i="4" s="1"/>
  <c r="G311" i="4"/>
  <c r="I311" i="4" s="1"/>
  <c r="D311" i="4"/>
  <c r="D88" i="4"/>
  <c r="H88" i="4" s="1"/>
  <c r="C88" i="4"/>
  <c r="E88" i="4" s="1"/>
  <c r="D202" i="4"/>
  <c r="H202" i="4" s="1"/>
  <c r="C202" i="4"/>
  <c r="E202" i="4" s="1"/>
  <c r="D50" i="4"/>
  <c r="H50" i="4" s="1"/>
  <c r="C50" i="4"/>
  <c r="E50" i="4" s="1"/>
  <c r="C291" i="4"/>
  <c r="E291" i="4" s="1"/>
  <c r="D291" i="4"/>
  <c r="H291" i="4" s="1"/>
  <c r="I413" i="4"/>
  <c r="I353" i="4"/>
  <c r="C256" i="4"/>
  <c r="E256" i="4" s="1"/>
  <c r="D256" i="4"/>
  <c r="H256" i="4" s="1"/>
  <c r="I384" i="4"/>
  <c r="I363" i="4"/>
  <c r="G322" i="4"/>
  <c r="I322" i="4" s="1"/>
  <c r="C322" i="4"/>
  <c r="E322" i="4" s="1"/>
  <c r="H322" i="4"/>
  <c r="D322" i="4"/>
  <c r="D7" i="4"/>
  <c r="C7" i="4"/>
  <c r="E7" i="4" s="1"/>
  <c r="G7" i="4" s="1"/>
  <c r="I7" i="4" s="1"/>
  <c r="D179" i="4"/>
  <c r="H179" i="4" s="1"/>
  <c r="C179" i="4"/>
  <c r="E179" i="4" s="1"/>
  <c r="D66" i="4"/>
  <c r="H66" i="4" s="1"/>
  <c r="C66" i="4"/>
  <c r="E66" i="4" s="1"/>
  <c r="I391" i="4"/>
  <c r="C10" i="4"/>
  <c r="E10" i="4" s="1"/>
  <c r="G10" i="4" s="1"/>
  <c r="I10" i="4" s="1"/>
  <c r="D10" i="4"/>
  <c r="C250" i="4"/>
  <c r="E250" i="4" s="1"/>
  <c r="D250" i="4"/>
  <c r="H250" i="4" s="1"/>
  <c r="C295" i="4"/>
  <c r="E295" i="4" s="1"/>
  <c r="D295" i="4"/>
  <c r="H295" i="4" s="1"/>
  <c r="C147" i="4"/>
  <c r="E147" i="4" s="1"/>
  <c r="D147" i="4"/>
  <c r="H147" i="4" s="1"/>
  <c r="I423" i="4"/>
  <c r="D208" i="4"/>
  <c r="H208" i="4" s="1"/>
  <c r="C208" i="4"/>
  <c r="E208" i="4" s="1"/>
  <c r="D274" i="4"/>
  <c r="H274" i="4" s="1"/>
  <c r="C274" i="4"/>
  <c r="E274" i="4" s="1"/>
  <c r="C165" i="4"/>
  <c r="E165" i="4" s="1"/>
  <c r="D165" i="4"/>
  <c r="H165" i="4" s="1"/>
  <c r="D55" i="4"/>
  <c r="H55" i="4" s="1"/>
  <c r="C55" i="4"/>
  <c r="E55" i="4" s="1"/>
  <c r="H323" i="4"/>
  <c r="G323" i="4"/>
  <c r="I323" i="4" s="1"/>
  <c r="C323" i="4"/>
  <c r="E323" i="4" s="1"/>
  <c r="D323" i="4"/>
  <c r="G343" i="4"/>
  <c r="I343" i="4" s="1"/>
  <c r="C343" i="4"/>
  <c r="E343" i="4" s="1"/>
  <c r="D343" i="4"/>
  <c r="H343" i="4"/>
  <c r="D26" i="4"/>
  <c r="H26" i="4" s="1"/>
  <c r="C26" i="4"/>
  <c r="E26" i="4" s="1"/>
  <c r="D91" i="4"/>
  <c r="H91" i="4" s="1"/>
  <c r="C91" i="4"/>
  <c r="E91" i="4" s="1"/>
  <c r="C169" i="4"/>
  <c r="E169" i="4" s="1"/>
  <c r="D169" i="4"/>
  <c r="H169" i="4" s="1"/>
  <c r="I407" i="4"/>
  <c r="C277" i="4"/>
  <c r="E277" i="4" s="1"/>
  <c r="D277" i="4"/>
  <c r="H277" i="4" s="1"/>
  <c r="I417" i="4"/>
  <c r="C249" i="4"/>
  <c r="E249" i="4" s="1"/>
  <c r="D249" i="4"/>
  <c r="H249" i="4" s="1"/>
  <c r="D115" i="4"/>
  <c r="H115" i="4" s="1"/>
  <c r="C115" i="4"/>
  <c r="E115" i="4" s="1"/>
  <c r="D109" i="4"/>
  <c r="H109" i="4" s="1"/>
  <c r="C109" i="4"/>
  <c r="E109" i="4" s="1"/>
  <c r="D101" i="4"/>
  <c r="H101" i="4" s="1"/>
  <c r="C101" i="4"/>
  <c r="E101" i="4" s="1"/>
  <c r="C230" i="4"/>
  <c r="E230" i="4" s="1"/>
  <c r="D230" i="4"/>
  <c r="H230" i="4" s="1"/>
  <c r="C284" i="4"/>
  <c r="E284" i="4" s="1"/>
  <c r="D284" i="4"/>
  <c r="H284" i="4" s="1"/>
  <c r="H309" i="4"/>
  <c r="C309" i="4"/>
  <c r="E309" i="4" s="1"/>
  <c r="D309" i="4"/>
  <c r="D181" i="4"/>
  <c r="H181" i="4" s="1"/>
  <c r="C181" i="4"/>
  <c r="E181" i="4" s="1"/>
  <c r="C198" i="4"/>
  <c r="E198" i="4" s="1"/>
  <c r="D198" i="4"/>
  <c r="H198" i="4" s="1"/>
  <c r="D318" i="4"/>
  <c r="H318" i="4"/>
  <c r="G318" i="4"/>
  <c r="I318" i="4" s="1"/>
  <c r="C318" i="4"/>
  <c r="E318" i="4" s="1"/>
  <c r="H351" i="4"/>
  <c r="C351" i="4"/>
  <c r="E351" i="4" s="1"/>
  <c r="D351" i="4"/>
  <c r="G351" i="4"/>
  <c r="I351" i="4" s="1"/>
  <c r="D105" i="4"/>
  <c r="H105" i="4" s="1"/>
  <c r="C105" i="4"/>
  <c r="E105" i="4" s="1"/>
  <c r="C222" i="4"/>
  <c r="E222" i="4" s="1"/>
  <c r="D222" i="4"/>
  <c r="H222" i="4" s="1"/>
  <c r="D135" i="4"/>
  <c r="H135" i="4" s="1"/>
  <c r="C135" i="4"/>
  <c r="E135" i="4" s="1"/>
  <c r="G331" i="4"/>
  <c r="I331" i="4" s="1"/>
  <c r="H331" i="4"/>
  <c r="C331" i="4"/>
  <c r="E331" i="4" s="1"/>
  <c r="D331" i="4"/>
  <c r="C304" i="4"/>
  <c r="E304" i="4" s="1"/>
  <c r="D304" i="4"/>
  <c r="H304" i="4" s="1"/>
  <c r="C210" i="4"/>
  <c r="E210" i="4" s="1"/>
  <c r="D210" i="4"/>
  <c r="H210" i="4" s="1"/>
  <c r="D57" i="4"/>
  <c r="H57" i="4" s="1"/>
  <c r="C57" i="4"/>
  <c r="E57" i="4" s="1"/>
  <c r="D92" i="4"/>
  <c r="H92" i="4" s="1"/>
  <c r="C92" i="4"/>
  <c r="E92" i="4" s="1"/>
  <c r="C193" i="4"/>
  <c r="E193" i="4" s="1"/>
  <c r="D193" i="4"/>
  <c r="H193" i="4" s="1"/>
  <c r="D290" i="4"/>
  <c r="H290" i="4" s="1"/>
  <c r="C290" i="4"/>
  <c r="E290" i="4" s="1"/>
  <c r="C254" i="4"/>
  <c r="E254" i="4" s="1"/>
  <c r="D254" i="4"/>
  <c r="H254" i="4" s="1"/>
  <c r="C132" i="4"/>
  <c r="E132" i="4" s="1"/>
  <c r="D132" i="4"/>
  <c r="H132" i="4" s="1"/>
  <c r="D303" i="4"/>
  <c r="H303" i="4" s="1"/>
  <c r="C303" i="4"/>
  <c r="E303" i="4" s="1"/>
  <c r="D128" i="4"/>
  <c r="H128" i="4" s="1"/>
  <c r="C128" i="4"/>
  <c r="E128" i="4" s="1"/>
  <c r="C223" i="4"/>
  <c r="E223" i="4" s="1"/>
  <c r="D223" i="4"/>
  <c r="H223" i="4" s="1"/>
  <c r="H325" i="4"/>
  <c r="G325" i="4"/>
  <c r="I325" i="4" s="1"/>
  <c r="D325" i="4"/>
  <c r="C325" i="4"/>
  <c r="E325" i="4" s="1"/>
  <c r="D77" i="4"/>
  <c r="H77" i="4" s="1"/>
  <c r="C77" i="4"/>
  <c r="E77" i="4" s="1"/>
  <c r="I365" i="4"/>
  <c r="C316" i="4"/>
  <c r="E316" i="4" s="1"/>
  <c r="D316" i="4"/>
  <c r="H316" i="4"/>
  <c r="G316" i="4"/>
  <c r="I316" i="4" s="1"/>
  <c r="D62" i="4"/>
  <c r="H62" i="4" s="1"/>
  <c r="C62" i="4"/>
  <c r="E62" i="4" s="1"/>
  <c r="D86" i="4"/>
  <c r="H86" i="4" s="1"/>
  <c r="C86" i="4"/>
  <c r="E86" i="4" s="1"/>
  <c r="C196" i="4"/>
  <c r="E196" i="4" s="1"/>
  <c r="D196" i="4"/>
  <c r="H196" i="4" s="1"/>
  <c r="C282" i="4"/>
  <c r="E282" i="4" s="1"/>
  <c r="D282" i="4"/>
  <c r="H282" i="4" s="1"/>
  <c r="C215" i="4"/>
  <c r="E215" i="4" s="1"/>
  <c r="D215" i="4"/>
  <c r="H215" i="4" s="1"/>
  <c r="D263" i="4"/>
  <c r="H263" i="4" s="1"/>
  <c r="C263" i="4"/>
  <c r="E263" i="4" s="1"/>
  <c r="D144" i="4"/>
  <c r="H144" i="4" s="1"/>
  <c r="C144" i="4"/>
  <c r="E144" i="4" s="1"/>
  <c r="C257" i="4"/>
  <c r="E257" i="4" s="1"/>
  <c r="D257" i="4"/>
  <c r="H257" i="4" s="1"/>
  <c r="C289" i="4"/>
  <c r="E289" i="4" s="1"/>
  <c r="D289" i="4"/>
  <c r="H289" i="4" s="1"/>
  <c r="D68" i="4"/>
  <c r="H68" i="4" s="1"/>
  <c r="C68" i="4"/>
  <c r="E68" i="4" s="1"/>
  <c r="D298" i="4"/>
  <c r="H298" i="4" s="1"/>
  <c r="C298" i="4"/>
  <c r="E298" i="4" s="1"/>
  <c r="D80" i="4"/>
  <c r="H80" i="4" s="1"/>
  <c r="C80" i="4"/>
  <c r="E80" i="4" s="1"/>
  <c r="D307" i="4"/>
  <c r="H307" i="4" s="1"/>
  <c r="C307" i="4"/>
  <c r="E307" i="4" s="1"/>
  <c r="G307" i="4"/>
  <c r="I307" i="4" s="1"/>
  <c r="I371" i="4"/>
  <c r="D42" i="4"/>
  <c r="H42" i="4" s="1"/>
  <c r="C42" i="4"/>
  <c r="E42" i="4" s="1"/>
  <c r="I387" i="4"/>
  <c r="D95" i="4"/>
  <c r="H95" i="4" s="1"/>
  <c r="C95" i="4"/>
  <c r="E95" i="4" s="1"/>
  <c r="I424" i="4"/>
  <c r="C74" i="4"/>
  <c r="E74" i="4" s="1"/>
  <c r="D74" i="4"/>
  <c r="H74" i="4" s="1"/>
  <c r="D104" i="4"/>
  <c r="H104" i="4" s="1"/>
  <c r="C104" i="4"/>
  <c r="E104" i="4" s="1"/>
  <c r="D56" i="4"/>
  <c r="H56" i="4" s="1"/>
  <c r="C56" i="4"/>
  <c r="E56" i="4" s="1"/>
  <c r="C283" i="4"/>
  <c r="E283" i="4" s="1"/>
  <c r="D283" i="4"/>
  <c r="H283" i="4" s="1"/>
  <c r="D43" i="4"/>
  <c r="H43" i="4" s="1"/>
  <c r="C43" i="4"/>
  <c r="E43" i="4" s="1"/>
  <c r="C137" i="4"/>
  <c r="E137" i="4" s="1"/>
  <c r="D137" i="4"/>
  <c r="H137" i="4" s="1"/>
  <c r="C177" i="4"/>
  <c r="E177" i="4" s="1"/>
  <c r="D177" i="4"/>
  <c r="H177" i="4" s="1"/>
  <c r="D245" i="4"/>
  <c r="H245" i="4" s="1"/>
  <c r="C245" i="4"/>
  <c r="E245" i="4" s="1"/>
  <c r="D40" i="4"/>
  <c r="H40" i="4" s="1"/>
  <c r="C40" i="4"/>
  <c r="E40" i="4" s="1"/>
  <c r="I357" i="4"/>
  <c r="G344" i="4"/>
  <c r="I344" i="4" s="1"/>
  <c r="D344" i="4"/>
  <c r="H344" i="4"/>
  <c r="C344" i="4"/>
  <c r="E344" i="4" s="1"/>
  <c r="D159" i="4"/>
  <c r="H159" i="4" s="1"/>
  <c r="C159" i="4"/>
  <c r="E159" i="4" s="1"/>
  <c r="C9" i="4"/>
  <c r="E9" i="4" s="1"/>
  <c r="G9" i="4" s="1"/>
  <c r="I9" i="4" s="1"/>
  <c r="D9" i="4"/>
  <c r="D27" i="4"/>
  <c r="H27" i="4" s="1"/>
  <c r="C27" i="4"/>
  <c r="E27" i="4" s="1"/>
  <c r="G326" i="4"/>
  <c r="I326" i="4" s="1"/>
  <c r="D326" i="4"/>
  <c r="H326" i="4"/>
  <c r="C326" i="4"/>
  <c r="E326" i="4" s="1"/>
  <c r="D96" i="4"/>
  <c r="H96" i="4" s="1"/>
  <c r="C96" i="4"/>
  <c r="E96" i="4" s="1"/>
  <c r="D218" i="4"/>
  <c r="H218" i="4" s="1"/>
  <c r="C218" i="4"/>
  <c r="E218" i="4" s="1"/>
  <c r="D170" i="4"/>
  <c r="H170" i="4" s="1"/>
  <c r="C170" i="4"/>
  <c r="E170" i="4" s="1"/>
  <c r="C158" i="4"/>
  <c r="E158" i="4" s="1"/>
  <c r="D158" i="4"/>
  <c r="H158" i="4" s="1"/>
  <c r="I362" i="4"/>
  <c r="D59" i="4"/>
  <c r="H59" i="4" s="1"/>
  <c r="C59" i="4"/>
  <c r="E59" i="4" s="1"/>
  <c r="D217" i="4"/>
  <c r="H217" i="4" s="1"/>
  <c r="C217" i="4"/>
  <c r="E217" i="4" s="1"/>
  <c r="I372" i="4"/>
  <c r="C187" i="4"/>
  <c r="E187" i="4" s="1"/>
  <c r="D187" i="4"/>
  <c r="H187" i="4" s="1"/>
  <c r="C53" i="4"/>
  <c r="E53" i="4" s="1"/>
  <c r="D53" i="4"/>
  <c r="H53" i="4" s="1"/>
  <c r="C180" i="4"/>
  <c r="E180" i="4" s="1"/>
  <c r="D180" i="4"/>
  <c r="H180" i="4" s="1"/>
  <c r="I390" i="4"/>
  <c r="C12" i="4"/>
  <c r="E12" i="4" s="1"/>
  <c r="D12" i="4"/>
  <c r="D272" i="4"/>
  <c r="H272" i="4" s="1"/>
  <c r="C272" i="4"/>
  <c r="E272" i="4" s="1"/>
  <c r="C314" i="4"/>
  <c r="E314" i="4" s="1"/>
  <c r="D314" i="4"/>
  <c r="H314" i="4" s="1"/>
  <c r="I419" i="4"/>
  <c r="D145" i="4"/>
  <c r="H145" i="4" s="1"/>
  <c r="C145" i="4"/>
  <c r="E145" i="4" s="1"/>
  <c r="C153" i="4"/>
  <c r="E153" i="4" s="1"/>
  <c r="D153" i="4"/>
  <c r="H153" i="4" s="1"/>
  <c r="I381" i="4"/>
  <c r="D64" i="4"/>
  <c r="H64" i="4" s="1"/>
  <c r="C64" i="4"/>
  <c r="E64" i="4" s="1"/>
  <c r="C127" i="4"/>
  <c r="E127" i="4" s="1"/>
  <c r="D127" i="4"/>
  <c r="H127" i="4" s="1"/>
  <c r="D241" i="4"/>
  <c r="H241" i="4" s="1"/>
  <c r="C241" i="4"/>
  <c r="E241" i="4" s="1"/>
  <c r="C213" i="4"/>
  <c r="E213" i="4" s="1"/>
  <c r="D213" i="4"/>
  <c r="H213" i="4" s="1"/>
  <c r="C264" i="4"/>
  <c r="E264" i="4" s="1"/>
  <c r="D264" i="4"/>
  <c r="H264" i="4" s="1"/>
  <c r="H342" i="4"/>
  <c r="G342" i="4"/>
  <c r="I342" i="4" s="1"/>
  <c r="C342" i="4"/>
  <c r="E342" i="4" s="1"/>
  <c r="D342" i="4"/>
  <c r="G345" i="4"/>
  <c r="I345" i="4" s="1"/>
  <c r="H345" i="4"/>
  <c r="C345" i="4"/>
  <c r="E345" i="4" s="1"/>
  <c r="D345" i="4"/>
  <c r="C61" i="4"/>
  <c r="E61" i="4" s="1"/>
  <c r="D61" i="4"/>
  <c r="H61" i="4" s="1"/>
  <c r="C232" i="4"/>
  <c r="E232" i="4" s="1"/>
  <c r="D232" i="4"/>
  <c r="H232" i="4" s="1"/>
  <c r="G352" i="4"/>
  <c r="I352" i="4" s="1"/>
  <c r="H352" i="4"/>
  <c r="D352" i="4"/>
  <c r="C352" i="4"/>
  <c r="E352" i="4" s="1"/>
  <c r="C46" i="4"/>
  <c r="E46" i="4" s="1"/>
  <c r="D46" i="4"/>
  <c r="H46" i="4" s="1"/>
  <c r="C148" i="4"/>
  <c r="E148" i="4" s="1"/>
  <c r="D148" i="4"/>
  <c r="H148" i="4" s="1"/>
  <c r="C321" i="4"/>
  <c r="E321" i="4" s="1"/>
  <c r="D321" i="4"/>
  <c r="G321" i="4"/>
  <c r="I321" i="4" s="1"/>
  <c r="H321" i="4"/>
  <c r="D184" i="4"/>
  <c r="H184" i="4" s="1"/>
  <c r="C184" i="4"/>
  <c r="E184" i="4" s="1"/>
  <c r="D173" i="4"/>
  <c r="H173" i="4" s="1"/>
  <c r="C173" i="4"/>
  <c r="E173" i="4" s="1"/>
  <c r="C203" i="4"/>
  <c r="E203" i="4" s="1"/>
  <c r="D203" i="4"/>
  <c r="H203" i="4" s="1"/>
  <c r="D288" i="4"/>
  <c r="H288" i="4" s="1"/>
  <c r="C288" i="4"/>
  <c r="E288" i="4" s="1"/>
  <c r="D207" i="4"/>
  <c r="H207" i="4" s="1"/>
  <c r="C207" i="4"/>
  <c r="E207" i="4" s="1"/>
  <c r="I401" i="4"/>
  <c r="C28" i="4"/>
  <c r="E28" i="4" s="1"/>
  <c r="G28" i="4"/>
  <c r="I28" i="4" s="1"/>
  <c r="D28" i="4"/>
  <c r="H28" i="4" s="1"/>
  <c r="C150" i="4"/>
  <c r="E150" i="4" s="1"/>
  <c r="D150" i="4"/>
  <c r="H150" i="4" s="1"/>
  <c r="D138" i="4"/>
  <c r="H138" i="4" s="1"/>
  <c r="C138" i="4"/>
  <c r="E138" i="4" s="1"/>
  <c r="C131" i="4"/>
  <c r="E131" i="4" s="1"/>
  <c r="D131" i="4"/>
  <c r="H131" i="4" s="1"/>
  <c r="C266" i="4"/>
  <c r="E266" i="4" s="1"/>
  <c r="D266" i="4"/>
  <c r="H266" i="4" s="1"/>
  <c r="G340" i="4"/>
  <c r="I340" i="4" s="1"/>
  <c r="H340" i="4"/>
  <c r="C340" i="4"/>
  <c r="E340" i="4" s="1"/>
  <c r="D340" i="4"/>
  <c r="C5" i="4"/>
  <c r="E5" i="4" s="1"/>
  <c r="G5" i="4" s="1"/>
  <c r="I5" i="4" s="1"/>
  <c r="D5" i="4"/>
  <c r="I395" i="4"/>
  <c r="C151" i="4"/>
  <c r="E151" i="4" s="1"/>
  <c r="D151" i="4"/>
  <c r="H151" i="4" s="1"/>
  <c r="C194" i="4"/>
  <c r="E194" i="4" s="1"/>
  <c r="D194" i="4"/>
  <c r="H194" i="4" s="1"/>
  <c r="C103" i="4"/>
  <c r="E103" i="4" s="1"/>
  <c r="D103" i="4"/>
  <c r="H103" i="4" s="1"/>
  <c r="C116" i="4"/>
  <c r="E116" i="4" s="1"/>
  <c r="D116" i="4"/>
  <c r="H116" i="4" s="1"/>
  <c r="C149" i="4"/>
  <c r="E149" i="4" s="1"/>
  <c r="D149" i="4"/>
  <c r="H149" i="4" s="1"/>
  <c r="D48" i="4"/>
  <c r="H48" i="4" s="1"/>
  <c r="C48" i="4"/>
  <c r="E48" i="4" s="1"/>
  <c r="I403" i="4"/>
  <c r="D140" i="4"/>
  <c r="H140" i="4" s="1"/>
  <c r="C140" i="4"/>
  <c r="E140" i="4" s="1"/>
  <c r="D67" i="4"/>
  <c r="H67" i="4" s="1"/>
  <c r="C67" i="4"/>
  <c r="E67" i="4" s="1"/>
  <c r="C182" i="4"/>
  <c r="E182" i="4" s="1"/>
  <c r="D182" i="4"/>
  <c r="H182" i="4" s="1"/>
  <c r="I356" i="4"/>
  <c r="D83" i="4"/>
  <c r="H83" i="4" s="1"/>
  <c r="C83" i="4"/>
  <c r="E83" i="4" s="1"/>
  <c r="D258" i="4"/>
  <c r="H258" i="4" s="1"/>
  <c r="C258" i="4"/>
  <c r="E258" i="4" s="1"/>
  <c r="D18" i="4"/>
  <c r="C18" i="4"/>
  <c r="E18" i="4" s="1"/>
  <c r="D32" i="4"/>
  <c r="H32" i="4" s="1"/>
  <c r="C32" i="4"/>
  <c r="E32" i="4" s="1"/>
  <c r="G314" i="4" l="1"/>
  <c r="I314" i="4" s="1"/>
  <c r="G315" i="4"/>
  <c r="I315" i="4" s="1"/>
  <c r="G88" i="4"/>
  <c r="I88" i="4" s="1"/>
  <c r="G308" i="4"/>
  <c r="I308" i="4" s="1"/>
  <c r="G309" i="4"/>
  <c r="I309" i="4" s="1"/>
  <c r="G317" i="4"/>
  <c r="I317" i="4" s="1"/>
  <c r="G312" i="4"/>
  <c r="I312" i="4" s="1"/>
  <c r="G36" i="4"/>
  <c r="I36" i="4" s="1"/>
  <c r="G101" i="4"/>
  <c r="I101" i="4" s="1"/>
  <c r="G162" i="4"/>
  <c r="I162" i="4" s="1"/>
  <c r="G54" i="4"/>
  <c r="I54" i="4" s="1"/>
  <c r="G77" i="4"/>
  <c r="I77" i="4" s="1"/>
  <c r="G255" i="4"/>
  <c r="I255" i="4" s="1"/>
  <c r="G224" i="4"/>
  <c r="I224" i="4" s="1"/>
  <c r="G163" i="4"/>
  <c r="I163" i="4" s="1"/>
  <c r="G281" i="4"/>
  <c r="I281" i="4" s="1"/>
  <c r="G303" i="4"/>
  <c r="I303" i="4" s="1"/>
  <c r="G112" i="4"/>
  <c r="I112" i="4" s="1"/>
  <c r="G133" i="4"/>
  <c r="I133" i="4" s="1"/>
  <c r="G141" i="4"/>
  <c r="I141" i="4" s="1"/>
  <c r="G129" i="4"/>
  <c r="I129" i="4" s="1"/>
  <c r="G236" i="4"/>
  <c r="I236" i="4" s="1"/>
  <c r="G83" i="4"/>
  <c r="I83" i="4" s="1"/>
  <c r="G125" i="4"/>
  <c r="I125" i="4" s="1"/>
  <c r="G234" i="4"/>
  <c r="I234" i="4" s="1"/>
  <c r="G144" i="4"/>
  <c r="I144" i="4" s="1"/>
  <c r="G103" i="4"/>
  <c r="I103" i="4" s="1"/>
  <c r="G219" i="4"/>
  <c r="I219" i="4" s="1"/>
  <c r="G34" i="4"/>
  <c r="I34" i="4" s="1"/>
  <c r="G76" i="4"/>
  <c r="I76" i="4" s="1"/>
  <c r="G123" i="4"/>
  <c r="I123" i="4" s="1"/>
  <c r="G148" i="4"/>
  <c r="I148" i="4" s="1"/>
  <c r="G199" i="4"/>
  <c r="I199" i="4" s="1"/>
  <c r="G126" i="4"/>
  <c r="I126" i="4" s="1"/>
  <c r="G149" i="4"/>
  <c r="I149" i="4" s="1"/>
  <c r="G194" i="4"/>
  <c r="I194" i="4" s="1"/>
  <c r="G92" i="4"/>
  <c r="I92" i="4" s="1"/>
  <c r="G115" i="4"/>
  <c r="I115" i="4" s="1"/>
  <c r="G250" i="4"/>
  <c r="I250" i="4" s="1"/>
  <c r="G108" i="4"/>
  <c r="I108" i="4" s="1"/>
  <c r="G22" i="4"/>
  <c r="I22" i="4" s="1"/>
  <c r="G296" i="4"/>
  <c r="I296" i="4" s="1"/>
  <c r="G135" i="4"/>
  <c r="I135" i="4" s="1"/>
  <c r="G157" i="4"/>
  <c r="I157" i="4" s="1"/>
  <c r="G230" i="4"/>
  <c r="I230" i="4" s="1"/>
  <c r="G166" i="4"/>
  <c r="I166" i="4" s="1"/>
  <c r="G35" i="4"/>
  <c r="I35" i="4" s="1"/>
  <c r="G198" i="4"/>
  <c r="I198" i="4" s="1"/>
  <c r="G298" i="4"/>
  <c r="I298" i="4" s="1"/>
  <c r="G102" i="4"/>
  <c r="I102" i="4" s="1"/>
  <c r="G262" i="4"/>
  <c r="I262" i="4" s="1"/>
  <c r="G150" i="4"/>
  <c r="I150" i="4" s="1"/>
  <c r="G232" i="4"/>
  <c r="I232" i="4" s="1"/>
  <c r="G59" i="4"/>
  <c r="I59" i="4" s="1"/>
  <c r="G282" i="4"/>
  <c r="I282" i="4" s="1"/>
  <c r="G66" i="4"/>
  <c r="I66" i="4" s="1"/>
  <c r="G188" i="4"/>
  <c r="I188" i="4" s="1"/>
  <c r="G260" i="4"/>
  <c r="I260" i="4" s="1"/>
  <c r="G271" i="4"/>
  <c r="I271" i="4" s="1"/>
  <c r="G187" i="4"/>
  <c r="I187" i="4" s="1"/>
  <c r="G218" i="4"/>
  <c r="I218" i="4" s="1"/>
  <c r="G140" i="4"/>
  <c r="I140" i="4" s="1"/>
  <c r="G46" i="4"/>
  <c r="I46" i="4" s="1"/>
  <c r="G290" i="4"/>
  <c r="I290" i="4" s="1"/>
  <c r="G222" i="4"/>
  <c r="I222" i="4" s="1"/>
  <c r="G239" i="4"/>
  <c r="I239" i="4" s="1"/>
  <c r="G268" i="4"/>
  <c r="I268" i="4" s="1"/>
  <c r="G201" i="4"/>
  <c r="I201" i="4" s="1"/>
  <c r="G142" i="4"/>
  <c r="I142" i="4" s="1"/>
  <c r="G186" i="4"/>
  <c r="I186" i="4" s="1"/>
  <c r="G267" i="4"/>
  <c r="I267" i="4" s="1"/>
  <c r="G130" i="4"/>
  <c r="I130" i="4" s="1"/>
  <c r="G171" i="4"/>
  <c r="I171" i="4" s="1"/>
  <c r="G299" i="4"/>
  <c r="I299" i="4" s="1"/>
  <c r="G269" i="4"/>
  <c r="I269" i="4" s="1"/>
  <c r="G167" i="4"/>
  <c r="I167" i="4" s="1"/>
  <c r="G120" i="4"/>
  <c r="I120" i="4" s="1"/>
  <c r="G217" i="4"/>
  <c r="I217" i="4" s="1"/>
  <c r="G283" i="4"/>
  <c r="I283" i="4" s="1"/>
  <c r="G67" i="4"/>
  <c r="I67" i="4" s="1"/>
  <c r="G48" i="4"/>
  <c r="I48" i="4" s="1"/>
  <c r="G151" i="4"/>
  <c r="I151" i="4" s="1"/>
  <c r="G264" i="4"/>
  <c r="I264" i="4" s="1"/>
  <c r="G86" i="4"/>
  <c r="I86" i="4" s="1"/>
  <c r="G91" i="4"/>
  <c r="I91" i="4" s="1"/>
  <c r="G256" i="4"/>
  <c r="I256" i="4" s="1"/>
  <c r="G301" i="4"/>
  <c r="I301" i="4" s="1"/>
  <c r="G192" i="4"/>
  <c r="I192" i="4" s="1"/>
  <c r="G65" i="4"/>
  <c r="I65" i="4" s="1"/>
  <c r="G29" i="4"/>
  <c r="I29" i="4" s="1"/>
  <c r="G63" i="4"/>
  <c r="I63" i="4" s="1"/>
  <c r="G261" i="4"/>
  <c r="I261" i="4" s="1"/>
  <c r="G176" i="4"/>
  <c r="I176" i="4" s="1"/>
  <c r="G245" i="4"/>
  <c r="I245" i="4" s="1"/>
  <c r="G254" i="4"/>
  <c r="I254" i="4" s="1"/>
  <c r="G304" i="4"/>
  <c r="I304" i="4" s="1"/>
  <c r="G202" i="4"/>
  <c r="I202" i="4" s="1"/>
  <c r="G286" i="4"/>
  <c r="I286" i="4" s="1"/>
  <c r="G124" i="4"/>
  <c r="I124" i="4" s="1"/>
  <c r="G161" i="4"/>
  <c r="I161" i="4" s="1"/>
  <c r="G292" i="4"/>
  <c r="I292" i="4" s="1"/>
  <c r="G226" i="4"/>
  <c r="I226" i="4" s="1"/>
  <c r="G204" i="4"/>
  <c r="I204" i="4" s="1"/>
  <c r="G154" i="4"/>
  <c r="I154" i="4" s="1"/>
  <c r="G272" i="4"/>
  <c r="I272" i="4" s="1"/>
  <c r="G240" i="4"/>
  <c r="I240" i="4" s="1"/>
  <c r="G134" i="4"/>
  <c r="I134" i="4" s="1"/>
  <c r="G206" i="4"/>
  <c r="I206" i="4" s="1"/>
  <c r="G118" i="4"/>
  <c r="I118" i="4" s="1"/>
  <c r="G172" i="4"/>
  <c r="I172" i="4" s="1"/>
  <c r="G185" i="4"/>
  <c r="I185" i="4" s="1"/>
  <c r="G119" i="4"/>
  <c r="I119" i="4" s="1"/>
  <c r="G85" i="4"/>
  <c r="I85" i="4" s="1"/>
  <c r="G70" i="4"/>
  <c r="I70" i="4" s="1"/>
  <c r="G43" i="4"/>
  <c r="I43" i="4" s="1"/>
  <c r="G179" i="4"/>
  <c r="I179" i="4" s="1"/>
  <c r="G242" i="4"/>
  <c r="I242" i="4" s="1"/>
  <c r="G122" i="4"/>
  <c r="I122" i="4" s="1"/>
  <c r="G251" i="4"/>
  <c r="I251" i="4" s="1"/>
  <c r="G53" i="4"/>
  <c r="I53" i="4" s="1"/>
  <c r="G177" i="4"/>
  <c r="I177" i="4" s="1"/>
  <c r="G56" i="4"/>
  <c r="I56" i="4" s="1"/>
  <c r="G289" i="4"/>
  <c r="I289" i="4" s="1"/>
  <c r="G208" i="4"/>
  <c r="I208" i="4" s="1"/>
  <c r="G24" i="4"/>
  <c r="I24" i="4" s="1"/>
  <c r="G235" i="4"/>
  <c r="I235" i="4" s="1"/>
  <c r="G300" i="4"/>
  <c r="I300" i="4" s="1"/>
  <c r="G233" i="4"/>
  <c r="I233" i="4" s="1"/>
  <c r="G214" i="4"/>
  <c r="I214" i="4" s="1"/>
  <c r="G275" i="4"/>
  <c r="I275" i="4" s="1"/>
  <c r="G98" i="4"/>
  <c r="I98" i="4" s="1"/>
  <c r="G49" i="4"/>
  <c r="I49" i="4" s="1"/>
  <c r="G184" i="4"/>
  <c r="I184" i="4" s="1"/>
  <c r="G127" i="4"/>
  <c r="I127" i="4" s="1"/>
  <c r="G223" i="4"/>
  <c r="I223" i="4" s="1"/>
  <c r="G197" i="4"/>
  <c r="I197" i="4" s="1"/>
  <c r="G174" i="4"/>
  <c r="I174" i="4" s="1"/>
  <c r="G78" i="4"/>
  <c r="I78" i="4" s="1"/>
  <c r="G18" i="4"/>
  <c r="I18" i="4" s="1"/>
  <c r="G40" i="4"/>
  <c r="I40" i="4" s="1"/>
  <c r="G196" i="4"/>
  <c r="I196" i="4" s="1"/>
  <c r="G111" i="4"/>
  <c r="I111" i="4" s="1"/>
  <c r="G229" i="4"/>
  <c r="I229" i="4" s="1"/>
  <c r="G238" i="4"/>
  <c r="I238" i="4" s="1"/>
  <c r="G227" i="4"/>
  <c r="I227" i="4" s="1"/>
  <c r="G89" i="4"/>
  <c r="I89" i="4" s="1"/>
  <c r="G181" i="4"/>
  <c r="I181" i="4" s="1"/>
  <c r="G109" i="4"/>
  <c r="I109" i="4" s="1"/>
  <c r="G249" i="4"/>
  <c r="I249" i="4" s="1"/>
  <c r="G52" i="4"/>
  <c r="I52" i="4" s="1"/>
  <c r="G178" i="4"/>
  <c r="I178" i="4" s="1"/>
  <c r="G258" i="4"/>
  <c r="I258" i="4" s="1"/>
  <c r="G104" i="4"/>
  <c r="I104" i="4" s="1"/>
  <c r="G128" i="4"/>
  <c r="I128" i="4" s="1"/>
  <c r="G280" i="4"/>
  <c r="I280" i="4" s="1"/>
  <c r="G156" i="4"/>
  <c r="I156" i="4" s="1"/>
  <c r="G107" i="4"/>
  <c r="I107" i="4" s="1"/>
  <c r="G276" i="4"/>
  <c r="I276" i="4" s="1"/>
  <c r="G231" i="4"/>
  <c r="I231" i="4" s="1"/>
  <c r="G155" i="4"/>
  <c r="I155" i="4" s="1"/>
  <c r="G168" i="4"/>
  <c r="I168" i="4" s="1"/>
  <c r="G297" i="4"/>
  <c r="I297" i="4" s="1"/>
  <c r="G145" i="4"/>
  <c r="I145" i="4" s="1"/>
  <c r="G180" i="4"/>
  <c r="I180" i="4" s="1"/>
  <c r="G68" i="4"/>
  <c r="I68" i="4" s="1"/>
  <c r="G44" i="4"/>
  <c r="I44" i="4" s="1"/>
  <c r="G121" i="4"/>
  <c r="I121" i="4" s="1"/>
  <c r="G38" i="4"/>
  <c r="I38" i="4" s="1"/>
  <c r="G114" i="4"/>
  <c r="I114" i="4" s="1"/>
  <c r="G143" i="4"/>
  <c r="I143" i="4" s="1"/>
  <c r="G164" i="4"/>
  <c r="I164" i="4" s="1"/>
  <c r="G69" i="4"/>
  <c r="I69" i="4" s="1"/>
  <c r="G182" i="4"/>
  <c r="I182" i="4" s="1"/>
  <c r="G207" i="4"/>
  <c r="I207" i="4" s="1"/>
  <c r="G274" i="4"/>
  <c r="I274" i="4" s="1"/>
  <c r="E152" i="4"/>
  <c r="G152" i="4"/>
  <c r="I152" i="4" s="1"/>
  <c r="G138" i="4"/>
  <c r="I138" i="4" s="1"/>
  <c r="G203" i="4"/>
  <c r="I203" i="4" s="1"/>
  <c r="G213" i="4"/>
  <c r="I213" i="4" s="1"/>
  <c r="G95" i="4"/>
  <c r="I95" i="4" s="1"/>
  <c r="G42" i="4"/>
  <c r="I42" i="4" s="1"/>
  <c r="G80" i="4"/>
  <c r="I80" i="4" s="1"/>
  <c r="G263" i="4"/>
  <c r="I263" i="4" s="1"/>
  <c r="G132" i="4"/>
  <c r="I132" i="4" s="1"/>
  <c r="G55" i="4"/>
  <c r="I55" i="4" s="1"/>
  <c r="G225" i="4"/>
  <c r="I225" i="4" s="1"/>
  <c r="G90" i="4"/>
  <c r="I90" i="4" s="1"/>
  <c r="G31" i="4"/>
  <c r="I31" i="4" s="1"/>
  <c r="G110" i="4"/>
  <c r="I110" i="4" s="1"/>
  <c r="G41" i="4"/>
  <c r="I41" i="4" s="1"/>
  <c r="G175" i="4"/>
  <c r="I175" i="4" s="1"/>
  <c r="G252" i="4"/>
  <c r="I252" i="4" s="1"/>
  <c r="G302" i="4"/>
  <c r="I302" i="4" s="1"/>
  <c r="E212" i="4"/>
  <c r="G212" i="4"/>
  <c r="I212" i="4" s="1"/>
  <c r="G220" i="4"/>
  <c r="I220" i="4" s="1"/>
  <c r="G100" i="4"/>
  <c r="I100" i="4" s="1"/>
  <c r="G113" i="4"/>
  <c r="I113" i="4" s="1"/>
  <c r="G243" i="4"/>
  <c r="I243" i="4" s="1"/>
  <c r="G25" i="4"/>
  <c r="I25" i="4" s="1"/>
  <c r="G87" i="4"/>
  <c r="I87" i="4" s="1"/>
  <c r="G210" i="4"/>
  <c r="I210" i="4" s="1"/>
  <c r="G26" i="4"/>
  <c r="I26" i="4" s="1"/>
  <c r="G160" i="4"/>
  <c r="I160" i="4" s="1"/>
  <c r="G216" i="4"/>
  <c r="I216" i="4" s="1"/>
  <c r="E71" i="4"/>
  <c r="G71" i="4"/>
  <c r="I71" i="4" s="1"/>
  <c r="G51" i="4"/>
  <c r="I51" i="4" s="1"/>
  <c r="G266" i="4"/>
  <c r="I266" i="4" s="1"/>
  <c r="G295" i="4"/>
  <c r="I295" i="4" s="1"/>
  <c r="G190" i="4"/>
  <c r="I190" i="4" s="1"/>
  <c r="G136" i="4"/>
  <c r="I136" i="4" s="1"/>
  <c r="G191" i="4"/>
  <c r="I191" i="4" s="1"/>
  <c r="E259" i="4"/>
  <c r="G259" i="4"/>
  <c r="I259" i="4" s="1"/>
  <c r="G246" i="4"/>
  <c r="I246" i="4" s="1"/>
  <c r="G241" i="4"/>
  <c r="I241" i="4" s="1"/>
  <c r="G158" i="4"/>
  <c r="I158" i="4" s="1"/>
  <c r="G116" i="4"/>
  <c r="I116" i="4" s="1"/>
  <c r="G288" i="4"/>
  <c r="I288" i="4" s="1"/>
  <c r="G173" i="4"/>
  <c r="I173" i="4" s="1"/>
  <c r="G64" i="4"/>
  <c r="I64" i="4" s="1"/>
  <c r="G62" i="4"/>
  <c r="I62" i="4" s="1"/>
  <c r="G105" i="4"/>
  <c r="I105" i="4" s="1"/>
  <c r="G284" i="4"/>
  <c r="I284" i="4" s="1"/>
  <c r="G169" i="4"/>
  <c r="I169" i="4" s="1"/>
  <c r="G165" i="4"/>
  <c r="I165" i="4" s="1"/>
  <c r="G20" i="4"/>
  <c r="I20" i="4" s="1"/>
  <c r="G117" i="4"/>
  <c r="I117" i="4" s="1"/>
  <c r="G73" i="4"/>
  <c r="I73" i="4" s="1"/>
  <c r="E39" i="4"/>
  <c r="G39" i="4"/>
  <c r="I39" i="4" s="1"/>
  <c r="G247" i="4"/>
  <c r="I247" i="4" s="1"/>
  <c r="G279" i="4"/>
  <c r="I279" i="4" s="1"/>
  <c r="G21" i="4"/>
  <c r="I21" i="4" s="1"/>
  <c r="G93" i="4"/>
  <c r="I93" i="4" s="1"/>
  <c r="G84" i="4"/>
  <c r="I84" i="4" s="1"/>
  <c r="G200" i="4"/>
  <c r="I200" i="4" s="1"/>
  <c r="G285" i="4"/>
  <c r="I285" i="4" s="1"/>
  <c r="G139" i="4"/>
  <c r="I139" i="4" s="1"/>
  <c r="G60" i="4"/>
  <c r="I60" i="4" s="1"/>
  <c r="G265" i="4"/>
  <c r="I265" i="4" s="1"/>
  <c r="E237" i="4"/>
  <c r="G237" i="4"/>
  <c r="I237" i="4" s="1"/>
  <c r="G215" i="4"/>
  <c r="I215" i="4" s="1"/>
  <c r="G131" i="4"/>
  <c r="I131" i="4" s="1"/>
  <c r="G159" i="4"/>
  <c r="I159" i="4" s="1"/>
  <c r="G193" i="4"/>
  <c r="I193" i="4" s="1"/>
  <c r="G57" i="4"/>
  <c r="I57" i="4" s="1"/>
  <c r="G291" i="4"/>
  <c r="I291" i="4" s="1"/>
  <c r="G287" i="4"/>
  <c r="I287" i="4" s="1"/>
  <c r="G58" i="4"/>
  <c r="I58" i="4" s="1"/>
  <c r="G82" i="4"/>
  <c r="I82" i="4" s="1"/>
  <c r="G97" i="4"/>
  <c r="I97" i="4" s="1"/>
  <c r="E306" i="4"/>
  <c r="G306" i="4"/>
  <c r="I306" i="4" s="1"/>
  <c r="G23" i="4"/>
  <c r="I23" i="4" s="1"/>
  <c r="G79" i="4"/>
  <c r="I79" i="4" s="1"/>
  <c r="G183" i="4"/>
  <c r="I183" i="4" s="1"/>
  <c r="G33" i="4"/>
  <c r="I33" i="4" s="1"/>
  <c r="G47" i="4"/>
  <c r="I47" i="4" s="1"/>
  <c r="G211" i="4"/>
  <c r="I211" i="4" s="1"/>
  <c r="G195" i="4"/>
  <c r="I195" i="4" s="1"/>
  <c r="G146" i="4"/>
  <c r="I146" i="4" s="1"/>
  <c r="E253" i="4"/>
  <c r="G253" i="4"/>
  <c r="I253" i="4" s="1"/>
  <c r="E293" i="4"/>
  <c r="G293" i="4"/>
  <c r="I293" i="4" s="1"/>
  <c r="E94" i="4"/>
  <c r="G94" i="4"/>
  <c r="I94" i="4" s="1"/>
  <c r="E244" i="4"/>
  <c r="G244" i="4"/>
  <c r="I244" i="4" s="1"/>
  <c r="E273" i="4"/>
  <c r="G273" i="4"/>
  <c r="I273" i="4" s="1"/>
  <c r="E278" i="4"/>
  <c r="G278" i="4"/>
  <c r="I278" i="4" s="1"/>
  <c r="G209" i="4"/>
  <c r="I209" i="4" s="1"/>
  <c r="E205" i="4"/>
  <c r="G205" i="4"/>
  <c r="I205" i="4" s="1"/>
  <c r="E30" i="4"/>
  <c r="G30" i="4"/>
  <c r="I30" i="4" s="1"/>
  <c r="G74" i="4"/>
  <c r="I74" i="4" s="1"/>
  <c r="G32" i="4"/>
  <c r="I32" i="4" s="1"/>
  <c r="G61" i="4"/>
  <c r="I61" i="4" s="1"/>
  <c r="G153" i="4"/>
  <c r="I153" i="4" s="1"/>
  <c r="G170" i="4"/>
  <c r="I170" i="4" s="1"/>
  <c r="G96" i="4"/>
  <c r="I96" i="4" s="1"/>
  <c r="G27" i="4"/>
  <c r="I27" i="4" s="1"/>
  <c r="G137" i="4"/>
  <c r="I137" i="4" s="1"/>
  <c r="G257" i="4"/>
  <c r="I257" i="4" s="1"/>
  <c r="G277" i="4"/>
  <c r="I277" i="4" s="1"/>
  <c r="G147" i="4"/>
  <c r="I147" i="4" s="1"/>
  <c r="G50" i="4"/>
  <c r="I50" i="4" s="1"/>
  <c r="G72" i="4"/>
  <c r="I72" i="4" s="1"/>
  <c r="G228" i="4"/>
  <c r="I228" i="4" s="1"/>
  <c r="G81" i="4"/>
  <c r="I81" i="4" s="1"/>
  <c r="G106" i="4"/>
  <c r="I106" i="4" s="1"/>
  <c r="G37" i="4"/>
  <c r="I37" i="4" s="1"/>
  <c r="G294" i="4"/>
  <c r="I294" i="4" s="1"/>
  <c r="G270" i="4"/>
  <c r="I270" i="4" s="1"/>
  <c r="G189" i="4"/>
  <c r="I189" i="4" s="1"/>
  <c r="G248" i="4"/>
  <c r="I248" i="4" s="1"/>
  <c r="E99" i="4"/>
  <c r="G99" i="4"/>
  <c r="I99" i="4" s="1"/>
  <c r="G45" i="4"/>
  <c r="I45" i="4" s="1"/>
  <c r="G305" i="4"/>
  <c r="I305" i="4" s="1"/>
  <c r="G75" i="4"/>
  <c r="I75" i="4" s="1"/>
  <c r="G221" i="4"/>
  <c r="I221" i="4" s="1"/>
  <c r="F271" i="4"/>
  <c r="F335" i="4"/>
  <c r="F258" i="4"/>
  <c r="F319" i="4"/>
  <c r="F41" i="4"/>
  <c r="F37" i="4"/>
  <c r="F253" i="4"/>
  <c r="F244" i="4"/>
  <c r="F45" i="4"/>
  <c r="F204" i="4"/>
  <c r="F146" i="4"/>
  <c r="F281" i="4"/>
  <c r="F297" i="4"/>
  <c r="F196" i="4"/>
  <c r="F132" i="4"/>
  <c r="F284" i="4"/>
  <c r="F277" i="4"/>
  <c r="F165" i="4"/>
  <c r="F291" i="4"/>
  <c r="F311" i="4"/>
  <c r="F225" i="4"/>
  <c r="F267" i="4"/>
  <c r="F199" i="4"/>
  <c r="F315" i="4"/>
  <c r="F121" i="4"/>
  <c r="F346" i="4"/>
  <c r="F174" i="4"/>
  <c r="F285" i="4"/>
  <c r="F148" i="4"/>
  <c r="F153" i="4"/>
  <c r="G12" i="4"/>
  <c r="I12" i="4" s="1"/>
  <c r="F183" i="4"/>
  <c r="F140" i="4"/>
  <c r="F131" i="4"/>
  <c r="F207" i="4"/>
  <c r="F12" i="4"/>
  <c r="H12" i="4" s="1"/>
  <c r="F330" i="4"/>
  <c r="F299" i="4"/>
  <c r="F138" i="4"/>
  <c r="F170" i="4"/>
  <c r="F307" i="4"/>
  <c r="F286" i="4"/>
  <c r="F39" i="4"/>
  <c r="F205" i="4"/>
  <c r="F99" i="4"/>
  <c r="F60" i="4"/>
  <c r="F232" i="4"/>
  <c r="F137" i="4"/>
  <c r="F124" i="4"/>
  <c r="F334" i="4"/>
  <c r="F71" i="4"/>
  <c r="F172" i="4"/>
  <c r="F338" i="4"/>
  <c r="F29" i="4"/>
  <c r="F33" i="4"/>
  <c r="F175" i="4"/>
  <c r="F259" i="4"/>
  <c r="F35" i="4"/>
  <c r="F306" i="4"/>
  <c r="F176" i="4"/>
  <c r="F151" i="4"/>
  <c r="F283" i="4"/>
  <c r="F74" i="4"/>
  <c r="F298" i="4"/>
  <c r="F257" i="4"/>
  <c r="F215" i="4"/>
  <c r="F316" i="4"/>
  <c r="F303" i="4"/>
  <c r="F254" i="4"/>
  <c r="F193" i="4"/>
  <c r="F230" i="4"/>
  <c r="F109" i="4"/>
  <c r="F323" i="4"/>
  <c r="F250" i="4"/>
  <c r="F322" i="4"/>
  <c r="F256" i="4"/>
  <c r="F339" i="4"/>
  <c r="F15" i="4"/>
  <c r="H15" i="4" s="1"/>
  <c r="F160" i="4"/>
  <c r="F278" i="4"/>
  <c r="F327" i="4"/>
  <c r="F117" i="4"/>
  <c r="F312" i="4"/>
  <c r="F191" i="4"/>
  <c r="F47" i="4"/>
  <c r="F119" i="4"/>
  <c r="F255" i="4"/>
  <c r="F162" i="4"/>
  <c r="F270" i="4"/>
  <c r="F252" i="4"/>
  <c r="F211" i="4"/>
  <c r="F333" i="4"/>
  <c r="F133" i="4"/>
  <c r="F129" i="4"/>
  <c r="F224" i="4"/>
  <c r="F233" i="4"/>
  <c r="F139" i="4"/>
  <c r="F238" i="4"/>
  <c r="F219" i="4"/>
  <c r="F305" i="4"/>
  <c r="F265" i="4"/>
  <c r="F302" i="4"/>
  <c r="F141" i="4"/>
  <c r="F100" i="4"/>
  <c r="F120" i="4"/>
  <c r="F171" i="4"/>
  <c r="F178" i="4"/>
  <c r="F75" i="4"/>
  <c r="F350" i="4"/>
  <c r="F123" i="4"/>
  <c r="F221" i="4"/>
  <c r="F89" i="4"/>
  <c r="F87" i="4"/>
  <c r="F203" i="4"/>
  <c r="F61" i="4"/>
  <c r="F345" i="4"/>
  <c r="F314" i="4"/>
  <c r="F77" i="4"/>
  <c r="F351" i="4"/>
  <c r="F88" i="4"/>
  <c r="F190" i="4"/>
  <c r="F118" i="4"/>
  <c r="F279" i="4"/>
  <c r="F152" i="4"/>
  <c r="F220" i="4"/>
  <c r="F313" i="4"/>
  <c r="F149" i="4"/>
  <c r="F116" i="4"/>
  <c r="F5" i="4"/>
  <c r="H5" i="4" s="1"/>
  <c r="F28" i="4"/>
  <c r="F342" i="4"/>
  <c r="F264" i="4"/>
  <c r="F180" i="4"/>
  <c r="F343" i="4"/>
  <c r="F274" i="4"/>
  <c r="F202" i="4"/>
  <c r="F197" i="4"/>
  <c r="F20" i="4"/>
  <c r="H20" i="4" s="1"/>
  <c r="F262" i="4"/>
  <c r="F24" i="4"/>
  <c r="F247" i="4"/>
  <c r="F188" i="4"/>
  <c r="F143" i="4"/>
  <c r="F336" i="4"/>
  <c r="F276" i="4"/>
  <c r="F122" i="4"/>
  <c r="F231" i="4"/>
  <c r="F292" i="4"/>
  <c r="F226" i="4"/>
  <c r="F301" i="4"/>
  <c r="F332" i="4"/>
  <c r="F142" i="4"/>
  <c r="F182" i="4"/>
  <c r="F194" i="4"/>
  <c r="F340" i="4"/>
  <c r="F266" i="4"/>
  <c r="F213" i="4"/>
  <c r="F263" i="4"/>
  <c r="F90" i="4"/>
  <c r="F19" i="4"/>
  <c r="H19" i="4" s="1"/>
  <c r="F111" i="4"/>
  <c r="F235" i="4"/>
  <c r="F192" i="4"/>
  <c r="F21" i="4"/>
  <c r="F31" i="4"/>
  <c r="F209" i="4"/>
  <c r="F242" i="4"/>
  <c r="F349" i="4"/>
  <c r="F157" i="4"/>
  <c r="F156" i="4"/>
  <c r="F13" i="4"/>
  <c r="H13" i="4" s="1"/>
  <c r="F34" i="4"/>
  <c r="F293" i="4"/>
  <c r="F214" i="4"/>
  <c r="F324" i="4"/>
  <c r="F164" i="4"/>
  <c r="F94" i="4"/>
  <c r="F275" i="4"/>
  <c r="F14" i="4"/>
  <c r="H14" i="4" s="1"/>
  <c r="F49" i="4"/>
  <c r="F159" i="4"/>
  <c r="F104" i="4"/>
  <c r="F105" i="4"/>
  <c r="F208" i="4"/>
  <c r="F72" i="4"/>
  <c r="F106" i="4"/>
  <c r="F110" i="4"/>
  <c r="F63" i="4"/>
  <c r="F161" i="4"/>
  <c r="F30" i="4"/>
  <c r="F78" i="4"/>
  <c r="F65" i="4"/>
  <c r="F98" i="4"/>
  <c r="F217" i="4"/>
  <c r="F325" i="4"/>
  <c r="F318" i="4"/>
  <c r="F229" i="4"/>
  <c r="F18" i="4"/>
  <c r="H18" i="4" s="1"/>
  <c r="F67" i="4"/>
  <c r="F352" i="4"/>
  <c r="F272" i="4"/>
  <c r="F344" i="4"/>
  <c r="F40" i="4"/>
  <c r="F245" i="4"/>
  <c r="F177" i="4"/>
  <c r="F144" i="4"/>
  <c r="F86" i="4"/>
  <c r="F128" i="4"/>
  <c r="F92" i="4"/>
  <c r="F331" i="4"/>
  <c r="F222" i="4"/>
  <c r="F198" i="4"/>
  <c r="F309" i="4"/>
  <c r="F249" i="4"/>
  <c r="F169" i="4"/>
  <c r="F26" i="4"/>
  <c r="F147" i="4"/>
  <c r="F10" i="4"/>
  <c r="H10" i="4" s="1"/>
  <c r="F50" i="4"/>
  <c r="F320" i="4"/>
  <c r="F280" i="4"/>
  <c r="F216" i="4"/>
  <c r="F341" i="4"/>
  <c r="F134" i="4"/>
  <c r="F206" i="4"/>
  <c r="F23" i="4"/>
  <c r="F36" i="4"/>
  <c r="F185" i="4"/>
  <c r="F268" i="4"/>
  <c r="F166" i="4"/>
  <c r="F85" i="4"/>
  <c r="F328" i="4"/>
  <c r="F186" i="4"/>
  <c r="F246" i="4"/>
  <c r="F347" i="4"/>
  <c r="F195" i="4"/>
  <c r="F251" i="4"/>
  <c r="F260" i="4"/>
  <c r="F236" i="4"/>
  <c r="F130" i="4"/>
  <c r="F273" i="4"/>
  <c r="F227" i="4"/>
  <c r="F237" i="4"/>
  <c r="F113" i="4"/>
  <c r="F308" i="4"/>
  <c r="F243" i="4"/>
  <c r="F25" i="4"/>
  <c r="F70" i="4"/>
  <c r="F184" i="4"/>
  <c r="F218" i="4"/>
  <c r="F326" i="4"/>
  <c r="F83" i="4"/>
  <c r="F135" i="4"/>
  <c r="F181" i="4"/>
  <c r="F55" i="4"/>
  <c r="F269" i="4"/>
  <c r="F82" i="4"/>
  <c r="F52" i="4"/>
  <c r="F22" i="4"/>
  <c r="F62" i="4"/>
  <c r="F290" i="4"/>
  <c r="F240" i="4"/>
  <c r="F114" i="4"/>
  <c r="F93" i="4"/>
  <c r="F201" i="4"/>
  <c r="F155" i="4"/>
  <c r="F81" i="4"/>
  <c r="F16" i="4"/>
  <c r="H16" i="4" s="1"/>
  <c r="F200" i="4"/>
  <c r="F64" i="4"/>
  <c r="F115" i="4"/>
  <c r="F66" i="4"/>
  <c r="F58" i="4"/>
  <c r="F54" i="4"/>
  <c r="F6" i="4"/>
  <c r="H6" i="4" s="1"/>
  <c r="F17" i="4"/>
  <c r="H17" i="4" s="1"/>
  <c r="F317" i="4"/>
  <c r="F167" i="4"/>
  <c r="F241" i="4"/>
  <c r="F43" i="4"/>
  <c r="F56" i="4"/>
  <c r="F80" i="4"/>
  <c r="F91" i="4"/>
  <c r="F46" i="4"/>
  <c r="F288" i="4"/>
  <c r="F173" i="4"/>
  <c r="F53" i="4"/>
  <c r="F187" i="4"/>
  <c r="F59" i="4"/>
  <c r="F158" i="4"/>
  <c r="F96" i="4"/>
  <c r="F9" i="4"/>
  <c r="H9" i="4" s="1"/>
  <c r="F289" i="4"/>
  <c r="F282" i="4"/>
  <c r="F223" i="4"/>
  <c r="F304" i="4"/>
  <c r="F101" i="4"/>
  <c r="F295" i="4"/>
  <c r="F179" i="4"/>
  <c r="F287" i="4"/>
  <c r="F44" i="4"/>
  <c r="F102" i="4"/>
  <c r="F76" i="4"/>
  <c r="F228" i="4"/>
  <c r="I4" i="4"/>
  <c r="F136" i="4"/>
  <c r="F97" i="4"/>
  <c r="F126" i="4"/>
  <c r="F38" i="4"/>
  <c r="F8" i="4"/>
  <c r="H8" i="4" s="1"/>
  <c r="F112" i="4"/>
  <c r="F300" i="4"/>
  <c r="F310" i="4"/>
  <c r="F84" i="4"/>
  <c r="F294" i="4"/>
  <c r="F189" i="4"/>
  <c r="F248" i="4"/>
  <c r="F125" i="4"/>
  <c r="F329" i="4"/>
  <c r="F234" i="4"/>
  <c r="F69" i="4"/>
  <c r="F168" i="4"/>
  <c r="F261" i="4"/>
  <c r="F296" i="4"/>
  <c r="F48" i="4"/>
  <c r="F95" i="4"/>
  <c r="F42" i="4"/>
  <c r="F57" i="4"/>
  <c r="F7" i="4"/>
  <c r="H7" i="4" s="1"/>
  <c r="F154" i="4"/>
  <c r="F51" i="4"/>
  <c r="F32" i="4"/>
  <c r="F27" i="4"/>
  <c r="F68" i="4"/>
  <c r="F108" i="4"/>
  <c r="F73" i="4"/>
  <c r="F107" i="4"/>
  <c r="F103" i="4"/>
  <c r="F150" i="4"/>
  <c r="F321" i="4"/>
  <c r="F127" i="4"/>
  <c r="F145" i="4"/>
  <c r="F210" i="4"/>
  <c r="F3" i="4"/>
  <c r="H3" i="4" s="1"/>
  <c r="F4" i="4"/>
  <c r="H4" i="4" s="1"/>
  <c r="R15" i="4" s="1"/>
  <c r="F163" i="4"/>
  <c r="F239" i="4"/>
  <c r="F79" i="4"/>
  <c r="F348" i="4"/>
  <c r="F11" i="4"/>
  <c r="H11" i="4" s="1"/>
  <c r="F212" i="4"/>
  <c r="F337" i="4"/>
  <c r="R16" i="4" l="1"/>
  <c r="R3" i="4"/>
  <c r="J7" i="2" s="1"/>
  <c r="N257" i="4"/>
  <c r="O257" i="4" s="1"/>
  <c r="M6051" i="6" s="1"/>
  <c r="N64" i="4"/>
  <c r="O64" i="4" s="1"/>
  <c r="M1419" i="6" s="1"/>
  <c r="N355" i="4"/>
  <c r="O355" i="4" s="1"/>
  <c r="N203" i="4"/>
  <c r="O203" i="4" s="1"/>
  <c r="M4755" i="6" s="1"/>
  <c r="N346" i="4"/>
  <c r="O346" i="4" s="1"/>
  <c r="N22" i="4"/>
  <c r="O22" i="4" s="1"/>
  <c r="M411" i="6" s="1"/>
  <c r="N19" i="4"/>
  <c r="O19" i="4" s="1"/>
  <c r="M339" i="6" s="1"/>
  <c r="N140" i="4"/>
  <c r="O140" i="4" s="1"/>
  <c r="M3243" i="6" s="1"/>
  <c r="N52" i="4"/>
  <c r="O52" i="4" s="1"/>
  <c r="M1131" i="6" s="1"/>
  <c r="N87" i="4"/>
  <c r="O87" i="4" s="1"/>
  <c r="M1971" i="6" s="1"/>
  <c r="N91" i="4"/>
  <c r="O91" i="4" s="1"/>
  <c r="M2067" i="6" s="1"/>
  <c r="N223" i="4"/>
  <c r="O223" i="4" s="1"/>
  <c r="M5235" i="6" s="1"/>
  <c r="N20" i="4"/>
  <c r="O20" i="4" s="1"/>
  <c r="M363" i="6" s="1"/>
  <c r="N148" i="4"/>
  <c r="O148" i="4" s="1"/>
  <c r="M3435" i="6" s="1"/>
  <c r="N195" i="4"/>
  <c r="O195" i="4" s="1"/>
  <c r="M4563" i="6" s="1"/>
  <c r="N176" i="4"/>
  <c r="O176" i="4" s="1"/>
  <c r="M4107" i="6" s="1"/>
  <c r="N142" i="4"/>
  <c r="O142" i="4" s="1"/>
  <c r="M3291" i="6" s="1"/>
  <c r="N264" i="4"/>
  <c r="O264" i="4" s="1"/>
  <c r="M6219" i="6" s="1"/>
  <c r="N263" i="4"/>
  <c r="O263" i="4" s="1"/>
  <c r="M6195" i="6" s="1"/>
  <c r="N114" i="4"/>
  <c r="O114" i="4" s="1"/>
  <c r="M2619" i="6" s="1"/>
  <c r="N312" i="4"/>
  <c r="O312" i="4" s="1"/>
  <c r="M7371" i="6" s="1"/>
  <c r="N271" i="4"/>
  <c r="O271" i="4" s="1"/>
  <c r="M6387" i="6" s="1"/>
  <c r="N277" i="4"/>
  <c r="O277" i="4" s="1"/>
  <c r="M6531" i="6" s="1"/>
  <c r="N303" i="4"/>
  <c r="O303" i="4" s="1"/>
  <c r="M7155" i="6" s="1"/>
  <c r="N130" i="4"/>
  <c r="O130" i="4" s="1"/>
  <c r="M3003" i="6" s="1"/>
  <c r="N281" i="4"/>
  <c r="O281" i="4" s="1"/>
  <c r="M6627" i="6" s="1"/>
  <c r="N29" i="4"/>
  <c r="O29" i="4" s="1"/>
  <c r="M579" i="6" s="1"/>
  <c r="N119" i="4"/>
  <c r="O119" i="4" s="1"/>
  <c r="M2739" i="6" s="1"/>
  <c r="N227" i="4"/>
  <c r="O227" i="4" s="1"/>
  <c r="M5331" i="6" s="1"/>
  <c r="N27" i="4"/>
  <c r="O27" i="4" s="1"/>
  <c r="M531" i="6" s="1"/>
  <c r="N314" i="4"/>
  <c r="O314" i="4" s="1"/>
  <c r="M7419" i="6" s="1"/>
  <c r="N166" i="4"/>
  <c r="O166" i="4" s="1"/>
  <c r="M3867" i="6" s="1"/>
  <c r="N207" i="4"/>
  <c r="O207" i="4" s="1"/>
  <c r="M4851" i="6" s="1"/>
  <c r="N241" i="4"/>
  <c r="O241" i="4" s="1"/>
  <c r="M5667" i="6" s="1"/>
  <c r="N63" i="4"/>
  <c r="O63" i="4" s="1"/>
  <c r="M1395" i="6" s="1"/>
  <c r="N115" i="4"/>
  <c r="O115" i="4" s="1"/>
  <c r="M2643" i="6" s="1"/>
  <c r="N146" i="4"/>
  <c r="O146" i="4" s="1"/>
  <c r="M3387" i="6" s="1"/>
  <c r="N258" i="4"/>
  <c r="O258" i="4" s="1"/>
  <c r="M6075" i="6" s="1"/>
  <c r="N75" i="4"/>
  <c r="O75" i="4" s="1"/>
  <c r="M1683" i="6" s="1"/>
  <c r="N262" i="4"/>
  <c r="O262" i="4" s="1"/>
  <c r="M6171" i="6" s="1"/>
  <c r="N90" i="4"/>
  <c r="O90" i="4" s="1"/>
  <c r="M2043" i="6" s="1"/>
  <c r="N180" i="4"/>
  <c r="O180" i="4" s="1"/>
  <c r="M4203" i="6" s="1"/>
  <c r="N235" i="4"/>
  <c r="O235" i="4" s="1"/>
  <c r="M5523" i="6" s="1"/>
  <c r="N350" i="4"/>
  <c r="O350" i="4" s="1"/>
  <c r="N135" i="4"/>
  <c r="O135" i="4" s="1"/>
  <c r="M3123" i="6" s="1"/>
  <c r="N10" i="4"/>
  <c r="O10" i="4" s="1"/>
  <c r="M123" i="6" s="1"/>
  <c r="M11" i="2" s="1"/>
  <c r="N74" i="4"/>
  <c r="O74" i="4" s="1"/>
  <c r="M1659" i="6" s="1"/>
  <c r="N123" i="4"/>
  <c r="O123" i="4" s="1"/>
  <c r="M2835" i="6" s="1"/>
  <c r="N255" i="4"/>
  <c r="O255" i="4" s="1"/>
  <c r="M6003" i="6" s="1"/>
  <c r="N59" i="4"/>
  <c r="O59" i="4" s="1"/>
  <c r="M1299" i="6" s="1"/>
  <c r="N108" i="4"/>
  <c r="O108" i="4" s="1"/>
  <c r="M2475" i="6" s="1"/>
  <c r="N283" i="4"/>
  <c r="O283" i="4" s="1"/>
  <c r="M6675" i="6" s="1"/>
  <c r="N285" i="4"/>
  <c r="O285" i="4" s="1"/>
  <c r="M6723" i="6" s="1"/>
  <c r="N77" i="4"/>
  <c r="O77" i="4" s="1"/>
  <c r="M1731" i="6" s="1"/>
  <c r="N340" i="4"/>
  <c r="O340" i="4" s="1"/>
  <c r="N332" i="4"/>
  <c r="O332" i="4" s="1"/>
  <c r="N96" i="4"/>
  <c r="O96" i="4" s="1"/>
  <c r="M2187" i="6" s="1"/>
  <c r="N173" i="4"/>
  <c r="O173" i="4" s="1"/>
  <c r="M4035" i="6" s="1"/>
  <c r="N66" i="4"/>
  <c r="O66" i="4" s="1"/>
  <c r="M1467" i="6" s="1"/>
  <c r="N144" i="4"/>
  <c r="O144" i="4" s="1"/>
  <c r="M3339" i="6" s="1"/>
  <c r="N347" i="4"/>
  <c r="O347" i="4" s="1"/>
  <c r="N124" i="4"/>
  <c r="O124" i="4" s="1"/>
  <c r="M2859" i="6" s="1"/>
  <c r="N136" i="4"/>
  <c r="O136" i="4" s="1"/>
  <c r="M3147" i="6" s="1"/>
  <c r="N230" i="4"/>
  <c r="O230" i="4" s="1"/>
  <c r="M5403" i="6" s="1"/>
  <c r="N337" i="4"/>
  <c r="O337" i="4" s="1"/>
  <c r="N296" i="4"/>
  <c r="O296" i="4" s="1"/>
  <c r="M6987" i="6" s="1"/>
  <c r="N298" i="4"/>
  <c r="O298" i="4" s="1"/>
  <c r="M7035" i="6" s="1"/>
  <c r="N120" i="4"/>
  <c r="O120" i="4" s="1"/>
  <c r="M2763" i="6" s="1"/>
  <c r="N70" i="4"/>
  <c r="O70" i="4" s="1"/>
  <c r="M1563" i="6" s="1"/>
  <c r="N6" i="4"/>
  <c r="N221" i="4"/>
  <c r="O221" i="4" s="1"/>
  <c r="M5187" i="6" s="1"/>
  <c r="N201" i="4"/>
  <c r="O201" i="4" s="1"/>
  <c r="M4707" i="6" s="1"/>
  <c r="N274" i="4"/>
  <c r="O274" i="4" s="1"/>
  <c r="M6459" i="6" s="1"/>
  <c r="N62" i="4"/>
  <c r="O62" i="4" s="1"/>
  <c r="M1371" i="6" s="1"/>
  <c r="N242" i="4"/>
  <c r="O242" i="4" s="1"/>
  <c r="M5691" i="6" s="1"/>
  <c r="N153" i="4"/>
  <c r="O153" i="4" s="1"/>
  <c r="M3555" i="6" s="1"/>
  <c r="N206" i="4"/>
  <c r="O206" i="4" s="1"/>
  <c r="M4827" i="6" s="1"/>
  <c r="N254" i="4"/>
  <c r="O254" i="4" s="1"/>
  <c r="M5979" i="6" s="1"/>
  <c r="N226" i="4"/>
  <c r="O226" i="4" s="1"/>
  <c r="M5307" i="6" s="1"/>
  <c r="N292" i="4"/>
  <c r="O292" i="4" s="1"/>
  <c r="M6891" i="6" s="1"/>
  <c r="N304" i="4"/>
  <c r="O304" i="4" s="1"/>
  <c r="M7179" i="6" s="1"/>
  <c r="N317" i="4"/>
  <c r="O317" i="4" s="1"/>
  <c r="M7491" i="6" s="1"/>
  <c r="N9" i="4"/>
  <c r="O9" i="4" s="1"/>
  <c r="M99" i="6" s="1"/>
  <c r="M10" i="2" s="1"/>
  <c r="N231" i="4"/>
  <c r="O231" i="4" s="1"/>
  <c r="M5427" i="6" s="1"/>
  <c r="N141" i="4"/>
  <c r="O141" i="4" s="1"/>
  <c r="M3267" i="6" s="1"/>
  <c r="N290" i="4"/>
  <c r="O290" i="4" s="1"/>
  <c r="M6843" i="6" s="1"/>
  <c r="N320" i="4"/>
  <c r="O320" i="4" s="1"/>
  <c r="M7563" i="6" s="1"/>
  <c r="N331" i="4"/>
  <c r="O331" i="4" s="1"/>
  <c r="N294" i="4"/>
  <c r="O294" i="4" s="1"/>
  <c r="M6939" i="6" s="1"/>
  <c r="N171" i="4"/>
  <c r="O171" i="4" s="1"/>
  <c r="M3987" i="6" s="1"/>
  <c r="N313" i="4"/>
  <c r="O313" i="4" s="1"/>
  <c r="M7395" i="6" s="1"/>
  <c r="N280" i="4"/>
  <c r="O280" i="4" s="1"/>
  <c r="M6603" i="6" s="1"/>
  <c r="N46" i="4"/>
  <c r="O46" i="4" s="1"/>
  <c r="M987" i="6" s="1"/>
  <c r="N98" i="4"/>
  <c r="O98" i="4" s="1"/>
  <c r="M2235" i="6" s="1"/>
  <c r="N42" i="4"/>
  <c r="O42" i="4" s="1"/>
  <c r="M891" i="6" s="1"/>
  <c r="N11" i="4"/>
  <c r="O11" i="4" s="1"/>
  <c r="M147" i="6" s="1"/>
  <c r="M12" i="2" s="1"/>
  <c r="N192" i="4"/>
  <c r="O192" i="4" s="1"/>
  <c r="M4491" i="6" s="1"/>
  <c r="N315" i="4"/>
  <c r="O315" i="4" s="1"/>
  <c r="M7443" i="6" s="1"/>
  <c r="N163" i="4"/>
  <c r="O163" i="4" s="1"/>
  <c r="M3795" i="6" s="1"/>
  <c r="N145" i="4"/>
  <c r="O145" i="4" s="1"/>
  <c r="M3363" i="6" s="1"/>
  <c r="N72" i="4"/>
  <c r="O72" i="4" s="1"/>
  <c r="M1611" i="6" s="1"/>
  <c r="N197" i="4"/>
  <c r="O197" i="4" s="1"/>
  <c r="M4611" i="6" s="1"/>
  <c r="N321" i="4"/>
  <c r="O321" i="4" s="1"/>
  <c r="N345" i="4"/>
  <c r="O345" i="4" s="1"/>
  <c r="N170" i="4"/>
  <c r="O170" i="4" s="1"/>
  <c r="M3963" i="6" s="1"/>
  <c r="N238" i="4"/>
  <c r="O238" i="4" s="1"/>
  <c r="M5595" i="6" s="1"/>
  <c r="N246" i="4"/>
  <c r="O246" i="4" s="1"/>
  <c r="M5787" i="6" s="1"/>
  <c r="N237" i="4"/>
  <c r="O237" i="4" s="1"/>
  <c r="M5571" i="6" s="1"/>
  <c r="N302" i="4"/>
  <c r="O302" i="4" s="1"/>
  <c r="M7131" i="6" s="1"/>
  <c r="N250" i="4"/>
  <c r="O250" i="4" s="1"/>
  <c r="M5883" i="6" s="1"/>
  <c r="N147" i="4"/>
  <c r="O147" i="4" s="1"/>
  <c r="M3411" i="6" s="1"/>
  <c r="N324" i="4"/>
  <c r="O324" i="4" s="1"/>
  <c r="N247" i="4"/>
  <c r="O247" i="4" s="1"/>
  <c r="M5811" i="6" s="1"/>
  <c r="N69" i="4"/>
  <c r="O69" i="4" s="1"/>
  <c r="M1539" i="6" s="1"/>
  <c r="N133" i="4"/>
  <c r="O133" i="4" s="1"/>
  <c r="M3075" i="6" s="1"/>
  <c r="N175" i="4"/>
  <c r="O175" i="4" s="1"/>
  <c r="M4083" i="6" s="1"/>
  <c r="N318" i="4"/>
  <c r="O318" i="4" s="1"/>
  <c r="M7515" i="6" s="1"/>
  <c r="N84" i="4"/>
  <c r="O84" i="4" s="1"/>
  <c r="M1899" i="6" s="1"/>
  <c r="N71" i="4"/>
  <c r="O71" i="4" s="1"/>
  <c r="M1587" i="6" s="1"/>
  <c r="N94" i="4"/>
  <c r="O94" i="4" s="1"/>
  <c r="M2139" i="6" s="1"/>
  <c r="N310" i="4"/>
  <c r="O310" i="4" s="1"/>
  <c r="M7323" i="6" s="1"/>
  <c r="N68" i="4"/>
  <c r="O68" i="4" s="1"/>
  <c r="M1515" i="6" s="1"/>
  <c r="N225" i="4"/>
  <c r="O225" i="4" s="1"/>
  <c r="M5283" i="6" s="1"/>
  <c r="N61" i="4"/>
  <c r="O61" i="4" s="1"/>
  <c r="M1347" i="6" s="1"/>
  <c r="N198" i="4"/>
  <c r="O198" i="4" s="1"/>
  <c r="M4635" i="6" s="1"/>
  <c r="N37" i="4"/>
  <c r="O37" i="4" s="1"/>
  <c r="M771" i="6" s="1"/>
  <c r="N149" i="4"/>
  <c r="O149" i="4" s="1"/>
  <c r="M3459" i="6" s="1"/>
  <c r="N86" i="4"/>
  <c r="O86" i="4" s="1"/>
  <c r="M1947" i="6" s="1"/>
  <c r="N287" i="4"/>
  <c r="O287" i="4" s="1"/>
  <c r="M6771" i="6" s="1"/>
  <c r="N99" i="4"/>
  <c r="O99" i="4" s="1"/>
  <c r="M2259" i="6" s="1"/>
  <c r="N236" i="4"/>
  <c r="O236" i="4" s="1"/>
  <c r="M5547" i="6" s="1"/>
  <c r="N228" i="4"/>
  <c r="O228" i="4" s="1"/>
  <c r="M5355" i="6" s="1"/>
  <c r="N138" i="4"/>
  <c r="O138" i="4" s="1"/>
  <c r="M3195" i="6" s="1"/>
  <c r="N282" i="4"/>
  <c r="O282" i="4" s="1"/>
  <c r="M6651" i="6" s="1"/>
  <c r="N336" i="4"/>
  <c r="O336" i="4" s="1"/>
  <c r="N105" i="4"/>
  <c r="O105" i="4" s="1"/>
  <c r="M2403" i="6" s="1"/>
  <c r="N21" i="4"/>
  <c r="O21" i="4" s="1"/>
  <c r="M387" i="6" s="1"/>
  <c r="N343" i="4"/>
  <c r="O343" i="4" s="1"/>
  <c r="N158" i="4"/>
  <c r="O158" i="4" s="1"/>
  <c r="M3675" i="6" s="1"/>
  <c r="N162" i="4"/>
  <c r="O162" i="4" s="1"/>
  <c r="M3771" i="6" s="1"/>
  <c r="N100" i="4"/>
  <c r="O100" i="4" s="1"/>
  <c r="M2283" i="6" s="1"/>
  <c r="N85" i="4"/>
  <c r="O85" i="4" s="1"/>
  <c r="M1923" i="6" s="1"/>
  <c r="N196" i="4"/>
  <c r="O196" i="4" s="1"/>
  <c r="M4587" i="6" s="1"/>
  <c r="N101" i="4"/>
  <c r="O101" i="4" s="1"/>
  <c r="M2307" i="6" s="1"/>
  <c r="N205" i="4"/>
  <c r="O205" i="4" s="1"/>
  <c r="M4803" i="6" s="1"/>
  <c r="N216" i="4"/>
  <c r="O216" i="4" s="1"/>
  <c r="M5067" i="6" s="1"/>
  <c r="N329" i="4"/>
  <c r="O329" i="4" s="1"/>
  <c r="N194" i="4"/>
  <c r="O194" i="4" s="1"/>
  <c r="M4539" i="6" s="1"/>
  <c r="N348" i="4"/>
  <c r="O348" i="4" s="1"/>
  <c r="N193" i="4"/>
  <c r="O193" i="4" s="1"/>
  <c r="M4515" i="6" s="1"/>
  <c r="N121" i="4"/>
  <c r="O121" i="4" s="1"/>
  <c r="M2787" i="6" s="1"/>
  <c r="N256" i="4"/>
  <c r="O256" i="4" s="1"/>
  <c r="M6027" i="6" s="1"/>
  <c r="N57" i="4"/>
  <c r="O57" i="4" s="1"/>
  <c r="M1251" i="6" s="1"/>
  <c r="N17" i="4"/>
  <c r="O17" i="4" s="1"/>
  <c r="M291" i="6" s="1"/>
  <c r="N117" i="4"/>
  <c r="O117" i="4" s="1"/>
  <c r="M2691" i="6" s="1"/>
  <c r="N160" i="4"/>
  <c r="O160" i="4" s="1"/>
  <c r="M3723" i="6" s="1"/>
  <c r="N165" i="4"/>
  <c r="O165" i="4" s="1"/>
  <c r="M3843" i="6" s="1"/>
  <c r="N110" i="4"/>
  <c r="O110" i="4" s="1"/>
  <c r="M2523" i="6" s="1"/>
  <c r="N222" i="4"/>
  <c r="O222" i="4" s="1"/>
  <c r="M5211" i="6" s="1"/>
  <c r="N50" i="4"/>
  <c r="O50" i="4" s="1"/>
  <c r="M1083" i="6" s="1"/>
  <c r="N82" i="4"/>
  <c r="O82" i="4" s="1"/>
  <c r="M1851" i="6" s="1"/>
  <c r="N349" i="4"/>
  <c r="O349" i="4" s="1"/>
  <c r="N325" i="4"/>
  <c r="O325" i="4" s="1"/>
  <c r="N31" i="4"/>
  <c r="O31" i="4" s="1"/>
  <c r="M627" i="6" s="1"/>
  <c r="N13" i="4"/>
  <c r="O13" i="4" s="1"/>
  <c r="M195" i="6" s="1"/>
  <c r="M14" i="2" s="1"/>
  <c r="N265" i="4"/>
  <c r="O265" i="4" s="1"/>
  <c r="M6243" i="6" s="1"/>
  <c r="N102" i="4"/>
  <c r="O102" i="4" s="1"/>
  <c r="M2331" i="6" s="1"/>
  <c r="N293" i="4"/>
  <c r="O293" i="4" s="1"/>
  <c r="M6915" i="6" s="1"/>
  <c r="N25" i="4"/>
  <c r="O25" i="4" s="1"/>
  <c r="M483" i="6" s="1"/>
  <c r="N32" i="4"/>
  <c r="O32" i="4" s="1"/>
  <c r="M651" i="6" s="1"/>
  <c r="N300" i="4"/>
  <c r="O300" i="4" s="1"/>
  <c r="M7083" i="6" s="1"/>
  <c r="N244" i="4"/>
  <c r="O244" i="4" s="1"/>
  <c r="M5739" i="6" s="1"/>
  <c r="N341" i="4"/>
  <c r="O341" i="4" s="1"/>
  <c r="N23" i="4"/>
  <c r="O23" i="4" s="1"/>
  <c r="M435" i="6" s="1"/>
  <c r="N156" i="4"/>
  <c r="O156" i="4" s="1"/>
  <c r="M3627" i="6" s="1"/>
  <c r="N295" i="4"/>
  <c r="O295" i="4" s="1"/>
  <c r="M6963" i="6" s="1"/>
  <c r="N191" i="4"/>
  <c r="O191" i="4" s="1"/>
  <c r="M4467" i="6" s="1"/>
  <c r="N352" i="4"/>
  <c r="O352" i="4" s="1"/>
  <c r="N308" i="4"/>
  <c r="O308" i="4" s="1"/>
  <c r="M7275" i="6" s="1"/>
  <c r="N204" i="4"/>
  <c r="O204" i="4" s="1"/>
  <c r="M4779" i="6" s="1"/>
  <c r="N154" i="4"/>
  <c r="O154" i="4" s="1"/>
  <c r="M3579" i="6" s="1"/>
  <c r="N243" i="4"/>
  <c r="O243" i="4" s="1"/>
  <c r="M5715" i="6" s="1"/>
  <c r="N305" i="4"/>
  <c r="O305" i="4" s="1"/>
  <c r="M7203" i="6" s="1"/>
  <c r="N342" i="4"/>
  <c r="O342" i="4" s="1"/>
  <c r="N289" i="4"/>
  <c r="O289" i="4" s="1"/>
  <c r="M6819" i="6" s="1"/>
  <c r="N157" i="4"/>
  <c r="O157" i="4" s="1"/>
  <c r="M3651" i="6" s="1"/>
  <c r="N36" i="4"/>
  <c r="O36" i="4" s="1"/>
  <c r="M747" i="6" s="1"/>
  <c r="N272" i="4"/>
  <c r="O272" i="4" s="1"/>
  <c r="M6411" i="6" s="1"/>
  <c r="N182" i="4"/>
  <c r="O182" i="4" s="1"/>
  <c r="M4251" i="6" s="1"/>
  <c r="N40" i="4"/>
  <c r="O40" i="4" s="1"/>
  <c r="M843" i="6" s="1"/>
  <c r="N28" i="4"/>
  <c r="O28" i="4" s="1"/>
  <c r="M555" i="6" s="1"/>
  <c r="N297" i="4"/>
  <c r="O297" i="4" s="1"/>
  <c r="M7011" i="6" s="1"/>
  <c r="N39" i="4"/>
  <c r="O39" i="4" s="1"/>
  <c r="M819" i="6" s="1"/>
  <c r="N60" i="4"/>
  <c r="O60" i="4" s="1"/>
  <c r="M1323" i="6" s="1"/>
  <c r="N199" i="4"/>
  <c r="O199" i="4" s="1"/>
  <c r="M4659" i="6" s="1"/>
  <c r="N113" i="4"/>
  <c r="O113" i="4" s="1"/>
  <c r="M2595" i="6" s="1"/>
  <c r="N81" i="4"/>
  <c r="O81" i="4" s="1"/>
  <c r="M1827" i="6" s="1"/>
  <c r="N209" i="4"/>
  <c r="O209" i="4" s="1"/>
  <c r="M4899" i="6" s="1"/>
  <c r="N76" i="4"/>
  <c r="O76" i="4" s="1"/>
  <c r="M1707" i="6" s="1"/>
  <c r="N326" i="4"/>
  <c r="O326" i="4" s="1"/>
  <c r="N200" i="4"/>
  <c r="O200" i="4" s="1"/>
  <c r="M4683" i="6" s="1"/>
  <c r="N152" i="4"/>
  <c r="O152" i="4" s="1"/>
  <c r="M3531" i="6" s="1"/>
  <c r="N178" i="4"/>
  <c r="O178" i="4" s="1"/>
  <c r="M4155" i="6" s="1"/>
  <c r="N288" i="4"/>
  <c r="O288" i="4" s="1"/>
  <c r="M6795" i="6" s="1"/>
  <c r="N253" i="4"/>
  <c r="O253" i="4" s="1"/>
  <c r="M5955" i="6" s="1"/>
  <c r="N103" i="4"/>
  <c r="O103" i="4" s="1"/>
  <c r="M2355" i="6" s="1"/>
  <c r="N284" i="4"/>
  <c r="O284" i="4" s="1"/>
  <c r="M6699" i="6" s="1"/>
  <c r="N164" i="4"/>
  <c r="O164" i="4" s="1"/>
  <c r="M3819" i="6" s="1"/>
  <c r="N92" i="4"/>
  <c r="O92" i="4" s="1"/>
  <c r="M2091" i="6" s="1"/>
  <c r="N174" i="4"/>
  <c r="O174" i="4" s="1"/>
  <c r="M4059" i="6" s="1"/>
  <c r="N186" i="4"/>
  <c r="O186" i="4" s="1"/>
  <c r="M4347" i="6" s="1"/>
  <c r="N344" i="4"/>
  <c r="O344" i="4" s="1"/>
  <c r="N79" i="4"/>
  <c r="O79" i="4" s="1"/>
  <c r="M1779" i="6" s="1"/>
  <c r="N232" i="4"/>
  <c r="O232" i="4" s="1"/>
  <c r="M5451" i="6" s="1"/>
  <c r="N181" i="4"/>
  <c r="O181" i="4" s="1"/>
  <c r="M4227" i="6" s="1"/>
  <c r="N47" i="4"/>
  <c r="O47" i="4" s="1"/>
  <c r="M1011" i="6" s="1"/>
  <c r="N202" i="4"/>
  <c r="O202" i="4" s="1"/>
  <c r="M4731" i="6" s="1"/>
  <c r="N217" i="4"/>
  <c r="O217" i="4" s="1"/>
  <c r="M5091" i="6" s="1"/>
  <c r="N279" i="4"/>
  <c r="O279" i="4" s="1"/>
  <c r="M6579" i="6" s="1"/>
  <c r="N214" i="4"/>
  <c r="O214" i="4" s="1"/>
  <c r="M5019" i="6" s="1"/>
  <c r="N151" i="4"/>
  <c r="O151" i="4" s="1"/>
  <c r="M3507" i="6" s="1"/>
  <c r="N137" i="4"/>
  <c r="O137" i="4" s="1"/>
  <c r="M3171" i="6" s="1"/>
  <c r="N220" i="4"/>
  <c r="O220" i="4" s="1"/>
  <c r="M5163" i="6" s="1"/>
  <c r="N169" i="4"/>
  <c r="O169" i="4" s="1"/>
  <c r="M3939" i="6" s="1"/>
  <c r="N275" i="4"/>
  <c r="O275" i="4" s="1"/>
  <c r="M6483" i="6" s="1"/>
  <c r="N54" i="4"/>
  <c r="O54" i="4" s="1"/>
  <c r="M1179" i="6" s="1"/>
  <c r="N89" i="4"/>
  <c r="O89" i="4" s="1"/>
  <c r="M2019" i="6" s="1"/>
  <c r="N128" i="4"/>
  <c r="O128" i="4" s="1"/>
  <c r="M2955" i="6" s="1"/>
  <c r="N249" i="4"/>
  <c r="O249" i="4" s="1"/>
  <c r="M5859" i="6" s="1"/>
  <c r="N268" i="4"/>
  <c r="O268" i="4" s="1"/>
  <c r="M6315" i="6" s="1"/>
  <c r="N187" i="4"/>
  <c r="O187" i="4" s="1"/>
  <c r="M4371" i="6" s="1"/>
  <c r="N319" i="4"/>
  <c r="O319" i="4" s="1"/>
  <c r="M7539" i="6" s="1"/>
  <c r="N291" i="4"/>
  <c r="O291" i="4" s="1"/>
  <c r="M6867" i="6" s="1"/>
  <c r="N45" i="4"/>
  <c r="O45" i="4" s="1"/>
  <c r="M963" i="6" s="1"/>
  <c r="N107" i="4"/>
  <c r="O107" i="4" s="1"/>
  <c r="M2451" i="6" s="1"/>
  <c r="N185" i="4"/>
  <c r="O185" i="4" s="1"/>
  <c r="M4323" i="6" s="1"/>
  <c r="N219" i="4"/>
  <c r="O219" i="4" s="1"/>
  <c r="M5139" i="6" s="1"/>
  <c r="N208" i="4"/>
  <c r="O208" i="4" s="1"/>
  <c r="M4875" i="6" s="1"/>
  <c r="N49" i="4"/>
  <c r="O49" i="4" s="1"/>
  <c r="M1059" i="6" s="1"/>
  <c r="N251" i="4"/>
  <c r="O251" i="4" s="1"/>
  <c r="M5907" i="6" s="1"/>
  <c r="N184" i="4"/>
  <c r="O184" i="4" s="1"/>
  <c r="M4299" i="6" s="1"/>
  <c r="N93" i="4"/>
  <c r="O93" i="4" s="1"/>
  <c r="M2115" i="6" s="1"/>
  <c r="N286" i="4"/>
  <c r="O286" i="4" s="1"/>
  <c r="M6747" i="6" s="1"/>
  <c r="N260" i="4"/>
  <c r="O260" i="4" s="1"/>
  <c r="M6123" i="6" s="1"/>
  <c r="N323" i="4"/>
  <c r="O323" i="4" s="1"/>
  <c r="N334" i="4"/>
  <c r="O334" i="4" s="1"/>
  <c r="N83" i="4"/>
  <c r="O83" i="4" s="1"/>
  <c r="M1875" i="6" s="1"/>
  <c r="N261" i="4"/>
  <c r="O261" i="4" s="1"/>
  <c r="M6147" i="6" s="1"/>
  <c r="N335" i="4"/>
  <c r="O335" i="4" s="1"/>
  <c r="N322" i="4"/>
  <c r="O322" i="4" s="1"/>
  <c r="N245" i="4"/>
  <c r="O245" i="4" s="1"/>
  <c r="M5763" i="6" s="1"/>
  <c r="N266" i="4"/>
  <c r="O266" i="4" s="1"/>
  <c r="M6267" i="6" s="1"/>
  <c r="N118" i="4"/>
  <c r="O118" i="4" s="1"/>
  <c r="M2715" i="6" s="1"/>
  <c r="N34" i="4"/>
  <c r="O34" i="4" s="1"/>
  <c r="M699" i="6" s="1"/>
  <c r="N229" i="4"/>
  <c r="O229" i="4" s="1"/>
  <c r="M5379" i="6" s="1"/>
  <c r="N210" i="4"/>
  <c r="O210" i="4" s="1"/>
  <c r="M4923" i="6" s="1"/>
  <c r="N267" i="4"/>
  <c r="O267" i="4" s="1"/>
  <c r="M6291" i="6" s="1"/>
  <c r="N168" i="4"/>
  <c r="O168" i="4" s="1"/>
  <c r="M3915" i="6" s="1"/>
  <c r="N116" i="4"/>
  <c r="O116" i="4" s="1"/>
  <c r="M2667" i="6" s="1"/>
  <c r="N30" i="4"/>
  <c r="O30" i="4" s="1"/>
  <c r="M603" i="6" s="1"/>
  <c r="N339" i="4"/>
  <c r="O339" i="4" s="1"/>
  <c r="N14" i="4"/>
  <c r="O14" i="4" s="1"/>
  <c r="M219" i="6" s="1"/>
  <c r="M15" i="2" s="1"/>
  <c r="N172" i="4"/>
  <c r="O172" i="4" s="1"/>
  <c r="M4011" i="6" s="1"/>
  <c r="N167" i="4"/>
  <c r="O167" i="4" s="1"/>
  <c r="M3891" i="6" s="1"/>
  <c r="N12" i="4"/>
  <c r="O12" i="4" s="1"/>
  <c r="M171" i="6" s="1"/>
  <c r="M13" i="2" s="1"/>
  <c r="N248" i="4"/>
  <c r="O248" i="4" s="1"/>
  <c r="M5835" i="6" s="1"/>
  <c r="N65" i="4"/>
  <c r="O65" i="4" s="1"/>
  <c r="M1443" i="6" s="1"/>
  <c r="N139" i="4"/>
  <c r="O139" i="4" s="1"/>
  <c r="M3219" i="6" s="1"/>
  <c r="N306" i="4"/>
  <c r="O306" i="4" s="1"/>
  <c r="M7227" i="6" s="1"/>
  <c r="N97" i="4"/>
  <c r="O97" i="4" s="1"/>
  <c r="M2211" i="6" s="1"/>
  <c r="N211" i="4"/>
  <c r="O211" i="4" s="1"/>
  <c r="M4947" i="6" s="1"/>
  <c r="N311" i="4"/>
  <c r="O311" i="4" s="1"/>
  <c r="M7347" i="6" s="1"/>
  <c r="N126" i="4"/>
  <c r="O126" i="4" s="1"/>
  <c r="M2907" i="6" s="1"/>
  <c r="N190" i="4"/>
  <c r="O190" i="4" s="1"/>
  <c r="M4443" i="6" s="1"/>
  <c r="N328" i="4"/>
  <c r="O328" i="4" s="1"/>
  <c r="N354" i="4"/>
  <c r="O354" i="4" s="1"/>
  <c r="N122" i="4"/>
  <c r="O122" i="4" s="1"/>
  <c r="M2811" i="6" s="1"/>
  <c r="N106" i="4"/>
  <c r="O106" i="4" s="1"/>
  <c r="M2427" i="6" s="1"/>
  <c r="N132" i="4"/>
  <c r="O132" i="4" s="1"/>
  <c r="M3051" i="6" s="1"/>
  <c r="N134" i="4"/>
  <c r="O134" i="4" s="1"/>
  <c r="M3099" i="6" s="1"/>
  <c r="N73" i="4"/>
  <c r="O73" i="4" s="1"/>
  <c r="M1635" i="6" s="1"/>
  <c r="N177" i="4"/>
  <c r="O177" i="4" s="1"/>
  <c r="M4131" i="6" s="1"/>
  <c r="N183" i="4"/>
  <c r="O183" i="4" s="1"/>
  <c r="M4275" i="6" s="1"/>
  <c r="N252" i="4"/>
  <c r="O252" i="4" s="1"/>
  <c r="M5931" i="6" s="1"/>
  <c r="N155" i="4"/>
  <c r="O155" i="4" s="1"/>
  <c r="M3603" i="6" s="1"/>
  <c r="N299" i="4"/>
  <c r="O299" i="4" s="1"/>
  <c r="M7059" i="6" s="1"/>
  <c r="N224" i="4"/>
  <c r="O224" i="4" s="1"/>
  <c r="M5259" i="6" s="1"/>
  <c r="N353" i="4"/>
  <c r="O353" i="4" s="1"/>
  <c r="N316" i="4"/>
  <c r="O316" i="4" s="1"/>
  <c r="M7467" i="6" s="1"/>
  <c r="N307" i="4"/>
  <c r="O307" i="4" s="1"/>
  <c r="M7251" i="6" s="1"/>
  <c r="N109" i="4"/>
  <c r="O109" i="4" s="1"/>
  <c r="M2499" i="6" s="1"/>
  <c r="N188" i="4"/>
  <c r="O188" i="4" s="1"/>
  <c r="M4395" i="6" s="1"/>
  <c r="N234" i="4"/>
  <c r="O234" i="4" s="1"/>
  <c r="M5499" i="6" s="1"/>
  <c r="N8" i="4"/>
  <c r="O8" i="4" s="1"/>
  <c r="M75" i="6" s="1"/>
  <c r="M9" i="2" s="1"/>
  <c r="N104" i="4"/>
  <c r="O104" i="4" s="1"/>
  <c r="M2379" i="6" s="1"/>
  <c r="N351" i="4"/>
  <c r="O351" i="4" s="1"/>
  <c r="N55" i="4"/>
  <c r="O55" i="4" s="1"/>
  <c r="M1203" i="6" s="1"/>
  <c r="N7" i="4"/>
  <c r="O7" i="4" s="1"/>
  <c r="M51" i="6" s="1"/>
  <c r="M8" i="2" s="1"/>
  <c r="N131" i="4"/>
  <c r="O131" i="4" s="1"/>
  <c r="M3027" i="6" s="1"/>
  <c r="N189" i="4"/>
  <c r="O189" i="4" s="1"/>
  <c r="M4419" i="6" s="1"/>
  <c r="N16" i="4"/>
  <c r="O16" i="4" s="1"/>
  <c r="M267" i="6" s="1"/>
  <c r="N48" i="4"/>
  <c r="O48" i="4" s="1"/>
  <c r="M1035" i="6" s="1"/>
  <c r="N159" i="4"/>
  <c r="O159" i="4" s="1"/>
  <c r="M3699" i="6" s="1"/>
  <c r="N239" i="4"/>
  <c r="O239" i="4" s="1"/>
  <c r="M5619" i="6" s="1"/>
  <c r="N333" i="4"/>
  <c r="O333" i="4" s="1"/>
  <c r="N78" i="4"/>
  <c r="O78" i="4" s="1"/>
  <c r="M1755" i="6" s="1"/>
  <c r="N125" i="4"/>
  <c r="O125" i="4" s="1"/>
  <c r="M2883" i="6" s="1"/>
  <c r="N26" i="4"/>
  <c r="O26" i="4" s="1"/>
  <c r="M507" i="6" s="1"/>
  <c r="N24" i="4"/>
  <c r="O24" i="4" s="1"/>
  <c r="M459" i="6" s="1"/>
  <c r="N259" i="4"/>
  <c r="O259" i="4" s="1"/>
  <c r="M6099" i="6" s="1"/>
  <c r="N327" i="4"/>
  <c r="O327" i="4" s="1"/>
  <c r="N240" i="4"/>
  <c r="O240" i="4" s="1"/>
  <c r="M5643" i="6" s="1"/>
  <c r="N88" i="4"/>
  <c r="O88" i="4" s="1"/>
  <c r="M1995" i="6" s="1"/>
  <c r="N33" i="4"/>
  <c r="O33" i="4" s="1"/>
  <c r="M675" i="6" s="1"/>
  <c r="N80" i="4"/>
  <c r="O80" i="4" s="1"/>
  <c r="M1803" i="6" s="1"/>
  <c r="N273" i="4"/>
  <c r="O273" i="4" s="1"/>
  <c r="M6435" i="6" s="1"/>
  <c r="N338" i="4"/>
  <c r="O338" i="4" s="1"/>
  <c r="N18" i="4"/>
  <c r="O18" i="4" s="1"/>
  <c r="M315" i="6" s="1"/>
  <c r="N35" i="4"/>
  <c r="O35" i="4" s="1"/>
  <c r="M723" i="6" s="1"/>
  <c r="N233" i="4"/>
  <c r="O233" i="4" s="1"/>
  <c r="M5475" i="6" s="1"/>
  <c r="N179" i="4"/>
  <c r="O179" i="4" s="1"/>
  <c r="M4179" i="6" s="1"/>
  <c r="N53" i="4"/>
  <c r="O53" i="4" s="1"/>
  <c r="M1155" i="6" s="1"/>
  <c r="N67" i="4"/>
  <c r="O67" i="4" s="1"/>
  <c r="M1491" i="6" s="1"/>
  <c r="N330" i="4"/>
  <c r="O330" i="4" s="1"/>
  <c r="N270" i="4"/>
  <c r="O270" i="4" s="1"/>
  <c r="M6363" i="6" s="1"/>
  <c r="N213" i="4"/>
  <c r="O213" i="4" s="1"/>
  <c r="M4995" i="6" s="1"/>
  <c r="N278" i="4"/>
  <c r="O278" i="4" s="1"/>
  <c r="M6555" i="6" s="1"/>
  <c r="N51" i="4"/>
  <c r="O51" i="4" s="1"/>
  <c r="M1107" i="6" s="1"/>
  <c r="N58" i="4"/>
  <c r="O58" i="4" s="1"/>
  <c r="M1275" i="6" s="1"/>
  <c r="N41" i="4"/>
  <c r="O41" i="4" s="1"/>
  <c r="M867" i="6" s="1"/>
  <c r="N38" i="4"/>
  <c r="O38" i="4" s="1"/>
  <c r="M795" i="6" s="1"/>
  <c r="N15" i="4"/>
  <c r="O15" i="4" s="1"/>
  <c r="M243" i="6" s="1"/>
  <c r="N301" i="4"/>
  <c r="O301" i="4" s="1"/>
  <c r="M7107" i="6" s="1"/>
  <c r="N56" i="4"/>
  <c r="O56" i="4" s="1"/>
  <c r="M1227" i="6" s="1"/>
  <c r="N161" i="4"/>
  <c r="O161" i="4" s="1"/>
  <c r="M3747" i="6" s="1"/>
  <c r="N43" i="4"/>
  <c r="O43" i="4" s="1"/>
  <c r="M915" i="6" s="1"/>
  <c r="N143" i="4"/>
  <c r="O143" i="4" s="1"/>
  <c r="M3315" i="6" s="1"/>
  <c r="N111" i="4"/>
  <c r="O111" i="4" s="1"/>
  <c r="M2547" i="6" s="1"/>
  <c r="N129" i="4"/>
  <c r="O129" i="4" s="1"/>
  <c r="M2979" i="6" s="1"/>
  <c r="N150" i="4"/>
  <c r="O150" i="4" s="1"/>
  <c r="M3483" i="6" s="1"/>
  <c r="N215" i="4"/>
  <c r="O215" i="4" s="1"/>
  <c r="M5043" i="6" s="1"/>
  <c r="N218" i="4"/>
  <c r="O218" i="4" s="1"/>
  <c r="M5115" i="6" s="1"/>
  <c r="N112" i="4"/>
  <c r="O112" i="4" s="1"/>
  <c r="M2571" i="6" s="1"/>
  <c r="N309" i="4"/>
  <c r="O309" i="4" s="1"/>
  <c r="M7299" i="6" s="1"/>
  <c r="N44" i="4"/>
  <c r="O44" i="4" s="1"/>
  <c r="M939" i="6" s="1"/>
  <c r="N95" i="4"/>
  <c r="O95" i="4" s="1"/>
  <c r="M2163" i="6" s="1"/>
  <c r="N269" i="4"/>
  <c r="O269" i="4" s="1"/>
  <c r="M6339" i="6" s="1"/>
  <c r="N276" i="4"/>
  <c r="O276" i="4" s="1"/>
  <c r="M6507" i="6" s="1"/>
  <c r="N127" i="4"/>
  <c r="O127" i="4" s="1"/>
  <c r="M2931" i="6" s="1"/>
  <c r="N212" i="4"/>
  <c r="O212" i="4" s="1"/>
  <c r="M4971" i="6" s="1"/>
  <c r="R9" i="4"/>
  <c r="M319" i="2" l="1"/>
  <c r="M313" i="2"/>
  <c r="M314" i="2"/>
  <c r="M316" i="2"/>
  <c r="M318" i="2"/>
  <c r="M317" i="2"/>
  <c r="M311" i="2"/>
  <c r="M310" i="2"/>
  <c r="M312" i="2"/>
  <c r="M320" i="2"/>
  <c r="M321" i="2"/>
  <c r="M315" i="2"/>
  <c r="M151" i="2"/>
  <c r="M189" i="2"/>
  <c r="M113" i="2"/>
  <c r="M162" i="2"/>
  <c r="M279" i="2"/>
  <c r="M36" i="2"/>
  <c r="M160" i="2"/>
  <c r="M105" i="2"/>
  <c r="M225" i="2"/>
  <c r="M133" i="2"/>
  <c r="M212" i="2"/>
  <c r="M173" i="2"/>
  <c r="M230" i="2"/>
  <c r="M84" i="2"/>
  <c r="M50" i="2"/>
  <c r="M188" i="2"/>
  <c r="M221" i="2"/>
  <c r="M182" i="2"/>
  <c r="M285" i="2"/>
  <c r="M77" i="2"/>
  <c r="M29" i="2"/>
  <c r="M306" i="2"/>
  <c r="M157" i="2"/>
  <c r="M103" i="2"/>
  <c r="M223" i="2"/>
  <c r="M122" i="2"/>
  <c r="M197" i="2"/>
  <c r="M150" i="2"/>
  <c r="M72" i="2"/>
  <c r="M148" i="2"/>
  <c r="M43" i="2"/>
  <c r="M227" i="2"/>
  <c r="M222" i="2"/>
  <c r="M137" i="2"/>
  <c r="M75" i="2"/>
  <c r="M76" i="2"/>
  <c r="M278" i="2"/>
  <c r="M196" i="2"/>
  <c r="M20" i="2"/>
  <c r="M214" i="2"/>
  <c r="M19" i="2"/>
  <c r="M260" i="2"/>
  <c r="M49" i="2"/>
  <c r="M300" i="2"/>
  <c r="M107" i="2"/>
  <c r="M98" i="2"/>
  <c r="M35" i="2"/>
  <c r="M209" i="2"/>
  <c r="M269" i="2"/>
  <c r="M138" i="2"/>
  <c r="M233" i="2"/>
  <c r="M104" i="2"/>
  <c r="M210" i="2"/>
  <c r="M41" i="2"/>
  <c r="M244" i="2"/>
  <c r="M24" i="2"/>
  <c r="M266" i="2"/>
  <c r="M111" i="2"/>
  <c r="M194" i="2"/>
  <c r="M86" i="2"/>
  <c r="M283" i="2"/>
  <c r="M38" i="2"/>
  <c r="M85" i="2"/>
  <c r="M251" i="2"/>
  <c r="M198" i="2"/>
  <c r="M99" i="2"/>
  <c r="M291" i="2"/>
  <c r="M255" i="2"/>
  <c r="M125" i="2"/>
  <c r="M78" i="2"/>
  <c r="M259" i="2"/>
  <c r="M28" i="2"/>
  <c r="M272" i="2"/>
  <c r="M149" i="2"/>
  <c r="M23" i="2"/>
  <c r="M128" i="2"/>
  <c r="M216" i="2"/>
  <c r="M302" i="2"/>
  <c r="M271" i="2"/>
  <c r="M25" i="2"/>
  <c r="M235" i="2"/>
  <c r="M156" i="2"/>
  <c r="M123" i="2"/>
  <c r="M307" i="2"/>
  <c r="M119" i="2"/>
  <c r="M220" i="2"/>
  <c r="M250" i="2"/>
  <c r="M152" i="2"/>
  <c r="M80" i="2"/>
  <c r="M254" i="2"/>
  <c r="M82" i="2"/>
  <c r="M183" i="2"/>
  <c r="M155" i="2"/>
  <c r="M166" i="2"/>
  <c r="M101" i="2"/>
  <c r="M139" i="2"/>
  <c r="M199" i="2"/>
  <c r="M303" i="2"/>
  <c r="M73" i="2"/>
  <c r="M47" i="2"/>
  <c r="M142" i="2"/>
  <c r="M207" i="2"/>
  <c r="M71" i="2"/>
  <c r="M286" i="2"/>
  <c r="M136" i="2"/>
  <c r="M147" i="2"/>
  <c r="M228" i="2"/>
  <c r="M21" i="2"/>
  <c r="M253" i="2"/>
  <c r="M261" i="2"/>
  <c r="M215" i="2"/>
  <c r="M289" i="2"/>
  <c r="M114" i="2"/>
  <c r="M273" i="2"/>
  <c r="M205" i="2"/>
  <c r="M245" i="2"/>
  <c r="M32" i="2"/>
  <c r="M161" i="2"/>
  <c r="M195" i="2"/>
  <c r="M163" i="2"/>
  <c r="M229" i="2"/>
  <c r="M62" i="2"/>
  <c r="M176" i="2"/>
  <c r="M238" i="2"/>
  <c r="M146" i="2"/>
  <c r="M281" i="2"/>
  <c r="M232" i="2"/>
  <c r="M154" i="2"/>
  <c r="M121" i="2"/>
  <c r="M145" i="2"/>
  <c r="M284" i="2"/>
  <c r="M116" i="2"/>
  <c r="M120" i="2"/>
  <c r="M115" i="2"/>
  <c r="M224" i="2"/>
  <c r="M204" i="2"/>
  <c r="M219" i="2"/>
  <c r="M27" i="2"/>
  <c r="M186" i="2"/>
  <c r="M270" i="2"/>
  <c r="M130" i="2"/>
  <c r="M39" i="2"/>
  <c r="M68" i="2"/>
  <c r="M81" i="2"/>
  <c r="M126" i="2"/>
  <c r="M132" i="2"/>
  <c r="M110" i="2"/>
  <c r="M184" i="2"/>
  <c r="M66" i="2"/>
  <c r="M117" i="2"/>
  <c r="M246" i="2"/>
  <c r="M287" i="2"/>
  <c r="M108" i="2"/>
  <c r="M90" i="2"/>
  <c r="M280" i="2"/>
  <c r="M187" i="2"/>
  <c r="M179" i="2"/>
  <c r="M200" i="2"/>
  <c r="M37" i="2"/>
  <c r="M309" i="2"/>
  <c r="M301" i="2"/>
  <c r="M118" i="2"/>
  <c r="M159" i="2"/>
  <c r="M237" i="2"/>
  <c r="M226" i="2"/>
  <c r="M134" i="2"/>
  <c r="M247" i="2"/>
  <c r="M164" i="2"/>
  <c r="M243" i="2"/>
  <c r="M299" i="2"/>
  <c r="M67" i="2"/>
  <c r="M109" i="2"/>
  <c r="M236" i="2"/>
  <c r="M64" i="2"/>
  <c r="M30" i="2"/>
  <c r="M264" i="2"/>
  <c r="M92" i="2"/>
  <c r="M213" i="2"/>
  <c r="M274" i="2"/>
  <c r="M31" i="2"/>
  <c r="M96" i="2"/>
  <c r="M54" i="2"/>
  <c r="M34" i="2"/>
  <c r="M79" i="2"/>
  <c r="M308" i="2"/>
  <c r="M178" i="2"/>
  <c r="M191" i="2"/>
  <c r="M249" i="2"/>
  <c r="M169" i="2"/>
  <c r="M94" i="2"/>
  <c r="M46" i="2"/>
  <c r="M55" i="2"/>
  <c r="M218" i="2"/>
  <c r="M175" i="2"/>
  <c r="M153" i="2"/>
  <c r="M61" i="2"/>
  <c r="M158" i="2"/>
  <c r="M33" i="2"/>
  <c r="M217" i="2"/>
  <c r="M100" i="2"/>
  <c r="M69" i="2"/>
  <c r="M70" i="2"/>
  <c r="M239" i="2"/>
  <c r="M172" i="2"/>
  <c r="M63" i="2"/>
  <c r="M297" i="2"/>
  <c r="M174" i="2"/>
  <c r="M60" i="2"/>
  <c r="M181" i="2"/>
  <c r="M242" i="2"/>
  <c r="M282" i="2"/>
  <c r="M265" i="2"/>
  <c r="M88" i="2"/>
  <c r="M65" i="2"/>
  <c r="M277" i="2"/>
  <c r="M140" i="2"/>
  <c r="M129" i="2"/>
  <c r="M42" i="2"/>
  <c r="M144" i="2"/>
  <c r="M180" i="2"/>
  <c r="M89" i="2"/>
  <c r="M56" i="2"/>
  <c r="M74" i="2"/>
  <c r="M127" i="2"/>
  <c r="M268" i="2"/>
  <c r="M185" i="2"/>
  <c r="M292" i="2"/>
  <c r="M276" i="2"/>
  <c r="M203" i="2"/>
  <c r="M93" i="2"/>
  <c r="M201" i="2"/>
  <c r="M40" i="2"/>
  <c r="M290" i="2"/>
  <c r="M192" i="2"/>
  <c r="M26" i="2"/>
  <c r="M83" i="2"/>
  <c r="M58" i="2"/>
  <c r="M206" i="2"/>
  <c r="M22" i="2"/>
  <c r="M288" i="2"/>
  <c r="M248" i="2"/>
  <c r="M171" i="2"/>
  <c r="M193" i="2"/>
  <c r="M295" i="2"/>
  <c r="M305" i="2"/>
  <c r="M275" i="2"/>
  <c r="M97" i="2"/>
  <c r="M256" i="2"/>
  <c r="M91" i="2"/>
  <c r="M208" i="2"/>
  <c r="M131" i="2"/>
  <c r="M143" i="2"/>
  <c r="M53" i="2"/>
  <c r="M258" i="2"/>
  <c r="M57" i="2"/>
  <c r="M190" i="2"/>
  <c r="M267" i="2"/>
  <c r="M112" i="2"/>
  <c r="M45" i="2"/>
  <c r="M59" i="2"/>
  <c r="M44" i="2"/>
  <c r="M52" i="2"/>
  <c r="M234" i="2"/>
  <c r="M241" i="2"/>
  <c r="M240" i="2"/>
  <c r="M135" i="2"/>
  <c r="M168" i="2"/>
  <c r="M211" i="2"/>
  <c r="M262" i="2"/>
  <c r="M252" i="2"/>
  <c r="M170" i="2"/>
  <c r="M48" i="2"/>
  <c r="M165" i="2"/>
  <c r="M298" i="2"/>
  <c r="M296" i="2"/>
  <c r="M294" i="2"/>
  <c r="M51" i="2"/>
  <c r="M257" i="2"/>
  <c r="M102" i="2"/>
  <c r="M106" i="2"/>
  <c r="M87" i="2"/>
  <c r="M95" i="2"/>
  <c r="M293" i="2"/>
  <c r="M202" i="2"/>
  <c r="M231" i="2"/>
  <c r="M124" i="2"/>
  <c r="M263" i="2"/>
  <c r="M167" i="2"/>
  <c r="M304" i="2"/>
  <c r="M177" i="2"/>
  <c r="M141" i="2"/>
  <c r="M17" i="2"/>
  <c r="M16" i="2"/>
  <c r="M18" i="2"/>
  <c r="U8" i="4"/>
  <c r="J17" i="2" s="1"/>
  <c r="B5" i="5"/>
  <c r="R19" i="4"/>
  <c r="N5" i="4"/>
  <c r="O5" i="4" s="1"/>
  <c r="O6" i="4"/>
  <c r="M27" i="6" s="1"/>
  <c r="M7" i="2" s="1"/>
  <c r="B1" i="5" l="1"/>
  <c r="R6" i="4"/>
  <c r="R20" i="4"/>
  <c r="R21" i="4"/>
  <c r="R23" i="4" l="1"/>
  <c r="J22" i="2" s="1"/>
  <c r="R24" i="4" l="1"/>
  <c r="B30" i="5" s="1"/>
  <c r="R25" i="4" l="1"/>
  <c r="J25" i="2" s="1"/>
  <c r="B4" i="5"/>
  <c r="U26" i="4" l="1"/>
  <c r="W25" i="4" s="1"/>
  <c r="R26" i="4"/>
  <c r="B6" i="5"/>
  <c r="C5" i="5" s="1"/>
  <c r="B31" i="5" s="1"/>
  <c r="U25" i="4" l="1"/>
  <c r="U11" i="4" s="1"/>
  <c r="J28" i="2"/>
  <c r="B7" i="5"/>
  <c r="B8" i="5" s="1"/>
  <c r="B9" i="5" s="1"/>
  <c r="U12" i="4" l="1"/>
  <c r="X3075" i="6" a="1"/>
  <c r="X3075" i="6" s="1"/>
  <c r="X579" i="6" a="1"/>
  <c r="X579" i="6" s="1"/>
  <c r="X5331" i="6" a="1"/>
  <c r="X3867" i="6" a="1"/>
  <c r="X6099" i="6" a="1"/>
  <c r="X5811" i="6" a="1"/>
  <c r="X531" i="6" a="1"/>
  <c r="X531" i="6" s="1"/>
  <c r="X4035" i="6" a="1"/>
  <c r="X8043" i="6" a="1"/>
  <c r="X4731" i="6" a="1"/>
  <c r="X7515" i="6" a="1"/>
  <c r="X3771" i="6" a="1"/>
  <c r="X675" i="6" a="1"/>
  <c r="X675" i="6" s="1"/>
  <c r="X5043" i="6" a="1"/>
  <c r="X5355" i="6" a="1"/>
  <c r="X6315" i="6" a="1"/>
  <c r="X3339" i="6" a="1"/>
  <c r="X7755" i="6" a="1"/>
  <c r="X7299" i="6" a="1"/>
  <c r="X3363" i="6" a="1"/>
  <c r="X3507" i="6" a="1"/>
  <c r="X8283" i="6" a="1"/>
  <c r="X3459" i="6" a="1"/>
  <c r="X6123" i="6" a="1"/>
  <c r="X5139" i="6" a="1"/>
  <c r="X3987" i="6" a="1"/>
  <c r="X6051" i="6" a="1"/>
  <c r="X4419" i="6" a="1"/>
  <c r="X2211" i="6" a="1"/>
  <c r="X2211" i="6" s="1"/>
  <c r="X7923" i="6" a="1"/>
  <c r="X3099" i="6" a="1"/>
  <c r="X3099" i="6" s="1"/>
  <c r="X3891" i="6" a="1"/>
  <c r="X7011" i="6" a="1"/>
  <c r="X7011" i="6" s="1"/>
  <c r="X2931" i="6" a="1"/>
  <c r="X2931" i="6" s="1"/>
  <c r="X1539" i="6" a="1"/>
  <c r="X1539" i="6" s="1"/>
  <c r="X7155" i="6" a="1"/>
  <c r="X7155" i="6" s="1"/>
  <c r="X2379" i="6" a="1"/>
  <c r="X2379" i="6" s="1"/>
  <c r="X7539" i="6" a="1"/>
  <c r="X3027" i="6" a="1"/>
  <c r="X3027" i="6" s="1"/>
  <c r="X1779" i="6" a="1"/>
  <c r="X1779" i="6" s="1"/>
  <c r="X7971" i="6" a="1"/>
  <c r="X243" i="6" a="1"/>
  <c r="X243" i="6" s="1"/>
  <c r="X915" i="6" a="1"/>
  <c r="X915" i="6" s="1"/>
  <c r="X483" i="6" a="1"/>
  <c r="X483" i="6" s="1"/>
  <c r="X2691" i="6" a="1"/>
  <c r="X2691" i="6" s="1"/>
  <c r="X5859" i="6" a="1"/>
  <c r="X3003" i="6" a="1"/>
  <c r="X3003" i="6" s="1"/>
  <c r="X1491" i="6" a="1"/>
  <c r="X1491" i="6" s="1"/>
  <c r="X6243" i="6" a="1"/>
  <c r="X4851" i="6" a="1"/>
  <c r="X2403" i="6" a="1"/>
  <c r="X2403" i="6" s="1"/>
  <c r="X1203" i="6" a="1"/>
  <c r="X1203" i="6" s="1"/>
  <c r="X3747" i="6" a="1"/>
  <c r="X603" i="6" a="1"/>
  <c r="X603" i="6" s="1"/>
  <c r="X8379" i="6" a="1"/>
  <c r="X6507" i="6" a="1"/>
  <c r="X6507" i="6" s="1"/>
  <c r="X8331" i="6" a="1"/>
  <c r="X1971" i="6" a="1"/>
  <c r="X1971" i="6" s="1"/>
  <c r="X1899" i="6" a="1"/>
  <c r="X1899" i="6" s="1"/>
  <c r="X5739" i="6" a="1"/>
  <c r="X3555" i="6" a="1"/>
  <c r="X1611" i="6" a="1"/>
  <c r="X1611" i="6" s="1"/>
  <c r="X867" i="6" a="1"/>
  <c r="X867" i="6" s="1"/>
  <c r="X4563" i="6" a="1"/>
  <c r="X3627" i="6" a="1"/>
  <c r="X627" i="6" a="1"/>
  <c r="X627" i="6" s="1"/>
  <c r="X2355" i="6" a="1"/>
  <c r="X2355" i="6" s="1"/>
  <c r="X699" i="6" a="1"/>
  <c r="X699" i="6" s="1"/>
  <c r="X4659" i="6" a="1"/>
  <c r="X5643" i="6" a="1"/>
  <c r="X4299" i="6" a="1"/>
  <c r="X147" i="6" a="1"/>
  <c r="X147" i="6" s="1"/>
  <c r="X363" i="6" a="1"/>
  <c r="X363" i="6" s="1"/>
  <c r="X4179" i="6" a="1"/>
  <c r="X4107" i="6" a="1"/>
  <c r="X7875" i="6" a="1"/>
  <c r="X7107" i="6" a="1"/>
  <c r="X7107" i="6" s="1"/>
  <c r="X2619" i="6" a="1"/>
  <c r="X2619" i="6" s="1"/>
  <c r="X4995" i="6" a="1"/>
  <c r="X4011" i="6" a="1"/>
  <c r="X5979" i="6" a="1"/>
  <c r="X6651" i="6" a="1"/>
  <c r="X6651" i="6" s="1"/>
  <c r="X5235" i="6" a="1"/>
  <c r="X5619" i="6" a="1"/>
  <c r="X5475" i="6" a="1"/>
  <c r="X3843" i="6" a="1"/>
  <c r="X2283" i="6" a="1"/>
  <c r="X2283" i="6" s="1"/>
  <c r="X1251" i="6" a="1"/>
  <c r="X1251" i="6" s="1"/>
  <c r="X771" i="6" a="1"/>
  <c r="X771" i="6" s="1"/>
  <c r="X8403" i="6" a="1"/>
  <c r="X7443" i="6" a="1"/>
  <c r="X7467" i="6" a="1"/>
  <c r="X5451" i="6" a="1"/>
  <c r="X3723" i="6" a="1"/>
  <c r="X3915" i="6" a="1"/>
  <c r="X891" i="6" a="1"/>
  <c r="X891" i="6" s="1"/>
  <c r="X4947" i="6" a="1"/>
  <c r="X7947" i="6" a="1"/>
  <c r="X8163" i="6" a="1"/>
  <c r="X7227" i="6" a="1"/>
  <c r="X7227" i="6" s="1"/>
  <c r="X7131" i="6" a="1"/>
  <c r="X7131" i="6" s="1"/>
  <c r="X5019" i="6" a="1"/>
  <c r="X5715" i="6" a="1"/>
  <c r="X2595" i="6" a="1"/>
  <c r="X2595" i="6" s="1"/>
  <c r="X1323" i="6" a="1"/>
  <c r="X1323" i="6" s="1"/>
  <c r="X2979" i="6" a="1"/>
  <c r="X2979" i="6" s="1"/>
  <c r="X1131" i="6" a="1"/>
  <c r="X1131" i="6" s="1"/>
  <c r="X4491" i="6" a="1"/>
  <c r="X6195" i="6" a="1"/>
  <c r="X8235" i="6" a="1"/>
  <c r="X7563" i="6" a="1"/>
  <c r="X6603" i="6" a="1"/>
  <c r="X6603" i="6" s="1"/>
  <c r="X6555" i="6" a="1"/>
  <c r="X6555" i="6" s="1"/>
  <c r="X4251" i="6" a="1"/>
  <c r="X4539" i="6" a="1"/>
  <c r="X2955" i="6" a="1"/>
  <c r="X2955" i="6" s="1"/>
  <c r="X7779" i="6" a="1"/>
  <c r="X2115" i="6" a="1"/>
  <c r="X2115" i="6" s="1"/>
  <c r="X3435" i="6" a="1"/>
  <c r="X5259" i="6" a="1"/>
  <c r="X219" i="6" a="1"/>
  <c r="X219" i="6" s="1"/>
  <c r="X1563" i="6" a="1"/>
  <c r="X1563" i="6" s="1"/>
  <c r="X6819" i="6" a="1"/>
  <c r="X6819" i="6" s="1"/>
  <c r="X1299" i="6" a="1"/>
  <c r="X1299" i="6" s="1"/>
  <c r="X6387" i="6" a="1"/>
  <c r="X6387" i="6" s="1"/>
  <c r="X1059" i="6" a="1"/>
  <c r="X1059" i="6" s="1"/>
  <c r="X2259" i="6" a="1"/>
  <c r="X2259" i="6" s="1"/>
  <c r="X7395" i="6" a="1"/>
  <c r="X5379" i="6" a="1"/>
  <c r="X7683" i="6" a="1"/>
  <c r="X6939" i="6" a="1"/>
  <c r="X6939" i="6" s="1"/>
  <c r="X5931" i="6" a="1"/>
  <c r="X3531" i="6" a="1"/>
  <c r="X555" i="6" a="1"/>
  <c r="X555" i="6" s="1"/>
  <c r="X1707" i="6" a="1"/>
  <c r="X1707" i="6" s="1"/>
  <c r="X1395" i="6" a="1"/>
  <c r="X1395" i="6" s="1"/>
  <c r="X7035" i="6" a="1"/>
  <c r="X7035" i="6" s="1"/>
  <c r="X123" i="6" a="1"/>
  <c r="X123" i="6" s="1"/>
  <c r="X6723" i="6" a="1"/>
  <c r="X6723" i="6" s="1"/>
  <c r="X8259" i="6" a="1"/>
  <c r="X6075" i="6" a="1"/>
  <c r="X4635" i="6" a="1"/>
  <c r="X2043" i="6" a="1"/>
  <c r="X2043" i="6" s="1"/>
  <c r="X963" i="6" a="1"/>
  <c r="X963" i="6" s="1"/>
  <c r="X2331" i="6" a="1"/>
  <c r="X2331" i="6" s="1"/>
  <c r="X5499" i="6" a="1"/>
  <c r="X5595" i="6" a="1"/>
  <c r="X1659" i="6" a="1"/>
  <c r="X1659" i="6" s="1"/>
  <c r="X2787" i="6" a="1"/>
  <c r="X2787" i="6" s="1"/>
  <c r="X6339" i="6" a="1"/>
  <c r="X5883" i="6" a="1"/>
  <c r="X3579" i="6" a="1"/>
  <c r="X6963" i="6" a="1"/>
  <c r="X6963" i="6" s="1"/>
  <c r="X7203" i="6" a="1"/>
  <c r="X7203" i="6" s="1"/>
  <c r="X843" i="6" a="1"/>
  <c r="X843" i="6" s="1"/>
  <c r="X6435" i="6" a="1"/>
  <c r="X6435" i="6" s="1"/>
  <c r="X6531" i="6" a="1"/>
  <c r="X6531" i="6" s="1"/>
  <c r="X2547" i="6" a="1"/>
  <c r="X2547" i="6" s="1"/>
  <c r="X6675" i="6" a="1"/>
  <c r="X6675" i="6" s="1"/>
  <c r="X5955" i="6" a="1"/>
  <c r="X4827" i="6" a="1"/>
  <c r="X4755" i="6" a="1"/>
  <c r="X1683" i="6" a="1"/>
  <c r="X1683" i="6" s="1"/>
  <c r="X819" i="6" a="1"/>
  <c r="X819" i="6" s="1"/>
  <c r="X4923" i="6" a="1"/>
  <c r="X747" i="6" a="1"/>
  <c r="X747" i="6" s="1"/>
  <c r="X3819" i="6" a="1"/>
  <c r="X6411" i="6" a="1"/>
  <c r="X6411" i="6" s="1"/>
  <c r="X5571" i="6" a="1"/>
  <c r="X4323" i="6" a="1"/>
  <c r="X4347" i="6" a="1"/>
  <c r="X795" i="6" a="1"/>
  <c r="X795" i="6" s="1"/>
  <c r="X1995" i="6" a="1"/>
  <c r="X1995" i="6" s="1"/>
  <c r="X6027" i="6" a="1"/>
  <c r="X2019" i="6" a="1"/>
  <c r="X2019" i="6" s="1"/>
  <c r="X4227" i="6" a="1"/>
  <c r="X4587" i="6" a="1"/>
  <c r="X8211" i="6" a="1"/>
  <c r="X4467" i="6" a="1"/>
  <c r="X2091" i="6" a="1"/>
  <c r="X2091" i="6" s="1"/>
  <c r="X2907" i="6" a="1"/>
  <c r="X2907" i="6" s="1"/>
  <c r="X1155" i="6" a="1"/>
  <c r="X1155" i="6" s="1"/>
  <c r="X1371" i="6" a="1"/>
  <c r="X1371" i="6" s="1"/>
  <c r="X6771" i="6" a="1"/>
  <c r="X6771" i="6" s="1"/>
  <c r="X3051" i="6" a="1"/>
  <c r="X3051" i="6" s="1"/>
  <c r="X4779" i="6" a="1"/>
  <c r="X3651" i="6" a="1"/>
  <c r="X3603" i="6" a="1"/>
  <c r="X1803" i="6" a="1"/>
  <c r="X1803" i="6" s="1"/>
  <c r="X4395" i="6" a="1"/>
  <c r="X7899" i="6" a="1"/>
  <c r="X3963" i="6" a="1"/>
  <c r="X4131" i="6" a="1"/>
  <c r="X1179" i="6" a="1"/>
  <c r="X1179" i="6" s="1"/>
  <c r="X5763" i="6" a="1"/>
  <c r="X8019" i="6" a="1"/>
  <c r="X7251" i="6" a="1"/>
  <c r="X6291" i="6" a="1"/>
  <c r="X3939" i="6" a="1"/>
  <c r="X6843" i="6" a="1"/>
  <c r="X6843" i="6" s="1"/>
  <c r="X195" i="6" a="1"/>
  <c r="X195" i="6" s="1"/>
  <c r="X5115" i="6" a="1"/>
  <c r="X3699" i="6" a="1"/>
  <c r="X2643" i="6" a="1"/>
  <c r="X2643" i="6" s="1"/>
  <c r="X4059" i="6" a="1"/>
  <c r="X2859" i="6" a="1"/>
  <c r="X2859" i="6" s="1"/>
  <c r="X2475" i="6" a="1"/>
  <c r="X2475" i="6" s="1"/>
  <c r="X459" i="6" a="1"/>
  <c r="X459" i="6" s="1"/>
  <c r="X2883" i="6" a="1"/>
  <c r="X2883" i="6" s="1"/>
  <c r="X1851" i="6" a="1"/>
  <c r="X1851" i="6" s="1"/>
  <c r="X6915" i="6" a="1"/>
  <c r="X6915" i="6" s="1"/>
  <c r="X4707" i="6" a="1"/>
  <c r="X3267" i="6" a="1"/>
  <c r="X8307" i="6" a="1"/>
  <c r="X435" i="6" a="1"/>
  <c r="X435" i="6" s="1"/>
  <c r="X1755" i="6" a="1"/>
  <c r="X1755" i="6" s="1"/>
  <c r="X8139" i="6" a="1"/>
  <c r="X8067" i="6" a="1"/>
  <c r="X6219" i="6" a="1"/>
  <c r="X7059" i="6" a="1"/>
  <c r="X7059" i="6" s="1"/>
  <c r="X3171" i="6" a="1"/>
  <c r="X3171" i="6" s="1"/>
  <c r="X507" i="6" a="1"/>
  <c r="X507" i="6" s="1"/>
  <c r="X1227" i="6" a="1"/>
  <c r="X1227" i="6" s="1"/>
  <c r="X1635" i="6" a="1"/>
  <c r="X1635" i="6" s="1"/>
  <c r="X7851" i="6" a="1"/>
  <c r="X4203" i="6" a="1"/>
  <c r="X987" i="6" a="1"/>
  <c r="X987" i="6" s="1"/>
  <c r="X5067" i="6" a="1"/>
  <c r="X75" i="6" a="1"/>
  <c r="X75" i="6" s="1"/>
  <c r="X7491" i="6" a="1"/>
  <c r="X5787" i="6" a="1"/>
  <c r="X5691" i="6" a="1"/>
  <c r="X6267" i="6" a="1"/>
  <c r="X7347" i="6" a="1"/>
  <c r="X4899" i="6" a="1"/>
  <c r="X7731" i="6" a="1"/>
  <c r="X5403" i="6" a="1"/>
  <c r="X7419" i="6" a="1"/>
  <c r="X4155" i="6" a="1"/>
  <c r="X2067" i="6" a="1"/>
  <c r="X2067" i="6" s="1"/>
  <c r="X939" i="6" a="1"/>
  <c r="X939" i="6" s="1"/>
  <c r="X7707" i="6" a="1"/>
  <c r="X1035" i="6" a="1"/>
  <c r="X1035" i="6" s="1"/>
  <c r="X3795" i="6" a="1"/>
  <c r="X2835" i="6" a="1"/>
  <c r="X2835" i="6" s="1"/>
  <c r="X2667" i="6" a="1"/>
  <c r="X2667" i="6" s="1"/>
  <c r="X6147" i="6" a="1"/>
  <c r="X2811" i="6" a="1"/>
  <c r="X2811" i="6" s="1"/>
  <c r="X2307" i="6" a="1"/>
  <c r="X2307" i="6" s="1"/>
  <c r="X411" i="6" a="1"/>
  <c r="X411" i="6" s="1"/>
  <c r="X7611" i="6" a="1"/>
  <c r="X291" i="6" a="1"/>
  <c r="X291" i="6" s="1"/>
  <c r="X3387" i="6" a="1"/>
  <c r="X1875" i="6" a="1"/>
  <c r="X1875" i="6" s="1"/>
  <c r="X2163" i="6" a="1"/>
  <c r="X2163" i="6" s="1"/>
  <c r="X2451" i="6" a="1"/>
  <c r="X2451" i="6" s="1"/>
  <c r="X2763" i="6" a="1"/>
  <c r="X2763" i="6" s="1"/>
  <c r="X7179" i="6" a="1"/>
  <c r="X7179" i="6" s="1"/>
  <c r="X6459" i="6" a="1"/>
  <c r="X6459" i="6" s="1"/>
  <c r="X7635" i="6" a="1"/>
  <c r="X7827" i="6" a="1"/>
  <c r="X6891" i="6" a="1"/>
  <c r="X6891" i="6" s="1"/>
  <c r="X6867" i="6" a="1"/>
  <c r="X6867" i="6" s="1"/>
  <c r="X4683" i="6" a="1"/>
  <c r="X3483" i="6" a="1"/>
  <c r="X6747" i="6" a="1"/>
  <c r="X6747" i="6" s="1"/>
  <c r="X4515" i="6" a="1"/>
  <c r="X3123" i="6" a="1"/>
  <c r="X3123" i="6" s="1"/>
  <c r="X1515" i="6" a="1"/>
  <c r="X1515" i="6" s="1"/>
  <c r="X1923" i="6" a="1"/>
  <c r="X1923" i="6" s="1"/>
  <c r="X387" i="6" a="1"/>
  <c r="X387" i="6" s="1"/>
  <c r="X315" i="6" a="1"/>
  <c r="X315" i="6" s="1"/>
  <c r="X4275" i="6" a="1"/>
  <c r="X1827" i="6" a="1"/>
  <c r="X1827" i="6" s="1"/>
  <c r="X5211" i="6" a="1"/>
  <c r="X5307" i="6" a="1"/>
  <c r="X4443" i="6" a="1"/>
  <c r="X3243" i="6" a="1"/>
  <c r="X3195" i="6" a="1"/>
  <c r="X2187" i="6" a="1"/>
  <c r="X2187" i="6" s="1"/>
  <c r="X5091" i="6" a="1"/>
  <c r="X3675" i="6" a="1"/>
  <c r="X2499" i="6" a="1"/>
  <c r="X2499" i="6" s="1"/>
  <c r="X2739" i="6" a="1"/>
  <c r="X2739" i="6" s="1"/>
  <c r="X7371" i="6" a="1"/>
  <c r="X2571" i="6" a="1"/>
  <c r="X2571" i="6" s="1"/>
  <c r="X7275" i="6" a="1"/>
  <c r="X7659" i="6" a="1"/>
  <c r="X4083" i="6" a="1"/>
  <c r="X51" i="6" a="1"/>
  <c r="X51" i="6" s="1"/>
  <c r="X1107" i="6" a="1"/>
  <c r="X1107" i="6" s="1"/>
  <c r="X5835" i="6" a="1"/>
  <c r="X4971" i="6" a="1"/>
  <c r="X7323" i="6" a="1"/>
  <c r="X6699" i="6" a="1"/>
  <c r="X6699" i="6" s="1"/>
  <c r="X5547" i="6" a="1"/>
  <c r="X5523" i="6" a="1"/>
  <c r="X3147" i="6" a="1"/>
  <c r="X3147" i="6" s="1"/>
  <c r="X3219" i="6" a="1"/>
  <c r="X3291" i="6" a="1"/>
  <c r="X7995" i="6" a="1"/>
  <c r="X8091" i="6" a="1"/>
  <c r="X4611" i="6" a="1"/>
  <c r="X6987" i="6" a="1"/>
  <c r="X6987" i="6" s="1"/>
  <c r="X6363" i="6" a="1"/>
  <c r="X6363" i="6" s="1"/>
  <c r="X267" i="6" a="1"/>
  <c r="X267" i="6" s="1"/>
  <c r="X2139" i="6" a="1"/>
  <c r="X2139" i="6" s="1"/>
  <c r="X6171" i="6" a="1"/>
  <c r="X6579" i="6" a="1"/>
  <c r="X6579" i="6" s="1"/>
  <c r="X1731" i="6" a="1"/>
  <c r="X1731" i="6" s="1"/>
  <c r="X3411" i="6" a="1"/>
  <c r="X8187" i="6" a="1"/>
  <c r="X8355" i="6" a="1"/>
  <c r="X651" i="6" a="1"/>
  <c r="X651" i="6" s="1"/>
  <c r="X339" i="6" a="1"/>
  <c r="X339" i="6" s="1"/>
  <c r="X1011" i="6" a="1"/>
  <c r="X1011" i="6" s="1"/>
  <c r="X2523" i="6" a="1"/>
  <c r="X2523" i="6" s="1"/>
  <c r="X1347" i="6" a="1"/>
  <c r="X1347" i="6" s="1"/>
  <c r="X2427" i="6" a="1"/>
  <c r="X2427" i="6" s="1"/>
  <c r="X8115" i="6" a="1"/>
  <c r="X4803" i="6" a="1"/>
  <c r="X7587" i="6" a="1"/>
  <c r="X99" i="6" a="1"/>
  <c r="X99" i="6" s="1"/>
  <c r="X7083" i="6" a="1"/>
  <c r="X7083" i="6" s="1"/>
  <c r="X6003" i="6" a="1"/>
  <c r="X5667" i="6" a="1"/>
  <c r="X4875" i="6" a="1"/>
  <c r="X5187" i="6" a="1"/>
  <c r="X723" i="6" a="1"/>
  <c r="X723" i="6" s="1"/>
  <c r="X3315" i="6" a="1"/>
  <c r="X5907" i="6" a="1"/>
  <c r="X171" i="6" a="1"/>
  <c r="X171" i="6" s="1"/>
  <c r="X1083" i="6" a="1"/>
  <c r="X1083" i="6" s="1"/>
  <c r="X5427" i="6" a="1"/>
  <c r="X6483" i="6" a="1"/>
  <c r="X6483" i="6" s="1"/>
  <c r="X1419" i="6" a="1"/>
  <c r="X1419" i="6" s="1"/>
  <c r="X2715" i="6" a="1"/>
  <c r="X2715" i="6" s="1"/>
  <c r="X1275" i="6" a="1"/>
  <c r="X1275" i="6" s="1"/>
  <c r="X7803" i="6" a="1"/>
  <c r="X5163" i="6" a="1"/>
  <c r="X1467" i="6" a="1"/>
  <c r="X1467" i="6" s="1"/>
  <c r="X4371" i="6" a="1"/>
  <c r="X1443" i="6" a="1"/>
  <c r="X1443" i="6" s="1"/>
  <c r="X6627" i="6" a="1"/>
  <c r="X6627" i="6" s="1"/>
  <c r="X5283" i="6" a="1"/>
  <c r="X1587" i="6" a="1"/>
  <c r="X1587" i="6" s="1"/>
  <c r="X6795" i="6" a="1"/>
  <c r="X6795" i="6" s="1"/>
  <c r="X1947" i="6" a="1"/>
  <c r="X1947" i="6" s="1"/>
  <c r="X2235" i="6" a="1"/>
  <c r="X2235" i="6" s="1"/>
  <c r="X27" i="6" a="1"/>
  <c r="X27" i="6" s="1"/>
  <c r="C6" i="5"/>
  <c r="C7" i="5"/>
  <c r="C8" i="5"/>
  <c r="B10" i="5"/>
  <c r="X3" i="6" l="1" a="1"/>
  <c r="X3" i="6" s="1"/>
  <c r="D8" i="5"/>
  <c r="D7" i="5"/>
  <c r="X7323" i="6"/>
  <c r="X7419" i="6"/>
  <c r="X7491" i="6"/>
  <c r="X8307" i="6"/>
  <c r="X6291" i="6"/>
  <c r="X4395" i="6"/>
  <c r="X6027" i="6"/>
  <c r="X6339" i="6"/>
  <c r="X4635" i="6"/>
  <c r="X8235" i="6"/>
  <c r="X5019" i="6"/>
  <c r="X3723" i="6"/>
  <c r="X3843" i="6"/>
  <c r="X5643" i="6"/>
  <c r="X5859" i="6"/>
  <c r="X7539" i="6"/>
  <c r="X7923" i="6"/>
  <c r="X8283" i="6"/>
  <c r="X5043" i="6"/>
  <c r="X5811" i="6"/>
  <c r="X4875" i="6"/>
  <c r="X4371" i="6"/>
  <c r="X7995" i="6"/>
  <c r="X7827" i="6"/>
  <c r="X5403" i="6"/>
  <c r="X3267" i="6"/>
  <c r="X4059" i="6"/>
  <c r="X7251" i="6"/>
  <c r="X4923" i="6"/>
  <c r="X6075" i="6"/>
  <c r="X3531" i="6"/>
  <c r="X7779" i="6"/>
  <c r="X6195" i="6"/>
  <c r="X5451" i="6"/>
  <c r="X5475" i="6"/>
  <c r="X4659" i="6"/>
  <c r="X3555" i="6"/>
  <c r="X3747" i="6"/>
  <c r="X3507" i="6"/>
  <c r="X6099" i="6"/>
  <c r="X6003" i="6"/>
  <c r="X4443" i="6"/>
  <c r="X3387" i="6"/>
  <c r="X5163" i="6"/>
  <c r="X6171" i="6"/>
  <c r="X3291" i="6"/>
  <c r="X5835" i="6"/>
  <c r="X5307" i="6"/>
  <c r="X7635" i="6"/>
  <c r="X3795" i="6"/>
  <c r="X7731" i="6"/>
  <c r="X5067" i="6"/>
  <c r="X4707" i="6"/>
  <c r="X8019" i="6"/>
  <c r="X3603" i="6"/>
  <c r="X8259" i="6"/>
  <c r="X5931" i="6"/>
  <c r="X4491" i="6"/>
  <c r="X7467" i="6"/>
  <c r="X5619" i="6"/>
  <c r="X7875" i="6"/>
  <c r="X5739" i="6"/>
  <c r="X4419" i="6"/>
  <c r="X3363" i="6"/>
  <c r="X3771" i="6"/>
  <c r="X3867" i="6"/>
  <c r="X4611" i="6"/>
  <c r="X8091" i="6"/>
  <c r="X7803" i="6"/>
  <c r="X5907" i="6"/>
  <c r="X3219" i="6"/>
  <c r="X5211" i="6"/>
  <c r="X4515" i="6"/>
  <c r="X7611" i="6"/>
  <c r="X4899" i="6"/>
  <c r="X6219" i="6"/>
  <c r="X3699" i="6"/>
  <c r="X5763" i="6"/>
  <c r="X3651" i="6"/>
  <c r="X4467" i="6"/>
  <c r="X4347" i="6"/>
  <c r="X5595" i="6"/>
  <c r="X4539" i="6"/>
  <c r="X8163" i="6"/>
  <c r="X7443" i="6"/>
  <c r="X5235" i="6"/>
  <c r="X4107" i="6"/>
  <c r="X6051" i="6"/>
  <c r="X7299" i="6"/>
  <c r="X7515" i="6"/>
  <c r="X5331" i="6"/>
  <c r="X3411" i="6"/>
  <c r="X7587" i="6"/>
  <c r="X3675" i="6"/>
  <c r="X7707" i="6"/>
  <c r="X7347" i="6"/>
  <c r="X4203" i="6"/>
  <c r="X8067" i="6"/>
  <c r="X5115" i="6"/>
  <c r="X4779" i="6"/>
  <c r="X8211" i="6"/>
  <c r="X4323" i="6"/>
  <c r="X4755" i="6"/>
  <c r="X5499" i="6"/>
  <c r="X7683" i="6"/>
  <c r="X4251" i="6"/>
  <c r="X7947" i="6"/>
  <c r="X8403" i="6"/>
  <c r="X4179" i="6"/>
  <c r="X4851" i="6"/>
  <c r="X3987" i="6"/>
  <c r="X7755" i="6"/>
  <c r="X4731" i="6"/>
  <c r="X5427" i="6"/>
  <c r="X3243" i="6"/>
  <c r="X4971" i="6"/>
  <c r="X3315" i="6"/>
  <c r="X4803" i="6"/>
  <c r="X8355" i="6"/>
  <c r="X5523" i="6"/>
  <c r="X4083" i="6"/>
  <c r="X5091" i="6"/>
  <c r="X4275" i="6"/>
  <c r="X3483" i="6"/>
  <c r="X6267" i="6"/>
  <c r="X7851" i="6"/>
  <c r="X8139" i="6"/>
  <c r="X4131" i="6"/>
  <c r="X4587" i="6"/>
  <c r="X5571" i="6"/>
  <c r="X4827" i="6"/>
  <c r="X5379" i="6"/>
  <c r="X4947" i="6"/>
  <c r="X5979" i="6"/>
  <c r="X3627" i="6"/>
  <c r="X8331" i="6"/>
  <c r="X6243" i="6"/>
  <c r="X7971" i="6"/>
  <c r="X5139" i="6"/>
  <c r="X3339" i="6"/>
  <c r="X8043" i="6"/>
  <c r="X5667" i="6"/>
  <c r="X7371" i="6"/>
  <c r="X5283" i="6"/>
  <c r="X5187" i="6"/>
  <c r="X8115" i="6"/>
  <c r="X8187" i="6"/>
  <c r="X5547" i="6"/>
  <c r="X7659" i="6"/>
  <c r="X4683" i="6"/>
  <c r="X5691" i="6"/>
  <c r="X3963" i="6"/>
  <c r="X4227" i="6"/>
  <c r="X5955" i="6"/>
  <c r="X3579" i="6"/>
  <c r="X7395" i="6"/>
  <c r="X5259" i="6"/>
  <c r="X4011" i="6"/>
  <c r="X4563" i="6"/>
  <c r="X3891" i="6"/>
  <c r="X6123" i="6"/>
  <c r="X6315" i="6"/>
  <c r="X4035" i="6"/>
  <c r="X7275" i="6"/>
  <c r="X3195" i="6"/>
  <c r="X6147" i="6"/>
  <c r="X4155" i="6"/>
  <c r="X5787" i="6"/>
  <c r="X3939" i="6"/>
  <c r="X7899" i="6"/>
  <c r="X3819" i="6"/>
  <c r="X5883" i="6"/>
  <c r="X3435" i="6"/>
  <c r="X7563" i="6"/>
  <c r="X5715" i="6"/>
  <c r="X3915" i="6"/>
  <c r="X4995" i="6"/>
  <c r="X4299" i="6"/>
  <c r="X8379" i="6"/>
  <c r="X3459" i="6"/>
  <c r="X5355" i="6"/>
  <c r="Y3" i="6" a="1"/>
  <c r="Y3" i="6" s="1"/>
  <c r="Y4107" i="6" a="1"/>
  <c r="Y4107" i="6" s="1"/>
  <c r="N4107" i="6" s="1"/>
  <c r="N177" i="2" s="1"/>
  <c r="Y7875" i="6" a="1"/>
  <c r="Y7875" i="6" s="1"/>
  <c r="N7875" i="6" s="1"/>
  <c r="Y7107" i="6" a="1"/>
  <c r="Y7107" i="6" s="1"/>
  <c r="Y2619" i="6" a="1"/>
  <c r="Y2619" i="6" s="1"/>
  <c r="Y4995" i="6" a="1"/>
  <c r="Y4995" i="6" s="1"/>
  <c r="N4995" i="6" s="1"/>
  <c r="N214" i="2" s="1"/>
  <c r="Y4011" i="6" a="1"/>
  <c r="Y4011" i="6" s="1"/>
  <c r="N4011" i="6" s="1"/>
  <c r="N173" i="2" s="1"/>
  <c r="Y5979" i="6" a="1"/>
  <c r="Y5979" i="6" s="1"/>
  <c r="N5979" i="6" s="1"/>
  <c r="N255" i="2" s="1"/>
  <c r="Y6651" i="6" a="1"/>
  <c r="Y6651" i="6" s="1"/>
  <c r="Y5235" i="6" a="1"/>
  <c r="Y5235" i="6" s="1"/>
  <c r="N5235" i="6" s="1"/>
  <c r="N224" i="2" s="1"/>
  <c r="Y723" i="6" a="1"/>
  <c r="Y723" i="6" s="1"/>
  <c r="Y3315" i="6" a="1"/>
  <c r="Y3315" i="6" s="1"/>
  <c r="N3315" i="6" s="1"/>
  <c r="N144" i="2" s="1"/>
  <c r="Y3075" i="6" a="1"/>
  <c r="Y3075" i="6" s="1"/>
  <c r="Y579" i="6" a="1"/>
  <c r="Y579" i="6" s="1"/>
  <c r="Y5331" i="6" a="1"/>
  <c r="Y5331" i="6" s="1"/>
  <c r="N5331" i="6" s="1"/>
  <c r="N228" i="2" s="1"/>
  <c r="Y3867" i="6" a="1"/>
  <c r="Y3867" i="6" s="1"/>
  <c r="N3867" i="6" s="1"/>
  <c r="N167" i="2" s="1"/>
  <c r="Y6099" i="6" a="1"/>
  <c r="Y6099" i="6" s="1"/>
  <c r="N6099" i="6" s="1"/>
  <c r="N260" i="2" s="1"/>
  <c r="Y5811" i="6" a="1"/>
  <c r="Y5811" i="6" s="1"/>
  <c r="N5811" i="6" s="1"/>
  <c r="N248" i="2" s="1"/>
  <c r="Y531" i="6" a="1"/>
  <c r="Y531" i="6" s="1"/>
  <c r="Y4035" i="6" a="1"/>
  <c r="Y4035" i="6" s="1"/>
  <c r="N4035" i="6" s="1"/>
  <c r="N174" i="2" s="1"/>
  <c r="Y8043" i="6" a="1"/>
  <c r="Y8043" i="6" s="1"/>
  <c r="N8043" i="6" s="1"/>
  <c r="Y4731" i="6" a="1"/>
  <c r="Y4731" i="6" s="1"/>
  <c r="N4731" i="6" s="1"/>
  <c r="N203" i="2" s="1"/>
  <c r="Y7515" i="6" a="1"/>
  <c r="Y7515" i="6" s="1"/>
  <c r="N7515" i="6" s="1"/>
  <c r="N319" i="2" s="1"/>
  <c r="Y3771" i="6" a="1"/>
  <c r="Y3771" i="6" s="1"/>
  <c r="N3771" i="6" s="1"/>
  <c r="N163" i="2" s="1"/>
  <c r="Y675" i="6" a="1"/>
  <c r="Y675" i="6" s="1"/>
  <c r="Y5043" i="6" a="1"/>
  <c r="Y5043" i="6" s="1"/>
  <c r="N5043" i="6" s="1"/>
  <c r="N216" i="2" s="1"/>
  <c r="Y5355" i="6" a="1"/>
  <c r="Y5355" i="6" s="1"/>
  <c r="N5355" i="6" s="1"/>
  <c r="N229" i="2" s="1"/>
  <c r="Y6315" i="6" a="1"/>
  <c r="Y6315" i="6" s="1"/>
  <c r="N6315" i="6" s="1"/>
  <c r="N269" i="2" s="1"/>
  <c r="Y3339" i="6" a="1"/>
  <c r="Y3339" i="6" s="1"/>
  <c r="N3339" i="6" s="1"/>
  <c r="N145" i="2" s="1"/>
  <c r="Y7755" i="6" a="1"/>
  <c r="Y7755" i="6" s="1"/>
  <c r="N7755" i="6" s="1"/>
  <c r="Y7299" i="6" a="1"/>
  <c r="Y7299" i="6" s="1"/>
  <c r="N7299" i="6" s="1"/>
  <c r="N310" i="2" s="1"/>
  <c r="Y3363" i="6" a="1"/>
  <c r="Y3363" i="6" s="1"/>
  <c r="N3363" i="6" s="1"/>
  <c r="N146" i="2" s="1"/>
  <c r="Y3507" i="6" a="1"/>
  <c r="Y3507" i="6" s="1"/>
  <c r="N3507" i="6" s="1"/>
  <c r="N152" i="2" s="1"/>
  <c r="Y8283" i="6" a="1"/>
  <c r="Y8283" i="6" s="1"/>
  <c r="N8283" i="6" s="1"/>
  <c r="Y3459" i="6" a="1"/>
  <c r="Y3459" i="6" s="1"/>
  <c r="N3459" i="6" s="1"/>
  <c r="N150" i="2" s="1"/>
  <c r="Y6123" i="6" a="1"/>
  <c r="Y6123" i="6" s="1"/>
  <c r="N6123" i="6" s="1"/>
  <c r="N261" i="2" s="1"/>
  <c r="Y5139" i="6" a="1"/>
  <c r="Y5139" i="6" s="1"/>
  <c r="N5139" i="6" s="1"/>
  <c r="N220" i="2" s="1"/>
  <c r="Y3987" i="6" a="1"/>
  <c r="Y3987" i="6" s="1"/>
  <c r="N3987" i="6" s="1"/>
  <c r="N172" i="2" s="1"/>
  <c r="Y6051" i="6" a="1"/>
  <c r="Y6051" i="6" s="1"/>
  <c r="N6051" i="6" s="1"/>
  <c r="N258" i="2" s="1"/>
  <c r="Y4419" i="6" a="1"/>
  <c r="Y4419" i="6" s="1"/>
  <c r="N4419" i="6" s="1"/>
  <c r="N190" i="2" s="1"/>
  <c r="Y2211" i="6" a="1"/>
  <c r="Y2211" i="6" s="1"/>
  <c r="Y7923" i="6" a="1"/>
  <c r="Y7923" i="6" s="1"/>
  <c r="N7923" i="6" s="1"/>
  <c r="Y3099" i="6" a="1"/>
  <c r="Y3099" i="6" s="1"/>
  <c r="Y3891" i="6" a="1"/>
  <c r="Y3891" i="6" s="1"/>
  <c r="N3891" i="6" s="1"/>
  <c r="N168" i="2" s="1"/>
  <c r="Y7011" i="6" a="1"/>
  <c r="Y7011" i="6" s="1"/>
  <c r="Y2931" i="6" a="1"/>
  <c r="Y2931" i="6" s="1"/>
  <c r="Y1539" i="6" a="1"/>
  <c r="Y1539" i="6" s="1"/>
  <c r="Y7155" i="6" a="1"/>
  <c r="Y7155" i="6" s="1"/>
  <c r="Y2379" i="6" a="1"/>
  <c r="Y2379" i="6" s="1"/>
  <c r="Y7539" i="6" a="1"/>
  <c r="Y7539" i="6" s="1"/>
  <c r="N7539" i="6" s="1"/>
  <c r="N320" i="2" s="1"/>
  <c r="Y3027" i="6" a="1"/>
  <c r="Y3027" i="6" s="1"/>
  <c r="Y1779" i="6" a="1"/>
  <c r="Y1779" i="6" s="1"/>
  <c r="Y7971" i="6" a="1"/>
  <c r="Y7971" i="6" s="1"/>
  <c r="N7971" i="6" s="1"/>
  <c r="Y243" i="6" a="1"/>
  <c r="Y243" i="6" s="1"/>
  <c r="Y915" i="6" a="1"/>
  <c r="Y915" i="6" s="1"/>
  <c r="Y483" i="6" a="1"/>
  <c r="Y483" i="6" s="1"/>
  <c r="Y2691" i="6" a="1"/>
  <c r="Y2691" i="6" s="1"/>
  <c r="Y5859" i="6" a="1"/>
  <c r="Y5859" i="6" s="1"/>
  <c r="N5859" i="6" s="1"/>
  <c r="N250" i="2" s="1"/>
  <c r="Y3003" i="6" a="1"/>
  <c r="Y3003" i="6" s="1"/>
  <c r="Y1491" i="6" a="1"/>
  <c r="Y1491" i="6" s="1"/>
  <c r="Y6243" i="6" a="1"/>
  <c r="Y6243" i="6" s="1"/>
  <c r="N6243" i="6" s="1"/>
  <c r="N266" i="2" s="1"/>
  <c r="Y4851" i="6" a="1"/>
  <c r="Y4851" i="6" s="1"/>
  <c r="N4851" i="6" s="1"/>
  <c r="N208" i="2" s="1"/>
  <c r="Y2403" i="6" a="1"/>
  <c r="Y2403" i="6" s="1"/>
  <c r="Y1203" i="6" a="1"/>
  <c r="Y1203" i="6" s="1"/>
  <c r="Y3747" i="6" a="1"/>
  <c r="Y3747" i="6" s="1"/>
  <c r="N3747" i="6" s="1"/>
  <c r="N162" i="2" s="1"/>
  <c r="Y603" i="6" a="1"/>
  <c r="Y603" i="6" s="1"/>
  <c r="Y8379" i="6" a="1"/>
  <c r="Y8379" i="6" s="1"/>
  <c r="N8379" i="6" s="1"/>
  <c r="Y6507" i="6" a="1"/>
  <c r="Y6507" i="6" s="1"/>
  <c r="Y8331" i="6" a="1"/>
  <c r="Y8331" i="6" s="1"/>
  <c r="N8331" i="6" s="1"/>
  <c r="Y1971" i="6" a="1"/>
  <c r="Y1971" i="6" s="1"/>
  <c r="Y1899" i="6" a="1"/>
  <c r="Y1899" i="6" s="1"/>
  <c r="Y5739" i="6" a="1"/>
  <c r="Y5739" i="6" s="1"/>
  <c r="N5739" i="6" s="1"/>
  <c r="N245" i="2" s="1"/>
  <c r="Y3555" i="6" a="1"/>
  <c r="Y3555" i="6" s="1"/>
  <c r="N3555" i="6" s="1"/>
  <c r="N154" i="2" s="1"/>
  <c r="Y1611" i="6" a="1"/>
  <c r="Y1611" i="6" s="1"/>
  <c r="Y867" i="6" a="1"/>
  <c r="Y867" i="6" s="1"/>
  <c r="Y4563" i="6" a="1"/>
  <c r="Y4563" i="6" s="1"/>
  <c r="N4563" i="6" s="1"/>
  <c r="N196" i="2" s="1"/>
  <c r="Y3627" i="6" a="1"/>
  <c r="Y3627" i="6" s="1"/>
  <c r="N3627" i="6" s="1"/>
  <c r="N157" i="2" s="1"/>
  <c r="Y627" i="6" a="1"/>
  <c r="Y627" i="6" s="1"/>
  <c r="Y2355" i="6" a="1"/>
  <c r="Y2355" i="6" s="1"/>
  <c r="Y7035" i="6" a="1"/>
  <c r="Y7035" i="6" s="1"/>
  <c r="Y123" i="6" a="1"/>
  <c r="Y123" i="6" s="1"/>
  <c r="Y6723" i="6" a="1"/>
  <c r="Y6723" i="6" s="1"/>
  <c r="Y8259" i="6" a="1"/>
  <c r="Y8259" i="6" s="1"/>
  <c r="N8259" i="6" s="1"/>
  <c r="Y6075" i="6" a="1"/>
  <c r="Y6075" i="6" s="1"/>
  <c r="N6075" i="6" s="1"/>
  <c r="N259" i="2" s="1"/>
  <c r="Y4635" i="6" a="1"/>
  <c r="Y4635" i="6" s="1"/>
  <c r="N4635" i="6" s="1"/>
  <c r="N199" i="2" s="1"/>
  <c r="Y2043" i="6" a="1"/>
  <c r="Y2043" i="6" s="1"/>
  <c r="Y963" i="6" a="1"/>
  <c r="Y963" i="6" s="1"/>
  <c r="Y2331" i="6" a="1"/>
  <c r="Y2331" i="6" s="1"/>
  <c r="Y5499" i="6" a="1"/>
  <c r="Y5499" i="6" s="1"/>
  <c r="N5499" i="6" s="1"/>
  <c r="N235" i="2" s="1"/>
  <c r="Y5595" i="6" a="1"/>
  <c r="Y5595" i="6" s="1"/>
  <c r="N5595" i="6" s="1"/>
  <c r="N239" i="2" s="1"/>
  <c r="Y1659" i="6" a="1"/>
  <c r="Y1659" i="6" s="1"/>
  <c r="Y2787" i="6" a="1"/>
  <c r="Y2787" i="6" s="1"/>
  <c r="Y6339" i="6" a="1"/>
  <c r="Y6339" i="6" s="1"/>
  <c r="N6339" i="6" s="1"/>
  <c r="N270" i="2" s="1"/>
  <c r="Y5883" i="6" a="1"/>
  <c r="Y5883" i="6" s="1"/>
  <c r="N5883" i="6" s="1"/>
  <c r="N251" i="2" s="1"/>
  <c r="Y3579" i="6" a="1"/>
  <c r="Y3579" i="6" s="1"/>
  <c r="N3579" i="6" s="1"/>
  <c r="N155" i="2" s="1"/>
  <c r="Y6963" i="6" a="1"/>
  <c r="Y6963" i="6" s="1"/>
  <c r="Y5619" i="6" a="1"/>
  <c r="Y5619" i="6" s="1"/>
  <c r="N5619" i="6" s="1"/>
  <c r="N240" i="2" s="1"/>
  <c r="Y5475" i="6" a="1"/>
  <c r="Y5475" i="6" s="1"/>
  <c r="N5475" i="6" s="1"/>
  <c r="N234" i="2" s="1"/>
  <c r="Y3843" i="6" a="1"/>
  <c r="Y3843" i="6" s="1"/>
  <c r="N3843" i="6" s="1"/>
  <c r="N166" i="2" s="1"/>
  <c r="Y2283" i="6" a="1"/>
  <c r="Y2283" i="6" s="1"/>
  <c r="Y1251" i="6" a="1"/>
  <c r="Y1251" i="6" s="1"/>
  <c r="Y771" i="6" a="1"/>
  <c r="Y771" i="6" s="1"/>
  <c r="Y8403" i="6" a="1"/>
  <c r="Y8403" i="6" s="1"/>
  <c r="N8403" i="6" s="1"/>
  <c r="Y7443" i="6" a="1"/>
  <c r="Y7443" i="6" s="1"/>
  <c r="N7443" i="6" s="1"/>
  <c r="N316" i="2" s="1"/>
  <c r="Y7467" i="6" a="1"/>
  <c r="Y7467" i="6" s="1"/>
  <c r="N7467" i="6" s="1"/>
  <c r="N317" i="2" s="1"/>
  <c r="Y5451" i="6" a="1"/>
  <c r="Y5451" i="6" s="1"/>
  <c r="N5451" i="6" s="1"/>
  <c r="N233" i="2" s="1"/>
  <c r="Y3723" i="6" a="1"/>
  <c r="Y3723" i="6" s="1"/>
  <c r="N3723" i="6" s="1"/>
  <c r="N161" i="2" s="1"/>
  <c r="Y3915" i="6" a="1"/>
  <c r="Y3915" i="6" s="1"/>
  <c r="N3915" i="6" s="1"/>
  <c r="N169" i="2" s="1"/>
  <c r="Y891" i="6" a="1"/>
  <c r="Y891" i="6" s="1"/>
  <c r="Y4947" i="6" a="1"/>
  <c r="Y4947" i="6" s="1"/>
  <c r="N4947" i="6" s="1"/>
  <c r="N212" i="2" s="1"/>
  <c r="Y7947" i="6" a="1"/>
  <c r="Y7947" i="6" s="1"/>
  <c r="N7947" i="6" s="1"/>
  <c r="Y8163" i="6" a="1"/>
  <c r="Y8163" i="6" s="1"/>
  <c r="N8163" i="6" s="1"/>
  <c r="Y7227" i="6" a="1"/>
  <c r="Y7227" i="6" s="1"/>
  <c r="Y7131" i="6" a="1"/>
  <c r="Y7131" i="6" s="1"/>
  <c r="Y5019" i="6" a="1"/>
  <c r="Y5019" i="6" s="1"/>
  <c r="N5019" i="6" s="1"/>
  <c r="N215" i="2" s="1"/>
  <c r="Y5715" i="6" a="1"/>
  <c r="Y5715" i="6" s="1"/>
  <c r="N5715" i="6" s="1"/>
  <c r="N244" i="2" s="1"/>
  <c r="Y2595" i="6" a="1"/>
  <c r="Y2595" i="6" s="1"/>
  <c r="Y1323" i="6" a="1"/>
  <c r="Y1323" i="6" s="1"/>
  <c r="Y2979" i="6" a="1"/>
  <c r="Y2979" i="6" s="1"/>
  <c r="Y1131" i="6" a="1"/>
  <c r="Y1131" i="6" s="1"/>
  <c r="Y4491" i="6" a="1"/>
  <c r="Y4491" i="6" s="1"/>
  <c r="N4491" i="6" s="1"/>
  <c r="N193" i="2" s="1"/>
  <c r="Y6195" i="6" a="1"/>
  <c r="Y6195" i="6" s="1"/>
  <c r="N6195" i="6" s="1"/>
  <c r="N264" i="2" s="1"/>
  <c r="Y8235" i="6" a="1"/>
  <c r="Y8235" i="6" s="1"/>
  <c r="N8235" i="6" s="1"/>
  <c r="Y7563" i="6" a="1"/>
  <c r="Y7563" i="6" s="1"/>
  <c r="N7563" i="6" s="1"/>
  <c r="N321" i="2" s="1"/>
  <c r="Y6603" i="6" a="1"/>
  <c r="Y6603" i="6" s="1"/>
  <c r="Y6555" i="6" a="1"/>
  <c r="Y6555" i="6" s="1"/>
  <c r="Y4251" i="6" a="1"/>
  <c r="Y4251" i="6" s="1"/>
  <c r="N4251" i="6" s="1"/>
  <c r="N183" i="2" s="1"/>
  <c r="Y4539" i="6" a="1"/>
  <c r="Y4539" i="6" s="1"/>
  <c r="N4539" i="6" s="1"/>
  <c r="N195" i="2" s="1"/>
  <c r="Y2955" i="6" a="1"/>
  <c r="Y2955" i="6" s="1"/>
  <c r="Y7779" i="6" a="1"/>
  <c r="Y7779" i="6" s="1"/>
  <c r="N7779" i="6" s="1"/>
  <c r="Y2115" i="6" a="1"/>
  <c r="Y2115" i="6" s="1"/>
  <c r="Y3435" i="6" a="1"/>
  <c r="Y3435" i="6" s="1"/>
  <c r="N3435" i="6" s="1"/>
  <c r="N149" i="2" s="1"/>
  <c r="Y5259" i="6" a="1"/>
  <c r="Y5259" i="6" s="1"/>
  <c r="N5259" i="6" s="1"/>
  <c r="N225" i="2" s="1"/>
  <c r="Y219" i="6" a="1"/>
  <c r="Y219" i="6" s="1"/>
  <c r="Y1563" i="6" a="1"/>
  <c r="Y1563" i="6" s="1"/>
  <c r="Y6819" i="6" a="1"/>
  <c r="Y6819" i="6" s="1"/>
  <c r="N6819" i="6" s="1"/>
  <c r="N290" i="2" s="1"/>
  <c r="Y1299" i="6" a="1"/>
  <c r="Y1299" i="6" s="1"/>
  <c r="Y6387" i="6" a="1"/>
  <c r="Y6387" i="6" s="1"/>
  <c r="Y1059" i="6" a="1"/>
  <c r="Y1059" i="6" s="1"/>
  <c r="Y2259" i="6" a="1"/>
  <c r="Y2259" i="6" s="1"/>
  <c r="Y7395" i="6" a="1"/>
  <c r="Y7395" i="6" s="1"/>
  <c r="N7395" i="6" s="1"/>
  <c r="N314" i="2" s="1"/>
  <c r="Y5379" i="6" a="1"/>
  <c r="Y5379" i="6" s="1"/>
  <c r="N5379" i="6" s="1"/>
  <c r="N230" i="2" s="1"/>
  <c r="Y7683" i="6" a="1"/>
  <c r="Y7683" i="6" s="1"/>
  <c r="N7683" i="6" s="1"/>
  <c r="Y6939" i="6" a="1"/>
  <c r="Y6939" i="6" s="1"/>
  <c r="Y5931" i="6" a="1"/>
  <c r="Y5931" i="6" s="1"/>
  <c r="N5931" i="6" s="1"/>
  <c r="N253" i="2" s="1"/>
  <c r="Y3531" i="6" a="1"/>
  <c r="Y3531" i="6" s="1"/>
  <c r="N3531" i="6" s="1"/>
  <c r="N153" i="2" s="1"/>
  <c r="Y555" i="6" a="1"/>
  <c r="Y555" i="6" s="1"/>
  <c r="Y1707" i="6" a="1"/>
  <c r="Y1707" i="6" s="1"/>
  <c r="Y1395" i="6" a="1"/>
  <c r="Y1395" i="6" s="1"/>
  <c r="N1395" i="6" s="1"/>
  <c r="N64" i="2" s="1"/>
  <c r="Y7587" i="6" a="1"/>
  <c r="Y7587" i="6" s="1"/>
  <c r="N7587" i="6" s="1"/>
  <c r="Y7083" i="6" a="1"/>
  <c r="Y7083" i="6" s="1"/>
  <c r="Y1083" i="6" a="1"/>
  <c r="Y1083" i="6" s="1"/>
  <c r="Y1467" i="6" a="1"/>
  <c r="Y1467" i="6" s="1"/>
  <c r="Y6627" i="6" a="1"/>
  <c r="Y6627" i="6" s="1"/>
  <c r="Y6003" i="6" a="1"/>
  <c r="Y6003" i="6" s="1"/>
  <c r="N6003" i="6" s="1"/>
  <c r="N256" i="2" s="1"/>
  <c r="Y2715" i="6" a="1"/>
  <c r="Y2715" i="6" s="1"/>
  <c r="Y4203" i="6" a="1"/>
  <c r="Y4203" i="6" s="1"/>
  <c r="N4203" i="6" s="1"/>
  <c r="N181" i="2" s="1"/>
  <c r="Y987" i="6" a="1"/>
  <c r="Y987" i="6" s="1"/>
  <c r="Y5067" i="6" a="1"/>
  <c r="Y5067" i="6" s="1"/>
  <c r="N5067" i="6" s="1"/>
  <c r="N217" i="2" s="1"/>
  <c r="Y75" i="6" a="1"/>
  <c r="Y75" i="6" s="1"/>
  <c r="N75" i="6" s="1"/>
  <c r="N9" i="2" s="1"/>
  <c r="Y7491" i="6" a="1"/>
  <c r="Y7491" i="6" s="1"/>
  <c r="N7491" i="6" s="1"/>
  <c r="N318" i="2" s="1"/>
  <c r="Y5787" i="6" a="1"/>
  <c r="Y5787" i="6" s="1"/>
  <c r="N5787" i="6" s="1"/>
  <c r="N247" i="2" s="1"/>
  <c r="Y5691" i="6" a="1"/>
  <c r="Y5691" i="6" s="1"/>
  <c r="N5691" i="6" s="1"/>
  <c r="N243" i="2" s="1"/>
  <c r="Y6267" i="6" a="1"/>
  <c r="Y6267" i="6" s="1"/>
  <c r="N6267" i="6" s="1"/>
  <c r="N267" i="2" s="1"/>
  <c r="Y7347" i="6" a="1"/>
  <c r="Y7347" i="6" s="1"/>
  <c r="N7347" i="6" s="1"/>
  <c r="N312" i="2" s="1"/>
  <c r="Y4899" i="6" a="1"/>
  <c r="Y4899" i="6" s="1"/>
  <c r="N4899" i="6" s="1"/>
  <c r="N210" i="2" s="1"/>
  <c r="Y7731" i="6" a="1"/>
  <c r="Y7731" i="6" s="1"/>
  <c r="N7731" i="6" s="1"/>
  <c r="Y5403" i="6" a="1"/>
  <c r="Y5403" i="6" s="1"/>
  <c r="N5403" i="6" s="1"/>
  <c r="N231" i="2" s="1"/>
  <c r="Y7419" i="6" a="1"/>
  <c r="Y7419" i="6" s="1"/>
  <c r="N7419" i="6" s="1"/>
  <c r="N315" i="2" s="1"/>
  <c r="Y7203" i="6" a="1"/>
  <c r="Y7203" i="6" s="1"/>
  <c r="Y843" i="6" a="1"/>
  <c r="Y843" i="6" s="1"/>
  <c r="Y6435" i="6" a="1"/>
  <c r="Y6435" i="6" s="1"/>
  <c r="N6435" i="6" s="1"/>
  <c r="N274" i="2" s="1"/>
  <c r="Y6531" i="6" a="1"/>
  <c r="Y6531" i="6" s="1"/>
  <c r="N6531" i="6" s="1"/>
  <c r="N278" i="2" s="1"/>
  <c r="Y2547" i="6" a="1"/>
  <c r="Y2547" i="6" s="1"/>
  <c r="Y6675" i="6" a="1"/>
  <c r="Y6675" i="6" s="1"/>
  <c r="Y5955" i="6" a="1"/>
  <c r="Y5955" i="6" s="1"/>
  <c r="N5955" i="6" s="1"/>
  <c r="N254" i="2" s="1"/>
  <c r="Y4827" i="6" a="1"/>
  <c r="Y4827" i="6" s="1"/>
  <c r="N4827" i="6" s="1"/>
  <c r="N207" i="2" s="1"/>
  <c r="Y4755" i="6" a="1"/>
  <c r="Y4755" i="6" s="1"/>
  <c r="N4755" i="6" s="1"/>
  <c r="N204" i="2" s="1"/>
  <c r="Y1683" i="6" a="1"/>
  <c r="Y1683" i="6" s="1"/>
  <c r="Y819" i="6" a="1"/>
  <c r="Y819" i="6" s="1"/>
  <c r="N819" i="6" s="1"/>
  <c r="N40" i="2" s="1"/>
  <c r="Y4923" i="6" a="1"/>
  <c r="Y4923" i="6" s="1"/>
  <c r="N4923" i="6" s="1"/>
  <c r="N211" i="2" s="1"/>
  <c r="Y747" i="6" a="1"/>
  <c r="Y747" i="6" s="1"/>
  <c r="Y3819" i="6" a="1"/>
  <c r="Y3819" i="6" s="1"/>
  <c r="N3819" i="6" s="1"/>
  <c r="N165" i="2" s="1"/>
  <c r="Y6411" i="6" a="1"/>
  <c r="Y6411" i="6" s="1"/>
  <c r="N6411" i="6" s="1"/>
  <c r="N273" i="2" s="1"/>
  <c r="Y5571" i="6" a="1"/>
  <c r="Y5571" i="6" s="1"/>
  <c r="N5571" i="6" s="1"/>
  <c r="N238" i="2" s="1"/>
  <c r="Y4323" i="6" a="1"/>
  <c r="Y4323" i="6" s="1"/>
  <c r="N4323" i="6" s="1"/>
  <c r="N186" i="2" s="1"/>
  <c r="Y4347" i="6" a="1"/>
  <c r="Y4347" i="6" s="1"/>
  <c r="N4347" i="6" s="1"/>
  <c r="N187" i="2" s="1"/>
  <c r="Y795" i="6" a="1"/>
  <c r="Y795" i="6" s="1"/>
  <c r="N795" i="6" s="1"/>
  <c r="N39" i="2" s="1"/>
  <c r="Y1995" i="6" a="1"/>
  <c r="Y1995" i="6" s="1"/>
  <c r="N1995" i="6" s="1"/>
  <c r="N89" i="2" s="1"/>
  <c r="Y6027" i="6" a="1"/>
  <c r="Y6027" i="6" s="1"/>
  <c r="N6027" i="6" s="1"/>
  <c r="N257" i="2" s="1"/>
  <c r="Y2019" i="6" a="1"/>
  <c r="Y2019" i="6" s="1"/>
  <c r="Y4227" i="6" a="1"/>
  <c r="Y4227" i="6" s="1"/>
  <c r="N4227" i="6" s="1"/>
  <c r="N182" i="2" s="1"/>
  <c r="Y4587" i="6" a="1"/>
  <c r="Y4587" i="6" s="1"/>
  <c r="N4587" i="6" s="1"/>
  <c r="N197" i="2" s="1"/>
  <c r="Y8211" i="6" a="1"/>
  <c r="Y8211" i="6" s="1"/>
  <c r="N8211" i="6" s="1"/>
  <c r="Y4467" i="6" a="1"/>
  <c r="Y4467" i="6" s="1"/>
  <c r="N4467" i="6" s="1"/>
  <c r="N192" i="2" s="1"/>
  <c r="Y2091" i="6" a="1"/>
  <c r="Y2091" i="6" s="1"/>
  <c r="Y2907" i="6" a="1"/>
  <c r="Y2907" i="6" s="1"/>
  <c r="N2907" i="6" s="1"/>
  <c r="N127" i="2" s="1"/>
  <c r="Y1155" i="6" a="1"/>
  <c r="Y1155" i="6" s="1"/>
  <c r="Y1371" i="6" a="1"/>
  <c r="Y1371" i="6" s="1"/>
  <c r="Y6771" i="6" a="1"/>
  <c r="Y6771" i="6" s="1"/>
  <c r="N6771" i="6" s="1"/>
  <c r="N288" i="2" s="1"/>
  <c r="Y3051" i="6" a="1"/>
  <c r="Y3051" i="6" s="1"/>
  <c r="Y4779" i="6" a="1"/>
  <c r="Y4779" i="6" s="1"/>
  <c r="N4779" i="6" s="1"/>
  <c r="N205" i="2" s="1"/>
  <c r="Y3651" i="6" a="1"/>
  <c r="Y3651" i="6" s="1"/>
  <c r="N3651" i="6" s="1"/>
  <c r="N158" i="2" s="1"/>
  <c r="Y3603" i="6" a="1"/>
  <c r="Y3603" i="6" s="1"/>
  <c r="N3603" i="6" s="1"/>
  <c r="N156" i="2" s="1"/>
  <c r="Y1803" i="6" a="1"/>
  <c r="Y1803" i="6" s="1"/>
  <c r="N1803" i="6" s="1"/>
  <c r="N81" i="2" s="1"/>
  <c r="Y4395" i="6" a="1"/>
  <c r="Y4395" i="6" s="1"/>
  <c r="N4395" i="6" s="1"/>
  <c r="N189" i="2" s="1"/>
  <c r="Y7899" i="6" a="1"/>
  <c r="Y7899" i="6" s="1"/>
  <c r="N7899" i="6" s="1"/>
  <c r="Y3963" i="6" a="1"/>
  <c r="Y3963" i="6" s="1"/>
  <c r="N3963" i="6" s="1"/>
  <c r="N171" i="2" s="1"/>
  <c r="Y4131" i="6" a="1"/>
  <c r="Y4131" i="6" s="1"/>
  <c r="N4131" i="6" s="1"/>
  <c r="N178" i="2" s="1"/>
  <c r="Y1179" i="6" a="1"/>
  <c r="Y1179" i="6" s="1"/>
  <c r="Y5763" i="6" a="1"/>
  <c r="Y5763" i="6" s="1"/>
  <c r="N5763" i="6" s="1"/>
  <c r="N246" i="2" s="1"/>
  <c r="Y8019" i="6" a="1"/>
  <c r="Y8019" i="6" s="1"/>
  <c r="N8019" i="6" s="1"/>
  <c r="Y7251" i="6" a="1"/>
  <c r="Y7251" i="6" s="1"/>
  <c r="N7251" i="6" s="1"/>
  <c r="N308" i="2" s="1"/>
  <c r="Y6291" i="6" a="1"/>
  <c r="Y6291" i="6" s="1"/>
  <c r="N6291" i="6" s="1"/>
  <c r="N268" i="2" s="1"/>
  <c r="Y3939" i="6" a="1"/>
  <c r="Y3939" i="6" s="1"/>
  <c r="N3939" i="6" s="1"/>
  <c r="N170" i="2" s="1"/>
  <c r="Y6843" i="6" a="1"/>
  <c r="Y6843" i="6" s="1"/>
  <c r="N6843" i="6" s="1"/>
  <c r="N291" i="2" s="1"/>
  <c r="Y195" i="6" a="1"/>
  <c r="Y195" i="6" s="1"/>
  <c r="Y5115" i="6" a="1"/>
  <c r="Y5115" i="6" s="1"/>
  <c r="N5115" i="6" s="1"/>
  <c r="N219" i="2" s="1"/>
  <c r="Y3699" i="6" a="1"/>
  <c r="Y3699" i="6" s="1"/>
  <c r="N3699" i="6" s="1"/>
  <c r="N160" i="2" s="1"/>
  <c r="Y2643" i="6" a="1"/>
  <c r="Y2643" i="6" s="1"/>
  <c r="N2643" i="6" s="1"/>
  <c r="N116" i="2" s="1"/>
  <c r="Y4059" i="6" a="1"/>
  <c r="Y4059" i="6" s="1"/>
  <c r="N4059" i="6" s="1"/>
  <c r="N175" i="2" s="1"/>
  <c r="Y2859" i="6" a="1"/>
  <c r="Y2859" i="6" s="1"/>
  <c r="Y2475" i="6" a="1"/>
  <c r="Y2475" i="6" s="1"/>
  <c r="Y459" i="6" a="1"/>
  <c r="Y459" i="6" s="1"/>
  <c r="N459" i="6" s="1"/>
  <c r="N25" i="2" s="1"/>
  <c r="Y2883" i="6" a="1"/>
  <c r="Y2883" i="6" s="1"/>
  <c r="Y1851" i="6" a="1"/>
  <c r="Y1851" i="6" s="1"/>
  <c r="Y6915" i="6" a="1"/>
  <c r="Y6915" i="6" s="1"/>
  <c r="N6915" i="6" s="1"/>
  <c r="N294" i="2" s="1"/>
  <c r="Y4707" i="6" a="1"/>
  <c r="Y4707" i="6" s="1"/>
  <c r="N4707" i="6" s="1"/>
  <c r="N202" i="2" s="1"/>
  <c r="Y3267" i="6" a="1"/>
  <c r="Y3267" i="6" s="1"/>
  <c r="N3267" i="6" s="1"/>
  <c r="N142" i="2" s="1"/>
  <c r="Y8307" i="6" a="1"/>
  <c r="Y8307" i="6" s="1"/>
  <c r="N8307" i="6" s="1"/>
  <c r="Y435" i="6" a="1"/>
  <c r="Y435" i="6" s="1"/>
  <c r="Y1755" i="6" a="1"/>
  <c r="Y1755" i="6" s="1"/>
  <c r="N1755" i="6" s="1"/>
  <c r="N79" i="2" s="1"/>
  <c r="Y8139" i="6" a="1"/>
  <c r="Y8139" i="6" s="1"/>
  <c r="N8139" i="6" s="1"/>
  <c r="Y8067" i="6" a="1"/>
  <c r="Y8067" i="6" s="1"/>
  <c r="N8067" i="6" s="1"/>
  <c r="Y6219" i="6" a="1"/>
  <c r="Y6219" i="6" s="1"/>
  <c r="N6219" i="6" s="1"/>
  <c r="N265" i="2" s="1"/>
  <c r="Y7059" i="6" a="1"/>
  <c r="Y7059" i="6" s="1"/>
  <c r="N7059" i="6" s="1"/>
  <c r="N300" i="2" s="1"/>
  <c r="Y3171" i="6" a="1"/>
  <c r="Y3171" i="6" s="1"/>
  <c r="Y507" i="6" a="1"/>
  <c r="Y507" i="6" s="1"/>
  <c r="Y1227" i="6" a="1"/>
  <c r="Y1227" i="6" s="1"/>
  <c r="Y1635" i="6" a="1"/>
  <c r="Y1635" i="6" s="1"/>
  <c r="Y7851" i="6" a="1"/>
  <c r="Y7851" i="6" s="1"/>
  <c r="N7851" i="6" s="1"/>
  <c r="Y267" i="6" a="1"/>
  <c r="Y267" i="6" s="1"/>
  <c r="Y2139" i="6" a="1"/>
  <c r="Y2139" i="6" s="1"/>
  <c r="Y6171" i="6" a="1"/>
  <c r="Y6171" i="6" s="1"/>
  <c r="N6171" i="6" s="1"/>
  <c r="N263" i="2" s="1"/>
  <c r="Y6579" i="6" a="1"/>
  <c r="Y6579" i="6" s="1"/>
  <c r="Y1731" i="6" a="1"/>
  <c r="Y1731" i="6" s="1"/>
  <c r="N1731" i="6" s="1"/>
  <c r="N78" i="2" s="1"/>
  <c r="Y3411" i="6" a="1"/>
  <c r="Y3411" i="6" s="1"/>
  <c r="N3411" i="6" s="1"/>
  <c r="N148" i="2" s="1"/>
  <c r="Y8187" i="6" a="1"/>
  <c r="Y8187" i="6" s="1"/>
  <c r="N8187" i="6" s="1"/>
  <c r="Y8355" i="6" a="1"/>
  <c r="Y8355" i="6" s="1"/>
  <c r="N8355" i="6" s="1"/>
  <c r="Y651" i="6" a="1"/>
  <c r="Y651" i="6" s="1"/>
  <c r="Y339" i="6" a="1"/>
  <c r="Y339" i="6" s="1"/>
  <c r="N339" i="6" s="1"/>
  <c r="N20" i="2" s="1"/>
  <c r="Y1011" i="6" a="1"/>
  <c r="Y1011" i="6" s="1"/>
  <c r="N1011" i="6" s="1"/>
  <c r="N48" i="2" s="1"/>
  <c r="Y2523" i="6" a="1"/>
  <c r="Y2523" i="6" s="1"/>
  <c r="N2523" i="6" s="1"/>
  <c r="N111" i="2" s="1"/>
  <c r="Y1347" i="6" a="1"/>
  <c r="Y1347" i="6" s="1"/>
  <c r="Y2427" i="6" a="1"/>
  <c r="Y2427" i="6" s="1"/>
  <c r="Y8115" i="6" a="1"/>
  <c r="Y8115" i="6" s="1"/>
  <c r="N8115" i="6" s="1"/>
  <c r="Y4803" i="6" a="1"/>
  <c r="Y4803" i="6" s="1"/>
  <c r="N4803" i="6" s="1"/>
  <c r="N206" i="2" s="1"/>
  <c r="Y4371" i="6" a="1"/>
  <c r="Y4371" i="6" s="1"/>
  <c r="N4371" i="6" s="1"/>
  <c r="N188" i="2" s="1"/>
  <c r="Y4155" i="6" a="1"/>
  <c r="Y4155" i="6" s="1"/>
  <c r="N4155" i="6" s="1"/>
  <c r="N179" i="2" s="1"/>
  <c r="Y2067" i="6" a="1"/>
  <c r="Y2067" i="6" s="1"/>
  <c r="N2067" i="6" s="1"/>
  <c r="N92" i="2" s="1"/>
  <c r="Y939" i="6" a="1"/>
  <c r="Y939" i="6" s="1"/>
  <c r="N939" i="6" s="1"/>
  <c r="N45" i="2" s="1"/>
  <c r="Y7707" i="6" a="1"/>
  <c r="Y7707" i="6" s="1"/>
  <c r="N7707" i="6" s="1"/>
  <c r="Y1035" i="6" a="1"/>
  <c r="Y1035" i="6" s="1"/>
  <c r="Y3795" i="6" a="1"/>
  <c r="Y3795" i="6" s="1"/>
  <c r="N3795" i="6" s="1"/>
  <c r="N164" i="2" s="1"/>
  <c r="Y2835" i="6" a="1"/>
  <c r="Y2835" i="6" s="1"/>
  <c r="Y2667" i="6" a="1"/>
  <c r="Y2667" i="6" s="1"/>
  <c r="Y6147" i="6" a="1"/>
  <c r="Y6147" i="6" s="1"/>
  <c r="N6147" i="6" s="1"/>
  <c r="N262" i="2" s="1"/>
  <c r="Y2811" i="6" a="1"/>
  <c r="Y2811" i="6" s="1"/>
  <c r="N2811" i="6" s="1"/>
  <c r="N123" i="2" s="1"/>
  <c r="Y2307" i="6" a="1"/>
  <c r="Y2307" i="6" s="1"/>
  <c r="N2307" i="6" s="1"/>
  <c r="N102" i="2" s="1"/>
  <c r="Y411" i="6" a="1"/>
  <c r="Y411" i="6" s="1"/>
  <c r="Y7611" i="6" a="1"/>
  <c r="Y7611" i="6" s="1"/>
  <c r="N7611" i="6" s="1"/>
  <c r="Y291" i="6" a="1"/>
  <c r="Y291" i="6" s="1"/>
  <c r="N291" i="6" s="1"/>
  <c r="N18" i="2" s="1"/>
  <c r="Y3387" i="6" a="1"/>
  <c r="Y3387" i="6" s="1"/>
  <c r="N3387" i="6" s="1"/>
  <c r="N147" i="2" s="1"/>
  <c r="Y1875" i="6" a="1"/>
  <c r="Y1875" i="6" s="1"/>
  <c r="Y2163" i="6" a="1"/>
  <c r="Y2163" i="6" s="1"/>
  <c r="N2163" i="6" s="1"/>
  <c r="N96" i="2" s="1"/>
  <c r="Y2451" i="6" a="1"/>
  <c r="Y2451" i="6" s="1"/>
  <c r="N2451" i="6" s="1"/>
  <c r="N108" i="2" s="1"/>
  <c r="Y2763" i="6" a="1"/>
  <c r="Y2763" i="6" s="1"/>
  <c r="N2763" i="6" s="1"/>
  <c r="N121" i="2" s="1"/>
  <c r="Y7179" i="6" a="1"/>
  <c r="Y7179" i="6" s="1"/>
  <c r="Y6459" i="6" a="1"/>
  <c r="Y6459" i="6" s="1"/>
  <c r="Y7635" i="6" a="1"/>
  <c r="Y7635" i="6" s="1"/>
  <c r="N7635" i="6" s="1"/>
  <c r="Y7827" i="6" a="1"/>
  <c r="Y7827" i="6" s="1"/>
  <c r="N7827" i="6" s="1"/>
  <c r="Y6891" i="6" a="1"/>
  <c r="Y6891" i="6" s="1"/>
  <c r="Y6867" i="6" a="1"/>
  <c r="Y6867" i="6" s="1"/>
  <c r="N6867" i="6" s="1"/>
  <c r="N292" i="2" s="1"/>
  <c r="Y4683" i="6" a="1"/>
  <c r="Y4683" i="6" s="1"/>
  <c r="N4683" i="6" s="1"/>
  <c r="N201" i="2" s="1"/>
  <c r="Y3483" i="6" a="1"/>
  <c r="Y3483" i="6" s="1"/>
  <c r="N3483" i="6" s="1"/>
  <c r="N151" i="2" s="1"/>
  <c r="Y6747" i="6" a="1"/>
  <c r="Y6747" i="6" s="1"/>
  <c r="Y4515" i="6" a="1"/>
  <c r="Y4515" i="6" s="1"/>
  <c r="N4515" i="6" s="1"/>
  <c r="N194" i="2" s="1"/>
  <c r="Y3123" i="6" a="1"/>
  <c r="Y3123" i="6" s="1"/>
  <c r="N3123" i="6" s="1"/>
  <c r="N136" i="2" s="1"/>
  <c r="Y1515" i="6" a="1"/>
  <c r="Y1515" i="6" s="1"/>
  <c r="Y1923" i="6" a="1"/>
  <c r="Y1923" i="6" s="1"/>
  <c r="Y387" i="6" a="1"/>
  <c r="Y387" i="6" s="1"/>
  <c r="Y315" i="6" a="1"/>
  <c r="Y315" i="6" s="1"/>
  <c r="N315" i="6" s="1"/>
  <c r="N19" i="2" s="1"/>
  <c r="Y4275" i="6" a="1"/>
  <c r="Y4275" i="6" s="1"/>
  <c r="N4275" i="6" s="1"/>
  <c r="N184" i="2" s="1"/>
  <c r="Y1827" i="6" a="1"/>
  <c r="Y1827" i="6" s="1"/>
  <c r="Y5211" i="6" a="1"/>
  <c r="Y5211" i="6" s="1"/>
  <c r="N5211" i="6" s="1"/>
  <c r="N223" i="2" s="1"/>
  <c r="Y5307" i="6" a="1"/>
  <c r="Y5307" i="6" s="1"/>
  <c r="N5307" i="6" s="1"/>
  <c r="N227" i="2" s="1"/>
  <c r="Y4443" i="6" a="1"/>
  <c r="Y4443" i="6" s="1"/>
  <c r="N4443" i="6" s="1"/>
  <c r="N191" i="2" s="1"/>
  <c r="Y3243" i="6" a="1"/>
  <c r="Y3243" i="6" s="1"/>
  <c r="N3243" i="6" s="1"/>
  <c r="N141" i="2" s="1"/>
  <c r="Y3195" i="6" a="1"/>
  <c r="Y3195" i="6" s="1"/>
  <c r="N3195" i="6" s="1"/>
  <c r="N139" i="2" s="1"/>
  <c r="Y2187" i="6" a="1"/>
  <c r="Y2187" i="6" s="1"/>
  <c r="N2187" i="6" s="1"/>
  <c r="N97" i="2" s="1"/>
  <c r="Y5091" i="6" a="1"/>
  <c r="Y5091" i="6" s="1"/>
  <c r="N5091" i="6" s="1"/>
  <c r="N218" i="2" s="1"/>
  <c r="Y3675" i="6" a="1"/>
  <c r="Y3675" i="6" s="1"/>
  <c r="N3675" i="6" s="1"/>
  <c r="N159" i="2" s="1"/>
  <c r="Y2499" i="6" a="1"/>
  <c r="Y2499" i="6" s="1"/>
  <c r="Y2739" i="6" a="1"/>
  <c r="Y2739" i="6" s="1"/>
  <c r="N2739" i="6" s="1"/>
  <c r="N120" i="2" s="1"/>
  <c r="Y7371" i="6" a="1"/>
  <c r="Y7371" i="6" s="1"/>
  <c r="N7371" i="6" s="1"/>
  <c r="N313" i="2" s="1"/>
  <c r="Y2571" i="6" a="1"/>
  <c r="Y2571" i="6" s="1"/>
  <c r="Y7275" i="6" a="1"/>
  <c r="Y7275" i="6" s="1"/>
  <c r="N7275" i="6" s="1"/>
  <c r="N309" i="2" s="1"/>
  <c r="Y7659" i="6" a="1"/>
  <c r="Y7659" i="6" s="1"/>
  <c r="N7659" i="6" s="1"/>
  <c r="Y4083" i="6" a="1"/>
  <c r="Y4083" i="6" s="1"/>
  <c r="N4083" i="6" s="1"/>
  <c r="N176" i="2" s="1"/>
  <c r="Y51" i="6" a="1"/>
  <c r="Y51" i="6" s="1"/>
  <c r="Y1107" i="6" a="1"/>
  <c r="Y1107" i="6" s="1"/>
  <c r="Y5835" i="6" a="1"/>
  <c r="Y5835" i="6" s="1"/>
  <c r="N5835" i="6" s="1"/>
  <c r="N249" i="2" s="1"/>
  <c r="Y4971" i="6" a="1"/>
  <c r="Y4971" i="6" s="1"/>
  <c r="N4971" i="6" s="1"/>
  <c r="N213" i="2" s="1"/>
  <c r="Y5523" i="6" a="1"/>
  <c r="Y5523" i="6" s="1"/>
  <c r="N5523" i="6" s="1"/>
  <c r="N236" i="2" s="1"/>
  <c r="Y5283" i="6" a="1"/>
  <c r="Y5283" i="6" s="1"/>
  <c r="N5283" i="6" s="1"/>
  <c r="N226" i="2" s="1"/>
  <c r="Y1587" i="6" a="1"/>
  <c r="Y1587" i="6" s="1"/>
  <c r="N1587" i="6" s="1"/>
  <c r="N72" i="2" s="1"/>
  <c r="Y6795" i="6" a="1"/>
  <c r="Y6795" i="6" s="1"/>
  <c r="N6795" i="6" s="1"/>
  <c r="N289" i="2" s="1"/>
  <c r="Y1947" i="6" a="1"/>
  <c r="Y1947" i="6" s="1"/>
  <c r="N1947" i="6" s="1"/>
  <c r="N87" i="2" s="1"/>
  <c r="Y2235" i="6" a="1"/>
  <c r="Y2235" i="6" s="1"/>
  <c r="Y171" i="6" a="1"/>
  <c r="Y171" i="6" s="1"/>
  <c r="N171" i="6" s="1"/>
  <c r="N13" i="2" s="1"/>
  <c r="Y99" i="6" a="1"/>
  <c r="Y99" i="6" s="1"/>
  <c r="N99" i="6" s="1"/>
  <c r="N10" i="2" s="1"/>
  <c r="Y3291" i="6" a="1"/>
  <c r="Y3291" i="6" s="1"/>
  <c r="N3291" i="6" s="1"/>
  <c r="N143" i="2" s="1"/>
  <c r="Y8091" i="6" a="1"/>
  <c r="Y8091" i="6" s="1"/>
  <c r="N8091" i="6" s="1"/>
  <c r="Y4611" i="6" a="1"/>
  <c r="Y4611" i="6" s="1"/>
  <c r="N4611" i="6" s="1"/>
  <c r="N198" i="2" s="1"/>
  <c r="Y6363" i="6" a="1"/>
  <c r="Y6363" i="6" s="1"/>
  <c r="N6363" i="6" s="1"/>
  <c r="N271" i="2" s="1"/>
  <c r="Y7323" i="6" a="1"/>
  <c r="Y7323" i="6" s="1"/>
  <c r="N7323" i="6" s="1"/>
  <c r="N311" i="2" s="1"/>
  <c r="Y3147" i="6" a="1"/>
  <c r="Y3147" i="6" s="1"/>
  <c r="Y5643" i="6" a="1"/>
  <c r="Y5643" i="6" s="1"/>
  <c r="N5643" i="6" s="1"/>
  <c r="N241" i="2" s="1"/>
  <c r="Y363" i="6" a="1"/>
  <c r="Y363" i="6" s="1"/>
  <c r="N363" i="6" s="1"/>
  <c r="N21" i="2" s="1"/>
  <c r="Y5667" i="6" a="1"/>
  <c r="Y5667" i="6" s="1"/>
  <c r="N5667" i="6" s="1"/>
  <c r="N242" i="2" s="1"/>
  <c r="Y4875" i="6" a="1"/>
  <c r="Y4875" i="6" s="1"/>
  <c r="N4875" i="6" s="1"/>
  <c r="N209" i="2" s="1"/>
  <c r="Y699" i="6" a="1"/>
  <c r="Y699" i="6" s="1"/>
  <c r="N699" i="6" s="1"/>
  <c r="N35" i="2" s="1"/>
  <c r="Y1275" i="6" a="1"/>
  <c r="Y1275" i="6" s="1"/>
  <c r="N1275" i="6" s="1"/>
  <c r="N59" i="2" s="1"/>
  <c r="Y7803" i="6" a="1"/>
  <c r="Y7803" i="6" s="1"/>
  <c r="N7803" i="6" s="1"/>
  <c r="Y6699" i="6" a="1"/>
  <c r="Y6699" i="6" s="1"/>
  <c r="Y5427" i="6" a="1"/>
  <c r="Y5427" i="6" s="1"/>
  <c r="N5427" i="6" s="1"/>
  <c r="N232" i="2" s="1"/>
  <c r="Y6483" i="6" a="1"/>
  <c r="Y6483" i="6" s="1"/>
  <c r="N6483" i="6" s="1"/>
  <c r="N276" i="2" s="1"/>
  <c r="Y1419" i="6" a="1"/>
  <c r="Y1419" i="6" s="1"/>
  <c r="N1419" i="6" s="1"/>
  <c r="N65" i="2" s="1"/>
  <c r="Y5907" i="6" a="1"/>
  <c r="Y5907" i="6" s="1"/>
  <c r="N5907" i="6" s="1"/>
  <c r="N252" i="2" s="1"/>
  <c r="Y3219" i="6" a="1"/>
  <c r="Y3219" i="6" s="1"/>
  <c r="N3219" i="6" s="1"/>
  <c r="N140" i="2" s="1"/>
  <c r="Y7995" i="6" a="1"/>
  <c r="Y7995" i="6" s="1"/>
  <c r="N7995" i="6" s="1"/>
  <c r="Y6987" i="6" a="1"/>
  <c r="Y6987" i="6" s="1"/>
  <c r="N6987" i="6" s="1"/>
  <c r="N297" i="2" s="1"/>
  <c r="Y5547" i="6" a="1"/>
  <c r="Y5547" i="6" s="1"/>
  <c r="N5547" i="6" s="1"/>
  <c r="N237" i="2" s="1"/>
  <c r="Y4659" i="6" a="1"/>
  <c r="Y4659" i="6" s="1"/>
  <c r="N4659" i="6" s="1"/>
  <c r="N200" i="2" s="1"/>
  <c r="Y4299" i="6" a="1"/>
  <c r="Y4299" i="6" s="1"/>
  <c r="N4299" i="6" s="1"/>
  <c r="N185" i="2" s="1"/>
  <c r="Y147" i="6" a="1"/>
  <c r="Y147" i="6" s="1"/>
  <c r="N147" i="6" s="1"/>
  <c r="N12" i="2" s="1"/>
  <c r="Y4179" i="6" a="1"/>
  <c r="Y4179" i="6" s="1"/>
  <c r="N4179" i="6" s="1"/>
  <c r="N180" i="2" s="1"/>
  <c r="Y5163" i="6" a="1"/>
  <c r="Y5163" i="6" s="1"/>
  <c r="N5163" i="6" s="1"/>
  <c r="N221" i="2" s="1"/>
  <c r="Y5187" i="6" a="1"/>
  <c r="Y5187" i="6" s="1"/>
  <c r="N5187" i="6" s="1"/>
  <c r="N222" i="2" s="1"/>
  <c r="Y1443" i="6" a="1"/>
  <c r="Y1443" i="6" s="1"/>
  <c r="N1443" i="6" s="1"/>
  <c r="N66" i="2" s="1"/>
  <c r="Y27" i="6" a="1"/>
  <c r="Y27" i="6" s="1"/>
  <c r="N27" i="6" s="1"/>
  <c r="N7" i="2" s="1"/>
  <c r="N267" i="6"/>
  <c r="N17" i="2" s="1"/>
  <c r="N1707" i="6"/>
  <c r="N77" i="2" s="1"/>
  <c r="N3051" i="6"/>
  <c r="N133" i="2" s="1"/>
  <c r="N2667" i="6"/>
  <c r="N117" i="2" s="1"/>
  <c r="N1203" i="6"/>
  <c r="N56" i="2" s="1"/>
  <c r="N651" i="6"/>
  <c r="N33" i="2" s="1"/>
  <c r="N2787" i="6"/>
  <c r="N122" i="2" s="1"/>
  <c r="N1035" i="6"/>
  <c r="N49" i="2" s="1"/>
  <c r="N2835" i="6"/>
  <c r="N124" i="2" s="1"/>
  <c r="N1299" i="6"/>
  <c r="N60" i="2" s="1"/>
  <c r="N531" i="6"/>
  <c r="N28" i="2" s="1"/>
  <c r="N1059" i="6"/>
  <c r="N50" i="2" s="1"/>
  <c r="N7035" i="6"/>
  <c r="N299" i="2" s="1"/>
  <c r="N987" i="6"/>
  <c r="N47" i="2" s="1"/>
  <c r="N1611" i="6"/>
  <c r="N73" i="2" s="1"/>
  <c r="N3171" i="6"/>
  <c r="N138" i="2" s="1"/>
  <c r="N2979" i="6"/>
  <c r="N130" i="2" s="1"/>
  <c r="N6603" i="6"/>
  <c r="N281" i="2" s="1"/>
  <c r="N2283" i="6"/>
  <c r="N101" i="2" s="1"/>
  <c r="N1875" i="6"/>
  <c r="N84" i="2" s="1"/>
  <c r="N6651" i="6"/>
  <c r="N283" i="2" s="1"/>
  <c r="N2883" i="6"/>
  <c r="N126" i="2" s="1"/>
  <c r="N7227" i="6"/>
  <c r="N307" i="2" s="1"/>
  <c r="N627" i="6"/>
  <c r="N32" i="2" s="1"/>
  <c r="N963" i="6"/>
  <c r="N46" i="2" s="1"/>
  <c r="N1635" i="6"/>
  <c r="N74" i="2" s="1"/>
  <c r="N2403" i="6"/>
  <c r="N106" i="2" s="1"/>
  <c r="N123" i="6"/>
  <c r="N11" i="2" s="1"/>
  <c r="N723" i="6"/>
  <c r="N36" i="2" s="1"/>
  <c r="N6963" i="6"/>
  <c r="N296" i="2" s="1"/>
  <c r="N2043" i="6"/>
  <c r="N91" i="2" s="1"/>
  <c r="N555" i="6"/>
  <c r="N29" i="2" s="1"/>
  <c r="N771" i="6"/>
  <c r="N38" i="2" s="1"/>
  <c r="N6387" i="6"/>
  <c r="N272" i="2" s="1"/>
  <c r="N7011" i="6"/>
  <c r="N298" i="2" s="1"/>
  <c r="N2571" i="6"/>
  <c r="N113" i="2" s="1"/>
  <c r="N6507" i="6"/>
  <c r="N277" i="2" s="1"/>
  <c r="N2691" i="6"/>
  <c r="N118" i="2" s="1"/>
  <c r="N867" i="6"/>
  <c r="N42" i="2" s="1"/>
  <c r="N1827" i="6"/>
  <c r="N82" i="2" s="1"/>
  <c r="N2619" i="6"/>
  <c r="N115" i="2" s="1"/>
  <c r="N1659" i="6"/>
  <c r="N75" i="2" s="1"/>
  <c r="N1155" i="6"/>
  <c r="N54" i="2" s="1"/>
  <c r="N2355" i="6"/>
  <c r="N104" i="2" s="1"/>
  <c r="N2379" i="6"/>
  <c r="N105" i="2" s="1"/>
  <c r="N3003" i="6"/>
  <c r="N131" i="2" s="1"/>
  <c r="N3075" i="6"/>
  <c r="N134" i="2" s="1"/>
  <c r="N51" i="6"/>
  <c r="N8" i="2" s="1"/>
  <c r="N1899" i="6"/>
  <c r="N85" i="2" s="1"/>
  <c r="N3" i="6"/>
  <c r="N6" i="2" s="1"/>
  <c r="N6891" i="6"/>
  <c r="N293" i="2" s="1"/>
  <c r="N1923" i="6"/>
  <c r="N86" i="2" s="1"/>
  <c r="N1347" i="6"/>
  <c r="N62" i="2" s="1"/>
  <c r="N1179" i="6"/>
  <c r="N55" i="2" s="1"/>
  <c r="N6699" i="6"/>
  <c r="N285" i="2" s="1"/>
  <c r="N1083" i="6"/>
  <c r="N51" i="2" s="1"/>
  <c r="N2139" i="6"/>
  <c r="N95" i="2" s="1"/>
  <c r="N6747" i="6"/>
  <c r="N287" i="2" s="1"/>
  <c r="N2595" i="6"/>
  <c r="N114" i="2" s="1"/>
  <c r="N603" i="6"/>
  <c r="N31" i="2" s="1"/>
  <c r="N6459" i="6"/>
  <c r="N275" i="2" s="1"/>
  <c r="N3099" i="6"/>
  <c r="N135" i="2" s="1"/>
  <c r="N1779" i="6"/>
  <c r="N80" i="2" s="1"/>
  <c r="N2211" i="6"/>
  <c r="N98" i="2" s="1"/>
  <c r="N507" i="6"/>
  <c r="N27" i="2" s="1"/>
  <c r="N6627" i="6"/>
  <c r="N282" i="2" s="1"/>
  <c r="N1131" i="6"/>
  <c r="N53" i="2" s="1"/>
  <c r="N1107" i="6"/>
  <c r="N52" i="2" s="1"/>
  <c r="N675" i="6"/>
  <c r="N34" i="2" s="1"/>
  <c r="N1515" i="6"/>
  <c r="N69" i="2" s="1"/>
  <c r="N6939" i="6"/>
  <c r="N295" i="2" s="1"/>
  <c r="N7131" i="6"/>
  <c r="N303" i="2" s="1"/>
  <c r="N1539" i="6"/>
  <c r="N70" i="2" s="1"/>
  <c r="N6723" i="6"/>
  <c r="N286" i="2" s="1"/>
  <c r="N2547" i="6"/>
  <c r="N112" i="2" s="1"/>
  <c r="N2331" i="6"/>
  <c r="N103" i="2" s="1"/>
  <c r="N1563" i="6"/>
  <c r="N71" i="2" s="1"/>
  <c r="N3147" i="6"/>
  <c r="N137" i="2" s="1"/>
  <c r="N7155" i="6"/>
  <c r="N304" i="2" s="1"/>
  <c r="N1851" i="6"/>
  <c r="N83" i="2" s="1"/>
  <c r="N2931" i="6"/>
  <c r="N128" i="2" s="1"/>
  <c r="N387" i="6"/>
  <c r="N22" i="2" s="1"/>
  <c r="N2427" i="6"/>
  <c r="N107" i="2" s="1"/>
  <c r="N915" i="6"/>
  <c r="N44" i="2" s="1"/>
  <c r="N2955" i="6"/>
  <c r="N129" i="2" s="1"/>
  <c r="N2019" i="6"/>
  <c r="N90" i="2" s="1"/>
  <c r="N2115" i="6"/>
  <c r="N94" i="2" s="1"/>
  <c r="N411" i="6"/>
  <c r="N23" i="2" s="1"/>
  <c r="N243" i="6"/>
  <c r="N16" i="2" s="1"/>
  <c r="N7083" i="6"/>
  <c r="N301" i="2" s="1"/>
  <c r="N1323" i="6"/>
  <c r="N61" i="2" s="1"/>
  <c r="N1227" i="6"/>
  <c r="N57" i="2" s="1"/>
  <c r="N7107" i="6"/>
  <c r="N302" i="2" s="1"/>
  <c r="N747" i="6"/>
  <c r="N37" i="2" s="1"/>
  <c r="N1971" i="6"/>
  <c r="N88" i="2" s="1"/>
  <c r="N2091" i="6"/>
  <c r="N93" i="2" s="1"/>
  <c r="N579" i="6"/>
  <c r="N30" i="2" s="1"/>
  <c r="N7179" i="6"/>
  <c r="N305" i="2" s="1"/>
  <c r="N6675" i="6"/>
  <c r="N284" i="2" s="1"/>
  <c r="N2499" i="6"/>
  <c r="N110" i="2" s="1"/>
  <c r="N843" i="6"/>
  <c r="N41" i="2" s="1"/>
  <c r="N1491" i="6"/>
  <c r="N68" i="2" s="1"/>
  <c r="N6579" i="6"/>
  <c r="N280" i="2" s="1"/>
  <c r="N2259" i="6"/>
  <c r="N100" i="2" s="1"/>
  <c r="N2859" i="6"/>
  <c r="N125" i="2" s="1"/>
  <c r="N483" i="6"/>
  <c r="N26" i="2" s="1"/>
  <c r="N2235" i="6"/>
  <c r="N99" i="2" s="1"/>
  <c r="N1251" i="6"/>
  <c r="N58" i="2" s="1"/>
  <c r="N1683" i="6"/>
  <c r="N76" i="2" s="1"/>
  <c r="N1467" i="6"/>
  <c r="N67" i="2" s="1"/>
  <c r="N891" i="6"/>
  <c r="N43" i="2" s="1"/>
  <c r="N3027" i="6"/>
  <c r="N132" i="2" s="1"/>
  <c r="N435" i="6"/>
  <c r="N24" i="2" s="1"/>
  <c r="N1371" i="6"/>
  <c r="N63" i="2" s="1"/>
  <c r="N2715" i="6"/>
  <c r="N119" i="2" s="1"/>
  <c r="N195" i="6"/>
  <c r="N14" i="2" s="1"/>
  <c r="N6555" i="6"/>
  <c r="N279" i="2" s="1"/>
  <c r="N2475" i="6"/>
  <c r="N109" i="2" s="1"/>
  <c r="N219" i="6"/>
  <c r="N15" i="2" s="1"/>
  <c r="N7203" i="6"/>
  <c r="N306" i="2" s="1"/>
  <c r="B798" i="6"/>
  <c r="B1230" i="6"/>
  <c r="H1230" i="6" s="1" a="1"/>
  <c r="H1230" i="6" s="1"/>
  <c r="I1230" i="6" s="1"/>
  <c r="J1230" i="6" s="1"/>
  <c r="B462" i="6"/>
  <c r="H462" i="6" s="1" a="1"/>
  <c r="H462" i="6" s="1"/>
  <c r="I462" i="6" s="1"/>
  <c r="J462" i="6" s="1"/>
  <c r="B3799" i="6"/>
  <c r="M6" i="5"/>
  <c r="N6" i="5" s="1"/>
  <c r="O7" i="5" s="1"/>
  <c r="B2238" i="6"/>
  <c r="H2238" i="6" s="1" a="1"/>
  <c r="H2238" i="6" s="1"/>
  <c r="I2238" i="6" s="1"/>
  <c r="J2238" i="6" s="1"/>
  <c r="B5286" i="6"/>
  <c r="B6870" i="6"/>
  <c r="B4134" i="6"/>
  <c r="H4134" i="6" s="1" a="1"/>
  <c r="H4134" i="6" s="1"/>
  <c r="I4134" i="6" s="1"/>
  <c r="J4134" i="6" s="1"/>
  <c r="B631" i="6"/>
  <c r="B4950" i="6"/>
  <c r="H4950" i="6" s="1" a="1"/>
  <c r="H4950" i="6" s="1"/>
  <c r="I4950" i="6" s="1"/>
  <c r="J4950" i="6" s="1"/>
  <c r="B6054" i="6"/>
  <c r="H6054" i="6" s="1" a="1"/>
  <c r="H6054" i="6" s="1"/>
  <c r="I6054" i="6" s="1"/>
  <c r="J6054" i="6" s="1"/>
  <c r="B7086" i="6"/>
  <c r="H7086" i="6" s="1" a="1"/>
  <c r="H7086" i="6" s="1"/>
  <c r="I7086" i="6" s="1"/>
  <c r="J7086" i="6" s="1"/>
  <c r="B823" i="6"/>
  <c r="H823" i="6" s="1" a="1"/>
  <c r="H823" i="6" s="1"/>
  <c r="B4447" i="6"/>
  <c r="H4447" i="6" s="1" a="1"/>
  <c r="H4447" i="6" s="1"/>
  <c r="B2287" i="6"/>
  <c r="H2287" i="6" s="1" a="1"/>
  <c r="H2287" i="6" s="1"/>
  <c r="I2287" i="6" s="1"/>
  <c r="J2287" i="6" s="1"/>
  <c r="B4231" i="6"/>
  <c r="H4231" i="6" s="1" a="1"/>
  <c r="H4231" i="6" s="1"/>
  <c r="I4231" i="6" s="1"/>
  <c r="J4231" i="6" s="1"/>
  <c r="B2167" i="6"/>
  <c r="B5743" i="6"/>
  <c r="H5743" i="6" s="1" a="1"/>
  <c r="H5743" i="6" s="1"/>
  <c r="B2455" i="6"/>
  <c r="B6127" i="6"/>
  <c r="H6127" i="6" s="1" a="1"/>
  <c r="H6127" i="6" s="1"/>
  <c r="B2887" i="6"/>
  <c r="H2887" i="6" s="1" a="1"/>
  <c r="H2887" i="6" s="1"/>
  <c r="B6631" i="6"/>
  <c r="H6631" i="6" s="1" a="1"/>
  <c r="H6631" i="6" s="1"/>
  <c r="B415" i="6"/>
  <c r="B3319" i="6"/>
  <c r="H3319" i="6" s="1" a="1"/>
  <c r="H3319" i="6" s="1"/>
  <c r="B6919" i="6"/>
  <c r="H6919" i="6" s="1" a="1"/>
  <c r="H6919" i="6" s="1"/>
  <c r="I6919" i="6" s="1"/>
  <c r="J6919" i="6" s="1"/>
  <c r="B1806" i="6"/>
  <c r="H1806" i="6" s="1" a="1"/>
  <c r="H1806" i="6" s="1"/>
  <c r="I1806" i="6" s="1"/>
  <c r="J1806" i="6" s="1"/>
  <c r="B8238" i="6"/>
  <c r="B127" i="6"/>
  <c r="H127" i="6" s="1" a="1"/>
  <c r="H127" i="6" s="1"/>
  <c r="B3367" i="6"/>
  <c r="H3367" i="6" s="1" a="1"/>
  <c r="H3367" i="6" s="1"/>
  <c r="B8263" i="6"/>
  <c r="H8263" i="6" s="1" a="1"/>
  <c r="H8263" i="6" s="1"/>
  <c r="B3750" i="6"/>
  <c r="H3750" i="6" s="1" a="1"/>
  <c r="H3750" i="6" s="1"/>
  <c r="I3750" i="6" s="1"/>
  <c r="J3750" i="6" s="1"/>
  <c r="B151" i="6"/>
  <c r="H151" i="6" s="1" a="1"/>
  <c r="H151" i="6" s="1"/>
  <c r="I151" i="6" s="1"/>
  <c r="J151" i="6" s="1"/>
  <c r="B727" i="6"/>
  <c r="H727" i="6" s="1" a="1"/>
  <c r="H727" i="6" s="1"/>
  <c r="B2431" i="6"/>
  <c r="H2431" i="6" s="1" a="1"/>
  <c r="H2431" i="6" s="1"/>
  <c r="B3391" i="6"/>
  <c r="H3391" i="6" s="1" a="1"/>
  <c r="H3391" i="6" s="1"/>
  <c r="B4519" i="6"/>
  <c r="H4519" i="6" s="1" a="1"/>
  <c r="H4519" i="6" s="1"/>
  <c r="I4519" i="6" s="1"/>
  <c r="J4519" i="6" s="1"/>
  <c r="B6007" i="6"/>
  <c r="H6007" i="6" s="1" a="1"/>
  <c r="H6007" i="6" s="1"/>
  <c r="B7063" i="6"/>
  <c r="H7063" i="6" s="1" a="1"/>
  <c r="H7063" i="6" s="1"/>
  <c r="B822" i="6"/>
  <c r="H822" i="6" s="1" a="1"/>
  <c r="H822" i="6" s="1"/>
  <c r="I822" i="6" s="1"/>
  <c r="J822" i="6" s="1"/>
  <c r="B1350" i="6"/>
  <c r="H1350" i="6" s="1" a="1"/>
  <c r="H1350" i="6" s="1"/>
  <c r="I1350" i="6" s="1"/>
  <c r="J1350" i="6" s="1"/>
  <c r="B2262" i="6"/>
  <c r="H2262" i="6" s="1" a="1"/>
  <c r="H2262" i="6" s="1"/>
  <c r="I2262" i="6" s="1"/>
  <c r="J2262" i="6" s="1"/>
  <c r="B3102" i="6"/>
  <c r="B5430" i="6"/>
  <c r="B6198" i="6"/>
  <c r="B6918" i="6"/>
  <c r="B775" i="6"/>
  <c r="B3655" i="6"/>
  <c r="G6" i="5"/>
  <c r="H6" i="5" s="1"/>
  <c r="G8046" i="6" s="1"/>
  <c r="B31" i="6"/>
  <c r="H31" i="6" s="1" a="1"/>
  <c r="H31" i="6" s="1"/>
  <c r="B655" i="6"/>
  <c r="H655" i="6" s="1" a="1"/>
  <c r="H655" i="6" s="1"/>
  <c r="I655" i="6" s="1"/>
  <c r="J655" i="6" s="1"/>
  <c r="B511" i="6"/>
  <c r="H511" i="6" s="1" a="1"/>
  <c r="H511" i="6" s="1"/>
  <c r="B847" i="6"/>
  <c r="B1015" i="6"/>
  <c r="H1015" i="6" s="1" a="1"/>
  <c r="H1015" i="6" s="1"/>
  <c r="B2479" i="6"/>
  <c r="B3055" i="6"/>
  <c r="B3271" i="6"/>
  <c r="B3463" i="6"/>
  <c r="H3463" i="6" s="1" a="1"/>
  <c r="H3463" i="6" s="1"/>
  <c r="B3751" i="6"/>
  <c r="H3751" i="6" s="1" a="1"/>
  <c r="H3751" i="6" s="1"/>
  <c r="B3487" i="6"/>
  <c r="H3487" i="6" s="1" a="1"/>
  <c r="H3487" i="6" s="1"/>
  <c r="I3487" i="6" s="1"/>
  <c r="J3487" i="6" s="1"/>
  <c r="B3967" i="6"/>
  <c r="H3967" i="6" s="1" a="1"/>
  <c r="H3967" i="6" s="1"/>
  <c r="I3967" i="6" s="1"/>
  <c r="J3967" i="6" s="1"/>
  <c r="B4951" i="6"/>
  <c r="H4951" i="6" s="1" a="1"/>
  <c r="H4951" i="6" s="1"/>
  <c r="I4951" i="6" s="1"/>
  <c r="J4951" i="6" s="1"/>
  <c r="B5119" i="6"/>
  <c r="H5119" i="6" s="1" a="1"/>
  <c r="H5119" i="6" s="1"/>
  <c r="B5767" i="6"/>
  <c r="H5767" i="6" s="1" a="1"/>
  <c r="H5767" i="6" s="1"/>
  <c r="B6391" i="6"/>
  <c r="H6391" i="6" s="1" a="1"/>
  <c r="H6391" i="6" s="1"/>
  <c r="B7159" i="6"/>
  <c r="H7159" i="6" s="1" a="1"/>
  <c r="H7159" i="6" s="1"/>
  <c r="B8287" i="6"/>
  <c r="B222" i="6"/>
  <c r="B1038" i="6"/>
  <c r="B1878" i="6"/>
  <c r="H1878" i="6" s="1" a="1"/>
  <c r="H1878" i="6" s="1"/>
  <c r="I1878" i="6" s="1"/>
  <c r="J1878" i="6" s="1"/>
  <c r="B1542" i="6"/>
  <c r="B4014" i="6"/>
  <c r="H4014" i="6" s="1" a="1"/>
  <c r="H4014" i="6" s="1"/>
  <c r="I4014" i="6" s="1"/>
  <c r="J4014" i="6" s="1"/>
  <c r="B3582" i="6"/>
  <c r="H3582" i="6" s="1" a="1"/>
  <c r="H3582" i="6" s="1"/>
  <c r="I3582" i="6" s="1"/>
  <c r="J3582" i="6" s="1"/>
  <c r="B4878" i="6"/>
  <c r="H4878" i="6" s="1" a="1"/>
  <c r="H4878" i="6" s="1"/>
  <c r="I4878" i="6" s="1"/>
  <c r="J4878" i="6" s="1"/>
  <c r="B4230" i="6"/>
  <c r="H4230" i="6" s="1" a="1"/>
  <c r="H4230" i="6" s="1"/>
  <c r="I4230" i="6" s="1"/>
  <c r="J4230" i="6" s="1"/>
  <c r="B5742" i="6"/>
  <c r="B6078" i="6"/>
  <c r="B7062" i="6"/>
  <c r="B7902" i="6"/>
  <c r="H7902" i="6" s="1" a="1"/>
  <c r="H7902" i="6" s="1"/>
  <c r="I7902" i="6" s="1"/>
  <c r="J7902" i="6" s="1"/>
  <c r="B8118" i="6"/>
  <c r="H8118" i="6" s="1" a="1"/>
  <c r="H8118" i="6" s="1"/>
  <c r="B33" i="5"/>
  <c r="D33" i="5" s="1"/>
  <c r="B919" i="6"/>
  <c r="H919" i="6" s="1" a="1"/>
  <c r="H919" i="6" s="1"/>
  <c r="B2551" i="6"/>
  <c r="H2551" i="6" s="1" a="1"/>
  <c r="H2551" i="6" s="1"/>
  <c r="B3847" i="6"/>
  <c r="H3847" i="6" s="1" a="1"/>
  <c r="H3847" i="6" s="1"/>
  <c r="B6199" i="6"/>
  <c r="H6199" i="6" s="1" a="1"/>
  <c r="H6199" i="6" s="1"/>
  <c r="B7783" i="6"/>
  <c r="H7783" i="6" s="1" a="1"/>
  <c r="H7783" i="6" s="1"/>
  <c r="B1398" i="6"/>
  <c r="H1398" i="6" s="1" a="1"/>
  <c r="H1398" i="6" s="1"/>
  <c r="I1398" i="6" s="1"/>
  <c r="J1398" i="6" s="1"/>
  <c r="B2382" i="6"/>
  <c r="B4206" i="6"/>
  <c r="H4206" i="6" s="1" a="1"/>
  <c r="H4206" i="6" s="1"/>
  <c r="I4206" i="6" s="1"/>
  <c r="J4206" i="6" s="1"/>
  <c r="B6462" i="6"/>
  <c r="H6462" i="6" s="1" a="1"/>
  <c r="H6462" i="6" s="1"/>
  <c r="I6462" i="6" s="1"/>
  <c r="J6462" i="6" s="1"/>
  <c r="B8382" i="6"/>
  <c r="B559" i="6"/>
  <c r="H559" i="6" s="1" a="1"/>
  <c r="H559" i="6" s="1"/>
  <c r="B2623" i="6"/>
  <c r="B6247" i="6"/>
  <c r="B6486" i="6"/>
  <c r="H6486" i="6" s="1" a="1"/>
  <c r="H6486" i="6" s="1"/>
  <c r="I6486" i="6" s="1"/>
  <c r="J6486" i="6" s="1"/>
  <c r="E6" i="5"/>
  <c r="G7" i="5"/>
  <c r="B1279" i="6"/>
  <c r="H1279" i="6" s="1" a="1"/>
  <c r="H1279" i="6" s="1"/>
  <c r="I1279" i="6" s="1"/>
  <c r="J1279" i="6" s="1"/>
  <c r="B943" i="6"/>
  <c r="H943" i="6" s="1" a="1"/>
  <c r="H943" i="6" s="1"/>
  <c r="B295" i="6"/>
  <c r="H295" i="6" s="1" a="1"/>
  <c r="H295" i="6" s="1"/>
  <c r="B1759" i="6"/>
  <c r="H1759" i="6" s="1" a="1"/>
  <c r="H1759" i="6" s="1"/>
  <c r="B1543" i="6"/>
  <c r="H1543" i="6" s="1" a="1"/>
  <c r="H1543" i="6" s="1"/>
  <c r="I1543" i="6" s="1"/>
  <c r="J1543" i="6" s="1"/>
  <c r="B1639" i="6"/>
  <c r="H1639" i="6" s="1" a="1"/>
  <c r="H1639" i="6" s="1"/>
  <c r="B1735" i="6"/>
  <c r="H1735" i="6" s="1" a="1"/>
  <c r="H1735" i="6" s="1"/>
  <c r="B3919" i="6"/>
  <c r="B2791" i="6"/>
  <c r="B2695" i="6"/>
  <c r="B4687" i="6"/>
  <c r="H4687" i="6" s="1" a="1"/>
  <c r="H4687" i="6" s="1"/>
  <c r="I4687" i="6" s="1"/>
  <c r="J4687" i="6" s="1"/>
  <c r="B4471" i="6"/>
  <c r="H4471" i="6" s="1" a="1"/>
  <c r="H4471" i="6" s="1"/>
  <c r="B5215" i="6"/>
  <c r="H5215" i="6" s="1" a="1"/>
  <c r="H5215" i="6" s="1"/>
  <c r="B5911" i="6"/>
  <c r="H5911" i="6" s="1" a="1"/>
  <c r="H5911" i="6" s="1"/>
  <c r="B6679" i="6"/>
  <c r="H6679" i="6" s="1" a="1"/>
  <c r="H6679" i="6" s="1"/>
  <c r="B6991" i="6"/>
  <c r="H6991" i="6" s="1" a="1"/>
  <c r="H6991" i="6" s="1"/>
  <c r="B7591" i="6"/>
  <c r="H7591" i="6" s="1" a="1"/>
  <c r="H7591" i="6" s="1"/>
  <c r="B126" i="6"/>
  <c r="B1062" i="6"/>
  <c r="B2070" i="6"/>
  <c r="H2070" i="6" s="1" a="1"/>
  <c r="H2070" i="6" s="1"/>
  <c r="I2070" i="6" s="1"/>
  <c r="J2070" i="6" s="1"/>
  <c r="B1614" i="6"/>
  <c r="H1614" i="6" s="1" a="1"/>
  <c r="H1614" i="6" s="1"/>
  <c r="I1614" i="6" s="1"/>
  <c r="J1614" i="6" s="1"/>
  <c r="B2982" i="6"/>
  <c r="H2982" i="6" s="1" a="1"/>
  <c r="H2982" i="6" s="1"/>
  <c r="I2982" i="6" s="1"/>
  <c r="J2982" i="6" s="1"/>
  <c r="B3918" i="6"/>
  <c r="H3918" i="6" s="1" a="1"/>
  <c r="H3918" i="6" s="1"/>
  <c r="I3918" i="6" s="1"/>
  <c r="J3918" i="6" s="1"/>
  <c r="B5022" i="6"/>
  <c r="H5022" i="6" s="1" a="1"/>
  <c r="H5022" i="6" s="1"/>
  <c r="I5022" i="6" s="1"/>
  <c r="J5022" i="6" s="1"/>
  <c r="B4422" i="6"/>
  <c r="H4422" i="6" s="1" a="1"/>
  <c r="H4422" i="6" s="1"/>
  <c r="I4422" i="6" s="1"/>
  <c r="J4422" i="6" s="1"/>
  <c r="B5262" i="6"/>
  <c r="H5262" i="6" s="1" a="1"/>
  <c r="H5262" i="6" s="1"/>
  <c r="I5262" i="6" s="1"/>
  <c r="J5262" i="6" s="1"/>
  <c r="B6102" i="6"/>
  <c r="B7110" i="6"/>
  <c r="B7758" i="6"/>
  <c r="H7758" i="6" s="1" a="1"/>
  <c r="H7758" i="6" s="1"/>
  <c r="I7758" i="6" s="1"/>
  <c r="J7758" i="6" s="1"/>
  <c r="B8214" i="6"/>
  <c r="H8214" i="6" s="1" a="1"/>
  <c r="H8214" i="6" s="1"/>
  <c r="I8214" i="6" s="1"/>
  <c r="J8214" i="6" s="1"/>
  <c r="B439" i="6"/>
  <c r="H439" i="6" s="1" a="1"/>
  <c r="H439" i="6" s="1"/>
  <c r="B2311" i="6"/>
  <c r="H2311" i="6" s="1" a="1"/>
  <c r="H2311" i="6" s="1"/>
  <c r="I2311" i="6" s="1"/>
  <c r="J2311" i="6" s="1"/>
  <c r="B3559" i="6"/>
  <c r="B4423" i="6"/>
  <c r="H4423" i="6" s="1" a="1"/>
  <c r="H4423" i="6" s="1"/>
  <c r="B8311" i="6"/>
  <c r="H8311" i="6" s="1" a="1"/>
  <c r="H8311" i="6" s="1"/>
  <c r="I8311" i="6" s="1"/>
  <c r="J8311" i="6" s="1"/>
  <c r="B3870" i="6"/>
  <c r="H3870" i="6" s="1" a="1"/>
  <c r="H3870" i="6" s="1"/>
  <c r="I3870" i="6" s="1"/>
  <c r="J3870" i="6" s="1"/>
  <c r="M7" i="5"/>
  <c r="N7" i="5" s="1"/>
  <c r="O8" i="5" s="1"/>
  <c r="B991" i="6"/>
  <c r="H991" i="6" s="1" a="1"/>
  <c r="H991" i="6" s="1"/>
  <c r="B2719" i="6"/>
  <c r="H2719" i="6" s="1" a="1"/>
  <c r="H2719" i="6" s="1"/>
  <c r="B3415" i="6"/>
  <c r="H3415" i="6" s="1" a="1"/>
  <c r="H3415" i="6" s="1"/>
  <c r="B4903" i="6"/>
  <c r="B5575" i="6"/>
  <c r="H5575" i="6" s="1" a="1"/>
  <c r="H5575" i="6" s="1"/>
  <c r="B8239" i="6"/>
  <c r="H8239" i="6" s="1" a="1"/>
  <c r="H8239" i="6" s="1"/>
  <c r="B390" i="6"/>
  <c r="B2430" i="6"/>
  <c r="B4254" i="6"/>
  <c r="H4254" i="6" s="1" a="1"/>
  <c r="H4254" i="6" s="1"/>
  <c r="I4254" i="6" s="1"/>
  <c r="J4254" i="6" s="1"/>
  <c r="B5646" i="6"/>
  <c r="H5646" i="6" s="1" a="1"/>
  <c r="H5646" i="6" s="1"/>
  <c r="I5646" i="6" s="1"/>
  <c r="J5646" i="6" s="1"/>
  <c r="B8262" i="6"/>
  <c r="H8262" i="6" s="1" a="1"/>
  <c r="H8262" i="6" s="1"/>
  <c r="I8262" i="6" s="1"/>
  <c r="J8262" i="6" s="1"/>
  <c r="B1303" i="6"/>
  <c r="B1207" i="6"/>
  <c r="H1207" i="6" s="1" a="1"/>
  <c r="H1207" i="6" s="1"/>
  <c r="B79" i="6"/>
  <c r="B1879" i="6"/>
  <c r="H1879" i="6" s="1" a="1"/>
  <c r="H1879" i="6" s="1"/>
  <c r="I1879" i="6" s="1"/>
  <c r="J1879" i="6" s="1"/>
  <c r="B1663" i="6"/>
  <c r="H1663" i="6" s="1" a="1"/>
  <c r="H1663" i="6" s="1"/>
  <c r="B1711" i="6"/>
  <c r="H1711" i="6" s="1" a="1"/>
  <c r="H1711" i="6" s="1"/>
  <c r="B1831" i="6"/>
  <c r="H1831" i="6" s="1" a="1"/>
  <c r="H1831" i="6" s="1"/>
  <c r="B4063" i="6"/>
  <c r="B2815" i="6"/>
  <c r="B3079" i="6"/>
  <c r="H3079" i="6" s="1" a="1"/>
  <c r="H3079" i="6" s="1"/>
  <c r="B4783" i="6"/>
  <c r="H4783" i="6" s="1" a="1"/>
  <c r="H4783" i="6" s="1"/>
  <c r="B4567" i="6"/>
  <c r="H4567" i="6" s="1" a="1"/>
  <c r="H4567" i="6" s="1"/>
  <c r="B5335" i="6"/>
  <c r="H5335" i="6" s="1" a="1"/>
  <c r="H5335" i="6" s="1"/>
  <c r="B5815" i="6"/>
  <c r="H5815" i="6" s="1" a="1"/>
  <c r="H5815" i="6" s="1"/>
  <c r="B6463" i="6"/>
  <c r="H6463" i="6" s="1" a="1"/>
  <c r="H6463" i="6" s="1"/>
  <c r="B7087" i="6"/>
  <c r="H7087" i="6" s="1" a="1"/>
  <c r="H7087" i="6" s="1"/>
  <c r="B7999" i="6"/>
  <c r="H7999" i="6" s="1" a="1"/>
  <c r="H7999" i="6" s="1"/>
  <c r="B342" i="6"/>
  <c r="B1158" i="6"/>
  <c r="H1158" i="6" s="1" a="1"/>
  <c r="H1158" i="6" s="1"/>
  <c r="I1158" i="6" s="1"/>
  <c r="J1158" i="6" s="1"/>
  <c r="B1422" i="6"/>
  <c r="H1422" i="6" s="1" a="1"/>
  <c r="H1422" i="6" s="1"/>
  <c r="I1422" i="6" s="1"/>
  <c r="J1422" i="6" s="1"/>
  <c r="B2742" i="6"/>
  <c r="H2742" i="6" s="1" a="1"/>
  <c r="H2742" i="6" s="1"/>
  <c r="I2742" i="6" s="1"/>
  <c r="J2742" i="6" s="1"/>
  <c r="B3198" i="6"/>
  <c r="H3198" i="6" s="1" a="1"/>
  <c r="H3198" i="6" s="1"/>
  <c r="I3198" i="6" s="1"/>
  <c r="J3198" i="6" s="1"/>
  <c r="B2862" i="6"/>
  <c r="H2862" i="6" s="1" a="1"/>
  <c r="H2862" i="6" s="1"/>
  <c r="I2862" i="6" s="1"/>
  <c r="J2862" i="6" s="1"/>
  <c r="B4590" i="6"/>
  <c r="H4590" i="6" s="1" a="1"/>
  <c r="H4590" i="6" s="1"/>
  <c r="I4590" i="6" s="1"/>
  <c r="J4590" i="6" s="1"/>
  <c r="B4566" i="6"/>
  <c r="H4566" i="6" s="1" a="1"/>
  <c r="H4566" i="6" s="1"/>
  <c r="I4566" i="6" s="1"/>
  <c r="J4566" i="6" s="1"/>
  <c r="B5574" i="6"/>
  <c r="H5574" i="6" s="1" a="1"/>
  <c r="H5574" i="6" s="1"/>
  <c r="I5574" i="6" s="1"/>
  <c r="J5574" i="6" s="1"/>
  <c r="B6774" i="6"/>
  <c r="B7158" i="6"/>
  <c r="B7590" i="6"/>
  <c r="H7590" i="6" s="1" a="1"/>
  <c r="H7590" i="6" s="1"/>
  <c r="I7590" i="6" s="1"/>
  <c r="J7590" i="6" s="1"/>
  <c r="B8190" i="6"/>
  <c r="H8190" i="6" s="1" a="1"/>
  <c r="H8190" i="6" s="1"/>
  <c r="I8190" i="6" s="1"/>
  <c r="J8190" i="6" s="1"/>
  <c r="B1327" i="6"/>
  <c r="H1327" i="6" s="1" a="1"/>
  <c r="H1327" i="6" s="1"/>
  <c r="B1351" i="6"/>
  <c r="B199" i="6"/>
  <c r="H199" i="6" s="1" a="1"/>
  <c r="H199" i="6" s="1"/>
  <c r="B1975" i="6"/>
  <c r="H1975" i="6" s="1" a="1"/>
  <c r="H1975" i="6" s="1"/>
  <c r="B1687" i="6"/>
  <c r="H1687" i="6" s="1" a="1"/>
  <c r="H1687" i="6" s="1"/>
  <c r="B1807" i="6"/>
  <c r="H1807" i="6" s="1" a="1"/>
  <c r="H1807" i="6" s="1"/>
  <c r="B1951" i="6"/>
  <c r="H1951" i="6" s="1" a="1"/>
  <c r="H1951" i="6" s="1"/>
  <c r="B4135" i="6"/>
  <c r="H4135" i="6" s="1" a="1"/>
  <c r="H4135" i="6" s="1"/>
  <c r="I4135" i="6" s="1"/>
  <c r="J4135" i="6" s="1"/>
  <c r="B2839" i="6"/>
  <c r="H2839" i="6" s="1" a="1"/>
  <c r="H2839" i="6" s="1"/>
  <c r="B3127" i="6"/>
  <c r="H3127" i="6" s="1" a="1"/>
  <c r="H3127" i="6" s="1"/>
  <c r="B5023" i="6"/>
  <c r="B4615" i="6"/>
  <c r="B5383" i="6"/>
  <c r="H5383" i="6" s="1" a="1"/>
  <c r="H5383" i="6" s="1"/>
  <c r="B5839" i="6"/>
  <c r="B6487" i="6"/>
  <c r="H6487" i="6" s="1" a="1"/>
  <c r="H6487" i="6" s="1"/>
  <c r="B7135" i="6"/>
  <c r="H7135" i="6" s="1" a="1"/>
  <c r="H7135" i="6" s="1"/>
  <c r="B7495" i="6"/>
  <c r="H7495" i="6" s="1" a="1"/>
  <c r="H7495" i="6" s="1"/>
  <c r="B510" i="6"/>
  <c r="H510" i="6" s="1" a="1"/>
  <c r="H510" i="6" s="1"/>
  <c r="I510" i="6" s="1"/>
  <c r="J510" i="6" s="1"/>
  <c r="B246" i="6"/>
  <c r="H246" i="6" s="1" a="1"/>
  <c r="H246" i="6" s="1"/>
  <c r="I246" i="6" s="1"/>
  <c r="J246" i="6" s="1"/>
  <c r="B1470" i="6"/>
  <c r="B1518" i="6"/>
  <c r="B3270" i="6"/>
  <c r="B2886" i="6"/>
  <c r="B4638" i="6"/>
  <c r="H4638" i="6" s="1" a="1"/>
  <c r="H4638" i="6" s="1"/>
  <c r="I4638" i="6" s="1"/>
  <c r="J4638" i="6" s="1"/>
  <c r="B4710" i="6"/>
  <c r="H4710" i="6" s="1" a="1"/>
  <c r="H4710" i="6" s="1"/>
  <c r="I4710" i="6" s="1"/>
  <c r="J4710" i="6" s="1"/>
  <c r="B5766" i="6"/>
  <c r="H5766" i="6" s="1" a="1"/>
  <c r="H5766" i="6" s="1"/>
  <c r="I5766" i="6" s="1"/>
  <c r="J5766" i="6" s="1"/>
  <c r="B6558" i="6"/>
  <c r="H6558" i="6" s="1" a="1"/>
  <c r="H6558" i="6" s="1"/>
  <c r="I6558" i="6" s="1"/>
  <c r="J6558" i="6" s="1"/>
  <c r="B7302" i="6"/>
  <c r="H7302" i="6" s="1" a="1"/>
  <c r="H7302" i="6" s="1"/>
  <c r="I7302" i="6" s="1"/>
  <c r="J7302" i="6" s="1"/>
  <c r="B7614" i="6"/>
  <c r="H7614" i="6" s="1" a="1"/>
  <c r="H7614" i="6" s="1"/>
  <c r="I7614" i="6" s="1"/>
  <c r="J7614" i="6" s="1"/>
  <c r="B8334" i="6"/>
  <c r="H8334" i="6" s="1" a="1"/>
  <c r="H8334" i="6" s="1"/>
  <c r="I8334" i="6" s="1"/>
  <c r="J8334" i="6" s="1"/>
  <c r="B2935" i="6"/>
  <c r="H2935" i="6" s="1" a="1"/>
  <c r="H2935" i="6" s="1"/>
  <c r="B391" i="6"/>
  <c r="H391" i="6" s="1" a="1"/>
  <c r="H391" i="6" s="1"/>
  <c r="B2407" i="6"/>
  <c r="H2407" i="6" s="1" a="1"/>
  <c r="H2407" i="6" s="1"/>
  <c r="B3247" i="6"/>
  <c r="H3247" i="6" s="1" a="1"/>
  <c r="H3247" i="6" s="1"/>
  <c r="B4039" i="6"/>
  <c r="B4495" i="6"/>
  <c r="B7111" i="6"/>
  <c r="H7111" i="6" s="1" a="1"/>
  <c r="H7111" i="6" s="1"/>
  <c r="B1206" i="6"/>
  <c r="H1206" i="6" s="1" a="1"/>
  <c r="H1206" i="6" s="1"/>
  <c r="I1206" i="6" s="1"/>
  <c r="J1206" i="6" s="1"/>
  <c r="B1734" i="6"/>
  <c r="H1734" i="6" s="1" a="1"/>
  <c r="H1734" i="6" s="1"/>
  <c r="I1734" i="6" s="1"/>
  <c r="J1734" i="6" s="1"/>
  <c r="B2694" i="6"/>
  <c r="H2694" i="6" s="1" a="1"/>
  <c r="H2694" i="6" s="1"/>
  <c r="I2694" i="6" s="1"/>
  <c r="J2694" i="6" s="1"/>
  <c r="B3486" i="6"/>
  <c r="H3486" i="6" s="1" a="1"/>
  <c r="H3486" i="6" s="1"/>
  <c r="I3486" i="6" s="1"/>
  <c r="J3486" i="6" s="1"/>
  <c r="B4302" i="6"/>
  <c r="H4302" i="6" s="1" a="1"/>
  <c r="H4302" i="6" s="1"/>
  <c r="I4302" i="6" s="1"/>
  <c r="J4302" i="6" s="1"/>
  <c r="B6294" i="6"/>
  <c r="B7398" i="6"/>
  <c r="B30" i="6"/>
  <c r="H30" i="6" s="1" a="1"/>
  <c r="H30" i="6" s="1"/>
  <c r="I30" i="6" s="1"/>
  <c r="J30" i="6" s="1"/>
  <c r="B32" i="5"/>
  <c r="D32" i="5" s="1"/>
  <c r="B6" i="6"/>
  <c r="H6" i="6" s="1"/>
  <c r="B54" i="6"/>
  <c r="H54" i="6" s="1" a="1"/>
  <c r="H54" i="6" s="1"/>
  <c r="I54" i="6" s="1"/>
  <c r="J54" i="6" s="1"/>
  <c r="B1375" i="6"/>
  <c r="H1375" i="6" s="1" a="1"/>
  <c r="H1375" i="6" s="1"/>
  <c r="B1399" i="6"/>
  <c r="H1399" i="6" s="1" a="1"/>
  <c r="H1399" i="6" s="1"/>
  <c r="I1399" i="6" s="1"/>
  <c r="J1399" i="6" s="1"/>
  <c r="B271" i="6"/>
  <c r="H271" i="6" s="1" a="1"/>
  <c r="H271" i="6" s="1"/>
  <c r="B2071" i="6"/>
  <c r="H2071" i="6" s="1" a="1"/>
  <c r="H2071" i="6" s="1"/>
  <c r="I2071" i="6" s="1"/>
  <c r="J2071" i="6" s="1"/>
  <c r="B1783" i="6"/>
  <c r="H1783" i="6" s="1" a="1"/>
  <c r="H1783" i="6" s="1"/>
  <c r="B1927" i="6"/>
  <c r="B2047" i="6"/>
  <c r="H2047" i="6" s="1" a="1"/>
  <c r="H2047" i="6" s="1"/>
  <c r="B2911" i="6"/>
  <c r="H2911" i="6" s="1" a="1"/>
  <c r="H2911" i="6" s="1"/>
  <c r="B2863" i="6"/>
  <c r="H2863" i="6" s="1" a="1"/>
  <c r="H2863" i="6" s="1"/>
  <c r="B3151" i="6"/>
  <c r="H3151" i="6" s="1" a="1"/>
  <c r="H3151" i="6" s="1"/>
  <c r="B5191" i="6"/>
  <c r="H5191" i="6" s="1" a="1"/>
  <c r="H5191" i="6" s="1"/>
  <c r="B4711" i="6"/>
  <c r="B5431" i="6"/>
  <c r="H5431" i="6" s="1" a="1"/>
  <c r="H5431" i="6" s="1"/>
  <c r="B6103" i="6"/>
  <c r="H6103" i="6" s="1" a="1"/>
  <c r="H6103" i="6" s="1"/>
  <c r="B6535" i="6"/>
  <c r="B7975" i="6"/>
  <c r="H7975" i="6" s="1" a="1"/>
  <c r="H7975" i="6" s="1"/>
  <c r="B7567" i="6"/>
  <c r="H7567" i="6" s="1" a="1"/>
  <c r="H7567" i="6" s="1"/>
  <c r="B750" i="6"/>
  <c r="B1134" i="6"/>
  <c r="H1134" i="6" s="1" a="1"/>
  <c r="H1134" i="6" s="1"/>
  <c r="I1134" i="6" s="1"/>
  <c r="J1134" i="6" s="1"/>
  <c r="B318" i="6"/>
  <c r="B2190" i="6"/>
  <c r="H2190" i="6" s="1" a="1"/>
  <c r="H2190" i="6" s="1"/>
  <c r="I2190" i="6" s="1"/>
  <c r="J2190" i="6" s="1"/>
  <c r="B1566" i="6"/>
  <c r="B3654" i="6"/>
  <c r="H3654" i="6" s="1" a="1"/>
  <c r="H3654" i="6" s="1"/>
  <c r="I3654" i="6" s="1"/>
  <c r="J3654" i="6" s="1"/>
  <c r="B3942" i="6"/>
  <c r="H3942" i="6" s="1" a="1"/>
  <c r="H3942" i="6" s="1"/>
  <c r="I3942" i="6" s="1"/>
  <c r="J3942" i="6" s="1"/>
  <c r="B4734" i="6"/>
  <c r="H4734" i="6" s="1" a="1"/>
  <c r="H4734" i="6" s="1"/>
  <c r="I4734" i="6" s="1"/>
  <c r="J4734" i="6" s="1"/>
  <c r="B5214" i="6"/>
  <c r="H5214" i="6" s="1" a="1"/>
  <c r="H5214" i="6" s="1"/>
  <c r="I5214" i="6" s="1"/>
  <c r="J5214" i="6" s="1"/>
  <c r="B5910" i="6"/>
  <c r="H5910" i="6" s="1" a="1"/>
  <c r="H5910" i="6" s="1"/>
  <c r="I5910" i="6" s="1"/>
  <c r="J5910" i="6" s="1"/>
  <c r="B6654" i="6"/>
  <c r="H6654" i="6" s="1" a="1"/>
  <c r="H6654" i="6" s="1"/>
  <c r="I6654" i="6" s="1"/>
  <c r="J6654" i="6" s="1"/>
  <c r="B6990" i="6"/>
  <c r="B7662" i="6"/>
  <c r="H7662" i="6" s="1" a="1"/>
  <c r="H7662" i="6" s="1"/>
  <c r="I7662" i="6" s="1"/>
  <c r="J7662" i="6" s="1"/>
  <c r="B606" i="6"/>
  <c r="H606" i="6" s="1" a="1"/>
  <c r="H606" i="6" s="1"/>
  <c r="I606" i="6" s="1"/>
  <c r="J606" i="6" s="1"/>
  <c r="B1494" i="6"/>
  <c r="H1494" i="6" s="1" a="1"/>
  <c r="H1494" i="6" s="1"/>
  <c r="I1494" i="6" s="1"/>
  <c r="J1494" i="6" s="1"/>
  <c r="B1782" i="6"/>
  <c r="H1782" i="6" s="1" a="1"/>
  <c r="H1782" i="6" s="1"/>
  <c r="I1782" i="6" s="1"/>
  <c r="J1782" i="6" s="1"/>
  <c r="B2958" i="6"/>
  <c r="H2958" i="6" s="1" a="1"/>
  <c r="H2958" i="6" s="1"/>
  <c r="B3846" i="6"/>
  <c r="H3846" i="6" s="1" a="1"/>
  <c r="H3846" i="6" s="1"/>
  <c r="I3846" i="6" s="1"/>
  <c r="J3846" i="6" s="1"/>
  <c r="B3150" i="6"/>
  <c r="B5190" i="6"/>
  <c r="H5190" i="6" s="1" a="1"/>
  <c r="H5190" i="6" s="1"/>
  <c r="I5190" i="6" s="1"/>
  <c r="J5190" i="6" s="1"/>
  <c r="B4470" i="6"/>
  <c r="H4470" i="6" s="1" a="1"/>
  <c r="H4470" i="6" s="1"/>
  <c r="I4470" i="6" s="1"/>
  <c r="J4470" i="6" s="1"/>
  <c r="B5454" i="6"/>
  <c r="H5454" i="6" s="1" a="1"/>
  <c r="H5454" i="6" s="1"/>
  <c r="I5454" i="6" s="1"/>
  <c r="J5454" i="6" s="1"/>
  <c r="B5886" i="6"/>
  <c r="H5886" i="6" s="1" a="1"/>
  <c r="H5886" i="6" s="1"/>
  <c r="I5886" i="6" s="1"/>
  <c r="J5886" i="6" s="1"/>
  <c r="B6174" i="6"/>
  <c r="B6630" i="6"/>
  <c r="B7134" i="6"/>
  <c r="B7830" i="6"/>
  <c r="H7830" i="6" s="1" a="1"/>
  <c r="H7830" i="6" s="1"/>
  <c r="I7830" i="6" s="1"/>
  <c r="J7830" i="6" s="1"/>
  <c r="B8358" i="6"/>
  <c r="B774" i="6"/>
  <c r="B1758" i="6"/>
  <c r="B2022" i="6"/>
  <c r="H2022" i="6" s="1" a="1"/>
  <c r="H2022" i="6" s="1"/>
  <c r="I2022" i="6" s="1"/>
  <c r="J2022" i="6" s="1"/>
  <c r="B3462" i="6"/>
  <c r="H3462" i="6" s="1" a="1"/>
  <c r="H3462" i="6" s="1"/>
  <c r="I3462" i="6" s="1"/>
  <c r="J3462" i="6" s="1"/>
  <c r="B2646" i="6"/>
  <c r="H2646" i="6" s="1" a="1"/>
  <c r="H2646" i="6" s="1"/>
  <c r="I2646" i="6" s="1"/>
  <c r="J2646" i="6" s="1"/>
  <c r="B3294" i="6"/>
  <c r="H3294" i="6" s="1" a="1"/>
  <c r="H3294" i="6" s="1"/>
  <c r="I3294" i="6" s="1"/>
  <c r="J3294" i="6" s="1"/>
  <c r="B4182" i="6"/>
  <c r="H4182" i="6" s="1" a="1"/>
  <c r="H4182" i="6" s="1"/>
  <c r="I4182" i="6" s="1"/>
  <c r="J4182" i="6" s="1"/>
  <c r="B4902" i="6"/>
  <c r="H4902" i="6" s="1" a="1"/>
  <c r="H4902" i="6" s="1"/>
  <c r="I4902" i="6" s="1"/>
  <c r="J4902" i="6" s="1"/>
  <c r="B5550" i="6"/>
  <c r="H5550" i="6" s="1" a="1"/>
  <c r="H5550" i="6" s="1"/>
  <c r="I5550" i="6" s="1"/>
  <c r="J5550" i="6" s="1"/>
  <c r="B5406" i="6"/>
  <c r="H5406" i="6" s="1" a="1"/>
  <c r="H5406" i="6" s="1"/>
  <c r="I5406" i="6" s="1"/>
  <c r="J5406" i="6" s="1"/>
  <c r="B6366" i="6"/>
  <c r="H6366" i="6" s="1" a="1"/>
  <c r="H6366" i="6" s="1"/>
  <c r="I6366" i="6" s="1"/>
  <c r="J6366" i="6" s="1"/>
  <c r="B6822" i="6"/>
  <c r="B7278" i="6"/>
  <c r="H7278" i="6" s="1" a="1"/>
  <c r="H7278" i="6" s="1"/>
  <c r="I7278" i="6" s="1"/>
  <c r="J7278" i="6" s="1"/>
  <c r="B7446" i="6"/>
  <c r="B942" i="6"/>
  <c r="H942" i="6" s="1" a="1"/>
  <c r="H942" i="6" s="1"/>
  <c r="I942" i="6" s="1"/>
  <c r="J942" i="6" s="1"/>
  <c r="B366" i="6"/>
  <c r="H366" i="6" s="1" a="1"/>
  <c r="H366" i="6" s="1"/>
  <c r="I366" i="6" s="1"/>
  <c r="J366" i="6" s="1"/>
  <c r="B150" i="6"/>
  <c r="H150" i="6" s="1" a="1"/>
  <c r="H150" i="6" s="1"/>
  <c r="I150" i="6" s="1"/>
  <c r="J150" i="6" s="1"/>
  <c r="B102" i="6"/>
  <c r="H102" i="6" s="1" a="1"/>
  <c r="H102" i="6" s="1"/>
  <c r="I102" i="6" s="1"/>
  <c r="J102" i="6" s="1"/>
  <c r="B630" i="6"/>
  <c r="B1974" i="6"/>
  <c r="H1974" i="6" s="1" a="1"/>
  <c r="H1974" i="6" s="1"/>
  <c r="I1974" i="6" s="1"/>
  <c r="J1974" i="6" s="1"/>
  <c r="B1662" i="6"/>
  <c r="H1662" i="6" s="1" a="1"/>
  <c r="H1662" i="6" s="1"/>
  <c r="I1662" i="6" s="1"/>
  <c r="J1662" i="6" s="1"/>
  <c r="B2286" i="6"/>
  <c r="H2286" i="6" s="1" a="1"/>
  <c r="H2286" i="6" s="1"/>
  <c r="I2286" i="6" s="1"/>
  <c r="J2286" i="6" s="1"/>
  <c r="B1926" i="6"/>
  <c r="H1926" i="6" s="1" a="1"/>
  <c r="H1926" i="6" s="1"/>
  <c r="I1926" i="6" s="1"/>
  <c r="J1926" i="6" s="1"/>
  <c r="B1710" i="6"/>
  <c r="B3126" i="6"/>
  <c r="B3246" i="6"/>
  <c r="H3246" i="6" s="1" a="1"/>
  <c r="H3246" i="6" s="1"/>
  <c r="I3246" i="6" s="1"/>
  <c r="J3246" i="6" s="1"/>
  <c r="B2622" i="6"/>
  <c r="H2622" i="6" s="1" a="1"/>
  <c r="H2622" i="6" s="1"/>
  <c r="I2622" i="6" s="1"/>
  <c r="J2622" i="6" s="1"/>
  <c r="B3678" i="6"/>
  <c r="H3678" i="6" s="1" a="1"/>
  <c r="H3678" i="6" s="1"/>
  <c r="I3678" i="6" s="1"/>
  <c r="J3678" i="6" s="1"/>
  <c r="B3222" i="6"/>
  <c r="H3222" i="6" s="1" a="1"/>
  <c r="H3222" i="6" s="1"/>
  <c r="I3222" i="6" s="1"/>
  <c r="J3222" i="6" s="1"/>
  <c r="B4158" i="6"/>
  <c r="H4158" i="6" s="1" a="1"/>
  <c r="H4158" i="6" s="1"/>
  <c r="I4158" i="6" s="1"/>
  <c r="J4158" i="6" s="1"/>
  <c r="B3894" i="6"/>
  <c r="H3894" i="6" s="1" a="1"/>
  <c r="H3894" i="6" s="1"/>
  <c r="I3894" i="6" s="1"/>
  <c r="J3894" i="6" s="1"/>
  <c r="B4782" i="6"/>
  <c r="H4782" i="6" s="1" a="1"/>
  <c r="H4782" i="6" s="1"/>
  <c r="I4782" i="6" s="1"/>
  <c r="J4782" i="6" s="1"/>
  <c r="B4854" i="6"/>
  <c r="H4854" i="6" s="1" a="1"/>
  <c r="H4854" i="6" s="1"/>
  <c r="I4854" i="6" s="1"/>
  <c r="J4854" i="6" s="1"/>
  <c r="B4614" i="6"/>
  <c r="H4614" i="6" s="1" a="1"/>
  <c r="H4614" i="6" s="1"/>
  <c r="I4614" i="6" s="1"/>
  <c r="J4614" i="6" s="1"/>
  <c r="B5502" i="6"/>
  <c r="H5502" i="6" s="1" a="1"/>
  <c r="H5502" i="6" s="1"/>
  <c r="I5502" i="6" s="1"/>
  <c r="J5502" i="6" s="1"/>
  <c r="B5934" i="6"/>
  <c r="H5934" i="6" s="1" a="1"/>
  <c r="H5934" i="6" s="1"/>
  <c r="I5934" i="6" s="1"/>
  <c r="J5934" i="6" s="1"/>
  <c r="B5958" i="6"/>
  <c r="H5958" i="6" s="1" a="1"/>
  <c r="H5958" i="6" s="1"/>
  <c r="I5958" i="6" s="1"/>
  <c r="J5958" i="6" s="1"/>
  <c r="B6246" i="6"/>
  <c r="B6390" i="6"/>
  <c r="B6750" i="6"/>
  <c r="B6726" i="6"/>
  <c r="H6726" i="6" s="1" a="1"/>
  <c r="H6726" i="6" s="1"/>
  <c r="I6726" i="6" s="1"/>
  <c r="J6726" i="6" s="1"/>
  <c r="B7254" i="6"/>
  <c r="B7182" i="6"/>
  <c r="B7422" i="6"/>
  <c r="H7422" i="6" s="1" a="1"/>
  <c r="H7422" i="6" s="1"/>
  <c r="I7422" i="6" s="1"/>
  <c r="J7422" i="6" s="1"/>
  <c r="B7926" i="6"/>
  <c r="H7926" i="6" s="1" a="1"/>
  <c r="H7926" i="6" s="1"/>
  <c r="I7926" i="6" s="1"/>
  <c r="J7926" i="6" s="1"/>
  <c r="B8070" i="6"/>
  <c r="H8070" i="6" s="1" a="1"/>
  <c r="H8070" i="6" s="1"/>
  <c r="I8070" i="6" s="1"/>
  <c r="J8070" i="6" s="1"/>
  <c r="B8406" i="6"/>
  <c r="H8406" i="6" s="1" a="1"/>
  <c r="H8406" i="6" s="1"/>
  <c r="I8406" i="6" s="1"/>
  <c r="J8406" i="6" s="1"/>
  <c r="B1302" i="6"/>
  <c r="H1302" i="6" s="1" a="1"/>
  <c r="H1302" i="6" s="1"/>
  <c r="I1302" i="6" s="1"/>
  <c r="J1302" i="6" s="1"/>
  <c r="B534" i="6"/>
  <c r="H534" i="6" s="1" a="1"/>
  <c r="H534" i="6" s="1"/>
  <c r="B846" i="6"/>
  <c r="B270" i="6"/>
  <c r="H270" i="6" s="1" a="1"/>
  <c r="H270" i="6" s="1"/>
  <c r="I270" i="6" s="1"/>
  <c r="J270" i="6" s="1"/>
  <c r="B870" i="6"/>
  <c r="H870" i="6" s="1" a="1"/>
  <c r="H870" i="6" s="1"/>
  <c r="I870" i="6" s="1"/>
  <c r="J870" i="6" s="1"/>
  <c r="B2478" i="6"/>
  <c r="B1854" i="6"/>
  <c r="H1854" i="6" s="1" a="1"/>
  <c r="H1854" i="6" s="1"/>
  <c r="I1854" i="6" s="1"/>
  <c r="J1854" i="6" s="1"/>
  <c r="B2502" i="6"/>
  <c r="H2502" i="6" s="1" a="1"/>
  <c r="H2502" i="6" s="1"/>
  <c r="I2502" i="6" s="1"/>
  <c r="J2502" i="6" s="1"/>
  <c r="B2142" i="6"/>
  <c r="H2142" i="6" s="1" a="1"/>
  <c r="H2142" i="6" s="1"/>
  <c r="I2142" i="6" s="1"/>
  <c r="J2142" i="6" s="1"/>
  <c r="B1950" i="6"/>
  <c r="H1950" i="6" s="1" a="1"/>
  <c r="H1950" i="6" s="1"/>
  <c r="I1950" i="6" s="1"/>
  <c r="J1950" i="6" s="1"/>
  <c r="B3534" i="6"/>
  <c r="H3534" i="6" s="1" a="1"/>
  <c r="H3534" i="6" s="1"/>
  <c r="I3534" i="6" s="1"/>
  <c r="J3534" i="6" s="1"/>
  <c r="B3366" i="6"/>
  <c r="H3366" i="6" s="1" a="1"/>
  <c r="H3366" i="6" s="1"/>
  <c r="I3366" i="6" s="1"/>
  <c r="J3366" i="6" s="1"/>
  <c r="B2670" i="6"/>
  <c r="H2670" i="6" s="1" a="1"/>
  <c r="H2670" i="6" s="1"/>
  <c r="I2670" i="6" s="1"/>
  <c r="J2670" i="6" s="1"/>
  <c r="B4062" i="6"/>
  <c r="H4062" i="6" s="1" a="1"/>
  <c r="H4062" i="6" s="1"/>
  <c r="I4062" i="6" s="1"/>
  <c r="J4062" i="6" s="1"/>
  <c r="B3510" i="6"/>
  <c r="H3510" i="6" s="1" a="1"/>
  <c r="H3510" i="6" s="1"/>
  <c r="I3510" i="6" s="1"/>
  <c r="J3510" i="6" s="1"/>
  <c r="B4350" i="6"/>
  <c r="H4350" i="6" s="1" a="1"/>
  <c r="H4350" i="6" s="1"/>
  <c r="I4350" i="6" s="1"/>
  <c r="J4350" i="6" s="1"/>
  <c r="B4278" i="6"/>
  <c r="H4278" i="6" s="1" a="1"/>
  <c r="H4278" i="6" s="1"/>
  <c r="I4278" i="6" s="1"/>
  <c r="J4278" i="6" s="1"/>
  <c r="B5166" i="6"/>
  <c r="H5166" i="6" s="1" a="1"/>
  <c r="H5166" i="6" s="1"/>
  <c r="I5166" i="6" s="1"/>
  <c r="J5166" i="6" s="1"/>
  <c r="B4974" i="6"/>
  <c r="H4974" i="6" s="1" a="1"/>
  <c r="H4974" i="6" s="1"/>
  <c r="I4974" i="6" s="1"/>
  <c r="J4974" i="6" s="1"/>
  <c r="B4758" i="6"/>
  <c r="H4758" i="6" s="1" a="1"/>
  <c r="H4758" i="6" s="1"/>
  <c r="I4758" i="6" s="1"/>
  <c r="J4758" i="6" s="1"/>
  <c r="B5718" i="6"/>
  <c r="B5310" i="6"/>
  <c r="H5310" i="6" s="1" a="1"/>
  <c r="H5310" i="6" s="1"/>
  <c r="I5310" i="6" s="1"/>
  <c r="J5310" i="6" s="1"/>
  <c r="B5622" i="6"/>
  <c r="H5622" i="6" s="1" a="1"/>
  <c r="H5622" i="6" s="1"/>
  <c r="I5622" i="6" s="1"/>
  <c r="J5622" i="6" s="1"/>
  <c r="B6030" i="6"/>
  <c r="B6582" i="6"/>
  <c r="B7974" i="6"/>
  <c r="H7974" i="6" s="1" a="1"/>
  <c r="H7974" i="6" s="1"/>
  <c r="I7974" i="6" s="1"/>
  <c r="J7974" i="6" s="1"/>
  <c r="B6846" i="6"/>
  <c r="H6846" i="6" s="1" a="1"/>
  <c r="H6846" i="6" s="1"/>
  <c r="I6846" i="6" s="1"/>
  <c r="J6846" i="6" s="1"/>
  <c r="B7350" i="6"/>
  <c r="B7326" i="6"/>
  <c r="H7326" i="6" s="1" a="1"/>
  <c r="H7326" i="6" s="1"/>
  <c r="I7326" i="6" s="1"/>
  <c r="J7326" i="6" s="1"/>
  <c r="B7950" i="6"/>
  <c r="H7950" i="6" s="1" a="1"/>
  <c r="H7950" i="6" s="1"/>
  <c r="I7950" i="6" s="1"/>
  <c r="J7950" i="6" s="1"/>
  <c r="B7494" i="6"/>
  <c r="B8310" i="6"/>
  <c r="B1374" i="6"/>
  <c r="H1374" i="6" s="1" a="1"/>
  <c r="H1374" i="6" s="1"/>
  <c r="I1374" i="6" s="1"/>
  <c r="J1374" i="6" s="1"/>
  <c r="B582" i="6"/>
  <c r="H582" i="6" s="1" a="1"/>
  <c r="H582" i="6" s="1"/>
  <c r="I582" i="6" s="1"/>
  <c r="J582" i="6" s="1"/>
  <c r="B918" i="6"/>
  <c r="H918" i="6" s="1" a="1"/>
  <c r="H918" i="6" s="1"/>
  <c r="I918" i="6" s="1"/>
  <c r="J918" i="6" s="1"/>
  <c r="B174" i="6"/>
  <c r="B1086" i="6"/>
  <c r="H1086" i="6" s="1" a="1"/>
  <c r="H1086" i="6" s="1"/>
  <c r="I1086" i="6" s="1"/>
  <c r="J1086" i="6" s="1"/>
  <c r="B2718" i="6"/>
  <c r="H2718" i="6" s="1" a="1"/>
  <c r="H2718" i="6" s="1"/>
  <c r="I2718" i="6" s="1"/>
  <c r="J2718" i="6" s="1"/>
  <c r="B1998" i="6"/>
  <c r="H1998" i="6" s="1" a="1"/>
  <c r="H1998" i="6" s="1"/>
  <c r="I1998" i="6" s="1"/>
  <c r="J1998" i="6" s="1"/>
  <c r="B2526" i="6"/>
  <c r="B2166" i="6"/>
  <c r="H2166" i="6" s="1" a="1"/>
  <c r="H2166" i="6" s="1"/>
  <c r="I2166" i="6" s="1"/>
  <c r="J2166" i="6" s="1"/>
  <c r="B2334" i="6"/>
  <c r="H2334" i="6" s="1" a="1"/>
  <c r="H2334" i="6" s="1"/>
  <c r="I2334" i="6" s="1"/>
  <c r="J2334" i="6" s="1"/>
  <c r="B3630" i="6"/>
  <c r="H3630" i="6" s="1" a="1"/>
  <c r="H3630" i="6" s="1"/>
  <c r="I3630" i="6" s="1"/>
  <c r="J3630" i="6" s="1"/>
  <c r="B3390" i="6"/>
  <c r="B2814" i="6"/>
  <c r="B2574" i="6"/>
  <c r="B3606" i="6"/>
  <c r="H3606" i="6" s="1" a="1"/>
  <c r="H3606" i="6" s="1"/>
  <c r="I3606" i="6" s="1"/>
  <c r="J3606" i="6" s="1"/>
  <c r="B4542" i="6"/>
  <c r="H4542" i="6" s="1" a="1"/>
  <c r="H4542" i="6" s="1"/>
  <c r="I4542" i="6" s="1"/>
  <c r="J4542" i="6" s="1"/>
  <c r="B4374" i="6"/>
  <c r="H4374" i="6" s="1" a="1"/>
  <c r="H4374" i="6" s="1"/>
  <c r="I4374" i="6" s="1"/>
  <c r="J4374" i="6" s="1"/>
  <c r="B5238" i="6"/>
  <c r="H5238" i="6" s="1" a="1"/>
  <c r="H5238" i="6" s="1"/>
  <c r="I5238" i="6" s="1"/>
  <c r="J5238" i="6" s="1"/>
  <c r="B5118" i="6"/>
  <c r="H5118" i="6" s="1" a="1"/>
  <c r="H5118" i="6" s="1"/>
  <c r="I5118" i="6" s="1"/>
  <c r="J5118" i="6" s="1"/>
  <c r="B4806" i="6"/>
  <c r="H4806" i="6" s="1" a="1"/>
  <c r="H4806" i="6" s="1"/>
  <c r="I4806" i="6" s="1"/>
  <c r="J4806" i="6" s="1"/>
  <c r="B5838" i="6"/>
  <c r="H5838" i="6" s="1" a="1"/>
  <c r="H5838" i="6" s="1"/>
  <c r="I5838" i="6" s="1"/>
  <c r="J5838" i="6" s="1"/>
  <c r="B5478" i="6"/>
  <c r="H5478" i="6" s="1" a="1"/>
  <c r="H5478" i="6" s="1"/>
  <c r="I5478" i="6" s="1"/>
  <c r="J5478" i="6" s="1"/>
  <c r="B5694" i="6"/>
  <c r="H5694" i="6" s="1" a="1"/>
  <c r="H5694" i="6" s="1"/>
  <c r="I5694" i="6" s="1"/>
  <c r="J5694" i="6" s="1"/>
  <c r="B6342" i="6"/>
  <c r="H6342" i="6" s="1" a="1"/>
  <c r="H6342" i="6" s="1"/>
  <c r="I6342" i="6" s="1"/>
  <c r="J6342" i="6" s="1"/>
  <c r="B6678" i="6"/>
  <c r="B8046" i="6"/>
  <c r="H8046" i="6" s="1" a="1"/>
  <c r="H8046" i="6" s="1"/>
  <c r="I8046" i="6" s="1"/>
  <c r="J8046" i="6" s="1"/>
  <c r="B6942" i="6"/>
  <c r="H6942" i="6" s="1" a="1"/>
  <c r="H6942" i="6" s="1"/>
  <c r="I6942" i="6" s="1"/>
  <c r="J6942" i="6" s="1"/>
  <c r="B7686" i="6"/>
  <c r="H7686" i="6" s="1" a="1"/>
  <c r="H7686" i="6" s="1"/>
  <c r="I7686" i="6" s="1"/>
  <c r="J7686" i="6" s="1"/>
  <c r="B7374" i="6"/>
  <c r="B8142" i="6"/>
  <c r="H8142" i="6" s="1" a="1"/>
  <c r="H8142" i="6" s="1"/>
  <c r="I8142" i="6" s="1"/>
  <c r="J8142" i="6" s="1"/>
  <c r="B7542" i="6"/>
  <c r="B414" i="6"/>
  <c r="B198" i="6"/>
  <c r="B966" i="6"/>
  <c r="B990" i="6"/>
  <c r="B294" i="6"/>
  <c r="H294" i="6" s="1" a="1"/>
  <c r="H294" i="6" s="1"/>
  <c r="I294" i="6" s="1"/>
  <c r="J294" i="6" s="1"/>
  <c r="B1182" i="6"/>
  <c r="H1182" i="6" s="1" a="1"/>
  <c r="H1182" i="6" s="1"/>
  <c r="I1182" i="6" s="1"/>
  <c r="J1182" i="6" s="1"/>
  <c r="B3054" i="6"/>
  <c r="H3054" i="6" s="1" a="1"/>
  <c r="H3054" i="6" s="1"/>
  <c r="I3054" i="6" s="1"/>
  <c r="J3054" i="6" s="1"/>
  <c r="B2094" i="6"/>
  <c r="H2094" i="6" s="1" a="1"/>
  <c r="H2094" i="6" s="1"/>
  <c r="I2094" i="6" s="1"/>
  <c r="J2094" i="6" s="1"/>
  <c r="B1446" i="6"/>
  <c r="H1446" i="6" s="1" a="1"/>
  <c r="H1446" i="6" s="1"/>
  <c r="I1446" i="6" s="1"/>
  <c r="J1446" i="6" s="1"/>
  <c r="B2454" i="6"/>
  <c r="B2358" i="6"/>
  <c r="H2358" i="6" s="1" a="1"/>
  <c r="H2358" i="6" s="1"/>
  <c r="I2358" i="6" s="1"/>
  <c r="J2358" i="6" s="1"/>
  <c r="B3822" i="6"/>
  <c r="H3822" i="6" s="1" a="1"/>
  <c r="H3822" i="6" s="1"/>
  <c r="I3822" i="6" s="1"/>
  <c r="J3822" i="6" s="1"/>
  <c r="B3414" i="6"/>
  <c r="B3006" i="6"/>
  <c r="H3006" i="6" s="1" a="1"/>
  <c r="H3006" i="6" s="1"/>
  <c r="I3006" i="6" s="1"/>
  <c r="J3006" i="6" s="1"/>
  <c r="B2838" i="6"/>
  <c r="H2838" i="6" s="1" a="1"/>
  <c r="H2838" i="6" s="1"/>
  <c r="I2838" i="6" s="1"/>
  <c r="J2838" i="6" s="1"/>
  <c r="B3702" i="6"/>
  <c r="H3702" i="6" s="1" a="1"/>
  <c r="H3702" i="6" s="1"/>
  <c r="I3702" i="6" s="1"/>
  <c r="J3702" i="6" s="1"/>
  <c r="B4830" i="6"/>
  <c r="H4830" i="6" s="1" a="1"/>
  <c r="H4830" i="6" s="1"/>
  <c r="I4830" i="6" s="1"/>
  <c r="J4830" i="6" s="1"/>
  <c r="B4446" i="6"/>
  <c r="H4446" i="6" s="1" a="1"/>
  <c r="H4446" i="6" s="1"/>
  <c r="I4446" i="6" s="1"/>
  <c r="J4446" i="6" s="1"/>
  <c r="B4086" i="6"/>
  <c r="H4086" i="6" s="1" a="1"/>
  <c r="H4086" i="6" s="1"/>
  <c r="I4086" i="6" s="1"/>
  <c r="J4086" i="6" s="1"/>
  <c r="B5142" i="6"/>
  <c r="H5142" i="6" s="1" a="1"/>
  <c r="H5142" i="6" s="1"/>
  <c r="I5142" i="6" s="1"/>
  <c r="J5142" i="6" s="1"/>
  <c r="B5094" i="6"/>
  <c r="H5094" i="6" s="1" a="1"/>
  <c r="H5094" i="6" s="1"/>
  <c r="I5094" i="6" s="1"/>
  <c r="J5094" i="6" s="1"/>
  <c r="B6006" i="6"/>
  <c r="H6006" i="6" s="1" a="1"/>
  <c r="H6006" i="6" s="1"/>
  <c r="I6006" i="6" s="1"/>
  <c r="J6006" i="6" s="1"/>
  <c r="B5526" i="6"/>
  <c r="H5526" i="6" s="1" a="1"/>
  <c r="H5526" i="6" s="1"/>
  <c r="I5526" i="6" s="1"/>
  <c r="J5526" i="6" s="1"/>
  <c r="B5814" i="6"/>
  <c r="B6126" i="6"/>
  <c r="B6438" i="6"/>
  <c r="H6438" i="6" s="1" a="1"/>
  <c r="H6438" i="6" s="1"/>
  <c r="I6438" i="6" s="1"/>
  <c r="J6438" i="6" s="1"/>
  <c r="B6702" i="6"/>
  <c r="B6966" i="6"/>
  <c r="B6894" i="6"/>
  <c r="H6894" i="6" s="1" a="1"/>
  <c r="H6894" i="6" s="1"/>
  <c r="I6894" i="6" s="1"/>
  <c r="J6894" i="6" s="1"/>
  <c r="B7638" i="6"/>
  <c r="H7638" i="6" s="1" a="1"/>
  <c r="H7638" i="6" s="1"/>
  <c r="I7638" i="6" s="1"/>
  <c r="J7638" i="6" s="1"/>
  <c r="B8022" i="6"/>
  <c r="B7998" i="6"/>
  <c r="H7998" i="6" s="1" a="1"/>
  <c r="H7998" i="6" s="1"/>
  <c r="I7998" i="6" s="1"/>
  <c r="J7998" i="6" s="1"/>
  <c r="D6" i="5"/>
  <c r="B8359" i="6"/>
  <c r="H8359" i="6" s="1" a="1"/>
  <c r="H8359" i="6" s="1"/>
  <c r="B8167" i="6"/>
  <c r="H8167" i="6" s="1" a="1"/>
  <c r="H8167" i="6" s="1"/>
  <c r="B7855" i="6"/>
  <c r="H7855" i="6" s="1" a="1"/>
  <c r="H7855" i="6" s="1"/>
  <c r="B7807" i="6"/>
  <c r="H7807" i="6" s="1" a="1"/>
  <c r="H7807" i="6" s="1"/>
  <c r="B6895" i="6"/>
  <c r="H6895" i="6" s="1" a="1"/>
  <c r="H6895" i="6" s="1"/>
  <c r="B6967" i="6"/>
  <c r="H6967" i="6" s="1" a="1"/>
  <c r="H6967" i="6" s="1"/>
  <c r="B7687" i="6"/>
  <c r="H7687" i="6" s="1" a="1"/>
  <c r="H7687" i="6" s="1"/>
  <c r="B6583" i="6"/>
  <c r="H6583" i="6" s="1" a="1"/>
  <c r="H6583" i="6" s="1"/>
  <c r="B6343" i="6"/>
  <c r="B5791" i="6"/>
  <c r="H5791" i="6" s="1" a="1"/>
  <c r="H5791" i="6" s="1"/>
  <c r="B5527" i="6"/>
  <c r="H5527" i="6" s="1" a="1"/>
  <c r="H5527" i="6" s="1"/>
  <c r="B5863" i="6"/>
  <c r="H5863" i="6" s="1" a="1"/>
  <c r="H5863" i="6" s="1"/>
  <c r="B5095" i="6"/>
  <c r="H5095" i="6" s="1" a="1"/>
  <c r="H5095" i="6" s="1"/>
  <c r="I5095" i="6" s="1"/>
  <c r="J5095" i="6" s="1"/>
  <c r="B5239" i="6"/>
  <c r="H5239" i="6" s="1" a="1"/>
  <c r="H5239" i="6" s="1"/>
  <c r="B4207" i="6"/>
  <c r="B4399" i="6"/>
  <c r="H4399" i="6" s="1" a="1"/>
  <c r="H4399" i="6" s="1"/>
  <c r="B4639" i="6"/>
  <c r="H4639" i="6" s="1" a="1"/>
  <c r="H4639" i="6" s="1"/>
  <c r="B3607" i="6"/>
  <c r="B4015" i="6"/>
  <c r="B3343" i="6"/>
  <c r="H3343" i="6" s="1" a="1"/>
  <c r="H3343" i="6" s="1"/>
  <c r="B2671" i="6"/>
  <c r="H2671" i="6" s="1" a="1"/>
  <c r="H2671" i="6" s="1"/>
  <c r="B3103" i="6"/>
  <c r="H3103" i="6" s="1" a="1"/>
  <c r="H3103" i="6" s="1"/>
  <c r="B3823" i="6"/>
  <c r="H3823" i="6" s="1" a="1"/>
  <c r="H3823" i="6" s="1"/>
  <c r="I3823" i="6" s="1"/>
  <c r="J3823" i="6" s="1"/>
  <c r="B2743" i="6"/>
  <c r="B1615" i="6"/>
  <c r="H1615" i="6" s="1" a="1"/>
  <c r="H1615" i="6" s="1"/>
  <c r="B2359" i="6"/>
  <c r="B1495" i="6"/>
  <c r="H1495" i="6" s="1" a="1"/>
  <c r="H1495" i="6" s="1"/>
  <c r="B2095" i="6"/>
  <c r="B1423" i="6"/>
  <c r="H1423" i="6" s="1" a="1"/>
  <c r="H1423" i="6" s="1"/>
  <c r="I1423" i="6" s="1"/>
  <c r="J1423" i="6" s="1"/>
  <c r="B2263" i="6"/>
  <c r="H2263" i="6" s="1" a="1"/>
  <c r="H2263" i="6" s="1"/>
  <c r="I2263" i="6" s="1"/>
  <c r="J2263" i="6" s="1"/>
  <c r="B1255" i="6"/>
  <c r="H1255" i="6" s="1" a="1"/>
  <c r="H1255" i="6" s="1"/>
  <c r="B799" i="6"/>
  <c r="H799" i="6" s="1" a="1"/>
  <c r="H799" i="6" s="1"/>
  <c r="B175" i="6"/>
  <c r="H175" i="6" s="1" a="1"/>
  <c r="H175" i="6" s="1"/>
  <c r="B607" i="6"/>
  <c r="H607" i="6" s="1" a="1"/>
  <c r="H607" i="6" s="1"/>
  <c r="B895" i="6"/>
  <c r="H895" i="6" s="1" a="1"/>
  <c r="H895" i="6" s="1"/>
  <c r="B103" i="6"/>
  <c r="H103" i="6" s="1" a="1"/>
  <c r="H103" i="6" s="1"/>
  <c r="B1183" i="6"/>
  <c r="H1183" i="6" s="1" a="1"/>
  <c r="H1183" i="6" s="1"/>
  <c r="B55" i="6"/>
  <c r="H55" i="6" s="1" a="1"/>
  <c r="H55" i="6" s="1"/>
  <c r="B7" i="6"/>
  <c r="H7" i="6" s="1"/>
  <c r="B1903" i="6"/>
  <c r="B679" i="6"/>
  <c r="H679" i="6" s="1" a="1"/>
  <c r="H679" i="6" s="1"/>
  <c r="B343" i="6"/>
  <c r="H343" i="6" s="1" a="1"/>
  <c r="H343" i="6" s="1"/>
  <c r="B583" i="6"/>
  <c r="H583" i="6" s="1" a="1"/>
  <c r="H583" i="6" s="1"/>
  <c r="B1087" i="6"/>
  <c r="H1087" i="6" s="1" a="1"/>
  <c r="H1087" i="6" s="1"/>
  <c r="B8335" i="6"/>
  <c r="H8335" i="6" s="1" a="1"/>
  <c r="H8335" i="6" s="1"/>
  <c r="B7879" i="6"/>
  <c r="H7879" i="6" s="1" a="1"/>
  <c r="H7879" i="6" s="1"/>
  <c r="B7279" i="6"/>
  <c r="H7279" i="6" s="1" a="1"/>
  <c r="H7279" i="6" s="1"/>
  <c r="B7303" i="6"/>
  <c r="H7303" i="6" s="1" a="1"/>
  <c r="H7303" i="6" s="1"/>
  <c r="B6799" i="6"/>
  <c r="H6799" i="6" s="1" a="1"/>
  <c r="H6799" i="6" s="1"/>
  <c r="B6511" i="6"/>
  <c r="B6367" i="6"/>
  <c r="H6367" i="6" s="1" a="1"/>
  <c r="H6367" i="6" s="1"/>
  <c r="B6031" i="6"/>
  <c r="H6031" i="6" s="1" a="1"/>
  <c r="H6031" i="6" s="1"/>
  <c r="B5407" i="6"/>
  <c r="H5407" i="6" s="1" a="1"/>
  <c r="H5407" i="6" s="1"/>
  <c r="B5263" i="6"/>
  <c r="H5263" i="6" s="1" a="1"/>
  <c r="H5263" i="6" s="1"/>
  <c r="B4831" i="6"/>
  <c r="H4831" i="6" s="1" a="1"/>
  <c r="H4831" i="6" s="1"/>
  <c r="I4831" i="6" s="1"/>
  <c r="J4831" i="6" s="1"/>
  <c r="B4759" i="6"/>
  <c r="H4759" i="6" s="1" a="1"/>
  <c r="H4759" i="6" s="1"/>
  <c r="B3991" i="6"/>
  <c r="H3991" i="6" s="1" a="1"/>
  <c r="H3991" i="6" s="1"/>
  <c r="I3991" i="6" s="1"/>
  <c r="J3991" i="6" s="1"/>
  <c r="B3295" i="6"/>
  <c r="H3295" i="6" s="1" a="1"/>
  <c r="H3295" i="6" s="1"/>
  <c r="B3007" i="6"/>
  <c r="H3007" i="6" s="1" a="1"/>
  <c r="H3007" i="6" s="1"/>
  <c r="B2959" i="6"/>
  <c r="H2959" i="6" s="1" a="1"/>
  <c r="H2959" i="6" s="1"/>
  <c r="B2335" i="6"/>
  <c r="H2335" i="6" s="1" a="1"/>
  <c r="H2335" i="6" s="1"/>
  <c r="B2023" i="6"/>
  <c r="H2023" i="6" s="1" a="1"/>
  <c r="H2023" i="6" s="1"/>
  <c r="I2023" i="6" s="1"/>
  <c r="J2023" i="6" s="1"/>
  <c r="B1855" i="6"/>
  <c r="B2191" i="6"/>
  <c r="B463" i="6"/>
  <c r="B319" i="6"/>
  <c r="H319" i="6" s="1" a="1"/>
  <c r="H319" i="6" s="1"/>
  <c r="B223" i="6"/>
  <c r="H223" i="6" s="1" a="1"/>
  <c r="H223" i="6" s="1"/>
  <c r="B7183" i="6"/>
  <c r="H7183" i="6" s="1" a="1"/>
  <c r="H7183" i="6" s="1"/>
  <c r="B6655" i="6"/>
  <c r="H6655" i="6" s="1" a="1"/>
  <c r="H6655" i="6" s="1"/>
  <c r="B6175" i="6"/>
  <c r="H6175" i="6" s="1" a="1"/>
  <c r="H6175" i="6" s="1"/>
  <c r="B8215" i="6"/>
  <c r="H8215" i="6" s="1" a="1"/>
  <c r="H8215" i="6" s="1"/>
  <c r="B8407" i="6"/>
  <c r="B7759" i="6"/>
  <c r="H7759" i="6" s="1" a="1"/>
  <c r="H7759" i="6" s="1"/>
  <c r="B7375" i="6"/>
  <c r="H7375" i="6" s="1" a="1"/>
  <c r="H7375" i="6" s="1"/>
  <c r="B7903" i="6"/>
  <c r="H7903" i="6" s="1" a="1"/>
  <c r="H7903" i="6" s="1"/>
  <c r="B6943" i="6"/>
  <c r="H6943" i="6" s="1" a="1"/>
  <c r="H6943" i="6" s="1"/>
  <c r="B6703" i="6"/>
  <c r="H6703" i="6" s="1" a="1"/>
  <c r="H6703" i="6" s="1"/>
  <c r="B6871" i="6"/>
  <c r="H6871" i="6" s="1" a="1"/>
  <c r="H6871" i="6" s="1"/>
  <c r="B6271" i="6"/>
  <c r="H6271" i="6" s="1" a="1"/>
  <c r="H6271" i="6" s="1"/>
  <c r="B5623" i="6"/>
  <c r="H5623" i="6" s="1" a="1"/>
  <c r="H5623" i="6" s="1"/>
  <c r="B5479" i="6"/>
  <c r="H5479" i="6" s="1" a="1"/>
  <c r="H5479" i="6" s="1"/>
  <c r="B5719" i="6"/>
  <c r="H5719" i="6" s="1" a="1"/>
  <c r="H5719" i="6" s="1"/>
  <c r="B4927" i="6"/>
  <c r="H4927" i="6" s="1" a="1"/>
  <c r="H4927" i="6" s="1"/>
  <c r="B5143" i="6"/>
  <c r="H5143" i="6" s="1" a="1"/>
  <c r="H5143" i="6" s="1"/>
  <c r="B4111" i="6"/>
  <c r="H4111" i="6" s="1" a="1"/>
  <c r="H4111" i="6" s="1"/>
  <c r="B4279" i="6"/>
  <c r="H4279" i="6" s="1" a="1"/>
  <c r="H4279" i="6" s="1"/>
  <c r="I4279" i="6" s="1"/>
  <c r="J4279" i="6" s="1"/>
  <c r="B4591" i="6"/>
  <c r="B3511" i="6"/>
  <c r="H3511" i="6" s="1" a="1"/>
  <c r="H3511" i="6" s="1"/>
  <c r="B3775" i="6"/>
  <c r="H3775" i="6" s="1" a="1"/>
  <c r="H3775" i="6" s="1"/>
  <c r="B3223" i="6"/>
  <c r="H3223" i="6" s="1" a="1"/>
  <c r="H3223" i="6" s="1"/>
  <c r="B2647" i="6"/>
  <c r="H2647" i="6" s="1" a="1"/>
  <c r="H2647" i="6" s="1"/>
  <c r="B3031" i="6"/>
  <c r="H3031" i="6" s="1" a="1"/>
  <c r="H3031" i="6" s="1"/>
  <c r="B3727" i="6"/>
  <c r="H3727" i="6" s="1" a="1"/>
  <c r="H3727" i="6" s="1"/>
  <c r="B2599" i="6"/>
  <c r="H2599" i="6" s="1" a="1"/>
  <c r="H2599" i="6" s="1"/>
  <c r="B1591" i="6"/>
  <c r="H1591" i="6" s="1" a="1"/>
  <c r="H1591" i="6" s="1"/>
  <c r="B2143" i="6"/>
  <c r="H2143" i="6" s="1" a="1"/>
  <c r="H2143" i="6" s="1"/>
  <c r="B1471" i="6"/>
  <c r="H1471" i="6" s="1" a="1"/>
  <c r="H1471" i="6" s="1"/>
  <c r="B1999" i="6"/>
  <c r="H1999" i="6" s="1" a="1"/>
  <c r="H1999" i="6" s="1"/>
  <c r="B2767" i="6"/>
  <c r="H2767" i="6" s="1" a="1"/>
  <c r="H2767" i="6" s="1"/>
  <c r="B2239" i="6"/>
  <c r="H2239" i="6" s="1" a="1"/>
  <c r="H2239" i="6" s="1"/>
  <c r="B1159" i="6"/>
  <c r="H1159" i="6" s="1" a="1"/>
  <c r="H1159" i="6" s="1"/>
  <c r="I1159" i="6" s="1"/>
  <c r="J1159" i="6" s="1"/>
  <c r="B703" i="6"/>
  <c r="H703" i="6" s="1" a="1"/>
  <c r="H703" i="6" s="1"/>
  <c r="B1231" i="6"/>
  <c r="H1231" i="6" s="1" a="1"/>
  <c r="H1231" i="6" s="1"/>
  <c r="I1231" i="6" s="1"/>
  <c r="J1231" i="6" s="1"/>
  <c r="B367" i="6"/>
  <c r="H367" i="6" s="1" a="1"/>
  <c r="H367" i="6" s="1"/>
  <c r="B871" i="6"/>
  <c r="H871" i="6" s="1" a="1"/>
  <c r="H871" i="6" s="1"/>
  <c r="B487" i="6"/>
  <c r="H487" i="6" s="1" a="1"/>
  <c r="H487" i="6" s="1"/>
  <c r="B1111" i="6"/>
  <c r="H1111" i="6" s="1" a="1"/>
  <c r="H1111" i="6" s="1"/>
  <c r="E7" i="5"/>
  <c r="F7" i="5" s="1"/>
  <c r="B8119" i="6"/>
  <c r="H8119" i="6" s="1" a="1"/>
  <c r="H8119" i="6" s="1"/>
  <c r="B7927" i="6"/>
  <c r="H7927" i="6" s="1" a="1"/>
  <c r="H7927" i="6" s="1"/>
  <c r="B7543" i="6"/>
  <c r="H7543" i="6" s="1" a="1"/>
  <c r="H7543" i="6" s="1"/>
  <c r="B7327" i="6"/>
  <c r="H7327" i="6" s="1" a="1"/>
  <c r="H7327" i="6" s="1"/>
  <c r="B7351" i="6"/>
  <c r="H7351" i="6" s="1" a="1"/>
  <c r="H7351" i="6" s="1"/>
  <c r="B6847" i="6"/>
  <c r="H6847" i="6" s="1" a="1"/>
  <c r="H6847" i="6" s="1"/>
  <c r="B6607" i="6"/>
  <c r="H6607" i="6" s="1" a="1"/>
  <c r="H6607" i="6" s="1"/>
  <c r="B6439" i="6"/>
  <c r="B6223" i="6"/>
  <c r="B5455" i="6"/>
  <c r="H5455" i="6" s="1" a="1"/>
  <c r="H5455" i="6" s="1"/>
  <c r="B5311" i="6"/>
  <c r="H5311" i="6" s="1" a="1"/>
  <c r="H5311" i="6" s="1"/>
  <c r="B5647" i="6"/>
  <c r="H5647" i="6" s="1" a="1"/>
  <c r="H5647" i="6" s="1"/>
  <c r="B4879" i="6"/>
  <c r="H4879" i="6" s="1" a="1"/>
  <c r="H4879" i="6" s="1"/>
  <c r="B4975" i="6"/>
  <c r="B4087" i="6"/>
  <c r="H4087" i="6" s="1" a="1"/>
  <c r="H4087" i="6" s="1"/>
  <c r="I4087" i="6" s="1"/>
  <c r="J4087" i="6" s="1"/>
  <c r="B4183" i="6"/>
  <c r="H4183" i="6" s="1" a="1"/>
  <c r="H4183" i="6" s="1"/>
  <c r="B4255" i="6"/>
  <c r="H4255" i="6" s="1" a="1"/>
  <c r="H4255" i="6" s="1"/>
  <c r="I4255" i="6" s="1"/>
  <c r="J4255" i="6" s="1"/>
  <c r="B3439" i="6"/>
  <c r="B3679" i="6"/>
  <c r="B3175" i="6"/>
  <c r="H3175" i="6" s="1" a="1"/>
  <c r="H3175" i="6" s="1"/>
  <c r="B2575" i="6"/>
  <c r="B2983" i="6"/>
  <c r="H2983" i="6" s="1" a="1"/>
  <c r="H2983" i="6" s="1"/>
  <c r="I2983" i="6" s="1"/>
  <c r="J2983" i="6" s="1"/>
  <c r="B3631" i="6"/>
  <c r="H3631" i="6" s="1" a="1"/>
  <c r="H3631" i="6" s="1"/>
  <c r="I3631" i="6" s="1"/>
  <c r="J3631" i="6" s="1"/>
  <c r="B2383" i="6"/>
  <c r="H2383" i="6" s="1" a="1"/>
  <c r="H2383" i="6" s="1"/>
  <c r="B1567" i="6"/>
  <c r="H1567" i="6" s="1" a="1"/>
  <c r="H1567" i="6" s="1"/>
  <c r="B2119" i="6"/>
  <c r="H2119" i="6" s="1" a="1"/>
  <c r="H2119" i="6" s="1"/>
  <c r="I2119" i="6" s="1"/>
  <c r="J2119" i="6" s="1"/>
  <c r="B1447" i="6"/>
  <c r="H1447" i="6" s="1" a="1"/>
  <c r="H1447" i="6" s="1"/>
  <c r="B2527" i="6"/>
  <c r="B2215" i="6"/>
  <c r="B1063" i="6"/>
  <c r="H1063" i="6" s="1" a="1"/>
  <c r="H1063" i="6" s="1"/>
  <c r="B1135" i="6"/>
  <c r="H1135" i="6" s="1" a="1"/>
  <c r="H1135" i="6" s="1"/>
  <c r="B247" i="6"/>
  <c r="H247" i="6" s="1" a="1"/>
  <c r="H247" i="6" s="1"/>
  <c r="B7423" i="6"/>
  <c r="H7423" i="6" s="1" a="1"/>
  <c r="H7423" i="6" s="1"/>
  <c r="B5551" i="6"/>
  <c r="H5551" i="6" s="1" a="1"/>
  <c r="H5551" i="6" s="1"/>
  <c r="B5047" i="6"/>
  <c r="B4159" i="6"/>
  <c r="H4159" i="6" s="1" a="1"/>
  <c r="H4159" i="6" s="1"/>
  <c r="B3583" i="6"/>
  <c r="B3943" i="6"/>
  <c r="B3535" i="6"/>
  <c r="B1519" i="6"/>
  <c r="B3199" i="6"/>
  <c r="H3199" i="6" s="1" a="1"/>
  <c r="H3199" i="6" s="1"/>
  <c r="I3199" i="6" s="1"/>
  <c r="J3199" i="6" s="1"/>
  <c r="B2503" i="6"/>
  <c r="H2503" i="6" s="1" a="1"/>
  <c r="H2503" i="6" s="1"/>
  <c r="B1039" i="6"/>
  <c r="H1039" i="6" s="1" a="1"/>
  <c r="H1039" i="6" s="1"/>
  <c r="B967" i="6"/>
  <c r="H967" i="6" s="1" a="1"/>
  <c r="H967" i="6" s="1"/>
  <c r="B535" i="6"/>
  <c r="H535" i="6" s="1" a="1"/>
  <c r="H535" i="6" s="1"/>
  <c r="B751" i="6"/>
  <c r="H751" i="6" s="1" a="1"/>
  <c r="H751" i="6" s="1"/>
  <c r="B8191" i="6"/>
  <c r="H8191" i="6" s="1" a="1"/>
  <c r="H8191" i="6" s="1"/>
  <c r="B7663" i="6"/>
  <c r="H7663" i="6" s="1" a="1"/>
  <c r="H7663" i="6" s="1"/>
  <c r="B7831" i="6"/>
  <c r="H7831" i="6" s="1" a="1"/>
  <c r="H7831" i="6" s="1"/>
  <c r="B8143" i="6"/>
  <c r="H8143" i="6" s="1" a="1"/>
  <c r="H8143" i="6" s="1"/>
  <c r="B7255" i="6"/>
  <c r="H7255" i="6" s="1" a="1"/>
  <c r="H7255" i="6" s="1"/>
  <c r="B6727" i="6"/>
  <c r="H6727" i="6" s="1" a="1"/>
  <c r="H6727" i="6" s="1"/>
  <c r="B6319" i="6"/>
  <c r="B5959" i="6"/>
  <c r="H5959" i="6" s="1" a="1"/>
  <c r="H5959" i="6" s="1"/>
  <c r="B5503" i="6"/>
  <c r="H5503" i="6" s="1" a="1"/>
  <c r="H5503" i="6" s="1"/>
  <c r="B4543" i="6"/>
  <c r="B8095" i="6"/>
  <c r="H8095" i="6" s="1" a="1"/>
  <c r="H8095" i="6" s="1"/>
  <c r="B8023" i="6"/>
  <c r="H8023" i="6" s="1" a="1"/>
  <c r="H8023" i="6" s="1"/>
  <c r="B8071" i="6"/>
  <c r="H8071" i="6" s="1" a="1"/>
  <c r="H8071" i="6" s="1"/>
  <c r="B7447" i="6"/>
  <c r="H7447" i="6" s="1" a="1"/>
  <c r="H7447" i="6" s="1"/>
  <c r="B7639" i="6"/>
  <c r="B7519" i="6"/>
  <c r="H7519" i="6" s="1" a="1"/>
  <c r="H7519" i="6" s="1"/>
  <c r="B7399" i="6"/>
  <c r="H7399" i="6" s="1" a="1"/>
  <c r="H7399" i="6" s="1"/>
  <c r="B7039" i="6"/>
  <c r="H7039" i="6" s="1" a="1"/>
  <c r="H7039" i="6" s="1"/>
  <c r="B7207" i="6"/>
  <c r="H7207" i="6" s="1" a="1"/>
  <c r="H7207" i="6" s="1"/>
  <c r="B7471" i="6"/>
  <c r="H7471" i="6" s="1" a="1"/>
  <c r="H7471" i="6" s="1"/>
  <c r="B6823" i="6"/>
  <c r="H6823" i="6" s="1" a="1"/>
  <c r="H6823" i="6" s="1"/>
  <c r="B6415" i="6"/>
  <c r="H6415" i="6" s="1" a="1"/>
  <c r="H6415" i="6" s="1"/>
  <c r="B6295" i="6"/>
  <c r="H6295" i="6" s="1" a="1"/>
  <c r="H6295" i="6" s="1"/>
  <c r="B6151" i="6"/>
  <c r="H6151" i="6" s="1" a="1"/>
  <c r="H6151" i="6" s="1"/>
  <c r="B5695" i="6"/>
  <c r="H5695" i="6" s="1" a="1"/>
  <c r="H5695" i="6" s="1"/>
  <c r="B5671" i="6"/>
  <c r="H5671" i="6" s="1" a="1"/>
  <c r="H5671" i="6" s="1"/>
  <c r="B5887" i="6"/>
  <c r="H5887" i="6" s="1" a="1"/>
  <c r="H5887" i="6" s="1"/>
  <c r="B5599" i="6"/>
  <c r="H5599" i="6" s="1" a="1"/>
  <c r="H5599" i="6" s="1"/>
  <c r="B4999" i="6"/>
  <c r="B4327" i="6"/>
  <c r="B4663" i="6"/>
  <c r="B5167" i="6"/>
  <c r="H5167" i="6" s="1" a="1"/>
  <c r="H5167" i="6" s="1"/>
  <c r="B4375" i="6"/>
  <c r="B4735" i="6"/>
  <c r="B3871" i="6"/>
  <c r="B8383" i="6"/>
  <c r="B7711" i="6"/>
  <c r="H7711" i="6" s="1" a="1"/>
  <c r="H7711" i="6" s="1"/>
  <c r="B8047" i="6"/>
  <c r="H8047" i="6" s="1" a="1"/>
  <c r="H8047" i="6" s="1"/>
  <c r="B7951" i="6"/>
  <c r="H7951" i="6" s="1" a="1"/>
  <c r="H7951" i="6" s="1"/>
  <c r="B7615" i="6"/>
  <c r="B7231" i="6"/>
  <c r="H7231" i="6" s="1" a="1"/>
  <c r="H7231" i="6" s="1"/>
  <c r="B7735" i="6"/>
  <c r="H7735" i="6" s="1" a="1"/>
  <c r="H7735" i="6" s="1"/>
  <c r="B7015" i="6"/>
  <c r="H7015" i="6" s="1" a="1"/>
  <c r="H7015" i="6" s="1"/>
  <c r="B6559" i="6"/>
  <c r="H6559" i="6" s="1" a="1"/>
  <c r="H6559" i="6" s="1"/>
  <c r="I6559" i="6" s="1"/>
  <c r="J6559" i="6" s="1"/>
  <c r="B6751" i="6"/>
  <c r="H6751" i="6" s="1" a="1"/>
  <c r="H6751" i="6" s="1"/>
  <c r="B6775" i="6"/>
  <c r="H6775" i="6" s="1" a="1"/>
  <c r="H6775" i="6" s="1"/>
  <c r="B6079" i="6"/>
  <c r="H6079" i="6" s="1" a="1"/>
  <c r="H6079" i="6" s="1"/>
  <c r="B6055" i="6"/>
  <c r="H6055" i="6" s="1" a="1"/>
  <c r="H6055" i="6" s="1"/>
  <c r="B5983" i="6"/>
  <c r="H5983" i="6" s="1" a="1"/>
  <c r="H5983" i="6" s="1"/>
  <c r="B5359" i="6"/>
  <c r="H5359" i="6" s="1" a="1"/>
  <c r="H5359" i="6" s="1"/>
  <c r="B5935" i="6"/>
  <c r="H5935" i="6" s="1" a="1"/>
  <c r="H5935" i="6" s="1"/>
  <c r="B5287" i="6"/>
  <c r="H5287" i="6" s="1" a="1"/>
  <c r="H5287" i="6" s="1"/>
  <c r="B4807" i="6"/>
  <c r="B5071" i="6"/>
  <c r="B4303" i="6"/>
  <c r="B4855" i="6"/>
  <c r="B3895" i="6"/>
  <c r="B4351" i="6"/>
  <c r="H4351" i="6" s="1" a="1"/>
  <c r="H4351" i="6" s="1"/>
  <c r="I4351" i="6" s="1"/>
  <c r="J4351" i="6" s="1"/>
  <c r="B3703" i="6"/>
  <c r="B8094" i="6"/>
  <c r="H8094" i="6" s="1" a="1"/>
  <c r="H8094" i="6" s="1"/>
  <c r="I8094" i="6" s="1"/>
  <c r="J8094" i="6" s="1"/>
  <c r="B8286" i="6"/>
  <c r="H8286" i="6" s="1" a="1"/>
  <c r="H8286" i="6" s="1"/>
  <c r="I8286" i="6" s="1"/>
  <c r="J8286" i="6" s="1"/>
  <c r="B8166" i="6"/>
  <c r="B7518" i="6"/>
  <c r="B7566" i="6"/>
  <c r="B7734" i="6"/>
  <c r="H7734" i="6" s="1" a="1"/>
  <c r="H7734" i="6" s="1"/>
  <c r="I7734" i="6" s="1"/>
  <c r="J7734" i="6" s="1"/>
  <c r="B7230" i="6"/>
  <c r="B7470" i="6"/>
  <c r="B7014" i="6"/>
  <c r="B6510" i="6"/>
  <c r="H6510" i="6" s="1" a="1"/>
  <c r="H6510" i="6" s="1"/>
  <c r="I6510" i="6" s="1"/>
  <c r="J6510" i="6" s="1"/>
  <c r="B6798" i="6"/>
  <c r="H6798" i="6" s="1" a="1"/>
  <c r="H6798" i="6" s="1"/>
  <c r="I6798" i="6" s="1"/>
  <c r="J6798" i="6" s="1"/>
  <c r="B6414" i="6"/>
  <c r="H6414" i="6" s="1" a="1"/>
  <c r="H6414" i="6" s="1"/>
  <c r="I6414" i="6" s="1"/>
  <c r="J6414" i="6" s="1"/>
  <c r="B6270" i="6"/>
  <c r="H6270" i="6" s="1" a="1"/>
  <c r="H6270" i="6" s="1"/>
  <c r="I6270" i="6" s="1"/>
  <c r="J6270" i="6" s="1"/>
  <c r="B6150" i="6"/>
  <c r="H6150" i="6" s="1" a="1"/>
  <c r="H6150" i="6" s="1"/>
  <c r="I6150" i="6" s="1"/>
  <c r="J6150" i="6" s="1"/>
  <c r="B5982" i="6"/>
  <c r="H5982" i="6" s="1" a="1"/>
  <c r="H5982" i="6" s="1"/>
  <c r="I5982" i="6" s="1"/>
  <c r="J5982" i="6" s="1"/>
  <c r="B5358" i="6"/>
  <c r="H5358" i="6" s="1" a="1"/>
  <c r="H5358" i="6" s="1"/>
  <c r="I5358" i="6" s="1"/>
  <c r="J5358" i="6" s="1"/>
  <c r="B5382" i="6"/>
  <c r="H5382" i="6" s="1" a="1"/>
  <c r="H5382" i="6" s="1"/>
  <c r="I5382" i="6" s="1"/>
  <c r="J5382" i="6" s="1"/>
  <c r="B5334" i="6"/>
  <c r="B4662" i="6"/>
  <c r="H4662" i="6" s="1" a="1"/>
  <c r="H4662" i="6" s="1"/>
  <c r="I4662" i="6" s="1"/>
  <c r="J4662" i="6" s="1"/>
  <c r="B5070" i="6"/>
  <c r="H5070" i="6" s="1" a="1"/>
  <c r="H5070" i="6" s="1"/>
  <c r="I5070" i="6" s="1"/>
  <c r="J5070" i="6" s="1"/>
  <c r="B4110" i="6"/>
  <c r="H4110" i="6" s="1" a="1"/>
  <c r="H4110" i="6" s="1"/>
  <c r="I4110" i="6" s="1"/>
  <c r="J4110" i="6" s="1"/>
  <c r="B4686" i="6"/>
  <c r="H4686" i="6" s="1" a="1"/>
  <c r="H4686" i="6" s="1"/>
  <c r="I4686" i="6" s="1"/>
  <c r="J4686" i="6" s="1"/>
  <c r="B3990" i="6"/>
  <c r="H3990" i="6" s="1" a="1"/>
  <c r="H3990" i="6" s="1"/>
  <c r="I3990" i="6" s="1"/>
  <c r="J3990" i="6" s="1"/>
  <c r="B4494" i="6"/>
  <c r="H4494" i="6" s="1" a="1"/>
  <c r="H4494" i="6" s="1"/>
  <c r="I4494" i="6" s="1"/>
  <c r="J4494" i="6" s="1"/>
  <c r="B3798" i="6"/>
  <c r="H3798" i="6" s="1" a="1"/>
  <c r="H3798" i="6" s="1"/>
  <c r="I3798" i="6" s="1"/>
  <c r="J3798" i="6" s="1"/>
  <c r="B2934" i="6"/>
  <c r="H2934" i="6" s="1" a="1"/>
  <c r="H2934" i="6" s="1"/>
  <c r="I2934" i="6" s="1"/>
  <c r="J2934" i="6" s="1"/>
  <c r="B3774" i="6"/>
  <c r="H3774" i="6" s="1" a="1"/>
  <c r="H3774" i="6" s="1"/>
  <c r="I3774" i="6" s="1"/>
  <c r="J3774" i="6" s="1"/>
  <c r="B2766" i="6"/>
  <c r="H2766" i="6" s="1" a="1"/>
  <c r="H2766" i="6" s="1"/>
  <c r="I2766" i="6" s="1"/>
  <c r="J2766" i="6" s="1"/>
  <c r="B3558" i="6"/>
  <c r="H3558" i="6" s="1" a="1"/>
  <c r="H3558" i="6" s="1"/>
  <c r="I3558" i="6" s="1"/>
  <c r="J3558" i="6" s="1"/>
  <c r="B3030" i="6"/>
  <c r="H3030" i="6" s="1" a="1"/>
  <c r="H3030" i="6" s="1"/>
  <c r="I3030" i="6" s="1"/>
  <c r="J3030" i="6" s="1"/>
  <c r="B3318" i="6"/>
  <c r="H3318" i="6" s="1" a="1"/>
  <c r="H3318" i="6" s="1"/>
  <c r="I3318" i="6" s="1"/>
  <c r="J3318" i="6" s="1"/>
  <c r="B2046" i="6"/>
  <c r="H2046" i="6" s="1" a="1"/>
  <c r="H2046" i="6" s="1"/>
  <c r="I2046" i="6" s="1"/>
  <c r="J2046" i="6" s="1"/>
  <c r="B2598" i="6"/>
  <c r="H2598" i="6" s="1" a="1"/>
  <c r="H2598" i="6" s="1"/>
  <c r="I2598" i="6" s="1"/>
  <c r="J2598" i="6" s="1"/>
  <c r="B1686" i="6"/>
  <c r="H1686" i="6" s="1" a="1"/>
  <c r="H1686" i="6" s="1"/>
  <c r="I1686" i="6" s="1"/>
  <c r="J1686" i="6" s="1"/>
  <c r="B2310" i="6"/>
  <c r="H2310" i="6" s="1" a="1"/>
  <c r="H2310" i="6" s="1"/>
  <c r="I2310" i="6" s="1"/>
  <c r="J2310" i="6" s="1"/>
  <c r="B1902" i="6"/>
  <c r="H1902" i="6" s="1" a="1"/>
  <c r="H1902" i="6" s="1"/>
  <c r="I1902" i="6" s="1"/>
  <c r="J1902" i="6" s="1"/>
  <c r="B3078" i="6"/>
  <c r="B1830" i="6"/>
  <c r="H1830" i="6" s="1" a="1"/>
  <c r="H1830" i="6" s="1"/>
  <c r="I1830" i="6" s="1"/>
  <c r="J1830" i="6" s="1"/>
  <c r="B702" i="6"/>
  <c r="H702" i="6" s="1" a="1"/>
  <c r="H702" i="6" s="1"/>
  <c r="I702" i="6" s="1"/>
  <c r="J702" i="6" s="1"/>
  <c r="B78" i="6"/>
  <c r="H78" i="6" s="1" a="1"/>
  <c r="H78" i="6" s="1"/>
  <c r="I78" i="6" s="1"/>
  <c r="J78" i="6" s="1"/>
  <c r="B1014" i="6"/>
  <c r="H1014" i="6" s="1" a="1"/>
  <c r="H1014" i="6" s="1"/>
  <c r="I1014" i="6" s="1"/>
  <c r="J1014" i="6" s="1"/>
  <c r="B1278" i="6"/>
  <c r="H1278" i="6" s="1" a="1"/>
  <c r="H1278" i="6" s="1"/>
  <c r="I1278" i="6" s="1"/>
  <c r="J1278" i="6" s="1"/>
  <c r="B486" i="6"/>
  <c r="H486" i="6" s="1" a="1"/>
  <c r="H486" i="6" s="1"/>
  <c r="I486" i="6" s="1"/>
  <c r="J486" i="6" s="1"/>
  <c r="B1326" i="6"/>
  <c r="H1326" i="6" s="1" a="1"/>
  <c r="H1326" i="6" s="1"/>
  <c r="I1326" i="6" s="1"/>
  <c r="J1326" i="6" s="1"/>
  <c r="B654" i="6"/>
  <c r="H654" i="6" s="1" a="1"/>
  <c r="H654" i="6" s="1"/>
  <c r="I654" i="6" s="1"/>
  <c r="J654" i="6" s="1"/>
  <c r="B7710" i="6"/>
  <c r="H7710" i="6" s="1" a="1"/>
  <c r="H7710" i="6" s="1"/>
  <c r="I7710" i="6" s="1"/>
  <c r="J7710" i="6" s="1"/>
  <c r="B7878" i="6"/>
  <c r="H7878" i="6" s="1" a="1"/>
  <c r="H7878" i="6" s="1"/>
  <c r="I7878" i="6" s="1"/>
  <c r="J7878" i="6" s="1"/>
  <c r="B7854" i="6"/>
  <c r="H7854" i="6" s="1" a="1"/>
  <c r="H7854" i="6" s="1"/>
  <c r="I7854" i="6" s="1"/>
  <c r="J7854" i="6" s="1"/>
  <c r="B7782" i="6"/>
  <c r="H7782" i="6" s="1" a="1"/>
  <c r="H7782" i="6" s="1"/>
  <c r="I7782" i="6" s="1"/>
  <c r="J7782" i="6" s="1"/>
  <c r="B7038" i="6"/>
  <c r="B7206" i="6"/>
  <c r="H7206" i="6" s="1" a="1"/>
  <c r="H7206" i="6" s="1"/>
  <c r="I7206" i="6" s="1"/>
  <c r="J7206" i="6" s="1"/>
  <c r="B7806" i="6"/>
  <c r="H7806" i="6" s="1" a="1"/>
  <c r="H7806" i="6" s="1"/>
  <c r="I7806" i="6" s="1"/>
  <c r="J7806" i="6" s="1"/>
  <c r="B6606" i="6"/>
  <c r="B6534" i="6"/>
  <c r="H6534" i="6" s="1" a="1"/>
  <c r="H6534" i="6" s="1"/>
  <c r="I6534" i="6" s="1"/>
  <c r="J6534" i="6" s="1"/>
  <c r="B6222" i="6"/>
  <c r="B6318" i="6"/>
  <c r="H6318" i="6" s="1" a="1"/>
  <c r="H6318" i="6" s="1"/>
  <c r="I6318" i="6" s="1"/>
  <c r="J6318" i="6" s="1"/>
  <c r="B5790" i="6"/>
  <c r="H5790" i="6" s="1" a="1"/>
  <c r="H5790" i="6" s="1"/>
  <c r="I5790" i="6" s="1"/>
  <c r="J5790" i="6" s="1"/>
  <c r="B5670" i="6"/>
  <c r="H5670" i="6" s="1" a="1"/>
  <c r="H5670" i="6" s="1"/>
  <c r="I5670" i="6" s="1"/>
  <c r="J5670" i="6" s="1"/>
  <c r="B5862" i="6"/>
  <c r="H5862" i="6" s="1" a="1"/>
  <c r="H5862" i="6" s="1"/>
  <c r="I5862" i="6" s="1"/>
  <c r="J5862" i="6" s="1"/>
  <c r="B5598" i="6"/>
  <c r="H5598" i="6" s="1" a="1"/>
  <c r="H5598" i="6" s="1"/>
  <c r="I5598" i="6" s="1"/>
  <c r="J5598" i="6" s="1"/>
  <c r="B4998" i="6"/>
  <c r="H4998" i="6" s="1" a="1"/>
  <c r="H4998" i="6" s="1"/>
  <c r="I4998" i="6" s="1"/>
  <c r="J4998" i="6" s="1"/>
  <c r="B4326" i="6"/>
  <c r="H4326" i="6" s="1" a="1"/>
  <c r="H4326" i="6" s="1"/>
  <c r="I4326" i="6" s="1"/>
  <c r="J4326" i="6" s="1"/>
  <c r="B4518" i="6"/>
  <c r="H4518" i="6" s="1" a="1"/>
  <c r="H4518" i="6" s="1"/>
  <c r="I4518" i="6" s="1"/>
  <c r="J4518" i="6" s="1"/>
  <c r="B5046" i="6"/>
  <c r="H5046" i="6" s="1" a="1"/>
  <c r="H5046" i="6" s="1"/>
  <c r="I5046" i="6" s="1"/>
  <c r="J5046" i="6" s="1"/>
  <c r="B4398" i="6"/>
  <c r="H4398" i="6" s="1" a="1"/>
  <c r="H4398" i="6" s="1"/>
  <c r="I4398" i="6" s="1"/>
  <c r="J4398" i="6" s="1"/>
  <c r="B4926" i="6"/>
  <c r="H4926" i="6" s="1" a="1"/>
  <c r="H4926" i="6" s="1"/>
  <c r="I4926" i="6" s="1"/>
  <c r="J4926" i="6" s="1"/>
  <c r="B3966" i="6"/>
  <c r="H3966" i="6" s="1" a="1"/>
  <c r="H3966" i="6" s="1"/>
  <c r="I3966" i="6" s="1"/>
  <c r="J3966" i="6" s="1"/>
  <c r="B3438" i="6"/>
  <c r="H3438" i="6" s="1" a="1"/>
  <c r="H3438" i="6" s="1"/>
  <c r="I3438" i="6" s="1"/>
  <c r="J3438" i="6" s="1"/>
  <c r="B2790" i="6"/>
  <c r="H2790" i="6" s="1" a="1"/>
  <c r="H2790" i="6" s="1"/>
  <c r="I2790" i="6" s="1"/>
  <c r="J2790" i="6" s="1"/>
  <c r="B3174" i="6"/>
  <c r="B4038" i="6"/>
  <c r="H4038" i="6" s="1" a="1"/>
  <c r="H4038" i="6" s="1"/>
  <c r="I4038" i="6" s="1"/>
  <c r="J4038" i="6" s="1"/>
  <c r="B3342" i="6"/>
  <c r="H3342" i="6" s="1" a="1"/>
  <c r="H3342" i="6" s="1"/>
  <c r="I3342" i="6" s="1"/>
  <c r="J3342" i="6" s="1"/>
  <c r="B3726" i="6"/>
  <c r="H3726" i="6" s="1" a="1"/>
  <c r="H3726" i="6" s="1"/>
  <c r="I3726" i="6" s="1"/>
  <c r="J3726" i="6" s="1"/>
  <c r="B2550" i="6"/>
  <c r="H2550" i="6" s="1" a="1"/>
  <c r="H2550" i="6" s="1"/>
  <c r="I2550" i="6" s="1"/>
  <c r="J2550" i="6" s="1"/>
  <c r="B1590" i="6"/>
  <c r="H1590" i="6" s="1" a="1"/>
  <c r="H1590" i="6" s="1"/>
  <c r="I1590" i="6" s="1"/>
  <c r="J1590" i="6" s="1"/>
  <c r="B2118" i="6"/>
  <c r="H2118" i="6" s="1" a="1"/>
  <c r="H2118" i="6" s="1"/>
  <c r="I2118" i="6" s="1"/>
  <c r="J2118" i="6" s="1"/>
  <c r="B2910" i="6"/>
  <c r="H2910" i="6" s="1" a="1"/>
  <c r="H2910" i="6" s="1"/>
  <c r="I2910" i="6" s="1"/>
  <c r="J2910" i="6" s="1"/>
  <c r="B2214" i="6"/>
  <c r="H2214" i="6" s="1" a="1"/>
  <c r="H2214" i="6" s="1"/>
  <c r="I2214" i="6" s="1"/>
  <c r="J2214" i="6" s="1"/>
  <c r="B1638" i="6"/>
  <c r="H1638" i="6" s="1" a="1"/>
  <c r="H1638" i="6" s="1"/>
  <c r="I1638" i="6" s="1"/>
  <c r="J1638" i="6" s="1"/>
  <c r="B2406" i="6"/>
  <c r="H2406" i="6" s="1" a="1"/>
  <c r="H2406" i="6" s="1"/>
  <c r="I2406" i="6" s="1"/>
  <c r="J2406" i="6" s="1"/>
  <c r="B1110" i="6"/>
  <c r="H1110" i="6" s="1" a="1"/>
  <c r="H1110" i="6" s="1"/>
  <c r="I1110" i="6" s="1"/>
  <c r="J1110" i="6" s="1"/>
  <c r="B438" i="6"/>
  <c r="B1254" i="6"/>
  <c r="H1254" i="6" s="1" a="1"/>
  <c r="H1254" i="6" s="1"/>
  <c r="I1254" i="6" s="1"/>
  <c r="J1254" i="6" s="1"/>
  <c r="B678" i="6"/>
  <c r="H678" i="6" s="1" a="1"/>
  <c r="H678" i="6" s="1"/>
  <c r="I678" i="6" s="1"/>
  <c r="J678" i="6" s="1"/>
  <c r="B726" i="6"/>
  <c r="B558" i="6"/>
  <c r="H558" i="6" s="1" a="1"/>
  <c r="H558" i="6" s="1"/>
  <c r="I558" i="6" s="1"/>
  <c r="J558" i="6" s="1"/>
  <c r="B894" i="6"/>
  <c r="H894" i="6" s="1" a="1"/>
  <c r="H894" i="6" s="1"/>
  <c r="I894" i="6" s="1"/>
  <c r="J894" i="6" s="1"/>
  <c r="H1303" i="6" a="1"/>
  <c r="H1303" i="6" s="1"/>
  <c r="I1303" i="6" s="1"/>
  <c r="J1303" i="6" s="1"/>
  <c r="H1351" i="6" a="1"/>
  <c r="H1351" i="6" s="1"/>
  <c r="I1351" i="6" s="1"/>
  <c r="J1351" i="6" s="1"/>
  <c r="H775" i="6" a="1"/>
  <c r="H775" i="6" s="1"/>
  <c r="H2623" i="6" a="1"/>
  <c r="H2623" i="6" s="1"/>
  <c r="H3655" i="6" a="1"/>
  <c r="H3655" i="6" s="1"/>
  <c r="H5023" i="6" a="1"/>
  <c r="H5023" i="6" s="1"/>
  <c r="I5023" i="6" s="1"/>
  <c r="J5023" i="6" s="1"/>
  <c r="H4495" i="6" a="1"/>
  <c r="H4495" i="6" s="1"/>
  <c r="H8287" i="6" a="1"/>
  <c r="H8287" i="6" s="1"/>
  <c r="H798" i="6" a="1"/>
  <c r="H798" i="6" s="1"/>
  <c r="I798" i="6" s="1"/>
  <c r="J798" i="6" s="1"/>
  <c r="H198" i="6" a="1"/>
  <c r="H198" i="6" s="1"/>
  <c r="I198" i="6" s="1"/>
  <c r="J198" i="6" s="1"/>
  <c r="H342" i="6" a="1"/>
  <c r="H342" i="6" s="1"/>
  <c r="I342" i="6" s="1"/>
  <c r="J342" i="6" s="1"/>
  <c r="H1062" i="6" a="1"/>
  <c r="H1062" i="6" s="1"/>
  <c r="I1062" i="6" s="1"/>
  <c r="J1062" i="6" s="1"/>
  <c r="H1470" i="6" a="1"/>
  <c r="H1470" i="6" s="1"/>
  <c r="I1470" i="6" s="1"/>
  <c r="J1470" i="6" s="1"/>
  <c r="H1758" i="6" a="1"/>
  <c r="H1758" i="6" s="1"/>
  <c r="I1758" i="6" s="1"/>
  <c r="J1758" i="6" s="1"/>
  <c r="H1542" i="6" a="1"/>
  <c r="H1542" i="6" s="1"/>
  <c r="I1542" i="6" s="1"/>
  <c r="J1542" i="6" s="1"/>
  <c r="H1518" i="6" a="1"/>
  <c r="H1518" i="6" s="1"/>
  <c r="I1518" i="6" s="1"/>
  <c r="J1518" i="6" s="1"/>
  <c r="H3390" i="6" a="1"/>
  <c r="H3390" i="6" s="1"/>
  <c r="I3390" i="6" s="1"/>
  <c r="J3390" i="6" s="1"/>
  <c r="H6246" i="6" a="1"/>
  <c r="H6246" i="6" s="1"/>
  <c r="I6246" i="6" s="1"/>
  <c r="J6246" i="6" s="1"/>
  <c r="H6102" i="6" a="1"/>
  <c r="H6102" i="6" s="1"/>
  <c r="I6102" i="6" s="1"/>
  <c r="J6102" i="6" s="1"/>
  <c r="H7110" i="6" a="1"/>
  <c r="H7110" i="6" s="1"/>
  <c r="I7110" i="6" s="1"/>
  <c r="J7110" i="6" s="1"/>
  <c r="H7134" i="6" a="1"/>
  <c r="H7134" i="6" s="1"/>
  <c r="I7134" i="6" s="1"/>
  <c r="J7134" i="6" s="1"/>
  <c r="H6918" i="6" a="1"/>
  <c r="H6918" i="6" s="1"/>
  <c r="I6918" i="6" s="1"/>
  <c r="J6918" i="6" s="1"/>
  <c r="H7446" i="6" a="1"/>
  <c r="H7446" i="6" s="1"/>
  <c r="I7446" i="6" s="1"/>
  <c r="J7446" i="6" s="1"/>
  <c r="H8382" i="6" a="1"/>
  <c r="H8382" i="6" s="1"/>
  <c r="I8382" i="6" s="1"/>
  <c r="J8382" i="6" s="1"/>
  <c r="H8310" i="6" a="1"/>
  <c r="H8310" i="6" s="1"/>
  <c r="I8310" i="6" s="1"/>
  <c r="J8310" i="6" s="1"/>
  <c r="H631" i="6" a="1"/>
  <c r="H631" i="6" s="1"/>
  <c r="B8336" i="6"/>
  <c r="H8336" i="6" s="1" a="1"/>
  <c r="H8336" i="6" s="1"/>
  <c r="B8192" i="6"/>
  <c r="H8192" i="6" s="1" a="1"/>
  <c r="H8192" i="6" s="1"/>
  <c r="B8096" i="6"/>
  <c r="H8096" i="6" s="1" a="1"/>
  <c r="H8096" i="6" s="1"/>
  <c r="B8000" i="6"/>
  <c r="H8000" i="6" s="1" a="1"/>
  <c r="H8000" i="6" s="1"/>
  <c r="I8000" i="6" s="1"/>
  <c r="J8000" i="6" s="1"/>
  <c r="B8360" i="6"/>
  <c r="H8360" i="6" s="1" a="1"/>
  <c r="H8360" i="6" s="1"/>
  <c r="B8216" i="6"/>
  <c r="H8216" i="6" s="1" a="1"/>
  <c r="H8216" i="6" s="1"/>
  <c r="B8120" i="6"/>
  <c r="H8120" i="6" s="1" a="1"/>
  <c r="H8120" i="6" s="1"/>
  <c r="B8024" i="6"/>
  <c r="H8024" i="6" s="1" a="1"/>
  <c r="H8024" i="6" s="1"/>
  <c r="B8384" i="6"/>
  <c r="H8384" i="6" s="1" a="1"/>
  <c r="H8384" i="6" s="1"/>
  <c r="B8312" i="6"/>
  <c r="H8312" i="6" s="1" a="1"/>
  <c r="H8312" i="6" s="1"/>
  <c r="B8264" i="6"/>
  <c r="H8264" i="6" s="1" a="1"/>
  <c r="H8264" i="6" s="1"/>
  <c r="B8168" i="6"/>
  <c r="H8168" i="6" s="1" a="1"/>
  <c r="H8168" i="6" s="1"/>
  <c r="B8072" i="6"/>
  <c r="H8072" i="6" s="1" a="1"/>
  <c r="H8072" i="6" s="1"/>
  <c r="B8408" i="6"/>
  <c r="H8408" i="6" s="1" a="1"/>
  <c r="H8408" i="6" s="1"/>
  <c r="B8048" i="6"/>
  <c r="H8048" i="6" s="1" a="1"/>
  <c r="H8048" i="6" s="1"/>
  <c r="B7976" i="6"/>
  <c r="H7976" i="6" s="1" a="1"/>
  <c r="H7976" i="6" s="1"/>
  <c r="I7976" i="6" s="1"/>
  <c r="J7976" i="6" s="1"/>
  <c r="B7856" i="6"/>
  <c r="H7856" i="6" s="1" a="1"/>
  <c r="H7856" i="6" s="1"/>
  <c r="B7808" i="6"/>
  <c r="H7808" i="6" s="1" a="1"/>
  <c r="H7808" i="6" s="1"/>
  <c r="B7784" i="6"/>
  <c r="H7784" i="6" s="1" a="1"/>
  <c r="H7784" i="6" s="1"/>
  <c r="B7760" i="6"/>
  <c r="H7760" i="6" s="1" a="1"/>
  <c r="H7760" i="6" s="1"/>
  <c r="I7760" i="6" s="1"/>
  <c r="J7760" i="6" s="1"/>
  <c r="B7544" i="6"/>
  <c r="B7520" i="6"/>
  <c r="B7496" i="6"/>
  <c r="H7496" i="6" s="1" a="1"/>
  <c r="H7496" i="6" s="1"/>
  <c r="I7496" i="6" s="1"/>
  <c r="J7496" i="6" s="1"/>
  <c r="B7448" i="6"/>
  <c r="H7448" i="6" s="1" a="1"/>
  <c r="H7448" i="6" s="1"/>
  <c r="B8144" i="6"/>
  <c r="H8144" i="6" s="1" a="1"/>
  <c r="H8144" i="6" s="1"/>
  <c r="B7952" i="6"/>
  <c r="H7952" i="6" s="1" a="1"/>
  <c r="H7952" i="6" s="1"/>
  <c r="B7712" i="6"/>
  <c r="H7712" i="6" s="1" a="1"/>
  <c r="H7712" i="6" s="1"/>
  <c r="B7664" i="6"/>
  <c r="H7664" i="6" s="1" a="1"/>
  <c r="H7664" i="6" s="1"/>
  <c r="B7568" i="6"/>
  <c r="B7904" i="6"/>
  <c r="H7904" i="6" s="1" a="1"/>
  <c r="H7904" i="6" s="1"/>
  <c r="B7736" i="6"/>
  <c r="H7736" i="6" s="1" a="1"/>
  <c r="H7736" i="6" s="1"/>
  <c r="B7688" i="6"/>
  <c r="H7688" i="6" s="1" a="1"/>
  <c r="H7688" i="6" s="1"/>
  <c r="B7616" i="6"/>
  <c r="H7616" i="6" s="1" a="1"/>
  <c r="H7616" i="6" s="1"/>
  <c r="B7592" i="6"/>
  <c r="H7592" i="6" s="1" a="1"/>
  <c r="H7592" i="6" s="1"/>
  <c r="I7592" i="6" s="1"/>
  <c r="J7592" i="6" s="1"/>
  <c r="B7424" i="6"/>
  <c r="H7424" i="6" s="1" a="1"/>
  <c r="H7424" i="6" s="1"/>
  <c r="B7832" i="6"/>
  <c r="H7832" i="6" s="1" a="1"/>
  <c r="H7832" i="6" s="1"/>
  <c r="B6872" i="6"/>
  <c r="H6872" i="6" s="1" a="1"/>
  <c r="H6872" i="6" s="1"/>
  <c r="B7880" i="6"/>
  <c r="H7880" i="6" s="1" a="1"/>
  <c r="H7880" i="6" s="1"/>
  <c r="B7640" i="6"/>
  <c r="H7640" i="6" s="1" a="1"/>
  <c r="H7640" i="6" s="1"/>
  <c r="B7472" i="6"/>
  <c r="H7472" i="6" s="1" a="1"/>
  <c r="H7472" i="6" s="1"/>
  <c r="B7376" i="6"/>
  <c r="H7376" i="6" s="1" a="1"/>
  <c r="H7376" i="6" s="1"/>
  <c r="I7376" i="6" s="1"/>
  <c r="J7376" i="6" s="1"/>
  <c r="B7328" i="6"/>
  <c r="H7328" i="6" s="1" a="1"/>
  <c r="H7328" i="6" s="1"/>
  <c r="I7328" i="6" s="1"/>
  <c r="J7328" i="6" s="1"/>
  <c r="B7280" i="6"/>
  <c r="H7280" i="6" s="1" a="1"/>
  <c r="H7280" i="6" s="1"/>
  <c r="I7280" i="6" s="1"/>
  <c r="J7280" i="6" s="1"/>
  <c r="B7232" i="6"/>
  <c r="H7232" i="6" s="1" a="1"/>
  <c r="H7232" i="6" s="1"/>
  <c r="B7184" i="6"/>
  <c r="H7184" i="6" s="1" a="1"/>
  <c r="H7184" i="6" s="1"/>
  <c r="B7136" i="6"/>
  <c r="H7136" i="6" s="1" a="1"/>
  <c r="H7136" i="6" s="1"/>
  <c r="I7136" i="6" s="1"/>
  <c r="J7136" i="6" s="1"/>
  <c r="B7088" i="6"/>
  <c r="H7088" i="6" s="1" a="1"/>
  <c r="H7088" i="6" s="1"/>
  <c r="B7040" i="6"/>
  <c r="H7040" i="6" s="1" a="1"/>
  <c r="H7040" i="6" s="1"/>
  <c r="B6992" i="6"/>
  <c r="H6992" i="6" s="1" a="1"/>
  <c r="H6992" i="6" s="1"/>
  <c r="I6992" i="6" s="1"/>
  <c r="J6992" i="6" s="1"/>
  <c r="B6944" i="6"/>
  <c r="H6944" i="6" s="1" a="1"/>
  <c r="H6944" i="6" s="1"/>
  <c r="B6848" i="6"/>
  <c r="H6848" i="6" s="1" a="1"/>
  <c r="H6848" i="6" s="1"/>
  <c r="B8288" i="6"/>
  <c r="H8288" i="6" s="1" a="1"/>
  <c r="H8288" i="6" s="1"/>
  <c r="B7352" i="6"/>
  <c r="H7352" i="6" s="1" a="1"/>
  <c r="H7352" i="6" s="1"/>
  <c r="B7304" i="6"/>
  <c r="H7304" i="6" s="1" a="1"/>
  <c r="H7304" i="6" s="1"/>
  <c r="B7256" i="6"/>
  <c r="H7256" i="6" s="1" a="1"/>
  <c r="H7256" i="6" s="1"/>
  <c r="B7208" i="6"/>
  <c r="H7208" i="6" s="1" a="1"/>
  <c r="H7208" i="6" s="1"/>
  <c r="B7160" i="6"/>
  <c r="H7160" i="6" s="1" a="1"/>
  <c r="H7160" i="6" s="1"/>
  <c r="I7160" i="6" s="1"/>
  <c r="J7160" i="6" s="1"/>
  <c r="B7112" i="6"/>
  <c r="H7112" i="6" s="1" a="1"/>
  <c r="H7112" i="6" s="1"/>
  <c r="I7112" i="6" s="1"/>
  <c r="J7112" i="6" s="1"/>
  <c r="B7064" i="6"/>
  <c r="H7064" i="6" s="1" a="1"/>
  <c r="H7064" i="6" s="1"/>
  <c r="B7016" i="6"/>
  <c r="H7016" i="6" s="1" a="1"/>
  <c r="H7016" i="6" s="1"/>
  <c r="B6968" i="6"/>
  <c r="H6968" i="6" s="1" a="1"/>
  <c r="H6968" i="6" s="1"/>
  <c r="B6896" i="6"/>
  <c r="H6896" i="6" s="1" a="1"/>
  <c r="H6896" i="6" s="1"/>
  <c r="B6800" i="6"/>
  <c r="H6800" i="6" s="1" a="1"/>
  <c r="H6800" i="6" s="1"/>
  <c r="I6800" i="6" s="1"/>
  <c r="J6800" i="6" s="1"/>
  <c r="B6920" i="6"/>
  <c r="H6920" i="6" s="1" a="1"/>
  <c r="H6920" i="6" s="1"/>
  <c r="I6920" i="6" s="1"/>
  <c r="J6920" i="6" s="1"/>
  <c r="B6776" i="6"/>
  <c r="H6776" i="6" s="1" a="1"/>
  <c r="H6776" i="6" s="1"/>
  <c r="B6680" i="6"/>
  <c r="H6680" i="6" s="1" a="1"/>
  <c r="H6680" i="6" s="1"/>
  <c r="I6680" i="6" s="1"/>
  <c r="J6680" i="6" s="1"/>
  <c r="B6584" i="6"/>
  <c r="H6584" i="6" s="1" a="1"/>
  <c r="H6584" i="6" s="1"/>
  <c r="B6536" i="6"/>
  <c r="H6536" i="6" s="1" a="1"/>
  <c r="H6536" i="6" s="1"/>
  <c r="B6512" i="6"/>
  <c r="H6512" i="6" s="1" a="1"/>
  <c r="H6512" i="6" s="1"/>
  <c r="B6824" i="6"/>
  <c r="H6824" i="6" s="1" a="1"/>
  <c r="H6824" i="6" s="1"/>
  <c r="B6752" i="6"/>
  <c r="H6752" i="6" s="1" a="1"/>
  <c r="H6752" i="6" s="1"/>
  <c r="B6656" i="6"/>
  <c r="H6656" i="6" s="1" a="1"/>
  <c r="H6656" i="6" s="1"/>
  <c r="B6488" i="6"/>
  <c r="H6488" i="6" s="1" a="1"/>
  <c r="H6488" i="6" s="1"/>
  <c r="I6488" i="6" s="1"/>
  <c r="J6488" i="6" s="1"/>
  <c r="B7928" i="6"/>
  <c r="H7928" i="6" s="1" a="1"/>
  <c r="H7928" i="6" s="1"/>
  <c r="B7400" i="6"/>
  <c r="H7400" i="6" s="1" a="1"/>
  <c r="H7400" i="6" s="1"/>
  <c r="B8240" i="6"/>
  <c r="H8240" i="6" s="1" a="1"/>
  <c r="H8240" i="6" s="1"/>
  <c r="I8240" i="6" s="1"/>
  <c r="J8240" i="6" s="1"/>
  <c r="B6704" i="6"/>
  <c r="H6704" i="6" s="1" a="1"/>
  <c r="H6704" i="6" s="1"/>
  <c r="B6608" i="6"/>
  <c r="H6608" i="6" s="1" a="1"/>
  <c r="H6608" i="6" s="1"/>
  <c r="I6608" i="6" s="1"/>
  <c r="J6608" i="6" s="1"/>
  <c r="B6560" i="6"/>
  <c r="H6560" i="6" s="1" a="1"/>
  <c r="H6560" i="6" s="1"/>
  <c r="B6464" i="6"/>
  <c r="H6464" i="6" s="1" a="1"/>
  <c r="H6464" i="6" s="1"/>
  <c r="B6416" i="6"/>
  <c r="B6392" i="6"/>
  <c r="H6392" i="6" s="1" a="1"/>
  <c r="H6392" i="6" s="1"/>
  <c r="B6728" i="6"/>
  <c r="H6728" i="6" s="1" a="1"/>
  <c r="H6728" i="6" s="1"/>
  <c r="B6440" i="6"/>
  <c r="B6368" i="6"/>
  <c r="H6368" i="6" s="1" a="1"/>
  <c r="H6368" i="6" s="1"/>
  <c r="B6344" i="6"/>
  <c r="H6344" i="6" s="1" a="1"/>
  <c r="H6344" i="6" s="1"/>
  <c r="B6632" i="6"/>
  <c r="H6632" i="6" s="1" a="1"/>
  <c r="H6632" i="6" s="1"/>
  <c r="I6632" i="6" s="1"/>
  <c r="J6632" i="6" s="1"/>
  <c r="B6320" i="6"/>
  <c r="H6320" i="6" s="1" a="1"/>
  <c r="H6320" i="6" s="1"/>
  <c r="B6248" i="6"/>
  <c r="H6248" i="6" s="1" a="1"/>
  <c r="H6248" i="6" s="1"/>
  <c r="B6200" i="6"/>
  <c r="H6200" i="6" s="1" a="1"/>
  <c r="H6200" i="6" s="1"/>
  <c r="B6176" i="6"/>
  <c r="B6128" i="6"/>
  <c r="B6080" i="6"/>
  <c r="H6080" i="6" s="1" a="1"/>
  <c r="H6080" i="6" s="1"/>
  <c r="B6296" i="6"/>
  <c r="H6296" i="6" s="1" a="1"/>
  <c r="H6296" i="6" s="1"/>
  <c r="B6224" i="6"/>
  <c r="H6224" i="6" s="1" a="1"/>
  <c r="H6224" i="6" s="1"/>
  <c r="B6272" i="6"/>
  <c r="B6032" i="6"/>
  <c r="H6032" i="6" s="1" a="1"/>
  <c r="H6032" i="6" s="1"/>
  <c r="B6152" i="6"/>
  <c r="B6104" i="6"/>
  <c r="B6056" i="6"/>
  <c r="H6056" i="6" s="1" a="1"/>
  <c r="H6056" i="6" s="1"/>
  <c r="B5984" i="6"/>
  <c r="H5984" i="6" s="1" a="1"/>
  <c r="H5984" i="6" s="1"/>
  <c r="B6008" i="6"/>
  <c r="H6008" i="6" s="1" a="1"/>
  <c r="H6008" i="6" s="1"/>
  <c r="B5936" i="6"/>
  <c r="H5936" i="6" s="1" a="1"/>
  <c r="H5936" i="6" s="1"/>
  <c r="B5864" i="6"/>
  <c r="H5864" i="6" s="1" a="1"/>
  <c r="H5864" i="6" s="1"/>
  <c r="B5744" i="6"/>
  <c r="H5744" i="6" s="1" a="1"/>
  <c r="H5744" i="6" s="1"/>
  <c r="I5744" i="6" s="1"/>
  <c r="J5744" i="6" s="1"/>
  <c r="B5648" i="6"/>
  <c r="H5648" i="6" s="1" a="1"/>
  <c r="H5648" i="6" s="1"/>
  <c r="B5408" i="6"/>
  <c r="H5408" i="6" s="1" a="1"/>
  <c r="H5408" i="6" s="1"/>
  <c r="B5960" i="6"/>
  <c r="B5840" i="6"/>
  <c r="H5840" i="6" s="1" a="1"/>
  <c r="H5840" i="6" s="1"/>
  <c r="B5720" i="6"/>
  <c r="H5720" i="6" s="1" a="1"/>
  <c r="H5720" i="6" s="1"/>
  <c r="B5624" i="6"/>
  <c r="H5624" i="6" s="1" a="1"/>
  <c r="H5624" i="6" s="1"/>
  <c r="B5600" i="6"/>
  <c r="H5600" i="6" s="1" a="1"/>
  <c r="H5600" i="6" s="1"/>
  <c r="B5552" i="6"/>
  <c r="H5552" i="6" s="1" a="1"/>
  <c r="H5552" i="6" s="1"/>
  <c r="I5552" i="6" s="1"/>
  <c r="J5552" i="6" s="1"/>
  <c r="B5504" i="6"/>
  <c r="H5504" i="6" s="1" a="1"/>
  <c r="H5504" i="6" s="1"/>
  <c r="I5504" i="6" s="1"/>
  <c r="J5504" i="6" s="1"/>
  <c r="B5456" i="6"/>
  <c r="H5456" i="6" s="1" a="1"/>
  <c r="H5456" i="6" s="1"/>
  <c r="B5360" i="6"/>
  <c r="H5360" i="6" s="1" a="1"/>
  <c r="H5360" i="6" s="1"/>
  <c r="B5312" i="6"/>
  <c r="H5312" i="6" s="1" a="1"/>
  <c r="H5312" i="6" s="1"/>
  <c r="B5264" i="6"/>
  <c r="H5264" i="6" s="1" a="1"/>
  <c r="H5264" i="6" s="1"/>
  <c r="B5912" i="6"/>
  <c r="H5912" i="6" s="1" a="1"/>
  <c r="H5912" i="6" s="1"/>
  <c r="B5816" i="6"/>
  <c r="H5816" i="6" s="1" a="1"/>
  <c r="H5816" i="6" s="1"/>
  <c r="B5792" i="6"/>
  <c r="H5792" i="6" s="1" a="1"/>
  <c r="H5792" i="6" s="1"/>
  <c r="I5792" i="6" s="1"/>
  <c r="J5792" i="6" s="1"/>
  <c r="B5696" i="6"/>
  <c r="H5696" i="6" s="1" a="1"/>
  <c r="H5696" i="6" s="1"/>
  <c r="B5432" i="6"/>
  <c r="H5432" i="6" s="1" a="1"/>
  <c r="H5432" i="6" s="1"/>
  <c r="I5432" i="6" s="1"/>
  <c r="J5432" i="6" s="1"/>
  <c r="B5384" i="6"/>
  <c r="H5384" i="6" s="1" a="1"/>
  <c r="H5384" i="6" s="1"/>
  <c r="I5384" i="6" s="1"/>
  <c r="J5384" i="6" s="1"/>
  <c r="B5888" i="6"/>
  <c r="H5888" i="6" s="1" a="1"/>
  <c r="H5888" i="6" s="1"/>
  <c r="B5768" i="6"/>
  <c r="H5768" i="6" s="1" a="1"/>
  <c r="H5768" i="6" s="1"/>
  <c r="B5672" i="6"/>
  <c r="H5672" i="6" s="1" a="1"/>
  <c r="H5672" i="6" s="1"/>
  <c r="B5576" i="6"/>
  <c r="H5576" i="6" s="1" a="1"/>
  <c r="H5576" i="6" s="1"/>
  <c r="I5576" i="6" s="1"/>
  <c r="J5576" i="6" s="1"/>
  <c r="B5528" i="6"/>
  <c r="H5528" i="6" s="1" a="1"/>
  <c r="H5528" i="6" s="1"/>
  <c r="B5480" i="6"/>
  <c r="H5480" i="6" s="1" a="1"/>
  <c r="H5480" i="6" s="1"/>
  <c r="B5336" i="6"/>
  <c r="H5336" i="6" s="1" a="1"/>
  <c r="H5336" i="6" s="1"/>
  <c r="B5288" i="6"/>
  <c r="H5288" i="6" s="1" a="1"/>
  <c r="H5288" i="6" s="1"/>
  <c r="B5240" i="6"/>
  <c r="B5168" i="6"/>
  <c r="H5168" i="6" s="1" a="1"/>
  <c r="H5168" i="6" s="1"/>
  <c r="B5024" i="6"/>
  <c r="B4928" i="6"/>
  <c r="H4928" i="6" s="1" a="1"/>
  <c r="H4928" i="6" s="1"/>
  <c r="B4880" i="6"/>
  <c r="H4880" i="6" s="1" a="1"/>
  <c r="H4880" i="6" s="1"/>
  <c r="B4832" i="6"/>
  <c r="H4832" i="6" s="1" a="1"/>
  <c r="H4832" i="6" s="1"/>
  <c r="B4760" i="6"/>
  <c r="H4760" i="6" s="1" a="1"/>
  <c r="H4760" i="6" s="1"/>
  <c r="B4712" i="6"/>
  <c r="H4712" i="6" s="1" a="1"/>
  <c r="H4712" i="6" s="1"/>
  <c r="B4664" i="6"/>
  <c r="H4664" i="6" s="1" a="1"/>
  <c r="H4664" i="6" s="1"/>
  <c r="B4616" i="6"/>
  <c r="H4616" i="6" s="1" a="1"/>
  <c r="H4616" i="6" s="1"/>
  <c r="B4568" i="6"/>
  <c r="H4568" i="6" s="1" a="1"/>
  <c r="H4568" i="6" s="1"/>
  <c r="B4328" i="6"/>
  <c r="B4232" i="6"/>
  <c r="B5192" i="6"/>
  <c r="H5192" i="6" s="1" a="1"/>
  <c r="H5192" i="6" s="1"/>
  <c r="I5192" i="6" s="1"/>
  <c r="J5192" i="6" s="1"/>
  <c r="B5120" i="6"/>
  <c r="B5096" i="6"/>
  <c r="B5000" i="6"/>
  <c r="B4808" i="6"/>
  <c r="B4520" i="6"/>
  <c r="H4520" i="6" s="1" a="1"/>
  <c r="H4520" i="6" s="1"/>
  <c r="B4472" i="6"/>
  <c r="B4400" i="6"/>
  <c r="H4400" i="6" s="1" a="1"/>
  <c r="H4400" i="6" s="1"/>
  <c r="I4400" i="6" s="1"/>
  <c r="J4400" i="6" s="1"/>
  <c r="B4304" i="6"/>
  <c r="B4208" i="6"/>
  <c r="B4112" i="6"/>
  <c r="B4088" i="6"/>
  <c r="B5216" i="6"/>
  <c r="H5216" i="6" s="1" a="1"/>
  <c r="H5216" i="6" s="1"/>
  <c r="B5072" i="6"/>
  <c r="B4976" i="6"/>
  <c r="B4904" i="6"/>
  <c r="H4904" i="6" s="1" a="1"/>
  <c r="H4904" i="6" s="1"/>
  <c r="B4856" i="6"/>
  <c r="H4856" i="6" s="1" a="1"/>
  <c r="H4856" i="6" s="1"/>
  <c r="B4784" i="6"/>
  <c r="H4784" i="6" s="1" a="1"/>
  <c r="H4784" i="6" s="1"/>
  <c r="B4736" i="6"/>
  <c r="H4736" i="6" s="1" a="1"/>
  <c r="H4736" i="6" s="1"/>
  <c r="B4688" i="6"/>
  <c r="H4688" i="6" s="1" a="1"/>
  <c r="H4688" i="6" s="1"/>
  <c r="B4640" i="6"/>
  <c r="H4640" i="6" s="1" a="1"/>
  <c r="H4640" i="6" s="1"/>
  <c r="B4592" i="6"/>
  <c r="H4592" i="6" s="1" a="1"/>
  <c r="H4592" i="6" s="1"/>
  <c r="B4280" i="6"/>
  <c r="B4184" i="6"/>
  <c r="B4016" i="6"/>
  <c r="B3920" i="6"/>
  <c r="B5144" i="6"/>
  <c r="H5144" i="6" s="1" a="1"/>
  <c r="H5144" i="6" s="1"/>
  <c r="B5048" i="6"/>
  <c r="B4952" i="6"/>
  <c r="B4544" i="6"/>
  <c r="H4544" i="6" s="1" a="1"/>
  <c r="H4544" i="6" s="1"/>
  <c r="B4496" i="6"/>
  <c r="H4496" i="6" s="1" a="1"/>
  <c r="H4496" i="6" s="1"/>
  <c r="B4448" i="6"/>
  <c r="B4424" i="6"/>
  <c r="H4424" i="6" s="1" a="1"/>
  <c r="H4424" i="6" s="1"/>
  <c r="B4376" i="6"/>
  <c r="B4352" i="6"/>
  <c r="B4256" i="6"/>
  <c r="B4160" i="6"/>
  <c r="B3992" i="6"/>
  <c r="B3896" i="6"/>
  <c r="B3968" i="6"/>
  <c r="B3824" i="6"/>
  <c r="B3728" i="6"/>
  <c r="B3632" i="6"/>
  <c r="B3536" i="6"/>
  <c r="B3440" i="6"/>
  <c r="B3152" i="6"/>
  <c r="H3152" i="6" s="1" a="1"/>
  <c r="H3152" i="6" s="1"/>
  <c r="B3128" i="6"/>
  <c r="H3128" i="6" s="1" a="1"/>
  <c r="H3128" i="6" s="1"/>
  <c r="B3080" i="6"/>
  <c r="H3080" i="6" s="1" a="1"/>
  <c r="H3080" i="6" s="1"/>
  <c r="B2792" i="6"/>
  <c r="H2792" i="6" s="1" a="1"/>
  <c r="H2792" i="6" s="1"/>
  <c r="B2600" i="6"/>
  <c r="H2600" i="6" s="1" a="1"/>
  <c r="H2600" i="6" s="1"/>
  <c r="B4064" i="6"/>
  <c r="B3944" i="6"/>
  <c r="B3800" i="6"/>
  <c r="B3704" i="6"/>
  <c r="B3608" i="6"/>
  <c r="B3512" i="6"/>
  <c r="B3296" i="6"/>
  <c r="B3176" i="6"/>
  <c r="H3176" i="6" s="1" a="1"/>
  <c r="H3176" i="6" s="1"/>
  <c r="B3008" i="6"/>
  <c r="B2984" i="6"/>
  <c r="B2912" i="6"/>
  <c r="B2768" i="6"/>
  <c r="H2768" i="6" s="1" a="1"/>
  <c r="H2768" i="6" s="1"/>
  <c r="B2672" i="6"/>
  <c r="H2672" i="6" s="1" a="1"/>
  <c r="H2672" i="6" s="1"/>
  <c r="I2672" i="6" s="1"/>
  <c r="J2672" i="6" s="1"/>
  <c r="B4136" i="6"/>
  <c r="B3872" i="6"/>
  <c r="B3776" i="6"/>
  <c r="B3680" i="6"/>
  <c r="B3584" i="6"/>
  <c r="B3488" i="6"/>
  <c r="B3416" i="6"/>
  <c r="B3392" i="6"/>
  <c r="B3368" i="6"/>
  <c r="B3344" i="6"/>
  <c r="B3104" i="6"/>
  <c r="H3104" i="6" s="1" a="1"/>
  <c r="H3104" i="6" s="1"/>
  <c r="B2936" i="6"/>
  <c r="B2864" i="6"/>
  <c r="H2864" i="6" s="1" a="1"/>
  <c r="H2864" i="6" s="1"/>
  <c r="B2840" i="6"/>
  <c r="H2840" i="6" s="1" a="1"/>
  <c r="H2840" i="6" s="1"/>
  <c r="B4040" i="6"/>
  <c r="B3848" i="6"/>
  <c r="B3752" i="6"/>
  <c r="B3656" i="6"/>
  <c r="B3560" i="6"/>
  <c r="B3464" i="6"/>
  <c r="B3272" i="6"/>
  <c r="H3272" i="6" s="1" a="1"/>
  <c r="H3272" i="6" s="1"/>
  <c r="B3224" i="6"/>
  <c r="H3224" i="6" s="1" a="1"/>
  <c r="H3224" i="6" s="1"/>
  <c r="B3032" i="6"/>
  <c r="B2720" i="6"/>
  <c r="H2720" i="6" s="1" a="1"/>
  <c r="H2720" i="6" s="1"/>
  <c r="B2696" i="6"/>
  <c r="H2696" i="6" s="1" a="1"/>
  <c r="H2696" i="6" s="1"/>
  <c r="B2648" i="6"/>
  <c r="H2648" i="6" s="1" a="1"/>
  <c r="H2648" i="6" s="1"/>
  <c r="I2648" i="6" s="1"/>
  <c r="J2648" i="6" s="1"/>
  <c r="B2528" i="6"/>
  <c r="H2528" i="6" s="1" a="1"/>
  <c r="H2528" i="6" s="1"/>
  <c r="B2504" i="6"/>
  <c r="H2504" i="6" s="1" a="1"/>
  <c r="H2504" i="6" s="1"/>
  <c r="B2480" i="6"/>
  <c r="B2360" i="6"/>
  <c r="B2144" i="6"/>
  <c r="H2144" i="6" s="1" a="1"/>
  <c r="H2144" i="6" s="1"/>
  <c r="I2144" i="6" s="1"/>
  <c r="J2144" i="6" s="1"/>
  <c r="B2072" i="6"/>
  <c r="B1976" i="6"/>
  <c r="B1880" i="6"/>
  <c r="B1832" i="6"/>
  <c r="H1832" i="6" s="1" a="1"/>
  <c r="H1832" i="6" s="1"/>
  <c r="B1736" i="6"/>
  <c r="H1736" i="6" s="1" a="1"/>
  <c r="H1736" i="6" s="1"/>
  <c r="B1640" i="6"/>
  <c r="B1616" i="6"/>
  <c r="B1544" i="6"/>
  <c r="H1544" i="6" s="1" a="1"/>
  <c r="H1544" i="6" s="1"/>
  <c r="B1448" i="6"/>
  <c r="H1448" i="6" s="1" a="1"/>
  <c r="H1448" i="6" s="1"/>
  <c r="I1448" i="6" s="1"/>
  <c r="J1448" i="6" s="1"/>
  <c r="B3200" i="6"/>
  <c r="H3200" i="6" s="1" a="1"/>
  <c r="H3200" i="6" s="1"/>
  <c r="B3056" i="6"/>
  <c r="B2744" i="6"/>
  <c r="H2744" i="6" s="1" a="1"/>
  <c r="H2744" i="6" s="1"/>
  <c r="B2456" i="6"/>
  <c r="B2336" i="6"/>
  <c r="B2048" i="6"/>
  <c r="B1952" i="6"/>
  <c r="B1808" i="6"/>
  <c r="H1808" i="6" s="1" a="1"/>
  <c r="H1808" i="6" s="1"/>
  <c r="B1712" i="6"/>
  <c r="H1712" i="6" s="1" a="1"/>
  <c r="H1712" i="6" s="1"/>
  <c r="B1424" i="6"/>
  <c r="H1424" i="6" s="1" a="1"/>
  <c r="H1424" i="6" s="1"/>
  <c r="B3320" i="6"/>
  <c r="B2960" i="6"/>
  <c r="B2624" i="6"/>
  <c r="H2624" i="6" s="1" a="1"/>
  <c r="H2624" i="6" s="1"/>
  <c r="B2552" i="6"/>
  <c r="H2552" i="6" s="1" a="1"/>
  <c r="H2552" i="6" s="1"/>
  <c r="B2432" i="6"/>
  <c r="B2312" i="6"/>
  <c r="H2312" i="6" s="1" a="1"/>
  <c r="H2312" i="6" s="1"/>
  <c r="B2288" i="6"/>
  <c r="H2288" i="6" s="1" a="1"/>
  <c r="H2288" i="6" s="1"/>
  <c r="B2264" i="6"/>
  <c r="H2264" i="6" s="1" a="1"/>
  <c r="H2264" i="6" s="1"/>
  <c r="B2240" i="6"/>
  <c r="H2240" i="6" s="1" a="1"/>
  <c r="H2240" i="6" s="1"/>
  <c r="B2216" i="6"/>
  <c r="H2216" i="6" s="1" a="1"/>
  <c r="H2216" i="6" s="1"/>
  <c r="B2192" i="6"/>
  <c r="H2192" i="6" s="1" a="1"/>
  <c r="H2192" i="6" s="1"/>
  <c r="B2168" i="6"/>
  <c r="H2168" i="6" s="1" a="1"/>
  <c r="H2168" i="6" s="1"/>
  <c r="B2120" i="6"/>
  <c r="B2024" i="6"/>
  <c r="B1928" i="6"/>
  <c r="B1856" i="6"/>
  <c r="B1784" i="6"/>
  <c r="H1784" i="6" s="1" a="1"/>
  <c r="H1784" i="6" s="1"/>
  <c r="B1688" i="6"/>
  <c r="H1688" i="6" s="1" a="1"/>
  <c r="H1688" i="6" s="1"/>
  <c r="B1664" i="6"/>
  <c r="H1664" i="6" s="1" a="1"/>
  <c r="H1664" i="6" s="1"/>
  <c r="B1568" i="6"/>
  <c r="B1496" i="6"/>
  <c r="B1472" i="6"/>
  <c r="B3248" i="6"/>
  <c r="H3248" i="6" s="1" a="1"/>
  <c r="H3248" i="6" s="1"/>
  <c r="B2888" i="6"/>
  <c r="B2816" i="6"/>
  <c r="B2576" i="6"/>
  <c r="H2576" i="6" s="1" a="1"/>
  <c r="H2576" i="6" s="1"/>
  <c r="B2408" i="6"/>
  <c r="B2384" i="6"/>
  <c r="H2384" i="6" s="1" a="1"/>
  <c r="H2384" i="6" s="1"/>
  <c r="B2096" i="6"/>
  <c r="B2000" i="6"/>
  <c r="B1904" i="6"/>
  <c r="B1760" i="6"/>
  <c r="H1760" i="6" s="1" a="1"/>
  <c r="H1760" i="6" s="1"/>
  <c r="B1592" i="6"/>
  <c r="B1520" i="6"/>
  <c r="H1520" i="6" s="1" a="1"/>
  <c r="H1520" i="6" s="1"/>
  <c r="B1376" i="6"/>
  <c r="B1280" i="6"/>
  <c r="B1256" i="6"/>
  <c r="B1160" i="6"/>
  <c r="B1088" i="6"/>
  <c r="B968" i="6"/>
  <c r="B728" i="6"/>
  <c r="B704" i="6"/>
  <c r="B680" i="6"/>
  <c r="B584" i="6"/>
  <c r="H584" i="6" s="1" a="1"/>
  <c r="H584" i="6" s="1"/>
  <c r="I584" i="6" s="1"/>
  <c r="J584" i="6" s="1"/>
  <c r="B536" i="6"/>
  <c r="H536" i="6" s="1" a="1"/>
  <c r="H536" i="6" s="1"/>
  <c r="B512" i="6"/>
  <c r="H512" i="6" s="1" a="1"/>
  <c r="H512" i="6" s="1"/>
  <c r="I512" i="6" s="1"/>
  <c r="J512" i="6" s="1"/>
  <c r="B464" i="6"/>
  <c r="H464" i="6" s="1" a="1"/>
  <c r="H464" i="6" s="1"/>
  <c r="B440" i="6"/>
  <c r="B416" i="6"/>
  <c r="B320" i="6"/>
  <c r="B80" i="6"/>
  <c r="H80" i="6" s="1" a="1"/>
  <c r="H80" i="6" s="1"/>
  <c r="B296" i="6"/>
  <c r="B272" i="6"/>
  <c r="B200" i="6"/>
  <c r="B176" i="6"/>
  <c r="H176" i="6" s="1" a="1"/>
  <c r="H176" i="6" s="1"/>
  <c r="B152" i="6"/>
  <c r="B1232" i="6"/>
  <c r="B1136" i="6"/>
  <c r="B1064" i="6"/>
  <c r="B944" i="6"/>
  <c r="B920" i="6"/>
  <c r="B824" i="6"/>
  <c r="H824" i="6" s="1" a="1"/>
  <c r="H824" i="6" s="1"/>
  <c r="B800" i="6"/>
  <c r="H800" i="6" s="1" a="1"/>
  <c r="H800" i="6" s="1"/>
  <c r="B752" i="6"/>
  <c r="H752" i="6" s="1" a="1"/>
  <c r="H752" i="6" s="1"/>
  <c r="B560" i="6"/>
  <c r="H560" i="6" s="1" a="1"/>
  <c r="H560" i="6" s="1"/>
  <c r="I560" i="6" s="1"/>
  <c r="J560" i="6" s="1"/>
  <c r="B368" i="6"/>
  <c r="B1352" i="6"/>
  <c r="B1328" i="6"/>
  <c r="B1208" i="6"/>
  <c r="B848" i="6"/>
  <c r="B776" i="6"/>
  <c r="H776" i="6" s="1" a="1"/>
  <c r="H776" i="6" s="1"/>
  <c r="I776" i="6" s="1"/>
  <c r="J776" i="6" s="1"/>
  <c r="B632" i="6"/>
  <c r="H632" i="6" s="1" a="1"/>
  <c r="H632" i="6" s="1"/>
  <c r="B608" i="6"/>
  <c r="H608" i="6" s="1" a="1"/>
  <c r="H608" i="6" s="1"/>
  <c r="B488" i="6"/>
  <c r="H488" i="6" s="1" a="1"/>
  <c r="H488" i="6" s="1"/>
  <c r="B392" i="6"/>
  <c r="H392" i="6" s="1" a="1"/>
  <c r="H392" i="6" s="1"/>
  <c r="B344" i="6"/>
  <c r="B128" i="6"/>
  <c r="H128" i="6" s="1" a="1"/>
  <c r="H128" i="6" s="1"/>
  <c r="I128" i="6" s="1"/>
  <c r="J128" i="6" s="1"/>
  <c r="B104" i="6"/>
  <c r="B248" i="6"/>
  <c r="H248" i="6" s="1" a="1"/>
  <c r="H248" i="6" s="1"/>
  <c r="B224" i="6"/>
  <c r="H224" i="6" s="1" a="1"/>
  <c r="H224" i="6" s="1"/>
  <c r="B1400" i="6"/>
  <c r="H1400" i="6" s="1" a="1"/>
  <c r="H1400" i="6" s="1"/>
  <c r="B1304" i="6"/>
  <c r="B1184" i="6"/>
  <c r="B1112" i="6"/>
  <c r="B1040" i="6"/>
  <c r="B1016" i="6"/>
  <c r="B992" i="6"/>
  <c r="B896" i="6"/>
  <c r="B872" i="6"/>
  <c r="B656" i="6"/>
  <c r="H847" i="6" a="1"/>
  <c r="H847" i="6" s="1"/>
  <c r="H2479" i="6" a="1"/>
  <c r="H2479" i="6" s="1"/>
  <c r="H2095" i="6" a="1"/>
  <c r="H2095" i="6" s="1"/>
  <c r="I2095" i="6" s="1"/>
  <c r="J2095" i="6" s="1"/>
  <c r="H3055" i="6" a="1"/>
  <c r="H3055" i="6" s="1"/>
  <c r="I3055" i="6" s="1"/>
  <c r="J3055" i="6" s="1"/>
  <c r="H1927" i="6" a="1"/>
  <c r="H1927" i="6" s="1"/>
  <c r="H2359" i="6" a="1"/>
  <c r="H2359" i="6" s="1"/>
  <c r="H3271" i="6" a="1"/>
  <c r="H3271" i="6" s="1"/>
  <c r="H2743" i="6" a="1"/>
  <c r="H2743" i="6" s="1"/>
  <c r="I2743" i="6" s="1"/>
  <c r="J2743" i="6" s="1"/>
  <c r="H4015" i="6" a="1"/>
  <c r="H4015" i="6" s="1"/>
  <c r="I4015" i="6" s="1"/>
  <c r="J4015" i="6" s="1"/>
  <c r="H3607" i="6" a="1"/>
  <c r="H3607" i="6" s="1"/>
  <c r="H4039" i="6" a="1"/>
  <c r="H4039" i="6" s="1"/>
  <c r="H5047" i="6" a="1"/>
  <c r="H5047" i="6" s="1"/>
  <c r="H4207" i="6" a="1"/>
  <c r="H4207" i="6" s="1"/>
  <c r="H4615" i="6" a="1"/>
  <c r="H4615" i="6" s="1"/>
  <c r="H4975" i="6" a="1"/>
  <c r="H4975" i="6" s="1"/>
  <c r="I4975" i="6" s="1"/>
  <c r="J4975" i="6" s="1"/>
  <c r="H4543" i="6" a="1"/>
  <c r="H4543" i="6" s="1"/>
  <c r="I4543" i="6" s="1"/>
  <c r="J4543" i="6" s="1"/>
  <c r="H5839" i="6" a="1"/>
  <c r="H5839" i="6" s="1"/>
  <c r="H6343" i="6" a="1"/>
  <c r="H6343" i="6" s="1"/>
  <c r="I6343" i="6" s="1"/>
  <c r="J6343" i="6" s="1"/>
  <c r="H6247" i="6" a="1"/>
  <c r="H6247" i="6" s="1"/>
  <c r="H6439" i="6" a="1"/>
  <c r="H6439" i="6" s="1"/>
  <c r="I6439" i="6" s="1"/>
  <c r="J6439" i="6" s="1"/>
  <c r="H6535" i="6" a="1"/>
  <c r="H6535" i="6" s="1"/>
  <c r="H414" i="6" a="1"/>
  <c r="H414" i="6" s="1"/>
  <c r="I414" i="6" s="1"/>
  <c r="J414" i="6" s="1"/>
  <c r="H222" i="6" a="1"/>
  <c r="H222" i="6" s="1"/>
  <c r="I222" i="6" s="1"/>
  <c r="J222" i="6" s="1"/>
  <c r="H390" i="6" a="1"/>
  <c r="H390" i="6" s="1"/>
  <c r="I390" i="6" s="1"/>
  <c r="J390" i="6" s="1"/>
  <c r="H990" i="6" a="1"/>
  <c r="H990" i="6" s="1"/>
  <c r="I990" i="6" s="1"/>
  <c r="J990" i="6" s="1"/>
  <c r="H318" i="6" a="1"/>
  <c r="H318" i="6" s="1"/>
  <c r="I318" i="6" s="1"/>
  <c r="J318" i="6" s="1"/>
  <c r="H630" i="6" a="1"/>
  <c r="H630" i="6" s="1"/>
  <c r="I630" i="6" s="1"/>
  <c r="J630" i="6" s="1"/>
  <c r="H2526" i="6" a="1"/>
  <c r="H2526" i="6" s="1"/>
  <c r="I2526" i="6" s="1"/>
  <c r="J2526" i="6" s="1"/>
  <c r="H2454" i="6" a="1"/>
  <c r="H2454" i="6" s="1"/>
  <c r="I2454" i="6" s="1"/>
  <c r="J2454" i="6" s="1"/>
  <c r="H1566" i="6" a="1"/>
  <c r="H1566" i="6" s="1"/>
  <c r="I1566" i="6" s="1"/>
  <c r="J1566" i="6" s="1"/>
  <c r="H2382" i="6" a="1"/>
  <c r="H2382" i="6" s="1"/>
  <c r="I2382" i="6" s="1"/>
  <c r="J2382" i="6" s="1"/>
  <c r="H3126" i="6" a="1"/>
  <c r="H3126" i="6" s="1"/>
  <c r="I3126" i="6" s="1"/>
  <c r="J3126" i="6" s="1"/>
  <c r="H3270" i="6" a="1"/>
  <c r="H3270" i="6" s="1"/>
  <c r="I3270" i="6" s="1"/>
  <c r="J3270" i="6" s="1"/>
  <c r="H3414" i="6" a="1"/>
  <c r="H3414" i="6" s="1"/>
  <c r="I3414" i="6" s="1"/>
  <c r="J3414" i="6" s="1"/>
  <c r="H3102" i="6" a="1"/>
  <c r="H3102" i="6" s="1"/>
  <c r="I3102" i="6" s="1"/>
  <c r="J3102" i="6" s="1"/>
  <c r="H2574" i="6" a="1"/>
  <c r="H2574" i="6" s="1"/>
  <c r="I2574" i="6" s="1"/>
  <c r="J2574" i="6" s="1"/>
  <c r="H2886" i="6" a="1"/>
  <c r="H2886" i="6" s="1"/>
  <c r="I2886" i="6" s="1"/>
  <c r="J2886" i="6" s="1"/>
  <c r="H5286" i="6" a="1"/>
  <c r="H5286" i="6" s="1"/>
  <c r="I5286" i="6" s="1"/>
  <c r="J5286" i="6" s="1"/>
  <c r="H5742" i="6" a="1"/>
  <c r="H5742" i="6" s="1"/>
  <c r="I5742" i="6" s="1"/>
  <c r="J5742" i="6" s="1"/>
  <c r="H6294" i="6" a="1"/>
  <c r="H6294" i="6" s="1"/>
  <c r="I6294" i="6" s="1"/>
  <c r="J6294" i="6" s="1"/>
  <c r="H6126" i="6" a="1"/>
  <c r="H6126" i="6" s="1"/>
  <c r="I6126" i="6" s="1"/>
  <c r="J6126" i="6" s="1"/>
  <c r="H6174" i="6" a="1"/>
  <c r="H6174" i="6" s="1"/>
  <c r="I6174" i="6" s="1"/>
  <c r="J6174" i="6" s="1"/>
  <c r="H6582" i="6" a="1"/>
  <c r="H6582" i="6" s="1"/>
  <c r="I6582" i="6" s="1"/>
  <c r="J6582" i="6" s="1"/>
  <c r="H6774" i="6" a="1"/>
  <c r="H6774" i="6" s="1"/>
  <c r="I6774" i="6" s="1"/>
  <c r="J6774" i="6" s="1"/>
  <c r="H6750" i="6" a="1"/>
  <c r="H6750" i="6" s="1"/>
  <c r="I6750" i="6" s="1"/>
  <c r="J6750" i="6" s="1"/>
  <c r="H6822" i="6" a="1"/>
  <c r="H6822" i="6" s="1"/>
  <c r="I6822" i="6" s="1"/>
  <c r="J6822" i="6" s="1"/>
  <c r="H6966" i="6" a="1"/>
  <c r="H6966" i="6" s="1"/>
  <c r="I6966" i="6" s="1"/>
  <c r="J6966" i="6" s="1"/>
  <c r="H7158" i="6" a="1"/>
  <c r="H7158" i="6" s="1"/>
  <c r="I7158" i="6" s="1"/>
  <c r="J7158" i="6" s="1"/>
  <c r="H7350" i="6" a="1"/>
  <c r="H7350" i="6" s="1"/>
  <c r="I7350" i="6" s="1"/>
  <c r="J7350" i="6" s="1"/>
  <c r="H6990" i="6" a="1"/>
  <c r="H6990" i="6" s="1"/>
  <c r="I6990" i="6" s="1"/>
  <c r="J6990" i="6" s="1"/>
  <c r="H7182" i="6" a="1"/>
  <c r="H7182" i="6" s="1"/>
  <c r="I7182" i="6" s="1"/>
  <c r="J7182" i="6" s="1"/>
  <c r="H7374" i="6" a="1"/>
  <c r="H7374" i="6" s="1"/>
  <c r="I7374" i="6" s="1"/>
  <c r="J7374" i="6" s="1"/>
  <c r="H7398" i="6" a="1"/>
  <c r="H7398" i="6" s="1"/>
  <c r="I7398" i="6" s="1"/>
  <c r="J7398" i="6" s="1"/>
  <c r="H7494" i="6" a="1"/>
  <c r="H7494" i="6" s="1"/>
  <c r="I7494" i="6" s="1"/>
  <c r="J7494" i="6" s="1"/>
  <c r="H2191" i="6" a="1"/>
  <c r="H2191" i="6" s="1"/>
  <c r="I2191" i="6" s="1"/>
  <c r="J2191" i="6" s="1"/>
  <c r="H1855" i="6" a="1"/>
  <c r="H1855" i="6" s="1"/>
  <c r="H2167" i="6" a="1"/>
  <c r="H2167" i="6" s="1"/>
  <c r="H2455" i="6" a="1"/>
  <c r="H2455" i="6" s="1"/>
  <c r="H1519" i="6" a="1"/>
  <c r="H1519" i="6" s="1"/>
  <c r="H3535" i="6" a="1"/>
  <c r="H3535" i="6" s="1"/>
  <c r="H3919" i="6" a="1"/>
  <c r="H3919" i="6" s="1"/>
  <c r="I3919" i="6" s="1"/>
  <c r="J3919" i="6" s="1"/>
  <c r="H3943" i="6" a="1"/>
  <c r="H3943" i="6" s="1"/>
  <c r="I3943" i="6" s="1"/>
  <c r="J3943" i="6" s="1"/>
  <c r="H2791" i="6" a="1"/>
  <c r="H2791" i="6" s="1"/>
  <c r="I2791" i="6" s="1"/>
  <c r="J2791" i="6" s="1"/>
  <c r="H3583" i="6" a="1"/>
  <c r="H3583" i="6" s="1"/>
  <c r="I3583" i="6" s="1"/>
  <c r="J3583" i="6" s="1"/>
  <c r="H2695" i="6" a="1"/>
  <c r="H2695" i="6" s="1"/>
  <c r="I2695" i="6" s="1"/>
  <c r="J2695" i="6" s="1"/>
  <c r="H3703" i="6" a="1"/>
  <c r="H3703" i="6" s="1"/>
  <c r="I3703" i="6" s="1"/>
  <c r="J3703" i="6" s="1"/>
  <c r="H3871" i="6" a="1"/>
  <c r="H3871" i="6" s="1"/>
  <c r="H4735" i="6" a="1"/>
  <c r="H4735" i="6" s="1"/>
  <c r="H3895" i="6" a="1"/>
  <c r="H3895" i="6" s="1"/>
  <c r="H4375" i="6" a="1"/>
  <c r="H4375" i="6" s="1"/>
  <c r="I4375" i="6" s="1"/>
  <c r="J4375" i="6" s="1"/>
  <c r="H4855" i="6" a="1"/>
  <c r="H4855" i="6" s="1"/>
  <c r="H4303" i="6" a="1"/>
  <c r="H4303" i="6" s="1"/>
  <c r="H4663" i="6" a="1"/>
  <c r="H4663" i="6" s="1"/>
  <c r="I4663" i="6" s="1"/>
  <c r="J4663" i="6" s="1"/>
  <c r="H5071" i="6" a="1"/>
  <c r="H5071" i="6" s="1"/>
  <c r="I5071" i="6" s="1"/>
  <c r="J5071" i="6" s="1"/>
  <c r="H4327" i="6" a="1"/>
  <c r="H4327" i="6" s="1"/>
  <c r="H4807" i="6" a="1"/>
  <c r="H4807" i="6" s="1"/>
  <c r="H4999" i="6" a="1"/>
  <c r="H4999" i="6" s="1"/>
  <c r="H7615" i="6" a="1"/>
  <c r="H7615" i="6" s="1"/>
  <c r="H7639" i="6" a="1"/>
  <c r="H7639" i="6" s="1"/>
  <c r="H8383" i="6" a="1"/>
  <c r="H8383" i="6" s="1"/>
  <c r="H726" i="6" a="1"/>
  <c r="H726" i="6" s="1"/>
  <c r="I726" i="6" s="1"/>
  <c r="J726" i="6" s="1"/>
  <c r="H438" i="6" a="1"/>
  <c r="H438" i="6" s="1"/>
  <c r="I438" i="6" s="1"/>
  <c r="J438" i="6" s="1"/>
  <c r="H3078" i="6" a="1"/>
  <c r="H3078" i="6" s="1"/>
  <c r="I3078" i="6" s="1"/>
  <c r="J3078" i="6" s="1"/>
  <c r="H3174" i="6" a="1"/>
  <c r="H3174" i="6" s="1"/>
  <c r="I3174" i="6" s="1"/>
  <c r="J3174" i="6" s="1"/>
  <c r="H5334" i="6" a="1"/>
  <c r="H5334" i="6" s="1"/>
  <c r="I5334" i="6" s="1"/>
  <c r="J5334" i="6" s="1"/>
  <c r="H6222" i="6" a="1"/>
  <c r="H6222" i="6" s="1"/>
  <c r="I6222" i="6" s="1"/>
  <c r="J6222" i="6" s="1"/>
  <c r="H6606" i="6" a="1"/>
  <c r="H6606" i="6" s="1"/>
  <c r="I6606" i="6" s="1"/>
  <c r="J6606" i="6" s="1"/>
  <c r="H7014" i="6" a="1"/>
  <c r="H7014" i="6" s="1"/>
  <c r="I7014" i="6" s="1"/>
  <c r="J7014" i="6" s="1"/>
  <c r="H7470" i="6" a="1"/>
  <c r="H7470" i="6" s="1"/>
  <c r="I7470" i="6" s="1"/>
  <c r="J7470" i="6" s="1"/>
  <c r="H7038" i="6" a="1"/>
  <c r="H7038" i="6" s="1"/>
  <c r="I7038" i="6" s="1"/>
  <c r="J7038" i="6" s="1"/>
  <c r="H7230" i="6" a="1"/>
  <c r="H7230" i="6" s="1"/>
  <c r="I7230" i="6" s="1"/>
  <c r="J7230" i="6" s="1"/>
  <c r="H7566" i="6" a="1"/>
  <c r="H7566" i="6" s="1"/>
  <c r="I7566" i="6" s="1"/>
  <c r="J7566" i="6" s="1"/>
  <c r="H7518" i="6" a="1"/>
  <c r="H7518" i="6" s="1"/>
  <c r="I7518" i="6" s="1"/>
  <c r="J7518" i="6" s="1"/>
  <c r="H8166" i="6" a="1"/>
  <c r="H8166" i="6" s="1"/>
  <c r="I8166" i="6" s="1"/>
  <c r="J8166" i="6" s="1"/>
  <c r="H415" i="6" a="1"/>
  <c r="H415" i="6" s="1"/>
  <c r="H463" i="6" a="1"/>
  <c r="H463" i="6" s="1"/>
  <c r="G7782" i="6"/>
  <c r="G7542" i="6"/>
  <c r="G7398" i="6"/>
  <c r="G7638" i="6"/>
  <c r="G7134" i="6"/>
  <c r="G6582" i="6"/>
  <c r="G6822" i="6"/>
  <c r="G6630" i="6"/>
  <c r="G6246" i="6"/>
  <c r="G6222" i="6"/>
  <c r="G5382" i="6"/>
  <c r="G5286" i="6"/>
  <c r="G5982" i="6"/>
  <c r="G5310" i="6"/>
  <c r="G4398" i="6"/>
  <c r="G4830" i="6"/>
  <c r="G3078" i="6"/>
  <c r="G3582" i="6"/>
  <c r="G3654" i="6"/>
  <c r="G2262" i="6"/>
  <c r="G1662" i="6"/>
  <c r="G1830" i="6"/>
  <c r="G2358" i="6"/>
  <c r="G1566" i="6"/>
  <c r="G2094" i="6"/>
  <c r="G1494" i="6"/>
  <c r="G942" i="6"/>
  <c r="G294" i="6"/>
  <c r="G1182" i="6"/>
  <c r="G558" i="6"/>
  <c r="G918" i="6"/>
  <c r="G270" i="6"/>
  <c r="H79" i="6" a="1"/>
  <c r="H79" i="6" s="1"/>
  <c r="H2215" i="6" a="1"/>
  <c r="H2215" i="6" s="1"/>
  <c r="H2527" i="6" a="1"/>
  <c r="H2527" i="6" s="1"/>
  <c r="H1903" i="6" a="1"/>
  <c r="H1903" i="6" s="1"/>
  <c r="H4063" i="6" a="1"/>
  <c r="H4063" i="6" s="1"/>
  <c r="H3559" i="6" a="1"/>
  <c r="H3559" i="6" s="1"/>
  <c r="I3559" i="6" s="1"/>
  <c r="J3559" i="6" s="1"/>
  <c r="H2575" i="6" a="1"/>
  <c r="H2575" i="6" s="1"/>
  <c r="H2815" i="6" a="1"/>
  <c r="H2815" i="6" s="1"/>
  <c r="I3391" i="6"/>
  <c r="J3391" i="6" s="1"/>
  <c r="H3679" i="6" a="1"/>
  <c r="H3679" i="6" s="1"/>
  <c r="H3439" i="6" a="1"/>
  <c r="H3439" i="6" s="1"/>
  <c r="I3439" i="6" s="1"/>
  <c r="J3439" i="6" s="1"/>
  <c r="H3799" i="6" a="1"/>
  <c r="H3799" i="6" s="1"/>
  <c r="H4591" i="6" a="1"/>
  <c r="H4591" i="6" s="1"/>
  <c r="H4903" i="6" a="1"/>
  <c r="H4903" i="6" s="1"/>
  <c r="H4711" i="6" a="1"/>
  <c r="H4711" i="6" s="1"/>
  <c r="H6223" i="6" a="1"/>
  <c r="H6223" i="6" s="1"/>
  <c r="H6319" i="6" a="1"/>
  <c r="H6319" i="6" s="1"/>
  <c r="H6511" i="6" a="1"/>
  <c r="H6511" i="6" s="1"/>
  <c r="H8407" i="6" a="1"/>
  <c r="H8407" i="6" s="1"/>
  <c r="H750" i="6" a="1"/>
  <c r="H750" i="6" s="1"/>
  <c r="I750" i="6" s="1"/>
  <c r="J750" i="6" s="1"/>
  <c r="H126" i="6" a="1"/>
  <c r="H126" i="6" s="1"/>
  <c r="I126" i="6" s="1"/>
  <c r="J126" i="6" s="1"/>
  <c r="H966" i="6" a="1"/>
  <c r="H966" i="6" s="1"/>
  <c r="I966" i="6" s="1"/>
  <c r="J966" i="6" s="1"/>
  <c r="H846" i="6" a="1"/>
  <c r="H846" i="6" s="1"/>
  <c r="I846" i="6" s="1"/>
  <c r="J846" i="6" s="1"/>
  <c r="H1038" i="6" a="1"/>
  <c r="H1038" i="6" s="1"/>
  <c r="I1038" i="6" s="1"/>
  <c r="J1038" i="6" s="1"/>
  <c r="H174" i="6" a="1"/>
  <c r="H174" i="6" s="1"/>
  <c r="I174" i="6" s="1"/>
  <c r="J174" i="6" s="1"/>
  <c r="H774" i="6" a="1"/>
  <c r="H774" i="6" s="1"/>
  <c r="I774" i="6" s="1"/>
  <c r="J774" i="6" s="1"/>
  <c r="H2478" i="6" a="1"/>
  <c r="H2478" i="6" s="1"/>
  <c r="I2478" i="6" s="1"/>
  <c r="J2478" i="6" s="1"/>
  <c r="H2430" i="6" a="1"/>
  <c r="H2430" i="6" s="1"/>
  <c r="I2430" i="6" s="1"/>
  <c r="J2430" i="6" s="1"/>
  <c r="H1710" i="6" a="1"/>
  <c r="H1710" i="6" s="1"/>
  <c r="I1710" i="6" s="1"/>
  <c r="J1710" i="6" s="1"/>
  <c r="H2814" i="6" a="1"/>
  <c r="H2814" i="6" s="1"/>
  <c r="I2814" i="6" s="1"/>
  <c r="J2814" i="6" s="1"/>
  <c r="H3150" i="6" a="1"/>
  <c r="H3150" i="6" s="1"/>
  <c r="I3150" i="6" s="1"/>
  <c r="J3150" i="6" s="1"/>
  <c r="H5718" i="6" a="1"/>
  <c r="H5718" i="6" s="1"/>
  <c r="I5718" i="6" s="1"/>
  <c r="J5718" i="6" s="1"/>
  <c r="H5430" i="6" a="1"/>
  <c r="H5430" i="6" s="1"/>
  <c r="I5430" i="6" s="1"/>
  <c r="J5430" i="6" s="1"/>
  <c r="H5814" i="6" a="1"/>
  <c r="H5814" i="6" s="1"/>
  <c r="I5814" i="6" s="1"/>
  <c r="J5814" i="6" s="1"/>
  <c r="H6198" i="6" a="1"/>
  <c r="H6198" i="6" s="1"/>
  <c r="I6198" i="6" s="1"/>
  <c r="J6198" i="6" s="1"/>
  <c r="H6030" i="6" a="1"/>
  <c r="H6030" i="6" s="1"/>
  <c r="I6030" i="6" s="1"/>
  <c r="J6030" i="6" s="1"/>
  <c r="H6078" i="6" a="1"/>
  <c r="H6078" i="6" s="1"/>
  <c r="I6078" i="6" s="1"/>
  <c r="J6078" i="6" s="1"/>
  <c r="H6390" i="6" a="1"/>
  <c r="H6390" i="6" s="1"/>
  <c r="I6390" i="6" s="1"/>
  <c r="J6390" i="6" s="1"/>
  <c r="H6678" i="6" a="1"/>
  <c r="H6678" i="6" s="1"/>
  <c r="I6678" i="6" s="1"/>
  <c r="J6678" i="6" s="1"/>
  <c r="H6870" i="6" a="1"/>
  <c r="H6870" i="6" s="1"/>
  <c r="I6870" i="6" s="1"/>
  <c r="J6870" i="6" s="1"/>
  <c r="H6702" i="6" a="1"/>
  <c r="H6702" i="6" s="1"/>
  <c r="I6702" i="6" s="1"/>
  <c r="J6702" i="6" s="1"/>
  <c r="H6630" i="6" a="1"/>
  <c r="H6630" i="6" s="1"/>
  <c r="I6630" i="6" s="1"/>
  <c r="J6630" i="6" s="1"/>
  <c r="H7062" i="6" a="1"/>
  <c r="H7062" i="6" s="1"/>
  <c r="I7062" i="6" s="1"/>
  <c r="J7062" i="6" s="1"/>
  <c r="H7254" i="6" a="1"/>
  <c r="H7254" i="6" s="1"/>
  <c r="I7254" i="6" s="1"/>
  <c r="J7254" i="6" s="1"/>
  <c r="H7542" i="6" a="1"/>
  <c r="H7542" i="6" s="1"/>
  <c r="I7542" i="6" s="1"/>
  <c r="J7542" i="6" s="1"/>
  <c r="H8238" i="6" a="1"/>
  <c r="H8238" i="6" s="1"/>
  <c r="I8238" i="6" s="1"/>
  <c r="J8238" i="6" s="1"/>
  <c r="H8022" i="6" a="1"/>
  <c r="H8022" i="6" s="1"/>
  <c r="I8022" i="6" s="1"/>
  <c r="J8022" i="6" s="1"/>
  <c r="H8358" i="6" a="1"/>
  <c r="H8358" i="6" s="1"/>
  <c r="I8358" i="6" s="1"/>
  <c r="J8358" i="6" s="1"/>
  <c r="B56" i="6"/>
  <c r="H56" i="6" s="1" a="1"/>
  <c r="H56" i="6" s="1"/>
  <c r="F6" i="5"/>
  <c r="I6" i="5" s="1"/>
  <c r="E32" i="5"/>
  <c r="G32" i="5"/>
  <c r="M32" i="5"/>
  <c r="N32" i="5" s="1"/>
  <c r="O33" i="5" s="1"/>
  <c r="I31" i="6"/>
  <c r="J31" i="6" s="1"/>
  <c r="H7" i="5"/>
  <c r="C9" i="5"/>
  <c r="D9" i="5" s="1"/>
  <c r="B11" i="5"/>
  <c r="C10" i="5" s="1"/>
  <c r="D10" i="5" s="1"/>
  <c r="B34" i="5"/>
  <c r="D34" i="5" s="1"/>
  <c r="B8" i="6"/>
  <c r="H8" i="6" s="1"/>
  <c r="E8" i="5"/>
  <c r="B32" i="6"/>
  <c r="H32" i="6" s="1" a="1"/>
  <c r="H32" i="6" s="1"/>
  <c r="M8" i="5"/>
  <c r="G8" i="5"/>
  <c r="I5816" i="6" l="1"/>
  <c r="J5816" i="6" s="1"/>
  <c r="I56" i="6"/>
  <c r="J56" i="6" s="1"/>
  <c r="G2766" i="6"/>
  <c r="G7110" i="6"/>
  <c r="I536" i="6"/>
  <c r="J536" i="6" s="1"/>
  <c r="I4879" i="6"/>
  <c r="J4879" i="6" s="1"/>
  <c r="I3535" i="6"/>
  <c r="J3535" i="6" s="1"/>
  <c r="I6511" i="6"/>
  <c r="J6511" i="6" s="1"/>
  <c r="I4615" i="6"/>
  <c r="J4615" i="6" s="1"/>
  <c r="I7784" i="6"/>
  <c r="J7784" i="6" s="1"/>
  <c r="I7903" i="6"/>
  <c r="J7903" i="6" s="1"/>
  <c r="I3176" i="6"/>
  <c r="J3176" i="6" s="1"/>
  <c r="I5336" i="6"/>
  <c r="J5336" i="6" s="1"/>
  <c r="I7064" i="6"/>
  <c r="J7064" i="6" s="1"/>
  <c r="I8264" i="6"/>
  <c r="J8264" i="6" s="1"/>
  <c r="I7088" i="6"/>
  <c r="J7088" i="6" s="1"/>
  <c r="I4783" i="6"/>
  <c r="J4783" i="6" s="1"/>
  <c r="G33" i="5"/>
  <c r="H33" i="5" s="1"/>
  <c r="I4807" i="6"/>
  <c r="J4807" i="6" s="1"/>
  <c r="I5216" i="6"/>
  <c r="J5216" i="6" s="1"/>
  <c r="I1664" i="6"/>
  <c r="J1664" i="6" s="1"/>
  <c r="I4303" i="6"/>
  <c r="J4303" i="6" s="1"/>
  <c r="I752" i="6"/>
  <c r="J752" i="6" s="1"/>
  <c r="I4424" i="6"/>
  <c r="J4424" i="6" s="1"/>
  <c r="I6392" i="6"/>
  <c r="J6392" i="6" s="1"/>
  <c r="I6415" i="6"/>
  <c r="J6415" i="6" s="1"/>
  <c r="I6584" i="6"/>
  <c r="J6584" i="6" s="1"/>
  <c r="I1375" i="6"/>
  <c r="J1375" i="6" s="1"/>
  <c r="I4327" i="6"/>
  <c r="J4327" i="6" s="1"/>
  <c r="G3198" i="6"/>
  <c r="G8142" i="6"/>
  <c r="G3822" i="6"/>
  <c r="I4855" i="6"/>
  <c r="J4855" i="6" s="1"/>
  <c r="I5528" i="6"/>
  <c r="J5528" i="6" s="1"/>
  <c r="I4207" i="6"/>
  <c r="J4207" i="6" s="1"/>
  <c r="I32" i="6"/>
  <c r="J32" i="6" s="1"/>
  <c r="G4518" i="6"/>
  <c r="I6464" i="6"/>
  <c r="J6464" i="6" s="1"/>
  <c r="I1063" i="6"/>
  <c r="J1063" i="6" s="1"/>
  <c r="M33" i="5"/>
  <c r="N33" i="5" s="1"/>
  <c r="O34" i="5" s="1"/>
  <c r="E33" i="5"/>
  <c r="I8168" i="6"/>
  <c r="J8168" i="6" s="1"/>
  <c r="N8" i="5"/>
  <c r="O9" i="5" s="1"/>
  <c r="I3895" i="6"/>
  <c r="J3895" i="6" s="1"/>
  <c r="I3152" i="6"/>
  <c r="J3152" i="6" s="1"/>
  <c r="I4063" i="6"/>
  <c r="J4063" i="6" s="1"/>
  <c r="I4183" i="6"/>
  <c r="J4183" i="6" s="1"/>
  <c r="I5720" i="6"/>
  <c r="J5720" i="6" s="1"/>
  <c r="G3846" i="6"/>
  <c r="G8286" i="6"/>
  <c r="I4591" i="6"/>
  <c r="J4591" i="6" s="1"/>
  <c r="I343" i="6"/>
  <c r="J343" i="6" s="1"/>
  <c r="G4014" i="6"/>
  <c r="G4566" i="6"/>
  <c r="I4735" i="6"/>
  <c r="J4735" i="6" s="1"/>
  <c r="I5768" i="6"/>
  <c r="J5768" i="6" s="1"/>
  <c r="I8216" i="6"/>
  <c r="J8216" i="6" s="1"/>
  <c r="I3607" i="6"/>
  <c r="J3607" i="6" s="1"/>
  <c r="I4903" i="6"/>
  <c r="J4903" i="6" s="1"/>
  <c r="I463" i="6"/>
  <c r="J463" i="6" s="1"/>
  <c r="I3799" i="6"/>
  <c r="J3799" i="6" s="1"/>
  <c r="G390" i="6"/>
  <c r="G5214" i="6"/>
  <c r="I3871" i="6"/>
  <c r="J3871" i="6" s="1"/>
  <c r="I8118" i="6"/>
  <c r="J8118" i="6" s="1"/>
  <c r="I8119" i="6"/>
  <c r="J8119" i="6" s="1"/>
  <c r="I2503" i="6"/>
  <c r="J2503" i="6" s="1"/>
  <c r="I7831" i="6"/>
  <c r="J7831" i="6" s="1"/>
  <c r="I1183" i="6"/>
  <c r="J1183" i="6" s="1"/>
  <c r="I7856" i="6"/>
  <c r="J7856" i="6" s="1"/>
  <c r="I3679" i="6"/>
  <c r="J3679" i="6" s="1"/>
  <c r="I8407" i="6"/>
  <c r="J8407" i="6" s="1"/>
  <c r="I6535" i="6"/>
  <c r="J6535" i="6" s="1"/>
  <c r="I3751" i="6"/>
  <c r="J3751" i="6" s="1"/>
  <c r="I8312" i="6"/>
  <c r="J8312" i="6" s="1"/>
  <c r="I2239" i="6"/>
  <c r="J2239" i="6" s="1"/>
  <c r="I6103" i="6"/>
  <c r="J6103" i="6" s="1"/>
  <c r="I3007" i="6"/>
  <c r="J3007" i="6" s="1"/>
  <c r="I3463" i="6"/>
  <c r="J3463" i="6" s="1"/>
  <c r="I6655" i="6"/>
  <c r="J6655" i="6" s="1"/>
  <c r="I3655" i="6"/>
  <c r="J3655" i="6" s="1"/>
  <c r="I4711" i="6"/>
  <c r="J4711" i="6" s="1"/>
  <c r="I4471" i="6"/>
  <c r="J4471" i="6" s="1"/>
  <c r="I1903" i="6"/>
  <c r="J1903" i="6" s="1"/>
  <c r="I1927" i="6"/>
  <c r="J1927" i="6" s="1"/>
  <c r="I224" i="6"/>
  <c r="J224" i="6" s="1"/>
  <c r="I7928" i="6"/>
  <c r="J7928" i="6" s="1"/>
  <c r="I2215" i="6"/>
  <c r="J2215" i="6" s="1"/>
  <c r="I4999" i="6"/>
  <c r="J4999" i="6" s="1"/>
  <c r="I2167" i="6"/>
  <c r="J2167" i="6" s="1"/>
  <c r="I5264" i="6"/>
  <c r="J5264" i="6" s="1"/>
  <c r="I1855" i="6"/>
  <c r="J1855" i="6" s="1"/>
  <c r="I1447" i="6"/>
  <c r="J1447" i="6" s="1"/>
  <c r="I5839" i="6"/>
  <c r="J5839" i="6" s="1"/>
  <c r="I5312" i="6"/>
  <c r="J5312" i="6" s="1"/>
  <c r="I4639" i="6"/>
  <c r="J4639" i="6" s="1"/>
  <c r="I3847" i="6"/>
  <c r="J3847" i="6" s="1"/>
  <c r="I8360" i="6"/>
  <c r="J8360" i="6" s="1"/>
  <c r="G366" i="6"/>
  <c r="G1614" i="6"/>
  <c r="G5334" i="6"/>
  <c r="G8238" i="6"/>
  <c r="G462" i="6"/>
  <c r="G1278" i="6"/>
  <c r="G1878" i="6"/>
  <c r="G3774" i="6"/>
  <c r="G4902" i="6"/>
  <c r="G5478" i="6"/>
  <c r="G8094" i="6"/>
  <c r="G1134" i="6"/>
  <c r="G510" i="6"/>
  <c r="G3438" i="6"/>
  <c r="G6390" i="6"/>
  <c r="G2142" i="6"/>
  <c r="G1950" i="6"/>
  <c r="G3750" i="6"/>
  <c r="G4038" i="6"/>
  <c r="G4062" i="6"/>
  <c r="G4590" i="6"/>
  <c r="G6294" i="6"/>
  <c r="G7758" i="6"/>
  <c r="G1014" i="6"/>
  <c r="G1638" i="6"/>
  <c r="G2046" i="6"/>
  <c r="G3942" i="6"/>
  <c r="G3270" i="6"/>
  <c r="G4134" i="6"/>
  <c r="G4638" i="6"/>
  <c r="G5454" i="6"/>
  <c r="G6366" i="6"/>
  <c r="G6726" i="6"/>
  <c r="G6774" i="6"/>
  <c r="G7230" i="6"/>
  <c r="G7206" i="6"/>
  <c r="G7614" i="6"/>
  <c r="G8382" i="6"/>
  <c r="G606" i="6"/>
  <c r="G798" i="6"/>
  <c r="G1302" i="6"/>
  <c r="G1806" i="6"/>
  <c r="G1974" i="6"/>
  <c r="G2862" i="6"/>
  <c r="G3318" i="6"/>
  <c r="G4710" i="6"/>
  <c r="G4686" i="6"/>
  <c r="G5694" i="6"/>
  <c r="G6054" i="6"/>
  <c r="G7278" i="6"/>
  <c r="G7830" i="6"/>
  <c r="G8070" i="6"/>
  <c r="G1230" i="6"/>
  <c r="G630" i="6"/>
  <c r="G1062" i="6"/>
  <c r="G822" i="6"/>
  <c r="G246" i="6"/>
  <c r="G534" i="6"/>
  <c r="G1326" i="6"/>
  <c r="G1782" i="6"/>
  <c r="G2574" i="6"/>
  <c r="G1926" i="6"/>
  <c r="G2670" i="6"/>
  <c r="G2790" i="6"/>
  <c r="G2070" i="6"/>
  <c r="G2478" i="6"/>
  <c r="G3366" i="6"/>
  <c r="G3006" i="6"/>
  <c r="G4158" i="6"/>
  <c r="G3510" i="6"/>
  <c r="G2742" i="6"/>
  <c r="G3462" i="6"/>
  <c r="G4182" i="6"/>
  <c r="G5046" i="6"/>
  <c r="G4206" i="6"/>
  <c r="G4758" i="6"/>
  <c r="G4326" i="6"/>
  <c r="G5094" i="6"/>
  <c r="G4734" i="6"/>
  <c r="G5574" i="6"/>
  <c r="G5790" i="6"/>
  <c r="G5550" i="6"/>
  <c r="G5862" i="6"/>
  <c r="G6078" i="6"/>
  <c r="G6150" i="6"/>
  <c r="G6414" i="6"/>
  <c r="G6534" i="6"/>
  <c r="G6894" i="6"/>
  <c r="G7326" i="6"/>
  <c r="R7323" i="6" s="1"/>
  <c r="R311" i="2" s="1"/>
  <c r="G6942" i="6"/>
  <c r="G7302" i="6"/>
  <c r="R7299" i="6" s="1"/>
  <c r="R310" i="2" s="1"/>
  <c r="G7878" i="6"/>
  <c r="G7998" i="6"/>
  <c r="G8334" i="6"/>
  <c r="G8166" i="6"/>
  <c r="G726" i="6"/>
  <c r="G102" i="6"/>
  <c r="G1542" i="6"/>
  <c r="G1758" i="6"/>
  <c r="G3678" i="6"/>
  <c r="G3870" i="6"/>
  <c r="G5262" i="6"/>
  <c r="G5358" i="6"/>
  <c r="G6270" i="6"/>
  <c r="G6678" i="6"/>
  <c r="G7590" i="6"/>
  <c r="G198" i="6"/>
  <c r="G1710" i="6"/>
  <c r="G3174" i="6"/>
  <c r="G3894" i="6"/>
  <c r="G5646" i="6"/>
  <c r="G8406" i="6"/>
  <c r="G1038" i="6"/>
  <c r="G1686" i="6"/>
  <c r="G2622" i="6"/>
  <c r="G2406" i="6"/>
  <c r="G3966" i="6"/>
  <c r="G4950" i="6"/>
  <c r="G4230" i="6"/>
  <c r="G5526" i="6"/>
  <c r="G5742" i="6"/>
  <c r="G6462" i="6"/>
  <c r="G7254" i="6"/>
  <c r="G7974" i="6"/>
  <c r="G54" i="6"/>
  <c r="G1350" i="6"/>
  <c r="G678" i="6"/>
  <c r="G1158" i="6"/>
  <c r="G870" i="6"/>
  <c r="G318" i="6"/>
  <c r="G582" i="6"/>
  <c r="G1374" i="6"/>
  <c r="G1854" i="6"/>
  <c r="G2838" i="6"/>
  <c r="G2022" i="6"/>
  <c r="G1518" i="6"/>
  <c r="G2814" i="6"/>
  <c r="G2190" i="6"/>
  <c r="G2502" i="6"/>
  <c r="G3390" i="6"/>
  <c r="G3150" i="6"/>
  <c r="G2694" i="6"/>
  <c r="G3606" i="6"/>
  <c r="G2910" i="6"/>
  <c r="G3534" i="6"/>
  <c r="G4278" i="6"/>
  <c r="G5142" i="6"/>
  <c r="G4302" i="6"/>
  <c r="G4974" i="6"/>
  <c r="G4494" i="6"/>
  <c r="G5190" i="6"/>
  <c r="G4782" i="6"/>
  <c r="G5670" i="6"/>
  <c r="G5814" i="6"/>
  <c r="G5598" i="6"/>
  <c r="G5934" i="6"/>
  <c r="G6102" i="6"/>
  <c r="G6918" i="6"/>
  <c r="G6438" i="6"/>
  <c r="G6558" i="6"/>
  <c r="G6990" i="6"/>
  <c r="G7374" i="6"/>
  <c r="R7371" i="6" s="1"/>
  <c r="R313" i="2" s="1"/>
  <c r="G6966" i="6"/>
  <c r="G7350" i="6"/>
  <c r="R7347" i="6" s="1"/>
  <c r="R312" i="2" s="1"/>
  <c r="G7926" i="6"/>
  <c r="G7470" i="6"/>
  <c r="R7467" i="6" s="1"/>
  <c r="R317" i="2" s="1"/>
  <c r="G8022" i="6"/>
  <c r="G8262" i="6"/>
  <c r="G990" i="6"/>
  <c r="G414" i="6"/>
  <c r="G2454" i="6"/>
  <c r="G2982" i="6"/>
  <c r="G3246" i="6"/>
  <c r="G4614" i="6"/>
  <c r="G5406" i="6"/>
  <c r="G7494" i="6"/>
  <c r="G8358" i="6"/>
  <c r="G750" i="6"/>
  <c r="G2166" i="6"/>
  <c r="G2310" i="6"/>
  <c r="G2598" i="6"/>
  <c r="G4086" i="6"/>
  <c r="G4926" i="6"/>
  <c r="G6318" i="6"/>
  <c r="G7854" i="6"/>
  <c r="G222" i="6"/>
  <c r="G2430" i="6"/>
  <c r="G2382" i="6"/>
  <c r="G3342" i="6"/>
  <c r="G2718" i="6"/>
  <c r="G4110" i="6"/>
  <c r="G4998" i="6"/>
  <c r="G5502" i="6"/>
  <c r="G6030" i="6"/>
  <c r="G6798" i="6"/>
  <c r="G6846" i="6"/>
  <c r="G7950" i="6"/>
  <c r="G78" i="6"/>
  <c r="G774" i="6"/>
  <c r="G1254" i="6"/>
  <c r="G1086" i="6"/>
  <c r="G126" i="6"/>
  <c r="G654" i="6"/>
  <c r="G1446" i="6"/>
  <c r="G1902" i="6"/>
  <c r="G3102" i="6"/>
  <c r="G2118" i="6"/>
  <c r="G1590" i="6"/>
  <c r="G3030" i="6"/>
  <c r="G2214" i="6"/>
  <c r="G2526" i="6"/>
  <c r="G3414" i="6"/>
  <c r="G3222" i="6"/>
  <c r="G2886" i="6"/>
  <c r="G3702" i="6"/>
  <c r="G2958" i="6"/>
  <c r="G3630" i="6"/>
  <c r="G4374" i="6"/>
  <c r="G5238" i="6"/>
  <c r="G4422" i="6"/>
  <c r="G5070" i="6"/>
  <c r="G4542" i="6"/>
  <c r="G4254" i="6"/>
  <c r="G5022" i="6"/>
  <c r="G5766" i="6"/>
  <c r="G5910" i="6"/>
  <c r="G5718" i="6"/>
  <c r="G6006" i="6"/>
  <c r="G6174" i="6"/>
  <c r="G6342" i="6"/>
  <c r="G6606" i="6"/>
  <c r="G6654" i="6"/>
  <c r="G7038" i="6"/>
  <c r="G7446" i="6"/>
  <c r="R7443" i="6" s="1"/>
  <c r="R316" i="2" s="1"/>
  <c r="G7014" i="6"/>
  <c r="G7422" i="6"/>
  <c r="R7419" i="6" s="1"/>
  <c r="R315" i="2" s="1"/>
  <c r="G8190" i="6"/>
  <c r="G7686" i="6"/>
  <c r="G8118" i="6"/>
  <c r="G8310" i="6"/>
  <c r="G702" i="6"/>
  <c r="G1206" i="6"/>
  <c r="G2286" i="6"/>
  <c r="G3126" i="6"/>
  <c r="G4854" i="6"/>
  <c r="G4878" i="6"/>
  <c r="G5430" i="6"/>
  <c r="G6486" i="6"/>
  <c r="G7182" i="6"/>
  <c r="G7710" i="6"/>
  <c r="G7158" i="6"/>
  <c r="G7806" i="6"/>
  <c r="G6" i="6"/>
  <c r="G966" i="6"/>
  <c r="G486" i="6"/>
  <c r="G2550" i="6"/>
  <c r="G3294" i="6"/>
  <c r="G4662" i="6"/>
  <c r="G5622" i="6"/>
  <c r="G7662" i="6"/>
  <c r="G7902" i="6"/>
  <c r="G30" i="6"/>
  <c r="G3990" i="6"/>
  <c r="H8" i="5"/>
  <c r="G342" i="6"/>
  <c r="G174" i="6"/>
  <c r="G846" i="6"/>
  <c r="G438" i="6"/>
  <c r="G1110" i="6"/>
  <c r="G150" i="6"/>
  <c r="G894" i="6"/>
  <c r="G1470" i="6"/>
  <c r="G1998" i="6"/>
  <c r="G1398" i="6"/>
  <c r="G2334" i="6"/>
  <c r="G1734" i="6"/>
  <c r="G1422" i="6"/>
  <c r="G2238" i="6"/>
  <c r="G2646" i="6"/>
  <c r="G3558" i="6"/>
  <c r="G3486" i="6"/>
  <c r="G2934" i="6"/>
  <c r="G3798" i="6"/>
  <c r="G3054" i="6"/>
  <c r="G3726" i="6"/>
  <c r="G4446" i="6"/>
  <c r="G3918" i="6"/>
  <c r="G4470" i="6"/>
  <c r="G5118" i="6"/>
  <c r="G4806" i="6"/>
  <c r="G4350" i="6"/>
  <c r="G5166" i="6"/>
  <c r="G5886" i="6"/>
  <c r="G5958" i="6"/>
  <c r="G5838" i="6"/>
  <c r="G6126" i="6"/>
  <c r="G6198" i="6"/>
  <c r="G6510" i="6"/>
  <c r="G6702" i="6"/>
  <c r="G6750" i="6"/>
  <c r="G7086" i="6"/>
  <c r="G7566" i="6"/>
  <c r="G7062" i="6"/>
  <c r="G6870" i="6"/>
  <c r="G7518" i="6"/>
  <c r="G7734" i="6"/>
  <c r="G8214" i="6"/>
  <c r="I7447" i="6"/>
  <c r="J7447" i="6" s="1"/>
  <c r="I7639" i="6"/>
  <c r="J7639" i="6" s="1"/>
  <c r="I7615" i="6"/>
  <c r="J7615" i="6" s="1"/>
  <c r="I6896" i="6"/>
  <c r="J6896" i="6" s="1"/>
  <c r="I5408" i="6"/>
  <c r="J5408" i="6" s="1"/>
  <c r="I79" i="6"/>
  <c r="J79" i="6" s="1"/>
  <c r="I1519" i="6"/>
  <c r="J1519" i="6" s="1"/>
  <c r="I1424" i="6"/>
  <c r="J1424" i="6" s="1"/>
  <c r="I5480" i="6"/>
  <c r="J5480" i="6" s="1"/>
  <c r="I7808" i="6"/>
  <c r="J7808" i="6" s="1"/>
  <c r="I1999" i="6"/>
  <c r="J1999" i="6" s="1"/>
  <c r="I6848" i="6"/>
  <c r="J6848" i="6" s="1"/>
  <c r="R7563" i="6"/>
  <c r="R321" i="2" s="1"/>
  <c r="R7515" i="6"/>
  <c r="R319" i="2" s="1"/>
  <c r="R7395" i="6"/>
  <c r="R314" i="2" s="1"/>
  <c r="R7491" i="6"/>
  <c r="R318" i="2" s="1"/>
  <c r="R7539" i="6"/>
  <c r="R320" i="2" s="1"/>
  <c r="I534" i="6"/>
  <c r="J534" i="6" s="1"/>
  <c r="I535" i="6"/>
  <c r="J535" i="6" s="1"/>
  <c r="I1615" i="6"/>
  <c r="J1615" i="6" s="1"/>
  <c r="I1759" i="6"/>
  <c r="J1759" i="6" s="1"/>
  <c r="I607" i="6"/>
  <c r="J607" i="6" s="1"/>
  <c r="I5168" i="6"/>
  <c r="J5168" i="6" s="1"/>
  <c r="I1951" i="6"/>
  <c r="J1951" i="6" s="1"/>
  <c r="I5455" i="6"/>
  <c r="J5455" i="6" s="1"/>
  <c r="I248" i="6"/>
  <c r="J248" i="6" s="1"/>
  <c r="I6032" i="6"/>
  <c r="J6032" i="6" s="1"/>
  <c r="I6776" i="6"/>
  <c r="J6776" i="6" s="1"/>
  <c r="I1808" i="6"/>
  <c r="J1808" i="6" s="1"/>
  <c r="I4567" i="6"/>
  <c r="J4567" i="6" s="1"/>
  <c r="I4640" i="6"/>
  <c r="J4640" i="6" s="1"/>
  <c r="I7880" i="6"/>
  <c r="J7880" i="6" s="1"/>
  <c r="I5287" i="6"/>
  <c r="J5287" i="6" s="1"/>
  <c r="I392" i="6"/>
  <c r="J392" i="6" s="1"/>
  <c r="I5144" i="6"/>
  <c r="J5144" i="6" s="1"/>
  <c r="I5360" i="6"/>
  <c r="J5360" i="6" s="1"/>
  <c r="I6056" i="6"/>
  <c r="J6056" i="6" s="1"/>
  <c r="I2623" i="6"/>
  <c r="J2623" i="6" s="1"/>
  <c r="I5623" i="6"/>
  <c r="J5623" i="6" s="1"/>
  <c r="I7904" i="6"/>
  <c r="J7904" i="6" s="1"/>
  <c r="I6368" i="6"/>
  <c r="J6368" i="6" s="1"/>
  <c r="I2359" i="6"/>
  <c r="J2359" i="6" s="1"/>
  <c r="I7400" i="6"/>
  <c r="J7400" i="6" s="1"/>
  <c r="I4447" i="6"/>
  <c r="J4447" i="6" s="1"/>
  <c r="I1567" i="6"/>
  <c r="J1567" i="6" s="1"/>
  <c r="I7184" i="6"/>
  <c r="J7184" i="6" s="1"/>
  <c r="I4039" i="6"/>
  <c r="J4039" i="6" s="1"/>
  <c r="I5984" i="6"/>
  <c r="J5984" i="6" s="1"/>
  <c r="I5887" i="6"/>
  <c r="J5887" i="6" s="1"/>
  <c r="I2958" i="6"/>
  <c r="J2958" i="6" s="1"/>
  <c r="I2959" i="6"/>
  <c r="J2959" i="6" s="1"/>
  <c r="I5647" i="6"/>
  <c r="J5647" i="6" s="1"/>
  <c r="I8383" i="6"/>
  <c r="J8383" i="6" s="1"/>
  <c r="I2047" i="6"/>
  <c r="J2047" i="6" s="1"/>
  <c r="I6704" i="6"/>
  <c r="J6704" i="6" s="1"/>
  <c r="I6968" i="6"/>
  <c r="J6968" i="6" s="1"/>
  <c r="I6872" i="6"/>
  <c r="J6872" i="6" s="1"/>
  <c r="I5047" i="6"/>
  <c r="J5047" i="6" s="1"/>
  <c r="I1688" i="6"/>
  <c r="J1688" i="6" s="1"/>
  <c r="I5288" i="6"/>
  <c r="J5288" i="6" s="1"/>
  <c r="I8144" i="6"/>
  <c r="J8144" i="6" s="1"/>
  <c r="I8336" i="6"/>
  <c r="J8336" i="6" s="1"/>
  <c r="I2720" i="6"/>
  <c r="J2720" i="6" s="1"/>
  <c r="I6656" i="6"/>
  <c r="J6656" i="6" s="1"/>
  <c r="I7208" i="6"/>
  <c r="J7208" i="6" s="1"/>
  <c r="I1975" i="6"/>
  <c r="J1975" i="6" s="1"/>
  <c r="I2840" i="6"/>
  <c r="J2840" i="6" s="1"/>
  <c r="I4159" i="6"/>
  <c r="J4159" i="6" s="1"/>
  <c r="I5672" i="6"/>
  <c r="J5672" i="6" s="1"/>
  <c r="I7232" i="6"/>
  <c r="J7232" i="6" s="1"/>
  <c r="I7256" i="6"/>
  <c r="J7256" i="6" s="1"/>
  <c r="I6487" i="6"/>
  <c r="J6487" i="6" s="1"/>
  <c r="I6824" i="6"/>
  <c r="J6824" i="6" s="1"/>
  <c r="I7712" i="6"/>
  <c r="J7712" i="6" s="1"/>
  <c r="I2624" i="6"/>
  <c r="J2624" i="6" s="1"/>
  <c r="I5912" i="6"/>
  <c r="J5912" i="6" s="1"/>
  <c r="I8048" i="6"/>
  <c r="J8048" i="6" s="1"/>
  <c r="I6944" i="6"/>
  <c r="J6944" i="6" s="1"/>
  <c r="I7736" i="6"/>
  <c r="J7736" i="6" s="1"/>
  <c r="I2527" i="6"/>
  <c r="J2527" i="6" s="1"/>
  <c r="I5696" i="6"/>
  <c r="J5696" i="6" s="1"/>
  <c r="I8192" i="6"/>
  <c r="J8192" i="6" s="1"/>
  <c r="I8072" i="6"/>
  <c r="J8072" i="6" s="1"/>
  <c r="I8288" i="6"/>
  <c r="J8288" i="6" s="1"/>
  <c r="I367" i="6"/>
  <c r="J367" i="6" s="1"/>
  <c r="I2143" i="6"/>
  <c r="J2143" i="6" s="1"/>
  <c r="I7759" i="6"/>
  <c r="J7759" i="6" s="1"/>
  <c r="I2671" i="6"/>
  <c r="J2671" i="6" s="1"/>
  <c r="AA6" i="2"/>
  <c r="AA7" i="2" s="1"/>
  <c r="AA8" i="2" s="1"/>
  <c r="I3248" i="6"/>
  <c r="J3248" i="6" s="1"/>
  <c r="I871" i="6"/>
  <c r="J871" i="6" s="1"/>
  <c r="I7016" i="6"/>
  <c r="J7016" i="6" s="1"/>
  <c r="I7832" i="6"/>
  <c r="J7832" i="6" s="1"/>
  <c r="I247" i="6"/>
  <c r="J247" i="6" s="1"/>
  <c r="I7424" i="6"/>
  <c r="J7424" i="6" s="1"/>
  <c r="I8096" i="6"/>
  <c r="J8096" i="6" s="1"/>
  <c r="I1135" i="6"/>
  <c r="J1135" i="6" s="1"/>
  <c r="I5335" i="6"/>
  <c r="J5335" i="6" s="1"/>
  <c r="I3223" i="6"/>
  <c r="J3223" i="6" s="1"/>
  <c r="I7951" i="6"/>
  <c r="J7951" i="6" s="1"/>
  <c r="I8120" i="6"/>
  <c r="J8120" i="6" s="1"/>
  <c r="I2719" i="6"/>
  <c r="J2719" i="6" s="1"/>
  <c r="I6463" i="6"/>
  <c r="J6463" i="6" s="1"/>
  <c r="I415" i="6"/>
  <c r="J415" i="6" s="1"/>
  <c r="I823" i="6"/>
  <c r="J823" i="6" s="1"/>
  <c r="I6247" i="6"/>
  <c r="J6247" i="6" s="1"/>
  <c r="I3128" i="6"/>
  <c r="J3128" i="6" s="1"/>
  <c r="I4496" i="6"/>
  <c r="J4496" i="6" s="1"/>
  <c r="I5600" i="6"/>
  <c r="J5600" i="6" s="1"/>
  <c r="I7040" i="6"/>
  <c r="J7040" i="6" s="1"/>
  <c r="I7472" i="6"/>
  <c r="J7472" i="6" s="1"/>
  <c r="I8024" i="6"/>
  <c r="J8024" i="6" s="1"/>
  <c r="I3511" i="6"/>
  <c r="J3511" i="6" s="1"/>
  <c r="I103" i="6"/>
  <c r="J103" i="6" s="1"/>
  <c r="I1495" i="6"/>
  <c r="J1495" i="6" s="1"/>
  <c r="I4568" i="6"/>
  <c r="J4568" i="6" s="1"/>
  <c r="I3224" i="6"/>
  <c r="J3224" i="6" s="1"/>
  <c r="I5143" i="6"/>
  <c r="J5143" i="6" s="1"/>
  <c r="I1207" i="6"/>
  <c r="J1207" i="6" s="1"/>
  <c r="I2575" i="6"/>
  <c r="J2575" i="6" s="1"/>
  <c r="I3775" i="6"/>
  <c r="J3775" i="6" s="1"/>
  <c r="I7448" i="6"/>
  <c r="J7448" i="6" s="1"/>
  <c r="I943" i="6"/>
  <c r="J943" i="6" s="1"/>
  <c r="I4759" i="6"/>
  <c r="J4759" i="6" s="1"/>
  <c r="I2863" i="6"/>
  <c r="J2863" i="6" s="1"/>
  <c r="I799" i="6"/>
  <c r="J799" i="6" s="1"/>
  <c r="I2600" i="6"/>
  <c r="J2600" i="6" s="1"/>
  <c r="I5456" i="6"/>
  <c r="J5456" i="6" s="1"/>
  <c r="I6728" i="6"/>
  <c r="J6728" i="6" s="1"/>
  <c r="I632" i="6"/>
  <c r="J632" i="6" s="1"/>
  <c r="I511" i="6"/>
  <c r="J511" i="6" s="1"/>
  <c r="I4423" i="6"/>
  <c r="J4423" i="6" s="1"/>
  <c r="I2383" i="6"/>
  <c r="J2383" i="6" s="1"/>
  <c r="I6823" i="6"/>
  <c r="J6823" i="6" s="1"/>
  <c r="I5215" i="6"/>
  <c r="J5215" i="6" s="1"/>
  <c r="I6200" i="6"/>
  <c r="J6200" i="6" s="1"/>
  <c r="I7495" i="6"/>
  <c r="J7495" i="6" s="1"/>
  <c r="I6295" i="6"/>
  <c r="J6295" i="6" s="1"/>
  <c r="I5239" i="6"/>
  <c r="J5239" i="6" s="1"/>
  <c r="I2768" i="6"/>
  <c r="J2768" i="6" s="1"/>
  <c r="I5167" i="6"/>
  <c r="J5167" i="6" s="1"/>
  <c r="I2551" i="6"/>
  <c r="J2551" i="6" s="1"/>
  <c r="I6055" i="6"/>
  <c r="J6055" i="6" s="1"/>
  <c r="I7927" i="6"/>
  <c r="J7927" i="6" s="1"/>
  <c r="I7687" i="6"/>
  <c r="J7687" i="6" s="1"/>
  <c r="I7975" i="6"/>
  <c r="J7975" i="6" s="1"/>
  <c r="I5191" i="6"/>
  <c r="J5191" i="6" s="1"/>
  <c r="I271" i="6"/>
  <c r="J271" i="6" s="1"/>
  <c r="I3727" i="6"/>
  <c r="J3727" i="6" s="1"/>
  <c r="I4111" i="6"/>
  <c r="J4111" i="6" s="1"/>
  <c r="I3031" i="6"/>
  <c r="J3031" i="6" s="1"/>
  <c r="I295" i="6"/>
  <c r="J295" i="6" s="1"/>
  <c r="I5119" i="6"/>
  <c r="J5119" i="6" s="1"/>
  <c r="I919" i="6"/>
  <c r="J919" i="6" s="1"/>
  <c r="I6752" i="6"/>
  <c r="J6752" i="6" s="1"/>
  <c r="I8047" i="6"/>
  <c r="J8047" i="6" s="1"/>
  <c r="I3295" i="6"/>
  <c r="J3295" i="6" s="1"/>
  <c r="I6319" i="6"/>
  <c r="J6319" i="6" s="1"/>
  <c r="I8167" i="6"/>
  <c r="J8167" i="6" s="1"/>
  <c r="I1735" i="6"/>
  <c r="J1735" i="6" s="1"/>
  <c r="I703" i="6"/>
  <c r="J703" i="6" s="1"/>
  <c r="I7423" i="6"/>
  <c r="J7423" i="6" s="1"/>
  <c r="I7304" i="6"/>
  <c r="J7304" i="6" s="1"/>
  <c r="I488" i="6"/>
  <c r="J488" i="6" s="1"/>
  <c r="I7352" i="6"/>
  <c r="J7352" i="6" s="1"/>
  <c r="I6127" i="6"/>
  <c r="J6127" i="6" s="1"/>
  <c r="I2240" i="6"/>
  <c r="J2240" i="6" s="1"/>
  <c r="I4760" i="6"/>
  <c r="J4760" i="6" s="1"/>
  <c r="I4927" i="6"/>
  <c r="J4927" i="6" s="1"/>
  <c r="I7664" i="6"/>
  <c r="J7664" i="6" s="1"/>
  <c r="I4880" i="6"/>
  <c r="J4880" i="6" s="1"/>
  <c r="I5791" i="6"/>
  <c r="J5791" i="6" s="1"/>
  <c r="I3079" i="6"/>
  <c r="J3079" i="6" s="1"/>
  <c r="I7952" i="6"/>
  <c r="J7952" i="6" s="1"/>
  <c r="I6007" i="6"/>
  <c r="J6007" i="6" s="1"/>
  <c r="I2935" i="6"/>
  <c r="J2935" i="6" s="1"/>
  <c r="I5624" i="6"/>
  <c r="J5624" i="6" s="1"/>
  <c r="I7688" i="6"/>
  <c r="J7688" i="6" s="1"/>
  <c r="I6223" i="6"/>
  <c r="J6223" i="6" s="1"/>
  <c r="I4495" i="6"/>
  <c r="J4495" i="6" s="1"/>
  <c r="I6751" i="6"/>
  <c r="J6751" i="6" s="1"/>
  <c r="I800" i="6"/>
  <c r="J800" i="6" s="1"/>
  <c r="I5695" i="6"/>
  <c r="J5695" i="6" s="1"/>
  <c r="I727" i="6"/>
  <c r="J727" i="6" s="1"/>
  <c r="I5383" i="6"/>
  <c r="J5383" i="6" s="1"/>
  <c r="I2455" i="6"/>
  <c r="J2455" i="6" s="1"/>
  <c r="I2887" i="6"/>
  <c r="J2887" i="6" s="1"/>
  <c r="I487" i="6"/>
  <c r="J487" i="6" s="1"/>
  <c r="I1327" i="6"/>
  <c r="J1327" i="6" s="1"/>
  <c r="I2767" i="6"/>
  <c r="J2767" i="6" s="1"/>
  <c r="I7735" i="6"/>
  <c r="J7735" i="6" s="1"/>
  <c r="I7879" i="6"/>
  <c r="J7879" i="6" s="1"/>
  <c r="I7855" i="6"/>
  <c r="J7855" i="6" s="1"/>
  <c r="I7807" i="6"/>
  <c r="J7807" i="6" s="1"/>
  <c r="I7783" i="6"/>
  <c r="J7783" i="6" s="1"/>
  <c r="I4399" i="6"/>
  <c r="J4399" i="6" s="1"/>
  <c r="I1639" i="6"/>
  <c r="J1639" i="6" s="1"/>
  <c r="I1255" i="6"/>
  <c r="J1255" i="6" s="1"/>
  <c r="I6775" i="6"/>
  <c r="J6775" i="6" s="1"/>
  <c r="I895" i="6"/>
  <c r="J895" i="6" s="1"/>
  <c r="I7711" i="6"/>
  <c r="J7711" i="6" s="1"/>
  <c r="I1111" i="6"/>
  <c r="J1111" i="6" s="1"/>
  <c r="I679" i="6"/>
  <c r="J679" i="6" s="1"/>
  <c r="I3319" i="6"/>
  <c r="J3319" i="6" s="1"/>
  <c r="I8191" i="6"/>
  <c r="J8191" i="6" s="1"/>
  <c r="I7543" i="6"/>
  <c r="J7543" i="6" s="1"/>
  <c r="I7015" i="6"/>
  <c r="J7015" i="6" s="1"/>
  <c r="I5575" i="6"/>
  <c r="J5575" i="6" s="1"/>
  <c r="I2264" i="6"/>
  <c r="J2264" i="6" s="1"/>
  <c r="I4616" i="6"/>
  <c r="J4616" i="6" s="1"/>
  <c r="I6367" i="6"/>
  <c r="J6367" i="6" s="1"/>
  <c r="I7087" i="6"/>
  <c r="J7087" i="6" s="1"/>
  <c r="I6871" i="6"/>
  <c r="J6871" i="6" s="1"/>
  <c r="I7519" i="6"/>
  <c r="J7519" i="6" s="1"/>
  <c r="I5743" i="6"/>
  <c r="J5743" i="6" s="1"/>
  <c r="I7255" i="6"/>
  <c r="J7255" i="6" s="1"/>
  <c r="I5983" i="6"/>
  <c r="J5983" i="6" s="1"/>
  <c r="I4928" i="6"/>
  <c r="J4928" i="6" s="1"/>
  <c r="I6847" i="6"/>
  <c r="J6847" i="6" s="1"/>
  <c r="I5479" i="6"/>
  <c r="J5479" i="6" s="1"/>
  <c r="I7231" i="6"/>
  <c r="J7231" i="6" s="1"/>
  <c r="I5359" i="6"/>
  <c r="J5359" i="6" s="1"/>
  <c r="I5959" i="6"/>
  <c r="J5959" i="6" s="1"/>
  <c r="I5551" i="6"/>
  <c r="J5551" i="6" s="1"/>
  <c r="I1711" i="6"/>
  <c r="J1711" i="6" s="1"/>
  <c r="I8023" i="6"/>
  <c r="J8023" i="6" s="1"/>
  <c r="I3367" i="6"/>
  <c r="J3367" i="6" s="1"/>
  <c r="I1039" i="6"/>
  <c r="J1039" i="6" s="1"/>
  <c r="I751" i="6"/>
  <c r="J751" i="6" s="1"/>
  <c r="I7999" i="6"/>
  <c r="J7999" i="6" s="1"/>
  <c r="I6991" i="6"/>
  <c r="J6991" i="6" s="1"/>
  <c r="I6799" i="6"/>
  <c r="J6799" i="6" s="1"/>
  <c r="I6031" i="6"/>
  <c r="J6031" i="6" s="1"/>
  <c r="I3151" i="6"/>
  <c r="J3151" i="6" s="1"/>
  <c r="I1015" i="6"/>
  <c r="J1015" i="6" s="1"/>
  <c r="I175" i="6"/>
  <c r="J175" i="6" s="1"/>
  <c r="H656" i="6" a="1"/>
  <c r="H656" i="6" s="1"/>
  <c r="I656" i="6" s="1"/>
  <c r="J656" i="6" s="1"/>
  <c r="H1016" i="6" a="1"/>
  <c r="H1016" i="6" s="1"/>
  <c r="I1016" i="6" s="1"/>
  <c r="J1016" i="6" s="1"/>
  <c r="H1304" i="6" a="1"/>
  <c r="H1304" i="6" s="1"/>
  <c r="I1304" i="6" s="1"/>
  <c r="J1304" i="6" s="1"/>
  <c r="H104" i="6" a="1"/>
  <c r="H104" i="6" s="1"/>
  <c r="I104" i="6" s="1"/>
  <c r="J104" i="6" s="1"/>
  <c r="H848" i="6" a="1"/>
  <c r="H848" i="6" s="1"/>
  <c r="I848" i="6" s="1"/>
  <c r="J848" i="6" s="1"/>
  <c r="H368" i="6" a="1"/>
  <c r="H368" i="6" s="1"/>
  <c r="I368" i="6" s="1"/>
  <c r="J368" i="6" s="1"/>
  <c r="I824" i="6"/>
  <c r="J824" i="6" s="1"/>
  <c r="H1136" i="6" a="1"/>
  <c r="H1136" i="6" s="1"/>
  <c r="I1136" i="6" s="1"/>
  <c r="J1136" i="6" s="1"/>
  <c r="H200" i="6" a="1"/>
  <c r="H200" i="6" s="1"/>
  <c r="I200" i="6" s="1"/>
  <c r="J200" i="6" s="1"/>
  <c r="H320" i="6" a="1"/>
  <c r="H320" i="6" s="1"/>
  <c r="I320" i="6" s="1"/>
  <c r="J320" i="6" s="1"/>
  <c r="H704" i="6" a="1"/>
  <c r="H704" i="6" s="1"/>
  <c r="I704" i="6" s="1"/>
  <c r="J704" i="6" s="1"/>
  <c r="H1160" i="6" a="1"/>
  <c r="H1160" i="6" s="1"/>
  <c r="I1160" i="6" s="1"/>
  <c r="J1160" i="6" s="1"/>
  <c r="I1520" i="6"/>
  <c r="J1520" i="6" s="1"/>
  <c r="H2000" i="6" a="1"/>
  <c r="H2000" i="6" s="1"/>
  <c r="I2000" i="6" s="1"/>
  <c r="J2000" i="6" s="1"/>
  <c r="I2576" i="6"/>
  <c r="J2576" i="6" s="1"/>
  <c r="H1472" i="6" a="1"/>
  <c r="H1472" i="6" s="1"/>
  <c r="I1472" i="6" s="1"/>
  <c r="J1472" i="6" s="1"/>
  <c r="H2024" i="6" a="1"/>
  <c r="H2024" i="6" s="1"/>
  <c r="I2024" i="6" s="1"/>
  <c r="J2024" i="6" s="1"/>
  <c r="I2216" i="6"/>
  <c r="J2216" i="6" s="1"/>
  <c r="I2312" i="6"/>
  <c r="J2312" i="6" s="1"/>
  <c r="H2960" i="6" a="1"/>
  <c r="H2960" i="6" s="1"/>
  <c r="I2960" i="6" s="1"/>
  <c r="J2960" i="6" s="1"/>
  <c r="H2456" i="6" a="1"/>
  <c r="H2456" i="6" s="1"/>
  <c r="I2456" i="6" s="1"/>
  <c r="J2456" i="6" s="1"/>
  <c r="I1736" i="6"/>
  <c r="J1736" i="6" s="1"/>
  <c r="H2072" i="6" a="1"/>
  <c r="H2072" i="6" s="1"/>
  <c r="I2072" i="6" s="1"/>
  <c r="J2072" i="6" s="1"/>
  <c r="I2504" i="6"/>
  <c r="J2504" i="6" s="1"/>
  <c r="H3464" i="6" a="1"/>
  <c r="H3464" i="6" s="1"/>
  <c r="I3464" i="6" s="1"/>
  <c r="J3464" i="6" s="1"/>
  <c r="H3848" i="6" a="1"/>
  <c r="H3848" i="6" s="1"/>
  <c r="I3848" i="6" s="1"/>
  <c r="J3848" i="6" s="1"/>
  <c r="H2936" i="6" a="1"/>
  <c r="H2936" i="6" s="1"/>
  <c r="I2936" i="6" s="1"/>
  <c r="J2936" i="6" s="1"/>
  <c r="H3392" i="6" a="1"/>
  <c r="H3392" i="6" s="1"/>
  <c r="I3392" i="6" s="1"/>
  <c r="J3392" i="6" s="1"/>
  <c r="H3680" i="6" a="1"/>
  <c r="H3680" i="6" s="1"/>
  <c r="I3680" i="6" s="1"/>
  <c r="J3680" i="6" s="1"/>
  <c r="H3008" i="6" a="1"/>
  <c r="H3008" i="6" s="1"/>
  <c r="I3008" i="6" s="1"/>
  <c r="J3008" i="6" s="1"/>
  <c r="H3608" i="6" a="1"/>
  <c r="H3608" i="6" s="1"/>
  <c r="I3608" i="6" s="1"/>
  <c r="J3608" i="6" s="1"/>
  <c r="H4064" i="6" a="1"/>
  <c r="H4064" i="6" s="1"/>
  <c r="I4064" i="6" s="1"/>
  <c r="J4064" i="6" s="1"/>
  <c r="H3632" i="6" a="1"/>
  <c r="H3632" i="6" s="1"/>
  <c r="I3632" i="6" s="1"/>
  <c r="J3632" i="6" s="1"/>
  <c r="H3896" i="6" a="1"/>
  <c r="H3896" i="6" s="1"/>
  <c r="I3896" i="6" s="1"/>
  <c r="J3896" i="6" s="1"/>
  <c r="H4352" i="6" a="1"/>
  <c r="H4352" i="6" s="1"/>
  <c r="I4352" i="6" s="1"/>
  <c r="J4352" i="6" s="1"/>
  <c r="H4280" i="6" a="1"/>
  <c r="H4280" i="6" s="1"/>
  <c r="I4280" i="6" s="1"/>
  <c r="J4280" i="6" s="1"/>
  <c r="I4736" i="6"/>
  <c r="J4736" i="6" s="1"/>
  <c r="H4976" i="6" a="1"/>
  <c r="H4976" i="6" s="1"/>
  <c r="I4976" i="6" s="1"/>
  <c r="J4976" i="6" s="1"/>
  <c r="H4112" i="6" a="1"/>
  <c r="H4112" i="6" s="1"/>
  <c r="I4112" i="6" s="1"/>
  <c r="J4112" i="6" s="1"/>
  <c r="H4472" i="6" a="1"/>
  <c r="H4472" i="6" s="1"/>
  <c r="I4472" i="6" s="1"/>
  <c r="J4472" i="6" s="1"/>
  <c r="H5096" i="6" a="1"/>
  <c r="H5096" i="6" s="1"/>
  <c r="I5096" i="6" s="1"/>
  <c r="J5096" i="6" s="1"/>
  <c r="H4328" i="6" a="1"/>
  <c r="H4328" i="6" s="1"/>
  <c r="I4328" i="6" s="1"/>
  <c r="J4328" i="6" s="1"/>
  <c r="I4712" i="6"/>
  <c r="J4712" i="6" s="1"/>
  <c r="H5960" i="6" a="1"/>
  <c r="H5960" i="6" s="1"/>
  <c r="I5960" i="6" s="1"/>
  <c r="J5960" i="6" s="1"/>
  <c r="I5864" i="6"/>
  <c r="J5864" i="6" s="1"/>
  <c r="H6272" i="6" a="1"/>
  <c r="H6272" i="6" s="1"/>
  <c r="I6272" i="6" s="1"/>
  <c r="J6272" i="6" s="1"/>
  <c r="H6128" i="6" a="1"/>
  <c r="H6128" i="6" s="1"/>
  <c r="I6128" i="6" s="1"/>
  <c r="J6128" i="6" s="1"/>
  <c r="I6320" i="6"/>
  <c r="J6320" i="6" s="1"/>
  <c r="H6440" i="6" a="1"/>
  <c r="H6440" i="6" s="1"/>
  <c r="I6440" i="6" s="1"/>
  <c r="J6440" i="6" s="1"/>
  <c r="I6536" i="6"/>
  <c r="J6536" i="6" s="1"/>
  <c r="I7616" i="6"/>
  <c r="J7616" i="6" s="1"/>
  <c r="H7520" i="6" a="1"/>
  <c r="H7520" i="6" s="1"/>
  <c r="I7520" i="6" s="1"/>
  <c r="J7520" i="6" s="1"/>
  <c r="I8408" i="6"/>
  <c r="J8408" i="6" s="1"/>
  <c r="I1087" i="6"/>
  <c r="J1087" i="6" s="1"/>
  <c r="I223" i="6"/>
  <c r="J223" i="6" s="1"/>
  <c r="I8215" i="6"/>
  <c r="J8215" i="6" s="1"/>
  <c r="I7135" i="6"/>
  <c r="J7135" i="6" s="1"/>
  <c r="I6943" i="6"/>
  <c r="J6943" i="6" s="1"/>
  <c r="I5815" i="6"/>
  <c r="J5815" i="6" s="1"/>
  <c r="I5719" i="6"/>
  <c r="J5719" i="6" s="1"/>
  <c r="I3247" i="6"/>
  <c r="J3247" i="6" s="1"/>
  <c r="I199" i="6"/>
  <c r="J199" i="6" s="1"/>
  <c r="G8407" i="6"/>
  <c r="G8287" i="6"/>
  <c r="G8239" i="6"/>
  <c r="G8143" i="6"/>
  <c r="G8047" i="6"/>
  <c r="G8383" i="6"/>
  <c r="G8311" i="6"/>
  <c r="G8263" i="6"/>
  <c r="G8167" i="6"/>
  <c r="G8071" i="6"/>
  <c r="G8359" i="6"/>
  <c r="G8215" i="6"/>
  <c r="G8119" i="6"/>
  <c r="G8023" i="6"/>
  <c r="G7975" i="6"/>
  <c r="G7999" i="6"/>
  <c r="G7927" i="6"/>
  <c r="G7879" i="6"/>
  <c r="G7831" i="6"/>
  <c r="G7639" i="6"/>
  <c r="G7471" i="6"/>
  <c r="G8095" i="6"/>
  <c r="G7903" i="6"/>
  <c r="G7735" i="6"/>
  <c r="G7687" i="6"/>
  <c r="G7615" i="6"/>
  <c r="G7591" i="6"/>
  <c r="G7543" i="6"/>
  <c r="G7519" i="6"/>
  <c r="G8335" i="6"/>
  <c r="G7951" i="6"/>
  <c r="G7711" i="6"/>
  <c r="G7663" i="6"/>
  <c r="G7399" i="6"/>
  <c r="G7807" i="6"/>
  <c r="G6919" i="6"/>
  <c r="G8191" i="6"/>
  <c r="G7855" i="6"/>
  <c r="G7495" i="6"/>
  <c r="G7351" i="6"/>
  <c r="G7303" i="6"/>
  <c r="G7255" i="6"/>
  <c r="G7207" i="6"/>
  <c r="G7159" i="6"/>
  <c r="G7111" i="6"/>
  <c r="G7063" i="6"/>
  <c r="G7015" i="6"/>
  <c r="G6967" i="6"/>
  <c r="G6895" i="6"/>
  <c r="G7783" i="6"/>
  <c r="G7375" i="6"/>
  <c r="G7327" i="6"/>
  <c r="G7279" i="6"/>
  <c r="G7231" i="6"/>
  <c r="G7183" i="6"/>
  <c r="G7135" i="6"/>
  <c r="G7087" i="6"/>
  <c r="G7039" i="6"/>
  <c r="G6991" i="6"/>
  <c r="G6943" i="6"/>
  <c r="G6847" i="6"/>
  <c r="G6727" i="6"/>
  <c r="G6631" i="6"/>
  <c r="G6415" i="6"/>
  <c r="G7447" i="6"/>
  <c r="G6871" i="6"/>
  <c r="G6799" i="6"/>
  <c r="G6703" i="6"/>
  <c r="G6607" i="6"/>
  <c r="G6559" i="6"/>
  <c r="G6463" i="6"/>
  <c r="G7759" i="6"/>
  <c r="G7567" i="6"/>
  <c r="G7423" i="6"/>
  <c r="G6751" i="6"/>
  <c r="G6655" i="6"/>
  <c r="G6487" i="6"/>
  <c r="G6439" i="6"/>
  <c r="G6583" i="6"/>
  <c r="G6511" i="6"/>
  <c r="G6823" i="6"/>
  <c r="G6391" i="6"/>
  <c r="G6775" i="6"/>
  <c r="G6679" i="6"/>
  <c r="G6535" i="6"/>
  <c r="G6295" i="6"/>
  <c r="G6367" i="6"/>
  <c r="G6151" i="6"/>
  <c r="G6103" i="6"/>
  <c r="G6031" i="6"/>
  <c r="G6175" i="6"/>
  <c r="G6127" i="6"/>
  <c r="G6055" i="6"/>
  <c r="G6343" i="6"/>
  <c r="G6247" i="6"/>
  <c r="G6199" i="6"/>
  <c r="G6079" i="6"/>
  <c r="G6319" i="6"/>
  <c r="G6271" i="6"/>
  <c r="G6223" i="6"/>
  <c r="G6007" i="6"/>
  <c r="G5911" i="6"/>
  <c r="G5815" i="6"/>
  <c r="G5791" i="6"/>
  <c r="G5695" i="6"/>
  <c r="G5431" i="6"/>
  <c r="G5383" i="6"/>
  <c r="G5887" i="6"/>
  <c r="G5767" i="6"/>
  <c r="G5671" i="6"/>
  <c r="G5575" i="6"/>
  <c r="G5527" i="6"/>
  <c r="G5479" i="6"/>
  <c r="G5335" i="6"/>
  <c r="G5287" i="6"/>
  <c r="G5983" i="6"/>
  <c r="G5959" i="6"/>
  <c r="G5935" i="6"/>
  <c r="G5863" i="6"/>
  <c r="G5743" i="6"/>
  <c r="G5647" i="6"/>
  <c r="G5407" i="6"/>
  <c r="G5839" i="6"/>
  <c r="G5719" i="6"/>
  <c r="G5623" i="6"/>
  <c r="G5599" i="6"/>
  <c r="G5551" i="6"/>
  <c r="G5503" i="6"/>
  <c r="G5455" i="6"/>
  <c r="G5359" i="6"/>
  <c r="G5311" i="6"/>
  <c r="G5263" i="6"/>
  <c r="G5215" i="6"/>
  <c r="G5047" i="6"/>
  <c r="G4951" i="6"/>
  <c r="G4903" i="6"/>
  <c r="G4855" i="6"/>
  <c r="G4783" i="6"/>
  <c r="G4735" i="6"/>
  <c r="G4687" i="6"/>
  <c r="G4639" i="6"/>
  <c r="G4591" i="6"/>
  <c r="G4447" i="6"/>
  <c r="G4375" i="6"/>
  <c r="G4351" i="6"/>
  <c r="G4255" i="6"/>
  <c r="G5239" i="6"/>
  <c r="G5143" i="6"/>
  <c r="G5023" i="6"/>
  <c r="G4543" i="6"/>
  <c r="G4495" i="6"/>
  <c r="G4423" i="6"/>
  <c r="G4327" i="6"/>
  <c r="G4231" i="6"/>
  <c r="G4135" i="6"/>
  <c r="G5167" i="6"/>
  <c r="G5119" i="6"/>
  <c r="G5095" i="6"/>
  <c r="G4999" i="6"/>
  <c r="G4927" i="6"/>
  <c r="G4879" i="6"/>
  <c r="G4831" i="6"/>
  <c r="G4807" i="6"/>
  <c r="G4759" i="6"/>
  <c r="G4711" i="6"/>
  <c r="G4663" i="6"/>
  <c r="G4615" i="6"/>
  <c r="G4567" i="6"/>
  <c r="G4471" i="6"/>
  <c r="G4303" i="6"/>
  <c r="G4207" i="6"/>
  <c r="G4111" i="6"/>
  <c r="G4087" i="6"/>
  <c r="G4063" i="6"/>
  <c r="G4039" i="6"/>
  <c r="G3943" i="6"/>
  <c r="G3847" i="6"/>
  <c r="G5191" i="6"/>
  <c r="G5071" i="6"/>
  <c r="G4975" i="6"/>
  <c r="G4519" i="6"/>
  <c r="G4399" i="6"/>
  <c r="G4279" i="6"/>
  <c r="G4183" i="6"/>
  <c r="G4015" i="6"/>
  <c r="G3919" i="6"/>
  <c r="G3991" i="6"/>
  <c r="G3751" i="6"/>
  <c r="G3655" i="6"/>
  <c r="G3559" i="6"/>
  <c r="G3463" i="6"/>
  <c r="G3319" i="6"/>
  <c r="G3103" i="6"/>
  <c r="G3055" i="6"/>
  <c r="G3031" i="6"/>
  <c r="G2959" i="6"/>
  <c r="G2887" i="6"/>
  <c r="G2863" i="6"/>
  <c r="G2839" i="6"/>
  <c r="G2743" i="6"/>
  <c r="G2575" i="6"/>
  <c r="G4159" i="6"/>
  <c r="G3967" i="6"/>
  <c r="G3823" i="6"/>
  <c r="G3727" i="6"/>
  <c r="G3631" i="6"/>
  <c r="G3535" i="6"/>
  <c r="G3439" i="6"/>
  <c r="G3271" i="6"/>
  <c r="G3247" i="6"/>
  <c r="G3223" i="6"/>
  <c r="G3199" i="6"/>
  <c r="G2719" i="6"/>
  <c r="G2695" i="6"/>
  <c r="G2647" i="6"/>
  <c r="G2623" i="6"/>
  <c r="G3895" i="6"/>
  <c r="G3799" i="6"/>
  <c r="G3703" i="6"/>
  <c r="G3607" i="6"/>
  <c r="G3511" i="6"/>
  <c r="G3295" i="6"/>
  <c r="G3151" i="6"/>
  <c r="G3127" i="6"/>
  <c r="G3079" i="6"/>
  <c r="G3007" i="6"/>
  <c r="G2983" i="6"/>
  <c r="G2911" i="6"/>
  <c r="G3871" i="6"/>
  <c r="G3775" i="6"/>
  <c r="G3679" i="6"/>
  <c r="G3583" i="6"/>
  <c r="G3487" i="6"/>
  <c r="G3415" i="6"/>
  <c r="G3391" i="6"/>
  <c r="G3367" i="6"/>
  <c r="G3343" i="6"/>
  <c r="G2815" i="6"/>
  <c r="G2671" i="6"/>
  <c r="G2551" i="6"/>
  <c r="G2407" i="6"/>
  <c r="G2311" i="6"/>
  <c r="G2287" i="6"/>
  <c r="G2263" i="6"/>
  <c r="G2239" i="6"/>
  <c r="G2215" i="6"/>
  <c r="G2191" i="6"/>
  <c r="G2167" i="6"/>
  <c r="G2095" i="6"/>
  <c r="G1999" i="6"/>
  <c r="G1903" i="6"/>
  <c r="G1783" i="6"/>
  <c r="G1687" i="6"/>
  <c r="G1663" i="6"/>
  <c r="G1591" i="6"/>
  <c r="G2599" i="6"/>
  <c r="G2479" i="6"/>
  <c r="G2383" i="6"/>
  <c r="G2359" i="6"/>
  <c r="G2071" i="6"/>
  <c r="G1975" i="6"/>
  <c r="G1879" i="6"/>
  <c r="G1759" i="6"/>
  <c r="G1639" i="6"/>
  <c r="G1615" i="6"/>
  <c r="G1519" i="6"/>
  <c r="G2767" i="6"/>
  <c r="G2527" i="6"/>
  <c r="G2503" i="6"/>
  <c r="G2455" i="6"/>
  <c r="G2335" i="6"/>
  <c r="G2143" i="6"/>
  <c r="G2047" i="6"/>
  <c r="G1951" i="6"/>
  <c r="G1831" i="6"/>
  <c r="G1735" i="6"/>
  <c r="G1543" i="6"/>
  <c r="G1447" i="6"/>
  <c r="G1399" i="6"/>
  <c r="G3175" i="6"/>
  <c r="G2935" i="6"/>
  <c r="G2791" i="6"/>
  <c r="G2431" i="6"/>
  <c r="G2119" i="6"/>
  <c r="G2023" i="6"/>
  <c r="G1927" i="6"/>
  <c r="G1855" i="6"/>
  <c r="G1807" i="6"/>
  <c r="G1711" i="6"/>
  <c r="G1567" i="6"/>
  <c r="G1495" i="6"/>
  <c r="G1471" i="6"/>
  <c r="G1423" i="6"/>
  <c r="G1303" i="6"/>
  <c r="G1183" i="6"/>
  <c r="G1111" i="6"/>
  <c r="G1039" i="6"/>
  <c r="G1015" i="6"/>
  <c r="G991" i="6"/>
  <c r="G895" i="6"/>
  <c r="G871" i="6"/>
  <c r="G775" i="6"/>
  <c r="G655" i="6"/>
  <c r="G631" i="6"/>
  <c r="G607" i="6"/>
  <c r="G487" i="6"/>
  <c r="G391" i="6"/>
  <c r="G151" i="6"/>
  <c r="G127" i="6"/>
  <c r="G319" i="6"/>
  <c r="G247" i="6"/>
  <c r="G223" i="6"/>
  <c r="G1375" i="6"/>
  <c r="G1279" i="6"/>
  <c r="G1255" i="6"/>
  <c r="G1159" i="6"/>
  <c r="G1087" i="6"/>
  <c r="G967" i="6"/>
  <c r="G727" i="6"/>
  <c r="G703" i="6"/>
  <c r="G679" i="6"/>
  <c r="G439" i="6"/>
  <c r="G415" i="6"/>
  <c r="G103" i="6"/>
  <c r="G1231" i="6"/>
  <c r="G1135" i="6"/>
  <c r="G1063" i="6"/>
  <c r="G943" i="6"/>
  <c r="G919" i="6"/>
  <c r="G583" i="6"/>
  <c r="G535" i="6"/>
  <c r="G511" i="6"/>
  <c r="G463" i="6"/>
  <c r="G367" i="6"/>
  <c r="G295" i="6"/>
  <c r="G271" i="6"/>
  <c r="G199" i="6"/>
  <c r="G79" i="6"/>
  <c r="G175" i="6"/>
  <c r="G1351" i="6"/>
  <c r="G1327" i="6"/>
  <c r="G1207" i="6"/>
  <c r="G847" i="6"/>
  <c r="G823" i="6"/>
  <c r="G799" i="6"/>
  <c r="G751" i="6"/>
  <c r="G559" i="6"/>
  <c r="G343" i="6"/>
  <c r="I5407" i="6"/>
  <c r="J5407" i="6" s="1"/>
  <c r="B8410" i="6"/>
  <c r="B8290" i="6"/>
  <c r="B8218" i="6"/>
  <c r="B8122" i="6"/>
  <c r="B8026" i="6"/>
  <c r="B8386" i="6"/>
  <c r="B8266" i="6"/>
  <c r="B8242" i="6"/>
  <c r="B8146" i="6"/>
  <c r="B8050" i="6"/>
  <c r="B8362" i="6"/>
  <c r="B8338" i="6"/>
  <c r="B8194" i="6"/>
  <c r="B8098" i="6"/>
  <c r="B8002" i="6"/>
  <c r="B8074" i="6"/>
  <c r="B7906" i="6"/>
  <c r="H7906" i="6" s="1" a="1"/>
  <c r="H7906" i="6" s="1"/>
  <c r="B7738" i="6"/>
  <c r="H7738" i="6" s="1" a="1"/>
  <c r="H7738" i="6" s="1"/>
  <c r="B7690" i="6"/>
  <c r="H7690" i="6" s="1" a="1"/>
  <c r="H7690" i="6" s="1"/>
  <c r="B7546" i="6"/>
  <c r="B7522" i="6"/>
  <c r="B7498" i="6"/>
  <c r="B7450" i="6"/>
  <c r="B8170" i="6"/>
  <c r="B7858" i="6"/>
  <c r="H7858" i="6" s="1" a="1"/>
  <c r="H7858" i="6" s="1"/>
  <c r="B7810" i="6"/>
  <c r="H7810" i="6" s="1" a="1"/>
  <c r="H7810" i="6" s="1"/>
  <c r="B7786" i="6"/>
  <c r="H7786" i="6" s="1" a="1"/>
  <c r="H7786" i="6" s="1"/>
  <c r="B7762" i="6"/>
  <c r="H7762" i="6" s="1" a="1"/>
  <c r="H7762" i="6" s="1"/>
  <c r="B7642" i="6"/>
  <c r="B7570" i="6"/>
  <c r="B7978" i="6"/>
  <c r="H7978" i="6" s="1" a="1"/>
  <c r="H7978" i="6" s="1"/>
  <c r="B7930" i="6"/>
  <c r="H7930" i="6" s="1" a="1"/>
  <c r="H7930" i="6" s="1"/>
  <c r="B7882" i="6"/>
  <c r="H7882" i="6" s="1" a="1"/>
  <c r="H7882" i="6" s="1"/>
  <c r="B7834" i="6"/>
  <c r="H7834" i="6" s="1" a="1"/>
  <c r="H7834" i="6" s="1"/>
  <c r="B7594" i="6"/>
  <c r="B7618" i="6"/>
  <c r="B7402" i="6"/>
  <c r="B6898" i="6"/>
  <c r="B8314" i="6"/>
  <c r="B7954" i="6"/>
  <c r="H7954" i="6" s="1" a="1"/>
  <c r="H7954" i="6" s="1"/>
  <c r="B7378" i="6"/>
  <c r="B7330" i="6"/>
  <c r="B7282" i="6"/>
  <c r="B7234" i="6"/>
  <c r="B7186" i="6"/>
  <c r="B7138" i="6"/>
  <c r="B7090" i="6"/>
  <c r="B7042" i="6"/>
  <c r="B6994" i="6"/>
  <c r="B6874" i="6"/>
  <c r="B7714" i="6"/>
  <c r="H7714" i="6" s="1" a="1"/>
  <c r="H7714" i="6" s="1"/>
  <c r="B7474" i="6"/>
  <c r="B7354" i="6"/>
  <c r="B7306" i="6"/>
  <c r="B7258" i="6"/>
  <c r="B7210" i="6"/>
  <c r="B7162" i="6"/>
  <c r="B7114" i="6"/>
  <c r="B7066" i="6"/>
  <c r="B7018" i="6"/>
  <c r="B6970" i="6"/>
  <c r="B6922" i="6"/>
  <c r="B6826" i="6"/>
  <c r="B6946" i="6"/>
  <c r="B6706" i="6"/>
  <c r="B6610" i="6"/>
  <c r="B6538" i="6"/>
  <c r="H6538" i="6" s="1" a="1"/>
  <c r="H6538" i="6" s="1"/>
  <c r="B6442" i="6"/>
  <c r="H6442" i="6" s="1" a="1"/>
  <c r="H6442" i="6" s="1"/>
  <c r="B7426" i="6"/>
  <c r="B6850" i="6"/>
  <c r="B6778" i="6"/>
  <c r="B6682" i="6"/>
  <c r="B6586" i="6"/>
  <c r="B6418" i="6"/>
  <c r="H6418" i="6" s="1" a="1"/>
  <c r="H6418" i="6" s="1"/>
  <c r="B7666" i="6"/>
  <c r="H7666" i="6" s="1" a="1"/>
  <c r="H7666" i="6" s="1"/>
  <c r="B6730" i="6"/>
  <c r="B6634" i="6"/>
  <c r="B6562" i="6"/>
  <c r="H6562" i="6" s="1" a="1"/>
  <c r="H6562" i="6" s="1"/>
  <c r="B6514" i="6"/>
  <c r="H6514" i="6" s="1" a="1"/>
  <c r="H6514" i="6" s="1"/>
  <c r="B6802" i="6"/>
  <c r="B6490" i="6"/>
  <c r="H6490" i="6" s="1" a="1"/>
  <c r="H6490" i="6" s="1"/>
  <c r="B6754" i="6"/>
  <c r="B6394" i="6"/>
  <c r="B6658" i="6"/>
  <c r="B6466" i="6"/>
  <c r="H6466" i="6" s="1" a="1"/>
  <c r="H6466" i="6" s="1"/>
  <c r="B6298" i="6"/>
  <c r="B6346" i="6"/>
  <c r="B6178" i="6"/>
  <c r="B6370" i="6"/>
  <c r="B6034" i="6"/>
  <c r="B6322" i="6"/>
  <c r="B6274" i="6"/>
  <c r="B6250" i="6"/>
  <c r="B6202" i="6"/>
  <c r="B6106" i="6"/>
  <c r="B6058" i="6"/>
  <c r="B5986" i="6"/>
  <c r="B6226" i="6"/>
  <c r="B6154" i="6"/>
  <c r="B6130" i="6"/>
  <c r="B6082" i="6"/>
  <c r="B6010" i="6"/>
  <c r="B5842" i="6"/>
  <c r="B5818" i="6"/>
  <c r="B5770" i="6"/>
  <c r="B5674" i="6"/>
  <c r="B5626" i="6"/>
  <c r="B5410" i="6"/>
  <c r="B5962" i="6"/>
  <c r="B5914" i="6"/>
  <c r="B5746" i="6"/>
  <c r="B5602" i="6"/>
  <c r="B5554" i="6"/>
  <c r="B5506" i="6"/>
  <c r="B5458" i="6"/>
  <c r="B5362" i="6"/>
  <c r="B5314" i="6"/>
  <c r="B5266" i="6"/>
  <c r="B5890" i="6"/>
  <c r="B5722" i="6"/>
  <c r="B5434" i="6"/>
  <c r="B5386" i="6"/>
  <c r="B5938" i="6"/>
  <c r="B5866" i="6"/>
  <c r="B5794" i="6"/>
  <c r="B5698" i="6"/>
  <c r="B5650" i="6"/>
  <c r="B5578" i="6"/>
  <c r="B5530" i="6"/>
  <c r="B5482" i="6"/>
  <c r="B5338" i="6"/>
  <c r="B5290" i="6"/>
  <c r="B5146" i="6"/>
  <c r="H5146" i="6" s="1" a="1"/>
  <c r="H5146" i="6" s="1"/>
  <c r="B5074" i="6"/>
  <c r="H5074" i="6" s="1" a="1"/>
  <c r="H5074" i="6" s="1"/>
  <c r="B4978" i="6"/>
  <c r="H4978" i="6" s="1" a="1"/>
  <c r="H4978" i="6" s="1"/>
  <c r="B4738" i="6"/>
  <c r="H4738" i="6" s="1" a="1"/>
  <c r="H4738" i="6" s="1"/>
  <c r="B4690" i="6"/>
  <c r="H4690" i="6" s="1" a="1"/>
  <c r="H4690" i="6" s="1"/>
  <c r="B4642" i="6"/>
  <c r="H4642" i="6" s="1" a="1"/>
  <c r="H4642" i="6" s="1"/>
  <c r="B4594" i="6"/>
  <c r="H4594" i="6" s="1" a="1"/>
  <c r="H4594" i="6" s="1"/>
  <c r="B4426" i="6"/>
  <c r="H4426" i="6" s="1" a="1"/>
  <c r="H4426" i="6" s="1"/>
  <c r="B4282" i="6"/>
  <c r="H4282" i="6" s="1" a="1"/>
  <c r="H4282" i="6" s="1"/>
  <c r="B5242" i="6"/>
  <c r="H5242" i="6" s="1" a="1"/>
  <c r="H5242" i="6" s="1"/>
  <c r="B5170" i="6"/>
  <c r="H5170" i="6" s="1" a="1"/>
  <c r="H5170" i="6" s="1"/>
  <c r="B5050" i="6"/>
  <c r="H5050" i="6" s="1" a="1"/>
  <c r="H5050" i="6" s="1"/>
  <c r="B4954" i="6"/>
  <c r="H4954" i="6" s="1" a="1"/>
  <c r="H4954" i="6" s="1"/>
  <c r="B4906" i="6"/>
  <c r="H4906" i="6" s="1" a="1"/>
  <c r="H4906" i="6" s="1"/>
  <c r="B4858" i="6"/>
  <c r="H4858" i="6" s="1" a="1"/>
  <c r="H4858" i="6" s="1"/>
  <c r="B4546" i="6"/>
  <c r="H4546" i="6" s="1" a="1"/>
  <c r="H4546" i="6" s="1"/>
  <c r="B4498" i="6"/>
  <c r="H4498" i="6" s="1" a="1"/>
  <c r="H4498" i="6" s="1"/>
  <c r="B4450" i="6"/>
  <c r="H4450" i="6" s="1" a="1"/>
  <c r="H4450" i="6" s="1"/>
  <c r="B4378" i="6"/>
  <c r="H4378" i="6" s="1" a="1"/>
  <c r="H4378" i="6" s="1"/>
  <c r="B4354" i="6"/>
  <c r="H4354" i="6" s="1" a="1"/>
  <c r="H4354" i="6" s="1"/>
  <c r="B4258" i="6"/>
  <c r="H4258" i="6" s="1" a="1"/>
  <c r="H4258" i="6" s="1"/>
  <c r="B4162" i="6"/>
  <c r="H4162" i="6" s="1" a="1"/>
  <c r="H4162" i="6" s="1"/>
  <c r="B5194" i="6"/>
  <c r="H5194" i="6" s="1" a="1"/>
  <c r="H5194" i="6" s="1"/>
  <c r="B5122" i="6"/>
  <c r="H5122" i="6" s="1" a="1"/>
  <c r="H5122" i="6" s="1"/>
  <c r="B5026" i="6"/>
  <c r="H5026" i="6" s="1" a="1"/>
  <c r="H5026" i="6" s="1"/>
  <c r="B4930" i="6"/>
  <c r="H4930" i="6" s="1" a="1"/>
  <c r="H4930" i="6" s="1"/>
  <c r="B4786" i="6"/>
  <c r="H4786" i="6" s="1" a="1"/>
  <c r="H4786" i="6" s="1"/>
  <c r="B4762" i="6"/>
  <c r="H4762" i="6" s="1" a="1"/>
  <c r="H4762" i="6" s="1"/>
  <c r="B4714" i="6"/>
  <c r="H4714" i="6" s="1" a="1"/>
  <c r="H4714" i="6" s="1"/>
  <c r="B4666" i="6"/>
  <c r="H4666" i="6" s="1" a="1"/>
  <c r="H4666" i="6" s="1"/>
  <c r="B4618" i="6"/>
  <c r="H4618" i="6" s="1" a="1"/>
  <c r="H4618" i="6" s="1"/>
  <c r="B4570" i="6"/>
  <c r="H4570" i="6" s="1" a="1"/>
  <c r="H4570" i="6" s="1"/>
  <c r="B4402" i="6"/>
  <c r="H4402" i="6" s="1" a="1"/>
  <c r="H4402" i="6" s="1"/>
  <c r="B4330" i="6"/>
  <c r="H4330" i="6" s="1" a="1"/>
  <c r="H4330" i="6" s="1"/>
  <c r="B4234" i="6"/>
  <c r="H4234" i="6" s="1" a="1"/>
  <c r="H4234" i="6" s="1"/>
  <c r="B4138" i="6"/>
  <c r="H4138" i="6" s="1" a="1"/>
  <c r="H4138" i="6" s="1"/>
  <c r="B4090" i="6"/>
  <c r="H4090" i="6" s="1" a="1"/>
  <c r="H4090" i="6" s="1"/>
  <c r="B3970" i="6"/>
  <c r="H3970" i="6" s="1" a="1"/>
  <c r="H3970" i="6" s="1"/>
  <c r="B3874" i="6"/>
  <c r="H3874" i="6" s="1" a="1"/>
  <c r="H3874" i="6" s="1"/>
  <c r="B5218" i="6"/>
  <c r="H5218" i="6" s="1" a="1"/>
  <c r="H5218" i="6" s="1"/>
  <c r="B5098" i="6"/>
  <c r="H5098" i="6" s="1" a="1"/>
  <c r="H5098" i="6" s="1"/>
  <c r="B5002" i="6"/>
  <c r="H5002" i="6" s="1" a="1"/>
  <c r="H5002" i="6" s="1"/>
  <c r="B4882" i="6"/>
  <c r="H4882" i="6" s="1" a="1"/>
  <c r="H4882" i="6" s="1"/>
  <c r="B4834" i="6"/>
  <c r="H4834" i="6" s="1" a="1"/>
  <c r="H4834" i="6" s="1"/>
  <c r="B4810" i="6"/>
  <c r="H4810" i="6" s="1" a="1"/>
  <c r="H4810" i="6" s="1"/>
  <c r="B4522" i="6"/>
  <c r="H4522" i="6" s="1" a="1"/>
  <c r="H4522" i="6" s="1"/>
  <c r="B4474" i="6"/>
  <c r="H4474" i="6" s="1" a="1"/>
  <c r="H4474" i="6" s="1"/>
  <c r="B4306" i="6"/>
  <c r="H4306" i="6" s="1" a="1"/>
  <c r="H4306" i="6" s="1"/>
  <c r="B4210" i="6"/>
  <c r="H4210" i="6" s="1" a="1"/>
  <c r="H4210" i="6" s="1"/>
  <c r="B4114" i="6"/>
  <c r="H4114" i="6" s="1" a="1"/>
  <c r="H4114" i="6" s="1"/>
  <c r="B4042" i="6"/>
  <c r="H4042" i="6" s="1" a="1"/>
  <c r="H4042" i="6" s="1"/>
  <c r="B3946" i="6"/>
  <c r="H3946" i="6" s="1" a="1"/>
  <c r="H3946" i="6" s="1"/>
  <c r="B3850" i="6"/>
  <c r="H3850" i="6" s="1" a="1"/>
  <c r="H3850" i="6" s="1"/>
  <c r="B3922" i="6"/>
  <c r="H3922" i="6" s="1" a="1"/>
  <c r="H3922" i="6" s="1"/>
  <c r="B3778" i="6"/>
  <c r="H3778" i="6" s="1" a="1"/>
  <c r="H3778" i="6" s="1"/>
  <c r="B3682" i="6"/>
  <c r="H3682" i="6" s="1" a="1"/>
  <c r="H3682" i="6" s="1"/>
  <c r="B3586" i="6"/>
  <c r="H3586" i="6" s="1" a="1"/>
  <c r="H3586" i="6" s="1"/>
  <c r="B3490" i="6"/>
  <c r="H3490" i="6" s="1" a="1"/>
  <c r="H3490" i="6" s="1"/>
  <c r="B3442" i="6"/>
  <c r="H3442" i="6" s="1" a="1"/>
  <c r="H3442" i="6" s="1"/>
  <c r="B3250" i="6"/>
  <c r="B3178" i="6"/>
  <c r="B2890" i="6"/>
  <c r="B2794" i="6"/>
  <c r="H2794" i="6" s="1" a="1"/>
  <c r="H2794" i="6" s="1"/>
  <c r="B4186" i="6"/>
  <c r="H4186" i="6" s="1" a="1"/>
  <c r="H4186" i="6" s="1"/>
  <c r="B3898" i="6"/>
  <c r="H3898" i="6" s="1" a="1"/>
  <c r="H3898" i="6" s="1"/>
  <c r="B3754" i="6"/>
  <c r="H3754" i="6" s="1" a="1"/>
  <c r="H3754" i="6" s="1"/>
  <c r="B3658" i="6"/>
  <c r="H3658" i="6" s="1" a="1"/>
  <c r="H3658" i="6" s="1"/>
  <c r="B3562" i="6"/>
  <c r="H3562" i="6" s="1" a="1"/>
  <c r="H3562" i="6" s="1"/>
  <c r="B3466" i="6"/>
  <c r="H3466" i="6" s="1" a="1"/>
  <c r="H3466" i="6" s="1"/>
  <c r="B3298" i="6"/>
  <c r="B3274" i="6"/>
  <c r="B3130" i="6"/>
  <c r="B3082" i="6"/>
  <c r="B3058" i="6"/>
  <c r="H3058" i="6" s="1" a="1"/>
  <c r="H3058" i="6" s="1"/>
  <c r="B3034" i="6"/>
  <c r="H3034" i="6" s="1" a="1"/>
  <c r="H3034" i="6" s="1"/>
  <c r="B2986" i="6"/>
  <c r="H2986" i="6" s="1" a="1"/>
  <c r="H2986" i="6" s="1"/>
  <c r="B2866" i="6"/>
  <c r="B2842" i="6"/>
  <c r="B2770" i="6"/>
  <c r="H2770" i="6" s="1" a="1"/>
  <c r="H2770" i="6" s="1"/>
  <c r="B2746" i="6"/>
  <c r="H2746" i="6" s="1" a="1"/>
  <c r="H2746" i="6" s="1"/>
  <c r="B2650" i="6"/>
  <c r="B2578" i="6"/>
  <c r="B4066" i="6"/>
  <c r="H4066" i="6" s="1" a="1"/>
  <c r="H4066" i="6" s="1"/>
  <c r="B4018" i="6"/>
  <c r="H4018" i="6" s="1" a="1"/>
  <c r="H4018" i="6" s="1"/>
  <c r="B3826" i="6"/>
  <c r="H3826" i="6" s="1" a="1"/>
  <c r="H3826" i="6" s="1"/>
  <c r="B3730" i="6"/>
  <c r="H3730" i="6" s="1" a="1"/>
  <c r="H3730" i="6" s="1"/>
  <c r="B3634" i="6"/>
  <c r="H3634" i="6" s="1" a="1"/>
  <c r="H3634" i="6" s="1"/>
  <c r="B3538" i="6"/>
  <c r="H3538" i="6" s="1" a="1"/>
  <c r="H3538" i="6" s="1"/>
  <c r="B3418" i="6"/>
  <c r="B3394" i="6"/>
  <c r="B3370" i="6"/>
  <c r="B3346" i="6"/>
  <c r="B3322" i="6"/>
  <c r="B3202" i="6"/>
  <c r="H3202" i="6" s="1" a="1"/>
  <c r="H3202" i="6" s="1"/>
  <c r="B2938" i="6"/>
  <c r="B2914" i="6"/>
  <c r="B3994" i="6"/>
  <c r="H3994" i="6" s="1" a="1"/>
  <c r="H3994" i="6" s="1"/>
  <c r="B3802" i="6"/>
  <c r="H3802" i="6" s="1" a="1"/>
  <c r="H3802" i="6" s="1"/>
  <c r="B3706" i="6"/>
  <c r="H3706" i="6" s="1" a="1"/>
  <c r="H3706" i="6" s="1"/>
  <c r="B3610" i="6"/>
  <c r="H3610" i="6" s="1" a="1"/>
  <c r="H3610" i="6" s="1"/>
  <c r="B3514" i="6"/>
  <c r="H3514" i="6" s="1" a="1"/>
  <c r="H3514" i="6" s="1"/>
  <c r="B3010" i="6"/>
  <c r="H3010" i="6" s="1" a="1"/>
  <c r="H3010" i="6" s="1"/>
  <c r="B2962" i="6"/>
  <c r="B2722" i="6"/>
  <c r="H2722" i="6" s="1" a="1"/>
  <c r="H2722" i="6" s="1"/>
  <c r="B2602" i="6"/>
  <c r="B2506" i="6"/>
  <c r="B2482" i="6"/>
  <c r="B2122" i="6"/>
  <c r="H2122" i="6" s="1" a="1"/>
  <c r="H2122" i="6" s="1"/>
  <c r="B2026" i="6"/>
  <c r="H2026" i="6" s="1" a="1"/>
  <c r="H2026" i="6" s="1"/>
  <c r="B1930" i="6"/>
  <c r="H1930" i="6" s="1" a="1"/>
  <c r="H1930" i="6" s="1"/>
  <c r="B1786" i="6"/>
  <c r="B1690" i="6"/>
  <c r="B1594" i="6"/>
  <c r="B1450" i="6"/>
  <c r="H1450" i="6" s="1" a="1"/>
  <c r="H1450" i="6" s="1"/>
  <c r="B1426" i="6"/>
  <c r="H1426" i="6" s="1" a="1"/>
  <c r="H1426" i="6" s="1"/>
  <c r="B1402" i="6"/>
  <c r="H1402" i="6" s="1" a="1"/>
  <c r="H1402" i="6" s="1"/>
  <c r="B2818" i="6"/>
  <c r="B2554" i="6"/>
  <c r="B2362" i="6"/>
  <c r="B2338" i="6"/>
  <c r="B2170" i="6"/>
  <c r="H2170" i="6" s="1" a="1"/>
  <c r="H2170" i="6" s="1"/>
  <c r="B2146" i="6"/>
  <c r="H2146" i="6" s="1" a="1"/>
  <c r="H2146" i="6" s="1"/>
  <c r="B2098" i="6"/>
  <c r="H2098" i="6" s="1" a="1"/>
  <c r="H2098" i="6" s="1"/>
  <c r="B2002" i="6"/>
  <c r="H2002" i="6" s="1" a="1"/>
  <c r="H2002" i="6" s="1"/>
  <c r="B1906" i="6"/>
  <c r="H1906" i="6" s="1" a="1"/>
  <c r="H1906" i="6" s="1"/>
  <c r="B1762" i="6"/>
  <c r="B1642" i="6"/>
  <c r="H1642" i="6" s="1" a="1"/>
  <c r="H1642" i="6" s="1"/>
  <c r="B3226" i="6"/>
  <c r="B3154" i="6"/>
  <c r="B2626" i="6"/>
  <c r="H2626" i="6" s="1" a="1"/>
  <c r="H2626" i="6" s="1"/>
  <c r="B2434" i="6"/>
  <c r="B2386" i="6"/>
  <c r="B2314" i="6"/>
  <c r="H2314" i="6" s="1" a="1"/>
  <c r="H2314" i="6" s="1"/>
  <c r="B2290" i="6"/>
  <c r="H2290" i="6" s="1" a="1"/>
  <c r="H2290" i="6" s="1"/>
  <c r="B2266" i="6"/>
  <c r="H2266" i="6" s="1" a="1"/>
  <c r="H2266" i="6" s="1"/>
  <c r="B2242" i="6"/>
  <c r="H2242" i="6" s="1" a="1"/>
  <c r="H2242" i="6" s="1"/>
  <c r="B2218" i="6"/>
  <c r="H2218" i="6" s="1" a="1"/>
  <c r="H2218" i="6" s="1"/>
  <c r="B2194" i="6"/>
  <c r="H2194" i="6" s="1" a="1"/>
  <c r="H2194" i="6" s="1"/>
  <c r="B2074" i="6"/>
  <c r="H2074" i="6" s="1" a="1"/>
  <c r="H2074" i="6" s="1"/>
  <c r="B1978" i="6"/>
  <c r="H1978" i="6" s="1" a="1"/>
  <c r="H1978" i="6" s="1"/>
  <c r="B1882" i="6"/>
  <c r="H1882" i="6" s="1" a="1"/>
  <c r="H1882" i="6" s="1"/>
  <c r="B1858" i="6"/>
  <c r="H1858" i="6" s="1" a="1"/>
  <c r="H1858" i="6" s="1"/>
  <c r="B1834" i="6"/>
  <c r="B1738" i="6"/>
  <c r="B1666" i="6"/>
  <c r="B1618" i="6"/>
  <c r="B1546" i="6"/>
  <c r="B1522" i="6"/>
  <c r="B1498" i="6"/>
  <c r="H1498" i="6" s="1" a="1"/>
  <c r="H1498" i="6" s="1"/>
  <c r="B3106" i="6"/>
  <c r="B2698" i="6"/>
  <c r="H2698" i="6" s="1" a="1"/>
  <c r="H2698" i="6" s="1"/>
  <c r="B2674" i="6"/>
  <c r="H2674" i="6" s="1" a="1"/>
  <c r="H2674" i="6" s="1"/>
  <c r="B2530" i="6"/>
  <c r="B2458" i="6"/>
  <c r="B2410" i="6"/>
  <c r="B2050" i="6"/>
  <c r="H2050" i="6" s="1" a="1"/>
  <c r="H2050" i="6" s="1"/>
  <c r="B1954" i="6"/>
  <c r="H1954" i="6" s="1" a="1"/>
  <c r="H1954" i="6" s="1"/>
  <c r="B1810" i="6"/>
  <c r="B1714" i="6"/>
  <c r="B1570" i="6"/>
  <c r="B1474" i="6"/>
  <c r="H1474" i="6" s="1" a="1"/>
  <c r="H1474" i="6" s="1"/>
  <c r="B1354" i="6"/>
  <c r="H1354" i="6" s="1" a="1"/>
  <c r="H1354" i="6" s="1"/>
  <c r="B1186" i="6"/>
  <c r="H1186" i="6" s="1" a="1"/>
  <c r="H1186" i="6" s="1"/>
  <c r="B1090" i="6"/>
  <c r="B1042" i="6"/>
  <c r="B1018" i="6"/>
  <c r="B994" i="6"/>
  <c r="B826" i="6"/>
  <c r="B802" i="6"/>
  <c r="B730" i="6"/>
  <c r="B586" i="6"/>
  <c r="B514" i="6"/>
  <c r="B442" i="6"/>
  <c r="B418" i="6"/>
  <c r="B394" i="6"/>
  <c r="B274" i="6"/>
  <c r="B250" i="6"/>
  <c r="B202" i="6"/>
  <c r="B1258" i="6"/>
  <c r="H1258" i="6" s="1" a="1"/>
  <c r="H1258" i="6" s="1"/>
  <c r="B1234" i="6"/>
  <c r="B1162" i="6"/>
  <c r="H1162" i="6" s="1" a="1"/>
  <c r="H1162" i="6" s="1"/>
  <c r="B1066" i="6"/>
  <c r="B970" i="6"/>
  <c r="B922" i="6"/>
  <c r="H922" i="6" s="1" a="1"/>
  <c r="H922" i="6" s="1"/>
  <c r="B778" i="6"/>
  <c r="B706" i="6"/>
  <c r="H706" i="6" s="1" a="1"/>
  <c r="H706" i="6" s="1"/>
  <c r="B682" i="6"/>
  <c r="H682" i="6" s="1" a="1"/>
  <c r="H682" i="6" s="1"/>
  <c r="B634" i="6"/>
  <c r="B610" i="6"/>
  <c r="B538" i="6"/>
  <c r="B466" i="6"/>
  <c r="H466" i="6" s="1" a="1"/>
  <c r="H466" i="6" s="1"/>
  <c r="B106" i="6"/>
  <c r="H106" i="6" s="1" a="1"/>
  <c r="H106" i="6" s="1"/>
  <c r="B82" i="6"/>
  <c r="H82" i="6" s="1" a="1"/>
  <c r="H82" i="6" s="1"/>
  <c r="B1378" i="6"/>
  <c r="H1378" i="6" s="1" a="1"/>
  <c r="H1378" i="6" s="1"/>
  <c r="B1138" i="6"/>
  <c r="H1138" i="6" s="1" a="1"/>
  <c r="H1138" i="6" s="1"/>
  <c r="B946" i="6"/>
  <c r="B874" i="6"/>
  <c r="H874" i="6" s="1" a="1"/>
  <c r="H874" i="6" s="1"/>
  <c r="B850" i="6"/>
  <c r="B754" i="6"/>
  <c r="B562" i="6"/>
  <c r="B490" i="6"/>
  <c r="H490" i="6" s="1" a="1"/>
  <c r="H490" i="6" s="1"/>
  <c r="B346" i="6"/>
  <c r="B322" i="6"/>
  <c r="B298" i="6"/>
  <c r="H298" i="6" s="1" a="1"/>
  <c r="H298" i="6" s="1"/>
  <c r="B178" i="6"/>
  <c r="B154" i="6"/>
  <c r="B130" i="6"/>
  <c r="B226" i="6"/>
  <c r="B1330" i="6"/>
  <c r="H1330" i="6" s="1" a="1"/>
  <c r="H1330" i="6" s="1"/>
  <c r="B1306" i="6"/>
  <c r="H1306" i="6" s="1" a="1"/>
  <c r="H1306" i="6" s="1"/>
  <c r="B1282" i="6"/>
  <c r="H1282" i="6" s="1" a="1"/>
  <c r="H1282" i="6" s="1"/>
  <c r="B1210" i="6"/>
  <c r="H1210" i="6" s="1" a="1"/>
  <c r="H1210" i="6" s="1"/>
  <c r="B1114" i="6"/>
  <c r="H1114" i="6" s="1" a="1"/>
  <c r="H1114" i="6" s="1"/>
  <c r="B898" i="6"/>
  <c r="H898" i="6" s="1" a="1"/>
  <c r="H898" i="6" s="1"/>
  <c r="B658" i="6"/>
  <c r="H658" i="6" s="1" a="1"/>
  <c r="H658" i="6" s="1"/>
  <c r="B370" i="6"/>
  <c r="H370" i="6" s="1" a="1"/>
  <c r="H370" i="6" s="1"/>
  <c r="I8239" i="6"/>
  <c r="J8239" i="6" s="1"/>
  <c r="I7279" i="6"/>
  <c r="J7279" i="6" s="1"/>
  <c r="I7063" i="6"/>
  <c r="J7063" i="6" s="1"/>
  <c r="I5767" i="6"/>
  <c r="J5767" i="6" s="1"/>
  <c r="I3175" i="6"/>
  <c r="J3175" i="6" s="1"/>
  <c r="I1831" i="6"/>
  <c r="J1831" i="6" s="1"/>
  <c r="I8095" i="6"/>
  <c r="J8095" i="6" s="1"/>
  <c r="I7399" i="6"/>
  <c r="J7399" i="6" s="1"/>
  <c r="I7207" i="6"/>
  <c r="J7207" i="6" s="1"/>
  <c r="I6079" i="6"/>
  <c r="J6079" i="6" s="1"/>
  <c r="I5599" i="6"/>
  <c r="J5599" i="6" s="1"/>
  <c r="I8359" i="6"/>
  <c r="J8359" i="6" s="1"/>
  <c r="I7351" i="6"/>
  <c r="J7351" i="6" s="1"/>
  <c r="I6391" i="6"/>
  <c r="J6391" i="6" s="1"/>
  <c r="I5863" i="6"/>
  <c r="J5863" i="6" s="1"/>
  <c r="I3343" i="6"/>
  <c r="J3343" i="6" s="1"/>
  <c r="I2911" i="6"/>
  <c r="J2911" i="6" s="1"/>
  <c r="I2479" i="6"/>
  <c r="J2479" i="6" s="1"/>
  <c r="H872" i="6" a="1"/>
  <c r="H872" i="6" s="1"/>
  <c r="I872" i="6" s="1"/>
  <c r="J872" i="6" s="1"/>
  <c r="H1040" i="6" a="1"/>
  <c r="H1040" i="6" s="1"/>
  <c r="I1040" i="6" s="1"/>
  <c r="J1040" i="6" s="1"/>
  <c r="I1400" i="6"/>
  <c r="J1400" i="6" s="1"/>
  <c r="I608" i="6"/>
  <c r="J608" i="6" s="1"/>
  <c r="H1208" i="6" a="1"/>
  <c r="H1208" i="6" s="1"/>
  <c r="I1208" i="6" s="1"/>
  <c r="J1208" i="6" s="1"/>
  <c r="H920" i="6" a="1"/>
  <c r="H920" i="6" s="1"/>
  <c r="I920" i="6" s="1"/>
  <c r="J920" i="6" s="1"/>
  <c r="H1232" i="6" a="1"/>
  <c r="H1232" i="6" s="1"/>
  <c r="I1232" i="6" s="1"/>
  <c r="J1232" i="6" s="1"/>
  <c r="H272" i="6" a="1"/>
  <c r="H272" i="6" s="1"/>
  <c r="I272" i="6" s="1"/>
  <c r="J272" i="6" s="1"/>
  <c r="H416" i="6" a="1"/>
  <c r="H416" i="6" s="1"/>
  <c r="I416" i="6" s="1"/>
  <c r="J416" i="6" s="1"/>
  <c r="H728" i="6" a="1"/>
  <c r="H728" i="6" s="1"/>
  <c r="I728" i="6" s="1"/>
  <c r="J728" i="6" s="1"/>
  <c r="H1256" i="6" a="1"/>
  <c r="H1256" i="6" s="1"/>
  <c r="I1256" i="6" s="1"/>
  <c r="J1256" i="6" s="1"/>
  <c r="H1592" i="6" a="1"/>
  <c r="H1592" i="6" s="1"/>
  <c r="I1592" i="6" s="1"/>
  <c r="J1592" i="6" s="1"/>
  <c r="H2096" i="6" a="1"/>
  <c r="H2096" i="6" s="1"/>
  <c r="I2096" i="6" s="1"/>
  <c r="J2096" i="6" s="1"/>
  <c r="H2816" i="6" a="1"/>
  <c r="H2816" i="6" s="1"/>
  <c r="I2816" i="6" s="1"/>
  <c r="J2816" i="6" s="1"/>
  <c r="H1496" i="6" a="1"/>
  <c r="H1496" i="6" s="1"/>
  <c r="I1496" i="6" s="1"/>
  <c r="J1496" i="6" s="1"/>
  <c r="I1784" i="6"/>
  <c r="J1784" i="6" s="1"/>
  <c r="H2120" i="6" a="1"/>
  <c r="H2120" i="6" s="1"/>
  <c r="I2120" i="6" s="1"/>
  <c r="J2120" i="6" s="1"/>
  <c r="H2432" i="6" a="1"/>
  <c r="H2432" i="6" s="1"/>
  <c r="I2432" i="6" s="1"/>
  <c r="J2432" i="6" s="1"/>
  <c r="H3320" i="6" a="1"/>
  <c r="H3320" i="6" s="1"/>
  <c r="I3320" i="6" s="1"/>
  <c r="J3320" i="6" s="1"/>
  <c r="H1952" i="6" a="1"/>
  <c r="H1952" i="6" s="1"/>
  <c r="I1952" i="6" s="1"/>
  <c r="J1952" i="6" s="1"/>
  <c r="I2744" i="6"/>
  <c r="J2744" i="6" s="1"/>
  <c r="I1544" i="6"/>
  <c r="J1544" i="6" s="1"/>
  <c r="I1832" i="6"/>
  <c r="J1832" i="6" s="1"/>
  <c r="I2528" i="6"/>
  <c r="J2528" i="6" s="1"/>
  <c r="H3032" i="6" a="1"/>
  <c r="H3032" i="6" s="1"/>
  <c r="I3032" i="6" s="1"/>
  <c r="J3032" i="6" s="1"/>
  <c r="H3560" i="6" a="1"/>
  <c r="H3560" i="6" s="1"/>
  <c r="I3560" i="6" s="1"/>
  <c r="J3560" i="6" s="1"/>
  <c r="H4040" i="6" a="1"/>
  <c r="H4040" i="6" s="1"/>
  <c r="I4040" i="6" s="1"/>
  <c r="J4040" i="6" s="1"/>
  <c r="I3104" i="6"/>
  <c r="J3104" i="6" s="1"/>
  <c r="H3416" i="6" a="1"/>
  <c r="H3416" i="6" s="1"/>
  <c r="I3416" i="6" s="1"/>
  <c r="J3416" i="6" s="1"/>
  <c r="H3776" i="6" a="1"/>
  <c r="H3776" i="6" s="1"/>
  <c r="I3776" i="6" s="1"/>
  <c r="J3776" i="6" s="1"/>
  <c r="H3704" i="6" a="1"/>
  <c r="H3704" i="6" s="1"/>
  <c r="I3704" i="6" s="1"/>
  <c r="J3704" i="6" s="1"/>
  <c r="H3728" i="6" a="1"/>
  <c r="H3728" i="6" s="1"/>
  <c r="I3728" i="6" s="1"/>
  <c r="J3728" i="6" s="1"/>
  <c r="H3992" i="6" a="1"/>
  <c r="H3992" i="6" s="1"/>
  <c r="I3992" i="6" s="1"/>
  <c r="J3992" i="6" s="1"/>
  <c r="H4376" i="6" a="1"/>
  <c r="H4376" i="6" s="1"/>
  <c r="I4376" i="6" s="1"/>
  <c r="J4376" i="6" s="1"/>
  <c r="I4544" i="6"/>
  <c r="J4544" i="6" s="1"/>
  <c r="H3920" i="6" a="1"/>
  <c r="H3920" i="6" s="1"/>
  <c r="I3920" i="6" s="1"/>
  <c r="J3920" i="6" s="1"/>
  <c r="I4592" i="6"/>
  <c r="J4592" i="6" s="1"/>
  <c r="I4784" i="6"/>
  <c r="J4784" i="6" s="1"/>
  <c r="H5072" i="6" a="1"/>
  <c r="H5072" i="6" s="1"/>
  <c r="I5072" i="6" s="1"/>
  <c r="J5072" i="6" s="1"/>
  <c r="H4208" i="6" a="1"/>
  <c r="H4208" i="6" s="1"/>
  <c r="I4208" i="6" s="1"/>
  <c r="J4208" i="6" s="1"/>
  <c r="I4520" i="6"/>
  <c r="J4520" i="6" s="1"/>
  <c r="H5120" i="6" a="1"/>
  <c r="H5120" i="6" s="1"/>
  <c r="I5120" i="6" s="1"/>
  <c r="J5120" i="6" s="1"/>
  <c r="H5024" i="6" a="1"/>
  <c r="H5024" i="6" s="1"/>
  <c r="I5024" i="6" s="1"/>
  <c r="J5024" i="6" s="1"/>
  <c r="I5936" i="6"/>
  <c r="J5936" i="6" s="1"/>
  <c r="H6104" i="6" a="1"/>
  <c r="H6104" i="6" s="1"/>
  <c r="I6104" i="6" s="1"/>
  <c r="J6104" i="6" s="1"/>
  <c r="I6224" i="6"/>
  <c r="J6224" i="6" s="1"/>
  <c r="H6176" i="6" a="1"/>
  <c r="H6176" i="6" s="1"/>
  <c r="I6176" i="6" s="1"/>
  <c r="J6176" i="6" s="1"/>
  <c r="I6560" i="6"/>
  <c r="J6560" i="6" s="1"/>
  <c r="H7568" i="6" a="1"/>
  <c r="H7568" i="6" s="1"/>
  <c r="I7568" i="6" s="1"/>
  <c r="J7568" i="6" s="1"/>
  <c r="H7544" i="6" a="1"/>
  <c r="H7544" i="6" s="1"/>
  <c r="I7544" i="6" s="1"/>
  <c r="J7544" i="6" s="1"/>
  <c r="I8384" i="6"/>
  <c r="J8384" i="6" s="1"/>
  <c r="I631" i="6"/>
  <c r="J631" i="6" s="1"/>
  <c r="I8335" i="6"/>
  <c r="J8335" i="6" s="1"/>
  <c r="I8143" i="6"/>
  <c r="J8143" i="6" s="1"/>
  <c r="I6895" i="6"/>
  <c r="J6895" i="6" s="1"/>
  <c r="I6727" i="6"/>
  <c r="J6727" i="6" s="1"/>
  <c r="I6583" i="6"/>
  <c r="J6583" i="6" s="1"/>
  <c r="I6271" i="6"/>
  <c r="J6271" i="6" s="1"/>
  <c r="I5527" i="6"/>
  <c r="J5527" i="6" s="1"/>
  <c r="I5503" i="6"/>
  <c r="J5503" i="6" s="1"/>
  <c r="I2839" i="6"/>
  <c r="J2839" i="6" s="1"/>
  <c r="I1471" i="6"/>
  <c r="J1471" i="6" s="1"/>
  <c r="I991" i="6"/>
  <c r="J991" i="6" s="1"/>
  <c r="I559" i="6"/>
  <c r="J559" i="6" s="1"/>
  <c r="I439" i="6"/>
  <c r="J439" i="6" s="1"/>
  <c r="I2815" i="6"/>
  <c r="J2815" i="6" s="1"/>
  <c r="I2335" i="6"/>
  <c r="J2335" i="6" s="1"/>
  <c r="I7591" i="6"/>
  <c r="J7591" i="6" s="1"/>
  <c r="I7375" i="6"/>
  <c r="J7375" i="6" s="1"/>
  <c r="I7159" i="6"/>
  <c r="J7159" i="6" s="1"/>
  <c r="I1783" i="6"/>
  <c r="J1783" i="6" s="1"/>
  <c r="I847" i="6"/>
  <c r="J847" i="6" s="1"/>
  <c r="H896" i="6" a="1"/>
  <c r="H896" i="6" s="1"/>
  <c r="I896" i="6" s="1"/>
  <c r="J896" i="6" s="1"/>
  <c r="H1112" i="6" a="1"/>
  <c r="H1112" i="6" s="1"/>
  <c r="I1112" i="6" s="1"/>
  <c r="J1112" i="6" s="1"/>
  <c r="H344" i="6" a="1"/>
  <c r="H344" i="6" s="1"/>
  <c r="I344" i="6" s="1"/>
  <c r="J344" i="6" s="1"/>
  <c r="H1328" i="6" a="1"/>
  <c r="H1328" i="6" s="1"/>
  <c r="I1328" i="6" s="1"/>
  <c r="J1328" i="6" s="1"/>
  <c r="H944" i="6" a="1"/>
  <c r="H944" i="6" s="1"/>
  <c r="I944" i="6" s="1"/>
  <c r="J944" i="6" s="1"/>
  <c r="H152" i="6" a="1"/>
  <c r="H152" i="6" s="1"/>
  <c r="I152" i="6" s="1"/>
  <c r="J152" i="6" s="1"/>
  <c r="H296" i="6" a="1"/>
  <c r="H296" i="6" s="1"/>
  <c r="I296" i="6" s="1"/>
  <c r="J296" i="6" s="1"/>
  <c r="H440" i="6" a="1"/>
  <c r="H440" i="6" s="1"/>
  <c r="I440" i="6" s="1"/>
  <c r="J440" i="6" s="1"/>
  <c r="H968" i="6" a="1"/>
  <c r="H968" i="6" s="1"/>
  <c r="I968" i="6" s="1"/>
  <c r="J968" i="6" s="1"/>
  <c r="H1280" i="6" a="1"/>
  <c r="H1280" i="6" s="1"/>
  <c r="I1280" i="6" s="1"/>
  <c r="J1280" i="6" s="1"/>
  <c r="I1760" i="6"/>
  <c r="J1760" i="6" s="1"/>
  <c r="I2384" i="6"/>
  <c r="J2384" i="6" s="1"/>
  <c r="H2888" i="6" a="1"/>
  <c r="H2888" i="6" s="1"/>
  <c r="I2888" i="6" s="1"/>
  <c r="J2888" i="6" s="1"/>
  <c r="H1568" i="6" a="1"/>
  <c r="H1568" i="6" s="1"/>
  <c r="I1568" i="6" s="1"/>
  <c r="J1568" i="6" s="1"/>
  <c r="H1856" i="6" a="1"/>
  <c r="H1856" i="6" s="1"/>
  <c r="I1856" i="6" s="1"/>
  <c r="J1856" i="6" s="1"/>
  <c r="I2168" i="6"/>
  <c r="J2168" i="6" s="1"/>
  <c r="I2552" i="6"/>
  <c r="J2552" i="6" s="1"/>
  <c r="H2048" i="6" a="1"/>
  <c r="H2048" i="6" s="1"/>
  <c r="I2048" i="6" s="1"/>
  <c r="J2048" i="6" s="1"/>
  <c r="H3056" i="6" a="1"/>
  <c r="H3056" i="6" s="1"/>
  <c r="I3056" i="6" s="1"/>
  <c r="J3056" i="6" s="1"/>
  <c r="H1616" i="6" a="1"/>
  <c r="H1616" i="6" s="1"/>
  <c r="I1616" i="6" s="1"/>
  <c r="J1616" i="6" s="1"/>
  <c r="H1880" i="6" a="1"/>
  <c r="H1880" i="6" s="1"/>
  <c r="I1880" i="6" s="1"/>
  <c r="J1880" i="6" s="1"/>
  <c r="H2360" i="6" a="1"/>
  <c r="H2360" i="6" s="1"/>
  <c r="I2360" i="6" s="1"/>
  <c r="J2360" i="6" s="1"/>
  <c r="H3656" i="6" a="1"/>
  <c r="H3656" i="6" s="1"/>
  <c r="I3656" i="6" s="1"/>
  <c r="J3656" i="6" s="1"/>
  <c r="H3344" i="6" a="1"/>
  <c r="H3344" i="6" s="1"/>
  <c r="I3344" i="6" s="1"/>
  <c r="J3344" i="6" s="1"/>
  <c r="H3488" i="6" a="1"/>
  <c r="H3488" i="6" s="1"/>
  <c r="I3488" i="6" s="1"/>
  <c r="J3488" i="6" s="1"/>
  <c r="H3872" i="6" a="1"/>
  <c r="H3872" i="6" s="1"/>
  <c r="I3872" i="6" s="1"/>
  <c r="J3872" i="6" s="1"/>
  <c r="H2912" i="6" a="1"/>
  <c r="H2912" i="6" s="1"/>
  <c r="I2912" i="6" s="1"/>
  <c r="J2912" i="6" s="1"/>
  <c r="H3296" i="6" a="1"/>
  <c r="H3296" i="6" s="1"/>
  <c r="I3296" i="6" s="1"/>
  <c r="J3296" i="6" s="1"/>
  <c r="H3800" i="6" a="1"/>
  <c r="H3800" i="6" s="1"/>
  <c r="I3800" i="6" s="1"/>
  <c r="J3800" i="6" s="1"/>
  <c r="I2792" i="6"/>
  <c r="J2792" i="6" s="1"/>
  <c r="H3440" i="6" a="1"/>
  <c r="H3440" i="6" s="1"/>
  <c r="I3440" i="6" s="1"/>
  <c r="J3440" i="6" s="1"/>
  <c r="H3824" i="6" a="1"/>
  <c r="H3824" i="6" s="1"/>
  <c r="I3824" i="6" s="1"/>
  <c r="J3824" i="6" s="1"/>
  <c r="H4160" i="6" a="1"/>
  <c r="H4160" i="6" s="1"/>
  <c r="I4160" i="6" s="1"/>
  <c r="J4160" i="6" s="1"/>
  <c r="H4952" i="6" a="1"/>
  <c r="H4952" i="6" s="1"/>
  <c r="I4952" i="6" s="1"/>
  <c r="J4952" i="6" s="1"/>
  <c r="H4016" i="6" a="1"/>
  <c r="H4016" i="6" s="1"/>
  <c r="I4016" i="6" s="1"/>
  <c r="J4016" i="6" s="1"/>
  <c r="I4856" i="6"/>
  <c r="J4856" i="6" s="1"/>
  <c r="H4304" i="6" a="1"/>
  <c r="H4304" i="6" s="1"/>
  <c r="I4304" i="6" s="1"/>
  <c r="J4304" i="6" s="1"/>
  <c r="H4808" i="6" a="1"/>
  <c r="H4808" i="6" s="1"/>
  <c r="I4808" i="6" s="1"/>
  <c r="J4808" i="6" s="1"/>
  <c r="I4832" i="6"/>
  <c r="J4832" i="6" s="1"/>
  <c r="I5648" i="6"/>
  <c r="J5648" i="6" s="1"/>
  <c r="I6008" i="6"/>
  <c r="J6008" i="6" s="1"/>
  <c r="H6152" i="6" a="1"/>
  <c r="H6152" i="6" s="1"/>
  <c r="I6152" i="6" s="1"/>
  <c r="J6152" i="6" s="1"/>
  <c r="I6296" i="6"/>
  <c r="J6296" i="6" s="1"/>
  <c r="I6344" i="6"/>
  <c r="J6344" i="6" s="1"/>
  <c r="I7640" i="6"/>
  <c r="J7640" i="6" s="1"/>
  <c r="I7567" i="6"/>
  <c r="J7567" i="6" s="1"/>
  <c r="I8287" i="6"/>
  <c r="J8287" i="6" s="1"/>
  <c r="I7303" i="6"/>
  <c r="J7303" i="6" s="1"/>
  <c r="I5263" i="6"/>
  <c r="J5263" i="6" s="1"/>
  <c r="I3127" i="6"/>
  <c r="J3127" i="6" s="1"/>
  <c r="I3415" i="6"/>
  <c r="J3415" i="6" s="1"/>
  <c r="I2599" i="6"/>
  <c r="J2599" i="6" s="1"/>
  <c r="I1591" i="6"/>
  <c r="J1591" i="6" s="1"/>
  <c r="I1687" i="6"/>
  <c r="J1687" i="6" s="1"/>
  <c r="I2407" i="6"/>
  <c r="J2407" i="6" s="1"/>
  <c r="I391" i="6"/>
  <c r="J391" i="6" s="1"/>
  <c r="I583" i="6"/>
  <c r="J583" i="6" s="1"/>
  <c r="I967" i="6"/>
  <c r="J967" i="6" s="1"/>
  <c r="B8409" i="6"/>
  <c r="H8409" i="6" s="1" a="1"/>
  <c r="H8409" i="6" s="1"/>
  <c r="I8409" i="6" s="1"/>
  <c r="J8409" i="6" s="1"/>
  <c r="B8289" i="6"/>
  <c r="H8289" i="6" s="1" a="1"/>
  <c r="H8289" i="6" s="1"/>
  <c r="I8289" i="6" s="1"/>
  <c r="J8289" i="6" s="1"/>
  <c r="B8241" i="6"/>
  <c r="H8241" i="6" s="1" a="1"/>
  <c r="H8241" i="6" s="1"/>
  <c r="I8241" i="6" s="1"/>
  <c r="J8241" i="6" s="1"/>
  <c r="B8145" i="6"/>
  <c r="H8145" i="6" s="1" a="1"/>
  <c r="H8145" i="6" s="1"/>
  <c r="I8145" i="6" s="1"/>
  <c r="J8145" i="6" s="1"/>
  <c r="B8049" i="6"/>
  <c r="H8049" i="6" s="1" a="1"/>
  <c r="H8049" i="6" s="1"/>
  <c r="I8049" i="6" s="1"/>
  <c r="J8049" i="6" s="1"/>
  <c r="B8385" i="6"/>
  <c r="H8385" i="6" s="1" a="1"/>
  <c r="H8385" i="6" s="1"/>
  <c r="I8385" i="6" s="1"/>
  <c r="J8385" i="6" s="1"/>
  <c r="B8313" i="6"/>
  <c r="H8313" i="6" s="1" a="1"/>
  <c r="H8313" i="6" s="1"/>
  <c r="I8313" i="6" s="1"/>
  <c r="J8313" i="6" s="1"/>
  <c r="B8265" i="6"/>
  <c r="H8265" i="6" s="1" a="1"/>
  <c r="H8265" i="6" s="1"/>
  <c r="I8265" i="6" s="1"/>
  <c r="J8265" i="6" s="1"/>
  <c r="B8169" i="6"/>
  <c r="H8169" i="6" s="1" a="1"/>
  <c r="H8169" i="6" s="1"/>
  <c r="I8169" i="6" s="1"/>
  <c r="J8169" i="6" s="1"/>
  <c r="B8073" i="6"/>
  <c r="H8073" i="6" s="1" a="1"/>
  <c r="H8073" i="6" s="1"/>
  <c r="I8073" i="6" s="1"/>
  <c r="J8073" i="6" s="1"/>
  <c r="B8361" i="6"/>
  <c r="H8361" i="6" s="1" a="1"/>
  <c r="H8361" i="6" s="1"/>
  <c r="I8361" i="6" s="1"/>
  <c r="J8361" i="6" s="1"/>
  <c r="B8217" i="6"/>
  <c r="H8217" i="6" s="1" a="1"/>
  <c r="H8217" i="6" s="1"/>
  <c r="I8217" i="6" s="1"/>
  <c r="J8217" i="6" s="1"/>
  <c r="B8121" i="6"/>
  <c r="H8121" i="6" s="1" a="1"/>
  <c r="H8121" i="6" s="1"/>
  <c r="I8121" i="6" s="1"/>
  <c r="J8121" i="6" s="1"/>
  <c r="B8025" i="6"/>
  <c r="H8025" i="6" s="1" a="1"/>
  <c r="H8025" i="6" s="1"/>
  <c r="I8025" i="6" s="1"/>
  <c r="J8025" i="6" s="1"/>
  <c r="B8193" i="6"/>
  <c r="H8193" i="6" s="1" a="1"/>
  <c r="H8193" i="6" s="1"/>
  <c r="I8193" i="6" s="1"/>
  <c r="J8193" i="6" s="1"/>
  <c r="B7905" i="6"/>
  <c r="B7737" i="6"/>
  <c r="B7689" i="6"/>
  <c r="B7569" i="6"/>
  <c r="H7569" i="6" s="1" a="1"/>
  <c r="H7569" i="6" s="1"/>
  <c r="B8337" i="6"/>
  <c r="H8337" i="6" s="1" a="1"/>
  <c r="H8337" i="6" s="1"/>
  <c r="I8337" i="6" s="1"/>
  <c r="J8337" i="6" s="1"/>
  <c r="B7857" i="6"/>
  <c r="B7809" i="6"/>
  <c r="B7785" i="6"/>
  <c r="B7761" i="6"/>
  <c r="B7641" i="6"/>
  <c r="B7473" i="6"/>
  <c r="H7473" i="6" s="1" a="1"/>
  <c r="H7473" i="6" s="1"/>
  <c r="I7473" i="6" s="1"/>
  <c r="J7473" i="6" s="1"/>
  <c r="B8097" i="6"/>
  <c r="H8097" i="6" s="1" a="1"/>
  <c r="H8097" i="6" s="1"/>
  <c r="I8097" i="6" s="1"/>
  <c r="J8097" i="6" s="1"/>
  <c r="B7929" i="6"/>
  <c r="B7881" i="6"/>
  <c r="B7833" i="6"/>
  <c r="B7545" i="6"/>
  <c r="H7545" i="6" s="1" a="1"/>
  <c r="H7545" i="6" s="1"/>
  <c r="B7521" i="6"/>
  <c r="H7521" i="6" s="1" a="1"/>
  <c r="H7521" i="6" s="1"/>
  <c r="B7497" i="6"/>
  <c r="H7497" i="6" s="1" a="1"/>
  <c r="H7497" i="6" s="1"/>
  <c r="I7497" i="6" s="1"/>
  <c r="J7497" i="6" s="1"/>
  <c r="B7449" i="6"/>
  <c r="H7449" i="6" s="1" a="1"/>
  <c r="H7449" i="6" s="1"/>
  <c r="I7449" i="6" s="1"/>
  <c r="J7449" i="6" s="1"/>
  <c r="B8001" i="6"/>
  <c r="H8001" i="6" s="1" a="1"/>
  <c r="H8001" i="6" s="1"/>
  <c r="I8001" i="6" s="1"/>
  <c r="J8001" i="6" s="1"/>
  <c r="B7713" i="6"/>
  <c r="B7425" i="6"/>
  <c r="H7425" i="6" s="1" a="1"/>
  <c r="H7425" i="6" s="1"/>
  <c r="I7425" i="6" s="1"/>
  <c r="J7425" i="6" s="1"/>
  <c r="B7377" i="6"/>
  <c r="H7377" i="6" s="1" a="1"/>
  <c r="H7377" i="6" s="1"/>
  <c r="I7377" i="6" s="1"/>
  <c r="J7377" i="6" s="1"/>
  <c r="B7329" i="6"/>
  <c r="H7329" i="6" s="1" a="1"/>
  <c r="H7329" i="6" s="1"/>
  <c r="I7329" i="6" s="1"/>
  <c r="J7329" i="6" s="1"/>
  <c r="B7281" i="6"/>
  <c r="H7281" i="6" s="1" a="1"/>
  <c r="H7281" i="6" s="1"/>
  <c r="I7281" i="6" s="1"/>
  <c r="J7281" i="6" s="1"/>
  <c r="B7233" i="6"/>
  <c r="H7233" i="6" s="1" a="1"/>
  <c r="H7233" i="6" s="1"/>
  <c r="I7233" i="6" s="1"/>
  <c r="J7233" i="6" s="1"/>
  <c r="B7185" i="6"/>
  <c r="H7185" i="6" s="1" a="1"/>
  <c r="H7185" i="6" s="1"/>
  <c r="I7185" i="6" s="1"/>
  <c r="J7185" i="6" s="1"/>
  <c r="B7137" i="6"/>
  <c r="H7137" i="6" s="1" a="1"/>
  <c r="H7137" i="6" s="1"/>
  <c r="I7137" i="6" s="1"/>
  <c r="J7137" i="6" s="1"/>
  <c r="B7089" i="6"/>
  <c r="H7089" i="6" s="1" a="1"/>
  <c r="H7089" i="6" s="1"/>
  <c r="I7089" i="6" s="1"/>
  <c r="J7089" i="6" s="1"/>
  <c r="B7041" i="6"/>
  <c r="H7041" i="6" s="1" a="1"/>
  <c r="H7041" i="6" s="1"/>
  <c r="I7041" i="6" s="1"/>
  <c r="J7041" i="6" s="1"/>
  <c r="B6993" i="6"/>
  <c r="H6993" i="6" s="1" a="1"/>
  <c r="H6993" i="6" s="1"/>
  <c r="I6993" i="6" s="1"/>
  <c r="J6993" i="6" s="1"/>
  <c r="B6873" i="6"/>
  <c r="B7617" i="6"/>
  <c r="B6945" i="6"/>
  <c r="B6849" i="6"/>
  <c r="B7977" i="6"/>
  <c r="B7665" i="6"/>
  <c r="B6897" i="6"/>
  <c r="B6801" i="6"/>
  <c r="B7953" i="6"/>
  <c r="B7305" i="6"/>
  <c r="H7305" i="6" s="1" a="1"/>
  <c r="H7305" i="6" s="1"/>
  <c r="I7305" i="6" s="1"/>
  <c r="J7305" i="6" s="1"/>
  <c r="B7113" i="6"/>
  <c r="H7113" i="6" s="1" a="1"/>
  <c r="H7113" i="6" s="1"/>
  <c r="I7113" i="6" s="1"/>
  <c r="J7113" i="6" s="1"/>
  <c r="B6777" i="6"/>
  <c r="B6681" i="6"/>
  <c r="B6585" i="6"/>
  <c r="B6561" i="6"/>
  <c r="B6513" i="6"/>
  <c r="B6417" i="6"/>
  <c r="B7593" i="6"/>
  <c r="B7401" i="6"/>
  <c r="H7401" i="6" s="1" a="1"/>
  <c r="H7401" i="6" s="1"/>
  <c r="I7401" i="6" s="1"/>
  <c r="J7401" i="6" s="1"/>
  <c r="B7257" i="6"/>
  <c r="H7257" i="6" s="1" a="1"/>
  <c r="H7257" i="6" s="1"/>
  <c r="I7257" i="6" s="1"/>
  <c r="J7257" i="6" s="1"/>
  <c r="B7065" i="6"/>
  <c r="H7065" i="6" s="1" a="1"/>
  <c r="H7065" i="6" s="1"/>
  <c r="I7065" i="6" s="1"/>
  <c r="J7065" i="6" s="1"/>
  <c r="B6753" i="6"/>
  <c r="B6657" i="6"/>
  <c r="B6537" i="6"/>
  <c r="B7353" i="6"/>
  <c r="H7353" i="6" s="1" a="1"/>
  <c r="H7353" i="6" s="1"/>
  <c r="I7353" i="6" s="1"/>
  <c r="J7353" i="6" s="1"/>
  <c r="B7161" i="6"/>
  <c r="H7161" i="6" s="1" a="1"/>
  <c r="H7161" i="6" s="1"/>
  <c r="I7161" i="6" s="1"/>
  <c r="J7161" i="6" s="1"/>
  <c r="B6969" i="6"/>
  <c r="H6969" i="6" s="1" a="1"/>
  <c r="H6969" i="6" s="1"/>
  <c r="I6969" i="6" s="1"/>
  <c r="J6969" i="6" s="1"/>
  <c r="B6921" i="6"/>
  <c r="B6705" i="6"/>
  <c r="B6609" i="6"/>
  <c r="B6441" i="6"/>
  <c r="B6393" i="6"/>
  <c r="B7209" i="6"/>
  <c r="H7209" i="6" s="1" a="1"/>
  <c r="H7209" i="6" s="1"/>
  <c r="I7209" i="6" s="1"/>
  <c r="J7209" i="6" s="1"/>
  <c r="B6825" i="6"/>
  <c r="B6465" i="6"/>
  <c r="H6465" i="6" s="1" a="1"/>
  <c r="H6465" i="6" s="1"/>
  <c r="I6465" i="6" s="1"/>
  <c r="J6465" i="6" s="1"/>
  <c r="B7017" i="6"/>
  <c r="H7017" i="6" s="1" a="1"/>
  <c r="H7017" i="6" s="1"/>
  <c r="I7017" i="6" s="1"/>
  <c r="J7017" i="6" s="1"/>
  <c r="B6729" i="6"/>
  <c r="B6489" i="6"/>
  <c r="B6633" i="6"/>
  <c r="B6369" i="6"/>
  <c r="B6297" i="6"/>
  <c r="H6297" i="6" s="1" a="1"/>
  <c r="H6297" i="6" s="1"/>
  <c r="I6297" i="6" s="1"/>
  <c r="J6297" i="6" s="1"/>
  <c r="B6033" i="6"/>
  <c r="H6033" i="6" s="1" a="1"/>
  <c r="H6033" i="6" s="1"/>
  <c r="I6033" i="6" s="1"/>
  <c r="J6033" i="6" s="1"/>
  <c r="B6321" i="6"/>
  <c r="H6321" i="6" s="1" a="1"/>
  <c r="H6321" i="6" s="1"/>
  <c r="I6321" i="6" s="1"/>
  <c r="J6321" i="6" s="1"/>
  <c r="B6057" i="6"/>
  <c r="H6057" i="6" s="1" a="1"/>
  <c r="H6057" i="6" s="1"/>
  <c r="I6057" i="6" s="1"/>
  <c r="J6057" i="6" s="1"/>
  <c r="B6249" i="6"/>
  <c r="H6249" i="6" s="1" a="1"/>
  <c r="H6249" i="6" s="1"/>
  <c r="I6249" i="6" s="1"/>
  <c r="J6249" i="6" s="1"/>
  <c r="B6201" i="6"/>
  <c r="H6201" i="6" s="1" a="1"/>
  <c r="H6201" i="6" s="1"/>
  <c r="I6201" i="6" s="1"/>
  <c r="J6201" i="6" s="1"/>
  <c r="B6153" i="6"/>
  <c r="H6153" i="6" s="1" a="1"/>
  <c r="H6153" i="6" s="1"/>
  <c r="B6105" i="6"/>
  <c r="H6105" i="6" s="1" a="1"/>
  <c r="H6105" i="6" s="1"/>
  <c r="B5985" i="6"/>
  <c r="H5985" i="6" s="1" a="1"/>
  <c r="H5985" i="6" s="1"/>
  <c r="I5985" i="6" s="1"/>
  <c r="J5985" i="6" s="1"/>
  <c r="B6345" i="6"/>
  <c r="B6273" i="6"/>
  <c r="H6273" i="6" s="1" a="1"/>
  <c r="H6273" i="6" s="1"/>
  <c r="B6225" i="6"/>
  <c r="H6225" i="6" s="1" a="1"/>
  <c r="H6225" i="6" s="1"/>
  <c r="I6225" i="6" s="1"/>
  <c r="J6225" i="6" s="1"/>
  <c r="B6177" i="6"/>
  <c r="H6177" i="6" s="1" a="1"/>
  <c r="H6177" i="6" s="1"/>
  <c r="B6129" i="6"/>
  <c r="H6129" i="6" s="1" a="1"/>
  <c r="H6129" i="6" s="1"/>
  <c r="I6129" i="6" s="1"/>
  <c r="J6129" i="6" s="1"/>
  <c r="B6081" i="6"/>
  <c r="H6081" i="6" s="1" a="1"/>
  <c r="H6081" i="6" s="1"/>
  <c r="I6081" i="6" s="1"/>
  <c r="J6081" i="6" s="1"/>
  <c r="B6009" i="6"/>
  <c r="H6009" i="6" s="1" a="1"/>
  <c r="H6009" i="6" s="1"/>
  <c r="I6009" i="6" s="1"/>
  <c r="J6009" i="6" s="1"/>
  <c r="B5841" i="6"/>
  <c r="B5745" i="6"/>
  <c r="B5625" i="6"/>
  <c r="B5601" i="6"/>
  <c r="B5553" i="6"/>
  <c r="B5505" i="6"/>
  <c r="B5457" i="6"/>
  <c r="B5361" i="6"/>
  <c r="H5361" i="6" s="1" a="1"/>
  <c r="H5361" i="6" s="1"/>
  <c r="I5361" i="6" s="1"/>
  <c r="J5361" i="6" s="1"/>
  <c r="B5313" i="6"/>
  <c r="H5313" i="6" s="1" a="1"/>
  <c r="H5313" i="6" s="1"/>
  <c r="I5313" i="6" s="1"/>
  <c r="J5313" i="6" s="1"/>
  <c r="B5265" i="6"/>
  <c r="H5265" i="6" s="1" a="1"/>
  <c r="H5265" i="6" s="1"/>
  <c r="I5265" i="6" s="1"/>
  <c r="J5265" i="6" s="1"/>
  <c r="B5961" i="6"/>
  <c r="H5961" i="6" s="1" a="1"/>
  <c r="H5961" i="6" s="1"/>
  <c r="I5961" i="6" s="1"/>
  <c r="J5961" i="6" s="1"/>
  <c r="B5913" i="6"/>
  <c r="B5721" i="6"/>
  <c r="B5433" i="6"/>
  <c r="H5433" i="6" s="1" a="1"/>
  <c r="H5433" i="6" s="1"/>
  <c r="I5433" i="6" s="1"/>
  <c r="J5433" i="6" s="1"/>
  <c r="B5385" i="6"/>
  <c r="H5385" i="6" s="1" a="1"/>
  <c r="H5385" i="6" s="1"/>
  <c r="I5385" i="6" s="1"/>
  <c r="J5385" i="6" s="1"/>
  <c r="B5889" i="6"/>
  <c r="B5793" i="6"/>
  <c r="B5697" i="6"/>
  <c r="B5577" i="6"/>
  <c r="B5529" i="6"/>
  <c r="B5481" i="6"/>
  <c r="B5337" i="6"/>
  <c r="H5337" i="6" s="1" a="1"/>
  <c r="H5337" i="6" s="1"/>
  <c r="I5337" i="6" s="1"/>
  <c r="J5337" i="6" s="1"/>
  <c r="B5289" i="6"/>
  <c r="H5289" i="6" s="1" a="1"/>
  <c r="H5289" i="6" s="1"/>
  <c r="I5289" i="6" s="1"/>
  <c r="J5289" i="6" s="1"/>
  <c r="B5937" i="6"/>
  <c r="B5865" i="6"/>
  <c r="B5817" i="6"/>
  <c r="B5769" i="6"/>
  <c r="B5673" i="6"/>
  <c r="B5649" i="6"/>
  <c r="B5409" i="6"/>
  <c r="H5409" i="6" s="1" a="1"/>
  <c r="H5409" i="6" s="1"/>
  <c r="I5409" i="6" s="1"/>
  <c r="J5409" i="6" s="1"/>
  <c r="B5145" i="6"/>
  <c r="B5025" i="6"/>
  <c r="H5025" i="6" s="1" a="1"/>
  <c r="H5025" i="6" s="1"/>
  <c r="B4929" i="6"/>
  <c r="H4929" i="6" s="1" a="1"/>
  <c r="H4929" i="6" s="1"/>
  <c r="I4929" i="6" s="1"/>
  <c r="J4929" i="6" s="1"/>
  <c r="B4881" i="6"/>
  <c r="H4881" i="6" s="1" a="1"/>
  <c r="H4881" i="6" s="1"/>
  <c r="I4881" i="6" s="1"/>
  <c r="J4881" i="6" s="1"/>
  <c r="B4833" i="6"/>
  <c r="H4833" i="6" s="1" a="1"/>
  <c r="H4833" i="6" s="1"/>
  <c r="I4833" i="6" s="1"/>
  <c r="J4833" i="6" s="1"/>
  <c r="B4545" i="6"/>
  <c r="B4497" i="6"/>
  <c r="B4449" i="6"/>
  <c r="B4425" i="6"/>
  <c r="B4353" i="6"/>
  <c r="B4257" i="6"/>
  <c r="B5241" i="6"/>
  <c r="B5169" i="6"/>
  <c r="B5097" i="6"/>
  <c r="H5097" i="6" s="1" a="1"/>
  <c r="H5097" i="6" s="1"/>
  <c r="I5097" i="6" s="1"/>
  <c r="J5097" i="6" s="1"/>
  <c r="B5001" i="6"/>
  <c r="H5001" i="6" s="1" a="1"/>
  <c r="H5001" i="6" s="1"/>
  <c r="B4809" i="6"/>
  <c r="H4809" i="6" s="1" a="1"/>
  <c r="H4809" i="6" s="1"/>
  <c r="B4761" i="6"/>
  <c r="B4713" i="6"/>
  <c r="B4665" i="6"/>
  <c r="B4617" i="6"/>
  <c r="B4569" i="6"/>
  <c r="B4329" i="6"/>
  <c r="B4233" i="6"/>
  <c r="B4137" i="6"/>
  <c r="B4089" i="6"/>
  <c r="B5193" i="6"/>
  <c r="B5121" i="6"/>
  <c r="B5073" i="6"/>
  <c r="H5073" i="6" s="1" a="1"/>
  <c r="H5073" i="6" s="1"/>
  <c r="I5073" i="6" s="1"/>
  <c r="J5073" i="6" s="1"/>
  <c r="B4977" i="6"/>
  <c r="H4977" i="6" s="1" a="1"/>
  <c r="H4977" i="6" s="1"/>
  <c r="I4977" i="6" s="1"/>
  <c r="J4977" i="6" s="1"/>
  <c r="B4905" i="6"/>
  <c r="H4905" i="6" s="1" a="1"/>
  <c r="H4905" i="6" s="1"/>
  <c r="I4905" i="6" s="1"/>
  <c r="J4905" i="6" s="1"/>
  <c r="B4857" i="6"/>
  <c r="H4857" i="6" s="1" a="1"/>
  <c r="H4857" i="6" s="1"/>
  <c r="I4857" i="6" s="1"/>
  <c r="J4857" i="6" s="1"/>
  <c r="B4785" i="6"/>
  <c r="H4785" i="6" s="1" a="1"/>
  <c r="H4785" i="6" s="1"/>
  <c r="I4785" i="6" s="1"/>
  <c r="J4785" i="6" s="1"/>
  <c r="B4521" i="6"/>
  <c r="B4473" i="6"/>
  <c r="B4401" i="6"/>
  <c r="B4305" i="6"/>
  <c r="B4209" i="6"/>
  <c r="B4113" i="6"/>
  <c r="B4065" i="6"/>
  <c r="H4065" i="6" s="1" a="1"/>
  <c r="H4065" i="6" s="1"/>
  <c r="I4065" i="6" s="1"/>
  <c r="J4065" i="6" s="1"/>
  <c r="B4017" i="6"/>
  <c r="H4017" i="6" s="1" a="1"/>
  <c r="H4017" i="6" s="1"/>
  <c r="B3921" i="6"/>
  <c r="H3921" i="6" s="1" a="1"/>
  <c r="H3921" i="6" s="1"/>
  <c r="B5217" i="6"/>
  <c r="B5049" i="6"/>
  <c r="H5049" i="6" s="1" a="1"/>
  <c r="H5049" i="6" s="1"/>
  <c r="B4953" i="6"/>
  <c r="H4953" i="6" s="1" a="1"/>
  <c r="H4953" i="6" s="1"/>
  <c r="B4737" i="6"/>
  <c r="B4689" i="6"/>
  <c r="B4641" i="6"/>
  <c r="B4593" i="6"/>
  <c r="B4377" i="6"/>
  <c r="H4377" i="6" s="1" a="1"/>
  <c r="H4377" i="6" s="1"/>
  <c r="B4281" i="6"/>
  <c r="B4185" i="6"/>
  <c r="B3993" i="6"/>
  <c r="H3993" i="6" s="1" a="1"/>
  <c r="H3993" i="6" s="1"/>
  <c r="B3897" i="6"/>
  <c r="H3897" i="6" s="1" a="1"/>
  <c r="H3897" i="6" s="1"/>
  <c r="I3897" i="6" s="1"/>
  <c r="J3897" i="6" s="1"/>
  <c r="B4161" i="6"/>
  <c r="B3873" i="6"/>
  <c r="H3873" i="6" s="1" a="1"/>
  <c r="H3873" i="6" s="1"/>
  <c r="B3825" i="6"/>
  <c r="H3825" i="6" s="1" a="1"/>
  <c r="H3825" i="6" s="1"/>
  <c r="B3729" i="6"/>
  <c r="H3729" i="6" s="1" a="1"/>
  <c r="H3729" i="6" s="1"/>
  <c r="B3633" i="6"/>
  <c r="H3633" i="6" s="1" a="1"/>
  <c r="H3633" i="6" s="1"/>
  <c r="I3633" i="6" s="1"/>
  <c r="J3633" i="6" s="1"/>
  <c r="B3537" i="6"/>
  <c r="H3537" i="6" s="1" a="1"/>
  <c r="H3537" i="6" s="1"/>
  <c r="B3105" i="6"/>
  <c r="H3105" i="6" s="1" a="1"/>
  <c r="H3105" i="6" s="1"/>
  <c r="I3105" i="6" s="1"/>
  <c r="J3105" i="6" s="1"/>
  <c r="B2985" i="6"/>
  <c r="B2793" i="6"/>
  <c r="B2721" i="6"/>
  <c r="B4041" i="6"/>
  <c r="H4041" i="6" s="1" a="1"/>
  <c r="H4041" i="6" s="1"/>
  <c r="B3849" i="6"/>
  <c r="H3849" i="6" s="1" a="1"/>
  <c r="H3849" i="6" s="1"/>
  <c r="B3801" i="6"/>
  <c r="H3801" i="6" s="1" a="1"/>
  <c r="H3801" i="6" s="1"/>
  <c r="B3705" i="6"/>
  <c r="H3705" i="6" s="1" a="1"/>
  <c r="H3705" i="6" s="1"/>
  <c r="I3705" i="6" s="1"/>
  <c r="J3705" i="6" s="1"/>
  <c r="B3609" i="6"/>
  <c r="H3609" i="6" s="1" a="1"/>
  <c r="H3609" i="6" s="1"/>
  <c r="I3609" i="6" s="1"/>
  <c r="J3609" i="6" s="1"/>
  <c r="B3513" i="6"/>
  <c r="H3513" i="6" s="1" a="1"/>
  <c r="H3513" i="6" s="1"/>
  <c r="B3417" i="6"/>
  <c r="H3417" i="6" s="1" a="1"/>
  <c r="H3417" i="6" s="1"/>
  <c r="B3393" i="6"/>
  <c r="H3393" i="6" s="1" a="1"/>
  <c r="H3393" i="6" s="1"/>
  <c r="I3393" i="6" s="1"/>
  <c r="J3393" i="6" s="1"/>
  <c r="B3369" i="6"/>
  <c r="H3369" i="6" s="1" a="1"/>
  <c r="H3369" i="6" s="1"/>
  <c r="B3345" i="6"/>
  <c r="H3345" i="6" s="1" a="1"/>
  <c r="H3345" i="6" s="1"/>
  <c r="B3273" i="6"/>
  <c r="H3273" i="6" s="1" a="1"/>
  <c r="H3273" i="6" s="1"/>
  <c r="I3273" i="6" s="1"/>
  <c r="J3273" i="6" s="1"/>
  <c r="B3249" i="6"/>
  <c r="H3249" i="6" s="1" a="1"/>
  <c r="H3249" i="6" s="1"/>
  <c r="I3249" i="6" s="1"/>
  <c r="J3249" i="6" s="1"/>
  <c r="B3009" i="6"/>
  <c r="H3009" i="6" s="1" a="1"/>
  <c r="H3009" i="6" s="1"/>
  <c r="B2913" i="6"/>
  <c r="B2865" i="6"/>
  <c r="B2841" i="6"/>
  <c r="B2577" i="6"/>
  <c r="B3969" i="6"/>
  <c r="H3969" i="6" s="1" a="1"/>
  <c r="H3969" i="6" s="1"/>
  <c r="B3777" i="6"/>
  <c r="H3777" i="6" s="1" a="1"/>
  <c r="H3777" i="6" s="1"/>
  <c r="B3681" i="6"/>
  <c r="H3681" i="6" s="1" a="1"/>
  <c r="H3681" i="6" s="1"/>
  <c r="B3585" i="6"/>
  <c r="H3585" i="6" s="1" a="1"/>
  <c r="H3585" i="6" s="1"/>
  <c r="B3489" i="6"/>
  <c r="H3489" i="6" s="1" a="1"/>
  <c r="H3489" i="6" s="1"/>
  <c r="B3441" i="6"/>
  <c r="H3441" i="6" s="1" a="1"/>
  <c r="H3441" i="6" s="1"/>
  <c r="B3321" i="6"/>
  <c r="H3321" i="6" s="1" a="1"/>
  <c r="H3321" i="6" s="1"/>
  <c r="B3297" i="6"/>
  <c r="H3297" i="6" s="1" a="1"/>
  <c r="H3297" i="6" s="1"/>
  <c r="B3153" i="6"/>
  <c r="H3153" i="6" s="1" a="1"/>
  <c r="H3153" i="6" s="1"/>
  <c r="I3153" i="6" s="1"/>
  <c r="J3153" i="6" s="1"/>
  <c r="B3129" i="6"/>
  <c r="H3129" i="6" s="1" a="1"/>
  <c r="H3129" i="6" s="1"/>
  <c r="I3129" i="6" s="1"/>
  <c r="J3129" i="6" s="1"/>
  <c r="B3081" i="6"/>
  <c r="H3081" i="6" s="1" a="1"/>
  <c r="H3081" i="6" s="1"/>
  <c r="I3081" i="6" s="1"/>
  <c r="J3081" i="6" s="1"/>
  <c r="B2961" i="6"/>
  <c r="H2961" i="6" s="1" a="1"/>
  <c r="H2961" i="6" s="1"/>
  <c r="I2961" i="6" s="1"/>
  <c r="J2961" i="6" s="1"/>
  <c r="B2937" i="6"/>
  <c r="B3945" i="6"/>
  <c r="H3945" i="6" s="1" a="1"/>
  <c r="H3945" i="6" s="1"/>
  <c r="B3753" i="6"/>
  <c r="H3753" i="6" s="1" a="1"/>
  <c r="H3753" i="6" s="1"/>
  <c r="B3657" i="6"/>
  <c r="H3657" i="6" s="1" a="1"/>
  <c r="H3657" i="6" s="1"/>
  <c r="B3561" i="6"/>
  <c r="H3561" i="6" s="1" a="1"/>
  <c r="H3561" i="6" s="1"/>
  <c r="B3465" i="6"/>
  <c r="H3465" i="6" s="1" a="1"/>
  <c r="H3465" i="6" s="1"/>
  <c r="B3201" i="6"/>
  <c r="H3201" i="6" s="1" a="1"/>
  <c r="H3201" i="6" s="1"/>
  <c r="I3201" i="6" s="1"/>
  <c r="J3201" i="6" s="1"/>
  <c r="B3057" i="6"/>
  <c r="H3057" i="6" s="1" a="1"/>
  <c r="H3057" i="6" s="1"/>
  <c r="B2817" i="6"/>
  <c r="H2817" i="6" s="1" a="1"/>
  <c r="H2817" i="6" s="1"/>
  <c r="B2625" i="6"/>
  <c r="B2505" i="6"/>
  <c r="B2409" i="6"/>
  <c r="H2409" i="6" s="1" a="1"/>
  <c r="H2409" i="6" s="1"/>
  <c r="B2337" i="6"/>
  <c r="H2337" i="6" s="1" a="1"/>
  <c r="H2337" i="6" s="1"/>
  <c r="B2073" i="6"/>
  <c r="H2073" i="6" s="1" a="1"/>
  <c r="H2073" i="6" s="1"/>
  <c r="B1977" i="6"/>
  <c r="H1977" i="6" s="1" a="1"/>
  <c r="H1977" i="6" s="1"/>
  <c r="B1881" i="6"/>
  <c r="H1881" i="6" s="1" a="1"/>
  <c r="H1881" i="6" s="1"/>
  <c r="B1857" i="6"/>
  <c r="H1857" i="6" s="1" a="1"/>
  <c r="H1857" i="6" s="1"/>
  <c r="B1785" i="6"/>
  <c r="H1785" i="6" s="1" a="1"/>
  <c r="H1785" i="6" s="1"/>
  <c r="I1785" i="6" s="1"/>
  <c r="J1785" i="6" s="1"/>
  <c r="B1689" i="6"/>
  <c r="H1689" i="6" s="1" a="1"/>
  <c r="H1689" i="6" s="1"/>
  <c r="I1689" i="6" s="1"/>
  <c r="J1689" i="6" s="1"/>
  <c r="B1617" i="6"/>
  <c r="B1593" i="6"/>
  <c r="H1593" i="6" s="1" a="1"/>
  <c r="H1593" i="6" s="1"/>
  <c r="I1593" i="6" s="1"/>
  <c r="J1593" i="6" s="1"/>
  <c r="B1449" i="6"/>
  <c r="B1401" i="6"/>
  <c r="B3177" i="6"/>
  <c r="H3177" i="6" s="1" a="1"/>
  <c r="H3177" i="6" s="1"/>
  <c r="I3177" i="6" s="1"/>
  <c r="J3177" i="6" s="1"/>
  <c r="B2673" i="6"/>
  <c r="B2649" i="6"/>
  <c r="B2553" i="6"/>
  <c r="B2481" i="6"/>
  <c r="H2481" i="6" s="1" a="1"/>
  <c r="H2481" i="6" s="1"/>
  <c r="B2385" i="6"/>
  <c r="H2385" i="6" s="1" a="1"/>
  <c r="H2385" i="6" s="1"/>
  <c r="I2385" i="6" s="1"/>
  <c r="J2385" i="6" s="1"/>
  <c r="B2361" i="6"/>
  <c r="H2361" i="6" s="1" a="1"/>
  <c r="H2361" i="6" s="1"/>
  <c r="B2145" i="6"/>
  <c r="B2049" i="6"/>
  <c r="H2049" i="6" s="1" a="1"/>
  <c r="H2049" i="6" s="1"/>
  <c r="I2049" i="6" s="1"/>
  <c r="J2049" i="6" s="1"/>
  <c r="B1953" i="6"/>
  <c r="H1953" i="6" s="1" a="1"/>
  <c r="H1953" i="6" s="1"/>
  <c r="B1761" i="6"/>
  <c r="H1761" i="6" s="1" a="1"/>
  <c r="H1761" i="6" s="1"/>
  <c r="I1761" i="6" s="1"/>
  <c r="J1761" i="6" s="1"/>
  <c r="B1665" i="6"/>
  <c r="H1665" i="6" s="1" a="1"/>
  <c r="H1665" i="6" s="1"/>
  <c r="I1665" i="6" s="1"/>
  <c r="J1665" i="6" s="1"/>
  <c r="B1641" i="6"/>
  <c r="B2889" i="6"/>
  <c r="H2889" i="6" s="1" a="1"/>
  <c r="H2889" i="6" s="1"/>
  <c r="B2697" i="6"/>
  <c r="B2601" i="6"/>
  <c r="B2457" i="6"/>
  <c r="H2457" i="6" s="1" a="1"/>
  <c r="H2457" i="6" s="1"/>
  <c r="I2457" i="6" s="1"/>
  <c r="J2457" i="6" s="1"/>
  <c r="B2121" i="6"/>
  <c r="H2121" i="6" s="1" a="1"/>
  <c r="H2121" i="6" s="1"/>
  <c r="B2025" i="6"/>
  <c r="H2025" i="6" s="1" a="1"/>
  <c r="H2025" i="6" s="1"/>
  <c r="I2025" i="6" s="1"/>
  <c r="J2025" i="6" s="1"/>
  <c r="B1929" i="6"/>
  <c r="H1929" i="6" s="1" a="1"/>
  <c r="H1929" i="6" s="1"/>
  <c r="B1833" i="6"/>
  <c r="H1833" i="6" s="1" a="1"/>
  <c r="H1833" i="6" s="1"/>
  <c r="I1833" i="6" s="1"/>
  <c r="J1833" i="6" s="1"/>
  <c r="B1737" i="6"/>
  <c r="H1737" i="6" s="1" a="1"/>
  <c r="H1737" i="6" s="1"/>
  <c r="I1737" i="6" s="1"/>
  <c r="J1737" i="6" s="1"/>
  <c r="B1569" i="6"/>
  <c r="H1569" i="6" s="1" a="1"/>
  <c r="H1569" i="6" s="1"/>
  <c r="B1545" i="6"/>
  <c r="H1545" i="6" s="1" a="1"/>
  <c r="H1545" i="6" s="1"/>
  <c r="I1545" i="6" s="1"/>
  <c r="J1545" i="6" s="1"/>
  <c r="B1521" i="6"/>
  <c r="H1521" i="6" s="1" a="1"/>
  <c r="H1521" i="6" s="1"/>
  <c r="I1521" i="6" s="1"/>
  <c r="J1521" i="6" s="1"/>
  <c r="B1497" i="6"/>
  <c r="H1497" i="6" s="1" a="1"/>
  <c r="H1497" i="6" s="1"/>
  <c r="I1497" i="6" s="1"/>
  <c r="J1497" i="6" s="1"/>
  <c r="B1425" i="6"/>
  <c r="B3225" i="6"/>
  <c r="H3225" i="6" s="1" a="1"/>
  <c r="H3225" i="6" s="1"/>
  <c r="I3225" i="6" s="1"/>
  <c r="J3225" i="6" s="1"/>
  <c r="B3033" i="6"/>
  <c r="H3033" i="6" s="1" a="1"/>
  <c r="H3033" i="6" s="1"/>
  <c r="B2769" i="6"/>
  <c r="B2745" i="6"/>
  <c r="B2529" i="6"/>
  <c r="B2433" i="6"/>
  <c r="H2433" i="6" s="1" a="1"/>
  <c r="H2433" i="6" s="1"/>
  <c r="I2433" i="6" s="1"/>
  <c r="J2433" i="6" s="1"/>
  <c r="B2313" i="6"/>
  <c r="B2289" i="6"/>
  <c r="B2265" i="6"/>
  <c r="B2241" i="6"/>
  <c r="B2217" i="6"/>
  <c r="B2193" i="6"/>
  <c r="B2169" i="6"/>
  <c r="B2097" i="6"/>
  <c r="H2097" i="6" s="1" a="1"/>
  <c r="H2097" i="6" s="1"/>
  <c r="B2001" i="6"/>
  <c r="H2001" i="6" s="1" a="1"/>
  <c r="H2001" i="6" s="1"/>
  <c r="I2001" i="6" s="1"/>
  <c r="J2001" i="6" s="1"/>
  <c r="B1905" i="6"/>
  <c r="H1905" i="6" s="1" a="1"/>
  <c r="H1905" i="6" s="1"/>
  <c r="B1809" i="6"/>
  <c r="H1809" i="6" s="1" a="1"/>
  <c r="H1809" i="6" s="1"/>
  <c r="I1809" i="6" s="1"/>
  <c r="J1809" i="6" s="1"/>
  <c r="B1713" i="6"/>
  <c r="H1713" i="6" s="1" a="1"/>
  <c r="H1713" i="6" s="1"/>
  <c r="I1713" i="6" s="1"/>
  <c r="J1713" i="6" s="1"/>
  <c r="B1473" i="6"/>
  <c r="B1377" i="6"/>
  <c r="H1377" i="6" s="1" a="1"/>
  <c r="H1377" i="6" s="1"/>
  <c r="B1281" i="6"/>
  <c r="H1281" i="6" s="1" a="1"/>
  <c r="H1281" i="6" s="1"/>
  <c r="B1185" i="6"/>
  <c r="B1065" i="6"/>
  <c r="H1065" i="6" s="1" a="1"/>
  <c r="H1065" i="6" s="1"/>
  <c r="B969" i="6"/>
  <c r="B825" i="6"/>
  <c r="B801" i="6"/>
  <c r="B729" i="6"/>
  <c r="B705" i="6"/>
  <c r="B681" i="6"/>
  <c r="B585" i="6"/>
  <c r="B537" i="6"/>
  <c r="B513" i="6"/>
  <c r="B393" i="6"/>
  <c r="H393" i="6" s="1" a="1"/>
  <c r="H393" i="6" s="1"/>
  <c r="I393" i="6" s="1"/>
  <c r="J393" i="6" s="1"/>
  <c r="B273" i="6"/>
  <c r="H273" i="6" s="1" a="1"/>
  <c r="H273" i="6" s="1"/>
  <c r="B249" i="6"/>
  <c r="H249" i="6" s="1" a="1"/>
  <c r="H249" i="6" s="1"/>
  <c r="I249" i="6" s="1"/>
  <c r="J249" i="6" s="1"/>
  <c r="B153" i="6"/>
  <c r="H153" i="6" s="1" a="1"/>
  <c r="H153" i="6" s="1"/>
  <c r="I153" i="6" s="1"/>
  <c r="J153" i="6" s="1"/>
  <c r="B81" i="6"/>
  <c r="B129" i="6"/>
  <c r="H129" i="6" s="1" a="1"/>
  <c r="H129" i="6" s="1"/>
  <c r="I129" i="6" s="1"/>
  <c r="J129" i="6" s="1"/>
  <c r="B1305" i="6"/>
  <c r="H1305" i="6" s="1" a="1"/>
  <c r="H1305" i="6" s="1"/>
  <c r="B1257" i="6"/>
  <c r="B1233" i="6"/>
  <c r="B1161" i="6"/>
  <c r="B945" i="6"/>
  <c r="B921" i="6"/>
  <c r="H921" i="6" s="1" a="1"/>
  <c r="H921" i="6" s="1"/>
  <c r="I921" i="6" s="1"/>
  <c r="J921" i="6" s="1"/>
  <c r="B777" i="6"/>
  <c r="B753" i="6"/>
  <c r="B657" i="6"/>
  <c r="H657" i="6" s="1" a="1"/>
  <c r="H657" i="6" s="1"/>
  <c r="I657" i="6" s="1"/>
  <c r="J657" i="6" s="1"/>
  <c r="B633" i="6"/>
  <c r="B609" i="6"/>
  <c r="B561" i="6"/>
  <c r="B417" i="6"/>
  <c r="H417" i="6" s="1" a="1"/>
  <c r="H417" i="6" s="1"/>
  <c r="B345" i="6"/>
  <c r="H345" i="6" s="1" a="1"/>
  <c r="H345" i="6" s="1"/>
  <c r="B105" i="6"/>
  <c r="B1353" i="6"/>
  <c r="H1353" i="6" s="1" a="1"/>
  <c r="H1353" i="6" s="1"/>
  <c r="B1329" i="6"/>
  <c r="B1137" i="6"/>
  <c r="B369" i="6"/>
  <c r="B321" i="6"/>
  <c r="H321" i="6" s="1" a="1"/>
  <c r="H321" i="6" s="1"/>
  <c r="I321" i="6" s="1"/>
  <c r="J321" i="6" s="1"/>
  <c r="B297" i="6"/>
  <c r="B225" i="6"/>
  <c r="H225" i="6" s="1" a="1"/>
  <c r="H225" i="6" s="1"/>
  <c r="I225" i="6" s="1"/>
  <c r="J225" i="6" s="1"/>
  <c r="B201" i="6"/>
  <c r="H201" i="6" s="1" a="1"/>
  <c r="H201" i="6" s="1"/>
  <c r="I201" i="6" s="1"/>
  <c r="J201" i="6" s="1"/>
  <c r="B489" i="6"/>
  <c r="B177" i="6"/>
  <c r="H177" i="6" s="1" a="1"/>
  <c r="H177" i="6" s="1"/>
  <c r="I177" i="6" s="1"/>
  <c r="J177" i="6" s="1"/>
  <c r="B1209" i="6"/>
  <c r="B1113" i="6"/>
  <c r="B1089" i="6"/>
  <c r="H1089" i="6" s="1" a="1"/>
  <c r="H1089" i="6" s="1"/>
  <c r="B1041" i="6"/>
  <c r="B1017" i="6"/>
  <c r="B993" i="6"/>
  <c r="B897" i="6"/>
  <c r="H897" i="6" s="1" a="1"/>
  <c r="H897" i="6" s="1"/>
  <c r="I897" i="6" s="1"/>
  <c r="J897" i="6" s="1"/>
  <c r="B873" i="6"/>
  <c r="H873" i="6" s="1" a="1"/>
  <c r="H873" i="6" s="1"/>
  <c r="I873" i="6" s="1"/>
  <c r="J873" i="6" s="1"/>
  <c r="B849" i="6"/>
  <c r="H849" i="6" s="1" a="1"/>
  <c r="H849" i="6" s="1"/>
  <c r="B465" i="6"/>
  <c r="H465" i="6" s="1" a="1"/>
  <c r="H465" i="6" s="1"/>
  <c r="I465" i="6" s="1"/>
  <c r="J465" i="6" s="1"/>
  <c r="B441" i="6"/>
  <c r="H441" i="6" s="1" a="1"/>
  <c r="H441" i="6" s="1"/>
  <c r="C8406" i="6"/>
  <c r="C8358" i="6"/>
  <c r="C8286" i="6"/>
  <c r="C8214" i="6"/>
  <c r="C8118" i="6"/>
  <c r="C8022" i="6"/>
  <c r="C8382" i="6"/>
  <c r="C8238" i="6"/>
  <c r="C8142" i="6"/>
  <c r="C8046" i="6"/>
  <c r="C8334" i="6"/>
  <c r="C8190" i="6"/>
  <c r="C8094" i="6"/>
  <c r="C7998" i="6"/>
  <c r="C8070" i="6"/>
  <c r="C7926" i="6"/>
  <c r="C7878" i="6"/>
  <c r="C7830" i="6"/>
  <c r="C7614" i="6"/>
  <c r="C7590" i="6"/>
  <c r="C7566" i="6"/>
  <c r="C8166" i="6"/>
  <c r="C7974" i="6"/>
  <c r="C7902" i="6"/>
  <c r="C7806" i="6"/>
  <c r="C7782" i="6"/>
  <c r="C7734" i="6"/>
  <c r="C7686" i="6"/>
  <c r="C7470" i="6"/>
  <c r="C7710" i="6"/>
  <c r="C7662" i="6"/>
  <c r="C7638" i="6"/>
  <c r="C7542" i="6"/>
  <c r="C7518" i="6"/>
  <c r="C7494" i="6"/>
  <c r="C7446" i="6"/>
  <c r="C7758" i="6"/>
  <c r="C7374" i="6"/>
  <c r="C7326" i="6"/>
  <c r="C7278" i="6"/>
  <c r="C7230" i="6"/>
  <c r="C7182" i="6"/>
  <c r="C7134" i="6"/>
  <c r="C7086" i="6"/>
  <c r="C7038" i="6"/>
  <c r="C6990" i="6"/>
  <c r="C6894" i="6"/>
  <c r="C8262" i="6"/>
  <c r="C7950" i="6"/>
  <c r="C6870" i="6"/>
  <c r="C7854" i="6"/>
  <c r="C7398" i="6"/>
  <c r="C6918" i="6"/>
  <c r="C6822" i="6"/>
  <c r="C7422" i="6"/>
  <c r="C7254" i="6"/>
  <c r="C7062" i="6"/>
  <c r="C6942" i="6"/>
  <c r="C6702" i="6"/>
  <c r="C6606" i="6"/>
  <c r="C7206" i="6"/>
  <c r="C7014" i="6"/>
  <c r="C6846" i="6"/>
  <c r="C6774" i="6"/>
  <c r="C6678" i="6"/>
  <c r="C6582" i="6"/>
  <c r="C6438" i="6"/>
  <c r="C6414" i="6"/>
  <c r="C7350" i="6"/>
  <c r="C8310" i="6"/>
  <c r="C7302" i="6"/>
  <c r="C7110" i="6"/>
  <c r="C6726" i="6"/>
  <c r="C6630" i="6"/>
  <c r="C6510" i="6"/>
  <c r="C6486" i="6"/>
  <c r="C6462" i="6"/>
  <c r="C6966" i="6"/>
  <c r="C6558" i="6"/>
  <c r="C6534" i="6"/>
  <c r="C6750" i="6"/>
  <c r="C6390" i="6"/>
  <c r="C7158" i="6"/>
  <c r="C6798" i="6"/>
  <c r="C6654" i="6"/>
  <c r="C6342" i="6"/>
  <c r="C6270" i="6"/>
  <c r="C6126" i="6"/>
  <c r="C6030" i="6"/>
  <c r="C6318" i="6"/>
  <c r="C6294" i="6"/>
  <c r="C6246" i="6"/>
  <c r="C6198" i="6"/>
  <c r="C6150" i="6"/>
  <c r="C6054" i="6"/>
  <c r="C6366" i="6"/>
  <c r="C6222" i="6"/>
  <c r="C6174" i="6"/>
  <c r="C6102" i="6"/>
  <c r="C6078" i="6"/>
  <c r="C6006" i="6"/>
  <c r="C5982" i="6"/>
  <c r="C5958" i="6"/>
  <c r="C5886" i="6"/>
  <c r="C5766" i="6"/>
  <c r="C5670" i="6"/>
  <c r="C5574" i="6"/>
  <c r="C5526" i="6"/>
  <c r="C5478" i="6"/>
  <c r="C5358" i="6"/>
  <c r="C5310" i="6"/>
  <c r="C5262" i="6"/>
  <c r="C5934" i="6"/>
  <c r="C5862" i="6"/>
  <c r="C5742" i="6"/>
  <c r="C5646" i="6"/>
  <c r="C5430" i="6"/>
  <c r="C5382" i="6"/>
  <c r="C5838" i="6"/>
  <c r="C5718" i="6"/>
  <c r="C5598" i="6"/>
  <c r="C5550" i="6"/>
  <c r="C5502" i="6"/>
  <c r="C5454" i="6"/>
  <c r="C5334" i="6"/>
  <c r="C5286" i="6"/>
  <c r="C5910" i="6"/>
  <c r="C5814" i="6"/>
  <c r="C5790" i="6"/>
  <c r="C5694" i="6"/>
  <c r="C5622" i="6"/>
  <c r="C5406" i="6"/>
  <c r="C5142" i="6"/>
  <c r="C5118" i="6"/>
  <c r="C5070" i="6"/>
  <c r="C4974" i="6"/>
  <c r="C4902" i="6"/>
  <c r="C4854" i="6"/>
  <c r="C4518" i="6"/>
  <c r="C4470" i="6"/>
  <c r="C4302" i="6"/>
  <c r="C5238" i="6"/>
  <c r="C5166" i="6"/>
  <c r="C5046" i="6"/>
  <c r="C4950" i="6"/>
  <c r="C4782" i="6"/>
  <c r="C4734" i="6"/>
  <c r="C4686" i="6"/>
  <c r="C4638" i="6"/>
  <c r="C4590" i="6"/>
  <c r="C4446" i="6"/>
  <c r="C4398" i="6"/>
  <c r="C4374" i="6"/>
  <c r="C4278" i="6"/>
  <c r="C4182" i="6"/>
  <c r="C5190" i="6"/>
  <c r="C5022" i="6"/>
  <c r="C4926" i="6"/>
  <c r="C4878" i="6"/>
  <c r="C4830" i="6"/>
  <c r="C4542" i="6"/>
  <c r="C4494" i="6"/>
  <c r="C4350" i="6"/>
  <c r="C4254" i="6"/>
  <c r="C4158" i="6"/>
  <c r="C3966" i="6"/>
  <c r="C3870" i="6"/>
  <c r="C5214" i="6"/>
  <c r="C5094" i="6"/>
  <c r="C4998" i="6"/>
  <c r="C4806" i="6"/>
  <c r="C4758" i="6"/>
  <c r="C4710" i="6"/>
  <c r="C4662" i="6"/>
  <c r="C4614" i="6"/>
  <c r="C4566" i="6"/>
  <c r="C4422" i="6"/>
  <c r="C4326" i="6"/>
  <c r="C4230" i="6"/>
  <c r="C4134" i="6"/>
  <c r="C4038" i="6"/>
  <c r="C3942" i="6"/>
  <c r="C3846" i="6"/>
  <c r="C4206" i="6"/>
  <c r="C4062" i="6"/>
  <c r="C3918" i="6"/>
  <c r="C3774" i="6"/>
  <c r="C3678" i="6"/>
  <c r="C3582" i="6"/>
  <c r="C3486" i="6"/>
  <c r="C3174" i="6"/>
  <c r="C3102" i="6"/>
  <c r="C3006" i="6"/>
  <c r="C2814" i="6"/>
  <c r="C2766" i="6"/>
  <c r="C2670" i="6"/>
  <c r="C2646" i="6"/>
  <c r="C2622" i="6"/>
  <c r="C4110" i="6"/>
  <c r="C3894" i="6"/>
  <c r="C3750" i="6"/>
  <c r="C3654" i="6"/>
  <c r="C3558" i="6"/>
  <c r="C3414" i="6"/>
  <c r="C3390" i="6"/>
  <c r="C3366" i="6"/>
  <c r="C3342" i="6"/>
  <c r="C3270" i="6"/>
  <c r="C3246" i="6"/>
  <c r="C3198" i="6"/>
  <c r="C3030" i="6"/>
  <c r="C2982" i="6"/>
  <c r="C2742" i="6"/>
  <c r="C2718" i="6"/>
  <c r="C2598" i="6"/>
  <c r="C4014" i="6"/>
  <c r="C3822" i="6"/>
  <c r="C3726" i="6"/>
  <c r="C3630" i="6"/>
  <c r="C3534" i="6"/>
  <c r="C3462" i="6"/>
  <c r="C3318" i="6"/>
  <c r="C3126" i="6"/>
  <c r="C3078" i="6"/>
  <c r="C3054" i="6"/>
  <c r="C2958" i="6"/>
  <c r="C2910" i="6"/>
  <c r="C4086" i="6"/>
  <c r="C3990" i="6"/>
  <c r="C3798" i="6"/>
  <c r="C3702" i="6"/>
  <c r="C3606" i="6"/>
  <c r="C3510" i="6"/>
  <c r="C3438" i="6"/>
  <c r="C2838" i="6"/>
  <c r="C2574" i="6"/>
  <c r="C2454" i="6"/>
  <c r="C2166" i="6"/>
  <c r="C2142" i="6"/>
  <c r="C2118" i="6"/>
  <c r="C2022" i="6"/>
  <c r="C1926" i="6"/>
  <c r="C1782" i="6"/>
  <c r="C1686" i="6"/>
  <c r="C1614" i="6"/>
  <c r="C1542" i="6"/>
  <c r="C1446" i="6"/>
  <c r="C2934" i="6"/>
  <c r="C2886" i="6"/>
  <c r="C2862" i="6"/>
  <c r="C2526" i="6"/>
  <c r="C2502" i="6"/>
  <c r="C2430" i="6"/>
  <c r="C2310" i="6"/>
  <c r="C2286" i="6"/>
  <c r="C2262" i="6"/>
  <c r="C2238" i="6"/>
  <c r="C2214" i="6"/>
  <c r="C2190" i="6"/>
  <c r="C2094" i="6"/>
  <c r="C1998" i="6"/>
  <c r="C1902" i="6"/>
  <c r="C1854" i="6"/>
  <c r="C1758" i="6"/>
  <c r="C1662" i="6"/>
  <c r="C1638" i="6"/>
  <c r="C1494" i="6"/>
  <c r="C1470" i="6"/>
  <c r="C1422" i="6"/>
  <c r="C3294" i="6"/>
  <c r="C3222" i="6"/>
  <c r="C3150" i="6"/>
  <c r="C2790" i="6"/>
  <c r="C2478" i="6"/>
  <c r="C2406" i="6"/>
  <c r="C2070" i="6"/>
  <c r="C1974" i="6"/>
  <c r="C1878" i="6"/>
  <c r="C1830" i="6"/>
  <c r="C1734" i="6"/>
  <c r="C2694" i="6"/>
  <c r="C2550" i="6"/>
  <c r="C2382" i="6"/>
  <c r="C2358" i="6"/>
  <c r="C2334" i="6"/>
  <c r="C2046" i="6"/>
  <c r="C1950" i="6"/>
  <c r="C1806" i="6"/>
  <c r="C1710" i="6"/>
  <c r="C1590" i="6"/>
  <c r="C1566" i="6"/>
  <c r="C1518" i="6"/>
  <c r="C1254" i="6"/>
  <c r="C1158" i="6"/>
  <c r="C1062" i="6"/>
  <c r="C1038" i="6"/>
  <c r="C1014" i="6"/>
  <c r="C990" i="6"/>
  <c r="C918" i="6"/>
  <c r="C846" i="6"/>
  <c r="C678" i="6"/>
  <c r="C390" i="6"/>
  <c r="C270" i="6"/>
  <c r="C246" i="6"/>
  <c r="C102" i="6"/>
  <c r="C126" i="6"/>
  <c r="C1350" i="6"/>
  <c r="C1278" i="6"/>
  <c r="C1230" i="6"/>
  <c r="C1134" i="6"/>
  <c r="C966" i="6"/>
  <c r="C726" i="6"/>
  <c r="C582" i="6"/>
  <c r="C534" i="6"/>
  <c r="C510" i="6"/>
  <c r="C486" i="6"/>
  <c r="C366" i="6"/>
  <c r="C342" i="6"/>
  <c r="C318" i="6"/>
  <c r="C78" i="6"/>
  <c r="C1374" i="6"/>
  <c r="C1326" i="6"/>
  <c r="C1302" i="6"/>
  <c r="C1206" i="6"/>
  <c r="C942" i="6"/>
  <c r="C894" i="6"/>
  <c r="C822" i="6"/>
  <c r="C798" i="6"/>
  <c r="C750" i="6"/>
  <c r="C654" i="6"/>
  <c r="C558" i="6"/>
  <c r="C414" i="6"/>
  <c r="C222" i="6"/>
  <c r="C198" i="6"/>
  <c r="C150" i="6"/>
  <c r="C630" i="6"/>
  <c r="C606" i="6"/>
  <c r="C294" i="6"/>
  <c r="C174" i="6"/>
  <c r="C1398" i="6"/>
  <c r="C1182" i="6"/>
  <c r="C1110" i="6"/>
  <c r="C1086" i="6"/>
  <c r="C870" i="6"/>
  <c r="C774" i="6"/>
  <c r="C702" i="6"/>
  <c r="C462" i="6"/>
  <c r="C438" i="6"/>
  <c r="G8072" i="6"/>
  <c r="G7424" i="6"/>
  <c r="G7136" i="6"/>
  <c r="G6728" i="6"/>
  <c r="G6056" i="6"/>
  <c r="G5312" i="6"/>
  <c r="G4592" i="6"/>
  <c r="G4616" i="6"/>
  <c r="G3848" i="6"/>
  <c r="G3464" i="6"/>
  <c r="G3800" i="6"/>
  <c r="G1928" i="6"/>
  <c r="G3008" i="6"/>
  <c r="G1664" i="6"/>
  <c r="G800" i="6"/>
  <c r="G608" i="6"/>
  <c r="C8359" i="6"/>
  <c r="C8215" i="6"/>
  <c r="C8119" i="6"/>
  <c r="C8023" i="6"/>
  <c r="C8407" i="6"/>
  <c r="C8287" i="6"/>
  <c r="C8239" i="6"/>
  <c r="C8143" i="6"/>
  <c r="C8047" i="6"/>
  <c r="C8335" i="6"/>
  <c r="C8191" i="6"/>
  <c r="C8095" i="6"/>
  <c r="C7999" i="6"/>
  <c r="C8167" i="6"/>
  <c r="C7927" i="6"/>
  <c r="C7879" i="6"/>
  <c r="C7831" i="6"/>
  <c r="C7639" i="6"/>
  <c r="C7591" i="6"/>
  <c r="C8311" i="6"/>
  <c r="C8263" i="6"/>
  <c r="C7975" i="6"/>
  <c r="C7903" i="6"/>
  <c r="C7807" i="6"/>
  <c r="C7783" i="6"/>
  <c r="C7735" i="6"/>
  <c r="C7687" i="6"/>
  <c r="C7615" i="6"/>
  <c r="C7471" i="6"/>
  <c r="C8383" i="6"/>
  <c r="C8071" i="6"/>
  <c r="C7711" i="6"/>
  <c r="C7663" i="6"/>
  <c r="C7567" i="6"/>
  <c r="C7495" i="6"/>
  <c r="C7447" i="6"/>
  <c r="C7951" i="6"/>
  <c r="C7519" i="6"/>
  <c r="C7399" i="6"/>
  <c r="C7375" i="6"/>
  <c r="C7327" i="6"/>
  <c r="C7279" i="6"/>
  <c r="C7231" i="6"/>
  <c r="C7183" i="6"/>
  <c r="C7135" i="6"/>
  <c r="C7087" i="6"/>
  <c r="C7039" i="6"/>
  <c r="C6991" i="6"/>
  <c r="C6895" i="6"/>
  <c r="C6871" i="6"/>
  <c r="C7759" i="6"/>
  <c r="C7543" i="6"/>
  <c r="C7423" i="6"/>
  <c r="C6919" i="6"/>
  <c r="C6823" i="6"/>
  <c r="C7855" i="6"/>
  <c r="C7207" i="6"/>
  <c r="C7015" i="6"/>
  <c r="C6847" i="6"/>
  <c r="C6703" i="6"/>
  <c r="C6607" i="6"/>
  <c r="C6511" i="6"/>
  <c r="C7351" i="6"/>
  <c r="C7159" i="6"/>
  <c r="C6967" i="6"/>
  <c r="C6775" i="6"/>
  <c r="C6679" i="6"/>
  <c r="C6583" i="6"/>
  <c r="C6439" i="6"/>
  <c r="C6415" i="6"/>
  <c r="C7303" i="6"/>
  <c r="C7255" i="6"/>
  <c r="C7063" i="6"/>
  <c r="C6943" i="6"/>
  <c r="C6799" i="6"/>
  <c r="C6727" i="6"/>
  <c r="C6631" i="6"/>
  <c r="C6559" i="6"/>
  <c r="C6535" i="6"/>
  <c r="C6487" i="6"/>
  <c r="C7111" i="6"/>
  <c r="C6751" i="6"/>
  <c r="C6655" i="6"/>
  <c r="C6463" i="6"/>
  <c r="C6367" i="6"/>
  <c r="C6391" i="6"/>
  <c r="C6343" i="6"/>
  <c r="C6319" i="6"/>
  <c r="C6271" i="6"/>
  <c r="C6223" i="6"/>
  <c r="C6151" i="6"/>
  <c r="C6031" i="6"/>
  <c r="C6175" i="6"/>
  <c r="C6103" i="6"/>
  <c r="C6055" i="6"/>
  <c r="C6295" i="6"/>
  <c r="C6247" i="6"/>
  <c r="C6199" i="6"/>
  <c r="C6127" i="6"/>
  <c r="C6079" i="6"/>
  <c r="C5983" i="6"/>
  <c r="C5959" i="6"/>
  <c r="C5911" i="6"/>
  <c r="C5767" i="6"/>
  <c r="C5671" i="6"/>
  <c r="C5575" i="6"/>
  <c r="C5527" i="6"/>
  <c r="C5479" i="6"/>
  <c r="C5359" i="6"/>
  <c r="C5311" i="6"/>
  <c r="C5263" i="6"/>
  <c r="C6007" i="6"/>
  <c r="C5887" i="6"/>
  <c r="C5743" i="6"/>
  <c r="C5431" i="6"/>
  <c r="C5383" i="6"/>
  <c r="C5935" i="6"/>
  <c r="C5863" i="6"/>
  <c r="C5719" i="6"/>
  <c r="C5647" i="6"/>
  <c r="C5599" i="6"/>
  <c r="C5551" i="6"/>
  <c r="C5503" i="6"/>
  <c r="C5335" i="6"/>
  <c r="C5287" i="6"/>
  <c r="C5839" i="6"/>
  <c r="C5815" i="6"/>
  <c r="C5791" i="6"/>
  <c r="C5695" i="6"/>
  <c r="C5623" i="6"/>
  <c r="C5455" i="6"/>
  <c r="C5407" i="6"/>
  <c r="C5239" i="6"/>
  <c r="C5143" i="6"/>
  <c r="C5071" i="6"/>
  <c r="C4975" i="6"/>
  <c r="C4759" i="6"/>
  <c r="C4711" i="6"/>
  <c r="C4663" i="6"/>
  <c r="C4615" i="6"/>
  <c r="C4567" i="6"/>
  <c r="C4471" i="6"/>
  <c r="C4303" i="6"/>
  <c r="C5167" i="6"/>
  <c r="C5047" i="6"/>
  <c r="C4951" i="6"/>
  <c r="C4903" i="6"/>
  <c r="C4855" i="6"/>
  <c r="C4519" i="6"/>
  <c r="C4447" i="6"/>
  <c r="C4399" i="6"/>
  <c r="C4375" i="6"/>
  <c r="C4279" i="6"/>
  <c r="C4183" i="6"/>
  <c r="C5191" i="6"/>
  <c r="C5023" i="6"/>
  <c r="C4783" i="6"/>
  <c r="C4735" i="6"/>
  <c r="C4687" i="6"/>
  <c r="C4639" i="6"/>
  <c r="C4591" i="6"/>
  <c r="C4351" i="6"/>
  <c r="C4255" i="6"/>
  <c r="C4159" i="6"/>
  <c r="C3967" i="6"/>
  <c r="C3871" i="6"/>
  <c r="C5215" i="6"/>
  <c r="C5119" i="6"/>
  <c r="C5095" i="6"/>
  <c r="C4999" i="6"/>
  <c r="C4927" i="6"/>
  <c r="C4879" i="6"/>
  <c r="C4831" i="6"/>
  <c r="C4807" i="6"/>
  <c r="C4543" i="6"/>
  <c r="C4495" i="6"/>
  <c r="C4423" i="6"/>
  <c r="C4327" i="6"/>
  <c r="C4231" i="6"/>
  <c r="C4135" i="6"/>
  <c r="C4039" i="6"/>
  <c r="C3943" i="6"/>
  <c r="C3847" i="6"/>
  <c r="C4111" i="6"/>
  <c r="C4015" i="6"/>
  <c r="C3775" i="6"/>
  <c r="C3679" i="6"/>
  <c r="C3583" i="6"/>
  <c r="C3487" i="6"/>
  <c r="C3415" i="6"/>
  <c r="C3391" i="6"/>
  <c r="C3367" i="6"/>
  <c r="C3343" i="6"/>
  <c r="C3223" i="6"/>
  <c r="C3175" i="6"/>
  <c r="C3007" i="6"/>
  <c r="C2863" i="6"/>
  <c r="C2839" i="6"/>
  <c r="C2815" i="6"/>
  <c r="C2791" i="6"/>
  <c r="C2671" i="6"/>
  <c r="C2647" i="6"/>
  <c r="C2575" i="6"/>
  <c r="C3991" i="6"/>
  <c r="C3751" i="6"/>
  <c r="C3655" i="6"/>
  <c r="C3559" i="6"/>
  <c r="C3319" i="6"/>
  <c r="C3103" i="6"/>
  <c r="C3031" i="6"/>
  <c r="C2983" i="6"/>
  <c r="C2959" i="6"/>
  <c r="C2911" i="6"/>
  <c r="C2767" i="6"/>
  <c r="C2623" i="6"/>
  <c r="C4087" i="6"/>
  <c r="C4063" i="6"/>
  <c r="C3919" i="6"/>
  <c r="C3823" i="6"/>
  <c r="C3727" i="6"/>
  <c r="C3631" i="6"/>
  <c r="C3535" i="6"/>
  <c r="C3463" i="6"/>
  <c r="C3271" i="6"/>
  <c r="C3247" i="6"/>
  <c r="C3199" i="6"/>
  <c r="C3055" i="6"/>
  <c r="C2935" i="6"/>
  <c r="C2887" i="6"/>
  <c r="C4207" i="6"/>
  <c r="C3895" i="6"/>
  <c r="C3799" i="6"/>
  <c r="C3703" i="6"/>
  <c r="C3607" i="6"/>
  <c r="C3511" i="6"/>
  <c r="C3439" i="6"/>
  <c r="C2551" i="6"/>
  <c r="C2455" i="6"/>
  <c r="C2359" i="6"/>
  <c r="C2143" i="6"/>
  <c r="C2119" i="6"/>
  <c r="C2023" i="6"/>
  <c r="C1927" i="6"/>
  <c r="C1807" i="6"/>
  <c r="C1711" i="6"/>
  <c r="C1639" i="6"/>
  <c r="C1495" i="6"/>
  <c r="C1471" i="6"/>
  <c r="C1447" i="6"/>
  <c r="C3295" i="6"/>
  <c r="C3151" i="6"/>
  <c r="C2719" i="6"/>
  <c r="C2431" i="6"/>
  <c r="C2167" i="6"/>
  <c r="C2095" i="6"/>
  <c r="C1999" i="6"/>
  <c r="C1903" i="6"/>
  <c r="C1855" i="6"/>
  <c r="C1783" i="6"/>
  <c r="C1687" i="6"/>
  <c r="C1663" i="6"/>
  <c r="C1543" i="6"/>
  <c r="C1423" i="6"/>
  <c r="C3079" i="6"/>
  <c r="C2695" i="6"/>
  <c r="C2527" i="6"/>
  <c r="C2503" i="6"/>
  <c r="C2479" i="6"/>
  <c r="C2407" i="6"/>
  <c r="C2311" i="6"/>
  <c r="C2287" i="6"/>
  <c r="C2263" i="6"/>
  <c r="C2239" i="6"/>
  <c r="C2215" i="6"/>
  <c r="C2191" i="6"/>
  <c r="C2071" i="6"/>
  <c r="C1975" i="6"/>
  <c r="C1879" i="6"/>
  <c r="C1759" i="6"/>
  <c r="C3127" i="6"/>
  <c r="C2743" i="6"/>
  <c r="C2599" i="6"/>
  <c r="C2383" i="6"/>
  <c r="C2335" i="6"/>
  <c r="C2047" i="6"/>
  <c r="C1951" i="6"/>
  <c r="C1831" i="6"/>
  <c r="C1735" i="6"/>
  <c r="C1615" i="6"/>
  <c r="C1591" i="6"/>
  <c r="C1567" i="6"/>
  <c r="C1519" i="6"/>
  <c r="C1231" i="6"/>
  <c r="C1135" i="6"/>
  <c r="C967" i="6"/>
  <c r="C847" i="6"/>
  <c r="C775" i="6"/>
  <c r="C727" i="6"/>
  <c r="C631" i="6"/>
  <c r="C607" i="6"/>
  <c r="C367" i="6"/>
  <c r="C343" i="6"/>
  <c r="C295" i="6"/>
  <c r="C175" i="6"/>
  <c r="C151" i="6"/>
  <c r="C127" i="6"/>
  <c r="C103" i="6"/>
  <c r="C1399" i="6"/>
  <c r="C1351" i="6"/>
  <c r="C1207" i="6"/>
  <c r="C943" i="6"/>
  <c r="C895" i="6"/>
  <c r="C871" i="6"/>
  <c r="C583" i="6"/>
  <c r="C535" i="6"/>
  <c r="C511" i="6"/>
  <c r="C391" i="6"/>
  <c r="C79" i="6"/>
  <c r="C1375" i="6"/>
  <c r="C1327" i="6"/>
  <c r="C1303" i="6"/>
  <c r="C1279" i="6"/>
  <c r="C1183" i="6"/>
  <c r="C1111" i="6"/>
  <c r="C1087" i="6"/>
  <c r="C751" i="6"/>
  <c r="C655" i="6"/>
  <c r="C559" i="6"/>
  <c r="C487" i="6"/>
  <c r="C439" i="6"/>
  <c r="C415" i="6"/>
  <c r="C319" i="6"/>
  <c r="C247" i="6"/>
  <c r="C223" i="6"/>
  <c r="C271" i="6"/>
  <c r="C199" i="6"/>
  <c r="C1255" i="6"/>
  <c r="C1159" i="6"/>
  <c r="C1063" i="6"/>
  <c r="C1039" i="6"/>
  <c r="C1015" i="6"/>
  <c r="C991" i="6"/>
  <c r="C919" i="6"/>
  <c r="C823" i="6"/>
  <c r="C799" i="6"/>
  <c r="C703" i="6"/>
  <c r="C679" i="6"/>
  <c r="C463" i="6"/>
  <c r="I6631" i="6"/>
  <c r="J6631" i="6" s="1"/>
  <c r="I6679" i="6"/>
  <c r="J6679" i="6" s="1"/>
  <c r="I2431" i="6"/>
  <c r="J2431" i="6" s="1"/>
  <c r="I1663" i="6"/>
  <c r="J1663" i="6" s="1"/>
  <c r="I8071" i="6"/>
  <c r="J8071" i="6" s="1"/>
  <c r="I7039" i="6"/>
  <c r="J7039" i="6" s="1"/>
  <c r="I7471" i="6"/>
  <c r="J7471" i="6" s="1"/>
  <c r="I6151" i="6"/>
  <c r="J6151" i="6" s="1"/>
  <c r="I5671" i="6"/>
  <c r="J5671" i="6" s="1"/>
  <c r="I5935" i="6"/>
  <c r="J5935" i="6" s="1"/>
  <c r="I7663" i="6"/>
  <c r="J7663" i="6" s="1"/>
  <c r="I7183" i="6"/>
  <c r="J7183" i="6" s="1"/>
  <c r="I6967" i="6"/>
  <c r="J6967" i="6" s="1"/>
  <c r="I6703" i="6"/>
  <c r="J6703" i="6" s="1"/>
  <c r="I5311" i="6"/>
  <c r="J5311" i="6" s="1"/>
  <c r="I3103" i="6"/>
  <c r="J3103" i="6" s="1"/>
  <c r="I3271" i="6"/>
  <c r="J3271" i="6" s="1"/>
  <c r="H992" i="6" a="1"/>
  <c r="H992" i="6" s="1"/>
  <c r="I992" i="6" s="1"/>
  <c r="J992" i="6" s="1"/>
  <c r="H1184" i="6" a="1"/>
  <c r="H1184" i="6" s="1"/>
  <c r="I1184" i="6" s="1"/>
  <c r="J1184" i="6" s="1"/>
  <c r="H1352" i="6" a="1"/>
  <c r="H1352" i="6" s="1"/>
  <c r="I1352" i="6" s="1"/>
  <c r="J1352" i="6" s="1"/>
  <c r="H1064" i="6" a="1"/>
  <c r="H1064" i="6" s="1"/>
  <c r="I1064" i="6" s="1"/>
  <c r="J1064" i="6" s="1"/>
  <c r="I176" i="6"/>
  <c r="J176" i="6" s="1"/>
  <c r="I80" i="6"/>
  <c r="J80" i="6" s="1"/>
  <c r="I464" i="6"/>
  <c r="J464" i="6" s="1"/>
  <c r="H680" i="6" a="1"/>
  <c r="H680" i="6" s="1"/>
  <c r="I680" i="6" s="1"/>
  <c r="J680" i="6" s="1"/>
  <c r="H1088" i="6" a="1"/>
  <c r="H1088" i="6" s="1"/>
  <c r="I1088" i="6" s="1"/>
  <c r="J1088" i="6" s="1"/>
  <c r="H1376" i="6" a="1"/>
  <c r="H1376" i="6" s="1"/>
  <c r="I1376" i="6" s="1"/>
  <c r="J1376" i="6" s="1"/>
  <c r="H1904" i="6" a="1"/>
  <c r="H1904" i="6" s="1"/>
  <c r="I1904" i="6" s="1"/>
  <c r="J1904" i="6" s="1"/>
  <c r="H2408" i="6" a="1"/>
  <c r="H2408" i="6" s="1"/>
  <c r="I2408" i="6" s="1"/>
  <c r="J2408" i="6" s="1"/>
  <c r="H1928" i="6" a="1"/>
  <c r="H1928" i="6" s="1"/>
  <c r="I1928" i="6" s="1"/>
  <c r="J1928" i="6" s="1"/>
  <c r="I2192" i="6"/>
  <c r="J2192" i="6" s="1"/>
  <c r="I2288" i="6"/>
  <c r="J2288" i="6" s="1"/>
  <c r="I1712" i="6"/>
  <c r="J1712" i="6" s="1"/>
  <c r="H2336" i="6" a="1"/>
  <c r="H2336" i="6" s="1"/>
  <c r="I2336" i="6" s="1"/>
  <c r="J2336" i="6" s="1"/>
  <c r="I3200" i="6"/>
  <c r="J3200" i="6" s="1"/>
  <c r="H1640" i="6" a="1"/>
  <c r="H1640" i="6" s="1"/>
  <c r="I1640" i="6" s="1"/>
  <c r="J1640" i="6" s="1"/>
  <c r="H1976" i="6" a="1"/>
  <c r="H1976" i="6" s="1"/>
  <c r="I1976" i="6" s="1"/>
  <c r="J1976" i="6" s="1"/>
  <c r="H2480" i="6" a="1"/>
  <c r="H2480" i="6" s="1"/>
  <c r="I2480" i="6" s="1"/>
  <c r="J2480" i="6" s="1"/>
  <c r="I2696" i="6"/>
  <c r="J2696" i="6" s="1"/>
  <c r="I3272" i="6"/>
  <c r="J3272" i="6" s="1"/>
  <c r="H3752" i="6" a="1"/>
  <c r="H3752" i="6" s="1"/>
  <c r="I3752" i="6" s="1"/>
  <c r="J3752" i="6" s="1"/>
  <c r="I2864" i="6"/>
  <c r="J2864" i="6" s="1"/>
  <c r="H3368" i="6" a="1"/>
  <c r="H3368" i="6" s="1"/>
  <c r="I3368" i="6" s="1"/>
  <c r="J3368" i="6" s="1"/>
  <c r="H3584" i="6" a="1"/>
  <c r="H3584" i="6" s="1"/>
  <c r="I3584" i="6" s="1"/>
  <c r="J3584" i="6" s="1"/>
  <c r="H4136" i="6" a="1"/>
  <c r="H4136" i="6" s="1"/>
  <c r="I4136" i="6" s="1"/>
  <c r="J4136" i="6" s="1"/>
  <c r="H2984" i="6" a="1"/>
  <c r="H2984" i="6" s="1"/>
  <c r="I2984" i="6" s="1"/>
  <c r="J2984" i="6" s="1"/>
  <c r="H3512" i="6" a="1"/>
  <c r="H3512" i="6" s="1"/>
  <c r="I3512" i="6" s="1"/>
  <c r="J3512" i="6" s="1"/>
  <c r="H3944" i="6" a="1"/>
  <c r="H3944" i="6" s="1"/>
  <c r="I3944" i="6" s="1"/>
  <c r="J3944" i="6" s="1"/>
  <c r="I3080" i="6"/>
  <c r="J3080" i="6" s="1"/>
  <c r="H3536" i="6" a="1"/>
  <c r="H3536" i="6" s="1"/>
  <c r="I3536" i="6" s="1"/>
  <c r="J3536" i="6" s="1"/>
  <c r="H3968" i="6" a="1"/>
  <c r="H3968" i="6" s="1"/>
  <c r="I3968" i="6" s="1"/>
  <c r="J3968" i="6" s="1"/>
  <c r="H4256" i="6" a="1"/>
  <c r="H4256" i="6" s="1"/>
  <c r="I4256" i="6" s="1"/>
  <c r="J4256" i="6" s="1"/>
  <c r="H4448" i="6" a="1"/>
  <c r="H4448" i="6" s="1"/>
  <c r="I4448" i="6" s="1"/>
  <c r="J4448" i="6" s="1"/>
  <c r="H5048" i="6" a="1"/>
  <c r="H5048" i="6" s="1"/>
  <c r="I5048" i="6" s="1"/>
  <c r="J5048" i="6" s="1"/>
  <c r="H4184" i="6" a="1"/>
  <c r="H4184" i="6" s="1"/>
  <c r="I4184" i="6" s="1"/>
  <c r="J4184" i="6" s="1"/>
  <c r="I4688" i="6"/>
  <c r="J4688" i="6" s="1"/>
  <c r="I4904" i="6"/>
  <c r="J4904" i="6" s="1"/>
  <c r="H4088" i="6" a="1"/>
  <c r="H4088" i="6" s="1"/>
  <c r="I4088" i="6" s="1"/>
  <c r="J4088" i="6" s="1"/>
  <c r="H5000" i="6" a="1"/>
  <c r="H5000" i="6" s="1"/>
  <c r="I5000" i="6" s="1"/>
  <c r="J5000" i="6" s="1"/>
  <c r="H4232" i="6" a="1"/>
  <c r="H4232" i="6" s="1"/>
  <c r="I4232" i="6" s="1"/>
  <c r="J4232" i="6" s="1"/>
  <c r="I4664" i="6"/>
  <c r="J4664" i="6" s="1"/>
  <c r="H5240" i="6" a="1"/>
  <c r="H5240" i="6" s="1"/>
  <c r="I5240" i="6" s="1"/>
  <c r="J5240" i="6" s="1"/>
  <c r="I5888" i="6"/>
  <c r="J5888" i="6" s="1"/>
  <c r="I5840" i="6"/>
  <c r="J5840" i="6" s="1"/>
  <c r="I6080" i="6"/>
  <c r="J6080" i="6" s="1"/>
  <c r="I6248" i="6"/>
  <c r="J6248" i="6" s="1"/>
  <c r="H6416" i="6" a="1"/>
  <c r="H6416" i="6" s="1"/>
  <c r="I6416" i="6" s="1"/>
  <c r="J6416" i="6" s="1"/>
  <c r="I6512" i="6"/>
  <c r="J6512" i="6" s="1"/>
  <c r="I319" i="6"/>
  <c r="J319" i="6" s="1"/>
  <c r="I8263" i="6"/>
  <c r="J8263" i="6" s="1"/>
  <c r="I7327" i="6"/>
  <c r="J7327" i="6" s="1"/>
  <c r="I7111" i="6"/>
  <c r="J7111" i="6" s="1"/>
  <c r="I6607" i="6"/>
  <c r="J6607" i="6" s="1"/>
  <c r="I6199" i="6"/>
  <c r="J6199" i="6" s="1"/>
  <c r="I6175" i="6"/>
  <c r="J6175" i="6" s="1"/>
  <c r="I5911" i="6"/>
  <c r="J5911" i="6" s="1"/>
  <c r="I5431" i="6"/>
  <c r="J5431" i="6" s="1"/>
  <c r="I2647" i="6"/>
  <c r="J2647" i="6" s="1"/>
  <c r="I1807" i="6"/>
  <c r="J1807" i="6" s="1"/>
  <c r="I775" i="6"/>
  <c r="J775" i="6" s="1"/>
  <c r="I127" i="6"/>
  <c r="J127" i="6" s="1"/>
  <c r="I7" i="5"/>
  <c r="C55" i="6"/>
  <c r="B58" i="6"/>
  <c r="B57" i="6"/>
  <c r="C54" i="6"/>
  <c r="I55" i="6"/>
  <c r="J55" i="6" s="1"/>
  <c r="G55" i="6"/>
  <c r="H32" i="5"/>
  <c r="I32" i="5" s="1"/>
  <c r="C7" i="6"/>
  <c r="C31" i="6"/>
  <c r="F32" i="5"/>
  <c r="E10" i="5"/>
  <c r="M10" i="5"/>
  <c r="B10" i="6"/>
  <c r="H10" i="6" s="1"/>
  <c r="G10" i="5"/>
  <c r="B34" i="6"/>
  <c r="H34" i="6" s="1" a="1"/>
  <c r="H34" i="6" s="1"/>
  <c r="B36" i="5"/>
  <c r="D36" i="5" s="1"/>
  <c r="B12" i="5"/>
  <c r="B13" i="5" s="1"/>
  <c r="C12" i="5" s="1"/>
  <c r="F33" i="5"/>
  <c r="F8" i="5"/>
  <c r="E34" i="5"/>
  <c r="M34" i="5"/>
  <c r="G34" i="5"/>
  <c r="M9" i="5"/>
  <c r="N9" i="5" s="1"/>
  <c r="B35" i="5"/>
  <c r="D35" i="5" s="1"/>
  <c r="B9" i="6"/>
  <c r="H9" i="6" s="1"/>
  <c r="B33" i="6"/>
  <c r="H33" i="6" s="1" a="1"/>
  <c r="H33" i="6" s="1"/>
  <c r="I33" i="6" s="1"/>
  <c r="J33" i="6" s="1"/>
  <c r="G9" i="5"/>
  <c r="H9" i="5" s="1"/>
  <c r="E9" i="5"/>
  <c r="G7" i="6"/>
  <c r="G31" i="6"/>
  <c r="C6" i="6"/>
  <c r="C30" i="6"/>
  <c r="I1305" i="6" l="1"/>
  <c r="J1305" i="6" s="1"/>
  <c r="I2121" i="6"/>
  <c r="J2121" i="6" s="1"/>
  <c r="I1857" i="6"/>
  <c r="J1857" i="6" s="1"/>
  <c r="I849" i="6"/>
  <c r="J849" i="6" s="1"/>
  <c r="I7521" i="6"/>
  <c r="J7521" i="6" s="1"/>
  <c r="I3849" i="6"/>
  <c r="J3849" i="6" s="1"/>
  <c r="I2073" i="6"/>
  <c r="J2073" i="6" s="1"/>
  <c r="I3681" i="6"/>
  <c r="J3681" i="6" s="1"/>
  <c r="I1953" i="6"/>
  <c r="J1953" i="6" s="1"/>
  <c r="I2817" i="6"/>
  <c r="J2817" i="6" s="1"/>
  <c r="I3009" i="6"/>
  <c r="J3009" i="6" s="1"/>
  <c r="N34" i="5"/>
  <c r="O35" i="5" s="1"/>
  <c r="I3465" i="6"/>
  <c r="J3465" i="6" s="1"/>
  <c r="I6273" i="6"/>
  <c r="J6273" i="6" s="1"/>
  <c r="I2097" i="6"/>
  <c r="J2097" i="6" s="1"/>
  <c r="G8216" i="6"/>
  <c r="G7976" i="6"/>
  <c r="G7736" i="6"/>
  <c r="G7952" i="6"/>
  <c r="G7640" i="6"/>
  <c r="G7064" i="6"/>
  <c r="G6920" i="6"/>
  <c r="G7784" i="6"/>
  <c r="G6560" i="6"/>
  <c r="G6632" i="6"/>
  <c r="G6752" i="6"/>
  <c r="G6176" i="6"/>
  <c r="G5864" i="6"/>
  <c r="G5744" i="6"/>
  <c r="G5912" i="6"/>
  <c r="G5696" i="6"/>
  <c r="G4976" i="6"/>
  <c r="G4280" i="6"/>
  <c r="G4424" i="6"/>
  <c r="G4928" i="6"/>
  <c r="G4328" i="6"/>
  <c r="G5096" i="6"/>
  <c r="G4112" i="6"/>
  <c r="G3488" i="6"/>
  <c r="G2696" i="6"/>
  <c r="G3224" i="6"/>
  <c r="G2792" i="6"/>
  <c r="G3104" i="6"/>
  <c r="G3608" i="6"/>
  <c r="G2528" i="6"/>
  <c r="G2168" i="6"/>
  <c r="G1520" i="6"/>
  <c r="G1904" i="6"/>
  <c r="G2936" i="6"/>
  <c r="G1976" i="6"/>
  <c r="G2480" i="6"/>
  <c r="G1352" i="6"/>
  <c r="G224" i="6"/>
  <c r="G872" i="6"/>
  <c r="G536" i="6"/>
  <c r="G1232" i="6"/>
  <c r="G560" i="6"/>
  <c r="G1304" i="6"/>
  <c r="G32" i="6"/>
  <c r="G8120" i="6"/>
  <c r="G8144" i="6"/>
  <c r="G7688" i="6"/>
  <c r="G7712" i="6"/>
  <c r="G7400" i="6"/>
  <c r="G7016" i="6"/>
  <c r="G6824" i="6"/>
  <c r="G7280" i="6"/>
  <c r="G6512" i="6"/>
  <c r="G6488" i="6"/>
  <c r="G6320" i="6"/>
  <c r="G6128" i="6"/>
  <c r="G5816" i="6"/>
  <c r="G5624" i="6"/>
  <c r="G5720" i="6"/>
  <c r="G5576" i="6"/>
  <c r="G4904" i="6"/>
  <c r="G5264" i="6"/>
  <c r="G4376" i="6"/>
  <c r="G4880" i="6"/>
  <c r="G4232" i="6"/>
  <c r="G5000" i="6"/>
  <c r="G4040" i="6"/>
  <c r="G3440" i="6"/>
  <c r="G2624" i="6"/>
  <c r="G3200" i="6"/>
  <c r="G2720" i="6"/>
  <c r="G2912" i="6"/>
  <c r="G3512" i="6"/>
  <c r="G2456" i="6"/>
  <c r="G2120" i="6"/>
  <c r="G1496" i="6"/>
  <c r="G1808" i="6"/>
  <c r="G2672" i="6"/>
  <c r="G1880" i="6"/>
  <c r="G2384" i="6"/>
  <c r="G1208" i="6"/>
  <c r="G200" i="6"/>
  <c r="G848" i="6"/>
  <c r="G512" i="6"/>
  <c r="G1160" i="6"/>
  <c r="G8" i="6"/>
  <c r="G8024" i="6"/>
  <c r="G7928" i="6"/>
  <c r="G7544" i="6"/>
  <c r="G7664" i="6"/>
  <c r="G7352" i="6"/>
  <c r="G6968" i="6"/>
  <c r="G7328" i="6"/>
  <c r="G7088" i="6"/>
  <c r="G6416" i="6"/>
  <c r="G7040" i="6"/>
  <c r="G6248" i="6"/>
  <c r="G6080" i="6"/>
  <c r="G5768" i="6"/>
  <c r="G5600" i="6"/>
  <c r="G5360" i="6"/>
  <c r="G5528" i="6"/>
  <c r="G4856" i="6"/>
  <c r="G5144" i="6"/>
  <c r="G4352" i="6"/>
  <c r="G4832" i="6"/>
  <c r="G4136" i="6"/>
  <c r="G4808" i="6"/>
  <c r="G3944" i="6"/>
  <c r="G3320" i="6"/>
  <c r="G2600" i="6"/>
  <c r="G3176" i="6"/>
  <c r="G4064" i="6"/>
  <c r="G2864" i="6"/>
  <c r="G3416" i="6"/>
  <c r="G2312" i="6"/>
  <c r="G2024" i="6"/>
  <c r="G1472" i="6"/>
  <c r="G1712" i="6"/>
  <c r="G2648" i="6"/>
  <c r="G1856" i="6"/>
  <c r="G2360" i="6"/>
  <c r="G1112" i="6"/>
  <c r="G104" i="6"/>
  <c r="G824" i="6"/>
  <c r="G440" i="6"/>
  <c r="G1064" i="6"/>
  <c r="G392" i="6"/>
  <c r="G920" i="6"/>
  <c r="G8192" i="6"/>
  <c r="G8312" i="6"/>
  <c r="G7832" i="6"/>
  <c r="G7496" i="6"/>
  <c r="G7592" i="6"/>
  <c r="G7256" i="6"/>
  <c r="G7760" i="6"/>
  <c r="G6704" i="6"/>
  <c r="G6800" i="6"/>
  <c r="G7376" i="6"/>
  <c r="G6392" i="6"/>
  <c r="G6152" i="6"/>
  <c r="G6296" i="6"/>
  <c r="G5648" i="6"/>
  <c r="G5504" i="6"/>
  <c r="G5984" i="6"/>
  <c r="G5432" i="6"/>
  <c r="G4736" i="6"/>
  <c r="G4952" i="6"/>
  <c r="G4160" i="6"/>
  <c r="G4712" i="6"/>
  <c r="G3968" i="6"/>
  <c r="G4472" i="6"/>
  <c r="G3920" i="6"/>
  <c r="G3152" i="6"/>
  <c r="G3752" i="6"/>
  <c r="G3032" i="6"/>
  <c r="G3824" i="6"/>
  <c r="G4184" i="6"/>
  <c r="G3368" i="6"/>
  <c r="G2264" i="6"/>
  <c r="G1832" i="6"/>
  <c r="G2504" i="6"/>
  <c r="G1448" i="6"/>
  <c r="G2408" i="6"/>
  <c r="G1688" i="6"/>
  <c r="G1952" i="6"/>
  <c r="G1016" i="6"/>
  <c r="G1184" i="6"/>
  <c r="G728" i="6"/>
  <c r="G128" i="6"/>
  <c r="G776" i="6"/>
  <c r="G248" i="6"/>
  <c r="G416" i="6"/>
  <c r="G56" i="6"/>
  <c r="G8096" i="6"/>
  <c r="G8264" i="6"/>
  <c r="G8288" i="6"/>
  <c r="G7448" i="6"/>
  <c r="G7472" i="6"/>
  <c r="G7208" i="6"/>
  <c r="G7568" i="6"/>
  <c r="G6608" i="6"/>
  <c r="G6776" i="6"/>
  <c r="G7184" i="6"/>
  <c r="G6536" i="6"/>
  <c r="G6104" i="6"/>
  <c r="G6032" i="6"/>
  <c r="G5336" i="6"/>
  <c r="G5456" i="6"/>
  <c r="G5960" i="6"/>
  <c r="G5384" i="6"/>
  <c r="G4688" i="6"/>
  <c r="G4544" i="6"/>
  <c r="G5240" i="6"/>
  <c r="G4664" i="6"/>
  <c r="G3872" i="6"/>
  <c r="G4400" i="6"/>
  <c r="G3776" i="6"/>
  <c r="G3128" i="6"/>
  <c r="G3656" i="6"/>
  <c r="G2984" i="6"/>
  <c r="G3728" i="6"/>
  <c r="G3992" i="6"/>
  <c r="G3344" i="6"/>
  <c r="G2240" i="6"/>
  <c r="G1736" i="6"/>
  <c r="G2432" i="6"/>
  <c r="G1400" i="6"/>
  <c r="G2336" i="6"/>
  <c r="G1640" i="6"/>
  <c r="G1760" i="6"/>
  <c r="G992" i="6"/>
  <c r="G1088" i="6"/>
  <c r="G704" i="6"/>
  <c r="G1376" i="6"/>
  <c r="G752" i="6"/>
  <c r="G152" i="6"/>
  <c r="G368" i="6"/>
  <c r="G632" i="6"/>
  <c r="G2048" i="6"/>
  <c r="G2840" i="6"/>
  <c r="G4208" i="6"/>
  <c r="G4640" i="6"/>
  <c r="G6368" i="6"/>
  <c r="G7808" i="6"/>
  <c r="G8168" i="6"/>
  <c r="G656" i="6"/>
  <c r="G944" i="6"/>
  <c r="G968" i="6"/>
  <c r="G3272" i="6"/>
  <c r="G1616" i="6"/>
  <c r="G2216" i="6"/>
  <c r="G3536" i="6"/>
  <c r="G3896" i="6"/>
  <c r="G4304" i="6"/>
  <c r="G5024" i="6"/>
  <c r="G4784" i="6"/>
  <c r="G5408" i="6"/>
  <c r="G6224" i="6"/>
  <c r="G7232" i="6"/>
  <c r="G6872" i="6"/>
  <c r="G8048" i="6"/>
  <c r="G8384" i="6"/>
  <c r="G344" i="6"/>
  <c r="G896" i="6"/>
  <c r="G3248" i="6"/>
  <c r="G2192" i="6"/>
  <c r="G3560" i="6"/>
  <c r="G4760" i="6"/>
  <c r="G6008" i="6"/>
  <c r="G6992" i="6"/>
  <c r="G7616" i="6"/>
  <c r="G1136" i="6"/>
  <c r="G1256" i="6"/>
  <c r="G176" i="6"/>
  <c r="G1592" i="6"/>
  <c r="G2000" i="6"/>
  <c r="G2288" i="6"/>
  <c r="G3632" i="6"/>
  <c r="G2960" i="6"/>
  <c r="G4520" i="6"/>
  <c r="G5168" i="6"/>
  <c r="G5072" i="6"/>
  <c r="G5552" i="6"/>
  <c r="G6272" i="6"/>
  <c r="G6584" i="6"/>
  <c r="G6896" i="6"/>
  <c r="G8408" i="6"/>
  <c r="G8360" i="6"/>
  <c r="G1328" i="6"/>
  <c r="G320" i="6"/>
  <c r="G2096" i="6"/>
  <c r="G4016" i="6"/>
  <c r="G5120" i="6"/>
  <c r="G5216" i="6"/>
  <c r="G6200" i="6"/>
  <c r="G7520" i="6"/>
  <c r="G80" i="6"/>
  <c r="G296" i="6"/>
  <c r="G488" i="6"/>
  <c r="G2072" i="6"/>
  <c r="G2576" i="6"/>
  <c r="G2816" i="6"/>
  <c r="G3296" i="6"/>
  <c r="G5192" i="6"/>
  <c r="G4448" i="6"/>
  <c r="G5480" i="6"/>
  <c r="G5288" i="6"/>
  <c r="G6848" i="6"/>
  <c r="G6944" i="6"/>
  <c r="G7160" i="6"/>
  <c r="G7904" i="6"/>
  <c r="G8336" i="6"/>
  <c r="G272" i="6"/>
  <c r="G584" i="6"/>
  <c r="G1040" i="6"/>
  <c r="G2144" i="6"/>
  <c r="G1544" i="6"/>
  <c r="G3392" i="6"/>
  <c r="G2888" i="6"/>
  <c r="G3584" i="6"/>
  <c r="G4088" i="6"/>
  <c r="G4496" i="6"/>
  <c r="G5792" i="6"/>
  <c r="G5672" i="6"/>
  <c r="G6344" i="6"/>
  <c r="G6440" i="6"/>
  <c r="G7304" i="6"/>
  <c r="G8240" i="6"/>
  <c r="G1280" i="6"/>
  <c r="G1784" i="6"/>
  <c r="G2744" i="6"/>
  <c r="G3080" i="6"/>
  <c r="G4256" i="6"/>
  <c r="G5840" i="6"/>
  <c r="G6680" i="6"/>
  <c r="G7112" i="6"/>
  <c r="G8000" i="6"/>
  <c r="G2768" i="6"/>
  <c r="G464" i="6"/>
  <c r="G680" i="6"/>
  <c r="G1424" i="6"/>
  <c r="G2552" i="6"/>
  <c r="G1568" i="6"/>
  <c r="G3704" i="6"/>
  <c r="G3056" i="6"/>
  <c r="G3680" i="6"/>
  <c r="G4568" i="6"/>
  <c r="G5048" i="6"/>
  <c r="G5888" i="6"/>
  <c r="G5936" i="6"/>
  <c r="G6656" i="6"/>
  <c r="G6464" i="6"/>
  <c r="G7856" i="6"/>
  <c r="G7880" i="6"/>
  <c r="I1281" i="6"/>
  <c r="J1281" i="6" s="1"/>
  <c r="I3921" i="6"/>
  <c r="J3921" i="6" s="1"/>
  <c r="I3561" i="6"/>
  <c r="J3561" i="6" s="1"/>
  <c r="I3657" i="6"/>
  <c r="J3657" i="6" s="1"/>
  <c r="I3297" i="6"/>
  <c r="J3297" i="6" s="1"/>
  <c r="I1881" i="6"/>
  <c r="J1881" i="6" s="1"/>
  <c r="I1569" i="6"/>
  <c r="J1569" i="6" s="1"/>
  <c r="I2361" i="6"/>
  <c r="J2361" i="6" s="1"/>
  <c r="I3777" i="6"/>
  <c r="J3777" i="6" s="1"/>
  <c r="I3801" i="6"/>
  <c r="J3801" i="6" s="1"/>
  <c r="I2889" i="6"/>
  <c r="J2889" i="6" s="1"/>
  <c r="I4377" i="6"/>
  <c r="J4377" i="6" s="1"/>
  <c r="I7545" i="6"/>
  <c r="J7545" i="6" s="1"/>
  <c r="I6177" i="6"/>
  <c r="J6177" i="6" s="1"/>
  <c r="I3441" i="6"/>
  <c r="J3441" i="6" s="1"/>
  <c r="I6105" i="6"/>
  <c r="J6105" i="6" s="1"/>
  <c r="I3417" i="6"/>
  <c r="J3417" i="6" s="1"/>
  <c r="I3345" i="6"/>
  <c r="J3345" i="6" s="1"/>
  <c r="I3729" i="6"/>
  <c r="J3729" i="6" s="1"/>
  <c r="I441" i="6"/>
  <c r="J441" i="6" s="1"/>
  <c r="I273" i="6"/>
  <c r="J273" i="6" s="1"/>
  <c r="AA9" i="2"/>
  <c r="AA10" i="2" s="1"/>
  <c r="AA11" i="2" s="1"/>
  <c r="AA12" i="2" s="1"/>
  <c r="I3489" i="6"/>
  <c r="J3489" i="6" s="1"/>
  <c r="I3993" i="6"/>
  <c r="J3993" i="6" s="1"/>
  <c r="I417" i="6"/>
  <c r="J417" i="6" s="1"/>
  <c r="I3033" i="6"/>
  <c r="J3033" i="6" s="1"/>
  <c r="I3057" i="6"/>
  <c r="J3057" i="6" s="1"/>
  <c r="I3321" i="6"/>
  <c r="J3321" i="6" s="1"/>
  <c r="I345" i="6"/>
  <c r="J345" i="6" s="1"/>
  <c r="I6153" i="6"/>
  <c r="J6153" i="6" s="1"/>
  <c r="I3825" i="6"/>
  <c r="J3825" i="6" s="1"/>
  <c r="I5025" i="6"/>
  <c r="J5025" i="6" s="1"/>
  <c r="I4041" i="6"/>
  <c r="J4041" i="6" s="1"/>
  <c r="I4017" i="6"/>
  <c r="J4017" i="6" s="1"/>
  <c r="I33" i="5"/>
  <c r="I4809" i="6"/>
  <c r="J4809" i="6" s="1"/>
  <c r="G12" i="5"/>
  <c r="D12" i="5"/>
  <c r="I3873" i="6"/>
  <c r="J3873" i="6" s="1"/>
  <c r="I4953" i="6"/>
  <c r="J4953" i="6" s="1"/>
  <c r="I7569" i="6"/>
  <c r="J7569" i="6" s="1"/>
  <c r="O10" i="5"/>
  <c r="I1353" i="6"/>
  <c r="J1353" i="6" s="1"/>
  <c r="I2481" i="6"/>
  <c r="J2481" i="6" s="1"/>
  <c r="I2409" i="6"/>
  <c r="J2409" i="6" s="1"/>
  <c r="H2241" i="6" a="1"/>
  <c r="H2241" i="6" s="1"/>
  <c r="I2241" i="6" s="1"/>
  <c r="J2241" i="6" s="1"/>
  <c r="H1641" i="6" a="1"/>
  <c r="H1641" i="6" s="1"/>
  <c r="I1641" i="6" s="1"/>
  <c r="J1641" i="6" s="1"/>
  <c r="G33" i="6"/>
  <c r="G8361" i="6"/>
  <c r="G8337" i="6"/>
  <c r="G8193" i="6"/>
  <c r="G8097" i="6"/>
  <c r="G8001" i="6"/>
  <c r="G8409" i="6"/>
  <c r="G8289" i="6"/>
  <c r="G8217" i="6"/>
  <c r="G8121" i="6"/>
  <c r="G8025" i="6"/>
  <c r="G8313" i="6"/>
  <c r="G8169" i="6"/>
  <c r="G8073" i="6"/>
  <c r="G8385" i="6"/>
  <c r="G8241" i="6"/>
  <c r="G7977" i="6"/>
  <c r="G7953" i="6"/>
  <c r="G7713" i="6"/>
  <c r="G7665" i="6"/>
  <c r="G7593" i="6"/>
  <c r="G7929" i="6"/>
  <c r="G7881" i="6"/>
  <c r="G7833" i="6"/>
  <c r="G7545" i="6"/>
  <c r="G7521" i="6"/>
  <c r="G7497" i="6"/>
  <c r="G7449" i="6"/>
  <c r="G8145" i="6"/>
  <c r="G7857" i="6"/>
  <c r="G7809" i="6"/>
  <c r="G7785" i="6"/>
  <c r="G7761" i="6"/>
  <c r="G7617" i="6"/>
  <c r="G7473" i="6"/>
  <c r="G7425" i="6"/>
  <c r="G8265" i="6"/>
  <c r="G7905" i="6"/>
  <c r="G7737" i="6"/>
  <c r="G7569" i="6"/>
  <c r="G7353" i="6"/>
  <c r="G7305" i="6"/>
  <c r="G7257" i="6"/>
  <c r="G7209" i="6"/>
  <c r="G7161" i="6"/>
  <c r="G7113" i="6"/>
  <c r="G7065" i="6"/>
  <c r="G7017" i="6"/>
  <c r="G6969" i="6"/>
  <c r="G6921" i="6"/>
  <c r="G8049" i="6"/>
  <c r="G7401" i="6"/>
  <c r="G6897" i="6"/>
  <c r="G7689" i="6"/>
  <c r="G7641" i="6"/>
  <c r="G6945" i="6"/>
  <c r="G6849" i="6"/>
  <c r="G7281" i="6"/>
  <c r="G7089" i="6"/>
  <c r="G6825" i="6"/>
  <c r="G6729" i="6"/>
  <c r="G6633" i="6"/>
  <c r="G6489" i="6"/>
  <c r="G6465" i="6"/>
  <c r="G7233" i="6"/>
  <c r="G7041" i="6"/>
  <c r="G6705" i="6"/>
  <c r="G6609" i="6"/>
  <c r="G6561" i="6"/>
  <c r="G6513" i="6"/>
  <c r="G7377" i="6"/>
  <c r="G7329" i="6"/>
  <c r="G7137" i="6"/>
  <c r="G6873" i="6"/>
  <c r="G6801" i="6"/>
  <c r="G6753" i="6"/>
  <c r="G6657" i="6"/>
  <c r="G6417" i="6"/>
  <c r="G6777" i="6"/>
  <c r="G6441" i="6"/>
  <c r="G7185" i="6"/>
  <c r="G6681" i="6"/>
  <c r="G6537" i="6"/>
  <c r="G6993" i="6"/>
  <c r="G6585" i="6"/>
  <c r="G6369" i="6"/>
  <c r="G6393" i="6"/>
  <c r="G6225" i="6"/>
  <c r="G6153" i="6"/>
  <c r="G6129" i="6"/>
  <c r="G6081" i="6"/>
  <c r="G6345" i="6"/>
  <c r="G6177" i="6"/>
  <c r="G6297" i="6"/>
  <c r="G6033" i="6"/>
  <c r="G6321" i="6"/>
  <c r="G6273" i="6"/>
  <c r="G6249" i="6"/>
  <c r="G6201" i="6"/>
  <c r="G6105" i="6"/>
  <c r="G6057" i="6"/>
  <c r="G5985" i="6"/>
  <c r="G5937" i="6"/>
  <c r="G5865" i="6"/>
  <c r="G5793" i="6"/>
  <c r="G5697" i="6"/>
  <c r="G5649" i="6"/>
  <c r="G5577" i="6"/>
  <c r="G5529" i="6"/>
  <c r="G5481" i="6"/>
  <c r="G5337" i="6"/>
  <c r="G5289" i="6"/>
  <c r="G5841" i="6"/>
  <c r="G5817" i="6"/>
  <c r="G5769" i="6"/>
  <c r="G5673" i="6"/>
  <c r="G5625" i="6"/>
  <c r="G5409" i="6"/>
  <c r="G5961" i="6"/>
  <c r="G5913" i="6"/>
  <c r="G5745" i="6"/>
  <c r="G5601" i="6"/>
  <c r="G5553" i="6"/>
  <c r="G5505" i="6"/>
  <c r="G5457" i="6"/>
  <c r="G5361" i="6"/>
  <c r="G5313" i="6"/>
  <c r="G6009" i="6"/>
  <c r="G5889" i="6"/>
  <c r="G5721" i="6"/>
  <c r="G5433" i="6"/>
  <c r="G5385" i="6"/>
  <c r="G5193" i="6"/>
  <c r="G5121" i="6"/>
  <c r="G5025" i="6"/>
  <c r="G4929" i="6"/>
  <c r="G4785" i="6"/>
  <c r="G4761" i="6"/>
  <c r="G4713" i="6"/>
  <c r="G4665" i="6"/>
  <c r="G4617" i="6"/>
  <c r="G4569" i="6"/>
  <c r="G4401" i="6"/>
  <c r="G4329" i="6"/>
  <c r="G4233" i="6"/>
  <c r="G5217" i="6"/>
  <c r="G5097" i="6"/>
  <c r="G5001" i="6"/>
  <c r="G4881" i="6"/>
  <c r="G4833" i="6"/>
  <c r="G4809" i="6"/>
  <c r="G4521" i="6"/>
  <c r="G4473" i="6"/>
  <c r="G4305" i="6"/>
  <c r="G4209" i="6"/>
  <c r="G4113" i="6"/>
  <c r="G5145" i="6"/>
  <c r="G5073" i="6"/>
  <c r="G4977" i="6"/>
  <c r="G4737" i="6"/>
  <c r="G4689" i="6"/>
  <c r="G4641" i="6"/>
  <c r="G4593" i="6"/>
  <c r="G4425" i="6"/>
  <c r="G4281" i="6"/>
  <c r="G4185" i="6"/>
  <c r="G4065" i="6"/>
  <c r="G4017" i="6"/>
  <c r="G3921" i="6"/>
  <c r="G5265" i="6"/>
  <c r="G5241" i="6"/>
  <c r="G5169" i="6"/>
  <c r="G5049" i="6"/>
  <c r="G4953" i="6"/>
  <c r="G4905" i="6"/>
  <c r="G4857" i="6"/>
  <c r="G4545" i="6"/>
  <c r="G4497" i="6"/>
  <c r="G4449" i="6"/>
  <c r="G4377" i="6"/>
  <c r="G4353" i="6"/>
  <c r="G4257" i="6"/>
  <c r="G4161" i="6"/>
  <c r="G3993" i="6"/>
  <c r="G3897" i="6"/>
  <c r="G4137" i="6"/>
  <c r="G3969" i="6"/>
  <c r="G3825" i="6"/>
  <c r="G3729" i="6"/>
  <c r="G3633" i="6"/>
  <c r="G3537" i="6"/>
  <c r="G3321" i="6"/>
  <c r="G3225" i="6"/>
  <c r="G3201" i="6"/>
  <c r="G3153" i="6"/>
  <c r="G3105" i="6"/>
  <c r="G2961" i="6"/>
  <c r="G2697" i="6"/>
  <c r="G2673" i="6"/>
  <c r="G2601" i="6"/>
  <c r="G3945" i="6"/>
  <c r="G3801" i="6"/>
  <c r="G3705" i="6"/>
  <c r="G3609" i="6"/>
  <c r="G3513" i="6"/>
  <c r="G3249" i="6"/>
  <c r="G3177" i="6"/>
  <c r="G3009" i="6"/>
  <c r="G2889" i="6"/>
  <c r="G2721" i="6"/>
  <c r="G2625" i="6"/>
  <c r="G3873" i="6"/>
  <c r="G3777" i="6"/>
  <c r="G3681" i="6"/>
  <c r="G3585" i="6"/>
  <c r="G3489" i="6"/>
  <c r="G3441" i="6"/>
  <c r="G3297" i="6"/>
  <c r="G3273" i="6"/>
  <c r="G3129" i="6"/>
  <c r="G3081" i="6"/>
  <c r="G2865" i="6"/>
  <c r="G2841" i="6"/>
  <c r="G4089" i="6"/>
  <c r="G4041" i="6"/>
  <c r="G3849" i="6"/>
  <c r="G3753" i="6"/>
  <c r="G3657" i="6"/>
  <c r="G3561" i="6"/>
  <c r="G3465" i="6"/>
  <c r="G3417" i="6"/>
  <c r="G3393" i="6"/>
  <c r="G3369" i="6"/>
  <c r="G3345" i="6"/>
  <c r="G2985" i="6"/>
  <c r="G2529" i="6"/>
  <c r="G2457" i="6"/>
  <c r="G2409" i="6"/>
  <c r="G2313" i="6"/>
  <c r="G2289" i="6"/>
  <c r="G2265" i="6"/>
  <c r="G2241" i="6"/>
  <c r="G2217" i="6"/>
  <c r="G2193" i="6"/>
  <c r="G2073" i="6"/>
  <c r="G1977" i="6"/>
  <c r="G1881" i="6"/>
  <c r="G1857" i="6"/>
  <c r="G1809" i="6"/>
  <c r="G1713" i="6"/>
  <c r="G1569" i="6"/>
  <c r="G1497" i="6"/>
  <c r="G2937" i="6"/>
  <c r="G2505" i="6"/>
  <c r="G2481" i="6"/>
  <c r="G2049" i="6"/>
  <c r="G1953" i="6"/>
  <c r="G1785" i="6"/>
  <c r="G1689" i="6"/>
  <c r="G1593" i="6"/>
  <c r="G1473" i="6"/>
  <c r="G3033" i="6"/>
  <c r="G2913" i="6"/>
  <c r="G2817" i="6"/>
  <c r="G2769" i="6"/>
  <c r="G2745" i="6"/>
  <c r="G2553" i="6"/>
  <c r="G2361" i="6"/>
  <c r="G2337" i="6"/>
  <c r="G2121" i="6"/>
  <c r="G2025" i="6"/>
  <c r="G1929" i="6"/>
  <c r="G1761" i="6"/>
  <c r="G1449" i="6"/>
  <c r="G1425" i="6"/>
  <c r="G1401" i="6"/>
  <c r="G3057" i="6"/>
  <c r="G2793" i="6"/>
  <c r="G2649" i="6"/>
  <c r="G2577" i="6"/>
  <c r="G2433" i="6"/>
  <c r="G2385" i="6"/>
  <c r="G2169" i="6"/>
  <c r="G2145" i="6"/>
  <c r="G2097" i="6"/>
  <c r="G2001" i="6"/>
  <c r="G1905" i="6"/>
  <c r="G1833" i="6"/>
  <c r="G1737" i="6"/>
  <c r="G1665" i="6"/>
  <c r="G1641" i="6"/>
  <c r="G1617" i="6"/>
  <c r="G1545" i="6"/>
  <c r="G1521" i="6"/>
  <c r="G1377" i="6"/>
  <c r="G1137" i="6"/>
  <c r="G489" i="6"/>
  <c r="G465" i="6"/>
  <c r="G321" i="6"/>
  <c r="G297" i="6"/>
  <c r="G225" i="6"/>
  <c r="G153" i="6"/>
  <c r="G105" i="6"/>
  <c r="G81" i="6"/>
  <c r="G1329" i="6"/>
  <c r="G1305" i="6"/>
  <c r="G1281" i="6"/>
  <c r="G1209" i="6"/>
  <c r="G1113" i="6"/>
  <c r="G1089" i="6"/>
  <c r="G1041" i="6"/>
  <c r="G1017" i="6"/>
  <c r="G993" i="6"/>
  <c r="G897" i="6"/>
  <c r="G873" i="6"/>
  <c r="G825" i="6"/>
  <c r="G801" i="6"/>
  <c r="G729" i="6"/>
  <c r="G657" i="6"/>
  <c r="G585" i="6"/>
  <c r="G513" i="6"/>
  <c r="G441" i="6"/>
  <c r="G417" i="6"/>
  <c r="G393" i="6"/>
  <c r="G369" i="6"/>
  <c r="G129" i="6"/>
  <c r="G1353" i="6"/>
  <c r="G1233" i="6"/>
  <c r="G1185" i="6"/>
  <c r="G1065" i="6"/>
  <c r="G969" i="6"/>
  <c r="G777" i="6"/>
  <c r="G633" i="6"/>
  <c r="G609" i="6"/>
  <c r="G537" i="6"/>
  <c r="G273" i="6"/>
  <c r="G249" i="6"/>
  <c r="G201" i="6"/>
  <c r="G177" i="6"/>
  <c r="G1257" i="6"/>
  <c r="G1161" i="6"/>
  <c r="G945" i="6"/>
  <c r="G921" i="6"/>
  <c r="G849" i="6"/>
  <c r="G753" i="6"/>
  <c r="G705" i="6"/>
  <c r="G681" i="6"/>
  <c r="G561" i="6"/>
  <c r="G345" i="6"/>
  <c r="C8360" i="6"/>
  <c r="C8216" i="6"/>
  <c r="C8120" i="6"/>
  <c r="D8119" i="6" s="1"/>
  <c r="D8118" i="6" s="1"/>
  <c r="E8118" i="6" s="1" a="1"/>
  <c r="E8118" i="6" s="1"/>
  <c r="C8024" i="6"/>
  <c r="C8408" i="6"/>
  <c r="C8288" i="6"/>
  <c r="D8287" i="6" s="1"/>
  <c r="D8286" i="6" s="1"/>
  <c r="E8286" i="6" s="1" a="1"/>
  <c r="E8286" i="6" s="1"/>
  <c r="C8240" i="6"/>
  <c r="C8144" i="6"/>
  <c r="C8048" i="6"/>
  <c r="C8336" i="6"/>
  <c r="C8192" i="6"/>
  <c r="C8096" i="6"/>
  <c r="C8000" i="6"/>
  <c r="C8312" i="6"/>
  <c r="C8264" i="6"/>
  <c r="C7952" i="6"/>
  <c r="D7951" i="6" s="1"/>
  <c r="D7950" i="6" s="1"/>
  <c r="D7949" i="6" s="1"/>
  <c r="E7949" i="6" s="1" a="1"/>
  <c r="E7949" i="6" s="1"/>
  <c r="F7949" i="6" s="1"/>
  <c r="C7712" i="6"/>
  <c r="D7711" i="6" s="1"/>
  <c r="D7710" i="6" s="1"/>
  <c r="D7709" i="6" s="1"/>
  <c r="C7664" i="6"/>
  <c r="C7568" i="6"/>
  <c r="C7928" i="6"/>
  <c r="D7927" i="6" s="1"/>
  <c r="D7926" i="6" s="1"/>
  <c r="E7926" i="6" s="1" a="1"/>
  <c r="E7926" i="6" s="1"/>
  <c r="C7880" i="6"/>
  <c r="D7879" i="6" s="1"/>
  <c r="D7878" i="6" s="1"/>
  <c r="E7878" i="6" s="1" a="1"/>
  <c r="E7878" i="6" s="1"/>
  <c r="C7832" i="6"/>
  <c r="C7640" i="6"/>
  <c r="D7639" i="6" s="1"/>
  <c r="D7638" i="6" s="1"/>
  <c r="D7637" i="6" s="1"/>
  <c r="E7637" i="6" s="1" a="1"/>
  <c r="E7637" i="6" s="1"/>
  <c r="F7637" i="6" s="1"/>
  <c r="C7472" i="6"/>
  <c r="C8168" i="6"/>
  <c r="D8167" i="6" s="1"/>
  <c r="D8166" i="6" s="1"/>
  <c r="E8166" i="6" s="1" a="1"/>
  <c r="E8166" i="6" s="1"/>
  <c r="C7976" i="6"/>
  <c r="D7975" i="6" s="1"/>
  <c r="D7974" i="6" s="1"/>
  <c r="D7973" i="6" s="1"/>
  <c r="E7973" i="6" s="1" a="1"/>
  <c r="E7973" i="6" s="1"/>
  <c r="F7973" i="6" s="1"/>
  <c r="C7856" i="6"/>
  <c r="C7808" i="6"/>
  <c r="C7784" i="6"/>
  <c r="D7783" i="6" s="1"/>
  <c r="D7782" i="6" s="1"/>
  <c r="D7781" i="6" s="1"/>
  <c r="E7781" i="6" s="1" a="1"/>
  <c r="E7781" i="6" s="1"/>
  <c r="F7781" i="6" s="1"/>
  <c r="C7760" i="6"/>
  <c r="C7544" i="6"/>
  <c r="C7520" i="6"/>
  <c r="D7519" i="6" s="1"/>
  <c r="D7518" i="6" s="1"/>
  <c r="E7518" i="6" s="1" a="1"/>
  <c r="E7518" i="6" s="1"/>
  <c r="C7496" i="6"/>
  <c r="D7495" i="6" s="1"/>
  <c r="D7494" i="6" s="1"/>
  <c r="E7494" i="6" s="1" a="1"/>
  <c r="E7494" i="6" s="1"/>
  <c r="C7448" i="6"/>
  <c r="D7447" i="6" s="1"/>
  <c r="D7446" i="6" s="1"/>
  <c r="E7446" i="6" s="1" a="1"/>
  <c r="E7446" i="6" s="1"/>
  <c r="C8072" i="6"/>
  <c r="D8071" i="6" s="1"/>
  <c r="D8070" i="6" s="1"/>
  <c r="D8069" i="6" s="1"/>
  <c r="E8069" i="6" s="1" a="1"/>
  <c r="E8069" i="6" s="1"/>
  <c r="F8069" i="6" s="1"/>
  <c r="C7688" i="6"/>
  <c r="D7687" i="6" s="1"/>
  <c r="D7686" i="6" s="1"/>
  <c r="E7686" i="6" s="1" a="1"/>
  <c r="E7686" i="6" s="1"/>
  <c r="C7424" i="6"/>
  <c r="C7376" i="6"/>
  <c r="C7328" i="6"/>
  <c r="C7280" i="6"/>
  <c r="D7279" i="6" s="1"/>
  <c r="D7278" i="6" s="1"/>
  <c r="E7278" i="6" s="1" a="1"/>
  <c r="E7278" i="6" s="1"/>
  <c r="C7232" i="6"/>
  <c r="D7231" i="6" s="1"/>
  <c r="D7230" i="6" s="1"/>
  <c r="E7230" i="6" s="1" a="1"/>
  <c r="E7230" i="6" s="1"/>
  <c r="C7184" i="6"/>
  <c r="C7136" i="6"/>
  <c r="D7135" i="6" s="1"/>
  <c r="D7134" i="6" s="1"/>
  <c r="E7134" i="6" s="1" a="1"/>
  <c r="E7134" i="6" s="1"/>
  <c r="C7088" i="6"/>
  <c r="C7040" i="6"/>
  <c r="C6992" i="6"/>
  <c r="C6944" i="6"/>
  <c r="C6848" i="6"/>
  <c r="D6847" i="6" s="1"/>
  <c r="D6846" i="6" s="1"/>
  <c r="E6846" i="6" s="1" a="1"/>
  <c r="E6846" i="6" s="1"/>
  <c r="C8384" i="6"/>
  <c r="D8383" i="6" s="1"/>
  <c r="D8382" i="6" s="1"/>
  <c r="D8381" i="6" s="1"/>
  <c r="E8381" i="6" s="1" a="1"/>
  <c r="E8381" i="6" s="1"/>
  <c r="F8381" i="6" s="1"/>
  <c r="C7904" i="6"/>
  <c r="D7903" i="6" s="1"/>
  <c r="D7902" i="6" s="1"/>
  <c r="D7901" i="6" s="1"/>
  <c r="E7901" i="6" s="1" a="1"/>
  <c r="E7901" i="6" s="1"/>
  <c r="F7901" i="6" s="1"/>
  <c r="C7736" i="6"/>
  <c r="D7735" i="6" s="1"/>
  <c r="D7734" i="6" s="1"/>
  <c r="E7734" i="6" s="1" a="1"/>
  <c r="E7734" i="6" s="1"/>
  <c r="C7400" i="6"/>
  <c r="C6920" i="6"/>
  <c r="D6919" i="6" s="1"/>
  <c r="D6918" i="6" s="1"/>
  <c r="E6918" i="6" s="1" a="1"/>
  <c r="E6918" i="6" s="1"/>
  <c r="C7592" i="6"/>
  <c r="C6872" i="6"/>
  <c r="C7352" i="6"/>
  <c r="D7351" i="6" s="1"/>
  <c r="D7350" i="6" s="1"/>
  <c r="E7350" i="6" s="1" a="1"/>
  <c r="E7350" i="6" s="1"/>
  <c r="C7160" i="6"/>
  <c r="C6968" i="6"/>
  <c r="D6967" i="6" s="1"/>
  <c r="D6966" i="6" s="1"/>
  <c r="D6965" i="6" s="1"/>
  <c r="C6824" i="6"/>
  <c r="D6823" i="6" s="1"/>
  <c r="D6822" i="6" s="1"/>
  <c r="E6822" i="6" s="1" a="1"/>
  <c r="E6822" i="6" s="1"/>
  <c r="C6752" i="6"/>
  <c r="D6751" i="6" s="1"/>
  <c r="D6750" i="6" s="1"/>
  <c r="E6750" i="6" s="1" a="1"/>
  <c r="E6750" i="6" s="1"/>
  <c r="C6656" i="6"/>
  <c r="C6488" i="6"/>
  <c r="D6487" i="6" s="1"/>
  <c r="D6486" i="6" s="1"/>
  <c r="D6485" i="6" s="1"/>
  <c r="E6485" i="6" s="1" a="1"/>
  <c r="E6485" i="6" s="1"/>
  <c r="F6485" i="6" s="1"/>
  <c r="C7304" i="6"/>
  <c r="C7112" i="6"/>
  <c r="D7111" i="6" s="1"/>
  <c r="D7110" i="6" s="1"/>
  <c r="E7110" i="6" s="1" a="1"/>
  <c r="E7110" i="6" s="1"/>
  <c r="C6728" i="6"/>
  <c r="D6727" i="6" s="1"/>
  <c r="D6726" i="6" s="1"/>
  <c r="E6726" i="6" s="1" a="1"/>
  <c r="E6726" i="6" s="1"/>
  <c r="C6632" i="6"/>
  <c r="D6631" i="6" s="1"/>
  <c r="D6630" i="6" s="1"/>
  <c r="E6630" i="6" s="1" a="1"/>
  <c r="E6630" i="6" s="1"/>
  <c r="C6440" i="6"/>
  <c r="C7256" i="6"/>
  <c r="C7616" i="6"/>
  <c r="C7208" i="6"/>
  <c r="C7016" i="6"/>
  <c r="C6800" i="6"/>
  <c r="D6799" i="6" s="1"/>
  <c r="D6798" i="6" s="1"/>
  <c r="E6798" i="6" s="1" a="1"/>
  <c r="E6798" i="6" s="1"/>
  <c r="C6776" i="6"/>
  <c r="C6680" i="6"/>
  <c r="D6679" i="6" s="1"/>
  <c r="D6678" i="6" s="1"/>
  <c r="E6678" i="6" s="1" a="1"/>
  <c r="E6678" i="6" s="1"/>
  <c r="C6584" i="6"/>
  <c r="C6536" i="6"/>
  <c r="C6512" i="6"/>
  <c r="D6511" i="6" s="1"/>
  <c r="D6510" i="6" s="1"/>
  <c r="E6510" i="6" s="1" a="1"/>
  <c r="E6510" i="6" s="1"/>
  <c r="C6368" i="6"/>
  <c r="C6896" i="6"/>
  <c r="C6704" i="6"/>
  <c r="D6703" i="6" s="1"/>
  <c r="D6702" i="6" s="1"/>
  <c r="E6702" i="6" s="1" a="1"/>
  <c r="E6702" i="6" s="1"/>
  <c r="C6608" i="6"/>
  <c r="C6464" i="6"/>
  <c r="C6560" i="6"/>
  <c r="C7064" i="6"/>
  <c r="D7063" i="6" s="1"/>
  <c r="D7062" i="6" s="1"/>
  <c r="E7062" i="6" s="1" a="1"/>
  <c r="E7062" i="6" s="1"/>
  <c r="C6416" i="6"/>
  <c r="D6415" i="6" s="1"/>
  <c r="D6414" i="6" s="1"/>
  <c r="E6414" i="6" s="1" a="1"/>
  <c r="E6414" i="6" s="1"/>
  <c r="C6392" i="6"/>
  <c r="C6296" i="6"/>
  <c r="C6224" i="6"/>
  <c r="D6223" i="6" s="1"/>
  <c r="D6222" i="6" s="1"/>
  <c r="E6222" i="6" s="1" a="1"/>
  <c r="E6222" i="6" s="1"/>
  <c r="C6344" i="6"/>
  <c r="C6320" i="6"/>
  <c r="D6319" i="6" s="1"/>
  <c r="D6318" i="6" s="1"/>
  <c r="E6318" i="6" s="1" a="1"/>
  <c r="E6318" i="6" s="1"/>
  <c r="C6272" i="6"/>
  <c r="D6271" i="6" s="1"/>
  <c r="D6270" i="6" s="1"/>
  <c r="D6269" i="6" s="1"/>
  <c r="E6269" i="6" s="1" a="1"/>
  <c r="E6269" i="6" s="1"/>
  <c r="F6269" i="6" s="1"/>
  <c r="C6032" i="6"/>
  <c r="C6152" i="6"/>
  <c r="D6151" i="6" s="1"/>
  <c r="D6150" i="6" s="1"/>
  <c r="E6150" i="6" s="1" a="1"/>
  <c r="E6150" i="6" s="1"/>
  <c r="C6104" i="6"/>
  <c r="C6056" i="6"/>
  <c r="C5984" i="6"/>
  <c r="D5983" i="6" s="1"/>
  <c r="D5982" i="6" s="1"/>
  <c r="E5982" i="6" s="1" a="1"/>
  <c r="E5982" i="6" s="1"/>
  <c r="C6248" i="6"/>
  <c r="D6247" i="6" s="1"/>
  <c r="D6246" i="6" s="1"/>
  <c r="E6246" i="6" s="1" a="1"/>
  <c r="E6246" i="6" s="1"/>
  <c r="C6200" i="6"/>
  <c r="D6199" i="6" s="1"/>
  <c r="D6198" i="6" s="1"/>
  <c r="E6198" i="6" s="1" a="1"/>
  <c r="E6198" i="6" s="1"/>
  <c r="C6176" i="6"/>
  <c r="D6175" i="6" s="1"/>
  <c r="D6174" i="6" s="1"/>
  <c r="D6173" i="6" s="1"/>
  <c r="C6128" i="6"/>
  <c r="D6127" i="6" s="1"/>
  <c r="D6126" i="6" s="1"/>
  <c r="E6126" i="6" s="1" a="1"/>
  <c r="E6126" i="6" s="1"/>
  <c r="C6080" i="6"/>
  <c r="D6079" i="6" s="1"/>
  <c r="D6078" i="6" s="1"/>
  <c r="D6077" i="6" s="1"/>
  <c r="E6077" i="6" s="1" a="1"/>
  <c r="E6077" i="6" s="1"/>
  <c r="F6077" i="6" s="1"/>
  <c r="C5960" i="6"/>
  <c r="C5840" i="6"/>
  <c r="C5720" i="6"/>
  <c r="D5719" i="6" s="1"/>
  <c r="D5718" i="6" s="1"/>
  <c r="D5717" i="6" s="1"/>
  <c r="E5717" i="6" s="1" a="1"/>
  <c r="E5717" i="6" s="1"/>
  <c r="F5717" i="6" s="1"/>
  <c r="C5624" i="6"/>
  <c r="C5600" i="6"/>
  <c r="C5552" i="6"/>
  <c r="C5504" i="6"/>
  <c r="D5503" i="6" s="1"/>
  <c r="D5502" i="6" s="1"/>
  <c r="E5502" i="6" s="1" a="1"/>
  <c r="E5502" i="6" s="1"/>
  <c r="C5456" i="6"/>
  <c r="C5360" i="6"/>
  <c r="C5312" i="6"/>
  <c r="C5264" i="6"/>
  <c r="D5263" i="6" s="1"/>
  <c r="D5262" i="6" s="1"/>
  <c r="D5261" i="6" s="1"/>
  <c r="E5261" i="6" s="1" a="1"/>
  <c r="E5261" i="6" s="1"/>
  <c r="F5261" i="6" s="1"/>
  <c r="C5912" i="6"/>
  <c r="D5911" i="6" s="1"/>
  <c r="D5910" i="6" s="1"/>
  <c r="E5910" i="6" s="1" a="1"/>
  <c r="E5910" i="6" s="1"/>
  <c r="C5816" i="6"/>
  <c r="D5815" i="6" s="1"/>
  <c r="D5814" i="6" s="1"/>
  <c r="E5814" i="6" s="1" a="1"/>
  <c r="E5814" i="6" s="1"/>
  <c r="C5792" i="6"/>
  <c r="C5696" i="6"/>
  <c r="D5695" i="6" s="1"/>
  <c r="D5694" i="6" s="1"/>
  <c r="D5693" i="6" s="1"/>
  <c r="E5693" i="6" s="1" a="1"/>
  <c r="E5693" i="6" s="1"/>
  <c r="F5693" i="6" s="1"/>
  <c r="C5432" i="6"/>
  <c r="C5384" i="6"/>
  <c r="C5888" i="6"/>
  <c r="C5768" i="6"/>
  <c r="D5767" i="6" s="1"/>
  <c r="D5766" i="6" s="1"/>
  <c r="D5765" i="6" s="1"/>
  <c r="E5765" i="6" s="1" a="1"/>
  <c r="E5765" i="6" s="1"/>
  <c r="F5765" i="6" s="1"/>
  <c r="C5672" i="6"/>
  <c r="D5671" i="6" s="1"/>
  <c r="D5670" i="6" s="1"/>
  <c r="D5669" i="6" s="1"/>
  <c r="E5669" i="6" s="1" a="1"/>
  <c r="E5669" i="6" s="1"/>
  <c r="F5669" i="6" s="1"/>
  <c r="C5576" i="6"/>
  <c r="D5575" i="6" s="1"/>
  <c r="D5574" i="6" s="1"/>
  <c r="E5574" i="6" s="1" a="1"/>
  <c r="E5574" i="6" s="1"/>
  <c r="C5528" i="6"/>
  <c r="D5527" i="6" s="1"/>
  <c r="D5526" i="6" s="1"/>
  <c r="E5526" i="6" s="1" a="1"/>
  <c r="E5526" i="6" s="1"/>
  <c r="C5480" i="6"/>
  <c r="D5479" i="6" s="1"/>
  <c r="D5478" i="6" s="1"/>
  <c r="E5478" i="6" s="1" a="1"/>
  <c r="E5478" i="6" s="1"/>
  <c r="C5336" i="6"/>
  <c r="C5288" i="6"/>
  <c r="C6008" i="6"/>
  <c r="C5936" i="6"/>
  <c r="D5935" i="6" s="1"/>
  <c r="D5934" i="6" s="1"/>
  <c r="E5934" i="6" s="1" a="1"/>
  <c r="E5934" i="6" s="1"/>
  <c r="C5864" i="6"/>
  <c r="D5863" i="6" s="1"/>
  <c r="D5862" i="6" s="1"/>
  <c r="E5862" i="6" s="1" a="1"/>
  <c r="E5862" i="6" s="1"/>
  <c r="C5744" i="6"/>
  <c r="D5743" i="6" s="1"/>
  <c r="D5742" i="6" s="1"/>
  <c r="D5741" i="6" s="1"/>
  <c r="E5741" i="6" s="1" a="1"/>
  <c r="E5741" i="6" s="1"/>
  <c r="F5741" i="6" s="1"/>
  <c r="C5648" i="6"/>
  <c r="C5408" i="6"/>
  <c r="C5192" i="6"/>
  <c r="C5120" i="6"/>
  <c r="C5096" i="6"/>
  <c r="C5000" i="6"/>
  <c r="D4999" i="6" s="1"/>
  <c r="D4998" i="6" s="1"/>
  <c r="E4998" i="6" s="1" a="1"/>
  <c r="E4998" i="6" s="1"/>
  <c r="C4808" i="6"/>
  <c r="D4807" i="6" s="1"/>
  <c r="D4806" i="6" s="1"/>
  <c r="D4805" i="6" s="1"/>
  <c r="E4805" i="6" s="1" a="1"/>
  <c r="E4805" i="6" s="1"/>
  <c r="F4805" i="6" s="1"/>
  <c r="C4520" i="6"/>
  <c r="D4519" i="6" s="1"/>
  <c r="D4518" i="6" s="1"/>
  <c r="D4517" i="6" s="1"/>
  <c r="E4517" i="6" s="1" a="1"/>
  <c r="E4517" i="6" s="1"/>
  <c r="F4517" i="6" s="1"/>
  <c r="C4472" i="6"/>
  <c r="D4471" i="6" s="1"/>
  <c r="D4470" i="6" s="1"/>
  <c r="D4469" i="6" s="1"/>
  <c r="E4469" i="6" s="1" a="1"/>
  <c r="E4469" i="6" s="1"/>
  <c r="F4469" i="6" s="1"/>
  <c r="C4400" i="6"/>
  <c r="C4304" i="6"/>
  <c r="C5216" i="6"/>
  <c r="C5072" i="6"/>
  <c r="C4976" i="6"/>
  <c r="C4904" i="6"/>
  <c r="D4903" i="6" s="1"/>
  <c r="D4902" i="6" s="1"/>
  <c r="E4902" i="6" s="1" a="1"/>
  <c r="E4902" i="6" s="1"/>
  <c r="C4856" i="6"/>
  <c r="C4784" i="6"/>
  <c r="D4783" i="6" s="1"/>
  <c r="D4782" i="6" s="1"/>
  <c r="E4782" i="6" s="1" a="1"/>
  <c r="E4782" i="6" s="1"/>
  <c r="C4736" i="6"/>
  <c r="C4688" i="6"/>
  <c r="D4687" i="6" s="1"/>
  <c r="D4686" i="6" s="1"/>
  <c r="D4685" i="6" s="1"/>
  <c r="E4685" i="6" s="1" a="1"/>
  <c r="E4685" i="6" s="1"/>
  <c r="F4685" i="6" s="1"/>
  <c r="C4640" i="6"/>
  <c r="C4592" i="6"/>
  <c r="C4280" i="6"/>
  <c r="D4279" i="6" s="1"/>
  <c r="D4278" i="6" s="1"/>
  <c r="D4277" i="6" s="1"/>
  <c r="E4277" i="6" s="1" a="1"/>
  <c r="E4277" i="6" s="1"/>
  <c r="F4277" i="6" s="1"/>
  <c r="C4184" i="6"/>
  <c r="D4183" i="6" s="1"/>
  <c r="D4182" i="6" s="1"/>
  <c r="D4181" i="6" s="1"/>
  <c r="E4181" i="6" s="1" a="1"/>
  <c r="E4181" i="6" s="1"/>
  <c r="F4181" i="6" s="1"/>
  <c r="C5144" i="6"/>
  <c r="D5143" i="6" s="1"/>
  <c r="D5142" i="6" s="1"/>
  <c r="D5141" i="6" s="1"/>
  <c r="E5141" i="6" s="1" a="1"/>
  <c r="E5141" i="6" s="1"/>
  <c r="F5141" i="6" s="1"/>
  <c r="C5048" i="6"/>
  <c r="D5047" i="6" s="1"/>
  <c r="D5046" i="6" s="1"/>
  <c r="E5046" i="6" s="1" a="1"/>
  <c r="E5046" i="6" s="1"/>
  <c r="C4952" i="6"/>
  <c r="D4951" i="6" s="1"/>
  <c r="D4950" i="6" s="1"/>
  <c r="D4949" i="6" s="1"/>
  <c r="C4544" i="6"/>
  <c r="C4496" i="6"/>
  <c r="C4448" i="6"/>
  <c r="C4424" i="6"/>
  <c r="D4423" i="6" s="1"/>
  <c r="D4422" i="6" s="1"/>
  <c r="D4421" i="6" s="1"/>
  <c r="E4421" i="6" s="1" a="1"/>
  <c r="E4421" i="6" s="1"/>
  <c r="F4421" i="6" s="1"/>
  <c r="C4376" i="6"/>
  <c r="D4375" i="6" s="1"/>
  <c r="D4374" i="6" s="1"/>
  <c r="D4373" i="6" s="1"/>
  <c r="E4373" i="6" s="1" a="1"/>
  <c r="E4373" i="6" s="1"/>
  <c r="F4373" i="6" s="1"/>
  <c r="C4352" i="6"/>
  <c r="D4351" i="6" s="1"/>
  <c r="D4350" i="6" s="1"/>
  <c r="D4349" i="6" s="1"/>
  <c r="E4349" i="6" s="1" a="1"/>
  <c r="E4349" i="6" s="1"/>
  <c r="F4349" i="6" s="1"/>
  <c r="C4256" i="6"/>
  <c r="C4160" i="6"/>
  <c r="D4159" i="6" s="1"/>
  <c r="D4158" i="6" s="1"/>
  <c r="D4157" i="6" s="1"/>
  <c r="E4157" i="6" s="1" a="1"/>
  <c r="E4157" i="6" s="1"/>
  <c r="F4157" i="6" s="1"/>
  <c r="C3992" i="6"/>
  <c r="C3896" i="6"/>
  <c r="C5240" i="6"/>
  <c r="C5168" i="6"/>
  <c r="D5167" i="6" s="1"/>
  <c r="D5166" i="6" s="1"/>
  <c r="D5165" i="6" s="1"/>
  <c r="E5165" i="6" s="1" a="1"/>
  <c r="E5165" i="6" s="1"/>
  <c r="F5165" i="6" s="1"/>
  <c r="C5024" i="6"/>
  <c r="C4928" i="6"/>
  <c r="D4927" i="6" s="1"/>
  <c r="D4926" i="6" s="1"/>
  <c r="D4925" i="6" s="1"/>
  <c r="E4925" i="6" s="1" a="1"/>
  <c r="E4925" i="6" s="1"/>
  <c r="F4925" i="6" s="1"/>
  <c r="C4880" i="6"/>
  <c r="D4879" i="6" s="1"/>
  <c r="D4878" i="6" s="1"/>
  <c r="E4878" i="6" s="1" a="1"/>
  <c r="E4878" i="6" s="1"/>
  <c r="C4832" i="6"/>
  <c r="C4760" i="6"/>
  <c r="D4759" i="6" s="1"/>
  <c r="D4758" i="6" s="1"/>
  <c r="D4757" i="6" s="1"/>
  <c r="E4757" i="6" s="1" a="1"/>
  <c r="E4757" i="6" s="1"/>
  <c r="F4757" i="6" s="1"/>
  <c r="C4712" i="6"/>
  <c r="C4664" i="6"/>
  <c r="C4616" i="6"/>
  <c r="D4615" i="6" s="1"/>
  <c r="D4614" i="6" s="1"/>
  <c r="D4613" i="6" s="1"/>
  <c r="E4613" i="6" s="1" a="1"/>
  <c r="E4613" i="6" s="1"/>
  <c r="F4613" i="6" s="1"/>
  <c r="C4568" i="6"/>
  <c r="D4567" i="6" s="1"/>
  <c r="D4566" i="6" s="1"/>
  <c r="D4565" i="6" s="1"/>
  <c r="E4565" i="6" s="1" a="1"/>
  <c r="E4565" i="6" s="1"/>
  <c r="F4565" i="6" s="1"/>
  <c r="C4328" i="6"/>
  <c r="D4327" i="6" s="1"/>
  <c r="D4326" i="6" s="1"/>
  <c r="D4325" i="6" s="1"/>
  <c r="E4325" i="6" s="1" a="1"/>
  <c r="E4325" i="6" s="1"/>
  <c r="F4325" i="6" s="1"/>
  <c r="C4232" i="6"/>
  <c r="C4136" i="6"/>
  <c r="D4135" i="6" s="1"/>
  <c r="D4134" i="6" s="1"/>
  <c r="D4133" i="6" s="1"/>
  <c r="E4133" i="6" s="1" a="1"/>
  <c r="E4133" i="6" s="1"/>
  <c r="F4133" i="6" s="1"/>
  <c r="C3968" i="6"/>
  <c r="C3872" i="6"/>
  <c r="D3871" i="6" s="1"/>
  <c r="D3870" i="6" s="1"/>
  <c r="D3869" i="6" s="1"/>
  <c r="E3869" i="6" s="1" a="1"/>
  <c r="E3869" i="6" s="1"/>
  <c r="F3869" i="6" s="1"/>
  <c r="C4064" i="6"/>
  <c r="C3944" i="6"/>
  <c r="D3943" i="6" s="1"/>
  <c r="D3942" i="6" s="1"/>
  <c r="D3941" i="6" s="1"/>
  <c r="E3941" i="6" s="1" a="1"/>
  <c r="E3941" i="6" s="1"/>
  <c r="F3941" i="6" s="1"/>
  <c r="C3800" i="6"/>
  <c r="D3799" i="6" s="1"/>
  <c r="D3798" i="6" s="1"/>
  <c r="D3797" i="6" s="1"/>
  <c r="E3797" i="6" s="1" a="1"/>
  <c r="E3797" i="6" s="1"/>
  <c r="F3797" i="6" s="1"/>
  <c r="C3704" i="6"/>
  <c r="C3608" i="6"/>
  <c r="D3607" i="6" s="1"/>
  <c r="D3606" i="6" s="1"/>
  <c r="D3605" i="6" s="1"/>
  <c r="E3605" i="6" s="1" a="1"/>
  <c r="E3605" i="6" s="1"/>
  <c r="F3605" i="6" s="1"/>
  <c r="C3512" i="6"/>
  <c r="C3296" i="6"/>
  <c r="C3176" i="6"/>
  <c r="C3008" i="6"/>
  <c r="C2984" i="6"/>
  <c r="D2983" i="6" s="1"/>
  <c r="D2982" i="6" s="1"/>
  <c r="D2981" i="6" s="1"/>
  <c r="E2981" i="6" s="1" a="1"/>
  <c r="E2981" i="6" s="1"/>
  <c r="F2981" i="6" s="1"/>
  <c r="C2912" i="6"/>
  <c r="D2911" i="6" s="1"/>
  <c r="D2910" i="6" s="1"/>
  <c r="E2910" i="6" s="1" a="1"/>
  <c r="E2910" i="6" s="1"/>
  <c r="C2768" i="6"/>
  <c r="D2767" i="6" s="1"/>
  <c r="D2766" i="6" s="1"/>
  <c r="D2765" i="6" s="1"/>
  <c r="E2765" i="6" s="1" a="1"/>
  <c r="E2765" i="6" s="1"/>
  <c r="F2765" i="6" s="1"/>
  <c r="C2672" i="6"/>
  <c r="D2671" i="6" s="1"/>
  <c r="D2670" i="6" s="1"/>
  <c r="D2669" i="6" s="1"/>
  <c r="E2669" i="6" s="1" a="1"/>
  <c r="E2669" i="6" s="1"/>
  <c r="F2669" i="6" s="1"/>
  <c r="C4088" i="6"/>
  <c r="D4087" i="6" s="1"/>
  <c r="D4086" i="6" s="1"/>
  <c r="D4085" i="6" s="1"/>
  <c r="E4085" i="6" s="1" a="1"/>
  <c r="E4085" i="6" s="1"/>
  <c r="F4085" i="6" s="1"/>
  <c r="C3920" i="6"/>
  <c r="D3919" i="6" s="1"/>
  <c r="D3918" i="6" s="1"/>
  <c r="D3917" i="6" s="1"/>
  <c r="E3917" i="6" s="1" a="1"/>
  <c r="E3917" i="6" s="1"/>
  <c r="F3917" i="6" s="1"/>
  <c r="C3776" i="6"/>
  <c r="C3680" i="6"/>
  <c r="C3584" i="6"/>
  <c r="D3583" i="6" s="1"/>
  <c r="D3582" i="6" s="1"/>
  <c r="D3581" i="6" s="1"/>
  <c r="E3581" i="6" s="1" a="1"/>
  <c r="E3581" i="6" s="1"/>
  <c r="F3581" i="6" s="1"/>
  <c r="C3488" i="6"/>
  <c r="C3416" i="6"/>
  <c r="D3415" i="6" s="1"/>
  <c r="D3414" i="6" s="1"/>
  <c r="D3413" i="6" s="1"/>
  <c r="E3413" i="6" s="1" a="1"/>
  <c r="E3413" i="6" s="1"/>
  <c r="F3413" i="6" s="1"/>
  <c r="C3392" i="6"/>
  <c r="C3368" i="6"/>
  <c r="C3344" i="6"/>
  <c r="D3343" i="6" s="1"/>
  <c r="D3342" i="6" s="1"/>
  <c r="E3342" i="6" s="1" a="1"/>
  <c r="E3342" i="6" s="1"/>
  <c r="C3104" i="6"/>
  <c r="C2936" i="6"/>
  <c r="C2864" i="6"/>
  <c r="C2840" i="6"/>
  <c r="C2816" i="6"/>
  <c r="C2744" i="6"/>
  <c r="D2743" i="6" s="1"/>
  <c r="D2742" i="6" s="1"/>
  <c r="E2742" i="6" s="1" a="1"/>
  <c r="E2742" i="6" s="1"/>
  <c r="C2576" i="6"/>
  <c r="C4208" i="6"/>
  <c r="C4040" i="6"/>
  <c r="C3848" i="6"/>
  <c r="C3752" i="6"/>
  <c r="D3751" i="6" s="1"/>
  <c r="D3750" i="6" s="1"/>
  <c r="D3749" i="6" s="1"/>
  <c r="E3749" i="6" s="1" a="1"/>
  <c r="E3749" i="6" s="1"/>
  <c r="F3749" i="6" s="1"/>
  <c r="C3656" i="6"/>
  <c r="D3655" i="6" s="1"/>
  <c r="D3654" i="6" s="1"/>
  <c r="D3653" i="6" s="1"/>
  <c r="E3653" i="6" s="1" a="1"/>
  <c r="E3653" i="6" s="1"/>
  <c r="F3653" i="6" s="1"/>
  <c r="C3560" i="6"/>
  <c r="C3464" i="6"/>
  <c r="D3463" i="6" s="1"/>
  <c r="D3462" i="6" s="1"/>
  <c r="E3462" i="6" s="1" a="1"/>
  <c r="E3462" i="6" s="1"/>
  <c r="C3320" i="6"/>
  <c r="D3319" i="6" s="1"/>
  <c r="D3318" i="6" s="1"/>
  <c r="E3318" i="6" s="1" a="1"/>
  <c r="E3318" i="6" s="1"/>
  <c r="C3272" i="6"/>
  <c r="C3248" i="6"/>
  <c r="C3224" i="6"/>
  <c r="C3200" i="6"/>
  <c r="D3199" i="6" s="1"/>
  <c r="D3198" i="6" s="1"/>
  <c r="E3198" i="6" s="1" a="1"/>
  <c r="E3198" i="6" s="1"/>
  <c r="C3056" i="6"/>
  <c r="D3055" i="6" s="1"/>
  <c r="D3054" i="6" s="1"/>
  <c r="E3054" i="6" s="1" a="1"/>
  <c r="E3054" i="6" s="1"/>
  <c r="C3032" i="6"/>
  <c r="D3031" i="6" s="1"/>
  <c r="D3030" i="6" s="1"/>
  <c r="D3029" i="6" s="1"/>
  <c r="E3029" i="6" s="1" a="1"/>
  <c r="E3029" i="6" s="1"/>
  <c r="F3029" i="6" s="1"/>
  <c r="C2960" i="6"/>
  <c r="C2888" i="6"/>
  <c r="C4112" i="6"/>
  <c r="C4016" i="6"/>
  <c r="C3824" i="6"/>
  <c r="C3728" i="6"/>
  <c r="C3632" i="6"/>
  <c r="D3631" i="6" s="1"/>
  <c r="D3630" i="6" s="1"/>
  <c r="D3629" i="6" s="1"/>
  <c r="E3629" i="6" s="1" a="1"/>
  <c r="E3629" i="6" s="1"/>
  <c r="F3629" i="6" s="1"/>
  <c r="C3536" i="6"/>
  <c r="C3440" i="6"/>
  <c r="D3439" i="6" s="1"/>
  <c r="D3438" i="6" s="1"/>
  <c r="D3437" i="6" s="1"/>
  <c r="E3437" i="6" s="1" a="1"/>
  <c r="E3437" i="6" s="1"/>
  <c r="F3437" i="6" s="1"/>
  <c r="C3152" i="6"/>
  <c r="D3151" i="6" s="1"/>
  <c r="D3150" i="6" s="1"/>
  <c r="E3150" i="6" s="1" a="1"/>
  <c r="E3150" i="6" s="1"/>
  <c r="C2600" i="6"/>
  <c r="D2599" i="6" s="1"/>
  <c r="D2598" i="6" s="1"/>
  <c r="E2598" i="6" s="1" a="1"/>
  <c r="E2598" i="6" s="1"/>
  <c r="C2456" i="6"/>
  <c r="D2455" i="6" s="1"/>
  <c r="D2454" i="6" s="1"/>
  <c r="E2454" i="6" s="1" a="1"/>
  <c r="E2454" i="6" s="1"/>
  <c r="C2336" i="6"/>
  <c r="C2048" i="6"/>
  <c r="D2047" i="6" s="1"/>
  <c r="D2046" i="6" s="1"/>
  <c r="E2046" i="6" s="1" a="1"/>
  <c r="E2046" i="6" s="1"/>
  <c r="C1952" i="6"/>
  <c r="C1808" i="6"/>
  <c r="D1807" i="6" s="1"/>
  <c r="D1806" i="6" s="1"/>
  <c r="E1806" i="6" s="1" a="1"/>
  <c r="E1806" i="6" s="1"/>
  <c r="C1712" i="6"/>
  <c r="C1424" i="6"/>
  <c r="C3080" i="6"/>
  <c r="C2624" i="6"/>
  <c r="C2552" i="6"/>
  <c r="C2432" i="6"/>
  <c r="D2431" i="6" s="1"/>
  <c r="D2430" i="6" s="1"/>
  <c r="D2429" i="6" s="1"/>
  <c r="C2312" i="6"/>
  <c r="C2288" i="6"/>
  <c r="C2264" i="6"/>
  <c r="D2263" i="6" s="1"/>
  <c r="D2262" i="6" s="1"/>
  <c r="E2262" i="6" s="1" a="1"/>
  <c r="E2262" i="6" s="1"/>
  <c r="C2240" i="6"/>
  <c r="D2239" i="6" s="1"/>
  <c r="D2238" i="6" s="1"/>
  <c r="E2238" i="6" s="1" a="1"/>
  <c r="E2238" i="6" s="1"/>
  <c r="C2216" i="6"/>
  <c r="D2215" i="6" s="1"/>
  <c r="D2214" i="6" s="1"/>
  <c r="D2213" i="6" s="1"/>
  <c r="E2213" i="6" s="1" a="1"/>
  <c r="E2213" i="6" s="1"/>
  <c r="F2213" i="6" s="1"/>
  <c r="C2192" i="6"/>
  <c r="C2168" i="6"/>
  <c r="C2120" i="6"/>
  <c r="D2119" i="6" s="1"/>
  <c r="D2118" i="6" s="1"/>
  <c r="E2118" i="6" s="1" a="1"/>
  <c r="E2118" i="6" s="1"/>
  <c r="C2024" i="6"/>
  <c r="D2023" i="6" s="1"/>
  <c r="D2022" i="6" s="1"/>
  <c r="E2022" i="6" s="1" a="1"/>
  <c r="E2022" i="6" s="1"/>
  <c r="C1928" i="6"/>
  <c r="C1856" i="6"/>
  <c r="C1784" i="6"/>
  <c r="D1783" i="6" s="1"/>
  <c r="D1782" i="6" s="1"/>
  <c r="E1782" i="6" s="1" a="1"/>
  <c r="E1782" i="6" s="1"/>
  <c r="C1688" i="6"/>
  <c r="C1664" i="6"/>
  <c r="C1568" i="6"/>
  <c r="C1496" i="6"/>
  <c r="D1495" i="6" s="1"/>
  <c r="D1494" i="6" s="1"/>
  <c r="E1494" i="6" s="1" a="1"/>
  <c r="E1494" i="6" s="1"/>
  <c r="C1472" i="6"/>
  <c r="D1471" i="6" s="1"/>
  <c r="D1470" i="6" s="1"/>
  <c r="E1470" i="6" s="1" a="1"/>
  <c r="E1470" i="6" s="1"/>
  <c r="C3128" i="6"/>
  <c r="D3127" i="6" s="1"/>
  <c r="D3126" i="6" s="1"/>
  <c r="E3126" i="6" s="1" a="1"/>
  <c r="E3126" i="6" s="1"/>
  <c r="C2792" i="6"/>
  <c r="C2408" i="6"/>
  <c r="D2407" i="6" s="1"/>
  <c r="D2406" i="6" s="1"/>
  <c r="E2406" i="6" s="1" a="1"/>
  <c r="E2406" i="6" s="1"/>
  <c r="C2384" i="6"/>
  <c r="D2383" i="6" s="1"/>
  <c r="D2382" i="6" s="1"/>
  <c r="E2382" i="6" s="1" a="1"/>
  <c r="E2382" i="6" s="1"/>
  <c r="C2096" i="6"/>
  <c r="C2000" i="6"/>
  <c r="C1904" i="6"/>
  <c r="D1903" i="6" s="1"/>
  <c r="D1902" i="6" s="1"/>
  <c r="E1902" i="6" s="1" a="1"/>
  <c r="E1902" i="6" s="1"/>
  <c r="C1760" i="6"/>
  <c r="C1592" i="6"/>
  <c r="D1591" i="6" s="1"/>
  <c r="D1590" i="6" s="1"/>
  <c r="E1590" i="6" s="1" a="1"/>
  <c r="E1590" i="6" s="1"/>
  <c r="C1520" i="6"/>
  <c r="D1519" i="6" s="1"/>
  <c r="D1518" i="6" s="1"/>
  <c r="D1517" i="6" s="1"/>
  <c r="E1517" i="6" s="1" a="1"/>
  <c r="E1517" i="6" s="1"/>
  <c r="F1517" i="6" s="1"/>
  <c r="C2720" i="6"/>
  <c r="C2696" i="6"/>
  <c r="D2695" i="6" s="1"/>
  <c r="D2694" i="6" s="1"/>
  <c r="D2693" i="6" s="1"/>
  <c r="E2693" i="6" s="1" a="1"/>
  <c r="E2693" i="6" s="1"/>
  <c r="F2693" i="6" s="1"/>
  <c r="C2648" i="6"/>
  <c r="C2528" i="6"/>
  <c r="C2504" i="6"/>
  <c r="D2503" i="6" s="1"/>
  <c r="D2502" i="6" s="1"/>
  <c r="E2502" i="6" s="1" a="1"/>
  <c r="E2502" i="6" s="1"/>
  <c r="C2480" i="6"/>
  <c r="D2479" i="6" s="1"/>
  <c r="D2478" i="6" s="1"/>
  <c r="D2477" i="6" s="1"/>
  <c r="C2360" i="6"/>
  <c r="D2359" i="6" s="1"/>
  <c r="D2358" i="6" s="1"/>
  <c r="E2358" i="6" s="1" a="1"/>
  <c r="E2358" i="6" s="1"/>
  <c r="C2144" i="6"/>
  <c r="C2072" i="6"/>
  <c r="C1976" i="6"/>
  <c r="D1975" i="6" s="1"/>
  <c r="D1974" i="6" s="1"/>
  <c r="E1974" i="6" s="1" a="1"/>
  <c r="E1974" i="6" s="1"/>
  <c r="C1880" i="6"/>
  <c r="C1832" i="6"/>
  <c r="C1736" i="6"/>
  <c r="D1735" i="6" s="1"/>
  <c r="D1734" i="6" s="1"/>
  <c r="E1734" i="6" s="1" a="1"/>
  <c r="E1734" i="6" s="1"/>
  <c r="C1640" i="6"/>
  <c r="C1616" i="6"/>
  <c r="D1615" i="6" s="1"/>
  <c r="D1614" i="6" s="1"/>
  <c r="D1613" i="6" s="1"/>
  <c r="E1613" i="6" s="1" a="1"/>
  <c r="E1613" i="6" s="1"/>
  <c r="F1613" i="6" s="1"/>
  <c r="C1544" i="6"/>
  <c r="D1543" i="6" s="1"/>
  <c r="D1542" i="6" s="1"/>
  <c r="D1541" i="6" s="1"/>
  <c r="E1541" i="6" s="1" a="1"/>
  <c r="E1541" i="6" s="1"/>
  <c r="F1541" i="6" s="1"/>
  <c r="C1448" i="6"/>
  <c r="C1400" i="6"/>
  <c r="C1232" i="6"/>
  <c r="C1136" i="6"/>
  <c r="C1064" i="6"/>
  <c r="D1063" i="6" s="1"/>
  <c r="D1062" i="6" s="1"/>
  <c r="E1062" i="6" s="1" a="1"/>
  <c r="E1062" i="6" s="1"/>
  <c r="C944" i="6"/>
  <c r="D943" i="6" s="1"/>
  <c r="D942" i="6" s="1"/>
  <c r="D941" i="6" s="1"/>
  <c r="E941" i="6" s="1" a="1"/>
  <c r="E941" i="6" s="1"/>
  <c r="F941" i="6" s="1"/>
  <c r="C920" i="6"/>
  <c r="C824" i="6"/>
  <c r="D823" i="6" s="1"/>
  <c r="D822" i="6" s="1"/>
  <c r="E822" i="6" s="1" a="1"/>
  <c r="E822" i="6" s="1"/>
  <c r="C800" i="6"/>
  <c r="C752" i="6"/>
  <c r="D751" i="6" s="1"/>
  <c r="D750" i="6" s="1"/>
  <c r="E750" i="6" s="1" a="1"/>
  <c r="E750" i="6" s="1"/>
  <c r="C560" i="6"/>
  <c r="C368" i="6"/>
  <c r="C296" i="6"/>
  <c r="D295" i="6" s="1"/>
  <c r="D294" i="6" s="1"/>
  <c r="E294" i="6" s="1" a="1"/>
  <c r="E294" i="6" s="1"/>
  <c r="C272" i="6"/>
  <c r="C200" i="6"/>
  <c r="D199" i="6" s="1"/>
  <c r="D198" i="6" s="1"/>
  <c r="D197" i="6" s="1"/>
  <c r="C176" i="6"/>
  <c r="C128" i="6"/>
  <c r="C104" i="6"/>
  <c r="C1352" i="6"/>
  <c r="C1328" i="6"/>
  <c r="C1208" i="6"/>
  <c r="D1207" i="6" s="1"/>
  <c r="D1206" i="6" s="1"/>
  <c r="D1205" i="6" s="1"/>
  <c r="E1205" i="6" s="1" a="1"/>
  <c r="E1205" i="6" s="1"/>
  <c r="F1205" i="6" s="1"/>
  <c r="C848" i="6"/>
  <c r="D847" i="6" s="1"/>
  <c r="D846" i="6" s="1"/>
  <c r="E846" i="6" s="1" a="1"/>
  <c r="E846" i="6" s="1"/>
  <c r="C776" i="6"/>
  <c r="C632" i="6"/>
  <c r="D631" i="6" s="1"/>
  <c r="D630" i="6" s="1"/>
  <c r="E630" i="6" s="1" a="1"/>
  <c r="E630" i="6" s="1"/>
  <c r="C608" i="6"/>
  <c r="D607" i="6" s="1"/>
  <c r="D606" i="6" s="1"/>
  <c r="E606" i="6" s="1" a="1"/>
  <c r="E606" i="6" s="1"/>
  <c r="C488" i="6"/>
  <c r="D487" i="6" s="1"/>
  <c r="D486" i="6" s="1"/>
  <c r="E486" i="6" s="1" a="1"/>
  <c r="E486" i="6" s="1"/>
  <c r="C392" i="6"/>
  <c r="C344" i="6"/>
  <c r="C320" i="6"/>
  <c r="D319" i="6" s="1"/>
  <c r="D318" i="6" s="1"/>
  <c r="E318" i="6" s="1" a="1"/>
  <c r="E318" i="6" s="1"/>
  <c r="C80" i="6"/>
  <c r="D79" i="6" s="1"/>
  <c r="D78" i="6" s="1"/>
  <c r="E78" i="6" s="1" a="1"/>
  <c r="E78" i="6" s="1"/>
  <c r="C1304" i="6"/>
  <c r="D1303" i="6" s="1"/>
  <c r="D1302" i="6" s="1"/>
  <c r="D1301" i="6" s="1"/>
  <c r="E1301" i="6" s="1" a="1"/>
  <c r="E1301" i="6" s="1"/>
  <c r="F1301" i="6" s="1"/>
  <c r="C1184" i="6"/>
  <c r="C1112" i="6"/>
  <c r="C1040" i="6"/>
  <c r="C1016" i="6"/>
  <c r="C992" i="6"/>
  <c r="C896" i="6"/>
  <c r="D895" i="6" s="1"/>
  <c r="D894" i="6" s="1"/>
  <c r="E894" i="6" s="1" a="1"/>
  <c r="E894" i="6" s="1"/>
  <c r="C872" i="6"/>
  <c r="C656" i="6"/>
  <c r="C248" i="6"/>
  <c r="D247" i="6" s="1"/>
  <c r="D246" i="6" s="1"/>
  <c r="D245" i="6" s="1"/>
  <c r="E245" i="6" s="1" a="1"/>
  <c r="E245" i="6" s="1"/>
  <c r="F245" i="6" s="1"/>
  <c r="C224" i="6"/>
  <c r="D223" i="6" s="1"/>
  <c r="D222" i="6" s="1"/>
  <c r="E222" i="6" s="1" a="1"/>
  <c r="E222" i="6" s="1"/>
  <c r="C152" i="6"/>
  <c r="C512" i="6"/>
  <c r="C1376" i="6"/>
  <c r="C1280" i="6"/>
  <c r="D1279" i="6" s="1"/>
  <c r="D1278" i="6" s="1"/>
  <c r="E1278" i="6" s="1" a="1"/>
  <c r="E1278" i="6" s="1"/>
  <c r="C1256" i="6"/>
  <c r="D1255" i="6" s="1"/>
  <c r="D1254" i="6" s="1"/>
  <c r="D1253" i="6" s="1"/>
  <c r="E1253" i="6" s="1" a="1"/>
  <c r="E1253" i="6" s="1"/>
  <c r="F1253" i="6" s="1"/>
  <c r="C1160" i="6"/>
  <c r="D1159" i="6" s="1"/>
  <c r="D1158" i="6" s="1"/>
  <c r="D1157" i="6" s="1"/>
  <c r="E1157" i="6" s="1" a="1"/>
  <c r="E1157" i="6" s="1"/>
  <c r="F1157" i="6" s="1"/>
  <c r="C1088" i="6"/>
  <c r="C968" i="6"/>
  <c r="D967" i="6" s="1"/>
  <c r="D966" i="6" s="1"/>
  <c r="E966" i="6" s="1" a="1"/>
  <c r="E966" i="6" s="1"/>
  <c r="C728" i="6"/>
  <c r="C704" i="6"/>
  <c r="C680" i="6"/>
  <c r="C584" i="6"/>
  <c r="D583" i="6" s="1"/>
  <c r="D582" i="6" s="1"/>
  <c r="D581" i="6" s="1"/>
  <c r="E581" i="6" s="1" a="1"/>
  <c r="E581" i="6" s="1"/>
  <c r="F581" i="6" s="1"/>
  <c r="C536" i="6"/>
  <c r="D535" i="6" s="1"/>
  <c r="D534" i="6" s="1"/>
  <c r="E534" i="6" s="1" a="1"/>
  <c r="E534" i="6" s="1"/>
  <c r="C464" i="6"/>
  <c r="C440" i="6"/>
  <c r="C416" i="6"/>
  <c r="H993" i="6" a="1"/>
  <c r="H993" i="6" s="1"/>
  <c r="I993" i="6" s="1"/>
  <c r="J993" i="6" s="1"/>
  <c r="H1113" i="6" a="1"/>
  <c r="H1113" i="6" s="1"/>
  <c r="I1113" i="6" s="1"/>
  <c r="J1113" i="6" s="1"/>
  <c r="H369" i="6" a="1"/>
  <c r="H369" i="6" s="1"/>
  <c r="I369" i="6" s="1"/>
  <c r="J369" i="6" s="1"/>
  <c r="H105" i="6" a="1"/>
  <c r="H105" i="6" s="1"/>
  <c r="I105" i="6" s="1"/>
  <c r="J105" i="6" s="1"/>
  <c r="H609" i="6" a="1"/>
  <c r="H609" i="6" s="1"/>
  <c r="I609" i="6" s="1"/>
  <c r="J609" i="6" s="1"/>
  <c r="H777" i="6" a="1"/>
  <c r="H777" i="6" s="1"/>
  <c r="I777" i="6" s="1"/>
  <c r="J777" i="6" s="1"/>
  <c r="H1233" i="6" a="1"/>
  <c r="H1233" i="6" s="1"/>
  <c r="I1233" i="6" s="1"/>
  <c r="J1233" i="6" s="1"/>
  <c r="H81" i="6" a="1"/>
  <c r="H81" i="6" s="1"/>
  <c r="I81" i="6" s="1"/>
  <c r="J81" i="6" s="1"/>
  <c r="H681" i="6" a="1"/>
  <c r="H681" i="6" s="1"/>
  <c r="I681" i="6" s="1"/>
  <c r="J681" i="6" s="1"/>
  <c r="H825" i="6" a="1"/>
  <c r="H825" i="6" s="1"/>
  <c r="I825" i="6" s="1"/>
  <c r="J825" i="6" s="1"/>
  <c r="H2169" i="6" a="1"/>
  <c r="H2169" i="6" s="1"/>
  <c r="I2169" i="6" s="1"/>
  <c r="J2169" i="6" s="1"/>
  <c r="H2265" i="6" a="1"/>
  <c r="H2265" i="6" s="1"/>
  <c r="I2265" i="6" s="1"/>
  <c r="J2265" i="6" s="1"/>
  <c r="H2529" i="6" a="1"/>
  <c r="H2529" i="6" s="1"/>
  <c r="I2529" i="6" s="1"/>
  <c r="J2529" i="6" s="1"/>
  <c r="I1929" i="6"/>
  <c r="J1929" i="6" s="1"/>
  <c r="H2601" i="6" a="1"/>
  <c r="H2601" i="6" s="1"/>
  <c r="I2601" i="6" s="1"/>
  <c r="J2601" i="6" s="1"/>
  <c r="H2145" i="6" a="1"/>
  <c r="H2145" i="6" s="1"/>
  <c r="I2145" i="6" s="1"/>
  <c r="J2145" i="6" s="1"/>
  <c r="H2553" i="6" a="1"/>
  <c r="H2553" i="6" s="1"/>
  <c r="I2553" i="6" s="1"/>
  <c r="J2553" i="6" s="1"/>
  <c r="H1401" i="6" a="1"/>
  <c r="H1401" i="6" s="1"/>
  <c r="I1401" i="6" s="1"/>
  <c r="J1401" i="6" s="1"/>
  <c r="I1977" i="6"/>
  <c r="J1977" i="6" s="1"/>
  <c r="H2505" i="6" a="1"/>
  <c r="H2505" i="6" s="1"/>
  <c r="I2505" i="6" s="1"/>
  <c r="J2505" i="6" s="1"/>
  <c r="I3753" i="6"/>
  <c r="J3753" i="6" s="1"/>
  <c r="H2841" i="6" a="1"/>
  <c r="H2841" i="6" s="1"/>
  <c r="I2841" i="6" s="1"/>
  <c r="J2841" i="6" s="1"/>
  <c r="H2721" i="6" a="1"/>
  <c r="H2721" i="6" s="1"/>
  <c r="I2721" i="6" s="1"/>
  <c r="J2721" i="6" s="1"/>
  <c r="I3537" i="6"/>
  <c r="J3537" i="6" s="1"/>
  <c r="H4185" i="6" a="1"/>
  <c r="H4185" i="6" s="1"/>
  <c r="I4185" i="6" s="1"/>
  <c r="J4185" i="6" s="1"/>
  <c r="H4641" i="6" a="1"/>
  <c r="H4641" i="6" s="1"/>
  <c r="I4641" i="6" s="1"/>
  <c r="J4641" i="6" s="1"/>
  <c r="I5049" i="6"/>
  <c r="J5049" i="6" s="1"/>
  <c r="H4401" i="6" a="1"/>
  <c r="H4401" i="6" s="1"/>
  <c r="I4401" i="6" s="1"/>
  <c r="J4401" i="6" s="1"/>
  <c r="H5121" i="6" a="1"/>
  <c r="H5121" i="6" s="1"/>
  <c r="I5121" i="6" s="1"/>
  <c r="J5121" i="6" s="1"/>
  <c r="H4233" i="6" a="1"/>
  <c r="H4233" i="6" s="1"/>
  <c r="I4233" i="6" s="1"/>
  <c r="J4233" i="6" s="1"/>
  <c r="H4665" i="6" a="1"/>
  <c r="H4665" i="6" s="1"/>
  <c r="I4665" i="6" s="1"/>
  <c r="J4665" i="6" s="1"/>
  <c r="I5001" i="6"/>
  <c r="J5001" i="6" s="1"/>
  <c r="H4257" i="6" a="1"/>
  <c r="H4257" i="6" s="1"/>
  <c r="I4257" i="6" s="1"/>
  <c r="J4257" i="6" s="1"/>
  <c r="H4497" i="6" a="1"/>
  <c r="H4497" i="6" s="1"/>
  <c r="I4497" i="6" s="1"/>
  <c r="J4497" i="6" s="1"/>
  <c r="H5649" i="6" a="1"/>
  <c r="H5649" i="6" s="1"/>
  <c r="I5649" i="6" s="1"/>
  <c r="J5649" i="6" s="1"/>
  <c r="H5865" i="6" a="1"/>
  <c r="H5865" i="6" s="1"/>
  <c r="I5865" i="6" s="1"/>
  <c r="J5865" i="6" s="1"/>
  <c r="H5481" i="6" a="1"/>
  <c r="H5481" i="6" s="1"/>
  <c r="I5481" i="6" s="1"/>
  <c r="J5481" i="6" s="1"/>
  <c r="H5793" i="6" a="1"/>
  <c r="H5793" i="6" s="1"/>
  <c r="I5793" i="6" s="1"/>
  <c r="J5793" i="6" s="1"/>
  <c r="H5721" i="6" a="1"/>
  <c r="H5721" i="6" s="1"/>
  <c r="I5721" i="6" s="1"/>
  <c r="J5721" i="6" s="1"/>
  <c r="H5553" i="6" a="1"/>
  <c r="H5553" i="6" s="1"/>
  <c r="I5553" i="6" s="1"/>
  <c r="J5553" i="6" s="1"/>
  <c r="H5841" i="6" a="1"/>
  <c r="H5841" i="6" s="1"/>
  <c r="I5841" i="6" s="1"/>
  <c r="J5841" i="6" s="1"/>
  <c r="H6729" i="6" a="1"/>
  <c r="H6729" i="6" s="1"/>
  <c r="I6729" i="6" s="1"/>
  <c r="J6729" i="6" s="1"/>
  <c r="H6705" i="6" a="1"/>
  <c r="H6705" i="6" s="1"/>
  <c r="I6705" i="6" s="1"/>
  <c r="J6705" i="6" s="1"/>
  <c r="H6417" i="6" a="1"/>
  <c r="H6417" i="6" s="1"/>
  <c r="I6417" i="6" s="1"/>
  <c r="J6417" i="6" s="1"/>
  <c r="H6681" i="6" a="1"/>
  <c r="H6681" i="6" s="1"/>
  <c r="I6681" i="6" s="1"/>
  <c r="J6681" i="6" s="1"/>
  <c r="H7953" i="6" a="1"/>
  <c r="H7953" i="6" s="1"/>
  <c r="I7953" i="6" s="1"/>
  <c r="J7953" i="6" s="1"/>
  <c r="H7977" i="6" a="1"/>
  <c r="H7977" i="6" s="1"/>
  <c r="I7977" i="6" s="1"/>
  <c r="J7977" i="6" s="1"/>
  <c r="H7713" i="6" a="1"/>
  <c r="H7713" i="6" s="1"/>
  <c r="I7713" i="6" s="1"/>
  <c r="J7713" i="6" s="1"/>
  <c r="H7881" i="6" a="1"/>
  <c r="H7881" i="6" s="1"/>
  <c r="I7881" i="6" s="1"/>
  <c r="J7881" i="6" s="1"/>
  <c r="H7641" i="6" a="1"/>
  <c r="H7641" i="6" s="1"/>
  <c r="I7641" i="6" s="1"/>
  <c r="J7641" i="6" s="1"/>
  <c r="H7857" i="6" a="1"/>
  <c r="H7857" i="6" s="1"/>
  <c r="I7857" i="6" s="1"/>
  <c r="J7857" i="6" s="1"/>
  <c r="H7689" i="6" a="1"/>
  <c r="H7689" i="6" s="1"/>
  <c r="I7689" i="6" s="1"/>
  <c r="J7689" i="6" s="1"/>
  <c r="I898" i="6"/>
  <c r="J898" i="6" s="1"/>
  <c r="I1306" i="6"/>
  <c r="J1306" i="6" s="1"/>
  <c r="H154" i="6" a="1"/>
  <c r="H154" i="6" s="1"/>
  <c r="I154" i="6" s="1"/>
  <c r="J154" i="6" s="1"/>
  <c r="H346" i="6" a="1"/>
  <c r="H346" i="6" s="1"/>
  <c r="I346" i="6" s="1"/>
  <c r="J346" i="6" s="1"/>
  <c r="H850" i="6" a="1"/>
  <c r="H850" i="6" s="1"/>
  <c r="I850" i="6" s="1"/>
  <c r="J850" i="6" s="1"/>
  <c r="I1378" i="6"/>
  <c r="J1378" i="6" s="1"/>
  <c r="H538" i="6" a="1"/>
  <c r="H538" i="6" s="1"/>
  <c r="H1066" i="6" a="1"/>
  <c r="H1066" i="6" s="1"/>
  <c r="I1066" i="6" s="1"/>
  <c r="J1066" i="6" s="1"/>
  <c r="H202" i="6" a="1"/>
  <c r="H202" i="6" s="1"/>
  <c r="I202" i="6" s="1"/>
  <c r="J202" i="6" s="1"/>
  <c r="H418" i="6" a="1"/>
  <c r="H418" i="6" s="1"/>
  <c r="I418" i="6" s="1"/>
  <c r="J418" i="6" s="1"/>
  <c r="H730" i="6" a="1"/>
  <c r="H730" i="6" s="1"/>
  <c r="H1018" i="6" a="1"/>
  <c r="H1018" i="6" s="1"/>
  <c r="I1354" i="6"/>
  <c r="J1354" i="6" s="1"/>
  <c r="H1810" i="6" a="1"/>
  <c r="H1810" i="6" s="1"/>
  <c r="I1810" i="6" s="1"/>
  <c r="J1810" i="6" s="1"/>
  <c r="H2458" i="6" a="1"/>
  <c r="H2458" i="6" s="1"/>
  <c r="I2458" i="6" s="1"/>
  <c r="J2458" i="6" s="1"/>
  <c r="H3106" i="6" a="1"/>
  <c r="H3106" i="6" s="1"/>
  <c r="I3106" i="6" s="1"/>
  <c r="J3106" i="6" s="1"/>
  <c r="H1618" i="6" a="1"/>
  <c r="H1618" i="6" s="1"/>
  <c r="I1858" i="6"/>
  <c r="J1858" i="6" s="1"/>
  <c r="H1762" i="6" a="1"/>
  <c r="H1762" i="6" s="1"/>
  <c r="I1762" i="6" s="1"/>
  <c r="J1762" i="6" s="1"/>
  <c r="H2554" i="6" a="1"/>
  <c r="H2554" i="6" s="1"/>
  <c r="I1930" i="6"/>
  <c r="J1930" i="6" s="1"/>
  <c r="H2506" i="6" a="1"/>
  <c r="H2506" i="6" s="1"/>
  <c r="I3010" i="6"/>
  <c r="J3010" i="6" s="1"/>
  <c r="I3802" i="6"/>
  <c r="J3802" i="6" s="1"/>
  <c r="I3202" i="6"/>
  <c r="J3202" i="6" s="1"/>
  <c r="H3394" i="6" a="1"/>
  <c r="H3394" i="6" s="1"/>
  <c r="I3394" i="6" s="1"/>
  <c r="J3394" i="6" s="1"/>
  <c r="I3730" i="6"/>
  <c r="J3730" i="6" s="1"/>
  <c r="H2578" i="6" a="1"/>
  <c r="H2578" i="6" s="1"/>
  <c r="H2842" i="6" a="1"/>
  <c r="H2842" i="6" s="1"/>
  <c r="I3058" i="6"/>
  <c r="J3058" i="6" s="1"/>
  <c r="H3298" i="6" a="1"/>
  <c r="H3298" i="6" s="1"/>
  <c r="I3298" i="6" s="1"/>
  <c r="J3298" i="6" s="1"/>
  <c r="I3754" i="6"/>
  <c r="J3754" i="6" s="1"/>
  <c r="H2890" i="6" a="1"/>
  <c r="H2890" i="6" s="1"/>
  <c r="I2890" i="6" s="1"/>
  <c r="J2890" i="6" s="1"/>
  <c r="I3490" i="6"/>
  <c r="J3490" i="6" s="1"/>
  <c r="I3922" i="6"/>
  <c r="J3922" i="6" s="1"/>
  <c r="I5002" i="6"/>
  <c r="J5002" i="6" s="1"/>
  <c r="I3970" i="6"/>
  <c r="J3970" i="6" s="1"/>
  <c r="I4930" i="6"/>
  <c r="J4930" i="6" s="1"/>
  <c r="I4906" i="6"/>
  <c r="J4906" i="6" s="1"/>
  <c r="I5074" i="6"/>
  <c r="J5074" i="6" s="1"/>
  <c r="H5482" i="6" a="1"/>
  <c r="H5482" i="6" s="1"/>
  <c r="H5698" i="6" a="1"/>
  <c r="H5698" i="6" s="1"/>
  <c r="H5386" i="6" a="1"/>
  <c r="H5386" i="6" s="1"/>
  <c r="I5386" i="6" s="1"/>
  <c r="J5386" i="6" s="1"/>
  <c r="H5266" i="6" a="1"/>
  <c r="H5266" i="6" s="1"/>
  <c r="I5266" i="6" s="1"/>
  <c r="J5266" i="6" s="1"/>
  <c r="H5506" i="6" a="1"/>
  <c r="H5506" i="6" s="1"/>
  <c r="H5914" i="6" a="1"/>
  <c r="H5914" i="6" s="1"/>
  <c r="H5674" i="6" a="1"/>
  <c r="H5674" i="6" s="1"/>
  <c r="H6010" i="6" a="1"/>
  <c r="H6010" i="6" s="1"/>
  <c r="I6010" i="6" s="1"/>
  <c r="J6010" i="6" s="1"/>
  <c r="H6226" i="6" a="1"/>
  <c r="H6226" i="6" s="1"/>
  <c r="I6226" i="6" s="1"/>
  <c r="J6226" i="6" s="1"/>
  <c r="H6202" i="6" a="1"/>
  <c r="H6202" i="6" s="1"/>
  <c r="I6202" i="6" s="1"/>
  <c r="J6202" i="6" s="1"/>
  <c r="H6034" i="6" a="1"/>
  <c r="H6034" i="6" s="1"/>
  <c r="I6034" i="6" s="1"/>
  <c r="J6034" i="6" s="1"/>
  <c r="H6298" i="6" a="1"/>
  <c r="H6298" i="6" s="1"/>
  <c r="I6298" i="6" s="1"/>
  <c r="J6298" i="6" s="1"/>
  <c r="H6754" i="6" a="1"/>
  <c r="H6754" i="6" s="1"/>
  <c r="H6850" i="6" a="1"/>
  <c r="H6850" i="6" s="1"/>
  <c r="H6826" i="6" a="1"/>
  <c r="H6826" i="6" s="1"/>
  <c r="H7066" i="6" a="1"/>
  <c r="H7066" i="6" s="1"/>
  <c r="I7066" i="6" s="1"/>
  <c r="J7066" i="6" s="1"/>
  <c r="H7258" i="6" a="1"/>
  <c r="H7258" i="6" s="1"/>
  <c r="I7258" i="6" s="1"/>
  <c r="J7258" i="6" s="1"/>
  <c r="H7090" i="6" a="1"/>
  <c r="H7090" i="6" s="1"/>
  <c r="I7090" i="6" s="1"/>
  <c r="J7090" i="6" s="1"/>
  <c r="H7282" i="6" a="1"/>
  <c r="H7282" i="6" s="1"/>
  <c r="I7282" i="6" s="1"/>
  <c r="J7282" i="6" s="1"/>
  <c r="H8314" i="6" a="1"/>
  <c r="H8314" i="6" s="1"/>
  <c r="I8314" i="6" s="1"/>
  <c r="J8314" i="6" s="1"/>
  <c r="H7594" i="6" a="1"/>
  <c r="H7594" i="6" s="1"/>
  <c r="H7546" i="6" a="1"/>
  <c r="H7546" i="6" s="1"/>
  <c r="I7546" i="6" s="1"/>
  <c r="J7546" i="6" s="1"/>
  <c r="H8074" i="6" a="1"/>
  <c r="H8074" i="6" s="1"/>
  <c r="I8074" i="6" s="1"/>
  <c r="J8074" i="6" s="1"/>
  <c r="H8098" i="6" a="1"/>
  <c r="H8098" i="6" s="1"/>
  <c r="I8098" i="6" s="1"/>
  <c r="J8098" i="6" s="1"/>
  <c r="H8146" i="6" a="1"/>
  <c r="H8146" i="6" s="1"/>
  <c r="I8146" i="6" s="1"/>
  <c r="J8146" i="6" s="1"/>
  <c r="H8122" i="6" a="1"/>
  <c r="H8122" i="6" s="1"/>
  <c r="I8122" i="6" s="1"/>
  <c r="J8122" i="6" s="1"/>
  <c r="H1017" i="6" a="1"/>
  <c r="H1017" i="6" s="1"/>
  <c r="I1017" i="6" s="1"/>
  <c r="J1017" i="6" s="1"/>
  <c r="H1209" i="6" a="1"/>
  <c r="H1209" i="6" s="1"/>
  <c r="I1209" i="6" s="1"/>
  <c r="J1209" i="6" s="1"/>
  <c r="H633" i="6" a="1"/>
  <c r="H633" i="6" s="1"/>
  <c r="I633" i="6" s="1"/>
  <c r="J633" i="6" s="1"/>
  <c r="H1257" i="6" a="1"/>
  <c r="H1257" i="6" s="1"/>
  <c r="I1257" i="6" s="1"/>
  <c r="J1257" i="6" s="1"/>
  <c r="H513" i="6" a="1"/>
  <c r="H513" i="6" s="1"/>
  <c r="I513" i="6" s="1"/>
  <c r="J513" i="6" s="1"/>
  <c r="H705" i="6" a="1"/>
  <c r="H705" i="6" s="1"/>
  <c r="I705" i="6" s="1"/>
  <c r="J705" i="6" s="1"/>
  <c r="H969" i="6" a="1"/>
  <c r="H969" i="6" s="1"/>
  <c r="I969" i="6" s="1"/>
  <c r="J969" i="6" s="1"/>
  <c r="I1377" i="6"/>
  <c r="J1377" i="6" s="1"/>
  <c r="I1905" i="6"/>
  <c r="J1905" i="6" s="1"/>
  <c r="H2193" i="6" a="1"/>
  <c r="H2193" i="6" s="1"/>
  <c r="I2193" i="6" s="1"/>
  <c r="J2193" i="6" s="1"/>
  <c r="H2289" i="6" a="1"/>
  <c r="H2289" i="6" s="1"/>
  <c r="I2289" i="6" s="1"/>
  <c r="J2289" i="6" s="1"/>
  <c r="H2745" i="6" a="1"/>
  <c r="H2745" i="6" s="1"/>
  <c r="I2745" i="6" s="1"/>
  <c r="J2745" i="6" s="1"/>
  <c r="H1425" i="6" a="1"/>
  <c r="H1425" i="6" s="1"/>
  <c r="I1425" i="6" s="1"/>
  <c r="J1425" i="6" s="1"/>
  <c r="H2697" i="6" a="1"/>
  <c r="H2697" i="6" s="1"/>
  <c r="I2697" i="6" s="1"/>
  <c r="J2697" i="6" s="1"/>
  <c r="H2649" i="6" a="1"/>
  <c r="H2649" i="6" s="1"/>
  <c r="I2649" i="6" s="1"/>
  <c r="J2649" i="6" s="1"/>
  <c r="H1449" i="6" a="1"/>
  <c r="H1449" i="6" s="1"/>
  <c r="I1449" i="6" s="1"/>
  <c r="J1449" i="6" s="1"/>
  <c r="H2625" i="6" a="1"/>
  <c r="H2625" i="6" s="1"/>
  <c r="I2625" i="6" s="1"/>
  <c r="J2625" i="6" s="1"/>
  <c r="I3945" i="6"/>
  <c r="J3945" i="6" s="1"/>
  <c r="H2865" i="6" a="1"/>
  <c r="H2865" i="6" s="1"/>
  <c r="I2865" i="6" s="1"/>
  <c r="J2865" i="6" s="1"/>
  <c r="H2793" i="6" a="1"/>
  <c r="H2793" i="6" s="1"/>
  <c r="I2793" i="6" s="1"/>
  <c r="J2793" i="6" s="1"/>
  <c r="H4161" i="6" a="1"/>
  <c r="H4161" i="6" s="1"/>
  <c r="I4161" i="6" s="1"/>
  <c r="J4161" i="6" s="1"/>
  <c r="H4281" i="6" a="1"/>
  <c r="H4281" i="6" s="1"/>
  <c r="I4281" i="6" s="1"/>
  <c r="J4281" i="6" s="1"/>
  <c r="H4689" i="6" a="1"/>
  <c r="H4689" i="6" s="1"/>
  <c r="I4689" i="6" s="1"/>
  <c r="J4689" i="6" s="1"/>
  <c r="H5217" i="6" a="1"/>
  <c r="H5217" i="6" s="1"/>
  <c r="I5217" i="6" s="1"/>
  <c r="J5217" i="6" s="1"/>
  <c r="H4113" i="6" a="1"/>
  <c r="H4113" i="6" s="1"/>
  <c r="I4113" i="6" s="1"/>
  <c r="J4113" i="6" s="1"/>
  <c r="H4473" i="6" a="1"/>
  <c r="H4473" i="6" s="1"/>
  <c r="I4473" i="6" s="1"/>
  <c r="J4473" i="6" s="1"/>
  <c r="H5193" i="6" a="1"/>
  <c r="H5193" i="6" s="1"/>
  <c r="I5193" i="6" s="1"/>
  <c r="J5193" i="6" s="1"/>
  <c r="H4329" i="6" a="1"/>
  <c r="H4329" i="6" s="1"/>
  <c r="I4329" i="6" s="1"/>
  <c r="J4329" i="6" s="1"/>
  <c r="H4713" i="6" a="1"/>
  <c r="H4713" i="6" s="1"/>
  <c r="I4713" i="6" s="1"/>
  <c r="J4713" i="6" s="1"/>
  <c r="H4353" i="6" a="1"/>
  <c r="H4353" i="6" s="1"/>
  <c r="I4353" i="6" s="1"/>
  <c r="J4353" i="6" s="1"/>
  <c r="H4545" i="6" a="1"/>
  <c r="H4545" i="6" s="1"/>
  <c r="I4545" i="6" s="1"/>
  <c r="J4545" i="6" s="1"/>
  <c r="H5673" i="6" a="1"/>
  <c r="H5673" i="6" s="1"/>
  <c r="I5673" i="6" s="1"/>
  <c r="J5673" i="6" s="1"/>
  <c r="H5937" i="6" a="1"/>
  <c r="H5937" i="6" s="1"/>
  <c r="I5937" i="6" s="1"/>
  <c r="J5937" i="6" s="1"/>
  <c r="H5529" i="6" a="1"/>
  <c r="H5529" i="6" s="1"/>
  <c r="I5529" i="6" s="1"/>
  <c r="J5529" i="6" s="1"/>
  <c r="H5889" i="6" a="1"/>
  <c r="H5889" i="6" s="1"/>
  <c r="I5889" i="6" s="1"/>
  <c r="J5889" i="6" s="1"/>
  <c r="H5913" i="6" a="1"/>
  <c r="H5913" i="6" s="1"/>
  <c r="I5913" i="6" s="1"/>
  <c r="J5913" i="6" s="1"/>
  <c r="H5601" i="6" a="1"/>
  <c r="H5601" i="6" s="1"/>
  <c r="I5601" i="6" s="1"/>
  <c r="J5601" i="6" s="1"/>
  <c r="H6369" i="6" a="1"/>
  <c r="H6369" i="6" s="1"/>
  <c r="I6369" i="6" s="1"/>
  <c r="J6369" i="6" s="1"/>
  <c r="H6393" i="6" a="1"/>
  <c r="H6393" i="6" s="1"/>
  <c r="I6393" i="6" s="1"/>
  <c r="J6393" i="6" s="1"/>
  <c r="H6921" i="6" a="1"/>
  <c r="H6921" i="6" s="1"/>
  <c r="I6921" i="6" s="1"/>
  <c r="J6921" i="6" s="1"/>
  <c r="H6537" i="6" a="1"/>
  <c r="H6537" i="6" s="1"/>
  <c r="I6537" i="6" s="1"/>
  <c r="J6537" i="6" s="1"/>
  <c r="H6513" i="6" a="1"/>
  <c r="H6513" i="6" s="1"/>
  <c r="I6513" i="6" s="1"/>
  <c r="J6513" i="6" s="1"/>
  <c r="H6777" i="6" a="1"/>
  <c r="H6777" i="6" s="1"/>
  <c r="I6777" i="6" s="1"/>
  <c r="J6777" i="6" s="1"/>
  <c r="H6801" i="6" a="1"/>
  <c r="H6801" i="6" s="1"/>
  <c r="I6801" i="6" s="1"/>
  <c r="J6801" i="6" s="1"/>
  <c r="H6849" i="6" a="1"/>
  <c r="H6849" i="6" s="1"/>
  <c r="I6849" i="6" s="1"/>
  <c r="J6849" i="6" s="1"/>
  <c r="H6873" i="6" a="1"/>
  <c r="H6873" i="6" s="1"/>
  <c r="I6873" i="6" s="1"/>
  <c r="J6873" i="6" s="1"/>
  <c r="H7929" i="6" a="1"/>
  <c r="H7929" i="6" s="1"/>
  <c r="I7929" i="6" s="1"/>
  <c r="J7929" i="6" s="1"/>
  <c r="H7761" i="6" a="1"/>
  <c r="H7761" i="6" s="1"/>
  <c r="I7761" i="6" s="1"/>
  <c r="J7761" i="6" s="1"/>
  <c r="H7737" i="6" a="1"/>
  <c r="H7737" i="6" s="1"/>
  <c r="I7737" i="6" s="1"/>
  <c r="J7737" i="6" s="1"/>
  <c r="H178" i="6" a="1"/>
  <c r="H178" i="6" s="1"/>
  <c r="I178" i="6" s="1"/>
  <c r="J178" i="6" s="1"/>
  <c r="I874" i="6"/>
  <c r="J874" i="6" s="1"/>
  <c r="H610" i="6" a="1"/>
  <c r="H610" i="6" s="1"/>
  <c r="H778" i="6" a="1"/>
  <c r="H778" i="6" s="1"/>
  <c r="I778" i="6" s="1"/>
  <c r="J778" i="6" s="1"/>
  <c r="H250" i="6" a="1"/>
  <c r="H250" i="6" s="1"/>
  <c r="I250" i="6" s="1"/>
  <c r="J250" i="6" s="1"/>
  <c r="H442" i="6" a="1"/>
  <c r="H442" i="6" s="1"/>
  <c r="I442" i="6" s="1"/>
  <c r="J442" i="6" s="1"/>
  <c r="H802" i="6" a="1"/>
  <c r="H802" i="6" s="1"/>
  <c r="H1042" i="6" a="1"/>
  <c r="H1042" i="6" s="1"/>
  <c r="I1954" i="6"/>
  <c r="J1954" i="6" s="1"/>
  <c r="H2530" i="6" a="1"/>
  <c r="H2530" i="6" s="1"/>
  <c r="I1498" i="6"/>
  <c r="J1498" i="6" s="1"/>
  <c r="H1666" i="6" a="1"/>
  <c r="H1666" i="6" s="1"/>
  <c r="I1666" i="6" s="1"/>
  <c r="J1666" i="6" s="1"/>
  <c r="I1882" i="6"/>
  <c r="J1882" i="6" s="1"/>
  <c r="H3154" i="6" a="1"/>
  <c r="H3154" i="6" s="1"/>
  <c r="I3154" i="6" s="1"/>
  <c r="J3154" i="6" s="1"/>
  <c r="I1906" i="6"/>
  <c r="J1906" i="6" s="1"/>
  <c r="I2170" i="6"/>
  <c r="J2170" i="6" s="1"/>
  <c r="H2818" i="6" a="1"/>
  <c r="H2818" i="6" s="1"/>
  <c r="I2818" i="6" s="1"/>
  <c r="J2818" i="6" s="1"/>
  <c r="H1594" i="6" a="1"/>
  <c r="H1594" i="6" s="1"/>
  <c r="I1594" i="6" s="1"/>
  <c r="J1594" i="6" s="1"/>
  <c r="I2026" i="6"/>
  <c r="J2026" i="6" s="1"/>
  <c r="H2602" i="6" a="1"/>
  <c r="H2602" i="6" s="1"/>
  <c r="I3514" i="6"/>
  <c r="J3514" i="6" s="1"/>
  <c r="I3994" i="6"/>
  <c r="J3994" i="6" s="1"/>
  <c r="H3322" i="6" a="1"/>
  <c r="H3322" i="6" s="1"/>
  <c r="I3322" i="6" s="1"/>
  <c r="J3322" i="6" s="1"/>
  <c r="H3418" i="6" a="1"/>
  <c r="H3418" i="6" s="1"/>
  <c r="I3418" i="6" s="1"/>
  <c r="J3418" i="6" s="1"/>
  <c r="I3826" i="6"/>
  <c r="J3826" i="6" s="1"/>
  <c r="H2650" i="6" a="1"/>
  <c r="H2650" i="6" s="1"/>
  <c r="H2866" i="6" a="1"/>
  <c r="H2866" i="6" s="1"/>
  <c r="H3082" i="6" a="1"/>
  <c r="H3082" i="6" s="1"/>
  <c r="I3082" i="6" s="1"/>
  <c r="J3082" i="6" s="1"/>
  <c r="I3466" i="6"/>
  <c r="J3466" i="6" s="1"/>
  <c r="I3898" i="6"/>
  <c r="J3898" i="6" s="1"/>
  <c r="H3178" i="6" a="1"/>
  <c r="H3178" i="6" s="1"/>
  <c r="I3178" i="6" s="1"/>
  <c r="J3178" i="6" s="1"/>
  <c r="I3586" i="6"/>
  <c r="J3586" i="6" s="1"/>
  <c r="I3850" i="6"/>
  <c r="J3850" i="6" s="1"/>
  <c r="I4810" i="6"/>
  <c r="J4810" i="6" s="1"/>
  <c r="I5098" i="6"/>
  <c r="J5098" i="6" s="1"/>
  <c r="I5026" i="6"/>
  <c r="J5026" i="6" s="1"/>
  <c r="I4954" i="6"/>
  <c r="J4954" i="6" s="1"/>
  <c r="H5530" i="6" a="1"/>
  <c r="H5530" i="6" s="1"/>
  <c r="H5794" i="6" a="1"/>
  <c r="H5794" i="6" s="1"/>
  <c r="H5434" i="6" a="1"/>
  <c r="H5434" i="6" s="1"/>
  <c r="I5434" i="6" s="1"/>
  <c r="J5434" i="6" s="1"/>
  <c r="H5314" i="6" a="1"/>
  <c r="H5314" i="6" s="1"/>
  <c r="I5314" i="6" s="1"/>
  <c r="J5314" i="6" s="1"/>
  <c r="H5554" i="6" a="1"/>
  <c r="H5554" i="6" s="1"/>
  <c r="H5962" i="6" a="1"/>
  <c r="H5962" i="6" s="1"/>
  <c r="I5962" i="6" s="1"/>
  <c r="J5962" i="6" s="1"/>
  <c r="H5770" i="6" a="1"/>
  <c r="H5770" i="6" s="1"/>
  <c r="H6082" i="6" a="1"/>
  <c r="H6082" i="6" s="1"/>
  <c r="I6082" i="6" s="1"/>
  <c r="J6082" i="6" s="1"/>
  <c r="H5986" i="6" a="1"/>
  <c r="H5986" i="6" s="1"/>
  <c r="I5986" i="6" s="1"/>
  <c r="J5986" i="6" s="1"/>
  <c r="H6250" i="6" a="1"/>
  <c r="H6250" i="6" s="1"/>
  <c r="I6250" i="6" s="1"/>
  <c r="J6250" i="6" s="1"/>
  <c r="H6370" i="6" a="1"/>
  <c r="H6370" i="6" s="1"/>
  <c r="I6466" i="6"/>
  <c r="J6466" i="6" s="1"/>
  <c r="H6634" i="6" a="1"/>
  <c r="H6634" i="6" s="1"/>
  <c r="H6586" i="6" a="1"/>
  <c r="H6586" i="6" s="1"/>
  <c r="H7426" i="6" a="1"/>
  <c r="H7426" i="6" s="1"/>
  <c r="I7426" i="6" s="1"/>
  <c r="J7426" i="6" s="1"/>
  <c r="H6610" i="6" a="1"/>
  <c r="H6610" i="6" s="1"/>
  <c r="H6922" i="6" a="1"/>
  <c r="H6922" i="6" s="1"/>
  <c r="H7114" i="6" a="1"/>
  <c r="H7114" i="6" s="1"/>
  <c r="I7114" i="6" s="1"/>
  <c r="J7114" i="6" s="1"/>
  <c r="H7306" i="6" a="1"/>
  <c r="H7306" i="6" s="1"/>
  <c r="I7306" i="6" s="1"/>
  <c r="J7306" i="6" s="1"/>
  <c r="H6874" i="6" a="1"/>
  <c r="H6874" i="6" s="1"/>
  <c r="H7138" i="6" a="1"/>
  <c r="H7138" i="6" s="1"/>
  <c r="I7138" i="6" s="1"/>
  <c r="J7138" i="6" s="1"/>
  <c r="H7330" i="6" a="1"/>
  <c r="H7330" i="6" s="1"/>
  <c r="I7330" i="6" s="1"/>
  <c r="J7330" i="6" s="1"/>
  <c r="H6898" i="6" a="1"/>
  <c r="H6898" i="6" s="1"/>
  <c r="H7570" i="6" a="1"/>
  <c r="H7570" i="6" s="1"/>
  <c r="I7570" i="6" s="1"/>
  <c r="J7570" i="6" s="1"/>
  <c r="H7450" i="6" a="1"/>
  <c r="H7450" i="6" s="1"/>
  <c r="I7450" i="6" s="1"/>
  <c r="J7450" i="6" s="1"/>
  <c r="H8194" i="6" a="1"/>
  <c r="H8194" i="6" s="1"/>
  <c r="I8194" i="6" s="1"/>
  <c r="J8194" i="6" s="1"/>
  <c r="H8242" i="6" a="1"/>
  <c r="H8242" i="6" s="1"/>
  <c r="I8242" i="6" s="1"/>
  <c r="J8242" i="6" s="1"/>
  <c r="H8218" i="6" a="1"/>
  <c r="H8218" i="6" s="1"/>
  <c r="I8218" i="6" s="1"/>
  <c r="J8218" i="6" s="1"/>
  <c r="I1089" i="6"/>
  <c r="J1089" i="6" s="1"/>
  <c r="H489" i="6" a="1"/>
  <c r="H489" i="6" s="1"/>
  <c r="I489" i="6" s="1"/>
  <c r="J489" i="6" s="1"/>
  <c r="H585" i="6" a="1"/>
  <c r="H585" i="6" s="1"/>
  <c r="I585" i="6" s="1"/>
  <c r="J585" i="6" s="1"/>
  <c r="H801" i="6" a="1"/>
  <c r="H801" i="6" s="1"/>
  <c r="I801" i="6" s="1"/>
  <c r="J801" i="6" s="1"/>
  <c r="H1185" i="6" a="1"/>
  <c r="H1185" i="6" s="1"/>
  <c r="I1185" i="6" s="1"/>
  <c r="J1185" i="6" s="1"/>
  <c r="H1137" i="6" a="1"/>
  <c r="H1137" i="6" s="1"/>
  <c r="I1137" i="6" s="1"/>
  <c r="J1137" i="6" s="1"/>
  <c r="B38" i="5"/>
  <c r="D38" i="5" s="1"/>
  <c r="B8364" i="6"/>
  <c r="H8364" i="6" s="1" a="1"/>
  <c r="H8364" i="6" s="1"/>
  <c r="B8220" i="6"/>
  <c r="H8220" i="6" s="1" a="1"/>
  <c r="H8220" i="6" s="1"/>
  <c r="B8124" i="6"/>
  <c r="H8124" i="6" s="1" a="1"/>
  <c r="H8124" i="6" s="1"/>
  <c r="B8028" i="6"/>
  <c r="H8028" i="6" s="1" a="1"/>
  <c r="H8028" i="6" s="1"/>
  <c r="B8412" i="6"/>
  <c r="H8412" i="6" s="1" a="1"/>
  <c r="H8412" i="6" s="1"/>
  <c r="B8292" i="6"/>
  <c r="H8292" i="6" s="1" a="1"/>
  <c r="H8292" i="6" s="1"/>
  <c r="B8244" i="6"/>
  <c r="H8244" i="6" s="1" a="1"/>
  <c r="H8244" i="6" s="1"/>
  <c r="B8148" i="6"/>
  <c r="H8148" i="6" s="1" a="1"/>
  <c r="H8148" i="6" s="1"/>
  <c r="B8052" i="6"/>
  <c r="H8052" i="6" s="1" a="1"/>
  <c r="H8052" i="6" s="1"/>
  <c r="B8340" i="6"/>
  <c r="H8340" i="6" s="1" a="1"/>
  <c r="H8340" i="6" s="1"/>
  <c r="B8196" i="6"/>
  <c r="H8196" i="6" s="1" a="1"/>
  <c r="H8196" i="6" s="1"/>
  <c r="B8100" i="6"/>
  <c r="H8100" i="6" s="1" a="1"/>
  <c r="H8100" i="6" s="1"/>
  <c r="B8004" i="6"/>
  <c r="H8004" i="6" s="1" a="1"/>
  <c r="H8004" i="6" s="1"/>
  <c r="B7980" i="6"/>
  <c r="H7980" i="6" s="1" a="1"/>
  <c r="H7980" i="6" s="1"/>
  <c r="B8316" i="6"/>
  <c r="H8316" i="6" s="1" a="1"/>
  <c r="H8316" i="6" s="1"/>
  <c r="B8268" i="6"/>
  <c r="H8268" i="6" s="1" a="1"/>
  <c r="H8268" i="6" s="1"/>
  <c r="B7932" i="6"/>
  <c r="H7932" i="6" s="1" a="1"/>
  <c r="H7932" i="6" s="1"/>
  <c r="B7884" i="6"/>
  <c r="H7884" i="6" s="1" a="1"/>
  <c r="H7884" i="6" s="1"/>
  <c r="B7836" i="6"/>
  <c r="H7836" i="6" s="1" a="1"/>
  <c r="H7836" i="6" s="1"/>
  <c r="B7620" i="6"/>
  <c r="H7620" i="6" s="1" a="1"/>
  <c r="H7620" i="6" s="1"/>
  <c r="B7548" i="6"/>
  <c r="B7524" i="6"/>
  <c r="B7500" i="6"/>
  <c r="H7500" i="6" s="1" a="1"/>
  <c r="H7500" i="6" s="1"/>
  <c r="B7452" i="6"/>
  <c r="H7452" i="6" s="1" a="1"/>
  <c r="H7452" i="6" s="1"/>
  <c r="B7740" i="6"/>
  <c r="H7740" i="6" s="1" a="1"/>
  <c r="H7740" i="6" s="1"/>
  <c r="B7692" i="6"/>
  <c r="H7692" i="6" s="1" a="1"/>
  <c r="H7692" i="6" s="1"/>
  <c r="B7596" i="6"/>
  <c r="H7596" i="6" s="1" a="1"/>
  <c r="H7596" i="6" s="1"/>
  <c r="B7572" i="6"/>
  <c r="B8172" i="6"/>
  <c r="H8172" i="6" s="1" a="1"/>
  <c r="H8172" i="6" s="1"/>
  <c r="B7956" i="6"/>
  <c r="H7956" i="6" s="1" a="1"/>
  <c r="H7956" i="6" s="1"/>
  <c r="B7716" i="6"/>
  <c r="H7716" i="6" s="1" a="1"/>
  <c r="H7716" i="6" s="1"/>
  <c r="B7668" i="6"/>
  <c r="H7668" i="6" s="1" a="1"/>
  <c r="H7668" i="6" s="1"/>
  <c r="B7644" i="6"/>
  <c r="H7644" i="6" s="1" a="1"/>
  <c r="H7644" i="6" s="1"/>
  <c r="B8388" i="6"/>
  <c r="H8388" i="6" s="1" a="1"/>
  <c r="H8388" i="6" s="1"/>
  <c r="B7860" i="6"/>
  <c r="H7860" i="6" s="1" a="1"/>
  <c r="H7860" i="6" s="1"/>
  <c r="B7428" i="6"/>
  <c r="H7428" i="6" s="1" a="1"/>
  <c r="H7428" i="6" s="1"/>
  <c r="B6948" i="6"/>
  <c r="H6948" i="6" s="1" a="1"/>
  <c r="H6948" i="6" s="1"/>
  <c r="B6852" i="6"/>
  <c r="H6852" i="6" s="1" a="1"/>
  <c r="H6852" i="6" s="1"/>
  <c r="B7908" i="6"/>
  <c r="H7908" i="6" s="1" a="1"/>
  <c r="H7908" i="6" s="1"/>
  <c r="B7764" i="6"/>
  <c r="H7764" i="6" s="1" a="1"/>
  <c r="H7764" i="6" s="1"/>
  <c r="B7476" i="6"/>
  <c r="H7476" i="6" s="1" a="1"/>
  <c r="H7476" i="6" s="1"/>
  <c r="B7380" i="6"/>
  <c r="H7380" i="6" s="1" a="1"/>
  <c r="H7380" i="6" s="1"/>
  <c r="B7332" i="6"/>
  <c r="H7332" i="6" s="1" a="1"/>
  <c r="H7332" i="6" s="1"/>
  <c r="B7284" i="6"/>
  <c r="H7284" i="6" s="1" a="1"/>
  <c r="H7284" i="6" s="1"/>
  <c r="B7236" i="6"/>
  <c r="H7236" i="6" s="1" a="1"/>
  <c r="H7236" i="6" s="1"/>
  <c r="B7188" i="6"/>
  <c r="H7188" i="6" s="1" a="1"/>
  <c r="H7188" i="6" s="1"/>
  <c r="B7140" i="6"/>
  <c r="H7140" i="6" s="1" a="1"/>
  <c r="H7140" i="6" s="1"/>
  <c r="B7092" i="6"/>
  <c r="H7092" i="6" s="1" a="1"/>
  <c r="H7092" i="6" s="1"/>
  <c r="B7044" i="6"/>
  <c r="H7044" i="6" s="1" a="1"/>
  <c r="H7044" i="6" s="1"/>
  <c r="B6996" i="6"/>
  <c r="H6996" i="6" s="1" a="1"/>
  <c r="H6996" i="6" s="1"/>
  <c r="B6924" i="6"/>
  <c r="H6924" i="6" s="1" a="1"/>
  <c r="H6924" i="6" s="1"/>
  <c r="B8076" i="6"/>
  <c r="H8076" i="6" s="1" a="1"/>
  <c r="H8076" i="6" s="1"/>
  <c r="B7812" i="6"/>
  <c r="H7812" i="6" s="1" a="1"/>
  <c r="H7812" i="6" s="1"/>
  <c r="B7356" i="6"/>
  <c r="H7356" i="6" s="1" a="1"/>
  <c r="H7356" i="6" s="1"/>
  <c r="B7308" i="6"/>
  <c r="H7308" i="6" s="1" a="1"/>
  <c r="H7308" i="6" s="1"/>
  <c r="B7260" i="6"/>
  <c r="H7260" i="6" s="1" a="1"/>
  <c r="H7260" i="6" s="1"/>
  <c r="B7212" i="6"/>
  <c r="H7212" i="6" s="1" a="1"/>
  <c r="H7212" i="6" s="1"/>
  <c r="B7164" i="6"/>
  <c r="H7164" i="6" s="1" a="1"/>
  <c r="H7164" i="6" s="1"/>
  <c r="B7116" i="6"/>
  <c r="H7116" i="6" s="1" a="1"/>
  <c r="H7116" i="6" s="1"/>
  <c r="B7068" i="6"/>
  <c r="H7068" i="6" s="1" a="1"/>
  <c r="H7068" i="6" s="1"/>
  <c r="B7020" i="6"/>
  <c r="H7020" i="6" s="1" a="1"/>
  <c r="H7020" i="6" s="1"/>
  <c r="B6972" i="6"/>
  <c r="H6972" i="6" s="1" a="1"/>
  <c r="H6972" i="6" s="1"/>
  <c r="B6876" i="6"/>
  <c r="H6876" i="6" s="1" a="1"/>
  <c r="H6876" i="6" s="1"/>
  <c r="B7788" i="6"/>
  <c r="H7788" i="6" s="1" a="1"/>
  <c r="H7788" i="6" s="1"/>
  <c r="B6828" i="6"/>
  <c r="H6828" i="6" s="1" a="1"/>
  <c r="H6828" i="6" s="1"/>
  <c r="B6756" i="6"/>
  <c r="H6756" i="6" s="1" a="1"/>
  <c r="H6756" i="6" s="1"/>
  <c r="B6660" i="6"/>
  <c r="H6660" i="6" s="1" a="1"/>
  <c r="H6660" i="6" s="1"/>
  <c r="B6420" i="6"/>
  <c r="B6732" i="6"/>
  <c r="H6732" i="6" s="1" a="1"/>
  <c r="H6732" i="6" s="1"/>
  <c r="B6636" i="6"/>
  <c r="H6636" i="6" s="1" a="1"/>
  <c r="H6636" i="6" s="1"/>
  <c r="B6540" i="6"/>
  <c r="H6540" i="6" s="1" a="1"/>
  <c r="H6540" i="6" s="1"/>
  <c r="B7404" i="6"/>
  <c r="H7404" i="6" s="1" a="1"/>
  <c r="H7404" i="6" s="1"/>
  <c r="B6804" i="6"/>
  <c r="H6804" i="6" s="1" a="1"/>
  <c r="H6804" i="6" s="1"/>
  <c r="B6780" i="6"/>
  <c r="H6780" i="6" s="1" a="1"/>
  <c r="H6780" i="6" s="1"/>
  <c r="B6684" i="6"/>
  <c r="H6684" i="6" s="1" a="1"/>
  <c r="H6684" i="6" s="1"/>
  <c r="B6588" i="6"/>
  <c r="H6588" i="6" s="1" a="1"/>
  <c r="H6588" i="6" s="1"/>
  <c r="B6564" i="6"/>
  <c r="H6564" i="6" s="1" a="1"/>
  <c r="H6564" i="6" s="1"/>
  <c r="B6516" i="6"/>
  <c r="H6516" i="6" s="1" a="1"/>
  <c r="H6516" i="6" s="1"/>
  <c r="B6492" i="6"/>
  <c r="H6492" i="6" s="1" a="1"/>
  <c r="H6492" i="6" s="1"/>
  <c r="B6468" i="6"/>
  <c r="H6468" i="6" s="1" a="1"/>
  <c r="H6468" i="6" s="1"/>
  <c r="B6444" i="6"/>
  <c r="B6372" i="6"/>
  <c r="H6372" i="6" s="1" a="1"/>
  <c r="H6372" i="6" s="1"/>
  <c r="B6708" i="6"/>
  <c r="H6708" i="6" s="1" a="1"/>
  <c r="H6708" i="6" s="1"/>
  <c r="B6612" i="6"/>
  <c r="H6612" i="6" s="1" a="1"/>
  <c r="H6612" i="6" s="1"/>
  <c r="B6900" i="6"/>
  <c r="H6900" i="6" s="1" a="1"/>
  <c r="H6900" i="6" s="1"/>
  <c r="B6396" i="6"/>
  <c r="H6396" i="6" s="1" a="1"/>
  <c r="H6396" i="6" s="1"/>
  <c r="B6300" i="6"/>
  <c r="H6300" i="6" s="1" a="1"/>
  <c r="H6300" i="6" s="1"/>
  <c r="B6276" i="6"/>
  <c r="B6156" i="6"/>
  <c r="B6324" i="6"/>
  <c r="H6324" i="6" s="1" a="1"/>
  <c r="H6324" i="6" s="1"/>
  <c r="B6180" i="6"/>
  <c r="B6108" i="6"/>
  <c r="B6084" i="6"/>
  <c r="B6036" i="6"/>
  <c r="H6036" i="6" s="1" a="1"/>
  <c r="H6036" i="6" s="1"/>
  <c r="B6132" i="6"/>
  <c r="B6060" i="6"/>
  <c r="H6060" i="6" s="1" a="1"/>
  <c r="H6060" i="6" s="1"/>
  <c r="B5988" i="6"/>
  <c r="H5988" i="6" s="1" a="1"/>
  <c r="H5988" i="6" s="1"/>
  <c r="B6348" i="6"/>
  <c r="H6348" i="6" s="1" a="1"/>
  <c r="H6348" i="6" s="1"/>
  <c r="B6252" i="6"/>
  <c r="H6252" i="6" s="1" a="1"/>
  <c r="H6252" i="6" s="1"/>
  <c r="B6228" i="6"/>
  <c r="H6228" i="6" s="1" a="1"/>
  <c r="H6228" i="6" s="1"/>
  <c r="B6204" i="6"/>
  <c r="H6204" i="6" s="1" a="1"/>
  <c r="H6204" i="6" s="1"/>
  <c r="B5964" i="6"/>
  <c r="H5964" i="6" s="1" a="1"/>
  <c r="H5964" i="6" s="1"/>
  <c r="B5892" i="6"/>
  <c r="H5892" i="6" s="1" a="1"/>
  <c r="H5892" i="6" s="1"/>
  <c r="B5820" i="6"/>
  <c r="H5820" i="6" s="1" a="1"/>
  <c r="H5820" i="6" s="1"/>
  <c r="B5724" i="6"/>
  <c r="H5724" i="6" s="1" a="1"/>
  <c r="H5724" i="6" s="1"/>
  <c r="B5412" i="6"/>
  <c r="H5412" i="6" s="1" a="1"/>
  <c r="H5412" i="6" s="1"/>
  <c r="B5940" i="6"/>
  <c r="B5868" i="6"/>
  <c r="H5868" i="6" s="1" a="1"/>
  <c r="H5868" i="6" s="1"/>
  <c r="B5796" i="6"/>
  <c r="H5796" i="6" s="1" a="1"/>
  <c r="H5796" i="6" s="1"/>
  <c r="B5700" i="6"/>
  <c r="H5700" i="6" s="1" a="1"/>
  <c r="H5700" i="6" s="1"/>
  <c r="B5652" i="6"/>
  <c r="H5652" i="6" s="1" a="1"/>
  <c r="H5652" i="6" s="1"/>
  <c r="B5580" i="6"/>
  <c r="H5580" i="6" s="1" a="1"/>
  <c r="H5580" i="6" s="1"/>
  <c r="B5532" i="6"/>
  <c r="H5532" i="6" s="1" a="1"/>
  <c r="H5532" i="6" s="1"/>
  <c r="B5484" i="6"/>
  <c r="H5484" i="6" s="1" a="1"/>
  <c r="H5484" i="6" s="1"/>
  <c r="B5364" i="6"/>
  <c r="H5364" i="6" s="1" a="1"/>
  <c r="H5364" i="6" s="1"/>
  <c r="B5316" i="6"/>
  <c r="H5316" i="6" s="1" a="1"/>
  <c r="H5316" i="6" s="1"/>
  <c r="B5268" i="6"/>
  <c r="H5268" i="6" s="1" a="1"/>
  <c r="H5268" i="6" s="1"/>
  <c r="B5844" i="6"/>
  <c r="H5844" i="6" s="1" a="1"/>
  <c r="H5844" i="6" s="1"/>
  <c r="B5772" i="6"/>
  <c r="H5772" i="6" s="1" a="1"/>
  <c r="H5772" i="6" s="1"/>
  <c r="B5676" i="6"/>
  <c r="H5676" i="6" s="1" a="1"/>
  <c r="H5676" i="6" s="1"/>
  <c r="B5628" i="6"/>
  <c r="H5628" i="6" s="1" a="1"/>
  <c r="H5628" i="6" s="1"/>
  <c r="B5436" i="6"/>
  <c r="H5436" i="6" s="1" a="1"/>
  <c r="H5436" i="6" s="1"/>
  <c r="B5388" i="6"/>
  <c r="H5388" i="6" s="1" a="1"/>
  <c r="H5388" i="6" s="1"/>
  <c r="B6012" i="6"/>
  <c r="H6012" i="6" s="1" a="1"/>
  <c r="H6012" i="6" s="1"/>
  <c r="B5916" i="6"/>
  <c r="H5916" i="6" s="1" a="1"/>
  <c r="H5916" i="6" s="1"/>
  <c r="B5748" i="6"/>
  <c r="H5748" i="6" s="1" a="1"/>
  <c r="H5748" i="6" s="1"/>
  <c r="B5604" i="6"/>
  <c r="H5604" i="6" s="1" a="1"/>
  <c r="H5604" i="6" s="1"/>
  <c r="B5556" i="6"/>
  <c r="H5556" i="6" s="1" a="1"/>
  <c r="H5556" i="6" s="1"/>
  <c r="B5508" i="6"/>
  <c r="H5508" i="6" s="1" a="1"/>
  <c r="H5508" i="6" s="1"/>
  <c r="B5460" i="6"/>
  <c r="H5460" i="6" s="1" a="1"/>
  <c r="H5460" i="6" s="1"/>
  <c r="B5340" i="6"/>
  <c r="H5340" i="6" s="1" a="1"/>
  <c r="H5340" i="6" s="1"/>
  <c r="B5292" i="6"/>
  <c r="H5292" i="6" s="1" a="1"/>
  <c r="H5292" i="6" s="1"/>
  <c r="B5196" i="6"/>
  <c r="H5196" i="6" s="1" a="1"/>
  <c r="H5196" i="6" s="1"/>
  <c r="B5124" i="6"/>
  <c r="B5100" i="6"/>
  <c r="B5004" i="6"/>
  <c r="B4884" i="6"/>
  <c r="H4884" i="6" s="1" a="1"/>
  <c r="H4884" i="6" s="1"/>
  <c r="B4836" i="6"/>
  <c r="H4836" i="6" s="1" a="1"/>
  <c r="H4836" i="6" s="1"/>
  <c r="B4788" i="6"/>
  <c r="H4788" i="6" s="1" a="1"/>
  <c r="H4788" i="6" s="1"/>
  <c r="B4740" i="6"/>
  <c r="H4740" i="6" s="1" a="1"/>
  <c r="H4740" i="6" s="1"/>
  <c r="B4692" i="6"/>
  <c r="H4692" i="6" s="1" a="1"/>
  <c r="H4692" i="6" s="1"/>
  <c r="B4644" i="6"/>
  <c r="H4644" i="6" s="1" a="1"/>
  <c r="H4644" i="6" s="1"/>
  <c r="B4596" i="6"/>
  <c r="H4596" i="6" s="1" a="1"/>
  <c r="H4596" i="6" s="1"/>
  <c r="B4452" i="6"/>
  <c r="B4356" i="6"/>
  <c r="B4260" i="6"/>
  <c r="B5220" i="6"/>
  <c r="H5220" i="6" s="1" a="1"/>
  <c r="H5220" i="6" s="1"/>
  <c r="B5076" i="6"/>
  <c r="B4980" i="6"/>
  <c r="B4812" i="6"/>
  <c r="H4812" i="6" s="1" a="1"/>
  <c r="H4812" i="6" s="1"/>
  <c r="B4548" i="6"/>
  <c r="H4548" i="6" s="1" a="1"/>
  <c r="H4548" i="6" s="1"/>
  <c r="B4500" i="6"/>
  <c r="H4500" i="6" s="1" a="1"/>
  <c r="H4500" i="6" s="1"/>
  <c r="B4404" i="6"/>
  <c r="H4404" i="6" s="1" a="1"/>
  <c r="H4404" i="6" s="1"/>
  <c r="B4380" i="6"/>
  <c r="B4332" i="6"/>
  <c r="B4236" i="6"/>
  <c r="B4140" i="6"/>
  <c r="B4092" i="6"/>
  <c r="B5148" i="6"/>
  <c r="H5148" i="6" s="1" a="1"/>
  <c r="H5148" i="6" s="1"/>
  <c r="B5052" i="6"/>
  <c r="B4956" i="6"/>
  <c r="B4908" i="6"/>
  <c r="H4908" i="6" s="1" a="1"/>
  <c r="H4908" i="6" s="1"/>
  <c r="B4860" i="6"/>
  <c r="H4860" i="6" s="1" a="1"/>
  <c r="H4860" i="6" s="1"/>
  <c r="B4764" i="6"/>
  <c r="H4764" i="6" s="1" a="1"/>
  <c r="H4764" i="6" s="1"/>
  <c r="B4716" i="6"/>
  <c r="H4716" i="6" s="1" a="1"/>
  <c r="H4716" i="6" s="1"/>
  <c r="B4668" i="6"/>
  <c r="H4668" i="6" s="1" a="1"/>
  <c r="H4668" i="6" s="1"/>
  <c r="B4620" i="6"/>
  <c r="H4620" i="6" s="1" a="1"/>
  <c r="H4620" i="6" s="1"/>
  <c r="B4572" i="6"/>
  <c r="H4572" i="6" s="1" a="1"/>
  <c r="H4572" i="6" s="1"/>
  <c r="B4476" i="6"/>
  <c r="B4308" i="6"/>
  <c r="B4212" i="6"/>
  <c r="B4116" i="6"/>
  <c r="B4068" i="6"/>
  <c r="B3996" i="6"/>
  <c r="B3900" i="6"/>
  <c r="B5244" i="6"/>
  <c r="H5244" i="6" s="1" a="1"/>
  <c r="H5244" i="6" s="1"/>
  <c r="B5172" i="6"/>
  <c r="H5172" i="6" s="1" a="1"/>
  <c r="H5172" i="6" s="1"/>
  <c r="B5028" i="6"/>
  <c r="B4932" i="6"/>
  <c r="B4524" i="6"/>
  <c r="H4524" i="6" s="1" a="1"/>
  <c r="H4524" i="6" s="1"/>
  <c r="B4428" i="6"/>
  <c r="H4428" i="6" s="1" a="1"/>
  <c r="H4428" i="6" s="1"/>
  <c r="B4284" i="6"/>
  <c r="B4188" i="6"/>
  <c r="B3972" i="6"/>
  <c r="B3876" i="6"/>
  <c r="B4164" i="6"/>
  <c r="B3948" i="6"/>
  <c r="B3804" i="6"/>
  <c r="B3708" i="6"/>
  <c r="B3612" i="6"/>
  <c r="B3516" i="6"/>
  <c r="B3180" i="6"/>
  <c r="H3180" i="6" s="1" a="1"/>
  <c r="H3180" i="6" s="1"/>
  <c r="B3108" i="6"/>
  <c r="H3108" i="6" s="1" a="1"/>
  <c r="H3108" i="6" s="1"/>
  <c r="B2892" i="6"/>
  <c r="B2820" i="6"/>
  <c r="H2820" i="6" s="1" a="1"/>
  <c r="H2820" i="6" s="1"/>
  <c r="B2748" i="6"/>
  <c r="H2748" i="6" s="1" a="1"/>
  <c r="H2748" i="6" s="1"/>
  <c r="B2724" i="6"/>
  <c r="H2724" i="6" s="1" a="1"/>
  <c r="H2724" i="6" s="1"/>
  <c r="B2628" i="6"/>
  <c r="H2628" i="6" s="1" a="1"/>
  <c r="H2628" i="6" s="1"/>
  <c r="B2604" i="6"/>
  <c r="H2604" i="6" s="1" a="1"/>
  <c r="H2604" i="6" s="1"/>
  <c r="B3924" i="6"/>
  <c r="B3780" i="6"/>
  <c r="B3684" i="6"/>
  <c r="B3588" i="6"/>
  <c r="B3492" i="6"/>
  <c r="B3468" i="6"/>
  <c r="B3276" i="6"/>
  <c r="H3276" i="6" s="1" a="1"/>
  <c r="H3276" i="6" s="1"/>
  <c r="B3252" i="6"/>
  <c r="H3252" i="6" s="1" a="1"/>
  <c r="H3252" i="6" s="1"/>
  <c r="B3060" i="6"/>
  <c r="B2988" i="6"/>
  <c r="B2964" i="6"/>
  <c r="B2700" i="6"/>
  <c r="H2700" i="6" s="1" a="1"/>
  <c r="H2700" i="6" s="1"/>
  <c r="B2676" i="6"/>
  <c r="H2676" i="6" s="1" a="1"/>
  <c r="H2676" i="6" s="1"/>
  <c r="B4044" i="6"/>
  <c r="B3852" i="6"/>
  <c r="B3756" i="6"/>
  <c r="B3660" i="6"/>
  <c r="B3564" i="6"/>
  <c r="B3420" i="6"/>
  <c r="B3396" i="6"/>
  <c r="B3372" i="6"/>
  <c r="B3348" i="6"/>
  <c r="B3324" i="6"/>
  <c r="B3300" i="6"/>
  <c r="B3132" i="6"/>
  <c r="H3132" i="6" s="1" a="1"/>
  <c r="H3132" i="6" s="1"/>
  <c r="B3084" i="6"/>
  <c r="H3084" i="6" s="1" a="1"/>
  <c r="H3084" i="6" s="1"/>
  <c r="B3036" i="6"/>
  <c r="B2940" i="6"/>
  <c r="B2916" i="6"/>
  <c r="B4020" i="6"/>
  <c r="B3828" i="6"/>
  <c r="B3732" i="6"/>
  <c r="B3636" i="6"/>
  <c r="B3540" i="6"/>
  <c r="B3444" i="6"/>
  <c r="B3228" i="6"/>
  <c r="H3228" i="6" s="1" a="1"/>
  <c r="H3228" i="6" s="1"/>
  <c r="B3156" i="6"/>
  <c r="H3156" i="6" s="1" a="1"/>
  <c r="H3156" i="6" s="1"/>
  <c r="B2532" i="6"/>
  <c r="H2532" i="6" s="1" a="1"/>
  <c r="H2532" i="6" s="1"/>
  <c r="B2460" i="6"/>
  <c r="B2412" i="6"/>
  <c r="B2172" i="6"/>
  <c r="H2172" i="6" s="1" a="1"/>
  <c r="H2172" i="6" s="1"/>
  <c r="B2052" i="6"/>
  <c r="B1956" i="6"/>
  <c r="B1812" i="6"/>
  <c r="H1812" i="6" s="1" a="1"/>
  <c r="H1812" i="6" s="1"/>
  <c r="B1716" i="6"/>
  <c r="H1716" i="6" s="1" a="1"/>
  <c r="H1716" i="6" s="1"/>
  <c r="B3204" i="6"/>
  <c r="H3204" i="6" s="1" a="1"/>
  <c r="H3204" i="6" s="1"/>
  <c r="B2772" i="6"/>
  <c r="H2772" i="6" s="1" a="1"/>
  <c r="H2772" i="6" s="1"/>
  <c r="B2652" i="6"/>
  <c r="H2652" i="6" s="1" a="1"/>
  <c r="H2652" i="6" s="1"/>
  <c r="B2580" i="6"/>
  <c r="H2580" i="6" s="1" a="1"/>
  <c r="H2580" i="6" s="1"/>
  <c r="B2508" i="6"/>
  <c r="H2508" i="6" s="1" a="1"/>
  <c r="H2508" i="6" s="1"/>
  <c r="B2484" i="6"/>
  <c r="B2124" i="6"/>
  <c r="B2028" i="6"/>
  <c r="B1932" i="6"/>
  <c r="B1788" i="6"/>
  <c r="H1788" i="6" s="1" a="1"/>
  <c r="H1788" i="6" s="1"/>
  <c r="B1692" i="6"/>
  <c r="H1692" i="6" s="1" a="1"/>
  <c r="H1692" i="6" s="1"/>
  <c r="B1572" i="6"/>
  <c r="B1404" i="6"/>
  <c r="H1404" i="6" s="1" a="1"/>
  <c r="H1404" i="6" s="1"/>
  <c r="B3012" i="6"/>
  <c r="B2868" i="6"/>
  <c r="H2868" i="6" s="1" a="1"/>
  <c r="H2868" i="6" s="1"/>
  <c r="B2556" i="6"/>
  <c r="H2556" i="6" s="1" a="1"/>
  <c r="H2556" i="6" s="1"/>
  <c r="B2388" i="6"/>
  <c r="B2364" i="6"/>
  <c r="H2364" i="6" s="1" a="1"/>
  <c r="H2364" i="6" s="1"/>
  <c r="B2340" i="6"/>
  <c r="B2316" i="6"/>
  <c r="H2316" i="6" s="1" a="1"/>
  <c r="H2316" i="6" s="1"/>
  <c r="B2292" i="6"/>
  <c r="H2292" i="6" s="1" a="1"/>
  <c r="H2292" i="6" s="1"/>
  <c r="B2268" i="6"/>
  <c r="H2268" i="6" s="1" a="1"/>
  <c r="H2268" i="6" s="1"/>
  <c r="B2244" i="6"/>
  <c r="H2244" i="6" s="1" a="1"/>
  <c r="H2244" i="6" s="1"/>
  <c r="B2220" i="6"/>
  <c r="H2220" i="6" s="1" a="1"/>
  <c r="H2220" i="6" s="1"/>
  <c r="B2196" i="6"/>
  <c r="H2196" i="6" s="1" a="1"/>
  <c r="H2196" i="6" s="1"/>
  <c r="B2148" i="6"/>
  <c r="H2148" i="6" s="1" a="1"/>
  <c r="H2148" i="6" s="1"/>
  <c r="B2100" i="6"/>
  <c r="B2004" i="6"/>
  <c r="B1908" i="6"/>
  <c r="B1860" i="6"/>
  <c r="B1764" i="6"/>
  <c r="H1764" i="6" s="1" a="1"/>
  <c r="H1764" i="6" s="1"/>
  <c r="B1668" i="6"/>
  <c r="H1668" i="6" s="1" a="1"/>
  <c r="H1668" i="6" s="1"/>
  <c r="B1644" i="6"/>
  <c r="B1620" i="6"/>
  <c r="B1596" i="6"/>
  <c r="H1596" i="6" s="1" a="1"/>
  <c r="H1596" i="6" s="1"/>
  <c r="B1500" i="6"/>
  <c r="B1476" i="6"/>
  <c r="B1428" i="6"/>
  <c r="H1428" i="6" s="1" a="1"/>
  <c r="H1428" i="6" s="1"/>
  <c r="B2844" i="6"/>
  <c r="H2844" i="6" s="1" a="1"/>
  <c r="H2844" i="6" s="1"/>
  <c r="B2796" i="6"/>
  <c r="B2436" i="6"/>
  <c r="B2076" i="6"/>
  <c r="B1980" i="6"/>
  <c r="B1884" i="6"/>
  <c r="B1836" i="6"/>
  <c r="H1836" i="6" s="1" a="1"/>
  <c r="H1836" i="6" s="1"/>
  <c r="B1740" i="6"/>
  <c r="H1740" i="6" s="1" a="1"/>
  <c r="H1740" i="6" s="1"/>
  <c r="B1548" i="6"/>
  <c r="H1548" i="6" s="1" a="1"/>
  <c r="H1548" i="6" s="1"/>
  <c r="B1524" i="6"/>
  <c r="H1524" i="6" s="1" a="1"/>
  <c r="H1524" i="6" s="1"/>
  <c r="B1452" i="6"/>
  <c r="H1452" i="6" s="1" a="1"/>
  <c r="H1452" i="6" s="1"/>
  <c r="B1356" i="6"/>
  <c r="B1284" i="6"/>
  <c r="H1284" i="6" s="1" a="1"/>
  <c r="H1284" i="6" s="1"/>
  <c r="B1140" i="6"/>
  <c r="B1044" i="6"/>
  <c r="B1020" i="6"/>
  <c r="B996" i="6"/>
  <c r="B828" i="6"/>
  <c r="H828" i="6" s="1" a="1"/>
  <c r="H828" i="6" s="1"/>
  <c r="B756" i="6"/>
  <c r="H756" i="6" s="1" a="1"/>
  <c r="H756" i="6" s="1"/>
  <c r="B732" i="6"/>
  <c r="B708" i="6"/>
  <c r="B684" i="6"/>
  <c r="B564" i="6"/>
  <c r="H564" i="6" s="1" a="1"/>
  <c r="H564" i="6" s="1"/>
  <c r="B444" i="6"/>
  <c r="B300" i="6"/>
  <c r="B108" i="6"/>
  <c r="B252" i="6"/>
  <c r="H252" i="6" s="1" a="1"/>
  <c r="H252" i="6" s="1"/>
  <c r="B1308" i="6"/>
  <c r="B1236" i="6"/>
  <c r="B1212" i="6"/>
  <c r="B1116" i="6"/>
  <c r="B972" i="6"/>
  <c r="B924" i="6"/>
  <c r="B660" i="6"/>
  <c r="B420" i="6"/>
  <c r="B396" i="6"/>
  <c r="H396" i="6" s="1" a="1"/>
  <c r="H396" i="6" s="1"/>
  <c r="B84" i="6"/>
  <c r="H84" i="6" s="1" a="1"/>
  <c r="H84" i="6" s="1"/>
  <c r="B1188" i="6"/>
  <c r="B1092" i="6"/>
  <c r="B948" i="6"/>
  <c r="B876" i="6"/>
  <c r="B804" i="6"/>
  <c r="H804" i="6" s="1" a="1"/>
  <c r="H804" i="6" s="1"/>
  <c r="B516" i="6"/>
  <c r="H516" i="6" s="1" a="1"/>
  <c r="H516" i="6" s="1"/>
  <c r="B492" i="6"/>
  <c r="H492" i="6" s="1" a="1"/>
  <c r="H492" i="6" s="1"/>
  <c r="B468" i="6"/>
  <c r="H468" i="6" s="1" a="1"/>
  <c r="H468" i="6" s="1"/>
  <c r="B372" i="6"/>
  <c r="B348" i="6"/>
  <c r="B324" i="6"/>
  <c r="B204" i="6"/>
  <c r="B132" i="6"/>
  <c r="B540" i="6"/>
  <c r="H540" i="6" s="1" a="1"/>
  <c r="H540" i="6" s="1"/>
  <c r="B276" i="6"/>
  <c r="B228" i="6"/>
  <c r="H228" i="6" s="1" a="1"/>
  <c r="H228" i="6" s="1"/>
  <c r="B180" i="6"/>
  <c r="B156" i="6"/>
  <c r="H156" i="6" s="1" a="1"/>
  <c r="H156" i="6" s="1"/>
  <c r="B1380" i="6"/>
  <c r="B1332" i="6"/>
  <c r="B1260" i="6"/>
  <c r="B1164" i="6"/>
  <c r="B1068" i="6"/>
  <c r="B900" i="6"/>
  <c r="B852" i="6"/>
  <c r="B780" i="6"/>
  <c r="H780" i="6" s="1" a="1"/>
  <c r="H780" i="6" s="1"/>
  <c r="B636" i="6"/>
  <c r="H636" i="6" s="1" a="1"/>
  <c r="H636" i="6" s="1"/>
  <c r="B612" i="6"/>
  <c r="H612" i="6" s="1" a="1"/>
  <c r="H612" i="6" s="1"/>
  <c r="B588" i="6"/>
  <c r="H588" i="6" s="1" a="1"/>
  <c r="H588" i="6" s="1"/>
  <c r="E198" i="6" a="1"/>
  <c r="E198" i="6" s="1"/>
  <c r="E2214" i="6" a="1"/>
  <c r="E2214" i="6" s="1"/>
  <c r="E6174" i="6" a="1"/>
  <c r="E6174" i="6" s="1"/>
  <c r="E6966" i="6" a="1"/>
  <c r="E6966" i="6" s="1"/>
  <c r="H1041" i="6" a="1"/>
  <c r="H1041" i="6" s="1"/>
  <c r="I1041" i="6" s="1"/>
  <c r="J1041" i="6" s="1"/>
  <c r="H297" i="6" a="1"/>
  <c r="H297" i="6" s="1"/>
  <c r="I297" i="6" s="1"/>
  <c r="J297" i="6" s="1"/>
  <c r="H1329" i="6" a="1"/>
  <c r="H1329" i="6" s="1"/>
  <c r="I1329" i="6" s="1"/>
  <c r="J1329" i="6" s="1"/>
  <c r="H945" i="6" a="1"/>
  <c r="H945" i="6" s="1"/>
  <c r="I945" i="6" s="1"/>
  <c r="J945" i="6" s="1"/>
  <c r="H537" i="6" a="1"/>
  <c r="H537" i="6" s="1"/>
  <c r="I537" i="6" s="1"/>
  <c r="J537" i="6" s="1"/>
  <c r="H729" i="6" a="1"/>
  <c r="H729" i="6" s="1"/>
  <c r="I729" i="6" s="1"/>
  <c r="J729" i="6" s="1"/>
  <c r="I1065" i="6"/>
  <c r="J1065" i="6" s="1"/>
  <c r="H1473" i="6" a="1"/>
  <c r="H1473" i="6" s="1"/>
  <c r="I1473" i="6" s="1"/>
  <c r="J1473" i="6" s="1"/>
  <c r="H2217" i="6" a="1"/>
  <c r="H2217" i="6" s="1"/>
  <c r="I2217" i="6" s="1"/>
  <c r="J2217" i="6" s="1"/>
  <c r="H2313" i="6" a="1"/>
  <c r="H2313" i="6" s="1"/>
  <c r="I2313" i="6" s="1"/>
  <c r="J2313" i="6" s="1"/>
  <c r="H2769" i="6" a="1"/>
  <c r="H2769" i="6" s="1"/>
  <c r="I2769" i="6" s="1"/>
  <c r="J2769" i="6" s="1"/>
  <c r="H2673" i="6" a="1"/>
  <c r="H2673" i="6" s="1"/>
  <c r="I2673" i="6" s="1"/>
  <c r="J2673" i="6" s="1"/>
  <c r="I2337" i="6"/>
  <c r="J2337" i="6" s="1"/>
  <c r="H2937" i="6" a="1"/>
  <c r="H2937" i="6" s="1"/>
  <c r="I2937" i="6" s="1"/>
  <c r="J2937" i="6" s="1"/>
  <c r="I3969" i="6"/>
  <c r="J3969" i="6" s="1"/>
  <c r="H2913" i="6" a="1"/>
  <c r="H2913" i="6" s="1"/>
  <c r="I2913" i="6" s="1"/>
  <c r="J2913" i="6" s="1"/>
  <c r="I3513" i="6"/>
  <c r="J3513" i="6" s="1"/>
  <c r="H2985" i="6" a="1"/>
  <c r="H2985" i="6" s="1"/>
  <c r="I2985" i="6" s="1"/>
  <c r="J2985" i="6" s="1"/>
  <c r="H4737" i="6" a="1"/>
  <c r="H4737" i="6" s="1"/>
  <c r="I4737" i="6" s="1"/>
  <c r="J4737" i="6" s="1"/>
  <c r="H4209" i="6" a="1"/>
  <c r="H4209" i="6" s="1"/>
  <c r="I4209" i="6" s="1"/>
  <c r="J4209" i="6" s="1"/>
  <c r="H4521" i="6" a="1"/>
  <c r="H4521" i="6" s="1"/>
  <c r="I4521" i="6" s="1"/>
  <c r="J4521" i="6" s="1"/>
  <c r="H4089" i="6" a="1"/>
  <c r="H4089" i="6" s="1"/>
  <c r="I4089" i="6" s="1"/>
  <c r="J4089" i="6" s="1"/>
  <c r="H4569" i="6" a="1"/>
  <c r="H4569" i="6" s="1"/>
  <c r="I4569" i="6" s="1"/>
  <c r="J4569" i="6" s="1"/>
  <c r="H4761" i="6" a="1"/>
  <c r="H4761" i="6" s="1"/>
  <c r="I4761" i="6" s="1"/>
  <c r="J4761" i="6" s="1"/>
  <c r="H5169" i="6" a="1"/>
  <c r="H5169" i="6" s="1"/>
  <c r="I5169" i="6" s="1"/>
  <c r="J5169" i="6" s="1"/>
  <c r="H4425" i="6" a="1"/>
  <c r="H4425" i="6" s="1"/>
  <c r="I4425" i="6" s="1"/>
  <c r="J4425" i="6" s="1"/>
  <c r="H5145" i="6" a="1"/>
  <c r="H5145" i="6" s="1"/>
  <c r="I5145" i="6" s="1"/>
  <c r="J5145" i="6" s="1"/>
  <c r="H5769" i="6" a="1"/>
  <c r="H5769" i="6" s="1"/>
  <c r="I5769" i="6" s="1"/>
  <c r="J5769" i="6" s="1"/>
  <c r="H5577" i="6" a="1"/>
  <c r="H5577" i="6" s="1"/>
  <c r="I5577" i="6" s="1"/>
  <c r="J5577" i="6" s="1"/>
  <c r="H5457" i="6" a="1"/>
  <c r="H5457" i="6" s="1"/>
  <c r="I5457" i="6" s="1"/>
  <c r="J5457" i="6" s="1"/>
  <c r="H5625" i="6" a="1"/>
  <c r="H5625" i="6" s="1"/>
  <c r="I5625" i="6" s="1"/>
  <c r="J5625" i="6" s="1"/>
  <c r="H6633" i="6" a="1"/>
  <c r="H6633" i="6" s="1"/>
  <c r="I6633" i="6" s="1"/>
  <c r="J6633" i="6" s="1"/>
  <c r="H6441" i="6" a="1"/>
  <c r="H6441" i="6" s="1"/>
  <c r="I6441" i="6" s="1"/>
  <c r="J6441" i="6" s="1"/>
  <c r="H6657" i="6" a="1"/>
  <c r="H6657" i="6" s="1"/>
  <c r="I6657" i="6" s="1"/>
  <c r="J6657" i="6" s="1"/>
  <c r="H6561" i="6" a="1"/>
  <c r="H6561" i="6" s="1"/>
  <c r="I6561" i="6" s="1"/>
  <c r="J6561" i="6" s="1"/>
  <c r="H6897" i="6" a="1"/>
  <c r="H6897" i="6" s="1"/>
  <c r="I6897" i="6" s="1"/>
  <c r="J6897" i="6" s="1"/>
  <c r="H6945" i="6" a="1"/>
  <c r="H6945" i="6" s="1"/>
  <c r="I6945" i="6" s="1"/>
  <c r="J6945" i="6" s="1"/>
  <c r="H7785" i="6" a="1"/>
  <c r="H7785" i="6" s="1"/>
  <c r="I7785" i="6" s="1"/>
  <c r="J7785" i="6" s="1"/>
  <c r="H7905" i="6" a="1"/>
  <c r="H7905" i="6" s="1"/>
  <c r="I7905" i="6" s="1"/>
  <c r="J7905" i="6" s="1"/>
  <c r="I370" i="6"/>
  <c r="J370" i="6" s="1"/>
  <c r="I1210" i="6"/>
  <c r="J1210" i="6" s="1"/>
  <c r="H226" i="6" a="1"/>
  <c r="H226" i="6" s="1"/>
  <c r="I226" i="6" s="1"/>
  <c r="J226" i="6" s="1"/>
  <c r="H562" i="6" a="1"/>
  <c r="H562" i="6" s="1"/>
  <c r="H946" i="6" a="1"/>
  <c r="H946" i="6" s="1"/>
  <c r="H634" i="6" a="1"/>
  <c r="H634" i="6" s="1"/>
  <c r="I922" i="6"/>
  <c r="J922" i="6" s="1"/>
  <c r="H1234" i="6" a="1"/>
  <c r="H1234" i="6" s="1"/>
  <c r="H274" i="6" a="1"/>
  <c r="H274" i="6" s="1"/>
  <c r="I274" i="6" s="1"/>
  <c r="J274" i="6" s="1"/>
  <c r="H514" i="6" a="1"/>
  <c r="H514" i="6" s="1"/>
  <c r="H826" i="6" a="1"/>
  <c r="H826" i="6" s="1"/>
  <c r="I826" i="6" s="1"/>
  <c r="J826" i="6" s="1"/>
  <c r="H1090" i="6" a="1"/>
  <c r="H1090" i="6" s="1"/>
  <c r="I1090" i="6" s="1"/>
  <c r="J1090" i="6" s="1"/>
  <c r="H1570" i="6" a="1"/>
  <c r="H1570" i="6" s="1"/>
  <c r="I1570" i="6" s="1"/>
  <c r="J1570" i="6" s="1"/>
  <c r="I2050" i="6"/>
  <c r="J2050" i="6" s="1"/>
  <c r="H1522" i="6" a="1"/>
  <c r="H1522" i="6" s="1"/>
  <c r="I1522" i="6" s="1"/>
  <c r="J1522" i="6" s="1"/>
  <c r="H1738" i="6" a="1"/>
  <c r="H1738" i="6" s="1"/>
  <c r="I1738" i="6" s="1"/>
  <c r="J1738" i="6" s="1"/>
  <c r="I1978" i="6"/>
  <c r="J1978" i="6" s="1"/>
  <c r="I2242" i="6"/>
  <c r="J2242" i="6" s="1"/>
  <c r="H2386" i="6" a="1"/>
  <c r="H2386" i="6" s="1"/>
  <c r="I2386" i="6" s="1"/>
  <c r="J2386" i="6" s="1"/>
  <c r="H3226" i="6" a="1"/>
  <c r="H3226" i="6" s="1"/>
  <c r="I3226" i="6" s="1"/>
  <c r="J3226" i="6" s="1"/>
  <c r="I2002" i="6"/>
  <c r="J2002" i="6" s="1"/>
  <c r="H2338" i="6" a="1"/>
  <c r="H2338" i="6" s="1"/>
  <c r="I2338" i="6" s="1"/>
  <c r="J2338" i="6" s="1"/>
  <c r="I1402" i="6"/>
  <c r="J1402" i="6" s="1"/>
  <c r="H1690" i="6" a="1"/>
  <c r="H1690" i="6" s="1"/>
  <c r="I1690" i="6" s="1"/>
  <c r="J1690" i="6" s="1"/>
  <c r="I2122" i="6"/>
  <c r="J2122" i="6" s="1"/>
  <c r="I3610" i="6"/>
  <c r="J3610" i="6" s="1"/>
  <c r="H2914" i="6" a="1"/>
  <c r="H2914" i="6" s="1"/>
  <c r="H3346" i="6" a="1"/>
  <c r="H3346" i="6" s="1"/>
  <c r="I3346" i="6" s="1"/>
  <c r="J3346" i="6" s="1"/>
  <c r="I3538" i="6"/>
  <c r="J3538" i="6" s="1"/>
  <c r="I4018" i="6"/>
  <c r="J4018" i="6" s="1"/>
  <c r="I2746" i="6"/>
  <c r="J2746" i="6" s="1"/>
  <c r="H3130" i="6" a="1"/>
  <c r="H3130" i="6" s="1"/>
  <c r="I3130" i="6" s="1"/>
  <c r="J3130" i="6" s="1"/>
  <c r="I3562" i="6"/>
  <c r="J3562" i="6" s="1"/>
  <c r="I4186" i="6"/>
  <c r="J4186" i="6" s="1"/>
  <c r="H3250" i="6" a="1"/>
  <c r="H3250" i="6" s="1"/>
  <c r="I3250" i="6" s="1"/>
  <c r="J3250" i="6" s="1"/>
  <c r="I3682" i="6"/>
  <c r="J3682" i="6" s="1"/>
  <c r="I3946" i="6"/>
  <c r="J3946" i="6" s="1"/>
  <c r="I4834" i="6"/>
  <c r="J4834" i="6" s="1"/>
  <c r="I5050" i="6"/>
  <c r="J5050" i="6" s="1"/>
  <c r="H5290" i="6" a="1"/>
  <c r="H5290" i="6" s="1"/>
  <c r="I5290" i="6" s="1"/>
  <c r="J5290" i="6" s="1"/>
  <c r="H5578" i="6" a="1"/>
  <c r="H5578" i="6" s="1"/>
  <c r="H5866" i="6" a="1"/>
  <c r="H5866" i="6" s="1"/>
  <c r="I5866" i="6" s="1"/>
  <c r="J5866" i="6" s="1"/>
  <c r="H5722" i="6" a="1"/>
  <c r="H5722" i="6" s="1"/>
  <c r="H5362" i="6" a="1"/>
  <c r="H5362" i="6" s="1"/>
  <c r="I5362" i="6" s="1"/>
  <c r="J5362" i="6" s="1"/>
  <c r="H5602" i="6" a="1"/>
  <c r="H5602" i="6" s="1"/>
  <c r="H5410" i="6" a="1"/>
  <c r="H5410" i="6" s="1"/>
  <c r="I5410" i="6" s="1"/>
  <c r="J5410" i="6" s="1"/>
  <c r="H5818" i="6" a="1"/>
  <c r="H5818" i="6" s="1"/>
  <c r="H6130" i="6" a="1"/>
  <c r="H6130" i="6" s="1"/>
  <c r="I6130" i="6" s="1"/>
  <c r="J6130" i="6" s="1"/>
  <c r="H6058" i="6" a="1"/>
  <c r="H6058" i="6" s="1"/>
  <c r="I6058" i="6" s="1"/>
  <c r="J6058" i="6" s="1"/>
  <c r="H6274" i="6" a="1"/>
  <c r="H6274" i="6" s="1"/>
  <c r="I6274" i="6" s="1"/>
  <c r="J6274" i="6" s="1"/>
  <c r="H6178" i="6" a="1"/>
  <c r="H6178" i="6" s="1"/>
  <c r="I6178" i="6" s="1"/>
  <c r="J6178" i="6" s="1"/>
  <c r="H6658" i="6" a="1"/>
  <c r="H6658" i="6" s="1"/>
  <c r="H6802" i="6" a="1"/>
  <c r="H6802" i="6" s="1"/>
  <c r="I6802" i="6" s="1"/>
  <c r="J6802" i="6" s="1"/>
  <c r="H6730" i="6" a="1"/>
  <c r="H6730" i="6" s="1"/>
  <c r="I6730" i="6" s="1"/>
  <c r="J6730" i="6" s="1"/>
  <c r="H6682" i="6" a="1"/>
  <c r="H6682" i="6" s="1"/>
  <c r="I6682" i="6" s="1"/>
  <c r="J6682" i="6" s="1"/>
  <c r="H6706" i="6" a="1"/>
  <c r="H6706" i="6" s="1"/>
  <c r="I6706" i="6" s="1"/>
  <c r="J6706" i="6" s="1"/>
  <c r="H6970" i="6" a="1"/>
  <c r="H6970" i="6" s="1"/>
  <c r="I6970" i="6" s="1"/>
  <c r="J6970" i="6" s="1"/>
  <c r="H7162" i="6" a="1"/>
  <c r="H7162" i="6" s="1"/>
  <c r="I7162" i="6" s="1"/>
  <c r="J7162" i="6" s="1"/>
  <c r="H7354" i="6" a="1"/>
  <c r="H7354" i="6" s="1"/>
  <c r="I7354" i="6" s="1"/>
  <c r="J7354" i="6" s="1"/>
  <c r="H6994" i="6" a="1"/>
  <c r="H6994" i="6" s="1"/>
  <c r="I6994" i="6" s="1"/>
  <c r="J6994" i="6" s="1"/>
  <c r="H7186" i="6" a="1"/>
  <c r="H7186" i="6" s="1"/>
  <c r="I7186" i="6" s="1"/>
  <c r="J7186" i="6" s="1"/>
  <c r="H7378" i="6" a="1"/>
  <c r="H7378" i="6" s="1"/>
  <c r="I7378" i="6" s="1"/>
  <c r="J7378" i="6" s="1"/>
  <c r="H7402" i="6" a="1"/>
  <c r="H7402" i="6" s="1"/>
  <c r="I7402" i="6" s="1"/>
  <c r="J7402" i="6" s="1"/>
  <c r="I7882" i="6"/>
  <c r="J7882" i="6" s="1"/>
  <c r="H7642" i="6" a="1"/>
  <c r="H7642" i="6" s="1"/>
  <c r="I7858" i="6"/>
  <c r="J7858" i="6" s="1"/>
  <c r="H7498" i="6" a="1"/>
  <c r="H7498" i="6" s="1"/>
  <c r="I7498" i="6" s="1"/>
  <c r="J7498" i="6" s="1"/>
  <c r="H8338" i="6" a="1"/>
  <c r="H8338" i="6" s="1"/>
  <c r="I8338" i="6" s="1"/>
  <c r="J8338" i="6" s="1"/>
  <c r="H8266" i="6" a="1"/>
  <c r="H8266" i="6" s="1"/>
  <c r="I8266" i="6" s="1"/>
  <c r="J8266" i="6" s="1"/>
  <c r="H8290" i="6" a="1"/>
  <c r="H8290" i="6" s="1"/>
  <c r="I8290" i="6" s="1"/>
  <c r="J8290" i="6" s="1"/>
  <c r="H561" i="6" a="1"/>
  <c r="H561" i="6" s="1"/>
  <c r="I561" i="6" s="1"/>
  <c r="J561" i="6" s="1"/>
  <c r="H753" i="6" a="1"/>
  <c r="H753" i="6" s="1"/>
  <c r="I753" i="6" s="1"/>
  <c r="J753" i="6" s="1"/>
  <c r="H1161" i="6" a="1"/>
  <c r="H1161" i="6" s="1"/>
  <c r="I1161" i="6" s="1"/>
  <c r="J1161" i="6" s="1"/>
  <c r="H1617" i="6" a="1"/>
  <c r="H1617" i="6" s="1"/>
  <c r="I1617" i="6" s="1"/>
  <c r="J1617" i="6" s="1"/>
  <c r="I3585" i="6"/>
  <c r="J3585" i="6" s="1"/>
  <c r="H2577" i="6" a="1"/>
  <c r="H2577" i="6" s="1"/>
  <c r="I2577" i="6" s="1"/>
  <c r="J2577" i="6" s="1"/>
  <c r="I3369" i="6"/>
  <c r="J3369" i="6" s="1"/>
  <c r="H4593" i="6" a="1"/>
  <c r="H4593" i="6" s="1"/>
  <c r="I4593" i="6" s="1"/>
  <c r="J4593" i="6" s="1"/>
  <c r="H4305" i="6" a="1"/>
  <c r="H4305" i="6" s="1"/>
  <c r="I4305" i="6" s="1"/>
  <c r="J4305" i="6" s="1"/>
  <c r="H4137" i="6" a="1"/>
  <c r="H4137" i="6" s="1"/>
  <c r="I4137" i="6" s="1"/>
  <c r="J4137" i="6" s="1"/>
  <c r="H4617" i="6" a="1"/>
  <c r="H4617" i="6" s="1"/>
  <c r="I4617" i="6" s="1"/>
  <c r="J4617" i="6" s="1"/>
  <c r="H5241" i="6" a="1"/>
  <c r="H5241" i="6" s="1"/>
  <c r="I5241" i="6" s="1"/>
  <c r="J5241" i="6" s="1"/>
  <c r="H4449" i="6" a="1"/>
  <c r="H4449" i="6" s="1"/>
  <c r="I4449" i="6" s="1"/>
  <c r="J4449" i="6" s="1"/>
  <c r="H5817" i="6" a="1"/>
  <c r="H5817" i="6" s="1"/>
  <c r="I5817" i="6" s="1"/>
  <c r="J5817" i="6" s="1"/>
  <c r="H5697" i="6" a="1"/>
  <c r="H5697" i="6" s="1"/>
  <c r="I5697" i="6" s="1"/>
  <c r="J5697" i="6" s="1"/>
  <c r="H5505" i="6" a="1"/>
  <c r="H5505" i="6" s="1"/>
  <c r="I5505" i="6" s="1"/>
  <c r="J5505" i="6" s="1"/>
  <c r="H5745" i="6" a="1"/>
  <c r="H5745" i="6" s="1"/>
  <c r="I5745" i="6" s="1"/>
  <c r="J5745" i="6" s="1"/>
  <c r="H6345" i="6" a="1"/>
  <c r="H6345" i="6" s="1"/>
  <c r="I6345" i="6" s="1"/>
  <c r="J6345" i="6" s="1"/>
  <c r="H6489" i="6" a="1"/>
  <c r="H6489" i="6" s="1"/>
  <c r="I6489" i="6" s="1"/>
  <c r="J6489" i="6" s="1"/>
  <c r="H6825" i="6" a="1"/>
  <c r="H6825" i="6" s="1"/>
  <c r="I6825" i="6" s="1"/>
  <c r="J6825" i="6" s="1"/>
  <c r="H6609" i="6" a="1"/>
  <c r="H6609" i="6" s="1"/>
  <c r="I6609" i="6" s="1"/>
  <c r="J6609" i="6" s="1"/>
  <c r="H6753" i="6" a="1"/>
  <c r="H6753" i="6" s="1"/>
  <c r="I6753" i="6" s="1"/>
  <c r="J6753" i="6" s="1"/>
  <c r="H7593" i="6" a="1"/>
  <c r="H7593" i="6" s="1"/>
  <c r="I7593" i="6" s="1"/>
  <c r="J7593" i="6" s="1"/>
  <c r="H6585" i="6" a="1"/>
  <c r="H6585" i="6" s="1"/>
  <c r="I6585" i="6" s="1"/>
  <c r="J6585" i="6" s="1"/>
  <c r="H7665" i="6" a="1"/>
  <c r="H7665" i="6" s="1"/>
  <c r="I7665" i="6" s="1"/>
  <c r="J7665" i="6" s="1"/>
  <c r="H7617" i="6" a="1"/>
  <c r="H7617" i="6" s="1"/>
  <c r="I7617" i="6" s="1"/>
  <c r="J7617" i="6" s="1"/>
  <c r="H7833" i="6" a="1"/>
  <c r="H7833" i="6" s="1"/>
  <c r="I7833" i="6" s="1"/>
  <c r="J7833" i="6" s="1"/>
  <c r="H7809" i="6" a="1"/>
  <c r="H7809" i="6" s="1"/>
  <c r="I7809" i="6" s="1"/>
  <c r="J7809" i="6" s="1"/>
  <c r="I658" i="6"/>
  <c r="J658" i="6" s="1"/>
  <c r="I1282" i="6"/>
  <c r="J1282" i="6" s="1"/>
  <c r="H130" i="6" a="1"/>
  <c r="H130" i="6" s="1"/>
  <c r="I130" i="6" s="1"/>
  <c r="J130" i="6" s="1"/>
  <c r="H322" i="6" a="1"/>
  <c r="H322" i="6" s="1"/>
  <c r="I322" i="6" s="1"/>
  <c r="J322" i="6" s="1"/>
  <c r="H754" i="6" a="1"/>
  <c r="H754" i="6" s="1"/>
  <c r="I466" i="6"/>
  <c r="J466" i="6" s="1"/>
  <c r="I682" i="6"/>
  <c r="J682" i="6" s="1"/>
  <c r="H970" i="6" a="1"/>
  <c r="H970" i="6" s="1"/>
  <c r="I1258" i="6"/>
  <c r="J1258" i="6" s="1"/>
  <c r="H394" i="6" a="1"/>
  <c r="H394" i="6" s="1"/>
  <c r="I394" i="6" s="1"/>
  <c r="J394" i="6" s="1"/>
  <c r="H586" i="6" a="1"/>
  <c r="H586" i="6" s="1"/>
  <c r="I586" i="6" s="1"/>
  <c r="J586" i="6" s="1"/>
  <c r="H994" i="6" a="1"/>
  <c r="H994" i="6" s="1"/>
  <c r="I994" i="6" s="1"/>
  <c r="J994" i="6" s="1"/>
  <c r="H1714" i="6" a="1"/>
  <c r="H1714" i="6" s="1"/>
  <c r="I1714" i="6" s="1"/>
  <c r="J1714" i="6" s="1"/>
  <c r="H2410" i="6" a="1"/>
  <c r="H2410" i="6" s="1"/>
  <c r="I2410" i="6" s="1"/>
  <c r="J2410" i="6" s="1"/>
  <c r="I2698" i="6"/>
  <c r="J2698" i="6" s="1"/>
  <c r="H1546" i="6" a="1"/>
  <c r="H1546" i="6" s="1"/>
  <c r="I1546" i="6" s="1"/>
  <c r="J1546" i="6" s="1"/>
  <c r="H1834" i="6" a="1"/>
  <c r="H1834" i="6" s="1"/>
  <c r="I1834" i="6" s="1"/>
  <c r="J1834" i="6" s="1"/>
  <c r="I2074" i="6"/>
  <c r="J2074" i="6" s="1"/>
  <c r="I2266" i="6"/>
  <c r="J2266" i="6" s="1"/>
  <c r="H2434" i="6" a="1"/>
  <c r="H2434" i="6" s="1"/>
  <c r="I2434" i="6" s="1"/>
  <c r="J2434" i="6" s="1"/>
  <c r="I1642" i="6"/>
  <c r="J1642" i="6" s="1"/>
  <c r="I2098" i="6"/>
  <c r="J2098" i="6" s="1"/>
  <c r="H2362" i="6" a="1"/>
  <c r="H2362" i="6" s="1"/>
  <c r="I2362" i="6" s="1"/>
  <c r="J2362" i="6" s="1"/>
  <c r="H1786" i="6" a="1"/>
  <c r="H1786" i="6" s="1"/>
  <c r="I1786" i="6" s="1"/>
  <c r="J1786" i="6" s="1"/>
  <c r="H2482" i="6" a="1"/>
  <c r="H2482" i="6" s="1"/>
  <c r="I2482" i="6" s="1"/>
  <c r="J2482" i="6" s="1"/>
  <c r="H2962" i="6" a="1"/>
  <c r="H2962" i="6" s="1"/>
  <c r="I2962" i="6" s="1"/>
  <c r="J2962" i="6" s="1"/>
  <c r="I3706" i="6"/>
  <c r="J3706" i="6" s="1"/>
  <c r="H2938" i="6" a="1"/>
  <c r="H2938" i="6" s="1"/>
  <c r="H3370" i="6" a="1"/>
  <c r="H3370" i="6" s="1"/>
  <c r="I3370" i="6" s="1"/>
  <c r="J3370" i="6" s="1"/>
  <c r="I3634" i="6"/>
  <c r="J3634" i="6" s="1"/>
  <c r="I4066" i="6"/>
  <c r="J4066" i="6" s="1"/>
  <c r="I3034" i="6"/>
  <c r="J3034" i="6" s="1"/>
  <c r="H3274" i="6" a="1"/>
  <c r="H3274" i="6" s="1"/>
  <c r="I3274" i="6" s="1"/>
  <c r="J3274" i="6" s="1"/>
  <c r="I3658" i="6"/>
  <c r="J3658" i="6" s="1"/>
  <c r="I2794" i="6"/>
  <c r="J2794" i="6" s="1"/>
  <c r="I3442" i="6"/>
  <c r="J3442" i="6" s="1"/>
  <c r="I3778" i="6"/>
  <c r="J3778" i="6" s="1"/>
  <c r="I4042" i="6"/>
  <c r="J4042" i="6" s="1"/>
  <c r="I4474" i="6"/>
  <c r="J4474" i="6" s="1"/>
  <c r="I4882" i="6"/>
  <c r="J4882" i="6" s="1"/>
  <c r="I3874" i="6"/>
  <c r="J3874" i="6" s="1"/>
  <c r="I4234" i="6"/>
  <c r="J4234" i="6" s="1"/>
  <c r="I4786" i="6"/>
  <c r="J4786" i="6" s="1"/>
  <c r="I5194" i="6"/>
  <c r="J5194" i="6" s="1"/>
  <c r="I4378" i="6"/>
  <c r="J4378" i="6" s="1"/>
  <c r="I4858" i="6"/>
  <c r="J4858" i="6" s="1"/>
  <c r="I4978" i="6"/>
  <c r="J4978" i="6" s="1"/>
  <c r="H5338" i="6" a="1"/>
  <c r="H5338" i="6" s="1"/>
  <c r="I5338" i="6" s="1"/>
  <c r="J5338" i="6" s="1"/>
  <c r="H5650" i="6" a="1"/>
  <c r="H5650" i="6" s="1"/>
  <c r="I5650" i="6" s="1"/>
  <c r="J5650" i="6" s="1"/>
  <c r="H5938" i="6" a="1"/>
  <c r="H5938" i="6" s="1"/>
  <c r="I5938" i="6" s="1"/>
  <c r="J5938" i="6" s="1"/>
  <c r="H5890" i="6" a="1"/>
  <c r="H5890" i="6" s="1"/>
  <c r="I5890" i="6" s="1"/>
  <c r="J5890" i="6" s="1"/>
  <c r="H5458" i="6" a="1"/>
  <c r="H5458" i="6" s="1"/>
  <c r="H5746" i="6" a="1"/>
  <c r="H5746" i="6" s="1"/>
  <c r="H5626" i="6" a="1"/>
  <c r="H5626" i="6" s="1"/>
  <c r="H5842" i="6" a="1"/>
  <c r="H5842" i="6" s="1"/>
  <c r="I5842" i="6" s="1"/>
  <c r="J5842" i="6" s="1"/>
  <c r="H6154" i="6" a="1"/>
  <c r="H6154" i="6" s="1"/>
  <c r="I6154" i="6" s="1"/>
  <c r="J6154" i="6" s="1"/>
  <c r="H6106" i="6" a="1"/>
  <c r="H6106" i="6" s="1"/>
  <c r="I6106" i="6" s="1"/>
  <c r="J6106" i="6" s="1"/>
  <c r="H6322" i="6" a="1"/>
  <c r="H6322" i="6" s="1"/>
  <c r="I6322" i="6" s="1"/>
  <c r="J6322" i="6" s="1"/>
  <c r="H6346" i="6" a="1"/>
  <c r="H6346" i="6" s="1"/>
  <c r="H6394" i="6" a="1"/>
  <c r="H6394" i="6" s="1"/>
  <c r="I6394" i="6" s="1"/>
  <c r="J6394" i="6" s="1"/>
  <c r="I6514" i="6"/>
  <c r="J6514" i="6" s="1"/>
  <c r="H6778" i="6" a="1"/>
  <c r="H6778" i="6" s="1"/>
  <c r="I6778" i="6" s="1"/>
  <c r="J6778" i="6" s="1"/>
  <c r="H6946" i="6" a="1"/>
  <c r="H6946" i="6" s="1"/>
  <c r="H7018" i="6" a="1"/>
  <c r="H7018" i="6" s="1"/>
  <c r="I7018" i="6" s="1"/>
  <c r="J7018" i="6" s="1"/>
  <c r="H7210" i="6" a="1"/>
  <c r="H7210" i="6" s="1"/>
  <c r="I7210" i="6" s="1"/>
  <c r="J7210" i="6" s="1"/>
  <c r="H7474" i="6" a="1"/>
  <c r="H7474" i="6" s="1"/>
  <c r="I7474" i="6" s="1"/>
  <c r="J7474" i="6" s="1"/>
  <c r="H7042" i="6" a="1"/>
  <c r="H7042" i="6" s="1"/>
  <c r="I7042" i="6" s="1"/>
  <c r="J7042" i="6" s="1"/>
  <c r="H7234" i="6" a="1"/>
  <c r="H7234" i="6" s="1"/>
  <c r="I7234" i="6" s="1"/>
  <c r="J7234" i="6" s="1"/>
  <c r="I7954" i="6"/>
  <c r="J7954" i="6" s="1"/>
  <c r="H7618" i="6" a="1"/>
  <c r="H7618" i="6" s="1"/>
  <c r="H8170" i="6" a="1"/>
  <c r="H8170" i="6" s="1"/>
  <c r="I8170" i="6" s="1"/>
  <c r="J8170" i="6" s="1"/>
  <c r="H7522" i="6" a="1"/>
  <c r="H7522" i="6" s="1"/>
  <c r="I7522" i="6" s="1"/>
  <c r="J7522" i="6" s="1"/>
  <c r="H8002" i="6" a="1"/>
  <c r="H8002" i="6" s="1"/>
  <c r="I8002" i="6" s="1"/>
  <c r="J8002" i="6" s="1"/>
  <c r="H8362" i="6" a="1"/>
  <c r="H8362" i="6" s="1"/>
  <c r="I8362" i="6" s="1"/>
  <c r="J8362" i="6" s="1"/>
  <c r="H8050" i="6" a="1"/>
  <c r="H8050" i="6" s="1"/>
  <c r="I8050" i="6" s="1"/>
  <c r="J8050" i="6" s="1"/>
  <c r="H8386" i="6" a="1"/>
  <c r="H8386" i="6" s="1"/>
  <c r="I8386" i="6" s="1"/>
  <c r="J8386" i="6" s="1"/>
  <c r="H8026" i="6" a="1"/>
  <c r="H8026" i="6" s="1"/>
  <c r="I8026" i="6" s="1"/>
  <c r="J8026" i="6" s="1"/>
  <c r="H8410" i="6" a="1"/>
  <c r="H8410" i="6" s="1"/>
  <c r="I8410" i="6" s="1"/>
  <c r="J8410" i="6" s="1"/>
  <c r="B14" i="5"/>
  <c r="C13" i="5" s="1"/>
  <c r="B12" i="6"/>
  <c r="H12" i="6" s="1"/>
  <c r="B60" i="6"/>
  <c r="H58" i="6" a="1"/>
  <c r="H58" i="6" s="1"/>
  <c r="G57" i="6"/>
  <c r="I8" i="5"/>
  <c r="C56" i="6"/>
  <c r="G9" i="6"/>
  <c r="M12" i="5"/>
  <c r="H57" i="6" a="1"/>
  <c r="H57" i="6" s="1"/>
  <c r="I57" i="6" s="1"/>
  <c r="J57" i="6" s="1"/>
  <c r="B36" i="6"/>
  <c r="H36" i="6" s="1" a="1"/>
  <c r="H36" i="6" s="1"/>
  <c r="E12" i="5"/>
  <c r="C11" i="5"/>
  <c r="D11" i="5" s="1"/>
  <c r="N10" i="5"/>
  <c r="O11" i="5" s="1"/>
  <c r="I7" i="6"/>
  <c r="J7" i="6" s="1"/>
  <c r="I6" i="6"/>
  <c r="J6" i="6" s="1"/>
  <c r="F9" i="5"/>
  <c r="I34" i="6"/>
  <c r="J34" i="6" s="1"/>
  <c r="H34" i="5"/>
  <c r="I34" i="5" s="1"/>
  <c r="F34" i="5"/>
  <c r="F10" i="5"/>
  <c r="E35" i="5"/>
  <c r="G35" i="5"/>
  <c r="M35" i="5"/>
  <c r="N35" i="5" s="1"/>
  <c r="O36" i="5" s="1"/>
  <c r="C32" i="6"/>
  <c r="D31" i="6" s="1"/>
  <c r="D30" i="6" s="1"/>
  <c r="E30" i="6" s="1" a="1"/>
  <c r="E30" i="6" s="1"/>
  <c r="C8" i="6"/>
  <c r="D7" i="6" s="1"/>
  <c r="D6" i="6" s="1"/>
  <c r="D5" i="6" s="1"/>
  <c r="G36" i="5"/>
  <c r="M36" i="5"/>
  <c r="E36" i="5"/>
  <c r="H10" i="5"/>
  <c r="E38" i="5"/>
  <c r="M38" i="5"/>
  <c r="G38" i="5"/>
  <c r="I106" i="6" l="1"/>
  <c r="J106" i="6" s="1"/>
  <c r="I7930" i="6"/>
  <c r="J7930" i="6" s="1"/>
  <c r="I4546" i="6"/>
  <c r="J4546" i="6" s="1"/>
  <c r="I5122" i="6"/>
  <c r="J5122" i="6" s="1"/>
  <c r="I970" i="6"/>
  <c r="J970" i="6" s="1"/>
  <c r="I2602" i="6"/>
  <c r="J2602" i="6" s="1"/>
  <c r="I634" i="6"/>
  <c r="J634" i="6" s="1"/>
  <c r="I4402" i="6"/>
  <c r="J4402" i="6" s="1"/>
  <c r="I2554" i="6"/>
  <c r="J2554" i="6" s="1"/>
  <c r="I2146" i="6"/>
  <c r="J2146" i="6" s="1"/>
  <c r="I1186" i="6"/>
  <c r="J1186" i="6" s="1"/>
  <c r="I4354" i="6"/>
  <c r="J4354" i="6" s="1"/>
  <c r="I2722" i="6"/>
  <c r="J2722" i="6" s="1"/>
  <c r="I7762" i="6"/>
  <c r="J7762" i="6" s="1"/>
  <c r="I7738" i="6"/>
  <c r="J7738" i="6" s="1"/>
  <c r="I5722" i="6"/>
  <c r="J5722" i="6" s="1"/>
  <c r="I5218" i="6"/>
  <c r="J5218" i="6" s="1"/>
  <c r="I1234" i="6"/>
  <c r="J1234" i="6" s="1"/>
  <c r="I5602" i="6"/>
  <c r="J5602" i="6" s="1"/>
  <c r="I514" i="6"/>
  <c r="J514" i="6" s="1"/>
  <c r="I4258" i="6"/>
  <c r="J4258" i="6" s="1"/>
  <c r="I5458" i="6"/>
  <c r="J5458" i="6" s="1"/>
  <c r="I1426" i="6"/>
  <c r="J1426" i="6" s="1"/>
  <c r="D8165" i="6"/>
  <c r="I610" i="6"/>
  <c r="J610" i="6" s="1"/>
  <c r="I2530" i="6"/>
  <c r="J2530" i="6" s="1"/>
  <c r="I7690" i="6"/>
  <c r="J7690" i="6" s="1"/>
  <c r="D2117" i="6"/>
  <c r="D3197" i="6"/>
  <c r="E3197" i="6" s="1" a="1"/>
  <c r="E3197" i="6" s="1"/>
  <c r="F3197" i="6" s="1"/>
  <c r="D7133" i="6"/>
  <c r="E7133" i="6" s="1" a="1"/>
  <c r="E7133" i="6" s="1"/>
  <c r="F7133" i="6" s="1"/>
  <c r="D6821" i="6"/>
  <c r="D6749" i="6"/>
  <c r="E6749" i="6" s="1" a="1"/>
  <c r="E6749" i="6" s="1"/>
  <c r="F6749" i="6" s="1"/>
  <c r="D5573" i="6"/>
  <c r="E5573" i="6" s="1" a="1"/>
  <c r="E5573" i="6" s="1"/>
  <c r="F5573" i="6" s="1"/>
  <c r="D2597" i="6"/>
  <c r="E2597" i="6" s="1" a="1"/>
  <c r="E2597" i="6" s="1"/>
  <c r="F2597" i="6" s="1"/>
  <c r="D605" i="6"/>
  <c r="E605" i="6" s="1" a="1"/>
  <c r="E605" i="6" s="1"/>
  <c r="F605" i="6" s="1"/>
  <c r="D6197" i="6"/>
  <c r="E6197" i="6" s="1" a="1"/>
  <c r="E6197" i="6" s="1"/>
  <c r="F6197" i="6" s="1"/>
  <c r="D533" i="6"/>
  <c r="E533" i="6" s="1" a="1"/>
  <c r="E533" i="6" s="1"/>
  <c r="F533" i="6" s="1"/>
  <c r="D6797" i="6"/>
  <c r="E6797" i="6" s="1" a="1"/>
  <c r="E6797" i="6" s="1"/>
  <c r="F6797" i="6" s="1"/>
  <c r="D2741" i="6"/>
  <c r="E2741" i="6" s="1" a="1"/>
  <c r="E2741" i="6" s="1"/>
  <c r="F2741" i="6" s="1"/>
  <c r="D4877" i="6"/>
  <c r="D3125" i="6"/>
  <c r="E3125" i="6" s="1" a="1"/>
  <c r="E3125" i="6" s="1"/>
  <c r="F3125" i="6" s="1"/>
  <c r="D4781" i="6"/>
  <c r="E4781" i="6" s="1" a="1"/>
  <c r="E4781" i="6" s="1"/>
  <c r="F4781" i="6" s="1"/>
  <c r="D293" i="6"/>
  <c r="D3461" i="6"/>
  <c r="E3461" i="6" s="1" a="1"/>
  <c r="E3461" i="6" s="1"/>
  <c r="F3461" i="6" s="1"/>
  <c r="D5477" i="6"/>
  <c r="E5477" i="6" s="1" a="1"/>
  <c r="E5477" i="6" s="1"/>
  <c r="F5477" i="6" s="1"/>
  <c r="D1781" i="6"/>
  <c r="E1781" i="6" s="1" a="1"/>
  <c r="E1781" i="6" s="1"/>
  <c r="F1781" i="6" s="1"/>
  <c r="D7685" i="6"/>
  <c r="D6245" i="6"/>
  <c r="E6245" i="6" s="1" a="1"/>
  <c r="E6245" i="6" s="1"/>
  <c r="F6245" i="6" s="1"/>
  <c r="D2357" i="6"/>
  <c r="E2357" i="6" s="1" a="1"/>
  <c r="E2357" i="6" s="1"/>
  <c r="F2357" i="6" s="1"/>
  <c r="D1061" i="6"/>
  <c r="D5813" i="6"/>
  <c r="D2261" i="6"/>
  <c r="E2261" i="6" s="1" a="1"/>
  <c r="E2261" i="6" s="1"/>
  <c r="F2261" i="6" s="1"/>
  <c r="D77" i="6"/>
  <c r="D6221" i="6"/>
  <c r="E6221" i="6" s="1" a="1"/>
  <c r="E6221" i="6" s="1"/>
  <c r="F6221" i="6" s="1"/>
  <c r="D3053" i="6"/>
  <c r="E3053" i="6" s="1" a="1"/>
  <c r="E3053" i="6" s="1"/>
  <c r="F3053" i="6" s="1"/>
  <c r="D4997" i="6"/>
  <c r="D8117" i="6"/>
  <c r="E8117" i="6" s="1" a="1"/>
  <c r="E8117" i="6" s="1"/>
  <c r="F8117" i="6" s="1"/>
  <c r="D6701" i="6"/>
  <c r="E6701" i="6" s="1" a="1"/>
  <c r="E6701" i="6" s="1"/>
  <c r="F6701" i="6" s="1"/>
  <c r="D5501" i="6"/>
  <c r="E5501" i="6" s="1" a="1"/>
  <c r="E5501" i="6" s="1"/>
  <c r="F5501" i="6" s="1"/>
  <c r="D7445" i="6"/>
  <c r="D1901" i="6"/>
  <c r="E1901" i="6" s="1" a="1"/>
  <c r="E1901" i="6" s="1"/>
  <c r="F1901" i="6" s="1"/>
  <c r="D893" i="6"/>
  <c r="D7109" i="6"/>
  <c r="D7229" i="6"/>
  <c r="E7229" i="6" s="1" a="1"/>
  <c r="E7229" i="6" s="1"/>
  <c r="F7229" i="6" s="1"/>
  <c r="D7349" i="6"/>
  <c r="E7349" i="6" s="1" a="1"/>
  <c r="E7349" i="6" s="1"/>
  <c r="F7349" i="6" s="1"/>
  <c r="D1973" i="6"/>
  <c r="E1973" i="6" s="1" a="1"/>
  <c r="E1973" i="6" s="1"/>
  <c r="F1973" i="6" s="1"/>
  <c r="D5525" i="6"/>
  <c r="E5525" i="6" s="1" a="1"/>
  <c r="E5525" i="6" s="1"/>
  <c r="F5525" i="6" s="1"/>
  <c r="D845" i="6"/>
  <c r="D7925" i="6"/>
  <c r="D965" i="6"/>
  <c r="E965" i="6" s="1" a="1"/>
  <c r="E965" i="6" s="1"/>
  <c r="F965" i="6" s="1"/>
  <c r="D5045" i="6"/>
  <c r="E5045" i="6" s="1" a="1"/>
  <c r="E5045" i="6" s="1"/>
  <c r="F5045" i="6" s="1"/>
  <c r="D3149" i="6"/>
  <c r="E3149" i="6" s="1" a="1"/>
  <c r="E3149" i="6" s="1"/>
  <c r="F3149" i="6" s="1"/>
  <c r="D629" i="6"/>
  <c r="D5933" i="6"/>
  <c r="D2021" i="6"/>
  <c r="E2021" i="6" s="1" a="1"/>
  <c r="E2021" i="6" s="1"/>
  <c r="F2021" i="6" s="1"/>
  <c r="D6317" i="6"/>
  <c r="D6509" i="6"/>
  <c r="E6509" i="6" s="1" a="1"/>
  <c r="E6509" i="6" s="1"/>
  <c r="F6509" i="6" s="1"/>
  <c r="D1493" i="6"/>
  <c r="E1493" i="6" s="1" a="1"/>
  <c r="E1493" i="6" s="1"/>
  <c r="F1493" i="6" s="1"/>
  <c r="D1277" i="6"/>
  <c r="F6246" i="6"/>
  <c r="D6845" i="6"/>
  <c r="E6845" i="6" s="1" a="1"/>
  <c r="E6845" i="6" s="1"/>
  <c r="F6845" i="6" s="1"/>
  <c r="D5909" i="6"/>
  <c r="D317" i="6"/>
  <c r="D6125" i="6"/>
  <c r="D1733" i="6"/>
  <c r="D7061" i="6"/>
  <c r="E7061" i="6" s="1" a="1"/>
  <c r="E7061" i="6" s="1"/>
  <c r="F7061" i="6" s="1"/>
  <c r="D221" i="6"/>
  <c r="D2405" i="6"/>
  <c r="D2501" i="6"/>
  <c r="D485" i="6"/>
  <c r="D6149" i="6"/>
  <c r="D3317" i="6"/>
  <c r="D2045" i="6"/>
  <c r="E2045" i="6" s="1" a="1"/>
  <c r="E2045" i="6" s="1"/>
  <c r="F2045" i="6" s="1"/>
  <c r="D821" i="6"/>
  <c r="E821" i="6" s="1" a="1"/>
  <c r="E821" i="6" s="1"/>
  <c r="F821" i="6" s="1"/>
  <c r="D1805" i="6"/>
  <c r="D8285" i="6"/>
  <c r="D6677" i="6"/>
  <c r="E6677" i="6" s="1" a="1"/>
  <c r="E6677" i="6" s="1"/>
  <c r="F6677" i="6" s="1"/>
  <c r="D2237" i="6"/>
  <c r="E2237" i="6" s="1" a="1"/>
  <c r="E2237" i="6" s="1"/>
  <c r="F2237" i="6" s="1"/>
  <c r="D7517" i="6"/>
  <c r="D5861" i="6"/>
  <c r="E5861" i="6" s="1" a="1"/>
  <c r="E5861" i="6" s="1"/>
  <c r="F5861" i="6" s="1"/>
  <c r="D2453" i="6"/>
  <c r="D7733" i="6"/>
  <c r="E7733" i="6" s="1" a="1"/>
  <c r="E7733" i="6" s="1"/>
  <c r="F7733" i="6" s="1"/>
  <c r="D2381" i="6"/>
  <c r="E2381" i="6" s="1" a="1"/>
  <c r="E2381" i="6" s="1"/>
  <c r="F2381" i="6" s="1"/>
  <c r="D6413" i="6"/>
  <c r="E6413" i="6" s="1" a="1"/>
  <c r="E6413" i="6" s="1"/>
  <c r="F6413" i="6" s="1"/>
  <c r="D5981" i="6"/>
  <c r="D7877" i="6"/>
  <c r="E7877" i="6" s="1" a="1"/>
  <c r="E7877" i="6" s="1"/>
  <c r="F7877" i="6" s="1"/>
  <c r="D3341" i="6"/>
  <c r="D7277" i="6"/>
  <c r="E7277" i="6" s="1" a="1"/>
  <c r="E7277" i="6" s="1"/>
  <c r="F7277" i="6" s="1"/>
  <c r="D6725" i="6"/>
  <c r="E6725" i="6" s="1" a="1"/>
  <c r="E6725" i="6" s="1"/>
  <c r="F6725" i="6" s="1"/>
  <c r="D4901" i="6"/>
  <c r="E4901" i="6" s="1" a="1"/>
  <c r="E4901" i="6" s="1"/>
  <c r="F4901" i="6" s="1"/>
  <c r="D749" i="6"/>
  <c r="E749" i="6" s="1" a="1"/>
  <c r="E749" i="6" s="1"/>
  <c r="F749" i="6" s="1"/>
  <c r="D6629" i="6"/>
  <c r="D1589" i="6"/>
  <c r="E1589" i="6" s="1" a="1"/>
  <c r="E1589" i="6" s="1"/>
  <c r="F1589" i="6" s="1"/>
  <c r="D6917" i="6"/>
  <c r="E6917" i="6" s="1" a="1"/>
  <c r="E6917" i="6" s="1"/>
  <c r="F6917" i="6" s="1"/>
  <c r="D7493" i="6"/>
  <c r="E7493" i="6" s="1" a="1"/>
  <c r="E7493" i="6" s="1"/>
  <c r="F7493" i="6" s="1"/>
  <c r="D2909" i="6"/>
  <c r="E2909" i="6" s="1" a="1"/>
  <c r="E2909" i="6" s="1"/>
  <c r="F2909" i="6" s="1"/>
  <c r="D29" i="6"/>
  <c r="D1469" i="6"/>
  <c r="AA13" i="2"/>
  <c r="AA14" i="2" s="1"/>
  <c r="AA15" i="2" s="1"/>
  <c r="AA16" i="2" s="1"/>
  <c r="I2770" i="6"/>
  <c r="J2770" i="6" s="1"/>
  <c r="I4690" i="6"/>
  <c r="J4690" i="6" s="1"/>
  <c r="I2506" i="6"/>
  <c r="J2506" i="6" s="1"/>
  <c r="I1138" i="6"/>
  <c r="J1138" i="6" s="1"/>
  <c r="I7642" i="6"/>
  <c r="J7642" i="6" s="1"/>
  <c r="I1114" i="6"/>
  <c r="J1114" i="6" s="1"/>
  <c r="I4498" i="6"/>
  <c r="J4498" i="6" s="1"/>
  <c r="I5170" i="6"/>
  <c r="J5170" i="6" s="1"/>
  <c r="I5794" i="6"/>
  <c r="J5794" i="6" s="1"/>
  <c r="I5554" i="6"/>
  <c r="J5554" i="6" s="1"/>
  <c r="I7714" i="6"/>
  <c r="J7714" i="6" s="1"/>
  <c r="I82" i="6"/>
  <c r="J82" i="6" s="1"/>
  <c r="I2914" i="6"/>
  <c r="J2914" i="6" s="1"/>
  <c r="I4666" i="6"/>
  <c r="J4666" i="6" s="1"/>
  <c r="I5626" i="6"/>
  <c r="J5626" i="6" s="1"/>
  <c r="I7978" i="6"/>
  <c r="J7978" i="6" s="1"/>
  <c r="D2935" i="6"/>
  <c r="D2934" i="6" s="1"/>
  <c r="D6055" i="6"/>
  <c r="D6054" i="6" s="1"/>
  <c r="D6053" i="6" s="1"/>
  <c r="E6053" i="6" s="1" a="1"/>
  <c r="E6053" i="6" s="1"/>
  <c r="F6053" i="6" s="1"/>
  <c r="D1831" i="6"/>
  <c r="D1830" i="6" s="1"/>
  <c r="D1829" i="6" s="1"/>
  <c r="E1829" i="6" s="1" a="1"/>
  <c r="E1829" i="6" s="1"/>
  <c r="F1829" i="6" s="1"/>
  <c r="D8191" i="6"/>
  <c r="D8190" i="6" s="1"/>
  <c r="D703" i="6"/>
  <c r="D702" i="6" s="1"/>
  <c r="D701" i="6" s="1"/>
  <c r="E701" i="6" s="1" a="1"/>
  <c r="E701" i="6" s="1"/>
  <c r="F701" i="6" s="1"/>
  <c r="D1567" i="6"/>
  <c r="D1566" i="6" s="1"/>
  <c r="D1879" i="6"/>
  <c r="D1878" i="6" s="1"/>
  <c r="D6367" i="6"/>
  <c r="D6366" i="6" s="1"/>
  <c r="D1015" i="6"/>
  <c r="D1014" i="6" s="1"/>
  <c r="D7375" i="6"/>
  <c r="D7374" i="6" s="1"/>
  <c r="D5215" i="6"/>
  <c r="D5214" i="6" s="1"/>
  <c r="D5213" i="6" s="1"/>
  <c r="E5213" i="6" s="1" a="1"/>
  <c r="E5213" i="6" s="1"/>
  <c r="F5213" i="6" s="1"/>
  <c r="D3895" i="6"/>
  <c r="D3894" i="6" s="1"/>
  <c r="D3893" i="6" s="1"/>
  <c r="E3893" i="6" s="1" a="1"/>
  <c r="E3893" i="6" s="1"/>
  <c r="F3893" i="6" s="1"/>
  <c r="D7663" i="6"/>
  <c r="D6295" i="6"/>
  <c r="D6294" i="6" s="1"/>
  <c r="D4639" i="6"/>
  <c r="D3271" i="6"/>
  <c r="D5311" i="6"/>
  <c r="D5310" i="6" s="1"/>
  <c r="D5309" i="6" s="1"/>
  <c r="D7591" i="6"/>
  <c r="D7590" i="6" s="1"/>
  <c r="D7589" i="6" s="1"/>
  <c r="E7589" i="6" s="1" a="1"/>
  <c r="E7589" i="6" s="1"/>
  <c r="F7589" i="6" s="1"/>
  <c r="D3103" i="6"/>
  <c r="D3102" i="6" s="1"/>
  <c r="D6655" i="6"/>
  <c r="D6654" i="6" s="1"/>
  <c r="D2191" i="6"/>
  <c r="D2190" i="6" s="1"/>
  <c r="D6103" i="6"/>
  <c r="D6102" i="6" s="1"/>
  <c r="D5431" i="6"/>
  <c r="D5430" i="6" s="1"/>
  <c r="D103" i="6"/>
  <c r="D102" i="6" s="1"/>
  <c r="D101" i="6" s="1"/>
  <c r="E101" i="6" s="1" a="1"/>
  <c r="E101" i="6" s="1"/>
  <c r="F101" i="6" s="1"/>
  <c r="D5959" i="6"/>
  <c r="D5958" i="6" s="1"/>
  <c r="D5957" i="6" s="1"/>
  <c r="E5957" i="6" s="1" a="1"/>
  <c r="E5957" i="6" s="1"/>
  <c r="F5957" i="6" s="1"/>
  <c r="D7543" i="6"/>
  <c r="D7542" i="6" s="1"/>
  <c r="D5383" i="6"/>
  <c r="D5382" i="6" s="1"/>
  <c r="D1399" i="6"/>
  <c r="D1398" i="6" s="1"/>
  <c r="D6991" i="6"/>
  <c r="D6990" i="6" s="1"/>
  <c r="D4543" i="6"/>
  <c r="D4542" i="6" s="1"/>
  <c r="D4541" i="6" s="1"/>
  <c r="E4541" i="6" s="1" a="1"/>
  <c r="E4541" i="6" s="1"/>
  <c r="F4541" i="6" s="1"/>
  <c r="D7327" i="6"/>
  <c r="D7326" i="6" s="1"/>
  <c r="D5119" i="6"/>
  <c r="D5118" i="6" s="1"/>
  <c r="D4447" i="6"/>
  <c r="D4446" i="6" s="1"/>
  <c r="D4063" i="6"/>
  <c r="D4062" i="6" s="1"/>
  <c r="D4061" i="6" s="1"/>
  <c r="E4061" i="6" s="1" a="1"/>
  <c r="E4061" i="6" s="1"/>
  <c r="F4061" i="6" s="1"/>
  <c r="D799" i="6"/>
  <c r="D798" i="6" s="1"/>
  <c r="D797" i="6" s="1"/>
  <c r="E797" i="6" s="1" a="1"/>
  <c r="E797" i="6" s="1"/>
  <c r="F797" i="6" s="1"/>
  <c r="D727" i="6"/>
  <c r="D726" i="6" s="1"/>
  <c r="D725" i="6" s="1"/>
  <c r="E725" i="6" s="1" a="1"/>
  <c r="E725" i="6" s="1"/>
  <c r="F725" i="6" s="1"/>
  <c r="D7399" i="6"/>
  <c r="D7398" i="6" s="1"/>
  <c r="D991" i="6"/>
  <c r="D990" i="6" s="1"/>
  <c r="D4663" i="6"/>
  <c r="D4662" i="6" s="1"/>
  <c r="D4661" i="6" s="1"/>
  <c r="E4661" i="6" s="1" a="1"/>
  <c r="E4661" i="6" s="1"/>
  <c r="F4661" i="6" s="1"/>
  <c r="D415" i="6"/>
  <c r="D414" i="6" s="1"/>
  <c r="D5335" i="6"/>
  <c r="D2719" i="6"/>
  <c r="D2718" i="6" s="1"/>
  <c r="D2717" i="6" s="1"/>
  <c r="E2717" i="6" s="1" a="1"/>
  <c r="E2717" i="6" s="1"/>
  <c r="F2717" i="6" s="1"/>
  <c r="D511" i="6"/>
  <c r="D3967" i="6"/>
  <c r="D3966" i="6" s="1"/>
  <c r="D3965" i="6" s="1"/>
  <c r="E3965" i="6" s="1" a="1"/>
  <c r="E3965" i="6" s="1"/>
  <c r="F3965" i="6" s="1"/>
  <c r="D2887" i="6"/>
  <c r="D2886" i="6" s="1"/>
  <c r="D2885" i="6" s="1"/>
  <c r="E2885" i="6" s="1" a="1"/>
  <c r="E2885" i="6" s="1"/>
  <c r="F2885" i="6" s="1"/>
  <c r="D1231" i="6"/>
  <c r="D1230" i="6" s="1"/>
  <c r="D1229" i="6" s="1"/>
  <c r="E1229" i="6" s="1" a="1"/>
  <c r="E1229" i="6" s="1"/>
  <c r="F1229" i="6" s="1"/>
  <c r="D3847" i="6"/>
  <c r="D3846" i="6" s="1"/>
  <c r="D3845" i="6" s="1"/>
  <c r="E3845" i="6" s="1" a="1"/>
  <c r="E3845" i="6" s="1"/>
  <c r="F3845" i="6" s="1"/>
  <c r="D6895" i="6"/>
  <c r="D6894" i="6" s="1"/>
  <c r="D6007" i="6"/>
  <c r="D6006" i="6" s="1"/>
  <c r="D4495" i="6"/>
  <c r="D2143" i="6"/>
  <c r="D2142" i="6" s="1"/>
  <c r="D175" i="6"/>
  <c r="D174" i="6" s="1"/>
  <c r="D7567" i="6"/>
  <c r="D7566" i="6" s="1"/>
  <c r="D4591" i="6"/>
  <c r="D4590" i="6" s="1"/>
  <c r="D4589" i="6" s="1"/>
  <c r="E4589" i="6" s="1" a="1"/>
  <c r="E4589" i="6" s="1"/>
  <c r="F4589" i="6" s="1"/>
  <c r="D3247" i="6"/>
  <c r="D3246" i="6" s="1"/>
  <c r="D55" i="6"/>
  <c r="D54" i="6" s="1"/>
  <c r="D53" i="6" s="1"/>
  <c r="D127" i="6"/>
  <c r="D126" i="6" s="1"/>
  <c r="D6559" i="6"/>
  <c r="D6558" i="6" s="1"/>
  <c r="D5455" i="6"/>
  <c r="D5454" i="6" s="1"/>
  <c r="D5453" i="6" s="1"/>
  <c r="E5453" i="6" s="1" a="1"/>
  <c r="E5453" i="6" s="1"/>
  <c r="F5453" i="6" s="1"/>
  <c r="D1183" i="6"/>
  <c r="D1182" i="6" s="1"/>
  <c r="D1181" i="6" s="1"/>
  <c r="E1181" i="6" s="1" a="1"/>
  <c r="E1181" i="6" s="1"/>
  <c r="F1181" i="6" s="1"/>
  <c r="D4255" i="6"/>
  <c r="D4254" i="6" s="1"/>
  <c r="D4253" i="6" s="1"/>
  <c r="E4253" i="6" s="1" a="1"/>
  <c r="E4253" i="6" s="1"/>
  <c r="F4253" i="6" s="1"/>
  <c r="D8047" i="6"/>
  <c r="D8046" i="6" s="1"/>
  <c r="D8045" i="6" s="1"/>
  <c r="E8045" i="6" s="1" a="1"/>
  <c r="E8045" i="6" s="1"/>
  <c r="F8045" i="6" s="1"/>
  <c r="D6583" i="6"/>
  <c r="D6582" i="6" s="1"/>
  <c r="D5407" i="6"/>
  <c r="D5406" i="6" s="1"/>
  <c r="D5405" i="6" s="1"/>
  <c r="E5405" i="6" s="1" a="1"/>
  <c r="E5405" i="6" s="1"/>
  <c r="F5405" i="6" s="1"/>
  <c r="D3007" i="6"/>
  <c r="D3006" i="6" s="1"/>
  <c r="D3005" i="6" s="1"/>
  <c r="E3005" i="6" s="1" a="1"/>
  <c r="E3005" i="6" s="1"/>
  <c r="F3005" i="6" s="1"/>
  <c r="D1687" i="6"/>
  <c r="D1686" i="6" s="1"/>
  <c r="D1111" i="6"/>
  <c r="D1110" i="6" s="1"/>
  <c r="D7087" i="6"/>
  <c r="D7086" i="6" s="1"/>
  <c r="D5359" i="6"/>
  <c r="D5358" i="6" s="1"/>
  <c r="D5357" i="6" s="1"/>
  <c r="D4831" i="6"/>
  <c r="D4830" i="6" s="1"/>
  <c r="D4829" i="6" s="1"/>
  <c r="E4829" i="6" s="1" a="1"/>
  <c r="E4829" i="6" s="1"/>
  <c r="F4829" i="6" s="1"/>
  <c r="D2551" i="6"/>
  <c r="D2550" i="6" s="1"/>
  <c r="D367" i="6"/>
  <c r="D366" i="6" s="1"/>
  <c r="D3391" i="6"/>
  <c r="D3390" i="6" s="1"/>
  <c r="D3389" i="6" s="1"/>
  <c r="E3389" i="6" s="1" a="1"/>
  <c r="E3389" i="6" s="1"/>
  <c r="F3389" i="6" s="1"/>
  <c r="D2095" i="6"/>
  <c r="D2094" i="6" s="1"/>
  <c r="D1375" i="6"/>
  <c r="D1374" i="6" s="1"/>
  <c r="D1373" i="6" s="1"/>
  <c r="E1373" i="6" s="1" a="1"/>
  <c r="E1373" i="6" s="1"/>
  <c r="F1373" i="6" s="1"/>
  <c r="I298" i="6"/>
  <c r="J298" i="6" s="1"/>
  <c r="D7855" i="6"/>
  <c r="D7854" i="6" s="1"/>
  <c r="D7853" i="6" s="1"/>
  <c r="E7853" i="6" s="1" a="1"/>
  <c r="E7853" i="6" s="1"/>
  <c r="F7853" i="6" s="1"/>
  <c r="D5647" i="6"/>
  <c r="D5646" i="6" s="1"/>
  <c r="D5645" i="6" s="1"/>
  <c r="E5645" i="6" s="1" a="1"/>
  <c r="E5645" i="6" s="1"/>
  <c r="F5645" i="6" s="1"/>
  <c r="D4111" i="6"/>
  <c r="D4110" i="6" s="1"/>
  <c r="D4109" i="6" s="1"/>
  <c r="E4109" i="6" s="1" a="1"/>
  <c r="E4109" i="6" s="1"/>
  <c r="F4109" i="6" s="1"/>
  <c r="D4207" i="6"/>
  <c r="D4206" i="6" s="1"/>
  <c r="D4205" i="6" s="1"/>
  <c r="E4205" i="6" s="1" a="1"/>
  <c r="E4205" i="6" s="1"/>
  <c r="F4205" i="6" s="1"/>
  <c r="D5095" i="6"/>
  <c r="D5094" i="6" s="1"/>
  <c r="D5093" i="6" s="1"/>
  <c r="D3703" i="6"/>
  <c r="D3702" i="6" s="1"/>
  <c r="D3701" i="6" s="1"/>
  <c r="E3701" i="6" s="1" a="1"/>
  <c r="E3701" i="6" s="1"/>
  <c r="F3701" i="6" s="1"/>
  <c r="D775" i="6"/>
  <c r="D774" i="6" s="1"/>
  <c r="D773" i="6" s="1"/>
  <c r="E773" i="6" s="1" a="1"/>
  <c r="E773" i="6" s="1"/>
  <c r="F773" i="6" s="1"/>
  <c r="D8359" i="6"/>
  <c r="D8358" i="6" s="1"/>
  <c r="D7015" i="6"/>
  <c r="D7014" i="6" s="1"/>
  <c r="D5551" i="6"/>
  <c r="D5550" i="6" s="1"/>
  <c r="D3775" i="6"/>
  <c r="D3774" i="6" s="1"/>
  <c r="D3773" i="6" s="1"/>
  <c r="E3773" i="6" s="1" a="1"/>
  <c r="E3773" i="6" s="1"/>
  <c r="F3773" i="6" s="1"/>
  <c r="D3295" i="6"/>
  <c r="D3294" i="6" s="1"/>
  <c r="D3293" i="6" s="1"/>
  <c r="D8143" i="6"/>
  <c r="D8142" i="6" s="1"/>
  <c r="D3175" i="6"/>
  <c r="D3174" i="6" s="1"/>
  <c r="D3173" i="6" s="1"/>
  <c r="E3173" i="6" s="1" a="1"/>
  <c r="E3173" i="6" s="1"/>
  <c r="F3173" i="6" s="1"/>
  <c r="D5191" i="6"/>
  <c r="D5190" i="6" s="1"/>
  <c r="D5189" i="6" s="1"/>
  <c r="E5189" i="6" s="1" a="1"/>
  <c r="E5189" i="6" s="1"/>
  <c r="F5189" i="6" s="1"/>
  <c r="D679" i="6"/>
  <c r="D678" i="6" s="1"/>
  <c r="D677" i="6" s="1"/>
  <c r="E677" i="6" s="1" a="1"/>
  <c r="E677" i="6" s="1"/>
  <c r="F677" i="6" s="1"/>
  <c r="D3535" i="6"/>
  <c r="D3534" i="6" s="1"/>
  <c r="D3533" i="6" s="1"/>
  <c r="E3533" i="6" s="1" a="1"/>
  <c r="E3533" i="6" s="1"/>
  <c r="F3533" i="6" s="1"/>
  <c r="D8215" i="6"/>
  <c r="D8214" i="6" s="1"/>
  <c r="D8213" i="6" s="1"/>
  <c r="E8213" i="6" s="1" a="1"/>
  <c r="E8213" i="6" s="1"/>
  <c r="F8213" i="6" s="1"/>
  <c r="D3679" i="6"/>
  <c r="D3678" i="6" s="1"/>
  <c r="D3677" i="6" s="1"/>
  <c r="E3677" i="6" s="1" a="1"/>
  <c r="E3677" i="6" s="1"/>
  <c r="F3677" i="6" s="1"/>
  <c r="D3991" i="6"/>
  <c r="D7039" i="6"/>
  <c r="D7038" i="6" s="1"/>
  <c r="D7423" i="6"/>
  <c r="D7422" i="6" s="1"/>
  <c r="D4039" i="6"/>
  <c r="D4038" i="6" s="1"/>
  <c r="D1711" i="6"/>
  <c r="D1710" i="6" s="1"/>
  <c r="D1351" i="6"/>
  <c r="D1350" i="6" s="1"/>
  <c r="D1349" i="6" s="1"/>
  <c r="E1349" i="6" s="1" a="1"/>
  <c r="E1349" i="6" s="1"/>
  <c r="F1349" i="6" s="1"/>
  <c r="D7303" i="6"/>
  <c r="D7302" i="6" s="1"/>
  <c r="D5071" i="6"/>
  <c r="D5070" i="6" s="1"/>
  <c r="D2815" i="6"/>
  <c r="D2814" i="6" s="1"/>
  <c r="D1423" i="6"/>
  <c r="D1422" i="6" s="1"/>
  <c r="D655" i="6"/>
  <c r="D654" i="6" s="1"/>
  <c r="E7" i="6"/>
  <c r="D8407" i="6"/>
  <c r="D8406" i="6" s="1"/>
  <c r="D7159" i="6"/>
  <c r="D5791" i="6"/>
  <c r="D5790" i="6" s="1"/>
  <c r="D3367" i="6"/>
  <c r="D3366" i="6" s="1"/>
  <c r="D1999" i="6"/>
  <c r="D1998" i="6" s="1"/>
  <c r="D1327" i="6"/>
  <c r="D1326" i="6" s="1"/>
  <c r="D2311" i="6"/>
  <c r="D2310" i="6" s="1"/>
  <c r="D6871" i="6"/>
  <c r="D6870" i="6" s="1"/>
  <c r="D5887" i="6"/>
  <c r="D5886" i="6" s="1"/>
  <c r="D151" i="6"/>
  <c r="D150" i="6" s="1"/>
  <c r="D8239" i="6"/>
  <c r="D8238" i="6" s="1"/>
  <c r="D6775" i="6"/>
  <c r="D6774" i="6" s="1"/>
  <c r="D5623" i="6"/>
  <c r="D5622" i="6" s="1"/>
  <c r="D3223" i="6"/>
  <c r="D3222" i="6" s="1"/>
  <c r="D1855" i="6"/>
  <c r="D1854" i="6" s="1"/>
  <c r="D1853" i="6" s="1"/>
  <c r="E1853" i="6" s="1" a="1"/>
  <c r="E1853" i="6" s="1"/>
  <c r="F1853" i="6" s="1"/>
  <c r="D7615" i="6"/>
  <c r="D7614" i="6" s="1"/>
  <c r="D3823" i="6"/>
  <c r="D3822" i="6" s="1"/>
  <c r="D3821" i="6" s="1"/>
  <c r="E3821" i="6" s="1" a="1"/>
  <c r="E3821" i="6" s="1"/>
  <c r="F3821" i="6" s="1"/>
  <c r="D4735" i="6"/>
  <c r="D4734" i="6" s="1"/>
  <c r="D4733" i="6" s="1"/>
  <c r="E4733" i="6" s="1" a="1"/>
  <c r="E4733" i="6" s="1"/>
  <c r="F4733" i="6" s="1"/>
  <c r="D4231" i="6"/>
  <c r="D4230" i="6" s="1"/>
  <c r="D4229" i="6" s="1"/>
  <c r="E4229" i="6" s="1" a="1"/>
  <c r="E4229" i="6" s="1"/>
  <c r="F4229" i="6" s="1"/>
  <c r="D2167" i="6"/>
  <c r="D2166" i="6" s="1"/>
  <c r="D8311" i="6"/>
  <c r="D8310" i="6" s="1"/>
  <c r="D8309" i="6" s="1"/>
  <c r="D1639" i="6"/>
  <c r="D1638" i="6" s="1"/>
  <c r="D8263" i="6"/>
  <c r="D8262" i="6" s="1"/>
  <c r="D6463" i="6"/>
  <c r="D6462" i="6" s="1"/>
  <c r="D4855" i="6"/>
  <c r="D4854" i="6" s="1"/>
  <c r="D2959" i="6"/>
  <c r="D2958" i="6" s="1"/>
  <c r="D2957" i="6" s="1"/>
  <c r="D2071" i="6"/>
  <c r="D2070" i="6" s="1"/>
  <c r="D1039" i="6"/>
  <c r="D1038" i="6" s="1"/>
  <c r="D6391" i="6"/>
  <c r="D6390" i="6" s="1"/>
  <c r="D6389" i="6" s="1"/>
  <c r="E6389" i="6" s="1" a="1"/>
  <c r="E6389" i="6" s="1"/>
  <c r="F6389" i="6" s="1"/>
  <c r="D8023" i="6"/>
  <c r="D8022" i="6" s="1"/>
  <c r="D8021" i="6" s="1"/>
  <c r="E8021" i="6" s="1" a="1"/>
  <c r="E8021" i="6" s="1"/>
  <c r="F8021" i="6" s="1"/>
  <c r="D6607" i="6"/>
  <c r="D6606" i="6" s="1"/>
  <c r="D5287" i="6"/>
  <c r="D5286" i="6" s="1"/>
  <c r="D5285" i="6" s="1"/>
  <c r="E5285" i="6" s="1" a="1"/>
  <c r="E5285" i="6" s="1"/>
  <c r="F5285" i="6" s="1"/>
  <c r="D3487" i="6"/>
  <c r="D3486" i="6" s="1"/>
  <c r="D3485" i="6" s="1"/>
  <c r="E3485" i="6" s="1" a="1"/>
  <c r="E3485" i="6" s="1"/>
  <c r="F3485" i="6" s="1"/>
  <c r="D391" i="6"/>
  <c r="D390" i="6" s="1"/>
  <c r="D7831" i="6"/>
  <c r="D7830" i="6" s="1"/>
  <c r="D6535" i="6"/>
  <c r="D6534" i="6" s="1"/>
  <c r="D4303" i="6"/>
  <c r="D4302" i="6" s="1"/>
  <c r="D4301" i="6" s="1"/>
  <c r="E4301" i="6" s="1" a="1"/>
  <c r="E4301" i="6" s="1"/>
  <c r="F4301" i="6" s="1"/>
  <c r="D3559" i="6"/>
  <c r="D3558" i="6" s="1"/>
  <c r="D3557" i="6" s="1"/>
  <c r="E3557" i="6" s="1" a="1"/>
  <c r="E3557" i="6" s="1"/>
  <c r="F3557" i="6" s="1"/>
  <c r="D2287" i="6"/>
  <c r="D2286" i="6" s="1"/>
  <c r="D271" i="6"/>
  <c r="D270" i="6" s="1"/>
  <c r="D269" i="6" s="1"/>
  <c r="E269" i="6" s="1" a="1"/>
  <c r="E269" i="6" s="1"/>
  <c r="F269" i="6" s="1"/>
  <c r="D8335" i="6"/>
  <c r="D8334" i="6" s="1"/>
  <c r="D7255" i="6"/>
  <c r="D7254" i="6" s="1"/>
  <c r="D4975" i="6"/>
  <c r="D4974" i="6" s="1"/>
  <c r="D2791" i="6"/>
  <c r="D2790" i="6" s="1"/>
  <c r="D2789" i="6" s="1"/>
  <c r="E2789" i="6" s="1" a="1"/>
  <c r="E2789" i="6" s="1"/>
  <c r="F2789" i="6" s="1"/>
  <c r="D3079" i="6"/>
  <c r="D3078" i="6" s="1"/>
  <c r="D559" i="6"/>
  <c r="D558" i="6" s="1"/>
  <c r="D557" i="6" s="1"/>
  <c r="E557" i="6" s="1" a="1"/>
  <c r="E557" i="6" s="1"/>
  <c r="F557" i="6" s="1"/>
  <c r="D343" i="6"/>
  <c r="D342" i="6" s="1"/>
  <c r="D7207" i="6"/>
  <c r="D7206" i="6" s="1"/>
  <c r="D5599" i="6"/>
  <c r="D5598" i="6" s="1"/>
  <c r="D4015" i="6"/>
  <c r="D4014" i="6" s="1"/>
  <c r="D4013" i="6" s="1"/>
  <c r="E4013" i="6" s="1" a="1"/>
  <c r="E4013" i="6" s="1"/>
  <c r="F4013" i="6" s="1"/>
  <c r="D1447" i="6"/>
  <c r="D1446" i="6" s="1"/>
  <c r="D871" i="6"/>
  <c r="D870" i="6" s="1"/>
  <c r="D8095" i="6"/>
  <c r="D8094" i="6" s="1"/>
  <c r="D8093" i="6" s="1"/>
  <c r="E8093" i="6" s="1" a="1"/>
  <c r="E8093" i="6" s="1"/>
  <c r="F8093" i="6" s="1"/>
  <c r="D6943" i="6"/>
  <c r="D6942" i="6" s="1"/>
  <c r="D4711" i="6"/>
  <c r="D4710" i="6" s="1"/>
  <c r="D4709" i="6" s="1"/>
  <c r="E4709" i="6" s="1" a="1"/>
  <c r="E4709" i="6" s="1"/>
  <c r="F4709" i="6" s="1"/>
  <c r="D2647" i="6"/>
  <c r="D2646" i="6" s="1"/>
  <c r="D2645" i="6" s="1"/>
  <c r="E2645" i="6" s="1" a="1"/>
  <c r="E2645" i="6" s="1"/>
  <c r="F2645" i="6" s="1"/>
  <c r="D2527" i="6"/>
  <c r="D2526" i="6" s="1"/>
  <c r="D2525" i="6" s="1"/>
  <c r="E2525" i="6" s="1" a="1"/>
  <c r="E2525" i="6" s="1"/>
  <c r="F2525" i="6" s="1"/>
  <c r="D439" i="6"/>
  <c r="D438" i="6" s="1"/>
  <c r="D7759" i="6"/>
  <c r="D7758" i="6" s="1"/>
  <c r="D1927" i="6"/>
  <c r="D1926" i="6" s="1"/>
  <c r="D2839" i="6"/>
  <c r="D2838" i="6" s="1"/>
  <c r="D7999" i="6"/>
  <c r="D7998" i="6" s="1"/>
  <c r="D2575" i="6"/>
  <c r="D2574" i="6" s="1"/>
  <c r="D1951" i="6"/>
  <c r="D1950" i="6" s="1"/>
  <c r="D7183" i="6"/>
  <c r="D7182" i="6" s="1"/>
  <c r="D3511" i="6"/>
  <c r="D3510" i="6" s="1"/>
  <c r="D3509" i="6" s="1"/>
  <c r="E3509" i="6" s="1" a="1"/>
  <c r="E3509" i="6" s="1"/>
  <c r="F3509" i="6" s="1"/>
  <c r="D1135" i="6"/>
  <c r="D1134" i="6" s="1"/>
  <c r="D1133" i="6" s="1"/>
  <c r="E1133" i="6" s="1" a="1"/>
  <c r="E1133" i="6" s="1"/>
  <c r="F1133" i="6" s="1"/>
  <c r="D7471" i="6"/>
  <c r="D6031" i="6"/>
  <c r="D6030" i="6" s="1"/>
  <c r="D5023" i="6"/>
  <c r="D3727" i="6"/>
  <c r="D3726" i="6" s="1"/>
  <c r="D2335" i="6"/>
  <c r="D463" i="6"/>
  <c r="D5839" i="6"/>
  <c r="D5838" i="6" s="1"/>
  <c r="D6439" i="6"/>
  <c r="D6438" i="6" s="1"/>
  <c r="D6437" i="6" s="1"/>
  <c r="E6437" i="6" s="1" a="1"/>
  <c r="E6437" i="6" s="1"/>
  <c r="F6437" i="6" s="1"/>
  <c r="D5239" i="6"/>
  <c r="D5238" i="6" s="1"/>
  <c r="D5237" i="6" s="1"/>
  <c r="E5237" i="6" s="1" a="1"/>
  <c r="E5237" i="6" s="1"/>
  <c r="F5237" i="6" s="1"/>
  <c r="D2863" i="6"/>
  <c r="D2862" i="6" s="1"/>
  <c r="D1663" i="6"/>
  <c r="D1662" i="6" s="1"/>
  <c r="D1087" i="6"/>
  <c r="D1086" i="6" s="1"/>
  <c r="D7807" i="6"/>
  <c r="D7806" i="6" s="1"/>
  <c r="D6343" i="6"/>
  <c r="D6342" i="6" s="1"/>
  <c r="D4399" i="6"/>
  <c r="D4398" i="6" s="1"/>
  <c r="D4397" i="6" s="1"/>
  <c r="E4397" i="6" s="1" a="1"/>
  <c r="E4397" i="6" s="1"/>
  <c r="F4397" i="6" s="1"/>
  <c r="D2623" i="6"/>
  <c r="D2622" i="6" s="1"/>
  <c r="D1759" i="6"/>
  <c r="D1758" i="6" s="1"/>
  <c r="D919" i="6"/>
  <c r="D918" i="6" s="1"/>
  <c r="I5530" i="6"/>
  <c r="J5530" i="6" s="1"/>
  <c r="I2842" i="6"/>
  <c r="J2842" i="6" s="1"/>
  <c r="I9" i="5"/>
  <c r="I4738" i="6"/>
  <c r="J4738" i="6" s="1"/>
  <c r="I7618" i="6"/>
  <c r="J7618" i="6" s="1"/>
  <c r="I4426" i="6"/>
  <c r="J4426" i="6" s="1"/>
  <c r="I7666" i="6"/>
  <c r="J7666" i="6" s="1"/>
  <c r="I4714" i="6"/>
  <c r="J4714" i="6" s="1"/>
  <c r="I5482" i="6"/>
  <c r="J5482" i="6" s="1"/>
  <c r="I5578" i="6"/>
  <c r="J5578" i="6" s="1"/>
  <c r="I6946" i="6"/>
  <c r="J6946" i="6" s="1"/>
  <c r="G13" i="5"/>
  <c r="H13" i="5" s="1"/>
  <c r="D13" i="5"/>
  <c r="I6922" i="6"/>
  <c r="J6922" i="6" s="1"/>
  <c r="I2866" i="6"/>
  <c r="J2866" i="6" s="1"/>
  <c r="I6658" i="6"/>
  <c r="J6658" i="6" s="1"/>
  <c r="I6370" i="6"/>
  <c r="J6370" i="6" s="1"/>
  <c r="I4282" i="6"/>
  <c r="J4282" i="6" s="1"/>
  <c r="B37" i="6"/>
  <c r="H37" i="6" s="1" a="1"/>
  <c r="H37" i="6" s="1"/>
  <c r="I37" i="6" s="1"/>
  <c r="J37" i="6" s="1"/>
  <c r="B13" i="6"/>
  <c r="H13" i="6" s="1"/>
  <c r="B39" i="5"/>
  <c r="D39" i="5" s="1"/>
  <c r="I4570" i="6"/>
  <c r="J4570" i="6" s="1"/>
  <c r="I2674" i="6"/>
  <c r="J2674" i="6" s="1"/>
  <c r="B61" i="6"/>
  <c r="H61" i="6" s="1" a="1"/>
  <c r="H61" i="6" s="1"/>
  <c r="I946" i="6"/>
  <c r="J946" i="6" s="1"/>
  <c r="I4618" i="6"/>
  <c r="J4618" i="6" s="1"/>
  <c r="E13" i="5"/>
  <c r="I562" i="6"/>
  <c r="J562" i="6" s="1"/>
  <c r="E3439" i="6" a="1"/>
  <c r="E3439" i="6" s="1"/>
  <c r="E4879" i="6" a="1"/>
  <c r="E4879" i="6" s="1"/>
  <c r="F4879" i="6" s="1"/>
  <c r="E199" i="6" a="1"/>
  <c r="E199" i="6" s="1"/>
  <c r="F199" i="6" s="1"/>
  <c r="E6487" i="6" a="1"/>
  <c r="E6487" i="6" s="1"/>
  <c r="E2479" i="6" a="1"/>
  <c r="E2479" i="6" s="1"/>
  <c r="E6727" i="6" a="1"/>
  <c r="E6727" i="6" s="1"/>
  <c r="F6727" i="6" s="1"/>
  <c r="E8167" i="6" a="1"/>
  <c r="E8167" i="6" s="1"/>
  <c r="F8167" i="6" s="1"/>
  <c r="E7639" i="6" a="1"/>
  <c r="E7639" i="6" s="1"/>
  <c r="C8385" i="6"/>
  <c r="D8384" i="6" s="1"/>
  <c r="C8313" i="6"/>
  <c r="D8312" i="6" s="1"/>
  <c r="C8265" i="6"/>
  <c r="D8264" i="6" s="1"/>
  <c r="C8169" i="6"/>
  <c r="C8073" i="6"/>
  <c r="C8337" i="6"/>
  <c r="C8193" i="6"/>
  <c r="D8192" i="6" s="1"/>
  <c r="C8097" i="6"/>
  <c r="D8096" i="6" s="1"/>
  <c r="C8001" i="6"/>
  <c r="D8000" i="6" s="1"/>
  <c r="C8409" i="6"/>
  <c r="D8408" i="6" s="1"/>
  <c r="C8289" i="6"/>
  <c r="C8241" i="6"/>
  <c r="C8145" i="6"/>
  <c r="D8144" i="6" s="1"/>
  <c r="C8049" i="6"/>
  <c r="D8048" i="6" s="1"/>
  <c r="C8025" i="6"/>
  <c r="D8024" i="6" s="1"/>
  <c r="C7857" i="6"/>
  <c r="C7809" i="6"/>
  <c r="C7785" i="6"/>
  <c r="C7761" i="6"/>
  <c r="C7641" i="6"/>
  <c r="D7640" i="6" s="1"/>
  <c r="C7473" i="6"/>
  <c r="C8121" i="6"/>
  <c r="C7977" i="6"/>
  <c r="C7953" i="6"/>
  <c r="D7952" i="6" s="1"/>
  <c r="C7713" i="6"/>
  <c r="D7712" i="6" s="1"/>
  <c r="C7665" i="6"/>
  <c r="C7617" i="6"/>
  <c r="C7593" i="6"/>
  <c r="D7592" i="6" s="1"/>
  <c r="C8361" i="6"/>
  <c r="D8360" i="6" s="1"/>
  <c r="C7905" i="6"/>
  <c r="C7737" i="6"/>
  <c r="D7736" i="6" s="1"/>
  <c r="C7689" i="6"/>
  <c r="C7569" i="6"/>
  <c r="C7401" i="6"/>
  <c r="C7881" i="6"/>
  <c r="D7880" i="6" s="1"/>
  <c r="C7449" i="6"/>
  <c r="D7448" i="6" s="1"/>
  <c r="C6945" i="6"/>
  <c r="D6944" i="6" s="1"/>
  <c r="C6849" i="6"/>
  <c r="C7929" i="6"/>
  <c r="C7545" i="6"/>
  <c r="D7544" i="6" s="1"/>
  <c r="C7353" i="6"/>
  <c r="C7305" i="6"/>
  <c r="C7257" i="6"/>
  <c r="C7209" i="6"/>
  <c r="D7208" i="6" s="1"/>
  <c r="C7161" i="6"/>
  <c r="D7160" i="6" s="1"/>
  <c r="C7113" i="6"/>
  <c r="D7112" i="6" s="1"/>
  <c r="C7065" i="6"/>
  <c r="D7064" i="6" s="1"/>
  <c r="C7017" i="6"/>
  <c r="C6969" i="6"/>
  <c r="D6968" i="6" s="1"/>
  <c r="C6921" i="6"/>
  <c r="C8217" i="6"/>
  <c r="D8216" i="6" s="1"/>
  <c r="C7833" i="6"/>
  <c r="D7832" i="6" s="1"/>
  <c r="C7497" i="6"/>
  <c r="D7496" i="6" s="1"/>
  <c r="C7425" i="6"/>
  <c r="C7377" i="6"/>
  <c r="D7376" i="6" s="1"/>
  <c r="C7329" i="6"/>
  <c r="C7281" i="6"/>
  <c r="C7233" i="6"/>
  <c r="D7232" i="6" s="1"/>
  <c r="C7185" i="6"/>
  <c r="C7137" i="6"/>
  <c r="C7089" i="6"/>
  <c r="C7041" i="6"/>
  <c r="C6993" i="6"/>
  <c r="C6873" i="6"/>
  <c r="C6801" i="6"/>
  <c r="C6753" i="6"/>
  <c r="C6657" i="6"/>
  <c r="C6537" i="6"/>
  <c r="D6536" i="6" s="1"/>
  <c r="C7521" i="6"/>
  <c r="C6897" i="6"/>
  <c r="C6825" i="6"/>
  <c r="C6729" i="6"/>
  <c r="C6633" i="6"/>
  <c r="C6489" i="6"/>
  <c r="D6488" i="6" s="1"/>
  <c r="C6465" i="6"/>
  <c r="D6464" i="6" s="1"/>
  <c r="C6777" i="6"/>
  <c r="C6681" i="6"/>
  <c r="D6680" i="6" s="1"/>
  <c r="C6585" i="6"/>
  <c r="C6561" i="6"/>
  <c r="C6513" i="6"/>
  <c r="C6417" i="6"/>
  <c r="D6416" i="6" s="1"/>
  <c r="C6369" i="6"/>
  <c r="D6368" i="6" s="1"/>
  <c r="C6609" i="6"/>
  <c r="C6393" i="6"/>
  <c r="C6441" i="6"/>
  <c r="D6440" i="6" s="1"/>
  <c r="C6705" i="6"/>
  <c r="D6704" i="6" s="1"/>
  <c r="C6321" i="6"/>
  <c r="C6297" i="6"/>
  <c r="C6057" i="6"/>
  <c r="C6249" i="6"/>
  <c r="D6248" i="6" s="1"/>
  <c r="C6201" i="6"/>
  <c r="D6200" i="6" s="1"/>
  <c r="C6153" i="6"/>
  <c r="D6152" i="6" s="1"/>
  <c r="C6105" i="6"/>
  <c r="C6345" i="6"/>
  <c r="C6273" i="6"/>
  <c r="C6225" i="6"/>
  <c r="C6177" i="6"/>
  <c r="C6129" i="6"/>
  <c r="D6128" i="6" s="1"/>
  <c r="C6081" i="6"/>
  <c r="D6080" i="6" s="1"/>
  <c r="C6009" i="6"/>
  <c r="C6033" i="6"/>
  <c r="D6032" i="6" s="1"/>
  <c r="C5961" i="6"/>
  <c r="D5960" i="6" s="1"/>
  <c r="C5913" i="6"/>
  <c r="C5721" i="6"/>
  <c r="C5433" i="6"/>
  <c r="C5385" i="6"/>
  <c r="D5384" i="6" s="1"/>
  <c r="C5889" i="6"/>
  <c r="D5888" i="6" s="1"/>
  <c r="C5793" i="6"/>
  <c r="D5792" i="6" s="1"/>
  <c r="C5697" i="6"/>
  <c r="C5577" i="6"/>
  <c r="D5576" i="6" s="1"/>
  <c r="C5529" i="6"/>
  <c r="D5528" i="6" s="1"/>
  <c r="C5481" i="6"/>
  <c r="C5337" i="6"/>
  <c r="C5289" i="6"/>
  <c r="C5985" i="6"/>
  <c r="D5984" i="6" s="1"/>
  <c r="C5937" i="6"/>
  <c r="D5936" i="6" s="1"/>
  <c r="C5865" i="6"/>
  <c r="C5817" i="6"/>
  <c r="C5769" i="6"/>
  <c r="C5673" i="6"/>
  <c r="C5649" i="6"/>
  <c r="D5648" i="6" s="1"/>
  <c r="C5409" i="6"/>
  <c r="C5841" i="6"/>
  <c r="D5840" i="6" s="1"/>
  <c r="C5745" i="6"/>
  <c r="D5744" i="6" s="1"/>
  <c r="C5625" i="6"/>
  <c r="D5624" i="6" s="1"/>
  <c r="C5601" i="6"/>
  <c r="C5553" i="6"/>
  <c r="C5505" i="6"/>
  <c r="C5457" i="6"/>
  <c r="C5361" i="6"/>
  <c r="D5360" i="6" s="1"/>
  <c r="C5313" i="6"/>
  <c r="C5265" i="6"/>
  <c r="C5241" i="6"/>
  <c r="D5240" i="6" s="1"/>
  <c r="C5169" i="6"/>
  <c r="C5097" i="6"/>
  <c r="C5001" i="6"/>
  <c r="C4809" i="6"/>
  <c r="C4761" i="6"/>
  <c r="D4760" i="6" s="1"/>
  <c r="C4713" i="6"/>
  <c r="D4712" i="6" s="1"/>
  <c r="C4665" i="6"/>
  <c r="D4664" i="6" s="1"/>
  <c r="C4617" i="6"/>
  <c r="C4569" i="6"/>
  <c r="C4329" i="6"/>
  <c r="C4233" i="6"/>
  <c r="D4232" i="6" s="1"/>
  <c r="C5193" i="6"/>
  <c r="C5121" i="6"/>
  <c r="D5120" i="6" s="1"/>
  <c r="C5073" i="6"/>
  <c r="C4977" i="6"/>
  <c r="D4976" i="6" s="1"/>
  <c r="C4905" i="6"/>
  <c r="C4857" i="6"/>
  <c r="C4785" i="6"/>
  <c r="C4521" i="6"/>
  <c r="D4520" i="6" s="1"/>
  <c r="C4473" i="6"/>
  <c r="C4401" i="6"/>
  <c r="D4400" i="6" s="1"/>
  <c r="C4305" i="6"/>
  <c r="D4304" i="6" s="1"/>
  <c r="C4209" i="6"/>
  <c r="D4208" i="6" s="1"/>
  <c r="C4113" i="6"/>
  <c r="C5217" i="6"/>
  <c r="C5049" i="6"/>
  <c r="C4953" i="6"/>
  <c r="C4737" i="6"/>
  <c r="C4689" i="6"/>
  <c r="D4688" i="6" s="1"/>
  <c r="C4641" i="6"/>
  <c r="C4593" i="6"/>
  <c r="C4377" i="6"/>
  <c r="D4376" i="6" s="1"/>
  <c r="C4281" i="6"/>
  <c r="C4185" i="6"/>
  <c r="C3993" i="6"/>
  <c r="C3897" i="6"/>
  <c r="C5145" i="6"/>
  <c r="D5144" i="6" s="1"/>
  <c r="C5025" i="6"/>
  <c r="D5024" i="6" s="1"/>
  <c r="C4929" i="6"/>
  <c r="C4881" i="6"/>
  <c r="C4833" i="6"/>
  <c r="C4545" i="6"/>
  <c r="C4497" i="6"/>
  <c r="D4496" i="6" s="1"/>
  <c r="C4449" i="6"/>
  <c r="C4425" i="6"/>
  <c r="D4424" i="6" s="1"/>
  <c r="C4353" i="6"/>
  <c r="C4257" i="6"/>
  <c r="C4161" i="6"/>
  <c r="C3969" i="6"/>
  <c r="C3873" i="6"/>
  <c r="C4089" i="6"/>
  <c r="C4041" i="6"/>
  <c r="C3849" i="6"/>
  <c r="C3801" i="6"/>
  <c r="D3800" i="6" s="1"/>
  <c r="C3705" i="6"/>
  <c r="D3704" i="6" s="1"/>
  <c r="C3609" i="6"/>
  <c r="D3608" i="6" s="1"/>
  <c r="C3513" i="6"/>
  <c r="C3417" i="6"/>
  <c r="C3393" i="6"/>
  <c r="C3369" i="6"/>
  <c r="C3345" i="6"/>
  <c r="D3344" i="6" s="1"/>
  <c r="C3273" i="6"/>
  <c r="D3272" i="6" s="1"/>
  <c r="C3249" i="6"/>
  <c r="C3009" i="6"/>
  <c r="C2913" i="6"/>
  <c r="C2865" i="6"/>
  <c r="C2841" i="6"/>
  <c r="C2577" i="6"/>
  <c r="C4137" i="6"/>
  <c r="D4136" i="6" s="1"/>
  <c r="C4065" i="6"/>
  <c r="D4064" i="6" s="1"/>
  <c r="C4017" i="6"/>
  <c r="D4016" i="6" s="1"/>
  <c r="C3777" i="6"/>
  <c r="C3681" i="6"/>
  <c r="C3585" i="6"/>
  <c r="D3584" i="6" s="1"/>
  <c r="C3489" i="6"/>
  <c r="C3441" i="6"/>
  <c r="C3321" i="6"/>
  <c r="D3320" i="6" s="1"/>
  <c r="C3297" i="6"/>
  <c r="C3153" i="6"/>
  <c r="D3152" i="6" s="1"/>
  <c r="C3129" i="6"/>
  <c r="D3128" i="6" s="1"/>
  <c r="C3081" i="6"/>
  <c r="C2961" i="6"/>
  <c r="C2937" i="6"/>
  <c r="C2769" i="6"/>
  <c r="C2745" i="6"/>
  <c r="D2744" i="6" s="1"/>
  <c r="C2673" i="6"/>
  <c r="D2672" i="6" s="1"/>
  <c r="C2649" i="6"/>
  <c r="C3945" i="6"/>
  <c r="C3753" i="6"/>
  <c r="C3657" i="6"/>
  <c r="C3561" i="6"/>
  <c r="C3465" i="6"/>
  <c r="C3225" i="6"/>
  <c r="D3224" i="6" s="1"/>
  <c r="C3201" i="6"/>
  <c r="D3200" i="6" s="1"/>
  <c r="C3177" i="6"/>
  <c r="D3176" i="6" s="1"/>
  <c r="C3057" i="6"/>
  <c r="D3056" i="6" s="1"/>
  <c r="C3033" i="6"/>
  <c r="C2889" i="6"/>
  <c r="C3921" i="6"/>
  <c r="D3920" i="6" s="1"/>
  <c r="C3825" i="6"/>
  <c r="C3729" i="6"/>
  <c r="D3728" i="6" s="1"/>
  <c r="C3633" i="6"/>
  <c r="D3632" i="6" s="1"/>
  <c r="C3537" i="6"/>
  <c r="C3105" i="6"/>
  <c r="C2793" i="6"/>
  <c r="C2553" i="6"/>
  <c r="C2481" i="6"/>
  <c r="C2385" i="6"/>
  <c r="C2361" i="6"/>
  <c r="D2360" i="6" s="1"/>
  <c r="C2145" i="6"/>
  <c r="C2049" i="6"/>
  <c r="C1953" i="6"/>
  <c r="D1952" i="6" s="1"/>
  <c r="C1761" i="6"/>
  <c r="C1665" i="6"/>
  <c r="C1641" i="6"/>
  <c r="D1640" i="6" s="1"/>
  <c r="C2985" i="6"/>
  <c r="C2697" i="6"/>
  <c r="D2696" i="6" s="1"/>
  <c r="C2601" i="6"/>
  <c r="D2600" i="6" s="1"/>
  <c r="C2457" i="6"/>
  <c r="C2121" i="6"/>
  <c r="C2025" i="6"/>
  <c r="C1929" i="6"/>
  <c r="D1928" i="6" s="1"/>
  <c r="C1833" i="6"/>
  <c r="D1832" i="6" s="1"/>
  <c r="C1737" i="6"/>
  <c r="C1569" i="6"/>
  <c r="C1545" i="6"/>
  <c r="C1521" i="6"/>
  <c r="D1520" i="6" s="1"/>
  <c r="C1497" i="6"/>
  <c r="D1496" i="6" s="1"/>
  <c r="C1425" i="6"/>
  <c r="C2721" i="6"/>
  <c r="D2720" i="6" s="1"/>
  <c r="C2529" i="6"/>
  <c r="C2433" i="6"/>
  <c r="C2313" i="6"/>
  <c r="C2289" i="6"/>
  <c r="D2288" i="6" s="1"/>
  <c r="C2265" i="6"/>
  <c r="D2264" i="6" s="1"/>
  <c r="C2241" i="6"/>
  <c r="C2217" i="6"/>
  <c r="C2193" i="6"/>
  <c r="C2169" i="6"/>
  <c r="C2097" i="6"/>
  <c r="C2001" i="6"/>
  <c r="D2000" i="6" s="1"/>
  <c r="C1905" i="6"/>
  <c r="D1904" i="6" s="1"/>
  <c r="C1809" i="6"/>
  <c r="C1713" i="6"/>
  <c r="D1712" i="6" s="1"/>
  <c r="C1473" i="6"/>
  <c r="C2817" i="6"/>
  <c r="C2625" i="6"/>
  <c r="C2505" i="6"/>
  <c r="C2409" i="6"/>
  <c r="D2408" i="6" s="1"/>
  <c r="C2337" i="6"/>
  <c r="D2336" i="6" s="1"/>
  <c r="C2073" i="6"/>
  <c r="D2072" i="6" s="1"/>
  <c r="C1977" i="6"/>
  <c r="D1976" i="6" s="1"/>
  <c r="C1881" i="6"/>
  <c r="D1880" i="6" s="1"/>
  <c r="C1857" i="6"/>
  <c r="C1785" i="6"/>
  <c r="C1689" i="6"/>
  <c r="C1617" i="6"/>
  <c r="D1616" i="6" s="1"/>
  <c r="C1593" i="6"/>
  <c r="D1592" i="6" s="1"/>
  <c r="C1449" i="6"/>
  <c r="D1448" i="6" s="1"/>
  <c r="C1401" i="6"/>
  <c r="C1305" i="6"/>
  <c r="D1304" i="6" s="1"/>
  <c r="C1257" i="6"/>
  <c r="C1233" i="6"/>
  <c r="C1161" i="6"/>
  <c r="C945" i="6"/>
  <c r="D944" i="6" s="1"/>
  <c r="C921" i="6"/>
  <c r="C777" i="6"/>
  <c r="C753" i="6"/>
  <c r="C657" i="6"/>
  <c r="C633" i="6"/>
  <c r="D632" i="6" s="1"/>
  <c r="C609" i="6"/>
  <c r="C561" i="6"/>
  <c r="D560" i="6" s="1"/>
  <c r="C417" i="6"/>
  <c r="D416" i="6" s="1"/>
  <c r="C345" i="6"/>
  <c r="C129" i="6"/>
  <c r="C321" i="6"/>
  <c r="D320" i="6" s="1"/>
  <c r="C297" i="6"/>
  <c r="C225" i="6"/>
  <c r="D224" i="6" s="1"/>
  <c r="C201" i="6"/>
  <c r="C153" i="6"/>
  <c r="C1353" i="6"/>
  <c r="D1352" i="6" s="1"/>
  <c r="C1329" i="6"/>
  <c r="D1328" i="6" s="1"/>
  <c r="C1137" i="6"/>
  <c r="D1136" i="6" s="1"/>
  <c r="C369" i="6"/>
  <c r="D368" i="6" s="1"/>
  <c r="C81" i="6"/>
  <c r="C1209" i="6"/>
  <c r="C1113" i="6"/>
  <c r="C1089" i="6"/>
  <c r="C1041" i="6"/>
  <c r="D1040" i="6" s="1"/>
  <c r="C1017" i="6"/>
  <c r="D1016" i="6" s="1"/>
  <c r="C993" i="6"/>
  <c r="C897" i="6"/>
  <c r="D896" i="6" s="1"/>
  <c r="C873" i="6"/>
  <c r="C849" i="6"/>
  <c r="C489" i="6"/>
  <c r="C465" i="6"/>
  <c r="C441" i="6"/>
  <c r="D440" i="6" s="1"/>
  <c r="C177" i="6"/>
  <c r="D176" i="6" s="1"/>
  <c r="C105" i="6"/>
  <c r="C585" i="6"/>
  <c r="D584" i="6" s="1"/>
  <c r="C537" i="6"/>
  <c r="C513" i="6"/>
  <c r="C273" i="6"/>
  <c r="D272" i="6" s="1"/>
  <c r="C249" i="6"/>
  <c r="C1377" i="6"/>
  <c r="D1376" i="6" s="1"/>
  <c r="C1281" i="6"/>
  <c r="D1280" i="6" s="1"/>
  <c r="C1185" i="6"/>
  <c r="C1065" i="6"/>
  <c r="C969" i="6"/>
  <c r="C825" i="6"/>
  <c r="C801" i="6"/>
  <c r="C729" i="6"/>
  <c r="D728" i="6" s="1"/>
  <c r="C705" i="6"/>
  <c r="C681" i="6"/>
  <c r="C393" i="6"/>
  <c r="D392" i="6" s="1"/>
  <c r="I7906" i="6"/>
  <c r="J7906" i="6" s="1"/>
  <c r="B15" i="5"/>
  <c r="C14" i="5" s="1"/>
  <c r="D14" i="5" s="1"/>
  <c r="G11" i="5"/>
  <c r="H11" i="5" s="1"/>
  <c r="G59" i="6" s="1"/>
  <c r="B8219" i="6"/>
  <c r="H8219" i="6" s="1" a="1"/>
  <c r="H8219" i="6" s="1"/>
  <c r="I8219" i="6" s="1"/>
  <c r="J8219" i="6" s="1"/>
  <c r="B8123" i="6"/>
  <c r="H8123" i="6" s="1" a="1"/>
  <c r="H8123" i="6" s="1"/>
  <c r="I8123" i="6" s="1"/>
  <c r="J8123" i="6" s="1"/>
  <c r="B8027" i="6"/>
  <c r="H8027" i="6" s="1" a="1"/>
  <c r="H8027" i="6" s="1"/>
  <c r="I8027" i="6" s="1"/>
  <c r="J8027" i="6" s="1"/>
  <c r="B8411" i="6"/>
  <c r="B8291" i="6"/>
  <c r="B8243" i="6"/>
  <c r="H8243" i="6" s="1" a="1"/>
  <c r="H8243" i="6" s="1"/>
  <c r="I8243" i="6" s="1"/>
  <c r="J8243" i="6" s="1"/>
  <c r="B8147" i="6"/>
  <c r="H8147" i="6" s="1" a="1"/>
  <c r="H8147" i="6" s="1"/>
  <c r="I8147" i="6" s="1"/>
  <c r="J8147" i="6" s="1"/>
  <c r="B8051" i="6"/>
  <c r="H8051" i="6" s="1" a="1"/>
  <c r="H8051" i="6" s="1"/>
  <c r="I8051" i="6" s="1"/>
  <c r="J8051" i="6" s="1"/>
  <c r="B8363" i="6"/>
  <c r="H8363" i="6" s="1" a="1"/>
  <c r="H8363" i="6" s="1"/>
  <c r="I8363" i="6" s="1"/>
  <c r="J8363" i="6" s="1"/>
  <c r="B8339" i="6"/>
  <c r="H8339" i="6" s="1" a="1"/>
  <c r="H8339" i="6" s="1"/>
  <c r="I8339" i="6" s="1"/>
  <c r="J8339" i="6" s="1"/>
  <c r="B8195" i="6"/>
  <c r="H8195" i="6" s="1" a="1"/>
  <c r="H8195" i="6" s="1"/>
  <c r="I8195" i="6" s="1"/>
  <c r="J8195" i="6" s="1"/>
  <c r="B8099" i="6"/>
  <c r="H8099" i="6" s="1" a="1"/>
  <c r="H8099" i="6" s="1"/>
  <c r="I8099" i="6" s="1"/>
  <c r="J8099" i="6" s="1"/>
  <c r="B8003" i="6"/>
  <c r="H8003" i="6" s="1" a="1"/>
  <c r="H8003" i="6" s="1"/>
  <c r="I8003" i="6" s="1"/>
  <c r="J8003" i="6" s="1"/>
  <c r="B8171" i="6"/>
  <c r="H8171" i="6" s="1" a="1"/>
  <c r="H8171" i="6" s="1"/>
  <c r="I8171" i="6" s="1"/>
  <c r="J8171" i="6" s="1"/>
  <c r="B7979" i="6"/>
  <c r="H7979" i="6" s="1" a="1"/>
  <c r="H7979" i="6" s="1"/>
  <c r="I7979" i="6" s="1"/>
  <c r="J7979" i="6" s="1"/>
  <c r="B7907" i="6"/>
  <c r="H7907" i="6" s="1" a="1"/>
  <c r="H7907" i="6" s="1"/>
  <c r="I7907" i="6" s="1"/>
  <c r="J7907" i="6" s="1"/>
  <c r="B7739" i="6"/>
  <c r="H7739" i="6" s="1" a="1"/>
  <c r="H7739" i="6" s="1"/>
  <c r="I7739" i="6" s="1"/>
  <c r="J7739" i="6" s="1"/>
  <c r="B7691" i="6"/>
  <c r="H7691" i="6" s="1" a="1"/>
  <c r="H7691" i="6" s="1"/>
  <c r="I7691" i="6" s="1"/>
  <c r="J7691" i="6" s="1"/>
  <c r="B7595" i="6"/>
  <c r="B7571" i="6"/>
  <c r="H7571" i="6" s="1" a="1"/>
  <c r="H7571" i="6" s="1"/>
  <c r="I7571" i="6" s="1"/>
  <c r="J7571" i="6" s="1"/>
  <c r="B7499" i="6"/>
  <c r="H7499" i="6" s="1" a="1"/>
  <c r="H7499" i="6" s="1"/>
  <c r="I7499" i="6" s="1"/>
  <c r="J7499" i="6" s="1"/>
  <c r="B7451" i="6"/>
  <c r="H7451" i="6" s="1" a="1"/>
  <c r="H7451" i="6" s="1"/>
  <c r="I7451" i="6" s="1"/>
  <c r="J7451" i="6" s="1"/>
  <c r="B8315" i="6"/>
  <c r="H8315" i="6" s="1" a="1"/>
  <c r="H8315" i="6" s="1"/>
  <c r="I8315" i="6" s="1"/>
  <c r="J8315" i="6" s="1"/>
  <c r="B8267" i="6"/>
  <c r="B7859" i="6"/>
  <c r="H7859" i="6" s="1" a="1"/>
  <c r="H7859" i="6" s="1"/>
  <c r="I7859" i="6" s="1"/>
  <c r="J7859" i="6" s="1"/>
  <c r="B7811" i="6"/>
  <c r="H7811" i="6" s="1" a="1"/>
  <c r="H7811" i="6" s="1"/>
  <c r="I7811" i="6" s="1"/>
  <c r="J7811" i="6" s="1"/>
  <c r="B7787" i="6"/>
  <c r="H7787" i="6" s="1" a="1"/>
  <c r="H7787" i="6" s="1"/>
  <c r="I7787" i="6" s="1"/>
  <c r="J7787" i="6" s="1"/>
  <c r="B7763" i="6"/>
  <c r="H7763" i="6" s="1" a="1"/>
  <c r="H7763" i="6" s="1"/>
  <c r="I7763" i="6" s="1"/>
  <c r="J7763" i="6" s="1"/>
  <c r="B8387" i="6"/>
  <c r="B8075" i="6"/>
  <c r="H8075" i="6" s="1" a="1"/>
  <c r="H8075" i="6" s="1"/>
  <c r="I8075" i="6" s="1"/>
  <c r="J8075" i="6" s="1"/>
  <c r="B7931" i="6"/>
  <c r="H7931" i="6" s="1" a="1"/>
  <c r="H7931" i="6" s="1"/>
  <c r="I7931" i="6" s="1"/>
  <c r="J7931" i="6" s="1"/>
  <c r="B7883" i="6"/>
  <c r="H7883" i="6" s="1" a="1"/>
  <c r="H7883" i="6" s="1"/>
  <c r="I7883" i="6" s="1"/>
  <c r="J7883" i="6" s="1"/>
  <c r="B7835" i="6"/>
  <c r="H7835" i="6" s="1" a="1"/>
  <c r="H7835" i="6" s="1"/>
  <c r="I7835" i="6" s="1"/>
  <c r="J7835" i="6" s="1"/>
  <c r="B7619" i="6"/>
  <c r="B7547" i="6"/>
  <c r="H7547" i="6" s="1" a="1"/>
  <c r="H7547" i="6" s="1"/>
  <c r="I7547" i="6" s="1"/>
  <c r="J7547" i="6" s="1"/>
  <c r="B7523" i="6"/>
  <c r="H7523" i="6" s="1" a="1"/>
  <c r="H7523" i="6" s="1"/>
  <c r="I7523" i="6" s="1"/>
  <c r="J7523" i="6" s="1"/>
  <c r="B7955" i="6"/>
  <c r="H7955" i="6" s="1" a="1"/>
  <c r="H7955" i="6" s="1"/>
  <c r="I7955" i="6" s="1"/>
  <c r="J7955" i="6" s="1"/>
  <c r="B6899" i="6"/>
  <c r="H6899" i="6" s="1" a="1"/>
  <c r="H6899" i="6" s="1"/>
  <c r="I6899" i="6" s="1"/>
  <c r="J6899" i="6" s="1"/>
  <c r="B7667" i="6"/>
  <c r="H7667" i="6" s="1" a="1"/>
  <c r="H7667" i="6" s="1"/>
  <c r="I7667" i="6" s="1"/>
  <c r="J7667" i="6" s="1"/>
  <c r="B7403" i="6"/>
  <c r="H7403" i="6" s="1" a="1"/>
  <c r="H7403" i="6" s="1"/>
  <c r="I7403" i="6" s="1"/>
  <c r="J7403" i="6" s="1"/>
  <c r="B7379" i="6"/>
  <c r="H7379" i="6" s="1" a="1"/>
  <c r="H7379" i="6" s="1"/>
  <c r="I7379" i="6" s="1"/>
  <c r="J7379" i="6" s="1"/>
  <c r="B7331" i="6"/>
  <c r="H7331" i="6" s="1" a="1"/>
  <c r="H7331" i="6" s="1"/>
  <c r="I7331" i="6" s="1"/>
  <c r="J7331" i="6" s="1"/>
  <c r="B7283" i="6"/>
  <c r="H7283" i="6" s="1" a="1"/>
  <c r="H7283" i="6" s="1"/>
  <c r="I7283" i="6" s="1"/>
  <c r="J7283" i="6" s="1"/>
  <c r="B7235" i="6"/>
  <c r="H7235" i="6" s="1" a="1"/>
  <c r="H7235" i="6" s="1"/>
  <c r="I7235" i="6" s="1"/>
  <c r="J7235" i="6" s="1"/>
  <c r="B7187" i="6"/>
  <c r="H7187" i="6" s="1" a="1"/>
  <c r="H7187" i="6" s="1"/>
  <c r="I7187" i="6" s="1"/>
  <c r="J7187" i="6" s="1"/>
  <c r="B7139" i="6"/>
  <c r="H7139" i="6" s="1" a="1"/>
  <c r="H7139" i="6" s="1"/>
  <c r="I7139" i="6" s="1"/>
  <c r="J7139" i="6" s="1"/>
  <c r="B7091" i="6"/>
  <c r="H7091" i="6" s="1" a="1"/>
  <c r="H7091" i="6" s="1"/>
  <c r="I7091" i="6" s="1"/>
  <c r="J7091" i="6" s="1"/>
  <c r="B7043" i="6"/>
  <c r="H7043" i="6" s="1" a="1"/>
  <c r="H7043" i="6" s="1"/>
  <c r="I7043" i="6" s="1"/>
  <c r="J7043" i="6" s="1"/>
  <c r="B6995" i="6"/>
  <c r="H6995" i="6" s="1" a="1"/>
  <c r="H6995" i="6" s="1"/>
  <c r="I6995" i="6" s="1"/>
  <c r="J6995" i="6" s="1"/>
  <c r="B6875" i="6"/>
  <c r="H6875" i="6" s="1" a="1"/>
  <c r="H6875" i="6" s="1"/>
  <c r="I6875" i="6" s="1"/>
  <c r="J6875" i="6" s="1"/>
  <c r="B7427" i="6"/>
  <c r="H7427" i="6" s="1" a="1"/>
  <c r="H7427" i="6" s="1"/>
  <c r="I7427" i="6" s="1"/>
  <c r="J7427" i="6" s="1"/>
  <c r="B7355" i="6"/>
  <c r="H7355" i="6" s="1" a="1"/>
  <c r="H7355" i="6" s="1"/>
  <c r="I7355" i="6" s="1"/>
  <c r="J7355" i="6" s="1"/>
  <c r="B7307" i="6"/>
  <c r="H7307" i="6" s="1" a="1"/>
  <c r="H7307" i="6" s="1"/>
  <c r="I7307" i="6" s="1"/>
  <c r="J7307" i="6" s="1"/>
  <c r="B7259" i="6"/>
  <c r="H7259" i="6" s="1" a="1"/>
  <c r="H7259" i="6" s="1"/>
  <c r="I7259" i="6" s="1"/>
  <c r="J7259" i="6" s="1"/>
  <c r="B7211" i="6"/>
  <c r="H7211" i="6" s="1" a="1"/>
  <c r="H7211" i="6" s="1"/>
  <c r="I7211" i="6" s="1"/>
  <c r="J7211" i="6" s="1"/>
  <c r="B7163" i="6"/>
  <c r="H7163" i="6" s="1" a="1"/>
  <c r="H7163" i="6" s="1"/>
  <c r="I7163" i="6" s="1"/>
  <c r="J7163" i="6" s="1"/>
  <c r="B7115" i="6"/>
  <c r="H7115" i="6" s="1" a="1"/>
  <c r="H7115" i="6" s="1"/>
  <c r="I7115" i="6" s="1"/>
  <c r="J7115" i="6" s="1"/>
  <c r="B7067" i="6"/>
  <c r="H7067" i="6" s="1" a="1"/>
  <c r="H7067" i="6" s="1"/>
  <c r="I7067" i="6" s="1"/>
  <c r="J7067" i="6" s="1"/>
  <c r="B7019" i="6"/>
  <c r="H7019" i="6" s="1" a="1"/>
  <c r="H7019" i="6" s="1"/>
  <c r="I7019" i="6" s="1"/>
  <c r="J7019" i="6" s="1"/>
  <c r="B6971" i="6"/>
  <c r="H6971" i="6" s="1" a="1"/>
  <c r="H6971" i="6" s="1"/>
  <c r="I6971" i="6" s="1"/>
  <c r="J6971" i="6" s="1"/>
  <c r="B6923" i="6"/>
  <c r="H6923" i="6" s="1" a="1"/>
  <c r="H6923" i="6" s="1"/>
  <c r="I6923" i="6" s="1"/>
  <c r="J6923" i="6" s="1"/>
  <c r="B6827" i="6"/>
  <c r="H6827" i="6" s="1" a="1"/>
  <c r="H6827" i="6" s="1"/>
  <c r="I6827" i="6" s="1"/>
  <c r="J6827" i="6" s="1"/>
  <c r="B7643" i="6"/>
  <c r="B6851" i="6"/>
  <c r="H6851" i="6" s="1" a="1"/>
  <c r="H6851" i="6" s="1"/>
  <c r="I6851" i="6" s="1"/>
  <c r="J6851" i="6" s="1"/>
  <c r="B6707" i="6"/>
  <c r="H6707" i="6" s="1" a="1"/>
  <c r="H6707" i="6" s="1"/>
  <c r="I6707" i="6" s="1"/>
  <c r="J6707" i="6" s="1"/>
  <c r="B6611" i="6"/>
  <c r="H6611" i="6" s="1" a="1"/>
  <c r="H6611" i="6" s="1"/>
  <c r="I6611" i="6" s="1"/>
  <c r="J6611" i="6" s="1"/>
  <c r="B6563" i="6"/>
  <c r="B6515" i="6"/>
  <c r="B6419" i="6"/>
  <c r="B6779" i="6"/>
  <c r="H6779" i="6" s="1" a="1"/>
  <c r="H6779" i="6" s="1"/>
  <c r="I6779" i="6" s="1"/>
  <c r="J6779" i="6" s="1"/>
  <c r="B6683" i="6"/>
  <c r="H6683" i="6" s="1" a="1"/>
  <c r="H6683" i="6" s="1"/>
  <c r="I6683" i="6" s="1"/>
  <c r="J6683" i="6" s="1"/>
  <c r="B6587" i="6"/>
  <c r="H6587" i="6" s="1" a="1"/>
  <c r="H6587" i="6" s="1"/>
  <c r="I6587" i="6" s="1"/>
  <c r="J6587" i="6" s="1"/>
  <c r="B6539" i="6"/>
  <c r="B7715" i="6"/>
  <c r="H7715" i="6" s="1" a="1"/>
  <c r="H7715" i="6" s="1"/>
  <c r="I7715" i="6" s="1"/>
  <c r="J7715" i="6" s="1"/>
  <c r="B7475" i="6"/>
  <c r="H7475" i="6" s="1" a="1"/>
  <c r="H7475" i="6" s="1"/>
  <c r="I7475" i="6" s="1"/>
  <c r="J7475" i="6" s="1"/>
  <c r="B6947" i="6"/>
  <c r="H6947" i="6" s="1" a="1"/>
  <c r="H6947" i="6" s="1"/>
  <c r="I6947" i="6" s="1"/>
  <c r="J6947" i="6" s="1"/>
  <c r="B6803" i="6"/>
  <c r="H6803" i="6" s="1" a="1"/>
  <c r="H6803" i="6" s="1"/>
  <c r="I6803" i="6" s="1"/>
  <c r="J6803" i="6" s="1"/>
  <c r="B6731" i="6"/>
  <c r="H6731" i="6" s="1" a="1"/>
  <c r="H6731" i="6" s="1"/>
  <c r="I6731" i="6" s="1"/>
  <c r="J6731" i="6" s="1"/>
  <c r="B6635" i="6"/>
  <c r="H6635" i="6" s="1" a="1"/>
  <c r="H6635" i="6" s="1"/>
  <c r="I6635" i="6" s="1"/>
  <c r="J6635" i="6" s="1"/>
  <c r="B6443" i="6"/>
  <c r="B6755" i="6"/>
  <c r="H6755" i="6" s="1" a="1"/>
  <c r="H6755" i="6" s="1"/>
  <c r="I6755" i="6" s="1"/>
  <c r="J6755" i="6" s="1"/>
  <c r="B6659" i="6"/>
  <c r="H6659" i="6" s="1" a="1"/>
  <c r="H6659" i="6" s="1"/>
  <c r="I6659" i="6" s="1"/>
  <c r="J6659" i="6" s="1"/>
  <c r="B6467" i="6"/>
  <c r="H6467" i="6" s="1" a="1"/>
  <c r="H6467" i="6" s="1"/>
  <c r="I6467" i="6" s="1"/>
  <c r="J6467" i="6" s="1"/>
  <c r="B6371" i="6"/>
  <c r="H6371" i="6" s="1" a="1"/>
  <c r="H6371" i="6" s="1"/>
  <c r="I6371" i="6" s="1"/>
  <c r="J6371" i="6" s="1"/>
  <c r="B6491" i="6"/>
  <c r="H6491" i="6" s="1" a="1"/>
  <c r="H6491" i="6" s="1"/>
  <c r="I6491" i="6" s="1"/>
  <c r="J6491" i="6" s="1"/>
  <c r="B6395" i="6"/>
  <c r="H6395" i="6" s="1" a="1"/>
  <c r="H6395" i="6" s="1"/>
  <c r="I6395" i="6" s="1"/>
  <c r="J6395" i="6" s="1"/>
  <c r="B6299" i="6"/>
  <c r="B6323" i="6"/>
  <c r="B6179" i="6"/>
  <c r="H6179" i="6" s="1" a="1"/>
  <c r="H6179" i="6" s="1"/>
  <c r="I6179" i="6" s="1"/>
  <c r="J6179" i="6" s="1"/>
  <c r="B6275" i="6"/>
  <c r="B6107" i="6"/>
  <c r="H6107" i="6" s="1" a="1"/>
  <c r="H6107" i="6" s="1"/>
  <c r="I6107" i="6" s="1"/>
  <c r="J6107" i="6" s="1"/>
  <c r="B6035" i="6"/>
  <c r="H6035" i="6" s="1" a="1"/>
  <c r="H6035" i="6" s="1"/>
  <c r="I6035" i="6" s="1"/>
  <c r="J6035" i="6" s="1"/>
  <c r="B6347" i="6"/>
  <c r="B6131" i="6"/>
  <c r="H6131" i="6" s="1" a="1"/>
  <c r="H6131" i="6" s="1"/>
  <c r="I6131" i="6" s="1"/>
  <c r="J6131" i="6" s="1"/>
  <c r="B6059" i="6"/>
  <c r="H6059" i="6" s="1" a="1"/>
  <c r="H6059" i="6" s="1"/>
  <c r="I6059" i="6" s="1"/>
  <c r="J6059" i="6" s="1"/>
  <c r="B5987" i="6"/>
  <c r="B6251" i="6"/>
  <c r="B6227" i="6"/>
  <c r="B6203" i="6"/>
  <c r="B6155" i="6"/>
  <c r="H6155" i="6" s="1" a="1"/>
  <c r="H6155" i="6" s="1"/>
  <c r="I6155" i="6" s="1"/>
  <c r="J6155" i="6" s="1"/>
  <c r="B6083" i="6"/>
  <c r="H6083" i="6" s="1" a="1"/>
  <c r="H6083" i="6" s="1"/>
  <c r="I6083" i="6" s="1"/>
  <c r="J6083" i="6" s="1"/>
  <c r="B5939" i="6"/>
  <c r="B5867" i="6"/>
  <c r="B5771" i="6"/>
  <c r="H5771" i="6" s="1" a="1"/>
  <c r="H5771" i="6" s="1"/>
  <c r="I5771" i="6" s="1"/>
  <c r="J5771" i="6" s="1"/>
  <c r="B5675" i="6"/>
  <c r="H5675" i="6" s="1" a="1"/>
  <c r="H5675" i="6" s="1"/>
  <c r="I5675" i="6" s="1"/>
  <c r="J5675" i="6" s="1"/>
  <c r="B5651" i="6"/>
  <c r="B5411" i="6"/>
  <c r="H5411" i="6" s="1" a="1"/>
  <c r="H5411" i="6" s="1"/>
  <c r="I5411" i="6" s="1"/>
  <c r="J5411" i="6" s="1"/>
  <c r="B6011" i="6"/>
  <c r="B5963" i="6"/>
  <c r="H5963" i="6" s="1" a="1"/>
  <c r="H5963" i="6" s="1"/>
  <c r="I5963" i="6" s="1"/>
  <c r="J5963" i="6" s="1"/>
  <c r="B5843" i="6"/>
  <c r="B5747" i="6"/>
  <c r="H5747" i="6" s="1" a="1"/>
  <c r="H5747" i="6" s="1"/>
  <c r="I5747" i="6" s="1"/>
  <c r="J5747" i="6" s="1"/>
  <c r="B5627" i="6"/>
  <c r="B5603" i="6"/>
  <c r="H5603" i="6" s="1" a="1"/>
  <c r="H5603" i="6" s="1"/>
  <c r="I5603" i="6" s="1"/>
  <c r="J5603" i="6" s="1"/>
  <c r="B5555" i="6"/>
  <c r="H5555" i="6" s="1" a="1"/>
  <c r="H5555" i="6" s="1"/>
  <c r="I5555" i="6" s="1"/>
  <c r="J5555" i="6" s="1"/>
  <c r="B5507" i="6"/>
  <c r="H5507" i="6" s="1" a="1"/>
  <c r="H5507" i="6" s="1"/>
  <c r="I5507" i="6" s="1"/>
  <c r="J5507" i="6" s="1"/>
  <c r="B5459" i="6"/>
  <c r="H5459" i="6" s="1" a="1"/>
  <c r="H5459" i="6" s="1"/>
  <c r="I5459" i="6" s="1"/>
  <c r="J5459" i="6" s="1"/>
  <c r="B5363" i="6"/>
  <c r="H5363" i="6" s="1" a="1"/>
  <c r="H5363" i="6" s="1"/>
  <c r="I5363" i="6" s="1"/>
  <c r="J5363" i="6" s="1"/>
  <c r="B5315" i="6"/>
  <c r="H5315" i="6" s="1" a="1"/>
  <c r="H5315" i="6" s="1"/>
  <c r="I5315" i="6" s="1"/>
  <c r="J5315" i="6" s="1"/>
  <c r="B5267" i="6"/>
  <c r="H5267" i="6" s="1" a="1"/>
  <c r="H5267" i="6" s="1"/>
  <c r="I5267" i="6" s="1"/>
  <c r="J5267" i="6" s="1"/>
  <c r="B5915" i="6"/>
  <c r="B5819" i="6"/>
  <c r="H5819" i="6" s="1" a="1"/>
  <c r="H5819" i="6" s="1"/>
  <c r="I5819" i="6" s="1"/>
  <c r="J5819" i="6" s="1"/>
  <c r="B5723" i="6"/>
  <c r="H5723" i="6" s="1" a="1"/>
  <c r="H5723" i="6" s="1"/>
  <c r="I5723" i="6" s="1"/>
  <c r="J5723" i="6" s="1"/>
  <c r="B5435" i="6"/>
  <c r="H5435" i="6" s="1" a="1"/>
  <c r="H5435" i="6" s="1"/>
  <c r="I5435" i="6" s="1"/>
  <c r="J5435" i="6" s="1"/>
  <c r="B5387" i="6"/>
  <c r="H5387" i="6" s="1" a="1"/>
  <c r="H5387" i="6" s="1"/>
  <c r="I5387" i="6" s="1"/>
  <c r="J5387" i="6" s="1"/>
  <c r="B5891" i="6"/>
  <c r="B5795" i="6"/>
  <c r="H5795" i="6" s="1" a="1"/>
  <c r="H5795" i="6" s="1"/>
  <c r="I5795" i="6" s="1"/>
  <c r="J5795" i="6" s="1"/>
  <c r="B5699" i="6"/>
  <c r="H5699" i="6" s="1" a="1"/>
  <c r="H5699" i="6" s="1"/>
  <c r="I5699" i="6" s="1"/>
  <c r="J5699" i="6" s="1"/>
  <c r="B5579" i="6"/>
  <c r="H5579" i="6" s="1" a="1"/>
  <c r="H5579" i="6" s="1"/>
  <c r="I5579" i="6" s="1"/>
  <c r="J5579" i="6" s="1"/>
  <c r="B5531" i="6"/>
  <c r="H5531" i="6" s="1" a="1"/>
  <c r="H5531" i="6" s="1"/>
  <c r="I5531" i="6" s="1"/>
  <c r="J5531" i="6" s="1"/>
  <c r="B5483" i="6"/>
  <c r="H5483" i="6" s="1" a="1"/>
  <c r="H5483" i="6" s="1"/>
  <c r="I5483" i="6" s="1"/>
  <c r="J5483" i="6" s="1"/>
  <c r="B5339" i="6"/>
  <c r="H5339" i="6" s="1" a="1"/>
  <c r="H5339" i="6" s="1"/>
  <c r="I5339" i="6" s="1"/>
  <c r="J5339" i="6" s="1"/>
  <c r="B5291" i="6"/>
  <c r="H5291" i="6" s="1" a="1"/>
  <c r="H5291" i="6" s="1"/>
  <c r="I5291" i="6" s="1"/>
  <c r="J5291" i="6" s="1"/>
  <c r="B5147" i="6"/>
  <c r="H5147" i="6" s="1" a="1"/>
  <c r="H5147" i="6" s="1"/>
  <c r="I5147" i="6" s="1"/>
  <c r="J5147" i="6" s="1"/>
  <c r="B5123" i="6"/>
  <c r="H5123" i="6" s="1" a="1"/>
  <c r="H5123" i="6" s="1"/>
  <c r="I5123" i="6" s="1"/>
  <c r="J5123" i="6" s="1"/>
  <c r="B5075" i="6"/>
  <c r="B4979" i="6"/>
  <c r="B4883" i="6"/>
  <c r="B4835" i="6"/>
  <c r="B4523" i="6"/>
  <c r="B4451" i="6"/>
  <c r="B4427" i="6"/>
  <c r="H4427" i="6" s="1" a="1"/>
  <c r="H4427" i="6" s="1"/>
  <c r="I4427" i="6" s="1"/>
  <c r="J4427" i="6" s="1"/>
  <c r="B4379" i="6"/>
  <c r="B4355" i="6"/>
  <c r="B4259" i="6"/>
  <c r="B5243" i="6"/>
  <c r="H5243" i="6" s="1" a="1"/>
  <c r="H5243" i="6" s="1"/>
  <c r="I5243" i="6" s="1"/>
  <c r="J5243" i="6" s="1"/>
  <c r="B5171" i="6"/>
  <c r="H5171" i="6" s="1" a="1"/>
  <c r="H5171" i="6" s="1"/>
  <c r="I5171" i="6" s="1"/>
  <c r="J5171" i="6" s="1"/>
  <c r="B5051" i="6"/>
  <c r="B4955" i="6"/>
  <c r="B4739" i="6"/>
  <c r="B4691" i="6"/>
  <c r="B4643" i="6"/>
  <c r="B4595" i="6"/>
  <c r="B4331" i="6"/>
  <c r="B4235" i="6"/>
  <c r="B4139" i="6"/>
  <c r="B4091" i="6"/>
  <c r="B5195" i="6"/>
  <c r="H5195" i="6" s="1" a="1"/>
  <c r="H5195" i="6" s="1"/>
  <c r="I5195" i="6" s="1"/>
  <c r="J5195" i="6" s="1"/>
  <c r="B5027" i="6"/>
  <c r="B4931" i="6"/>
  <c r="B4907" i="6"/>
  <c r="B4859" i="6"/>
  <c r="B4787" i="6"/>
  <c r="B4547" i="6"/>
  <c r="B4499" i="6"/>
  <c r="B4475" i="6"/>
  <c r="B4403" i="6"/>
  <c r="H4403" i="6" s="1" a="1"/>
  <c r="H4403" i="6" s="1"/>
  <c r="I4403" i="6" s="1"/>
  <c r="J4403" i="6" s="1"/>
  <c r="B4307" i="6"/>
  <c r="B4211" i="6"/>
  <c r="B4115" i="6"/>
  <c r="B3971" i="6"/>
  <c r="B3875" i="6"/>
  <c r="B5219" i="6"/>
  <c r="H5219" i="6" s="1" a="1"/>
  <c r="H5219" i="6" s="1"/>
  <c r="I5219" i="6" s="1"/>
  <c r="J5219" i="6" s="1"/>
  <c r="B5099" i="6"/>
  <c r="B5003" i="6"/>
  <c r="B4811" i="6"/>
  <c r="B4763" i="6"/>
  <c r="B4715" i="6"/>
  <c r="B4667" i="6"/>
  <c r="B4619" i="6"/>
  <c r="B4571" i="6"/>
  <c r="B4283" i="6"/>
  <c r="B4187" i="6"/>
  <c r="B4043" i="6"/>
  <c r="B3947" i="6"/>
  <c r="B3851" i="6"/>
  <c r="B4019" i="6"/>
  <c r="B3779" i="6"/>
  <c r="B3683" i="6"/>
  <c r="B3587" i="6"/>
  <c r="B3491" i="6"/>
  <c r="B3443" i="6"/>
  <c r="B3179" i="6"/>
  <c r="H3179" i="6" s="1" a="1"/>
  <c r="H3179" i="6" s="1"/>
  <c r="I3179" i="6" s="1"/>
  <c r="J3179" i="6" s="1"/>
  <c r="B3107" i="6"/>
  <c r="B2963" i="6"/>
  <c r="H2963" i="6" s="1" a="1"/>
  <c r="H2963" i="6" s="1"/>
  <c r="I2963" i="6" s="1"/>
  <c r="J2963" i="6" s="1"/>
  <c r="B2723" i="6"/>
  <c r="B2651" i="6"/>
  <c r="H2651" i="6" s="1" a="1"/>
  <c r="H2651" i="6" s="1"/>
  <c r="I2651" i="6" s="1"/>
  <c r="J2651" i="6" s="1"/>
  <c r="B4163" i="6"/>
  <c r="B4067" i="6"/>
  <c r="B3995" i="6"/>
  <c r="B3755" i="6"/>
  <c r="B3659" i="6"/>
  <c r="B3563" i="6"/>
  <c r="B3467" i="6"/>
  <c r="B3419" i="6"/>
  <c r="H3419" i="6" s="1" a="1"/>
  <c r="H3419" i="6" s="1"/>
  <c r="I3419" i="6" s="1"/>
  <c r="J3419" i="6" s="1"/>
  <c r="B3395" i="6"/>
  <c r="H3395" i="6" s="1" a="1"/>
  <c r="H3395" i="6" s="1"/>
  <c r="I3395" i="6" s="1"/>
  <c r="J3395" i="6" s="1"/>
  <c r="B3371" i="6"/>
  <c r="H3371" i="6" s="1" a="1"/>
  <c r="H3371" i="6" s="1"/>
  <c r="I3371" i="6" s="1"/>
  <c r="J3371" i="6" s="1"/>
  <c r="B3347" i="6"/>
  <c r="H3347" i="6" s="1" a="1"/>
  <c r="H3347" i="6" s="1"/>
  <c r="I3347" i="6" s="1"/>
  <c r="J3347" i="6" s="1"/>
  <c r="B3323" i="6"/>
  <c r="H3323" i="6" s="1" a="1"/>
  <c r="H3323" i="6" s="1"/>
  <c r="I3323" i="6" s="1"/>
  <c r="J3323" i="6" s="1"/>
  <c r="B3299" i="6"/>
  <c r="B3251" i="6"/>
  <c r="B3059" i="6"/>
  <c r="B3035" i="6"/>
  <c r="B2987" i="6"/>
  <c r="B2795" i="6"/>
  <c r="B2747" i="6"/>
  <c r="B2675" i="6"/>
  <c r="H2675" i="6" s="1" a="1"/>
  <c r="H2675" i="6" s="1"/>
  <c r="I2675" i="6" s="1"/>
  <c r="J2675" i="6" s="1"/>
  <c r="B2579" i="6"/>
  <c r="B3923" i="6"/>
  <c r="B3827" i="6"/>
  <c r="B3731" i="6"/>
  <c r="B3635" i="6"/>
  <c r="B3539" i="6"/>
  <c r="B3275" i="6"/>
  <c r="B3131" i="6"/>
  <c r="B3083" i="6"/>
  <c r="B2867" i="6"/>
  <c r="B2843" i="6"/>
  <c r="B3899" i="6"/>
  <c r="B3803" i="6"/>
  <c r="B3707" i="6"/>
  <c r="B3611" i="6"/>
  <c r="B3515" i="6"/>
  <c r="B2915" i="6"/>
  <c r="H2915" i="6" s="1" a="1"/>
  <c r="H2915" i="6" s="1"/>
  <c r="I2915" i="6" s="1"/>
  <c r="J2915" i="6" s="1"/>
  <c r="B2891" i="6"/>
  <c r="H2891" i="6" s="1" a="1"/>
  <c r="H2891" i="6" s="1"/>
  <c r="I2891" i="6" s="1"/>
  <c r="J2891" i="6" s="1"/>
  <c r="B2819" i="6"/>
  <c r="B2627" i="6"/>
  <c r="B2483" i="6"/>
  <c r="B2123" i="6"/>
  <c r="B2027" i="6"/>
  <c r="B1931" i="6"/>
  <c r="B1811" i="6"/>
  <c r="B1715" i="6"/>
  <c r="B1595" i="6"/>
  <c r="B1571" i="6"/>
  <c r="B1451" i="6"/>
  <c r="H1451" i="6" s="1" a="1"/>
  <c r="H1451" i="6" s="1"/>
  <c r="I1451" i="6" s="1"/>
  <c r="J1451" i="6" s="1"/>
  <c r="B3227" i="6"/>
  <c r="B3155" i="6"/>
  <c r="H3155" i="6" s="1" a="1"/>
  <c r="H3155" i="6" s="1"/>
  <c r="I3155" i="6" s="1"/>
  <c r="J3155" i="6" s="1"/>
  <c r="B2699" i="6"/>
  <c r="B2555" i="6"/>
  <c r="B2339" i="6"/>
  <c r="H2339" i="6" s="1" a="1"/>
  <c r="H2339" i="6" s="1"/>
  <c r="I2339" i="6" s="1"/>
  <c r="J2339" i="6" s="1"/>
  <c r="B2171" i="6"/>
  <c r="B2099" i="6"/>
  <c r="B2003" i="6"/>
  <c r="B1907" i="6"/>
  <c r="B1859" i="6"/>
  <c r="B1787" i="6"/>
  <c r="B1691" i="6"/>
  <c r="B1523" i="6"/>
  <c r="H1523" i="6" s="1" a="1"/>
  <c r="H1523" i="6" s="1"/>
  <c r="I1523" i="6" s="1"/>
  <c r="J1523" i="6" s="1"/>
  <c r="B1499" i="6"/>
  <c r="H1499" i="6" s="1" a="1"/>
  <c r="H1499" i="6" s="1"/>
  <c r="I1499" i="6" s="1"/>
  <c r="J1499" i="6" s="1"/>
  <c r="B1475" i="6"/>
  <c r="H1475" i="6" s="1" a="1"/>
  <c r="H1475" i="6" s="1"/>
  <c r="I1475" i="6" s="1"/>
  <c r="J1475" i="6" s="1"/>
  <c r="B3203" i="6"/>
  <c r="B2603" i="6"/>
  <c r="B2435" i="6"/>
  <c r="B2363" i="6"/>
  <c r="B2147" i="6"/>
  <c r="B2075" i="6"/>
  <c r="B1979" i="6"/>
  <c r="B1883" i="6"/>
  <c r="B1763" i="6"/>
  <c r="B1667" i="6"/>
  <c r="H1667" i="6" s="1" a="1"/>
  <c r="H1667" i="6" s="1"/>
  <c r="I1667" i="6" s="1"/>
  <c r="J1667" i="6" s="1"/>
  <c r="B1619" i="6"/>
  <c r="H1619" i="6" s="1" a="1"/>
  <c r="H1619" i="6" s="1"/>
  <c r="I1619" i="6" s="1"/>
  <c r="J1619" i="6" s="1"/>
  <c r="B1403" i="6"/>
  <c r="H1403" i="6" s="1" a="1"/>
  <c r="H1403" i="6" s="1"/>
  <c r="I1403" i="6" s="1"/>
  <c r="J1403" i="6" s="1"/>
  <c r="B3011" i="6"/>
  <c r="B2939" i="6"/>
  <c r="H2939" i="6" s="1" a="1"/>
  <c r="H2939" i="6" s="1"/>
  <c r="I2939" i="6" s="1"/>
  <c r="J2939" i="6" s="1"/>
  <c r="B2771" i="6"/>
  <c r="B2531" i="6"/>
  <c r="B2507" i="6"/>
  <c r="H2507" i="6" s="1" a="1"/>
  <c r="H2507" i="6" s="1"/>
  <c r="I2507" i="6" s="1"/>
  <c r="J2507" i="6" s="1"/>
  <c r="B2459" i="6"/>
  <c r="H2459" i="6" s="1" a="1"/>
  <c r="H2459" i="6" s="1"/>
  <c r="I2459" i="6" s="1"/>
  <c r="J2459" i="6" s="1"/>
  <c r="B2411" i="6"/>
  <c r="B2387" i="6"/>
  <c r="B2315" i="6"/>
  <c r="B2291" i="6"/>
  <c r="B2267" i="6"/>
  <c r="B2243" i="6"/>
  <c r="B2219" i="6"/>
  <c r="B2195" i="6"/>
  <c r="B2051" i="6"/>
  <c r="B1955" i="6"/>
  <c r="B1835" i="6"/>
  <c r="B1739" i="6"/>
  <c r="B1643" i="6"/>
  <c r="H1643" i="6" s="1" a="1"/>
  <c r="H1643" i="6" s="1"/>
  <c r="I1643" i="6" s="1"/>
  <c r="J1643" i="6" s="1"/>
  <c r="B1547" i="6"/>
  <c r="B1427" i="6"/>
  <c r="H1427" i="6" s="1" a="1"/>
  <c r="H1427" i="6" s="1"/>
  <c r="I1427" i="6" s="1"/>
  <c r="J1427" i="6" s="1"/>
  <c r="B1355" i="6"/>
  <c r="B1307" i="6"/>
  <c r="B1283" i="6"/>
  <c r="B1139" i="6"/>
  <c r="H1139" i="6" s="1" a="1"/>
  <c r="H1139" i="6" s="1"/>
  <c r="I1139" i="6" s="1"/>
  <c r="J1139" i="6" s="1"/>
  <c r="B923" i="6"/>
  <c r="H923" i="6" s="1" a="1"/>
  <c r="H923" i="6" s="1"/>
  <c r="I923" i="6" s="1"/>
  <c r="J923" i="6" s="1"/>
  <c r="B707" i="6"/>
  <c r="B683" i="6"/>
  <c r="B659" i="6"/>
  <c r="B587" i="6"/>
  <c r="B515" i="6"/>
  <c r="H515" i="6" s="1" a="1"/>
  <c r="H515" i="6" s="1"/>
  <c r="I515" i="6" s="1"/>
  <c r="J515" i="6" s="1"/>
  <c r="B419" i="6"/>
  <c r="B299" i="6"/>
  <c r="H299" i="6" s="1" a="1"/>
  <c r="H299" i="6" s="1"/>
  <c r="I299" i="6" s="1"/>
  <c r="J299" i="6" s="1"/>
  <c r="B107" i="6"/>
  <c r="H107" i="6" s="1" a="1"/>
  <c r="H107" i="6" s="1"/>
  <c r="I107" i="6" s="1"/>
  <c r="J107" i="6" s="1"/>
  <c r="B83" i="6"/>
  <c r="B323" i="6"/>
  <c r="H323" i="6" s="1" a="1"/>
  <c r="H323" i="6" s="1"/>
  <c r="I323" i="6" s="1"/>
  <c r="J323" i="6" s="1"/>
  <c r="B251" i="6"/>
  <c r="H251" i="6" s="1" a="1"/>
  <c r="H251" i="6" s="1"/>
  <c r="I251" i="6" s="1"/>
  <c r="J251" i="6" s="1"/>
  <c r="B203" i="6"/>
  <c r="B131" i="6"/>
  <c r="H131" i="6" s="1" a="1"/>
  <c r="H131" i="6" s="1"/>
  <c r="I131" i="6" s="1"/>
  <c r="J131" i="6" s="1"/>
  <c r="B1235" i="6"/>
  <c r="H1235" i="6" s="1" a="1"/>
  <c r="H1235" i="6" s="1"/>
  <c r="I1235" i="6" s="1"/>
  <c r="J1235" i="6" s="1"/>
  <c r="B1211" i="6"/>
  <c r="H1211" i="6" s="1" a="1"/>
  <c r="H1211" i="6" s="1"/>
  <c r="I1211" i="6" s="1"/>
  <c r="J1211" i="6" s="1"/>
  <c r="B1115" i="6"/>
  <c r="H1115" i="6" s="1" a="1"/>
  <c r="H1115" i="6" s="1"/>
  <c r="I1115" i="6" s="1"/>
  <c r="J1115" i="6" s="1"/>
  <c r="B1091" i="6"/>
  <c r="H1091" i="6" s="1" a="1"/>
  <c r="H1091" i="6" s="1"/>
  <c r="I1091" i="6" s="1"/>
  <c r="J1091" i="6" s="1"/>
  <c r="B1043" i="6"/>
  <c r="H1043" i="6" s="1" a="1"/>
  <c r="H1043" i="6" s="1"/>
  <c r="I1043" i="6" s="1"/>
  <c r="J1043" i="6" s="1"/>
  <c r="B1019" i="6"/>
  <c r="H1019" i="6" s="1" a="1"/>
  <c r="H1019" i="6" s="1"/>
  <c r="I1019" i="6" s="1"/>
  <c r="J1019" i="6" s="1"/>
  <c r="B995" i="6"/>
  <c r="H995" i="6" s="1" a="1"/>
  <c r="H995" i="6" s="1"/>
  <c r="I995" i="6" s="1"/>
  <c r="J995" i="6" s="1"/>
  <c r="B875" i="6"/>
  <c r="H875" i="6" s="1" a="1"/>
  <c r="H875" i="6" s="1"/>
  <c r="I875" i="6" s="1"/>
  <c r="J875" i="6" s="1"/>
  <c r="B827" i="6"/>
  <c r="B803" i="6"/>
  <c r="B731" i="6"/>
  <c r="H731" i="6" s="1" a="1"/>
  <c r="H731" i="6" s="1"/>
  <c r="I731" i="6" s="1"/>
  <c r="J731" i="6" s="1"/>
  <c r="B539" i="6"/>
  <c r="H539" i="6" s="1" a="1"/>
  <c r="H539" i="6" s="1"/>
  <c r="I539" i="6" s="1"/>
  <c r="J539" i="6" s="1"/>
  <c r="B395" i="6"/>
  <c r="B347" i="6"/>
  <c r="H347" i="6" s="1" a="1"/>
  <c r="H347" i="6" s="1"/>
  <c r="I347" i="6" s="1"/>
  <c r="J347" i="6" s="1"/>
  <c r="B1379" i="6"/>
  <c r="B1187" i="6"/>
  <c r="H1187" i="6" s="1" a="1"/>
  <c r="H1187" i="6" s="1"/>
  <c r="I1187" i="6" s="1"/>
  <c r="J1187" i="6" s="1"/>
  <c r="B1067" i="6"/>
  <c r="H1067" i="6" s="1" a="1"/>
  <c r="H1067" i="6" s="1"/>
  <c r="I1067" i="6" s="1"/>
  <c r="J1067" i="6" s="1"/>
  <c r="B971" i="6"/>
  <c r="H971" i="6" s="1" a="1"/>
  <c r="H971" i="6" s="1"/>
  <c r="I971" i="6" s="1"/>
  <c r="J971" i="6" s="1"/>
  <c r="B899" i="6"/>
  <c r="H899" i="6" s="1" a="1"/>
  <c r="H899" i="6" s="1"/>
  <c r="I899" i="6" s="1"/>
  <c r="J899" i="6" s="1"/>
  <c r="B851" i="6"/>
  <c r="B779" i="6"/>
  <c r="B755" i="6"/>
  <c r="H755" i="6" s="1" a="1"/>
  <c r="H755" i="6" s="1"/>
  <c r="I755" i="6" s="1"/>
  <c r="J755" i="6" s="1"/>
  <c r="B635" i="6"/>
  <c r="B611" i="6"/>
  <c r="B563" i="6"/>
  <c r="H563" i="6" s="1" a="1"/>
  <c r="H563" i="6" s="1"/>
  <c r="I563" i="6" s="1"/>
  <c r="J563" i="6" s="1"/>
  <c r="B467" i="6"/>
  <c r="B371" i="6"/>
  <c r="B275" i="6"/>
  <c r="H275" i="6" s="1" a="1"/>
  <c r="H275" i="6" s="1"/>
  <c r="I275" i="6" s="1"/>
  <c r="J275" i="6" s="1"/>
  <c r="B179" i="6"/>
  <c r="B227" i="6"/>
  <c r="H227" i="6" s="1" a="1"/>
  <c r="H227" i="6" s="1"/>
  <c r="I227" i="6" s="1"/>
  <c r="J227" i="6" s="1"/>
  <c r="B155" i="6"/>
  <c r="B1331" i="6"/>
  <c r="B1259" i="6"/>
  <c r="H1259" i="6" s="1" a="1"/>
  <c r="H1259" i="6" s="1"/>
  <c r="I1259" i="6" s="1"/>
  <c r="J1259" i="6" s="1"/>
  <c r="B1163" i="6"/>
  <c r="H1163" i="6" s="1" a="1"/>
  <c r="H1163" i="6" s="1"/>
  <c r="I1163" i="6" s="1"/>
  <c r="J1163" i="6" s="1"/>
  <c r="B947" i="6"/>
  <c r="H947" i="6" s="1" a="1"/>
  <c r="H947" i="6" s="1"/>
  <c r="I947" i="6" s="1"/>
  <c r="J947" i="6" s="1"/>
  <c r="B491" i="6"/>
  <c r="B443" i="6"/>
  <c r="H443" i="6" s="1" a="1"/>
  <c r="H443" i="6" s="1"/>
  <c r="I443" i="6" s="1"/>
  <c r="J443" i="6" s="1"/>
  <c r="I5746" i="6"/>
  <c r="J5746" i="6" s="1"/>
  <c r="E8310" i="6" a="1"/>
  <c r="E8310" i="6" s="1"/>
  <c r="E5358" i="6" a="1"/>
  <c r="E5358" i="6" s="1"/>
  <c r="E3317" i="6" a="1"/>
  <c r="E3317" i="6" s="1"/>
  <c r="F3318" i="6" s="1"/>
  <c r="E3294" i="6" a="1"/>
  <c r="E3294" i="6" s="1"/>
  <c r="E293" i="6" a="1"/>
  <c r="E293" i="6" s="1"/>
  <c r="F294" i="6" s="1"/>
  <c r="E7495" i="6" a="1"/>
  <c r="E7495" i="6" s="1"/>
  <c r="F7495" i="6" s="1"/>
  <c r="E6751" i="6" a="1"/>
  <c r="E6751" i="6" s="1"/>
  <c r="F6751" i="6" s="1"/>
  <c r="E6199" i="6" a="1"/>
  <c r="E6199" i="6" s="1"/>
  <c r="F6199" i="6" s="1"/>
  <c r="E5743" i="6" a="1"/>
  <c r="E5743" i="6" s="1"/>
  <c r="E5623" i="6" a="1"/>
  <c r="E5623" i="6" s="1"/>
  <c r="E4951" i="6" a="1"/>
  <c r="E4951" i="6" s="1"/>
  <c r="E4351" i="6" a="1"/>
  <c r="E4351" i="6" s="1"/>
  <c r="E4327" i="6" a="1"/>
  <c r="E4327" i="6" s="1"/>
  <c r="E3223" i="6" a="1"/>
  <c r="E3223" i="6" s="1"/>
  <c r="E3031" i="6" a="1"/>
  <c r="E3031" i="6" s="1"/>
  <c r="E3199" i="6" a="1"/>
  <c r="E3199" i="6" s="1"/>
  <c r="F3199" i="6" s="1"/>
  <c r="E2023" i="6" a="1"/>
  <c r="E2023" i="6" s="1"/>
  <c r="F2023" i="6" s="1"/>
  <c r="E1855" i="6" a="1"/>
  <c r="E1855" i="6" s="1"/>
  <c r="E2215" i="6" a="1"/>
  <c r="E2215" i="6" s="1"/>
  <c r="F2215" i="6" s="1"/>
  <c r="E1591" i="6" a="1"/>
  <c r="E1591" i="6" s="1"/>
  <c r="F1591" i="6" s="1"/>
  <c r="E127" i="6" a="1"/>
  <c r="E127" i="6" s="1"/>
  <c r="E1279" i="6" a="1"/>
  <c r="E1279" i="6" s="1"/>
  <c r="F1279" i="6" s="1"/>
  <c r="E1159" i="6" a="1"/>
  <c r="E1159" i="6" s="1"/>
  <c r="H900" i="6" a="1"/>
  <c r="H900" i="6" s="1"/>
  <c r="H1332" i="6" a="1"/>
  <c r="H1332" i="6" s="1"/>
  <c r="H204" i="6" a="1"/>
  <c r="H204" i="6" s="1"/>
  <c r="H876" i="6" a="1"/>
  <c r="H876" i="6" s="1"/>
  <c r="H924" i="6" a="1"/>
  <c r="H924" i="6" s="1"/>
  <c r="H1236" i="6" a="1"/>
  <c r="H1236" i="6" s="1"/>
  <c r="H300" i="6" a="1"/>
  <c r="H300" i="6" s="1"/>
  <c r="H708" i="6" a="1"/>
  <c r="H708" i="6" s="1"/>
  <c r="H996" i="6" a="1"/>
  <c r="H996" i="6" s="1"/>
  <c r="H1980" i="6" a="1"/>
  <c r="H1980" i="6" s="1"/>
  <c r="H2100" i="6" a="1"/>
  <c r="H2100" i="6" s="1"/>
  <c r="H2340" i="6" a="1"/>
  <c r="H2340" i="6" s="1"/>
  <c r="I2340" i="6" s="1"/>
  <c r="J2340" i="6" s="1"/>
  <c r="H2124" i="6" a="1"/>
  <c r="H2124" i="6" s="1"/>
  <c r="H2412" i="6" a="1"/>
  <c r="H2412" i="6" s="1"/>
  <c r="H3732" i="6" a="1"/>
  <c r="H3732" i="6" s="1"/>
  <c r="H2940" i="6" a="1"/>
  <c r="H2940" i="6" s="1"/>
  <c r="H3300" i="6" a="1"/>
  <c r="H3300" i="6" s="1"/>
  <c r="H3396" i="6" a="1"/>
  <c r="H3396" i="6" s="1"/>
  <c r="H3756" i="6" a="1"/>
  <c r="H3756" i="6" s="1"/>
  <c r="H3588" i="6" a="1"/>
  <c r="H3588" i="6" s="1"/>
  <c r="H3516" i="6" a="1"/>
  <c r="H3516" i="6" s="1"/>
  <c r="H3948" i="6" a="1"/>
  <c r="H3948" i="6" s="1"/>
  <c r="H4188" i="6" a="1"/>
  <c r="H4188" i="6" s="1"/>
  <c r="H4932" i="6" a="1"/>
  <c r="H4932" i="6" s="1"/>
  <c r="H3900" i="6" a="1"/>
  <c r="H3900" i="6" s="1"/>
  <c r="H4212" i="6" a="1"/>
  <c r="H4212" i="6" s="1"/>
  <c r="H4332" i="6" a="1"/>
  <c r="H4332" i="6" s="1"/>
  <c r="H5100" i="6" a="1"/>
  <c r="H5100" i="6" s="1"/>
  <c r="I5364" i="6"/>
  <c r="J5364" i="6" s="1"/>
  <c r="H5940" i="6" a="1"/>
  <c r="H5940" i="6" s="1"/>
  <c r="H6132" i="6" a="1"/>
  <c r="H6132" i="6" s="1"/>
  <c r="H6180" i="6" a="1"/>
  <c r="H6180" i="6" s="1"/>
  <c r="I6492" i="6"/>
  <c r="J6492" i="6" s="1"/>
  <c r="I6684" i="6"/>
  <c r="J6684" i="6" s="1"/>
  <c r="H6420" i="6" a="1"/>
  <c r="H6420" i="6" s="1"/>
  <c r="I7788" i="6"/>
  <c r="J7788" i="6" s="1"/>
  <c r="I7068" i="6"/>
  <c r="J7068" i="6" s="1"/>
  <c r="I7284" i="6"/>
  <c r="J7284" i="6" s="1"/>
  <c r="I7764" i="6"/>
  <c r="J7764" i="6" s="1"/>
  <c r="I7428" i="6"/>
  <c r="J7428" i="6" s="1"/>
  <c r="H7572" i="6" a="1"/>
  <c r="H7572" i="6" s="1"/>
  <c r="I7572" i="6" s="1"/>
  <c r="J7572" i="6" s="1"/>
  <c r="H7548" i="6" a="1"/>
  <c r="H7548" i="6" s="1"/>
  <c r="I8364" i="6"/>
  <c r="J8364" i="6" s="1"/>
  <c r="E7351" i="6" a="1"/>
  <c r="E7351" i="6" s="1"/>
  <c r="F7351" i="6" s="1"/>
  <c r="E6055" i="6" a="1"/>
  <c r="E6055" i="6" s="1"/>
  <c r="E5815" i="6" a="1"/>
  <c r="E5815" i="6" s="1"/>
  <c r="F5815" i="6" s="1"/>
  <c r="E4687" i="6" a="1"/>
  <c r="E4687" i="6" s="1"/>
  <c r="E3391" i="6" a="1"/>
  <c r="E3391" i="6" s="1"/>
  <c r="E3463" i="6" a="1"/>
  <c r="E3463" i="6" s="1"/>
  <c r="F3463" i="6" s="1"/>
  <c r="E2095" i="6" a="1"/>
  <c r="E2095" i="6" s="1"/>
  <c r="E1831" i="6" a="1"/>
  <c r="E1831" i="6" s="1"/>
  <c r="E5094" i="6" a="1"/>
  <c r="E5094" i="6" s="1"/>
  <c r="E7927" i="6" a="1"/>
  <c r="E7927" i="6" s="1"/>
  <c r="F7927" i="6" s="1"/>
  <c r="E6631" i="6" a="1"/>
  <c r="E6631" i="6" s="1"/>
  <c r="F6631" i="6" s="1"/>
  <c r="E5359" i="6" a="1"/>
  <c r="E5359" i="6" s="1"/>
  <c r="E4567" i="6" a="1"/>
  <c r="E4567" i="6" s="1"/>
  <c r="E5095" i="6" a="1"/>
  <c r="E5095" i="6" s="1"/>
  <c r="E2671" i="6" a="1"/>
  <c r="E2671" i="6" s="1"/>
  <c r="E3703" i="6" a="1"/>
  <c r="E3703" i="6" s="1"/>
  <c r="E2695" i="6" a="1"/>
  <c r="E2695" i="6" s="1"/>
  <c r="E151" i="6" a="1"/>
  <c r="E151" i="6" s="1"/>
  <c r="E1255" i="6" a="1"/>
  <c r="E1255" i="6" s="1"/>
  <c r="I2650" i="6"/>
  <c r="J2650" i="6" s="1"/>
  <c r="I2314" i="6"/>
  <c r="J2314" i="6" s="1"/>
  <c r="I802" i="6"/>
  <c r="J802" i="6" s="1"/>
  <c r="I1330" i="6"/>
  <c r="J1330" i="6" s="1"/>
  <c r="E5310" i="6" a="1"/>
  <c r="E5310" i="6" s="1"/>
  <c r="E4806" i="6" a="1"/>
  <c r="E4806" i="6" s="1"/>
  <c r="F4806" i="6" s="1"/>
  <c r="E3774" i="6" a="1"/>
  <c r="E3774" i="6" s="1"/>
  <c r="F3774" i="6" s="1"/>
  <c r="E3558" i="6" a="1"/>
  <c r="E3558" i="6" s="1"/>
  <c r="F3558" i="6" s="1"/>
  <c r="E3630" i="6" a="1"/>
  <c r="E3630" i="6" s="1"/>
  <c r="F3630" i="6" s="1"/>
  <c r="E317" i="6" a="1"/>
  <c r="E317" i="6" s="1"/>
  <c r="F318" i="6" s="1"/>
  <c r="E7711" i="6" a="1"/>
  <c r="E7711" i="6" s="1"/>
  <c r="E6847" i="6" a="1"/>
  <c r="E6847" i="6" s="1"/>
  <c r="F6847" i="6" s="1"/>
  <c r="E6151" i="6" a="1"/>
  <c r="E6151" i="6" s="1"/>
  <c r="F6151" i="6" s="1"/>
  <c r="E5503" i="6" a="1"/>
  <c r="E5503" i="6" s="1"/>
  <c r="F5503" i="6" s="1"/>
  <c r="E5191" i="6" a="1"/>
  <c r="E5191" i="6" s="1"/>
  <c r="E3679" i="6" a="1"/>
  <c r="E3679" i="6" s="1"/>
  <c r="E3151" i="6" a="1"/>
  <c r="E3151" i="6" s="1"/>
  <c r="F3151" i="6" s="1"/>
  <c r="E2383" i="6" a="1"/>
  <c r="E2383" i="6" s="1"/>
  <c r="F2383" i="6" s="1"/>
  <c r="E535" i="6" a="1"/>
  <c r="E535" i="6" s="1"/>
  <c r="F535" i="6" s="1"/>
  <c r="E679" i="6" a="1"/>
  <c r="E679" i="6" s="1"/>
  <c r="E8070" i="6" a="1"/>
  <c r="E8070" i="6" s="1"/>
  <c r="F8070" i="6" s="1"/>
  <c r="E7591" i="6" a="1"/>
  <c r="E7591" i="6" s="1"/>
  <c r="E7111" i="6" a="1"/>
  <c r="E7111" i="6" s="1"/>
  <c r="F7111" i="6" s="1"/>
  <c r="E5047" i="6" a="1"/>
  <c r="E5047" i="6" s="1"/>
  <c r="F5047" i="6" s="1"/>
  <c r="E2911" i="6" a="1"/>
  <c r="E2911" i="6" s="1"/>
  <c r="F2911" i="6" s="1"/>
  <c r="E1975" i="6" a="1"/>
  <c r="E1975" i="6" s="1"/>
  <c r="F1975" i="6" s="1"/>
  <c r="E1351" i="6" a="1"/>
  <c r="E1351" i="6" s="1"/>
  <c r="E1015" i="6" a="1"/>
  <c r="E1015" i="6" s="1"/>
  <c r="I7786" i="6"/>
  <c r="J7786" i="6" s="1"/>
  <c r="I6418" i="6"/>
  <c r="J6418" i="6" s="1"/>
  <c r="I5914" i="6"/>
  <c r="J5914" i="6" s="1"/>
  <c r="I5698" i="6"/>
  <c r="J5698" i="6" s="1"/>
  <c r="I4450" i="6"/>
  <c r="J4450" i="6" s="1"/>
  <c r="I4330" i="6"/>
  <c r="J4330" i="6" s="1"/>
  <c r="I4114" i="6"/>
  <c r="J4114" i="6" s="1"/>
  <c r="I2626" i="6"/>
  <c r="J2626" i="6" s="1"/>
  <c r="I1618" i="6"/>
  <c r="J1618" i="6" s="1"/>
  <c r="I538" i="6"/>
  <c r="J538" i="6" s="1"/>
  <c r="E7902" i="6" a="1"/>
  <c r="E7902" i="6" s="1"/>
  <c r="F7902" i="6" s="1"/>
  <c r="F7278" i="6"/>
  <c r="E7109" i="6" a="1"/>
  <c r="E7109" i="6" s="1"/>
  <c r="F7109" i="6" s="1"/>
  <c r="F6798" i="6"/>
  <c r="E6078" i="6" a="1"/>
  <c r="E6078" i="6" s="1"/>
  <c r="F6078" i="6" s="1"/>
  <c r="F5526" i="6"/>
  <c r="E5646" i="6" a="1"/>
  <c r="E5646" i="6" s="1"/>
  <c r="F5646" i="6" s="1"/>
  <c r="E5454" i="6" a="1"/>
  <c r="E5454" i="6" s="1"/>
  <c r="F5454" i="6" s="1"/>
  <c r="E5406" i="6" a="1"/>
  <c r="E5406" i="6" s="1"/>
  <c r="F5406" i="6" s="1"/>
  <c r="E4470" i="6" a="1"/>
  <c r="E4470" i="6" s="1"/>
  <c r="F4470" i="6" s="1"/>
  <c r="E4686" i="6" a="1"/>
  <c r="E4686" i="6" s="1"/>
  <c r="E5190" i="6" a="1"/>
  <c r="E5190" i="6" s="1"/>
  <c r="F5190" i="6" s="1"/>
  <c r="E4254" i="6" a="1"/>
  <c r="E4254" i="6" s="1"/>
  <c r="F4254" i="6" s="1"/>
  <c r="E4758" i="6" a="1"/>
  <c r="E4758" i="6" s="1"/>
  <c r="F4758" i="6" s="1"/>
  <c r="E4134" i="6" a="1"/>
  <c r="E4134" i="6" s="1"/>
  <c r="F4134" i="6" s="1"/>
  <c r="E3678" i="6" a="1"/>
  <c r="E3678" i="6" s="1"/>
  <c r="F3678" i="6" s="1"/>
  <c r="E2670" i="6" a="1"/>
  <c r="E2670" i="6" s="1"/>
  <c r="E3414" i="6" a="1"/>
  <c r="E3414" i="6" s="1"/>
  <c r="F3414" i="6" s="1"/>
  <c r="E2982" i="6" a="1"/>
  <c r="E2982" i="6" s="1"/>
  <c r="F2982" i="6" s="1"/>
  <c r="E3534" i="6" a="1"/>
  <c r="E3534" i="6" s="1"/>
  <c r="F3534" i="6" s="1"/>
  <c r="E4086" i="6" a="1"/>
  <c r="E4086" i="6" s="1"/>
  <c r="F4086" i="6" s="1"/>
  <c r="E2501" i="6" a="1"/>
  <c r="E2501" i="6" s="1"/>
  <c r="F2501" i="6" s="1"/>
  <c r="E1469" i="6" a="1"/>
  <c r="E1469" i="6" s="1"/>
  <c r="F1469" i="6" s="1"/>
  <c r="E1733" i="6" a="1"/>
  <c r="E1733" i="6" s="1"/>
  <c r="F1734" i="6" s="1"/>
  <c r="E1805" i="6" a="1"/>
  <c r="E1805" i="6" s="1"/>
  <c r="F1805" i="6" s="1"/>
  <c r="E629" i="6" a="1"/>
  <c r="E629" i="6" s="1"/>
  <c r="F629" i="6" s="1"/>
  <c r="E8119" i="6" a="1"/>
  <c r="E8119" i="6" s="1"/>
  <c r="F8119" i="6" s="1"/>
  <c r="E7135" i="6" a="1"/>
  <c r="E7135" i="6" s="1"/>
  <c r="F7135" i="6" s="1"/>
  <c r="E6703" i="6" a="1"/>
  <c r="E6703" i="6" s="1"/>
  <c r="F6703" i="6" s="1"/>
  <c r="E6031" i="6" a="1"/>
  <c r="E6031" i="6" s="1"/>
  <c r="E5479" i="6" a="1"/>
  <c r="E5479" i="6" s="1"/>
  <c r="F5479" i="6" s="1"/>
  <c r="E4615" i="6" a="1"/>
  <c r="E4615" i="6" s="1"/>
  <c r="E3583" i="6" a="1"/>
  <c r="E3583" i="6" s="1"/>
  <c r="E3727" i="6" a="1"/>
  <c r="E3727" i="6" s="1"/>
  <c r="E2719" i="6" a="1"/>
  <c r="E2719" i="6" s="1"/>
  <c r="E607" i="6" a="1"/>
  <c r="E607" i="6" s="1"/>
  <c r="F607" i="6" s="1"/>
  <c r="E319" i="6" a="1"/>
  <c r="E319" i="6" s="1"/>
  <c r="F319" i="6" s="1"/>
  <c r="B8389" i="6"/>
  <c r="H8389" i="6" s="1" a="1"/>
  <c r="H8389" i="6" s="1"/>
  <c r="I8389" i="6" s="1"/>
  <c r="J8389" i="6" s="1"/>
  <c r="B8317" i="6"/>
  <c r="H8317" i="6" s="1" a="1"/>
  <c r="H8317" i="6" s="1"/>
  <c r="I8317" i="6" s="1"/>
  <c r="J8317" i="6" s="1"/>
  <c r="B8269" i="6"/>
  <c r="H8269" i="6" s="1" a="1"/>
  <c r="H8269" i="6" s="1"/>
  <c r="I8269" i="6" s="1"/>
  <c r="J8269" i="6" s="1"/>
  <c r="B8173" i="6"/>
  <c r="H8173" i="6" s="1" a="1"/>
  <c r="H8173" i="6" s="1"/>
  <c r="I8173" i="6" s="1"/>
  <c r="J8173" i="6" s="1"/>
  <c r="B8077" i="6"/>
  <c r="H8077" i="6" s="1" a="1"/>
  <c r="H8077" i="6" s="1"/>
  <c r="I8077" i="6" s="1"/>
  <c r="J8077" i="6" s="1"/>
  <c r="B7981" i="6"/>
  <c r="B8341" i="6"/>
  <c r="H8341" i="6" s="1" a="1"/>
  <c r="H8341" i="6" s="1"/>
  <c r="I8341" i="6" s="1"/>
  <c r="J8341" i="6" s="1"/>
  <c r="B8197" i="6"/>
  <c r="H8197" i="6" s="1" a="1"/>
  <c r="H8197" i="6" s="1"/>
  <c r="I8197" i="6" s="1"/>
  <c r="J8197" i="6" s="1"/>
  <c r="B8101" i="6"/>
  <c r="H8101" i="6" s="1" a="1"/>
  <c r="H8101" i="6" s="1"/>
  <c r="I8101" i="6" s="1"/>
  <c r="J8101" i="6" s="1"/>
  <c r="B8005" i="6"/>
  <c r="H8005" i="6" s="1" a="1"/>
  <c r="H8005" i="6" s="1"/>
  <c r="I8005" i="6" s="1"/>
  <c r="J8005" i="6" s="1"/>
  <c r="B8413" i="6"/>
  <c r="H8413" i="6" s="1" a="1"/>
  <c r="H8413" i="6" s="1"/>
  <c r="I8413" i="6" s="1"/>
  <c r="J8413" i="6" s="1"/>
  <c r="B8365" i="6"/>
  <c r="H8365" i="6" s="1" a="1"/>
  <c r="H8365" i="6" s="1"/>
  <c r="I8365" i="6" s="1"/>
  <c r="J8365" i="6" s="1"/>
  <c r="B8293" i="6"/>
  <c r="H8293" i="6" s="1" a="1"/>
  <c r="H8293" i="6" s="1"/>
  <c r="I8293" i="6" s="1"/>
  <c r="J8293" i="6" s="1"/>
  <c r="B8245" i="6"/>
  <c r="H8245" i="6" s="1" a="1"/>
  <c r="H8245" i="6" s="1"/>
  <c r="I8245" i="6" s="1"/>
  <c r="J8245" i="6" s="1"/>
  <c r="B8149" i="6"/>
  <c r="H8149" i="6" s="1" a="1"/>
  <c r="H8149" i="6" s="1"/>
  <c r="I8149" i="6" s="1"/>
  <c r="J8149" i="6" s="1"/>
  <c r="B8053" i="6"/>
  <c r="H8053" i="6" s="1" a="1"/>
  <c r="H8053" i="6" s="1"/>
  <c r="I8053" i="6" s="1"/>
  <c r="J8053" i="6" s="1"/>
  <c r="B8029" i="6"/>
  <c r="H8029" i="6" s="1" a="1"/>
  <c r="H8029" i="6" s="1"/>
  <c r="I8029" i="6" s="1"/>
  <c r="J8029" i="6" s="1"/>
  <c r="B7957" i="6"/>
  <c r="B7717" i="6"/>
  <c r="B7669" i="6"/>
  <c r="B7597" i="6"/>
  <c r="B7573" i="6"/>
  <c r="H7573" i="6" s="1" a="1"/>
  <c r="H7573" i="6" s="1"/>
  <c r="B8125" i="6"/>
  <c r="H8125" i="6" s="1" a="1"/>
  <c r="H8125" i="6" s="1"/>
  <c r="I8125" i="6" s="1"/>
  <c r="J8125" i="6" s="1"/>
  <c r="B7933" i="6"/>
  <c r="B7885" i="6"/>
  <c r="B7837" i="6"/>
  <c r="B7477" i="6"/>
  <c r="H7477" i="6" s="1" a="1"/>
  <c r="H7477" i="6" s="1"/>
  <c r="I7477" i="6" s="1"/>
  <c r="J7477" i="6" s="1"/>
  <c r="B7909" i="6"/>
  <c r="B7861" i="6"/>
  <c r="B7813" i="6"/>
  <c r="B7789" i="6"/>
  <c r="B7765" i="6"/>
  <c r="B7621" i="6"/>
  <c r="B7549" i="6"/>
  <c r="H7549" i="6" s="1" a="1"/>
  <c r="H7549" i="6" s="1"/>
  <c r="B7525" i="6"/>
  <c r="H7525" i="6" s="1" a="1"/>
  <c r="H7525" i="6" s="1"/>
  <c r="B7501" i="6"/>
  <c r="H7501" i="6" s="1" a="1"/>
  <c r="H7501" i="6" s="1"/>
  <c r="I7501" i="6" s="1"/>
  <c r="J7501" i="6" s="1"/>
  <c r="B7453" i="6"/>
  <c r="H7453" i="6" s="1" a="1"/>
  <c r="H7453" i="6" s="1"/>
  <c r="I7453" i="6" s="1"/>
  <c r="J7453" i="6" s="1"/>
  <c r="B7741" i="6"/>
  <c r="B7429" i="6"/>
  <c r="H7429" i="6" s="1" a="1"/>
  <c r="H7429" i="6" s="1"/>
  <c r="I7429" i="6" s="1"/>
  <c r="J7429" i="6" s="1"/>
  <c r="B7381" i="6"/>
  <c r="H7381" i="6" s="1" a="1"/>
  <c r="H7381" i="6" s="1"/>
  <c r="I7381" i="6" s="1"/>
  <c r="J7381" i="6" s="1"/>
  <c r="B7333" i="6"/>
  <c r="H7333" i="6" s="1" a="1"/>
  <c r="H7333" i="6" s="1"/>
  <c r="I7333" i="6" s="1"/>
  <c r="J7333" i="6" s="1"/>
  <c r="B7285" i="6"/>
  <c r="H7285" i="6" s="1" a="1"/>
  <c r="H7285" i="6" s="1"/>
  <c r="I7285" i="6" s="1"/>
  <c r="J7285" i="6" s="1"/>
  <c r="B7237" i="6"/>
  <c r="H7237" i="6" s="1" a="1"/>
  <c r="H7237" i="6" s="1"/>
  <c r="I7237" i="6" s="1"/>
  <c r="J7237" i="6" s="1"/>
  <c r="B7189" i="6"/>
  <c r="H7189" i="6" s="1" a="1"/>
  <c r="H7189" i="6" s="1"/>
  <c r="I7189" i="6" s="1"/>
  <c r="J7189" i="6" s="1"/>
  <c r="B7141" i="6"/>
  <c r="H7141" i="6" s="1" a="1"/>
  <c r="H7141" i="6" s="1"/>
  <c r="I7141" i="6" s="1"/>
  <c r="J7141" i="6" s="1"/>
  <c r="B7093" i="6"/>
  <c r="H7093" i="6" s="1" a="1"/>
  <c r="H7093" i="6" s="1"/>
  <c r="I7093" i="6" s="1"/>
  <c r="J7093" i="6" s="1"/>
  <c r="B7045" i="6"/>
  <c r="H7045" i="6" s="1" a="1"/>
  <c r="H7045" i="6" s="1"/>
  <c r="I7045" i="6" s="1"/>
  <c r="J7045" i="6" s="1"/>
  <c r="B6997" i="6"/>
  <c r="H6997" i="6" s="1" a="1"/>
  <c r="H6997" i="6" s="1"/>
  <c r="I6997" i="6" s="1"/>
  <c r="J6997" i="6" s="1"/>
  <c r="B6949" i="6"/>
  <c r="B6853" i="6"/>
  <c r="B6925" i="6"/>
  <c r="B7693" i="6"/>
  <c r="B7645" i="6"/>
  <c r="B6877" i="6"/>
  <c r="B8221" i="6"/>
  <c r="H8221" i="6" s="1" a="1"/>
  <c r="H8221" i="6" s="1"/>
  <c r="I8221" i="6" s="1"/>
  <c r="J8221" i="6" s="1"/>
  <c r="B7309" i="6"/>
  <c r="H7309" i="6" s="1" a="1"/>
  <c r="H7309" i="6" s="1"/>
  <c r="I7309" i="6" s="1"/>
  <c r="J7309" i="6" s="1"/>
  <c r="B7117" i="6"/>
  <c r="H7117" i="6" s="1" a="1"/>
  <c r="H7117" i="6" s="1"/>
  <c r="I7117" i="6" s="1"/>
  <c r="J7117" i="6" s="1"/>
  <c r="B6805" i="6"/>
  <c r="B6757" i="6"/>
  <c r="B6661" i="6"/>
  <c r="B6565" i="6"/>
  <c r="B6517" i="6"/>
  <c r="B6493" i="6"/>
  <c r="B6469" i="6"/>
  <c r="B6445" i="6"/>
  <c r="B7261" i="6"/>
  <c r="H7261" i="6" s="1" a="1"/>
  <c r="H7261" i="6" s="1"/>
  <c r="I7261" i="6" s="1"/>
  <c r="J7261" i="6" s="1"/>
  <c r="B7069" i="6"/>
  <c r="H7069" i="6" s="1" a="1"/>
  <c r="H7069" i="6" s="1"/>
  <c r="I7069" i="6" s="1"/>
  <c r="J7069" i="6" s="1"/>
  <c r="B6901" i="6"/>
  <c r="B6829" i="6"/>
  <c r="B6733" i="6"/>
  <c r="B6637" i="6"/>
  <c r="B6421" i="6"/>
  <c r="B7405" i="6"/>
  <c r="H7405" i="6" s="1" a="1"/>
  <c r="H7405" i="6" s="1"/>
  <c r="I7405" i="6" s="1"/>
  <c r="J7405" i="6" s="1"/>
  <c r="B7357" i="6"/>
  <c r="H7357" i="6" s="1" a="1"/>
  <c r="H7357" i="6" s="1"/>
  <c r="I7357" i="6" s="1"/>
  <c r="J7357" i="6" s="1"/>
  <c r="B7165" i="6"/>
  <c r="H7165" i="6" s="1" a="1"/>
  <c r="H7165" i="6" s="1"/>
  <c r="I7165" i="6" s="1"/>
  <c r="J7165" i="6" s="1"/>
  <c r="B6973" i="6"/>
  <c r="H6973" i="6" s="1" a="1"/>
  <c r="H6973" i="6" s="1"/>
  <c r="I6973" i="6" s="1"/>
  <c r="J6973" i="6" s="1"/>
  <c r="B6781" i="6"/>
  <c r="B6685" i="6"/>
  <c r="B6589" i="6"/>
  <c r="B6373" i="6"/>
  <c r="B7021" i="6"/>
  <c r="H7021" i="6" s="1" a="1"/>
  <c r="H7021" i="6" s="1"/>
  <c r="I7021" i="6" s="1"/>
  <c r="J7021" i="6" s="1"/>
  <c r="B6613" i="6"/>
  <c r="B6397" i="6"/>
  <c r="B6541" i="6"/>
  <c r="B7213" i="6"/>
  <c r="H7213" i="6" s="1" a="1"/>
  <c r="H7213" i="6" s="1"/>
  <c r="I7213" i="6" s="1"/>
  <c r="J7213" i="6" s="1"/>
  <c r="B6709" i="6"/>
  <c r="B6325" i="6"/>
  <c r="H6325" i="6" s="1" a="1"/>
  <c r="H6325" i="6" s="1"/>
  <c r="I6325" i="6" s="1"/>
  <c r="J6325" i="6" s="1"/>
  <c r="B6181" i="6"/>
  <c r="H6181" i="6" s="1" a="1"/>
  <c r="H6181" i="6" s="1"/>
  <c r="B6109" i="6"/>
  <c r="H6109" i="6" s="1" a="1"/>
  <c r="H6109" i="6" s="1"/>
  <c r="B6061" i="6"/>
  <c r="H6061" i="6" s="1" a="1"/>
  <c r="H6061" i="6" s="1"/>
  <c r="I6061" i="6" s="1"/>
  <c r="J6061" i="6" s="1"/>
  <c r="B6349" i="6"/>
  <c r="B6277" i="6"/>
  <c r="H6277" i="6" s="1" a="1"/>
  <c r="H6277" i="6" s="1"/>
  <c r="B6229" i="6"/>
  <c r="H6229" i="6" s="1" a="1"/>
  <c r="H6229" i="6" s="1"/>
  <c r="I6229" i="6" s="1"/>
  <c r="J6229" i="6" s="1"/>
  <c r="B6205" i="6"/>
  <c r="H6205" i="6" s="1" a="1"/>
  <c r="H6205" i="6" s="1"/>
  <c r="I6205" i="6" s="1"/>
  <c r="J6205" i="6" s="1"/>
  <c r="B6133" i="6"/>
  <c r="H6133" i="6" s="1" a="1"/>
  <c r="H6133" i="6" s="1"/>
  <c r="B6085" i="6"/>
  <c r="H6085" i="6" s="1" a="1"/>
  <c r="H6085" i="6" s="1"/>
  <c r="B6253" i="6"/>
  <c r="H6253" i="6" s="1" a="1"/>
  <c r="H6253" i="6" s="1"/>
  <c r="I6253" i="6" s="1"/>
  <c r="J6253" i="6" s="1"/>
  <c r="B6013" i="6"/>
  <c r="H6013" i="6" s="1" a="1"/>
  <c r="H6013" i="6" s="1"/>
  <c r="I6013" i="6" s="1"/>
  <c r="J6013" i="6" s="1"/>
  <c r="B6301" i="6"/>
  <c r="H6301" i="6" s="1" a="1"/>
  <c r="H6301" i="6" s="1"/>
  <c r="I6301" i="6" s="1"/>
  <c r="J6301" i="6" s="1"/>
  <c r="B6157" i="6"/>
  <c r="H6157" i="6" s="1" a="1"/>
  <c r="H6157" i="6" s="1"/>
  <c r="B6037" i="6"/>
  <c r="H6037" i="6" s="1" a="1"/>
  <c r="H6037" i="6" s="1"/>
  <c r="I6037" i="6" s="1"/>
  <c r="J6037" i="6" s="1"/>
  <c r="B5869" i="6"/>
  <c r="B5725" i="6"/>
  <c r="B5581" i="6"/>
  <c r="B5533" i="6"/>
  <c r="B5485" i="6"/>
  <c r="B5365" i="6"/>
  <c r="H5365" i="6" s="1" a="1"/>
  <c r="H5365" i="6" s="1"/>
  <c r="I5365" i="6" s="1"/>
  <c r="J5365" i="6" s="1"/>
  <c r="B5317" i="6"/>
  <c r="H5317" i="6" s="1" a="1"/>
  <c r="H5317" i="6" s="1"/>
  <c r="I5317" i="6" s="1"/>
  <c r="J5317" i="6" s="1"/>
  <c r="B5269" i="6"/>
  <c r="H5269" i="6" s="1" a="1"/>
  <c r="H5269" i="6" s="1"/>
  <c r="I5269" i="6" s="1"/>
  <c r="J5269" i="6" s="1"/>
  <c r="B5989" i="6"/>
  <c r="H5989" i="6" s="1" a="1"/>
  <c r="H5989" i="6" s="1"/>
  <c r="I5989" i="6" s="1"/>
  <c r="J5989" i="6" s="1"/>
  <c r="B5941" i="6"/>
  <c r="H5941" i="6" s="1" a="1"/>
  <c r="H5941" i="6" s="1"/>
  <c r="B5845" i="6"/>
  <c r="B5797" i="6"/>
  <c r="B5701" i="6"/>
  <c r="B5629" i="6"/>
  <c r="B5437" i="6"/>
  <c r="H5437" i="6" s="1" a="1"/>
  <c r="H5437" i="6" s="1"/>
  <c r="I5437" i="6" s="1"/>
  <c r="J5437" i="6" s="1"/>
  <c r="B5389" i="6"/>
  <c r="H5389" i="6" s="1" a="1"/>
  <c r="H5389" i="6" s="1"/>
  <c r="I5389" i="6" s="1"/>
  <c r="J5389" i="6" s="1"/>
  <c r="B5965" i="6"/>
  <c r="H5965" i="6" s="1" a="1"/>
  <c r="H5965" i="6" s="1"/>
  <c r="I5965" i="6" s="1"/>
  <c r="J5965" i="6" s="1"/>
  <c r="B5917" i="6"/>
  <c r="B5773" i="6"/>
  <c r="B5677" i="6"/>
  <c r="B5653" i="6"/>
  <c r="B5605" i="6"/>
  <c r="B5557" i="6"/>
  <c r="B5509" i="6"/>
  <c r="B5461" i="6"/>
  <c r="B5341" i="6"/>
  <c r="H5341" i="6" s="1" a="1"/>
  <c r="H5341" i="6" s="1"/>
  <c r="I5341" i="6" s="1"/>
  <c r="J5341" i="6" s="1"/>
  <c r="B5293" i="6"/>
  <c r="H5293" i="6" s="1" a="1"/>
  <c r="H5293" i="6" s="1"/>
  <c r="I5293" i="6" s="1"/>
  <c r="J5293" i="6" s="1"/>
  <c r="B5893" i="6"/>
  <c r="B5821" i="6"/>
  <c r="B5749" i="6"/>
  <c r="B5413" i="6"/>
  <c r="H5413" i="6" s="1" a="1"/>
  <c r="H5413" i="6" s="1"/>
  <c r="I5413" i="6" s="1"/>
  <c r="J5413" i="6" s="1"/>
  <c r="B5173" i="6"/>
  <c r="B5101" i="6"/>
  <c r="H5101" i="6" s="1" a="1"/>
  <c r="H5101" i="6" s="1"/>
  <c r="B5005" i="6"/>
  <c r="H5005" i="6" s="1" a="1"/>
  <c r="H5005" i="6" s="1"/>
  <c r="B4885" i="6"/>
  <c r="H4885" i="6" s="1" a="1"/>
  <c r="H4885" i="6" s="1"/>
  <c r="I4885" i="6" s="1"/>
  <c r="J4885" i="6" s="1"/>
  <c r="B4837" i="6"/>
  <c r="H4837" i="6" s="1" a="1"/>
  <c r="H4837" i="6" s="1"/>
  <c r="I4837" i="6" s="1"/>
  <c r="J4837" i="6" s="1"/>
  <c r="B4525" i="6"/>
  <c r="B4453" i="6"/>
  <c r="B4429" i="6"/>
  <c r="B4285" i="6"/>
  <c r="B5197" i="6"/>
  <c r="B5125" i="6"/>
  <c r="B5077" i="6"/>
  <c r="H5077" i="6" s="1" a="1"/>
  <c r="H5077" i="6" s="1"/>
  <c r="B4981" i="6"/>
  <c r="H4981" i="6" s="1" a="1"/>
  <c r="H4981" i="6" s="1"/>
  <c r="B4741" i="6"/>
  <c r="B4693" i="6"/>
  <c r="B4645" i="6"/>
  <c r="B4597" i="6"/>
  <c r="B4381" i="6"/>
  <c r="H4381" i="6" s="1" a="1"/>
  <c r="H4381" i="6" s="1"/>
  <c r="B4357" i="6"/>
  <c r="B4261" i="6"/>
  <c r="B4165" i="6"/>
  <c r="B4093" i="6"/>
  <c r="B5221" i="6"/>
  <c r="B5053" i="6"/>
  <c r="H5053" i="6" s="1" a="1"/>
  <c r="H5053" i="6" s="1"/>
  <c r="B4957" i="6"/>
  <c r="H4957" i="6" s="1" a="1"/>
  <c r="H4957" i="6" s="1"/>
  <c r="B4909" i="6"/>
  <c r="H4909" i="6" s="1" a="1"/>
  <c r="H4909" i="6" s="1"/>
  <c r="I4909" i="6" s="1"/>
  <c r="J4909" i="6" s="1"/>
  <c r="B4861" i="6"/>
  <c r="H4861" i="6" s="1" a="1"/>
  <c r="H4861" i="6" s="1"/>
  <c r="I4861" i="6" s="1"/>
  <c r="J4861" i="6" s="1"/>
  <c r="B4789" i="6"/>
  <c r="H4789" i="6" s="1" a="1"/>
  <c r="H4789" i="6" s="1"/>
  <c r="I4789" i="6" s="1"/>
  <c r="J4789" i="6" s="1"/>
  <c r="B4549" i="6"/>
  <c r="B4501" i="6"/>
  <c r="B4405" i="6"/>
  <c r="B4333" i="6"/>
  <c r="B4237" i="6"/>
  <c r="B4141" i="6"/>
  <c r="B3997" i="6"/>
  <c r="H3997" i="6" s="1" a="1"/>
  <c r="H3997" i="6" s="1"/>
  <c r="B3901" i="6"/>
  <c r="H3901" i="6" s="1" a="1"/>
  <c r="H3901" i="6" s="1"/>
  <c r="B5245" i="6"/>
  <c r="B5149" i="6"/>
  <c r="B5029" i="6"/>
  <c r="H5029" i="6" s="1" a="1"/>
  <c r="H5029" i="6" s="1"/>
  <c r="B4933" i="6"/>
  <c r="H4933" i="6" s="1" a="1"/>
  <c r="H4933" i="6" s="1"/>
  <c r="B4813" i="6"/>
  <c r="H4813" i="6" s="1" a="1"/>
  <c r="H4813" i="6" s="1"/>
  <c r="I4813" i="6" s="1"/>
  <c r="J4813" i="6" s="1"/>
  <c r="B4765" i="6"/>
  <c r="B4717" i="6"/>
  <c r="B4669" i="6"/>
  <c r="B4621" i="6"/>
  <c r="B4573" i="6"/>
  <c r="B4477" i="6"/>
  <c r="B4309" i="6"/>
  <c r="B4213" i="6"/>
  <c r="B4117" i="6"/>
  <c r="B4069" i="6"/>
  <c r="B3973" i="6"/>
  <c r="H3973" i="6" s="1" a="1"/>
  <c r="H3973" i="6" s="1"/>
  <c r="B3877" i="6"/>
  <c r="H3877" i="6" s="1" a="1"/>
  <c r="H3877" i="6" s="1"/>
  <c r="B4045" i="6"/>
  <c r="H4045" i="6" s="1" a="1"/>
  <c r="H4045" i="6" s="1"/>
  <c r="B3853" i="6"/>
  <c r="H3853" i="6" s="1" a="1"/>
  <c r="H3853" i="6" s="1"/>
  <c r="B3805" i="6"/>
  <c r="H3805" i="6" s="1" a="1"/>
  <c r="H3805" i="6" s="1"/>
  <c r="B3709" i="6"/>
  <c r="H3709" i="6" s="1" a="1"/>
  <c r="H3709" i="6" s="1"/>
  <c r="B3613" i="6"/>
  <c r="H3613" i="6" s="1" a="1"/>
  <c r="H3613" i="6" s="1"/>
  <c r="B3517" i="6"/>
  <c r="H3517" i="6" s="1" a="1"/>
  <c r="H3517" i="6" s="1"/>
  <c r="B3133" i="6"/>
  <c r="H3133" i="6" s="1" a="1"/>
  <c r="H3133" i="6" s="1"/>
  <c r="I3133" i="6" s="1"/>
  <c r="J3133" i="6" s="1"/>
  <c r="B3085" i="6"/>
  <c r="H3085" i="6" s="1" a="1"/>
  <c r="H3085" i="6" s="1"/>
  <c r="I3085" i="6" s="1"/>
  <c r="J3085" i="6" s="1"/>
  <c r="B2965" i="6"/>
  <c r="H2965" i="6" s="1" a="1"/>
  <c r="H2965" i="6" s="1"/>
  <c r="B2893" i="6"/>
  <c r="H2893" i="6" s="1" a="1"/>
  <c r="H2893" i="6" s="1"/>
  <c r="B2797" i="6"/>
  <c r="H2797" i="6" s="1" a="1"/>
  <c r="H2797" i="6" s="1"/>
  <c r="B2749" i="6"/>
  <c r="B4021" i="6"/>
  <c r="H4021" i="6" s="1" a="1"/>
  <c r="H4021" i="6" s="1"/>
  <c r="B3781" i="6"/>
  <c r="H3781" i="6" s="1" a="1"/>
  <c r="H3781" i="6" s="1"/>
  <c r="B3685" i="6"/>
  <c r="H3685" i="6" s="1" a="1"/>
  <c r="H3685" i="6" s="1"/>
  <c r="B3589" i="6"/>
  <c r="H3589" i="6" s="1" a="1"/>
  <c r="H3589" i="6" s="1"/>
  <c r="B3493" i="6"/>
  <c r="H3493" i="6" s="1" a="1"/>
  <c r="H3493" i="6" s="1"/>
  <c r="B3469" i="6"/>
  <c r="H3469" i="6" s="1" a="1"/>
  <c r="H3469" i="6" s="1"/>
  <c r="B3445" i="6"/>
  <c r="H3445" i="6" s="1" a="1"/>
  <c r="H3445" i="6" s="1"/>
  <c r="B3421" i="6"/>
  <c r="H3421" i="6" s="1" a="1"/>
  <c r="H3421" i="6" s="1"/>
  <c r="B3397" i="6"/>
  <c r="H3397" i="6" s="1" a="1"/>
  <c r="H3397" i="6" s="1"/>
  <c r="B3373" i="6"/>
  <c r="H3373" i="6" s="1" a="1"/>
  <c r="H3373" i="6" s="1"/>
  <c r="B3349" i="6"/>
  <c r="H3349" i="6" s="1" a="1"/>
  <c r="H3349" i="6" s="1"/>
  <c r="B3325" i="6"/>
  <c r="H3325" i="6" s="1" a="1"/>
  <c r="H3325" i="6" s="1"/>
  <c r="B3157" i="6"/>
  <c r="H3157" i="6" s="1" a="1"/>
  <c r="H3157" i="6" s="1"/>
  <c r="I3157" i="6" s="1"/>
  <c r="J3157" i="6" s="1"/>
  <c r="B3061" i="6"/>
  <c r="H3061" i="6" s="1" a="1"/>
  <c r="H3061" i="6" s="1"/>
  <c r="B2725" i="6"/>
  <c r="B2701" i="6"/>
  <c r="B2629" i="6"/>
  <c r="B2581" i="6"/>
  <c r="B4189" i="6"/>
  <c r="B3949" i="6"/>
  <c r="H3949" i="6" s="1" a="1"/>
  <c r="H3949" i="6" s="1"/>
  <c r="I3949" i="6" s="1"/>
  <c r="J3949" i="6" s="1"/>
  <c r="B3757" i="6"/>
  <c r="H3757" i="6" s="1" a="1"/>
  <c r="H3757" i="6" s="1"/>
  <c r="B3661" i="6"/>
  <c r="H3661" i="6" s="1" a="1"/>
  <c r="H3661" i="6" s="1"/>
  <c r="B3565" i="6"/>
  <c r="H3565" i="6" s="1" a="1"/>
  <c r="H3565" i="6" s="1"/>
  <c r="B3229" i="6"/>
  <c r="H3229" i="6" s="1" a="1"/>
  <c r="H3229" i="6" s="1"/>
  <c r="I3229" i="6" s="1"/>
  <c r="J3229" i="6" s="1"/>
  <c r="B3181" i="6"/>
  <c r="H3181" i="6" s="1" a="1"/>
  <c r="H3181" i="6" s="1"/>
  <c r="I3181" i="6" s="1"/>
  <c r="J3181" i="6" s="1"/>
  <c r="B3109" i="6"/>
  <c r="H3109" i="6" s="1" a="1"/>
  <c r="H3109" i="6" s="1"/>
  <c r="I3109" i="6" s="1"/>
  <c r="J3109" i="6" s="1"/>
  <c r="B3037" i="6"/>
  <c r="H3037" i="6" s="1" a="1"/>
  <c r="H3037" i="6" s="1"/>
  <c r="B2941" i="6"/>
  <c r="B2917" i="6"/>
  <c r="B2869" i="6"/>
  <c r="B2845" i="6"/>
  <c r="B3925" i="6"/>
  <c r="H3925" i="6" s="1" a="1"/>
  <c r="H3925" i="6" s="1"/>
  <c r="B3829" i="6"/>
  <c r="H3829" i="6" s="1" a="1"/>
  <c r="H3829" i="6" s="1"/>
  <c r="B3733" i="6"/>
  <c r="H3733" i="6" s="1" a="1"/>
  <c r="H3733" i="6" s="1"/>
  <c r="I3733" i="6" s="1"/>
  <c r="J3733" i="6" s="1"/>
  <c r="B3637" i="6"/>
  <c r="H3637" i="6" s="1" a="1"/>
  <c r="H3637" i="6" s="1"/>
  <c r="B3541" i="6"/>
  <c r="H3541" i="6" s="1" a="1"/>
  <c r="H3541" i="6" s="1"/>
  <c r="B3205" i="6"/>
  <c r="H3205" i="6" s="1" a="1"/>
  <c r="H3205" i="6" s="1"/>
  <c r="I3205" i="6" s="1"/>
  <c r="J3205" i="6" s="1"/>
  <c r="B2989" i="6"/>
  <c r="H2989" i="6" s="1" a="1"/>
  <c r="H2989" i="6" s="1"/>
  <c r="B2773" i="6"/>
  <c r="B2605" i="6"/>
  <c r="B2509" i="6"/>
  <c r="B2437" i="6"/>
  <c r="H2437" i="6" s="1" a="1"/>
  <c r="H2437" i="6" s="1"/>
  <c r="B2365" i="6"/>
  <c r="H2365" i="6" s="1" a="1"/>
  <c r="H2365" i="6" s="1"/>
  <c r="I2365" i="6" s="1"/>
  <c r="J2365" i="6" s="1"/>
  <c r="B2173" i="6"/>
  <c r="B2053" i="6"/>
  <c r="H2053" i="6" s="1" a="1"/>
  <c r="H2053" i="6" s="1"/>
  <c r="B1957" i="6"/>
  <c r="H1957" i="6" s="1" a="1"/>
  <c r="H1957" i="6" s="1"/>
  <c r="B1765" i="6"/>
  <c r="H1765" i="6" s="1" a="1"/>
  <c r="H1765" i="6" s="1"/>
  <c r="I1765" i="6" s="1"/>
  <c r="J1765" i="6" s="1"/>
  <c r="B1597" i="6"/>
  <c r="H1597" i="6" s="1" a="1"/>
  <c r="H1597" i="6" s="1"/>
  <c r="I1597" i="6" s="1"/>
  <c r="J1597" i="6" s="1"/>
  <c r="B1573" i="6"/>
  <c r="H1573" i="6" s="1" a="1"/>
  <c r="H1573" i="6" s="1"/>
  <c r="B3253" i="6"/>
  <c r="H3253" i="6" s="1" a="1"/>
  <c r="H3253" i="6" s="1"/>
  <c r="I3253" i="6" s="1"/>
  <c r="J3253" i="6" s="1"/>
  <c r="B3013" i="6"/>
  <c r="H3013" i="6" s="1" a="1"/>
  <c r="H3013" i="6" s="1"/>
  <c r="B2677" i="6"/>
  <c r="B2557" i="6"/>
  <c r="B2461" i="6"/>
  <c r="H2461" i="6" s="1" a="1"/>
  <c r="H2461" i="6" s="1"/>
  <c r="B2413" i="6"/>
  <c r="H2413" i="6" s="1" a="1"/>
  <c r="H2413" i="6" s="1"/>
  <c r="I2413" i="6" s="1"/>
  <c r="J2413" i="6" s="1"/>
  <c r="B2125" i="6"/>
  <c r="H2125" i="6" s="1" a="1"/>
  <c r="H2125" i="6" s="1"/>
  <c r="I2125" i="6" s="1"/>
  <c r="J2125" i="6" s="1"/>
  <c r="B2029" i="6"/>
  <c r="H2029" i="6" s="1" a="1"/>
  <c r="H2029" i="6" s="1"/>
  <c r="B1933" i="6"/>
  <c r="H1933" i="6" s="1" a="1"/>
  <c r="H1933" i="6" s="1"/>
  <c r="B1837" i="6"/>
  <c r="H1837" i="6" s="1" a="1"/>
  <c r="H1837" i="6" s="1"/>
  <c r="I1837" i="6" s="1"/>
  <c r="J1837" i="6" s="1"/>
  <c r="B1741" i="6"/>
  <c r="H1741" i="6" s="1" a="1"/>
  <c r="H1741" i="6" s="1"/>
  <c r="I1741" i="6" s="1"/>
  <c r="J1741" i="6" s="1"/>
  <c r="B1669" i="6"/>
  <c r="H1669" i="6" s="1" a="1"/>
  <c r="H1669" i="6" s="1"/>
  <c r="I1669" i="6" s="1"/>
  <c r="J1669" i="6" s="1"/>
  <c r="B1549" i="6"/>
  <c r="H1549" i="6" s="1" a="1"/>
  <c r="H1549" i="6" s="1"/>
  <c r="I1549" i="6" s="1"/>
  <c r="J1549" i="6" s="1"/>
  <c r="B3301" i="6"/>
  <c r="H3301" i="6" s="1" a="1"/>
  <c r="H3301" i="6" s="1"/>
  <c r="B3277" i="6"/>
  <c r="H3277" i="6" s="1" a="1"/>
  <c r="H3277" i="6" s="1"/>
  <c r="I3277" i="6" s="1"/>
  <c r="J3277" i="6" s="1"/>
  <c r="B2821" i="6"/>
  <c r="B2485" i="6"/>
  <c r="H2485" i="6" s="1" a="1"/>
  <c r="H2485" i="6" s="1"/>
  <c r="B2341" i="6"/>
  <c r="H2341" i="6" s="1" a="1"/>
  <c r="H2341" i="6" s="1"/>
  <c r="B2101" i="6"/>
  <c r="H2101" i="6" s="1" a="1"/>
  <c r="H2101" i="6" s="1"/>
  <c r="B2005" i="6"/>
  <c r="H2005" i="6" s="1" a="1"/>
  <c r="H2005" i="6" s="1"/>
  <c r="B1909" i="6"/>
  <c r="H1909" i="6" s="1" a="1"/>
  <c r="H1909" i="6" s="1"/>
  <c r="B1861" i="6"/>
  <c r="H1861" i="6" s="1" a="1"/>
  <c r="H1861" i="6" s="1"/>
  <c r="B1813" i="6"/>
  <c r="H1813" i="6" s="1" a="1"/>
  <c r="H1813" i="6" s="1"/>
  <c r="I1813" i="6" s="1"/>
  <c r="J1813" i="6" s="1"/>
  <c r="B1717" i="6"/>
  <c r="H1717" i="6" s="1" a="1"/>
  <c r="H1717" i="6" s="1"/>
  <c r="I1717" i="6" s="1"/>
  <c r="J1717" i="6" s="1"/>
  <c r="B1525" i="6"/>
  <c r="H1525" i="6" s="1" a="1"/>
  <c r="H1525" i="6" s="1"/>
  <c r="I1525" i="6" s="1"/>
  <c r="J1525" i="6" s="1"/>
  <c r="B1501" i="6"/>
  <c r="H1501" i="6" s="1" a="1"/>
  <c r="H1501" i="6" s="1"/>
  <c r="B1405" i="6"/>
  <c r="B2653" i="6"/>
  <c r="B2533" i="6"/>
  <c r="B2389" i="6"/>
  <c r="H2389" i="6" s="1" a="1"/>
  <c r="H2389" i="6" s="1"/>
  <c r="B2317" i="6"/>
  <c r="B2293" i="6"/>
  <c r="B2269" i="6"/>
  <c r="B2245" i="6"/>
  <c r="B2221" i="6"/>
  <c r="B2197" i="6"/>
  <c r="B2149" i="6"/>
  <c r="B2077" i="6"/>
  <c r="H2077" i="6" s="1" a="1"/>
  <c r="H2077" i="6" s="1"/>
  <c r="B1981" i="6"/>
  <c r="H1981" i="6" s="1" a="1"/>
  <c r="H1981" i="6" s="1"/>
  <c r="I1981" i="6" s="1"/>
  <c r="J1981" i="6" s="1"/>
  <c r="B1885" i="6"/>
  <c r="H1885" i="6" s="1" a="1"/>
  <c r="H1885" i="6" s="1"/>
  <c r="B1789" i="6"/>
  <c r="H1789" i="6" s="1" a="1"/>
  <c r="H1789" i="6" s="1"/>
  <c r="I1789" i="6" s="1"/>
  <c r="J1789" i="6" s="1"/>
  <c r="B1693" i="6"/>
  <c r="H1693" i="6" s="1" a="1"/>
  <c r="H1693" i="6" s="1"/>
  <c r="I1693" i="6" s="1"/>
  <c r="J1693" i="6" s="1"/>
  <c r="B1645" i="6"/>
  <c r="H1645" i="6" s="1" a="1"/>
  <c r="H1645" i="6" s="1"/>
  <c r="B1621" i="6"/>
  <c r="B1477" i="6"/>
  <c r="B1453" i="6"/>
  <c r="B1429" i="6"/>
  <c r="B1357" i="6"/>
  <c r="H1357" i="6" s="1" a="1"/>
  <c r="H1357" i="6" s="1"/>
  <c r="B1261" i="6"/>
  <c r="B1165" i="6"/>
  <c r="B1045" i="6"/>
  <c r="B1021" i="6"/>
  <c r="B997" i="6"/>
  <c r="B853" i="6"/>
  <c r="H853" i="6" s="1" a="1"/>
  <c r="H853" i="6" s="1"/>
  <c r="B733" i="6"/>
  <c r="B685" i="6"/>
  <c r="B565" i="6"/>
  <c r="B325" i="6"/>
  <c r="H325" i="6" s="1" a="1"/>
  <c r="H325" i="6" s="1"/>
  <c r="B181" i="6"/>
  <c r="H181" i="6" s="1" a="1"/>
  <c r="H181" i="6" s="1"/>
  <c r="B85" i="6"/>
  <c r="B301" i="6"/>
  <c r="B157" i="6"/>
  <c r="H157" i="6" s="1" a="1"/>
  <c r="H157" i="6" s="1"/>
  <c r="I157" i="6" s="1"/>
  <c r="J157" i="6" s="1"/>
  <c r="B133" i="6"/>
  <c r="H133" i="6" s="1" a="1"/>
  <c r="H133" i="6" s="1"/>
  <c r="B109" i="6"/>
  <c r="B1333" i="6"/>
  <c r="H1333" i="6" s="1" a="1"/>
  <c r="H1333" i="6" s="1"/>
  <c r="I1333" i="6" s="1"/>
  <c r="J1333" i="6" s="1"/>
  <c r="B1237" i="6"/>
  <c r="H1237" i="6" s="1" a="1"/>
  <c r="H1237" i="6" s="1"/>
  <c r="I1237" i="6" s="1"/>
  <c r="J1237" i="6" s="1"/>
  <c r="B1141" i="6"/>
  <c r="B1117" i="6"/>
  <c r="B1093" i="6"/>
  <c r="H1093" i="6" s="1" a="1"/>
  <c r="H1093" i="6" s="1"/>
  <c r="B973" i="6"/>
  <c r="B925" i="6"/>
  <c r="B805" i="6"/>
  <c r="B661" i="6"/>
  <c r="B469" i="6"/>
  <c r="H469" i="6" s="1" a="1"/>
  <c r="H469" i="6" s="1"/>
  <c r="I469" i="6" s="1"/>
  <c r="J469" i="6" s="1"/>
  <c r="B349" i="6"/>
  <c r="H349" i="6" s="1" a="1"/>
  <c r="H349" i="6" s="1"/>
  <c r="B1285" i="6"/>
  <c r="B1213" i="6"/>
  <c r="B1069" i="6"/>
  <c r="H1069" i="6" s="1" a="1"/>
  <c r="H1069" i="6" s="1"/>
  <c r="B949" i="6"/>
  <c r="B877" i="6"/>
  <c r="H877" i="6" s="1" a="1"/>
  <c r="H877" i="6" s="1"/>
  <c r="B829" i="6"/>
  <c r="H829" i="6" s="1" a="1"/>
  <c r="H829" i="6" s="1"/>
  <c r="I829" i="6" s="1"/>
  <c r="J829" i="6" s="1"/>
  <c r="B781" i="6"/>
  <c r="B709" i="6"/>
  <c r="B637" i="6"/>
  <c r="B613" i="6"/>
  <c r="B517" i="6"/>
  <c r="B421" i="6"/>
  <c r="H421" i="6" s="1" a="1"/>
  <c r="H421" i="6" s="1"/>
  <c r="B277" i="6"/>
  <c r="H277" i="6" s="1" a="1"/>
  <c r="H277" i="6" s="1"/>
  <c r="B253" i="6"/>
  <c r="H253" i="6" s="1" a="1"/>
  <c r="H253" i="6" s="1"/>
  <c r="I253" i="6" s="1"/>
  <c r="J253" i="6" s="1"/>
  <c r="B229" i="6"/>
  <c r="H229" i="6" s="1" a="1"/>
  <c r="H229" i="6" s="1"/>
  <c r="I229" i="6" s="1"/>
  <c r="J229" i="6" s="1"/>
  <c r="B205" i="6"/>
  <c r="H205" i="6" s="1" a="1"/>
  <c r="H205" i="6" s="1"/>
  <c r="I205" i="6" s="1"/>
  <c r="J205" i="6" s="1"/>
  <c r="B1381" i="6"/>
  <c r="H1381" i="6" s="1" a="1"/>
  <c r="H1381" i="6" s="1"/>
  <c r="B1309" i="6"/>
  <c r="H1309" i="6" s="1" a="1"/>
  <c r="H1309" i="6" s="1"/>
  <c r="B1189" i="6"/>
  <c r="B901" i="6"/>
  <c r="H901" i="6" s="1" a="1"/>
  <c r="H901" i="6" s="1"/>
  <c r="B757" i="6"/>
  <c r="B589" i="6"/>
  <c r="B541" i="6"/>
  <c r="B493" i="6"/>
  <c r="B445" i="6"/>
  <c r="H445" i="6" s="1" a="1"/>
  <c r="H445" i="6" s="1"/>
  <c r="B397" i="6"/>
  <c r="H397" i="6" s="1" a="1"/>
  <c r="H397" i="6" s="1"/>
  <c r="I397" i="6" s="1"/>
  <c r="J397" i="6" s="1"/>
  <c r="B373" i="6"/>
  <c r="I6346" i="6"/>
  <c r="J6346" i="6" s="1"/>
  <c r="E7710" i="6" a="1"/>
  <c r="E7710" i="6" s="1"/>
  <c r="M13" i="5"/>
  <c r="N13" i="5" s="1"/>
  <c r="G8314" i="6"/>
  <c r="G8170" i="6"/>
  <c r="G8074" i="6"/>
  <c r="G8362" i="6"/>
  <c r="G8338" i="6"/>
  <c r="G8194" i="6"/>
  <c r="G8098" i="6"/>
  <c r="G8002" i="6"/>
  <c r="G8386" i="6"/>
  <c r="G8266" i="6"/>
  <c r="G8242" i="6"/>
  <c r="G8146" i="6"/>
  <c r="G8050" i="6"/>
  <c r="G8122" i="6"/>
  <c r="G7954" i="6"/>
  <c r="G7714" i="6"/>
  <c r="G7666" i="6"/>
  <c r="G7618" i="6"/>
  <c r="G7474" i="6"/>
  <c r="G8410" i="6"/>
  <c r="G8218" i="6"/>
  <c r="G7978" i="6"/>
  <c r="G7930" i="6"/>
  <c r="G7882" i="6"/>
  <c r="G7834" i="6"/>
  <c r="G7594" i="6"/>
  <c r="G7546" i="6"/>
  <c r="G7522" i="6"/>
  <c r="G8290" i="6"/>
  <c r="G8026" i="6"/>
  <c r="G7858" i="6"/>
  <c r="G7810" i="6"/>
  <c r="G7786" i="6"/>
  <c r="G7762" i="6"/>
  <c r="G7642" i="6"/>
  <c r="G7402" i="6"/>
  <c r="G7426" i="6"/>
  <c r="G6946" i="6"/>
  <c r="G6850" i="6"/>
  <c r="G7354" i="6"/>
  <c r="G7306" i="6"/>
  <c r="G7258" i="6"/>
  <c r="G7210" i="6"/>
  <c r="G7162" i="6"/>
  <c r="G7114" i="6"/>
  <c r="G7066" i="6"/>
  <c r="G7018" i="6"/>
  <c r="G6970" i="6"/>
  <c r="G6922" i="6"/>
  <c r="G7906" i="6"/>
  <c r="G7738" i="6"/>
  <c r="G7570" i="6"/>
  <c r="G7450" i="6"/>
  <c r="G7378" i="6"/>
  <c r="G7330" i="6"/>
  <c r="G7282" i="6"/>
  <c r="G7234" i="6"/>
  <c r="G7186" i="6"/>
  <c r="G7138" i="6"/>
  <c r="G7090" i="6"/>
  <c r="G7042" i="6"/>
  <c r="G6994" i="6"/>
  <c r="G6874" i="6"/>
  <c r="G7690" i="6"/>
  <c r="G6898" i="6"/>
  <c r="G6754" i="6"/>
  <c r="G6658" i="6"/>
  <c r="G6490" i="6"/>
  <c r="G6466" i="6"/>
  <c r="G6442" i="6"/>
  <c r="G6802" i="6"/>
  <c r="G6730" i="6"/>
  <c r="G6634" i="6"/>
  <c r="G6562" i="6"/>
  <c r="G6514" i="6"/>
  <c r="G6418" i="6"/>
  <c r="G7498" i="6"/>
  <c r="G6778" i="6"/>
  <c r="G6682" i="6"/>
  <c r="G6586" i="6"/>
  <c r="G6370" i="6"/>
  <c r="G6538" i="6"/>
  <c r="G6394" i="6"/>
  <c r="G6706" i="6"/>
  <c r="G6826" i="6"/>
  <c r="G6610" i="6"/>
  <c r="G6322" i="6"/>
  <c r="G6250" i="6"/>
  <c r="G6226" i="6"/>
  <c r="G6202" i="6"/>
  <c r="G6130" i="6"/>
  <c r="G6058" i="6"/>
  <c r="G6154" i="6"/>
  <c r="G6082" i="6"/>
  <c r="G6274" i="6"/>
  <c r="G6178" i="6"/>
  <c r="G6346" i="6"/>
  <c r="G6298" i="6"/>
  <c r="G6106" i="6"/>
  <c r="G6034" i="6"/>
  <c r="G5986" i="6"/>
  <c r="G5890" i="6"/>
  <c r="G5818" i="6"/>
  <c r="G5722" i="6"/>
  <c r="G5434" i="6"/>
  <c r="G5386" i="6"/>
  <c r="G5938" i="6"/>
  <c r="G5866" i="6"/>
  <c r="G5794" i="6"/>
  <c r="G5698" i="6"/>
  <c r="G5650" i="6"/>
  <c r="G5578" i="6"/>
  <c r="G5530" i="6"/>
  <c r="G5482" i="6"/>
  <c r="G5338" i="6"/>
  <c r="G5290" i="6"/>
  <c r="G6010" i="6"/>
  <c r="G5842" i="6"/>
  <c r="G5770" i="6"/>
  <c r="G5674" i="6"/>
  <c r="G5626" i="6"/>
  <c r="G5410" i="6"/>
  <c r="G5962" i="6"/>
  <c r="G5914" i="6"/>
  <c r="G5746" i="6"/>
  <c r="G5602" i="6"/>
  <c r="G5554" i="6"/>
  <c r="G5506" i="6"/>
  <c r="G5458" i="6"/>
  <c r="G5362" i="6"/>
  <c r="G5314" i="6"/>
  <c r="G5194" i="6"/>
  <c r="G5098" i="6"/>
  <c r="G5002" i="6"/>
  <c r="G4810" i="6"/>
  <c r="G4762" i="6"/>
  <c r="G4714" i="6"/>
  <c r="G4666" i="6"/>
  <c r="G4618" i="6"/>
  <c r="G4570" i="6"/>
  <c r="G4402" i="6"/>
  <c r="G4282" i="6"/>
  <c r="G5218" i="6"/>
  <c r="G5074" i="6"/>
  <c r="G4978" i="6"/>
  <c r="G4882" i="6"/>
  <c r="G4834" i="6"/>
  <c r="G4522" i="6"/>
  <c r="G4450" i="6"/>
  <c r="G4378" i="6"/>
  <c r="G4354" i="6"/>
  <c r="G4258" i="6"/>
  <c r="G4162" i="6"/>
  <c r="G5266" i="6"/>
  <c r="G5146" i="6"/>
  <c r="G5122" i="6"/>
  <c r="G5050" i="6"/>
  <c r="G4954" i="6"/>
  <c r="G4738" i="6"/>
  <c r="G4690" i="6"/>
  <c r="G4642" i="6"/>
  <c r="G4594" i="6"/>
  <c r="G4426" i="6"/>
  <c r="G4330" i="6"/>
  <c r="G4234" i="6"/>
  <c r="G4138" i="6"/>
  <c r="G4090" i="6"/>
  <c r="G4066" i="6"/>
  <c r="G3994" i="6"/>
  <c r="G3898" i="6"/>
  <c r="G5242" i="6"/>
  <c r="G5170" i="6"/>
  <c r="G5026" i="6"/>
  <c r="G4930" i="6"/>
  <c r="G4906" i="6"/>
  <c r="G4858" i="6"/>
  <c r="G4786" i="6"/>
  <c r="G4546" i="6"/>
  <c r="G4498" i="6"/>
  <c r="G4474" i="6"/>
  <c r="G4306" i="6"/>
  <c r="G4210" i="6"/>
  <c r="G4114" i="6"/>
  <c r="G3970" i="6"/>
  <c r="G3874" i="6"/>
  <c r="G4186" i="6"/>
  <c r="G4042" i="6"/>
  <c r="G3850" i="6"/>
  <c r="G3802" i="6"/>
  <c r="G3706" i="6"/>
  <c r="G3610" i="6"/>
  <c r="G3514" i="6"/>
  <c r="G3226" i="6"/>
  <c r="G3202" i="6"/>
  <c r="G3010" i="6"/>
  <c r="G2818" i="6"/>
  <c r="G2626" i="6"/>
  <c r="G2602" i="6"/>
  <c r="G4018" i="6"/>
  <c r="G3778" i="6"/>
  <c r="G3682" i="6"/>
  <c r="G3586" i="6"/>
  <c r="G3490" i="6"/>
  <c r="G3442" i="6"/>
  <c r="G3154" i="6"/>
  <c r="G3106" i="6"/>
  <c r="G2938" i="6"/>
  <c r="G2914" i="6"/>
  <c r="G2890" i="6"/>
  <c r="G2722" i="6"/>
  <c r="G3946" i="6"/>
  <c r="G3754" i="6"/>
  <c r="G3658" i="6"/>
  <c r="G3562" i="6"/>
  <c r="G3466" i="6"/>
  <c r="G3298" i="6"/>
  <c r="G3250" i="6"/>
  <c r="G3178" i="6"/>
  <c r="G3058" i="6"/>
  <c r="G3034" i="6"/>
  <c r="G2986" i="6"/>
  <c r="G2962" i="6"/>
  <c r="G3922" i="6"/>
  <c r="G3826" i="6"/>
  <c r="G3730" i="6"/>
  <c r="G3634" i="6"/>
  <c r="G3538" i="6"/>
  <c r="G3418" i="6"/>
  <c r="G3394" i="6"/>
  <c r="G3370" i="6"/>
  <c r="G3346" i="6"/>
  <c r="G3322" i="6"/>
  <c r="G2866" i="6"/>
  <c r="G2770" i="6"/>
  <c r="G2530" i="6"/>
  <c r="G2410" i="6"/>
  <c r="G2386" i="6"/>
  <c r="G2314" i="6"/>
  <c r="G2290" i="6"/>
  <c r="G2266" i="6"/>
  <c r="G2242" i="6"/>
  <c r="G2218" i="6"/>
  <c r="G2194" i="6"/>
  <c r="G2050" i="6"/>
  <c r="G1954" i="6"/>
  <c r="G1834" i="6"/>
  <c r="G1738" i="6"/>
  <c r="G1666" i="6"/>
  <c r="G1618" i="6"/>
  <c r="G1546" i="6"/>
  <c r="G1402" i="6"/>
  <c r="G3274" i="6"/>
  <c r="G2842" i="6"/>
  <c r="G2794" i="6"/>
  <c r="G2650" i="6"/>
  <c r="G2578" i="6"/>
  <c r="G2506" i="6"/>
  <c r="G2482" i="6"/>
  <c r="G2458" i="6"/>
  <c r="G2122" i="6"/>
  <c r="G2026" i="6"/>
  <c r="G1930" i="6"/>
  <c r="G1810" i="6"/>
  <c r="G1714" i="6"/>
  <c r="G1642" i="6"/>
  <c r="G1594" i="6"/>
  <c r="G1570" i="6"/>
  <c r="G1426" i="6"/>
  <c r="G3082" i="6"/>
  <c r="G2698" i="6"/>
  <c r="G2674" i="6"/>
  <c r="G2554" i="6"/>
  <c r="G2170" i="6"/>
  <c r="G2098" i="6"/>
  <c r="G2002" i="6"/>
  <c r="G1906" i="6"/>
  <c r="G1858" i="6"/>
  <c r="G1786" i="6"/>
  <c r="G1690" i="6"/>
  <c r="G1450" i="6"/>
  <c r="G3130" i="6"/>
  <c r="G2746" i="6"/>
  <c r="G2434" i="6"/>
  <c r="G2362" i="6"/>
  <c r="G2338" i="6"/>
  <c r="G2146" i="6"/>
  <c r="G2074" i="6"/>
  <c r="G1978" i="6"/>
  <c r="G1882" i="6"/>
  <c r="G1762" i="6"/>
  <c r="G1522" i="6"/>
  <c r="G1498" i="6"/>
  <c r="G1474" i="6"/>
  <c r="G1330" i="6"/>
  <c r="G1186" i="6"/>
  <c r="G1066" i="6"/>
  <c r="G970" i="6"/>
  <c r="G898" i="6"/>
  <c r="G754" i="6"/>
  <c r="G562" i="6"/>
  <c r="G490" i="6"/>
  <c r="G274" i="6"/>
  <c r="G154" i="6"/>
  <c r="G226" i="6"/>
  <c r="G82" i="6"/>
  <c r="G1354" i="6"/>
  <c r="G1306" i="6"/>
  <c r="G1282" i="6"/>
  <c r="G1258" i="6"/>
  <c r="G1162" i="6"/>
  <c r="G946" i="6"/>
  <c r="G706" i="6"/>
  <c r="G682" i="6"/>
  <c r="G658" i="6"/>
  <c r="G586" i="6"/>
  <c r="G442" i="6"/>
  <c r="G418" i="6"/>
  <c r="G322" i="6"/>
  <c r="G130" i="6"/>
  <c r="G106" i="6"/>
  <c r="G1138" i="6"/>
  <c r="G922" i="6"/>
  <c r="G826" i="6"/>
  <c r="G802" i="6"/>
  <c r="G514" i="6"/>
  <c r="G394" i="6"/>
  <c r="G298" i="6"/>
  <c r="G202" i="6"/>
  <c r="G634" i="6"/>
  <c r="G538" i="6"/>
  <c r="G250" i="6"/>
  <c r="G178" i="6"/>
  <c r="G1378" i="6"/>
  <c r="G1234" i="6"/>
  <c r="G1210" i="6"/>
  <c r="G1114" i="6"/>
  <c r="G1090" i="6"/>
  <c r="G1042" i="6"/>
  <c r="G1018" i="6"/>
  <c r="G994" i="6"/>
  <c r="G874" i="6"/>
  <c r="G850" i="6"/>
  <c r="G778" i="6"/>
  <c r="G730" i="6"/>
  <c r="G610" i="6"/>
  <c r="G466" i="6"/>
  <c r="G370" i="6"/>
  <c r="G346" i="6"/>
  <c r="E54" i="6" a="1"/>
  <c r="E54" i="6" s="1"/>
  <c r="E29" i="6" a="1"/>
  <c r="E29" i="6" s="1"/>
  <c r="F29" i="6" s="1"/>
  <c r="I6442" i="6"/>
  <c r="J6442" i="6" s="1"/>
  <c r="I4594" i="6"/>
  <c r="J4594" i="6" s="1"/>
  <c r="I2938" i="6"/>
  <c r="J2938" i="6" s="1"/>
  <c r="I754" i="6"/>
  <c r="J754" i="6" s="1"/>
  <c r="I4762" i="6"/>
  <c r="J4762" i="6" s="1"/>
  <c r="E8382" i="6" a="1"/>
  <c r="E8382" i="6" s="1"/>
  <c r="F8382" i="6" s="1"/>
  <c r="E7517" i="6" a="1"/>
  <c r="E7517" i="6" s="1"/>
  <c r="F7517" i="6" s="1"/>
  <c r="E6629" i="6" a="1"/>
  <c r="E6629" i="6" s="1"/>
  <c r="F6629" i="6" s="1"/>
  <c r="E6317" i="6" a="1"/>
  <c r="E6317" i="6" s="1"/>
  <c r="F6317" i="6" s="1"/>
  <c r="E6173" i="6" a="1"/>
  <c r="E6173" i="6" s="1"/>
  <c r="F6173" i="6" s="1"/>
  <c r="E5286" i="6" a="1"/>
  <c r="E5286" i="6" s="1"/>
  <c r="F5286" i="6" s="1"/>
  <c r="E5238" i="6" a="1"/>
  <c r="E5238" i="6" s="1"/>
  <c r="F5238" i="6" s="1"/>
  <c r="E4590" i="6" a="1"/>
  <c r="E4590" i="6" s="1"/>
  <c r="F4590" i="6" s="1"/>
  <c r="E4926" i="6" a="1"/>
  <c r="E4926" i="6" s="1"/>
  <c r="F4926" i="6" s="1"/>
  <c r="E4662" i="6" a="1"/>
  <c r="E4662" i="6" s="1"/>
  <c r="F4662" i="6" s="1"/>
  <c r="E3942" i="6" a="1"/>
  <c r="E3942" i="6" s="1"/>
  <c r="F3942" i="6" s="1"/>
  <c r="E3486" i="6" a="1"/>
  <c r="E3486" i="6" s="1"/>
  <c r="F3486" i="6" s="1"/>
  <c r="E2718" i="6" a="1"/>
  <c r="E2718" i="6" s="1"/>
  <c r="F2718" i="6" s="1"/>
  <c r="E3798" i="6" a="1"/>
  <c r="E3798" i="6" s="1"/>
  <c r="F3798" i="6" s="1"/>
  <c r="E1542" i="6" a="1"/>
  <c r="E1542" i="6" s="1"/>
  <c r="F1542" i="6" s="1"/>
  <c r="F1902" i="6"/>
  <c r="E3293" i="6" a="1"/>
  <c r="E3293" i="6" s="1"/>
  <c r="F3293" i="6" s="1"/>
  <c r="F2046" i="6"/>
  <c r="E1158" i="6" a="1"/>
  <c r="E1158" i="6" s="1"/>
  <c r="F1159" i="6" s="1"/>
  <c r="E702" i="6" a="1"/>
  <c r="E702" i="6" s="1"/>
  <c r="F702" i="6" s="1"/>
  <c r="E7903" i="6" a="1"/>
  <c r="E7903" i="6" s="1"/>
  <c r="E7399" i="6" a="1"/>
  <c r="E7399" i="6" s="1"/>
  <c r="E6919" i="6" a="1"/>
  <c r="E6919" i="6" s="1"/>
  <c r="F6919" i="6" s="1"/>
  <c r="E6415" i="6" a="1"/>
  <c r="E6415" i="6" s="1"/>
  <c r="F6415" i="6" s="1"/>
  <c r="E6391" i="6" a="1"/>
  <c r="E6391" i="6" s="1"/>
  <c r="E5959" i="6" a="1"/>
  <c r="E5959" i="6" s="1"/>
  <c r="E5863" i="6" a="1"/>
  <c r="E5863" i="6" s="1"/>
  <c r="F5863" i="6" s="1"/>
  <c r="E5143" i="6" a="1"/>
  <c r="E5143" i="6" s="1"/>
  <c r="E4447" i="6" a="1"/>
  <c r="E4447" i="6" s="1"/>
  <c r="E3871" i="6" a="1"/>
  <c r="E3871" i="6" s="1"/>
  <c r="E3943" i="6" a="1"/>
  <c r="E3943" i="6" s="1"/>
  <c r="E2839" i="6" a="1"/>
  <c r="E2839" i="6" s="1"/>
  <c r="E2767" i="6" a="1"/>
  <c r="E2767" i="6" s="1"/>
  <c r="E4207" i="6" a="1"/>
  <c r="E4207" i="6" s="1"/>
  <c r="E1639" i="6" a="1"/>
  <c r="E1639" i="6" s="1"/>
  <c r="E1543" i="6" a="1"/>
  <c r="E1543" i="6" s="1"/>
  <c r="E1879" i="6" a="1"/>
  <c r="E1879" i="6" s="1"/>
  <c r="E1207" i="6" a="1"/>
  <c r="E1207" i="6" s="1"/>
  <c r="E751" i="6" a="1"/>
  <c r="E751" i="6" s="1"/>
  <c r="F751" i="6" s="1"/>
  <c r="H1068" i="6" a="1"/>
  <c r="H1068" i="6" s="1"/>
  <c r="H1380" i="6" a="1"/>
  <c r="H1380" i="6" s="1"/>
  <c r="H276" i="6" a="1"/>
  <c r="H276" i="6" s="1"/>
  <c r="I276" i="6" s="1"/>
  <c r="J276" i="6" s="1"/>
  <c r="H324" i="6" a="1"/>
  <c r="H324" i="6" s="1"/>
  <c r="I324" i="6" s="1"/>
  <c r="J324" i="6" s="1"/>
  <c r="H948" i="6" a="1"/>
  <c r="H948" i="6" s="1"/>
  <c r="I948" i="6" s="1"/>
  <c r="J948" i="6" s="1"/>
  <c r="H972" i="6" a="1"/>
  <c r="H972" i="6" s="1"/>
  <c r="I972" i="6" s="1"/>
  <c r="J972" i="6" s="1"/>
  <c r="H1308" i="6" a="1"/>
  <c r="H1308" i="6" s="1"/>
  <c r="H444" i="6" a="1"/>
  <c r="H444" i="6" s="1"/>
  <c r="I444" i="6" s="1"/>
  <c r="J444" i="6" s="1"/>
  <c r="H732" i="6" a="1"/>
  <c r="H732" i="6" s="1"/>
  <c r="I732" i="6" s="1"/>
  <c r="J732" i="6" s="1"/>
  <c r="H1020" i="6" a="1"/>
  <c r="H1020" i="6" s="1"/>
  <c r="I1020" i="6" s="1"/>
  <c r="J1020" i="6" s="1"/>
  <c r="H1356" i="6" a="1"/>
  <c r="H1356" i="6" s="1"/>
  <c r="H2076" i="6" a="1"/>
  <c r="H2076" i="6" s="1"/>
  <c r="I1428" i="6"/>
  <c r="J1428" i="6" s="1"/>
  <c r="H1620" i="6" a="1"/>
  <c r="H1620" i="6" s="1"/>
  <c r="I1620" i="6" s="1"/>
  <c r="J1620" i="6" s="1"/>
  <c r="H1860" i="6" a="1"/>
  <c r="H1860" i="6" s="1"/>
  <c r="H3012" i="6" a="1"/>
  <c r="H3012" i="6" s="1"/>
  <c r="H2484" i="6" a="1"/>
  <c r="H2484" i="6" s="1"/>
  <c r="H1956" i="6" a="1"/>
  <c r="H1956" i="6" s="1"/>
  <c r="H2460" i="6" a="1"/>
  <c r="H2460" i="6" s="1"/>
  <c r="I2460" i="6" s="1"/>
  <c r="J2460" i="6" s="1"/>
  <c r="H3444" i="6" a="1"/>
  <c r="H3444" i="6" s="1"/>
  <c r="H3828" i="6" a="1"/>
  <c r="H3828" i="6" s="1"/>
  <c r="H3036" i="6" a="1"/>
  <c r="H3036" i="6" s="1"/>
  <c r="H3324" i="6" a="1"/>
  <c r="H3324" i="6" s="1"/>
  <c r="H3420" i="6" a="1"/>
  <c r="H3420" i="6" s="1"/>
  <c r="I3420" i="6" s="1"/>
  <c r="J3420" i="6" s="1"/>
  <c r="H3852" i="6" a="1"/>
  <c r="H3852" i="6" s="1"/>
  <c r="H2964" i="6" a="1"/>
  <c r="H2964" i="6" s="1"/>
  <c r="I2964" i="6" s="1"/>
  <c r="J2964" i="6" s="1"/>
  <c r="H3684" i="6" a="1"/>
  <c r="H3684" i="6" s="1"/>
  <c r="H2892" i="6" a="1"/>
  <c r="H2892" i="6" s="1"/>
  <c r="I2892" i="6" s="1"/>
  <c r="J2892" i="6" s="1"/>
  <c r="H3612" i="6" a="1"/>
  <c r="H3612" i="6" s="1"/>
  <c r="H4164" i="6" a="1"/>
  <c r="H4164" i="6" s="1"/>
  <c r="H4284" i="6" a="1"/>
  <c r="H4284" i="6" s="1"/>
  <c r="H5028" i="6" a="1"/>
  <c r="H5028" i="6" s="1"/>
  <c r="H3996" i="6" a="1"/>
  <c r="H3996" i="6" s="1"/>
  <c r="H4308" i="6" a="1"/>
  <c r="H4308" i="6" s="1"/>
  <c r="H4092" i="6" a="1"/>
  <c r="H4092" i="6" s="1"/>
  <c r="H4380" i="6" a="1"/>
  <c r="H4380" i="6" s="1"/>
  <c r="H4260" i="6" a="1"/>
  <c r="H4260" i="6" s="1"/>
  <c r="H5124" i="6" a="1"/>
  <c r="H5124" i="6" s="1"/>
  <c r="I5124" i="6" s="1"/>
  <c r="J5124" i="6" s="1"/>
  <c r="I5460" i="6"/>
  <c r="J5460" i="6" s="1"/>
  <c r="I5748" i="6"/>
  <c r="J5748" i="6" s="1"/>
  <c r="I5436" i="6"/>
  <c r="J5436" i="6" s="1"/>
  <c r="I5484" i="6"/>
  <c r="J5484" i="6" s="1"/>
  <c r="I5700" i="6"/>
  <c r="J5700" i="6" s="1"/>
  <c r="I5964" i="6"/>
  <c r="J5964" i="6" s="1"/>
  <c r="I6036" i="6"/>
  <c r="J6036" i="6" s="1"/>
  <c r="I6396" i="6"/>
  <c r="J6396" i="6" s="1"/>
  <c r="I6372" i="6"/>
  <c r="J6372" i="6" s="1"/>
  <c r="I6780" i="6"/>
  <c r="J6780" i="6" s="1"/>
  <c r="I6660" i="6"/>
  <c r="J6660" i="6" s="1"/>
  <c r="I6876" i="6"/>
  <c r="J6876" i="6" s="1"/>
  <c r="I7116" i="6"/>
  <c r="J7116" i="6" s="1"/>
  <c r="I7308" i="6"/>
  <c r="J7308" i="6" s="1"/>
  <c r="I6924" i="6"/>
  <c r="J6924" i="6" s="1"/>
  <c r="I7140" i="6"/>
  <c r="J7140" i="6" s="1"/>
  <c r="I7332" i="6"/>
  <c r="J7332" i="6" s="1"/>
  <c r="I7908" i="6"/>
  <c r="J7908" i="6" s="1"/>
  <c r="I7860" i="6"/>
  <c r="J7860" i="6" s="1"/>
  <c r="I7716" i="6"/>
  <c r="J7716" i="6" s="1"/>
  <c r="I7452" i="6"/>
  <c r="J7452" i="6" s="1"/>
  <c r="I7980" i="6"/>
  <c r="J7980" i="6" s="1"/>
  <c r="I8340" i="6"/>
  <c r="J8340" i="6" s="1"/>
  <c r="I8028" i="6"/>
  <c r="J8028" i="6" s="1"/>
  <c r="F7878" i="6"/>
  <c r="F7734" i="6"/>
  <c r="F7134" i="6"/>
  <c r="F6702" i="6"/>
  <c r="F6510" i="6"/>
  <c r="F5574" i="6"/>
  <c r="F5502" i="6"/>
  <c r="E4518" i="6" a="1"/>
  <c r="E4518" i="6" s="1"/>
  <c r="F4518" i="6" s="1"/>
  <c r="E4182" i="6" a="1"/>
  <c r="E4182" i="6" s="1"/>
  <c r="F4182" i="6" s="1"/>
  <c r="E3870" i="6" a="1"/>
  <c r="E3870" i="6" s="1"/>
  <c r="E3846" i="6" a="1"/>
  <c r="E3846" i="6" s="1"/>
  <c r="F3846" i="6" s="1"/>
  <c r="E4110" i="6" a="1"/>
  <c r="E4110" i="6" s="1"/>
  <c r="F4110" i="6" s="1"/>
  <c r="F2598" i="6"/>
  <c r="E3702" i="6" a="1"/>
  <c r="E3702" i="6" s="1"/>
  <c r="F3702" i="6" s="1"/>
  <c r="E2405" i="6" a="1"/>
  <c r="E2405" i="6" s="1"/>
  <c r="F2405" i="6" s="1"/>
  <c r="E1350" i="6" a="1"/>
  <c r="E1350" i="6" s="1"/>
  <c r="E1302" i="6" a="1"/>
  <c r="E1302" i="6" s="1"/>
  <c r="F1302" i="6" s="1"/>
  <c r="E8143" i="6" a="1"/>
  <c r="E8143" i="6" s="1"/>
  <c r="E7447" i="6" a="1"/>
  <c r="E7447" i="6" s="1"/>
  <c r="F7447" i="6" s="1"/>
  <c r="E5911" i="6" a="1"/>
  <c r="E5911" i="6" s="1"/>
  <c r="F5911" i="6" s="1"/>
  <c r="E5071" i="6" a="1"/>
  <c r="E5071" i="6" s="1"/>
  <c r="E5215" i="6" a="1"/>
  <c r="E5215" i="6" s="1"/>
  <c r="E2815" i="6" a="1"/>
  <c r="E2815" i="6" s="1"/>
  <c r="E3895" i="6" a="1"/>
  <c r="E3895" i="6" s="1"/>
  <c r="E1423" i="6" a="1"/>
  <c r="E1423" i="6" s="1"/>
  <c r="E967" i="6" a="1"/>
  <c r="E967" i="6" s="1"/>
  <c r="F967" i="6" s="1"/>
  <c r="E655" i="6" a="1"/>
  <c r="E655" i="6" s="1"/>
  <c r="E8046" i="6" a="1"/>
  <c r="E8046" i="6" s="1"/>
  <c r="F8046" i="6" s="1"/>
  <c r="F6198" i="6"/>
  <c r="E5766" i="6" a="1"/>
  <c r="E5766" i="6" s="1"/>
  <c r="F5766" i="6" s="1"/>
  <c r="F4902" i="6"/>
  <c r="E4374" i="6" a="1"/>
  <c r="E4374" i="6" s="1"/>
  <c r="F4374" i="6" s="1"/>
  <c r="E5093" i="6" a="1"/>
  <c r="E5093" i="6" s="1"/>
  <c r="F5093" i="6" s="1"/>
  <c r="E4062" i="6" a="1"/>
  <c r="E4062" i="6" s="1"/>
  <c r="F4062" i="6" s="1"/>
  <c r="E3750" i="6" a="1"/>
  <c r="E3750" i="6" s="1"/>
  <c r="F3750" i="6" s="1"/>
  <c r="E3822" i="6" a="1"/>
  <c r="E3822" i="6" s="1"/>
  <c r="F3822" i="6" s="1"/>
  <c r="E1614" i="6" a="1"/>
  <c r="E1614" i="6" s="1"/>
  <c r="F1614" i="6" s="1"/>
  <c r="F1974" i="6"/>
  <c r="E1254" i="6" a="1"/>
  <c r="E1254" i="6" s="1"/>
  <c r="F1254" i="6" s="1"/>
  <c r="E1230" i="6" a="1"/>
  <c r="E1230" i="6" s="1"/>
  <c r="F1230" i="6" s="1"/>
  <c r="E942" i="6" a="1"/>
  <c r="E942" i="6" s="1"/>
  <c r="F942" i="6" s="1"/>
  <c r="E1182" i="6" a="1"/>
  <c r="E1182" i="6" s="1"/>
  <c r="F1182" i="6" s="1"/>
  <c r="E7975" i="6" a="1"/>
  <c r="E7975" i="6" s="1"/>
  <c r="E7423" i="6" a="1"/>
  <c r="E7423" i="6" s="1"/>
  <c r="E6367" i="6" a="1"/>
  <c r="E6367" i="6" s="1"/>
  <c r="E5935" i="6" a="1"/>
  <c r="E5935" i="6" s="1"/>
  <c r="F5935" i="6" s="1"/>
  <c r="E4519" i="6" a="1"/>
  <c r="E4519" i="6" s="1"/>
  <c r="E4423" i="6" a="1"/>
  <c r="E4423" i="6" s="1"/>
  <c r="E3103" i="6" a="1"/>
  <c r="E3103" i="6" s="1"/>
  <c r="E2119" i="6" a="1"/>
  <c r="E2119" i="6" s="1"/>
  <c r="F2119" i="6" s="1"/>
  <c r="E2239" i="6" a="1"/>
  <c r="E2239" i="6" s="1"/>
  <c r="F2239" i="6" s="1"/>
  <c r="E871" i="6" a="1"/>
  <c r="E871" i="6" s="1"/>
  <c r="E799" i="6" a="1"/>
  <c r="E799" i="6" s="1"/>
  <c r="I6874" i="6"/>
  <c r="J6874" i="6" s="1"/>
  <c r="I6610" i="6"/>
  <c r="J6610" i="6" s="1"/>
  <c r="I6586" i="6"/>
  <c r="J6586" i="6" s="1"/>
  <c r="I6490" i="6"/>
  <c r="J6490" i="6" s="1"/>
  <c r="I5146" i="6"/>
  <c r="J5146" i="6" s="1"/>
  <c r="I4210" i="6"/>
  <c r="J4210" i="6" s="1"/>
  <c r="I2218" i="6"/>
  <c r="J2218" i="6" s="1"/>
  <c r="I1474" i="6"/>
  <c r="J1474" i="6" s="1"/>
  <c r="I490" i="6"/>
  <c r="J490" i="6" s="1"/>
  <c r="F6846" i="6"/>
  <c r="E6054" i="6" a="1"/>
  <c r="E6054" i="6" s="1"/>
  <c r="F6054" i="6" s="1"/>
  <c r="E5309" i="6" a="1"/>
  <c r="E5309" i="6" s="1"/>
  <c r="F5309" i="6" s="1"/>
  <c r="E5909" i="6" a="1"/>
  <c r="E5909" i="6" s="1"/>
  <c r="F5909" i="6" s="1"/>
  <c r="E5166" i="6" a="1"/>
  <c r="E5166" i="6" s="1"/>
  <c r="F5166" i="6" s="1"/>
  <c r="F2910" i="6"/>
  <c r="E270" i="6" a="1"/>
  <c r="E270" i="6" s="1"/>
  <c r="F270" i="6" s="1"/>
  <c r="E7375" i="6" a="1"/>
  <c r="E7375" i="6" s="1"/>
  <c r="E6679" i="6" a="1"/>
  <c r="E6679" i="6" s="1"/>
  <c r="F6679" i="6" s="1"/>
  <c r="E6127" i="6" a="1"/>
  <c r="E6127" i="6" s="1"/>
  <c r="F6127" i="6" s="1"/>
  <c r="E5455" i="6" a="1"/>
  <c r="E5455" i="6" s="1"/>
  <c r="F5455" i="6" s="1"/>
  <c r="E4255" i="6" a="1"/>
  <c r="E4255" i="6" s="1"/>
  <c r="F4255" i="6" s="1"/>
  <c r="E3175" i="6" a="1"/>
  <c r="E3175" i="6" s="1"/>
  <c r="E3055" i="6" a="1"/>
  <c r="E3055" i="6" s="1"/>
  <c r="F3055" i="6" s="1"/>
  <c r="E1783" i="6" a="1"/>
  <c r="E1783" i="6" s="1"/>
  <c r="F1783" i="6" s="1"/>
  <c r="E1567" i="6" a="1"/>
  <c r="E1567" i="6" s="1"/>
  <c r="E1183" i="6" a="1"/>
  <c r="E1183" i="6" s="1"/>
  <c r="E8285" i="6" a="1"/>
  <c r="E8285" i="6" s="1"/>
  <c r="F8285" i="6" s="1"/>
  <c r="E7950" i="6" a="1"/>
  <c r="E7950" i="6" s="1"/>
  <c r="F7950" i="6" s="1"/>
  <c r="F6678" i="6"/>
  <c r="F6750" i="6"/>
  <c r="E5142" i="6" a="1"/>
  <c r="E5142" i="6" s="1"/>
  <c r="F5142" i="6" s="1"/>
  <c r="E4158" i="6" a="1"/>
  <c r="E4158" i="6" s="1"/>
  <c r="F4158" i="6" s="1"/>
  <c r="E2646" i="6" a="1"/>
  <c r="E2646" i="6" s="1"/>
  <c r="F2646" i="6" s="1"/>
  <c r="F2742" i="6"/>
  <c r="E3510" i="6" a="1"/>
  <c r="E3510" i="6" s="1"/>
  <c r="F3510" i="6" s="1"/>
  <c r="E2886" i="6" a="1"/>
  <c r="E2886" i="6" s="1"/>
  <c r="F2886" i="6" s="1"/>
  <c r="E2694" i="6" a="1"/>
  <c r="E2694" i="6" s="1"/>
  <c r="F2694" i="6" s="1"/>
  <c r="E582" i="6" a="1"/>
  <c r="E582" i="6" s="1"/>
  <c r="F582" i="6" s="1"/>
  <c r="F750" i="6"/>
  <c r="E774" i="6" a="1"/>
  <c r="E774" i="6" s="1"/>
  <c r="F774" i="6" s="1"/>
  <c r="E7735" i="6" a="1"/>
  <c r="E7735" i="6" s="1"/>
  <c r="F7735" i="6" s="1"/>
  <c r="E7207" i="6" a="1"/>
  <c r="E7207" i="6" s="1"/>
  <c r="E6271" i="6" a="1"/>
  <c r="E6271" i="6" s="1"/>
  <c r="E4279" i="6" a="1"/>
  <c r="E4279" i="6" s="1"/>
  <c r="E3487" i="6" a="1"/>
  <c r="E3487" i="6" s="1"/>
  <c r="E3631" i="6" a="1"/>
  <c r="E3631" i="6" s="1"/>
  <c r="F3631" i="6" s="1"/>
  <c r="E2431" i="6" a="1"/>
  <c r="E2431" i="6" s="1"/>
  <c r="E2047" i="6" a="1"/>
  <c r="E2047" i="6" s="1"/>
  <c r="F2047" i="6" s="1"/>
  <c r="E391" i="6" a="1"/>
  <c r="E391" i="6" s="1"/>
  <c r="I6538" i="6"/>
  <c r="J6538" i="6" s="1"/>
  <c r="I6562" i="6"/>
  <c r="J6562" i="6" s="1"/>
  <c r="I4642" i="6"/>
  <c r="J4642" i="6" s="1"/>
  <c r="I4162" i="6"/>
  <c r="J4162" i="6" s="1"/>
  <c r="I2290" i="6"/>
  <c r="J2290" i="6" s="1"/>
  <c r="I1018" i="6"/>
  <c r="J1018" i="6" s="1"/>
  <c r="E8022" i="6" a="1"/>
  <c r="E8022" i="6" s="1"/>
  <c r="F8022" i="6" s="1"/>
  <c r="E7685" i="6" a="1"/>
  <c r="E7685" i="6" s="1"/>
  <c r="F7685" i="6" s="1"/>
  <c r="E7445" i="6" a="1"/>
  <c r="E7445" i="6" s="1"/>
  <c r="F7445" i="6" s="1"/>
  <c r="F7110" i="6"/>
  <c r="E6125" i="6" a="1"/>
  <c r="E6125" i="6" s="1"/>
  <c r="F6125" i="6" s="1"/>
  <c r="E5813" i="6" a="1"/>
  <c r="E5813" i="6" s="1"/>
  <c r="F5813" i="6" s="1"/>
  <c r="F5046" i="6"/>
  <c r="E2117" i="6" a="1"/>
  <c r="E2117" i="6" s="1"/>
  <c r="F2117" i="6" s="1"/>
  <c r="F2502" i="6"/>
  <c r="F1470" i="6"/>
  <c r="E246" i="6" a="1"/>
  <c r="E246" i="6" s="1"/>
  <c r="F246" i="6" s="1"/>
  <c r="E726" i="6" a="1"/>
  <c r="E726" i="6" s="1"/>
  <c r="F726" i="6" s="1"/>
  <c r="E798" i="6" a="1"/>
  <c r="E798" i="6" s="1"/>
  <c r="F798" i="6" s="1"/>
  <c r="E8407" i="6" a="1"/>
  <c r="E8407" i="6" s="1"/>
  <c r="E6895" i="6" a="1"/>
  <c r="E6895" i="6" s="1"/>
  <c r="E6295" i="6" a="1"/>
  <c r="E6295" i="6" s="1"/>
  <c r="E6007" i="6" a="1"/>
  <c r="E6007" i="6" s="1"/>
  <c r="E5167" i="6" a="1"/>
  <c r="E5167" i="6" s="1"/>
  <c r="E3367" i="6" a="1"/>
  <c r="E3367" i="6" s="1"/>
  <c r="E3319" i="6" a="1"/>
  <c r="E3319" i="6" s="1"/>
  <c r="F3319" i="6" s="1"/>
  <c r="E2143" i="6" a="1"/>
  <c r="E2143" i="6" s="1"/>
  <c r="E1999" i="6" a="1"/>
  <c r="E1999" i="6" s="1"/>
  <c r="E2263" i="6" a="1"/>
  <c r="E2263" i="6" s="1"/>
  <c r="F2263" i="6" s="1"/>
  <c r="E1735" i="6" a="1"/>
  <c r="E1735" i="6" s="1"/>
  <c r="F1735" i="6" s="1"/>
  <c r="E175" i="6" a="1"/>
  <c r="E175" i="6" s="1"/>
  <c r="E1327" i="6" a="1"/>
  <c r="E1327" i="6" s="1"/>
  <c r="I4306" i="6"/>
  <c r="J4306" i="6" s="1"/>
  <c r="E8094" i="6" a="1"/>
  <c r="E8094" i="6" s="1"/>
  <c r="F8094" i="6" s="1"/>
  <c r="E7590" i="6" a="1"/>
  <c r="E7590" i="6" s="1"/>
  <c r="F7590" i="6" s="1"/>
  <c r="E7782" i="6" a="1"/>
  <c r="E7782" i="6" s="1"/>
  <c r="F7782" i="6" s="1"/>
  <c r="E6390" i="6" a="1"/>
  <c r="E6390" i="6" s="1"/>
  <c r="F6390" i="6" s="1"/>
  <c r="E5670" i="6" a="1"/>
  <c r="E5670" i="6" s="1"/>
  <c r="F5670" i="6" s="1"/>
  <c r="E2958" i="6" a="1"/>
  <c r="E2958" i="6" s="1"/>
  <c r="E2478" i="6" a="1"/>
  <c r="E2478" i="6" s="1"/>
  <c r="E197" i="6" a="1"/>
  <c r="E197" i="6" s="1"/>
  <c r="F198" i="6" s="1"/>
  <c r="E8359" i="6" a="1"/>
  <c r="E8359" i="6" s="1"/>
  <c r="E8095" i="6" a="1"/>
  <c r="E8095" i="6" s="1"/>
  <c r="E7687" i="6" a="1"/>
  <c r="E7687" i="6" s="1"/>
  <c r="F7687" i="6" s="1"/>
  <c r="E7231" i="6" a="1"/>
  <c r="E7231" i="6" s="1"/>
  <c r="F7231" i="6" s="1"/>
  <c r="E7015" i="6" a="1"/>
  <c r="E7015" i="6" s="1"/>
  <c r="E6943" i="6" a="1"/>
  <c r="E6943" i="6" s="1"/>
  <c r="E6223" i="6" a="1"/>
  <c r="E6223" i="6" s="1"/>
  <c r="F6223" i="6" s="1"/>
  <c r="E5575" i="6" a="1"/>
  <c r="E5575" i="6" s="1"/>
  <c r="F5575" i="6" s="1"/>
  <c r="E5551" i="6" a="1"/>
  <c r="E5551" i="6" s="1"/>
  <c r="E4711" i="6" a="1"/>
  <c r="E4711" i="6" s="1"/>
  <c r="E4183" i="6" a="1"/>
  <c r="E4183" i="6" s="1"/>
  <c r="E4999" i="6" a="1"/>
  <c r="E4999" i="6" s="1"/>
  <c r="F4999" i="6" s="1"/>
  <c r="E3775" i="6" a="1"/>
  <c r="E3775" i="6" s="1"/>
  <c r="F3775" i="6" s="1"/>
  <c r="E2647" i="6" a="1"/>
  <c r="E2647" i="6" s="1"/>
  <c r="E3919" i="6" a="1"/>
  <c r="E3919" i="6" s="1"/>
  <c r="E3607" i="6" a="1"/>
  <c r="E3607" i="6" s="1"/>
  <c r="E3295" i="6" a="1"/>
  <c r="E3295" i="6" s="1"/>
  <c r="F3295" i="6" s="1"/>
  <c r="E2527" i="6" a="1"/>
  <c r="E2527" i="6" s="1"/>
  <c r="E2599" i="6" a="1"/>
  <c r="E2599" i="6" s="1"/>
  <c r="F2599" i="6" s="1"/>
  <c r="E727" i="6" a="1"/>
  <c r="E727" i="6" s="1"/>
  <c r="E583" i="6" a="1"/>
  <c r="E583" i="6" s="1"/>
  <c r="E439" i="6" a="1"/>
  <c r="E439" i="6" s="1"/>
  <c r="E703" i="6" a="1"/>
  <c r="E703" i="6" s="1"/>
  <c r="H1164" i="6" a="1"/>
  <c r="H1164" i="6" s="1"/>
  <c r="I1164" i="6" s="1"/>
  <c r="J1164" i="6" s="1"/>
  <c r="I540" i="6"/>
  <c r="J540" i="6" s="1"/>
  <c r="H348" i="6" a="1"/>
  <c r="H348" i="6" s="1"/>
  <c r="I348" i="6" s="1"/>
  <c r="J348" i="6" s="1"/>
  <c r="I516" i="6"/>
  <c r="J516" i="6" s="1"/>
  <c r="H1092" i="6" a="1"/>
  <c r="H1092" i="6" s="1"/>
  <c r="I1092" i="6" s="1"/>
  <c r="J1092" i="6" s="1"/>
  <c r="H420" i="6" a="1"/>
  <c r="H420" i="6" s="1"/>
  <c r="H1116" i="6" a="1"/>
  <c r="H1116" i="6" s="1"/>
  <c r="I1116" i="6" s="1"/>
  <c r="J1116" i="6" s="1"/>
  <c r="I252" i="6"/>
  <c r="J252" i="6" s="1"/>
  <c r="I564" i="6"/>
  <c r="J564" i="6" s="1"/>
  <c r="I756" i="6"/>
  <c r="J756" i="6" s="1"/>
  <c r="H1044" i="6" a="1"/>
  <c r="H1044" i="6" s="1"/>
  <c r="I1044" i="6" s="1"/>
  <c r="J1044" i="6" s="1"/>
  <c r="I1452" i="6"/>
  <c r="J1452" i="6" s="1"/>
  <c r="H2436" i="6" a="1"/>
  <c r="H2436" i="6" s="1"/>
  <c r="H1476" i="6" a="1"/>
  <c r="H1476" i="6" s="1"/>
  <c r="I1476" i="6" s="1"/>
  <c r="J1476" i="6" s="1"/>
  <c r="H1644" i="6" a="1"/>
  <c r="H1644" i="6" s="1"/>
  <c r="I1644" i="6" s="1"/>
  <c r="J1644" i="6" s="1"/>
  <c r="H1908" i="6" a="1"/>
  <c r="H1908" i="6" s="1"/>
  <c r="H2388" i="6" a="1"/>
  <c r="H2388" i="6" s="1"/>
  <c r="I1404" i="6"/>
  <c r="J1404" i="6" s="1"/>
  <c r="H1932" i="6" a="1"/>
  <c r="H1932" i="6" s="1"/>
  <c r="I2508" i="6"/>
  <c r="J2508" i="6" s="1"/>
  <c r="H2052" i="6" a="1"/>
  <c r="H2052" i="6" s="1"/>
  <c r="H3540" i="6" a="1"/>
  <c r="H3540" i="6" s="1"/>
  <c r="H4020" i="6" a="1"/>
  <c r="H4020" i="6" s="1"/>
  <c r="H3348" i="6" a="1"/>
  <c r="H3348" i="6" s="1"/>
  <c r="I3348" i="6" s="1"/>
  <c r="J3348" i="6" s="1"/>
  <c r="H3564" i="6" a="1"/>
  <c r="H3564" i="6" s="1"/>
  <c r="H4044" i="6" a="1"/>
  <c r="H4044" i="6" s="1"/>
  <c r="H2988" i="6" a="1"/>
  <c r="H2988" i="6" s="1"/>
  <c r="H3468" i="6" a="1"/>
  <c r="H3468" i="6" s="1"/>
  <c r="H3780" i="6" a="1"/>
  <c r="H3780" i="6" s="1"/>
  <c r="H3708" i="6" a="1"/>
  <c r="H3708" i="6" s="1"/>
  <c r="H3876" i="6" a="1"/>
  <c r="H3876" i="6" s="1"/>
  <c r="I4428" i="6"/>
  <c r="J4428" i="6" s="1"/>
  <c r="I5172" i="6"/>
  <c r="J5172" i="6" s="1"/>
  <c r="H4068" i="6" a="1"/>
  <c r="H4068" i="6" s="1"/>
  <c r="H4476" i="6" a="1"/>
  <c r="H4476" i="6" s="1"/>
  <c r="H4956" i="6" a="1"/>
  <c r="H4956" i="6" s="1"/>
  <c r="H4140" i="6" a="1"/>
  <c r="H4140" i="6" s="1"/>
  <c r="I4404" i="6"/>
  <c r="J4404" i="6" s="1"/>
  <c r="H4980" i="6" a="1"/>
  <c r="H4980" i="6" s="1"/>
  <c r="H4356" i="6" a="1"/>
  <c r="H4356" i="6" s="1"/>
  <c r="I5196" i="6"/>
  <c r="J5196" i="6" s="1"/>
  <c r="I5508" i="6"/>
  <c r="J5508" i="6" s="1"/>
  <c r="I5268" i="6"/>
  <c r="J5268" i="6" s="1"/>
  <c r="I5532" i="6"/>
  <c r="J5532" i="6" s="1"/>
  <c r="I5796" i="6"/>
  <c r="J5796" i="6" s="1"/>
  <c r="I5724" i="6"/>
  <c r="J5724" i="6" s="1"/>
  <c r="H6084" i="6" a="1"/>
  <c r="H6084" i="6" s="1"/>
  <c r="I6084" i="6" s="1"/>
  <c r="J6084" i="6" s="1"/>
  <c r="H6156" i="6" a="1"/>
  <c r="H6156" i="6" s="1"/>
  <c r="I6156" i="6" s="1"/>
  <c r="J6156" i="6" s="1"/>
  <c r="I6900" i="6"/>
  <c r="J6900" i="6" s="1"/>
  <c r="H6444" i="6" a="1"/>
  <c r="H6444" i="6" s="1"/>
  <c r="I6804" i="6"/>
  <c r="J6804" i="6" s="1"/>
  <c r="I6636" i="6"/>
  <c r="J6636" i="6" s="1"/>
  <c r="I6756" i="6"/>
  <c r="J6756" i="6" s="1"/>
  <c r="I6972" i="6"/>
  <c r="J6972" i="6" s="1"/>
  <c r="I7164" i="6"/>
  <c r="J7164" i="6" s="1"/>
  <c r="I7356" i="6"/>
  <c r="J7356" i="6" s="1"/>
  <c r="I6996" i="6"/>
  <c r="J6996" i="6" s="1"/>
  <c r="I7188" i="6"/>
  <c r="J7188" i="6" s="1"/>
  <c r="I7380" i="6"/>
  <c r="J7380" i="6" s="1"/>
  <c r="I6852" i="6"/>
  <c r="J6852" i="6" s="1"/>
  <c r="I7956" i="6"/>
  <c r="J7956" i="6" s="1"/>
  <c r="I7692" i="6"/>
  <c r="J7692" i="6" s="1"/>
  <c r="I7500" i="6"/>
  <c r="J7500" i="6" s="1"/>
  <c r="I7836" i="6"/>
  <c r="J7836" i="6" s="1"/>
  <c r="I8316" i="6"/>
  <c r="J8316" i="6" s="1"/>
  <c r="I8004" i="6"/>
  <c r="J8004" i="6" s="1"/>
  <c r="I8052" i="6"/>
  <c r="J8052" i="6" s="1"/>
  <c r="I8124" i="6"/>
  <c r="J8124" i="6" s="1"/>
  <c r="E3341" i="6" a="1"/>
  <c r="E3341" i="6" s="1"/>
  <c r="F3342" i="6" s="1"/>
  <c r="E7999" i="6" a="1"/>
  <c r="E7999" i="6" s="1"/>
  <c r="E6991" i="6" a="1"/>
  <c r="E6991" i="6" s="1"/>
  <c r="E6535" i="6" a="1"/>
  <c r="E6535" i="6" s="1"/>
  <c r="E5263" i="6" a="1"/>
  <c r="E5263" i="6" s="1"/>
  <c r="E4303" i="6" a="1"/>
  <c r="E4303" i="6" s="1"/>
  <c r="E4543" i="6" a="1"/>
  <c r="E4543" i="6" s="1"/>
  <c r="E3559" i="6" a="1"/>
  <c r="E3559" i="6" s="1"/>
  <c r="F3559" i="6" s="1"/>
  <c r="E2359" i="6" a="1"/>
  <c r="E2359" i="6" s="1"/>
  <c r="F2359" i="6" s="1"/>
  <c r="E2287" i="6" a="1"/>
  <c r="E2287" i="6" s="1"/>
  <c r="E295" i="6" a="1"/>
  <c r="E295" i="6" s="1"/>
  <c r="F295" i="6" s="1"/>
  <c r="E271" i="6" a="1"/>
  <c r="E271" i="6" s="1"/>
  <c r="E4950" i="6" a="1"/>
  <c r="E4950" i="6" s="1"/>
  <c r="E2430" i="6" a="1"/>
  <c r="E2430" i="6" s="1"/>
  <c r="E221" i="6" a="1"/>
  <c r="E221" i="6" s="1"/>
  <c r="F222" i="6" s="1"/>
  <c r="E8023" i="6" a="1"/>
  <c r="E8023" i="6" s="1"/>
  <c r="E8383" i="6" a="1"/>
  <c r="E8383" i="6" s="1"/>
  <c r="E6607" i="6" a="1"/>
  <c r="E6607" i="6" s="1"/>
  <c r="E6175" i="6" a="1"/>
  <c r="E6175" i="6" s="1"/>
  <c r="F6175" i="6" s="1"/>
  <c r="E5287" i="6" a="1"/>
  <c r="E5287" i="6" s="1"/>
  <c r="E4783" i="6" a="1"/>
  <c r="E4783" i="6" s="1"/>
  <c r="F4783" i="6" s="1"/>
  <c r="E4015" i="6" a="1"/>
  <c r="E4015" i="6" s="1"/>
  <c r="E4063" i="6" a="1"/>
  <c r="E4063" i="6" s="1"/>
  <c r="E1447" i="6" a="1"/>
  <c r="E1447" i="6" s="1"/>
  <c r="E2743" i="6" a="1"/>
  <c r="E2743" i="6" s="1"/>
  <c r="F2743" i="6" s="1"/>
  <c r="E1303" i="6" a="1"/>
  <c r="E1303" i="6" s="1"/>
  <c r="F1303" i="6" s="1"/>
  <c r="I7834" i="6"/>
  <c r="J7834" i="6" s="1"/>
  <c r="I4090" i="6"/>
  <c r="J4090" i="6" s="1"/>
  <c r="I1042" i="6"/>
  <c r="J1042" i="6" s="1"/>
  <c r="I1162" i="6"/>
  <c r="J1162" i="6" s="1"/>
  <c r="E4350" i="6" a="1"/>
  <c r="E4350" i="6" s="1"/>
  <c r="F4350" i="6" s="1"/>
  <c r="E4230" i="6" a="1"/>
  <c r="E4230" i="6" s="1"/>
  <c r="F4230" i="6" s="1"/>
  <c r="E2766" i="6" a="1"/>
  <c r="E2766" i="6" s="1"/>
  <c r="E3030" i="6" a="1"/>
  <c r="E3030" i="6" s="1"/>
  <c r="E7183" i="6" a="1"/>
  <c r="E7183" i="6" s="1"/>
  <c r="E6799" i="6" a="1"/>
  <c r="E6799" i="6" s="1"/>
  <c r="F6799" i="6" s="1"/>
  <c r="E5527" i="6" a="1"/>
  <c r="E5527" i="6" s="1"/>
  <c r="F5527" i="6" s="1"/>
  <c r="E4663" i="6" a="1"/>
  <c r="E4663" i="6" s="1"/>
  <c r="E4927" i="6" a="1"/>
  <c r="E4927" i="6" s="1"/>
  <c r="E2575" i="6" a="1"/>
  <c r="E2575" i="6" s="1"/>
  <c r="E3511" i="6" a="1"/>
  <c r="E3511" i="6" s="1"/>
  <c r="E2503" i="6" a="1"/>
  <c r="E2503" i="6" s="1"/>
  <c r="F2503" i="6" s="1"/>
  <c r="E631" i="6" a="1"/>
  <c r="E631" i="6" s="1"/>
  <c r="F631" i="6" s="1"/>
  <c r="E415" i="6" a="1"/>
  <c r="E415" i="6" s="1"/>
  <c r="E8287" i="6" a="1"/>
  <c r="E8287" i="6" s="1"/>
  <c r="F8287" i="6" s="1"/>
  <c r="E7567" i="6" a="1"/>
  <c r="E7567" i="6" s="1"/>
  <c r="E6967" i="6" a="1"/>
  <c r="E6967" i="6" s="1"/>
  <c r="F6967" i="6" s="1"/>
  <c r="E6247" i="6" a="1"/>
  <c r="E6247" i="6" s="1"/>
  <c r="F6247" i="6" s="1"/>
  <c r="E5695" i="6" a="1"/>
  <c r="E5695" i="6" s="1"/>
  <c r="E3967" i="6" a="1"/>
  <c r="E3967" i="6" s="1"/>
  <c r="E2863" i="6" a="1"/>
  <c r="E2863" i="6" s="1"/>
  <c r="E2887" i="6" a="1"/>
  <c r="E2887" i="6" s="1"/>
  <c r="E1663" i="6" a="1"/>
  <c r="E1663" i="6" s="1"/>
  <c r="E1231" i="6" a="1"/>
  <c r="E1231" i="6" s="1"/>
  <c r="F1231" i="6" s="1"/>
  <c r="E1087" i="6" a="1"/>
  <c r="E1087" i="6" s="1"/>
  <c r="I7594" i="6"/>
  <c r="J7594" i="6" s="1"/>
  <c r="I6850" i="6"/>
  <c r="J6850" i="6" s="1"/>
  <c r="I6754" i="6"/>
  <c r="J6754" i="6" s="1"/>
  <c r="I5674" i="6"/>
  <c r="J5674" i="6" s="1"/>
  <c r="I5506" i="6"/>
  <c r="J5506" i="6" s="1"/>
  <c r="I5242" i="6"/>
  <c r="J5242" i="6" s="1"/>
  <c r="I1450" i="6"/>
  <c r="J1450" i="6" s="1"/>
  <c r="I2194" i="6"/>
  <c r="J2194" i="6" s="1"/>
  <c r="E5262" i="6" a="1"/>
  <c r="E5262" i="6" s="1"/>
  <c r="F5262" i="6" s="1"/>
  <c r="E5718" i="6" a="1"/>
  <c r="E5718" i="6" s="1"/>
  <c r="F5718" i="6" s="1"/>
  <c r="E4398" i="6" a="1"/>
  <c r="E4398" i="6" s="1"/>
  <c r="F4398" i="6" s="1"/>
  <c r="E4830" i="6" a="1"/>
  <c r="E4830" i="6" s="1"/>
  <c r="F4830" i="6" s="1"/>
  <c r="E5214" i="6" a="1"/>
  <c r="E5214" i="6" s="1"/>
  <c r="E4566" i="6" a="1"/>
  <c r="E4566" i="6" s="1"/>
  <c r="E4206" i="6" a="1"/>
  <c r="E4206" i="6" s="1"/>
  <c r="E3894" i="6" a="1"/>
  <c r="E3894" i="6" s="1"/>
  <c r="F3894" i="6" s="1"/>
  <c r="E4014" i="6" a="1"/>
  <c r="E4014" i="6" s="1"/>
  <c r="E3606" i="6" a="1"/>
  <c r="E3606" i="6" s="1"/>
  <c r="F3606" i="6" s="1"/>
  <c r="E485" i="6" a="1"/>
  <c r="E485" i="6" s="1"/>
  <c r="F486" i="6" s="1"/>
  <c r="E8047" i="6" a="1"/>
  <c r="E8047" i="6" s="1"/>
  <c r="E8263" i="6" a="1"/>
  <c r="E8263" i="6" s="1"/>
  <c r="E7951" i="6" a="1"/>
  <c r="E7951" i="6" s="1"/>
  <c r="E7543" i="6" a="1"/>
  <c r="E7543" i="6" s="1"/>
  <c r="E6583" i="6" a="1"/>
  <c r="E6583" i="6" s="1"/>
  <c r="E6463" i="6" a="1"/>
  <c r="E6463" i="6" s="1"/>
  <c r="E6079" i="6" a="1"/>
  <c r="E6079" i="6" s="1"/>
  <c r="F6079" i="6" s="1"/>
  <c r="E5383" i="6" a="1"/>
  <c r="E5383" i="6" s="1"/>
  <c r="E5407" i="6" a="1"/>
  <c r="E5407" i="6" s="1"/>
  <c r="F5407" i="6" s="1"/>
  <c r="E4855" i="6" a="1"/>
  <c r="E4855" i="6" s="1"/>
  <c r="E4159" i="6" a="1"/>
  <c r="E4159" i="6" s="1"/>
  <c r="E4135" i="6" a="1"/>
  <c r="E4135" i="6" s="1"/>
  <c r="F4135" i="6" s="1"/>
  <c r="E3007" i="6" a="1"/>
  <c r="E3007" i="6" s="1"/>
  <c r="E2959" i="6" a="1"/>
  <c r="E2959" i="6" s="1"/>
  <c r="E2935" i="6" a="1"/>
  <c r="E2935" i="6" s="1"/>
  <c r="E1807" i="6" a="1"/>
  <c r="E1807" i="6" s="1"/>
  <c r="F1807" i="6" s="1"/>
  <c r="E1687" i="6" a="1"/>
  <c r="E1687" i="6" s="1"/>
  <c r="E1519" i="6" a="1"/>
  <c r="E1519" i="6" s="1"/>
  <c r="E1399" i="6" a="1"/>
  <c r="E1399" i="6" s="1"/>
  <c r="E1111" i="6" a="1"/>
  <c r="E1111" i="6" s="1"/>
  <c r="E1039" i="6" a="1"/>
  <c r="E1039" i="6" s="1"/>
  <c r="E31" i="6" a="1"/>
  <c r="E31" i="6" s="1"/>
  <c r="F31" i="6" s="1"/>
  <c r="C8386" i="6"/>
  <c r="C8266" i="6"/>
  <c r="C8242" i="6"/>
  <c r="C8146" i="6"/>
  <c r="C8050" i="6"/>
  <c r="C8314" i="6"/>
  <c r="C8170" i="6"/>
  <c r="C8074" i="6"/>
  <c r="C8410" i="6"/>
  <c r="C8290" i="6"/>
  <c r="C8218" i="6"/>
  <c r="C8122" i="6"/>
  <c r="C8026" i="6"/>
  <c r="C8338" i="6"/>
  <c r="C7858" i="6"/>
  <c r="C7810" i="6"/>
  <c r="C7786" i="6"/>
  <c r="C7762" i="6"/>
  <c r="C7642" i="6"/>
  <c r="C7570" i="6"/>
  <c r="C8002" i="6"/>
  <c r="C7954" i="6"/>
  <c r="C7714" i="6"/>
  <c r="C7666" i="6"/>
  <c r="C7618" i="6"/>
  <c r="C7474" i="6"/>
  <c r="C8194" i="6"/>
  <c r="C7906" i="6"/>
  <c r="C7738" i="6"/>
  <c r="C7690" i="6"/>
  <c r="C7546" i="6"/>
  <c r="C7522" i="6"/>
  <c r="C7498" i="6"/>
  <c r="C7450" i="6"/>
  <c r="C7930" i="6"/>
  <c r="C7378" i="6"/>
  <c r="C7330" i="6"/>
  <c r="C7282" i="6"/>
  <c r="C7234" i="6"/>
  <c r="C7186" i="6"/>
  <c r="C7138" i="6"/>
  <c r="C7090" i="6"/>
  <c r="C7042" i="6"/>
  <c r="C6994" i="6"/>
  <c r="C6874" i="6"/>
  <c r="C7594" i="6"/>
  <c r="C7426" i="6"/>
  <c r="C6946" i="6"/>
  <c r="C6850" i="6"/>
  <c r="C7882" i="6"/>
  <c r="C7402" i="6"/>
  <c r="C6898" i="6"/>
  <c r="C6802" i="6"/>
  <c r="C8362" i="6"/>
  <c r="C7258" i="6"/>
  <c r="C7066" i="6"/>
  <c r="C6778" i="6"/>
  <c r="C6682" i="6"/>
  <c r="C6586" i="6"/>
  <c r="C6418" i="6"/>
  <c r="C7834" i="6"/>
  <c r="C7210" i="6"/>
  <c r="C7018" i="6"/>
  <c r="C6754" i="6"/>
  <c r="C6658" i="6"/>
  <c r="C6490" i="6"/>
  <c r="C6466" i="6"/>
  <c r="C7978" i="6"/>
  <c r="C7354" i="6"/>
  <c r="C8098" i="6"/>
  <c r="C7306" i="6"/>
  <c r="C7114" i="6"/>
  <c r="C6826" i="6"/>
  <c r="C6706" i="6"/>
  <c r="C6610" i="6"/>
  <c r="C6538" i="6"/>
  <c r="C6442" i="6"/>
  <c r="C6394" i="6"/>
  <c r="C6730" i="6"/>
  <c r="C6562" i="6"/>
  <c r="C6634" i="6"/>
  <c r="C6514" i="6"/>
  <c r="C7162" i="6"/>
  <c r="C6922" i="6"/>
  <c r="C6970" i="6"/>
  <c r="C6346" i="6"/>
  <c r="C6370" i="6"/>
  <c r="C6034" i="6"/>
  <c r="C6322" i="6"/>
  <c r="C6298" i="6"/>
  <c r="C6274" i="6"/>
  <c r="C6250" i="6"/>
  <c r="C6202" i="6"/>
  <c r="C6106" i="6"/>
  <c r="C6058" i="6"/>
  <c r="C6226" i="6"/>
  <c r="C6154" i="6"/>
  <c r="C6130" i="6"/>
  <c r="C6082" i="6"/>
  <c r="C6010" i="6"/>
  <c r="C6178" i="6"/>
  <c r="C5986" i="6"/>
  <c r="C5962" i="6"/>
  <c r="C5914" i="6"/>
  <c r="C5746" i="6"/>
  <c r="C5602" i="6"/>
  <c r="C5554" i="6"/>
  <c r="C5506" i="6"/>
  <c r="C5458" i="6"/>
  <c r="C5362" i="6"/>
  <c r="C5314" i="6"/>
  <c r="C5266" i="6"/>
  <c r="C5890" i="6"/>
  <c r="C5722" i="6"/>
  <c r="C5434" i="6"/>
  <c r="C5386" i="6"/>
  <c r="C5938" i="6"/>
  <c r="C5866" i="6"/>
  <c r="C5794" i="6"/>
  <c r="C5698" i="6"/>
  <c r="C5650" i="6"/>
  <c r="C5578" i="6"/>
  <c r="C5530" i="6"/>
  <c r="C5482" i="6"/>
  <c r="C5338" i="6"/>
  <c r="C5290" i="6"/>
  <c r="C5842" i="6"/>
  <c r="C5818" i="6"/>
  <c r="C5770" i="6"/>
  <c r="C5674" i="6"/>
  <c r="C5626" i="6"/>
  <c r="C5410" i="6"/>
  <c r="C5242" i="6"/>
  <c r="C5170" i="6"/>
  <c r="C5050" i="6"/>
  <c r="C4954" i="6"/>
  <c r="C4906" i="6"/>
  <c r="C4858" i="6"/>
  <c r="C4546" i="6"/>
  <c r="C4498" i="6"/>
  <c r="C4450" i="6"/>
  <c r="C4378" i="6"/>
  <c r="C4354" i="6"/>
  <c r="C4258" i="6"/>
  <c r="C5194" i="6"/>
  <c r="C5122" i="6"/>
  <c r="C5026" i="6"/>
  <c r="C4930" i="6"/>
  <c r="C4786" i="6"/>
  <c r="C4762" i="6"/>
  <c r="C4714" i="6"/>
  <c r="C4666" i="6"/>
  <c r="C4618" i="6"/>
  <c r="C4570" i="6"/>
  <c r="C4402" i="6"/>
  <c r="C4330" i="6"/>
  <c r="C4234" i="6"/>
  <c r="C4138" i="6"/>
  <c r="C4090" i="6"/>
  <c r="C5218" i="6"/>
  <c r="C5098" i="6"/>
  <c r="C5002" i="6"/>
  <c r="C4882" i="6"/>
  <c r="C4834" i="6"/>
  <c r="C4810" i="6"/>
  <c r="C4522" i="6"/>
  <c r="C4474" i="6"/>
  <c r="C4306" i="6"/>
  <c r="C4210" i="6"/>
  <c r="C4114" i="6"/>
  <c r="C4042" i="6"/>
  <c r="C3946" i="6"/>
  <c r="C3850" i="6"/>
  <c r="C5146" i="6"/>
  <c r="C5074" i="6"/>
  <c r="C4978" i="6"/>
  <c r="C4738" i="6"/>
  <c r="C4690" i="6"/>
  <c r="C4642" i="6"/>
  <c r="C4594" i="6"/>
  <c r="C4426" i="6"/>
  <c r="C4282" i="6"/>
  <c r="C4186" i="6"/>
  <c r="C4066" i="6"/>
  <c r="C4018" i="6"/>
  <c r="C3922" i="6"/>
  <c r="C3898" i="6"/>
  <c r="C3754" i="6"/>
  <c r="C3658" i="6"/>
  <c r="C3562" i="6"/>
  <c r="C3466" i="6"/>
  <c r="C3298" i="6"/>
  <c r="C3274" i="6"/>
  <c r="C3130" i="6"/>
  <c r="C3082" i="6"/>
  <c r="C3058" i="6"/>
  <c r="C3034" i="6"/>
  <c r="C2986" i="6"/>
  <c r="C2866" i="6"/>
  <c r="C2842" i="6"/>
  <c r="C2770" i="6"/>
  <c r="C2746" i="6"/>
  <c r="C2650" i="6"/>
  <c r="C2578" i="6"/>
  <c r="C3874" i="6"/>
  <c r="C3826" i="6"/>
  <c r="C3730" i="6"/>
  <c r="C3634" i="6"/>
  <c r="C3538" i="6"/>
  <c r="C3418" i="6"/>
  <c r="C3394" i="6"/>
  <c r="C3370" i="6"/>
  <c r="C3346" i="6"/>
  <c r="C3322" i="6"/>
  <c r="C3202" i="6"/>
  <c r="C2938" i="6"/>
  <c r="C2914" i="6"/>
  <c r="C2818" i="6"/>
  <c r="C2698" i="6"/>
  <c r="C2674" i="6"/>
  <c r="C4162" i="6"/>
  <c r="C3994" i="6"/>
  <c r="C3802" i="6"/>
  <c r="C3706" i="6"/>
  <c r="C3610" i="6"/>
  <c r="C3514" i="6"/>
  <c r="C3226" i="6"/>
  <c r="C3154" i="6"/>
  <c r="C3106" i="6"/>
  <c r="C3010" i="6"/>
  <c r="C2962" i="6"/>
  <c r="C3970" i="6"/>
  <c r="C3778" i="6"/>
  <c r="C3682" i="6"/>
  <c r="C3586" i="6"/>
  <c r="C3490" i="6"/>
  <c r="C3442" i="6"/>
  <c r="C3250" i="6"/>
  <c r="C3178" i="6"/>
  <c r="C2554" i="6"/>
  <c r="C2362" i="6"/>
  <c r="C2338" i="6"/>
  <c r="C2170" i="6"/>
  <c r="C2146" i="6"/>
  <c r="C2098" i="6"/>
  <c r="C2002" i="6"/>
  <c r="C1906" i="6"/>
  <c r="C1762" i="6"/>
  <c r="C1642" i="6"/>
  <c r="C2890" i="6"/>
  <c r="C2626" i="6"/>
  <c r="C2434" i="6"/>
  <c r="C2386" i="6"/>
  <c r="C2314" i="6"/>
  <c r="C2290" i="6"/>
  <c r="C2266" i="6"/>
  <c r="C2242" i="6"/>
  <c r="C2218" i="6"/>
  <c r="C2194" i="6"/>
  <c r="C2074" i="6"/>
  <c r="C1978" i="6"/>
  <c r="C1882" i="6"/>
  <c r="C1858" i="6"/>
  <c r="C1834" i="6"/>
  <c r="C1738" i="6"/>
  <c r="C1666" i="6"/>
  <c r="C1618" i="6"/>
  <c r="C1546" i="6"/>
  <c r="C1522" i="6"/>
  <c r="C1498" i="6"/>
  <c r="C2794" i="6"/>
  <c r="C2530" i="6"/>
  <c r="C2458" i="6"/>
  <c r="C2410" i="6"/>
  <c r="C2050" i="6"/>
  <c r="C1954" i="6"/>
  <c r="C1810" i="6"/>
  <c r="C1714" i="6"/>
  <c r="C1570" i="6"/>
  <c r="C1474" i="6"/>
  <c r="C2722" i="6"/>
  <c r="C2602" i="6"/>
  <c r="C2506" i="6"/>
  <c r="C2482" i="6"/>
  <c r="C2122" i="6"/>
  <c r="C2026" i="6"/>
  <c r="C1930" i="6"/>
  <c r="C1786" i="6"/>
  <c r="C1690" i="6"/>
  <c r="C1594" i="6"/>
  <c r="C1450" i="6"/>
  <c r="C1426" i="6"/>
  <c r="C1402" i="6"/>
  <c r="C1258" i="6"/>
  <c r="C1234" i="6"/>
  <c r="C1162" i="6"/>
  <c r="C1066" i="6"/>
  <c r="C970" i="6"/>
  <c r="C922" i="6"/>
  <c r="C778" i="6"/>
  <c r="C706" i="6"/>
  <c r="C682" i="6"/>
  <c r="C634" i="6"/>
  <c r="C610" i="6"/>
  <c r="C538" i="6"/>
  <c r="C466" i="6"/>
  <c r="C274" i="6"/>
  <c r="C250" i="6"/>
  <c r="C202" i="6"/>
  <c r="C322" i="6"/>
  <c r="C298" i="6"/>
  <c r="C178" i="6"/>
  <c r="C154" i="6"/>
  <c r="C130" i="6"/>
  <c r="C1378" i="6"/>
  <c r="C1138" i="6"/>
  <c r="C946" i="6"/>
  <c r="C874" i="6"/>
  <c r="C850" i="6"/>
  <c r="C754" i="6"/>
  <c r="C562" i="6"/>
  <c r="C490" i="6"/>
  <c r="C346" i="6"/>
  <c r="C1330" i="6"/>
  <c r="C1306" i="6"/>
  <c r="C1282" i="6"/>
  <c r="C1210" i="6"/>
  <c r="C1114" i="6"/>
  <c r="C898" i="6"/>
  <c r="C658" i="6"/>
  <c r="C370" i="6"/>
  <c r="C226" i="6"/>
  <c r="C106" i="6"/>
  <c r="C82" i="6"/>
  <c r="C514" i="6"/>
  <c r="C1354" i="6"/>
  <c r="C1186" i="6"/>
  <c r="C1090" i="6"/>
  <c r="C1042" i="6"/>
  <c r="C1018" i="6"/>
  <c r="C994" i="6"/>
  <c r="C826" i="6"/>
  <c r="C802" i="6"/>
  <c r="C730" i="6"/>
  <c r="C586" i="6"/>
  <c r="C442" i="6"/>
  <c r="C418" i="6"/>
  <c r="C394" i="6"/>
  <c r="I5818" i="6"/>
  <c r="J5818" i="6" s="1"/>
  <c r="I4138" i="6"/>
  <c r="J4138" i="6" s="1"/>
  <c r="I2986" i="6"/>
  <c r="J2986" i="6" s="1"/>
  <c r="E7925" i="6" a="1"/>
  <c r="E7925" i="6" s="1"/>
  <c r="F7925" i="6" s="1"/>
  <c r="E8165" i="6" a="1"/>
  <c r="E8165" i="6" s="1"/>
  <c r="F8165" i="6" s="1"/>
  <c r="E7709" i="6" a="1"/>
  <c r="E7709" i="6" s="1"/>
  <c r="F7709" i="6" s="1"/>
  <c r="E6821" i="6" a="1"/>
  <c r="E6821" i="6" s="1"/>
  <c r="F6821" i="6" s="1"/>
  <c r="E8309" i="6" a="1"/>
  <c r="E8309" i="6" s="1"/>
  <c r="F8309" i="6" s="1"/>
  <c r="E6965" i="6" a="1"/>
  <c r="E6965" i="6" s="1"/>
  <c r="F6965" i="6" s="1"/>
  <c r="E6149" i="6" a="1"/>
  <c r="E6149" i="6" s="1"/>
  <c r="F6149" i="6" s="1"/>
  <c r="E5981" i="6" a="1"/>
  <c r="E5981" i="6" s="1"/>
  <c r="F5981" i="6" s="1"/>
  <c r="E5357" i="6" a="1"/>
  <c r="E5357" i="6" s="1"/>
  <c r="F5357" i="6" s="1"/>
  <c r="E5694" i="6" a="1"/>
  <c r="E5694" i="6" s="1"/>
  <c r="F5694" i="6" s="1"/>
  <c r="F4782" i="6"/>
  <c r="E4278" i="6" a="1"/>
  <c r="E4278" i="6" s="1"/>
  <c r="F4278" i="6" s="1"/>
  <c r="E4997" i="6" a="1"/>
  <c r="E4997" i="6" s="1"/>
  <c r="F4997" i="6" s="1"/>
  <c r="E4326" i="6" a="1"/>
  <c r="E4326" i="6" s="1"/>
  <c r="F4327" i="6" s="1"/>
  <c r="E3918" i="6" a="1"/>
  <c r="E3918" i="6" s="1"/>
  <c r="F3918" i="6" s="1"/>
  <c r="E3654" i="6" a="1"/>
  <c r="E3654" i="6" s="1"/>
  <c r="F3654" i="6" s="1"/>
  <c r="F3198" i="6"/>
  <c r="E2957" i="6" a="1"/>
  <c r="E2957" i="6" s="1"/>
  <c r="F2957" i="6" s="1"/>
  <c r="E3438" i="6" a="1"/>
  <c r="E3438" i="6" s="1"/>
  <c r="F3438" i="6" s="1"/>
  <c r="F2214" i="6"/>
  <c r="E2477" i="6" a="1"/>
  <c r="E2477" i="6" s="1"/>
  <c r="F2477" i="6" s="1"/>
  <c r="F1590" i="6"/>
  <c r="F534" i="6"/>
  <c r="E7879" i="6" a="1"/>
  <c r="E7879" i="6" s="1"/>
  <c r="F7879" i="6" s="1"/>
  <c r="E8071" i="6" a="1"/>
  <c r="E8071" i="6" s="1"/>
  <c r="F8071" i="6" s="1"/>
  <c r="E7039" i="6" a="1"/>
  <c r="E7039" i="6" s="1"/>
  <c r="E6511" i="6" a="1"/>
  <c r="E6511" i="6" s="1"/>
  <c r="F6511" i="6" s="1"/>
  <c r="E6559" i="6" a="1"/>
  <c r="E6559" i="6" s="1"/>
  <c r="E6103" i="6" a="1"/>
  <c r="E6103" i="6" s="1"/>
  <c r="E5311" i="6" a="1"/>
  <c r="E5311" i="6" s="1"/>
  <c r="F5311" i="6" s="1"/>
  <c r="E5839" i="6" a="1"/>
  <c r="E5839" i="6" s="1"/>
  <c r="E4471" i="6" a="1"/>
  <c r="E4471" i="6" s="1"/>
  <c r="F4471" i="6" s="1"/>
  <c r="E4735" i="6" a="1"/>
  <c r="E4735" i="6" s="1"/>
  <c r="E4807" i="6" a="1"/>
  <c r="E4807" i="6" s="1"/>
  <c r="F4807" i="6" s="1"/>
  <c r="E3415" i="6" a="1"/>
  <c r="E3415" i="6" s="1"/>
  <c r="F3415" i="6" s="1"/>
  <c r="E3655" i="6" a="1"/>
  <c r="E3655" i="6" s="1"/>
  <c r="E3535" i="6" a="1"/>
  <c r="E3535" i="6" s="1"/>
  <c r="F3535" i="6" s="1"/>
  <c r="E2455" i="6" a="1"/>
  <c r="E2455" i="6" s="1"/>
  <c r="F2455" i="6" s="1"/>
  <c r="E2167" i="6" a="1"/>
  <c r="E2167" i="6" s="1"/>
  <c r="E2311" i="6" a="1"/>
  <c r="E2311" i="6" s="1"/>
  <c r="E1951" i="6" a="1"/>
  <c r="E1951" i="6" s="1"/>
  <c r="E343" i="6" a="1"/>
  <c r="E343" i="6" s="1"/>
  <c r="E79" i="6" a="1"/>
  <c r="E79" i="6" s="1"/>
  <c r="F79" i="6" s="1"/>
  <c r="E223" i="6" a="1"/>
  <c r="E223" i="6" s="1"/>
  <c r="F223" i="6" s="1"/>
  <c r="H852" i="6" a="1"/>
  <c r="H852" i="6" s="1"/>
  <c r="H1260" i="6" a="1"/>
  <c r="H1260" i="6" s="1"/>
  <c r="I1260" i="6" s="1"/>
  <c r="J1260" i="6" s="1"/>
  <c r="H180" i="6" a="1"/>
  <c r="H180" i="6" s="1"/>
  <c r="H132" i="6" a="1"/>
  <c r="H132" i="6" s="1"/>
  <c r="I132" i="6" s="1"/>
  <c r="J132" i="6" s="1"/>
  <c r="H372" i="6" a="1"/>
  <c r="H372" i="6" s="1"/>
  <c r="H1188" i="6" a="1"/>
  <c r="H1188" i="6" s="1"/>
  <c r="I1188" i="6" s="1"/>
  <c r="J1188" i="6" s="1"/>
  <c r="H660" i="6" a="1"/>
  <c r="H660" i="6" s="1"/>
  <c r="H1212" i="6" a="1"/>
  <c r="H1212" i="6" s="1"/>
  <c r="I1212" i="6" s="1"/>
  <c r="J1212" i="6" s="1"/>
  <c r="H108" i="6" a="1"/>
  <c r="H108" i="6" s="1"/>
  <c r="I108" i="6" s="1"/>
  <c r="J108" i="6" s="1"/>
  <c r="H684" i="6" a="1"/>
  <c r="H684" i="6" s="1"/>
  <c r="H1140" i="6" a="1"/>
  <c r="H1140" i="6" s="1"/>
  <c r="I1140" i="6" s="1"/>
  <c r="J1140" i="6" s="1"/>
  <c r="I1524" i="6"/>
  <c r="J1524" i="6" s="1"/>
  <c r="H1884" i="6" a="1"/>
  <c r="H1884" i="6" s="1"/>
  <c r="H2796" i="6" a="1"/>
  <c r="H2796" i="6" s="1"/>
  <c r="H1500" i="6" a="1"/>
  <c r="H1500" i="6" s="1"/>
  <c r="I1500" i="6" s="1"/>
  <c r="J1500" i="6" s="1"/>
  <c r="I1668" i="6"/>
  <c r="J1668" i="6" s="1"/>
  <c r="H2004" i="6" a="1"/>
  <c r="H2004" i="6" s="1"/>
  <c r="H1572" i="6" a="1"/>
  <c r="H1572" i="6" s="1"/>
  <c r="H2028" i="6" a="1"/>
  <c r="H2028" i="6" s="1"/>
  <c r="I3156" i="6"/>
  <c r="J3156" i="6" s="1"/>
  <c r="H3636" i="6" a="1"/>
  <c r="H3636" i="6" s="1"/>
  <c r="H2916" i="6" a="1"/>
  <c r="H2916" i="6" s="1"/>
  <c r="I2916" i="6" s="1"/>
  <c r="J2916" i="6" s="1"/>
  <c r="H3372" i="6" a="1"/>
  <c r="H3372" i="6" s="1"/>
  <c r="I3372" i="6" s="1"/>
  <c r="J3372" i="6" s="1"/>
  <c r="H3660" i="6" a="1"/>
  <c r="H3660" i="6" s="1"/>
  <c r="I2676" i="6"/>
  <c r="J2676" i="6" s="1"/>
  <c r="H3060" i="6" a="1"/>
  <c r="H3060" i="6" s="1"/>
  <c r="H3492" i="6" a="1"/>
  <c r="H3492" i="6" s="1"/>
  <c r="H3924" i="6" a="1"/>
  <c r="H3924" i="6" s="1"/>
  <c r="I3180" i="6"/>
  <c r="J3180" i="6" s="1"/>
  <c r="H3804" i="6" a="1"/>
  <c r="H3804" i="6" s="1"/>
  <c r="H3972" i="6" a="1"/>
  <c r="H3972" i="6" s="1"/>
  <c r="I5244" i="6"/>
  <c r="J5244" i="6" s="1"/>
  <c r="H4116" i="6" a="1"/>
  <c r="H4116" i="6" s="1"/>
  <c r="H5052" i="6" a="1"/>
  <c r="H5052" i="6" s="1"/>
  <c r="H4236" i="6" a="1"/>
  <c r="H4236" i="6" s="1"/>
  <c r="H5076" i="6" a="1"/>
  <c r="H5076" i="6" s="1"/>
  <c r="H4452" i="6" a="1"/>
  <c r="H4452" i="6" s="1"/>
  <c r="H5004" i="6" a="1"/>
  <c r="H5004" i="6" s="1"/>
  <c r="I5292" i="6"/>
  <c r="J5292" i="6" s="1"/>
  <c r="I5556" i="6"/>
  <c r="J5556" i="6" s="1"/>
  <c r="I5676" i="6"/>
  <c r="J5676" i="6" s="1"/>
  <c r="I5316" i="6"/>
  <c r="J5316" i="6" s="1"/>
  <c r="I5580" i="6"/>
  <c r="J5580" i="6" s="1"/>
  <c r="I5820" i="6"/>
  <c r="J5820" i="6" s="1"/>
  <c r="I6060" i="6"/>
  <c r="J6060" i="6" s="1"/>
  <c r="H6108" i="6" a="1"/>
  <c r="H6108" i="6" s="1"/>
  <c r="I6108" i="6" s="1"/>
  <c r="J6108" i="6" s="1"/>
  <c r="H6276" i="6" a="1"/>
  <c r="H6276" i="6" s="1"/>
  <c r="I6612" i="6"/>
  <c r="J6612" i="6" s="1"/>
  <c r="I6468" i="6"/>
  <c r="J6468" i="6" s="1"/>
  <c r="I6588" i="6"/>
  <c r="J6588" i="6" s="1"/>
  <c r="I7404" i="6"/>
  <c r="J7404" i="6" s="1"/>
  <c r="I6732" i="6"/>
  <c r="J6732" i="6" s="1"/>
  <c r="I6828" i="6"/>
  <c r="J6828" i="6" s="1"/>
  <c r="I7020" i="6"/>
  <c r="J7020" i="6" s="1"/>
  <c r="I7212" i="6"/>
  <c r="J7212" i="6" s="1"/>
  <c r="I7812" i="6"/>
  <c r="J7812" i="6" s="1"/>
  <c r="I7044" i="6"/>
  <c r="J7044" i="6" s="1"/>
  <c r="I7236" i="6"/>
  <c r="J7236" i="6" s="1"/>
  <c r="I7476" i="6"/>
  <c r="J7476" i="6" s="1"/>
  <c r="I6948" i="6"/>
  <c r="J6948" i="6" s="1"/>
  <c r="I8172" i="6"/>
  <c r="J8172" i="6" s="1"/>
  <c r="I7740" i="6"/>
  <c r="J7740" i="6" s="1"/>
  <c r="H7524" i="6" a="1"/>
  <c r="H7524" i="6" s="1"/>
  <c r="I7524" i="6" s="1"/>
  <c r="J7524" i="6" s="1"/>
  <c r="I7884" i="6"/>
  <c r="J7884" i="6" s="1"/>
  <c r="I8100" i="6"/>
  <c r="J8100" i="6" s="1"/>
  <c r="I8148" i="6"/>
  <c r="J8148" i="6" s="1"/>
  <c r="I8220" i="6"/>
  <c r="J8220" i="6" s="1"/>
  <c r="F8118" i="6"/>
  <c r="F7494" i="6"/>
  <c r="E7854" i="6" a="1"/>
  <c r="E7854" i="6" s="1"/>
  <c r="F7854" i="6" s="1"/>
  <c r="E5742" i="6" a="1"/>
  <c r="E5742" i="6" s="1"/>
  <c r="F5742" i="6" s="1"/>
  <c r="E4734" i="6" a="1"/>
  <c r="E4734" i="6" s="1"/>
  <c r="F4734" i="6" s="1"/>
  <c r="E4877" i="6" a="1"/>
  <c r="E4877" i="6" s="1"/>
  <c r="F4877" i="6" s="1"/>
  <c r="E4614" i="6" a="1"/>
  <c r="E4614" i="6" s="1"/>
  <c r="F4614" i="6" s="1"/>
  <c r="E3174" i="6" a="1"/>
  <c r="E3174" i="6" s="1"/>
  <c r="F3126" i="6"/>
  <c r="E2526" i="6" a="1"/>
  <c r="E2526" i="6" s="1"/>
  <c r="F1494" i="6"/>
  <c r="F2382" i="6"/>
  <c r="E558" i="6" a="1"/>
  <c r="E558" i="6" s="1"/>
  <c r="F558" i="6" s="1"/>
  <c r="E8311" i="6" a="1"/>
  <c r="E8311" i="6" s="1"/>
  <c r="F8311" i="6" s="1"/>
  <c r="E6823" i="6" a="1"/>
  <c r="E6823" i="6" s="1"/>
  <c r="F6823" i="6" s="1"/>
  <c r="E6343" i="6" a="1"/>
  <c r="E6343" i="6" s="1"/>
  <c r="E5719" i="6" a="1"/>
  <c r="E5719" i="6" s="1"/>
  <c r="E4399" i="6" a="1"/>
  <c r="E4399" i="6" s="1"/>
  <c r="E3847" i="6" a="1"/>
  <c r="E3847" i="6" s="1"/>
  <c r="F3847" i="6" s="1"/>
  <c r="E1495" i="6" a="1"/>
  <c r="E1495" i="6" s="1"/>
  <c r="F1495" i="6" s="1"/>
  <c r="E1759" i="6" a="1"/>
  <c r="E1759" i="6" s="1"/>
  <c r="E943" i="6" a="1"/>
  <c r="E943" i="6" s="1"/>
  <c r="E919" i="6" a="1"/>
  <c r="E919" i="6" s="1"/>
  <c r="F6918" i="6"/>
  <c r="F7350" i="6"/>
  <c r="F6222" i="6"/>
  <c r="E5933" i="6" a="1"/>
  <c r="E5933" i="6" s="1"/>
  <c r="F5933" i="6" s="1"/>
  <c r="E4949" i="6" a="1"/>
  <c r="E4949" i="6" s="1"/>
  <c r="F4949" i="6" s="1"/>
  <c r="E4542" i="6" a="1"/>
  <c r="E4542" i="6" s="1"/>
  <c r="F4542" i="6" s="1"/>
  <c r="E4422" i="6" a="1"/>
  <c r="E4422" i="6" s="1"/>
  <c r="E3006" i="6" a="1"/>
  <c r="E3006" i="6" s="1"/>
  <c r="F3006" i="6" s="1"/>
  <c r="F3054" i="6"/>
  <c r="E2453" i="6" a="1"/>
  <c r="E2453" i="6" s="1"/>
  <c r="F2453" i="6" s="1"/>
  <c r="E2429" i="6" a="1"/>
  <c r="E2429" i="6" s="1"/>
  <c r="F2429" i="6" s="1"/>
  <c r="E678" i="6" a="1"/>
  <c r="E678" i="6" s="1"/>
  <c r="F679" i="6" s="1"/>
  <c r="E7519" i="6" a="1"/>
  <c r="E7519" i="6" s="1"/>
  <c r="F7519" i="6" s="1"/>
  <c r="E5983" i="6" a="1"/>
  <c r="E5983" i="6" s="1"/>
  <c r="F5983" i="6" s="1"/>
  <c r="E5239" i="6" a="1"/>
  <c r="E5239" i="6" s="1"/>
  <c r="F5239" i="6" s="1"/>
  <c r="E4591" i="6" a="1"/>
  <c r="E4591" i="6" s="1"/>
  <c r="F4591" i="6" s="1"/>
  <c r="E3343" i="6" a="1"/>
  <c r="E3343" i="6" s="1"/>
  <c r="F3343" i="6" s="1"/>
  <c r="E3247" i="6" a="1"/>
  <c r="E3247" i="6" s="1"/>
  <c r="E1903" i="6" a="1"/>
  <c r="E1903" i="6" s="1"/>
  <c r="F1903" i="6" s="1"/>
  <c r="E775" i="6" a="1"/>
  <c r="E775" i="6" s="1"/>
  <c r="F775" i="6" s="1"/>
  <c r="E487" i="6" a="1"/>
  <c r="E487" i="6" s="1"/>
  <c r="F487" i="6" s="1"/>
  <c r="I7810" i="6"/>
  <c r="J7810" i="6" s="1"/>
  <c r="I6898" i="6"/>
  <c r="J6898" i="6" s="1"/>
  <c r="I6634" i="6"/>
  <c r="J6634" i="6" s="1"/>
  <c r="I5770" i="6"/>
  <c r="J5770" i="6" s="1"/>
  <c r="E7974" i="6" a="1"/>
  <c r="E7974" i="6" s="1"/>
  <c r="F7974" i="6" s="1"/>
  <c r="E6270" i="6" a="1"/>
  <c r="E6270" i="6" s="1"/>
  <c r="F6270" i="6" s="1"/>
  <c r="E5958" i="6" a="1"/>
  <c r="E5958" i="6" s="1"/>
  <c r="E1854" i="6" a="1"/>
  <c r="E1854" i="6" s="1"/>
  <c r="F1854" i="6" s="1"/>
  <c r="E1830" i="6" a="1"/>
  <c r="E1830" i="6" s="1"/>
  <c r="F1831" i="6" s="1"/>
  <c r="E1061" i="6" a="1"/>
  <c r="E1061" i="6" s="1"/>
  <c r="F1061" i="6" s="1"/>
  <c r="F966" i="6"/>
  <c r="F822" i="6"/>
  <c r="E7807" i="6" a="1"/>
  <c r="E7807" i="6" s="1"/>
  <c r="E6655" i="6" a="1"/>
  <c r="E6655" i="6" s="1"/>
  <c r="E5431" i="6" a="1"/>
  <c r="E5431" i="6" s="1"/>
  <c r="E4903" i="6" a="1"/>
  <c r="E4903" i="6" s="1"/>
  <c r="F4903" i="6" s="1"/>
  <c r="E2983" i="6" a="1"/>
  <c r="E2983" i="6" s="1"/>
  <c r="F2983" i="6" s="1"/>
  <c r="E1927" i="6" a="1"/>
  <c r="E1927" i="6" s="1"/>
  <c r="E2191" i="6" a="1"/>
  <c r="E2191" i="6" s="1"/>
  <c r="E103" i="6" a="1"/>
  <c r="E103" i="6" s="1"/>
  <c r="E1063" i="6" a="1"/>
  <c r="E1063" i="6" s="1"/>
  <c r="F1063" i="6" s="1"/>
  <c r="F7230" i="6"/>
  <c r="F7062" i="6"/>
  <c r="F6726" i="6"/>
  <c r="F5478" i="6"/>
  <c r="E4302" i="6" a="1"/>
  <c r="E4302" i="6" s="1"/>
  <c r="F4302" i="6" s="1"/>
  <c r="E4710" i="6" a="1"/>
  <c r="E4710" i="6" s="1"/>
  <c r="F4710" i="6" s="1"/>
  <c r="E3582" i="6" a="1"/>
  <c r="E3582" i="6" s="1"/>
  <c r="F3582" i="6" s="1"/>
  <c r="E3390" i="6" a="1"/>
  <c r="E3390" i="6" s="1"/>
  <c r="F3390" i="6" s="1"/>
  <c r="F2022" i="6"/>
  <c r="F2238" i="6"/>
  <c r="E2790" i="6" a="1"/>
  <c r="E2790" i="6" s="1"/>
  <c r="F2790" i="6" s="1"/>
  <c r="E102" i="6" a="1"/>
  <c r="E102" i="6" s="1"/>
  <c r="F102" i="6" s="1"/>
  <c r="E1374" i="6" a="1"/>
  <c r="E1374" i="6" s="1"/>
  <c r="F606" i="6"/>
  <c r="E8191" i="6" a="1"/>
  <c r="E8191" i="6" s="1"/>
  <c r="E7279" i="6" a="1"/>
  <c r="E7279" i="6" s="1"/>
  <c r="F7279" i="6" s="1"/>
  <c r="E7063" i="6" a="1"/>
  <c r="E7063" i="6" s="1"/>
  <c r="F7063" i="6" s="1"/>
  <c r="E5671" i="6" a="1"/>
  <c r="E5671" i="6" s="1"/>
  <c r="E4759" i="6" a="1"/>
  <c r="E4759" i="6" s="1"/>
  <c r="F4759" i="6" s="1"/>
  <c r="E4831" i="6" a="1"/>
  <c r="E4831" i="6" s="1"/>
  <c r="E3751" i="6" a="1"/>
  <c r="E3751" i="6" s="1"/>
  <c r="E2551" i="6" a="1"/>
  <c r="E2551" i="6" s="1"/>
  <c r="E2407" i="6" a="1"/>
  <c r="E2407" i="6" s="1"/>
  <c r="F2407" i="6" s="1"/>
  <c r="E367" i="6" a="1"/>
  <c r="E367" i="6" s="1"/>
  <c r="E247" i="6" a="1"/>
  <c r="E247" i="6" s="1"/>
  <c r="I6826" i="6"/>
  <c r="J6826" i="6" s="1"/>
  <c r="I4522" i="6"/>
  <c r="J4522" i="6" s="1"/>
  <c r="I2578" i="6"/>
  <c r="J2578" i="6" s="1"/>
  <c r="I730" i="6"/>
  <c r="J730" i="6" s="1"/>
  <c r="I706" i="6"/>
  <c r="J706" i="6" s="1"/>
  <c r="E7638" i="6" a="1"/>
  <c r="E7638" i="6" s="1"/>
  <c r="F7638" i="6" s="1"/>
  <c r="E6486" i="6" a="1"/>
  <c r="E6486" i="6" s="1"/>
  <c r="F6486" i="6" s="1"/>
  <c r="F2262" i="6"/>
  <c r="F3150" i="6"/>
  <c r="E1518" i="6" a="1"/>
  <c r="E1518" i="6" s="1"/>
  <c r="F1518" i="6" s="1"/>
  <c r="E845" i="6" a="1"/>
  <c r="E845" i="6" s="1"/>
  <c r="F845" i="6" s="1"/>
  <c r="E1277" i="6" a="1"/>
  <c r="E1277" i="6" s="1"/>
  <c r="F1277" i="6" s="1"/>
  <c r="E1206" i="6" a="1"/>
  <c r="E1206" i="6" s="1"/>
  <c r="E8335" i="6" a="1"/>
  <c r="E8335" i="6" s="1"/>
  <c r="E7783" i="6" a="1"/>
  <c r="E7783" i="6" s="1"/>
  <c r="F7783" i="6" s="1"/>
  <c r="E7327" i="6" a="1"/>
  <c r="E7327" i="6" s="1"/>
  <c r="E7855" i="6" a="1"/>
  <c r="E7855" i="6" s="1"/>
  <c r="E7255" i="6" a="1"/>
  <c r="E7255" i="6" s="1"/>
  <c r="E6319" i="6" a="1"/>
  <c r="E6319" i="6" s="1"/>
  <c r="F6319" i="6" s="1"/>
  <c r="E5767" i="6" a="1"/>
  <c r="E5767" i="6" s="1"/>
  <c r="E5647" i="6" a="1"/>
  <c r="E5647" i="6" s="1"/>
  <c r="F5647" i="6" s="1"/>
  <c r="E4375" i="6" a="1"/>
  <c r="E4375" i="6" s="1"/>
  <c r="F4375" i="6" s="1"/>
  <c r="E5119" i="6" a="1"/>
  <c r="E5119" i="6" s="1"/>
  <c r="E4111" i="6" a="1"/>
  <c r="E4111" i="6" s="1"/>
  <c r="F4111" i="6" s="1"/>
  <c r="E2791" i="6" a="1"/>
  <c r="E2791" i="6" s="1"/>
  <c r="E4087" i="6" a="1"/>
  <c r="E4087" i="6" s="1"/>
  <c r="F4087" i="6" s="1"/>
  <c r="E3799" i="6" a="1"/>
  <c r="E3799" i="6" s="1"/>
  <c r="F3799" i="6" s="1"/>
  <c r="E1471" i="6" a="1"/>
  <c r="E1471" i="6" s="1"/>
  <c r="F1471" i="6" s="1"/>
  <c r="E3079" i="6" a="1"/>
  <c r="E3079" i="6" s="1"/>
  <c r="E847" i="6" a="1"/>
  <c r="E847" i="6" s="1"/>
  <c r="F847" i="6" s="1"/>
  <c r="E895" i="6" a="1"/>
  <c r="E895" i="6" s="1"/>
  <c r="F895" i="6" s="1"/>
  <c r="E823" i="6" a="1"/>
  <c r="E823" i="6" s="1"/>
  <c r="F823" i="6" s="1"/>
  <c r="B11" i="6"/>
  <c r="H11" i="6" s="1"/>
  <c r="M11" i="5"/>
  <c r="N11" i="5" s="1"/>
  <c r="O12" i="5" s="1"/>
  <c r="I58" i="6"/>
  <c r="J58" i="6" s="1"/>
  <c r="B62" i="6"/>
  <c r="G58" i="6"/>
  <c r="C58" i="6"/>
  <c r="C57" i="6"/>
  <c r="B59" i="6"/>
  <c r="H59" i="6" s="1" a="1"/>
  <c r="H59" i="6" s="1"/>
  <c r="I59" i="6" s="1"/>
  <c r="J59" i="6" s="1"/>
  <c r="E5" i="6"/>
  <c r="F5" i="6" s="1"/>
  <c r="H60" i="6" a="1"/>
  <c r="H60" i="6" s="1"/>
  <c r="B37" i="5"/>
  <c r="D37" i="5" s="1"/>
  <c r="B35" i="6"/>
  <c r="H35" i="6" s="1" a="1"/>
  <c r="H35" i="6" s="1"/>
  <c r="I35" i="6" s="1"/>
  <c r="J35" i="6" s="1"/>
  <c r="E11" i="5"/>
  <c r="F12" i="5" s="1"/>
  <c r="I10" i="5"/>
  <c r="N36" i="5"/>
  <c r="O37" i="5" s="1"/>
  <c r="F36" i="5"/>
  <c r="I8" i="6"/>
  <c r="J8" i="6" s="1"/>
  <c r="G10" i="6"/>
  <c r="G34" i="6"/>
  <c r="H36" i="5"/>
  <c r="F35" i="5"/>
  <c r="H35" i="5"/>
  <c r="I35" i="5" s="1"/>
  <c r="E6" i="6"/>
  <c r="C34" i="6"/>
  <c r="C10" i="6"/>
  <c r="C9" i="6"/>
  <c r="C33" i="6"/>
  <c r="B40" i="5"/>
  <c r="D40" i="5" s="1"/>
  <c r="G14" i="5"/>
  <c r="M14" i="5"/>
  <c r="E14" i="5"/>
  <c r="B14" i="6"/>
  <c r="H14" i="6" s="1"/>
  <c r="B38" i="6"/>
  <c r="H38" i="6" s="1" a="1"/>
  <c r="H38" i="6" s="1"/>
  <c r="I38" i="6" s="1"/>
  <c r="J38" i="6" s="1"/>
  <c r="M39" i="5"/>
  <c r="N39" i="5" s="1"/>
  <c r="E39" i="5"/>
  <c r="G39" i="5"/>
  <c r="B16" i="5"/>
  <c r="C15" i="5" s="1"/>
  <c r="D15" i="5" s="1"/>
  <c r="F13" i="5"/>
  <c r="I3324" i="6" l="1"/>
  <c r="J3324" i="6" s="1"/>
  <c r="F8383" i="6"/>
  <c r="I1068" i="6"/>
  <c r="J1068" i="6" s="1"/>
  <c r="E991" i="6" a="1"/>
  <c r="E991" i="6" s="1"/>
  <c r="I8196" i="6"/>
  <c r="J8196" i="6" s="1"/>
  <c r="F3175" i="6"/>
  <c r="F4663" i="6"/>
  <c r="I7548" i="6"/>
  <c r="J7548" i="6" s="1"/>
  <c r="I5412" i="6"/>
  <c r="J5412" i="6" s="1"/>
  <c r="F247" i="6"/>
  <c r="F7903" i="6"/>
  <c r="F7951" i="6"/>
  <c r="E1711" i="6" a="1"/>
  <c r="E1711" i="6" s="1"/>
  <c r="E3966" i="6" a="1"/>
  <c r="E3966" i="6" s="1"/>
  <c r="F3966" i="6" s="1"/>
  <c r="E5599" i="6" a="1"/>
  <c r="E5599" i="6" s="1"/>
  <c r="E5887" i="6" a="1"/>
  <c r="E5887" i="6" s="1"/>
  <c r="E3823" i="6" a="1"/>
  <c r="E3823" i="6" s="1"/>
  <c r="E7087" i="6" a="1"/>
  <c r="E7087" i="6" s="1"/>
  <c r="F1351" i="6"/>
  <c r="E6871" i="6" a="1"/>
  <c r="E6871" i="6" s="1"/>
  <c r="F2527" i="6"/>
  <c r="E7615" i="6" a="1"/>
  <c r="E7615" i="6" s="1"/>
  <c r="F5767" i="6"/>
  <c r="F943" i="6"/>
  <c r="F703" i="6"/>
  <c r="F1806" i="6"/>
  <c r="I2101" i="6"/>
  <c r="J2101" i="6" s="1"/>
  <c r="F5671" i="6"/>
  <c r="F4927" i="6"/>
  <c r="F2887" i="6"/>
  <c r="F4399" i="6"/>
  <c r="F3511" i="6"/>
  <c r="F2358" i="6"/>
  <c r="F6414" i="6"/>
  <c r="E6775" i="6" a="1"/>
  <c r="E6775" i="6" s="1"/>
  <c r="F3871" i="6"/>
  <c r="E4039" i="6" a="1"/>
  <c r="E4039" i="6" s="1"/>
  <c r="E1375" i="6" a="1"/>
  <c r="E1375" i="6" s="1"/>
  <c r="F1375" i="6" s="1"/>
  <c r="F8047" i="6"/>
  <c r="I4933" i="6"/>
  <c r="J4933" i="6" s="1"/>
  <c r="F3751" i="6"/>
  <c r="I8076" i="6"/>
  <c r="J8076" i="6" s="1"/>
  <c r="I7260" i="6"/>
  <c r="J7260" i="6" s="1"/>
  <c r="F4015" i="6"/>
  <c r="F6630" i="6"/>
  <c r="F4063" i="6"/>
  <c r="F4159" i="6"/>
  <c r="F271" i="6"/>
  <c r="I877" i="6"/>
  <c r="J877" i="6" s="1"/>
  <c r="I2341" i="6"/>
  <c r="J2341" i="6" s="1"/>
  <c r="I5340" i="6"/>
  <c r="J5340" i="6" s="1"/>
  <c r="F6318" i="6"/>
  <c r="D344" i="6"/>
  <c r="D2144" i="6"/>
  <c r="D4352" i="6"/>
  <c r="D5312" i="6"/>
  <c r="D2312" i="6"/>
  <c r="D1568" i="6"/>
  <c r="D5288" i="6"/>
  <c r="D6752" i="6"/>
  <c r="D4952" i="6"/>
  <c r="D6824" i="6"/>
  <c r="D968" i="6"/>
  <c r="D656" i="6"/>
  <c r="D4568" i="6"/>
  <c r="D2120" i="6"/>
  <c r="D4160" i="6"/>
  <c r="D6104" i="6"/>
  <c r="D1184" i="6"/>
  <c r="D776" i="6"/>
  <c r="D2456" i="6"/>
  <c r="D3248" i="6"/>
  <c r="D6008" i="6"/>
  <c r="E6439" i="6" a="1"/>
  <c r="E6439" i="6" s="1"/>
  <c r="E1135" i="6" a="1"/>
  <c r="E1135" i="6" s="1"/>
  <c r="E8214" i="6" a="1"/>
  <c r="E8214" i="6" s="1"/>
  <c r="F8214" i="6" s="1"/>
  <c r="E4975" i="6" a="1"/>
  <c r="E4975" i="6" s="1"/>
  <c r="E7759" i="6" a="1"/>
  <c r="E7759" i="6" s="1"/>
  <c r="E2623" i="6" a="1"/>
  <c r="E2623" i="6" s="1"/>
  <c r="E2071" i="6" a="1"/>
  <c r="E2071" i="6" s="1"/>
  <c r="E8215" i="6" a="1"/>
  <c r="E8215" i="6" s="1"/>
  <c r="E6438" i="6" a="1"/>
  <c r="E6438" i="6" s="1"/>
  <c r="F6438" i="6" s="1"/>
  <c r="E7303" i="6" a="1"/>
  <c r="E7303" i="6" s="1"/>
  <c r="E7831" i="6" a="1"/>
  <c r="E7831" i="6" s="1"/>
  <c r="E1134" i="6" a="1"/>
  <c r="E1134" i="6" s="1"/>
  <c r="F1134" i="6" s="1"/>
  <c r="E8239" i="6" a="1"/>
  <c r="E8239" i="6" s="1"/>
  <c r="E4231" i="6" a="1"/>
  <c r="E4231" i="6" s="1"/>
  <c r="F4231" i="6" s="1"/>
  <c r="E5791" i="6" a="1"/>
  <c r="E5791" i="6" s="1"/>
  <c r="I901" i="6"/>
  <c r="J901" i="6" s="1"/>
  <c r="N14" i="5"/>
  <c r="I5148" i="6"/>
  <c r="J5148" i="6" s="1"/>
  <c r="I3589" i="6"/>
  <c r="J3589" i="6" s="1"/>
  <c r="H12" i="5"/>
  <c r="G60" i="6" s="1"/>
  <c r="F1183" i="6"/>
  <c r="F7855" i="6"/>
  <c r="F727" i="6"/>
  <c r="I6180" i="6"/>
  <c r="J6180" i="6" s="1"/>
  <c r="I3901" i="6"/>
  <c r="J3901" i="6" s="1"/>
  <c r="F7518" i="6"/>
  <c r="F30" i="6"/>
  <c r="F630" i="6"/>
  <c r="I6132" i="6"/>
  <c r="J6132" i="6" s="1"/>
  <c r="F7686" i="6"/>
  <c r="I3397" i="6"/>
  <c r="J3397" i="6" s="1"/>
  <c r="F6174" i="6"/>
  <c r="I6133" i="6"/>
  <c r="J6133" i="6" s="1"/>
  <c r="I7932" i="6"/>
  <c r="J7932" i="6" s="1"/>
  <c r="F5862" i="6"/>
  <c r="I3301" i="6"/>
  <c r="J3301" i="6" s="1"/>
  <c r="I7668" i="6"/>
  <c r="J7668" i="6" s="1"/>
  <c r="I3396" i="6"/>
  <c r="J3396" i="6" s="1"/>
  <c r="F3462" i="6"/>
  <c r="I5220" i="6"/>
  <c r="J5220" i="6" s="1"/>
  <c r="F1782" i="6"/>
  <c r="E2622" i="6" a="1"/>
  <c r="E2622" i="6" s="1"/>
  <c r="D2621" i="6"/>
  <c r="E2621" i="6" s="1" a="1"/>
  <c r="E2621" i="6" s="1"/>
  <c r="F2621" i="6" s="1"/>
  <c r="E7758" i="6" a="1"/>
  <c r="E7758" i="6" s="1"/>
  <c r="D7757" i="6"/>
  <c r="E7757" i="6" s="1" a="1"/>
  <c r="E7757" i="6" s="1"/>
  <c r="F7757" i="6" s="1"/>
  <c r="E1446" i="6" a="1"/>
  <c r="E1446" i="6" s="1"/>
  <c r="F1447" i="6" s="1"/>
  <c r="D1445" i="6"/>
  <c r="E1445" i="6" s="1" a="1"/>
  <c r="E1445" i="6" s="1"/>
  <c r="F1445" i="6" s="1"/>
  <c r="E4974" i="6" a="1"/>
  <c r="E4974" i="6" s="1"/>
  <c r="D4973" i="6"/>
  <c r="E4973" i="6" s="1" a="1"/>
  <c r="E4973" i="6" s="1"/>
  <c r="F4973" i="6" s="1"/>
  <c r="E7830" i="6" a="1"/>
  <c r="E7830" i="6" s="1"/>
  <c r="D7829" i="6"/>
  <c r="E7829" i="6" s="1" a="1"/>
  <c r="E7829" i="6" s="1"/>
  <c r="F7829" i="6" s="1"/>
  <c r="E2070" i="6" a="1"/>
  <c r="E2070" i="6" s="1"/>
  <c r="D2069" i="6"/>
  <c r="E2069" i="6" s="1" a="1"/>
  <c r="E2069" i="6" s="1"/>
  <c r="F2069" i="6" s="1"/>
  <c r="E8238" i="6" a="1"/>
  <c r="E8238" i="6" s="1"/>
  <c r="D8237" i="6"/>
  <c r="E8237" i="6" s="1" a="1"/>
  <c r="E8237" i="6" s="1"/>
  <c r="F8237" i="6" s="1"/>
  <c r="E5790" i="6" a="1"/>
  <c r="E5790" i="6" s="1"/>
  <c r="D5789" i="6"/>
  <c r="E5789" i="6" s="1" a="1"/>
  <c r="E5789" i="6" s="1"/>
  <c r="F5789" i="6" s="1"/>
  <c r="E7302" i="6" a="1"/>
  <c r="E7302" i="6" s="1"/>
  <c r="D7301" i="6"/>
  <c r="E7301" i="6" s="1" a="1"/>
  <c r="E7301" i="6" s="1"/>
  <c r="F7301" i="6" s="1"/>
  <c r="E5550" i="6" a="1"/>
  <c r="E5550" i="6" s="1"/>
  <c r="F5551" i="6" s="1"/>
  <c r="D5549" i="6"/>
  <c r="E5549" i="6" s="1" a="1"/>
  <c r="E5549" i="6" s="1"/>
  <c r="F5549" i="6" s="1"/>
  <c r="E990" i="6" a="1"/>
  <c r="E990" i="6" s="1"/>
  <c r="F991" i="6" s="1"/>
  <c r="D989" i="6"/>
  <c r="E989" i="6" s="1" a="1"/>
  <c r="E989" i="6" s="1"/>
  <c r="F989" i="6" s="1"/>
  <c r="E6102" i="6" a="1"/>
  <c r="E6102" i="6" s="1"/>
  <c r="F6103" i="6" s="1"/>
  <c r="D6101" i="6"/>
  <c r="E6101" i="6" s="1" a="1"/>
  <c r="E6101" i="6" s="1"/>
  <c r="F6101" i="6" s="1"/>
  <c r="E6294" i="6" a="1"/>
  <c r="E6294" i="6" s="1"/>
  <c r="F6295" i="6" s="1"/>
  <c r="D6293" i="6"/>
  <c r="E6293" i="6" s="1" a="1"/>
  <c r="E6293" i="6" s="1"/>
  <c r="F6293" i="6" s="1"/>
  <c r="E1566" i="6" a="1"/>
  <c r="E1566" i="6" s="1"/>
  <c r="F1567" i="6" s="1"/>
  <c r="D1565" i="6"/>
  <c r="E1565" i="6" s="1" a="1"/>
  <c r="E1565" i="6" s="1"/>
  <c r="F1565" i="6" s="1"/>
  <c r="E5838" i="6" a="1"/>
  <c r="E5838" i="6" s="1"/>
  <c r="F5839" i="6" s="1"/>
  <c r="D5837" i="6"/>
  <c r="E5837" i="6" s="1" a="1"/>
  <c r="E5837" i="6" s="1"/>
  <c r="F5837" i="6" s="1"/>
  <c r="E438" i="6" a="1"/>
  <c r="E438" i="6" s="1"/>
  <c r="F439" i="6" s="1"/>
  <c r="D437" i="6"/>
  <c r="E437" i="6" s="1" a="1"/>
  <c r="E437" i="6" s="1"/>
  <c r="F438" i="6" s="1"/>
  <c r="E7254" i="6" a="1"/>
  <c r="E7254" i="6" s="1"/>
  <c r="F7255" i="6" s="1"/>
  <c r="D7253" i="6"/>
  <c r="E7253" i="6" s="1" a="1"/>
  <c r="E7253" i="6" s="1"/>
  <c r="F7253" i="6" s="1"/>
  <c r="E390" i="6" a="1"/>
  <c r="E390" i="6" s="1"/>
  <c r="F391" i="6" s="1"/>
  <c r="D389" i="6"/>
  <c r="E389" i="6" s="1" a="1"/>
  <c r="E389" i="6" s="1"/>
  <c r="E150" i="6" a="1"/>
  <c r="E150" i="6" s="1"/>
  <c r="F151" i="6" s="1"/>
  <c r="D149" i="6"/>
  <c r="E149" i="6" s="1" a="1"/>
  <c r="E149" i="6" s="1"/>
  <c r="E7014" i="6" a="1"/>
  <c r="E7014" i="6" s="1"/>
  <c r="F7015" i="6" s="1"/>
  <c r="D7013" i="6"/>
  <c r="E7013" i="6" s="1" a="1"/>
  <c r="E7013" i="6" s="1"/>
  <c r="F7013" i="6" s="1"/>
  <c r="E7566" i="6" a="1"/>
  <c r="E7566" i="6" s="1"/>
  <c r="F7567" i="6" s="1"/>
  <c r="D7565" i="6"/>
  <c r="E7565" i="6" s="1" a="1"/>
  <c r="E7565" i="6" s="1"/>
  <c r="F7565" i="6" s="1"/>
  <c r="E7398" i="6" a="1"/>
  <c r="E7398" i="6" s="1"/>
  <c r="F7399" i="6" s="1"/>
  <c r="D7397" i="6"/>
  <c r="E7397" i="6" s="1" a="1"/>
  <c r="E7397" i="6" s="1"/>
  <c r="F7397" i="6" s="1"/>
  <c r="E6990" i="6" a="1"/>
  <c r="E6990" i="6" s="1"/>
  <c r="F6991" i="6" s="1"/>
  <c r="D6989" i="6"/>
  <c r="E6989" i="6" s="1" a="1"/>
  <c r="E6989" i="6" s="1"/>
  <c r="F6989" i="6" s="1"/>
  <c r="E2190" i="6" a="1"/>
  <c r="E2190" i="6" s="1"/>
  <c r="F2191" i="6" s="1"/>
  <c r="D2189" i="6"/>
  <c r="E2189" i="6" s="1" a="1"/>
  <c r="E2189" i="6" s="1"/>
  <c r="F2189" i="6" s="1"/>
  <c r="E6342" i="6" a="1"/>
  <c r="E6342" i="6" s="1"/>
  <c r="F6343" i="6" s="1"/>
  <c r="D6341" i="6"/>
  <c r="E6341" i="6" s="1" a="1"/>
  <c r="E6341" i="6" s="1"/>
  <c r="F6341" i="6" s="1"/>
  <c r="E7182" i="6" a="1"/>
  <c r="E7182" i="6" s="1"/>
  <c r="F7183" i="6" s="1"/>
  <c r="D7181" i="6"/>
  <c r="E7181" i="6" s="1" a="1"/>
  <c r="E7181" i="6" s="1"/>
  <c r="F7181" i="6" s="1"/>
  <c r="E5598" i="6" a="1"/>
  <c r="E5598" i="6" s="1"/>
  <c r="F5599" i="6" s="1"/>
  <c r="D5597" i="6"/>
  <c r="E5597" i="6" s="1" a="1"/>
  <c r="E5597" i="6" s="1"/>
  <c r="F5597" i="6" s="1"/>
  <c r="E8334" i="6" a="1"/>
  <c r="E8334" i="6" s="1"/>
  <c r="F8335" i="6" s="1"/>
  <c r="D8333" i="6"/>
  <c r="E8333" i="6" s="1" a="1"/>
  <c r="E8333" i="6" s="1"/>
  <c r="F8333" i="6" s="1"/>
  <c r="E4854" i="6" a="1"/>
  <c r="E4854" i="6" s="1"/>
  <c r="F4855" i="6" s="1"/>
  <c r="D4853" i="6"/>
  <c r="E4853" i="6" s="1" a="1"/>
  <c r="E4853" i="6" s="1"/>
  <c r="F4853" i="6" s="1"/>
  <c r="E5886" i="6" a="1"/>
  <c r="E5886" i="6" s="1"/>
  <c r="D5885" i="6"/>
  <c r="E5885" i="6" s="1" a="1"/>
  <c r="E5885" i="6" s="1"/>
  <c r="F5885" i="6" s="1"/>
  <c r="E8406" i="6" a="1"/>
  <c r="E8406" i="6" s="1"/>
  <c r="F8407" i="6" s="1"/>
  <c r="D8405" i="6"/>
  <c r="E8405" i="6" s="1" a="1"/>
  <c r="E8405" i="6" s="1"/>
  <c r="F8405" i="6" s="1"/>
  <c r="E1710" i="6" a="1"/>
  <c r="E1710" i="6" s="1"/>
  <c r="F1711" i="6" s="1"/>
  <c r="D1709" i="6"/>
  <c r="E8358" i="6" a="1"/>
  <c r="E8358" i="6" s="1"/>
  <c r="F8359" i="6" s="1"/>
  <c r="D8357" i="6"/>
  <c r="E8357" i="6" s="1" a="1"/>
  <c r="E8357" i="6" s="1"/>
  <c r="F8357" i="6" s="1"/>
  <c r="E7086" i="6" a="1"/>
  <c r="E7086" i="6" s="1"/>
  <c r="F7087" i="6" s="1"/>
  <c r="D7085" i="6"/>
  <c r="E7085" i="6" s="1" a="1"/>
  <c r="E7085" i="6" s="1"/>
  <c r="F7085" i="6" s="1"/>
  <c r="E174" i="6" a="1"/>
  <c r="E174" i="6" s="1"/>
  <c r="F175" i="6" s="1"/>
  <c r="D173" i="6"/>
  <c r="E173" i="6" s="1" a="1"/>
  <c r="E173" i="6" s="1"/>
  <c r="E1398" i="6" a="1"/>
  <c r="E1398" i="6" s="1"/>
  <c r="F1399" i="6" s="1"/>
  <c r="D1397" i="6"/>
  <c r="E1397" i="6" s="1" a="1"/>
  <c r="E1397" i="6" s="1"/>
  <c r="F1397" i="6" s="1"/>
  <c r="E6654" i="6" a="1"/>
  <c r="E6654" i="6" s="1"/>
  <c r="F6655" i="6" s="1"/>
  <c r="D6653" i="6"/>
  <c r="E6653" i="6" s="1" a="1"/>
  <c r="E6653" i="6" s="1"/>
  <c r="F6653" i="6" s="1"/>
  <c r="E8190" i="6" a="1"/>
  <c r="E8190" i="6" s="1"/>
  <c r="F8191" i="6" s="1"/>
  <c r="D8189" i="6"/>
  <c r="E8189" i="6" s="1" a="1"/>
  <c r="E8189" i="6" s="1"/>
  <c r="F8189" i="6" s="1"/>
  <c r="F8286" i="6"/>
  <c r="E7806" i="6" a="1"/>
  <c r="E7806" i="6" s="1"/>
  <c r="F7807" i="6" s="1"/>
  <c r="D7805" i="6"/>
  <c r="E7805" i="6" s="1" a="1"/>
  <c r="E7805" i="6" s="1"/>
  <c r="F7805" i="6" s="1"/>
  <c r="E1950" i="6" a="1"/>
  <c r="E1950" i="6" s="1"/>
  <c r="F1951" i="6" s="1"/>
  <c r="D1949" i="6"/>
  <c r="E1949" i="6" s="1" a="1"/>
  <c r="E1949" i="6" s="1"/>
  <c r="F1949" i="6" s="1"/>
  <c r="E7206" i="6" a="1"/>
  <c r="E7206" i="6" s="1"/>
  <c r="F7207" i="6" s="1"/>
  <c r="D7205" i="6"/>
  <c r="E7205" i="6" s="1" a="1"/>
  <c r="E7205" i="6" s="1"/>
  <c r="F7205" i="6" s="1"/>
  <c r="E6462" i="6" a="1"/>
  <c r="E6462" i="6" s="1"/>
  <c r="F6463" i="6" s="1"/>
  <c r="D6461" i="6"/>
  <c r="E6461" i="6" s="1" a="1"/>
  <c r="E6461" i="6" s="1"/>
  <c r="F6461" i="6" s="1"/>
  <c r="E7614" i="6" a="1"/>
  <c r="E7614" i="6" s="1"/>
  <c r="F7615" i="6" s="1"/>
  <c r="D7613" i="6"/>
  <c r="E7613" i="6" s="1" a="1"/>
  <c r="E7613" i="6" s="1"/>
  <c r="F7613" i="6" s="1"/>
  <c r="E6870" i="6" a="1"/>
  <c r="E6870" i="6" s="1"/>
  <c r="F6871" i="6" s="1"/>
  <c r="D6869" i="6"/>
  <c r="E6869" i="6" s="1" a="1"/>
  <c r="E6869" i="6" s="1"/>
  <c r="F6869" i="6" s="1"/>
  <c r="E4038" i="6" a="1"/>
  <c r="E4038" i="6" s="1"/>
  <c r="F4039" i="6" s="1"/>
  <c r="D4037" i="6"/>
  <c r="E4037" i="6" s="1" a="1"/>
  <c r="E4037" i="6" s="1"/>
  <c r="F4037" i="6" s="1"/>
  <c r="E1110" i="6" a="1"/>
  <c r="E1110" i="6" s="1"/>
  <c r="F1111" i="6" s="1"/>
  <c r="D1109" i="6"/>
  <c r="E1109" i="6" s="1" a="1"/>
  <c r="E1109" i="6" s="1"/>
  <c r="F1109" i="6" s="1"/>
  <c r="E2142" i="6" a="1"/>
  <c r="E2142" i="6" s="1"/>
  <c r="F2143" i="6" s="1"/>
  <c r="D2141" i="6"/>
  <c r="E2141" i="6" s="1" a="1"/>
  <c r="E2141" i="6" s="1"/>
  <c r="F2141" i="6" s="1"/>
  <c r="E5382" i="6" a="1"/>
  <c r="E5382" i="6" s="1"/>
  <c r="F5383" i="6" s="1"/>
  <c r="D5381" i="6"/>
  <c r="E5381" i="6" s="1" a="1"/>
  <c r="E5381" i="6" s="1"/>
  <c r="F5381" i="6" s="1"/>
  <c r="E3102" i="6" a="1"/>
  <c r="E3102" i="6" s="1"/>
  <c r="F3103" i="6" s="1"/>
  <c r="D3101" i="6"/>
  <c r="E3101" i="6" s="1" a="1"/>
  <c r="E3101" i="6" s="1"/>
  <c r="F3101" i="6" s="1"/>
  <c r="E1086" i="6" a="1"/>
  <c r="E1086" i="6" s="1"/>
  <c r="F1087" i="6" s="1"/>
  <c r="D1085" i="6"/>
  <c r="E1085" i="6" s="1" a="1"/>
  <c r="E1085" i="6" s="1"/>
  <c r="F1085" i="6" s="1"/>
  <c r="E3726" i="6" a="1"/>
  <c r="E3726" i="6" s="1"/>
  <c r="F3727" i="6" s="1"/>
  <c r="D3725" i="6"/>
  <c r="E3725" i="6" s="1" a="1"/>
  <c r="E3725" i="6" s="1"/>
  <c r="F3725" i="6" s="1"/>
  <c r="E2574" i="6" a="1"/>
  <c r="E2574" i="6" s="1"/>
  <c r="F2575" i="6" s="1"/>
  <c r="D2573" i="6"/>
  <c r="E2573" i="6" s="1" a="1"/>
  <c r="E2573" i="6" s="1"/>
  <c r="F2573" i="6" s="1"/>
  <c r="E342" i="6" a="1"/>
  <c r="E342" i="6" s="1"/>
  <c r="F343" i="6" s="1"/>
  <c r="D341" i="6"/>
  <c r="E341" i="6" s="1" a="1"/>
  <c r="E341" i="6" s="1"/>
  <c r="F341" i="6" s="1"/>
  <c r="E2286" i="6" a="1"/>
  <c r="E2286" i="6" s="1"/>
  <c r="F2287" i="6" s="1"/>
  <c r="D2285" i="6"/>
  <c r="E2285" i="6" s="1" a="1"/>
  <c r="E2285" i="6" s="1"/>
  <c r="F2285" i="6" s="1"/>
  <c r="E6606" i="6" a="1"/>
  <c r="E6606" i="6" s="1"/>
  <c r="F6607" i="6" s="1"/>
  <c r="D6605" i="6"/>
  <c r="E6605" i="6" s="1" a="1"/>
  <c r="E6605" i="6" s="1"/>
  <c r="F6605" i="6" s="1"/>
  <c r="E8262" i="6" a="1"/>
  <c r="E8262" i="6" s="1"/>
  <c r="F8263" i="6" s="1"/>
  <c r="D8261" i="6"/>
  <c r="E8261" i="6" s="1" a="1"/>
  <c r="E8261" i="6" s="1"/>
  <c r="F8261" i="6" s="1"/>
  <c r="E2310" i="6" a="1"/>
  <c r="E2310" i="6" s="1"/>
  <c r="F2311" i="6" s="1"/>
  <c r="D2309" i="6"/>
  <c r="E2309" i="6" s="1" a="1"/>
  <c r="E2309" i="6" s="1"/>
  <c r="F2309" i="6" s="1"/>
  <c r="E654" i="6" a="1"/>
  <c r="E654" i="6" s="1"/>
  <c r="F655" i="6" s="1"/>
  <c r="D653" i="6"/>
  <c r="E653" i="6" s="1" a="1"/>
  <c r="E653" i="6" s="1"/>
  <c r="F653" i="6" s="1"/>
  <c r="E7422" i="6" a="1"/>
  <c r="E7422" i="6" s="1"/>
  <c r="F7423" i="6" s="1"/>
  <c r="D7421" i="6"/>
  <c r="E7421" i="6" s="1" a="1"/>
  <c r="E7421" i="6" s="1"/>
  <c r="F7421" i="6" s="1"/>
  <c r="E2094" i="6" a="1"/>
  <c r="E2094" i="6" s="1"/>
  <c r="F2095" i="6" s="1"/>
  <c r="D2093" i="6"/>
  <c r="E2093" i="6" s="1" a="1"/>
  <c r="E2093" i="6" s="1"/>
  <c r="F2093" i="6" s="1"/>
  <c r="E1686" i="6" a="1"/>
  <c r="E1686" i="6" s="1"/>
  <c r="F1687" i="6" s="1"/>
  <c r="D1685" i="6"/>
  <c r="E1685" i="6" s="1" a="1"/>
  <c r="E1685" i="6" s="1"/>
  <c r="F1685" i="6" s="1"/>
  <c r="E6558" i="6" a="1"/>
  <c r="E6558" i="6" s="1"/>
  <c r="F6559" i="6" s="1"/>
  <c r="D6557" i="6"/>
  <c r="E6557" i="6" s="1" a="1"/>
  <c r="E6557" i="6" s="1"/>
  <c r="F6557" i="6" s="1"/>
  <c r="E7542" i="6" a="1"/>
  <c r="E7542" i="6" s="1"/>
  <c r="F7543" i="6" s="1"/>
  <c r="D7541" i="6"/>
  <c r="E7541" i="6" s="1" a="1"/>
  <c r="E7541" i="6" s="1"/>
  <c r="F7541" i="6" s="1"/>
  <c r="E7374" i="6" a="1"/>
  <c r="E7374" i="6" s="1"/>
  <c r="F7375" i="6" s="1"/>
  <c r="D7373" i="6"/>
  <c r="E7373" i="6" s="1" a="1"/>
  <c r="E7373" i="6" s="1"/>
  <c r="F7373" i="6" s="1"/>
  <c r="E1662" i="6" a="1"/>
  <c r="E1662" i="6" s="1"/>
  <c r="F1663" i="6" s="1"/>
  <c r="D1661" i="6"/>
  <c r="E1661" i="6" s="1" a="1"/>
  <c r="E1661" i="6" s="1"/>
  <c r="F1661" i="6" s="1"/>
  <c r="E7998" i="6" a="1"/>
  <c r="E7998" i="6" s="1"/>
  <c r="F7999" i="6" s="1"/>
  <c r="D7997" i="6"/>
  <c r="E7997" i="6" s="1" a="1"/>
  <c r="E7997" i="6" s="1"/>
  <c r="F7997" i="6" s="1"/>
  <c r="E6942" i="6" a="1"/>
  <c r="E6942" i="6" s="1"/>
  <c r="F6943" i="6" s="1"/>
  <c r="D6941" i="6"/>
  <c r="E6941" i="6" s="1" a="1"/>
  <c r="E6941" i="6" s="1"/>
  <c r="F6941" i="6" s="1"/>
  <c r="E1638" i="6" a="1"/>
  <c r="E1638" i="6" s="1"/>
  <c r="F1639" i="6" s="1"/>
  <c r="D1637" i="6"/>
  <c r="E1637" i="6" s="1" a="1"/>
  <c r="E1637" i="6" s="1"/>
  <c r="F1637" i="6" s="1"/>
  <c r="E3222" i="6" a="1"/>
  <c r="E3222" i="6" s="1"/>
  <c r="F3223" i="6" s="1"/>
  <c r="D3221" i="6"/>
  <c r="E3221" i="6" s="1" a="1"/>
  <c r="E3221" i="6" s="1"/>
  <c r="F3221" i="6" s="1"/>
  <c r="E1326" i="6" a="1"/>
  <c r="E1326" i="6" s="1"/>
  <c r="F1327" i="6" s="1"/>
  <c r="D1325" i="6"/>
  <c r="E1325" i="6" s="1" a="1"/>
  <c r="E1325" i="6" s="1"/>
  <c r="F1325" i="6" s="1"/>
  <c r="E1422" i="6" a="1"/>
  <c r="E1422" i="6" s="1"/>
  <c r="F1423" i="6" s="1"/>
  <c r="D1421" i="6"/>
  <c r="E1421" i="6" s="1" a="1"/>
  <c r="E1421" i="6" s="1"/>
  <c r="F1421" i="6" s="1"/>
  <c r="E7038" i="6" a="1"/>
  <c r="E7038" i="6" s="1"/>
  <c r="F7039" i="6" s="1"/>
  <c r="D7037" i="6"/>
  <c r="E7037" i="6" s="1" a="1"/>
  <c r="E7037" i="6" s="1"/>
  <c r="F7037" i="6" s="1"/>
  <c r="E8142" i="6" a="1"/>
  <c r="E8142" i="6" s="1"/>
  <c r="F8143" i="6" s="1"/>
  <c r="D8141" i="6"/>
  <c r="E8141" i="6" s="1" a="1"/>
  <c r="E8141" i="6" s="1"/>
  <c r="F8141" i="6" s="1"/>
  <c r="E126" i="6" a="1"/>
  <c r="E126" i="6" s="1"/>
  <c r="F127" i="6" s="1"/>
  <c r="D125" i="6"/>
  <c r="E125" i="6" s="1" a="1"/>
  <c r="E125" i="6" s="1"/>
  <c r="E6006" i="6" a="1"/>
  <c r="E6006" i="6" s="1"/>
  <c r="F6007" i="6" s="1"/>
  <c r="D6005" i="6"/>
  <c r="E6005" i="6" s="1" a="1"/>
  <c r="E6005" i="6" s="1"/>
  <c r="F6005" i="6" s="1"/>
  <c r="E4446" i="6" a="1"/>
  <c r="E4446" i="6" s="1"/>
  <c r="F4447" i="6" s="1"/>
  <c r="D4445" i="6"/>
  <c r="E4445" i="6" s="1" a="1"/>
  <c r="E4445" i="6" s="1"/>
  <c r="F4445" i="6" s="1"/>
  <c r="E1014" i="6" a="1"/>
  <c r="E1014" i="6" s="1"/>
  <c r="F1015" i="6" s="1"/>
  <c r="D1013" i="6"/>
  <c r="E1013" i="6" s="1" a="1"/>
  <c r="E1013" i="6" s="1"/>
  <c r="F1013" i="6" s="1"/>
  <c r="E2934" i="6" a="1"/>
  <c r="E2934" i="6" s="1"/>
  <c r="F2935" i="6" s="1"/>
  <c r="D2933" i="6"/>
  <c r="E2933" i="6" s="1" a="1"/>
  <c r="E2933" i="6" s="1"/>
  <c r="F2933" i="6" s="1"/>
  <c r="E918" i="6" a="1"/>
  <c r="E918" i="6" s="1"/>
  <c r="F919" i="6" s="1"/>
  <c r="D917" i="6"/>
  <c r="E917" i="6" s="1" a="1"/>
  <c r="E917" i="6" s="1"/>
  <c r="F917" i="6" s="1"/>
  <c r="E2862" i="6" a="1"/>
  <c r="E2862" i="6" s="1"/>
  <c r="F2863" i="6" s="1"/>
  <c r="D2861" i="6"/>
  <c r="E2861" i="6" s="1" a="1"/>
  <c r="E2861" i="6" s="1"/>
  <c r="F2861" i="6" s="1"/>
  <c r="E6030" i="6" a="1"/>
  <c r="E6030" i="6" s="1"/>
  <c r="F6031" i="6" s="1"/>
  <c r="D6029" i="6"/>
  <c r="E6029" i="6" s="1" a="1"/>
  <c r="E6029" i="6" s="1"/>
  <c r="F6029" i="6" s="1"/>
  <c r="E2838" i="6" a="1"/>
  <c r="E2838" i="6" s="1"/>
  <c r="F2839" i="6" s="1"/>
  <c r="D2837" i="6"/>
  <c r="E2837" i="6" s="1" a="1"/>
  <c r="E2837" i="6" s="1"/>
  <c r="F2837" i="6" s="1"/>
  <c r="E3078" i="6" a="1"/>
  <c r="E3078" i="6" s="1"/>
  <c r="F3079" i="6" s="1"/>
  <c r="D3077" i="6"/>
  <c r="E3077" i="6" s="1" a="1"/>
  <c r="E3077" i="6" s="1"/>
  <c r="F3077" i="6" s="1"/>
  <c r="E5622" i="6" a="1"/>
  <c r="E5622" i="6" s="1"/>
  <c r="F5623" i="6" s="1"/>
  <c r="D5621" i="6"/>
  <c r="E5621" i="6" s="1" a="1"/>
  <c r="E5621" i="6" s="1"/>
  <c r="F5621" i="6" s="1"/>
  <c r="E1998" i="6" a="1"/>
  <c r="E1998" i="6" s="1"/>
  <c r="F1999" i="6" s="1"/>
  <c r="D1997" i="6"/>
  <c r="E1997" i="6" s="1" a="1"/>
  <c r="E1997" i="6" s="1"/>
  <c r="F1997" i="6" s="1"/>
  <c r="E2814" i="6" a="1"/>
  <c r="E2814" i="6" s="1"/>
  <c r="F2815" i="6" s="1"/>
  <c r="D2813" i="6"/>
  <c r="E2813" i="6" s="1" a="1"/>
  <c r="E2813" i="6" s="1"/>
  <c r="F2813" i="6" s="1"/>
  <c r="E366" i="6" a="1"/>
  <c r="E366" i="6" s="1"/>
  <c r="F367" i="6" s="1"/>
  <c r="D365" i="6"/>
  <c r="E365" i="6" s="1" a="1"/>
  <c r="E365" i="6" s="1"/>
  <c r="E6894" i="6" a="1"/>
  <c r="E6894" i="6" s="1"/>
  <c r="F6895" i="6" s="1"/>
  <c r="D6893" i="6"/>
  <c r="E6893" i="6" s="1" a="1"/>
  <c r="E6893" i="6" s="1"/>
  <c r="F6893" i="6" s="1"/>
  <c r="E414" i="6" a="1"/>
  <c r="E414" i="6" s="1"/>
  <c r="F415" i="6" s="1"/>
  <c r="D413" i="6"/>
  <c r="E413" i="6" s="1" a="1"/>
  <c r="E413" i="6" s="1"/>
  <c r="F413" i="6" s="1"/>
  <c r="E5118" i="6" a="1"/>
  <c r="E5118" i="6" s="1"/>
  <c r="F5119" i="6" s="1"/>
  <c r="D5117" i="6"/>
  <c r="E5117" i="6" s="1" a="1"/>
  <c r="E5117" i="6" s="1"/>
  <c r="F5117" i="6" s="1"/>
  <c r="E6366" i="6" a="1"/>
  <c r="E6366" i="6" s="1"/>
  <c r="F6367" i="6" s="1"/>
  <c r="D6365" i="6"/>
  <c r="E6365" i="6" s="1" a="1"/>
  <c r="E6365" i="6" s="1"/>
  <c r="F6365" i="6" s="1"/>
  <c r="E1758" i="6" a="1"/>
  <c r="E1758" i="6" s="1"/>
  <c r="F1759" i="6" s="1"/>
  <c r="D1757" i="6"/>
  <c r="E1757" i="6" s="1" a="1"/>
  <c r="E1757" i="6" s="1"/>
  <c r="F1757" i="6" s="1"/>
  <c r="E1926" i="6" a="1"/>
  <c r="E1926" i="6" s="1"/>
  <c r="F1927" i="6" s="1"/>
  <c r="D1925" i="6"/>
  <c r="E1925" i="6" s="1" a="1"/>
  <c r="E1925" i="6" s="1"/>
  <c r="F1925" i="6" s="1"/>
  <c r="E870" i="6" a="1"/>
  <c r="E870" i="6" s="1"/>
  <c r="F871" i="6" s="1"/>
  <c r="D869" i="6"/>
  <c r="E869" i="6" s="1" a="1"/>
  <c r="E869" i="6" s="1"/>
  <c r="E6534" i="6" a="1"/>
  <c r="E6534" i="6" s="1"/>
  <c r="F6535" i="6" s="1"/>
  <c r="D6533" i="6"/>
  <c r="E6533" i="6" s="1" a="1"/>
  <c r="E6533" i="6" s="1"/>
  <c r="F6533" i="6" s="1"/>
  <c r="E1038" i="6" a="1"/>
  <c r="E1038" i="6" s="1"/>
  <c r="F1039" i="6" s="1"/>
  <c r="D1037" i="6"/>
  <c r="E1037" i="6" s="1" a="1"/>
  <c r="E1037" i="6" s="1"/>
  <c r="F1037" i="6" s="1"/>
  <c r="E2166" i="6" a="1"/>
  <c r="E2166" i="6" s="1"/>
  <c r="F2167" i="6" s="1"/>
  <c r="D2165" i="6"/>
  <c r="E2165" i="6" s="1" a="1"/>
  <c r="E2165" i="6" s="1"/>
  <c r="F2165" i="6" s="1"/>
  <c r="E6774" i="6" a="1"/>
  <c r="E6774" i="6" s="1"/>
  <c r="F6775" i="6" s="1"/>
  <c r="D6773" i="6"/>
  <c r="E6773" i="6" s="1" a="1"/>
  <c r="E6773" i="6" s="1"/>
  <c r="F6773" i="6" s="1"/>
  <c r="E3366" i="6" a="1"/>
  <c r="E3366" i="6" s="1"/>
  <c r="F3367" i="6" s="1"/>
  <c r="D3365" i="6"/>
  <c r="E3365" i="6" s="1" a="1"/>
  <c r="E3365" i="6" s="1"/>
  <c r="F3365" i="6" s="1"/>
  <c r="E5070" i="6" a="1"/>
  <c r="E5070" i="6" s="1"/>
  <c r="F5071" i="6" s="1"/>
  <c r="D5069" i="6"/>
  <c r="E5069" i="6" s="1" a="1"/>
  <c r="E5069" i="6" s="1"/>
  <c r="F5069" i="6" s="1"/>
  <c r="E2550" i="6" a="1"/>
  <c r="E2550" i="6" s="1"/>
  <c r="F2551" i="6" s="1"/>
  <c r="D2549" i="6"/>
  <c r="E2549" i="6" s="1" a="1"/>
  <c r="E2549" i="6" s="1"/>
  <c r="F2549" i="6" s="1"/>
  <c r="E6582" i="6" a="1"/>
  <c r="E6582" i="6" s="1"/>
  <c r="F6583" i="6" s="1"/>
  <c r="D6581" i="6"/>
  <c r="E6581" i="6" s="1" a="1"/>
  <c r="E6581" i="6" s="1"/>
  <c r="E3246" i="6" a="1"/>
  <c r="E3246" i="6" s="1"/>
  <c r="F3247" i="6" s="1"/>
  <c r="D3245" i="6"/>
  <c r="E3245" i="6" s="1" a="1"/>
  <c r="E3245" i="6" s="1"/>
  <c r="F3245" i="6" s="1"/>
  <c r="E7326" i="6" a="1"/>
  <c r="E7326" i="6" s="1"/>
  <c r="F7327" i="6" s="1"/>
  <c r="D7325" i="6"/>
  <c r="E7325" i="6" s="1" a="1"/>
  <c r="E7325" i="6" s="1"/>
  <c r="F7325" i="6" s="1"/>
  <c r="E5430" i="6" a="1"/>
  <c r="E5430" i="6" s="1"/>
  <c r="F5431" i="6" s="1"/>
  <c r="D5429" i="6"/>
  <c r="E5429" i="6" s="1" a="1"/>
  <c r="E5429" i="6" s="1"/>
  <c r="F5429" i="6" s="1"/>
  <c r="E1878" i="6" a="1"/>
  <c r="E1878" i="6" s="1"/>
  <c r="F1879" i="6" s="1"/>
  <c r="D1877" i="6"/>
  <c r="E1877" i="6" s="1" a="1"/>
  <c r="E1877" i="6" s="1"/>
  <c r="F1877" i="6" s="1"/>
  <c r="F4831" i="6"/>
  <c r="F6126" i="6"/>
  <c r="F8023" i="6"/>
  <c r="F3487" i="6"/>
  <c r="I3757" i="6"/>
  <c r="J3757" i="6" s="1"/>
  <c r="F4687" i="6"/>
  <c r="F2118" i="6"/>
  <c r="F8095" i="6"/>
  <c r="F5287" i="6"/>
  <c r="F103" i="6"/>
  <c r="F4183" i="6"/>
  <c r="F5095" i="6"/>
  <c r="F3943" i="6"/>
  <c r="F5359" i="6"/>
  <c r="F2959" i="6"/>
  <c r="F5719" i="6"/>
  <c r="F5814" i="6"/>
  <c r="F7446" i="6"/>
  <c r="F583" i="6"/>
  <c r="F1543" i="6"/>
  <c r="I7092" i="6"/>
  <c r="J7092" i="6" s="1"/>
  <c r="E5023" i="6" a="1"/>
  <c r="E5023" i="6" s="1"/>
  <c r="D5022" i="6"/>
  <c r="E5335" i="6" a="1"/>
  <c r="E5335" i="6" s="1"/>
  <c r="D5334" i="6"/>
  <c r="F2647" i="6"/>
  <c r="E3991" i="6" a="1"/>
  <c r="E3991" i="6" s="1"/>
  <c r="D3990" i="6"/>
  <c r="E3271" i="6" a="1"/>
  <c r="E3271" i="6" s="1"/>
  <c r="D3270" i="6"/>
  <c r="F1158" i="6"/>
  <c r="I2652" i="6"/>
  <c r="J2652" i="6" s="1"/>
  <c r="E7471" i="6" a="1"/>
  <c r="E7471" i="6" s="1"/>
  <c r="D7470" i="6"/>
  <c r="D7469" i="6" s="1"/>
  <c r="E7469" i="6" s="1" a="1"/>
  <c r="E7469" i="6" s="1"/>
  <c r="F7469" i="6" s="1"/>
  <c r="E4639" i="6" a="1"/>
  <c r="E4639" i="6" s="1"/>
  <c r="D4638" i="6"/>
  <c r="F4686" i="6"/>
  <c r="E7159" i="6" a="1"/>
  <c r="E7159" i="6" s="1"/>
  <c r="D7158" i="6"/>
  <c r="D7157" i="6" s="1"/>
  <c r="E7157" i="6" s="1" a="1"/>
  <c r="E7157" i="6" s="1"/>
  <c r="F7157" i="6" s="1"/>
  <c r="E7663" i="6" a="1"/>
  <c r="E7663" i="6" s="1"/>
  <c r="D7662" i="6"/>
  <c r="D7661" i="6" s="1"/>
  <c r="E7661" i="6" s="1" a="1"/>
  <c r="E7661" i="6" s="1"/>
  <c r="F7661" i="6" s="1"/>
  <c r="E463" i="6" a="1"/>
  <c r="E463" i="6" s="1"/>
  <c r="D462" i="6"/>
  <c r="E2335" i="6" a="1"/>
  <c r="E2335" i="6" s="1"/>
  <c r="D2334" i="6"/>
  <c r="E511" i="6" a="1"/>
  <c r="E511" i="6" s="1"/>
  <c r="D510" i="6"/>
  <c r="D509" i="6" s="1"/>
  <c r="E509" i="6" s="1" a="1"/>
  <c r="E509" i="6" s="1"/>
  <c r="F509" i="6" s="1"/>
  <c r="E4495" i="6" a="1"/>
  <c r="E4495" i="6" s="1"/>
  <c r="D4494" i="6"/>
  <c r="D57" i="6"/>
  <c r="I7549" i="6"/>
  <c r="J7549" i="6" s="1"/>
  <c r="I996" i="6"/>
  <c r="J996" i="6" s="1"/>
  <c r="D33" i="6"/>
  <c r="D9" i="6"/>
  <c r="I5101" i="6"/>
  <c r="J5101" i="6" s="1"/>
  <c r="I2940" i="6"/>
  <c r="J2940" i="6" s="1"/>
  <c r="I876" i="6"/>
  <c r="J876" i="6" s="1"/>
  <c r="D729" i="6"/>
  <c r="D249" i="6"/>
  <c r="D465" i="6"/>
  <c r="D1089" i="6"/>
  <c r="D153" i="6"/>
  <c r="D561" i="6"/>
  <c r="D1161" i="6"/>
  <c r="D1689" i="6"/>
  <c r="D2505" i="6"/>
  <c r="D2097" i="6"/>
  <c r="D2433" i="6"/>
  <c r="D1737" i="6"/>
  <c r="D2985" i="6"/>
  <c r="D2385" i="6"/>
  <c r="D3825" i="6"/>
  <c r="D3465" i="6"/>
  <c r="D2769" i="6"/>
  <c r="D3441" i="6"/>
  <c r="D2577" i="6"/>
  <c r="D3369" i="6"/>
  <c r="D4041" i="6"/>
  <c r="D4449" i="6"/>
  <c r="D3897" i="6"/>
  <c r="D4737" i="6"/>
  <c r="D4473" i="6"/>
  <c r="D5193" i="6"/>
  <c r="D4809" i="6"/>
  <c r="D5457" i="6"/>
  <c r="D5649" i="6"/>
  <c r="D5337" i="6"/>
  <c r="D5433" i="6"/>
  <c r="D6177" i="6"/>
  <c r="D6057" i="6"/>
  <c r="D6417" i="6"/>
  <c r="D6633" i="6"/>
  <c r="D6801" i="6"/>
  <c r="D7281" i="6"/>
  <c r="D6921" i="6"/>
  <c r="D7305" i="6"/>
  <c r="D7401" i="6"/>
  <c r="D7617" i="6"/>
  <c r="D7761" i="6"/>
  <c r="D8241" i="6"/>
  <c r="D8337" i="6"/>
  <c r="D8385" i="6"/>
  <c r="D2984" i="6"/>
  <c r="D8" i="6"/>
  <c r="D3368" i="6"/>
  <c r="E3368" i="6" s="1" a="1"/>
  <c r="E3368" i="6" s="1"/>
  <c r="F3368" i="6" s="1"/>
  <c r="D8336" i="6"/>
  <c r="D7616" i="6"/>
  <c r="D5192" i="6"/>
  <c r="D1688" i="6"/>
  <c r="D7760" i="6"/>
  <c r="D6056" i="6"/>
  <c r="D4448" i="6"/>
  <c r="E4448" i="6" s="1" a="1"/>
  <c r="E4448" i="6" s="1"/>
  <c r="F4448" i="6" s="1"/>
  <c r="D801" i="6"/>
  <c r="D273" i="6"/>
  <c r="D489" i="6"/>
  <c r="D1113" i="6"/>
  <c r="D201" i="6"/>
  <c r="D609" i="6"/>
  <c r="D1233" i="6"/>
  <c r="D1785" i="6"/>
  <c r="D2625" i="6"/>
  <c r="D2169" i="6"/>
  <c r="D2529" i="6"/>
  <c r="D1833" i="6"/>
  <c r="D1641" i="6"/>
  <c r="D2481" i="6"/>
  <c r="D3921" i="6"/>
  <c r="D3561" i="6"/>
  <c r="D2937" i="6"/>
  <c r="D3489" i="6"/>
  <c r="D2841" i="6"/>
  <c r="D3393" i="6"/>
  <c r="D4089" i="6"/>
  <c r="D4497" i="6"/>
  <c r="D3993" i="6"/>
  <c r="D4953" i="6"/>
  <c r="D4521" i="6"/>
  <c r="D4233" i="6"/>
  <c r="D5001" i="6"/>
  <c r="D5505" i="6"/>
  <c r="D5673" i="6"/>
  <c r="D5481" i="6"/>
  <c r="D5721" i="6"/>
  <c r="D6225" i="6"/>
  <c r="D6297" i="6"/>
  <c r="D6513" i="6"/>
  <c r="D6729" i="6"/>
  <c r="D6873" i="6"/>
  <c r="D7329" i="6"/>
  <c r="D6969" i="6"/>
  <c r="D7353" i="6"/>
  <c r="D7569" i="6"/>
  <c r="D7665" i="6"/>
  <c r="D7785" i="6"/>
  <c r="D8289" i="6"/>
  <c r="D6800" i="6"/>
  <c r="E6800" i="6" s="1" a="1"/>
  <c r="E6800" i="6" s="1"/>
  <c r="F6800" i="6" s="1"/>
  <c r="D5000" i="6"/>
  <c r="D6632" i="6"/>
  <c r="D2768" i="6"/>
  <c r="E2768" i="6" s="1" a="1"/>
  <c r="E2768" i="6" s="1"/>
  <c r="F2768" i="6" s="1"/>
  <c r="D4736" i="6"/>
  <c r="D2576" i="6"/>
  <c r="D6512" i="6"/>
  <c r="E6512" i="6" s="1" a="1"/>
  <c r="E6512" i="6" s="1"/>
  <c r="F6512" i="6" s="1"/>
  <c r="D2384" i="6"/>
  <c r="D152" i="6"/>
  <c r="E152" i="6" s="1" a="1"/>
  <c r="E152" i="6" s="1"/>
  <c r="F152" i="6" s="1"/>
  <c r="D3896" i="6"/>
  <c r="D1232" i="6"/>
  <c r="D7328" i="6"/>
  <c r="E7328" i="6" s="1" a="1"/>
  <c r="E7328" i="6" s="1"/>
  <c r="F7328" i="6" s="1"/>
  <c r="D3824" i="6"/>
  <c r="D825" i="6"/>
  <c r="D513" i="6"/>
  <c r="D849" i="6"/>
  <c r="D1209" i="6"/>
  <c r="D225" i="6"/>
  <c r="D633" i="6"/>
  <c r="D1257" i="6"/>
  <c r="D1857" i="6"/>
  <c r="D2817" i="6"/>
  <c r="D2193" i="6"/>
  <c r="D2721" i="6"/>
  <c r="D1929" i="6"/>
  <c r="D1665" i="6"/>
  <c r="D2553" i="6"/>
  <c r="D2889" i="6"/>
  <c r="D3657" i="6"/>
  <c r="D2961" i="6"/>
  <c r="D3585" i="6"/>
  <c r="D2865" i="6"/>
  <c r="D3417" i="6"/>
  <c r="D3873" i="6"/>
  <c r="D4545" i="6"/>
  <c r="D4185" i="6"/>
  <c r="D5049" i="6"/>
  <c r="D4785" i="6"/>
  <c r="D4329" i="6"/>
  <c r="D5097" i="6"/>
  <c r="D5553" i="6"/>
  <c r="D5769" i="6"/>
  <c r="D5529" i="6"/>
  <c r="D5913" i="6"/>
  <c r="D6273" i="6"/>
  <c r="D6321" i="6"/>
  <c r="D6561" i="6"/>
  <c r="D6825" i="6"/>
  <c r="D6993" i="6"/>
  <c r="D7377" i="6"/>
  <c r="D7017" i="6"/>
  <c r="D7545" i="6"/>
  <c r="D7689" i="6"/>
  <c r="D7713" i="6"/>
  <c r="D7809" i="6"/>
  <c r="D8409" i="6"/>
  <c r="D2864" i="6"/>
  <c r="E2864" i="6" s="1" a="1"/>
  <c r="E2864" i="6" s="1"/>
  <c r="F2864" i="6" s="1"/>
  <c r="D5912" i="6"/>
  <c r="E5912" i="6" s="1" a="1"/>
  <c r="E5912" i="6" s="1"/>
  <c r="F5912" i="6" s="1"/>
  <c r="D3416" i="6"/>
  <c r="D1856" i="6"/>
  <c r="D7808" i="6"/>
  <c r="D6992" i="6"/>
  <c r="E6992" i="6" s="1" a="1"/>
  <c r="E6992" i="6" s="1"/>
  <c r="F6992" i="6" s="1"/>
  <c r="D969" i="6"/>
  <c r="D537" i="6"/>
  <c r="D873" i="6"/>
  <c r="D81" i="6"/>
  <c r="D297" i="6"/>
  <c r="D657" i="6"/>
  <c r="D1305" i="6"/>
  <c r="D1881" i="6"/>
  <c r="D1473" i="6"/>
  <c r="D2217" i="6"/>
  <c r="D1425" i="6"/>
  <c r="D2025" i="6"/>
  <c r="D1761" i="6"/>
  <c r="D2793" i="6"/>
  <c r="D3033" i="6"/>
  <c r="D3753" i="6"/>
  <c r="D3081" i="6"/>
  <c r="D3681" i="6"/>
  <c r="D2913" i="6"/>
  <c r="D3513" i="6"/>
  <c r="D3969" i="6"/>
  <c r="D4833" i="6"/>
  <c r="D4281" i="6"/>
  <c r="D5217" i="6"/>
  <c r="D4857" i="6"/>
  <c r="D4569" i="6"/>
  <c r="D5169" i="6"/>
  <c r="D5601" i="6"/>
  <c r="D5817" i="6"/>
  <c r="D5577" i="6"/>
  <c r="D5961" i="6"/>
  <c r="D6345" i="6"/>
  <c r="D6705" i="6"/>
  <c r="D6585" i="6"/>
  <c r="D6897" i="6"/>
  <c r="D7041" i="6"/>
  <c r="D7425" i="6"/>
  <c r="D7065" i="6"/>
  <c r="D7929" i="6"/>
  <c r="D7737" i="6"/>
  <c r="D7953" i="6"/>
  <c r="D7857" i="6"/>
  <c r="D6224" i="6"/>
  <c r="E6224" i="6" s="1" a="1"/>
  <c r="E6224" i="6" s="1"/>
  <c r="F6224" i="6" s="1"/>
  <c r="D4280" i="6"/>
  <c r="D3752" i="6"/>
  <c r="D2504" i="6"/>
  <c r="D5672" i="6"/>
  <c r="D848" i="6"/>
  <c r="E848" i="6" s="1" a="1"/>
  <c r="E848" i="6" s="1"/>
  <c r="F848" i="6" s="1"/>
  <c r="D7928" i="6"/>
  <c r="E7928" i="6" s="1" a="1"/>
  <c r="E7928" i="6" s="1"/>
  <c r="F7928" i="6" s="1"/>
  <c r="D4856" i="6"/>
  <c r="D2816" i="6"/>
  <c r="E2816" i="6" s="1" a="1"/>
  <c r="E2816" i="6" s="1"/>
  <c r="F2816" i="6" s="1"/>
  <c r="D1160" i="6"/>
  <c r="D6584" i="6"/>
  <c r="D4472" i="6"/>
  <c r="D3392" i="6"/>
  <c r="D2792" i="6"/>
  <c r="D248" i="6"/>
  <c r="E248" i="6" s="1" a="1"/>
  <c r="E248" i="6" s="1"/>
  <c r="F248" i="6" s="1"/>
  <c r="D7688" i="6"/>
  <c r="D2888" i="6"/>
  <c r="E2888" i="6" s="1" a="1"/>
  <c r="E2888" i="6" s="1"/>
  <c r="F2888" i="6" s="1"/>
  <c r="D7784" i="6"/>
  <c r="E7784" i="6" s="1" a="1"/>
  <c r="E7784" i="6" s="1"/>
  <c r="F7784" i="6" s="1"/>
  <c r="D4544" i="6"/>
  <c r="D3872" i="6"/>
  <c r="D2624" i="6"/>
  <c r="D6872" i="6"/>
  <c r="E6872" i="6" s="1" a="1"/>
  <c r="E6872" i="6" s="1"/>
  <c r="F6872" i="6" s="1"/>
  <c r="D2552" i="6"/>
  <c r="E2552" i="6" s="1" a="1"/>
  <c r="E2552" i="6" s="1"/>
  <c r="F2552" i="6" s="1"/>
  <c r="D1065" i="6"/>
  <c r="D585" i="6"/>
  <c r="D897" i="6"/>
  <c r="D369" i="6"/>
  <c r="D321" i="6"/>
  <c r="D753" i="6"/>
  <c r="D1401" i="6"/>
  <c r="D1977" i="6"/>
  <c r="D1713" i="6"/>
  <c r="D2241" i="6"/>
  <c r="D1497" i="6"/>
  <c r="D2121" i="6"/>
  <c r="D1953" i="6"/>
  <c r="D3105" i="6"/>
  <c r="D3057" i="6"/>
  <c r="D3945" i="6"/>
  <c r="D3129" i="6"/>
  <c r="D3777" i="6"/>
  <c r="D3009" i="6"/>
  <c r="D3609" i="6"/>
  <c r="D4161" i="6"/>
  <c r="D4881" i="6"/>
  <c r="D4377" i="6"/>
  <c r="D4113" i="6"/>
  <c r="D4905" i="6"/>
  <c r="D4617" i="6"/>
  <c r="D5241" i="6"/>
  <c r="D5625" i="6"/>
  <c r="D5865" i="6"/>
  <c r="D5697" i="6"/>
  <c r="D6033" i="6"/>
  <c r="D6105" i="6"/>
  <c r="D6441" i="6"/>
  <c r="D6681" i="6"/>
  <c r="D7521" i="6"/>
  <c r="D7089" i="6"/>
  <c r="D7497" i="6"/>
  <c r="D7113" i="6"/>
  <c r="D6849" i="6"/>
  <c r="D7905" i="6"/>
  <c r="D7977" i="6"/>
  <c r="D8025" i="6"/>
  <c r="D8073" i="6"/>
  <c r="D7520" i="6"/>
  <c r="D1736" i="6"/>
  <c r="D6728" i="6"/>
  <c r="E6728" i="6" s="1" a="1"/>
  <c r="E6728" i="6" s="1"/>
  <c r="F6728" i="6" s="1"/>
  <c r="D5864" i="6"/>
  <c r="D2912" i="6"/>
  <c r="D2024" i="6"/>
  <c r="D80" i="6"/>
  <c r="D7976" i="6"/>
  <c r="D6320" i="6"/>
  <c r="D3560" i="6"/>
  <c r="D464" i="6"/>
  <c r="E464" i="6" s="1" a="1"/>
  <c r="E464" i="6" s="1"/>
  <c r="D6560" i="6"/>
  <c r="E6560" i="6" s="1" a="1"/>
  <c r="E6560" i="6" s="1"/>
  <c r="F6560" i="6" s="1"/>
  <c r="D4784" i="6"/>
  <c r="E4784" i="6" s="1" a="1"/>
  <c r="E4784" i="6" s="1"/>
  <c r="F4784" i="6" s="1"/>
  <c r="D1088" i="6"/>
  <c r="D7088" i="6"/>
  <c r="E7088" i="6" s="1" a="1"/>
  <c r="E7088" i="6" s="1"/>
  <c r="F7088" i="6" s="1"/>
  <c r="D5504" i="6"/>
  <c r="D4832" i="6"/>
  <c r="D800" i="6"/>
  <c r="E800" i="6" s="1" a="1"/>
  <c r="E800" i="6" s="1"/>
  <c r="F800" i="6" s="1"/>
  <c r="D7424" i="6"/>
  <c r="D3992" i="6"/>
  <c r="E3992" i="6" s="1" a="1"/>
  <c r="E3992" i="6" s="1"/>
  <c r="D4112" i="6"/>
  <c r="D1400" i="6"/>
  <c r="D2192" i="6"/>
  <c r="E2192" i="6" s="1" a="1"/>
  <c r="E2192" i="6" s="1"/>
  <c r="F2192" i="6" s="1"/>
  <c r="D7304" i="6"/>
  <c r="E7304" i="6" s="1" a="1"/>
  <c r="E7304" i="6" s="1"/>
  <c r="F7304" i="6" s="1"/>
  <c r="D3008" i="6"/>
  <c r="D2168" i="6"/>
  <c r="D393" i="6"/>
  <c r="D1185" i="6"/>
  <c r="D105" i="6"/>
  <c r="D993" i="6"/>
  <c r="D1137" i="6"/>
  <c r="D129" i="6"/>
  <c r="D777" i="6"/>
  <c r="D1449" i="6"/>
  <c r="D2073" i="6"/>
  <c r="D1809" i="6"/>
  <c r="D2265" i="6"/>
  <c r="D1521" i="6"/>
  <c r="D2457" i="6"/>
  <c r="D2049" i="6"/>
  <c r="D3537" i="6"/>
  <c r="D3177" i="6"/>
  <c r="D2649" i="6"/>
  <c r="D3153" i="6"/>
  <c r="D4017" i="6"/>
  <c r="D3249" i="6"/>
  <c r="D3705" i="6"/>
  <c r="D4257" i="6"/>
  <c r="D4929" i="6"/>
  <c r="D4593" i="6"/>
  <c r="D4209" i="6"/>
  <c r="D4977" i="6"/>
  <c r="D4665" i="6"/>
  <c r="D5265" i="6"/>
  <c r="D5745" i="6"/>
  <c r="D5937" i="6"/>
  <c r="D5793" i="6"/>
  <c r="D6009" i="6"/>
  <c r="D6153" i="6"/>
  <c r="D6393" i="6"/>
  <c r="D6777" i="6"/>
  <c r="D6537" i="6"/>
  <c r="D7137" i="6"/>
  <c r="D7833" i="6"/>
  <c r="D7161" i="6"/>
  <c r="D6945" i="6"/>
  <c r="D8361" i="6"/>
  <c r="D8121" i="6"/>
  <c r="D8001" i="6"/>
  <c r="D8169" i="6"/>
  <c r="D7280" i="6"/>
  <c r="D5720" i="6"/>
  <c r="E5720" i="6" s="1" a="1"/>
  <c r="E5720" i="6" s="1"/>
  <c r="F5720" i="6" s="1"/>
  <c r="D5168" i="6"/>
  <c r="D1064" i="6"/>
  <c r="D6776" i="6"/>
  <c r="D4808" i="6"/>
  <c r="E4808" i="6" s="1" a="1"/>
  <c r="E4808" i="6" s="1"/>
  <c r="F4808" i="6" s="1"/>
  <c r="D3488" i="6"/>
  <c r="D1472" i="6"/>
  <c r="D872" i="6"/>
  <c r="E872" i="6" s="1" a="1"/>
  <c r="E872" i="6" s="1"/>
  <c r="F872" i="6" s="1"/>
  <c r="D3032" i="6"/>
  <c r="D7856" i="6"/>
  <c r="D6272" i="6"/>
  <c r="E6272" i="6" s="1" a="1"/>
  <c r="E6272" i="6" s="1"/>
  <c r="F6272" i="6" s="1"/>
  <c r="D5048" i="6"/>
  <c r="D3464" i="6"/>
  <c r="D7400" i="6"/>
  <c r="D5696" i="6"/>
  <c r="D1424" i="6"/>
  <c r="E1424" i="6" s="1" a="1"/>
  <c r="E1424" i="6" s="1"/>
  <c r="F1424" i="6" s="1"/>
  <c r="D128" i="6"/>
  <c r="D7040" i="6"/>
  <c r="D5456" i="6"/>
  <c r="E5456" i="6" s="1" a="1"/>
  <c r="E5456" i="6" s="1"/>
  <c r="F5456" i="6" s="1"/>
  <c r="D752" i="6"/>
  <c r="D3776" i="6"/>
  <c r="D1664" i="6"/>
  <c r="D7016" i="6"/>
  <c r="E7016" i="6" s="1" a="1"/>
  <c r="E7016" i="6" s="1"/>
  <c r="F7016" i="6" s="1"/>
  <c r="D5096" i="6"/>
  <c r="E5096" i="6" s="1" a="1"/>
  <c r="E5096" i="6" s="1"/>
  <c r="F5096" i="6" s="1"/>
  <c r="D3680" i="6"/>
  <c r="E3680" i="6" s="1" a="1"/>
  <c r="E3680" i="6" s="1"/>
  <c r="F3680" i="6" s="1"/>
  <c r="D992" i="6"/>
  <c r="D681" i="6"/>
  <c r="D1281" i="6"/>
  <c r="D177" i="6"/>
  <c r="D1017" i="6"/>
  <c r="D1329" i="6"/>
  <c r="D345" i="6"/>
  <c r="D921" i="6"/>
  <c r="D1593" i="6"/>
  <c r="D2337" i="6"/>
  <c r="D1905" i="6"/>
  <c r="D2289" i="6"/>
  <c r="D1545" i="6"/>
  <c r="D2601" i="6"/>
  <c r="D2145" i="6"/>
  <c r="D3633" i="6"/>
  <c r="D3201" i="6"/>
  <c r="D2673" i="6"/>
  <c r="D3297" i="6"/>
  <c r="D4065" i="6"/>
  <c r="D3273" i="6"/>
  <c r="D3801" i="6"/>
  <c r="D4353" i="6"/>
  <c r="D5025" i="6"/>
  <c r="D4641" i="6"/>
  <c r="D4305" i="6"/>
  <c r="D5073" i="6"/>
  <c r="D4713" i="6"/>
  <c r="D5313" i="6"/>
  <c r="D5841" i="6"/>
  <c r="D5985" i="6"/>
  <c r="D5889" i="6"/>
  <c r="D6081" i="6"/>
  <c r="D6201" i="6"/>
  <c r="D6609" i="6"/>
  <c r="D6465" i="6"/>
  <c r="D6657" i="6"/>
  <c r="D7185" i="6"/>
  <c r="D8217" i="6"/>
  <c r="D7209" i="6"/>
  <c r="D7449" i="6"/>
  <c r="D7473" i="6"/>
  <c r="D8049" i="6"/>
  <c r="D8097" i="6"/>
  <c r="D8265" i="6"/>
  <c r="D6848" i="6"/>
  <c r="E6848" i="6" s="1" a="1"/>
  <c r="E6848" i="6" s="1"/>
  <c r="F6848" i="6" s="1"/>
  <c r="D5264" i="6"/>
  <c r="E5264" i="6" s="1" a="1"/>
  <c r="E5264" i="6" s="1"/>
  <c r="F5264" i="6" s="1"/>
  <c r="D4616" i="6"/>
  <c r="D2048" i="6"/>
  <c r="D296" i="6"/>
  <c r="D6608" i="6"/>
  <c r="D4904" i="6"/>
  <c r="D2840" i="6"/>
  <c r="E2840" i="6" s="1" a="1"/>
  <c r="E2840" i="6" s="1"/>
  <c r="F2840" i="6" s="1"/>
  <c r="D1760" i="6"/>
  <c r="D1256" i="6"/>
  <c r="E1256" i="6" s="1" a="1"/>
  <c r="E1256" i="6" s="1"/>
  <c r="F1256" i="6" s="1"/>
  <c r="D7184" i="6"/>
  <c r="D5600" i="6"/>
  <c r="D4928" i="6"/>
  <c r="D3536" i="6"/>
  <c r="D920" i="6"/>
  <c r="E920" i="6" s="1" a="1"/>
  <c r="E920" i="6" s="1"/>
  <c r="F920" i="6" s="1"/>
  <c r="D8072" i="6"/>
  <c r="D6176" i="6"/>
  <c r="D4256" i="6"/>
  <c r="E4256" i="6" s="1" a="1"/>
  <c r="E4256" i="6" s="1"/>
  <c r="F4256" i="6" s="1"/>
  <c r="D2960" i="6"/>
  <c r="D1544" i="6"/>
  <c r="D32" i="6"/>
  <c r="D8288" i="6"/>
  <c r="E8288" i="6" s="1" a="1"/>
  <c r="E8288" i="6" s="1"/>
  <c r="F8288" i="6" s="1"/>
  <c r="D5480" i="6"/>
  <c r="D3512" i="6"/>
  <c r="D2240" i="6"/>
  <c r="D608" i="6"/>
  <c r="E608" i="6" s="1" a="1"/>
  <c r="E608" i="6" s="1"/>
  <c r="F608" i="6" s="1"/>
  <c r="D6920" i="6"/>
  <c r="D5432" i="6"/>
  <c r="D3968" i="6"/>
  <c r="E3968" i="6" s="1" a="1"/>
  <c r="E3968" i="6" s="1"/>
  <c r="F3968" i="6" s="1"/>
  <c r="D3080" i="6"/>
  <c r="D104" i="6"/>
  <c r="E104" i="6" s="1" a="1"/>
  <c r="E104" i="6" s="1"/>
  <c r="F104" i="6" s="1"/>
  <c r="D7664" i="6"/>
  <c r="E7664" i="6" s="1" a="1"/>
  <c r="E7664" i="6" s="1"/>
  <c r="D5216" i="6"/>
  <c r="D3104" i="6"/>
  <c r="E3104" i="6" s="1" a="1"/>
  <c r="E3104" i="6" s="1"/>
  <c r="F3104" i="6" s="1"/>
  <c r="D2096" i="6"/>
  <c r="D512" i="6"/>
  <c r="E512" i="6" s="1" a="1"/>
  <c r="E512" i="6" s="1"/>
  <c r="F512" i="6" s="1"/>
  <c r="D7568" i="6"/>
  <c r="E7568" i="6" s="1" a="1"/>
  <c r="E7568" i="6" s="1"/>
  <c r="F7568" i="6" s="1"/>
  <c r="D6896" i="6"/>
  <c r="D5072" i="6"/>
  <c r="E5072" i="6" s="1" a="1"/>
  <c r="E5072" i="6" s="1"/>
  <c r="F5072" i="6" s="1"/>
  <c r="D2936" i="6"/>
  <c r="E2936" i="6" s="1" a="1"/>
  <c r="E2936" i="6" s="1"/>
  <c r="F2936" i="6" s="1"/>
  <c r="D705" i="6"/>
  <c r="D1377" i="6"/>
  <c r="D441" i="6"/>
  <c r="D1041" i="6"/>
  <c r="D1353" i="6"/>
  <c r="D417" i="6"/>
  <c r="D945" i="6"/>
  <c r="D1617" i="6"/>
  <c r="D2409" i="6"/>
  <c r="D2001" i="6"/>
  <c r="D2313" i="6"/>
  <c r="D1569" i="6"/>
  <c r="D2697" i="6"/>
  <c r="D2361" i="6"/>
  <c r="D3729" i="6"/>
  <c r="D3225" i="6"/>
  <c r="D2745" i="6"/>
  <c r="D3321" i="6"/>
  <c r="D4137" i="6"/>
  <c r="D3345" i="6"/>
  <c r="D3849" i="6"/>
  <c r="D4425" i="6"/>
  <c r="D5145" i="6"/>
  <c r="D4689" i="6"/>
  <c r="D4401" i="6"/>
  <c r="D5121" i="6"/>
  <c r="D4761" i="6"/>
  <c r="D5361" i="6"/>
  <c r="D5409" i="6"/>
  <c r="D5289" i="6"/>
  <c r="D5385" i="6"/>
  <c r="D6129" i="6"/>
  <c r="D6249" i="6"/>
  <c r="D6369" i="6"/>
  <c r="D6489" i="6"/>
  <c r="D6753" i="6"/>
  <c r="D7233" i="6"/>
  <c r="D7257" i="6"/>
  <c r="D7881" i="6"/>
  <c r="D7593" i="6"/>
  <c r="D7641" i="6"/>
  <c r="D8145" i="6"/>
  <c r="D8193" i="6"/>
  <c r="D8313" i="6"/>
  <c r="D8120" i="6"/>
  <c r="E8120" i="6" s="1" a="1"/>
  <c r="E8120" i="6" s="1"/>
  <c r="F8120" i="6" s="1"/>
  <c r="D7352" i="6"/>
  <c r="E7352" i="6" s="1" a="1"/>
  <c r="E7352" i="6" s="1"/>
  <c r="F7352" i="6" s="1"/>
  <c r="D5768" i="6"/>
  <c r="E5768" i="6" s="1" a="1"/>
  <c r="E5768" i="6" s="1"/>
  <c r="F5768" i="6" s="1"/>
  <c r="D3944" i="6"/>
  <c r="D2432" i="6"/>
  <c r="D1208" i="6"/>
  <c r="E1208" i="6" s="1" a="1"/>
  <c r="E1208" i="6" s="1"/>
  <c r="F1208" i="6" s="1"/>
  <c r="D8168" i="6"/>
  <c r="D6344" i="6"/>
  <c r="D4184" i="6"/>
  <c r="D3656" i="6"/>
  <c r="D2480" i="6"/>
  <c r="D536" i="6"/>
  <c r="D7904" i="6"/>
  <c r="D5816" i="6"/>
  <c r="E5816" i="6" s="1" a="1"/>
  <c r="E5816" i="6" s="1"/>
  <c r="F5816" i="6" s="1"/>
  <c r="D4328" i="6"/>
  <c r="D1808" i="6"/>
  <c r="E1808" i="6" s="1" a="1"/>
  <c r="E1808" i="6" s="1"/>
  <c r="F1808" i="6" s="1"/>
  <c r="D200" i="6"/>
  <c r="E200" i="6" s="1" a="1"/>
  <c r="E200" i="6" s="1"/>
  <c r="F200" i="6" s="1"/>
  <c r="D7136" i="6"/>
  <c r="D5552" i="6"/>
  <c r="E5552" i="6" s="1" a="1"/>
  <c r="E5552" i="6" s="1"/>
  <c r="F5552" i="6" s="1"/>
  <c r="D4880" i="6"/>
  <c r="D3440" i="6"/>
  <c r="D824" i="6"/>
  <c r="E824" i="6" s="1" a="1"/>
  <c r="E824" i="6" s="1"/>
  <c r="F824" i="6" s="1"/>
  <c r="D56" i="6"/>
  <c r="E56" i="6" s="1" a="1"/>
  <c r="E56" i="6" s="1"/>
  <c r="D7256" i="6"/>
  <c r="D5408" i="6"/>
  <c r="E5408" i="6" s="1" a="1"/>
  <c r="E5408" i="6" s="1"/>
  <c r="F5408" i="6" s="1"/>
  <c r="D4088" i="6"/>
  <c r="D1784" i="6"/>
  <c r="D1112" i="6"/>
  <c r="D8240" i="6"/>
  <c r="D6656" i="6"/>
  <c r="E6656" i="6" s="1" a="1"/>
  <c r="E6656" i="6" s="1"/>
  <c r="D5336" i="6"/>
  <c r="D3296" i="6"/>
  <c r="E3296" i="6" s="1" a="1"/>
  <c r="E3296" i="6" s="1"/>
  <c r="F3296" i="6" s="1"/>
  <c r="D2216" i="6"/>
  <c r="D488" i="6"/>
  <c r="E488" i="6" s="1" a="1"/>
  <c r="E488" i="6" s="1"/>
  <c r="F488" i="6" s="1"/>
  <c r="D7472" i="6"/>
  <c r="D6392" i="6"/>
  <c r="D4640" i="6"/>
  <c r="D4040" i="6"/>
  <c r="E4040" i="6" s="1" a="1"/>
  <c r="E4040" i="6" s="1"/>
  <c r="F4040" i="6" s="1"/>
  <c r="D2648" i="6"/>
  <c r="E2648" i="6" s="1" a="1"/>
  <c r="E2648" i="6" s="1"/>
  <c r="F2648" i="6" s="1"/>
  <c r="D704" i="6"/>
  <c r="D6296" i="6"/>
  <c r="D4592" i="6"/>
  <c r="D3848" i="6"/>
  <c r="D2528" i="6"/>
  <c r="E2528" i="6" s="1" a="1"/>
  <c r="E2528" i="6" s="1"/>
  <c r="F2528" i="6" s="1"/>
  <c r="D680" i="6"/>
  <c r="E680" i="6" s="1" a="1"/>
  <c r="E680" i="6" s="1"/>
  <c r="F680" i="6" s="1"/>
  <c r="I7573" i="6"/>
  <c r="J7573" i="6" s="1"/>
  <c r="I8244" i="6"/>
  <c r="J8244" i="6" s="1"/>
  <c r="I6708" i="6"/>
  <c r="J6708" i="6" s="1"/>
  <c r="I5941" i="6"/>
  <c r="J5941" i="6" s="1"/>
  <c r="M37" i="5"/>
  <c r="N37" i="5" s="1"/>
  <c r="I5772" i="6"/>
  <c r="J5772" i="6" s="1"/>
  <c r="I1236" i="6"/>
  <c r="J1236" i="6" s="1"/>
  <c r="I5388" i="6"/>
  <c r="J5388" i="6" s="1"/>
  <c r="I6181" i="6"/>
  <c r="J6181" i="6" s="1"/>
  <c r="I3517" i="6"/>
  <c r="J3517" i="6" s="1"/>
  <c r="I5604" i="6"/>
  <c r="J5604" i="6" s="1"/>
  <c r="I300" i="6"/>
  <c r="J300" i="6" s="1"/>
  <c r="F5167" i="6"/>
  <c r="I924" i="6"/>
  <c r="J924" i="6" s="1"/>
  <c r="F293" i="6"/>
  <c r="F4735" i="6"/>
  <c r="F2791" i="6"/>
  <c r="F1135" i="6"/>
  <c r="F2671" i="6"/>
  <c r="F5695" i="6"/>
  <c r="N12" i="5"/>
  <c r="F5143" i="6"/>
  <c r="F2719" i="6"/>
  <c r="F7711" i="6"/>
  <c r="F3703" i="6"/>
  <c r="F6055" i="6"/>
  <c r="F4326" i="6"/>
  <c r="F3870" i="6"/>
  <c r="F7591" i="6"/>
  <c r="E37" i="5"/>
  <c r="F38" i="5" s="1"/>
  <c r="F1830" i="6"/>
  <c r="F6391" i="6"/>
  <c r="F5191" i="6"/>
  <c r="F3317" i="6"/>
  <c r="F2479" i="6"/>
  <c r="F4351" i="6"/>
  <c r="F1519" i="6"/>
  <c r="F221" i="6"/>
  <c r="F799" i="6"/>
  <c r="F1350" i="6"/>
  <c r="F4951" i="6"/>
  <c r="F3007" i="6"/>
  <c r="F2695" i="6"/>
  <c r="F1374" i="6"/>
  <c r="F4422" i="6"/>
  <c r="F4423" i="6"/>
  <c r="F5214" i="6"/>
  <c r="F5215" i="6"/>
  <c r="F2431" i="6"/>
  <c r="F7975" i="6"/>
  <c r="F3583" i="6"/>
  <c r="F1855" i="6"/>
  <c r="F6" i="6"/>
  <c r="F678" i="6"/>
  <c r="F2526" i="6"/>
  <c r="F3174" i="6"/>
  <c r="F3030" i="6"/>
  <c r="F3031" i="6"/>
  <c r="F4543" i="6"/>
  <c r="F4711" i="6"/>
  <c r="F3895" i="6"/>
  <c r="F4615" i="6"/>
  <c r="F6487" i="6"/>
  <c r="F3439" i="6"/>
  <c r="F4206" i="6"/>
  <c r="F4207" i="6"/>
  <c r="F2766" i="6"/>
  <c r="F2767" i="6"/>
  <c r="F4303" i="6"/>
  <c r="F3607" i="6"/>
  <c r="F6271" i="6"/>
  <c r="F1206" i="6"/>
  <c r="F1207" i="6"/>
  <c r="F5958" i="6"/>
  <c r="F5959" i="6"/>
  <c r="F3655" i="6"/>
  <c r="F4014" i="6"/>
  <c r="F4566" i="6"/>
  <c r="F4567" i="6"/>
  <c r="F5263" i="6"/>
  <c r="F3919" i="6"/>
  <c r="F4279" i="6"/>
  <c r="F3391" i="6"/>
  <c r="F5743" i="6"/>
  <c r="F7639" i="6"/>
  <c r="F2478" i="6"/>
  <c r="F4519" i="6"/>
  <c r="F3679" i="6"/>
  <c r="F8215" i="6"/>
  <c r="F197" i="6"/>
  <c r="F2670" i="6"/>
  <c r="F5358" i="6"/>
  <c r="F3823" i="6"/>
  <c r="F3294" i="6"/>
  <c r="F317" i="6"/>
  <c r="F1255" i="6"/>
  <c r="C8341" i="6"/>
  <c r="C8197" i="6"/>
  <c r="C8101" i="6"/>
  <c r="C8005" i="6"/>
  <c r="C8221" i="6"/>
  <c r="C8125" i="6"/>
  <c r="C8029" i="6"/>
  <c r="C8389" i="6"/>
  <c r="C8317" i="6"/>
  <c r="C8269" i="6"/>
  <c r="C8173" i="6"/>
  <c r="C8077" i="6"/>
  <c r="C7981" i="6"/>
  <c r="C8293" i="6"/>
  <c r="C8245" i="6"/>
  <c r="C7933" i="6"/>
  <c r="C7885" i="6"/>
  <c r="C7837" i="6"/>
  <c r="C7477" i="6"/>
  <c r="C7741" i="6"/>
  <c r="C7693" i="6"/>
  <c r="C7645" i="6"/>
  <c r="C8149" i="6"/>
  <c r="C7957" i="6"/>
  <c r="C7717" i="6"/>
  <c r="C7669" i="6"/>
  <c r="C7597" i="6"/>
  <c r="C7573" i="6"/>
  <c r="C7405" i="6"/>
  <c r="C8053" i="6"/>
  <c r="C7909" i="6"/>
  <c r="C7765" i="6"/>
  <c r="C7621" i="6"/>
  <c r="C7453" i="6"/>
  <c r="C6925" i="6"/>
  <c r="C8365" i="6"/>
  <c r="C7789" i="6"/>
  <c r="C7549" i="6"/>
  <c r="C7357" i="6"/>
  <c r="C7309" i="6"/>
  <c r="C7261" i="6"/>
  <c r="C7213" i="6"/>
  <c r="C7165" i="6"/>
  <c r="C7117" i="6"/>
  <c r="C7069" i="6"/>
  <c r="C7021" i="6"/>
  <c r="C6973" i="6"/>
  <c r="C6901" i="6"/>
  <c r="C7861" i="6"/>
  <c r="C7501" i="6"/>
  <c r="C7429" i="6"/>
  <c r="C7381" i="6"/>
  <c r="C7333" i="6"/>
  <c r="C7285" i="6"/>
  <c r="C7237" i="6"/>
  <c r="C7189" i="6"/>
  <c r="C7141" i="6"/>
  <c r="C7093" i="6"/>
  <c r="C7045" i="6"/>
  <c r="C6997" i="6"/>
  <c r="C6949" i="6"/>
  <c r="C6853" i="6"/>
  <c r="C7525" i="6"/>
  <c r="C6829" i="6"/>
  <c r="C6733" i="6"/>
  <c r="C6637" i="6"/>
  <c r="C6421" i="6"/>
  <c r="C8413" i="6"/>
  <c r="C6709" i="6"/>
  <c r="C6613" i="6"/>
  <c r="C6541" i="6"/>
  <c r="C7813" i="6"/>
  <c r="C6877" i="6"/>
  <c r="C6805" i="6"/>
  <c r="C6757" i="6"/>
  <c r="C6661" i="6"/>
  <c r="C6565" i="6"/>
  <c r="C6517" i="6"/>
  <c r="C6493" i="6"/>
  <c r="C6469" i="6"/>
  <c r="C6445" i="6"/>
  <c r="C6781" i="6"/>
  <c r="C6685" i="6"/>
  <c r="C6589" i="6"/>
  <c r="C6373" i="6"/>
  <c r="C6397" i="6"/>
  <c r="C6325" i="6"/>
  <c r="C6349" i="6"/>
  <c r="C6277" i="6"/>
  <c r="C6229" i="6"/>
  <c r="C6205" i="6"/>
  <c r="C6133" i="6"/>
  <c r="C6085" i="6"/>
  <c r="C6253" i="6"/>
  <c r="C6301" i="6"/>
  <c r="C6157" i="6"/>
  <c r="C6037" i="6"/>
  <c r="C6181" i="6"/>
  <c r="C6109" i="6"/>
  <c r="C6061" i="6"/>
  <c r="C5989" i="6"/>
  <c r="C6013" i="6"/>
  <c r="C5941" i="6"/>
  <c r="C5845" i="6"/>
  <c r="C5797" i="6"/>
  <c r="C5701" i="6"/>
  <c r="C5629" i="6"/>
  <c r="C5437" i="6"/>
  <c r="C5389" i="6"/>
  <c r="C5965" i="6"/>
  <c r="C5917" i="6"/>
  <c r="C5773" i="6"/>
  <c r="C5677" i="6"/>
  <c r="C5653" i="6"/>
  <c r="C5605" i="6"/>
  <c r="C5557" i="6"/>
  <c r="C5509" i="6"/>
  <c r="C5461" i="6"/>
  <c r="C5341" i="6"/>
  <c r="C5293" i="6"/>
  <c r="C5893" i="6"/>
  <c r="C5821" i="6"/>
  <c r="C5749" i="6"/>
  <c r="C5413" i="6"/>
  <c r="C5869" i="6"/>
  <c r="C5725" i="6"/>
  <c r="C5581" i="6"/>
  <c r="C5533" i="6"/>
  <c r="C5485" i="6"/>
  <c r="C5365" i="6"/>
  <c r="C5317" i="6"/>
  <c r="C5269" i="6"/>
  <c r="C5197" i="6"/>
  <c r="C5125" i="6"/>
  <c r="C5077" i="6"/>
  <c r="C4981" i="6"/>
  <c r="C4741" i="6"/>
  <c r="C4693" i="6"/>
  <c r="C4645" i="6"/>
  <c r="C4597" i="6"/>
  <c r="C4381" i="6"/>
  <c r="C4357" i="6"/>
  <c r="C4261" i="6"/>
  <c r="C5221" i="6"/>
  <c r="C5053" i="6"/>
  <c r="C4957" i="6"/>
  <c r="C4909" i="6"/>
  <c r="C4861" i="6"/>
  <c r="C4789" i="6"/>
  <c r="C4549" i="6"/>
  <c r="C4501" i="6"/>
  <c r="C4405" i="6"/>
  <c r="C4333" i="6"/>
  <c r="C4237" i="6"/>
  <c r="C4141" i="6"/>
  <c r="C5245" i="6"/>
  <c r="C5149" i="6"/>
  <c r="C5029" i="6"/>
  <c r="C4933" i="6"/>
  <c r="C4813" i="6"/>
  <c r="C4765" i="6"/>
  <c r="C4717" i="6"/>
  <c r="C4669" i="6"/>
  <c r="C4621" i="6"/>
  <c r="C4573" i="6"/>
  <c r="C4477" i="6"/>
  <c r="C4309" i="6"/>
  <c r="C4213" i="6"/>
  <c r="C4117" i="6"/>
  <c r="C4069" i="6"/>
  <c r="C3973" i="6"/>
  <c r="C3877" i="6"/>
  <c r="C5173" i="6"/>
  <c r="C5101" i="6"/>
  <c r="C5005" i="6"/>
  <c r="C4885" i="6"/>
  <c r="C4837" i="6"/>
  <c r="C4525" i="6"/>
  <c r="C4453" i="6"/>
  <c r="C4429" i="6"/>
  <c r="C4285" i="6"/>
  <c r="C4189" i="6"/>
  <c r="C4045" i="6"/>
  <c r="C3949" i="6"/>
  <c r="C3853" i="6"/>
  <c r="C4021" i="6"/>
  <c r="C3781" i="6"/>
  <c r="C3685" i="6"/>
  <c r="C3589" i="6"/>
  <c r="C3493" i="6"/>
  <c r="C3469" i="6"/>
  <c r="C3445" i="6"/>
  <c r="C3421" i="6"/>
  <c r="C3397" i="6"/>
  <c r="C3373" i="6"/>
  <c r="C3349" i="6"/>
  <c r="C3325" i="6"/>
  <c r="C3157" i="6"/>
  <c r="C3061" i="6"/>
  <c r="C2725" i="6"/>
  <c r="C2701" i="6"/>
  <c r="C2629" i="6"/>
  <c r="C2581" i="6"/>
  <c r="C3997" i="6"/>
  <c r="C3757" i="6"/>
  <c r="C3661" i="6"/>
  <c r="C3565" i="6"/>
  <c r="C3229" i="6"/>
  <c r="C3181" i="6"/>
  <c r="C3109" i="6"/>
  <c r="C3037" i="6"/>
  <c r="C2941" i="6"/>
  <c r="C2917" i="6"/>
  <c r="C2869" i="6"/>
  <c r="C2845" i="6"/>
  <c r="C2677" i="6"/>
  <c r="C2653" i="6"/>
  <c r="C3925" i="6"/>
  <c r="C3829" i="6"/>
  <c r="C3733" i="6"/>
  <c r="C3637" i="6"/>
  <c r="C3541" i="6"/>
  <c r="C3301" i="6"/>
  <c r="C3277" i="6"/>
  <c r="C3253" i="6"/>
  <c r="C3205" i="6"/>
  <c r="C3013" i="6"/>
  <c r="C2989" i="6"/>
  <c r="C4165" i="6"/>
  <c r="C4093" i="6"/>
  <c r="C3901" i="6"/>
  <c r="C3805" i="6"/>
  <c r="C3709" i="6"/>
  <c r="C3613" i="6"/>
  <c r="C3517" i="6"/>
  <c r="C3133" i="6"/>
  <c r="C2965" i="6"/>
  <c r="C2797" i="6"/>
  <c r="C2557" i="6"/>
  <c r="C2461" i="6"/>
  <c r="C2413" i="6"/>
  <c r="C2125" i="6"/>
  <c r="C2029" i="6"/>
  <c r="C1933" i="6"/>
  <c r="C1837" i="6"/>
  <c r="C1741" i="6"/>
  <c r="C1669" i="6"/>
  <c r="C1549" i="6"/>
  <c r="C2821" i="6"/>
  <c r="C2485" i="6"/>
  <c r="C2341" i="6"/>
  <c r="C2101" i="6"/>
  <c r="C2005" i="6"/>
  <c r="C1909" i="6"/>
  <c r="C1861" i="6"/>
  <c r="C1813" i="6"/>
  <c r="C1717" i="6"/>
  <c r="C1525" i="6"/>
  <c r="C1501" i="6"/>
  <c r="C1405" i="6"/>
  <c r="C2893" i="6"/>
  <c r="C2749" i="6"/>
  <c r="C2533" i="6"/>
  <c r="C2389" i="6"/>
  <c r="C2317" i="6"/>
  <c r="C2293" i="6"/>
  <c r="C2269" i="6"/>
  <c r="C2245" i="6"/>
  <c r="C2221" i="6"/>
  <c r="C2197" i="6"/>
  <c r="C2149" i="6"/>
  <c r="C2077" i="6"/>
  <c r="C1981" i="6"/>
  <c r="C1885" i="6"/>
  <c r="C1789" i="6"/>
  <c r="C1693" i="6"/>
  <c r="C1645" i="6"/>
  <c r="C1621" i="6"/>
  <c r="C1477" i="6"/>
  <c r="C1453" i="6"/>
  <c r="C1429" i="6"/>
  <c r="C3085" i="6"/>
  <c r="C2773" i="6"/>
  <c r="C2605" i="6"/>
  <c r="C2509" i="6"/>
  <c r="C2437" i="6"/>
  <c r="C2365" i="6"/>
  <c r="C2173" i="6"/>
  <c r="C2053" i="6"/>
  <c r="C1957" i="6"/>
  <c r="C1765" i="6"/>
  <c r="C1597" i="6"/>
  <c r="C1573" i="6"/>
  <c r="C1333" i="6"/>
  <c r="C1237" i="6"/>
  <c r="C1141" i="6"/>
  <c r="C1117" i="6"/>
  <c r="C1093" i="6"/>
  <c r="C973" i="6"/>
  <c r="C925" i="6"/>
  <c r="C805" i="6"/>
  <c r="C661" i="6"/>
  <c r="C469" i="6"/>
  <c r="C349" i="6"/>
  <c r="C301" i="6"/>
  <c r="C157" i="6"/>
  <c r="C133" i="6"/>
  <c r="C109" i="6"/>
  <c r="C277" i="6"/>
  <c r="C253" i="6"/>
  <c r="C229" i="6"/>
  <c r="C1285" i="6"/>
  <c r="C1213" i="6"/>
  <c r="C1069" i="6"/>
  <c r="C949" i="6"/>
  <c r="C877" i="6"/>
  <c r="C829" i="6"/>
  <c r="C781" i="6"/>
  <c r="C709" i="6"/>
  <c r="C637" i="6"/>
  <c r="C613" i="6"/>
  <c r="C517" i="6"/>
  <c r="C421" i="6"/>
  <c r="C325" i="6"/>
  <c r="C85" i="6"/>
  <c r="C1381" i="6"/>
  <c r="C1309" i="6"/>
  <c r="C1189" i="6"/>
  <c r="C901" i="6"/>
  <c r="C757" i="6"/>
  <c r="C589" i="6"/>
  <c r="C541" i="6"/>
  <c r="C493" i="6"/>
  <c r="C445" i="6"/>
  <c r="C397" i="6"/>
  <c r="C373" i="6"/>
  <c r="C205" i="6"/>
  <c r="C565" i="6"/>
  <c r="C181" i="6"/>
  <c r="C1357" i="6"/>
  <c r="C1261" i="6"/>
  <c r="C1165" i="6"/>
  <c r="C1045" i="6"/>
  <c r="C1021" i="6"/>
  <c r="C997" i="6"/>
  <c r="C853" i="6"/>
  <c r="C733" i="6"/>
  <c r="C685" i="6"/>
  <c r="G8387" i="6"/>
  <c r="G8315" i="6"/>
  <c r="G8267" i="6"/>
  <c r="G8171" i="6"/>
  <c r="G8075" i="6"/>
  <c r="G8339" i="6"/>
  <c r="G8195" i="6"/>
  <c r="G8099" i="6"/>
  <c r="G8003" i="6"/>
  <c r="G8411" i="6"/>
  <c r="G8291" i="6"/>
  <c r="G8243" i="6"/>
  <c r="G8147" i="6"/>
  <c r="G8051" i="6"/>
  <c r="G8363" i="6"/>
  <c r="G8219" i="6"/>
  <c r="G7907" i="6"/>
  <c r="G7859" i="6"/>
  <c r="G7811" i="6"/>
  <c r="G7787" i="6"/>
  <c r="G7763" i="6"/>
  <c r="G7475" i="6"/>
  <c r="G7979" i="6"/>
  <c r="G7955" i="6"/>
  <c r="G7715" i="6"/>
  <c r="G7667" i="6"/>
  <c r="G7643" i="6"/>
  <c r="G7547" i="6"/>
  <c r="G7523" i="6"/>
  <c r="G8123" i="6"/>
  <c r="G7739" i="6"/>
  <c r="G7691" i="6"/>
  <c r="G7595" i="6"/>
  <c r="G7403" i="6"/>
  <c r="G7835" i="6"/>
  <c r="G6899" i="6"/>
  <c r="G7883" i="6"/>
  <c r="G7499" i="6"/>
  <c r="G7427" i="6"/>
  <c r="G7355" i="6"/>
  <c r="G7307" i="6"/>
  <c r="G7259" i="6"/>
  <c r="G7211" i="6"/>
  <c r="G7163" i="6"/>
  <c r="G7115" i="6"/>
  <c r="G7067" i="6"/>
  <c r="G7019" i="6"/>
  <c r="G6971" i="6"/>
  <c r="G6875" i="6"/>
  <c r="G7379" i="6"/>
  <c r="G7331" i="6"/>
  <c r="G7283" i="6"/>
  <c r="G7235" i="6"/>
  <c r="G7187" i="6"/>
  <c r="G7139" i="6"/>
  <c r="G7091" i="6"/>
  <c r="G7043" i="6"/>
  <c r="G6995" i="6"/>
  <c r="G6923" i="6"/>
  <c r="G6827" i="6"/>
  <c r="G7451" i="6"/>
  <c r="G6803" i="6"/>
  <c r="G6707" i="6"/>
  <c r="G6611" i="6"/>
  <c r="G6443" i="6"/>
  <c r="G7931" i="6"/>
  <c r="G6779" i="6"/>
  <c r="G6683" i="6"/>
  <c r="G6587" i="6"/>
  <c r="G6563" i="6"/>
  <c r="G6515" i="6"/>
  <c r="G6491" i="6"/>
  <c r="G6467" i="6"/>
  <c r="G6419" i="6"/>
  <c r="G7619" i="6"/>
  <c r="G7571" i="6"/>
  <c r="G8027" i="6"/>
  <c r="G6851" i="6"/>
  <c r="G6731" i="6"/>
  <c r="G6635" i="6"/>
  <c r="G6539" i="6"/>
  <c r="G6947" i="6"/>
  <c r="G6755" i="6"/>
  <c r="G6395" i="6"/>
  <c r="G6659" i="6"/>
  <c r="G6371" i="6"/>
  <c r="G6347" i="6"/>
  <c r="G6059" i="6"/>
  <c r="G6299" i="6"/>
  <c r="G6275" i="6"/>
  <c r="G6251" i="6"/>
  <c r="G6227" i="6"/>
  <c r="G6203" i="6"/>
  <c r="G6155" i="6"/>
  <c r="G6323" i="6"/>
  <c r="G6179" i="6"/>
  <c r="G6107" i="6"/>
  <c r="G6083" i="6"/>
  <c r="G6011" i="6"/>
  <c r="G6131" i="6"/>
  <c r="G6035" i="6"/>
  <c r="G5843" i="6"/>
  <c r="G5771" i="6"/>
  <c r="G5675" i="6"/>
  <c r="G5627" i="6"/>
  <c r="G5435" i="6"/>
  <c r="G5387" i="6"/>
  <c r="G5987" i="6"/>
  <c r="G5915" i="6"/>
  <c r="G5747" i="6"/>
  <c r="G5603" i="6"/>
  <c r="G5555" i="6"/>
  <c r="G5507" i="6"/>
  <c r="G5459" i="6"/>
  <c r="G5339" i="6"/>
  <c r="G5291" i="6"/>
  <c r="G5963" i="6"/>
  <c r="G5939" i="6"/>
  <c r="G5891" i="6"/>
  <c r="G5819" i="6"/>
  <c r="G5723" i="6"/>
  <c r="G5411" i="6"/>
  <c r="G5867" i="6"/>
  <c r="G5795" i="6"/>
  <c r="G5699" i="6"/>
  <c r="G5651" i="6"/>
  <c r="G5579" i="6"/>
  <c r="G5531" i="6"/>
  <c r="G5483" i="6"/>
  <c r="G5363" i="6"/>
  <c r="G5315" i="6"/>
  <c r="G5267" i="6"/>
  <c r="G5147" i="6"/>
  <c r="G5027" i="6"/>
  <c r="G4931" i="6"/>
  <c r="G4907" i="6"/>
  <c r="G4859" i="6"/>
  <c r="G4763" i="6"/>
  <c r="G4715" i="6"/>
  <c r="G4667" i="6"/>
  <c r="G4619" i="6"/>
  <c r="G4571" i="6"/>
  <c r="G4283" i="6"/>
  <c r="G5243" i="6"/>
  <c r="G5171" i="6"/>
  <c r="G5123" i="6"/>
  <c r="G5099" i="6"/>
  <c r="G5003" i="6"/>
  <c r="G4523" i="6"/>
  <c r="G4451" i="6"/>
  <c r="G4427" i="6"/>
  <c r="G4355" i="6"/>
  <c r="G4259" i="6"/>
  <c r="G4163" i="6"/>
  <c r="G5195" i="6"/>
  <c r="G5075" i="6"/>
  <c r="G4979" i="6"/>
  <c r="G4883" i="6"/>
  <c r="G4835" i="6"/>
  <c r="G4787" i="6"/>
  <c r="G4739" i="6"/>
  <c r="G4691" i="6"/>
  <c r="G4643" i="6"/>
  <c r="G4595" i="6"/>
  <c r="G4379" i="6"/>
  <c r="G4331" i="6"/>
  <c r="G4235" i="6"/>
  <c r="G4139" i="6"/>
  <c r="G4091" i="6"/>
  <c r="G4019" i="6"/>
  <c r="G3923" i="6"/>
  <c r="G5219" i="6"/>
  <c r="G5051" i="6"/>
  <c r="G4955" i="6"/>
  <c r="G4811" i="6"/>
  <c r="G4547" i="6"/>
  <c r="G4499" i="6"/>
  <c r="G4475" i="6"/>
  <c r="G4403" i="6"/>
  <c r="G4307" i="6"/>
  <c r="G4211" i="6"/>
  <c r="G4115" i="6"/>
  <c r="G4067" i="6"/>
  <c r="G3995" i="6"/>
  <c r="G3899" i="6"/>
  <c r="G3971" i="6"/>
  <c r="G3827" i="6"/>
  <c r="G3731" i="6"/>
  <c r="G3635" i="6"/>
  <c r="G3539" i="6"/>
  <c r="G3443" i="6"/>
  <c r="G3131" i="6"/>
  <c r="G3083" i="6"/>
  <c r="G3011" i="6"/>
  <c r="G2771" i="6"/>
  <c r="G2651" i="6"/>
  <c r="G2579" i="6"/>
  <c r="G3947" i="6"/>
  <c r="G3803" i="6"/>
  <c r="G3707" i="6"/>
  <c r="G3611" i="6"/>
  <c r="G3515" i="6"/>
  <c r="G3227" i="6"/>
  <c r="G3203" i="6"/>
  <c r="G3155" i="6"/>
  <c r="G2891" i="6"/>
  <c r="G2867" i="6"/>
  <c r="G2843" i="6"/>
  <c r="G3875" i="6"/>
  <c r="G3779" i="6"/>
  <c r="G3683" i="6"/>
  <c r="G3587" i="6"/>
  <c r="G3491" i="6"/>
  <c r="G3467" i="6"/>
  <c r="G3179" i="6"/>
  <c r="G3107" i="6"/>
  <c r="G3059" i="6"/>
  <c r="G2987" i="6"/>
  <c r="G2963" i="6"/>
  <c r="G4187" i="6"/>
  <c r="G4043" i="6"/>
  <c r="G3851" i="6"/>
  <c r="G3755" i="6"/>
  <c r="G3659" i="6"/>
  <c r="G3563" i="6"/>
  <c r="G3419" i="6"/>
  <c r="G3395" i="6"/>
  <c r="G3371" i="6"/>
  <c r="G3347" i="6"/>
  <c r="G3323" i="6"/>
  <c r="G3299" i="6"/>
  <c r="G3275" i="6"/>
  <c r="G3035" i="6"/>
  <c r="G2795" i="6"/>
  <c r="G2699" i="6"/>
  <c r="G2675" i="6"/>
  <c r="G2555" i="6"/>
  <c r="G2435" i="6"/>
  <c r="G2363" i="6"/>
  <c r="G2315" i="6"/>
  <c r="G2291" i="6"/>
  <c r="G2267" i="6"/>
  <c r="G2243" i="6"/>
  <c r="G2219" i="6"/>
  <c r="G2195" i="6"/>
  <c r="G2147" i="6"/>
  <c r="G2075" i="6"/>
  <c r="G1979" i="6"/>
  <c r="G1883" i="6"/>
  <c r="G1763" i="6"/>
  <c r="G1667" i="6"/>
  <c r="G1595" i="6"/>
  <c r="G1427" i="6"/>
  <c r="G2819" i="6"/>
  <c r="G2747" i="6"/>
  <c r="G2723" i="6"/>
  <c r="G2627" i="6"/>
  <c r="G2459" i="6"/>
  <c r="G2411" i="6"/>
  <c r="G2051" i="6"/>
  <c r="G1955" i="6"/>
  <c r="G1835" i="6"/>
  <c r="G1739" i="6"/>
  <c r="G1547" i="6"/>
  <c r="G1523" i="6"/>
  <c r="G1451" i="6"/>
  <c r="G2939" i="6"/>
  <c r="G2531" i="6"/>
  <c r="G2483" i="6"/>
  <c r="G2171" i="6"/>
  <c r="G2123" i="6"/>
  <c r="G2027" i="6"/>
  <c r="G1931" i="6"/>
  <c r="G1811" i="6"/>
  <c r="G1715" i="6"/>
  <c r="G1571" i="6"/>
  <c r="G3251" i="6"/>
  <c r="G2915" i="6"/>
  <c r="G2603" i="6"/>
  <c r="G2507" i="6"/>
  <c r="G2387" i="6"/>
  <c r="G2339" i="6"/>
  <c r="G2099" i="6"/>
  <c r="G2003" i="6"/>
  <c r="G1907" i="6"/>
  <c r="G1859" i="6"/>
  <c r="G1787" i="6"/>
  <c r="G1691" i="6"/>
  <c r="G1643" i="6"/>
  <c r="G1619" i="6"/>
  <c r="G1499" i="6"/>
  <c r="G1475" i="6"/>
  <c r="G1403" i="6"/>
  <c r="G1379" i="6"/>
  <c r="G1331" i="6"/>
  <c r="G1259" i="6"/>
  <c r="G1163" i="6"/>
  <c r="G1067" i="6"/>
  <c r="G899" i="6"/>
  <c r="G851" i="6"/>
  <c r="G803" i="6"/>
  <c r="G515" i="6"/>
  <c r="G491" i="6"/>
  <c r="G467" i="6"/>
  <c r="G275" i="6"/>
  <c r="G179" i="6"/>
  <c r="G299" i="6"/>
  <c r="G227" i="6"/>
  <c r="G155" i="6"/>
  <c r="G107" i="6"/>
  <c r="G83" i="6"/>
  <c r="G323" i="6"/>
  <c r="G1355" i="6"/>
  <c r="G1139" i="6"/>
  <c r="G1043" i="6"/>
  <c r="G1019" i="6"/>
  <c r="G995" i="6"/>
  <c r="G779" i="6"/>
  <c r="G731" i="6"/>
  <c r="G707" i="6"/>
  <c r="G683" i="6"/>
  <c r="G635" i="6"/>
  <c r="G611" i="6"/>
  <c r="G587" i="6"/>
  <c r="G539" i="6"/>
  <c r="G443" i="6"/>
  <c r="G131" i="6"/>
  <c r="G1307" i="6"/>
  <c r="G1283" i="6"/>
  <c r="G1235" i="6"/>
  <c r="G1211" i="6"/>
  <c r="G1115" i="6"/>
  <c r="G971" i="6"/>
  <c r="G923" i="6"/>
  <c r="G827" i="6"/>
  <c r="G755" i="6"/>
  <c r="G659" i="6"/>
  <c r="G563" i="6"/>
  <c r="G419" i="6"/>
  <c r="G251" i="6"/>
  <c r="G203" i="6"/>
  <c r="G1187" i="6"/>
  <c r="G1091" i="6"/>
  <c r="G947" i="6"/>
  <c r="G875" i="6"/>
  <c r="G395" i="6"/>
  <c r="G371" i="6"/>
  <c r="G347" i="6"/>
  <c r="E559" i="6" a="1"/>
  <c r="E559" i="6" s="1"/>
  <c r="F559" i="6" s="1"/>
  <c r="F846" i="6"/>
  <c r="F5838" i="6"/>
  <c r="F2454" i="6"/>
  <c r="F5934" i="6"/>
  <c r="F990" i="6"/>
  <c r="F2958" i="6"/>
  <c r="H589" i="6" a="1"/>
  <c r="H589" i="6" s="1"/>
  <c r="I589" i="6" s="1"/>
  <c r="J589" i="6" s="1"/>
  <c r="I1309" i="6"/>
  <c r="J1309" i="6" s="1"/>
  <c r="H613" i="6" a="1"/>
  <c r="H613" i="6" s="1"/>
  <c r="I613" i="6" s="1"/>
  <c r="J613" i="6" s="1"/>
  <c r="H1213" i="6" a="1"/>
  <c r="H1213" i="6" s="1"/>
  <c r="I1213" i="6" s="1"/>
  <c r="J1213" i="6" s="1"/>
  <c r="H661" i="6" a="1"/>
  <c r="H661" i="6" s="1"/>
  <c r="I661" i="6" s="1"/>
  <c r="J661" i="6" s="1"/>
  <c r="I1093" i="6"/>
  <c r="J1093" i="6" s="1"/>
  <c r="H301" i="6" a="1"/>
  <c r="H301" i="6" s="1"/>
  <c r="I301" i="6" s="1"/>
  <c r="J301" i="6" s="1"/>
  <c r="H565" i="6" a="1"/>
  <c r="H565" i="6" s="1"/>
  <c r="I565" i="6" s="1"/>
  <c r="J565" i="6" s="1"/>
  <c r="H997" i="6" a="1"/>
  <c r="H997" i="6" s="1"/>
  <c r="I997" i="6" s="1"/>
  <c r="J997" i="6" s="1"/>
  <c r="H1261" i="6" a="1"/>
  <c r="H1261" i="6" s="1"/>
  <c r="I1261" i="6" s="1"/>
  <c r="J1261" i="6" s="1"/>
  <c r="H1477" i="6" a="1"/>
  <c r="H1477" i="6" s="1"/>
  <c r="I1477" i="6" s="1"/>
  <c r="J1477" i="6" s="1"/>
  <c r="H2149" i="6" a="1"/>
  <c r="H2149" i="6" s="1"/>
  <c r="I2149" i="6" s="1"/>
  <c r="J2149" i="6" s="1"/>
  <c r="H2269" i="6" a="1"/>
  <c r="H2269" i="6" s="1"/>
  <c r="I2269" i="6" s="1"/>
  <c r="J2269" i="6" s="1"/>
  <c r="H2533" i="6" a="1"/>
  <c r="H2533" i="6" s="1"/>
  <c r="I2533" i="6" s="1"/>
  <c r="J2533" i="6" s="1"/>
  <c r="I1909" i="6"/>
  <c r="J1909" i="6" s="1"/>
  <c r="I2485" i="6"/>
  <c r="J2485" i="6" s="1"/>
  <c r="I1933" i="6"/>
  <c r="J1933" i="6" s="1"/>
  <c r="I2461" i="6"/>
  <c r="J2461" i="6" s="1"/>
  <c r="I1957" i="6"/>
  <c r="J1957" i="6" s="1"/>
  <c r="I2437" i="6"/>
  <c r="J2437" i="6" s="1"/>
  <c r="I2989" i="6"/>
  <c r="J2989" i="6" s="1"/>
  <c r="H2869" i="6" a="1"/>
  <c r="H2869" i="6" s="1"/>
  <c r="I2869" i="6" s="1"/>
  <c r="J2869" i="6" s="1"/>
  <c r="I3661" i="6"/>
  <c r="J3661" i="6" s="1"/>
  <c r="H2581" i="6" a="1"/>
  <c r="H2581" i="6" s="1"/>
  <c r="I2581" i="6" s="1"/>
  <c r="J2581" i="6" s="1"/>
  <c r="I3061" i="6"/>
  <c r="J3061" i="6" s="1"/>
  <c r="I3373" i="6"/>
  <c r="J3373" i="6" s="1"/>
  <c r="I3469" i="6"/>
  <c r="J3469" i="6" s="1"/>
  <c r="I3781" i="6"/>
  <c r="J3781" i="6" s="1"/>
  <c r="I2893" i="6"/>
  <c r="J2893" i="6" s="1"/>
  <c r="I3853" i="6"/>
  <c r="J3853" i="6" s="1"/>
  <c r="H4069" i="6" a="1"/>
  <c r="H4069" i="6" s="1"/>
  <c r="I4069" i="6" s="1"/>
  <c r="J4069" i="6" s="1"/>
  <c r="H4477" i="6" a="1"/>
  <c r="H4477" i="6" s="1"/>
  <c r="I4477" i="6" s="1"/>
  <c r="J4477" i="6" s="1"/>
  <c r="H4717" i="6" a="1"/>
  <c r="H4717" i="6" s="1"/>
  <c r="I4717" i="6" s="1"/>
  <c r="J4717" i="6" s="1"/>
  <c r="I5029" i="6"/>
  <c r="J5029" i="6" s="1"/>
  <c r="I3997" i="6"/>
  <c r="J3997" i="6" s="1"/>
  <c r="H4405" i="6" a="1"/>
  <c r="H4405" i="6" s="1"/>
  <c r="I4405" i="6" s="1"/>
  <c r="J4405" i="6" s="1"/>
  <c r="H5221" i="6" a="1"/>
  <c r="H5221" i="6" s="1"/>
  <c r="I5221" i="6" s="1"/>
  <c r="J5221" i="6" s="1"/>
  <c r="H4357" i="6" a="1"/>
  <c r="H4357" i="6" s="1"/>
  <c r="I4357" i="6" s="1"/>
  <c r="J4357" i="6" s="1"/>
  <c r="H4693" i="6" a="1"/>
  <c r="H4693" i="6" s="1"/>
  <c r="I4693" i="6" s="1"/>
  <c r="J4693" i="6" s="1"/>
  <c r="H5125" i="6" a="1"/>
  <c r="H5125" i="6" s="1"/>
  <c r="I5125" i="6" s="1"/>
  <c r="J5125" i="6" s="1"/>
  <c r="H4453" i="6" a="1"/>
  <c r="H4453" i="6" s="1"/>
  <c r="I4453" i="6" s="1"/>
  <c r="J4453" i="6" s="1"/>
  <c r="I5005" i="6"/>
  <c r="J5005" i="6" s="1"/>
  <c r="H5749" i="6" a="1"/>
  <c r="H5749" i="6" s="1"/>
  <c r="I5749" i="6" s="1"/>
  <c r="J5749" i="6" s="1"/>
  <c r="H5605" i="6" a="1"/>
  <c r="H5605" i="6" s="1"/>
  <c r="I5605" i="6" s="1"/>
  <c r="J5605" i="6" s="1"/>
  <c r="H5917" i="6" a="1"/>
  <c r="H5917" i="6" s="1"/>
  <c r="I5917" i="6" s="1"/>
  <c r="J5917" i="6" s="1"/>
  <c r="H5629" i="6" a="1"/>
  <c r="H5629" i="6" s="1"/>
  <c r="I5629" i="6" s="1"/>
  <c r="J5629" i="6" s="1"/>
  <c r="H5725" i="6" a="1"/>
  <c r="H5725" i="6" s="1"/>
  <c r="I5725" i="6" s="1"/>
  <c r="J5725" i="6" s="1"/>
  <c r="H6349" i="6" a="1"/>
  <c r="H6349" i="6" s="1"/>
  <c r="I6349" i="6" s="1"/>
  <c r="J6349" i="6" s="1"/>
  <c r="H6397" i="6" a="1"/>
  <c r="H6397" i="6" s="1"/>
  <c r="I6397" i="6" s="1"/>
  <c r="J6397" i="6" s="1"/>
  <c r="H6589" i="6" a="1"/>
  <c r="H6589" i="6" s="1"/>
  <c r="I6589" i="6" s="1"/>
  <c r="J6589" i="6" s="1"/>
  <c r="H6637" i="6" a="1"/>
  <c r="H6637" i="6" s="1"/>
  <c r="I6637" i="6" s="1"/>
  <c r="J6637" i="6" s="1"/>
  <c r="H6493" i="6" a="1"/>
  <c r="H6493" i="6" s="1"/>
  <c r="I6493" i="6" s="1"/>
  <c r="J6493" i="6" s="1"/>
  <c r="H6757" i="6" a="1"/>
  <c r="H6757" i="6" s="1"/>
  <c r="I6757" i="6" s="1"/>
  <c r="J6757" i="6" s="1"/>
  <c r="H6925" i="6" a="1"/>
  <c r="H6925" i="6" s="1"/>
  <c r="I6925" i="6" s="1"/>
  <c r="J6925" i="6" s="1"/>
  <c r="I7525" i="6"/>
  <c r="J7525" i="6" s="1"/>
  <c r="H7789" i="6" a="1"/>
  <c r="H7789" i="6" s="1"/>
  <c r="I7789" i="6" s="1"/>
  <c r="J7789" i="6" s="1"/>
  <c r="H7885" i="6" a="1"/>
  <c r="H7885" i="6" s="1"/>
  <c r="I7885" i="6" s="1"/>
  <c r="J7885" i="6" s="1"/>
  <c r="H7597" i="6" a="1"/>
  <c r="H7597" i="6" s="1"/>
  <c r="I7597" i="6" s="1"/>
  <c r="J7597" i="6" s="1"/>
  <c r="E77" i="6" a="1"/>
  <c r="E77" i="6" s="1"/>
  <c r="F78" i="6" s="1"/>
  <c r="F5910" i="6"/>
  <c r="I228" i="6"/>
  <c r="J228" i="6" s="1"/>
  <c r="F342" i="6"/>
  <c r="F7014" i="6"/>
  <c r="F7926" i="6"/>
  <c r="H491" i="6" a="1"/>
  <c r="H491" i="6" s="1"/>
  <c r="H1331" i="6" a="1"/>
  <c r="H1331" i="6" s="1"/>
  <c r="I1331" i="6" s="1"/>
  <c r="J1331" i="6" s="1"/>
  <c r="H611" i="6" a="1"/>
  <c r="H611" i="6" s="1"/>
  <c r="H851" i="6" a="1"/>
  <c r="H851" i="6" s="1"/>
  <c r="I851" i="6" s="1"/>
  <c r="J851" i="6" s="1"/>
  <c r="H83" i="6" a="1"/>
  <c r="H83" i="6" s="1"/>
  <c r="H707" i="6" a="1"/>
  <c r="H707" i="6" s="1"/>
  <c r="I707" i="6" s="1"/>
  <c r="J707" i="6" s="1"/>
  <c r="H1307" i="6" a="1"/>
  <c r="H1307" i="6" s="1"/>
  <c r="I1307" i="6" s="1"/>
  <c r="J1307" i="6" s="1"/>
  <c r="H2051" i="6" a="1"/>
  <c r="H2051" i="6" s="1"/>
  <c r="I2051" i="6" s="1"/>
  <c r="J2051" i="6" s="1"/>
  <c r="H2267" i="6" a="1"/>
  <c r="H2267" i="6" s="1"/>
  <c r="H2411" i="6" a="1"/>
  <c r="H2411" i="6" s="1"/>
  <c r="I2411" i="6" s="1"/>
  <c r="J2411" i="6" s="1"/>
  <c r="H2771" i="6" a="1"/>
  <c r="H2771" i="6" s="1"/>
  <c r="H1979" i="6" a="1"/>
  <c r="H1979" i="6" s="1"/>
  <c r="I1979" i="6" s="1"/>
  <c r="J1979" i="6" s="1"/>
  <c r="H2435" i="6" a="1"/>
  <c r="H2435" i="6" s="1"/>
  <c r="I2435" i="6" s="1"/>
  <c r="J2435" i="6" s="1"/>
  <c r="H1859" i="6" a="1"/>
  <c r="H1859" i="6" s="1"/>
  <c r="I1859" i="6" s="1"/>
  <c r="J1859" i="6" s="1"/>
  <c r="H2171" i="6" a="1"/>
  <c r="H2171" i="6" s="1"/>
  <c r="H1595" i="6" a="1"/>
  <c r="H1595" i="6" s="1"/>
  <c r="H2027" i="6" a="1"/>
  <c r="H2027" i="6" s="1"/>
  <c r="I2027" i="6" s="1"/>
  <c r="J2027" i="6" s="1"/>
  <c r="H2819" i="6" a="1"/>
  <c r="H2819" i="6" s="1"/>
  <c r="H3611" i="6" a="1"/>
  <c r="H3611" i="6" s="1"/>
  <c r="I3611" i="6" s="1"/>
  <c r="J3611" i="6" s="1"/>
  <c r="H2843" i="6" a="1"/>
  <c r="H2843" i="6" s="1"/>
  <c r="H3275" i="6" a="1"/>
  <c r="H3275" i="6" s="1"/>
  <c r="H3827" i="6" a="1"/>
  <c r="H3827" i="6" s="1"/>
  <c r="I3827" i="6" s="1"/>
  <c r="J3827" i="6" s="1"/>
  <c r="H2747" i="6" a="1"/>
  <c r="H2747" i="6" s="1"/>
  <c r="H3059" i="6" a="1"/>
  <c r="H3059" i="6" s="1"/>
  <c r="I3059" i="6" s="1"/>
  <c r="J3059" i="6" s="1"/>
  <c r="H3467" i="6" a="1"/>
  <c r="H3467" i="6" s="1"/>
  <c r="I3467" i="6" s="1"/>
  <c r="J3467" i="6" s="1"/>
  <c r="H3995" i="6" a="1"/>
  <c r="H3995" i="6" s="1"/>
  <c r="I3995" i="6" s="1"/>
  <c r="J3995" i="6" s="1"/>
  <c r="H2723" i="6" a="1"/>
  <c r="H2723" i="6" s="1"/>
  <c r="H3443" i="6" a="1"/>
  <c r="H3443" i="6" s="1"/>
  <c r="I3443" i="6" s="1"/>
  <c r="J3443" i="6" s="1"/>
  <c r="H3779" i="6" a="1"/>
  <c r="H3779" i="6" s="1"/>
  <c r="I3779" i="6" s="1"/>
  <c r="J3779" i="6" s="1"/>
  <c r="H4043" i="6" a="1"/>
  <c r="H4043" i="6" s="1"/>
  <c r="I4043" i="6" s="1"/>
  <c r="J4043" i="6" s="1"/>
  <c r="H4619" i="6" a="1"/>
  <c r="H4619" i="6" s="1"/>
  <c r="H4811" i="6" a="1"/>
  <c r="H4811" i="6" s="1"/>
  <c r="H3875" i="6" a="1"/>
  <c r="H3875" i="6" s="1"/>
  <c r="I3875" i="6" s="1"/>
  <c r="J3875" i="6" s="1"/>
  <c r="H4307" i="6" a="1"/>
  <c r="H4307" i="6" s="1"/>
  <c r="I4307" i="6" s="1"/>
  <c r="J4307" i="6" s="1"/>
  <c r="H4547" i="6" a="1"/>
  <c r="H4547" i="6" s="1"/>
  <c r="H4931" i="6" a="1"/>
  <c r="H4931" i="6" s="1"/>
  <c r="I4931" i="6" s="1"/>
  <c r="J4931" i="6" s="1"/>
  <c r="H4139" i="6" a="1"/>
  <c r="H4139" i="6" s="1"/>
  <c r="I4139" i="6" s="1"/>
  <c r="J4139" i="6" s="1"/>
  <c r="H4643" i="6" a="1"/>
  <c r="H4643" i="6" s="1"/>
  <c r="H5051" i="6" a="1"/>
  <c r="H5051" i="6" s="1"/>
  <c r="I5051" i="6" s="1"/>
  <c r="J5051" i="6" s="1"/>
  <c r="H4355" i="6" a="1"/>
  <c r="H4355" i="6" s="1"/>
  <c r="I4355" i="6" s="1"/>
  <c r="J4355" i="6" s="1"/>
  <c r="H4523" i="6" a="1"/>
  <c r="H4523" i="6" s="1"/>
  <c r="H5075" i="6" a="1"/>
  <c r="H5075" i="6" s="1"/>
  <c r="I5075" i="6" s="1"/>
  <c r="J5075" i="6" s="1"/>
  <c r="H5867" i="6" a="1"/>
  <c r="H5867" i="6" s="1"/>
  <c r="H6203" i="6" a="1"/>
  <c r="H6203" i="6" s="1"/>
  <c r="H6299" i="6" a="1"/>
  <c r="H6299" i="6" s="1"/>
  <c r="H6515" i="6" a="1"/>
  <c r="H6515" i="6" s="1"/>
  <c r="H8291" i="6" a="1"/>
  <c r="H8291" i="6" s="1"/>
  <c r="E392" i="6" a="1"/>
  <c r="E392" i="6" s="1"/>
  <c r="F392" i="6" s="1"/>
  <c r="E992" i="6" a="1"/>
  <c r="E992" i="6" s="1"/>
  <c r="F992" i="6" s="1"/>
  <c r="E1136" i="6" a="1"/>
  <c r="E1136" i="6" s="1"/>
  <c r="F1136" i="6" s="1"/>
  <c r="E3920" i="6" a="1"/>
  <c r="E3920" i="6" s="1"/>
  <c r="F3920" i="6" s="1"/>
  <c r="E4208" i="6" a="1"/>
  <c r="E4208" i="6" s="1"/>
  <c r="F4208" i="6" s="1"/>
  <c r="E4664" i="6" a="1"/>
  <c r="E4664" i="6" s="1"/>
  <c r="F4664" i="6" s="1"/>
  <c r="E5000" i="6" a="1"/>
  <c r="E5000" i="6" s="1"/>
  <c r="F5000" i="6" s="1"/>
  <c r="E5744" i="6" a="1"/>
  <c r="E5744" i="6" s="1"/>
  <c r="F5744" i="6" s="1"/>
  <c r="E6008" i="6" a="1"/>
  <c r="E6008" i="6" s="1"/>
  <c r="F6008" i="6" s="1"/>
  <c r="E6152" i="6" a="1"/>
  <c r="E6152" i="6" s="1"/>
  <c r="F6152" i="6" s="1"/>
  <c r="E6944" i="6" a="1"/>
  <c r="E6944" i="6" s="1"/>
  <c r="E8000" i="6" a="1"/>
  <c r="E8000" i="6" s="1"/>
  <c r="F8000" i="6" s="1"/>
  <c r="G8413" i="6"/>
  <c r="G8293" i="6"/>
  <c r="G8221" i="6"/>
  <c r="G8125" i="6"/>
  <c r="G8029" i="6"/>
  <c r="G8389" i="6"/>
  <c r="G8365" i="6"/>
  <c r="G8269" i="6"/>
  <c r="G8245" i="6"/>
  <c r="G8149" i="6"/>
  <c r="G8053" i="6"/>
  <c r="G8341" i="6"/>
  <c r="G8197" i="6"/>
  <c r="G8101" i="6"/>
  <c r="G8005" i="6"/>
  <c r="G8077" i="6"/>
  <c r="G7693" i="6"/>
  <c r="G7621" i="6"/>
  <c r="G8173" i="6"/>
  <c r="G7909" i="6"/>
  <c r="G7861" i="6"/>
  <c r="G7813" i="6"/>
  <c r="G7789" i="6"/>
  <c r="G7765" i="6"/>
  <c r="G7597" i="6"/>
  <c r="G7549" i="6"/>
  <c r="G7525" i="6"/>
  <c r="G7501" i="6"/>
  <c r="G7453" i="6"/>
  <c r="G7981" i="6"/>
  <c r="G7933" i="6"/>
  <c r="G7837" i="6"/>
  <c r="G7741" i="6"/>
  <c r="G7645" i="6"/>
  <c r="G7477" i="6"/>
  <c r="G7429" i="6"/>
  <c r="G8317" i="6"/>
  <c r="G7573" i="6"/>
  <c r="G7357" i="6"/>
  <c r="G7309" i="6"/>
  <c r="G7261" i="6"/>
  <c r="G7213" i="6"/>
  <c r="G7165" i="6"/>
  <c r="G7117" i="6"/>
  <c r="G7069" i="6"/>
  <c r="G7021" i="6"/>
  <c r="G6973" i="6"/>
  <c r="G6901" i="6"/>
  <c r="G7957" i="6"/>
  <c r="G7405" i="6"/>
  <c r="G6877" i="6"/>
  <c r="G7885" i="6"/>
  <c r="G7717" i="6"/>
  <c r="G6925" i="6"/>
  <c r="G6829" i="6"/>
  <c r="G7285" i="6"/>
  <c r="G7093" i="6"/>
  <c r="G6949" i="6"/>
  <c r="G6709" i="6"/>
  <c r="G6613" i="6"/>
  <c r="G6541" i="6"/>
  <c r="G6421" i="6"/>
  <c r="G7669" i="6"/>
  <c r="G7237" i="6"/>
  <c r="G7045" i="6"/>
  <c r="G6853" i="6"/>
  <c r="G6781" i="6"/>
  <c r="G6685" i="6"/>
  <c r="G6589" i="6"/>
  <c r="G6565" i="6"/>
  <c r="G6517" i="6"/>
  <c r="G7381" i="6"/>
  <c r="G7333" i="6"/>
  <c r="G7141" i="6"/>
  <c r="G6733" i="6"/>
  <c r="G6637" i="6"/>
  <c r="G6445" i="6"/>
  <c r="G7189" i="6"/>
  <c r="G6493" i="6"/>
  <c r="G6997" i="6"/>
  <c r="G6805" i="6"/>
  <c r="G6757" i="6"/>
  <c r="G6397" i="6"/>
  <c r="G6349" i="6"/>
  <c r="G6661" i="6"/>
  <c r="G6469" i="6"/>
  <c r="G6253" i="6"/>
  <c r="G6109" i="6"/>
  <c r="G6301" i="6"/>
  <c r="G6157" i="6"/>
  <c r="G6037" i="6"/>
  <c r="G6325" i="6"/>
  <c r="G6277" i="6"/>
  <c r="G6229" i="6"/>
  <c r="G6205" i="6"/>
  <c r="G6181" i="6"/>
  <c r="G6133" i="6"/>
  <c r="G6061" i="6"/>
  <c r="G6373" i="6"/>
  <c r="G6085" i="6"/>
  <c r="G5989" i="6"/>
  <c r="G5965" i="6"/>
  <c r="G5893" i="6"/>
  <c r="G5773" i="6"/>
  <c r="G5677" i="6"/>
  <c r="G5653" i="6"/>
  <c r="G5605" i="6"/>
  <c r="G5557" i="6"/>
  <c r="G5509" i="6"/>
  <c r="G5461" i="6"/>
  <c r="G5341" i="6"/>
  <c r="G5293" i="6"/>
  <c r="G5869" i="6"/>
  <c r="G5821" i="6"/>
  <c r="G5749" i="6"/>
  <c r="G5413" i="6"/>
  <c r="G5845" i="6"/>
  <c r="G5725" i="6"/>
  <c r="G5629" i="6"/>
  <c r="G5581" i="6"/>
  <c r="G5533" i="6"/>
  <c r="G5485" i="6"/>
  <c r="G5365" i="6"/>
  <c r="G5317" i="6"/>
  <c r="G6013" i="6"/>
  <c r="G5941" i="6"/>
  <c r="G5917" i="6"/>
  <c r="G5797" i="6"/>
  <c r="G5701" i="6"/>
  <c r="G5437" i="6"/>
  <c r="G5389" i="6"/>
  <c r="G5221" i="6"/>
  <c r="G5101" i="6"/>
  <c r="G5005" i="6"/>
  <c r="G4741" i="6"/>
  <c r="G4693" i="6"/>
  <c r="G4645" i="6"/>
  <c r="G4597" i="6"/>
  <c r="G4405" i="6"/>
  <c r="G4357" i="6"/>
  <c r="G4261" i="6"/>
  <c r="G5245" i="6"/>
  <c r="G5149" i="6"/>
  <c r="G5077" i="6"/>
  <c r="G4981" i="6"/>
  <c r="G4885" i="6"/>
  <c r="G4837" i="6"/>
  <c r="G4549" i="6"/>
  <c r="G4501" i="6"/>
  <c r="G4333" i="6"/>
  <c r="G4237" i="6"/>
  <c r="G4141" i="6"/>
  <c r="G5173" i="6"/>
  <c r="G5053" i="6"/>
  <c r="G4957" i="6"/>
  <c r="G4765" i="6"/>
  <c r="G4717" i="6"/>
  <c r="G4669" i="6"/>
  <c r="G4621" i="6"/>
  <c r="G4573" i="6"/>
  <c r="G4477" i="6"/>
  <c r="G4429" i="6"/>
  <c r="G4309" i="6"/>
  <c r="G4213" i="6"/>
  <c r="G4117" i="6"/>
  <c r="G4069" i="6"/>
  <c r="G3997" i="6"/>
  <c r="G3901" i="6"/>
  <c r="G5269" i="6"/>
  <c r="G5197" i="6"/>
  <c r="G5125" i="6"/>
  <c r="G5029" i="6"/>
  <c r="G4933" i="6"/>
  <c r="G4909" i="6"/>
  <c r="G4861" i="6"/>
  <c r="G4813" i="6"/>
  <c r="G4789" i="6"/>
  <c r="G4525" i="6"/>
  <c r="G4453" i="6"/>
  <c r="G4381" i="6"/>
  <c r="G4285" i="6"/>
  <c r="G4189" i="6"/>
  <c r="G3973" i="6"/>
  <c r="G3877" i="6"/>
  <c r="G3949" i="6"/>
  <c r="G3805" i="6"/>
  <c r="G3709" i="6"/>
  <c r="G3613" i="6"/>
  <c r="G3517" i="6"/>
  <c r="G3205" i="6"/>
  <c r="G3181" i="6"/>
  <c r="G3133" i="6"/>
  <c r="G3085" i="6"/>
  <c r="G2941" i="6"/>
  <c r="G2821" i="6"/>
  <c r="G2797" i="6"/>
  <c r="G2773" i="6"/>
  <c r="G2653" i="6"/>
  <c r="G2605" i="6"/>
  <c r="G3925" i="6"/>
  <c r="G3781" i="6"/>
  <c r="G3685" i="6"/>
  <c r="G3589" i="6"/>
  <c r="G3493" i="6"/>
  <c r="G3469" i="6"/>
  <c r="G3445" i="6"/>
  <c r="G3277" i="6"/>
  <c r="G3061" i="6"/>
  <c r="G2749" i="6"/>
  <c r="G4165" i="6"/>
  <c r="G4093" i="6"/>
  <c r="G4045" i="6"/>
  <c r="G3853" i="6"/>
  <c r="G3757" i="6"/>
  <c r="G3661" i="6"/>
  <c r="G3565" i="6"/>
  <c r="G3109" i="6"/>
  <c r="G3037" i="6"/>
  <c r="G2965" i="6"/>
  <c r="G2893" i="6"/>
  <c r="G4021" i="6"/>
  <c r="G3829" i="6"/>
  <c r="G3733" i="6"/>
  <c r="G3637" i="6"/>
  <c r="G3541" i="6"/>
  <c r="G3421" i="6"/>
  <c r="G3397" i="6"/>
  <c r="G3373" i="6"/>
  <c r="G3349" i="6"/>
  <c r="G3325" i="6"/>
  <c r="G3253" i="6"/>
  <c r="G3013" i="6"/>
  <c r="G2869" i="6"/>
  <c r="G2677" i="6"/>
  <c r="G2533" i="6"/>
  <c r="G2437" i="6"/>
  <c r="G2389" i="6"/>
  <c r="G2341" i="6"/>
  <c r="G2317" i="6"/>
  <c r="G2293" i="6"/>
  <c r="G2269" i="6"/>
  <c r="G2245" i="6"/>
  <c r="G2221" i="6"/>
  <c r="G2197" i="6"/>
  <c r="G2173" i="6"/>
  <c r="G2053" i="6"/>
  <c r="G1957" i="6"/>
  <c r="G1789" i="6"/>
  <c r="G1693" i="6"/>
  <c r="G1621" i="6"/>
  <c r="G1525" i="6"/>
  <c r="G1501" i="6"/>
  <c r="G3301" i="6"/>
  <c r="G2917" i="6"/>
  <c r="G2845" i="6"/>
  <c r="G2725" i="6"/>
  <c r="G2581" i="6"/>
  <c r="G2509" i="6"/>
  <c r="G2413" i="6"/>
  <c r="G2149" i="6"/>
  <c r="G2029" i="6"/>
  <c r="G1933" i="6"/>
  <c r="G1837" i="6"/>
  <c r="G1765" i="6"/>
  <c r="G1477" i="6"/>
  <c r="G1453" i="6"/>
  <c r="G1429" i="6"/>
  <c r="G3229" i="6"/>
  <c r="G3157" i="6"/>
  <c r="G2629" i="6"/>
  <c r="G2557" i="6"/>
  <c r="G2485" i="6"/>
  <c r="G2461" i="6"/>
  <c r="G2365" i="6"/>
  <c r="G2101" i="6"/>
  <c r="G2005" i="6"/>
  <c r="G1909" i="6"/>
  <c r="G1861" i="6"/>
  <c r="G1741" i="6"/>
  <c r="G1597" i="6"/>
  <c r="G1573" i="6"/>
  <c r="G1549" i="6"/>
  <c r="G2989" i="6"/>
  <c r="G2701" i="6"/>
  <c r="G2125" i="6"/>
  <c r="G2077" i="6"/>
  <c r="G1981" i="6"/>
  <c r="G1885" i="6"/>
  <c r="G1813" i="6"/>
  <c r="G1717" i="6"/>
  <c r="G1669" i="6"/>
  <c r="G1645" i="6"/>
  <c r="G1405" i="6"/>
  <c r="G1357" i="6"/>
  <c r="G1285" i="6"/>
  <c r="G1213" i="6"/>
  <c r="G1069" i="6"/>
  <c r="G877" i="6"/>
  <c r="G853" i="6"/>
  <c r="G829" i="6"/>
  <c r="G757" i="6"/>
  <c r="G661" i="6"/>
  <c r="G493" i="6"/>
  <c r="G397" i="6"/>
  <c r="G277" i="6"/>
  <c r="G253" i="6"/>
  <c r="G229" i="6"/>
  <c r="G181" i="6"/>
  <c r="G157" i="6"/>
  <c r="G85" i="6"/>
  <c r="G1333" i="6"/>
  <c r="G1189" i="6"/>
  <c r="G925" i="6"/>
  <c r="G901" i="6"/>
  <c r="G733" i="6"/>
  <c r="G541" i="6"/>
  <c r="G445" i="6"/>
  <c r="G301" i="6"/>
  <c r="G133" i="6"/>
  <c r="G109" i="6"/>
  <c r="G1261" i="6"/>
  <c r="G1237" i="6"/>
  <c r="G1165" i="6"/>
  <c r="G1045" i="6"/>
  <c r="G1021" i="6"/>
  <c r="G997" i="6"/>
  <c r="G805" i="6"/>
  <c r="G709" i="6"/>
  <c r="G589" i="6"/>
  <c r="G565" i="6"/>
  <c r="G469" i="6"/>
  <c r="G421" i="6"/>
  <c r="G373" i="6"/>
  <c r="G325" i="6"/>
  <c r="G613" i="6"/>
  <c r="G205" i="6"/>
  <c r="G1381" i="6"/>
  <c r="G1309" i="6"/>
  <c r="G1141" i="6"/>
  <c r="G1117" i="6"/>
  <c r="G1093" i="6"/>
  <c r="G973" i="6"/>
  <c r="G949" i="6"/>
  <c r="G781" i="6"/>
  <c r="G685" i="6"/>
  <c r="G637" i="6"/>
  <c r="G517" i="6"/>
  <c r="G349" i="6"/>
  <c r="C12" i="6"/>
  <c r="C8412" i="6"/>
  <c r="C8292" i="6"/>
  <c r="C8244" i="6"/>
  <c r="C8148" i="6"/>
  <c r="C8052" i="6"/>
  <c r="C8388" i="6"/>
  <c r="C8316" i="6"/>
  <c r="C8268" i="6"/>
  <c r="C8172" i="6"/>
  <c r="C8076" i="6"/>
  <c r="C8364" i="6"/>
  <c r="C8220" i="6"/>
  <c r="C8124" i="6"/>
  <c r="C8028" i="6"/>
  <c r="C8100" i="6"/>
  <c r="C7980" i="6"/>
  <c r="C7740" i="6"/>
  <c r="C7692" i="6"/>
  <c r="C7596" i="6"/>
  <c r="C7572" i="6"/>
  <c r="C8196" i="6"/>
  <c r="C7908" i="6"/>
  <c r="C7860" i="6"/>
  <c r="C7812" i="6"/>
  <c r="C7788" i="6"/>
  <c r="C7764" i="6"/>
  <c r="C7476" i="6"/>
  <c r="C8004" i="6"/>
  <c r="C7932" i="6"/>
  <c r="C7884" i="6"/>
  <c r="C7836" i="6"/>
  <c r="C7620" i="6"/>
  <c r="C7548" i="6"/>
  <c r="C7524" i="6"/>
  <c r="C7500" i="6"/>
  <c r="C7452" i="6"/>
  <c r="C7716" i="6"/>
  <c r="C7644" i="6"/>
  <c r="C7380" i="6"/>
  <c r="C7332" i="6"/>
  <c r="C7284" i="6"/>
  <c r="C7236" i="6"/>
  <c r="C7188" i="6"/>
  <c r="C7140" i="6"/>
  <c r="C7092" i="6"/>
  <c r="C7044" i="6"/>
  <c r="C6996" i="6"/>
  <c r="C6924" i="6"/>
  <c r="C7404" i="6"/>
  <c r="C6900" i="6"/>
  <c r="C8340" i="6"/>
  <c r="C7668" i="6"/>
  <c r="C7428" i="6"/>
  <c r="C6948" i="6"/>
  <c r="C6852" i="6"/>
  <c r="C7356" i="6"/>
  <c r="C7164" i="6"/>
  <c r="C6972" i="6"/>
  <c r="C6876" i="6"/>
  <c r="C6732" i="6"/>
  <c r="C6636" i="6"/>
  <c r="C6540" i="6"/>
  <c r="C7308" i="6"/>
  <c r="C7116" i="6"/>
  <c r="C6708" i="6"/>
  <c r="C6612" i="6"/>
  <c r="C7260" i="6"/>
  <c r="C7956" i="6"/>
  <c r="C7212" i="6"/>
  <c r="C7020" i="6"/>
  <c r="C6828" i="6"/>
  <c r="C6756" i="6"/>
  <c r="C6660" i="6"/>
  <c r="C6420" i="6"/>
  <c r="C6468" i="6"/>
  <c r="C6780" i="6"/>
  <c r="C6492" i="6"/>
  <c r="C6444" i="6"/>
  <c r="C7068" i="6"/>
  <c r="C6804" i="6"/>
  <c r="C6684" i="6"/>
  <c r="C6564" i="6"/>
  <c r="C6396" i="6"/>
  <c r="C6588" i="6"/>
  <c r="C6516" i="6"/>
  <c r="C6324" i="6"/>
  <c r="C6180" i="6"/>
  <c r="C6108" i="6"/>
  <c r="C6084" i="6"/>
  <c r="C6036" i="6"/>
  <c r="C6372" i="6"/>
  <c r="C6132" i="6"/>
  <c r="C6060" i="6"/>
  <c r="C6348" i="6"/>
  <c r="C6252" i="6"/>
  <c r="C6228" i="6"/>
  <c r="C6204" i="6"/>
  <c r="C6300" i="6"/>
  <c r="C6276" i="6"/>
  <c r="C6156" i="6"/>
  <c r="C6012" i="6"/>
  <c r="C5988" i="6"/>
  <c r="C5940" i="6"/>
  <c r="C5868" i="6"/>
  <c r="C5796" i="6"/>
  <c r="C5700" i="6"/>
  <c r="C5652" i="6"/>
  <c r="C5580" i="6"/>
  <c r="C5532" i="6"/>
  <c r="C5484" i="6"/>
  <c r="C5364" i="6"/>
  <c r="C5316" i="6"/>
  <c r="C5268" i="6"/>
  <c r="C5844" i="6"/>
  <c r="C5772" i="6"/>
  <c r="C5676" i="6"/>
  <c r="C5628" i="6"/>
  <c r="C5436" i="6"/>
  <c r="C5388" i="6"/>
  <c r="C5916" i="6"/>
  <c r="C5748" i="6"/>
  <c r="C5604" i="6"/>
  <c r="C5556" i="6"/>
  <c r="C5508" i="6"/>
  <c r="C5460" i="6"/>
  <c r="C5340" i="6"/>
  <c r="C5292" i="6"/>
  <c r="C5964" i="6"/>
  <c r="C5892" i="6"/>
  <c r="C5820" i="6"/>
  <c r="C5724" i="6"/>
  <c r="C5412" i="6"/>
  <c r="C5220" i="6"/>
  <c r="C5076" i="6"/>
  <c r="C4980" i="6"/>
  <c r="C4812" i="6"/>
  <c r="C4548" i="6"/>
  <c r="C4500" i="6"/>
  <c r="C4404" i="6"/>
  <c r="C4380" i="6"/>
  <c r="C4332" i="6"/>
  <c r="C4236" i="6"/>
  <c r="C5148" i="6"/>
  <c r="C5052" i="6"/>
  <c r="C4956" i="6"/>
  <c r="C4908" i="6"/>
  <c r="C4860" i="6"/>
  <c r="C4764" i="6"/>
  <c r="C4716" i="6"/>
  <c r="C4668" i="6"/>
  <c r="C4620" i="6"/>
  <c r="C4572" i="6"/>
  <c r="C4476" i="6"/>
  <c r="C4308" i="6"/>
  <c r="C4212" i="6"/>
  <c r="C4116" i="6"/>
  <c r="C5244" i="6"/>
  <c r="C5172" i="6"/>
  <c r="C5028" i="6"/>
  <c r="C4932" i="6"/>
  <c r="C4524" i="6"/>
  <c r="C4428" i="6"/>
  <c r="C4284" i="6"/>
  <c r="C4188" i="6"/>
  <c r="C3972" i="6"/>
  <c r="C3876" i="6"/>
  <c r="C5196" i="6"/>
  <c r="C5124" i="6"/>
  <c r="C5100" i="6"/>
  <c r="C5004" i="6"/>
  <c r="C4884" i="6"/>
  <c r="C4836" i="6"/>
  <c r="C4788" i="6"/>
  <c r="C4740" i="6"/>
  <c r="C4692" i="6"/>
  <c r="C4644" i="6"/>
  <c r="C4596" i="6"/>
  <c r="C4452" i="6"/>
  <c r="C4356" i="6"/>
  <c r="C4260" i="6"/>
  <c r="C4164" i="6"/>
  <c r="C4044" i="6"/>
  <c r="C3948" i="6"/>
  <c r="C3852" i="6"/>
  <c r="C4092" i="6"/>
  <c r="C3924" i="6"/>
  <c r="C3780" i="6"/>
  <c r="C3684" i="6"/>
  <c r="C3588" i="6"/>
  <c r="C3492" i="6"/>
  <c r="C3468" i="6"/>
  <c r="C3276" i="6"/>
  <c r="C3252" i="6"/>
  <c r="C3060" i="6"/>
  <c r="C2988" i="6"/>
  <c r="C2964" i="6"/>
  <c r="C2700" i="6"/>
  <c r="C2676" i="6"/>
  <c r="C4140" i="6"/>
  <c r="C3900" i="6"/>
  <c r="C3756" i="6"/>
  <c r="C3660" i="6"/>
  <c r="C3564" i="6"/>
  <c r="C3420" i="6"/>
  <c r="C3396" i="6"/>
  <c r="C3372" i="6"/>
  <c r="C3348" i="6"/>
  <c r="C3324" i="6"/>
  <c r="C3300" i="6"/>
  <c r="C3132" i="6"/>
  <c r="C3084" i="6"/>
  <c r="C3036" i="6"/>
  <c r="C2940" i="6"/>
  <c r="C2916" i="6"/>
  <c r="C2796" i="6"/>
  <c r="C2772" i="6"/>
  <c r="C2652" i="6"/>
  <c r="C2580" i="6"/>
  <c r="C4020" i="6"/>
  <c r="C3828" i="6"/>
  <c r="C3732" i="6"/>
  <c r="C3636" i="6"/>
  <c r="C3540" i="6"/>
  <c r="C3444" i="6"/>
  <c r="C3228" i="6"/>
  <c r="C3204" i="6"/>
  <c r="C3156" i="6"/>
  <c r="C3012" i="6"/>
  <c r="C2868" i="6"/>
  <c r="C2844" i="6"/>
  <c r="C4068" i="6"/>
  <c r="C3996" i="6"/>
  <c r="C3804" i="6"/>
  <c r="C3708" i="6"/>
  <c r="C3612" i="6"/>
  <c r="C3516" i="6"/>
  <c r="C2820" i="6"/>
  <c r="C2748" i="6"/>
  <c r="C2724" i="6"/>
  <c r="C2628" i="6"/>
  <c r="C2508" i="6"/>
  <c r="C2484" i="6"/>
  <c r="C2124" i="6"/>
  <c r="C2028" i="6"/>
  <c r="C1932" i="6"/>
  <c r="C1788" i="6"/>
  <c r="C1692" i="6"/>
  <c r="C1572" i="6"/>
  <c r="C1404" i="6"/>
  <c r="C3108" i="6"/>
  <c r="C2556" i="6"/>
  <c r="C2388" i="6"/>
  <c r="C2364" i="6"/>
  <c r="C2340" i="6"/>
  <c r="C2316" i="6"/>
  <c r="C2292" i="6"/>
  <c r="C2268" i="6"/>
  <c r="C2244" i="6"/>
  <c r="C2220" i="6"/>
  <c r="C2196" i="6"/>
  <c r="C2148" i="6"/>
  <c r="C2100" i="6"/>
  <c r="C2004" i="6"/>
  <c r="C1908" i="6"/>
  <c r="C1860" i="6"/>
  <c r="C1764" i="6"/>
  <c r="C1668" i="6"/>
  <c r="C1644" i="6"/>
  <c r="C1620" i="6"/>
  <c r="C1596" i="6"/>
  <c r="C1500" i="6"/>
  <c r="C1476" i="6"/>
  <c r="C1428" i="6"/>
  <c r="C3180" i="6"/>
  <c r="C2604" i="6"/>
  <c r="C2436" i="6"/>
  <c r="C2076" i="6"/>
  <c r="C1980" i="6"/>
  <c r="C1884" i="6"/>
  <c r="C1836" i="6"/>
  <c r="C1740" i="6"/>
  <c r="C1548" i="6"/>
  <c r="C1524" i="6"/>
  <c r="C1452" i="6"/>
  <c r="C2892" i="6"/>
  <c r="C2532" i="6"/>
  <c r="C2460" i="6"/>
  <c r="C2412" i="6"/>
  <c r="C2172" i="6"/>
  <c r="C2052" i="6"/>
  <c r="C1956" i="6"/>
  <c r="C1812" i="6"/>
  <c r="C1716" i="6"/>
  <c r="C1308" i="6"/>
  <c r="C1236" i="6"/>
  <c r="C1212" i="6"/>
  <c r="C1116" i="6"/>
  <c r="C972" i="6"/>
  <c r="C924" i="6"/>
  <c r="C660" i="6"/>
  <c r="C420" i="6"/>
  <c r="C396" i="6"/>
  <c r="C252" i="6"/>
  <c r="C324" i="6"/>
  <c r="C204" i="6"/>
  <c r="C132" i="6"/>
  <c r="C1188" i="6"/>
  <c r="C1092" i="6"/>
  <c r="C948" i="6"/>
  <c r="C876" i="6"/>
  <c r="C804" i="6"/>
  <c r="C516" i="6"/>
  <c r="C492" i="6"/>
  <c r="C468" i="6"/>
  <c r="C372" i="6"/>
  <c r="C348" i="6"/>
  <c r="C300" i="6"/>
  <c r="C108" i="6"/>
  <c r="C1380" i="6"/>
  <c r="C1332" i="6"/>
  <c r="C1260" i="6"/>
  <c r="C1164" i="6"/>
  <c r="C1068" i="6"/>
  <c r="C900" i="6"/>
  <c r="C852" i="6"/>
  <c r="C780" i="6"/>
  <c r="C636" i="6"/>
  <c r="C612" i="6"/>
  <c r="C588" i="6"/>
  <c r="C540" i="6"/>
  <c r="C276" i="6"/>
  <c r="C228" i="6"/>
  <c r="C180" i="6"/>
  <c r="C156" i="6"/>
  <c r="C84" i="6"/>
  <c r="C1356" i="6"/>
  <c r="C1284" i="6"/>
  <c r="C1140" i="6"/>
  <c r="C1044" i="6"/>
  <c r="C1020" i="6"/>
  <c r="C996" i="6"/>
  <c r="C828" i="6"/>
  <c r="C756" i="6"/>
  <c r="C732" i="6"/>
  <c r="C708" i="6"/>
  <c r="C684" i="6"/>
  <c r="C564" i="6"/>
  <c r="C444" i="6"/>
  <c r="B8415" i="6"/>
  <c r="B8367" i="6"/>
  <c r="H8367" i="6" s="1" a="1"/>
  <c r="H8367" i="6" s="1"/>
  <c r="B8295" i="6"/>
  <c r="B8247" i="6"/>
  <c r="H8247" i="6" s="1" a="1"/>
  <c r="H8247" i="6" s="1"/>
  <c r="B8151" i="6"/>
  <c r="H8151" i="6" s="1" a="1"/>
  <c r="H8151" i="6" s="1"/>
  <c r="B8055" i="6"/>
  <c r="H8055" i="6" s="1" a="1"/>
  <c r="H8055" i="6" s="1"/>
  <c r="B7983" i="6"/>
  <c r="H7983" i="6" s="1" a="1"/>
  <c r="H7983" i="6" s="1"/>
  <c r="B8391" i="6"/>
  <c r="B8319" i="6"/>
  <c r="H8319" i="6" s="1" a="1"/>
  <c r="H8319" i="6" s="1"/>
  <c r="B8271" i="6"/>
  <c r="B8175" i="6"/>
  <c r="H8175" i="6" s="1" a="1"/>
  <c r="H8175" i="6" s="1"/>
  <c r="B8079" i="6"/>
  <c r="H8079" i="6" s="1" a="1"/>
  <c r="H8079" i="6" s="1"/>
  <c r="B8223" i="6"/>
  <c r="H8223" i="6" s="1" a="1"/>
  <c r="H8223" i="6" s="1"/>
  <c r="B8127" i="6"/>
  <c r="H8127" i="6" s="1" a="1"/>
  <c r="H8127" i="6" s="1"/>
  <c r="B8031" i="6"/>
  <c r="H8031" i="6" s="1" a="1"/>
  <c r="H8031" i="6" s="1"/>
  <c r="B8007" i="6"/>
  <c r="H8007" i="6" s="1" a="1"/>
  <c r="H8007" i="6" s="1"/>
  <c r="B7959" i="6"/>
  <c r="H7959" i="6" s="1" a="1"/>
  <c r="H7959" i="6" s="1"/>
  <c r="B7887" i="6"/>
  <c r="H7887" i="6" s="1" a="1"/>
  <c r="H7887" i="6" s="1"/>
  <c r="B7719" i="6"/>
  <c r="H7719" i="6" s="1" a="1"/>
  <c r="H7719" i="6" s="1"/>
  <c r="B7671" i="6"/>
  <c r="H7671" i="6" s="1" a="1"/>
  <c r="H7671" i="6" s="1"/>
  <c r="B7623" i="6"/>
  <c r="B7575" i="6"/>
  <c r="H7575" i="6" s="1" a="1"/>
  <c r="H7575" i="6" s="1"/>
  <c r="B7551" i="6"/>
  <c r="H7551" i="6" s="1" a="1"/>
  <c r="H7551" i="6" s="1"/>
  <c r="B7503" i="6"/>
  <c r="H7503" i="6" s="1" a="1"/>
  <c r="H7503" i="6" s="1"/>
  <c r="B7455" i="6"/>
  <c r="H7455" i="6" s="1" a="1"/>
  <c r="H7455" i="6" s="1"/>
  <c r="B8103" i="6"/>
  <c r="H8103" i="6" s="1" a="1"/>
  <c r="H8103" i="6" s="1"/>
  <c r="B7935" i="6"/>
  <c r="H7935" i="6" s="1" a="1"/>
  <c r="H7935" i="6" s="1"/>
  <c r="B7839" i="6"/>
  <c r="H7839" i="6" s="1" a="1"/>
  <c r="H7839" i="6" s="1"/>
  <c r="B7743" i="6"/>
  <c r="H7743" i="6" s="1" a="1"/>
  <c r="H7743" i="6" s="1"/>
  <c r="B7599" i="6"/>
  <c r="B8343" i="6"/>
  <c r="H8343" i="6" s="1" a="1"/>
  <c r="H8343" i="6" s="1"/>
  <c r="B7911" i="6"/>
  <c r="H7911" i="6" s="1" a="1"/>
  <c r="H7911" i="6" s="1"/>
  <c r="B7863" i="6"/>
  <c r="H7863" i="6" s="1" a="1"/>
  <c r="H7863" i="6" s="1"/>
  <c r="B7815" i="6"/>
  <c r="H7815" i="6" s="1" a="1"/>
  <c r="H7815" i="6" s="1"/>
  <c r="B7791" i="6"/>
  <c r="H7791" i="6" s="1" a="1"/>
  <c r="H7791" i="6" s="1"/>
  <c r="B7767" i="6"/>
  <c r="H7767" i="6" s="1" a="1"/>
  <c r="H7767" i="6" s="1"/>
  <c r="B7647" i="6"/>
  <c r="B7527" i="6"/>
  <c r="H7527" i="6" s="1" a="1"/>
  <c r="H7527" i="6" s="1"/>
  <c r="B6879" i="6"/>
  <c r="H6879" i="6" s="1" a="1"/>
  <c r="H6879" i="6" s="1"/>
  <c r="B7695" i="6"/>
  <c r="H7695" i="6" s="1" a="1"/>
  <c r="H7695" i="6" s="1"/>
  <c r="B7407" i="6"/>
  <c r="H7407" i="6" s="1" a="1"/>
  <c r="H7407" i="6" s="1"/>
  <c r="B7383" i="6"/>
  <c r="H7383" i="6" s="1" a="1"/>
  <c r="H7383" i="6" s="1"/>
  <c r="B7335" i="6"/>
  <c r="H7335" i="6" s="1" a="1"/>
  <c r="H7335" i="6" s="1"/>
  <c r="B7287" i="6"/>
  <c r="H7287" i="6" s="1" a="1"/>
  <c r="H7287" i="6" s="1"/>
  <c r="B7239" i="6"/>
  <c r="H7239" i="6" s="1" a="1"/>
  <c r="H7239" i="6" s="1"/>
  <c r="B7191" i="6"/>
  <c r="H7191" i="6" s="1" a="1"/>
  <c r="H7191" i="6" s="1"/>
  <c r="B7143" i="6"/>
  <c r="H7143" i="6" s="1" a="1"/>
  <c r="H7143" i="6" s="1"/>
  <c r="B7095" i="6"/>
  <c r="H7095" i="6" s="1" a="1"/>
  <c r="H7095" i="6" s="1"/>
  <c r="B7047" i="6"/>
  <c r="H7047" i="6" s="1" a="1"/>
  <c r="H7047" i="6" s="1"/>
  <c r="B6999" i="6"/>
  <c r="H6999" i="6" s="1" a="1"/>
  <c r="H6999" i="6" s="1"/>
  <c r="B6951" i="6"/>
  <c r="H6951" i="6" s="1" a="1"/>
  <c r="H6951" i="6" s="1"/>
  <c r="B6855" i="6"/>
  <c r="H6855" i="6" s="1" a="1"/>
  <c r="H6855" i="6" s="1"/>
  <c r="B8199" i="6"/>
  <c r="H8199" i="6" s="1" a="1"/>
  <c r="H8199" i="6" s="1"/>
  <c r="B7431" i="6"/>
  <c r="H7431" i="6" s="1" a="1"/>
  <c r="H7431" i="6" s="1"/>
  <c r="B7359" i="6"/>
  <c r="H7359" i="6" s="1" a="1"/>
  <c r="H7359" i="6" s="1"/>
  <c r="B7311" i="6"/>
  <c r="H7311" i="6" s="1" a="1"/>
  <c r="H7311" i="6" s="1"/>
  <c r="B7263" i="6"/>
  <c r="H7263" i="6" s="1" a="1"/>
  <c r="H7263" i="6" s="1"/>
  <c r="B7215" i="6"/>
  <c r="H7215" i="6" s="1" a="1"/>
  <c r="H7215" i="6" s="1"/>
  <c r="B7167" i="6"/>
  <c r="H7167" i="6" s="1" a="1"/>
  <c r="H7167" i="6" s="1"/>
  <c r="B7119" i="6"/>
  <c r="H7119" i="6" s="1" a="1"/>
  <c r="H7119" i="6" s="1"/>
  <c r="B7071" i="6"/>
  <c r="H7071" i="6" s="1" a="1"/>
  <c r="H7071" i="6" s="1"/>
  <c r="B7023" i="6"/>
  <c r="H7023" i="6" s="1" a="1"/>
  <c r="H7023" i="6" s="1"/>
  <c r="B6975" i="6"/>
  <c r="H6975" i="6" s="1" a="1"/>
  <c r="H6975" i="6" s="1"/>
  <c r="B6903" i="6"/>
  <c r="H6903" i="6" s="1" a="1"/>
  <c r="H6903" i="6" s="1"/>
  <c r="B6807" i="6"/>
  <c r="H6807" i="6" s="1" a="1"/>
  <c r="H6807" i="6" s="1"/>
  <c r="B6831" i="6"/>
  <c r="H6831" i="6" s="1" a="1"/>
  <c r="H6831" i="6" s="1"/>
  <c r="B6783" i="6"/>
  <c r="H6783" i="6" s="1" a="1"/>
  <c r="H6783" i="6" s="1"/>
  <c r="B6687" i="6"/>
  <c r="H6687" i="6" s="1" a="1"/>
  <c r="H6687" i="6" s="1"/>
  <c r="B6591" i="6"/>
  <c r="H6591" i="6" s="1" a="1"/>
  <c r="H6591" i="6" s="1"/>
  <c r="B6567" i="6"/>
  <c r="B6519" i="6"/>
  <c r="B6495" i="6"/>
  <c r="H6495" i="6" s="1" a="1"/>
  <c r="H6495" i="6" s="1"/>
  <c r="B6471" i="6"/>
  <c r="H6471" i="6" s="1" a="1"/>
  <c r="H6471" i="6" s="1"/>
  <c r="B6447" i="6"/>
  <c r="B6927" i="6"/>
  <c r="H6927" i="6" s="1" a="1"/>
  <c r="H6927" i="6" s="1"/>
  <c r="B6759" i="6"/>
  <c r="H6759" i="6" s="1" a="1"/>
  <c r="H6759" i="6" s="1"/>
  <c r="B6663" i="6"/>
  <c r="H6663" i="6" s="1" a="1"/>
  <c r="H6663" i="6" s="1"/>
  <c r="B6423" i="6"/>
  <c r="B7479" i="6"/>
  <c r="H7479" i="6" s="1" a="1"/>
  <c r="H7479" i="6" s="1"/>
  <c r="B6711" i="6"/>
  <c r="H6711" i="6" s="1" a="1"/>
  <c r="H6711" i="6" s="1"/>
  <c r="B6615" i="6"/>
  <c r="H6615" i="6" s="1" a="1"/>
  <c r="H6615" i="6" s="1"/>
  <c r="B6543" i="6"/>
  <c r="B6399" i="6"/>
  <c r="H6399" i="6" s="1" a="1"/>
  <c r="H6399" i="6" s="1"/>
  <c r="B6639" i="6"/>
  <c r="H6639" i="6" s="1" a="1"/>
  <c r="H6639" i="6" s="1"/>
  <c r="B6735" i="6"/>
  <c r="H6735" i="6" s="1" a="1"/>
  <c r="H6735" i="6" s="1"/>
  <c r="B6351" i="6"/>
  <c r="H6351" i="6" s="1" a="1"/>
  <c r="H6351" i="6" s="1"/>
  <c r="B6135" i="6"/>
  <c r="H6135" i="6" s="1" a="1"/>
  <c r="H6135" i="6" s="1"/>
  <c r="B6039" i="6"/>
  <c r="H6039" i="6" s="1" a="1"/>
  <c r="H6039" i="6" s="1"/>
  <c r="B6375" i="6"/>
  <c r="H6375" i="6" s="1" a="1"/>
  <c r="H6375" i="6" s="1"/>
  <c r="B6303" i="6"/>
  <c r="B6279" i="6"/>
  <c r="B6231" i="6"/>
  <c r="B6183" i="6"/>
  <c r="H6183" i="6" s="1" a="1"/>
  <c r="H6183" i="6" s="1"/>
  <c r="B6063" i="6"/>
  <c r="H6063" i="6" s="1" a="1"/>
  <c r="H6063" i="6" s="1"/>
  <c r="B6207" i="6"/>
  <c r="B6111" i="6"/>
  <c r="H6111" i="6" s="1" a="1"/>
  <c r="H6111" i="6" s="1"/>
  <c r="B6327" i="6"/>
  <c r="B6255" i="6"/>
  <c r="H6255" i="6" s="1" a="1"/>
  <c r="H6255" i="6" s="1"/>
  <c r="B6159" i="6"/>
  <c r="H6159" i="6" s="1" a="1"/>
  <c r="H6159" i="6" s="1"/>
  <c r="B6087" i="6"/>
  <c r="B6015" i="6"/>
  <c r="H6015" i="6" s="1" a="1"/>
  <c r="H6015" i="6" s="1"/>
  <c r="B5895" i="6"/>
  <c r="B5751" i="6"/>
  <c r="H5751" i="6" s="1" a="1"/>
  <c r="H5751" i="6" s="1"/>
  <c r="B5439" i="6"/>
  <c r="H5439" i="6" s="1" a="1"/>
  <c r="H5439" i="6" s="1"/>
  <c r="B5415" i="6"/>
  <c r="H5415" i="6" s="1" a="1"/>
  <c r="H5415" i="6" s="1"/>
  <c r="B5991" i="6"/>
  <c r="B5871" i="6"/>
  <c r="B5823" i="6"/>
  <c r="B5727" i="6"/>
  <c r="H5727" i="6" s="1" a="1"/>
  <c r="H5727" i="6" s="1"/>
  <c r="B5655" i="6"/>
  <c r="B5583" i="6"/>
  <c r="H5583" i="6" s="1" a="1"/>
  <c r="H5583" i="6" s="1"/>
  <c r="B5535" i="6"/>
  <c r="H5535" i="6" s="1" a="1"/>
  <c r="H5535" i="6" s="1"/>
  <c r="B5487" i="6"/>
  <c r="H5487" i="6" s="1" a="1"/>
  <c r="H5487" i="6" s="1"/>
  <c r="B5367" i="6"/>
  <c r="H5367" i="6" s="1" a="1"/>
  <c r="H5367" i="6" s="1"/>
  <c r="B5319" i="6"/>
  <c r="H5319" i="6" s="1" a="1"/>
  <c r="H5319" i="6" s="1"/>
  <c r="B5271" i="6"/>
  <c r="H5271" i="6" s="1" a="1"/>
  <c r="H5271" i="6" s="1"/>
  <c r="B5847" i="6"/>
  <c r="B5703" i="6"/>
  <c r="H5703" i="6" s="1" a="1"/>
  <c r="H5703" i="6" s="1"/>
  <c r="B5631" i="6"/>
  <c r="B5391" i="6"/>
  <c r="H5391" i="6" s="1" a="1"/>
  <c r="H5391" i="6" s="1"/>
  <c r="B5967" i="6"/>
  <c r="B5943" i="6"/>
  <c r="B5919" i="6"/>
  <c r="B5799" i="6"/>
  <c r="B5775" i="6"/>
  <c r="H5775" i="6" s="1" a="1"/>
  <c r="H5775" i="6" s="1"/>
  <c r="B5679" i="6"/>
  <c r="H5679" i="6" s="1" a="1"/>
  <c r="H5679" i="6" s="1"/>
  <c r="B5607" i="6"/>
  <c r="H5607" i="6" s="1" a="1"/>
  <c r="H5607" i="6" s="1"/>
  <c r="B5559" i="6"/>
  <c r="H5559" i="6" s="1" a="1"/>
  <c r="H5559" i="6" s="1"/>
  <c r="B5511" i="6"/>
  <c r="H5511" i="6" s="1" a="1"/>
  <c r="H5511" i="6" s="1"/>
  <c r="B5463" i="6"/>
  <c r="H5463" i="6" s="1" a="1"/>
  <c r="H5463" i="6" s="1"/>
  <c r="B5343" i="6"/>
  <c r="H5343" i="6" s="1" a="1"/>
  <c r="H5343" i="6" s="1"/>
  <c r="B5295" i="6"/>
  <c r="H5295" i="6" s="1" a="1"/>
  <c r="H5295" i="6" s="1"/>
  <c r="B5247" i="6"/>
  <c r="H5247" i="6" s="1" a="1"/>
  <c r="H5247" i="6" s="1"/>
  <c r="B5175" i="6"/>
  <c r="H5175" i="6" s="1" a="1"/>
  <c r="H5175" i="6" s="1"/>
  <c r="B5055" i="6"/>
  <c r="B4959" i="6"/>
  <c r="B4887" i="6"/>
  <c r="B4839" i="6"/>
  <c r="B4551" i="6"/>
  <c r="B4503" i="6"/>
  <c r="B4455" i="6"/>
  <c r="B4431" i="6"/>
  <c r="H4431" i="6" s="1" a="1"/>
  <c r="H4431" i="6" s="1"/>
  <c r="B4287" i="6"/>
  <c r="B5199" i="6"/>
  <c r="H5199" i="6" s="1" a="1"/>
  <c r="H5199" i="6" s="1"/>
  <c r="B5031" i="6"/>
  <c r="B4935" i="6"/>
  <c r="B4767" i="6"/>
  <c r="B4719" i="6"/>
  <c r="B4671" i="6"/>
  <c r="B4623" i="6"/>
  <c r="B4575" i="6"/>
  <c r="B4359" i="6"/>
  <c r="B4263" i="6"/>
  <c r="B4167" i="6"/>
  <c r="B4095" i="6"/>
  <c r="B5223" i="6"/>
  <c r="H5223" i="6" s="1" a="1"/>
  <c r="H5223" i="6" s="1"/>
  <c r="B5103" i="6"/>
  <c r="B5007" i="6"/>
  <c r="B4911" i="6"/>
  <c r="B4863" i="6"/>
  <c r="B4815" i="6"/>
  <c r="B4791" i="6"/>
  <c r="B4527" i="6"/>
  <c r="B4407" i="6"/>
  <c r="H4407" i="6" s="1" a="1"/>
  <c r="H4407" i="6" s="1"/>
  <c r="B4335" i="6"/>
  <c r="B4239" i="6"/>
  <c r="B4143" i="6"/>
  <c r="B4047" i="6"/>
  <c r="B3951" i="6"/>
  <c r="B3855" i="6"/>
  <c r="B5151" i="6"/>
  <c r="H5151" i="6" s="1" a="1"/>
  <c r="H5151" i="6" s="1"/>
  <c r="B5127" i="6"/>
  <c r="H5127" i="6" s="1" a="1"/>
  <c r="H5127" i="6" s="1"/>
  <c r="B5079" i="6"/>
  <c r="B4983" i="6"/>
  <c r="B4743" i="6"/>
  <c r="B4695" i="6"/>
  <c r="B4647" i="6"/>
  <c r="B4599" i="6"/>
  <c r="B4479" i="6"/>
  <c r="B4383" i="6"/>
  <c r="H4383" i="6" s="1" a="1"/>
  <c r="H4383" i="6" s="1"/>
  <c r="B4311" i="6"/>
  <c r="B4215" i="6"/>
  <c r="B4119" i="6"/>
  <c r="B4071" i="6"/>
  <c r="B4023" i="6"/>
  <c r="B3927" i="6"/>
  <c r="B3999" i="6"/>
  <c r="B3759" i="6"/>
  <c r="B3663" i="6"/>
  <c r="B3567" i="6"/>
  <c r="B3447" i="6"/>
  <c r="B3135" i="6"/>
  <c r="B3087" i="6"/>
  <c r="B3039" i="6"/>
  <c r="B2943" i="6"/>
  <c r="H2943" i="6" s="1" a="1"/>
  <c r="H2943" i="6" s="1"/>
  <c r="B2823" i="6"/>
  <c r="B2703" i="6"/>
  <c r="B3975" i="6"/>
  <c r="B3831" i="6"/>
  <c r="B3735" i="6"/>
  <c r="B3639" i="6"/>
  <c r="B3543" i="6"/>
  <c r="B3423" i="6"/>
  <c r="H3423" i="6" s="1" a="1"/>
  <c r="H3423" i="6" s="1"/>
  <c r="B3399" i="6"/>
  <c r="H3399" i="6" s="1" a="1"/>
  <c r="H3399" i="6" s="1"/>
  <c r="B3375" i="6"/>
  <c r="H3375" i="6" s="1" a="1"/>
  <c r="H3375" i="6" s="1"/>
  <c r="B3351" i="6"/>
  <c r="H3351" i="6" s="1" a="1"/>
  <c r="H3351" i="6" s="1"/>
  <c r="B3327" i="6"/>
  <c r="H3327" i="6" s="1" a="1"/>
  <c r="H3327" i="6" s="1"/>
  <c r="B3279" i="6"/>
  <c r="B3015" i="6"/>
  <c r="B2727" i="6"/>
  <c r="B3903" i="6"/>
  <c r="B3807" i="6"/>
  <c r="B3711" i="6"/>
  <c r="B3615" i="6"/>
  <c r="B3519" i="6"/>
  <c r="B3303" i="6"/>
  <c r="B3231" i="6"/>
  <c r="H3231" i="6" s="1" a="1"/>
  <c r="H3231" i="6" s="1"/>
  <c r="B3159" i="6"/>
  <c r="H3159" i="6" s="1" a="1"/>
  <c r="H3159" i="6" s="1"/>
  <c r="B3111" i="6"/>
  <c r="B2991" i="6"/>
  <c r="B2967" i="6"/>
  <c r="H2967" i="6" s="1" a="1"/>
  <c r="H2967" i="6" s="1"/>
  <c r="B2895" i="6"/>
  <c r="H2895" i="6" s="1" a="1"/>
  <c r="H2895" i="6" s="1"/>
  <c r="B4191" i="6"/>
  <c r="B3879" i="6"/>
  <c r="B3783" i="6"/>
  <c r="B3687" i="6"/>
  <c r="B3591" i="6"/>
  <c r="B3495" i="6"/>
  <c r="B3471" i="6"/>
  <c r="B2847" i="6"/>
  <c r="B2775" i="6"/>
  <c r="B2607" i="6"/>
  <c r="B2535" i="6"/>
  <c r="B2511" i="6"/>
  <c r="B2463" i="6"/>
  <c r="H2463" i="6" s="1" a="1"/>
  <c r="H2463" i="6" s="1"/>
  <c r="B2415" i="6"/>
  <c r="B2151" i="6"/>
  <c r="B2127" i="6"/>
  <c r="H2127" i="6" s="1" a="1"/>
  <c r="H2127" i="6" s="1"/>
  <c r="B2103" i="6"/>
  <c r="B2007" i="6"/>
  <c r="B1911" i="6"/>
  <c r="B1791" i="6"/>
  <c r="B1695" i="6"/>
  <c r="B1623" i="6"/>
  <c r="H1623" i="6" s="1" a="1"/>
  <c r="H1623" i="6" s="1"/>
  <c r="B1431" i="6"/>
  <c r="H1431" i="6" s="1" a="1"/>
  <c r="H1431" i="6" s="1"/>
  <c r="B1407" i="6"/>
  <c r="H1407" i="6" s="1" a="1"/>
  <c r="H1407" i="6" s="1"/>
  <c r="B3063" i="6"/>
  <c r="B2679" i="6"/>
  <c r="B2559" i="6"/>
  <c r="B2487" i="6"/>
  <c r="B2079" i="6"/>
  <c r="B1983" i="6"/>
  <c r="B1887" i="6"/>
  <c r="B1767" i="6"/>
  <c r="B1647" i="6"/>
  <c r="H1647" i="6" s="1" a="1"/>
  <c r="H1647" i="6" s="1"/>
  <c r="B1575" i="6"/>
  <c r="H1575" i="6" s="1" a="1"/>
  <c r="H1575" i="6" s="1"/>
  <c r="B1551" i="6"/>
  <c r="B1503" i="6"/>
  <c r="H1503" i="6" s="1" a="1"/>
  <c r="H1503" i="6" s="1"/>
  <c r="B3207" i="6"/>
  <c r="B2751" i="6"/>
  <c r="B2367" i="6"/>
  <c r="B2175" i="6"/>
  <c r="B2055" i="6"/>
  <c r="B1959" i="6"/>
  <c r="B1839" i="6"/>
  <c r="B1743" i="6"/>
  <c r="B1671" i="6"/>
  <c r="H1671" i="6" s="1" a="1"/>
  <c r="H1671" i="6" s="1"/>
  <c r="B1599" i="6"/>
  <c r="B3255" i="6"/>
  <c r="B3183" i="6"/>
  <c r="H3183" i="6" s="1" a="1"/>
  <c r="H3183" i="6" s="1"/>
  <c r="B2919" i="6"/>
  <c r="H2919" i="6" s="1" a="1"/>
  <c r="H2919" i="6" s="1"/>
  <c r="B2871" i="6"/>
  <c r="B2799" i="6"/>
  <c r="B2655" i="6"/>
  <c r="H2655" i="6" s="1" a="1"/>
  <c r="H2655" i="6" s="1"/>
  <c r="B2631" i="6"/>
  <c r="B2583" i="6"/>
  <c r="B2439" i="6"/>
  <c r="B2391" i="6"/>
  <c r="B2343" i="6"/>
  <c r="H2343" i="6" s="1" a="1"/>
  <c r="H2343" i="6" s="1"/>
  <c r="B2319" i="6"/>
  <c r="B2295" i="6"/>
  <c r="B2271" i="6"/>
  <c r="B2247" i="6"/>
  <c r="B2223" i="6"/>
  <c r="B2199" i="6"/>
  <c r="B2031" i="6"/>
  <c r="B1935" i="6"/>
  <c r="B1863" i="6"/>
  <c r="B1815" i="6"/>
  <c r="B1719" i="6"/>
  <c r="B1527" i="6"/>
  <c r="B1479" i="6"/>
  <c r="H1479" i="6" s="1" a="1"/>
  <c r="H1479" i="6" s="1"/>
  <c r="B1455" i="6"/>
  <c r="H1455" i="6" s="1" a="1"/>
  <c r="H1455" i="6" s="1"/>
  <c r="B1335" i="6"/>
  <c r="B1215" i="6"/>
  <c r="H1215" i="6" s="1" a="1"/>
  <c r="H1215" i="6" s="1"/>
  <c r="B1071" i="6"/>
  <c r="H1071" i="6" s="1" a="1"/>
  <c r="H1071" i="6" s="1"/>
  <c r="B879" i="6"/>
  <c r="H879" i="6" s="1" a="1"/>
  <c r="H879" i="6" s="1"/>
  <c r="B831" i="6"/>
  <c r="B759" i="6"/>
  <c r="B687" i="6"/>
  <c r="B543" i="6"/>
  <c r="H543" i="6" s="1" a="1"/>
  <c r="H543" i="6" s="1"/>
  <c r="B399" i="6"/>
  <c r="B279" i="6"/>
  <c r="H279" i="6" s="1" a="1"/>
  <c r="H279" i="6" s="1"/>
  <c r="B255" i="6"/>
  <c r="H255" i="6" s="1" a="1"/>
  <c r="H255" i="6" s="1"/>
  <c r="B87" i="6"/>
  <c r="B303" i="6"/>
  <c r="H303" i="6" s="1" a="1"/>
  <c r="H303" i="6" s="1"/>
  <c r="B159" i="6"/>
  <c r="B135" i="6"/>
  <c r="H135" i="6" s="1" a="1"/>
  <c r="H135" i="6" s="1"/>
  <c r="B1383" i="6"/>
  <c r="B1191" i="6"/>
  <c r="H1191" i="6" s="1" a="1"/>
  <c r="H1191" i="6" s="1"/>
  <c r="B927" i="6"/>
  <c r="H927" i="6" s="1" a="1"/>
  <c r="H927" i="6" s="1"/>
  <c r="B735" i="6"/>
  <c r="H735" i="6" s="1" a="1"/>
  <c r="H735" i="6" s="1"/>
  <c r="B639" i="6"/>
  <c r="B567" i="6"/>
  <c r="H567" i="6" s="1" a="1"/>
  <c r="H567" i="6" s="1"/>
  <c r="B471" i="6"/>
  <c r="B423" i="6"/>
  <c r="B351" i="6"/>
  <c r="H351" i="6" s="1" a="1"/>
  <c r="H351" i="6" s="1"/>
  <c r="B327" i="6"/>
  <c r="H327" i="6" s="1" a="1"/>
  <c r="H327" i="6" s="1"/>
  <c r="B111" i="6"/>
  <c r="H111" i="6" s="1" a="1"/>
  <c r="H111" i="6" s="1"/>
  <c r="B1359" i="6"/>
  <c r="B1311" i="6"/>
  <c r="B1263" i="6"/>
  <c r="H1263" i="6" s="1" a="1"/>
  <c r="H1263" i="6" s="1"/>
  <c r="B1239" i="6"/>
  <c r="H1239" i="6" s="1" a="1"/>
  <c r="H1239" i="6" s="1"/>
  <c r="B1167" i="6"/>
  <c r="H1167" i="6" s="1" a="1"/>
  <c r="H1167" i="6" s="1"/>
  <c r="B1095" i="6"/>
  <c r="H1095" i="6" s="1" a="1"/>
  <c r="H1095" i="6" s="1"/>
  <c r="B1047" i="6"/>
  <c r="H1047" i="6" s="1" a="1"/>
  <c r="H1047" i="6" s="1"/>
  <c r="B1023" i="6"/>
  <c r="H1023" i="6" s="1" a="1"/>
  <c r="H1023" i="6" s="1"/>
  <c r="B999" i="6"/>
  <c r="H999" i="6" s="1" a="1"/>
  <c r="H999" i="6" s="1"/>
  <c r="B903" i="6"/>
  <c r="H903" i="6" s="1" a="1"/>
  <c r="H903" i="6" s="1"/>
  <c r="B807" i="6"/>
  <c r="B711" i="6"/>
  <c r="H711" i="6" s="1" a="1"/>
  <c r="H711" i="6" s="1"/>
  <c r="B663" i="6"/>
  <c r="B519" i="6"/>
  <c r="H519" i="6" s="1" a="1"/>
  <c r="H519" i="6" s="1"/>
  <c r="B231" i="6"/>
  <c r="H231" i="6" s="1" a="1"/>
  <c r="H231" i="6" s="1"/>
  <c r="B207" i="6"/>
  <c r="B183" i="6"/>
  <c r="B1287" i="6"/>
  <c r="B1143" i="6"/>
  <c r="H1143" i="6" s="1" a="1"/>
  <c r="H1143" i="6" s="1"/>
  <c r="B1119" i="6"/>
  <c r="H1119" i="6" s="1" a="1"/>
  <c r="H1119" i="6" s="1"/>
  <c r="B975" i="6"/>
  <c r="H975" i="6" s="1" a="1"/>
  <c r="H975" i="6" s="1"/>
  <c r="B951" i="6"/>
  <c r="H951" i="6" s="1" a="1"/>
  <c r="H951" i="6" s="1"/>
  <c r="B855" i="6"/>
  <c r="B783" i="6"/>
  <c r="B615" i="6"/>
  <c r="B591" i="6"/>
  <c r="H591" i="6" s="1" a="1"/>
  <c r="H591" i="6" s="1"/>
  <c r="B495" i="6"/>
  <c r="B447" i="6"/>
  <c r="H447" i="6" s="1" a="1"/>
  <c r="H447" i="6" s="1"/>
  <c r="B375" i="6"/>
  <c r="G37" i="5"/>
  <c r="H38" i="5" s="1"/>
  <c r="G8220" i="6"/>
  <c r="G8148" i="6"/>
  <c r="G8052" i="6"/>
  <c r="G7860" i="6"/>
  <c r="G7812" i="6"/>
  <c r="G7716" i="6"/>
  <c r="G7668" i="6"/>
  <c r="G8268" i="6"/>
  <c r="G7740" i="6"/>
  <c r="G7356" i="6"/>
  <c r="G7308" i="6"/>
  <c r="G6972" i="6"/>
  <c r="G6876" i="6"/>
  <c r="G6900" i="6"/>
  <c r="G6804" i="6"/>
  <c r="G7092" i="6"/>
  <c r="G6756" i="6"/>
  <c r="G7236" i="6"/>
  <c r="G7380" i="6"/>
  <c r="G6396" i="6"/>
  <c r="G6828" i="6"/>
  <c r="G6300" i="6"/>
  <c r="G6252" i="6"/>
  <c r="G5988" i="6"/>
  <c r="G6276" i="6"/>
  <c r="G5820" i="6"/>
  <c r="G5748" i="6"/>
  <c r="G5532" i="6"/>
  <c r="G5484" i="6"/>
  <c r="G5316" i="6"/>
  <c r="G5940" i="6"/>
  <c r="G5508" i="6"/>
  <c r="G5460" i="6"/>
  <c r="G4908" i="6"/>
  <c r="G4860" i="6"/>
  <c r="G4476" i="6"/>
  <c r="G4308" i="6"/>
  <c r="G4452" i="6"/>
  <c r="G4428" i="6"/>
  <c r="G4884" i="6"/>
  <c r="G4836" i="6"/>
  <c r="G4164" i="6"/>
  <c r="G4092" i="6"/>
  <c r="G4548" i="6"/>
  <c r="G4500" i="6"/>
  <c r="G3924" i="6"/>
  <c r="G3900" i="6"/>
  <c r="G3036" i="6"/>
  <c r="G2820" i="6"/>
  <c r="G3636" i="6"/>
  <c r="G3540" i="6"/>
  <c r="G2748" i="6"/>
  <c r="G4116" i="6"/>
  <c r="G3132" i="6"/>
  <c r="G3084" i="6"/>
  <c r="G3492" i="6"/>
  <c r="G3468" i="6"/>
  <c r="G3060" i="6"/>
  <c r="G2652" i="6"/>
  <c r="G2244" i="6"/>
  <c r="G2220" i="6"/>
  <c r="G1812" i="6"/>
  <c r="G1716" i="6"/>
  <c r="G2940" i="6"/>
  <c r="G2868" i="6"/>
  <c r="G1980" i="6"/>
  <c r="G1884" i="6"/>
  <c r="G2556" i="6"/>
  <c r="G2436" i="6"/>
  <c r="G3156" i="6"/>
  <c r="G2724" i="6"/>
  <c r="G1932" i="6"/>
  <c r="G1836" i="6"/>
  <c r="G876" i="6"/>
  <c r="G828" i="6"/>
  <c r="G372" i="6"/>
  <c r="G276" i="6"/>
  <c r="G1260" i="6"/>
  <c r="G1164" i="6"/>
  <c r="G564" i="6"/>
  <c r="G444" i="6"/>
  <c r="G924" i="6"/>
  <c r="G852" i="6"/>
  <c r="G636" i="6"/>
  <c r="G612" i="6"/>
  <c r="G1092" i="6"/>
  <c r="G948" i="6"/>
  <c r="E1640" i="6" a="1"/>
  <c r="E1640" i="6" s="1"/>
  <c r="F1640" i="6" s="1"/>
  <c r="E272" i="6" a="1"/>
  <c r="E272" i="6" s="1"/>
  <c r="F272" i="6" s="1"/>
  <c r="E4016" i="6" a="1"/>
  <c r="E4016" i="6" s="1"/>
  <c r="F4016" i="6" s="1"/>
  <c r="E2624" i="6" a="1"/>
  <c r="E2624" i="6" s="1"/>
  <c r="F2624" i="6" s="1"/>
  <c r="E1615" i="6" a="1"/>
  <c r="E1615" i="6" s="1"/>
  <c r="F1615" i="6" s="1"/>
  <c r="F485" i="6"/>
  <c r="F2934" i="6"/>
  <c r="F1086" i="6"/>
  <c r="F3246" i="6"/>
  <c r="F3341" i="6"/>
  <c r="E5792" i="6" a="1"/>
  <c r="E5792" i="6" s="1"/>
  <c r="E4232" i="6" a="1"/>
  <c r="E4232" i="6" s="1"/>
  <c r="F4232" i="6" s="1"/>
  <c r="I3612" i="6"/>
  <c r="J3612" i="6" s="1"/>
  <c r="F8166" i="6"/>
  <c r="I445" i="6"/>
  <c r="J445" i="6" s="1"/>
  <c r="H757" i="6" a="1"/>
  <c r="H757" i="6" s="1"/>
  <c r="I757" i="6" s="1"/>
  <c r="J757" i="6" s="1"/>
  <c r="I1381" i="6"/>
  <c r="J1381" i="6" s="1"/>
  <c r="I277" i="6"/>
  <c r="J277" i="6" s="1"/>
  <c r="H637" i="6" a="1"/>
  <c r="H637" i="6" s="1"/>
  <c r="I637" i="6" s="1"/>
  <c r="J637" i="6" s="1"/>
  <c r="H1285" i="6" a="1"/>
  <c r="H1285" i="6" s="1"/>
  <c r="I1285" i="6" s="1"/>
  <c r="J1285" i="6" s="1"/>
  <c r="H805" i="6" a="1"/>
  <c r="H805" i="6" s="1"/>
  <c r="I805" i="6" s="1"/>
  <c r="J805" i="6" s="1"/>
  <c r="H1117" i="6" a="1"/>
  <c r="H1117" i="6" s="1"/>
  <c r="I1117" i="6" s="1"/>
  <c r="J1117" i="6" s="1"/>
  <c r="H109" i="6" a="1"/>
  <c r="H109" i="6" s="1"/>
  <c r="I109" i="6" s="1"/>
  <c r="J109" i="6" s="1"/>
  <c r="H85" i="6" a="1"/>
  <c r="H85" i="6" s="1"/>
  <c r="I85" i="6" s="1"/>
  <c r="J85" i="6" s="1"/>
  <c r="H685" i="6" a="1"/>
  <c r="H685" i="6" s="1"/>
  <c r="I685" i="6" s="1"/>
  <c r="J685" i="6" s="1"/>
  <c r="H1021" i="6" a="1"/>
  <c r="H1021" i="6" s="1"/>
  <c r="I1021" i="6" s="1"/>
  <c r="J1021" i="6" s="1"/>
  <c r="I1357" i="6"/>
  <c r="J1357" i="6" s="1"/>
  <c r="H1621" i="6" a="1"/>
  <c r="H1621" i="6" s="1"/>
  <c r="I1621" i="6" s="1"/>
  <c r="J1621" i="6" s="1"/>
  <c r="I1885" i="6"/>
  <c r="J1885" i="6" s="1"/>
  <c r="H2197" i="6" a="1"/>
  <c r="H2197" i="6" s="1"/>
  <c r="I2197" i="6" s="1"/>
  <c r="J2197" i="6" s="1"/>
  <c r="H2293" i="6" a="1"/>
  <c r="H2293" i="6" s="1"/>
  <c r="I2293" i="6" s="1"/>
  <c r="J2293" i="6" s="1"/>
  <c r="H2653" i="6" a="1"/>
  <c r="H2653" i="6" s="1"/>
  <c r="I2653" i="6" s="1"/>
  <c r="J2653" i="6" s="1"/>
  <c r="I2005" i="6"/>
  <c r="J2005" i="6" s="1"/>
  <c r="H2821" i="6" a="1"/>
  <c r="H2821" i="6" s="1"/>
  <c r="I2821" i="6" s="1"/>
  <c r="J2821" i="6" s="1"/>
  <c r="I2029" i="6"/>
  <c r="J2029" i="6" s="1"/>
  <c r="H2557" i="6" a="1"/>
  <c r="H2557" i="6" s="1"/>
  <c r="I2557" i="6" s="1"/>
  <c r="J2557" i="6" s="1"/>
  <c r="I1573" i="6"/>
  <c r="J1573" i="6" s="1"/>
  <c r="I2053" i="6"/>
  <c r="J2053" i="6" s="1"/>
  <c r="H2509" i="6" a="1"/>
  <c r="H2509" i="6" s="1"/>
  <c r="I2509" i="6" s="1"/>
  <c r="J2509" i="6" s="1"/>
  <c r="I3829" i="6"/>
  <c r="J3829" i="6" s="1"/>
  <c r="H2917" i="6" a="1"/>
  <c r="H2917" i="6" s="1"/>
  <c r="I2917" i="6" s="1"/>
  <c r="J2917" i="6" s="1"/>
  <c r="H2629" i="6" a="1"/>
  <c r="H2629" i="6" s="1"/>
  <c r="I2629" i="6" s="1"/>
  <c r="J2629" i="6" s="1"/>
  <c r="I3493" i="6"/>
  <c r="J3493" i="6" s="1"/>
  <c r="I4021" i="6"/>
  <c r="J4021" i="6" s="1"/>
  <c r="I2965" i="6"/>
  <c r="J2965" i="6" s="1"/>
  <c r="I3613" i="6"/>
  <c r="J3613" i="6" s="1"/>
  <c r="I4045" i="6"/>
  <c r="J4045" i="6" s="1"/>
  <c r="H4117" i="6" a="1"/>
  <c r="H4117" i="6" s="1"/>
  <c r="I4117" i="6" s="1"/>
  <c r="J4117" i="6" s="1"/>
  <c r="H4573" i="6" a="1"/>
  <c r="H4573" i="6" s="1"/>
  <c r="I4573" i="6" s="1"/>
  <c r="J4573" i="6" s="1"/>
  <c r="H4765" i="6" a="1"/>
  <c r="H4765" i="6" s="1"/>
  <c r="I4765" i="6" s="1"/>
  <c r="J4765" i="6" s="1"/>
  <c r="H5149" i="6" a="1"/>
  <c r="H5149" i="6" s="1"/>
  <c r="I5149" i="6" s="1"/>
  <c r="J5149" i="6" s="1"/>
  <c r="H4141" i="6" a="1"/>
  <c r="H4141" i="6" s="1"/>
  <c r="I4141" i="6" s="1"/>
  <c r="J4141" i="6" s="1"/>
  <c r="H4501" i="6" a="1"/>
  <c r="H4501" i="6" s="1"/>
  <c r="I4501" i="6" s="1"/>
  <c r="J4501" i="6" s="1"/>
  <c r="H4093" i="6" a="1"/>
  <c r="H4093" i="6" s="1"/>
  <c r="I4093" i="6" s="1"/>
  <c r="J4093" i="6" s="1"/>
  <c r="I4381" i="6"/>
  <c r="J4381" i="6" s="1"/>
  <c r="H4741" i="6" a="1"/>
  <c r="H4741" i="6" s="1"/>
  <c r="I4741" i="6" s="1"/>
  <c r="J4741" i="6" s="1"/>
  <c r="H5197" i="6" a="1"/>
  <c r="H5197" i="6" s="1"/>
  <c r="I5197" i="6" s="1"/>
  <c r="J5197" i="6" s="1"/>
  <c r="H4525" i="6" a="1"/>
  <c r="H4525" i="6" s="1"/>
  <c r="I4525" i="6" s="1"/>
  <c r="J4525" i="6" s="1"/>
  <c r="H5821" i="6" a="1"/>
  <c r="H5821" i="6" s="1"/>
  <c r="I5821" i="6" s="1"/>
  <c r="J5821" i="6" s="1"/>
  <c r="H5461" i="6" a="1"/>
  <c r="H5461" i="6" s="1"/>
  <c r="I5461" i="6" s="1"/>
  <c r="J5461" i="6" s="1"/>
  <c r="H5653" i="6" a="1"/>
  <c r="H5653" i="6" s="1"/>
  <c r="I5653" i="6" s="1"/>
  <c r="J5653" i="6" s="1"/>
  <c r="H5701" i="6" a="1"/>
  <c r="H5701" i="6" s="1"/>
  <c r="I5701" i="6" s="1"/>
  <c r="J5701" i="6" s="1"/>
  <c r="H5485" i="6" a="1"/>
  <c r="H5485" i="6" s="1"/>
  <c r="I5485" i="6" s="1"/>
  <c r="J5485" i="6" s="1"/>
  <c r="H5869" i="6" a="1"/>
  <c r="H5869" i="6" s="1"/>
  <c r="I5869" i="6" s="1"/>
  <c r="J5869" i="6" s="1"/>
  <c r="H6709" i="6" a="1"/>
  <c r="H6709" i="6" s="1"/>
  <c r="I6709" i="6" s="1"/>
  <c r="J6709" i="6" s="1"/>
  <c r="H6613" i="6" a="1"/>
  <c r="H6613" i="6" s="1"/>
  <c r="I6613" i="6" s="1"/>
  <c r="J6613" i="6" s="1"/>
  <c r="H6685" i="6" a="1"/>
  <c r="H6685" i="6" s="1"/>
  <c r="I6685" i="6" s="1"/>
  <c r="J6685" i="6" s="1"/>
  <c r="H6733" i="6" a="1"/>
  <c r="H6733" i="6" s="1"/>
  <c r="I6733" i="6" s="1"/>
  <c r="J6733" i="6" s="1"/>
  <c r="H6517" i="6" a="1"/>
  <c r="H6517" i="6" s="1"/>
  <c r="I6517" i="6" s="1"/>
  <c r="J6517" i="6" s="1"/>
  <c r="H6805" i="6" a="1"/>
  <c r="H6805" i="6" s="1"/>
  <c r="I6805" i="6" s="1"/>
  <c r="J6805" i="6" s="1"/>
  <c r="H6877" i="6" a="1"/>
  <c r="H6877" i="6" s="1"/>
  <c r="I6877" i="6" s="1"/>
  <c r="J6877" i="6" s="1"/>
  <c r="H6853" i="6" a="1"/>
  <c r="H6853" i="6" s="1"/>
  <c r="I6853" i="6" s="1"/>
  <c r="J6853" i="6" s="1"/>
  <c r="H7741" i="6" a="1"/>
  <c r="H7741" i="6" s="1"/>
  <c r="I7741" i="6" s="1"/>
  <c r="J7741" i="6" s="1"/>
  <c r="H7813" i="6" a="1"/>
  <c r="H7813" i="6" s="1"/>
  <c r="I7813" i="6" s="1"/>
  <c r="J7813" i="6" s="1"/>
  <c r="H7933" i="6" a="1"/>
  <c r="H7933" i="6" s="1"/>
  <c r="I7933" i="6" s="1"/>
  <c r="J7933" i="6" s="1"/>
  <c r="H7669" i="6" a="1"/>
  <c r="H7669" i="6" s="1"/>
  <c r="I7669" i="6" s="1"/>
  <c r="J7669" i="6" s="1"/>
  <c r="H7981" i="6" a="1"/>
  <c r="H7981" i="6" s="1"/>
  <c r="I7981" i="6" s="1"/>
  <c r="J7981" i="6" s="1"/>
  <c r="E6536" i="6" a="1"/>
  <c r="E6536" i="6" s="1"/>
  <c r="F6536" i="6" s="1"/>
  <c r="E5504" i="6" a="1"/>
  <c r="E5504" i="6" s="1"/>
  <c r="F5504" i="6" s="1"/>
  <c r="E5480" i="6" a="1"/>
  <c r="E5480" i="6" s="1"/>
  <c r="F5480" i="6" s="1"/>
  <c r="E4952" i="6" a="1"/>
  <c r="E4952" i="6" s="1"/>
  <c r="F4952" i="6" s="1"/>
  <c r="E3152" i="6" a="1"/>
  <c r="E3152" i="6" s="1"/>
  <c r="F3152" i="6" s="1"/>
  <c r="E2072" i="6" a="1"/>
  <c r="E2072" i="6" s="1"/>
  <c r="F2072" i="6" s="1"/>
  <c r="F5310" i="6"/>
  <c r="F5094" i="6"/>
  <c r="I1332" i="6"/>
  <c r="J1332" i="6" s="1"/>
  <c r="F6966" i="6"/>
  <c r="F6822" i="6"/>
  <c r="H155" i="6" a="1"/>
  <c r="H155" i="6" s="1"/>
  <c r="H371" i="6" a="1"/>
  <c r="H371" i="6" s="1"/>
  <c r="I371" i="6" s="1"/>
  <c r="J371" i="6" s="1"/>
  <c r="H635" i="6" a="1"/>
  <c r="H635" i="6" s="1"/>
  <c r="H1379" i="6" a="1"/>
  <c r="H1379" i="6" s="1"/>
  <c r="I1379" i="6" s="1"/>
  <c r="J1379" i="6" s="1"/>
  <c r="H203" i="6" a="1"/>
  <c r="H203" i="6" s="1"/>
  <c r="I203" i="6" s="1"/>
  <c r="J203" i="6" s="1"/>
  <c r="H587" i="6" a="1"/>
  <c r="H587" i="6" s="1"/>
  <c r="H1355" i="6" a="1"/>
  <c r="H1355" i="6" s="1"/>
  <c r="I1355" i="6" s="1"/>
  <c r="J1355" i="6" s="1"/>
  <c r="H1739" i="6" a="1"/>
  <c r="H1739" i="6" s="1"/>
  <c r="H2195" i="6" a="1"/>
  <c r="H2195" i="6" s="1"/>
  <c r="H2291" i="6" a="1"/>
  <c r="H2291" i="6" s="1"/>
  <c r="H2075" i="6" a="1"/>
  <c r="H2075" i="6" s="1"/>
  <c r="I2075" i="6" s="1"/>
  <c r="J2075" i="6" s="1"/>
  <c r="H2603" i="6" a="1"/>
  <c r="H2603" i="6" s="1"/>
  <c r="H1907" i="6" a="1"/>
  <c r="H1907" i="6" s="1"/>
  <c r="I1907" i="6" s="1"/>
  <c r="J1907" i="6" s="1"/>
  <c r="H3227" i="6" a="1"/>
  <c r="H3227" i="6" s="1"/>
  <c r="H1715" i="6" a="1"/>
  <c r="H1715" i="6" s="1"/>
  <c r="H2123" i="6" a="1"/>
  <c r="H2123" i="6" s="1"/>
  <c r="I2123" i="6" s="1"/>
  <c r="J2123" i="6" s="1"/>
  <c r="H3707" i="6" a="1"/>
  <c r="H3707" i="6" s="1"/>
  <c r="I3707" i="6" s="1"/>
  <c r="J3707" i="6" s="1"/>
  <c r="H2867" i="6" a="1"/>
  <c r="H2867" i="6" s="1"/>
  <c r="H3539" i="6" a="1"/>
  <c r="H3539" i="6" s="1"/>
  <c r="I3539" i="6" s="1"/>
  <c r="J3539" i="6" s="1"/>
  <c r="H3923" i="6" a="1"/>
  <c r="H3923" i="6" s="1"/>
  <c r="I3923" i="6" s="1"/>
  <c r="J3923" i="6" s="1"/>
  <c r="H2795" i="6" a="1"/>
  <c r="H2795" i="6" s="1"/>
  <c r="I2795" i="6" s="1"/>
  <c r="J2795" i="6" s="1"/>
  <c r="H3251" i="6" a="1"/>
  <c r="H3251" i="6" s="1"/>
  <c r="H3563" i="6" a="1"/>
  <c r="H3563" i="6" s="1"/>
  <c r="I3563" i="6" s="1"/>
  <c r="J3563" i="6" s="1"/>
  <c r="H4067" i="6" a="1"/>
  <c r="H4067" i="6" s="1"/>
  <c r="I4067" i="6" s="1"/>
  <c r="J4067" i="6" s="1"/>
  <c r="H3491" i="6" a="1"/>
  <c r="H3491" i="6" s="1"/>
  <c r="I3491" i="6" s="1"/>
  <c r="J3491" i="6" s="1"/>
  <c r="H4019" i="6" a="1"/>
  <c r="H4019" i="6" s="1"/>
  <c r="I4019" i="6" s="1"/>
  <c r="J4019" i="6" s="1"/>
  <c r="H4187" i="6" a="1"/>
  <c r="H4187" i="6" s="1"/>
  <c r="I4187" i="6" s="1"/>
  <c r="J4187" i="6" s="1"/>
  <c r="H4667" i="6" a="1"/>
  <c r="H4667" i="6" s="1"/>
  <c r="H5003" i="6" a="1"/>
  <c r="H5003" i="6" s="1"/>
  <c r="I5003" i="6" s="1"/>
  <c r="J5003" i="6" s="1"/>
  <c r="H3971" i="6" a="1"/>
  <c r="H3971" i="6" s="1"/>
  <c r="I3971" i="6" s="1"/>
  <c r="J3971" i="6" s="1"/>
  <c r="H4787" i="6" a="1"/>
  <c r="H4787" i="6" s="1"/>
  <c r="H5027" i="6" a="1"/>
  <c r="H5027" i="6" s="1"/>
  <c r="I5027" i="6" s="1"/>
  <c r="J5027" i="6" s="1"/>
  <c r="H4235" i="6" a="1"/>
  <c r="H4235" i="6" s="1"/>
  <c r="I4235" i="6" s="1"/>
  <c r="J4235" i="6" s="1"/>
  <c r="H4691" i="6" a="1"/>
  <c r="H4691" i="6" s="1"/>
  <c r="H4379" i="6" a="1"/>
  <c r="H4379" i="6" s="1"/>
  <c r="I4379" i="6" s="1"/>
  <c r="J4379" i="6" s="1"/>
  <c r="H4835" i="6" a="1"/>
  <c r="H4835" i="6" s="1"/>
  <c r="H5843" i="6" a="1"/>
  <c r="H5843" i="6" s="1"/>
  <c r="H5651" i="6" a="1"/>
  <c r="H5651" i="6" s="1"/>
  <c r="H5939" i="6" a="1"/>
  <c r="H5939" i="6" s="1"/>
  <c r="I5939" i="6" s="1"/>
  <c r="J5939" i="6" s="1"/>
  <c r="H6227" i="6" a="1"/>
  <c r="H6227" i="6" s="1"/>
  <c r="H6275" i="6" a="1"/>
  <c r="H6275" i="6" s="1"/>
  <c r="I6275" i="6" s="1"/>
  <c r="J6275" i="6" s="1"/>
  <c r="H6563" i="6" a="1"/>
  <c r="H6563" i="6" s="1"/>
  <c r="H7643" i="6" a="1"/>
  <c r="H7643" i="6" s="1"/>
  <c r="H8267" i="6" a="1"/>
  <c r="H8267" i="6" s="1"/>
  <c r="H8411" i="6" a="1"/>
  <c r="H8411" i="6" s="1"/>
  <c r="E1280" i="6" a="1"/>
  <c r="E1280" i="6" s="1"/>
  <c r="F1280" i="6" s="1"/>
  <c r="E1016" i="6" a="1"/>
  <c r="E1016" i="6" s="1"/>
  <c r="F1016" i="6" s="1"/>
  <c r="E1328" i="6" a="1"/>
  <c r="E1328" i="6" s="1"/>
  <c r="F1328" i="6" s="1"/>
  <c r="E224" i="6" a="1"/>
  <c r="E224" i="6" s="1"/>
  <c r="E344" i="6" a="1"/>
  <c r="E344" i="6" s="1"/>
  <c r="F344" i="6" s="1"/>
  <c r="E632" i="6" a="1"/>
  <c r="E632" i="6" s="1"/>
  <c r="F632" i="6" s="1"/>
  <c r="E1592" i="6" a="1"/>
  <c r="E1592" i="6" s="1"/>
  <c r="F1592" i="6" s="1"/>
  <c r="E1856" i="6" a="1"/>
  <c r="E1856" i="6" s="1"/>
  <c r="F1856" i="6" s="1"/>
  <c r="E2336" i="6" a="1"/>
  <c r="E2336" i="6" s="1"/>
  <c r="F2336" i="6" s="1"/>
  <c r="E1904" i="6" a="1"/>
  <c r="E1904" i="6" s="1"/>
  <c r="F1904" i="6" s="1"/>
  <c r="E1928" i="6" a="1"/>
  <c r="E1928" i="6" s="1"/>
  <c r="F1928" i="6" s="1"/>
  <c r="E2600" i="6" a="1"/>
  <c r="E2600" i="6" s="1"/>
  <c r="F2600" i="6" s="1"/>
  <c r="E1664" i="6" a="1"/>
  <c r="E1664" i="6" s="1"/>
  <c r="F1664" i="6" s="1"/>
  <c r="E2144" i="6" a="1"/>
  <c r="E2144" i="6" s="1"/>
  <c r="F2144" i="6" s="1"/>
  <c r="E3200" i="6" a="1"/>
  <c r="E3200" i="6" s="1"/>
  <c r="F3200" i="6" s="1"/>
  <c r="E2672" i="6" a="1"/>
  <c r="E2672" i="6" s="1"/>
  <c r="F2672" i="6" s="1"/>
  <c r="E2960" i="6" a="1"/>
  <c r="E2960" i="6" s="1"/>
  <c r="F2960" i="6" s="1"/>
  <c r="E3584" i="6" a="1"/>
  <c r="E3584" i="6" s="1"/>
  <c r="F3584" i="6" s="1"/>
  <c r="E4064" i="6" a="1"/>
  <c r="E4064" i="6" s="1"/>
  <c r="F4064" i="6" s="1"/>
  <c r="E3272" i="6" a="1"/>
  <c r="E3272" i="6" s="1"/>
  <c r="F3272" i="6" s="1"/>
  <c r="E3416" i="6" a="1"/>
  <c r="E3416" i="6" s="1"/>
  <c r="F3416" i="6" s="1"/>
  <c r="E3872" i="6" a="1"/>
  <c r="E3872" i="6" s="1"/>
  <c r="F3872" i="6" s="1"/>
  <c r="E4352" i="6" a="1"/>
  <c r="E4352" i="6" s="1"/>
  <c r="F4352" i="6" s="1"/>
  <c r="E4544" i="6" a="1"/>
  <c r="E4544" i="6" s="1"/>
  <c r="F4544" i="6" s="1"/>
  <c r="E4640" i="6" a="1"/>
  <c r="E4640" i="6" s="1"/>
  <c r="E4304" i="6" a="1"/>
  <c r="E4304" i="6" s="1"/>
  <c r="E4328" i="6" a="1"/>
  <c r="E4328" i="6" s="1"/>
  <c r="F4328" i="6" s="1"/>
  <c r="E5312" i="6" a="1"/>
  <c r="E5312" i="6" s="1"/>
  <c r="F5312" i="6" s="1"/>
  <c r="E5840" i="6" a="1"/>
  <c r="E5840" i="6" s="1"/>
  <c r="F5840" i="6" s="1"/>
  <c r="E5984" i="6" a="1"/>
  <c r="E5984" i="6" s="1"/>
  <c r="F5984" i="6" s="1"/>
  <c r="E6080" i="6" a="1"/>
  <c r="E6080" i="6" s="1"/>
  <c r="F6080" i="6" s="1"/>
  <c r="E6200" i="6" a="1"/>
  <c r="E6200" i="6" s="1"/>
  <c r="F6200" i="6" s="1"/>
  <c r="E6608" i="6" a="1"/>
  <c r="E6608" i="6" s="1"/>
  <c r="F6608" i="6" s="1"/>
  <c r="E6464" i="6" a="1"/>
  <c r="E6464" i="6" s="1"/>
  <c r="F6464" i="6" s="1"/>
  <c r="E7376" i="6" a="1"/>
  <c r="E7376" i="6" s="1"/>
  <c r="F7376" i="6" s="1"/>
  <c r="E8216" i="6" a="1"/>
  <c r="E8216" i="6" s="1"/>
  <c r="F8216" i="6" s="1"/>
  <c r="E7208" i="6" a="1"/>
  <c r="E7208" i="6" s="1"/>
  <c r="F7208" i="6" s="1"/>
  <c r="E7544" i="6" a="1"/>
  <c r="E7544" i="6" s="1"/>
  <c r="F7544" i="6" s="1"/>
  <c r="E7448" i="6" a="1"/>
  <c r="E7448" i="6" s="1"/>
  <c r="F7448" i="6" s="1"/>
  <c r="E7712" i="6" a="1"/>
  <c r="E7712" i="6" s="1"/>
  <c r="F7712" i="6" s="1"/>
  <c r="E7472" i="6" a="1"/>
  <c r="E7472" i="6" s="1"/>
  <c r="F7472" i="6" s="1"/>
  <c r="E7808" i="6" a="1"/>
  <c r="E7808" i="6" s="1"/>
  <c r="F7808" i="6" s="1"/>
  <c r="E8048" i="6" a="1"/>
  <c r="E8048" i="6" s="1"/>
  <c r="F8048" i="6" s="1"/>
  <c r="E8096" i="6" a="1"/>
  <c r="E8096" i="6" s="1"/>
  <c r="F8096" i="6" s="1"/>
  <c r="I5052" i="6"/>
  <c r="J5052" i="6" s="1"/>
  <c r="E8360" i="6" a="1"/>
  <c r="E8360" i="6" s="1"/>
  <c r="F8360" i="6" s="1"/>
  <c r="E6392" i="6" a="1"/>
  <c r="E6392" i="6" s="1"/>
  <c r="F6392" i="6" s="1"/>
  <c r="E4520" i="6" a="1"/>
  <c r="E4520" i="6" s="1"/>
  <c r="F4520" i="6" s="1"/>
  <c r="E4928" i="6" a="1"/>
  <c r="E4928" i="6" s="1"/>
  <c r="F4928" i="6" s="1"/>
  <c r="E3704" i="6" a="1"/>
  <c r="E3704" i="6" s="1"/>
  <c r="F3704" i="6" s="1"/>
  <c r="E3560" i="6" a="1"/>
  <c r="E3560" i="6" s="1"/>
  <c r="F3560" i="6" s="1"/>
  <c r="E3536" i="6" a="1"/>
  <c r="E3536" i="6" s="1"/>
  <c r="F3536" i="6" s="1"/>
  <c r="E2288" i="6" a="1"/>
  <c r="E2288" i="6" s="1"/>
  <c r="F2288" i="6" s="1"/>
  <c r="E1232" i="6" a="1"/>
  <c r="E1232" i="6" s="1"/>
  <c r="F1232" i="6" s="1"/>
  <c r="F1062" i="6"/>
  <c r="F2430" i="6"/>
  <c r="F4950" i="6"/>
  <c r="F4878" i="6"/>
  <c r="I4356" i="6"/>
  <c r="J4356" i="6" s="1"/>
  <c r="I4044" i="6"/>
  <c r="J4044" i="6" s="1"/>
  <c r="I2052" i="6"/>
  <c r="J2052" i="6" s="1"/>
  <c r="F2814" i="6"/>
  <c r="E6296" i="6" a="1"/>
  <c r="E6296" i="6" s="1"/>
  <c r="F6296" i="6" s="1"/>
  <c r="E5888" i="6" a="1"/>
  <c r="E5888" i="6" s="1"/>
  <c r="E4592" i="6" a="1"/>
  <c r="E4592" i="6" s="1"/>
  <c r="F4592" i="6" s="1"/>
  <c r="E2264" i="6" a="1"/>
  <c r="E2264" i="6" s="1"/>
  <c r="F2264" i="6" s="1"/>
  <c r="E1832" i="6" a="1"/>
  <c r="E1832" i="6" s="1"/>
  <c r="F1832" i="6" s="1"/>
  <c r="E53" i="6" a="1"/>
  <c r="E53" i="6" s="1"/>
  <c r="F54" i="6" s="1"/>
  <c r="H493" i="6" a="1"/>
  <c r="H493" i="6" s="1"/>
  <c r="I493" i="6" s="1"/>
  <c r="J493" i="6" s="1"/>
  <c r="I421" i="6"/>
  <c r="J421" i="6" s="1"/>
  <c r="H709" i="6" a="1"/>
  <c r="H709" i="6" s="1"/>
  <c r="I709" i="6" s="1"/>
  <c r="J709" i="6" s="1"/>
  <c r="H949" i="6" a="1"/>
  <c r="H949" i="6" s="1"/>
  <c r="I949" i="6" s="1"/>
  <c r="J949" i="6" s="1"/>
  <c r="I349" i="6"/>
  <c r="J349" i="6" s="1"/>
  <c r="H925" i="6" a="1"/>
  <c r="H925" i="6" s="1"/>
  <c r="I925" i="6" s="1"/>
  <c r="J925" i="6" s="1"/>
  <c r="H1141" i="6" a="1"/>
  <c r="H1141" i="6" s="1"/>
  <c r="I1141" i="6" s="1"/>
  <c r="J1141" i="6" s="1"/>
  <c r="I133" i="6"/>
  <c r="J133" i="6" s="1"/>
  <c r="I181" i="6"/>
  <c r="J181" i="6" s="1"/>
  <c r="H733" i="6" a="1"/>
  <c r="H733" i="6" s="1"/>
  <c r="I733" i="6" s="1"/>
  <c r="J733" i="6" s="1"/>
  <c r="H1045" i="6" a="1"/>
  <c r="H1045" i="6" s="1"/>
  <c r="I1045" i="6" s="1"/>
  <c r="J1045" i="6" s="1"/>
  <c r="H1429" i="6" a="1"/>
  <c r="H1429" i="6" s="1"/>
  <c r="I1429" i="6" s="1"/>
  <c r="J1429" i="6" s="1"/>
  <c r="I1645" i="6"/>
  <c r="J1645" i="6" s="1"/>
  <c r="H2221" i="6" a="1"/>
  <c r="H2221" i="6" s="1"/>
  <c r="I2221" i="6" s="1"/>
  <c r="J2221" i="6" s="1"/>
  <c r="H2317" i="6" a="1"/>
  <c r="H2317" i="6" s="1"/>
  <c r="I2317" i="6" s="1"/>
  <c r="J2317" i="6" s="1"/>
  <c r="H1405" i="6" a="1"/>
  <c r="H1405" i="6" s="1"/>
  <c r="I1405" i="6" s="1"/>
  <c r="J1405" i="6" s="1"/>
  <c r="H2677" i="6" a="1"/>
  <c r="H2677" i="6" s="1"/>
  <c r="I2677" i="6" s="1"/>
  <c r="J2677" i="6" s="1"/>
  <c r="H2173" i="6" a="1"/>
  <c r="H2173" i="6" s="1"/>
  <c r="I2173" i="6" s="1"/>
  <c r="J2173" i="6" s="1"/>
  <c r="H2605" i="6" a="1"/>
  <c r="H2605" i="6" s="1"/>
  <c r="I2605" i="6" s="1"/>
  <c r="J2605" i="6" s="1"/>
  <c r="I3541" i="6"/>
  <c r="J3541" i="6" s="1"/>
  <c r="I3925" i="6"/>
  <c r="J3925" i="6" s="1"/>
  <c r="H2941" i="6" a="1"/>
  <c r="H2941" i="6" s="1"/>
  <c r="I2941" i="6" s="1"/>
  <c r="J2941" i="6" s="1"/>
  <c r="H2701" i="6" a="1"/>
  <c r="H2701" i="6" s="1"/>
  <c r="I2701" i="6" s="1"/>
  <c r="J2701" i="6" s="1"/>
  <c r="I3325" i="6"/>
  <c r="J3325" i="6" s="1"/>
  <c r="I3421" i="6"/>
  <c r="J3421" i="6" s="1"/>
  <c r="H2749" i="6" a="1"/>
  <c r="H2749" i="6" s="1"/>
  <c r="I2749" i="6" s="1"/>
  <c r="J2749" i="6" s="1"/>
  <c r="I3709" i="6"/>
  <c r="J3709" i="6" s="1"/>
  <c r="I3877" i="6"/>
  <c r="J3877" i="6" s="1"/>
  <c r="H4213" i="6" a="1"/>
  <c r="H4213" i="6" s="1"/>
  <c r="I4213" i="6" s="1"/>
  <c r="J4213" i="6" s="1"/>
  <c r="H4621" i="6" a="1"/>
  <c r="H4621" i="6" s="1"/>
  <c r="I4621" i="6" s="1"/>
  <c r="J4621" i="6" s="1"/>
  <c r="H5245" i="6" a="1"/>
  <c r="H5245" i="6" s="1"/>
  <c r="I5245" i="6" s="1"/>
  <c r="J5245" i="6" s="1"/>
  <c r="H4237" i="6" a="1"/>
  <c r="H4237" i="6" s="1"/>
  <c r="I4237" i="6" s="1"/>
  <c r="J4237" i="6" s="1"/>
  <c r="H4549" i="6" a="1"/>
  <c r="H4549" i="6" s="1"/>
  <c r="I4549" i="6" s="1"/>
  <c r="J4549" i="6" s="1"/>
  <c r="I4957" i="6"/>
  <c r="J4957" i="6" s="1"/>
  <c r="H4165" i="6" a="1"/>
  <c r="H4165" i="6" s="1"/>
  <c r="I4165" i="6" s="1"/>
  <c r="J4165" i="6" s="1"/>
  <c r="H4597" i="6" a="1"/>
  <c r="H4597" i="6" s="1"/>
  <c r="I4597" i="6" s="1"/>
  <c r="J4597" i="6" s="1"/>
  <c r="I4981" i="6"/>
  <c r="J4981" i="6" s="1"/>
  <c r="H4285" i="6" a="1"/>
  <c r="H4285" i="6" s="1"/>
  <c r="I4285" i="6" s="1"/>
  <c r="J4285" i="6" s="1"/>
  <c r="H5173" i="6" a="1"/>
  <c r="H5173" i="6" s="1"/>
  <c r="I5173" i="6" s="1"/>
  <c r="J5173" i="6" s="1"/>
  <c r="H5893" i="6" a="1"/>
  <c r="H5893" i="6" s="1"/>
  <c r="I5893" i="6" s="1"/>
  <c r="J5893" i="6" s="1"/>
  <c r="H5509" i="6" a="1"/>
  <c r="H5509" i="6" s="1"/>
  <c r="I5509" i="6" s="1"/>
  <c r="J5509" i="6" s="1"/>
  <c r="H5677" i="6" a="1"/>
  <c r="H5677" i="6" s="1"/>
  <c r="I5677" i="6" s="1"/>
  <c r="J5677" i="6" s="1"/>
  <c r="H5797" i="6" a="1"/>
  <c r="H5797" i="6" s="1"/>
  <c r="I5797" i="6" s="1"/>
  <c r="J5797" i="6" s="1"/>
  <c r="H5533" i="6" a="1"/>
  <c r="H5533" i="6" s="1"/>
  <c r="I5533" i="6" s="1"/>
  <c r="J5533" i="6" s="1"/>
  <c r="I6109" i="6"/>
  <c r="J6109" i="6" s="1"/>
  <c r="H6781" i="6" a="1"/>
  <c r="H6781" i="6" s="1"/>
  <c r="I6781" i="6" s="1"/>
  <c r="J6781" i="6" s="1"/>
  <c r="H6829" i="6" a="1"/>
  <c r="H6829" i="6" s="1"/>
  <c r="I6829" i="6" s="1"/>
  <c r="J6829" i="6" s="1"/>
  <c r="H6445" i="6" a="1"/>
  <c r="H6445" i="6" s="1"/>
  <c r="I6445" i="6" s="1"/>
  <c r="J6445" i="6" s="1"/>
  <c r="H6565" i="6" a="1"/>
  <c r="H6565" i="6" s="1"/>
  <c r="I6565" i="6" s="1"/>
  <c r="J6565" i="6" s="1"/>
  <c r="H7645" i="6" a="1"/>
  <c r="H7645" i="6" s="1"/>
  <c r="I7645" i="6" s="1"/>
  <c r="J7645" i="6" s="1"/>
  <c r="H6949" i="6" a="1"/>
  <c r="H6949" i="6" s="1"/>
  <c r="I6949" i="6" s="1"/>
  <c r="J6949" i="6" s="1"/>
  <c r="H7621" i="6" a="1"/>
  <c r="H7621" i="6" s="1"/>
  <c r="I7621" i="6" s="1"/>
  <c r="J7621" i="6" s="1"/>
  <c r="H7861" i="6" a="1"/>
  <c r="H7861" i="6" s="1"/>
  <c r="I7861" i="6" s="1"/>
  <c r="J7861" i="6" s="1"/>
  <c r="H7717" i="6" a="1"/>
  <c r="H7717" i="6" s="1"/>
  <c r="I7717" i="6" s="1"/>
  <c r="J7717" i="6" s="1"/>
  <c r="E5936" i="6" a="1"/>
  <c r="E5936" i="6" s="1"/>
  <c r="F5936" i="6" s="1"/>
  <c r="E4976" i="6" a="1"/>
  <c r="E4976" i="6" s="1"/>
  <c r="F4976" i="6" s="1"/>
  <c r="E2048" i="6" a="1"/>
  <c r="E2048" i="6" s="1"/>
  <c r="F2048" i="6" s="1"/>
  <c r="F1014" i="6"/>
  <c r="F2406" i="6"/>
  <c r="I708" i="6"/>
  <c r="J708" i="6" s="1"/>
  <c r="F389" i="6"/>
  <c r="F5982" i="6"/>
  <c r="F8310" i="6"/>
  <c r="H467" i="6" a="1"/>
  <c r="H467" i="6" s="1"/>
  <c r="H803" i="6" a="1"/>
  <c r="H803" i="6" s="1"/>
  <c r="H659" i="6" a="1"/>
  <c r="H659" i="6" s="1"/>
  <c r="I659" i="6" s="1"/>
  <c r="J659" i="6" s="1"/>
  <c r="H1835" i="6" a="1"/>
  <c r="H1835" i="6" s="1"/>
  <c r="H2219" i="6" a="1"/>
  <c r="H2219" i="6" s="1"/>
  <c r="H2315" i="6" a="1"/>
  <c r="H2315" i="6" s="1"/>
  <c r="H3011" i="6" a="1"/>
  <c r="H3011" i="6" s="1"/>
  <c r="I3011" i="6" s="1"/>
  <c r="J3011" i="6" s="1"/>
  <c r="H1763" i="6" a="1"/>
  <c r="H1763" i="6" s="1"/>
  <c r="H2147" i="6" a="1"/>
  <c r="H2147" i="6" s="1"/>
  <c r="H3203" i="6" a="1"/>
  <c r="H3203" i="6" s="1"/>
  <c r="H1691" i="6" a="1"/>
  <c r="H1691" i="6" s="1"/>
  <c r="H2003" i="6" a="1"/>
  <c r="H2003" i="6" s="1"/>
  <c r="I2003" i="6" s="1"/>
  <c r="J2003" i="6" s="1"/>
  <c r="H2555" i="6" a="1"/>
  <c r="H2555" i="6" s="1"/>
  <c r="H1811" i="6" a="1"/>
  <c r="H1811" i="6" s="1"/>
  <c r="H2483" i="6" a="1"/>
  <c r="H2483" i="6" s="1"/>
  <c r="I2483" i="6" s="1"/>
  <c r="J2483" i="6" s="1"/>
  <c r="H3803" i="6" a="1"/>
  <c r="H3803" i="6" s="1"/>
  <c r="I3803" i="6" s="1"/>
  <c r="J3803" i="6" s="1"/>
  <c r="H3083" i="6" a="1"/>
  <c r="H3083" i="6" s="1"/>
  <c r="H3635" i="6" a="1"/>
  <c r="H3635" i="6" s="1"/>
  <c r="I3635" i="6" s="1"/>
  <c r="J3635" i="6" s="1"/>
  <c r="H2579" i="6" a="1"/>
  <c r="H2579" i="6" s="1"/>
  <c r="H2987" i="6" a="1"/>
  <c r="H2987" i="6" s="1"/>
  <c r="I2987" i="6" s="1"/>
  <c r="J2987" i="6" s="1"/>
  <c r="H3299" i="6" a="1"/>
  <c r="H3299" i="6" s="1"/>
  <c r="I3299" i="6" s="1"/>
  <c r="J3299" i="6" s="1"/>
  <c r="H3659" i="6" a="1"/>
  <c r="H3659" i="6" s="1"/>
  <c r="I3659" i="6" s="1"/>
  <c r="J3659" i="6" s="1"/>
  <c r="H4163" i="6" a="1"/>
  <c r="H4163" i="6" s="1"/>
  <c r="I4163" i="6" s="1"/>
  <c r="J4163" i="6" s="1"/>
  <c r="H3107" i="6" a="1"/>
  <c r="H3107" i="6" s="1"/>
  <c r="H3587" i="6" a="1"/>
  <c r="H3587" i="6" s="1"/>
  <c r="I3587" i="6" s="1"/>
  <c r="J3587" i="6" s="1"/>
  <c r="H3851" i="6" a="1"/>
  <c r="H3851" i="6" s="1"/>
  <c r="I3851" i="6" s="1"/>
  <c r="J3851" i="6" s="1"/>
  <c r="H4283" i="6" a="1"/>
  <c r="H4283" i="6" s="1"/>
  <c r="I4283" i="6" s="1"/>
  <c r="J4283" i="6" s="1"/>
  <c r="H4715" i="6" a="1"/>
  <c r="H4715" i="6" s="1"/>
  <c r="H5099" i="6" a="1"/>
  <c r="H5099" i="6" s="1"/>
  <c r="I5099" i="6" s="1"/>
  <c r="J5099" i="6" s="1"/>
  <c r="H4115" i="6" a="1"/>
  <c r="H4115" i="6" s="1"/>
  <c r="I4115" i="6" s="1"/>
  <c r="J4115" i="6" s="1"/>
  <c r="H4475" i="6" a="1"/>
  <c r="H4475" i="6" s="1"/>
  <c r="I4475" i="6" s="1"/>
  <c r="J4475" i="6" s="1"/>
  <c r="H4859" i="6" a="1"/>
  <c r="H4859" i="6" s="1"/>
  <c r="H4331" i="6" a="1"/>
  <c r="H4331" i="6" s="1"/>
  <c r="I4331" i="6" s="1"/>
  <c r="J4331" i="6" s="1"/>
  <c r="H4739" i="6" a="1"/>
  <c r="H4739" i="6" s="1"/>
  <c r="H4883" i="6" a="1"/>
  <c r="H4883" i="6" s="1"/>
  <c r="H5891" i="6" a="1"/>
  <c r="H5891" i="6" s="1"/>
  <c r="H6251" i="6" a="1"/>
  <c r="H6251" i="6" s="1"/>
  <c r="H6347" i="6" a="1"/>
  <c r="H6347" i="6" s="1"/>
  <c r="H6539" i="6" a="1"/>
  <c r="H6539" i="6" s="1"/>
  <c r="H7619" i="6" a="1"/>
  <c r="H7619" i="6" s="1"/>
  <c r="E704" i="6" a="1"/>
  <c r="E704" i="6" s="1"/>
  <c r="F704" i="6" s="1"/>
  <c r="E968" i="6" a="1"/>
  <c r="E968" i="6" s="1"/>
  <c r="F968" i="6" s="1"/>
  <c r="E1376" i="6" a="1"/>
  <c r="E1376" i="6" s="1"/>
  <c r="F1376" i="6" s="1"/>
  <c r="E536" i="6" a="1"/>
  <c r="E536" i="6" s="1"/>
  <c r="F536" i="6" s="1"/>
  <c r="E440" i="6" a="1"/>
  <c r="E440" i="6" s="1"/>
  <c r="F440" i="6" s="1"/>
  <c r="E1040" i="6" a="1"/>
  <c r="E1040" i="6" s="1"/>
  <c r="F1040" i="6" s="1"/>
  <c r="E80" i="6" a="1"/>
  <c r="E80" i="6" s="1"/>
  <c r="F80" i="6" s="1"/>
  <c r="E1352" i="6" a="1"/>
  <c r="E1352" i="6" s="1"/>
  <c r="F1352" i="6" s="1"/>
  <c r="E296" i="6" a="1"/>
  <c r="E296" i="6" s="1"/>
  <c r="F296" i="6" s="1"/>
  <c r="E416" i="6" a="1"/>
  <c r="E416" i="6" s="1"/>
  <c r="F416" i="6" s="1"/>
  <c r="E656" i="6" a="1"/>
  <c r="E656" i="6" s="1"/>
  <c r="F656" i="6" s="1"/>
  <c r="E944" i="6" a="1"/>
  <c r="E944" i="6" s="1"/>
  <c r="F944" i="6" s="1"/>
  <c r="E1304" i="6" a="1"/>
  <c r="E1304" i="6" s="1"/>
  <c r="E1616" i="6" a="1"/>
  <c r="E1616" i="6" s="1"/>
  <c r="E1880" i="6" a="1"/>
  <c r="E1880" i="6" s="1"/>
  <c r="F1880" i="6" s="1"/>
  <c r="E2408" i="6" a="1"/>
  <c r="E2408" i="6" s="1"/>
  <c r="F2408" i="6" s="1"/>
  <c r="E1472" i="6" a="1"/>
  <c r="E1472" i="6" s="1"/>
  <c r="F1472" i="6" s="1"/>
  <c r="E2000" i="6" a="1"/>
  <c r="E2000" i="6" s="1"/>
  <c r="F2000" i="6" s="1"/>
  <c r="E2216" i="6" a="1"/>
  <c r="E2216" i="6" s="1"/>
  <c r="F2216" i="6" s="1"/>
  <c r="E2024" i="6" a="1"/>
  <c r="E2024" i="6" s="1"/>
  <c r="F2024" i="6" s="1"/>
  <c r="E2696" i="6" a="1"/>
  <c r="E2696" i="6" s="1"/>
  <c r="F2696" i="6" s="1"/>
  <c r="E1760" i="6" a="1"/>
  <c r="E1760" i="6" s="1"/>
  <c r="F1760" i="6" s="1"/>
  <c r="E2360" i="6" a="1"/>
  <c r="E2360" i="6" s="1"/>
  <c r="F2360" i="6" s="1"/>
  <c r="E2792" i="6" a="1"/>
  <c r="E2792" i="6" s="1"/>
  <c r="F2792" i="6" s="1"/>
  <c r="E3728" i="6" a="1"/>
  <c r="E3728" i="6" s="1"/>
  <c r="F3728" i="6" s="1"/>
  <c r="E3032" i="6" a="1"/>
  <c r="E3032" i="6" s="1"/>
  <c r="F3032" i="6" s="1"/>
  <c r="E3752" i="6" a="1"/>
  <c r="E3752" i="6" s="1"/>
  <c r="F3752" i="6" s="1"/>
  <c r="E2744" i="6" a="1"/>
  <c r="E2744" i="6" s="1"/>
  <c r="F2744" i="6" s="1"/>
  <c r="E3080" i="6" a="1"/>
  <c r="E3080" i="6" s="1"/>
  <c r="F3080" i="6" s="1"/>
  <c r="E3320" i="6" a="1"/>
  <c r="E3320" i="6" s="1"/>
  <c r="F3320" i="6" s="1"/>
  <c r="E4136" i="6" a="1"/>
  <c r="E4136" i="6" s="1"/>
  <c r="F4136" i="6" s="1"/>
  <c r="E2912" i="6" a="1"/>
  <c r="E2912" i="6" s="1"/>
  <c r="F2912" i="6" s="1"/>
  <c r="E3344" i="6" a="1"/>
  <c r="E3344" i="6" s="1"/>
  <c r="F3344" i="6" s="1"/>
  <c r="E3512" i="6" a="1"/>
  <c r="E3512" i="6" s="1"/>
  <c r="F3512" i="6" s="1"/>
  <c r="E3848" i="6" a="1"/>
  <c r="E3848" i="6" s="1"/>
  <c r="F3848" i="6" s="1"/>
  <c r="E4424" i="6" a="1"/>
  <c r="E4424" i="6" s="1"/>
  <c r="F4424" i="6" s="1"/>
  <c r="E4832" i="6" a="1"/>
  <c r="E4832" i="6" s="1"/>
  <c r="F4832" i="6" s="1"/>
  <c r="E5144" i="6" a="1"/>
  <c r="E5144" i="6" s="1"/>
  <c r="F5144" i="6" s="1"/>
  <c r="E4280" i="6" a="1"/>
  <c r="E4280" i="6" s="1"/>
  <c r="F4280" i="6" s="1"/>
  <c r="E4688" i="6" a="1"/>
  <c r="E4688" i="6" s="1"/>
  <c r="F4688" i="6" s="1"/>
  <c r="E5216" i="6" a="1"/>
  <c r="E5216" i="6" s="1"/>
  <c r="F5216" i="6" s="1"/>
  <c r="E4400" i="6" a="1"/>
  <c r="E4400" i="6" s="1"/>
  <c r="F4400" i="6" s="1"/>
  <c r="E4856" i="6" a="1"/>
  <c r="E4856" i="6" s="1"/>
  <c r="F4856" i="6" s="1"/>
  <c r="E5120" i="6" a="1"/>
  <c r="E5120" i="6" s="1"/>
  <c r="E4568" i="6" a="1"/>
  <c r="E4568" i="6" s="1"/>
  <c r="F4568" i="6" s="1"/>
  <c r="E4760" i="6" a="1"/>
  <c r="E4760" i="6" s="1"/>
  <c r="F4760" i="6" s="1"/>
  <c r="E5168" i="6" a="1"/>
  <c r="E5168" i="6" s="1"/>
  <c r="F5168" i="6" s="1"/>
  <c r="E5360" i="6" a="1"/>
  <c r="E5360" i="6" s="1"/>
  <c r="F5360" i="6" s="1"/>
  <c r="E5600" i="6" a="1"/>
  <c r="E5600" i="6" s="1"/>
  <c r="F5600" i="6" s="1"/>
  <c r="E5288" i="6" a="1"/>
  <c r="E5288" i="6" s="1"/>
  <c r="F5288" i="6" s="1"/>
  <c r="E5576" i="6" a="1"/>
  <c r="E5576" i="6" s="1"/>
  <c r="F5576" i="6" s="1"/>
  <c r="E5384" i="6" a="1"/>
  <c r="E5384" i="6" s="1"/>
  <c r="F5384" i="6" s="1"/>
  <c r="E6344" i="6" a="1"/>
  <c r="E6344" i="6" s="1"/>
  <c r="F6344" i="6" s="1"/>
  <c r="E6248" i="6" a="1"/>
  <c r="E6248" i="6" s="1"/>
  <c r="F6248" i="6" s="1"/>
  <c r="E6704" i="6" a="1"/>
  <c r="E6704" i="6" s="1"/>
  <c r="F6704" i="6" s="1"/>
  <c r="E6368" i="6" a="1"/>
  <c r="E6368" i="6" s="1"/>
  <c r="F6368" i="6" s="1"/>
  <c r="E6584" i="6" a="1"/>
  <c r="E6584" i="6" s="1"/>
  <c r="E6488" i="6" a="1"/>
  <c r="E6488" i="6" s="1"/>
  <c r="F6488" i="6" s="1"/>
  <c r="E6896" i="6" a="1"/>
  <c r="E6896" i="6" s="1"/>
  <c r="F6896" i="6" s="1"/>
  <c r="E6752" i="6" a="1"/>
  <c r="E6752" i="6" s="1"/>
  <c r="F6752" i="6" s="1"/>
  <c r="E7040" i="6" a="1"/>
  <c r="E7040" i="6" s="1"/>
  <c r="E7232" i="6" a="1"/>
  <c r="E7232" i="6" s="1"/>
  <c r="F7232" i="6" s="1"/>
  <c r="E7424" i="6" a="1"/>
  <c r="E7424" i="6" s="1"/>
  <c r="F7424" i="6" s="1"/>
  <c r="E7256" i="6" a="1"/>
  <c r="E7256" i="6" s="1"/>
  <c r="F7256" i="6" s="1"/>
  <c r="E7880" i="6" a="1"/>
  <c r="E7880" i="6" s="1"/>
  <c r="F7880" i="6" s="1"/>
  <c r="E7736" i="6" a="1"/>
  <c r="E7736" i="6" s="1"/>
  <c r="F7736" i="6" s="1"/>
  <c r="E7592" i="6" a="1"/>
  <c r="E7592" i="6" s="1"/>
  <c r="F7592" i="6" s="1"/>
  <c r="E7952" i="6" a="1"/>
  <c r="E7952" i="6" s="1"/>
  <c r="F7952" i="6" s="1"/>
  <c r="E7640" i="6" a="1"/>
  <c r="E7640" i="6" s="1"/>
  <c r="F7640" i="6" s="1"/>
  <c r="E7856" i="6" a="1"/>
  <c r="E7856" i="6" s="1"/>
  <c r="F7856" i="6" s="1"/>
  <c r="E8144" i="6" a="1"/>
  <c r="E8144" i="6" s="1"/>
  <c r="F8144" i="6" s="1"/>
  <c r="E8192" i="6" a="1"/>
  <c r="E8192" i="6" s="1"/>
  <c r="F8192" i="6" s="1"/>
  <c r="E8312" i="6" a="1"/>
  <c r="E8312" i="6" s="1"/>
  <c r="F8312" i="6" s="1"/>
  <c r="E55" i="6" a="1"/>
  <c r="E55" i="6" s="1"/>
  <c r="F55" i="6" s="1"/>
  <c r="E8168" i="6" a="1"/>
  <c r="E8168" i="6" s="1"/>
  <c r="F8168" i="6" s="1"/>
  <c r="E7160" i="6" a="1"/>
  <c r="E7160" i="6" s="1"/>
  <c r="F7160" i="6" s="1"/>
  <c r="E6776" i="6" a="1"/>
  <c r="E6776" i="6" s="1"/>
  <c r="F6776" i="6" s="1"/>
  <c r="E5672" i="6" a="1"/>
  <c r="E5672" i="6" s="1"/>
  <c r="F5672" i="6" s="1"/>
  <c r="E4184" i="6" a="1"/>
  <c r="E4184" i="6" s="1"/>
  <c r="F4184" i="6" s="1"/>
  <c r="E5024" i="6" a="1"/>
  <c r="E5024" i="6" s="1"/>
  <c r="F5024" i="6" s="1"/>
  <c r="E3800" i="6" a="1"/>
  <c r="E3800" i="6" s="1"/>
  <c r="F3800" i="6" s="1"/>
  <c r="E3488" i="6" a="1"/>
  <c r="E3488" i="6" s="1"/>
  <c r="F3488" i="6" s="1"/>
  <c r="E3656" i="6" a="1"/>
  <c r="E3656" i="6" s="1"/>
  <c r="F3656" i="6" s="1"/>
  <c r="E3632" i="6" a="1"/>
  <c r="E3632" i="6" s="1"/>
  <c r="F3632" i="6" s="1"/>
  <c r="E2480" i="6" a="1"/>
  <c r="E2480" i="6" s="1"/>
  <c r="F2480" i="6" s="1"/>
  <c r="E3127" i="6" a="1"/>
  <c r="E3127" i="6" s="1"/>
  <c r="I852" i="6"/>
  <c r="J852" i="6" s="1"/>
  <c r="E7184" i="6" a="1"/>
  <c r="E7184" i="6" s="1"/>
  <c r="F7184" i="6" s="1"/>
  <c r="E6968" i="6" a="1"/>
  <c r="E6968" i="6" s="1"/>
  <c r="F6968" i="6" s="1"/>
  <c r="E6320" i="6" a="1"/>
  <c r="E6320" i="6" s="1"/>
  <c r="F6320" i="6" s="1"/>
  <c r="E4496" i="6" a="1"/>
  <c r="E4496" i="6" s="1"/>
  <c r="F4496" i="6" s="1"/>
  <c r="E4712" i="6" a="1"/>
  <c r="E4712" i="6" s="1"/>
  <c r="F4712" i="6" s="1"/>
  <c r="E3176" i="6" a="1"/>
  <c r="E3176" i="6" s="1"/>
  <c r="F3176" i="6" s="1"/>
  <c r="E3248" i="6" a="1"/>
  <c r="E3248" i="6" s="1"/>
  <c r="F3248" i="6" s="1"/>
  <c r="E2456" i="6" a="1"/>
  <c r="E2456" i="6" s="1"/>
  <c r="F2456" i="6" s="1"/>
  <c r="E776" i="6" a="1"/>
  <c r="E776" i="6" s="1"/>
  <c r="F776" i="6" s="1"/>
  <c r="F1278" i="6"/>
  <c r="F5070" i="6"/>
  <c r="I4140" i="6"/>
  <c r="J4140" i="6" s="1"/>
  <c r="I2436" i="6"/>
  <c r="J2436" i="6" s="1"/>
  <c r="F2862" i="6"/>
  <c r="F4998" i="6"/>
  <c r="E8408" i="6" a="1"/>
  <c r="E8408" i="6" s="1"/>
  <c r="F8408" i="6" s="1"/>
  <c r="E8264" i="6" a="1"/>
  <c r="E8264" i="6" s="1"/>
  <c r="F8264" i="6" s="1"/>
  <c r="E7136" i="6" a="1"/>
  <c r="E7136" i="6" s="1"/>
  <c r="F7136" i="6" s="1"/>
  <c r="E6824" i="6" a="1"/>
  <c r="E6824" i="6" s="1"/>
  <c r="F6824" i="6" s="1"/>
  <c r="E5528" i="6" a="1"/>
  <c r="E5528" i="6" s="1"/>
  <c r="F5528" i="6" s="1"/>
  <c r="E5048" i="6" a="1"/>
  <c r="E5048" i="6" s="1"/>
  <c r="F5048" i="6" s="1"/>
  <c r="E3392" i="6" a="1"/>
  <c r="E3392" i="6" s="1"/>
  <c r="F3392" i="6" s="1"/>
  <c r="E2168" i="6" a="1"/>
  <c r="E2168" i="6" s="1"/>
  <c r="F2168" i="6" s="1"/>
  <c r="E1520" i="6" a="1"/>
  <c r="E1520" i="6" s="1"/>
  <c r="F1520" i="6" s="1"/>
  <c r="E1544" i="6" a="1"/>
  <c r="E1544" i="6" s="1"/>
  <c r="F1544" i="6" s="1"/>
  <c r="E176" i="6" a="1"/>
  <c r="E176" i="6" s="1"/>
  <c r="F176" i="6" s="1"/>
  <c r="E1184" i="6" a="1"/>
  <c r="E1184" i="6" s="1"/>
  <c r="F1184" i="6" s="1"/>
  <c r="I4308" i="6"/>
  <c r="J4308" i="6" s="1"/>
  <c r="I3828" i="6"/>
  <c r="J3828" i="6" s="1"/>
  <c r="E893" i="6" a="1"/>
  <c r="E893" i="6" s="1"/>
  <c r="F894" i="6" s="1"/>
  <c r="F7710" i="6"/>
  <c r="H373" i="6" a="1"/>
  <c r="H373" i="6" s="1"/>
  <c r="I373" i="6" s="1"/>
  <c r="J373" i="6" s="1"/>
  <c r="H541" i="6" a="1"/>
  <c r="H541" i="6" s="1"/>
  <c r="I541" i="6" s="1"/>
  <c r="J541" i="6" s="1"/>
  <c r="H1189" i="6" a="1"/>
  <c r="H1189" i="6" s="1"/>
  <c r="I1189" i="6" s="1"/>
  <c r="J1189" i="6" s="1"/>
  <c r="H517" i="6" a="1"/>
  <c r="H517" i="6" s="1"/>
  <c r="I517" i="6" s="1"/>
  <c r="J517" i="6" s="1"/>
  <c r="H781" i="6" a="1"/>
  <c r="H781" i="6" s="1"/>
  <c r="I781" i="6" s="1"/>
  <c r="J781" i="6" s="1"/>
  <c r="I1069" i="6"/>
  <c r="J1069" i="6" s="1"/>
  <c r="H973" i="6" a="1"/>
  <c r="H973" i="6" s="1"/>
  <c r="I973" i="6" s="1"/>
  <c r="J973" i="6" s="1"/>
  <c r="I325" i="6"/>
  <c r="J325" i="6" s="1"/>
  <c r="I853" i="6"/>
  <c r="J853" i="6" s="1"/>
  <c r="H1165" i="6" a="1"/>
  <c r="H1165" i="6" s="1"/>
  <c r="I1165" i="6" s="1"/>
  <c r="J1165" i="6" s="1"/>
  <c r="H1453" i="6" a="1"/>
  <c r="H1453" i="6" s="1"/>
  <c r="I1453" i="6" s="1"/>
  <c r="J1453" i="6" s="1"/>
  <c r="I2077" i="6"/>
  <c r="J2077" i="6" s="1"/>
  <c r="H2245" i="6" a="1"/>
  <c r="H2245" i="6" s="1"/>
  <c r="I2245" i="6" s="1"/>
  <c r="J2245" i="6" s="1"/>
  <c r="I2389" i="6"/>
  <c r="J2389" i="6" s="1"/>
  <c r="I1501" i="6"/>
  <c r="J1501" i="6" s="1"/>
  <c r="I1861" i="6"/>
  <c r="J1861" i="6" s="1"/>
  <c r="I3013" i="6"/>
  <c r="J3013" i="6" s="1"/>
  <c r="H2773" i="6" a="1"/>
  <c r="H2773" i="6" s="1"/>
  <c r="I2773" i="6" s="1"/>
  <c r="J2773" i="6" s="1"/>
  <c r="I3637" i="6"/>
  <c r="J3637" i="6" s="1"/>
  <c r="H2845" i="6" a="1"/>
  <c r="H2845" i="6" s="1"/>
  <c r="I2845" i="6" s="1"/>
  <c r="J2845" i="6" s="1"/>
  <c r="I3037" i="6"/>
  <c r="J3037" i="6" s="1"/>
  <c r="I3565" i="6"/>
  <c r="J3565" i="6" s="1"/>
  <c r="H4189" i="6" a="1"/>
  <c r="H4189" i="6" s="1"/>
  <c r="I4189" i="6" s="1"/>
  <c r="J4189" i="6" s="1"/>
  <c r="H2725" i="6" a="1"/>
  <c r="H2725" i="6" s="1"/>
  <c r="I2725" i="6" s="1"/>
  <c r="J2725" i="6" s="1"/>
  <c r="I3349" i="6"/>
  <c r="J3349" i="6" s="1"/>
  <c r="I3445" i="6"/>
  <c r="J3445" i="6" s="1"/>
  <c r="I3685" i="6"/>
  <c r="J3685" i="6" s="1"/>
  <c r="I2797" i="6"/>
  <c r="J2797" i="6" s="1"/>
  <c r="I3805" i="6"/>
  <c r="J3805" i="6" s="1"/>
  <c r="I3973" i="6"/>
  <c r="J3973" i="6" s="1"/>
  <c r="H4309" i="6" a="1"/>
  <c r="H4309" i="6" s="1"/>
  <c r="I4309" i="6" s="1"/>
  <c r="J4309" i="6" s="1"/>
  <c r="H4669" i="6" a="1"/>
  <c r="H4669" i="6" s="1"/>
  <c r="I4669" i="6" s="1"/>
  <c r="J4669" i="6" s="1"/>
  <c r="H4333" i="6" a="1"/>
  <c r="H4333" i="6" s="1"/>
  <c r="I4333" i="6" s="1"/>
  <c r="J4333" i="6" s="1"/>
  <c r="I5053" i="6"/>
  <c r="J5053" i="6" s="1"/>
  <c r="H4261" i="6" a="1"/>
  <c r="H4261" i="6" s="1"/>
  <c r="I4261" i="6" s="1"/>
  <c r="J4261" i="6" s="1"/>
  <c r="H4645" i="6" a="1"/>
  <c r="H4645" i="6" s="1"/>
  <c r="I4645" i="6" s="1"/>
  <c r="J4645" i="6" s="1"/>
  <c r="I5077" i="6"/>
  <c r="J5077" i="6" s="1"/>
  <c r="H4429" i="6" a="1"/>
  <c r="H4429" i="6" s="1"/>
  <c r="I4429" i="6" s="1"/>
  <c r="J4429" i="6" s="1"/>
  <c r="H5557" i="6" a="1"/>
  <c r="H5557" i="6" s="1"/>
  <c r="I5557" i="6" s="1"/>
  <c r="J5557" i="6" s="1"/>
  <c r="H5773" i="6" a="1"/>
  <c r="H5773" i="6" s="1"/>
  <c r="I5773" i="6" s="1"/>
  <c r="J5773" i="6" s="1"/>
  <c r="H5845" i="6" a="1"/>
  <c r="H5845" i="6" s="1"/>
  <c r="I5845" i="6" s="1"/>
  <c r="J5845" i="6" s="1"/>
  <c r="H5581" i="6" a="1"/>
  <c r="H5581" i="6" s="1"/>
  <c r="I5581" i="6" s="1"/>
  <c r="J5581" i="6" s="1"/>
  <c r="I6157" i="6"/>
  <c r="J6157" i="6" s="1"/>
  <c r="I6085" i="6"/>
  <c r="J6085" i="6" s="1"/>
  <c r="I6277" i="6"/>
  <c r="J6277" i="6" s="1"/>
  <c r="H6541" i="6" a="1"/>
  <c r="H6541" i="6" s="1"/>
  <c r="I6541" i="6" s="1"/>
  <c r="J6541" i="6" s="1"/>
  <c r="H6373" i="6" a="1"/>
  <c r="H6373" i="6" s="1"/>
  <c r="I6373" i="6" s="1"/>
  <c r="J6373" i="6" s="1"/>
  <c r="H6421" i="6" a="1"/>
  <c r="H6421" i="6" s="1"/>
  <c r="I6421" i="6" s="1"/>
  <c r="J6421" i="6" s="1"/>
  <c r="H6901" i="6" a="1"/>
  <c r="H6901" i="6" s="1"/>
  <c r="I6901" i="6" s="1"/>
  <c r="J6901" i="6" s="1"/>
  <c r="H6469" i="6" a="1"/>
  <c r="H6469" i="6" s="1"/>
  <c r="I6469" i="6" s="1"/>
  <c r="J6469" i="6" s="1"/>
  <c r="H6661" i="6" a="1"/>
  <c r="H6661" i="6" s="1"/>
  <c r="I6661" i="6" s="1"/>
  <c r="J6661" i="6" s="1"/>
  <c r="H7693" i="6" a="1"/>
  <c r="H7693" i="6" s="1"/>
  <c r="I7693" i="6" s="1"/>
  <c r="J7693" i="6" s="1"/>
  <c r="H7765" i="6" a="1"/>
  <c r="H7765" i="6" s="1"/>
  <c r="I7765" i="6" s="1"/>
  <c r="J7765" i="6" s="1"/>
  <c r="H7909" i="6" a="1"/>
  <c r="H7909" i="6" s="1"/>
  <c r="I7909" i="6" s="1"/>
  <c r="J7909" i="6" s="1"/>
  <c r="H7837" i="6" a="1"/>
  <c r="H7837" i="6" s="1"/>
  <c r="I7837" i="6" s="1"/>
  <c r="J7837" i="6" s="1"/>
  <c r="H7957" i="6" a="1"/>
  <c r="H7957" i="6" s="1"/>
  <c r="I7957" i="6" s="1"/>
  <c r="J7957" i="6" s="1"/>
  <c r="E7832" i="6" a="1"/>
  <c r="E7832" i="6" s="1"/>
  <c r="F7832" i="6" s="1"/>
  <c r="E7688" i="6" a="1"/>
  <c r="E7688" i="6" s="1"/>
  <c r="F7688" i="6" s="1"/>
  <c r="E7064" i="6" a="1"/>
  <c r="E7064" i="6" s="1"/>
  <c r="F7064" i="6" s="1"/>
  <c r="E6128" i="6" a="1"/>
  <c r="E6128" i="6" s="1"/>
  <c r="F6128" i="6" s="1"/>
  <c r="E4088" i="6" a="1"/>
  <c r="E4088" i="6" s="1"/>
  <c r="F4088" i="6" s="1"/>
  <c r="E1784" i="6" a="1"/>
  <c r="E1784" i="6" s="1"/>
  <c r="F1784" i="6" s="1"/>
  <c r="E2720" i="6" a="1"/>
  <c r="E2720" i="6" s="1"/>
  <c r="F2720" i="6" s="1"/>
  <c r="E1448" i="6" a="1"/>
  <c r="E1448" i="6" s="1"/>
  <c r="F1448" i="6" s="1"/>
  <c r="E128" i="6" a="1"/>
  <c r="E128" i="6" s="1"/>
  <c r="F128" i="6" s="1"/>
  <c r="E1112" i="6" a="1"/>
  <c r="E1112" i="6" s="1"/>
  <c r="F1112" i="6" s="1"/>
  <c r="F1733" i="6"/>
  <c r="F149" i="6"/>
  <c r="F6462" i="6"/>
  <c r="I4932" i="6"/>
  <c r="J4932" i="6" s="1"/>
  <c r="I900" i="6"/>
  <c r="J900" i="6" s="1"/>
  <c r="F2622" i="6"/>
  <c r="F6150" i="6"/>
  <c r="F7374" i="6"/>
  <c r="H179" i="6" a="1"/>
  <c r="H179" i="6" s="1"/>
  <c r="I179" i="6" s="1"/>
  <c r="J179" i="6" s="1"/>
  <c r="H779" i="6" a="1"/>
  <c r="H779" i="6" s="1"/>
  <c r="H395" i="6" a="1"/>
  <c r="H395" i="6" s="1"/>
  <c r="H827" i="6" a="1"/>
  <c r="H827" i="6" s="1"/>
  <c r="H419" i="6" a="1"/>
  <c r="H419" i="6" s="1"/>
  <c r="I419" i="6" s="1"/>
  <c r="J419" i="6" s="1"/>
  <c r="H683" i="6" a="1"/>
  <c r="H683" i="6" s="1"/>
  <c r="I683" i="6" s="1"/>
  <c r="J683" i="6" s="1"/>
  <c r="H1283" i="6" a="1"/>
  <c r="H1283" i="6" s="1"/>
  <c r="H1547" i="6" a="1"/>
  <c r="H1547" i="6" s="1"/>
  <c r="H1955" i="6" a="1"/>
  <c r="H1955" i="6" s="1"/>
  <c r="I1955" i="6" s="1"/>
  <c r="J1955" i="6" s="1"/>
  <c r="H2243" i="6" a="1"/>
  <c r="H2243" i="6" s="1"/>
  <c r="H2387" i="6" a="1"/>
  <c r="H2387" i="6" s="1"/>
  <c r="I2387" i="6" s="1"/>
  <c r="J2387" i="6" s="1"/>
  <c r="H2531" i="6" a="1"/>
  <c r="H2531" i="6" s="1"/>
  <c r="H1883" i="6" a="1"/>
  <c r="H1883" i="6" s="1"/>
  <c r="I1883" i="6" s="1"/>
  <c r="J1883" i="6" s="1"/>
  <c r="H2363" i="6" a="1"/>
  <c r="H2363" i="6" s="1"/>
  <c r="H1787" i="6" a="1"/>
  <c r="H1787" i="6" s="1"/>
  <c r="H2099" i="6" a="1"/>
  <c r="H2099" i="6" s="1"/>
  <c r="I2099" i="6" s="1"/>
  <c r="J2099" i="6" s="1"/>
  <c r="H2699" i="6" a="1"/>
  <c r="H2699" i="6" s="1"/>
  <c r="H1571" i="6" a="1"/>
  <c r="H1571" i="6" s="1"/>
  <c r="I1571" i="6" s="1"/>
  <c r="J1571" i="6" s="1"/>
  <c r="H1931" i="6" a="1"/>
  <c r="H1931" i="6" s="1"/>
  <c r="I1931" i="6" s="1"/>
  <c r="J1931" i="6" s="1"/>
  <c r="H2627" i="6" a="1"/>
  <c r="H2627" i="6" s="1"/>
  <c r="H3515" i="6" a="1"/>
  <c r="H3515" i="6" s="1"/>
  <c r="I3515" i="6" s="1"/>
  <c r="J3515" i="6" s="1"/>
  <c r="H3899" i="6" a="1"/>
  <c r="H3899" i="6" s="1"/>
  <c r="I3899" i="6" s="1"/>
  <c r="J3899" i="6" s="1"/>
  <c r="H3131" i="6" a="1"/>
  <c r="H3131" i="6" s="1"/>
  <c r="H3731" i="6" a="1"/>
  <c r="H3731" i="6" s="1"/>
  <c r="I3731" i="6" s="1"/>
  <c r="J3731" i="6" s="1"/>
  <c r="H3035" i="6" a="1"/>
  <c r="H3035" i="6" s="1"/>
  <c r="I3035" i="6" s="1"/>
  <c r="J3035" i="6" s="1"/>
  <c r="H3755" i="6" a="1"/>
  <c r="H3755" i="6" s="1"/>
  <c r="I3755" i="6" s="1"/>
  <c r="J3755" i="6" s="1"/>
  <c r="H3683" i="6" a="1"/>
  <c r="H3683" i="6" s="1"/>
  <c r="I3683" i="6" s="1"/>
  <c r="J3683" i="6" s="1"/>
  <c r="H3947" i="6" a="1"/>
  <c r="H3947" i="6" s="1"/>
  <c r="I3947" i="6" s="1"/>
  <c r="J3947" i="6" s="1"/>
  <c r="H4571" i="6" a="1"/>
  <c r="H4571" i="6" s="1"/>
  <c r="H4763" i="6" a="1"/>
  <c r="H4763" i="6" s="1"/>
  <c r="H4211" i="6" a="1"/>
  <c r="H4211" i="6" s="1"/>
  <c r="I4211" i="6" s="1"/>
  <c r="J4211" i="6" s="1"/>
  <c r="H4499" i="6" a="1"/>
  <c r="H4499" i="6" s="1"/>
  <c r="H4907" i="6" a="1"/>
  <c r="H4907" i="6" s="1"/>
  <c r="H4091" i="6" a="1"/>
  <c r="H4091" i="6" s="1"/>
  <c r="I4091" i="6" s="1"/>
  <c r="J4091" i="6" s="1"/>
  <c r="H4595" i="6" a="1"/>
  <c r="H4595" i="6" s="1"/>
  <c r="H4955" i="6" a="1"/>
  <c r="H4955" i="6" s="1"/>
  <c r="I4955" i="6" s="1"/>
  <c r="J4955" i="6" s="1"/>
  <c r="H4259" i="6" a="1"/>
  <c r="H4259" i="6" s="1"/>
  <c r="I4259" i="6" s="1"/>
  <c r="J4259" i="6" s="1"/>
  <c r="H4451" i="6" a="1"/>
  <c r="H4451" i="6" s="1"/>
  <c r="I4451" i="6" s="1"/>
  <c r="J4451" i="6" s="1"/>
  <c r="H4979" i="6" a="1"/>
  <c r="H4979" i="6" s="1"/>
  <c r="I4979" i="6" s="1"/>
  <c r="J4979" i="6" s="1"/>
  <c r="H5915" i="6" a="1"/>
  <c r="H5915" i="6" s="1"/>
  <c r="H5627" i="6" a="1"/>
  <c r="H5627" i="6" s="1"/>
  <c r="H6011" i="6" a="1"/>
  <c r="H6011" i="6" s="1"/>
  <c r="H5987" i="6" a="1"/>
  <c r="H5987" i="6" s="1"/>
  <c r="H6323" i="6" a="1"/>
  <c r="H6323" i="6" s="1"/>
  <c r="H6443" i="6" a="1"/>
  <c r="H6443" i="6" s="1"/>
  <c r="I6443" i="6" s="1"/>
  <c r="J6443" i="6" s="1"/>
  <c r="H6419" i="6" a="1"/>
  <c r="H6419" i="6" s="1"/>
  <c r="I6419" i="6" s="1"/>
  <c r="J6419" i="6" s="1"/>
  <c r="H8387" i="6" a="1"/>
  <c r="H8387" i="6" s="1"/>
  <c r="H7595" i="6" a="1"/>
  <c r="H7595" i="6" s="1"/>
  <c r="B8390" i="6"/>
  <c r="B8366" i="6"/>
  <c r="B8270" i="6"/>
  <c r="B8246" i="6"/>
  <c r="B8150" i="6"/>
  <c r="B8054" i="6"/>
  <c r="B7982" i="6"/>
  <c r="H7982" i="6" s="1" a="1"/>
  <c r="H7982" i="6" s="1"/>
  <c r="B8318" i="6"/>
  <c r="B8174" i="6"/>
  <c r="B8078" i="6"/>
  <c r="B8414" i="6"/>
  <c r="B8294" i="6"/>
  <c r="B8222" i="6"/>
  <c r="B8126" i="6"/>
  <c r="B8030" i="6"/>
  <c r="B8342" i="6"/>
  <c r="B7958" i="6"/>
  <c r="H7958" i="6" s="1" a="1"/>
  <c r="H7958" i="6" s="1"/>
  <c r="B7886" i="6"/>
  <c r="H7886" i="6" s="1" a="1"/>
  <c r="H7886" i="6" s="1"/>
  <c r="I7886" i="6" s="1"/>
  <c r="J7886" i="6" s="1"/>
  <c r="B7718" i="6"/>
  <c r="H7718" i="6" s="1" a="1"/>
  <c r="H7718" i="6" s="1"/>
  <c r="B7670" i="6"/>
  <c r="H7670" i="6" s="1" a="1"/>
  <c r="H7670" i="6" s="1"/>
  <c r="I7670" i="6" s="1"/>
  <c r="J7670" i="6" s="1"/>
  <c r="B7598" i="6"/>
  <c r="B7550" i="6"/>
  <c r="B7526" i="6"/>
  <c r="B7502" i="6"/>
  <c r="B7454" i="6"/>
  <c r="B8006" i="6"/>
  <c r="B7934" i="6"/>
  <c r="H7934" i="6" s="1" a="1"/>
  <c r="H7934" i="6" s="1"/>
  <c r="B7838" i="6"/>
  <c r="H7838" i="6" s="1" a="1"/>
  <c r="H7838" i="6" s="1"/>
  <c r="B7742" i="6"/>
  <c r="H7742" i="6" s="1" a="1"/>
  <c r="H7742" i="6" s="1"/>
  <c r="I7742" i="6" s="1"/>
  <c r="J7742" i="6" s="1"/>
  <c r="B7574" i="6"/>
  <c r="B8198" i="6"/>
  <c r="B7910" i="6"/>
  <c r="H7910" i="6" s="1" a="1"/>
  <c r="H7910" i="6" s="1"/>
  <c r="B7862" i="6"/>
  <c r="H7862" i="6" s="1" a="1"/>
  <c r="H7862" i="6" s="1"/>
  <c r="B7814" i="6"/>
  <c r="H7814" i="6" s="1" a="1"/>
  <c r="H7814" i="6" s="1"/>
  <c r="B7790" i="6"/>
  <c r="H7790" i="6" s="1" a="1"/>
  <c r="H7790" i="6" s="1"/>
  <c r="I7790" i="6" s="1"/>
  <c r="J7790" i="6" s="1"/>
  <c r="B7766" i="6"/>
  <c r="H7766" i="6" s="1" a="1"/>
  <c r="H7766" i="6" s="1"/>
  <c r="B7622" i="6"/>
  <c r="B7406" i="6"/>
  <c r="B6878" i="6"/>
  <c r="B8102" i="6"/>
  <c r="B7382" i="6"/>
  <c r="B7334" i="6"/>
  <c r="B7286" i="6"/>
  <c r="B7238" i="6"/>
  <c r="B7190" i="6"/>
  <c r="B7142" i="6"/>
  <c r="B7094" i="6"/>
  <c r="B7046" i="6"/>
  <c r="B6998" i="6"/>
  <c r="B6950" i="6"/>
  <c r="B6854" i="6"/>
  <c r="B7478" i="6"/>
  <c r="B7358" i="6"/>
  <c r="B7310" i="6"/>
  <c r="B7262" i="6"/>
  <c r="B7214" i="6"/>
  <c r="B7166" i="6"/>
  <c r="B7118" i="6"/>
  <c r="B7070" i="6"/>
  <c r="B7022" i="6"/>
  <c r="B6974" i="6"/>
  <c r="B6902" i="6"/>
  <c r="B6806" i="6"/>
  <c r="B6782" i="6"/>
  <c r="B6686" i="6"/>
  <c r="B6590" i="6"/>
  <c r="B6494" i="6"/>
  <c r="H6494" i="6" s="1" a="1"/>
  <c r="H6494" i="6" s="1"/>
  <c r="I6494" i="6" s="1"/>
  <c r="J6494" i="6" s="1"/>
  <c r="B6470" i="6"/>
  <c r="H6470" i="6" s="1" a="1"/>
  <c r="H6470" i="6" s="1"/>
  <c r="B6758" i="6"/>
  <c r="B6662" i="6"/>
  <c r="B6446" i="6"/>
  <c r="H6446" i="6" s="1" a="1"/>
  <c r="H6446" i="6" s="1"/>
  <c r="B7430" i="6"/>
  <c r="B7694" i="6"/>
  <c r="H7694" i="6" s="1" a="1"/>
  <c r="H7694" i="6" s="1"/>
  <c r="B7646" i="6"/>
  <c r="B6830" i="6"/>
  <c r="B6710" i="6"/>
  <c r="B6614" i="6"/>
  <c r="B6566" i="6"/>
  <c r="H6566" i="6" s="1" a="1"/>
  <c r="H6566" i="6" s="1"/>
  <c r="B6518" i="6"/>
  <c r="H6518" i="6" s="1" a="1"/>
  <c r="H6518" i="6" s="1"/>
  <c r="B6398" i="6"/>
  <c r="B6734" i="6"/>
  <c r="B6422" i="6"/>
  <c r="H6422" i="6" s="1" a="1"/>
  <c r="H6422" i="6" s="1"/>
  <c r="B6926" i="6"/>
  <c r="B6638" i="6"/>
  <c r="B6542" i="6"/>
  <c r="H6542" i="6" s="1" a="1"/>
  <c r="H6542" i="6" s="1"/>
  <c r="B6302" i="6"/>
  <c r="B6158" i="6"/>
  <c r="B6038" i="6"/>
  <c r="B6326" i="6"/>
  <c r="B6278" i="6"/>
  <c r="B6230" i="6"/>
  <c r="B6206" i="6"/>
  <c r="B6182" i="6"/>
  <c r="B6134" i="6"/>
  <c r="B6062" i="6"/>
  <c r="B6374" i="6"/>
  <c r="B6086" i="6"/>
  <c r="B6350" i="6"/>
  <c r="B6254" i="6"/>
  <c r="B6110" i="6"/>
  <c r="B6014" i="6"/>
  <c r="B5870" i="6"/>
  <c r="B5822" i="6"/>
  <c r="B5750" i="6"/>
  <c r="B5414" i="6"/>
  <c r="B5846" i="6"/>
  <c r="B5726" i="6"/>
  <c r="B5630" i="6"/>
  <c r="B5582" i="6"/>
  <c r="B5534" i="6"/>
  <c r="B5486" i="6"/>
  <c r="B5366" i="6"/>
  <c r="B5318" i="6"/>
  <c r="B5270" i="6"/>
  <c r="B5942" i="6"/>
  <c r="B5918" i="6"/>
  <c r="B5798" i="6"/>
  <c r="B5702" i="6"/>
  <c r="B5654" i="6"/>
  <c r="H5654" i="6" s="1" a="1"/>
  <c r="H5654" i="6" s="1"/>
  <c r="B5438" i="6"/>
  <c r="B5390" i="6"/>
  <c r="B5990" i="6"/>
  <c r="B5966" i="6"/>
  <c r="B5894" i="6"/>
  <c r="B5774" i="6"/>
  <c r="B5678" i="6"/>
  <c r="B5606" i="6"/>
  <c r="B5558" i="6"/>
  <c r="B5510" i="6"/>
  <c r="B5462" i="6"/>
  <c r="B5342" i="6"/>
  <c r="B5294" i="6"/>
  <c r="B5246" i="6"/>
  <c r="B5174" i="6"/>
  <c r="H5174" i="6" s="1" a="1"/>
  <c r="H5174" i="6" s="1"/>
  <c r="I5174" i="6" s="1"/>
  <c r="J5174" i="6" s="1"/>
  <c r="B5054" i="6"/>
  <c r="H5054" i="6" s="1" a="1"/>
  <c r="H5054" i="6" s="1"/>
  <c r="I5054" i="6" s="1"/>
  <c r="J5054" i="6" s="1"/>
  <c r="B4958" i="6"/>
  <c r="H4958" i="6" s="1" a="1"/>
  <c r="H4958" i="6" s="1"/>
  <c r="I4958" i="6" s="1"/>
  <c r="J4958" i="6" s="1"/>
  <c r="B4766" i="6"/>
  <c r="H4766" i="6" s="1" a="1"/>
  <c r="H4766" i="6" s="1"/>
  <c r="I4766" i="6" s="1"/>
  <c r="J4766" i="6" s="1"/>
  <c r="B4718" i="6"/>
  <c r="H4718" i="6" s="1" a="1"/>
  <c r="H4718" i="6" s="1"/>
  <c r="I4718" i="6" s="1"/>
  <c r="J4718" i="6" s="1"/>
  <c r="B4670" i="6"/>
  <c r="H4670" i="6" s="1" a="1"/>
  <c r="H4670" i="6" s="1"/>
  <c r="B4622" i="6"/>
  <c r="H4622" i="6" s="1" a="1"/>
  <c r="H4622" i="6" s="1"/>
  <c r="B4574" i="6"/>
  <c r="H4574" i="6" s="1" a="1"/>
  <c r="H4574" i="6" s="1"/>
  <c r="I4574" i="6" s="1"/>
  <c r="J4574" i="6" s="1"/>
  <c r="B4478" i="6"/>
  <c r="H4478" i="6" s="1" a="1"/>
  <c r="H4478" i="6" s="1"/>
  <c r="I4478" i="6" s="1"/>
  <c r="J4478" i="6" s="1"/>
  <c r="B4430" i="6"/>
  <c r="H4430" i="6" s="1" a="1"/>
  <c r="H4430" i="6" s="1"/>
  <c r="B4310" i="6"/>
  <c r="H4310" i="6" s="1" a="1"/>
  <c r="H4310" i="6" s="1"/>
  <c r="B5198" i="6"/>
  <c r="H5198" i="6" s="1" a="1"/>
  <c r="H5198" i="6" s="1"/>
  <c r="I5198" i="6" s="1"/>
  <c r="J5198" i="6" s="1"/>
  <c r="B5126" i="6"/>
  <c r="H5126" i="6" s="1" a="1"/>
  <c r="H5126" i="6" s="1"/>
  <c r="I5126" i="6" s="1"/>
  <c r="J5126" i="6" s="1"/>
  <c r="B5030" i="6"/>
  <c r="H5030" i="6" s="1" a="1"/>
  <c r="H5030" i="6" s="1"/>
  <c r="I5030" i="6" s="1"/>
  <c r="J5030" i="6" s="1"/>
  <c r="B4934" i="6"/>
  <c r="H4934" i="6" s="1" a="1"/>
  <c r="H4934" i="6" s="1"/>
  <c r="I4934" i="6" s="1"/>
  <c r="J4934" i="6" s="1"/>
  <c r="B4910" i="6"/>
  <c r="H4910" i="6" s="1" a="1"/>
  <c r="H4910" i="6" s="1"/>
  <c r="I4910" i="6" s="1"/>
  <c r="J4910" i="6" s="1"/>
  <c r="B4862" i="6"/>
  <c r="H4862" i="6" s="1" a="1"/>
  <c r="H4862" i="6" s="1"/>
  <c r="I4862" i="6" s="1"/>
  <c r="J4862" i="6" s="1"/>
  <c r="B4814" i="6"/>
  <c r="H4814" i="6" s="1" a="1"/>
  <c r="H4814" i="6" s="1"/>
  <c r="I4814" i="6" s="1"/>
  <c r="J4814" i="6" s="1"/>
  <c r="B4790" i="6"/>
  <c r="H4790" i="6" s="1" a="1"/>
  <c r="H4790" i="6" s="1"/>
  <c r="I4790" i="6" s="1"/>
  <c r="J4790" i="6" s="1"/>
  <c r="B4526" i="6"/>
  <c r="H4526" i="6" s="1" a="1"/>
  <c r="H4526" i="6" s="1"/>
  <c r="I4526" i="6" s="1"/>
  <c r="J4526" i="6" s="1"/>
  <c r="B4454" i="6"/>
  <c r="H4454" i="6" s="1" a="1"/>
  <c r="H4454" i="6" s="1"/>
  <c r="I4454" i="6" s="1"/>
  <c r="J4454" i="6" s="1"/>
  <c r="B4382" i="6"/>
  <c r="H4382" i="6" s="1" a="1"/>
  <c r="H4382" i="6" s="1"/>
  <c r="I4382" i="6" s="1"/>
  <c r="J4382" i="6" s="1"/>
  <c r="B4286" i="6"/>
  <c r="H4286" i="6" s="1" a="1"/>
  <c r="H4286" i="6" s="1"/>
  <c r="B4190" i="6"/>
  <c r="H4190" i="6" s="1" a="1"/>
  <c r="H4190" i="6" s="1"/>
  <c r="B5222" i="6"/>
  <c r="H5222" i="6" s="1" a="1"/>
  <c r="H5222" i="6" s="1"/>
  <c r="I5222" i="6" s="1"/>
  <c r="J5222" i="6" s="1"/>
  <c r="B5102" i="6"/>
  <c r="H5102" i="6" s="1" a="1"/>
  <c r="H5102" i="6" s="1"/>
  <c r="I5102" i="6" s="1"/>
  <c r="J5102" i="6" s="1"/>
  <c r="B5006" i="6"/>
  <c r="H5006" i="6" s="1" a="1"/>
  <c r="H5006" i="6" s="1"/>
  <c r="I5006" i="6" s="1"/>
  <c r="J5006" i="6" s="1"/>
  <c r="B4742" i="6"/>
  <c r="H4742" i="6" s="1" a="1"/>
  <c r="H4742" i="6" s="1"/>
  <c r="I4742" i="6" s="1"/>
  <c r="J4742" i="6" s="1"/>
  <c r="B4694" i="6"/>
  <c r="H4694" i="6" s="1" a="1"/>
  <c r="H4694" i="6" s="1"/>
  <c r="I4694" i="6" s="1"/>
  <c r="J4694" i="6" s="1"/>
  <c r="B4646" i="6"/>
  <c r="H4646" i="6" s="1" a="1"/>
  <c r="H4646" i="6" s="1"/>
  <c r="B4598" i="6"/>
  <c r="H4598" i="6" s="1" a="1"/>
  <c r="H4598" i="6" s="1"/>
  <c r="B4406" i="6"/>
  <c r="H4406" i="6" s="1" a="1"/>
  <c r="H4406" i="6" s="1"/>
  <c r="I4406" i="6" s="1"/>
  <c r="J4406" i="6" s="1"/>
  <c r="B4358" i="6"/>
  <c r="H4358" i="6" s="1" a="1"/>
  <c r="H4358" i="6" s="1"/>
  <c r="I4358" i="6" s="1"/>
  <c r="J4358" i="6" s="1"/>
  <c r="B4262" i="6"/>
  <c r="H4262" i="6" s="1" a="1"/>
  <c r="H4262" i="6" s="1"/>
  <c r="B4166" i="6"/>
  <c r="H4166" i="6" s="1" a="1"/>
  <c r="H4166" i="6" s="1"/>
  <c r="B4094" i="6"/>
  <c r="H4094" i="6" s="1" a="1"/>
  <c r="H4094" i="6" s="1"/>
  <c r="I4094" i="6" s="1"/>
  <c r="J4094" i="6" s="1"/>
  <c r="B4046" i="6"/>
  <c r="H4046" i="6" s="1" a="1"/>
  <c r="H4046" i="6" s="1"/>
  <c r="I4046" i="6" s="1"/>
  <c r="J4046" i="6" s="1"/>
  <c r="B3950" i="6"/>
  <c r="H3950" i="6" s="1" a="1"/>
  <c r="H3950" i="6" s="1"/>
  <c r="I3950" i="6" s="1"/>
  <c r="J3950" i="6" s="1"/>
  <c r="B3854" i="6"/>
  <c r="H3854" i="6" s="1" a="1"/>
  <c r="H3854" i="6" s="1"/>
  <c r="I3854" i="6" s="1"/>
  <c r="J3854" i="6" s="1"/>
  <c r="B5150" i="6"/>
  <c r="H5150" i="6" s="1" a="1"/>
  <c r="H5150" i="6" s="1"/>
  <c r="I5150" i="6" s="1"/>
  <c r="J5150" i="6" s="1"/>
  <c r="B5078" i="6"/>
  <c r="H5078" i="6" s="1" a="1"/>
  <c r="H5078" i="6" s="1"/>
  <c r="I5078" i="6" s="1"/>
  <c r="J5078" i="6" s="1"/>
  <c r="B4982" i="6"/>
  <c r="H4982" i="6" s="1" a="1"/>
  <c r="H4982" i="6" s="1"/>
  <c r="I4982" i="6" s="1"/>
  <c r="J4982" i="6" s="1"/>
  <c r="B4886" i="6"/>
  <c r="H4886" i="6" s="1" a="1"/>
  <c r="H4886" i="6" s="1"/>
  <c r="I4886" i="6" s="1"/>
  <c r="J4886" i="6" s="1"/>
  <c r="B4838" i="6"/>
  <c r="H4838" i="6" s="1" a="1"/>
  <c r="H4838" i="6" s="1"/>
  <c r="I4838" i="6" s="1"/>
  <c r="J4838" i="6" s="1"/>
  <c r="B4550" i="6"/>
  <c r="H4550" i="6" s="1" a="1"/>
  <c r="H4550" i="6" s="1"/>
  <c r="B4502" i="6"/>
  <c r="H4502" i="6" s="1" a="1"/>
  <c r="H4502" i="6" s="1"/>
  <c r="I4502" i="6" s="1"/>
  <c r="J4502" i="6" s="1"/>
  <c r="B4334" i="6"/>
  <c r="H4334" i="6" s="1" a="1"/>
  <c r="H4334" i="6" s="1"/>
  <c r="B4238" i="6"/>
  <c r="H4238" i="6" s="1" a="1"/>
  <c r="H4238" i="6" s="1"/>
  <c r="I4238" i="6" s="1"/>
  <c r="J4238" i="6" s="1"/>
  <c r="B4142" i="6"/>
  <c r="H4142" i="6" s="1" a="1"/>
  <c r="H4142" i="6" s="1"/>
  <c r="I4142" i="6" s="1"/>
  <c r="J4142" i="6" s="1"/>
  <c r="B4022" i="6"/>
  <c r="H4022" i="6" s="1" a="1"/>
  <c r="H4022" i="6" s="1"/>
  <c r="I4022" i="6" s="1"/>
  <c r="J4022" i="6" s="1"/>
  <c r="B3926" i="6"/>
  <c r="H3926" i="6" s="1" a="1"/>
  <c r="H3926" i="6" s="1"/>
  <c r="I3926" i="6" s="1"/>
  <c r="J3926" i="6" s="1"/>
  <c r="B4118" i="6"/>
  <c r="H4118" i="6" s="1" a="1"/>
  <c r="H4118" i="6" s="1"/>
  <c r="B4070" i="6"/>
  <c r="H4070" i="6" s="1" a="1"/>
  <c r="H4070" i="6" s="1"/>
  <c r="I4070" i="6" s="1"/>
  <c r="J4070" i="6" s="1"/>
  <c r="B3902" i="6"/>
  <c r="H3902" i="6" s="1" a="1"/>
  <c r="H3902" i="6" s="1"/>
  <c r="I3902" i="6" s="1"/>
  <c r="J3902" i="6" s="1"/>
  <c r="B3758" i="6"/>
  <c r="H3758" i="6" s="1" a="1"/>
  <c r="H3758" i="6" s="1"/>
  <c r="I3758" i="6" s="1"/>
  <c r="J3758" i="6" s="1"/>
  <c r="B3662" i="6"/>
  <c r="H3662" i="6" s="1" a="1"/>
  <c r="H3662" i="6" s="1"/>
  <c r="I3662" i="6" s="1"/>
  <c r="J3662" i="6" s="1"/>
  <c r="B3566" i="6"/>
  <c r="H3566" i="6" s="1" a="1"/>
  <c r="H3566" i="6" s="1"/>
  <c r="I3566" i="6" s="1"/>
  <c r="J3566" i="6" s="1"/>
  <c r="B3278" i="6"/>
  <c r="B3038" i="6"/>
  <c r="H3038" i="6" s="1" a="1"/>
  <c r="H3038" i="6" s="1"/>
  <c r="I3038" i="6" s="1"/>
  <c r="J3038" i="6" s="1"/>
  <c r="B2726" i="6"/>
  <c r="H2726" i="6" s="1" a="1"/>
  <c r="H2726" i="6" s="1"/>
  <c r="B2702" i="6"/>
  <c r="H2702" i="6" s="1" a="1"/>
  <c r="H2702" i="6" s="1"/>
  <c r="B3878" i="6"/>
  <c r="H3878" i="6" s="1" a="1"/>
  <c r="H3878" i="6" s="1"/>
  <c r="I3878" i="6" s="1"/>
  <c r="J3878" i="6" s="1"/>
  <c r="B3830" i="6"/>
  <c r="H3830" i="6" s="1" a="1"/>
  <c r="H3830" i="6" s="1"/>
  <c r="I3830" i="6" s="1"/>
  <c r="J3830" i="6" s="1"/>
  <c r="B3734" i="6"/>
  <c r="H3734" i="6" s="1" a="1"/>
  <c r="H3734" i="6" s="1"/>
  <c r="I3734" i="6" s="1"/>
  <c r="J3734" i="6" s="1"/>
  <c r="B3638" i="6"/>
  <c r="H3638" i="6" s="1" a="1"/>
  <c r="H3638" i="6" s="1"/>
  <c r="I3638" i="6" s="1"/>
  <c r="J3638" i="6" s="1"/>
  <c r="B3542" i="6"/>
  <c r="H3542" i="6" s="1" a="1"/>
  <c r="H3542" i="6" s="1"/>
  <c r="I3542" i="6" s="1"/>
  <c r="J3542" i="6" s="1"/>
  <c r="B3110" i="6"/>
  <c r="B3014" i="6"/>
  <c r="H3014" i="6" s="1" a="1"/>
  <c r="H3014" i="6" s="1"/>
  <c r="I3014" i="6" s="1"/>
  <c r="J3014" i="6" s="1"/>
  <c r="B2990" i="6"/>
  <c r="H2990" i="6" s="1" a="1"/>
  <c r="H2990" i="6" s="1"/>
  <c r="I2990" i="6" s="1"/>
  <c r="J2990" i="6" s="1"/>
  <c r="B2966" i="6"/>
  <c r="B2894" i="6"/>
  <c r="B2678" i="6"/>
  <c r="H2678" i="6" s="1" a="1"/>
  <c r="H2678" i="6" s="1"/>
  <c r="B2630" i="6"/>
  <c r="H2630" i="6" s="1" a="1"/>
  <c r="H2630" i="6" s="1"/>
  <c r="I2630" i="6" s="1"/>
  <c r="J2630" i="6" s="1"/>
  <c r="B2582" i="6"/>
  <c r="B3998" i="6"/>
  <c r="H3998" i="6" s="1" a="1"/>
  <c r="H3998" i="6" s="1"/>
  <c r="I3998" i="6" s="1"/>
  <c r="J3998" i="6" s="1"/>
  <c r="B3806" i="6"/>
  <c r="H3806" i="6" s="1" a="1"/>
  <c r="H3806" i="6" s="1"/>
  <c r="I3806" i="6" s="1"/>
  <c r="J3806" i="6" s="1"/>
  <c r="B3710" i="6"/>
  <c r="H3710" i="6" s="1" a="1"/>
  <c r="H3710" i="6" s="1"/>
  <c r="I3710" i="6" s="1"/>
  <c r="J3710" i="6" s="1"/>
  <c r="B3614" i="6"/>
  <c r="H3614" i="6" s="1" a="1"/>
  <c r="H3614" i="6" s="1"/>
  <c r="I3614" i="6" s="1"/>
  <c r="J3614" i="6" s="1"/>
  <c r="B3518" i="6"/>
  <c r="H3518" i="6" s="1" a="1"/>
  <c r="H3518" i="6" s="1"/>
  <c r="I3518" i="6" s="1"/>
  <c r="J3518" i="6" s="1"/>
  <c r="B3422" i="6"/>
  <c r="B3398" i="6"/>
  <c r="B3374" i="6"/>
  <c r="B3350" i="6"/>
  <c r="B3326" i="6"/>
  <c r="B3302" i="6"/>
  <c r="B3254" i="6"/>
  <c r="B3230" i="6"/>
  <c r="B3206" i="6"/>
  <c r="H3206" i="6" s="1" a="1"/>
  <c r="H3206" i="6" s="1"/>
  <c r="I3206" i="6" s="1"/>
  <c r="J3206" i="6" s="1"/>
  <c r="B3158" i="6"/>
  <c r="B2918" i="6"/>
  <c r="B2870" i="6"/>
  <c r="B2846" i="6"/>
  <c r="B4214" i="6"/>
  <c r="H4214" i="6" s="1" a="1"/>
  <c r="H4214" i="6" s="1"/>
  <c r="I4214" i="6" s="1"/>
  <c r="J4214" i="6" s="1"/>
  <c r="B3974" i="6"/>
  <c r="H3974" i="6" s="1" a="1"/>
  <c r="H3974" i="6" s="1"/>
  <c r="I3974" i="6" s="1"/>
  <c r="J3974" i="6" s="1"/>
  <c r="B3782" i="6"/>
  <c r="H3782" i="6" s="1" a="1"/>
  <c r="H3782" i="6" s="1"/>
  <c r="I3782" i="6" s="1"/>
  <c r="J3782" i="6" s="1"/>
  <c r="B3686" i="6"/>
  <c r="H3686" i="6" s="1" a="1"/>
  <c r="H3686" i="6" s="1"/>
  <c r="I3686" i="6" s="1"/>
  <c r="J3686" i="6" s="1"/>
  <c r="B3590" i="6"/>
  <c r="H3590" i="6" s="1" a="1"/>
  <c r="H3590" i="6" s="1"/>
  <c r="I3590" i="6" s="1"/>
  <c r="J3590" i="6" s="1"/>
  <c r="B3494" i="6"/>
  <c r="H3494" i="6" s="1" a="1"/>
  <c r="H3494" i="6" s="1"/>
  <c r="I3494" i="6" s="1"/>
  <c r="J3494" i="6" s="1"/>
  <c r="B3470" i="6"/>
  <c r="H3470" i="6" s="1" a="1"/>
  <c r="H3470" i="6" s="1"/>
  <c r="I3470" i="6" s="1"/>
  <c r="J3470" i="6" s="1"/>
  <c r="B3446" i="6"/>
  <c r="H3446" i="6" s="1" a="1"/>
  <c r="H3446" i="6" s="1"/>
  <c r="I3446" i="6" s="1"/>
  <c r="J3446" i="6" s="1"/>
  <c r="B3182" i="6"/>
  <c r="B2942" i="6"/>
  <c r="B2822" i="6"/>
  <c r="B2750" i="6"/>
  <c r="H2750" i="6" s="1" a="1"/>
  <c r="H2750" i="6" s="1"/>
  <c r="B2510" i="6"/>
  <c r="B2414" i="6"/>
  <c r="B2102" i="6"/>
  <c r="H2102" i="6" s="1" a="1"/>
  <c r="H2102" i="6" s="1"/>
  <c r="I2102" i="6" s="1"/>
  <c r="J2102" i="6" s="1"/>
  <c r="B2006" i="6"/>
  <c r="H2006" i="6" s="1" a="1"/>
  <c r="H2006" i="6" s="1"/>
  <c r="I2006" i="6" s="1"/>
  <c r="J2006" i="6" s="1"/>
  <c r="B1910" i="6"/>
  <c r="H1910" i="6" s="1" a="1"/>
  <c r="H1910" i="6" s="1"/>
  <c r="I1910" i="6" s="1"/>
  <c r="J1910" i="6" s="1"/>
  <c r="B1862" i="6"/>
  <c r="H1862" i="6" s="1" a="1"/>
  <c r="H1862" i="6" s="1"/>
  <c r="I1862" i="6" s="1"/>
  <c r="J1862" i="6" s="1"/>
  <c r="B1766" i="6"/>
  <c r="B1430" i="6"/>
  <c r="B2798" i="6"/>
  <c r="H2798" i="6" s="1" a="1"/>
  <c r="H2798" i="6" s="1"/>
  <c r="I2798" i="6" s="1"/>
  <c r="J2798" i="6" s="1"/>
  <c r="B2774" i="6"/>
  <c r="H2774" i="6" s="1" a="1"/>
  <c r="H2774" i="6" s="1"/>
  <c r="B2654" i="6"/>
  <c r="H2654" i="6" s="1" a="1"/>
  <c r="H2654" i="6" s="1"/>
  <c r="I2654" i="6" s="1"/>
  <c r="J2654" i="6" s="1"/>
  <c r="B2558" i="6"/>
  <c r="B2486" i="6"/>
  <c r="B2462" i="6"/>
  <c r="B2366" i="6"/>
  <c r="B2126" i="6"/>
  <c r="H2126" i="6" s="1" a="1"/>
  <c r="H2126" i="6" s="1"/>
  <c r="I2126" i="6" s="1"/>
  <c r="J2126" i="6" s="1"/>
  <c r="B2078" i="6"/>
  <c r="H2078" i="6" s="1" a="1"/>
  <c r="H2078" i="6" s="1"/>
  <c r="I2078" i="6" s="1"/>
  <c r="J2078" i="6" s="1"/>
  <c r="B1982" i="6"/>
  <c r="H1982" i="6" s="1" a="1"/>
  <c r="H1982" i="6" s="1"/>
  <c r="I1982" i="6" s="1"/>
  <c r="J1982" i="6" s="1"/>
  <c r="B1886" i="6"/>
  <c r="H1886" i="6" s="1" a="1"/>
  <c r="H1886" i="6" s="1"/>
  <c r="I1886" i="6" s="1"/>
  <c r="J1886" i="6" s="1"/>
  <c r="B1742" i="6"/>
  <c r="B1598" i="6"/>
  <c r="B1574" i="6"/>
  <c r="B1550" i="6"/>
  <c r="B1406" i="6"/>
  <c r="H1406" i="6" s="1" a="1"/>
  <c r="H1406" i="6" s="1"/>
  <c r="I1406" i="6" s="1"/>
  <c r="J1406" i="6" s="1"/>
  <c r="B3086" i="6"/>
  <c r="B3062" i="6"/>
  <c r="H3062" i="6" s="1" a="1"/>
  <c r="H3062" i="6" s="1"/>
  <c r="I3062" i="6" s="1"/>
  <c r="J3062" i="6" s="1"/>
  <c r="B2606" i="6"/>
  <c r="B2318" i="6"/>
  <c r="H2318" i="6" s="1" a="1"/>
  <c r="H2318" i="6" s="1"/>
  <c r="B2294" i="6"/>
  <c r="H2294" i="6" s="1" a="1"/>
  <c r="H2294" i="6" s="1"/>
  <c r="I2294" i="6" s="1"/>
  <c r="J2294" i="6" s="1"/>
  <c r="B2270" i="6"/>
  <c r="H2270" i="6" s="1" a="1"/>
  <c r="H2270" i="6" s="1"/>
  <c r="I2270" i="6" s="1"/>
  <c r="J2270" i="6" s="1"/>
  <c r="B2246" i="6"/>
  <c r="H2246" i="6" s="1" a="1"/>
  <c r="H2246" i="6" s="1"/>
  <c r="B2222" i="6"/>
  <c r="H2222" i="6" s="1" a="1"/>
  <c r="H2222" i="6" s="1"/>
  <c r="I2222" i="6" s="1"/>
  <c r="J2222" i="6" s="1"/>
  <c r="B2198" i="6"/>
  <c r="H2198" i="6" s="1" a="1"/>
  <c r="H2198" i="6" s="1"/>
  <c r="I2198" i="6" s="1"/>
  <c r="J2198" i="6" s="1"/>
  <c r="B2174" i="6"/>
  <c r="H2174" i="6" s="1" a="1"/>
  <c r="H2174" i="6" s="1"/>
  <c r="I2174" i="6" s="1"/>
  <c r="J2174" i="6" s="1"/>
  <c r="B2054" i="6"/>
  <c r="H2054" i="6" s="1" a="1"/>
  <c r="H2054" i="6" s="1"/>
  <c r="I2054" i="6" s="1"/>
  <c r="J2054" i="6" s="1"/>
  <c r="B1958" i="6"/>
  <c r="H1958" i="6" s="1" a="1"/>
  <c r="H1958" i="6" s="1"/>
  <c r="I1958" i="6" s="1"/>
  <c r="J1958" i="6" s="1"/>
  <c r="B1814" i="6"/>
  <c r="B1718" i="6"/>
  <c r="B1670" i="6"/>
  <c r="B1646" i="6"/>
  <c r="B1502" i="6"/>
  <c r="H1502" i="6" s="1" a="1"/>
  <c r="H1502" i="6" s="1"/>
  <c r="I1502" i="6" s="1"/>
  <c r="J1502" i="6" s="1"/>
  <c r="B3134" i="6"/>
  <c r="B2534" i="6"/>
  <c r="B2438" i="6"/>
  <c r="B2390" i="6"/>
  <c r="B2342" i="6"/>
  <c r="B2150" i="6"/>
  <c r="H2150" i="6" s="1" a="1"/>
  <c r="H2150" i="6" s="1"/>
  <c r="I2150" i="6" s="1"/>
  <c r="J2150" i="6" s="1"/>
  <c r="B2030" i="6"/>
  <c r="H2030" i="6" s="1" a="1"/>
  <c r="H2030" i="6" s="1"/>
  <c r="I2030" i="6" s="1"/>
  <c r="J2030" i="6" s="1"/>
  <c r="B1934" i="6"/>
  <c r="H1934" i="6" s="1" a="1"/>
  <c r="H1934" i="6" s="1"/>
  <c r="I1934" i="6" s="1"/>
  <c r="J1934" i="6" s="1"/>
  <c r="B1838" i="6"/>
  <c r="H1838" i="6" s="1" a="1"/>
  <c r="H1838" i="6" s="1"/>
  <c r="I1838" i="6" s="1"/>
  <c r="J1838" i="6" s="1"/>
  <c r="B1790" i="6"/>
  <c r="B1694" i="6"/>
  <c r="B1622" i="6"/>
  <c r="B1526" i="6"/>
  <c r="B1478" i="6"/>
  <c r="H1478" i="6" s="1" a="1"/>
  <c r="H1478" i="6" s="1"/>
  <c r="I1478" i="6" s="1"/>
  <c r="J1478" i="6" s="1"/>
  <c r="B1454" i="6"/>
  <c r="H1454" i="6" s="1" a="1"/>
  <c r="H1454" i="6" s="1"/>
  <c r="B1262" i="6"/>
  <c r="H1262" i="6" s="1" a="1"/>
  <c r="H1262" i="6" s="1"/>
  <c r="I1262" i="6" s="1"/>
  <c r="J1262" i="6" s="1"/>
  <c r="B1238" i="6"/>
  <c r="H1238" i="6" s="1" a="1"/>
  <c r="H1238" i="6" s="1"/>
  <c r="I1238" i="6" s="1"/>
  <c r="J1238" i="6" s="1"/>
  <c r="B1166" i="6"/>
  <c r="H1166" i="6" s="1" a="1"/>
  <c r="H1166" i="6" s="1"/>
  <c r="B734" i="6"/>
  <c r="B710" i="6"/>
  <c r="H710" i="6" s="1" a="1"/>
  <c r="H710" i="6" s="1"/>
  <c r="I710" i="6" s="1"/>
  <c r="J710" i="6" s="1"/>
  <c r="B542" i="6"/>
  <c r="B470" i="6"/>
  <c r="H470" i="6" s="1" a="1"/>
  <c r="H470" i="6" s="1"/>
  <c r="I470" i="6" s="1"/>
  <c r="J470" i="6" s="1"/>
  <c r="B446" i="6"/>
  <c r="B374" i="6"/>
  <c r="H374" i="6" s="1" a="1"/>
  <c r="H374" i="6" s="1"/>
  <c r="I374" i="6" s="1"/>
  <c r="J374" i="6" s="1"/>
  <c r="B326" i="6"/>
  <c r="B158" i="6"/>
  <c r="B302" i="6"/>
  <c r="H302" i="6" s="1" a="1"/>
  <c r="H302" i="6" s="1"/>
  <c r="I302" i="6" s="1"/>
  <c r="J302" i="6" s="1"/>
  <c r="B110" i="6"/>
  <c r="H110" i="6" s="1" a="1"/>
  <c r="H110" i="6" s="1"/>
  <c r="I110" i="6" s="1"/>
  <c r="J110" i="6" s="1"/>
  <c r="B1382" i="6"/>
  <c r="H1382" i="6" s="1" a="1"/>
  <c r="H1382" i="6" s="1"/>
  <c r="I1382" i="6" s="1"/>
  <c r="J1382" i="6" s="1"/>
  <c r="B1310" i="6"/>
  <c r="H1310" i="6" s="1" a="1"/>
  <c r="H1310" i="6" s="1"/>
  <c r="I1310" i="6" s="1"/>
  <c r="J1310" i="6" s="1"/>
  <c r="B1142" i="6"/>
  <c r="H1142" i="6" s="1" a="1"/>
  <c r="H1142" i="6" s="1"/>
  <c r="I1142" i="6" s="1"/>
  <c r="J1142" i="6" s="1"/>
  <c r="B1118" i="6"/>
  <c r="H1118" i="6" s="1" a="1"/>
  <c r="H1118" i="6" s="1"/>
  <c r="I1118" i="6" s="1"/>
  <c r="J1118" i="6" s="1"/>
  <c r="B1046" i="6"/>
  <c r="B1022" i="6"/>
  <c r="B998" i="6"/>
  <c r="B878" i="6"/>
  <c r="H878" i="6" s="1" a="1"/>
  <c r="H878" i="6" s="1"/>
  <c r="I878" i="6" s="1"/>
  <c r="J878" i="6" s="1"/>
  <c r="B806" i="6"/>
  <c r="B686" i="6"/>
  <c r="H686" i="6" s="1" a="1"/>
  <c r="H686" i="6" s="1"/>
  <c r="I686" i="6" s="1"/>
  <c r="J686" i="6" s="1"/>
  <c r="B638" i="6"/>
  <c r="H638" i="6" s="1" a="1"/>
  <c r="H638" i="6" s="1"/>
  <c r="I638" i="6" s="1"/>
  <c r="J638" i="6" s="1"/>
  <c r="B590" i="6"/>
  <c r="B566" i="6"/>
  <c r="B422" i="6"/>
  <c r="B86" i="6"/>
  <c r="H86" i="6" s="1" a="1"/>
  <c r="H86" i="6" s="1"/>
  <c r="I86" i="6" s="1"/>
  <c r="J86" i="6" s="1"/>
  <c r="B1358" i="6"/>
  <c r="H1358" i="6" s="1" a="1"/>
  <c r="H1358" i="6" s="1"/>
  <c r="I1358" i="6" s="1"/>
  <c r="J1358" i="6" s="1"/>
  <c r="B1286" i="6"/>
  <c r="H1286" i="6" s="1" a="1"/>
  <c r="H1286" i="6" s="1"/>
  <c r="I1286" i="6" s="1"/>
  <c r="J1286" i="6" s="1"/>
  <c r="B1214" i="6"/>
  <c r="H1214" i="6" s="1" a="1"/>
  <c r="H1214" i="6" s="1"/>
  <c r="I1214" i="6" s="1"/>
  <c r="J1214" i="6" s="1"/>
  <c r="B1094" i="6"/>
  <c r="B974" i="6"/>
  <c r="B950" i="6"/>
  <c r="B782" i="6"/>
  <c r="B662" i="6"/>
  <c r="H662" i="6" s="1" a="1"/>
  <c r="H662" i="6" s="1"/>
  <c r="I662" i="6" s="1"/>
  <c r="J662" i="6" s="1"/>
  <c r="B614" i="6"/>
  <c r="B518" i="6"/>
  <c r="B494" i="6"/>
  <c r="H494" i="6" s="1" a="1"/>
  <c r="H494" i="6" s="1"/>
  <c r="I494" i="6" s="1"/>
  <c r="J494" i="6" s="1"/>
  <c r="B350" i="6"/>
  <c r="B206" i="6"/>
  <c r="B134" i="6"/>
  <c r="B278" i="6"/>
  <c r="B254" i="6"/>
  <c r="B230" i="6"/>
  <c r="B182" i="6"/>
  <c r="B1334" i="6"/>
  <c r="H1334" i="6" s="1" a="1"/>
  <c r="H1334" i="6" s="1"/>
  <c r="I1334" i="6" s="1"/>
  <c r="J1334" i="6" s="1"/>
  <c r="B1190" i="6"/>
  <c r="H1190" i="6" s="1" a="1"/>
  <c r="H1190" i="6" s="1"/>
  <c r="B1070" i="6"/>
  <c r="B926" i="6"/>
  <c r="H926" i="6" s="1" a="1"/>
  <c r="H926" i="6" s="1"/>
  <c r="I926" i="6" s="1"/>
  <c r="J926" i="6" s="1"/>
  <c r="B902" i="6"/>
  <c r="H902" i="6" s="1" a="1"/>
  <c r="H902" i="6" s="1"/>
  <c r="I902" i="6" s="1"/>
  <c r="J902" i="6" s="1"/>
  <c r="B854" i="6"/>
  <c r="B830" i="6"/>
  <c r="B758" i="6"/>
  <c r="B398" i="6"/>
  <c r="E728" i="6" a="1"/>
  <c r="E728" i="6" s="1"/>
  <c r="F728" i="6" s="1"/>
  <c r="E1064" i="6" a="1"/>
  <c r="E1064" i="6" s="1"/>
  <c r="F1064" i="6" s="1"/>
  <c r="E584" i="6" a="1"/>
  <c r="E584" i="6" s="1"/>
  <c r="F584" i="6" s="1"/>
  <c r="E896" i="6" a="1"/>
  <c r="E896" i="6" s="1"/>
  <c r="F896" i="6" s="1"/>
  <c r="E1088" i="6" a="1"/>
  <c r="E1088" i="6" s="1"/>
  <c r="F1088" i="6" s="1"/>
  <c r="E368" i="6" a="1"/>
  <c r="E368" i="6" s="1"/>
  <c r="F368" i="6" s="1"/>
  <c r="E320" i="6" a="1"/>
  <c r="E320" i="6" s="1"/>
  <c r="F320" i="6" s="1"/>
  <c r="E560" i="6" a="1"/>
  <c r="E560" i="6" s="1"/>
  <c r="E752" i="6" a="1"/>
  <c r="E752" i="6" s="1"/>
  <c r="F752" i="6" s="1"/>
  <c r="E1160" i="6" a="1"/>
  <c r="E1160" i="6" s="1"/>
  <c r="F1160" i="6" s="1"/>
  <c r="E1400" i="6" a="1"/>
  <c r="E1400" i="6" s="1"/>
  <c r="F1400" i="6" s="1"/>
  <c r="E1688" i="6" a="1"/>
  <c r="E1688" i="6" s="1"/>
  <c r="F1688" i="6" s="1"/>
  <c r="E1976" i="6" a="1"/>
  <c r="E1976" i="6" s="1"/>
  <c r="F1976" i="6" s="1"/>
  <c r="E2504" i="6" a="1"/>
  <c r="E2504" i="6" s="1"/>
  <c r="F2504" i="6" s="1"/>
  <c r="E2096" i="6" a="1"/>
  <c r="E2096" i="6" s="1"/>
  <c r="F2096" i="6" s="1"/>
  <c r="E2240" i="6" a="1"/>
  <c r="E2240" i="6" s="1"/>
  <c r="F2240" i="6" s="1"/>
  <c r="E2432" i="6" a="1"/>
  <c r="E2432" i="6" s="1"/>
  <c r="F2432" i="6" s="1"/>
  <c r="E1496" i="6" a="1"/>
  <c r="E1496" i="6" s="1"/>
  <c r="F1496" i="6" s="1"/>
  <c r="E1736" i="6" a="1"/>
  <c r="E1736" i="6" s="1"/>
  <c r="F1736" i="6" s="1"/>
  <c r="E2120" i="6" a="1"/>
  <c r="E2120" i="6" s="1"/>
  <c r="F2120" i="6" s="1"/>
  <c r="E2984" i="6" a="1"/>
  <c r="E2984" i="6" s="1"/>
  <c r="F2984" i="6" s="1"/>
  <c r="E1952" i="6" a="1"/>
  <c r="E1952" i="6" s="1"/>
  <c r="E2384" i="6" a="1"/>
  <c r="E2384" i="6" s="1"/>
  <c r="F2384" i="6" s="1"/>
  <c r="E3824" i="6" a="1"/>
  <c r="E3824" i="6" s="1"/>
  <c r="F3824" i="6" s="1"/>
  <c r="E3056" i="6" a="1"/>
  <c r="E3056" i="6" s="1"/>
  <c r="F3056" i="6" s="1"/>
  <c r="E3464" i="6" a="1"/>
  <c r="E3464" i="6" s="1"/>
  <c r="F3464" i="6" s="1"/>
  <c r="E3944" i="6" a="1"/>
  <c r="E3944" i="6" s="1"/>
  <c r="F3944" i="6" s="1"/>
  <c r="E3128" i="6" a="1"/>
  <c r="E3128" i="6" s="1"/>
  <c r="E3440" i="6" a="1"/>
  <c r="E3440" i="6" s="1"/>
  <c r="F3440" i="6" s="1"/>
  <c r="E3776" i="6" a="1"/>
  <c r="E3776" i="6" s="1"/>
  <c r="F3776" i="6" s="1"/>
  <c r="E2576" i="6" a="1"/>
  <c r="E2576" i="6" s="1"/>
  <c r="F2576" i="6" s="1"/>
  <c r="E3008" i="6" a="1"/>
  <c r="E3008" i="6" s="1"/>
  <c r="F3008" i="6" s="1"/>
  <c r="E3608" i="6" a="1"/>
  <c r="E3608" i="6" s="1"/>
  <c r="F3608" i="6" s="1"/>
  <c r="E4160" i="6" a="1"/>
  <c r="E4160" i="6" s="1"/>
  <c r="F4160" i="6" s="1"/>
  <c r="E4880" i="6" a="1"/>
  <c r="E4880" i="6" s="1"/>
  <c r="F4880" i="6" s="1"/>
  <c r="E3896" i="6" a="1"/>
  <c r="E3896" i="6" s="1"/>
  <c r="F3896" i="6" s="1"/>
  <c r="E4376" i="6" a="1"/>
  <c r="E4376" i="6" s="1"/>
  <c r="F4376" i="6" s="1"/>
  <c r="E4736" i="6" a="1"/>
  <c r="E4736" i="6" s="1"/>
  <c r="F4736" i="6" s="1"/>
  <c r="E4112" i="6" a="1"/>
  <c r="E4112" i="6" s="1"/>
  <c r="F4112" i="6" s="1"/>
  <c r="E4472" i="6" a="1"/>
  <c r="E4472" i="6" s="1"/>
  <c r="F4472" i="6" s="1"/>
  <c r="E4904" i="6" a="1"/>
  <c r="E4904" i="6" s="1"/>
  <c r="F4904" i="6" s="1"/>
  <c r="E5192" i="6" a="1"/>
  <c r="E5192" i="6" s="1"/>
  <c r="F5192" i="6" s="1"/>
  <c r="E5240" i="6" a="1"/>
  <c r="E5240" i="6" s="1"/>
  <c r="F5240" i="6" s="1"/>
  <c r="E5624" i="6" a="1"/>
  <c r="E5624" i="6" s="1"/>
  <c r="F5624" i="6" s="1"/>
  <c r="E5648" i="6" a="1"/>
  <c r="E5648" i="6" s="1"/>
  <c r="F5648" i="6" s="1"/>
  <c r="E5864" i="6" a="1"/>
  <c r="E5864" i="6" s="1"/>
  <c r="F5864" i="6" s="1"/>
  <c r="E5336" i="6" a="1"/>
  <c r="E5336" i="6" s="1"/>
  <c r="F5336" i="6" s="1"/>
  <c r="E5696" i="6" a="1"/>
  <c r="E5696" i="6" s="1"/>
  <c r="F5696" i="6" s="1"/>
  <c r="E5432" i="6" a="1"/>
  <c r="E5432" i="6" s="1"/>
  <c r="F5432" i="6" s="1"/>
  <c r="E6032" i="6" a="1"/>
  <c r="E6032" i="6" s="1"/>
  <c r="F6032" i="6" s="1"/>
  <c r="E6176" i="6" a="1"/>
  <c r="E6176" i="6" s="1"/>
  <c r="F6176" i="6" s="1"/>
  <c r="E6104" i="6" a="1"/>
  <c r="E6104" i="6" s="1"/>
  <c r="F6104" i="6" s="1"/>
  <c r="E6056" i="6" a="1"/>
  <c r="E6056" i="6" s="1"/>
  <c r="F6056" i="6" s="1"/>
  <c r="E6440" i="6" a="1"/>
  <c r="E6440" i="6" s="1"/>
  <c r="F6440" i="6" s="1"/>
  <c r="E7520" i="6" a="1"/>
  <c r="E7520" i="6" s="1"/>
  <c r="F7520" i="6" s="1"/>
  <c r="E7280" i="6" a="1"/>
  <c r="E7280" i="6" s="1"/>
  <c r="E7496" i="6" a="1"/>
  <c r="E7496" i="6" s="1"/>
  <c r="E6920" i="6" a="1"/>
  <c r="E6920" i="6" s="1"/>
  <c r="F6920" i="6" s="1"/>
  <c r="E7112" i="6" a="1"/>
  <c r="E7112" i="6" s="1"/>
  <c r="F7112" i="6" s="1"/>
  <c r="E7400" i="6" a="1"/>
  <c r="E7400" i="6" s="1"/>
  <c r="F7400" i="6" s="1"/>
  <c r="E7904" i="6" a="1"/>
  <c r="E7904" i="6" s="1"/>
  <c r="E7616" i="6" a="1"/>
  <c r="E7616" i="6" s="1"/>
  <c r="F7616" i="6" s="1"/>
  <c r="E7976" i="6" a="1"/>
  <c r="E7976" i="6" s="1"/>
  <c r="F7976" i="6" s="1"/>
  <c r="E7760" i="6" a="1"/>
  <c r="E7760" i="6" s="1"/>
  <c r="F7760" i="6" s="1"/>
  <c r="E8240" i="6" a="1"/>
  <c r="E8240" i="6" s="1"/>
  <c r="F8240" i="6" s="1"/>
  <c r="E8336" i="6" a="1"/>
  <c r="E8336" i="6" s="1"/>
  <c r="F8336" i="6" s="1"/>
  <c r="E8072" i="6" a="1"/>
  <c r="E8072" i="6" s="1"/>
  <c r="F8072" i="6" s="1"/>
  <c r="E8384" i="6" a="1"/>
  <c r="E8384" i="6" s="1"/>
  <c r="F8384" i="6" s="1"/>
  <c r="C36" i="6"/>
  <c r="I36" i="6"/>
  <c r="J36" i="6" s="1"/>
  <c r="F11" i="5"/>
  <c r="C11" i="6" s="1"/>
  <c r="I60" i="6"/>
  <c r="J60" i="6" s="1"/>
  <c r="I61" i="6"/>
  <c r="J61" i="6" s="1"/>
  <c r="G11" i="6"/>
  <c r="G35" i="6"/>
  <c r="C61" i="6"/>
  <c r="B63" i="6"/>
  <c r="H63" i="6" s="1" a="1"/>
  <c r="H63" i="6" s="1"/>
  <c r="G61" i="6"/>
  <c r="C60" i="6"/>
  <c r="H62" i="6" a="1"/>
  <c r="H62" i="6" s="1"/>
  <c r="I62" i="6" s="1"/>
  <c r="J62" i="6" s="1"/>
  <c r="I36" i="5"/>
  <c r="O13" i="5"/>
  <c r="O14" i="5" s="1"/>
  <c r="O15" i="5" s="1"/>
  <c r="I9" i="6"/>
  <c r="J9" i="6" s="1"/>
  <c r="E8" i="6"/>
  <c r="F8" i="6" s="1"/>
  <c r="F7" i="6"/>
  <c r="F37" i="5"/>
  <c r="I10" i="6"/>
  <c r="J10" i="6" s="1"/>
  <c r="O38" i="5"/>
  <c r="N38" i="5"/>
  <c r="B41" i="5"/>
  <c r="D41" i="5" s="1"/>
  <c r="M15" i="5"/>
  <c r="N15" i="5" s="1"/>
  <c r="G15" i="5"/>
  <c r="E15" i="5"/>
  <c r="B39" i="6"/>
  <c r="H39" i="6" s="1" a="1"/>
  <c r="H39" i="6" s="1"/>
  <c r="I39" i="6" s="1"/>
  <c r="J39" i="6" s="1"/>
  <c r="B15" i="6"/>
  <c r="H15" i="6" s="1"/>
  <c r="G37" i="6"/>
  <c r="G13" i="6"/>
  <c r="H39" i="5"/>
  <c r="F39" i="5"/>
  <c r="C37" i="6"/>
  <c r="C13" i="6"/>
  <c r="H14" i="5"/>
  <c r="B17" i="5"/>
  <c r="C16" i="5" s="1"/>
  <c r="D16" i="5" s="1"/>
  <c r="E40" i="5"/>
  <c r="M40" i="5"/>
  <c r="N40" i="5" s="1"/>
  <c r="G40" i="5"/>
  <c r="I12" i="6"/>
  <c r="J12" i="6" s="1"/>
  <c r="F14" i="5"/>
  <c r="I4118" i="6" l="1"/>
  <c r="J4118" i="6" s="1"/>
  <c r="F5792" i="6"/>
  <c r="F5888" i="6"/>
  <c r="F6990" i="6"/>
  <c r="F5887" i="6"/>
  <c r="I3996" i="6"/>
  <c r="J3996" i="6" s="1"/>
  <c r="I2702" i="6"/>
  <c r="J2702" i="6" s="1"/>
  <c r="I5076" i="6"/>
  <c r="J5076" i="6" s="1"/>
  <c r="F6342" i="6"/>
  <c r="I5654" i="6"/>
  <c r="J5654" i="6" s="1"/>
  <c r="I6518" i="6"/>
  <c r="J6518" i="6" s="1"/>
  <c r="I7982" i="6"/>
  <c r="J7982" i="6" s="1"/>
  <c r="I3468" i="6"/>
  <c r="J3468" i="6" s="1"/>
  <c r="I3876" i="6"/>
  <c r="J3876" i="6" s="1"/>
  <c r="F3967" i="6"/>
  <c r="G2076" i="6"/>
  <c r="G1236" i="6"/>
  <c r="G180" i="6"/>
  <c r="G1116" i="6"/>
  <c r="G732" i="6"/>
  <c r="G1380" i="6"/>
  <c r="G468" i="6"/>
  <c r="G1188" i="6"/>
  <c r="G2124" i="6"/>
  <c r="G1596" i="6"/>
  <c r="G2844" i="6"/>
  <c r="G2172" i="6"/>
  <c r="G1452" i="6"/>
  <c r="G1908" i="6"/>
  <c r="G2292" i="6"/>
  <c r="G3348" i="6"/>
  <c r="G3684" i="6"/>
  <c r="G3612" i="6"/>
  <c r="G3012" i="6"/>
  <c r="G3828" i="6"/>
  <c r="G3180" i="6"/>
  <c r="G4140" i="6"/>
  <c r="G5076" i="6"/>
  <c r="G4356" i="6"/>
  <c r="G5100" i="6"/>
  <c r="G4812" i="6"/>
  <c r="G4620" i="6"/>
  <c r="G5052" i="6"/>
  <c r="G5604" i="6"/>
  <c r="G5628" i="6"/>
  <c r="G5724" i="6"/>
  <c r="G5964" i="6"/>
  <c r="G6108" i="6"/>
  <c r="G7044" i="6"/>
  <c r="G6612" i="6"/>
  <c r="G6468" i="6"/>
  <c r="G6588" i="6"/>
  <c r="G6852" i="6"/>
  <c r="G7068" i="6"/>
  <c r="G7884" i="6"/>
  <c r="G7452" i="6"/>
  <c r="G8076" i="6"/>
  <c r="G8004" i="6"/>
  <c r="G8292" i="6"/>
  <c r="G108" i="6"/>
  <c r="G1308" i="6"/>
  <c r="G2028" i="6"/>
  <c r="G1428" i="6"/>
  <c r="G3324" i="6"/>
  <c r="G2988" i="6"/>
  <c r="G4020" i="6"/>
  <c r="G5004" i="6"/>
  <c r="G4956" i="6"/>
  <c r="G5580" i="6"/>
  <c r="G6372" i="6"/>
  <c r="G7836" i="6"/>
  <c r="G7956" i="6"/>
  <c r="G1140" i="6"/>
  <c r="G492" i="6"/>
  <c r="G2412" i="6"/>
  <c r="G2916" i="6"/>
  <c r="G2004" i="6"/>
  <c r="G3780" i="6"/>
  <c r="G3204" i="6"/>
  <c r="G4236" i="6"/>
  <c r="G5124" i="6"/>
  <c r="G5652" i="6"/>
  <c r="G6084" i="6"/>
  <c r="G6708" i="6"/>
  <c r="G6948" i="6"/>
  <c r="G7428" i="6"/>
  <c r="G8388" i="6"/>
  <c r="G8364" i="6"/>
  <c r="G348" i="6"/>
  <c r="G1332" i="6"/>
  <c r="G324" i="6"/>
  <c r="G1356" i="6"/>
  <c r="G996" i="6"/>
  <c r="G204" i="6"/>
  <c r="G540" i="6"/>
  <c r="G1548" i="6"/>
  <c r="G2460" i="6"/>
  <c r="G1956" i="6"/>
  <c r="G1644" i="6"/>
  <c r="G2508" i="6"/>
  <c r="G1500" i="6"/>
  <c r="G2100" i="6"/>
  <c r="G2340" i="6"/>
  <c r="G3396" i="6"/>
  <c r="G3972" i="6"/>
  <c r="G3804" i="6"/>
  <c r="G3252" i="6"/>
  <c r="G4212" i="6"/>
  <c r="G3564" i="6"/>
  <c r="G4332" i="6"/>
  <c r="G3852" i="6"/>
  <c r="G4644" i="6"/>
  <c r="G5196" i="6"/>
  <c r="G5028" i="6"/>
  <c r="G4716" i="6"/>
  <c r="G5244" i="6"/>
  <c r="G5676" i="6"/>
  <c r="G5796" i="6"/>
  <c r="G6012" i="6"/>
  <c r="G6132" i="6"/>
  <c r="G6324" i="6"/>
  <c r="G6420" i="6"/>
  <c r="G6924" i="6"/>
  <c r="G6516" i="6"/>
  <c r="G6780" i="6"/>
  <c r="G7572" i="6"/>
  <c r="G7164" i="6"/>
  <c r="G7476" i="6"/>
  <c r="G7524" i="6"/>
  <c r="G7620" i="6"/>
  <c r="G8196" i="6"/>
  <c r="G8412" i="6"/>
  <c r="G1212" i="6"/>
  <c r="G684" i="6"/>
  <c r="G1068" i="6"/>
  <c r="G2676" i="6"/>
  <c r="G1860" i="6"/>
  <c r="G3588" i="6"/>
  <c r="G3732" i="6"/>
  <c r="G4980" i="6"/>
  <c r="G4524" i="6"/>
  <c r="G5556" i="6"/>
  <c r="G6060" i="6"/>
  <c r="G6444" i="6"/>
  <c r="G7020" i="6"/>
  <c r="G7908" i="6"/>
  <c r="G300" i="6"/>
  <c r="G900" i="6"/>
  <c r="G1404" i="6"/>
  <c r="G2388" i="6"/>
  <c r="G2316" i="6"/>
  <c r="G3708" i="6"/>
  <c r="G3228" i="6"/>
  <c r="G5220" i="6"/>
  <c r="G4932" i="6"/>
  <c r="G5148" i="6"/>
  <c r="G5700" i="6"/>
  <c r="G6180" i="6"/>
  <c r="G6348" i="6"/>
  <c r="G6684" i="6"/>
  <c r="G7116" i="6"/>
  <c r="G7500" i="6"/>
  <c r="G8100" i="6"/>
  <c r="H37" i="5"/>
  <c r="G708" i="6"/>
  <c r="G156" i="6"/>
  <c r="G660" i="6"/>
  <c r="G132" i="6"/>
  <c r="G1020" i="6"/>
  <c r="G228" i="6"/>
  <c r="G588" i="6"/>
  <c r="G1668" i="6"/>
  <c r="G2580" i="6"/>
  <c r="G2052" i="6"/>
  <c r="G1692" i="6"/>
  <c r="G2700" i="6"/>
  <c r="G1524" i="6"/>
  <c r="G2148" i="6"/>
  <c r="G2484" i="6"/>
  <c r="G3420" i="6"/>
  <c r="G2892" i="6"/>
  <c r="G3996" i="6"/>
  <c r="G3276" i="6"/>
  <c r="G2604" i="6"/>
  <c r="G3660" i="6"/>
  <c r="G4380" i="6"/>
  <c r="G3948" i="6"/>
  <c r="G4692" i="6"/>
  <c r="G4188" i="6"/>
  <c r="G5172" i="6"/>
  <c r="G4764" i="6"/>
  <c r="G5388" i="6"/>
  <c r="G5772" i="6"/>
  <c r="G5844" i="6"/>
  <c r="G5292" i="6"/>
  <c r="G6204" i="6"/>
  <c r="G6036" i="6"/>
  <c r="G6636" i="6"/>
  <c r="G6996" i="6"/>
  <c r="G6564" i="6"/>
  <c r="G7140" i="6"/>
  <c r="G7932" i="6"/>
  <c r="G7212" i="6"/>
  <c r="G7644" i="6"/>
  <c r="G7548" i="6"/>
  <c r="G7764" i="6"/>
  <c r="G8340" i="6"/>
  <c r="G8028" i="6"/>
  <c r="G972" i="6"/>
  <c r="G420" i="6"/>
  <c r="G1572" i="6"/>
  <c r="G2268" i="6"/>
  <c r="G3516" i="6"/>
  <c r="G3108" i="6"/>
  <c r="G4260" i="6"/>
  <c r="G4572" i="6"/>
  <c r="G5364" i="6"/>
  <c r="G5892" i="6"/>
  <c r="G6540" i="6"/>
  <c r="G7284" i="6"/>
  <c r="G7404" i="6"/>
  <c r="G8316" i="6"/>
  <c r="G8244" i="6"/>
  <c r="G1284" i="6"/>
  <c r="G84" i="6"/>
  <c r="G1764" i="6"/>
  <c r="G1476" i="6"/>
  <c r="G3372" i="6"/>
  <c r="G3876" i="6"/>
  <c r="G4596" i="6"/>
  <c r="G4668" i="6"/>
  <c r="G5868" i="6"/>
  <c r="G6492" i="6"/>
  <c r="G780" i="6"/>
  <c r="G516" i="6"/>
  <c r="G804" i="6"/>
  <c r="G396" i="6"/>
  <c r="G1044" i="6"/>
  <c r="G252" i="6"/>
  <c r="G756" i="6"/>
  <c r="G1740" i="6"/>
  <c r="G2628" i="6"/>
  <c r="G2364" i="6"/>
  <c r="G1788" i="6"/>
  <c r="G2796" i="6"/>
  <c r="G1620" i="6"/>
  <c r="G2196" i="6"/>
  <c r="G2532" i="6"/>
  <c r="G3444" i="6"/>
  <c r="G2964" i="6"/>
  <c r="G4068" i="6"/>
  <c r="G3300" i="6"/>
  <c r="G2772" i="6"/>
  <c r="G3756" i="6"/>
  <c r="G4404" i="6"/>
  <c r="G4044" i="6"/>
  <c r="G4740" i="6"/>
  <c r="G4284" i="6"/>
  <c r="G5268" i="6"/>
  <c r="G4788" i="6"/>
  <c r="G5436" i="6"/>
  <c r="G5916" i="6"/>
  <c r="G5412" i="6"/>
  <c r="G5340" i="6"/>
  <c r="G6228" i="6"/>
  <c r="G6156" i="6"/>
  <c r="G6732" i="6"/>
  <c r="G7188" i="6"/>
  <c r="G6660" i="6"/>
  <c r="G7332" i="6"/>
  <c r="G8172" i="6"/>
  <c r="G7260" i="6"/>
  <c r="G7692" i="6"/>
  <c r="G7596" i="6"/>
  <c r="G7788" i="6"/>
  <c r="G7980" i="6"/>
  <c r="G8124" i="6"/>
  <c r="F7086" i="6"/>
  <c r="F2623" i="6"/>
  <c r="G36" i="6"/>
  <c r="I2774" i="6"/>
  <c r="J2774" i="6" s="1"/>
  <c r="F4975" i="6"/>
  <c r="F6439" i="6"/>
  <c r="F5791" i="6"/>
  <c r="F2071" i="6"/>
  <c r="F3102" i="6"/>
  <c r="F7303" i="6"/>
  <c r="F7831" i="6"/>
  <c r="F3992" i="6"/>
  <c r="F8239" i="6"/>
  <c r="F7759" i="6"/>
  <c r="G12" i="6"/>
  <c r="F6582" i="6"/>
  <c r="F870" i="6"/>
  <c r="F125" i="6"/>
  <c r="I4550" i="6"/>
  <c r="J4550" i="6" s="1"/>
  <c r="I7814" i="6"/>
  <c r="J7814" i="6" s="1"/>
  <c r="I2318" i="6"/>
  <c r="J2318" i="6" s="1"/>
  <c r="I4286" i="6"/>
  <c r="J4286" i="6" s="1"/>
  <c r="I4622" i="6"/>
  <c r="J4622" i="6" s="1"/>
  <c r="I7718" i="6"/>
  <c r="J7718" i="6" s="1"/>
  <c r="F173" i="6"/>
  <c r="F464" i="6"/>
  <c r="I3444" i="6"/>
  <c r="J3444" i="6" s="1"/>
  <c r="I4310" i="6"/>
  <c r="J4310" i="6" s="1"/>
  <c r="F7664" i="6"/>
  <c r="I1166" i="6"/>
  <c r="J1166" i="6" s="1"/>
  <c r="I2246" i="6"/>
  <c r="J2246" i="6" s="1"/>
  <c r="I7934" i="6"/>
  <c r="J7934" i="6" s="1"/>
  <c r="I2750" i="6"/>
  <c r="J2750" i="6" s="1"/>
  <c r="I2678" i="6"/>
  <c r="J2678" i="6" s="1"/>
  <c r="I372" i="6"/>
  <c r="J372" i="6" s="1"/>
  <c r="I7862" i="6"/>
  <c r="J7862" i="6" s="1"/>
  <c r="F6606" i="6"/>
  <c r="I4430" i="6"/>
  <c r="J4430" i="6" s="1"/>
  <c r="F1398" i="6"/>
  <c r="F1878" i="6"/>
  <c r="F6774" i="6"/>
  <c r="F6558" i="6"/>
  <c r="F654" i="6"/>
  <c r="F2286" i="6"/>
  <c r="F1110" i="6"/>
  <c r="F7998" i="6"/>
  <c r="I4262" i="6"/>
  <c r="J4262" i="6" s="1"/>
  <c r="F5118" i="6"/>
  <c r="I1190" i="6"/>
  <c r="J1190" i="6" s="1"/>
  <c r="I4598" i="6"/>
  <c r="J4598" i="6" s="1"/>
  <c r="F390" i="6"/>
  <c r="I7910" i="6"/>
  <c r="J7910" i="6" s="1"/>
  <c r="F7206" i="6"/>
  <c r="I6446" i="6"/>
  <c r="J6446" i="6" s="1"/>
  <c r="F6534" i="6"/>
  <c r="F174" i="6"/>
  <c r="F150" i="6"/>
  <c r="F126" i="6"/>
  <c r="F8238" i="6"/>
  <c r="F5430" i="6"/>
  <c r="F2550" i="6"/>
  <c r="F2166" i="6"/>
  <c r="F1926" i="6"/>
  <c r="F414" i="6"/>
  <c r="F1998" i="6"/>
  <c r="F6030" i="6"/>
  <c r="F8142" i="6"/>
  <c r="F3222" i="6"/>
  <c r="F1662" i="6"/>
  <c r="F1686" i="6"/>
  <c r="F2310" i="6"/>
  <c r="F4038" i="6"/>
  <c r="F7326" i="6"/>
  <c r="F1038" i="6"/>
  <c r="F1758" i="6"/>
  <c r="F6894" i="6"/>
  <c r="F5622" i="6"/>
  <c r="F4446" i="6"/>
  <c r="F7038" i="6"/>
  <c r="F1638" i="6"/>
  <c r="F2094" i="6"/>
  <c r="F8262" i="6"/>
  <c r="F2574" i="6"/>
  <c r="F5382" i="6"/>
  <c r="F6870" i="6"/>
  <c r="F1950" i="6"/>
  <c r="F366" i="6"/>
  <c r="F77" i="6"/>
  <c r="F365" i="6"/>
  <c r="E1709" i="6" a="1"/>
  <c r="E1709" i="6" s="1"/>
  <c r="F1710" i="6" s="1"/>
  <c r="E462" i="6" a="1"/>
  <c r="E462" i="6" s="1"/>
  <c r="F463" i="6" s="1"/>
  <c r="D461" i="6"/>
  <c r="E3270" i="6" a="1"/>
  <c r="E3270" i="6" s="1"/>
  <c r="F3271" i="6" s="1"/>
  <c r="D3269" i="6"/>
  <c r="E3269" i="6" s="1" a="1"/>
  <c r="E3269" i="6" s="1"/>
  <c r="F3269" i="6" s="1"/>
  <c r="E5022" i="6" a="1"/>
  <c r="E5022" i="6" s="1"/>
  <c r="F5023" i="6" s="1"/>
  <c r="D5021" i="6"/>
  <c r="E5021" i="6" s="1" a="1"/>
  <c r="E5021" i="6" s="1"/>
  <c r="F5021" i="6" s="1"/>
  <c r="F8334" i="6"/>
  <c r="F2190" i="6"/>
  <c r="F6102" i="6"/>
  <c r="F5790" i="6"/>
  <c r="F4974" i="6"/>
  <c r="E4638" i="6" a="1"/>
  <c r="E4638" i="6" s="1"/>
  <c r="D4637" i="6"/>
  <c r="E4637" i="6" s="1" a="1"/>
  <c r="E4637" i="6" s="1"/>
  <c r="F4637" i="6" s="1"/>
  <c r="F3366" i="6"/>
  <c r="F6366" i="6"/>
  <c r="F3078" i="6"/>
  <c r="F918" i="6"/>
  <c r="F6006" i="6"/>
  <c r="F1422" i="6"/>
  <c r="F6942" i="6"/>
  <c r="F7542" i="6"/>
  <c r="F7422" i="6"/>
  <c r="F3726" i="6"/>
  <c r="F2142" i="6"/>
  <c r="F7614" i="6"/>
  <c r="F7806" i="6"/>
  <c r="E4494" i="6" a="1"/>
  <c r="E4494" i="6" s="1"/>
  <c r="F4495" i="6" s="1"/>
  <c r="D4493" i="6"/>
  <c r="E4493" i="6" s="1" a="1"/>
  <c r="E4493" i="6" s="1"/>
  <c r="F4493" i="6" s="1"/>
  <c r="E3990" i="6" a="1"/>
  <c r="E3990" i="6" s="1"/>
  <c r="F3991" i="6" s="1"/>
  <c r="D3989" i="6"/>
  <c r="E3989" i="6" s="1" a="1"/>
  <c r="E3989" i="6" s="1"/>
  <c r="F3989" i="6" s="1"/>
  <c r="F8406" i="6"/>
  <c r="F5598" i="6"/>
  <c r="F1446" i="6"/>
  <c r="F2838" i="6"/>
  <c r="F1326" i="6"/>
  <c r="F437" i="6"/>
  <c r="F8190" i="6"/>
  <c r="F5886" i="6"/>
  <c r="F7182" i="6"/>
  <c r="F7398" i="6"/>
  <c r="F1566" i="6"/>
  <c r="F5550" i="6"/>
  <c r="F2070" i="6"/>
  <c r="F7758" i="6"/>
  <c r="I3060" i="6"/>
  <c r="J3060" i="6" s="1"/>
  <c r="E2334" i="6" a="1"/>
  <c r="E2334" i="6" s="1"/>
  <c r="F2335" i="6" s="1"/>
  <c r="D2333" i="6"/>
  <c r="E2333" i="6" s="1" a="1"/>
  <c r="E2333" i="6" s="1"/>
  <c r="F2333" i="6" s="1"/>
  <c r="E5334" i="6" a="1"/>
  <c r="E5334" i="6" s="1"/>
  <c r="D5333" i="6"/>
  <c r="E5333" i="6" s="1" a="1"/>
  <c r="E5333" i="6" s="1"/>
  <c r="F5333" i="6" s="1"/>
  <c r="F6654" i="6"/>
  <c r="F8358" i="6"/>
  <c r="F4854" i="6"/>
  <c r="F7566" i="6"/>
  <c r="F7254" i="6"/>
  <c r="F6294" i="6"/>
  <c r="F7302" i="6"/>
  <c r="F7830" i="6"/>
  <c r="I4646" i="6"/>
  <c r="J4646" i="6" s="1"/>
  <c r="I4670" i="6"/>
  <c r="J4670" i="6" s="1"/>
  <c r="I204" i="6"/>
  <c r="J204" i="6" s="1"/>
  <c r="I6566" i="6"/>
  <c r="J6566" i="6" s="1"/>
  <c r="E7158" i="6" a="1"/>
  <c r="E7158" i="6" s="1"/>
  <c r="F7158" i="6" s="1"/>
  <c r="E7662" i="6" a="1"/>
  <c r="E7662" i="6" s="1"/>
  <c r="F7663" i="6" s="1"/>
  <c r="E7470" i="6" a="1"/>
  <c r="E7470" i="6" s="1"/>
  <c r="F7470" i="6" s="1"/>
  <c r="E510" i="6" a="1"/>
  <c r="E510" i="6" s="1"/>
  <c r="F511" i="6" s="1"/>
  <c r="I4166" i="6"/>
  <c r="J4166" i="6" s="1"/>
  <c r="I3540" i="6"/>
  <c r="J3540" i="6" s="1"/>
  <c r="I6470" i="6"/>
  <c r="J6470" i="6" s="1"/>
  <c r="I4190" i="6"/>
  <c r="J4190" i="6" s="1"/>
  <c r="I7766" i="6"/>
  <c r="J7766" i="6" s="1"/>
  <c r="I1454" i="6"/>
  <c r="J1454" i="6" s="1"/>
  <c r="I2028" i="6"/>
  <c r="J2028" i="6" s="1"/>
  <c r="I5028" i="6"/>
  <c r="J5028" i="6" s="1"/>
  <c r="I11" i="6"/>
  <c r="J11" i="6" s="1"/>
  <c r="I7694" i="6"/>
  <c r="J7694" i="6" s="1"/>
  <c r="I4068" i="6"/>
  <c r="J4068" i="6" s="1"/>
  <c r="I4334" i="6"/>
  <c r="J4334" i="6" s="1"/>
  <c r="I6422" i="6"/>
  <c r="J6422" i="6" s="1"/>
  <c r="I7838" i="6"/>
  <c r="J7838" i="6" s="1"/>
  <c r="E6680" i="6" a="1"/>
  <c r="E6680" i="6" s="1"/>
  <c r="F6680" i="6" s="1"/>
  <c r="E8024" i="6" a="1"/>
  <c r="E8024" i="6" s="1"/>
  <c r="F8024" i="6" s="1"/>
  <c r="F4640" i="6"/>
  <c r="E6632" i="6" a="1"/>
  <c r="E6632" i="6" s="1"/>
  <c r="F6632" i="6" s="1"/>
  <c r="F4304" i="6"/>
  <c r="F7040" i="6"/>
  <c r="E6416" i="6" a="1"/>
  <c r="E6416" i="6" s="1"/>
  <c r="F6416" i="6" s="1"/>
  <c r="F7280" i="6"/>
  <c r="F6584" i="6"/>
  <c r="F7904" i="6"/>
  <c r="E1712" i="6" a="1"/>
  <c r="E1712" i="6" s="1"/>
  <c r="F1712" i="6" s="1"/>
  <c r="F5120" i="6"/>
  <c r="F7496" i="6"/>
  <c r="E4616" i="6" a="1"/>
  <c r="E4616" i="6" s="1"/>
  <c r="F4616" i="6" s="1"/>
  <c r="F1304" i="6"/>
  <c r="F1952" i="6"/>
  <c r="E2312" i="6" a="1"/>
  <c r="E2312" i="6" s="1"/>
  <c r="F2312" i="6" s="1"/>
  <c r="F224" i="6"/>
  <c r="F6656" i="6"/>
  <c r="F6944" i="6"/>
  <c r="F3128" i="6"/>
  <c r="I7958" i="6"/>
  <c r="J7958" i="6" s="1"/>
  <c r="I4164" i="6"/>
  <c r="J4164" i="6" s="1"/>
  <c r="I6542" i="6"/>
  <c r="J6542" i="6" s="1"/>
  <c r="I3012" i="6"/>
  <c r="J3012" i="6" s="1"/>
  <c r="I11" i="5"/>
  <c r="I12" i="5" s="1"/>
  <c r="I6276" i="6"/>
  <c r="J6276" i="6" s="1"/>
  <c r="F56" i="6"/>
  <c r="F560" i="6"/>
  <c r="I2726" i="6"/>
  <c r="J2726" i="6" s="1"/>
  <c r="I3852" i="6"/>
  <c r="J3852" i="6" s="1"/>
  <c r="I3660" i="6"/>
  <c r="J3660" i="6" s="1"/>
  <c r="F1616" i="6"/>
  <c r="F6581" i="6"/>
  <c r="F3127" i="6"/>
  <c r="I3972" i="6"/>
  <c r="J3972" i="6" s="1"/>
  <c r="I3948" i="6"/>
  <c r="J3948" i="6" s="1"/>
  <c r="F893" i="6"/>
  <c r="F869" i="6"/>
  <c r="I660" i="6"/>
  <c r="J660" i="6" s="1"/>
  <c r="H590" i="6" a="1"/>
  <c r="H590" i="6" s="1"/>
  <c r="I590" i="6" s="1"/>
  <c r="J590" i="6" s="1"/>
  <c r="C8411" i="6"/>
  <c r="C8291" i="6"/>
  <c r="C8243" i="6"/>
  <c r="C8147" i="6"/>
  <c r="C8051" i="6"/>
  <c r="C8387" i="6"/>
  <c r="C8315" i="6"/>
  <c r="C8267" i="6"/>
  <c r="D8267" i="6" s="1"/>
  <c r="D8266" i="6" s="1"/>
  <c r="C8171" i="6"/>
  <c r="C8075" i="6"/>
  <c r="C8219" i="6"/>
  <c r="C8123" i="6"/>
  <c r="C8027" i="6"/>
  <c r="C8003" i="6"/>
  <c r="C7859" i="6"/>
  <c r="C7811" i="6"/>
  <c r="C7787" i="6"/>
  <c r="C7763" i="6"/>
  <c r="C8363" i="6"/>
  <c r="C8099" i="6"/>
  <c r="C7955" i="6"/>
  <c r="C7715" i="6"/>
  <c r="C7667" i="6"/>
  <c r="C7643" i="6"/>
  <c r="C7475" i="6"/>
  <c r="C8339" i="6"/>
  <c r="C7979" i="6"/>
  <c r="C7907" i="6"/>
  <c r="C7739" i="6"/>
  <c r="C7691" i="6"/>
  <c r="D7691" i="6" s="1"/>
  <c r="D7690" i="6" s="1"/>
  <c r="C7595" i="6"/>
  <c r="C7571" i="6"/>
  <c r="C7499" i="6"/>
  <c r="C7451" i="6"/>
  <c r="C8195" i="6"/>
  <c r="C7523" i="6"/>
  <c r="C7403" i="6"/>
  <c r="C7379" i="6"/>
  <c r="C7331" i="6"/>
  <c r="C7283" i="6"/>
  <c r="C7235" i="6"/>
  <c r="C7187" i="6"/>
  <c r="C7139" i="6"/>
  <c r="C7091" i="6"/>
  <c r="C7043" i="6"/>
  <c r="C6995" i="6"/>
  <c r="C6875" i="6"/>
  <c r="C7835" i="6"/>
  <c r="C6947" i="6"/>
  <c r="C6851" i="6"/>
  <c r="C7931" i="6"/>
  <c r="C7619" i="6"/>
  <c r="C7547" i="6"/>
  <c r="C6899" i="6"/>
  <c r="C6803" i="6"/>
  <c r="C7427" i="6"/>
  <c r="C7211" i="6"/>
  <c r="C7019" i="6"/>
  <c r="C6827" i="6"/>
  <c r="C6779" i="6"/>
  <c r="C6683" i="6"/>
  <c r="C6587" i="6"/>
  <c r="C6539" i="6"/>
  <c r="D6539" i="6" s="1"/>
  <c r="D6538" i="6" s="1"/>
  <c r="C7883" i="6"/>
  <c r="D7883" i="6" s="1"/>
  <c r="D7882" i="6" s="1"/>
  <c r="C7355" i="6"/>
  <c r="C7163" i="6"/>
  <c r="C6971" i="6"/>
  <c r="C6923" i="6"/>
  <c r="C6755" i="6"/>
  <c r="C6659" i="6"/>
  <c r="C6491" i="6"/>
  <c r="C6467" i="6"/>
  <c r="C7307" i="6"/>
  <c r="C7259" i="6"/>
  <c r="C7067" i="6"/>
  <c r="C6707" i="6"/>
  <c r="C6611" i="6"/>
  <c r="C6563" i="6"/>
  <c r="C6515" i="6"/>
  <c r="C6419" i="6"/>
  <c r="C6395" i="6"/>
  <c r="C7115" i="6"/>
  <c r="C6635" i="6"/>
  <c r="C6443" i="6"/>
  <c r="C6731" i="6"/>
  <c r="C6347" i="6"/>
  <c r="C6275" i="6"/>
  <c r="C6107" i="6"/>
  <c r="C6035" i="6"/>
  <c r="C6131" i="6"/>
  <c r="C6059" i="6"/>
  <c r="C6299" i="6"/>
  <c r="C6251" i="6"/>
  <c r="C6227" i="6"/>
  <c r="C6203" i="6"/>
  <c r="C6155" i="6"/>
  <c r="D6155" i="6" s="1"/>
  <c r="D6154" i="6" s="1"/>
  <c r="C6083" i="6"/>
  <c r="C6371" i="6"/>
  <c r="C6323" i="6"/>
  <c r="C6179" i="6"/>
  <c r="C6011" i="6"/>
  <c r="C5963" i="6"/>
  <c r="C5843" i="6"/>
  <c r="C5747" i="6"/>
  <c r="C5627" i="6"/>
  <c r="C5603" i="6"/>
  <c r="C5555" i="6"/>
  <c r="C5507" i="6"/>
  <c r="C5459" i="6"/>
  <c r="C5363" i="6"/>
  <c r="C5315" i="6"/>
  <c r="C5267" i="6"/>
  <c r="C5915" i="6"/>
  <c r="C5819" i="6"/>
  <c r="C5723" i="6"/>
  <c r="C5435" i="6"/>
  <c r="C5387" i="6"/>
  <c r="D5387" i="6" s="1"/>
  <c r="D5386" i="6" s="1"/>
  <c r="C5987" i="6"/>
  <c r="C5891" i="6"/>
  <c r="C5795" i="6"/>
  <c r="C5699" i="6"/>
  <c r="C5579" i="6"/>
  <c r="D5579" i="6" s="1"/>
  <c r="D5578" i="6" s="1"/>
  <c r="C5531" i="6"/>
  <c r="C5483" i="6"/>
  <c r="C5339" i="6"/>
  <c r="C5291" i="6"/>
  <c r="C5939" i="6"/>
  <c r="C5867" i="6"/>
  <c r="C5771" i="6"/>
  <c r="C5675" i="6"/>
  <c r="C5651" i="6"/>
  <c r="C5411" i="6"/>
  <c r="C5243" i="6"/>
  <c r="C5171" i="6"/>
  <c r="C5051" i="6"/>
  <c r="C4955" i="6"/>
  <c r="C4739" i="6"/>
  <c r="C4691" i="6"/>
  <c r="C4643" i="6"/>
  <c r="C4595" i="6"/>
  <c r="C4331" i="6"/>
  <c r="C4235" i="6"/>
  <c r="D4235" i="6" s="1"/>
  <c r="D4234" i="6" s="1"/>
  <c r="C5195" i="6"/>
  <c r="D5195" i="6" s="1"/>
  <c r="D5194" i="6" s="1"/>
  <c r="C5027" i="6"/>
  <c r="C4931" i="6"/>
  <c r="C4907" i="6"/>
  <c r="C4859" i="6"/>
  <c r="C4787" i="6"/>
  <c r="C4547" i="6"/>
  <c r="C4499" i="6"/>
  <c r="C4475" i="6"/>
  <c r="C4403" i="6"/>
  <c r="C4307" i="6"/>
  <c r="C4211" i="6"/>
  <c r="C4115" i="6"/>
  <c r="C5219" i="6"/>
  <c r="C5099" i="6"/>
  <c r="C5003" i="6"/>
  <c r="C4811" i="6"/>
  <c r="D4811" i="6" s="1"/>
  <c r="D4810" i="6" s="1"/>
  <c r="C4763" i="6"/>
  <c r="C4715" i="6"/>
  <c r="C4667" i="6"/>
  <c r="C4619" i="6"/>
  <c r="D4619" i="6" s="1"/>
  <c r="D4618" i="6" s="1"/>
  <c r="C4571" i="6"/>
  <c r="C4283" i="6"/>
  <c r="C4187" i="6"/>
  <c r="C4043" i="6"/>
  <c r="D4043" i="6" s="1"/>
  <c r="D4042" i="6" s="1"/>
  <c r="C3947" i="6"/>
  <c r="C3851" i="6"/>
  <c r="D3851" i="6" s="1"/>
  <c r="D3850" i="6" s="1"/>
  <c r="C5147" i="6"/>
  <c r="C5123" i="6"/>
  <c r="C5075" i="6"/>
  <c r="C4979" i="6"/>
  <c r="C4883" i="6"/>
  <c r="C4835" i="6"/>
  <c r="C4523" i="6"/>
  <c r="C4451" i="6"/>
  <c r="C4427" i="6"/>
  <c r="C4379" i="6"/>
  <c r="C4355" i="6"/>
  <c r="C4259" i="6"/>
  <c r="C4163" i="6"/>
  <c r="C4019" i="6"/>
  <c r="C3923" i="6"/>
  <c r="C4067" i="6"/>
  <c r="C3995" i="6"/>
  <c r="C3755" i="6"/>
  <c r="C3659" i="6"/>
  <c r="C3563" i="6"/>
  <c r="C3467" i="6"/>
  <c r="D3467" i="6" s="1"/>
  <c r="D3466" i="6" s="1"/>
  <c r="C3419" i="6"/>
  <c r="C3395" i="6"/>
  <c r="C3371" i="6"/>
  <c r="C3347" i="6"/>
  <c r="C3323" i="6"/>
  <c r="C3299" i="6"/>
  <c r="C3251" i="6"/>
  <c r="C3059" i="6"/>
  <c r="C3035" i="6"/>
  <c r="C2987" i="6"/>
  <c r="C2795" i="6"/>
  <c r="C2747" i="6"/>
  <c r="C2675" i="6"/>
  <c r="C2579" i="6"/>
  <c r="C4091" i="6"/>
  <c r="C3971" i="6"/>
  <c r="C3827" i="6"/>
  <c r="C3731" i="6"/>
  <c r="C3635" i="6"/>
  <c r="C3539" i="6"/>
  <c r="C3275" i="6"/>
  <c r="D3275" i="6" s="1"/>
  <c r="D3274" i="6" s="1"/>
  <c r="C3131" i="6"/>
  <c r="C3083" i="6"/>
  <c r="D3083" i="6" s="1"/>
  <c r="D3082" i="6" s="1"/>
  <c r="C2867" i="6"/>
  <c r="C2843" i="6"/>
  <c r="C2771" i="6"/>
  <c r="C2699" i="6"/>
  <c r="D2699" i="6" s="1"/>
  <c r="D2698" i="6" s="1"/>
  <c r="C4139" i="6"/>
  <c r="C3899" i="6"/>
  <c r="C3803" i="6"/>
  <c r="C3707" i="6"/>
  <c r="C3611" i="6"/>
  <c r="C3515" i="6"/>
  <c r="C3227" i="6"/>
  <c r="C3203" i="6"/>
  <c r="C3155" i="6"/>
  <c r="C3011" i="6"/>
  <c r="C2939" i="6"/>
  <c r="C2915" i="6"/>
  <c r="C2891" i="6"/>
  <c r="D2891" i="6" s="1"/>
  <c r="D2890" i="6" s="1"/>
  <c r="C3875" i="6"/>
  <c r="C3779" i="6"/>
  <c r="C3683" i="6"/>
  <c r="C3587" i="6"/>
  <c r="C3491" i="6"/>
  <c r="C3443" i="6"/>
  <c r="C2651" i="6"/>
  <c r="C2555" i="6"/>
  <c r="C2339" i="6"/>
  <c r="C2171" i="6"/>
  <c r="C2099" i="6"/>
  <c r="C2003" i="6"/>
  <c r="C1907" i="6"/>
  <c r="C1859" i="6"/>
  <c r="C1787" i="6"/>
  <c r="C1691" i="6"/>
  <c r="C1523" i="6"/>
  <c r="C1499" i="6"/>
  <c r="C1475" i="6"/>
  <c r="C2603" i="6"/>
  <c r="C2435" i="6"/>
  <c r="C2363" i="6"/>
  <c r="C2147" i="6"/>
  <c r="C2075" i="6"/>
  <c r="C1979" i="6"/>
  <c r="C1883" i="6"/>
  <c r="C1763" i="6"/>
  <c r="C1667" i="6"/>
  <c r="C1619" i="6"/>
  <c r="C1403" i="6"/>
  <c r="C3107" i="6"/>
  <c r="C2963" i="6"/>
  <c r="C2723" i="6"/>
  <c r="C2531" i="6"/>
  <c r="C2507" i="6"/>
  <c r="D2507" i="6" s="1"/>
  <c r="D2506" i="6" s="1"/>
  <c r="C2459" i="6"/>
  <c r="C2411" i="6"/>
  <c r="C2387" i="6"/>
  <c r="C2315" i="6"/>
  <c r="C2291" i="6"/>
  <c r="C2267" i="6"/>
  <c r="C2243" i="6"/>
  <c r="C2219" i="6"/>
  <c r="C2195" i="6"/>
  <c r="C2051" i="6"/>
  <c r="C1955" i="6"/>
  <c r="C1835" i="6"/>
  <c r="C1739" i="6"/>
  <c r="D1739" i="6" s="1"/>
  <c r="D1738" i="6" s="1"/>
  <c r="C1643" i="6"/>
  <c r="C1547" i="6"/>
  <c r="D1547" i="6" s="1"/>
  <c r="D1546" i="6" s="1"/>
  <c r="C1427" i="6"/>
  <c r="C3179" i="6"/>
  <c r="C2819" i="6"/>
  <c r="C2627" i="6"/>
  <c r="C2483" i="6"/>
  <c r="C2123" i="6"/>
  <c r="C2027" i="6"/>
  <c r="C1931" i="6"/>
  <c r="D1931" i="6" s="1"/>
  <c r="D1930" i="6" s="1"/>
  <c r="C1811" i="6"/>
  <c r="C1715" i="6"/>
  <c r="C1595" i="6"/>
  <c r="C1571" i="6"/>
  <c r="C1451" i="6"/>
  <c r="C1235" i="6"/>
  <c r="C1211" i="6"/>
  <c r="C1115" i="6"/>
  <c r="C1091" i="6"/>
  <c r="C1043" i="6"/>
  <c r="C1019" i="6"/>
  <c r="C995" i="6"/>
  <c r="C875" i="6"/>
  <c r="C827" i="6"/>
  <c r="C803" i="6"/>
  <c r="C731" i="6"/>
  <c r="C539" i="6"/>
  <c r="C395" i="6"/>
  <c r="C347" i="6"/>
  <c r="C323" i="6"/>
  <c r="C251" i="6"/>
  <c r="C203" i="6"/>
  <c r="D203" i="6" s="1"/>
  <c r="D202" i="6" s="1"/>
  <c r="C131" i="6"/>
  <c r="C275" i="6"/>
  <c r="C179" i="6"/>
  <c r="C1379" i="6"/>
  <c r="C1187" i="6"/>
  <c r="C1067" i="6"/>
  <c r="C971" i="6"/>
  <c r="C899" i="6"/>
  <c r="C851" i="6"/>
  <c r="C779" i="6"/>
  <c r="C755" i="6"/>
  <c r="C635" i="6"/>
  <c r="C611" i="6"/>
  <c r="C563" i="6"/>
  <c r="C467" i="6"/>
  <c r="C371" i="6"/>
  <c r="C299" i="6"/>
  <c r="C107" i="6"/>
  <c r="C83" i="6"/>
  <c r="C1331" i="6"/>
  <c r="C1259" i="6"/>
  <c r="C1163" i="6"/>
  <c r="D1163" i="6" s="1"/>
  <c r="D1162" i="6" s="1"/>
  <c r="C947" i="6"/>
  <c r="C491" i="6"/>
  <c r="C443" i="6"/>
  <c r="C227" i="6"/>
  <c r="C155" i="6"/>
  <c r="C587" i="6"/>
  <c r="D587" i="6" s="1"/>
  <c r="D586" i="6" s="1"/>
  <c r="C515" i="6"/>
  <c r="C1355" i="6"/>
  <c r="D1355" i="6" s="1"/>
  <c r="D1354" i="6" s="1"/>
  <c r="C1307" i="6"/>
  <c r="C1283" i="6"/>
  <c r="C1139" i="6"/>
  <c r="C923" i="6"/>
  <c r="C707" i="6"/>
  <c r="C683" i="6"/>
  <c r="C659" i="6"/>
  <c r="C419" i="6"/>
  <c r="E8073" i="6" a="1"/>
  <c r="E8073" i="6" s="1"/>
  <c r="F8073" i="6" s="1"/>
  <c r="E8025" i="6" a="1"/>
  <c r="E8025" i="6" s="1"/>
  <c r="E7905" i="6" a="1"/>
  <c r="E7905" i="6" s="1"/>
  <c r="F7905" i="6" s="1"/>
  <c r="E7113" i="6" a="1"/>
  <c r="E7113" i="6" s="1"/>
  <c r="F7113" i="6" s="1"/>
  <c r="E7089" i="6" a="1"/>
  <c r="E7089" i="6" s="1"/>
  <c r="F7089" i="6" s="1"/>
  <c r="E6681" i="6" a="1"/>
  <c r="E6681" i="6" s="1"/>
  <c r="E6105" i="6" a="1"/>
  <c r="E6105" i="6" s="1"/>
  <c r="F6105" i="6" s="1"/>
  <c r="E5697" i="6" a="1"/>
  <c r="E5697" i="6" s="1"/>
  <c r="F5697" i="6" s="1"/>
  <c r="E5625" i="6" a="1"/>
  <c r="E5625" i="6" s="1"/>
  <c r="F5625" i="6" s="1"/>
  <c r="E4617" i="6" a="1"/>
  <c r="E4617" i="6" s="1"/>
  <c r="E4113" i="6" a="1"/>
  <c r="E4113" i="6" s="1"/>
  <c r="F4113" i="6" s="1"/>
  <c r="E4881" i="6" a="1"/>
  <c r="E4881" i="6" s="1"/>
  <c r="F4881" i="6" s="1"/>
  <c r="E3609" i="6" a="1"/>
  <c r="E3609" i="6" s="1"/>
  <c r="F3609" i="6" s="1"/>
  <c r="E3777" i="6" a="1"/>
  <c r="E3777" i="6" s="1"/>
  <c r="F3777" i="6" s="1"/>
  <c r="E3945" i="6" a="1"/>
  <c r="E3945" i="6" s="1"/>
  <c r="F3945" i="6" s="1"/>
  <c r="E3105" i="6" a="1"/>
  <c r="E3105" i="6" s="1"/>
  <c r="F3105" i="6" s="1"/>
  <c r="E2121" i="6" a="1"/>
  <c r="E2121" i="6" s="1"/>
  <c r="F2121" i="6" s="1"/>
  <c r="E2241" i="6" a="1"/>
  <c r="E2241" i="6" s="1"/>
  <c r="F2241" i="6" s="1"/>
  <c r="E1977" i="6" a="1"/>
  <c r="E1977" i="6" s="1"/>
  <c r="F1977" i="6" s="1"/>
  <c r="E753" i="6" a="1"/>
  <c r="E753" i="6" s="1"/>
  <c r="F753" i="6" s="1"/>
  <c r="E369" i="6" a="1"/>
  <c r="E369" i="6" s="1"/>
  <c r="F369" i="6" s="1"/>
  <c r="E585" i="6" a="1"/>
  <c r="E585" i="6" s="1"/>
  <c r="F585" i="6" s="1"/>
  <c r="H398" i="6" a="1"/>
  <c r="H398" i="6" s="1"/>
  <c r="I398" i="6" s="1"/>
  <c r="J398" i="6" s="1"/>
  <c r="H278" i="6" a="1"/>
  <c r="H278" i="6" s="1"/>
  <c r="I278" i="6" s="1"/>
  <c r="J278" i="6" s="1"/>
  <c r="H422" i="6" a="1"/>
  <c r="H422" i="6" s="1"/>
  <c r="I422" i="6" s="1"/>
  <c r="J422" i="6" s="1"/>
  <c r="H158" i="6" a="1"/>
  <c r="H158" i="6" s="1"/>
  <c r="I158" i="6" s="1"/>
  <c r="J158" i="6" s="1"/>
  <c r="H2534" i="6" a="1"/>
  <c r="H2534" i="6" s="1"/>
  <c r="I2534" i="6" s="1"/>
  <c r="J2534" i="6" s="1"/>
  <c r="H1670" i="6" a="1"/>
  <c r="H1670" i="6" s="1"/>
  <c r="I1670" i="6" s="1"/>
  <c r="J1670" i="6" s="1"/>
  <c r="H2606" i="6" a="1"/>
  <c r="H2606" i="6" s="1"/>
  <c r="I2606" i="6" s="1"/>
  <c r="J2606" i="6" s="1"/>
  <c r="H1550" i="6" a="1"/>
  <c r="H1550" i="6" s="1"/>
  <c r="I1550" i="6" s="1"/>
  <c r="J1550" i="6" s="1"/>
  <c r="H1766" i="6" a="1"/>
  <c r="H1766" i="6" s="1"/>
  <c r="I1766" i="6" s="1"/>
  <c r="J1766" i="6" s="1"/>
  <c r="C8318" i="6"/>
  <c r="C8174" i="6"/>
  <c r="C8078" i="6"/>
  <c r="C8342" i="6"/>
  <c r="C8198" i="6"/>
  <c r="C8102" i="6"/>
  <c r="C8006" i="6"/>
  <c r="C8390" i="6"/>
  <c r="C8366" i="6"/>
  <c r="C8270" i="6"/>
  <c r="C8246" i="6"/>
  <c r="C8150" i="6"/>
  <c r="C8054" i="6"/>
  <c r="C7982" i="6"/>
  <c r="C8126" i="6"/>
  <c r="C7934" i="6"/>
  <c r="C7838" i="6"/>
  <c r="C7742" i="6"/>
  <c r="C7574" i="6"/>
  <c r="C8414" i="6"/>
  <c r="C8222" i="6"/>
  <c r="C7694" i="6"/>
  <c r="C7646" i="6"/>
  <c r="C7478" i="6"/>
  <c r="C8294" i="6"/>
  <c r="C8030" i="6"/>
  <c r="C7958" i="6"/>
  <c r="C7886" i="6"/>
  <c r="C7718" i="6"/>
  <c r="C7670" i="6"/>
  <c r="C7598" i="6"/>
  <c r="C7550" i="6"/>
  <c r="C7526" i="6"/>
  <c r="C7502" i="6"/>
  <c r="C7454" i="6"/>
  <c r="C7790" i="6"/>
  <c r="C7382" i="6"/>
  <c r="C7334" i="6"/>
  <c r="C7286" i="6"/>
  <c r="C7238" i="6"/>
  <c r="C7190" i="6"/>
  <c r="C7142" i="6"/>
  <c r="C7094" i="6"/>
  <c r="C7046" i="6"/>
  <c r="C6998" i="6"/>
  <c r="C6950" i="6"/>
  <c r="C6854" i="6"/>
  <c r="C7814" i="6"/>
  <c r="C7430" i="6"/>
  <c r="C6926" i="6"/>
  <c r="C7910" i="6"/>
  <c r="C7766" i="6"/>
  <c r="C7622" i="6"/>
  <c r="C7406" i="6"/>
  <c r="C6878" i="6"/>
  <c r="C7262" i="6"/>
  <c r="C7070" i="6"/>
  <c r="C6902" i="6"/>
  <c r="C6758" i="6"/>
  <c r="C6662" i="6"/>
  <c r="C6446" i="6"/>
  <c r="C7214" i="6"/>
  <c r="C7022" i="6"/>
  <c r="C6806" i="6"/>
  <c r="C6734" i="6"/>
  <c r="C6638" i="6"/>
  <c r="C6542" i="6"/>
  <c r="C6422" i="6"/>
  <c r="C7862" i="6"/>
  <c r="C7358" i="6"/>
  <c r="C7310" i="6"/>
  <c r="C7118" i="6"/>
  <c r="C6782" i="6"/>
  <c r="C6686" i="6"/>
  <c r="C6590" i="6"/>
  <c r="C6494" i="6"/>
  <c r="C6470" i="6"/>
  <c r="C6374" i="6"/>
  <c r="C6830" i="6"/>
  <c r="C6566" i="6"/>
  <c r="C7166" i="6"/>
  <c r="C6518" i="6"/>
  <c r="C6398" i="6"/>
  <c r="C6974" i="6"/>
  <c r="C6710" i="6"/>
  <c r="C6614" i="6"/>
  <c r="C6326" i="6"/>
  <c r="C6278" i="6"/>
  <c r="C6230" i="6"/>
  <c r="C6206" i="6"/>
  <c r="C6182" i="6"/>
  <c r="C6134" i="6"/>
  <c r="C6062" i="6"/>
  <c r="C6086" i="6"/>
  <c r="C6350" i="6"/>
  <c r="C6254" i="6"/>
  <c r="C6110" i="6"/>
  <c r="C6014" i="6"/>
  <c r="C6302" i="6"/>
  <c r="C6158" i="6"/>
  <c r="C6038" i="6"/>
  <c r="C5990" i="6"/>
  <c r="C5846" i="6"/>
  <c r="C5726" i="6"/>
  <c r="C5630" i="6"/>
  <c r="C5582" i="6"/>
  <c r="C5534" i="6"/>
  <c r="C5486" i="6"/>
  <c r="C5366" i="6"/>
  <c r="C5318" i="6"/>
  <c r="C5270" i="6"/>
  <c r="C5942" i="6"/>
  <c r="C5918" i="6"/>
  <c r="C5798" i="6"/>
  <c r="C5702" i="6"/>
  <c r="C5654" i="6"/>
  <c r="C5438" i="6"/>
  <c r="C5390" i="6"/>
  <c r="C5966" i="6"/>
  <c r="C5894" i="6"/>
  <c r="C5774" i="6"/>
  <c r="C5678" i="6"/>
  <c r="C5606" i="6"/>
  <c r="C5558" i="6"/>
  <c r="C5510" i="6"/>
  <c r="C5462" i="6"/>
  <c r="C5342" i="6"/>
  <c r="C5294" i="6"/>
  <c r="C5870" i="6"/>
  <c r="C5822" i="6"/>
  <c r="C5750" i="6"/>
  <c r="C5414" i="6"/>
  <c r="C5198" i="6"/>
  <c r="C5126" i="6"/>
  <c r="C5030" i="6"/>
  <c r="C4934" i="6"/>
  <c r="C4910" i="6"/>
  <c r="C4862" i="6"/>
  <c r="C4814" i="6"/>
  <c r="C4790" i="6"/>
  <c r="C4526" i="6"/>
  <c r="C4454" i="6"/>
  <c r="C4382" i="6"/>
  <c r="C4286" i="6"/>
  <c r="C5222" i="6"/>
  <c r="C5102" i="6"/>
  <c r="C5006" i="6"/>
  <c r="C4742" i="6"/>
  <c r="C4694" i="6"/>
  <c r="C4646" i="6"/>
  <c r="C4598" i="6"/>
  <c r="C4406" i="6"/>
  <c r="C4358" i="6"/>
  <c r="C4262" i="6"/>
  <c r="C4166" i="6"/>
  <c r="C4094" i="6"/>
  <c r="C5150" i="6"/>
  <c r="C5078" i="6"/>
  <c r="C4982" i="6"/>
  <c r="C4886" i="6"/>
  <c r="C4838" i="6"/>
  <c r="C4550" i="6"/>
  <c r="C4502" i="6"/>
  <c r="C4334" i="6"/>
  <c r="C4238" i="6"/>
  <c r="C4142" i="6"/>
  <c r="C4022" i="6"/>
  <c r="C3926" i="6"/>
  <c r="C5246" i="6"/>
  <c r="C5174" i="6"/>
  <c r="C5054" i="6"/>
  <c r="C4958" i="6"/>
  <c r="C4766" i="6"/>
  <c r="C4718" i="6"/>
  <c r="C4670" i="6"/>
  <c r="C4622" i="6"/>
  <c r="C4574" i="6"/>
  <c r="C4478" i="6"/>
  <c r="C4430" i="6"/>
  <c r="C4310" i="6"/>
  <c r="C4214" i="6"/>
  <c r="C4118" i="6"/>
  <c r="C4070" i="6"/>
  <c r="C3998" i="6"/>
  <c r="C3902" i="6"/>
  <c r="C4190" i="6"/>
  <c r="C3878" i="6"/>
  <c r="C3830" i="6"/>
  <c r="C3734" i="6"/>
  <c r="C3638" i="6"/>
  <c r="C3542" i="6"/>
  <c r="C3110" i="6"/>
  <c r="C3014" i="6"/>
  <c r="C2990" i="6"/>
  <c r="C2966" i="6"/>
  <c r="C2894" i="6"/>
  <c r="C2678" i="6"/>
  <c r="C2630" i="6"/>
  <c r="C2582" i="6"/>
  <c r="C4046" i="6"/>
  <c r="C3854" i="6"/>
  <c r="C3806" i="6"/>
  <c r="C3710" i="6"/>
  <c r="C3614" i="6"/>
  <c r="C3518" i="6"/>
  <c r="C3422" i="6"/>
  <c r="C3398" i="6"/>
  <c r="C3374" i="6"/>
  <c r="C3350" i="6"/>
  <c r="C3326" i="6"/>
  <c r="C3302" i="6"/>
  <c r="C3254" i="6"/>
  <c r="C3230" i="6"/>
  <c r="C3206" i="6"/>
  <c r="C3158" i="6"/>
  <c r="C2918" i="6"/>
  <c r="C2870" i="6"/>
  <c r="C2846" i="6"/>
  <c r="C2798" i="6"/>
  <c r="C2774" i="6"/>
  <c r="C2654" i="6"/>
  <c r="C3974" i="6"/>
  <c r="C3782" i="6"/>
  <c r="C3686" i="6"/>
  <c r="C3590" i="6"/>
  <c r="C3494" i="6"/>
  <c r="C3470" i="6"/>
  <c r="C3446" i="6"/>
  <c r="C3182" i="6"/>
  <c r="C3134" i="6"/>
  <c r="C3086" i="6"/>
  <c r="C3062" i="6"/>
  <c r="C2942" i="6"/>
  <c r="C3950" i="6"/>
  <c r="C3758" i="6"/>
  <c r="C3662" i="6"/>
  <c r="C3566" i="6"/>
  <c r="C2726" i="6"/>
  <c r="C2558" i="6"/>
  <c r="C2486" i="6"/>
  <c r="C2462" i="6"/>
  <c r="C2366" i="6"/>
  <c r="C2126" i="6"/>
  <c r="C2078" i="6"/>
  <c r="C1982" i="6"/>
  <c r="C1886" i="6"/>
  <c r="C1742" i="6"/>
  <c r="C1598" i="6"/>
  <c r="C1574" i="6"/>
  <c r="C1550" i="6"/>
  <c r="C1406" i="6"/>
  <c r="C3278" i="6"/>
  <c r="C3038" i="6"/>
  <c r="C2606" i="6"/>
  <c r="C2318" i="6"/>
  <c r="C2294" i="6"/>
  <c r="C2270" i="6"/>
  <c r="C2246" i="6"/>
  <c r="C2222" i="6"/>
  <c r="C2198" i="6"/>
  <c r="C2174" i="6"/>
  <c r="C2054" i="6"/>
  <c r="C1958" i="6"/>
  <c r="C1814" i="6"/>
  <c r="C1718" i="6"/>
  <c r="C1670" i="6"/>
  <c r="C1646" i="6"/>
  <c r="C1502" i="6"/>
  <c r="C2702" i="6"/>
  <c r="C2534" i="6"/>
  <c r="C2438" i="6"/>
  <c r="C2390" i="6"/>
  <c r="C2342" i="6"/>
  <c r="C2150" i="6"/>
  <c r="C2030" i="6"/>
  <c r="C1934" i="6"/>
  <c r="C1838" i="6"/>
  <c r="C1790" i="6"/>
  <c r="C1694" i="6"/>
  <c r="C1622" i="6"/>
  <c r="C1526" i="6"/>
  <c r="C1478" i="6"/>
  <c r="C1454" i="6"/>
  <c r="C2822" i="6"/>
  <c r="C2750" i="6"/>
  <c r="C2510" i="6"/>
  <c r="C2414" i="6"/>
  <c r="C2102" i="6"/>
  <c r="C2006" i="6"/>
  <c r="C1910" i="6"/>
  <c r="C1862" i="6"/>
  <c r="C1766" i="6"/>
  <c r="C1430" i="6"/>
  <c r="C1382" i="6"/>
  <c r="C1310" i="6"/>
  <c r="C1142" i="6"/>
  <c r="C1118" i="6"/>
  <c r="C1046" i="6"/>
  <c r="C1022" i="6"/>
  <c r="C998" i="6"/>
  <c r="C878" i="6"/>
  <c r="C806" i="6"/>
  <c r="C686" i="6"/>
  <c r="C638" i="6"/>
  <c r="C590" i="6"/>
  <c r="C566" i="6"/>
  <c r="C422" i="6"/>
  <c r="C302" i="6"/>
  <c r="C110" i="6"/>
  <c r="C206" i="6"/>
  <c r="C134" i="6"/>
  <c r="C326" i="6"/>
  <c r="C1358" i="6"/>
  <c r="C1286" i="6"/>
  <c r="C1214" i="6"/>
  <c r="C1094" i="6"/>
  <c r="C974" i="6"/>
  <c r="C950" i="6"/>
  <c r="C782" i="6"/>
  <c r="C662" i="6"/>
  <c r="C614" i="6"/>
  <c r="C518" i="6"/>
  <c r="C494" i="6"/>
  <c r="C350" i="6"/>
  <c r="C1334" i="6"/>
  <c r="C1190" i="6"/>
  <c r="C1070" i="6"/>
  <c r="C926" i="6"/>
  <c r="C902" i="6"/>
  <c r="C854" i="6"/>
  <c r="C830" i="6"/>
  <c r="C758" i="6"/>
  <c r="C398" i="6"/>
  <c r="C278" i="6"/>
  <c r="C254" i="6"/>
  <c r="C230" i="6"/>
  <c r="C182" i="6"/>
  <c r="C86" i="6"/>
  <c r="C542" i="6"/>
  <c r="C470" i="6"/>
  <c r="C158" i="6"/>
  <c r="C1262" i="6"/>
  <c r="C1238" i="6"/>
  <c r="C1166" i="6"/>
  <c r="C734" i="6"/>
  <c r="C710" i="6"/>
  <c r="C446" i="6"/>
  <c r="C374" i="6"/>
  <c r="C35" i="6"/>
  <c r="I37" i="5"/>
  <c r="I38" i="5" s="1"/>
  <c r="I39" i="5" s="1"/>
  <c r="E33" i="6" a="1"/>
  <c r="E33" i="6" s="1"/>
  <c r="C59" i="6"/>
  <c r="E8337" i="6" a="1"/>
  <c r="E8337" i="6" s="1"/>
  <c r="F8337" i="6" s="1"/>
  <c r="E7761" i="6" a="1"/>
  <c r="E7761" i="6" s="1"/>
  <c r="F7761" i="6" s="1"/>
  <c r="E7401" i="6" a="1"/>
  <c r="E7401" i="6" s="1"/>
  <c r="F7401" i="6" s="1"/>
  <c r="E6921" i="6" a="1"/>
  <c r="E6921" i="6" s="1"/>
  <c r="F6921" i="6" s="1"/>
  <c r="E6801" i="6" a="1"/>
  <c r="E6801" i="6" s="1"/>
  <c r="F6801" i="6" s="1"/>
  <c r="E6417" i="6" a="1"/>
  <c r="E6417" i="6" s="1"/>
  <c r="E6177" i="6" a="1"/>
  <c r="E6177" i="6" s="1"/>
  <c r="F6177" i="6" s="1"/>
  <c r="E5337" i="6" a="1"/>
  <c r="E5337" i="6" s="1"/>
  <c r="F5337" i="6" s="1"/>
  <c r="E5457" i="6" a="1"/>
  <c r="E5457" i="6" s="1"/>
  <c r="F5457" i="6" s="1"/>
  <c r="E5193" i="6" a="1"/>
  <c r="E5193" i="6" s="1"/>
  <c r="F5193" i="6" s="1"/>
  <c r="E4737" i="6" a="1"/>
  <c r="E4737" i="6" s="1"/>
  <c r="F4737" i="6" s="1"/>
  <c r="E4449" i="6" a="1"/>
  <c r="E4449" i="6" s="1"/>
  <c r="F4449" i="6" s="1"/>
  <c r="E3369" i="6" a="1"/>
  <c r="E3369" i="6" s="1"/>
  <c r="F3369" i="6" s="1"/>
  <c r="E3441" i="6" a="1"/>
  <c r="E3441" i="6" s="1"/>
  <c r="F3441" i="6" s="1"/>
  <c r="E3465" i="6" a="1"/>
  <c r="E3465" i="6" s="1"/>
  <c r="F3465" i="6" s="1"/>
  <c r="E2385" i="6" a="1"/>
  <c r="E2385" i="6" s="1"/>
  <c r="F2385" i="6" s="1"/>
  <c r="E1737" i="6" a="1"/>
  <c r="E1737" i="6" s="1"/>
  <c r="F1737" i="6" s="1"/>
  <c r="E2097" i="6" a="1"/>
  <c r="E2097" i="6" s="1"/>
  <c r="F2097" i="6" s="1"/>
  <c r="E1689" i="6" a="1"/>
  <c r="E1689" i="6" s="1"/>
  <c r="F1689" i="6" s="1"/>
  <c r="E561" i="6" a="1"/>
  <c r="E561" i="6" s="1"/>
  <c r="F561" i="6" s="1"/>
  <c r="E1089" i="6" a="1"/>
  <c r="E1089" i="6" s="1"/>
  <c r="F1089" i="6" s="1"/>
  <c r="E249" i="6" a="1"/>
  <c r="E249" i="6" s="1"/>
  <c r="F249" i="6" s="1"/>
  <c r="H758" i="6" a="1"/>
  <c r="H758" i="6" s="1"/>
  <c r="I758" i="6" s="1"/>
  <c r="J758" i="6" s="1"/>
  <c r="H182" i="6" a="1"/>
  <c r="H182" i="6" s="1"/>
  <c r="I182" i="6" s="1"/>
  <c r="J182" i="6" s="1"/>
  <c r="H134" i="6" a="1"/>
  <c r="H134" i="6" s="1"/>
  <c r="I134" i="6" s="1"/>
  <c r="J134" i="6" s="1"/>
  <c r="H518" i="6" a="1"/>
  <c r="H518" i="6" s="1"/>
  <c r="I518" i="6" s="1"/>
  <c r="J518" i="6" s="1"/>
  <c r="H950" i="6" a="1"/>
  <c r="H950" i="6" s="1"/>
  <c r="I950" i="6" s="1"/>
  <c r="J950" i="6" s="1"/>
  <c r="H566" i="6" a="1"/>
  <c r="H566" i="6" s="1"/>
  <c r="I566" i="6" s="1"/>
  <c r="J566" i="6" s="1"/>
  <c r="H806" i="6" a="1"/>
  <c r="H806" i="6" s="1"/>
  <c r="I806" i="6" s="1"/>
  <c r="J806" i="6" s="1"/>
  <c r="H1046" i="6" a="1"/>
  <c r="H1046" i="6" s="1"/>
  <c r="I1046" i="6" s="1"/>
  <c r="J1046" i="6" s="1"/>
  <c r="H326" i="6" a="1"/>
  <c r="H326" i="6" s="1"/>
  <c r="I326" i="6" s="1"/>
  <c r="J326" i="6" s="1"/>
  <c r="H542" i="6" a="1"/>
  <c r="H542" i="6" s="1"/>
  <c r="I542" i="6" s="1"/>
  <c r="J542" i="6" s="1"/>
  <c r="H1526" i="6" a="1"/>
  <c r="H1526" i="6" s="1"/>
  <c r="I1526" i="6" s="1"/>
  <c r="J1526" i="6" s="1"/>
  <c r="H2342" i="6" a="1"/>
  <c r="H2342" i="6" s="1"/>
  <c r="I2342" i="6" s="1"/>
  <c r="J2342" i="6" s="1"/>
  <c r="H3134" i="6" a="1"/>
  <c r="H3134" i="6" s="1"/>
  <c r="I3134" i="6" s="1"/>
  <c r="J3134" i="6" s="1"/>
  <c r="H1718" i="6" a="1"/>
  <c r="H1718" i="6" s="1"/>
  <c r="I1718" i="6" s="1"/>
  <c r="J1718" i="6" s="1"/>
  <c r="H1574" i="6" a="1"/>
  <c r="H1574" i="6" s="1"/>
  <c r="I1574" i="6" s="1"/>
  <c r="J1574" i="6" s="1"/>
  <c r="H2462" i="6" a="1"/>
  <c r="H2462" i="6" s="1"/>
  <c r="I2462" i="6" s="1"/>
  <c r="J2462" i="6" s="1"/>
  <c r="H2414" i="6" a="1"/>
  <c r="H2414" i="6" s="1"/>
  <c r="I2414" i="6" s="1"/>
  <c r="J2414" i="6" s="1"/>
  <c r="H2942" i="6" a="1"/>
  <c r="H2942" i="6" s="1"/>
  <c r="I2942" i="6" s="1"/>
  <c r="J2942" i="6" s="1"/>
  <c r="H2918" i="6" a="1"/>
  <c r="H2918" i="6" s="1"/>
  <c r="I2918" i="6" s="1"/>
  <c r="J2918" i="6" s="1"/>
  <c r="H3254" i="6" a="1"/>
  <c r="H3254" i="6" s="1"/>
  <c r="I3254" i="6" s="1"/>
  <c r="J3254" i="6" s="1"/>
  <c r="H3374" i="6" a="1"/>
  <c r="H3374" i="6" s="1"/>
  <c r="I3374" i="6" s="1"/>
  <c r="J3374" i="6" s="1"/>
  <c r="H2582" i="6" a="1"/>
  <c r="H2582" i="6" s="1"/>
  <c r="I2582" i="6" s="1"/>
  <c r="J2582" i="6" s="1"/>
  <c r="H2966" i="6" a="1"/>
  <c r="H2966" i="6" s="1"/>
  <c r="I2966" i="6" s="1"/>
  <c r="J2966" i="6" s="1"/>
  <c r="H3278" i="6" a="1"/>
  <c r="H3278" i="6" s="1"/>
  <c r="I3278" i="6" s="1"/>
  <c r="J3278" i="6" s="1"/>
  <c r="H5342" i="6" a="1"/>
  <c r="H5342" i="6" s="1"/>
  <c r="I5342" i="6" s="1"/>
  <c r="J5342" i="6" s="1"/>
  <c r="H5606" i="6" a="1"/>
  <c r="H5606" i="6" s="1"/>
  <c r="I5606" i="6" s="1"/>
  <c r="J5606" i="6" s="1"/>
  <c r="H5966" i="6" a="1"/>
  <c r="H5966" i="6" s="1"/>
  <c r="I5966" i="6" s="1"/>
  <c r="J5966" i="6" s="1"/>
  <c r="H5942" i="6" a="1"/>
  <c r="H5942" i="6" s="1"/>
  <c r="I5942" i="6" s="1"/>
  <c r="J5942" i="6" s="1"/>
  <c r="H5486" i="6" a="1"/>
  <c r="H5486" i="6" s="1"/>
  <c r="I5486" i="6" s="1"/>
  <c r="J5486" i="6" s="1"/>
  <c r="H5726" i="6" a="1"/>
  <c r="H5726" i="6" s="1"/>
  <c r="I5726" i="6" s="1"/>
  <c r="J5726" i="6" s="1"/>
  <c r="H5822" i="6" a="1"/>
  <c r="H5822" i="6" s="1"/>
  <c r="I5822" i="6" s="1"/>
  <c r="J5822" i="6" s="1"/>
  <c r="H6254" i="6" a="1"/>
  <c r="H6254" i="6" s="1"/>
  <c r="I6254" i="6" s="1"/>
  <c r="J6254" i="6" s="1"/>
  <c r="H6062" i="6" a="1"/>
  <c r="H6062" i="6" s="1"/>
  <c r="I6062" i="6" s="1"/>
  <c r="J6062" i="6" s="1"/>
  <c r="H6230" i="6" a="1"/>
  <c r="H6230" i="6" s="1"/>
  <c r="I6230" i="6" s="1"/>
  <c r="J6230" i="6" s="1"/>
  <c r="H6158" i="6" a="1"/>
  <c r="H6158" i="6" s="1"/>
  <c r="I6158" i="6" s="1"/>
  <c r="J6158" i="6" s="1"/>
  <c r="H6926" i="6" a="1"/>
  <c r="H6926" i="6" s="1"/>
  <c r="I6926" i="6" s="1"/>
  <c r="J6926" i="6" s="1"/>
  <c r="H6830" i="6" a="1"/>
  <c r="H6830" i="6" s="1"/>
  <c r="I6830" i="6" s="1"/>
  <c r="J6830" i="6" s="1"/>
  <c r="H6782" i="6" a="1"/>
  <c r="H6782" i="6" s="1"/>
  <c r="I6782" i="6" s="1"/>
  <c r="J6782" i="6" s="1"/>
  <c r="H7022" i="6" a="1"/>
  <c r="H7022" i="6" s="1"/>
  <c r="I7022" i="6" s="1"/>
  <c r="J7022" i="6" s="1"/>
  <c r="H7214" i="6" a="1"/>
  <c r="H7214" i="6" s="1"/>
  <c r="I7214" i="6" s="1"/>
  <c r="J7214" i="6" s="1"/>
  <c r="H7478" i="6" a="1"/>
  <c r="H7478" i="6" s="1"/>
  <c r="I7478" i="6" s="1"/>
  <c r="J7478" i="6" s="1"/>
  <c r="H7046" i="6" a="1"/>
  <c r="H7046" i="6" s="1"/>
  <c r="I7046" i="6" s="1"/>
  <c r="J7046" i="6" s="1"/>
  <c r="H7238" i="6" a="1"/>
  <c r="H7238" i="6" s="1"/>
  <c r="I7238" i="6" s="1"/>
  <c r="J7238" i="6" s="1"/>
  <c r="H8102" i="6" a="1"/>
  <c r="H8102" i="6" s="1"/>
  <c r="I8102" i="6" s="1"/>
  <c r="J8102" i="6" s="1"/>
  <c r="H7454" i="6" a="1"/>
  <c r="H7454" i="6" s="1"/>
  <c r="I7454" i="6" s="1"/>
  <c r="J7454" i="6" s="1"/>
  <c r="H7598" i="6" a="1"/>
  <c r="H7598" i="6" s="1"/>
  <c r="I7598" i="6" s="1"/>
  <c r="J7598" i="6" s="1"/>
  <c r="H8222" i="6" a="1"/>
  <c r="H8222" i="6" s="1"/>
  <c r="I8222" i="6" s="1"/>
  <c r="J8222" i="6" s="1"/>
  <c r="H8174" i="6" a="1"/>
  <c r="H8174" i="6" s="1"/>
  <c r="I8174" i="6" s="1"/>
  <c r="J8174" i="6" s="1"/>
  <c r="H8270" i="6" a="1"/>
  <c r="H8270" i="6" s="1"/>
  <c r="I8270" i="6" s="1"/>
  <c r="J8270" i="6" s="1"/>
  <c r="I6323" i="6"/>
  <c r="J6323" i="6" s="1"/>
  <c r="I6324" i="6"/>
  <c r="J6324" i="6" s="1"/>
  <c r="I5915" i="6"/>
  <c r="J5915" i="6" s="1"/>
  <c r="I5916" i="6"/>
  <c r="J5916" i="6" s="1"/>
  <c r="I4763" i="6"/>
  <c r="J4763" i="6" s="1"/>
  <c r="I4764" i="6"/>
  <c r="J4764" i="6" s="1"/>
  <c r="I395" i="6"/>
  <c r="J395" i="6" s="1"/>
  <c r="I396" i="6"/>
  <c r="J396" i="6" s="1"/>
  <c r="I6444" i="6"/>
  <c r="J6444" i="6" s="1"/>
  <c r="I2004" i="6"/>
  <c r="J2004" i="6" s="1"/>
  <c r="E7857" i="6" a="1"/>
  <c r="E7857" i="6" s="1"/>
  <c r="F7857" i="6" s="1"/>
  <c r="E7737" i="6" a="1"/>
  <c r="E7737" i="6" s="1"/>
  <c r="F7737" i="6" s="1"/>
  <c r="E7065" i="6" a="1"/>
  <c r="E7065" i="6" s="1"/>
  <c r="F7065" i="6" s="1"/>
  <c r="E7041" i="6" a="1"/>
  <c r="E7041" i="6" s="1"/>
  <c r="F7041" i="6" s="1"/>
  <c r="E6585" i="6" a="1"/>
  <c r="E6585" i="6" s="1"/>
  <c r="F6585" i="6" s="1"/>
  <c r="E6345" i="6" a="1"/>
  <c r="E6345" i="6" s="1"/>
  <c r="F6345" i="6" s="1"/>
  <c r="E5385" i="6" a="1"/>
  <c r="E5385" i="6" s="1"/>
  <c r="F5385" i="6" s="1"/>
  <c r="E5409" i="6" a="1"/>
  <c r="E5409" i="6" s="1"/>
  <c r="F5409" i="6" s="1"/>
  <c r="E4761" i="6" a="1"/>
  <c r="E4761" i="6" s="1"/>
  <c r="F4761" i="6" s="1"/>
  <c r="E4401" i="6" a="1"/>
  <c r="E4401" i="6" s="1"/>
  <c r="F4401" i="6" s="1"/>
  <c r="E5145" i="6" a="1"/>
  <c r="E5145" i="6" s="1"/>
  <c r="F5145" i="6" s="1"/>
  <c r="E3849" i="6" a="1"/>
  <c r="E3849" i="6" s="1"/>
  <c r="F3849" i="6" s="1"/>
  <c r="E4137" i="6" a="1"/>
  <c r="E4137" i="6" s="1"/>
  <c r="F4137" i="6" s="1"/>
  <c r="E2745" i="6" a="1"/>
  <c r="E2745" i="6" s="1"/>
  <c r="F2745" i="6" s="1"/>
  <c r="E3033" i="6" a="1"/>
  <c r="E3033" i="6" s="1"/>
  <c r="F3033" i="6" s="1"/>
  <c r="E1761" i="6" a="1"/>
  <c r="E1761" i="6" s="1"/>
  <c r="F1761" i="6" s="1"/>
  <c r="E1568" i="6" a="1"/>
  <c r="E1568" i="6" s="1"/>
  <c r="F1568" i="6" s="1"/>
  <c r="E2001" i="6" a="1"/>
  <c r="E2001" i="6" s="1"/>
  <c r="F2001" i="6" s="1"/>
  <c r="E1617" i="6" a="1"/>
  <c r="E1617" i="6" s="1"/>
  <c r="F1617" i="6" s="1"/>
  <c r="E417" i="6" a="1"/>
  <c r="E417" i="6" s="1"/>
  <c r="F417" i="6" s="1"/>
  <c r="E1041" i="6" a="1"/>
  <c r="E1041" i="6" s="1"/>
  <c r="F1041" i="6" s="1"/>
  <c r="E1377" i="6" a="1"/>
  <c r="E1377" i="6" s="1"/>
  <c r="F1377" i="6" s="1"/>
  <c r="I4859" i="6"/>
  <c r="J4859" i="6" s="1"/>
  <c r="I4860" i="6"/>
  <c r="J4860" i="6" s="1"/>
  <c r="I4715" i="6"/>
  <c r="J4715" i="6" s="1"/>
  <c r="I4716" i="6"/>
  <c r="J4716" i="6" s="1"/>
  <c r="I3107" i="6"/>
  <c r="J3107" i="6" s="1"/>
  <c r="I3108" i="6"/>
  <c r="J3108" i="6" s="1"/>
  <c r="I2315" i="6"/>
  <c r="J2315" i="6" s="1"/>
  <c r="I2316" i="6"/>
  <c r="J2316" i="6" s="1"/>
  <c r="I1835" i="6"/>
  <c r="J1835" i="6" s="1"/>
  <c r="I1836" i="6"/>
  <c r="J1836" i="6" s="1"/>
  <c r="I1932" i="6"/>
  <c r="J1932" i="6" s="1"/>
  <c r="I3492" i="6"/>
  <c r="J3492" i="6" s="1"/>
  <c r="E8265" i="6" a="1"/>
  <c r="E8265" i="6" s="1"/>
  <c r="F8265" i="6" s="1"/>
  <c r="E8049" i="6" a="1"/>
  <c r="E8049" i="6" s="1"/>
  <c r="F8049" i="6" s="1"/>
  <c r="E7209" i="6" a="1"/>
  <c r="E7209" i="6" s="1"/>
  <c r="F7209" i="6" s="1"/>
  <c r="E7185" i="6" a="1"/>
  <c r="E7185" i="6" s="1"/>
  <c r="F7185" i="6" s="1"/>
  <c r="E6465" i="6" a="1"/>
  <c r="E6465" i="6" s="1"/>
  <c r="F6465" i="6" s="1"/>
  <c r="E6201" i="6" a="1"/>
  <c r="E6201" i="6" s="1"/>
  <c r="F6201" i="6" s="1"/>
  <c r="E5889" i="6" a="1"/>
  <c r="E5889" i="6" s="1"/>
  <c r="F5889" i="6" s="1"/>
  <c r="E5841" i="6" a="1"/>
  <c r="E5841" i="6" s="1"/>
  <c r="F5841" i="6" s="1"/>
  <c r="E4713" i="6" a="1"/>
  <c r="E4713" i="6" s="1"/>
  <c r="F4713" i="6" s="1"/>
  <c r="E5049" i="6" a="1"/>
  <c r="E5049" i="6" s="1"/>
  <c r="F5049" i="6" s="1"/>
  <c r="E4545" i="6" a="1"/>
  <c r="E4545" i="6" s="1"/>
  <c r="F4545" i="6" s="1"/>
  <c r="E3417" i="6" a="1"/>
  <c r="E3417" i="6" s="1"/>
  <c r="F3417" i="6" s="1"/>
  <c r="E3585" i="6" a="1"/>
  <c r="E3585" i="6" s="1"/>
  <c r="F3585" i="6" s="1"/>
  <c r="E3657" i="6" a="1"/>
  <c r="E3657" i="6" s="1"/>
  <c r="F3657" i="6" s="1"/>
  <c r="E2553" i="6" a="1"/>
  <c r="E2553" i="6" s="1"/>
  <c r="F2553" i="6" s="1"/>
  <c r="E1929" i="6" a="1"/>
  <c r="E1929" i="6" s="1"/>
  <c r="F1929" i="6" s="1"/>
  <c r="E2193" i="6" a="1"/>
  <c r="E2193" i="6" s="1"/>
  <c r="F2193" i="6" s="1"/>
  <c r="E1857" i="6" a="1"/>
  <c r="E1857" i="6" s="1"/>
  <c r="F1857" i="6" s="1"/>
  <c r="E633" i="6" a="1"/>
  <c r="E633" i="6" s="1"/>
  <c r="F633" i="6" s="1"/>
  <c r="E1209" i="6" a="1"/>
  <c r="E1209" i="6" s="1"/>
  <c r="F1209" i="6" s="1"/>
  <c r="E513" i="6" a="1"/>
  <c r="E513" i="6" s="1"/>
  <c r="F513" i="6" s="1"/>
  <c r="I8267" i="6"/>
  <c r="J8267" i="6" s="1"/>
  <c r="I8268" i="6"/>
  <c r="J8268" i="6" s="1"/>
  <c r="I4787" i="6"/>
  <c r="J4787" i="6" s="1"/>
  <c r="I4788" i="6"/>
  <c r="J4788" i="6" s="1"/>
  <c r="I1715" i="6"/>
  <c r="J1715" i="6" s="1"/>
  <c r="I1716" i="6"/>
  <c r="J1716" i="6" s="1"/>
  <c r="I2603" i="6"/>
  <c r="J2603" i="6" s="1"/>
  <c r="I2604" i="6"/>
  <c r="J2604" i="6" s="1"/>
  <c r="I587" i="6"/>
  <c r="J587" i="6" s="1"/>
  <c r="I588" i="6"/>
  <c r="J588" i="6" s="1"/>
  <c r="I3588" i="6"/>
  <c r="J3588" i="6" s="1"/>
  <c r="I3036" i="6"/>
  <c r="J3036" i="6" s="1"/>
  <c r="I4284" i="6"/>
  <c r="J4284" i="6" s="1"/>
  <c r="I4020" i="6"/>
  <c r="J4020" i="6" s="1"/>
  <c r="H375" i="6" a="1"/>
  <c r="H375" i="6" s="1"/>
  <c r="I375" i="6" s="1"/>
  <c r="J375" i="6" s="1"/>
  <c r="H615" i="6" a="1"/>
  <c r="H615" i="6" s="1"/>
  <c r="H183" i="6" a="1"/>
  <c r="H183" i="6" s="1"/>
  <c r="H663" i="6" a="1"/>
  <c r="H663" i="6" s="1"/>
  <c r="I663" i="6" s="1"/>
  <c r="J663" i="6" s="1"/>
  <c r="I1167" i="6"/>
  <c r="J1167" i="6" s="1"/>
  <c r="H1359" i="6" a="1"/>
  <c r="H1359" i="6" s="1"/>
  <c r="I1359" i="6" s="1"/>
  <c r="J1359" i="6" s="1"/>
  <c r="H423" i="6" a="1"/>
  <c r="H423" i="6" s="1"/>
  <c r="H687" i="6" a="1"/>
  <c r="H687" i="6" s="1"/>
  <c r="I687" i="6" s="1"/>
  <c r="J687" i="6" s="1"/>
  <c r="I1479" i="6"/>
  <c r="J1479" i="6" s="1"/>
  <c r="H1863" i="6" a="1"/>
  <c r="H1863" i="6" s="1"/>
  <c r="I1863" i="6" s="1"/>
  <c r="J1863" i="6" s="1"/>
  <c r="H2223" i="6" a="1"/>
  <c r="H2223" i="6" s="1"/>
  <c r="I2223" i="6" s="1"/>
  <c r="J2223" i="6" s="1"/>
  <c r="H2319" i="6" a="1"/>
  <c r="H2319" i="6" s="1"/>
  <c r="I2319" i="6" s="1"/>
  <c r="J2319" i="6" s="1"/>
  <c r="H2583" i="6" a="1"/>
  <c r="H2583" i="6" s="1"/>
  <c r="H2871" i="6" a="1"/>
  <c r="H2871" i="6" s="1"/>
  <c r="H1599" i="6" a="1"/>
  <c r="H1599" i="6" s="1"/>
  <c r="H1959" i="6" a="1"/>
  <c r="H1959" i="6" s="1"/>
  <c r="I1959" i="6" s="1"/>
  <c r="J1959" i="6" s="1"/>
  <c r="H2751" i="6" a="1"/>
  <c r="H2751" i="6" s="1"/>
  <c r="I2751" i="6" s="1"/>
  <c r="J2751" i="6" s="1"/>
  <c r="H1983" i="6" a="1"/>
  <c r="H1983" i="6" s="1"/>
  <c r="I1983" i="6" s="1"/>
  <c r="J1983" i="6" s="1"/>
  <c r="H2679" i="6" a="1"/>
  <c r="H2679" i="6" s="1"/>
  <c r="I2679" i="6" s="1"/>
  <c r="J2679" i="6" s="1"/>
  <c r="H2007" i="6" a="1"/>
  <c r="H2007" i="6" s="1"/>
  <c r="I2007" i="6" s="1"/>
  <c r="J2007" i="6" s="1"/>
  <c r="H2415" i="6" a="1"/>
  <c r="H2415" i="6" s="1"/>
  <c r="H2607" i="6" a="1"/>
  <c r="H2607" i="6" s="1"/>
  <c r="H3495" i="6" a="1"/>
  <c r="H3495" i="6" s="1"/>
  <c r="I3495" i="6" s="1"/>
  <c r="J3495" i="6" s="1"/>
  <c r="H3879" i="6" a="1"/>
  <c r="H3879" i="6" s="1"/>
  <c r="I3879" i="6" s="1"/>
  <c r="J3879" i="6" s="1"/>
  <c r="H2991" i="6" a="1"/>
  <c r="H2991" i="6" s="1"/>
  <c r="I2991" i="6" s="1"/>
  <c r="J2991" i="6" s="1"/>
  <c r="H3303" i="6" a="1"/>
  <c r="H3303" i="6" s="1"/>
  <c r="H3807" i="6" a="1"/>
  <c r="H3807" i="6" s="1"/>
  <c r="I3807" i="6" s="1"/>
  <c r="J3807" i="6" s="1"/>
  <c r="H3279" i="6" a="1"/>
  <c r="H3279" i="6" s="1"/>
  <c r="H3735" i="6" a="1"/>
  <c r="H3735" i="6" s="1"/>
  <c r="I3735" i="6" s="1"/>
  <c r="J3735" i="6" s="1"/>
  <c r="H2823" i="6" a="1"/>
  <c r="H2823" i="6" s="1"/>
  <c r="H3135" i="6" a="1"/>
  <c r="H3135" i="6" s="1"/>
  <c r="H3759" i="6" a="1"/>
  <c r="H3759" i="6" s="1"/>
  <c r="I3759" i="6" s="1"/>
  <c r="J3759" i="6" s="1"/>
  <c r="H4071" i="6" a="1"/>
  <c r="H4071" i="6" s="1"/>
  <c r="I4071" i="6" s="1"/>
  <c r="J4071" i="6" s="1"/>
  <c r="I4383" i="6"/>
  <c r="J4383" i="6" s="1"/>
  <c r="H4695" i="6" a="1"/>
  <c r="H4695" i="6" s="1"/>
  <c r="I4695" i="6" s="1"/>
  <c r="J4695" i="6" s="1"/>
  <c r="I5127" i="6"/>
  <c r="J5127" i="6" s="1"/>
  <c r="H4047" i="6" a="1"/>
  <c r="H4047" i="6" s="1"/>
  <c r="I4047" i="6" s="1"/>
  <c r="J4047" i="6" s="1"/>
  <c r="I4407" i="6"/>
  <c r="J4407" i="6" s="1"/>
  <c r="H4863" i="6" a="1"/>
  <c r="H4863" i="6" s="1"/>
  <c r="I4863" i="6" s="1"/>
  <c r="J4863" i="6" s="1"/>
  <c r="I5223" i="6"/>
  <c r="J5223" i="6" s="1"/>
  <c r="H4359" i="6" a="1"/>
  <c r="H4359" i="6" s="1"/>
  <c r="I4359" i="6" s="1"/>
  <c r="J4359" i="6" s="1"/>
  <c r="H4719" i="6" a="1"/>
  <c r="H4719" i="6" s="1"/>
  <c r="I4719" i="6" s="1"/>
  <c r="J4719" i="6" s="1"/>
  <c r="I5199" i="6"/>
  <c r="J5199" i="6" s="1"/>
  <c r="H4503" i="6" a="1"/>
  <c r="H4503" i="6" s="1"/>
  <c r="I4503" i="6" s="1"/>
  <c r="J4503" i="6" s="1"/>
  <c r="H4959" i="6" a="1"/>
  <c r="H4959" i="6" s="1"/>
  <c r="I4959" i="6" s="1"/>
  <c r="J4959" i="6" s="1"/>
  <c r="H5799" i="6" a="1"/>
  <c r="H5799" i="6" s="1"/>
  <c r="H5823" i="6" a="1"/>
  <c r="H5823" i="6" s="1"/>
  <c r="H6087" i="6" a="1"/>
  <c r="H6087" i="6" s="1"/>
  <c r="H6231" i="6" a="1"/>
  <c r="H6231" i="6" s="1"/>
  <c r="I6495" i="6"/>
  <c r="J6495" i="6" s="1"/>
  <c r="I7695" i="6"/>
  <c r="J7695" i="6" s="1"/>
  <c r="I7767" i="6"/>
  <c r="J7767" i="6" s="1"/>
  <c r="I7911" i="6"/>
  <c r="J7911" i="6" s="1"/>
  <c r="I7743" i="6"/>
  <c r="J7743" i="6" s="1"/>
  <c r="I7719" i="6"/>
  <c r="J7719" i="6" s="1"/>
  <c r="H8271" i="6" a="1"/>
  <c r="H8271" i="6" s="1"/>
  <c r="H8415" i="6" a="1"/>
  <c r="H8415" i="6" s="1"/>
  <c r="E8289" i="6" a="1"/>
  <c r="E8289" i="6" s="1"/>
  <c r="F8289" i="6" s="1"/>
  <c r="E7665" i="6" a="1"/>
  <c r="E7665" i="6" s="1"/>
  <c r="F7665" i="6" s="1"/>
  <c r="E7353" i="6" a="1"/>
  <c r="E7353" i="6" s="1"/>
  <c r="F7353" i="6" s="1"/>
  <c r="E7329" i="6" a="1"/>
  <c r="E7329" i="6" s="1"/>
  <c r="F7329" i="6" s="1"/>
  <c r="E6729" i="6" a="1"/>
  <c r="E6729" i="6" s="1"/>
  <c r="F6729" i="6" s="1"/>
  <c r="E6297" i="6" a="1"/>
  <c r="E6297" i="6" s="1"/>
  <c r="F6297" i="6" s="1"/>
  <c r="E5721" i="6" a="1"/>
  <c r="E5721" i="6" s="1"/>
  <c r="F5721" i="6" s="1"/>
  <c r="E5673" i="6" a="1"/>
  <c r="E5673" i="6" s="1"/>
  <c r="F5673" i="6" s="1"/>
  <c r="E5001" i="6" a="1"/>
  <c r="E5001" i="6" s="1"/>
  <c r="F5001" i="6" s="1"/>
  <c r="E4521" i="6" a="1"/>
  <c r="E4521" i="6" s="1"/>
  <c r="F4521" i="6" s="1"/>
  <c r="E3993" i="6" a="1"/>
  <c r="E3993" i="6" s="1"/>
  <c r="F3993" i="6" s="1"/>
  <c r="E4089" i="6" a="1"/>
  <c r="E4089" i="6" s="1"/>
  <c r="F4089" i="6" s="1"/>
  <c r="E2841" i="6" a="1"/>
  <c r="E2841" i="6" s="1"/>
  <c r="F2841" i="6" s="1"/>
  <c r="E2937" i="6" a="1"/>
  <c r="E2937" i="6" s="1"/>
  <c r="F2937" i="6" s="1"/>
  <c r="E3921" i="6" a="1"/>
  <c r="E3921" i="6" s="1"/>
  <c r="F3921" i="6" s="1"/>
  <c r="E1641" i="6" a="1"/>
  <c r="E1641" i="6" s="1"/>
  <c r="F1641" i="6" s="1"/>
  <c r="E2529" i="6" a="1"/>
  <c r="E2529" i="6" s="1"/>
  <c r="F2529" i="6" s="1"/>
  <c r="E2625" i="6" a="1"/>
  <c r="E2625" i="6" s="1"/>
  <c r="F2625" i="6" s="1"/>
  <c r="E1233" i="6" a="1"/>
  <c r="E1233" i="6" s="1"/>
  <c r="F1233" i="6" s="1"/>
  <c r="E201" i="6" a="1"/>
  <c r="E201" i="6" s="1"/>
  <c r="F201" i="6" s="1"/>
  <c r="E489" i="6" a="1"/>
  <c r="E489" i="6" s="1"/>
  <c r="F489" i="6" s="1"/>
  <c r="E801" i="6" a="1"/>
  <c r="E801" i="6" s="1"/>
  <c r="F801" i="6" s="1"/>
  <c r="I6515" i="6"/>
  <c r="J6515" i="6" s="1"/>
  <c r="I6516" i="6"/>
  <c r="J6516" i="6" s="1"/>
  <c r="I5867" i="6"/>
  <c r="J5867" i="6" s="1"/>
  <c r="I5868" i="6"/>
  <c r="J5868" i="6" s="1"/>
  <c r="I2747" i="6"/>
  <c r="J2747" i="6" s="1"/>
  <c r="I2748" i="6"/>
  <c r="J2748" i="6" s="1"/>
  <c r="I3275" i="6"/>
  <c r="J3275" i="6" s="1"/>
  <c r="I3276" i="6"/>
  <c r="J3276" i="6" s="1"/>
  <c r="I2124" i="6"/>
  <c r="J2124" i="6" s="1"/>
  <c r="I5100" i="6"/>
  <c r="J5100" i="6" s="1"/>
  <c r="I1380" i="6"/>
  <c r="J1380" i="6" s="1"/>
  <c r="I1356" i="6"/>
  <c r="J1356" i="6" s="1"/>
  <c r="I3564" i="6"/>
  <c r="J3564" i="6" s="1"/>
  <c r="I4236" i="6"/>
  <c r="J4236" i="6" s="1"/>
  <c r="H2390" i="6" a="1"/>
  <c r="H2390" i="6" s="1"/>
  <c r="I2390" i="6" s="1"/>
  <c r="J2390" i="6" s="1"/>
  <c r="H2486" i="6" a="1"/>
  <c r="H2486" i="6" s="1"/>
  <c r="I2486" i="6" s="1"/>
  <c r="J2486" i="6" s="1"/>
  <c r="H2510" i="6" a="1"/>
  <c r="H2510" i="6" s="1"/>
  <c r="I2510" i="6" s="1"/>
  <c r="J2510" i="6" s="1"/>
  <c r="H3182" i="6" a="1"/>
  <c r="H3182" i="6" s="1"/>
  <c r="I3182" i="6" s="1"/>
  <c r="J3182" i="6" s="1"/>
  <c r="H3158" i="6" a="1"/>
  <c r="H3158" i="6" s="1"/>
  <c r="I3158" i="6" s="1"/>
  <c r="J3158" i="6" s="1"/>
  <c r="H3302" i="6" a="1"/>
  <c r="H3302" i="6" s="1"/>
  <c r="I3302" i="6" s="1"/>
  <c r="J3302" i="6" s="1"/>
  <c r="H3398" i="6" a="1"/>
  <c r="H3398" i="6" s="1"/>
  <c r="I3398" i="6" s="1"/>
  <c r="J3398" i="6" s="1"/>
  <c r="H5462" i="6" a="1"/>
  <c r="H5462" i="6" s="1"/>
  <c r="I5462" i="6" s="1"/>
  <c r="J5462" i="6" s="1"/>
  <c r="H5678" i="6" a="1"/>
  <c r="H5678" i="6" s="1"/>
  <c r="I5678" i="6" s="1"/>
  <c r="J5678" i="6" s="1"/>
  <c r="H5990" i="6" a="1"/>
  <c r="H5990" i="6" s="1"/>
  <c r="I5990" i="6" s="1"/>
  <c r="J5990" i="6" s="1"/>
  <c r="H5702" i="6" a="1"/>
  <c r="H5702" i="6" s="1"/>
  <c r="I5702" i="6" s="1"/>
  <c r="J5702" i="6" s="1"/>
  <c r="H5270" i="6" a="1"/>
  <c r="H5270" i="6" s="1"/>
  <c r="I5270" i="6" s="1"/>
  <c r="J5270" i="6" s="1"/>
  <c r="H5534" i="6" a="1"/>
  <c r="H5534" i="6" s="1"/>
  <c r="I5534" i="6" s="1"/>
  <c r="J5534" i="6" s="1"/>
  <c r="H5846" i="6" a="1"/>
  <c r="H5846" i="6" s="1"/>
  <c r="I5846" i="6" s="1"/>
  <c r="J5846" i="6" s="1"/>
  <c r="H5870" i="6" a="1"/>
  <c r="H5870" i="6" s="1"/>
  <c r="I5870" i="6" s="1"/>
  <c r="J5870" i="6" s="1"/>
  <c r="H6350" i="6" a="1"/>
  <c r="H6350" i="6" s="1"/>
  <c r="I6350" i="6" s="1"/>
  <c r="J6350" i="6" s="1"/>
  <c r="H6134" i="6" a="1"/>
  <c r="H6134" i="6" s="1"/>
  <c r="I6134" i="6" s="1"/>
  <c r="J6134" i="6" s="1"/>
  <c r="H6278" i="6" a="1"/>
  <c r="H6278" i="6" s="1"/>
  <c r="I6278" i="6" s="1"/>
  <c r="J6278" i="6" s="1"/>
  <c r="H6302" i="6" a="1"/>
  <c r="H6302" i="6" s="1"/>
  <c r="I6302" i="6" s="1"/>
  <c r="J6302" i="6" s="1"/>
  <c r="H7646" i="6" a="1"/>
  <c r="H7646" i="6" s="1"/>
  <c r="I7646" i="6" s="1"/>
  <c r="J7646" i="6" s="1"/>
  <c r="H6806" i="6" a="1"/>
  <c r="H6806" i="6" s="1"/>
  <c r="I6806" i="6" s="1"/>
  <c r="J6806" i="6" s="1"/>
  <c r="H7070" i="6" a="1"/>
  <c r="H7070" i="6" s="1"/>
  <c r="I7070" i="6" s="1"/>
  <c r="J7070" i="6" s="1"/>
  <c r="H7262" i="6" a="1"/>
  <c r="H7262" i="6" s="1"/>
  <c r="I7262" i="6" s="1"/>
  <c r="J7262" i="6" s="1"/>
  <c r="H6854" i="6" a="1"/>
  <c r="H6854" i="6" s="1"/>
  <c r="I6854" i="6" s="1"/>
  <c r="J6854" i="6" s="1"/>
  <c r="H7094" i="6" a="1"/>
  <c r="H7094" i="6" s="1"/>
  <c r="I7094" i="6" s="1"/>
  <c r="J7094" i="6" s="1"/>
  <c r="H7286" i="6" a="1"/>
  <c r="H7286" i="6" s="1"/>
  <c r="I7286" i="6" s="1"/>
  <c r="J7286" i="6" s="1"/>
  <c r="H6878" i="6" a="1"/>
  <c r="H6878" i="6" s="1"/>
  <c r="I6878" i="6" s="1"/>
  <c r="J6878" i="6" s="1"/>
  <c r="H8198" i="6" a="1"/>
  <c r="H8198" i="6" s="1"/>
  <c r="I8198" i="6" s="1"/>
  <c r="J8198" i="6" s="1"/>
  <c r="H7502" i="6" a="1"/>
  <c r="H7502" i="6" s="1"/>
  <c r="I7502" i="6" s="1"/>
  <c r="J7502" i="6" s="1"/>
  <c r="H8342" i="6" a="1"/>
  <c r="H8342" i="6" s="1"/>
  <c r="I8342" i="6" s="1"/>
  <c r="J8342" i="6" s="1"/>
  <c r="H8294" i="6" a="1"/>
  <c r="H8294" i="6" s="1"/>
  <c r="I8294" i="6" s="1"/>
  <c r="J8294" i="6" s="1"/>
  <c r="H8318" i="6" a="1"/>
  <c r="H8318" i="6" s="1"/>
  <c r="I8318" i="6" s="1"/>
  <c r="J8318" i="6" s="1"/>
  <c r="H8054" i="6" a="1"/>
  <c r="H8054" i="6" s="1"/>
  <c r="I8054" i="6" s="1"/>
  <c r="J8054" i="6" s="1"/>
  <c r="H8366" i="6" a="1"/>
  <c r="H8366" i="6" s="1"/>
  <c r="I8366" i="6" s="1"/>
  <c r="J8366" i="6" s="1"/>
  <c r="I7595" i="6"/>
  <c r="J7595" i="6" s="1"/>
  <c r="I7596" i="6"/>
  <c r="J7596" i="6" s="1"/>
  <c r="I5627" i="6"/>
  <c r="J5627" i="6" s="1"/>
  <c r="I5628" i="6"/>
  <c r="J5628" i="6" s="1"/>
  <c r="I4595" i="6"/>
  <c r="J4595" i="6" s="1"/>
  <c r="I4596" i="6"/>
  <c r="J4596" i="6" s="1"/>
  <c r="I4907" i="6"/>
  <c r="J4907" i="6" s="1"/>
  <c r="I4908" i="6"/>
  <c r="J4908" i="6" s="1"/>
  <c r="I2627" i="6"/>
  <c r="J2627" i="6" s="1"/>
  <c r="I2628" i="6"/>
  <c r="J2628" i="6" s="1"/>
  <c r="I1283" i="6"/>
  <c r="J1283" i="6" s="1"/>
  <c r="I1284" i="6"/>
  <c r="J1284" i="6" s="1"/>
  <c r="I4212" i="6"/>
  <c r="J4212" i="6" s="1"/>
  <c r="I6420" i="6"/>
  <c r="J6420" i="6" s="1"/>
  <c r="E8193" i="6" a="1"/>
  <c r="E8193" i="6" s="1"/>
  <c r="F8193" i="6" s="1"/>
  <c r="E7641" i="6" a="1"/>
  <c r="E7641" i="6" s="1"/>
  <c r="F7641" i="6" s="1"/>
  <c r="E7881" i="6" a="1"/>
  <c r="E7881" i="6" s="1"/>
  <c r="F7881" i="6" s="1"/>
  <c r="E6753" i="6" a="1"/>
  <c r="E6753" i="6" s="1"/>
  <c r="F6753" i="6" s="1"/>
  <c r="E6369" i="6" a="1"/>
  <c r="E6369" i="6" s="1"/>
  <c r="F6369" i="6" s="1"/>
  <c r="E6129" i="6" a="1"/>
  <c r="E6129" i="6" s="1"/>
  <c r="F6129" i="6" s="1"/>
  <c r="E5577" i="6" a="1"/>
  <c r="E5577" i="6" s="1"/>
  <c r="F5577" i="6" s="1"/>
  <c r="E5601" i="6" a="1"/>
  <c r="E5601" i="6" s="1"/>
  <c r="F5601" i="6" s="1"/>
  <c r="E4569" i="6" a="1"/>
  <c r="E4569" i="6" s="1"/>
  <c r="F4569" i="6" s="1"/>
  <c r="E5217" i="6" a="1"/>
  <c r="E5217" i="6" s="1"/>
  <c r="F5217" i="6" s="1"/>
  <c r="E4833" i="6" a="1"/>
  <c r="E4833" i="6" s="1"/>
  <c r="F4833" i="6" s="1"/>
  <c r="E3513" i="6" a="1"/>
  <c r="E3513" i="6" s="1"/>
  <c r="F3513" i="6" s="1"/>
  <c r="E3681" i="6" a="1"/>
  <c r="E3681" i="6" s="1"/>
  <c r="F3681" i="6" s="1"/>
  <c r="E3753" i="6" a="1"/>
  <c r="E3753" i="6" s="1"/>
  <c r="F3753" i="6" s="1"/>
  <c r="E3729" i="6" a="1"/>
  <c r="E3729" i="6" s="1"/>
  <c r="F3729" i="6" s="1"/>
  <c r="E2697" i="6" a="1"/>
  <c r="E2697" i="6" s="1"/>
  <c r="F2697" i="6" s="1"/>
  <c r="E1425" i="6" a="1"/>
  <c r="E1425" i="6" s="1"/>
  <c r="F1425" i="6" s="1"/>
  <c r="E1473" i="6" a="1"/>
  <c r="E1473" i="6" s="1"/>
  <c r="F1473" i="6" s="1"/>
  <c r="E1305" i="6" a="1"/>
  <c r="E1305" i="6" s="1"/>
  <c r="F1305" i="6" s="1"/>
  <c r="E297" i="6" a="1"/>
  <c r="E297" i="6" s="1"/>
  <c r="F297" i="6" s="1"/>
  <c r="E873" i="6" a="1"/>
  <c r="E873" i="6" s="1"/>
  <c r="F873" i="6" s="1"/>
  <c r="E969" i="6" a="1"/>
  <c r="E969" i="6" s="1"/>
  <c r="F969" i="6" s="1"/>
  <c r="I6347" i="6"/>
  <c r="J6347" i="6" s="1"/>
  <c r="I6348" i="6"/>
  <c r="J6348" i="6" s="1"/>
  <c r="I2555" i="6"/>
  <c r="J2555" i="6" s="1"/>
  <c r="I2556" i="6"/>
  <c r="J2556" i="6" s="1"/>
  <c r="I1691" i="6"/>
  <c r="J1691" i="6" s="1"/>
  <c r="I1692" i="6"/>
  <c r="J1692" i="6" s="1"/>
  <c r="I2147" i="6"/>
  <c r="J2147" i="6" s="1"/>
  <c r="I2148" i="6"/>
  <c r="J2148" i="6" s="1"/>
  <c r="I420" i="6"/>
  <c r="J420" i="6" s="1"/>
  <c r="I1572" i="6"/>
  <c r="J1572" i="6" s="1"/>
  <c r="E7809" i="6" a="1"/>
  <c r="E7809" i="6" s="1"/>
  <c r="F7809" i="6" s="1"/>
  <c r="E7689" i="6" a="1"/>
  <c r="E7689" i="6" s="1"/>
  <c r="F7689" i="6" s="1"/>
  <c r="E7017" i="6" a="1"/>
  <c r="E7017" i="6" s="1"/>
  <c r="F7017" i="6" s="1"/>
  <c r="E6993" i="6" a="1"/>
  <c r="E6993" i="6" s="1"/>
  <c r="F6993" i="6" s="1"/>
  <c r="E6561" i="6" a="1"/>
  <c r="E6561" i="6" s="1"/>
  <c r="F6561" i="6" s="1"/>
  <c r="E6273" i="6" a="1"/>
  <c r="E6273" i="6" s="1"/>
  <c r="F6273" i="6" s="1"/>
  <c r="E5529" i="6" a="1"/>
  <c r="E5529" i="6" s="1"/>
  <c r="F5529" i="6" s="1"/>
  <c r="E5553" i="6" a="1"/>
  <c r="E5553" i="6" s="1"/>
  <c r="F5553" i="6" s="1"/>
  <c r="E4329" i="6" a="1"/>
  <c r="E4329" i="6" s="1"/>
  <c r="F4329" i="6" s="1"/>
  <c r="E4641" i="6" a="1"/>
  <c r="E4641" i="6" s="1"/>
  <c r="F4641" i="6" s="1"/>
  <c r="E4353" i="6" a="1"/>
  <c r="E4353" i="6" s="1"/>
  <c r="F4353" i="6" s="1"/>
  <c r="E3273" i="6" a="1"/>
  <c r="E3273" i="6" s="1"/>
  <c r="F3273" i="6" s="1"/>
  <c r="E3297" i="6" a="1"/>
  <c r="E3297" i="6" s="1"/>
  <c r="F3297" i="6" s="1"/>
  <c r="E3201" i="6" a="1"/>
  <c r="E3201" i="6" s="1"/>
  <c r="F3201" i="6" s="1"/>
  <c r="E2145" i="6" a="1"/>
  <c r="E2145" i="6" s="1"/>
  <c r="F2145" i="6" s="1"/>
  <c r="E1545" i="6" a="1"/>
  <c r="E1545" i="6" s="1"/>
  <c r="F1545" i="6" s="1"/>
  <c r="E1905" i="6" a="1"/>
  <c r="E1905" i="6" s="1"/>
  <c r="F1905" i="6" s="1"/>
  <c r="E1593" i="6" a="1"/>
  <c r="E1593" i="6" s="1"/>
  <c r="F1593" i="6" s="1"/>
  <c r="E345" i="6" a="1"/>
  <c r="E345" i="6" s="1"/>
  <c r="F345" i="6" s="1"/>
  <c r="E1017" i="6" a="1"/>
  <c r="E1017" i="6" s="1"/>
  <c r="F1017" i="6" s="1"/>
  <c r="E1281" i="6" a="1"/>
  <c r="E1281" i="6" s="1"/>
  <c r="F1281" i="6" s="1"/>
  <c r="I8411" i="6"/>
  <c r="J8411" i="6" s="1"/>
  <c r="I8412" i="6"/>
  <c r="J8412" i="6" s="1"/>
  <c r="I6563" i="6"/>
  <c r="J6563" i="6" s="1"/>
  <c r="I6564" i="6"/>
  <c r="J6564" i="6" s="1"/>
  <c r="I5843" i="6"/>
  <c r="J5843" i="6" s="1"/>
  <c r="I5844" i="6"/>
  <c r="J5844" i="6" s="1"/>
  <c r="I4835" i="6"/>
  <c r="J4835" i="6" s="1"/>
  <c r="I4836" i="6"/>
  <c r="J4836" i="6" s="1"/>
  <c r="I3251" i="6"/>
  <c r="J3251" i="6" s="1"/>
  <c r="I3252" i="6"/>
  <c r="J3252" i="6" s="1"/>
  <c r="I2867" i="6"/>
  <c r="J2867" i="6" s="1"/>
  <c r="I2868" i="6"/>
  <c r="J2868" i="6" s="1"/>
  <c r="I2195" i="6"/>
  <c r="J2195" i="6" s="1"/>
  <c r="I2196" i="6"/>
  <c r="J2196" i="6" s="1"/>
  <c r="I3732" i="6"/>
  <c r="J3732" i="6" s="1"/>
  <c r="I3516" i="6"/>
  <c r="J3516" i="6" s="1"/>
  <c r="I2076" i="6"/>
  <c r="J2076" i="6" s="1"/>
  <c r="I1908" i="6"/>
  <c r="J1908" i="6" s="1"/>
  <c r="H783" i="6" a="1"/>
  <c r="H783" i="6" s="1"/>
  <c r="I1119" i="6"/>
  <c r="J1119" i="6" s="1"/>
  <c r="H207" i="6" a="1"/>
  <c r="H207" i="6" s="1"/>
  <c r="I711" i="6"/>
  <c r="J711" i="6" s="1"/>
  <c r="I1239" i="6"/>
  <c r="J1239" i="6" s="1"/>
  <c r="I111" i="6"/>
  <c r="J111" i="6" s="1"/>
  <c r="H471" i="6" a="1"/>
  <c r="H471" i="6" s="1"/>
  <c r="I471" i="6" s="1"/>
  <c r="J471" i="6" s="1"/>
  <c r="I927" i="6"/>
  <c r="J927" i="6" s="1"/>
  <c r="H159" i="6" a="1"/>
  <c r="H159" i="6" s="1"/>
  <c r="I279" i="6"/>
  <c r="J279" i="6" s="1"/>
  <c r="H759" i="6" a="1"/>
  <c r="H759" i="6" s="1"/>
  <c r="I759" i="6" s="1"/>
  <c r="J759" i="6" s="1"/>
  <c r="I1215" i="6"/>
  <c r="J1215" i="6" s="1"/>
  <c r="H1527" i="6" a="1"/>
  <c r="H1527" i="6" s="1"/>
  <c r="H1935" i="6" a="1"/>
  <c r="H1935" i="6" s="1"/>
  <c r="I1935" i="6" s="1"/>
  <c r="J1935" i="6" s="1"/>
  <c r="H2247" i="6" a="1"/>
  <c r="H2247" i="6" s="1"/>
  <c r="I2247" i="6" s="1"/>
  <c r="J2247" i="6" s="1"/>
  <c r="H2631" i="6" a="1"/>
  <c r="H2631" i="6" s="1"/>
  <c r="I2631" i="6" s="1"/>
  <c r="J2631" i="6" s="1"/>
  <c r="H2055" i="6" a="1"/>
  <c r="H2055" i="6" s="1"/>
  <c r="I2055" i="6" s="1"/>
  <c r="J2055" i="6" s="1"/>
  <c r="H3207" i="6" a="1"/>
  <c r="H3207" i="6" s="1"/>
  <c r="I3207" i="6" s="1"/>
  <c r="J3207" i="6" s="1"/>
  <c r="H2079" i="6" a="1"/>
  <c r="H2079" i="6" s="1"/>
  <c r="I2079" i="6" s="1"/>
  <c r="J2079" i="6" s="1"/>
  <c r="H3063" i="6" a="1"/>
  <c r="H3063" i="6" s="1"/>
  <c r="I3063" i="6" s="1"/>
  <c r="J3063" i="6" s="1"/>
  <c r="H1695" i="6" a="1"/>
  <c r="H1695" i="6" s="1"/>
  <c r="H2103" i="6" a="1"/>
  <c r="H2103" i="6" s="1"/>
  <c r="I2103" i="6" s="1"/>
  <c r="J2103" i="6" s="1"/>
  <c r="H2775" i="6" a="1"/>
  <c r="H2775" i="6" s="1"/>
  <c r="I2775" i="6" s="1"/>
  <c r="J2775" i="6" s="1"/>
  <c r="H3591" i="6" a="1"/>
  <c r="H3591" i="6" s="1"/>
  <c r="I3591" i="6" s="1"/>
  <c r="J3591" i="6" s="1"/>
  <c r="H4191" i="6" a="1"/>
  <c r="H4191" i="6" s="1"/>
  <c r="I4191" i="6" s="1"/>
  <c r="J4191" i="6" s="1"/>
  <c r="H3111" i="6" a="1"/>
  <c r="H3111" i="6" s="1"/>
  <c r="H3519" i="6" a="1"/>
  <c r="H3519" i="6" s="1"/>
  <c r="I3519" i="6" s="1"/>
  <c r="J3519" i="6" s="1"/>
  <c r="H3903" i="6" a="1"/>
  <c r="H3903" i="6" s="1"/>
  <c r="I3903" i="6" s="1"/>
  <c r="J3903" i="6" s="1"/>
  <c r="H3831" i="6" a="1"/>
  <c r="H3831" i="6" s="1"/>
  <c r="I3831" i="6" s="1"/>
  <c r="J3831" i="6" s="1"/>
  <c r="H3447" i="6" a="1"/>
  <c r="H3447" i="6" s="1"/>
  <c r="I3447" i="6" s="1"/>
  <c r="J3447" i="6" s="1"/>
  <c r="H3999" i="6" a="1"/>
  <c r="H3999" i="6" s="1"/>
  <c r="I3999" i="6" s="1"/>
  <c r="J3999" i="6" s="1"/>
  <c r="H4119" i="6" a="1"/>
  <c r="H4119" i="6" s="1"/>
  <c r="I4119" i="6" s="1"/>
  <c r="J4119" i="6" s="1"/>
  <c r="H4479" i="6" a="1"/>
  <c r="H4479" i="6" s="1"/>
  <c r="I4479" i="6" s="1"/>
  <c r="J4479" i="6" s="1"/>
  <c r="H4743" i="6" a="1"/>
  <c r="H4743" i="6" s="1"/>
  <c r="I4743" i="6" s="1"/>
  <c r="J4743" i="6" s="1"/>
  <c r="I5151" i="6"/>
  <c r="J5151" i="6" s="1"/>
  <c r="H4143" i="6" a="1"/>
  <c r="H4143" i="6" s="1"/>
  <c r="I4143" i="6" s="1"/>
  <c r="J4143" i="6" s="1"/>
  <c r="H4527" i="6" a="1"/>
  <c r="H4527" i="6" s="1"/>
  <c r="I4527" i="6" s="1"/>
  <c r="J4527" i="6" s="1"/>
  <c r="H4911" i="6" a="1"/>
  <c r="H4911" i="6" s="1"/>
  <c r="I4911" i="6" s="1"/>
  <c r="J4911" i="6" s="1"/>
  <c r="H4095" i="6" a="1"/>
  <c r="H4095" i="6" s="1"/>
  <c r="I4095" i="6" s="1"/>
  <c r="J4095" i="6" s="1"/>
  <c r="H4575" i="6" a="1"/>
  <c r="H4575" i="6" s="1"/>
  <c r="I4575" i="6" s="1"/>
  <c r="J4575" i="6" s="1"/>
  <c r="H4767" i="6" a="1"/>
  <c r="H4767" i="6" s="1"/>
  <c r="I4767" i="6" s="1"/>
  <c r="J4767" i="6" s="1"/>
  <c r="H4287" i="6" a="1"/>
  <c r="H4287" i="6" s="1"/>
  <c r="I4287" i="6" s="1"/>
  <c r="J4287" i="6" s="1"/>
  <c r="H4551" i="6" a="1"/>
  <c r="H4551" i="6" s="1"/>
  <c r="I4551" i="6" s="1"/>
  <c r="J4551" i="6" s="1"/>
  <c r="H5055" i="6" a="1"/>
  <c r="H5055" i="6" s="1"/>
  <c r="I5055" i="6" s="1"/>
  <c r="J5055" i="6" s="1"/>
  <c r="H5919" i="6" a="1"/>
  <c r="H5919" i="6" s="1"/>
  <c r="H5631" i="6" a="1"/>
  <c r="H5631" i="6" s="1"/>
  <c r="H5871" i="6" a="1"/>
  <c r="H5871" i="6" s="1"/>
  <c r="I6159" i="6"/>
  <c r="J6159" i="6" s="1"/>
  <c r="H6207" i="6" a="1"/>
  <c r="H6207" i="6" s="1"/>
  <c r="H6279" i="6" a="1"/>
  <c r="H6279" i="6" s="1"/>
  <c r="I6927" i="6"/>
  <c r="J6927" i="6" s="1"/>
  <c r="H6519" i="6" a="1"/>
  <c r="H6519" i="6" s="1"/>
  <c r="I6519" i="6" s="1"/>
  <c r="J6519" i="6" s="1"/>
  <c r="I7791" i="6"/>
  <c r="J7791" i="6" s="1"/>
  <c r="I7839" i="6"/>
  <c r="J7839" i="6" s="1"/>
  <c r="I7887" i="6"/>
  <c r="J7887" i="6" s="1"/>
  <c r="I3804" i="6"/>
  <c r="J3804" i="6" s="1"/>
  <c r="E8169" i="6" a="1"/>
  <c r="E8169" i="6" s="1"/>
  <c r="F8169" i="6" s="1"/>
  <c r="E8361" i="6" a="1"/>
  <c r="E8361" i="6" s="1"/>
  <c r="F8361" i="6" s="1"/>
  <c r="E7161" i="6" a="1"/>
  <c r="E7161" i="6" s="1"/>
  <c r="F7161" i="6" s="1"/>
  <c r="E7137" i="6" a="1"/>
  <c r="E7137" i="6" s="1"/>
  <c r="F7137" i="6" s="1"/>
  <c r="E6777" i="6" a="1"/>
  <c r="E6777" i="6" s="1"/>
  <c r="F6777" i="6" s="1"/>
  <c r="E6153" i="6" a="1"/>
  <c r="E6153" i="6" s="1"/>
  <c r="F6153" i="6" s="1"/>
  <c r="E5793" i="6" a="1"/>
  <c r="E5793" i="6" s="1"/>
  <c r="F5793" i="6" s="1"/>
  <c r="E5745" i="6" a="1"/>
  <c r="E5745" i="6" s="1"/>
  <c r="F5745" i="6" s="1"/>
  <c r="E4665" i="6" a="1"/>
  <c r="E4665" i="6" s="1"/>
  <c r="F4665" i="6" s="1"/>
  <c r="E4209" i="6" a="1"/>
  <c r="E4209" i="6" s="1"/>
  <c r="F4209" i="6" s="1"/>
  <c r="E4929" i="6" a="1"/>
  <c r="E4929" i="6" s="1"/>
  <c r="F4929" i="6" s="1"/>
  <c r="E3705" i="6" a="1"/>
  <c r="E3705" i="6" s="1"/>
  <c r="F3705" i="6" s="1"/>
  <c r="E4017" i="6" a="1"/>
  <c r="E4017" i="6" s="1"/>
  <c r="F4017" i="6" s="1"/>
  <c r="E2649" i="6" a="1"/>
  <c r="E2649" i="6" s="1"/>
  <c r="F2649" i="6" s="1"/>
  <c r="E3537" i="6" a="1"/>
  <c r="E3537" i="6" s="1"/>
  <c r="F3537" i="6" s="1"/>
  <c r="E2457" i="6" a="1"/>
  <c r="E2457" i="6" s="1"/>
  <c r="F2457" i="6" s="1"/>
  <c r="E2265" i="6" a="1"/>
  <c r="E2265" i="6" s="1"/>
  <c r="F2265" i="6" s="1"/>
  <c r="E2073" i="6" a="1"/>
  <c r="E2073" i="6" s="1"/>
  <c r="F2073" i="6" s="1"/>
  <c r="E777" i="6" a="1"/>
  <c r="E777" i="6" s="1"/>
  <c r="F777" i="6" s="1"/>
  <c r="E1137" i="6" a="1"/>
  <c r="E1137" i="6" s="1"/>
  <c r="F1137" i="6" s="1"/>
  <c r="E105" i="6" a="1"/>
  <c r="E105" i="6" s="1"/>
  <c r="F105" i="6" s="1"/>
  <c r="E393" i="6" a="1"/>
  <c r="E393" i="6" s="1"/>
  <c r="F393" i="6" s="1"/>
  <c r="I8291" i="6"/>
  <c r="J8291" i="6" s="1"/>
  <c r="I8292" i="6"/>
  <c r="J8292" i="6" s="1"/>
  <c r="I4643" i="6"/>
  <c r="J4643" i="6" s="1"/>
  <c r="I4644" i="6"/>
  <c r="J4644" i="6" s="1"/>
  <c r="I4811" i="6"/>
  <c r="J4811" i="6" s="1"/>
  <c r="I4812" i="6"/>
  <c r="J4812" i="6" s="1"/>
  <c r="I2171" i="6"/>
  <c r="J2171" i="6" s="1"/>
  <c r="I2172" i="6"/>
  <c r="J2172" i="6" s="1"/>
  <c r="I83" i="6"/>
  <c r="J83" i="6" s="1"/>
  <c r="I84" i="6"/>
  <c r="J84" i="6" s="1"/>
  <c r="I2412" i="6"/>
  <c r="J2412" i="6" s="1"/>
  <c r="I2988" i="6"/>
  <c r="J2988" i="6" s="1"/>
  <c r="I4476" i="6"/>
  <c r="J4476" i="6" s="1"/>
  <c r="E4785" i="6" a="1"/>
  <c r="E4785" i="6" s="1"/>
  <c r="F4785" i="6" s="1"/>
  <c r="I684" i="6"/>
  <c r="J684" i="6" s="1"/>
  <c r="B8416" i="6"/>
  <c r="H8416" i="6" s="1" a="1"/>
  <c r="H8416" i="6" s="1"/>
  <c r="B8368" i="6"/>
  <c r="H8368" i="6" s="1" a="1"/>
  <c r="H8368" i="6" s="1"/>
  <c r="I8368" i="6" s="1"/>
  <c r="J8368" i="6" s="1"/>
  <c r="B8296" i="6"/>
  <c r="H8296" i="6" s="1" a="1"/>
  <c r="H8296" i="6" s="1"/>
  <c r="B8248" i="6"/>
  <c r="H8248" i="6" s="1" a="1"/>
  <c r="H8248" i="6" s="1"/>
  <c r="I8248" i="6" s="1"/>
  <c r="J8248" i="6" s="1"/>
  <c r="B8152" i="6"/>
  <c r="H8152" i="6" s="1" a="1"/>
  <c r="H8152" i="6" s="1"/>
  <c r="I8152" i="6" s="1"/>
  <c r="J8152" i="6" s="1"/>
  <c r="B8056" i="6"/>
  <c r="H8056" i="6" s="1" a="1"/>
  <c r="H8056" i="6" s="1"/>
  <c r="I8056" i="6" s="1"/>
  <c r="J8056" i="6" s="1"/>
  <c r="B8392" i="6"/>
  <c r="H8392" i="6" s="1" a="1"/>
  <c r="H8392" i="6" s="1"/>
  <c r="B8320" i="6"/>
  <c r="H8320" i="6" s="1" a="1"/>
  <c r="H8320" i="6" s="1"/>
  <c r="I8320" i="6" s="1"/>
  <c r="J8320" i="6" s="1"/>
  <c r="B8272" i="6"/>
  <c r="H8272" i="6" s="1" a="1"/>
  <c r="H8272" i="6" s="1"/>
  <c r="B8176" i="6"/>
  <c r="H8176" i="6" s="1" a="1"/>
  <c r="H8176" i="6" s="1"/>
  <c r="I8176" i="6" s="1"/>
  <c r="J8176" i="6" s="1"/>
  <c r="B8080" i="6"/>
  <c r="H8080" i="6" s="1" a="1"/>
  <c r="H8080" i="6" s="1"/>
  <c r="I8080" i="6" s="1"/>
  <c r="J8080" i="6" s="1"/>
  <c r="B7984" i="6"/>
  <c r="H7984" i="6" s="1" a="1"/>
  <c r="H7984" i="6" s="1"/>
  <c r="I7984" i="6" s="1"/>
  <c r="J7984" i="6" s="1"/>
  <c r="B8224" i="6"/>
  <c r="H8224" i="6" s="1" a="1"/>
  <c r="H8224" i="6" s="1"/>
  <c r="I8224" i="6" s="1"/>
  <c r="J8224" i="6" s="1"/>
  <c r="B8128" i="6"/>
  <c r="H8128" i="6" s="1" a="1"/>
  <c r="H8128" i="6" s="1"/>
  <c r="I8128" i="6" s="1"/>
  <c r="J8128" i="6" s="1"/>
  <c r="B8032" i="6"/>
  <c r="H8032" i="6" s="1" a="1"/>
  <c r="H8032" i="6" s="1"/>
  <c r="I8032" i="6" s="1"/>
  <c r="J8032" i="6" s="1"/>
  <c r="B8104" i="6"/>
  <c r="H8104" i="6" s="1" a="1"/>
  <c r="H8104" i="6" s="1"/>
  <c r="I8104" i="6" s="1"/>
  <c r="J8104" i="6" s="1"/>
  <c r="B7912" i="6"/>
  <c r="H7912" i="6" s="1" a="1"/>
  <c r="H7912" i="6" s="1"/>
  <c r="I7912" i="6" s="1"/>
  <c r="J7912" i="6" s="1"/>
  <c r="B7864" i="6"/>
  <c r="H7864" i="6" s="1" a="1"/>
  <c r="H7864" i="6" s="1"/>
  <c r="I7864" i="6" s="1"/>
  <c r="J7864" i="6" s="1"/>
  <c r="B7816" i="6"/>
  <c r="H7816" i="6" s="1" a="1"/>
  <c r="H7816" i="6" s="1"/>
  <c r="I7816" i="6" s="1"/>
  <c r="J7816" i="6" s="1"/>
  <c r="B7792" i="6"/>
  <c r="H7792" i="6" s="1" a="1"/>
  <c r="H7792" i="6" s="1"/>
  <c r="I7792" i="6" s="1"/>
  <c r="J7792" i="6" s="1"/>
  <c r="B7768" i="6"/>
  <c r="H7768" i="6" s="1" a="1"/>
  <c r="H7768" i="6" s="1"/>
  <c r="I7768" i="6" s="1"/>
  <c r="J7768" i="6" s="1"/>
  <c r="B7648" i="6"/>
  <c r="H7648" i="6" s="1" a="1"/>
  <c r="H7648" i="6" s="1"/>
  <c r="B7552" i="6"/>
  <c r="H7552" i="6" s="1" a="1"/>
  <c r="H7552" i="6" s="1"/>
  <c r="I7552" i="6" s="1"/>
  <c r="J7552" i="6" s="1"/>
  <c r="B7528" i="6"/>
  <c r="B7504" i="6"/>
  <c r="H7504" i="6" s="1" a="1"/>
  <c r="H7504" i="6" s="1"/>
  <c r="I7504" i="6" s="1"/>
  <c r="J7504" i="6" s="1"/>
  <c r="B7456" i="6"/>
  <c r="H7456" i="6" s="1" a="1"/>
  <c r="H7456" i="6" s="1"/>
  <c r="I7456" i="6" s="1"/>
  <c r="J7456" i="6" s="1"/>
  <c r="B8200" i="6"/>
  <c r="H8200" i="6" s="1" a="1"/>
  <c r="H8200" i="6" s="1"/>
  <c r="I8200" i="6" s="1"/>
  <c r="J8200" i="6" s="1"/>
  <c r="B7960" i="6"/>
  <c r="H7960" i="6" s="1" a="1"/>
  <c r="H7960" i="6" s="1"/>
  <c r="I7960" i="6" s="1"/>
  <c r="J7960" i="6" s="1"/>
  <c r="B7888" i="6"/>
  <c r="H7888" i="6" s="1" a="1"/>
  <c r="H7888" i="6" s="1"/>
  <c r="I7888" i="6" s="1"/>
  <c r="J7888" i="6" s="1"/>
  <c r="B7720" i="6"/>
  <c r="H7720" i="6" s="1" a="1"/>
  <c r="H7720" i="6" s="1"/>
  <c r="I7720" i="6" s="1"/>
  <c r="J7720" i="6" s="1"/>
  <c r="B7672" i="6"/>
  <c r="H7672" i="6" s="1" a="1"/>
  <c r="H7672" i="6" s="1"/>
  <c r="I7672" i="6" s="1"/>
  <c r="J7672" i="6" s="1"/>
  <c r="B7624" i="6"/>
  <c r="H7624" i="6" s="1" a="1"/>
  <c r="H7624" i="6" s="1"/>
  <c r="B7576" i="6"/>
  <c r="B8008" i="6"/>
  <c r="H8008" i="6" s="1" a="1"/>
  <c r="H8008" i="6" s="1"/>
  <c r="I8008" i="6" s="1"/>
  <c r="J8008" i="6" s="1"/>
  <c r="B7696" i="6"/>
  <c r="H7696" i="6" s="1" a="1"/>
  <c r="H7696" i="6" s="1"/>
  <c r="I7696" i="6" s="1"/>
  <c r="J7696" i="6" s="1"/>
  <c r="B7744" i="6"/>
  <c r="H7744" i="6" s="1" a="1"/>
  <c r="H7744" i="6" s="1"/>
  <c r="I7744" i="6" s="1"/>
  <c r="J7744" i="6" s="1"/>
  <c r="B7432" i="6"/>
  <c r="H7432" i="6" s="1" a="1"/>
  <c r="H7432" i="6" s="1"/>
  <c r="I7432" i="6" s="1"/>
  <c r="J7432" i="6" s="1"/>
  <c r="B6928" i="6"/>
  <c r="H6928" i="6" s="1" a="1"/>
  <c r="H6928" i="6" s="1"/>
  <c r="I6928" i="6" s="1"/>
  <c r="J6928" i="6" s="1"/>
  <c r="B7936" i="6"/>
  <c r="H7936" i="6" s="1" a="1"/>
  <c r="H7936" i="6" s="1"/>
  <c r="I7936" i="6" s="1"/>
  <c r="J7936" i="6" s="1"/>
  <c r="B7480" i="6"/>
  <c r="H7480" i="6" s="1" a="1"/>
  <c r="H7480" i="6" s="1"/>
  <c r="I7480" i="6" s="1"/>
  <c r="J7480" i="6" s="1"/>
  <c r="B7384" i="6"/>
  <c r="H7384" i="6" s="1" a="1"/>
  <c r="H7384" i="6" s="1"/>
  <c r="I7384" i="6" s="1"/>
  <c r="J7384" i="6" s="1"/>
  <c r="B7336" i="6"/>
  <c r="H7336" i="6" s="1" a="1"/>
  <c r="H7336" i="6" s="1"/>
  <c r="I7336" i="6" s="1"/>
  <c r="J7336" i="6" s="1"/>
  <c r="B7288" i="6"/>
  <c r="H7288" i="6" s="1" a="1"/>
  <c r="H7288" i="6" s="1"/>
  <c r="I7288" i="6" s="1"/>
  <c r="J7288" i="6" s="1"/>
  <c r="B7240" i="6"/>
  <c r="H7240" i="6" s="1" a="1"/>
  <c r="H7240" i="6" s="1"/>
  <c r="I7240" i="6" s="1"/>
  <c r="J7240" i="6" s="1"/>
  <c r="B7192" i="6"/>
  <c r="H7192" i="6" s="1" a="1"/>
  <c r="H7192" i="6" s="1"/>
  <c r="I7192" i="6" s="1"/>
  <c r="J7192" i="6" s="1"/>
  <c r="B7144" i="6"/>
  <c r="H7144" i="6" s="1" a="1"/>
  <c r="H7144" i="6" s="1"/>
  <c r="I7144" i="6" s="1"/>
  <c r="J7144" i="6" s="1"/>
  <c r="B7096" i="6"/>
  <c r="H7096" i="6" s="1" a="1"/>
  <c r="H7096" i="6" s="1"/>
  <c r="I7096" i="6" s="1"/>
  <c r="J7096" i="6" s="1"/>
  <c r="B7048" i="6"/>
  <c r="H7048" i="6" s="1" a="1"/>
  <c r="H7048" i="6" s="1"/>
  <c r="I7048" i="6" s="1"/>
  <c r="J7048" i="6" s="1"/>
  <c r="B7000" i="6"/>
  <c r="H7000" i="6" s="1" a="1"/>
  <c r="H7000" i="6" s="1"/>
  <c r="I7000" i="6" s="1"/>
  <c r="J7000" i="6" s="1"/>
  <c r="B6904" i="6"/>
  <c r="H6904" i="6" s="1" a="1"/>
  <c r="H6904" i="6" s="1"/>
  <c r="I6904" i="6" s="1"/>
  <c r="J6904" i="6" s="1"/>
  <c r="B7840" i="6"/>
  <c r="H7840" i="6" s="1" a="1"/>
  <c r="H7840" i="6" s="1"/>
  <c r="I7840" i="6" s="1"/>
  <c r="J7840" i="6" s="1"/>
  <c r="B7360" i="6"/>
  <c r="H7360" i="6" s="1" a="1"/>
  <c r="H7360" i="6" s="1"/>
  <c r="I7360" i="6" s="1"/>
  <c r="J7360" i="6" s="1"/>
  <c r="B7312" i="6"/>
  <c r="H7312" i="6" s="1" a="1"/>
  <c r="H7312" i="6" s="1"/>
  <c r="I7312" i="6" s="1"/>
  <c r="J7312" i="6" s="1"/>
  <c r="B7264" i="6"/>
  <c r="H7264" i="6" s="1" a="1"/>
  <c r="H7264" i="6" s="1"/>
  <c r="I7264" i="6" s="1"/>
  <c r="J7264" i="6" s="1"/>
  <c r="B7216" i="6"/>
  <c r="H7216" i="6" s="1" a="1"/>
  <c r="H7216" i="6" s="1"/>
  <c r="I7216" i="6" s="1"/>
  <c r="J7216" i="6" s="1"/>
  <c r="B7168" i="6"/>
  <c r="H7168" i="6" s="1" a="1"/>
  <c r="H7168" i="6" s="1"/>
  <c r="I7168" i="6" s="1"/>
  <c r="J7168" i="6" s="1"/>
  <c r="B7120" i="6"/>
  <c r="H7120" i="6" s="1" a="1"/>
  <c r="H7120" i="6" s="1"/>
  <c r="I7120" i="6" s="1"/>
  <c r="J7120" i="6" s="1"/>
  <c r="B7072" i="6"/>
  <c r="H7072" i="6" s="1" a="1"/>
  <c r="H7072" i="6" s="1"/>
  <c r="I7072" i="6" s="1"/>
  <c r="J7072" i="6" s="1"/>
  <c r="B7024" i="6"/>
  <c r="H7024" i="6" s="1" a="1"/>
  <c r="H7024" i="6" s="1"/>
  <c r="I7024" i="6" s="1"/>
  <c r="J7024" i="6" s="1"/>
  <c r="B6976" i="6"/>
  <c r="H6976" i="6" s="1" a="1"/>
  <c r="H6976" i="6" s="1"/>
  <c r="I6976" i="6" s="1"/>
  <c r="J6976" i="6" s="1"/>
  <c r="B6952" i="6"/>
  <c r="H6952" i="6" s="1" a="1"/>
  <c r="H6952" i="6" s="1"/>
  <c r="I6952" i="6" s="1"/>
  <c r="J6952" i="6" s="1"/>
  <c r="B6856" i="6"/>
  <c r="H6856" i="6" s="1" a="1"/>
  <c r="H6856" i="6" s="1"/>
  <c r="I6856" i="6" s="1"/>
  <c r="J6856" i="6" s="1"/>
  <c r="B7408" i="6"/>
  <c r="H7408" i="6" s="1" a="1"/>
  <c r="H7408" i="6" s="1"/>
  <c r="I7408" i="6" s="1"/>
  <c r="J7408" i="6" s="1"/>
  <c r="B6880" i="6"/>
  <c r="H6880" i="6" s="1" a="1"/>
  <c r="H6880" i="6" s="1"/>
  <c r="I6880" i="6" s="1"/>
  <c r="J6880" i="6" s="1"/>
  <c r="B6736" i="6"/>
  <c r="H6736" i="6" s="1" a="1"/>
  <c r="H6736" i="6" s="1"/>
  <c r="I6736" i="6" s="1"/>
  <c r="J6736" i="6" s="1"/>
  <c r="B6640" i="6"/>
  <c r="H6640" i="6" s="1" a="1"/>
  <c r="H6640" i="6" s="1"/>
  <c r="I6640" i="6" s="1"/>
  <c r="J6640" i="6" s="1"/>
  <c r="B6448" i="6"/>
  <c r="B8344" i="6"/>
  <c r="H8344" i="6" s="1" a="1"/>
  <c r="H8344" i="6" s="1"/>
  <c r="I8344" i="6" s="1"/>
  <c r="J8344" i="6" s="1"/>
  <c r="B6712" i="6"/>
  <c r="H6712" i="6" s="1" a="1"/>
  <c r="H6712" i="6" s="1"/>
  <c r="I6712" i="6" s="1"/>
  <c r="J6712" i="6" s="1"/>
  <c r="B6616" i="6"/>
  <c r="H6616" i="6" s="1" a="1"/>
  <c r="H6616" i="6" s="1"/>
  <c r="I6616" i="6" s="1"/>
  <c r="J6616" i="6" s="1"/>
  <c r="B6496" i="6"/>
  <c r="H6496" i="6" s="1" a="1"/>
  <c r="H6496" i="6" s="1"/>
  <c r="I6496" i="6" s="1"/>
  <c r="J6496" i="6" s="1"/>
  <c r="B6472" i="6"/>
  <c r="H6472" i="6" s="1" a="1"/>
  <c r="H6472" i="6" s="1"/>
  <c r="I6472" i="6" s="1"/>
  <c r="J6472" i="6" s="1"/>
  <c r="B6424" i="6"/>
  <c r="B6400" i="6"/>
  <c r="H6400" i="6" s="1" a="1"/>
  <c r="H6400" i="6" s="1"/>
  <c r="I6400" i="6" s="1"/>
  <c r="J6400" i="6" s="1"/>
  <c r="B7600" i="6"/>
  <c r="H7600" i="6" s="1" a="1"/>
  <c r="H7600" i="6" s="1"/>
  <c r="B6832" i="6"/>
  <c r="H6832" i="6" s="1" a="1"/>
  <c r="H6832" i="6" s="1"/>
  <c r="I6832" i="6" s="1"/>
  <c r="J6832" i="6" s="1"/>
  <c r="B6760" i="6"/>
  <c r="H6760" i="6" s="1" a="1"/>
  <c r="H6760" i="6" s="1"/>
  <c r="I6760" i="6" s="1"/>
  <c r="J6760" i="6" s="1"/>
  <c r="B6664" i="6"/>
  <c r="H6664" i="6" s="1" a="1"/>
  <c r="H6664" i="6" s="1"/>
  <c r="I6664" i="6" s="1"/>
  <c r="J6664" i="6" s="1"/>
  <c r="B6568" i="6"/>
  <c r="H6568" i="6" s="1" a="1"/>
  <c r="H6568" i="6" s="1"/>
  <c r="B6520" i="6"/>
  <c r="H6520" i="6" s="1" a="1"/>
  <c r="H6520" i="6" s="1"/>
  <c r="B6784" i="6"/>
  <c r="H6784" i="6" s="1" a="1"/>
  <c r="H6784" i="6" s="1"/>
  <c r="I6784" i="6" s="1"/>
  <c r="J6784" i="6" s="1"/>
  <c r="B6688" i="6"/>
  <c r="H6688" i="6" s="1" a="1"/>
  <c r="H6688" i="6" s="1"/>
  <c r="I6688" i="6" s="1"/>
  <c r="J6688" i="6" s="1"/>
  <c r="B6808" i="6"/>
  <c r="H6808" i="6" s="1" a="1"/>
  <c r="H6808" i="6" s="1"/>
  <c r="I6808" i="6" s="1"/>
  <c r="J6808" i="6" s="1"/>
  <c r="B6592" i="6"/>
  <c r="H6592" i="6" s="1" a="1"/>
  <c r="H6592" i="6" s="1"/>
  <c r="I6592" i="6" s="1"/>
  <c r="J6592" i="6" s="1"/>
  <c r="B6544" i="6"/>
  <c r="H6544" i="6" s="1" a="1"/>
  <c r="H6544" i="6" s="1"/>
  <c r="B6328" i="6"/>
  <c r="H6328" i="6" s="1" a="1"/>
  <c r="H6328" i="6" s="1"/>
  <c r="B6160" i="6"/>
  <c r="B6136" i="6"/>
  <c r="B6040" i="6"/>
  <c r="H6040" i="6" s="1" a="1"/>
  <c r="H6040" i="6" s="1"/>
  <c r="I6040" i="6" s="1"/>
  <c r="J6040" i="6" s="1"/>
  <c r="B6352" i="6"/>
  <c r="H6352" i="6" s="1" a="1"/>
  <c r="H6352" i="6" s="1"/>
  <c r="I6352" i="6" s="1"/>
  <c r="J6352" i="6" s="1"/>
  <c r="B6232" i="6"/>
  <c r="H6232" i="6" s="1" a="1"/>
  <c r="H6232" i="6" s="1"/>
  <c r="I6232" i="6" s="1"/>
  <c r="J6232" i="6" s="1"/>
  <c r="B6064" i="6"/>
  <c r="H6064" i="6" s="1" a="1"/>
  <c r="H6064" i="6" s="1"/>
  <c r="I6064" i="6" s="1"/>
  <c r="J6064" i="6" s="1"/>
  <c r="B6304" i="6"/>
  <c r="H6304" i="6" s="1" a="1"/>
  <c r="H6304" i="6" s="1"/>
  <c r="B6256" i="6"/>
  <c r="B6208" i="6"/>
  <c r="H6208" i="6" s="1" a="1"/>
  <c r="H6208" i="6" s="1"/>
  <c r="B6184" i="6"/>
  <c r="B6112" i="6"/>
  <c r="B6376" i="6"/>
  <c r="H6376" i="6" s="1" a="1"/>
  <c r="H6376" i="6" s="1"/>
  <c r="I6376" i="6" s="1"/>
  <c r="J6376" i="6" s="1"/>
  <c r="B6280" i="6"/>
  <c r="H6280" i="6" s="1" a="1"/>
  <c r="H6280" i="6" s="1"/>
  <c r="B6088" i="6"/>
  <c r="H6088" i="6" s="1" a="1"/>
  <c r="H6088" i="6" s="1"/>
  <c r="I6088" i="6" s="1"/>
  <c r="J6088" i="6" s="1"/>
  <c r="B6016" i="6"/>
  <c r="H6016" i="6" s="1" a="1"/>
  <c r="H6016" i="6" s="1"/>
  <c r="I6016" i="6" s="1"/>
  <c r="J6016" i="6" s="1"/>
  <c r="B5944" i="6"/>
  <c r="B5920" i="6"/>
  <c r="H5920" i="6" s="1" a="1"/>
  <c r="H5920" i="6" s="1"/>
  <c r="B5800" i="6"/>
  <c r="H5800" i="6" s="1" a="1"/>
  <c r="H5800" i="6" s="1"/>
  <c r="B5704" i="6"/>
  <c r="H5704" i="6" s="1" a="1"/>
  <c r="H5704" i="6" s="1"/>
  <c r="I5704" i="6" s="1"/>
  <c r="J5704" i="6" s="1"/>
  <c r="B5608" i="6"/>
  <c r="H5608" i="6" s="1" a="1"/>
  <c r="H5608" i="6" s="1"/>
  <c r="I5608" i="6" s="1"/>
  <c r="J5608" i="6" s="1"/>
  <c r="B5440" i="6"/>
  <c r="H5440" i="6" s="1" a="1"/>
  <c r="H5440" i="6" s="1"/>
  <c r="I5440" i="6" s="1"/>
  <c r="J5440" i="6" s="1"/>
  <c r="B5416" i="6"/>
  <c r="H5416" i="6" s="1" a="1"/>
  <c r="H5416" i="6" s="1"/>
  <c r="I5416" i="6" s="1"/>
  <c r="J5416" i="6" s="1"/>
  <c r="B5896" i="6"/>
  <c r="H5896" i="6" s="1" a="1"/>
  <c r="H5896" i="6" s="1"/>
  <c r="B5776" i="6"/>
  <c r="H5776" i="6" s="1" a="1"/>
  <c r="H5776" i="6" s="1"/>
  <c r="I5776" i="6" s="1"/>
  <c r="J5776" i="6" s="1"/>
  <c r="B5680" i="6"/>
  <c r="H5680" i="6" s="1" a="1"/>
  <c r="H5680" i="6" s="1"/>
  <c r="I5680" i="6" s="1"/>
  <c r="J5680" i="6" s="1"/>
  <c r="B5656" i="6"/>
  <c r="H5656" i="6" s="1" a="1"/>
  <c r="H5656" i="6" s="1"/>
  <c r="B5560" i="6"/>
  <c r="H5560" i="6" s="1" a="1"/>
  <c r="H5560" i="6" s="1"/>
  <c r="I5560" i="6" s="1"/>
  <c r="J5560" i="6" s="1"/>
  <c r="B5512" i="6"/>
  <c r="H5512" i="6" s="1" a="1"/>
  <c r="H5512" i="6" s="1"/>
  <c r="I5512" i="6" s="1"/>
  <c r="J5512" i="6" s="1"/>
  <c r="B5464" i="6"/>
  <c r="H5464" i="6" s="1" a="1"/>
  <c r="H5464" i="6" s="1"/>
  <c r="I5464" i="6" s="1"/>
  <c r="J5464" i="6" s="1"/>
  <c r="B5368" i="6"/>
  <c r="H5368" i="6" s="1" a="1"/>
  <c r="H5368" i="6" s="1"/>
  <c r="I5368" i="6" s="1"/>
  <c r="J5368" i="6" s="1"/>
  <c r="B5320" i="6"/>
  <c r="H5320" i="6" s="1" a="1"/>
  <c r="H5320" i="6" s="1"/>
  <c r="I5320" i="6" s="1"/>
  <c r="J5320" i="6" s="1"/>
  <c r="B5272" i="6"/>
  <c r="H5272" i="6" s="1" a="1"/>
  <c r="H5272" i="6" s="1"/>
  <c r="I5272" i="6" s="1"/>
  <c r="J5272" i="6" s="1"/>
  <c r="B5872" i="6"/>
  <c r="H5872" i="6" s="1" a="1"/>
  <c r="H5872" i="6" s="1"/>
  <c r="B5824" i="6"/>
  <c r="H5824" i="6" s="1" a="1"/>
  <c r="H5824" i="6" s="1"/>
  <c r="B5752" i="6"/>
  <c r="H5752" i="6" s="1" a="1"/>
  <c r="H5752" i="6" s="1"/>
  <c r="I5752" i="6" s="1"/>
  <c r="J5752" i="6" s="1"/>
  <c r="B5392" i="6"/>
  <c r="H5392" i="6" s="1" a="1"/>
  <c r="H5392" i="6" s="1"/>
  <c r="I5392" i="6" s="1"/>
  <c r="J5392" i="6" s="1"/>
  <c r="B5992" i="6"/>
  <c r="H5992" i="6" s="1" a="1"/>
  <c r="H5992" i="6" s="1"/>
  <c r="B5968" i="6"/>
  <c r="B5848" i="6"/>
  <c r="H5848" i="6" s="1" a="1"/>
  <c r="H5848" i="6" s="1"/>
  <c r="B5728" i="6"/>
  <c r="H5728" i="6" s="1" a="1"/>
  <c r="H5728" i="6" s="1"/>
  <c r="I5728" i="6" s="1"/>
  <c r="J5728" i="6" s="1"/>
  <c r="B5632" i="6"/>
  <c r="H5632" i="6" s="1" a="1"/>
  <c r="H5632" i="6" s="1"/>
  <c r="B5584" i="6"/>
  <c r="H5584" i="6" s="1" a="1"/>
  <c r="H5584" i="6" s="1"/>
  <c r="I5584" i="6" s="1"/>
  <c r="J5584" i="6" s="1"/>
  <c r="B5536" i="6"/>
  <c r="H5536" i="6" s="1" a="1"/>
  <c r="H5536" i="6" s="1"/>
  <c r="I5536" i="6" s="1"/>
  <c r="J5536" i="6" s="1"/>
  <c r="B5488" i="6"/>
  <c r="H5488" i="6" s="1" a="1"/>
  <c r="H5488" i="6" s="1"/>
  <c r="I5488" i="6" s="1"/>
  <c r="J5488" i="6" s="1"/>
  <c r="B5344" i="6"/>
  <c r="H5344" i="6" s="1" a="1"/>
  <c r="H5344" i="6" s="1"/>
  <c r="I5344" i="6" s="1"/>
  <c r="J5344" i="6" s="1"/>
  <c r="B5296" i="6"/>
  <c r="H5296" i="6" s="1" a="1"/>
  <c r="H5296" i="6" s="1"/>
  <c r="I5296" i="6" s="1"/>
  <c r="J5296" i="6" s="1"/>
  <c r="B5248" i="6"/>
  <c r="H5248" i="6" s="1" a="1"/>
  <c r="H5248" i="6" s="1"/>
  <c r="I5248" i="6" s="1"/>
  <c r="J5248" i="6" s="1"/>
  <c r="B5224" i="6"/>
  <c r="H5224" i="6" s="1" a="1"/>
  <c r="H5224" i="6" s="1"/>
  <c r="I5224" i="6" s="1"/>
  <c r="J5224" i="6" s="1"/>
  <c r="B5080" i="6"/>
  <c r="B4984" i="6"/>
  <c r="B4888" i="6"/>
  <c r="H4888" i="6" s="1" a="1"/>
  <c r="H4888" i="6" s="1"/>
  <c r="B4840" i="6"/>
  <c r="H4840" i="6" s="1" a="1"/>
  <c r="H4840" i="6" s="1"/>
  <c r="B4768" i="6"/>
  <c r="H4768" i="6" s="1" a="1"/>
  <c r="H4768" i="6" s="1"/>
  <c r="B4720" i="6"/>
  <c r="H4720" i="6" s="1" a="1"/>
  <c r="H4720" i="6" s="1"/>
  <c r="I4720" i="6" s="1"/>
  <c r="J4720" i="6" s="1"/>
  <c r="B4672" i="6"/>
  <c r="H4672" i="6" s="1" a="1"/>
  <c r="H4672" i="6" s="1"/>
  <c r="B4624" i="6"/>
  <c r="H4624" i="6" s="1" a="1"/>
  <c r="H4624" i="6" s="1"/>
  <c r="B4576" i="6"/>
  <c r="H4576" i="6" s="1" a="1"/>
  <c r="H4576" i="6" s="1"/>
  <c r="I4576" i="6" s="1"/>
  <c r="J4576" i="6" s="1"/>
  <c r="B4456" i="6"/>
  <c r="B4288" i="6"/>
  <c r="B5152" i="6"/>
  <c r="H5152" i="6" s="1" a="1"/>
  <c r="H5152" i="6" s="1"/>
  <c r="I5152" i="6" s="1"/>
  <c r="J5152" i="6" s="1"/>
  <c r="B5056" i="6"/>
  <c r="B4960" i="6"/>
  <c r="B4792" i="6"/>
  <c r="H4792" i="6" s="1" a="1"/>
  <c r="H4792" i="6" s="1"/>
  <c r="B4528" i="6"/>
  <c r="H4528" i="6" s="1" a="1"/>
  <c r="H4528" i="6" s="1"/>
  <c r="B4408" i="6"/>
  <c r="H4408" i="6" s="1" a="1"/>
  <c r="H4408" i="6" s="1"/>
  <c r="I4408" i="6" s="1"/>
  <c r="J4408" i="6" s="1"/>
  <c r="B4360" i="6"/>
  <c r="B4264" i="6"/>
  <c r="B4168" i="6"/>
  <c r="B4096" i="6"/>
  <c r="B5176" i="6"/>
  <c r="H5176" i="6" s="1" a="1"/>
  <c r="H5176" i="6" s="1"/>
  <c r="I5176" i="6" s="1"/>
  <c r="J5176" i="6" s="1"/>
  <c r="B5032" i="6"/>
  <c r="B4936" i="6"/>
  <c r="B4912" i="6"/>
  <c r="H4912" i="6" s="1" a="1"/>
  <c r="H4912" i="6" s="1"/>
  <c r="B4864" i="6"/>
  <c r="H4864" i="6" s="1" a="1"/>
  <c r="H4864" i="6" s="1"/>
  <c r="I4864" i="6" s="1"/>
  <c r="J4864" i="6" s="1"/>
  <c r="B4816" i="6"/>
  <c r="H4816" i="6" s="1" a="1"/>
  <c r="H4816" i="6" s="1"/>
  <c r="B4744" i="6"/>
  <c r="H4744" i="6" s="1" a="1"/>
  <c r="H4744" i="6" s="1"/>
  <c r="B4696" i="6"/>
  <c r="H4696" i="6" s="1" a="1"/>
  <c r="H4696" i="6" s="1"/>
  <c r="I4696" i="6" s="1"/>
  <c r="J4696" i="6" s="1"/>
  <c r="B4648" i="6"/>
  <c r="H4648" i="6" s="1" a="1"/>
  <c r="H4648" i="6" s="1"/>
  <c r="B4600" i="6"/>
  <c r="H4600" i="6" s="1" a="1"/>
  <c r="H4600" i="6" s="1"/>
  <c r="B4336" i="6"/>
  <c r="B4240" i="6"/>
  <c r="B4144" i="6"/>
  <c r="B3976" i="6"/>
  <c r="B3880" i="6"/>
  <c r="B5200" i="6"/>
  <c r="H5200" i="6" s="1" a="1"/>
  <c r="H5200" i="6" s="1"/>
  <c r="I5200" i="6" s="1"/>
  <c r="J5200" i="6" s="1"/>
  <c r="B5128" i="6"/>
  <c r="B5104" i="6"/>
  <c r="B5008" i="6"/>
  <c r="B4552" i="6"/>
  <c r="H4552" i="6" s="1" a="1"/>
  <c r="H4552" i="6" s="1"/>
  <c r="I4552" i="6" s="1"/>
  <c r="J4552" i="6" s="1"/>
  <c r="B4504" i="6"/>
  <c r="H4504" i="6" s="1" a="1"/>
  <c r="H4504" i="6" s="1"/>
  <c r="I4504" i="6" s="1"/>
  <c r="J4504" i="6" s="1"/>
  <c r="B4480" i="6"/>
  <c r="B4432" i="6"/>
  <c r="H4432" i="6" s="1" a="1"/>
  <c r="H4432" i="6" s="1"/>
  <c r="I4432" i="6" s="1"/>
  <c r="J4432" i="6" s="1"/>
  <c r="B4384" i="6"/>
  <c r="B4312" i="6"/>
  <c r="B4216" i="6"/>
  <c r="B4120" i="6"/>
  <c r="B4072" i="6"/>
  <c r="B4048" i="6"/>
  <c r="B3952" i="6"/>
  <c r="B3856" i="6"/>
  <c r="B3928" i="6"/>
  <c r="B3784" i="6"/>
  <c r="B3688" i="6"/>
  <c r="B3592" i="6"/>
  <c r="B3496" i="6"/>
  <c r="B3280" i="6"/>
  <c r="H3280" i="6" s="1" a="1"/>
  <c r="H3280" i="6" s="1"/>
  <c r="I3280" i="6" s="1"/>
  <c r="J3280" i="6" s="1"/>
  <c r="B3232" i="6"/>
  <c r="B3184" i="6"/>
  <c r="B3136" i="6"/>
  <c r="H3136" i="6" s="1" a="1"/>
  <c r="H3136" i="6" s="1"/>
  <c r="I3136" i="6" s="1"/>
  <c r="J3136" i="6" s="1"/>
  <c r="B3088" i="6"/>
  <c r="H3088" i="6" s="1" a="1"/>
  <c r="H3088" i="6" s="1"/>
  <c r="B2872" i="6"/>
  <c r="H2872" i="6" s="1" a="1"/>
  <c r="H2872" i="6" s="1"/>
  <c r="I2872" i="6" s="1"/>
  <c r="J2872" i="6" s="1"/>
  <c r="B2848" i="6"/>
  <c r="H2848" i="6" s="1" a="1"/>
  <c r="H2848" i="6" s="1"/>
  <c r="B2608" i="6"/>
  <c r="H2608" i="6" s="1" a="1"/>
  <c r="H2608" i="6" s="1"/>
  <c r="I2608" i="6" s="1"/>
  <c r="J2608" i="6" s="1"/>
  <c r="B3904" i="6"/>
  <c r="B3760" i="6"/>
  <c r="B3664" i="6"/>
  <c r="B3568" i="6"/>
  <c r="B3448" i="6"/>
  <c r="B3040" i="6"/>
  <c r="B3016" i="6"/>
  <c r="B2824" i="6"/>
  <c r="H2824" i="6" s="1" a="1"/>
  <c r="H2824" i="6" s="1"/>
  <c r="I2824" i="6" s="1"/>
  <c r="J2824" i="6" s="1"/>
  <c r="B2728" i="6"/>
  <c r="H2728" i="6" s="1" a="1"/>
  <c r="H2728" i="6" s="1"/>
  <c r="B2656" i="6"/>
  <c r="H2656" i="6" s="1" a="1"/>
  <c r="H2656" i="6" s="1"/>
  <c r="I2656" i="6" s="1"/>
  <c r="J2656" i="6" s="1"/>
  <c r="B4192" i="6"/>
  <c r="B4024" i="6"/>
  <c r="B3832" i="6"/>
  <c r="B3736" i="6"/>
  <c r="B3640" i="6"/>
  <c r="B3544" i="6"/>
  <c r="B3424" i="6"/>
  <c r="B3400" i="6"/>
  <c r="B3376" i="6"/>
  <c r="B3352" i="6"/>
  <c r="B3328" i="6"/>
  <c r="B3160" i="6"/>
  <c r="H3160" i="6" s="1" a="1"/>
  <c r="H3160" i="6" s="1"/>
  <c r="I3160" i="6" s="1"/>
  <c r="J3160" i="6" s="1"/>
  <c r="B3112" i="6"/>
  <c r="H3112" i="6" s="1" a="1"/>
  <c r="H3112" i="6" s="1"/>
  <c r="B3064" i="6"/>
  <c r="H3064" i="6" s="1" a="1"/>
  <c r="H3064" i="6" s="1"/>
  <c r="B2992" i="6"/>
  <c r="B2920" i="6"/>
  <c r="B2896" i="6"/>
  <c r="B4000" i="6"/>
  <c r="B3808" i="6"/>
  <c r="B3712" i="6"/>
  <c r="B3616" i="6"/>
  <c r="B3520" i="6"/>
  <c r="B3472" i="6"/>
  <c r="B2632" i="6"/>
  <c r="H2632" i="6" s="1" a="1"/>
  <c r="H2632" i="6" s="1"/>
  <c r="B2584" i="6"/>
  <c r="H2584" i="6" s="1" a="1"/>
  <c r="H2584" i="6" s="1"/>
  <c r="B2488" i="6"/>
  <c r="H2488" i="6" s="1" a="1"/>
  <c r="H2488" i="6" s="1"/>
  <c r="B2464" i="6"/>
  <c r="B2416" i="6"/>
  <c r="B2344" i="6"/>
  <c r="B2032" i="6"/>
  <c r="B1936" i="6"/>
  <c r="B1864" i="6"/>
  <c r="B1792" i="6"/>
  <c r="H1792" i="6" s="1" a="1"/>
  <c r="H1792" i="6" s="1"/>
  <c r="B1696" i="6"/>
  <c r="H1696" i="6" s="1" a="1"/>
  <c r="H1696" i="6" s="1"/>
  <c r="I1696" i="6" s="1"/>
  <c r="J1696" i="6" s="1"/>
  <c r="B1648" i="6"/>
  <c r="B1576" i="6"/>
  <c r="B1480" i="6"/>
  <c r="B3208" i="6"/>
  <c r="H3208" i="6" s="1" a="1"/>
  <c r="H3208" i="6" s="1"/>
  <c r="B2968" i="6"/>
  <c r="B2944" i="6"/>
  <c r="B2536" i="6"/>
  <c r="H2536" i="6" s="1" a="1"/>
  <c r="H2536" i="6" s="1"/>
  <c r="B2512" i="6"/>
  <c r="H2512" i="6" s="1" a="1"/>
  <c r="H2512" i="6" s="1"/>
  <c r="B2176" i="6"/>
  <c r="H2176" i="6" s="1" a="1"/>
  <c r="H2176" i="6" s="1"/>
  <c r="B2128" i="6"/>
  <c r="B2104" i="6"/>
  <c r="B2008" i="6"/>
  <c r="B1912" i="6"/>
  <c r="B1768" i="6"/>
  <c r="H1768" i="6" s="1" a="1"/>
  <c r="H1768" i="6" s="1"/>
  <c r="B1552" i="6"/>
  <c r="H1552" i="6" s="1" a="1"/>
  <c r="H1552" i="6" s="1"/>
  <c r="B3256" i="6"/>
  <c r="H3256" i="6" s="1" a="1"/>
  <c r="H3256" i="6" s="1"/>
  <c r="B2800" i="6"/>
  <c r="B2776" i="6"/>
  <c r="H2776" i="6" s="1" a="1"/>
  <c r="H2776" i="6" s="1"/>
  <c r="I2776" i="6" s="1"/>
  <c r="J2776" i="6" s="1"/>
  <c r="B2704" i="6"/>
  <c r="H2704" i="6" s="1" a="1"/>
  <c r="H2704" i="6" s="1"/>
  <c r="B2560" i="6"/>
  <c r="H2560" i="6" s="1" a="1"/>
  <c r="H2560" i="6" s="1"/>
  <c r="B2392" i="6"/>
  <c r="H2392" i="6" s="1" a="1"/>
  <c r="H2392" i="6" s="1"/>
  <c r="B2368" i="6"/>
  <c r="B2320" i="6"/>
  <c r="H2320" i="6" s="1" a="1"/>
  <c r="H2320" i="6" s="1"/>
  <c r="I2320" i="6" s="1"/>
  <c r="J2320" i="6" s="1"/>
  <c r="B2296" i="6"/>
  <c r="H2296" i="6" s="1" a="1"/>
  <c r="H2296" i="6" s="1"/>
  <c r="B2272" i="6"/>
  <c r="H2272" i="6" s="1" a="1"/>
  <c r="H2272" i="6" s="1"/>
  <c r="B2248" i="6"/>
  <c r="H2248" i="6" s="1" a="1"/>
  <c r="H2248" i="6" s="1"/>
  <c r="I2248" i="6" s="1"/>
  <c r="J2248" i="6" s="1"/>
  <c r="B2224" i="6"/>
  <c r="H2224" i="6" s="1" a="1"/>
  <c r="H2224" i="6" s="1"/>
  <c r="I2224" i="6" s="1"/>
  <c r="J2224" i="6" s="1"/>
  <c r="B2200" i="6"/>
  <c r="H2200" i="6" s="1" a="1"/>
  <c r="H2200" i="6" s="1"/>
  <c r="B2080" i="6"/>
  <c r="B1984" i="6"/>
  <c r="B1888" i="6"/>
  <c r="B1840" i="6"/>
  <c r="B1744" i="6"/>
  <c r="H1744" i="6" s="1" a="1"/>
  <c r="H1744" i="6" s="1"/>
  <c r="B1672" i="6"/>
  <c r="H1672" i="6" s="1" a="1"/>
  <c r="H1672" i="6" s="1"/>
  <c r="I1672" i="6" s="1"/>
  <c r="J1672" i="6" s="1"/>
  <c r="B1600" i="6"/>
  <c r="B1528" i="6"/>
  <c r="H1528" i="6" s="1" a="1"/>
  <c r="H1528" i="6" s="1"/>
  <c r="I1528" i="6" s="1"/>
  <c r="J1528" i="6" s="1"/>
  <c r="B1504" i="6"/>
  <c r="B1456" i="6"/>
  <c r="H1456" i="6" s="1" a="1"/>
  <c r="H1456" i="6" s="1"/>
  <c r="I1456" i="6" s="1"/>
  <c r="J1456" i="6" s="1"/>
  <c r="B1432" i="6"/>
  <c r="H1432" i="6" s="1" a="1"/>
  <c r="H1432" i="6" s="1"/>
  <c r="I1432" i="6" s="1"/>
  <c r="J1432" i="6" s="1"/>
  <c r="B3304" i="6"/>
  <c r="B2752" i="6"/>
  <c r="H2752" i="6" s="1" a="1"/>
  <c r="H2752" i="6" s="1"/>
  <c r="I2752" i="6" s="1"/>
  <c r="J2752" i="6" s="1"/>
  <c r="B2680" i="6"/>
  <c r="H2680" i="6" s="1" a="1"/>
  <c r="H2680" i="6" s="1"/>
  <c r="I2680" i="6" s="1"/>
  <c r="J2680" i="6" s="1"/>
  <c r="B2440" i="6"/>
  <c r="B2152" i="6"/>
  <c r="H2152" i="6" s="1" a="1"/>
  <c r="H2152" i="6" s="1"/>
  <c r="B2056" i="6"/>
  <c r="B1960" i="6"/>
  <c r="B1816" i="6"/>
  <c r="H1816" i="6" s="1" a="1"/>
  <c r="H1816" i="6" s="1"/>
  <c r="B1720" i="6"/>
  <c r="H1720" i="6" s="1" a="1"/>
  <c r="H1720" i="6" s="1"/>
  <c r="B1624" i="6"/>
  <c r="B1408" i="6"/>
  <c r="H1408" i="6" s="1" a="1"/>
  <c r="H1408" i="6" s="1"/>
  <c r="I1408" i="6" s="1"/>
  <c r="J1408" i="6" s="1"/>
  <c r="B1288" i="6"/>
  <c r="B1216" i="6"/>
  <c r="B856" i="6"/>
  <c r="B832" i="6"/>
  <c r="H832" i="6" s="1" a="1"/>
  <c r="H832" i="6" s="1"/>
  <c r="B736" i="6"/>
  <c r="B688" i="6"/>
  <c r="B616" i="6"/>
  <c r="H616" i="6" s="1" a="1"/>
  <c r="H616" i="6" s="1"/>
  <c r="I616" i="6" s="1"/>
  <c r="J616" i="6" s="1"/>
  <c r="B520" i="6"/>
  <c r="H520" i="6" s="1" a="1"/>
  <c r="H520" i="6" s="1"/>
  <c r="I520" i="6" s="1"/>
  <c r="J520" i="6" s="1"/>
  <c r="B472" i="6"/>
  <c r="H472" i="6" s="1" a="1"/>
  <c r="H472" i="6" s="1"/>
  <c r="B448" i="6"/>
  <c r="B400" i="6"/>
  <c r="H400" i="6" s="1" a="1"/>
  <c r="H400" i="6" s="1"/>
  <c r="B328" i="6"/>
  <c r="B304" i="6"/>
  <c r="H304" i="6" s="1" a="1"/>
  <c r="H304" i="6" s="1"/>
  <c r="I304" i="6" s="1"/>
  <c r="J304" i="6" s="1"/>
  <c r="B184" i="6"/>
  <c r="B280" i="6"/>
  <c r="B256" i="6"/>
  <c r="B160" i="6"/>
  <c r="H160" i="6" s="1" a="1"/>
  <c r="H160" i="6" s="1"/>
  <c r="I160" i="6" s="1"/>
  <c r="J160" i="6" s="1"/>
  <c r="B1336" i="6"/>
  <c r="B1192" i="6"/>
  <c r="B1072" i="6"/>
  <c r="B1048" i="6"/>
  <c r="B1024" i="6"/>
  <c r="B1000" i="6"/>
  <c r="B880" i="6"/>
  <c r="B760" i="6"/>
  <c r="H760" i="6" s="1" a="1"/>
  <c r="H760" i="6" s="1"/>
  <c r="B640" i="6"/>
  <c r="B592" i="6"/>
  <c r="H592" i="6" s="1" a="1"/>
  <c r="H592" i="6" s="1"/>
  <c r="I592" i="6" s="1"/>
  <c r="J592" i="6" s="1"/>
  <c r="B112" i="6"/>
  <c r="B88" i="6"/>
  <c r="H88" i="6" s="1" a="1"/>
  <c r="H88" i="6" s="1"/>
  <c r="B1384" i="6"/>
  <c r="B1360" i="6"/>
  <c r="B1264" i="6"/>
  <c r="B1168" i="6"/>
  <c r="B1096" i="6"/>
  <c r="B976" i="6"/>
  <c r="B952" i="6"/>
  <c r="B928" i="6"/>
  <c r="B544" i="6"/>
  <c r="H544" i="6" s="1" a="1"/>
  <c r="H544" i="6" s="1"/>
  <c r="I544" i="6" s="1"/>
  <c r="J544" i="6" s="1"/>
  <c r="B496" i="6"/>
  <c r="H496" i="6" s="1" a="1"/>
  <c r="H496" i="6" s="1"/>
  <c r="B424" i="6"/>
  <c r="B352" i="6"/>
  <c r="B136" i="6"/>
  <c r="B568" i="6"/>
  <c r="H568" i="6" s="1" a="1"/>
  <c r="H568" i="6" s="1"/>
  <c r="I568" i="6" s="1"/>
  <c r="J568" i="6" s="1"/>
  <c r="B232" i="6"/>
  <c r="H232" i="6" s="1" a="1"/>
  <c r="H232" i="6" s="1"/>
  <c r="I232" i="6" s="1"/>
  <c r="J232" i="6" s="1"/>
  <c r="B208" i="6"/>
  <c r="H208" i="6" s="1" a="1"/>
  <c r="H208" i="6" s="1"/>
  <c r="B1312" i="6"/>
  <c r="B1240" i="6"/>
  <c r="B1144" i="6"/>
  <c r="B1120" i="6"/>
  <c r="B904" i="6"/>
  <c r="B808" i="6"/>
  <c r="H808" i="6" s="1" a="1"/>
  <c r="H808" i="6" s="1"/>
  <c r="B784" i="6"/>
  <c r="H784" i="6" s="1" a="1"/>
  <c r="H784" i="6" s="1"/>
  <c r="B712" i="6"/>
  <c r="B664" i="6"/>
  <c r="B376" i="6"/>
  <c r="E6849" i="6" a="1"/>
  <c r="E6849" i="6" s="1"/>
  <c r="F6849" i="6" s="1"/>
  <c r="E7521" i="6" a="1"/>
  <c r="E7521" i="6" s="1"/>
  <c r="F7521" i="6" s="1"/>
  <c r="E6033" i="6" a="1"/>
  <c r="E6033" i="6" s="1"/>
  <c r="F6033" i="6" s="1"/>
  <c r="E5241" i="6" a="1"/>
  <c r="E5241" i="6" s="1"/>
  <c r="F5241" i="6" s="1"/>
  <c r="E4377" i="6" a="1"/>
  <c r="E4377" i="6" s="1"/>
  <c r="F4377" i="6" s="1"/>
  <c r="E3009" i="6" a="1"/>
  <c r="E3009" i="6" s="1"/>
  <c r="F3009" i="6" s="1"/>
  <c r="E3057" i="6" a="1"/>
  <c r="E3057" i="6" s="1"/>
  <c r="F3057" i="6" s="1"/>
  <c r="E1497" i="6" a="1"/>
  <c r="E1497" i="6" s="1"/>
  <c r="F1497" i="6" s="1"/>
  <c r="E1401" i="6" a="1"/>
  <c r="E1401" i="6" s="1"/>
  <c r="F1401" i="6" s="1"/>
  <c r="H830" i="6" a="1"/>
  <c r="H830" i="6" s="1"/>
  <c r="I830" i="6" s="1"/>
  <c r="J830" i="6" s="1"/>
  <c r="H1622" i="6" a="1"/>
  <c r="H1622" i="6" s="1"/>
  <c r="I1622" i="6" s="1"/>
  <c r="J1622" i="6" s="1"/>
  <c r="H1814" i="6" a="1"/>
  <c r="H1814" i="6" s="1"/>
  <c r="I1814" i="6" s="1"/>
  <c r="J1814" i="6" s="1"/>
  <c r="H3086" i="6" a="1"/>
  <c r="H3086" i="6" s="1"/>
  <c r="I3086" i="6" s="1"/>
  <c r="J3086" i="6" s="1"/>
  <c r="H1598" i="6" a="1"/>
  <c r="H1598" i="6" s="1"/>
  <c r="I1598" i="6" s="1"/>
  <c r="J1598" i="6" s="1"/>
  <c r="G8342" i="6"/>
  <c r="G8198" i="6"/>
  <c r="G8102" i="6"/>
  <c r="G8006" i="6"/>
  <c r="G8414" i="6"/>
  <c r="G8294" i="6"/>
  <c r="G8222" i="6"/>
  <c r="G8126" i="6"/>
  <c r="G8030" i="6"/>
  <c r="G8318" i="6"/>
  <c r="G8174" i="6"/>
  <c r="G8078" i="6"/>
  <c r="G7694" i="6"/>
  <c r="G7646" i="6"/>
  <c r="G7478" i="6"/>
  <c r="G8366" i="6"/>
  <c r="G8270" i="6"/>
  <c r="G8054" i="6"/>
  <c r="G7910" i="6"/>
  <c r="G7862" i="6"/>
  <c r="G7814" i="6"/>
  <c r="G7790" i="6"/>
  <c r="G7766" i="6"/>
  <c r="G7622" i="6"/>
  <c r="G7526" i="6"/>
  <c r="G8390" i="6"/>
  <c r="G8246" i="6"/>
  <c r="G7934" i="6"/>
  <c r="G7838" i="6"/>
  <c r="G7742" i="6"/>
  <c r="G7406" i="6"/>
  <c r="G7982" i="6"/>
  <c r="G7958" i="6"/>
  <c r="G7598" i="6"/>
  <c r="G7550" i="6"/>
  <c r="G7430" i="6"/>
  <c r="G6926" i="6"/>
  <c r="G7670" i="6"/>
  <c r="G7358" i="6"/>
  <c r="G7310" i="6"/>
  <c r="G7262" i="6"/>
  <c r="G7214" i="6"/>
  <c r="G7166" i="6"/>
  <c r="G7118" i="6"/>
  <c r="G7070" i="6"/>
  <c r="G7022" i="6"/>
  <c r="G6974" i="6"/>
  <c r="G6902" i="6"/>
  <c r="G7574" i="6"/>
  <c r="G7454" i="6"/>
  <c r="G7382" i="6"/>
  <c r="G7334" i="6"/>
  <c r="G7286" i="6"/>
  <c r="G7238" i="6"/>
  <c r="G7190" i="6"/>
  <c r="G7142" i="6"/>
  <c r="G7094" i="6"/>
  <c r="G7046" i="6"/>
  <c r="G6998" i="6"/>
  <c r="G6950" i="6"/>
  <c r="G6854" i="6"/>
  <c r="G8150" i="6"/>
  <c r="G7886" i="6"/>
  <c r="G6806" i="6"/>
  <c r="G6734" i="6"/>
  <c r="G6638" i="6"/>
  <c r="G6542" i="6"/>
  <c r="G7718" i="6"/>
  <c r="G7502" i="6"/>
  <c r="G6830" i="6"/>
  <c r="G6710" i="6"/>
  <c r="G6614" i="6"/>
  <c r="G6566" i="6"/>
  <c r="G6518" i="6"/>
  <c r="G6446" i="6"/>
  <c r="G6758" i="6"/>
  <c r="G6662" i="6"/>
  <c r="G6878" i="6"/>
  <c r="G6686" i="6"/>
  <c r="G6398" i="6"/>
  <c r="G6590" i="6"/>
  <c r="G6470" i="6"/>
  <c r="G6782" i="6"/>
  <c r="G6494" i="6"/>
  <c r="G6422" i="6"/>
  <c r="G6374" i="6"/>
  <c r="G6326" i="6"/>
  <c r="G6110" i="6"/>
  <c r="G6086" i="6"/>
  <c r="G6350" i="6"/>
  <c r="G6254" i="6"/>
  <c r="G6158" i="6"/>
  <c r="G6302" i="6"/>
  <c r="G6278" i="6"/>
  <c r="G6230" i="6"/>
  <c r="G6134" i="6"/>
  <c r="G6038" i="6"/>
  <c r="G6206" i="6"/>
  <c r="G6182" i="6"/>
  <c r="G6062" i="6"/>
  <c r="G5966" i="6"/>
  <c r="G5942" i="6"/>
  <c r="G5918" i="6"/>
  <c r="G5798" i="6"/>
  <c r="G5702" i="6"/>
  <c r="G5390" i="6"/>
  <c r="G5894" i="6"/>
  <c r="G5774" i="6"/>
  <c r="G5678" i="6"/>
  <c r="G5606" i="6"/>
  <c r="G5558" i="6"/>
  <c r="G5510" i="6"/>
  <c r="G5462" i="6"/>
  <c r="G5342" i="6"/>
  <c r="G5294" i="6"/>
  <c r="G6014" i="6"/>
  <c r="G5990" i="6"/>
  <c r="G5870" i="6"/>
  <c r="G5822" i="6"/>
  <c r="G5750" i="6"/>
  <c r="G5654" i="6"/>
  <c r="G5438" i="6"/>
  <c r="G5414" i="6"/>
  <c r="G5846" i="6"/>
  <c r="G5726" i="6"/>
  <c r="G5630" i="6"/>
  <c r="G5582" i="6"/>
  <c r="G5534" i="6"/>
  <c r="G5486" i="6"/>
  <c r="G5366" i="6"/>
  <c r="G5318" i="6"/>
  <c r="G5222" i="6"/>
  <c r="G5078" i="6"/>
  <c r="G4982" i="6"/>
  <c r="G4742" i="6"/>
  <c r="G4694" i="6"/>
  <c r="G4646" i="6"/>
  <c r="G4598" i="6"/>
  <c r="G4478" i="6"/>
  <c r="G4406" i="6"/>
  <c r="G4310" i="6"/>
  <c r="G5150" i="6"/>
  <c r="G5126" i="6"/>
  <c r="G5054" i="6"/>
  <c r="G4958" i="6"/>
  <c r="G4886" i="6"/>
  <c r="G4838" i="6"/>
  <c r="G4550" i="6"/>
  <c r="G4502" i="6"/>
  <c r="G4454" i="6"/>
  <c r="G4382" i="6"/>
  <c r="G4286" i="6"/>
  <c r="G4190" i="6"/>
  <c r="G5270" i="6"/>
  <c r="G5246" i="6"/>
  <c r="G5174" i="6"/>
  <c r="G5030" i="6"/>
  <c r="G4934" i="6"/>
  <c r="G4766" i="6"/>
  <c r="G4718" i="6"/>
  <c r="G4670" i="6"/>
  <c r="G4622" i="6"/>
  <c r="G4574" i="6"/>
  <c r="G4430" i="6"/>
  <c r="G4358" i="6"/>
  <c r="G4262" i="6"/>
  <c r="G4166" i="6"/>
  <c r="G4094" i="6"/>
  <c r="G3974" i="6"/>
  <c r="G3878" i="6"/>
  <c r="G5198" i="6"/>
  <c r="G5102" i="6"/>
  <c r="G5006" i="6"/>
  <c r="G4910" i="6"/>
  <c r="G4862" i="6"/>
  <c r="G4814" i="6"/>
  <c r="G4790" i="6"/>
  <c r="G4526" i="6"/>
  <c r="G4334" i="6"/>
  <c r="G4238" i="6"/>
  <c r="G4142" i="6"/>
  <c r="G4046" i="6"/>
  <c r="G3950" i="6"/>
  <c r="G3854" i="6"/>
  <c r="G4022" i="6"/>
  <c r="G3782" i="6"/>
  <c r="G3686" i="6"/>
  <c r="G3590" i="6"/>
  <c r="G3494" i="6"/>
  <c r="G3470" i="6"/>
  <c r="G3254" i="6"/>
  <c r="G3230" i="6"/>
  <c r="G3206" i="6"/>
  <c r="G3158" i="6"/>
  <c r="G3062" i="6"/>
  <c r="G2966" i="6"/>
  <c r="G2894" i="6"/>
  <c r="G2870" i="6"/>
  <c r="G2846" i="6"/>
  <c r="G2774" i="6"/>
  <c r="G2750" i="6"/>
  <c r="G2654" i="6"/>
  <c r="G2606" i="6"/>
  <c r="G3998" i="6"/>
  <c r="G3758" i="6"/>
  <c r="G3662" i="6"/>
  <c r="G3566" i="6"/>
  <c r="G3446" i="6"/>
  <c r="G3182" i="6"/>
  <c r="G3134" i="6"/>
  <c r="G3086" i="6"/>
  <c r="G3038" i="6"/>
  <c r="G2918" i="6"/>
  <c r="G2822" i="6"/>
  <c r="G2702" i="6"/>
  <c r="G4214" i="6"/>
  <c r="G3926" i="6"/>
  <c r="G3830" i="6"/>
  <c r="G3734" i="6"/>
  <c r="G3638" i="6"/>
  <c r="G3542" i="6"/>
  <c r="G3278" i="6"/>
  <c r="G3014" i="6"/>
  <c r="G2942" i="6"/>
  <c r="G4118" i="6"/>
  <c r="G4070" i="6"/>
  <c r="G3902" i="6"/>
  <c r="G3806" i="6"/>
  <c r="G3710" i="6"/>
  <c r="G3614" i="6"/>
  <c r="G3518" i="6"/>
  <c r="G3422" i="6"/>
  <c r="G3398" i="6"/>
  <c r="G3374" i="6"/>
  <c r="G3350" i="6"/>
  <c r="G3326" i="6"/>
  <c r="G3302" i="6"/>
  <c r="G2798" i="6"/>
  <c r="G2630" i="6"/>
  <c r="G2582" i="6"/>
  <c r="G2438" i="6"/>
  <c r="G2390" i="6"/>
  <c r="G2318" i="6"/>
  <c r="G2294" i="6"/>
  <c r="G2270" i="6"/>
  <c r="G2246" i="6"/>
  <c r="G2222" i="6"/>
  <c r="G2198" i="6"/>
  <c r="G2030" i="6"/>
  <c r="G1934" i="6"/>
  <c r="G1862" i="6"/>
  <c r="G1814" i="6"/>
  <c r="G1718" i="6"/>
  <c r="G1670" i="6"/>
  <c r="G1526" i="6"/>
  <c r="G2534" i="6"/>
  <c r="G2510" i="6"/>
  <c r="G2414" i="6"/>
  <c r="G2342" i="6"/>
  <c r="G2150" i="6"/>
  <c r="G2102" i="6"/>
  <c r="G2006" i="6"/>
  <c r="G1910" i="6"/>
  <c r="G1790" i="6"/>
  <c r="G1694" i="6"/>
  <c r="G1478" i="6"/>
  <c r="G1454" i="6"/>
  <c r="G3110" i="6"/>
  <c r="G2990" i="6"/>
  <c r="G2678" i="6"/>
  <c r="G2558" i="6"/>
  <c r="G2486" i="6"/>
  <c r="G2462" i="6"/>
  <c r="G2126" i="6"/>
  <c r="G2078" i="6"/>
  <c r="G1982" i="6"/>
  <c r="G1886" i="6"/>
  <c r="G1766" i="6"/>
  <c r="G1622" i="6"/>
  <c r="G1550" i="6"/>
  <c r="G1430" i="6"/>
  <c r="G1406" i="6"/>
  <c r="G2726" i="6"/>
  <c r="G2366" i="6"/>
  <c r="G2174" i="6"/>
  <c r="G2054" i="6"/>
  <c r="G1958" i="6"/>
  <c r="G1838" i="6"/>
  <c r="G1742" i="6"/>
  <c r="G1646" i="6"/>
  <c r="G1598" i="6"/>
  <c r="G1574" i="6"/>
  <c r="G1502" i="6"/>
  <c r="G1286" i="6"/>
  <c r="G1262" i="6"/>
  <c r="G1238" i="6"/>
  <c r="G1166" i="6"/>
  <c r="G1094" i="6"/>
  <c r="G1046" i="6"/>
  <c r="G1022" i="6"/>
  <c r="G998" i="6"/>
  <c r="G902" i="6"/>
  <c r="G854" i="6"/>
  <c r="G782" i="6"/>
  <c r="G710" i="6"/>
  <c r="G614" i="6"/>
  <c r="G518" i="6"/>
  <c r="G494" i="6"/>
  <c r="G374" i="6"/>
  <c r="G206" i="6"/>
  <c r="G182" i="6"/>
  <c r="G230" i="6"/>
  <c r="G110" i="6"/>
  <c r="G86" i="6"/>
  <c r="G1334" i="6"/>
  <c r="G1142" i="6"/>
  <c r="G1118" i="6"/>
  <c r="G974" i="6"/>
  <c r="G950" i="6"/>
  <c r="G830" i="6"/>
  <c r="G758" i="6"/>
  <c r="G686" i="6"/>
  <c r="G590" i="6"/>
  <c r="G446" i="6"/>
  <c r="G398" i="6"/>
  <c r="G326" i="6"/>
  <c r="G302" i="6"/>
  <c r="G134" i="6"/>
  <c r="G1382" i="6"/>
  <c r="G1214" i="6"/>
  <c r="G1070" i="6"/>
  <c r="G878" i="6"/>
  <c r="G638" i="6"/>
  <c r="G542" i="6"/>
  <c r="G470" i="6"/>
  <c r="G422" i="6"/>
  <c r="G278" i="6"/>
  <c r="G254" i="6"/>
  <c r="G158" i="6"/>
  <c r="G566" i="6"/>
  <c r="G1358" i="6"/>
  <c r="G1310" i="6"/>
  <c r="G1190" i="6"/>
  <c r="G926" i="6"/>
  <c r="G806" i="6"/>
  <c r="G734" i="6"/>
  <c r="G662" i="6"/>
  <c r="G350" i="6"/>
  <c r="E8385" i="6" a="1"/>
  <c r="E8385" i="6" s="1"/>
  <c r="F8385" i="6" s="1"/>
  <c r="E8241" i="6" a="1"/>
  <c r="E8241" i="6" s="1"/>
  <c r="F8241" i="6" s="1"/>
  <c r="E7617" i="6" a="1"/>
  <c r="E7617" i="6" s="1"/>
  <c r="F7617" i="6" s="1"/>
  <c r="E7305" i="6" a="1"/>
  <c r="E7305" i="6" s="1"/>
  <c r="F7305" i="6" s="1"/>
  <c r="E7281" i="6" a="1"/>
  <c r="E7281" i="6" s="1"/>
  <c r="F7281" i="6" s="1"/>
  <c r="E6633" i="6" a="1"/>
  <c r="E6633" i="6" s="1"/>
  <c r="F6633" i="6" s="1"/>
  <c r="E6057" i="6" a="1"/>
  <c r="E6057" i="6" s="1"/>
  <c r="F6057" i="6" s="1"/>
  <c r="E5433" i="6" a="1"/>
  <c r="E5433" i="6" s="1"/>
  <c r="F5433" i="6" s="1"/>
  <c r="E5649" i="6" a="1"/>
  <c r="E5649" i="6" s="1"/>
  <c r="F5649" i="6" s="1"/>
  <c r="E4809" i="6" a="1"/>
  <c r="E4809" i="6" s="1"/>
  <c r="F4809" i="6" s="1"/>
  <c r="E4473" i="6" a="1"/>
  <c r="E4473" i="6" s="1"/>
  <c r="F4473" i="6" s="1"/>
  <c r="E3897" i="6" a="1"/>
  <c r="E3897" i="6" s="1"/>
  <c r="F3897" i="6" s="1"/>
  <c r="E4041" i="6" a="1"/>
  <c r="E4041" i="6" s="1"/>
  <c r="F4041" i="6" s="1"/>
  <c r="E2577" i="6" a="1"/>
  <c r="E2577" i="6" s="1"/>
  <c r="F2577" i="6" s="1"/>
  <c r="E2769" i="6" a="1"/>
  <c r="E2769" i="6" s="1"/>
  <c r="F2769" i="6" s="1"/>
  <c r="E3825" i="6" a="1"/>
  <c r="E3825" i="6" s="1"/>
  <c r="F3825" i="6" s="1"/>
  <c r="E2985" i="6" a="1"/>
  <c r="E2985" i="6" s="1"/>
  <c r="F2985" i="6" s="1"/>
  <c r="E2433" i="6" a="1"/>
  <c r="E2433" i="6" s="1"/>
  <c r="F2433" i="6" s="1"/>
  <c r="E2505" i="6" a="1"/>
  <c r="E2505" i="6" s="1"/>
  <c r="F2505" i="6" s="1"/>
  <c r="E1161" i="6" a="1"/>
  <c r="E1161" i="6" s="1"/>
  <c r="F1161" i="6" s="1"/>
  <c r="E153" i="6" a="1"/>
  <c r="E153" i="6" s="1"/>
  <c r="F153" i="6" s="1"/>
  <c r="E465" i="6" a="1"/>
  <c r="E465" i="6" s="1"/>
  <c r="F465" i="6" s="1"/>
  <c r="E729" i="6" a="1"/>
  <c r="E729" i="6" s="1"/>
  <c r="F729" i="6" s="1"/>
  <c r="H854" i="6" a="1"/>
  <c r="H854" i="6" s="1"/>
  <c r="I854" i="6" s="1"/>
  <c r="J854" i="6" s="1"/>
  <c r="H254" i="6" a="1"/>
  <c r="H254" i="6" s="1"/>
  <c r="I254" i="6" s="1"/>
  <c r="J254" i="6" s="1"/>
  <c r="H350" i="6" a="1"/>
  <c r="H350" i="6" s="1"/>
  <c r="I350" i="6" s="1"/>
  <c r="J350" i="6" s="1"/>
  <c r="H1094" i="6" a="1"/>
  <c r="H1094" i="6" s="1"/>
  <c r="I1094" i="6" s="1"/>
  <c r="J1094" i="6" s="1"/>
  <c r="H998" i="6" a="1"/>
  <c r="H998" i="6" s="1"/>
  <c r="I998" i="6" s="1"/>
  <c r="J998" i="6" s="1"/>
  <c r="H446" i="6" a="1"/>
  <c r="H446" i="6" s="1"/>
  <c r="I446" i="6" s="1"/>
  <c r="J446" i="6" s="1"/>
  <c r="H734" i="6" a="1"/>
  <c r="H734" i="6" s="1"/>
  <c r="I734" i="6" s="1"/>
  <c r="J734" i="6" s="1"/>
  <c r="H1694" i="6" a="1"/>
  <c r="H1694" i="6" s="1"/>
  <c r="I1694" i="6" s="1"/>
  <c r="J1694" i="6" s="1"/>
  <c r="H2438" i="6" a="1"/>
  <c r="H2438" i="6" s="1"/>
  <c r="I2438" i="6" s="1"/>
  <c r="J2438" i="6" s="1"/>
  <c r="H1646" i="6" a="1"/>
  <c r="H1646" i="6" s="1"/>
  <c r="I1646" i="6" s="1"/>
  <c r="J1646" i="6" s="1"/>
  <c r="H1742" i="6" a="1"/>
  <c r="H1742" i="6" s="1"/>
  <c r="I1742" i="6" s="1"/>
  <c r="J1742" i="6" s="1"/>
  <c r="H2558" i="6" a="1"/>
  <c r="H2558" i="6" s="1"/>
  <c r="I2558" i="6" s="1"/>
  <c r="J2558" i="6" s="1"/>
  <c r="H1430" i="6" a="1"/>
  <c r="H1430" i="6" s="1"/>
  <c r="I1430" i="6" s="1"/>
  <c r="J1430" i="6" s="1"/>
  <c r="H2846" i="6" a="1"/>
  <c r="H2846" i="6" s="1"/>
  <c r="I2846" i="6" s="1"/>
  <c r="J2846" i="6" s="1"/>
  <c r="H3326" i="6" a="1"/>
  <c r="H3326" i="6" s="1"/>
  <c r="I3326" i="6" s="1"/>
  <c r="J3326" i="6" s="1"/>
  <c r="H3422" i="6" a="1"/>
  <c r="H3422" i="6" s="1"/>
  <c r="I3422" i="6" s="1"/>
  <c r="J3422" i="6" s="1"/>
  <c r="H5246" i="6" a="1"/>
  <c r="H5246" i="6" s="1"/>
  <c r="I5246" i="6" s="1"/>
  <c r="J5246" i="6" s="1"/>
  <c r="H5510" i="6" a="1"/>
  <c r="H5510" i="6" s="1"/>
  <c r="I5510" i="6" s="1"/>
  <c r="J5510" i="6" s="1"/>
  <c r="H5774" i="6" a="1"/>
  <c r="H5774" i="6" s="1"/>
  <c r="I5774" i="6" s="1"/>
  <c r="J5774" i="6" s="1"/>
  <c r="H5390" i="6" a="1"/>
  <c r="H5390" i="6" s="1"/>
  <c r="I5390" i="6" s="1"/>
  <c r="J5390" i="6" s="1"/>
  <c r="H5798" i="6" a="1"/>
  <c r="H5798" i="6" s="1"/>
  <c r="I5798" i="6" s="1"/>
  <c r="J5798" i="6" s="1"/>
  <c r="H5318" i="6" a="1"/>
  <c r="H5318" i="6" s="1"/>
  <c r="I5318" i="6" s="1"/>
  <c r="J5318" i="6" s="1"/>
  <c r="H5582" i="6" a="1"/>
  <c r="H5582" i="6" s="1"/>
  <c r="I5582" i="6" s="1"/>
  <c r="J5582" i="6" s="1"/>
  <c r="H5414" i="6" a="1"/>
  <c r="H5414" i="6" s="1"/>
  <c r="I5414" i="6" s="1"/>
  <c r="J5414" i="6" s="1"/>
  <c r="H6014" i="6" a="1"/>
  <c r="H6014" i="6" s="1"/>
  <c r="I6014" i="6" s="1"/>
  <c r="J6014" i="6" s="1"/>
  <c r="H6086" i="6" a="1"/>
  <c r="H6086" i="6" s="1"/>
  <c r="I6086" i="6" s="1"/>
  <c r="J6086" i="6" s="1"/>
  <c r="H6182" i="6" a="1"/>
  <c r="H6182" i="6" s="1"/>
  <c r="I6182" i="6" s="1"/>
  <c r="J6182" i="6" s="1"/>
  <c r="H6326" i="6" a="1"/>
  <c r="H6326" i="6" s="1"/>
  <c r="I6326" i="6" s="1"/>
  <c r="J6326" i="6" s="1"/>
  <c r="H6734" i="6" a="1"/>
  <c r="H6734" i="6" s="1"/>
  <c r="I6734" i="6" s="1"/>
  <c r="J6734" i="6" s="1"/>
  <c r="H6614" i="6" a="1"/>
  <c r="H6614" i="6" s="1"/>
  <c r="I6614" i="6" s="1"/>
  <c r="J6614" i="6" s="1"/>
  <c r="H6662" i="6" a="1"/>
  <c r="H6662" i="6" s="1"/>
  <c r="I6662" i="6" s="1"/>
  <c r="J6662" i="6" s="1"/>
  <c r="H6590" i="6" a="1"/>
  <c r="H6590" i="6" s="1"/>
  <c r="I6590" i="6" s="1"/>
  <c r="J6590" i="6" s="1"/>
  <c r="H6902" i="6" a="1"/>
  <c r="H6902" i="6" s="1"/>
  <c r="I6902" i="6" s="1"/>
  <c r="J6902" i="6" s="1"/>
  <c r="H7118" i="6" a="1"/>
  <c r="H7118" i="6" s="1"/>
  <c r="I7118" i="6" s="1"/>
  <c r="J7118" i="6" s="1"/>
  <c r="H7310" i="6" a="1"/>
  <c r="H7310" i="6" s="1"/>
  <c r="I7310" i="6" s="1"/>
  <c r="J7310" i="6" s="1"/>
  <c r="H6950" i="6" a="1"/>
  <c r="H6950" i="6" s="1"/>
  <c r="I6950" i="6" s="1"/>
  <c r="J6950" i="6" s="1"/>
  <c r="H7142" i="6" a="1"/>
  <c r="H7142" i="6" s="1"/>
  <c r="I7142" i="6" s="1"/>
  <c r="J7142" i="6" s="1"/>
  <c r="H7334" i="6" a="1"/>
  <c r="H7334" i="6" s="1"/>
  <c r="I7334" i="6" s="1"/>
  <c r="J7334" i="6" s="1"/>
  <c r="H7406" i="6" a="1"/>
  <c r="H7406" i="6" s="1"/>
  <c r="I7406" i="6" s="1"/>
  <c r="J7406" i="6" s="1"/>
  <c r="H7526" i="6" a="1"/>
  <c r="H7526" i="6" s="1"/>
  <c r="I7526" i="6" s="1"/>
  <c r="J7526" i="6" s="1"/>
  <c r="H8030" i="6" a="1"/>
  <c r="H8030" i="6" s="1"/>
  <c r="I8030" i="6" s="1"/>
  <c r="J8030" i="6" s="1"/>
  <c r="H8414" i="6" a="1"/>
  <c r="H8414" i="6" s="1"/>
  <c r="I8414" i="6" s="1"/>
  <c r="J8414" i="6" s="1"/>
  <c r="H8150" i="6" a="1"/>
  <c r="H8150" i="6" s="1"/>
  <c r="I8150" i="6" s="1"/>
  <c r="J8150" i="6" s="1"/>
  <c r="H8390" i="6" a="1"/>
  <c r="H8390" i="6" s="1"/>
  <c r="I8390" i="6" s="1"/>
  <c r="J8390" i="6" s="1"/>
  <c r="I8387" i="6"/>
  <c r="J8387" i="6" s="1"/>
  <c r="I8388" i="6"/>
  <c r="J8388" i="6" s="1"/>
  <c r="I4571" i="6"/>
  <c r="J4571" i="6" s="1"/>
  <c r="I4572" i="6"/>
  <c r="J4572" i="6" s="1"/>
  <c r="I2363" i="6"/>
  <c r="J2363" i="6" s="1"/>
  <c r="I2364" i="6"/>
  <c r="J2364" i="6" s="1"/>
  <c r="I827" i="6"/>
  <c r="J827" i="6" s="1"/>
  <c r="I828" i="6"/>
  <c r="J828" i="6" s="1"/>
  <c r="I4092" i="6"/>
  <c r="J4092" i="6" s="1"/>
  <c r="I180" i="6"/>
  <c r="J180" i="6" s="1"/>
  <c r="I4452" i="6"/>
  <c r="J4452" i="6" s="1"/>
  <c r="E7953" i="6" a="1"/>
  <c r="E7953" i="6" s="1"/>
  <c r="F7953" i="6" s="1"/>
  <c r="E7929" i="6" a="1"/>
  <c r="E7929" i="6" s="1"/>
  <c r="F7929" i="6" s="1"/>
  <c r="E7425" i="6" a="1"/>
  <c r="E7425" i="6" s="1"/>
  <c r="F7425" i="6" s="1"/>
  <c r="E6897" i="6" a="1"/>
  <c r="E6897" i="6" s="1"/>
  <c r="F6897" i="6" s="1"/>
  <c r="E6705" i="6" a="1"/>
  <c r="E6705" i="6" s="1"/>
  <c r="F6705" i="6" s="1"/>
  <c r="E5961" i="6" a="1"/>
  <c r="E5961" i="6" s="1"/>
  <c r="E5289" i="6" a="1"/>
  <c r="E5289" i="6" s="1"/>
  <c r="F5289" i="6" s="1"/>
  <c r="E5361" i="6" a="1"/>
  <c r="E5361" i="6" s="1"/>
  <c r="F5361" i="6" s="1"/>
  <c r="E5121" i="6" a="1"/>
  <c r="E5121" i="6" s="1"/>
  <c r="F5121" i="6" s="1"/>
  <c r="E4689" i="6" a="1"/>
  <c r="E4689" i="6" s="1"/>
  <c r="F4689" i="6" s="1"/>
  <c r="E4425" i="6" a="1"/>
  <c r="E4425" i="6" s="1"/>
  <c r="F4425" i="6" s="1"/>
  <c r="E3345" i="6" a="1"/>
  <c r="E3345" i="6" s="1"/>
  <c r="F3345" i="6" s="1"/>
  <c r="E3321" i="6" a="1"/>
  <c r="E3321" i="6" s="1"/>
  <c r="F3321" i="6" s="1"/>
  <c r="E3225" i="6" a="1"/>
  <c r="E3225" i="6" s="1"/>
  <c r="E2793" i="6" a="1"/>
  <c r="E2793" i="6" s="1"/>
  <c r="F2793" i="6" s="1"/>
  <c r="E2025" i="6" a="1"/>
  <c r="E2025" i="6" s="1"/>
  <c r="F2025" i="6" s="1"/>
  <c r="E2313" i="6" a="1"/>
  <c r="E2313" i="6" s="1"/>
  <c r="F2313" i="6" s="1"/>
  <c r="E2409" i="6" a="1"/>
  <c r="E2409" i="6" s="1"/>
  <c r="F2409" i="6" s="1"/>
  <c r="E945" i="6" a="1"/>
  <c r="E945" i="6" s="1"/>
  <c r="F945" i="6" s="1"/>
  <c r="E1353" i="6" a="1"/>
  <c r="E1353" i="6" s="1"/>
  <c r="F1353" i="6" s="1"/>
  <c r="E441" i="6" a="1"/>
  <c r="E441" i="6" s="1"/>
  <c r="F441" i="6" s="1"/>
  <c r="E705" i="6" a="1"/>
  <c r="E705" i="6" s="1"/>
  <c r="F705" i="6" s="1"/>
  <c r="I1811" i="6"/>
  <c r="J1811" i="6" s="1"/>
  <c r="I1812" i="6"/>
  <c r="J1812" i="6" s="1"/>
  <c r="I2219" i="6"/>
  <c r="J2219" i="6" s="1"/>
  <c r="I2220" i="6"/>
  <c r="J2220" i="6" s="1"/>
  <c r="I803" i="6"/>
  <c r="J803" i="6" s="1"/>
  <c r="I804" i="6"/>
  <c r="J804" i="6" s="1"/>
  <c r="I4332" i="6"/>
  <c r="J4332" i="6" s="1"/>
  <c r="F53" i="6"/>
  <c r="I3684" i="6"/>
  <c r="J3684" i="6" s="1"/>
  <c r="I3636" i="6"/>
  <c r="J3636" i="6" s="1"/>
  <c r="E8097" i="6" a="1"/>
  <c r="E8097" i="6" s="1"/>
  <c r="F8097" i="6" s="1"/>
  <c r="E7473" i="6" a="1"/>
  <c r="E7473" i="6" s="1"/>
  <c r="F7473" i="6" s="1"/>
  <c r="E7449" i="6" a="1"/>
  <c r="E7449" i="6" s="1"/>
  <c r="F7449" i="6" s="1"/>
  <c r="E8217" i="6" a="1"/>
  <c r="E8217" i="6" s="1"/>
  <c r="F8217" i="6" s="1"/>
  <c r="E6657" i="6" a="1"/>
  <c r="E6657" i="6" s="1"/>
  <c r="F6657" i="6" s="1"/>
  <c r="E6609" i="6" a="1"/>
  <c r="E6609" i="6" s="1"/>
  <c r="F6609" i="6" s="1"/>
  <c r="E6081" i="6" a="1"/>
  <c r="E6081" i="6" s="1"/>
  <c r="F6081" i="6" s="1"/>
  <c r="E5985" i="6" a="1"/>
  <c r="E5985" i="6" s="1"/>
  <c r="F5985" i="6" s="1"/>
  <c r="E5313" i="6" a="1"/>
  <c r="E5313" i="6" s="1"/>
  <c r="F5313" i="6" s="1"/>
  <c r="E5073" i="6" a="1"/>
  <c r="E5073" i="6" s="1"/>
  <c r="F5073" i="6" s="1"/>
  <c r="E4185" i="6" a="1"/>
  <c r="E4185" i="6" s="1"/>
  <c r="F4185" i="6" s="1"/>
  <c r="E3873" i="6" a="1"/>
  <c r="E3873" i="6" s="1"/>
  <c r="F3873" i="6" s="1"/>
  <c r="E2865" i="6" a="1"/>
  <c r="E2865" i="6" s="1"/>
  <c r="F2865" i="6" s="1"/>
  <c r="E2961" i="6" a="1"/>
  <c r="E2961" i="6" s="1"/>
  <c r="F2961" i="6" s="1"/>
  <c r="E2889" i="6" a="1"/>
  <c r="E2889" i="6" s="1"/>
  <c r="F2889" i="6" s="1"/>
  <c r="E1665" i="6" a="1"/>
  <c r="E1665" i="6" s="1"/>
  <c r="F1665" i="6" s="1"/>
  <c r="E2721" i="6" a="1"/>
  <c r="E2721" i="6" s="1"/>
  <c r="F2721" i="6" s="1"/>
  <c r="E2817" i="6" a="1"/>
  <c r="E2817" i="6" s="1"/>
  <c r="F2817" i="6" s="1"/>
  <c r="E1257" i="6" a="1"/>
  <c r="E1257" i="6" s="1"/>
  <c r="F1257" i="6" s="1"/>
  <c r="E225" i="6" a="1"/>
  <c r="E225" i="6" s="1"/>
  <c r="F225" i="6" s="1"/>
  <c r="E849" i="6" a="1"/>
  <c r="E849" i="6" s="1"/>
  <c r="F849" i="6" s="1"/>
  <c r="E825" i="6" a="1"/>
  <c r="E825" i="6" s="1"/>
  <c r="F825" i="6" s="1"/>
  <c r="I4691" i="6"/>
  <c r="J4691" i="6" s="1"/>
  <c r="I4692" i="6"/>
  <c r="J4692" i="6" s="1"/>
  <c r="I3227" i="6"/>
  <c r="J3227" i="6" s="1"/>
  <c r="I3228" i="6"/>
  <c r="J3228" i="6" s="1"/>
  <c r="I3300" i="6"/>
  <c r="J3300" i="6" s="1"/>
  <c r="I4188" i="6"/>
  <c r="J4188" i="6" s="1"/>
  <c r="I1956" i="6"/>
  <c r="J1956" i="6" s="1"/>
  <c r="I4380" i="6"/>
  <c r="J4380" i="6" s="1"/>
  <c r="I2388" i="6"/>
  <c r="J2388" i="6" s="1"/>
  <c r="I4956" i="6"/>
  <c r="J4956" i="6" s="1"/>
  <c r="E57" i="6" a="1"/>
  <c r="E57" i="6" s="1"/>
  <c r="F57" i="6" s="1"/>
  <c r="H495" i="6" a="1"/>
  <c r="H495" i="6" s="1"/>
  <c r="I495" i="6" s="1"/>
  <c r="J495" i="6" s="1"/>
  <c r="H855" i="6" a="1"/>
  <c r="H855" i="6" s="1"/>
  <c r="I1143" i="6"/>
  <c r="J1143" i="6" s="1"/>
  <c r="H807" i="6" a="1"/>
  <c r="H807" i="6" s="1"/>
  <c r="I807" i="6" s="1"/>
  <c r="J807" i="6" s="1"/>
  <c r="I1047" i="6"/>
  <c r="J1047" i="6" s="1"/>
  <c r="I1263" i="6"/>
  <c r="J1263" i="6" s="1"/>
  <c r="I327" i="6"/>
  <c r="J327" i="6" s="1"/>
  <c r="I567" i="6"/>
  <c r="J567" i="6" s="1"/>
  <c r="I1191" i="6"/>
  <c r="J1191" i="6" s="1"/>
  <c r="I303" i="6"/>
  <c r="J303" i="6" s="1"/>
  <c r="H399" i="6" a="1"/>
  <c r="H399" i="6" s="1"/>
  <c r="I399" i="6" s="1"/>
  <c r="J399" i="6" s="1"/>
  <c r="H831" i="6" a="1"/>
  <c r="H831" i="6" s="1"/>
  <c r="H1335" i="6" a="1"/>
  <c r="H1335" i="6" s="1"/>
  <c r="I1335" i="6" s="1"/>
  <c r="J1335" i="6" s="1"/>
  <c r="H1719" i="6" a="1"/>
  <c r="H1719" i="6" s="1"/>
  <c r="I1719" i="6" s="1"/>
  <c r="J1719" i="6" s="1"/>
  <c r="H2031" i="6" a="1"/>
  <c r="H2031" i="6" s="1"/>
  <c r="I2031" i="6" s="1"/>
  <c r="J2031" i="6" s="1"/>
  <c r="H2271" i="6" a="1"/>
  <c r="H2271" i="6" s="1"/>
  <c r="I2271" i="6" s="1"/>
  <c r="J2271" i="6" s="1"/>
  <c r="H2391" i="6" a="1"/>
  <c r="H2391" i="6" s="1"/>
  <c r="I2391" i="6" s="1"/>
  <c r="J2391" i="6" s="1"/>
  <c r="I2655" i="6"/>
  <c r="J2655" i="6" s="1"/>
  <c r="I3183" i="6"/>
  <c r="J3183" i="6" s="1"/>
  <c r="H1743" i="6" a="1"/>
  <c r="H1743" i="6" s="1"/>
  <c r="H2175" i="6" a="1"/>
  <c r="H2175" i="6" s="1"/>
  <c r="I2175" i="6" s="1"/>
  <c r="J2175" i="6" s="1"/>
  <c r="I1503" i="6"/>
  <c r="J1503" i="6" s="1"/>
  <c r="H1767" i="6" a="1"/>
  <c r="H1767" i="6" s="1"/>
  <c r="I1767" i="6" s="1"/>
  <c r="J1767" i="6" s="1"/>
  <c r="H2487" i="6" a="1"/>
  <c r="H2487" i="6" s="1"/>
  <c r="I2487" i="6" s="1"/>
  <c r="J2487" i="6" s="1"/>
  <c r="I1407" i="6"/>
  <c r="J1407" i="6" s="1"/>
  <c r="H1791" i="6" a="1"/>
  <c r="H1791" i="6" s="1"/>
  <c r="I2127" i="6"/>
  <c r="J2127" i="6" s="1"/>
  <c r="H2511" i="6" a="1"/>
  <c r="H2511" i="6" s="1"/>
  <c r="I2511" i="6" s="1"/>
  <c r="J2511" i="6" s="1"/>
  <c r="H2847" i="6" a="1"/>
  <c r="H2847" i="6" s="1"/>
  <c r="H3687" i="6" a="1"/>
  <c r="H3687" i="6" s="1"/>
  <c r="I3687" i="6" s="1"/>
  <c r="J3687" i="6" s="1"/>
  <c r="I3159" i="6"/>
  <c r="J3159" i="6" s="1"/>
  <c r="H3615" i="6" a="1"/>
  <c r="H3615" i="6" s="1"/>
  <c r="I3615" i="6" s="1"/>
  <c r="J3615" i="6" s="1"/>
  <c r="H2727" i="6" a="1"/>
  <c r="H2727" i="6" s="1"/>
  <c r="I2727" i="6" s="1"/>
  <c r="J2727" i="6" s="1"/>
  <c r="H3543" i="6" a="1"/>
  <c r="H3543" i="6" s="1"/>
  <c r="I3543" i="6" s="1"/>
  <c r="J3543" i="6" s="1"/>
  <c r="H3975" i="6" a="1"/>
  <c r="H3975" i="6" s="1"/>
  <c r="I3975" i="6" s="1"/>
  <c r="J3975" i="6" s="1"/>
  <c r="H3039" i="6" a="1"/>
  <c r="H3039" i="6" s="1"/>
  <c r="I3039" i="6" s="1"/>
  <c r="J3039" i="6" s="1"/>
  <c r="H3567" i="6" a="1"/>
  <c r="H3567" i="6" s="1"/>
  <c r="I3567" i="6" s="1"/>
  <c r="J3567" i="6" s="1"/>
  <c r="H3927" i="6" a="1"/>
  <c r="H3927" i="6" s="1"/>
  <c r="I3927" i="6" s="1"/>
  <c r="J3927" i="6" s="1"/>
  <c r="H4215" i="6" a="1"/>
  <c r="H4215" i="6" s="1"/>
  <c r="I4215" i="6" s="1"/>
  <c r="J4215" i="6" s="1"/>
  <c r="H4599" i="6" a="1"/>
  <c r="H4599" i="6" s="1"/>
  <c r="I4599" i="6" s="1"/>
  <c r="J4599" i="6" s="1"/>
  <c r="H4983" i="6" a="1"/>
  <c r="H4983" i="6" s="1"/>
  <c r="I4983" i="6" s="1"/>
  <c r="J4983" i="6" s="1"/>
  <c r="H3855" i="6" a="1"/>
  <c r="H3855" i="6" s="1"/>
  <c r="I3855" i="6" s="1"/>
  <c r="J3855" i="6" s="1"/>
  <c r="H4239" i="6" a="1"/>
  <c r="H4239" i="6" s="1"/>
  <c r="I4239" i="6" s="1"/>
  <c r="J4239" i="6" s="1"/>
  <c r="H4791" i="6" a="1"/>
  <c r="H4791" i="6" s="1"/>
  <c r="I4791" i="6" s="1"/>
  <c r="J4791" i="6" s="1"/>
  <c r="H5007" i="6" a="1"/>
  <c r="H5007" i="6" s="1"/>
  <c r="I5007" i="6" s="1"/>
  <c r="J5007" i="6" s="1"/>
  <c r="H4167" i="6" a="1"/>
  <c r="H4167" i="6" s="1"/>
  <c r="I4167" i="6" s="1"/>
  <c r="J4167" i="6" s="1"/>
  <c r="H4623" i="6" a="1"/>
  <c r="H4623" i="6" s="1"/>
  <c r="I4623" i="6" s="1"/>
  <c r="J4623" i="6" s="1"/>
  <c r="H4935" i="6" a="1"/>
  <c r="H4935" i="6" s="1"/>
  <c r="I4935" i="6" s="1"/>
  <c r="J4935" i="6" s="1"/>
  <c r="I4431" i="6"/>
  <c r="J4431" i="6" s="1"/>
  <c r="H4839" i="6" a="1"/>
  <c r="H4839" i="6" s="1"/>
  <c r="I4839" i="6" s="1"/>
  <c r="J4839" i="6" s="1"/>
  <c r="I5175" i="6"/>
  <c r="J5175" i="6" s="1"/>
  <c r="I5463" i="6"/>
  <c r="J5463" i="6" s="1"/>
  <c r="I5679" i="6"/>
  <c r="J5679" i="6" s="1"/>
  <c r="H5943" i="6" a="1"/>
  <c r="H5943" i="6" s="1"/>
  <c r="I5943" i="6" s="1"/>
  <c r="J5943" i="6" s="1"/>
  <c r="I5703" i="6"/>
  <c r="J5703" i="6" s="1"/>
  <c r="H5655" i="6" a="1"/>
  <c r="H5655" i="6" s="1"/>
  <c r="I5655" i="6" s="1"/>
  <c r="J5655" i="6" s="1"/>
  <c r="H5991" i="6" a="1"/>
  <c r="H5991" i="6" s="1"/>
  <c r="I5991" i="6" s="1"/>
  <c r="J5991" i="6" s="1"/>
  <c r="H5895" i="6" a="1"/>
  <c r="H5895" i="6" s="1"/>
  <c r="I6255" i="6"/>
  <c r="J6255" i="6" s="1"/>
  <c r="I6063" i="6"/>
  <c r="J6063" i="6" s="1"/>
  <c r="H6303" i="6" a="1"/>
  <c r="H6303" i="6" s="1"/>
  <c r="I6303" i="6" s="1"/>
  <c r="J6303" i="6" s="1"/>
  <c r="I6351" i="6"/>
  <c r="J6351" i="6" s="1"/>
  <c r="H6543" i="6" a="1"/>
  <c r="H6543" i="6" s="1"/>
  <c r="I6543" i="6" s="1"/>
  <c r="J6543" i="6" s="1"/>
  <c r="H6423" i="6" a="1"/>
  <c r="H6423" i="6" s="1"/>
  <c r="I6423" i="6" s="1"/>
  <c r="J6423" i="6" s="1"/>
  <c r="H6447" i="6" a="1"/>
  <c r="H6447" i="6" s="1"/>
  <c r="I6447" i="6" s="1"/>
  <c r="J6447" i="6" s="1"/>
  <c r="H6567" i="6" a="1"/>
  <c r="H6567" i="6" s="1"/>
  <c r="I6567" i="6" s="1"/>
  <c r="J6567" i="6" s="1"/>
  <c r="I6831" i="6"/>
  <c r="J6831" i="6" s="1"/>
  <c r="I7023" i="6"/>
  <c r="J7023" i="6" s="1"/>
  <c r="I7215" i="6"/>
  <c r="J7215" i="6" s="1"/>
  <c r="I7815" i="6"/>
  <c r="J7815" i="6" s="1"/>
  <c r="I7935" i="6"/>
  <c r="J7935" i="6" s="1"/>
  <c r="I7455" i="6"/>
  <c r="J7455" i="6" s="1"/>
  <c r="H7623" i="6" a="1"/>
  <c r="H7623" i="6" s="1"/>
  <c r="I7959" i="6"/>
  <c r="J7959" i="6" s="1"/>
  <c r="H8391" i="6" a="1"/>
  <c r="H8391" i="6" s="1"/>
  <c r="I7983" i="6"/>
  <c r="J7983" i="6" s="1"/>
  <c r="H8295" i="6" a="1"/>
  <c r="H8295" i="6" s="1"/>
  <c r="I8295" i="6" s="1"/>
  <c r="J8295" i="6" s="1"/>
  <c r="I5004" i="6"/>
  <c r="J5004" i="6" s="1"/>
  <c r="E7785" i="6" a="1"/>
  <c r="E7785" i="6" s="1"/>
  <c r="F7785" i="6" s="1"/>
  <c r="E7569" i="6" a="1"/>
  <c r="E7569" i="6" s="1"/>
  <c r="F7569" i="6" s="1"/>
  <c r="E6969" i="6" a="1"/>
  <c r="E6969" i="6" s="1"/>
  <c r="F6969" i="6" s="1"/>
  <c r="E6873" i="6" a="1"/>
  <c r="E6873" i="6" s="1"/>
  <c r="F6873" i="6" s="1"/>
  <c r="E6513" i="6" a="1"/>
  <c r="E6513" i="6" s="1"/>
  <c r="F6513" i="6" s="1"/>
  <c r="E6225" i="6" a="1"/>
  <c r="E6225" i="6" s="1"/>
  <c r="F6225" i="6" s="1"/>
  <c r="E5481" i="6" a="1"/>
  <c r="E5481" i="6" s="1"/>
  <c r="F5481" i="6" s="1"/>
  <c r="E5505" i="6" a="1"/>
  <c r="E5505" i="6" s="1"/>
  <c r="F5505" i="6" s="1"/>
  <c r="E4233" i="6" a="1"/>
  <c r="E4233" i="6" s="1"/>
  <c r="F4233" i="6" s="1"/>
  <c r="E4953" i="6" a="1"/>
  <c r="E4953" i="6" s="1"/>
  <c r="F4953" i="6" s="1"/>
  <c r="E4497" i="6" a="1"/>
  <c r="E4497" i="6" s="1"/>
  <c r="F4497" i="6" s="1"/>
  <c r="E3393" i="6" a="1"/>
  <c r="E3393" i="6" s="1"/>
  <c r="F3393" i="6" s="1"/>
  <c r="E3489" i="6" a="1"/>
  <c r="E3489" i="6" s="1"/>
  <c r="F3489" i="6" s="1"/>
  <c r="E3561" i="6" a="1"/>
  <c r="E3561" i="6" s="1"/>
  <c r="F3561" i="6" s="1"/>
  <c r="E2481" i="6" a="1"/>
  <c r="E2481" i="6" s="1"/>
  <c r="F2481" i="6" s="1"/>
  <c r="E1833" i="6" a="1"/>
  <c r="E1833" i="6" s="1"/>
  <c r="F1833" i="6" s="1"/>
  <c r="E2169" i="6" a="1"/>
  <c r="E2169" i="6" s="1"/>
  <c r="F2169" i="6" s="1"/>
  <c r="E1785" i="6" a="1"/>
  <c r="E1785" i="6" s="1"/>
  <c r="F1785" i="6" s="1"/>
  <c r="E609" i="6" a="1"/>
  <c r="E609" i="6" s="1"/>
  <c r="F609" i="6" s="1"/>
  <c r="E1113" i="6" a="1"/>
  <c r="E1113" i="6" s="1"/>
  <c r="F1113" i="6" s="1"/>
  <c r="E273" i="6" a="1"/>
  <c r="E273" i="6" s="1"/>
  <c r="F273" i="6" s="1"/>
  <c r="I6299" i="6"/>
  <c r="J6299" i="6" s="1"/>
  <c r="I6300" i="6"/>
  <c r="J6300" i="6" s="1"/>
  <c r="I6203" i="6"/>
  <c r="J6203" i="6" s="1"/>
  <c r="I6204" i="6"/>
  <c r="J6204" i="6" s="1"/>
  <c r="I2843" i="6"/>
  <c r="J2843" i="6" s="1"/>
  <c r="I2844" i="6"/>
  <c r="J2844" i="6" s="1"/>
  <c r="I2819" i="6"/>
  <c r="J2819" i="6" s="1"/>
  <c r="I2820" i="6"/>
  <c r="J2820" i="6" s="1"/>
  <c r="I1595" i="6"/>
  <c r="J1595" i="6" s="1"/>
  <c r="I1596" i="6"/>
  <c r="J1596" i="6" s="1"/>
  <c r="I611" i="6"/>
  <c r="J611" i="6" s="1"/>
  <c r="I612" i="6"/>
  <c r="J612" i="6" s="1"/>
  <c r="I1980" i="6"/>
  <c r="J1980" i="6" s="1"/>
  <c r="I5940" i="6"/>
  <c r="J5940" i="6" s="1"/>
  <c r="I1308" i="6"/>
  <c r="J1308" i="6" s="1"/>
  <c r="I1860" i="6"/>
  <c r="J1860" i="6" s="1"/>
  <c r="I3780" i="6"/>
  <c r="J3780" i="6" s="1"/>
  <c r="I4980" i="6"/>
  <c r="J4980" i="6" s="1"/>
  <c r="I3924" i="6"/>
  <c r="J3924" i="6" s="1"/>
  <c r="E7977" i="6" a="1"/>
  <c r="E7977" i="6" s="1"/>
  <c r="F7977" i="6" s="1"/>
  <c r="E7497" i="6" a="1"/>
  <c r="E7497" i="6" s="1"/>
  <c r="F7497" i="6" s="1"/>
  <c r="E6441" i="6" a="1"/>
  <c r="E6441" i="6" s="1"/>
  <c r="F6441" i="6" s="1"/>
  <c r="E5865" i="6" a="1"/>
  <c r="E5865" i="6" s="1"/>
  <c r="F5865" i="6" s="1"/>
  <c r="E4905" i="6" a="1"/>
  <c r="E4905" i="6" s="1"/>
  <c r="F4905" i="6" s="1"/>
  <c r="E4161" i="6" a="1"/>
  <c r="E4161" i="6" s="1"/>
  <c r="F4161" i="6" s="1"/>
  <c r="E3129" i="6" a="1"/>
  <c r="E3129" i="6" s="1"/>
  <c r="F3129" i="6" s="1"/>
  <c r="E1953" i="6" a="1"/>
  <c r="E1953" i="6" s="1"/>
  <c r="F1953" i="6" s="1"/>
  <c r="E1713" i="6" a="1"/>
  <c r="E1713" i="6" s="1"/>
  <c r="F1713" i="6" s="1"/>
  <c r="E321" i="6" a="1"/>
  <c r="E321" i="6" s="1"/>
  <c r="F321" i="6" s="1"/>
  <c r="E897" i="6" a="1"/>
  <c r="E897" i="6" s="1"/>
  <c r="F897" i="6" s="1"/>
  <c r="E1065" i="6" a="1"/>
  <c r="E1065" i="6" s="1"/>
  <c r="F1065" i="6" s="1"/>
  <c r="H1070" i="6" a="1"/>
  <c r="H1070" i="6" s="1"/>
  <c r="I1070" i="6" s="1"/>
  <c r="J1070" i="6" s="1"/>
  <c r="H230" i="6" a="1"/>
  <c r="H230" i="6" s="1"/>
  <c r="I230" i="6" s="1"/>
  <c r="J230" i="6" s="1"/>
  <c r="H206" i="6" a="1"/>
  <c r="H206" i="6" s="1"/>
  <c r="I206" i="6" s="1"/>
  <c r="J206" i="6" s="1"/>
  <c r="H614" i="6" a="1"/>
  <c r="H614" i="6" s="1"/>
  <c r="I614" i="6" s="1"/>
  <c r="J614" i="6" s="1"/>
  <c r="H974" i="6" a="1"/>
  <c r="H974" i="6" s="1"/>
  <c r="I974" i="6" s="1"/>
  <c r="J974" i="6" s="1"/>
  <c r="H782" i="6" a="1"/>
  <c r="H782" i="6" s="1"/>
  <c r="I782" i="6" s="1"/>
  <c r="J782" i="6" s="1"/>
  <c r="H1022" i="6" a="1"/>
  <c r="H1022" i="6" s="1"/>
  <c r="I1022" i="6" s="1"/>
  <c r="J1022" i="6" s="1"/>
  <c r="H1790" i="6" a="1"/>
  <c r="H1790" i="6" s="1"/>
  <c r="I1790" i="6" s="1"/>
  <c r="J1790" i="6" s="1"/>
  <c r="H2366" i="6" a="1"/>
  <c r="H2366" i="6" s="1"/>
  <c r="I2366" i="6" s="1"/>
  <c r="J2366" i="6" s="1"/>
  <c r="H2822" i="6" a="1"/>
  <c r="H2822" i="6" s="1"/>
  <c r="I2822" i="6" s="1"/>
  <c r="J2822" i="6" s="1"/>
  <c r="H2870" i="6" a="1"/>
  <c r="H2870" i="6" s="1"/>
  <c r="I2870" i="6" s="1"/>
  <c r="J2870" i="6" s="1"/>
  <c r="H3230" i="6" a="1"/>
  <c r="H3230" i="6" s="1"/>
  <c r="I3230" i="6" s="1"/>
  <c r="J3230" i="6" s="1"/>
  <c r="H3350" i="6" a="1"/>
  <c r="H3350" i="6" s="1"/>
  <c r="I3350" i="6" s="1"/>
  <c r="J3350" i="6" s="1"/>
  <c r="H2894" i="6" a="1"/>
  <c r="H2894" i="6" s="1"/>
  <c r="I2894" i="6" s="1"/>
  <c r="J2894" i="6" s="1"/>
  <c r="H3110" i="6" a="1"/>
  <c r="H3110" i="6" s="1"/>
  <c r="I3110" i="6" s="1"/>
  <c r="J3110" i="6" s="1"/>
  <c r="H5294" i="6" a="1"/>
  <c r="H5294" i="6" s="1"/>
  <c r="I5294" i="6" s="1"/>
  <c r="J5294" i="6" s="1"/>
  <c r="H5558" i="6" a="1"/>
  <c r="H5558" i="6" s="1"/>
  <c r="I5558" i="6" s="1"/>
  <c r="J5558" i="6" s="1"/>
  <c r="H5894" i="6" a="1"/>
  <c r="H5894" i="6" s="1"/>
  <c r="I5894" i="6" s="1"/>
  <c r="J5894" i="6" s="1"/>
  <c r="H5438" i="6" a="1"/>
  <c r="H5438" i="6" s="1"/>
  <c r="I5438" i="6" s="1"/>
  <c r="J5438" i="6" s="1"/>
  <c r="H5918" i="6" a="1"/>
  <c r="H5918" i="6" s="1"/>
  <c r="I5918" i="6" s="1"/>
  <c r="J5918" i="6" s="1"/>
  <c r="H5366" i="6" a="1"/>
  <c r="H5366" i="6" s="1"/>
  <c r="I5366" i="6" s="1"/>
  <c r="J5366" i="6" s="1"/>
  <c r="H5630" i="6" a="1"/>
  <c r="H5630" i="6" s="1"/>
  <c r="I5630" i="6" s="1"/>
  <c r="J5630" i="6" s="1"/>
  <c r="H5750" i="6" a="1"/>
  <c r="H5750" i="6" s="1"/>
  <c r="I5750" i="6" s="1"/>
  <c r="J5750" i="6" s="1"/>
  <c r="H6110" i="6" a="1"/>
  <c r="H6110" i="6" s="1"/>
  <c r="I6110" i="6" s="1"/>
  <c r="J6110" i="6" s="1"/>
  <c r="H6374" i="6" a="1"/>
  <c r="H6374" i="6" s="1"/>
  <c r="I6374" i="6" s="1"/>
  <c r="J6374" i="6" s="1"/>
  <c r="H6206" i="6" a="1"/>
  <c r="H6206" i="6" s="1"/>
  <c r="I6206" i="6" s="1"/>
  <c r="J6206" i="6" s="1"/>
  <c r="H6038" i="6" a="1"/>
  <c r="H6038" i="6" s="1"/>
  <c r="I6038" i="6" s="1"/>
  <c r="J6038" i="6" s="1"/>
  <c r="H6638" i="6" a="1"/>
  <c r="H6638" i="6" s="1"/>
  <c r="I6638" i="6" s="1"/>
  <c r="J6638" i="6" s="1"/>
  <c r="H6398" i="6" a="1"/>
  <c r="H6398" i="6" s="1"/>
  <c r="I6398" i="6" s="1"/>
  <c r="J6398" i="6" s="1"/>
  <c r="H6710" i="6" a="1"/>
  <c r="H6710" i="6" s="1"/>
  <c r="I6710" i="6" s="1"/>
  <c r="J6710" i="6" s="1"/>
  <c r="H7430" i="6" a="1"/>
  <c r="H7430" i="6" s="1"/>
  <c r="I7430" i="6" s="1"/>
  <c r="J7430" i="6" s="1"/>
  <c r="H6758" i="6" a="1"/>
  <c r="H6758" i="6" s="1"/>
  <c r="I6758" i="6" s="1"/>
  <c r="J6758" i="6" s="1"/>
  <c r="H6686" i="6" a="1"/>
  <c r="H6686" i="6" s="1"/>
  <c r="I6686" i="6" s="1"/>
  <c r="J6686" i="6" s="1"/>
  <c r="H6974" i="6" a="1"/>
  <c r="H6974" i="6" s="1"/>
  <c r="I6974" i="6" s="1"/>
  <c r="J6974" i="6" s="1"/>
  <c r="H7166" i="6" a="1"/>
  <c r="H7166" i="6" s="1"/>
  <c r="I7166" i="6" s="1"/>
  <c r="J7166" i="6" s="1"/>
  <c r="H7358" i="6" a="1"/>
  <c r="H7358" i="6" s="1"/>
  <c r="I7358" i="6" s="1"/>
  <c r="J7358" i="6" s="1"/>
  <c r="H6998" i="6" a="1"/>
  <c r="H6998" i="6" s="1"/>
  <c r="I6998" i="6" s="1"/>
  <c r="J6998" i="6" s="1"/>
  <c r="H7190" i="6" a="1"/>
  <c r="H7190" i="6" s="1"/>
  <c r="I7190" i="6" s="1"/>
  <c r="J7190" i="6" s="1"/>
  <c r="H7382" i="6" a="1"/>
  <c r="H7382" i="6" s="1"/>
  <c r="I7382" i="6" s="1"/>
  <c r="J7382" i="6" s="1"/>
  <c r="H7622" i="6" a="1"/>
  <c r="H7622" i="6" s="1"/>
  <c r="I7622" i="6" s="1"/>
  <c r="J7622" i="6" s="1"/>
  <c r="H7574" i="6" a="1"/>
  <c r="H7574" i="6" s="1"/>
  <c r="I7574" i="6" s="1"/>
  <c r="J7574" i="6" s="1"/>
  <c r="H8006" i="6" a="1"/>
  <c r="H8006" i="6" s="1"/>
  <c r="I8006" i="6" s="1"/>
  <c r="J8006" i="6" s="1"/>
  <c r="H7550" i="6" a="1"/>
  <c r="H7550" i="6" s="1"/>
  <c r="I7550" i="6" s="1"/>
  <c r="J7550" i="6" s="1"/>
  <c r="H8126" i="6" a="1"/>
  <c r="H8126" i="6" s="1"/>
  <c r="I8126" i="6" s="1"/>
  <c r="J8126" i="6" s="1"/>
  <c r="H8078" i="6" a="1"/>
  <c r="H8078" i="6" s="1"/>
  <c r="I8078" i="6" s="1"/>
  <c r="J8078" i="6" s="1"/>
  <c r="H8246" i="6" a="1"/>
  <c r="H8246" i="6" s="1"/>
  <c r="I8246" i="6" s="1"/>
  <c r="J8246" i="6" s="1"/>
  <c r="I5987" i="6"/>
  <c r="J5987" i="6" s="1"/>
  <c r="I5988" i="6"/>
  <c r="J5988" i="6" s="1"/>
  <c r="I6011" i="6"/>
  <c r="J6011" i="6" s="1"/>
  <c r="I6012" i="6"/>
  <c r="J6012" i="6" s="1"/>
  <c r="I4499" i="6"/>
  <c r="J4499" i="6" s="1"/>
  <c r="I4500" i="6"/>
  <c r="J4500" i="6" s="1"/>
  <c r="I3131" i="6"/>
  <c r="J3131" i="6" s="1"/>
  <c r="I3132" i="6"/>
  <c r="J3132" i="6" s="1"/>
  <c r="I2699" i="6"/>
  <c r="J2699" i="6" s="1"/>
  <c r="I2700" i="6"/>
  <c r="J2700" i="6" s="1"/>
  <c r="I1787" i="6"/>
  <c r="J1787" i="6" s="1"/>
  <c r="I1788" i="6"/>
  <c r="J1788" i="6" s="1"/>
  <c r="I2531" i="6"/>
  <c r="J2531" i="6" s="1"/>
  <c r="I2532" i="6"/>
  <c r="J2532" i="6" s="1"/>
  <c r="I2243" i="6"/>
  <c r="J2243" i="6" s="1"/>
  <c r="I2244" i="6"/>
  <c r="J2244" i="6" s="1"/>
  <c r="I1547" i="6"/>
  <c r="J1547" i="6" s="1"/>
  <c r="I1548" i="6"/>
  <c r="J1548" i="6" s="1"/>
  <c r="I779" i="6"/>
  <c r="J779" i="6" s="1"/>
  <c r="I780" i="6"/>
  <c r="J780" i="6" s="1"/>
  <c r="I2100" i="6"/>
  <c r="J2100" i="6" s="1"/>
  <c r="E8313" i="6" a="1"/>
  <c r="E8313" i="6" s="1"/>
  <c r="F8313" i="6" s="1"/>
  <c r="E8145" i="6" a="1"/>
  <c r="E8145" i="6" s="1"/>
  <c r="F8145" i="6" s="1"/>
  <c r="E7593" i="6" a="1"/>
  <c r="E7593" i="6" s="1"/>
  <c r="F7593" i="6" s="1"/>
  <c r="E7257" i="6" a="1"/>
  <c r="E7257" i="6" s="1"/>
  <c r="F7257" i="6" s="1"/>
  <c r="E7233" i="6" a="1"/>
  <c r="E7233" i="6" s="1"/>
  <c r="F7233" i="6" s="1"/>
  <c r="E6489" i="6" a="1"/>
  <c r="E6489" i="6" s="1"/>
  <c r="F6489" i="6" s="1"/>
  <c r="E6249" i="6" a="1"/>
  <c r="E6249" i="6" s="1"/>
  <c r="F6249" i="6" s="1"/>
  <c r="E5960" i="6" a="1"/>
  <c r="E5960" i="6" s="1"/>
  <c r="F5961" i="6" s="1"/>
  <c r="E5817" i="6" a="1"/>
  <c r="E5817" i="6" s="1"/>
  <c r="F5817" i="6" s="1"/>
  <c r="E5169" i="6" a="1"/>
  <c r="E5169" i="6" s="1"/>
  <c r="F5169" i="6" s="1"/>
  <c r="E4857" i="6" a="1"/>
  <c r="E4857" i="6" s="1"/>
  <c r="F4857" i="6" s="1"/>
  <c r="E4281" i="6" a="1"/>
  <c r="E4281" i="6" s="1"/>
  <c r="F4281" i="6" s="1"/>
  <c r="E3969" i="6" a="1"/>
  <c r="E3969" i="6" s="1"/>
  <c r="F3969" i="6" s="1"/>
  <c r="E2913" i="6" a="1"/>
  <c r="E2913" i="6" s="1"/>
  <c r="F2913" i="6" s="1"/>
  <c r="E3081" i="6" a="1"/>
  <c r="E3081" i="6" s="1"/>
  <c r="F3081" i="6" s="1"/>
  <c r="E3224" i="6" a="1"/>
  <c r="E3224" i="6" s="1"/>
  <c r="F3224" i="6" s="1"/>
  <c r="E2361" i="6" a="1"/>
  <c r="E2361" i="6" s="1"/>
  <c r="F2361" i="6" s="1"/>
  <c r="E1569" i="6" a="1"/>
  <c r="E1569" i="6" s="1"/>
  <c r="F1569" i="6" s="1"/>
  <c r="E2217" i="6" a="1"/>
  <c r="E2217" i="6" s="1"/>
  <c r="F2217" i="6" s="1"/>
  <c r="E1881" i="6" a="1"/>
  <c r="E1881" i="6" s="1"/>
  <c r="F1881" i="6" s="1"/>
  <c r="E657" i="6" a="1"/>
  <c r="E657" i="6" s="1"/>
  <c r="F657" i="6" s="1"/>
  <c r="E81" i="6" a="1"/>
  <c r="E81" i="6" s="1"/>
  <c r="F81" i="6" s="1"/>
  <c r="E537" i="6" a="1"/>
  <c r="E537" i="6" s="1"/>
  <c r="F537" i="6" s="1"/>
  <c r="I7619" i="6"/>
  <c r="J7619" i="6" s="1"/>
  <c r="I7620" i="6"/>
  <c r="J7620" i="6" s="1"/>
  <c r="I6539" i="6"/>
  <c r="J6539" i="6" s="1"/>
  <c r="I6540" i="6"/>
  <c r="J6540" i="6" s="1"/>
  <c r="I6251" i="6"/>
  <c r="J6251" i="6" s="1"/>
  <c r="I6252" i="6"/>
  <c r="J6252" i="6" s="1"/>
  <c r="I5891" i="6"/>
  <c r="J5891" i="6" s="1"/>
  <c r="I5892" i="6"/>
  <c r="J5892" i="6" s="1"/>
  <c r="I4883" i="6"/>
  <c r="J4883" i="6" s="1"/>
  <c r="I4884" i="6"/>
  <c r="J4884" i="6" s="1"/>
  <c r="I4739" i="6"/>
  <c r="J4739" i="6" s="1"/>
  <c r="I4740" i="6"/>
  <c r="J4740" i="6" s="1"/>
  <c r="I2579" i="6"/>
  <c r="J2579" i="6" s="1"/>
  <c r="I2580" i="6"/>
  <c r="J2580" i="6" s="1"/>
  <c r="I3083" i="6"/>
  <c r="J3083" i="6" s="1"/>
  <c r="I3084" i="6"/>
  <c r="J3084" i="6" s="1"/>
  <c r="I3203" i="6"/>
  <c r="J3203" i="6" s="1"/>
  <c r="I3204" i="6"/>
  <c r="J3204" i="6" s="1"/>
  <c r="I1763" i="6"/>
  <c r="J1763" i="6" s="1"/>
  <c r="I1764" i="6"/>
  <c r="J1764" i="6" s="1"/>
  <c r="I467" i="6"/>
  <c r="J467" i="6" s="1"/>
  <c r="I468" i="6"/>
  <c r="J468" i="6" s="1"/>
  <c r="I4260" i="6"/>
  <c r="J4260" i="6" s="1"/>
  <c r="I1884" i="6"/>
  <c r="J1884" i="6" s="1"/>
  <c r="I4116" i="6"/>
  <c r="J4116" i="6" s="1"/>
  <c r="E8409" i="6" a="1"/>
  <c r="E8409" i="6" s="1"/>
  <c r="F8409" i="6" s="1"/>
  <c r="E7713" i="6" a="1"/>
  <c r="E7713" i="6" s="1"/>
  <c r="F7713" i="6" s="1"/>
  <c r="E7545" i="6" a="1"/>
  <c r="E7545" i="6" s="1"/>
  <c r="F7545" i="6" s="1"/>
  <c r="E7377" i="6" a="1"/>
  <c r="E7377" i="6" s="1"/>
  <c r="F7377" i="6" s="1"/>
  <c r="E6825" i="6" a="1"/>
  <c r="E6825" i="6" s="1"/>
  <c r="F6825" i="6" s="1"/>
  <c r="E6321" i="6" a="1"/>
  <c r="E6321" i="6" s="1"/>
  <c r="F6321" i="6" s="1"/>
  <c r="E5913" i="6" a="1"/>
  <c r="E5913" i="6" s="1"/>
  <c r="F5913" i="6" s="1"/>
  <c r="E5769" i="6" a="1"/>
  <c r="E5769" i="6" s="1"/>
  <c r="F5769" i="6" s="1"/>
  <c r="E5097" i="6" a="1"/>
  <c r="E5097" i="6" s="1"/>
  <c r="F5097" i="6" s="1"/>
  <c r="E4305" i="6" a="1"/>
  <c r="E4305" i="6" s="1"/>
  <c r="F4305" i="6" s="1"/>
  <c r="E5025" i="6" a="1"/>
  <c r="E5025" i="6" s="1"/>
  <c r="F5025" i="6" s="1"/>
  <c r="E3801" i="6" a="1"/>
  <c r="E3801" i="6" s="1"/>
  <c r="F3801" i="6" s="1"/>
  <c r="E4065" i="6" a="1"/>
  <c r="E4065" i="6" s="1"/>
  <c r="F4065" i="6" s="1"/>
  <c r="E2673" i="6" a="1"/>
  <c r="E2673" i="6" s="1"/>
  <c r="F2673" i="6" s="1"/>
  <c r="E3633" i="6" a="1"/>
  <c r="E3633" i="6" s="1"/>
  <c r="F3633" i="6" s="1"/>
  <c r="E2601" i="6" a="1"/>
  <c r="E2601" i="6" s="1"/>
  <c r="F2601" i="6" s="1"/>
  <c r="E2289" i="6" a="1"/>
  <c r="E2289" i="6" s="1"/>
  <c r="F2289" i="6" s="1"/>
  <c r="E2337" i="6" a="1"/>
  <c r="E2337" i="6" s="1"/>
  <c r="F2337" i="6" s="1"/>
  <c r="E921" i="6" a="1"/>
  <c r="E921" i="6" s="1"/>
  <c r="F921" i="6" s="1"/>
  <c r="E1329" i="6" a="1"/>
  <c r="E1329" i="6" s="1"/>
  <c r="F1329" i="6" s="1"/>
  <c r="E177" i="6" a="1"/>
  <c r="E177" i="6" s="1"/>
  <c r="F177" i="6" s="1"/>
  <c r="E681" i="6" a="1"/>
  <c r="E681" i="6" s="1"/>
  <c r="F681" i="6" s="1"/>
  <c r="I7643" i="6"/>
  <c r="J7643" i="6" s="1"/>
  <c r="I7644" i="6"/>
  <c r="J7644" i="6" s="1"/>
  <c r="I6227" i="6"/>
  <c r="J6227" i="6" s="1"/>
  <c r="I6228" i="6"/>
  <c r="J6228" i="6" s="1"/>
  <c r="I5651" i="6"/>
  <c r="J5651" i="6" s="1"/>
  <c r="I5652" i="6"/>
  <c r="J5652" i="6" s="1"/>
  <c r="I4667" i="6"/>
  <c r="J4667" i="6" s="1"/>
  <c r="I4668" i="6"/>
  <c r="J4668" i="6" s="1"/>
  <c r="I2291" i="6"/>
  <c r="J2291" i="6" s="1"/>
  <c r="I2292" i="6"/>
  <c r="J2292" i="6" s="1"/>
  <c r="I1739" i="6"/>
  <c r="J1739" i="6" s="1"/>
  <c r="I1740" i="6"/>
  <c r="J1740" i="6" s="1"/>
  <c r="I635" i="6"/>
  <c r="J635" i="6" s="1"/>
  <c r="I636" i="6"/>
  <c r="J636" i="6" s="1"/>
  <c r="I155" i="6"/>
  <c r="J155" i="6" s="1"/>
  <c r="I156" i="6"/>
  <c r="J156" i="6" s="1"/>
  <c r="I3756" i="6"/>
  <c r="J3756" i="6" s="1"/>
  <c r="I3900" i="6"/>
  <c r="J3900" i="6" s="1"/>
  <c r="I591" i="6"/>
  <c r="J591" i="6" s="1"/>
  <c r="I951" i="6"/>
  <c r="J951" i="6" s="1"/>
  <c r="H1287" i="6" a="1"/>
  <c r="H1287" i="6" s="1"/>
  <c r="I1287" i="6" s="1"/>
  <c r="J1287" i="6" s="1"/>
  <c r="I519" i="6"/>
  <c r="J519" i="6" s="1"/>
  <c r="I903" i="6"/>
  <c r="J903" i="6" s="1"/>
  <c r="H1311" i="6" a="1"/>
  <c r="H1311" i="6" s="1"/>
  <c r="I1311" i="6" s="1"/>
  <c r="J1311" i="6" s="1"/>
  <c r="H639" i="6" a="1"/>
  <c r="H639" i="6" s="1"/>
  <c r="I639" i="6" s="1"/>
  <c r="J639" i="6" s="1"/>
  <c r="H1383" i="6" a="1"/>
  <c r="H1383" i="6" s="1"/>
  <c r="I1383" i="6" s="1"/>
  <c r="J1383" i="6" s="1"/>
  <c r="H87" i="6" a="1"/>
  <c r="H87" i="6" s="1"/>
  <c r="I87" i="6" s="1"/>
  <c r="J87" i="6" s="1"/>
  <c r="I543" i="6"/>
  <c r="J543" i="6" s="1"/>
  <c r="I879" i="6"/>
  <c r="J879" i="6" s="1"/>
  <c r="I1455" i="6"/>
  <c r="J1455" i="6" s="1"/>
  <c r="H1815" i="6" a="1"/>
  <c r="H1815" i="6" s="1"/>
  <c r="H2199" i="6" a="1"/>
  <c r="H2199" i="6" s="1"/>
  <c r="I2199" i="6" s="1"/>
  <c r="J2199" i="6" s="1"/>
  <c r="H2295" i="6" a="1"/>
  <c r="H2295" i="6" s="1"/>
  <c r="I2295" i="6" s="1"/>
  <c r="J2295" i="6" s="1"/>
  <c r="H2439" i="6" a="1"/>
  <c r="H2439" i="6" s="1"/>
  <c r="H2799" i="6" a="1"/>
  <c r="H2799" i="6" s="1"/>
  <c r="I2799" i="6" s="1"/>
  <c r="J2799" i="6" s="1"/>
  <c r="H3255" i="6" a="1"/>
  <c r="H3255" i="6" s="1"/>
  <c r="I3255" i="6" s="1"/>
  <c r="J3255" i="6" s="1"/>
  <c r="H1839" i="6" a="1"/>
  <c r="H1839" i="6" s="1"/>
  <c r="I1839" i="6" s="1"/>
  <c r="J1839" i="6" s="1"/>
  <c r="H2367" i="6" a="1"/>
  <c r="H2367" i="6" s="1"/>
  <c r="H1551" i="6" a="1"/>
  <c r="H1551" i="6" s="1"/>
  <c r="I1551" i="6" s="1"/>
  <c r="J1551" i="6" s="1"/>
  <c r="H1887" i="6" a="1"/>
  <c r="H1887" i="6" s="1"/>
  <c r="I1887" i="6" s="1"/>
  <c r="J1887" i="6" s="1"/>
  <c r="H2559" i="6" a="1"/>
  <c r="H2559" i="6" s="1"/>
  <c r="H1911" i="6" a="1"/>
  <c r="H1911" i="6" s="1"/>
  <c r="I1911" i="6" s="1"/>
  <c r="J1911" i="6" s="1"/>
  <c r="H2151" i="6" a="1"/>
  <c r="H2151" i="6" s="1"/>
  <c r="I2151" i="6" s="1"/>
  <c r="J2151" i="6" s="1"/>
  <c r="H2535" i="6" a="1"/>
  <c r="H2535" i="6" s="1"/>
  <c r="I2535" i="6" s="1"/>
  <c r="J2535" i="6" s="1"/>
  <c r="H3471" i="6" a="1"/>
  <c r="H3471" i="6" s="1"/>
  <c r="I3471" i="6" s="1"/>
  <c r="J3471" i="6" s="1"/>
  <c r="H3783" i="6" a="1"/>
  <c r="H3783" i="6" s="1"/>
  <c r="I3783" i="6" s="1"/>
  <c r="J3783" i="6" s="1"/>
  <c r="I2967" i="6"/>
  <c r="J2967" i="6" s="1"/>
  <c r="H3711" i="6" a="1"/>
  <c r="H3711" i="6" s="1"/>
  <c r="I3711" i="6" s="1"/>
  <c r="J3711" i="6" s="1"/>
  <c r="H3015" i="6" a="1"/>
  <c r="H3015" i="6" s="1"/>
  <c r="I3015" i="6" s="1"/>
  <c r="J3015" i="6" s="1"/>
  <c r="I3375" i="6"/>
  <c r="J3375" i="6" s="1"/>
  <c r="H3639" i="6" a="1"/>
  <c r="H3639" i="6" s="1"/>
  <c r="I3639" i="6" s="1"/>
  <c r="J3639" i="6" s="1"/>
  <c r="H2703" i="6" a="1"/>
  <c r="H2703" i="6" s="1"/>
  <c r="I2703" i="6" s="1"/>
  <c r="J2703" i="6" s="1"/>
  <c r="H3087" i="6" a="1"/>
  <c r="H3087" i="6" s="1"/>
  <c r="H3663" i="6" a="1"/>
  <c r="H3663" i="6" s="1"/>
  <c r="I3663" i="6" s="1"/>
  <c r="J3663" i="6" s="1"/>
  <c r="H4023" i="6" a="1"/>
  <c r="H4023" i="6" s="1"/>
  <c r="I4023" i="6" s="1"/>
  <c r="J4023" i="6" s="1"/>
  <c r="H4311" i="6" a="1"/>
  <c r="H4311" i="6" s="1"/>
  <c r="I4311" i="6" s="1"/>
  <c r="J4311" i="6" s="1"/>
  <c r="H4647" i="6" a="1"/>
  <c r="H4647" i="6" s="1"/>
  <c r="I4647" i="6" s="1"/>
  <c r="J4647" i="6" s="1"/>
  <c r="H5079" i="6" a="1"/>
  <c r="H5079" i="6" s="1"/>
  <c r="I5079" i="6" s="1"/>
  <c r="J5079" i="6" s="1"/>
  <c r="H3951" i="6" a="1"/>
  <c r="H3951" i="6" s="1"/>
  <c r="I3951" i="6" s="1"/>
  <c r="J3951" i="6" s="1"/>
  <c r="H4335" i="6" a="1"/>
  <c r="H4335" i="6" s="1"/>
  <c r="I4335" i="6" s="1"/>
  <c r="J4335" i="6" s="1"/>
  <c r="H4815" i="6" a="1"/>
  <c r="H4815" i="6" s="1"/>
  <c r="I4815" i="6" s="1"/>
  <c r="J4815" i="6" s="1"/>
  <c r="H5103" i="6" a="1"/>
  <c r="H5103" i="6" s="1"/>
  <c r="I5103" i="6" s="1"/>
  <c r="J5103" i="6" s="1"/>
  <c r="H4263" i="6" a="1"/>
  <c r="H4263" i="6" s="1"/>
  <c r="I4263" i="6" s="1"/>
  <c r="J4263" i="6" s="1"/>
  <c r="H4671" i="6" a="1"/>
  <c r="H4671" i="6" s="1"/>
  <c r="I4671" i="6" s="1"/>
  <c r="J4671" i="6" s="1"/>
  <c r="H5031" i="6" a="1"/>
  <c r="H5031" i="6" s="1"/>
  <c r="I5031" i="6" s="1"/>
  <c r="J5031" i="6" s="1"/>
  <c r="H4455" i="6" a="1"/>
  <c r="H4455" i="6" s="1"/>
  <c r="I4455" i="6" s="1"/>
  <c r="J4455" i="6" s="1"/>
  <c r="H4887" i="6" a="1"/>
  <c r="H4887" i="6" s="1"/>
  <c r="I4887" i="6" s="1"/>
  <c r="J4887" i="6" s="1"/>
  <c r="H5967" i="6" a="1"/>
  <c r="H5967" i="6" s="1"/>
  <c r="I5967" i="6" s="1"/>
  <c r="J5967" i="6" s="1"/>
  <c r="H5847" i="6" a="1"/>
  <c r="H5847" i="6" s="1"/>
  <c r="I5847" i="6" s="1"/>
  <c r="J5847" i="6" s="1"/>
  <c r="I5487" i="6"/>
  <c r="J5487" i="6" s="1"/>
  <c r="I5727" i="6"/>
  <c r="J5727" i="6" s="1"/>
  <c r="H6327" i="6" a="1"/>
  <c r="H6327" i="6" s="1"/>
  <c r="I6471" i="6"/>
  <c r="J6471" i="6" s="1"/>
  <c r="I6807" i="6"/>
  <c r="J6807" i="6" s="1"/>
  <c r="I7071" i="6"/>
  <c r="J7071" i="6" s="1"/>
  <c r="I7263" i="6"/>
  <c r="J7263" i="6" s="1"/>
  <c r="I8199" i="6"/>
  <c r="J8199" i="6" s="1"/>
  <c r="I7047" i="6"/>
  <c r="J7047" i="6" s="1"/>
  <c r="I7239" i="6"/>
  <c r="J7239" i="6" s="1"/>
  <c r="H7647" i="6" a="1"/>
  <c r="H7647" i="6" s="1"/>
  <c r="I7647" i="6" s="1"/>
  <c r="J7647" i="6" s="1"/>
  <c r="I7863" i="6"/>
  <c r="J7863" i="6" s="1"/>
  <c r="H7599" i="6" a="1"/>
  <c r="H7599" i="6" s="1"/>
  <c r="I7599" i="6" s="1"/>
  <c r="J7599" i="6" s="1"/>
  <c r="I8103" i="6"/>
  <c r="J8103" i="6" s="1"/>
  <c r="I7503" i="6"/>
  <c r="J7503" i="6" s="1"/>
  <c r="I7671" i="6"/>
  <c r="J7671" i="6" s="1"/>
  <c r="I8223" i="6"/>
  <c r="J8223" i="6" s="1"/>
  <c r="I8175" i="6"/>
  <c r="J8175" i="6" s="1"/>
  <c r="I8055" i="6"/>
  <c r="J8055" i="6" s="1"/>
  <c r="I8367" i="6"/>
  <c r="J8367" i="6" s="1"/>
  <c r="E8001" i="6" a="1"/>
  <c r="E8001" i="6" s="1"/>
  <c r="F8001" i="6" s="1"/>
  <c r="E8121" i="6" a="1"/>
  <c r="E8121" i="6" s="1"/>
  <c r="F8121" i="6" s="1"/>
  <c r="E6945" i="6" a="1"/>
  <c r="E6945" i="6" s="1"/>
  <c r="F6945" i="6" s="1"/>
  <c r="E7833" i="6" a="1"/>
  <c r="E7833" i="6" s="1"/>
  <c r="F7833" i="6" s="1"/>
  <c r="E6537" i="6" a="1"/>
  <c r="E6537" i="6" s="1"/>
  <c r="F6537" i="6" s="1"/>
  <c r="E6393" i="6" a="1"/>
  <c r="E6393" i="6" s="1"/>
  <c r="F6393" i="6" s="1"/>
  <c r="E6009" i="6" a="1"/>
  <c r="E6009" i="6" s="1"/>
  <c r="F6009" i="6" s="1"/>
  <c r="E5937" i="6" a="1"/>
  <c r="E5937" i="6" s="1"/>
  <c r="F5937" i="6" s="1"/>
  <c r="E5265" i="6" a="1"/>
  <c r="E5265" i="6" s="1"/>
  <c r="F5265" i="6" s="1"/>
  <c r="E4977" i="6" a="1"/>
  <c r="E4977" i="6" s="1"/>
  <c r="F4977" i="6" s="1"/>
  <c r="E4593" i="6" a="1"/>
  <c r="E4593" i="6" s="1"/>
  <c r="F4593" i="6" s="1"/>
  <c r="E4257" i="6" a="1"/>
  <c r="E4257" i="6" s="1"/>
  <c r="F4257" i="6" s="1"/>
  <c r="E3249" i="6" a="1"/>
  <c r="E3249" i="6" s="1"/>
  <c r="F3249" i="6" s="1"/>
  <c r="E3153" i="6" a="1"/>
  <c r="E3153" i="6" s="1"/>
  <c r="F3153" i="6" s="1"/>
  <c r="E3177" i="6" a="1"/>
  <c r="E3177" i="6" s="1"/>
  <c r="F3177" i="6" s="1"/>
  <c r="E2049" i="6" a="1"/>
  <c r="E2049" i="6" s="1"/>
  <c r="F2049" i="6" s="1"/>
  <c r="E1521" i="6" a="1"/>
  <c r="E1521" i="6" s="1"/>
  <c r="F1521" i="6" s="1"/>
  <c r="E1809" i="6" a="1"/>
  <c r="E1809" i="6" s="1"/>
  <c r="F1809" i="6" s="1"/>
  <c r="E1449" i="6" a="1"/>
  <c r="E1449" i="6" s="1"/>
  <c r="F1449" i="6" s="1"/>
  <c r="E129" i="6" a="1"/>
  <c r="E129" i="6" s="1"/>
  <c r="F129" i="6" s="1"/>
  <c r="E993" i="6" a="1"/>
  <c r="E993" i="6" s="1"/>
  <c r="F993" i="6" s="1"/>
  <c r="E1185" i="6" a="1"/>
  <c r="E1185" i="6" s="1"/>
  <c r="F1185" i="6" s="1"/>
  <c r="I4523" i="6"/>
  <c r="J4523" i="6" s="1"/>
  <c r="I4524" i="6"/>
  <c r="J4524" i="6" s="1"/>
  <c r="I4547" i="6"/>
  <c r="J4547" i="6" s="1"/>
  <c r="I4548" i="6"/>
  <c r="J4548" i="6" s="1"/>
  <c r="I4619" i="6"/>
  <c r="J4619" i="6" s="1"/>
  <c r="I4620" i="6"/>
  <c r="J4620" i="6" s="1"/>
  <c r="I2723" i="6"/>
  <c r="J2723" i="6" s="1"/>
  <c r="I2724" i="6"/>
  <c r="J2724" i="6" s="1"/>
  <c r="I2771" i="6"/>
  <c r="J2771" i="6" s="1"/>
  <c r="I2772" i="6"/>
  <c r="J2772" i="6" s="1"/>
  <c r="I2267" i="6"/>
  <c r="J2267" i="6" s="1"/>
  <c r="I2268" i="6"/>
  <c r="J2268" i="6" s="1"/>
  <c r="I491" i="6"/>
  <c r="J491" i="6" s="1"/>
  <c r="I492" i="6"/>
  <c r="J492" i="6" s="1"/>
  <c r="I2484" i="6"/>
  <c r="J2484" i="6" s="1"/>
  <c r="I3708" i="6"/>
  <c r="J3708" i="6" s="1"/>
  <c r="I2796" i="6"/>
  <c r="J2796" i="6" s="1"/>
  <c r="I63" i="6"/>
  <c r="J63" i="6" s="1"/>
  <c r="C62" i="6"/>
  <c r="B64" i="6"/>
  <c r="G62" i="6"/>
  <c r="I13" i="5"/>
  <c r="O39" i="5"/>
  <c r="E9" i="6"/>
  <c r="F9" i="6" s="1"/>
  <c r="G41" i="5"/>
  <c r="E41" i="5"/>
  <c r="M41" i="5"/>
  <c r="N41" i="5" s="1"/>
  <c r="G16" i="5"/>
  <c r="M16" i="5"/>
  <c r="N16" i="5" s="1"/>
  <c r="E16" i="5"/>
  <c r="B42" i="5"/>
  <c r="D42" i="5" s="1"/>
  <c r="B40" i="6"/>
  <c r="H40" i="6" s="1" a="1"/>
  <c r="H40" i="6" s="1"/>
  <c r="I40" i="6" s="1"/>
  <c r="J40" i="6" s="1"/>
  <c r="B16" i="6"/>
  <c r="H16" i="6" s="1"/>
  <c r="H40" i="5"/>
  <c r="B18" i="5"/>
  <c r="C17" i="5" s="1"/>
  <c r="D17" i="5" s="1"/>
  <c r="G38" i="6"/>
  <c r="G14" i="6"/>
  <c r="C38" i="6"/>
  <c r="C14" i="6"/>
  <c r="H15" i="5"/>
  <c r="F40" i="5"/>
  <c r="O16" i="5"/>
  <c r="I13" i="6"/>
  <c r="J13" i="6" s="1"/>
  <c r="F15" i="5"/>
  <c r="I208" i="6" l="1"/>
  <c r="J208" i="6" s="1"/>
  <c r="I5824" i="6"/>
  <c r="J5824" i="6" s="1"/>
  <c r="I1671" i="6"/>
  <c r="J1671" i="6" s="1"/>
  <c r="I3208" i="6"/>
  <c r="J3208" i="6" s="1"/>
  <c r="I760" i="6"/>
  <c r="J760" i="6" s="1"/>
  <c r="I3112" i="6"/>
  <c r="J3112" i="6" s="1"/>
  <c r="F6417" i="6"/>
  <c r="I2919" i="6"/>
  <c r="J2919" i="6" s="1"/>
  <c r="I1527" i="6"/>
  <c r="J1527" i="6" s="1"/>
  <c r="F4638" i="6"/>
  <c r="I5872" i="6"/>
  <c r="J5872" i="6" s="1"/>
  <c r="F4617" i="6"/>
  <c r="I6783" i="6"/>
  <c r="J6783" i="6" s="1"/>
  <c r="I1815" i="6"/>
  <c r="J1815" i="6" s="1"/>
  <c r="I5800" i="6"/>
  <c r="J5800" i="6" s="1"/>
  <c r="D2123" i="6"/>
  <c r="D2122" i="6" s="1"/>
  <c r="D2315" i="6"/>
  <c r="D2314" i="6" s="1"/>
  <c r="D8075" i="6"/>
  <c r="D8074" i="6" s="1"/>
  <c r="D779" i="6"/>
  <c r="D778" i="6" s="1"/>
  <c r="D6347" i="6"/>
  <c r="D6346" i="6" s="1"/>
  <c r="D3659" i="6"/>
  <c r="D3658" i="6" s="1"/>
  <c r="D6923" i="6"/>
  <c r="D6922" i="6" s="1"/>
  <c r="D395" i="6"/>
  <c r="D394" i="6" s="1"/>
  <c r="D7115" i="6"/>
  <c r="D7114" i="6" s="1"/>
  <c r="D5003" i="6"/>
  <c r="D5002" i="6" s="1"/>
  <c r="D5963" i="6"/>
  <c r="D5962" i="6" s="1"/>
  <c r="I2583" i="6"/>
  <c r="J2583" i="6" s="1"/>
  <c r="I831" i="6"/>
  <c r="J831" i="6" s="1"/>
  <c r="D4427" i="6"/>
  <c r="D4426" i="6" s="1"/>
  <c r="D5771" i="6"/>
  <c r="D5770" i="6" s="1"/>
  <c r="D7307" i="6"/>
  <c r="D7306" i="6" s="1"/>
  <c r="D7499" i="6"/>
  <c r="D7498" i="6" s="1"/>
  <c r="D971" i="6"/>
  <c r="D970" i="6" s="1"/>
  <c r="D6731" i="6"/>
  <c r="D6730" i="6" s="1"/>
  <c r="F8025" i="6"/>
  <c r="F4639" i="6"/>
  <c r="I4528" i="6"/>
  <c r="J4528" i="6" s="1"/>
  <c r="I2439" i="6"/>
  <c r="J2439" i="6" s="1"/>
  <c r="I8271" i="6"/>
  <c r="J8271" i="6" s="1"/>
  <c r="F2334" i="6"/>
  <c r="F3270" i="6"/>
  <c r="I2343" i="6"/>
  <c r="J2343" i="6" s="1"/>
  <c r="F5022" i="6"/>
  <c r="I423" i="6"/>
  <c r="J423" i="6" s="1"/>
  <c r="I8343" i="6"/>
  <c r="J8343" i="6" s="1"/>
  <c r="I4768" i="6"/>
  <c r="J4768" i="6" s="1"/>
  <c r="I135" i="6"/>
  <c r="J135" i="6" s="1"/>
  <c r="I5247" i="6"/>
  <c r="J5247" i="6" s="1"/>
  <c r="F3990" i="6"/>
  <c r="E461" i="6" a="1"/>
  <c r="E461" i="6" s="1"/>
  <c r="F462" i="6" s="1"/>
  <c r="F4494" i="6"/>
  <c r="F1709" i="6"/>
  <c r="F5335" i="6"/>
  <c r="F5334" i="6"/>
  <c r="I5415" i="6"/>
  <c r="J5415" i="6" s="1"/>
  <c r="I5607" i="6"/>
  <c r="J5607" i="6" s="1"/>
  <c r="I2943" i="6"/>
  <c r="J2943" i="6" s="1"/>
  <c r="I5632" i="6"/>
  <c r="J5632" i="6" s="1"/>
  <c r="I8272" i="6"/>
  <c r="J8272" i="6" s="1"/>
  <c r="F7662" i="6"/>
  <c r="F7471" i="6"/>
  <c r="F510" i="6"/>
  <c r="F7159" i="6"/>
  <c r="I6327" i="6"/>
  <c r="J6327" i="6" s="1"/>
  <c r="I6735" i="6"/>
  <c r="J6735" i="6" s="1"/>
  <c r="I6015" i="6"/>
  <c r="J6015" i="6" s="1"/>
  <c r="I2607" i="6"/>
  <c r="J2607" i="6" s="1"/>
  <c r="I1431" i="6"/>
  <c r="J1431" i="6" s="1"/>
  <c r="I6591" i="6"/>
  <c r="J6591" i="6" s="1"/>
  <c r="I1095" i="6"/>
  <c r="J1095" i="6" s="1"/>
  <c r="I6520" i="6"/>
  <c r="J6520" i="6" s="1"/>
  <c r="I4912" i="6"/>
  <c r="J4912" i="6" s="1"/>
  <c r="I5920" i="6"/>
  <c r="J5920" i="6" s="1"/>
  <c r="I7479" i="6"/>
  <c r="J7479" i="6" s="1"/>
  <c r="I351" i="6"/>
  <c r="J351" i="6" s="1"/>
  <c r="I6183" i="6"/>
  <c r="J6183" i="6" s="1"/>
  <c r="I5775" i="6"/>
  <c r="J5775" i="6" s="1"/>
  <c r="I3135" i="6"/>
  <c r="J3135" i="6" s="1"/>
  <c r="I6135" i="6"/>
  <c r="J6135" i="6" s="1"/>
  <c r="D923" i="6"/>
  <c r="D922" i="6" s="1"/>
  <c r="D227" i="6"/>
  <c r="D226" i="6" s="1"/>
  <c r="D107" i="6"/>
  <c r="D106" i="6" s="1"/>
  <c r="D275" i="6"/>
  <c r="D274" i="6" s="1"/>
  <c r="D731" i="6"/>
  <c r="D730" i="6" s="1"/>
  <c r="D1115" i="6"/>
  <c r="D1114" i="6" s="1"/>
  <c r="D2243" i="6"/>
  <c r="D2242" i="6" s="1"/>
  <c r="D2531" i="6"/>
  <c r="D2530" i="6" s="1"/>
  <c r="D1883" i="6"/>
  <c r="D1882" i="6" s="1"/>
  <c r="D1499" i="6"/>
  <c r="D1498" i="6" s="1"/>
  <c r="D2171" i="6"/>
  <c r="D2170" i="6" s="1"/>
  <c r="D3779" i="6"/>
  <c r="D3778" i="6" s="1"/>
  <c r="D3227" i="6"/>
  <c r="D3226" i="6" s="1"/>
  <c r="D2771" i="6"/>
  <c r="D2770" i="6" s="1"/>
  <c r="D3731" i="6"/>
  <c r="D3730" i="6" s="1"/>
  <c r="D2987" i="6"/>
  <c r="D2986" i="6" s="1"/>
  <c r="D3395" i="6"/>
  <c r="D3394" i="6" s="1"/>
  <c r="D3923" i="6"/>
  <c r="D3922" i="6" s="1"/>
  <c r="D4523" i="6"/>
  <c r="D4522" i="6" s="1"/>
  <c r="D3947" i="6"/>
  <c r="D3946" i="6" s="1"/>
  <c r="D4763" i="6"/>
  <c r="D4762" i="6" s="1"/>
  <c r="D4403" i="6"/>
  <c r="D4402" i="6" s="1"/>
  <c r="D5027" i="6"/>
  <c r="D5026" i="6" s="1"/>
  <c r="D4955" i="6"/>
  <c r="D4954" i="6" s="1"/>
  <c r="D5867" i="6"/>
  <c r="D5866" i="6" s="1"/>
  <c r="D5795" i="6"/>
  <c r="D5794" i="6" s="1"/>
  <c r="D5267" i="6"/>
  <c r="D5266" i="6" s="1"/>
  <c r="D5747" i="6"/>
  <c r="D5746" i="6" s="1"/>
  <c r="D6107" i="6"/>
  <c r="D6106" i="6" s="1"/>
  <c r="D6419" i="6"/>
  <c r="D6418" i="6" s="1"/>
  <c r="D6467" i="6"/>
  <c r="D6466" i="6" s="1"/>
  <c r="D7427" i="6"/>
  <c r="D7426" i="6" s="1"/>
  <c r="D7835" i="6"/>
  <c r="D7834" i="6" s="1"/>
  <c r="D7283" i="6"/>
  <c r="D7282" i="6" s="1"/>
  <c r="D7571" i="6"/>
  <c r="D7570" i="6" s="1"/>
  <c r="D7475" i="6"/>
  <c r="D7474" i="6" s="1"/>
  <c r="D7787" i="6"/>
  <c r="D7786" i="6" s="1"/>
  <c r="D8219" i="6"/>
  <c r="D8218" i="6" s="1"/>
  <c r="D1139" i="6"/>
  <c r="D1138" i="6" s="1"/>
  <c r="D443" i="6"/>
  <c r="D442" i="6" s="1"/>
  <c r="D299" i="6"/>
  <c r="D298" i="6" s="1"/>
  <c r="D851" i="6"/>
  <c r="D850" i="6" s="1"/>
  <c r="D131" i="6"/>
  <c r="D130" i="6" s="1"/>
  <c r="D803" i="6"/>
  <c r="D802" i="6" s="1"/>
  <c r="D1211" i="6"/>
  <c r="D1210" i="6" s="1"/>
  <c r="D2027" i="6"/>
  <c r="D2026" i="6" s="1"/>
  <c r="D1643" i="6"/>
  <c r="D1642" i="6" s="1"/>
  <c r="D2267" i="6"/>
  <c r="D2266" i="6" s="1"/>
  <c r="D2723" i="6"/>
  <c r="D2722" i="6" s="1"/>
  <c r="D1979" i="6"/>
  <c r="D1978" i="6" s="1"/>
  <c r="D1523" i="6"/>
  <c r="D1522" i="6" s="1"/>
  <c r="D2339" i="6"/>
  <c r="D2338" i="6" s="1"/>
  <c r="D3875" i="6"/>
  <c r="D3874" i="6" s="1"/>
  <c r="D3515" i="6"/>
  <c r="D3514" i="6" s="1"/>
  <c r="D2843" i="6"/>
  <c r="D2842" i="6" s="1"/>
  <c r="D3827" i="6"/>
  <c r="D3826" i="6" s="1"/>
  <c r="D3035" i="6"/>
  <c r="D3034" i="6" s="1"/>
  <c r="D3419" i="6"/>
  <c r="D3418" i="6" s="1"/>
  <c r="D4019" i="6"/>
  <c r="D4018" i="6" s="1"/>
  <c r="D4835" i="6"/>
  <c r="D4834" i="6" s="1"/>
  <c r="D4475" i="6"/>
  <c r="D4474" i="6" s="1"/>
  <c r="D5051" i="6"/>
  <c r="D5050" i="6" s="1"/>
  <c r="D5939" i="6"/>
  <c r="D5938" i="6" s="1"/>
  <c r="D5891" i="6"/>
  <c r="D5890" i="6" s="1"/>
  <c r="D5315" i="6"/>
  <c r="D5314" i="6" s="1"/>
  <c r="D5843" i="6"/>
  <c r="D5842" i="6" s="1"/>
  <c r="D6203" i="6"/>
  <c r="D6202" i="6" s="1"/>
  <c r="D6275" i="6"/>
  <c r="D6274" i="6" s="1"/>
  <c r="D6515" i="6"/>
  <c r="D6514" i="6" s="1"/>
  <c r="D6491" i="6"/>
  <c r="D6490" i="6" s="1"/>
  <c r="D6803" i="6"/>
  <c r="D6802" i="6" s="1"/>
  <c r="D6875" i="6"/>
  <c r="D6874" i="6" s="1"/>
  <c r="D7331" i="6"/>
  <c r="D7330" i="6" s="1"/>
  <c r="D7595" i="6"/>
  <c r="D7594" i="6" s="1"/>
  <c r="D7643" i="6"/>
  <c r="D7642" i="6" s="1"/>
  <c r="D7811" i="6"/>
  <c r="D7810" i="6" s="1"/>
  <c r="D59" i="6"/>
  <c r="D58" i="6" s="1"/>
  <c r="E58" i="6" s="1" a="1"/>
  <c r="E58" i="6" s="1"/>
  <c r="F58" i="6" s="1"/>
  <c r="D1283" i="6"/>
  <c r="D1282" i="6" s="1"/>
  <c r="D491" i="6"/>
  <c r="D490" i="6" s="1"/>
  <c r="D371" i="6"/>
  <c r="D370" i="6" s="1"/>
  <c r="D899" i="6"/>
  <c r="D898" i="6" s="1"/>
  <c r="D827" i="6"/>
  <c r="D826" i="6" s="1"/>
  <c r="D1235" i="6"/>
  <c r="D1234" i="6" s="1"/>
  <c r="D2291" i="6"/>
  <c r="D2290" i="6" s="1"/>
  <c r="D2963" i="6"/>
  <c r="D2962" i="6" s="1"/>
  <c r="D2075" i="6"/>
  <c r="D2074" i="6" s="1"/>
  <c r="D1691" i="6"/>
  <c r="D1690" i="6" s="1"/>
  <c r="D2555" i="6"/>
  <c r="D2554" i="6" s="1"/>
  <c r="D3611" i="6"/>
  <c r="D3610" i="6" s="1"/>
  <c r="D2867" i="6"/>
  <c r="D2866" i="6" s="1"/>
  <c r="D3971" i="6"/>
  <c r="D3970" i="6" s="1"/>
  <c r="D3059" i="6"/>
  <c r="D3058" i="6" s="1"/>
  <c r="D4163" i="6"/>
  <c r="D4162" i="6" s="1"/>
  <c r="D4883" i="6"/>
  <c r="D4882" i="6" s="1"/>
  <c r="D4187" i="6"/>
  <c r="D4186" i="6" s="1"/>
  <c r="D4499" i="6"/>
  <c r="D4498" i="6" s="1"/>
  <c r="D5171" i="6"/>
  <c r="D5170" i="6" s="1"/>
  <c r="D5291" i="6"/>
  <c r="D5290" i="6" s="1"/>
  <c r="D5987" i="6"/>
  <c r="D5986" i="6" s="1"/>
  <c r="D5363" i="6"/>
  <c r="D5362" i="6" s="1"/>
  <c r="D6227" i="6"/>
  <c r="D6226" i="6" s="1"/>
  <c r="D6563" i="6"/>
  <c r="D6562" i="6" s="1"/>
  <c r="D6659" i="6"/>
  <c r="D6658" i="6" s="1"/>
  <c r="D6587" i="6"/>
  <c r="D6586" i="6" s="1"/>
  <c r="D6899" i="6"/>
  <c r="D6898" i="6" s="1"/>
  <c r="D6995" i="6"/>
  <c r="D6994" i="6" s="1"/>
  <c r="D7379" i="6"/>
  <c r="D7378" i="6" s="1"/>
  <c r="D7667" i="6"/>
  <c r="D7666" i="6" s="1"/>
  <c r="D7859" i="6"/>
  <c r="D7858" i="6" s="1"/>
  <c r="D1307" i="6"/>
  <c r="D1306" i="6" s="1"/>
  <c r="D947" i="6"/>
  <c r="D946" i="6" s="1"/>
  <c r="D467" i="6"/>
  <c r="D466" i="6" s="1"/>
  <c r="D251" i="6"/>
  <c r="D250" i="6" s="1"/>
  <c r="D875" i="6"/>
  <c r="D874" i="6" s="1"/>
  <c r="D1451" i="6"/>
  <c r="D1450" i="6" s="1"/>
  <c r="D2483" i="6"/>
  <c r="D2482" i="6" s="1"/>
  <c r="D1835" i="6"/>
  <c r="D1834" i="6" s="1"/>
  <c r="D3107" i="6"/>
  <c r="D3106" i="6" s="1"/>
  <c r="D2147" i="6"/>
  <c r="D2146" i="6" s="1"/>
  <c r="E2146" i="6" s="1" a="1"/>
  <c r="E2146" i="6" s="1"/>
  <c r="F2146" i="6" s="1"/>
  <c r="D1787" i="6"/>
  <c r="D1786" i="6" s="1"/>
  <c r="D2651" i="6"/>
  <c r="D2650" i="6" s="1"/>
  <c r="D2915" i="6"/>
  <c r="D2914" i="6" s="1"/>
  <c r="D3707" i="6"/>
  <c r="D3706" i="6" s="1"/>
  <c r="D4091" i="6"/>
  <c r="D4090" i="6" s="1"/>
  <c r="D3251" i="6"/>
  <c r="D3250" i="6" s="1"/>
  <c r="D3563" i="6"/>
  <c r="D3562" i="6" s="1"/>
  <c r="D4259" i="6"/>
  <c r="D4258" i="6" s="1"/>
  <c r="D4979" i="6"/>
  <c r="D4978" i="6" s="1"/>
  <c r="D4283" i="6"/>
  <c r="D4282" i="6" s="1"/>
  <c r="D5099" i="6"/>
  <c r="D5098" i="6" s="1"/>
  <c r="D4547" i="6"/>
  <c r="D4546" i="6" s="1"/>
  <c r="D4331" i="6"/>
  <c r="D4330" i="6" s="1"/>
  <c r="D5243" i="6"/>
  <c r="D5242" i="6" s="1"/>
  <c r="D5339" i="6"/>
  <c r="D5338" i="6" s="1"/>
  <c r="D5459" i="6"/>
  <c r="D5458" i="6" s="1"/>
  <c r="D6011" i="6"/>
  <c r="D6010" i="6" s="1"/>
  <c r="D6251" i="6"/>
  <c r="D6250" i="6" s="1"/>
  <c r="D6611" i="6"/>
  <c r="D6610" i="6" s="1"/>
  <c r="D6755" i="6"/>
  <c r="D6754" i="6" s="1"/>
  <c r="D6683" i="6"/>
  <c r="D6682" i="6" s="1"/>
  <c r="D7547" i="6"/>
  <c r="D7546" i="6" s="1"/>
  <c r="D7043" i="6"/>
  <c r="D7042" i="6" s="1"/>
  <c r="D7403" i="6"/>
  <c r="D7402" i="6" s="1"/>
  <c r="D7739" i="6"/>
  <c r="D7738" i="6" s="1"/>
  <c r="D7715" i="6"/>
  <c r="D7714" i="6" s="1"/>
  <c r="D8003" i="6"/>
  <c r="D8002" i="6" s="1"/>
  <c r="D8051" i="6"/>
  <c r="D8050" i="6" s="1"/>
  <c r="D419" i="6"/>
  <c r="D418" i="6" s="1"/>
  <c r="D563" i="6"/>
  <c r="D562" i="6" s="1"/>
  <c r="D1067" i="6"/>
  <c r="D1066" i="6" s="1"/>
  <c r="D323" i="6"/>
  <c r="D322" i="6" s="1"/>
  <c r="D995" i="6"/>
  <c r="D994" i="6" s="1"/>
  <c r="D1571" i="6"/>
  <c r="D1570" i="6" s="1"/>
  <c r="D2627" i="6"/>
  <c r="D2626" i="6" s="1"/>
  <c r="D1955" i="6"/>
  <c r="D1954" i="6" s="1"/>
  <c r="D2387" i="6"/>
  <c r="D2386" i="6" s="1"/>
  <c r="D1403" i="6"/>
  <c r="D1402" i="6" s="1"/>
  <c r="D2363" i="6"/>
  <c r="D2362" i="6" s="1"/>
  <c r="D1859" i="6"/>
  <c r="D1858" i="6" s="1"/>
  <c r="D3443" i="6"/>
  <c r="D3442" i="6" s="1"/>
  <c r="D2939" i="6"/>
  <c r="D2938" i="6" s="1"/>
  <c r="D3803" i="6"/>
  <c r="D3802" i="6" s="1"/>
  <c r="D3131" i="6"/>
  <c r="D3130" i="6" s="1"/>
  <c r="D2579" i="6"/>
  <c r="D2578" i="6" s="1"/>
  <c r="D3299" i="6"/>
  <c r="D3298" i="6" s="1"/>
  <c r="D4355" i="6"/>
  <c r="D4354" i="6" s="1"/>
  <c r="D5075" i="6"/>
  <c r="D5074" i="6" s="1"/>
  <c r="D4571" i="6"/>
  <c r="D4570" i="6" s="1"/>
  <c r="D5219" i="6"/>
  <c r="D5218" i="6" s="1"/>
  <c r="D4787" i="6"/>
  <c r="D4786" i="6" s="1"/>
  <c r="D4595" i="6"/>
  <c r="D4594" i="6" s="1"/>
  <c r="D5411" i="6"/>
  <c r="D5410" i="6" s="1"/>
  <c r="D5483" i="6"/>
  <c r="D5482" i="6" s="1"/>
  <c r="D5435" i="6"/>
  <c r="D5434" i="6" s="1"/>
  <c r="D5507" i="6"/>
  <c r="D5506" i="6" s="1"/>
  <c r="D6179" i="6"/>
  <c r="D6178" i="6" s="1"/>
  <c r="D6299" i="6"/>
  <c r="D6298" i="6" s="1"/>
  <c r="D6443" i="6"/>
  <c r="D6442" i="6" s="1"/>
  <c r="D6707" i="6"/>
  <c r="D6706" i="6" s="1"/>
  <c r="D6779" i="6"/>
  <c r="D6778" i="6" s="1"/>
  <c r="D7619" i="6"/>
  <c r="D7618" i="6" s="1"/>
  <c r="D7091" i="6"/>
  <c r="D7090" i="6" s="1"/>
  <c r="D7523" i="6"/>
  <c r="D7522" i="6" s="1"/>
  <c r="D7907" i="6"/>
  <c r="D7906" i="6" s="1"/>
  <c r="D7955" i="6"/>
  <c r="D7954" i="6" s="1"/>
  <c r="D8171" i="6"/>
  <c r="D8170" i="6" s="1"/>
  <c r="D8147" i="6"/>
  <c r="D8146" i="6" s="1"/>
  <c r="D35" i="6"/>
  <c r="D34" i="6" s="1"/>
  <c r="E34" i="6" s="1" a="1"/>
  <c r="E34" i="6" s="1"/>
  <c r="F34" i="6" s="1"/>
  <c r="D659" i="6"/>
  <c r="D658" i="6" s="1"/>
  <c r="D515" i="6"/>
  <c r="D514" i="6" s="1"/>
  <c r="D1259" i="6"/>
  <c r="D1258" i="6" s="1"/>
  <c r="D611" i="6"/>
  <c r="D610" i="6" s="1"/>
  <c r="D1187" i="6"/>
  <c r="D1186" i="6" s="1"/>
  <c r="D347" i="6"/>
  <c r="D346" i="6" s="1"/>
  <c r="D1019" i="6"/>
  <c r="D1018" i="6" s="1"/>
  <c r="D1595" i="6"/>
  <c r="D1594" i="6" s="1"/>
  <c r="D2819" i="6"/>
  <c r="D2818" i="6" s="1"/>
  <c r="D2051" i="6"/>
  <c r="D2050" i="6" s="1"/>
  <c r="D2411" i="6"/>
  <c r="D2410" i="6" s="1"/>
  <c r="D1619" i="6"/>
  <c r="D1618" i="6" s="1"/>
  <c r="D2435" i="6"/>
  <c r="D2434" i="6" s="1"/>
  <c r="D1907" i="6"/>
  <c r="D1906" i="6" s="1"/>
  <c r="D3491" i="6"/>
  <c r="D3490" i="6" s="1"/>
  <c r="D3011" i="6"/>
  <c r="D3010" i="6" s="1"/>
  <c r="D3899" i="6"/>
  <c r="D3898" i="6" s="1"/>
  <c r="D2675" i="6"/>
  <c r="D2674" i="6" s="1"/>
  <c r="D3323" i="6"/>
  <c r="D3322" i="6"/>
  <c r="D3755" i="6"/>
  <c r="D3754" i="6" s="1"/>
  <c r="D4379" i="6"/>
  <c r="D4378" i="6" s="1"/>
  <c r="D5123" i="6"/>
  <c r="D5122" i="6" s="1"/>
  <c r="D4115" i="6"/>
  <c r="D4114" i="6" s="1"/>
  <c r="D4859" i="6"/>
  <c r="D4858" i="6" s="1"/>
  <c r="D4643" i="6"/>
  <c r="D4642" i="6" s="1"/>
  <c r="D5651" i="6"/>
  <c r="D5650" i="6" s="1"/>
  <c r="D5531" i="6"/>
  <c r="D5530" i="6" s="1"/>
  <c r="D5723" i="6"/>
  <c r="D5722" i="6" s="1"/>
  <c r="D5555" i="6"/>
  <c r="D5554" i="6" s="1"/>
  <c r="D6323" i="6"/>
  <c r="D6322" i="6" s="1"/>
  <c r="D6059" i="6"/>
  <c r="D6058" i="6" s="1"/>
  <c r="D6635" i="6"/>
  <c r="D6634" i="6" s="1"/>
  <c r="D7067" i="6"/>
  <c r="D7066" i="6" s="1"/>
  <c r="D6971" i="6"/>
  <c r="D6970" i="6" s="1"/>
  <c r="D6827" i="6"/>
  <c r="D6826" i="6" s="1"/>
  <c r="D7931" i="6"/>
  <c r="D7930" i="6" s="1"/>
  <c r="D7139" i="6"/>
  <c r="D7138" i="6" s="1"/>
  <c r="D8195" i="6"/>
  <c r="D8194" i="6" s="1"/>
  <c r="D7979" i="6"/>
  <c r="D7978" i="6" s="1"/>
  <c r="D8099" i="6"/>
  <c r="D8098" i="6" s="1"/>
  <c r="D8243" i="6"/>
  <c r="D8242" i="6" s="1"/>
  <c r="D683" i="6"/>
  <c r="D682" i="6" s="1"/>
  <c r="D1331" i="6"/>
  <c r="D1330" i="6" s="1"/>
  <c r="D635" i="6"/>
  <c r="D634" i="6" s="1"/>
  <c r="D1379" i="6"/>
  <c r="D1378" i="6" s="1"/>
  <c r="D1043" i="6"/>
  <c r="D1042" i="6" s="1"/>
  <c r="D1715" i="6"/>
  <c r="D1714" i="6" s="1"/>
  <c r="D3179" i="6"/>
  <c r="D3178" i="6" s="1"/>
  <c r="D2195" i="6"/>
  <c r="D2194" i="6" s="1"/>
  <c r="D2459" i="6"/>
  <c r="D2458" i="6" s="1"/>
  <c r="D1667" i="6"/>
  <c r="D1666" i="6" s="1"/>
  <c r="D2603" i="6"/>
  <c r="D2602" i="6" s="1"/>
  <c r="D2003" i="6"/>
  <c r="D2002" i="6" s="1"/>
  <c r="D3587" i="6"/>
  <c r="D3586" i="6" s="1"/>
  <c r="D3155" i="6"/>
  <c r="D3154" i="6" s="1"/>
  <c r="D4139" i="6"/>
  <c r="D4138" i="6" s="1"/>
  <c r="D3539" i="6"/>
  <c r="D3538" i="6" s="1"/>
  <c r="D2747" i="6"/>
  <c r="D2746" i="6" s="1"/>
  <c r="D3347" i="6"/>
  <c r="D3346" i="6" s="1"/>
  <c r="D3995" i="6"/>
  <c r="D3994" i="6" s="1"/>
  <c r="D5147" i="6"/>
  <c r="D5146" i="6" s="1"/>
  <c r="D4667" i="6"/>
  <c r="D4666" i="6" s="1"/>
  <c r="D4211" i="6"/>
  <c r="D4210" i="6" s="1"/>
  <c r="D4907" i="6"/>
  <c r="D4906" i="6" s="1"/>
  <c r="D4691" i="6"/>
  <c r="D4690" i="6" s="1"/>
  <c r="D5675" i="6"/>
  <c r="D5674" i="6" s="1"/>
  <c r="D5819" i="6"/>
  <c r="D5818" i="6" s="1"/>
  <c r="D5603" i="6"/>
  <c r="D5602" i="6" s="1"/>
  <c r="D6371" i="6"/>
  <c r="D6370" i="6" s="1"/>
  <c r="D6131" i="6"/>
  <c r="D6130" i="6" s="1"/>
  <c r="D7259" i="6"/>
  <c r="D7258" i="6" s="1"/>
  <c r="D7163" i="6"/>
  <c r="D7162" i="6" s="1"/>
  <c r="D7019" i="6"/>
  <c r="D7018" i="6" s="1"/>
  <c r="D6851" i="6"/>
  <c r="D6850" i="6" s="1"/>
  <c r="D7187" i="6"/>
  <c r="D7186" i="6" s="1"/>
  <c r="D7451" i="6"/>
  <c r="D7450" i="6" s="1"/>
  <c r="D8339" i="6"/>
  <c r="D8338" i="6" s="1"/>
  <c r="D8363" i="6"/>
  <c r="D8362" i="6" s="1"/>
  <c r="D8027" i="6"/>
  <c r="D8026" i="6" s="1"/>
  <c r="D8315" i="6"/>
  <c r="D8314" i="6" s="1"/>
  <c r="D8291" i="6"/>
  <c r="D8290" i="6" s="1"/>
  <c r="D707" i="6"/>
  <c r="D706" i="6" s="1"/>
  <c r="D155" i="6"/>
  <c r="D154" i="6" s="1"/>
  <c r="D83" i="6"/>
  <c r="D82" i="6" s="1"/>
  <c r="D755" i="6"/>
  <c r="D754" i="6" s="1"/>
  <c r="D179" i="6"/>
  <c r="D178" i="6" s="1"/>
  <c r="D539" i="6"/>
  <c r="D538" i="6" s="1"/>
  <c r="D1091" i="6"/>
  <c r="D1090" i="6" s="1"/>
  <c r="D1811" i="6"/>
  <c r="D1810" i="6" s="1"/>
  <c r="D1427" i="6"/>
  <c r="D1426" i="6" s="1"/>
  <c r="D2219" i="6"/>
  <c r="D2218" i="6" s="1"/>
  <c r="D1763" i="6"/>
  <c r="D1762" i="6" s="1"/>
  <c r="D1475" i="6"/>
  <c r="D1474" i="6" s="1"/>
  <c r="D2099" i="6"/>
  <c r="D2098" i="6" s="1"/>
  <c r="D3683" i="6"/>
  <c r="D3682" i="6" s="1"/>
  <c r="D3203" i="6"/>
  <c r="D3202" i="6"/>
  <c r="D3635" i="6"/>
  <c r="D3634" i="6" s="1"/>
  <c r="D2795" i="6"/>
  <c r="D2794" i="6" s="1"/>
  <c r="D3371" i="6"/>
  <c r="D3370" i="6" s="1"/>
  <c r="D4067" i="6"/>
  <c r="D4066" i="6" s="1"/>
  <c r="D4451" i="6"/>
  <c r="D4450" i="6" s="1"/>
  <c r="D4715" i="6"/>
  <c r="D4714" i="6" s="1"/>
  <c r="D4307" i="6"/>
  <c r="D4306" i="6" s="1"/>
  <c r="D4931" i="6"/>
  <c r="D4930" i="6" s="1"/>
  <c r="D4739" i="6"/>
  <c r="D4738" i="6" s="1"/>
  <c r="D5699" i="6"/>
  <c r="D5698" i="6" s="1"/>
  <c r="D5915" i="6"/>
  <c r="D5914" i="6" s="1"/>
  <c r="D5627" i="6"/>
  <c r="D5626" i="6" s="1"/>
  <c r="D6083" i="6"/>
  <c r="D6082" i="6" s="1"/>
  <c r="D6035" i="6"/>
  <c r="D6034" i="6" s="1"/>
  <c r="D6395" i="6"/>
  <c r="D6394" i="6" s="1"/>
  <c r="D7355" i="6"/>
  <c r="D7354" i="6" s="1"/>
  <c r="D7211" i="6"/>
  <c r="D7210" i="6" s="1"/>
  <c r="D6947" i="6"/>
  <c r="D6946" i="6" s="1"/>
  <c r="D7235" i="6"/>
  <c r="D7234" i="6" s="1"/>
  <c r="D7763" i="6"/>
  <c r="D7762" i="6" s="1"/>
  <c r="D8123" i="6"/>
  <c r="D8122" i="6" s="1"/>
  <c r="D8387" i="6"/>
  <c r="D8386" i="6" s="1"/>
  <c r="D8411" i="6"/>
  <c r="D8410" i="6" s="1"/>
  <c r="I2584" i="6"/>
  <c r="J2584" i="6" s="1"/>
  <c r="I4744" i="6"/>
  <c r="J4744" i="6" s="1"/>
  <c r="I183" i="6"/>
  <c r="J183" i="6" s="1"/>
  <c r="I5511" i="6"/>
  <c r="J5511" i="6" s="1"/>
  <c r="I6231" i="6"/>
  <c r="J6231" i="6" s="1"/>
  <c r="I2463" i="6"/>
  <c r="J2463" i="6" s="1"/>
  <c r="I3064" i="6"/>
  <c r="J3064" i="6" s="1"/>
  <c r="I6208" i="6"/>
  <c r="J6208" i="6" s="1"/>
  <c r="I8416" i="6"/>
  <c r="J8416" i="6" s="1"/>
  <c r="I472" i="6"/>
  <c r="J472" i="6" s="1"/>
  <c r="I1575" i="6"/>
  <c r="J1575" i="6" s="1"/>
  <c r="I6879" i="6"/>
  <c r="J6879" i="6" s="1"/>
  <c r="I5871" i="6"/>
  <c r="J5871" i="6" s="1"/>
  <c r="F6681" i="6"/>
  <c r="I8319" i="6"/>
  <c r="J8319" i="6" s="1"/>
  <c r="I2367" i="6"/>
  <c r="J2367" i="6" s="1"/>
  <c r="I7527" i="6"/>
  <c r="J7527" i="6" s="1"/>
  <c r="I3087" i="6"/>
  <c r="J3087" i="6" s="1"/>
  <c r="I5823" i="6"/>
  <c r="J5823" i="6" s="1"/>
  <c r="I159" i="6"/>
  <c r="J159" i="6" s="1"/>
  <c r="I6615" i="6"/>
  <c r="J6615" i="6" s="1"/>
  <c r="I2847" i="6"/>
  <c r="J2847" i="6" s="1"/>
  <c r="I3279" i="6"/>
  <c r="J3279" i="6" s="1"/>
  <c r="I855" i="6"/>
  <c r="J855" i="6" s="1"/>
  <c r="I2559" i="6"/>
  <c r="J2559" i="6" s="1"/>
  <c r="I8007" i="6"/>
  <c r="J8007" i="6" s="1"/>
  <c r="I6279" i="6"/>
  <c r="J6279" i="6" s="1"/>
  <c r="I6663" i="6"/>
  <c r="J6663" i="6" s="1"/>
  <c r="I7407" i="6"/>
  <c r="J7407" i="6" s="1"/>
  <c r="I6280" i="6"/>
  <c r="J6280" i="6" s="1"/>
  <c r="I6375" i="6"/>
  <c r="J6375" i="6" s="1"/>
  <c r="I3231" i="6"/>
  <c r="J3231" i="6" s="1"/>
  <c r="I784" i="6"/>
  <c r="J784" i="6" s="1"/>
  <c r="I2632" i="6"/>
  <c r="J2632" i="6" s="1"/>
  <c r="I5343" i="6"/>
  <c r="J5343" i="6" s="1"/>
  <c r="I2415" i="6"/>
  <c r="J2415" i="6" s="1"/>
  <c r="F5960" i="6"/>
  <c r="I1743" i="6"/>
  <c r="J1743" i="6" s="1"/>
  <c r="I6999" i="6"/>
  <c r="J6999" i="6" s="1"/>
  <c r="I5895" i="6"/>
  <c r="J5895" i="6" s="1"/>
  <c r="F3225" i="6"/>
  <c r="I7623" i="6"/>
  <c r="J7623" i="6" s="1"/>
  <c r="I3351" i="6"/>
  <c r="J3351" i="6" s="1"/>
  <c r="I1791" i="6"/>
  <c r="J1791" i="6" s="1"/>
  <c r="I8127" i="6"/>
  <c r="J8127" i="6" s="1"/>
  <c r="I7383" i="6"/>
  <c r="J7383" i="6" s="1"/>
  <c r="I5367" i="6"/>
  <c r="J5367" i="6" s="1"/>
  <c r="G8343" i="6"/>
  <c r="G8199" i="6"/>
  <c r="G8103" i="6"/>
  <c r="G8007" i="6"/>
  <c r="G8223" i="6"/>
  <c r="G8127" i="6"/>
  <c r="G8031" i="6"/>
  <c r="G8391" i="6"/>
  <c r="G8319" i="6"/>
  <c r="G8271" i="6"/>
  <c r="G8175" i="6"/>
  <c r="G8079" i="6"/>
  <c r="G7983" i="6"/>
  <c r="G8415" i="6"/>
  <c r="G8367" i="6"/>
  <c r="G8055" i="6"/>
  <c r="G7935" i="6"/>
  <c r="G7839" i="6"/>
  <c r="G7743" i="6"/>
  <c r="G7599" i="6"/>
  <c r="G7479" i="6"/>
  <c r="G8151" i="6"/>
  <c r="G7695" i="6"/>
  <c r="G7527" i="6"/>
  <c r="G7959" i="6"/>
  <c r="G7887" i="6"/>
  <c r="G7719" i="6"/>
  <c r="G7671" i="6"/>
  <c r="G7623" i="6"/>
  <c r="G7407" i="6"/>
  <c r="G8247" i="6"/>
  <c r="G7863" i="6"/>
  <c r="G7647" i="6"/>
  <c r="G6879" i="6"/>
  <c r="G8295" i="6"/>
  <c r="G7911" i="6"/>
  <c r="G7767" i="6"/>
  <c r="G7503" i="6"/>
  <c r="G7431" i="6"/>
  <c r="G7359" i="6"/>
  <c r="G7311" i="6"/>
  <c r="G7263" i="6"/>
  <c r="G7215" i="6"/>
  <c r="G7167" i="6"/>
  <c r="G7119" i="6"/>
  <c r="G7071" i="6"/>
  <c r="G7023" i="6"/>
  <c r="G6975" i="6"/>
  <c r="G6951" i="6"/>
  <c r="G6855" i="6"/>
  <c r="G7815" i="6"/>
  <c r="G7551" i="6"/>
  <c r="G7383" i="6"/>
  <c r="G7335" i="6"/>
  <c r="G7287" i="6"/>
  <c r="G7239" i="6"/>
  <c r="G7191" i="6"/>
  <c r="G7143" i="6"/>
  <c r="G7095" i="6"/>
  <c r="G7047" i="6"/>
  <c r="G6999" i="6"/>
  <c r="G6903" i="6"/>
  <c r="G6807" i="6"/>
  <c r="G6927" i="6"/>
  <c r="G6783" i="6"/>
  <c r="G6687" i="6"/>
  <c r="G6591" i="6"/>
  <c r="G6543" i="6"/>
  <c r="G7575" i="6"/>
  <c r="G6831" i="6"/>
  <c r="G6759" i="6"/>
  <c r="G6663" i="6"/>
  <c r="G6567" i="6"/>
  <c r="G6519" i="6"/>
  <c r="G6447" i="6"/>
  <c r="G7791" i="6"/>
  <c r="G7455" i="6"/>
  <c r="G6711" i="6"/>
  <c r="G6615" i="6"/>
  <c r="G6495" i="6"/>
  <c r="G6471" i="6"/>
  <c r="G6399" i="6"/>
  <c r="G6735" i="6"/>
  <c r="G6423" i="6"/>
  <c r="G6375" i="6"/>
  <c r="G6639" i="6"/>
  <c r="G6351" i="6"/>
  <c r="G6327" i="6"/>
  <c r="G6303" i="6"/>
  <c r="G6207" i="6"/>
  <c r="G6279" i="6"/>
  <c r="G6159" i="6"/>
  <c r="G6135" i="6"/>
  <c r="G6087" i="6"/>
  <c r="G6015" i="6"/>
  <c r="G6039" i="6"/>
  <c r="G5991" i="6"/>
  <c r="G6255" i="6"/>
  <c r="G6231" i="6"/>
  <c r="G6183" i="6"/>
  <c r="G6111" i="6"/>
  <c r="G6063" i="6"/>
  <c r="G5967" i="6"/>
  <c r="G5871" i="6"/>
  <c r="G5823" i="6"/>
  <c r="G5751" i="6"/>
  <c r="G5391" i="6"/>
  <c r="G5943" i="6"/>
  <c r="G5847" i="6"/>
  <c r="G5727" i="6"/>
  <c r="G5631" i="6"/>
  <c r="G5583" i="6"/>
  <c r="G5535" i="6"/>
  <c r="G5487" i="6"/>
  <c r="G5343" i="6"/>
  <c r="G5295" i="6"/>
  <c r="G5919" i="6"/>
  <c r="G5799" i="6"/>
  <c r="G5703" i="6"/>
  <c r="G5607" i="6"/>
  <c r="G5439" i="6"/>
  <c r="G5415" i="6"/>
  <c r="G5895" i="6"/>
  <c r="G5775" i="6"/>
  <c r="G5679" i="6"/>
  <c r="G5655" i="6"/>
  <c r="G5559" i="6"/>
  <c r="G5511" i="6"/>
  <c r="G5463" i="6"/>
  <c r="G5367" i="6"/>
  <c r="G5319" i="6"/>
  <c r="G5271" i="6"/>
  <c r="G5175" i="6"/>
  <c r="G5127" i="6"/>
  <c r="G5103" i="6"/>
  <c r="G5007" i="6"/>
  <c r="G4911" i="6"/>
  <c r="G4863" i="6"/>
  <c r="G4815" i="6"/>
  <c r="G4743" i="6"/>
  <c r="G4695" i="6"/>
  <c r="G4647" i="6"/>
  <c r="G4599" i="6"/>
  <c r="G4479" i="6"/>
  <c r="G4383" i="6"/>
  <c r="G4311" i="6"/>
  <c r="G5199" i="6"/>
  <c r="G5079" i="6"/>
  <c r="G4983" i="6"/>
  <c r="G4551" i="6"/>
  <c r="G4503" i="6"/>
  <c r="G4455" i="6"/>
  <c r="G4431" i="6"/>
  <c r="G4287" i="6"/>
  <c r="G4191" i="6"/>
  <c r="G5247" i="6"/>
  <c r="G5223" i="6"/>
  <c r="G5055" i="6"/>
  <c r="G4959" i="6"/>
  <c r="G4887" i="6"/>
  <c r="G4839" i="6"/>
  <c r="G4767" i="6"/>
  <c r="G4719" i="6"/>
  <c r="G4671" i="6"/>
  <c r="G4623" i="6"/>
  <c r="G4575" i="6"/>
  <c r="G4359" i="6"/>
  <c r="G4263" i="6"/>
  <c r="G4167" i="6"/>
  <c r="G4095" i="6"/>
  <c r="G3999" i="6"/>
  <c r="G3903" i="6"/>
  <c r="G5151" i="6"/>
  <c r="G5031" i="6"/>
  <c r="G4935" i="6"/>
  <c r="G4791" i="6"/>
  <c r="G4527" i="6"/>
  <c r="G4407" i="6"/>
  <c r="G4335" i="6"/>
  <c r="G4239" i="6"/>
  <c r="G4143" i="6"/>
  <c r="G3975" i="6"/>
  <c r="G3879" i="6"/>
  <c r="G3951" i="6"/>
  <c r="G3807" i="6"/>
  <c r="G3711" i="6"/>
  <c r="G3615" i="6"/>
  <c r="G3519" i="6"/>
  <c r="G3471" i="6"/>
  <c r="G3303" i="6"/>
  <c r="G3159" i="6"/>
  <c r="G3111" i="6"/>
  <c r="G3063" i="6"/>
  <c r="G2967" i="6"/>
  <c r="G2943" i="6"/>
  <c r="G2799" i="6"/>
  <c r="G2751" i="6"/>
  <c r="G2679" i="6"/>
  <c r="G4215" i="6"/>
  <c r="G3927" i="6"/>
  <c r="G3783" i="6"/>
  <c r="G3687" i="6"/>
  <c r="G3591" i="6"/>
  <c r="G3495" i="6"/>
  <c r="G3255" i="6"/>
  <c r="G3231" i="6"/>
  <c r="G3207" i="6"/>
  <c r="G3183" i="6"/>
  <c r="G2775" i="6"/>
  <c r="G2703" i="6"/>
  <c r="G2631" i="6"/>
  <c r="G2583" i="6"/>
  <c r="G4119" i="6"/>
  <c r="G4071" i="6"/>
  <c r="G4047" i="6"/>
  <c r="G3855" i="6"/>
  <c r="G3759" i="6"/>
  <c r="G3663" i="6"/>
  <c r="G3567" i="6"/>
  <c r="G3447" i="6"/>
  <c r="G3279" i="6"/>
  <c r="G3135" i="6"/>
  <c r="G3087" i="6"/>
  <c r="G3039" i="6"/>
  <c r="G3015" i="6"/>
  <c r="G2871" i="6"/>
  <c r="G2847" i="6"/>
  <c r="G4023" i="6"/>
  <c r="G3831" i="6"/>
  <c r="G3735" i="6"/>
  <c r="G3639" i="6"/>
  <c r="G3543" i="6"/>
  <c r="G3423" i="6"/>
  <c r="G3399" i="6"/>
  <c r="G3375" i="6"/>
  <c r="G3351" i="6"/>
  <c r="G3327" i="6"/>
  <c r="G2823" i="6"/>
  <c r="G2559" i="6"/>
  <c r="G2439" i="6"/>
  <c r="G2391" i="6"/>
  <c r="G2319" i="6"/>
  <c r="G2295" i="6"/>
  <c r="G2271" i="6"/>
  <c r="G2247" i="6"/>
  <c r="G2223" i="6"/>
  <c r="G2199" i="6"/>
  <c r="G2055" i="6"/>
  <c r="G1959" i="6"/>
  <c r="G1743" i="6"/>
  <c r="G1671" i="6"/>
  <c r="G1623" i="6"/>
  <c r="G1527" i="6"/>
  <c r="G1455" i="6"/>
  <c r="G1431" i="6"/>
  <c r="G2991" i="6"/>
  <c r="G2607" i="6"/>
  <c r="G2463" i="6"/>
  <c r="G2415" i="6"/>
  <c r="G2343" i="6"/>
  <c r="G2151" i="6"/>
  <c r="G2031" i="6"/>
  <c r="G1935" i="6"/>
  <c r="G1863" i="6"/>
  <c r="G1815" i="6"/>
  <c r="G1719" i="6"/>
  <c r="G1647" i="6"/>
  <c r="G1575" i="6"/>
  <c r="G1479" i="6"/>
  <c r="G1407" i="6"/>
  <c r="G2919" i="6"/>
  <c r="G2727" i="6"/>
  <c r="G2655" i="6"/>
  <c r="G2487" i="6"/>
  <c r="G2127" i="6"/>
  <c r="G2103" i="6"/>
  <c r="G2007" i="6"/>
  <c r="G1911" i="6"/>
  <c r="G1791" i="6"/>
  <c r="G1695" i="6"/>
  <c r="G2895" i="6"/>
  <c r="G2535" i="6"/>
  <c r="G2511" i="6"/>
  <c r="G2367" i="6"/>
  <c r="G2175" i="6"/>
  <c r="G2079" i="6"/>
  <c r="G1983" i="6"/>
  <c r="G1887" i="6"/>
  <c r="G1839" i="6"/>
  <c r="G1767" i="6"/>
  <c r="G1599" i="6"/>
  <c r="G1551" i="6"/>
  <c r="G1503" i="6"/>
  <c r="G1311" i="6"/>
  <c r="G1239" i="6"/>
  <c r="G1143" i="6"/>
  <c r="G1119" i="6"/>
  <c r="G903" i="6"/>
  <c r="G711" i="6"/>
  <c r="G663" i="6"/>
  <c r="G543" i="6"/>
  <c r="G495" i="6"/>
  <c r="G375" i="6"/>
  <c r="G111" i="6"/>
  <c r="G231" i="6"/>
  <c r="G207" i="6"/>
  <c r="G183" i="6"/>
  <c r="G87" i="6"/>
  <c r="G1287" i="6"/>
  <c r="G1215" i="6"/>
  <c r="G855" i="6"/>
  <c r="G807" i="6"/>
  <c r="G783" i="6"/>
  <c r="G735" i="6"/>
  <c r="G687" i="6"/>
  <c r="G567" i="6"/>
  <c r="G447" i="6"/>
  <c r="G327" i="6"/>
  <c r="G135" i="6"/>
  <c r="G1335" i="6"/>
  <c r="G1191" i="6"/>
  <c r="G1071" i="6"/>
  <c r="G1047" i="6"/>
  <c r="G1023" i="6"/>
  <c r="G999" i="6"/>
  <c r="G879" i="6"/>
  <c r="G831" i="6"/>
  <c r="G639" i="6"/>
  <c r="G615" i="6"/>
  <c r="G519" i="6"/>
  <c r="G471" i="6"/>
  <c r="G399" i="6"/>
  <c r="G303" i="6"/>
  <c r="G279" i="6"/>
  <c r="G255" i="6"/>
  <c r="G591" i="6"/>
  <c r="G159" i="6"/>
  <c r="G1383" i="6"/>
  <c r="G1359" i="6"/>
  <c r="G1263" i="6"/>
  <c r="G1167" i="6"/>
  <c r="G1095" i="6"/>
  <c r="G975" i="6"/>
  <c r="G951" i="6"/>
  <c r="G927" i="6"/>
  <c r="G759" i="6"/>
  <c r="G423" i="6"/>
  <c r="G351" i="6"/>
  <c r="I8079" i="6"/>
  <c r="J8079" i="6" s="1"/>
  <c r="I7191" i="6"/>
  <c r="J7191" i="6" s="1"/>
  <c r="H1144" i="6" a="1"/>
  <c r="H1144" i="6" s="1"/>
  <c r="I1144" i="6" s="1"/>
  <c r="J1144" i="6" s="1"/>
  <c r="H424" i="6" a="1"/>
  <c r="H424" i="6" s="1"/>
  <c r="I424" i="6" s="1"/>
  <c r="J424" i="6" s="1"/>
  <c r="H952" i="6" a="1"/>
  <c r="H952" i="6" s="1"/>
  <c r="I952" i="6" s="1"/>
  <c r="J952" i="6" s="1"/>
  <c r="H1264" i="6" a="1"/>
  <c r="H1264" i="6" s="1"/>
  <c r="I1264" i="6" s="1"/>
  <c r="J1264" i="6" s="1"/>
  <c r="H112" i="6" a="1"/>
  <c r="H112" i="6" s="1"/>
  <c r="I112" i="6" s="1"/>
  <c r="J112" i="6" s="1"/>
  <c r="H880" i="6" a="1"/>
  <c r="H880" i="6" s="1"/>
  <c r="I880" i="6" s="1"/>
  <c r="J880" i="6" s="1"/>
  <c r="H1072" i="6" a="1"/>
  <c r="H1072" i="6" s="1"/>
  <c r="I1072" i="6" s="1"/>
  <c r="J1072" i="6" s="1"/>
  <c r="H256" i="6" a="1"/>
  <c r="H256" i="6" s="1"/>
  <c r="I256" i="6" s="1"/>
  <c r="J256" i="6" s="1"/>
  <c r="H328" i="6" a="1"/>
  <c r="H328" i="6" s="1"/>
  <c r="I832" i="6"/>
  <c r="J832" i="6" s="1"/>
  <c r="H1960" i="6" a="1"/>
  <c r="H1960" i="6" s="1"/>
  <c r="I1960" i="6" s="1"/>
  <c r="J1960" i="6" s="1"/>
  <c r="H1984" i="6" a="1"/>
  <c r="H1984" i="6" s="1"/>
  <c r="I1984" i="6" s="1"/>
  <c r="J1984" i="6" s="1"/>
  <c r="H2368" i="6" a="1"/>
  <c r="H2368" i="6" s="1"/>
  <c r="I2368" i="6" s="1"/>
  <c r="J2368" i="6" s="1"/>
  <c r="I1768" i="6"/>
  <c r="J1768" i="6" s="1"/>
  <c r="H2128" i="6" a="1"/>
  <c r="H2128" i="6" s="1"/>
  <c r="I2128" i="6" s="1"/>
  <c r="J2128" i="6" s="1"/>
  <c r="H2944" i="6" a="1"/>
  <c r="H2944" i="6" s="1"/>
  <c r="I2944" i="6" s="1"/>
  <c r="J2944" i="6" s="1"/>
  <c r="H1576" i="6" a="1"/>
  <c r="H1576" i="6" s="1"/>
  <c r="I1576" i="6" s="1"/>
  <c r="J1576" i="6" s="1"/>
  <c r="H1864" i="6" a="1"/>
  <c r="H1864" i="6" s="1"/>
  <c r="I1864" i="6" s="1"/>
  <c r="J1864" i="6" s="1"/>
  <c r="H2416" i="6" a="1"/>
  <c r="H2416" i="6" s="1"/>
  <c r="I2416" i="6" s="1"/>
  <c r="J2416" i="6" s="1"/>
  <c r="H3712" i="6" a="1"/>
  <c r="H3712" i="6" s="1"/>
  <c r="I3712" i="6" s="1"/>
  <c r="J3712" i="6" s="1"/>
  <c r="H2920" i="6" a="1"/>
  <c r="H2920" i="6" s="1"/>
  <c r="I2920" i="6" s="1"/>
  <c r="J2920" i="6" s="1"/>
  <c r="H3400" i="6" a="1"/>
  <c r="H3400" i="6" s="1"/>
  <c r="I3400" i="6" s="1"/>
  <c r="J3400" i="6" s="1"/>
  <c r="H3736" i="6" a="1"/>
  <c r="H3736" i="6" s="1"/>
  <c r="I3736" i="6" s="1"/>
  <c r="J3736" i="6" s="1"/>
  <c r="H3040" i="6" a="1"/>
  <c r="H3040" i="6" s="1"/>
  <c r="I3040" i="6" s="1"/>
  <c r="J3040" i="6" s="1"/>
  <c r="H3760" i="6" a="1"/>
  <c r="H3760" i="6" s="1"/>
  <c r="I3760" i="6" s="1"/>
  <c r="J3760" i="6" s="1"/>
  <c r="H3232" i="6" a="1"/>
  <c r="H3232" i="6" s="1"/>
  <c r="I3232" i="6" s="1"/>
  <c r="J3232" i="6" s="1"/>
  <c r="H3688" i="6" a="1"/>
  <c r="H3688" i="6" s="1"/>
  <c r="I3688" i="6" s="1"/>
  <c r="J3688" i="6" s="1"/>
  <c r="H3952" i="6" a="1"/>
  <c r="H3952" i="6" s="1"/>
  <c r="I3952" i="6" s="1"/>
  <c r="J3952" i="6" s="1"/>
  <c r="H4216" i="6" a="1"/>
  <c r="H4216" i="6" s="1"/>
  <c r="I4216" i="6" s="1"/>
  <c r="J4216" i="6" s="1"/>
  <c r="H4480" i="6" a="1"/>
  <c r="H4480" i="6" s="1"/>
  <c r="I4480" i="6" s="1"/>
  <c r="J4480" i="6" s="1"/>
  <c r="H5104" i="6" a="1"/>
  <c r="H5104" i="6" s="1"/>
  <c r="I5104" i="6" s="1"/>
  <c r="J5104" i="6" s="1"/>
  <c r="H3976" i="6" a="1"/>
  <c r="H3976" i="6" s="1"/>
  <c r="I3976" i="6" s="1"/>
  <c r="J3976" i="6" s="1"/>
  <c r="I4600" i="6"/>
  <c r="J4600" i="6" s="1"/>
  <c r="I4816" i="6"/>
  <c r="J4816" i="6" s="1"/>
  <c r="H5032" i="6" a="1"/>
  <c r="H5032" i="6" s="1"/>
  <c r="I5032" i="6" s="1"/>
  <c r="J5032" i="6" s="1"/>
  <c r="H4264" i="6" a="1"/>
  <c r="H4264" i="6" s="1"/>
  <c r="I4264" i="6" s="1"/>
  <c r="J4264" i="6" s="1"/>
  <c r="I4792" i="6"/>
  <c r="J4792" i="6" s="1"/>
  <c r="H4288" i="6" a="1"/>
  <c r="H4288" i="6" s="1"/>
  <c r="I4288" i="6" s="1"/>
  <c r="J4288" i="6" s="1"/>
  <c r="I4672" i="6"/>
  <c r="J4672" i="6" s="1"/>
  <c r="I4888" i="6"/>
  <c r="J4888" i="6" s="1"/>
  <c r="I5848" i="6"/>
  <c r="J5848" i="6" s="1"/>
  <c r="I5896" i="6"/>
  <c r="J5896" i="6" s="1"/>
  <c r="H6112" i="6" a="1"/>
  <c r="H6112" i="6" s="1"/>
  <c r="I6112" i="6" s="1"/>
  <c r="J6112" i="6" s="1"/>
  <c r="I6304" i="6"/>
  <c r="J6304" i="6" s="1"/>
  <c r="I6544" i="6"/>
  <c r="J6544" i="6" s="1"/>
  <c r="H6424" i="6" a="1"/>
  <c r="H6424" i="6" s="1"/>
  <c r="I6424" i="6" s="1"/>
  <c r="J6424" i="6" s="1"/>
  <c r="I8296" i="6"/>
  <c r="J8296" i="6" s="1"/>
  <c r="I7335" i="6"/>
  <c r="J7335" i="6" s="1"/>
  <c r="I7167" i="6"/>
  <c r="J7167" i="6" s="1"/>
  <c r="I1647" i="6"/>
  <c r="J1647" i="6" s="1"/>
  <c r="I783" i="6"/>
  <c r="J783" i="6" s="1"/>
  <c r="I8151" i="6"/>
  <c r="J8151" i="6" s="1"/>
  <c r="I7311" i="6"/>
  <c r="J7311" i="6" s="1"/>
  <c r="I6039" i="6"/>
  <c r="J6039" i="6" s="1"/>
  <c r="I6087" i="6"/>
  <c r="J6087" i="6" s="1"/>
  <c r="I5799" i="6"/>
  <c r="J5799" i="6" s="1"/>
  <c r="I1623" i="6"/>
  <c r="J1623" i="6" s="1"/>
  <c r="I2871" i="6"/>
  <c r="J2871" i="6" s="1"/>
  <c r="I735" i="6"/>
  <c r="J735" i="6" s="1"/>
  <c r="I615" i="6"/>
  <c r="J615" i="6" s="1"/>
  <c r="H376" i="6" a="1"/>
  <c r="H376" i="6" s="1"/>
  <c r="I376" i="6" s="1"/>
  <c r="J376" i="6" s="1"/>
  <c r="I808" i="6"/>
  <c r="J808" i="6" s="1"/>
  <c r="H1240" i="6" a="1"/>
  <c r="H1240" i="6" s="1"/>
  <c r="I1240" i="6" s="1"/>
  <c r="J1240" i="6" s="1"/>
  <c r="I496" i="6"/>
  <c r="J496" i="6" s="1"/>
  <c r="H976" i="6" a="1"/>
  <c r="H976" i="6" s="1"/>
  <c r="I976" i="6" s="1"/>
  <c r="J976" i="6" s="1"/>
  <c r="H1360" i="6" a="1"/>
  <c r="H1360" i="6" s="1"/>
  <c r="I1360" i="6" s="1"/>
  <c r="J1360" i="6" s="1"/>
  <c r="H1000" i="6" a="1"/>
  <c r="H1000" i="6" s="1"/>
  <c r="I1000" i="6" s="1"/>
  <c r="J1000" i="6" s="1"/>
  <c r="H1192" i="6" a="1"/>
  <c r="H1192" i="6" s="1"/>
  <c r="I1192" i="6" s="1"/>
  <c r="J1192" i="6" s="1"/>
  <c r="H280" i="6" a="1"/>
  <c r="H280" i="6" s="1"/>
  <c r="I280" i="6" s="1"/>
  <c r="J280" i="6" s="1"/>
  <c r="I400" i="6"/>
  <c r="J400" i="6" s="1"/>
  <c r="H856" i="6" a="1"/>
  <c r="H856" i="6" s="1"/>
  <c r="I856" i="6" s="1"/>
  <c r="J856" i="6" s="1"/>
  <c r="H1624" i="6" a="1"/>
  <c r="H1624" i="6" s="1"/>
  <c r="I1624" i="6" s="1"/>
  <c r="J1624" i="6" s="1"/>
  <c r="H2056" i="6" a="1"/>
  <c r="H2056" i="6" s="1"/>
  <c r="I2056" i="6" s="1"/>
  <c r="J2056" i="6" s="1"/>
  <c r="H1504" i="6" a="1"/>
  <c r="H1504" i="6" s="1"/>
  <c r="I1504" i="6" s="1"/>
  <c r="J1504" i="6" s="1"/>
  <c r="I1744" i="6"/>
  <c r="J1744" i="6" s="1"/>
  <c r="H2080" i="6" a="1"/>
  <c r="H2080" i="6" s="1"/>
  <c r="I2080" i="6" s="1"/>
  <c r="J2080" i="6" s="1"/>
  <c r="I2272" i="6"/>
  <c r="J2272" i="6" s="1"/>
  <c r="I2392" i="6"/>
  <c r="J2392" i="6" s="1"/>
  <c r="H2800" i="6" a="1"/>
  <c r="H2800" i="6" s="1"/>
  <c r="I2800" i="6" s="1"/>
  <c r="J2800" i="6" s="1"/>
  <c r="H1912" i="6" a="1"/>
  <c r="H1912" i="6" s="1"/>
  <c r="I1912" i="6" s="1"/>
  <c r="J1912" i="6" s="1"/>
  <c r="I2176" i="6"/>
  <c r="J2176" i="6" s="1"/>
  <c r="H2968" i="6" a="1"/>
  <c r="H2968" i="6" s="1"/>
  <c r="I2968" i="6" s="1"/>
  <c r="J2968" i="6" s="1"/>
  <c r="H1648" i="6" a="1"/>
  <c r="H1648" i="6" s="1"/>
  <c r="I1648" i="6" s="1"/>
  <c r="J1648" i="6" s="1"/>
  <c r="H1936" i="6" a="1"/>
  <c r="H1936" i="6" s="1"/>
  <c r="I1936" i="6" s="1"/>
  <c r="J1936" i="6" s="1"/>
  <c r="H2464" i="6" a="1"/>
  <c r="H2464" i="6" s="1"/>
  <c r="I2464" i="6" s="1"/>
  <c r="J2464" i="6" s="1"/>
  <c r="H3472" i="6" a="1"/>
  <c r="H3472" i="6" s="1"/>
  <c r="I3472" i="6" s="1"/>
  <c r="J3472" i="6" s="1"/>
  <c r="H3808" i="6" a="1"/>
  <c r="H3808" i="6" s="1"/>
  <c r="I3808" i="6" s="1"/>
  <c r="J3808" i="6" s="1"/>
  <c r="H2992" i="6" a="1"/>
  <c r="H2992" i="6" s="1"/>
  <c r="I2992" i="6" s="1"/>
  <c r="J2992" i="6" s="1"/>
  <c r="H3328" i="6" a="1"/>
  <c r="H3328" i="6" s="1"/>
  <c r="I3328" i="6" s="1"/>
  <c r="J3328" i="6" s="1"/>
  <c r="H3424" i="6" a="1"/>
  <c r="H3424" i="6" s="1"/>
  <c r="I3424" i="6" s="1"/>
  <c r="J3424" i="6" s="1"/>
  <c r="H3832" i="6" a="1"/>
  <c r="H3832" i="6" s="1"/>
  <c r="I3832" i="6" s="1"/>
  <c r="J3832" i="6" s="1"/>
  <c r="I2728" i="6"/>
  <c r="J2728" i="6" s="1"/>
  <c r="H3448" i="6" a="1"/>
  <c r="H3448" i="6" s="1"/>
  <c r="I3448" i="6" s="1"/>
  <c r="J3448" i="6" s="1"/>
  <c r="H3904" i="6" a="1"/>
  <c r="H3904" i="6" s="1"/>
  <c r="I3904" i="6" s="1"/>
  <c r="J3904" i="6" s="1"/>
  <c r="I3088" i="6"/>
  <c r="J3088" i="6" s="1"/>
  <c r="H3784" i="6" a="1"/>
  <c r="H3784" i="6" s="1"/>
  <c r="I3784" i="6" s="1"/>
  <c r="J3784" i="6" s="1"/>
  <c r="H4048" i="6" a="1"/>
  <c r="H4048" i="6" s="1"/>
  <c r="I4048" i="6" s="1"/>
  <c r="J4048" i="6" s="1"/>
  <c r="H4312" i="6" a="1"/>
  <c r="H4312" i="6" s="1"/>
  <c r="I4312" i="6" s="1"/>
  <c r="J4312" i="6" s="1"/>
  <c r="H5128" i="6" a="1"/>
  <c r="H5128" i="6" s="1"/>
  <c r="I5128" i="6" s="1"/>
  <c r="J5128" i="6" s="1"/>
  <c r="H4144" i="6" a="1"/>
  <c r="H4144" i="6" s="1"/>
  <c r="I4144" i="6" s="1"/>
  <c r="J4144" i="6" s="1"/>
  <c r="I4648" i="6"/>
  <c r="J4648" i="6" s="1"/>
  <c r="H4360" i="6" a="1"/>
  <c r="H4360" i="6" s="1"/>
  <c r="I4360" i="6" s="1"/>
  <c r="J4360" i="6" s="1"/>
  <c r="H4960" i="6" a="1"/>
  <c r="H4960" i="6" s="1"/>
  <c r="I4960" i="6" s="1"/>
  <c r="J4960" i="6" s="1"/>
  <c r="H4456" i="6" a="1"/>
  <c r="H4456" i="6" s="1"/>
  <c r="I4456" i="6" s="1"/>
  <c r="J4456" i="6" s="1"/>
  <c r="H4984" i="6" a="1"/>
  <c r="H4984" i="6" s="1"/>
  <c r="I4984" i="6" s="1"/>
  <c r="J4984" i="6" s="1"/>
  <c r="H5968" i="6" a="1"/>
  <c r="H5968" i="6" s="1"/>
  <c r="I5968" i="6" s="1"/>
  <c r="J5968" i="6" s="1"/>
  <c r="I5656" i="6"/>
  <c r="J5656" i="6" s="1"/>
  <c r="H6184" i="6" a="1"/>
  <c r="H6184" i="6" s="1"/>
  <c r="I6184" i="6" s="1"/>
  <c r="J6184" i="6" s="1"/>
  <c r="H6136" i="6" a="1"/>
  <c r="H6136" i="6" s="1"/>
  <c r="I6136" i="6" s="1"/>
  <c r="J6136" i="6" s="1"/>
  <c r="I7648" i="6"/>
  <c r="J7648" i="6" s="1"/>
  <c r="I8392" i="6"/>
  <c r="J8392" i="6" s="1"/>
  <c r="I8247" i="6"/>
  <c r="J8247" i="6" s="1"/>
  <c r="I7575" i="6"/>
  <c r="J7575" i="6" s="1"/>
  <c r="I7143" i="6"/>
  <c r="J7143" i="6" s="1"/>
  <c r="I6975" i="6"/>
  <c r="J6975" i="6" s="1"/>
  <c r="I5583" i="6"/>
  <c r="J5583" i="6" s="1"/>
  <c r="I5919" i="6"/>
  <c r="J5919" i="6" s="1"/>
  <c r="I3423" i="6"/>
  <c r="J3423" i="6" s="1"/>
  <c r="I207" i="6"/>
  <c r="J207" i="6" s="1"/>
  <c r="I7287" i="6"/>
  <c r="J7287" i="6" s="1"/>
  <c r="I7119" i="6"/>
  <c r="J7119" i="6" s="1"/>
  <c r="I6759" i="6"/>
  <c r="J6759" i="6" s="1"/>
  <c r="I5535" i="6"/>
  <c r="J5535" i="6" s="1"/>
  <c r="I2823" i="6"/>
  <c r="J2823" i="6" s="1"/>
  <c r="I3399" i="6"/>
  <c r="J3399" i="6" s="1"/>
  <c r="E32" i="6" a="1"/>
  <c r="E32" i="6" s="1"/>
  <c r="F33" i="6" s="1"/>
  <c r="B8345" i="6"/>
  <c r="H8345" i="6" s="1" a="1"/>
  <c r="H8345" i="6" s="1"/>
  <c r="I8345" i="6" s="1"/>
  <c r="J8345" i="6" s="1"/>
  <c r="B8201" i="6"/>
  <c r="H8201" i="6" s="1" a="1"/>
  <c r="H8201" i="6" s="1"/>
  <c r="I8201" i="6" s="1"/>
  <c r="J8201" i="6" s="1"/>
  <c r="B8105" i="6"/>
  <c r="H8105" i="6" s="1" a="1"/>
  <c r="H8105" i="6" s="1"/>
  <c r="I8105" i="6" s="1"/>
  <c r="J8105" i="6" s="1"/>
  <c r="B8009" i="6"/>
  <c r="H8009" i="6" s="1" a="1"/>
  <c r="H8009" i="6" s="1"/>
  <c r="I8009" i="6" s="1"/>
  <c r="J8009" i="6" s="1"/>
  <c r="B8225" i="6"/>
  <c r="H8225" i="6" s="1" a="1"/>
  <c r="H8225" i="6" s="1"/>
  <c r="I8225" i="6" s="1"/>
  <c r="J8225" i="6" s="1"/>
  <c r="B8129" i="6"/>
  <c r="H8129" i="6" s="1" a="1"/>
  <c r="H8129" i="6" s="1"/>
  <c r="I8129" i="6" s="1"/>
  <c r="J8129" i="6" s="1"/>
  <c r="B8033" i="6"/>
  <c r="H8033" i="6" s="1" a="1"/>
  <c r="H8033" i="6" s="1"/>
  <c r="I8033" i="6" s="1"/>
  <c r="J8033" i="6" s="1"/>
  <c r="B8393" i="6"/>
  <c r="H8393" i="6" s="1" a="1"/>
  <c r="H8393" i="6" s="1"/>
  <c r="I8393" i="6" s="1"/>
  <c r="J8393" i="6" s="1"/>
  <c r="B8369" i="6"/>
  <c r="H8369" i="6" s="1" a="1"/>
  <c r="H8369" i="6" s="1"/>
  <c r="I8369" i="6" s="1"/>
  <c r="J8369" i="6" s="1"/>
  <c r="B8321" i="6"/>
  <c r="H8321" i="6" s="1" a="1"/>
  <c r="H8321" i="6" s="1"/>
  <c r="I8321" i="6" s="1"/>
  <c r="J8321" i="6" s="1"/>
  <c r="B8273" i="6"/>
  <c r="H8273" i="6" s="1" a="1"/>
  <c r="H8273" i="6" s="1"/>
  <c r="I8273" i="6" s="1"/>
  <c r="J8273" i="6" s="1"/>
  <c r="B8177" i="6"/>
  <c r="H8177" i="6" s="1" a="1"/>
  <c r="H8177" i="6" s="1"/>
  <c r="I8177" i="6" s="1"/>
  <c r="J8177" i="6" s="1"/>
  <c r="B8081" i="6"/>
  <c r="H8081" i="6" s="1" a="1"/>
  <c r="H8081" i="6" s="1"/>
  <c r="I8081" i="6" s="1"/>
  <c r="J8081" i="6" s="1"/>
  <c r="B8297" i="6"/>
  <c r="H8297" i="6" s="1" a="1"/>
  <c r="H8297" i="6" s="1"/>
  <c r="I8297" i="6" s="1"/>
  <c r="J8297" i="6" s="1"/>
  <c r="B8249" i="6"/>
  <c r="H8249" i="6" s="1" a="1"/>
  <c r="H8249" i="6" s="1"/>
  <c r="I8249" i="6" s="1"/>
  <c r="J8249" i="6" s="1"/>
  <c r="B7697" i="6"/>
  <c r="B7625" i="6"/>
  <c r="B7577" i="6"/>
  <c r="H7577" i="6" s="1" a="1"/>
  <c r="H7577" i="6" s="1"/>
  <c r="B7913" i="6"/>
  <c r="B7865" i="6"/>
  <c r="B7817" i="6"/>
  <c r="B7793" i="6"/>
  <c r="B7769" i="6"/>
  <c r="B7601" i="6"/>
  <c r="B7481" i="6"/>
  <c r="H7481" i="6" s="1" a="1"/>
  <c r="H7481" i="6" s="1"/>
  <c r="I7481" i="6" s="1"/>
  <c r="J7481" i="6" s="1"/>
  <c r="B8153" i="6"/>
  <c r="H8153" i="6" s="1" a="1"/>
  <c r="H8153" i="6" s="1"/>
  <c r="I8153" i="6" s="1"/>
  <c r="J8153" i="6" s="1"/>
  <c r="B7985" i="6"/>
  <c r="B7937" i="6"/>
  <c r="B7841" i="6"/>
  <c r="B7745" i="6"/>
  <c r="B7649" i="6"/>
  <c r="B7553" i="6"/>
  <c r="H7553" i="6" s="1" a="1"/>
  <c r="H7553" i="6" s="1"/>
  <c r="I7553" i="6" s="1"/>
  <c r="J7553" i="6" s="1"/>
  <c r="B7529" i="6"/>
  <c r="H7529" i="6" s="1" a="1"/>
  <c r="H7529" i="6" s="1"/>
  <c r="B7505" i="6"/>
  <c r="H7505" i="6" s="1" a="1"/>
  <c r="H7505" i="6" s="1"/>
  <c r="I7505" i="6" s="1"/>
  <c r="J7505" i="6" s="1"/>
  <c r="B7457" i="6"/>
  <c r="H7457" i="6" s="1" a="1"/>
  <c r="H7457" i="6" s="1"/>
  <c r="I7457" i="6" s="1"/>
  <c r="J7457" i="6" s="1"/>
  <c r="B7433" i="6"/>
  <c r="H7433" i="6" s="1" a="1"/>
  <c r="H7433" i="6" s="1"/>
  <c r="I7433" i="6" s="1"/>
  <c r="J7433" i="6" s="1"/>
  <c r="B7385" i="6"/>
  <c r="H7385" i="6" s="1" a="1"/>
  <c r="H7385" i="6" s="1"/>
  <c r="I7385" i="6" s="1"/>
  <c r="J7385" i="6" s="1"/>
  <c r="B7337" i="6"/>
  <c r="H7337" i="6" s="1" a="1"/>
  <c r="H7337" i="6" s="1"/>
  <c r="I7337" i="6" s="1"/>
  <c r="J7337" i="6" s="1"/>
  <c r="B7289" i="6"/>
  <c r="H7289" i="6" s="1" a="1"/>
  <c r="H7289" i="6" s="1"/>
  <c r="I7289" i="6" s="1"/>
  <c r="J7289" i="6" s="1"/>
  <c r="B7241" i="6"/>
  <c r="H7241" i="6" s="1" a="1"/>
  <c r="H7241" i="6" s="1"/>
  <c r="I7241" i="6" s="1"/>
  <c r="J7241" i="6" s="1"/>
  <c r="B7193" i="6"/>
  <c r="H7193" i="6" s="1" a="1"/>
  <c r="H7193" i="6" s="1"/>
  <c r="I7193" i="6" s="1"/>
  <c r="J7193" i="6" s="1"/>
  <c r="B7145" i="6"/>
  <c r="H7145" i="6" s="1" a="1"/>
  <c r="H7145" i="6" s="1"/>
  <c r="I7145" i="6" s="1"/>
  <c r="J7145" i="6" s="1"/>
  <c r="B7097" i="6"/>
  <c r="H7097" i="6" s="1" a="1"/>
  <c r="H7097" i="6" s="1"/>
  <c r="I7097" i="6" s="1"/>
  <c r="J7097" i="6" s="1"/>
  <c r="B7049" i="6"/>
  <c r="H7049" i="6" s="1" a="1"/>
  <c r="H7049" i="6" s="1"/>
  <c r="I7049" i="6" s="1"/>
  <c r="J7049" i="6" s="1"/>
  <c r="B7001" i="6"/>
  <c r="H7001" i="6" s="1" a="1"/>
  <c r="H7001" i="6" s="1"/>
  <c r="I7001" i="6" s="1"/>
  <c r="J7001" i="6" s="1"/>
  <c r="B6929" i="6"/>
  <c r="B8417" i="6"/>
  <c r="H8417" i="6" s="1" a="1"/>
  <c r="H8417" i="6" s="1"/>
  <c r="I8417" i="6" s="1"/>
  <c r="J8417" i="6" s="1"/>
  <c r="B7961" i="6"/>
  <c r="B6905" i="6"/>
  <c r="B8057" i="6"/>
  <c r="H8057" i="6" s="1" a="1"/>
  <c r="H8057" i="6" s="1"/>
  <c r="I8057" i="6" s="1"/>
  <c r="J8057" i="6" s="1"/>
  <c r="B7889" i="6"/>
  <c r="B7721" i="6"/>
  <c r="B6953" i="6"/>
  <c r="B6857" i="6"/>
  <c r="B7673" i="6"/>
  <c r="B7313" i="6"/>
  <c r="H7313" i="6" s="1" a="1"/>
  <c r="H7313" i="6" s="1"/>
  <c r="I7313" i="6" s="1"/>
  <c r="J7313" i="6" s="1"/>
  <c r="B7121" i="6"/>
  <c r="H7121" i="6" s="1" a="1"/>
  <c r="H7121" i="6" s="1"/>
  <c r="I7121" i="6" s="1"/>
  <c r="J7121" i="6" s="1"/>
  <c r="B6833" i="6"/>
  <c r="B6737" i="6"/>
  <c r="B6641" i="6"/>
  <c r="B6569" i="6"/>
  <c r="B6521" i="6"/>
  <c r="B7265" i="6"/>
  <c r="H7265" i="6" s="1" a="1"/>
  <c r="H7265" i="6" s="1"/>
  <c r="I7265" i="6" s="1"/>
  <c r="J7265" i="6" s="1"/>
  <c r="B7073" i="6"/>
  <c r="H7073" i="6" s="1" a="1"/>
  <c r="H7073" i="6" s="1"/>
  <c r="I7073" i="6" s="1"/>
  <c r="J7073" i="6" s="1"/>
  <c r="B6713" i="6"/>
  <c r="B6617" i="6"/>
  <c r="B6449" i="6"/>
  <c r="B6401" i="6"/>
  <c r="B7409" i="6"/>
  <c r="H7409" i="6" s="1" a="1"/>
  <c r="H7409" i="6" s="1"/>
  <c r="I7409" i="6" s="1"/>
  <c r="J7409" i="6" s="1"/>
  <c r="B7361" i="6"/>
  <c r="H7361" i="6" s="1" a="1"/>
  <c r="H7361" i="6" s="1"/>
  <c r="I7361" i="6" s="1"/>
  <c r="J7361" i="6" s="1"/>
  <c r="B7169" i="6"/>
  <c r="H7169" i="6" s="1" a="1"/>
  <c r="H7169" i="6" s="1"/>
  <c r="I7169" i="6" s="1"/>
  <c r="J7169" i="6" s="1"/>
  <c r="B6977" i="6"/>
  <c r="H6977" i="6" s="1" a="1"/>
  <c r="H6977" i="6" s="1"/>
  <c r="I6977" i="6" s="1"/>
  <c r="J6977" i="6" s="1"/>
  <c r="B6881" i="6"/>
  <c r="B6809" i="6"/>
  <c r="B6761" i="6"/>
  <c r="B6665" i="6"/>
  <c r="B6545" i="6"/>
  <c r="B6785" i="6"/>
  <c r="B6497" i="6"/>
  <c r="B6689" i="6"/>
  <c r="B6425" i="6"/>
  <c r="B7217" i="6"/>
  <c r="H7217" i="6" s="1" a="1"/>
  <c r="H7217" i="6" s="1"/>
  <c r="I7217" i="6" s="1"/>
  <c r="J7217" i="6" s="1"/>
  <c r="B6593" i="6"/>
  <c r="B6377" i="6"/>
  <c r="B7025" i="6"/>
  <c r="H7025" i="6" s="1" a="1"/>
  <c r="H7025" i="6" s="1"/>
  <c r="I7025" i="6" s="1"/>
  <c r="J7025" i="6" s="1"/>
  <c r="B6473" i="6"/>
  <c r="B6329" i="6"/>
  <c r="H6329" i="6" s="1" a="1"/>
  <c r="H6329" i="6" s="1"/>
  <c r="I6329" i="6" s="1"/>
  <c r="J6329" i="6" s="1"/>
  <c r="B6305" i="6"/>
  <c r="H6305" i="6" s="1" a="1"/>
  <c r="H6305" i="6" s="1"/>
  <c r="I6305" i="6" s="1"/>
  <c r="J6305" i="6" s="1"/>
  <c r="B6209" i="6"/>
  <c r="H6209" i="6" s="1" a="1"/>
  <c r="H6209" i="6" s="1"/>
  <c r="I6209" i="6" s="1"/>
  <c r="J6209" i="6" s="1"/>
  <c r="B6281" i="6"/>
  <c r="H6281" i="6" s="1" a="1"/>
  <c r="H6281" i="6" s="1"/>
  <c r="I6281" i="6" s="1"/>
  <c r="J6281" i="6" s="1"/>
  <c r="B6113" i="6"/>
  <c r="H6113" i="6" s="1" a="1"/>
  <c r="H6113" i="6" s="1"/>
  <c r="B6017" i="6"/>
  <c r="H6017" i="6" s="1" a="1"/>
  <c r="H6017" i="6" s="1"/>
  <c r="I6017" i="6" s="1"/>
  <c r="J6017" i="6" s="1"/>
  <c r="B6257" i="6"/>
  <c r="H6257" i="6" s="1" a="1"/>
  <c r="H6257" i="6" s="1"/>
  <c r="B6089" i="6"/>
  <c r="H6089" i="6" s="1" a="1"/>
  <c r="H6089" i="6" s="1"/>
  <c r="I6089" i="6" s="1"/>
  <c r="J6089" i="6" s="1"/>
  <c r="B6041" i="6"/>
  <c r="H6041" i="6" s="1" a="1"/>
  <c r="H6041" i="6" s="1"/>
  <c r="I6041" i="6" s="1"/>
  <c r="J6041" i="6" s="1"/>
  <c r="B5993" i="6"/>
  <c r="H5993" i="6" s="1" a="1"/>
  <c r="H5993" i="6" s="1"/>
  <c r="I5993" i="6" s="1"/>
  <c r="J5993" i="6" s="1"/>
  <c r="B6353" i="6"/>
  <c r="B6233" i="6"/>
  <c r="H6233" i="6" s="1" a="1"/>
  <c r="H6233" i="6" s="1"/>
  <c r="I6233" i="6" s="1"/>
  <c r="J6233" i="6" s="1"/>
  <c r="B6185" i="6"/>
  <c r="H6185" i="6" s="1" a="1"/>
  <c r="H6185" i="6" s="1"/>
  <c r="B6161" i="6"/>
  <c r="H6161" i="6" s="1" a="1"/>
  <c r="H6161" i="6" s="1"/>
  <c r="B6137" i="6"/>
  <c r="H6137" i="6" s="1" a="1"/>
  <c r="H6137" i="6" s="1"/>
  <c r="B6065" i="6"/>
  <c r="H6065" i="6" s="1" a="1"/>
  <c r="H6065" i="6" s="1"/>
  <c r="I6065" i="6" s="1"/>
  <c r="J6065" i="6" s="1"/>
  <c r="B5897" i="6"/>
  <c r="B5801" i="6"/>
  <c r="B5705" i="6"/>
  <c r="B5561" i="6"/>
  <c r="B5513" i="6"/>
  <c r="B5465" i="6"/>
  <c r="B5441" i="6"/>
  <c r="B5369" i="6"/>
  <c r="H5369" i="6" s="1" a="1"/>
  <c r="H5369" i="6" s="1"/>
  <c r="I5369" i="6" s="1"/>
  <c r="J5369" i="6" s="1"/>
  <c r="B5321" i="6"/>
  <c r="H5321" i="6" s="1" a="1"/>
  <c r="H5321" i="6" s="1"/>
  <c r="I5321" i="6" s="1"/>
  <c r="J5321" i="6" s="1"/>
  <c r="B5273" i="6"/>
  <c r="H5273" i="6" s="1" a="1"/>
  <c r="H5273" i="6" s="1"/>
  <c r="I5273" i="6" s="1"/>
  <c r="J5273" i="6" s="1"/>
  <c r="B5873" i="6"/>
  <c r="B5825" i="6"/>
  <c r="B5777" i="6"/>
  <c r="B5681" i="6"/>
  <c r="B5393" i="6"/>
  <c r="H5393" i="6" s="1" a="1"/>
  <c r="H5393" i="6" s="1"/>
  <c r="I5393" i="6" s="1"/>
  <c r="J5393" i="6" s="1"/>
  <c r="B5849" i="6"/>
  <c r="B5753" i="6"/>
  <c r="B5657" i="6"/>
  <c r="B5633" i="6"/>
  <c r="B5585" i="6"/>
  <c r="B5537" i="6"/>
  <c r="B5489" i="6"/>
  <c r="B5345" i="6"/>
  <c r="H5345" i="6" s="1" a="1"/>
  <c r="H5345" i="6" s="1"/>
  <c r="I5345" i="6" s="1"/>
  <c r="J5345" i="6" s="1"/>
  <c r="B5297" i="6"/>
  <c r="H5297" i="6" s="1" a="1"/>
  <c r="H5297" i="6" s="1"/>
  <c r="I5297" i="6" s="1"/>
  <c r="J5297" i="6" s="1"/>
  <c r="B5969" i="6"/>
  <c r="H5969" i="6" s="1" a="1"/>
  <c r="H5969" i="6" s="1"/>
  <c r="B5945" i="6"/>
  <c r="H5945" i="6" s="1" a="1"/>
  <c r="H5945" i="6" s="1"/>
  <c r="B5921" i="6"/>
  <c r="B5729" i="6"/>
  <c r="B5609" i="6"/>
  <c r="B5417" i="6"/>
  <c r="H5417" i="6" s="1" a="1"/>
  <c r="H5417" i="6" s="1"/>
  <c r="I5417" i="6" s="1"/>
  <c r="J5417" i="6" s="1"/>
  <c r="B5201" i="6"/>
  <c r="B5129" i="6"/>
  <c r="B5081" i="6"/>
  <c r="H5081" i="6" s="1" a="1"/>
  <c r="H5081" i="6" s="1"/>
  <c r="B4985" i="6"/>
  <c r="H4985" i="6" s="1" a="1"/>
  <c r="H4985" i="6" s="1"/>
  <c r="B4889" i="6"/>
  <c r="H4889" i="6" s="1" a="1"/>
  <c r="H4889" i="6" s="1"/>
  <c r="I4889" i="6" s="1"/>
  <c r="J4889" i="6" s="1"/>
  <c r="B4841" i="6"/>
  <c r="H4841" i="6" s="1" a="1"/>
  <c r="H4841" i="6" s="1"/>
  <c r="I4841" i="6" s="1"/>
  <c r="J4841" i="6" s="1"/>
  <c r="B4793" i="6"/>
  <c r="H4793" i="6" s="1" a="1"/>
  <c r="H4793" i="6" s="1"/>
  <c r="I4793" i="6" s="1"/>
  <c r="J4793" i="6" s="1"/>
  <c r="B4553" i="6"/>
  <c r="B4505" i="6"/>
  <c r="B4481" i="6"/>
  <c r="B4457" i="6"/>
  <c r="B4433" i="6"/>
  <c r="B4385" i="6"/>
  <c r="B4313" i="6"/>
  <c r="B5225" i="6"/>
  <c r="B5057" i="6"/>
  <c r="H5057" i="6" s="1" a="1"/>
  <c r="H5057" i="6" s="1"/>
  <c r="B4961" i="6"/>
  <c r="H4961" i="6" s="1" a="1"/>
  <c r="H4961" i="6" s="1"/>
  <c r="B4769" i="6"/>
  <c r="B4721" i="6"/>
  <c r="B4673" i="6"/>
  <c r="B4625" i="6"/>
  <c r="B4577" i="6"/>
  <c r="B4289" i="6"/>
  <c r="B4193" i="6"/>
  <c r="B4097" i="6"/>
  <c r="B5153" i="6"/>
  <c r="B5033" i="6"/>
  <c r="H5033" i="6" s="1" a="1"/>
  <c r="H5033" i="6" s="1"/>
  <c r="B4937" i="6"/>
  <c r="H4937" i="6" s="1" a="1"/>
  <c r="H4937" i="6" s="1"/>
  <c r="B4913" i="6"/>
  <c r="H4913" i="6" s="1" a="1"/>
  <c r="H4913" i="6" s="1"/>
  <c r="I4913" i="6" s="1"/>
  <c r="J4913" i="6" s="1"/>
  <c r="B4865" i="6"/>
  <c r="H4865" i="6" s="1" a="1"/>
  <c r="H4865" i="6" s="1"/>
  <c r="I4865" i="6" s="1"/>
  <c r="J4865" i="6" s="1"/>
  <c r="B4817" i="6"/>
  <c r="H4817" i="6" s="1" a="1"/>
  <c r="H4817" i="6" s="1"/>
  <c r="I4817" i="6" s="1"/>
  <c r="J4817" i="6" s="1"/>
  <c r="B4529" i="6"/>
  <c r="B4409" i="6"/>
  <c r="B4361" i="6"/>
  <c r="B4265" i="6"/>
  <c r="B4169" i="6"/>
  <c r="B3977" i="6"/>
  <c r="H3977" i="6" s="1" a="1"/>
  <c r="H3977" i="6" s="1"/>
  <c r="B3881" i="6"/>
  <c r="H3881" i="6" s="1" a="1"/>
  <c r="H3881" i="6" s="1"/>
  <c r="B5249" i="6"/>
  <c r="H5249" i="6" s="1" a="1"/>
  <c r="H5249" i="6" s="1"/>
  <c r="I5249" i="6" s="1"/>
  <c r="J5249" i="6" s="1"/>
  <c r="B5177" i="6"/>
  <c r="B5105" i="6"/>
  <c r="H5105" i="6" s="1" a="1"/>
  <c r="H5105" i="6" s="1"/>
  <c r="I5105" i="6" s="1"/>
  <c r="J5105" i="6" s="1"/>
  <c r="B5009" i="6"/>
  <c r="H5009" i="6" s="1" a="1"/>
  <c r="H5009" i="6" s="1"/>
  <c r="B4745" i="6"/>
  <c r="B4697" i="6"/>
  <c r="B4649" i="6"/>
  <c r="B4601" i="6"/>
  <c r="B4337" i="6"/>
  <c r="B4241" i="6"/>
  <c r="B4145" i="6"/>
  <c r="B4073" i="6"/>
  <c r="B4049" i="6"/>
  <c r="H4049" i="6" s="1" a="1"/>
  <c r="H4049" i="6" s="1"/>
  <c r="B3953" i="6"/>
  <c r="H3953" i="6" s="1" a="1"/>
  <c r="H3953" i="6" s="1"/>
  <c r="I3953" i="6" s="1"/>
  <c r="J3953" i="6" s="1"/>
  <c r="B3857" i="6"/>
  <c r="H3857" i="6" s="1" a="1"/>
  <c r="H3857" i="6" s="1"/>
  <c r="B4217" i="6"/>
  <c r="B4025" i="6"/>
  <c r="H4025" i="6" s="1" a="1"/>
  <c r="H4025" i="6" s="1"/>
  <c r="B3785" i="6"/>
  <c r="H3785" i="6" s="1" a="1"/>
  <c r="H3785" i="6" s="1"/>
  <c r="B3689" i="6"/>
  <c r="H3689" i="6" s="1" a="1"/>
  <c r="H3689" i="6" s="1"/>
  <c r="B3593" i="6"/>
  <c r="H3593" i="6" s="1" a="1"/>
  <c r="H3593" i="6" s="1"/>
  <c r="B3497" i="6"/>
  <c r="H3497" i="6" s="1" a="1"/>
  <c r="H3497" i="6" s="1"/>
  <c r="B3449" i="6"/>
  <c r="B3305" i="6"/>
  <c r="H3305" i="6" s="1" a="1"/>
  <c r="H3305" i="6" s="1"/>
  <c r="B3185" i="6"/>
  <c r="B3161" i="6"/>
  <c r="H3161" i="6" s="1" a="1"/>
  <c r="H3161" i="6" s="1"/>
  <c r="I3161" i="6" s="1"/>
  <c r="J3161" i="6" s="1"/>
  <c r="B3113" i="6"/>
  <c r="H3113" i="6" s="1" a="1"/>
  <c r="H3113" i="6" s="1"/>
  <c r="I3113" i="6" s="1"/>
  <c r="J3113" i="6" s="1"/>
  <c r="B3065" i="6"/>
  <c r="H3065" i="6" s="1" a="1"/>
  <c r="H3065" i="6" s="1"/>
  <c r="I3065" i="6" s="1"/>
  <c r="J3065" i="6" s="1"/>
  <c r="B2825" i="6"/>
  <c r="B2777" i="6"/>
  <c r="B2633" i="6"/>
  <c r="B4121" i="6"/>
  <c r="B4001" i="6"/>
  <c r="H4001" i="6" s="1" a="1"/>
  <c r="H4001" i="6" s="1"/>
  <c r="B3761" i="6"/>
  <c r="H3761" i="6" s="1" a="1"/>
  <c r="H3761" i="6" s="1"/>
  <c r="B3665" i="6"/>
  <c r="H3665" i="6" s="1" a="1"/>
  <c r="H3665" i="6" s="1"/>
  <c r="B3569" i="6"/>
  <c r="H3569" i="6" s="1" a="1"/>
  <c r="H3569" i="6" s="1"/>
  <c r="B3425" i="6"/>
  <c r="H3425" i="6" s="1" a="1"/>
  <c r="H3425" i="6" s="1"/>
  <c r="B3401" i="6"/>
  <c r="H3401" i="6" s="1" a="1"/>
  <c r="H3401" i="6" s="1"/>
  <c r="I3401" i="6" s="1"/>
  <c r="J3401" i="6" s="1"/>
  <c r="B3377" i="6"/>
  <c r="H3377" i="6" s="1" a="1"/>
  <c r="H3377" i="6" s="1"/>
  <c r="B3353" i="6"/>
  <c r="H3353" i="6" s="1" a="1"/>
  <c r="H3353" i="6" s="1"/>
  <c r="B3329" i="6"/>
  <c r="H3329" i="6" s="1" a="1"/>
  <c r="H3329" i="6" s="1"/>
  <c r="B3257" i="6"/>
  <c r="H3257" i="6" s="1" a="1"/>
  <c r="H3257" i="6" s="1"/>
  <c r="I3257" i="6" s="1"/>
  <c r="J3257" i="6" s="1"/>
  <c r="B3233" i="6"/>
  <c r="H3233" i="6" s="1" a="1"/>
  <c r="H3233" i="6" s="1"/>
  <c r="I3233" i="6" s="1"/>
  <c r="J3233" i="6" s="1"/>
  <c r="B3041" i="6"/>
  <c r="H3041" i="6" s="1" a="1"/>
  <c r="H3041" i="6" s="1"/>
  <c r="I3041" i="6" s="1"/>
  <c r="J3041" i="6" s="1"/>
  <c r="B3017" i="6"/>
  <c r="H3017" i="6" s="1" a="1"/>
  <c r="H3017" i="6" s="1"/>
  <c r="B2657" i="6"/>
  <c r="B3929" i="6"/>
  <c r="H3929" i="6" s="1" a="1"/>
  <c r="H3929" i="6" s="1"/>
  <c r="B3833" i="6"/>
  <c r="H3833" i="6" s="1" a="1"/>
  <c r="H3833" i="6" s="1"/>
  <c r="B3737" i="6"/>
  <c r="H3737" i="6" s="1" a="1"/>
  <c r="H3737" i="6" s="1"/>
  <c r="I3737" i="6" s="1"/>
  <c r="J3737" i="6" s="1"/>
  <c r="B3641" i="6"/>
  <c r="H3641" i="6" s="1" a="1"/>
  <c r="H3641" i="6" s="1"/>
  <c r="B3545" i="6"/>
  <c r="H3545" i="6" s="1" a="1"/>
  <c r="H3545" i="6" s="1"/>
  <c r="B3281" i="6"/>
  <c r="H3281" i="6" s="1" a="1"/>
  <c r="H3281" i="6" s="1"/>
  <c r="I3281" i="6" s="1"/>
  <c r="J3281" i="6" s="1"/>
  <c r="B3137" i="6"/>
  <c r="H3137" i="6" s="1" a="1"/>
  <c r="H3137" i="6" s="1"/>
  <c r="I3137" i="6" s="1"/>
  <c r="J3137" i="6" s="1"/>
  <c r="B3089" i="6"/>
  <c r="H3089" i="6" s="1" a="1"/>
  <c r="H3089" i="6" s="1"/>
  <c r="I3089" i="6" s="1"/>
  <c r="J3089" i="6" s="1"/>
  <c r="B2993" i="6"/>
  <c r="H2993" i="6" s="1" a="1"/>
  <c r="H2993" i="6" s="1"/>
  <c r="B2969" i="6"/>
  <c r="H2969" i="6" s="1" a="1"/>
  <c r="H2969" i="6" s="1"/>
  <c r="B2921" i="6"/>
  <c r="B2897" i="6"/>
  <c r="B3905" i="6"/>
  <c r="H3905" i="6" s="1" a="1"/>
  <c r="H3905" i="6" s="1"/>
  <c r="B3809" i="6"/>
  <c r="H3809" i="6" s="1" a="1"/>
  <c r="H3809" i="6" s="1"/>
  <c r="B3713" i="6"/>
  <c r="H3713" i="6" s="1" a="1"/>
  <c r="H3713" i="6" s="1"/>
  <c r="I3713" i="6" s="1"/>
  <c r="J3713" i="6" s="1"/>
  <c r="B3617" i="6"/>
  <c r="H3617" i="6" s="1" a="1"/>
  <c r="H3617" i="6" s="1"/>
  <c r="B3521" i="6"/>
  <c r="H3521" i="6" s="1" a="1"/>
  <c r="H3521" i="6" s="1"/>
  <c r="B3473" i="6"/>
  <c r="H3473" i="6" s="1" a="1"/>
  <c r="H3473" i="6" s="1"/>
  <c r="I3473" i="6" s="1"/>
  <c r="J3473" i="6" s="1"/>
  <c r="B3209" i="6"/>
  <c r="H3209" i="6" s="1" a="1"/>
  <c r="H3209" i="6" s="1"/>
  <c r="I3209" i="6" s="1"/>
  <c r="J3209" i="6" s="1"/>
  <c r="B2945" i="6"/>
  <c r="B2873" i="6"/>
  <c r="B2801" i="6"/>
  <c r="H2801" i="6" s="1" a="1"/>
  <c r="H2801" i="6" s="1"/>
  <c r="B2705" i="6"/>
  <c r="B2537" i="6"/>
  <c r="B2513" i="6"/>
  <c r="B2441" i="6"/>
  <c r="H2441" i="6" s="1" a="1"/>
  <c r="H2441" i="6" s="1"/>
  <c r="B2393" i="6"/>
  <c r="H2393" i="6" s="1" a="1"/>
  <c r="H2393" i="6" s="1"/>
  <c r="I2393" i="6" s="1"/>
  <c r="J2393" i="6" s="1"/>
  <c r="B2153" i="6"/>
  <c r="B2033" i="6"/>
  <c r="H2033" i="6" s="1" a="1"/>
  <c r="H2033" i="6" s="1"/>
  <c r="B1937" i="6"/>
  <c r="H1937" i="6" s="1" a="1"/>
  <c r="H1937" i="6" s="1"/>
  <c r="I1937" i="6" s="1"/>
  <c r="J1937" i="6" s="1"/>
  <c r="B1865" i="6"/>
  <c r="H1865" i="6" s="1" a="1"/>
  <c r="H1865" i="6" s="1"/>
  <c r="I1865" i="6" s="1"/>
  <c r="J1865" i="6" s="1"/>
  <c r="B1745" i="6"/>
  <c r="H1745" i="6" s="1" a="1"/>
  <c r="H1745" i="6" s="1"/>
  <c r="I1745" i="6" s="1"/>
  <c r="J1745" i="6" s="1"/>
  <c r="B1577" i="6"/>
  <c r="H1577" i="6" s="1" a="1"/>
  <c r="H1577" i="6" s="1"/>
  <c r="B1481" i="6"/>
  <c r="H1481" i="6" s="1" a="1"/>
  <c r="H1481" i="6" s="1"/>
  <c r="B1409" i="6"/>
  <c r="B2849" i="6"/>
  <c r="B2753" i="6"/>
  <c r="B2585" i="6"/>
  <c r="B2561" i="6"/>
  <c r="B2489" i="6"/>
  <c r="B2465" i="6"/>
  <c r="H2465" i="6" s="1" a="1"/>
  <c r="H2465" i="6" s="1"/>
  <c r="B2417" i="6"/>
  <c r="H2417" i="6" s="1" a="1"/>
  <c r="H2417" i="6" s="1"/>
  <c r="B2177" i="6"/>
  <c r="B2129" i="6"/>
  <c r="H2129" i="6" s="1" a="1"/>
  <c r="H2129" i="6" s="1"/>
  <c r="I2129" i="6" s="1"/>
  <c r="J2129" i="6" s="1"/>
  <c r="B2105" i="6"/>
  <c r="H2105" i="6" s="1" a="1"/>
  <c r="H2105" i="6" s="1"/>
  <c r="B2009" i="6"/>
  <c r="H2009" i="6" s="1" a="1"/>
  <c r="H2009" i="6" s="1"/>
  <c r="B1913" i="6"/>
  <c r="H1913" i="6" s="1" a="1"/>
  <c r="H1913" i="6" s="1"/>
  <c r="I1913" i="6" s="1"/>
  <c r="J1913" i="6" s="1"/>
  <c r="B1841" i="6"/>
  <c r="H1841" i="6" s="1" a="1"/>
  <c r="H1841" i="6" s="1"/>
  <c r="B1817" i="6"/>
  <c r="H1817" i="6" s="1" a="1"/>
  <c r="H1817" i="6" s="1"/>
  <c r="I1817" i="6" s="1"/>
  <c r="J1817" i="6" s="1"/>
  <c r="B1721" i="6"/>
  <c r="H1721" i="6" s="1" a="1"/>
  <c r="H1721" i="6" s="1"/>
  <c r="I1721" i="6" s="1"/>
  <c r="J1721" i="6" s="1"/>
  <c r="B1673" i="6"/>
  <c r="H1673" i="6" s="1" a="1"/>
  <c r="H1673" i="6" s="1"/>
  <c r="I1673" i="6" s="1"/>
  <c r="J1673" i="6" s="1"/>
  <c r="B1529" i="6"/>
  <c r="H1529" i="6" s="1" a="1"/>
  <c r="H1529" i="6" s="1"/>
  <c r="I1529" i="6" s="1"/>
  <c r="J1529" i="6" s="1"/>
  <c r="B1457" i="6"/>
  <c r="H1457" i="6" s="1" a="1"/>
  <c r="H1457" i="6" s="1"/>
  <c r="I1457" i="6" s="1"/>
  <c r="J1457" i="6" s="1"/>
  <c r="B2681" i="6"/>
  <c r="B2609" i="6"/>
  <c r="B2081" i="6"/>
  <c r="H2081" i="6" s="1" a="1"/>
  <c r="H2081" i="6" s="1"/>
  <c r="I2081" i="6" s="1"/>
  <c r="J2081" i="6" s="1"/>
  <c r="B1985" i="6"/>
  <c r="H1985" i="6" s="1" a="1"/>
  <c r="H1985" i="6" s="1"/>
  <c r="I1985" i="6" s="1"/>
  <c r="J1985" i="6" s="1"/>
  <c r="B1889" i="6"/>
  <c r="H1889" i="6" s="1" a="1"/>
  <c r="H1889" i="6" s="1"/>
  <c r="B1793" i="6"/>
  <c r="H1793" i="6" s="1" a="1"/>
  <c r="H1793" i="6" s="1"/>
  <c r="I1793" i="6" s="1"/>
  <c r="J1793" i="6" s="1"/>
  <c r="B1697" i="6"/>
  <c r="H1697" i="6" s="1" a="1"/>
  <c r="H1697" i="6" s="1"/>
  <c r="I1697" i="6" s="1"/>
  <c r="J1697" i="6" s="1"/>
  <c r="B1625" i="6"/>
  <c r="B1505" i="6"/>
  <c r="H1505" i="6" s="1" a="1"/>
  <c r="H1505" i="6" s="1"/>
  <c r="I1505" i="6" s="1"/>
  <c r="J1505" i="6" s="1"/>
  <c r="B2729" i="6"/>
  <c r="B2369" i="6"/>
  <c r="H2369" i="6" s="1" a="1"/>
  <c r="H2369" i="6" s="1"/>
  <c r="B2345" i="6"/>
  <c r="H2345" i="6" s="1" a="1"/>
  <c r="H2345" i="6" s="1"/>
  <c r="B2321" i="6"/>
  <c r="B2297" i="6"/>
  <c r="B2273" i="6"/>
  <c r="B2249" i="6"/>
  <c r="B2225" i="6"/>
  <c r="B2201" i="6"/>
  <c r="B2057" i="6"/>
  <c r="H2057" i="6" s="1" a="1"/>
  <c r="H2057" i="6" s="1"/>
  <c r="I2057" i="6" s="1"/>
  <c r="J2057" i="6" s="1"/>
  <c r="B1961" i="6"/>
  <c r="H1961" i="6" s="1" a="1"/>
  <c r="H1961" i="6" s="1"/>
  <c r="I1961" i="6" s="1"/>
  <c r="J1961" i="6" s="1"/>
  <c r="B1769" i="6"/>
  <c r="H1769" i="6" s="1" a="1"/>
  <c r="H1769" i="6" s="1"/>
  <c r="I1769" i="6" s="1"/>
  <c r="J1769" i="6" s="1"/>
  <c r="B1649" i="6"/>
  <c r="H1649" i="6" s="1" a="1"/>
  <c r="H1649" i="6" s="1"/>
  <c r="I1649" i="6" s="1"/>
  <c r="J1649" i="6" s="1"/>
  <c r="B1601" i="6"/>
  <c r="H1601" i="6" s="1" a="1"/>
  <c r="H1601" i="6" s="1"/>
  <c r="B1553" i="6"/>
  <c r="H1553" i="6" s="1" a="1"/>
  <c r="H1553" i="6" s="1"/>
  <c r="I1553" i="6" s="1"/>
  <c r="J1553" i="6" s="1"/>
  <c r="B1433" i="6"/>
  <c r="B1313" i="6"/>
  <c r="B1289" i="6"/>
  <c r="H1289" i="6" s="1" a="1"/>
  <c r="H1289" i="6" s="1"/>
  <c r="B1145" i="6"/>
  <c r="B1073" i="6"/>
  <c r="H1073" i="6" s="1" a="1"/>
  <c r="H1073" i="6" s="1"/>
  <c r="I1073" i="6" s="1"/>
  <c r="J1073" i="6" s="1"/>
  <c r="B761" i="6"/>
  <c r="B737" i="6"/>
  <c r="B713" i="6"/>
  <c r="B689" i="6"/>
  <c r="B521" i="6"/>
  <c r="B473" i="6"/>
  <c r="B377" i="6"/>
  <c r="B281" i="6"/>
  <c r="H281" i="6" s="1" a="1"/>
  <c r="H281" i="6" s="1"/>
  <c r="I281" i="6" s="1"/>
  <c r="J281" i="6" s="1"/>
  <c r="B209" i="6"/>
  <c r="H209" i="6" s="1" a="1"/>
  <c r="H209" i="6" s="1"/>
  <c r="I209" i="6" s="1"/>
  <c r="J209" i="6" s="1"/>
  <c r="B113" i="6"/>
  <c r="B89" i="6"/>
  <c r="B305" i="6"/>
  <c r="B185" i="6"/>
  <c r="H185" i="6" s="1" a="1"/>
  <c r="H185" i="6" s="1"/>
  <c r="B137" i="6"/>
  <c r="H137" i="6" s="1" a="1"/>
  <c r="H137" i="6" s="1"/>
  <c r="B1217" i="6"/>
  <c r="B1049" i="6"/>
  <c r="B1025" i="6"/>
  <c r="B1001" i="6"/>
  <c r="B881" i="6"/>
  <c r="H881" i="6" s="1" a="1"/>
  <c r="H881" i="6" s="1"/>
  <c r="I881" i="6" s="1"/>
  <c r="J881" i="6" s="1"/>
  <c r="B857" i="6"/>
  <c r="H857" i="6" s="1" a="1"/>
  <c r="H857" i="6" s="1"/>
  <c r="B785" i="6"/>
  <c r="H785" i="6" s="1" a="1"/>
  <c r="H785" i="6" s="1"/>
  <c r="I785" i="6" s="1"/>
  <c r="J785" i="6" s="1"/>
  <c r="B353" i="6"/>
  <c r="H353" i="6" s="1" a="1"/>
  <c r="H353" i="6" s="1"/>
  <c r="B1385" i="6"/>
  <c r="H1385" i="6" s="1" a="1"/>
  <c r="H1385" i="6" s="1"/>
  <c r="B1361" i="6"/>
  <c r="H1361" i="6" s="1" a="1"/>
  <c r="H1361" i="6" s="1"/>
  <c r="I1361" i="6" s="1"/>
  <c r="J1361" i="6" s="1"/>
  <c r="B1193" i="6"/>
  <c r="B1097" i="6"/>
  <c r="B977" i="6"/>
  <c r="B953" i="6"/>
  <c r="B833" i="6"/>
  <c r="H833" i="6" s="1" a="1"/>
  <c r="H833" i="6" s="1"/>
  <c r="I833" i="6" s="1"/>
  <c r="J833" i="6" s="1"/>
  <c r="B809" i="6"/>
  <c r="B593" i="6"/>
  <c r="B545" i="6"/>
  <c r="B401" i="6"/>
  <c r="H401" i="6" s="1" a="1"/>
  <c r="H401" i="6" s="1"/>
  <c r="I401" i="6" s="1"/>
  <c r="J401" i="6" s="1"/>
  <c r="B329" i="6"/>
  <c r="H329" i="6" s="1" a="1"/>
  <c r="H329" i="6" s="1"/>
  <c r="B257" i="6"/>
  <c r="H257" i="6" s="1" a="1"/>
  <c r="H257" i="6" s="1"/>
  <c r="I257" i="6" s="1"/>
  <c r="J257" i="6" s="1"/>
  <c r="B233" i="6"/>
  <c r="H233" i="6" s="1" a="1"/>
  <c r="H233" i="6" s="1"/>
  <c r="I233" i="6" s="1"/>
  <c r="J233" i="6" s="1"/>
  <c r="B497" i="6"/>
  <c r="B161" i="6"/>
  <c r="H161" i="6" s="1" a="1"/>
  <c r="H161" i="6" s="1"/>
  <c r="I161" i="6" s="1"/>
  <c r="J161" i="6" s="1"/>
  <c r="B1337" i="6"/>
  <c r="H1337" i="6" s="1" a="1"/>
  <c r="H1337" i="6" s="1"/>
  <c r="B1265" i="6"/>
  <c r="B1241" i="6"/>
  <c r="B1169" i="6"/>
  <c r="B1121" i="6"/>
  <c r="B929" i="6"/>
  <c r="B905" i="6"/>
  <c r="H905" i="6" s="1" a="1"/>
  <c r="H905" i="6" s="1"/>
  <c r="B665" i="6"/>
  <c r="H665" i="6" s="1" a="1"/>
  <c r="H665" i="6" s="1"/>
  <c r="B641" i="6"/>
  <c r="H641" i="6" s="1" a="1"/>
  <c r="H641" i="6" s="1"/>
  <c r="B617" i="6"/>
  <c r="B569" i="6"/>
  <c r="B449" i="6"/>
  <c r="H449" i="6" s="1" a="1"/>
  <c r="H449" i="6" s="1"/>
  <c r="B425" i="6"/>
  <c r="H425" i="6" s="1" a="1"/>
  <c r="H425" i="6" s="1"/>
  <c r="I425" i="6" s="1"/>
  <c r="J425" i="6" s="1"/>
  <c r="E2147" i="6" a="1"/>
  <c r="E2147" i="6" s="1"/>
  <c r="I40" i="5"/>
  <c r="E59" i="6" a="1"/>
  <c r="E59" i="6" s="1"/>
  <c r="I8391" i="6"/>
  <c r="J8391" i="6" s="1"/>
  <c r="I7431" i="6"/>
  <c r="J7431" i="6" s="1"/>
  <c r="H664" i="6" a="1"/>
  <c r="H664" i="6" s="1"/>
  <c r="I664" i="6" s="1"/>
  <c r="J664" i="6" s="1"/>
  <c r="H904" i="6" a="1"/>
  <c r="H904" i="6" s="1"/>
  <c r="I904" i="6" s="1"/>
  <c r="J904" i="6" s="1"/>
  <c r="H1312" i="6" a="1"/>
  <c r="H1312" i="6" s="1"/>
  <c r="I1312" i="6" s="1"/>
  <c r="J1312" i="6" s="1"/>
  <c r="H136" i="6" a="1"/>
  <c r="H136" i="6" s="1"/>
  <c r="I136" i="6" s="1"/>
  <c r="J136" i="6" s="1"/>
  <c r="H1096" i="6" a="1"/>
  <c r="H1096" i="6" s="1"/>
  <c r="I1096" i="6" s="1"/>
  <c r="J1096" i="6" s="1"/>
  <c r="H1384" i="6" a="1"/>
  <c r="H1384" i="6" s="1"/>
  <c r="I1384" i="6" s="1"/>
  <c r="J1384" i="6" s="1"/>
  <c r="H640" i="6" a="1"/>
  <c r="H640" i="6" s="1"/>
  <c r="I640" i="6" s="1"/>
  <c r="J640" i="6" s="1"/>
  <c r="H1024" i="6" a="1"/>
  <c r="H1024" i="6" s="1"/>
  <c r="I1024" i="6" s="1"/>
  <c r="J1024" i="6" s="1"/>
  <c r="H1336" i="6" a="1"/>
  <c r="H1336" i="6" s="1"/>
  <c r="I1336" i="6" s="1"/>
  <c r="J1336" i="6" s="1"/>
  <c r="H184" i="6" a="1"/>
  <c r="H184" i="6" s="1"/>
  <c r="I184" i="6" s="1"/>
  <c r="J184" i="6" s="1"/>
  <c r="H448" i="6" a="1"/>
  <c r="H448" i="6" s="1"/>
  <c r="I448" i="6" s="1"/>
  <c r="J448" i="6" s="1"/>
  <c r="H688" i="6" a="1"/>
  <c r="H688" i="6" s="1"/>
  <c r="I688" i="6" s="1"/>
  <c r="J688" i="6" s="1"/>
  <c r="H1216" i="6" a="1"/>
  <c r="H1216" i="6" s="1"/>
  <c r="I1216" i="6" s="1"/>
  <c r="J1216" i="6" s="1"/>
  <c r="I1720" i="6"/>
  <c r="J1720" i="6" s="1"/>
  <c r="I2152" i="6"/>
  <c r="J2152" i="6" s="1"/>
  <c r="H3304" i="6" a="1"/>
  <c r="H3304" i="6" s="1"/>
  <c r="I3304" i="6" s="1"/>
  <c r="J3304" i="6" s="1"/>
  <c r="H1840" i="6" a="1"/>
  <c r="H1840" i="6" s="1"/>
  <c r="I1840" i="6" s="1"/>
  <c r="J1840" i="6" s="1"/>
  <c r="I2200" i="6"/>
  <c r="J2200" i="6" s="1"/>
  <c r="I2296" i="6"/>
  <c r="J2296" i="6" s="1"/>
  <c r="I2560" i="6"/>
  <c r="J2560" i="6" s="1"/>
  <c r="I3256" i="6"/>
  <c r="J3256" i="6" s="1"/>
  <c r="H2008" i="6" a="1"/>
  <c r="H2008" i="6" s="1"/>
  <c r="I2008" i="6" s="1"/>
  <c r="J2008" i="6" s="1"/>
  <c r="I2512" i="6"/>
  <c r="J2512" i="6" s="1"/>
  <c r="H2032" i="6" a="1"/>
  <c r="H2032" i="6" s="1"/>
  <c r="I2032" i="6" s="1"/>
  <c r="J2032" i="6" s="1"/>
  <c r="I2488" i="6"/>
  <c r="J2488" i="6" s="1"/>
  <c r="H3520" i="6" a="1"/>
  <c r="H3520" i="6" s="1"/>
  <c r="I3520" i="6" s="1"/>
  <c r="J3520" i="6" s="1"/>
  <c r="H4000" i="6" a="1"/>
  <c r="H4000" i="6" s="1"/>
  <c r="I4000" i="6" s="1"/>
  <c r="J4000" i="6" s="1"/>
  <c r="H3352" i="6" a="1"/>
  <c r="H3352" i="6" s="1"/>
  <c r="I3352" i="6" s="1"/>
  <c r="J3352" i="6" s="1"/>
  <c r="H3544" i="6" a="1"/>
  <c r="H3544" i="6" s="1"/>
  <c r="I3544" i="6" s="1"/>
  <c r="J3544" i="6" s="1"/>
  <c r="H4024" i="6" a="1"/>
  <c r="H4024" i="6" s="1"/>
  <c r="I4024" i="6" s="1"/>
  <c r="J4024" i="6" s="1"/>
  <c r="H3568" i="6" a="1"/>
  <c r="H3568" i="6" s="1"/>
  <c r="I3568" i="6" s="1"/>
  <c r="J3568" i="6" s="1"/>
  <c r="H3496" i="6" a="1"/>
  <c r="H3496" i="6" s="1"/>
  <c r="I3496" i="6" s="1"/>
  <c r="J3496" i="6" s="1"/>
  <c r="H3928" i="6" a="1"/>
  <c r="H3928" i="6" s="1"/>
  <c r="I3928" i="6" s="1"/>
  <c r="J3928" i="6" s="1"/>
  <c r="H4072" i="6" a="1"/>
  <c r="H4072" i="6" s="1"/>
  <c r="I4072" i="6" s="1"/>
  <c r="J4072" i="6" s="1"/>
  <c r="H4384" i="6" a="1"/>
  <c r="H4384" i="6" s="1"/>
  <c r="I4384" i="6" s="1"/>
  <c r="J4384" i="6" s="1"/>
  <c r="H4240" i="6" a="1"/>
  <c r="H4240" i="6" s="1"/>
  <c r="I4240" i="6" s="1"/>
  <c r="J4240" i="6" s="1"/>
  <c r="H4096" i="6" a="1"/>
  <c r="H4096" i="6" s="1"/>
  <c r="I4096" i="6" s="1"/>
  <c r="J4096" i="6" s="1"/>
  <c r="H5056" i="6" a="1"/>
  <c r="H5056" i="6" s="1"/>
  <c r="I5056" i="6" s="1"/>
  <c r="J5056" i="6" s="1"/>
  <c r="H5080" i="6" a="1"/>
  <c r="H5080" i="6" s="1"/>
  <c r="I5080" i="6" s="1"/>
  <c r="J5080" i="6" s="1"/>
  <c r="I5992" i="6"/>
  <c r="J5992" i="6" s="1"/>
  <c r="H6160" i="6" a="1"/>
  <c r="H6160" i="6" s="1"/>
  <c r="I6160" i="6" s="1"/>
  <c r="J6160" i="6" s="1"/>
  <c r="I6568" i="6"/>
  <c r="J6568" i="6" s="1"/>
  <c r="I7600" i="6"/>
  <c r="J7600" i="6" s="1"/>
  <c r="H6448" i="6" a="1"/>
  <c r="H6448" i="6" s="1"/>
  <c r="I6448" i="6" s="1"/>
  <c r="J6448" i="6" s="1"/>
  <c r="H7576" i="6" a="1"/>
  <c r="H7576" i="6" s="1"/>
  <c r="I7576" i="6" s="1"/>
  <c r="J7576" i="6" s="1"/>
  <c r="I6951" i="6"/>
  <c r="J6951" i="6" s="1"/>
  <c r="I5751" i="6"/>
  <c r="J5751" i="6" s="1"/>
  <c r="I5319" i="6"/>
  <c r="J5319" i="6" s="1"/>
  <c r="I3327" i="6"/>
  <c r="J3327" i="6" s="1"/>
  <c r="I1695" i="6"/>
  <c r="J1695" i="6" s="1"/>
  <c r="I447" i="6"/>
  <c r="J447" i="6" s="1"/>
  <c r="I8415" i="6"/>
  <c r="J8415" i="6" s="1"/>
  <c r="I7551" i="6"/>
  <c r="J7551" i="6" s="1"/>
  <c r="I7095" i="6"/>
  <c r="J7095" i="6" s="1"/>
  <c r="I6903" i="6"/>
  <c r="J6903" i="6" s="1"/>
  <c r="I6711" i="6"/>
  <c r="J6711" i="6" s="1"/>
  <c r="I5439" i="6"/>
  <c r="J5439" i="6" s="1"/>
  <c r="I5271" i="6"/>
  <c r="J5271" i="6" s="1"/>
  <c r="I5559" i="6"/>
  <c r="J5559" i="6" s="1"/>
  <c r="I3303" i="6"/>
  <c r="J3303" i="6" s="1"/>
  <c r="I1599" i="6"/>
  <c r="J1599" i="6" s="1"/>
  <c r="I255" i="6"/>
  <c r="J255" i="6" s="1"/>
  <c r="I999" i="6"/>
  <c r="J999" i="6" s="1"/>
  <c r="C8391" i="6"/>
  <c r="C8319" i="6"/>
  <c r="C8271" i="6"/>
  <c r="C8175" i="6"/>
  <c r="C8079" i="6"/>
  <c r="C8343" i="6"/>
  <c r="C8199" i="6"/>
  <c r="C8103" i="6"/>
  <c r="C8007" i="6"/>
  <c r="C8415" i="6"/>
  <c r="C8367" i="6"/>
  <c r="C8295" i="6"/>
  <c r="C8247" i="6"/>
  <c r="C8151" i="6"/>
  <c r="C8055" i="6"/>
  <c r="C7983" i="6"/>
  <c r="C8223" i="6"/>
  <c r="C7935" i="6"/>
  <c r="C7839" i="6"/>
  <c r="C7743" i="6"/>
  <c r="C7599" i="6"/>
  <c r="C7695" i="6"/>
  <c r="C7479" i="6"/>
  <c r="C8127" i="6"/>
  <c r="C7959" i="6"/>
  <c r="C7887" i="6"/>
  <c r="C7719" i="6"/>
  <c r="C7671" i="6"/>
  <c r="C7623" i="6"/>
  <c r="C7575" i="6"/>
  <c r="C7551" i="6"/>
  <c r="C7503" i="6"/>
  <c r="C7455" i="6"/>
  <c r="C7815" i="6"/>
  <c r="C7527" i="6"/>
  <c r="C7407" i="6"/>
  <c r="C7383" i="6"/>
  <c r="C7335" i="6"/>
  <c r="C7287" i="6"/>
  <c r="C7239" i="6"/>
  <c r="C7191" i="6"/>
  <c r="C7143" i="6"/>
  <c r="C7095" i="6"/>
  <c r="C7047" i="6"/>
  <c r="C6999" i="6"/>
  <c r="C6951" i="6"/>
  <c r="C6855" i="6"/>
  <c r="C8031" i="6"/>
  <c r="C7863" i="6"/>
  <c r="C7647" i="6"/>
  <c r="C6927" i="6"/>
  <c r="C7791" i="6"/>
  <c r="C6879" i="6"/>
  <c r="C7215" i="6"/>
  <c r="C7023" i="6"/>
  <c r="C6759" i="6"/>
  <c r="C6663" i="6"/>
  <c r="C6423" i="6"/>
  <c r="C7767" i="6"/>
  <c r="C7431" i="6"/>
  <c r="C7359" i="6"/>
  <c r="C7167" i="6"/>
  <c r="C6975" i="6"/>
  <c r="C6735" i="6"/>
  <c r="C6639" i="6"/>
  <c r="C7911" i="6"/>
  <c r="C7311" i="6"/>
  <c r="C7263" i="6"/>
  <c r="C7071" i="6"/>
  <c r="C6903" i="6"/>
  <c r="C6831" i="6"/>
  <c r="C6783" i="6"/>
  <c r="C6687" i="6"/>
  <c r="C6591" i="6"/>
  <c r="C6567" i="6"/>
  <c r="C6519" i="6"/>
  <c r="C6495" i="6"/>
  <c r="C6471" i="6"/>
  <c r="C6447" i="6"/>
  <c r="C6375" i="6"/>
  <c r="C6807" i="6"/>
  <c r="C6543" i="6"/>
  <c r="C6711" i="6"/>
  <c r="C6615" i="6"/>
  <c r="C6399" i="6"/>
  <c r="C6351" i="6"/>
  <c r="C7119" i="6"/>
  <c r="C6303" i="6"/>
  <c r="C6279" i="6"/>
  <c r="C6231" i="6"/>
  <c r="C6183" i="6"/>
  <c r="C6063" i="6"/>
  <c r="C6207" i="6"/>
  <c r="C6111" i="6"/>
  <c r="C6327" i="6"/>
  <c r="C6255" i="6"/>
  <c r="C6159" i="6"/>
  <c r="C6087" i="6"/>
  <c r="C6015" i="6"/>
  <c r="C6135" i="6"/>
  <c r="C6039" i="6"/>
  <c r="C5991" i="6"/>
  <c r="C5871" i="6"/>
  <c r="C5823" i="6"/>
  <c r="C5727" i="6"/>
  <c r="C5655" i="6"/>
  <c r="C5583" i="6"/>
  <c r="C5535" i="6"/>
  <c r="C5487" i="6"/>
  <c r="C5367" i="6"/>
  <c r="C5319" i="6"/>
  <c r="C5271" i="6"/>
  <c r="C5847" i="6"/>
  <c r="C5703" i="6"/>
  <c r="C5631" i="6"/>
  <c r="C5391" i="6"/>
  <c r="C5967" i="6"/>
  <c r="C5943" i="6"/>
  <c r="C5919" i="6"/>
  <c r="C5799" i="6"/>
  <c r="C5775" i="6"/>
  <c r="C5679" i="6"/>
  <c r="C5607" i="6"/>
  <c r="C5559" i="6"/>
  <c r="C5511" i="6"/>
  <c r="C5463" i="6"/>
  <c r="C5343" i="6"/>
  <c r="C5295" i="6"/>
  <c r="C5895" i="6"/>
  <c r="C5751" i="6"/>
  <c r="C5439" i="6"/>
  <c r="C5415" i="6"/>
  <c r="C5199" i="6"/>
  <c r="C5031" i="6"/>
  <c r="C4935" i="6"/>
  <c r="C4767" i="6"/>
  <c r="C4719" i="6"/>
  <c r="C4671" i="6"/>
  <c r="C4623" i="6"/>
  <c r="C4575" i="6"/>
  <c r="C4359" i="6"/>
  <c r="C4263" i="6"/>
  <c r="C5223" i="6"/>
  <c r="C5103" i="6"/>
  <c r="C5007" i="6"/>
  <c r="C4911" i="6"/>
  <c r="C4863" i="6"/>
  <c r="C4815" i="6"/>
  <c r="C4791" i="6"/>
  <c r="C4527" i="6"/>
  <c r="C4407" i="6"/>
  <c r="C4335" i="6"/>
  <c r="C4239" i="6"/>
  <c r="C4143" i="6"/>
  <c r="C5151" i="6"/>
  <c r="C5127" i="6"/>
  <c r="C5079" i="6"/>
  <c r="C4983" i="6"/>
  <c r="C4743" i="6"/>
  <c r="C4695" i="6"/>
  <c r="C4647" i="6"/>
  <c r="C4599" i="6"/>
  <c r="C4479" i="6"/>
  <c r="C4383" i="6"/>
  <c r="C4311" i="6"/>
  <c r="C4215" i="6"/>
  <c r="C4119" i="6"/>
  <c r="C4071" i="6"/>
  <c r="C4023" i="6"/>
  <c r="C3927" i="6"/>
  <c r="C5247" i="6"/>
  <c r="C5175" i="6"/>
  <c r="C5055" i="6"/>
  <c r="C4959" i="6"/>
  <c r="C4887" i="6"/>
  <c r="C4839" i="6"/>
  <c r="C4551" i="6"/>
  <c r="C4503" i="6"/>
  <c r="C4455" i="6"/>
  <c r="C4431" i="6"/>
  <c r="C4287" i="6"/>
  <c r="C4191" i="6"/>
  <c r="C3999" i="6"/>
  <c r="C3903" i="6"/>
  <c r="C4167" i="6"/>
  <c r="C4095" i="6"/>
  <c r="C3975" i="6"/>
  <c r="C3831" i="6"/>
  <c r="C3735" i="6"/>
  <c r="C3639" i="6"/>
  <c r="C3543" i="6"/>
  <c r="C3423" i="6"/>
  <c r="C3399" i="6"/>
  <c r="C3375" i="6"/>
  <c r="C3351" i="6"/>
  <c r="C3327" i="6"/>
  <c r="C3279" i="6"/>
  <c r="C3015" i="6"/>
  <c r="C2727" i="6"/>
  <c r="C3951" i="6"/>
  <c r="C3807" i="6"/>
  <c r="C3711" i="6"/>
  <c r="C3615" i="6"/>
  <c r="C3519" i="6"/>
  <c r="C3303" i="6"/>
  <c r="C3231" i="6"/>
  <c r="C3159" i="6"/>
  <c r="C3111" i="6"/>
  <c r="C2991" i="6"/>
  <c r="C2967" i="6"/>
  <c r="C2895" i="6"/>
  <c r="C2799" i="6"/>
  <c r="C2679" i="6"/>
  <c r="C2655" i="6"/>
  <c r="C2631" i="6"/>
  <c r="C2583" i="6"/>
  <c r="C3879" i="6"/>
  <c r="C3783" i="6"/>
  <c r="C3687" i="6"/>
  <c r="C3591" i="6"/>
  <c r="C3495" i="6"/>
  <c r="C3471" i="6"/>
  <c r="C3255" i="6"/>
  <c r="C3207" i="6"/>
  <c r="C3183" i="6"/>
  <c r="C3063" i="6"/>
  <c r="C2919" i="6"/>
  <c r="C2871" i="6"/>
  <c r="C2847" i="6"/>
  <c r="C4047" i="6"/>
  <c r="C3855" i="6"/>
  <c r="C3759" i="6"/>
  <c r="C3663" i="6"/>
  <c r="C3567" i="6"/>
  <c r="C3447" i="6"/>
  <c r="C3039" i="6"/>
  <c r="C2703" i="6"/>
  <c r="C2559" i="6"/>
  <c r="C2487" i="6"/>
  <c r="C2079" i="6"/>
  <c r="C1983" i="6"/>
  <c r="C1887" i="6"/>
  <c r="C1767" i="6"/>
  <c r="C1647" i="6"/>
  <c r="C1575" i="6"/>
  <c r="C1551" i="6"/>
  <c r="C1503" i="6"/>
  <c r="C3087" i="6"/>
  <c r="C2751" i="6"/>
  <c r="C2367" i="6"/>
  <c r="C2175" i="6"/>
  <c r="C2055" i="6"/>
  <c r="C1959" i="6"/>
  <c r="C1839" i="6"/>
  <c r="C1743" i="6"/>
  <c r="C1671" i="6"/>
  <c r="C1599" i="6"/>
  <c r="C3135" i="6"/>
  <c r="C2943" i="6"/>
  <c r="C2823" i="6"/>
  <c r="C2439" i="6"/>
  <c r="C2391" i="6"/>
  <c r="C2343" i="6"/>
  <c r="C2319" i="6"/>
  <c r="C2295" i="6"/>
  <c r="C2271" i="6"/>
  <c r="C2247" i="6"/>
  <c r="C2223" i="6"/>
  <c r="C2199" i="6"/>
  <c r="C2031" i="6"/>
  <c r="C1935" i="6"/>
  <c r="C1863" i="6"/>
  <c r="C1815" i="6"/>
  <c r="C1719" i="6"/>
  <c r="C1527" i="6"/>
  <c r="C1479" i="6"/>
  <c r="C1455" i="6"/>
  <c r="C2775" i="6"/>
  <c r="C2607" i="6"/>
  <c r="C2535" i="6"/>
  <c r="C2511" i="6"/>
  <c r="C2463" i="6"/>
  <c r="C2415" i="6"/>
  <c r="C2151" i="6"/>
  <c r="C2127" i="6"/>
  <c r="C2103" i="6"/>
  <c r="C2007" i="6"/>
  <c r="C1911" i="6"/>
  <c r="C1791" i="6"/>
  <c r="C1695" i="6"/>
  <c r="C1623" i="6"/>
  <c r="C1431" i="6"/>
  <c r="C1407" i="6"/>
  <c r="C1383" i="6"/>
  <c r="C1191" i="6"/>
  <c r="C927" i="6"/>
  <c r="C735" i="6"/>
  <c r="C639" i="6"/>
  <c r="C567" i="6"/>
  <c r="C471" i="6"/>
  <c r="C423" i="6"/>
  <c r="C351" i="6"/>
  <c r="C303" i="6"/>
  <c r="C159" i="6"/>
  <c r="C135" i="6"/>
  <c r="C1359" i="6"/>
  <c r="C1311" i="6"/>
  <c r="C1263" i="6"/>
  <c r="C1239" i="6"/>
  <c r="C1167" i="6"/>
  <c r="C1095" i="6"/>
  <c r="C1047" i="6"/>
  <c r="C1023" i="6"/>
  <c r="C999" i="6"/>
  <c r="C903" i="6"/>
  <c r="C807" i="6"/>
  <c r="C711" i="6"/>
  <c r="C663" i="6"/>
  <c r="C519" i="6"/>
  <c r="C87" i="6"/>
  <c r="C1287" i="6"/>
  <c r="C1143" i="6"/>
  <c r="C1119" i="6"/>
  <c r="C975" i="6"/>
  <c r="C951" i="6"/>
  <c r="C855" i="6"/>
  <c r="C783" i="6"/>
  <c r="C615" i="6"/>
  <c r="C591" i="6"/>
  <c r="C495" i="6"/>
  <c r="C447" i="6"/>
  <c r="C375" i="6"/>
  <c r="C327" i="6"/>
  <c r="C231" i="6"/>
  <c r="C207" i="6"/>
  <c r="C183" i="6"/>
  <c r="C111" i="6"/>
  <c r="C543" i="6"/>
  <c r="C279" i="6"/>
  <c r="C255" i="6"/>
  <c r="C1335" i="6"/>
  <c r="C1215" i="6"/>
  <c r="C1071" i="6"/>
  <c r="C879" i="6"/>
  <c r="C831" i="6"/>
  <c r="C759" i="6"/>
  <c r="C687" i="6"/>
  <c r="C399" i="6"/>
  <c r="I2895" i="6"/>
  <c r="J2895" i="6" s="1"/>
  <c r="I231" i="6"/>
  <c r="J231" i="6" s="1"/>
  <c r="H712" i="6" a="1"/>
  <c r="H712" i="6" s="1"/>
  <c r="I712" i="6" s="1"/>
  <c r="J712" i="6" s="1"/>
  <c r="H1120" i="6" a="1"/>
  <c r="H1120" i="6" s="1"/>
  <c r="I1120" i="6" s="1"/>
  <c r="J1120" i="6" s="1"/>
  <c r="H352" i="6" a="1"/>
  <c r="H352" i="6" s="1"/>
  <c r="I352" i="6" s="1"/>
  <c r="J352" i="6" s="1"/>
  <c r="H928" i="6" a="1"/>
  <c r="H928" i="6" s="1"/>
  <c r="I928" i="6" s="1"/>
  <c r="J928" i="6" s="1"/>
  <c r="H1168" i="6" a="1"/>
  <c r="H1168" i="6" s="1"/>
  <c r="I1168" i="6" s="1"/>
  <c r="J1168" i="6" s="1"/>
  <c r="I88" i="6"/>
  <c r="J88" i="6" s="1"/>
  <c r="H1048" i="6" a="1"/>
  <c r="H1048" i="6" s="1"/>
  <c r="I1048" i="6" s="1"/>
  <c r="J1048" i="6" s="1"/>
  <c r="H736" i="6" a="1"/>
  <c r="H736" i="6" s="1"/>
  <c r="I736" i="6" s="1"/>
  <c r="J736" i="6" s="1"/>
  <c r="H1288" i="6" a="1"/>
  <c r="H1288" i="6" s="1"/>
  <c r="I1288" i="6" s="1"/>
  <c r="J1288" i="6" s="1"/>
  <c r="I1816" i="6"/>
  <c r="J1816" i="6" s="1"/>
  <c r="H2440" i="6" a="1"/>
  <c r="H2440" i="6" s="1"/>
  <c r="I2440" i="6" s="1"/>
  <c r="J2440" i="6" s="1"/>
  <c r="H1600" i="6" a="1"/>
  <c r="H1600" i="6" s="1"/>
  <c r="I1600" i="6" s="1"/>
  <c r="J1600" i="6" s="1"/>
  <c r="H1888" i="6" a="1"/>
  <c r="H1888" i="6" s="1"/>
  <c r="I1888" i="6" s="1"/>
  <c r="J1888" i="6" s="1"/>
  <c r="I2704" i="6"/>
  <c r="J2704" i="6" s="1"/>
  <c r="I1552" i="6"/>
  <c r="J1552" i="6" s="1"/>
  <c r="H2104" i="6" a="1"/>
  <c r="H2104" i="6" s="1"/>
  <c r="I2104" i="6" s="1"/>
  <c r="J2104" i="6" s="1"/>
  <c r="I2536" i="6"/>
  <c r="J2536" i="6" s="1"/>
  <c r="H1480" i="6" a="1"/>
  <c r="H1480" i="6" s="1"/>
  <c r="I1480" i="6" s="1"/>
  <c r="J1480" i="6" s="1"/>
  <c r="I1792" i="6"/>
  <c r="J1792" i="6" s="1"/>
  <c r="H2344" i="6" a="1"/>
  <c r="H2344" i="6" s="1"/>
  <c r="I2344" i="6" s="1"/>
  <c r="J2344" i="6" s="1"/>
  <c r="H3616" i="6" a="1"/>
  <c r="H3616" i="6" s="1"/>
  <c r="I3616" i="6" s="1"/>
  <c r="J3616" i="6" s="1"/>
  <c r="H2896" i="6" a="1"/>
  <c r="H2896" i="6" s="1"/>
  <c r="I2896" i="6" s="1"/>
  <c r="J2896" i="6" s="1"/>
  <c r="H3376" i="6" a="1"/>
  <c r="H3376" i="6" s="1"/>
  <c r="I3376" i="6" s="1"/>
  <c r="J3376" i="6" s="1"/>
  <c r="H3640" i="6" a="1"/>
  <c r="H3640" i="6" s="1"/>
  <c r="I3640" i="6" s="1"/>
  <c r="J3640" i="6" s="1"/>
  <c r="H4192" i="6" a="1"/>
  <c r="H4192" i="6" s="1"/>
  <c r="I4192" i="6" s="1"/>
  <c r="J4192" i="6" s="1"/>
  <c r="H3016" i="6" a="1"/>
  <c r="H3016" i="6" s="1"/>
  <c r="I3016" i="6" s="1"/>
  <c r="J3016" i="6" s="1"/>
  <c r="H3664" i="6" a="1"/>
  <c r="H3664" i="6" s="1"/>
  <c r="I3664" i="6" s="1"/>
  <c r="J3664" i="6" s="1"/>
  <c r="I2848" i="6"/>
  <c r="J2848" i="6" s="1"/>
  <c r="H3184" i="6" a="1"/>
  <c r="H3184" i="6" s="1"/>
  <c r="I3184" i="6" s="1"/>
  <c r="J3184" i="6" s="1"/>
  <c r="H3592" i="6" a="1"/>
  <c r="H3592" i="6" s="1"/>
  <c r="I3592" i="6" s="1"/>
  <c r="J3592" i="6" s="1"/>
  <c r="H3856" i="6" a="1"/>
  <c r="H3856" i="6" s="1"/>
  <c r="I3856" i="6" s="1"/>
  <c r="J3856" i="6" s="1"/>
  <c r="H4120" i="6" a="1"/>
  <c r="H4120" i="6" s="1"/>
  <c r="I4120" i="6" s="1"/>
  <c r="J4120" i="6" s="1"/>
  <c r="H5008" i="6" a="1"/>
  <c r="H5008" i="6" s="1"/>
  <c r="I5008" i="6" s="1"/>
  <c r="J5008" i="6" s="1"/>
  <c r="H3880" i="6" a="1"/>
  <c r="H3880" i="6" s="1"/>
  <c r="I3880" i="6" s="1"/>
  <c r="J3880" i="6" s="1"/>
  <c r="H4336" i="6" a="1"/>
  <c r="H4336" i="6" s="1"/>
  <c r="I4336" i="6" s="1"/>
  <c r="J4336" i="6" s="1"/>
  <c r="H4936" i="6" a="1"/>
  <c r="H4936" i="6" s="1"/>
  <c r="I4936" i="6" s="1"/>
  <c r="J4936" i="6" s="1"/>
  <c r="H4168" i="6" a="1"/>
  <c r="H4168" i="6" s="1"/>
  <c r="I4168" i="6" s="1"/>
  <c r="J4168" i="6" s="1"/>
  <c r="I4624" i="6"/>
  <c r="J4624" i="6" s="1"/>
  <c r="I4840" i="6"/>
  <c r="J4840" i="6" s="1"/>
  <c r="H5944" i="6" a="1"/>
  <c r="H5944" i="6" s="1"/>
  <c r="I5944" i="6" s="1"/>
  <c r="J5944" i="6" s="1"/>
  <c r="H6256" i="6" a="1"/>
  <c r="H6256" i="6" s="1"/>
  <c r="I6256" i="6" s="1"/>
  <c r="J6256" i="6" s="1"/>
  <c r="I6328" i="6"/>
  <c r="J6328" i="6" s="1"/>
  <c r="I7624" i="6"/>
  <c r="J7624" i="6" s="1"/>
  <c r="H7528" i="6" a="1"/>
  <c r="H7528" i="6" s="1"/>
  <c r="I7528" i="6" s="1"/>
  <c r="J7528" i="6" s="1"/>
  <c r="I8031" i="6"/>
  <c r="J8031" i="6" s="1"/>
  <c r="I7359" i="6"/>
  <c r="J7359" i="6" s="1"/>
  <c r="I6399" i="6"/>
  <c r="J6399" i="6" s="1"/>
  <c r="I6207" i="6"/>
  <c r="J6207" i="6" s="1"/>
  <c r="I5631" i="6"/>
  <c r="J5631" i="6" s="1"/>
  <c r="I3111" i="6"/>
  <c r="J3111" i="6" s="1"/>
  <c r="I1023" i="6"/>
  <c r="J1023" i="6" s="1"/>
  <c r="I6855" i="6"/>
  <c r="J6855" i="6" s="1"/>
  <c r="I6687" i="6"/>
  <c r="J6687" i="6" s="1"/>
  <c r="I6639" i="6"/>
  <c r="J6639" i="6" s="1"/>
  <c r="I6111" i="6"/>
  <c r="J6111" i="6" s="1"/>
  <c r="I5391" i="6"/>
  <c r="J5391" i="6" s="1"/>
  <c r="I5295" i="6"/>
  <c r="J5295" i="6" s="1"/>
  <c r="I1071" i="6"/>
  <c r="J1071" i="6" s="1"/>
  <c r="I975" i="6"/>
  <c r="J975" i="6" s="1"/>
  <c r="C63" i="6"/>
  <c r="G63" i="6"/>
  <c r="B65" i="6"/>
  <c r="H65" i="6" s="1" a="1"/>
  <c r="H65" i="6" s="1"/>
  <c r="H64" i="6" a="1"/>
  <c r="H64" i="6" s="1"/>
  <c r="I64" i="6" s="1"/>
  <c r="J64" i="6" s="1"/>
  <c r="I14" i="5"/>
  <c r="O40" i="5"/>
  <c r="O41" i="5" s="1"/>
  <c r="O42" i="5" s="1"/>
  <c r="G39" i="6"/>
  <c r="G15" i="6"/>
  <c r="C39" i="6"/>
  <c r="C15" i="6"/>
  <c r="G42" i="5"/>
  <c r="M42" i="5"/>
  <c r="N42" i="5" s="1"/>
  <c r="E42" i="5"/>
  <c r="H16" i="5"/>
  <c r="F41" i="5"/>
  <c r="O17" i="5"/>
  <c r="H41" i="5"/>
  <c r="I14" i="6"/>
  <c r="J14" i="6" s="1"/>
  <c r="F16" i="5"/>
  <c r="B43" i="5"/>
  <c r="D43" i="5" s="1"/>
  <c r="E17" i="5"/>
  <c r="G17" i="5"/>
  <c r="M17" i="5"/>
  <c r="N17" i="5" s="1"/>
  <c r="B41" i="6"/>
  <c r="H41" i="6" s="1" a="1"/>
  <c r="H41" i="6" s="1"/>
  <c r="I41" i="6" s="1"/>
  <c r="J41" i="6" s="1"/>
  <c r="B17" i="6"/>
  <c r="H17" i="6" s="1"/>
  <c r="B19" i="5"/>
  <c r="C18" i="5" s="1"/>
  <c r="D18" i="5" s="1"/>
  <c r="I3905" i="6" l="1"/>
  <c r="J3905" i="6" s="1"/>
  <c r="I3977" i="6"/>
  <c r="J3977" i="6" s="1"/>
  <c r="E35" i="6" a="1"/>
  <c r="E35" i="6" s="1"/>
  <c r="F35" i="6" s="1"/>
  <c r="I2465" i="6"/>
  <c r="J2465" i="6" s="1"/>
  <c r="I1577" i="6"/>
  <c r="J1577" i="6" s="1"/>
  <c r="I3761" i="6"/>
  <c r="J3761" i="6" s="1"/>
  <c r="I2969" i="6"/>
  <c r="J2969" i="6" s="1"/>
  <c r="I3425" i="6"/>
  <c r="J3425" i="6" s="1"/>
  <c r="I3329" i="6"/>
  <c r="J3329" i="6" s="1"/>
  <c r="I2417" i="6"/>
  <c r="J2417" i="6" s="1"/>
  <c r="I2993" i="6"/>
  <c r="J2993" i="6" s="1"/>
  <c r="I5969" i="6"/>
  <c r="J5969" i="6" s="1"/>
  <c r="I4049" i="6"/>
  <c r="J4049" i="6" s="1"/>
  <c r="I5033" i="6"/>
  <c r="J5033" i="6" s="1"/>
  <c r="I857" i="6"/>
  <c r="J857" i="6" s="1"/>
  <c r="I2801" i="6"/>
  <c r="J2801" i="6" s="1"/>
  <c r="I3689" i="6"/>
  <c r="J3689" i="6" s="1"/>
  <c r="I4985" i="6"/>
  <c r="J4985" i="6" s="1"/>
  <c r="F461" i="6"/>
  <c r="I3785" i="6"/>
  <c r="J3785" i="6" s="1"/>
  <c r="I6185" i="6"/>
  <c r="J6185" i="6" s="1"/>
  <c r="I2369" i="6"/>
  <c r="J2369" i="6" s="1"/>
  <c r="I3809" i="6"/>
  <c r="J3809" i="6" s="1"/>
  <c r="I4961" i="6"/>
  <c r="J4961" i="6" s="1"/>
  <c r="I41" i="5"/>
  <c r="F2147" i="6"/>
  <c r="I6137" i="6"/>
  <c r="J6137" i="6" s="1"/>
  <c r="I6113" i="6"/>
  <c r="J6113" i="6" s="1"/>
  <c r="I3833" i="6"/>
  <c r="J3833" i="6" s="1"/>
  <c r="F59" i="6"/>
  <c r="F32" i="6"/>
  <c r="I641" i="6"/>
  <c r="J641" i="6" s="1"/>
  <c r="I1337" i="6"/>
  <c r="J1337" i="6" s="1"/>
  <c r="I449" i="6"/>
  <c r="J449" i="6" s="1"/>
  <c r="E7643" i="6" a="1"/>
  <c r="E7643" i="6" s="1"/>
  <c r="E7331" i="6" a="1"/>
  <c r="E7331" i="6" s="1"/>
  <c r="E6803" i="6" a="1"/>
  <c r="E6803" i="6" s="1"/>
  <c r="E6491" i="6" a="1"/>
  <c r="E6491" i="6" s="1"/>
  <c r="E6275" i="6" a="1"/>
  <c r="E6275" i="6" s="1"/>
  <c r="E5843" i="6" a="1"/>
  <c r="E5843" i="6" s="1"/>
  <c r="E5891" i="6" a="1"/>
  <c r="E5891" i="6" s="1"/>
  <c r="E5051" i="6" a="1"/>
  <c r="E5051" i="6" s="1"/>
  <c r="E4475" i="6" a="1"/>
  <c r="E4475" i="6" s="1"/>
  <c r="E4043" i="6" a="1"/>
  <c r="E4043" i="6" s="1"/>
  <c r="E4019" i="6" a="1"/>
  <c r="E4019" i="6" s="1"/>
  <c r="E3035" i="6" a="1"/>
  <c r="E3035" i="6" s="1"/>
  <c r="E2843" i="6" a="1"/>
  <c r="E2843" i="6" s="1"/>
  <c r="E3875" i="6" a="1"/>
  <c r="E3875" i="6" s="1"/>
  <c r="E1523" i="6" a="1"/>
  <c r="E1523" i="6" s="1"/>
  <c r="E2723" i="6" a="1"/>
  <c r="E2723" i="6" s="1"/>
  <c r="E1643" i="6" a="1"/>
  <c r="E1643" i="6" s="1"/>
  <c r="E1211" i="6" a="1"/>
  <c r="E1211" i="6" s="1"/>
  <c r="E131" i="6" a="1"/>
  <c r="E131" i="6" s="1"/>
  <c r="E299" i="6" a="1"/>
  <c r="E299" i="6" s="1"/>
  <c r="E1139" i="6" a="1"/>
  <c r="E1139" i="6" s="1"/>
  <c r="E8146" i="6" a="1"/>
  <c r="E8146" i="6" s="1"/>
  <c r="F8146" i="6" s="1"/>
  <c r="E8170" i="6" a="1"/>
  <c r="E8170" i="6" s="1"/>
  <c r="F8170" i="6" s="1"/>
  <c r="E7954" i="6" a="1"/>
  <c r="E7954" i="6" s="1"/>
  <c r="F7954" i="6" s="1"/>
  <c r="E7906" i="6" a="1"/>
  <c r="E7906" i="6" s="1"/>
  <c r="F7906" i="6" s="1"/>
  <c r="E7522" i="6" a="1"/>
  <c r="E7522" i="6" s="1"/>
  <c r="F7522" i="6" s="1"/>
  <c r="E7090" i="6" a="1"/>
  <c r="E7090" i="6" s="1"/>
  <c r="F7090" i="6" s="1"/>
  <c r="E7618" i="6" a="1"/>
  <c r="E7618" i="6" s="1"/>
  <c r="F7618" i="6" s="1"/>
  <c r="E6778" i="6" a="1"/>
  <c r="E6778" i="6" s="1"/>
  <c r="F6778" i="6" s="1"/>
  <c r="E6922" i="6" a="1"/>
  <c r="E6922" i="6" s="1"/>
  <c r="F6922" i="6" s="1"/>
  <c r="E6706" i="6" a="1"/>
  <c r="E6706" i="6" s="1"/>
  <c r="F6706" i="6" s="1"/>
  <c r="E6442" i="6" a="1"/>
  <c r="E6442" i="6" s="1"/>
  <c r="F6442" i="6" s="1"/>
  <c r="E6298" i="6" a="1"/>
  <c r="E6298" i="6" s="1"/>
  <c r="F6298" i="6" s="1"/>
  <c r="E6178" i="6" a="1"/>
  <c r="E6178" i="6" s="1"/>
  <c r="F6178" i="6" s="1"/>
  <c r="E5506" i="6" a="1"/>
  <c r="E5506" i="6" s="1"/>
  <c r="F5506" i="6" s="1"/>
  <c r="E5434" i="6" a="1"/>
  <c r="E5434" i="6" s="1"/>
  <c r="F5434" i="6" s="1"/>
  <c r="E5482" i="6" a="1"/>
  <c r="E5482" i="6" s="1"/>
  <c r="F5482" i="6" s="1"/>
  <c r="E5410" i="6" a="1"/>
  <c r="E5410" i="6" s="1"/>
  <c r="F5410" i="6" s="1"/>
  <c r="E4594" i="6" a="1"/>
  <c r="E4594" i="6" s="1"/>
  <c r="F4594" i="6" s="1"/>
  <c r="E4786" i="6" a="1"/>
  <c r="E4786" i="6" s="1"/>
  <c r="F4786" i="6" s="1"/>
  <c r="E5218" i="6" a="1"/>
  <c r="E5218" i="6" s="1"/>
  <c r="F5218" i="6" s="1"/>
  <c r="E4570" i="6" a="1"/>
  <c r="E4570" i="6" s="1"/>
  <c r="F4570" i="6" s="1"/>
  <c r="E5074" i="6" a="1"/>
  <c r="E5074" i="6" s="1"/>
  <c r="F5074" i="6" s="1"/>
  <c r="E4354" i="6" a="1"/>
  <c r="E4354" i="6" s="1"/>
  <c r="F4354" i="6" s="1"/>
  <c r="E3658" i="6" a="1"/>
  <c r="E3658" i="6" s="1"/>
  <c r="F3658" i="6" s="1"/>
  <c r="E3298" i="6" a="1"/>
  <c r="E3298" i="6" s="1"/>
  <c r="F3298" i="6" s="1"/>
  <c r="E2578" i="6" a="1"/>
  <c r="E2578" i="6" s="1"/>
  <c r="F2578" i="6" s="1"/>
  <c r="E3130" i="6" a="1"/>
  <c r="E3130" i="6" s="1"/>
  <c r="F3130" i="6" s="1"/>
  <c r="E3802" i="6" a="1"/>
  <c r="E3802" i="6" s="1"/>
  <c r="F3802" i="6" s="1"/>
  <c r="E2938" i="6" a="1"/>
  <c r="E2938" i="6" s="1"/>
  <c r="F2938" i="6" s="1"/>
  <c r="E3442" i="6" a="1"/>
  <c r="E3442" i="6" s="1"/>
  <c r="F3442" i="6" s="1"/>
  <c r="E1858" i="6" a="1"/>
  <c r="E1858" i="6" s="1"/>
  <c r="F1858" i="6" s="1"/>
  <c r="E2362" i="6" a="1"/>
  <c r="E2362" i="6" s="1"/>
  <c r="F2362" i="6" s="1"/>
  <c r="E1402" i="6" a="1"/>
  <c r="E1402" i="6" s="1"/>
  <c r="F1402" i="6" s="1"/>
  <c r="E1954" i="6" a="1"/>
  <c r="E1954" i="6" s="1"/>
  <c r="F1954" i="6" s="1"/>
  <c r="E2626" i="6" a="1"/>
  <c r="E2626" i="6" s="1"/>
  <c r="F2626" i="6" s="1"/>
  <c r="E1570" i="6" a="1"/>
  <c r="E1570" i="6" s="1"/>
  <c r="F1570" i="6" s="1"/>
  <c r="E994" i="6" a="1"/>
  <c r="E994" i="6" s="1"/>
  <c r="F994" i="6" s="1"/>
  <c r="E322" i="6" a="1"/>
  <c r="E322" i="6" s="1"/>
  <c r="F322" i="6" s="1"/>
  <c r="E1066" i="6" a="1"/>
  <c r="E1066" i="6" s="1"/>
  <c r="F1066" i="6" s="1"/>
  <c r="E562" i="6" a="1"/>
  <c r="E562" i="6" s="1"/>
  <c r="F562" i="6" s="1"/>
  <c r="E1162" i="6" a="1"/>
  <c r="E1162" i="6" s="1"/>
  <c r="F1162" i="6" s="1"/>
  <c r="E1354" i="6" a="1"/>
  <c r="E1354" i="6" s="1"/>
  <c r="F1354" i="6" s="1"/>
  <c r="E418" i="6" a="1"/>
  <c r="E418" i="6" s="1"/>
  <c r="F418" i="6" s="1"/>
  <c r="I665" i="6"/>
  <c r="J665" i="6" s="1"/>
  <c r="H1169" i="6" a="1"/>
  <c r="H1169" i="6" s="1"/>
  <c r="I1169" i="6" s="1"/>
  <c r="J1169" i="6" s="1"/>
  <c r="H809" i="6" a="1"/>
  <c r="H809" i="6" s="1"/>
  <c r="I809" i="6" s="1"/>
  <c r="J809" i="6" s="1"/>
  <c r="H1097" i="6" a="1"/>
  <c r="H1097" i="6" s="1"/>
  <c r="I1097" i="6" s="1"/>
  <c r="J1097" i="6" s="1"/>
  <c r="I353" i="6"/>
  <c r="J353" i="6" s="1"/>
  <c r="H1001" i="6" a="1"/>
  <c r="H1001" i="6" s="1"/>
  <c r="I1001" i="6" s="1"/>
  <c r="J1001" i="6" s="1"/>
  <c r="I137" i="6"/>
  <c r="J137" i="6" s="1"/>
  <c r="H113" i="6" a="1"/>
  <c r="H113" i="6" s="1"/>
  <c r="I113" i="6" s="1"/>
  <c r="J113" i="6" s="1"/>
  <c r="H473" i="6" a="1"/>
  <c r="H473" i="6" s="1"/>
  <c r="I473" i="6" s="1"/>
  <c r="J473" i="6" s="1"/>
  <c r="H737" i="6" a="1"/>
  <c r="H737" i="6" s="1"/>
  <c r="I737" i="6" s="1"/>
  <c r="J737" i="6" s="1"/>
  <c r="I1289" i="6"/>
  <c r="J1289" i="6" s="1"/>
  <c r="I1601" i="6"/>
  <c r="J1601" i="6" s="1"/>
  <c r="H2273" i="6" a="1"/>
  <c r="H2273" i="6" s="1"/>
  <c r="I2273" i="6" s="1"/>
  <c r="J2273" i="6" s="1"/>
  <c r="I1841" i="6"/>
  <c r="J1841" i="6" s="1"/>
  <c r="H2489" i="6" a="1"/>
  <c r="H2489" i="6" s="1"/>
  <c r="I2489" i="6" s="1"/>
  <c r="J2489" i="6" s="1"/>
  <c r="H2849" i="6" a="1"/>
  <c r="H2849" i="6" s="1"/>
  <c r="I2849" i="6" s="1"/>
  <c r="J2849" i="6" s="1"/>
  <c r="H2153" i="6" a="1"/>
  <c r="H2153" i="6" s="1"/>
  <c r="I2153" i="6" s="1"/>
  <c r="J2153" i="6" s="1"/>
  <c r="H2537" i="6" a="1"/>
  <c r="H2537" i="6" s="1"/>
  <c r="I2537" i="6" s="1"/>
  <c r="J2537" i="6" s="1"/>
  <c r="H2945" i="6" a="1"/>
  <c r="H2945" i="6" s="1"/>
  <c r="I2945" i="6" s="1"/>
  <c r="J2945" i="6" s="1"/>
  <c r="I3617" i="6"/>
  <c r="J3617" i="6" s="1"/>
  <c r="H2897" i="6" a="1"/>
  <c r="H2897" i="6" s="1"/>
  <c r="I2897" i="6" s="1"/>
  <c r="J2897" i="6" s="1"/>
  <c r="I3641" i="6"/>
  <c r="J3641" i="6" s="1"/>
  <c r="H2657" i="6" a="1"/>
  <c r="H2657" i="6" s="1"/>
  <c r="I2657" i="6" s="1"/>
  <c r="J2657" i="6" s="1"/>
  <c r="H2777" i="6" a="1"/>
  <c r="H2777" i="6" s="1"/>
  <c r="I2777" i="6" s="1"/>
  <c r="J2777" i="6" s="1"/>
  <c r="I3497" i="6"/>
  <c r="J3497" i="6" s="1"/>
  <c r="I4025" i="6"/>
  <c r="J4025" i="6" s="1"/>
  <c r="H4337" i="6" a="1"/>
  <c r="H4337" i="6" s="1"/>
  <c r="I4337" i="6" s="1"/>
  <c r="J4337" i="6" s="1"/>
  <c r="H4745" i="6" a="1"/>
  <c r="H4745" i="6" s="1"/>
  <c r="I4745" i="6" s="1"/>
  <c r="J4745" i="6" s="1"/>
  <c r="H4265" i="6" a="1"/>
  <c r="H4265" i="6" s="1"/>
  <c r="I4265" i="6" s="1"/>
  <c r="J4265" i="6" s="1"/>
  <c r="H4289" i="6" a="1"/>
  <c r="H4289" i="6" s="1"/>
  <c r="I4289" i="6" s="1"/>
  <c r="J4289" i="6" s="1"/>
  <c r="H4721" i="6" a="1"/>
  <c r="H4721" i="6" s="1"/>
  <c r="I4721" i="6" s="1"/>
  <c r="J4721" i="6" s="1"/>
  <c r="H5225" i="6" a="1"/>
  <c r="H5225" i="6" s="1"/>
  <c r="I5225" i="6" s="1"/>
  <c r="J5225" i="6" s="1"/>
  <c r="H4457" i="6" a="1"/>
  <c r="H4457" i="6" s="1"/>
  <c r="I4457" i="6" s="1"/>
  <c r="J4457" i="6" s="1"/>
  <c r="I5081" i="6"/>
  <c r="J5081" i="6" s="1"/>
  <c r="H5609" i="6" a="1"/>
  <c r="H5609" i="6" s="1"/>
  <c r="I5609" i="6" s="1"/>
  <c r="J5609" i="6" s="1"/>
  <c r="H5537" i="6" a="1"/>
  <c r="H5537" i="6" s="1"/>
  <c r="I5537" i="6" s="1"/>
  <c r="J5537" i="6" s="1"/>
  <c r="H5753" i="6" a="1"/>
  <c r="H5753" i="6" s="1"/>
  <c r="I5753" i="6" s="1"/>
  <c r="J5753" i="6" s="1"/>
  <c r="H5777" i="6" a="1"/>
  <c r="H5777" i="6" s="1"/>
  <c r="I5777" i="6" s="1"/>
  <c r="J5777" i="6" s="1"/>
  <c r="H5513" i="6" a="1"/>
  <c r="H5513" i="6" s="1"/>
  <c r="I5513" i="6" s="1"/>
  <c r="J5513" i="6" s="1"/>
  <c r="H5897" i="6" a="1"/>
  <c r="H5897" i="6" s="1"/>
  <c r="I5897" i="6" s="1"/>
  <c r="J5897" i="6" s="1"/>
  <c r="H6593" i="6" a="1"/>
  <c r="H6593" i="6" s="1"/>
  <c r="I6593" i="6" s="1"/>
  <c r="J6593" i="6" s="1"/>
  <c r="H6497" i="6" a="1"/>
  <c r="H6497" i="6" s="1"/>
  <c r="I6497" i="6" s="1"/>
  <c r="J6497" i="6" s="1"/>
  <c r="H6761" i="6" a="1"/>
  <c r="H6761" i="6" s="1"/>
  <c r="I6761" i="6" s="1"/>
  <c r="J6761" i="6" s="1"/>
  <c r="H6449" i="6" a="1"/>
  <c r="H6449" i="6" s="1"/>
  <c r="I6449" i="6" s="1"/>
  <c r="J6449" i="6" s="1"/>
  <c r="H6737" i="6" a="1"/>
  <c r="H6737" i="6" s="1"/>
  <c r="I6737" i="6" s="1"/>
  <c r="J6737" i="6" s="1"/>
  <c r="H7673" i="6" a="1"/>
  <c r="H7673" i="6" s="1"/>
  <c r="I7673" i="6" s="1"/>
  <c r="J7673" i="6" s="1"/>
  <c r="H7889" i="6" a="1"/>
  <c r="H7889" i="6" s="1"/>
  <c r="I7889" i="6" s="1"/>
  <c r="J7889" i="6" s="1"/>
  <c r="H7649" i="6" a="1"/>
  <c r="H7649" i="6" s="1"/>
  <c r="I7649" i="6" s="1"/>
  <c r="J7649" i="6" s="1"/>
  <c r="H7985" i="6" a="1"/>
  <c r="H7985" i="6" s="1"/>
  <c r="I7985" i="6" s="1"/>
  <c r="J7985" i="6" s="1"/>
  <c r="H7793" i="6" a="1"/>
  <c r="H7793" i="6" s="1"/>
  <c r="I7793" i="6" s="1"/>
  <c r="J7793" i="6" s="1"/>
  <c r="E8050" i="6" a="1"/>
  <c r="E8050" i="6" s="1"/>
  <c r="F8050" i="6" s="1"/>
  <c r="E8074" i="6" a="1"/>
  <c r="E8074" i="6" s="1"/>
  <c r="F8074" i="6" s="1"/>
  <c r="E8002" i="6" a="1"/>
  <c r="E8002" i="6" s="1"/>
  <c r="F8002" i="6" s="1"/>
  <c r="E7714" i="6" a="1"/>
  <c r="E7714" i="6" s="1"/>
  <c r="F7714" i="6" s="1"/>
  <c r="E7738" i="6" a="1"/>
  <c r="E7738" i="6" s="1"/>
  <c r="F7738" i="6" s="1"/>
  <c r="E7402" i="6" a="1"/>
  <c r="E7402" i="6" s="1"/>
  <c r="F7402" i="6" s="1"/>
  <c r="E7042" i="6" a="1"/>
  <c r="E7042" i="6" s="1"/>
  <c r="F7042" i="6" s="1"/>
  <c r="E7546" i="6" a="1"/>
  <c r="E7546" i="6" s="1"/>
  <c r="F7546" i="6" s="1"/>
  <c r="E6682" i="6" a="1"/>
  <c r="E6682" i="6" s="1"/>
  <c r="F6682" i="6" s="1"/>
  <c r="E6754" i="6" a="1"/>
  <c r="E6754" i="6" s="1"/>
  <c r="F6754" i="6" s="1"/>
  <c r="E6610" i="6" a="1"/>
  <c r="E6610" i="6" s="1"/>
  <c r="F6610" i="6" s="1"/>
  <c r="E6730" i="6" a="1"/>
  <c r="E6730" i="6" s="1"/>
  <c r="F6730" i="6" s="1"/>
  <c r="E6250" i="6" a="1"/>
  <c r="E6250" i="6" s="1"/>
  <c r="F6250" i="6" s="1"/>
  <c r="E6010" i="6" a="1"/>
  <c r="E6010" i="6" s="1"/>
  <c r="F6010" i="6" s="1"/>
  <c r="E5458" i="6" a="1"/>
  <c r="E5458" i="6" s="1"/>
  <c r="F5458" i="6" s="1"/>
  <c r="E5386" i="6" a="1"/>
  <c r="E5386" i="6" s="1"/>
  <c r="F5386" i="6" s="1"/>
  <c r="E5338" i="6" a="1"/>
  <c r="E5338" i="6" s="1"/>
  <c r="F5338" i="6" s="1"/>
  <c r="E5242" i="6" a="1"/>
  <c r="E5242" i="6" s="1"/>
  <c r="F5242" i="6" s="1"/>
  <c r="E4330" i="6" a="1"/>
  <c r="E4330" i="6" s="1"/>
  <c r="F4330" i="6" s="1"/>
  <c r="E4546" i="6" a="1"/>
  <c r="E4546" i="6" s="1"/>
  <c r="F4546" i="6" s="1"/>
  <c r="E5098" i="6" a="1"/>
  <c r="E5098" i="6" s="1"/>
  <c r="F5098" i="6" s="1"/>
  <c r="E4282" i="6" a="1"/>
  <c r="E4282" i="6" s="1"/>
  <c r="F4282" i="6" s="1"/>
  <c r="E4978" i="6" a="1"/>
  <c r="E4978" i="6" s="1"/>
  <c r="F4978" i="6" s="1"/>
  <c r="E4258" i="6" a="1"/>
  <c r="E4258" i="6" s="1"/>
  <c r="F4258" i="6" s="1"/>
  <c r="E3562" i="6" a="1"/>
  <c r="E3562" i="6" s="1"/>
  <c r="F3562" i="6" s="1"/>
  <c r="E3250" i="6" a="1"/>
  <c r="E3250" i="6" s="1"/>
  <c r="F3250" i="6" s="1"/>
  <c r="E4090" i="6" a="1"/>
  <c r="E4090" i="6" s="1"/>
  <c r="F4090" i="6" s="1"/>
  <c r="E3082" i="6" a="1"/>
  <c r="E3082" i="6" s="1"/>
  <c r="F3082" i="6" s="1"/>
  <c r="E3706" i="6" a="1"/>
  <c r="E3706" i="6" s="1"/>
  <c r="F3706" i="6" s="1"/>
  <c r="E2914" i="6" a="1"/>
  <c r="E2914" i="6" s="1"/>
  <c r="F2914" i="6" s="1"/>
  <c r="E2650" i="6" a="1"/>
  <c r="E2650" i="6" s="1"/>
  <c r="F2650" i="6" s="1"/>
  <c r="E1786" i="6" a="1"/>
  <c r="E1786" i="6" s="1"/>
  <c r="F1786" i="6" s="1"/>
  <c r="E3106" i="6" a="1"/>
  <c r="E3106" i="6" s="1"/>
  <c r="F3106" i="6" s="1"/>
  <c r="E2314" i="6" a="1"/>
  <c r="E2314" i="6" s="1"/>
  <c r="F2314" i="6" s="1"/>
  <c r="E1834" i="6" a="1"/>
  <c r="E1834" i="6" s="1"/>
  <c r="F1834" i="6" s="1"/>
  <c r="E2482" i="6" a="1"/>
  <c r="E2482" i="6" s="1"/>
  <c r="F2482" i="6" s="1"/>
  <c r="E1450" i="6" a="1"/>
  <c r="E1450" i="6" s="1"/>
  <c r="F1450" i="6" s="1"/>
  <c r="E874" i="6" a="1"/>
  <c r="E874" i="6" s="1"/>
  <c r="F874" i="6" s="1"/>
  <c r="E250" i="6" a="1"/>
  <c r="E250" i="6" s="1"/>
  <c r="F250" i="6" s="1"/>
  <c r="E970" i="6" a="1"/>
  <c r="E970" i="6" s="1"/>
  <c r="F970" i="6" s="1"/>
  <c r="E466" i="6" a="1"/>
  <c r="E466" i="6" s="1"/>
  <c r="F466" i="6" s="1"/>
  <c r="E946" i="6" a="1"/>
  <c r="E946" i="6" s="1"/>
  <c r="F946" i="6" s="1"/>
  <c r="E1306" i="6" a="1"/>
  <c r="E1306" i="6" s="1"/>
  <c r="F1306" i="6" s="1"/>
  <c r="E7859" i="6" a="1"/>
  <c r="E7859" i="6" s="1"/>
  <c r="E7667" i="6" a="1"/>
  <c r="E7667" i="6" s="1"/>
  <c r="E7691" i="6" a="1"/>
  <c r="E7691" i="6" s="1"/>
  <c r="E7379" i="6" a="1"/>
  <c r="E7379" i="6" s="1"/>
  <c r="E6995" i="6" a="1"/>
  <c r="E6995" i="6" s="1"/>
  <c r="E6899" i="6" a="1"/>
  <c r="E6899" i="6" s="1"/>
  <c r="E6587" i="6" a="1"/>
  <c r="E6587" i="6" s="1"/>
  <c r="E6659" i="6" a="1"/>
  <c r="E6659" i="6" s="1"/>
  <c r="E6563" i="6" a="1"/>
  <c r="E6563" i="6" s="1"/>
  <c r="E6347" i="6" a="1"/>
  <c r="E6347" i="6" s="1"/>
  <c r="E6227" i="6" a="1"/>
  <c r="E6227" i="6" s="1"/>
  <c r="E5963" i="6" a="1"/>
  <c r="E5963" i="6" s="1"/>
  <c r="E5363" i="6" a="1"/>
  <c r="E5363" i="6" s="1"/>
  <c r="E5987" i="6" a="1"/>
  <c r="E5987" i="6" s="1"/>
  <c r="E5291" i="6" a="1"/>
  <c r="E5291" i="6" s="1"/>
  <c r="E5171" i="6" a="1"/>
  <c r="E5171" i="6" s="1"/>
  <c r="E4235" i="6" a="1"/>
  <c r="E4235" i="6" s="1"/>
  <c r="E4499" i="6" a="1"/>
  <c r="E4499" i="6" s="1"/>
  <c r="E5003" i="6" a="1"/>
  <c r="E5003" i="6" s="1"/>
  <c r="E4187" i="6" a="1"/>
  <c r="E4187" i="6" s="1"/>
  <c r="E4883" i="6" a="1"/>
  <c r="E4883" i="6" s="1"/>
  <c r="E4163" i="6" a="1"/>
  <c r="E4163" i="6" s="1"/>
  <c r="E3467" i="6" a="1"/>
  <c r="E3467" i="6" s="1"/>
  <c r="E3059" i="6" a="1"/>
  <c r="E3059" i="6" s="1"/>
  <c r="E3971" i="6" a="1"/>
  <c r="E3971" i="6" s="1"/>
  <c r="E2867" i="6" a="1"/>
  <c r="E2867" i="6" s="1"/>
  <c r="E3611" i="6" a="1"/>
  <c r="E3611" i="6" s="1"/>
  <c r="E2891" i="6" a="1"/>
  <c r="E2891" i="6" s="1"/>
  <c r="E2555" i="6" a="1"/>
  <c r="E2555" i="6" s="1"/>
  <c r="E1691" i="6" a="1"/>
  <c r="E1691" i="6" s="1"/>
  <c r="E2075" i="6" a="1"/>
  <c r="E2075" i="6" s="1"/>
  <c r="E2963" i="6" a="1"/>
  <c r="E2963" i="6" s="1"/>
  <c r="E2291" i="6" a="1"/>
  <c r="E2291" i="6" s="1"/>
  <c r="E1739" i="6" a="1"/>
  <c r="E1739" i="6" s="1"/>
  <c r="E2123" i="6" a="1"/>
  <c r="E2123" i="6" s="1"/>
  <c r="E1234" i="6" a="1"/>
  <c r="E1234" i="6" s="1"/>
  <c r="F1234" i="6" s="1"/>
  <c r="E827" i="6" a="1"/>
  <c r="E827" i="6" s="1"/>
  <c r="E203" i="6" a="1"/>
  <c r="E203" i="6" s="1"/>
  <c r="E899" i="6" a="1"/>
  <c r="E899" i="6" s="1"/>
  <c r="E371" i="6" a="1"/>
  <c r="E371" i="6" s="1"/>
  <c r="E491" i="6" a="1"/>
  <c r="E491" i="6" s="1"/>
  <c r="E1283" i="6" a="1"/>
  <c r="E1283" i="6" s="1"/>
  <c r="E8242" i="6" a="1"/>
  <c r="E8242" i="6" s="1"/>
  <c r="F8242" i="6" s="1"/>
  <c r="E8266" i="6" a="1"/>
  <c r="E8266" i="6" s="1"/>
  <c r="F8266" i="6" s="1"/>
  <c r="E8098" i="6" a="1"/>
  <c r="E8098" i="6" s="1"/>
  <c r="F8098" i="6" s="1"/>
  <c r="E7978" i="6" a="1"/>
  <c r="E7978" i="6" s="1"/>
  <c r="F7978" i="6" s="1"/>
  <c r="E8194" i="6" a="1"/>
  <c r="E8194" i="6" s="1"/>
  <c r="F8194" i="6" s="1"/>
  <c r="E7138" i="6" a="1"/>
  <c r="E7138" i="6" s="1"/>
  <c r="F7138" i="6" s="1"/>
  <c r="E7930" i="6" a="1"/>
  <c r="E7930" i="6" s="1"/>
  <c r="F7930" i="6" s="1"/>
  <c r="E6826" i="6" a="1"/>
  <c r="E6826" i="6" s="1"/>
  <c r="F6826" i="6" s="1"/>
  <c r="E6970" i="6" a="1"/>
  <c r="E6970" i="6" s="1"/>
  <c r="F6970" i="6" s="1"/>
  <c r="E7066" i="6" a="1"/>
  <c r="E7066" i="6" s="1"/>
  <c r="F7066" i="6" s="1"/>
  <c r="E6634" i="6" a="1"/>
  <c r="E6634" i="6" s="1"/>
  <c r="F6634" i="6" s="1"/>
  <c r="E6058" i="6" a="1"/>
  <c r="E6058" i="6" s="1"/>
  <c r="F6058" i="6" s="1"/>
  <c r="E6322" i="6" a="1"/>
  <c r="E6322" i="6" s="1"/>
  <c r="F6322" i="6" s="1"/>
  <c r="E5554" i="6" a="1"/>
  <c r="E5554" i="6" s="1"/>
  <c r="F5554" i="6" s="1"/>
  <c r="E5722" i="6" a="1"/>
  <c r="E5722" i="6" s="1"/>
  <c r="F5722" i="6" s="1"/>
  <c r="E5530" i="6" a="1"/>
  <c r="E5530" i="6" s="1"/>
  <c r="F5530" i="6" s="1"/>
  <c r="E5650" i="6" a="1"/>
  <c r="E5650" i="6" s="1"/>
  <c r="F5650" i="6" s="1"/>
  <c r="E4642" i="6" a="1"/>
  <c r="E4642" i="6" s="1"/>
  <c r="F4642" i="6" s="1"/>
  <c r="E4858" i="6" a="1"/>
  <c r="E4858" i="6" s="1"/>
  <c r="F4858" i="6" s="1"/>
  <c r="E4114" i="6" a="1"/>
  <c r="E4114" i="6" s="1"/>
  <c r="F4114" i="6" s="1"/>
  <c r="E4618" i="6" a="1"/>
  <c r="E4618" i="6" s="1"/>
  <c r="F4618" i="6" s="1"/>
  <c r="E5122" i="6" a="1"/>
  <c r="E5122" i="6" s="1"/>
  <c r="F5122" i="6" s="1"/>
  <c r="E4378" i="6" a="1"/>
  <c r="E4378" i="6" s="1"/>
  <c r="F4378" i="6" s="1"/>
  <c r="E3754" i="6" a="1"/>
  <c r="E3754" i="6" s="1"/>
  <c r="F3754" i="6" s="1"/>
  <c r="E3322" i="6" a="1"/>
  <c r="E3322" i="6" s="1"/>
  <c r="F3322" i="6" s="1"/>
  <c r="E2674" i="6" a="1"/>
  <c r="E2674" i="6" s="1"/>
  <c r="F2674" i="6" s="1"/>
  <c r="E3274" i="6" a="1"/>
  <c r="E3274" i="6" s="1"/>
  <c r="F3274" i="6" s="1"/>
  <c r="E3898" i="6" a="1"/>
  <c r="E3898" i="6" s="1"/>
  <c r="F3898" i="6" s="1"/>
  <c r="E3010" i="6" a="1"/>
  <c r="E3010" i="6" s="1"/>
  <c r="F3010" i="6" s="1"/>
  <c r="E3490" i="6" a="1"/>
  <c r="E3490" i="6" s="1"/>
  <c r="F3490" i="6" s="1"/>
  <c r="E1906" i="6" a="1"/>
  <c r="E1906" i="6" s="1"/>
  <c r="F1906" i="6" s="1"/>
  <c r="E2434" i="6" a="1"/>
  <c r="E2434" i="6" s="1"/>
  <c r="F2434" i="6" s="1"/>
  <c r="E1619" i="6" a="1"/>
  <c r="E1619" i="6" s="1"/>
  <c r="E2410" i="6" a="1"/>
  <c r="E2410" i="6" s="1"/>
  <c r="F2410" i="6" s="1"/>
  <c r="E2050" i="6" a="1"/>
  <c r="E2050" i="6" s="1"/>
  <c r="F2050" i="6" s="1"/>
  <c r="E2818" i="6" a="1"/>
  <c r="E2818" i="6" s="1"/>
  <c r="F2818" i="6" s="1"/>
  <c r="E1594" i="6" a="1"/>
  <c r="E1594" i="6" s="1"/>
  <c r="F1594" i="6" s="1"/>
  <c r="E1018" i="6" a="1"/>
  <c r="E1018" i="6" s="1"/>
  <c r="F1018" i="6" s="1"/>
  <c r="E346" i="6" a="1"/>
  <c r="E346" i="6" s="1"/>
  <c r="F346" i="6" s="1"/>
  <c r="E1186" i="6" a="1"/>
  <c r="E1186" i="6" s="1"/>
  <c r="F1186" i="6" s="1"/>
  <c r="E610" i="6" a="1"/>
  <c r="E610" i="6" s="1"/>
  <c r="F610" i="6" s="1"/>
  <c r="E1258" i="6" a="1"/>
  <c r="E1258" i="6" s="1"/>
  <c r="F1258" i="6" s="1"/>
  <c r="E514" i="6" a="1"/>
  <c r="E514" i="6" s="1"/>
  <c r="F514" i="6" s="1"/>
  <c r="E658" i="6" a="1"/>
  <c r="E658" i="6" s="1"/>
  <c r="F658" i="6" s="1"/>
  <c r="E2386" i="6" a="1"/>
  <c r="E2386" i="6" s="1"/>
  <c r="F2386" i="6" s="1"/>
  <c r="B8346" i="6"/>
  <c r="H8346" i="6" s="1" a="1"/>
  <c r="H8346" i="6" s="1"/>
  <c r="I8346" i="6" s="1"/>
  <c r="J8346" i="6" s="1"/>
  <c r="B8202" i="6"/>
  <c r="H8202" i="6" s="1" a="1"/>
  <c r="H8202" i="6" s="1"/>
  <c r="I8202" i="6" s="1"/>
  <c r="J8202" i="6" s="1"/>
  <c r="B8106" i="6"/>
  <c r="H8106" i="6" s="1" a="1"/>
  <c r="H8106" i="6" s="1"/>
  <c r="I8106" i="6" s="1"/>
  <c r="J8106" i="6" s="1"/>
  <c r="B8010" i="6"/>
  <c r="H8010" i="6" s="1" a="1"/>
  <c r="H8010" i="6" s="1"/>
  <c r="I8010" i="6" s="1"/>
  <c r="J8010" i="6" s="1"/>
  <c r="B8418" i="6"/>
  <c r="H8418" i="6" s="1" a="1"/>
  <c r="H8418" i="6" s="1"/>
  <c r="I8418" i="6" s="1"/>
  <c r="J8418" i="6" s="1"/>
  <c r="B8226" i="6"/>
  <c r="H8226" i="6" s="1" a="1"/>
  <c r="H8226" i="6" s="1"/>
  <c r="I8226" i="6" s="1"/>
  <c r="J8226" i="6" s="1"/>
  <c r="B8130" i="6"/>
  <c r="H8130" i="6" s="1" a="1"/>
  <c r="H8130" i="6" s="1"/>
  <c r="I8130" i="6" s="1"/>
  <c r="J8130" i="6" s="1"/>
  <c r="B8034" i="6"/>
  <c r="H8034" i="6" s="1" a="1"/>
  <c r="H8034" i="6" s="1"/>
  <c r="I8034" i="6" s="1"/>
  <c r="J8034" i="6" s="1"/>
  <c r="B8370" i="6"/>
  <c r="H8370" i="6" s="1" a="1"/>
  <c r="H8370" i="6" s="1"/>
  <c r="I8370" i="6" s="1"/>
  <c r="J8370" i="6" s="1"/>
  <c r="B8322" i="6"/>
  <c r="H8322" i="6" s="1" a="1"/>
  <c r="H8322" i="6" s="1"/>
  <c r="I8322" i="6" s="1"/>
  <c r="J8322" i="6" s="1"/>
  <c r="B8178" i="6"/>
  <c r="H8178" i="6" s="1" a="1"/>
  <c r="H8178" i="6" s="1"/>
  <c r="I8178" i="6" s="1"/>
  <c r="J8178" i="6" s="1"/>
  <c r="B8082" i="6"/>
  <c r="H8082" i="6" s="1" a="1"/>
  <c r="H8082" i="6" s="1"/>
  <c r="I8082" i="6" s="1"/>
  <c r="J8082" i="6" s="1"/>
  <c r="B7914" i="6"/>
  <c r="H7914" i="6" s="1" a="1"/>
  <c r="H7914" i="6" s="1"/>
  <c r="B7866" i="6"/>
  <c r="H7866" i="6" s="1" a="1"/>
  <c r="H7866" i="6" s="1"/>
  <c r="B7818" i="6"/>
  <c r="H7818" i="6" s="1" a="1"/>
  <c r="H7818" i="6" s="1"/>
  <c r="B7794" i="6"/>
  <c r="H7794" i="6" s="1" a="1"/>
  <c r="H7794" i="6" s="1"/>
  <c r="B7602" i="6"/>
  <c r="H7602" i="6" s="1" a="1"/>
  <c r="H7602" i="6" s="1"/>
  <c r="B7578" i="6"/>
  <c r="H7578" i="6" s="1" a="1"/>
  <c r="H7578" i="6" s="1"/>
  <c r="I7578" i="6" s="1"/>
  <c r="J7578" i="6" s="1"/>
  <c r="B8274" i="6"/>
  <c r="H8274" i="6" s="1" a="1"/>
  <c r="H8274" i="6" s="1"/>
  <c r="I8274" i="6" s="1"/>
  <c r="J8274" i="6" s="1"/>
  <c r="B8058" i="6"/>
  <c r="H8058" i="6" s="1" a="1"/>
  <c r="H8058" i="6" s="1"/>
  <c r="I8058" i="6" s="1"/>
  <c r="J8058" i="6" s="1"/>
  <c r="B7962" i="6"/>
  <c r="H7962" i="6" s="1" a="1"/>
  <c r="H7962" i="6" s="1"/>
  <c r="B7890" i="6"/>
  <c r="H7890" i="6" s="1" a="1"/>
  <c r="H7890" i="6" s="1"/>
  <c r="B7770" i="6"/>
  <c r="H7770" i="6" s="1" a="1"/>
  <c r="H7770" i="6" s="1"/>
  <c r="B7722" i="6"/>
  <c r="H7722" i="6" s="1" a="1"/>
  <c r="H7722" i="6" s="1"/>
  <c r="B7674" i="6"/>
  <c r="H7674" i="6" s="1" a="1"/>
  <c r="H7674" i="6" s="1"/>
  <c r="B7482" i="6"/>
  <c r="H7482" i="6" s="1" a="1"/>
  <c r="H7482" i="6" s="1"/>
  <c r="I7482" i="6" s="1"/>
  <c r="J7482" i="6" s="1"/>
  <c r="B8394" i="6"/>
  <c r="H8394" i="6" s="1" a="1"/>
  <c r="H8394" i="6" s="1"/>
  <c r="I8394" i="6" s="1"/>
  <c r="J8394" i="6" s="1"/>
  <c r="B8298" i="6"/>
  <c r="H8298" i="6" s="1" a="1"/>
  <c r="H8298" i="6" s="1"/>
  <c r="I8298" i="6" s="1"/>
  <c r="J8298" i="6" s="1"/>
  <c r="B8250" i="6"/>
  <c r="H8250" i="6" s="1" a="1"/>
  <c r="H8250" i="6" s="1"/>
  <c r="I8250" i="6" s="1"/>
  <c r="J8250" i="6" s="1"/>
  <c r="B7698" i="6"/>
  <c r="H7698" i="6" s="1" a="1"/>
  <c r="H7698" i="6" s="1"/>
  <c r="B7626" i="6"/>
  <c r="H7626" i="6" s="1" a="1"/>
  <c r="H7626" i="6" s="1"/>
  <c r="B7554" i="6"/>
  <c r="H7554" i="6" s="1" a="1"/>
  <c r="H7554" i="6" s="1"/>
  <c r="I7554" i="6" s="1"/>
  <c r="J7554" i="6" s="1"/>
  <c r="B7530" i="6"/>
  <c r="H7530" i="6" s="1" a="1"/>
  <c r="H7530" i="6" s="1"/>
  <c r="I7530" i="6" s="1"/>
  <c r="J7530" i="6" s="1"/>
  <c r="B7506" i="6"/>
  <c r="H7506" i="6" s="1" a="1"/>
  <c r="H7506" i="6" s="1"/>
  <c r="I7506" i="6" s="1"/>
  <c r="J7506" i="6" s="1"/>
  <c r="B7458" i="6"/>
  <c r="H7458" i="6" s="1" a="1"/>
  <c r="H7458" i="6" s="1"/>
  <c r="I7458" i="6" s="1"/>
  <c r="J7458" i="6" s="1"/>
  <c r="B7338" i="6"/>
  <c r="H7338" i="6" s="1" a="1"/>
  <c r="H7338" i="6" s="1"/>
  <c r="I7338" i="6" s="1"/>
  <c r="J7338" i="6" s="1"/>
  <c r="B7290" i="6"/>
  <c r="H7290" i="6" s="1" a="1"/>
  <c r="H7290" i="6" s="1"/>
  <c r="I7290" i="6" s="1"/>
  <c r="J7290" i="6" s="1"/>
  <c r="B7242" i="6"/>
  <c r="H7242" i="6" s="1" a="1"/>
  <c r="H7242" i="6" s="1"/>
  <c r="I7242" i="6" s="1"/>
  <c r="J7242" i="6" s="1"/>
  <c r="B7194" i="6"/>
  <c r="H7194" i="6" s="1" a="1"/>
  <c r="H7194" i="6" s="1"/>
  <c r="I7194" i="6" s="1"/>
  <c r="J7194" i="6" s="1"/>
  <c r="B7146" i="6"/>
  <c r="H7146" i="6" s="1" a="1"/>
  <c r="H7146" i="6" s="1"/>
  <c r="I7146" i="6" s="1"/>
  <c r="J7146" i="6" s="1"/>
  <c r="B7098" i="6"/>
  <c r="H7098" i="6" s="1" a="1"/>
  <c r="H7098" i="6" s="1"/>
  <c r="I7098" i="6" s="1"/>
  <c r="J7098" i="6" s="1"/>
  <c r="B7050" i="6"/>
  <c r="H7050" i="6" s="1" a="1"/>
  <c r="H7050" i="6" s="1"/>
  <c r="I7050" i="6" s="1"/>
  <c r="J7050" i="6" s="1"/>
  <c r="B7002" i="6"/>
  <c r="H7002" i="6" s="1" a="1"/>
  <c r="H7002" i="6" s="1"/>
  <c r="I7002" i="6" s="1"/>
  <c r="J7002" i="6" s="1"/>
  <c r="B6930" i="6"/>
  <c r="H6930" i="6" s="1" a="1"/>
  <c r="H6930" i="6" s="1"/>
  <c r="B8154" i="6"/>
  <c r="H8154" i="6" s="1" a="1"/>
  <c r="H8154" i="6" s="1"/>
  <c r="I8154" i="6" s="1"/>
  <c r="J8154" i="6" s="1"/>
  <c r="B7842" i="6"/>
  <c r="H7842" i="6" s="1" a="1"/>
  <c r="H7842" i="6" s="1"/>
  <c r="B7650" i="6"/>
  <c r="H7650" i="6" s="1" a="1"/>
  <c r="H7650" i="6" s="1"/>
  <c r="B7434" i="6"/>
  <c r="H7434" i="6" s="1" a="1"/>
  <c r="H7434" i="6" s="1"/>
  <c r="I7434" i="6" s="1"/>
  <c r="J7434" i="6" s="1"/>
  <c r="B7386" i="6"/>
  <c r="H7386" i="6" s="1" a="1"/>
  <c r="H7386" i="6" s="1"/>
  <c r="I7386" i="6" s="1"/>
  <c r="J7386" i="6" s="1"/>
  <c r="B6906" i="6"/>
  <c r="H6906" i="6" s="1" a="1"/>
  <c r="H6906" i="6" s="1"/>
  <c r="B7986" i="6"/>
  <c r="H7986" i="6" s="1" a="1"/>
  <c r="H7986" i="6" s="1"/>
  <c r="B7938" i="6"/>
  <c r="H7938" i="6" s="1" a="1"/>
  <c r="H7938" i="6" s="1"/>
  <c r="B7410" i="6"/>
  <c r="H7410" i="6" s="1" a="1"/>
  <c r="H7410" i="6" s="1"/>
  <c r="I7410" i="6" s="1"/>
  <c r="J7410" i="6" s="1"/>
  <c r="B6954" i="6"/>
  <c r="H6954" i="6" s="1" a="1"/>
  <c r="H6954" i="6" s="1"/>
  <c r="B6858" i="6"/>
  <c r="H6858" i="6" s="1" a="1"/>
  <c r="H6858" i="6" s="1"/>
  <c r="B7266" i="6"/>
  <c r="H7266" i="6" s="1" a="1"/>
  <c r="H7266" i="6" s="1"/>
  <c r="I7266" i="6" s="1"/>
  <c r="J7266" i="6" s="1"/>
  <c r="B7074" i="6"/>
  <c r="H7074" i="6" s="1" a="1"/>
  <c r="H7074" i="6" s="1"/>
  <c r="I7074" i="6" s="1"/>
  <c r="J7074" i="6" s="1"/>
  <c r="B6810" i="6"/>
  <c r="H6810" i="6" s="1" a="1"/>
  <c r="H6810" i="6" s="1"/>
  <c r="B6738" i="6"/>
  <c r="H6738" i="6" s="1" a="1"/>
  <c r="H6738" i="6" s="1"/>
  <c r="B6642" i="6"/>
  <c r="H6642" i="6" s="1" a="1"/>
  <c r="H6642" i="6" s="1"/>
  <c r="B7218" i="6"/>
  <c r="H7218" i="6" s="1" a="1"/>
  <c r="H7218" i="6" s="1"/>
  <c r="I7218" i="6" s="1"/>
  <c r="J7218" i="6" s="1"/>
  <c r="B7026" i="6"/>
  <c r="H7026" i="6" s="1" a="1"/>
  <c r="H7026" i="6" s="1"/>
  <c r="I7026" i="6" s="1"/>
  <c r="J7026" i="6" s="1"/>
  <c r="B6834" i="6"/>
  <c r="H6834" i="6" s="1" a="1"/>
  <c r="H6834" i="6" s="1"/>
  <c r="B6714" i="6"/>
  <c r="H6714" i="6" s="1" a="1"/>
  <c r="H6714" i="6" s="1"/>
  <c r="B6618" i="6"/>
  <c r="H6618" i="6" s="1" a="1"/>
  <c r="H6618" i="6" s="1"/>
  <c r="B6402" i="6"/>
  <c r="H6402" i="6" s="1" a="1"/>
  <c r="H6402" i="6" s="1"/>
  <c r="B7746" i="6"/>
  <c r="H7746" i="6" s="1" a="1"/>
  <c r="H7746" i="6" s="1"/>
  <c r="B7362" i="6"/>
  <c r="H7362" i="6" s="1" a="1"/>
  <c r="H7362" i="6" s="1"/>
  <c r="I7362" i="6" s="1"/>
  <c r="J7362" i="6" s="1"/>
  <c r="B7314" i="6"/>
  <c r="H7314" i="6" s="1" a="1"/>
  <c r="H7314" i="6" s="1"/>
  <c r="I7314" i="6" s="1"/>
  <c r="J7314" i="6" s="1"/>
  <c r="B7122" i="6"/>
  <c r="H7122" i="6" s="1" a="1"/>
  <c r="H7122" i="6" s="1"/>
  <c r="I7122" i="6" s="1"/>
  <c r="J7122" i="6" s="1"/>
  <c r="B6762" i="6"/>
  <c r="H6762" i="6" s="1" a="1"/>
  <c r="H6762" i="6" s="1"/>
  <c r="I6762" i="6" s="1"/>
  <c r="J6762" i="6" s="1"/>
  <c r="B6666" i="6"/>
  <c r="H6666" i="6" s="1" a="1"/>
  <c r="H6666" i="6" s="1"/>
  <c r="B6570" i="6"/>
  <c r="H6570" i="6" s="1" a="1"/>
  <c r="H6570" i="6" s="1"/>
  <c r="B6546" i="6"/>
  <c r="H6546" i="6" s="1" a="1"/>
  <c r="H6546" i="6" s="1"/>
  <c r="B6522" i="6"/>
  <c r="H6522" i="6" s="1" a="1"/>
  <c r="H6522" i="6" s="1"/>
  <c r="B6426" i="6"/>
  <c r="H6426" i="6" s="1" a="1"/>
  <c r="H6426" i="6" s="1"/>
  <c r="B6354" i="6"/>
  <c r="H6354" i="6" s="1" a="1"/>
  <c r="H6354" i="6" s="1"/>
  <c r="B7170" i="6"/>
  <c r="H7170" i="6" s="1" a="1"/>
  <c r="H7170" i="6" s="1"/>
  <c r="I7170" i="6" s="1"/>
  <c r="J7170" i="6" s="1"/>
  <c r="B6690" i="6"/>
  <c r="H6690" i="6" s="1" a="1"/>
  <c r="H6690" i="6" s="1"/>
  <c r="B6978" i="6"/>
  <c r="H6978" i="6" s="1" a="1"/>
  <c r="H6978" i="6" s="1"/>
  <c r="I6978" i="6" s="1"/>
  <c r="J6978" i="6" s="1"/>
  <c r="B6594" i="6"/>
  <c r="H6594" i="6" s="1" a="1"/>
  <c r="H6594" i="6" s="1"/>
  <c r="I6594" i="6" s="1"/>
  <c r="J6594" i="6" s="1"/>
  <c r="B6474" i="6"/>
  <c r="H6474" i="6" s="1" a="1"/>
  <c r="H6474" i="6" s="1"/>
  <c r="B6450" i="6"/>
  <c r="H6450" i="6" s="1" a="1"/>
  <c r="H6450" i="6" s="1"/>
  <c r="B6882" i="6"/>
  <c r="H6882" i="6" s="1" a="1"/>
  <c r="H6882" i="6" s="1"/>
  <c r="B6786" i="6"/>
  <c r="H6786" i="6" s="1" a="1"/>
  <c r="H6786" i="6" s="1"/>
  <c r="B6498" i="6"/>
  <c r="H6498" i="6" s="1" a="1"/>
  <c r="H6498" i="6" s="1"/>
  <c r="I6498" i="6" s="1"/>
  <c r="J6498" i="6" s="1"/>
  <c r="B6378" i="6"/>
  <c r="H6378" i="6" s="1" a="1"/>
  <c r="H6378" i="6" s="1"/>
  <c r="B6306" i="6"/>
  <c r="H6306" i="6" s="1" a="1"/>
  <c r="H6306" i="6" s="1"/>
  <c r="I6306" i="6" s="1"/>
  <c r="J6306" i="6" s="1"/>
  <c r="B6330" i="6"/>
  <c r="H6330" i="6" s="1" a="1"/>
  <c r="H6330" i="6" s="1"/>
  <c r="I6330" i="6" s="1"/>
  <c r="J6330" i="6" s="1"/>
  <c r="B6114" i="6"/>
  <c r="H6114" i="6" s="1" a="1"/>
  <c r="H6114" i="6" s="1"/>
  <c r="I6114" i="6" s="1"/>
  <c r="J6114" i="6" s="1"/>
  <c r="B6090" i="6"/>
  <c r="H6090" i="6" s="1" a="1"/>
  <c r="H6090" i="6" s="1"/>
  <c r="I6090" i="6" s="1"/>
  <c r="J6090" i="6" s="1"/>
  <c r="B6282" i="6"/>
  <c r="H6282" i="6" s="1" a="1"/>
  <c r="H6282" i="6" s="1"/>
  <c r="I6282" i="6" s="1"/>
  <c r="J6282" i="6" s="1"/>
  <c r="B6018" i="6"/>
  <c r="H6018" i="6" s="1" a="1"/>
  <c r="H6018" i="6" s="1"/>
  <c r="I6018" i="6" s="1"/>
  <c r="J6018" i="6" s="1"/>
  <c r="B6258" i="6"/>
  <c r="H6258" i="6" s="1" a="1"/>
  <c r="H6258" i="6" s="1"/>
  <c r="I6258" i="6" s="1"/>
  <c r="J6258" i="6" s="1"/>
  <c r="B6186" i="6"/>
  <c r="H6186" i="6" s="1" a="1"/>
  <c r="H6186" i="6" s="1"/>
  <c r="I6186" i="6" s="1"/>
  <c r="J6186" i="6" s="1"/>
  <c r="B6138" i="6"/>
  <c r="H6138" i="6" s="1" a="1"/>
  <c r="H6138" i="6" s="1"/>
  <c r="I6138" i="6" s="1"/>
  <c r="J6138" i="6" s="1"/>
  <c r="B6042" i="6"/>
  <c r="H6042" i="6" s="1" a="1"/>
  <c r="H6042" i="6" s="1"/>
  <c r="I6042" i="6" s="1"/>
  <c r="J6042" i="6" s="1"/>
  <c r="B6234" i="6"/>
  <c r="H6234" i="6" s="1" a="1"/>
  <c r="H6234" i="6" s="1"/>
  <c r="I6234" i="6" s="1"/>
  <c r="J6234" i="6" s="1"/>
  <c r="B6210" i="6"/>
  <c r="H6210" i="6" s="1" a="1"/>
  <c r="H6210" i="6" s="1"/>
  <c r="I6210" i="6" s="1"/>
  <c r="J6210" i="6" s="1"/>
  <c r="B6162" i="6"/>
  <c r="H6162" i="6" s="1" a="1"/>
  <c r="H6162" i="6" s="1"/>
  <c r="I6162" i="6" s="1"/>
  <c r="J6162" i="6" s="1"/>
  <c r="B6066" i="6"/>
  <c r="H6066" i="6" s="1" a="1"/>
  <c r="H6066" i="6" s="1"/>
  <c r="I6066" i="6" s="1"/>
  <c r="J6066" i="6" s="1"/>
  <c r="B5874" i="6"/>
  <c r="H5874" i="6" s="1" a="1"/>
  <c r="H5874" i="6" s="1"/>
  <c r="B5826" i="6"/>
  <c r="H5826" i="6" s="1" a="1"/>
  <c r="H5826" i="6" s="1"/>
  <c r="B5706" i="6"/>
  <c r="H5706" i="6" s="1" a="1"/>
  <c r="H5706" i="6" s="1"/>
  <c r="B5562" i="6"/>
  <c r="H5562" i="6" s="1" a="1"/>
  <c r="H5562" i="6" s="1"/>
  <c r="B5514" i="6"/>
  <c r="H5514" i="6" s="1" a="1"/>
  <c r="H5514" i="6" s="1"/>
  <c r="I5514" i="6" s="1"/>
  <c r="J5514" i="6" s="1"/>
  <c r="B5466" i="6"/>
  <c r="H5466" i="6" s="1" a="1"/>
  <c r="H5466" i="6" s="1"/>
  <c r="B5370" i="6"/>
  <c r="H5370" i="6" s="1" a="1"/>
  <c r="H5370" i="6" s="1"/>
  <c r="I5370" i="6" s="1"/>
  <c r="J5370" i="6" s="1"/>
  <c r="B5322" i="6"/>
  <c r="H5322" i="6" s="1" a="1"/>
  <c r="H5322" i="6" s="1"/>
  <c r="I5322" i="6" s="1"/>
  <c r="J5322" i="6" s="1"/>
  <c r="B5274" i="6"/>
  <c r="H5274" i="6" s="1" a="1"/>
  <c r="H5274" i="6" s="1"/>
  <c r="I5274" i="6" s="1"/>
  <c r="J5274" i="6" s="1"/>
  <c r="B5946" i="6"/>
  <c r="H5946" i="6" s="1" a="1"/>
  <c r="H5946" i="6" s="1"/>
  <c r="I5946" i="6" s="1"/>
  <c r="J5946" i="6" s="1"/>
  <c r="B5850" i="6"/>
  <c r="H5850" i="6" s="1" a="1"/>
  <c r="H5850" i="6" s="1"/>
  <c r="B5778" i="6"/>
  <c r="H5778" i="6" s="1" a="1"/>
  <c r="H5778" i="6" s="1"/>
  <c r="I5778" i="6" s="1"/>
  <c r="J5778" i="6" s="1"/>
  <c r="B5682" i="6"/>
  <c r="H5682" i="6" s="1" a="1"/>
  <c r="H5682" i="6" s="1"/>
  <c r="B5658" i="6"/>
  <c r="H5658" i="6" s="1" a="1"/>
  <c r="H5658" i="6" s="1"/>
  <c r="B5634" i="6"/>
  <c r="H5634" i="6" s="1" a="1"/>
  <c r="H5634" i="6" s="1"/>
  <c r="B5394" i="6"/>
  <c r="H5394" i="6" s="1" a="1"/>
  <c r="H5394" i="6" s="1"/>
  <c r="I5394" i="6" s="1"/>
  <c r="J5394" i="6" s="1"/>
  <c r="B5994" i="6"/>
  <c r="H5994" i="6" s="1" a="1"/>
  <c r="H5994" i="6" s="1"/>
  <c r="I5994" i="6" s="1"/>
  <c r="J5994" i="6" s="1"/>
  <c r="B5970" i="6"/>
  <c r="H5970" i="6" s="1" a="1"/>
  <c r="H5970" i="6" s="1"/>
  <c r="I5970" i="6" s="1"/>
  <c r="J5970" i="6" s="1"/>
  <c r="B5922" i="6"/>
  <c r="H5922" i="6" s="1" a="1"/>
  <c r="H5922" i="6" s="1"/>
  <c r="B5754" i="6"/>
  <c r="H5754" i="6" s="1" a="1"/>
  <c r="H5754" i="6" s="1"/>
  <c r="I5754" i="6" s="1"/>
  <c r="J5754" i="6" s="1"/>
  <c r="B5586" i="6"/>
  <c r="H5586" i="6" s="1" a="1"/>
  <c r="H5586" i="6" s="1"/>
  <c r="B5538" i="6"/>
  <c r="H5538" i="6" s="1" a="1"/>
  <c r="H5538" i="6" s="1"/>
  <c r="B5490" i="6"/>
  <c r="H5490" i="6" s="1" a="1"/>
  <c r="H5490" i="6" s="1"/>
  <c r="B5346" i="6"/>
  <c r="H5346" i="6" s="1" a="1"/>
  <c r="H5346" i="6" s="1"/>
  <c r="I5346" i="6" s="1"/>
  <c r="J5346" i="6" s="1"/>
  <c r="B5298" i="6"/>
  <c r="H5298" i="6" s="1" a="1"/>
  <c r="H5298" i="6" s="1"/>
  <c r="I5298" i="6" s="1"/>
  <c r="J5298" i="6" s="1"/>
  <c r="B5898" i="6"/>
  <c r="H5898" i="6" s="1" a="1"/>
  <c r="H5898" i="6" s="1"/>
  <c r="I5898" i="6" s="1"/>
  <c r="J5898" i="6" s="1"/>
  <c r="B5802" i="6"/>
  <c r="H5802" i="6" s="1" a="1"/>
  <c r="H5802" i="6" s="1"/>
  <c r="B5730" i="6"/>
  <c r="H5730" i="6" s="1" a="1"/>
  <c r="H5730" i="6" s="1"/>
  <c r="B5610" i="6"/>
  <c r="H5610" i="6" s="1" a="1"/>
  <c r="H5610" i="6" s="1"/>
  <c r="B5442" i="6"/>
  <c r="H5442" i="6" s="1" a="1"/>
  <c r="H5442" i="6" s="1"/>
  <c r="B5418" i="6"/>
  <c r="H5418" i="6" s="1" a="1"/>
  <c r="H5418" i="6" s="1"/>
  <c r="I5418" i="6" s="1"/>
  <c r="J5418" i="6" s="1"/>
  <c r="B5202" i="6"/>
  <c r="H5202" i="6" s="1" a="1"/>
  <c r="H5202" i="6" s="1"/>
  <c r="B5130" i="6"/>
  <c r="H5130" i="6" s="1" a="1"/>
  <c r="H5130" i="6" s="1"/>
  <c r="B5034" i="6"/>
  <c r="H5034" i="6" s="1" a="1"/>
  <c r="H5034" i="6" s="1"/>
  <c r="I5034" i="6" s="1"/>
  <c r="J5034" i="6" s="1"/>
  <c r="B4938" i="6"/>
  <c r="H4938" i="6" s="1" a="1"/>
  <c r="H4938" i="6" s="1"/>
  <c r="I4938" i="6" s="1"/>
  <c r="J4938" i="6" s="1"/>
  <c r="B4746" i="6"/>
  <c r="H4746" i="6" s="1" a="1"/>
  <c r="H4746" i="6" s="1"/>
  <c r="B4698" i="6"/>
  <c r="H4698" i="6" s="1" a="1"/>
  <c r="H4698" i="6" s="1"/>
  <c r="B4650" i="6"/>
  <c r="H4650" i="6" s="1" a="1"/>
  <c r="H4650" i="6" s="1"/>
  <c r="B4602" i="6"/>
  <c r="H4602" i="6" s="1" a="1"/>
  <c r="H4602" i="6" s="1"/>
  <c r="B4434" i="6"/>
  <c r="H4434" i="6" s="1" a="1"/>
  <c r="H4434" i="6" s="1"/>
  <c r="B4386" i="6"/>
  <c r="H4386" i="6" s="1" a="1"/>
  <c r="H4386" i="6" s="1"/>
  <c r="B4338" i="6"/>
  <c r="H4338" i="6" s="1" a="1"/>
  <c r="H4338" i="6" s="1"/>
  <c r="I4338" i="6" s="1"/>
  <c r="J4338" i="6" s="1"/>
  <c r="B4242" i="6"/>
  <c r="H4242" i="6" s="1" a="1"/>
  <c r="H4242" i="6" s="1"/>
  <c r="B5226" i="6"/>
  <c r="H5226" i="6" s="1" a="1"/>
  <c r="H5226" i="6" s="1"/>
  <c r="I5226" i="6" s="1"/>
  <c r="J5226" i="6" s="1"/>
  <c r="B5106" i="6"/>
  <c r="H5106" i="6" s="1" a="1"/>
  <c r="H5106" i="6" s="1"/>
  <c r="I5106" i="6" s="1"/>
  <c r="J5106" i="6" s="1"/>
  <c r="B5010" i="6"/>
  <c r="H5010" i="6" s="1" a="1"/>
  <c r="H5010" i="6" s="1"/>
  <c r="I5010" i="6" s="1"/>
  <c r="J5010" i="6" s="1"/>
  <c r="B4914" i="6"/>
  <c r="H4914" i="6" s="1" a="1"/>
  <c r="H4914" i="6" s="1"/>
  <c r="I4914" i="6" s="1"/>
  <c r="J4914" i="6" s="1"/>
  <c r="B4866" i="6"/>
  <c r="H4866" i="6" s="1" a="1"/>
  <c r="H4866" i="6" s="1"/>
  <c r="I4866" i="6" s="1"/>
  <c r="J4866" i="6" s="1"/>
  <c r="B4818" i="6"/>
  <c r="H4818" i="6" s="1" a="1"/>
  <c r="H4818" i="6" s="1"/>
  <c r="I4818" i="6" s="1"/>
  <c r="J4818" i="6" s="1"/>
  <c r="B4554" i="6"/>
  <c r="H4554" i="6" s="1" a="1"/>
  <c r="H4554" i="6" s="1"/>
  <c r="B4506" i="6"/>
  <c r="H4506" i="6" s="1" a="1"/>
  <c r="H4506" i="6" s="1"/>
  <c r="B4482" i="6"/>
  <c r="H4482" i="6" s="1" a="1"/>
  <c r="H4482" i="6" s="1"/>
  <c r="B4458" i="6"/>
  <c r="H4458" i="6" s="1" a="1"/>
  <c r="H4458" i="6" s="1"/>
  <c r="I4458" i="6" s="1"/>
  <c r="J4458" i="6" s="1"/>
  <c r="B4314" i="6"/>
  <c r="H4314" i="6" s="1" a="1"/>
  <c r="H4314" i="6" s="1"/>
  <c r="B4218" i="6"/>
  <c r="H4218" i="6" s="1" a="1"/>
  <c r="H4218" i="6" s="1"/>
  <c r="B4122" i="6"/>
  <c r="H4122" i="6" s="1" a="1"/>
  <c r="H4122" i="6" s="1"/>
  <c r="B5154" i="6"/>
  <c r="H5154" i="6" s="1" a="1"/>
  <c r="H5154" i="6" s="1"/>
  <c r="B5082" i="6"/>
  <c r="H5082" i="6" s="1" a="1"/>
  <c r="H5082" i="6" s="1"/>
  <c r="I5082" i="6" s="1"/>
  <c r="J5082" i="6" s="1"/>
  <c r="B4986" i="6"/>
  <c r="H4986" i="6" s="1" a="1"/>
  <c r="H4986" i="6" s="1"/>
  <c r="I4986" i="6" s="1"/>
  <c r="J4986" i="6" s="1"/>
  <c r="B4770" i="6"/>
  <c r="H4770" i="6" s="1" a="1"/>
  <c r="H4770" i="6" s="1"/>
  <c r="B4722" i="6"/>
  <c r="H4722" i="6" s="1" a="1"/>
  <c r="H4722" i="6" s="1"/>
  <c r="I4722" i="6" s="1"/>
  <c r="J4722" i="6" s="1"/>
  <c r="B4674" i="6"/>
  <c r="H4674" i="6" s="1" a="1"/>
  <c r="H4674" i="6" s="1"/>
  <c r="B4626" i="6"/>
  <c r="H4626" i="6" s="1" a="1"/>
  <c r="H4626" i="6" s="1"/>
  <c r="B4578" i="6"/>
  <c r="H4578" i="6" s="1" a="1"/>
  <c r="H4578" i="6" s="1"/>
  <c r="B4410" i="6"/>
  <c r="H4410" i="6" s="1" a="1"/>
  <c r="H4410" i="6" s="1"/>
  <c r="B4290" i="6"/>
  <c r="H4290" i="6" s="1" a="1"/>
  <c r="H4290" i="6" s="1"/>
  <c r="I4290" i="6" s="1"/>
  <c r="J4290" i="6" s="1"/>
  <c r="B4194" i="6"/>
  <c r="H4194" i="6" s="1" a="1"/>
  <c r="H4194" i="6" s="1"/>
  <c r="B4098" i="6"/>
  <c r="H4098" i="6" s="1" a="1"/>
  <c r="H4098" i="6" s="1"/>
  <c r="B4026" i="6"/>
  <c r="H4026" i="6" s="1" a="1"/>
  <c r="H4026" i="6" s="1"/>
  <c r="I4026" i="6" s="1"/>
  <c r="J4026" i="6" s="1"/>
  <c r="B3930" i="6"/>
  <c r="H3930" i="6" s="1" a="1"/>
  <c r="H3930" i="6" s="1"/>
  <c r="I3930" i="6" s="1"/>
  <c r="J3930" i="6" s="1"/>
  <c r="B5250" i="6"/>
  <c r="H5250" i="6" s="1" a="1"/>
  <c r="H5250" i="6" s="1"/>
  <c r="I5250" i="6" s="1"/>
  <c r="J5250" i="6" s="1"/>
  <c r="B5178" i="6"/>
  <c r="H5178" i="6" s="1" a="1"/>
  <c r="H5178" i="6" s="1"/>
  <c r="B5058" i="6"/>
  <c r="H5058" i="6" s="1" a="1"/>
  <c r="H5058" i="6" s="1"/>
  <c r="I5058" i="6" s="1"/>
  <c r="J5058" i="6" s="1"/>
  <c r="B4962" i="6"/>
  <c r="H4962" i="6" s="1" a="1"/>
  <c r="H4962" i="6" s="1"/>
  <c r="I4962" i="6" s="1"/>
  <c r="J4962" i="6" s="1"/>
  <c r="B4890" i="6"/>
  <c r="H4890" i="6" s="1" a="1"/>
  <c r="H4890" i="6" s="1"/>
  <c r="I4890" i="6" s="1"/>
  <c r="J4890" i="6" s="1"/>
  <c r="B4842" i="6"/>
  <c r="H4842" i="6" s="1" a="1"/>
  <c r="H4842" i="6" s="1"/>
  <c r="I4842" i="6" s="1"/>
  <c r="J4842" i="6" s="1"/>
  <c r="B4794" i="6"/>
  <c r="H4794" i="6" s="1" a="1"/>
  <c r="H4794" i="6" s="1"/>
  <c r="I4794" i="6" s="1"/>
  <c r="J4794" i="6" s="1"/>
  <c r="B4530" i="6"/>
  <c r="H4530" i="6" s="1" a="1"/>
  <c r="H4530" i="6" s="1"/>
  <c r="B4362" i="6"/>
  <c r="H4362" i="6" s="1" a="1"/>
  <c r="H4362" i="6" s="1"/>
  <c r="B4266" i="6"/>
  <c r="H4266" i="6" s="1" a="1"/>
  <c r="H4266" i="6" s="1"/>
  <c r="I4266" i="6" s="1"/>
  <c r="J4266" i="6" s="1"/>
  <c r="B4170" i="6"/>
  <c r="H4170" i="6" s="1" a="1"/>
  <c r="H4170" i="6" s="1"/>
  <c r="B4002" i="6"/>
  <c r="H4002" i="6" s="1" a="1"/>
  <c r="H4002" i="6" s="1"/>
  <c r="I4002" i="6" s="1"/>
  <c r="J4002" i="6" s="1"/>
  <c r="B3906" i="6"/>
  <c r="H3906" i="6" s="1" a="1"/>
  <c r="H3906" i="6" s="1"/>
  <c r="I3906" i="6" s="1"/>
  <c r="J3906" i="6" s="1"/>
  <c r="B3882" i="6"/>
  <c r="H3882" i="6" s="1" a="1"/>
  <c r="H3882" i="6" s="1"/>
  <c r="I3882" i="6" s="1"/>
  <c r="J3882" i="6" s="1"/>
  <c r="B3834" i="6"/>
  <c r="H3834" i="6" s="1" a="1"/>
  <c r="H3834" i="6" s="1"/>
  <c r="I3834" i="6" s="1"/>
  <c r="J3834" i="6" s="1"/>
  <c r="B3738" i="6"/>
  <c r="H3738" i="6" s="1" a="1"/>
  <c r="H3738" i="6" s="1"/>
  <c r="I3738" i="6" s="1"/>
  <c r="J3738" i="6" s="1"/>
  <c r="B3642" i="6"/>
  <c r="H3642" i="6" s="1" a="1"/>
  <c r="H3642" i="6" s="1"/>
  <c r="I3642" i="6" s="1"/>
  <c r="J3642" i="6" s="1"/>
  <c r="B3546" i="6"/>
  <c r="H3546" i="6" s="1" a="1"/>
  <c r="H3546" i="6" s="1"/>
  <c r="I3546" i="6" s="1"/>
  <c r="J3546" i="6" s="1"/>
  <c r="B3282" i="6"/>
  <c r="H3282" i="6" s="1" a="1"/>
  <c r="H3282" i="6" s="1"/>
  <c r="I3282" i="6" s="1"/>
  <c r="J3282" i="6" s="1"/>
  <c r="B3162" i="6"/>
  <c r="H3162" i="6" s="1" a="1"/>
  <c r="H3162" i="6" s="1"/>
  <c r="I3162" i="6" s="1"/>
  <c r="J3162" i="6" s="1"/>
  <c r="B3090" i="6"/>
  <c r="H3090" i="6" s="1" a="1"/>
  <c r="H3090" i="6" s="1"/>
  <c r="I3090" i="6" s="1"/>
  <c r="J3090" i="6" s="1"/>
  <c r="B3066" i="6"/>
  <c r="H3066" i="6" s="1" a="1"/>
  <c r="H3066" i="6" s="1"/>
  <c r="I3066" i="6" s="1"/>
  <c r="J3066" i="6" s="1"/>
  <c r="B2994" i="6"/>
  <c r="H2994" i="6" s="1" a="1"/>
  <c r="H2994" i="6" s="1"/>
  <c r="I2994" i="6" s="1"/>
  <c r="J2994" i="6" s="1"/>
  <c r="B4050" i="6"/>
  <c r="H4050" i="6" s="1" a="1"/>
  <c r="H4050" i="6" s="1"/>
  <c r="I4050" i="6" s="1"/>
  <c r="J4050" i="6" s="1"/>
  <c r="B3858" i="6"/>
  <c r="H3858" i="6" s="1" a="1"/>
  <c r="H3858" i="6" s="1"/>
  <c r="I3858" i="6" s="1"/>
  <c r="J3858" i="6" s="1"/>
  <c r="B3810" i="6"/>
  <c r="H3810" i="6" s="1" a="1"/>
  <c r="H3810" i="6" s="1"/>
  <c r="I3810" i="6" s="1"/>
  <c r="J3810" i="6" s="1"/>
  <c r="B3714" i="6"/>
  <c r="H3714" i="6" s="1" a="1"/>
  <c r="H3714" i="6" s="1"/>
  <c r="I3714" i="6" s="1"/>
  <c r="J3714" i="6" s="1"/>
  <c r="B3618" i="6"/>
  <c r="H3618" i="6" s="1" a="1"/>
  <c r="H3618" i="6" s="1"/>
  <c r="I3618" i="6" s="1"/>
  <c r="J3618" i="6" s="1"/>
  <c r="B3522" i="6"/>
  <c r="H3522" i="6" s="1" a="1"/>
  <c r="H3522" i="6" s="1"/>
  <c r="I3522" i="6" s="1"/>
  <c r="J3522" i="6" s="1"/>
  <c r="B3474" i="6"/>
  <c r="H3474" i="6" s="1" a="1"/>
  <c r="H3474" i="6" s="1"/>
  <c r="I3474" i="6" s="1"/>
  <c r="J3474" i="6" s="1"/>
  <c r="B3450" i="6"/>
  <c r="H3450" i="6" s="1" a="1"/>
  <c r="H3450" i="6" s="1"/>
  <c r="B3426" i="6"/>
  <c r="H3426" i="6" s="1" a="1"/>
  <c r="H3426" i="6" s="1"/>
  <c r="I3426" i="6" s="1"/>
  <c r="J3426" i="6" s="1"/>
  <c r="B3402" i="6"/>
  <c r="H3402" i="6" s="1" a="1"/>
  <c r="H3402" i="6" s="1"/>
  <c r="I3402" i="6" s="1"/>
  <c r="J3402" i="6" s="1"/>
  <c r="B3378" i="6"/>
  <c r="H3378" i="6" s="1" a="1"/>
  <c r="H3378" i="6" s="1"/>
  <c r="I3378" i="6" s="1"/>
  <c r="J3378" i="6" s="1"/>
  <c r="B3354" i="6"/>
  <c r="H3354" i="6" s="1" a="1"/>
  <c r="H3354" i="6" s="1"/>
  <c r="I3354" i="6" s="1"/>
  <c r="J3354" i="6" s="1"/>
  <c r="B3330" i="6"/>
  <c r="H3330" i="6" s="1" a="1"/>
  <c r="H3330" i="6" s="1"/>
  <c r="I3330" i="6" s="1"/>
  <c r="J3330" i="6" s="1"/>
  <c r="B2898" i="6"/>
  <c r="H2898" i="6" s="1" a="1"/>
  <c r="H2898" i="6" s="1"/>
  <c r="I2898" i="6" s="1"/>
  <c r="J2898" i="6" s="1"/>
  <c r="B2802" i="6"/>
  <c r="H2802" i="6" s="1" a="1"/>
  <c r="H2802" i="6" s="1"/>
  <c r="I2802" i="6" s="1"/>
  <c r="J2802" i="6" s="1"/>
  <c r="B2754" i="6"/>
  <c r="H2754" i="6" s="1" a="1"/>
  <c r="H2754" i="6" s="1"/>
  <c r="B2730" i="6"/>
  <c r="H2730" i="6" s="1" a="1"/>
  <c r="H2730" i="6" s="1"/>
  <c r="B2658" i="6"/>
  <c r="H2658" i="6" s="1" a="1"/>
  <c r="H2658" i="6" s="1"/>
  <c r="I2658" i="6" s="1"/>
  <c r="J2658" i="6" s="1"/>
  <c r="B4146" i="6"/>
  <c r="H4146" i="6" s="1" a="1"/>
  <c r="H4146" i="6" s="1"/>
  <c r="B3978" i="6"/>
  <c r="H3978" i="6" s="1" a="1"/>
  <c r="H3978" i="6" s="1"/>
  <c r="I3978" i="6" s="1"/>
  <c r="J3978" i="6" s="1"/>
  <c r="B3786" i="6"/>
  <c r="H3786" i="6" s="1" a="1"/>
  <c r="H3786" i="6" s="1"/>
  <c r="I3786" i="6" s="1"/>
  <c r="J3786" i="6" s="1"/>
  <c r="B3690" i="6"/>
  <c r="H3690" i="6" s="1" a="1"/>
  <c r="H3690" i="6" s="1"/>
  <c r="I3690" i="6" s="1"/>
  <c r="J3690" i="6" s="1"/>
  <c r="B3594" i="6"/>
  <c r="H3594" i="6" s="1" a="1"/>
  <c r="H3594" i="6" s="1"/>
  <c r="I3594" i="6" s="1"/>
  <c r="J3594" i="6" s="1"/>
  <c r="B3498" i="6"/>
  <c r="H3498" i="6" s="1" a="1"/>
  <c r="H3498" i="6" s="1"/>
  <c r="I3498" i="6" s="1"/>
  <c r="J3498" i="6" s="1"/>
  <c r="B3306" i="6"/>
  <c r="H3306" i="6" s="1" a="1"/>
  <c r="H3306" i="6" s="1"/>
  <c r="I3306" i="6" s="1"/>
  <c r="J3306" i="6" s="1"/>
  <c r="B3210" i="6"/>
  <c r="H3210" i="6" s="1" a="1"/>
  <c r="H3210" i="6" s="1"/>
  <c r="I3210" i="6" s="1"/>
  <c r="J3210" i="6" s="1"/>
  <c r="B3138" i="6"/>
  <c r="H3138" i="6" s="1" a="1"/>
  <c r="H3138" i="6" s="1"/>
  <c r="I3138" i="6" s="1"/>
  <c r="J3138" i="6" s="1"/>
  <c r="B3114" i="6"/>
  <c r="H3114" i="6" s="1" a="1"/>
  <c r="H3114" i="6" s="1"/>
  <c r="I3114" i="6" s="1"/>
  <c r="J3114" i="6" s="1"/>
  <c r="B2970" i="6"/>
  <c r="H2970" i="6" s="1" a="1"/>
  <c r="H2970" i="6" s="1"/>
  <c r="I2970" i="6" s="1"/>
  <c r="J2970" i="6" s="1"/>
  <c r="B2922" i="6"/>
  <c r="H2922" i="6" s="1" a="1"/>
  <c r="H2922" i="6" s="1"/>
  <c r="B2874" i="6"/>
  <c r="H2874" i="6" s="1" a="1"/>
  <c r="H2874" i="6" s="1"/>
  <c r="B2850" i="6"/>
  <c r="H2850" i="6" s="1" a="1"/>
  <c r="H2850" i="6" s="1"/>
  <c r="I2850" i="6" s="1"/>
  <c r="J2850" i="6" s="1"/>
  <c r="B4074" i="6"/>
  <c r="H4074" i="6" s="1" a="1"/>
  <c r="H4074" i="6" s="1"/>
  <c r="B3954" i="6"/>
  <c r="H3954" i="6" s="1" a="1"/>
  <c r="H3954" i="6" s="1"/>
  <c r="I3954" i="6" s="1"/>
  <c r="J3954" i="6" s="1"/>
  <c r="B3762" i="6"/>
  <c r="H3762" i="6" s="1" a="1"/>
  <c r="H3762" i="6" s="1"/>
  <c r="I3762" i="6" s="1"/>
  <c r="J3762" i="6" s="1"/>
  <c r="B3666" i="6"/>
  <c r="H3666" i="6" s="1" a="1"/>
  <c r="H3666" i="6" s="1"/>
  <c r="I3666" i="6" s="1"/>
  <c r="J3666" i="6" s="1"/>
  <c r="B3570" i="6"/>
  <c r="H3570" i="6" s="1" a="1"/>
  <c r="H3570" i="6" s="1"/>
  <c r="I3570" i="6" s="1"/>
  <c r="J3570" i="6" s="1"/>
  <c r="B3234" i="6"/>
  <c r="H3234" i="6" s="1" a="1"/>
  <c r="H3234" i="6" s="1"/>
  <c r="I3234" i="6" s="1"/>
  <c r="J3234" i="6" s="1"/>
  <c r="B3186" i="6"/>
  <c r="H3186" i="6" s="1" a="1"/>
  <c r="H3186" i="6" s="1"/>
  <c r="B2634" i="6"/>
  <c r="H2634" i="6" s="1" a="1"/>
  <c r="H2634" i="6" s="1"/>
  <c r="B2610" i="6"/>
  <c r="H2610" i="6" s="1" a="1"/>
  <c r="H2610" i="6" s="1"/>
  <c r="B2538" i="6"/>
  <c r="H2538" i="6" s="1" a="1"/>
  <c r="H2538" i="6" s="1"/>
  <c r="I2538" i="6" s="1"/>
  <c r="J2538" i="6" s="1"/>
  <c r="B2514" i="6"/>
  <c r="H2514" i="6" s="1" a="1"/>
  <c r="H2514" i="6" s="1"/>
  <c r="B2154" i="6"/>
  <c r="H2154" i="6" s="1" a="1"/>
  <c r="H2154" i="6" s="1"/>
  <c r="I2154" i="6" s="1"/>
  <c r="J2154" i="6" s="1"/>
  <c r="B2082" i="6"/>
  <c r="H2082" i="6" s="1" a="1"/>
  <c r="H2082" i="6" s="1"/>
  <c r="I2082" i="6" s="1"/>
  <c r="J2082" i="6" s="1"/>
  <c r="B1986" i="6"/>
  <c r="H1986" i="6" s="1" a="1"/>
  <c r="H1986" i="6" s="1"/>
  <c r="I1986" i="6" s="1"/>
  <c r="J1986" i="6" s="1"/>
  <c r="B1890" i="6"/>
  <c r="H1890" i="6" s="1" a="1"/>
  <c r="H1890" i="6" s="1"/>
  <c r="I1890" i="6" s="1"/>
  <c r="J1890" i="6" s="1"/>
  <c r="B1818" i="6"/>
  <c r="H1818" i="6" s="1" a="1"/>
  <c r="H1818" i="6" s="1"/>
  <c r="I1818" i="6" s="1"/>
  <c r="J1818" i="6" s="1"/>
  <c r="B1722" i="6"/>
  <c r="H1722" i="6" s="1" a="1"/>
  <c r="H1722" i="6" s="1"/>
  <c r="I1722" i="6" s="1"/>
  <c r="J1722" i="6" s="1"/>
  <c r="B1578" i="6"/>
  <c r="H1578" i="6" s="1" a="1"/>
  <c r="H1578" i="6" s="1"/>
  <c r="I1578" i="6" s="1"/>
  <c r="J1578" i="6" s="1"/>
  <c r="B1530" i="6"/>
  <c r="H1530" i="6" s="1" a="1"/>
  <c r="H1530" i="6" s="1"/>
  <c r="I1530" i="6" s="1"/>
  <c r="J1530" i="6" s="1"/>
  <c r="B1482" i="6"/>
  <c r="H1482" i="6" s="1" a="1"/>
  <c r="H1482" i="6" s="1"/>
  <c r="I1482" i="6" s="1"/>
  <c r="J1482" i="6" s="1"/>
  <c r="B1410" i="6"/>
  <c r="H1410" i="6" s="1" a="1"/>
  <c r="H1410" i="6" s="1"/>
  <c r="B3042" i="6"/>
  <c r="H3042" i="6" s="1" a="1"/>
  <c r="H3042" i="6" s="1"/>
  <c r="I3042" i="6" s="1"/>
  <c r="J3042" i="6" s="1"/>
  <c r="B2706" i="6"/>
  <c r="H2706" i="6" s="1" a="1"/>
  <c r="H2706" i="6" s="1"/>
  <c r="B2562" i="6"/>
  <c r="H2562" i="6" s="1" a="1"/>
  <c r="H2562" i="6" s="1"/>
  <c r="B2490" i="6"/>
  <c r="H2490" i="6" s="1" a="1"/>
  <c r="H2490" i="6" s="1"/>
  <c r="I2490" i="6" s="1"/>
  <c r="J2490" i="6" s="1"/>
  <c r="B2466" i="6"/>
  <c r="H2466" i="6" s="1" a="1"/>
  <c r="H2466" i="6" s="1"/>
  <c r="I2466" i="6" s="1"/>
  <c r="J2466" i="6" s="1"/>
  <c r="B2130" i="6"/>
  <c r="H2130" i="6" s="1" a="1"/>
  <c r="H2130" i="6" s="1"/>
  <c r="I2130" i="6" s="1"/>
  <c r="J2130" i="6" s="1"/>
  <c r="B2058" i="6"/>
  <c r="H2058" i="6" s="1" a="1"/>
  <c r="H2058" i="6" s="1"/>
  <c r="I2058" i="6" s="1"/>
  <c r="J2058" i="6" s="1"/>
  <c r="B1962" i="6"/>
  <c r="H1962" i="6" s="1" a="1"/>
  <c r="H1962" i="6" s="1"/>
  <c r="I1962" i="6" s="1"/>
  <c r="J1962" i="6" s="1"/>
  <c r="B1794" i="6"/>
  <c r="H1794" i="6" s="1" a="1"/>
  <c r="H1794" i="6" s="1"/>
  <c r="I1794" i="6" s="1"/>
  <c r="J1794" i="6" s="1"/>
  <c r="B1698" i="6"/>
  <c r="H1698" i="6" s="1" a="1"/>
  <c r="H1698" i="6" s="1"/>
  <c r="I1698" i="6" s="1"/>
  <c r="J1698" i="6" s="1"/>
  <c r="B1674" i="6"/>
  <c r="H1674" i="6" s="1" a="1"/>
  <c r="H1674" i="6" s="1"/>
  <c r="I1674" i="6" s="1"/>
  <c r="J1674" i="6" s="1"/>
  <c r="B1650" i="6"/>
  <c r="H1650" i="6" s="1" a="1"/>
  <c r="H1650" i="6" s="1"/>
  <c r="I1650" i="6" s="1"/>
  <c r="J1650" i="6" s="1"/>
  <c r="B1626" i="6"/>
  <c r="H1626" i="6" s="1" a="1"/>
  <c r="H1626" i="6" s="1"/>
  <c r="B1602" i="6"/>
  <c r="H1602" i="6" s="1" a="1"/>
  <c r="H1602" i="6" s="1"/>
  <c r="I1602" i="6" s="1"/>
  <c r="J1602" i="6" s="1"/>
  <c r="B2826" i="6"/>
  <c r="H2826" i="6" s="1" a="1"/>
  <c r="H2826" i="6" s="1"/>
  <c r="B2778" i="6"/>
  <c r="H2778" i="6" s="1" a="1"/>
  <c r="H2778" i="6" s="1"/>
  <c r="I2778" i="6" s="1"/>
  <c r="J2778" i="6" s="1"/>
  <c r="B2442" i="6"/>
  <c r="H2442" i="6" s="1" a="1"/>
  <c r="H2442" i="6" s="1"/>
  <c r="I2442" i="6" s="1"/>
  <c r="J2442" i="6" s="1"/>
  <c r="B2394" i="6"/>
  <c r="H2394" i="6" s="1" a="1"/>
  <c r="H2394" i="6" s="1"/>
  <c r="I2394" i="6" s="1"/>
  <c r="J2394" i="6" s="1"/>
  <c r="B2370" i="6"/>
  <c r="H2370" i="6" s="1" a="1"/>
  <c r="H2370" i="6" s="1"/>
  <c r="I2370" i="6" s="1"/>
  <c r="J2370" i="6" s="1"/>
  <c r="B2322" i="6"/>
  <c r="H2322" i="6" s="1" a="1"/>
  <c r="H2322" i="6" s="1"/>
  <c r="B2298" i="6"/>
  <c r="H2298" i="6" s="1" a="1"/>
  <c r="H2298" i="6" s="1"/>
  <c r="B2274" i="6"/>
  <c r="H2274" i="6" s="1" a="1"/>
  <c r="H2274" i="6" s="1"/>
  <c r="I2274" i="6" s="1"/>
  <c r="J2274" i="6" s="1"/>
  <c r="B2250" i="6"/>
  <c r="H2250" i="6" s="1" a="1"/>
  <c r="H2250" i="6" s="1"/>
  <c r="B2226" i="6"/>
  <c r="H2226" i="6" s="1" a="1"/>
  <c r="H2226" i="6" s="1"/>
  <c r="B2202" i="6"/>
  <c r="H2202" i="6" s="1" a="1"/>
  <c r="H2202" i="6" s="1"/>
  <c r="B2034" i="6"/>
  <c r="H2034" i="6" s="1" a="1"/>
  <c r="H2034" i="6" s="1"/>
  <c r="I2034" i="6" s="1"/>
  <c r="J2034" i="6" s="1"/>
  <c r="B1938" i="6"/>
  <c r="H1938" i="6" s="1" a="1"/>
  <c r="H1938" i="6" s="1"/>
  <c r="I1938" i="6" s="1"/>
  <c r="J1938" i="6" s="1"/>
  <c r="B1866" i="6"/>
  <c r="H1866" i="6" s="1" a="1"/>
  <c r="H1866" i="6" s="1"/>
  <c r="I1866" i="6" s="1"/>
  <c r="J1866" i="6" s="1"/>
  <c r="B1770" i="6"/>
  <c r="H1770" i="6" s="1" a="1"/>
  <c r="H1770" i="6" s="1"/>
  <c r="I1770" i="6" s="1"/>
  <c r="J1770" i="6" s="1"/>
  <c r="B1506" i="6"/>
  <c r="H1506" i="6" s="1" a="1"/>
  <c r="H1506" i="6" s="1"/>
  <c r="I1506" i="6" s="1"/>
  <c r="J1506" i="6" s="1"/>
  <c r="B3258" i="6"/>
  <c r="H3258" i="6" s="1" a="1"/>
  <c r="H3258" i="6" s="1"/>
  <c r="I3258" i="6" s="1"/>
  <c r="J3258" i="6" s="1"/>
  <c r="B3018" i="6"/>
  <c r="H3018" i="6" s="1" a="1"/>
  <c r="H3018" i="6" s="1"/>
  <c r="I3018" i="6" s="1"/>
  <c r="J3018" i="6" s="1"/>
  <c r="B2946" i="6"/>
  <c r="H2946" i="6" s="1" a="1"/>
  <c r="H2946" i="6" s="1"/>
  <c r="I2946" i="6" s="1"/>
  <c r="J2946" i="6" s="1"/>
  <c r="B2682" i="6"/>
  <c r="H2682" i="6" s="1" a="1"/>
  <c r="H2682" i="6" s="1"/>
  <c r="B2586" i="6"/>
  <c r="H2586" i="6" s="1" a="1"/>
  <c r="H2586" i="6" s="1"/>
  <c r="B2418" i="6"/>
  <c r="H2418" i="6" s="1" a="1"/>
  <c r="H2418" i="6" s="1"/>
  <c r="I2418" i="6" s="1"/>
  <c r="J2418" i="6" s="1"/>
  <c r="B2346" i="6"/>
  <c r="H2346" i="6" s="1" a="1"/>
  <c r="H2346" i="6" s="1"/>
  <c r="I2346" i="6" s="1"/>
  <c r="J2346" i="6" s="1"/>
  <c r="B2178" i="6"/>
  <c r="H2178" i="6" s="1" a="1"/>
  <c r="H2178" i="6" s="1"/>
  <c r="B2106" i="6"/>
  <c r="H2106" i="6" s="1" a="1"/>
  <c r="H2106" i="6" s="1"/>
  <c r="I2106" i="6" s="1"/>
  <c r="J2106" i="6" s="1"/>
  <c r="B2010" i="6"/>
  <c r="H2010" i="6" s="1" a="1"/>
  <c r="H2010" i="6" s="1"/>
  <c r="I2010" i="6" s="1"/>
  <c r="J2010" i="6" s="1"/>
  <c r="B1914" i="6"/>
  <c r="H1914" i="6" s="1" a="1"/>
  <c r="H1914" i="6" s="1"/>
  <c r="I1914" i="6" s="1"/>
  <c r="J1914" i="6" s="1"/>
  <c r="B1842" i="6"/>
  <c r="H1842" i="6" s="1" a="1"/>
  <c r="H1842" i="6" s="1"/>
  <c r="I1842" i="6" s="1"/>
  <c r="J1842" i="6" s="1"/>
  <c r="B1746" i="6"/>
  <c r="H1746" i="6" s="1" a="1"/>
  <c r="H1746" i="6" s="1"/>
  <c r="I1746" i="6" s="1"/>
  <c r="J1746" i="6" s="1"/>
  <c r="B1554" i="6"/>
  <c r="H1554" i="6" s="1" a="1"/>
  <c r="H1554" i="6" s="1"/>
  <c r="I1554" i="6" s="1"/>
  <c r="J1554" i="6" s="1"/>
  <c r="B1458" i="6"/>
  <c r="H1458" i="6" s="1" a="1"/>
  <c r="H1458" i="6" s="1"/>
  <c r="I1458" i="6" s="1"/>
  <c r="J1458" i="6" s="1"/>
  <c r="B1434" i="6"/>
  <c r="H1434" i="6" s="1" a="1"/>
  <c r="H1434" i="6" s="1"/>
  <c r="B1386" i="6"/>
  <c r="H1386" i="6" s="1" a="1"/>
  <c r="H1386" i="6" s="1"/>
  <c r="I1386" i="6" s="1"/>
  <c r="J1386" i="6" s="1"/>
  <c r="B1362" i="6"/>
  <c r="H1362" i="6" s="1" a="1"/>
  <c r="H1362" i="6" s="1"/>
  <c r="I1362" i="6" s="1"/>
  <c r="J1362" i="6" s="1"/>
  <c r="B1146" i="6"/>
  <c r="H1146" i="6" s="1" a="1"/>
  <c r="H1146" i="6" s="1"/>
  <c r="B1074" i="6"/>
  <c r="H1074" i="6" s="1" a="1"/>
  <c r="H1074" i="6" s="1"/>
  <c r="I1074" i="6" s="1"/>
  <c r="J1074" i="6" s="1"/>
  <c r="B834" i="6"/>
  <c r="H834" i="6" s="1" a="1"/>
  <c r="H834" i="6" s="1"/>
  <c r="I834" i="6" s="1"/>
  <c r="J834" i="6" s="1"/>
  <c r="B738" i="6"/>
  <c r="H738" i="6" s="1" a="1"/>
  <c r="H738" i="6" s="1"/>
  <c r="I738" i="6" s="1"/>
  <c r="J738" i="6" s="1"/>
  <c r="B282" i="6"/>
  <c r="H282" i="6" s="1" a="1"/>
  <c r="H282" i="6" s="1"/>
  <c r="I282" i="6" s="1"/>
  <c r="J282" i="6" s="1"/>
  <c r="B258" i="6"/>
  <c r="H258" i="6" s="1" a="1"/>
  <c r="H258" i="6" s="1"/>
  <c r="I258" i="6" s="1"/>
  <c r="J258" i="6" s="1"/>
  <c r="B210" i="6"/>
  <c r="H210" i="6" s="1" a="1"/>
  <c r="H210" i="6" s="1"/>
  <c r="I210" i="6" s="1"/>
  <c r="J210" i="6" s="1"/>
  <c r="B114" i="6"/>
  <c r="H114" i="6" s="1" a="1"/>
  <c r="H114" i="6" s="1"/>
  <c r="I114" i="6" s="1"/>
  <c r="J114" i="6" s="1"/>
  <c r="B306" i="6"/>
  <c r="H306" i="6" s="1" a="1"/>
  <c r="H306" i="6" s="1"/>
  <c r="B162" i="6"/>
  <c r="H162" i="6" s="1" a="1"/>
  <c r="H162" i="6" s="1"/>
  <c r="I162" i="6" s="1"/>
  <c r="J162" i="6" s="1"/>
  <c r="B138" i="6"/>
  <c r="H138" i="6" s="1" a="1"/>
  <c r="H138" i="6" s="1"/>
  <c r="I138" i="6" s="1"/>
  <c r="J138" i="6" s="1"/>
  <c r="B1338" i="6"/>
  <c r="H1338" i="6" s="1" a="1"/>
  <c r="H1338" i="6" s="1"/>
  <c r="I1338" i="6" s="1"/>
  <c r="J1338" i="6" s="1"/>
  <c r="B1314" i="6"/>
  <c r="H1314" i="6" s="1" a="1"/>
  <c r="H1314" i="6" s="1"/>
  <c r="B1218" i="6"/>
  <c r="H1218" i="6" s="1" a="1"/>
  <c r="H1218" i="6" s="1"/>
  <c r="B1098" i="6"/>
  <c r="H1098" i="6" s="1" a="1"/>
  <c r="H1098" i="6" s="1"/>
  <c r="I1098" i="6" s="1"/>
  <c r="J1098" i="6" s="1"/>
  <c r="B1050" i="6"/>
  <c r="H1050" i="6" s="1" a="1"/>
  <c r="H1050" i="6" s="1"/>
  <c r="B1026" i="6"/>
  <c r="H1026" i="6" s="1" a="1"/>
  <c r="H1026" i="6" s="1"/>
  <c r="B1002" i="6"/>
  <c r="H1002" i="6" s="1" a="1"/>
  <c r="H1002" i="6" s="1"/>
  <c r="I1002" i="6" s="1"/>
  <c r="J1002" i="6" s="1"/>
  <c r="B882" i="6"/>
  <c r="H882" i="6" s="1" a="1"/>
  <c r="H882" i="6" s="1"/>
  <c r="I882" i="6" s="1"/>
  <c r="J882" i="6" s="1"/>
  <c r="B810" i="6"/>
  <c r="H810" i="6" s="1" a="1"/>
  <c r="H810" i="6" s="1"/>
  <c r="I810" i="6" s="1"/>
  <c r="J810" i="6" s="1"/>
  <c r="B786" i="6"/>
  <c r="H786" i="6" s="1" a="1"/>
  <c r="H786" i="6" s="1"/>
  <c r="I786" i="6" s="1"/>
  <c r="J786" i="6" s="1"/>
  <c r="B690" i="6"/>
  <c r="H690" i="6" s="1" a="1"/>
  <c r="H690" i="6" s="1"/>
  <c r="B666" i="6"/>
  <c r="H666" i="6" s="1" a="1"/>
  <c r="H666" i="6" s="1"/>
  <c r="I666" i="6" s="1"/>
  <c r="J666" i="6" s="1"/>
  <c r="B642" i="6"/>
  <c r="H642" i="6" s="1" a="1"/>
  <c r="H642" i="6" s="1"/>
  <c r="I642" i="6" s="1"/>
  <c r="J642" i="6" s="1"/>
  <c r="B426" i="6"/>
  <c r="H426" i="6" s="1" a="1"/>
  <c r="H426" i="6" s="1"/>
  <c r="I426" i="6" s="1"/>
  <c r="J426" i="6" s="1"/>
  <c r="B402" i="6"/>
  <c r="H402" i="6" s="1" a="1"/>
  <c r="H402" i="6" s="1"/>
  <c r="I402" i="6" s="1"/>
  <c r="J402" i="6" s="1"/>
  <c r="B378" i="6"/>
  <c r="H378" i="6" s="1" a="1"/>
  <c r="H378" i="6" s="1"/>
  <c r="B354" i="6"/>
  <c r="H354" i="6" s="1" a="1"/>
  <c r="H354" i="6" s="1"/>
  <c r="I354" i="6" s="1"/>
  <c r="J354" i="6" s="1"/>
  <c r="B330" i="6"/>
  <c r="H330" i="6" s="1" a="1"/>
  <c r="H330" i="6" s="1"/>
  <c r="I330" i="6" s="1"/>
  <c r="J330" i="6" s="1"/>
  <c r="B90" i="6"/>
  <c r="H90" i="6" s="1" a="1"/>
  <c r="H90" i="6" s="1"/>
  <c r="B1242" i="6"/>
  <c r="H1242" i="6" s="1" a="1"/>
  <c r="H1242" i="6" s="1"/>
  <c r="B1194" i="6"/>
  <c r="H1194" i="6" s="1" a="1"/>
  <c r="H1194" i="6" s="1"/>
  <c r="B978" i="6"/>
  <c r="H978" i="6" s="1" a="1"/>
  <c r="H978" i="6" s="1"/>
  <c r="B954" i="6"/>
  <c r="H954" i="6" s="1" a="1"/>
  <c r="H954" i="6" s="1"/>
  <c r="B618" i="6"/>
  <c r="H618" i="6" s="1" a="1"/>
  <c r="H618" i="6" s="1"/>
  <c r="B594" i="6"/>
  <c r="H594" i="6" s="1" a="1"/>
  <c r="H594" i="6" s="1"/>
  <c r="B546" i="6"/>
  <c r="H546" i="6" s="1" a="1"/>
  <c r="H546" i="6" s="1"/>
  <c r="B498" i="6"/>
  <c r="H498" i="6" s="1" a="1"/>
  <c r="H498" i="6" s="1"/>
  <c r="B234" i="6"/>
  <c r="H234" i="6" s="1" a="1"/>
  <c r="H234" i="6" s="1"/>
  <c r="I234" i="6" s="1"/>
  <c r="J234" i="6" s="1"/>
  <c r="B570" i="6"/>
  <c r="H570" i="6" s="1" a="1"/>
  <c r="H570" i="6" s="1"/>
  <c r="B522" i="6"/>
  <c r="H522" i="6" s="1" a="1"/>
  <c r="H522" i="6" s="1"/>
  <c r="B474" i="6"/>
  <c r="H474" i="6" s="1" a="1"/>
  <c r="H474" i="6" s="1"/>
  <c r="I474" i="6" s="1"/>
  <c r="J474" i="6" s="1"/>
  <c r="B186" i="6"/>
  <c r="H186" i="6" s="1" a="1"/>
  <c r="H186" i="6" s="1"/>
  <c r="I186" i="6" s="1"/>
  <c r="J186" i="6" s="1"/>
  <c r="B1290" i="6"/>
  <c r="H1290" i="6" s="1" a="1"/>
  <c r="H1290" i="6" s="1"/>
  <c r="I1290" i="6" s="1"/>
  <c r="J1290" i="6" s="1"/>
  <c r="B1266" i="6"/>
  <c r="H1266" i="6" s="1" a="1"/>
  <c r="H1266" i="6" s="1"/>
  <c r="B1170" i="6"/>
  <c r="H1170" i="6" s="1" a="1"/>
  <c r="H1170" i="6" s="1"/>
  <c r="I1170" i="6" s="1"/>
  <c r="J1170" i="6" s="1"/>
  <c r="B1122" i="6"/>
  <c r="H1122" i="6" s="1" a="1"/>
  <c r="H1122" i="6" s="1"/>
  <c r="B930" i="6"/>
  <c r="H930" i="6" s="1" a="1"/>
  <c r="H930" i="6" s="1"/>
  <c r="B906" i="6"/>
  <c r="H906" i="6" s="1" a="1"/>
  <c r="H906" i="6" s="1"/>
  <c r="I906" i="6" s="1"/>
  <c r="J906" i="6" s="1"/>
  <c r="B858" i="6"/>
  <c r="H858" i="6" s="1" a="1"/>
  <c r="H858" i="6" s="1"/>
  <c r="I858" i="6" s="1"/>
  <c r="J858" i="6" s="1"/>
  <c r="B762" i="6"/>
  <c r="H762" i="6" s="1" a="1"/>
  <c r="H762" i="6" s="1"/>
  <c r="B714" i="6"/>
  <c r="H714" i="6" s="1" a="1"/>
  <c r="H714" i="6" s="1"/>
  <c r="B450" i="6"/>
  <c r="H450" i="6" s="1" a="1"/>
  <c r="H450" i="6" s="1"/>
  <c r="I450" i="6" s="1"/>
  <c r="J450" i="6" s="1"/>
  <c r="C8392" i="6"/>
  <c r="D8391" i="6" s="1"/>
  <c r="D8390" i="6" s="1"/>
  <c r="C8320" i="6"/>
  <c r="D8319" i="6" s="1"/>
  <c r="D8318" i="6" s="1"/>
  <c r="D8317" i="6" s="1"/>
  <c r="C8272" i="6"/>
  <c r="D8271" i="6" s="1"/>
  <c r="D8270" i="6" s="1"/>
  <c r="D8269" i="6" s="1"/>
  <c r="C8176" i="6"/>
  <c r="D8175" i="6" s="1"/>
  <c r="D8174" i="6" s="1"/>
  <c r="C8080" i="6"/>
  <c r="C7984" i="6"/>
  <c r="C8344" i="6"/>
  <c r="D8343" i="6" s="1"/>
  <c r="D8342" i="6" s="1"/>
  <c r="D8341" i="6" s="1"/>
  <c r="C8200" i="6"/>
  <c r="D8199" i="6" s="1"/>
  <c r="D8198" i="6" s="1"/>
  <c r="D8197" i="6" s="1"/>
  <c r="C8104" i="6"/>
  <c r="C8008" i="6"/>
  <c r="C8416" i="6"/>
  <c r="D8415" i="6" s="1"/>
  <c r="D8414" i="6" s="1"/>
  <c r="D8413" i="6" s="1"/>
  <c r="C8368" i="6"/>
  <c r="D8367" i="6" s="1"/>
  <c r="D8366" i="6" s="1"/>
  <c r="D8365" i="6" s="1"/>
  <c r="C8296" i="6"/>
  <c r="C8248" i="6"/>
  <c r="C8152" i="6"/>
  <c r="C8056" i="6"/>
  <c r="C7960" i="6"/>
  <c r="C7888" i="6"/>
  <c r="C7720" i="6"/>
  <c r="C7672" i="6"/>
  <c r="C7624" i="6"/>
  <c r="C7576" i="6"/>
  <c r="C8032" i="6"/>
  <c r="D8031" i="6" s="1"/>
  <c r="D8030" i="6" s="1"/>
  <c r="D8029" i="6" s="1"/>
  <c r="C7936" i="6"/>
  <c r="C7840" i="6"/>
  <c r="C7744" i="6"/>
  <c r="C7600" i="6"/>
  <c r="C7480" i="6"/>
  <c r="C8224" i="6"/>
  <c r="C7912" i="6"/>
  <c r="D7911" i="6" s="1"/>
  <c r="D7910" i="6" s="1"/>
  <c r="C7864" i="6"/>
  <c r="D7863" i="6" s="1"/>
  <c r="D7862" i="6" s="1"/>
  <c r="D7861" i="6" s="1"/>
  <c r="C7816" i="6"/>
  <c r="C7792" i="6"/>
  <c r="D7791" i="6" s="1"/>
  <c r="D7790" i="6" s="1"/>
  <c r="D7789" i="6" s="1"/>
  <c r="C7768" i="6"/>
  <c r="D7767" i="6" s="1"/>
  <c r="D7766" i="6" s="1"/>
  <c r="C7648" i="6"/>
  <c r="D7647" i="6" s="1"/>
  <c r="D7646" i="6" s="1"/>
  <c r="D7645" i="6" s="1"/>
  <c r="C7552" i="6"/>
  <c r="C7528" i="6"/>
  <c r="C7504" i="6"/>
  <c r="D7503" i="6" s="1"/>
  <c r="D7502" i="6" s="1"/>
  <c r="C7456" i="6"/>
  <c r="C7384" i="6"/>
  <c r="D7383" i="6" s="1"/>
  <c r="D7382" i="6" s="1"/>
  <c r="D7381" i="6" s="1"/>
  <c r="C7336" i="6"/>
  <c r="C7288" i="6"/>
  <c r="D7287" i="6" s="1"/>
  <c r="D7286" i="6" s="1"/>
  <c r="D7285" i="6" s="1"/>
  <c r="C7240" i="6"/>
  <c r="D7239" i="6" s="1"/>
  <c r="D7238" i="6" s="1"/>
  <c r="D7237" i="6" s="1"/>
  <c r="C7192" i="6"/>
  <c r="D7191" i="6" s="1"/>
  <c r="D7190" i="6" s="1"/>
  <c r="D7189" i="6" s="1"/>
  <c r="C7144" i="6"/>
  <c r="C7096" i="6"/>
  <c r="C7048" i="6"/>
  <c r="D7047" i="6" s="1"/>
  <c r="D7046" i="6" s="1"/>
  <c r="D7045" i="6" s="1"/>
  <c r="C7000" i="6"/>
  <c r="D6999" i="6" s="1"/>
  <c r="D6998" i="6" s="1"/>
  <c r="D6997" i="6" s="1"/>
  <c r="C6904" i="6"/>
  <c r="D6903" i="6" s="1"/>
  <c r="D6902" i="6" s="1"/>
  <c r="D6901" i="6" s="1"/>
  <c r="C7408" i="6"/>
  <c r="C6880" i="6"/>
  <c r="D6879" i="6" s="1"/>
  <c r="D6878" i="6" s="1"/>
  <c r="D6877" i="6" s="1"/>
  <c r="C8128" i="6"/>
  <c r="C7696" i="6"/>
  <c r="C7432" i="6"/>
  <c r="D7431" i="6" s="1"/>
  <c r="D7430" i="6" s="1"/>
  <c r="D7429" i="6" s="1"/>
  <c r="C6928" i="6"/>
  <c r="D6927" i="6" s="1"/>
  <c r="D6926" i="6" s="1"/>
  <c r="C6832" i="6"/>
  <c r="D6831" i="6" s="1"/>
  <c r="D6830" i="6" s="1"/>
  <c r="D6829" i="6" s="1"/>
  <c r="C7360" i="6"/>
  <c r="D7359" i="6" s="1"/>
  <c r="D7358" i="6" s="1"/>
  <c r="D7357" i="6" s="1"/>
  <c r="C7168" i="6"/>
  <c r="C6976" i="6"/>
  <c r="C6712" i="6"/>
  <c r="C6616" i="6"/>
  <c r="C6496" i="6"/>
  <c r="D6495" i="6" s="1"/>
  <c r="D6494" i="6" s="1"/>
  <c r="D6493" i="6" s="1"/>
  <c r="C6472" i="6"/>
  <c r="C6424" i="6"/>
  <c r="D6423" i="6" s="1"/>
  <c r="D6422" i="6" s="1"/>
  <c r="D6421" i="6" s="1"/>
  <c r="C6400" i="6"/>
  <c r="C7312" i="6"/>
  <c r="C7120" i="6"/>
  <c r="C6952" i="6"/>
  <c r="D6951" i="6" s="1"/>
  <c r="D6950" i="6" s="1"/>
  <c r="D6949" i="6" s="1"/>
  <c r="C6808" i="6"/>
  <c r="C6784" i="6"/>
  <c r="D6783" i="6" s="1"/>
  <c r="D6782" i="6" s="1"/>
  <c r="D6781" i="6" s="1"/>
  <c r="C6688" i="6"/>
  <c r="D6687" i="6" s="1"/>
  <c r="D6686" i="6" s="1"/>
  <c r="D6685" i="6" s="1"/>
  <c r="C6592" i="6"/>
  <c r="D6591" i="6" s="1"/>
  <c r="D6590" i="6" s="1"/>
  <c r="D6589" i="6" s="1"/>
  <c r="C6544" i="6"/>
  <c r="C7264" i="6"/>
  <c r="C7216" i="6"/>
  <c r="C7024" i="6"/>
  <c r="C6736" i="6"/>
  <c r="C6640" i="6"/>
  <c r="D6639" i="6" s="1"/>
  <c r="D6638" i="6" s="1"/>
  <c r="D6637" i="6" s="1"/>
  <c r="C6448" i="6"/>
  <c r="D6447" i="6" s="1"/>
  <c r="D6446" i="6" s="1"/>
  <c r="D6445" i="6" s="1"/>
  <c r="C6664" i="6"/>
  <c r="D6663" i="6" s="1"/>
  <c r="D6662" i="6" s="1"/>
  <c r="D6661" i="6" s="1"/>
  <c r="C7072" i="6"/>
  <c r="D7071" i="6" s="1"/>
  <c r="D7070" i="6" s="1"/>
  <c r="D7069" i="6" s="1"/>
  <c r="C6856" i="6"/>
  <c r="C6568" i="6"/>
  <c r="C6760" i="6"/>
  <c r="C6520" i="6"/>
  <c r="C6352" i="6"/>
  <c r="D6351" i="6" s="1"/>
  <c r="D6350" i="6" s="1"/>
  <c r="C6232" i="6"/>
  <c r="D6231" i="6" s="1"/>
  <c r="D6230" i="6" s="1"/>
  <c r="C6064" i="6"/>
  <c r="D6063" i="6" s="1"/>
  <c r="D6062" i="6" s="1"/>
  <c r="D6061" i="6" s="1"/>
  <c r="C6304" i="6"/>
  <c r="C6256" i="6"/>
  <c r="C6208" i="6"/>
  <c r="C6184" i="6"/>
  <c r="C6112" i="6"/>
  <c r="C6376" i="6"/>
  <c r="D6375" i="6" s="1"/>
  <c r="D6374" i="6" s="1"/>
  <c r="D6373" i="6" s="1"/>
  <c r="C6280" i="6"/>
  <c r="C6088" i="6"/>
  <c r="C6016" i="6"/>
  <c r="C6328" i="6"/>
  <c r="C6160" i="6"/>
  <c r="C6136" i="6"/>
  <c r="C6040" i="6"/>
  <c r="C5992" i="6"/>
  <c r="D5991" i="6" s="1"/>
  <c r="D5990" i="6" s="1"/>
  <c r="C5896" i="6"/>
  <c r="D5895" i="6" s="1"/>
  <c r="D5894" i="6" s="1"/>
  <c r="D5893" i="6" s="1"/>
  <c r="C5776" i="6"/>
  <c r="D5775" i="6" s="1"/>
  <c r="D5774" i="6" s="1"/>
  <c r="D5773" i="6" s="1"/>
  <c r="C5680" i="6"/>
  <c r="D5679" i="6" s="1"/>
  <c r="D5678" i="6" s="1"/>
  <c r="C5656" i="6"/>
  <c r="C5560" i="6"/>
  <c r="C5512" i="6"/>
  <c r="C5464" i="6"/>
  <c r="C5368" i="6"/>
  <c r="D5367" i="6" s="1"/>
  <c r="D5366" i="6" s="1"/>
  <c r="C5320" i="6"/>
  <c r="D5319" i="6" s="1"/>
  <c r="D5318" i="6" s="1"/>
  <c r="D5317" i="6" s="1"/>
  <c r="C5272" i="6"/>
  <c r="D5271" i="6" s="1"/>
  <c r="D5270" i="6" s="1"/>
  <c r="D5269" i="6" s="1"/>
  <c r="C5872" i="6"/>
  <c r="D5871" i="6" s="1"/>
  <c r="D5870" i="6" s="1"/>
  <c r="D5869" i="6" s="1"/>
  <c r="C5824" i="6"/>
  <c r="D5823" i="6" s="1"/>
  <c r="D5822" i="6" s="1"/>
  <c r="C5752" i="6"/>
  <c r="C5392" i="6"/>
  <c r="C5968" i="6"/>
  <c r="C5848" i="6"/>
  <c r="D5847" i="6" s="1"/>
  <c r="D5846" i="6" s="1"/>
  <c r="D5845" i="6" s="1"/>
  <c r="C5728" i="6"/>
  <c r="D5727" i="6" s="1"/>
  <c r="D5726" i="6" s="1"/>
  <c r="D5725" i="6" s="1"/>
  <c r="C5632" i="6"/>
  <c r="D5631" i="6" s="1"/>
  <c r="D5630" i="6" s="1"/>
  <c r="D5629" i="6" s="1"/>
  <c r="C5584" i="6"/>
  <c r="D5583" i="6" s="1"/>
  <c r="D5582" i="6" s="1"/>
  <c r="C5536" i="6"/>
  <c r="D5535" i="6" s="1"/>
  <c r="D5534" i="6" s="1"/>
  <c r="D5533" i="6" s="1"/>
  <c r="C5488" i="6"/>
  <c r="D5487" i="6" s="1"/>
  <c r="D5486" i="6" s="1"/>
  <c r="D5485" i="6" s="1"/>
  <c r="C5344" i="6"/>
  <c r="C5296" i="6"/>
  <c r="C5944" i="6"/>
  <c r="D5943" i="6" s="1"/>
  <c r="D5942" i="6" s="1"/>
  <c r="C5920" i="6"/>
  <c r="D5919" i="6" s="1"/>
  <c r="D5918" i="6" s="1"/>
  <c r="D5917" i="6" s="1"/>
  <c r="C5800" i="6"/>
  <c r="D5799" i="6" s="1"/>
  <c r="D5798" i="6" s="1"/>
  <c r="D5797" i="6" s="1"/>
  <c r="C5704" i="6"/>
  <c r="D5703" i="6" s="1"/>
  <c r="D5702" i="6" s="1"/>
  <c r="C5608" i="6"/>
  <c r="D5607" i="6" s="1"/>
  <c r="D5606" i="6" s="1"/>
  <c r="C5440" i="6"/>
  <c r="C5416" i="6"/>
  <c r="C5152" i="6"/>
  <c r="C5056" i="6"/>
  <c r="D5055" i="6" s="1"/>
  <c r="D5054" i="6" s="1"/>
  <c r="D5053" i="6" s="1"/>
  <c r="C4960" i="6"/>
  <c r="C4792" i="6"/>
  <c r="C4528" i="6"/>
  <c r="C4408" i="6"/>
  <c r="C4360" i="6"/>
  <c r="C4264" i="6"/>
  <c r="C5176" i="6"/>
  <c r="C5032" i="6"/>
  <c r="D5031" i="6" s="1"/>
  <c r="D5030" i="6" s="1"/>
  <c r="C4936" i="6"/>
  <c r="D4935" i="6" s="1"/>
  <c r="D4934" i="6" s="1"/>
  <c r="D4933" i="6" s="1"/>
  <c r="C4912" i="6"/>
  <c r="D4911" i="6" s="1"/>
  <c r="D4910" i="6" s="1"/>
  <c r="C4864" i="6"/>
  <c r="C4816" i="6"/>
  <c r="C4744" i="6"/>
  <c r="C4696" i="6"/>
  <c r="C4648" i="6"/>
  <c r="C4600" i="6"/>
  <c r="D4599" i="6" s="1"/>
  <c r="D4598" i="6" s="1"/>
  <c r="C4336" i="6"/>
  <c r="C4240" i="6"/>
  <c r="C4144" i="6"/>
  <c r="C5200" i="6"/>
  <c r="C5128" i="6"/>
  <c r="D5127" i="6" s="1"/>
  <c r="D5126" i="6" s="1"/>
  <c r="D5125" i="6" s="1"/>
  <c r="C5104" i="6"/>
  <c r="C5008" i="6"/>
  <c r="C4552" i="6"/>
  <c r="D4551" i="6" s="1"/>
  <c r="D4550" i="6" s="1"/>
  <c r="D4549" i="6" s="1"/>
  <c r="C4504" i="6"/>
  <c r="D4503" i="6" s="1"/>
  <c r="D4502" i="6" s="1"/>
  <c r="D4501" i="6" s="1"/>
  <c r="C4480" i="6"/>
  <c r="C4432" i="6"/>
  <c r="D4431" i="6" s="1"/>
  <c r="D4430" i="6" s="1"/>
  <c r="D4429" i="6" s="1"/>
  <c r="C4384" i="6"/>
  <c r="D4383" i="6" s="1"/>
  <c r="D4382" i="6" s="1"/>
  <c r="D4381" i="6" s="1"/>
  <c r="C4312" i="6"/>
  <c r="C4216" i="6"/>
  <c r="C4120" i="6"/>
  <c r="C4072" i="6"/>
  <c r="D4071" i="6" s="1"/>
  <c r="D4070" i="6" s="1"/>
  <c r="D4069" i="6" s="1"/>
  <c r="C4048" i="6"/>
  <c r="D4047" i="6" s="1"/>
  <c r="D4046" i="6" s="1"/>
  <c r="D4045" i="6" s="1"/>
  <c r="C3952" i="6"/>
  <c r="D3951" i="6" s="1"/>
  <c r="D3950" i="6" s="1"/>
  <c r="D3949" i="6" s="1"/>
  <c r="C3856" i="6"/>
  <c r="D3855" i="6" s="1"/>
  <c r="D3854" i="6" s="1"/>
  <c r="C5248" i="6"/>
  <c r="D5247" i="6" s="1"/>
  <c r="D5246" i="6" s="1"/>
  <c r="C5224" i="6"/>
  <c r="C5080" i="6"/>
  <c r="C4984" i="6"/>
  <c r="C4888" i="6"/>
  <c r="D4887" i="6" s="1"/>
  <c r="D4886" i="6" s="1"/>
  <c r="C4840" i="6"/>
  <c r="D4839" i="6" s="1"/>
  <c r="D4838" i="6" s="1"/>
  <c r="D4837" i="6" s="1"/>
  <c r="C4768" i="6"/>
  <c r="D4767" i="6" s="1"/>
  <c r="D4766" i="6" s="1"/>
  <c r="D4765" i="6" s="1"/>
  <c r="C4720" i="6"/>
  <c r="C4672" i="6"/>
  <c r="C4624" i="6"/>
  <c r="C4576" i="6"/>
  <c r="C4456" i="6"/>
  <c r="C4288" i="6"/>
  <c r="D4287" i="6" s="1"/>
  <c r="D4286" i="6" s="1"/>
  <c r="D4285" i="6" s="1"/>
  <c r="C4192" i="6"/>
  <c r="D4191" i="6" s="1"/>
  <c r="D4190" i="6" s="1"/>
  <c r="D4189" i="6" s="1"/>
  <c r="C4024" i="6"/>
  <c r="D4023" i="6" s="1"/>
  <c r="D4022" i="6" s="1"/>
  <c r="D4021" i="6" s="1"/>
  <c r="C3928" i="6"/>
  <c r="C3904" i="6"/>
  <c r="D3903" i="6" s="1"/>
  <c r="D3902" i="6" s="1"/>
  <c r="D3901" i="6" s="1"/>
  <c r="C3760" i="6"/>
  <c r="D3759" i="6" s="1"/>
  <c r="D3758" i="6" s="1"/>
  <c r="C3664" i="6"/>
  <c r="D3663" i="6" s="1"/>
  <c r="D3662" i="6" s="1"/>
  <c r="D3661" i="6" s="1"/>
  <c r="C3568" i="6"/>
  <c r="C3448" i="6"/>
  <c r="D3447" i="6" s="1"/>
  <c r="D3446" i="6" s="1"/>
  <c r="D3445" i="6" s="1"/>
  <c r="C3040" i="6"/>
  <c r="D3039" i="6" s="1"/>
  <c r="D3038" i="6" s="1"/>
  <c r="D3037" i="6" s="1"/>
  <c r="C3016" i="6"/>
  <c r="D3015" i="6" s="1"/>
  <c r="D3014" i="6" s="1"/>
  <c r="C2824" i="6"/>
  <c r="C2728" i="6"/>
  <c r="C2656" i="6"/>
  <c r="C3880" i="6"/>
  <c r="C3832" i="6"/>
  <c r="C3736" i="6"/>
  <c r="D3735" i="6" s="1"/>
  <c r="D3734" i="6" s="1"/>
  <c r="D3733" i="6" s="1"/>
  <c r="C3640" i="6"/>
  <c r="D3639" i="6" s="1"/>
  <c r="D3638" i="6" s="1"/>
  <c r="C3544" i="6"/>
  <c r="D3543" i="6" s="1"/>
  <c r="D3542" i="6" s="1"/>
  <c r="D3541" i="6" s="1"/>
  <c r="C3424" i="6"/>
  <c r="D3423" i="6" s="1"/>
  <c r="D3422" i="6" s="1"/>
  <c r="D3421" i="6" s="1"/>
  <c r="C3400" i="6"/>
  <c r="C3376" i="6"/>
  <c r="C3352" i="6"/>
  <c r="C3328" i="6"/>
  <c r="C3160" i="6"/>
  <c r="D3159" i="6" s="1"/>
  <c r="D3158" i="6" s="1"/>
  <c r="D3157" i="6" s="1"/>
  <c r="C3112" i="6"/>
  <c r="D3111" i="6" s="1"/>
  <c r="D3110" i="6" s="1"/>
  <c r="D3109" i="6" s="1"/>
  <c r="C3064" i="6"/>
  <c r="C2992" i="6"/>
  <c r="C2920" i="6"/>
  <c r="C2896" i="6"/>
  <c r="C2752" i="6"/>
  <c r="C2680" i="6"/>
  <c r="C4000" i="6"/>
  <c r="D3999" i="6" s="1"/>
  <c r="D3998" i="6" s="1"/>
  <c r="D3997" i="6" s="1"/>
  <c r="C3808" i="6"/>
  <c r="D3807" i="6" s="1"/>
  <c r="D3806" i="6" s="1"/>
  <c r="D3805" i="6" s="1"/>
  <c r="C3712" i="6"/>
  <c r="D3711" i="6" s="1"/>
  <c r="D3710" i="6" s="1"/>
  <c r="D3709" i="6" s="1"/>
  <c r="C3616" i="6"/>
  <c r="C3520" i="6"/>
  <c r="C3472" i="6"/>
  <c r="C3304" i="6"/>
  <c r="C3256" i="6"/>
  <c r="C3208" i="6"/>
  <c r="C2968" i="6"/>
  <c r="D2967" i="6" s="1"/>
  <c r="D2966" i="6" s="1"/>
  <c r="D2965" i="6" s="1"/>
  <c r="C2944" i="6"/>
  <c r="D2943" i="6" s="1"/>
  <c r="D2942" i="6" s="1"/>
  <c r="D2941" i="6" s="1"/>
  <c r="C4168" i="6"/>
  <c r="D4167" i="6" s="1"/>
  <c r="D4166" i="6" s="1"/>
  <c r="D4165" i="6" s="1"/>
  <c r="C4096" i="6"/>
  <c r="D4095" i="6" s="1"/>
  <c r="D4094" i="6" s="1"/>
  <c r="C3976" i="6"/>
  <c r="C3784" i="6"/>
  <c r="C3688" i="6"/>
  <c r="C3592" i="6"/>
  <c r="D3591" i="6" s="1"/>
  <c r="D3590" i="6" s="1"/>
  <c r="D3589" i="6" s="1"/>
  <c r="C3496" i="6"/>
  <c r="C3088" i="6"/>
  <c r="D3087" i="6" s="1"/>
  <c r="D3086" i="6" s="1"/>
  <c r="D3085" i="6" s="1"/>
  <c r="C2608" i="6"/>
  <c r="C2536" i="6"/>
  <c r="C2512" i="6"/>
  <c r="C2176" i="6"/>
  <c r="C2128" i="6"/>
  <c r="C2104" i="6"/>
  <c r="D2103" i="6" s="1"/>
  <c r="D2102" i="6" s="1"/>
  <c r="C2008" i="6"/>
  <c r="C1912" i="6"/>
  <c r="C1768" i="6"/>
  <c r="D1767" i="6" s="1"/>
  <c r="D1766" i="6" s="1"/>
  <c r="D1765" i="6" s="1"/>
  <c r="C1552" i="6"/>
  <c r="C3136" i="6"/>
  <c r="C2872" i="6"/>
  <c r="C2800" i="6"/>
  <c r="C2776" i="6"/>
  <c r="D2775" i="6" s="1"/>
  <c r="D2774" i="6" s="1"/>
  <c r="C2704" i="6"/>
  <c r="D2703" i="6" s="1"/>
  <c r="D2702" i="6" s="1"/>
  <c r="D2701" i="6" s="1"/>
  <c r="C2560" i="6"/>
  <c r="D2559" i="6" s="1"/>
  <c r="D2558" i="6" s="1"/>
  <c r="D2557" i="6" s="1"/>
  <c r="C2392" i="6"/>
  <c r="C2368" i="6"/>
  <c r="D2367" i="6" s="1"/>
  <c r="D2366" i="6" s="1"/>
  <c r="C2320" i="6"/>
  <c r="C2296" i="6"/>
  <c r="C2272" i="6"/>
  <c r="C2248" i="6"/>
  <c r="D2247" i="6" s="1"/>
  <c r="D2246" i="6" s="1"/>
  <c r="C2224" i="6"/>
  <c r="C2200" i="6"/>
  <c r="D2199" i="6" s="1"/>
  <c r="D2198" i="6" s="1"/>
  <c r="D2197" i="6" s="1"/>
  <c r="C2080" i="6"/>
  <c r="D2079" i="6" s="1"/>
  <c r="D2078" i="6" s="1"/>
  <c r="D2077" i="6" s="1"/>
  <c r="C1984" i="6"/>
  <c r="D1983" i="6" s="1"/>
  <c r="D1982" i="6" s="1"/>
  <c r="D1981" i="6" s="1"/>
  <c r="C1888" i="6"/>
  <c r="D1887" i="6" s="1"/>
  <c r="D1886" i="6" s="1"/>
  <c r="D1885" i="6" s="1"/>
  <c r="C1840" i="6"/>
  <c r="C1744" i="6"/>
  <c r="C1672" i="6"/>
  <c r="D1671" i="6" s="1"/>
  <c r="D1670" i="6" s="1"/>
  <c r="D1669" i="6" s="1"/>
  <c r="C1600" i="6"/>
  <c r="D1599" i="6" s="1"/>
  <c r="D1598" i="6" s="1"/>
  <c r="D1597" i="6" s="1"/>
  <c r="C1528" i="6"/>
  <c r="C1504" i="6"/>
  <c r="D1503" i="6" s="1"/>
  <c r="D1502" i="6" s="1"/>
  <c r="C1456" i="6"/>
  <c r="C1432" i="6"/>
  <c r="D1431" i="6" s="1"/>
  <c r="D1430" i="6" s="1"/>
  <c r="D1429" i="6" s="1"/>
  <c r="C3184" i="6"/>
  <c r="C2848" i="6"/>
  <c r="C2440" i="6"/>
  <c r="D2439" i="6" s="1"/>
  <c r="D2438" i="6" s="1"/>
  <c r="D2437" i="6" s="1"/>
  <c r="C2152" i="6"/>
  <c r="D2151" i="6" s="1"/>
  <c r="D2150" i="6" s="1"/>
  <c r="D2149" i="6" s="1"/>
  <c r="C2056" i="6"/>
  <c r="D2055" i="6" s="1"/>
  <c r="D2054" i="6" s="1"/>
  <c r="D2053" i="6" s="1"/>
  <c r="C1960" i="6"/>
  <c r="D1959" i="6" s="1"/>
  <c r="D1958" i="6" s="1"/>
  <c r="D1957" i="6" s="1"/>
  <c r="C1816" i="6"/>
  <c r="C1720" i="6"/>
  <c r="C1624" i="6"/>
  <c r="D1623" i="6" s="1"/>
  <c r="D1622" i="6" s="1"/>
  <c r="D1621" i="6" s="1"/>
  <c r="C1408" i="6"/>
  <c r="C3280" i="6"/>
  <c r="D3279" i="6" s="1"/>
  <c r="D3278" i="6" s="1"/>
  <c r="D3277" i="6" s="1"/>
  <c r="C3232" i="6"/>
  <c r="C2632" i="6"/>
  <c r="C2584" i="6"/>
  <c r="C2488" i="6"/>
  <c r="D2487" i="6" s="1"/>
  <c r="D2486" i="6" s="1"/>
  <c r="C2464" i="6"/>
  <c r="C2416" i="6"/>
  <c r="C2344" i="6"/>
  <c r="C2032" i="6"/>
  <c r="D2031" i="6" s="1"/>
  <c r="D2030" i="6" s="1"/>
  <c r="C1936" i="6"/>
  <c r="D1935" i="6" s="1"/>
  <c r="D1934" i="6" s="1"/>
  <c r="D1933" i="6" s="1"/>
  <c r="C1864" i="6"/>
  <c r="C1792" i="6"/>
  <c r="C1696" i="6"/>
  <c r="C1648" i="6"/>
  <c r="C1576" i="6"/>
  <c r="C1480" i="6"/>
  <c r="C1336" i="6"/>
  <c r="D1335" i="6" s="1"/>
  <c r="D1334" i="6" s="1"/>
  <c r="D1333" i="6" s="1"/>
  <c r="C1192" i="6"/>
  <c r="D1191" i="6" s="1"/>
  <c r="D1190" i="6" s="1"/>
  <c r="D1189" i="6" s="1"/>
  <c r="C1072" i="6"/>
  <c r="C1048" i="6"/>
  <c r="D1047" i="6" s="1"/>
  <c r="D1046" i="6" s="1"/>
  <c r="D1045" i="6" s="1"/>
  <c r="C1024" i="6"/>
  <c r="D1023" i="6" s="1"/>
  <c r="D1022" i="6" s="1"/>
  <c r="D1021" i="6" s="1"/>
  <c r="C1000" i="6"/>
  <c r="D999" i="6" s="1"/>
  <c r="D998" i="6" s="1"/>
  <c r="D997" i="6" s="1"/>
  <c r="C880" i="6"/>
  <c r="C760" i="6"/>
  <c r="C640" i="6"/>
  <c r="C592" i="6"/>
  <c r="D591" i="6" s="1"/>
  <c r="D590" i="6" s="1"/>
  <c r="D589" i="6" s="1"/>
  <c r="C280" i="6"/>
  <c r="D279" i="6" s="1"/>
  <c r="D278" i="6" s="1"/>
  <c r="D277" i="6" s="1"/>
  <c r="C256" i="6"/>
  <c r="C160" i="6"/>
  <c r="D159" i="6" s="1"/>
  <c r="D158" i="6" s="1"/>
  <c r="D157" i="6" s="1"/>
  <c r="C136" i="6"/>
  <c r="D135" i="6" s="1"/>
  <c r="D134" i="6" s="1"/>
  <c r="D133" i="6" s="1"/>
  <c r="C328" i="6"/>
  <c r="C1384" i="6"/>
  <c r="C1360" i="6"/>
  <c r="D1359" i="6" s="1"/>
  <c r="D1358" i="6" s="1"/>
  <c r="C1264" i="6"/>
  <c r="D1263" i="6" s="1"/>
  <c r="D1262" i="6" s="1"/>
  <c r="D1261" i="6" s="1"/>
  <c r="C1168" i="6"/>
  <c r="C1096" i="6"/>
  <c r="D1095" i="6" s="1"/>
  <c r="D1094" i="6" s="1"/>
  <c r="D1093" i="6" s="1"/>
  <c r="C976" i="6"/>
  <c r="C952" i="6"/>
  <c r="C928" i="6"/>
  <c r="D927" i="6" s="1"/>
  <c r="D926" i="6" s="1"/>
  <c r="D925" i="6" s="1"/>
  <c r="C544" i="6"/>
  <c r="C496" i="6"/>
  <c r="D495" i="6" s="1"/>
  <c r="D494" i="6" s="1"/>
  <c r="C424" i="6"/>
  <c r="D423" i="6" s="1"/>
  <c r="D422" i="6" s="1"/>
  <c r="D421" i="6" s="1"/>
  <c r="C352" i="6"/>
  <c r="D351" i="6" s="1"/>
  <c r="D350" i="6" s="1"/>
  <c r="C304" i="6"/>
  <c r="D303" i="6" s="1"/>
  <c r="D302" i="6" s="1"/>
  <c r="D301" i="6" s="1"/>
  <c r="C1312" i="6"/>
  <c r="C1240" i="6"/>
  <c r="D1239" i="6" s="1"/>
  <c r="D1238" i="6" s="1"/>
  <c r="D1237" i="6" s="1"/>
  <c r="C1144" i="6"/>
  <c r="C1120" i="6"/>
  <c r="C904" i="6"/>
  <c r="D903" i="6" s="1"/>
  <c r="D902" i="6" s="1"/>
  <c r="C808" i="6"/>
  <c r="D807" i="6" s="1"/>
  <c r="D806" i="6" s="1"/>
  <c r="D805" i="6" s="1"/>
  <c r="C784" i="6"/>
  <c r="D783" i="6" s="1"/>
  <c r="D782" i="6" s="1"/>
  <c r="C712" i="6"/>
  <c r="D711" i="6" s="1"/>
  <c r="D710" i="6" s="1"/>
  <c r="D709" i="6" s="1"/>
  <c r="C664" i="6"/>
  <c r="D663" i="6" s="1"/>
  <c r="D662" i="6" s="1"/>
  <c r="C568" i="6"/>
  <c r="C376" i="6"/>
  <c r="C232" i="6"/>
  <c r="C208" i="6"/>
  <c r="D207" i="6" s="1"/>
  <c r="D206" i="6" s="1"/>
  <c r="C112" i="6"/>
  <c r="D111" i="6" s="1"/>
  <c r="D110" i="6" s="1"/>
  <c r="D109" i="6" s="1"/>
  <c r="C88" i="6"/>
  <c r="D87" i="6" s="1"/>
  <c r="D86" i="6" s="1"/>
  <c r="D85" i="6" s="1"/>
  <c r="C520" i="6"/>
  <c r="D519" i="6" s="1"/>
  <c r="D518" i="6" s="1"/>
  <c r="C472" i="6"/>
  <c r="D471" i="6" s="1"/>
  <c r="D470" i="6" s="1"/>
  <c r="D469" i="6" s="1"/>
  <c r="C184" i="6"/>
  <c r="C1288" i="6"/>
  <c r="C1216" i="6"/>
  <c r="C856" i="6"/>
  <c r="C832" i="6"/>
  <c r="C736" i="6"/>
  <c r="D735" i="6" s="1"/>
  <c r="D734" i="6" s="1"/>
  <c r="D733" i="6" s="1"/>
  <c r="C688" i="6"/>
  <c r="D687" i="6" s="1"/>
  <c r="D686" i="6" s="1"/>
  <c r="C616" i="6"/>
  <c r="C448" i="6"/>
  <c r="D447" i="6" s="1"/>
  <c r="D446" i="6" s="1"/>
  <c r="D445" i="6" s="1"/>
  <c r="C400" i="6"/>
  <c r="D399" i="6" s="1"/>
  <c r="D398" i="6" s="1"/>
  <c r="D397" i="6" s="1"/>
  <c r="E8243" i="6" a="1"/>
  <c r="E8243" i="6" s="1"/>
  <c r="E8267" i="6" a="1"/>
  <c r="E8267" i="6" s="1"/>
  <c r="E8099" i="6" a="1"/>
  <c r="E8099" i="6" s="1"/>
  <c r="E7979" i="6" a="1"/>
  <c r="E7979" i="6" s="1"/>
  <c r="E8195" i="6" a="1"/>
  <c r="E8195" i="6" s="1"/>
  <c r="E7139" i="6" a="1"/>
  <c r="E7139" i="6" s="1"/>
  <c r="E7931" i="6" a="1"/>
  <c r="E7931" i="6" s="1"/>
  <c r="E6827" i="6" a="1"/>
  <c r="E6827" i="6" s="1"/>
  <c r="E6971" i="6" a="1"/>
  <c r="E6971" i="6" s="1"/>
  <c r="E7067" i="6" a="1"/>
  <c r="E7067" i="6" s="1"/>
  <c r="E6635" i="6" a="1"/>
  <c r="E6635" i="6" s="1"/>
  <c r="E6059" i="6" a="1"/>
  <c r="E6059" i="6" s="1"/>
  <c r="E6323" i="6" a="1"/>
  <c r="E6323" i="6" s="1"/>
  <c r="E5555" i="6" a="1"/>
  <c r="E5555" i="6" s="1"/>
  <c r="E5723" i="6" a="1"/>
  <c r="E5723" i="6" s="1"/>
  <c r="E5531" i="6" a="1"/>
  <c r="E5531" i="6" s="1"/>
  <c r="E5651" i="6" a="1"/>
  <c r="E5651" i="6" s="1"/>
  <c r="E4643" i="6" a="1"/>
  <c r="E4643" i="6" s="1"/>
  <c r="E4859" i="6" a="1"/>
  <c r="E4859" i="6" s="1"/>
  <c r="E4115" i="6" a="1"/>
  <c r="E4115" i="6" s="1"/>
  <c r="E4619" i="6" a="1"/>
  <c r="E4619" i="6" s="1"/>
  <c r="E5123" i="6" a="1"/>
  <c r="E5123" i="6" s="1"/>
  <c r="E4379" i="6" a="1"/>
  <c r="E4379" i="6" s="1"/>
  <c r="E3755" i="6" a="1"/>
  <c r="E3755" i="6" s="1"/>
  <c r="E3323" i="6" a="1"/>
  <c r="E3323" i="6" s="1"/>
  <c r="E2675" i="6" a="1"/>
  <c r="E2675" i="6" s="1"/>
  <c r="E3275" i="6" a="1"/>
  <c r="E3275" i="6" s="1"/>
  <c r="E3899" i="6" a="1"/>
  <c r="E3899" i="6" s="1"/>
  <c r="E3011" i="6" a="1"/>
  <c r="E3011" i="6" s="1"/>
  <c r="E3491" i="6" a="1"/>
  <c r="E3491" i="6" s="1"/>
  <c r="E1907" i="6" a="1"/>
  <c r="E1907" i="6" s="1"/>
  <c r="E2435" i="6" a="1"/>
  <c r="E2435" i="6" s="1"/>
  <c r="E1618" i="6" a="1"/>
  <c r="E1618" i="6" s="1"/>
  <c r="E2411" i="6" a="1"/>
  <c r="E2411" i="6" s="1"/>
  <c r="E2051" i="6" a="1"/>
  <c r="E2051" i="6" s="1"/>
  <c r="E2819" i="6" a="1"/>
  <c r="E2819" i="6" s="1"/>
  <c r="E1595" i="6" a="1"/>
  <c r="E1595" i="6" s="1"/>
  <c r="E1019" i="6" a="1"/>
  <c r="E1019" i="6" s="1"/>
  <c r="E347" i="6" a="1"/>
  <c r="E347" i="6" s="1"/>
  <c r="E1187" i="6" a="1"/>
  <c r="E1187" i="6" s="1"/>
  <c r="E611" i="6" a="1"/>
  <c r="E611" i="6" s="1"/>
  <c r="E1259" i="6" a="1"/>
  <c r="E1259" i="6" s="1"/>
  <c r="E515" i="6" a="1"/>
  <c r="E515" i="6" s="1"/>
  <c r="E659" i="6" a="1"/>
  <c r="E659" i="6" s="1"/>
  <c r="E8147" i="6" a="1"/>
  <c r="E8147" i="6" s="1"/>
  <c r="E8171" i="6" a="1"/>
  <c r="E8171" i="6" s="1"/>
  <c r="E7955" i="6" a="1"/>
  <c r="E7955" i="6" s="1"/>
  <c r="E7907" i="6" a="1"/>
  <c r="E7907" i="6" s="1"/>
  <c r="E7523" i="6" a="1"/>
  <c r="E7523" i="6" s="1"/>
  <c r="E7091" i="6" a="1"/>
  <c r="E7091" i="6" s="1"/>
  <c r="E7619" i="6" a="1"/>
  <c r="E7619" i="6" s="1"/>
  <c r="E6779" i="6" a="1"/>
  <c r="E6779" i="6" s="1"/>
  <c r="E6923" i="6" a="1"/>
  <c r="E6923" i="6" s="1"/>
  <c r="E6707" i="6" a="1"/>
  <c r="E6707" i="6" s="1"/>
  <c r="E6443" i="6" a="1"/>
  <c r="E6443" i="6" s="1"/>
  <c r="E6299" i="6" a="1"/>
  <c r="E6299" i="6" s="1"/>
  <c r="E6179" i="6" a="1"/>
  <c r="E6179" i="6" s="1"/>
  <c r="E5507" i="6" a="1"/>
  <c r="E5507" i="6" s="1"/>
  <c r="E5435" i="6" a="1"/>
  <c r="E5435" i="6" s="1"/>
  <c r="E5483" i="6" a="1"/>
  <c r="E5483" i="6" s="1"/>
  <c r="E5411" i="6" a="1"/>
  <c r="E5411" i="6" s="1"/>
  <c r="E4595" i="6" a="1"/>
  <c r="E4595" i="6" s="1"/>
  <c r="E4787" i="6" a="1"/>
  <c r="E4787" i="6" s="1"/>
  <c r="E5219" i="6" a="1"/>
  <c r="E5219" i="6" s="1"/>
  <c r="E4571" i="6" a="1"/>
  <c r="E4571" i="6" s="1"/>
  <c r="E5075" i="6" a="1"/>
  <c r="E5075" i="6" s="1"/>
  <c r="E4355" i="6" a="1"/>
  <c r="E4355" i="6" s="1"/>
  <c r="E3659" i="6" a="1"/>
  <c r="E3659" i="6" s="1"/>
  <c r="E3299" i="6" a="1"/>
  <c r="E3299" i="6" s="1"/>
  <c r="E2579" i="6" a="1"/>
  <c r="E2579" i="6" s="1"/>
  <c r="E3131" i="6" a="1"/>
  <c r="E3131" i="6" s="1"/>
  <c r="E3803" i="6" a="1"/>
  <c r="E3803" i="6" s="1"/>
  <c r="E2939" i="6" a="1"/>
  <c r="E2939" i="6" s="1"/>
  <c r="E3443" i="6" a="1"/>
  <c r="E3443" i="6" s="1"/>
  <c r="E1859" i="6" a="1"/>
  <c r="E1859" i="6" s="1"/>
  <c r="E2363" i="6" a="1"/>
  <c r="E2363" i="6" s="1"/>
  <c r="E1403" i="6" a="1"/>
  <c r="E1403" i="6" s="1"/>
  <c r="E2387" i="6" a="1"/>
  <c r="E2387" i="6" s="1"/>
  <c r="E1955" i="6" a="1"/>
  <c r="E1955" i="6" s="1"/>
  <c r="E2627" i="6" a="1"/>
  <c r="E2627" i="6" s="1"/>
  <c r="E1571" i="6" a="1"/>
  <c r="E1571" i="6" s="1"/>
  <c r="E995" i="6" a="1"/>
  <c r="E995" i="6" s="1"/>
  <c r="E323" i="6" a="1"/>
  <c r="E323" i="6" s="1"/>
  <c r="E1067" i="6" a="1"/>
  <c r="E1067" i="6" s="1"/>
  <c r="E563" i="6" a="1"/>
  <c r="E563" i="6" s="1"/>
  <c r="E1163" i="6" a="1"/>
  <c r="E1163" i="6" s="1"/>
  <c r="E1355" i="6" a="1"/>
  <c r="E1355" i="6" s="1"/>
  <c r="E419" i="6" a="1"/>
  <c r="E419" i="6" s="1"/>
  <c r="H569" i="6" a="1"/>
  <c r="H569" i="6" s="1"/>
  <c r="I569" i="6" s="1"/>
  <c r="J569" i="6" s="1"/>
  <c r="I905" i="6"/>
  <c r="J905" i="6" s="1"/>
  <c r="H1241" i="6" a="1"/>
  <c r="H1241" i="6" s="1"/>
  <c r="I1241" i="6" s="1"/>
  <c r="J1241" i="6" s="1"/>
  <c r="H497" i="6" a="1"/>
  <c r="H497" i="6" s="1"/>
  <c r="I497" i="6" s="1"/>
  <c r="J497" i="6" s="1"/>
  <c r="H1193" i="6" a="1"/>
  <c r="H1193" i="6" s="1"/>
  <c r="I1193" i="6" s="1"/>
  <c r="J1193" i="6" s="1"/>
  <c r="H1025" i="6" a="1"/>
  <c r="H1025" i="6" s="1"/>
  <c r="I1025" i="6" s="1"/>
  <c r="J1025" i="6" s="1"/>
  <c r="I185" i="6"/>
  <c r="J185" i="6" s="1"/>
  <c r="H521" i="6" a="1"/>
  <c r="H521" i="6" s="1"/>
  <c r="I521" i="6" s="1"/>
  <c r="J521" i="6" s="1"/>
  <c r="H761" i="6" a="1"/>
  <c r="H761" i="6" s="1"/>
  <c r="I761" i="6" s="1"/>
  <c r="J761" i="6" s="1"/>
  <c r="H1313" i="6" a="1"/>
  <c r="H1313" i="6" s="1"/>
  <c r="I1313" i="6" s="1"/>
  <c r="J1313" i="6" s="1"/>
  <c r="H2201" i="6" a="1"/>
  <c r="H2201" i="6" s="1"/>
  <c r="I2201" i="6" s="1"/>
  <c r="J2201" i="6" s="1"/>
  <c r="H2297" i="6" a="1"/>
  <c r="H2297" i="6" s="1"/>
  <c r="I2297" i="6" s="1"/>
  <c r="J2297" i="6" s="1"/>
  <c r="H2729" i="6" a="1"/>
  <c r="H2729" i="6" s="1"/>
  <c r="I2729" i="6" s="1"/>
  <c r="J2729" i="6" s="1"/>
  <c r="H2609" i="6" a="1"/>
  <c r="H2609" i="6" s="1"/>
  <c r="I2609" i="6" s="1"/>
  <c r="J2609" i="6" s="1"/>
  <c r="H2177" i="6" a="1"/>
  <c r="H2177" i="6" s="1"/>
  <c r="I2177" i="6" s="1"/>
  <c r="J2177" i="6" s="1"/>
  <c r="H2561" i="6" a="1"/>
  <c r="H2561" i="6" s="1"/>
  <c r="I2561" i="6" s="1"/>
  <c r="J2561" i="6" s="1"/>
  <c r="H1409" i="6" a="1"/>
  <c r="H1409" i="6" s="1"/>
  <c r="I1409" i="6" s="1"/>
  <c r="J1409" i="6" s="1"/>
  <c r="H2705" i="6" a="1"/>
  <c r="H2705" i="6" s="1"/>
  <c r="I2705" i="6" s="1"/>
  <c r="J2705" i="6" s="1"/>
  <c r="H2921" i="6" a="1"/>
  <c r="H2921" i="6" s="1"/>
  <c r="I2921" i="6" s="1"/>
  <c r="J2921" i="6" s="1"/>
  <c r="I3017" i="6"/>
  <c r="J3017" i="6" s="1"/>
  <c r="I4001" i="6"/>
  <c r="J4001" i="6" s="1"/>
  <c r="H2825" i="6" a="1"/>
  <c r="H2825" i="6" s="1"/>
  <c r="I2825" i="6" s="1"/>
  <c r="J2825" i="6" s="1"/>
  <c r="H3185" i="6" a="1"/>
  <c r="H3185" i="6" s="1"/>
  <c r="I3185" i="6" s="1"/>
  <c r="J3185" i="6" s="1"/>
  <c r="I3593" i="6"/>
  <c r="J3593" i="6" s="1"/>
  <c r="H4217" i="6" a="1"/>
  <c r="H4217" i="6" s="1"/>
  <c r="I4217" i="6" s="1"/>
  <c r="J4217" i="6" s="1"/>
  <c r="H4073" i="6" a="1"/>
  <c r="H4073" i="6" s="1"/>
  <c r="I4073" i="6" s="1"/>
  <c r="J4073" i="6" s="1"/>
  <c r="H4601" i="6" a="1"/>
  <c r="H4601" i="6" s="1"/>
  <c r="I4601" i="6" s="1"/>
  <c r="J4601" i="6" s="1"/>
  <c r="I5009" i="6"/>
  <c r="J5009" i="6" s="1"/>
  <c r="I3881" i="6"/>
  <c r="J3881" i="6" s="1"/>
  <c r="H4361" i="6" a="1"/>
  <c r="H4361" i="6" s="1"/>
  <c r="I4361" i="6" s="1"/>
  <c r="J4361" i="6" s="1"/>
  <c r="H5153" i="6" a="1"/>
  <c r="H5153" i="6" s="1"/>
  <c r="I5153" i="6" s="1"/>
  <c r="J5153" i="6" s="1"/>
  <c r="H4577" i="6" a="1"/>
  <c r="H4577" i="6" s="1"/>
  <c r="I4577" i="6" s="1"/>
  <c r="J4577" i="6" s="1"/>
  <c r="H4769" i="6" a="1"/>
  <c r="H4769" i="6" s="1"/>
  <c r="I4769" i="6" s="1"/>
  <c r="J4769" i="6" s="1"/>
  <c r="H4313" i="6" a="1"/>
  <c r="H4313" i="6" s="1"/>
  <c r="I4313" i="6" s="1"/>
  <c r="J4313" i="6" s="1"/>
  <c r="H4481" i="6" a="1"/>
  <c r="H4481" i="6" s="1"/>
  <c r="I4481" i="6" s="1"/>
  <c r="J4481" i="6" s="1"/>
  <c r="H5129" i="6" a="1"/>
  <c r="H5129" i="6" s="1"/>
  <c r="I5129" i="6" s="1"/>
  <c r="J5129" i="6" s="1"/>
  <c r="H5729" i="6" a="1"/>
  <c r="H5729" i="6" s="1"/>
  <c r="I5729" i="6" s="1"/>
  <c r="J5729" i="6" s="1"/>
  <c r="H5585" i="6" a="1"/>
  <c r="H5585" i="6" s="1"/>
  <c r="I5585" i="6" s="1"/>
  <c r="J5585" i="6" s="1"/>
  <c r="H5849" i="6" a="1"/>
  <c r="H5849" i="6" s="1"/>
  <c r="I5849" i="6" s="1"/>
  <c r="J5849" i="6" s="1"/>
  <c r="H5825" i="6" a="1"/>
  <c r="H5825" i="6" s="1"/>
  <c r="I5825" i="6" s="1"/>
  <c r="J5825" i="6" s="1"/>
  <c r="H5561" i="6" a="1"/>
  <c r="H5561" i="6" s="1"/>
  <c r="I5561" i="6" s="1"/>
  <c r="J5561" i="6" s="1"/>
  <c r="H6473" i="6" a="1"/>
  <c r="H6473" i="6" s="1"/>
  <c r="I6473" i="6" s="1"/>
  <c r="J6473" i="6" s="1"/>
  <c r="H6785" i="6" a="1"/>
  <c r="H6785" i="6" s="1"/>
  <c r="I6785" i="6" s="1"/>
  <c r="J6785" i="6" s="1"/>
  <c r="H6809" i="6" a="1"/>
  <c r="H6809" i="6" s="1"/>
  <c r="I6809" i="6" s="1"/>
  <c r="J6809" i="6" s="1"/>
  <c r="H6617" i="6" a="1"/>
  <c r="H6617" i="6" s="1"/>
  <c r="I6617" i="6" s="1"/>
  <c r="J6617" i="6" s="1"/>
  <c r="H6521" i="6" a="1"/>
  <c r="H6521" i="6" s="1"/>
  <c r="I6521" i="6" s="1"/>
  <c r="J6521" i="6" s="1"/>
  <c r="H6833" i="6" a="1"/>
  <c r="H6833" i="6" s="1"/>
  <c r="I6833" i="6" s="1"/>
  <c r="J6833" i="6" s="1"/>
  <c r="H6857" i="6" a="1"/>
  <c r="H6857" i="6" s="1"/>
  <c r="I6857" i="6" s="1"/>
  <c r="J6857" i="6" s="1"/>
  <c r="H6929" i="6" a="1"/>
  <c r="H6929" i="6" s="1"/>
  <c r="I6929" i="6" s="1"/>
  <c r="J6929" i="6" s="1"/>
  <c r="H7745" i="6" a="1"/>
  <c r="H7745" i="6" s="1"/>
  <c r="I7745" i="6" s="1"/>
  <c r="J7745" i="6" s="1"/>
  <c r="H7817" i="6" a="1"/>
  <c r="H7817" i="6" s="1"/>
  <c r="I7817" i="6" s="1"/>
  <c r="J7817" i="6" s="1"/>
  <c r="I7577" i="6"/>
  <c r="J7577" i="6" s="1"/>
  <c r="E8051" i="6" a="1"/>
  <c r="E8051" i="6" s="1"/>
  <c r="E8075" i="6" a="1"/>
  <c r="E8075" i="6" s="1"/>
  <c r="E8003" i="6" a="1"/>
  <c r="E8003" i="6" s="1"/>
  <c r="E7715" i="6" a="1"/>
  <c r="E7715" i="6" s="1"/>
  <c r="E7739" i="6" a="1"/>
  <c r="E7739" i="6" s="1"/>
  <c r="E7403" i="6" a="1"/>
  <c r="E7403" i="6" s="1"/>
  <c r="E7043" i="6" a="1"/>
  <c r="E7043" i="6" s="1"/>
  <c r="E7547" i="6" a="1"/>
  <c r="E7547" i="6" s="1"/>
  <c r="E6683" i="6" a="1"/>
  <c r="E6683" i="6" s="1"/>
  <c r="E6755" i="6" a="1"/>
  <c r="E6755" i="6" s="1"/>
  <c r="E6611" i="6" a="1"/>
  <c r="E6611" i="6" s="1"/>
  <c r="E6731" i="6" a="1"/>
  <c r="E6731" i="6" s="1"/>
  <c r="E6251" i="6" a="1"/>
  <c r="E6251" i="6" s="1"/>
  <c r="E6011" i="6" a="1"/>
  <c r="E6011" i="6" s="1"/>
  <c r="E5459" i="6" a="1"/>
  <c r="E5459" i="6" s="1"/>
  <c r="E5387" i="6" a="1"/>
  <c r="E5387" i="6" s="1"/>
  <c r="E5339" i="6" a="1"/>
  <c r="E5339" i="6" s="1"/>
  <c r="E5243" i="6" a="1"/>
  <c r="E5243" i="6" s="1"/>
  <c r="E4331" i="6" a="1"/>
  <c r="E4331" i="6" s="1"/>
  <c r="E4547" i="6" a="1"/>
  <c r="E4547" i="6" s="1"/>
  <c r="E5099" i="6" a="1"/>
  <c r="E5099" i="6" s="1"/>
  <c r="E4283" i="6" a="1"/>
  <c r="E4283" i="6" s="1"/>
  <c r="E4979" i="6" a="1"/>
  <c r="E4979" i="6" s="1"/>
  <c r="E4259" i="6" a="1"/>
  <c r="E4259" i="6" s="1"/>
  <c r="E3563" i="6" a="1"/>
  <c r="E3563" i="6" s="1"/>
  <c r="E3251" i="6" a="1"/>
  <c r="E3251" i="6" s="1"/>
  <c r="E4091" i="6" a="1"/>
  <c r="E4091" i="6" s="1"/>
  <c r="E3083" i="6" a="1"/>
  <c r="E3083" i="6" s="1"/>
  <c r="E3707" i="6" a="1"/>
  <c r="E3707" i="6" s="1"/>
  <c r="E2915" i="6" a="1"/>
  <c r="E2915" i="6" s="1"/>
  <c r="E2651" i="6" a="1"/>
  <c r="E2651" i="6" s="1"/>
  <c r="E1787" i="6" a="1"/>
  <c r="E1787" i="6" s="1"/>
  <c r="E3107" i="6" a="1"/>
  <c r="E3107" i="6" s="1"/>
  <c r="E2315" i="6" a="1"/>
  <c r="E2315" i="6" s="1"/>
  <c r="E1835" i="6" a="1"/>
  <c r="E1835" i="6" s="1"/>
  <c r="E2483" i="6" a="1"/>
  <c r="E2483" i="6" s="1"/>
  <c r="E1451" i="6" a="1"/>
  <c r="E1451" i="6" s="1"/>
  <c r="E875" i="6" a="1"/>
  <c r="E875" i="6" s="1"/>
  <c r="E251" i="6" a="1"/>
  <c r="E251" i="6" s="1"/>
  <c r="E971" i="6" a="1"/>
  <c r="E971" i="6" s="1"/>
  <c r="E467" i="6" a="1"/>
  <c r="E467" i="6" s="1"/>
  <c r="E947" i="6" a="1"/>
  <c r="E947" i="6" s="1"/>
  <c r="E1307" i="6" a="1"/>
  <c r="E1307" i="6" s="1"/>
  <c r="E8290" i="6" a="1"/>
  <c r="E8290" i="6" s="1"/>
  <c r="F8290" i="6" s="1"/>
  <c r="E8314" i="6" a="1"/>
  <c r="E8314" i="6" s="1"/>
  <c r="F8314" i="6" s="1"/>
  <c r="E8026" i="6" a="1"/>
  <c r="E8026" i="6" s="1"/>
  <c r="F8026" i="6" s="1"/>
  <c r="E8362" i="6" a="1"/>
  <c r="E8362" i="6" s="1"/>
  <c r="F8362" i="6" s="1"/>
  <c r="E8338" i="6" a="1"/>
  <c r="E8338" i="6" s="1"/>
  <c r="F8338" i="6" s="1"/>
  <c r="E7450" i="6" a="1"/>
  <c r="E7450" i="6" s="1"/>
  <c r="F7450" i="6" s="1"/>
  <c r="E7186" i="6" a="1"/>
  <c r="E7186" i="6" s="1"/>
  <c r="F7186" i="6" s="1"/>
  <c r="E6850" i="6" a="1"/>
  <c r="E6850" i="6" s="1"/>
  <c r="F6850" i="6" s="1"/>
  <c r="E7018" i="6" a="1"/>
  <c r="E7018" i="6" s="1"/>
  <c r="F7018" i="6" s="1"/>
  <c r="E7162" i="6" a="1"/>
  <c r="E7162" i="6" s="1"/>
  <c r="F7162" i="6" s="1"/>
  <c r="E7258" i="6" a="1"/>
  <c r="E7258" i="6" s="1"/>
  <c r="F7258" i="6" s="1"/>
  <c r="E7114" i="6" a="1"/>
  <c r="E7114" i="6" s="1"/>
  <c r="F7114" i="6" s="1"/>
  <c r="E6130" i="6" a="1"/>
  <c r="E6130" i="6" s="1"/>
  <c r="F6130" i="6" s="1"/>
  <c r="E6370" i="6" a="1"/>
  <c r="E6370" i="6" s="1"/>
  <c r="F6370" i="6" s="1"/>
  <c r="E5602" i="6" a="1"/>
  <c r="E5602" i="6" s="1"/>
  <c r="F5602" i="6" s="1"/>
  <c r="E5818" i="6" a="1"/>
  <c r="E5818" i="6" s="1"/>
  <c r="F5818" i="6" s="1"/>
  <c r="E5578" i="6" a="1"/>
  <c r="E5578" i="6" s="1"/>
  <c r="F5578" i="6" s="1"/>
  <c r="E5674" i="6" a="1"/>
  <c r="E5674" i="6" s="1"/>
  <c r="F5674" i="6" s="1"/>
  <c r="E4690" i="6" a="1"/>
  <c r="E4690" i="6" s="1"/>
  <c r="F4690" i="6" s="1"/>
  <c r="E4906" i="6" a="1"/>
  <c r="E4906" i="6" s="1"/>
  <c r="F4906" i="6" s="1"/>
  <c r="E4210" i="6" a="1"/>
  <c r="E4210" i="6" s="1"/>
  <c r="F4210" i="6" s="1"/>
  <c r="E4666" i="6" a="1"/>
  <c r="E4666" i="6" s="1"/>
  <c r="F4666" i="6" s="1"/>
  <c r="E5146" i="6" a="1"/>
  <c r="E5146" i="6" s="1"/>
  <c r="F5146" i="6" s="1"/>
  <c r="E4426" i="6" a="1"/>
  <c r="E4426" i="6" s="1"/>
  <c r="F4426" i="6" s="1"/>
  <c r="E3994" i="6" a="1"/>
  <c r="E3994" i="6" s="1"/>
  <c r="F3994" i="6" s="1"/>
  <c r="E3346" i="6" a="1"/>
  <c r="E3346" i="6" s="1"/>
  <c r="F3346" i="6" s="1"/>
  <c r="E2746" i="6" a="1"/>
  <c r="E2746" i="6" s="1"/>
  <c r="F2746" i="6" s="1"/>
  <c r="E3538" i="6" a="1"/>
  <c r="E3538" i="6" s="1"/>
  <c r="F3538" i="6" s="1"/>
  <c r="E4138" i="6" a="1"/>
  <c r="E4138" i="6" s="1"/>
  <c r="F4138" i="6" s="1"/>
  <c r="E3154" i="6" a="1"/>
  <c r="E3154" i="6" s="1"/>
  <c r="F3154" i="6" s="1"/>
  <c r="E3586" i="6" a="1"/>
  <c r="E3586" i="6" s="1"/>
  <c r="F3586" i="6" s="1"/>
  <c r="E2002" i="6" a="1"/>
  <c r="E2002" i="6" s="1"/>
  <c r="F2002" i="6" s="1"/>
  <c r="E2602" i="6" a="1"/>
  <c r="E2602" i="6" s="1"/>
  <c r="F2602" i="6" s="1"/>
  <c r="E1666" i="6" a="1"/>
  <c r="E1666" i="6" s="1"/>
  <c r="F1666" i="6" s="1"/>
  <c r="E2458" i="6" a="1"/>
  <c r="E2458" i="6" s="1"/>
  <c r="F2458" i="6" s="1"/>
  <c r="E2194" i="6" a="1"/>
  <c r="E2194" i="6" s="1"/>
  <c r="F2194" i="6" s="1"/>
  <c r="E3178" i="6" a="1"/>
  <c r="E3178" i="6" s="1"/>
  <c r="F3178" i="6" s="1"/>
  <c r="E1714" i="6" a="1"/>
  <c r="E1714" i="6" s="1"/>
  <c r="F1714" i="6" s="1"/>
  <c r="E1042" i="6" a="1"/>
  <c r="E1042" i="6" s="1"/>
  <c r="F1042" i="6" s="1"/>
  <c r="E394" i="6" a="1"/>
  <c r="E394" i="6" s="1"/>
  <c r="F394" i="6" s="1"/>
  <c r="E1378" i="6" a="1"/>
  <c r="E1378" i="6" s="1"/>
  <c r="F1378" i="6" s="1"/>
  <c r="E634" i="6" a="1"/>
  <c r="E634" i="6" s="1"/>
  <c r="F634" i="6" s="1"/>
  <c r="E1330" i="6" a="1"/>
  <c r="E1330" i="6" s="1"/>
  <c r="F1330" i="6" s="1"/>
  <c r="E586" i="6" a="1"/>
  <c r="E586" i="6" s="1"/>
  <c r="F586" i="6" s="1"/>
  <c r="E682" i="6" a="1"/>
  <c r="E682" i="6" s="1"/>
  <c r="F682" i="6" s="1"/>
  <c r="I329" i="6"/>
  <c r="J329" i="6" s="1"/>
  <c r="I328" i="6"/>
  <c r="J328" i="6" s="1"/>
  <c r="E8218" i="6" a="1"/>
  <c r="E8218" i="6" s="1"/>
  <c r="F8218" i="6" s="1"/>
  <c r="E7786" i="6" a="1"/>
  <c r="E7786" i="6" s="1"/>
  <c r="F7786" i="6" s="1"/>
  <c r="E7474" i="6" a="1"/>
  <c r="E7474" i="6" s="1"/>
  <c r="F7474" i="6" s="1"/>
  <c r="E7570" i="6" a="1"/>
  <c r="E7570" i="6" s="1"/>
  <c r="F7570" i="6" s="1"/>
  <c r="E7282" i="6" a="1"/>
  <c r="E7282" i="6" s="1"/>
  <c r="F7282" i="6" s="1"/>
  <c r="E7834" i="6" a="1"/>
  <c r="E7834" i="6" s="1"/>
  <c r="F7834" i="6" s="1"/>
  <c r="E7426" i="6" a="1"/>
  <c r="E7426" i="6" s="1"/>
  <c r="F7426" i="6" s="1"/>
  <c r="E7882" i="6" a="1"/>
  <c r="E7882" i="6" s="1"/>
  <c r="F7882" i="6" s="1"/>
  <c r="E6466" i="6" a="1"/>
  <c r="E6466" i="6" s="1"/>
  <c r="F6466" i="6" s="1"/>
  <c r="E6418" i="6" a="1"/>
  <c r="E6418" i="6" s="1"/>
  <c r="F6418" i="6" s="1"/>
  <c r="E6106" i="6" a="1"/>
  <c r="E6106" i="6" s="1"/>
  <c r="F6106" i="6" s="1"/>
  <c r="E6154" i="6" a="1"/>
  <c r="E6154" i="6" s="1"/>
  <c r="F6154" i="6" s="1"/>
  <c r="E5746" i="6" a="1"/>
  <c r="E5746" i="6" s="1"/>
  <c r="F5746" i="6" s="1"/>
  <c r="E5266" i="6" a="1"/>
  <c r="E5266" i="6" s="1"/>
  <c r="F5266" i="6" s="1"/>
  <c r="E5794" i="6" a="1"/>
  <c r="E5794" i="6" s="1"/>
  <c r="F5794" i="6" s="1"/>
  <c r="E5866" i="6" a="1"/>
  <c r="E5866" i="6" s="1"/>
  <c r="F5866" i="6" s="1"/>
  <c r="E4954" i="6" a="1"/>
  <c r="E4954" i="6" s="1"/>
  <c r="F4954" i="6" s="1"/>
  <c r="E5026" i="6" a="1"/>
  <c r="E5026" i="6" s="1"/>
  <c r="F5026" i="6" s="1"/>
  <c r="E4402" i="6" a="1"/>
  <c r="E4402" i="6" s="1"/>
  <c r="F4402" i="6" s="1"/>
  <c r="E4762" i="6" a="1"/>
  <c r="E4762" i="6" s="1"/>
  <c r="F4762" i="6" s="1"/>
  <c r="E3946" i="6" a="1"/>
  <c r="E3946" i="6" s="1"/>
  <c r="F3946" i="6" s="1"/>
  <c r="E4522" i="6" a="1"/>
  <c r="E4522" i="6" s="1"/>
  <c r="F4522" i="6" s="1"/>
  <c r="E3922" i="6" a="1"/>
  <c r="E3922" i="6" s="1"/>
  <c r="F3922" i="6" s="1"/>
  <c r="E3394" i="6" a="1"/>
  <c r="E3394" i="6" s="1"/>
  <c r="F3394" i="6" s="1"/>
  <c r="E2986" i="6" a="1"/>
  <c r="E2986" i="6" s="1"/>
  <c r="F2986" i="6" s="1"/>
  <c r="E3730" i="6" a="1"/>
  <c r="E3730" i="6" s="1"/>
  <c r="F3730" i="6" s="1"/>
  <c r="E2770" i="6" a="1"/>
  <c r="E2770" i="6" s="1"/>
  <c r="F2770" i="6" s="1"/>
  <c r="E3226" i="6" a="1"/>
  <c r="E3226" i="6" s="1"/>
  <c r="F3226" i="6" s="1"/>
  <c r="E3778" i="6" a="1"/>
  <c r="E3778" i="6" s="1"/>
  <c r="F3778" i="6" s="1"/>
  <c r="E2170" i="6" a="1"/>
  <c r="E2170" i="6" s="1"/>
  <c r="F2170" i="6" s="1"/>
  <c r="E1498" i="6" a="1"/>
  <c r="E1498" i="6" s="1"/>
  <c r="F1498" i="6" s="1"/>
  <c r="E1882" i="6" a="1"/>
  <c r="E1882" i="6" s="1"/>
  <c r="F1882" i="6" s="1"/>
  <c r="E2530" i="6" a="1"/>
  <c r="E2530" i="6" s="1"/>
  <c r="F2530" i="6" s="1"/>
  <c r="E2242" i="6" a="1"/>
  <c r="E2242" i="6" s="1"/>
  <c r="F2242" i="6" s="1"/>
  <c r="E1546" i="6" a="1"/>
  <c r="E1546" i="6" s="1"/>
  <c r="F1546" i="6" s="1"/>
  <c r="E1930" i="6" a="1"/>
  <c r="E1930" i="6" s="1"/>
  <c r="F1930" i="6" s="1"/>
  <c r="E1114" i="6" a="1"/>
  <c r="E1114" i="6" s="1"/>
  <c r="F1114" i="6" s="1"/>
  <c r="E730" i="6" a="1"/>
  <c r="E730" i="6" s="1"/>
  <c r="F730" i="6" s="1"/>
  <c r="E274" i="6" a="1"/>
  <c r="E274" i="6" s="1"/>
  <c r="F274" i="6" s="1"/>
  <c r="E778" i="6" a="1"/>
  <c r="E778" i="6" s="1"/>
  <c r="F778" i="6" s="1"/>
  <c r="E106" i="6" a="1"/>
  <c r="E106" i="6" s="1"/>
  <c r="F106" i="6" s="1"/>
  <c r="E226" i="6" a="1"/>
  <c r="E226" i="6" s="1"/>
  <c r="F226" i="6" s="1"/>
  <c r="E922" i="6" a="1"/>
  <c r="E922" i="6" s="1"/>
  <c r="F922" i="6" s="1"/>
  <c r="H617" i="6" a="1"/>
  <c r="H617" i="6" s="1"/>
  <c r="I617" i="6" s="1"/>
  <c r="J617" i="6" s="1"/>
  <c r="H929" i="6" a="1"/>
  <c r="H929" i="6" s="1"/>
  <c r="I929" i="6" s="1"/>
  <c r="J929" i="6" s="1"/>
  <c r="H1265" i="6" a="1"/>
  <c r="H1265" i="6" s="1"/>
  <c r="I1265" i="6" s="1"/>
  <c r="J1265" i="6" s="1"/>
  <c r="H545" i="6" a="1"/>
  <c r="H545" i="6" s="1"/>
  <c r="I545" i="6" s="1"/>
  <c r="J545" i="6" s="1"/>
  <c r="H953" i="6" a="1"/>
  <c r="H953" i="6" s="1"/>
  <c r="I953" i="6" s="1"/>
  <c r="J953" i="6" s="1"/>
  <c r="H1049" i="6" a="1"/>
  <c r="H1049" i="6" s="1"/>
  <c r="I1049" i="6" s="1"/>
  <c r="J1049" i="6" s="1"/>
  <c r="H305" i="6" a="1"/>
  <c r="H305" i="6" s="1"/>
  <c r="I305" i="6" s="1"/>
  <c r="J305" i="6" s="1"/>
  <c r="H689" i="6" a="1"/>
  <c r="H689" i="6" s="1"/>
  <c r="I689" i="6" s="1"/>
  <c r="J689" i="6" s="1"/>
  <c r="H1433" i="6" a="1"/>
  <c r="H1433" i="6" s="1"/>
  <c r="I1433" i="6" s="1"/>
  <c r="J1433" i="6" s="1"/>
  <c r="H2225" i="6" a="1"/>
  <c r="H2225" i="6" s="1"/>
  <c r="I2225" i="6" s="1"/>
  <c r="J2225" i="6" s="1"/>
  <c r="H2321" i="6" a="1"/>
  <c r="H2321" i="6" s="1"/>
  <c r="I2321" i="6" s="1"/>
  <c r="J2321" i="6" s="1"/>
  <c r="I1889" i="6"/>
  <c r="J1889" i="6" s="1"/>
  <c r="H2681" i="6" a="1"/>
  <c r="H2681" i="6" s="1"/>
  <c r="I2681" i="6" s="1"/>
  <c r="J2681" i="6" s="1"/>
  <c r="I2009" i="6"/>
  <c r="J2009" i="6" s="1"/>
  <c r="H2585" i="6" a="1"/>
  <c r="H2585" i="6" s="1"/>
  <c r="I2585" i="6" s="1"/>
  <c r="J2585" i="6" s="1"/>
  <c r="I1481" i="6"/>
  <c r="J1481" i="6" s="1"/>
  <c r="I2441" i="6"/>
  <c r="J2441" i="6" s="1"/>
  <c r="I3353" i="6"/>
  <c r="J3353" i="6" s="1"/>
  <c r="I3569" i="6"/>
  <c r="J3569" i="6" s="1"/>
  <c r="H4121" i="6" a="1"/>
  <c r="H4121" i="6" s="1"/>
  <c r="I4121" i="6" s="1"/>
  <c r="J4121" i="6" s="1"/>
  <c r="I3305" i="6"/>
  <c r="J3305" i="6" s="1"/>
  <c r="I3857" i="6"/>
  <c r="J3857" i="6" s="1"/>
  <c r="H4145" i="6" a="1"/>
  <c r="H4145" i="6" s="1"/>
  <c r="I4145" i="6" s="1"/>
  <c r="J4145" i="6" s="1"/>
  <c r="H4649" i="6" a="1"/>
  <c r="H4649" i="6" s="1"/>
  <c r="I4649" i="6" s="1"/>
  <c r="J4649" i="6" s="1"/>
  <c r="H4409" i="6" a="1"/>
  <c r="H4409" i="6" s="1"/>
  <c r="I4409" i="6" s="1"/>
  <c r="J4409" i="6" s="1"/>
  <c r="H4097" i="6" a="1"/>
  <c r="H4097" i="6" s="1"/>
  <c r="I4097" i="6" s="1"/>
  <c r="J4097" i="6" s="1"/>
  <c r="H4625" i="6" a="1"/>
  <c r="H4625" i="6" s="1"/>
  <c r="I4625" i="6" s="1"/>
  <c r="J4625" i="6" s="1"/>
  <c r="H4385" i="6" a="1"/>
  <c r="H4385" i="6" s="1"/>
  <c r="I4385" i="6" s="1"/>
  <c r="J4385" i="6" s="1"/>
  <c r="H4505" i="6" a="1"/>
  <c r="H4505" i="6" s="1"/>
  <c r="I4505" i="6" s="1"/>
  <c r="J4505" i="6" s="1"/>
  <c r="H5201" i="6" a="1"/>
  <c r="H5201" i="6" s="1"/>
  <c r="I5201" i="6" s="1"/>
  <c r="J5201" i="6" s="1"/>
  <c r="H5921" i="6" a="1"/>
  <c r="H5921" i="6" s="1"/>
  <c r="I5921" i="6" s="1"/>
  <c r="J5921" i="6" s="1"/>
  <c r="H5633" i="6" a="1"/>
  <c r="H5633" i="6" s="1"/>
  <c r="I5633" i="6" s="1"/>
  <c r="J5633" i="6" s="1"/>
  <c r="H5873" i="6" a="1"/>
  <c r="H5873" i="6" s="1"/>
  <c r="I5873" i="6" s="1"/>
  <c r="J5873" i="6" s="1"/>
  <c r="H5441" i="6" a="1"/>
  <c r="H5441" i="6" s="1"/>
  <c r="I5441" i="6" s="1"/>
  <c r="J5441" i="6" s="1"/>
  <c r="H5705" i="6" a="1"/>
  <c r="H5705" i="6" s="1"/>
  <c r="I5705" i="6" s="1"/>
  <c r="J5705" i="6" s="1"/>
  <c r="H6353" i="6" a="1"/>
  <c r="H6353" i="6" s="1"/>
  <c r="I6353" i="6" s="1"/>
  <c r="J6353" i="6" s="1"/>
  <c r="I6257" i="6"/>
  <c r="J6257" i="6" s="1"/>
  <c r="H6425" i="6" a="1"/>
  <c r="H6425" i="6" s="1"/>
  <c r="I6425" i="6" s="1"/>
  <c r="J6425" i="6" s="1"/>
  <c r="H6545" i="6" a="1"/>
  <c r="H6545" i="6" s="1"/>
  <c r="I6545" i="6" s="1"/>
  <c r="J6545" i="6" s="1"/>
  <c r="H6881" i="6" a="1"/>
  <c r="H6881" i="6" s="1"/>
  <c r="I6881" i="6" s="1"/>
  <c r="J6881" i="6" s="1"/>
  <c r="H6713" i="6" a="1"/>
  <c r="H6713" i="6" s="1"/>
  <c r="I6713" i="6" s="1"/>
  <c r="J6713" i="6" s="1"/>
  <c r="H6569" i="6" a="1"/>
  <c r="H6569" i="6" s="1"/>
  <c r="I6569" i="6" s="1"/>
  <c r="J6569" i="6" s="1"/>
  <c r="H6953" i="6" a="1"/>
  <c r="H6953" i="6" s="1"/>
  <c r="I6953" i="6" s="1"/>
  <c r="J6953" i="6" s="1"/>
  <c r="H6905" i="6" a="1"/>
  <c r="H6905" i="6" s="1"/>
  <c r="I6905" i="6" s="1"/>
  <c r="J6905" i="6" s="1"/>
  <c r="I7529" i="6"/>
  <c r="J7529" i="6" s="1"/>
  <c r="H7841" i="6" a="1"/>
  <c r="H7841" i="6" s="1"/>
  <c r="I7841" i="6" s="1"/>
  <c r="J7841" i="6" s="1"/>
  <c r="H7601" i="6" a="1"/>
  <c r="H7601" i="6" s="1"/>
  <c r="I7601" i="6" s="1"/>
  <c r="J7601" i="6" s="1"/>
  <c r="H7865" i="6" a="1"/>
  <c r="H7865" i="6" s="1"/>
  <c r="I7865" i="6" s="1"/>
  <c r="J7865" i="6" s="1"/>
  <c r="H7625" i="6" a="1"/>
  <c r="H7625" i="6" s="1"/>
  <c r="I7625" i="6" s="1"/>
  <c r="J7625" i="6" s="1"/>
  <c r="E8410" i="6" a="1"/>
  <c r="E8410" i="6" s="1"/>
  <c r="F8410" i="6" s="1"/>
  <c r="E8386" i="6" a="1"/>
  <c r="E8386" i="6" s="1"/>
  <c r="F8386" i="6" s="1"/>
  <c r="E8122" i="6" a="1"/>
  <c r="E8122" i="6" s="1"/>
  <c r="F8122" i="6" s="1"/>
  <c r="E7762" i="6" a="1"/>
  <c r="E7762" i="6" s="1"/>
  <c r="F7762" i="6" s="1"/>
  <c r="E7498" i="6" a="1"/>
  <c r="E7498" i="6" s="1"/>
  <c r="F7498" i="6" s="1"/>
  <c r="E7234" i="6" a="1"/>
  <c r="E7234" i="6" s="1"/>
  <c r="F7234" i="6" s="1"/>
  <c r="E6946" i="6" a="1"/>
  <c r="E6946" i="6" s="1"/>
  <c r="F6946" i="6" s="1"/>
  <c r="E7210" i="6" a="1"/>
  <c r="E7210" i="6" s="1"/>
  <c r="F7210" i="6" s="1"/>
  <c r="E7354" i="6" a="1"/>
  <c r="E7354" i="6" s="1"/>
  <c r="F7354" i="6" s="1"/>
  <c r="E7306" i="6" a="1"/>
  <c r="E7306" i="6" s="1"/>
  <c r="F7306" i="6" s="1"/>
  <c r="E6394" i="6" a="1"/>
  <c r="E6394" i="6" s="1"/>
  <c r="F6394" i="6" s="1"/>
  <c r="E6034" i="6" a="1"/>
  <c r="E6034" i="6" s="1"/>
  <c r="F6034" i="6" s="1"/>
  <c r="E6082" i="6" a="1"/>
  <c r="E6082" i="6" s="1"/>
  <c r="F6082" i="6" s="1"/>
  <c r="E5626" i="6" a="1"/>
  <c r="E5626" i="6" s="1"/>
  <c r="F5626" i="6" s="1"/>
  <c r="E5914" i="6" a="1"/>
  <c r="E5914" i="6" s="1"/>
  <c r="F5914" i="6" s="1"/>
  <c r="E5698" i="6" a="1"/>
  <c r="E5698" i="6" s="1"/>
  <c r="F5698" i="6" s="1"/>
  <c r="E5770" i="6" a="1"/>
  <c r="E5770" i="6" s="1"/>
  <c r="F5770" i="6" s="1"/>
  <c r="E4738" i="6" a="1"/>
  <c r="E4738" i="6" s="1"/>
  <c r="F4738" i="6" s="1"/>
  <c r="E4930" i="6" a="1"/>
  <c r="E4930" i="6" s="1"/>
  <c r="F4930" i="6" s="1"/>
  <c r="E4306" i="6" a="1"/>
  <c r="E4306" i="6" s="1"/>
  <c r="F4306" i="6" s="1"/>
  <c r="E4714" i="6" a="1"/>
  <c r="E4714" i="6" s="1"/>
  <c r="F4714" i="6" s="1"/>
  <c r="E3850" i="6" a="1"/>
  <c r="E3850" i="6" s="1"/>
  <c r="F3850" i="6" s="1"/>
  <c r="E4450" i="6" a="1"/>
  <c r="E4450" i="6" s="1"/>
  <c r="F4450" i="6" s="1"/>
  <c r="E4066" i="6" a="1"/>
  <c r="E4066" i="6" s="1"/>
  <c r="F4066" i="6" s="1"/>
  <c r="E3370" i="6" a="1"/>
  <c r="E3370" i="6" s="1"/>
  <c r="F3370" i="6" s="1"/>
  <c r="E2794" i="6" a="1"/>
  <c r="E2794" i="6" s="1"/>
  <c r="F2794" i="6" s="1"/>
  <c r="E3634" i="6" a="1"/>
  <c r="E3634" i="6" s="1"/>
  <c r="F3634" i="6" s="1"/>
  <c r="E2698" i="6" a="1"/>
  <c r="E2698" i="6" s="1"/>
  <c r="F2698" i="6" s="1"/>
  <c r="E3202" i="6" a="1"/>
  <c r="E3202" i="6" s="1"/>
  <c r="F3202" i="6" s="1"/>
  <c r="E3682" i="6" a="1"/>
  <c r="E3682" i="6" s="1"/>
  <c r="F3682" i="6" s="1"/>
  <c r="E2098" i="6" a="1"/>
  <c r="E2098" i="6" s="1"/>
  <c r="F2098" i="6" s="1"/>
  <c r="E1474" i="6" a="1"/>
  <c r="E1474" i="6" s="1"/>
  <c r="F1474" i="6" s="1"/>
  <c r="E1762" i="6" a="1"/>
  <c r="E1762" i="6" s="1"/>
  <c r="F1762" i="6" s="1"/>
  <c r="E2506" i="6" a="1"/>
  <c r="E2506" i="6" s="1"/>
  <c r="F2506" i="6" s="1"/>
  <c r="E2218" i="6" a="1"/>
  <c r="E2218" i="6" s="1"/>
  <c r="F2218" i="6" s="1"/>
  <c r="E1426" i="6" a="1"/>
  <c r="E1426" i="6" s="1"/>
  <c r="F1426" i="6" s="1"/>
  <c r="E1810" i="6" a="1"/>
  <c r="E1810" i="6" s="1"/>
  <c r="F1810" i="6" s="1"/>
  <c r="E1090" i="6" a="1"/>
  <c r="E1090" i="6" s="1"/>
  <c r="F1090" i="6" s="1"/>
  <c r="E538" i="6" a="1"/>
  <c r="E538" i="6" s="1"/>
  <c r="F538" i="6" s="1"/>
  <c r="E178" i="6" a="1"/>
  <c r="E178" i="6" s="1"/>
  <c r="F178" i="6" s="1"/>
  <c r="E754" i="6" a="1"/>
  <c r="E754" i="6" s="1"/>
  <c r="F754" i="6" s="1"/>
  <c r="E82" i="6" a="1"/>
  <c r="E82" i="6" s="1"/>
  <c r="F82" i="6" s="1"/>
  <c r="E154" i="6" a="1"/>
  <c r="E154" i="6" s="1"/>
  <c r="F154" i="6" s="1"/>
  <c r="E706" i="6" a="1"/>
  <c r="E706" i="6" s="1"/>
  <c r="F706" i="6" s="1"/>
  <c r="E8291" i="6" a="1"/>
  <c r="E8291" i="6" s="1"/>
  <c r="E8315" i="6" a="1"/>
  <c r="E8315" i="6" s="1"/>
  <c r="E8027" i="6" a="1"/>
  <c r="E8027" i="6" s="1"/>
  <c r="E8363" i="6" a="1"/>
  <c r="E8363" i="6" s="1"/>
  <c r="E8339" i="6" a="1"/>
  <c r="E8339" i="6" s="1"/>
  <c r="E7451" i="6" a="1"/>
  <c r="E7451" i="6" s="1"/>
  <c r="E7187" i="6" a="1"/>
  <c r="E7187" i="6" s="1"/>
  <c r="E6851" i="6" a="1"/>
  <c r="E6851" i="6" s="1"/>
  <c r="E7019" i="6" a="1"/>
  <c r="E7019" i="6" s="1"/>
  <c r="E7163" i="6" a="1"/>
  <c r="E7163" i="6" s="1"/>
  <c r="E7259" i="6" a="1"/>
  <c r="E7259" i="6" s="1"/>
  <c r="E7115" i="6" a="1"/>
  <c r="E7115" i="6" s="1"/>
  <c r="E6131" i="6" a="1"/>
  <c r="E6131" i="6" s="1"/>
  <c r="E6371" i="6" a="1"/>
  <c r="E6371" i="6" s="1"/>
  <c r="E5603" i="6" a="1"/>
  <c r="E5603" i="6" s="1"/>
  <c r="E5819" i="6" a="1"/>
  <c r="E5819" i="6" s="1"/>
  <c r="E5579" i="6" a="1"/>
  <c r="E5579" i="6" s="1"/>
  <c r="E5675" i="6" a="1"/>
  <c r="E5675" i="6" s="1"/>
  <c r="E4691" i="6" a="1"/>
  <c r="E4691" i="6" s="1"/>
  <c r="E4907" i="6" a="1"/>
  <c r="E4907" i="6" s="1"/>
  <c r="E4211" i="6" a="1"/>
  <c r="E4211" i="6" s="1"/>
  <c r="E4667" i="6" a="1"/>
  <c r="E4667" i="6" s="1"/>
  <c r="E5147" i="6" a="1"/>
  <c r="E5147" i="6" s="1"/>
  <c r="E4427" i="6" a="1"/>
  <c r="E4427" i="6" s="1"/>
  <c r="E3995" i="6" a="1"/>
  <c r="E3995" i="6" s="1"/>
  <c r="E3347" i="6" a="1"/>
  <c r="E3347" i="6" s="1"/>
  <c r="E2747" i="6" a="1"/>
  <c r="E2747" i="6" s="1"/>
  <c r="E3539" i="6" a="1"/>
  <c r="E3539" i="6" s="1"/>
  <c r="E4139" i="6" a="1"/>
  <c r="E4139" i="6" s="1"/>
  <c r="E3155" i="6" a="1"/>
  <c r="E3155" i="6" s="1"/>
  <c r="E3587" i="6" a="1"/>
  <c r="E3587" i="6" s="1"/>
  <c r="E2003" i="6" a="1"/>
  <c r="E2003" i="6" s="1"/>
  <c r="E2603" i="6" a="1"/>
  <c r="E2603" i="6" s="1"/>
  <c r="E1667" i="6" a="1"/>
  <c r="E1667" i="6" s="1"/>
  <c r="E2459" i="6" a="1"/>
  <c r="E2459" i="6" s="1"/>
  <c r="E2195" i="6" a="1"/>
  <c r="E2195" i="6" s="1"/>
  <c r="E3179" i="6" a="1"/>
  <c r="E3179" i="6" s="1"/>
  <c r="E1715" i="6" a="1"/>
  <c r="E1715" i="6" s="1"/>
  <c r="E1043" i="6" a="1"/>
  <c r="E1043" i="6" s="1"/>
  <c r="E395" i="6" a="1"/>
  <c r="E395" i="6" s="1"/>
  <c r="E1379" i="6" a="1"/>
  <c r="E1379" i="6" s="1"/>
  <c r="E635" i="6" a="1"/>
  <c r="E635" i="6" s="1"/>
  <c r="E1331" i="6" a="1"/>
  <c r="E1331" i="6" s="1"/>
  <c r="E587" i="6" a="1"/>
  <c r="E587" i="6" s="1"/>
  <c r="E683" i="6" a="1"/>
  <c r="E683" i="6" s="1"/>
  <c r="E7810" i="6" a="1"/>
  <c r="E7810" i="6" s="1"/>
  <c r="F7810" i="6" s="1"/>
  <c r="E7642" i="6" a="1"/>
  <c r="E7642" i="6" s="1"/>
  <c r="F7642" i="6" s="1"/>
  <c r="E7594" i="6" a="1"/>
  <c r="E7594" i="6" s="1"/>
  <c r="F7594" i="6" s="1"/>
  <c r="E7330" i="6" a="1"/>
  <c r="E7330" i="6" s="1"/>
  <c r="E6874" i="6" a="1"/>
  <c r="E6874" i="6" s="1"/>
  <c r="F6874" i="6" s="1"/>
  <c r="E6802" i="6" a="1"/>
  <c r="E6802" i="6" s="1"/>
  <c r="F6802" i="6" s="1"/>
  <c r="E6538" i="6" a="1"/>
  <c r="E6538" i="6" s="1"/>
  <c r="F6538" i="6" s="1"/>
  <c r="E6490" i="6" a="1"/>
  <c r="E6490" i="6" s="1"/>
  <c r="F6490" i="6" s="1"/>
  <c r="E6514" i="6" a="1"/>
  <c r="E6514" i="6" s="1"/>
  <c r="F6514" i="6" s="1"/>
  <c r="E6274" i="6" a="1"/>
  <c r="E6274" i="6" s="1"/>
  <c r="F6275" i="6" s="1"/>
  <c r="E6202" i="6" a="1"/>
  <c r="E6202" i="6" s="1"/>
  <c r="F6202" i="6" s="1"/>
  <c r="E5842" i="6" a="1"/>
  <c r="E5842" i="6" s="1"/>
  <c r="F5842" i="6" s="1"/>
  <c r="E5314" i="6" a="1"/>
  <c r="E5314" i="6" s="1"/>
  <c r="F5314" i="6" s="1"/>
  <c r="E5890" i="6" a="1"/>
  <c r="E5890" i="6" s="1"/>
  <c r="F5890" i="6" s="1"/>
  <c r="E5938" i="6" a="1"/>
  <c r="E5938" i="6" s="1"/>
  <c r="F5938" i="6" s="1"/>
  <c r="E5050" i="6" a="1"/>
  <c r="E5050" i="6" s="1"/>
  <c r="F5051" i="6" s="1"/>
  <c r="E5194" i="6" a="1"/>
  <c r="E5194" i="6" s="1"/>
  <c r="F5194" i="6" s="1"/>
  <c r="E4474" i="6" a="1"/>
  <c r="E4474" i="6" s="1"/>
  <c r="E4810" i="6" a="1"/>
  <c r="E4810" i="6" s="1"/>
  <c r="F4810" i="6" s="1"/>
  <c r="E4042" i="6" a="1"/>
  <c r="E4042" i="6" s="1"/>
  <c r="E4834" i="6" a="1"/>
  <c r="E4834" i="6" s="1"/>
  <c r="F4834" i="6" s="1"/>
  <c r="E4018" i="6" a="1"/>
  <c r="E4018" i="6" s="1"/>
  <c r="F4019" i="6" s="1"/>
  <c r="E3418" i="6" a="1"/>
  <c r="E3418" i="6" s="1"/>
  <c r="F3418" i="6" s="1"/>
  <c r="E3034" i="6" a="1"/>
  <c r="E3034" i="6" s="1"/>
  <c r="F3035" i="6" s="1"/>
  <c r="E3826" i="6" a="1"/>
  <c r="E3826" i="6" s="1"/>
  <c r="F3826" i="6" s="1"/>
  <c r="E2842" i="6" a="1"/>
  <c r="E2842" i="6" s="1"/>
  <c r="F2842" i="6" s="1"/>
  <c r="E3514" i="6" a="1"/>
  <c r="E3514" i="6" s="1"/>
  <c r="F3514" i="6" s="1"/>
  <c r="E3874" i="6" a="1"/>
  <c r="E3874" i="6" s="1"/>
  <c r="F3875" i="6" s="1"/>
  <c r="E2338" i="6" a="1"/>
  <c r="E2338" i="6" s="1"/>
  <c r="F2338" i="6" s="1"/>
  <c r="E1522" i="6" a="1"/>
  <c r="E1522" i="6" s="1"/>
  <c r="F1522" i="6" s="1"/>
  <c r="E1978" i="6" a="1"/>
  <c r="E1978" i="6" s="1"/>
  <c r="F1978" i="6" s="1"/>
  <c r="E2722" i="6" a="1"/>
  <c r="E2722" i="6" s="1"/>
  <c r="F2723" i="6" s="1"/>
  <c r="E2266" i="6" a="1"/>
  <c r="E2266" i="6" s="1"/>
  <c r="F2266" i="6" s="1"/>
  <c r="E1642" i="6" a="1"/>
  <c r="E1642" i="6" s="1"/>
  <c r="F1642" i="6" s="1"/>
  <c r="E2026" i="6" a="1"/>
  <c r="E2026" i="6" s="1"/>
  <c r="F2026" i="6" s="1"/>
  <c r="E1210" i="6" a="1"/>
  <c r="E1210" i="6" s="1"/>
  <c r="F1211" i="6" s="1"/>
  <c r="E802" i="6" a="1"/>
  <c r="E802" i="6" s="1"/>
  <c r="F802" i="6" s="1"/>
  <c r="E130" i="6" a="1"/>
  <c r="E130" i="6" s="1"/>
  <c r="F130" i="6" s="1"/>
  <c r="E850" i="6" a="1"/>
  <c r="E850" i="6" s="1"/>
  <c r="F850" i="6" s="1"/>
  <c r="E298" i="6" a="1"/>
  <c r="E298" i="6" s="1"/>
  <c r="F298" i="6" s="1"/>
  <c r="E442" i="6" a="1"/>
  <c r="E442" i="6" s="1"/>
  <c r="F442" i="6" s="1"/>
  <c r="E1138" i="6" a="1"/>
  <c r="E1138" i="6" s="1"/>
  <c r="F1139" i="6" s="1"/>
  <c r="G8416" i="6"/>
  <c r="G8296" i="6"/>
  <c r="G8248" i="6"/>
  <c r="G8152" i="6"/>
  <c r="G8056" i="6"/>
  <c r="G8392" i="6"/>
  <c r="G8368" i="6"/>
  <c r="G8320" i="6"/>
  <c r="G8272" i="6"/>
  <c r="G8176" i="6"/>
  <c r="G8080" i="6"/>
  <c r="G8224" i="6"/>
  <c r="G8128" i="6"/>
  <c r="G8032" i="6"/>
  <c r="G7984" i="6"/>
  <c r="G8200" i="6"/>
  <c r="G7936" i="6"/>
  <c r="G7840" i="6"/>
  <c r="G7744" i="6"/>
  <c r="G7648" i="6"/>
  <c r="G8344" i="6"/>
  <c r="G7696" i="6"/>
  <c r="G7624" i="6"/>
  <c r="G7552" i="6"/>
  <c r="G7528" i="6"/>
  <c r="G7504" i="6"/>
  <c r="G7456" i="6"/>
  <c r="G8104" i="6"/>
  <c r="G7960" i="6"/>
  <c r="G7888" i="6"/>
  <c r="G7720" i="6"/>
  <c r="G7672" i="6"/>
  <c r="G7480" i="6"/>
  <c r="G7432" i="6"/>
  <c r="G7912" i="6"/>
  <c r="G7768" i="6"/>
  <c r="G7408" i="6"/>
  <c r="G7360" i="6"/>
  <c r="G7312" i="6"/>
  <c r="G7264" i="6"/>
  <c r="G7216" i="6"/>
  <c r="G7168" i="6"/>
  <c r="G7120" i="6"/>
  <c r="G7072" i="6"/>
  <c r="G7024" i="6"/>
  <c r="G6976" i="6"/>
  <c r="G6952" i="6"/>
  <c r="G6856" i="6"/>
  <c r="G7792" i="6"/>
  <c r="G7600" i="6"/>
  <c r="G7576" i="6"/>
  <c r="G6928" i="6"/>
  <c r="G7864" i="6"/>
  <c r="G6880" i="6"/>
  <c r="G8008" i="6"/>
  <c r="G7336" i="6"/>
  <c r="G7144" i="6"/>
  <c r="G6808" i="6"/>
  <c r="G6760" i="6"/>
  <c r="G6664" i="6"/>
  <c r="G6544" i="6"/>
  <c r="G7816" i="6"/>
  <c r="G7288" i="6"/>
  <c r="G7096" i="6"/>
  <c r="G6904" i="6"/>
  <c r="G6832" i="6"/>
  <c r="G6736" i="6"/>
  <c r="G6640" i="6"/>
  <c r="G6568" i="6"/>
  <c r="G6520" i="6"/>
  <c r="G7240" i="6"/>
  <c r="G7384" i="6"/>
  <c r="G7192" i="6"/>
  <c r="G7000" i="6"/>
  <c r="G6784" i="6"/>
  <c r="G6688" i="6"/>
  <c r="G6592" i="6"/>
  <c r="G6496" i="6"/>
  <c r="G6472" i="6"/>
  <c r="G6424" i="6"/>
  <c r="G6376" i="6"/>
  <c r="G6616" i="6"/>
  <c r="G6448" i="6"/>
  <c r="G6400" i="6"/>
  <c r="G7048" i="6"/>
  <c r="G6352" i="6"/>
  <c r="G6712" i="6"/>
  <c r="G6256" i="6"/>
  <c r="G6088" i="6"/>
  <c r="G6040" i="6"/>
  <c r="G6328" i="6"/>
  <c r="G6232" i="6"/>
  <c r="G6184" i="6"/>
  <c r="G6160" i="6"/>
  <c r="G6136" i="6"/>
  <c r="G6064" i="6"/>
  <c r="G6208" i="6"/>
  <c r="G6304" i="6"/>
  <c r="G6280" i="6"/>
  <c r="G6112" i="6"/>
  <c r="G6016" i="6"/>
  <c r="G5920" i="6"/>
  <c r="G5728" i="6"/>
  <c r="G5608" i="6"/>
  <c r="G5344" i="6"/>
  <c r="G5296" i="6"/>
  <c r="G5992" i="6"/>
  <c r="G5968" i="6"/>
  <c r="G5944" i="6"/>
  <c r="G5896" i="6"/>
  <c r="G5800" i="6"/>
  <c r="G5704" i="6"/>
  <c r="G5560" i="6"/>
  <c r="G5512" i="6"/>
  <c r="G5464" i="6"/>
  <c r="G5440" i="6"/>
  <c r="G5416" i="6"/>
  <c r="G5872" i="6"/>
  <c r="G5824" i="6"/>
  <c r="G5776" i="6"/>
  <c r="G5680" i="6"/>
  <c r="G5368" i="6"/>
  <c r="G5320" i="6"/>
  <c r="G5848" i="6"/>
  <c r="G5752" i="6"/>
  <c r="G5656" i="6"/>
  <c r="G5632" i="6"/>
  <c r="G5584" i="6"/>
  <c r="G5536" i="6"/>
  <c r="G5488" i="6"/>
  <c r="G5392" i="6"/>
  <c r="G5176" i="6"/>
  <c r="G5032" i="6"/>
  <c r="G4936" i="6"/>
  <c r="G4912" i="6"/>
  <c r="G4864" i="6"/>
  <c r="G4816" i="6"/>
  <c r="G4744" i="6"/>
  <c r="G4696" i="6"/>
  <c r="G4648" i="6"/>
  <c r="G4600" i="6"/>
  <c r="G4336" i="6"/>
  <c r="G4240" i="6"/>
  <c r="G5272" i="6"/>
  <c r="G5248" i="6"/>
  <c r="G5200" i="6"/>
  <c r="G5128" i="6"/>
  <c r="G5104" i="6"/>
  <c r="G5008" i="6"/>
  <c r="G4552" i="6"/>
  <c r="G4504" i="6"/>
  <c r="G4480" i="6"/>
  <c r="G4456" i="6"/>
  <c r="G4432" i="6"/>
  <c r="G4384" i="6"/>
  <c r="G4312" i="6"/>
  <c r="G4216" i="6"/>
  <c r="G4120" i="6"/>
  <c r="G5224" i="6"/>
  <c r="G5080" i="6"/>
  <c r="G4984" i="6"/>
  <c r="G4888" i="6"/>
  <c r="G4840" i="6"/>
  <c r="G4792" i="6"/>
  <c r="G4768" i="6"/>
  <c r="G4720" i="6"/>
  <c r="G4672" i="6"/>
  <c r="G4624" i="6"/>
  <c r="G4576" i="6"/>
  <c r="G4288" i="6"/>
  <c r="G4192" i="6"/>
  <c r="G4096" i="6"/>
  <c r="G4024" i="6"/>
  <c r="G3928" i="6"/>
  <c r="G5152" i="6"/>
  <c r="G5056" i="6"/>
  <c r="G4960" i="6"/>
  <c r="G4528" i="6"/>
  <c r="G4408" i="6"/>
  <c r="G4360" i="6"/>
  <c r="G4264" i="6"/>
  <c r="G4168" i="6"/>
  <c r="G4000" i="6"/>
  <c r="G3904" i="6"/>
  <c r="G4144" i="6"/>
  <c r="G3880" i="6"/>
  <c r="G3832" i="6"/>
  <c r="G3736" i="6"/>
  <c r="G3640" i="6"/>
  <c r="G3544" i="6"/>
  <c r="G3280" i="6"/>
  <c r="G3136" i="6"/>
  <c r="G3088" i="6"/>
  <c r="G2992" i="6"/>
  <c r="G2968" i="6"/>
  <c r="G2944" i="6"/>
  <c r="G2872" i="6"/>
  <c r="G2848" i="6"/>
  <c r="G2704" i="6"/>
  <c r="G2680" i="6"/>
  <c r="G2608" i="6"/>
  <c r="G4072" i="6"/>
  <c r="G4048" i="6"/>
  <c r="G3856" i="6"/>
  <c r="G3808" i="6"/>
  <c r="G3712" i="6"/>
  <c r="G3616" i="6"/>
  <c r="G3520" i="6"/>
  <c r="G3472" i="6"/>
  <c r="G3448" i="6"/>
  <c r="G3208" i="6"/>
  <c r="G3184" i="6"/>
  <c r="G2824" i="6"/>
  <c r="G2800" i="6"/>
  <c r="G2776" i="6"/>
  <c r="G2632" i="6"/>
  <c r="G3976" i="6"/>
  <c r="G3784" i="6"/>
  <c r="G3688" i="6"/>
  <c r="G3592" i="6"/>
  <c r="G3496" i="6"/>
  <c r="G3304" i="6"/>
  <c r="G3160" i="6"/>
  <c r="G3112" i="6"/>
  <c r="G3064" i="6"/>
  <c r="G3952" i="6"/>
  <c r="G3760" i="6"/>
  <c r="G3664" i="6"/>
  <c r="G3568" i="6"/>
  <c r="G3424" i="6"/>
  <c r="G3400" i="6"/>
  <c r="G3376" i="6"/>
  <c r="G3352" i="6"/>
  <c r="G3328" i="6"/>
  <c r="G2728" i="6"/>
  <c r="G2320" i="6"/>
  <c r="G2296" i="6"/>
  <c r="G2272" i="6"/>
  <c r="G2248" i="6"/>
  <c r="G2224" i="6"/>
  <c r="G2200" i="6"/>
  <c r="G2080" i="6"/>
  <c r="G1984" i="6"/>
  <c r="G1888" i="6"/>
  <c r="G1792" i="6"/>
  <c r="G1696" i="6"/>
  <c r="G1504" i="6"/>
  <c r="G1432" i="6"/>
  <c r="G3256" i="6"/>
  <c r="G3016" i="6"/>
  <c r="G2920" i="6"/>
  <c r="G2536" i="6"/>
  <c r="G2512" i="6"/>
  <c r="G2368" i="6"/>
  <c r="G2344" i="6"/>
  <c r="G2152" i="6"/>
  <c r="G2056" i="6"/>
  <c r="G1960" i="6"/>
  <c r="G1768" i="6"/>
  <c r="G1648" i="6"/>
  <c r="G1600" i="6"/>
  <c r="G1552" i="6"/>
  <c r="G1408" i="6"/>
  <c r="G3232" i="6"/>
  <c r="G2896" i="6"/>
  <c r="G2752" i="6"/>
  <c r="G2584" i="6"/>
  <c r="G2560" i="6"/>
  <c r="G2488" i="6"/>
  <c r="G2440" i="6"/>
  <c r="G2392" i="6"/>
  <c r="G2176" i="6"/>
  <c r="G2032" i="6"/>
  <c r="G1936" i="6"/>
  <c r="G1864" i="6"/>
  <c r="G1744" i="6"/>
  <c r="G1576" i="6"/>
  <c r="G1480" i="6"/>
  <c r="G3040" i="6"/>
  <c r="G2656" i="6"/>
  <c r="G2464" i="6"/>
  <c r="G2416" i="6"/>
  <c r="G2128" i="6"/>
  <c r="G2104" i="6"/>
  <c r="G2008" i="6"/>
  <c r="G1912" i="6"/>
  <c r="G1840" i="6"/>
  <c r="G1816" i="6"/>
  <c r="G1720" i="6"/>
  <c r="G1672" i="6"/>
  <c r="G1624" i="6"/>
  <c r="G1528" i="6"/>
  <c r="G1456" i="6"/>
  <c r="G1384" i="6"/>
  <c r="G1360" i="6"/>
  <c r="G1264" i="6"/>
  <c r="G1240" i="6"/>
  <c r="G1168" i="6"/>
  <c r="G1120" i="6"/>
  <c r="G928" i="6"/>
  <c r="G832" i="6"/>
  <c r="G616" i="6"/>
  <c r="G568" i="6"/>
  <c r="G496" i="6"/>
  <c r="G400" i="6"/>
  <c r="G328" i="6"/>
  <c r="G256" i="6"/>
  <c r="G232" i="6"/>
  <c r="G160" i="6"/>
  <c r="G112" i="6"/>
  <c r="G88" i="6"/>
  <c r="G1336" i="6"/>
  <c r="G1312" i="6"/>
  <c r="G1144" i="6"/>
  <c r="G904" i="6"/>
  <c r="G760" i="6"/>
  <c r="G736" i="6"/>
  <c r="G712" i="6"/>
  <c r="G688" i="6"/>
  <c r="G664" i="6"/>
  <c r="G640" i="6"/>
  <c r="G520" i="6"/>
  <c r="G448" i="6"/>
  <c r="G424" i="6"/>
  <c r="G376" i="6"/>
  <c r="G136" i="6"/>
  <c r="G1288" i="6"/>
  <c r="G1216" i="6"/>
  <c r="G1072" i="6"/>
  <c r="G1048" i="6"/>
  <c r="G1024" i="6"/>
  <c r="G1000" i="6"/>
  <c r="G472" i="6"/>
  <c r="G304" i="6"/>
  <c r="G280" i="6"/>
  <c r="G208" i="6"/>
  <c r="G544" i="6"/>
  <c r="G184" i="6"/>
  <c r="G1192" i="6"/>
  <c r="G1096" i="6"/>
  <c r="G976" i="6"/>
  <c r="G952" i="6"/>
  <c r="G880" i="6"/>
  <c r="G856" i="6"/>
  <c r="G808" i="6"/>
  <c r="G784" i="6"/>
  <c r="G592" i="6"/>
  <c r="G352" i="6"/>
  <c r="E7811" i="6" a="1"/>
  <c r="E7811" i="6" s="1"/>
  <c r="E7595" i="6" a="1"/>
  <c r="E7595" i="6" s="1"/>
  <c r="E6875" i="6" a="1"/>
  <c r="E6875" i="6" s="1"/>
  <c r="E6539" i="6" a="1"/>
  <c r="E6539" i="6" s="1"/>
  <c r="E6515" i="6" a="1"/>
  <c r="E6515" i="6" s="1"/>
  <c r="E6203" i="6" a="1"/>
  <c r="E6203" i="6" s="1"/>
  <c r="E5315" i="6" a="1"/>
  <c r="E5315" i="6" s="1"/>
  <c r="E5939" i="6" a="1"/>
  <c r="E5939" i="6" s="1"/>
  <c r="E5195" i="6" a="1"/>
  <c r="E5195" i="6" s="1"/>
  <c r="E4811" i="6" a="1"/>
  <c r="E4811" i="6" s="1"/>
  <c r="E4835" i="6" a="1"/>
  <c r="E4835" i="6" s="1"/>
  <c r="E3419" i="6" a="1"/>
  <c r="E3419" i="6" s="1"/>
  <c r="E3827" i="6" a="1"/>
  <c r="E3827" i="6" s="1"/>
  <c r="E3515" i="6" a="1"/>
  <c r="E3515" i="6" s="1"/>
  <c r="E2339" i="6" a="1"/>
  <c r="E2339" i="6" s="1"/>
  <c r="E1979" i="6" a="1"/>
  <c r="E1979" i="6" s="1"/>
  <c r="E2267" i="6" a="1"/>
  <c r="E2267" i="6" s="1"/>
  <c r="E2027" i="6" a="1"/>
  <c r="E2027" i="6" s="1"/>
  <c r="E803" i="6" a="1"/>
  <c r="E803" i="6" s="1"/>
  <c r="E851" i="6" a="1"/>
  <c r="E851" i="6" s="1"/>
  <c r="E443" i="6" a="1"/>
  <c r="E443" i="6" s="1"/>
  <c r="E8219" i="6" a="1"/>
  <c r="E8219" i="6" s="1"/>
  <c r="E7787" i="6" a="1"/>
  <c r="E7787" i="6" s="1"/>
  <c r="E7475" i="6" a="1"/>
  <c r="E7475" i="6" s="1"/>
  <c r="E7571" i="6" a="1"/>
  <c r="E7571" i="6" s="1"/>
  <c r="E7283" i="6" a="1"/>
  <c r="E7283" i="6" s="1"/>
  <c r="E7835" i="6" a="1"/>
  <c r="E7835" i="6" s="1"/>
  <c r="E7427" i="6" a="1"/>
  <c r="E7427" i="6" s="1"/>
  <c r="E7883" i="6" a="1"/>
  <c r="E7883" i="6" s="1"/>
  <c r="E6467" i="6" a="1"/>
  <c r="E6467" i="6" s="1"/>
  <c r="E6419" i="6" a="1"/>
  <c r="E6419" i="6" s="1"/>
  <c r="E6107" i="6" a="1"/>
  <c r="E6107" i="6" s="1"/>
  <c r="E6155" i="6" a="1"/>
  <c r="E6155" i="6" s="1"/>
  <c r="E5747" i="6" a="1"/>
  <c r="E5747" i="6" s="1"/>
  <c r="E5267" i="6" a="1"/>
  <c r="E5267" i="6" s="1"/>
  <c r="E5795" i="6" a="1"/>
  <c r="E5795" i="6" s="1"/>
  <c r="E5867" i="6" a="1"/>
  <c r="E5867" i="6" s="1"/>
  <c r="E4955" i="6" a="1"/>
  <c r="E4955" i="6" s="1"/>
  <c r="E5027" i="6" a="1"/>
  <c r="E5027" i="6" s="1"/>
  <c r="E4403" i="6" a="1"/>
  <c r="E4403" i="6" s="1"/>
  <c r="E4763" i="6" a="1"/>
  <c r="E4763" i="6" s="1"/>
  <c r="E3947" i="6" a="1"/>
  <c r="E3947" i="6" s="1"/>
  <c r="E4523" i="6" a="1"/>
  <c r="E4523" i="6" s="1"/>
  <c r="E3923" i="6" a="1"/>
  <c r="E3923" i="6" s="1"/>
  <c r="E3395" i="6" a="1"/>
  <c r="E3395" i="6" s="1"/>
  <c r="E2987" i="6" a="1"/>
  <c r="E2987" i="6" s="1"/>
  <c r="E3731" i="6" a="1"/>
  <c r="E3731" i="6" s="1"/>
  <c r="E2771" i="6" a="1"/>
  <c r="E2771" i="6" s="1"/>
  <c r="E3227" i="6" a="1"/>
  <c r="E3227" i="6" s="1"/>
  <c r="E3779" i="6" a="1"/>
  <c r="E3779" i="6" s="1"/>
  <c r="E2171" i="6" a="1"/>
  <c r="E2171" i="6" s="1"/>
  <c r="E1499" i="6" a="1"/>
  <c r="E1499" i="6" s="1"/>
  <c r="E1883" i="6" a="1"/>
  <c r="E1883" i="6" s="1"/>
  <c r="E2531" i="6" a="1"/>
  <c r="E2531" i="6" s="1"/>
  <c r="E2243" i="6" a="1"/>
  <c r="E2243" i="6" s="1"/>
  <c r="E1547" i="6" a="1"/>
  <c r="E1547" i="6" s="1"/>
  <c r="E1931" i="6" a="1"/>
  <c r="E1931" i="6" s="1"/>
  <c r="E1115" i="6" a="1"/>
  <c r="E1115" i="6" s="1"/>
  <c r="E731" i="6" a="1"/>
  <c r="E731" i="6" s="1"/>
  <c r="E275" i="6" a="1"/>
  <c r="E275" i="6" s="1"/>
  <c r="E779" i="6" a="1"/>
  <c r="E779" i="6" s="1"/>
  <c r="E107" i="6" a="1"/>
  <c r="E107" i="6" s="1"/>
  <c r="E227" i="6" a="1"/>
  <c r="E227" i="6" s="1"/>
  <c r="E923" i="6" a="1"/>
  <c r="E923" i="6" s="1"/>
  <c r="H1121" i="6" a="1"/>
  <c r="H1121" i="6" s="1"/>
  <c r="I1121" i="6" s="1"/>
  <c r="J1121" i="6" s="1"/>
  <c r="H593" i="6" a="1"/>
  <c r="H593" i="6" s="1"/>
  <c r="I593" i="6" s="1"/>
  <c r="J593" i="6" s="1"/>
  <c r="H977" i="6" a="1"/>
  <c r="H977" i="6" s="1"/>
  <c r="I977" i="6" s="1"/>
  <c r="J977" i="6" s="1"/>
  <c r="I1385" i="6"/>
  <c r="J1385" i="6" s="1"/>
  <c r="H1217" i="6" a="1"/>
  <c r="H1217" i="6" s="1"/>
  <c r="I1217" i="6" s="1"/>
  <c r="J1217" i="6" s="1"/>
  <c r="H89" i="6" a="1"/>
  <c r="H89" i="6" s="1"/>
  <c r="I89" i="6" s="1"/>
  <c r="J89" i="6" s="1"/>
  <c r="H377" i="6" a="1"/>
  <c r="H377" i="6" s="1"/>
  <c r="I377" i="6" s="1"/>
  <c r="J377" i="6" s="1"/>
  <c r="H713" i="6" a="1"/>
  <c r="H713" i="6" s="1"/>
  <c r="I713" i="6" s="1"/>
  <c r="J713" i="6" s="1"/>
  <c r="H1145" i="6" a="1"/>
  <c r="H1145" i="6" s="1"/>
  <c r="I1145" i="6" s="1"/>
  <c r="J1145" i="6" s="1"/>
  <c r="H2249" i="6" a="1"/>
  <c r="H2249" i="6" s="1"/>
  <c r="I2249" i="6" s="1"/>
  <c r="J2249" i="6" s="1"/>
  <c r="I2345" i="6"/>
  <c r="J2345" i="6" s="1"/>
  <c r="H1625" i="6" a="1"/>
  <c r="H1625" i="6" s="1"/>
  <c r="I1625" i="6" s="1"/>
  <c r="J1625" i="6" s="1"/>
  <c r="I2105" i="6"/>
  <c r="J2105" i="6" s="1"/>
  <c r="H2753" i="6" a="1"/>
  <c r="H2753" i="6" s="1"/>
  <c r="I2753" i="6" s="1"/>
  <c r="J2753" i="6" s="1"/>
  <c r="I2033" i="6"/>
  <c r="J2033" i="6" s="1"/>
  <c r="H2513" i="6" a="1"/>
  <c r="H2513" i="6" s="1"/>
  <c r="I2513" i="6" s="1"/>
  <c r="J2513" i="6" s="1"/>
  <c r="H2873" i="6" a="1"/>
  <c r="H2873" i="6" s="1"/>
  <c r="I2873" i="6" s="1"/>
  <c r="J2873" i="6" s="1"/>
  <c r="I3521" i="6"/>
  <c r="J3521" i="6" s="1"/>
  <c r="I3545" i="6"/>
  <c r="J3545" i="6" s="1"/>
  <c r="I3929" i="6"/>
  <c r="J3929" i="6" s="1"/>
  <c r="I3377" i="6"/>
  <c r="J3377" i="6" s="1"/>
  <c r="I3665" i="6"/>
  <c r="J3665" i="6" s="1"/>
  <c r="H2633" i="6" a="1"/>
  <c r="H2633" i="6" s="1"/>
  <c r="I2633" i="6" s="1"/>
  <c r="J2633" i="6" s="1"/>
  <c r="H3449" i="6" a="1"/>
  <c r="H3449" i="6" s="1"/>
  <c r="I3449" i="6" s="1"/>
  <c r="J3449" i="6" s="1"/>
  <c r="H4241" i="6" a="1"/>
  <c r="H4241" i="6" s="1"/>
  <c r="I4241" i="6" s="1"/>
  <c r="J4241" i="6" s="1"/>
  <c r="H4697" i="6" a="1"/>
  <c r="H4697" i="6" s="1"/>
  <c r="I4697" i="6" s="1"/>
  <c r="J4697" i="6" s="1"/>
  <c r="H5177" i="6" a="1"/>
  <c r="H5177" i="6" s="1"/>
  <c r="I5177" i="6" s="1"/>
  <c r="J5177" i="6" s="1"/>
  <c r="H4169" i="6" a="1"/>
  <c r="H4169" i="6" s="1"/>
  <c r="I4169" i="6" s="1"/>
  <c r="J4169" i="6" s="1"/>
  <c r="H4529" i="6" a="1"/>
  <c r="H4529" i="6" s="1"/>
  <c r="I4529" i="6" s="1"/>
  <c r="J4529" i="6" s="1"/>
  <c r="I4937" i="6"/>
  <c r="J4937" i="6" s="1"/>
  <c r="H4193" i="6" a="1"/>
  <c r="H4193" i="6" s="1"/>
  <c r="I4193" i="6" s="1"/>
  <c r="J4193" i="6" s="1"/>
  <c r="H4673" i="6" a="1"/>
  <c r="H4673" i="6" s="1"/>
  <c r="I4673" i="6" s="1"/>
  <c r="J4673" i="6" s="1"/>
  <c r="I5057" i="6"/>
  <c r="J5057" i="6" s="1"/>
  <c r="H4433" i="6" a="1"/>
  <c r="H4433" i="6" s="1"/>
  <c r="I4433" i="6" s="1"/>
  <c r="J4433" i="6" s="1"/>
  <c r="H4553" i="6" a="1"/>
  <c r="H4553" i="6" s="1"/>
  <c r="I4553" i="6" s="1"/>
  <c r="J4553" i="6" s="1"/>
  <c r="I5945" i="6"/>
  <c r="J5945" i="6" s="1"/>
  <c r="H5489" i="6" a="1"/>
  <c r="H5489" i="6" s="1"/>
  <c r="I5489" i="6" s="1"/>
  <c r="J5489" i="6" s="1"/>
  <c r="H5657" i="6" a="1"/>
  <c r="H5657" i="6" s="1"/>
  <c r="I5657" i="6" s="1"/>
  <c r="J5657" i="6" s="1"/>
  <c r="H5681" i="6" a="1"/>
  <c r="H5681" i="6" s="1"/>
  <c r="I5681" i="6" s="1"/>
  <c r="J5681" i="6" s="1"/>
  <c r="H5465" i="6" a="1"/>
  <c r="H5465" i="6" s="1"/>
  <c r="I5465" i="6" s="1"/>
  <c r="J5465" i="6" s="1"/>
  <c r="H5801" i="6" a="1"/>
  <c r="H5801" i="6" s="1"/>
  <c r="I5801" i="6" s="1"/>
  <c r="J5801" i="6" s="1"/>
  <c r="I6161" i="6"/>
  <c r="J6161" i="6" s="1"/>
  <c r="H6377" i="6" a="1"/>
  <c r="H6377" i="6" s="1"/>
  <c r="I6377" i="6" s="1"/>
  <c r="J6377" i="6" s="1"/>
  <c r="H6689" i="6" a="1"/>
  <c r="H6689" i="6" s="1"/>
  <c r="I6689" i="6" s="1"/>
  <c r="J6689" i="6" s="1"/>
  <c r="H6665" i="6" a="1"/>
  <c r="H6665" i="6" s="1"/>
  <c r="I6665" i="6" s="1"/>
  <c r="J6665" i="6" s="1"/>
  <c r="H6401" i="6" a="1"/>
  <c r="H6401" i="6" s="1"/>
  <c r="I6401" i="6" s="1"/>
  <c r="J6401" i="6" s="1"/>
  <c r="H6641" i="6" a="1"/>
  <c r="H6641" i="6" s="1"/>
  <c r="I6641" i="6" s="1"/>
  <c r="J6641" i="6" s="1"/>
  <c r="H7721" i="6" a="1"/>
  <c r="H7721" i="6" s="1"/>
  <c r="I7721" i="6" s="1"/>
  <c r="J7721" i="6" s="1"/>
  <c r="H7961" i="6" a="1"/>
  <c r="H7961" i="6" s="1"/>
  <c r="I7961" i="6" s="1"/>
  <c r="J7961" i="6" s="1"/>
  <c r="H7937" i="6" a="1"/>
  <c r="H7937" i="6" s="1"/>
  <c r="I7937" i="6" s="1"/>
  <c r="J7937" i="6" s="1"/>
  <c r="H7769" i="6" a="1"/>
  <c r="H7769" i="6" s="1"/>
  <c r="I7769" i="6" s="1"/>
  <c r="J7769" i="6" s="1"/>
  <c r="H7913" i="6" a="1"/>
  <c r="H7913" i="6" s="1"/>
  <c r="I7913" i="6" s="1"/>
  <c r="J7913" i="6" s="1"/>
  <c r="H7697" i="6" a="1"/>
  <c r="H7697" i="6" s="1"/>
  <c r="I7697" i="6" s="1"/>
  <c r="J7697" i="6" s="1"/>
  <c r="E8411" i="6" a="1"/>
  <c r="E8411" i="6" s="1"/>
  <c r="E8387" i="6" a="1"/>
  <c r="E8387" i="6" s="1"/>
  <c r="E8123" i="6" a="1"/>
  <c r="E8123" i="6" s="1"/>
  <c r="E7763" i="6" a="1"/>
  <c r="E7763" i="6" s="1"/>
  <c r="E7499" i="6" a="1"/>
  <c r="E7499" i="6" s="1"/>
  <c r="E7235" i="6" a="1"/>
  <c r="E7235" i="6" s="1"/>
  <c r="E6947" i="6" a="1"/>
  <c r="E6947" i="6" s="1"/>
  <c r="E7211" i="6" a="1"/>
  <c r="E7211" i="6" s="1"/>
  <c r="E7355" i="6" a="1"/>
  <c r="E7355" i="6" s="1"/>
  <c r="E7307" i="6" a="1"/>
  <c r="E7307" i="6" s="1"/>
  <c r="E6395" i="6" a="1"/>
  <c r="E6395" i="6" s="1"/>
  <c r="E6035" i="6" a="1"/>
  <c r="E6035" i="6" s="1"/>
  <c r="E6083" i="6" a="1"/>
  <c r="E6083" i="6" s="1"/>
  <c r="E5627" i="6" a="1"/>
  <c r="E5627" i="6" s="1"/>
  <c r="E5915" i="6" a="1"/>
  <c r="E5915" i="6" s="1"/>
  <c r="E5699" i="6" a="1"/>
  <c r="E5699" i="6" s="1"/>
  <c r="E5771" i="6" a="1"/>
  <c r="E5771" i="6" s="1"/>
  <c r="E4739" i="6" a="1"/>
  <c r="E4739" i="6" s="1"/>
  <c r="E4931" i="6" a="1"/>
  <c r="E4931" i="6" s="1"/>
  <c r="E4307" i="6" a="1"/>
  <c r="E4307" i="6" s="1"/>
  <c r="E4715" i="6" a="1"/>
  <c r="E4715" i="6" s="1"/>
  <c r="E3851" i="6" a="1"/>
  <c r="E3851" i="6" s="1"/>
  <c r="E4451" i="6" a="1"/>
  <c r="E4451" i="6" s="1"/>
  <c r="E4067" i="6" a="1"/>
  <c r="E4067" i="6" s="1"/>
  <c r="E3371" i="6" a="1"/>
  <c r="E3371" i="6" s="1"/>
  <c r="E2795" i="6" a="1"/>
  <c r="E2795" i="6" s="1"/>
  <c r="E3635" i="6" a="1"/>
  <c r="E3635" i="6" s="1"/>
  <c r="E2699" i="6" a="1"/>
  <c r="E2699" i="6" s="1"/>
  <c r="E3203" i="6" a="1"/>
  <c r="E3203" i="6" s="1"/>
  <c r="E3683" i="6" a="1"/>
  <c r="E3683" i="6" s="1"/>
  <c r="E2099" i="6" a="1"/>
  <c r="E2099" i="6" s="1"/>
  <c r="E1475" i="6" a="1"/>
  <c r="E1475" i="6" s="1"/>
  <c r="E1763" i="6" a="1"/>
  <c r="E1763" i="6" s="1"/>
  <c r="E2507" i="6" a="1"/>
  <c r="E2507" i="6" s="1"/>
  <c r="E2219" i="6" a="1"/>
  <c r="E2219" i="6" s="1"/>
  <c r="E1427" i="6" a="1"/>
  <c r="E1427" i="6" s="1"/>
  <c r="E1811" i="6" a="1"/>
  <c r="E1811" i="6" s="1"/>
  <c r="E1091" i="6" a="1"/>
  <c r="E1091" i="6" s="1"/>
  <c r="E539" i="6" a="1"/>
  <c r="E539" i="6" s="1"/>
  <c r="E179" i="6" a="1"/>
  <c r="E179" i="6" s="1"/>
  <c r="E755" i="6" a="1"/>
  <c r="E755" i="6" s="1"/>
  <c r="E83" i="6" a="1"/>
  <c r="E83" i="6" s="1"/>
  <c r="E155" i="6" a="1"/>
  <c r="E155" i="6" s="1"/>
  <c r="E707" i="6" a="1"/>
  <c r="E707" i="6" s="1"/>
  <c r="E7858" i="6" a="1"/>
  <c r="E7858" i="6" s="1"/>
  <c r="F7858" i="6" s="1"/>
  <c r="E7666" i="6" a="1"/>
  <c r="E7666" i="6" s="1"/>
  <c r="F7666" i="6" s="1"/>
  <c r="E7690" i="6" a="1"/>
  <c r="E7690" i="6" s="1"/>
  <c r="F7690" i="6" s="1"/>
  <c r="E7378" i="6" a="1"/>
  <c r="E7378" i="6" s="1"/>
  <c r="F7379" i="6" s="1"/>
  <c r="E6994" i="6" a="1"/>
  <c r="E6994" i="6" s="1"/>
  <c r="F6995" i="6" s="1"/>
  <c r="E6898" i="6" a="1"/>
  <c r="E6898" i="6" s="1"/>
  <c r="F6898" i="6" s="1"/>
  <c r="E6586" i="6" a="1"/>
  <c r="E6586" i="6" s="1"/>
  <c r="F6586" i="6" s="1"/>
  <c r="E6658" i="6" a="1"/>
  <c r="E6658" i="6" s="1"/>
  <c r="F6658" i="6" s="1"/>
  <c r="E6562" i="6" a="1"/>
  <c r="E6562" i="6" s="1"/>
  <c r="F6562" i="6" s="1"/>
  <c r="E6346" i="6" a="1"/>
  <c r="E6346" i="6" s="1"/>
  <c r="F6346" i="6" s="1"/>
  <c r="E6226" i="6" a="1"/>
  <c r="E6226" i="6" s="1"/>
  <c r="F6227" i="6" s="1"/>
  <c r="E5962" i="6" a="1"/>
  <c r="E5962" i="6" s="1"/>
  <c r="F5962" i="6" s="1"/>
  <c r="E5362" i="6" a="1"/>
  <c r="E5362" i="6" s="1"/>
  <c r="F5362" i="6" s="1"/>
  <c r="E5986" i="6" a="1"/>
  <c r="E5986" i="6" s="1"/>
  <c r="F5987" i="6" s="1"/>
  <c r="E5290" i="6" a="1"/>
  <c r="E5290" i="6" s="1"/>
  <c r="F5291" i="6" s="1"/>
  <c r="E5170" i="6" a="1"/>
  <c r="E5170" i="6" s="1"/>
  <c r="F5170" i="6" s="1"/>
  <c r="E4234" i="6" a="1"/>
  <c r="E4234" i="6" s="1"/>
  <c r="F4235" i="6" s="1"/>
  <c r="E4498" i="6" a="1"/>
  <c r="E4498" i="6" s="1"/>
  <c r="F4499" i="6" s="1"/>
  <c r="E5002" i="6" a="1"/>
  <c r="E5002" i="6" s="1"/>
  <c r="F5002" i="6" s="1"/>
  <c r="E4186" i="6" a="1"/>
  <c r="E4186" i="6" s="1"/>
  <c r="F4187" i="6" s="1"/>
  <c r="E4882" i="6" a="1"/>
  <c r="E4882" i="6" s="1"/>
  <c r="F4882" i="6" s="1"/>
  <c r="E4162" i="6" a="1"/>
  <c r="E4162" i="6" s="1"/>
  <c r="F4163" i="6" s="1"/>
  <c r="E3466" i="6" a="1"/>
  <c r="E3466" i="6" s="1"/>
  <c r="F3466" i="6" s="1"/>
  <c r="E3058" i="6" a="1"/>
  <c r="E3058" i="6" s="1"/>
  <c r="F3059" i="6" s="1"/>
  <c r="E3970" i="6" a="1"/>
  <c r="E3970" i="6" s="1"/>
  <c r="F3970" i="6" s="1"/>
  <c r="E2866" i="6" a="1"/>
  <c r="E2866" i="6" s="1"/>
  <c r="F2866" i="6" s="1"/>
  <c r="E3610" i="6" a="1"/>
  <c r="E3610" i="6" s="1"/>
  <c r="F3610" i="6" s="1"/>
  <c r="E2890" i="6" a="1"/>
  <c r="E2890" i="6" s="1"/>
  <c r="F2891" i="6" s="1"/>
  <c r="E2554" i="6" a="1"/>
  <c r="E2554" i="6" s="1"/>
  <c r="F2555" i="6" s="1"/>
  <c r="E1690" i="6" a="1"/>
  <c r="E1690" i="6" s="1"/>
  <c r="F1691" i="6" s="1"/>
  <c r="E2074" i="6" a="1"/>
  <c r="E2074" i="6" s="1"/>
  <c r="F2075" i="6" s="1"/>
  <c r="E2962" i="6" a="1"/>
  <c r="E2962" i="6" s="1"/>
  <c r="F2962" i="6" s="1"/>
  <c r="E2290" i="6" a="1"/>
  <c r="E2290" i="6" s="1"/>
  <c r="F2291" i="6" s="1"/>
  <c r="E1738" i="6" a="1"/>
  <c r="E1738" i="6" s="1"/>
  <c r="F1738" i="6" s="1"/>
  <c r="E2122" i="6" a="1"/>
  <c r="E2122" i="6" s="1"/>
  <c r="F2122" i="6" s="1"/>
  <c r="E1235" i="6" a="1"/>
  <c r="E1235" i="6" s="1"/>
  <c r="E826" i="6" a="1"/>
  <c r="E826" i="6" s="1"/>
  <c r="F826" i="6" s="1"/>
  <c r="E202" i="6" a="1"/>
  <c r="E202" i="6" s="1"/>
  <c r="F202" i="6" s="1"/>
  <c r="E898" i="6" a="1"/>
  <c r="E898" i="6" s="1"/>
  <c r="F898" i="6" s="1"/>
  <c r="E370" i="6" a="1"/>
  <c r="E370" i="6" s="1"/>
  <c r="F370" i="6" s="1"/>
  <c r="E490" i="6" a="1"/>
  <c r="E490" i="6" s="1"/>
  <c r="F490" i="6" s="1"/>
  <c r="E1282" i="6" a="1"/>
  <c r="E1282" i="6" s="1"/>
  <c r="F1283" i="6" s="1"/>
  <c r="I65" i="6"/>
  <c r="J65" i="6" s="1"/>
  <c r="B66" i="6"/>
  <c r="C64" i="6"/>
  <c r="G64" i="6"/>
  <c r="I15" i="5"/>
  <c r="G18" i="5"/>
  <c r="B44" i="5"/>
  <c r="D44" i="5" s="1"/>
  <c r="M18" i="5"/>
  <c r="N18" i="5" s="1"/>
  <c r="E18" i="5"/>
  <c r="B18" i="6"/>
  <c r="H18" i="6" s="1"/>
  <c r="B42" i="6"/>
  <c r="H42" i="6" s="1" a="1"/>
  <c r="H42" i="6" s="1"/>
  <c r="I42" i="6" s="1"/>
  <c r="J42" i="6" s="1"/>
  <c r="E43" i="5"/>
  <c r="G43" i="5"/>
  <c r="M43" i="5"/>
  <c r="N43" i="5" s="1"/>
  <c r="H42" i="5"/>
  <c r="I42" i="5" s="1"/>
  <c r="H17" i="5"/>
  <c r="O43" i="5"/>
  <c r="I15" i="6"/>
  <c r="J15" i="6" s="1"/>
  <c r="B20" i="5"/>
  <c r="C19" i="5" s="1"/>
  <c r="D19" i="5" s="1"/>
  <c r="C40" i="6"/>
  <c r="D39" i="6" s="1"/>
  <c r="D38" i="6" s="1"/>
  <c r="D37" i="6" s="1"/>
  <c r="C16" i="6"/>
  <c r="G40" i="6"/>
  <c r="G16" i="6"/>
  <c r="F42" i="5"/>
  <c r="F17" i="5"/>
  <c r="O18" i="5"/>
  <c r="E397" i="6" l="1" a="1"/>
  <c r="E397" i="6" s="1"/>
  <c r="D396" i="6"/>
  <c r="E396" i="6" s="1" a="1"/>
  <c r="E396" i="6" s="1"/>
  <c r="F396" i="6" s="1"/>
  <c r="E925" i="6" a="1"/>
  <c r="E925" i="6" s="1"/>
  <c r="D924" i="6"/>
  <c r="E924" i="6" s="1" a="1"/>
  <c r="E924" i="6" s="1"/>
  <c r="E1621" i="6" a="1"/>
  <c r="E1621" i="6" s="1"/>
  <c r="D1620" i="6"/>
  <c r="E1620" i="6" s="1" a="1"/>
  <c r="E1620" i="6" s="1"/>
  <c r="E3661" i="6" a="1"/>
  <c r="E3661" i="6" s="1"/>
  <c r="D3660" i="6"/>
  <c r="E3660" i="6" s="1" a="1"/>
  <c r="E3660" i="6" s="1"/>
  <c r="E6949" i="6" a="1"/>
  <c r="E6949" i="6" s="1"/>
  <c r="D6948" i="6"/>
  <c r="E6948" i="6" s="1" a="1"/>
  <c r="E6948" i="6" s="1"/>
  <c r="E7189" i="6" a="1"/>
  <c r="E7189" i="6" s="1"/>
  <c r="D7188" i="6"/>
  <c r="E7188" i="6" s="1" a="1"/>
  <c r="E7188" i="6" s="1"/>
  <c r="E8365" i="6" a="1"/>
  <c r="E8365" i="6" s="1"/>
  <c r="D8364" i="6"/>
  <c r="E8364" i="6" s="1" a="1"/>
  <c r="E8364" i="6" s="1"/>
  <c r="E445" i="6" a="1"/>
  <c r="E445" i="6" s="1"/>
  <c r="D444" i="6"/>
  <c r="E444" i="6" s="1" a="1"/>
  <c r="E444" i="6" s="1"/>
  <c r="E1237" i="6" a="1"/>
  <c r="E1237" i="6" s="1"/>
  <c r="D1236" i="6"/>
  <c r="E1236" i="6" s="1" a="1"/>
  <c r="E1236" i="6" s="1"/>
  <c r="E133" i="6" a="1"/>
  <c r="E133" i="6" s="1"/>
  <c r="D132" i="6"/>
  <c r="E132" i="6" s="1" a="1"/>
  <c r="E132" i="6" s="1"/>
  <c r="F132" i="6" s="1"/>
  <c r="E997" i="6" a="1"/>
  <c r="E997" i="6" s="1"/>
  <c r="D996" i="6"/>
  <c r="E996" i="6" s="1" a="1"/>
  <c r="E996" i="6" s="1"/>
  <c r="E1429" i="6" a="1"/>
  <c r="E1429" i="6" s="1"/>
  <c r="D1428" i="6"/>
  <c r="E1428" i="6" s="1" a="1"/>
  <c r="E1428" i="6" s="1"/>
  <c r="E1885" i="6" a="1"/>
  <c r="E1885" i="6" s="1"/>
  <c r="D1884" i="6"/>
  <c r="E1884" i="6" s="1" a="1"/>
  <c r="E1884" i="6" s="1"/>
  <c r="E5125" i="6" a="1"/>
  <c r="E5125" i="6" s="1"/>
  <c r="D5124" i="6"/>
  <c r="E5124" i="6" s="1" a="1"/>
  <c r="E5124" i="6" s="1"/>
  <c r="E5485" i="6" a="1"/>
  <c r="E5485" i="6" s="1"/>
  <c r="D5484" i="6"/>
  <c r="E5484" i="6" s="1" a="1"/>
  <c r="E5484" i="6" s="1"/>
  <c r="E6877" i="6" a="1"/>
  <c r="E6877" i="6" s="1"/>
  <c r="D6876" i="6"/>
  <c r="E6876" i="6" s="1" a="1"/>
  <c r="E6876" i="6" s="1"/>
  <c r="E7237" i="6" a="1"/>
  <c r="E7237" i="6" s="1"/>
  <c r="D7236" i="6"/>
  <c r="E7236" i="6" s="1" a="1"/>
  <c r="E7236" i="6" s="1"/>
  <c r="F7236" i="6" s="1"/>
  <c r="E7645" i="6" a="1"/>
  <c r="E7645" i="6" s="1"/>
  <c r="D7644" i="6"/>
  <c r="E7644" i="6" s="1" a="1"/>
  <c r="E7644" i="6" s="1"/>
  <c r="E8413" i="6" a="1"/>
  <c r="E8413" i="6" s="1"/>
  <c r="D8412" i="6"/>
  <c r="E8412" i="6" s="1" a="1"/>
  <c r="E8412" i="6" s="1"/>
  <c r="E8269" i="6" a="1"/>
  <c r="E8269" i="6" s="1"/>
  <c r="D8268" i="6"/>
  <c r="E8268" i="6" s="1" a="1"/>
  <c r="E8268" i="6" s="1"/>
  <c r="E469" i="6" a="1"/>
  <c r="E469" i="6" s="1"/>
  <c r="D468" i="6"/>
  <c r="E468" i="6" s="1" a="1"/>
  <c r="E468" i="6" s="1"/>
  <c r="E157" i="6" a="1"/>
  <c r="E157" i="6" s="1"/>
  <c r="D156" i="6"/>
  <c r="E156" i="6" s="1" a="1"/>
  <c r="E156" i="6" s="1"/>
  <c r="F156" i="6" s="1"/>
  <c r="E1021" i="6" a="1"/>
  <c r="E1021" i="6" s="1"/>
  <c r="D1020" i="6"/>
  <c r="E1020" i="6" s="1" a="1"/>
  <c r="E1020" i="6" s="1"/>
  <c r="E1981" i="6" a="1"/>
  <c r="E1981" i="6" s="1"/>
  <c r="D1980" i="6"/>
  <c r="E1980" i="6" s="1" a="1"/>
  <c r="E1980" i="6" s="1"/>
  <c r="E3901" i="6" a="1"/>
  <c r="E3901" i="6" s="1"/>
  <c r="D3900" i="6"/>
  <c r="E3900" i="6" s="1" a="1"/>
  <c r="E3900" i="6" s="1"/>
  <c r="E4381" i="6" a="1"/>
  <c r="E4381" i="6" s="1"/>
  <c r="D4380" i="6"/>
  <c r="E4380" i="6" s="1" a="1"/>
  <c r="E4380" i="6" s="1"/>
  <c r="E5533" i="6" a="1"/>
  <c r="E5533" i="6" s="1"/>
  <c r="D5532" i="6"/>
  <c r="E5532" i="6" s="1" a="1"/>
  <c r="E5532" i="6" s="1"/>
  <c r="E7285" i="6" a="1"/>
  <c r="E7285" i="6" s="1"/>
  <c r="D7284" i="6"/>
  <c r="E7284" i="6" s="1" a="1"/>
  <c r="E7284" i="6" s="1"/>
  <c r="E8317" i="6" a="1"/>
  <c r="E8317" i="6" s="1"/>
  <c r="D8316" i="6"/>
  <c r="E8316" i="6" s="1" a="1"/>
  <c r="E8316" i="6" s="1"/>
  <c r="E37" i="6" a="1"/>
  <c r="E37" i="6" s="1"/>
  <c r="D36" i="6"/>
  <c r="F6948" i="6"/>
  <c r="F7188" i="6"/>
  <c r="E709" i="6" a="1"/>
  <c r="E709" i="6" s="1"/>
  <c r="D708" i="6"/>
  <c r="E708" i="6" s="1" a="1"/>
  <c r="E708" i="6" s="1"/>
  <c r="E301" i="6" a="1"/>
  <c r="E301" i="6" s="1"/>
  <c r="D300" i="6"/>
  <c r="E300" i="6" s="1" a="1"/>
  <c r="E300" i="6" s="1"/>
  <c r="E1093" i="6" a="1"/>
  <c r="E1093" i="6" s="1"/>
  <c r="D1092" i="6"/>
  <c r="E1092" i="6" s="1" a="1"/>
  <c r="E1092" i="6" s="1"/>
  <c r="E1045" i="6" a="1"/>
  <c r="E1045" i="6" s="1"/>
  <c r="D1044" i="6"/>
  <c r="E1044" i="6" s="1" a="1"/>
  <c r="E1044" i="6" s="1"/>
  <c r="F1044" i="6" s="1"/>
  <c r="E1957" i="6" a="1"/>
  <c r="E1957" i="6" s="1"/>
  <c r="D1956" i="6"/>
  <c r="E1956" i="6" s="1" a="1"/>
  <c r="E1956" i="6" s="1"/>
  <c r="E2077" i="6" a="1"/>
  <c r="E2077" i="6" s="1"/>
  <c r="D2076" i="6"/>
  <c r="E2076" i="6" s="1" a="1"/>
  <c r="E2076" i="6" s="1"/>
  <c r="E1765" i="6" a="1"/>
  <c r="E1765" i="6" s="1"/>
  <c r="D1764" i="6"/>
  <c r="E1764" i="6" s="1" a="1"/>
  <c r="E1764" i="6" s="1"/>
  <c r="E4165" i="6" a="1"/>
  <c r="E4165" i="6" s="1"/>
  <c r="D4164" i="6"/>
  <c r="E4164" i="6" s="1" a="1"/>
  <c r="E4164" i="6" s="1"/>
  <c r="E3421" i="6" a="1"/>
  <c r="E3421" i="6" s="1"/>
  <c r="D3420" i="6"/>
  <c r="E3420" i="6" s="1" a="1"/>
  <c r="E3420" i="6" s="1"/>
  <c r="E4429" i="6" a="1"/>
  <c r="E4429" i="6" s="1"/>
  <c r="D4428" i="6"/>
  <c r="E4428" i="6" s="1" a="1"/>
  <c r="E4428" i="6" s="1"/>
  <c r="E5869" i="6" a="1"/>
  <c r="E5869" i="6" s="1"/>
  <c r="D5868" i="6"/>
  <c r="E5868" i="6" s="1" a="1"/>
  <c r="E5868" i="6" s="1"/>
  <c r="E7069" i="6" a="1"/>
  <c r="E7069" i="6" s="1"/>
  <c r="D7068" i="6"/>
  <c r="E7068" i="6" s="1" a="1"/>
  <c r="E7068" i="6" s="1"/>
  <c r="E7357" i="6" a="1"/>
  <c r="E7357" i="6" s="1"/>
  <c r="D7356" i="6"/>
  <c r="E7356" i="6" s="1" a="1"/>
  <c r="E7356" i="6" s="1"/>
  <c r="E6901" i="6" a="1"/>
  <c r="E6901" i="6" s="1"/>
  <c r="D6900" i="6"/>
  <c r="E6900" i="6" s="1" a="1"/>
  <c r="E6900" i="6" s="1"/>
  <c r="E7789" i="6" a="1"/>
  <c r="E7789" i="6" s="1"/>
  <c r="D7788" i="6"/>
  <c r="E7788" i="6" s="1" a="1"/>
  <c r="E7788" i="6" s="1"/>
  <c r="F7644" i="6"/>
  <c r="E733" i="6" a="1"/>
  <c r="E733" i="6" s="1"/>
  <c r="D732" i="6"/>
  <c r="E732" i="6" s="1" a="1"/>
  <c r="E732" i="6" s="1"/>
  <c r="E85" i="6" a="1"/>
  <c r="E85" i="6" s="1"/>
  <c r="F85" i="6" s="1"/>
  <c r="D84" i="6"/>
  <c r="E84" i="6" s="1" a="1"/>
  <c r="E84" i="6" s="1"/>
  <c r="E277" i="6" a="1"/>
  <c r="E277" i="6" s="1"/>
  <c r="D276" i="6"/>
  <c r="E276" i="6" s="1" a="1"/>
  <c r="E276" i="6" s="1"/>
  <c r="E2053" i="6" a="1"/>
  <c r="E2053" i="6" s="1"/>
  <c r="D2052" i="6"/>
  <c r="E2052" i="6" s="1" a="1"/>
  <c r="E2052" i="6" s="1"/>
  <c r="E2197" i="6" a="1"/>
  <c r="E2197" i="6" s="1"/>
  <c r="D2196" i="6"/>
  <c r="E2196" i="6" s="1" a="1"/>
  <c r="E2196" i="6" s="1"/>
  <c r="E2557" i="6" a="1"/>
  <c r="E2557" i="6" s="1"/>
  <c r="D2556" i="6"/>
  <c r="E2556" i="6" s="1" a="1"/>
  <c r="E2556" i="6" s="1"/>
  <c r="E3085" i="6" a="1"/>
  <c r="E3085" i="6" s="1"/>
  <c r="D3084" i="6"/>
  <c r="E3084" i="6" s="1" a="1"/>
  <c r="E3084" i="6" s="1"/>
  <c r="E2941" i="6" a="1"/>
  <c r="E2941" i="6" s="1"/>
  <c r="D2940" i="6"/>
  <c r="E2940" i="6" s="1" a="1"/>
  <c r="E2940" i="6" s="1"/>
  <c r="E3709" i="6" a="1"/>
  <c r="E3709" i="6" s="1"/>
  <c r="D3708" i="6"/>
  <c r="E3708" i="6" s="1" a="1"/>
  <c r="E3708" i="6" s="1"/>
  <c r="E3541" i="6" a="1"/>
  <c r="E3541" i="6" s="1"/>
  <c r="D3540" i="6"/>
  <c r="E3540" i="6" s="1" a="1"/>
  <c r="E3540" i="6" s="1"/>
  <c r="E4021" i="6" a="1"/>
  <c r="E4021" i="6" s="1"/>
  <c r="D4020" i="6"/>
  <c r="E4020" i="6" s="1" a="1"/>
  <c r="E4020" i="6" s="1"/>
  <c r="E4765" i="6" a="1"/>
  <c r="E4765" i="6" s="1"/>
  <c r="D4764" i="6"/>
  <c r="E4764" i="6" s="1" a="1"/>
  <c r="E4764" i="6" s="1"/>
  <c r="E3949" i="6" a="1"/>
  <c r="E3949" i="6" s="1"/>
  <c r="D3948" i="6"/>
  <c r="E3948" i="6" s="1" a="1"/>
  <c r="E3948" i="6" s="1"/>
  <c r="F3948" i="6" s="1"/>
  <c r="E5797" i="6" a="1"/>
  <c r="E5797" i="6" s="1"/>
  <c r="D5796" i="6"/>
  <c r="E5796" i="6" s="1" a="1"/>
  <c r="E5796" i="6" s="1"/>
  <c r="E5629" i="6" a="1"/>
  <c r="E5629" i="6" s="1"/>
  <c r="D5628" i="6"/>
  <c r="E5628" i="6" s="1" a="1"/>
  <c r="E5628" i="6" s="1"/>
  <c r="E5269" i="6" a="1"/>
  <c r="E5269" i="6" s="1"/>
  <c r="D5268" i="6"/>
  <c r="E5268" i="6" s="1" a="1"/>
  <c r="E5268" i="6" s="1"/>
  <c r="E5773" i="6" a="1"/>
  <c r="E5773" i="6" s="1"/>
  <c r="D5772" i="6"/>
  <c r="E5772" i="6" s="1" a="1"/>
  <c r="E5772" i="6" s="1"/>
  <c r="E6061" i="6" a="1"/>
  <c r="E6061" i="6" s="1"/>
  <c r="D6060" i="6"/>
  <c r="E6060" i="6" s="1" a="1"/>
  <c r="E6060" i="6" s="1"/>
  <c r="E6661" i="6" a="1"/>
  <c r="E6661" i="6" s="1"/>
  <c r="D6660" i="6"/>
  <c r="E6660" i="6" s="1" a="1"/>
  <c r="E6660" i="6" s="1"/>
  <c r="E6589" i="6" a="1"/>
  <c r="E6589" i="6" s="1"/>
  <c r="D6588" i="6"/>
  <c r="E6588" i="6" s="1" a="1"/>
  <c r="E6588" i="6" s="1"/>
  <c r="E6421" i="6" a="1"/>
  <c r="E6421" i="6" s="1"/>
  <c r="D6420" i="6"/>
  <c r="E6420" i="6" s="1" a="1"/>
  <c r="E6420" i="6" s="1"/>
  <c r="E6829" i="6" a="1"/>
  <c r="E6829" i="6" s="1"/>
  <c r="D6828" i="6"/>
  <c r="E6828" i="6" s="1" a="1"/>
  <c r="E6828" i="6" s="1"/>
  <c r="E6997" i="6" a="1"/>
  <c r="E6997" i="6" s="1"/>
  <c r="D6996" i="6"/>
  <c r="E6996" i="6" s="1" a="1"/>
  <c r="E6996" i="6" s="1"/>
  <c r="E7381" i="6" a="1"/>
  <c r="E7381" i="6" s="1"/>
  <c r="D7380" i="6"/>
  <c r="E7380" i="6" s="1" a="1"/>
  <c r="E7380" i="6" s="1"/>
  <c r="E8197" i="6" a="1"/>
  <c r="E8197" i="6" s="1"/>
  <c r="D8196" i="6"/>
  <c r="E8196" i="6" s="1" a="1"/>
  <c r="E8196" i="6" s="1"/>
  <c r="F7284" i="6"/>
  <c r="E109" i="6" a="1"/>
  <c r="E109" i="6" s="1"/>
  <c r="D108" i="6"/>
  <c r="E108" i="6" s="1" a="1"/>
  <c r="E108" i="6" s="1"/>
  <c r="E805" i="6" a="1"/>
  <c r="E805" i="6" s="1"/>
  <c r="D804" i="6"/>
  <c r="E804" i="6" s="1" a="1"/>
  <c r="E804" i="6" s="1"/>
  <c r="E421" i="6" a="1"/>
  <c r="E421" i="6" s="1"/>
  <c r="D420" i="6"/>
  <c r="E420" i="6" s="1" a="1"/>
  <c r="E420" i="6" s="1"/>
  <c r="E1261" i="6" a="1"/>
  <c r="E1261" i="6" s="1"/>
  <c r="D1260" i="6"/>
  <c r="E1260" i="6" s="1" a="1"/>
  <c r="E1260" i="6" s="1"/>
  <c r="E589" i="6" a="1"/>
  <c r="E589" i="6" s="1"/>
  <c r="D588" i="6"/>
  <c r="E588" i="6" s="1" a="1"/>
  <c r="E588" i="6" s="1"/>
  <c r="E1189" i="6" a="1"/>
  <c r="E1189" i="6" s="1"/>
  <c r="D1188" i="6"/>
  <c r="E1188" i="6" s="1" a="1"/>
  <c r="E1188" i="6" s="1"/>
  <c r="E1933" i="6" a="1"/>
  <c r="E1933" i="6" s="1"/>
  <c r="D1932" i="6"/>
  <c r="E1932" i="6" s="1" a="1"/>
  <c r="E1932" i="6" s="1"/>
  <c r="F1932" i="6" s="1"/>
  <c r="E2149" i="6" a="1"/>
  <c r="E2149" i="6" s="1"/>
  <c r="D2148" i="6"/>
  <c r="E1597" i="6" a="1"/>
  <c r="E1597" i="6" s="1"/>
  <c r="D1596" i="6"/>
  <c r="E1596" i="6" s="1" a="1"/>
  <c r="E1596" i="6" s="1"/>
  <c r="E2701" i="6" a="1"/>
  <c r="E2701" i="6" s="1"/>
  <c r="D2700" i="6"/>
  <c r="E2700" i="6" s="1" a="1"/>
  <c r="E2700" i="6" s="1"/>
  <c r="E2965" i="6" a="1"/>
  <c r="E2965" i="6" s="1"/>
  <c r="D2964" i="6"/>
  <c r="E2964" i="6" s="1" a="1"/>
  <c r="E2964" i="6" s="1"/>
  <c r="E3805" i="6" a="1"/>
  <c r="E3805" i="6" s="1"/>
  <c r="D3804" i="6"/>
  <c r="E3804" i="6" s="1" a="1"/>
  <c r="E3804" i="6" s="1"/>
  <c r="E3109" i="6" a="1"/>
  <c r="E3109" i="6" s="1"/>
  <c r="D3108" i="6"/>
  <c r="E3108" i="6" s="1" a="1"/>
  <c r="E3108" i="6" s="1"/>
  <c r="E3037" i="6" a="1"/>
  <c r="E3037" i="6" s="1"/>
  <c r="D3036" i="6"/>
  <c r="E3036" i="6" s="1" a="1"/>
  <c r="E3036" i="6" s="1"/>
  <c r="E4189" i="6" a="1"/>
  <c r="E4189" i="6" s="1"/>
  <c r="D4188" i="6"/>
  <c r="E4188" i="6" s="1" a="1"/>
  <c r="E4188" i="6" s="1"/>
  <c r="E4837" i="6" a="1"/>
  <c r="E4837" i="6" s="1"/>
  <c r="D4836" i="6"/>
  <c r="E4836" i="6" s="1" a="1"/>
  <c r="E4836" i="6" s="1"/>
  <c r="E4045" i="6" a="1"/>
  <c r="E4045" i="6" s="1"/>
  <c r="D4044" i="6"/>
  <c r="E4044" i="6" s="1" a="1"/>
  <c r="E4044" i="6" s="1"/>
  <c r="E4501" i="6" a="1"/>
  <c r="E4501" i="6" s="1"/>
  <c r="D4500" i="6"/>
  <c r="E4500" i="6" s="1" a="1"/>
  <c r="E4500" i="6" s="1"/>
  <c r="F4500" i="6" s="1"/>
  <c r="E4933" i="6" a="1"/>
  <c r="E4933" i="6" s="1"/>
  <c r="D4932" i="6"/>
  <c r="E4932" i="6" s="1" a="1"/>
  <c r="E4932" i="6" s="1"/>
  <c r="E5917" i="6" a="1"/>
  <c r="E5917" i="6" s="1"/>
  <c r="D5916" i="6"/>
  <c r="E5916" i="6" s="1" a="1"/>
  <c r="E5916" i="6" s="1"/>
  <c r="E5725" i="6" a="1"/>
  <c r="E5725" i="6" s="1"/>
  <c r="D5724" i="6"/>
  <c r="E5724" i="6" s="1" a="1"/>
  <c r="E5724" i="6" s="1"/>
  <c r="E5317" i="6" a="1"/>
  <c r="E5317" i="6" s="1"/>
  <c r="D5316" i="6"/>
  <c r="E5316" i="6" s="1" a="1"/>
  <c r="E5316" i="6" s="1"/>
  <c r="E5893" i="6" a="1"/>
  <c r="E5893" i="6" s="1"/>
  <c r="D5892" i="6"/>
  <c r="E5892" i="6" s="1" a="1"/>
  <c r="E5892" i="6" s="1"/>
  <c r="E6445" i="6" a="1"/>
  <c r="E6445" i="6" s="1"/>
  <c r="D6444" i="6"/>
  <c r="E6444" i="6" s="1" a="1"/>
  <c r="E6444" i="6" s="1"/>
  <c r="E6685" i="6" a="1"/>
  <c r="E6685" i="6" s="1"/>
  <c r="D6684" i="6"/>
  <c r="E6684" i="6" s="1" a="1"/>
  <c r="E6684" i="6" s="1"/>
  <c r="E7045" i="6" a="1"/>
  <c r="E7045" i="6" s="1"/>
  <c r="D7044" i="6"/>
  <c r="E7044" i="6" s="1" a="1"/>
  <c r="E7044" i="6" s="1"/>
  <c r="E7861" i="6" a="1"/>
  <c r="E7861" i="6" s="1"/>
  <c r="D7860" i="6"/>
  <c r="E7860" i="6" s="1" a="1"/>
  <c r="E7860" i="6" s="1"/>
  <c r="E8029" i="6" a="1"/>
  <c r="E8029" i="6" s="1"/>
  <c r="D8028" i="6"/>
  <c r="E8028" i="6" s="1" a="1"/>
  <c r="E8028" i="6" s="1"/>
  <c r="E8341" i="6" a="1"/>
  <c r="E8341" i="6" s="1"/>
  <c r="D8340" i="6"/>
  <c r="E8340" i="6" s="1" a="1"/>
  <c r="E8340" i="6" s="1"/>
  <c r="F7068" i="6"/>
  <c r="E1333" i="6" a="1"/>
  <c r="E1333" i="6" s="1"/>
  <c r="D1332" i="6"/>
  <c r="E1332" i="6" s="1" a="1"/>
  <c r="E1332" i="6" s="1"/>
  <c r="E3277" i="6" a="1"/>
  <c r="E3277" i="6" s="1"/>
  <c r="D3276" i="6"/>
  <c r="E3276" i="6" s="1" a="1"/>
  <c r="E3276" i="6" s="1"/>
  <c r="E2437" i="6" a="1"/>
  <c r="E2437" i="6" s="1"/>
  <c r="D2436" i="6"/>
  <c r="E2436" i="6" s="1" a="1"/>
  <c r="E2436" i="6" s="1"/>
  <c r="E1669" i="6" a="1"/>
  <c r="E1669" i="6" s="1"/>
  <c r="D1668" i="6"/>
  <c r="E1668" i="6" s="1" a="1"/>
  <c r="E1668" i="6" s="1"/>
  <c r="E3589" i="6" a="1"/>
  <c r="E3589" i="6" s="1"/>
  <c r="D3588" i="6"/>
  <c r="E3588" i="6" s="1" a="1"/>
  <c r="E3588" i="6" s="1"/>
  <c r="E3997" i="6" a="1"/>
  <c r="E3997" i="6" s="1"/>
  <c r="D3996" i="6"/>
  <c r="E3996" i="6" s="1" a="1"/>
  <c r="E3996" i="6" s="1"/>
  <c r="E3157" i="6" a="1"/>
  <c r="E3157" i="6" s="1"/>
  <c r="D3156" i="6"/>
  <c r="E3156" i="6" s="1" a="1"/>
  <c r="E3156" i="6" s="1"/>
  <c r="E3733" i="6" a="1"/>
  <c r="E3733" i="6" s="1"/>
  <c r="D3732" i="6"/>
  <c r="E3732" i="6" s="1" a="1"/>
  <c r="E3732" i="6" s="1"/>
  <c r="E3445" i="6" a="1"/>
  <c r="E3445" i="6" s="1"/>
  <c r="D3444" i="6"/>
  <c r="E3444" i="6" s="1" a="1"/>
  <c r="E3444" i="6" s="1"/>
  <c r="E4285" i="6" a="1"/>
  <c r="E4285" i="6" s="1"/>
  <c r="D4284" i="6"/>
  <c r="E4284" i="6" s="1" a="1"/>
  <c r="E4284" i="6" s="1"/>
  <c r="E4069" i="6" a="1"/>
  <c r="E4069" i="6" s="1"/>
  <c r="D4068" i="6"/>
  <c r="E4068" i="6" s="1" a="1"/>
  <c r="E4068" i="6" s="1"/>
  <c r="E4549" i="6" a="1"/>
  <c r="E4549" i="6" s="1"/>
  <c r="D4548" i="6"/>
  <c r="E4548" i="6" s="1" a="1"/>
  <c r="E4548" i="6" s="1"/>
  <c r="E5053" i="6" a="1"/>
  <c r="E5053" i="6" s="1"/>
  <c r="D5052" i="6"/>
  <c r="E5052" i="6" s="1" a="1"/>
  <c r="E5052" i="6" s="1"/>
  <c r="E5845" i="6" a="1"/>
  <c r="E5845" i="6" s="1"/>
  <c r="D5844" i="6"/>
  <c r="E5844" i="6" s="1" a="1"/>
  <c r="E5844" i="6" s="1"/>
  <c r="F5844" i="6" s="1"/>
  <c r="E6373" i="6" a="1"/>
  <c r="E6373" i="6" s="1"/>
  <c r="D6372" i="6"/>
  <c r="E6372" i="6" s="1" a="1"/>
  <c r="E6372" i="6" s="1"/>
  <c r="E6637" i="6" a="1"/>
  <c r="E6637" i="6" s="1"/>
  <c r="D6636" i="6"/>
  <c r="E6636" i="6" s="1" a="1"/>
  <c r="E6636" i="6" s="1"/>
  <c r="E6781" i="6" a="1"/>
  <c r="E6781" i="6" s="1"/>
  <c r="D6780" i="6"/>
  <c r="E6780" i="6" s="1" a="1"/>
  <c r="E6780" i="6" s="1"/>
  <c r="E6493" i="6" a="1"/>
  <c r="E6493" i="6" s="1"/>
  <c r="D6492" i="6"/>
  <c r="E6492" i="6" s="1" a="1"/>
  <c r="E6492" i="6" s="1"/>
  <c r="E7429" i="6" a="1"/>
  <c r="E7429" i="6" s="1"/>
  <c r="D7428" i="6"/>
  <c r="E7428" i="6" s="1" a="1"/>
  <c r="E7428" i="6" s="1"/>
  <c r="D2365" i="6"/>
  <c r="E2366" i="6" a="1"/>
  <c r="E2366" i="6" s="1"/>
  <c r="D8173" i="6"/>
  <c r="E8174" i="6" a="1"/>
  <c r="E8174" i="6" s="1"/>
  <c r="D5245" i="6"/>
  <c r="E5246" i="6" a="1"/>
  <c r="E5246" i="6" s="1"/>
  <c r="D5605" i="6"/>
  <c r="E5606" i="6" a="1"/>
  <c r="E5606" i="6" s="1"/>
  <c r="D3757" i="6"/>
  <c r="E3758" i="6" a="1"/>
  <c r="E3758" i="6" s="1"/>
  <c r="D661" i="6"/>
  <c r="E662" i="6" a="1"/>
  <c r="E662" i="6" s="1"/>
  <c r="D7765" i="6"/>
  <c r="E7766" i="6" a="1"/>
  <c r="E7766" i="6" s="1"/>
  <c r="D685" i="6"/>
  <c r="E686" i="6" a="1"/>
  <c r="E686" i="6" s="1"/>
  <c r="D517" i="6"/>
  <c r="E518" i="6" a="1"/>
  <c r="E518" i="6" s="1"/>
  <c r="D1501" i="6"/>
  <c r="E1502" i="6" a="1"/>
  <c r="E1502" i="6" s="1"/>
  <c r="D3853" i="6"/>
  <c r="E3854" i="6" a="1"/>
  <c r="E3854" i="6" s="1"/>
  <c r="D5701" i="6"/>
  <c r="E5702" i="6" a="1"/>
  <c r="E5702" i="6" s="1"/>
  <c r="D5581" i="6"/>
  <c r="E5582" i="6" a="1"/>
  <c r="E5582" i="6" s="1"/>
  <c r="D5677" i="6"/>
  <c r="E5678" i="6" a="1"/>
  <c r="E5678" i="6" s="1"/>
  <c r="D8389" i="6"/>
  <c r="E8390" i="6" a="1"/>
  <c r="E8390" i="6" s="1"/>
  <c r="D781" i="6"/>
  <c r="E782" i="6" a="1"/>
  <c r="E782" i="6" s="1"/>
  <c r="D349" i="6"/>
  <c r="E350" i="6" a="1"/>
  <c r="E350" i="6" s="1"/>
  <c r="D3013" i="6"/>
  <c r="E3014" i="6" a="1"/>
  <c r="E3014" i="6" s="1"/>
  <c r="D4909" i="6"/>
  <c r="E4910" i="6" a="1"/>
  <c r="E4910" i="6" s="1"/>
  <c r="D3637" i="6"/>
  <c r="E3638" i="6" a="1"/>
  <c r="E3638" i="6" s="1"/>
  <c r="D6229" i="6"/>
  <c r="E6230" i="6" a="1"/>
  <c r="E6230" i="6" s="1"/>
  <c r="D6925" i="6"/>
  <c r="E6926" i="6" a="1"/>
  <c r="E6926" i="6" s="1"/>
  <c r="D2485" i="6"/>
  <c r="E2486" i="6" a="1"/>
  <c r="E2486" i="6" s="1"/>
  <c r="D4093" i="6"/>
  <c r="E4094" i="6" a="1"/>
  <c r="E4094" i="6" s="1"/>
  <c r="D5821" i="6"/>
  <c r="E5822" i="6" a="1"/>
  <c r="E5822" i="6" s="1"/>
  <c r="D205" i="6"/>
  <c r="E206" i="6" a="1"/>
  <c r="E206" i="6" s="1"/>
  <c r="D901" i="6"/>
  <c r="E902" i="6" a="1"/>
  <c r="E902" i="6" s="1"/>
  <c r="D493" i="6"/>
  <c r="E494" i="6" a="1"/>
  <c r="E494" i="6" s="1"/>
  <c r="D1357" i="6"/>
  <c r="E1358" i="6" a="1"/>
  <c r="E1358" i="6" s="1"/>
  <c r="D2029" i="6"/>
  <c r="E2030" i="6" a="1"/>
  <c r="E2030" i="6" s="1"/>
  <c r="D2245" i="6"/>
  <c r="E2246" i="6" a="1"/>
  <c r="E2246" i="6" s="1"/>
  <c r="D2773" i="6"/>
  <c r="E2774" i="6" a="1"/>
  <c r="E2774" i="6" s="1"/>
  <c r="D2101" i="6"/>
  <c r="E2102" i="6" a="1"/>
  <c r="E2102" i="6" s="1"/>
  <c r="D4885" i="6"/>
  <c r="E4886" i="6" a="1"/>
  <c r="E4886" i="6" s="1"/>
  <c r="D4597" i="6"/>
  <c r="E4598" i="6" a="1"/>
  <c r="E4598" i="6" s="1"/>
  <c r="D5029" i="6"/>
  <c r="E5030" i="6" a="1"/>
  <c r="E5030" i="6" s="1"/>
  <c r="D5941" i="6"/>
  <c r="D5940" i="6" s="1"/>
  <c r="E5940" i="6" s="1" a="1"/>
  <c r="E5940" i="6" s="1"/>
  <c r="E5942" i="6" a="1"/>
  <c r="E5942" i="6" s="1"/>
  <c r="D5365" i="6"/>
  <c r="E5366" i="6" a="1"/>
  <c r="E5366" i="6" s="1"/>
  <c r="D5989" i="6"/>
  <c r="E5990" i="6" a="1"/>
  <c r="E5990" i="6" s="1"/>
  <c r="D6349" i="6"/>
  <c r="E6350" i="6" a="1"/>
  <c r="E6350" i="6" s="1"/>
  <c r="D7501" i="6"/>
  <c r="E7502" i="6" a="1"/>
  <c r="E7502" i="6" s="1"/>
  <c r="D7909" i="6"/>
  <c r="E7910" i="6" a="1"/>
  <c r="E7910" i="6" s="1"/>
  <c r="I5610" i="6"/>
  <c r="J5610" i="6" s="1"/>
  <c r="I7986" i="6"/>
  <c r="J7986" i="6" s="1"/>
  <c r="I6738" i="6"/>
  <c r="J6738" i="6" s="1"/>
  <c r="I7794" i="6"/>
  <c r="J7794" i="6" s="1"/>
  <c r="I7674" i="6"/>
  <c r="J7674" i="6" s="1"/>
  <c r="F1619" i="6"/>
  <c r="D3687" i="6"/>
  <c r="D3686" i="6" s="1"/>
  <c r="D3685" i="6" s="1"/>
  <c r="D1119" i="6"/>
  <c r="D6111" i="6"/>
  <c r="D6110" i="6" s="1"/>
  <c r="D1215" i="6"/>
  <c r="D1214" i="6" s="1"/>
  <c r="D1213" i="6" s="1"/>
  <c r="D7575" i="6"/>
  <c r="D7574" i="6" s="1"/>
  <c r="D7573" i="6" s="1"/>
  <c r="D4119" i="6"/>
  <c r="D7143" i="6"/>
  <c r="E7190" i="6" a="1"/>
  <c r="E7190" i="6" s="1"/>
  <c r="F7190" i="6" s="1"/>
  <c r="D4455" i="6"/>
  <c r="D5463" i="6"/>
  <c r="D5462" i="6" s="1"/>
  <c r="D6135" i="6"/>
  <c r="D2871" i="6"/>
  <c r="D63" i="6"/>
  <c r="D5967" i="6"/>
  <c r="D1575" i="6"/>
  <c r="D8127" i="6"/>
  <c r="D8126" i="6" s="1"/>
  <c r="D8125" i="6" s="1"/>
  <c r="E446" i="6" a="1"/>
  <c r="E446" i="6" s="1"/>
  <c r="F446" i="6" s="1"/>
  <c r="E998" i="6" a="1"/>
  <c r="E998" i="6" s="1"/>
  <c r="F998" i="6" s="1"/>
  <c r="E1430" i="6" a="1"/>
  <c r="E1430" i="6" s="1"/>
  <c r="F1430" i="6" s="1"/>
  <c r="E1886" i="6" a="1"/>
  <c r="E1886" i="6" s="1"/>
  <c r="F1886" i="6" s="1"/>
  <c r="E5126" i="6" a="1"/>
  <c r="E5126" i="6" s="1"/>
  <c r="F5126" i="6" s="1"/>
  <c r="E7238" i="6" a="1"/>
  <c r="E7238" i="6" s="1"/>
  <c r="F7238" i="6" s="1"/>
  <c r="D8007" i="6"/>
  <c r="D5751" i="6"/>
  <c r="D3375" i="6"/>
  <c r="D3135" i="6"/>
  <c r="D1143" i="6"/>
  <c r="D4215" i="6"/>
  <c r="D4214" i="6" s="1"/>
  <c r="D4213" i="6" s="1"/>
  <c r="D3975" i="6"/>
  <c r="D4983" i="6"/>
  <c r="D5175" i="6"/>
  <c r="D5174" i="6" s="1"/>
  <c r="D5173" i="6" s="1"/>
  <c r="D5511" i="6"/>
  <c r="D7215" i="6"/>
  <c r="D7214" i="6" s="1"/>
  <c r="D7213" i="6" s="1"/>
  <c r="D7023" i="6"/>
  <c r="D7022" i="6" s="1"/>
  <c r="D7021" i="6" s="1"/>
  <c r="D6759" i="6"/>
  <c r="D2751" i="6"/>
  <c r="E3902" i="6" a="1"/>
  <c r="E3902" i="6" s="1"/>
  <c r="F3902" i="6" s="1"/>
  <c r="E4382" i="6" a="1"/>
  <c r="E4382" i="6" s="1"/>
  <c r="F4382" i="6" s="1"/>
  <c r="D8151" i="6"/>
  <c r="D8150" i="6" s="1"/>
  <c r="D4671" i="6"/>
  <c r="D4670" i="6" s="1"/>
  <c r="D2271" i="6"/>
  <c r="D8079" i="6"/>
  <c r="D8078" i="6" s="1"/>
  <c r="D8077" i="6" s="1"/>
  <c r="D7311" i="6"/>
  <c r="D5439" i="6"/>
  <c r="D5438" i="6" s="1"/>
  <c r="D5437" i="6" s="1"/>
  <c r="D3351" i="6"/>
  <c r="D5391" i="6"/>
  <c r="D1647" i="6"/>
  <c r="D5199" i="6"/>
  <c r="D5198" i="6" s="1"/>
  <c r="D5197" i="6" s="1"/>
  <c r="D951" i="6"/>
  <c r="D950" i="6" s="1"/>
  <c r="D949" i="6" s="1"/>
  <c r="D231" i="6"/>
  <c r="D230" i="6" s="1"/>
  <c r="D6975" i="6"/>
  <c r="D5343" i="6"/>
  <c r="D1743" i="6"/>
  <c r="D1742" i="6" s="1"/>
  <c r="D1741" i="6" s="1"/>
  <c r="D6735" i="6"/>
  <c r="D5295" i="6"/>
  <c r="D5294" i="6" s="1"/>
  <c r="D5293" i="6" s="1"/>
  <c r="D8103" i="6"/>
  <c r="D8102" i="6" s="1"/>
  <c r="D8101" i="6" s="1"/>
  <c r="D3399" i="6"/>
  <c r="D3398" i="6" s="1"/>
  <c r="D3397" i="6" s="1"/>
  <c r="D1287" i="6"/>
  <c r="E710" i="6" a="1"/>
  <c r="E710" i="6" s="1"/>
  <c r="F710" i="6" s="1"/>
  <c r="E1046" i="6" a="1"/>
  <c r="E1046" i="6" s="1"/>
  <c r="E1958" i="6" a="1"/>
  <c r="E1958" i="6" s="1"/>
  <c r="F1958" i="6" s="1"/>
  <c r="E4166" i="6" a="1"/>
  <c r="E4166" i="6" s="1"/>
  <c r="E3422" i="6" a="1"/>
  <c r="E3422" i="6" s="1"/>
  <c r="F3422" i="6" s="1"/>
  <c r="E7790" i="6" a="1"/>
  <c r="E7790" i="6" s="1"/>
  <c r="F7790" i="6" s="1"/>
  <c r="E8198" i="6" a="1"/>
  <c r="E8198" i="6" s="1"/>
  <c r="F8198" i="6" s="1"/>
  <c r="D6543" i="6"/>
  <c r="D1719" i="6"/>
  <c r="D543" i="6"/>
  <c r="D8055" i="6"/>
  <c r="D8054" i="6" s="1"/>
  <c r="D8053" i="6" s="1"/>
  <c r="D6567" i="6"/>
  <c r="D4623" i="6"/>
  <c r="D4622" i="6" s="1"/>
  <c r="D4621" i="6" s="1"/>
  <c r="D2895" i="6"/>
  <c r="D3471" i="6"/>
  <c r="D3470" i="6" s="1"/>
  <c r="D3469" i="6" s="1"/>
  <c r="D5559" i="6"/>
  <c r="D5558" i="6" s="1"/>
  <c r="D5557" i="6" s="1"/>
  <c r="D3831" i="6"/>
  <c r="D3830" i="6" s="1"/>
  <c r="D3829" i="6" s="1"/>
  <c r="D8223" i="6"/>
  <c r="D4359" i="6"/>
  <c r="D4358" i="6" s="1"/>
  <c r="D4357" i="6" s="1"/>
  <c r="D3303" i="6"/>
  <c r="D327" i="6"/>
  <c r="D4263" i="6"/>
  <c r="D4262" i="6" s="1"/>
  <c r="D2727" i="6"/>
  <c r="D2343" i="6"/>
  <c r="D8295" i="6"/>
  <c r="D2319" i="6"/>
  <c r="D615" i="6"/>
  <c r="D8247" i="6"/>
  <c r="D4719" i="6"/>
  <c r="D2295" i="6"/>
  <c r="E38" i="6" a="1"/>
  <c r="E38" i="6" s="1"/>
  <c r="F38" i="6" s="1"/>
  <c r="E86" i="6" a="1"/>
  <c r="E86" i="6" s="1"/>
  <c r="E278" i="6" a="1"/>
  <c r="E278" i="6" s="1"/>
  <c r="E2054" i="6" a="1"/>
  <c r="E2054" i="6" s="1"/>
  <c r="F2054" i="6" s="1"/>
  <c r="E2558" i="6" a="1"/>
  <c r="E2558" i="6" s="1"/>
  <c r="F2558" i="6" s="1"/>
  <c r="E2942" i="6" a="1"/>
  <c r="E2942" i="6" s="1"/>
  <c r="F2942" i="6" s="1"/>
  <c r="E3542" i="6" a="1"/>
  <c r="E3542" i="6" s="1"/>
  <c r="F3542" i="6" s="1"/>
  <c r="E4022" i="6" a="1"/>
  <c r="E4022" i="6" s="1"/>
  <c r="F4022" i="6" s="1"/>
  <c r="E3950" i="6" a="1"/>
  <c r="E3950" i="6" s="1"/>
  <c r="F3950" i="6" s="1"/>
  <c r="E5798" i="6" a="1"/>
  <c r="E5798" i="6" s="1"/>
  <c r="E5630" i="6" a="1"/>
  <c r="E5630" i="6" s="1"/>
  <c r="E5270" i="6" a="1"/>
  <c r="E5270" i="6" s="1"/>
  <c r="F5270" i="6" s="1"/>
  <c r="E6662" i="6" a="1"/>
  <c r="E6662" i="6" s="1"/>
  <c r="E6422" i="6" a="1"/>
  <c r="E6422" i="6" s="1"/>
  <c r="F6422" i="6" s="1"/>
  <c r="E6830" i="6" a="1"/>
  <c r="E6830" i="6" s="1"/>
  <c r="F6830" i="6" s="1"/>
  <c r="E6998" i="6" a="1"/>
  <c r="E6998" i="6" s="1"/>
  <c r="F6998" i="6" s="1"/>
  <c r="E8366" i="6" a="1"/>
  <c r="E8366" i="6" s="1"/>
  <c r="F8366" i="6" s="1"/>
  <c r="E8342" i="6" a="1"/>
  <c r="E8342" i="6" s="1"/>
  <c r="D7671" i="6"/>
  <c r="D7670" i="6" s="1"/>
  <c r="D7669" i="6" s="1"/>
  <c r="D4143" i="6"/>
  <c r="D4142" i="6" s="1"/>
  <c r="D3783" i="6"/>
  <c r="D3782" i="6" s="1"/>
  <c r="D3781" i="6" s="1"/>
  <c r="D2463" i="6"/>
  <c r="D759" i="6"/>
  <c r="D758" i="6" s="1"/>
  <c r="D757" i="6" s="1"/>
  <c r="D2415" i="6"/>
  <c r="D7935" i="6"/>
  <c r="D7934" i="6" s="1"/>
  <c r="D7933" i="6" s="1"/>
  <c r="D2391" i="6"/>
  <c r="D2390" i="6" s="1"/>
  <c r="D6711" i="6"/>
  <c r="D4863" i="6"/>
  <c r="D2919" i="6"/>
  <c r="D1839" i="6"/>
  <c r="D7263" i="6"/>
  <c r="D5415" i="6"/>
  <c r="D3327" i="6"/>
  <c r="D2823" i="6"/>
  <c r="D975" i="6"/>
  <c r="D7479" i="6"/>
  <c r="D7478" i="6" s="1"/>
  <c r="D7477" i="6" s="1"/>
  <c r="D6399" i="6"/>
  <c r="D6398" i="6" s="1"/>
  <c r="D6397" i="6" s="1"/>
  <c r="D4791" i="6"/>
  <c r="D4790" i="6" s="1"/>
  <c r="D4789" i="6" s="1"/>
  <c r="D2679" i="6"/>
  <c r="D2678" i="6" s="1"/>
  <c r="D2677" i="6" s="1"/>
  <c r="D1455" i="6"/>
  <c r="D1454" i="6" s="1"/>
  <c r="D1453" i="6" s="1"/>
  <c r="D4527" i="6"/>
  <c r="D4526" i="6" s="1"/>
  <c r="D7839" i="6"/>
  <c r="D5223" i="6"/>
  <c r="D5222" i="6" s="1"/>
  <c r="D5221" i="6" s="1"/>
  <c r="D7743" i="6"/>
  <c r="D7742" i="6" s="1"/>
  <c r="D7741" i="6" s="1"/>
  <c r="D5103" i="6"/>
  <c r="D1863" i="6"/>
  <c r="D183" i="6"/>
  <c r="D182" i="6" s="1"/>
  <c r="D181" i="6" s="1"/>
  <c r="D7599" i="6"/>
  <c r="D7598" i="6" s="1"/>
  <c r="D7597" i="6" s="1"/>
  <c r="D6807" i="6"/>
  <c r="D6806" i="6" s="1"/>
  <c r="D6805" i="6" s="1"/>
  <c r="D5007" i="6"/>
  <c r="D5006" i="6" s="1"/>
  <c r="D5005" i="6" s="1"/>
  <c r="D2991" i="6"/>
  <c r="D2990" i="6" s="1"/>
  <c r="D2989" i="6" s="1"/>
  <c r="D1815" i="6"/>
  <c r="D1814" i="6" s="1"/>
  <c r="D1813" i="6" s="1"/>
  <c r="E806" i="6" a="1"/>
  <c r="E806" i="6" s="1"/>
  <c r="F806" i="6" s="1"/>
  <c r="E1262" i="6" a="1"/>
  <c r="E1262" i="6" s="1"/>
  <c r="F1262" i="6" s="1"/>
  <c r="E1190" i="6" a="1"/>
  <c r="E1190" i="6" s="1"/>
  <c r="F1190" i="6" s="1"/>
  <c r="E2150" i="6" a="1"/>
  <c r="E2150" i="6" s="1"/>
  <c r="F2150" i="6" s="1"/>
  <c r="E2966" i="6" a="1"/>
  <c r="E2966" i="6" s="1"/>
  <c r="E4190" i="6" a="1"/>
  <c r="E4190" i="6" s="1"/>
  <c r="F4190" i="6" s="1"/>
  <c r="E5318" i="6" a="1"/>
  <c r="E5318" i="6" s="1"/>
  <c r="F5318" i="6" s="1"/>
  <c r="E6446" i="6" a="1"/>
  <c r="E6446" i="6" s="1"/>
  <c r="E7046" i="6" a="1"/>
  <c r="E7046" i="6" s="1"/>
  <c r="F7046" i="6" s="1"/>
  <c r="E8414" i="6" a="1"/>
  <c r="E8414" i="6" s="1"/>
  <c r="F8414" i="6" s="1"/>
  <c r="D7527" i="6"/>
  <c r="D6087" i="6"/>
  <c r="D3063" i="6"/>
  <c r="D1695" i="6"/>
  <c r="D567" i="6"/>
  <c r="D566" i="6" s="1"/>
  <c r="D565" i="6" s="1"/>
  <c r="D6855" i="6"/>
  <c r="D1383" i="6"/>
  <c r="D1382" i="6" s="1"/>
  <c r="D7623" i="6"/>
  <c r="D7622" i="6" s="1"/>
  <c r="D7621" i="6" s="1"/>
  <c r="D6183" i="6"/>
  <c r="D6182" i="6" s="1"/>
  <c r="D6181" i="6" s="1"/>
  <c r="D5151" i="6"/>
  <c r="D5150" i="6" s="1"/>
  <c r="D5149" i="6" s="1"/>
  <c r="D2175" i="6"/>
  <c r="D2174" i="6" s="1"/>
  <c r="D2173" i="6" s="1"/>
  <c r="D7983" i="6"/>
  <c r="D6519" i="6"/>
  <c r="D6518" i="6" s="1"/>
  <c r="D6517" i="6" s="1"/>
  <c r="D4575" i="6"/>
  <c r="D3519" i="6"/>
  <c r="D3518" i="6" s="1"/>
  <c r="D3517" i="6" s="1"/>
  <c r="D2223" i="6"/>
  <c r="D2222" i="6" s="1"/>
  <c r="D2221" i="6" s="1"/>
  <c r="D375" i="6"/>
  <c r="D7551" i="6"/>
  <c r="D6207" i="6"/>
  <c r="D6206" i="6" s="1"/>
  <c r="D6205" i="6" s="1"/>
  <c r="D5079" i="6"/>
  <c r="D3495" i="6"/>
  <c r="D3494" i="6" s="1"/>
  <c r="D3493" i="6" s="1"/>
  <c r="D2127" i="6"/>
  <c r="D2126" i="6" s="1"/>
  <c r="D2125" i="6" s="1"/>
  <c r="D2655" i="6"/>
  <c r="D2654" i="6" s="1"/>
  <c r="D2653" i="6" s="1"/>
  <c r="D4959" i="6"/>
  <c r="D4958" i="6" s="1"/>
  <c r="D4957" i="6" s="1"/>
  <c r="D7959" i="6"/>
  <c r="D7119" i="6"/>
  <c r="D7118" i="6" s="1"/>
  <c r="D7117" i="6" s="1"/>
  <c r="D4407" i="6"/>
  <c r="D2631" i="6"/>
  <c r="D2607" i="6"/>
  <c r="D1071" i="6"/>
  <c r="D7887" i="6"/>
  <c r="D7886" i="6" s="1"/>
  <c r="D7885" i="6" s="1"/>
  <c r="D6303" i="6"/>
  <c r="D4335" i="6"/>
  <c r="D2583" i="6"/>
  <c r="D2535" i="6"/>
  <c r="D879" i="6"/>
  <c r="D7719" i="6"/>
  <c r="D6279" i="6"/>
  <c r="D6278" i="6" s="1"/>
  <c r="D6277" i="6" s="1"/>
  <c r="D4239" i="6"/>
  <c r="D3879" i="6"/>
  <c r="D2511" i="6"/>
  <c r="D2510" i="6" s="1"/>
  <c r="D2509" i="6" s="1"/>
  <c r="D831" i="6"/>
  <c r="D830" i="6" s="1"/>
  <c r="D829" i="6" s="1"/>
  <c r="E4070" i="6" a="1"/>
  <c r="E4070" i="6" s="1"/>
  <c r="E6782" i="6" a="1"/>
  <c r="E6782" i="6" s="1"/>
  <c r="D7095" i="6"/>
  <c r="D7094" i="6" s="1"/>
  <c r="D5655" i="6"/>
  <c r="D3927" i="6"/>
  <c r="D3926" i="6" s="1"/>
  <c r="D3925" i="6" s="1"/>
  <c r="D3567" i="6"/>
  <c r="D3566" i="6" s="1"/>
  <c r="D639" i="6"/>
  <c r="D638" i="6" s="1"/>
  <c r="D3615" i="6"/>
  <c r="D3614" i="6" s="1"/>
  <c r="D1311" i="6"/>
  <c r="D6471" i="6"/>
  <c r="D6470" i="6" s="1"/>
  <c r="D6469" i="6" s="1"/>
  <c r="D855" i="6"/>
  <c r="D854" i="6" s="1"/>
  <c r="D7407" i="6"/>
  <c r="D6015" i="6"/>
  <c r="D4479" i="6"/>
  <c r="D1527" i="6"/>
  <c r="D7167" i="6"/>
  <c r="D7166" i="6" s="1"/>
  <c r="D1167" i="6"/>
  <c r="D1166" i="6" s="1"/>
  <c r="D1165" i="6" s="1"/>
  <c r="D7695" i="6"/>
  <c r="D6615" i="6"/>
  <c r="D4815" i="6"/>
  <c r="D2799" i="6"/>
  <c r="D1479" i="6"/>
  <c r="D255" i="6"/>
  <c r="D7335" i="6"/>
  <c r="D7334" i="6" s="1"/>
  <c r="D7333" i="6" s="1"/>
  <c r="D6039" i="6"/>
  <c r="D6038" i="6" s="1"/>
  <c r="D6037" i="6" s="1"/>
  <c r="D4311" i="6"/>
  <c r="D4310" i="6" s="1"/>
  <c r="D4309" i="6" s="1"/>
  <c r="D2847" i="6"/>
  <c r="D2846" i="6" s="1"/>
  <c r="D2845" i="6" s="1"/>
  <c r="D1407" i="6"/>
  <c r="D1406" i="6" s="1"/>
  <c r="D1405" i="6" s="1"/>
  <c r="D1551" i="6"/>
  <c r="D1550" i="6" s="1"/>
  <c r="D3231" i="6"/>
  <c r="D3230" i="6" s="1"/>
  <c r="D3229" i="6" s="1"/>
  <c r="D7455" i="6"/>
  <c r="D6327" i="6"/>
  <c r="D4743" i="6"/>
  <c r="D4742" i="6" s="1"/>
  <c r="D4741" i="6" s="1"/>
  <c r="D3255" i="6"/>
  <c r="D3254" i="6" s="1"/>
  <c r="D3253" i="6" s="1"/>
  <c r="D2007" i="6"/>
  <c r="D2006" i="6" s="1"/>
  <c r="D2005" i="6" s="1"/>
  <c r="D6255" i="6"/>
  <c r="D6254" i="6" s="1"/>
  <c r="D6253" i="6" s="1"/>
  <c r="D4695" i="6"/>
  <c r="D4694" i="6" s="1"/>
  <c r="D4693" i="6" s="1"/>
  <c r="D3207" i="6"/>
  <c r="D3206" i="6" s="1"/>
  <c r="D3205" i="6" s="1"/>
  <c r="D1911" i="6"/>
  <c r="D1910" i="6" s="1"/>
  <c r="D1909" i="6" s="1"/>
  <c r="D7815" i="6"/>
  <c r="D6159" i="6"/>
  <c r="D6158" i="6" s="1"/>
  <c r="D6157" i="6" s="1"/>
  <c r="D4647" i="6"/>
  <c r="D4646" i="6" s="1"/>
  <c r="D4645" i="6" s="1"/>
  <c r="D3183" i="6"/>
  <c r="D1791" i="6"/>
  <c r="D15" i="6"/>
  <c r="D14" i="6" s="1"/>
  <c r="D13" i="6" s="1"/>
  <c r="F3058" i="6"/>
  <c r="F5675" i="6"/>
  <c r="F5819" i="6"/>
  <c r="E3086" i="6" a="1"/>
  <c r="E3086" i="6" s="1"/>
  <c r="F3086" i="6" s="1"/>
  <c r="E4502" i="6" a="1"/>
  <c r="E4502" i="6" s="1"/>
  <c r="F4502" i="6" s="1"/>
  <c r="I7890" i="6"/>
  <c r="J7890" i="6" s="1"/>
  <c r="F6539" i="6"/>
  <c r="F7283" i="6"/>
  <c r="F7955" i="6"/>
  <c r="F1043" i="6"/>
  <c r="F3659" i="6"/>
  <c r="F6083" i="6"/>
  <c r="F2939" i="6"/>
  <c r="I5538" i="6"/>
  <c r="J5538" i="6" s="1"/>
  <c r="I6450" i="6"/>
  <c r="J6450" i="6" s="1"/>
  <c r="I4746" i="6"/>
  <c r="J4746" i="6" s="1"/>
  <c r="F1235" i="6"/>
  <c r="F3107" i="6"/>
  <c r="F1859" i="6"/>
  <c r="F1571" i="6"/>
  <c r="F5195" i="6"/>
  <c r="F2987" i="6"/>
  <c r="F6419" i="6"/>
  <c r="F5339" i="6"/>
  <c r="F7139" i="6"/>
  <c r="F8267" i="6"/>
  <c r="F1979" i="6"/>
  <c r="F6371" i="6"/>
  <c r="F83" i="6"/>
  <c r="F1115" i="6"/>
  <c r="F851" i="6"/>
  <c r="F1379" i="6"/>
  <c r="F7451" i="6"/>
  <c r="F8195" i="6"/>
  <c r="F8243" i="6"/>
  <c r="F2771" i="6"/>
  <c r="I7650" i="6"/>
  <c r="J7650" i="6" s="1"/>
  <c r="F5699" i="6"/>
  <c r="F7355" i="6"/>
  <c r="F4955" i="6"/>
  <c r="F803" i="6"/>
  <c r="F5939" i="6"/>
  <c r="F6875" i="6"/>
  <c r="F5579" i="6"/>
  <c r="F1835" i="6"/>
  <c r="F3707" i="6"/>
  <c r="F4979" i="6"/>
  <c r="F1403" i="6"/>
  <c r="F6755" i="6"/>
  <c r="F8003" i="6"/>
  <c r="F3131" i="6"/>
  <c r="F7619" i="6"/>
  <c r="F8147" i="6"/>
  <c r="F3635" i="6"/>
  <c r="F2027" i="6"/>
  <c r="F5315" i="6"/>
  <c r="F7595" i="6"/>
  <c r="F6274" i="6"/>
  <c r="F6299" i="6"/>
  <c r="F1259" i="6"/>
  <c r="F971" i="6"/>
  <c r="F4595" i="6"/>
  <c r="F5267" i="6"/>
  <c r="F8219" i="6"/>
  <c r="F2267" i="6"/>
  <c r="F7811" i="6"/>
  <c r="F395" i="6"/>
  <c r="F2747" i="6"/>
  <c r="F5603" i="6"/>
  <c r="F7043" i="6"/>
  <c r="F1163" i="6"/>
  <c r="F7067" i="6"/>
  <c r="F3371" i="6"/>
  <c r="F3731" i="6"/>
  <c r="F2003" i="6"/>
  <c r="F3251" i="6"/>
  <c r="F4331" i="6"/>
  <c r="F2435" i="6"/>
  <c r="F1499" i="6"/>
  <c r="F6971" i="6"/>
  <c r="F6994" i="6"/>
  <c r="F1690" i="6"/>
  <c r="F5290" i="6"/>
  <c r="F2074" i="6"/>
  <c r="F5986" i="6"/>
  <c r="F1427" i="6"/>
  <c r="F2795" i="6"/>
  <c r="F5627" i="6"/>
  <c r="F8387" i="6"/>
  <c r="F4523" i="6"/>
  <c r="F6155" i="6"/>
  <c r="F2603" i="6"/>
  <c r="F2315" i="6"/>
  <c r="F7547" i="6"/>
  <c r="F563" i="6"/>
  <c r="F2387" i="6"/>
  <c r="F3443" i="6"/>
  <c r="F6923" i="6"/>
  <c r="F1595" i="6"/>
  <c r="F3275" i="6"/>
  <c r="F4379" i="6"/>
  <c r="F4859" i="6"/>
  <c r="F3203" i="6"/>
  <c r="F3947" i="6"/>
  <c r="F3179" i="6"/>
  <c r="F4907" i="6"/>
  <c r="F875" i="6"/>
  <c r="F4091" i="6"/>
  <c r="F5243" i="6"/>
  <c r="F6731" i="6"/>
  <c r="F8051" i="6"/>
  <c r="F3299" i="6"/>
  <c r="F6179" i="6"/>
  <c r="F3491" i="6"/>
  <c r="F2675" i="6"/>
  <c r="F5123" i="6"/>
  <c r="F4643" i="6"/>
  <c r="F2507" i="6"/>
  <c r="F4234" i="6"/>
  <c r="F1763" i="6"/>
  <c r="F2699" i="6"/>
  <c r="F1547" i="6"/>
  <c r="F3779" i="6"/>
  <c r="F4763" i="6"/>
  <c r="F5050" i="6"/>
  <c r="F2195" i="6"/>
  <c r="F6851" i="6"/>
  <c r="F947" i="6"/>
  <c r="F5099" i="6"/>
  <c r="F2363" i="6"/>
  <c r="F3803" i="6"/>
  <c r="F7091" i="6"/>
  <c r="F1187" i="6"/>
  <c r="F2411" i="6"/>
  <c r="F3011" i="6"/>
  <c r="F3323" i="6"/>
  <c r="F4619" i="6"/>
  <c r="F4715" i="6"/>
  <c r="F275" i="6"/>
  <c r="F3923" i="6"/>
  <c r="F4403" i="6"/>
  <c r="F3539" i="6"/>
  <c r="F5147" i="6"/>
  <c r="F2915" i="6"/>
  <c r="F3563" i="6"/>
  <c r="F7715" i="6"/>
  <c r="F5075" i="6"/>
  <c r="F3899" i="6"/>
  <c r="F3755" i="6"/>
  <c r="F4115" i="6"/>
  <c r="F923" i="6"/>
  <c r="F107" i="6"/>
  <c r="F2531" i="6"/>
  <c r="F5795" i="6"/>
  <c r="F5747" i="6"/>
  <c r="F6107" i="6"/>
  <c r="F6467" i="6"/>
  <c r="F7427" i="6"/>
  <c r="F7475" i="6"/>
  <c r="F3515" i="6"/>
  <c r="F3419" i="6"/>
  <c r="F4811" i="6"/>
  <c r="F6203" i="6"/>
  <c r="F4475" i="6"/>
  <c r="F4474" i="6"/>
  <c r="F7331" i="6"/>
  <c r="F7330" i="6"/>
  <c r="F587" i="6"/>
  <c r="F3347" i="6"/>
  <c r="F4043" i="6"/>
  <c r="F4042" i="6"/>
  <c r="F3155" i="6"/>
  <c r="F4667" i="6"/>
  <c r="F7115" i="6"/>
  <c r="F8316" i="6"/>
  <c r="F8315" i="6"/>
  <c r="F1282" i="6"/>
  <c r="F2890" i="6"/>
  <c r="F4162" i="6"/>
  <c r="F4186" i="6"/>
  <c r="F4498" i="6"/>
  <c r="F7378" i="6"/>
  <c r="F155" i="6"/>
  <c r="F755" i="6"/>
  <c r="F539" i="6"/>
  <c r="F1811" i="6"/>
  <c r="F2219" i="6"/>
  <c r="F2099" i="6"/>
  <c r="F4451" i="6"/>
  <c r="F4931" i="6"/>
  <c r="F5771" i="6"/>
  <c r="F5915" i="6"/>
  <c r="F6395" i="6"/>
  <c r="F6947" i="6"/>
  <c r="F7499" i="6"/>
  <c r="F7763" i="6"/>
  <c r="F227" i="6"/>
  <c r="F779" i="6"/>
  <c r="F731" i="6"/>
  <c r="F1931" i="6"/>
  <c r="F2243" i="6"/>
  <c r="F1883" i="6"/>
  <c r="F2171" i="6"/>
  <c r="F3227" i="6"/>
  <c r="F3395" i="6"/>
  <c r="F5027" i="6"/>
  <c r="F5867" i="6"/>
  <c r="F7883" i="6"/>
  <c r="F7835" i="6"/>
  <c r="F7571" i="6"/>
  <c r="F7787" i="6"/>
  <c r="F443" i="6"/>
  <c r="F2339" i="6"/>
  <c r="F3827" i="6"/>
  <c r="F4835" i="6"/>
  <c r="F6515" i="6"/>
  <c r="F1138" i="6"/>
  <c r="F1210" i="6"/>
  <c r="F2722" i="6"/>
  <c r="F3874" i="6"/>
  <c r="F3034" i="6"/>
  <c r="F4018" i="6"/>
  <c r="F1715" i="6"/>
  <c r="F1667" i="6"/>
  <c r="F4427" i="6"/>
  <c r="F2290" i="6"/>
  <c r="F2554" i="6"/>
  <c r="F6226" i="6"/>
  <c r="F707" i="6"/>
  <c r="F179" i="6"/>
  <c r="F1091" i="6"/>
  <c r="F1475" i="6"/>
  <c r="F3683" i="6"/>
  <c r="F4067" i="6"/>
  <c r="F3851" i="6"/>
  <c r="F4307" i="6"/>
  <c r="F4739" i="6"/>
  <c r="F6035" i="6"/>
  <c r="F7307" i="6"/>
  <c r="F7211" i="6"/>
  <c r="F7235" i="6"/>
  <c r="F8123" i="6"/>
  <c r="F8411" i="6"/>
  <c r="F635" i="6"/>
  <c r="F7163" i="6"/>
  <c r="F8363" i="6"/>
  <c r="F683" i="6"/>
  <c r="F1331" i="6"/>
  <c r="F2459" i="6"/>
  <c r="F3587" i="6"/>
  <c r="F4139" i="6"/>
  <c r="F3995" i="6"/>
  <c r="F4211" i="6"/>
  <c r="F4691" i="6"/>
  <c r="F6131" i="6"/>
  <c r="F7259" i="6"/>
  <c r="F7019" i="6"/>
  <c r="F7187" i="6"/>
  <c r="F8339" i="6"/>
  <c r="F8027" i="6"/>
  <c r="F2483" i="6"/>
  <c r="F1787" i="6"/>
  <c r="F3083" i="6"/>
  <c r="F4259" i="6"/>
  <c r="F4283" i="6"/>
  <c r="F4547" i="6"/>
  <c r="F5387" i="6"/>
  <c r="F6011" i="6"/>
  <c r="F7403" i="6"/>
  <c r="F8075" i="6"/>
  <c r="F419" i="6"/>
  <c r="F1067" i="6"/>
  <c r="F995" i="6"/>
  <c r="F2627" i="6"/>
  <c r="F2579" i="6"/>
  <c r="F5219" i="6"/>
  <c r="F5483" i="6"/>
  <c r="F5507" i="6"/>
  <c r="F6707" i="6"/>
  <c r="F6779" i="6"/>
  <c r="F7907" i="6"/>
  <c r="F515" i="6"/>
  <c r="F611" i="6"/>
  <c r="F347" i="6"/>
  <c r="F2051" i="6"/>
  <c r="F1618" i="6"/>
  <c r="F1907" i="6"/>
  <c r="F5651" i="6"/>
  <c r="F5723" i="6"/>
  <c r="F6323" i="6"/>
  <c r="F6635" i="6"/>
  <c r="F7931" i="6"/>
  <c r="F8099" i="6"/>
  <c r="F491" i="6"/>
  <c r="F899" i="6"/>
  <c r="F827" i="6"/>
  <c r="F2123" i="6"/>
  <c r="F3611" i="6"/>
  <c r="F3971" i="6"/>
  <c r="F3467" i="6"/>
  <c r="F4883" i="6"/>
  <c r="F5003" i="6"/>
  <c r="F8291" i="6"/>
  <c r="F1355" i="6"/>
  <c r="F323" i="6"/>
  <c r="F1955" i="6"/>
  <c r="F4355" i="6"/>
  <c r="F4571" i="6"/>
  <c r="F4787" i="6"/>
  <c r="F5411" i="6"/>
  <c r="F5435" i="6"/>
  <c r="F6443" i="6"/>
  <c r="F7523" i="6"/>
  <c r="F8171" i="6"/>
  <c r="F659" i="6"/>
  <c r="F5363" i="6"/>
  <c r="F6563" i="6"/>
  <c r="F6587" i="6"/>
  <c r="F7691" i="6"/>
  <c r="F7859" i="6"/>
  <c r="F299" i="6"/>
  <c r="F5843" i="6"/>
  <c r="F6491" i="6"/>
  <c r="F1307" i="6"/>
  <c r="F467" i="6"/>
  <c r="F1451" i="6"/>
  <c r="F1019" i="6"/>
  <c r="F2819" i="6"/>
  <c r="F5531" i="6"/>
  <c r="F5555" i="6"/>
  <c r="F6059" i="6"/>
  <c r="F6827" i="6"/>
  <c r="F7979" i="6"/>
  <c r="F251" i="6"/>
  <c r="F2651" i="6"/>
  <c r="F5459" i="6"/>
  <c r="F6251" i="6"/>
  <c r="F6611" i="6"/>
  <c r="F6683" i="6"/>
  <c r="F7739" i="6"/>
  <c r="F371" i="6"/>
  <c r="F203" i="6"/>
  <c r="F1739" i="6"/>
  <c r="F2963" i="6"/>
  <c r="F2867" i="6"/>
  <c r="F5171" i="6"/>
  <c r="F5963" i="6"/>
  <c r="F6347" i="6"/>
  <c r="F6659" i="6"/>
  <c r="F6899" i="6"/>
  <c r="F7667" i="6"/>
  <c r="F131" i="6"/>
  <c r="F1643" i="6"/>
  <c r="F1523" i="6"/>
  <c r="F2843" i="6"/>
  <c r="F5891" i="6"/>
  <c r="F6803" i="6"/>
  <c r="F7643" i="6"/>
  <c r="E4383" i="6" a="1"/>
  <c r="E4383" i="6" s="1"/>
  <c r="E711" i="6" a="1"/>
  <c r="E711" i="6" s="1"/>
  <c r="E1959" i="6" a="1"/>
  <c r="E1959" i="6" s="1"/>
  <c r="E4167" i="6" a="1"/>
  <c r="E4167" i="6" s="1"/>
  <c r="E4431" i="6" a="1"/>
  <c r="E4431" i="6" s="1"/>
  <c r="E7359" i="6" a="1"/>
  <c r="E7359" i="6" s="1"/>
  <c r="E7791" i="6" a="1"/>
  <c r="E7791" i="6" s="1"/>
  <c r="E399" i="6" a="1"/>
  <c r="E399" i="6" s="1"/>
  <c r="E2055" i="6" a="1"/>
  <c r="E2055" i="6" s="1"/>
  <c r="F2055" i="6" s="1"/>
  <c r="E2199" i="6" a="1"/>
  <c r="E2199" i="6" s="1"/>
  <c r="E3663" i="6" a="1"/>
  <c r="E3663" i="6" s="1"/>
  <c r="E4023" i="6" a="1"/>
  <c r="E4023" i="6" s="1"/>
  <c r="E5775" i="6" a="1"/>
  <c r="E5775" i="6" s="1"/>
  <c r="E6063" i="6" a="1"/>
  <c r="E6063" i="6" s="1"/>
  <c r="E6663" i="6" a="1"/>
  <c r="E6663" i="6" s="1"/>
  <c r="E6951" i="6" a="1"/>
  <c r="E6951" i="6" s="1"/>
  <c r="E6999" i="6" a="1"/>
  <c r="E6999" i="6" s="1"/>
  <c r="E7383" i="6" a="1"/>
  <c r="E7383" i="6" s="1"/>
  <c r="E8271" i="6" a="1"/>
  <c r="E8271" i="6" s="1"/>
  <c r="E6927" i="6" a="1"/>
  <c r="E6927" i="6" s="1"/>
  <c r="E7911" i="6" a="1"/>
  <c r="E7911" i="6" s="1"/>
  <c r="E5703" i="6" a="1"/>
  <c r="E5703" i="6" s="1"/>
  <c r="F5703" i="6" s="1"/>
  <c r="E4911" i="6" a="1"/>
  <c r="E4911" i="6" s="1"/>
  <c r="E4599" i="6" a="1"/>
  <c r="E4599" i="6" s="1"/>
  <c r="E4503" i="6" a="1"/>
  <c r="E4503" i="6" s="1"/>
  <c r="E2967" i="6" a="1"/>
  <c r="E2967" i="6" s="1"/>
  <c r="E1887" i="6" a="1"/>
  <c r="E1887" i="6" s="1"/>
  <c r="F1887" i="6" s="1"/>
  <c r="E1359" i="6" a="1"/>
  <c r="E1359" i="6" s="1"/>
  <c r="E1766" i="6" a="1"/>
  <c r="E1766" i="6" s="1"/>
  <c r="F1766" i="6" s="1"/>
  <c r="E3446" i="6" a="1"/>
  <c r="E3446" i="6" s="1"/>
  <c r="F3446" i="6" s="1"/>
  <c r="E8343" i="6" a="1"/>
  <c r="E8343" i="6" s="1"/>
  <c r="F8343" i="6" s="1"/>
  <c r="E8031" i="6" a="1"/>
  <c r="E8031" i="6" s="1"/>
  <c r="E6447" i="6" a="1"/>
  <c r="E6447" i="6" s="1"/>
  <c r="F6447" i="6" s="1"/>
  <c r="E5319" i="6" a="1"/>
  <c r="E5319" i="6" s="1"/>
  <c r="E1767" i="6" a="1"/>
  <c r="E1767" i="6" s="1"/>
  <c r="E2943" i="6" a="1"/>
  <c r="E2943" i="6" s="1"/>
  <c r="E1623" i="6" a="1"/>
  <c r="E1623" i="6" s="1"/>
  <c r="E519" i="6" a="1"/>
  <c r="E519" i="6" s="1"/>
  <c r="F519" i="6" s="1"/>
  <c r="E207" i="6" a="1"/>
  <c r="E207" i="6" s="1"/>
  <c r="E7382" i="6" a="1"/>
  <c r="E7382" i="6" s="1"/>
  <c r="F7382" i="6" s="1"/>
  <c r="E1431" i="6" a="1"/>
  <c r="E1431" i="6" s="1"/>
  <c r="E1263" i="6" a="1"/>
  <c r="E1263" i="6" s="1"/>
  <c r="I762" i="6"/>
  <c r="J762" i="6" s="1"/>
  <c r="I1122" i="6"/>
  <c r="J1122" i="6" s="1"/>
  <c r="I618" i="6"/>
  <c r="J618" i="6" s="1"/>
  <c r="I1242" i="6"/>
  <c r="J1242" i="6" s="1"/>
  <c r="I378" i="6"/>
  <c r="J378" i="6" s="1"/>
  <c r="I2586" i="6"/>
  <c r="J2586" i="6" s="1"/>
  <c r="I2250" i="6"/>
  <c r="J2250" i="6" s="1"/>
  <c r="I2826" i="6"/>
  <c r="J2826" i="6" s="1"/>
  <c r="I2562" i="6"/>
  <c r="J2562" i="6" s="1"/>
  <c r="I2634" i="6"/>
  <c r="J2634" i="6" s="1"/>
  <c r="I2754" i="6"/>
  <c r="J2754" i="6" s="1"/>
  <c r="I3450" i="6"/>
  <c r="J3450" i="6" s="1"/>
  <c r="I4170" i="6"/>
  <c r="J4170" i="6" s="1"/>
  <c r="I4410" i="6"/>
  <c r="J4410" i="6" s="1"/>
  <c r="I5154" i="6"/>
  <c r="J5154" i="6" s="1"/>
  <c r="I4386" i="6"/>
  <c r="J4386" i="6" s="1"/>
  <c r="I4698" i="6"/>
  <c r="J4698" i="6" s="1"/>
  <c r="I5130" i="6"/>
  <c r="J5130" i="6" s="1"/>
  <c r="I5586" i="6"/>
  <c r="J5586" i="6" s="1"/>
  <c r="I5682" i="6"/>
  <c r="J5682" i="6" s="1"/>
  <c r="I5874" i="6"/>
  <c r="J5874" i="6" s="1"/>
  <c r="I6474" i="6"/>
  <c r="J6474" i="6" s="1"/>
  <c r="I6546" i="6"/>
  <c r="J6546" i="6" s="1"/>
  <c r="I6402" i="6"/>
  <c r="J6402" i="6" s="1"/>
  <c r="I6810" i="6"/>
  <c r="J6810" i="6" s="1"/>
  <c r="I6954" i="6"/>
  <c r="J6954" i="6" s="1"/>
  <c r="I6906" i="6"/>
  <c r="J6906" i="6" s="1"/>
  <c r="I7842" i="6"/>
  <c r="J7842" i="6" s="1"/>
  <c r="I7626" i="6"/>
  <c r="J7626" i="6" s="1"/>
  <c r="I7770" i="6"/>
  <c r="J7770" i="6" s="1"/>
  <c r="E5774" i="6" a="1"/>
  <c r="E5774" i="6" s="1"/>
  <c r="E3662" i="6" a="1"/>
  <c r="E3662" i="6" s="1"/>
  <c r="E6950" i="6" a="1"/>
  <c r="E6950" i="6" s="1"/>
  <c r="E6686" i="6" a="1"/>
  <c r="E6686" i="6" s="1"/>
  <c r="F6686" i="6" s="1"/>
  <c r="E3806" i="6" a="1"/>
  <c r="E3806" i="6" s="1"/>
  <c r="F3806" i="6" s="1"/>
  <c r="E5631" i="6" a="1"/>
  <c r="E5631" i="6" s="1"/>
  <c r="E4935" i="6" a="1"/>
  <c r="E4935" i="6" s="1"/>
  <c r="E3999" i="6" a="1"/>
  <c r="E3999" i="6" s="1"/>
  <c r="E3855" i="6" a="1"/>
  <c r="E3855" i="6" s="1"/>
  <c r="F3855" i="6" s="1"/>
  <c r="E1503" i="6" a="1"/>
  <c r="E1503" i="6" s="1"/>
  <c r="E1191" i="6" a="1"/>
  <c r="E1191" i="6" s="1"/>
  <c r="E1095" i="6" a="1"/>
  <c r="E1095" i="6" s="1"/>
  <c r="E279" i="6" a="1"/>
  <c r="E279" i="6" s="1"/>
  <c r="E4766" i="6" a="1"/>
  <c r="E4766" i="6" s="1"/>
  <c r="F4766" i="6" s="1"/>
  <c r="E3110" i="6" a="1"/>
  <c r="E3110" i="6" s="1"/>
  <c r="E8319" i="6" a="1"/>
  <c r="E8319" i="6" s="1"/>
  <c r="E7191" i="6" a="1"/>
  <c r="E7191" i="6" s="1"/>
  <c r="F7191" i="6" s="1"/>
  <c r="E6783" i="6" a="1"/>
  <c r="E6783" i="6" s="1"/>
  <c r="E5823" i="6" a="1"/>
  <c r="E5823" i="6" s="1"/>
  <c r="E5799" i="6" a="1"/>
  <c r="E5799" i="6" s="1"/>
  <c r="F5799" i="6" s="1"/>
  <c r="E4767" i="6" a="1"/>
  <c r="E4767" i="6" s="1"/>
  <c r="E4071" i="6" a="1"/>
  <c r="E4071" i="6" s="1"/>
  <c r="E3903" i="6" a="1"/>
  <c r="E3903" i="6" s="1"/>
  <c r="E3951" i="6" a="1"/>
  <c r="E3951" i="6" s="1"/>
  <c r="E3759" i="6" a="1"/>
  <c r="E3759" i="6" s="1"/>
  <c r="F3759" i="6" s="1"/>
  <c r="E3087" i="6" a="1"/>
  <c r="E3087" i="6" s="1"/>
  <c r="E927" i="6" a="1"/>
  <c r="E927" i="6" s="1"/>
  <c r="E1047" i="6" a="1"/>
  <c r="E1047" i="6" s="1"/>
  <c r="F1047" i="6" s="1"/>
  <c r="I498" i="6"/>
  <c r="J498" i="6" s="1"/>
  <c r="I954" i="6"/>
  <c r="J954" i="6" s="1"/>
  <c r="I90" i="6"/>
  <c r="J90" i="6" s="1"/>
  <c r="I690" i="6"/>
  <c r="J690" i="6" s="1"/>
  <c r="I1218" i="6"/>
  <c r="J1218" i="6" s="1"/>
  <c r="I1434" i="6"/>
  <c r="J1434" i="6" s="1"/>
  <c r="I2178" i="6"/>
  <c r="J2178" i="6" s="1"/>
  <c r="I2682" i="6"/>
  <c r="J2682" i="6" s="1"/>
  <c r="I2706" i="6"/>
  <c r="J2706" i="6" s="1"/>
  <c r="I2514" i="6"/>
  <c r="J2514" i="6" s="1"/>
  <c r="I3186" i="6"/>
  <c r="J3186" i="6" s="1"/>
  <c r="I2874" i="6"/>
  <c r="J2874" i="6" s="1"/>
  <c r="I4146" i="6"/>
  <c r="J4146" i="6" s="1"/>
  <c r="I5178" i="6"/>
  <c r="J5178" i="6" s="1"/>
  <c r="I4098" i="6"/>
  <c r="J4098" i="6" s="1"/>
  <c r="I4578" i="6"/>
  <c r="J4578" i="6" s="1"/>
  <c r="I4770" i="6"/>
  <c r="J4770" i="6" s="1"/>
  <c r="I4122" i="6"/>
  <c r="J4122" i="6" s="1"/>
  <c r="I4482" i="6"/>
  <c r="J4482" i="6" s="1"/>
  <c r="I4434" i="6"/>
  <c r="J4434" i="6" s="1"/>
  <c r="I5202" i="6"/>
  <c r="J5202" i="6" s="1"/>
  <c r="I5730" i="6"/>
  <c r="J5730" i="6" s="1"/>
  <c r="I5562" i="6"/>
  <c r="J5562" i="6" s="1"/>
  <c r="I6786" i="6"/>
  <c r="J6786" i="6" s="1"/>
  <c r="I6354" i="6"/>
  <c r="J6354" i="6" s="1"/>
  <c r="I6570" i="6"/>
  <c r="J6570" i="6" s="1"/>
  <c r="I6618" i="6"/>
  <c r="J6618" i="6" s="1"/>
  <c r="I7698" i="6"/>
  <c r="J7698" i="6" s="1"/>
  <c r="I7818" i="6"/>
  <c r="J7818" i="6" s="1"/>
  <c r="E5054" i="6" a="1"/>
  <c r="E5054" i="6" s="1"/>
  <c r="F5054" i="6" s="1"/>
  <c r="E3734" i="6" a="1"/>
  <c r="E3734" i="6" s="1"/>
  <c r="F3734" i="6" s="1"/>
  <c r="E134" i="6" a="1"/>
  <c r="E134" i="6" s="1"/>
  <c r="F134" i="6" s="1"/>
  <c r="C8225" i="6"/>
  <c r="D8224" i="6" s="1"/>
  <c r="C8129" i="6"/>
  <c r="C8033" i="6"/>
  <c r="D8032" i="6" s="1"/>
  <c r="C8417" i="6"/>
  <c r="C8297" i="6"/>
  <c r="C8249" i="6"/>
  <c r="D8248" i="6" s="1"/>
  <c r="C8153" i="6"/>
  <c r="D8152" i="6" s="1"/>
  <c r="C8057" i="6"/>
  <c r="C7985" i="6"/>
  <c r="D7984" i="6" s="1"/>
  <c r="C8345" i="6"/>
  <c r="C8201" i="6"/>
  <c r="C8105" i="6"/>
  <c r="D8104" i="6" s="1"/>
  <c r="C8009" i="6"/>
  <c r="D8008" i="6" s="1"/>
  <c r="C8393" i="6"/>
  <c r="C8081" i="6"/>
  <c r="D8080" i="6" s="1"/>
  <c r="C7913" i="6"/>
  <c r="C7865" i="6"/>
  <c r="C7817" i="6"/>
  <c r="D7816" i="6" s="1"/>
  <c r="C7793" i="6"/>
  <c r="C7769" i="6"/>
  <c r="D7768" i="6" s="1"/>
  <c r="C7601" i="6"/>
  <c r="D7600" i="6" s="1"/>
  <c r="C7481" i="6"/>
  <c r="D7480" i="6" s="1"/>
  <c r="C8177" i="6"/>
  <c r="D8176" i="6" s="1"/>
  <c r="C7961" i="6"/>
  <c r="C7889" i="6"/>
  <c r="C7721" i="6"/>
  <c r="C7673" i="6"/>
  <c r="C7697" i="6"/>
  <c r="C7625" i="6"/>
  <c r="D7624" i="6" s="1"/>
  <c r="C7577" i="6"/>
  <c r="D7576" i="6" s="1"/>
  <c r="C7409" i="6"/>
  <c r="C8369" i="6"/>
  <c r="C7937" i="6"/>
  <c r="C7457" i="6"/>
  <c r="D7456" i="6" s="1"/>
  <c r="C6905" i="6"/>
  <c r="D6904" i="6" s="1"/>
  <c r="C7553" i="6"/>
  <c r="D7552" i="6" s="1"/>
  <c r="C7361" i="6"/>
  <c r="C7313" i="6"/>
  <c r="C7265" i="6"/>
  <c r="C7217" i="6"/>
  <c r="C7169" i="6"/>
  <c r="C7121" i="6"/>
  <c r="D7120" i="6" s="1"/>
  <c r="C7073" i="6"/>
  <c r="D7072" i="6" s="1"/>
  <c r="C7025" i="6"/>
  <c r="D7024" i="6" s="1"/>
  <c r="C6977" i="6"/>
  <c r="C6881" i="6"/>
  <c r="C8321" i="6"/>
  <c r="C7745" i="6"/>
  <c r="C7505" i="6"/>
  <c r="C7433" i="6"/>
  <c r="C7385" i="6"/>
  <c r="D7384" i="6" s="1"/>
  <c r="C7337" i="6"/>
  <c r="D7336" i="6" s="1"/>
  <c r="C7289" i="6"/>
  <c r="D7288" i="6" s="1"/>
  <c r="C7241" i="6"/>
  <c r="D7240" i="6" s="1"/>
  <c r="C7193" i="6"/>
  <c r="C7145" i="6"/>
  <c r="C7097" i="6"/>
  <c r="C7049" i="6"/>
  <c r="D7048" i="6" s="1"/>
  <c r="C7001" i="6"/>
  <c r="D7000" i="6" s="1"/>
  <c r="C6929" i="6"/>
  <c r="C6833" i="6"/>
  <c r="C6953" i="6"/>
  <c r="D6952" i="6" s="1"/>
  <c r="C6713" i="6"/>
  <c r="D6712" i="6" s="1"/>
  <c r="C6617" i="6"/>
  <c r="C6449" i="6"/>
  <c r="C6401" i="6"/>
  <c r="D6400" i="6" s="1"/>
  <c r="C8273" i="6"/>
  <c r="D8272" i="6" s="1"/>
  <c r="C6857" i="6"/>
  <c r="C6785" i="6"/>
  <c r="D6784" i="6" s="1"/>
  <c r="C6689" i="6"/>
  <c r="D6688" i="6" s="1"/>
  <c r="C6593" i="6"/>
  <c r="D6592" i="6" s="1"/>
  <c r="C6497" i="6"/>
  <c r="D6496" i="6" s="1"/>
  <c r="C6473" i="6"/>
  <c r="C6425" i="6"/>
  <c r="D6424" i="6" s="1"/>
  <c r="C7649" i="6"/>
  <c r="D7648" i="6" s="1"/>
  <c r="C7841" i="6"/>
  <c r="D7840" i="6" s="1"/>
  <c r="C7529" i="6"/>
  <c r="C6737" i="6"/>
  <c r="D6736" i="6" s="1"/>
  <c r="C6641" i="6"/>
  <c r="C6569" i="6"/>
  <c r="C6521" i="6"/>
  <c r="D6520" i="6" s="1"/>
  <c r="C6353" i="6"/>
  <c r="D6352" i="6" s="1"/>
  <c r="C6809" i="6"/>
  <c r="D6808" i="6" s="1"/>
  <c r="C6761" i="6"/>
  <c r="C6545" i="6"/>
  <c r="C6665" i="6"/>
  <c r="D6664" i="6" s="1"/>
  <c r="C6281" i="6"/>
  <c r="C6113" i="6"/>
  <c r="C6017" i="6"/>
  <c r="D6016" i="6" s="1"/>
  <c r="C6377" i="6"/>
  <c r="D6376" i="6" s="1"/>
  <c r="C6305" i="6"/>
  <c r="D6304" i="6" s="1"/>
  <c r="C6257" i="6"/>
  <c r="D6256" i="6" s="1"/>
  <c r="C6089" i="6"/>
  <c r="C6041" i="6"/>
  <c r="C6233" i="6"/>
  <c r="C6185" i="6"/>
  <c r="C6161" i="6"/>
  <c r="D6160" i="6" s="1"/>
  <c r="C6137" i="6"/>
  <c r="D6136" i="6" s="1"/>
  <c r="C6065" i="6"/>
  <c r="D6064" i="6" s="1"/>
  <c r="C6329" i="6"/>
  <c r="D6328" i="6" s="1"/>
  <c r="C6209" i="6"/>
  <c r="D6208" i="6" s="1"/>
  <c r="C5993" i="6"/>
  <c r="C5873" i="6"/>
  <c r="C5825" i="6"/>
  <c r="C5777" i="6"/>
  <c r="D5776" i="6" s="1"/>
  <c r="C5681" i="6"/>
  <c r="D5680" i="6" s="1"/>
  <c r="C5393" i="6"/>
  <c r="D5392" i="6" s="1"/>
  <c r="C5849" i="6"/>
  <c r="D5848" i="6" s="1"/>
  <c r="C5753" i="6"/>
  <c r="C5657" i="6"/>
  <c r="C5633" i="6"/>
  <c r="C5585" i="6"/>
  <c r="C5537" i="6"/>
  <c r="D5536" i="6" s="1"/>
  <c r="C5489" i="6"/>
  <c r="D5488" i="6" s="1"/>
  <c r="C5345" i="6"/>
  <c r="D5344" i="6" s="1"/>
  <c r="C5297" i="6"/>
  <c r="D5296" i="6" s="1"/>
  <c r="C5969" i="6"/>
  <c r="D5968" i="6" s="1"/>
  <c r="C5945" i="6"/>
  <c r="D5944" i="6" s="1"/>
  <c r="C5921" i="6"/>
  <c r="C5729" i="6"/>
  <c r="C5609" i="6"/>
  <c r="D5608" i="6" s="1"/>
  <c r="C5417" i="6"/>
  <c r="C5897" i="6"/>
  <c r="C5801" i="6"/>
  <c r="D5800" i="6" s="1"/>
  <c r="C5705" i="6"/>
  <c r="C5561" i="6"/>
  <c r="C5513" i="6"/>
  <c r="C5465" i="6"/>
  <c r="C5441" i="6"/>
  <c r="D5440" i="6" s="1"/>
  <c r="C5369" i="6"/>
  <c r="C5321" i="6"/>
  <c r="D5320" i="6" s="1"/>
  <c r="C5273" i="6"/>
  <c r="C5225" i="6"/>
  <c r="C5057" i="6"/>
  <c r="C4961" i="6"/>
  <c r="C4769" i="6"/>
  <c r="C4721" i="6"/>
  <c r="D4720" i="6" s="1"/>
  <c r="C4673" i="6"/>
  <c r="D4672" i="6" s="1"/>
  <c r="C4625" i="6"/>
  <c r="D4624" i="6" s="1"/>
  <c r="C4577" i="6"/>
  <c r="C4289" i="6"/>
  <c r="D4288" i="6" s="1"/>
  <c r="C5153" i="6"/>
  <c r="C5033" i="6"/>
  <c r="C4937" i="6"/>
  <c r="C4913" i="6"/>
  <c r="D4912" i="6" s="1"/>
  <c r="C4865" i="6"/>
  <c r="D4864" i="6" s="1"/>
  <c r="C4817" i="6"/>
  <c r="C4529" i="6"/>
  <c r="C4409" i="6"/>
  <c r="C4361" i="6"/>
  <c r="C4265" i="6"/>
  <c r="C4169" i="6"/>
  <c r="C5249" i="6"/>
  <c r="D5248" i="6" s="1"/>
  <c r="C5177" i="6"/>
  <c r="D5176" i="6" s="1"/>
  <c r="C5105" i="6"/>
  <c r="D5104" i="6" s="1"/>
  <c r="C5009" i="6"/>
  <c r="D5008" i="6" s="1"/>
  <c r="C4745" i="6"/>
  <c r="C4697" i="6"/>
  <c r="D4696" i="6" s="1"/>
  <c r="C4649" i="6"/>
  <c r="C4601" i="6"/>
  <c r="C4337" i="6"/>
  <c r="C4241" i="6"/>
  <c r="C4145" i="6"/>
  <c r="D4144" i="6" s="1"/>
  <c r="C4073" i="6"/>
  <c r="C4049" i="6"/>
  <c r="D4048" i="6" s="1"/>
  <c r="C3953" i="6"/>
  <c r="C3857" i="6"/>
  <c r="C5201" i="6"/>
  <c r="C5129" i="6"/>
  <c r="D5128" i="6" s="1"/>
  <c r="C5081" i="6"/>
  <c r="D5080" i="6" s="1"/>
  <c r="C4985" i="6"/>
  <c r="D4984" i="6" s="1"/>
  <c r="C4889" i="6"/>
  <c r="D4888" i="6" s="1"/>
  <c r="C4841" i="6"/>
  <c r="D4840" i="6" s="1"/>
  <c r="C4793" i="6"/>
  <c r="C4553" i="6"/>
  <c r="C4505" i="6"/>
  <c r="C4481" i="6"/>
  <c r="D4480" i="6" s="1"/>
  <c r="C4457" i="6"/>
  <c r="D4456" i="6" s="1"/>
  <c r="C4433" i="6"/>
  <c r="D4432" i="6" s="1"/>
  <c r="C4385" i="6"/>
  <c r="D4384" i="6" s="1"/>
  <c r="C4313" i="6"/>
  <c r="C4217" i="6"/>
  <c r="C4121" i="6"/>
  <c r="C4025" i="6"/>
  <c r="C3929" i="6"/>
  <c r="D3928" i="6" s="1"/>
  <c r="C4001" i="6"/>
  <c r="D4000" i="6" s="1"/>
  <c r="C3761" i="6"/>
  <c r="D3760" i="6" s="1"/>
  <c r="C3665" i="6"/>
  <c r="C3569" i="6"/>
  <c r="C3425" i="6"/>
  <c r="D3424" i="6" s="1"/>
  <c r="C3401" i="6"/>
  <c r="C3377" i="6"/>
  <c r="C3353" i="6"/>
  <c r="D3352" i="6" s="1"/>
  <c r="C3329" i="6"/>
  <c r="D3328" i="6" s="1"/>
  <c r="C3257" i="6"/>
  <c r="D3256" i="6" s="1"/>
  <c r="C3233" i="6"/>
  <c r="D3232" i="6" s="1"/>
  <c r="C3041" i="6"/>
  <c r="C3017" i="6"/>
  <c r="C2657" i="6"/>
  <c r="C4193" i="6"/>
  <c r="C3977" i="6"/>
  <c r="D3976" i="6" s="1"/>
  <c r="C3833" i="6"/>
  <c r="C3737" i="6"/>
  <c r="D3736" i="6" s="1"/>
  <c r="C3641" i="6"/>
  <c r="C3545" i="6"/>
  <c r="D3544" i="6" s="1"/>
  <c r="C3281" i="6"/>
  <c r="C3137" i="6"/>
  <c r="C3089" i="6"/>
  <c r="C2993" i="6"/>
  <c r="D2992" i="6" s="1"/>
  <c r="C2969" i="6"/>
  <c r="D2968" i="6" s="1"/>
  <c r="C2921" i="6"/>
  <c r="D2920" i="6" s="1"/>
  <c r="C2897" i="6"/>
  <c r="C2753" i="6"/>
  <c r="D2752" i="6" s="1"/>
  <c r="C2729" i="6"/>
  <c r="D2728" i="6" s="1"/>
  <c r="C2585" i="6"/>
  <c r="C4097" i="6"/>
  <c r="C3905" i="6"/>
  <c r="D3904" i="6" s="1"/>
  <c r="C3809" i="6"/>
  <c r="D3808" i="6" s="1"/>
  <c r="C3713" i="6"/>
  <c r="D3712" i="6" s="1"/>
  <c r="C3617" i="6"/>
  <c r="D3616" i="6" s="1"/>
  <c r="C3521" i="6"/>
  <c r="C3473" i="6"/>
  <c r="D3472" i="6" s="1"/>
  <c r="C3209" i="6"/>
  <c r="C2945" i="6"/>
  <c r="C2873" i="6"/>
  <c r="D2872" i="6" s="1"/>
  <c r="C2849" i="6"/>
  <c r="D2848" i="6" s="1"/>
  <c r="C3881" i="6"/>
  <c r="C3785" i="6"/>
  <c r="C3689" i="6"/>
  <c r="C3593" i="6"/>
  <c r="C3497" i="6"/>
  <c r="C3449" i="6"/>
  <c r="C2825" i="6"/>
  <c r="D2824" i="6" s="1"/>
  <c r="C2777" i="6"/>
  <c r="D2776" i="6" s="1"/>
  <c r="C2561" i="6"/>
  <c r="D2560" i="6" s="1"/>
  <c r="C2489" i="6"/>
  <c r="C2465" i="6"/>
  <c r="C2417" i="6"/>
  <c r="C2177" i="6"/>
  <c r="C2129" i="6"/>
  <c r="C2105" i="6"/>
  <c r="D2104" i="6" s="1"/>
  <c r="C2009" i="6"/>
  <c r="D2008" i="6" s="1"/>
  <c r="C1913" i="6"/>
  <c r="C1841" i="6"/>
  <c r="D1840" i="6" s="1"/>
  <c r="C1817" i="6"/>
  <c r="C1721" i="6"/>
  <c r="C1673" i="6"/>
  <c r="C1529" i="6"/>
  <c r="C1457" i="6"/>
  <c r="D1456" i="6" s="1"/>
  <c r="C3305" i="6"/>
  <c r="D3304" i="6" s="1"/>
  <c r="C3185" i="6"/>
  <c r="C2681" i="6"/>
  <c r="D2680" i="6" s="1"/>
  <c r="C2609" i="6"/>
  <c r="C2081" i="6"/>
  <c r="D2080" i="6" s="1"/>
  <c r="C1985" i="6"/>
  <c r="C1889" i="6"/>
  <c r="C1793" i="6"/>
  <c r="D1792" i="6" s="1"/>
  <c r="C1697" i="6"/>
  <c r="D1696" i="6" s="1"/>
  <c r="C1625" i="6"/>
  <c r="C1505" i="6"/>
  <c r="D1504" i="6" s="1"/>
  <c r="C3161" i="6"/>
  <c r="C3065" i="6"/>
  <c r="C2633" i="6"/>
  <c r="D2632" i="6" s="1"/>
  <c r="C2369" i="6"/>
  <c r="C2345" i="6"/>
  <c r="D2344" i="6" s="1"/>
  <c r="C2321" i="6"/>
  <c r="C2297" i="6"/>
  <c r="D2296" i="6" s="1"/>
  <c r="C2273" i="6"/>
  <c r="D2272" i="6" s="1"/>
  <c r="C2249" i="6"/>
  <c r="D2248" i="6" s="1"/>
  <c r="C2225" i="6"/>
  <c r="C2201" i="6"/>
  <c r="C2057" i="6"/>
  <c r="C1961" i="6"/>
  <c r="D1960" i="6" s="1"/>
  <c r="C1769" i="6"/>
  <c r="C1649" i="6"/>
  <c r="D1648" i="6" s="1"/>
  <c r="C1601" i="6"/>
  <c r="C1553" i="6"/>
  <c r="C1433" i="6"/>
  <c r="C3113" i="6"/>
  <c r="C2801" i="6"/>
  <c r="C2705" i="6"/>
  <c r="D2704" i="6" s="1"/>
  <c r="C2537" i="6"/>
  <c r="D2536" i="6" s="1"/>
  <c r="C2513" i="6"/>
  <c r="D2512" i="6" s="1"/>
  <c r="C2441" i="6"/>
  <c r="C2393" i="6"/>
  <c r="D2392" i="6" s="1"/>
  <c r="C2153" i="6"/>
  <c r="D2152" i="6" s="1"/>
  <c r="C2033" i="6"/>
  <c r="C1937" i="6"/>
  <c r="C1865" i="6"/>
  <c r="D1864" i="6" s="1"/>
  <c r="C1745" i="6"/>
  <c r="D1744" i="6" s="1"/>
  <c r="C1577" i="6"/>
  <c r="D1576" i="6" s="1"/>
  <c r="C1481" i="6"/>
  <c r="C1409" i="6"/>
  <c r="C1217" i="6"/>
  <c r="C1049" i="6"/>
  <c r="D1048" i="6" s="1"/>
  <c r="C1025" i="6"/>
  <c r="C1001" i="6"/>
  <c r="D1000" i="6" s="1"/>
  <c r="C881" i="6"/>
  <c r="D880" i="6" s="1"/>
  <c r="C857" i="6"/>
  <c r="C785" i="6"/>
  <c r="D784" i="6" s="1"/>
  <c r="C353" i="6"/>
  <c r="D352" i="6" s="1"/>
  <c r="C305" i="6"/>
  <c r="C185" i="6"/>
  <c r="C137" i="6"/>
  <c r="C257" i="6"/>
  <c r="D256" i="6" s="1"/>
  <c r="C233" i="6"/>
  <c r="C1385" i="6"/>
  <c r="D1384" i="6" s="1"/>
  <c r="C1361" i="6"/>
  <c r="D1360" i="6" s="1"/>
  <c r="C1193" i="6"/>
  <c r="C1097" i="6"/>
  <c r="C977" i="6"/>
  <c r="D976" i="6" s="1"/>
  <c r="C953" i="6"/>
  <c r="C833" i="6"/>
  <c r="D832" i="6" s="1"/>
  <c r="C809" i="6"/>
  <c r="D808" i="6" s="1"/>
  <c r="C593" i="6"/>
  <c r="C545" i="6"/>
  <c r="D544" i="6" s="1"/>
  <c r="C401" i="6"/>
  <c r="D400" i="6" s="1"/>
  <c r="C329" i="6"/>
  <c r="C113" i="6"/>
  <c r="C89" i="6"/>
  <c r="C1337" i="6"/>
  <c r="C1265" i="6"/>
  <c r="C1241" i="6"/>
  <c r="C1169" i="6"/>
  <c r="C1121" i="6"/>
  <c r="C929" i="6"/>
  <c r="C905" i="6"/>
  <c r="C665" i="6"/>
  <c r="C641" i="6"/>
  <c r="D640" i="6" s="1"/>
  <c r="C617" i="6"/>
  <c r="D616" i="6" s="1"/>
  <c r="C569" i="6"/>
  <c r="D568" i="6" s="1"/>
  <c r="C497" i="6"/>
  <c r="D496" i="6" s="1"/>
  <c r="C449" i="6"/>
  <c r="D448" i="6" s="1"/>
  <c r="C425" i="6"/>
  <c r="D424" i="6" s="1"/>
  <c r="C161" i="6"/>
  <c r="C473" i="6"/>
  <c r="C281" i="6"/>
  <c r="D280" i="6" s="1"/>
  <c r="C209" i="6"/>
  <c r="D208" i="6" s="1"/>
  <c r="C1313" i="6"/>
  <c r="D1312" i="6" s="1"/>
  <c r="C1289" i="6"/>
  <c r="C1145" i="6"/>
  <c r="C1073" i="6"/>
  <c r="C761" i="6"/>
  <c r="C737" i="6"/>
  <c r="C713" i="6"/>
  <c r="D712" i="6" s="1"/>
  <c r="C689" i="6"/>
  <c r="D688" i="6" s="1"/>
  <c r="C521" i="6"/>
  <c r="D520" i="6" s="1"/>
  <c r="C377" i="6"/>
  <c r="B8347" i="6"/>
  <c r="H8347" i="6" s="1" a="1"/>
  <c r="H8347" i="6" s="1"/>
  <c r="I8347" i="6" s="1"/>
  <c r="J8347" i="6" s="1"/>
  <c r="B8203" i="6"/>
  <c r="H8203" i="6" s="1" a="1"/>
  <c r="H8203" i="6" s="1"/>
  <c r="I8203" i="6" s="1"/>
  <c r="J8203" i="6" s="1"/>
  <c r="B8107" i="6"/>
  <c r="H8107" i="6" s="1" a="1"/>
  <c r="H8107" i="6" s="1"/>
  <c r="I8107" i="6" s="1"/>
  <c r="J8107" i="6" s="1"/>
  <c r="B8011" i="6"/>
  <c r="H8011" i="6" s="1" a="1"/>
  <c r="H8011" i="6" s="1"/>
  <c r="I8011" i="6" s="1"/>
  <c r="J8011" i="6" s="1"/>
  <c r="B8419" i="6"/>
  <c r="H8419" i="6" s="1" a="1"/>
  <c r="H8419" i="6" s="1"/>
  <c r="I8419" i="6" s="1"/>
  <c r="J8419" i="6" s="1"/>
  <c r="B8227" i="6"/>
  <c r="H8227" i="6" s="1" a="1"/>
  <c r="H8227" i="6" s="1"/>
  <c r="I8227" i="6" s="1"/>
  <c r="J8227" i="6" s="1"/>
  <c r="B8131" i="6"/>
  <c r="H8131" i="6" s="1" a="1"/>
  <c r="H8131" i="6" s="1"/>
  <c r="I8131" i="6" s="1"/>
  <c r="J8131" i="6" s="1"/>
  <c r="B8035" i="6"/>
  <c r="H8035" i="6" s="1" a="1"/>
  <c r="H8035" i="6" s="1"/>
  <c r="I8035" i="6" s="1"/>
  <c r="J8035" i="6" s="1"/>
  <c r="B8371" i="6"/>
  <c r="H8371" i="6" s="1" a="1"/>
  <c r="H8371" i="6" s="1"/>
  <c r="I8371" i="6" s="1"/>
  <c r="J8371" i="6" s="1"/>
  <c r="B8323" i="6"/>
  <c r="H8323" i="6" s="1" a="1"/>
  <c r="H8323" i="6" s="1"/>
  <c r="I8323" i="6" s="1"/>
  <c r="J8323" i="6" s="1"/>
  <c r="B8179" i="6"/>
  <c r="H8179" i="6" s="1" a="1"/>
  <c r="H8179" i="6" s="1"/>
  <c r="I8179" i="6" s="1"/>
  <c r="J8179" i="6" s="1"/>
  <c r="B8083" i="6"/>
  <c r="H8083" i="6" s="1" a="1"/>
  <c r="H8083" i="6" s="1"/>
  <c r="I8083" i="6" s="1"/>
  <c r="J8083" i="6" s="1"/>
  <c r="B8275" i="6"/>
  <c r="H8275" i="6" s="1" a="1"/>
  <c r="H8275" i="6" s="1"/>
  <c r="I8275" i="6" s="1"/>
  <c r="J8275" i="6" s="1"/>
  <c r="B8059" i="6"/>
  <c r="H8059" i="6" s="1" a="1"/>
  <c r="H8059" i="6" s="1"/>
  <c r="I8059" i="6" s="1"/>
  <c r="J8059" i="6" s="1"/>
  <c r="B7915" i="6"/>
  <c r="H7915" i="6" s="1" a="1"/>
  <c r="H7915" i="6" s="1"/>
  <c r="I7915" i="6" s="1"/>
  <c r="J7915" i="6" s="1"/>
  <c r="B7867" i="6"/>
  <c r="H7867" i="6" s="1" a="1"/>
  <c r="H7867" i="6" s="1"/>
  <c r="I7867" i="6" s="1"/>
  <c r="J7867" i="6" s="1"/>
  <c r="B7819" i="6"/>
  <c r="H7819" i="6" s="1" a="1"/>
  <c r="H7819" i="6" s="1"/>
  <c r="I7819" i="6" s="1"/>
  <c r="J7819" i="6" s="1"/>
  <c r="B7795" i="6"/>
  <c r="H7795" i="6" s="1" a="1"/>
  <c r="H7795" i="6" s="1"/>
  <c r="I7795" i="6" s="1"/>
  <c r="J7795" i="6" s="1"/>
  <c r="B7603" i="6"/>
  <c r="H7603" i="6" s="1" a="1"/>
  <c r="H7603" i="6" s="1"/>
  <c r="I7603" i="6" s="1"/>
  <c r="J7603" i="6" s="1"/>
  <c r="B8155" i="6"/>
  <c r="H8155" i="6" s="1" a="1"/>
  <c r="H8155" i="6" s="1"/>
  <c r="I8155" i="6" s="1"/>
  <c r="J8155" i="6" s="1"/>
  <c r="B7987" i="6"/>
  <c r="H7987" i="6" s="1" a="1"/>
  <c r="H7987" i="6" s="1"/>
  <c r="I7987" i="6" s="1"/>
  <c r="J7987" i="6" s="1"/>
  <c r="B7963" i="6"/>
  <c r="H7963" i="6" s="1" a="1"/>
  <c r="H7963" i="6" s="1"/>
  <c r="I7963" i="6" s="1"/>
  <c r="J7963" i="6" s="1"/>
  <c r="B7891" i="6"/>
  <c r="H7891" i="6" s="1" a="1"/>
  <c r="H7891" i="6" s="1"/>
  <c r="I7891" i="6" s="1"/>
  <c r="J7891" i="6" s="1"/>
  <c r="B7771" i="6"/>
  <c r="H7771" i="6" s="1" a="1"/>
  <c r="H7771" i="6" s="1"/>
  <c r="I7771" i="6" s="1"/>
  <c r="J7771" i="6" s="1"/>
  <c r="B7723" i="6"/>
  <c r="H7723" i="6" s="1" a="1"/>
  <c r="H7723" i="6" s="1"/>
  <c r="I7723" i="6" s="1"/>
  <c r="J7723" i="6" s="1"/>
  <c r="B7675" i="6"/>
  <c r="H7675" i="6" s="1" a="1"/>
  <c r="H7675" i="6" s="1"/>
  <c r="I7675" i="6" s="1"/>
  <c r="J7675" i="6" s="1"/>
  <c r="B7483" i="6"/>
  <c r="H7483" i="6" s="1" a="1"/>
  <c r="H7483" i="6" s="1"/>
  <c r="I7483" i="6" s="1"/>
  <c r="J7483" i="6" s="1"/>
  <c r="B7699" i="6"/>
  <c r="H7699" i="6" s="1" a="1"/>
  <c r="H7699" i="6" s="1"/>
  <c r="I7699" i="6" s="1"/>
  <c r="J7699" i="6" s="1"/>
  <c r="B7627" i="6"/>
  <c r="H7627" i="6" s="1" a="1"/>
  <c r="H7627" i="6" s="1"/>
  <c r="I7627" i="6" s="1"/>
  <c r="J7627" i="6" s="1"/>
  <c r="B7579" i="6"/>
  <c r="H7579" i="6" s="1" a="1"/>
  <c r="H7579" i="6" s="1"/>
  <c r="I7579" i="6" s="1"/>
  <c r="J7579" i="6" s="1"/>
  <c r="B7555" i="6"/>
  <c r="H7555" i="6" s="1" a="1"/>
  <c r="H7555" i="6" s="1"/>
  <c r="I7555" i="6" s="1"/>
  <c r="J7555" i="6" s="1"/>
  <c r="B7459" i="6"/>
  <c r="H7459" i="6" s="1" a="1"/>
  <c r="H7459" i="6" s="1"/>
  <c r="I7459" i="6" s="1"/>
  <c r="J7459" i="6" s="1"/>
  <c r="B8299" i="6"/>
  <c r="H8299" i="6" s="1" a="1"/>
  <c r="H8299" i="6" s="1"/>
  <c r="I8299" i="6" s="1"/>
  <c r="J8299" i="6" s="1"/>
  <c r="B7843" i="6"/>
  <c r="H7843" i="6" s="1" a="1"/>
  <c r="H7843" i="6" s="1"/>
  <c r="I7843" i="6" s="1"/>
  <c r="J7843" i="6" s="1"/>
  <c r="B7651" i="6"/>
  <c r="H7651" i="6" s="1" a="1"/>
  <c r="H7651" i="6" s="1"/>
  <c r="I7651" i="6" s="1"/>
  <c r="J7651" i="6" s="1"/>
  <c r="B7531" i="6"/>
  <c r="H7531" i="6" s="1" a="1"/>
  <c r="H7531" i="6" s="1"/>
  <c r="I7531" i="6" s="1"/>
  <c r="J7531" i="6" s="1"/>
  <c r="B7411" i="6"/>
  <c r="H7411" i="6" s="1" a="1"/>
  <c r="H7411" i="6" s="1"/>
  <c r="I7411" i="6" s="1"/>
  <c r="J7411" i="6" s="1"/>
  <c r="B7339" i="6"/>
  <c r="H7339" i="6" s="1" a="1"/>
  <c r="H7339" i="6" s="1"/>
  <c r="I7339" i="6" s="1"/>
  <c r="J7339" i="6" s="1"/>
  <c r="B7291" i="6"/>
  <c r="H7291" i="6" s="1" a="1"/>
  <c r="H7291" i="6" s="1"/>
  <c r="I7291" i="6" s="1"/>
  <c r="J7291" i="6" s="1"/>
  <c r="B7243" i="6"/>
  <c r="H7243" i="6" s="1" a="1"/>
  <c r="H7243" i="6" s="1"/>
  <c r="I7243" i="6" s="1"/>
  <c r="J7243" i="6" s="1"/>
  <c r="B7195" i="6"/>
  <c r="H7195" i="6" s="1" a="1"/>
  <c r="H7195" i="6" s="1"/>
  <c r="I7195" i="6" s="1"/>
  <c r="J7195" i="6" s="1"/>
  <c r="B7147" i="6"/>
  <c r="H7147" i="6" s="1" a="1"/>
  <c r="H7147" i="6" s="1"/>
  <c r="I7147" i="6" s="1"/>
  <c r="J7147" i="6" s="1"/>
  <c r="B7099" i="6"/>
  <c r="H7099" i="6" s="1" a="1"/>
  <c r="H7099" i="6" s="1"/>
  <c r="I7099" i="6" s="1"/>
  <c r="J7099" i="6" s="1"/>
  <c r="B7051" i="6"/>
  <c r="H7051" i="6" s="1" a="1"/>
  <c r="H7051" i="6" s="1"/>
  <c r="I7051" i="6" s="1"/>
  <c r="J7051" i="6" s="1"/>
  <c r="B7003" i="6"/>
  <c r="H7003" i="6" s="1" a="1"/>
  <c r="H7003" i="6" s="1"/>
  <c r="I7003" i="6" s="1"/>
  <c r="J7003" i="6" s="1"/>
  <c r="B6931" i="6"/>
  <c r="H6931" i="6" s="1" a="1"/>
  <c r="H6931" i="6" s="1"/>
  <c r="I6931" i="6" s="1"/>
  <c r="J6931" i="6" s="1"/>
  <c r="B7747" i="6"/>
  <c r="H7747" i="6" s="1" a="1"/>
  <c r="H7747" i="6" s="1"/>
  <c r="I7747" i="6" s="1"/>
  <c r="J7747" i="6" s="1"/>
  <c r="B7507" i="6"/>
  <c r="H7507" i="6" s="1" a="1"/>
  <c r="H7507" i="6" s="1"/>
  <c r="I7507" i="6" s="1"/>
  <c r="J7507" i="6" s="1"/>
  <c r="B6907" i="6"/>
  <c r="H6907" i="6" s="1" a="1"/>
  <c r="H6907" i="6" s="1"/>
  <c r="I6907" i="6" s="1"/>
  <c r="J6907" i="6" s="1"/>
  <c r="B8251" i="6"/>
  <c r="H8251" i="6" s="1" a="1"/>
  <c r="H8251" i="6" s="1"/>
  <c r="I8251" i="6" s="1"/>
  <c r="J8251" i="6" s="1"/>
  <c r="B6859" i="6"/>
  <c r="H6859" i="6" s="1" a="1"/>
  <c r="H6859" i="6" s="1"/>
  <c r="I6859" i="6" s="1"/>
  <c r="J6859" i="6" s="1"/>
  <c r="B7219" i="6"/>
  <c r="H7219" i="6" s="1" a="1"/>
  <c r="H7219" i="6" s="1"/>
  <c r="I7219" i="6" s="1"/>
  <c r="J7219" i="6" s="1"/>
  <c r="B7027" i="6"/>
  <c r="H7027" i="6" s="1" a="1"/>
  <c r="H7027" i="6" s="1"/>
  <c r="I7027" i="6" s="1"/>
  <c r="J7027" i="6" s="1"/>
  <c r="B6739" i="6"/>
  <c r="H6739" i="6" s="1" a="1"/>
  <c r="H6739" i="6" s="1"/>
  <c r="I6739" i="6" s="1"/>
  <c r="J6739" i="6" s="1"/>
  <c r="B6643" i="6"/>
  <c r="H6643" i="6" s="1" a="1"/>
  <c r="H6643" i="6" s="1"/>
  <c r="I6643" i="6" s="1"/>
  <c r="J6643" i="6" s="1"/>
  <c r="B6451" i="6"/>
  <c r="H6451" i="6" s="1" a="1"/>
  <c r="H6451" i="6" s="1"/>
  <c r="I6451" i="6" s="1"/>
  <c r="J6451" i="6" s="1"/>
  <c r="B7387" i="6"/>
  <c r="H7387" i="6" s="1" a="1"/>
  <c r="H7387" i="6" s="1"/>
  <c r="I7387" i="6" s="1"/>
  <c r="J7387" i="6" s="1"/>
  <c r="B7363" i="6"/>
  <c r="H7363" i="6" s="1" a="1"/>
  <c r="H7363" i="6" s="1"/>
  <c r="I7363" i="6" s="1"/>
  <c r="J7363" i="6" s="1"/>
  <c r="B7171" i="6"/>
  <c r="H7171" i="6" s="1" a="1"/>
  <c r="H7171" i="6" s="1"/>
  <c r="I7171" i="6" s="1"/>
  <c r="J7171" i="6" s="1"/>
  <c r="B6979" i="6"/>
  <c r="H6979" i="6" s="1" a="1"/>
  <c r="H6979" i="6" s="1"/>
  <c r="I6979" i="6" s="1"/>
  <c r="J6979" i="6" s="1"/>
  <c r="B6883" i="6"/>
  <c r="H6883" i="6" s="1" a="1"/>
  <c r="H6883" i="6" s="1"/>
  <c r="I6883" i="6" s="1"/>
  <c r="J6883" i="6" s="1"/>
  <c r="B6811" i="6"/>
  <c r="H6811" i="6" s="1" a="1"/>
  <c r="H6811" i="6" s="1"/>
  <c r="I6811" i="6" s="1"/>
  <c r="J6811" i="6" s="1"/>
  <c r="B6715" i="6"/>
  <c r="H6715" i="6" s="1" a="1"/>
  <c r="H6715" i="6" s="1"/>
  <c r="I6715" i="6" s="1"/>
  <c r="J6715" i="6" s="1"/>
  <c r="B6619" i="6"/>
  <c r="H6619" i="6" s="1" a="1"/>
  <c r="H6619" i="6" s="1"/>
  <c r="I6619" i="6" s="1"/>
  <c r="J6619" i="6" s="1"/>
  <c r="B6427" i="6"/>
  <c r="H6427" i="6" s="1" a="1"/>
  <c r="H6427" i="6" s="1"/>
  <c r="I6427" i="6" s="1"/>
  <c r="J6427" i="6" s="1"/>
  <c r="B6403" i="6"/>
  <c r="H6403" i="6" s="1" a="1"/>
  <c r="H6403" i="6" s="1"/>
  <c r="I6403" i="6" s="1"/>
  <c r="J6403" i="6" s="1"/>
  <c r="B8395" i="6"/>
  <c r="H8395" i="6" s="1" a="1"/>
  <c r="H8395" i="6" s="1"/>
  <c r="I8395" i="6" s="1"/>
  <c r="J8395" i="6" s="1"/>
  <c r="B7435" i="6"/>
  <c r="H7435" i="6" s="1" a="1"/>
  <c r="H7435" i="6" s="1"/>
  <c r="I7435" i="6" s="1"/>
  <c r="J7435" i="6" s="1"/>
  <c r="B7315" i="6"/>
  <c r="H7315" i="6" s="1" a="1"/>
  <c r="H7315" i="6" s="1"/>
  <c r="I7315" i="6" s="1"/>
  <c r="J7315" i="6" s="1"/>
  <c r="B7939" i="6"/>
  <c r="H7939" i="6" s="1" a="1"/>
  <c r="H7939" i="6" s="1"/>
  <c r="I7939" i="6" s="1"/>
  <c r="J7939" i="6" s="1"/>
  <c r="B7267" i="6"/>
  <c r="H7267" i="6" s="1" a="1"/>
  <c r="H7267" i="6" s="1"/>
  <c r="I7267" i="6" s="1"/>
  <c r="J7267" i="6" s="1"/>
  <c r="B7075" i="6"/>
  <c r="H7075" i="6" s="1" a="1"/>
  <c r="H7075" i="6" s="1"/>
  <c r="I7075" i="6" s="1"/>
  <c r="J7075" i="6" s="1"/>
  <c r="B6763" i="6"/>
  <c r="H6763" i="6" s="1" a="1"/>
  <c r="H6763" i="6" s="1"/>
  <c r="I6763" i="6" s="1"/>
  <c r="J6763" i="6" s="1"/>
  <c r="B6667" i="6"/>
  <c r="H6667" i="6" s="1" a="1"/>
  <c r="H6667" i="6" s="1"/>
  <c r="I6667" i="6" s="1"/>
  <c r="J6667" i="6" s="1"/>
  <c r="B6571" i="6"/>
  <c r="H6571" i="6" s="1" a="1"/>
  <c r="H6571" i="6" s="1"/>
  <c r="I6571" i="6" s="1"/>
  <c r="J6571" i="6" s="1"/>
  <c r="B6547" i="6"/>
  <c r="H6547" i="6" s="1" a="1"/>
  <c r="H6547" i="6" s="1"/>
  <c r="I6547" i="6" s="1"/>
  <c r="J6547" i="6" s="1"/>
  <c r="B6523" i="6"/>
  <c r="H6523" i="6" s="1" a="1"/>
  <c r="H6523" i="6" s="1"/>
  <c r="I6523" i="6" s="1"/>
  <c r="J6523" i="6" s="1"/>
  <c r="B6355" i="6"/>
  <c r="H6355" i="6" s="1" a="1"/>
  <c r="H6355" i="6" s="1"/>
  <c r="I6355" i="6" s="1"/>
  <c r="J6355" i="6" s="1"/>
  <c r="B6835" i="6"/>
  <c r="H6835" i="6" s="1" a="1"/>
  <c r="H6835" i="6" s="1"/>
  <c r="I6835" i="6" s="1"/>
  <c r="J6835" i="6" s="1"/>
  <c r="B6595" i="6"/>
  <c r="H6595" i="6" s="1" a="1"/>
  <c r="H6595" i="6" s="1"/>
  <c r="I6595" i="6" s="1"/>
  <c r="J6595" i="6" s="1"/>
  <c r="B6475" i="6"/>
  <c r="H6475" i="6" s="1" a="1"/>
  <c r="H6475" i="6" s="1"/>
  <c r="I6475" i="6" s="1"/>
  <c r="J6475" i="6" s="1"/>
  <c r="B7123" i="6"/>
  <c r="H7123" i="6" s="1" a="1"/>
  <c r="H7123" i="6" s="1"/>
  <c r="I7123" i="6" s="1"/>
  <c r="J7123" i="6" s="1"/>
  <c r="B6955" i="6"/>
  <c r="H6955" i="6" s="1" a="1"/>
  <c r="H6955" i="6" s="1"/>
  <c r="I6955" i="6" s="1"/>
  <c r="J6955" i="6" s="1"/>
  <c r="B6787" i="6"/>
  <c r="H6787" i="6" s="1" a="1"/>
  <c r="H6787" i="6" s="1"/>
  <c r="I6787" i="6" s="1"/>
  <c r="J6787" i="6" s="1"/>
  <c r="B6499" i="6"/>
  <c r="H6499" i="6" s="1" a="1"/>
  <c r="H6499" i="6" s="1"/>
  <c r="I6499" i="6" s="1"/>
  <c r="J6499" i="6" s="1"/>
  <c r="B6691" i="6"/>
  <c r="H6691" i="6" s="1" a="1"/>
  <c r="H6691" i="6" s="1"/>
  <c r="I6691" i="6" s="1"/>
  <c r="J6691" i="6" s="1"/>
  <c r="B6283" i="6"/>
  <c r="H6283" i="6" s="1" a="1"/>
  <c r="H6283" i="6" s="1"/>
  <c r="I6283" i="6" s="1"/>
  <c r="J6283" i="6" s="1"/>
  <c r="B6115" i="6"/>
  <c r="H6115" i="6" s="1" a="1"/>
  <c r="H6115" i="6" s="1"/>
  <c r="I6115" i="6" s="1"/>
  <c r="J6115" i="6" s="1"/>
  <c r="B6091" i="6"/>
  <c r="H6091" i="6" s="1" a="1"/>
  <c r="H6091" i="6" s="1"/>
  <c r="I6091" i="6" s="1"/>
  <c r="J6091" i="6" s="1"/>
  <c r="B6331" i="6"/>
  <c r="H6331" i="6" s="1" a="1"/>
  <c r="H6331" i="6" s="1"/>
  <c r="I6331" i="6" s="1"/>
  <c r="J6331" i="6" s="1"/>
  <c r="B6259" i="6"/>
  <c r="H6259" i="6" s="1" a="1"/>
  <c r="H6259" i="6" s="1"/>
  <c r="I6259" i="6" s="1"/>
  <c r="J6259" i="6" s="1"/>
  <c r="B6019" i="6"/>
  <c r="H6019" i="6" s="1" a="1"/>
  <c r="H6019" i="6" s="1"/>
  <c r="I6019" i="6" s="1"/>
  <c r="J6019" i="6" s="1"/>
  <c r="B6379" i="6"/>
  <c r="H6379" i="6" s="1" a="1"/>
  <c r="H6379" i="6" s="1"/>
  <c r="I6379" i="6" s="1"/>
  <c r="J6379" i="6" s="1"/>
  <c r="B6211" i="6"/>
  <c r="H6211" i="6" s="1" a="1"/>
  <c r="H6211" i="6" s="1"/>
  <c r="I6211" i="6" s="1"/>
  <c r="J6211" i="6" s="1"/>
  <c r="B6187" i="6"/>
  <c r="H6187" i="6" s="1" a="1"/>
  <c r="H6187" i="6" s="1"/>
  <c r="I6187" i="6" s="1"/>
  <c r="J6187" i="6" s="1"/>
  <c r="B6163" i="6"/>
  <c r="H6163" i="6" s="1" a="1"/>
  <c r="H6163" i="6" s="1"/>
  <c r="I6163" i="6" s="1"/>
  <c r="J6163" i="6" s="1"/>
  <c r="B6139" i="6"/>
  <c r="H6139" i="6" s="1" a="1"/>
  <c r="H6139" i="6" s="1"/>
  <c r="I6139" i="6" s="1"/>
  <c r="J6139" i="6" s="1"/>
  <c r="B6043" i="6"/>
  <c r="H6043" i="6" s="1" a="1"/>
  <c r="H6043" i="6" s="1"/>
  <c r="I6043" i="6" s="1"/>
  <c r="J6043" i="6" s="1"/>
  <c r="B6307" i="6"/>
  <c r="H6307" i="6" s="1" a="1"/>
  <c r="H6307" i="6" s="1"/>
  <c r="I6307" i="6" s="1"/>
  <c r="J6307" i="6" s="1"/>
  <c r="B6235" i="6"/>
  <c r="H6235" i="6" s="1" a="1"/>
  <c r="H6235" i="6" s="1"/>
  <c r="I6235" i="6" s="1"/>
  <c r="J6235" i="6" s="1"/>
  <c r="B6067" i="6"/>
  <c r="H6067" i="6" s="1" a="1"/>
  <c r="H6067" i="6" s="1"/>
  <c r="I6067" i="6" s="1"/>
  <c r="J6067" i="6" s="1"/>
  <c r="B5995" i="6"/>
  <c r="H5995" i="6" s="1" a="1"/>
  <c r="H5995" i="6" s="1"/>
  <c r="I5995" i="6" s="1"/>
  <c r="J5995" i="6" s="1"/>
  <c r="B5875" i="6"/>
  <c r="H5875" i="6" s="1" a="1"/>
  <c r="H5875" i="6" s="1"/>
  <c r="I5875" i="6" s="1"/>
  <c r="J5875" i="6" s="1"/>
  <c r="B5707" i="6"/>
  <c r="H5707" i="6" s="1" a="1"/>
  <c r="H5707" i="6" s="1"/>
  <c r="I5707" i="6" s="1"/>
  <c r="J5707" i="6" s="1"/>
  <c r="B5659" i="6"/>
  <c r="H5659" i="6" s="1" a="1"/>
  <c r="H5659" i="6" s="1"/>
  <c r="I5659" i="6" s="1"/>
  <c r="J5659" i="6" s="1"/>
  <c r="B5563" i="6"/>
  <c r="H5563" i="6" s="1" a="1"/>
  <c r="H5563" i="6" s="1"/>
  <c r="I5563" i="6" s="1"/>
  <c r="J5563" i="6" s="1"/>
  <c r="B5515" i="6"/>
  <c r="H5515" i="6" s="1" a="1"/>
  <c r="H5515" i="6" s="1"/>
  <c r="I5515" i="6" s="1"/>
  <c r="J5515" i="6" s="1"/>
  <c r="B5467" i="6"/>
  <c r="H5467" i="6" s="1" a="1"/>
  <c r="H5467" i="6" s="1"/>
  <c r="I5467" i="6" s="1"/>
  <c r="J5467" i="6" s="1"/>
  <c r="B5371" i="6"/>
  <c r="H5371" i="6" s="1" a="1"/>
  <c r="H5371" i="6" s="1"/>
  <c r="I5371" i="6" s="1"/>
  <c r="J5371" i="6" s="1"/>
  <c r="B5323" i="6"/>
  <c r="H5323" i="6" s="1" a="1"/>
  <c r="H5323" i="6" s="1"/>
  <c r="I5323" i="6" s="1"/>
  <c r="J5323" i="6" s="1"/>
  <c r="B5275" i="6"/>
  <c r="H5275" i="6" s="1" a="1"/>
  <c r="H5275" i="6" s="1"/>
  <c r="I5275" i="6" s="1"/>
  <c r="J5275" i="6" s="1"/>
  <c r="B5947" i="6"/>
  <c r="H5947" i="6" s="1" a="1"/>
  <c r="H5947" i="6" s="1"/>
  <c r="I5947" i="6" s="1"/>
  <c r="J5947" i="6" s="1"/>
  <c r="B5851" i="6"/>
  <c r="H5851" i="6" s="1" a="1"/>
  <c r="H5851" i="6" s="1"/>
  <c r="I5851" i="6" s="1"/>
  <c r="J5851" i="6" s="1"/>
  <c r="B5779" i="6"/>
  <c r="H5779" i="6" s="1" a="1"/>
  <c r="H5779" i="6" s="1"/>
  <c r="I5779" i="6" s="1"/>
  <c r="J5779" i="6" s="1"/>
  <c r="B5683" i="6"/>
  <c r="H5683" i="6" s="1" a="1"/>
  <c r="H5683" i="6" s="1"/>
  <c r="I5683" i="6" s="1"/>
  <c r="J5683" i="6" s="1"/>
  <c r="B5635" i="6"/>
  <c r="H5635" i="6" s="1" a="1"/>
  <c r="H5635" i="6" s="1"/>
  <c r="I5635" i="6" s="1"/>
  <c r="J5635" i="6" s="1"/>
  <c r="B5395" i="6"/>
  <c r="H5395" i="6" s="1" a="1"/>
  <c r="H5395" i="6" s="1"/>
  <c r="I5395" i="6" s="1"/>
  <c r="J5395" i="6" s="1"/>
  <c r="B5971" i="6"/>
  <c r="H5971" i="6" s="1" a="1"/>
  <c r="H5971" i="6" s="1"/>
  <c r="I5971" i="6" s="1"/>
  <c r="J5971" i="6" s="1"/>
  <c r="B5923" i="6"/>
  <c r="H5923" i="6" s="1" a="1"/>
  <c r="H5923" i="6" s="1"/>
  <c r="I5923" i="6" s="1"/>
  <c r="J5923" i="6" s="1"/>
  <c r="B5803" i="6"/>
  <c r="H5803" i="6" s="1" a="1"/>
  <c r="H5803" i="6" s="1"/>
  <c r="I5803" i="6" s="1"/>
  <c r="J5803" i="6" s="1"/>
  <c r="B5755" i="6"/>
  <c r="H5755" i="6" s="1" a="1"/>
  <c r="H5755" i="6" s="1"/>
  <c r="I5755" i="6" s="1"/>
  <c r="J5755" i="6" s="1"/>
  <c r="B5587" i="6"/>
  <c r="H5587" i="6" s="1" a="1"/>
  <c r="H5587" i="6" s="1"/>
  <c r="I5587" i="6" s="1"/>
  <c r="J5587" i="6" s="1"/>
  <c r="B5539" i="6"/>
  <c r="H5539" i="6" s="1" a="1"/>
  <c r="H5539" i="6" s="1"/>
  <c r="I5539" i="6" s="1"/>
  <c r="J5539" i="6" s="1"/>
  <c r="B5491" i="6"/>
  <c r="H5491" i="6" s="1" a="1"/>
  <c r="H5491" i="6" s="1"/>
  <c r="I5491" i="6" s="1"/>
  <c r="J5491" i="6" s="1"/>
  <c r="B5347" i="6"/>
  <c r="H5347" i="6" s="1" a="1"/>
  <c r="H5347" i="6" s="1"/>
  <c r="I5347" i="6" s="1"/>
  <c r="J5347" i="6" s="1"/>
  <c r="B5299" i="6"/>
  <c r="H5299" i="6" s="1" a="1"/>
  <c r="H5299" i="6" s="1"/>
  <c r="I5299" i="6" s="1"/>
  <c r="J5299" i="6" s="1"/>
  <c r="B5899" i="6"/>
  <c r="H5899" i="6" s="1" a="1"/>
  <c r="H5899" i="6" s="1"/>
  <c r="I5899" i="6" s="1"/>
  <c r="J5899" i="6" s="1"/>
  <c r="B5827" i="6"/>
  <c r="H5827" i="6" s="1" a="1"/>
  <c r="H5827" i="6" s="1"/>
  <c r="I5827" i="6" s="1"/>
  <c r="J5827" i="6" s="1"/>
  <c r="B5731" i="6"/>
  <c r="H5731" i="6" s="1" a="1"/>
  <c r="H5731" i="6" s="1"/>
  <c r="I5731" i="6" s="1"/>
  <c r="J5731" i="6" s="1"/>
  <c r="B5611" i="6"/>
  <c r="H5611" i="6" s="1" a="1"/>
  <c r="H5611" i="6" s="1"/>
  <c r="I5611" i="6" s="1"/>
  <c r="J5611" i="6" s="1"/>
  <c r="B5443" i="6"/>
  <c r="H5443" i="6" s="1" a="1"/>
  <c r="H5443" i="6" s="1"/>
  <c r="I5443" i="6" s="1"/>
  <c r="J5443" i="6" s="1"/>
  <c r="B5419" i="6"/>
  <c r="H5419" i="6" s="1" a="1"/>
  <c r="H5419" i="6" s="1"/>
  <c r="I5419" i="6" s="1"/>
  <c r="J5419" i="6" s="1"/>
  <c r="B5203" i="6"/>
  <c r="H5203" i="6" s="1" a="1"/>
  <c r="H5203" i="6" s="1"/>
  <c r="I5203" i="6" s="1"/>
  <c r="J5203" i="6" s="1"/>
  <c r="B5131" i="6"/>
  <c r="H5131" i="6" s="1" a="1"/>
  <c r="H5131" i="6" s="1"/>
  <c r="I5131" i="6" s="1"/>
  <c r="J5131" i="6" s="1"/>
  <c r="B5107" i="6"/>
  <c r="H5107" i="6" s="1" a="1"/>
  <c r="H5107" i="6" s="1"/>
  <c r="I5107" i="6" s="1"/>
  <c r="J5107" i="6" s="1"/>
  <c r="B5011" i="6"/>
  <c r="H5011" i="6" s="1" a="1"/>
  <c r="H5011" i="6" s="1"/>
  <c r="I5011" i="6" s="1"/>
  <c r="J5011" i="6" s="1"/>
  <c r="B4747" i="6"/>
  <c r="H4747" i="6" s="1" a="1"/>
  <c r="H4747" i="6" s="1"/>
  <c r="I4747" i="6" s="1"/>
  <c r="J4747" i="6" s="1"/>
  <c r="B4699" i="6"/>
  <c r="H4699" i="6" s="1" a="1"/>
  <c r="H4699" i="6" s="1"/>
  <c r="I4699" i="6" s="1"/>
  <c r="J4699" i="6" s="1"/>
  <c r="B4651" i="6"/>
  <c r="H4651" i="6" s="1" a="1"/>
  <c r="H4651" i="6" s="1"/>
  <c r="I4651" i="6" s="1"/>
  <c r="J4651" i="6" s="1"/>
  <c r="B4603" i="6"/>
  <c r="H4603" i="6" s="1" a="1"/>
  <c r="H4603" i="6" s="1"/>
  <c r="I4603" i="6" s="1"/>
  <c r="J4603" i="6" s="1"/>
  <c r="B4435" i="6"/>
  <c r="H4435" i="6" s="1" a="1"/>
  <c r="H4435" i="6" s="1"/>
  <c r="I4435" i="6" s="1"/>
  <c r="J4435" i="6" s="1"/>
  <c r="B4387" i="6"/>
  <c r="H4387" i="6" s="1" a="1"/>
  <c r="H4387" i="6" s="1"/>
  <c r="I4387" i="6" s="1"/>
  <c r="J4387" i="6" s="1"/>
  <c r="B4291" i="6"/>
  <c r="H4291" i="6" s="1" a="1"/>
  <c r="H4291" i="6" s="1"/>
  <c r="I4291" i="6" s="1"/>
  <c r="J4291" i="6" s="1"/>
  <c r="B5251" i="6"/>
  <c r="H5251" i="6" s="1" a="1"/>
  <c r="H5251" i="6" s="1"/>
  <c r="I5251" i="6" s="1"/>
  <c r="J5251" i="6" s="1"/>
  <c r="B5227" i="6"/>
  <c r="H5227" i="6" s="1" a="1"/>
  <c r="H5227" i="6" s="1"/>
  <c r="I5227" i="6" s="1"/>
  <c r="J5227" i="6" s="1"/>
  <c r="B5083" i="6"/>
  <c r="H5083" i="6" s="1" a="1"/>
  <c r="H5083" i="6" s="1"/>
  <c r="I5083" i="6" s="1"/>
  <c r="J5083" i="6" s="1"/>
  <c r="B4987" i="6"/>
  <c r="H4987" i="6" s="1" a="1"/>
  <c r="H4987" i="6" s="1"/>
  <c r="I4987" i="6" s="1"/>
  <c r="J4987" i="6" s="1"/>
  <c r="B4915" i="6"/>
  <c r="H4915" i="6" s="1" a="1"/>
  <c r="H4915" i="6" s="1"/>
  <c r="I4915" i="6" s="1"/>
  <c r="J4915" i="6" s="1"/>
  <c r="B4867" i="6"/>
  <c r="H4867" i="6" s="1" a="1"/>
  <c r="H4867" i="6" s="1"/>
  <c r="I4867" i="6" s="1"/>
  <c r="J4867" i="6" s="1"/>
  <c r="B4819" i="6"/>
  <c r="H4819" i="6" s="1" a="1"/>
  <c r="H4819" i="6" s="1"/>
  <c r="I4819" i="6" s="1"/>
  <c r="J4819" i="6" s="1"/>
  <c r="B4555" i="6"/>
  <c r="H4555" i="6" s="1" a="1"/>
  <c r="H4555" i="6" s="1"/>
  <c r="I4555" i="6" s="1"/>
  <c r="J4555" i="6" s="1"/>
  <c r="B4507" i="6"/>
  <c r="H4507" i="6" s="1" a="1"/>
  <c r="H4507" i="6" s="1"/>
  <c r="I4507" i="6" s="1"/>
  <c r="J4507" i="6" s="1"/>
  <c r="B4363" i="6"/>
  <c r="H4363" i="6" s="1" a="1"/>
  <c r="H4363" i="6" s="1"/>
  <c r="I4363" i="6" s="1"/>
  <c r="J4363" i="6" s="1"/>
  <c r="B4267" i="6"/>
  <c r="H4267" i="6" s="1" a="1"/>
  <c r="H4267" i="6" s="1"/>
  <c r="I4267" i="6" s="1"/>
  <c r="J4267" i="6" s="1"/>
  <c r="B4171" i="6"/>
  <c r="H4171" i="6" s="1" a="1"/>
  <c r="H4171" i="6" s="1"/>
  <c r="I4171" i="6" s="1"/>
  <c r="J4171" i="6" s="1"/>
  <c r="B5155" i="6"/>
  <c r="H5155" i="6" s="1" a="1"/>
  <c r="H5155" i="6" s="1"/>
  <c r="I5155" i="6" s="1"/>
  <c r="J5155" i="6" s="1"/>
  <c r="B5059" i="6"/>
  <c r="H5059" i="6" s="1" a="1"/>
  <c r="H5059" i="6" s="1"/>
  <c r="I5059" i="6" s="1"/>
  <c r="J5059" i="6" s="1"/>
  <c r="B4963" i="6"/>
  <c r="H4963" i="6" s="1" a="1"/>
  <c r="H4963" i="6" s="1"/>
  <c r="I4963" i="6" s="1"/>
  <c r="J4963" i="6" s="1"/>
  <c r="B4771" i="6"/>
  <c r="H4771" i="6" s="1" a="1"/>
  <c r="H4771" i="6" s="1"/>
  <c r="I4771" i="6" s="1"/>
  <c r="J4771" i="6" s="1"/>
  <c r="B4723" i="6"/>
  <c r="H4723" i="6" s="1" a="1"/>
  <c r="H4723" i="6" s="1"/>
  <c r="I4723" i="6" s="1"/>
  <c r="J4723" i="6" s="1"/>
  <c r="B4675" i="6"/>
  <c r="H4675" i="6" s="1" a="1"/>
  <c r="H4675" i="6" s="1"/>
  <c r="I4675" i="6" s="1"/>
  <c r="J4675" i="6" s="1"/>
  <c r="B4627" i="6"/>
  <c r="H4627" i="6" s="1" a="1"/>
  <c r="H4627" i="6" s="1"/>
  <c r="I4627" i="6" s="1"/>
  <c r="J4627" i="6" s="1"/>
  <c r="B4579" i="6"/>
  <c r="H4579" i="6" s="1" a="1"/>
  <c r="H4579" i="6" s="1"/>
  <c r="I4579" i="6" s="1"/>
  <c r="J4579" i="6" s="1"/>
  <c r="B4411" i="6"/>
  <c r="H4411" i="6" s="1" a="1"/>
  <c r="H4411" i="6" s="1"/>
  <c r="I4411" i="6" s="1"/>
  <c r="J4411" i="6" s="1"/>
  <c r="B4339" i="6"/>
  <c r="H4339" i="6" s="1" a="1"/>
  <c r="H4339" i="6" s="1"/>
  <c r="I4339" i="6" s="1"/>
  <c r="J4339" i="6" s="1"/>
  <c r="B4243" i="6"/>
  <c r="H4243" i="6" s="1" a="1"/>
  <c r="H4243" i="6" s="1"/>
  <c r="I4243" i="6" s="1"/>
  <c r="J4243" i="6" s="1"/>
  <c r="B4147" i="6"/>
  <c r="H4147" i="6" s="1" a="1"/>
  <c r="H4147" i="6" s="1"/>
  <c r="I4147" i="6" s="1"/>
  <c r="J4147" i="6" s="1"/>
  <c r="B4075" i="6"/>
  <c r="H4075" i="6" s="1" a="1"/>
  <c r="H4075" i="6" s="1"/>
  <c r="I4075" i="6" s="1"/>
  <c r="J4075" i="6" s="1"/>
  <c r="B4003" i="6"/>
  <c r="H4003" i="6" s="1" a="1"/>
  <c r="H4003" i="6" s="1"/>
  <c r="I4003" i="6" s="1"/>
  <c r="J4003" i="6" s="1"/>
  <c r="B3907" i="6"/>
  <c r="H3907" i="6" s="1" a="1"/>
  <c r="H3907" i="6" s="1"/>
  <c r="I3907" i="6" s="1"/>
  <c r="J3907" i="6" s="1"/>
  <c r="B5179" i="6"/>
  <c r="H5179" i="6" s="1" a="1"/>
  <c r="H5179" i="6" s="1"/>
  <c r="I5179" i="6" s="1"/>
  <c r="J5179" i="6" s="1"/>
  <c r="B5035" i="6"/>
  <c r="H5035" i="6" s="1" a="1"/>
  <c r="H5035" i="6" s="1"/>
  <c r="I5035" i="6" s="1"/>
  <c r="J5035" i="6" s="1"/>
  <c r="B4939" i="6"/>
  <c r="H4939" i="6" s="1" a="1"/>
  <c r="H4939" i="6" s="1"/>
  <c r="I4939" i="6" s="1"/>
  <c r="J4939" i="6" s="1"/>
  <c r="B4891" i="6"/>
  <c r="H4891" i="6" s="1" a="1"/>
  <c r="H4891" i="6" s="1"/>
  <c r="I4891" i="6" s="1"/>
  <c r="J4891" i="6" s="1"/>
  <c r="B4843" i="6"/>
  <c r="H4843" i="6" s="1" a="1"/>
  <c r="H4843" i="6" s="1"/>
  <c r="I4843" i="6" s="1"/>
  <c r="J4843" i="6" s="1"/>
  <c r="B4795" i="6"/>
  <c r="H4795" i="6" s="1" a="1"/>
  <c r="H4795" i="6" s="1"/>
  <c r="I4795" i="6" s="1"/>
  <c r="J4795" i="6" s="1"/>
  <c r="B4531" i="6"/>
  <c r="H4531" i="6" s="1" a="1"/>
  <c r="H4531" i="6" s="1"/>
  <c r="I4531" i="6" s="1"/>
  <c r="J4531" i="6" s="1"/>
  <c r="B4483" i="6"/>
  <c r="H4483" i="6" s="1" a="1"/>
  <c r="H4483" i="6" s="1"/>
  <c r="I4483" i="6" s="1"/>
  <c r="J4483" i="6" s="1"/>
  <c r="B4459" i="6"/>
  <c r="H4459" i="6" s="1" a="1"/>
  <c r="H4459" i="6" s="1"/>
  <c r="I4459" i="6" s="1"/>
  <c r="J4459" i="6" s="1"/>
  <c r="B4315" i="6"/>
  <c r="H4315" i="6" s="1" a="1"/>
  <c r="H4315" i="6" s="1"/>
  <c r="I4315" i="6" s="1"/>
  <c r="J4315" i="6" s="1"/>
  <c r="B4219" i="6"/>
  <c r="H4219" i="6" s="1" a="1"/>
  <c r="H4219" i="6" s="1"/>
  <c r="I4219" i="6" s="1"/>
  <c r="J4219" i="6" s="1"/>
  <c r="B4123" i="6"/>
  <c r="H4123" i="6" s="1" a="1"/>
  <c r="H4123" i="6" s="1"/>
  <c r="I4123" i="6" s="1"/>
  <c r="J4123" i="6" s="1"/>
  <c r="B3979" i="6"/>
  <c r="H3979" i="6" s="1" a="1"/>
  <c r="H3979" i="6" s="1"/>
  <c r="I3979" i="6" s="1"/>
  <c r="J3979" i="6" s="1"/>
  <c r="B3883" i="6"/>
  <c r="H3883" i="6" s="1" a="1"/>
  <c r="H3883" i="6" s="1"/>
  <c r="I3883" i="6" s="1"/>
  <c r="J3883" i="6" s="1"/>
  <c r="B3955" i="6"/>
  <c r="H3955" i="6" s="1" a="1"/>
  <c r="H3955" i="6" s="1"/>
  <c r="I3955" i="6" s="1"/>
  <c r="J3955" i="6" s="1"/>
  <c r="B3811" i="6"/>
  <c r="H3811" i="6" s="1" a="1"/>
  <c r="H3811" i="6" s="1"/>
  <c r="I3811" i="6" s="1"/>
  <c r="J3811" i="6" s="1"/>
  <c r="B3715" i="6"/>
  <c r="H3715" i="6" s="1" a="1"/>
  <c r="H3715" i="6" s="1"/>
  <c r="I3715" i="6" s="1"/>
  <c r="J3715" i="6" s="1"/>
  <c r="B3619" i="6"/>
  <c r="H3619" i="6" s="1" a="1"/>
  <c r="H3619" i="6" s="1"/>
  <c r="I3619" i="6" s="1"/>
  <c r="J3619" i="6" s="1"/>
  <c r="B3523" i="6"/>
  <c r="H3523" i="6" s="1" a="1"/>
  <c r="H3523" i="6" s="1"/>
  <c r="I3523" i="6" s="1"/>
  <c r="J3523" i="6" s="1"/>
  <c r="B3451" i="6"/>
  <c r="H3451" i="6" s="1" a="1"/>
  <c r="H3451" i="6" s="1"/>
  <c r="I3451" i="6" s="1"/>
  <c r="J3451" i="6" s="1"/>
  <c r="B3427" i="6"/>
  <c r="H3427" i="6" s="1" a="1"/>
  <c r="H3427" i="6" s="1"/>
  <c r="I3427" i="6" s="1"/>
  <c r="J3427" i="6" s="1"/>
  <c r="B3403" i="6"/>
  <c r="H3403" i="6" s="1" a="1"/>
  <c r="H3403" i="6" s="1"/>
  <c r="I3403" i="6" s="1"/>
  <c r="J3403" i="6" s="1"/>
  <c r="B3379" i="6"/>
  <c r="H3379" i="6" s="1" a="1"/>
  <c r="H3379" i="6" s="1"/>
  <c r="I3379" i="6" s="1"/>
  <c r="J3379" i="6" s="1"/>
  <c r="B3355" i="6"/>
  <c r="H3355" i="6" s="1" a="1"/>
  <c r="H3355" i="6" s="1"/>
  <c r="I3355" i="6" s="1"/>
  <c r="J3355" i="6" s="1"/>
  <c r="B3331" i="6"/>
  <c r="H3331" i="6" s="1" a="1"/>
  <c r="H3331" i="6" s="1"/>
  <c r="I3331" i="6" s="1"/>
  <c r="J3331" i="6" s="1"/>
  <c r="B3163" i="6"/>
  <c r="H3163" i="6" s="1" a="1"/>
  <c r="H3163" i="6" s="1"/>
  <c r="I3163" i="6" s="1"/>
  <c r="J3163" i="6" s="1"/>
  <c r="B3091" i="6"/>
  <c r="H3091" i="6" s="1" a="1"/>
  <c r="H3091" i="6" s="1"/>
  <c r="I3091" i="6" s="1"/>
  <c r="J3091" i="6" s="1"/>
  <c r="B3067" i="6"/>
  <c r="H3067" i="6" s="1" a="1"/>
  <c r="H3067" i="6" s="1"/>
  <c r="I3067" i="6" s="1"/>
  <c r="J3067" i="6" s="1"/>
  <c r="B2995" i="6"/>
  <c r="H2995" i="6" s="1" a="1"/>
  <c r="H2995" i="6" s="1"/>
  <c r="I2995" i="6" s="1"/>
  <c r="J2995" i="6" s="1"/>
  <c r="B2947" i="6"/>
  <c r="H2947" i="6" s="1" a="1"/>
  <c r="H2947" i="6" s="1"/>
  <c r="I2947" i="6" s="1"/>
  <c r="J2947" i="6" s="1"/>
  <c r="B2755" i="6"/>
  <c r="H2755" i="6" s="1" a="1"/>
  <c r="H2755" i="6" s="1"/>
  <c r="I2755" i="6" s="1"/>
  <c r="J2755" i="6" s="1"/>
  <c r="B3931" i="6"/>
  <c r="H3931" i="6" s="1" a="1"/>
  <c r="H3931" i="6" s="1"/>
  <c r="I3931" i="6" s="1"/>
  <c r="J3931" i="6" s="1"/>
  <c r="B3787" i="6"/>
  <c r="H3787" i="6" s="1" a="1"/>
  <c r="H3787" i="6" s="1"/>
  <c r="I3787" i="6" s="1"/>
  <c r="J3787" i="6" s="1"/>
  <c r="B3691" i="6"/>
  <c r="H3691" i="6" s="1" a="1"/>
  <c r="H3691" i="6" s="1"/>
  <c r="I3691" i="6" s="1"/>
  <c r="J3691" i="6" s="1"/>
  <c r="B3595" i="6"/>
  <c r="H3595" i="6" s="1" a="1"/>
  <c r="H3595" i="6" s="1"/>
  <c r="I3595" i="6" s="1"/>
  <c r="J3595" i="6" s="1"/>
  <c r="B3499" i="6"/>
  <c r="H3499" i="6" s="1" a="1"/>
  <c r="H3499" i="6" s="1"/>
  <c r="I3499" i="6" s="1"/>
  <c r="J3499" i="6" s="1"/>
  <c r="B3475" i="6"/>
  <c r="H3475" i="6" s="1" a="1"/>
  <c r="H3475" i="6" s="1"/>
  <c r="I3475" i="6" s="1"/>
  <c r="J3475" i="6" s="1"/>
  <c r="B3307" i="6"/>
  <c r="H3307" i="6" s="1" a="1"/>
  <c r="H3307" i="6" s="1"/>
  <c r="I3307" i="6" s="1"/>
  <c r="J3307" i="6" s="1"/>
  <c r="B2731" i="6"/>
  <c r="H2731" i="6" s="1" a="1"/>
  <c r="H2731" i="6" s="1"/>
  <c r="I2731" i="6" s="1"/>
  <c r="J2731" i="6" s="1"/>
  <c r="B2707" i="6"/>
  <c r="H2707" i="6" s="1" a="1"/>
  <c r="H2707" i="6" s="1"/>
  <c r="I2707" i="6" s="1"/>
  <c r="J2707" i="6" s="1"/>
  <c r="B2659" i="6"/>
  <c r="H2659" i="6" s="1" a="1"/>
  <c r="H2659" i="6" s="1"/>
  <c r="I2659" i="6" s="1"/>
  <c r="J2659" i="6" s="1"/>
  <c r="B2587" i="6"/>
  <c r="H2587" i="6" s="1" a="1"/>
  <c r="H2587" i="6" s="1"/>
  <c r="I2587" i="6" s="1"/>
  <c r="J2587" i="6" s="1"/>
  <c r="B4195" i="6"/>
  <c r="H4195" i="6" s="1" a="1"/>
  <c r="H4195" i="6" s="1"/>
  <c r="I4195" i="6" s="1"/>
  <c r="J4195" i="6" s="1"/>
  <c r="B4051" i="6"/>
  <c r="H4051" i="6" s="1" a="1"/>
  <c r="H4051" i="6" s="1"/>
  <c r="I4051" i="6" s="1"/>
  <c r="J4051" i="6" s="1"/>
  <c r="B3859" i="6"/>
  <c r="H3859" i="6" s="1" a="1"/>
  <c r="H3859" i="6" s="1"/>
  <c r="I3859" i="6" s="1"/>
  <c r="J3859" i="6" s="1"/>
  <c r="B3763" i="6"/>
  <c r="H3763" i="6" s="1" a="1"/>
  <c r="H3763" i="6" s="1"/>
  <c r="I3763" i="6" s="1"/>
  <c r="J3763" i="6" s="1"/>
  <c r="B3667" i="6"/>
  <c r="H3667" i="6" s="1" a="1"/>
  <c r="H3667" i="6" s="1"/>
  <c r="I3667" i="6" s="1"/>
  <c r="J3667" i="6" s="1"/>
  <c r="B3571" i="6"/>
  <c r="H3571" i="6" s="1" a="1"/>
  <c r="H3571" i="6" s="1"/>
  <c r="I3571" i="6" s="1"/>
  <c r="J3571" i="6" s="1"/>
  <c r="B3235" i="6"/>
  <c r="H3235" i="6" s="1" a="1"/>
  <c r="H3235" i="6" s="1"/>
  <c r="I3235" i="6" s="1"/>
  <c r="J3235" i="6" s="1"/>
  <c r="B3211" i="6"/>
  <c r="H3211" i="6" s="1" a="1"/>
  <c r="H3211" i="6" s="1"/>
  <c r="I3211" i="6" s="1"/>
  <c r="J3211" i="6" s="1"/>
  <c r="B3187" i="6"/>
  <c r="H3187" i="6" s="1" a="1"/>
  <c r="H3187" i="6" s="1"/>
  <c r="I3187" i="6" s="1"/>
  <c r="J3187" i="6" s="1"/>
  <c r="B3139" i="6"/>
  <c r="H3139" i="6" s="1" a="1"/>
  <c r="H3139" i="6" s="1"/>
  <c r="I3139" i="6" s="1"/>
  <c r="J3139" i="6" s="1"/>
  <c r="B3115" i="6"/>
  <c r="H3115" i="6" s="1" a="1"/>
  <c r="H3115" i="6" s="1"/>
  <c r="I3115" i="6" s="1"/>
  <c r="J3115" i="6" s="1"/>
  <c r="B3043" i="6"/>
  <c r="H3043" i="6" s="1" a="1"/>
  <c r="H3043" i="6" s="1"/>
  <c r="I3043" i="6" s="1"/>
  <c r="J3043" i="6" s="1"/>
  <c r="B2875" i="6"/>
  <c r="H2875" i="6" s="1" a="1"/>
  <c r="H2875" i="6" s="1"/>
  <c r="I2875" i="6" s="1"/>
  <c r="J2875" i="6" s="1"/>
  <c r="B2851" i="6"/>
  <c r="H2851" i="6" s="1" a="1"/>
  <c r="H2851" i="6" s="1"/>
  <c r="I2851" i="6" s="1"/>
  <c r="J2851" i="6" s="1"/>
  <c r="B4099" i="6"/>
  <c r="H4099" i="6" s="1" a="1"/>
  <c r="H4099" i="6" s="1"/>
  <c r="I4099" i="6" s="1"/>
  <c r="J4099" i="6" s="1"/>
  <c r="B4027" i="6"/>
  <c r="H4027" i="6" s="1" a="1"/>
  <c r="H4027" i="6" s="1"/>
  <c r="I4027" i="6" s="1"/>
  <c r="J4027" i="6" s="1"/>
  <c r="B3835" i="6"/>
  <c r="H3835" i="6" s="1" a="1"/>
  <c r="H3835" i="6" s="1"/>
  <c r="I3835" i="6" s="1"/>
  <c r="J3835" i="6" s="1"/>
  <c r="B3739" i="6"/>
  <c r="H3739" i="6" s="1" a="1"/>
  <c r="H3739" i="6" s="1"/>
  <c r="I3739" i="6" s="1"/>
  <c r="J3739" i="6" s="1"/>
  <c r="B3643" i="6"/>
  <c r="H3643" i="6" s="1" a="1"/>
  <c r="H3643" i="6" s="1"/>
  <c r="I3643" i="6" s="1"/>
  <c r="J3643" i="6" s="1"/>
  <c r="B3547" i="6"/>
  <c r="H3547" i="6" s="1" a="1"/>
  <c r="H3547" i="6" s="1"/>
  <c r="I3547" i="6" s="1"/>
  <c r="J3547" i="6" s="1"/>
  <c r="B2827" i="6"/>
  <c r="H2827" i="6" s="1" a="1"/>
  <c r="H2827" i="6" s="1"/>
  <c r="I2827" i="6" s="1"/>
  <c r="J2827" i="6" s="1"/>
  <c r="B2779" i="6"/>
  <c r="H2779" i="6" s="1" a="1"/>
  <c r="H2779" i="6" s="1"/>
  <c r="I2779" i="6" s="1"/>
  <c r="J2779" i="6" s="1"/>
  <c r="B2515" i="6"/>
  <c r="H2515" i="6" s="1" a="1"/>
  <c r="H2515" i="6" s="1"/>
  <c r="I2515" i="6" s="1"/>
  <c r="J2515" i="6" s="1"/>
  <c r="B2467" i="6"/>
  <c r="H2467" i="6" s="1" a="1"/>
  <c r="H2467" i="6" s="1"/>
  <c r="I2467" i="6" s="1"/>
  <c r="J2467" i="6" s="1"/>
  <c r="B2155" i="6"/>
  <c r="H2155" i="6" s="1" a="1"/>
  <c r="H2155" i="6" s="1"/>
  <c r="I2155" i="6" s="1"/>
  <c r="J2155" i="6" s="1"/>
  <c r="B2131" i="6"/>
  <c r="H2131" i="6" s="1" a="1"/>
  <c r="H2131" i="6" s="1"/>
  <c r="I2131" i="6" s="1"/>
  <c r="J2131" i="6" s="1"/>
  <c r="B2059" i="6"/>
  <c r="H2059" i="6" s="1" a="1"/>
  <c r="H2059" i="6" s="1"/>
  <c r="I2059" i="6" s="1"/>
  <c r="J2059" i="6" s="1"/>
  <c r="B1963" i="6"/>
  <c r="H1963" i="6" s="1" a="1"/>
  <c r="H1963" i="6" s="1"/>
  <c r="I1963" i="6" s="1"/>
  <c r="J1963" i="6" s="1"/>
  <c r="B1867" i="6"/>
  <c r="H1867" i="6" s="1" a="1"/>
  <c r="H1867" i="6" s="1"/>
  <c r="I1867" i="6" s="1"/>
  <c r="J1867" i="6" s="1"/>
  <c r="B1819" i="6"/>
  <c r="H1819" i="6" s="1" a="1"/>
  <c r="H1819" i="6" s="1"/>
  <c r="I1819" i="6" s="1"/>
  <c r="J1819" i="6" s="1"/>
  <c r="B1723" i="6"/>
  <c r="H1723" i="6" s="1" a="1"/>
  <c r="H1723" i="6" s="1"/>
  <c r="I1723" i="6" s="1"/>
  <c r="J1723" i="6" s="1"/>
  <c r="B1651" i="6"/>
  <c r="H1651" i="6" s="1" a="1"/>
  <c r="H1651" i="6" s="1"/>
  <c r="I1651" i="6" s="1"/>
  <c r="J1651" i="6" s="1"/>
  <c r="B1531" i="6"/>
  <c r="H1531" i="6" s="1" a="1"/>
  <c r="H1531" i="6" s="1"/>
  <c r="I1531" i="6" s="1"/>
  <c r="J1531" i="6" s="1"/>
  <c r="B1411" i="6"/>
  <c r="H1411" i="6" s="1" a="1"/>
  <c r="H1411" i="6" s="1"/>
  <c r="I1411" i="6" s="1"/>
  <c r="J1411" i="6" s="1"/>
  <c r="B2971" i="6"/>
  <c r="H2971" i="6" s="1" a="1"/>
  <c r="H2971" i="6" s="1"/>
  <c r="I2971" i="6" s="1"/>
  <c r="J2971" i="6" s="1"/>
  <c r="B2683" i="6"/>
  <c r="H2683" i="6" s="1" a="1"/>
  <c r="H2683" i="6" s="1"/>
  <c r="I2683" i="6" s="1"/>
  <c r="J2683" i="6" s="1"/>
  <c r="B2491" i="6"/>
  <c r="H2491" i="6" s="1" a="1"/>
  <c r="H2491" i="6" s="1"/>
  <c r="I2491" i="6" s="1"/>
  <c r="J2491" i="6" s="1"/>
  <c r="B2395" i="6"/>
  <c r="H2395" i="6" s="1" a="1"/>
  <c r="H2395" i="6" s="1"/>
  <c r="I2395" i="6" s="1"/>
  <c r="J2395" i="6" s="1"/>
  <c r="B2347" i="6"/>
  <c r="H2347" i="6" s="1" a="1"/>
  <c r="H2347" i="6" s="1"/>
  <c r="I2347" i="6" s="1"/>
  <c r="J2347" i="6" s="1"/>
  <c r="B2035" i="6"/>
  <c r="H2035" i="6" s="1" a="1"/>
  <c r="H2035" i="6" s="1"/>
  <c r="I2035" i="6" s="1"/>
  <c r="J2035" i="6" s="1"/>
  <c r="B1939" i="6"/>
  <c r="H1939" i="6" s="1" a="1"/>
  <c r="H1939" i="6" s="1"/>
  <c r="I1939" i="6" s="1"/>
  <c r="J1939" i="6" s="1"/>
  <c r="B1795" i="6"/>
  <c r="H1795" i="6" s="1" a="1"/>
  <c r="H1795" i="6" s="1"/>
  <c r="I1795" i="6" s="1"/>
  <c r="J1795" i="6" s="1"/>
  <c r="B1699" i="6"/>
  <c r="H1699" i="6" s="1" a="1"/>
  <c r="H1699" i="6" s="1"/>
  <c r="I1699" i="6" s="1"/>
  <c r="J1699" i="6" s="1"/>
  <c r="B1675" i="6"/>
  <c r="H1675" i="6" s="1" a="1"/>
  <c r="H1675" i="6" s="1"/>
  <c r="I1675" i="6" s="1"/>
  <c r="J1675" i="6" s="1"/>
  <c r="B1507" i="6"/>
  <c r="H1507" i="6" s="1" a="1"/>
  <c r="H1507" i="6" s="1"/>
  <c r="I1507" i="6" s="1"/>
  <c r="J1507" i="6" s="1"/>
  <c r="B3259" i="6"/>
  <c r="H3259" i="6" s="1" a="1"/>
  <c r="H3259" i="6" s="1"/>
  <c r="I3259" i="6" s="1"/>
  <c r="J3259" i="6" s="1"/>
  <c r="B3019" i="6"/>
  <c r="H3019" i="6" s="1" a="1"/>
  <c r="H3019" i="6" s="1"/>
  <c r="I3019" i="6" s="1"/>
  <c r="J3019" i="6" s="1"/>
  <c r="B2923" i="6"/>
  <c r="H2923" i="6" s="1" a="1"/>
  <c r="H2923" i="6" s="1"/>
  <c r="I2923" i="6" s="1"/>
  <c r="J2923" i="6" s="1"/>
  <c r="B2803" i="6"/>
  <c r="H2803" i="6" s="1" a="1"/>
  <c r="H2803" i="6" s="1"/>
  <c r="I2803" i="6" s="1"/>
  <c r="J2803" i="6" s="1"/>
  <c r="B2635" i="6"/>
  <c r="H2635" i="6" s="1" a="1"/>
  <c r="H2635" i="6" s="1"/>
  <c r="I2635" i="6" s="1"/>
  <c r="J2635" i="6" s="1"/>
  <c r="B2611" i="6"/>
  <c r="H2611" i="6" s="1" a="1"/>
  <c r="H2611" i="6" s="1"/>
  <c r="I2611" i="6" s="1"/>
  <c r="J2611" i="6" s="1"/>
  <c r="B2443" i="6"/>
  <c r="H2443" i="6" s="1" a="1"/>
  <c r="H2443" i="6" s="1"/>
  <c r="I2443" i="6" s="1"/>
  <c r="J2443" i="6" s="1"/>
  <c r="B2371" i="6"/>
  <c r="H2371" i="6" s="1" a="1"/>
  <c r="H2371" i="6" s="1"/>
  <c r="I2371" i="6" s="1"/>
  <c r="J2371" i="6" s="1"/>
  <c r="B2323" i="6"/>
  <c r="H2323" i="6" s="1" a="1"/>
  <c r="H2323" i="6" s="1"/>
  <c r="I2323" i="6" s="1"/>
  <c r="J2323" i="6" s="1"/>
  <c r="B2299" i="6"/>
  <c r="H2299" i="6" s="1" a="1"/>
  <c r="H2299" i="6" s="1"/>
  <c r="I2299" i="6" s="1"/>
  <c r="J2299" i="6" s="1"/>
  <c r="B2275" i="6"/>
  <c r="H2275" i="6" s="1" a="1"/>
  <c r="H2275" i="6" s="1"/>
  <c r="I2275" i="6" s="1"/>
  <c r="J2275" i="6" s="1"/>
  <c r="B2251" i="6"/>
  <c r="H2251" i="6" s="1" a="1"/>
  <c r="H2251" i="6" s="1"/>
  <c r="I2251" i="6" s="1"/>
  <c r="J2251" i="6" s="1"/>
  <c r="B2227" i="6"/>
  <c r="H2227" i="6" s="1" a="1"/>
  <c r="H2227" i="6" s="1"/>
  <c r="I2227" i="6" s="1"/>
  <c r="J2227" i="6" s="1"/>
  <c r="B2203" i="6"/>
  <c r="H2203" i="6" s="1" a="1"/>
  <c r="H2203" i="6" s="1"/>
  <c r="I2203" i="6" s="1"/>
  <c r="J2203" i="6" s="1"/>
  <c r="B2179" i="6"/>
  <c r="H2179" i="6" s="1" a="1"/>
  <c r="H2179" i="6" s="1"/>
  <c r="I2179" i="6" s="1"/>
  <c r="J2179" i="6" s="1"/>
  <c r="B2107" i="6"/>
  <c r="H2107" i="6" s="1" a="1"/>
  <c r="H2107" i="6" s="1"/>
  <c r="I2107" i="6" s="1"/>
  <c r="J2107" i="6" s="1"/>
  <c r="B2011" i="6"/>
  <c r="H2011" i="6" s="1" a="1"/>
  <c r="H2011" i="6" s="1"/>
  <c r="I2011" i="6" s="1"/>
  <c r="J2011" i="6" s="1"/>
  <c r="B1915" i="6"/>
  <c r="H1915" i="6" s="1" a="1"/>
  <c r="H1915" i="6" s="1"/>
  <c r="I1915" i="6" s="1"/>
  <c r="J1915" i="6" s="1"/>
  <c r="B1843" i="6"/>
  <c r="H1843" i="6" s="1" a="1"/>
  <c r="H1843" i="6" s="1"/>
  <c r="I1843" i="6" s="1"/>
  <c r="J1843" i="6" s="1"/>
  <c r="B1771" i="6"/>
  <c r="H1771" i="6" s="1" a="1"/>
  <c r="H1771" i="6" s="1"/>
  <c r="I1771" i="6" s="1"/>
  <c r="J1771" i="6" s="1"/>
  <c r="B1627" i="6"/>
  <c r="H1627" i="6" s="1" a="1"/>
  <c r="H1627" i="6" s="1"/>
  <c r="I1627" i="6" s="1"/>
  <c r="J1627" i="6" s="1"/>
  <c r="B1459" i="6"/>
  <c r="H1459" i="6" s="1" a="1"/>
  <c r="H1459" i="6" s="1"/>
  <c r="I1459" i="6" s="1"/>
  <c r="J1459" i="6" s="1"/>
  <c r="B1387" i="6"/>
  <c r="H1387" i="6" s="1" a="1"/>
  <c r="H1387" i="6" s="1"/>
  <c r="I1387" i="6" s="1"/>
  <c r="J1387" i="6" s="1"/>
  <c r="B3283" i="6"/>
  <c r="H3283" i="6" s="1" a="1"/>
  <c r="H3283" i="6" s="1"/>
  <c r="I3283" i="6" s="1"/>
  <c r="J3283" i="6" s="1"/>
  <c r="B2899" i="6"/>
  <c r="H2899" i="6" s="1" a="1"/>
  <c r="H2899" i="6" s="1"/>
  <c r="I2899" i="6" s="1"/>
  <c r="J2899" i="6" s="1"/>
  <c r="B2563" i="6"/>
  <c r="H2563" i="6" s="1" a="1"/>
  <c r="H2563" i="6" s="1"/>
  <c r="I2563" i="6" s="1"/>
  <c r="J2563" i="6" s="1"/>
  <c r="B2539" i="6"/>
  <c r="H2539" i="6" s="1" a="1"/>
  <c r="H2539" i="6" s="1"/>
  <c r="I2539" i="6" s="1"/>
  <c r="J2539" i="6" s="1"/>
  <c r="B2419" i="6"/>
  <c r="H2419" i="6" s="1" a="1"/>
  <c r="H2419" i="6" s="1"/>
  <c r="I2419" i="6" s="1"/>
  <c r="J2419" i="6" s="1"/>
  <c r="B2083" i="6"/>
  <c r="H2083" i="6" s="1" a="1"/>
  <c r="H2083" i="6" s="1"/>
  <c r="I2083" i="6" s="1"/>
  <c r="J2083" i="6" s="1"/>
  <c r="B1987" i="6"/>
  <c r="H1987" i="6" s="1" a="1"/>
  <c r="H1987" i="6" s="1"/>
  <c r="I1987" i="6" s="1"/>
  <c r="J1987" i="6" s="1"/>
  <c r="B1891" i="6"/>
  <c r="H1891" i="6" s="1" a="1"/>
  <c r="H1891" i="6" s="1"/>
  <c r="I1891" i="6" s="1"/>
  <c r="J1891" i="6" s="1"/>
  <c r="B1747" i="6"/>
  <c r="H1747" i="6" s="1" a="1"/>
  <c r="H1747" i="6" s="1"/>
  <c r="I1747" i="6" s="1"/>
  <c r="J1747" i="6" s="1"/>
  <c r="B1603" i="6"/>
  <c r="H1603" i="6" s="1" a="1"/>
  <c r="H1603" i="6" s="1"/>
  <c r="I1603" i="6" s="1"/>
  <c r="J1603" i="6" s="1"/>
  <c r="B1579" i="6"/>
  <c r="H1579" i="6" s="1" a="1"/>
  <c r="H1579" i="6" s="1"/>
  <c r="I1579" i="6" s="1"/>
  <c r="J1579" i="6" s="1"/>
  <c r="B1555" i="6"/>
  <c r="H1555" i="6" s="1" a="1"/>
  <c r="H1555" i="6" s="1"/>
  <c r="I1555" i="6" s="1"/>
  <c r="J1555" i="6" s="1"/>
  <c r="B1483" i="6"/>
  <c r="H1483" i="6" s="1" a="1"/>
  <c r="H1483" i="6" s="1"/>
  <c r="I1483" i="6" s="1"/>
  <c r="J1483" i="6" s="1"/>
  <c r="B1435" i="6"/>
  <c r="H1435" i="6" s="1" a="1"/>
  <c r="H1435" i="6" s="1"/>
  <c r="I1435" i="6" s="1"/>
  <c r="J1435" i="6" s="1"/>
  <c r="B1363" i="6"/>
  <c r="H1363" i="6" s="1" a="1"/>
  <c r="H1363" i="6" s="1"/>
  <c r="I1363" i="6" s="1"/>
  <c r="J1363" i="6" s="1"/>
  <c r="B1195" i="6"/>
  <c r="H1195" i="6" s="1" a="1"/>
  <c r="H1195" i="6" s="1"/>
  <c r="I1195" i="6" s="1"/>
  <c r="J1195" i="6" s="1"/>
  <c r="B883" i="6"/>
  <c r="H883" i="6" s="1" a="1"/>
  <c r="H883" i="6" s="1"/>
  <c r="I883" i="6" s="1"/>
  <c r="J883" i="6" s="1"/>
  <c r="B787" i="6"/>
  <c r="H787" i="6" s="1" a="1"/>
  <c r="H787" i="6" s="1"/>
  <c r="I787" i="6" s="1"/>
  <c r="J787" i="6" s="1"/>
  <c r="B715" i="6"/>
  <c r="H715" i="6" s="1" a="1"/>
  <c r="H715" i="6" s="1"/>
  <c r="I715" i="6" s="1"/>
  <c r="J715" i="6" s="1"/>
  <c r="B427" i="6"/>
  <c r="H427" i="6" s="1" a="1"/>
  <c r="H427" i="6" s="1"/>
  <c r="I427" i="6" s="1"/>
  <c r="J427" i="6" s="1"/>
  <c r="B355" i="6"/>
  <c r="H355" i="6" s="1" a="1"/>
  <c r="H355" i="6" s="1"/>
  <c r="I355" i="6" s="1"/>
  <c r="J355" i="6" s="1"/>
  <c r="B331" i="6"/>
  <c r="H331" i="6" s="1" a="1"/>
  <c r="H331" i="6" s="1"/>
  <c r="I331" i="6" s="1"/>
  <c r="J331" i="6" s="1"/>
  <c r="B211" i="6"/>
  <c r="H211" i="6" s="1" a="1"/>
  <c r="H211" i="6" s="1"/>
  <c r="I211" i="6" s="1"/>
  <c r="J211" i="6" s="1"/>
  <c r="B139" i="6"/>
  <c r="H139" i="6" s="1" a="1"/>
  <c r="H139" i="6" s="1"/>
  <c r="I139" i="6" s="1"/>
  <c r="J139" i="6" s="1"/>
  <c r="B283" i="6"/>
  <c r="H283" i="6" s="1" a="1"/>
  <c r="H283" i="6" s="1"/>
  <c r="I283" i="6" s="1"/>
  <c r="J283" i="6" s="1"/>
  <c r="B163" i="6"/>
  <c r="H163" i="6" s="1" a="1"/>
  <c r="H163" i="6" s="1"/>
  <c r="I163" i="6" s="1"/>
  <c r="J163" i="6" s="1"/>
  <c r="B1291" i="6"/>
  <c r="H1291" i="6" s="1" a="1"/>
  <c r="H1291" i="6" s="1"/>
  <c r="I1291" i="6" s="1"/>
  <c r="J1291" i="6" s="1"/>
  <c r="B1267" i="6"/>
  <c r="H1267" i="6" s="1" a="1"/>
  <c r="H1267" i="6" s="1"/>
  <c r="I1267" i="6" s="1"/>
  <c r="J1267" i="6" s="1"/>
  <c r="B1171" i="6"/>
  <c r="H1171" i="6" s="1" a="1"/>
  <c r="H1171" i="6" s="1"/>
  <c r="I1171" i="6" s="1"/>
  <c r="J1171" i="6" s="1"/>
  <c r="B1123" i="6"/>
  <c r="H1123" i="6" s="1" a="1"/>
  <c r="H1123" i="6" s="1"/>
  <c r="I1123" i="6" s="1"/>
  <c r="J1123" i="6" s="1"/>
  <c r="B1075" i="6"/>
  <c r="H1075" i="6" s="1" a="1"/>
  <c r="H1075" i="6" s="1"/>
  <c r="I1075" i="6" s="1"/>
  <c r="J1075" i="6" s="1"/>
  <c r="B931" i="6"/>
  <c r="H931" i="6" s="1" a="1"/>
  <c r="H931" i="6" s="1"/>
  <c r="I931" i="6" s="1"/>
  <c r="J931" i="6" s="1"/>
  <c r="B811" i="6"/>
  <c r="H811" i="6" s="1" a="1"/>
  <c r="H811" i="6" s="1"/>
  <c r="I811" i="6" s="1"/>
  <c r="J811" i="6" s="1"/>
  <c r="B739" i="6"/>
  <c r="H739" i="6" s="1" a="1"/>
  <c r="H739" i="6" s="1"/>
  <c r="I739" i="6" s="1"/>
  <c r="J739" i="6" s="1"/>
  <c r="B403" i="6"/>
  <c r="H403" i="6" s="1" a="1"/>
  <c r="H403" i="6" s="1"/>
  <c r="I403" i="6" s="1"/>
  <c r="J403" i="6" s="1"/>
  <c r="B307" i="6"/>
  <c r="H307" i="6" s="1" a="1"/>
  <c r="H307" i="6" s="1"/>
  <c r="I307" i="6" s="1"/>
  <c r="J307" i="6" s="1"/>
  <c r="B91" i="6"/>
  <c r="H91" i="6" s="1" a="1"/>
  <c r="H91" i="6" s="1"/>
  <c r="I91" i="6" s="1"/>
  <c r="J91" i="6" s="1"/>
  <c r="B1243" i="6"/>
  <c r="H1243" i="6" s="1" a="1"/>
  <c r="H1243" i="6" s="1"/>
  <c r="I1243" i="6" s="1"/>
  <c r="J1243" i="6" s="1"/>
  <c r="B1147" i="6"/>
  <c r="H1147" i="6" s="1" a="1"/>
  <c r="H1147" i="6" s="1"/>
  <c r="I1147" i="6" s="1"/>
  <c r="J1147" i="6" s="1"/>
  <c r="B1051" i="6"/>
  <c r="H1051" i="6" s="1" a="1"/>
  <c r="H1051" i="6" s="1"/>
  <c r="I1051" i="6" s="1"/>
  <c r="J1051" i="6" s="1"/>
  <c r="B1027" i="6"/>
  <c r="H1027" i="6" s="1" a="1"/>
  <c r="H1027" i="6" s="1"/>
  <c r="I1027" i="6" s="1"/>
  <c r="J1027" i="6" s="1"/>
  <c r="B1003" i="6"/>
  <c r="H1003" i="6" s="1" a="1"/>
  <c r="H1003" i="6" s="1"/>
  <c r="I1003" i="6" s="1"/>
  <c r="J1003" i="6" s="1"/>
  <c r="B907" i="6"/>
  <c r="H907" i="6" s="1" a="1"/>
  <c r="H907" i="6" s="1"/>
  <c r="I907" i="6" s="1"/>
  <c r="J907" i="6" s="1"/>
  <c r="B859" i="6"/>
  <c r="H859" i="6" s="1" a="1"/>
  <c r="H859" i="6" s="1"/>
  <c r="I859" i="6" s="1"/>
  <c r="J859" i="6" s="1"/>
  <c r="B619" i="6"/>
  <c r="H619" i="6" s="1" a="1"/>
  <c r="H619" i="6" s="1"/>
  <c r="I619" i="6" s="1"/>
  <c r="J619" i="6" s="1"/>
  <c r="B595" i="6"/>
  <c r="H595" i="6" s="1" a="1"/>
  <c r="H595" i="6" s="1"/>
  <c r="I595" i="6" s="1"/>
  <c r="J595" i="6" s="1"/>
  <c r="B547" i="6"/>
  <c r="H547" i="6" s="1" a="1"/>
  <c r="H547" i="6" s="1"/>
  <c r="I547" i="6" s="1"/>
  <c r="J547" i="6" s="1"/>
  <c r="B499" i="6"/>
  <c r="H499" i="6" s="1" a="1"/>
  <c r="H499" i="6" s="1"/>
  <c r="I499" i="6" s="1"/>
  <c r="J499" i="6" s="1"/>
  <c r="B451" i="6"/>
  <c r="H451" i="6" s="1" a="1"/>
  <c r="H451" i="6" s="1"/>
  <c r="I451" i="6" s="1"/>
  <c r="J451" i="6" s="1"/>
  <c r="B235" i="6"/>
  <c r="H235" i="6" s="1" a="1"/>
  <c r="H235" i="6" s="1"/>
  <c r="I235" i="6" s="1"/>
  <c r="J235" i="6" s="1"/>
  <c r="B187" i="6"/>
  <c r="H187" i="6" s="1" a="1"/>
  <c r="H187" i="6" s="1"/>
  <c r="I187" i="6" s="1"/>
  <c r="J187" i="6" s="1"/>
  <c r="B115" i="6"/>
  <c r="H115" i="6" s="1" a="1"/>
  <c r="H115" i="6" s="1"/>
  <c r="I115" i="6" s="1"/>
  <c r="J115" i="6" s="1"/>
  <c r="B475" i="6"/>
  <c r="H475" i="6" s="1" a="1"/>
  <c r="H475" i="6" s="1"/>
  <c r="I475" i="6" s="1"/>
  <c r="J475" i="6" s="1"/>
  <c r="B259" i="6"/>
  <c r="H259" i="6" s="1" a="1"/>
  <c r="H259" i="6" s="1"/>
  <c r="I259" i="6" s="1"/>
  <c r="J259" i="6" s="1"/>
  <c r="B1339" i="6"/>
  <c r="H1339" i="6" s="1" a="1"/>
  <c r="H1339" i="6" s="1"/>
  <c r="I1339" i="6" s="1"/>
  <c r="J1339" i="6" s="1"/>
  <c r="B1315" i="6"/>
  <c r="H1315" i="6" s="1" a="1"/>
  <c r="H1315" i="6" s="1"/>
  <c r="I1315" i="6" s="1"/>
  <c r="J1315" i="6" s="1"/>
  <c r="B1219" i="6"/>
  <c r="H1219" i="6" s="1" a="1"/>
  <c r="H1219" i="6" s="1"/>
  <c r="I1219" i="6" s="1"/>
  <c r="J1219" i="6" s="1"/>
  <c r="B1099" i="6"/>
  <c r="H1099" i="6" s="1" a="1"/>
  <c r="H1099" i="6" s="1"/>
  <c r="I1099" i="6" s="1"/>
  <c r="J1099" i="6" s="1"/>
  <c r="B979" i="6"/>
  <c r="H979" i="6" s="1" a="1"/>
  <c r="H979" i="6" s="1"/>
  <c r="I979" i="6" s="1"/>
  <c r="J979" i="6" s="1"/>
  <c r="B955" i="6"/>
  <c r="H955" i="6" s="1" a="1"/>
  <c r="H955" i="6" s="1"/>
  <c r="I955" i="6" s="1"/>
  <c r="J955" i="6" s="1"/>
  <c r="B835" i="6"/>
  <c r="H835" i="6" s="1" a="1"/>
  <c r="H835" i="6" s="1"/>
  <c r="I835" i="6" s="1"/>
  <c r="J835" i="6" s="1"/>
  <c r="B763" i="6"/>
  <c r="H763" i="6" s="1" a="1"/>
  <c r="H763" i="6" s="1"/>
  <c r="I763" i="6" s="1"/>
  <c r="J763" i="6" s="1"/>
  <c r="B691" i="6"/>
  <c r="H691" i="6" s="1" a="1"/>
  <c r="H691" i="6" s="1"/>
  <c r="I691" i="6" s="1"/>
  <c r="J691" i="6" s="1"/>
  <c r="B667" i="6"/>
  <c r="H667" i="6" s="1" a="1"/>
  <c r="H667" i="6" s="1"/>
  <c r="I667" i="6" s="1"/>
  <c r="J667" i="6" s="1"/>
  <c r="B643" i="6"/>
  <c r="H643" i="6" s="1" a="1"/>
  <c r="H643" i="6" s="1"/>
  <c r="I643" i="6" s="1"/>
  <c r="J643" i="6" s="1"/>
  <c r="B571" i="6"/>
  <c r="H571" i="6" s="1" a="1"/>
  <c r="H571" i="6" s="1"/>
  <c r="I571" i="6" s="1"/>
  <c r="J571" i="6" s="1"/>
  <c r="B523" i="6"/>
  <c r="H523" i="6" s="1" a="1"/>
  <c r="H523" i="6" s="1"/>
  <c r="I523" i="6" s="1"/>
  <c r="J523" i="6" s="1"/>
  <c r="B379" i="6"/>
  <c r="H379" i="6" s="1" a="1"/>
  <c r="H379" i="6" s="1"/>
  <c r="I379" i="6" s="1"/>
  <c r="J379" i="6" s="1"/>
  <c r="E8318" i="6" a="1"/>
  <c r="E8318" i="6" s="1"/>
  <c r="E3998" i="6" a="1"/>
  <c r="E3998" i="6" s="1"/>
  <c r="F3998" i="6" s="1"/>
  <c r="E6902" i="6" a="1"/>
  <c r="E6902" i="6" s="1"/>
  <c r="F6902" i="6" s="1"/>
  <c r="E4214" i="6" a="1"/>
  <c r="E4214" i="6" s="1"/>
  <c r="E7286" i="6" a="1"/>
  <c r="E7286" i="6" s="1"/>
  <c r="F7286" i="6" s="1"/>
  <c r="E3926" i="6" a="1"/>
  <c r="E3926" i="6" s="1"/>
  <c r="E5726" i="6" a="1"/>
  <c r="E5726" i="6" s="1"/>
  <c r="F5726" i="6" s="1"/>
  <c r="E8415" i="6" a="1"/>
  <c r="E8415" i="6" s="1"/>
  <c r="F8415" i="6" s="1"/>
  <c r="E8127" i="6" a="1"/>
  <c r="E8127" i="6" s="1"/>
  <c r="E7287" i="6" a="1"/>
  <c r="E7287" i="6" s="1"/>
  <c r="E7215" i="6" a="1"/>
  <c r="E7215" i="6" s="1"/>
  <c r="E6903" i="6" a="1"/>
  <c r="E6903" i="6" s="1"/>
  <c r="E6351" i="6" a="1"/>
  <c r="E6351" i="6" s="1"/>
  <c r="F6351" i="6" s="1"/>
  <c r="E5991" i="6" a="1"/>
  <c r="E5991" i="6" s="1"/>
  <c r="F5991" i="6" s="1"/>
  <c r="E5943" i="6" a="1"/>
  <c r="E5943" i="6" s="1"/>
  <c r="F5943" i="6" s="1"/>
  <c r="E5031" i="6" a="1"/>
  <c r="E5031" i="6" s="1"/>
  <c r="F5031" i="6" s="1"/>
  <c r="E4215" i="6" a="1"/>
  <c r="E4215" i="6" s="1"/>
  <c r="E4191" i="6" a="1"/>
  <c r="E4191" i="6" s="1"/>
  <c r="F4191" i="6" s="1"/>
  <c r="E3015" i="6" a="1"/>
  <c r="E3015" i="6" s="1"/>
  <c r="F3015" i="6" s="1"/>
  <c r="E4047" i="6" a="1"/>
  <c r="E4047" i="6" s="1"/>
  <c r="E1551" i="6" a="1"/>
  <c r="E1551" i="6" s="1"/>
  <c r="E2391" i="6" a="1"/>
  <c r="E2391" i="6" s="1"/>
  <c r="E2775" i="6" a="1"/>
  <c r="E2775" i="6" s="1"/>
  <c r="F2775" i="6" s="1"/>
  <c r="E1215" i="6" a="1"/>
  <c r="E1215" i="6" s="1"/>
  <c r="E5870" i="6" a="1"/>
  <c r="E5870" i="6" s="1"/>
  <c r="F5870" i="6" s="1"/>
  <c r="E1934" i="6" a="1"/>
  <c r="E1934" i="6" s="1"/>
  <c r="F1934" i="6" s="1"/>
  <c r="E3254" i="6" a="1"/>
  <c r="E3254" i="6" s="1"/>
  <c r="E4742" i="6" a="1"/>
  <c r="E4742" i="6" s="1"/>
  <c r="E7862" i="6" a="1"/>
  <c r="E7862" i="6" s="1"/>
  <c r="F7862" i="6" s="1"/>
  <c r="E8270" i="6" a="1"/>
  <c r="E8270" i="6" s="1"/>
  <c r="F8270" i="6" s="1"/>
  <c r="E39" i="6" a="1"/>
  <c r="E39" i="6" s="1"/>
  <c r="F39" i="6" s="1"/>
  <c r="G8393" i="6"/>
  <c r="G8297" i="6"/>
  <c r="G8273" i="6"/>
  <c r="G8249" i="6"/>
  <c r="G8153" i="6"/>
  <c r="G8057" i="6"/>
  <c r="G7985" i="6"/>
  <c r="G8369" i="6"/>
  <c r="G8321" i="6"/>
  <c r="G8177" i="6"/>
  <c r="G8081" i="6"/>
  <c r="G8417" i="6"/>
  <c r="G8225" i="6"/>
  <c r="G8129" i="6"/>
  <c r="G8033" i="6"/>
  <c r="G8345" i="6"/>
  <c r="G7937" i="6"/>
  <c r="G7841" i="6"/>
  <c r="G7745" i="6"/>
  <c r="G7649" i="6"/>
  <c r="G8009" i="6"/>
  <c r="G7697" i="6"/>
  <c r="G7625" i="6"/>
  <c r="G7553" i="6"/>
  <c r="G7529" i="6"/>
  <c r="G7505" i="6"/>
  <c r="G7457" i="6"/>
  <c r="G8201" i="6"/>
  <c r="G7961" i="6"/>
  <c r="G7889" i="6"/>
  <c r="G7769" i="6"/>
  <c r="G7721" i="6"/>
  <c r="G7673" i="6"/>
  <c r="G7481" i="6"/>
  <c r="G7433" i="6"/>
  <c r="G8105" i="6"/>
  <c r="G7793" i="6"/>
  <c r="G7601" i="6"/>
  <c r="G7577" i="6"/>
  <c r="G7361" i="6"/>
  <c r="G7313" i="6"/>
  <c r="G7265" i="6"/>
  <c r="G7217" i="6"/>
  <c r="G7169" i="6"/>
  <c r="G7121" i="6"/>
  <c r="G7073" i="6"/>
  <c r="G7025" i="6"/>
  <c r="G6977" i="6"/>
  <c r="G6881" i="6"/>
  <c r="G7817" i="6"/>
  <c r="G7409" i="6"/>
  <c r="G6953" i="6"/>
  <c r="G6857" i="6"/>
  <c r="G7913" i="6"/>
  <c r="G6905" i="6"/>
  <c r="G6809" i="6"/>
  <c r="G7289" i="6"/>
  <c r="G7097" i="6"/>
  <c r="G6785" i="6"/>
  <c r="G6689" i="6"/>
  <c r="G6593" i="6"/>
  <c r="G6497" i="6"/>
  <c r="G6473" i="6"/>
  <c r="G6449" i="6"/>
  <c r="G7865" i="6"/>
  <c r="G7241" i="6"/>
  <c r="G7049" i="6"/>
  <c r="G6761" i="6"/>
  <c r="G6665" i="6"/>
  <c r="G6569" i="6"/>
  <c r="G6545" i="6"/>
  <c r="G6521" i="6"/>
  <c r="G6425" i="6"/>
  <c r="G7385" i="6"/>
  <c r="G7337" i="6"/>
  <c r="G7145" i="6"/>
  <c r="G6833" i="6"/>
  <c r="G6713" i="6"/>
  <c r="G6617" i="6"/>
  <c r="G6401" i="6"/>
  <c r="G7001" i="6"/>
  <c r="G6929" i="6"/>
  <c r="G6737" i="6"/>
  <c r="G6641" i="6"/>
  <c r="G7193" i="6"/>
  <c r="G6353" i="6"/>
  <c r="G6377" i="6"/>
  <c r="G6305" i="6"/>
  <c r="G6257" i="6"/>
  <c r="G6185" i="6"/>
  <c r="G6137" i="6"/>
  <c r="G6041" i="6"/>
  <c r="G6329" i="6"/>
  <c r="G6233" i="6"/>
  <c r="G6209" i="6"/>
  <c r="G6161" i="6"/>
  <c r="G6065" i="6"/>
  <c r="G6113" i="6"/>
  <c r="G6089" i="6"/>
  <c r="G6281" i="6"/>
  <c r="G6017" i="6"/>
  <c r="G5993" i="6"/>
  <c r="G5969" i="6"/>
  <c r="G5921" i="6"/>
  <c r="G5753" i="6"/>
  <c r="G5585" i="6"/>
  <c r="G5537" i="6"/>
  <c r="G5489" i="6"/>
  <c r="G5345" i="6"/>
  <c r="G5297" i="6"/>
  <c r="G5897" i="6"/>
  <c r="G5801" i="6"/>
  <c r="G5729" i="6"/>
  <c r="G5609" i="6"/>
  <c r="G5441" i="6"/>
  <c r="G5417" i="6"/>
  <c r="G5873" i="6"/>
  <c r="G5825" i="6"/>
  <c r="G5705" i="6"/>
  <c r="G5561" i="6"/>
  <c r="G5513" i="6"/>
  <c r="G5465" i="6"/>
  <c r="G5369" i="6"/>
  <c r="G5321" i="6"/>
  <c r="G5945" i="6"/>
  <c r="G5849" i="6"/>
  <c r="G5777" i="6"/>
  <c r="G5681" i="6"/>
  <c r="G5657" i="6"/>
  <c r="G5633" i="6"/>
  <c r="G5393" i="6"/>
  <c r="G5153" i="6"/>
  <c r="G5081" i="6"/>
  <c r="G4985" i="6"/>
  <c r="G4769" i="6"/>
  <c r="G4721" i="6"/>
  <c r="G4673" i="6"/>
  <c r="G4625" i="6"/>
  <c r="G4577" i="6"/>
  <c r="G4409" i="6"/>
  <c r="G4289" i="6"/>
  <c r="G5249" i="6"/>
  <c r="G5177" i="6"/>
  <c r="G5057" i="6"/>
  <c r="G4961" i="6"/>
  <c r="G4889" i="6"/>
  <c r="G4841" i="6"/>
  <c r="G4793" i="6"/>
  <c r="G4529" i="6"/>
  <c r="G4361" i="6"/>
  <c r="G4265" i="6"/>
  <c r="G4169" i="6"/>
  <c r="G5201" i="6"/>
  <c r="G5129" i="6"/>
  <c r="G5033" i="6"/>
  <c r="G4937" i="6"/>
  <c r="G4745" i="6"/>
  <c r="G4697" i="6"/>
  <c r="G4649" i="6"/>
  <c r="G4601" i="6"/>
  <c r="G4433" i="6"/>
  <c r="G4385" i="6"/>
  <c r="G4337" i="6"/>
  <c r="G4241" i="6"/>
  <c r="G4145" i="6"/>
  <c r="G4073" i="6"/>
  <c r="G3977" i="6"/>
  <c r="G3881" i="6"/>
  <c r="G5273" i="6"/>
  <c r="G5225" i="6"/>
  <c r="G5105" i="6"/>
  <c r="G5009" i="6"/>
  <c r="G4913" i="6"/>
  <c r="G4865" i="6"/>
  <c r="G4817" i="6"/>
  <c r="G4553" i="6"/>
  <c r="G4505" i="6"/>
  <c r="G4481" i="6"/>
  <c r="G4457" i="6"/>
  <c r="G4313" i="6"/>
  <c r="G4217" i="6"/>
  <c r="G4121" i="6"/>
  <c r="G4049" i="6"/>
  <c r="G3953" i="6"/>
  <c r="G3857" i="6"/>
  <c r="G4193" i="6"/>
  <c r="G3929" i="6"/>
  <c r="G3785" i="6"/>
  <c r="G3689" i="6"/>
  <c r="G3593" i="6"/>
  <c r="G3497" i="6"/>
  <c r="G3305" i="6"/>
  <c r="G3209" i="6"/>
  <c r="G3137" i="6"/>
  <c r="G3113" i="6"/>
  <c r="G2969" i="6"/>
  <c r="G2921" i="6"/>
  <c r="G2873" i="6"/>
  <c r="G2849" i="6"/>
  <c r="G2705" i="6"/>
  <c r="G2681" i="6"/>
  <c r="G2585" i="6"/>
  <c r="G4097" i="6"/>
  <c r="G3905" i="6"/>
  <c r="G3761" i="6"/>
  <c r="G3665" i="6"/>
  <c r="G3569" i="6"/>
  <c r="G3257" i="6"/>
  <c r="G3233" i="6"/>
  <c r="G3185" i="6"/>
  <c r="G3041" i="6"/>
  <c r="G3017" i="6"/>
  <c r="G2945" i="6"/>
  <c r="G2825" i="6"/>
  <c r="G2777" i="6"/>
  <c r="G2633" i="6"/>
  <c r="G2609" i="6"/>
  <c r="G4025" i="6"/>
  <c r="G3833" i="6"/>
  <c r="G3737" i="6"/>
  <c r="G3641" i="6"/>
  <c r="G3545" i="6"/>
  <c r="G3281" i="6"/>
  <c r="G3161" i="6"/>
  <c r="G3089" i="6"/>
  <c r="G3065" i="6"/>
  <c r="G2993" i="6"/>
  <c r="G4001" i="6"/>
  <c r="G3809" i="6"/>
  <c r="G3713" i="6"/>
  <c r="G3617" i="6"/>
  <c r="G3521" i="6"/>
  <c r="G3473" i="6"/>
  <c r="G3449" i="6"/>
  <c r="G3425" i="6"/>
  <c r="G3401" i="6"/>
  <c r="G3377" i="6"/>
  <c r="G3353" i="6"/>
  <c r="G3329" i="6"/>
  <c r="G2753" i="6"/>
  <c r="G2441" i="6"/>
  <c r="G2393" i="6"/>
  <c r="G2369" i="6"/>
  <c r="G2321" i="6"/>
  <c r="G2297" i="6"/>
  <c r="G2273" i="6"/>
  <c r="G2249" i="6"/>
  <c r="G2225" i="6"/>
  <c r="G2201" i="6"/>
  <c r="G2033" i="6"/>
  <c r="G1937" i="6"/>
  <c r="G1865" i="6"/>
  <c r="G1769" i="6"/>
  <c r="G1505" i="6"/>
  <c r="G2897" i="6"/>
  <c r="G2417" i="6"/>
  <c r="G2345" i="6"/>
  <c r="G2177" i="6"/>
  <c r="G2105" i="6"/>
  <c r="G2009" i="6"/>
  <c r="G1913" i="6"/>
  <c r="G1841" i="6"/>
  <c r="G1745" i="6"/>
  <c r="G1553" i="6"/>
  <c r="G1457" i="6"/>
  <c r="G1433" i="6"/>
  <c r="G2801" i="6"/>
  <c r="G2729" i="6"/>
  <c r="G2657" i="6"/>
  <c r="G2537" i="6"/>
  <c r="G2513" i="6"/>
  <c r="G2153" i="6"/>
  <c r="G2081" i="6"/>
  <c r="G1985" i="6"/>
  <c r="G1889" i="6"/>
  <c r="G1817" i="6"/>
  <c r="G1721" i="6"/>
  <c r="G1577" i="6"/>
  <c r="G1529" i="6"/>
  <c r="G1481" i="6"/>
  <c r="G1409" i="6"/>
  <c r="G2561" i="6"/>
  <c r="G2489" i="6"/>
  <c r="G2465" i="6"/>
  <c r="G2129" i="6"/>
  <c r="G2057" i="6"/>
  <c r="G1961" i="6"/>
  <c r="G1793" i="6"/>
  <c r="G1697" i="6"/>
  <c r="G1673" i="6"/>
  <c r="G1649" i="6"/>
  <c r="G1625" i="6"/>
  <c r="G1601" i="6"/>
  <c r="G1241" i="6"/>
  <c r="G1193" i="6"/>
  <c r="G977" i="6"/>
  <c r="G953" i="6"/>
  <c r="G617" i="6"/>
  <c r="G593" i="6"/>
  <c r="G545" i="6"/>
  <c r="G497" i="6"/>
  <c r="G329" i="6"/>
  <c r="G233" i="6"/>
  <c r="G185" i="6"/>
  <c r="G89" i="6"/>
  <c r="G1289" i="6"/>
  <c r="G1265" i="6"/>
  <c r="G1169" i="6"/>
  <c r="G1121" i="6"/>
  <c r="G929" i="6"/>
  <c r="G905" i="6"/>
  <c r="G857" i="6"/>
  <c r="G761" i="6"/>
  <c r="G713" i="6"/>
  <c r="G569" i="6"/>
  <c r="G521" i="6"/>
  <c r="G473" i="6"/>
  <c r="G449" i="6"/>
  <c r="G305" i="6"/>
  <c r="G137" i="6"/>
  <c r="G1385" i="6"/>
  <c r="G1361" i="6"/>
  <c r="G1145" i="6"/>
  <c r="G1073" i="6"/>
  <c r="G833" i="6"/>
  <c r="G737" i="6"/>
  <c r="G281" i="6"/>
  <c r="G257" i="6"/>
  <c r="G209" i="6"/>
  <c r="G113" i="6"/>
  <c r="G161" i="6"/>
  <c r="G1337" i="6"/>
  <c r="G1313" i="6"/>
  <c r="G1217" i="6"/>
  <c r="G1097" i="6"/>
  <c r="G1049" i="6"/>
  <c r="G1025" i="6"/>
  <c r="G1001" i="6"/>
  <c r="G881" i="6"/>
  <c r="G809" i="6"/>
  <c r="G785" i="6"/>
  <c r="G689" i="6"/>
  <c r="G665" i="6"/>
  <c r="G641" i="6"/>
  <c r="G425" i="6"/>
  <c r="G401" i="6"/>
  <c r="G377" i="6"/>
  <c r="G353" i="6"/>
  <c r="E1622" i="6" a="1"/>
  <c r="E1622" i="6" s="1"/>
  <c r="F1622" i="6" s="1"/>
  <c r="E6278" i="6" a="1"/>
  <c r="E6278" i="6" s="1"/>
  <c r="E8030" i="6" a="1"/>
  <c r="E8030" i="6" s="1"/>
  <c r="F8030" i="6" s="1"/>
  <c r="E1214" i="6" a="1"/>
  <c r="E1214" i="6" s="1"/>
  <c r="E6590" i="6" a="1"/>
  <c r="E6590" i="6" s="1"/>
  <c r="F6590" i="6" s="1"/>
  <c r="E8175" i="6" a="1"/>
  <c r="E8175" i="6" s="1"/>
  <c r="F8175" i="6" s="1"/>
  <c r="E8151" i="6" a="1"/>
  <c r="E8151" i="6" s="1"/>
  <c r="E7671" i="6" a="1"/>
  <c r="E7671" i="6" s="1"/>
  <c r="E7095" i="6" a="1"/>
  <c r="E7095" i="6" s="1"/>
  <c r="E6423" i="6" a="1"/>
  <c r="E6423" i="6" s="1"/>
  <c r="F6423" i="6" s="1"/>
  <c r="E6591" i="6" a="1"/>
  <c r="E6591" i="6" s="1"/>
  <c r="E6231" i="6" a="1"/>
  <c r="E6231" i="6" s="1"/>
  <c r="F6231" i="6" s="1"/>
  <c r="E5679" i="6" a="1"/>
  <c r="E5679" i="6" s="1"/>
  <c r="F5679" i="6" s="1"/>
  <c r="E4671" i="6" a="1"/>
  <c r="E4671" i="6" s="1"/>
  <c r="E4143" i="6" a="1"/>
  <c r="E4143" i="6" s="1"/>
  <c r="E4095" i="6" a="1"/>
  <c r="E4095" i="6" s="1"/>
  <c r="F4095" i="6" s="1"/>
  <c r="E3711" i="6" a="1"/>
  <c r="E3711" i="6" s="1"/>
  <c r="E3783" i="6" a="1"/>
  <c r="E3783" i="6" s="1"/>
  <c r="E3567" i="6" a="1"/>
  <c r="E3567" i="6" s="1"/>
  <c r="E2367" i="6" a="1"/>
  <c r="E2367" i="6" s="1"/>
  <c r="F2367" i="6" s="1"/>
  <c r="E639" i="6" a="1"/>
  <c r="E639" i="6" s="1"/>
  <c r="E999" i="6" a="1"/>
  <c r="E999" i="6" s="1"/>
  <c r="F999" i="6" s="1"/>
  <c r="E495" i="6" a="1"/>
  <c r="E495" i="6" s="1"/>
  <c r="F495" i="6" s="1"/>
  <c r="E759" i="6" a="1"/>
  <c r="E759" i="6" s="1"/>
  <c r="E398" i="6" a="1"/>
  <c r="E398" i="6" s="1"/>
  <c r="F398" i="6" s="1"/>
  <c r="E2702" i="6" a="1"/>
  <c r="E2702" i="6" s="1"/>
  <c r="F2702" i="6" s="1"/>
  <c r="E5918" i="6" a="1"/>
  <c r="E5918" i="6" s="1"/>
  <c r="F5918" i="6" s="1"/>
  <c r="E926" i="6" a="1"/>
  <c r="E926" i="6" s="1"/>
  <c r="F927" i="6" s="1"/>
  <c r="E2198" i="6" a="1"/>
  <c r="E2198" i="6" s="1"/>
  <c r="F2199" i="6" s="1"/>
  <c r="E3158" i="6" a="1"/>
  <c r="E3158" i="6" s="1"/>
  <c r="F3158" i="6" s="1"/>
  <c r="E8078" i="6" a="1"/>
  <c r="E8078" i="6" s="1"/>
  <c r="E8391" i="6" a="1"/>
  <c r="E8391" i="6" s="1"/>
  <c r="F8391" i="6" s="1"/>
  <c r="E8367" i="6" a="1"/>
  <c r="E8367" i="6" s="1"/>
  <c r="F8367" i="6" s="1"/>
  <c r="E7239" i="6" a="1"/>
  <c r="E7239" i="6" s="1"/>
  <c r="F7239" i="6" s="1"/>
  <c r="E7023" i="6" a="1"/>
  <c r="E7023" i="6" s="1"/>
  <c r="E6831" i="6" a="1"/>
  <c r="E6831" i="6" s="1"/>
  <c r="F6831" i="6" s="1"/>
  <c r="E7119" i="6" a="1"/>
  <c r="E7119" i="6" s="1"/>
  <c r="E5871" i="6" a="1"/>
  <c r="E5871" i="6" s="1"/>
  <c r="E5919" i="6" a="1"/>
  <c r="E5919" i="6" s="1"/>
  <c r="E4623" i="6" a="1"/>
  <c r="E4623" i="6" s="1"/>
  <c r="E5151" i="6" a="1"/>
  <c r="E5151" i="6" s="1"/>
  <c r="E5247" i="6" a="1"/>
  <c r="E5247" i="6" s="1"/>
  <c r="F5247" i="6" s="1"/>
  <c r="E3615" i="6" a="1"/>
  <c r="E3615" i="6" s="1"/>
  <c r="E3687" i="6" a="1"/>
  <c r="E3687" i="6" s="1"/>
  <c r="E3447" i="6" a="1"/>
  <c r="E3447" i="6" s="1"/>
  <c r="F3447" i="6" s="1"/>
  <c r="E2175" i="6" a="1"/>
  <c r="E2175" i="6" s="1"/>
  <c r="E2247" i="6" a="1"/>
  <c r="E2247" i="6" s="1"/>
  <c r="F2247" i="6" s="1"/>
  <c r="E567" i="6" a="1"/>
  <c r="E567" i="6" s="1"/>
  <c r="E1094" i="6" a="1"/>
  <c r="E1094" i="6" s="1"/>
  <c r="F1094" i="6" s="1"/>
  <c r="E783" i="6" a="1"/>
  <c r="E783" i="6" s="1"/>
  <c r="F783" i="6" s="1"/>
  <c r="E422" i="6" a="1"/>
  <c r="E422" i="6" s="1"/>
  <c r="F422" i="6" s="1"/>
  <c r="E7575" i="6" a="1"/>
  <c r="E7575" i="6" s="1"/>
  <c r="E6519" i="6" a="1"/>
  <c r="E6519" i="6" s="1"/>
  <c r="E5534" i="6" a="1"/>
  <c r="E5534" i="6" s="1"/>
  <c r="F5534" i="6" s="1"/>
  <c r="E5559" i="6" a="1"/>
  <c r="E5559" i="6" s="1"/>
  <c r="E5127" i="6" a="1"/>
  <c r="E5127" i="6" s="1"/>
  <c r="F5127" i="6" s="1"/>
  <c r="E5175" i="6" a="1"/>
  <c r="E5175" i="6" s="1"/>
  <c r="E3831" i="6" a="1"/>
  <c r="E3831" i="6" s="1"/>
  <c r="E3518" i="6" a="1"/>
  <c r="E3518" i="6" s="1"/>
  <c r="E3590" i="6" a="1"/>
  <c r="E3590" i="6" s="1"/>
  <c r="F3590" i="6" s="1"/>
  <c r="E3039" i="6" a="1"/>
  <c r="E3039" i="6" s="1"/>
  <c r="E2223" i="6" a="1"/>
  <c r="E2223" i="6" s="1"/>
  <c r="E2151" i="6" a="1"/>
  <c r="E2151" i="6" s="1"/>
  <c r="F2151" i="6" s="1"/>
  <c r="E470" i="6" a="1"/>
  <c r="E470" i="6" s="1"/>
  <c r="F470" i="6" s="1"/>
  <c r="E807" i="6" a="1"/>
  <c r="E807" i="6" s="1"/>
  <c r="F807" i="6" s="1"/>
  <c r="E2510" i="6" a="1"/>
  <c r="E2510" i="6" s="1"/>
  <c r="I1266" i="6"/>
  <c r="J1266" i="6" s="1"/>
  <c r="I522" i="6"/>
  <c r="J522" i="6" s="1"/>
  <c r="I546" i="6"/>
  <c r="J546" i="6" s="1"/>
  <c r="I978" i="6"/>
  <c r="J978" i="6" s="1"/>
  <c r="I1026" i="6"/>
  <c r="J1026" i="6" s="1"/>
  <c r="I1314" i="6"/>
  <c r="J1314" i="6" s="1"/>
  <c r="I306" i="6"/>
  <c r="J306" i="6" s="1"/>
  <c r="I1146" i="6"/>
  <c r="J1146" i="6" s="1"/>
  <c r="I2202" i="6"/>
  <c r="J2202" i="6" s="1"/>
  <c r="I2298" i="6"/>
  <c r="J2298" i="6" s="1"/>
  <c r="I1626" i="6"/>
  <c r="J1626" i="6" s="1"/>
  <c r="I2922" i="6"/>
  <c r="J2922" i="6" s="1"/>
  <c r="I4362" i="6"/>
  <c r="J4362" i="6" s="1"/>
  <c r="I4194" i="6"/>
  <c r="J4194" i="6" s="1"/>
  <c r="I4626" i="6"/>
  <c r="J4626" i="6" s="1"/>
  <c r="I4218" i="6"/>
  <c r="J4218" i="6" s="1"/>
  <c r="I4506" i="6"/>
  <c r="J4506" i="6" s="1"/>
  <c r="I4242" i="6"/>
  <c r="J4242" i="6" s="1"/>
  <c r="I4602" i="6"/>
  <c r="J4602" i="6" s="1"/>
  <c r="I5802" i="6"/>
  <c r="J5802" i="6" s="1"/>
  <c r="I5490" i="6"/>
  <c r="J5490" i="6" s="1"/>
  <c r="I5922" i="6"/>
  <c r="J5922" i="6" s="1"/>
  <c r="I5634" i="6"/>
  <c r="J5634" i="6" s="1"/>
  <c r="I5850" i="6"/>
  <c r="J5850" i="6" s="1"/>
  <c r="I5706" i="6"/>
  <c r="J5706" i="6" s="1"/>
  <c r="I6882" i="6"/>
  <c r="J6882" i="6" s="1"/>
  <c r="I6426" i="6"/>
  <c r="J6426" i="6" s="1"/>
  <c r="I6666" i="6"/>
  <c r="J6666" i="6" s="1"/>
  <c r="I6714" i="6"/>
  <c r="J6714" i="6" s="1"/>
  <c r="I6642" i="6"/>
  <c r="J6642" i="6" s="1"/>
  <c r="I7938" i="6"/>
  <c r="J7938" i="6" s="1"/>
  <c r="I6930" i="6"/>
  <c r="J6930" i="6" s="1"/>
  <c r="I7962" i="6"/>
  <c r="J7962" i="6" s="1"/>
  <c r="I7866" i="6"/>
  <c r="J7866" i="6" s="1"/>
  <c r="E1334" i="6" a="1"/>
  <c r="E1334" i="6" s="1"/>
  <c r="F1334" i="6" s="1"/>
  <c r="E5486" i="6" a="1"/>
  <c r="E5486" i="6" s="1"/>
  <c r="F5486" i="6" s="1"/>
  <c r="E8102" i="6" a="1"/>
  <c r="E8102" i="6" s="1"/>
  <c r="E7598" i="6" a="1"/>
  <c r="E7598" i="6" s="1"/>
  <c r="E7646" i="6" a="1"/>
  <c r="E7646" i="6" s="1"/>
  <c r="F7646" i="6" s="1"/>
  <c r="E6638" i="6" a="1"/>
  <c r="E6638" i="6" s="1"/>
  <c r="F6638" i="6" s="1"/>
  <c r="E6806" i="6" a="1"/>
  <c r="E6806" i="6" s="1"/>
  <c r="E5846" i="6" a="1"/>
  <c r="E5846" i="6" s="1"/>
  <c r="F5846" i="6" s="1"/>
  <c r="E5894" i="6" a="1"/>
  <c r="E5894" i="6" s="1"/>
  <c r="F5894" i="6" s="1"/>
  <c r="E5006" i="6" a="1"/>
  <c r="E5006" i="6" s="1"/>
  <c r="E4646" i="6" a="1"/>
  <c r="E4646" i="6" s="1"/>
  <c r="E4550" i="6" a="1"/>
  <c r="E4550" i="6" s="1"/>
  <c r="F4550" i="6" s="1"/>
  <c r="E3398" i="6" a="1"/>
  <c r="E3398" i="6" s="1"/>
  <c r="E2990" i="6" a="1"/>
  <c r="E2990" i="6" s="1"/>
  <c r="E1982" i="6" a="1"/>
  <c r="E1982" i="6" s="1"/>
  <c r="F1982" i="6" s="1"/>
  <c r="E1406" i="6" a="1"/>
  <c r="E1406" i="6" s="1"/>
  <c r="E1238" i="6" a="1"/>
  <c r="E1238" i="6" s="1"/>
  <c r="F1238" i="6" s="1"/>
  <c r="E590" i="6" a="1"/>
  <c r="E590" i="6" s="1"/>
  <c r="F590" i="6" s="1"/>
  <c r="E182" i="6" a="1"/>
  <c r="E182" i="6" s="1"/>
  <c r="E3230" i="6" a="1"/>
  <c r="E3230" i="6" s="1"/>
  <c r="E4694" i="6" a="1"/>
  <c r="E4694" i="6" s="1"/>
  <c r="E7358" i="6" a="1"/>
  <c r="E7358" i="6" s="1"/>
  <c r="F7358" i="6" s="1"/>
  <c r="E758" i="6" a="1"/>
  <c r="E758" i="6" s="1"/>
  <c r="E1814" i="6" a="1"/>
  <c r="E1814" i="6" s="1"/>
  <c r="E4046" i="6" a="1"/>
  <c r="E4046" i="6" s="1"/>
  <c r="F4046" i="6" s="1"/>
  <c r="E4934" i="6" a="1"/>
  <c r="E4934" i="6" s="1"/>
  <c r="F4934" i="6" s="1"/>
  <c r="E7118" i="6" a="1"/>
  <c r="E7118" i="6" s="1"/>
  <c r="E3710" i="6" a="1"/>
  <c r="E3710" i="6" s="1"/>
  <c r="F3710" i="6" s="1"/>
  <c r="E7935" i="6" a="1"/>
  <c r="E7935" i="6" s="1"/>
  <c r="E7503" i="6" a="1"/>
  <c r="E7503" i="6" s="1"/>
  <c r="F7503" i="6" s="1"/>
  <c r="E7167" i="6" a="1"/>
  <c r="E7167" i="6" s="1"/>
  <c r="E6471" i="6" a="1"/>
  <c r="E6471" i="6" s="1"/>
  <c r="E6111" i="6" a="1"/>
  <c r="E6111" i="6" s="1"/>
  <c r="E5367" i="6" a="1"/>
  <c r="E5367" i="6" s="1"/>
  <c r="F5367" i="6" s="1"/>
  <c r="E5463" i="6" a="1"/>
  <c r="E5463" i="6" s="1"/>
  <c r="E4263" i="6" a="1"/>
  <c r="E4263" i="6" s="1"/>
  <c r="E4959" i="6" a="1"/>
  <c r="E4959" i="6" s="1"/>
  <c r="E3639" i="6" a="1"/>
  <c r="E3639" i="6" s="1"/>
  <c r="F3639" i="6" s="1"/>
  <c r="E3231" i="6" a="1"/>
  <c r="E3231" i="6" s="1"/>
  <c r="E3471" i="6" a="1"/>
  <c r="E3471" i="6" s="1"/>
  <c r="E2559" i="6" a="1"/>
  <c r="E2559" i="6" s="1"/>
  <c r="F2559" i="6" s="1"/>
  <c r="E2031" i="6" a="1"/>
  <c r="E2031" i="6" s="1"/>
  <c r="F2031" i="6" s="1"/>
  <c r="E2103" i="6" a="1"/>
  <c r="E2103" i="6" s="1"/>
  <c r="F2103" i="6" s="1"/>
  <c r="E351" i="6" a="1"/>
  <c r="E351" i="6" s="1"/>
  <c r="F351" i="6" s="1"/>
  <c r="E663" i="6" a="1"/>
  <c r="E663" i="6" s="1"/>
  <c r="F663" i="6" s="1"/>
  <c r="E231" i="6" a="1"/>
  <c r="E231" i="6" s="1"/>
  <c r="E3038" i="6" a="1"/>
  <c r="E3038" i="6" s="1"/>
  <c r="E4838" i="6" a="1"/>
  <c r="E4838" i="6" s="1"/>
  <c r="F4838" i="6" s="1"/>
  <c r="E302" i="6" a="1"/>
  <c r="E302" i="6" s="1"/>
  <c r="F302" i="6" s="1"/>
  <c r="E2078" i="6" a="1"/>
  <c r="E2078" i="6" s="1"/>
  <c r="F2078" i="6" s="1"/>
  <c r="E6158" i="6" a="1"/>
  <c r="E6158" i="6" s="1"/>
  <c r="E1742" i="6" a="1"/>
  <c r="E1742" i="6" s="1"/>
  <c r="E8079" i="6" a="1"/>
  <c r="E8079" i="6" s="1"/>
  <c r="E8055" i="6" a="1"/>
  <c r="E8055" i="6" s="1"/>
  <c r="E7623" i="6" a="1"/>
  <c r="E7623" i="6" s="1"/>
  <c r="E7047" i="6" a="1"/>
  <c r="E7047" i="6" s="1"/>
  <c r="F7047" i="6" s="1"/>
  <c r="E7767" i="6" a="1"/>
  <c r="E7767" i="6" s="1"/>
  <c r="F7767" i="6" s="1"/>
  <c r="E6183" i="6" a="1"/>
  <c r="E6183" i="6" s="1"/>
  <c r="E5583" i="6" a="1"/>
  <c r="E5583" i="6" s="1"/>
  <c r="F5583" i="6" s="1"/>
  <c r="E5607" i="6" a="1"/>
  <c r="E5607" i="6" s="1"/>
  <c r="F5607" i="6" s="1"/>
  <c r="E5223" i="6" a="1"/>
  <c r="E5223" i="6" s="1"/>
  <c r="E4743" i="6" a="1"/>
  <c r="E4743" i="6" s="1"/>
  <c r="E4887" i="6" a="1"/>
  <c r="E4887" i="6" s="1"/>
  <c r="F4887" i="6" s="1"/>
  <c r="E3543" i="6" a="1"/>
  <c r="E3543" i="6" s="1"/>
  <c r="F3543" i="6" s="1"/>
  <c r="E3159" i="6" a="1"/>
  <c r="E3159" i="6" s="1"/>
  <c r="E3255" i="6" a="1"/>
  <c r="E3255" i="6" s="1"/>
  <c r="E2487" i="6" a="1"/>
  <c r="E2487" i="6" s="1"/>
  <c r="F2487" i="6" s="1"/>
  <c r="E1743" i="6" a="1"/>
  <c r="E1743" i="6" s="1"/>
  <c r="E1935" i="6" a="1"/>
  <c r="E1935" i="6" s="1"/>
  <c r="E2007" i="6" a="1"/>
  <c r="E2007" i="6" s="1"/>
  <c r="E303" i="6" a="1"/>
  <c r="E303" i="6" s="1"/>
  <c r="E903" i="6" a="1"/>
  <c r="E903" i="6" s="1"/>
  <c r="F903" i="6" s="1"/>
  <c r="E447" i="6" a="1"/>
  <c r="E447" i="6" s="1"/>
  <c r="F447" i="6" s="1"/>
  <c r="E687" i="6" a="1"/>
  <c r="E687" i="6" s="1"/>
  <c r="F687" i="6" s="1"/>
  <c r="E6062" i="6" a="1"/>
  <c r="E6062" i="6" s="1"/>
  <c r="F6062" i="6" s="1"/>
  <c r="E5294" i="6" a="1"/>
  <c r="E5294" i="6" s="1"/>
  <c r="E4430" i="6" a="1"/>
  <c r="E4430" i="6" s="1"/>
  <c r="F4430" i="6" s="1"/>
  <c r="E8199" i="6" a="1"/>
  <c r="E8199" i="6" s="1"/>
  <c r="F8199" i="6" s="1"/>
  <c r="E7742" i="6" a="1"/>
  <c r="E7742" i="6" s="1"/>
  <c r="E7863" i="6" a="1"/>
  <c r="E7863" i="6" s="1"/>
  <c r="E6374" i="6" a="1"/>
  <c r="E6374" i="6" s="1"/>
  <c r="F6374" i="6" s="1"/>
  <c r="E6254" i="6" a="1"/>
  <c r="E6254" i="6" s="1"/>
  <c r="E5271" i="6" a="1"/>
  <c r="E5271" i="6" s="1"/>
  <c r="F5271" i="6" s="1"/>
  <c r="E5295" i="6" a="1"/>
  <c r="E5295" i="6" s="1"/>
  <c r="E4695" i="6" a="1"/>
  <c r="E4695" i="6" s="1"/>
  <c r="E4839" i="6" a="1"/>
  <c r="E4839" i="6" s="1"/>
  <c r="E3423" i="6" a="1"/>
  <c r="E3423" i="6" s="1"/>
  <c r="F3423" i="6" s="1"/>
  <c r="E3111" i="6" a="1"/>
  <c r="E3111" i="6" s="1"/>
  <c r="F3111" i="6" s="1"/>
  <c r="E3206" i="6" a="1"/>
  <c r="E3206" i="6" s="1"/>
  <c r="E2079" i="6" a="1"/>
  <c r="E2079" i="6" s="1"/>
  <c r="E1670" i="6" a="1"/>
  <c r="E1670" i="6" s="1"/>
  <c r="F1670" i="6" s="1"/>
  <c r="E1911" i="6" a="1"/>
  <c r="E1911" i="6" s="1"/>
  <c r="E158" i="6" a="1"/>
  <c r="E158" i="6" s="1"/>
  <c r="F158" i="6" s="1"/>
  <c r="E87" i="6" a="1"/>
  <c r="E87" i="6" s="1"/>
  <c r="F87" i="6" s="1"/>
  <c r="E183" i="6" a="1"/>
  <c r="E183" i="6" s="1"/>
  <c r="E950" i="6" a="1"/>
  <c r="E950" i="6" s="1"/>
  <c r="I714" i="6"/>
  <c r="J714" i="6" s="1"/>
  <c r="I930" i="6"/>
  <c r="J930" i="6" s="1"/>
  <c r="I570" i="6"/>
  <c r="J570" i="6" s="1"/>
  <c r="I594" i="6"/>
  <c r="J594" i="6" s="1"/>
  <c r="I1194" i="6"/>
  <c r="J1194" i="6" s="1"/>
  <c r="I1050" i="6"/>
  <c r="J1050" i="6" s="1"/>
  <c r="I2226" i="6"/>
  <c r="J2226" i="6" s="1"/>
  <c r="I2322" i="6"/>
  <c r="J2322" i="6" s="1"/>
  <c r="I1410" i="6"/>
  <c r="J1410" i="6" s="1"/>
  <c r="I2610" i="6"/>
  <c r="J2610" i="6" s="1"/>
  <c r="I4074" i="6"/>
  <c r="J4074" i="6" s="1"/>
  <c r="I2730" i="6"/>
  <c r="J2730" i="6" s="1"/>
  <c r="I4530" i="6"/>
  <c r="J4530" i="6" s="1"/>
  <c r="I4674" i="6"/>
  <c r="J4674" i="6" s="1"/>
  <c r="I4314" i="6"/>
  <c r="J4314" i="6" s="1"/>
  <c r="I4554" i="6"/>
  <c r="J4554" i="6" s="1"/>
  <c r="I4650" i="6"/>
  <c r="J4650" i="6" s="1"/>
  <c r="I5442" i="6"/>
  <c r="J5442" i="6" s="1"/>
  <c r="I5658" i="6"/>
  <c r="J5658" i="6" s="1"/>
  <c r="I5466" i="6"/>
  <c r="J5466" i="6" s="1"/>
  <c r="I5826" i="6"/>
  <c r="J5826" i="6" s="1"/>
  <c r="I6378" i="6"/>
  <c r="J6378" i="6" s="1"/>
  <c r="I6690" i="6"/>
  <c r="J6690" i="6" s="1"/>
  <c r="I6522" i="6"/>
  <c r="J6522" i="6" s="1"/>
  <c r="I7746" i="6"/>
  <c r="J7746" i="6" s="1"/>
  <c r="I6834" i="6"/>
  <c r="J6834" i="6" s="1"/>
  <c r="I6858" i="6"/>
  <c r="J6858" i="6" s="1"/>
  <c r="I7722" i="6"/>
  <c r="J7722" i="6" s="1"/>
  <c r="I7602" i="6"/>
  <c r="J7602" i="6" s="1"/>
  <c r="I7914" i="6"/>
  <c r="J7914" i="6" s="1"/>
  <c r="E2126" i="6" a="1"/>
  <c r="E2126" i="6" s="1"/>
  <c r="E830" i="6" a="1"/>
  <c r="E830" i="6" s="1"/>
  <c r="E4358" i="6" a="1"/>
  <c r="E4358" i="6" s="1"/>
  <c r="E6494" i="6" a="1"/>
  <c r="E6494" i="6" s="1"/>
  <c r="F6494" i="6" s="1"/>
  <c r="E7478" i="6" a="1"/>
  <c r="E7478" i="6" s="1"/>
  <c r="E6878" i="6" a="1"/>
  <c r="E6878" i="6" s="1"/>
  <c r="F6878" i="6" s="1"/>
  <c r="E7070" i="6" a="1"/>
  <c r="E7070" i="6" s="1"/>
  <c r="F7070" i="6" s="1"/>
  <c r="E6398" i="6" a="1"/>
  <c r="E6398" i="6" s="1"/>
  <c r="E6038" i="6" a="1"/>
  <c r="E6038" i="6" s="1"/>
  <c r="E5198" i="6" a="1"/>
  <c r="E5198" i="6" s="1"/>
  <c r="E4790" i="6" a="1"/>
  <c r="E4790" i="6" s="1"/>
  <c r="E4310" i="6" a="1"/>
  <c r="E4310" i="6" s="1"/>
  <c r="E4286" i="6" a="1"/>
  <c r="E4286" i="6" s="1"/>
  <c r="F4286" i="6" s="1"/>
  <c r="E3278" i="6" a="1"/>
  <c r="E3278" i="6" s="1"/>
  <c r="F3278" i="6" s="1"/>
  <c r="E2678" i="6" a="1"/>
  <c r="E2678" i="6" s="1"/>
  <c r="E2846" i="6" a="1"/>
  <c r="E2846" i="6" s="1"/>
  <c r="E2438" i="6" a="1"/>
  <c r="E2438" i="6" s="1"/>
  <c r="F2438" i="6" s="1"/>
  <c r="E1454" i="6" a="1"/>
  <c r="E1454" i="6" s="1"/>
  <c r="E734" i="6" a="1"/>
  <c r="E734" i="6" s="1"/>
  <c r="F734" i="6" s="1"/>
  <c r="E1022" i="6" a="1"/>
  <c r="E1022" i="6" s="1"/>
  <c r="F1022" i="6" s="1"/>
  <c r="E110" i="6" a="1"/>
  <c r="E110" i="6" s="1"/>
  <c r="F110" i="6" s="1"/>
  <c r="C65" i="6"/>
  <c r="D64" i="6" s="1"/>
  <c r="B67" i="6"/>
  <c r="H67" i="6" s="1" a="1"/>
  <c r="H67" i="6" s="1"/>
  <c r="G65" i="6"/>
  <c r="H66" i="6" a="1"/>
  <c r="H66" i="6" s="1"/>
  <c r="I66" i="6" s="1"/>
  <c r="J66" i="6" s="1"/>
  <c r="I16" i="5"/>
  <c r="E44" i="5"/>
  <c r="G44" i="5"/>
  <c r="M44" i="5"/>
  <c r="N44" i="5" s="1"/>
  <c r="C41" i="6"/>
  <c r="D40" i="6" s="1"/>
  <c r="C17" i="6"/>
  <c r="D16" i="6" s="1"/>
  <c r="B45" i="5"/>
  <c r="D45" i="5" s="1"/>
  <c r="E19" i="5"/>
  <c r="M19" i="5"/>
  <c r="N19" i="5" s="1"/>
  <c r="G19" i="5"/>
  <c r="B43" i="6"/>
  <c r="H43" i="6" s="1" a="1"/>
  <c r="H43" i="6" s="1"/>
  <c r="I43" i="6" s="1"/>
  <c r="J43" i="6" s="1"/>
  <c r="B19" i="6"/>
  <c r="H19" i="6" s="1"/>
  <c r="G17" i="6"/>
  <c r="G41" i="6"/>
  <c r="H43" i="5"/>
  <c r="I43" i="5" s="1"/>
  <c r="B21" i="5"/>
  <c r="C20" i="5" s="1"/>
  <c r="D20" i="5" s="1"/>
  <c r="F43" i="5"/>
  <c r="O44" i="5"/>
  <c r="H18" i="5"/>
  <c r="O19" i="5"/>
  <c r="I16" i="6"/>
  <c r="J16" i="6" s="1"/>
  <c r="E14" i="6"/>
  <c r="F18" i="5"/>
  <c r="F86" i="6" l="1"/>
  <c r="F2966" i="6"/>
  <c r="F4503" i="6"/>
  <c r="F5823" i="6"/>
  <c r="F4764" i="6"/>
  <c r="F6782" i="6"/>
  <c r="F7911" i="6"/>
  <c r="F4911" i="6"/>
  <c r="F996" i="6"/>
  <c r="F5484" i="6"/>
  <c r="F8364" i="6"/>
  <c r="F1620" i="6"/>
  <c r="E5438" i="6" a="1"/>
  <c r="E5438" i="6" s="1"/>
  <c r="E1167" i="6" a="1"/>
  <c r="E1167" i="6" s="1"/>
  <c r="E4527" i="6" a="1"/>
  <c r="E4527" i="6" s="1"/>
  <c r="F279" i="6"/>
  <c r="F1191" i="6"/>
  <c r="F3903" i="6"/>
  <c r="F183" i="6"/>
  <c r="E8054" i="6" a="1"/>
  <c r="E8054" i="6" s="1"/>
  <c r="F8055" i="6" s="1"/>
  <c r="E7887" i="6" a="1"/>
  <c r="E7887" i="6" s="1"/>
  <c r="F1935" i="6"/>
  <c r="F7860" i="6"/>
  <c r="F7863" i="6"/>
  <c r="F2196" i="6"/>
  <c r="F3900" i="6"/>
  <c r="E3927" i="6" a="1"/>
  <c r="E3927" i="6" s="1"/>
  <c r="E2006" i="6" a="1"/>
  <c r="E2006" i="6" s="1"/>
  <c r="E1383" i="6" a="1"/>
  <c r="E1383" i="6" s="1"/>
  <c r="E2655" i="6" a="1"/>
  <c r="E2655" i="6" s="1"/>
  <c r="F1359" i="6"/>
  <c r="F6663" i="6"/>
  <c r="F3951" i="6"/>
  <c r="F1959" i="6"/>
  <c r="F3110" i="6"/>
  <c r="F4383" i="6"/>
  <c r="F6662" i="6"/>
  <c r="F1046" i="6"/>
  <c r="E7934" i="6" a="1"/>
  <c r="E7934" i="6" s="1"/>
  <c r="F207" i="6"/>
  <c r="F7791" i="6"/>
  <c r="F5630" i="6"/>
  <c r="F278" i="6"/>
  <c r="F5798" i="6"/>
  <c r="F1884" i="6"/>
  <c r="F6997" i="6"/>
  <c r="F6661" i="6"/>
  <c r="F5629" i="6"/>
  <c r="F4021" i="6"/>
  <c r="F3085" i="6"/>
  <c r="F277" i="6"/>
  <c r="F7287" i="6"/>
  <c r="F4166" i="6"/>
  <c r="F1431" i="6"/>
  <c r="F6999" i="6"/>
  <c r="F3159" i="6"/>
  <c r="F8342" i="6"/>
  <c r="F4070" i="6"/>
  <c r="F468" i="6"/>
  <c r="F7189" i="6"/>
  <c r="F3231" i="6"/>
  <c r="F8319" i="6"/>
  <c r="F1621" i="6"/>
  <c r="F8317" i="6"/>
  <c r="F3901" i="6"/>
  <c r="F469" i="6"/>
  <c r="F6493" i="6"/>
  <c r="F5845" i="6"/>
  <c r="F4285" i="6"/>
  <c r="F3997" i="6"/>
  <c r="F3277" i="6"/>
  <c r="E855" i="6" a="1"/>
  <c r="E855" i="6" s="1"/>
  <c r="F2967" i="6"/>
  <c r="F1260" i="6"/>
  <c r="F1503" i="6"/>
  <c r="F6927" i="6"/>
  <c r="F1981" i="6"/>
  <c r="F7237" i="6"/>
  <c r="F7429" i="6"/>
  <c r="F6373" i="6"/>
  <c r="F4069" i="6"/>
  <c r="F3157" i="6"/>
  <c r="F1092" i="6"/>
  <c r="F7789" i="6"/>
  <c r="F5869" i="6"/>
  <c r="F1765" i="6"/>
  <c r="F1093" i="6"/>
  <c r="F5533" i="6"/>
  <c r="F1021" i="6"/>
  <c r="F8269" i="6"/>
  <c r="F6877" i="6"/>
  <c r="F1429" i="6"/>
  <c r="F445" i="6"/>
  <c r="F3661" i="6"/>
  <c r="F1933" i="6"/>
  <c r="F421" i="6"/>
  <c r="F4167" i="6"/>
  <c r="F6901" i="6"/>
  <c r="F4429" i="6"/>
  <c r="F2077" i="6"/>
  <c r="F301" i="6"/>
  <c r="F5892" i="6"/>
  <c r="F8197" i="6"/>
  <c r="F6421" i="6"/>
  <c r="F5773" i="6"/>
  <c r="F3949" i="6"/>
  <c r="F3709" i="6"/>
  <c r="F2197" i="6"/>
  <c r="F733" i="6"/>
  <c r="F8341" i="6"/>
  <c r="F6685" i="6"/>
  <c r="F5725" i="6"/>
  <c r="F4045" i="6"/>
  <c r="F3109" i="6"/>
  <c r="F1597" i="6"/>
  <c r="F589" i="6"/>
  <c r="F109" i="6"/>
  <c r="F4599" i="6"/>
  <c r="F6446" i="6"/>
  <c r="F7285" i="6"/>
  <c r="F1885" i="6"/>
  <c r="F1237" i="6"/>
  <c r="F3540" i="6"/>
  <c r="F2052" i="6"/>
  <c r="F3660" i="6"/>
  <c r="F588" i="6"/>
  <c r="F6876" i="6"/>
  <c r="F1020" i="6"/>
  <c r="F4428" i="6"/>
  <c r="F8268" i="6"/>
  <c r="F444" i="6"/>
  <c r="E3494" i="6" a="1"/>
  <c r="E3494" i="6" s="1"/>
  <c r="F732" i="6"/>
  <c r="F1236" i="6"/>
  <c r="E2005" i="6" a="1"/>
  <c r="E2005" i="6" s="1"/>
  <c r="D2004" i="6"/>
  <c r="E2845" i="6" a="1"/>
  <c r="E2845" i="6" s="1"/>
  <c r="F2846" i="6" s="1"/>
  <c r="D2844" i="6"/>
  <c r="E3493" i="6" a="1"/>
  <c r="E3493" i="6" s="1"/>
  <c r="D3492" i="6"/>
  <c r="E6517" i="6" a="1"/>
  <c r="E6517" i="6" s="1"/>
  <c r="D6516" i="6"/>
  <c r="E565" i="6" a="1"/>
  <c r="E565" i="6" s="1"/>
  <c r="D564" i="6"/>
  <c r="E2989" i="6" a="1"/>
  <c r="E2989" i="6" s="1"/>
  <c r="F2990" i="6" s="1"/>
  <c r="D2988" i="6"/>
  <c r="E5221" i="6" a="1"/>
  <c r="E5221" i="6" s="1"/>
  <c r="D5220" i="6"/>
  <c r="E7669" i="6" a="1"/>
  <c r="E7669" i="6" s="1"/>
  <c r="D7668" i="6"/>
  <c r="E3829" i="6" a="1"/>
  <c r="E3829" i="6" s="1"/>
  <c r="D3828" i="6"/>
  <c r="E1213" i="6" a="1"/>
  <c r="E1213" i="6" s="1"/>
  <c r="F1214" i="6" s="1"/>
  <c r="D1212" i="6"/>
  <c r="E6349" i="6" a="1"/>
  <c r="E6349" i="6" s="1"/>
  <c r="F6350" i="6" s="1"/>
  <c r="D6348" i="6"/>
  <c r="E5029" i="6" a="1"/>
  <c r="E5029" i="6" s="1"/>
  <c r="F5030" i="6" s="1"/>
  <c r="D5028" i="6"/>
  <c r="E2773" i="6" a="1"/>
  <c r="E2773" i="6" s="1"/>
  <c r="F2774" i="6" s="1"/>
  <c r="D2772" i="6"/>
  <c r="E493" i="6" a="1"/>
  <c r="E493" i="6" s="1"/>
  <c r="F494" i="6" s="1"/>
  <c r="D492" i="6"/>
  <c r="E4093" i="6" a="1"/>
  <c r="E4093" i="6" s="1"/>
  <c r="F4094" i="6" s="1"/>
  <c r="D4092" i="6"/>
  <c r="E3637" i="6" a="1"/>
  <c r="E3637" i="6" s="1"/>
  <c r="F3638" i="6" s="1"/>
  <c r="D3636" i="6"/>
  <c r="E781" i="6" a="1"/>
  <c r="E781" i="6" s="1"/>
  <c r="F782" i="6" s="1"/>
  <c r="D780" i="6"/>
  <c r="E5701" i="6" a="1"/>
  <c r="E5701" i="6" s="1"/>
  <c r="F5702" i="6" s="1"/>
  <c r="D5700" i="6"/>
  <c r="E685" i="6" a="1"/>
  <c r="E685" i="6" s="1"/>
  <c r="F686" i="6" s="1"/>
  <c r="D684" i="6"/>
  <c r="E5605" i="6" a="1"/>
  <c r="E5605" i="6" s="1"/>
  <c r="F5606" i="6" s="1"/>
  <c r="D5604" i="6"/>
  <c r="F2437" i="6"/>
  <c r="F7045" i="6"/>
  <c r="F5317" i="6"/>
  <c r="F4501" i="6"/>
  <c r="F3037" i="6"/>
  <c r="F2701" i="6"/>
  <c r="F1189" i="6"/>
  <c r="F805" i="6"/>
  <c r="F2556" i="6"/>
  <c r="F4020" i="6"/>
  <c r="F8412" i="6"/>
  <c r="F3084" i="6"/>
  <c r="F7788" i="6"/>
  <c r="F6660" i="6"/>
  <c r="E4645" i="6" a="1"/>
  <c r="E4645" i="6" s="1"/>
  <c r="F4646" i="6" s="1"/>
  <c r="D4644" i="6"/>
  <c r="E3253" i="6" a="1"/>
  <c r="E3253" i="6" s="1"/>
  <c r="F3254" i="6" s="1"/>
  <c r="D3252" i="6"/>
  <c r="E4309" i="6" a="1"/>
  <c r="E4309" i="6" s="1"/>
  <c r="D4308" i="6"/>
  <c r="E6469" i="6" a="1"/>
  <c r="E6469" i="6" s="1"/>
  <c r="D6468" i="6"/>
  <c r="E5005" i="6" a="1"/>
  <c r="E5005" i="6" s="1"/>
  <c r="F5006" i="6" s="1"/>
  <c r="D5004" i="6"/>
  <c r="E5557" i="6" a="1"/>
  <c r="E5557" i="6" s="1"/>
  <c r="D5556" i="6"/>
  <c r="E8077" i="6" a="1"/>
  <c r="E8077" i="6" s="1"/>
  <c r="F8078" i="6" s="1"/>
  <c r="D8076" i="6"/>
  <c r="E7021" i="6" a="1"/>
  <c r="E7021" i="6" s="1"/>
  <c r="D7020" i="6"/>
  <c r="F6829" i="6"/>
  <c r="F6061" i="6"/>
  <c r="F5797" i="6"/>
  <c r="F3541" i="6"/>
  <c r="F2557" i="6"/>
  <c r="F4836" i="6"/>
  <c r="F1596" i="6"/>
  <c r="F6684" i="6"/>
  <c r="F3588" i="6"/>
  <c r="F4381" i="6"/>
  <c r="F157" i="6"/>
  <c r="F7356" i="6"/>
  <c r="F6949" i="6"/>
  <c r="F397" i="6"/>
  <c r="F6420" i="6"/>
  <c r="F1332" i="6"/>
  <c r="F924" i="6"/>
  <c r="E6157" i="6" a="1"/>
  <c r="E6157" i="6" s="1"/>
  <c r="F6158" i="6" s="1"/>
  <c r="D6156" i="6"/>
  <c r="E4741" i="6" a="1"/>
  <c r="E4741" i="6" s="1"/>
  <c r="F4742" i="6" s="1"/>
  <c r="D4740" i="6"/>
  <c r="E6037" i="6" a="1"/>
  <c r="E6037" i="6" s="1"/>
  <c r="F6038" i="6" s="1"/>
  <c r="D6036" i="6"/>
  <c r="E1165" i="6" a="1"/>
  <c r="E1165" i="6" s="1"/>
  <c r="D1164" i="6"/>
  <c r="E6205" i="6" a="1"/>
  <c r="E6205" i="6" s="1"/>
  <c r="D6204" i="6"/>
  <c r="E2173" i="6" a="1"/>
  <c r="E2173" i="6" s="1"/>
  <c r="D2172" i="6"/>
  <c r="E6805" i="6" a="1"/>
  <c r="E6805" i="6" s="1"/>
  <c r="F6806" i="6" s="1"/>
  <c r="D6804" i="6"/>
  <c r="E7933" i="6" a="1"/>
  <c r="E7933" i="6" s="1"/>
  <c r="D7932" i="6"/>
  <c r="E3469" i="6" a="1"/>
  <c r="E3469" i="6" s="1"/>
  <c r="D3468" i="6"/>
  <c r="E3397" i="6" a="1"/>
  <c r="E3397" i="6" s="1"/>
  <c r="F3398" i="6" s="1"/>
  <c r="D3396" i="6"/>
  <c r="E949" i="6" a="1"/>
  <c r="E949" i="6" s="1"/>
  <c r="F950" i="6" s="1"/>
  <c r="D948" i="6"/>
  <c r="E7213" i="6" a="1"/>
  <c r="E7213" i="6" s="1"/>
  <c r="D7212" i="6"/>
  <c r="E5989" i="6" a="1"/>
  <c r="E5989" i="6" s="1"/>
  <c r="F5990" i="6" s="1"/>
  <c r="D5988" i="6"/>
  <c r="E4597" i="6" a="1"/>
  <c r="E4597" i="6" s="1"/>
  <c r="F4598" i="6" s="1"/>
  <c r="D4596" i="6"/>
  <c r="E2245" i="6" a="1"/>
  <c r="E2245" i="6" s="1"/>
  <c r="F2246" i="6" s="1"/>
  <c r="D2244" i="6"/>
  <c r="E901" i="6" a="1"/>
  <c r="E901" i="6" s="1"/>
  <c r="F902" i="6" s="1"/>
  <c r="D900" i="6"/>
  <c r="E2485" i="6" a="1"/>
  <c r="E2485" i="6" s="1"/>
  <c r="F2486" i="6" s="1"/>
  <c r="D2484" i="6"/>
  <c r="E4909" i="6" a="1"/>
  <c r="E4909" i="6" s="1"/>
  <c r="F4910" i="6" s="1"/>
  <c r="D4908" i="6"/>
  <c r="E8389" i="6" a="1"/>
  <c r="E8389" i="6" s="1"/>
  <c r="F8390" i="6" s="1"/>
  <c r="D8388" i="6"/>
  <c r="E3853" i="6" a="1"/>
  <c r="E3853" i="6" s="1"/>
  <c r="F3854" i="6" s="1"/>
  <c r="D3852" i="6"/>
  <c r="E7765" i="6" a="1"/>
  <c r="E7765" i="6" s="1"/>
  <c r="F7766" i="6" s="1"/>
  <c r="D7764" i="6"/>
  <c r="E5245" i="6" a="1"/>
  <c r="E5245" i="6" s="1"/>
  <c r="F5246" i="6" s="1"/>
  <c r="D5244" i="6"/>
  <c r="F4284" i="6"/>
  <c r="F5052" i="6"/>
  <c r="F6780" i="6"/>
  <c r="F804" i="6"/>
  <c r="F276" i="6"/>
  <c r="F4932" i="6"/>
  <c r="F6900" i="6"/>
  <c r="F8413" i="6"/>
  <c r="F5485" i="6"/>
  <c r="F997" i="6"/>
  <c r="F5724" i="6"/>
  <c r="F1956" i="6"/>
  <c r="F5772" i="6"/>
  <c r="F2076" i="6"/>
  <c r="F6828" i="6"/>
  <c r="F3804" i="6"/>
  <c r="F3708" i="6"/>
  <c r="F5940" i="6"/>
  <c r="E7333" i="6" a="1"/>
  <c r="E7333" i="6" s="1"/>
  <c r="D7332" i="6"/>
  <c r="E829" i="6" a="1"/>
  <c r="E829" i="6" s="1"/>
  <c r="F830" i="6" s="1"/>
  <c r="D828" i="6"/>
  <c r="E7117" i="6" a="1"/>
  <c r="E7117" i="6" s="1"/>
  <c r="F7118" i="6" s="1"/>
  <c r="D7116" i="6"/>
  <c r="E5149" i="6" a="1"/>
  <c r="E5149" i="6" s="1"/>
  <c r="D5148" i="6"/>
  <c r="E7597" i="6" a="1"/>
  <c r="E7597" i="6" s="1"/>
  <c r="F7598" i="6" s="1"/>
  <c r="D7596" i="6"/>
  <c r="E1453" i="6" a="1"/>
  <c r="E1453" i="6" s="1"/>
  <c r="F1454" i="6" s="1"/>
  <c r="D1452" i="6"/>
  <c r="E8101" i="6" a="1"/>
  <c r="E8101" i="6" s="1"/>
  <c r="F8102" i="6" s="1"/>
  <c r="D8100" i="6"/>
  <c r="E5197" i="6" a="1"/>
  <c r="E5197" i="6" s="1"/>
  <c r="F5198" i="6" s="1"/>
  <c r="D5196" i="6"/>
  <c r="E3685" i="6" a="1"/>
  <c r="E3685" i="6" s="1"/>
  <c r="D3684" i="6"/>
  <c r="E2148" i="6" a="1"/>
  <c r="E2148" i="6" s="1"/>
  <c r="F2148" i="6" s="1"/>
  <c r="F8340" i="6"/>
  <c r="F7380" i="6"/>
  <c r="F4044" i="6"/>
  <c r="F4068" i="6"/>
  <c r="F4380" i="6"/>
  <c r="F84" i="6"/>
  <c r="F5532" i="6"/>
  <c r="F3732" i="6"/>
  <c r="F5628" i="6"/>
  <c r="F2964" i="6"/>
  <c r="F1980" i="6"/>
  <c r="E1909" i="6" a="1"/>
  <c r="E1909" i="6" s="1"/>
  <c r="D1908" i="6"/>
  <c r="E2509" i="6" a="1"/>
  <c r="E2509" i="6" s="1"/>
  <c r="F2510" i="6" s="1"/>
  <c r="D2508" i="6"/>
  <c r="E6181" i="6" a="1"/>
  <c r="E6181" i="6" s="1"/>
  <c r="D6180" i="6"/>
  <c r="E181" i="6" a="1"/>
  <c r="E181" i="6" s="1"/>
  <c r="F182" i="6" s="1"/>
  <c r="D180" i="6"/>
  <c r="E2677" i="6" a="1"/>
  <c r="E2677" i="6" s="1"/>
  <c r="F2678" i="6" s="1"/>
  <c r="D2676" i="6"/>
  <c r="E757" i="6" a="1"/>
  <c r="E757" i="6" s="1"/>
  <c r="F758" i="6" s="1"/>
  <c r="D756" i="6"/>
  <c r="E4621" i="6" a="1"/>
  <c r="E4621" i="6" s="1"/>
  <c r="D4620" i="6"/>
  <c r="E5293" i="6" a="1"/>
  <c r="E5293" i="6" s="1"/>
  <c r="F5294" i="6" s="1"/>
  <c r="D5292" i="6"/>
  <c r="E5173" i="6" a="1"/>
  <c r="E5173" i="6" s="1"/>
  <c r="D5172" i="6"/>
  <c r="E8125" i="6" a="1"/>
  <c r="E8125" i="6" s="1"/>
  <c r="D8124" i="6"/>
  <c r="E7909" i="6" a="1"/>
  <c r="E7909" i="6" s="1"/>
  <c r="F7910" i="6" s="1"/>
  <c r="D7908" i="6"/>
  <c r="E5365" i="6" a="1"/>
  <c r="E5365" i="6" s="1"/>
  <c r="F5366" i="6" s="1"/>
  <c r="D5364" i="6"/>
  <c r="E4885" i="6" a="1"/>
  <c r="E4885" i="6" s="1"/>
  <c r="F4886" i="6" s="1"/>
  <c r="D4884" i="6"/>
  <c r="E2029" i="6" a="1"/>
  <c r="E2029" i="6" s="1"/>
  <c r="F2030" i="6" s="1"/>
  <c r="D2028" i="6"/>
  <c r="E205" i="6" a="1"/>
  <c r="E205" i="6" s="1"/>
  <c r="F206" i="6" s="1"/>
  <c r="D204" i="6"/>
  <c r="E6925" i="6" a="1"/>
  <c r="E6925" i="6" s="1"/>
  <c r="F6926" i="6" s="1"/>
  <c r="D6924" i="6"/>
  <c r="E3013" i="6" a="1"/>
  <c r="E3013" i="6" s="1"/>
  <c r="F3014" i="6" s="1"/>
  <c r="D3012" i="6"/>
  <c r="E5677" i="6" a="1"/>
  <c r="E5677" i="6" s="1"/>
  <c r="F5678" i="6" s="1"/>
  <c r="D5676" i="6"/>
  <c r="E1501" i="6" a="1"/>
  <c r="E1501" i="6" s="1"/>
  <c r="F1502" i="6" s="1"/>
  <c r="D1500" i="6"/>
  <c r="E661" i="6" a="1"/>
  <c r="E661" i="6" s="1"/>
  <c r="F662" i="6" s="1"/>
  <c r="D660" i="6"/>
  <c r="E8173" i="6" a="1"/>
  <c r="E8173" i="6" s="1"/>
  <c r="F8174" i="6" s="1"/>
  <c r="D8172" i="6"/>
  <c r="F6781" i="6"/>
  <c r="F5053" i="6"/>
  <c r="F3445" i="6"/>
  <c r="F3589" i="6"/>
  <c r="F1333" i="6"/>
  <c r="F8029" i="6"/>
  <c r="F6445" i="6"/>
  <c r="F5917" i="6"/>
  <c r="F4837" i="6"/>
  <c r="F3805" i="6"/>
  <c r="F2149" i="6"/>
  <c r="F1261" i="6"/>
  <c r="F6636" i="6"/>
  <c r="F5268" i="6"/>
  <c r="F7357" i="6"/>
  <c r="F3421" i="6"/>
  <c r="F1957" i="6"/>
  <c r="F709" i="6"/>
  <c r="F3108" i="6"/>
  <c r="F3420" i="6"/>
  <c r="F5916" i="6"/>
  <c r="F4164" i="6"/>
  <c r="F7645" i="6"/>
  <c r="F5125" i="6"/>
  <c r="F133" i="6"/>
  <c r="F1764" i="6"/>
  <c r="F6492" i="6"/>
  <c r="F420" i="6"/>
  <c r="F1668" i="6"/>
  <c r="F8028" i="6"/>
  <c r="E6206" i="6" a="1"/>
  <c r="E6206" i="6" s="1"/>
  <c r="F6206" i="6" s="1"/>
  <c r="E3205" i="6" a="1"/>
  <c r="E3205" i="6" s="1"/>
  <c r="F3206" i="6" s="1"/>
  <c r="D3204" i="6"/>
  <c r="E3229" i="6" a="1"/>
  <c r="E3229" i="6" s="1"/>
  <c r="F3230" i="6" s="1"/>
  <c r="D3228" i="6"/>
  <c r="E4957" i="6" a="1"/>
  <c r="E4957" i="6" s="1"/>
  <c r="D4956" i="6"/>
  <c r="E2221" i="6" a="1"/>
  <c r="E2221" i="6" s="1"/>
  <c r="D2220" i="6"/>
  <c r="E7621" i="6" a="1"/>
  <c r="E7621" i="6" s="1"/>
  <c r="D7620" i="6"/>
  <c r="E4789" i="6" a="1"/>
  <c r="E4789" i="6" s="1"/>
  <c r="F4790" i="6" s="1"/>
  <c r="D4788" i="6"/>
  <c r="E7670" i="6" a="1"/>
  <c r="E7670" i="6" s="1"/>
  <c r="F7381" i="6"/>
  <c r="F6589" i="6"/>
  <c r="F5269" i="6"/>
  <c r="F4765" i="6"/>
  <c r="F2941" i="6"/>
  <c r="F2053" i="6"/>
  <c r="F6060" i="6"/>
  <c r="F6372" i="6"/>
  <c r="F4188" i="6"/>
  <c r="F8196" i="6"/>
  <c r="F6996" i="6"/>
  <c r="F5868" i="6"/>
  <c r="F3996" i="6"/>
  <c r="F3036" i="6"/>
  <c r="F8365" i="6"/>
  <c r="F2436" i="6"/>
  <c r="F2940" i="6"/>
  <c r="F2700" i="6"/>
  <c r="E5222" i="6" a="1"/>
  <c r="E5222" i="6" s="1"/>
  <c r="F5222" i="6" s="1"/>
  <c r="E13" i="6"/>
  <c r="F14" i="6" s="1"/>
  <c r="D12" i="6"/>
  <c r="E4693" i="6" a="1"/>
  <c r="E4693" i="6" s="1"/>
  <c r="F4694" i="6" s="1"/>
  <c r="D4692" i="6"/>
  <c r="E3925" i="6" a="1"/>
  <c r="E3925" i="6" s="1"/>
  <c r="F3926" i="6" s="1"/>
  <c r="D3924" i="6"/>
  <c r="E7885" i="6" a="1"/>
  <c r="E7885" i="6" s="1"/>
  <c r="D7884" i="6"/>
  <c r="E2653" i="6" a="1"/>
  <c r="E2653" i="6" s="1"/>
  <c r="D2652" i="6"/>
  <c r="E3517" i="6" a="1"/>
  <c r="E3517" i="6" s="1"/>
  <c r="F3518" i="6" s="1"/>
  <c r="D3516" i="6"/>
  <c r="E6397" i="6" a="1"/>
  <c r="E6397" i="6" s="1"/>
  <c r="F6398" i="6" s="1"/>
  <c r="D6396" i="6"/>
  <c r="E3781" i="6" a="1"/>
  <c r="E3781" i="6" s="1"/>
  <c r="D3780" i="6"/>
  <c r="E4357" i="6" a="1"/>
  <c r="E4357" i="6" s="1"/>
  <c r="F4358" i="6" s="1"/>
  <c r="D4356" i="6"/>
  <c r="E8053" i="6" a="1"/>
  <c r="E8053" i="6" s="1"/>
  <c r="F8054" i="6" s="1"/>
  <c r="D8052" i="6"/>
  <c r="E1741" i="6" a="1"/>
  <c r="E1741" i="6" s="1"/>
  <c r="F1742" i="6" s="1"/>
  <c r="D1740" i="6"/>
  <c r="E7501" i="6" a="1"/>
  <c r="E7501" i="6" s="1"/>
  <c r="F7502" i="6" s="1"/>
  <c r="D7500" i="6"/>
  <c r="E2101" i="6" a="1"/>
  <c r="E2101" i="6" s="1"/>
  <c r="F2102" i="6" s="1"/>
  <c r="D2100" i="6"/>
  <c r="E1357" i="6" a="1"/>
  <c r="E1357" i="6" s="1"/>
  <c r="F1358" i="6" s="1"/>
  <c r="D1356" i="6"/>
  <c r="E5821" i="6" a="1"/>
  <c r="E5821" i="6" s="1"/>
  <c r="F5822" i="6" s="1"/>
  <c r="D5820" i="6"/>
  <c r="E6229" i="6" a="1"/>
  <c r="E6229" i="6" s="1"/>
  <c r="F6230" i="6" s="1"/>
  <c r="D6228" i="6"/>
  <c r="E349" i="6" a="1"/>
  <c r="E349" i="6" s="1"/>
  <c r="F350" i="6" s="1"/>
  <c r="D348" i="6"/>
  <c r="E5581" i="6" a="1"/>
  <c r="E5581" i="6" s="1"/>
  <c r="F5582" i="6" s="1"/>
  <c r="D5580" i="6"/>
  <c r="E517" i="6" a="1"/>
  <c r="E517" i="6" s="1"/>
  <c r="F518" i="6" s="1"/>
  <c r="D516" i="6"/>
  <c r="E3757" i="6" a="1"/>
  <c r="E3757" i="6" s="1"/>
  <c r="F3758" i="6" s="1"/>
  <c r="D3756" i="6"/>
  <c r="E2365" i="6" a="1"/>
  <c r="E2365" i="6" s="1"/>
  <c r="F2366" i="6" s="1"/>
  <c r="D2364" i="6"/>
  <c r="F6637" i="6"/>
  <c r="F4549" i="6"/>
  <c r="F3733" i="6"/>
  <c r="F1669" i="6"/>
  <c r="F3444" i="6"/>
  <c r="F7861" i="6"/>
  <c r="F5893" i="6"/>
  <c r="F4933" i="6"/>
  <c r="F4189" i="6"/>
  <c r="F2965" i="6"/>
  <c r="F3276" i="6"/>
  <c r="F7044" i="6"/>
  <c r="F3156" i="6"/>
  <c r="F7069" i="6"/>
  <c r="F4165" i="6"/>
  <c r="F1045" i="6"/>
  <c r="F7428" i="6"/>
  <c r="E36" i="6" a="1"/>
  <c r="E36" i="6" s="1"/>
  <c r="F36" i="6" s="1"/>
  <c r="F5124" i="6"/>
  <c r="F300" i="6"/>
  <c r="F1188" i="6"/>
  <c r="F5316" i="6"/>
  <c r="F1428" i="6"/>
  <c r="E6253" i="6" a="1"/>
  <c r="E6253" i="6" s="1"/>
  <c r="F6254" i="6" s="1"/>
  <c r="D6252" i="6"/>
  <c r="E1405" i="6" a="1"/>
  <c r="E1405" i="6" s="1"/>
  <c r="F1406" i="6" s="1"/>
  <c r="D1404" i="6"/>
  <c r="E6277" i="6" a="1"/>
  <c r="E6277" i="6" s="1"/>
  <c r="F6278" i="6" s="1"/>
  <c r="D6276" i="6"/>
  <c r="E2125" i="6" a="1"/>
  <c r="E2125" i="6" s="1"/>
  <c r="F2126" i="6" s="1"/>
  <c r="D2124" i="6"/>
  <c r="E1813" i="6" a="1"/>
  <c r="E1813" i="6" s="1"/>
  <c r="F1814" i="6" s="1"/>
  <c r="D1812" i="6"/>
  <c r="E7741" i="6" a="1"/>
  <c r="E7741" i="6" s="1"/>
  <c r="F7742" i="6" s="1"/>
  <c r="D7740" i="6"/>
  <c r="E7477" i="6" a="1"/>
  <c r="E7477" i="6" s="1"/>
  <c r="F7478" i="6" s="1"/>
  <c r="D7476" i="6"/>
  <c r="E5437" i="6" a="1"/>
  <c r="E5437" i="6" s="1"/>
  <c r="F5438" i="6" s="1"/>
  <c r="D5436" i="6"/>
  <c r="E4213" i="6" a="1"/>
  <c r="E4213" i="6" s="1"/>
  <c r="F4214" i="6" s="1"/>
  <c r="D4212" i="6"/>
  <c r="E7573" i="6" a="1"/>
  <c r="E7573" i="6" s="1"/>
  <c r="D7572" i="6"/>
  <c r="F5796" i="6"/>
  <c r="F6444" i="6"/>
  <c r="F108" i="6"/>
  <c r="F6588" i="6"/>
  <c r="F925" i="6"/>
  <c r="F4548" i="6"/>
  <c r="F708" i="6"/>
  <c r="E7214" i="6" a="1"/>
  <c r="E7214" i="6" s="1"/>
  <c r="E8126" i="6" a="1"/>
  <c r="E8126" i="6" s="1"/>
  <c r="F8126" i="6" s="1"/>
  <c r="E3782" i="6" a="1"/>
  <c r="E3782" i="6" s="1"/>
  <c r="F3782" i="6" s="1"/>
  <c r="E7574" i="6" a="1"/>
  <c r="E7574" i="6" s="1"/>
  <c r="E4622" i="6" a="1"/>
  <c r="E4622" i="6" s="1"/>
  <c r="E2222" i="6" a="1"/>
  <c r="E2222" i="6" s="1"/>
  <c r="F2223" i="6" s="1"/>
  <c r="E1791" i="6" a="1"/>
  <c r="E1791" i="6" s="1"/>
  <c r="D1790" i="6"/>
  <c r="E4815" i="6" a="1"/>
  <c r="E4815" i="6" s="1"/>
  <c r="D4814" i="6"/>
  <c r="E7407" i="6" a="1"/>
  <c r="E7407" i="6" s="1"/>
  <c r="D7406" i="6"/>
  <c r="E5655" i="6" a="1"/>
  <c r="E5655" i="6" s="1"/>
  <c r="D5654" i="6"/>
  <c r="E1071" i="6" a="1"/>
  <c r="E1071" i="6" s="1"/>
  <c r="D1070" i="6"/>
  <c r="E4575" i="6" a="1"/>
  <c r="E4575" i="6" s="1"/>
  <c r="D4574" i="6"/>
  <c r="E6855" i="6" a="1"/>
  <c r="E6855" i="6" s="1"/>
  <c r="D6854" i="6"/>
  <c r="E6470" i="6" a="1"/>
  <c r="E6470" i="6" s="1"/>
  <c r="F6470" i="6" s="1"/>
  <c r="E1863" i="6" a="1"/>
  <c r="E1863" i="6" s="1"/>
  <c r="D1862" i="6"/>
  <c r="E1839" i="6" a="1"/>
  <c r="E1839" i="6" s="1"/>
  <c r="D1838" i="6"/>
  <c r="E2463" i="6" a="1"/>
  <c r="E2463" i="6" s="1"/>
  <c r="D2462" i="6"/>
  <c r="E2319" i="6" a="1"/>
  <c r="E2319" i="6" s="1"/>
  <c r="D2318" i="6"/>
  <c r="E8223" i="6" a="1"/>
  <c r="E8223" i="6" s="1"/>
  <c r="D8222" i="6"/>
  <c r="E543" i="6" a="1"/>
  <c r="E543" i="6" s="1"/>
  <c r="D542" i="6"/>
  <c r="E2271" i="6" a="1"/>
  <c r="E2271" i="6" s="1"/>
  <c r="D2270" i="6"/>
  <c r="E3975" i="6" a="1"/>
  <c r="E3975" i="6" s="1"/>
  <c r="D3974" i="6"/>
  <c r="E2871" i="6" a="1"/>
  <c r="E2871" i="6" s="1"/>
  <c r="D2870" i="6"/>
  <c r="E1119" i="6" a="1"/>
  <c r="E1119" i="6" s="1"/>
  <c r="D1118" i="6"/>
  <c r="E5174" i="6" a="1"/>
  <c r="E5174" i="6" s="1"/>
  <c r="F5174" i="6" s="1"/>
  <c r="E3183" i="6" a="1"/>
  <c r="E3183" i="6" s="1"/>
  <c r="D3182" i="6"/>
  <c r="E6615" i="6" a="1"/>
  <c r="E6615" i="6" s="1"/>
  <c r="D6614" i="6"/>
  <c r="D853" i="6"/>
  <c r="E854" i="6" a="1"/>
  <c r="E854" i="6" s="1"/>
  <c r="F855" i="6" s="1"/>
  <c r="D7093" i="6"/>
  <c r="E7094" i="6" a="1"/>
  <c r="E7094" i="6" s="1"/>
  <c r="F7095" i="6" s="1"/>
  <c r="E7719" i="6" a="1"/>
  <c r="E7719" i="6" s="1"/>
  <c r="D7718" i="6"/>
  <c r="E2607" i="6" a="1"/>
  <c r="E2607" i="6" s="1"/>
  <c r="D2606" i="6"/>
  <c r="E5103" i="6" a="1"/>
  <c r="E5103" i="6" s="1"/>
  <c r="D5102" i="6"/>
  <c r="E2919" i="6" a="1"/>
  <c r="E2919" i="6" s="1"/>
  <c r="D2918" i="6"/>
  <c r="E1166" i="6" a="1"/>
  <c r="E1166" i="6" s="1"/>
  <c r="F1166" i="6" s="1"/>
  <c r="E8295" i="6" a="1"/>
  <c r="E8295" i="6" s="1"/>
  <c r="D8294" i="6"/>
  <c r="E1719" i="6" a="1"/>
  <c r="E1719" i="6" s="1"/>
  <c r="D1718" i="6"/>
  <c r="D4669" i="6"/>
  <c r="E4670" i="6" a="1"/>
  <c r="E4670" i="6" s="1"/>
  <c r="E2751" i="6" a="1"/>
  <c r="E2751" i="6" s="1"/>
  <c r="D2750" i="6"/>
  <c r="E3470" i="6" a="1"/>
  <c r="E3470" i="6" s="1"/>
  <c r="F3470" i="6" s="1"/>
  <c r="E6135" i="6" a="1"/>
  <c r="E6135" i="6" s="1"/>
  <c r="D6134" i="6"/>
  <c r="E6182" i="6" a="1"/>
  <c r="E6182" i="6" s="1"/>
  <c r="F6182" i="6" s="1"/>
  <c r="E7695" i="6" a="1"/>
  <c r="E7695" i="6" s="1"/>
  <c r="D7694" i="6"/>
  <c r="E879" i="6" a="1"/>
  <c r="E879" i="6" s="1"/>
  <c r="D878" i="6"/>
  <c r="E2631" i="6" a="1"/>
  <c r="E2631" i="6" s="1"/>
  <c r="D2630" i="6"/>
  <c r="E5079" i="6" a="1"/>
  <c r="E5079" i="6" s="1"/>
  <c r="D5078" i="6"/>
  <c r="E7983" i="6" a="1"/>
  <c r="E7983" i="6" s="1"/>
  <c r="D7982" i="6"/>
  <c r="E1695" i="6" a="1"/>
  <c r="E1695" i="6" s="1"/>
  <c r="D1694" i="6"/>
  <c r="E4863" i="6" a="1"/>
  <c r="E4863" i="6" s="1"/>
  <c r="D4862" i="6"/>
  <c r="D4141" i="6"/>
  <c r="E4142" i="6" a="1"/>
  <c r="E4142" i="6" s="1"/>
  <c r="E2343" i="6" a="1"/>
  <c r="E2343" i="6" s="1"/>
  <c r="D2342" i="6"/>
  <c r="E6543" i="6" a="1"/>
  <c r="E6543" i="6" s="1"/>
  <c r="D6542" i="6"/>
  <c r="E1647" i="6" a="1"/>
  <c r="E1647" i="6" s="1"/>
  <c r="D1646" i="6"/>
  <c r="D8149" i="6"/>
  <c r="E8150" i="6" a="1"/>
  <c r="E8150" i="6" s="1"/>
  <c r="E6759" i="6" a="1"/>
  <c r="E6759" i="6" s="1"/>
  <c r="D6758" i="6"/>
  <c r="E1143" i="6" a="1"/>
  <c r="E1143" i="6" s="1"/>
  <c r="D1142" i="6"/>
  <c r="D5461" i="6"/>
  <c r="E5462" i="6" a="1"/>
  <c r="E5462" i="6" s="1"/>
  <c r="F5463" i="6" s="1"/>
  <c r="F5631" i="6"/>
  <c r="F4023" i="6"/>
  <c r="E566" i="6" a="1"/>
  <c r="E566" i="6" s="1"/>
  <c r="E1311" i="6" a="1"/>
  <c r="E1311" i="6" s="1"/>
  <c r="D1310" i="6"/>
  <c r="E2535" i="6" a="1"/>
  <c r="E2535" i="6" s="1"/>
  <c r="D2534" i="6"/>
  <c r="E4407" i="6" a="1"/>
  <c r="E4407" i="6" s="1"/>
  <c r="D4406" i="6"/>
  <c r="E3063" i="6" a="1"/>
  <c r="E3063" i="6" s="1"/>
  <c r="D3062" i="6"/>
  <c r="E4958" i="6" a="1"/>
  <c r="E4958" i="6" s="1"/>
  <c r="F4958" i="6" s="1"/>
  <c r="E975" i="6" a="1"/>
  <c r="E975" i="6" s="1"/>
  <c r="D974" i="6"/>
  <c r="E6711" i="6" a="1"/>
  <c r="E6711" i="6" s="1"/>
  <c r="D6710" i="6"/>
  <c r="E1910" i="6" a="1"/>
  <c r="E1910" i="6" s="1"/>
  <c r="F1910" i="6" s="1"/>
  <c r="E2727" i="6" a="1"/>
  <c r="E2727" i="6" s="1"/>
  <c r="D2726" i="6"/>
  <c r="E6735" i="6" a="1"/>
  <c r="E6735" i="6" s="1"/>
  <c r="D6734" i="6"/>
  <c r="E5391" i="6" a="1"/>
  <c r="E5391" i="6" s="1"/>
  <c r="D5390" i="6"/>
  <c r="E3135" i="6" a="1"/>
  <c r="E3135" i="6" s="1"/>
  <c r="D3134" i="6"/>
  <c r="E5558" i="6" a="1"/>
  <c r="E5558" i="6" s="1"/>
  <c r="F5558" i="6" s="1"/>
  <c r="E4455" i="6" a="1"/>
  <c r="E4455" i="6" s="1"/>
  <c r="D4454" i="6"/>
  <c r="E7143" i="6" a="1"/>
  <c r="E7143" i="6" s="1"/>
  <c r="D7142" i="6"/>
  <c r="E3830" i="6" a="1"/>
  <c r="E3830" i="6" s="1"/>
  <c r="F3830" i="6" s="1"/>
  <c r="E7815" i="6" a="1"/>
  <c r="E7815" i="6" s="1"/>
  <c r="D7814" i="6"/>
  <c r="E6327" i="6" a="1"/>
  <c r="E6327" i="6" s="1"/>
  <c r="D6326" i="6"/>
  <c r="D7165" i="6"/>
  <c r="E7166" i="6" a="1"/>
  <c r="E7166" i="6" s="1"/>
  <c r="F7167" i="6" s="1"/>
  <c r="D3613" i="6"/>
  <c r="E3614" i="6" a="1"/>
  <c r="E3614" i="6" s="1"/>
  <c r="F3615" i="6" s="1"/>
  <c r="E2583" i="6" a="1"/>
  <c r="E2583" i="6" s="1"/>
  <c r="D2582" i="6"/>
  <c r="E7551" i="6" a="1"/>
  <c r="E7551" i="6" s="1"/>
  <c r="D7550" i="6"/>
  <c r="E6087" i="6" a="1"/>
  <c r="E6087" i="6" s="1"/>
  <c r="D6086" i="6"/>
  <c r="E7839" i="6" a="1"/>
  <c r="E7839" i="6" s="1"/>
  <c r="D7838" i="6"/>
  <c r="E2823" i="6" a="1"/>
  <c r="E2823" i="6" s="1"/>
  <c r="D2822" i="6"/>
  <c r="D2389" i="6"/>
  <c r="E2390" i="6" a="1"/>
  <c r="E2390" i="6" s="1"/>
  <c r="E2295" i="6" a="1"/>
  <c r="E2295" i="6" s="1"/>
  <c r="D2294" i="6"/>
  <c r="D4261" i="6"/>
  <c r="E4262" i="6" a="1"/>
  <c r="E4262" i="6" s="1"/>
  <c r="E2895" i="6" a="1"/>
  <c r="E2895" i="6" s="1"/>
  <c r="D2894" i="6"/>
  <c r="E3351" i="6" a="1"/>
  <c r="E3351" i="6" s="1"/>
  <c r="D3350" i="6"/>
  <c r="E3375" i="6" a="1"/>
  <c r="E3375" i="6" s="1"/>
  <c r="D3374" i="6"/>
  <c r="E7622" i="6" a="1"/>
  <c r="E7622" i="6" s="1"/>
  <c r="F7622" i="6" s="1"/>
  <c r="E4119" i="6" a="1"/>
  <c r="E4119" i="6" s="1"/>
  <c r="D4118" i="6"/>
  <c r="F1167" i="6"/>
  <c r="F3087" i="6"/>
  <c r="F6783" i="6"/>
  <c r="F1263" i="6"/>
  <c r="F2943" i="6"/>
  <c r="F711" i="6"/>
  <c r="E7455" i="6" a="1"/>
  <c r="E7455" i="6" s="1"/>
  <c r="D7454" i="6"/>
  <c r="E255" i="6" a="1"/>
  <c r="E255" i="6" s="1"/>
  <c r="D254" i="6"/>
  <c r="E1527" i="6" a="1"/>
  <c r="E1527" i="6" s="1"/>
  <c r="D1526" i="6"/>
  <c r="D637" i="6"/>
  <c r="E638" i="6" a="1"/>
  <c r="E638" i="6" s="1"/>
  <c r="E4335" i="6" a="1"/>
  <c r="E4335" i="6" s="1"/>
  <c r="D4334" i="6"/>
  <c r="E7959" i="6" a="1"/>
  <c r="E7959" i="6" s="1"/>
  <c r="D7958" i="6"/>
  <c r="E375" i="6" a="1"/>
  <c r="E375" i="6" s="1"/>
  <c r="D374" i="6"/>
  <c r="E7527" i="6" a="1"/>
  <c r="E7527" i="6" s="1"/>
  <c r="D7526" i="6"/>
  <c r="D4525" i="6"/>
  <c r="E4526" i="6" a="1"/>
  <c r="E4526" i="6" s="1"/>
  <c r="F4527" i="6" s="1"/>
  <c r="E3327" i="6" a="1"/>
  <c r="E3327" i="6" s="1"/>
  <c r="D3326" i="6"/>
  <c r="E4719" i="6" a="1"/>
  <c r="E4719" i="6" s="1"/>
  <c r="D4718" i="6"/>
  <c r="E327" i="6" a="1"/>
  <c r="E327" i="6" s="1"/>
  <c r="D326" i="6"/>
  <c r="E7886" i="6" a="1"/>
  <c r="E7886" i="6" s="1"/>
  <c r="F7886" i="6" s="1"/>
  <c r="E5343" i="6" a="1"/>
  <c r="E5343" i="6" s="1"/>
  <c r="D5342" i="6"/>
  <c r="E5511" i="6" a="1"/>
  <c r="E5511" i="6" s="1"/>
  <c r="D5510" i="6"/>
  <c r="E5751" i="6" a="1"/>
  <c r="E5751" i="6" s="1"/>
  <c r="D5750" i="6"/>
  <c r="E1575" i="6" a="1"/>
  <c r="E1575" i="6" s="1"/>
  <c r="D1574" i="6"/>
  <c r="E6518" i="6" a="1"/>
  <c r="E6518" i="6" s="1"/>
  <c r="F6518" i="6" s="1"/>
  <c r="E3686" i="6" a="1"/>
  <c r="E3686" i="6" s="1"/>
  <c r="F3686" i="6" s="1"/>
  <c r="E1479" i="6" a="1"/>
  <c r="E1479" i="6" s="1"/>
  <c r="D1478" i="6"/>
  <c r="E4479" i="6" a="1"/>
  <c r="E4479" i="6" s="1"/>
  <c r="D4478" i="6"/>
  <c r="D3565" i="6"/>
  <c r="E3566" i="6" a="1"/>
  <c r="E3566" i="6" s="1"/>
  <c r="E3879" i="6" a="1"/>
  <c r="E3879" i="6" s="1"/>
  <c r="D3878" i="6"/>
  <c r="E6303" i="6" a="1"/>
  <c r="E6303" i="6" s="1"/>
  <c r="D6302" i="6"/>
  <c r="E5415" i="6" a="1"/>
  <c r="E5415" i="6" s="1"/>
  <c r="D5414" i="6"/>
  <c r="E2415" i="6" a="1"/>
  <c r="E2415" i="6" s="1"/>
  <c r="D2414" i="6"/>
  <c r="E8247" i="6" a="1"/>
  <c r="E8247" i="6" s="1"/>
  <c r="D8246" i="6"/>
  <c r="E3303" i="6" a="1"/>
  <c r="E3303" i="6" s="1"/>
  <c r="D3302" i="6"/>
  <c r="E6567" i="6" a="1"/>
  <c r="E6567" i="6" s="1"/>
  <c r="D6566" i="6"/>
  <c r="E6975" i="6" a="1"/>
  <c r="E6975" i="6" s="1"/>
  <c r="D6974" i="6"/>
  <c r="E7311" i="6" a="1"/>
  <c r="E7311" i="6" s="1"/>
  <c r="D7310" i="6"/>
  <c r="E8007" i="6" a="1"/>
  <c r="E8007" i="6" s="1"/>
  <c r="D8006" i="6"/>
  <c r="E5967" i="6" a="1"/>
  <c r="E5967" i="6" s="1"/>
  <c r="D5966" i="6"/>
  <c r="F3471" i="6"/>
  <c r="F5319" i="6"/>
  <c r="D1549" i="6"/>
  <c r="E1550" i="6" a="1"/>
  <c r="E1550" i="6" s="1"/>
  <c r="E2799" i="6" a="1"/>
  <c r="E2799" i="6" s="1"/>
  <c r="D2798" i="6"/>
  <c r="E6015" i="6" a="1"/>
  <c r="E6015" i="6" s="1"/>
  <c r="D6014" i="6"/>
  <c r="E4239" i="6" a="1"/>
  <c r="E4239" i="6" s="1"/>
  <c r="D4238" i="6"/>
  <c r="D1381" i="6"/>
  <c r="E1382" i="6" a="1"/>
  <c r="E1382" i="6" s="1"/>
  <c r="E7263" i="6" a="1"/>
  <c r="E7263" i="6" s="1"/>
  <c r="D7262" i="6"/>
  <c r="E615" i="6" a="1"/>
  <c r="E615" i="6" s="1"/>
  <c r="D614" i="6"/>
  <c r="E1287" i="6" a="1"/>
  <c r="E1287" i="6" s="1"/>
  <c r="D1286" i="6"/>
  <c r="D229" i="6"/>
  <c r="E230" i="6" a="1"/>
  <c r="E230" i="6" s="1"/>
  <c r="E4983" i="6" a="1"/>
  <c r="E4983" i="6" s="1"/>
  <c r="D4982" i="6"/>
  <c r="E2654" i="6" a="1"/>
  <c r="E2654" i="6" s="1"/>
  <c r="F2654" i="6" s="1"/>
  <c r="E63" i="6" a="1"/>
  <c r="E63" i="6" s="1"/>
  <c r="D62" i="6"/>
  <c r="E7022" i="6" a="1"/>
  <c r="E7022" i="6" s="1"/>
  <c r="F7022" i="6" s="1"/>
  <c r="E2174" i="6" a="1"/>
  <c r="E2174" i="6" s="1"/>
  <c r="F2174" i="6" s="1"/>
  <c r="D6109" i="6"/>
  <c r="E6110" i="6" a="1"/>
  <c r="E6110" i="6" s="1"/>
  <c r="E5150" i="6" a="1"/>
  <c r="E5150" i="6" s="1"/>
  <c r="F5150" i="6" s="1"/>
  <c r="E5941" i="6" a="1"/>
  <c r="E5941" i="6" s="1"/>
  <c r="F5942" i="6" s="1"/>
  <c r="F3039" i="6"/>
  <c r="F8079" i="6"/>
  <c r="F6951" i="6"/>
  <c r="F5775" i="6"/>
  <c r="F4215" i="6"/>
  <c r="F4695" i="6"/>
  <c r="F2007" i="6"/>
  <c r="F4743" i="6"/>
  <c r="F2079" i="6"/>
  <c r="F7935" i="6"/>
  <c r="F3663" i="6"/>
  <c r="F5871" i="6"/>
  <c r="F3927" i="6"/>
  <c r="F303" i="6"/>
  <c r="F1767" i="6"/>
  <c r="F4071" i="6"/>
  <c r="F4767" i="6"/>
  <c r="D6472" i="6"/>
  <c r="E6472" i="6" s="1" a="1"/>
  <c r="E6472" i="6" s="1"/>
  <c r="F6472" i="6" s="1"/>
  <c r="D4504" i="6"/>
  <c r="E4504" i="6" s="1" a="1"/>
  <c r="E4504" i="6" s="1"/>
  <c r="F4504" i="6" s="1"/>
  <c r="D2368" i="6"/>
  <c r="E2368" i="6" s="1" a="1"/>
  <c r="E2368" i="6" s="1"/>
  <c r="F2368" i="6" s="1"/>
  <c r="D2800" i="6"/>
  <c r="D5632" i="6"/>
  <c r="E5632" i="6" s="1" a="1"/>
  <c r="E5632" i="6" s="1"/>
  <c r="F5632" i="6" s="1"/>
  <c r="D7792" i="6"/>
  <c r="D5200" i="6"/>
  <c r="E5200" i="6" s="1" a="1"/>
  <c r="E5200" i="6" s="1"/>
  <c r="D3400" i="6"/>
  <c r="D1984" i="6"/>
  <c r="D6568" i="6"/>
  <c r="E6568" i="6" s="1" a="1"/>
  <c r="E6568" i="6" s="1"/>
  <c r="D1888" i="6"/>
  <c r="D184" i="6"/>
  <c r="D4120" i="6"/>
  <c r="E4120" i="6" s="1" a="1"/>
  <c r="E4120" i="6" s="1"/>
  <c r="D760" i="6"/>
  <c r="E760" i="6" s="1" a="1"/>
  <c r="E760" i="6" s="1"/>
  <c r="F760" i="6" s="1"/>
  <c r="D5056" i="6"/>
  <c r="D3448" i="6"/>
  <c r="E3448" i="6" s="1" a="1"/>
  <c r="E3448" i="6" s="1"/>
  <c r="F3448" i="6" s="1"/>
  <c r="D5728" i="6"/>
  <c r="D8344" i="6"/>
  <c r="D3952" i="6"/>
  <c r="D3064" i="6"/>
  <c r="D88" i="6"/>
  <c r="E88" i="6" s="1" a="1"/>
  <c r="E88" i="6" s="1"/>
  <c r="F88" i="6" s="1"/>
  <c r="D8200" i="6"/>
  <c r="D7408" i="6"/>
  <c r="D5656" i="6"/>
  <c r="E5656" i="6" s="1" a="1"/>
  <c r="E5656" i="6" s="1"/>
  <c r="F5656" i="6" s="1"/>
  <c r="D664" i="6"/>
  <c r="E664" i="6" s="1" a="1"/>
  <c r="E664" i="6" s="1"/>
  <c r="F664" i="6" s="1"/>
  <c r="D4360" i="6"/>
  <c r="D5512" i="6"/>
  <c r="E5512" i="6" s="1" a="1"/>
  <c r="E5512" i="6" s="1"/>
  <c r="D6640" i="6"/>
  <c r="D5032" i="6"/>
  <c r="D1672" i="6"/>
  <c r="D904" i="6"/>
  <c r="D8320" i="6"/>
  <c r="D7864" i="6"/>
  <c r="D6448" i="6"/>
  <c r="E6448" i="6" s="1" a="1"/>
  <c r="E6448" i="6" s="1"/>
  <c r="F6448" i="6" s="1"/>
  <c r="D5920" i="6"/>
  <c r="D4192" i="6"/>
  <c r="E4192" i="6" s="1" a="1"/>
  <c r="E4192" i="6" s="1"/>
  <c r="F4192" i="6" s="1"/>
  <c r="D3496" i="6"/>
  <c r="D1936" i="6"/>
  <c r="E1936" i="6" s="1" a="1"/>
  <c r="E1936" i="6" s="1"/>
  <c r="F1936" i="6" s="1"/>
  <c r="D2200" i="6"/>
  <c r="D1072" i="6"/>
  <c r="D3856" i="6"/>
  <c r="D7168" i="6"/>
  <c r="E7168" i="6" s="1" a="1"/>
  <c r="E7168" i="6" s="1"/>
  <c r="F7168" i="6" s="1"/>
  <c r="D5824" i="6"/>
  <c r="E5824" i="6" s="1" a="1"/>
  <c r="E5824" i="6" s="1"/>
  <c r="F5824" i="6" s="1"/>
  <c r="D3520" i="6"/>
  <c r="E3520" i="6" s="1" a="1"/>
  <c r="E3520" i="6" s="1"/>
  <c r="D1816" i="6"/>
  <c r="D472" i="6"/>
  <c r="E472" i="6" s="1" a="1"/>
  <c r="E472" i="6" s="1"/>
  <c r="D4744" i="6"/>
  <c r="D2656" i="6"/>
  <c r="D1432" i="6"/>
  <c r="D4216" i="6"/>
  <c r="D328" i="6"/>
  <c r="E328" i="6" s="1" a="1"/>
  <c r="E328" i="6" s="1"/>
  <c r="F328" i="6" s="1"/>
  <c r="D7528" i="6"/>
  <c r="E7528" i="6" s="1" a="1"/>
  <c r="E7528" i="6" s="1"/>
  <c r="D5152" i="6"/>
  <c r="D7912" i="6"/>
  <c r="E7912" i="6" s="1" a="1"/>
  <c r="E7912" i="6" s="1"/>
  <c r="F7912" i="6" s="1"/>
  <c r="D4600" i="6"/>
  <c r="D3160" i="6"/>
  <c r="E3160" i="6" s="1" a="1"/>
  <c r="E3160" i="6" s="1"/>
  <c r="F3160" i="6" s="1"/>
  <c r="D2440" i="6"/>
  <c r="E2440" i="6" s="1" a="1"/>
  <c r="E2440" i="6" s="1"/>
  <c r="D4960" i="6"/>
  <c r="D1192" i="6"/>
  <c r="E1192" i="6" s="1" a="1"/>
  <c r="E1192" i="6" s="1"/>
  <c r="F1192" i="6" s="1"/>
  <c r="D112" i="6"/>
  <c r="D8368" i="6"/>
  <c r="D6832" i="6"/>
  <c r="D6088" i="6"/>
  <c r="D4768" i="6"/>
  <c r="D2944" i="6"/>
  <c r="D1528" i="6"/>
  <c r="D736" i="6"/>
  <c r="D8296" i="6"/>
  <c r="E8296" i="6" s="1" a="1"/>
  <c r="E8296" i="6" s="1"/>
  <c r="F8296" i="6" s="1"/>
  <c r="D5872" i="6"/>
  <c r="D4168" i="6"/>
  <c r="D1096" i="6"/>
  <c r="D7312" i="6"/>
  <c r="D4096" i="6"/>
  <c r="E4096" i="6" s="1" a="1"/>
  <c r="E4096" i="6" s="1"/>
  <c r="F4096" i="6" s="1"/>
  <c r="D2488" i="6"/>
  <c r="E2488" i="6" s="1" a="1"/>
  <c r="E2488" i="6" s="1"/>
  <c r="F2488" i="6" s="1"/>
  <c r="D6880" i="6"/>
  <c r="D5560" i="6"/>
  <c r="E5560" i="6" s="1" a="1"/>
  <c r="E5560" i="6" s="1"/>
  <c r="F5560" i="6" s="1"/>
  <c r="D7192" i="6"/>
  <c r="E7192" i="6" s="1" a="1"/>
  <c r="E7192" i="6" s="1"/>
  <c r="F7192" i="6" s="1"/>
  <c r="D6760" i="6"/>
  <c r="D3784" i="6"/>
  <c r="E3784" i="6" s="1" a="1"/>
  <c r="E3784" i="6" s="1"/>
  <c r="F3784" i="6" s="1"/>
  <c r="D928" i="6"/>
  <c r="D7144" i="6"/>
  <c r="D1120" i="6"/>
  <c r="D7504" i="6"/>
  <c r="D4552" i="6"/>
  <c r="D3280" i="6"/>
  <c r="D856" i="6"/>
  <c r="D6232" i="6"/>
  <c r="D3040" i="6"/>
  <c r="D4792" i="6"/>
  <c r="D4024" i="6"/>
  <c r="E4024" i="6" s="1" a="1"/>
  <c r="E4024" i="6" s="1"/>
  <c r="F4024" i="6" s="1"/>
  <c r="D7360" i="6"/>
  <c r="E7360" i="6" s="1" a="1"/>
  <c r="E7360" i="6" s="1"/>
  <c r="F7360" i="6" s="1"/>
  <c r="D5584" i="6"/>
  <c r="E5584" i="6" s="1" a="1"/>
  <c r="E5584" i="6" s="1"/>
  <c r="F5584" i="6" s="1"/>
  <c r="D2584" i="6"/>
  <c r="D304" i="6"/>
  <c r="D7720" i="6"/>
  <c r="D7264" i="6"/>
  <c r="E7264" i="6" s="1" a="1"/>
  <c r="E7264" i="6" s="1"/>
  <c r="D6976" i="6"/>
  <c r="E6976" i="6" s="1" a="1"/>
  <c r="E6976" i="6" s="1"/>
  <c r="D3376" i="6"/>
  <c r="E3376" i="6" s="1" a="1"/>
  <c r="E3376" i="6" s="1"/>
  <c r="D3136" i="6"/>
  <c r="D1720" i="6"/>
  <c r="D136" i="6"/>
  <c r="D4576" i="6"/>
  <c r="D3184" i="6"/>
  <c r="E3184" i="6" s="1" a="1"/>
  <c r="E3184" i="6" s="1"/>
  <c r="F3184" i="6" s="1"/>
  <c r="D1144" i="6"/>
  <c r="E1144" i="6" s="1" a="1"/>
  <c r="E1144" i="6" s="1"/>
  <c r="D7696" i="6"/>
  <c r="E7696" i="6" s="1" a="1"/>
  <c r="E7696" i="6" s="1"/>
  <c r="F7696" i="6" s="1"/>
  <c r="D6112" i="6"/>
  <c r="D3688" i="6"/>
  <c r="D1408" i="6"/>
  <c r="E1408" i="6" s="1" a="1"/>
  <c r="E1408" i="6" s="1"/>
  <c r="D7096" i="6"/>
  <c r="E7096" i="6" s="1" a="1"/>
  <c r="E7096" i="6" s="1"/>
  <c r="F7096" i="6" s="1"/>
  <c r="D5992" i="6"/>
  <c r="D4072" i="6"/>
  <c r="D3208" i="6"/>
  <c r="D2032" i="6"/>
  <c r="D8416" i="6"/>
  <c r="D6280" i="6"/>
  <c r="D4936" i="6"/>
  <c r="E4936" i="6" s="1" a="1"/>
  <c r="E4936" i="6" s="1"/>
  <c r="F4936" i="6" s="1"/>
  <c r="D3640" i="6"/>
  <c r="E3640" i="6" s="1" a="1"/>
  <c r="E3640" i="6" s="1"/>
  <c r="F3640" i="6" s="1"/>
  <c r="D2224" i="6"/>
  <c r="D592" i="6"/>
  <c r="D7960" i="6"/>
  <c r="E7960" i="6" s="1" a="1"/>
  <c r="E7960" i="6" s="1"/>
  <c r="F7960" i="6" s="1"/>
  <c r="D3088" i="6"/>
  <c r="D2056" i="6"/>
  <c r="D1168" i="6"/>
  <c r="D7888" i="6"/>
  <c r="E7888" i="6" s="1" a="1"/>
  <c r="E7888" i="6" s="1"/>
  <c r="F7888" i="6" s="1"/>
  <c r="D5704" i="6"/>
  <c r="E5704" i="6" s="1" a="1"/>
  <c r="E5704" i="6" s="1"/>
  <c r="F5704" i="6" s="1"/>
  <c r="D2608" i="6"/>
  <c r="D4408" i="6"/>
  <c r="E4408" i="6" s="1" a="1"/>
  <c r="E4408" i="6" s="1"/>
  <c r="D1024" i="6"/>
  <c r="E1024" i="6" s="1" a="1"/>
  <c r="E1024" i="6" s="1"/>
  <c r="D7672" i="6"/>
  <c r="E7672" i="6" s="1" a="1"/>
  <c r="E7672" i="6" s="1"/>
  <c r="F7672" i="6" s="1"/>
  <c r="D5752" i="6"/>
  <c r="D4312" i="6"/>
  <c r="D952" i="6"/>
  <c r="E952" i="6" s="1" a="1"/>
  <c r="E952" i="6" s="1"/>
  <c r="D8128" i="6"/>
  <c r="D6184" i="6"/>
  <c r="E6184" i="6" s="1" a="1"/>
  <c r="E6184" i="6" s="1"/>
  <c r="F6184" i="6" s="1"/>
  <c r="D5416" i="6"/>
  <c r="D3664" i="6"/>
  <c r="E3664" i="6" s="1" a="1"/>
  <c r="E3664" i="6" s="1"/>
  <c r="F3664" i="6" s="1"/>
  <c r="D2176" i="6"/>
  <c r="E2176" i="6" s="1" a="1"/>
  <c r="E2176" i="6" s="1"/>
  <c r="F2176" i="6" s="1"/>
  <c r="D1624" i="6"/>
  <c r="E1624" i="6" s="1" a="1"/>
  <c r="E1624" i="6" s="1"/>
  <c r="F1624" i="6" s="1"/>
  <c r="D376" i="6"/>
  <c r="D6040" i="6"/>
  <c r="E6040" i="6" s="1" a="1"/>
  <c r="E6040" i="6" s="1"/>
  <c r="D3568" i="6"/>
  <c r="E3568" i="6" s="1" a="1"/>
  <c r="E3568" i="6" s="1"/>
  <c r="F3568" i="6" s="1"/>
  <c r="D232" i="6"/>
  <c r="E232" i="6" s="1" a="1"/>
  <c r="E232" i="6" s="1"/>
  <c r="F232" i="6" s="1"/>
  <c r="D8392" i="6"/>
  <c r="D7432" i="6"/>
  <c r="D5368" i="6"/>
  <c r="D3592" i="6"/>
  <c r="D1336" i="6"/>
  <c r="D6928" i="6"/>
  <c r="D5896" i="6"/>
  <c r="D4336" i="6"/>
  <c r="E4336" i="6" s="1" a="1"/>
  <c r="E4336" i="6" s="1"/>
  <c r="D3112" i="6"/>
  <c r="D1600" i="6"/>
  <c r="E1600" i="6" s="1" a="1"/>
  <c r="E1600" i="6" s="1"/>
  <c r="D1264" i="6"/>
  <c r="E1264" i="6" s="1" a="1"/>
  <c r="E1264" i="6" s="1"/>
  <c r="F1264" i="6" s="1"/>
  <c r="D7936" i="6"/>
  <c r="D5272" i="6"/>
  <c r="D4240" i="6"/>
  <c r="E4240" i="6" s="1" a="1"/>
  <c r="E4240" i="6" s="1"/>
  <c r="F4240" i="6" s="1"/>
  <c r="D3016" i="6"/>
  <c r="D1912" i="6"/>
  <c r="E1912" i="6" s="1" a="1"/>
  <c r="E1912" i="6" s="1"/>
  <c r="F1912" i="6" s="1"/>
  <c r="D6544" i="6"/>
  <c r="E6544" i="6" s="1" a="1"/>
  <c r="E6544" i="6" s="1"/>
  <c r="D4528" i="6"/>
  <c r="D1768" i="6"/>
  <c r="D7744" i="6"/>
  <c r="D6856" i="6"/>
  <c r="D4816" i="6"/>
  <c r="D1552" i="6"/>
  <c r="D160" i="6"/>
  <c r="D7216" i="6"/>
  <c r="D5224" i="6"/>
  <c r="E5224" i="6" s="1" a="1"/>
  <c r="E5224" i="6" s="1"/>
  <c r="F5224" i="6" s="1"/>
  <c r="D2896" i="6"/>
  <c r="D2320" i="6"/>
  <c r="D2464" i="6"/>
  <c r="E2464" i="6" s="1" a="1"/>
  <c r="E2464" i="6" s="1"/>
  <c r="F2464" i="6" s="1"/>
  <c r="D1240" i="6"/>
  <c r="D8056" i="6"/>
  <c r="E8056" i="6" s="1" a="1"/>
  <c r="E8056" i="6" s="1"/>
  <c r="F8056" i="6" s="1"/>
  <c r="D4264" i="6"/>
  <c r="E4264" i="6" s="1" a="1"/>
  <c r="E4264" i="6" s="1"/>
  <c r="F4264" i="6" s="1"/>
  <c r="D3880" i="6"/>
  <c r="D2416" i="6"/>
  <c r="E2416" i="6" s="1" a="1"/>
  <c r="E2416" i="6" s="1"/>
  <c r="D1288" i="6"/>
  <c r="D6616" i="6"/>
  <c r="D5464" i="6"/>
  <c r="D4648" i="6"/>
  <c r="E4648" i="6" s="1" a="1"/>
  <c r="E4648" i="6" s="1"/>
  <c r="D3832" i="6"/>
  <c r="E3832" i="6" s="1" a="1"/>
  <c r="E3832" i="6" s="1"/>
  <c r="F3832" i="6" s="1"/>
  <c r="D2128" i="6"/>
  <c r="E2128" i="6" s="1" a="1"/>
  <c r="E2128" i="6" s="1"/>
  <c r="D1480" i="6"/>
  <c r="E1480" i="6" s="1" a="1"/>
  <c r="E1480" i="6" s="1"/>
  <c r="D1216" i="6"/>
  <c r="E1216" i="6" s="1" a="1"/>
  <c r="E1216" i="6" s="1"/>
  <c r="F1216" i="6" s="1"/>
  <c r="F4310" i="6"/>
  <c r="E7334" i="6" a="1"/>
  <c r="E7334" i="6" s="1"/>
  <c r="F7334" i="6" s="1"/>
  <c r="E1598" i="6" a="1"/>
  <c r="E1598" i="6" s="1"/>
  <c r="F1598" i="6" s="1"/>
  <c r="F1743" i="6"/>
  <c r="E7430" i="6" a="1"/>
  <c r="E7430" i="6" s="1"/>
  <c r="F7430" i="6" s="1"/>
  <c r="F6903" i="6"/>
  <c r="F5295" i="6"/>
  <c r="F4839" i="6"/>
  <c r="F6591" i="6"/>
  <c r="F1095" i="6"/>
  <c r="F4431" i="6"/>
  <c r="F759" i="6"/>
  <c r="F3255" i="6"/>
  <c r="F4047" i="6"/>
  <c r="F5919" i="6"/>
  <c r="F6950" i="6"/>
  <c r="F1623" i="6"/>
  <c r="F8271" i="6"/>
  <c r="F6063" i="6"/>
  <c r="F7359" i="6"/>
  <c r="F4935" i="6"/>
  <c r="F7119" i="6"/>
  <c r="F3711" i="6"/>
  <c r="F8318" i="6"/>
  <c r="F8031" i="6"/>
  <c r="F7383" i="6"/>
  <c r="F3038" i="6"/>
  <c r="F1215" i="6"/>
  <c r="F3999" i="6"/>
  <c r="F3662" i="6"/>
  <c r="F399" i="6"/>
  <c r="F926" i="6"/>
  <c r="F5774" i="6"/>
  <c r="F2198" i="6"/>
  <c r="E6328" i="6" a="1"/>
  <c r="E6328" i="6" s="1"/>
  <c r="F6328" i="6" s="1"/>
  <c r="E6256" i="6" a="1"/>
  <c r="E6256" i="6" s="1"/>
  <c r="E7288" i="6" a="1"/>
  <c r="E7288" i="6" s="1"/>
  <c r="F7288" i="6" s="1"/>
  <c r="E8080" i="6" a="1"/>
  <c r="E8080" i="6" s="1"/>
  <c r="F8080" i="6" s="1"/>
  <c r="E7984" i="6" a="1"/>
  <c r="E7984" i="6" s="1"/>
  <c r="F7984" i="6" s="1"/>
  <c r="E448" i="6" a="1"/>
  <c r="E448" i="6" s="1"/>
  <c r="F448" i="6" s="1"/>
  <c r="E640" i="6" a="1"/>
  <c r="E640" i="6" s="1"/>
  <c r="F640" i="6" s="1"/>
  <c r="E832" i="6" a="1"/>
  <c r="E832" i="6" s="1"/>
  <c r="E1000" i="6" a="1"/>
  <c r="E1000" i="6" s="1"/>
  <c r="F1000" i="6" s="1"/>
  <c r="E2704" i="6" a="1"/>
  <c r="E2704" i="6" s="1"/>
  <c r="E2248" i="6" a="1"/>
  <c r="E2248" i="6" s="1"/>
  <c r="F2248" i="6" s="1"/>
  <c r="E1456" i="6" a="1"/>
  <c r="E1456" i="6" s="1"/>
  <c r="E2104" i="6" a="1"/>
  <c r="E2104" i="6" s="1"/>
  <c r="F2104" i="6" s="1"/>
  <c r="E3904" i="6" a="1"/>
  <c r="E3904" i="6" s="1"/>
  <c r="F3904" i="6" s="1"/>
  <c r="E5128" i="6" a="1"/>
  <c r="E5128" i="6" s="1"/>
  <c r="F5128" i="6" s="1"/>
  <c r="E4048" i="6" a="1"/>
  <c r="E4048" i="6" s="1"/>
  <c r="F4048" i="6" s="1"/>
  <c r="E5248" i="6" a="1"/>
  <c r="E5248" i="6" s="1"/>
  <c r="F5248" i="6" s="1"/>
  <c r="E5536" i="6" a="1"/>
  <c r="E5536" i="6" s="1"/>
  <c r="E6208" i="6" a="1"/>
  <c r="E6208" i="6" s="1"/>
  <c r="E7048" i="6" a="1"/>
  <c r="E7048" i="6" s="1"/>
  <c r="F7048" i="6" s="1"/>
  <c r="E7240" i="6" a="1"/>
  <c r="E7240" i="6" s="1"/>
  <c r="F7240" i="6" s="1"/>
  <c r="E8248" i="6" a="1"/>
  <c r="E8248" i="6" s="1"/>
  <c r="E3232" i="6" a="1"/>
  <c r="E3232" i="6" s="1"/>
  <c r="F3232" i="6" s="1"/>
  <c r="E496" i="6" a="1"/>
  <c r="E496" i="6" s="1"/>
  <c r="F496" i="6" s="1"/>
  <c r="E4384" i="6" a="1"/>
  <c r="E4384" i="6" s="1"/>
  <c r="F4384" i="6" s="1"/>
  <c r="E4888" i="6" a="1"/>
  <c r="E4888" i="6" s="1"/>
  <c r="F4888" i="6" s="1"/>
  <c r="E616" i="6" a="1"/>
  <c r="E616" i="6" s="1"/>
  <c r="E808" i="6" a="1"/>
  <c r="E808" i="6" s="1"/>
  <c r="F808" i="6" s="1"/>
  <c r="E2536" i="6" a="1"/>
  <c r="E2536" i="6" s="1"/>
  <c r="F2536" i="6" s="1"/>
  <c r="E3808" i="6" a="1"/>
  <c r="E3808" i="6" s="1"/>
  <c r="E5488" i="6" a="1"/>
  <c r="E5488" i="6" s="1"/>
  <c r="E7600" i="6" a="1"/>
  <c r="E7600" i="6" s="1"/>
  <c r="E8152" i="6" a="1"/>
  <c r="E8152" i="6" s="1"/>
  <c r="F8152" i="6" s="1"/>
  <c r="E1023" i="6" a="1"/>
  <c r="E1023" i="6" s="1"/>
  <c r="E2847" i="6" a="1"/>
  <c r="E2847" i="6" s="1"/>
  <c r="F2847" i="6" s="1"/>
  <c r="E4311" i="6" a="1"/>
  <c r="E4311" i="6" s="1"/>
  <c r="F4311" i="6" s="1"/>
  <c r="E6399" i="6" a="1"/>
  <c r="E6399" i="6" s="1"/>
  <c r="F6399" i="6" s="1"/>
  <c r="E7479" i="6" a="1"/>
  <c r="E7479" i="6" s="1"/>
  <c r="F7479" i="6" s="1"/>
  <c r="E7480" i="6" a="1"/>
  <c r="E7480" i="6" s="1"/>
  <c r="E6712" i="6" a="1"/>
  <c r="E6712" i="6" s="1"/>
  <c r="F6712" i="6" s="1"/>
  <c r="E7024" i="6" a="1"/>
  <c r="E7024" i="6" s="1"/>
  <c r="F7024" i="6" s="1"/>
  <c r="E5344" i="6" a="1"/>
  <c r="E5344" i="6" s="1"/>
  <c r="F5344" i="6" s="1"/>
  <c r="E5104" i="6" a="1"/>
  <c r="E5104" i="6" s="1"/>
  <c r="F5104" i="6" s="1"/>
  <c r="E5080" i="6" a="1"/>
  <c r="E5080" i="6" s="1"/>
  <c r="F5080" i="6" s="1"/>
  <c r="E3352" i="6" a="1"/>
  <c r="E3352" i="6" s="1"/>
  <c r="F3352" i="6" s="1"/>
  <c r="E3304" i="6" a="1"/>
  <c r="E3304" i="6" s="1"/>
  <c r="F3304" i="6" s="1"/>
  <c r="E2296" i="6" a="1"/>
  <c r="E2296" i="6" s="1"/>
  <c r="F2296" i="6" s="1"/>
  <c r="E280" i="6" a="1"/>
  <c r="E280" i="6" s="1"/>
  <c r="F280" i="6" s="1"/>
  <c r="E352" i="6" a="1"/>
  <c r="E352" i="6" s="1"/>
  <c r="F352" i="6" s="1"/>
  <c r="E7743" i="6" a="1"/>
  <c r="E7743" i="6" s="1"/>
  <c r="F7743" i="6" s="1"/>
  <c r="E1407" i="6" a="1"/>
  <c r="E1407" i="6" s="1"/>
  <c r="F1407" i="6" s="1"/>
  <c r="E2991" i="6" a="1"/>
  <c r="E2991" i="6" s="1"/>
  <c r="F2991" i="6" s="1"/>
  <c r="E5007" i="6" a="1"/>
  <c r="E5007" i="6" s="1"/>
  <c r="F5007" i="6" s="1"/>
  <c r="E6807" i="6" a="1"/>
  <c r="E6807" i="6" s="1"/>
  <c r="F6807" i="6" s="1"/>
  <c r="E8103" i="6" a="1"/>
  <c r="E8103" i="6" s="1"/>
  <c r="F8103" i="6" s="1"/>
  <c r="E8176" i="6" a="1"/>
  <c r="E8176" i="6" s="1"/>
  <c r="F8176" i="6" s="1"/>
  <c r="E7840" i="6" a="1"/>
  <c r="E7840" i="6" s="1"/>
  <c r="F7840" i="6" s="1"/>
  <c r="E7336" i="6" a="1"/>
  <c r="E7336" i="6" s="1"/>
  <c r="E6304" i="6" a="1"/>
  <c r="E6304" i="6" s="1"/>
  <c r="F6304" i="6" s="1"/>
  <c r="E5680" i="6" a="1"/>
  <c r="E5680" i="6" s="1"/>
  <c r="F5680" i="6" s="1"/>
  <c r="E5296" i="6" a="1"/>
  <c r="E5296" i="6" s="1"/>
  <c r="F5296" i="6" s="1"/>
  <c r="E5176" i="6" a="1"/>
  <c r="E5176" i="6" s="1"/>
  <c r="F5176" i="6" s="1"/>
  <c r="E5008" i="6" a="1"/>
  <c r="E5008" i="6" s="1"/>
  <c r="E4984" i="6" a="1"/>
  <c r="E4984" i="6" s="1"/>
  <c r="E3328" i="6" a="1"/>
  <c r="E3328" i="6" s="1"/>
  <c r="F3328" i="6" s="1"/>
  <c r="E3256" i="6" a="1"/>
  <c r="E3256" i="6" s="1"/>
  <c r="F3256" i="6" s="1"/>
  <c r="E2272" i="6" a="1"/>
  <c r="E2272" i="6" s="1"/>
  <c r="F2272" i="6" s="1"/>
  <c r="E2848" i="6" a="1"/>
  <c r="E2848" i="6" s="1"/>
  <c r="E2344" i="6" a="1"/>
  <c r="E2344" i="6" s="1"/>
  <c r="F2344" i="6" s="1"/>
  <c r="E544" i="6" a="1"/>
  <c r="E544" i="6" s="1"/>
  <c r="F544" i="6" s="1"/>
  <c r="E471" i="6" a="1"/>
  <c r="E471" i="6" s="1"/>
  <c r="F471" i="6" s="1"/>
  <c r="E3519" i="6" a="1"/>
  <c r="E3519" i="6" s="1"/>
  <c r="F3519" i="6" s="1"/>
  <c r="E7431" i="6" a="1"/>
  <c r="E7431" i="6" s="1"/>
  <c r="E2703" i="6" a="1"/>
  <c r="E2703" i="6" s="1"/>
  <c r="F2703" i="6" s="1"/>
  <c r="E4359" i="6" a="1"/>
  <c r="E4359" i="6" s="1"/>
  <c r="F4359" i="6" s="1"/>
  <c r="E5727" i="6" a="1"/>
  <c r="E5727" i="6" s="1"/>
  <c r="F5727" i="6" s="1"/>
  <c r="C8418" i="6"/>
  <c r="D8417" i="6" s="1"/>
  <c r="C8226" i="6"/>
  <c r="D8225" i="6" s="1"/>
  <c r="C8130" i="6"/>
  <c r="C8034" i="6"/>
  <c r="C8394" i="6"/>
  <c r="C8298" i="6"/>
  <c r="D8297" i="6" s="1"/>
  <c r="C8274" i="6"/>
  <c r="C8250" i="6"/>
  <c r="C8154" i="6"/>
  <c r="C8058" i="6"/>
  <c r="C7986" i="6"/>
  <c r="C8346" i="6"/>
  <c r="D8345" i="6" s="1"/>
  <c r="C8202" i="6"/>
  <c r="D8201" i="6" s="1"/>
  <c r="C8106" i="6"/>
  <c r="C8010" i="6"/>
  <c r="D8009" i="6" s="1"/>
  <c r="C8178" i="6"/>
  <c r="C7962" i="6"/>
  <c r="C7890" i="6"/>
  <c r="D7889" i="6" s="1"/>
  <c r="C7770" i="6"/>
  <c r="C7722" i="6"/>
  <c r="C7674" i="6"/>
  <c r="C7482" i="6"/>
  <c r="C8370" i="6"/>
  <c r="C8322" i="6"/>
  <c r="C7938" i="6"/>
  <c r="C7842" i="6"/>
  <c r="D7841" i="6" s="1"/>
  <c r="C7746" i="6"/>
  <c r="D7745" i="6" s="1"/>
  <c r="C7650" i="6"/>
  <c r="D7649" i="6" s="1"/>
  <c r="C8082" i="6"/>
  <c r="C7914" i="6"/>
  <c r="C7866" i="6"/>
  <c r="C7818" i="6"/>
  <c r="C7794" i="6"/>
  <c r="D7793" i="6" s="1"/>
  <c r="C7602" i="6"/>
  <c r="D7601" i="6" s="1"/>
  <c r="C7578" i="6"/>
  <c r="D7577" i="6" s="1"/>
  <c r="C7410" i="6"/>
  <c r="C7554" i="6"/>
  <c r="D7553" i="6" s="1"/>
  <c r="C7434" i="6"/>
  <c r="C7386" i="6"/>
  <c r="C6906" i="6"/>
  <c r="C7698" i="6"/>
  <c r="D7697" i="6" s="1"/>
  <c r="C7530" i="6"/>
  <c r="D7529" i="6" s="1"/>
  <c r="C7362" i="6"/>
  <c r="D7361" i="6" s="1"/>
  <c r="C7314" i="6"/>
  <c r="C7266" i="6"/>
  <c r="D7265" i="6" s="1"/>
  <c r="C7218" i="6"/>
  <c r="D7217" i="6" s="1"/>
  <c r="C7170" i="6"/>
  <c r="C7122" i="6"/>
  <c r="D7121" i="6" s="1"/>
  <c r="C7074" i="6"/>
  <c r="D7073" i="6" s="1"/>
  <c r="C7026" i="6"/>
  <c r="D7025" i="6" s="1"/>
  <c r="C6978" i="6"/>
  <c r="D6977" i="6" s="1"/>
  <c r="C6882" i="6"/>
  <c r="C7458" i="6"/>
  <c r="D7457" i="6" s="1"/>
  <c r="C7338" i="6"/>
  <c r="C7290" i="6"/>
  <c r="C7242" i="6"/>
  <c r="C7194" i="6"/>
  <c r="D7193" i="6" s="1"/>
  <c r="C7146" i="6"/>
  <c r="D7145" i="6" s="1"/>
  <c r="C7098" i="6"/>
  <c r="D7097" i="6" s="1"/>
  <c r="C7050" i="6"/>
  <c r="C7002" i="6"/>
  <c r="C6930" i="6"/>
  <c r="C6834" i="6"/>
  <c r="C7626" i="6"/>
  <c r="C7506" i="6"/>
  <c r="D7505" i="6" s="1"/>
  <c r="C6858" i="6"/>
  <c r="C6714" i="6"/>
  <c r="D6713" i="6" s="1"/>
  <c r="C6618" i="6"/>
  <c r="C6402" i="6"/>
  <c r="C6786" i="6"/>
  <c r="C6690" i="6"/>
  <c r="C6594" i="6"/>
  <c r="D6593" i="6" s="1"/>
  <c r="C6498" i="6"/>
  <c r="D6497" i="6" s="1"/>
  <c r="C6474" i="6"/>
  <c r="C6450" i="6"/>
  <c r="C6954" i="6"/>
  <c r="D6953" i="6" s="1"/>
  <c r="C6810" i="6"/>
  <c r="C6738" i="6"/>
  <c r="C6642" i="6"/>
  <c r="C6570" i="6"/>
  <c r="D6569" i="6" s="1"/>
  <c r="C6762" i="6"/>
  <c r="C6546" i="6"/>
  <c r="D6545" i="6" s="1"/>
  <c r="C6522" i="6"/>
  <c r="C6666" i="6"/>
  <c r="C6378" i="6"/>
  <c r="C6426" i="6"/>
  <c r="C6282" i="6"/>
  <c r="C6018" i="6"/>
  <c r="D6017" i="6" s="1"/>
  <c r="C6354" i="6"/>
  <c r="D6353" i="6" s="1"/>
  <c r="C6258" i="6"/>
  <c r="C6186" i="6"/>
  <c r="D6185" i="6" s="1"/>
  <c r="C6138" i="6"/>
  <c r="C6042" i="6"/>
  <c r="C6306" i="6"/>
  <c r="D6305" i="6" s="1"/>
  <c r="C6234" i="6"/>
  <c r="C6210" i="6"/>
  <c r="D6209" i="6" s="1"/>
  <c r="C6162" i="6"/>
  <c r="D6161" i="6" s="1"/>
  <c r="C6066" i="6"/>
  <c r="D6065" i="6" s="1"/>
  <c r="C6330" i="6"/>
  <c r="D6329" i="6" s="1"/>
  <c r="C6114" i="6"/>
  <c r="C6090" i="6"/>
  <c r="C5946" i="6"/>
  <c r="C5850" i="6"/>
  <c r="C5778" i="6"/>
  <c r="D5777" i="6" s="1"/>
  <c r="C5682" i="6"/>
  <c r="D5681" i="6" s="1"/>
  <c r="C5658" i="6"/>
  <c r="D5657" i="6" s="1"/>
  <c r="C5634" i="6"/>
  <c r="D5633" i="6" s="1"/>
  <c r="C5394" i="6"/>
  <c r="D5393" i="6" s="1"/>
  <c r="C5994" i="6"/>
  <c r="D5993" i="6" s="1"/>
  <c r="C5970" i="6"/>
  <c r="C5922" i="6"/>
  <c r="C5754" i="6"/>
  <c r="D5753" i="6" s="1"/>
  <c r="C5586" i="6"/>
  <c r="D5585" i="6" s="1"/>
  <c r="C5538" i="6"/>
  <c r="D5537" i="6" s="1"/>
  <c r="C5490" i="6"/>
  <c r="C5346" i="6"/>
  <c r="C5298" i="6"/>
  <c r="C5250" i="6"/>
  <c r="D5249" i="6" s="1"/>
  <c r="C5898" i="6"/>
  <c r="C5802" i="6"/>
  <c r="D5801" i="6" s="1"/>
  <c r="C5730" i="6"/>
  <c r="D5729" i="6" s="1"/>
  <c r="C5610" i="6"/>
  <c r="D5609" i="6" s="1"/>
  <c r="C5442" i="6"/>
  <c r="C5418" i="6"/>
  <c r="C5874" i="6"/>
  <c r="D5873" i="6" s="1"/>
  <c r="C5826" i="6"/>
  <c r="C5706" i="6"/>
  <c r="C5562" i="6"/>
  <c r="D5561" i="6" s="1"/>
  <c r="C5514" i="6"/>
  <c r="D5513" i="6" s="1"/>
  <c r="C5466" i="6"/>
  <c r="D5465" i="6" s="1"/>
  <c r="C5370" i="6"/>
  <c r="C5322" i="6"/>
  <c r="C5226" i="6"/>
  <c r="D5225" i="6" s="1"/>
  <c r="C5106" i="6"/>
  <c r="D5105" i="6" s="1"/>
  <c r="C5010" i="6"/>
  <c r="C4914" i="6"/>
  <c r="C4866" i="6"/>
  <c r="D4865" i="6" s="1"/>
  <c r="C4818" i="6"/>
  <c r="C4554" i="6"/>
  <c r="D4553" i="6" s="1"/>
  <c r="C4506" i="6"/>
  <c r="D4505" i="6" s="1"/>
  <c r="C4482" i="6"/>
  <c r="C4458" i="6"/>
  <c r="C4314" i="6"/>
  <c r="C5154" i="6"/>
  <c r="D5153" i="6" s="1"/>
  <c r="C5082" i="6"/>
  <c r="D5081" i="6" s="1"/>
  <c r="C4986" i="6"/>
  <c r="D4985" i="6" s="1"/>
  <c r="C4770" i="6"/>
  <c r="C4722" i="6"/>
  <c r="C4674" i="6"/>
  <c r="D4673" i="6" s="1"/>
  <c r="C4626" i="6"/>
  <c r="C4578" i="6"/>
  <c r="C4410" i="6"/>
  <c r="D4409" i="6" s="1"/>
  <c r="C4290" i="6"/>
  <c r="D4289" i="6" s="1"/>
  <c r="C4194" i="6"/>
  <c r="C4098" i="6"/>
  <c r="C5274" i="6"/>
  <c r="C5178" i="6"/>
  <c r="C5058" i="6"/>
  <c r="C4962" i="6"/>
  <c r="C4890" i="6"/>
  <c r="D4889" i="6" s="1"/>
  <c r="C4842" i="6"/>
  <c r="C4794" i="6"/>
  <c r="D4793" i="6" s="1"/>
  <c r="C4530" i="6"/>
  <c r="C4362" i="6"/>
  <c r="C4266" i="6"/>
  <c r="C4170" i="6"/>
  <c r="C4002" i="6"/>
  <c r="C3906" i="6"/>
  <c r="D3905" i="6" s="1"/>
  <c r="C5202" i="6"/>
  <c r="D5201" i="6" s="1"/>
  <c r="C5130" i="6"/>
  <c r="D5129" i="6" s="1"/>
  <c r="C5034" i="6"/>
  <c r="C4938" i="6"/>
  <c r="C4746" i="6"/>
  <c r="C4698" i="6"/>
  <c r="C4650" i="6"/>
  <c r="C4602" i="6"/>
  <c r="D4601" i="6" s="1"/>
  <c r="C4434" i="6"/>
  <c r="D4433" i="6" s="1"/>
  <c r="C4386" i="6"/>
  <c r="D4385" i="6" s="1"/>
  <c r="C4338" i="6"/>
  <c r="D4337" i="6" s="1"/>
  <c r="C4242" i="6"/>
  <c r="C4146" i="6"/>
  <c r="D4145" i="6" s="1"/>
  <c r="C4074" i="6"/>
  <c r="D4073" i="6" s="1"/>
  <c r="C3978" i="6"/>
  <c r="C3882" i="6"/>
  <c r="D3881" i="6" s="1"/>
  <c r="C4050" i="6"/>
  <c r="D4049" i="6" s="1"/>
  <c r="C3858" i="6"/>
  <c r="D3857" i="6" s="1"/>
  <c r="C3810" i="6"/>
  <c r="D3809" i="6" s="1"/>
  <c r="C3714" i="6"/>
  <c r="D3713" i="6" s="1"/>
  <c r="C3618" i="6"/>
  <c r="C3522" i="6"/>
  <c r="C3474" i="6"/>
  <c r="C3450" i="6"/>
  <c r="D3449" i="6" s="1"/>
  <c r="C3426" i="6"/>
  <c r="D3425" i="6" s="1"/>
  <c r="C3402" i="6"/>
  <c r="D3401" i="6" s="1"/>
  <c r="C3378" i="6"/>
  <c r="C3354" i="6"/>
  <c r="C3330" i="6"/>
  <c r="C2898" i="6"/>
  <c r="C2802" i="6"/>
  <c r="C2754" i="6"/>
  <c r="D2753" i="6" s="1"/>
  <c r="C2730" i="6"/>
  <c r="C2658" i="6"/>
  <c r="D2657" i="6" s="1"/>
  <c r="C4026" i="6"/>
  <c r="D4025" i="6" s="1"/>
  <c r="C3786" i="6"/>
  <c r="D3785" i="6" s="1"/>
  <c r="C3690" i="6"/>
  <c r="C3594" i="6"/>
  <c r="D3593" i="6" s="1"/>
  <c r="C3498" i="6"/>
  <c r="C3306" i="6"/>
  <c r="D3305" i="6" s="1"/>
  <c r="C3210" i="6"/>
  <c r="C3138" i="6"/>
  <c r="C3114" i="6"/>
  <c r="C2970" i="6"/>
  <c r="D2969" i="6" s="1"/>
  <c r="C2922" i="6"/>
  <c r="C2874" i="6"/>
  <c r="C2850" i="6"/>
  <c r="C2706" i="6"/>
  <c r="D2705" i="6" s="1"/>
  <c r="C2682" i="6"/>
  <c r="D2681" i="6" s="1"/>
  <c r="C2586" i="6"/>
  <c r="C2562" i="6"/>
  <c r="D2561" i="6" s="1"/>
  <c r="C4218" i="6"/>
  <c r="D4217" i="6" s="1"/>
  <c r="C3954" i="6"/>
  <c r="D3953" i="6" s="1"/>
  <c r="C3762" i="6"/>
  <c r="C3666" i="6"/>
  <c r="C3570" i="6"/>
  <c r="D3569" i="6" s="1"/>
  <c r="C3258" i="6"/>
  <c r="D3257" i="6" s="1"/>
  <c r="C3234" i="6"/>
  <c r="D3233" i="6" s="1"/>
  <c r="C3186" i="6"/>
  <c r="C3042" i="6"/>
  <c r="D3041" i="6" s="1"/>
  <c r="C3018" i="6"/>
  <c r="C2946" i="6"/>
  <c r="D2945" i="6" s="1"/>
  <c r="C4122" i="6"/>
  <c r="C3930" i="6"/>
  <c r="D3929" i="6" s="1"/>
  <c r="C3834" i="6"/>
  <c r="D3833" i="6" s="1"/>
  <c r="C3738" i="6"/>
  <c r="C3642" i="6"/>
  <c r="C3546" i="6"/>
  <c r="D3545" i="6" s="1"/>
  <c r="C3282" i="6"/>
  <c r="C2490" i="6"/>
  <c r="C2466" i="6"/>
  <c r="C2130" i="6"/>
  <c r="D2129" i="6" s="1"/>
  <c r="C2058" i="6"/>
  <c r="C1962" i="6"/>
  <c r="C1794" i="6"/>
  <c r="C1698" i="6"/>
  <c r="C1674" i="6"/>
  <c r="C1650" i="6"/>
  <c r="C1626" i="6"/>
  <c r="C1602" i="6"/>
  <c r="D1601" i="6" s="1"/>
  <c r="C3162" i="6"/>
  <c r="D3161" i="6" s="1"/>
  <c r="C3090" i="6"/>
  <c r="C3066" i="6"/>
  <c r="C2826" i="6"/>
  <c r="D2825" i="6" s="1"/>
  <c r="C2778" i="6"/>
  <c r="C2442" i="6"/>
  <c r="C2394" i="6"/>
  <c r="C2370" i="6"/>
  <c r="D2369" i="6" s="1"/>
  <c r="C2322" i="6"/>
  <c r="D2321" i="6" s="1"/>
  <c r="C2298" i="6"/>
  <c r="C2274" i="6"/>
  <c r="C2250" i="6"/>
  <c r="D2249" i="6" s="1"/>
  <c r="C2226" i="6"/>
  <c r="C2202" i="6"/>
  <c r="C2034" i="6"/>
  <c r="C1938" i="6"/>
  <c r="D1937" i="6" s="1"/>
  <c r="C1866" i="6"/>
  <c r="D1865" i="6" s="1"/>
  <c r="C1770" i="6"/>
  <c r="D1769" i="6" s="1"/>
  <c r="C1506" i="6"/>
  <c r="C2994" i="6"/>
  <c r="C2418" i="6"/>
  <c r="D2417" i="6" s="1"/>
  <c r="C2346" i="6"/>
  <c r="C2178" i="6"/>
  <c r="C2106" i="6"/>
  <c r="D2105" i="6" s="1"/>
  <c r="C2010" i="6"/>
  <c r="D2009" i="6" s="1"/>
  <c r="C1914" i="6"/>
  <c r="D1913" i="6" s="1"/>
  <c r="C1842" i="6"/>
  <c r="D1841" i="6" s="1"/>
  <c r="C1746" i="6"/>
  <c r="C1554" i="6"/>
  <c r="C1458" i="6"/>
  <c r="C1434" i="6"/>
  <c r="C2634" i="6"/>
  <c r="D2633" i="6" s="1"/>
  <c r="C2610" i="6"/>
  <c r="D2609" i="6" s="1"/>
  <c r="C2538" i="6"/>
  <c r="D2537" i="6" s="1"/>
  <c r="C2514" i="6"/>
  <c r="D2513" i="6" s="1"/>
  <c r="C2154" i="6"/>
  <c r="C2082" i="6"/>
  <c r="C1986" i="6"/>
  <c r="C1890" i="6"/>
  <c r="C1818" i="6"/>
  <c r="C1722" i="6"/>
  <c r="D1721" i="6" s="1"/>
  <c r="C1578" i="6"/>
  <c r="D1577" i="6" s="1"/>
  <c r="C1530" i="6"/>
  <c r="D1529" i="6" s="1"/>
  <c r="C1482" i="6"/>
  <c r="D1481" i="6" s="1"/>
  <c r="C1410" i="6"/>
  <c r="C1338" i="6"/>
  <c r="C1314" i="6"/>
  <c r="C1218" i="6"/>
  <c r="D1217" i="6" s="1"/>
  <c r="C1098" i="6"/>
  <c r="D1097" i="6" s="1"/>
  <c r="C1050" i="6"/>
  <c r="D1049" i="6" s="1"/>
  <c r="C1026" i="6"/>
  <c r="D1025" i="6" s="1"/>
  <c r="C1002" i="6"/>
  <c r="D1001" i="6" s="1"/>
  <c r="C882" i="6"/>
  <c r="C810" i="6"/>
  <c r="C786" i="6"/>
  <c r="C690" i="6"/>
  <c r="D689" i="6" s="1"/>
  <c r="C666" i="6"/>
  <c r="D665" i="6" s="1"/>
  <c r="C642" i="6"/>
  <c r="C426" i="6"/>
  <c r="C402" i="6"/>
  <c r="D401" i="6" s="1"/>
  <c r="C378" i="6"/>
  <c r="C354" i="6"/>
  <c r="C330" i="6"/>
  <c r="C306" i="6"/>
  <c r="D305" i="6" s="1"/>
  <c r="C162" i="6"/>
  <c r="D161" i="6" s="1"/>
  <c r="C138" i="6"/>
  <c r="D137" i="6" s="1"/>
  <c r="C234" i="6"/>
  <c r="C1242" i="6"/>
  <c r="C1194" i="6"/>
  <c r="C978" i="6"/>
  <c r="C954" i="6"/>
  <c r="C618" i="6"/>
  <c r="D617" i="6" s="1"/>
  <c r="C594" i="6"/>
  <c r="D593" i="6" s="1"/>
  <c r="C546" i="6"/>
  <c r="D545" i="6" s="1"/>
  <c r="C498" i="6"/>
  <c r="C114" i="6"/>
  <c r="C1290" i="6"/>
  <c r="C1266" i="6"/>
  <c r="C1170" i="6"/>
  <c r="C1122" i="6"/>
  <c r="D1121" i="6" s="1"/>
  <c r="C930" i="6"/>
  <c r="D929" i="6" s="1"/>
  <c r="C906" i="6"/>
  <c r="D905" i="6" s="1"/>
  <c r="C858" i="6"/>
  <c r="D857" i="6" s="1"/>
  <c r="C762" i="6"/>
  <c r="C714" i="6"/>
  <c r="D713" i="6" s="1"/>
  <c r="C570" i="6"/>
  <c r="C522" i="6"/>
  <c r="C474" i="6"/>
  <c r="D473" i="6" s="1"/>
  <c r="C450" i="6"/>
  <c r="D449" i="6" s="1"/>
  <c r="C186" i="6"/>
  <c r="D185" i="6" s="1"/>
  <c r="C90" i="6"/>
  <c r="C282" i="6"/>
  <c r="C258" i="6"/>
  <c r="C210" i="6"/>
  <c r="C1386" i="6"/>
  <c r="C1362" i="6"/>
  <c r="D1361" i="6" s="1"/>
  <c r="C1146" i="6"/>
  <c r="D1145" i="6" s="1"/>
  <c r="C1074" i="6"/>
  <c r="C834" i="6"/>
  <c r="C738" i="6"/>
  <c r="E40" i="6" a="1"/>
  <c r="E40" i="6" s="1"/>
  <c r="F40" i="6" s="1"/>
  <c r="G8394" i="6"/>
  <c r="G8298" i="6"/>
  <c r="G8274" i="6"/>
  <c r="G8250" i="6"/>
  <c r="G8154" i="6"/>
  <c r="G8058" i="6"/>
  <c r="G7986" i="6"/>
  <c r="G8370" i="6"/>
  <c r="G8322" i="6"/>
  <c r="G8178" i="6"/>
  <c r="G8082" i="6"/>
  <c r="G8418" i="6"/>
  <c r="G8226" i="6"/>
  <c r="G8130" i="6"/>
  <c r="G8034" i="6"/>
  <c r="G8010" i="6"/>
  <c r="G7938" i="6"/>
  <c r="G7842" i="6"/>
  <c r="G7746" i="6"/>
  <c r="G7650" i="6"/>
  <c r="G7530" i="6"/>
  <c r="G7506" i="6"/>
  <c r="G8106" i="6"/>
  <c r="G7698" i="6"/>
  <c r="G7626" i="6"/>
  <c r="G7578" i="6"/>
  <c r="G7554" i="6"/>
  <c r="G7458" i="6"/>
  <c r="G8346" i="6"/>
  <c r="G7962" i="6"/>
  <c r="G7890" i="6"/>
  <c r="G7770" i="6"/>
  <c r="G7722" i="6"/>
  <c r="G7674" i="6"/>
  <c r="G7482" i="6"/>
  <c r="G7434" i="6"/>
  <c r="G7818" i="6"/>
  <c r="G7362" i="6"/>
  <c r="G7314" i="6"/>
  <c r="G7266" i="6"/>
  <c r="G7218" i="6"/>
  <c r="G7170" i="6"/>
  <c r="G7122" i="6"/>
  <c r="G7074" i="6"/>
  <c r="G7026" i="6"/>
  <c r="G6978" i="6"/>
  <c r="G6954" i="6"/>
  <c r="G6882" i="6"/>
  <c r="G7866" i="6"/>
  <c r="G6858" i="6"/>
  <c r="G7794" i="6"/>
  <c r="G7602" i="6"/>
  <c r="G7386" i="6"/>
  <c r="G6906" i="6"/>
  <c r="G6810" i="6"/>
  <c r="G7242" i="6"/>
  <c r="G7050" i="6"/>
  <c r="G6834" i="6"/>
  <c r="G6786" i="6"/>
  <c r="G6690" i="6"/>
  <c r="G6594" i="6"/>
  <c r="G6498" i="6"/>
  <c r="G6474" i="6"/>
  <c r="G8202" i="6"/>
  <c r="G7914" i="6"/>
  <c r="G7194" i="6"/>
  <c r="G7002" i="6"/>
  <c r="G6930" i="6"/>
  <c r="G6762" i="6"/>
  <c r="G6666" i="6"/>
  <c r="G6570" i="6"/>
  <c r="G6546" i="6"/>
  <c r="G6522" i="6"/>
  <c r="G7410" i="6"/>
  <c r="G7338" i="6"/>
  <c r="G7290" i="6"/>
  <c r="G7098" i="6"/>
  <c r="G6714" i="6"/>
  <c r="G6618" i="6"/>
  <c r="G6426" i="6"/>
  <c r="G6402" i="6"/>
  <c r="G6642" i="6"/>
  <c r="G7146" i="6"/>
  <c r="G6450" i="6"/>
  <c r="G6738" i="6"/>
  <c r="G6354" i="6"/>
  <c r="G6306" i="6"/>
  <c r="G6210" i="6"/>
  <c r="G6186" i="6"/>
  <c r="G6162" i="6"/>
  <c r="G6138" i="6"/>
  <c r="G6042" i="6"/>
  <c r="G6234" i="6"/>
  <c r="G6066" i="6"/>
  <c r="G6330" i="6"/>
  <c r="G6282" i="6"/>
  <c r="G6114" i="6"/>
  <c r="G6090" i="6"/>
  <c r="G6378" i="6"/>
  <c r="G6258" i="6"/>
  <c r="G6018" i="6"/>
  <c r="G5994" i="6"/>
  <c r="G5970" i="6"/>
  <c r="G5922" i="6"/>
  <c r="G5802" i="6"/>
  <c r="G5754" i="6"/>
  <c r="G5586" i="6"/>
  <c r="G5538" i="6"/>
  <c r="G5490" i="6"/>
  <c r="G5346" i="6"/>
  <c r="G5298" i="6"/>
  <c r="G5250" i="6"/>
  <c r="G5898" i="6"/>
  <c r="G5826" i="6"/>
  <c r="G5730" i="6"/>
  <c r="G5610" i="6"/>
  <c r="G5442" i="6"/>
  <c r="G5418" i="6"/>
  <c r="G5874" i="6"/>
  <c r="G5706" i="6"/>
  <c r="G5658" i="6"/>
  <c r="G5562" i="6"/>
  <c r="G5514" i="6"/>
  <c r="G5466" i="6"/>
  <c r="G5370" i="6"/>
  <c r="G5322" i="6"/>
  <c r="G5946" i="6"/>
  <c r="G5850" i="6"/>
  <c r="G5778" i="6"/>
  <c r="G5682" i="6"/>
  <c r="G5634" i="6"/>
  <c r="G5394" i="6"/>
  <c r="G5154" i="6"/>
  <c r="G5058" i="6"/>
  <c r="G4962" i="6"/>
  <c r="G4770" i="6"/>
  <c r="G4722" i="6"/>
  <c r="G4674" i="6"/>
  <c r="G4626" i="6"/>
  <c r="G4578" i="6"/>
  <c r="G4410" i="6"/>
  <c r="G4338" i="6"/>
  <c r="G4242" i="6"/>
  <c r="G5274" i="6"/>
  <c r="G5178" i="6"/>
  <c r="G5034" i="6"/>
  <c r="G4938" i="6"/>
  <c r="G4890" i="6"/>
  <c r="G4842" i="6"/>
  <c r="G4794" i="6"/>
  <c r="G4530" i="6"/>
  <c r="G4482" i="6"/>
  <c r="G4458" i="6"/>
  <c r="G4314" i="6"/>
  <c r="G4218" i="6"/>
  <c r="G4122" i="6"/>
  <c r="G5202" i="6"/>
  <c r="G5130" i="6"/>
  <c r="G5106" i="6"/>
  <c r="G5010" i="6"/>
  <c r="G4746" i="6"/>
  <c r="G4698" i="6"/>
  <c r="G4650" i="6"/>
  <c r="G4602" i="6"/>
  <c r="G4434" i="6"/>
  <c r="G4386" i="6"/>
  <c r="G4290" i="6"/>
  <c r="G4194" i="6"/>
  <c r="G4098" i="6"/>
  <c r="G4050" i="6"/>
  <c r="G3954" i="6"/>
  <c r="G3858" i="6"/>
  <c r="G5226" i="6"/>
  <c r="G5082" i="6"/>
  <c r="G4986" i="6"/>
  <c r="G4914" i="6"/>
  <c r="G4866" i="6"/>
  <c r="G4818" i="6"/>
  <c r="G4554" i="6"/>
  <c r="G4506" i="6"/>
  <c r="G4362" i="6"/>
  <c r="G4266" i="6"/>
  <c r="G4170" i="6"/>
  <c r="G4026" i="6"/>
  <c r="G3930" i="6"/>
  <c r="G4002" i="6"/>
  <c r="G3762" i="6"/>
  <c r="G3666" i="6"/>
  <c r="G3570" i="6"/>
  <c r="G3234" i="6"/>
  <c r="G3210" i="6"/>
  <c r="G3186" i="6"/>
  <c r="G3138" i="6"/>
  <c r="G3114" i="6"/>
  <c r="G3042" i="6"/>
  <c r="G2874" i="6"/>
  <c r="G2850" i="6"/>
  <c r="G2682" i="6"/>
  <c r="G2562" i="6"/>
  <c r="G4146" i="6"/>
  <c r="G3978" i="6"/>
  <c r="G3834" i="6"/>
  <c r="G3738" i="6"/>
  <c r="G3642" i="6"/>
  <c r="G3546" i="6"/>
  <c r="G3282" i="6"/>
  <c r="G3258" i="6"/>
  <c r="G3018" i="6"/>
  <c r="G2970" i="6"/>
  <c r="G2922" i="6"/>
  <c r="G2898" i="6"/>
  <c r="G2826" i="6"/>
  <c r="G2802" i="6"/>
  <c r="G2778" i="6"/>
  <c r="G2634" i="6"/>
  <c r="G2610" i="6"/>
  <c r="G4074" i="6"/>
  <c r="G3906" i="6"/>
  <c r="G3810" i="6"/>
  <c r="G3714" i="6"/>
  <c r="G3618" i="6"/>
  <c r="G3522" i="6"/>
  <c r="G3450" i="6"/>
  <c r="G3426" i="6"/>
  <c r="G3402" i="6"/>
  <c r="G3378" i="6"/>
  <c r="G3354" i="6"/>
  <c r="G3330" i="6"/>
  <c r="G3162" i="6"/>
  <c r="G3090" i="6"/>
  <c r="G3066" i="6"/>
  <c r="G2994" i="6"/>
  <c r="G2946" i="6"/>
  <c r="G3882" i="6"/>
  <c r="G3786" i="6"/>
  <c r="G3690" i="6"/>
  <c r="G3594" i="6"/>
  <c r="G3498" i="6"/>
  <c r="G3474" i="6"/>
  <c r="G2730" i="6"/>
  <c r="G2706" i="6"/>
  <c r="G2658" i="6"/>
  <c r="G2442" i="6"/>
  <c r="G2370" i="6"/>
  <c r="G2322" i="6"/>
  <c r="G2298" i="6"/>
  <c r="G2274" i="6"/>
  <c r="G2250" i="6"/>
  <c r="G2226" i="6"/>
  <c r="G2202" i="6"/>
  <c r="G2178" i="6"/>
  <c r="G2106" i="6"/>
  <c r="G2010" i="6"/>
  <c r="G1914" i="6"/>
  <c r="G1842" i="6"/>
  <c r="G1770" i="6"/>
  <c r="G1626" i="6"/>
  <c r="G1458" i="6"/>
  <c r="G2754" i="6"/>
  <c r="G2538" i="6"/>
  <c r="G2418" i="6"/>
  <c r="G2082" i="6"/>
  <c r="G1986" i="6"/>
  <c r="G1890" i="6"/>
  <c r="G1746" i="6"/>
  <c r="G1602" i="6"/>
  <c r="G1578" i="6"/>
  <c r="G1554" i="6"/>
  <c r="G1482" i="6"/>
  <c r="G1434" i="6"/>
  <c r="G2586" i="6"/>
  <c r="G2514" i="6"/>
  <c r="G2466" i="6"/>
  <c r="G2154" i="6"/>
  <c r="G2130" i="6"/>
  <c r="G2058" i="6"/>
  <c r="G1962" i="6"/>
  <c r="G1866" i="6"/>
  <c r="G1818" i="6"/>
  <c r="G1722" i="6"/>
  <c r="G1650" i="6"/>
  <c r="G1530" i="6"/>
  <c r="G1410" i="6"/>
  <c r="G3306" i="6"/>
  <c r="G2490" i="6"/>
  <c r="G2394" i="6"/>
  <c r="G2346" i="6"/>
  <c r="G2034" i="6"/>
  <c r="G1938" i="6"/>
  <c r="G1794" i="6"/>
  <c r="G1698" i="6"/>
  <c r="G1674" i="6"/>
  <c r="G1506" i="6"/>
  <c r="G1242" i="6"/>
  <c r="G1146" i="6"/>
  <c r="G1050" i="6"/>
  <c r="G1026" i="6"/>
  <c r="G1002" i="6"/>
  <c r="G906" i="6"/>
  <c r="G858" i="6"/>
  <c r="G618" i="6"/>
  <c r="G594" i="6"/>
  <c r="G546" i="6"/>
  <c r="G498" i="6"/>
  <c r="G450" i="6"/>
  <c r="G234" i="6"/>
  <c r="G186" i="6"/>
  <c r="G114" i="6"/>
  <c r="G306" i="6"/>
  <c r="G258" i="6"/>
  <c r="G90" i="6"/>
  <c r="G1386" i="6"/>
  <c r="G1338" i="6"/>
  <c r="G1314" i="6"/>
  <c r="G1218" i="6"/>
  <c r="G1098" i="6"/>
  <c r="G978" i="6"/>
  <c r="G954" i="6"/>
  <c r="G834" i="6"/>
  <c r="G762" i="6"/>
  <c r="G690" i="6"/>
  <c r="G666" i="6"/>
  <c r="G642" i="6"/>
  <c r="G570" i="6"/>
  <c r="G522" i="6"/>
  <c r="G474" i="6"/>
  <c r="G378" i="6"/>
  <c r="G1362" i="6"/>
  <c r="G1194" i="6"/>
  <c r="G882" i="6"/>
  <c r="G786" i="6"/>
  <c r="G714" i="6"/>
  <c r="G426" i="6"/>
  <c r="G354" i="6"/>
  <c r="G330" i="6"/>
  <c r="G210" i="6"/>
  <c r="G138" i="6"/>
  <c r="G282" i="6"/>
  <c r="G162" i="6"/>
  <c r="G1290" i="6"/>
  <c r="G1266" i="6"/>
  <c r="G1170" i="6"/>
  <c r="G1122" i="6"/>
  <c r="G1074" i="6"/>
  <c r="G930" i="6"/>
  <c r="G810" i="6"/>
  <c r="G738" i="6"/>
  <c r="G402" i="6"/>
  <c r="B8348" i="6"/>
  <c r="H8348" i="6" s="1" a="1"/>
  <c r="H8348" i="6" s="1"/>
  <c r="I8348" i="6" s="1"/>
  <c r="J8348" i="6" s="1"/>
  <c r="B8204" i="6"/>
  <c r="H8204" i="6" s="1" a="1"/>
  <c r="H8204" i="6" s="1"/>
  <c r="I8204" i="6" s="1"/>
  <c r="J8204" i="6" s="1"/>
  <c r="B8108" i="6"/>
  <c r="H8108" i="6" s="1" a="1"/>
  <c r="H8108" i="6" s="1"/>
  <c r="I8108" i="6" s="1"/>
  <c r="J8108" i="6" s="1"/>
  <c r="B8012" i="6"/>
  <c r="H8012" i="6" s="1" a="1"/>
  <c r="H8012" i="6" s="1"/>
  <c r="I8012" i="6" s="1"/>
  <c r="J8012" i="6" s="1"/>
  <c r="B8420" i="6"/>
  <c r="H8420" i="6" s="1" a="1"/>
  <c r="H8420" i="6" s="1"/>
  <c r="I8420" i="6" s="1"/>
  <c r="J8420" i="6" s="1"/>
  <c r="B8228" i="6"/>
  <c r="H8228" i="6" s="1" a="1"/>
  <c r="H8228" i="6" s="1"/>
  <c r="I8228" i="6" s="1"/>
  <c r="J8228" i="6" s="1"/>
  <c r="B8132" i="6"/>
  <c r="H8132" i="6" s="1" a="1"/>
  <c r="H8132" i="6" s="1"/>
  <c r="I8132" i="6" s="1"/>
  <c r="J8132" i="6" s="1"/>
  <c r="B8036" i="6"/>
  <c r="H8036" i="6" s="1" a="1"/>
  <c r="H8036" i="6" s="1"/>
  <c r="I8036" i="6" s="1"/>
  <c r="J8036" i="6" s="1"/>
  <c r="B8372" i="6"/>
  <c r="H8372" i="6" s="1" a="1"/>
  <c r="H8372" i="6" s="1"/>
  <c r="I8372" i="6" s="1"/>
  <c r="J8372" i="6" s="1"/>
  <c r="B8324" i="6"/>
  <c r="H8324" i="6" s="1" a="1"/>
  <c r="H8324" i="6" s="1"/>
  <c r="I8324" i="6" s="1"/>
  <c r="J8324" i="6" s="1"/>
  <c r="B8180" i="6"/>
  <c r="H8180" i="6" s="1" a="1"/>
  <c r="H8180" i="6" s="1"/>
  <c r="I8180" i="6" s="1"/>
  <c r="J8180" i="6" s="1"/>
  <c r="B8084" i="6"/>
  <c r="H8084" i="6" s="1" a="1"/>
  <c r="H8084" i="6" s="1"/>
  <c r="I8084" i="6" s="1"/>
  <c r="J8084" i="6" s="1"/>
  <c r="B8156" i="6"/>
  <c r="H8156" i="6" s="1" a="1"/>
  <c r="H8156" i="6" s="1"/>
  <c r="I8156" i="6" s="1"/>
  <c r="J8156" i="6" s="1"/>
  <c r="B7988" i="6"/>
  <c r="H7988" i="6" s="1" a="1"/>
  <c r="H7988" i="6" s="1"/>
  <c r="I7988" i="6" s="1"/>
  <c r="J7988" i="6" s="1"/>
  <c r="B7700" i="6"/>
  <c r="H7700" i="6" s="1" a="1"/>
  <c r="H7700" i="6" s="1"/>
  <c r="I7700" i="6" s="1"/>
  <c r="J7700" i="6" s="1"/>
  <c r="B7628" i="6"/>
  <c r="H7628" i="6" s="1" a="1"/>
  <c r="H7628" i="6" s="1"/>
  <c r="I7628" i="6" s="1"/>
  <c r="J7628" i="6" s="1"/>
  <c r="B8396" i="6"/>
  <c r="H8396" i="6" s="1" a="1"/>
  <c r="H8396" i="6" s="1"/>
  <c r="I8396" i="6" s="1"/>
  <c r="J8396" i="6" s="1"/>
  <c r="B8300" i="6"/>
  <c r="H8300" i="6" s="1" a="1"/>
  <c r="H8300" i="6" s="1"/>
  <c r="I8300" i="6" s="1"/>
  <c r="J8300" i="6" s="1"/>
  <c r="B8252" i="6"/>
  <c r="H8252" i="6" s="1" a="1"/>
  <c r="H8252" i="6" s="1"/>
  <c r="I8252" i="6" s="1"/>
  <c r="J8252" i="6" s="1"/>
  <c r="B7916" i="6"/>
  <c r="H7916" i="6" s="1" a="1"/>
  <c r="H7916" i="6" s="1"/>
  <c r="I7916" i="6" s="1"/>
  <c r="J7916" i="6" s="1"/>
  <c r="B7868" i="6"/>
  <c r="H7868" i="6" s="1" a="1"/>
  <c r="H7868" i="6" s="1"/>
  <c r="I7868" i="6" s="1"/>
  <c r="J7868" i="6" s="1"/>
  <c r="B7820" i="6"/>
  <c r="H7820" i="6" s="1" a="1"/>
  <c r="H7820" i="6" s="1"/>
  <c r="I7820" i="6" s="1"/>
  <c r="J7820" i="6" s="1"/>
  <c r="B7796" i="6"/>
  <c r="H7796" i="6" s="1" a="1"/>
  <c r="H7796" i="6" s="1"/>
  <c r="I7796" i="6" s="1"/>
  <c r="J7796" i="6" s="1"/>
  <c r="B7604" i="6"/>
  <c r="H7604" i="6" s="1" a="1"/>
  <c r="H7604" i="6" s="1"/>
  <c r="I7604" i="6" s="1"/>
  <c r="J7604" i="6" s="1"/>
  <c r="B7484" i="6"/>
  <c r="H7484" i="6" s="1" a="1"/>
  <c r="H7484" i="6" s="1"/>
  <c r="I7484" i="6" s="1"/>
  <c r="J7484" i="6" s="1"/>
  <c r="B8276" i="6"/>
  <c r="H8276" i="6" s="1" a="1"/>
  <c r="H8276" i="6" s="1"/>
  <c r="I8276" i="6" s="1"/>
  <c r="J8276" i="6" s="1"/>
  <c r="B8060" i="6"/>
  <c r="H8060" i="6" s="1" a="1"/>
  <c r="H8060" i="6" s="1"/>
  <c r="I8060" i="6" s="1"/>
  <c r="J8060" i="6" s="1"/>
  <c r="B7940" i="6"/>
  <c r="H7940" i="6" s="1" a="1"/>
  <c r="H7940" i="6" s="1"/>
  <c r="I7940" i="6" s="1"/>
  <c r="J7940" i="6" s="1"/>
  <c r="B7844" i="6"/>
  <c r="H7844" i="6" s="1" a="1"/>
  <c r="H7844" i="6" s="1"/>
  <c r="I7844" i="6" s="1"/>
  <c r="J7844" i="6" s="1"/>
  <c r="B7748" i="6"/>
  <c r="H7748" i="6" s="1" a="1"/>
  <c r="H7748" i="6" s="1"/>
  <c r="I7748" i="6" s="1"/>
  <c r="J7748" i="6" s="1"/>
  <c r="B7652" i="6"/>
  <c r="H7652" i="6" s="1" a="1"/>
  <c r="H7652" i="6" s="1"/>
  <c r="I7652" i="6" s="1"/>
  <c r="J7652" i="6" s="1"/>
  <c r="B7580" i="6"/>
  <c r="H7580" i="6" s="1" a="1"/>
  <c r="H7580" i="6" s="1"/>
  <c r="I7580" i="6" s="1"/>
  <c r="J7580" i="6" s="1"/>
  <c r="B7556" i="6"/>
  <c r="H7556" i="6" s="1" a="1"/>
  <c r="H7556" i="6" s="1"/>
  <c r="I7556" i="6" s="1"/>
  <c r="J7556" i="6" s="1"/>
  <c r="B7460" i="6"/>
  <c r="H7460" i="6" s="1" a="1"/>
  <c r="H7460" i="6" s="1"/>
  <c r="I7460" i="6" s="1"/>
  <c r="J7460" i="6" s="1"/>
  <c r="B7772" i="6"/>
  <c r="H7772" i="6" s="1" a="1"/>
  <c r="H7772" i="6" s="1"/>
  <c r="I7772" i="6" s="1"/>
  <c r="J7772" i="6" s="1"/>
  <c r="B7508" i="6"/>
  <c r="H7508" i="6" s="1" a="1"/>
  <c r="H7508" i="6" s="1"/>
  <c r="I7508" i="6" s="1"/>
  <c r="J7508" i="6" s="1"/>
  <c r="B7340" i="6"/>
  <c r="H7340" i="6" s="1" a="1"/>
  <c r="H7340" i="6" s="1"/>
  <c r="I7340" i="6" s="1"/>
  <c r="J7340" i="6" s="1"/>
  <c r="B7292" i="6"/>
  <c r="H7292" i="6" s="1" a="1"/>
  <c r="H7292" i="6" s="1"/>
  <c r="I7292" i="6" s="1"/>
  <c r="J7292" i="6" s="1"/>
  <c r="B7244" i="6"/>
  <c r="H7244" i="6" s="1" a="1"/>
  <c r="H7244" i="6" s="1"/>
  <c r="I7244" i="6" s="1"/>
  <c r="J7244" i="6" s="1"/>
  <c r="B7196" i="6"/>
  <c r="H7196" i="6" s="1" a="1"/>
  <c r="H7196" i="6" s="1"/>
  <c r="I7196" i="6" s="1"/>
  <c r="J7196" i="6" s="1"/>
  <c r="B7148" i="6"/>
  <c r="H7148" i="6" s="1" a="1"/>
  <c r="H7148" i="6" s="1"/>
  <c r="I7148" i="6" s="1"/>
  <c r="J7148" i="6" s="1"/>
  <c r="B7100" i="6"/>
  <c r="H7100" i="6" s="1" a="1"/>
  <c r="H7100" i="6" s="1"/>
  <c r="I7100" i="6" s="1"/>
  <c r="J7100" i="6" s="1"/>
  <c r="B7052" i="6"/>
  <c r="H7052" i="6" s="1" a="1"/>
  <c r="H7052" i="6" s="1"/>
  <c r="I7052" i="6" s="1"/>
  <c r="J7052" i="6" s="1"/>
  <c r="B7004" i="6"/>
  <c r="H7004" i="6" s="1" a="1"/>
  <c r="H7004" i="6" s="1"/>
  <c r="I7004" i="6" s="1"/>
  <c r="J7004" i="6" s="1"/>
  <c r="B6884" i="6"/>
  <c r="H6884" i="6" s="1" a="1"/>
  <c r="H6884" i="6" s="1"/>
  <c r="I6884" i="6" s="1"/>
  <c r="J6884" i="6" s="1"/>
  <c r="B7964" i="6"/>
  <c r="H7964" i="6" s="1" a="1"/>
  <c r="H7964" i="6" s="1"/>
  <c r="I7964" i="6" s="1"/>
  <c r="J7964" i="6" s="1"/>
  <c r="B7412" i="6"/>
  <c r="H7412" i="6" s="1" a="1"/>
  <c r="H7412" i="6" s="1"/>
  <c r="I7412" i="6" s="1"/>
  <c r="J7412" i="6" s="1"/>
  <c r="B6860" i="6"/>
  <c r="H6860" i="6" s="1" a="1"/>
  <c r="H6860" i="6" s="1"/>
  <c r="I6860" i="6" s="1"/>
  <c r="J6860" i="6" s="1"/>
  <c r="B7892" i="6"/>
  <c r="H7892" i="6" s="1" a="1"/>
  <c r="H7892" i="6" s="1"/>
  <c r="I7892" i="6" s="1"/>
  <c r="J7892" i="6" s="1"/>
  <c r="B7724" i="6"/>
  <c r="H7724" i="6" s="1" a="1"/>
  <c r="H7724" i="6" s="1"/>
  <c r="I7724" i="6" s="1"/>
  <c r="J7724" i="6" s="1"/>
  <c r="B7532" i="6"/>
  <c r="H7532" i="6" s="1" a="1"/>
  <c r="H7532" i="6" s="1"/>
  <c r="I7532" i="6" s="1"/>
  <c r="J7532" i="6" s="1"/>
  <c r="B7436" i="6"/>
  <c r="H7436" i="6" s="1" a="1"/>
  <c r="H7436" i="6" s="1"/>
  <c r="I7436" i="6" s="1"/>
  <c r="J7436" i="6" s="1"/>
  <c r="B7388" i="6"/>
  <c r="H7388" i="6" s="1" a="1"/>
  <c r="H7388" i="6" s="1"/>
  <c r="I7388" i="6" s="1"/>
  <c r="J7388" i="6" s="1"/>
  <c r="B6908" i="6"/>
  <c r="H6908" i="6" s="1" a="1"/>
  <c r="H6908" i="6" s="1"/>
  <c r="I6908" i="6" s="1"/>
  <c r="J6908" i="6" s="1"/>
  <c r="B6812" i="6"/>
  <c r="H6812" i="6" s="1" a="1"/>
  <c r="H6812" i="6" s="1"/>
  <c r="I6812" i="6" s="1"/>
  <c r="J6812" i="6" s="1"/>
  <c r="B7364" i="6"/>
  <c r="H7364" i="6" s="1" a="1"/>
  <c r="H7364" i="6" s="1"/>
  <c r="I7364" i="6" s="1"/>
  <c r="J7364" i="6" s="1"/>
  <c r="B7172" i="6"/>
  <c r="H7172" i="6" s="1" a="1"/>
  <c r="H7172" i="6" s="1"/>
  <c r="I7172" i="6" s="1"/>
  <c r="J7172" i="6" s="1"/>
  <c r="B6980" i="6"/>
  <c r="H6980" i="6" s="1" a="1"/>
  <c r="H6980" i="6" s="1"/>
  <c r="I6980" i="6" s="1"/>
  <c r="J6980" i="6" s="1"/>
  <c r="B6788" i="6"/>
  <c r="H6788" i="6" s="1" a="1"/>
  <c r="H6788" i="6" s="1"/>
  <c r="I6788" i="6" s="1"/>
  <c r="J6788" i="6" s="1"/>
  <c r="B6692" i="6"/>
  <c r="H6692" i="6" s="1" a="1"/>
  <c r="H6692" i="6" s="1"/>
  <c r="I6692" i="6" s="1"/>
  <c r="J6692" i="6" s="1"/>
  <c r="B6596" i="6"/>
  <c r="H6596" i="6" s="1" a="1"/>
  <c r="H6596" i="6" s="1"/>
  <c r="I6596" i="6" s="1"/>
  <c r="J6596" i="6" s="1"/>
  <c r="B6428" i="6"/>
  <c r="H6428" i="6" s="1" a="1"/>
  <c r="H6428" i="6" s="1"/>
  <c r="I6428" i="6" s="1"/>
  <c r="J6428" i="6" s="1"/>
  <c r="B7316" i="6"/>
  <c r="H7316" i="6" s="1" a="1"/>
  <c r="H7316" i="6" s="1"/>
  <c r="I7316" i="6" s="1"/>
  <c r="J7316" i="6" s="1"/>
  <c r="B7124" i="6"/>
  <c r="H7124" i="6" s="1" a="1"/>
  <c r="H7124" i="6" s="1"/>
  <c r="I7124" i="6" s="1"/>
  <c r="J7124" i="6" s="1"/>
  <c r="B6956" i="6"/>
  <c r="H6956" i="6" s="1" a="1"/>
  <c r="H6956" i="6" s="1"/>
  <c r="I6956" i="6" s="1"/>
  <c r="J6956" i="6" s="1"/>
  <c r="B6764" i="6"/>
  <c r="H6764" i="6" s="1" a="1"/>
  <c r="H6764" i="6" s="1"/>
  <c r="I6764" i="6" s="1"/>
  <c r="J6764" i="6" s="1"/>
  <c r="B6668" i="6"/>
  <c r="H6668" i="6" s="1" a="1"/>
  <c r="H6668" i="6" s="1"/>
  <c r="I6668" i="6" s="1"/>
  <c r="J6668" i="6" s="1"/>
  <c r="B7268" i="6"/>
  <c r="H7268" i="6" s="1" a="1"/>
  <c r="H7268" i="6" s="1"/>
  <c r="I7268" i="6" s="1"/>
  <c r="J7268" i="6" s="1"/>
  <c r="B7676" i="6"/>
  <c r="H7676" i="6" s="1" a="1"/>
  <c r="H7676" i="6" s="1"/>
  <c r="I7676" i="6" s="1"/>
  <c r="J7676" i="6" s="1"/>
  <c r="B7220" i="6"/>
  <c r="H7220" i="6" s="1" a="1"/>
  <c r="H7220" i="6" s="1"/>
  <c r="I7220" i="6" s="1"/>
  <c r="J7220" i="6" s="1"/>
  <c r="B7028" i="6"/>
  <c r="H7028" i="6" s="1" a="1"/>
  <c r="H7028" i="6" s="1"/>
  <c r="I7028" i="6" s="1"/>
  <c r="J7028" i="6" s="1"/>
  <c r="B6932" i="6"/>
  <c r="H6932" i="6" s="1" a="1"/>
  <c r="H6932" i="6" s="1"/>
  <c r="I6932" i="6" s="1"/>
  <c r="J6932" i="6" s="1"/>
  <c r="B6716" i="6"/>
  <c r="H6716" i="6" s="1" a="1"/>
  <c r="H6716" i="6" s="1"/>
  <c r="I6716" i="6" s="1"/>
  <c r="J6716" i="6" s="1"/>
  <c r="B6620" i="6"/>
  <c r="H6620" i="6" s="1" a="1"/>
  <c r="H6620" i="6" s="1"/>
  <c r="I6620" i="6" s="1"/>
  <c r="J6620" i="6" s="1"/>
  <c r="B6476" i="6"/>
  <c r="H6476" i="6" s="1" a="1"/>
  <c r="H6476" i="6" s="1"/>
  <c r="I6476" i="6" s="1"/>
  <c r="J6476" i="6" s="1"/>
  <c r="B6452" i="6"/>
  <c r="H6452" i="6" s="1" a="1"/>
  <c r="H6452" i="6" s="1"/>
  <c r="I6452" i="6" s="1"/>
  <c r="J6452" i="6" s="1"/>
  <c r="B6404" i="6"/>
  <c r="H6404" i="6" s="1" a="1"/>
  <c r="H6404" i="6" s="1"/>
  <c r="I6404" i="6" s="1"/>
  <c r="J6404" i="6" s="1"/>
  <c r="B7076" i="6"/>
  <c r="H7076" i="6" s="1" a="1"/>
  <c r="H7076" i="6" s="1"/>
  <c r="I7076" i="6" s="1"/>
  <c r="J7076" i="6" s="1"/>
  <c r="B6740" i="6"/>
  <c r="H6740" i="6" s="1" a="1"/>
  <c r="H6740" i="6" s="1"/>
  <c r="I6740" i="6" s="1"/>
  <c r="J6740" i="6" s="1"/>
  <c r="B6500" i="6"/>
  <c r="H6500" i="6" s="1" a="1"/>
  <c r="H6500" i="6" s="1"/>
  <c r="I6500" i="6" s="1"/>
  <c r="J6500" i="6" s="1"/>
  <c r="B6644" i="6"/>
  <c r="H6644" i="6" s="1" a="1"/>
  <c r="H6644" i="6" s="1"/>
  <c r="I6644" i="6" s="1"/>
  <c r="J6644" i="6" s="1"/>
  <c r="B6572" i="6"/>
  <c r="H6572" i="6" s="1" a="1"/>
  <c r="H6572" i="6" s="1"/>
  <c r="I6572" i="6" s="1"/>
  <c r="J6572" i="6" s="1"/>
  <c r="B6356" i="6"/>
  <c r="H6356" i="6" s="1" a="1"/>
  <c r="H6356" i="6" s="1"/>
  <c r="I6356" i="6" s="1"/>
  <c r="J6356" i="6" s="1"/>
  <c r="B6836" i="6"/>
  <c r="H6836" i="6" s="1" a="1"/>
  <c r="H6836" i="6" s="1"/>
  <c r="I6836" i="6" s="1"/>
  <c r="J6836" i="6" s="1"/>
  <c r="B6548" i="6"/>
  <c r="H6548" i="6" s="1" a="1"/>
  <c r="H6548" i="6" s="1"/>
  <c r="I6548" i="6" s="1"/>
  <c r="J6548" i="6" s="1"/>
  <c r="B6524" i="6"/>
  <c r="H6524" i="6" s="1" a="1"/>
  <c r="H6524" i="6" s="1"/>
  <c r="I6524" i="6" s="1"/>
  <c r="J6524" i="6" s="1"/>
  <c r="B6380" i="6"/>
  <c r="H6380" i="6" s="1" a="1"/>
  <c r="H6380" i="6" s="1"/>
  <c r="I6380" i="6" s="1"/>
  <c r="J6380" i="6" s="1"/>
  <c r="B6308" i="6"/>
  <c r="H6308" i="6" s="1" a="1"/>
  <c r="H6308" i="6" s="1"/>
  <c r="I6308" i="6" s="1"/>
  <c r="J6308" i="6" s="1"/>
  <c r="B6284" i="6"/>
  <c r="H6284" i="6" s="1" a="1"/>
  <c r="H6284" i="6" s="1"/>
  <c r="I6284" i="6" s="1"/>
  <c r="J6284" i="6" s="1"/>
  <c r="B6260" i="6"/>
  <c r="H6260" i="6" s="1" a="1"/>
  <c r="H6260" i="6" s="1"/>
  <c r="I6260" i="6" s="1"/>
  <c r="J6260" i="6" s="1"/>
  <c r="B6188" i="6"/>
  <c r="H6188" i="6" s="1" a="1"/>
  <c r="H6188" i="6" s="1"/>
  <c r="I6188" i="6" s="1"/>
  <c r="J6188" i="6" s="1"/>
  <c r="B6140" i="6"/>
  <c r="H6140" i="6" s="1" a="1"/>
  <c r="H6140" i="6" s="1"/>
  <c r="I6140" i="6" s="1"/>
  <c r="J6140" i="6" s="1"/>
  <c r="B6020" i="6"/>
  <c r="H6020" i="6" s="1" a="1"/>
  <c r="H6020" i="6" s="1"/>
  <c r="I6020" i="6" s="1"/>
  <c r="J6020" i="6" s="1"/>
  <c r="B6332" i="6"/>
  <c r="H6332" i="6" s="1" a="1"/>
  <c r="H6332" i="6" s="1"/>
  <c r="I6332" i="6" s="1"/>
  <c r="J6332" i="6" s="1"/>
  <c r="B6212" i="6"/>
  <c r="H6212" i="6" s="1" a="1"/>
  <c r="H6212" i="6" s="1"/>
  <c r="I6212" i="6" s="1"/>
  <c r="J6212" i="6" s="1"/>
  <c r="B6164" i="6"/>
  <c r="H6164" i="6" s="1" a="1"/>
  <c r="H6164" i="6" s="1"/>
  <c r="I6164" i="6" s="1"/>
  <c r="J6164" i="6" s="1"/>
  <c r="B6044" i="6"/>
  <c r="H6044" i="6" s="1" a="1"/>
  <c r="H6044" i="6" s="1"/>
  <c r="I6044" i="6" s="1"/>
  <c r="J6044" i="6" s="1"/>
  <c r="B6236" i="6"/>
  <c r="H6236" i="6" s="1" a="1"/>
  <c r="H6236" i="6" s="1"/>
  <c r="I6236" i="6" s="1"/>
  <c r="J6236" i="6" s="1"/>
  <c r="B6116" i="6"/>
  <c r="H6116" i="6" s="1" a="1"/>
  <c r="H6116" i="6" s="1"/>
  <c r="I6116" i="6" s="1"/>
  <c r="J6116" i="6" s="1"/>
  <c r="B6092" i="6"/>
  <c r="H6092" i="6" s="1" a="1"/>
  <c r="H6092" i="6" s="1"/>
  <c r="I6092" i="6" s="1"/>
  <c r="J6092" i="6" s="1"/>
  <c r="B6068" i="6"/>
  <c r="H6068" i="6" s="1" a="1"/>
  <c r="H6068" i="6" s="1"/>
  <c r="I6068" i="6" s="1"/>
  <c r="J6068" i="6" s="1"/>
  <c r="B5948" i="6"/>
  <c r="H5948" i="6" s="1" a="1"/>
  <c r="H5948" i="6" s="1"/>
  <c r="I5948" i="6" s="1"/>
  <c r="J5948" i="6" s="1"/>
  <c r="B5900" i="6"/>
  <c r="H5900" i="6" s="1" a="1"/>
  <c r="H5900" i="6" s="1"/>
  <c r="I5900" i="6" s="1"/>
  <c r="J5900" i="6" s="1"/>
  <c r="B5828" i="6"/>
  <c r="H5828" i="6" s="1" a="1"/>
  <c r="H5828" i="6" s="1"/>
  <c r="I5828" i="6" s="1"/>
  <c r="J5828" i="6" s="1"/>
  <c r="B5804" i="6"/>
  <c r="H5804" i="6" s="1" a="1"/>
  <c r="H5804" i="6" s="1"/>
  <c r="I5804" i="6" s="1"/>
  <c r="J5804" i="6" s="1"/>
  <c r="B5756" i="6"/>
  <c r="H5756" i="6" s="1" a="1"/>
  <c r="H5756" i="6" s="1"/>
  <c r="I5756" i="6" s="1"/>
  <c r="J5756" i="6" s="1"/>
  <c r="B5588" i="6"/>
  <c r="H5588" i="6" s="1" a="1"/>
  <c r="H5588" i="6" s="1"/>
  <c r="I5588" i="6" s="1"/>
  <c r="J5588" i="6" s="1"/>
  <c r="B5540" i="6"/>
  <c r="H5540" i="6" s="1" a="1"/>
  <c r="H5540" i="6" s="1"/>
  <c r="I5540" i="6" s="1"/>
  <c r="J5540" i="6" s="1"/>
  <c r="B5492" i="6"/>
  <c r="H5492" i="6" s="1" a="1"/>
  <c r="H5492" i="6" s="1"/>
  <c r="I5492" i="6" s="1"/>
  <c r="J5492" i="6" s="1"/>
  <c r="B5372" i="6"/>
  <c r="H5372" i="6" s="1" a="1"/>
  <c r="H5372" i="6" s="1"/>
  <c r="I5372" i="6" s="1"/>
  <c r="J5372" i="6" s="1"/>
  <c r="B5324" i="6"/>
  <c r="H5324" i="6" s="1" a="1"/>
  <c r="H5324" i="6" s="1"/>
  <c r="I5324" i="6" s="1"/>
  <c r="J5324" i="6" s="1"/>
  <c r="B5276" i="6"/>
  <c r="H5276" i="6" s="1" a="1"/>
  <c r="H5276" i="6" s="1"/>
  <c r="I5276" i="6" s="1"/>
  <c r="J5276" i="6" s="1"/>
  <c r="B5876" i="6"/>
  <c r="H5876" i="6" s="1" a="1"/>
  <c r="H5876" i="6" s="1"/>
  <c r="I5876" i="6" s="1"/>
  <c r="J5876" i="6" s="1"/>
  <c r="B5732" i="6"/>
  <c r="H5732" i="6" s="1" a="1"/>
  <c r="H5732" i="6" s="1"/>
  <c r="I5732" i="6" s="1"/>
  <c r="J5732" i="6" s="1"/>
  <c r="B5612" i="6"/>
  <c r="H5612" i="6" s="1" a="1"/>
  <c r="H5612" i="6" s="1"/>
  <c r="I5612" i="6" s="1"/>
  <c r="J5612" i="6" s="1"/>
  <c r="B5396" i="6"/>
  <c r="H5396" i="6" s="1" a="1"/>
  <c r="H5396" i="6" s="1"/>
  <c r="I5396" i="6" s="1"/>
  <c r="J5396" i="6" s="1"/>
  <c r="B5996" i="6"/>
  <c r="H5996" i="6" s="1" a="1"/>
  <c r="H5996" i="6" s="1"/>
  <c r="I5996" i="6" s="1"/>
  <c r="J5996" i="6" s="1"/>
  <c r="B5972" i="6"/>
  <c r="H5972" i="6" s="1" a="1"/>
  <c r="H5972" i="6" s="1"/>
  <c r="I5972" i="6" s="1"/>
  <c r="J5972" i="6" s="1"/>
  <c r="B5852" i="6"/>
  <c r="H5852" i="6" s="1" a="1"/>
  <c r="H5852" i="6" s="1"/>
  <c r="I5852" i="6" s="1"/>
  <c r="J5852" i="6" s="1"/>
  <c r="B5708" i="6"/>
  <c r="H5708" i="6" s="1" a="1"/>
  <c r="H5708" i="6" s="1"/>
  <c r="I5708" i="6" s="1"/>
  <c r="J5708" i="6" s="1"/>
  <c r="B5636" i="6"/>
  <c r="H5636" i="6" s="1" a="1"/>
  <c r="H5636" i="6" s="1"/>
  <c r="I5636" i="6" s="1"/>
  <c r="J5636" i="6" s="1"/>
  <c r="B5564" i="6"/>
  <c r="H5564" i="6" s="1" a="1"/>
  <c r="H5564" i="6" s="1"/>
  <c r="I5564" i="6" s="1"/>
  <c r="J5564" i="6" s="1"/>
  <c r="B5516" i="6"/>
  <c r="H5516" i="6" s="1" a="1"/>
  <c r="H5516" i="6" s="1"/>
  <c r="I5516" i="6" s="1"/>
  <c r="J5516" i="6" s="1"/>
  <c r="B5468" i="6"/>
  <c r="H5468" i="6" s="1" a="1"/>
  <c r="H5468" i="6" s="1"/>
  <c r="I5468" i="6" s="1"/>
  <c r="J5468" i="6" s="1"/>
  <c r="B5444" i="6"/>
  <c r="H5444" i="6" s="1" a="1"/>
  <c r="H5444" i="6" s="1"/>
  <c r="I5444" i="6" s="1"/>
  <c r="J5444" i="6" s="1"/>
  <c r="B5348" i="6"/>
  <c r="H5348" i="6" s="1" a="1"/>
  <c r="H5348" i="6" s="1"/>
  <c r="I5348" i="6" s="1"/>
  <c r="J5348" i="6" s="1"/>
  <c r="B5300" i="6"/>
  <c r="H5300" i="6" s="1" a="1"/>
  <c r="H5300" i="6" s="1"/>
  <c r="I5300" i="6" s="1"/>
  <c r="J5300" i="6" s="1"/>
  <c r="B5924" i="6"/>
  <c r="H5924" i="6" s="1" a="1"/>
  <c r="H5924" i="6" s="1"/>
  <c r="I5924" i="6" s="1"/>
  <c r="J5924" i="6" s="1"/>
  <c r="B5780" i="6"/>
  <c r="H5780" i="6" s="1" a="1"/>
  <c r="H5780" i="6" s="1"/>
  <c r="I5780" i="6" s="1"/>
  <c r="J5780" i="6" s="1"/>
  <c r="B5684" i="6"/>
  <c r="H5684" i="6" s="1" a="1"/>
  <c r="H5684" i="6" s="1"/>
  <c r="I5684" i="6" s="1"/>
  <c r="J5684" i="6" s="1"/>
  <c r="B5660" i="6"/>
  <c r="H5660" i="6" s="1" a="1"/>
  <c r="H5660" i="6" s="1"/>
  <c r="I5660" i="6" s="1"/>
  <c r="J5660" i="6" s="1"/>
  <c r="B5420" i="6"/>
  <c r="H5420" i="6" s="1" a="1"/>
  <c r="H5420" i="6" s="1"/>
  <c r="I5420" i="6" s="1"/>
  <c r="J5420" i="6" s="1"/>
  <c r="B5156" i="6"/>
  <c r="H5156" i="6" s="1" a="1"/>
  <c r="H5156" i="6" s="1"/>
  <c r="I5156" i="6" s="1"/>
  <c r="J5156" i="6" s="1"/>
  <c r="B5108" i="6"/>
  <c r="H5108" i="6" s="1" a="1"/>
  <c r="H5108" i="6" s="1"/>
  <c r="I5108" i="6" s="1"/>
  <c r="J5108" i="6" s="1"/>
  <c r="B5012" i="6"/>
  <c r="H5012" i="6" s="1" a="1"/>
  <c r="H5012" i="6" s="1"/>
  <c r="I5012" i="6" s="1"/>
  <c r="J5012" i="6" s="1"/>
  <c r="B4556" i="6"/>
  <c r="H4556" i="6" s="1" a="1"/>
  <c r="H4556" i="6" s="1"/>
  <c r="I4556" i="6" s="1"/>
  <c r="J4556" i="6" s="1"/>
  <c r="B4508" i="6"/>
  <c r="H4508" i="6" s="1" a="1"/>
  <c r="H4508" i="6" s="1"/>
  <c r="I4508" i="6" s="1"/>
  <c r="J4508" i="6" s="1"/>
  <c r="B4364" i="6"/>
  <c r="H4364" i="6" s="1" a="1"/>
  <c r="H4364" i="6" s="1"/>
  <c r="I4364" i="6" s="1"/>
  <c r="J4364" i="6" s="1"/>
  <c r="B4268" i="6"/>
  <c r="H4268" i="6" s="1" a="1"/>
  <c r="H4268" i="6" s="1"/>
  <c r="I4268" i="6" s="1"/>
  <c r="J4268" i="6" s="1"/>
  <c r="B5180" i="6"/>
  <c r="H5180" i="6" s="1" a="1"/>
  <c r="H5180" i="6" s="1"/>
  <c r="I5180" i="6" s="1"/>
  <c r="J5180" i="6" s="1"/>
  <c r="B5084" i="6"/>
  <c r="H5084" i="6" s="1" a="1"/>
  <c r="H5084" i="6" s="1"/>
  <c r="I5084" i="6" s="1"/>
  <c r="J5084" i="6" s="1"/>
  <c r="B4988" i="6"/>
  <c r="H4988" i="6" s="1" a="1"/>
  <c r="H4988" i="6" s="1"/>
  <c r="I4988" i="6" s="1"/>
  <c r="J4988" i="6" s="1"/>
  <c r="B4916" i="6"/>
  <c r="H4916" i="6" s="1" a="1"/>
  <c r="H4916" i="6" s="1"/>
  <c r="I4916" i="6" s="1"/>
  <c r="J4916" i="6" s="1"/>
  <c r="B4868" i="6"/>
  <c r="H4868" i="6" s="1" a="1"/>
  <c r="H4868" i="6" s="1"/>
  <c r="I4868" i="6" s="1"/>
  <c r="J4868" i="6" s="1"/>
  <c r="B4820" i="6"/>
  <c r="H4820" i="6" s="1" a="1"/>
  <c r="H4820" i="6" s="1"/>
  <c r="I4820" i="6" s="1"/>
  <c r="J4820" i="6" s="1"/>
  <c r="B4772" i="6"/>
  <c r="H4772" i="6" s="1" a="1"/>
  <c r="H4772" i="6" s="1"/>
  <c r="I4772" i="6" s="1"/>
  <c r="J4772" i="6" s="1"/>
  <c r="B4724" i="6"/>
  <c r="H4724" i="6" s="1" a="1"/>
  <c r="H4724" i="6" s="1"/>
  <c r="I4724" i="6" s="1"/>
  <c r="J4724" i="6" s="1"/>
  <c r="B4676" i="6"/>
  <c r="H4676" i="6" s="1" a="1"/>
  <c r="H4676" i="6" s="1"/>
  <c r="I4676" i="6" s="1"/>
  <c r="J4676" i="6" s="1"/>
  <c r="B4628" i="6"/>
  <c r="H4628" i="6" s="1" a="1"/>
  <c r="H4628" i="6" s="1"/>
  <c r="I4628" i="6" s="1"/>
  <c r="J4628" i="6" s="1"/>
  <c r="B4580" i="6"/>
  <c r="H4580" i="6" s="1" a="1"/>
  <c r="H4580" i="6" s="1"/>
  <c r="I4580" i="6" s="1"/>
  <c r="J4580" i="6" s="1"/>
  <c r="B4412" i="6"/>
  <c r="H4412" i="6" s="1" a="1"/>
  <c r="H4412" i="6" s="1"/>
  <c r="I4412" i="6" s="1"/>
  <c r="J4412" i="6" s="1"/>
  <c r="B4340" i="6"/>
  <c r="H4340" i="6" s="1" a="1"/>
  <c r="H4340" i="6" s="1"/>
  <c r="I4340" i="6" s="1"/>
  <c r="J4340" i="6" s="1"/>
  <c r="B4244" i="6"/>
  <c r="H4244" i="6" s="1" a="1"/>
  <c r="H4244" i="6" s="1"/>
  <c r="I4244" i="6" s="1"/>
  <c r="J4244" i="6" s="1"/>
  <c r="B4148" i="6"/>
  <c r="H4148" i="6" s="1" a="1"/>
  <c r="H4148" i="6" s="1"/>
  <c r="I4148" i="6" s="1"/>
  <c r="J4148" i="6" s="1"/>
  <c r="B4076" i="6"/>
  <c r="H4076" i="6" s="1" a="1"/>
  <c r="H4076" i="6" s="1"/>
  <c r="I4076" i="6" s="1"/>
  <c r="J4076" i="6" s="1"/>
  <c r="B5204" i="6"/>
  <c r="H5204" i="6" s="1" a="1"/>
  <c r="H5204" i="6" s="1"/>
  <c r="I5204" i="6" s="1"/>
  <c r="J5204" i="6" s="1"/>
  <c r="B5060" i="6"/>
  <c r="H5060" i="6" s="1" a="1"/>
  <c r="H5060" i="6" s="1"/>
  <c r="I5060" i="6" s="1"/>
  <c r="J5060" i="6" s="1"/>
  <c r="B4964" i="6"/>
  <c r="H4964" i="6" s="1" a="1"/>
  <c r="H4964" i="6" s="1"/>
  <c r="I4964" i="6" s="1"/>
  <c r="J4964" i="6" s="1"/>
  <c r="B4532" i="6"/>
  <c r="H4532" i="6" s="1" a="1"/>
  <c r="H4532" i="6" s="1"/>
  <c r="I4532" i="6" s="1"/>
  <c r="J4532" i="6" s="1"/>
  <c r="B4484" i="6"/>
  <c r="H4484" i="6" s="1" a="1"/>
  <c r="H4484" i="6" s="1"/>
  <c r="I4484" i="6" s="1"/>
  <c r="J4484" i="6" s="1"/>
  <c r="B4316" i="6"/>
  <c r="H4316" i="6" s="1" a="1"/>
  <c r="H4316" i="6" s="1"/>
  <c r="I4316" i="6" s="1"/>
  <c r="J4316" i="6" s="1"/>
  <c r="B4220" i="6"/>
  <c r="H4220" i="6" s="1" a="1"/>
  <c r="H4220" i="6" s="1"/>
  <c r="I4220" i="6" s="1"/>
  <c r="J4220" i="6" s="1"/>
  <c r="B4124" i="6"/>
  <c r="H4124" i="6" s="1" a="1"/>
  <c r="H4124" i="6" s="1"/>
  <c r="I4124" i="6" s="1"/>
  <c r="J4124" i="6" s="1"/>
  <c r="B4004" i="6"/>
  <c r="H4004" i="6" s="1" a="1"/>
  <c r="H4004" i="6" s="1"/>
  <c r="I4004" i="6" s="1"/>
  <c r="J4004" i="6" s="1"/>
  <c r="B3908" i="6"/>
  <c r="H3908" i="6" s="1" a="1"/>
  <c r="H3908" i="6" s="1"/>
  <c r="I3908" i="6" s="1"/>
  <c r="J3908" i="6" s="1"/>
  <c r="B5252" i="6"/>
  <c r="H5252" i="6" s="1" a="1"/>
  <c r="H5252" i="6" s="1"/>
  <c r="I5252" i="6" s="1"/>
  <c r="J5252" i="6" s="1"/>
  <c r="B5228" i="6"/>
  <c r="H5228" i="6" s="1" a="1"/>
  <c r="H5228" i="6" s="1"/>
  <c r="I5228" i="6" s="1"/>
  <c r="J5228" i="6" s="1"/>
  <c r="B5132" i="6"/>
  <c r="H5132" i="6" s="1" a="1"/>
  <c r="H5132" i="6" s="1"/>
  <c r="I5132" i="6" s="1"/>
  <c r="J5132" i="6" s="1"/>
  <c r="B5036" i="6"/>
  <c r="H5036" i="6" s="1" a="1"/>
  <c r="H5036" i="6" s="1"/>
  <c r="I5036" i="6" s="1"/>
  <c r="J5036" i="6" s="1"/>
  <c r="B4940" i="6"/>
  <c r="H4940" i="6" s="1" a="1"/>
  <c r="H4940" i="6" s="1"/>
  <c r="I4940" i="6" s="1"/>
  <c r="J4940" i="6" s="1"/>
  <c r="B4892" i="6"/>
  <c r="H4892" i="6" s="1" a="1"/>
  <c r="H4892" i="6" s="1"/>
  <c r="I4892" i="6" s="1"/>
  <c r="J4892" i="6" s="1"/>
  <c r="B4844" i="6"/>
  <c r="H4844" i="6" s="1" a="1"/>
  <c r="H4844" i="6" s="1"/>
  <c r="I4844" i="6" s="1"/>
  <c r="J4844" i="6" s="1"/>
  <c r="B4796" i="6"/>
  <c r="H4796" i="6" s="1" a="1"/>
  <c r="H4796" i="6" s="1"/>
  <c r="I4796" i="6" s="1"/>
  <c r="J4796" i="6" s="1"/>
  <c r="B4748" i="6"/>
  <c r="H4748" i="6" s="1" a="1"/>
  <c r="H4748" i="6" s="1"/>
  <c r="I4748" i="6" s="1"/>
  <c r="J4748" i="6" s="1"/>
  <c r="B4700" i="6"/>
  <c r="H4700" i="6" s="1" a="1"/>
  <c r="H4700" i="6" s="1"/>
  <c r="I4700" i="6" s="1"/>
  <c r="J4700" i="6" s="1"/>
  <c r="B4652" i="6"/>
  <c r="H4652" i="6" s="1" a="1"/>
  <c r="H4652" i="6" s="1"/>
  <c r="I4652" i="6" s="1"/>
  <c r="J4652" i="6" s="1"/>
  <c r="B4604" i="6"/>
  <c r="H4604" i="6" s="1" a="1"/>
  <c r="H4604" i="6" s="1"/>
  <c r="I4604" i="6" s="1"/>
  <c r="J4604" i="6" s="1"/>
  <c r="B4460" i="6"/>
  <c r="H4460" i="6" s="1" a="1"/>
  <c r="H4460" i="6" s="1"/>
  <c r="I4460" i="6" s="1"/>
  <c r="J4460" i="6" s="1"/>
  <c r="B4436" i="6"/>
  <c r="H4436" i="6" s="1" a="1"/>
  <c r="H4436" i="6" s="1"/>
  <c r="I4436" i="6" s="1"/>
  <c r="J4436" i="6" s="1"/>
  <c r="B4388" i="6"/>
  <c r="H4388" i="6" s="1" a="1"/>
  <c r="H4388" i="6" s="1"/>
  <c r="I4388" i="6" s="1"/>
  <c r="J4388" i="6" s="1"/>
  <c r="B4292" i="6"/>
  <c r="H4292" i="6" s="1" a="1"/>
  <c r="H4292" i="6" s="1"/>
  <c r="I4292" i="6" s="1"/>
  <c r="J4292" i="6" s="1"/>
  <c r="B4196" i="6"/>
  <c r="H4196" i="6" s="1" a="1"/>
  <c r="H4196" i="6" s="1"/>
  <c r="I4196" i="6" s="1"/>
  <c r="J4196" i="6" s="1"/>
  <c r="B4100" i="6"/>
  <c r="H4100" i="6" s="1" a="1"/>
  <c r="H4100" i="6" s="1"/>
  <c r="I4100" i="6" s="1"/>
  <c r="J4100" i="6" s="1"/>
  <c r="B3980" i="6"/>
  <c r="H3980" i="6" s="1" a="1"/>
  <c r="H3980" i="6" s="1"/>
  <c r="I3980" i="6" s="1"/>
  <c r="J3980" i="6" s="1"/>
  <c r="B3884" i="6"/>
  <c r="H3884" i="6" s="1" a="1"/>
  <c r="H3884" i="6" s="1"/>
  <c r="I3884" i="6" s="1"/>
  <c r="J3884" i="6" s="1"/>
  <c r="B4052" i="6"/>
  <c r="H4052" i="6" s="1" a="1"/>
  <c r="H4052" i="6" s="1"/>
  <c r="I4052" i="6" s="1"/>
  <c r="J4052" i="6" s="1"/>
  <c r="B3860" i="6"/>
  <c r="H3860" i="6" s="1" a="1"/>
  <c r="H3860" i="6" s="1"/>
  <c r="I3860" i="6" s="1"/>
  <c r="J3860" i="6" s="1"/>
  <c r="B3812" i="6"/>
  <c r="H3812" i="6" s="1" a="1"/>
  <c r="H3812" i="6" s="1"/>
  <c r="I3812" i="6" s="1"/>
  <c r="J3812" i="6" s="1"/>
  <c r="B3716" i="6"/>
  <c r="H3716" i="6" s="1" a="1"/>
  <c r="H3716" i="6" s="1"/>
  <c r="I3716" i="6" s="1"/>
  <c r="J3716" i="6" s="1"/>
  <c r="B3620" i="6"/>
  <c r="H3620" i="6" s="1" a="1"/>
  <c r="H3620" i="6" s="1"/>
  <c r="I3620" i="6" s="1"/>
  <c r="J3620" i="6" s="1"/>
  <c r="B3524" i="6"/>
  <c r="H3524" i="6" s="1" a="1"/>
  <c r="H3524" i="6" s="1"/>
  <c r="I3524" i="6" s="1"/>
  <c r="J3524" i="6" s="1"/>
  <c r="B3452" i="6"/>
  <c r="H3452" i="6" s="1" a="1"/>
  <c r="H3452" i="6" s="1"/>
  <c r="I3452" i="6" s="1"/>
  <c r="J3452" i="6" s="1"/>
  <c r="B3428" i="6"/>
  <c r="H3428" i="6" s="1" a="1"/>
  <c r="H3428" i="6" s="1"/>
  <c r="I3428" i="6" s="1"/>
  <c r="J3428" i="6" s="1"/>
  <c r="B3404" i="6"/>
  <c r="H3404" i="6" s="1" a="1"/>
  <c r="H3404" i="6" s="1"/>
  <c r="I3404" i="6" s="1"/>
  <c r="J3404" i="6" s="1"/>
  <c r="B3380" i="6"/>
  <c r="H3380" i="6" s="1" a="1"/>
  <c r="H3380" i="6" s="1"/>
  <c r="I3380" i="6" s="1"/>
  <c r="J3380" i="6" s="1"/>
  <c r="B3356" i="6"/>
  <c r="H3356" i="6" s="1" a="1"/>
  <c r="H3356" i="6" s="1"/>
  <c r="I3356" i="6" s="1"/>
  <c r="J3356" i="6" s="1"/>
  <c r="B3332" i="6"/>
  <c r="H3332" i="6" s="1" a="1"/>
  <c r="H3332" i="6" s="1"/>
  <c r="I3332" i="6" s="1"/>
  <c r="J3332" i="6" s="1"/>
  <c r="B3164" i="6"/>
  <c r="H3164" i="6" s="1" a="1"/>
  <c r="H3164" i="6" s="1"/>
  <c r="I3164" i="6" s="1"/>
  <c r="J3164" i="6" s="1"/>
  <c r="B3092" i="6"/>
  <c r="H3092" i="6" s="1" a="1"/>
  <c r="H3092" i="6" s="1"/>
  <c r="I3092" i="6" s="1"/>
  <c r="J3092" i="6" s="1"/>
  <c r="B2828" i="6"/>
  <c r="H2828" i="6" s="1" a="1"/>
  <c r="H2828" i="6" s="1"/>
  <c r="I2828" i="6" s="1"/>
  <c r="J2828" i="6" s="1"/>
  <c r="B2756" i="6"/>
  <c r="H2756" i="6" s="1" a="1"/>
  <c r="H2756" i="6" s="1"/>
  <c r="I2756" i="6" s="1"/>
  <c r="J2756" i="6" s="1"/>
  <c r="B2732" i="6"/>
  <c r="H2732" i="6" s="1" a="1"/>
  <c r="H2732" i="6" s="1"/>
  <c r="I2732" i="6" s="1"/>
  <c r="J2732" i="6" s="1"/>
  <c r="B2660" i="6"/>
  <c r="H2660" i="6" s="1" a="1"/>
  <c r="H2660" i="6" s="1"/>
  <c r="I2660" i="6" s="1"/>
  <c r="J2660" i="6" s="1"/>
  <c r="B2636" i="6"/>
  <c r="H2636" i="6" s="1" a="1"/>
  <c r="H2636" i="6" s="1"/>
  <c r="I2636" i="6" s="1"/>
  <c r="J2636" i="6" s="1"/>
  <c r="B2612" i="6"/>
  <c r="H2612" i="6" s="1" a="1"/>
  <c r="H2612" i="6" s="1"/>
  <c r="I2612" i="6" s="1"/>
  <c r="J2612" i="6" s="1"/>
  <c r="B4028" i="6"/>
  <c r="H4028" i="6" s="1" a="1"/>
  <c r="H4028" i="6" s="1"/>
  <c r="I4028" i="6" s="1"/>
  <c r="J4028" i="6" s="1"/>
  <c r="B3788" i="6"/>
  <c r="H3788" i="6" s="1" a="1"/>
  <c r="H3788" i="6" s="1"/>
  <c r="I3788" i="6" s="1"/>
  <c r="J3788" i="6" s="1"/>
  <c r="B3692" i="6"/>
  <c r="H3692" i="6" s="1" a="1"/>
  <c r="H3692" i="6" s="1"/>
  <c r="I3692" i="6" s="1"/>
  <c r="J3692" i="6" s="1"/>
  <c r="B3596" i="6"/>
  <c r="H3596" i="6" s="1" a="1"/>
  <c r="H3596" i="6" s="1"/>
  <c r="I3596" i="6" s="1"/>
  <c r="J3596" i="6" s="1"/>
  <c r="B3500" i="6"/>
  <c r="H3500" i="6" s="1" a="1"/>
  <c r="H3500" i="6" s="1"/>
  <c r="I3500" i="6" s="1"/>
  <c r="J3500" i="6" s="1"/>
  <c r="B3476" i="6"/>
  <c r="H3476" i="6" s="1" a="1"/>
  <c r="H3476" i="6" s="1"/>
  <c r="I3476" i="6" s="1"/>
  <c r="J3476" i="6" s="1"/>
  <c r="B3308" i="6"/>
  <c r="H3308" i="6" s="1" a="1"/>
  <c r="H3308" i="6" s="1"/>
  <c r="I3308" i="6" s="1"/>
  <c r="J3308" i="6" s="1"/>
  <c r="B3236" i="6"/>
  <c r="H3236" i="6" s="1" a="1"/>
  <c r="H3236" i="6" s="1"/>
  <c r="I3236" i="6" s="1"/>
  <c r="J3236" i="6" s="1"/>
  <c r="B3044" i="6"/>
  <c r="H3044" i="6" s="1" a="1"/>
  <c r="H3044" i="6" s="1"/>
  <c r="I3044" i="6" s="1"/>
  <c r="J3044" i="6" s="1"/>
  <c r="B2924" i="6"/>
  <c r="H2924" i="6" s="1" a="1"/>
  <c r="H2924" i="6" s="1"/>
  <c r="I2924" i="6" s="1"/>
  <c r="J2924" i="6" s="1"/>
  <c r="B2900" i="6"/>
  <c r="H2900" i="6" s="1" a="1"/>
  <c r="H2900" i="6" s="1"/>
  <c r="I2900" i="6" s="1"/>
  <c r="J2900" i="6" s="1"/>
  <c r="B2708" i="6"/>
  <c r="H2708" i="6" s="1" a="1"/>
  <c r="H2708" i="6" s="1"/>
  <c r="I2708" i="6" s="1"/>
  <c r="J2708" i="6" s="1"/>
  <c r="B2684" i="6"/>
  <c r="H2684" i="6" s="1" a="1"/>
  <c r="H2684" i="6" s="1"/>
  <c r="I2684" i="6" s="1"/>
  <c r="J2684" i="6" s="1"/>
  <c r="B4172" i="6"/>
  <c r="H4172" i="6" s="1" a="1"/>
  <c r="H4172" i="6" s="1"/>
  <c r="I4172" i="6" s="1"/>
  <c r="J4172" i="6" s="1"/>
  <c r="B3956" i="6"/>
  <c r="H3956" i="6" s="1" a="1"/>
  <c r="H3956" i="6" s="1"/>
  <c r="I3956" i="6" s="1"/>
  <c r="J3956" i="6" s="1"/>
  <c r="B3764" i="6"/>
  <c r="H3764" i="6" s="1" a="1"/>
  <c r="H3764" i="6" s="1"/>
  <c r="I3764" i="6" s="1"/>
  <c r="J3764" i="6" s="1"/>
  <c r="B3668" i="6"/>
  <c r="H3668" i="6" s="1" a="1"/>
  <c r="H3668" i="6" s="1"/>
  <c r="I3668" i="6" s="1"/>
  <c r="J3668" i="6" s="1"/>
  <c r="B3572" i="6"/>
  <c r="H3572" i="6" s="1" a="1"/>
  <c r="H3572" i="6" s="1"/>
  <c r="I3572" i="6" s="1"/>
  <c r="J3572" i="6" s="1"/>
  <c r="B3212" i="6"/>
  <c r="H3212" i="6" s="1" a="1"/>
  <c r="H3212" i="6" s="1"/>
  <c r="I3212" i="6" s="1"/>
  <c r="J3212" i="6" s="1"/>
  <c r="B3188" i="6"/>
  <c r="H3188" i="6" s="1" a="1"/>
  <c r="H3188" i="6" s="1"/>
  <c r="I3188" i="6" s="1"/>
  <c r="J3188" i="6" s="1"/>
  <c r="B3140" i="6"/>
  <c r="H3140" i="6" s="1" a="1"/>
  <c r="H3140" i="6" s="1"/>
  <c r="I3140" i="6" s="1"/>
  <c r="J3140" i="6" s="1"/>
  <c r="B3116" i="6"/>
  <c r="H3116" i="6" s="1" a="1"/>
  <c r="H3116" i="6" s="1"/>
  <c r="I3116" i="6" s="1"/>
  <c r="J3116" i="6" s="1"/>
  <c r="B3068" i="6"/>
  <c r="H3068" i="6" s="1" a="1"/>
  <c r="H3068" i="6" s="1"/>
  <c r="I3068" i="6" s="1"/>
  <c r="J3068" i="6" s="1"/>
  <c r="B3020" i="6"/>
  <c r="H3020" i="6" s="1" a="1"/>
  <c r="H3020" i="6" s="1"/>
  <c r="I3020" i="6" s="1"/>
  <c r="J3020" i="6" s="1"/>
  <c r="B2948" i="6"/>
  <c r="H2948" i="6" s="1" a="1"/>
  <c r="H2948" i="6" s="1"/>
  <c r="I2948" i="6" s="1"/>
  <c r="J2948" i="6" s="1"/>
  <c r="B3932" i="6"/>
  <c r="H3932" i="6" s="1" a="1"/>
  <c r="H3932" i="6" s="1"/>
  <c r="I3932" i="6" s="1"/>
  <c r="J3932" i="6" s="1"/>
  <c r="B3836" i="6"/>
  <c r="H3836" i="6" s="1" a="1"/>
  <c r="H3836" i="6" s="1"/>
  <c r="I3836" i="6" s="1"/>
  <c r="J3836" i="6" s="1"/>
  <c r="B3740" i="6"/>
  <c r="H3740" i="6" s="1" a="1"/>
  <c r="H3740" i="6" s="1"/>
  <c r="I3740" i="6" s="1"/>
  <c r="J3740" i="6" s="1"/>
  <c r="B3644" i="6"/>
  <c r="H3644" i="6" s="1" a="1"/>
  <c r="H3644" i="6" s="1"/>
  <c r="I3644" i="6" s="1"/>
  <c r="J3644" i="6" s="1"/>
  <c r="B3548" i="6"/>
  <c r="H3548" i="6" s="1" a="1"/>
  <c r="H3548" i="6" s="1"/>
  <c r="I3548" i="6" s="1"/>
  <c r="J3548" i="6" s="1"/>
  <c r="B2996" i="6"/>
  <c r="H2996" i="6" s="1" a="1"/>
  <c r="H2996" i="6" s="1"/>
  <c r="I2996" i="6" s="1"/>
  <c r="J2996" i="6" s="1"/>
  <c r="B2972" i="6"/>
  <c r="H2972" i="6" s="1" a="1"/>
  <c r="H2972" i="6" s="1"/>
  <c r="I2972" i="6" s="1"/>
  <c r="J2972" i="6" s="1"/>
  <c r="B2876" i="6"/>
  <c r="H2876" i="6" s="1" a="1"/>
  <c r="H2876" i="6" s="1"/>
  <c r="I2876" i="6" s="1"/>
  <c r="J2876" i="6" s="1"/>
  <c r="B2564" i="6"/>
  <c r="H2564" i="6" s="1" a="1"/>
  <c r="H2564" i="6" s="1"/>
  <c r="I2564" i="6" s="1"/>
  <c r="J2564" i="6" s="1"/>
  <c r="B2540" i="6"/>
  <c r="H2540" i="6" s="1" a="1"/>
  <c r="H2540" i="6" s="1"/>
  <c r="I2540" i="6" s="1"/>
  <c r="J2540" i="6" s="1"/>
  <c r="B2156" i="6"/>
  <c r="H2156" i="6" s="1" a="1"/>
  <c r="H2156" i="6" s="1"/>
  <c r="I2156" i="6" s="1"/>
  <c r="J2156" i="6" s="1"/>
  <c r="B2060" i="6"/>
  <c r="H2060" i="6" s="1" a="1"/>
  <c r="H2060" i="6" s="1"/>
  <c r="I2060" i="6" s="1"/>
  <c r="J2060" i="6" s="1"/>
  <c r="B1964" i="6"/>
  <c r="H1964" i="6" s="1" a="1"/>
  <c r="H1964" i="6" s="1"/>
  <c r="I1964" i="6" s="1"/>
  <c r="J1964" i="6" s="1"/>
  <c r="B1868" i="6"/>
  <c r="H1868" i="6" s="1" a="1"/>
  <c r="H1868" i="6" s="1"/>
  <c r="I1868" i="6" s="1"/>
  <c r="J1868" i="6" s="1"/>
  <c r="B1820" i="6"/>
  <c r="H1820" i="6" s="1" a="1"/>
  <c r="H1820" i="6" s="1"/>
  <c r="I1820" i="6" s="1"/>
  <c r="J1820" i="6" s="1"/>
  <c r="B1724" i="6"/>
  <c r="H1724" i="6" s="1" a="1"/>
  <c r="H1724" i="6" s="1"/>
  <c r="I1724" i="6" s="1"/>
  <c r="J1724" i="6" s="1"/>
  <c r="B1652" i="6"/>
  <c r="H1652" i="6" s="1" a="1"/>
  <c r="H1652" i="6" s="1"/>
  <c r="I1652" i="6" s="1"/>
  <c r="J1652" i="6" s="1"/>
  <c r="B1580" i="6"/>
  <c r="H1580" i="6" s="1" a="1"/>
  <c r="H1580" i="6" s="1"/>
  <c r="I1580" i="6" s="1"/>
  <c r="J1580" i="6" s="1"/>
  <c r="B1532" i="6"/>
  <c r="H1532" i="6" s="1" a="1"/>
  <c r="H1532" i="6" s="1"/>
  <c r="I1532" i="6" s="1"/>
  <c r="J1532" i="6" s="1"/>
  <c r="B3260" i="6"/>
  <c r="H3260" i="6" s="1" a="1"/>
  <c r="H3260" i="6" s="1"/>
  <c r="I3260" i="6" s="1"/>
  <c r="J3260" i="6" s="1"/>
  <c r="B2852" i="6"/>
  <c r="H2852" i="6" s="1" a="1"/>
  <c r="H2852" i="6" s="1"/>
  <c r="I2852" i="6" s="1"/>
  <c r="J2852" i="6" s="1"/>
  <c r="B2780" i="6"/>
  <c r="H2780" i="6" s="1" a="1"/>
  <c r="H2780" i="6" s="1"/>
  <c r="I2780" i="6" s="1"/>
  <c r="J2780" i="6" s="1"/>
  <c r="B2588" i="6"/>
  <c r="H2588" i="6" s="1" a="1"/>
  <c r="H2588" i="6" s="1"/>
  <c r="I2588" i="6" s="1"/>
  <c r="J2588" i="6" s="1"/>
  <c r="B2516" i="6"/>
  <c r="H2516" i="6" s="1" a="1"/>
  <c r="H2516" i="6" s="1"/>
  <c r="I2516" i="6" s="1"/>
  <c r="J2516" i="6" s="1"/>
  <c r="B2492" i="6"/>
  <c r="H2492" i="6" s="1" a="1"/>
  <c r="H2492" i="6" s="1"/>
  <c r="I2492" i="6" s="1"/>
  <c r="J2492" i="6" s="1"/>
  <c r="B2324" i="6"/>
  <c r="H2324" i="6" s="1" a="1"/>
  <c r="H2324" i="6" s="1"/>
  <c r="I2324" i="6" s="1"/>
  <c r="J2324" i="6" s="1"/>
  <c r="B2300" i="6"/>
  <c r="H2300" i="6" s="1" a="1"/>
  <c r="H2300" i="6" s="1"/>
  <c r="I2300" i="6" s="1"/>
  <c r="J2300" i="6" s="1"/>
  <c r="B2276" i="6"/>
  <c r="H2276" i="6" s="1" a="1"/>
  <c r="H2276" i="6" s="1"/>
  <c r="I2276" i="6" s="1"/>
  <c r="J2276" i="6" s="1"/>
  <c r="B2252" i="6"/>
  <c r="H2252" i="6" s="1" a="1"/>
  <c r="H2252" i="6" s="1"/>
  <c r="I2252" i="6" s="1"/>
  <c r="J2252" i="6" s="1"/>
  <c r="B2228" i="6"/>
  <c r="H2228" i="6" s="1" a="1"/>
  <c r="H2228" i="6" s="1"/>
  <c r="I2228" i="6" s="1"/>
  <c r="J2228" i="6" s="1"/>
  <c r="B2204" i="6"/>
  <c r="H2204" i="6" s="1" a="1"/>
  <c r="H2204" i="6" s="1"/>
  <c r="I2204" i="6" s="1"/>
  <c r="J2204" i="6" s="1"/>
  <c r="B2036" i="6"/>
  <c r="H2036" i="6" s="1" a="1"/>
  <c r="H2036" i="6" s="1"/>
  <c r="I2036" i="6" s="1"/>
  <c r="J2036" i="6" s="1"/>
  <c r="B1940" i="6"/>
  <c r="H1940" i="6" s="1" a="1"/>
  <c r="H1940" i="6" s="1"/>
  <c r="I1940" i="6" s="1"/>
  <c r="J1940" i="6" s="1"/>
  <c r="B1796" i="6"/>
  <c r="H1796" i="6" s="1" a="1"/>
  <c r="H1796" i="6" s="1"/>
  <c r="I1796" i="6" s="1"/>
  <c r="J1796" i="6" s="1"/>
  <c r="B1700" i="6"/>
  <c r="H1700" i="6" s="1" a="1"/>
  <c r="H1700" i="6" s="1"/>
  <c r="I1700" i="6" s="1"/>
  <c r="J1700" i="6" s="1"/>
  <c r="B1676" i="6"/>
  <c r="H1676" i="6" s="1" a="1"/>
  <c r="H1676" i="6" s="1"/>
  <c r="I1676" i="6" s="1"/>
  <c r="J1676" i="6" s="1"/>
  <c r="B1628" i="6"/>
  <c r="H1628" i="6" s="1" a="1"/>
  <c r="H1628" i="6" s="1"/>
  <c r="I1628" i="6" s="1"/>
  <c r="J1628" i="6" s="1"/>
  <c r="B1604" i="6"/>
  <c r="H1604" i="6" s="1" a="1"/>
  <c r="H1604" i="6" s="1"/>
  <c r="I1604" i="6" s="1"/>
  <c r="J1604" i="6" s="1"/>
  <c r="B1508" i="6"/>
  <c r="H1508" i="6" s="1" a="1"/>
  <c r="H1508" i="6" s="1"/>
  <c r="I1508" i="6" s="1"/>
  <c r="J1508" i="6" s="1"/>
  <c r="B3284" i="6"/>
  <c r="H3284" i="6" s="1" a="1"/>
  <c r="H3284" i="6" s="1"/>
  <c r="I3284" i="6" s="1"/>
  <c r="J3284" i="6" s="1"/>
  <c r="B2444" i="6"/>
  <c r="H2444" i="6" s="1" a="1"/>
  <c r="H2444" i="6" s="1"/>
  <c r="I2444" i="6" s="1"/>
  <c r="J2444" i="6" s="1"/>
  <c r="B2372" i="6"/>
  <c r="H2372" i="6" s="1" a="1"/>
  <c r="H2372" i="6" s="1"/>
  <c r="I2372" i="6" s="1"/>
  <c r="J2372" i="6" s="1"/>
  <c r="B2180" i="6"/>
  <c r="H2180" i="6" s="1" a="1"/>
  <c r="H2180" i="6" s="1"/>
  <c r="I2180" i="6" s="1"/>
  <c r="J2180" i="6" s="1"/>
  <c r="B2108" i="6"/>
  <c r="H2108" i="6" s="1" a="1"/>
  <c r="H2108" i="6" s="1"/>
  <c r="I2108" i="6" s="1"/>
  <c r="J2108" i="6" s="1"/>
  <c r="B2012" i="6"/>
  <c r="H2012" i="6" s="1" a="1"/>
  <c r="H2012" i="6" s="1"/>
  <c r="I2012" i="6" s="1"/>
  <c r="J2012" i="6" s="1"/>
  <c r="B1916" i="6"/>
  <c r="H1916" i="6" s="1" a="1"/>
  <c r="H1916" i="6" s="1"/>
  <c r="I1916" i="6" s="1"/>
  <c r="J1916" i="6" s="1"/>
  <c r="B1844" i="6"/>
  <c r="H1844" i="6" s="1" a="1"/>
  <c r="H1844" i="6" s="1"/>
  <c r="I1844" i="6" s="1"/>
  <c r="J1844" i="6" s="1"/>
  <c r="B1772" i="6"/>
  <c r="H1772" i="6" s="1" a="1"/>
  <c r="H1772" i="6" s="1"/>
  <c r="I1772" i="6" s="1"/>
  <c r="J1772" i="6" s="1"/>
  <c r="B1460" i="6"/>
  <c r="H1460" i="6" s="1" a="1"/>
  <c r="H1460" i="6" s="1"/>
  <c r="I1460" i="6" s="1"/>
  <c r="J1460" i="6" s="1"/>
  <c r="B1412" i="6"/>
  <c r="H1412" i="6" s="1" a="1"/>
  <c r="H1412" i="6" s="1"/>
  <c r="I1412" i="6" s="1"/>
  <c r="J1412" i="6" s="1"/>
  <c r="B1388" i="6"/>
  <c r="H1388" i="6" s="1" a="1"/>
  <c r="H1388" i="6" s="1"/>
  <c r="I1388" i="6" s="1"/>
  <c r="J1388" i="6" s="1"/>
  <c r="B2804" i="6"/>
  <c r="H2804" i="6" s="1" a="1"/>
  <c r="H2804" i="6" s="1"/>
  <c r="I2804" i="6" s="1"/>
  <c r="J2804" i="6" s="1"/>
  <c r="B2468" i="6"/>
  <c r="H2468" i="6" s="1" a="1"/>
  <c r="H2468" i="6" s="1"/>
  <c r="I2468" i="6" s="1"/>
  <c r="J2468" i="6" s="1"/>
  <c r="B2420" i="6"/>
  <c r="H2420" i="6" s="1" a="1"/>
  <c r="H2420" i="6" s="1"/>
  <c r="I2420" i="6" s="1"/>
  <c r="J2420" i="6" s="1"/>
  <c r="B2396" i="6"/>
  <c r="H2396" i="6" s="1" a="1"/>
  <c r="H2396" i="6" s="1"/>
  <c r="I2396" i="6" s="1"/>
  <c r="J2396" i="6" s="1"/>
  <c r="B2348" i="6"/>
  <c r="H2348" i="6" s="1" a="1"/>
  <c r="H2348" i="6" s="1"/>
  <c r="I2348" i="6" s="1"/>
  <c r="J2348" i="6" s="1"/>
  <c r="B2132" i="6"/>
  <c r="H2132" i="6" s="1" a="1"/>
  <c r="H2132" i="6" s="1"/>
  <c r="I2132" i="6" s="1"/>
  <c r="J2132" i="6" s="1"/>
  <c r="B2084" i="6"/>
  <c r="H2084" i="6" s="1" a="1"/>
  <c r="H2084" i="6" s="1"/>
  <c r="I2084" i="6" s="1"/>
  <c r="J2084" i="6" s="1"/>
  <c r="B1988" i="6"/>
  <c r="H1988" i="6" s="1" a="1"/>
  <c r="H1988" i="6" s="1"/>
  <c r="I1988" i="6" s="1"/>
  <c r="J1988" i="6" s="1"/>
  <c r="B1892" i="6"/>
  <c r="H1892" i="6" s="1" a="1"/>
  <c r="H1892" i="6" s="1"/>
  <c r="I1892" i="6" s="1"/>
  <c r="J1892" i="6" s="1"/>
  <c r="B1748" i="6"/>
  <c r="H1748" i="6" s="1" a="1"/>
  <c r="H1748" i="6" s="1"/>
  <c r="I1748" i="6" s="1"/>
  <c r="J1748" i="6" s="1"/>
  <c r="B1556" i="6"/>
  <c r="H1556" i="6" s="1" a="1"/>
  <c r="H1556" i="6" s="1"/>
  <c r="I1556" i="6" s="1"/>
  <c r="J1556" i="6" s="1"/>
  <c r="B1484" i="6"/>
  <c r="H1484" i="6" s="1" a="1"/>
  <c r="H1484" i="6" s="1"/>
  <c r="I1484" i="6" s="1"/>
  <c r="J1484" i="6" s="1"/>
  <c r="B1436" i="6"/>
  <c r="H1436" i="6" s="1" a="1"/>
  <c r="H1436" i="6" s="1"/>
  <c r="I1436" i="6" s="1"/>
  <c r="J1436" i="6" s="1"/>
  <c r="B1268" i="6"/>
  <c r="H1268" i="6" s="1" a="1"/>
  <c r="H1268" i="6" s="1"/>
  <c r="I1268" i="6" s="1"/>
  <c r="J1268" i="6" s="1"/>
  <c r="B1172" i="6"/>
  <c r="H1172" i="6" s="1" a="1"/>
  <c r="H1172" i="6" s="1"/>
  <c r="I1172" i="6" s="1"/>
  <c r="J1172" i="6" s="1"/>
  <c r="B1052" i="6"/>
  <c r="H1052" i="6" s="1" a="1"/>
  <c r="H1052" i="6" s="1"/>
  <c r="I1052" i="6" s="1"/>
  <c r="J1052" i="6" s="1"/>
  <c r="B1028" i="6"/>
  <c r="H1028" i="6" s="1" a="1"/>
  <c r="H1028" i="6" s="1"/>
  <c r="I1028" i="6" s="1"/>
  <c r="J1028" i="6" s="1"/>
  <c r="B1004" i="6"/>
  <c r="H1004" i="6" s="1" a="1"/>
  <c r="H1004" i="6" s="1"/>
  <c r="I1004" i="6" s="1"/>
  <c r="J1004" i="6" s="1"/>
  <c r="B884" i="6"/>
  <c r="H884" i="6" s="1" a="1"/>
  <c r="H884" i="6" s="1"/>
  <c r="I884" i="6" s="1"/>
  <c r="J884" i="6" s="1"/>
  <c r="B764" i="6"/>
  <c r="H764" i="6" s="1" a="1"/>
  <c r="H764" i="6" s="1"/>
  <c r="I764" i="6" s="1"/>
  <c r="J764" i="6" s="1"/>
  <c r="B596" i="6"/>
  <c r="H596" i="6" s="1" a="1"/>
  <c r="H596" i="6" s="1"/>
  <c r="I596" i="6" s="1"/>
  <c r="J596" i="6" s="1"/>
  <c r="B548" i="6"/>
  <c r="H548" i="6" s="1" a="1"/>
  <c r="H548" i="6" s="1"/>
  <c r="I548" i="6" s="1"/>
  <c r="J548" i="6" s="1"/>
  <c r="B428" i="6"/>
  <c r="H428" i="6" s="1" a="1"/>
  <c r="H428" i="6" s="1"/>
  <c r="I428" i="6" s="1"/>
  <c r="J428" i="6" s="1"/>
  <c r="B356" i="6"/>
  <c r="H356" i="6" s="1" a="1"/>
  <c r="H356" i="6" s="1"/>
  <c r="I356" i="6" s="1"/>
  <c r="J356" i="6" s="1"/>
  <c r="B332" i="6"/>
  <c r="H332" i="6" s="1" a="1"/>
  <c r="H332" i="6" s="1"/>
  <c r="I332" i="6" s="1"/>
  <c r="J332" i="6" s="1"/>
  <c r="B212" i="6"/>
  <c r="H212" i="6" s="1" a="1"/>
  <c r="H212" i="6" s="1"/>
  <c r="I212" i="6" s="1"/>
  <c r="J212" i="6" s="1"/>
  <c r="B140" i="6"/>
  <c r="H140" i="6" s="1" a="1"/>
  <c r="H140" i="6" s="1"/>
  <c r="I140" i="6" s="1"/>
  <c r="J140" i="6" s="1"/>
  <c r="B284" i="6"/>
  <c r="H284" i="6" s="1" a="1"/>
  <c r="H284" i="6" s="1"/>
  <c r="I284" i="6" s="1"/>
  <c r="J284" i="6" s="1"/>
  <c r="B164" i="6"/>
  <c r="H164" i="6" s="1" a="1"/>
  <c r="H164" i="6" s="1"/>
  <c r="I164" i="6" s="1"/>
  <c r="J164" i="6" s="1"/>
  <c r="B116" i="6"/>
  <c r="H116" i="6" s="1" a="1"/>
  <c r="H116" i="6" s="1"/>
  <c r="I116" i="6" s="1"/>
  <c r="J116" i="6" s="1"/>
  <c r="B1340" i="6"/>
  <c r="H1340" i="6" s="1" a="1"/>
  <c r="H1340" i="6" s="1"/>
  <c r="I1340" i="6" s="1"/>
  <c r="J1340" i="6" s="1"/>
  <c r="B1292" i="6"/>
  <c r="H1292" i="6" s="1" a="1"/>
  <c r="H1292" i="6" s="1"/>
  <c r="I1292" i="6" s="1"/>
  <c r="J1292" i="6" s="1"/>
  <c r="B1244" i="6"/>
  <c r="H1244" i="6" s="1" a="1"/>
  <c r="H1244" i="6" s="1"/>
  <c r="I1244" i="6" s="1"/>
  <c r="J1244" i="6" s="1"/>
  <c r="B1148" i="6"/>
  <c r="H1148" i="6" s="1" a="1"/>
  <c r="H1148" i="6" s="1"/>
  <c r="I1148" i="6" s="1"/>
  <c r="J1148" i="6" s="1"/>
  <c r="B1124" i="6"/>
  <c r="H1124" i="6" s="1" a="1"/>
  <c r="H1124" i="6" s="1"/>
  <c r="I1124" i="6" s="1"/>
  <c r="J1124" i="6" s="1"/>
  <c r="B1076" i="6"/>
  <c r="H1076" i="6" s="1" a="1"/>
  <c r="H1076" i="6" s="1"/>
  <c r="I1076" i="6" s="1"/>
  <c r="J1076" i="6" s="1"/>
  <c r="B980" i="6"/>
  <c r="H980" i="6" s="1" a="1"/>
  <c r="H980" i="6" s="1"/>
  <c r="I980" i="6" s="1"/>
  <c r="J980" i="6" s="1"/>
  <c r="B956" i="6"/>
  <c r="H956" i="6" s="1" a="1"/>
  <c r="H956" i="6" s="1"/>
  <c r="I956" i="6" s="1"/>
  <c r="J956" i="6" s="1"/>
  <c r="B644" i="6"/>
  <c r="H644" i="6" s="1" a="1"/>
  <c r="H644" i="6" s="1"/>
  <c r="I644" i="6" s="1"/>
  <c r="J644" i="6" s="1"/>
  <c r="B572" i="6"/>
  <c r="H572" i="6" s="1" a="1"/>
  <c r="H572" i="6" s="1"/>
  <c r="I572" i="6" s="1"/>
  <c r="J572" i="6" s="1"/>
  <c r="B524" i="6"/>
  <c r="H524" i="6" s="1" a="1"/>
  <c r="H524" i="6" s="1"/>
  <c r="I524" i="6" s="1"/>
  <c r="J524" i="6" s="1"/>
  <c r="B500" i="6"/>
  <c r="H500" i="6" s="1" a="1"/>
  <c r="H500" i="6" s="1"/>
  <c r="I500" i="6" s="1"/>
  <c r="J500" i="6" s="1"/>
  <c r="B404" i="6"/>
  <c r="H404" i="6" s="1" a="1"/>
  <c r="H404" i="6" s="1"/>
  <c r="I404" i="6" s="1"/>
  <c r="J404" i="6" s="1"/>
  <c r="B1316" i="6"/>
  <c r="H1316" i="6" s="1" a="1"/>
  <c r="H1316" i="6" s="1"/>
  <c r="I1316" i="6" s="1"/>
  <c r="J1316" i="6" s="1"/>
  <c r="B1220" i="6"/>
  <c r="H1220" i="6" s="1" a="1"/>
  <c r="H1220" i="6" s="1"/>
  <c r="I1220" i="6" s="1"/>
  <c r="J1220" i="6" s="1"/>
  <c r="B1100" i="6"/>
  <c r="H1100" i="6" s="1" a="1"/>
  <c r="H1100" i="6" s="1"/>
  <c r="I1100" i="6" s="1"/>
  <c r="J1100" i="6" s="1"/>
  <c r="B908" i="6"/>
  <c r="H908" i="6" s="1" a="1"/>
  <c r="H908" i="6" s="1"/>
  <c r="I908" i="6" s="1"/>
  <c r="J908" i="6" s="1"/>
  <c r="B860" i="6"/>
  <c r="H860" i="6" s="1" a="1"/>
  <c r="H860" i="6" s="1"/>
  <c r="I860" i="6" s="1"/>
  <c r="J860" i="6" s="1"/>
  <c r="B812" i="6"/>
  <c r="H812" i="6" s="1" a="1"/>
  <c r="H812" i="6" s="1"/>
  <c r="I812" i="6" s="1"/>
  <c r="J812" i="6" s="1"/>
  <c r="B788" i="6"/>
  <c r="H788" i="6" s="1" a="1"/>
  <c r="H788" i="6" s="1"/>
  <c r="I788" i="6" s="1"/>
  <c r="J788" i="6" s="1"/>
  <c r="B716" i="6"/>
  <c r="H716" i="6" s="1" a="1"/>
  <c r="H716" i="6" s="1"/>
  <c r="I716" i="6" s="1"/>
  <c r="J716" i="6" s="1"/>
  <c r="B668" i="6"/>
  <c r="H668" i="6" s="1" a="1"/>
  <c r="H668" i="6" s="1"/>
  <c r="I668" i="6" s="1"/>
  <c r="J668" i="6" s="1"/>
  <c r="B476" i="6"/>
  <c r="H476" i="6" s="1" a="1"/>
  <c r="H476" i="6" s="1"/>
  <c r="I476" i="6" s="1"/>
  <c r="J476" i="6" s="1"/>
  <c r="B452" i="6"/>
  <c r="H452" i="6" s="1" a="1"/>
  <c r="H452" i="6" s="1"/>
  <c r="I452" i="6" s="1"/>
  <c r="J452" i="6" s="1"/>
  <c r="B380" i="6"/>
  <c r="H380" i="6" s="1" a="1"/>
  <c r="H380" i="6" s="1"/>
  <c r="I380" i="6" s="1"/>
  <c r="J380" i="6" s="1"/>
  <c r="B308" i="6"/>
  <c r="H308" i="6" s="1" a="1"/>
  <c r="H308" i="6" s="1"/>
  <c r="I308" i="6" s="1"/>
  <c r="J308" i="6" s="1"/>
  <c r="B236" i="6"/>
  <c r="H236" i="6" s="1" a="1"/>
  <c r="H236" i="6" s="1"/>
  <c r="I236" i="6" s="1"/>
  <c r="J236" i="6" s="1"/>
  <c r="B188" i="6"/>
  <c r="H188" i="6" s="1" a="1"/>
  <c r="H188" i="6" s="1"/>
  <c r="I188" i="6" s="1"/>
  <c r="J188" i="6" s="1"/>
  <c r="B92" i="6"/>
  <c r="H92" i="6" s="1" a="1"/>
  <c r="H92" i="6" s="1"/>
  <c r="I92" i="6" s="1"/>
  <c r="J92" i="6" s="1"/>
  <c r="B260" i="6"/>
  <c r="H260" i="6" s="1" a="1"/>
  <c r="H260" i="6" s="1"/>
  <c r="I260" i="6" s="1"/>
  <c r="J260" i="6" s="1"/>
  <c r="B1364" i="6"/>
  <c r="H1364" i="6" s="1" a="1"/>
  <c r="H1364" i="6" s="1"/>
  <c r="I1364" i="6" s="1"/>
  <c r="J1364" i="6" s="1"/>
  <c r="B1196" i="6"/>
  <c r="H1196" i="6" s="1" a="1"/>
  <c r="H1196" i="6" s="1"/>
  <c r="I1196" i="6" s="1"/>
  <c r="J1196" i="6" s="1"/>
  <c r="B932" i="6"/>
  <c r="H932" i="6" s="1" a="1"/>
  <c r="H932" i="6" s="1"/>
  <c r="I932" i="6" s="1"/>
  <c r="J932" i="6" s="1"/>
  <c r="B836" i="6"/>
  <c r="H836" i="6" s="1" a="1"/>
  <c r="H836" i="6" s="1"/>
  <c r="I836" i="6" s="1"/>
  <c r="J836" i="6" s="1"/>
  <c r="B740" i="6"/>
  <c r="H740" i="6" s="1" a="1"/>
  <c r="H740" i="6" s="1"/>
  <c r="I740" i="6" s="1"/>
  <c r="J740" i="6" s="1"/>
  <c r="B692" i="6"/>
  <c r="H692" i="6" s="1" a="1"/>
  <c r="H692" i="6" s="1"/>
  <c r="I692" i="6" s="1"/>
  <c r="J692" i="6" s="1"/>
  <c r="B620" i="6"/>
  <c r="H620" i="6" s="1" a="1"/>
  <c r="H620" i="6" s="1"/>
  <c r="I620" i="6" s="1"/>
  <c r="J620" i="6" s="1"/>
  <c r="E735" i="6" a="1"/>
  <c r="E735" i="6" s="1"/>
  <c r="F735" i="6" s="1"/>
  <c r="E2679" i="6" a="1"/>
  <c r="E2679" i="6" s="1"/>
  <c r="F2679" i="6" s="1"/>
  <c r="E4791" i="6" a="1"/>
  <c r="E4791" i="6" s="1"/>
  <c r="F4791" i="6" s="1"/>
  <c r="E7071" i="6" a="1"/>
  <c r="E7071" i="6" s="1"/>
  <c r="F7071" i="6" s="1"/>
  <c r="E831" i="6" a="1"/>
  <c r="E831" i="6" s="1"/>
  <c r="F831" i="6" s="1"/>
  <c r="E8344" i="6" a="1"/>
  <c r="E8344" i="6" s="1"/>
  <c r="F8344" i="6" s="1"/>
  <c r="E7816" i="6" a="1"/>
  <c r="E7816" i="6" s="1"/>
  <c r="F7816" i="6" s="1"/>
  <c r="E7000" i="6" a="1"/>
  <c r="E7000" i="6" s="1"/>
  <c r="F7000" i="6" s="1"/>
  <c r="E6424" i="6" a="1"/>
  <c r="E6424" i="6" s="1"/>
  <c r="F6424" i="6" s="1"/>
  <c r="E6664" i="6" a="1"/>
  <c r="E6664" i="6" s="1"/>
  <c r="F6664" i="6" s="1"/>
  <c r="E6088" i="6" a="1"/>
  <c r="E6088" i="6" s="1"/>
  <c r="F6088" i="6" s="1"/>
  <c r="E5272" i="6" a="1"/>
  <c r="E5272" i="6" s="1"/>
  <c r="F5272" i="6" s="1"/>
  <c r="E5800" i="6" a="1"/>
  <c r="E5800" i="6" s="1"/>
  <c r="F5800" i="6" s="1"/>
  <c r="E4912" i="6" a="1"/>
  <c r="E4912" i="6" s="1"/>
  <c r="F4912" i="6" s="1"/>
  <c r="E4480" i="6" a="1"/>
  <c r="E4480" i="6" s="1"/>
  <c r="F4480" i="6" s="1"/>
  <c r="E4768" i="6" a="1"/>
  <c r="E4768" i="6" s="1"/>
  <c r="F4768" i="6" s="1"/>
  <c r="E3016" i="6" a="1"/>
  <c r="E3016" i="6" s="1"/>
  <c r="F3016" i="6" s="1"/>
  <c r="E3064" i="6" a="1"/>
  <c r="E3064" i="6" s="1"/>
  <c r="F3064" i="6" s="1"/>
  <c r="E2944" i="6" a="1"/>
  <c r="E2944" i="6" s="1"/>
  <c r="F2944" i="6" s="1"/>
  <c r="E2200" i="6" a="1"/>
  <c r="E2200" i="6" s="1"/>
  <c r="F2200" i="6" s="1"/>
  <c r="E2056" i="6" a="1"/>
  <c r="E2056" i="6" s="1"/>
  <c r="F2056" i="6" s="1"/>
  <c r="E1864" i="6" a="1"/>
  <c r="E1864" i="6" s="1"/>
  <c r="F1864" i="6" s="1"/>
  <c r="E1288" i="6" a="1"/>
  <c r="E1288" i="6" s="1"/>
  <c r="F1288" i="6" s="1"/>
  <c r="E6255" i="6" a="1"/>
  <c r="E6255" i="6" s="1"/>
  <c r="F6255" i="6" s="1"/>
  <c r="E1815" i="6" a="1"/>
  <c r="E1815" i="6" s="1"/>
  <c r="F1815" i="6" s="1"/>
  <c r="E3399" i="6" a="1"/>
  <c r="E3399" i="6" s="1"/>
  <c r="F3399" i="6" s="1"/>
  <c r="E5895" i="6" a="1"/>
  <c r="E5895" i="6" s="1"/>
  <c r="F5895" i="6" s="1"/>
  <c r="E6639" i="6" a="1"/>
  <c r="E6639" i="6" s="1"/>
  <c r="F6639" i="6" s="1"/>
  <c r="E8224" i="6" a="1"/>
  <c r="E8224" i="6" s="1"/>
  <c r="F8224" i="6" s="1"/>
  <c r="E7144" i="6" a="1"/>
  <c r="E7144" i="6" s="1"/>
  <c r="F7144" i="6" s="1"/>
  <c r="E6616" i="6" a="1"/>
  <c r="E6616" i="6" s="1"/>
  <c r="F6616" i="6" s="1"/>
  <c r="E6736" i="6" a="1"/>
  <c r="E6736" i="6" s="1"/>
  <c r="F6736" i="6" s="1"/>
  <c r="E6112" i="6" a="1"/>
  <c r="E6112" i="6" s="1"/>
  <c r="F6112" i="6" s="1"/>
  <c r="E5464" i="6" a="1"/>
  <c r="E5464" i="6" s="1"/>
  <c r="F5464" i="6" s="1"/>
  <c r="E4864" i="6" a="1"/>
  <c r="E4864" i="6" s="1"/>
  <c r="F4864" i="6" s="1"/>
  <c r="E4432" i="6" a="1"/>
  <c r="E4432" i="6" s="1"/>
  <c r="F4432" i="6" s="1"/>
  <c r="E4720" i="6" a="1"/>
  <c r="E4720" i="6" s="1"/>
  <c r="F4720" i="6" s="1"/>
  <c r="E2824" i="6" a="1"/>
  <c r="E2824" i="6" s="1"/>
  <c r="F2824" i="6" s="1"/>
  <c r="E2992" i="6" a="1"/>
  <c r="E2992" i="6" s="1"/>
  <c r="F2992" i="6" s="1"/>
  <c r="E4168" i="6" a="1"/>
  <c r="E4168" i="6" s="1"/>
  <c r="F4168" i="6" s="1"/>
  <c r="E1768" i="6" a="1"/>
  <c r="E1768" i="6" s="1"/>
  <c r="F1768" i="6" s="1"/>
  <c r="E2080" i="6" a="1"/>
  <c r="E2080" i="6" s="1"/>
  <c r="F2080" i="6" s="1"/>
  <c r="E1960" i="6" a="1"/>
  <c r="E1960" i="6" s="1"/>
  <c r="F1960" i="6" s="1"/>
  <c r="E1792" i="6" a="1"/>
  <c r="E1792" i="6" s="1"/>
  <c r="F1792" i="6" s="1"/>
  <c r="E256" i="6" a="1"/>
  <c r="E256" i="6" s="1"/>
  <c r="F256" i="6" s="1"/>
  <c r="E304" i="6" a="1"/>
  <c r="E304" i="6" s="1"/>
  <c r="F304" i="6" s="1"/>
  <c r="E520" i="6" a="1"/>
  <c r="E520" i="6" s="1"/>
  <c r="F520" i="6" s="1"/>
  <c r="E5535" i="6" a="1"/>
  <c r="E5535" i="6" s="1"/>
  <c r="F5536" i="6" s="1"/>
  <c r="E3495" i="6" a="1"/>
  <c r="E3495" i="6" s="1"/>
  <c r="F3495" i="6" s="1"/>
  <c r="E5487" i="6" a="1"/>
  <c r="E5487" i="6" s="1"/>
  <c r="F5487" i="6" s="1"/>
  <c r="E423" i="6" a="1"/>
  <c r="E423" i="6" s="1"/>
  <c r="F423" i="6" s="1"/>
  <c r="E6279" i="6" a="1"/>
  <c r="E6279" i="6" s="1"/>
  <c r="F6279" i="6" s="1"/>
  <c r="E951" i="6" a="1"/>
  <c r="E951" i="6" s="1"/>
  <c r="E3735" i="6" a="1"/>
  <c r="E3735" i="6" s="1"/>
  <c r="F3735" i="6" s="1"/>
  <c r="E6207" i="6" a="1"/>
  <c r="E6207" i="6" s="1"/>
  <c r="F6207" i="6" s="1"/>
  <c r="E2511" i="6" a="1"/>
  <c r="E2511" i="6" s="1"/>
  <c r="F2511" i="6" s="1"/>
  <c r="E6687" i="6" a="1"/>
  <c r="E6687" i="6" s="1"/>
  <c r="F6687" i="6" s="1"/>
  <c r="E1455" i="6" a="1"/>
  <c r="E1455" i="6" s="1"/>
  <c r="F1456" i="6" s="1"/>
  <c r="E3279" i="6" a="1"/>
  <c r="E3279" i="6" s="1"/>
  <c r="F3279" i="6" s="1"/>
  <c r="E5199" i="6" a="1"/>
  <c r="E5199" i="6" s="1"/>
  <c r="F5199" i="6" s="1"/>
  <c r="E6879" i="6" a="1"/>
  <c r="E6879" i="6" s="1"/>
  <c r="F6879" i="6" s="1"/>
  <c r="E2127" i="6" a="1"/>
  <c r="E2127" i="6" s="1"/>
  <c r="F2128" i="6" s="1"/>
  <c r="E7624" i="6" a="1"/>
  <c r="E7624" i="6" s="1"/>
  <c r="F7624" i="6" s="1"/>
  <c r="E7552" i="6" a="1"/>
  <c r="E7552" i="6" s="1"/>
  <c r="F7552" i="6" s="1"/>
  <c r="E8128" i="6" a="1"/>
  <c r="E8128" i="6" s="1"/>
  <c r="F8128" i="6" s="1"/>
  <c r="E6952" i="6" a="1"/>
  <c r="E6952" i="6" s="1"/>
  <c r="F6952" i="6" s="1"/>
  <c r="E6760" i="6" a="1"/>
  <c r="E6760" i="6" s="1"/>
  <c r="F6760" i="6" s="1"/>
  <c r="E6136" i="6" a="1"/>
  <c r="E6136" i="6" s="1"/>
  <c r="F6136" i="6" s="1"/>
  <c r="E5392" i="6" a="1"/>
  <c r="E5392" i="6" s="1"/>
  <c r="F5392" i="6" s="1"/>
  <c r="E5416" i="6" a="1"/>
  <c r="E5416" i="6" s="1"/>
  <c r="F5416" i="6" s="1"/>
  <c r="E4696" i="6" a="1"/>
  <c r="E4696" i="6" s="1"/>
  <c r="F4696" i="6" s="1"/>
  <c r="E4216" i="6" a="1"/>
  <c r="E4216" i="6" s="1"/>
  <c r="F4216" i="6" s="1"/>
  <c r="E4576" i="6" a="1"/>
  <c r="E4576" i="6" s="1"/>
  <c r="F4576" i="6" s="1"/>
  <c r="E3880" i="6" a="1"/>
  <c r="E3880" i="6" s="1"/>
  <c r="F3880" i="6" s="1"/>
  <c r="E2752" i="6" a="1"/>
  <c r="E2752" i="6" s="1"/>
  <c r="F2752" i="6" s="1"/>
  <c r="E2872" i="6" a="1"/>
  <c r="E2872" i="6" s="1"/>
  <c r="F2872" i="6" s="1"/>
  <c r="E1840" i="6" a="1"/>
  <c r="E1840" i="6" s="1"/>
  <c r="F1840" i="6" s="1"/>
  <c r="E1072" i="6" a="1"/>
  <c r="E1072" i="6" s="1"/>
  <c r="F1072" i="6" s="1"/>
  <c r="E1168" i="6" a="1"/>
  <c r="E1168" i="6" s="1"/>
  <c r="F1168" i="6" s="1"/>
  <c r="E784" i="6" a="1"/>
  <c r="E784" i="6" s="1"/>
  <c r="F784" i="6" s="1"/>
  <c r="E736" i="6" a="1"/>
  <c r="E736" i="6" s="1"/>
  <c r="E159" i="6" a="1"/>
  <c r="E159" i="6" s="1"/>
  <c r="F159" i="6" s="1"/>
  <c r="E3207" i="6" a="1"/>
  <c r="E3207" i="6" s="1"/>
  <c r="F3207" i="6" s="1"/>
  <c r="E6375" i="6" a="1"/>
  <c r="E6375" i="6" s="1"/>
  <c r="F6375" i="6" s="1"/>
  <c r="E591" i="6" a="1"/>
  <c r="E591" i="6" s="1"/>
  <c r="F591" i="6" s="1"/>
  <c r="E1599" i="6" a="1"/>
  <c r="E1599" i="6" s="1"/>
  <c r="F1599" i="6" s="1"/>
  <c r="E4551" i="6" a="1"/>
  <c r="E4551" i="6" s="1"/>
  <c r="F4551" i="6" s="1"/>
  <c r="E5847" i="6" a="1"/>
  <c r="E5847" i="6" s="1"/>
  <c r="F5847" i="6" s="1"/>
  <c r="E7647" i="6" a="1"/>
  <c r="E7647" i="6" s="1"/>
  <c r="F7647" i="6" s="1"/>
  <c r="E8200" i="6" a="1"/>
  <c r="E8200" i="6" s="1"/>
  <c r="F8200" i="6" s="1"/>
  <c r="E7792" i="6" a="1"/>
  <c r="E7792" i="6" s="1"/>
  <c r="F7792" i="6" s="1"/>
  <c r="E6904" i="6" a="1"/>
  <c r="E6904" i="6" s="1"/>
  <c r="F6904" i="6" s="1"/>
  <c r="E6400" i="6" a="1"/>
  <c r="E6400" i="6" s="1"/>
  <c r="F6400" i="6" s="1"/>
  <c r="E7072" i="6" a="1"/>
  <c r="E7072" i="6" s="1"/>
  <c r="E6016" i="6" a="1"/>
  <c r="E6016" i="6" s="1"/>
  <c r="F6016" i="6" s="1"/>
  <c r="E5872" i="6" a="1"/>
  <c r="E5872" i="6" s="1"/>
  <c r="F5872" i="6" s="1"/>
  <c r="E5152" i="6" a="1"/>
  <c r="E5152" i="6" s="1"/>
  <c r="F5152" i="6" s="1"/>
  <c r="E4456" i="6" a="1"/>
  <c r="E4456" i="6" s="1"/>
  <c r="F4456" i="6" s="1"/>
  <c r="E2680" i="6" a="1"/>
  <c r="E2680" i="6" s="1"/>
  <c r="E3688" i="6" a="1"/>
  <c r="E3688" i="6" s="1"/>
  <c r="F3688" i="6" s="1"/>
  <c r="E2800" i="6" a="1"/>
  <c r="E2800" i="6" s="1"/>
  <c r="F2800" i="6" s="1"/>
  <c r="E1744" i="6" a="1"/>
  <c r="E1744" i="6" s="1"/>
  <c r="F1744" i="6" s="1"/>
  <c r="E1384" i="6" a="1"/>
  <c r="E1384" i="6" s="1"/>
  <c r="F1384" i="6" s="1"/>
  <c r="E1120" i="6" a="1"/>
  <c r="E1120" i="6" s="1"/>
  <c r="F1120" i="6" s="1"/>
  <c r="E111" i="6" a="1"/>
  <c r="E111" i="6" s="1"/>
  <c r="F111" i="6" s="1"/>
  <c r="E2439" i="6" a="1"/>
  <c r="E2439" i="6" s="1"/>
  <c r="F2440" i="6" s="1"/>
  <c r="E4287" i="6" a="1"/>
  <c r="E4287" i="6" s="1"/>
  <c r="F4287" i="6" s="1"/>
  <c r="E6039" i="6" a="1"/>
  <c r="E6039" i="6" s="1"/>
  <c r="F6039" i="6" s="1"/>
  <c r="E7335" i="6" a="1"/>
  <c r="E7335" i="6" s="1"/>
  <c r="E8272" i="6" a="1"/>
  <c r="E8272" i="6" s="1"/>
  <c r="F8272" i="6" s="1"/>
  <c r="E8368" i="6" a="1"/>
  <c r="E8368" i="6" s="1"/>
  <c r="F8368" i="6" s="1"/>
  <c r="E7936" i="6" a="1"/>
  <c r="E7936" i="6" s="1"/>
  <c r="F7936" i="6" s="1"/>
  <c r="E7384" i="6" a="1"/>
  <c r="E7384" i="6" s="1"/>
  <c r="F7384" i="6" s="1"/>
  <c r="E6832" i="6" a="1"/>
  <c r="E6832" i="6" s="1"/>
  <c r="F6832" i="6" s="1"/>
  <c r="E6592" i="6" a="1"/>
  <c r="E6592" i="6" s="1"/>
  <c r="F6592" i="6" s="1"/>
  <c r="E6064" i="6" a="1"/>
  <c r="E6064" i="6" s="1"/>
  <c r="F6064" i="6" s="1"/>
  <c r="E5776" i="6" a="1"/>
  <c r="E5776" i="6" s="1"/>
  <c r="F5776" i="6" s="1"/>
  <c r="E4792" i="6" a="1"/>
  <c r="E4792" i="6" s="1"/>
  <c r="E3952" i="6" a="1"/>
  <c r="E3952" i="6" s="1"/>
  <c r="F3952" i="6" s="1"/>
  <c r="E3544" i="6" a="1"/>
  <c r="E3544" i="6" s="1"/>
  <c r="F3544" i="6" s="1"/>
  <c r="E3712" i="6" a="1"/>
  <c r="E3712" i="6" s="1"/>
  <c r="F3712" i="6" s="1"/>
  <c r="E3088" i="6" a="1"/>
  <c r="E3088" i="6" s="1"/>
  <c r="F3088" i="6" s="1"/>
  <c r="E2560" i="6" a="1"/>
  <c r="E2560" i="6" s="1"/>
  <c r="F2560" i="6" s="1"/>
  <c r="E1528" i="6" a="1"/>
  <c r="E1528" i="6" s="1"/>
  <c r="F1528" i="6" s="1"/>
  <c r="E2632" i="6" a="1"/>
  <c r="E2632" i="6" s="1"/>
  <c r="F2632" i="6" s="1"/>
  <c r="E880" i="6" a="1"/>
  <c r="E880" i="6" s="1"/>
  <c r="F880" i="6" s="1"/>
  <c r="E928" i="6" a="1"/>
  <c r="E928" i="6" s="1"/>
  <c r="F928" i="6" s="1"/>
  <c r="E376" i="6" a="1"/>
  <c r="E376" i="6" s="1"/>
  <c r="F376" i="6" s="1"/>
  <c r="E400" i="6" a="1"/>
  <c r="E400" i="6" s="1"/>
  <c r="F400" i="6" s="1"/>
  <c r="E1671" i="6" a="1"/>
  <c r="E1671" i="6" s="1"/>
  <c r="F1671" i="6" s="1"/>
  <c r="E1239" i="6" a="1"/>
  <c r="E1239" i="6" s="1"/>
  <c r="F1239" i="6" s="1"/>
  <c r="E1983" i="6" a="1"/>
  <c r="E1983" i="6" s="1"/>
  <c r="F1983" i="6" s="1"/>
  <c r="E4647" i="6" a="1"/>
  <c r="E4647" i="6" s="1"/>
  <c r="E6159" i="6" a="1"/>
  <c r="E6159" i="6" s="1"/>
  <c r="F6159" i="6" s="1"/>
  <c r="E7599" i="6" a="1"/>
  <c r="E7599" i="6" s="1"/>
  <c r="F7599" i="6" s="1"/>
  <c r="E1335" i="6" a="1"/>
  <c r="E1335" i="6" s="1"/>
  <c r="F1335" i="6" s="1"/>
  <c r="E7576" i="6" a="1"/>
  <c r="E7576" i="6" s="1"/>
  <c r="F7576" i="6" s="1"/>
  <c r="E6808" i="6" a="1"/>
  <c r="E6808" i="6" s="1"/>
  <c r="F6808" i="6" s="1"/>
  <c r="E6520" i="6" a="1"/>
  <c r="E6520" i="6" s="1"/>
  <c r="F6520" i="6" s="1"/>
  <c r="E4528" i="6" a="1"/>
  <c r="E4528" i="6" s="1"/>
  <c r="F4528" i="6" s="1"/>
  <c r="E4144" i="6" a="1"/>
  <c r="E4144" i="6" s="1"/>
  <c r="F4144" i="6" s="1"/>
  <c r="E3856" i="6" a="1"/>
  <c r="E3856" i="6" s="1"/>
  <c r="F3856" i="6" s="1"/>
  <c r="E3928" i="6" a="1"/>
  <c r="E3928" i="6" s="1"/>
  <c r="F3928" i="6" s="1"/>
  <c r="E3424" i="6" a="1"/>
  <c r="E3424" i="6" s="1"/>
  <c r="F3424" i="6" s="1"/>
  <c r="E3616" i="6" a="1"/>
  <c r="E3616" i="6" s="1"/>
  <c r="F3616" i="6" s="1"/>
  <c r="E2608" i="6" a="1"/>
  <c r="E2608" i="6" s="1"/>
  <c r="F2608" i="6" s="1"/>
  <c r="E2392" i="6" a="1"/>
  <c r="E2392" i="6" s="1"/>
  <c r="F2392" i="6" s="1"/>
  <c r="E1504" i="6" a="1"/>
  <c r="E1504" i="6" s="1"/>
  <c r="F1504" i="6" s="1"/>
  <c r="E2584" i="6" a="1"/>
  <c r="E2584" i="6" s="1"/>
  <c r="F2584" i="6" s="1"/>
  <c r="E1048" i="6" a="1"/>
  <c r="E1048" i="6" s="1"/>
  <c r="F1048" i="6" s="1"/>
  <c r="E1096" i="6" a="1"/>
  <c r="E1096" i="6" s="1"/>
  <c r="F1096" i="6" s="1"/>
  <c r="E712" i="6" a="1"/>
  <c r="E712" i="6" s="1"/>
  <c r="F712" i="6" s="1"/>
  <c r="E688" i="6" a="1"/>
  <c r="E688" i="6" s="1"/>
  <c r="F688" i="6" s="1"/>
  <c r="E3591" i="6" a="1"/>
  <c r="E3591" i="6" s="1"/>
  <c r="F3591" i="6" s="1"/>
  <c r="E135" i="6" a="1"/>
  <c r="E135" i="6" s="1"/>
  <c r="F135" i="6" s="1"/>
  <c r="E5055" i="6" a="1"/>
  <c r="E5055" i="6" s="1"/>
  <c r="F5055" i="6" s="1"/>
  <c r="E6495" i="6" a="1"/>
  <c r="E6495" i="6" s="1"/>
  <c r="F6495" i="6" s="1"/>
  <c r="E3807" i="6" a="1"/>
  <c r="E3807" i="6" s="1"/>
  <c r="F3808" i="6" s="1"/>
  <c r="E5439" i="6" a="1"/>
  <c r="E5439" i="6" s="1"/>
  <c r="F5439" i="6" s="1"/>
  <c r="I67" i="6"/>
  <c r="J67" i="6" s="1"/>
  <c r="C66" i="6"/>
  <c r="D65" i="6" s="1"/>
  <c r="G66" i="6"/>
  <c r="B68" i="6"/>
  <c r="H68" i="6" s="1" a="1"/>
  <c r="H68" i="6" s="1"/>
  <c r="I68" i="6" s="1"/>
  <c r="J68" i="6" s="1"/>
  <c r="I17" i="5"/>
  <c r="G20" i="5"/>
  <c r="B46" i="5"/>
  <c r="D46" i="5" s="1"/>
  <c r="M20" i="5"/>
  <c r="N20" i="5" s="1"/>
  <c r="E20" i="5"/>
  <c r="B20" i="6"/>
  <c r="H20" i="6" s="1"/>
  <c r="B44" i="6"/>
  <c r="H44" i="6" s="1" a="1"/>
  <c r="H44" i="6" s="1"/>
  <c r="I44" i="6" s="1"/>
  <c r="J44" i="6" s="1"/>
  <c r="E16" i="6"/>
  <c r="O20" i="5"/>
  <c r="G45" i="5"/>
  <c r="M45" i="5"/>
  <c r="N45" i="5" s="1"/>
  <c r="E45" i="5"/>
  <c r="C42" i="6"/>
  <c r="D41" i="6" s="1"/>
  <c r="C18" i="6"/>
  <c r="F19" i="5"/>
  <c r="H44" i="5"/>
  <c r="I44" i="5" s="1"/>
  <c r="F44" i="5"/>
  <c r="O45" i="5"/>
  <c r="E15" i="6"/>
  <c r="F15" i="6" s="1"/>
  <c r="G42" i="6"/>
  <c r="G18" i="6"/>
  <c r="H19" i="5"/>
  <c r="I17" i="6"/>
  <c r="J17" i="6" s="1"/>
  <c r="B22" i="5"/>
  <c r="F566" i="6" l="1"/>
  <c r="F7528" i="6"/>
  <c r="F3376" i="6"/>
  <c r="F2006" i="6"/>
  <c r="F2416" i="6"/>
  <c r="F4792" i="6"/>
  <c r="F1144" i="6"/>
  <c r="F7934" i="6"/>
  <c r="F8248" i="6"/>
  <c r="F7670" i="6"/>
  <c r="F616" i="6"/>
  <c r="F4120" i="6"/>
  <c r="F5175" i="6"/>
  <c r="F7214" i="6"/>
  <c r="F4984" i="6"/>
  <c r="F6568" i="6"/>
  <c r="F6471" i="6"/>
  <c r="F4408" i="6"/>
  <c r="F7336" i="6"/>
  <c r="F4336" i="6"/>
  <c r="F7623" i="6"/>
  <c r="F3831" i="6"/>
  <c r="F4622" i="6"/>
  <c r="F7574" i="6"/>
  <c r="F2680" i="6"/>
  <c r="F7264" i="6"/>
  <c r="F8127" i="6"/>
  <c r="F7215" i="6"/>
  <c r="F7575" i="6"/>
  <c r="F7431" i="6"/>
  <c r="F5512" i="6"/>
  <c r="F6976" i="6"/>
  <c r="F7671" i="6"/>
  <c r="F7887" i="6"/>
  <c r="F2222" i="6"/>
  <c r="F3494" i="6"/>
  <c r="F5223" i="6"/>
  <c r="F6544" i="6"/>
  <c r="F5941" i="6"/>
  <c r="F3783" i="6"/>
  <c r="F4623" i="6"/>
  <c r="E5461" i="6" a="1"/>
  <c r="E5461" i="6" s="1"/>
  <c r="F5462" i="6" s="1"/>
  <c r="D5460" i="6"/>
  <c r="E5676" i="6" a="1"/>
  <c r="E5676" i="6" s="1"/>
  <c r="F5676" i="6" s="1"/>
  <c r="E2028" i="6" a="1"/>
  <c r="E2028" i="6" s="1"/>
  <c r="F2029" i="6" s="1"/>
  <c r="E8124" i="6" a="1"/>
  <c r="E8124" i="6" s="1"/>
  <c r="F8124" i="6" s="1"/>
  <c r="E756" i="6" a="1"/>
  <c r="E756" i="6" s="1"/>
  <c r="F756" i="6" s="1"/>
  <c r="E2508" i="6" a="1"/>
  <c r="E2508" i="6" s="1"/>
  <c r="F2508" i="6" s="1"/>
  <c r="E5004" i="6" a="1"/>
  <c r="E5004" i="6" s="1"/>
  <c r="F5004" i="6" s="1"/>
  <c r="E4644" i="6" a="1"/>
  <c r="E4644" i="6" s="1"/>
  <c r="F4644" i="6" s="1"/>
  <c r="E5604" i="6" a="1"/>
  <c r="E5604" i="6" s="1"/>
  <c r="F5605" i="6" s="1"/>
  <c r="E3636" i="6" a="1"/>
  <c r="E3636" i="6" s="1"/>
  <c r="F3636" i="6" s="1"/>
  <c r="E5028" i="6" a="1"/>
  <c r="E5028" i="6" s="1"/>
  <c r="F5029" i="6" s="1"/>
  <c r="E7668" i="6" a="1"/>
  <c r="E7668" i="6" s="1"/>
  <c r="F7668" i="6" s="1"/>
  <c r="E6516" i="6" a="1"/>
  <c r="E6516" i="6" s="1"/>
  <c r="F6516" i="6" s="1"/>
  <c r="E7165" i="6" a="1"/>
  <c r="E7165" i="6" s="1"/>
  <c r="D7164" i="6"/>
  <c r="E5436" i="6" a="1"/>
  <c r="E5436" i="6" s="1"/>
  <c r="F5436" i="6" s="1"/>
  <c r="E2124" i="6" a="1"/>
  <c r="E2124" i="6" s="1"/>
  <c r="F2124" i="6" s="1"/>
  <c r="E2364" i="6" a="1"/>
  <c r="E2364" i="6" s="1"/>
  <c r="F2364" i="6" s="1"/>
  <c r="E348" i="6" a="1"/>
  <c r="E348" i="6" s="1"/>
  <c r="F349" i="6" s="1"/>
  <c r="E2100" i="6" a="1"/>
  <c r="E2100" i="6" s="1"/>
  <c r="F2101" i="6" s="1"/>
  <c r="E4356" i="6" a="1"/>
  <c r="E4356" i="6" s="1"/>
  <c r="F4356" i="6" s="1"/>
  <c r="E2652" i="6" a="1"/>
  <c r="E2652" i="6" s="1"/>
  <c r="F2652" i="6" s="1"/>
  <c r="D11" i="6"/>
  <c r="E12" i="6"/>
  <c r="F13" i="6" s="1"/>
  <c r="E7620" i="6" a="1"/>
  <c r="E7620" i="6" s="1"/>
  <c r="F7620" i="6" s="1"/>
  <c r="E3204" i="6" a="1"/>
  <c r="E3204" i="6" s="1"/>
  <c r="F3204" i="6" s="1"/>
  <c r="E3684" i="6" a="1"/>
  <c r="E3684" i="6" s="1"/>
  <c r="F3685" i="6" s="1"/>
  <c r="E7596" i="6" a="1"/>
  <c r="E7596" i="6" s="1"/>
  <c r="F7596" i="6" s="1"/>
  <c r="E7332" i="6" a="1"/>
  <c r="E7332" i="6" s="1"/>
  <c r="F7332" i="6" s="1"/>
  <c r="E3852" i="6" a="1"/>
  <c r="E3852" i="6" s="1"/>
  <c r="F3852" i="6" s="1"/>
  <c r="E900" i="6" a="1"/>
  <c r="E900" i="6" s="1"/>
  <c r="F900" i="6" s="1"/>
  <c r="E7212" i="6" a="1"/>
  <c r="E7212" i="6" s="1"/>
  <c r="F7212" i="6" s="1"/>
  <c r="E7932" i="6" a="1"/>
  <c r="E7932" i="6" s="1"/>
  <c r="F7933" i="6" s="1"/>
  <c r="E1164" i="6" a="1"/>
  <c r="E1164" i="6" s="1"/>
  <c r="F1165" i="6" s="1"/>
  <c r="E8172" i="6" a="1"/>
  <c r="E8172" i="6" s="1"/>
  <c r="F8172" i="6" s="1"/>
  <c r="E3012" i="6" a="1"/>
  <c r="E3012" i="6" s="1"/>
  <c r="F3012" i="6" s="1"/>
  <c r="E4884" i="6" a="1"/>
  <c r="E4884" i="6" s="1"/>
  <c r="F4885" i="6" s="1"/>
  <c r="E5172" i="6" a="1"/>
  <c r="E5172" i="6" s="1"/>
  <c r="F5172" i="6" s="1"/>
  <c r="E2676" i="6" a="1"/>
  <c r="E2676" i="6" s="1"/>
  <c r="F2676" i="6" s="1"/>
  <c r="E1908" i="6" a="1"/>
  <c r="E1908" i="6" s="1"/>
  <c r="F1908" i="6" s="1"/>
  <c r="E7020" i="6" a="1"/>
  <c r="E7020" i="6" s="1"/>
  <c r="F7020" i="6" s="1"/>
  <c r="E6468" i="6" a="1"/>
  <c r="E6468" i="6" s="1"/>
  <c r="F6468" i="6" s="1"/>
  <c r="E684" i="6" a="1"/>
  <c r="E684" i="6" s="1"/>
  <c r="F684" i="6" s="1"/>
  <c r="E4092" i="6" a="1"/>
  <c r="E4092" i="6" s="1"/>
  <c r="F4092" i="6" s="1"/>
  <c r="E6348" i="6" a="1"/>
  <c r="E6348" i="6" s="1"/>
  <c r="F6349" i="6" s="1"/>
  <c r="E5220" i="6" a="1"/>
  <c r="E5220" i="6" s="1"/>
  <c r="F5221" i="6" s="1"/>
  <c r="E3492" i="6" a="1"/>
  <c r="E3492" i="6" s="1"/>
  <c r="F3492" i="6" s="1"/>
  <c r="E3565" i="6" a="1"/>
  <c r="E3565" i="6" s="1"/>
  <c r="F3566" i="6" s="1"/>
  <c r="D3564" i="6"/>
  <c r="E2389" i="6" a="1"/>
  <c r="E2389" i="6" s="1"/>
  <c r="F2390" i="6" s="1"/>
  <c r="D2388" i="6"/>
  <c r="E7093" i="6" a="1"/>
  <c r="E7093" i="6" s="1"/>
  <c r="D7092" i="6"/>
  <c r="F37" i="6"/>
  <c r="E7476" i="6" a="1"/>
  <c r="E7476" i="6" s="1"/>
  <c r="F7476" i="6" s="1"/>
  <c r="E6276" i="6" a="1"/>
  <c r="E6276" i="6" s="1"/>
  <c r="F6276" i="6" s="1"/>
  <c r="E3756" i="6" a="1"/>
  <c r="E3756" i="6" s="1"/>
  <c r="F3757" i="6" s="1"/>
  <c r="E6228" i="6" a="1"/>
  <c r="E6228" i="6" s="1"/>
  <c r="F6228" i="6" s="1"/>
  <c r="E7500" i="6" a="1"/>
  <c r="E7500" i="6" s="1"/>
  <c r="F7500" i="6" s="1"/>
  <c r="E3780" i="6" a="1"/>
  <c r="E3780" i="6" s="1"/>
  <c r="F3780" i="6" s="1"/>
  <c r="E7884" i="6" a="1"/>
  <c r="E7884" i="6" s="1"/>
  <c r="F7884" i="6" s="1"/>
  <c r="E2220" i="6" a="1"/>
  <c r="E2220" i="6" s="1"/>
  <c r="F2220" i="6" s="1"/>
  <c r="E5196" i="6" a="1"/>
  <c r="E5196" i="6" s="1"/>
  <c r="F5197" i="6" s="1"/>
  <c r="E5148" i="6" a="1"/>
  <c r="E5148" i="6" s="1"/>
  <c r="F5148" i="6" s="1"/>
  <c r="E8388" i="6" a="1"/>
  <c r="E8388" i="6" s="1"/>
  <c r="F8389" i="6" s="1"/>
  <c r="E2244" i="6" a="1"/>
  <c r="E2244" i="6" s="1"/>
  <c r="F2245" i="6" s="1"/>
  <c r="E948" i="6" a="1"/>
  <c r="E948" i="6" s="1"/>
  <c r="F948" i="6" s="1"/>
  <c r="E6804" i="6" a="1"/>
  <c r="E6804" i="6" s="1"/>
  <c r="F6805" i="6" s="1"/>
  <c r="E6036" i="6" a="1"/>
  <c r="E6036" i="6" s="1"/>
  <c r="F6036" i="6" s="1"/>
  <c r="F4093" i="6"/>
  <c r="E6109" i="6" a="1"/>
  <c r="E6109" i="6" s="1"/>
  <c r="D6108" i="6"/>
  <c r="E4669" i="6" a="1"/>
  <c r="E4669" i="6" s="1"/>
  <c r="F4670" i="6" s="1"/>
  <c r="D4668" i="6"/>
  <c r="E660" i="6" a="1"/>
  <c r="E660" i="6" s="1"/>
  <c r="F660" i="6" s="1"/>
  <c r="E6924" i="6" a="1"/>
  <c r="E6924" i="6" s="1"/>
  <c r="F6924" i="6" s="1"/>
  <c r="E5364" i="6" a="1"/>
  <c r="E5364" i="6" s="1"/>
  <c r="F5364" i="6" s="1"/>
  <c r="E5292" i="6" a="1"/>
  <c r="E5292" i="6" s="1"/>
  <c r="F5293" i="6" s="1"/>
  <c r="E180" i="6" a="1"/>
  <c r="E180" i="6" s="1"/>
  <c r="F180" i="6" s="1"/>
  <c r="E8076" i="6" a="1"/>
  <c r="E8076" i="6" s="1"/>
  <c r="F8076" i="6" s="1"/>
  <c r="E4308" i="6" a="1"/>
  <c r="E4308" i="6" s="1"/>
  <c r="F4308" i="6" s="1"/>
  <c r="E5700" i="6" a="1"/>
  <c r="E5700" i="6" s="1"/>
  <c r="F5701" i="6" s="1"/>
  <c r="E492" i="6" a="1"/>
  <c r="E492" i="6" s="1"/>
  <c r="F492" i="6" s="1"/>
  <c r="E1212" i="6" a="1"/>
  <c r="E1212" i="6" s="1"/>
  <c r="F1212" i="6" s="1"/>
  <c r="E2988" i="6" a="1"/>
  <c r="E2988" i="6" s="1"/>
  <c r="F2988" i="6" s="1"/>
  <c r="E2844" i="6" a="1"/>
  <c r="E2844" i="6" s="1"/>
  <c r="F2845" i="6" s="1"/>
  <c r="E229" i="6" a="1"/>
  <c r="E229" i="6" s="1"/>
  <c r="F230" i="6" s="1"/>
  <c r="D228" i="6"/>
  <c r="E1381" i="6" a="1"/>
  <c r="E1381" i="6" s="1"/>
  <c r="F1382" i="6" s="1"/>
  <c r="D1380" i="6"/>
  <c r="E1549" i="6" a="1"/>
  <c r="E1549" i="6" s="1"/>
  <c r="F1550" i="6" s="1"/>
  <c r="D1548" i="6"/>
  <c r="E4525" i="6" a="1"/>
  <c r="E4525" i="6" s="1"/>
  <c r="F4526" i="6" s="1"/>
  <c r="D4524" i="6"/>
  <c r="E853" i="6" a="1"/>
  <c r="E853" i="6" s="1"/>
  <c r="D852" i="6"/>
  <c r="E7572" i="6" a="1"/>
  <c r="E7572" i="6" s="1"/>
  <c r="F7573" i="6" s="1"/>
  <c r="E7740" i="6" a="1"/>
  <c r="E7740" i="6" s="1"/>
  <c r="F7740" i="6" s="1"/>
  <c r="E1404" i="6" a="1"/>
  <c r="E1404" i="6" s="1"/>
  <c r="F1404" i="6" s="1"/>
  <c r="E516" i="6" a="1"/>
  <c r="E516" i="6" s="1"/>
  <c r="F516" i="6" s="1"/>
  <c r="E5820" i="6" a="1"/>
  <c r="E5820" i="6" s="1"/>
  <c r="F5820" i="6" s="1"/>
  <c r="E1740" i="6" a="1"/>
  <c r="E1740" i="6" s="1"/>
  <c r="F1740" i="6" s="1"/>
  <c r="E6396" i="6" a="1"/>
  <c r="E6396" i="6" s="1"/>
  <c r="F6396" i="6" s="1"/>
  <c r="E3924" i="6" a="1"/>
  <c r="E3924" i="6" s="1"/>
  <c r="F3924" i="6" s="1"/>
  <c r="E4956" i="6" a="1"/>
  <c r="E4956" i="6" s="1"/>
  <c r="F4956" i="6" s="1"/>
  <c r="E8100" i="6" a="1"/>
  <c r="E8100" i="6" s="1"/>
  <c r="F8100" i="6" s="1"/>
  <c r="E7116" i="6" a="1"/>
  <c r="E7116" i="6" s="1"/>
  <c r="F7116" i="6" s="1"/>
  <c r="E5244" i="6" a="1"/>
  <c r="E5244" i="6" s="1"/>
  <c r="F5244" i="6" s="1"/>
  <c r="E4908" i="6" a="1"/>
  <c r="E4908" i="6" s="1"/>
  <c r="F4909" i="6" s="1"/>
  <c r="E4596" i="6" a="1"/>
  <c r="E4596" i="6" s="1"/>
  <c r="F4596" i="6" s="1"/>
  <c r="E3396" i="6" a="1"/>
  <c r="E3396" i="6" s="1"/>
  <c r="F3396" i="6" s="1"/>
  <c r="E2172" i="6" a="1"/>
  <c r="E2172" i="6" s="1"/>
  <c r="F2172" i="6" s="1"/>
  <c r="E4740" i="6" a="1"/>
  <c r="E4740" i="6" s="1"/>
  <c r="F4741" i="6" s="1"/>
  <c r="E8149" i="6" a="1"/>
  <c r="E8149" i="6" s="1"/>
  <c r="F8150" i="6" s="1"/>
  <c r="D8148" i="6"/>
  <c r="E4141" i="6" a="1"/>
  <c r="E4141" i="6" s="1"/>
  <c r="F4142" i="6" s="1"/>
  <c r="D4140" i="6"/>
  <c r="E1500" i="6" a="1"/>
  <c r="E1500" i="6" s="1"/>
  <c r="F1500" i="6" s="1"/>
  <c r="E204" i="6" a="1"/>
  <c r="E204" i="6" s="1"/>
  <c r="F204" i="6" s="1"/>
  <c r="E7908" i="6" a="1"/>
  <c r="E7908" i="6" s="1"/>
  <c r="F7908" i="6" s="1"/>
  <c r="E4620" i="6" a="1"/>
  <c r="E4620" i="6" s="1"/>
  <c r="F4621" i="6" s="1"/>
  <c r="E6180" i="6" a="1"/>
  <c r="E6180" i="6" s="1"/>
  <c r="F6180" i="6" s="1"/>
  <c r="E5556" i="6" a="1"/>
  <c r="E5556" i="6" s="1"/>
  <c r="F5557" i="6" s="1"/>
  <c r="E3252" i="6" a="1"/>
  <c r="E3252" i="6" s="1"/>
  <c r="F3252" i="6" s="1"/>
  <c r="E780" i="6" a="1"/>
  <c r="E780" i="6" s="1"/>
  <c r="F780" i="6" s="1"/>
  <c r="E2772" i="6" a="1"/>
  <c r="E2772" i="6" s="1"/>
  <c r="F2772" i="6" s="1"/>
  <c r="E3828" i="6" a="1"/>
  <c r="E3828" i="6" s="1"/>
  <c r="F3828" i="6" s="1"/>
  <c r="E564" i="6" a="1"/>
  <c r="E564" i="6" s="1"/>
  <c r="F564" i="6" s="1"/>
  <c r="E2004" i="6" a="1"/>
  <c r="E2004" i="6" s="1"/>
  <c r="F2005" i="6" s="1"/>
  <c r="E637" i="6" a="1"/>
  <c r="E637" i="6" s="1"/>
  <c r="F638" i="6" s="1"/>
  <c r="D636" i="6"/>
  <c r="E4261" i="6" a="1"/>
  <c r="E4261" i="6" s="1"/>
  <c r="F4262" i="6" s="1"/>
  <c r="D4260" i="6"/>
  <c r="E3613" i="6" a="1"/>
  <c r="E3613" i="6" s="1"/>
  <c r="F3614" i="6" s="1"/>
  <c r="D3612" i="6"/>
  <c r="E4212" i="6" a="1"/>
  <c r="E4212" i="6" s="1"/>
  <c r="F4213" i="6" s="1"/>
  <c r="E1812" i="6" a="1"/>
  <c r="E1812" i="6" s="1"/>
  <c r="F1813" i="6" s="1"/>
  <c r="E6252" i="6" a="1"/>
  <c r="E6252" i="6" s="1"/>
  <c r="F6253" i="6" s="1"/>
  <c r="E5580" i="6" a="1"/>
  <c r="E5580" i="6" s="1"/>
  <c r="F5580" i="6" s="1"/>
  <c r="E1356" i="6" a="1"/>
  <c r="E1356" i="6" s="1"/>
  <c r="F1356" i="6" s="1"/>
  <c r="E8052" i="6" a="1"/>
  <c r="E8052" i="6" s="1"/>
  <c r="F8052" i="6" s="1"/>
  <c r="E3516" i="6" a="1"/>
  <c r="E3516" i="6" s="1"/>
  <c r="F3517" i="6" s="1"/>
  <c r="E4692" i="6" a="1"/>
  <c r="E4692" i="6" s="1"/>
  <c r="F4693" i="6" s="1"/>
  <c r="E4788" i="6" a="1"/>
  <c r="E4788" i="6" s="1"/>
  <c r="F4789" i="6" s="1"/>
  <c r="E3228" i="6" a="1"/>
  <c r="E3228" i="6" s="1"/>
  <c r="F3229" i="6" s="1"/>
  <c r="F6181" i="6"/>
  <c r="E1452" i="6" a="1"/>
  <c r="E1452" i="6" s="1"/>
  <c r="F1453" i="6" s="1"/>
  <c r="E828" i="6" a="1"/>
  <c r="E828" i="6" s="1"/>
  <c r="F829" i="6" s="1"/>
  <c r="E7764" i="6" a="1"/>
  <c r="E7764" i="6" s="1"/>
  <c r="F7765" i="6" s="1"/>
  <c r="E2484" i="6" a="1"/>
  <c r="E2484" i="6" s="1"/>
  <c r="F2485" i="6" s="1"/>
  <c r="E5988" i="6" a="1"/>
  <c r="E5988" i="6" s="1"/>
  <c r="F5989" i="6" s="1"/>
  <c r="E3468" i="6" a="1"/>
  <c r="E3468" i="6" s="1"/>
  <c r="F3469" i="6" s="1"/>
  <c r="E6204" i="6" a="1"/>
  <c r="E6204" i="6" s="1"/>
  <c r="F6205" i="6" s="1"/>
  <c r="E6156" i="6" a="1"/>
  <c r="E6156" i="6" s="1"/>
  <c r="F6157" i="6" s="1"/>
  <c r="D613" i="6"/>
  <c r="E614" i="6" a="1"/>
  <c r="E614" i="6" s="1"/>
  <c r="D6013" i="6"/>
  <c r="E6014" i="6" a="1"/>
  <c r="E6014" i="6" s="1"/>
  <c r="F6015" i="6" s="1"/>
  <c r="D4333" i="6"/>
  <c r="E4334" i="6" a="1"/>
  <c r="E4334" i="6" s="1"/>
  <c r="D7453" i="6"/>
  <c r="E7454" i="6" a="1"/>
  <c r="E7454" i="6" s="1"/>
  <c r="F3687" i="6"/>
  <c r="D4453" i="6"/>
  <c r="E4454" i="6" a="1"/>
  <c r="E4454" i="6" s="1"/>
  <c r="F6183" i="6"/>
  <c r="F4959" i="6"/>
  <c r="D5101" i="6"/>
  <c r="E5102" i="6" a="1"/>
  <c r="E5102" i="6" s="1"/>
  <c r="F5103" i="6" s="1"/>
  <c r="F854" i="6"/>
  <c r="F639" i="6"/>
  <c r="D2869" i="6"/>
  <c r="E2870" i="6" a="1"/>
  <c r="E2870" i="6" s="1"/>
  <c r="D8221" i="6"/>
  <c r="E8222" i="6" a="1"/>
  <c r="E8222" i="6" s="1"/>
  <c r="D1861" i="6"/>
  <c r="E1862" i="6" a="1"/>
  <c r="E1862" i="6" s="1"/>
  <c r="D7309" i="6"/>
  <c r="E7310" i="6" a="1"/>
  <c r="E7310" i="6" s="1"/>
  <c r="D8245" i="6"/>
  <c r="E8246" i="6" a="1"/>
  <c r="E8246" i="6" s="1"/>
  <c r="D3877" i="6"/>
  <c r="E3878" i="6" a="1"/>
  <c r="E3878" i="6" s="1"/>
  <c r="F1383" i="6"/>
  <c r="D1573" i="6"/>
  <c r="E1574" i="6" a="1"/>
  <c r="E1574" i="6" s="1"/>
  <c r="D2893" i="6"/>
  <c r="E2894" i="6" a="1"/>
  <c r="E2894" i="6" s="1"/>
  <c r="D2821" i="6"/>
  <c r="E2822" i="6" a="1"/>
  <c r="E2822" i="6" s="1"/>
  <c r="F2823" i="6" s="1"/>
  <c r="D2581" i="6"/>
  <c r="E2582" i="6" a="1"/>
  <c r="E2582" i="6" s="1"/>
  <c r="D7813" i="6"/>
  <c r="E7814" i="6" a="1"/>
  <c r="E7814" i="6" s="1"/>
  <c r="D2725" i="6"/>
  <c r="E2726" i="6" a="1"/>
  <c r="E2726" i="6" s="1"/>
  <c r="D3061" i="6"/>
  <c r="E3062" i="6" a="1"/>
  <c r="E3062" i="6" s="1"/>
  <c r="D1645" i="6"/>
  <c r="E1646" i="6" a="1"/>
  <c r="E1646" i="6" s="1"/>
  <c r="D4861" i="6"/>
  <c r="E4862" i="6" a="1"/>
  <c r="E4862" i="6" s="1"/>
  <c r="D2629" i="6"/>
  <c r="E2630" i="6" a="1"/>
  <c r="E2630" i="6" s="1"/>
  <c r="D1717" i="6"/>
  <c r="E1718" i="6" a="1"/>
  <c r="E1718" i="6" s="1"/>
  <c r="F567" i="6"/>
  <c r="D5653" i="6"/>
  <c r="E5654" i="6" a="1"/>
  <c r="E5654" i="6" s="1"/>
  <c r="F5655" i="6" s="1"/>
  <c r="D4981" i="6"/>
  <c r="E4982" i="6" a="1"/>
  <c r="E4982" i="6" s="1"/>
  <c r="F4983" i="6" s="1"/>
  <c r="D7261" i="6"/>
  <c r="E7262" i="6" a="1"/>
  <c r="E7262" i="6" s="1"/>
  <c r="D2797" i="6"/>
  <c r="E2798" i="6" a="1"/>
  <c r="E2798" i="6" s="1"/>
  <c r="D325" i="6"/>
  <c r="E326" i="6" a="1"/>
  <c r="E326" i="6" s="1"/>
  <c r="D7525" i="6"/>
  <c r="E7526" i="6" a="1"/>
  <c r="E7526" i="6" s="1"/>
  <c r="D4117" i="6"/>
  <c r="E4118" i="6" a="1"/>
  <c r="E4118" i="6" s="1"/>
  <c r="F4119" i="6" s="1"/>
  <c r="D6133" i="6"/>
  <c r="D6132" i="6" s="1"/>
  <c r="E6134" i="6" a="1"/>
  <c r="E6134" i="6" s="1"/>
  <c r="D2605" i="6"/>
  <c r="E2606" i="6" a="1"/>
  <c r="E2606" i="6" s="1"/>
  <c r="F2607" i="6" s="1"/>
  <c r="D6613" i="6"/>
  <c r="E6614" i="6" a="1"/>
  <c r="E6614" i="6" s="1"/>
  <c r="D3973" i="6"/>
  <c r="E3974" i="6" a="1"/>
  <c r="E3974" i="6" s="1"/>
  <c r="F3975" i="6" s="1"/>
  <c r="D2317" i="6"/>
  <c r="E2318" i="6" a="1"/>
  <c r="E2318" i="6" s="1"/>
  <c r="F2391" i="6"/>
  <c r="F6110" i="6"/>
  <c r="D6973" i="6"/>
  <c r="E6974" i="6" a="1"/>
  <c r="E6974" i="6" s="1"/>
  <c r="D2413" i="6"/>
  <c r="E2414" i="6" a="1"/>
  <c r="E2414" i="6" s="1"/>
  <c r="F2415" i="6" s="1"/>
  <c r="F7023" i="6"/>
  <c r="D5749" i="6"/>
  <c r="E5750" i="6" a="1"/>
  <c r="E5750" i="6" s="1"/>
  <c r="D7837" i="6"/>
  <c r="E7838" i="6" a="1"/>
  <c r="E7838" i="6" s="1"/>
  <c r="D3133" i="6"/>
  <c r="E3134" i="6" a="1"/>
  <c r="E3134" i="6" s="1"/>
  <c r="F3135" i="6" s="1"/>
  <c r="D4405" i="6"/>
  <c r="E4406" i="6" a="1"/>
  <c r="E4406" i="6" s="1"/>
  <c r="D1141" i="6"/>
  <c r="E1142" i="6" a="1"/>
  <c r="E1142" i="6" s="1"/>
  <c r="D6541" i="6"/>
  <c r="E6542" i="6" a="1"/>
  <c r="E6542" i="6" s="1"/>
  <c r="F6543" i="6" s="1"/>
  <c r="D1693" i="6"/>
  <c r="E1694" i="6" a="1"/>
  <c r="E1694" i="6" s="1"/>
  <c r="F1695" i="6" s="1"/>
  <c r="D877" i="6"/>
  <c r="E878" i="6" a="1"/>
  <c r="E878" i="6" s="1"/>
  <c r="D8293" i="6"/>
  <c r="E8294" i="6" a="1"/>
  <c r="E8294" i="6" s="1"/>
  <c r="F231" i="6"/>
  <c r="D6853" i="6"/>
  <c r="E6854" i="6" a="1"/>
  <c r="E6854" i="6" s="1"/>
  <c r="F6855" i="6" s="1"/>
  <c r="D7405" i="6"/>
  <c r="E7406" i="6" a="1"/>
  <c r="E7406" i="6" s="1"/>
  <c r="F8151" i="6"/>
  <c r="D4717" i="6"/>
  <c r="E4718" i="6" a="1"/>
  <c r="E4718" i="6" s="1"/>
  <c r="D373" i="6"/>
  <c r="E374" i="6" a="1"/>
  <c r="E374" i="6" s="1"/>
  <c r="D1525" i="6"/>
  <c r="D1524" i="6" s="1"/>
  <c r="E1526" i="6" a="1"/>
  <c r="E1526" i="6" s="1"/>
  <c r="F1527" i="6" s="1"/>
  <c r="D6709" i="6"/>
  <c r="E6710" i="6" a="1"/>
  <c r="E6710" i="6" s="1"/>
  <c r="F2655" i="6"/>
  <c r="D7717" i="6"/>
  <c r="E7718" i="6" a="1"/>
  <c r="E7718" i="6" s="1"/>
  <c r="D3181" i="6"/>
  <c r="E3182" i="6" a="1"/>
  <c r="E3182" i="6" s="1"/>
  <c r="D2269" i="6"/>
  <c r="E2270" i="6" a="1"/>
  <c r="E2270" i="6" s="1"/>
  <c r="D2461" i="6"/>
  <c r="E2462" i="6" a="1"/>
  <c r="E2462" i="6" s="1"/>
  <c r="F4143" i="6"/>
  <c r="D5965" i="6"/>
  <c r="E5966" i="6" a="1"/>
  <c r="E5966" i="6" s="1"/>
  <c r="D6565" i="6"/>
  <c r="E6566" i="6" a="1"/>
  <c r="E6566" i="6" s="1"/>
  <c r="F6567" i="6" s="1"/>
  <c r="D5413" i="6"/>
  <c r="E5414" i="6" a="1"/>
  <c r="E5414" i="6" s="1"/>
  <c r="D4477" i="6"/>
  <c r="E4478" i="6" a="1"/>
  <c r="E4478" i="6" s="1"/>
  <c r="F4479" i="6" s="1"/>
  <c r="D5509" i="6"/>
  <c r="E5510" i="6" a="1"/>
  <c r="E5510" i="6" s="1"/>
  <c r="D3373" i="6"/>
  <c r="E3374" i="6" a="1"/>
  <c r="E3374" i="6" s="1"/>
  <c r="F3375" i="6" s="1"/>
  <c r="D2293" i="6"/>
  <c r="E2294" i="6" a="1"/>
  <c r="E2294" i="6" s="1"/>
  <c r="D6085" i="6"/>
  <c r="E6086" i="6" a="1"/>
  <c r="E6086" i="6" s="1"/>
  <c r="F6087" i="6" s="1"/>
  <c r="F7166" i="6"/>
  <c r="D5389" i="6"/>
  <c r="E5390" i="6" a="1"/>
  <c r="E5390" i="6" s="1"/>
  <c r="D2533" i="6"/>
  <c r="E2534" i="6" a="1"/>
  <c r="E2534" i="6" s="1"/>
  <c r="F3567" i="6"/>
  <c r="D6757" i="6"/>
  <c r="E6758" i="6" a="1"/>
  <c r="E6758" i="6" s="1"/>
  <c r="F6759" i="6" s="1"/>
  <c r="D2341" i="6"/>
  <c r="D2340" i="6" s="1"/>
  <c r="E2342" i="6" a="1"/>
  <c r="E2342" i="6" s="1"/>
  <c r="D7981" i="6"/>
  <c r="E7982" i="6" a="1"/>
  <c r="E7982" i="6" s="1"/>
  <c r="D7693" i="6"/>
  <c r="E7694" i="6" a="1"/>
  <c r="E7694" i="6" s="1"/>
  <c r="D2749" i="6"/>
  <c r="E2750" i="6" a="1"/>
  <c r="E2750" i="6" s="1"/>
  <c r="D4573" i="6"/>
  <c r="E4574" i="6" a="1"/>
  <c r="E4574" i="6" s="1"/>
  <c r="D4813" i="6"/>
  <c r="E4814" i="6" a="1"/>
  <c r="E4814" i="6" s="1"/>
  <c r="F5151" i="6"/>
  <c r="D1285" i="6"/>
  <c r="E1286" i="6" a="1"/>
  <c r="E1286" i="6" s="1"/>
  <c r="F1287" i="6" s="1"/>
  <c r="D4237" i="6"/>
  <c r="E4238" i="6" a="1"/>
  <c r="E4238" i="6" s="1"/>
  <c r="F6111" i="6"/>
  <c r="D3325" i="6"/>
  <c r="E3326" i="6" a="1"/>
  <c r="E3326" i="6" s="1"/>
  <c r="D7957" i="6"/>
  <c r="E7958" i="6" a="1"/>
  <c r="E7958" i="6" s="1"/>
  <c r="F7959" i="6" s="1"/>
  <c r="D253" i="6"/>
  <c r="E254" i="6" a="1"/>
  <c r="E254" i="6" s="1"/>
  <c r="D7141" i="6"/>
  <c r="E7142" i="6" a="1"/>
  <c r="E7142" i="6" s="1"/>
  <c r="D973" i="6"/>
  <c r="E974" i="6" a="1"/>
  <c r="E974" i="6" s="1"/>
  <c r="F2175" i="6"/>
  <c r="D2917" i="6"/>
  <c r="E2918" i="6" a="1"/>
  <c r="E2918" i="6" s="1"/>
  <c r="F7094" i="6"/>
  <c r="F1551" i="6"/>
  <c r="D1117" i="6"/>
  <c r="E1118" i="6" a="1"/>
  <c r="E1118" i="6" s="1"/>
  <c r="D541" i="6"/>
  <c r="E542" i="6" a="1"/>
  <c r="E542" i="6" s="1"/>
  <c r="D1837" i="6"/>
  <c r="E1838" i="6" a="1"/>
  <c r="E1838" i="6" s="1"/>
  <c r="F5559" i="6"/>
  <c r="D61" i="6"/>
  <c r="E62" i="6" a="1"/>
  <c r="E62" i="6" s="1"/>
  <c r="D8005" i="6"/>
  <c r="E8006" i="6" a="1"/>
  <c r="E8006" i="6" s="1"/>
  <c r="D3301" i="6"/>
  <c r="E3302" i="6" a="1"/>
  <c r="E3302" i="6" s="1"/>
  <c r="D6301" i="6"/>
  <c r="E6302" i="6" a="1"/>
  <c r="E6302" i="6" s="1"/>
  <c r="D1477" i="6"/>
  <c r="E1478" i="6" a="1"/>
  <c r="E1478" i="6" s="1"/>
  <c r="D5341" i="6"/>
  <c r="E5342" i="6" a="1"/>
  <c r="E5342" i="6" s="1"/>
  <c r="D3349" i="6"/>
  <c r="E3350" i="6" a="1"/>
  <c r="E3350" i="6" s="1"/>
  <c r="D7549" i="6"/>
  <c r="E7550" i="6" a="1"/>
  <c r="E7550" i="6" s="1"/>
  <c r="D6325" i="6"/>
  <c r="E6326" i="6" a="1"/>
  <c r="E6326" i="6" s="1"/>
  <c r="D6733" i="6"/>
  <c r="D6732" i="6" s="1"/>
  <c r="E6734" i="6" a="1"/>
  <c r="E6734" i="6" s="1"/>
  <c r="D1309" i="6"/>
  <c r="E1310" i="6" a="1"/>
  <c r="E1310" i="6" s="1"/>
  <c r="F4263" i="6"/>
  <c r="D5077" i="6"/>
  <c r="E5078" i="6" a="1"/>
  <c r="E5078" i="6" s="1"/>
  <c r="F6519" i="6"/>
  <c r="F4671" i="6"/>
  <c r="D1069" i="6"/>
  <c r="E1070" i="6" a="1"/>
  <c r="E1070" i="6" s="1"/>
  <c r="D1789" i="6"/>
  <c r="E1790" i="6" a="1"/>
  <c r="E1790" i="6" s="1"/>
  <c r="F1911" i="6"/>
  <c r="F2848" i="6"/>
  <c r="F736" i="6"/>
  <c r="F7072" i="6"/>
  <c r="F6040" i="6"/>
  <c r="F1408" i="6"/>
  <c r="F952" i="6"/>
  <c r="F4648" i="6"/>
  <c r="F5008" i="6"/>
  <c r="F7480" i="6"/>
  <c r="F1024" i="6"/>
  <c r="F1480" i="6"/>
  <c r="D521" i="6"/>
  <c r="E521" i="6" s="1" a="1"/>
  <c r="E521" i="6" s="1"/>
  <c r="F521" i="6" s="1"/>
  <c r="D5705" i="6"/>
  <c r="E5705" i="6" s="1" a="1"/>
  <c r="E5705" i="6" s="1"/>
  <c r="F5705" i="6" s="1"/>
  <c r="D3497" i="6"/>
  <c r="D7937" i="6"/>
  <c r="E7937" i="6" s="1" a="1"/>
  <c r="E7937" i="6" s="1"/>
  <c r="F7937" i="6" s="1"/>
  <c r="D2873" i="6"/>
  <c r="E2873" i="6" s="1" a="1"/>
  <c r="E2873" i="6" s="1"/>
  <c r="F2873" i="6" s="1"/>
  <c r="D209" i="6"/>
  <c r="E209" i="6" s="1" a="1"/>
  <c r="E209" i="6" s="1"/>
  <c r="D5849" i="6"/>
  <c r="E5849" i="6" s="1" a="1"/>
  <c r="E5849" i="6" s="1"/>
  <c r="D2489" i="6"/>
  <c r="E2489" i="6" s="1" a="1"/>
  <c r="E2489" i="6" s="1"/>
  <c r="F2489" i="6" s="1"/>
  <c r="D785" i="6"/>
  <c r="E785" i="6" s="1" a="1"/>
  <c r="E785" i="6" s="1"/>
  <c r="F785" i="6" s="1"/>
  <c r="D6689" i="6"/>
  <c r="E6689" i="6" s="1" a="1"/>
  <c r="E6689" i="6" s="1"/>
  <c r="D8321" i="6"/>
  <c r="D2177" i="6"/>
  <c r="E2177" i="6" s="1" a="1"/>
  <c r="E2177" i="6" s="1"/>
  <c r="F2177" i="6" s="1"/>
  <c r="D7169" i="6"/>
  <c r="E7169" i="6" s="1" a="1"/>
  <c r="E7169" i="6" s="1"/>
  <c r="F7169" i="6" s="1"/>
  <c r="D5825" i="6"/>
  <c r="E5825" i="6" s="1" a="1"/>
  <c r="E5825" i="6" s="1"/>
  <c r="F5825" i="6" s="1"/>
  <c r="D6377" i="6"/>
  <c r="D5177" i="6"/>
  <c r="E5177" i="6" s="1" a="1"/>
  <c r="E5177" i="6" s="1"/>
  <c r="F5177" i="6" s="1"/>
  <c r="D7289" i="6"/>
  <c r="E7289" i="6" s="1" a="1"/>
  <c r="E7289" i="6" s="1"/>
  <c r="F7289" i="6" s="1"/>
  <c r="D5297" i="6"/>
  <c r="E5297" i="6" s="1" a="1"/>
  <c r="E5297" i="6" s="1"/>
  <c r="F5297" i="6" s="1"/>
  <c r="D7913" i="6"/>
  <c r="E7913" i="6" s="1" a="1"/>
  <c r="E7913" i="6" s="1"/>
  <c r="F7913" i="6" s="1"/>
  <c r="D5945" i="6"/>
  <c r="E5945" i="6" s="1" a="1"/>
  <c r="E5945" i="6" s="1"/>
  <c r="D5921" i="6"/>
  <c r="D4121" i="6"/>
  <c r="D1673" i="6"/>
  <c r="D977" i="6"/>
  <c r="D7433" i="6"/>
  <c r="E7433" i="6" s="1" a="1"/>
  <c r="E7433" i="6" s="1"/>
  <c r="D4481" i="6"/>
  <c r="E4481" i="6" s="1" a="1"/>
  <c r="E4481" i="6" s="1"/>
  <c r="D257" i="6"/>
  <c r="E257" i="6" s="1" a="1"/>
  <c r="E257" i="6" s="1"/>
  <c r="F257" i="6" s="1"/>
  <c r="D17" i="6"/>
  <c r="E17" i="6" s="1"/>
  <c r="F17" i="6" s="1"/>
  <c r="D6905" i="6"/>
  <c r="E6905" i="6" s="1" a="1"/>
  <c r="E6905" i="6" s="1"/>
  <c r="F6905" i="6" s="1"/>
  <c r="D6137" i="6"/>
  <c r="E6137" i="6" s="1" a="1"/>
  <c r="E6137" i="6" s="1"/>
  <c r="F6137" i="6" s="1"/>
  <c r="D4241" i="6"/>
  <c r="E4241" i="6" s="1" a="1"/>
  <c r="E4241" i="6" s="1"/>
  <c r="F4241" i="6" s="1"/>
  <c r="D2849" i="6"/>
  <c r="E2849" i="6" s="1" a="1"/>
  <c r="E2849" i="6" s="1"/>
  <c r="D1745" i="6"/>
  <c r="E1745" i="6" s="1" a="1"/>
  <c r="E1745" i="6" s="1"/>
  <c r="F1745" i="6" s="1"/>
  <c r="D7337" i="6"/>
  <c r="E7337" i="6" s="1" a="1"/>
  <c r="E7337" i="6" s="1"/>
  <c r="F7337" i="6" s="1"/>
  <c r="D5345" i="6"/>
  <c r="D1385" i="6"/>
  <c r="D6833" i="6"/>
  <c r="E6833" i="6" s="1" a="1"/>
  <c r="E6833" i="6" s="1"/>
  <c r="F6833" i="6" s="1"/>
  <c r="D3665" i="6"/>
  <c r="E3665" i="6" s="1" a="1"/>
  <c r="E3665" i="6" s="1"/>
  <c r="F3665" i="6" s="1"/>
  <c r="D7961" i="6"/>
  <c r="E7961" i="6" s="1" a="1"/>
  <c r="E7961" i="6" s="1"/>
  <c r="D1553" i="6"/>
  <c r="E1553" i="6" s="1" a="1"/>
  <c r="E1553" i="6" s="1"/>
  <c r="D2081" i="6"/>
  <c r="E2081" i="6" s="1" a="1"/>
  <c r="E2081" i="6" s="1"/>
  <c r="F2081" i="6" s="1"/>
  <c r="D329" i="6"/>
  <c r="E329" i="6" s="1" a="1"/>
  <c r="E329" i="6" s="1"/>
  <c r="F329" i="6" s="1"/>
  <c r="D6617" i="6"/>
  <c r="E6617" i="6" s="1" a="1"/>
  <c r="E6617" i="6" s="1"/>
  <c r="F6617" i="6" s="1"/>
  <c r="D1985" i="6"/>
  <c r="E1985" i="6" s="1" a="1"/>
  <c r="E1985" i="6" s="1"/>
  <c r="D113" i="6"/>
  <c r="D953" i="6"/>
  <c r="E953" i="6" s="1" a="1"/>
  <c r="E953" i="6" s="1"/>
  <c r="F953" i="6" s="1"/>
  <c r="D7049" i="6"/>
  <c r="E7049" i="6" s="1" a="1"/>
  <c r="E7049" i="6" s="1"/>
  <c r="F7049" i="6" s="1"/>
  <c r="D1457" i="6"/>
  <c r="E1457" i="6" s="1" a="1"/>
  <c r="E1457" i="6" s="1"/>
  <c r="F1457" i="6" s="1"/>
  <c r="D833" i="6"/>
  <c r="E833" i="6" s="1" a="1"/>
  <c r="E833" i="6" s="1"/>
  <c r="F833" i="6" s="1"/>
  <c r="D2777" i="6"/>
  <c r="E2777" i="6" s="1" a="1"/>
  <c r="E2777" i="6" s="1"/>
  <c r="D881" i="6"/>
  <c r="E881" i="6" s="1" a="1"/>
  <c r="E881" i="6" s="1"/>
  <c r="F881" i="6" s="1"/>
  <c r="D8033" i="6"/>
  <c r="E8033" i="6" s="1" a="1"/>
  <c r="E8033" i="6" s="1"/>
  <c r="D6929" i="6"/>
  <c r="D5897" i="6"/>
  <c r="E5897" i="6" s="1" a="1"/>
  <c r="E5897" i="6" s="1"/>
  <c r="D3761" i="6"/>
  <c r="D3185" i="6"/>
  <c r="E3185" i="6" s="1" a="1"/>
  <c r="E3185" i="6" s="1"/>
  <c r="F3185" i="6" s="1"/>
  <c r="D7985" i="6"/>
  <c r="E7985" i="6" s="1" a="1"/>
  <c r="E7985" i="6" s="1"/>
  <c r="F7985" i="6" s="1"/>
  <c r="D6785" i="6"/>
  <c r="E6785" i="6" s="1" a="1"/>
  <c r="E6785" i="6" s="1"/>
  <c r="D5273" i="6"/>
  <c r="E5273" i="6" s="1" a="1"/>
  <c r="E5273" i="6" s="1"/>
  <c r="F5273" i="6" s="1"/>
  <c r="D1505" i="6"/>
  <c r="E1505" i="6" s="1" a="1"/>
  <c r="E1505" i="6" s="1"/>
  <c r="F1505" i="6" s="1"/>
  <c r="D1169" i="6"/>
  <c r="E1169" i="6" s="1" a="1"/>
  <c r="E1169" i="6" s="1"/>
  <c r="F1169" i="6" s="1"/>
  <c r="D6089" i="6"/>
  <c r="E6089" i="6" s="1" a="1"/>
  <c r="E6089" i="6" s="1"/>
  <c r="F6089" i="6" s="1"/>
  <c r="D4745" i="6"/>
  <c r="E4745" i="6" s="1" a="1"/>
  <c r="E4745" i="6" s="1"/>
  <c r="D3521" i="6"/>
  <c r="E3521" i="6" s="1" a="1"/>
  <c r="E3521" i="6" s="1"/>
  <c r="F3521" i="6" s="1"/>
  <c r="D2393" i="6"/>
  <c r="E2393" i="6" s="1" a="1"/>
  <c r="E2393" i="6" s="1"/>
  <c r="F2393" i="6" s="1"/>
  <c r="D5057" i="6"/>
  <c r="E5057" i="6" s="1" a="1"/>
  <c r="E5057" i="6" s="1"/>
  <c r="D3017" i="6"/>
  <c r="E3017" i="6" s="1" a="1"/>
  <c r="E3017" i="6" s="1"/>
  <c r="F3017" i="6" s="1"/>
  <c r="D3065" i="6"/>
  <c r="E3065" i="6" s="1" a="1"/>
  <c r="E3065" i="6" s="1"/>
  <c r="F3065" i="6" s="1"/>
  <c r="D4961" i="6"/>
  <c r="D6449" i="6"/>
  <c r="E6449" i="6" s="1" a="1"/>
  <c r="E6449" i="6" s="1"/>
  <c r="F6449" i="6" s="1"/>
  <c r="D3377" i="6"/>
  <c r="E3377" i="6" s="1" a="1"/>
  <c r="E3377" i="6" s="1"/>
  <c r="F3377" i="6" s="1"/>
  <c r="D1889" i="6"/>
  <c r="E1889" i="6" s="1" a="1"/>
  <c r="E1889" i="6" s="1"/>
  <c r="D89" i="6"/>
  <c r="E89" i="6" s="1" a="1"/>
  <c r="E89" i="6" s="1"/>
  <c r="F89" i="6" s="1"/>
  <c r="D8249" i="6"/>
  <c r="E8249" i="6" s="1" a="1"/>
  <c r="E8249" i="6" s="1"/>
  <c r="F8249" i="6" s="1"/>
  <c r="D6401" i="6"/>
  <c r="E6401" i="6" s="1" a="1"/>
  <c r="E6401" i="6" s="1"/>
  <c r="F6401" i="6" s="1"/>
  <c r="D5441" i="6"/>
  <c r="E5441" i="6" s="1" a="1"/>
  <c r="E5441" i="6" s="1"/>
  <c r="D3353" i="6"/>
  <c r="D1793" i="6"/>
  <c r="E1793" i="6" s="1" a="1"/>
  <c r="E1793" i="6" s="1"/>
  <c r="F1793" i="6" s="1"/>
  <c r="D1337" i="6"/>
  <c r="E1337" i="6" s="1" a="1"/>
  <c r="E1337" i="6" s="1"/>
  <c r="D7385" i="6"/>
  <c r="E7385" i="6" s="1" a="1"/>
  <c r="E7385" i="6" s="1"/>
  <c r="F7385" i="6" s="1"/>
  <c r="D5489" i="6"/>
  <c r="E5489" i="6" s="1" a="1"/>
  <c r="E5489" i="6" s="1"/>
  <c r="F5489" i="6" s="1"/>
  <c r="D4457" i="6"/>
  <c r="E4457" i="6" s="1" a="1"/>
  <c r="E4457" i="6" s="1"/>
  <c r="F4457" i="6" s="1"/>
  <c r="D233" i="6"/>
  <c r="E233" i="6" s="1" a="1"/>
  <c r="E233" i="6" s="1"/>
  <c r="D8057" i="6"/>
  <c r="D6857" i="6"/>
  <c r="E6857" i="6" s="1" a="1"/>
  <c r="E6857" i="6" s="1"/>
  <c r="D5321" i="6"/>
  <c r="D1625" i="6"/>
  <c r="E1625" i="6" s="1" a="1"/>
  <c r="E1625" i="6" s="1"/>
  <c r="F1625" i="6" s="1"/>
  <c r="D1241" i="6"/>
  <c r="E1241" i="6" s="1" a="1"/>
  <c r="E1241" i="6" s="1"/>
  <c r="D8081" i="6"/>
  <c r="E8081" i="6" s="1" a="1"/>
  <c r="E8081" i="6" s="1"/>
  <c r="F8081" i="6" s="1"/>
  <c r="D4577" i="6"/>
  <c r="E4577" i="6" s="1" a="1"/>
  <c r="E4577" i="6" s="1"/>
  <c r="F4577" i="6" s="1"/>
  <c r="D3641" i="6"/>
  <c r="D2273" i="6"/>
  <c r="E2273" i="6" s="1" a="1"/>
  <c r="E2273" i="6" s="1"/>
  <c r="F2273" i="6" s="1"/>
  <c r="D497" i="6"/>
  <c r="E497" i="6" s="1" a="1"/>
  <c r="E497" i="6" s="1"/>
  <c r="F497" i="6" s="1"/>
  <c r="D7313" i="6"/>
  <c r="E7313" i="6" s="1" a="1"/>
  <c r="E7313" i="6" s="1"/>
  <c r="D3689" i="6"/>
  <c r="D1409" i="6"/>
  <c r="E1409" i="6" s="1" a="1"/>
  <c r="E1409" i="6" s="1"/>
  <c r="F1409" i="6" s="1"/>
  <c r="D7865" i="6"/>
  <c r="E7865" i="6" s="1" a="1"/>
  <c r="E7865" i="6" s="1"/>
  <c r="D6737" i="6"/>
  <c r="E6737" i="6" s="1" a="1"/>
  <c r="E6737" i="6" s="1"/>
  <c r="F6737" i="6" s="1"/>
  <c r="D3281" i="6"/>
  <c r="E3281" i="6" s="1" a="1"/>
  <c r="E3281" i="6" s="1"/>
  <c r="D2225" i="6"/>
  <c r="E2225" i="6" s="1" a="1"/>
  <c r="E2225" i="6" s="1"/>
  <c r="D425" i="6"/>
  <c r="D7817" i="6"/>
  <c r="E7817" i="6" s="1" a="1"/>
  <c r="E7817" i="6" s="1"/>
  <c r="F7817" i="6" s="1"/>
  <c r="D6641" i="6"/>
  <c r="E6641" i="6" s="1" a="1"/>
  <c r="E6641" i="6" s="1"/>
  <c r="D5033" i="6"/>
  <c r="E5033" i="6" s="1" a="1"/>
  <c r="E5033" i="6" s="1"/>
  <c r="D3137" i="6"/>
  <c r="E3137" i="6" s="1" a="1"/>
  <c r="E3137" i="6" s="1"/>
  <c r="D2201" i="6"/>
  <c r="E2201" i="6" s="1" a="1"/>
  <c r="E2201" i="6" s="1"/>
  <c r="F2201" i="6" s="1"/>
  <c r="D6473" i="6"/>
  <c r="D4769" i="6"/>
  <c r="E4769" i="6" s="1" a="1"/>
  <c r="E4769" i="6" s="1"/>
  <c r="F4769" i="6" s="1"/>
  <c r="D4193" i="6"/>
  <c r="E4193" i="6" s="1" a="1"/>
  <c r="E4193" i="6" s="1"/>
  <c r="F4193" i="6" s="1"/>
  <c r="D8105" i="6"/>
  <c r="E8105" i="6" s="1" a="1"/>
  <c r="E8105" i="6" s="1"/>
  <c r="D6425" i="6"/>
  <c r="E6425" i="6" s="1" a="1"/>
  <c r="E6425" i="6" s="1"/>
  <c r="F6425" i="6" s="1"/>
  <c r="D4721" i="6"/>
  <c r="D3977" i="6"/>
  <c r="E3977" i="6" s="1" a="1"/>
  <c r="E3977" i="6" s="1"/>
  <c r="D2345" i="6"/>
  <c r="E2345" i="6" s="1" a="1"/>
  <c r="E2345" i="6" s="1"/>
  <c r="F2345" i="6" s="1"/>
  <c r="D641" i="6"/>
  <c r="E641" i="6" s="1" a="1"/>
  <c r="E641" i="6" s="1"/>
  <c r="F641" i="6" s="1"/>
  <c r="D8129" i="6"/>
  <c r="E8129" i="6" s="1" a="1"/>
  <c r="E8129" i="6" s="1"/>
  <c r="F8129" i="6" s="1"/>
  <c r="D7001" i="6"/>
  <c r="E7001" i="6" s="1" a="1"/>
  <c r="E7001" i="6" s="1"/>
  <c r="F7001" i="6" s="1"/>
  <c r="D5417" i="6"/>
  <c r="E5417" i="6" s="1" a="1"/>
  <c r="E5417" i="6" s="1"/>
  <c r="F5417" i="6" s="1"/>
  <c r="D4001" i="6"/>
  <c r="E4001" i="6" s="1" a="1"/>
  <c r="E4001" i="6" s="1"/>
  <c r="D809" i="6"/>
  <c r="E809" i="6" s="1" a="1"/>
  <c r="E809" i="6" s="1"/>
  <c r="F809" i="6" s="1"/>
  <c r="D8393" i="6"/>
  <c r="E8393" i="6" s="1" a="1"/>
  <c r="E8393" i="6" s="1"/>
  <c r="D4625" i="6"/>
  <c r="D3737" i="6"/>
  <c r="D2297" i="6"/>
  <c r="D569" i="6"/>
  <c r="E569" i="6" s="1" a="1"/>
  <c r="E569" i="6" s="1"/>
  <c r="D8177" i="6"/>
  <c r="E8177" i="6" s="1" a="1"/>
  <c r="E8177" i="6" s="1"/>
  <c r="F8177" i="6" s="1"/>
  <c r="D6761" i="6"/>
  <c r="E6761" i="6" s="1" a="1"/>
  <c r="E6761" i="6" s="1"/>
  <c r="F6761" i="6" s="1"/>
  <c r="D4529" i="6"/>
  <c r="E4529" i="6" s="1" a="1"/>
  <c r="E4529" i="6" s="1"/>
  <c r="F4529" i="6" s="1"/>
  <c r="D2897" i="6"/>
  <c r="E2897" i="6" s="1" a="1"/>
  <c r="E2897" i="6" s="1"/>
  <c r="D1289" i="6"/>
  <c r="E1289" i="6" s="1" a="1"/>
  <c r="E1289" i="6" s="1"/>
  <c r="F1289" i="6" s="1"/>
  <c r="D6881" i="6"/>
  <c r="E6881" i="6" s="1" a="1"/>
  <c r="E6881" i="6" s="1"/>
  <c r="D4841" i="6"/>
  <c r="E4841" i="6" s="1" a="1"/>
  <c r="E4841" i="6" s="1"/>
  <c r="D2465" i="6"/>
  <c r="E2465" i="6" s="1" a="1"/>
  <c r="E2465" i="6" s="1"/>
  <c r="F2465" i="6" s="1"/>
  <c r="D353" i="6"/>
  <c r="E353" i="6" s="1" a="1"/>
  <c r="E353" i="6" s="1"/>
  <c r="F353" i="6" s="1"/>
  <c r="D6665" i="6"/>
  <c r="D4361" i="6"/>
  <c r="E4361" i="6" s="1" a="1"/>
  <c r="E4361" i="6" s="1"/>
  <c r="D2729" i="6"/>
  <c r="E2729" i="6" s="1" a="1"/>
  <c r="E2729" i="6" s="1"/>
  <c r="D1433" i="6"/>
  <c r="E1433" i="6" s="1" a="1"/>
  <c r="E1433" i="6" s="1"/>
  <c r="D1073" i="6"/>
  <c r="E1073" i="6" s="1" a="1"/>
  <c r="E1073" i="6" s="1"/>
  <c r="F1073" i="6" s="1"/>
  <c r="D7721" i="6"/>
  <c r="E7721" i="6" s="1" a="1"/>
  <c r="E7721" i="6" s="1"/>
  <c r="D6281" i="6"/>
  <c r="D4265" i="6"/>
  <c r="D2585" i="6"/>
  <c r="E2585" i="6" s="1" a="1"/>
  <c r="E2585" i="6" s="1"/>
  <c r="F2585" i="6" s="1"/>
  <c r="D3113" i="6"/>
  <c r="D761" i="6"/>
  <c r="E761" i="6" s="1" a="1"/>
  <c r="E761" i="6" s="1"/>
  <c r="F761" i="6" s="1"/>
  <c r="D4937" i="6"/>
  <c r="E4937" i="6" s="1" a="1"/>
  <c r="E4937" i="6" s="1"/>
  <c r="F4937" i="6" s="1"/>
  <c r="D3089" i="6"/>
  <c r="E3089" i="6" s="1" a="1"/>
  <c r="E3089" i="6" s="1"/>
  <c r="F3089" i="6" s="1"/>
  <c r="D2057" i="6"/>
  <c r="E2057" i="6" s="1" a="1"/>
  <c r="E2057" i="6" s="1"/>
  <c r="F2057" i="6" s="1"/>
  <c r="D7769" i="6"/>
  <c r="E7769" i="6" s="1" a="1"/>
  <c r="E7769" i="6" s="1"/>
  <c r="D6521" i="6"/>
  <c r="E6521" i="6" s="1" a="1"/>
  <c r="E6521" i="6" s="1"/>
  <c r="F6521" i="6" s="1"/>
  <c r="D4913" i="6"/>
  <c r="E4913" i="6" s="1" a="1"/>
  <c r="E4913" i="6" s="1"/>
  <c r="F4913" i="6" s="1"/>
  <c r="D2993" i="6"/>
  <c r="E2993" i="6" s="1" a="1"/>
  <c r="E2993" i="6" s="1"/>
  <c r="F2993" i="6" s="1"/>
  <c r="D1961" i="6"/>
  <c r="D281" i="6"/>
  <c r="E281" i="6" s="1" a="1"/>
  <c r="E281" i="6" s="1"/>
  <c r="F281" i="6" s="1"/>
  <c r="D8153" i="6"/>
  <c r="E8153" i="6" s="1" a="1"/>
  <c r="E8153" i="6" s="1"/>
  <c r="F8153" i="6" s="1"/>
  <c r="D8273" i="6"/>
  <c r="E8273" i="6" s="1" a="1"/>
  <c r="E8273" i="6" s="1"/>
  <c r="F8273" i="6" s="1"/>
  <c r="D5369" i="6"/>
  <c r="E5369" i="6" s="1" a="1"/>
  <c r="E5369" i="6" s="1"/>
  <c r="D3329" i="6"/>
  <c r="E3329" i="6" s="1" a="1"/>
  <c r="E3329" i="6" s="1"/>
  <c r="F3329" i="6" s="1"/>
  <c r="D1697" i="6"/>
  <c r="E1697" i="6" s="1" a="1"/>
  <c r="E1697" i="6" s="1"/>
  <c r="D1265" i="6"/>
  <c r="E1265" i="6" s="1" a="1"/>
  <c r="E1265" i="6" s="1"/>
  <c r="F1265" i="6" s="1"/>
  <c r="D7481" i="6"/>
  <c r="D6809" i="6"/>
  <c r="E6809" i="6" s="1" a="1"/>
  <c r="E6809" i="6" s="1"/>
  <c r="F6809" i="6" s="1"/>
  <c r="D4817" i="6"/>
  <c r="E4817" i="6" s="1" a="1"/>
  <c r="E4817" i="6" s="1"/>
  <c r="D2921" i="6"/>
  <c r="E2921" i="6" s="1" a="1"/>
  <c r="E2921" i="6" s="1"/>
  <c r="D1649" i="6"/>
  <c r="E1649" i="6" s="1" a="1"/>
  <c r="E1649" i="6" s="1"/>
  <c r="D1313" i="6"/>
  <c r="D7625" i="6"/>
  <c r="D6257" i="6"/>
  <c r="E6257" i="6" s="1" a="1"/>
  <c r="E6257" i="6" s="1"/>
  <c r="F6257" i="6" s="1"/>
  <c r="D5009" i="6"/>
  <c r="E5009" i="6" s="1" a="1"/>
  <c r="E5009" i="6" s="1"/>
  <c r="F5009" i="6" s="1"/>
  <c r="D3617" i="6"/>
  <c r="E3617" i="6" s="1" a="1"/>
  <c r="E3617" i="6" s="1"/>
  <c r="F3617" i="6" s="1"/>
  <c r="D2441" i="6"/>
  <c r="E2441" i="6" s="1" a="1"/>
  <c r="E2441" i="6" s="1"/>
  <c r="F2441" i="6" s="1"/>
  <c r="D377" i="6"/>
  <c r="E377" i="6" s="1" a="1"/>
  <c r="E377" i="6" s="1"/>
  <c r="F377" i="6" s="1"/>
  <c r="D7241" i="6"/>
  <c r="E7241" i="6" s="1" a="1"/>
  <c r="E7241" i="6" s="1"/>
  <c r="F7241" i="6" s="1"/>
  <c r="D5969" i="6"/>
  <c r="E5969" i="6" s="1" a="1"/>
  <c r="E5969" i="6" s="1"/>
  <c r="D4313" i="6"/>
  <c r="E4313" i="6" s="1" a="1"/>
  <c r="E4313" i="6" s="1"/>
  <c r="D1817" i="6"/>
  <c r="E1817" i="6" s="1" a="1"/>
  <c r="E1817" i="6" s="1"/>
  <c r="D1193" i="6"/>
  <c r="E1193" i="6" s="1" a="1"/>
  <c r="E1193" i="6" s="1"/>
  <c r="F1193" i="6" s="1"/>
  <c r="D7409" i="6"/>
  <c r="E7409" i="6" s="1" a="1"/>
  <c r="E7409" i="6" s="1"/>
  <c r="D6041" i="6"/>
  <c r="E6041" i="6" s="1" a="1"/>
  <c r="E6041" i="6" s="1"/>
  <c r="F6041" i="6" s="1"/>
  <c r="D4697" i="6"/>
  <c r="E4697" i="6" s="1" a="1"/>
  <c r="E4697" i="6" s="1"/>
  <c r="F4697" i="6" s="1"/>
  <c r="D3473" i="6"/>
  <c r="E3473" i="6" s="1" a="1"/>
  <c r="E3473" i="6" s="1"/>
  <c r="D2153" i="6"/>
  <c r="E2153" i="6" s="1" a="1"/>
  <c r="E2153" i="6" s="1"/>
  <c r="D8369" i="6"/>
  <c r="D6233" i="6"/>
  <c r="E6233" i="6" s="1" a="1"/>
  <c r="E6233" i="6" s="1"/>
  <c r="D4649" i="6"/>
  <c r="E4649" i="6" s="1" a="1"/>
  <c r="E4649" i="6" s="1"/>
  <c r="F4649" i="6" s="1"/>
  <c r="D3209" i="6"/>
  <c r="D2033" i="6"/>
  <c r="E2033" i="6" s="1" a="1"/>
  <c r="E2033" i="6" s="1"/>
  <c r="D7673" i="6"/>
  <c r="E7673" i="6" s="1" a="1"/>
  <c r="E7673" i="6" s="1"/>
  <c r="F7673" i="6" s="1"/>
  <c r="D6113" i="6"/>
  <c r="E6113" i="6" s="1" a="1"/>
  <c r="E6113" i="6" s="1"/>
  <c r="F6113" i="6" s="1"/>
  <c r="D4169" i="6"/>
  <c r="E4169" i="6" s="1" a="1"/>
  <c r="E4169" i="6" s="1"/>
  <c r="F4169" i="6" s="1"/>
  <c r="D4097" i="6"/>
  <c r="D2801" i="6"/>
  <c r="E2801" i="6" s="1" a="1"/>
  <c r="E2801" i="6" s="1"/>
  <c r="F2801" i="6" s="1"/>
  <c r="D737" i="6"/>
  <c r="E737" i="6" s="1" a="1"/>
  <c r="E737" i="6" s="1"/>
  <c r="F737" i="6" s="1"/>
  <c r="F2439" i="6"/>
  <c r="F951" i="6"/>
  <c r="F4647" i="6"/>
  <c r="F7335" i="6"/>
  <c r="F5535" i="6"/>
  <c r="F6208" i="6"/>
  <c r="F7600" i="6"/>
  <c r="F5200" i="6"/>
  <c r="F472" i="6"/>
  <c r="F2704" i="6"/>
  <c r="F1600" i="6"/>
  <c r="F3520" i="6"/>
  <c r="F5488" i="6"/>
  <c r="F832" i="6"/>
  <c r="F3807" i="6"/>
  <c r="F1455" i="6"/>
  <c r="F1023" i="6"/>
  <c r="F6256" i="6"/>
  <c r="F2127" i="6"/>
  <c r="E857" i="6" a="1"/>
  <c r="E857" i="6" s="1"/>
  <c r="E4553" i="6" a="1"/>
  <c r="E4553" i="6" s="1"/>
  <c r="E5633" i="6" a="1"/>
  <c r="E5633" i="6" s="1"/>
  <c r="F5633" i="6" s="1"/>
  <c r="E185" i="6" a="1"/>
  <c r="E185" i="6" s="1"/>
  <c r="E1577" i="6" a="1"/>
  <c r="E1577" i="6" s="1"/>
  <c r="E1913" i="6" a="1"/>
  <c r="E1913" i="6" s="1"/>
  <c r="F1913" i="6" s="1"/>
  <c r="E2657" i="6" a="1"/>
  <c r="E2657" i="6" s="1"/>
  <c r="E3401" i="6" a="1"/>
  <c r="E3401" i="6" s="1"/>
  <c r="E3857" i="6" a="1"/>
  <c r="E3857" i="6" s="1"/>
  <c r="F3857" i="6" s="1"/>
  <c r="E6065" i="6" a="1"/>
  <c r="E6065" i="6" s="1"/>
  <c r="F6065" i="6" s="1"/>
  <c r="E7145" i="6" a="1"/>
  <c r="E7145" i="6" s="1"/>
  <c r="F7145" i="6" s="1"/>
  <c r="E7217" i="6" a="1"/>
  <c r="E7217" i="6" s="1"/>
  <c r="E8417" i="6" a="1"/>
  <c r="E8417" i="6" s="1"/>
  <c r="G8395" i="6"/>
  <c r="G8299" i="6"/>
  <c r="G8275" i="6"/>
  <c r="G8251" i="6"/>
  <c r="G8155" i="6"/>
  <c r="G8059" i="6"/>
  <c r="G7987" i="6"/>
  <c r="G8371" i="6"/>
  <c r="G8323" i="6"/>
  <c r="G8179" i="6"/>
  <c r="G8083" i="6"/>
  <c r="G8419" i="6"/>
  <c r="G8227" i="6"/>
  <c r="G8131" i="6"/>
  <c r="G8035" i="6"/>
  <c r="G8107" i="6"/>
  <c r="G7963" i="6"/>
  <c r="G7891" i="6"/>
  <c r="G7771" i="6"/>
  <c r="G7723" i="6"/>
  <c r="G7675" i="6"/>
  <c r="G7531" i="6"/>
  <c r="G7507" i="6"/>
  <c r="G8203" i="6"/>
  <c r="G7939" i="6"/>
  <c r="G7843" i="6"/>
  <c r="G7747" i="6"/>
  <c r="G7651" i="6"/>
  <c r="G7579" i="6"/>
  <c r="G7555" i="6"/>
  <c r="G7459" i="6"/>
  <c r="G8011" i="6"/>
  <c r="G7915" i="6"/>
  <c r="G7867" i="6"/>
  <c r="G7819" i="6"/>
  <c r="G7795" i="6"/>
  <c r="G7603" i="6"/>
  <c r="G7483" i="6"/>
  <c r="G7435" i="6"/>
  <c r="G7627" i="6"/>
  <c r="G7387" i="6"/>
  <c r="G7363" i="6"/>
  <c r="G7315" i="6"/>
  <c r="G7267" i="6"/>
  <c r="G7219" i="6"/>
  <c r="G7171" i="6"/>
  <c r="G7123" i="6"/>
  <c r="G7075" i="6"/>
  <c r="G7027" i="6"/>
  <c r="G6979" i="6"/>
  <c r="G6955" i="6"/>
  <c r="G6931" i="6"/>
  <c r="G8347" i="6"/>
  <c r="G6907" i="6"/>
  <c r="G7699" i="6"/>
  <c r="G7411" i="6"/>
  <c r="G6859" i="6"/>
  <c r="G7195" i="6"/>
  <c r="G7003" i="6"/>
  <c r="G6883" i="6"/>
  <c r="G6739" i="6"/>
  <c r="G6643" i="6"/>
  <c r="G6571" i="6"/>
  <c r="G6547" i="6"/>
  <c r="G6523" i="6"/>
  <c r="G6499" i="6"/>
  <c r="G7339" i="6"/>
  <c r="G7147" i="6"/>
  <c r="G6715" i="6"/>
  <c r="G6619" i="6"/>
  <c r="G6475" i="6"/>
  <c r="G6451" i="6"/>
  <c r="G6403" i="6"/>
  <c r="G7291" i="6"/>
  <c r="G7243" i="6"/>
  <c r="G7051" i="6"/>
  <c r="G6835" i="6"/>
  <c r="G6763" i="6"/>
  <c r="G6667" i="6"/>
  <c r="G6355" i="6"/>
  <c r="G6811" i="6"/>
  <c r="G6787" i="6"/>
  <c r="G6427" i="6"/>
  <c r="G6691" i="6"/>
  <c r="G7099" i="6"/>
  <c r="G6595" i="6"/>
  <c r="G6211" i="6"/>
  <c r="G6163" i="6"/>
  <c r="G6043" i="6"/>
  <c r="G6379" i="6"/>
  <c r="G6307" i="6"/>
  <c r="G6235" i="6"/>
  <c r="G6115" i="6"/>
  <c r="G6091" i="6"/>
  <c r="G6067" i="6"/>
  <c r="G6283" i="6"/>
  <c r="G6259" i="6"/>
  <c r="G6331" i="6"/>
  <c r="G6187" i="6"/>
  <c r="G6139" i="6"/>
  <c r="G6019" i="6"/>
  <c r="G5995" i="6"/>
  <c r="G5971" i="6"/>
  <c r="G5851" i="6"/>
  <c r="G5707" i="6"/>
  <c r="G5635" i="6"/>
  <c r="G5563" i="6"/>
  <c r="G5515" i="6"/>
  <c r="G5467" i="6"/>
  <c r="G5443" i="6"/>
  <c r="G5347" i="6"/>
  <c r="G5299" i="6"/>
  <c r="G5251" i="6"/>
  <c r="G5923" i="6"/>
  <c r="G5779" i="6"/>
  <c r="G5683" i="6"/>
  <c r="G5659" i="6"/>
  <c r="G5419" i="6"/>
  <c r="G5947" i="6"/>
  <c r="G5899" i="6"/>
  <c r="G5827" i="6"/>
  <c r="G5803" i="6"/>
  <c r="G5755" i="6"/>
  <c r="G5587" i="6"/>
  <c r="G5539" i="6"/>
  <c r="G5491" i="6"/>
  <c r="G5371" i="6"/>
  <c r="G5323" i="6"/>
  <c r="G5875" i="6"/>
  <c r="G5731" i="6"/>
  <c r="G5611" i="6"/>
  <c r="G5395" i="6"/>
  <c r="G5203" i="6"/>
  <c r="G5059" i="6"/>
  <c r="G4963" i="6"/>
  <c r="G4531" i="6"/>
  <c r="G4483" i="6"/>
  <c r="G4315" i="6"/>
  <c r="G5227" i="6"/>
  <c r="G5131" i="6"/>
  <c r="G5035" i="6"/>
  <c r="G4939" i="6"/>
  <c r="G4891" i="6"/>
  <c r="G4843" i="6"/>
  <c r="G4795" i="6"/>
  <c r="G4747" i="6"/>
  <c r="G4699" i="6"/>
  <c r="G4651" i="6"/>
  <c r="G4603" i="6"/>
  <c r="G4459" i="6"/>
  <c r="G4435" i="6"/>
  <c r="G4387" i="6"/>
  <c r="G4291" i="6"/>
  <c r="G4195" i="6"/>
  <c r="G4099" i="6"/>
  <c r="G5155" i="6"/>
  <c r="G5107" i="6"/>
  <c r="G5011" i="6"/>
  <c r="G4555" i="6"/>
  <c r="G4507" i="6"/>
  <c r="G4363" i="6"/>
  <c r="G4267" i="6"/>
  <c r="G4171" i="6"/>
  <c r="G4051" i="6"/>
  <c r="G3955" i="6"/>
  <c r="G3859" i="6"/>
  <c r="G5275" i="6"/>
  <c r="G5179" i="6"/>
  <c r="G5083" i="6"/>
  <c r="G4987" i="6"/>
  <c r="G4915" i="6"/>
  <c r="G4867" i="6"/>
  <c r="G4819" i="6"/>
  <c r="G4771" i="6"/>
  <c r="G4723" i="6"/>
  <c r="G4675" i="6"/>
  <c r="G4627" i="6"/>
  <c r="G4579" i="6"/>
  <c r="G4411" i="6"/>
  <c r="G4339" i="6"/>
  <c r="G4243" i="6"/>
  <c r="G4147" i="6"/>
  <c r="G4075" i="6"/>
  <c r="G4027" i="6"/>
  <c r="G3931" i="6"/>
  <c r="G4219" i="6"/>
  <c r="G3907" i="6"/>
  <c r="G3763" i="6"/>
  <c r="G3667" i="6"/>
  <c r="G3571" i="6"/>
  <c r="G3211" i="6"/>
  <c r="G3187" i="6"/>
  <c r="G3139" i="6"/>
  <c r="G3115" i="6"/>
  <c r="G3067" i="6"/>
  <c r="G3019" i="6"/>
  <c r="G2947" i="6"/>
  <c r="G2803" i="6"/>
  <c r="G2779" i="6"/>
  <c r="G2587" i="6"/>
  <c r="G4123" i="6"/>
  <c r="G3883" i="6"/>
  <c r="G3835" i="6"/>
  <c r="G3739" i="6"/>
  <c r="G3643" i="6"/>
  <c r="G3547" i="6"/>
  <c r="G3283" i="6"/>
  <c r="G3259" i="6"/>
  <c r="G2995" i="6"/>
  <c r="G2971" i="6"/>
  <c r="G2875" i="6"/>
  <c r="G2851" i="6"/>
  <c r="G2563" i="6"/>
  <c r="G4003" i="6"/>
  <c r="G3811" i="6"/>
  <c r="G3715" i="6"/>
  <c r="G3619" i="6"/>
  <c r="G3523" i="6"/>
  <c r="G3451" i="6"/>
  <c r="G3427" i="6"/>
  <c r="G3403" i="6"/>
  <c r="G3379" i="6"/>
  <c r="G3355" i="6"/>
  <c r="G3331" i="6"/>
  <c r="G3163" i="6"/>
  <c r="G3091" i="6"/>
  <c r="G3979" i="6"/>
  <c r="G3787" i="6"/>
  <c r="G3691" i="6"/>
  <c r="G3595" i="6"/>
  <c r="G3499" i="6"/>
  <c r="G3475" i="6"/>
  <c r="G2683" i="6"/>
  <c r="G2443" i="6"/>
  <c r="G2371" i="6"/>
  <c r="G2179" i="6"/>
  <c r="G2107" i="6"/>
  <c r="G2011" i="6"/>
  <c r="G1915" i="6"/>
  <c r="G1843" i="6"/>
  <c r="G1771" i="6"/>
  <c r="G1459" i="6"/>
  <c r="G1411" i="6"/>
  <c r="G2923" i="6"/>
  <c r="G2827" i="6"/>
  <c r="G2731" i="6"/>
  <c r="G2659" i="6"/>
  <c r="G2467" i="6"/>
  <c r="G2419" i="6"/>
  <c r="G2395" i="6"/>
  <c r="G2347" i="6"/>
  <c r="G2131" i="6"/>
  <c r="G2083" i="6"/>
  <c r="G1987" i="6"/>
  <c r="G1891" i="6"/>
  <c r="G1747" i="6"/>
  <c r="G1555" i="6"/>
  <c r="G1483" i="6"/>
  <c r="G1435" i="6"/>
  <c r="G3307" i="6"/>
  <c r="G3235" i="6"/>
  <c r="G2899" i="6"/>
  <c r="G2707" i="6"/>
  <c r="G2539" i="6"/>
  <c r="G2155" i="6"/>
  <c r="G2059" i="6"/>
  <c r="G1963" i="6"/>
  <c r="G1867" i="6"/>
  <c r="G1819" i="6"/>
  <c r="G1723" i="6"/>
  <c r="G1651" i="6"/>
  <c r="G1579" i="6"/>
  <c r="G1531" i="6"/>
  <c r="G3043" i="6"/>
  <c r="G2755" i="6"/>
  <c r="G2635" i="6"/>
  <c r="G2611" i="6"/>
  <c r="G2515" i="6"/>
  <c r="G2491" i="6"/>
  <c r="G2323" i="6"/>
  <c r="G2299" i="6"/>
  <c r="G2275" i="6"/>
  <c r="G2251" i="6"/>
  <c r="G2227" i="6"/>
  <c r="G2203" i="6"/>
  <c r="G2035" i="6"/>
  <c r="G1939" i="6"/>
  <c r="G1795" i="6"/>
  <c r="G1699" i="6"/>
  <c r="G1675" i="6"/>
  <c r="G1627" i="6"/>
  <c r="G1603" i="6"/>
  <c r="G1507" i="6"/>
  <c r="G1315" i="6"/>
  <c r="G1219" i="6"/>
  <c r="G1099" i="6"/>
  <c r="G907" i="6"/>
  <c r="G859" i="6"/>
  <c r="G811" i="6"/>
  <c r="G787" i="6"/>
  <c r="G715" i="6"/>
  <c r="G667" i="6"/>
  <c r="G475" i="6"/>
  <c r="G451" i="6"/>
  <c r="G379" i="6"/>
  <c r="G307" i="6"/>
  <c r="G235" i="6"/>
  <c r="G187" i="6"/>
  <c r="G91" i="6"/>
  <c r="G259" i="6"/>
  <c r="G1363" i="6"/>
  <c r="G1195" i="6"/>
  <c r="G931" i="6"/>
  <c r="G835" i="6"/>
  <c r="G739" i="6"/>
  <c r="G691" i="6"/>
  <c r="G619" i="6"/>
  <c r="G115" i="6"/>
  <c r="G1267" i="6"/>
  <c r="G1171" i="6"/>
  <c r="G1051" i="6"/>
  <c r="G1027" i="6"/>
  <c r="G1003" i="6"/>
  <c r="G883" i="6"/>
  <c r="G763" i="6"/>
  <c r="G595" i="6"/>
  <c r="G547" i="6"/>
  <c r="G427" i="6"/>
  <c r="G355" i="6"/>
  <c r="G331" i="6"/>
  <c r="G211" i="6"/>
  <c r="G139" i="6"/>
  <c r="G523" i="6"/>
  <c r="G283" i="6"/>
  <c r="G163" i="6"/>
  <c r="G1387" i="6"/>
  <c r="G1339" i="6"/>
  <c r="G1291" i="6"/>
  <c r="G1243" i="6"/>
  <c r="G1147" i="6"/>
  <c r="G1123" i="6"/>
  <c r="G1075" i="6"/>
  <c r="G979" i="6"/>
  <c r="G955" i="6"/>
  <c r="G643" i="6"/>
  <c r="G571" i="6"/>
  <c r="G499" i="6"/>
  <c r="G403" i="6"/>
  <c r="E41" i="6" a="1"/>
  <c r="E41" i="6" s="1"/>
  <c r="F41" i="6" s="1"/>
  <c r="E65" i="6" a="1"/>
  <c r="E65" i="6" s="1"/>
  <c r="E1648" i="6" a="1"/>
  <c r="E1648" i="6" s="1"/>
  <c r="F1648" i="6" s="1"/>
  <c r="E3976" i="6" a="1"/>
  <c r="E3976" i="6" s="1"/>
  <c r="F3976" i="6" s="1"/>
  <c r="E4312" i="6" a="1"/>
  <c r="E4312" i="6" s="1"/>
  <c r="F4312" i="6" s="1"/>
  <c r="E5728" i="6" a="1"/>
  <c r="E5728" i="6" s="1"/>
  <c r="F5728" i="6" s="1"/>
  <c r="E6928" i="6" a="1"/>
  <c r="E6928" i="6" s="1"/>
  <c r="F6928" i="6" s="1"/>
  <c r="E8320" i="6" a="1"/>
  <c r="E8320" i="6" s="1"/>
  <c r="F8320" i="6" s="1"/>
  <c r="E1336" i="6" a="1"/>
  <c r="E1336" i="6" s="1"/>
  <c r="F1336" i="6" s="1"/>
  <c r="E3592" i="6" a="1"/>
  <c r="E3592" i="6" s="1"/>
  <c r="F3592" i="6" s="1"/>
  <c r="E4072" i="6" a="1"/>
  <c r="E4072" i="6" s="1"/>
  <c r="F4072" i="6" s="1"/>
  <c r="E5992" i="6" a="1"/>
  <c r="E5992" i="6" s="1"/>
  <c r="F5992" i="6" s="1"/>
  <c r="E7504" i="6" a="1"/>
  <c r="E7504" i="6" s="1"/>
  <c r="F7504" i="6" s="1"/>
  <c r="E8297" i="6" a="1"/>
  <c r="E8297" i="6" s="1"/>
  <c r="F8297" i="6" s="1"/>
  <c r="E7793" i="6" a="1"/>
  <c r="E7793" i="6" s="1"/>
  <c r="F7793" i="6" s="1"/>
  <c r="E7505" i="6" a="1"/>
  <c r="E7505" i="6" s="1"/>
  <c r="E6569" i="6" a="1"/>
  <c r="E6569" i="6" s="1"/>
  <c r="F6569" i="6" s="1"/>
  <c r="E6185" i="6" a="1"/>
  <c r="E6185" i="6" s="1"/>
  <c r="F6185" i="6" s="1"/>
  <c r="E5585" i="6" a="1"/>
  <c r="E5585" i="6" s="1"/>
  <c r="F5585" i="6" s="1"/>
  <c r="E5465" i="6" a="1"/>
  <c r="E5465" i="6" s="1"/>
  <c r="F5465" i="6" s="1"/>
  <c r="E4601" i="6" a="1"/>
  <c r="E4601" i="6" s="1"/>
  <c r="E4505" i="6" a="1"/>
  <c r="E4505" i="6" s="1"/>
  <c r="F4505" i="6" s="1"/>
  <c r="E2945" i="6" a="1"/>
  <c r="E2945" i="6" s="1"/>
  <c r="F2945" i="6" s="1"/>
  <c r="E2129" i="6" a="1"/>
  <c r="E2129" i="6" s="1"/>
  <c r="F2129" i="6" s="1"/>
  <c r="E1937" i="6" a="1"/>
  <c r="E1937" i="6" s="1"/>
  <c r="F1937" i="6" s="1"/>
  <c r="E137" i="6" a="1"/>
  <c r="E137" i="6" s="1"/>
  <c r="E473" i="6" a="1"/>
  <c r="E473" i="6" s="1"/>
  <c r="F473" i="6" s="1"/>
  <c r="E2152" i="6" a="1"/>
  <c r="E2152" i="6" s="1"/>
  <c r="F2152" i="6" s="1"/>
  <c r="E3112" i="6" a="1"/>
  <c r="E3112" i="6" s="1"/>
  <c r="F3112" i="6" s="1"/>
  <c r="E5752" i="6" a="1"/>
  <c r="E5752" i="6" s="1"/>
  <c r="F5752" i="6" s="1"/>
  <c r="E7648" i="6" a="1"/>
  <c r="E7648" i="6" s="1"/>
  <c r="F7648" i="6" s="1"/>
  <c r="E1816" i="6" a="1"/>
  <c r="E1816" i="6" s="1"/>
  <c r="F1816" i="6" s="1"/>
  <c r="E2728" i="6" a="1"/>
  <c r="E2728" i="6" s="1"/>
  <c r="F2728" i="6" s="1"/>
  <c r="E6856" i="6" a="1"/>
  <c r="E6856" i="6" s="1"/>
  <c r="F6856" i="6" s="1"/>
  <c r="E7720" i="6" a="1"/>
  <c r="E7720" i="6" s="1"/>
  <c r="F7720" i="6" s="1"/>
  <c r="E7577" i="6" a="1"/>
  <c r="E7577" i="6" s="1"/>
  <c r="F7577" i="6" s="1"/>
  <c r="E6953" i="6" a="1"/>
  <c r="E6953" i="6" s="1"/>
  <c r="F6953" i="6" s="1"/>
  <c r="E7529" i="6" a="1"/>
  <c r="E7529" i="6" s="1"/>
  <c r="F7529" i="6" s="1"/>
  <c r="E5753" i="6" a="1"/>
  <c r="E5753" i="6" s="1"/>
  <c r="E5609" i="6" a="1"/>
  <c r="E5609" i="6" s="1"/>
  <c r="E5249" i="6" a="1"/>
  <c r="E5249" i="6" s="1"/>
  <c r="F5249" i="6" s="1"/>
  <c r="E5129" i="6" a="1"/>
  <c r="E5129" i="6" s="1"/>
  <c r="F5129" i="6" s="1"/>
  <c r="E3929" i="6" a="1"/>
  <c r="E3929" i="6" s="1"/>
  <c r="F3929" i="6" s="1"/>
  <c r="E3905" i="6" a="1"/>
  <c r="E3905" i="6" s="1"/>
  <c r="F3905" i="6" s="1"/>
  <c r="E2825" i="6" a="1"/>
  <c r="E2825" i="6" s="1"/>
  <c r="F2825" i="6" s="1"/>
  <c r="E2705" i="6" a="1"/>
  <c r="E2705" i="6" s="1"/>
  <c r="F2705" i="6" s="1"/>
  <c r="E1001" i="6" a="1"/>
  <c r="E1001" i="6" s="1"/>
  <c r="F1001" i="6" s="1"/>
  <c r="E713" i="6" a="1"/>
  <c r="E713" i="6" s="1"/>
  <c r="F713" i="6" s="1"/>
  <c r="E2320" i="6" a="1"/>
  <c r="E2320" i="6" s="1"/>
  <c r="F2320" i="6" s="1"/>
  <c r="E4360" i="6" a="1"/>
  <c r="E4360" i="6" s="1"/>
  <c r="F4360" i="6" s="1"/>
  <c r="E7864" i="6" a="1"/>
  <c r="E7864" i="6" s="1"/>
  <c r="F7864" i="6" s="1"/>
  <c r="E4552" i="6" a="1"/>
  <c r="E4552" i="6" s="1"/>
  <c r="F4552" i="6" s="1"/>
  <c r="E6376" i="6" a="1"/>
  <c r="E6376" i="6" s="1"/>
  <c r="F6376" i="6" s="1"/>
  <c r="E7889" i="6" a="1"/>
  <c r="E7889" i="6" s="1"/>
  <c r="F7889" i="6" s="1"/>
  <c r="E7265" i="6" a="1"/>
  <c r="E7265" i="6" s="1"/>
  <c r="F7265" i="6" s="1"/>
  <c r="E7193" i="6" a="1"/>
  <c r="E7193" i="6" s="1"/>
  <c r="F7193" i="6" s="1"/>
  <c r="E6593" i="6" a="1"/>
  <c r="E6593" i="6" s="1"/>
  <c r="F6593" i="6" s="1"/>
  <c r="E6665" i="6" a="1"/>
  <c r="E6665" i="6" s="1"/>
  <c r="F6665" i="6" s="1"/>
  <c r="E5993" i="6" a="1"/>
  <c r="E5993" i="6" s="1"/>
  <c r="E3953" i="6" a="1"/>
  <c r="E3953" i="6" s="1"/>
  <c r="F3953" i="6" s="1"/>
  <c r="E4217" i="6" a="1"/>
  <c r="E4217" i="6" s="1"/>
  <c r="F4217" i="6" s="1"/>
  <c r="E3593" i="6" a="1"/>
  <c r="E3593" i="6" s="1"/>
  <c r="E1721" i="6" a="1"/>
  <c r="E1721" i="6" s="1"/>
  <c r="E1217" i="6" a="1"/>
  <c r="E1217" i="6" s="1"/>
  <c r="F1217" i="6" s="1"/>
  <c r="E1097" i="6" a="1"/>
  <c r="E1097" i="6" s="1"/>
  <c r="F1097" i="6" s="1"/>
  <c r="E929" i="6" a="1"/>
  <c r="E929" i="6" s="1"/>
  <c r="F929" i="6" s="1"/>
  <c r="E3496" i="6" a="1"/>
  <c r="E3496" i="6" s="1"/>
  <c r="F3496" i="6" s="1"/>
  <c r="E7744" i="6" a="1"/>
  <c r="E7744" i="6" s="1"/>
  <c r="F7744" i="6" s="1"/>
  <c r="C8419" i="6"/>
  <c r="C8227" i="6"/>
  <c r="C8131" i="6"/>
  <c r="D8130" i="6" s="1"/>
  <c r="C8035" i="6"/>
  <c r="D8034" i="6" s="1"/>
  <c r="C8395" i="6"/>
  <c r="C8299" i="6"/>
  <c r="C8275" i="6"/>
  <c r="C8251" i="6"/>
  <c r="C8155" i="6"/>
  <c r="D8154" i="6" s="1"/>
  <c r="C8059" i="6"/>
  <c r="D8058" i="6" s="1"/>
  <c r="C7987" i="6"/>
  <c r="C8347" i="6"/>
  <c r="D8346" i="6" s="1"/>
  <c r="C8203" i="6"/>
  <c r="D8202" i="6" s="1"/>
  <c r="C8107" i="6"/>
  <c r="D8106" i="6" s="1"/>
  <c r="C8011" i="6"/>
  <c r="C8371" i="6"/>
  <c r="C8323" i="6"/>
  <c r="C7963" i="6"/>
  <c r="C7891" i="6"/>
  <c r="C7771" i="6"/>
  <c r="D7770" i="6" s="1"/>
  <c r="C7723" i="6"/>
  <c r="D7722" i="6" s="1"/>
  <c r="C7675" i="6"/>
  <c r="C7483" i="6"/>
  <c r="D7482" i="6" s="1"/>
  <c r="C7939" i="6"/>
  <c r="C7843" i="6"/>
  <c r="C7747" i="6"/>
  <c r="C7651" i="6"/>
  <c r="C7531" i="6"/>
  <c r="D7530" i="6" s="1"/>
  <c r="C7507" i="6"/>
  <c r="D7506" i="6" s="1"/>
  <c r="C8179" i="6"/>
  <c r="C7915" i="6"/>
  <c r="C7867" i="6"/>
  <c r="C7819" i="6"/>
  <c r="D7818" i="6" s="1"/>
  <c r="C7795" i="6"/>
  <c r="C7603" i="6"/>
  <c r="D7602" i="6" s="1"/>
  <c r="C7411" i="6"/>
  <c r="D7410" i="6" s="1"/>
  <c r="C7699" i="6"/>
  <c r="C6907" i="6"/>
  <c r="D6906" i="6" s="1"/>
  <c r="C8083" i="6"/>
  <c r="C7627" i="6"/>
  <c r="C7435" i="6"/>
  <c r="D7434" i="6" s="1"/>
  <c r="C7387" i="6"/>
  <c r="C7363" i="6"/>
  <c r="D7362" i="6" s="1"/>
  <c r="C7315" i="6"/>
  <c r="D7314" i="6" s="1"/>
  <c r="C7267" i="6"/>
  <c r="D7266" i="6" s="1"/>
  <c r="C7219" i="6"/>
  <c r="D7218" i="6" s="1"/>
  <c r="C7171" i="6"/>
  <c r="D7170" i="6" s="1"/>
  <c r="C7123" i="6"/>
  <c r="C7075" i="6"/>
  <c r="C7027" i="6"/>
  <c r="C6979" i="6"/>
  <c r="D6978" i="6" s="1"/>
  <c r="C6955" i="6"/>
  <c r="D6954" i="6" s="1"/>
  <c r="C6883" i="6"/>
  <c r="C7555" i="6"/>
  <c r="C7339" i="6"/>
  <c r="D7338" i="6" s="1"/>
  <c r="C7291" i="6"/>
  <c r="C7243" i="6"/>
  <c r="C7195" i="6"/>
  <c r="D7194" i="6" s="1"/>
  <c r="C7147" i="6"/>
  <c r="C7099" i="6"/>
  <c r="D7098" i="6" s="1"/>
  <c r="C7051" i="6"/>
  <c r="C7003" i="6"/>
  <c r="C6931" i="6"/>
  <c r="C6835" i="6"/>
  <c r="C7579" i="6"/>
  <c r="C6811" i="6"/>
  <c r="D6810" i="6" s="1"/>
  <c r="C6715" i="6"/>
  <c r="D6714" i="6" s="1"/>
  <c r="C6619" i="6"/>
  <c r="D6618" i="6" s="1"/>
  <c r="C6427" i="6"/>
  <c r="C6403" i="6"/>
  <c r="C6787" i="6"/>
  <c r="C6691" i="6"/>
  <c r="C6595" i="6"/>
  <c r="C6499" i="6"/>
  <c r="D6498" i="6" s="1"/>
  <c r="C6475" i="6"/>
  <c r="D6474" i="6" s="1"/>
  <c r="C7459" i="6"/>
  <c r="D7458" i="6" s="1"/>
  <c r="C6859" i="6"/>
  <c r="C6739" i="6"/>
  <c r="C6643" i="6"/>
  <c r="C6451" i="6"/>
  <c r="C6763" i="6"/>
  <c r="C6547" i="6"/>
  <c r="D6546" i="6" s="1"/>
  <c r="C6523" i="6"/>
  <c r="C6667" i="6"/>
  <c r="D6666" i="6" s="1"/>
  <c r="C6355" i="6"/>
  <c r="C6571" i="6"/>
  <c r="C6379" i="6"/>
  <c r="C6331" i="6"/>
  <c r="C6259" i="6"/>
  <c r="C6019" i="6"/>
  <c r="C6211" i="6"/>
  <c r="D6210" i="6" s="1"/>
  <c r="C6187" i="6"/>
  <c r="D6186" i="6" s="1"/>
  <c r="C6163" i="6"/>
  <c r="C6139" i="6"/>
  <c r="C6043" i="6"/>
  <c r="C6307" i="6"/>
  <c r="C6235" i="6"/>
  <c r="C6067" i="6"/>
  <c r="D6066" i="6" s="1"/>
  <c r="C6283" i="6"/>
  <c r="C6115" i="6"/>
  <c r="D6114" i="6" s="1"/>
  <c r="C6091" i="6"/>
  <c r="D6090" i="6" s="1"/>
  <c r="C5947" i="6"/>
  <c r="C5851" i="6"/>
  <c r="D5850" i="6" s="1"/>
  <c r="C5779" i="6"/>
  <c r="C5683" i="6"/>
  <c r="C5635" i="6"/>
  <c r="D5634" i="6" s="1"/>
  <c r="C5395" i="6"/>
  <c r="D5394" i="6" s="1"/>
  <c r="C5971" i="6"/>
  <c r="D5970" i="6" s="1"/>
  <c r="C5923" i="6"/>
  <c r="D5922" i="6" s="1"/>
  <c r="C5803" i="6"/>
  <c r="C5755" i="6"/>
  <c r="C5587" i="6"/>
  <c r="C5539" i="6"/>
  <c r="C5491" i="6"/>
  <c r="D5490" i="6" s="1"/>
  <c r="C5347" i="6"/>
  <c r="C5299" i="6"/>
  <c r="D5298" i="6" s="1"/>
  <c r="C5251" i="6"/>
  <c r="D5250" i="6" s="1"/>
  <c r="C5899" i="6"/>
  <c r="C5827" i="6"/>
  <c r="C5731" i="6"/>
  <c r="D5730" i="6" s="1"/>
  <c r="C5611" i="6"/>
  <c r="C5443" i="6"/>
  <c r="D5442" i="6" s="1"/>
  <c r="C5419" i="6"/>
  <c r="C5995" i="6"/>
  <c r="D5994" i="6" s="1"/>
  <c r="C5875" i="6"/>
  <c r="D5874" i="6" s="1"/>
  <c r="C5707" i="6"/>
  <c r="C5659" i="6"/>
  <c r="C5563" i="6"/>
  <c r="C5515" i="6"/>
  <c r="C5467" i="6"/>
  <c r="C5371" i="6"/>
  <c r="D5370" i="6" s="1"/>
  <c r="C5323" i="6"/>
  <c r="D5322" i="6" s="1"/>
  <c r="C5275" i="6"/>
  <c r="D5274" i="6" s="1"/>
  <c r="C5227" i="6"/>
  <c r="C5083" i="6"/>
  <c r="C4987" i="6"/>
  <c r="C4915" i="6"/>
  <c r="C4867" i="6"/>
  <c r="D4866" i="6" s="1"/>
  <c r="C4819" i="6"/>
  <c r="D4818" i="6" s="1"/>
  <c r="C4555" i="6"/>
  <c r="C4507" i="6"/>
  <c r="D4506" i="6" s="1"/>
  <c r="C4363" i="6"/>
  <c r="C4267" i="6"/>
  <c r="D4266" i="6" s="1"/>
  <c r="C5155" i="6"/>
  <c r="C5059" i="6"/>
  <c r="C4963" i="6"/>
  <c r="D4962" i="6" s="1"/>
  <c r="C4771" i="6"/>
  <c r="C4723" i="6"/>
  <c r="D4722" i="6" s="1"/>
  <c r="C4675" i="6"/>
  <c r="C4627" i="6"/>
  <c r="C4579" i="6"/>
  <c r="C4411" i="6"/>
  <c r="C4339" i="6"/>
  <c r="C4243" i="6"/>
  <c r="D4242" i="6" s="1"/>
  <c r="C4147" i="6"/>
  <c r="D4146" i="6" s="1"/>
  <c r="C4075" i="6"/>
  <c r="D4074" i="6" s="1"/>
  <c r="C5179" i="6"/>
  <c r="C5035" i="6"/>
  <c r="D5034" i="6" s="1"/>
  <c r="C4939" i="6"/>
  <c r="C4891" i="6"/>
  <c r="D4890" i="6" s="1"/>
  <c r="C4843" i="6"/>
  <c r="C4795" i="6"/>
  <c r="D4794" i="6" s="1"/>
  <c r="C4531" i="6"/>
  <c r="D4530" i="6" s="1"/>
  <c r="C4483" i="6"/>
  <c r="C4459" i="6"/>
  <c r="C4315" i="6"/>
  <c r="C4219" i="6"/>
  <c r="C4123" i="6"/>
  <c r="C3979" i="6"/>
  <c r="C3883" i="6"/>
  <c r="D3882" i="6" s="1"/>
  <c r="C5203" i="6"/>
  <c r="C5131" i="6"/>
  <c r="D5130" i="6" s="1"/>
  <c r="C5107" i="6"/>
  <c r="D5106" i="6" s="1"/>
  <c r="C5011" i="6"/>
  <c r="C4747" i="6"/>
  <c r="D4746" i="6" s="1"/>
  <c r="C4699" i="6"/>
  <c r="D4698" i="6" s="1"/>
  <c r="C4651" i="6"/>
  <c r="C4603" i="6"/>
  <c r="D4602" i="6" s="1"/>
  <c r="C4435" i="6"/>
  <c r="C4387" i="6"/>
  <c r="C4291" i="6"/>
  <c r="C4195" i="6"/>
  <c r="D4194" i="6" s="1"/>
  <c r="C4099" i="6"/>
  <c r="D4098" i="6" s="1"/>
  <c r="C4051" i="6"/>
  <c r="D4050" i="6" s="1"/>
  <c r="C3955" i="6"/>
  <c r="C3859" i="6"/>
  <c r="D3858" i="6" s="1"/>
  <c r="C3931" i="6"/>
  <c r="D3930" i="6" s="1"/>
  <c r="C3787" i="6"/>
  <c r="D3786" i="6" s="1"/>
  <c r="C3691" i="6"/>
  <c r="C3595" i="6"/>
  <c r="C3499" i="6"/>
  <c r="C3475" i="6"/>
  <c r="C3307" i="6"/>
  <c r="C2731" i="6"/>
  <c r="D2730" i="6" s="1"/>
  <c r="C2707" i="6"/>
  <c r="C2659" i="6"/>
  <c r="D2658" i="6" s="1"/>
  <c r="C2587" i="6"/>
  <c r="D2586" i="6" s="1"/>
  <c r="C3907" i="6"/>
  <c r="D3906" i="6" s="1"/>
  <c r="C3763" i="6"/>
  <c r="C3667" i="6"/>
  <c r="D3666" i="6" s="1"/>
  <c r="C3571" i="6"/>
  <c r="C3235" i="6"/>
  <c r="D3234" i="6" s="1"/>
  <c r="C3211" i="6"/>
  <c r="D3210" i="6" s="1"/>
  <c r="C3187" i="6"/>
  <c r="D3186" i="6" s="1"/>
  <c r="C3139" i="6"/>
  <c r="D3138" i="6" s="1"/>
  <c r="C3115" i="6"/>
  <c r="C3043" i="6"/>
  <c r="C2875" i="6"/>
  <c r="C2851" i="6"/>
  <c r="C2683" i="6"/>
  <c r="D2682" i="6" s="1"/>
  <c r="C2563" i="6"/>
  <c r="D2562" i="6" s="1"/>
  <c r="C4027" i="6"/>
  <c r="C3835" i="6"/>
  <c r="C3739" i="6"/>
  <c r="C3643" i="6"/>
  <c r="C3547" i="6"/>
  <c r="C3283" i="6"/>
  <c r="C3259" i="6"/>
  <c r="D3258" i="6" s="1"/>
  <c r="C3019" i="6"/>
  <c r="D3018" i="6" s="1"/>
  <c r="C2971" i="6"/>
  <c r="D2970" i="6" s="1"/>
  <c r="C2923" i="6"/>
  <c r="C2899" i="6"/>
  <c r="C4171" i="6"/>
  <c r="C4003" i="6"/>
  <c r="C3811" i="6"/>
  <c r="C3715" i="6"/>
  <c r="C3619" i="6"/>
  <c r="D3618" i="6" s="1"/>
  <c r="C3523" i="6"/>
  <c r="D3522" i="6" s="1"/>
  <c r="C3451" i="6"/>
  <c r="C3427" i="6"/>
  <c r="D3426" i="6" s="1"/>
  <c r="C3403" i="6"/>
  <c r="C3379" i="6"/>
  <c r="C3355" i="6"/>
  <c r="C3331" i="6"/>
  <c r="D3330" i="6" s="1"/>
  <c r="C3163" i="6"/>
  <c r="D3162" i="6" s="1"/>
  <c r="C3091" i="6"/>
  <c r="C3067" i="6"/>
  <c r="C2755" i="6"/>
  <c r="C2491" i="6"/>
  <c r="D2490" i="6" s="1"/>
  <c r="C2395" i="6"/>
  <c r="C2347" i="6"/>
  <c r="C2035" i="6"/>
  <c r="D2034" i="6" s="1"/>
  <c r="C1939" i="6"/>
  <c r="D1938" i="6" s="1"/>
  <c r="C1795" i="6"/>
  <c r="D1794" i="6" s="1"/>
  <c r="C1699" i="6"/>
  <c r="C1675" i="6"/>
  <c r="D1674" i="6" s="1"/>
  <c r="C1507" i="6"/>
  <c r="C2995" i="6"/>
  <c r="C2947" i="6"/>
  <c r="C2803" i="6"/>
  <c r="D2802" i="6" s="1"/>
  <c r="C2635" i="6"/>
  <c r="C2611" i="6"/>
  <c r="D2610" i="6" s="1"/>
  <c r="C2443" i="6"/>
  <c r="D2442" i="6" s="1"/>
  <c r="C2371" i="6"/>
  <c r="C2323" i="6"/>
  <c r="D2322" i="6" s="1"/>
  <c r="C2299" i="6"/>
  <c r="C2275" i="6"/>
  <c r="C2251" i="6"/>
  <c r="D2250" i="6" s="1"/>
  <c r="C2227" i="6"/>
  <c r="D2226" i="6" s="1"/>
  <c r="C2203" i="6"/>
  <c r="D2202" i="6" s="1"/>
  <c r="C2179" i="6"/>
  <c r="C2107" i="6"/>
  <c r="C2011" i="6"/>
  <c r="C1915" i="6"/>
  <c r="C1843" i="6"/>
  <c r="C1771" i="6"/>
  <c r="D1770" i="6" s="1"/>
  <c r="C1627" i="6"/>
  <c r="D1626" i="6" s="1"/>
  <c r="C1459" i="6"/>
  <c r="C2539" i="6"/>
  <c r="D2538" i="6" s="1"/>
  <c r="C2419" i="6"/>
  <c r="C2083" i="6"/>
  <c r="C1987" i="6"/>
  <c r="C1891" i="6"/>
  <c r="C1747" i="6"/>
  <c r="D1746" i="6" s="1"/>
  <c r="C1603" i="6"/>
  <c r="D1602" i="6" s="1"/>
  <c r="C1579" i="6"/>
  <c r="D1578" i="6" s="1"/>
  <c r="C1555" i="6"/>
  <c r="C1483" i="6"/>
  <c r="C1435" i="6"/>
  <c r="C2827" i="6"/>
  <c r="C2779" i="6"/>
  <c r="C2515" i="6"/>
  <c r="D2514" i="6" s="1"/>
  <c r="C2467" i="6"/>
  <c r="D2466" i="6" s="1"/>
  <c r="C2155" i="6"/>
  <c r="D2154" i="6" s="1"/>
  <c r="C2131" i="6"/>
  <c r="D2130" i="6" s="1"/>
  <c r="C2059" i="6"/>
  <c r="C1963" i="6"/>
  <c r="C1867" i="6"/>
  <c r="C1819" i="6"/>
  <c r="C1723" i="6"/>
  <c r="D1722" i="6" s="1"/>
  <c r="C1651" i="6"/>
  <c r="D1650" i="6" s="1"/>
  <c r="C1531" i="6"/>
  <c r="D1530" i="6" s="1"/>
  <c r="C1411" i="6"/>
  <c r="D1410" i="6" s="1"/>
  <c r="C1387" i="6"/>
  <c r="C1291" i="6"/>
  <c r="C1267" i="6"/>
  <c r="C1171" i="6"/>
  <c r="C1123" i="6"/>
  <c r="D1122" i="6" s="1"/>
  <c r="C1075" i="6"/>
  <c r="D1074" i="6" s="1"/>
  <c r="C931" i="6"/>
  <c r="D930" i="6" s="1"/>
  <c r="C811" i="6"/>
  <c r="D810" i="6" s="1"/>
  <c r="C739" i="6"/>
  <c r="C403" i="6"/>
  <c r="C283" i="6"/>
  <c r="C163" i="6"/>
  <c r="C235" i="6"/>
  <c r="D234" i="6" s="1"/>
  <c r="C187" i="6"/>
  <c r="D186" i="6" s="1"/>
  <c r="C115" i="6"/>
  <c r="D114" i="6" s="1"/>
  <c r="C1243" i="6"/>
  <c r="C1147" i="6"/>
  <c r="C1051" i="6"/>
  <c r="C1027" i="6"/>
  <c r="C1003" i="6"/>
  <c r="C907" i="6"/>
  <c r="D906" i="6" s="1"/>
  <c r="C859" i="6"/>
  <c r="C619" i="6"/>
  <c r="D618" i="6" s="1"/>
  <c r="C595" i="6"/>
  <c r="D594" i="6" s="1"/>
  <c r="C547" i="6"/>
  <c r="C499" i="6"/>
  <c r="C451" i="6"/>
  <c r="C139" i="6"/>
  <c r="C1339" i="6"/>
  <c r="C1315" i="6"/>
  <c r="D1314" i="6" s="1"/>
  <c r="C1219" i="6"/>
  <c r="D1218" i="6" s="1"/>
  <c r="C1099" i="6"/>
  <c r="C979" i="6"/>
  <c r="D978" i="6" s="1"/>
  <c r="C955" i="6"/>
  <c r="C835" i="6"/>
  <c r="D834" i="6" s="1"/>
  <c r="C763" i="6"/>
  <c r="C691" i="6"/>
  <c r="D690" i="6" s="1"/>
  <c r="C667" i="6"/>
  <c r="C643" i="6"/>
  <c r="C571" i="6"/>
  <c r="C523" i="6"/>
  <c r="C475" i="6"/>
  <c r="C379" i="6"/>
  <c r="C307" i="6"/>
  <c r="C259" i="6"/>
  <c r="D258" i="6" s="1"/>
  <c r="C91" i="6"/>
  <c r="C331" i="6"/>
  <c r="D330" i="6" s="1"/>
  <c r="C211" i="6"/>
  <c r="C1363" i="6"/>
  <c r="C1195" i="6"/>
  <c r="C883" i="6"/>
  <c r="C787" i="6"/>
  <c r="C715" i="6"/>
  <c r="D714" i="6" s="1"/>
  <c r="C427" i="6"/>
  <c r="D426" i="6" s="1"/>
  <c r="C355" i="6"/>
  <c r="D354" i="6" s="1"/>
  <c r="E64" i="6" a="1"/>
  <c r="E64" i="6" s="1"/>
  <c r="F64" i="6" s="1"/>
  <c r="E184" i="6" a="1"/>
  <c r="E184" i="6" s="1"/>
  <c r="F184" i="6" s="1"/>
  <c r="E1720" i="6" a="1"/>
  <c r="E1720" i="6" s="1"/>
  <c r="F1720" i="6" s="1"/>
  <c r="E2896" i="6" a="1"/>
  <c r="E2896" i="6" s="1"/>
  <c r="F2896" i="6" s="1"/>
  <c r="E4744" i="6" a="1"/>
  <c r="E4744" i="6" s="1"/>
  <c r="F4744" i="6" s="1"/>
  <c r="E5896" i="6" a="1"/>
  <c r="E5896" i="6" s="1"/>
  <c r="F5896" i="6" s="1"/>
  <c r="E7456" i="6" a="1"/>
  <c r="E7456" i="6" s="1"/>
  <c r="F7456" i="6" s="1"/>
  <c r="E856" i="6" a="1"/>
  <c r="E856" i="6" s="1"/>
  <c r="F856" i="6" s="1"/>
  <c r="E3280" i="6" a="1"/>
  <c r="E3280" i="6" s="1"/>
  <c r="F3280" i="6" s="1"/>
  <c r="E4000" i="6" a="1"/>
  <c r="E4000" i="6" s="1"/>
  <c r="F4000" i="6" s="1"/>
  <c r="E4600" i="6" a="1"/>
  <c r="E4600" i="6" s="1"/>
  <c r="E6352" i="6" a="1"/>
  <c r="E6352" i="6" s="1"/>
  <c r="F6352" i="6" s="1"/>
  <c r="E7361" i="6" a="1"/>
  <c r="E7361" i="6" s="1"/>
  <c r="F7361" i="6" s="1"/>
  <c r="E6329" i="6" a="1"/>
  <c r="E6329" i="6" s="1"/>
  <c r="F6329" i="6" s="1"/>
  <c r="E4073" i="6" a="1"/>
  <c r="E4073" i="6" s="1"/>
  <c r="E4385" i="6" a="1"/>
  <c r="E4385" i="6" s="1"/>
  <c r="F4385" i="6" s="1"/>
  <c r="E3233" i="6" a="1"/>
  <c r="E3233" i="6" s="1"/>
  <c r="F3233" i="6" s="1"/>
  <c r="E3785" i="6" a="1"/>
  <c r="E3785" i="6" s="1"/>
  <c r="F3785" i="6" s="1"/>
  <c r="E1841" i="6" a="1"/>
  <c r="E1841" i="6" s="1"/>
  <c r="F1841" i="6" s="1"/>
  <c r="E1601" i="6" a="1"/>
  <c r="E1601" i="6" s="1"/>
  <c r="F1601" i="6" s="1"/>
  <c r="E1481" i="6" a="1"/>
  <c r="E1481" i="6" s="1"/>
  <c r="F1481" i="6" s="1"/>
  <c r="E1361" i="6" a="1"/>
  <c r="E1361" i="6" s="1"/>
  <c r="E112" i="6" a="1"/>
  <c r="E112" i="6" s="1"/>
  <c r="F112" i="6" s="1"/>
  <c r="E2224" i="6" a="1"/>
  <c r="E2224" i="6" s="1"/>
  <c r="F2224" i="6" s="1"/>
  <c r="E3040" i="6" a="1"/>
  <c r="E3040" i="6" s="1"/>
  <c r="F3040" i="6" s="1"/>
  <c r="E6160" i="6" a="1"/>
  <c r="E6160" i="6" s="1"/>
  <c r="F6160" i="6" s="1"/>
  <c r="E8008" i="6" a="1"/>
  <c r="E8008" i="6" s="1"/>
  <c r="F8008" i="6" s="1"/>
  <c r="E1312" i="6" a="1"/>
  <c r="E1312" i="6" s="1"/>
  <c r="F1312" i="6" s="1"/>
  <c r="E1984" i="6" a="1"/>
  <c r="E1984" i="6" s="1"/>
  <c r="F1984" i="6" s="1"/>
  <c r="E4672" i="6" a="1"/>
  <c r="E4672" i="6" s="1"/>
  <c r="F4672" i="6" s="1"/>
  <c r="E7312" i="6" a="1"/>
  <c r="E7312" i="6" s="1"/>
  <c r="F7312" i="6" s="1"/>
  <c r="E8104" i="6" a="1"/>
  <c r="E8104" i="6" s="1"/>
  <c r="F8104" i="6" s="1"/>
  <c r="E7457" i="6" a="1"/>
  <c r="E7457" i="6" s="1"/>
  <c r="E6161" i="6" a="1"/>
  <c r="E6161" i="6" s="1"/>
  <c r="E5537" i="6" a="1"/>
  <c r="E5537" i="6" s="1"/>
  <c r="F5537" i="6" s="1"/>
  <c r="E4289" i="6" a="1"/>
  <c r="E4289" i="6" s="1"/>
  <c r="E3569" i="6" a="1"/>
  <c r="E3569" i="6" s="1"/>
  <c r="F3569" i="6" s="1"/>
  <c r="E3545" i="6" a="1"/>
  <c r="E3545" i="6" s="1"/>
  <c r="F3545" i="6" s="1"/>
  <c r="E2609" i="6" a="1"/>
  <c r="E2609" i="6" s="1"/>
  <c r="F2609" i="6" s="1"/>
  <c r="E2249" i="6" a="1"/>
  <c r="E2249" i="6" s="1"/>
  <c r="F2249" i="6" s="1"/>
  <c r="E401" i="6" a="1"/>
  <c r="E401" i="6" s="1"/>
  <c r="F401" i="6" s="1"/>
  <c r="E449" i="6" a="1"/>
  <c r="E449" i="6" s="1"/>
  <c r="F449" i="6" s="1"/>
  <c r="E2512" i="6" a="1"/>
  <c r="E2512" i="6" s="1"/>
  <c r="F2512" i="6" s="1"/>
  <c r="E5920" i="6" a="1"/>
  <c r="E5920" i="6" s="1"/>
  <c r="F5920" i="6" s="1"/>
  <c r="E208" i="6" a="1"/>
  <c r="E208" i="6" s="1"/>
  <c r="F208" i="6" s="1"/>
  <c r="E5032" i="6" a="1"/>
  <c r="E5032" i="6" s="1"/>
  <c r="F5032" i="6" s="1"/>
  <c r="E6640" i="6" a="1"/>
  <c r="E6640" i="6" s="1"/>
  <c r="F6640" i="6" s="1"/>
  <c r="E8009" i="6" a="1"/>
  <c r="E8009" i="6" s="1"/>
  <c r="E7073" i="6" a="1"/>
  <c r="E7073" i="6" s="1"/>
  <c r="F7073" i="6" s="1"/>
  <c r="E7649" i="6" a="1"/>
  <c r="E7649" i="6" s="1"/>
  <c r="E6377" i="6" a="1"/>
  <c r="E6377" i="6" s="1"/>
  <c r="E5681" i="6" a="1"/>
  <c r="E5681" i="6" s="1"/>
  <c r="F5681" i="6" s="1"/>
  <c r="E4673" i="6" a="1"/>
  <c r="E4673" i="6" s="1"/>
  <c r="E5081" i="6" a="1"/>
  <c r="E5081" i="6" s="1"/>
  <c r="F5081" i="6" s="1"/>
  <c r="E3833" i="6" a="1"/>
  <c r="E3833" i="6" s="1"/>
  <c r="F3833" i="6" s="1"/>
  <c r="E3809" i="6" a="1"/>
  <c r="E3809" i="6" s="1"/>
  <c r="F3809" i="6" s="1"/>
  <c r="E3305" i="6" a="1"/>
  <c r="E3305" i="6" s="1"/>
  <c r="F3305" i="6" s="1"/>
  <c r="E2321" i="6" a="1"/>
  <c r="E2321" i="6" s="1"/>
  <c r="E2537" i="6" a="1"/>
  <c r="E2537" i="6" s="1"/>
  <c r="F2537" i="6" s="1"/>
  <c r="E617" i="6" a="1"/>
  <c r="E617" i="6" s="1"/>
  <c r="F617" i="6" s="1"/>
  <c r="E689" i="6" a="1"/>
  <c r="E689" i="6" s="1"/>
  <c r="F689" i="6" s="1"/>
  <c r="E4960" i="6" a="1"/>
  <c r="E4960" i="6" s="1"/>
  <c r="F4960" i="6" s="1"/>
  <c r="E4145" i="6" a="1"/>
  <c r="E4145" i="6" s="1"/>
  <c r="F4145" i="6" s="1"/>
  <c r="E4433" i="6" a="1"/>
  <c r="E4433" i="6" s="1"/>
  <c r="F4433" i="6" s="1"/>
  <c r="E3257" i="6" a="1"/>
  <c r="E3257" i="6" s="1"/>
  <c r="F3257" i="6" s="1"/>
  <c r="E161" i="6" a="1"/>
  <c r="E161" i="6" s="1"/>
  <c r="E1240" i="6" a="1"/>
  <c r="E1240" i="6" s="1"/>
  <c r="E1888" i="6" a="1"/>
  <c r="E1888" i="6" s="1"/>
  <c r="E2656" i="6" a="1"/>
  <c r="E2656" i="6" s="1"/>
  <c r="F2656" i="6" s="1"/>
  <c r="E6232" i="6" a="1"/>
  <c r="E6232" i="6" s="1"/>
  <c r="F6232" i="6" s="1"/>
  <c r="E8032" i="6" a="1"/>
  <c r="E8032" i="6" s="1"/>
  <c r="F8032" i="6" s="1"/>
  <c r="E904" i="6" a="1"/>
  <c r="E904" i="6" s="1"/>
  <c r="F904" i="6" s="1"/>
  <c r="E1672" i="6" a="1"/>
  <c r="E1672" i="6" s="1"/>
  <c r="F1672" i="6" s="1"/>
  <c r="E3736" i="6" a="1"/>
  <c r="E3736" i="6" s="1"/>
  <c r="F3736" i="6" s="1"/>
  <c r="E5056" i="6" a="1"/>
  <c r="E5056" i="6" s="1"/>
  <c r="F5056" i="6" s="1"/>
  <c r="E6784" i="6" a="1"/>
  <c r="E6784" i="6" s="1"/>
  <c r="F6784" i="6" s="1"/>
  <c r="E8201" i="6" a="1"/>
  <c r="E8201" i="6" s="1"/>
  <c r="F8201" i="6" s="1"/>
  <c r="E7097" i="6" a="1"/>
  <c r="E7097" i="6" s="1"/>
  <c r="F7097" i="6" s="1"/>
  <c r="E5729" i="6" a="1"/>
  <c r="E5729" i="6" s="1"/>
  <c r="E5201" i="6" a="1"/>
  <c r="E5201" i="6" s="1"/>
  <c r="F5201" i="6" s="1"/>
  <c r="E4025" i="6" a="1"/>
  <c r="E4025" i="6" s="1"/>
  <c r="F4025" i="6" s="1"/>
  <c r="E4097" i="6" a="1"/>
  <c r="E4097" i="6" s="1"/>
  <c r="F4097" i="6" s="1"/>
  <c r="E3449" i="6" a="1"/>
  <c r="E3449" i="6" s="1"/>
  <c r="F3449" i="6" s="1"/>
  <c r="E1529" i="6" a="1"/>
  <c r="E1529" i="6" s="1"/>
  <c r="F1529" i="6" s="1"/>
  <c r="E2369" i="6" a="1"/>
  <c r="E2369" i="6" s="1"/>
  <c r="F2369" i="6" s="1"/>
  <c r="E1025" i="6" a="1"/>
  <c r="E1025" i="6" s="1"/>
  <c r="F1025" i="6" s="1"/>
  <c r="E665" i="6" a="1"/>
  <c r="E665" i="6" s="1"/>
  <c r="F665" i="6" s="1"/>
  <c r="E424" i="6" a="1"/>
  <c r="E424" i="6" s="1"/>
  <c r="F424" i="6" s="1"/>
  <c r="E2008" i="6" a="1"/>
  <c r="E2008" i="6" s="1"/>
  <c r="F2008" i="6" s="1"/>
  <c r="E4840" i="6" a="1"/>
  <c r="E4840" i="6" s="1"/>
  <c r="F4840" i="6" s="1"/>
  <c r="E7120" i="6" a="1"/>
  <c r="E7120" i="6" s="1"/>
  <c r="F7120" i="6" s="1"/>
  <c r="E160" i="6" a="1"/>
  <c r="E160" i="6" s="1"/>
  <c r="E1552" i="6" a="1"/>
  <c r="E1552" i="6" s="1"/>
  <c r="F1552" i="6" s="1"/>
  <c r="E4816" i="6" a="1"/>
  <c r="E4816" i="6" s="1"/>
  <c r="F4816" i="6" s="1"/>
  <c r="E7408" i="6" a="1"/>
  <c r="E7408" i="6" s="1"/>
  <c r="F7408" i="6" s="1"/>
  <c r="F7961" i="6"/>
  <c r="E6545" i="6" a="1"/>
  <c r="E6545" i="6" s="1"/>
  <c r="F6545" i="6" s="1"/>
  <c r="E6209" i="6" a="1"/>
  <c r="E6209" i="6" s="1"/>
  <c r="F6209" i="6" s="1"/>
  <c r="E4337" i="6" a="1"/>
  <c r="E4337" i="6" s="1"/>
  <c r="F4337" i="6" s="1"/>
  <c r="E2105" i="6" a="1"/>
  <c r="E2105" i="6" s="1"/>
  <c r="F2105" i="6" s="1"/>
  <c r="E1865" i="6" a="1"/>
  <c r="E1865" i="6" s="1"/>
  <c r="F1865" i="6" s="1"/>
  <c r="E568" i="6" a="1"/>
  <c r="E568" i="6" s="1"/>
  <c r="E3472" i="6" a="1"/>
  <c r="E3472" i="6" s="1"/>
  <c r="F3472" i="6" s="1"/>
  <c r="E5320" i="6" a="1"/>
  <c r="E5320" i="6" s="1"/>
  <c r="F5320" i="6" s="1"/>
  <c r="E2032" i="6" a="1"/>
  <c r="E2032" i="6" s="1"/>
  <c r="F2032" i="6" s="1"/>
  <c r="E5944" i="6" a="1"/>
  <c r="E5944" i="6" s="1"/>
  <c r="E6496" i="6" a="1"/>
  <c r="E6496" i="6" s="1"/>
  <c r="F6496" i="6" s="1"/>
  <c r="E6713" i="6" a="1"/>
  <c r="E6713" i="6" s="1"/>
  <c r="F6713" i="6" s="1"/>
  <c r="E5657" i="6" a="1"/>
  <c r="E5657" i="6" s="1"/>
  <c r="F5657" i="6" s="1"/>
  <c r="E5561" i="6" a="1"/>
  <c r="E5561" i="6" s="1"/>
  <c r="F5561" i="6" s="1"/>
  <c r="E5153" i="6" a="1"/>
  <c r="E5153" i="6" s="1"/>
  <c r="F5153" i="6" s="1"/>
  <c r="E4793" i="6" a="1"/>
  <c r="E4793" i="6" s="1"/>
  <c r="F4793" i="6" s="1"/>
  <c r="E3425" i="6" a="1"/>
  <c r="E3425" i="6" s="1"/>
  <c r="F3425" i="6" s="1"/>
  <c r="E2417" i="6" a="1"/>
  <c r="E2417" i="6" s="1"/>
  <c r="F2417" i="6" s="1"/>
  <c r="E305" i="6" a="1"/>
  <c r="E305" i="6" s="1"/>
  <c r="F305" i="6" s="1"/>
  <c r="E7216" i="6" a="1"/>
  <c r="E7216" i="6" s="1"/>
  <c r="F7217" i="6" s="1"/>
  <c r="E976" i="6" a="1"/>
  <c r="E976" i="6" s="1"/>
  <c r="F976" i="6" s="1"/>
  <c r="E1576" i="6" a="1"/>
  <c r="E1576" i="6" s="1"/>
  <c r="F1576" i="6" s="1"/>
  <c r="E136" i="6" a="1"/>
  <c r="E136" i="6" s="1"/>
  <c r="F136" i="6" s="1"/>
  <c r="E3136" i="6" a="1"/>
  <c r="E3136" i="6" s="1"/>
  <c r="F3136" i="6" s="1"/>
  <c r="E4624" i="6" a="1"/>
  <c r="E4624" i="6" s="1"/>
  <c r="F4624" i="6" s="1"/>
  <c r="E6688" i="6" a="1"/>
  <c r="E6688" i="6" s="1"/>
  <c r="E8416" i="6" a="1"/>
  <c r="E8416" i="6" s="1"/>
  <c r="F8416" i="6" s="1"/>
  <c r="E1360" i="6" a="1"/>
  <c r="E1360" i="6" s="1"/>
  <c r="F1360" i="6" s="1"/>
  <c r="E2776" i="6" a="1"/>
  <c r="E2776" i="6" s="1"/>
  <c r="F2776" i="6" s="1"/>
  <c r="E4288" i="6" a="1"/>
  <c r="E4288" i="6" s="1"/>
  <c r="F4288" i="6" s="1"/>
  <c r="E5848" i="6" a="1"/>
  <c r="E5848" i="6" s="1"/>
  <c r="F5848" i="6" s="1"/>
  <c r="E7432" i="6" a="1"/>
  <c r="E7432" i="6" s="1"/>
  <c r="F7432" i="6" s="1"/>
  <c r="E8392" i="6" a="1"/>
  <c r="E8392" i="6" s="1"/>
  <c r="F8392" i="6" s="1"/>
  <c r="E6977" i="6" a="1"/>
  <c r="E6977" i="6" s="1"/>
  <c r="F6977" i="6" s="1"/>
  <c r="E7841" i="6" a="1"/>
  <c r="E7841" i="6" s="1"/>
  <c r="F7841" i="6" s="1"/>
  <c r="E5801" i="6" a="1"/>
  <c r="E5801" i="6" s="1"/>
  <c r="F5801" i="6" s="1"/>
  <c r="E4889" i="6" a="1"/>
  <c r="E4889" i="6" s="1"/>
  <c r="F4889" i="6" s="1"/>
  <c r="E3641" i="6" a="1"/>
  <c r="E3641" i="6" s="1"/>
  <c r="F3641" i="6" s="1"/>
  <c r="E2681" i="6" a="1"/>
  <c r="E2681" i="6" s="1"/>
  <c r="F2681" i="6" s="1"/>
  <c r="E545" i="6" a="1"/>
  <c r="E545" i="6" s="1"/>
  <c r="F545" i="6" s="1"/>
  <c r="E592" i="6" a="1"/>
  <c r="E592" i="6" s="1"/>
  <c r="F592" i="6" s="1"/>
  <c r="E2968" i="6" a="1"/>
  <c r="E2968" i="6" s="1"/>
  <c r="F2968" i="6" s="1"/>
  <c r="E5440" i="6" a="1"/>
  <c r="E5440" i="6" s="1"/>
  <c r="F5440" i="6" s="1"/>
  <c r="E6880" i="6" a="1"/>
  <c r="E6880" i="6" s="1"/>
  <c r="E1696" i="6" a="1"/>
  <c r="E1696" i="6" s="1"/>
  <c r="F1696" i="6" s="1"/>
  <c r="E2920" i="6" a="1"/>
  <c r="E2920" i="6" s="1"/>
  <c r="F2920" i="6" s="1"/>
  <c r="E5608" i="6" a="1"/>
  <c r="E5608" i="6" s="1"/>
  <c r="E7768" i="6" a="1"/>
  <c r="E7768" i="6" s="1"/>
  <c r="F7768" i="6" s="1"/>
  <c r="E8225" i="6" a="1"/>
  <c r="E8225" i="6" s="1"/>
  <c r="F8225" i="6" s="1"/>
  <c r="E7121" i="6" a="1"/>
  <c r="E7121" i="6" s="1"/>
  <c r="E6017" i="6" a="1"/>
  <c r="E6017" i="6" s="1"/>
  <c r="F6017" i="6" s="1"/>
  <c r="E5777" i="6" a="1"/>
  <c r="E5777" i="6" s="1"/>
  <c r="F5777" i="6" s="1"/>
  <c r="E5968" i="6" a="1"/>
  <c r="E5968" i="6" s="1"/>
  <c r="E5225" i="6" a="1"/>
  <c r="E5225" i="6" s="1"/>
  <c r="F5225" i="6" s="1"/>
  <c r="E4409" i="6" a="1"/>
  <c r="E4409" i="6" s="1"/>
  <c r="F4409" i="6" s="1"/>
  <c r="E4049" i="6" a="1"/>
  <c r="E4049" i="6" s="1"/>
  <c r="F4049" i="6" s="1"/>
  <c r="E3041" i="6" a="1"/>
  <c r="E3041" i="6" s="1"/>
  <c r="E2753" i="6" a="1"/>
  <c r="E2753" i="6" s="1"/>
  <c r="F2753" i="6" s="1"/>
  <c r="E3161" i="6" a="1"/>
  <c r="E3161" i="6" s="1"/>
  <c r="F3161" i="6" s="1"/>
  <c r="E1121" i="6" a="1"/>
  <c r="E1121" i="6" s="1"/>
  <c r="F1121" i="6" s="1"/>
  <c r="E1145" i="6" a="1"/>
  <c r="E1145" i="6" s="1"/>
  <c r="F1145" i="6" s="1"/>
  <c r="E1432" i="6" a="1"/>
  <c r="E1432" i="6" s="1"/>
  <c r="E3760" i="6" a="1"/>
  <c r="E3760" i="6" s="1"/>
  <c r="F3760" i="6" s="1"/>
  <c r="E6280" i="6" a="1"/>
  <c r="E6280" i="6" s="1"/>
  <c r="F6280" i="6" s="1"/>
  <c r="E3208" i="6" a="1"/>
  <c r="E3208" i="6" s="1"/>
  <c r="F3208" i="6" s="1"/>
  <c r="E5368" i="6" a="1"/>
  <c r="E5368" i="6" s="1"/>
  <c r="F5368" i="6" s="1"/>
  <c r="E7601" i="6" a="1"/>
  <c r="E7601" i="6" s="1"/>
  <c r="F7601" i="6" s="1"/>
  <c r="E6353" i="6" a="1"/>
  <c r="E6353" i="6" s="1"/>
  <c r="F6353" i="6" s="1"/>
  <c r="E4865" i="6" a="1"/>
  <c r="E4865" i="6" s="1"/>
  <c r="F4865" i="6" s="1"/>
  <c r="E2969" i="6" a="1"/>
  <c r="E2969" i="6" s="1"/>
  <c r="E2009" i="6" a="1"/>
  <c r="E2009" i="6" s="1"/>
  <c r="E1769" i="6" a="1"/>
  <c r="E1769" i="6" s="1"/>
  <c r="F1769" i="6" s="1"/>
  <c r="E3400" i="6" a="1"/>
  <c r="E3400" i="6" s="1"/>
  <c r="F3400" i="6" s="1"/>
  <c r="E7697" i="6" a="1"/>
  <c r="E7697" i="6" s="1"/>
  <c r="F7697" i="6" s="1"/>
  <c r="E5393" i="6" a="1"/>
  <c r="E5393" i="6" s="1"/>
  <c r="F5393" i="6" s="1"/>
  <c r="E3713" i="6" a="1"/>
  <c r="E3713" i="6" s="1"/>
  <c r="F3713" i="6" s="1"/>
  <c r="E2561" i="6" a="1"/>
  <c r="E2561" i="6" s="1"/>
  <c r="F2561" i="6" s="1"/>
  <c r="E2513" i="6" a="1"/>
  <c r="E2513" i="6" s="1"/>
  <c r="G67" i="6"/>
  <c r="C67" i="6"/>
  <c r="I18" i="5"/>
  <c r="F16" i="6"/>
  <c r="B23" i="5"/>
  <c r="C22" i="5" s="1"/>
  <c r="D22" i="5" s="1"/>
  <c r="G43" i="6"/>
  <c r="G19" i="6"/>
  <c r="F45" i="5"/>
  <c r="H45" i="5"/>
  <c r="I45" i="5" s="1"/>
  <c r="F20" i="5"/>
  <c r="C43" i="6"/>
  <c r="D42" i="6" s="1"/>
  <c r="C19" i="6"/>
  <c r="H20" i="5"/>
  <c r="O46" i="5"/>
  <c r="I18" i="6"/>
  <c r="J18" i="6" s="1"/>
  <c r="M46" i="5"/>
  <c r="N46" i="5" s="1"/>
  <c r="G46" i="5"/>
  <c r="E46" i="5"/>
  <c r="O21" i="5"/>
  <c r="C21" i="5"/>
  <c r="D21" i="5" s="1"/>
  <c r="F2509" i="6" l="1"/>
  <c r="F3925" i="6"/>
  <c r="F8125" i="6"/>
  <c r="F6469" i="6"/>
  <c r="F3041" i="6"/>
  <c r="F5729" i="6"/>
  <c r="F8077" i="6"/>
  <c r="F1909" i="6"/>
  <c r="F5677" i="6"/>
  <c r="F2365" i="6"/>
  <c r="F3853" i="6"/>
  <c r="F4601" i="6"/>
  <c r="F7741" i="6"/>
  <c r="F2773" i="6"/>
  <c r="F3253" i="6"/>
  <c r="F6037" i="6"/>
  <c r="F3468" i="6"/>
  <c r="F7621" i="6"/>
  <c r="F7764" i="6"/>
  <c r="F6925" i="6"/>
  <c r="F6204" i="6"/>
  <c r="F661" i="6"/>
  <c r="F7597" i="6"/>
  <c r="F2221" i="6"/>
  <c r="F949" i="6"/>
  <c r="F1452" i="6"/>
  <c r="F5609" i="6"/>
  <c r="F4645" i="6"/>
  <c r="F2484" i="6"/>
  <c r="F493" i="6"/>
  <c r="F828" i="6"/>
  <c r="F5988" i="6"/>
  <c r="F6156" i="6"/>
  <c r="F7213" i="6"/>
  <c r="F3013" i="6"/>
  <c r="F6277" i="6"/>
  <c r="F2989" i="6"/>
  <c r="F5437" i="6"/>
  <c r="F565" i="6"/>
  <c r="F7669" i="6"/>
  <c r="F5196" i="6"/>
  <c r="F7885" i="6"/>
  <c r="F5149" i="6"/>
  <c r="F1501" i="6"/>
  <c r="F1405" i="6"/>
  <c r="F1213" i="6"/>
  <c r="F5700" i="6"/>
  <c r="F6229" i="6"/>
  <c r="F8388" i="6"/>
  <c r="F2321" i="6"/>
  <c r="F2844" i="6"/>
  <c r="F6804" i="6"/>
  <c r="F2513" i="6"/>
  <c r="F1741" i="6"/>
  <c r="F2244" i="6"/>
  <c r="F517" i="6"/>
  <c r="F7117" i="6"/>
  <c r="F7477" i="6"/>
  <c r="F901" i="6"/>
  <c r="F3637" i="6"/>
  <c r="F3684" i="6"/>
  <c r="F8101" i="6"/>
  <c r="F6397" i="6"/>
  <c r="F4309" i="6"/>
  <c r="F5753" i="6"/>
  <c r="F3756" i="6"/>
  <c r="F7333" i="6"/>
  <c r="F1164" i="6"/>
  <c r="F5821" i="6"/>
  <c r="F7572" i="6"/>
  <c r="F3781" i="6"/>
  <c r="F7501" i="6"/>
  <c r="F7932" i="6"/>
  <c r="F7909" i="6"/>
  <c r="F2631" i="6"/>
  <c r="F4455" i="6"/>
  <c r="F2173" i="6"/>
  <c r="F5173" i="6"/>
  <c r="F2727" i="6"/>
  <c r="F2871" i="6"/>
  <c r="F5245" i="6"/>
  <c r="F4957" i="6"/>
  <c r="E8148" i="6" a="1"/>
  <c r="E8148" i="6" s="1"/>
  <c r="F8148" i="6" s="1"/>
  <c r="E1789" i="6" a="1"/>
  <c r="E1789" i="6" s="1"/>
  <c r="D1788" i="6"/>
  <c r="E6301" i="6" a="1"/>
  <c r="E6301" i="6" s="1"/>
  <c r="D6300" i="6"/>
  <c r="E2533" i="6" a="1"/>
  <c r="E2533" i="6" s="1"/>
  <c r="F2534" i="6" s="1"/>
  <c r="D2532" i="6"/>
  <c r="E4717" i="6" a="1"/>
  <c r="E4717" i="6" s="1"/>
  <c r="D4716" i="6"/>
  <c r="E2605" i="6" a="1"/>
  <c r="E2605" i="6" s="1"/>
  <c r="F2606" i="6" s="1"/>
  <c r="D2604" i="6"/>
  <c r="E1717" i="6" a="1"/>
  <c r="E1717" i="6" s="1"/>
  <c r="D1716" i="6"/>
  <c r="E3061" i="6" a="1"/>
  <c r="E3061" i="6" s="1"/>
  <c r="F3062" i="6" s="1"/>
  <c r="D3060" i="6"/>
  <c r="E3877" i="6" a="1"/>
  <c r="E3877" i="6" s="1"/>
  <c r="F3878" i="6" s="1"/>
  <c r="D3876" i="6"/>
  <c r="E4333" i="6" a="1"/>
  <c r="E4333" i="6" s="1"/>
  <c r="D4332" i="6"/>
  <c r="F3829" i="6"/>
  <c r="F205" i="6"/>
  <c r="F3516" i="6"/>
  <c r="F6252" i="6"/>
  <c r="E4260" i="6" a="1"/>
  <c r="E4260" i="6" s="1"/>
  <c r="F4260" i="6" s="1"/>
  <c r="F5556" i="6"/>
  <c r="F4740" i="6"/>
  <c r="F4908" i="6"/>
  <c r="F181" i="6"/>
  <c r="F5292" i="6"/>
  <c r="E4668" i="6" a="1"/>
  <c r="E4668" i="6" s="1"/>
  <c r="F4668" i="6" s="1"/>
  <c r="F685" i="6"/>
  <c r="E7092" i="6" a="1"/>
  <c r="E7092" i="6" s="1"/>
  <c r="F7093" i="6" s="1"/>
  <c r="F5220" i="6"/>
  <c r="F3205" i="6"/>
  <c r="F2125" i="6"/>
  <c r="F5005" i="6"/>
  <c r="F2100" i="6"/>
  <c r="F5028" i="6"/>
  <c r="F2028" i="6"/>
  <c r="F8053" i="6"/>
  <c r="E1309" i="6" a="1"/>
  <c r="E1309" i="6" s="1"/>
  <c r="D1308" i="6"/>
  <c r="E3349" i="6" a="1"/>
  <c r="E3349" i="6" s="1"/>
  <c r="D3348" i="6"/>
  <c r="E1837" i="6" a="1"/>
  <c r="E1837" i="6" s="1"/>
  <c r="F1838" i="6" s="1"/>
  <c r="D1836" i="6"/>
  <c r="E2917" i="6" a="1"/>
  <c r="E2917" i="6" s="1"/>
  <c r="F2918" i="6" s="1"/>
  <c r="D2916" i="6"/>
  <c r="E4813" i="6" a="1"/>
  <c r="E4813" i="6" s="1"/>
  <c r="F4814" i="6" s="1"/>
  <c r="D4812" i="6"/>
  <c r="E7981" i="6" a="1"/>
  <c r="E7981" i="6" s="1"/>
  <c r="D7980" i="6"/>
  <c r="E3373" i="6" a="1"/>
  <c r="E3373" i="6" s="1"/>
  <c r="F3374" i="6" s="1"/>
  <c r="D3372" i="6"/>
  <c r="E6565" i="6" a="1"/>
  <c r="E6565" i="6" s="1"/>
  <c r="F6566" i="6" s="1"/>
  <c r="D6564" i="6"/>
  <c r="E2269" i="6" a="1"/>
  <c r="E2269" i="6" s="1"/>
  <c r="D2268" i="6"/>
  <c r="E6709" i="6" a="1"/>
  <c r="E6709" i="6" s="1"/>
  <c r="D6708" i="6"/>
  <c r="E6541" i="6" a="1"/>
  <c r="E6541" i="6" s="1"/>
  <c r="F6542" i="6" s="1"/>
  <c r="D6540" i="6"/>
  <c r="E7525" i="6" a="1"/>
  <c r="E7525" i="6" s="1"/>
  <c r="F7526" i="6" s="1"/>
  <c r="D7524" i="6"/>
  <c r="E4981" i="6" a="1"/>
  <c r="E4981" i="6" s="1"/>
  <c r="F4982" i="6" s="1"/>
  <c r="D4980" i="6"/>
  <c r="E2821" i="6" a="1"/>
  <c r="E2821" i="6" s="1"/>
  <c r="F2822" i="6" s="1"/>
  <c r="D2820" i="6"/>
  <c r="E8221" i="6" a="1"/>
  <c r="E8221" i="6" s="1"/>
  <c r="D8220" i="6"/>
  <c r="E4524" i="6" a="1"/>
  <c r="E4524" i="6" s="1"/>
  <c r="F4525" i="6" s="1"/>
  <c r="F1357" i="6"/>
  <c r="E1069" i="6" a="1"/>
  <c r="E1069" i="6" s="1"/>
  <c r="D1068" i="6"/>
  <c r="E3301" i="6" a="1"/>
  <c r="E3301" i="6" s="1"/>
  <c r="F3302" i="6" s="1"/>
  <c r="D3300" i="6"/>
  <c r="E5389" i="6" a="1"/>
  <c r="E5389" i="6" s="1"/>
  <c r="F5390" i="6" s="1"/>
  <c r="D5388" i="6"/>
  <c r="E7837" i="6" a="1"/>
  <c r="E7837" i="6" s="1"/>
  <c r="F7838" i="6" s="1"/>
  <c r="D7836" i="6"/>
  <c r="E2413" i="6" a="1"/>
  <c r="E2413" i="6" s="1"/>
  <c r="D2412" i="6"/>
  <c r="E2317" i="6" a="1"/>
  <c r="E2317" i="6" s="1"/>
  <c r="F2318" i="6" s="1"/>
  <c r="D2316" i="6"/>
  <c r="E6132" i="6" a="1"/>
  <c r="E6132" i="6" s="1"/>
  <c r="F6132" i="6" s="1"/>
  <c r="E2629" i="6" a="1"/>
  <c r="E2629" i="6" s="1"/>
  <c r="F2630" i="6" s="1"/>
  <c r="D2628" i="6"/>
  <c r="E2725" i="6" a="1"/>
  <c r="E2725" i="6" s="1"/>
  <c r="F2726" i="6" s="1"/>
  <c r="D2724" i="6"/>
  <c r="E8245" i="6" a="1"/>
  <c r="E8245" i="6" s="1"/>
  <c r="D8244" i="6"/>
  <c r="F781" i="6"/>
  <c r="F3228" i="6"/>
  <c r="F1812" i="6"/>
  <c r="E636" i="6" a="1"/>
  <c r="E636" i="6" s="1"/>
  <c r="F636" i="6" s="1"/>
  <c r="F5365" i="6"/>
  <c r="E6108" i="6" a="1"/>
  <c r="E6108" i="6" s="1"/>
  <c r="F6108" i="6" s="1"/>
  <c r="F7021" i="6"/>
  <c r="F2677" i="6"/>
  <c r="E2388" i="6" a="1"/>
  <c r="E2388" i="6" s="1"/>
  <c r="F2388" i="6" s="1"/>
  <c r="F6348" i="6"/>
  <c r="F4884" i="6"/>
  <c r="F6517" i="6"/>
  <c r="F757" i="6"/>
  <c r="F348" i="6"/>
  <c r="E7164" i="6" a="1"/>
  <c r="E7164" i="6" s="1"/>
  <c r="F7164" i="6" s="1"/>
  <c r="F5581" i="6"/>
  <c r="E6732" i="6" a="1"/>
  <c r="E6732" i="6" s="1"/>
  <c r="F6732" i="6" s="1"/>
  <c r="E541" i="6" a="1"/>
  <c r="E541" i="6" s="1"/>
  <c r="F542" i="6" s="1"/>
  <c r="D540" i="6"/>
  <c r="E253" i="6" a="1"/>
  <c r="E253" i="6" s="1"/>
  <c r="F254" i="6" s="1"/>
  <c r="D252" i="6"/>
  <c r="E4573" i="6" a="1"/>
  <c r="E4573" i="6" s="1"/>
  <c r="F4574" i="6" s="1"/>
  <c r="D4572" i="6"/>
  <c r="E2340" i="6" a="1"/>
  <c r="E2340" i="6" s="1"/>
  <c r="F2340" i="6" s="1"/>
  <c r="E5509" i="6" a="1"/>
  <c r="E5509" i="6" s="1"/>
  <c r="D5508" i="6"/>
  <c r="E5965" i="6" a="1"/>
  <c r="E5965" i="6" s="1"/>
  <c r="F5966" i="6" s="1"/>
  <c r="D5964" i="6"/>
  <c r="E3181" i="6" a="1"/>
  <c r="E3181" i="6" s="1"/>
  <c r="D3180" i="6"/>
  <c r="E8293" i="6" a="1"/>
  <c r="E8293" i="6" s="1"/>
  <c r="D8292" i="6"/>
  <c r="E1141" i="6" a="1"/>
  <c r="E1141" i="6" s="1"/>
  <c r="D1140" i="6"/>
  <c r="E325" i="6" a="1"/>
  <c r="E325" i="6" s="1"/>
  <c r="F326" i="6" s="1"/>
  <c r="D324" i="6"/>
  <c r="E5653" i="6" a="1"/>
  <c r="E5653" i="6" s="1"/>
  <c r="D5652" i="6"/>
  <c r="E2893" i="6" a="1"/>
  <c r="E2893" i="6" s="1"/>
  <c r="D2892" i="6"/>
  <c r="E2869" i="6" a="1"/>
  <c r="E2869" i="6" s="1"/>
  <c r="F2870" i="6" s="1"/>
  <c r="D2868" i="6"/>
  <c r="E4453" i="6" a="1"/>
  <c r="E4453" i="6" s="1"/>
  <c r="F4454" i="6" s="1"/>
  <c r="D4452" i="6"/>
  <c r="E6013" i="6" a="1"/>
  <c r="E6013" i="6" s="1"/>
  <c r="F6014" i="6" s="1"/>
  <c r="D6012" i="6"/>
  <c r="E1548" i="6" a="1"/>
  <c r="E1548" i="6" s="1"/>
  <c r="F1548" i="6" s="1"/>
  <c r="F2653" i="6"/>
  <c r="D10" i="6"/>
  <c r="E11" i="6"/>
  <c r="F12" i="6" s="1"/>
  <c r="E5341" i="6" a="1"/>
  <c r="E5341" i="6" s="1"/>
  <c r="F5342" i="6" s="1"/>
  <c r="D5340" i="6"/>
  <c r="E8005" i="6" a="1"/>
  <c r="E8005" i="6" s="1"/>
  <c r="F8006" i="6" s="1"/>
  <c r="D8004" i="6"/>
  <c r="E4237" i="6" a="1"/>
  <c r="E4237" i="6" s="1"/>
  <c r="D4236" i="6"/>
  <c r="E1524" i="6" a="1"/>
  <c r="E1524" i="6" s="1"/>
  <c r="F1524" i="6" s="1"/>
  <c r="E7405" i="6" a="1"/>
  <c r="E7405" i="6" s="1"/>
  <c r="F7406" i="6" s="1"/>
  <c r="D7404" i="6"/>
  <c r="E6973" i="6" a="1"/>
  <c r="E6973" i="6" s="1"/>
  <c r="F6974" i="6" s="1"/>
  <c r="D6972" i="6"/>
  <c r="E3973" i="6" a="1"/>
  <c r="E3973" i="6" s="1"/>
  <c r="F3974" i="6" s="1"/>
  <c r="D3972" i="6"/>
  <c r="E4861" i="6" a="1"/>
  <c r="E4861" i="6" s="1"/>
  <c r="F4862" i="6" s="1"/>
  <c r="D4860" i="6"/>
  <c r="E7309" i="6" a="1"/>
  <c r="E7309" i="6" s="1"/>
  <c r="F7310" i="6" s="1"/>
  <c r="D7308" i="6"/>
  <c r="F4788" i="6"/>
  <c r="F4212" i="6"/>
  <c r="F2004" i="6"/>
  <c r="F3397" i="6"/>
  <c r="F4620" i="6"/>
  <c r="F3493" i="6"/>
  <c r="E3564" i="6" a="1"/>
  <c r="E3564" i="6" s="1"/>
  <c r="F3565" i="6" s="1"/>
  <c r="F4357" i="6"/>
  <c r="F5604" i="6"/>
  <c r="F4597" i="6"/>
  <c r="E4140" i="6" a="1"/>
  <c r="E4140" i="6" s="1"/>
  <c r="F4140" i="6" s="1"/>
  <c r="E1380" i="6" a="1"/>
  <c r="E1380" i="6" s="1"/>
  <c r="F1380" i="6" s="1"/>
  <c r="E6325" i="6" a="1"/>
  <c r="E6325" i="6" s="1"/>
  <c r="F6326" i="6" s="1"/>
  <c r="D6324" i="6"/>
  <c r="E1117" i="6" a="1"/>
  <c r="E1117" i="6" s="1"/>
  <c r="F1118" i="6" s="1"/>
  <c r="D1116" i="6"/>
  <c r="E973" i="6" a="1"/>
  <c r="E973" i="6" s="1"/>
  <c r="F974" i="6" s="1"/>
  <c r="D972" i="6"/>
  <c r="E7957" i="6" a="1"/>
  <c r="E7957" i="6" s="1"/>
  <c r="F7958" i="6" s="1"/>
  <c r="D7956" i="6"/>
  <c r="E2749" i="6" a="1"/>
  <c r="E2749" i="6" s="1"/>
  <c r="F2750" i="6" s="1"/>
  <c r="D2748" i="6"/>
  <c r="E6757" i="6" a="1"/>
  <c r="E6757" i="6" s="1"/>
  <c r="F6758" i="6" s="1"/>
  <c r="D6756" i="6"/>
  <c r="E6085" i="6" a="1"/>
  <c r="E6085" i="6" s="1"/>
  <c r="F6086" i="6" s="1"/>
  <c r="D6084" i="6"/>
  <c r="E4477" i="6" a="1"/>
  <c r="E4477" i="6" s="1"/>
  <c r="F4478" i="6" s="1"/>
  <c r="D4476" i="6"/>
  <c r="E7717" i="6" a="1"/>
  <c r="E7717" i="6" s="1"/>
  <c r="F7718" i="6" s="1"/>
  <c r="D7716" i="6"/>
  <c r="E877" i="6" a="1"/>
  <c r="E877" i="6" s="1"/>
  <c r="F878" i="6" s="1"/>
  <c r="D876" i="6"/>
  <c r="E4405" i="6" a="1"/>
  <c r="E4405" i="6" s="1"/>
  <c r="F4406" i="6" s="1"/>
  <c r="D4404" i="6"/>
  <c r="E2797" i="6" a="1"/>
  <c r="E2797" i="6" s="1"/>
  <c r="F2798" i="6" s="1"/>
  <c r="D2796" i="6"/>
  <c r="E7813" i="6" a="1"/>
  <c r="E7813" i="6" s="1"/>
  <c r="F7814" i="6" s="1"/>
  <c r="D7812" i="6"/>
  <c r="E1573" i="6" a="1"/>
  <c r="E1573" i="6" s="1"/>
  <c r="F1574" i="6" s="1"/>
  <c r="D1572" i="6"/>
  <c r="E613" i="6" a="1"/>
  <c r="E613" i="6" s="1"/>
  <c r="F614" i="6" s="1"/>
  <c r="D612" i="6"/>
  <c r="E5077" i="6" a="1"/>
  <c r="E5077" i="6" s="1"/>
  <c r="F5078" i="6" s="1"/>
  <c r="D5076" i="6"/>
  <c r="E1477" i="6" a="1"/>
  <c r="E1477" i="6" s="1"/>
  <c r="F1478" i="6" s="1"/>
  <c r="D1476" i="6"/>
  <c r="E61" i="6" a="1"/>
  <c r="E61" i="6" s="1"/>
  <c r="F62" i="6" s="1"/>
  <c r="D60" i="6"/>
  <c r="E1285" i="6" a="1"/>
  <c r="E1285" i="6" s="1"/>
  <c r="F1286" i="6" s="1"/>
  <c r="D1284" i="6"/>
  <c r="E373" i="6" a="1"/>
  <c r="E373" i="6" s="1"/>
  <c r="F374" i="6" s="1"/>
  <c r="D372" i="6"/>
  <c r="E6853" i="6" a="1"/>
  <c r="E6853" i="6" s="1"/>
  <c r="F6854" i="6" s="1"/>
  <c r="D6852" i="6"/>
  <c r="E5749" i="6" a="1"/>
  <c r="E5749" i="6" s="1"/>
  <c r="F5750" i="6" s="1"/>
  <c r="D5748" i="6"/>
  <c r="E6613" i="6" a="1"/>
  <c r="E6613" i="6" s="1"/>
  <c r="F6614" i="6" s="1"/>
  <c r="D6612" i="6"/>
  <c r="E1645" i="6" a="1"/>
  <c r="E1645" i="6" s="1"/>
  <c r="F1646" i="6" s="1"/>
  <c r="D1644" i="6"/>
  <c r="E7453" i="6" a="1"/>
  <c r="E7453" i="6" s="1"/>
  <c r="F7454" i="6" s="1"/>
  <c r="D7452" i="6"/>
  <c r="F4692" i="6"/>
  <c r="E3612" i="6" a="1"/>
  <c r="E3612" i="6" s="1"/>
  <c r="F3612" i="6" s="1"/>
  <c r="F8173" i="6"/>
  <c r="E5460" i="6" a="1"/>
  <c r="E5460" i="6" s="1"/>
  <c r="F5460" i="6" s="1"/>
  <c r="E7549" i="6" a="1"/>
  <c r="E7549" i="6" s="1"/>
  <c r="D7548" i="6"/>
  <c r="E7141" i="6" a="1"/>
  <c r="E7141" i="6" s="1"/>
  <c r="F7142" i="6" s="1"/>
  <c r="D7140" i="6"/>
  <c r="E3325" i="6" a="1"/>
  <c r="E3325" i="6" s="1"/>
  <c r="F3326" i="6" s="1"/>
  <c r="D3324" i="6"/>
  <c r="E7693" i="6" a="1"/>
  <c r="E7693" i="6" s="1"/>
  <c r="F7694" i="6" s="1"/>
  <c r="D7692" i="6"/>
  <c r="E2293" i="6" a="1"/>
  <c r="E2293" i="6" s="1"/>
  <c r="F2294" i="6" s="1"/>
  <c r="D2292" i="6"/>
  <c r="E5413" i="6" a="1"/>
  <c r="E5413" i="6" s="1"/>
  <c r="F5414" i="6" s="1"/>
  <c r="D5412" i="6"/>
  <c r="E2461" i="6" a="1"/>
  <c r="E2461" i="6" s="1"/>
  <c r="F2462" i="6" s="1"/>
  <c r="D2460" i="6"/>
  <c r="E1693" i="6" a="1"/>
  <c r="E1693" i="6" s="1"/>
  <c r="F1694" i="6" s="1"/>
  <c r="D1692" i="6"/>
  <c r="E3133" i="6" a="1"/>
  <c r="E3133" i="6" s="1"/>
  <c r="F3134" i="6" s="1"/>
  <c r="D3132" i="6"/>
  <c r="E4117" i="6" a="1"/>
  <c r="E4117" i="6" s="1"/>
  <c r="F4118" i="6" s="1"/>
  <c r="D4116" i="6"/>
  <c r="E7261" i="6" a="1"/>
  <c r="E7261" i="6" s="1"/>
  <c r="F7262" i="6" s="1"/>
  <c r="D7260" i="6"/>
  <c r="E2581" i="6" a="1"/>
  <c r="E2581" i="6" s="1"/>
  <c r="F2582" i="6" s="1"/>
  <c r="D2580" i="6"/>
  <c r="E1861" i="6" a="1"/>
  <c r="E1861" i="6" s="1"/>
  <c r="F1862" i="6" s="1"/>
  <c r="D1860" i="6"/>
  <c r="E5101" i="6" a="1"/>
  <c r="E5101" i="6" s="1"/>
  <c r="F5102" i="6" s="1"/>
  <c r="D5100" i="6"/>
  <c r="F3613" i="6"/>
  <c r="E852" i="6" a="1"/>
  <c r="E852" i="6" s="1"/>
  <c r="F853" i="6" s="1"/>
  <c r="E228" i="6" a="1"/>
  <c r="E228" i="6" s="1"/>
  <c r="F229" i="6" s="1"/>
  <c r="F7551" i="6"/>
  <c r="F7550" i="6"/>
  <c r="F2295" i="6"/>
  <c r="E1525" i="6" a="1"/>
  <c r="E1525" i="6" s="1"/>
  <c r="F1525" i="6" s="1"/>
  <c r="F2319" i="6"/>
  <c r="F6135" i="6"/>
  <c r="F1718" i="6"/>
  <c r="F1719" i="6"/>
  <c r="F3063" i="6"/>
  <c r="F1863" i="6"/>
  <c r="F615" i="6"/>
  <c r="E6733" i="6" a="1"/>
  <c r="E6733" i="6" s="1"/>
  <c r="F6734" i="6" s="1"/>
  <c r="F375" i="6"/>
  <c r="F879" i="6"/>
  <c r="F4407" i="6"/>
  <c r="E6133" i="6" a="1"/>
  <c r="E6133" i="6" s="1"/>
  <c r="F6134" i="6" s="1"/>
  <c r="F4334" i="6"/>
  <c r="F4335" i="6"/>
  <c r="F1839" i="6"/>
  <c r="F1311" i="6"/>
  <c r="F1310" i="6"/>
  <c r="F3350" i="6"/>
  <c r="F3351" i="6"/>
  <c r="F2535" i="6"/>
  <c r="F5967" i="6"/>
  <c r="F4575" i="6"/>
  <c r="F7982" i="6"/>
  <c r="F7983" i="6"/>
  <c r="F7527" i="6"/>
  <c r="F327" i="6"/>
  <c r="F8246" i="6"/>
  <c r="F8247" i="6"/>
  <c r="F8222" i="6"/>
  <c r="F8223" i="6"/>
  <c r="F3303" i="6"/>
  <c r="F1070" i="6"/>
  <c r="F1071" i="6"/>
  <c r="F6302" i="6"/>
  <c r="F6303" i="6"/>
  <c r="F5391" i="6"/>
  <c r="F2270" i="6"/>
  <c r="F2271" i="6"/>
  <c r="F4718" i="6"/>
  <c r="F4719" i="6"/>
  <c r="F5751" i="6"/>
  <c r="F2799" i="6"/>
  <c r="F4863" i="6"/>
  <c r="F5654" i="6"/>
  <c r="F2895" i="6"/>
  <c r="F2894" i="6"/>
  <c r="F8007" i="6"/>
  <c r="F543" i="6"/>
  <c r="F975" i="6"/>
  <c r="F4238" i="6"/>
  <c r="F4239" i="6"/>
  <c r="F1119" i="6"/>
  <c r="F6735" i="6"/>
  <c r="F255" i="6"/>
  <c r="F4815" i="6"/>
  <c r="F2463" i="6"/>
  <c r="F2343" i="6"/>
  <c r="F6710" i="6"/>
  <c r="F6711" i="6"/>
  <c r="F3879" i="6"/>
  <c r="F7311" i="6"/>
  <c r="F5343" i="6"/>
  <c r="F7143" i="6"/>
  <c r="F7719" i="6"/>
  <c r="E2341" i="6" a="1"/>
  <c r="E2341" i="6" s="1"/>
  <c r="F2342" i="6" s="1"/>
  <c r="F5511" i="6"/>
  <c r="F5510" i="6"/>
  <c r="F3182" i="6"/>
  <c r="F3183" i="6"/>
  <c r="F6615" i="6"/>
  <c r="F7815" i="6"/>
  <c r="F1575" i="6"/>
  <c r="F1479" i="6"/>
  <c r="F5415" i="6"/>
  <c r="F2919" i="6"/>
  <c r="F6881" i="6"/>
  <c r="F1790" i="6"/>
  <c r="F6327" i="6"/>
  <c r="F3327" i="6"/>
  <c r="F2751" i="6"/>
  <c r="F7839" i="6"/>
  <c r="F1647" i="6"/>
  <c r="F6975" i="6"/>
  <c r="F5079" i="6"/>
  <c r="F7695" i="6"/>
  <c r="F7407" i="6"/>
  <c r="F8294" i="6"/>
  <c r="F8295" i="6"/>
  <c r="F1142" i="6"/>
  <c r="F1143" i="6"/>
  <c r="F2414" i="6"/>
  <c r="F7263" i="6"/>
  <c r="F2583" i="6"/>
  <c r="F1791" i="6"/>
  <c r="F7455" i="6"/>
  <c r="F63" i="6"/>
  <c r="F3593" i="6"/>
  <c r="F7649" i="6"/>
  <c r="F2969" i="6"/>
  <c r="F3281" i="6"/>
  <c r="F7121" i="6"/>
  <c r="F1697" i="6"/>
  <c r="F2009" i="6"/>
  <c r="F4673" i="6"/>
  <c r="F1817" i="6"/>
  <c r="F1553" i="6"/>
  <c r="F2849" i="6"/>
  <c r="E4721" i="6" a="1"/>
  <c r="E4721" i="6" s="1"/>
  <c r="F4721" i="6" s="1"/>
  <c r="F4361" i="6"/>
  <c r="F4073" i="6"/>
  <c r="F7457" i="6"/>
  <c r="F1337" i="6"/>
  <c r="F2153" i="6"/>
  <c r="F5608" i="6"/>
  <c r="F5849" i="6"/>
  <c r="F2225" i="6"/>
  <c r="F8033" i="6"/>
  <c r="F6377" i="6"/>
  <c r="F5993" i="6"/>
  <c r="F233" i="6"/>
  <c r="F7409" i="6"/>
  <c r="F4481" i="6"/>
  <c r="F2729" i="6"/>
  <c r="F2897" i="6"/>
  <c r="F8393" i="6"/>
  <c r="F3977" i="6"/>
  <c r="F7865" i="6"/>
  <c r="F4001" i="6"/>
  <c r="F8009" i="6"/>
  <c r="F6161" i="6"/>
  <c r="F4313" i="6"/>
  <c r="F4745" i="6"/>
  <c r="F8105" i="6"/>
  <c r="F7313" i="6"/>
  <c r="F5897" i="6"/>
  <c r="F209" i="6"/>
  <c r="F161" i="6"/>
  <c r="F3473" i="6"/>
  <c r="F6689" i="6"/>
  <c r="F1433" i="6"/>
  <c r="F5945" i="6"/>
  <c r="E3353" i="6" a="1"/>
  <c r="E3353" i="6" s="1"/>
  <c r="F3353" i="6" s="1"/>
  <c r="F569" i="6"/>
  <c r="E1961" i="6" a="1"/>
  <c r="E1961" i="6" s="1"/>
  <c r="F1961" i="6" s="1"/>
  <c r="F1889" i="6"/>
  <c r="E8321" i="6" a="1"/>
  <c r="E8321" i="6" s="1"/>
  <c r="F8321" i="6" s="1"/>
  <c r="E6473" i="6" a="1"/>
  <c r="E6473" i="6" s="1"/>
  <c r="F6473" i="6" s="1"/>
  <c r="E3689" i="6" a="1"/>
  <c r="E3689" i="6" s="1"/>
  <c r="F3689" i="6" s="1"/>
  <c r="F5969" i="6"/>
  <c r="E7625" i="6" a="1"/>
  <c r="E7625" i="6" s="1"/>
  <c r="F7625" i="6" s="1"/>
  <c r="F1241" i="6"/>
  <c r="E425" i="6" a="1"/>
  <c r="E425" i="6" s="1"/>
  <c r="F425" i="6" s="1"/>
  <c r="D7794" i="6"/>
  <c r="D3570" i="6"/>
  <c r="E3570" i="6" s="1" a="1"/>
  <c r="E3570" i="6" s="1"/>
  <c r="F3570" i="6" s="1"/>
  <c r="D1818" i="6"/>
  <c r="D8226" i="6"/>
  <c r="E8226" i="6" s="1" a="1"/>
  <c r="E8226" i="6" s="1"/>
  <c r="D162" i="6"/>
  <c r="D3354" i="6"/>
  <c r="D6234" i="6"/>
  <c r="D1890" i="6"/>
  <c r="D5778" i="6"/>
  <c r="D8274" i="6"/>
  <c r="E8274" i="6" s="1" a="1"/>
  <c r="E8274" i="6" s="1"/>
  <c r="F8274" i="6" s="1"/>
  <c r="D5514" i="6"/>
  <c r="D4986" i="6"/>
  <c r="E4986" i="6" s="1" a="1"/>
  <c r="E4986" i="6" s="1"/>
  <c r="D1914" i="6"/>
  <c r="E1914" i="6" s="1" a="1"/>
  <c r="E1914" i="6" s="1"/>
  <c r="F1914" i="6" s="1"/>
  <c r="D6330" i="6"/>
  <c r="D2994" i="6"/>
  <c r="D762" i="6"/>
  <c r="D3282" i="6"/>
  <c r="D882" i="6"/>
  <c r="E882" i="6" s="1" a="1"/>
  <c r="E882" i="6" s="1"/>
  <c r="F882" i="6" s="1"/>
  <c r="D4002" i="6"/>
  <c r="D4122" i="6"/>
  <c r="D7122" i="6"/>
  <c r="E7122" i="6" s="1" a="1"/>
  <c r="E7122" i="6" s="1"/>
  <c r="F7122" i="6" s="1"/>
  <c r="D5754" i="6"/>
  <c r="D1866" i="6"/>
  <c r="D7650" i="6"/>
  <c r="D6258" i="6"/>
  <c r="D3642" i="6"/>
  <c r="E3642" i="6" s="1" a="1"/>
  <c r="E3642" i="6" s="1"/>
  <c r="F3642" i="6" s="1"/>
  <c r="D1026" i="6"/>
  <c r="D282" i="6"/>
  <c r="E282" i="6" s="1" a="1"/>
  <c r="E282" i="6" s="1"/>
  <c r="F282" i="6" s="1"/>
  <c r="D378" i="6"/>
  <c r="D6930" i="6"/>
  <c r="D5826" i="6"/>
  <c r="D4650" i="6"/>
  <c r="D786" i="6"/>
  <c r="E786" i="6" s="1" a="1"/>
  <c r="E786" i="6" s="1"/>
  <c r="F786" i="6" s="1"/>
  <c r="D8418" i="6"/>
  <c r="D7242" i="6"/>
  <c r="D5802" i="6"/>
  <c r="E5802" i="6" s="1" a="1"/>
  <c r="E5802" i="6" s="1"/>
  <c r="F5802" i="6" s="1"/>
  <c r="D306" i="6"/>
  <c r="D6762" i="6"/>
  <c r="D5082" i="6"/>
  <c r="D2010" i="6"/>
  <c r="E2010" i="6" s="1" a="1"/>
  <c r="E2010" i="6" s="1"/>
  <c r="F2010" i="6" s="1"/>
  <c r="D450" i="6"/>
  <c r="D7578" i="6"/>
  <c r="E7578" i="6" s="1" a="1"/>
  <c r="E7578" i="6" s="1"/>
  <c r="D4338" i="6"/>
  <c r="D8082" i="6"/>
  <c r="D6138" i="6"/>
  <c r="D4218" i="6"/>
  <c r="D738" i="6"/>
  <c r="E738" i="6" s="1" a="1"/>
  <c r="E738" i="6" s="1"/>
  <c r="F738" i="6" s="1"/>
  <c r="D7002" i="6"/>
  <c r="E7002" i="6" s="1" a="1"/>
  <c r="E7002" i="6" s="1"/>
  <c r="F7002" i="6" s="1"/>
  <c r="D2778" i="6"/>
  <c r="D1194" i="6"/>
  <c r="E1194" i="6" s="1" a="1"/>
  <c r="E1194" i="6" s="1"/>
  <c r="F1194" i="6" s="1"/>
  <c r="D6786" i="6"/>
  <c r="D2898" i="6"/>
  <c r="E2898" i="6" s="1" a="1"/>
  <c r="E2898" i="6" s="1"/>
  <c r="F2898" i="6" s="1"/>
  <c r="D1266" i="6"/>
  <c r="E1266" i="6" s="1" a="1"/>
  <c r="E1266" i="6" s="1"/>
  <c r="F1266" i="6" s="1"/>
  <c r="D7290" i="6"/>
  <c r="E7290" i="6" s="1" a="1"/>
  <c r="E7290" i="6" s="1"/>
  <c r="F7290" i="6" s="1"/>
  <c r="D5898" i="6"/>
  <c r="E5898" i="6" s="1" a="1"/>
  <c r="E5898" i="6" s="1"/>
  <c r="F5898" i="6" s="1"/>
  <c r="D3978" i="6"/>
  <c r="D8298" i="6"/>
  <c r="D7626" i="6"/>
  <c r="D5562" i="6"/>
  <c r="E5562" i="6" s="1" a="1"/>
  <c r="E5562" i="6" s="1"/>
  <c r="D3450" i="6"/>
  <c r="D2370" i="6"/>
  <c r="D7746" i="6"/>
  <c r="D6354" i="6"/>
  <c r="D4290" i="6"/>
  <c r="D1146" i="6"/>
  <c r="D5658" i="6"/>
  <c r="D3738" i="6"/>
  <c r="D1050" i="6"/>
  <c r="D3810" i="6"/>
  <c r="E3810" i="6" s="1" a="1"/>
  <c r="E3810" i="6" s="1"/>
  <c r="F3810" i="6" s="1"/>
  <c r="D3066" i="6"/>
  <c r="D7554" i="6"/>
  <c r="D4362" i="6"/>
  <c r="D3042" i="6"/>
  <c r="D1482" i="6"/>
  <c r="D7986" i="6"/>
  <c r="D6402" i="6"/>
  <c r="E6402" i="6" s="1" a="1"/>
  <c r="E6402" i="6" s="1"/>
  <c r="F6402" i="6" s="1"/>
  <c r="D5226" i="6"/>
  <c r="E5226" i="6" s="1" a="1"/>
  <c r="E5226" i="6" s="1"/>
  <c r="F5226" i="6" s="1"/>
  <c r="D1290" i="6"/>
  <c r="D8178" i="6"/>
  <c r="D6738" i="6"/>
  <c r="D4458" i="6"/>
  <c r="D3594" i="6"/>
  <c r="E3594" i="6" s="1" a="1"/>
  <c r="E3594" i="6" s="1"/>
  <c r="F3594" i="6" s="1"/>
  <c r="D2346" i="6"/>
  <c r="D570" i="6"/>
  <c r="E570" i="6" s="1" a="1"/>
  <c r="E570" i="6" s="1"/>
  <c r="F570" i="6" s="1"/>
  <c r="D8394" i="6"/>
  <c r="D6834" i="6"/>
  <c r="D5706" i="6"/>
  <c r="D3474" i="6"/>
  <c r="D2394" i="6"/>
  <c r="E2394" i="6" s="1" a="1"/>
  <c r="E2394" i="6" s="1"/>
  <c r="F2394" i="6" s="1"/>
  <c r="D954" i="6"/>
  <c r="D6594" i="6"/>
  <c r="D4914" i="6"/>
  <c r="E4914" i="6" s="1" a="1"/>
  <c r="E4914" i="6" s="1"/>
  <c r="F4914" i="6" s="1"/>
  <c r="D2754" i="6"/>
  <c r="D6162" i="6"/>
  <c r="D4842" i="6"/>
  <c r="E4842" i="6" s="1" a="1"/>
  <c r="E4842" i="6" s="1"/>
  <c r="F4842" i="6" s="1"/>
  <c r="D7026" i="6"/>
  <c r="E7026" i="6" s="1" a="1"/>
  <c r="E7026" i="6" s="1"/>
  <c r="D5538" i="6"/>
  <c r="E5538" i="6" s="1" a="1"/>
  <c r="E5538" i="6" s="1"/>
  <c r="F5538" i="6" s="1"/>
  <c r="D4386" i="6"/>
  <c r="D1962" i="6"/>
  <c r="E1962" i="6" s="1" a="1"/>
  <c r="E1962" i="6" s="1"/>
  <c r="D642" i="6"/>
  <c r="D3378" i="6"/>
  <c r="D2274" i="6"/>
  <c r="D498" i="6"/>
  <c r="D4938" i="6"/>
  <c r="D3546" i="6"/>
  <c r="D1002" i="6"/>
  <c r="D4482" i="6"/>
  <c r="E4482" i="6" s="1" a="1"/>
  <c r="E4482" i="6" s="1"/>
  <c r="F4482" i="6" s="1"/>
  <c r="D3690" i="6"/>
  <c r="D2418" i="6"/>
  <c r="E2418" i="6" s="1" a="1"/>
  <c r="E2418" i="6" s="1"/>
  <c r="F2418" i="6" s="1"/>
  <c r="D8322" i="6"/>
  <c r="D6426" i="6"/>
  <c r="D4626" i="6"/>
  <c r="D2874" i="6"/>
  <c r="D1458" i="6"/>
  <c r="D210" i="6"/>
  <c r="E210" i="6" s="1" a="1"/>
  <c r="E210" i="6" s="1"/>
  <c r="F210" i="6" s="1"/>
  <c r="D6690" i="6"/>
  <c r="D5010" i="6"/>
  <c r="D1170" i="6"/>
  <c r="D7890" i="6"/>
  <c r="E7890" i="6" s="1" a="1"/>
  <c r="E7890" i="6" s="1"/>
  <c r="F7890" i="6" s="1"/>
  <c r="D6570" i="6"/>
  <c r="D5154" i="6"/>
  <c r="D3306" i="6"/>
  <c r="E3306" i="6" s="1" a="1"/>
  <c r="E3306" i="6" s="1"/>
  <c r="F3306" i="6" s="1"/>
  <c r="D2106" i="6"/>
  <c r="D474" i="6"/>
  <c r="D7698" i="6"/>
  <c r="D5682" i="6"/>
  <c r="D5202" i="6"/>
  <c r="D3834" i="6"/>
  <c r="D1098" i="6"/>
  <c r="D7146" i="6"/>
  <c r="D5610" i="6"/>
  <c r="D3090" i="6"/>
  <c r="D138" i="6"/>
  <c r="D8010" i="6"/>
  <c r="D6450" i="6"/>
  <c r="E6450" i="6" s="1" a="1"/>
  <c r="E6450" i="6" s="1"/>
  <c r="F6450" i="6" s="1"/>
  <c r="D4554" i="6"/>
  <c r="D4026" i="6"/>
  <c r="D1506" i="6"/>
  <c r="D858" i="6"/>
  <c r="D6882" i="6"/>
  <c r="D5346" i="6"/>
  <c r="D1698" i="6"/>
  <c r="E1698" i="6" s="1" a="1"/>
  <c r="E1698" i="6" s="1"/>
  <c r="F1698" i="6" s="1"/>
  <c r="D402" i="6"/>
  <c r="D8370" i="6"/>
  <c r="E8370" i="6" s="1" a="1"/>
  <c r="E8370" i="6" s="1"/>
  <c r="D6378" i="6"/>
  <c r="D4674" i="6"/>
  <c r="D2922" i="6"/>
  <c r="D1554" i="6"/>
  <c r="D7866" i="6"/>
  <c r="D6306" i="6"/>
  <c r="D5058" i="6"/>
  <c r="D3762" i="6"/>
  <c r="D1986" i="6"/>
  <c r="D18" i="6"/>
  <c r="E18" i="6" s="1"/>
  <c r="F18" i="6" s="1"/>
  <c r="D7962" i="6"/>
  <c r="E7962" i="6" s="1" a="1"/>
  <c r="E7962" i="6" s="1"/>
  <c r="F7962" i="6" s="1"/>
  <c r="D6642" i="6"/>
  <c r="D4314" i="6"/>
  <c r="D3498" i="6"/>
  <c r="D2178" i="6"/>
  <c r="D522" i="6"/>
  <c r="D7842" i="6"/>
  <c r="D6018" i="6"/>
  <c r="E6018" i="6" s="1" a="1"/>
  <c r="E6018" i="6" s="1"/>
  <c r="F6018" i="6" s="1"/>
  <c r="D4410" i="6"/>
  <c r="E4410" i="6" s="1" a="1"/>
  <c r="E4410" i="6" s="1"/>
  <c r="F4410" i="6" s="1"/>
  <c r="D2706" i="6"/>
  <c r="D2634" i="6"/>
  <c r="D1362" i="6"/>
  <c r="D7074" i="6"/>
  <c r="D5586" i="6"/>
  <c r="D4434" i="6"/>
  <c r="E4434" i="6" s="1" a="1"/>
  <c r="E4434" i="6" s="1"/>
  <c r="F4434" i="6" s="1"/>
  <c r="D2058" i="6"/>
  <c r="E2058" i="6" s="1" a="1"/>
  <c r="E2058" i="6" s="1"/>
  <c r="F2058" i="6" s="1"/>
  <c r="D666" i="6"/>
  <c r="E666" i="6" s="1" a="1"/>
  <c r="E666" i="6" s="1"/>
  <c r="F666" i="6" s="1"/>
  <c r="D8250" i="6"/>
  <c r="D6858" i="6"/>
  <c r="D5466" i="6"/>
  <c r="E5466" i="6" s="1" a="1"/>
  <c r="E5466" i="6" s="1"/>
  <c r="D3402" i="6"/>
  <c r="E3402" i="6" s="1" a="1"/>
  <c r="E3402" i="6" s="1"/>
  <c r="F3402" i="6" s="1"/>
  <c r="D2298" i="6"/>
  <c r="D546" i="6"/>
  <c r="E546" i="6" s="1" a="1"/>
  <c r="E546" i="6" s="1"/>
  <c r="F546" i="6" s="1"/>
  <c r="D7674" i="6"/>
  <c r="D6522" i="6"/>
  <c r="E6522" i="6" s="1" a="1"/>
  <c r="E6522" i="6" s="1"/>
  <c r="F6522" i="6" s="1"/>
  <c r="D4770" i="6"/>
  <c r="D3114" i="6"/>
  <c r="E3114" i="6" s="1" a="1"/>
  <c r="E3114" i="6" s="1"/>
  <c r="D1842" i="6"/>
  <c r="D90" i="6"/>
  <c r="D7050" i="6"/>
  <c r="D5418" i="6"/>
  <c r="D3714" i="6"/>
  <c r="D2826" i="6"/>
  <c r="E2826" i="6" s="1" a="1"/>
  <c r="E2826" i="6" s="1"/>
  <c r="F2826" i="6" s="1"/>
  <c r="D1242" i="6"/>
  <c r="D7914" i="6"/>
  <c r="E7914" i="6" s="1" a="1"/>
  <c r="E7914" i="6" s="1"/>
  <c r="D6042" i="6"/>
  <c r="E6042" i="6" s="1" a="1"/>
  <c r="E6042" i="6" s="1"/>
  <c r="F6042" i="6" s="1"/>
  <c r="D5178" i="6"/>
  <c r="D3954" i="6"/>
  <c r="D2082" i="6"/>
  <c r="E2082" i="6" s="1" a="1"/>
  <c r="E2082" i="6" s="1"/>
  <c r="F2082" i="6" s="1"/>
  <c r="D66" i="6"/>
  <c r="D7386" i="6"/>
  <c r="D5946" i="6"/>
  <c r="E5946" i="6" s="1" a="1"/>
  <c r="E5946" i="6" s="1"/>
  <c r="F5946" i="6" s="1"/>
  <c r="D4170" i="6"/>
  <c r="D2946" i="6"/>
  <c r="E2946" i="6" s="1" a="1"/>
  <c r="E2946" i="6" s="1"/>
  <c r="F2946" i="6" s="1"/>
  <c r="D1338" i="6"/>
  <c r="E1338" i="6" s="1" a="1"/>
  <c r="E1338" i="6" s="1"/>
  <c r="F1338" i="6" s="1"/>
  <c r="D7938" i="6"/>
  <c r="E7938" i="6" s="1" a="1"/>
  <c r="E7938" i="6" s="1"/>
  <c r="F7938" i="6" s="1"/>
  <c r="D6282" i="6"/>
  <c r="D4578" i="6"/>
  <c r="D2850" i="6"/>
  <c r="E2850" i="6" s="1" a="1"/>
  <c r="E2850" i="6" s="1"/>
  <c r="F2850" i="6" s="1"/>
  <c r="D1434" i="6"/>
  <c r="D1386" i="6"/>
  <c r="F7505" i="6"/>
  <c r="F7216" i="6"/>
  <c r="F5968" i="6"/>
  <c r="F4841" i="6"/>
  <c r="F4817" i="6"/>
  <c r="F4289" i="6"/>
  <c r="F65" i="6"/>
  <c r="F3401" i="6"/>
  <c r="F6641" i="6"/>
  <c r="F2033" i="6"/>
  <c r="F5057" i="6"/>
  <c r="F2657" i="6"/>
  <c r="F1985" i="6"/>
  <c r="F6233" i="6"/>
  <c r="F5369" i="6"/>
  <c r="F5944" i="6"/>
  <c r="F5441" i="6"/>
  <c r="F2921" i="6"/>
  <c r="F4600" i="6"/>
  <c r="F1721" i="6"/>
  <c r="F3137" i="6"/>
  <c r="F1577" i="6"/>
  <c r="F857" i="6"/>
  <c r="F7769" i="6"/>
  <c r="F1361" i="6"/>
  <c r="F160" i="6"/>
  <c r="F8417" i="6"/>
  <c r="F185" i="6"/>
  <c r="F4553" i="6"/>
  <c r="F2777" i="6"/>
  <c r="F7721" i="6"/>
  <c r="F1649" i="6"/>
  <c r="F5033" i="6"/>
  <c r="F137" i="6"/>
  <c r="F6688" i="6"/>
  <c r="F568" i="6"/>
  <c r="F1888" i="6"/>
  <c r="F6857" i="6"/>
  <c r="F1432" i="6"/>
  <c r="F7433" i="6"/>
  <c r="F6785" i="6"/>
  <c r="F6880" i="6"/>
  <c r="F1240" i="6"/>
  <c r="E714" i="6" a="1"/>
  <c r="E714" i="6" s="1"/>
  <c r="F714" i="6" s="1"/>
  <c r="E258" i="6" a="1"/>
  <c r="E258" i="6" s="1"/>
  <c r="F258" i="6" s="1"/>
  <c r="E1722" i="6" a="1"/>
  <c r="E1722" i="6" s="1"/>
  <c r="F1722" i="6" s="1"/>
  <c r="E1674" i="6" a="1"/>
  <c r="E1674" i="6" s="1"/>
  <c r="E3330" i="6" a="1"/>
  <c r="E3330" i="6" s="1"/>
  <c r="F3330" i="6" s="1"/>
  <c r="E3426" i="6" a="1"/>
  <c r="E3426" i="6" s="1"/>
  <c r="F3426" i="6" s="1"/>
  <c r="E3258" i="6" a="1"/>
  <c r="E3258" i="6" s="1"/>
  <c r="F3258" i="6" s="1"/>
  <c r="E6810" i="6" a="1"/>
  <c r="E6810" i="6" s="1"/>
  <c r="F6810" i="6" s="1"/>
  <c r="E7602" i="6" a="1"/>
  <c r="E7602" i="6" s="1"/>
  <c r="F7602" i="6" s="1"/>
  <c r="E7770" i="6" a="1"/>
  <c r="E7770" i="6" s="1"/>
  <c r="F7770" i="6" s="1"/>
  <c r="E5994" i="6" a="1"/>
  <c r="E5994" i="6" s="1"/>
  <c r="F5994" i="6" s="1"/>
  <c r="E7266" i="6" a="1"/>
  <c r="E7266" i="6" s="1"/>
  <c r="F7266" i="6" s="1"/>
  <c r="E2322" i="6" a="1"/>
  <c r="E2322" i="6" s="1"/>
  <c r="F2322" i="6" s="1"/>
  <c r="E3618" i="6" a="1"/>
  <c r="E3618" i="6" s="1"/>
  <c r="F3618" i="6" s="1"/>
  <c r="E3210" i="6" a="1"/>
  <c r="E3210" i="6" s="1"/>
  <c r="E4746" i="6" a="1"/>
  <c r="E4746" i="6" s="1"/>
  <c r="F4746" i="6" s="1"/>
  <c r="E1049" i="6" a="1"/>
  <c r="E1049" i="6" s="1"/>
  <c r="F1049" i="6" s="1"/>
  <c r="E4985" i="6" a="1"/>
  <c r="E4985" i="6" s="1"/>
  <c r="F4985" i="6" s="1"/>
  <c r="E7722" i="6" a="1"/>
  <c r="E7722" i="6" s="1"/>
  <c r="F7722" i="6" s="1"/>
  <c r="E6546" i="6" a="1"/>
  <c r="E6546" i="6" s="1"/>
  <c r="F6546" i="6" s="1"/>
  <c r="E4794" i="6" a="1"/>
  <c r="E4794" i="6" s="1"/>
  <c r="F4794" i="6" s="1"/>
  <c r="E3234" i="6" a="1"/>
  <c r="E3234" i="6" s="1"/>
  <c r="F3234" i="6" s="1"/>
  <c r="B8374" i="6"/>
  <c r="H8374" i="6" s="1" a="1"/>
  <c r="H8374" i="6" s="1"/>
  <c r="B8302" i="6"/>
  <c r="H8302" i="6" s="1" a="1"/>
  <c r="H8302" i="6" s="1"/>
  <c r="B8254" i="6"/>
  <c r="H8254" i="6" s="1" a="1"/>
  <c r="H8254" i="6" s="1"/>
  <c r="B8158" i="6"/>
  <c r="H8158" i="6" s="1" a="1"/>
  <c r="H8158" i="6" s="1"/>
  <c r="B8062" i="6"/>
  <c r="H8062" i="6" s="1" a="1"/>
  <c r="H8062" i="6" s="1"/>
  <c r="B8326" i="6"/>
  <c r="H8326" i="6" s="1" a="1"/>
  <c r="H8326" i="6" s="1"/>
  <c r="B8182" i="6"/>
  <c r="H8182" i="6" s="1" a="1"/>
  <c r="H8182" i="6" s="1"/>
  <c r="B8086" i="6"/>
  <c r="H8086" i="6" s="1" a="1"/>
  <c r="H8086" i="6" s="1"/>
  <c r="B7990" i="6"/>
  <c r="H7990" i="6" s="1" a="1"/>
  <c r="H7990" i="6" s="1"/>
  <c r="B8398" i="6"/>
  <c r="H8398" i="6" s="1" a="1"/>
  <c r="H8398" i="6" s="1"/>
  <c r="B8278" i="6"/>
  <c r="H8278" i="6" s="1" a="1"/>
  <c r="H8278" i="6" s="1"/>
  <c r="B8230" i="6"/>
  <c r="H8230" i="6" s="1" a="1"/>
  <c r="H8230" i="6" s="1"/>
  <c r="B8134" i="6"/>
  <c r="H8134" i="6" s="1" a="1"/>
  <c r="H8134" i="6" s="1"/>
  <c r="B8038" i="6"/>
  <c r="H8038" i="6" s="1" a="1"/>
  <c r="H8038" i="6" s="1"/>
  <c r="B8422" i="6"/>
  <c r="H8422" i="6" s="1" a="1"/>
  <c r="H8422" i="6" s="1"/>
  <c r="B8014" i="6"/>
  <c r="H8014" i="6" s="1" a="1"/>
  <c r="H8014" i="6" s="1"/>
  <c r="B7918" i="6"/>
  <c r="H7918" i="6" s="1" a="1"/>
  <c r="H7918" i="6" s="1"/>
  <c r="B7870" i="6"/>
  <c r="H7870" i="6" s="1" a="1"/>
  <c r="H7870" i="6" s="1"/>
  <c r="B7822" i="6"/>
  <c r="H7822" i="6" s="1" a="1"/>
  <c r="H7822" i="6" s="1"/>
  <c r="B7654" i="6"/>
  <c r="H7654" i="6" s="1" a="1"/>
  <c r="H7654" i="6" s="1"/>
  <c r="B7486" i="6"/>
  <c r="H7486" i="6" s="1" a="1"/>
  <c r="H7486" i="6" s="1"/>
  <c r="B8110" i="6"/>
  <c r="H8110" i="6" s="1" a="1"/>
  <c r="H8110" i="6" s="1"/>
  <c r="B7966" i="6"/>
  <c r="H7966" i="6" s="1" a="1"/>
  <c r="H7966" i="6" s="1"/>
  <c r="B7894" i="6"/>
  <c r="H7894" i="6" s="1" a="1"/>
  <c r="H7894" i="6" s="1"/>
  <c r="B7798" i="6"/>
  <c r="H7798" i="6" s="1" a="1"/>
  <c r="H7798" i="6" s="1"/>
  <c r="B7774" i="6"/>
  <c r="H7774" i="6" s="1" a="1"/>
  <c r="H7774" i="6" s="1"/>
  <c r="B7726" i="6"/>
  <c r="H7726" i="6" s="1" a="1"/>
  <c r="H7726" i="6" s="1"/>
  <c r="B7678" i="6"/>
  <c r="H7678" i="6" s="1" a="1"/>
  <c r="H7678" i="6" s="1"/>
  <c r="B7630" i="6"/>
  <c r="H7630" i="6" s="1" a="1"/>
  <c r="H7630" i="6" s="1"/>
  <c r="B7534" i="6"/>
  <c r="H7534" i="6" s="1" a="1"/>
  <c r="H7534" i="6" s="1"/>
  <c r="B7510" i="6"/>
  <c r="H7510" i="6" s="1" a="1"/>
  <c r="H7510" i="6" s="1"/>
  <c r="B8350" i="6"/>
  <c r="H8350" i="6" s="1" a="1"/>
  <c r="H8350" i="6" s="1"/>
  <c r="B7702" i="6"/>
  <c r="H7702" i="6" s="1" a="1"/>
  <c r="H7702" i="6" s="1"/>
  <c r="B7414" i="6"/>
  <c r="H7414" i="6" s="1" a="1"/>
  <c r="H7414" i="6" s="1"/>
  <c r="B7846" i="6"/>
  <c r="H7846" i="6" s="1" a="1"/>
  <c r="H7846" i="6" s="1"/>
  <c r="B7558" i="6"/>
  <c r="H7558" i="6" s="1" a="1"/>
  <c r="H7558" i="6" s="1"/>
  <c r="B7438" i="6"/>
  <c r="H7438" i="6" s="1" a="1"/>
  <c r="H7438" i="6" s="1"/>
  <c r="B7390" i="6"/>
  <c r="H7390" i="6" s="1" a="1"/>
  <c r="H7390" i="6" s="1"/>
  <c r="B6862" i="6"/>
  <c r="H6862" i="6" s="1" a="1"/>
  <c r="H6862" i="6" s="1"/>
  <c r="B8206" i="6"/>
  <c r="H8206" i="6" s="1" a="1"/>
  <c r="H8206" i="6" s="1"/>
  <c r="B7750" i="6"/>
  <c r="H7750" i="6" s="1" a="1"/>
  <c r="H7750" i="6" s="1"/>
  <c r="B7366" i="6"/>
  <c r="H7366" i="6" s="1" a="1"/>
  <c r="H7366" i="6" s="1"/>
  <c r="B7318" i="6"/>
  <c r="H7318" i="6" s="1" a="1"/>
  <c r="H7318" i="6" s="1"/>
  <c r="B7270" i="6"/>
  <c r="H7270" i="6" s="1" a="1"/>
  <c r="H7270" i="6" s="1"/>
  <c r="B7222" i="6"/>
  <c r="H7222" i="6" s="1" a="1"/>
  <c r="H7222" i="6" s="1"/>
  <c r="B7174" i="6"/>
  <c r="H7174" i="6" s="1" a="1"/>
  <c r="H7174" i="6" s="1"/>
  <c r="B7126" i="6"/>
  <c r="H7126" i="6" s="1" a="1"/>
  <c r="H7126" i="6" s="1"/>
  <c r="B7078" i="6"/>
  <c r="H7078" i="6" s="1" a="1"/>
  <c r="H7078" i="6" s="1"/>
  <c r="B7030" i="6"/>
  <c r="H7030" i="6" s="1" a="1"/>
  <c r="H7030" i="6" s="1"/>
  <c r="B6982" i="6"/>
  <c r="H6982" i="6" s="1" a="1"/>
  <c r="H6982" i="6" s="1"/>
  <c r="B6934" i="6"/>
  <c r="H6934" i="6" s="1" a="1"/>
  <c r="H6934" i="6" s="1"/>
  <c r="B7582" i="6"/>
  <c r="H7582" i="6" s="1" a="1"/>
  <c r="H7582" i="6" s="1"/>
  <c r="B7462" i="6"/>
  <c r="H7462" i="6" s="1" a="1"/>
  <c r="H7462" i="6" s="1"/>
  <c r="B7342" i="6"/>
  <c r="H7342" i="6" s="1" a="1"/>
  <c r="H7342" i="6" s="1"/>
  <c r="B7294" i="6"/>
  <c r="H7294" i="6" s="1" a="1"/>
  <c r="H7294" i="6" s="1"/>
  <c r="B7246" i="6"/>
  <c r="H7246" i="6" s="1" a="1"/>
  <c r="H7246" i="6" s="1"/>
  <c r="B7198" i="6"/>
  <c r="H7198" i="6" s="1" a="1"/>
  <c r="H7198" i="6" s="1"/>
  <c r="B7150" i="6"/>
  <c r="H7150" i="6" s="1" a="1"/>
  <c r="H7150" i="6" s="1"/>
  <c r="B7102" i="6"/>
  <c r="H7102" i="6" s="1" a="1"/>
  <c r="H7102" i="6" s="1"/>
  <c r="B7054" i="6"/>
  <c r="H7054" i="6" s="1" a="1"/>
  <c r="H7054" i="6" s="1"/>
  <c r="B7006" i="6"/>
  <c r="H7006" i="6" s="1" a="1"/>
  <c r="H7006" i="6" s="1"/>
  <c r="B6958" i="6"/>
  <c r="H6958" i="6" s="1" a="1"/>
  <c r="H6958" i="6" s="1"/>
  <c r="B6886" i="6"/>
  <c r="H6886" i="6" s="1" a="1"/>
  <c r="H6886" i="6" s="1"/>
  <c r="B6790" i="6"/>
  <c r="H6790" i="6" s="1" a="1"/>
  <c r="H6790" i="6" s="1"/>
  <c r="B6766" i="6"/>
  <c r="H6766" i="6" s="1" a="1"/>
  <c r="H6766" i="6" s="1"/>
  <c r="B6670" i="6"/>
  <c r="H6670" i="6" s="1" a="1"/>
  <c r="H6670" i="6" s="1"/>
  <c r="B6454" i="6"/>
  <c r="H6454" i="6" s="1" a="1"/>
  <c r="H6454" i="6" s="1"/>
  <c r="B7606" i="6"/>
  <c r="H7606" i="6" s="1" a="1"/>
  <c r="H7606" i="6" s="1"/>
  <c r="B6742" i="6"/>
  <c r="H6742" i="6" s="1" a="1"/>
  <c r="H6742" i="6" s="1"/>
  <c r="B6646" i="6"/>
  <c r="H6646" i="6" s="1" a="1"/>
  <c r="H6646" i="6" s="1"/>
  <c r="B6574" i="6"/>
  <c r="H6574" i="6" s="1" a="1"/>
  <c r="H6574" i="6" s="1"/>
  <c r="B6550" i="6"/>
  <c r="H6550" i="6" s="1" a="1"/>
  <c r="H6550" i="6" s="1"/>
  <c r="B6526" i="6"/>
  <c r="H6526" i="6" s="1" a="1"/>
  <c r="H6526" i="6" s="1"/>
  <c r="B6502" i="6"/>
  <c r="H6502" i="6" s="1" a="1"/>
  <c r="H6502" i="6" s="1"/>
  <c r="B6430" i="6"/>
  <c r="H6430" i="6" s="1" a="1"/>
  <c r="H6430" i="6" s="1"/>
  <c r="B6406" i="6"/>
  <c r="H6406" i="6" s="1" a="1"/>
  <c r="H6406" i="6" s="1"/>
  <c r="B7942" i="6"/>
  <c r="H7942" i="6" s="1" a="1"/>
  <c r="H7942" i="6" s="1"/>
  <c r="B6910" i="6"/>
  <c r="H6910" i="6" s="1" a="1"/>
  <c r="H6910" i="6" s="1"/>
  <c r="B6838" i="6"/>
  <c r="H6838" i="6" s="1" a="1"/>
  <c r="H6838" i="6" s="1"/>
  <c r="B6694" i="6"/>
  <c r="H6694" i="6" s="1" a="1"/>
  <c r="H6694" i="6" s="1"/>
  <c r="B6598" i="6"/>
  <c r="H6598" i="6" s="1" a="1"/>
  <c r="H6598" i="6" s="1"/>
  <c r="B6478" i="6"/>
  <c r="H6478" i="6" s="1" a="1"/>
  <c r="H6478" i="6" s="1"/>
  <c r="B6382" i="6"/>
  <c r="H6382" i="6" s="1" a="1"/>
  <c r="H6382" i="6" s="1"/>
  <c r="B6718" i="6"/>
  <c r="H6718" i="6" s="1" a="1"/>
  <c r="H6718" i="6" s="1"/>
  <c r="B6814" i="6"/>
  <c r="H6814" i="6" s="1" a="1"/>
  <c r="H6814" i="6" s="1"/>
  <c r="B6622" i="6"/>
  <c r="H6622" i="6" s="1" a="1"/>
  <c r="H6622" i="6" s="1"/>
  <c r="B6334" i="6"/>
  <c r="H6334" i="6" s="1" a="1"/>
  <c r="H6334" i="6" s="1"/>
  <c r="B6310" i="6"/>
  <c r="H6310" i="6" s="1" a="1"/>
  <c r="H6310" i="6" s="1"/>
  <c r="B6094" i="6"/>
  <c r="H6094" i="6" s="1" a="1"/>
  <c r="H6094" i="6" s="1"/>
  <c r="B6046" i="6"/>
  <c r="H6046" i="6" s="1" a="1"/>
  <c r="H6046" i="6" s="1"/>
  <c r="B6286" i="6"/>
  <c r="H6286" i="6" s="1" a="1"/>
  <c r="H6286" i="6" s="1"/>
  <c r="B6238" i="6"/>
  <c r="H6238" i="6" s="1" a="1"/>
  <c r="H6238" i="6" s="1"/>
  <c r="B6190" i="6"/>
  <c r="H6190" i="6" s="1" a="1"/>
  <c r="H6190" i="6" s="1"/>
  <c r="B6166" i="6"/>
  <c r="H6166" i="6" s="1" a="1"/>
  <c r="H6166" i="6" s="1"/>
  <c r="B6070" i="6"/>
  <c r="H6070" i="6" s="1" a="1"/>
  <c r="H6070" i="6" s="1"/>
  <c r="B6358" i="6"/>
  <c r="H6358" i="6" s="1" a="1"/>
  <c r="H6358" i="6" s="1"/>
  <c r="B6118" i="6"/>
  <c r="H6118" i="6" s="1" a="1"/>
  <c r="H6118" i="6" s="1"/>
  <c r="B5998" i="6"/>
  <c r="H5998" i="6" s="1" a="1"/>
  <c r="H5998" i="6" s="1"/>
  <c r="B6262" i="6"/>
  <c r="H6262" i="6" s="1" a="1"/>
  <c r="H6262" i="6" s="1"/>
  <c r="B6214" i="6"/>
  <c r="H6214" i="6" s="1" a="1"/>
  <c r="H6214" i="6" s="1"/>
  <c r="B6142" i="6"/>
  <c r="H6142" i="6" s="1" a="1"/>
  <c r="H6142" i="6" s="1"/>
  <c r="B6022" i="6"/>
  <c r="H6022" i="6" s="1" a="1"/>
  <c r="H6022" i="6" s="1"/>
  <c r="B5926" i="6"/>
  <c r="H5926" i="6" s="1" a="1"/>
  <c r="H5926" i="6" s="1"/>
  <c r="B5806" i="6"/>
  <c r="H5806" i="6" s="1" a="1"/>
  <c r="H5806" i="6" s="1"/>
  <c r="B5734" i="6"/>
  <c r="H5734" i="6" s="1" a="1"/>
  <c r="H5734" i="6" s="1"/>
  <c r="B5566" i="6"/>
  <c r="H5566" i="6" s="1" a="1"/>
  <c r="H5566" i="6" s="1"/>
  <c r="B5518" i="6"/>
  <c r="H5518" i="6" s="1" a="1"/>
  <c r="H5518" i="6" s="1"/>
  <c r="B5470" i="6"/>
  <c r="H5470" i="6" s="1" a="1"/>
  <c r="H5470" i="6" s="1"/>
  <c r="B5398" i="6"/>
  <c r="H5398" i="6" s="1" a="1"/>
  <c r="H5398" i="6" s="1"/>
  <c r="B5902" i="6"/>
  <c r="H5902" i="6" s="1" a="1"/>
  <c r="H5902" i="6" s="1"/>
  <c r="B5830" i="6"/>
  <c r="H5830" i="6" s="1" a="1"/>
  <c r="H5830" i="6" s="1"/>
  <c r="B5710" i="6"/>
  <c r="H5710" i="6" s="1" a="1"/>
  <c r="H5710" i="6" s="1"/>
  <c r="B5446" i="6"/>
  <c r="H5446" i="6" s="1" a="1"/>
  <c r="H5446" i="6" s="1"/>
  <c r="B5350" i="6"/>
  <c r="H5350" i="6" s="1" a="1"/>
  <c r="H5350" i="6" s="1"/>
  <c r="B5302" i="6"/>
  <c r="H5302" i="6" s="1" a="1"/>
  <c r="H5302" i="6" s="1"/>
  <c r="B5254" i="6"/>
  <c r="H5254" i="6" s="1" a="1"/>
  <c r="H5254" i="6" s="1"/>
  <c r="B5950" i="6"/>
  <c r="H5950" i="6" s="1" a="1"/>
  <c r="H5950" i="6" s="1"/>
  <c r="B5878" i="6"/>
  <c r="H5878" i="6" s="1" a="1"/>
  <c r="H5878" i="6" s="1"/>
  <c r="B5782" i="6"/>
  <c r="H5782" i="6" s="1" a="1"/>
  <c r="H5782" i="6" s="1"/>
  <c r="B5686" i="6"/>
  <c r="H5686" i="6" s="1" a="1"/>
  <c r="H5686" i="6" s="1"/>
  <c r="B5590" i="6"/>
  <c r="H5590" i="6" s="1" a="1"/>
  <c r="H5590" i="6" s="1"/>
  <c r="B5542" i="6"/>
  <c r="H5542" i="6" s="1" a="1"/>
  <c r="H5542" i="6" s="1"/>
  <c r="B5494" i="6"/>
  <c r="H5494" i="6" s="1" a="1"/>
  <c r="H5494" i="6" s="1"/>
  <c r="B5422" i="6"/>
  <c r="H5422" i="6" s="1" a="1"/>
  <c r="H5422" i="6" s="1"/>
  <c r="B5374" i="6"/>
  <c r="H5374" i="6" s="1" a="1"/>
  <c r="H5374" i="6" s="1"/>
  <c r="B5974" i="6"/>
  <c r="H5974" i="6" s="1" a="1"/>
  <c r="H5974" i="6" s="1"/>
  <c r="B5854" i="6"/>
  <c r="H5854" i="6" s="1" a="1"/>
  <c r="H5854" i="6" s="1"/>
  <c r="B5758" i="6"/>
  <c r="H5758" i="6" s="1" a="1"/>
  <c r="H5758" i="6" s="1"/>
  <c r="B5662" i="6"/>
  <c r="H5662" i="6" s="1" a="1"/>
  <c r="H5662" i="6" s="1"/>
  <c r="B5638" i="6"/>
  <c r="H5638" i="6" s="1" a="1"/>
  <c r="H5638" i="6" s="1"/>
  <c r="B5614" i="6"/>
  <c r="H5614" i="6" s="1" a="1"/>
  <c r="H5614" i="6" s="1"/>
  <c r="B5326" i="6"/>
  <c r="H5326" i="6" s="1" a="1"/>
  <c r="H5326" i="6" s="1"/>
  <c r="B5278" i="6"/>
  <c r="H5278" i="6" s="1" a="1"/>
  <c r="H5278" i="6" s="1"/>
  <c r="B5158" i="6"/>
  <c r="H5158" i="6" s="1" a="1"/>
  <c r="H5158" i="6" s="1"/>
  <c r="B5062" i="6"/>
  <c r="H5062" i="6" s="1" a="1"/>
  <c r="H5062" i="6" s="1"/>
  <c r="B4966" i="6"/>
  <c r="H4966" i="6" s="1" a="1"/>
  <c r="H4966" i="6" s="1"/>
  <c r="B4918" i="6"/>
  <c r="H4918" i="6" s="1" a="1"/>
  <c r="H4918" i="6" s="1"/>
  <c r="B4870" i="6"/>
  <c r="H4870" i="6" s="1" a="1"/>
  <c r="H4870" i="6" s="1"/>
  <c r="B4822" i="6"/>
  <c r="H4822" i="6" s="1" a="1"/>
  <c r="H4822" i="6" s="1"/>
  <c r="B4750" i="6"/>
  <c r="H4750" i="6" s="1" a="1"/>
  <c r="H4750" i="6" s="1"/>
  <c r="B4702" i="6"/>
  <c r="H4702" i="6" s="1" a="1"/>
  <c r="H4702" i="6" s="1"/>
  <c r="B4654" i="6"/>
  <c r="H4654" i="6" s="1" a="1"/>
  <c r="H4654" i="6" s="1"/>
  <c r="B4606" i="6"/>
  <c r="H4606" i="6" s="1" a="1"/>
  <c r="H4606" i="6" s="1"/>
  <c r="B4462" i="6"/>
  <c r="H4462" i="6" s="1" a="1"/>
  <c r="H4462" i="6" s="1"/>
  <c r="B4294" i="6"/>
  <c r="H4294" i="6" s="1" a="1"/>
  <c r="H4294" i="6" s="1"/>
  <c r="B5182" i="6"/>
  <c r="H5182" i="6" s="1" a="1"/>
  <c r="H5182" i="6" s="1"/>
  <c r="B5038" i="6"/>
  <c r="H5038" i="6" s="1" a="1"/>
  <c r="H5038" i="6" s="1"/>
  <c r="B4942" i="6"/>
  <c r="H4942" i="6" s="1" a="1"/>
  <c r="H4942" i="6" s="1"/>
  <c r="B4798" i="6"/>
  <c r="H4798" i="6" s="1" a="1"/>
  <c r="H4798" i="6" s="1"/>
  <c r="B4558" i="6"/>
  <c r="H4558" i="6" s="1" a="1"/>
  <c r="H4558" i="6" s="1"/>
  <c r="B4510" i="6"/>
  <c r="H4510" i="6" s="1" a="1"/>
  <c r="H4510" i="6" s="1"/>
  <c r="B4414" i="6"/>
  <c r="H4414" i="6" s="1" a="1"/>
  <c r="H4414" i="6" s="1"/>
  <c r="B4366" i="6"/>
  <c r="H4366" i="6" s="1" a="1"/>
  <c r="H4366" i="6" s="1"/>
  <c r="B4270" i="6"/>
  <c r="H4270" i="6" s="1" a="1"/>
  <c r="H4270" i="6" s="1"/>
  <c r="B4174" i="6"/>
  <c r="H4174" i="6" s="1" a="1"/>
  <c r="H4174" i="6" s="1"/>
  <c r="B4078" i="6"/>
  <c r="H4078" i="6" s="1" a="1"/>
  <c r="H4078" i="6" s="1"/>
  <c r="B5206" i="6"/>
  <c r="H5206" i="6" s="1" a="1"/>
  <c r="H5206" i="6" s="1"/>
  <c r="B5110" i="6"/>
  <c r="H5110" i="6" s="1" a="1"/>
  <c r="H5110" i="6" s="1"/>
  <c r="B5014" i="6"/>
  <c r="H5014" i="6" s="1" a="1"/>
  <c r="H5014" i="6" s="1"/>
  <c r="B4894" i="6"/>
  <c r="H4894" i="6" s="1" a="1"/>
  <c r="H4894" i="6" s="1"/>
  <c r="B4846" i="6"/>
  <c r="H4846" i="6" s="1" a="1"/>
  <c r="H4846" i="6" s="1"/>
  <c r="B4774" i="6"/>
  <c r="H4774" i="6" s="1" a="1"/>
  <c r="H4774" i="6" s="1"/>
  <c r="B4726" i="6"/>
  <c r="H4726" i="6" s="1" a="1"/>
  <c r="H4726" i="6" s="1"/>
  <c r="B4678" i="6"/>
  <c r="H4678" i="6" s="1" a="1"/>
  <c r="H4678" i="6" s="1"/>
  <c r="B4630" i="6"/>
  <c r="H4630" i="6" s="1" a="1"/>
  <c r="H4630" i="6" s="1"/>
  <c r="B4582" i="6"/>
  <c r="H4582" i="6" s="1" a="1"/>
  <c r="H4582" i="6" s="1"/>
  <c r="B4342" i="6"/>
  <c r="H4342" i="6" s="1" a="1"/>
  <c r="H4342" i="6" s="1"/>
  <c r="B4246" i="6"/>
  <c r="H4246" i="6" s="1" a="1"/>
  <c r="H4246" i="6" s="1"/>
  <c r="B4150" i="6"/>
  <c r="H4150" i="6" s="1" a="1"/>
  <c r="H4150" i="6" s="1"/>
  <c r="B4054" i="6"/>
  <c r="H4054" i="6" s="1" a="1"/>
  <c r="H4054" i="6" s="1"/>
  <c r="B3958" i="6"/>
  <c r="H3958" i="6" s="1" a="1"/>
  <c r="H3958" i="6" s="1"/>
  <c r="B3862" i="6"/>
  <c r="H3862" i="6" s="1" a="1"/>
  <c r="H3862" i="6" s="1"/>
  <c r="B5230" i="6"/>
  <c r="H5230" i="6" s="1" a="1"/>
  <c r="H5230" i="6" s="1"/>
  <c r="B5134" i="6"/>
  <c r="H5134" i="6" s="1" a="1"/>
  <c r="H5134" i="6" s="1"/>
  <c r="B5086" i="6"/>
  <c r="H5086" i="6" s="1" a="1"/>
  <c r="H5086" i="6" s="1"/>
  <c r="B4990" i="6"/>
  <c r="H4990" i="6" s="1" a="1"/>
  <c r="H4990" i="6" s="1"/>
  <c r="B4534" i="6"/>
  <c r="H4534" i="6" s="1" a="1"/>
  <c r="H4534" i="6" s="1"/>
  <c r="B4486" i="6"/>
  <c r="H4486" i="6" s="1" a="1"/>
  <c r="H4486" i="6" s="1"/>
  <c r="B4438" i="6"/>
  <c r="H4438" i="6" s="1" a="1"/>
  <c r="H4438" i="6" s="1"/>
  <c r="B4390" i="6"/>
  <c r="H4390" i="6" s="1" a="1"/>
  <c r="H4390" i="6" s="1"/>
  <c r="B4318" i="6"/>
  <c r="H4318" i="6" s="1" a="1"/>
  <c r="H4318" i="6" s="1"/>
  <c r="B4222" i="6"/>
  <c r="H4222" i="6" s="1" a="1"/>
  <c r="H4222" i="6" s="1"/>
  <c r="B4126" i="6"/>
  <c r="H4126" i="6" s="1" a="1"/>
  <c r="H4126" i="6" s="1"/>
  <c r="B4030" i="6"/>
  <c r="H4030" i="6" s="1" a="1"/>
  <c r="H4030" i="6" s="1"/>
  <c r="B3934" i="6"/>
  <c r="H3934" i="6" s="1" a="1"/>
  <c r="H3934" i="6" s="1"/>
  <c r="B4006" i="6"/>
  <c r="H4006" i="6" s="1" a="1"/>
  <c r="H4006" i="6" s="1"/>
  <c r="B3766" i="6"/>
  <c r="H3766" i="6" s="1" a="1"/>
  <c r="H3766" i="6" s="1"/>
  <c r="B3670" i="6"/>
  <c r="H3670" i="6" s="1" a="1"/>
  <c r="H3670" i="6" s="1"/>
  <c r="B3574" i="6"/>
  <c r="H3574" i="6" s="1" a="1"/>
  <c r="H3574" i="6" s="1"/>
  <c r="B3310" i="6"/>
  <c r="H3310" i="6" s="1" a="1"/>
  <c r="H3310" i="6" s="1"/>
  <c r="B3262" i="6"/>
  <c r="H3262" i="6" s="1" a="1"/>
  <c r="H3262" i="6" s="1"/>
  <c r="B3094" i="6"/>
  <c r="H3094" i="6" s="1" a="1"/>
  <c r="H3094" i="6" s="1"/>
  <c r="B3022" i="6"/>
  <c r="H3022" i="6" s="1" a="1"/>
  <c r="H3022" i="6" s="1"/>
  <c r="B2854" i="6"/>
  <c r="H2854" i="6" s="1" a="1"/>
  <c r="H2854" i="6" s="1"/>
  <c r="B2782" i="6"/>
  <c r="H2782" i="6" s="1" a="1"/>
  <c r="H2782" i="6" s="1"/>
  <c r="B2710" i="6"/>
  <c r="H2710" i="6" s="1" a="1"/>
  <c r="H2710" i="6" s="1"/>
  <c r="B2590" i="6"/>
  <c r="H2590" i="6" s="1" a="1"/>
  <c r="H2590" i="6" s="1"/>
  <c r="B3982" i="6"/>
  <c r="H3982" i="6" s="1" a="1"/>
  <c r="H3982" i="6" s="1"/>
  <c r="B3838" i="6"/>
  <c r="H3838" i="6" s="1" a="1"/>
  <c r="H3838" i="6" s="1"/>
  <c r="B3742" i="6"/>
  <c r="H3742" i="6" s="1" a="1"/>
  <c r="H3742" i="6" s="1"/>
  <c r="B3646" i="6"/>
  <c r="H3646" i="6" s="1" a="1"/>
  <c r="H3646" i="6" s="1"/>
  <c r="B3550" i="6"/>
  <c r="H3550" i="6" s="1" a="1"/>
  <c r="H3550" i="6" s="1"/>
  <c r="B3238" i="6"/>
  <c r="H3238" i="6" s="1" a="1"/>
  <c r="H3238" i="6" s="1"/>
  <c r="B3214" i="6"/>
  <c r="H3214" i="6" s="1" a="1"/>
  <c r="H3214" i="6" s="1"/>
  <c r="B3190" i="6"/>
  <c r="H3190" i="6" s="1" a="1"/>
  <c r="H3190" i="6" s="1"/>
  <c r="B3142" i="6"/>
  <c r="H3142" i="6" s="1" a="1"/>
  <c r="H3142" i="6" s="1"/>
  <c r="B2998" i="6"/>
  <c r="H2998" i="6" s="1" a="1"/>
  <c r="H2998" i="6" s="1"/>
  <c r="B2950" i="6"/>
  <c r="H2950" i="6" s="1" a="1"/>
  <c r="H2950" i="6" s="1"/>
  <c r="B2926" i="6"/>
  <c r="H2926" i="6" s="1" a="1"/>
  <c r="H2926" i="6" s="1"/>
  <c r="B2830" i="6"/>
  <c r="H2830" i="6" s="1" a="1"/>
  <c r="H2830" i="6" s="1"/>
  <c r="B2806" i="6"/>
  <c r="H2806" i="6" s="1" a="1"/>
  <c r="H2806" i="6" s="1"/>
  <c r="B2566" i="6"/>
  <c r="H2566" i="6" s="1" a="1"/>
  <c r="H2566" i="6" s="1"/>
  <c r="B4198" i="6"/>
  <c r="H4198" i="6" s="1" a="1"/>
  <c r="H4198" i="6" s="1"/>
  <c r="B3910" i="6"/>
  <c r="H3910" i="6" s="1" a="1"/>
  <c r="H3910" i="6" s="1"/>
  <c r="B3814" i="6"/>
  <c r="H3814" i="6" s="1" a="1"/>
  <c r="H3814" i="6" s="1"/>
  <c r="B3718" i="6"/>
  <c r="H3718" i="6" s="1" a="1"/>
  <c r="H3718" i="6" s="1"/>
  <c r="B3622" i="6"/>
  <c r="H3622" i="6" s="1" a="1"/>
  <c r="H3622" i="6" s="1"/>
  <c r="B3526" i="6"/>
  <c r="H3526" i="6" s="1" a="1"/>
  <c r="H3526" i="6" s="1"/>
  <c r="B3454" i="6"/>
  <c r="H3454" i="6" s="1" a="1"/>
  <c r="H3454" i="6" s="1"/>
  <c r="B3286" i="6"/>
  <c r="H3286" i="6" s="1" a="1"/>
  <c r="H3286" i="6" s="1"/>
  <c r="B3166" i="6"/>
  <c r="H3166" i="6" s="1" a="1"/>
  <c r="H3166" i="6" s="1"/>
  <c r="B3118" i="6"/>
  <c r="H3118" i="6" s="1" a="1"/>
  <c r="H3118" i="6" s="1"/>
  <c r="B3070" i="6"/>
  <c r="H3070" i="6" s="1" a="1"/>
  <c r="H3070" i="6" s="1"/>
  <c r="B2974" i="6"/>
  <c r="H2974" i="6" s="1" a="1"/>
  <c r="H2974" i="6" s="1"/>
  <c r="B4102" i="6"/>
  <c r="H4102" i="6" s="1" a="1"/>
  <c r="H4102" i="6" s="1"/>
  <c r="B3886" i="6"/>
  <c r="H3886" i="6" s="1" a="1"/>
  <c r="H3886" i="6" s="1"/>
  <c r="B3790" i="6"/>
  <c r="H3790" i="6" s="1" a="1"/>
  <c r="H3790" i="6" s="1"/>
  <c r="B3694" i="6"/>
  <c r="H3694" i="6" s="1" a="1"/>
  <c r="H3694" i="6" s="1"/>
  <c r="B3598" i="6"/>
  <c r="H3598" i="6" s="1" a="1"/>
  <c r="H3598" i="6" s="1"/>
  <c r="B3502" i="6"/>
  <c r="H3502" i="6" s="1" a="1"/>
  <c r="H3502" i="6" s="1"/>
  <c r="B3478" i="6"/>
  <c r="H3478" i="6" s="1" a="1"/>
  <c r="H3478" i="6" s="1"/>
  <c r="B3430" i="6"/>
  <c r="H3430" i="6" s="1" a="1"/>
  <c r="H3430" i="6" s="1"/>
  <c r="B3406" i="6"/>
  <c r="H3406" i="6" s="1" a="1"/>
  <c r="H3406" i="6" s="1"/>
  <c r="B3382" i="6"/>
  <c r="H3382" i="6" s="1" a="1"/>
  <c r="H3382" i="6" s="1"/>
  <c r="B3358" i="6"/>
  <c r="H3358" i="6" s="1" a="1"/>
  <c r="H3358" i="6" s="1"/>
  <c r="B3334" i="6"/>
  <c r="H3334" i="6" s="1" a="1"/>
  <c r="H3334" i="6" s="1"/>
  <c r="B3046" i="6"/>
  <c r="H3046" i="6" s="1" a="1"/>
  <c r="H3046" i="6" s="1"/>
  <c r="B2662" i="6"/>
  <c r="H2662" i="6" s="1" a="1"/>
  <c r="H2662" i="6" s="1"/>
  <c r="B2494" i="6"/>
  <c r="H2494" i="6" s="1" a="1"/>
  <c r="H2494" i="6" s="1"/>
  <c r="B2326" i="6"/>
  <c r="H2326" i="6" s="1" a="1"/>
  <c r="H2326" i="6" s="1"/>
  <c r="B2302" i="6"/>
  <c r="H2302" i="6" s="1" a="1"/>
  <c r="H2302" i="6" s="1"/>
  <c r="B2278" i="6"/>
  <c r="H2278" i="6" s="1" a="1"/>
  <c r="H2278" i="6" s="1"/>
  <c r="B2254" i="6"/>
  <c r="H2254" i="6" s="1" a="1"/>
  <c r="H2254" i="6" s="1"/>
  <c r="B2230" i="6"/>
  <c r="H2230" i="6" s="1" a="1"/>
  <c r="H2230" i="6" s="1"/>
  <c r="B2206" i="6"/>
  <c r="H2206" i="6" s="1" a="1"/>
  <c r="H2206" i="6" s="1"/>
  <c r="B2182" i="6"/>
  <c r="H2182" i="6" s="1" a="1"/>
  <c r="H2182" i="6" s="1"/>
  <c r="B2110" i="6"/>
  <c r="H2110" i="6" s="1" a="1"/>
  <c r="H2110" i="6" s="1"/>
  <c r="B2014" i="6"/>
  <c r="H2014" i="6" s="1" a="1"/>
  <c r="H2014" i="6" s="1"/>
  <c r="B1918" i="6"/>
  <c r="H1918" i="6" s="1" a="1"/>
  <c r="H1918" i="6" s="1"/>
  <c r="B1750" i="6"/>
  <c r="H1750" i="6" s="1" a="1"/>
  <c r="H1750" i="6" s="1"/>
  <c r="B1678" i="6"/>
  <c r="H1678" i="6" s="1" a="1"/>
  <c r="H1678" i="6" s="1"/>
  <c r="B1462" i="6"/>
  <c r="H1462" i="6" s="1" a="1"/>
  <c r="H1462" i="6" s="1"/>
  <c r="B2614" i="6"/>
  <c r="H2614" i="6" s="1" a="1"/>
  <c r="H2614" i="6" s="1"/>
  <c r="B2446" i="6"/>
  <c r="H2446" i="6" s="1" a="1"/>
  <c r="H2446" i="6" s="1"/>
  <c r="B2086" i="6"/>
  <c r="H2086" i="6" s="1" a="1"/>
  <c r="H2086" i="6" s="1"/>
  <c r="B1990" i="6"/>
  <c r="H1990" i="6" s="1" a="1"/>
  <c r="H1990" i="6" s="1"/>
  <c r="B1894" i="6"/>
  <c r="H1894" i="6" s="1" a="1"/>
  <c r="H1894" i="6" s="1"/>
  <c r="B1822" i="6"/>
  <c r="H1822" i="6" s="1" a="1"/>
  <c r="H1822" i="6" s="1"/>
  <c r="B1726" i="6"/>
  <c r="H1726" i="6" s="1" a="1"/>
  <c r="H1726" i="6" s="1"/>
  <c r="B1630" i="6"/>
  <c r="H1630" i="6" s="1" a="1"/>
  <c r="H1630" i="6" s="1"/>
  <c r="B1606" i="6"/>
  <c r="H1606" i="6" s="1" a="1"/>
  <c r="H1606" i="6" s="1"/>
  <c r="B1558" i="6"/>
  <c r="H1558" i="6" s="1" a="1"/>
  <c r="H1558" i="6" s="1"/>
  <c r="B1510" i="6"/>
  <c r="H1510" i="6" s="1" a="1"/>
  <c r="H1510" i="6" s="1"/>
  <c r="B2878" i="6"/>
  <c r="H2878" i="6" s="1" a="1"/>
  <c r="H2878" i="6" s="1"/>
  <c r="B2758" i="6"/>
  <c r="H2758" i="6" s="1" a="1"/>
  <c r="H2758" i="6" s="1"/>
  <c r="B2686" i="6"/>
  <c r="H2686" i="6" s="1" a="1"/>
  <c r="H2686" i="6" s="1"/>
  <c r="B2638" i="6"/>
  <c r="H2638" i="6" s="1" a="1"/>
  <c r="H2638" i="6" s="1"/>
  <c r="B2542" i="6"/>
  <c r="H2542" i="6" s="1" a="1"/>
  <c r="H2542" i="6" s="1"/>
  <c r="B2422" i="6"/>
  <c r="H2422" i="6" s="1" a="1"/>
  <c r="H2422" i="6" s="1"/>
  <c r="B2374" i="6"/>
  <c r="H2374" i="6" s="1" a="1"/>
  <c r="H2374" i="6" s="1"/>
  <c r="B2134" i="6"/>
  <c r="H2134" i="6" s="1" a="1"/>
  <c r="H2134" i="6" s="1"/>
  <c r="B2062" i="6"/>
  <c r="H2062" i="6" s="1" a="1"/>
  <c r="H2062" i="6" s="1"/>
  <c r="B1966" i="6"/>
  <c r="H1966" i="6" s="1" a="1"/>
  <c r="H1966" i="6" s="1"/>
  <c r="B1870" i="6"/>
  <c r="H1870" i="6" s="1" a="1"/>
  <c r="H1870" i="6" s="1"/>
  <c r="B1846" i="6"/>
  <c r="H1846" i="6" s="1" a="1"/>
  <c r="H1846" i="6" s="1"/>
  <c r="B1798" i="6"/>
  <c r="H1798" i="6" s="1" a="1"/>
  <c r="H1798" i="6" s="1"/>
  <c r="B1702" i="6"/>
  <c r="H1702" i="6" s="1" a="1"/>
  <c r="H1702" i="6" s="1"/>
  <c r="B1534" i="6"/>
  <c r="H1534" i="6" s="1" a="1"/>
  <c r="H1534" i="6" s="1"/>
  <c r="B1414" i="6"/>
  <c r="H1414" i="6" s="1" a="1"/>
  <c r="H1414" i="6" s="1"/>
  <c r="B2902" i="6"/>
  <c r="H2902" i="6" s="1" a="1"/>
  <c r="H2902" i="6" s="1"/>
  <c r="B2734" i="6"/>
  <c r="H2734" i="6" s="1" a="1"/>
  <c r="H2734" i="6" s="1"/>
  <c r="B2518" i="6"/>
  <c r="H2518" i="6" s="1" a="1"/>
  <c r="H2518" i="6" s="1"/>
  <c r="B2470" i="6"/>
  <c r="H2470" i="6" s="1" a="1"/>
  <c r="H2470" i="6" s="1"/>
  <c r="B2398" i="6"/>
  <c r="H2398" i="6" s="1" a="1"/>
  <c r="H2398" i="6" s="1"/>
  <c r="B2350" i="6"/>
  <c r="H2350" i="6" s="1" a="1"/>
  <c r="H2350" i="6" s="1"/>
  <c r="B2158" i="6"/>
  <c r="H2158" i="6" s="1" a="1"/>
  <c r="H2158" i="6" s="1"/>
  <c r="B2038" i="6"/>
  <c r="H2038" i="6" s="1" a="1"/>
  <c r="H2038" i="6" s="1"/>
  <c r="B1942" i="6"/>
  <c r="H1942" i="6" s="1" a="1"/>
  <c r="H1942" i="6" s="1"/>
  <c r="B1774" i="6"/>
  <c r="H1774" i="6" s="1" a="1"/>
  <c r="H1774" i="6" s="1"/>
  <c r="B1654" i="6"/>
  <c r="H1654" i="6" s="1" a="1"/>
  <c r="H1654" i="6" s="1"/>
  <c r="B1582" i="6"/>
  <c r="H1582" i="6" s="1" a="1"/>
  <c r="H1582" i="6" s="1"/>
  <c r="B1486" i="6"/>
  <c r="H1486" i="6" s="1" a="1"/>
  <c r="H1486" i="6" s="1"/>
  <c r="B1438" i="6"/>
  <c r="H1438" i="6" s="1" a="1"/>
  <c r="H1438" i="6" s="1"/>
  <c r="B1174" i="6"/>
  <c r="H1174" i="6" s="1" a="1"/>
  <c r="H1174" i="6" s="1"/>
  <c r="B1078" i="6"/>
  <c r="H1078" i="6" s="1" a="1"/>
  <c r="H1078" i="6" s="1"/>
  <c r="B982" i="6"/>
  <c r="H982" i="6" s="1" a="1"/>
  <c r="H982" i="6" s="1"/>
  <c r="B958" i="6"/>
  <c r="H958" i="6" s="1" a="1"/>
  <c r="H958" i="6" s="1"/>
  <c r="B934" i="6"/>
  <c r="H934" i="6" s="1" a="1"/>
  <c r="H934" i="6" s="1"/>
  <c r="B886" i="6"/>
  <c r="H886" i="6" s="1" a="1"/>
  <c r="H886" i="6" s="1"/>
  <c r="B646" i="6"/>
  <c r="H646" i="6" s="1" a="1"/>
  <c r="H646" i="6" s="1"/>
  <c r="B574" i="6"/>
  <c r="H574" i="6" s="1" a="1"/>
  <c r="H574" i="6" s="1"/>
  <c r="B550" i="6"/>
  <c r="H550" i="6" s="1" a="1"/>
  <c r="H550" i="6" s="1"/>
  <c r="B502" i="6"/>
  <c r="H502" i="6" s="1" a="1"/>
  <c r="H502" i="6" s="1"/>
  <c r="B478" i="6"/>
  <c r="H478" i="6" s="1" a="1"/>
  <c r="H478" i="6" s="1"/>
  <c r="B286" i="6"/>
  <c r="H286" i="6" s="1" a="1"/>
  <c r="H286" i="6" s="1"/>
  <c r="B238" i="6"/>
  <c r="H238" i="6" s="1" a="1"/>
  <c r="H238" i="6" s="1"/>
  <c r="B214" i="6"/>
  <c r="H214" i="6" s="1" a="1"/>
  <c r="H214" i="6" s="1"/>
  <c r="B190" i="6"/>
  <c r="H190" i="6" s="1" a="1"/>
  <c r="H190" i="6" s="1"/>
  <c r="B166" i="6"/>
  <c r="H166" i="6" s="1" a="1"/>
  <c r="H166" i="6" s="1"/>
  <c r="B118" i="6"/>
  <c r="H118" i="6" s="1" a="1"/>
  <c r="H118" i="6" s="1"/>
  <c r="B94" i="6"/>
  <c r="H94" i="6" s="1" a="1"/>
  <c r="H94" i="6" s="1"/>
  <c r="B1390" i="6"/>
  <c r="H1390" i="6" s="1" a="1"/>
  <c r="H1390" i="6" s="1"/>
  <c r="B1366" i="6"/>
  <c r="H1366" i="6" s="1" a="1"/>
  <c r="H1366" i="6" s="1"/>
  <c r="B1342" i="6"/>
  <c r="H1342" i="6" s="1" a="1"/>
  <c r="H1342" i="6" s="1"/>
  <c r="B1294" i="6"/>
  <c r="H1294" i="6" s="1" a="1"/>
  <c r="H1294" i="6" s="1"/>
  <c r="B1270" i="6"/>
  <c r="H1270" i="6" s="1" a="1"/>
  <c r="H1270" i="6" s="1"/>
  <c r="B1246" i="6"/>
  <c r="H1246" i="6" s="1" a="1"/>
  <c r="H1246" i="6" s="1"/>
  <c r="B1150" i="6"/>
  <c r="H1150" i="6" s="1" a="1"/>
  <c r="H1150" i="6" s="1"/>
  <c r="B1126" i="6"/>
  <c r="H1126" i="6" s="1" a="1"/>
  <c r="H1126" i="6" s="1"/>
  <c r="B1102" i="6"/>
  <c r="H1102" i="6" s="1" a="1"/>
  <c r="H1102" i="6" s="1"/>
  <c r="B862" i="6"/>
  <c r="H862" i="6" s="1" a="1"/>
  <c r="H862" i="6" s="1"/>
  <c r="B766" i="6"/>
  <c r="H766" i="6" s="1" a="1"/>
  <c r="H766" i="6" s="1"/>
  <c r="B622" i="6"/>
  <c r="H622" i="6" s="1" a="1"/>
  <c r="H622" i="6" s="1"/>
  <c r="B598" i="6"/>
  <c r="H598" i="6" s="1" a="1"/>
  <c r="H598" i="6" s="1"/>
  <c r="B526" i="6"/>
  <c r="H526" i="6" s="1" a="1"/>
  <c r="H526" i="6" s="1"/>
  <c r="B454" i="6"/>
  <c r="H454" i="6" s="1" a="1"/>
  <c r="H454" i="6" s="1"/>
  <c r="B334" i="6"/>
  <c r="H334" i="6" s="1" a="1"/>
  <c r="H334" i="6" s="1"/>
  <c r="B142" i="6"/>
  <c r="H142" i="6" s="1" a="1"/>
  <c r="H142" i="6" s="1"/>
  <c r="B1222" i="6"/>
  <c r="H1222" i="6" s="1" a="1"/>
  <c r="H1222" i="6" s="1"/>
  <c r="B910" i="6"/>
  <c r="H910" i="6" s="1" a="1"/>
  <c r="H910" i="6" s="1"/>
  <c r="B838" i="6"/>
  <c r="H838" i="6" s="1" a="1"/>
  <c r="H838" i="6" s="1"/>
  <c r="B742" i="6"/>
  <c r="H742" i="6" s="1" a="1"/>
  <c r="H742" i="6" s="1"/>
  <c r="B718" i="6"/>
  <c r="H718" i="6" s="1" a="1"/>
  <c r="H718" i="6" s="1"/>
  <c r="B670" i="6"/>
  <c r="H670" i="6" s="1" a="1"/>
  <c r="H670" i="6" s="1"/>
  <c r="B406" i="6"/>
  <c r="H406" i="6" s="1" a="1"/>
  <c r="H406" i="6" s="1"/>
  <c r="B310" i="6"/>
  <c r="H310" i="6" s="1" a="1"/>
  <c r="H310" i="6" s="1"/>
  <c r="B262" i="6"/>
  <c r="H262" i="6" s="1" a="1"/>
  <c r="H262" i="6" s="1"/>
  <c r="B1318" i="6"/>
  <c r="H1318" i="6" s="1" a="1"/>
  <c r="H1318" i="6" s="1"/>
  <c r="B1198" i="6"/>
  <c r="H1198" i="6" s="1" a="1"/>
  <c r="H1198" i="6" s="1"/>
  <c r="B1054" i="6"/>
  <c r="H1054" i="6" s="1" a="1"/>
  <c r="H1054" i="6" s="1"/>
  <c r="B1030" i="6"/>
  <c r="H1030" i="6" s="1" a="1"/>
  <c r="H1030" i="6" s="1"/>
  <c r="B1006" i="6"/>
  <c r="H1006" i="6" s="1" a="1"/>
  <c r="H1006" i="6" s="1"/>
  <c r="B814" i="6"/>
  <c r="H814" i="6" s="1" a="1"/>
  <c r="H814" i="6" s="1"/>
  <c r="B790" i="6"/>
  <c r="H790" i="6" s="1" a="1"/>
  <c r="H790" i="6" s="1"/>
  <c r="B694" i="6"/>
  <c r="H694" i="6" s="1" a="1"/>
  <c r="H694" i="6" s="1"/>
  <c r="B430" i="6"/>
  <c r="H430" i="6" s="1" a="1"/>
  <c r="H430" i="6" s="1"/>
  <c r="B382" i="6"/>
  <c r="H382" i="6" s="1" a="1"/>
  <c r="H382" i="6" s="1"/>
  <c r="B358" i="6"/>
  <c r="H358" i="6" s="1" a="1"/>
  <c r="H358" i="6" s="1"/>
  <c r="E5105" i="6" a="1"/>
  <c r="E5105" i="6" s="1"/>
  <c r="F5105" i="6" s="1"/>
  <c r="E8322" i="6" a="1"/>
  <c r="E8322" i="6" s="1"/>
  <c r="F8322" i="6" s="1"/>
  <c r="E7338" i="6" a="1"/>
  <c r="E7338" i="6" s="1"/>
  <c r="F7338" i="6" s="1"/>
  <c r="E6786" i="6" a="1"/>
  <c r="E6786" i="6" s="1"/>
  <c r="F6786" i="6" s="1"/>
  <c r="E6426" i="6" a="1"/>
  <c r="E6426" i="6" s="1"/>
  <c r="F6426" i="6" s="1"/>
  <c r="E5250" i="6" a="1"/>
  <c r="E5250" i="6" s="1"/>
  <c r="F5250" i="6" s="1"/>
  <c r="E5106" i="6" a="1"/>
  <c r="E5106" i="6" s="1"/>
  <c r="E4626" i="6" a="1"/>
  <c r="E4626" i="6" s="1"/>
  <c r="E4170" i="6" a="1"/>
  <c r="E4170" i="6" s="1"/>
  <c r="F4170" i="6" s="1"/>
  <c r="E4074" i="6" a="1"/>
  <c r="E4074" i="6" s="1"/>
  <c r="F4074" i="6" s="1"/>
  <c r="E2874" i="6" a="1"/>
  <c r="E2874" i="6" s="1"/>
  <c r="F2874" i="6" s="1"/>
  <c r="E1650" i="6" a="1"/>
  <c r="E1650" i="6" s="1"/>
  <c r="F1650" i="6" s="1"/>
  <c r="E2202" i="6" a="1"/>
  <c r="E2202" i="6" s="1"/>
  <c r="F2202" i="6" s="1"/>
  <c r="E2538" i="6" a="1"/>
  <c r="E2538" i="6" s="1"/>
  <c r="F2538" i="6" s="1"/>
  <c r="E1050" i="6" a="1"/>
  <c r="E1050" i="6" s="1"/>
  <c r="F1050" i="6" s="1"/>
  <c r="E138" i="6" a="1"/>
  <c r="E138" i="6" s="1"/>
  <c r="F138" i="6" s="1"/>
  <c r="E906" i="6" a="1"/>
  <c r="E906" i="6" s="1"/>
  <c r="E1074" i="6" a="1"/>
  <c r="E1074" i="6" s="1"/>
  <c r="F1074" i="6" s="1"/>
  <c r="E1313" i="6" a="1"/>
  <c r="E1313" i="6" s="1"/>
  <c r="F1313" i="6" s="1"/>
  <c r="E3113" i="6" a="1"/>
  <c r="E3113" i="6" s="1"/>
  <c r="F3113" i="6" s="1"/>
  <c r="E4121" i="6" a="1"/>
  <c r="E4121" i="6" s="1"/>
  <c r="F4121" i="6" s="1"/>
  <c r="E5873" i="6" a="1"/>
  <c r="E5873" i="6" s="1"/>
  <c r="F5873" i="6" s="1"/>
  <c r="E8154" i="6" a="1"/>
  <c r="E8154" i="6" s="1"/>
  <c r="F8154" i="6" s="1"/>
  <c r="E7674" i="6" a="1"/>
  <c r="E7674" i="6" s="1"/>
  <c r="F7674" i="6" s="1"/>
  <c r="E7410" i="6" a="1"/>
  <c r="E7410" i="6" s="1"/>
  <c r="F7410" i="6" s="1"/>
  <c r="E6978" i="6" a="1"/>
  <c r="E6978" i="6" s="1"/>
  <c r="F6978" i="6" s="1"/>
  <c r="E6714" i="6" a="1"/>
  <c r="E6714" i="6" s="1"/>
  <c r="F6714" i="6" s="1"/>
  <c r="E6330" i="6" a="1"/>
  <c r="E6330" i="6" s="1"/>
  <c r="F6330" i="6" s="1"/>
  <c r="E5490" i="6" a="1"/>
  <c r="E5490" i="6" s="1"/>
  <c r="F5490" i="6" s="1"/>
  <c r="E5370" i="6" a="1"/>
  <c r="E5370" i="6" s="1"/>
  <c r="F5370" i="6" s="1"/>
  <c r="E4770" i="6" a="1"/>
  <c r="E4770" i="6" s="1"/>
  <c r="F4770" i="6" s="1"/>
  <c r="E4530" i="6" a="1"/>
  <c r="E4530" i="6" s="1"/>
  <c r="F4530" i="6" s="1"/>
  <c r="E4338" i="6" a="1"/>
  <c r="E4338" i="6" s="1"/>
  <c r="F4338" i="6" s="1"/>
  <c r="E3378" i="6" a="1"/>
  <c r="E3378" i="6" s="1"/>
  <c r="E3186" i="6" a="1"/>
  <c r="E3186" i="6" s="1"/>
  <c r="F3186" i="6" s="1"/>
  <c r="E1794" i="6" a="1"/>
  <c r="E1794" i="6" s="1"/>
  <c r="F1794" i="6" s="1"/>
  <c r="E2274" i="6" a="1"/>
  <c r="E2274" i="6" s="1"/>
  <c r="F2274" i="6" s="1"/>
  <c r="E1842" i="6" a="1"/>
  <c r="E1842" i="6" s="1"/>
  <c r="F1842" i="6" s="1"/>
  <c r="E1530" i="6" a="1"/>
  <c r="E1530" i="6" s="1"/>
  <c r="F1530" i="6" s="1"/>
  <c r="E426" i="6" a="1"/>
  <c r="E426" i="6" s="1"/>
  <c r="F426" i="6" s="1"/>
  <c r="E498" i="6" a="1"/>
  <c r="E498" i="6" s="1"/>
  <c r="F498" i="6" s="1"/>
  <c r="E113" i="6" a="1"/>
  <c r="E113" i="6" s="1"/>
  <c r="F113" i="6" s="1"/>
  <c r="E5321" i="6" a="1"/>
  <c r="E5321" i="6" s="1"/>
  <c r="F5321" i="6" s="1"/>
  <c r="E7553" i="6" a="1"/>
  <c r="E7553" i="6" s="1"/>
  <c r="F7553" i="6" s="1"/>
  <c r="E8418" i="6" a="1"/>
  <c r="E8418" i="6" s="1"/>
  <c r="F8418" i="6" s="1"/>
  <c r="E8346" i="6" a="1"/>
  <c r="E8346" i="6" s="1"/>
  <c r="E7842" i="6" a="1"/>
  <c r="E7842" i="6" s="1"/>
  <c r="F7842" i="6" s="1"/>
  <c r="E7242" i="6" a="1"/>
  <c r="E7242" i="6" s="1"/>
  <c r="F7242" i="6" s="1"/>
  <c r="E6594" i="6" a="1"/>
  <c r="E6594" i="6" s="1"/>
  <c r="F6594" i="6" s="1"/>
  <c r="E5778" i="6" a="1"/>
  <c r="E5778" i="6" s="1"/>
  <c r="F5778" i="6" s="1"/>
  <c r="E3906" i="6" a="1"/>
  <c r="E3906" i="6" s="1"/>
  <c r="F3906" i="6" s="1"/>
  <c r="E3882" i="6" a="1"/>
  <c r="E3882" i="6" s="1"/>
  <c r="E2754" i="6" a="1"/>
  <c r="E2754" i="6" s="1"/>
  <c r="F2754" i="6" s="1"/>
  <c r="E2706" i="6" a="1"/>
  <c r="E2706" i="6" s="1"/>
  <c r="F2706" i="6" s="1"/>
  <c r="E3930" i="6" a="1"/>
  <c r="E3930" i="6" s="1"/>
  <c r="F3930" i="6" s="1"/>
  <c r="E1602" i="6" a="1"/>
  <c r="E1602" i="6" s="1"/>
  <c r="F1602" i="6" s="1"/>
  <c r="E1938" i="6" a="1"/>
  <c r="E1938" i="6" s="1"/>
  <c r="F1938" i="6" s="1"/>
  <c r="E2634" i="6" a="1"/>
  <c r="E2634" i="6" s="1"/>
  <c r="E1218" i="6" a="1"/>
  <c r="E1218" i="6" s="1"/>
  <c r="F1218" i="6" s="1"/>
  <c r="E306" i="6" a="1"/>
  <c r="E306" i="6" s="1"/>
  <c r="F306" i="6" s="1"/>
  <c r="E762" i="6" a="1"/>
  <c r="E762" i="6" s="1"/>
  <c r="F762" i="6" s="1"/>
  <c r="E593" i="6" a="1"/>
  <c r="E593" i="6" s="1"/>
  <c r="F593" i="6" s="1"/>
  <c r="E8369" i="6" a="1"/>
  <c r="E8369" i="6" s="1"/>
  <c r="F8370" i="6" s="1"/>
  <c r="E4625" i="6" a="1"/>
  <c r="E4625" i="6" s="1"/>
  <c r="E6929" i="6" a="1"/>
  <c r="E6929" i="6" s="1"/>
  <c r="F6929" i="6" s="1"/>
  <c r="E8130" i="6" a="1"/>
  <c r="E8130" i="6" s="1"/>
  <c r="F8130" i="6" s="1"/>
  <c r="E7530" i="6" a="1"/>
  <c r="E7530" i="6" s="1"/>
  <c r="F7530" i="6" s="1"/>
  <c r="E6258" i="6" a="1"/>
  <c r="E6258" i="6" s="1"/>
  <c r="F6258" i="6" s="1"/>
  <c r="E4818" i="6" a="1"/>
  <c r="E4818" i="6" s="1"/>
  <c r="F4818" i="6" s="1"/>
  <c r="E3858" i="6" a="1"/>
  <c r="E3858" i="6" s="1"/>
  <c r="F3858" i="6" s="1"/>
  <c r="E2586" i="6" a="1"/>
  <c r="E2586" i="6" s="1"/>
  <c r="F2586" i="6" s="1"/>
  <c r="E1770" i="6" a="1"/>
  <c r="E1770" i="6" s="1"/>
  <c r="F1770" i="6" s="1"/>
  <c r="E1385" i="6" a="1"/>
  <c r="E1385" i="6" s="1"/>
  <c r="F1385" i="6" s="1"/>
  <c r="E2633" i="6" a="1"/>
  <c r="E2633" i="6" s="1"/>
  <c r="F2633" i="6" s="1"/>
  <c r="E4265" i="6" a="1"/>
  <c r="E4265" i="6" s="1"/>
  <c r="F4265" i="6" s="1"/>
  <c r="E6281" i="6" a="1"/>
  <c r="E6281" i="6" s="1"/>
  <c r="F6281" i="6" s="1"/>
  <c r="E6906" i="6" a="1"/>
  <c r="E6906" i="6" s="1"/>
  <c r="F6906" i="6" s="1"/>
  <c r="E6690" i="6" a="1"/>
  <c r="E6690" i="6" s="1"/>
  <c r="F6690" i="6" s="1"/>
  <c r="E6282" i="6" a="1"/>
  <c r="E6282" i="6" s="1"/>
  <c r="E5850" i="6" a="1"/>
  <c r="E5850" i="6" s="1"/>
  <c r="F5850" i="6" s="1"/>
  <c r="E5010" i="6" a="1"/>
  <c r="E5010" i="6" s="1"/>
  <c r="F5010" i="6" s="1"/>
  <c r="E4002" i="6" a="1"/>
  <c r="E4002" i="6" s="1"/>
  <c r="F4002" i="6" s="1"/>
  <c r="E3978" i="6" a="1"/>
  <c r="E3978" i="6" s="1"/>
  <c r="F3978" i="6" s="1"/>
  <c r="E2802" i="6" a="1"/>
  <c r="E2802" i="6" s="1"/>
  <c r="F2802" i="6" s="1"/>
  <c r="E4122" i="6" a="1"/>
  <c r="E4122" i="6" s="1"/>
  <c r="E1626" i="6" a="1"/>
  <c r="E1626" i="6" s="1"/>
  <c r="F1626" i="6" s="1"/>
  <c r="E2034" i="6" a="1"/>
  <c r="E2034" i="6" s="1"/>
  <c r="F2034" i="6" s="1"/>
  <c r="E1434" i="6" a="1"/>
  <c r="E1434" i="6" s="1"/>
  <c r="F1434" i="6" s="1"/>
  <c r="E1314" i="6" a="1"/>
  <c r="E1314" i="6" s="1"/>
  <c r="E330" i="6" a="1"/>
  <c r="E330" i="6" s="1"/>
  <c r="F330" i="6" s="1"/>
  <c r="E1170" i="6" a="1"/>
  <c r="E1170" i="6" s="1"/>
  <c r="F1170" i="6" s="1"/>
  <c r="E1386" i="6" a="1"/>
  <c r="E1386" i="6" s="1"/>
  <c r="E5345" i="6" a="1"/>
  <c r="E5345" i="6" s="1"/>
  <c r="F5345" i="6" s="1"/>
  <c r="E7481" i="6" a="1"/>
  <c r="E7481" i="6" s="1"/>
  <c r="F7481" i="6" s="1"/>
  <c r="E8082" i="6" a="1"/>
  <c r="E8082" i="6" s="1"/>
  <c r="F8082" i="6" s="1"/>
  <c r="E7314" i="6" a="1"/>
  <c r="E7314" i="6" s="1"/>
  <c r="F7314" i="6" s="1"/>
  <c r="E7050" i="6" a="1"/>
  <c r="E7050" i="6" s="1"/>
  <c r="F7050" i="6" s="1"/>
  <c r="E6954" i="6" a="1"/>
  <c r="E6954" i="6" s="1"/>
  <c r="F6954" i="6" s="1"/>
  <c r="E6138" i="6" a="1"/>
  <c r="E6138" i="6" s="1"/>
  <c r="F6138" i="6" s="1"/>
  <c r="E5394" i="6" a="1"/>
  <c r="E5394" i="6" s="1"/>
  <c r="F5394" i="6" s="1"/>
  <c r="E5418" i="6" a="1"/>
  <c r="E5418" i="6" s="1"/>
  <c r="F5418" i="6" s="1"/>
  <c r="E4506" i="6" a="1"/>
  <c r="E4506" i="6" s="1"/>
  <c r="F4506" i="6" s="1"/>
  <c r="E5274" i="6" a="1"/>
  <c r="E5274" i="6" s="1"/>
  <c r="F5274" i="6" s="1"/>
  <c r="E4938" i="6" a="1"/>
  <c r="E4938" i="6" s="1"/>
  <c r="F4938" i="6" s="1"/>
  <c r="E3714" i="6" a="1"/>
  <c r="E3714" i="6" s="1"/>
  <c r="F3714" i="6" s="1"/>
  <c r="E3786" i="6" a="1"/>
  <c r="E3786" i="6" s="1"/>
  <c r="F3786" i="6" s="1"/>
  <c r="E4218" i="6" a="1"/>
  <c r="E4218" i="6" s="1"/>
  <c r="F4218" i="6" s="1"/>
  <c r="E3546" i="6" a="1"/>
  <c r="E3546" i="6" s="1"/>
  <c r="F3546" i="6" s="1"/>
  <c r="E2994" i="6" a="1"/>
  <c r="E2994" i="6" s="1"/>
  <c r="F2994" i="6" s="1"/>
  <c r="E2154" i="6" a="1"/>
  <c r="E2154" i="6" s="1"/>
  <c r="F2154" i="6" s="1"/>
  <c r="E1002" i="6" a="1"/>
  <c r="E1002" i="6" s="1"/>
  <c r="F1002" i="6" s="1"/>
  <c r="E618" i="6" a="1"/>
  <c r="E618" i="6" s="1"/>
  <c r="F618" i="6" s="1"/>
  <c r="E474" i="6" a="1"/>
  <c r="E474" i="6" s="1"/>
  <c r="F474" i="6" s="1"/>
  <c r="E3209" i="6" a="1"/>
  <c r="E3209" i="6" s="1"/>
  <c r="F3210" i="6" s="1"/>
  <c r="E7506" i="6" a="1"/>
  <c r="E7506" i="6" s="1"/>
  <c r="F7506" i="6" s="1"/>
  <c r="E6762" i="6" a="1"/>
  <c r="E6762" i="6" s="1"/>
  <c r="F6762" i="6" s="1"/>
  <c r="E6162" i="6" a="1"/>
  <c r="E6162" i="6" s="1"/>
  <c r="F6162" i="6" s="1"/>
  <c r="E5514" i="6" a="1"/>
  <c r="E5514" i="6" s="1"/>
  <c r="E5082" i="6" a="1"/>
  <c r="E5082" i="6" s="1"/>
  <c r="F5082" i="6" s="1"/>
  <c r="B8397" i="6"/>
  <c r="H8397" i="6" s="1" a="1"/>
  <c r="H8397" i="6" s="1"/>
  <c r="I8397" i="6" s="1"/>
  <c r="J8397" i="6" s="1"/>
  <c r="B8301" i="6"/>
  <c r="H8301" i="6" s="1" a="1"/>
  <c r="H8301" i="6" s="1"/>
  <c r="I8301" i="6" s="1"/>
  <c r="J8301" i="6" s="1"/>
  <c r="B8277" i="6"/>
  <c r="H8277" i="6" s="1" a="1"/>
  <c r="H8277" i="6" s="1"/>
  <c r="I8277" i="6" s="1"/>
  <c r="J8277" i="6" s="1"/>
  <c r="B8253" i="6"/>
  <c r="H8253" i="6" s="1" a="1"/>
  <c r="H8253" i="6" s="1"/>
  <c r="I8253" i="6" s="1"/>
  <c r="J8253" i="6" s="1"/>
  <c r="B8157" i="6"/>
  <c r="H8157" i="6" s="1" a="1"/>
  <c r="H8157" i="6" s="1"/>
  <c r="I8157" i="6" s="1"/>
  <c r="J8157" i="6" s="1"/>
  <c r="B8061" i="6"/>
  <c r="H8061" i="6" s="1" a="1"/>
  <c r="H8061" i="6" s="1"/>
  <c r="I8061" i="6" s="1"/>
  <c r="J8061" i="6" s="1"/>
  <c r="B8373" i="6"/>
  <c r="H8373" i="6" s="1" a="1"/>
  <c r="H8373" i="6" s="1"/>
  <c r="I8373" i="6" s="1"/>
  <c r="J8373" i="6" s="1"/>
  <c r="B8325" i="6"/>
  <c r="H8325" i="6" s="1" a="1"/>
  <c r="H8325" i="6" s="1"/>
  <c r="I8325" i="6" s="1"/>
  <c r="J8325" i="6" s="1"/>
  <c r="B8181" i="6"/>
  <c r="H8181" i="6" s="1" a="1"/>
  <c r="H8181" i="6" s="1"/>
  <c r="I8181" i="6" s="1"/>
  <c r="J8181" i="6" s="1"/>
  <c r="B8085" i="6"/>
  <c r="H8085" i="6" s="1" a="1"/>
  <c r="H8085" i="6" s="1"/>
  <c r="I8085" i="6" s="1"/>
  <c r="J8085" i="6" s="1"/>
  <c r="B7989" i="6"/>
  <c r="H7989" i="6" s="1" a="1"/>
  <c r="H7989" i="6" s="1"/>
  <c r="I7989" i="6" s="1"/>
  <c r="J7989" i="6" s="1"/>
  <c r="B8421" i="6"/>
  <c r="H8421" i="6" s="1" a="1"/>
  <c r="H8421" i="6" s="1"/>
  <c r="I8421" i="6" s="1"/>
  <c r="J8421" i="6" s="1"/>
  <c r="B8229" i="6"/>
  <c r="H8229" i="6" s="1" a="1"/>
  <c r="H8229" i="6" s="1"/>
  <c r="I8229" i="6" s="1"/>
  <c r="J8229" i="6" s="1"/>
  <c r="B8133" i="6"/>
  <c r="H8133" i="6" s="1" a="1"/>
  <c r="H8133" i="6" s="1"/>
  <c r="I8133" i="6" s="1"/>
  <c r="J8133" i="6" s="1"/>
  <c r="B8037" i="6"/>
  <c r="H8037" i="6" s="1" a="1"/>
  <c r="H8037" i="6" s="1"/>
  <c r="I8037" i="6" s="1"/>
  <c r="J8037" i="6" s="1"/>
  <c r="B8349" i="6"/>
  <c r="H8349" i="6" s="1" a="1"/>
  <c r="H8349" i="6" s="1"/>
  <c r="I8349" i="6" s="1"/>
  <c r="J8349" i="6" s="1"/>
  <c r="B7701" i="6"/>
  <c r="H7701" i="6" s="1" a="1"/>
  <c r="H7701" i="6" s="1"/>
  <c r="I7701" i="6" s="1"/>
  <c r="J7701" i="6" s="1"/>
  <c r="B7485" i="6"/>
  <c r="H7485" i="6" s="1" a="1"/>
  <c r="H7485" i="6" s="1"/>
  <c r="I7485" i="6" s="1"/>
  <c r="J7485" i="6" s="1"/>
  <c r="B8013" i="6"/>
  <c r="H8013" i="6" s="1" a="1"/>
  <c r="H8013" i="6" s="1"/>
  <c r="I8013" i="6" s="1"/>
  <c r="J8013" i="6" s="1"/>
  <c r="B7917" i="6"/>
  <c r="H7917" i="6" s="1" a="1"/>
  <c r="H7917" i="6" s="1"/>
  <c r="I7917" i="6" s="1"/>
  <c r="J7917" i="6" s="1"/>
  <c r="B7869" i="6"/>
  <c r="H7869" i="6" s="1" a="1"/>
  <c r="H7869" i="6" s="1"/>
  <c r="I7869" i="6" s="1"/>
  <c r="J7869" i="6" s="1"/>
  <c r="B7821" i="6"/>
  <c r="H7821" i="6" s="1" a="1"/>
  <c r="H7821" i="6" s="1"/>
  <c r="I7821" i="6" s="1"/>
  <c r="J7821" i="6" s="1"/>
  <c r="B7797" i="6"/>
  <c r="H7797" i="6" s="1" a="1"/>
  <c r="H7797" i="6" s="1"/>
  <c r="I7797" i="6" s="1"/>
  <c r="J7797" i="6" s="1"/>
  <c r="B7653" i="6"/>
  <c r="H7653" i="6" s="1" a="1"/>
  <c r="H7653" i="6" s="1"/>
  <c r="I7653" i="6" s="1"/>
  <c r="J7653" i="6" s="1"/>
  <c r="B7533" i="6"/>
  <c r="H7533" i="6" s="1" a="1"/>
  <c r="H7533" i="6" s="1"/>
  <c r="I7533" i="6" s="1"/>
  <c r="J7533" i="6" s="1"/>
  <c r="B7509" i="6"/>
  <c r="H7509" i="6" s="1" a="1"/>
  <c r="H7509" i="6" s="1"/>
  <c r="I7509" i="6" s="1"/>
  <c r="J7509" i="6" s="1"/>
  <c r="B8205" i="6"/>
  <c r="H8205" i="6" s="1" a="1"/>
  <c r="H8205" i="6" s="1"/>
  <c r="I8205" i="6" s="1"/>
  <c r="J8205" i="6" s="1"/>
  <c r="B7941" i="6"/>
  <c r="H7941" i="6" s="1" a="1"/>
  <c r="H7941" i="6" s="1"/>
  <c r="I7941" i="6" s="1"/>
  <c r="J7941" i="6" s="1"/>
  <c r="B7845" i="6"/>
  <c r="H7845" i="6" s="1" a="1"/>
  <c r="H7845" i="6" s="1"/>
  <c r="I7845" i="6" s="1"/>
  <c r="J7845" i="6" s="1"/>
  <c r="B7749" i="6"/>
  <c r="H7749" i="6" s="1" a="1"/>
  <c r="H7749" i="6" s="1"/>
  <c r="I7749" i="6" s="1"/>
  <c r="J7749" i="6" s="1"/>
  <c r="B7605" i="6"/>
  <c r="H7605" i="6" s="1" a="1"/>
  <c r="H7605" i="6" s="1"/>
  <c r="I7605" i="6" s="1"/>
  <c r="J7605" i="6" s="1"/>
  <c r="B7413" i="6"/>
  <c r="H7413" i="6" s="1" a="1"/>
  <c r="H7413" i="6" s="1"/>
  <c r="I7413" i="6" s="1"/>
  <c r="J7413" i="6" s="1"/>
  <c r="B7965" i="6"/>
  <c r="H7965" i="6" s="1" a="1"/>
  <c r="H7965" i="6" s="1"/>
  <c r="I7965" i="6" s="1"/>
  <c r="J7965" i="6" s="1"/>
  <c r="B7581" i="6"/>
  <c r="H7581" i="6" s="1" a="1"/>
  <c r="H7581" i="6" s="1"/>
  <c r="I7581" i="6" s="1"/>
  <c r="J7581" i="6" s="1"/>
  <c r="B7461" i="6"/>
  <c r="H7461" i="6" s="1" a="1"/>
  <c r="H7461" i="6" s="1"/>
  <c r="I7461" i="6" s="1"/>
  <c r="J7461" i="6" s="1"/>
  <c r="B6957" i="6"/>
  <c r="H6957" i="6" s="1" a="1"/>
  <c r="H6957" i="6" s="1"/>
  <c r="I6957" i="6" s="1"/>
  <c r="J6957" i="6" s="1"/>
  <c r="B6861" i="6"/>
  <c r="H6861" i="6" s="1" a="1"/>
  <c r="H6861" i="6" s="1"/>
  <c r="I6861" i="6" s="1"/>
  <c r="J6861" i="6" s="1"/>
  <c r="B7677" i="6"/>
  <c r="H7677" i="6" s="1" a="1"/>
  <c r="H7677" i="6" s="1"/>
  <c r="I7677" i="6" s="1"/>
  <c r="J7677" i="6" s="1"/>
  <c r="B7557" i="6"/>
  <c r="H7557" i="6" s="1" a="1"/>
  <c r="H7557" i="6" s="1"/>
  <c r="I7557" i="6" s="1"/>
  <c r="J7557" i="6" s="1"/>
  <c r="B7365" i="6"/>
  <c r="H7365" i="6" s="1" a="1"/>
  <c r="H7365" i="6" s="1"/>
  <c r="I7365" i="6" s="1"/>
  <c r="J7365" i="6" s="1"/>
  <c r="B7317" i="6"/>
  <c r="H7317" i="6" s="1" a="1"/>
  <c r="H7317" i="6" s="1"/>
  <c r="I7317" i="6" s="1"/>
  <c r="J7317" i="6" s="1"/>
  <c r="B7269" i="6"/>
  <c r="H7269" i="6" s="1" a="1"/>
  <c r="H7269" i="6" s="1"/>
  <c r="I7269" i="6" s="1"/>
  <c r="J7269" i="6" s="1"/>
  <c r="B7221" i="6"/>
  <c r="H7221" i="6" s="1" a="1"/>
  <c r="H7221" i="6" s="1"/>
  <c r="I7221" i="6" s="1"/>
  <c r="J7221" i="6" s="1"/>
  <c r="B7173" i="6"/>
  <c r="H7173" i="6" s="1" a="1"/>
  <c r="H7173" i="6" s="1"/>
  <c r="I7173" i="6" s="1"/>
  <c r="J7173" i="6" s="1"/>
  <c r="B7125" i="6"/>
  <c r="H7125" i="6" s="1" a="1"/>
  <c r="H7125" i="6" s="1"/>
  <c r="I7125" i="6" s="1"/>
  <c r="J7125" i="6" s="1"/>
  <c r="B7077" i="6"/>
  <c r="H7077" i="6" s="1" a="1"/>
  <c r="H7077" i="6" s="1"/>
  <c r="I7077" i="6" s="1"/>
  <c r="J7077" i="6" s="1"/>
  <c r="B7029" i="6"/>
  <c r="H7029" i="6" s="1" a="1"/>
  <c r="H7029" i="6" s="1"/>
  <c r="I7029" i="6" s="1"/>
  <c r="J7029" i="6" s="1"/>
  <c r="B6981" i="6"/>
  <c r="H6981" i="6" s="1" a="1"/>
  <c r="H6981" i="6" s="1"/>
  <c r="I6981" i="6" s="1"/>
  <c r="J6981" i="6" s="1"/>
  <c r="B6933" i="6"/>
  <c r="H6933" i="6" s="1" a="1"/>
  <c r="H6933" i="6" s="1"/>
  <c r="I6933" i="6" s="1"/>
  <c r="J6933" i="6" s="1"/>
  <c r="B8109" i="6"/>
  <c r="H8109" i="6" s="1" a="1"/>
  <c r="H8109" i="6" s="1"/>
  <c r="I8109" i="6" s="1"/>
  <c r="J8109" i="6" s="1"/>
  <c r="B7773" i="6"/>
  <c r="H7773" i="6" s="1" a="1"/>
  <c r="H7773" i="6" s="1"/>
  <c r="I7773" i="6" s="1"/>
  <c r="J7773" i="6" s="1"/>
  <c r="B7437" i="6"/>
  <c r="H7437" i="6" s="1" a="1"/>
  <c r="H7437" i="6" s="1"/>
  <c r="I7437" i="6" s="1"/>
  <c r="J7437" i="6" s="1"/>
  <c r="B7389" i="6"/>
  <c r="H7389" i="6" s="1" a="1"/>
  <c r="H7389" i="6" s="1"/>
  <c r="I7389" i="6" s="1"/>
  <c r="J7389" i="6" s="1"/>
  <c r="B7341" i="6"/>
  <c r="H7341" i="6" s="1" a="1"/>
  <c r="H7341" i="6" s="1"/>
  <c r="I7341" i="6" s="1"/>
  <c r="J7341" i="6" s="1"/>
  <c r="B7293" i="6"/>
  <c r="H7293" i="6" s="1" a="1"/>
  <c r="H7293" i="6" s="1"/>
  <c r="I7293" i="6" s="1"/>
  <c r="J7293" i="6" s="1"/>
  <c r="B7245" i="6"/>
  <c r="H7245" i="6" s="1" a="1"/>
  <c r="H7245" i="6" s="1"/>
  <c r="I7245" i="6" s="1"/>
  <c r="J7245" i="6" s="1"/>
  <c r="B7197" i="6"/>
  <c r="H7197" i="6" s="1" a="1"/>
  <c r="H7197" i="6" s="1"/>
  <c r="I7197" i="6" s="1"/>
  <c r="J7197" i="6" s="1"/>
  <c r="B7149" i="6"/>
  <c r="H7149" i="6" s="1" a="1"/>
  <c r="H7149" i="6" s="1"/>
  <c r="I7149" i="6" s="1"/>
  <c r="J7149" i="6" s="1"/>
  <c r="B7101" i="6"/>
  <c r="H7101" i="6" s="1" a="1"/>
  <c r="H7101" i="6" s="1"/>
  <c r="I7101" i="6" s="1"/>
  <c r="J7101" i="6" s="1"/>
  <c r="B7053" i="6"/>
  <c r="H7053" i="6" s="1" a="1"/>
  <c r="H7053" i="6" s="1"/>
  <c r="I7053" i="6" s="1"/>
  <c r="J7053" i="6" s="1"/>
  <c r="B7005" i="6"/>
  <c r="H7005" i="6" s="1" a="1"/>
  <c r="H7005" i="6" s="1"/>
  <c r="I7005" i="6" s="1"/>
  <c r="J7005" i="6" s="1"/>
  <c r="B6885" i="6"/>
  <c r="H6885" i="6" s="1" a="1"/>
  <c r="H6885" i="6" s="1"/>
  <c r="I6885" i="6" s="1"/>
  <c r="J6885" i="6" s="1"/>
  <c r="B6789" i="6"/>
  <c r="H6789" i="6" s="1" a="1"/>
  <c r="H6789" i="6" s="1"/>
  <c r="I6789" i="6" s="1"/>
  <c r="J6789" i="6" s="1"/>
  <c r="B6909" i="6"/>
  <c r="H6909" i="6" s="1" a="1"/>
  <c r="H6909" i="6" s="1"/>
  <c r="I6909" i="6" s="1"/>
  <c r="J6909" i="6" s="1"/>
  <c r="B6765" i="6"/>
  <c r="H6765" i="6" s="1" a="1"/>
  <c r="H6765" i="6" s="1"/>
  <c r="I6765" i="6" s="1"/>
  <c r="J6765" i="6" s="1"/>
  <c r="B6669" i="6"/>
  <c r="H6669" i="6" s="1" a="1"/>
  <c r="H6669" i="6" s="1"/>
  <c r="I6669" i="6" s="1"/>
  <c r="J6669" i="6" s="1"/>
  <c r="B6429" i="6"/>
  <c r="H6429" i="6" s="1" a="1"/>
  <c r="H6429" i="6" s="1"/>
  <c r="I6429" i="6" s="1"/>
  <c r="J6429" i="6" s="1"/>
  <c r="B6813" i="6"/>
  <c r="H6813" i="6" s="1" a="1"/>
  <c r="H6813" i="6" s="1"/>
  <c r="I6813" i="6" s="1"/>
  <c r="J6813" i="6" s="1"/>
  <c r="B6741" i="6"/>
  <c r="H6741" i="6" s="1" a="1"/>
  <c r="H6741" i="6" s="1"/>
  <c r="I6741" i="6" s="1"/>
  <c r="J6741" i="6" s="1"/>
  <c r="B6645" i="6"/>
  <c r="H6645" i="6" s="1" a="1"/>
  <c r="H6645" i="6" s="1"/>
  <c r="I6645" i="6" s="1"/>
  <c r="J6645" i="6" s="1"/>
  <c r="B7893" i="6"/>
  <c r="H7893" i="6" s="1" a="1"/>
  <c r="H7893" i="6" s="1"/>
  <c r="I7893" i="6" s="1"/>
  <c r="J7893" i="6" s="1"/>
  <c r="B7725" i="6"/>
  <c r="H7725" i="6" s="1" a="1"/>
  <c r="H7725" i="6" s="1"/>
  <c r="I7725" i="6" s="1"/>
  <c r="J7725" i="6" s="1"/>
  <c r="B7629" i="6"/>
  <c r="H7629" i="6" s="1" a="1"/>
  <c r="H7629" i="6" s="1"/>
  <c r="I7629" i="6" s="1"/>
  <c r="J7629" i="6" s="1"/>
  <c r="B6693" i="6"/>
  <c r="H6693" i="6" s="1" a="1"/>
  <c r="H6693" i="6" s="1"/>
  <c r="I6693" i="6" s="1"/>
  <c r="J6693" i="6" s="1"/>
  <c r="B6597" i="6"/>
  <c r="H6597" i="6" s="1" a="1"/>
  <c r="H6597" i="6" s="1"/>
  <c r="I6597" i="6" s="1"/>
  <c r="J6597" i="6" s="1"/>
  <c r="B6477" i="6"/>
  <c r="H6477" i="6" s="1" a="1"/>
  <c r="H6477" i="6" s="1"/>
  <c r="I6477" i="6" s="1"/>
  <c r="J6477" i="6" s="1"/>
  <c r="B6453" i="6"/>
  <c r="H6453" i="6" s="1" a="1"/>
  <c r="H6453" i="6" s="1"/>
  <c r="I6453" i="6" s="1"/>
  <c r="J6453" i="6" s="1"/>
  <c r="B6501" i="6"/>
  <c r="H6501" i="6" s="1" a="1"/>
  <c r="H6501" i="6" s="1"/>
  <c r="I6501" i="6" s="1"/>
  <c r="J6501" i="6" s="1"/>
  <c r="B6573" i="6"/>
  <c r="H6573" i="6" s="1" a="1"/>
  <c r="H6573" i="6" s="1"/>
  <c r="I6573" i="6" s="1"/>
  <c r="J6573" i="6" s="1"/>
  <c r="B6837" i="6"/>
  <c r="H6837" i="6" s="1" a="1"/>
  <c r="H6837" i="6" s="1"/>
  <c r="I6837" i="6" s="1"/>
  <c r="J6837" i="6" s="1"/>
  <c r="B6717" i="6"/>
  <c r="H6717" i="6" s="1" a="1"/>
  <c r="H6717" i="6" s="1"/>
  <c r="I6717" i="6" s="1"/>
  <c r="J6717" i="6" s="1"/>
  <c r="B6549" i="6"/>
  <c r="H6549" i="6" s="1" a="1"/>
  <c r="H6549" i="6" s="1"/>
  <c r="I6549" i="6" s="1"/>
  <c r="J6549" i="6" s="1"/>
  <c r="B6525" i="6"/>
  <c r="H6525" i="6" s="1" a="1"/>
  <c r="H6525" i="6" s="1"/>
  <c r="I6525" i="6" s="1"/>
  <c r="J6525" i="6" s="1"/>
  <c r="B6621" i="6"/>
  <c r="H6621" i="6" s="1" a="1"/>
  <c r="H6621" i="6" s="1"/>
  <c r="I6621" i="6" s="1"/>
  <c r="J6621" i="6" s="1"/>
  <c r="B6405" i="6"/>
  <c r="H6405" i="6" s="1" a="1"/>
  <c r="H6405" i="6" s="1"/>
  <c r="I6405" i="6" s="1"/>
  <c r="J6405" i="6" s="1"/>
  <c r="B6357" i="6"/>
  <c r="H6357" i="6" s="1" a="1"/>
  <c r="H6357" i="6" s="1"/>
  <c r="I6357" i="6" s="1"/>
  <c r="J6357" i="6" s="1"/>
  <c r="B6261" i="6"/>
  <c r="H6261" i="6" s="1" a="1"/>
  <c r="H6261" i="6" s="1"/>
  <c r="I6261" i="6" s="1"/>
  <c r="J6261" i="6" s="1"/>
  <c r="B6213" i="6"/>
  <c r="H6213" i="6" s="1" a="1"/>
  <c r="H6213" i="6" s="1"/>
  <c r="I6213" i="6" s="1"/>
  <c r="J6213" i="6" s="1"/>
  <c r="B6141" i="6"/>
  <c r="H6141" i="6" s="1" a="1"/>
  <c r="H6141" i="6" s="1"/>
  <c r="I6141" i="6" s="1"/>
  <c r="J6141" i="6" s="1"/>
  <c r="B6045" i="6"/>
  <c r="H6045" i="6" s="1" a="1"/>
  <c r="H6045" i="6" s="1"/>
  <c r="I6045" i="6" s="1"/>
  <c r="J6045" i="6" s="1"/>
  <c r="B6333" i="6"/>
  <c r="H6333" i="6" s="1" a="1"/>
  <c r="H6333" i="6" s="1"/>
  <c r="I6333" i="6" s="1"/>
  <c r="J6333" i="6" s="1"/>
  <c r="B6237" i="6"/>
  <c r="H6237" i="6" s="1" a="1"/>
  <c r="H6237" i="6" s="1"/>
  <c r="I6237" i="6" s="1"/>
  <c r="J6237" i="6" s="1"/>
  <c r="B6165" i="6"/>
  <c r="H6165" i="6" s="1" a="1"/>
  <c r="H6165" i="6" s="1"/>
  <c r="I6165" i="6" s="1"/>
  <c r="J6165" i="6" s="1"/>
  <c r="B6093" i="6"/>
  <c r="H6093" i="6" s="1" a="1"/>
  <c r="H6093" i="6" s="1"/>
  <c r="I6093" i="6" s="1"/>
  <c r="J6093" i="6" s="1"/>
  <c r="B6069" i="6"/>
  <c r="H6069" i="6" s="1" a="1"/>
  <c r="H6069" i="6" s="1"/>
  <c r="I6069" i="6" s="1"/>
  <c r="J6069" i="6" s="1"/>
  <c r="B6381" i="6"/>
  <c r="H6381" i="6" s="1" a="1"/>
  <c r="H6381" i="6" s="1"/>
  <c r="I6381" i="6" s="1"/>
  <c r="J6381" i="6" s="1"/>
  <c r="B6285" i="6"/>
  <c r="H6285" i="6" s="1" a="1"/>
  <c r="H6285" i="6" s="1"/>
  <c r="I6285" i="6" s="1"/>
  <c r="J6285" i="6" s="1"/>
  <c r="B6117" i="6"/>
  <c r="H6117" i="6" s="1" a="1"/>
  <c r="H6117" i="6" s="1"/>
  <c r="I6117" i="6" s="1"/>
  <c r="J6117" i="6" s="1"/>
  <c r="B6309" i="6"/>
  <c r="H6309" i="6" s="1" a="1"/>
  <c r="H6309" i="6" s="1"/>
  <c r="I6309" i="6" s="1"/>
  <c r="J6309" i="6" s="1"/>
  <c r="B6189" i="6"/>
  <c r="H6189" i="6" s="1" a="1"/>
  <c r="H6189" i="6" s="1"/>
  <c r="I6189" i="6" s="1"/>
  <c r="J6189" i="6" s="1"/>
  <c r="B6021" i="6"/>
  <c r="H6021" i="6" s="1" a="1"/>
  <c r="H6021" i="6" s="1"/>
  <c r="I6021" i="6" s="1"/>
  <c r="J6021" i="6" s="1"/>
  <c r="B5997" i="6"/>
  <c r="H5997" i="6" s="1" a="1"/>
  <c r="H5997" i="6" s="1"/>
  <c r="I5997" i="6" s="1"/>
  <c r="J5997" i="6" s="1"/>
  <c r="B5853" i="6"/>
  <c r="H5853" i="6" s="1" a="1"/>
  <c r="H5853" i="6" s="1"/>
  <c r="I5853" i="6" s="1"/>
  <c r="J5853" i="6" s="1"/>
  <c r="B5733" i="6"/>
  <c r="H5733" i="6" s="1" a="1"/>
  <c r="H5733" i="6" s="1"/>
  <c r="I5733" i="6" s="1"/>
  <c r="J5733" i="6" s="1"/>
  <c r="B5637" i="6"/>
  <c r="H5637" i="6" s="1" a="1"/>
  <c r="H5637" i="6" s="1"/>
  <c r="I5637" i="6" s="1"/>
  <c r="J5637" i="6" s="1"/>
  <c r="B5565" i="6"/>
  <c r="H5565" i="6" s="1" a="1"/>
  <c r="H5565" i="6" s="1"/>
  <c r="I5565" i="6" s="1"/>
  <c r="J5565" i="6" s="1"/>
  <c r="B5517" i="6"/>
  <c r="H5517" i="6" s="1" a="1"/>
  <c r="H5517" i="6" s="1"/>
  <c r="I5517" i="6" s="1"/>
  <c r="J5517" i="6" s="1"/>
  <c r="B5469" i="6"/>
  <c r="H5469" i="6" s="1" a="1"/>
  <c r="H5469" i="6" s="1"/>
  <c r="I5469" i="6" s="1"/>
  <c r="J5469" i="6" s="1"/>
  <c r="B5397" i="6"/>
  <c r="H5397" i="6" s="1" a="1"/>
  <c r="H5397" i="6" s="1"/>
  <c r="I5397" i="6" s="1"/>
  <c r="J5397" i="6" s="1"/>
  <c r="B5973" i="6"/>
  <c r="H5973" i="6" s="1" a="1"/>
  <c r="H5973" i="6" s="1"/>
  <c r="I5973" i="6" s="1"/>
  <c r="J5973" i="6" s="1"/>
  <c r="B5925" i="6"/>
  <c r="H5925" i="6" s="1" a="1"/>
  <c r="H5925" i="6" s="1"/>
  <c r="I5925" i="6" s="1"/>
  <c r="J5925" i="6" s="1"/>
  <c r="B5709" i="6"/>
  <c r="H5709" i="6" s="1" a="1"/>
  <c r="H5709" i="6" s="1"/>
  <c r="I5709" i="6" s="1"/>
  <c r="J5709" i="6" s="1"/>
  <c r="B5445" i="6"/>
  <c r="H5445" i="6" s="1" a="1"/>
  <c r="H5445" i="6" s="1"/>
  <c r="I5445" i="6" s="1"/>
  <c r="J5445" i="6" s="1"/>
  <c r="B5349" i="6"/>
  <c r="H5349" i="6" s="1" a="1"/>
  <c r="H5349" i="6" s="1"/>
  <c r="I5349" i="6" s="1"/>
  <c r="J5349" i="6" s="1"/>
  <c r="B5301" i="6"/>
  <c r="H5301" i="6" s="1" a="1"/>
  <c r="H5301" i="6" s="1"/>
  <c r="I5301" i="6" s="1"/>
  <c r="J5301" i="6" s="1"/>
  <c r="B5253" i="6"/>
  <c r="H5253" i="6" s="1" a="1"/>
  <c r="H5253" i="6" s="1"/>
  <c r="I5253" i="6" s="1"/>
  <c r="J5253" i="6" s="1"/>
  <c r="B5949" i="6"/>
  <c r="H5949" i="6" s="1" a="1"/>
  <c r="H5949" i="6" s="1"/>
  <c r="I5949" i="6" s="1"/>
  <c r="J5949" i="6" s="1"/>
  <c r="B5901" i="6"/>
  <c r="H5901" i="6" s="1" a="1"/>
  <c r="H5901" i="6" s="1"/>
  <c r="I5901" i="6" s="1"/>
  <c r="J5901" i="6" s="1"/>
  <c r="B5829" i="6"/>
  <c r="H5829" i="6" s="1" a="1"/>
  <c r="H5829" i="6" s="1"/>
  <c r="I5829" i="6" s="1"/>
  <c r="J5829" i="6" s="1"/>
  <c r="B5805" i="6"/>
  <c r="H5805" i="6" s="1" a="1"/>
  <c r="H5805" i="6" s="1"/>
  <c r="I5805" i="6" s="1"/>
  <c r="J5805" i="6" s="1"/>
  <c r="B5781" i="6"/>
  <c r="H5781" i="6" s="1" a="1"/>
  <c r="H5781" i="6" s="1"/>
  <c r="I5781" i="6" s="1"/>
  <c r="J5781" i="6" s="1"/>
  <c r="B5685" i="6"/>
  <c r="H5685" i="6" s="1" a="1"/>
  <c r="H5685" i="6" s="1"/>
  <c r="I5685" i="6" s="1"/>
  <c r="J5685" i="6" s="1"/>
  <c r="B5589" i="6"/>
  <c r="H5589" i="6" s="1" a="1"/>
  <c r="H5589" i="6" s="1"/>
  <c r="I5589" i="6" s="1"/>
  <c r="J5589" i="6" s="1"/>
  <c r="B5541" i="6"/>
  <c r="H5541" i="6" s="1" a="1"/>
  <c r="H5541" i="6" s="1"/>
  <c r="I5541" i="6" s="1"/>
  <c r="J5541" i="6" s="1"/>
  <c r="B5493" i="6"/>
  <c r="H5493" i="6" s="1" a="1"/>
  <c r="H5493" i="6" s="1"/>
  <c r="I5493" i="6" s="1"/>
  <c r="J5493" i="6" s="1"/>
  <c r="B5421" i="6"/>
  <c r="H5421" i="6" s="1" a="1"/>
  <c r="H5421" i="6" s="1"/>
  <c r="I5421" i="6" s="1"/>
  <c r="J5421" i="6" s="1"/>
  <c r="B5373" i="6"/>
  <c r="H5373" i="6" s="1" a="1"/>
  <c r="H5373" i="6" s="1"/>
  <c r="I5373" i="6" s="1"/>
  <c r="J5373" i="6" s="1"/>
  <c r="B5877" i="6"/>
  <c r="H5877" i="6" s="1" a="1"/>
  <c r="H5877" i="6" s="1"/>
  <c r="I5877" i="6" s="1"/>
  <c r="J5877" i="6" s="1"/>
  <c r="B5757" i="6"/>
  <c r="H5757" i="6" s="1" a="1"/>
  <c r="H5757" i="6" s="1"/>
  <c r="I5757" i="6" s="1"/>
  <c r="J5757" i="6" s="1"/>
  <c r="B5661" i="6"/>
  <c r="H5661" i="6" s="1" a="1"/>
  <c r="H5661" i="6" s="1"/>
  <c r="I5661" i="6" s="1"/>
  <c r="J5661" i="6" s="1"/>
  <c r="B5613" i="6"/>
  <c r="H5613" i="6" s="1" a="1"/>
  <c r="H5613" i="6" s="1"/>
  <c r="I5613" i="6" s="1"/>
  <c r="J5613" i="6" s="1"/>
  <c r="B5325" i="6"/>
  <c r="H5325" i="6" s="1" a="1"/>
  <c r="H5325" i="6" s="1"/>
  <c r="I5325" i="6" s="1"/>
  <c r="J5325" i="6" s="1"/>
  <c r="B5277" i="6"/>
  <c r="H5277" i="6" s="1" a="1"/>
  <c r="H5277" i="6" s="1"/>
  <c r="I5277" i="6" s="1"/>
  <c r="J5277" i="6" s="1"/>
  <c r="B5157" i="6"/>
  <c r="H5157" i="6" s="1" a="1"/>
  <c r="H5157" i="6" s="1"/>
  <c r="I5157" i="6" s="1"/>
  <c r="J5157" i="6" s="1"/>
  <c r="B5109" i="6"/>
  <c r="H5109" i="6" s="1" a="1"/>
  <c r="H5109" i="6" s="1"/>
  <c r="I5109" i="6" s="1"/>
  <c r="J5109" i="6" s="1"/>
  <c r="B5013" i="6"/>
  <c r="H5013" i="6" s="1" a="1"/>
  <c r="H5013" i="6" s="1"/>
  <c r="I5013" i="6" s="1"/>
  <c r="J5013" i="6" s="1"/>
  <c r="B4557" i="6"/>
  <c r="H4557" i="6" s="1" a="1"/>
  <c r="H4557" i="6" s="1"/>
  <c r="I4557" i="6" s="1"/>
  <c r="J4557" i="6" s="1"/>
  <c r="B4509" i="6"/>
  <c r="H4509" i="6" s="1" a="1"/>
  <c r="H4509" i="6" s="1"/>
  <c r="I4509" i="6" s="1"/>
  <c r="J4509" i="6" s="1"/>
  <c r="B4365" i="6"/>
  <c r="H4365" i="6" s="1" a="1"/>
  <c r="H4365" i="6" s="1"/>
  <c r="I4365" i="6" s="1"/>
  <c r="J4365" i="6" s="1"/>
  <c r="B4269" i="6"/>
  <c r="H4269" i="6" s="1" a="1"/>
  <c r="H4269" i="6" s="1"/>
  <c r="I4269" i="6" s="1"/>
  <c r="J4269" i="6" s="1"/>
  <c r="B5181" i="6"/>
  <c r="H5181" i="6" s="1" a="1"/>
  <c r="H5181" i="6" s="1"/>
  <c r="I5181" i="6" s="1"/>
  <c r="J5181" i="6" s="1"/>
  <c r="B5085" i="6"/>
  <c r="H5085" i="6" s="1" a="1"/>
  <c r="H5085" i="6" s="1"/>
  <c r="I5085" i="6" s="1"/>
  <c r="J5085" i="6" s="1"/>
  <c r="B4989" i="6"/>
  <c r="H4989" i="6" s="1" a="1"/>
  <c r="H4989" i="6" s="1"/>
  <c r="I4989" i="6" s="1"/>
  <c r="J4989" i="6" s="1"/>
  <c r="B4917" i="6"/>
  <c r="H4917" i="6" s="1" a="1"/>
  <c r="H4917" i="6" s="1"/>
  <c r="I4917" i="6" s="1"/>
  <c r="J4917" i="6" s="1"/>
  <c r="B4869" i="6"/>
  <c r="H4869" i="6" s="1" a="1"/>
  <c r="H4869" i="6" s="1"/>
  <c r="I4869" i="6" s="1"/>
  <c r="J4869" i="6" s="1"/>
  <c r="B4821" i="6"/>
  <c r="H4821" i="6" s="1" a="1"/>
  <c r="H4821" i="6" s="1"/>
  <c r="I4821" i="6" s="1"/>
  <c r="J4821" i="6" s="1"/>
  <c r="B4773" i="6"/>
  <c r="H4773" i="6" s="1" a="1"/>
  <c r="H4773" i="6" s="1"/>
  <c r="I4773" i="6" s="1"/>
  <c r="J4773" i="6" s="1"/>
  <c r="B4725" i="6"/>
  <c r="H4725" i="6" s="1" a="1"/>
  <c r="H4725" i="6" s="1"/>
  <c r="I4725" i="6" s="1"/>
  <c r="J4725" i="6" s="1"/>
  <c r="B4677" i="6"/>
  <c r="H4677" i="6" s="1" a="1"/>
  <c r="H4677" i="6" s="1"/>
  <c r="I4677" i="6" s="1"/>
  <c r="J4677" i="6" s="1"/>
  <c r="B4629" i="6"/>
  <c r="H4629" i="6" s="1" a="1"/>
  <c r="H4629" i="6" s="1"/>
  <c r="I4629" i="6" s="1"/>
  <c r="J4629" i="6" s="1"/>
  <c r="B4581" i="6"/>
  <c r="H4581" i="6" s="1" a="1"/>
  <c r="H4581" i="6" s="1"/>
  <c r="I4581" i="6" s="1"/>
  <c r="J4581" i="6" s="1"/>
  <c r="B4413" i="6"/>
  <c r="H4413" i="6" s="1" a="1"/>
  <c r="H4413" i="6" s="1"/>
  <c r="I4413" i="6" s="1"/>
  <c r="J4413" i="6" s="1"/>
  <c r="B4341" i="6"/>
  <c r="H4341" i="6" s="1" a="1"/>
  <c r="H4341" i="6" s="1"/>
  <c r="I4341" i="6" s="1"/>
  <c r="J4341" i="6" s="1"/>
  <c r="B4245" i="6"/>
  <c r="H4245" i="6" s="1" a="1"/>
  <c r="H4245" i="6" s="1"/>
  <c r="I4245" i="6" s="1"/>
  <c r="J4245" i="6" s="1"/>
  <c r="B4149" i="6"/>
  <c r="H4149" i="6" s="1" a="1"/>
  <c r="H4149" i="6" s="1"/>
  <c r="I4149" i="6" s="1"/>
  <c r="J4149" i="6" s="1"/>
  <c r="B5205" i="6"/>
  <c r="H5205" i="6" s="1" a="1"/>
  <c r="H5205" i="6" s="1"/>
  <c r="I5205" i="6" s="1"/>
  <c r="J5205" i="6" s="1"/>
  <c r="B5061" i="6"/>
  <c r="H5061" i="6" s="1" a="1"/>
  <c r="H5061" i="6" s="1"/>
  <c r="I5061" i="6" s="1"/>
  <c r="J5061" i="6" s="1"/>
  <c r="B4965" i="6"/>
  <c r="H4965" i="6" s="1" a="1"/>
  <c r="H4965" i="6" s="1"/>
  <c r="I4965" i="6" s="1"/>
  <c r="J4965" i="6" s="1"/>
  <c r="B4533" i="6"/>
  <c r="H4533" i="6" s="1" a="1"/>
  <c r="H4533" i="6" s="1"/>
  <c r="I4533" i="6" s="1"/>
  <c r="J4533" i="6" s="1"/>
  <c r="B4485" i="6"/>
  <c r="H4485" i="6" s="1" a="1"/>
  <c r="H4485" i="6" s="1"/>
  <c r="I4485" i="6" s="1"/>
  <c r="J4485" i="6" s="1"/>
  <c r="B4317" i="6"/>
  <c r="H4317" i="6" s="1" a="1"/>
  <c r="H4317" i="6" s="1"/>
  <c r="I4317" i="6" s="1"/>
  <c r="J4317" i="6" s="1"/>
  <c r="B4221" i="6"/>
  <c r="H4221" i="6" s="1" a="1"/>
  <c r="H4221" i="6" s="1"/>
  <c r="I4221" i="6" s="1"/>
  <c r="J4221" i="6" s="1"/>
  <c r="B4125" i="6"/>
  <c r="H4125" i="6" s="1" a="1"/>
  <c r="H4125" i="6" s="1"/>
  <c r="I4125" i="6" s="1"/>
  <c r="J4125" i="6" s="1"/>
  <c r="B4005" i="6"/>
  <c r="H4005" i="6" s="1" a="1"/>
  <c r="H4005" i="6" s="1"/>
  <c r="I4005" i="6" s="1"/>
  <c r="J4005" i="6" s="1"/>
  <c r="B3909" i="6"/>
  <c r="H3909" i="6" s="1" a="1"/>
  <c r="H3909" i="6" s="1"/>
  <c r="I3909" i="6" s="1"/>
  <c r="J3909" i="6" s="1"/>
  <c r="B5229" i="6"/>
  <c r="H5229" i="6" s="1" a="1"/>
  <c r="H5229" i="6" s="1"/>
  <c r="I5229" i="6" s="1"/>
  <c r="J5229" i="6" s="1"/>
  <c r="B5133" i="6"/>
  <c r="H5133" i="6" s="1" a="1"/>
  <c r="H5133" i="6" s="1"/>
  <c r="I5133" i="6" s="1"/>
  <c r="J5133" i="6" s="1"/>
  <c r="B5037" i="6"/>
  <c r="H5037" i="6" s="1" a="1"/>
  <c r="H5037" i="6" s="1"/>
  <c r="I5037" i="6" s="1"/>
  <c r="J5037" i="6" s="1"/>
  <c r="B4941" i="6"/>
  <c r="H4941" i="6" s="1" a="1"/>
  <c r="H4941" i="6" s="1"/>
  <c r="I4941" i="6" s="1"/>
  <c r="J4941" i="6" s="1"/>
  <c r="B4893" i="6"/>
  <c r="H4893" i="6" s="1" a="1"/>
  <c r="H4893" i="6" s="1"/>
  <c r="I4893" i="6" s="1"/>
  <c r="J4893" i="6" s="1"/>
  <c r="B4845" i="6"/>
  <c r="H4845" i="6" s="1" a="1"/>
  <c r="H4845" i="6" s="1"/>
  <c r="I4845" i="6" s="1"/>
  <c r="J4845" i="6" s="1"/>
  <c r="B4797" i="6"/>
  <c r="H4797" i="6" s="1" a="1"/>
  <c r="H4797" i="6" s="1"/>
  <c r="I4797" i="6" s="1"/>
  <c r="J4797" i="6" s="1"/>
  <c r="B4749" i="6"/>
  <c r="H4749" i="6" s="1" a="1"/>
  <c r="H4749" i="6" s="1"/>
  <c r="I4749" i="6" s="1"/>
  <c r="J4749" i="6" s="1"/>
  <c r="B4701" i="6"/>
  <c r="H4701" i="6" s="1" a="1"/>
  <c r="H4701" i="6" s="1"/>
  <c r="I4701" i="6" s="1"/>
  <c r="J4701" i="6" s="1"/>
  <c r="B4653" i="6"/>
  <c r="H4653" i="6" s="1" a="1"/>
  <c r="H4653" i="6" s="1"/>
  <c r="I4653" i="6" s="1"/>
  <c r="J4653" i="6" s="1"/>
  <c r="B4605" i="6"/>
  <c r="H4605" i="6" s="1" a="1"/>
  <c r="H4605" i="6" s="1"/>
  <c r="I4605" i="6" s="1"/>
  <c r="J4605" i="6" s="1"/>
  <c r="B4461" i="6"/>
  <c r="H4461" i="6" s="1" a="1"/>
  <c r="H4461" i="6" s="1"/>
  <c r="I4461" i="6" s="1"/>
  <c r="J4461" i="6" s="1"/>
  <c r="B4437" i="6"/>
  <c r="H4437" i="6" s="1" a="1"/>
  <c r="H4437" i="6" s="1"/>
  <c r="I4437" i="6" s="1"/>
  <c r="J4437" i="6" s="1"/>
  <c r="B4389" i="6"/>
  <c r="H4389" i="6" s="1" a="1"/>
  <c r="H4389" i="6" s="1"/>
  <c r="I4389" i="6" s="1"/>
  <c r="J4389" i="6" s="1"/>
  <c r="B4293" i="6"/>
  <c r="H4293" i="6" s="1" a="1"/>
  <c r="H4293" i="6" s="1"/>
  <c r="I4293" i="6" s="1"/>
  <c r="J4293" i="6" s="1"/>
  <c r="B4197" i="6"/>
  <c r="H4197" i="6" s="1" a="1"/>
  <c r="H4197" i="6" s="1"/>
  <c r="I4197" i="6" s="1"/>
  <c r="J4197" i="6" s="1"/>
  <c r="B4101" i="6"/>
  <c r="H4101" i="6" s="1" a="1"/>
  <c r="H4101" i="6" s="1"/>
  <c r="I4101" i="6" s="1"/>
  <c r="J4101" i="6" s="1"/>
  <c r="B3981" i="6"/>
  <c r="H3981" i="6" s="1" a="1"/>
  <c r="H3981" i="6" s="1"/>
  <c r="I3981" i="6" s="1"/>
  <c r="J3981" i="6" s="1"/>
  <c r="B3885" i="6"/>
  <c r="H3885" i="6" s="1" a="1"/>
  <c r="H3885" i="6" s="1"/>
  <c r="I3885" i="6" s="1"/>
  <c r="J3885" i="6" s="1"/>
  <c r="B3957" i="6"/>
  <c r="H3957" i="6" s="1" a="1"/>
  <c r="H3957" i="6" s="1"/>
  <c r="I3957" i="6" s="1"/>
  <c r="J3957" i="6" s="1"/>
  <c r="B3813" i="6"/>
  <c r="H3813" i="6" s="1" a="1"/>
  <c r="H3813" i="6" s="1"/>
  <c r="I3813" i="6" s="1"/>
  <c r="J3813" i="6" s="1"/>
  <c r="B3717" i="6"/>
  <c r="H3717" i="6" s="1" a="1"/>
  <c r="H3717" i="6" s="1"/>
  <c r="I3717" i="6" s="1"/>
  <c r="J3717" i="6" s="1"/>
  <c r="B3621" i="6"/>
  <c r="H3621" i="6" s="1" a="1"/>
  <c r="H3621" i="6" s="1"/>
  <c r="I3621" i="6" s="1"/>
  <c r="J3621" i="6" s="1"/>
  <c r="B3525" i="6"/>
  <c r="H3525" i="6" s="1" a="1"/>
  <c r="H3525" i="6" s="1"/>
  <c r="I3525" i="6" s="1"/>
  <c r="J3525" i="6" s="1"/>
  <c r="B3453" i="6"/>
  <c r="H3453" i="6" s="1" a="1"/>
  <c r="H3453" i="6" s="1"/>
  <c r="I3453" i="6" s="1"/>
  <c r="J3453" i="6" s="1"/>
  <c r="B3285" i="6"/>
  <c r="H3285" i="6" s="1" a="1"/>
  <c r="H3285" i="6" s="1"/>
  <c r="I3285" i="6" s="1"/>
  <c r="J3285" i="6" s="1"/>
  <c r="B3117" i="6"/>
  <c r="H3117" i="6" s="1" a="1"/>
  <c r="H3117" i="6" s="1"/>
  <c r="I3117" i="6" s="1"/>
  <c r="J3117" i="6" s="1"/>
  <c r="B3069" i="6"/>
  <c r="H3069" i="6" s="1" a="1"/>
  <c r="H3069" i="6" s="1"/>
  <c r="I3069" i="6" s="1"/>
  <c r="J3069" i="6" s="1"/>
  <c r="B2901" i="6"/>
  <c r="H2901" i="6" s="1" a="1"/>
  <c r="H2901" i="6" s="1"/>
  <c r="I2901" i="6" s="1"/>
  <c r="J2901" i="6" s="1"/>
  <c r="B2805" i="6"/>
  <c r="H2805" i="6" s="1" a="1"/>
  <c r="H2805" i="6" s="1"/>
  <c r="I2805" i="6" s="1"/>
  <c r="J2805" i="6" s="1"/>
  <c r="B2757" i="6"/>
  <c r="H2757" i="6" s="1" a="1"/>
  <c r="H2757" i="6" s="1"/>
  <c r="I2757" i="6" s="1"/>
  <c r="J2757" i="6" s="1"/>
  <c r="B2685" i="6"/>
  <c r="H2685" i="6" s="1" a="1"/>
  <c r="H2685" i="6" s="1"/>
  <c r="I2685" i="6" s="1"/>
  <c r="J2685" i="6" s="1"/>
  <c r="B2589" i="6"/>
  <c r="H2589" i="6" s="1" a="1"/>
  <c r="H2589" i="6" s="1"/>
  <c r="I2589" i="6" s="1"/>
  <c r="J2589" i="6" s="1"/>
  <c r="B4173" i="6"/>
  <c r="H4173" i="6" s="1" a="1"/>
  <c r="H4173" i="6" s="1"/>
  <c r="I4173" i="6" s="1"/>
  <c r="J4173" i="6" s="1"/>
  <c r="B3933" i="6"/>
  <c r="H3933" i="6" s="1" a="1"/>
  <c r="H3933" i="6" s="1"/>
  <c r="I3933" i="6" s="1"/>
  <c r="J3933" i="6" s="1"/>
  <c r="B3789" i="6"/>
  <c r="H3789" i="6" s="1" a="1"/>
  <c r="H3789" i="6" s="1"/>
  <c r="I3789" i="6" s="1"/>
  <c r="J3789" i="6" s="1"/>
  <c r="B3693" i="6"/>
  <c r="H3693" i="6" s="1" a="1"/>
  <c r="H3693" i="6" s="1"/>
  <c r="I3693" i="6" s="1"/>
  <c r="J3693" i="6" s="1"/>
  <c r="B3597" i="6"/>
  <c r="H3597" i="6" s="1" a="1"/>
  <c r="H3597" i="6" s="1"/>
  <c r="I3597" i="6" s="1"/>
  <c r="J3597" i="6" s="1"/>
  <c r="B3501" i="6"/>
  <c r="H3501" i="6" s="1" a="1"/>
  <c r="H3501" i="6" s="1"/>
  <c r="I3501" i="6" s="1"/>
  <c r="J3501" i="6" s="1"/>
  <c r="B3477" i="6"/>
  <c r="H3477" i="6" s="1" a="1"/>
  <c r="H3477" i="6" s="1"/>
  <c r="I3477" i="6" s="1"/>
  <c r="J3477" i="6" s="1"/>
  <c r="B3261" i="6"/>
  <c r="H3261" i="6" s="1" a="1"/>
  <c r="H3261" i="6" s="1"/>
  <c r="I3261" i="6" s="1"/>
  <c r="J3261" i="6" s="1"/>
  <c r="B3141" i="6"/>
  <c r="H3141" i="6" s="1" a="1"/>
  <c r="H3141" i="6" s="1"/>
  <c r="I3141" i="6" s="1"/>
  <c r="J3141" i="6" s="1"/>
  <c r="B3045" i="6"/>
  <c r="H3045" i="6" s="1" a="1"/>
  <c r="H3045" i="6" s="1"/>
  <c r="I3045" i="6" s="1"/>
  <c r="J3045" i="6" s="1"/>
  <c r="B2949" i="6"/>
  <c r="H2949" i="6" s="1" a="1"/>
  <c r="H2949" i="6" s="1"/>
  <c r="I2949" i="6" s="1"/>
  <c r="J2949" i="6" s="1"/>
  <c r="B2925" i="6"/>
  <c r="H2925" i="6" s="1" a="1"/>
  <c r="H2925" i="6" s="1"/>
  <c r="I2925" i="6" s="1"/>
  <c r="J2925" i="6" s="1"/>
  <c r="B2853" i="6"/>
  <c r="H2853" i="6" s="1" a="1"/>
  <c r="H2853" i="6" s="1"/>
  <c r="I2853" i="6" s="1"/>
  <c r="J2853" i="6" s="1"/>
  <c r="B2781" i="6"/>
  <c r="H2781" i="6" s="1" a="1"/>
  <c r="H2781" i="6" s="1"/>
  <c r="I2781" i="6" s="1"/>
  <c r="J2781" i="6" s="1"/>
  <c r="B2709" i="6"/>
  <c r="H2709" i="6" s="1" a="1"/>
  <c r="H2709" i="6" s="1"/>
  <c r="I2709" i="6" s="1"/>
  <c r="J2709" i="6" s="1"/>
  <c r="B2565" i="6"/>
  <c r="H2565" i="6" s="1" a="1"/>
  <c r="H2565" i="6" s="1"/>
  <c r="I2565" i="6" s="1"/>
  <c r="J2565" i="6" s="1"/>
  <c r="B4053" i="6"/>
  <c r="H4053" i="6" s="1" a="1"/>
  <c r="H4053" i="6" s="1"/>
  <c r="I4053" i="6" s="1"/>
  <c r="J4053" i="6" s="1"/>
  <c r="B3861" i="6"/>
  <c r="H3861" i="6" s="1" a="1"/>
  <c r="H3861" i="6" s="1"/>
  <c r="I3861" i="6" s="1"/>
  <c r="J3861" i="6" s="1"/>
  <c r="B3765" i="6"/>
  <c r="H3765" i="6" s="1" a="1"/>
  <c r="H3765" i="6" s="1"/>
  <c r="I3765" i="6" s="1"/>
  <c r="J3765" i="6" s="1"/>
  <c r="B3669" i="6"/>
  <c r="H3669" i="6" s="1" a="1"/>
  <c r="H3669" i="6" s="1"/>
  <c r="I3669" i="6" s="1"/>
  <c r="J3669" i="6" s="1"/>
  <c r="B3573" i="6"/>
  <c r="H3573" i="6" s="1" a="1"/>
  <c r="H3573" i="6" s="1"/>
  <c r="I3573" i="6" s="1"/>
  <c r="J3573" i="6" s="1"/>
  <c r="B3309" i="6"/>
  <c r="H3309" i="6" s="1" a="1"/>
  <c r="H3309" i="6" s="1"/>
  <c r="I3309" i="6" s="1"/>
  <c r="J3309" i="6" s="1"/>
  <c r="B3213" i="6"/>
  <c r="H3213" i="6" s="1" a="1"/>
  <c r="H3213" i="6" s="1"/>
  <c r="I3213" i="6" s="1"/>
  <c r="J3213" i="6" s="1"/>
  <c r="B3189" i="6"/>
  <c r="H3189" i="6" s="1" a="1"/>
  <c r="H3189" i="6" s="1"/>
  <c r="I3189" i="6" s="1"/>
  <c r="J3189" i="6" s="1"/>
  <c r="B3165" i="6"/>
  <c r="H3165" i="6" s="1" a="1"/>
  <c r="H3165" i="6" s="1"/>
  <c r="I3165" i="6" s="1"/>
  <c r="J3165" i="6" s="1"/>
  <c r="B3093" i="6"/>
  <c r="H3093" i="6" s="1" a="1"/>
  <c r="H3093" i="6" s="1"/>
  <c r="I3093" i="6" s="1"/>
  <c r="J3093" i="6" s="1"/>
  <c r="B3021" i="6"/>
  <c r="H3021" i="6" s="1" a="1"/>
  <c r="H3021" i="6" s="1"/>
  <c r="I3021" i="6" s="1"/>
  <c r="J3021" i="6" s="1"/>
  <c r="B2973" i="6"/>
  <c r="H2973" i="6" s="1" a="1"/>
  <c r="H2973" i="6" s="1"/>
  <c r="I2973" i="6" s="1"/>
  <c r="J2973" i="6" s="1"/>
  <c r="B4077" i="6"/>
  <c r="H4077" i="6" s="1" a="1"/>
  <c r="H4077" i="6" s="1"/>
  <c r="I4077" i="6" s="1"/>
  <c r="J4077" i="6" s="1"/>
  <c r="B4029" i="6"/>
  <c r="H4029" i="6" s="1" a="1"/>
  <c r="H4029" i="6" s="1"/>
  <c r="I4029" i="6" s="1"/>
  <c r="J4029" i="6" s="1"/>
  <c r="B3837" i="6"/>
  <c r="H3837" i="6" s="1" a="1"/>
  <c r="H3837" i="6" s="1"/>
  <c r="I3837" i="6" s="1"/>
  <c r="J3837" i="6" s="1"/>
  <c r="B3741" i="6"/>
  <c r="H3741" i="6" s="1" a="1"/>
  <c r="H3741" i="6" s="1"/>
  <c r="I3741" i="6" s="1"/>
  <c r="J3741" i="6" s="1"/>
  <c r="B3645" i="6"/>
  <c r="H3645" i="6" s="1" a="1"/>
  <c r="H3645" i="6" s="1"/>
  <c r="I3645" i="6" s="1"/>
  <c r="J3645" i="6" s="1"/>
  <c r="B3549" i="6"/>
  <c r="H3549" i="6" s="1" a="1"/>
  <c r="H3549" i="6" s="1"/>
  <c r="I3549" i="6" s="1"/>
  <c r="J3549" i="6" s="1"/>
  <c r="B3429" i="6"/>
  <c r="H3429" i="6" s="1" a="1"/>
  <c r="H3429" i="6" s="1"/>
  <c r="I3429" i="6" s="1"/>
  <c r="J3429" i="6" s="1"/>
  <c r="B3405" i="6"/>
  <c r="H3405" i="6" s="1" a="1"/>
  <c r="H3405" i="6" s="1"/>
  <c r="I3405" i="6" s="1"/>
  <c r="J3405" i="6" s="1"/>
  <c r="B3381" i="6"/>
  <c r="H3381" i="6" s="1" a="1"/>
  <c r="H3381" i="6" s="1"/>
  <c r="I3381" i="6" s="1"/>
  <c r="J3381" i="6" s="1"/>
  <c r="B3357" i="6"/>
  <c r="H3357" i="6" s="1" a="1"/>
  <c r="H3357" i="6" s="1"/>
  <c r="I3357" i="6" s="1"/>
  <c r="J3357" i="6" s="1"/>
  <c r="B3333" i="6"/>
  <c r="H3333" i="6" s="1" a="1"/>
  <c r="H3333" i="6" s="1"/>
  <c r="I3333" i="6" s="1"/>
  <c r="J3333" i="6" s="1"/>
  <c r="B3237" i="6"/>
  <c r="H3237" i="6" s="1" a="1"/>
  <c r="H3237" i="6" s="1"/>
  <c r="I3237" i="6" s="1"/>
  <c r="J3237" i="6" s="1"/>
  <c r="B2637" i="6"/>
  <c r="H2637" i="6" s="1" a="1"/>
  <c r="H2637" i="6" s="1"/>
  <c r="I2637" i="6" s="1"/>
  <c r="J2637" i="6" s="1"/>
  <c r="B2469" i="6"/>
  <c r="H2469" i="6" s="1" a="1"/>
  <c r="H2469" i="6" s="1"/>
  <c r="I2469" i="6" s="1"/>
  <c r="J2469" i="6" s="1"/>
  <c r="B2421" i="6"/>
  <c r="H2421" i="6" s="1" a="1"/>
  <c r="H2421" i="6" s="1"/>
  <c r="I2421" i="6" s="1"/>
  <c r="J2421" i="6" s="1"/>
  <c r="B2397" i="6"/>
  <c r="H2397" i="6" s="1" a="1"/>
  <c r="H2397" i="6" s="1"/>
  <c r="I2397" i="6" s="1"/>
  <c r="J2397" i="6" s="1"/>
  <c r="B2373" i="6"/>
  <c r="H2373" i="6" s="1" a="1"/>
  <c r="H2373" i="6" s="1"/>
  <c r="I2373" i="6" s="1"/>
  <c r="J2373" i="6" s="1"/>
  <c r="B2349" i="6"/>
  <c r="H2349" i="6" s="1" a="1"/>
  <c r="H2349" i="6" s="1"/>
  <c r="I2349" i="6" s="1"/>
  <c r="J2349" i="6" s="1"/>
  <c r="B2157" i="6"/>
  <c r="H2157" i="6" s="1" a="1"/>
  <c r="H2157" i="6" s="1"/>
  <c r="I2157" i="6" s="1"/>
  <c r="J2157" i="6" s="1"/>
  <c r="B2061" i="6"/>
  <c r="H2061" i="6" s="1" a="1"/>
  <c r="H2061" i="6" s="1"/>
  <c r="I2061" i="6" s="1"/>
  <c r="J2061" i="6" s="1"/>
  <c r="B1965" i="6"/>
  <c r="H1965" i="6" s="1" a="1"/>
  <c r="H1965" i="6" s="1"/>
  <c r="I1965" i="6" s="1"/>
  <c r="J1965" i="6" s="1"/>
  <c r="B1869" i="6"/>
  <c r="H1869" i="6" s="1" a="1"/>
  <c r="H1869" i="6" s="1"/>
  <c r="I1869" i="6" s="1"/>
  <c r="J1869" i="6" s="1"/>
  <c r="B1773" i="6"/>
  <c r="H1773" i="6" s="1" a="1"/>
  <c r="H1773" i="6" s="1"/>
  <c r="I1773" i="6" s="1"/>
  <c r="J1773" i="6" s="1"/>
  <c r="B1677" i="6"/>
  <c r="H1677" i="6" s="1" a="1"/>
  <c r="H1677" i="6" s="1"/>
  <c r="I1677" i="6" s="1"/>
  <c r="J1677" i="6" s="1"/>
  <c r="B1413" i="6"/>
  <c r="H1413" i="6" s="1" a="1"/>
  <c r="H1413" i="6" s="1"/>
  <c r="I1413" i="6" s="1"/>
  <c r="J1413" i="6" s="1"/>
  <c r="B2829" i="6"/>
  <c r="H2829" i="6" s="1" a="1"/>
  <c r="H2829" i="6" s="1"/>
  <c r="I2829" i="6" s="1"/>
  <c r="J2829" i="6" s="1"/>
  <c r="B2493" i="6"/>
  <c r="H2493" i="6" s="1" a="1"/>
  <c r="H2493" i="6" s="1"/>
  <c r="I2493" i="6" s="1"/>
  <c r="J2493" i="6" s="1"/>
  <c r="B2325" i="6"/>
  <c r="H2325" i="6" s="1" a="1"/>
  <c r="H2325" i="6" s="1"/>
  <c r="I2325" i="6" s="1"/>
  <c r="J2325" i="6" s="1"/>
  <c r="B2301" i="6"/>
  <c r="H2301" i="6" s="1" a="1"/>
  <c r="H2301" i="6" s="1"/>
  <c r="I2301" i="6" s="1"/>
  <c r="J2301" i="6" s="1"/>
  <c r="B2277" i="6"/>
  <c r="H2277" i="6" s="1" a="1"/>
  <c r="H2277" i="6" s="1"/>
  <c r="I2277" i="6" s="1"/>
  <c r="J2277" i="6" s="1"/>
  <c r="B2253" i="6"/>
  <c r="H2253" i="6" s="1" a="1"/>
  <c r="H2253" i="6" s="1"/>
  <c r="I2253" i="6" s="1"/>
  <c r="J2253" i="6" s="1"/>
  <c r="B2229" i="6"/>
  <c r="H2229" i="6" s="1" a="1"/>
  <c r="H2229" i="6" s="1"/>
  <c r="I2229" i="6" s="1"/>
  <c r="J2229" i="6" s="1"/>
  <c r="B2205" i="6"/>
  <c r="H2205" i="6" s="1" a="1"/>
  <c r="H2205" i="6" s="1"/>
  <c r="I2205" i="6" s="1"/>
  <c r="J2205" i="6" s="1"/>
  <c r="B2037" i="6"/>
  <c r="H2037" i="6" s="1" a="1"/>
  <c r="H2037" i="6" s="1"/>
  <c r="I2037" i="6" s="1"/>
  <c r="J2037" i="6" s="1"/>
  <c r="B1941" i="6"/>
  <c r="H1941" i="6" s="1" a="1"/>
  <c r="H1941" i="6" s="1"/>
  <c r="I1941" i="6" s="1"/>
  <c r="J1941" i="6" s="1"/>
  <c r="B1845" i="6"/>
  <c r="H1845" i="6" s="1" a="1"/>
  <c r="H1845" i="6" s="1"/>
  <c r="I1845" i="6" s="1"/>
  <c r="J1845" i="6" s="1"/>
  <c r="B1749" i="6"/>
  <c r="H1749" i="6" s="1" a="1"/>
  <c r="H1749" i="6" s="1"/>
  <c r="I1749" i="6" s="1"/>
  <c r="J1749" i="6" s="1"/>
  <c r="B1629" i="6"/>
  <c r="H1629" i="6" s="1" a="1"/>
  <c r="H1629" i="6" s="1"/>
  <c r="I1629" i="6" s="1"/>
  <c r="J1629" i="6" s="1"/>
  <c r="B1581" i="6"/>
  <c r="H1581" i="6" s="1" a="1"/>
  <c r="H1581" i="6" s="1"/>
  <c r="I1581" i="6" s="1"/>
  <c r="J1581" i="6" s="1"/>
  <c r="B1557" i="6"/>
  <c r="H1557" i="6" s="1" a="1"/>
  <c r="H1557" i="6" s="1"/>
  <c r="I1557" i="6" s="1"/>
  <c r="J1557" i="6" s="1"/>
  <c r="B1509" i="6"/>
  <c r="H1509" i="6" s="1" a="1"/>
  <c r="H1509" i="6" s="1"/>
  <c r="I1509" i="6" s="1"/>
  <c r="J1509" i="6" s="1"/>
  <c r="B2733" i="6"/>
  <c r="H2733" i="6" s="1" a="1"/>
  <c r="H2733" i="6" s="1"/>
  <c r="I2733" i="6" s="1"/>
  <c r="J2733" i="6" s="1"/>
  <c r="B2661" i="6"/>
  <c r="H2661" i="6" s="1" a="1"/>
  <c r="H2661" i="6" s="1"/>
  <c r="I2661" i="6" s="1"/>
  <c r="J2661" i="6" s="1"/>
  <c r="B2541" i="6"/>
  <c r="H2541" i="6" s="1" a="1"/>
  <c r="H2541" i="6" s="1"/>
  <c r="I2541" i="6" s="1"/>
  <c r="J2541" i="6" s="1"/>
  <c r="B2181" i="6"/>
  <c r="H2181" i="6" s="1" a="1"/>
  <c r="H2181" i="6" s="1"/>
  <c r="I2181" i="6" s="1"/>
  <c r="J2181" i="6" s="1"/>
  <c r="B2133" i="6"/>
  <c r="H2133" i="6" s="1" a="1"/>
  <c r="H2133" i="6" s="1"/>
  <c r="I2133" i="6" s="1"/>
  <c r="J2133" i="6" s="1"/>
  <c r="B2109" i="6"/>
  <c r="H2109" i="6" s="1" a="1"/>
  <c r="H2109" i="6" s="1"/>
  <c r="I2109" i="6" s="1"/>
  <c r="J2109" i="6" s="1"/>
  <c r="B2013" i="6"/>
  <c r="H2013" i="6" s="1" a="1"/>
  <c r="H2013" i="6" s="1"/>
  <c r="I2013" i="6" s="1"/>
  <c r="J2013" i="6" s="1"/>
  <c r="B1917" i="6"/>
  <c r="H1917" i="6" s="1" a="1"/>
  <c r="H1917" i="6" s="1"/>
  <c r="I1917" i="6" s="1"/>
  <c r="J1917" i="6" s="1"/>
  <c r="B1821" i="6"/>
  <c r="H1821" i="6" s="1" a="1"/>
  <c r="H1821" i="6" s="1"/>
  <c r="I1821" i="6" s="1"/>
  <c r="J1821" i="6" s="1"/>
  <c r="B1725" i="6"/>
  <c r="H1725" i="6" s="1" a="1"/>
  <c r="H1725" i="6" s="1"/>
  <c r="I1725" i="6" s="1"/>
  <c r="J1725" i="6" s="1"/>
  <c r="B1461" i="6"/>
  <c r="H1461" i="6" s="1" a="1"/>
  <c r="H1461" i="6" s="1"/>
  <c r="I1461" i="6" s="1"/>
  <c r="J1461" i="6" s="1"/>
  <c r="B1389" i="6"/>
  <c r="H1389" i="6" s="1" a="1"/>
  <c r="H1389" i="6" s="1"/>
  <c r="I1389" i="6" s="1"/>
  <c r="J1389" i="6" s="1"/>
  <c r="B2997" i="6"/>
  <c r="H2997" i="6" s="1" a="1"/>
  <c r="H2997" i="6" s="1"/>
  <c r="I2997" i="6" s="1"/>
  <c r="J2997" i="6" s="1"/>
  <c r="B2877" i="6"/>
  <c r="H2877" i="6" s="1" a="1"/>
  <c r="H2877" i="6" s="1"/>
  <c r="I2877" i="6" s="1"/>
  <c r="J2877" i="6" s="1"/>
  <c r="B2613" i="6"/>
  <c r="H2613" i="6" s="1" a="1"/>
  <c r="H2613" i="6" s="1"/>
  <c r="I2613" i="6" s="1"/>
  <c r="J2613" i="6" s="1"/>
  <c r="B2517" i="6"/>
  <c r="H2517" i="6" s="1" a="1"/>
  <c r="H2517" i="6" s="1"/>
  <c r="I2517" i="6" s="1"/>
  <c r="J2517" i="6" s="1"/>
  <c r="B2445" i="6"/>
  <c r="H2445" i="6" s="1" a="1"/>
  <c r="H2445" i="6" s="1"/>
  <c r="I2445" i="6" s="1"/>
  <c r="J2445" i="6" s="1"/>
  <c r="B2085" i="6"/>
  <c r="H2085" i="6" s="1" a="1"/>
  <c r="H2085" i="6" s="1"/>
  <c r="I2085" i="6" s="1"/>
  <c r="J2085" i="6" s="1"/>
  <c r="B1989" i="6"/>
  <c r="H1989" i="6" s="1" a="1"/>
  <c r="H1989" i="6" s="1"/>
  <c r="I1989" i="6" s="1"/>
  <c r="J1989" i="6" s="1"/>
  <c r="B1893" i="6"/>
  <c r="H1893" i="6" s="1" a="1"/>
  <c r="H1893" i="6" s="1"/>
  <c r="I1893" i="6" s="1"/>
  <c r="J1893" i="6" s="1"/>
  <c r="B1797" i="6"/>
  <c r="H1797" i="6" s="1" a="1"/>
  <c r="H1797" i="6" s="1"/>
  <c r="I1797" i="6" s="1"/>
  <c r="J1797" i="6" s="1"/>
  <c r="B1701" i="6"/>
  <c r="H1701" i="6" s="1" a="1"/>
  <c r="H1701" i="6" s="1"/>
  <c r="I1701" i="6" s="1"/>
  <c r="J1701" i="6" s="1"/>
  <c r="B1653" i="6"/>
  <c r="H1653" i="6" s="1" a="1"/>
  <c r="H1653" i="6" s="1"/>
  <c r="I1653" i="6" s="1"/>
  <c r="J1653" i="6" s="1"/>
  <c r="B1605" i="6"/>
  <c r="H1605" i="6" s="1" a="1"/>
  <c r="H1605" i="6" s="1"/>
  <c r="I1605" i="6" s="1"/>
  <c r="J1605" i="6" s="1"/>
  <c r="B1533" i="6"/>
  <c r="H1533" i="6" s="1" a="1"/>
  <c r="H1533" i="6" s="1"/>
  <c r="I1533" i="6" s="1"/>
  <c r="J1533" i="6" s="1"/>
  <c r="B1485" i="6"/>
  <c r="H1485" i="6" s="1" a="1"/>
  <c r="H1485" i="6" s="1"/>
  <c r="I1485" i="6" s="1"/>
  <c r="J1485" i="6" s="1"/>
  <c r="B1437" i="6"/>
  <c r="H1437" i="6" s="1" a="1"/>
  <c r="H1437" i="6" s="1"/>
  <c r="I1437" i="6" s="1"/>
  <c r="J1437" i="6" s="1"/>
  <c r="B1293" i="6"/>
  <c r="H1293" i="6" s="1" a="1"/>
  <c r="H1293" i="6" s="1"/>
  <c r="I1293" i="6" s="1"/>
  <c r="J1293" i="6" s="1"/>
  <c r="B1173" i="6"/>
  <c r="H1173" i="6" s="1" a="1"/>
  <c r="H1173" i="6" s="1"/>
  <c r="I1173" i="6" s="1"/>
  <c r="J1173" i="6" s="1"/>
  <c r="B1077" i="6"/>
  <c r="H1077" i="6" s="1" a="1"/>
  <c r="H1077" i="6" s="1"/>
  <c r="I1077" i="6" s="1"/>
  <c r="J1077" i="6" s="1"/>
  <c r="B981" i="6"/>
  <c r="H981" i="6" s="1" a="1"/>
  <c r="H981" i="6" s="1"/>
  <c r="I981" i="6" s="1"/>
  <c r="J981" i="6" s="1"/>
  <c r="B957" i="6"/>
  <c r="H957" i="6" s="1" a="1"/>
  <c r="H957" i="6" s="1"/>
  <c r="I957" i="6" s="1"/>
  <c r="J957" i="6" s="1"/>
  <c r="B885" i="6"/>
  <c r="H885" i="6" s="1" a="1"/>
  <c r="H885" i="6" s="1"/>
  <c r="I885" i="6" s="1"/>
  <c r="J885" i="6" s="1"/>
  <c r="B837" i="6"/>
  <c r="H837" i="6" s="1" a="1"/>
  <c r="H837" i="6" s="1"/>
  <c r="I837" i="6" s="1"/>
  <c r="J837" i="6" s="1"/>
  <c r="B813" i="6"/>
  <c r="H813" i="6" s="1" a="1"/>
  <c r="H813" i="6" s="1"/>
  <c r="I813" i="6" s="1"/>
  <c r="J813" i="6" s="1"/>
  <c r="B789" i="6"/>
  <c r="H789" i="6" s="1" a="1"/>
  <c r="H789" i="6" s="1"/>
  <c r="I789" i="6" s="1"/>
  <c r="J789" i="6" s="1"/>
  <c r="B717" i="6"/>
  <c r="H717" i="6" s="1" a="1"/>
  <c r="H717" i="6" s="1"/>
  <c r="I717" i="6" s="1"/>
  <c r="J717" i="6" s="1"/>
  <c r="B573" i="6"/>
  <c r="H573" i="6" s="1" a="1"/>
  <c r="H573" i="6" s="1"/>
  <c r="I573" i="6" s="1"/>
  <c r="J573" i="6" s="1"/>
  <c r="B549" i="6"/>
  <c r="H549" i="6" s="1" a="1"/>
  <c r="H549" i="6" s="1"/>
  <c r="I549" i="6" s="1"/>
  <c r="J549" i="6" s="1"/>
  <c r="B285" i="6"/>
  <c r="H285" i="6" s="1" a="1"/>
  <c r="H285" i="6" s="1"/>
  <c r="I285" i="6" s="1"/>
  <c r="J285" i="6" s="1"/>
  <c r="B261" i="6"/>
  <c r="H261" i="6" s="1" a="1"/>
  <c r="H261" i="6" s="1"/>
  <c r="I261" i="6" s="1"/>
  <c r="J261" i="6" s="1"/>
  <c r="B237" i="6"/>
  <c r="H237" i="6" s="1" a="1"/>
  <c r="H237" i="6" s="1"/>
  <c r="I237" i="6" s="1"/>
  <c r="J237" i="6" s="1"/>
  <c r="B213" i="6"/>
  <c r="H213" i="6" s="1" a="1"/>
  <c r="H213" i="6" s="1"/>
  <c r="I213" i="6" s="1"/>
  <c r="J213" i="6" s="1"/>
  <c r="B117" i="6"/>
  <c r="H117" i="6" s="1" a="1"/>
  <c r="H117" i="6" s="1"/>
  <c r="I117" i="6" s="1"/>
  <c r="J117" i="6" s="1"/>
  <c r="B1317" i="6"/>
  <c r="H1317" i="6" s="1" a="1"/>
  <c r="H1317" i="6" s="1"/>
  <c r="I1317" i="6" s="1"/>
  <c r="J1317" i="6" s="1"/>
  <c r="B1269" i="6"/>
  <c r="H1269" i="6" s="1" a="1"/>
  <c r="H1269" i="6" s="1"/>
  <c r="I1269" i="6" s="1"/>
  <c r="J1269" i="6" s="1"/>
  <c r="B1245" i="6"/>
  <c r="H1245" i="6" s="1" a="1"/>
  <c r="H1245" i="6" s="1"/>
  <c r="I1245" i="6" s="1"/>
  <c r="J1245" i="6" s="1"/>
  <c r="B1149" i="6"/>
  <c r="H1149" i="6" s="1" a="1"/>
  <c r="H1149" i="6" s="1"/>
  <c r="I1149" i="6" s="1"/>
  <c r="J1149" i="6" s="1"/>
  <c r="B1125" i="6"/>
  <c r="H1125" i="6" s="1" a="1"/>
  <c r="H1125" i="6" s="1"/>
  <c r="I1125" i="6" s="1"/>
  <c r="J1125" i="6" s="1"/>
  <c r="B1101" i="6"/>
  <c r="H1101" i="6" s="1" a="1"/>
  <c r="H1101" i="6" s="1"/>
  <c r="I1101" i="6" s="1"/>
  <c r="J1101" i="6" s="1"/>
  <c r="B669" i="6"/>
  <c r="H669" i="6" s="1" a="1"/>
  <c r="H669" i="6" s="1"/>
  <c r="I669" i="6" s="1"/>
  <c r="J669" i="6" s="1"/>
  <c r="B621" i="6"/>
  <c r="H621" i="6" s="1" a="1"/>
  <c r="H621" i="6" s="1"/>
  <c r="I621" i="6" s="1"/>
  <c r="J621" i="6" s="1"/>
  <c r="B525" i="6"/>
  <c r="H525" i="6" s="1" a="1"/>
  <c r="H525" i="6" s="1"/>
  <c r="I525" i="6" s="1"/>
  <c r="J525" i="6" s="1"/>
  <c r="B501" i="6"/>
  <c r="H501" i="6" s="1" a="1"/>
  <c r="H501" i="6" s="1"/>
  <c r="I501" i="6" s="1"/>
  <c r="J501" i="6" s="1"/>
  <c r="B477" i="6"/>
  <c r="H477" i="6" s="1" a="1"/>
  <c r="H477" i="6" s="1"/>
  <c r="I477" i="6" s="1"/>
  <c r="J477" i="6" s="1"/>
  <c r="B453" i="6"/>
  <c r="H453" i="6" s="1" a="1"/>
  <c r="H453" i="6" s="1"/>
  <c r="I453" i="6" s="1"/>
  <c r="J453" i="6" s="1"/>
  <c r="B429" i="6"/>
  <c r="H429" i="6" s="1" a="1"/>
  <c r="H429" i="6" s="1"/>
  <c r="I429" i="6" s="1"/>
  <c r="J429" i="6" s="1"/>
  <c r="B141" i="6"/>
  <c r="H141" i="6" s="1" a="1"/>
  <c r="H141" i="6" s="1"/>
  <c r="I141" i="6" s="1"/>
  <c r="J141" i="6" s="1"/>
  <c r="B1221" i="6"/>
  <c r="H1221" i="6" s="1" a="1"/>
  <c r="H1221" i="6" s="1"/>
  <c r="I1221" i="6" s="1"/>
  <c r="J1221" i="6" s="1"/>
  <c r="B933" i="6"/>
  <c r="H933" i="6" s="1" a="1"/>
  <c r="H933" i="6" s="1"/>
  <c r="I933" i="6" s="1"/>
  <c r="J933" i="6" s="1"/>
  <c r="B909" i="6"/>
  <c r="H909" i="6" s="1" a="1"/>
  <c r="H909" i="6" s="1"/>
  <c r="I909" i="6" s="1"/>
  <c r="J909" i="6" s="1"/>
  <c r="B765" i="6"/>
  <c r="H765" i="6" s="1" a="1"/>
  <c r="H765" i="6" s="1"/>
  <c r="I765" i="6" s="1"/>
  <c r="J765" i="6" s="1"/>
  <c r="B741" i="6"/>
  <c r="H741" i="6" s="1" a="1"/>
  <c r="H741" i="6" s="1"/>
  <c r="I741" i="6" s="1"/>
  <c r="J741" i="6" s="1"/>
  <c r="B693" i="6"/>
  <c r="H693" i="6" s="1" a="1"/>
  <c r="H693" i="6" s="1"/>
  <c r="I693" i="6" s="1"/>
  <c r="J693" i="6" s="1"/>
  <c r="B597" i="6"/>
  <c r="H597" i="6" s="1" a="1"/>
  <c r="H597" i="6" s="1"/>
  <c r="I597" i="6" s="1"/>
  <c r="J597" i="6" s="1"/>
  <c r="B381" i="6"/>
  <c r="H381" i="6" s="1" a="1"/>
  <c r="H381" i="6" s="1"/>
  <c r="I381" i="6" s="1"/>
  <c r="J381" i="6" s="1"/>
  <c r="B309" i="6"/>
  <c r="H309" i="6" s="1" a="1"/>
  <c r="H309" i="6" s="1"/>
  <c r="I309" i="6" s="1"/>
  <c r="J309" i="6" s="1"/>
  <c r="B93" i="6"/>
  <c r="H93" i="6" s="1" a="1"/>
  <c r="H93" i="6" s="1"/>
  <c r="I93" i="6" s="1"/>
  <c r="J93" i="6" s="1"/>
  <c r="B333" i="6"/>
  <c r="H333" i="6" s="1" a="1"/>
  <c r="H333" i="6" s="1"/>
  <c r="I333" i="6" s="1"/>
  <c r="J333" i="6" s="1"/>
  <c r="B189" i="6"/>
  <c r="H189" i="6" s="1" a="1"/>
  <c r="H189" i="6" s="1"/>
  <c r="I189" i="6" s="1"/>
  <c r="J189" i="6" s="1"/>
  <c r="B165" i="6"/>
  <c r="H165" i="6" s="1" a="1"/>
  <c r="H165" i="6" s="1"/>
  <c r="I165" i="6" s="1"/>
  <c r="J165" i="6" s="1"/>
  <c r="B1365" i="6"/>
  <c r="H1365" i="6" s="1" a="1"/>
  <c r="H1365" i="6" s="1"/>
  <c r="I1365" i="6" s="1"/>
  <c r="J1365" i="6" s="1"/>
  <c r="B1341" i="6"/>
  <c r="H1341" i="6" s="1" a="1"/>
  <c r="H1341" i="6" s="1"/>
  <c r="I1341" i="6" s="1"/>
  <c r="J1341" i="6" s="1"/>
  <c r="B1197" i="6"/>
  <c r="H1197" i="6" s="1" a="1"/>
  <c r="H1197" i="6" s="1"/>
  <c r="I1197" i="6" s="1"/>
  <c r="J1197" i="6" s="1"/>
  <c r="B1053" i="6"/>
  <c r="H1053" i="6" s="1" a="1"/>
  <c r="H1053" i="6" s="1"/>
  <c r="I1053" i="6" s="1"/>
  <c r="J1053" i="6" s="1"/>
  <c r="B1029" i="6"/>
  <c r="H1029" i="6" s="1" a="1"/>
  <c r="H1029" i="6" s="1"/>
  <c r="I1029" i="6" s="1"/>
  <c r="J1029" i="6" s="1"/>
  <c r="B1005" i="6"/>
  <c r="H1005" i="6" s="1" a="1"/>
  <c r="H1005" i="6" s="1"/>
  <c r="I1005" i="6" s="1"/>
  <c r="J1005" i="6" s="1"/>
  <c r="B861" i="6"/>
  <c r="H861" i="6" s="1" a="1"/>
  <c r="H861" i="6" s="1"/>
  <c r="I861" i="6" s="1"/>
  <c r="J861" i="6" s="1"/>
  <c r="B645" i="6"/>
  <c r="H645" i="6" s="1" a="1"/>
  <c r="H645" i="6" s="1"/>
  <c r="I645" i="6" s="1"/>
  <c r="J645" i="6" s="1"/>
  <c r="B405" i="6"/>
  <c r="H405" i="6" s="1" a="1"/>
  <c r="H405" i="6" s="1"/>
  <c r="I405" i="6" s="1"/>
  <c r="J405" i="6" s="1"/>
  <c r="B357" i="6"/>
  <c r="H357" i="6" s="1" a="1"/>
  <c r="H357" i="6" s="1"/>
  <c r="I357" i="6" s="1"/>
  <c r="J357" i="6" s="1"/>
  <c r="G8348" i="6"/>
  <c r="G8204" i="6"/>
  <c r="G8108" i="6"/>
  <c r="G8012" i="6"/>
  <c r="G8420" i="6"/>
  <c r="G8228" i="6"/>
  <c r="G8132" i="6"/>
  <c r="G8036" i="6"/>
  <c r="G8372" i="6"/>
  <c r="G8324" i="6"/>
  <c r="G8180" i="6"/>
  <c r="G8084" i="6"/>
  <c r="G7988" i="6"/>
  <c r="G8396" i="6"/>
  <c r="G8300" i="6"/>
  <c r="G8252" i="6"/>
  <c r="G7964" i="6"/>
  <c r="G7892" i="6"/>
  <c r="G7772" i="6"/>
  <c r="G7724" i="6"/>
  <c r="G7676" i="6"/>
  <c r="G7628" i="6"/>
  <c r="G7580" i="6"/>
  <c r="G7556" i="6"/>
  <c r="G7460" i="6"/>
  <c r="G7940" i="6"/>
  <c r="G7844" i="6"/>
  <c r="G7748" i="6"/>
  <c r="G7604" i="6"/>
  <c r="G8156" i="6"/>
  <c r="G7916" i="6"/>
  <c r="G7868" i="6"/>
  <c r="G7820" i="6"/>
  <c r="G7796" i="6"/>
  <c r="G7652" i="6"/>
  <c r="G7532" i="6"/>
  <c r="G7508" i="6"/>
  <c r="G7388" i="6"/>
  <c r="G7484" i="6"/>
  <c r="G6908" i="6"/>
  <c r="G8276" i="6"/>
  <c r="G7436" i="6"/>
  <c r="G7340" i="6"/>
  <c r="G7292" i="6"/>
  <c r="G7244" i="6"/>
  <c r="G7196" i="6"/>
  <c r="G7148" i="6"/>
  <c r="G7100" i="6"/>
  <c r="G7052" i="6"/>
  <c r="G7004" i="6"/>
  <c r="G6884" i="6"/>
  <c r="G7412" i="6"/>
  <c r="G7364" i="6"/>
  <c r="G7316" i="6"/>
  <c r="G7268" i="6"/>
  <c r="G7220" i="6"/>
  <c r="G7172" i="6"/>
  <c r="G7124" i="6"/>
  <c r="G7076" i="6"/>
  <c r="G7028" i="6"/>
  <c r="G6980" i="6"/>
  <c r="G6932" i="6"/>
  <c r="G6836" i="6"/>
  <c r="G6956" i="6"/>
  <c r="G6716" i="6"/>
  <c r="G6620" i="6"/>
  <c r="G6572" i="6"/>
  <c r="G6548" i="6"/>
  <c r="G6524" i="6"/>
  <c r="G6500" i="6"/>
  <c r="G6404" i="6"/>
  <c r="G8060" i="6"/>
  <c r="G7700" i="6"/>
  <c r="G6860" i="6"/>
  <c r="G6788" i="6"/>
  <c r="G6692" i="6"/>
  <c r="G6596" i="6"/>
  <c r="G6476" i="6"/>
  <c r="G6452" i="6"/>
  <c r="G6740" i="6"/>
  <c r="G6644" i="6"/>
  <c r="G6356" i="6"/>
  <c r="G6428" i="6"/>
  <c r="G6764" i="6"/>
  <c r="G6380" i="6"/>
  <c r="G6812" i="6"/>
  <c r="G6668" i="6"/>
  <c r="G6284" i="6"/>
  <c r="G6116" i="6"/>
  <c r="G6308" i="6"/>
  <c r="G6188" i="6"/>
  <c r="G6020" i="6"/>
  <c r="G6260" i="6"/>
  <c r="G6212" i="6"/>
  <c r="G6140" i="6"/>
  <c r="G6044" i="6"/>
  <c r="G6332" i="6"/>
  <c r="G6236" i="6"/>
  <c r="G6164" i="6"/>
  <c r="G6092" i="6"/>
  <c r="G6068" i="6"/>
  <c r="G5996" i="6"/>
  <c r="G5948" i="6"/>
  <c r="G5900" i="6"/>
  <c r="G5828" i="6"/>
  <c r="G5804" i="6"/>
  <c r="G5780" i="6"/>
  <c r="G5684" i="6"/>
  <c r="G5588" i="6"/>
  <c r="G5540" i="6"/>
  <c r="G5492" i="6"/>
  <c r="G5420" i="6"/>
  <c r="G5372" i="6"/>
  <c r="G5876" i="6"/>
  <c r="G5756" i="6"/>
  <c r="G5660" i="6"/>
  <c r="G5612" i="6"/>
  <c r="G5324" i="6"/>
  <c r="G5276" i="6"/>
  <c r="G5852" i="6"/>
  <c r="G5732" i="6"/>
  <c r="G5636" i="6"/>
  <c r="G5564" i="6"/>
  <c r="G5516" i="6"/>
  <c r="G5468" i="6"/>
  <c r="G5396" i="6"/>
  <c r="G5972" i="6"/>
  <c r="G5924" i="6"/>
  <c r="G5708" i="6"/>
  <c r="G5444" i="6"/>
  <c r="G5348" i="6"/>
  <c r="G5300" i="6"/>
  <c r="G5204" i="6"/>
  <c r="G5060" i="6"/>
  <c r="G4964" i="6"/>
  <c r="G4532" i="6"/>
  <c r="G4484" i="6"/>
  <c r="G4316" i="6"/>
  <c r="G5228" i="6"/>
  <c r="G5132" i="6"/>
  <c r="G5036" i="6"/>
  <c r="G4940" i="6"/>
  <c r="G4892" i="6"/>
  <c r="G4844" i="6"/>
  <c r="G4796" i="6"/>
  <c r="G4748" i="6"/>
  <c r="G4700" i="6"/>
  <c r="G4652" i="6"/>
  <c r="G4604" i="6"/>
  <c r="G4460" i="6"/>
  <c r="G4436" i="6"/>
  <c r="G4388" i="6"/>
  <c r="G4292" i="6"/>
  <c r="G4196" i="6"/>
  <c r="G4100" i="6"/>
  <c r="G5252" i="6"/>
  <c r="G5156" i="6"/>
  <c r="G5108" i="6"/>
  <c r="G5012" i="6"/>
  <c r="G4556" i="6"/>
  <c r="G4508" i="6"/>
  <c r="G4364" i="6"/>
  <c r="G4268" i="6"/>
  <c r="G4172" i="6"/>
  <c r="G4076" i="6"/>
  <c r="G4052" i="6"/>
  <c r="G3956" i="6"/>
  <c r="G3860" i="6"/>
  <c r="G5180" i="6"/>
  <c r="G5084" i="6"/>
  <c r="G4988" i="6"/>
  <c r="G4916" i="6"/>
  <c r="G4868" i="6"/>
  <c r="G4820" i="6"/>
  <c r="G4772" i="6"/>
  <c r="G4724" i="6"/>
  <c r="G4676" i="6"/>
  <c r="G4628" i="6"/>
  <c r="G4580" i="6"/>
  <c r="G4412" i="6"/>
  <c r="G4340" i="6"/>
  <c r="G4244" i="6"/>
  <c r="G4148" i="6"/>
  <c r="G4028" i="6"/>
  <c r="G3932" i="6"/>
  <c r="G4124" i="6"/>
  <c r="G4004" i="6"/>
  <c r="G3764" i="6"/>
  <c r="G3668" i="6"/>
  <c r="G3572" i="6"/>
  <c r="G3308" i="6"/>
  <c r="G3212" i="6"/>
  <c r="G3188" i="6"/>
  <c r="G3164" i="6"/>
  <c r="G3092" i="6"/>
  <c r="G3020" i="6"/>
  <c r="G2972" i="6"/>
  <c r="G2828" i="6"/>
  <c r="G2612" i="6"/>
  <c r="G3980" i="6"/>
  <c r="G3836" i="6"/>
  <c r="G3740" i="6"/>
  <c r="G3644" i="6"/>
  <c r="G3548" i="6"/>
  <c r="G3428" i="6"/>
  <c r="G3404" i="6"/>
  <c r="G3380" i="6"/>
  <c r="G3356" i="6"/>
  <c r="G3332" i="6"/>
  <c r="G3236" i="6"/>
  <c r="G2996" i="6"/>
  <c r="G2876" i="6"/>
  <c r="G2732" i="6"/>
  <c r="G2660" i="6"/>
  <c r="G2636" i="6"/>
  <c r="G3908" i="6"/>
  <c r="G3812" i="6"/>
  <c r="G3716" i="6"/>
  <c r="G3620" i="6"/>
  <c r="G3524" i="6"/>
  <c r="G3452" i="6"/>
  <c r="G3284" i="6"/>
  <c r="G3116" i="6"/>
  <c r="G3068" i="6"/>
  <c r="G2900" i="6"/>
  <c r="G4220" i="6"/>
  <c r="G3884" i="6"/>
  <c r="G3788" i="6"/>
  <c r="G3692" i="6"/>
  <c r="G3596" i="6"/>
  <c r="G3500" i="6"/>
  <c r="G3476" i="6"/>
  <c r="G3260" i="6"/>
  <c r="G3140" i="6"/>
  <c r="G2924" i="6"/>
  <c r="G2852" i="6"/>
  <c r="G2780" i="6"/>
  <c r="G2708" i="6"/>
  <c r="G2540" i="6"/>
  <c r="G2180" i="6"/>
  <c r="G2132" i="6"/>
  <c r="G2108" i="6"/>
  <c r="G2012" i="6"/>
  <c r="G1916" i="6"/>
  <c r="G1820" i="6"/>
  <c r="G1724" i="6"/>
  <c r="G1460" i="6"/>
  <c r="G2804" i="6"/>
  <c r="G2756" i="6"/>
  <c r="G2684" i="6"/>
  <c r="G2516" i="6"/>
  <c r="G2444" i="6"/>
  <c r="G2084" i="6"/>
  <c r="G1988" i="6"/>
  <c r="G1892" i="6"/>
  <c r="G1796" i="6"/>
  <c r="G1700" i="6"/>
  <c r="G1652" i="6"/>
  <c r="G1604" i="6"/>
  <c r="G1532" i="6"/>
  <c r="G1484" i="6"/>
  <c r="G1436" i="6"/>
  <c r="G3044" i="6"/>
  <c r="G2564" i="6"/>
  <c r="G2468" i="6"/>
  <c r="G2420" i="6"/>
  <c r="G2396" i="6"/>
  <c r="G2372" i="6"/>
  <c r="G2348" i="6"/>
  <c r="G2156" i="6"/>
  <c r="G2060" i="6"/>
  <c r="G1964" i="6"/>
  <c r="G1868" i="6"/>
  <c r="G1772" i="6"/>
  <c r="G1676" i="6"/>
  <c r="G1412" i="6"/>
  <c r="G2948" i="6"/>
  <c r="G2588" i="6"/>
  <c r="G2492" i="6"/>
  <c r="G2324" i="6"/>
  <c r="G2300" i="6"/>
  <c r="G2276" i="6"/>
  <c r="G2252" i="6"/>
  <c r="G2228" i="6"/>
  <c r="G2204" i="6"/>
  <c r="G2036" i="6"/>
  <c r="G1940" i="6"/>
  <c r="G1844" i="6"/>
  <c r="G1748" i="6"/>
  <c r="G1628" i="6"/>
  <c r="G1580" i="6"/>
  <c r="G1556" i="6"/>
  <c r="G1508" i="6"/>
  <c r="G1220" i="6"/>
  <c r="G932" i="6"/>
  <c r="G908" i="6"/>
  <c r="G764" i="6"/>
  <c r="G740" i="6"/>
  <c r="G692" i="6"/>
  <c r="G596" i="6"/>
  <c r="G476" i="6"/>
  <c r="G380" i="6"/>
  <c r="G308" i="6"/>
  <c r="G92" i="6"/>
  <c r="G188" i="6"/>
  <c r="G164" i="6"/>
  <c r="G140" i="6"/>
  <c r="G1388" i="6"/>
  <c r="G1364" i="6"/>
  <c r="G1340" i="6"/>
  <c r="G1196" i="6"/>
  <c r="G1052" i="6"/>
  <c r="G1028" i="6"/>
  <c r="G1004" i="6"/>
  <c r="G860" i="6"/>
  <c r="G644" i="6"/>
  <c r="G404" i="6"/>
  <c r="G356" i="6"/>
  <c r="G332" i="6"/>
  <c r="G116" i="6"/>
  <c r="G1292" i="6"/>
  <c r="G1172" i="6"/>
  <c r="G1076" i="6"/>
  <c r="G980" i="6"/>
  <c r="G956" i="6"/>
  <c r="G884" i="6"/>
  <c r="G836" i="6"/>
  <c r="G812" i="6"/>
  <c r="G788" i="6"/>
  <c r="G716" i="6"/>
  <c r="G572" i="6"/>
  <c r="G548" i="6"/>
  <c r="G284" i="6"/>
  <c r="G260" i="6"/>
  <c r="G236" i="6"/>
  <c r="G212" i="6"/>
  <c r="G1316" i="6"/>
  <c r="G1268" i="6"/>
  <c r="G1244" i="6"/>
  <c r="G1148" i="6"/>
  <c r="G1124" i="6"/>
  <c r="G1100" i="6"/>
  <c r="G668" i="6"/>
  <c r="G620" i="6"/>
  <c r="G524" i="6"/>
  <c r="G500" i="6"/>
  <c r="G452" i="6"/>
  <c r="G428" i="6"/>
  <c r="C8420" i="6"/>
  <c r="D8419" i="6" s="1"/>
  <c r="C8228" i="6"/>
  <c r="C8132" i="6"/>
  <c r="D8131" i="6" s="1"/>
  <c r="C8036" i="6"/>
  <c r="C8396" i="6"/>
  <c r="C8300" i="6"/>
  <c r="C8276" i="6"/>
  <c r="D8275" i="6" s="1"/>
  <c r="C8252" i="6"/>
  <c r="C8156" i="6"/>
  <c r="D8155" i="6" s="1"/>
  <c r="C8060" i="6"/>
  <c r="D8059" i="6" s="1"/>
  <c r="C7988" i="6"/>
  <c r="C8348" i="6"/>
  <c r="D8347" i="6" s="1"/>
  <c r="C8204" i="6"/>
  <c r="D8203" i="6" s="1"/>
  <c r="C8108" i="6"/>
  <c r="D8107" i="6" s="1"/>
  <c r="C8012" i="6"/>
  <c r="C7916" i="6"/>
  <c r="D7915" i="6" s="1"/>
  <c r="C7868" i="6"/>
  <c r="C7820" i="6"/>
  <c r="C7796" i="6"/>
  <c r="C7604" i="6"/>
  <c r="D7603" i="6" s="1"/>
  <c r="C7484" i="6"/>
  <c r="D7483" i="6" s="1"/>
  <c r="C8084" i="6"/>
  <c r="D8083" i="6" s="1"/>
  <c r="C7964" i="6"/>
  <c r="D7963" i="6" s="1"/>
  <c r="C7892" i="6"/>
  <c r="C7772" i="6"/>
  <c r="C7724" i="6"/>
  <c r="C7676" i="6"/>
  <c r="D7675" i="6" s="1"/>
  <c r="C7532" i="6"/>
  <c r="C7508" i="6"/>
  <c r="D7507" i="6" s="1"/>
  <c r="C8372" i="6"/>
  <c r="C8324" i="6"/>
  <c r="D8323" i="6" s="1"/>
  <c r="C7700" i="6"/>
  <c r="C7628" i="6"/>
  <c r="C7412" i="6"/>
  <c r="C7940" i="6"/>
  <c r="D7939" i="6" s="1"/>
  <c r="C6860" i="6"/>
  <c r="C7580" i="6"/>
  <c r="D7579" i="6" s="1"/>
  <c r="C7460" i="6"/>
  <c r="C7364" i="6"/>
  <c r="C7316" i="6"/>
  <c r="C7268" i="6"/>
  <c r="D7267" i="6" s="1"/>
  <c r="C7220" i="6"/>
  <c r="D7219" i="6" s="1"/>
  <c r="C7172" i="6"/>
  <c r="D7171" i="6" s="1"/>
  <c r="C7124" i="6"/>
  <c r="C7076" i="6"/>
  <c r="C7028" i="6"/>
  <c r="D7027" i="6" s="1"/>
  <c r="C6980" i="6"/>
  <c r="D6979" i="6" s="1"/>
  <c r="C6956" i="6"/>
  <c r="C6932" i="6"/>
  <c r="C8180" i="6"/>
  <c r="D8179" i="6" s="1"/>
  <c r="C7748" i="6"/>
  <c r="C7340" i="6"/>
  <c r="C7292" i="6"/>
  <c r="C7244" i="6"/>
  <c r="D7243" i="6" s="1"/>
  <c r="C7196" i="6"/>
  <c r="D7195" i="6" s="1"/>
  <c r="C7148" i="6"/>
  <c r="C7100" i="6"/>
  <c r="C7052" i="6"/>
  <c r="D7051" i="6" s="1"/>
  <c r="C7004" i="6"/>
  <c r="C6884" i="6"/>
  <c r="D6883" i="6" s="1"/>
  <c r="C7388" i="6"/>
  <c r="D7387" i="6" s="1"/>
  <c r="C6812" i="6"/>
  <c r="D6811" i="6" s="1"/>
  <c r="C6764" i="6"/>
  <c r="C6668" i="6"/>
  <c r="C7652" i="6"/>
  <c r="C7556" i="6"/>
  <c r="D7555" i="6" s="1"/>
  <c r="C7436" i="6"/>
  <c r="D7435" i="6" s="1"/>
  <c r="C6908" i="6"/>
  <c r="D6907" i="6" s="1"/>
  <c r="C6836" i="6"/>
  <c r="C6740" i="6"/>
  <c r="C6644" i="6"/>
  <c r="D6643" i="6" s="1"/>
  <c r="C6572" i="6"/>
  <c r="D6571" i="6" s="1"/>
  <c r="C6548" i="6"/>
  <c r="C6524" i="6"/>
  <c r="D6523" i="6" s="1"/>
  <c r="C6500" i="6"/>
  <c r="C7844" i="6"/>
  <c r="D7843" i="6" s="1"/>
  <c r="C6788" i="6"/>
  <c r="D6787" i="6" s="1"/>
  <c r="C6692" i="6"/>
  <c r="D6691" i="6" s="1"/>
  <c r="C6596" i="6"/>
  <c r="C6428" i="6"/>
  <c r="C6380" i="6"/>
  <c r="C6620" i="6"/>
  <c r="D6619" i="6" s="1"/>
  <c r="C6404" i="6"/>
  <c r="C6716" i="6"/>
  <c r="D6715" i="6" s="1"/>
  <c r="C6476" i="6"/>
  <c r="D6475" i="6" s="1"/>
  <c r="C6452" i="6"/>
  <c r="D6451" i="6" s="1"/>
  <c r="C6188" i="6"/>
  <c r="C6140" i="6"/>
  <c r="C6020" i="6"/>
  <c r="C6356" i="6"/>
  <c r="D6355" i="6" s="1"/>
  <c r="C6332" i="6"/>
  <c r="D6331" i="6" s="1"/>
  <c r="C6212" i="6"/>
  <c r="D6211" i="6" s="1"/>
  <c r="C6164" i="6"/>
  <c r="D6163" i="6" s="1"/>
  <c r="C6044" i="6"/>
  <c r="C6236" i="6"/>
  <c r="C6116" i="6"/>
  <c r="C6092" i="6"/>
  <c r="C6068" i="6"/>
  <c r="D6067" i="6" s="1"/>
  <c r="C6308" i="6"/>
  <c r="C6284" i="6"/>
  <c r="D6283" i="6" s="1"/>
  <c r="C6260" i="6"/>
  <c r="C5876" i="6"/>
  <c r="C5732" i="6"/>
  <c r="C5612" i="6"/>
  <c r="C5396" i="6"/>
  <c r="C5996" i="6"/>
  <c r="D5995" i="6" s="1"/>
  <c r="C5972" i="6"/>
  <c r="D5971" i="6" s="1"/>
  <c r="C5852" i="6"/>
  <c r="D5851" i="6" s="1"/>
  <c r="C5708" i="6"/>
  <c r="C5636" i="6"/>
  <c r="C5564" i="6"/>
  <c r="C5516" i="6"/>
  <c r="C5468" i="6"/>
  <c r="C5444" i="6"/>
  <c r="D5443" i="6" s="1"/>
  <c r="C5348" i="6"/>
  <c r="C5300" i="6"/>
  <c r="D5299" i="6" s="1"/>
  <c r="C5252" i="6"/>
  <c r="C5924" i="6"/>
  <c r="C5780" i="6"/>
  <c r="C5684" i="6"/>
  <c r="D5683" i="6" s="1"/>
  <c r="C5660" i="6"/>
  <c r="C5420" i="6"/>
  <c r="C5948" i="6"/>
  <c r="D5947" i="6" s="1"/>
  <c r="C5900" i="6"/>
  <c r="D5899" i="6" s="1"/>
  <c r="C5828" i="6"/>
  <c r="C5804" i="6"/>
  <c r="C5756" i="6"/>
  <c r="C5588" i="6"/>
  <c r="C5540" i="6"/>
  <c r="C5492" i="6"/>
  <c r="D5491" i="6" s="1"/>
  <c r="C5372" i="6"/>
  <c r="D5371" i="6" s="1"/>
  <c r="C5324" i="6"/>
  <c r="D5323" i="6" s="1"/>
  <c r="C5276" i="6"/>
  <c r="C5180" i="6"/>
  <c r="D5179" i="6" s="1"/>
  <c r="C5084" i="6"/>
  <c r="D5083" i="6" s="1"/>
  <c r="C4988" i="6"/>
  <c r="D4987" i="6" s="1"/>
  <c r="C4916" i="6"/>
  <c r="C4868" i="6"/>
  <c r="D4867" i="6" s="1"/>
  <c r="C4820" i="6"/>
  <c r="C4772" i="6"/>
  <c r="D4771" i="6" s="1"/>
  <c r="C4724" i="6"/>
  <c r="C4676" i="6"/>
  <c r="D4675" i="6" s="1"/>
  <c r="C4628" i="6"/>
  <c r="D4627" i="6" s="1"/>
  <c r="C4580" i="6"/>
  <c r="C4412" i="6"/>
  <c r="C4340" i="6"/>
  <c r="D4339" i="6" s="1"/>
  <c r="C4244" i="6"/>
  <c r="C5204" i="6"/>
  <c r="C5060" i="6"/>
  <c r="C4964" i="6"/>
  <c r="C4532" i="6"/>
  <c r="C4484" i="6"/>
  <c r="C4316" i="6"/>
  <c r="C4220" i="6"/>
  <c r="D4219" i="6" s="1"/>
  <c r="C4124" i="6"/>
  <c r="C5228" i="6"/>
  <c r="C5132" i="6"/>
  <c r="D5131" i="6" s="1"/>
  <c r="C5036" i="6"/>
  <c r="D5035" i="6" s="1"/>
  <c r="C4940" i="6"/>
  <c r="C4892" i="6"/>
  <c r="C4844" i="6"/>
  <c r="C4796" i="6"/>
  <c r="D4795" i="6" s="1"/>
  <c r="C4748" i="6"/>
  <c r="C4700" i="6"/>
  <c r="C4652" i="6"/>
  <c r="D4651" i="6" s="1"/>
  <c r="C4604" i="6"/>
  <c r="D4603" i="6" s="1"/>
  <c r="C4460" i="6"/>
  <c r="C4436" i="6"/>
  <c r="C4388" i="6"/>
  <c r="D4387" i="6" s="1"/>
  <c r="C4292" i="6"/>
  <c r="D4291" i="6" s="1"/>
  <c r="C4196" i="6"/>
  <c r="D4195" i="6" s="1"/>
  <c r="C4100" i="6"/>
  <c r="C3980" i="6"/>
  <c r="D3979" i="6" s="1"/>
  <c r="C3884" i="6"/>
  <c r="C5156" i="6"/>
  <c r="D5155" i="6" s="1"/>
  <c r="C5108" i="6"/>
  <c r="C5012" i="6"/>
  <c r="C4556" i="6"/>
  <c r="D4555" i="6" s="1"/>
  <c r="C4508" i="6"/>
  <c r="C4364" i="6"/>
  <c r="C4268" i="6"/>
  <c r="D4267" i="6" s="1"/>
  <c r="C4172" i="6"/>
  <c r="C4052" i="6"/>
  <c r="C3956" i="6"/>
  <c r="C3860" i="6"/>
  <c r="D3859" i="6" s="1"/>
  <c r="C4076" i="6"/>
  <c r="D4075" i="6" s="1"/>
  <c r="C4028" i="6"/>
  <c r="C3788" i="6"/>
  <c r="D3787" i="6" s="1"/>
  <c r="C3692" i="6"/>
  <c r="C3596" i="6"/>
  <c r="C3500" i="6"/>
  <c r="C3476" i="6"/>
  <c r="C3308" i="6"/>
  <c r="C3236" i="6"/>
  <c r="D3235" i="6" s="1"/>
  <c r="C3044" i="6"/>
  <c r="D3043" i="6" s="1"/>
  <c r="C2924" i="6"/>
  <c r="D2923" i="6" s="1"/>
  <c r="C2900" i="6"/>
  <c r="D2899" i="6" s="1"/>
  <c r="C2708" i="6"/>
  <c r="D2707" i="6" s="1"/>
  <c r="C2684" i="6"/>
  <c r="C4004" i="6"/>
  <c r="C3764" i="6"/>
  <c r="D3763" i="6" s="1"/>
  <c r="C3668" i="6"/>
  <c r="D3667" i="6" s="1"/>
  <c r="C3572" i="6"/>
  <c r="C3212" i="6"/>
  <c r="D3211" i="6" s="1"/>
  <c r="C3188" i="6"/>
  <c r="C3140" i="6"/>
  <c r="C3116" i="6"/>
  <c r="C3068" i="6"/>
  <c r="C3020" i="6"/>
  <c r="C2948" i="6"/>
  <c r="D2947" i="6" s="1"/>
  <c r="C2804" i="6"/>
  <c r="C2780" i="6"/>
  <c r="C2588" i="6"/>
  <c r="C3932" i="6"/>
  <c r="C3836" i="6"/>
  <c r="D3835" i="6" s="1"/>
  <c r="C3740" i="6"/>
  <c r="D3739" i="6" s="1"/>
  <c r="C3644" i="6"/>
  <c r="C3548" i="6"/>
  <c r="D3547" i="6" s="1"/>
  <c r="C3284" i="6"/>
  <c r="C3260" i="6"/>
  <c r="C2996" i="6"/>
  <c r="C2972" i="6"/>
  <c r="C2876" i="6"/>
  <c r="D2875" i="6" s="1"/>
  <c r="C2852" i="6"/>
  <c r="C4148" i="6"/>
  <c r="C3908" i="6"/>
  <c r="D3907" i="6" s="1"/>
  <c r="C3812" i="6"/>
  <c r="C3716" i="6"/>
  <c r="C3620" i="6"/>
  <c r="C3524" i="6"/>
  <c r="C3452" i="6"/>
  <c r="C3428" i="6"/>
  <c r="C3404" i="6"/>
  <c r="C3380" i="6"/>
  <c r="D3379" i="6" s="1"/>
  <c r="C3356" i="6"/>
  <c r="D3355" i="6" s="1"/>
  <c r="C3332" i="6"/>
  <c r="C2828" i="6"/>
  <c r="D2827" i="6" s="1"/>
  <c r="C2732" i="6"/>
  <c r="D2731" i="6" s="1"/>
  <c r="C2660" i="6"/>
  <c r="C2516" i="6"/>
  <c r="C2492" i="6"/>
  <c r="C2324" i="6"/>
  <c r="C2300" i="6"/>
  <c r="C2276" i="6"/>
  <c r="D2275" i="6" s="1"/>
  <c r="C2252" i="6"/>
  <c r="D2251" i="6" s="1"/>
  <c r="C2228" i="6"/>
  <c r="D2227" i="6" s="1"/>
  <c r="C2204" i="6"/>
  <c r="C2036" i="6"/>
  <c r="D2035" i="6" s="1"/>
  <c r="C1940" i="6"/>
  <c r="C1796" i="6"/>
  <c r="D1795" i="6" s="1"/>
  <c r="C1700" i="6"/>
  <c r="C1676" i="6"/>
  <c r="D1675" i="6" s="1"/>
  <c r="C1628" i="6"/>
  <c r="D1627" i="6" s="1"/>
  <c r="C1604" i="6"/>
  <c r="D1603" i="6" s="1"/>
  <c r="C1508" i="6"/>
  <c r="C2444" i="6"/>
  <c r="C2372" i="6"/>
  <c r="C2180" i="6"/>
  <c r="D2179" i="6" s="1"/>
  <c r="C2108" i="6"/>
  <c r="C2012" i="6"/>
  <c r="D2011" i="6" s="1"/>
  <c r="C1916" i="6"/>
  <c r="D1915" i="6" s="1"/>
  <c r="C1844" i="6"/>
  <c r="C1772" i="6"/>
  <c r="C1460" i="6"/>
  <c r="C1412" i="6"/>
  <c r="C2756" i="6"/>
  <c r="D2755" i="6" s="1"/>
  <c r="C2636" i="6"/>
  <c r="C2612" i="6"/>
  <c r="D2611" i="6" s="1"/>
  <c r="C2468" i="6"/>
  <c r="D2467" i="6" s="1"/>
  <c r="C2420" i="6"/>
  <c r="C2396" i="6"/>
  <c r="C2348" i="6"/>
  <c r="C2132" i="6"/>
  <c r="D2131" i="6" s="1"/>
  <c r="C2084" i="6"/>
  <c r="D2083" i="6" s="1"/>
  <c r="C1988" i="6"/>
  <c r="D1987" i="6" s="1"/>
  <c r="C1892" i="6"/>
  <c r="C1748" i="6"/>
  <c r="C1556" i="6"/>
  <c r="D1555" i="6" s="1"/>
  <c r="C1484" i="6"/>
  <c r="D1483" i="6" s="1"/>
  <c r="C1436" i="6"/>
  <c r="C3164" i="6"/>
  <c r="C3092" i="6"/>
  <c r="D3091" i="6" s="1"/>
  <c r="C2564" i="6"/>
  <c r="C2540" i="6"/>
  <c r="C2156" i="6"/>
  <c r="C2060" i="6"/>
  <c r="D2059" i="6" s="1"/>
  <c r="C1964" i="6"/>
  <c r="C1868" i="6"/>
  <c r="C1820" i="6"/>
  <c r="C1724" i="6"/>
  <c r="D1723" i="6" s="1"/>
  <c r="C1652" i="6"/>
  <c r="C1580" i="6"/>
  <c r="C1532" i="6"/>
  <c r="C1340" i="6"/>
  <c r="D1339" i="6" s="1"/>
  <c r="C1292" i="6"/>
  <c r="C1244" i="6"/>
  <c r="C1148" i="6"/>
  <c r="C1124" i="6"/>
  <c r="C1076" i="6"/>
  <c r="C980" i="6"/>
  <c r="C956" i="6"/>
  <c r="D955" i="6" s="1"/>
  <c r="C644" i="6"/>
  <c r="C572" i="6"/>
  <c r="C524" i="6"/>
  <c r="C500" i="6"/>
  <c r="C404" i="6"/>
  <c r="D403" i="6" s="1"/>
  <c r="C284" i="6"/>
  <c r="C164" i="6"/>
  <c r="D163" i="6" s="1"/>
  <c r="C116" i="6"/>
  <c r="D115" i="6" s="1"/>
  <c r="C308" i="6"/>
  <c r="C236" i="6"/>
  <c r="D235" i="6" s="1"/>
  <c r="C188" i="6"/>
  <c r="C92" i="6"/>
  <c r="C1316" i="6"/>
  <c r="D1315" i="6" s="1"/>
  <c r="C1220" i="6"/>
  <c r="D1219" i="6" s="1"/>
  <c r="C1100" i="6"/>
  <c r="C908" i="6"/>
  <c r="D907" i="6" s="1"/>
  <c r="C860" i="6"/>
  <c r="C812" i="6"/>
  <c r="C788" i="6"/>
  <c r="C716" i="6"/>
  <c r="C668" i="6"/>
  <c r="D667" i="6" s="1"/>
  <c r="C476" i="6"/>
  <c r="D475" i="6" s="1"/>
  <c r="C452" i="6"/>
  <c r="C380" i="6"/>
  <c r="D379" i="6" s="1"/>
  <c r="C140" i="6"/>
  <c r="C1388" i="6"/>
  <c r="C1364" i="6"/>
  <c r="D1363" i="6" s="1"/>
  <c r="C1196" i="6"/>
  <c r="C932" i="6"/>
  <c r="D931" i="6" s="1"/>
  <c r="C836" i="6"/>
  <c r="D835" i="6" s="1"/>
  <c r="C740" i="6"/>
  <c r="D739" i="6" s="1"/>
  <c r="C692" i="6"/>
  <c r="D691" i="6" s="1"/>
  <c r="C620" i="6"/>
  <c r="D619" i="6" s="1"/>
  <c r="C260" i="6"/>
  <c r="C332" i="6"/>
  <c r="C212" i="6"/>
  <c r="D211" i="6" s="1"/>
  <c r="C1268" i="6"/>
  <c r="D1267" i="6" s="1"/>
  <c r="C1172" i="6"/>
  <c r="D1171" i="6" s="1"/>
  <c r="C1052" i="6"/>
  <c r="C1028" i="6"/>
  <c r="C1004" i="6"/>
  <c r="D1003" i="6" s="1"/>
  <c r="C884" i="6"/>
  <c r="C764" i="6"/>
  <c r="C596" i="6"/>
  <c r="C548" i="6"/>
  <c r="D547" i="6" s="1"/>
  <c r="C428" i="6"/>
  <c r="C356" i="6"/>
  <c r="E905" i="6" a="1"/>
  <c r="E905" i="6" s="1"/>
  <c r="F905" i="6" s="1"/>
  <c r="E3737" i="6" a="1"/>
  <c r="E3737" i="6" s="1"/>
  <c r="F3737" i="6" s="1"/>
  <c r="E8106" i="6" a="1"/>
  <c r="E8106" i="6" s="1"/>
  <c r="F8106" i="6" s="1"/>
  <c r="E7650" i="6" a="1"/>
  <c r="E7650" i="6" s="1"/>
  <c r="F7650" i="6" s="1"/>
  <c r="E7146" i="6" a="1"/>
  <c r="E7146" i="6" s="1"/>
  <c r="F7146" i="6" s="1"/>
  <c r="E6474" i="6" a="1"/>
  <c r="E6474" i="6" s="1"/>
  <c r="F6474" i="6" s="1"/>
  <c r="E5658" i="6" a="1"/>
  <c r="E5658" i="6" s="1"/>
  <c r="F5658" i="6" s="1"/>
  <c r="E5610" i="6" a="1"/>
  <c r="E5610" i="6" s="1"/>
  <c r="F5610" i="6" s="1"/>
  <c r="E4194" i="6" a="1"/>
  <c r="E4194" i="6" s="1"/>
  <c r="F4194" i="6" s="1"/>
  <c r="E5130" i="6" a="1"/>
  <c r="E5130" i="6" s="1"/>
  <c r="F5130" i="6" s="1"/>
  <c r="E2658" i="6" a="1"/>
  <c r="E2658" i="6" s="1"/>
  <c r="F2658" i="6" s="1"/>
  <c r="E3738" i="6" a="1"/>
  <c r="E3738" i="6" s="1"/>
  <c r="E3090" i="6" a="1"/>
  <c r="E3090" i="6" s="1"/>
  <c r="F3090" i="6" s="1"/>
  <c r="E1986" i="6" a="1"/>
  <c r="E1986" i="6" s="1"/>
  <c r="F1986" i="6" s="1"/>
  <c r="E810" i="6" a="1"/>
  <c r="E810" i="6" s="1"/>
  <c r="F810" i="6" s="1"/>
  <c r="E978" i="6" a="1"/>
  <c r="E978" i="6" s="1"/>
  <c r="E977" i="6" a="1"/>
  <c r="E977" i="6" s="1"/>
  <c r="F977" i="6" s="1"/>
  <c r="E2297" i="6" a="1"/>
  <c r="E2297" i="6" s="1"/>
  <c r="F2297" i="6" s="1"/>
  <c r="E3761" i="6" a="1"/>
  <c r="E3761" i="6" s="1"/>
  <c r="F3761" i="6" s="1"/>
  <c r="E6305" i="6" a="1"/>
  <c r="E6305" i="6" s="1"/>
  <c r="F6305" i="6" s="1"/>
  <c r="E7025" i="6" a="1"/>
  <c r="E7025" i="6" s="1"/>
  <c r="F7025" i="6" s="1"/>
  <c r="E8178" i="6" a="1"/>
  <c r="E8178" i="6" s="1"/>
  <c r="F8178" i="6" s="1"/>
  <c r="E7866" i="6" a="1"/>
  <c r="E7866" i="6" s="1"/>
  <c r="F7866" i="6" s="1"/>
  <c r="E7218" i="6" a="1"/>
  <c r="E7218" i="6" s="1"/>
  <c r="F7218" i="6" s="1"/>
  <c r="E6930" i="6" a="1"/>
  <c r="E6930" i="6" s="1"/>
  <c r="F6930" i="6" s="1"/>
  <c r="E6738" i="6" a="1"/>
  <c r="E6738" i="6" s="1"/>
  <c r="F6738" i="6" s="1"/>
  <c r="E6306" i="6" a="1"/>
  <c r="E6306" i="6" s="1"/>
  <c r="E5970" i="6" a="1"/>
  <c r="E5970" i="6" s="1"/>
  <c r="F5970" i="6" s="1"/>
  <c r="E5826" i="6" a="1"/>
  <c r="E5826" i="6" s="1"/>
  <c r="F5826" i="6" s="1"/>
  <c r="E4458" i="6" a="1"/>
  <c r="E4458" i="6" s="1"/>
  <c r="F4458" i="6" s="1"/>
  <c r="E5058" i="6" a="1"/>
  <c r="E5058" i="6" s="1"/>
  <c r="F5058" i="6" s="1"/>
  <c r="E4698" i="6" a="1"/>
  <c r="E4698" i="6" s="1"/>
  <c r="F4698" i="6" s="1"/>
  <c r="E3522" i="6" a="1"/>
  <c r="E3522" i="6" s="1"/>
  <c r="F3522" i="6" s="1"/>
  <c r="E3762" i="6" a="1"/>
  <c r="E3762" i="6" s="1"/>
  <c r="E2490" i="6" a="1"/>
  <c r="E2490" i="6" s="1"/>
  <c r="F2490" i="6" s="1"/>
  <c r="E2442" i="6" a="1"/>
  <c r="E2442" i="6" s="1"/>
  <c r="F2442" i="6" s="1"/>
  <c r="E2346" i="6" a="1"/>
  <c r="E2346" i="6" s="1"/>
  <c r="F2346" i="6" s="1"/>
  <c r="E1578" i="6" a="1"/>
  <c r="E1578" i="6" s="1"/>
  <c r="F1578" i="6" s="1"/>
  <c r="E642" i="6" a="1"/>
  <c r="E642" i="6" s="1"/>
  <c r="F642" i="6" s="1"/>
  <c r="E186" i="6" a="1"/>
  <c r="E186" i="6" s="1"/>
  <c r="F186" i="6" s="1"/>
  <c r="E1673" i="6" a="1"/>
  <c r="E1673" i="6" s="1"/>
  <c r="F1673" i="6" s="1"/>
  <c r="E4961" i="6" a="1"/>
  <c r="E4961" i="6" s="1"/>
  <c r="F4961" i="6" s="1"/>
  <c r="E6497" i="6" a="1"/>
  <c r="E6497" i="6" s="1"/>
  <c r="F6497" i="6" s="1"/>
  <c r="E8034" i="6" a="1"/>
  <c r="E8034" i="6" s="1"/>
  <c r="F8034" i="6" s="1"/>
  <c r="E8010" i="6" a="1"/>
  <c r="E8010" i="6" s="1"/>
  <c r="F8010" i="6" s="1"/>
  <c r="E7362" i="6" a="1"/>
  <c r="E7362" i="6" s="1"/>
  <c r="F7362" i="6" s="1"/>
  <c r="E7098" i="6" a="1"/>
  <c r="E7098" i="6" s="1"/>
  <c r="F7098" i="6" s="1"/>
  <c r="E6186" i="6" a="1"/>
  <c r="E6186" i="6" s="1"/>
  <c r="F6186" i="6" s="1"/>
  <c r="E5634" i="6" a="1"/>
  <c r="E5634" i="6" s="1"/>
  <c r="F5634" i="6" s="1"/>
  <c r="E5442" i="6" a="1"/>
  <c r="E5442" i="6" s="1"/>
  <c r="F5442" i="6" s="1"/>
  <c r="E4554" i="6" a="1"/>
  <c r="E4554" i="6" s="1"/>
  <c r="E4098" i="6" a="1"/>
  <c r="E4098" i="6" s="1"/>
  <c r="F4098" i="6" s="1"/>
  <c r="E5034" i="6" a="1"/>
  <c r="E5034" i="6" s="1"/>
  <c r="F5034" i="6" s="1"/>
  <c r="E4026" i="6" a="1"/>
  <c r="E4026" i="6" s="1"/>
  <c r="F4026" i="6" s="1"/>
  <c r="E2562" i="6" a="1"/>
  <c r="E2562" i="6" s="1"/>
  <c r="F2562" i="6" s="1"/>
  <c r="E3066" i="6" a="1"/>
  <c r="E3066" i="6" s="1"/>
  <c r="F3066" i="6" s="1"/>
  <c r="E1506" i="6" a="1"/>
  <c r="E1506" i="6" s="1"/>
  <c r="F1506" i="6" s="1"/>
  <c r="E2514" i="6" a="1"/>
  <c r="E2514" i="6" s="1"/>
  <c r="F2514" i="6" s="1"/>
  <c r="E1026" i="6" a="1"/>
  <c r="E1026" i="6" s="1"/>
  <c r="F1026" i="6" s="1"/>
  <c r="E234" i="6" a="1"/>
  <c r="E234" i="6" s="1"/>
  <c r="F234" i="6" s="1"/>
  <c r="E858" i="6" a="1"/>
  <c r="E858" i="6" s="1"/>
  <c r="F858" i="6" s="1"/>
  <c r="E834" i="6" a="1"/>
  <c r="E834" i="6" s="1"/>
  <c r="F834" i="6" s="1"/>
  <c r="E8057" i="6" a="1"/>
  <c r="E8057" i="6" s="1"/>
  <c r="F8057" i="6" s="1"/>
  <c r="E8298" i="6" a="1"/>
  <c r="E8298" i="6" s="1"/>
  <c r="F8298" i="6" s="1"/>
  <c r="E7794" i="6" a="1"/>
  <c r="E7794" i="6" s="1"/>
  <c r="F7794" i="6" s="1"/>
  <c r="E7626" i="6" a="1"/>
  <c r="E7626" i="6" s="1"/>
  <c r="F7626" i="6" s="1"/>
  <c r="E6570" i="6" a="1"/>
  <c r="E6570" i="6" s="1"/>
  <c r="F6570" i="6" s="1"/>
  <c r="E6210" i="6" a="1"/>
  <c r="E6210" i="6" s="1"/>
  <c r="F6210" i="6" s="1"/>
  <c r="E5754" i="6" a="1"/>
  <c r="E5754" i="6" s="1"/>
  <c r="F5754" i="6" s="1"/>
  <c r="E5154" i="6" a="1"/>
  <c r="E5154" i="6" s="1"/>
  <c r="F5154" i="6" s="1"/>
  <c r="E4890" i="6" a="1"/>
  <c r="E4890" i="6" s="1"/>
  <c r="F4890" i="6" s="1"/>
  <c r="E4602" i="6" a="1"/>
  <c r="E4602" i="6" s="1"/>
  <c r="F4602" i="6" s="1"/>
  <c r="E3450" i="6" a="1"/>
  <c r="E3450" i="6" s="1"/>
  <c r="F3450" i="6" s="1"/>
  <c r="E2130" i="6" a="1"/>
  <c r="E2130" i="6" s="1"/>
  <c r="F2130" i="6" s="1"/>
  <c r="E2370" i="6" a="1"/>
  <c r="E2370" i="6" s="1"/>
  <c r="F2370" i="6" s="1"/>
  <c r="E2106" i="6" a="1"/>
  <c r="E2106" i="6" s="1"/>
  <c r="F2106" i="6" s="1"/>
  <c r="E1818" i="6" a="1"/>
  <c r="E1818" i="6" s="1"/>
  <c r="F1818" i="6" s="1"/>
  <c r="E690" i="6" a="1"/>
  <c r="E690" i="6" s="1"/>
  <c r="F690" i="6" s="1"/>
  <c r="E114" i="6" a="1"/>
  <c r="E114" i="6" s="1"/>
  <c r="F114" i="6" s="1"/>
  <c r="E5513" i="6" a="1"/>
  <c r="E5513" i="6" s="1"/>
  <c r="F5513" i="6" s="1"/>
  <c r="E8250" i="6" a="1"/>
  <c r="E8250" i="6" s="1"/>
  <c r="F8250" i="6" s="1"/>
  <c r="F7578" i="6"/>
  <c r="E6858" i="6" a="1"/>
  <c r="E6858" i="6" s="1"/>
  <c r="F6858" i="6" s="1"/>
  <c r="E6066" i="6" a="1"/>
  <c r="E6066" i="6" s="1"/>
  <c r="F6066" i="6" s="1"/>
  <c r="E4386" i="6" a="1"/>
  <c r="E4386" i="6" s="1"/>
  <c r="F4386" i="6" s="1"/>
  <c r="E3138" i="6" a="1"/>
  <c r="E3138" i="6" s="1"/>
  <c r="F3138" i="6" s="1"/>
  <c r="E2298" i="6" a="1"/>
  <c r="E2298" i="6" s="1"/>
  <c r="E354" i="6" a="1"/>
  <c r="E354" i="6" s="1"/>
  <c r="F354" i="6" s="1"/>
  <c r="E3497" i="6" a="1"/>
  <c r="E3497" i="6" s="1"/>
  <c r="F3497" i="6" s="1"/>
  <c r="E5921" i="6" a="1"/>
  <c r="E5921" i="6" s="1"/>
  <c r="F5921" i="6" s="1"/>
  <c r="E8345" i="6" a="1"/>
  <c r="E8345" i="6" s="1"/>
  <c r="F8345" i="6" s="1"/>
  <c r="E8394" i="6" a="1"/>
  <c r="E8394" i="6" s="1"/>
  <c r="F8394" i="6" s="1"/>
  <c r="E7818" i="6" a="1"/>
  <c r="E7818" i="6" s="1"/>
  <c r="F7818" i="6" s="1"/>
  <c r="E7170" i="6" a="1"/>
  <c r="E7170" i="6" s="1"/>
  <c r="F7170" i="6" s="1"/>
  <c r="E6834" i="6" a="1"/>
  <c r="E6834" i="6" s="1"/>
  <c r="F6834" i="6" s="1"/>
  <c r="E6642" i="6" a="1"/>
  <c r="E6642" i="6" s="1"/>
  <c r="F6642" i="6" s="1"/>
  <c r="E6234" i="6" a="1"/>
  <c r="E6234" i="6" s="1"/>
  <c r="F6234" i="6" s="1"/>
  <c r="E5922" i="6" a="1"/>
  <c r="E5922" i="6" s="1"/>
  <c r="E5706" i="6" a="1"/>
  <c r="E5706" i="6" s="1"/>
  <c r="F5706" i="6" s="1"/>
  <c r="E4314" i="6" a="1"/>
  <c r="E4314" i="6" s="1"/>
  <c r="F4314" i="6" s="1"/>
  <c r="E4962" i="6" a="1"/>
  <c r="E4962" i="6" s="1"/>
  <c r="E4650" i="6" a="1"/>
  <c r="E4650" i="6" s="1"/>
  <c r="F4650" i="6" s="1"/>
  <c r="E3474" i="6" a="1"/>
  <c r="E3474" i="6" s="1"/>
  <c r="F3474" i="6" s="1"/>
  <c r="E3498" i="6" a="1"/>
  <c r="E3498" i="6" s="1"/>
  <c r="E3666" i="6" a="1"/>
  <c r="E3666" i="6" s="1"/>
  <c r="F3666" i="6" s="1"/>
  <c r="E2466" i="6" a="1"/>
  <c r="E2466" i="6" s="1"/>
  <c r="F2466" i="6" s="1"/>
  <c r="E2178" i="6" a="1"/>
  <c r="E2178" i="6" s="1"/>
  <c r="F2178" i="6" s="1"/>
  <c r="E1890" i="6" a="1"/>
  <c r="E1890" i="6" s="1"/>
  <c r="F1890" i="6" s="1"/>
  <c r="E954" i="6" a="1"/>
  <c r="E954" i="6" s="1"/>
  <c r="F954" i="6" s="1"/>
  <c r="E522" i="6" a="1"/>
  <c r="E522" i="6" s="1"/>
  <c r="F522" i="6" s="1"/>
  <c r="E3881" i="6" a="1"/>
  <c r="E3881" i="6" s="1"/>
  <c r="F3882" i="6" s="1"/>
  <c r="E8058" i="6" a="1"/>
  <c r="E8058" i="6" s="1"/>
  <c r="E7482" i="6" a="1"/>
  <c r="E7482" i="6" s="1"/>
  <c r="E7554" i="6" a="1"/>
  <c r="E7554" i="6" s="1"/>
  <c r="F7554" i="6" s="1"/>
  <c r="E6882" i="6" a="1"/>
  <c r="E6882" i="6" s="1"/>
  <c r="F6882" i="6" s="1"/>
  <c r="E6618" i="6" a="1"/>
  <c r="E6618" i="6" s="1"/>
  <c r="F6618" i="6" s="1"/>
  <c r="E6666" i="6" a="1"/>
  <c r="E6666" i="6" s="1"/>
  <c r="F6666" i="6" s="1"/>
  <c r="E6114" i="6" a="1"/>
  <c r="E6114" i="6" s="1"/>
  <c r="F6114" i="6" s="1"/>
  <c r="E5346" i="6" a="1"/>
  <c r="E5346" i="6" s="1"/>
  <c r="F5346" i="6" s="1"/>
  <c r="E5322" i="6" a="1"/>
  <c r="E5322" i="6" s="1"/>
  <c r="F5322" i="6" s="1"/>
  <c r="E4722" i="6" a="1"/>
  <c r="E4722" i="6" s="1"/>
  <c r="F4722" i="6" s="1"/>
  <c r="E4362" i="6" a="1"/>
  <c r="E4362" i="6" s="1"/>
  <c r="F4362" i="6" s="1"/>
  <c r="E4242" i="6" a="1"/>
  <c r="E4242" i="6" s="1"/>
  <c r="F4242" i="6" s="1"/>
  <c r="E3354" i="6" a="1"/>
  <c r="E3354" i="6" s="1"/>
  <c r="F3354" i="6" s="1"/>
  <c r="E2970" i="6" a="1"/>
  <c r="E2970" i="6" s="1"/>
  <c r="F2970" i="6" s="1"/>
  <c r="E3042" i="6" a="1"/>
  <c r="E3042" i="6" s="1"/>
  <c r="F3042" i="6" s="1"/>
  <c r="E2250" i="6" a="1"/>
  <c r="E2250" i="6" s="1"/>
  <c r="F2250" i="6" s="1"/>
  <c r="E1746" i="6" a="1"/>
  <c r="E1746" i="6" s="1"/>
  <c r="F1746" i="6" s="1"/>
  <c r="E1122" i="6" a="1"/>
  <c r="E1122" i="6" s="1"/>
  <c r="F1122" i="6" s="1"/>
  <c r="E1362" i="6" a="1"/>
  <c r="E1362" i="6" s="1"/>
  <c r="F1362" i="6" s="1"/>
  <c r="E7745" i="6" a="1"/>
  <c r="E7745" i="6" s="1"/>
  <c r="F7745" i="6" s="1"/>
  <c r="E8202" i="6" a="1"/>
  <c r="E8202" i="6" s="1"/>
  <c r="F8202" i="6" s="1"/>
  <c r="E6354" i="6" a="1"/>
  <c r="E6354" i="6" s="1"/>
  <c r="F6354" i="6" s="1"/>
  <c r="B69" i="6"/>
  <c r="H69" i="6" s="1" a="1"/>
  <c r="H69" i="6" s="1"/>
  <c r="I69" i="6" s="1"/>
  <c r="J69" i="6" s="1"/>
  <c r="G68" i="6"/>
  <c r="C68" i="6"/>
  <c r="B70" i="6"/>
  <c r="H70" i="6" s="1" a="1"/>
  <c r="H70" i="6" s="1"/>
  <c r="I19" i="5"/>
  <c r="G22" i="5"/>
  <c r="E22" i="5"/>
  <c r="B48" i="5"/>
  <c r="D48" i="5" s="1"/>
  <c r="M22" i="5"/>
  <c r="B46" i="6"/>
  <c r="H46" i="6" s="1" a="1"/>
  <c r="H46" i="6" s="1"/>
  <c r="B22" i="6"/>
  <c r="H22" i="6" s="1"/>
  <c r="C44" i="6"/>
  <c r="C20" i="6"/>
  <c r="B47" i="5"/>
  <c r="D47" i="5" s="1"/>
  <c r="E21" i="5"/>
  <c r="M21" i="5"/>
  <c r="N21" i="5" s="1"/>
  <c r="O22" i="5" s="1"/>
  <c r="G21" i="5"/>
  <c r="B45" i="6"/>
  <c r="H45" i="6" s="1" a="1"/>
  <c r="H45" i="6" s="1"/>
  <c r="I45" i="6" s="1"/>
  <c r="J45" i="6" s="1"/>
  <c r="B21" i="6"/>
  <c r="H21" i="6" s="1"/>
  <c r="F46" i="5"/>
  <c r="O47" i="5"/>
  <c r="H46" i="5"/>
  <c r="I46" i="5" s="1"/>
  <c r="G44" i="6"/>
  <c r="G20" i="6"/>
  <c r="I19" i="6"/>
  <c r="J19" i="6" s="1"/>
  <c r="B24" i="5"/>
  <c r="C23" i="5" s="1"/>
  <c r="D23" i="5" s="1"/>
  <c r="F4141" i="6" l="1"/>
  <c r="F4626" i="6"/>
  <c r="F4669" i="6"/>
  <c r="F4122" i="6"/>
  <c r="F7482" i="6"/>
  <c r="F2298" i="6"/>
  <c r="F4962" i="6"/>
  <c r="F6733" i="6"/>
  <c r="F228" i="6"/>
  <c r="F852" i="6"/>
  <c r="F6109" i="6"/>
  <c r="F1526" i="6"/>
  <c r="F1549" i="6"/>
  <c r="F7165" i="6"/>
  <c r="F3564" i="6"/>
  <c r="F2389" i="6"/>
  <c r="F4524" i="6"/>
  <c r="F7092" i="6"/>
  <c r="F637" i="6"/>
  <c r="F4261" i="6"/>
  <c r="F1381" i="6"/>
  <c r="E7308" i="6" a="1"/>
  <c r="E7308" i="6" s="1"/>
  <c r="F7308" i="6" s="1"/>
  <c r="E7404" i="6" a="1"/>
  <c r="E7404" i="6" s="1"/>
  <c r="F7404" i="6" s="1"/>
  <c r="E5340" i="6" a="1"/>
  <c r="E5340" i="6" s="1"/>
  <c r="F5340" i="6" s="1"/>
  <c r="E2868" i="6" a="1"/>
  <c r="E2868" i="6" s="1"/>
  <c r="F2868" i="6" s="1"/>
  <c r="E1140" i="6" a="1"/>
  <c r="E1140" i="6" s="1"/>
  <c r="F1140" i="6" s="1"/>
  <c r="E5508" i="6" a="1"/>
  <c r="E5508" i="6" s="1"/>
  <c r="F5508" i="6" s="1"/>
  <c r="E540" i="6" a="1"/>
  <c r="E540" i="6" s="1"/>
  <c r="F541" i="6" s="1"/>
  <c r="E3060" i="6" a="1"/>
  <c r="E3060" i="6" s="1"/>
  <c r="F3060" i="6" s="1"/>
  <c r="E2532" i="6" a="1"/>
  <c r="E2532" i="6" s="1"/>
  <c r="F2532" i="6" s="1"/>
  <c r="E5100" i="6" a="1"/>
  <c r="E5100" i="6" s="1"/>
  <c r="F5100" i="6" s="1"/>
  <c r="E4116" i="6" a="1"/>
  <c r="E4116" i="6" s="1"/>
  <c r="F4116" i="6" s="1"/>
  <c r="E5412" i="6" a="1"/>
  <c r="E5412" i="6" s="1"/>
  <c r="F5412" i="6" s="1"/>
  <c r="E7140" i="6" a="1"/>
  <c r="E7140" i="6" s="1"/>
  <c r="F7140" i="6" s="1"/>
  <c r="E6612" i="6" a="1"/>
  <c r="E6612" i="6" s="1"/>
  <c r="F6612" i="6" s="1"/>
  <c r="E1284" i="6" a="1"/>
  <c r="E1284" i="6" s="1"/>
  <c r="F1284" i="6" s="1"/>
  <c r="E612" i="6" a="1"/>
  <c r="E612" i="6" s="1"/>
  <c r="F613" i="6" s="1"/>
  <c r="E4404" i="6" a="1"/>
  <c r="E4404" i="6" s="1"/>
  <c r="F4404" i="6" s="1"/>
  <c r="E6084" i="6" a="1"/>
  <c r="E6084" i="6" s="1"/>
  <c r="F6084" i="6" s="1"/>
  <c r="E972" i="6" a="1"/>
  <c r="E972" i="6" s="1"/>
  <c r="F972" i="6" s="1"/>
  <c r="E8244" i="6" a="1"/>
  <c r="E8244" i="6" s="1"/>
  <c r="F8245" i="6" s="1"/>
  <c r="E2316" i="6" a="1"/>
  <c r="E2316" i="6" s="1"/>
  <c r="F2317" i="6" s="1"/>
  <c r="E3300" i="6" a="1"/>
  <c r="E3300" i="6" s="1"/>
  <c r="F3300" i="6" s="1"/>
  <c r="E7524" i="6" a="1"/>
  <c r="E7524" i="6" s="1"/>
  <c r="F7524" i="6" s="1"/>
  <c r="E6564" i="6" a="1"/>
  <c r="E6564" i="6" s="1"/>
  <c r="F6564" i="6" s="1"/>
  <c r="E2916" i="6" a="1"/>
  <c r="E2916" i="6" s="1"/>
  <c r="F2916" i="6" s="1"/>
  <c r="E4860" i="6" a="1"/>
  <c r="E4860" i="6" s="1"/>
  <c r="F4860" i="6" s="1"/>
  <c r="E2892" i="6" a="1"/>
  <c r="E2892" i="6" s="1"/>
  <c r="F2893" i="6" s="1"/>
  <c r="E8292" i="6" a="1"/>
  <c r="E8292" i="6" s="1"/>
  <c r="F8292" i="6" s="1"/>
  <c r="E1716" i="6" a="1"/>
  <c r="E1716" i="6" s="1"/>
  <c r="F1716" i="6" s="1"/>
  <c r="E6300" i="6" a="1"/>
  <c r="E6300" i="6" s="1"/>
  <c r="F6300" i="6" s="1"/>
  <c r="F5461" i="6"/>
  <c r="E1860" i="6" a="1"/>
  <c r="E1860" i="6" s="1"/>
  <c r="F1861" i="6" s="1"/>
  <c r="E3132" i="6" a="1"/>
  <c r="E3132" i="6" s="1"/>
  <c r="F3132" i="6" s="1"/>
  <c r="E2292" i="6" a="1"/>
  <c r="E2292" i="6" s="1"/>
  <c r="F2292" i="6" s="1"/>
  <c r="E7548" i="6" a="1"/>
  <c r="E7548" i="6" s="1"/>
  <c r="F7548" i="6" s="1"/>
  <c r="E5748" i="6" a="1"/>
  <c r="E5748" i="6" s="1"/>
  <c r="F5748" i="6" s="1"/>
  <c r="E60" i="6" a="1"/>
  <c r="E60" i="6" s="1"/>
  <c r="F60" i="6" s="1"/>
  <c r="E1572" i="6" a="1"/>
  <c r="E1572" i="6" s="1"/>
  <c r="F1572" i="6" s="1"/>
  <c r="E876" i="6" a="1"/>
  <c r="E876" i="6" s="1"/>
  <c r="F876" i="6" s="1"/>
  <c r="E6756" i="6" a="1"/>
  <c r="E6756" i="6" s="1"/>
  <c r="F6756" i="6" s="1"/>
  <c r="E1116" i="6" a="1"/>
  <c r="E1116" i="6" s="1"/>
  <c r="F1116" i="6" s="1"/>
  <c r="E2724" i="6" a="1"/>
  <c r="E2724" i="6" s="1"/>
  <c r="F2725" i="6" s="1"/>
  <c r="E2412" i="6" a="1"/>
  <c r="E2412" i="6" s="1"/>
  <c r="F2413" i="6" s="1"/>
  <c r="E1068" i="6" a="1"/>
  <c r="E1068" i="6" s="1"/>
  <c r="F1068" i="6" s="1"/>
  <c r="E8220" i="6" a="1"/>
  <c r="E8220" i="6" s="1"/>
  <c r="F8220" i="6" s="1"/>
  <c r="E6540" i="6" a="1"/>
  <c r="E6540" i="6" s="1"/>
  <c r="F6540" i="6" s="1"/>
  <c r="E3372" i="6" a="1"/>
  <c r="E3372" i="6" s="1"/>
  <c r="F3373" i="6" s="1"/>
  <c r="E1836" i="6" a="1"/>
  <c r="E1836" i="6" s="1"/>
  <c r="F1836" i="6" s="1"/>
  <c r="E3972" i="6" a="1"/>
  <c r="E3972" i="6" s="1"/>
  <c r="F3973" i="6" s="1"/>
  <c r="E4236" i="6" a="1"/>
  <c r="E4236" i="6" s="1"/>
  <c r="F4236" i="6" s="1"/>
  <c r="E6012" i="6" a="1"/>
  <c r="E6012" i="6" s="1"/>
  <c r="F6012" i="6" s="1"/>
  <c r="E5652" i="6" a="1"/>
  <c r="E5652" i="6" s="1"/>
  <c r="F5653" i="6" s="1"/>
  <c r="E3180" i="6" a="1"/>
  <c r="E3180" i="6" s="1"/>
  <c r="F3181" i="6" s="1"/>
  <c r="E4572" i="6" a="1"/>
  <c r="E4572" i="6" s="1"/>
  <c r="F4572" i="6" s="1"/>
  <c r="F8149" i="6"/>
  <c r="E4332" i="6" a="1"/>
  <c r="E4332" i="6" s="1"/>
  <c r="F4332" i="6" s="1"/>
  <c r="E2604" i="6" a="1"/>
  <c r="E2604" i="6" s="1"/>
  <c r="F2605" i="6" s="1"/>
  <c r="E1788" i="6" a="1"/>
  <c r="E1788" i="6" s="1"/>
  <c r="F1789" i="6" s="1"/>
  <c r="F2341" i="6"/>
  <c r="E2580" i="6" a="1"/>
  <c r="E2580" i="6" s="1"/>
  <c r="F2580" i="6" s="1"/>
  <c r="E1692" i="6" a="1"/>
  <c r="E1692" i="6" s="1"/>
  <c r="F1693" i="6" s="1"/>
  <c r="E7692" i="6" a="1"/>
  <c r="E7692" i="6" s="1"/>
  <c r="F7692" i="6" s="1"/>
  <c r="E7452" i="6" a="1"/>
  <c r="E7452" i="6" s="1"/>
  <c r="F7452" i="6" s="1"/>
  <c r="E6852" i="6" a="1"/>
  <c r="E6852" i="6" s="1"/>
  <c r="F6852" i="6" s="1"/>
  <c r="E1476" i="6" a="1"/>
  <c r="E1476" i="6" s="1"/>
  <c r="F1476" i="6" s="1"/>
  <c r="E7812" i="6" a="1"/>
  <c r="E7812" i="6" s="1"/>
  <c r="F7813" i="6" s="1"/>
  <c r="E7716" i="6" a="1"/>
  <c r="E7716" i="6" s="1"/>
  <c r="F7716" i="6" s="1"/>
  <c r="E2748" i="6" a="1"/>
  <c r="E2748" i="6" s="1"/>
  <c r="F2748" i="6" s="1"/>
  <c r="E6324" i="6" a="1"/>
  <c r="E6324" i="6" s="1"/>
  <c r="F6324" i="6" s="1"/>
  <c r="E10" i="6"/>
  <c r="F10" i="6" s="1"/>
  <c r="E2628" i="6" a="1"/>
  <c r="E2628" i="6" s="1"/>
  <c r="F2629" i="6" s="1"/>
  <c r="E7836" i="6" a="1"/>
  <c r="E7836" i="6" s="1"/>
  <c r="F7836" i="6" s="1"/>
  <c r="E2820" i="6" a="1"/>
  <c r="E2820" i="6" s="1"/>
  <c r="F2820" i="6" s="1"/>
  <c r="E6708" i="6" a="1"/>
  <c r="E6708" i="6" s="1"/>
  <c r="F6708" i="6" s="1"/>
  <c r="E7980" i="6" a="1"/>
  <c r="E7980" i="6" s="1"/>
  <c r="F7980" i="6" s="1"/>
  <c r="E3348" i="6" a="1"/>
  <c r="E3348" i="6" s="1"/>
  <c r="F3348" i="6" s="1"/>
  <c r="E6972" i="6" a="1"/>
  <c r="E6972" i="6" s="1"/>
  <c r="F6972" i="6" s="1"/>
  <c r="E8004" i="6" a="1"/>
  <c r="E8004" i="6" s="1"/>
  <c r="F8004" i="6" s="1"/>
  <c r="E4452" i="6" a="1"/>
  <c r="E4452" i="6" s="1"/>
  <c r="F4452" i="6" s="1"/>
  <c r="E324" i="6" a="1"/>
  <c r="E324" i="6" s="1"/>
  <c r="F325" i="6" s="1"/>
  <c r="E5964" i="6" a="1"/>
  <c r="E5964" i="6" s="1"/>
  <c r="F5965" i="6" s="1"/>
  <c r="E252" i="6" a="1"/>
  <c r="E252" i="6" s="1"/>
  <c r="F252" i="6" s="1"/>
  <c r="E3876" i="6" a="1"/>
  <c r="E3876" i="6" s="1"/>
  <c r="F3876" i="6" s="1"/>
  <c r="E4716" i="6" a="1"/>
  <c r="E4716" i="6" s="1"/>
  <c r="F4717" i="6" s="1"/>
  <c r="F6133" i="6"/>
  <c r="E7260" i="6" a="1"/>
  <c r="E7260" i="6" s="1"/>
  <c r="F7261" i="6" s="1"/>
  <c r="E2460" i="6" a="1"/>
  <c r="E2460" i="6" s="1"/>
  <c r="F2460" i="6" s="1"/>
  <c r="E3324" i="6" a="1"/>
  <c r="E3324" i="6" s="1"/>
  <c r="F3325" i="6" s="1"/>
  <c r="E1644" i="6" a="1"/>
  <c r="E1644" i="6" s="1"/>
  <c r="F1645" i="6" s="1"/>
  <c r="E372" i="6" a="1"/>
  <c r="E372" i="6" s="1"/>
  <c r="F373" i="6" s="1"/>
  <c r="E5076" i="6" a="1"/>
  <c r="E5076" i="6" s="1"/>
  <c r="F5076" i="6" s="1"/>
  <c r="E2796" i="6" a="1"/>
  <c r="E2796" i="6" s="1"/>
  <c r="F2796" i="6" s="1"/>
  <c r="E4476" i="6" a="1"/>
  <c r="E4476" i="6" s="1"/>
  <c r="F4477" i="6" s="1"/>
  <c r="E7956" i="6" a="1"/>
  <c r="E7956" i="6" s="1"/>
  <c r="F7957" i="6" s="1"/>
  <c r="E5388" i="6" a="1"/>
  <c r="E5388" i="6" s="1"/>
  <c r="F5389" i="6" s="1"/>
  <c r="E4980" i="6" a="1"/>
  <c r="E4980" i="6" s="1"/>
  <c r="F4980" i="6" s="1"/>
  <c r="E2268" i="6" a="1"/>
  <c r="E2268" i="6" s="1"/>
  <c r="F2269" i="6" s="1"/>
  <c r="E4812" i="6" a="1"/>
  <c r="E4812" i="6" s="1"/>
  <c r="F4813" i="6" s="1"/>
  <c r="E1308" i="6" a="1"/>
  <c r="E1308" i="6" s="1"/>
  <c r="F1309" i="6" s="1"/>
  <c r="F1962" i="6"/>
  <c r="F1314" i="6"/>
  <c r="F3762" i="6"/>
  <c r="F3498" i="6"/>
  <c r="F1386" i="6"/>
  <c r="F6306" i="6"/>
  <c r="F5106" i="6"/>
  <c r="F3881" i="6"/>
  <c r="F8058" i="6"/>
  <c r="F3114" i="6"/>
  <c r="F3378" i="6"/>
  <c r="F4986" i="6"/>
  <c r="F3738" i="6"/>
  <c r="F4625" i="6"/>
  <c r="F4554" i="6"/>
  <c r="F8226" i="6"/>
  <c r="E402" i="6" a="1"/>
  <c r="E402" i="6" s="1"/>
  <c r="F402" i="6" s="1"/>
  <c r="E4578" i="6" a="1"/>
  <c r="E4578" i="6" s="1"/>
  <c r="F4578" i="6" s="1"/>
  <c r="E90" i="6" a="1"/>
  <c r="E90" i="6" s="1"/>
  <c r="F90" i="6" s="1"/>
  <c r="E7386" i="6" a="1"/>
  <c r="E7386" i="6" s="1"/>
  <c r="F7386" i="6" s="1"/>
  <c r="F7914" i="6"/>
  <c r="F5466" i="6"/>
  <c r="F5562" i="6"/>
  <c r="E1482" i="6" a="1"/>
  <c r="E1482" i="6" s="1"/>
  <c r="F1482" i="6" s="1"/>
  <c r="E5682" i="6" a="1"/>
  <c r="E5682" i="6" s="1"/>
  <c r="F5682" i="6" s="1"/>
  <c r="D2803" i="6"/>
  <c r="E2803" i="6" s="1" a="1"/>
  <c r="E2803" i="6" s="1"/>
  <c r="F2803" i="6" s="1"/>
  <c r="D4819" i="6"/>
  <c r="E4819" i="6" s="1" a="1"/>
  <c r="E4819" i="6" s="1"/>
  <c r="F4819" i="6" s="1"/>
  <c r="D6139" i="6"/>
  <c r="E6139" i="6" s="1" a="1"/>
  <c r="E6139" i="6" s="1"/>
  <c r="F6139" i="6" s="1"/>
  <c r="D5539" i="6"/>
  <c r="D2347" i="6"/>
  <c r="D8251" i="6"/>
  <c r="D5467" i="6"/>
  <c r="D7723" i="6"/>
  <c r="D2563" i="6"/>
  <c r="D91" i="6"/>
  <c r="E91" i="6" s="1" a="1"/>
  <c r="E91" i="6" s="1"/>
  <c r="F91" i="6" s="1"/>
  <c r="D7099" i="6"/>
  <c r="D6091" i="6"/>
  <c r="E6091" i="6" s="1" a="1"/>
  <c r="E6091" i="6" s="1"/>
  <c r="D4459" i="6"/>
  <c r="E4459" i="6" s="1" a="1"/>
  <c r="E4459" i="6" s="1"/>
  <c r="F4459" i="6" s="1"/>
  <c r="D3451" i="6"/>
  <c r="E3451" i="6" s="1" a="1"/>
  <c r="E3451" i="6" s="1"/>
  <c r="F3451" i="6" s="1"/>
  <c r="D1411" i="6"/>
  <c r="E1411" i="6" s="1" a="1"/>
  <c r="E1411" i="6" s="1"/>
  <c r="D4315" i="6"/>
  <c r="D3427" i="6"/>
  <c r="E3427" i="6" s="1" a="1"/>
  <c r="E3427" i="6" s="1"/>
  <c r="F3427" i="6" s="1"/>
  <c r="D1387" i="6"/>
  <c r="E1387" i="6" s="1" a="1"/>
  <c r="E1387" i="6" s="1"/>
  <c r="F1387" i="6" s="1"/>
  <c r="D6379" i="6"/>
  <c r="D4579" i="6"/>
  <c r="D3643" i="6"/>
  <c r="D1435" i="6"/>
  <c r="D1195" i="6"/>
  <c r="D7747" i="6"/>
  <c r="D4411" i="6"/>
  <c r="D883" i="6"/>
  <c r="D8227" i="6"/>
  <c r="E8227" i="6" s="1" a="1"/>
  <c r="E8227" i="6" s="1"/>
  <c r="F8227" i="6" s="1"/>
  <c r="D5611" i="6"/>
  <c r="E5611" i="6" s="1" a="1"/>
  <c r="E5611" i="6" s="1"/>
  <c r="F5611" i="6" s="1"/>
  <c r="D3955" i="6"/>
  <c r="E3955" i="6" s="1" a="1"/>
  <c r="E3955" i="6" s="1"/>
  <c r="D6499" i="6"/>
  <c r="E6499" i="6" s="1" a="1"/>
  <c r="E6499" i="6" s="1"/>
  <c r="D1771" i="6"/>
  <c r="E1771" i="6" s="1" a="1"/>
  <c r="E1771" i="6" s="1"/>
  <c r="F1771" i="6" s="1"/>
  <c r="D4147" i="6"/>
  <c r="E4147" i="6" s="1" a="1"/>
  <c r="E4147" i="6" s="1"/>
  <c r="D3019" i="6"/>
  <c r="E3019" i="6" s="1" a="1"/>
  <c r="E3019" i="6" s="1"/>
  <c r="D427" i="6"/>
  <c r="E427" i="6" s="1" a="1"/>
  <c r="E427" i="6" s="1"/>
  <c r="F427" i="6" s="1"/>
  <c r="D2659" i="6"/>
  <c r="E2659" i="6" s="1" a="1"/>
  <c r="E2659" i="6" s="1"/>
  <c r="F2659" i="6" s="1"/>
  <c r="D2203" i="6"/>
  <c r="D5923" i="6"/>
  <c r="D5107" i="6"/>
  <c r="D3067" i="6"/>
  <c r="D811" i="6"/>
  <c r="E811" i="6" s="1" a="1"/>
  <c r="E811" i="6" s="1"/>
  <c r="F811" i="6" s="1"/>
  <c r="D5803" i="6"/>
  <c r="D5011" i="6"/>
  <c r="E5011" i="6" s="1" a="1"/>
  <c r="E5011" i="6" s="1"/>
  <c r="F5011" i="6" s="1"/>
  <c r="D7867" i="6"/>
  <c r="D6043" i="6"/>
  <c r="D4939" i="6"/>
  <c r="E4939" i="6" s="1" a="1"/>
  <c r="E4939" i="6" s="1"/>
  <c r="F4939" i="6" s="1"/>
  <c r="D4171" i="6"/>
  <c r="D1963" i="6"/>
  <c r="E1963" i="6" s="1" a="1"/>
  <c r="E1963" i="6" s="1"/>
  <c r="F1963" i="6" s="1"/>
  <c r="D7819" i="6"/>
  <c r="E7819" i="6" s="1" a="1"/>
  <c r="E7819" i="6" s="1"/>
  <c r="F7819" i="6" s="1"/>
  <c r="D6307" i="6"/>
  <c r="E6307" i="6" s="1" a="1"/>
  <c r="E6307" i="6" s="1"/>
  <c r="F6307" i="6" s="1"/>
  <c r="D4891" i="6"/>
  <c r="E4891" i="6" s="1" a="1"/>
  <c r="E4891" i="6" s="1"/>
  <c r="F4891" i="6" s="1"/>
  <c r="D4003" i="6"/>
  <c r="E4003" i="6" s="1" a="1"/>
  <c r="E4003" i="6" s="1"/>
  <c r="F4003" i="6" s="1"/>
  <c r="D1867" i="6"/>
  <c r="E1867" i="6" s="1" a="1"/>
  <c r="E1867" i="6" s="1"/>
  <c r="D5515" i="6"/>
  <c r="D3307" i="6"/>
  <c r="D139" i="6"/>
  <c r="E139" i="6" s="1" a="1"/>
  <c r="E139" i="6" s="1"/>
  <c r="F139" i="6" s="1"/>
  <c r="D7771" i="6"/>
  <c r="E7771" i="6" s="1" a="1"/>
  <c r="E7771" i="6" s="1"/>
  <c r="F7771" i="6" s="1"/>
  <c r="D6547" i="6"/>
  <c r="D4963" i="6"/>
  <c r="D2683" i="6"/>
  <c r="E2683" i="6" s="1" a="1"/>
  <c r="E2683" i="6" s="1"/>
  <c r="D1747" i="6"/>
  <c r="D259" i="6"/>
  <c r="E259" i="6" s="1" a="1"/>
  <c r="E259" i="6" s="1"/>
  <c r="F259" i="6" s="1"/>
  <c r="D7411" i="6"/>
  <c r="D4531" i="6"/>
  <c r="E4531" i="6" s="1" a="1"/>
  <c r="E4531" i="6" s="1"/>
  <c r="F4531" i="6" s="1"/>
  <c r="D3619" i="6"/>
  <c r="D1651" i="6"/>
  <c r="E1651" i="6" s="1" a="1"/>
  <c r="E1651" i="6" s="1"/>
  <c r="F1651" i="6" s="1"/>
  <c r="D43" i="6"/>
  <c r="D7459" i="6"/>
  <c r="E7459" i="6" s="1" a="1"/>
  <c r="E7459" i="6" s="1"/>
  <c r="D3187" i="6"/>
  <c r="E3187" i="6" s="1" a="1"/>
  <c r="E3187" i="6" s="1"/>
  <c r="F3187" i="6" s="1"/>
  <c r="D1459" i="6"/>
  <c r="E1459" i="6" s="1" a="1"/>
  <c r="E1459" i="6" s="1"/>
  <c r="D643" i="6"/>
  <c r="E643" i="6" s="1" a="1"/>
  <c r="E643" i="6" s="1"/>
  <c r="F643" i="6" s="1"/>
  <c r="D5251" i="6"/>
  <c r="E5251" i="6" s="1" a="1"/>
  <c r="E5251" i="6" s="1"/>
  <c r="F5251" i="6" s="1"/>
  <c r="D1699" i="6"/>
  <c r="E1699" i="6" s="1" a="1"/>
  <c r="E1699" i="6" s="1"/>
  <c r="F1699" i="6" s="1"/>
  <c r="D1243" i="6"/>
  <c r="E1243" i="6" s="1" a="1"/>
  <c r="E1243" i="6" s="1"/>
  <c r="D1147" i="6"/>
  <c r="D7627" i="6"/>
  <c r="E7627" i="6" s="1" a="1"/>
  <c r="E7627" i="6" s="1"/>
  <c r="F7627" i="6" s="1"/>
  <c r="D3403" i="6"/>
  <c r="D1291" i="6"/>
  <c r="D5779" i="6"/>
  <c r="D4123" i="6"/>
  <c r="D6595" i="6"/>
  <c r="E6595" i="6" s="1" a="1"/>
  <c r="E6595" i="6" s="1"/>
  <c r="F6595" i="6" s="1"/>
  <c r="D4915" i="6"/>
  <c r="E4915" i="6" s="1" a="1"/>
  <c r="E4915" i="6" s="1"/>
  <c r="F4915" i="6" s="1"/>
  <c r="D3571" i="6"/>
  <c r="E3571" i="6" s="1" a="1"/>
  <c r="E3571" i="6" s="1"/>
  <c r="F3571" i="6" s="1"/>
  <c r="D1843" i="6"/>
  <c r="D763" i="6"/>
  <c r="D7531" i="6"/>
  <c r="D6019" i="6"/>
  <c r="E6019" i="6" s="1" a="1"/>
  <c r="E6019" i="6" s="1"/>
  <c r="F6019" i="6" s="1"/>
  <c r="D4243" i="6"/>
  <c r="E4243" i="6" s="1" a="1"/>
  <c r="E4243" i="6" s="1"/>
  <c r="F4243" i="6" s="1"/>
  <c r="D3259" i="6"/>
  <c r="E3259" i="6" s="1" a="1"/>
  <c r="E3259" i="6" s="1"/>
  <c r="F3259" i="6" s="1"/>
  <c r="D2515" i="6"/>
  <c r="D715" i="6"/>
  <c r="E715" i="6" s="1" a="1"/>
  <c r="E715" i="6" s="1"/>
  <c r="F715" i="6" s="1"/>
  <c r="D7315" i="6"/>
  <c r="E7315" i="6" s="1" a="1"/>
  <c r="E7315" i="6" s="1"/>
  <c r="F7315" i="6" s="1"/>
  <c r="D5395" i="6"/>
  <c r="E5395" i="6" s="1" a="1"/>
  <c r="E5395" i="6" s="1"/>
  <c r="F5395" i="6" s="1"/>
  <c r="D5203" i="6"/>
  <c r="E5203" i="6" s="1" a="1"/>
  <c r="E5203" i="6" s="1"/>
  <c r="D3163" i="6"/>
  <c r="E3163" i="6" s="1" a="1"/>
  <c r="E3163" i="6" s="1"/>
  <c r="D1075" i="6"/>
  <c r="D6667" i="6"/>
  <c r="D4723" i="6"/>
  <c r="D4027" i="6"/>
  <c r="E4027" i="6" s="1" a="1"/>
  <c r="E4027" i="6" s="1"/>
  <c r="F4027" i="6" s="1"/>
  <c r="D1579" i="6"/>
  <c r="D331" i="6"/>
  <c r="D5875" i="6"/>
  <c r="D3691" i="6"/>
  <c r="D2443" i="6"/>
  <c r="D595" i="6"/>
  <c r="D7003" i="6"/>
  <c r="E7003" i="6" s="1" a="1"/>
  <c r="E7003" i="6" s="1"/>
  <c r="F7003" i="6" s="1"/>
  <c r="D5707" i="6"/>
  <c r="E5707" i="6" s="1" a="1"/>
  <c r="E5707" i="6" s="1"/>
  <c r="F5707" i="6" s="1"/>
  <c r="D3595" i="6"/>
  <c r="D2371" i="6"/>
  <c r="E2371" i="6" s="1" a="1"/>
  <c r="E2371" i="6" s="1"/>
  <c r="F2371" i="6" s="1"/>
  <c r="D7123" i="6"/>
  <c r="E7123" i="6" s="1" a="1"/>
  <c r="E7123" i="6" s="1"/>
  <c r="F7123" i="6" s="1"/>
  <c r="D5755" i="6"/>
  <c r="E5755" i="6" s="1" a="1"/>
  <c r="E5755" i="6" s="1"/>
  <c r="F5755" i="6" s="1"/>
  <c r="D4747" i="6"/>
  <c r="E4747" i="6" s="1" a="1"/>
  <c r="E4747" i="6" s="1"/>
  <c r="F4747" i="6" s="1"/>
  <c r="D2491" i="6"/>
  <c r="D7075" i="6"/>
  <c r="E7075" i="6" s="1" a="1"/>
  <c r="E7075" i="6" s="1"/>
  <c r="D5587" i="6"/>
  <c r="E5587" i="6" s="1" a="1"/>
  <c r="E5587" i="6" s="1"/>
  <c r="D4699" i="6"/>
  <c r="E4699" i="6" s="1" a="1"/>
  <c r="E4699" i="6" s="1"/>
  <c r="F4699" i="6" s="1"/>
  <c r="D2395" i="6"/>
  <c r="E2395" i="6" s="1" a="1"/>
  <c r="E2395" i="6" s="1"/>
  <c r="F2395" i="6" s="1"/>
  <c r="D283" i="6"/>
  <c r="E283" i="6" s="1" a="1"/>
  <c r="E283" i="6" s="1"/>
  <c r="F283" i="6" s="1"/>
  <c r="D7891" i="6"/>
  <c r="D6763" i="6"/>
  <c r="D5059" i="6"/>
  <c r="D2851" i="6"/>
  <c r="D1891" i="6"/>
  <c r="D307" i="6"/>
  <c r="E307" i="6" s="1" a="1"/>
  <c r="E307" i="6" s="1"/>
  <c r="F307" i="6" s="1"/>
  <c r="D3715" i="6"/>
  <c r="D6955" i="6"/>
  <c r="D5347" i="6"/>
  <c r="D4435" i="6"/>
  <c r="E4435" i="6" s="1" a="1"/>
  <c r="E4435" i="6" s="1"/>
  <c r="F4435" i="6" s="1"/>
  <c r="D1939" i="6"/>
  <c r="E1939" i="6" s="1" a="1"/>
  <c r="E1939" i="6" s="1"/>
  <c r="F1939" i="6" s="1"/>
  <c r="D187" i="6"/>
  <c r="E187" i="6" s="1" a="1"/>
  <c r="E187" i="6" s="1"/>
  <c r="F187" i="6" s="1"/>
  <c r="D6187" i="6"/>
  <c r="E6187" i="6" s="1" a="1"/>
  <c r="E6187" i="6" s="1"/>
  <c r="F6187" i="6" s="1"/>
  <c r="D2971" i="6"/>
  <c r="E2971" i="6" s="1" a="1"/>
  <c r="E2971" i="6" s="1"/>
  <c r="F2971" i="6" s="1"/>
  <c r="D2155" i="6"/>
  <c r="D355" i="6"/>
  <c r="E355" i="6" s="1" a="1"/>
  <c r="E355" i="6" s="1"/>
  <c r="F355" i="6" s="1"/>
  <c r="D7987" i="6"/>
  <c r="E7987" i="6" s="1" a="1"/>
  <c r="E7987" i="6" s="1"/>
  <c r="D6427" i="6"/>
  <c r="E6427" i="6" s="1" a="1"/>
  <c r="E6427" i="6" s="1"/>
  <c r="D5275" i="6"/>
  <c r="E5275" i="6" s="1" a="1"/>
  <c r="E5275" i="6" s="1"/>
  <c r="F5275" i="6" s="1"/>
  <c r="D2587" i="6"/>
  <c r="E2587" i="6" s="1" a="1"/>
  <c r="E2587" i="6" s="1"/>
  <c r="F2587" i="6" s="1"/>
  <c r="D1099" i="6"/>
  <c r="E1099" i="6" s="1" a="1"/>
  <c r="E1099" i="6" s="1"/>
  <c r="D6403" i="6"/>
  <c r="D5227" i="6"/>
  <c r="E5227" i="6" s="1" a="1"/>
  <c r="E5227" i="6" s="1"/>
  <c r="F5227" i="6" s="1"/>
  <c r="D2107" i="6"/>
  <c r="D979" i="6"/>
  <c r="E979" i="6" s="1" a="1"/>
  <c r="E979" i="6" s="1"/>
  <c r="F979" i="6" s="1"/>
  <c r="D7339" i="6"/>
  <c r="D5827" i="6"/>
  <c r="D4099" i="6"/>
  <c r="D1507" i="6"/>
  <c r="E1507" i="6" s="1" a="1"/>
  <c r="E1507" i="6" s="1"/>
  <c r="F1507" i="6" s="1"/>
  <c r="D1051" i="6"/>
  <c r="E1051" i="6" s="1" a="1"/>
  <c r="E1051" i="6" s="1"/>
  <c r="F1051" i="6" s="1"/>
  <c r="D7291" i="6"/>
  <c r="D5731" i="6"/>
  <c r="D4051" i="6"/>
  <c r="D2995" i="6"/>
  <c r="D1027" i="6"/>
  <c r="D7651" i="6"/>
  <c r="E7651" i="6" s="1" a="1"/>
  <c r="E7651" i="6" s="1"/>
  <c r="F7651" i="6" s="1"/>
  <c r="D6259" i="6"/>
  <c r="D3283" i="6"/>
  <c r="E3283" i="6" s="1" a="1"/>
  <c r="E3283" i="6" s="1"/>
  <c r="D2779" i="6"/>
  <c r="E2779" i="6" s="1" a="1"/>
  <c r="E2779" i="6" s="1"/>
  <c r="D787" i="6"/>
  <c r="D7363" i="6"/>
  <c r="E7363" i="6" s="1" a="1"/>
  <c r="E7363" i="6" s="1"/>
  <c r="F7363" i="6" s="1"/>
  <c r="D5635" i="6"/>
  <c r="D3883" i="6"/>
  <c r="E3883" i="6" s="1" a="1"/>
  <c r="E3883" i="6" s="1"/>
  <c r="F3883" i="6" s="1"/>
  <c r="D3331" i="6"/>
  <c r="E3331" i="6" s="1" a="1"/>
  <c r="E3331" i="6" s="1"/>
  <c r="F3331" i="6" s="1"/>
  <c r="D1123" i="6"/>
  <c r="E1123" i="6" s="1" a="1"/>
  <c r="E1123" i="6" s="1"/>
  <c r="F1123" i="6" s="1"/>
  <c r="D8035" i="6"/>
  <c r="E8035" i="6" s="1" a="1"/>
  <c r="E8035" i="6" s="1"/>
  <c r="F8035" i="6" s="1"/>
  <c r="D7147" i="6"/>
  <c r="E7147" i="6" s="1" a="1"/>
  <c r="E7147" i="6" s="1"/>
  <c r="F7147" i="6" s="1"/>
  <c r="D5419" i="6"/>
  <c r="E5419" i="6" s="1" a="1"/>
  <c r="E5419" i="6" s="1"/>
  <c r="F5419" i="6" s="1"/>
  <c r="D3931" i="6"/>
  <c r="E3931" i="6" s="1" a="1"/>
  <c r="E3931" i="6" s="1"/>
  <c r="F3931" i="6" s="1"/>
  <c r="D2635" i="6"/>
  <c r="D859" i="6"/>
  <c r="D7699" i="6"/>
  <c r="E7699" i="6" s="1" a="1"/>
  <c r="E7699" i="6" s="1"/>
  <c r="D6115" i="6"/>
  <c r="D4483" i="6"/>
  <c r="D3523" i="6"/>
  <c r="D1531" i="6"/>
  <c r="D19" i="6"/>
  <c r="D8011" i="6"/>
  <c r="D6859" i="6"/>
  <c r="E6859" i="6" s="1" a="1"/>
  <c r="E6859" i="6" s="1"/>
  <c r="F6859" i="6" s="1"/>
  <c r="D4507" i="6"/>
  <c r="E4507" i="6" s="1" a="1"/>
  <c r="E4507" i="6" s="1"/>
  <c r="F4507" i="6" s="1"/>
  <c r="D3139" i="6"/>
  <c r="D2539" i="6"/>
  <c r="D571" i="6"/>
  <c r="D8371" i="6"/>
  <c r="E8371" i="6" s="1" a="1"/>
  <c r="E8371" i="6" s="1"/>
  <c r="F8371" i="6" s="1"/>
  <c r="D6739" i="6"/>
  <c r="D4363" i="6"/>
  <c r="E4363" i="6" s="1" a="1"/>
  <c r="E4363" i="6" s="1"/>
  <c r="F4363" i="6" s="1"/>
  <c r="D3115" i="6"/>
  <c r="E3115" i="6" s="1" a="1"/>
  <c r="E3115" i="6" s="1"/>
  <c r="F3115" i="6" s="1"/>
  <c r="D2419" i="6"/>
  <c r="D523" i="6"/>
  <c r="E523" i="6" s="1" a="1"/>
  <c r="E523" i="6" s="1"/>
  <c r="F523" i="6" s="1"/>
  <c r="D8395" i="6"/>
  <c r="E8395" i="6" s="1" a="1"/>
  <c r="E8395" i="6" s="1"/>
  <c r="F8395" i="6" s="1"/>
  <c r="D6931" i="6"/>
  <c r="E6931" i="6" s="1" a="1"/>
  <c r="E6931" i="6" s="1"/>
  <c r="F6931" i="6" s="1"/>
  <c r="D5659" i="6"/>
  <c r="E5659" i="6" s="1" a="1"/>
  <c r="E5659" i="6" s="1"/>
  <c r="F5659" i="6" s="1"/>
  <c r="D3499" i="6"/>
  <c r="E3499" i="6" s="1" a="1"/>
  <c r="E3499" i="6" s="1"/>
  <c r="F3499" i="6" s="1"/>
  <c r="D2323" i="6"/>
  <c r="E2323" i="6" s="1" a="1"/>
  <c r="E2323" i="6" s="1"/>
  <c r="F2323" i="6" s="1"/>
  <c r="D499" i="6"/>
  <c r="E499" i="6" s="1" a="1"/>
  <c r="E499" i="6" s="1"/>
  <c r="F499" i="6" s="1"/>
  <c r="D8299" i="6"/>
  <c r="E8299" i="6" s="1" a="1"/>
  <c r="E8299" i="6" s="1"/>
  <c r="F8299" i="6" s="1"/>
  <c r="D6835" i="6"/>
  <c r="E6835" i="6" s="1" a="1"/>
  <c r="E6835" i="6" s="1"/>
  <c r="F6835" i="6" s="1"/>
  <c r="D5563" i="6"/>
  <c r="E5563" i="6" s="1" a="1"/>
  <c r="E5563" i="6" s="1"/>
  <c r="F5563" i="6" s="1"/>
  <c r="D3475" i="6"/>
  <c r="E3475" i="6" s="1" a="1"/>
  <c r="E3475" i="6" s="1"/>
  <c r="D2299" i="6"/>
  <c r="E2299" i="6" s="1" a="1"/>
  <c r="E2299" i="6" s="1"/>
  <c r="F2299" i="6" s="1"/>
  <c r="D451" i="6"/>
  <c r="E451" i="6" s="1" a="1"/>
  <c r="E451" i="6" s="1"/>
  <c r="D7795" i="6"/>
  <c r="D6235" i="6"/>
  <c r="D4843" i="6"/>
  <c r="D3811" i="6"/>
  <c r="D1819" i="6"/>
  <c r="D67" i="6"/>
  <c r="F2634" i="6"/>
  <c r="F906" i="6"/>
  <c r="F7026" i="6"/>
  <c r="F1674" i="6"/>
  <c r="I70" i="6"/>
  <c r="J70" i="6" s="1"/>
  <c r="F978" i="6"/>
  <c r="F5922" i="6"/>
  <c r="F6282" i="6"/>
  <c r="F8369" i="6"/>
  <c r="F5514" i="6"/>
  <c r="F8346" i="6"/>
  <c r="F3209" i="6"/>
  <c r="E1171" i="6" a="1"/>
  <c r="E1171" i="6" s="1"/>
  <c r="F1171" i="6" s="1"/>
  <c r="E1219" i="6" a="1"/>
  <c r="E1219" i="6" s="1"/>
  <c r="F1219" i="6" s="1"/>
  <c r="E1987" i="6" a="1"/>
  <c r="E1987" i="6" s="1"/>
  <c r="F1987" i="6" s="1"/>
  <c r="E3355" i="6" a="1"/>
  <c r="E3355" i="6" s="1"/>
  <c r="F3355" i="6" s="1"/>
  <c r="E2875" i="6" a="1"/>
  <c r="E2875" i="6" s="1"/>
  <c r="F2875" i="6" s="1"/>
  <c r="E7483" i="6" a="1"/>
  <c r="E7483" i="6" s="1"/>
  <c r="F7483" i="6" s="1"/>
  <c r="E619" i="6" a="1"/>
  <c r="E619" i="6" s="1"/>
  <c r="F619" i="6" s="1"/>
  <c r="E931" i="6" a="1"/>
  <c r="E931" i="6" s="1"/>
  <c r="E3091" i="6" a="1"/>
  <c r="E3091" i="6" s="1"/>
  <c r="F3091" i="6" s="1"/>
  <c r="E1555" i="6" a="1"/>
  <c r="E1555" i="6" s="1"/>
  <c r="E2179" i="6" a="1"/>
  <c r="E2179" i="6" s="1"/>
  <c r="F2179" i="6" s="1"/>
  <c r="E4075" i="6" a="1"/>
  <c r="E4075" i="6" s="1"/>
  <c r="F4075" i="6" s="1"/>
  <c r="E4555" i="6" a="1"/>
  <c r="E4555" i="6" s="1"/>
  <c r="F4555" i="6" s="1"/>
  <c r="E4291" i="6" a="1"/>
  <c r="E4291" i="6" s="1"/>
  <c r="E4675" i="6" a="1"/>
  <c r="E4675" i="6" s="1"/>
  <c r="E5995" i="6" a="1"/>
  <c r="E5995" i="6" s="1"/>
  <c r="F5995" i="6" s="1"/>
  <c r="E6355" i="6" a="1"/>
  <c r="E6355" i="6" s="1"/>
  <c r="F6355" i="6" s="1"/>
  <c r="E3835" i="6" a="1"/>
  <c r="E3835" i="6" s="1"/>
  <c r="E5155" i="6" a="1"/>
  <c r="E5155" i="6" s="1"/>
  <c r="F5155" i="6" s="1"/>
  <c r="E211" i="6" a="1"/>
  <c r="E211" i="6" s="1"/>
  <c r="F211" i="6" s="1"/>
  <c r="E379" i="6" a="1"/>
  <c r="E379" i="6" s="1"/>
  <c r="E2827" i="6" a="1"/>
  <c r="E2827" i="6" s="1"/>
  <c r="F2827" i="6" s="1"/>
  <c r="E3979" i="6" a="1"/>
  <c r="E3979" i="6" s="1"/>
  <c r="F3979" i="6" s="1"/>
  <c r="E5131" i="6" a="1"/>
  <c r="E5131" i="6" s="1"/>
  <c r="F5131" i="6" s="1"/>
  <c r="E7387" i="6" a="1"/>
  <c r="E7387" i="6" s="1"/>
  <c r="E7267" i="6" a="1"/>
  <c r="E7267" i="6" s="1"/>
  <c r="F7267" i="6" s="1"/>
  <c r="E2611" i="6" a="1"/>
  <c r="E2611" i="6" s="1"/>
  <c r="E3787" i="6" a="1"/>
  <c r="E3787" i="6" s="1"/>
  <c r="F3787" i="6" s="1"/>
  <c r="E5683" i="6" a="1"/>
  <c r="E5683" i="6" s="1"/>
  <c r="E6907" i="6" a="1"/>
  <c r="E6907" i="6" s="1"/>
  <c r="F6907" i="6" s="1"/>
  <c r="E8107" i="6" a="1"/>
  <c r="E8107" i="6" s="1"/>
  <c r="F8107" i="6" s="1"/>
  <c r="E5971" i="6" a="1"/>
  <c r="E5971" i="6" s="1"/>
  <c r="F5971" i="6" s="1"/>
  <c r="E594" i="6" a="1"/>
  <c r="E594" i="6" s="1"/>
  <c r="F594" i="6" s="1"/>
  <c r="E3690" i="6" a="1"/>
  <c r="E3690" i="6" s="1"/>
  <c r="F3690" i="6" s="1"/>
  <c r="I382" i="6"/>
  <c r="J382" i="6" s="1"/>
  <c r="I814" i="6"/>
  <c r="J814" i="6" s="1"/>
  <c r="I1198" i="6"/>
  <c r="J1198" i="6" s="1"/>
  <c r="I406" i="6"/>
  <c r="J406" i="6" s="1"/>
  <c r="I838" i="6"/>
  <c r="J838" i="6" s="1"/>
  <c r="I334" i="6"/>
  <c r="J334" i="6" s="1"/>
  <c r="I622" i="6"/>
  <c r="J622" i="6" s="1"/>
  <c r="I1126" i="6"/>
  <c r="J1126" i="6" s="1"/>
  <c r="I1294" i="6"/>
  <c r="J1294" i="6" s="1"/>
  <c r="I94" i="6"/>
  <c r="J94" i="6" s="1"/>
  <c r="I214" i="6"/>
  <c r="J214" i="6" s="1"/>
  <c r="I502" i="6"/>
  <c r="J502" i="6" s="1"/>
  <c r="I886" i="6"/>
  <c r="J886" i="6" s="1"/>
  <c r="I1078" i="6"/>
  <c r="J1078" i="6" s="1"/>
  <c r="I1582" i="6"/>
  <c r="J1582" i="6" s="1"/>
  <c r="I2038" i="6"/>
  <c r="J2038" i="6" s="1"/>
  <c r="I2470" i="6"/>
  <c r="J2470" i="6" s="1"/>
  <c r="I1414" i="6"/>
  <c r="J1414" i="6" s="1"/>
  <c r="I1846" i="6"/>
  <c r="J1846" i="6" s="1"/>
  <c r="I2134" i="6"/>
  <c r="J2134" i="6" s="1"/>
  <c r="I2638" i="6"/>
  <c r="J2638" i="6" s="1"/>
  <c r="I1510" i="6"/>
  <c r="J1510" i="6" s="1"/>
  <c r="I1726" i="6"/>
  <c r="J1726" i="6" s="1"/>
  <c r="I2086" i="6"/>
  <c r="J2086" i="6" s="1"/>
  <c r="I1678" i="6"/>
  <c r="J1678" i="6" s="1"/>
  <c r="I2110" i="6"/>
  <c r="J2110" i="6" s="1"/>
  <c r="I2254" i="6"/>
  <c r="J2254" i="6" s="1"/>
  <c r="I2494" i="6"/>
  <c r="J2494" i="6" s="1"/>
  <c r="I3358" i="6"/>
  <c r="J3358" i="6" s="1"/>
  <c r="I3478" i="6"/>
  <c r="J3478" i="6" s="1"/>
  <c r="I3790" i="6"/>
  <c r="J3790" i="6" s="1"/>
  <c r="I3070" i="6"/>
  <c r="J3070" i="6" s="1"/>
  <c r="I3454" i="6"/>
  <c r="J3454" i="6" s="1"/>
  <c r="I3814" i="6"/>
  <c r="J3814" i="6" s="1"/>
  <c r="I2806" i="6"/>
  <c r="J2806" i="6" s="1"/>
  <c r="I2998" i="6"/>
  <c r="J2998" i="6" s="1"/>
  <c r="I3238" i="6"/>
  <c r="J3238" i="6" s="1"/>
  <c r="I3838" i="6"/>
  <c r="J3838" i="6" s="1"/>
  <c r="I2782" i="6"/>
  <c r="J2782" i="6" s="1"/>
  <c r="I3262" i="6"/>
  <c r="J3262" i="6" s="1"/>
  <c r="I3766" i="6"/>
  <c r="J3766" i="6" s="1"/>
  <c r="I4126" i="6"/>
  <c r="J4126" i="6" s="1"/>
  <c r="I4438" i="6"/>
  <c r="J4438" i="6" s="1"/>
  <c r="I5086" i="6"/>
  <c r="J5086" i="6" s="1"/>
  <c r="I3958" i="6"/>
  <c r="J3958" i="6" s="1"/>
  <c r="I4342" i="6"/>
  <c r="J4342" i="6" s="1"/>
  <c r="I4726" i="6"/>
  <c r="J4726" i="6" s="1"/>
  <c r="I5014" i="6"/>
  <c r="J5014" i="6" s="1"/>
  <c r="I4174" i="6"/>
  <c r="J4174" i="6" s="1"/>
  <c r="I4510" i="6"/>
  <c r="J4510" i="6" s="1"/>
  <c r="I5038" i="6"/>
  <c r="J5038" i="6" s="1"/>
  <c r="I4606" i="6"/>
  <c r="J4606" i="6" s="1"/>
  <c r="I4822" i="6"/>
  <c r="J4822" i="6" s="1"/>
  <c r="I5062" i="6"/>
  <c r="J5062" i="6" s="1"/>
  <c r="I5614" i="6"/>
  <c r="J5614" i="6" s="1"/>
  <c r="I5854" i="6"/>
  <c r="J5854" i="6" s="1"/>
  <c r="I5494" i="6"/>
  <c r="J5494" i="6" s="1"/>
  <c r="I5782" i="6"/>
  <c r="J5782" i="6" s="1"/>
  <c r="I5302" i="6"/>
  <c r="J5302" i="6" s="1"/>
  <c r="I5830" i="6"/>
  <c r="J5830" i="6" s="1"/>
  <c r="I5518" i="6"/>
  <c r="J5518" i="6" s="1"/>
  <c r="I5926" i="6"/>
  <c r="J5926" i="6" s="1"/>
  <c r="I6262" i="6"/>
  <c r="J6262" i="6" s="1"/>
  <c r="I6070" i="6"/>
  <c r="J6070" i="6" s="1"/>
  <c r="I6286" i="6"/>
  <c r="J6286" i="6" s="1"/>
  <c r="I6334" i="6"/>
  <c r="J6334" i="6" s="1"/>
  <c r="I6382" i="6"/>
  <c r="J6382" i="6" s="1"/>
  <c r="I6838" i="6"/>
  <c r="J6838" i="6" s="1"/>
  <c r="I6430" i="6"/>
  <c r="J6430" i="6" s="1"/>
  <c r="I6574" i="6"/>
  <c r="J6574" i="6" s="1"/>
  <c r="I6454" i="6"/>
  <c r="J6454" i="6" s="1"/>
  <c r="I6886" i="6"/>
  <c r="J6886" i="6" s="1"/>
  <c r="I7102" i="6"/>
  <c r="J7102" i="6" s="1"/>
  <c r="I7294" i="6"/>
  <c r="J7294" i="6" s="1"/>
  <c r="I6934" i="6"/>
  <c r="J6934" i="6" s="1"/>
  <c r="I7126" i="6"/>
  <c r="J7126" i="6" s="1"/>
  <c r="I7318" i="6"/>
  <c r="J7318" i="6" s="1"/>
  <c r="I6862" i="6"/>
  <c r="J6862" i="6" s="1"/>
  <c r="I7846" i="6"/>
  <c r="J7846" i="6" s="1"/>
  <c r="I7678" i="6"/>
  <c r="J7678" i="6" s="1"/>
  <c r="I7894" i="6"/>
  <c r="J7894" i="6" s="1"/>
  <c r="I7654" i="6"/>
  <c r="J7654" i="6" s="1"/>
  <c r="I8014" i="6"/>
  <c r="J8014" i="6" s="1"/>
  <c r="I8230" i="6"/>
  <c r="J8230" i="6" s="1"/>
  <c r="I8182" i="6"/>
  <c r="J8182" i="6" s="1"/>
  <c r="I8254" i="6"/>
  <c r="J8254" i="6" s="1"/>
  <c r="E7195" i="6" a="1"/>
  <c r="E7195" i="6" s="1"/>
  <c r="E1410" i="6" a="1"/>
  <c r="E1410" i="6" s="1"/>
  <c r="E2922" i="6" a="1"/>
  <c r="E2922" i="6" s="1"/>
  <c r="F2922" i="6" s="1"/>
  <c r="E5298" i="6" a="1"/>
  <c r="E5298" i="6" s="1"/>
  <c r="F5298" i="6" s="1"/>
  <c r="E7434" i="6" a="1"/>
  <c r="E7434" i="6" s="1"/>
  <c r="F7434" i="6" s="1"/>
  <c r="E8203" i="6" a="1"/>
  <c r="E8203" i="6" s="1"/>
  <c r="F8203" i="6" s="1"/>
  <c r="E7507" i="6" a="1"/>
  <c r="E7507" i="6" s="1"/>
  <c r="F7507" i="6" s="1"/>
  <c r="E6475" i="6" a="1"/>
  <c r="E6475" i="6" s="1"/>
  <c r="F6475" i="6" s="1"/>
  <c r="E6211" i="6" a="1"/>
  <c r="E6211" i="6" s="1"/>
  <c r="F6211" i="6" s="1"/>
  <c r="E3211" i="6" a="1"/>
  <c r="E3211" i="6" s="1"/>
  <c r="F3211" i="6" s="1"/>
  <c r="E2083" i="6" a="1"/>
  <c r="E2083" i="6" s="1"/>
  <c r="F2083" i="6" s="1"/>
  <c r="E403" i="6" a="1"/>
  <c r="E403" i="6" s="1"/>
  <c r="F403" i="6" s="1"/>
  <c r="E475" i="6" a="1"/>
  <c r="E475" i="6" s="1"/>
  <c r="F475" i="6" s="1"/>
  <c r="E1458" i="6" a="1"/>
  <c r="E1458" i="6" s="1"/>
  <c r="E2778" i="6" a="1"/>
  <c r="E2778" i="6" s="1"/>
  <c r="F2778" i="6" s="1"/>
  <c r="E5178" i="6" a="1"/>
  <c r="E5178" i="6" s="1"/>
  <c r="F5178" i="6" s="1"/>
  <c r="E1242" i="6" a="1"/>
  <c r="E1242" i="6" s="1"/>
  <c r="F1242" i="6" s="1"/>
  <c r="I430" i="6"/>
  <c r="J430" i="6" s="1"/>
  <c r="I1006" i="6"/>
  <c r="J1006" i="6" s="1"/>
  <c r="I1318" i="6"/>
  <c r="J1318" i="6" s="1"/>
  <c r="I670" i="6"/>
  <c r="J670" i="6" s="1"/>
  <c r="I910" i="6"/>
  <c r="J910" i="6" s="1"/>
  <c r="I454" i="6"/>
  <c r="J454" i="6" s="1"/>
  <c r="I766" i="6"/>
  <c r="J766" i="6" s="1"/>
  <c r="I1150" i="6"/>
  <c r="J1150" i="6" s="1"/>
  <c r="I1342" i="6"/>
  <c r="J1342" i="6" s="1"/>
  <c r="I118" i="6"/>
  <c r="J118" i="6" s="1"/>
  <c r="I238" i="6"/>
  <c r="J238" i="6" s="1"/>
  <c r="I550" i="6"/>
  <c r="J550" i="6" s="1"/>
  <c r="I934" i="6"/>
  <c r="J934" i="6" s="1"/>
  <c r="I1174" i="6"/>
  <c r="J1174" i="6" s="1"/>
  <c r="I1654" i="6"/>
  <c r="J1654" i="6" s="1"/>
  <c r="I2158" i="6"/>
  <c r="J2158" i="6" s="1"/>
  <c r="I2518" i="6"/>
  <c r="J2518" i="6" s="1"/>
  <c r="I1534" i="6"/>
  <c r="J1534" i="6" s="1"/>
  <c r="I1870" i="6"/>
  <c r="J1870" i="6" s="1"/>
  <c r="I2374" i="6"/>
  <c r="J2374" i="6" s="1"/>
  <c r="I2686" i="6"/>
  <c r="J2686" i="6" s="1"/>
  <c r="I1558" i="6"/>
  <c r="J1558" i="6" s="1"/>
  <c r="I1822" i="6"/>
  <c r="J1822" i="6" s="1"/>
  <c r="I2446" i="6"/>
  <c r="J2446" i="6" s="1"/>
  <c r="I1750" i="6"/>
  <c r="J1750" i="6" s="1"/>
  <c r="I2182" i="6"/>
  <c r="J2182" i="6" s="1"/>
  <c r="I2278" i="6"/>
  <c r="J2278" i="6" s="1"/>
  <c r="I2662" i="6"/>
  <c r="J2662" i="6" s="1"/>
  <c r="I3382" i="6"/>
  <c r="J3382" i="6" s="1"/>
  <c r="I3502" i="6"/>
  <c r="J3502" i="6" s="1"/>
  <c r="I3886" i="6"/>
  <c r="J3886" i="6" s="1"/>
  <c r="I3118" i="6"/>
  <c r="J3118" i="6" s="1"/>
  <c r="I3526" i="6"/>
  <c r="J3526" i="6" s="1"/>
  <c r="I3910" i="6"/>
  <c r="J3910" i="6" s="1"/>
  <c r="I2830" i="6"/>
  <c r="J2830" i="6" s="1"/>
  <c r="I3142" i="6"/>
  <c r="J3142" i="6" s="1"/>
  <c r="I3550" i="6"/>
  <c r="J3550" i="6" s="1"/>
  <c r="I3982" i="6"/>
  <c r="J3982" i="6" s="1"/>
  <c r="I2854" i="6"/>
  <c r="J2854" i="6" s="1"/>
  <c r="I3310" i="6"/>
  <c r="J3310" i="6" s="1"/>
  <c r="I4006" i="6"/>
  <c r="J4006" i="6" s="1"/>
  <c r="I4222" i="6"/>
  <c r="J4222" i="6" s="1"/>
  <c r="I4486" i="6"/>
  <c r="J4486" i="6" s="1"/>
  <c r="I5134" i="6"/>
  <c r="J5134" i="6" s="1"/>
  <c r="I4054" i="6"/>
  <c r="J4054" i="6" s="1"/>
  <c r="I4582" i="6"/>
  <c r="J4582" i="6" s="1"/>
  <c r="I4774" i="6"/>
  <c r="J4774" i="6" s="1"/>
  <c r="I5110" i="6"/>
  <c r="J5110" i="6" s="1"/>
  <c r="I4270" i="6"/>
  <c r="J4270" i="6" s="1"/>
  <c r="I4558" i="6"/>
  <c r="J4558" i="6" s="1"/>
  <c r="I5182" i="6"/>
  <c r="J5182" i="6" s="1"/>
  <c r="I4654" i="6"/>
  <c r="J4654" i="6" s="1"/>
  <c r="I4870" i="6"/>
  <c r="J4870" i="6" s="1"/>
  <c r="I5158" i="6"/>
  <c r="J5158" i="6" s="1"/>
  <c r="I5638" i="6"/>
  <c r="J5638" i="6" s="1"/>
  <c r="I5974" i="6"/>
  <c r="J5974" i="6" s="1"/>
  <c r="I5542" i="6"/>
  <c r="J5542" i="6" s="1"/>
  <c r="I5878" i="6"/>
  <c r="J5878" i="6" s="1"/>
  <c r="I5350" i="6"/>
  <c r="J5350" i="6" s="1"/>
  <c r="I5902" i="6"/>
  <c r="J5902" i="6" s="1"/>
  <c r="I5566" i="6"/>
  <c r="J5566" i="6" s="1"/>
  <c r="I6022" i="6"/>
  <c r="J6022" i="6" s="1"/>
  <c r="I5998" i="6"/>
  <c r="J5998" i="6" s="1"/>
  <c r="I6166" i="6"/>
  <c r="J6166" i="6" s="1"/>
  <c r="I6046" i="6"/>
  <c r="J6046" i="6" s="1"/>
  <c r="I6622" i="6"/>
  <c r="J6622" i="6" s="1"/>
  <c r="I6478" i="6"/>
  <c r="J6478" i="6" s="1"/>
  <c r="I6910" i="6"/>
  <c r="J6910" i="6" s="1"/>
  <c r="I6502" i="6"/>
  <c r="J6502" i="6" s="1"/>
  <c r="I6646" i="6"/>
  <c r="J6646" i="6" s="1"/>
  <c r="I6670" i="6"/>
  <c r="J6670" i="6" s="1"/>
  <c r="I6958" i="6"/>
  <c r="J6958" i="6" s="1"/>
  <c r="I7150" i="6"/>
  <c r="J7150" i="6" s="1"/>
  <c r="I7342" i="6"/>
  <c r="J7342" i="6" s="1"/>
  <c r="I6982" i="6"/>
  <c r="J6982" i="6" s="1"/>
  <c r="I7174" i="6"/>
  <c r="J7174" i="6" s="1"/>
  <c r="I7366" i="6"/>
  <c r="J7366" i="6" s="1"/>
  <c r="I7390" i="6"/>
  <c r="J7390" i="6" s="1"/>
  <c r="I7414" i="6"/>
  <c r="J7414" i="6" s="1"/>
  <c r="I7510" i="6"/>
  <c r="J7510" i="6" s="1"/>
  <c r="I7726" i="6"/>
  <c r="J7726" i="6" s="1"/>
  <c r="I7966" i="6"/>
  <c r="J7966" i="6" s="1"/>
  <c r="I7822" i="6"/>
  <c r="J7822" i="6" s="1"/>
  <c r="I8422" i="6"/>
  <c r="J8422" i="6" s="1"/>
  <c r="I8278" i="6"/>
  <c r="J8278" i="6" s="1"/>
  <c r="I8326" i="6"/>
  <c r="J8326" i="6" s="1"/>
  <c r="I8302" i="6"/>
  <c r="J8302" i="6" s="1"/>
  <c r="E162" i="6" a="1"/>
  <c r="E162" i="6" s="1"/>
  <c r="F162" i="6" s="1"/>
  <c r="E4050" i="6" a="1"/>
  <c r="E4050" i="6" s="1"/>
  <c r="F4050" i="6" s="1"/>
  <c r="E7746" i="6" a="1"/>
  <c r="E7746" i="6" s="1"/>
  <c r="F7746" i="6" s="1"/>
  <c r="E8131" i="6" a="1"/>
  <c r="E8131" i="6" s="1"/>
  <c r="F8131" i="6" s="1"/>
  <c r="E5443" i="6" a="1"/>
  <c r="E5443" i="6" s="1"/>
  <c r="F5443" i="6" s="1"/>
  <c r="E3235" i="6" a="1"/>
  <c r="E3235" i="6" s="1"/>
  <c r="F3235" i="6" s="1"/>
  <c r="E907" i="6" a="1"/>
  <c r="E907" i="6" s="1"/>
  <c r="F907" i="6" s="1"/>
  <c r="E1098" i="6" a="1"/>
  <c r="E1098" i="6" s="1"/>
  <c r="F1098" i="6" s="1"/>
  <c r="E3834" i="6" a="1"/>
  <c r="E3834" i="6" s="1"/>
  <c r="F3834" i="6" s="1"/>
  <c r="E5202" i="6" a="1"/>
  <c r="E5202" i="6" s="1"/>
  <c r="F5202" i="6" s="1"/>
  <c r="E6498" i="6" a="1"/>
  <c r="E6498" i="6" s="1"/>
  <c r="F6498" i="6" s="1"/>
  <c r="E7171" i="6" a="1"/>
  <c r="E7171" i="6" s="1"/>
  <c r="F7171" i="6" s="1"/>
  <c r="E2899" i="6" a="1"/>
  <c r="E2899" i="6" s="1"/>
  <c r="F2899" i="6" s="1"/>
  <c r="E739" i="6" a="1"/>
  <c r="E739" i="6" s="1"/>
  <c r="F739" i="6" s="1"/>
  <c r="E1554" i="6" a="1"/>
  <c r="E1554" i="6" s="1"/>
  <c r="F1554" i="6" s="1"/>
  <c r="E4146" i="6" a="1"/>
  <c r="E4146" i="6" s="1"/>
  <c r="F4146" i="6" s="1"/>
  <c r="E6090" i="6" a="1"/>
  <c r="E6090" i="6" s="1"/>
  <c r="E7986" i="6" a="1"/>
  <c r="E7986" i="6" s="1"/>
  <c r="E6643" i="6" a="1"/>
  <c r="E6643" i="6" s="1"/>
  <c r="F6643" i="6" s="1"/>
  <c r="E4267" i="6" a="1"/>
  <c r="E4267" i="6" s="1"/>
  <c r="E3043" i="6" a="1"/>
  <c r="E3043" i="6" s="1"/>
  <c r="F3043" i="6" s="1"/>
  <c r="B8375" i="6"/>
  <c r="H8375" i="6" s="1" a="1"/>
  <c r="H8375" i="6" s="1"/>
  <c r="I8375" i="6" s="1"/>
  <c r="J8375" i="6" s="1"/>
  <c r="B8303" i="6"/>
  <c r="H8303" i="6" s="1" a="1"/>
  <c r="H8303" i="6" s="1"/>
  <c r="I8303" i="6" s="1"/>
  <c r="J8303" i="6" s="1"/>
  <c r="B8255" i="6"/>
  <c r="H8255" i="6" s="1" a="1"/>
  <c r="H8255" i="6" s="1"/>
  <c r="I8255" i="6" s="1"/>
  <c r="J8255" i="6" s="1"/>
  <c r="B8159" i="6"/>
  <c r="H8159" i="6" s="1" a="1"/>
  <c r="H8159" i="6" s="1"/>
  <c r="I8159" i="6" s="1"/>
  <c r="J8159" i="6" s="1"/>
  <c r="B8063" i="6"/>
  <c r="H8063" i="6" s="1" a="1"/>
  <c r="H8063" i="6" s="1"/>
  <c r="I8063" i="6" s="1"/>
  <c r="J8063" i="6" s="1"/>
  <c r="B8327" i="6"/>
  <c r="H8327" i="6" s="1" a="1"/>
  <c r="H8327" i="6" s="1"/>
  <c r="I8327" i="6" s="1"/>
  <c r="J8327" i="6" s="1"/>
  <c r="B8183" i="6"/>
  <c r="H8183" i="6" s="1" a="1"/>
  <c r="H8183" i="6" s="1"/>
  <c r="I8183" i="6" s="1"/>
  <c r="J8183" i="6" s="1"/>
  <c r="B8087" i="6"/>
  <c r="H8087" i="6" s="1" a="1"/>
  <c r="H8087" i="6" s="1"/>
  <c r="I8087" i="6" s="1"/>
  <c r="J8087" i="6" s="1"/>
  <c r="B7991" i="6"/>
  <c r="H7991" i="6" s="1" a="1"/>
  <c r="H7991" i="6" s="1"/>
  <c r="I7991" i="6" s="1"/>
  <c r="J7991" i="6" s="1"/>
  <c r="B8399" i="6"/>
  <c r="H8399" i="6" s="1" a="1"/>
  <c r="H8399" i="6" s="1"/>
  <c r="I8399" i="6" s="1"/>
  <c r="J8399" i="6" s="1"/>
  <c r="B8279" i="6"/>
  <c r="H8279" i="6" s="1" a="1"/>
  <c r="H8279" i="6" s="1"/>
  <c r="I8279" i="6" s="1"/>
  <c r="J8279" i="6" s="1"/>
  <c r="B8231" i="6"/>
  <c r="H8231" i="6" s="1" a="1"/>
  <c r="H8231" i="6" s="1"/>
  <c r="I8231" i="6" s="1"/>
  <c r="J8231" i="6" s="1"/>
  <c r="B8135" i="6"/>
  <c r="H8135" i="6" s="1" a="1"/>
  <c r="H8135" i="6" s="1"/>
  <c r="I8135" i="6" s="1"/>
  <c r="J8135" i="6" s="1"/>
  <c r="B8039" i="6"/>
  <c r="H8039" i="6" s="1" a="1"/>
  <c r="H8039" i="6" s="1"/>
  <c r="I8039" i="6" s="1"/>
  <c r="J8039" i="6" s="1"/>
  <c r="B8111" i="6"/>
  <c r="H8111" i="6" s="1" a="1"/>
  <c r="H8111" i="6" s="1"/>
  <c r="I8111" i="6" s="1"/>
  <c r="J8111" i="6" s="1"/>
  <c r="B7919" i="6"/>
  <c r="H7919" i="6" s="1" a="1"/>
  <c r="H7919" i="6" s="1"/>
  <c r="I7919" i="6" s="1"/>
  <c r="J7919" i="6" s="1"/>
  <c r="B7871" i="6"/>
  <c r="H7871" i="6" s="1" a="1"/>
  <c r="H7871" i="6" s="1"/>
  <c r="I7871" i="6" s="1"/>
  <c r="J7871" i="6" s="1"/>
  <c r="B7823" i="6"/>
  <c r="H7823" i="6" s="1" a="1"/>
  <c r="H7823" i="6" s="1"/>
  <c r="I7823" i="6" s="1"/>
  <c r="J7823" i="6" s="1"/>
  <c r="B7655" i="6"/>
  <c r="H7655" i="6" s="1" a="1"/>
  <c r="H7655" i="6" s="1"/>
  <c r="I7655" i="6" s="1"/>
  <c r="J7655" i="6" s="1"/>
  <c r="B7583" i="6"/>
  <c r="H7583" i="6" s="1" a="1"/>
  <c r="H7583" i="6" s="1"/>
  <c r="I7583" i="6" s="1"/>
  <c r="J7583" i="6" s="1"/>
  <c r="B7535" i="6"/>
  <c r="H7535" i="6" s="1" a="1"/>
  <c r="H7535" i="6" s="1"/>
  <c r="I7535" i="6" s="1"/>
  <c r="J7535" i="6" s="1"/>
  <c r="B7511" i="6"/>
  <c r="H7511" i="6" s="1" a="1"/>
  <c r="H7511" i="6" s="1"/>
  <c r="I7511" i="6" s="1"/>
  <c r="J7511" i="6" s="1"/>
  <c r="B7487" i="6"/>
  <c r="H7487" i="6" s="1" a="1"/>
  <c r="H7487" i="6" s="1"/>
  <c r="I7487" i="6" s="1"/>
  <c r="J7487" i="6" s="1"/>
  <c r="B8207" i="6"/>
  <c r="H8207" i="6" s="1" a="1"/>
  <c r="H8207" i="6" s="1"/>
  <c r="I8207" i="6" s="1"/>
  <c r="J8207" i="6" s="1"/>
  <c r="B7967" i="6"/>
  <c r="H7967" i="6" s="1" a="1"/>
  <c r="H7967" i="6" s="1"/>
  <c r="I7967" i="6" s="1"/>
  <c r="J7967" i="6" s="1"/>
  <c r="B7895" i="6"/>
  <c r="H7895" i="6" s="1" a="1"/>
  <c r="H7895" i="6" s="1"/>
  <c r="I7895" i="6" s="1"/>
  <c r="J7895" i="6" s="1"/>
  <c r="B7799" i="6"/>
  <c r="H7799" i="6" s="1" a="1"/>
  <c r="H7799" i="6" s="1"/>
  <c r="I7799" i="6" s="1"/>
  <c r="J7799" i="6" s="1"/>
  <c r="B7775" i="6"/>
  <c r="H7775" i="6" s="1" a="1"/>
  <c r="H7775" i="6" s="1"/>
  <c r="I7775" i="6" s="1"/>
  <c r="J7775" i="6" s="1"/>
  <c r="B7727" i="6"/>
  <c r="H7727" i="6" s="1" a="1"/>
  <c r="H7727" i="6" s="1"/>
  <c r="I7727" i="6" s="1"/>
  <c r="J7727" i="6" s="1"/>
  <c r="B7679" i="6"/>
  <c r="H7679" i="6" s="1" a="1"/>
  <c r="H7679" i="6" s="1"/>
  <c r="I7679" i="6" s="1"/>
  <c r="J7679" i="6" s="1"/>
  <c r="B7631" i="6"/>
  <c r="H7631" i="6" s="1" a="1"/>
  <c r="H7631" i="6" s="1"/>
  <c r="I7631" i="6" s="1"/>
  <c r="J7631" i="6" s="1"/>
  <c r="B7559" i="6"/>
  <c r="H7559" i="6" s="1" a="1"/>
  <c r="H7559" i="6" s="1"/>
  <c r="I7559" i="6" s="1"/>
  <c r="J7559" i="6" s="1"/>
  <c r="B8423" i="6"/>
  <c r="H8423" i="6" s="1" a="1"/>
  <c r="H8423" i="6" s="1"/>
  <c r="I8423" i="6" s="1"/>
  <c r="J8423" i="6" s="1"/>
  <c r="B8015" i="6"/>
  <c r="H8015" i="6" s="1" a="1"/>
  <c r="H8015" i="6" s="1"/>
  <c r="I8015" i="6" s="1"/>
  <c r="J8015" i="6" s="1"/>
  <c r="B7703" i="6"/>
  <c r="H7703" i="6" s="1" a="1"/>
  <c r="H7703" i="6" s="1"/>
  <c r="I7703" i="6" s="1"/>
  <c r="J7703" i="6" s="1"/>
  <c r="B7415" i="6"/>
  <c r="H7415" i="6" s="1" a="1"/>
  <c r="H7415" i="6" s="1"/>
  <c r="I7415" i="6" s="1"/>
  <c r="J7415" i="6" s="1"/>
  <c r="B8351" i="6"/>
  <c r="H8351" i="6" s="1" a="1"/>
  <c r="H8351" i="6" s="1"/>
  <c r="I8351" i="6" s="1"/>
  <c r="J8351" i="6" s="1"/>
  <c r="B7751" i="6"/>
  <c r="H7751" i="6" s="1" a="1"/>
  <c r="H7751" i="6" s="1"/>
  <c r="I7751" i="6" s="1"/>
  <c r="J7751" i="6" s="1"/>
  <c r="B6863" i="6"/>
  <c r="H6863" i="6" s="1" a="1"/>
  <c r="H6863" i="6" s="1"/>
  <c r="I6863" i="6" s="1"/>
  <c r="J6863" i="6" s="1"/>
  <c r="B7943" i="6"/>
  <c r="H7943" i="6" s="1" a="1"/>
  <c r="H7943" i="6" s="1"/>
  <c r="I7943" i="6" s="1"/>
  <c r="J7943" i="6" s="1"/>
  <c r="B7607" i="6"/>
  <c r="H7607" i="6" s="1" a="1"/>
  <c r="H7607" i="6" s="1"/>
  <c r="I7607" i="6" s="1"/>
  <c r="J7607" i="6" s="1"/>
  <c r="B7439" i="6"/>
  <c r="H7439" i="6" s="1" a="1"/>
  <c r="H7439" i="6" s="1"/>
  <c r="I7439" i="6" s="1"/>
  <c r="J7439" i="6" s="1"/>
  <c r="B7391" i="6"/>
  <c r="H7391" i="6" s="1" a="1"/>
  <c r="H7391" i="6" s="1"/>
  <c r="I7391" i="6" s="1"/>
  <c r="J7391" i="6" s="1"/>
  <c r="B7367" i="6"/>
  <c r="H7367" i="6" s="1" a="1"/>
  <c r="H7367" i="6" s="1"/>
  <c r="I7367" i="6" s="1"/>
  <c r="J7367" i="6" s="1"/>
  <c r="B7319" i="6"/>
  <c r="H7319" i="6" s="1" a="1"/>
  <c r="H7319" i="6" s="1"/>
  <c r="I7319" i="6" s="1"/>
  <c r="J7319" i="6" s="1"/>
  <c r="B7271" i="6"/>
  <c r="H7271" i="6" s="1" a="1"/>
  <c r="H7271" i="6" s="1"/>
  <c r="I7271" i="6" s="1"/>
  <c r="J7271" i="6" s="1"/>
  <c r="B7223" i="6"/>
  <c r="H7223" i="6" s="1" a="1"/>
  <c r="H7223" i="6" s="1"/>
  <c r="I7223" i="6" s="1"/>
  <c r="J7223" i="6" s="1"/>
  <c r="B7175" i="6"/>
  <c r="H7175" i="6" s="1" a="1"/>
  <c r="H7175" i="6" s="1"/>
  <c r="I7175" i="6" s="1"/>
  <c r="J7175" i="6" s="1"/>
  <c r="B7127" i="6"/>
  <c r="H7127" i="6" s="1" a="1"/>
  <c r="H7127" i="6" s="1"/>
  <c r="I7127" i="6" s="1"/>
  <c r="J7127" i="6" s="1"/>
  <c r="B7079" i="6"/>
  <c r="H7079" i="6" s="1" a="1"/>
  <c r="H7079" i="6" s="1"/>
  <c r="I7079" i="6" s="1"/>
  <c r="J7079" i="6" s="1"/>
  <c r="B7031" i="6"/>
  <c r="H7031" i="6" s="1" a="1"/>
  <c r="H7031" i="6" s="1"/>
  <c r="I7031" i="6" s="1"/>
  <c r="J7031" i="6" s="1"/>
  <c r="B6983" i="6"/>
  <c r="H6983" i="6" s="1" a="1"/>
  <c r="H6983" i="6" s="1"/>
  <c r="I6983" i="6" s="1"/>
  <c r="J6983" i="6" s="1"/>
  <c r="B6935" i="6"/>
  <c r="H6935" i="6" s="1" a="1"/>
  <c r="H6935" i="6" s="1"/>
  <c r="I6935" i="6" s="1"/>
  <c r="J6935" i="6" s="1"/>
  <c r="B6839" i="6"/>
  <c r="H6839" i="6" s="1" a="1"/>
  <c r="H6839" i="6" s="1"/>
  <c r="I6839" i="6" s="1"/>
  <c r="J6839" i="6" s="1"/>
  <c r="B7847" i="6"/>
  <c r="H7847" i="6" s="1" a="1"/>
  <c r="H7847" i="6" s="1"/>
  <c r="I7847" i="6" s="1"/>
  <c r="J7847" i="6" s="1"/>
  <c r="B7343" i="6"/>
  <c r="H7343" i="6" s="1" a="1"/>
  <c r="H7343" i="6" s="1"/>
  <c r="I7343" i="6" s="1"/>
  <c r="J7343" i="6" s="1"/>
  <c r="B7295" i="6"/>
  <c r="H7295" i="6" s="1" a="1"/>
  <c r="H7295" i="6" s="1"/>
  <c r="I7295" i="6" s="1"/>
  <c r="J7295" i="6" s="1"/>
  <c r="B7247" i="6"/>
  <c r="H7247" i="6" s="1" a="1"/>
  <c r="H7247" i="6" s="1"/>
  <c r="I7247" i="6" s="1"/>
  <c r="J7247" i="6" s="1"/>
  <c r="B7199" i="6"/>
  <c r="H7199" i="6" s="1" a="1"/>
  <c r="H7199" i="6" s="1"/>
  <c r="I7199" i="6" s="1"/>
  <c r="J7199" i="6" s="1"/>
  <c r="B7151" i="6"/>
  <c r="H7151" i="6" s="1" a="1"/>
  <c r="H7151" i="6" s="1"/>
  <c r="I7151" i="6" s="1"/>
  <c r="J7151" i="6" s="1"/>
  <c r="B7103" i="6"/>
  <c r="H7103" i="6" s="1" a="1"/>
  <c r="H7103" i="6" s="1"/>
  <c r="I7103" i="6" s="1"/>
  <c r="J7103" i="6" s="1"/>
  <c r="B7055" i="6"/>
  <c r="H7055" i="6" s="1" a="1"/>
  <c r="H7055" i="6" s="1"/>
  <c r="I7055" i="6" s="1"/>
  <c r="J7055" i="6" s="1"/>
  <c r="B7007" i="6"/>
  <c r="H7007" i="6" s="1" a="1"/>
  <c r="H7007" i="6" s="1"/>
  <c r="I7007" i="6" s="1"/>
  <c r="J7007" i="6" s="1"/>
  <c r="B6959" i="6"/>
  <c r="H6959" i="6" s="1" a="1"/>
  <c r="H6959" i="6" s="1"/>
  <c r="I6959" i="6" s="1"/>
  <c r="J6959" i="6" s="1"/>
  <c r="B6887" i="6"/>
  <c r="H6887" i="6" s="1" a="1"/>
  <c r="H6887" i="6" s="1"/>
  <c r="I6887" i="6" s="1"/>
  <c r="J6887" i="6" s="1"/>
  <c r="B6791" i="6"/>
  <c r="H6791" i="6" s="1" a="1"/>
  <c r="H6791" i="6" s="1"/>
  <c r="I6791" i="6" s="1"/>
  <c r="J6791" i="6" s="1"/>
  <c r="B6767" i="6"/>
  <c r="H6767" i="6" s="1" a="1"/>
  <c r="H6767" i="6" s="1"/>
  <c r="I6767" i="6" s="1"/>
  <c r="J6767" i="6" s="1"/>
  <c r="B6671" i="6"/>
  <c r="H6671" i="6" s="1" a="1"/>
  <c r="H6671" i="6" s="1"/>
  <c r="I6671" i="6" s="1"/>
  <c r="J6671" i="6" s="1"/>
  <c r="B6503" i="6"/>
  <c r="H6503" i="6" s="1" a="1"/>
  <c r="H6503" i="6" s="1"/>
  <c r="I6503" i="6" s="1"/>
  <c r="J6503" i="6" s="1"/>
  <c r="B7463" i="6"/>
  <c r="H7463" i="6" s="1" a="1"/>
  <c r="H7463" i="6" s="1"/>
  <c r="I7463" i="6" s="1"/>
  <c r="J7463" i="6" s="1"/>
  <c r="B6743" i="6"/>
  <c r="H6743" i="6" s="1" a="1"/>
  <c r="H6743" i="6" s="1"/>
  <c r="I6743" i="6" s="1"/>
  <c r="J6743" i="6" s="1"/>
  <c r="B6647" i="6"/>
  <c r="H6647" i="6" s="1" a="1"/>
  <c r="H6647" i="6" s="1"/>
  <c r="I6647" i="6" s="1"/>
  <c r="J6647" i="6" s="1"/>
  <c r="B6575" i="6"/>
  <c r="H6575" i="6" s="1" a="1"/>
  <c r="H6575" i="6" s="1"/>
  <c r="I6575" i="6" s="1"/>
  <c r="J6575" i="6" s="1"/>
  <c r="B6551" i="6"/>
  <c r="H6551" i="6" s="1" a="1"/>
  <c r="H6551" i="6" s="1"/>
  <c r="I6551" i="6" s="1"/>
  <c r="J6551" i="6" s="1"/>
  <c r="B6527" i="6"/>
  <c r="H6527" i="6" s="1" a="1"/>
  <c r="H6527" i="6" s="1"/>
  <c r="I6527" i="6" s="1"/>
  <c r="J6527" i="6" s="1"/>
  <c r="B6407" i="6"/>
  <c r="H6407" i="6" s="1" a="1"/>
  <c r="H6407" i="6" s="1"/>
  <c r="I6407" i="6" s="1"/>
  <c r="J6407" i="6" s="1"/>
  <c r="B6815" i="6"/>
  <c r="H6815" i="6" s="1" a="1"/>
  <c r="H6815" i="6" s="1"/>
  <c r="I6815" i="6" s="1"/>
  <c r="J6815" i="6" s="1"/>
  <c r="B6695" i="6"/>
  <c r="H6695" i="6" s="1" a="1"/>
  <c r="H6695" i="6" s="1"/>
  <c r="I6695" i="6" s="1"/>
  <c r="J6695" i="6" s="1"/>
  <c r="B6599" i="6"/>
  <c r="H6599" i="6" s="1" a="1"/>
  <c r="H6599" i="6" s="1"/>
  <c r="I6599" i="6" s="1"/>
  <c r="J6599" i="6" s="1"/>
  <c r="B6479" i="6"/>
  <c r="H6479" i="6" s="1" a="1"/>
  <c r="H6479" i="6" s="1"/>
  <c r="I6479" i="6" s="1"/>
  <c r="J6479" i="6" s="1"/>
  <c r="B6431" i="6"/>
  <c r="H6431" i="6" s="1" a="1"/>
  <c r="H6431" i="6" s="1"/>
  <c r="I6431" i="6" s="1"/>
  <c r="J6431" i="6" s="1"/>
  <c r="B6383" i="6"/>
  <c r="H6383" i="6" s="1" a="1"/>
  <c r="H6383" i="6" s="1"/>
  <c r="I6383" i="6" s="1"/>
  <c r="J6383" i="6" s="1"/>
  <c r="B6911" i="6"/>
  <c r="H6911" i="6" s="1" a="1"/>
  <c r="H6911" i="6" s="1"/>
  <c r="I6911" i="6" s="1"/>
  <c r="J6911" i="6" s="1"/>
  <c r="B6719" i="6"/>
  <c r="H6719" i="6" s="1" a="1"/>
  <c r="H6719" i="6" s="1"/>
  <c r="I6719" i="6" s="1"/>
  <c r="J6719" i="6" s="1"/>
  <c r="B6623" i="6"/>
  <c r="H6623" i="6" s="1" a="1"/>
  <c r="H6623" i="6" s="1"/>
  <c r="I6623" i="6" s="1"/>
  <c r="J6623" i="6" s="1"/>
  <c r="B6455" i="6"/>
  <c r="H6455" i="6" s="1" a="1"/>
  <c r="H6455" i="6" s="1"/>
  <c r="I6455" i="6" s="1"/>
  <c r="J6455" i="6" s="1"/>
  <c r="B6191" i="6"/>
  <c r="H6191" i="6" s="1" a="1"/>
  <c r="H6191" i="6" s="1"/>
  <c r="I6191" i="6" s="1"/>
  <c r="J6191" i="6" s="1"/>
  <c r="B6167" i="6"/>
  <c r="H6167" i="6" s="1" a="1"/>
  <c r="H6167" i="6" s="1"/>
  <c r="I6167" i="6" s="1"/>
  <c r="J6167" i="6" s="1"/>
  <c r="B6095" i="6"/>
  <c r="H6095" i="6" s="1" a="1"/>
  <c r="H6095" i="6" s="1"/>
  <c r="I6095" i="6" s="1"/>
  <c r="J6095" i="6" s="1"/>
  <c r="B6047" i="6"/>
  <c r="H6047" i="6" s="1" a="1"/>
  <c r="H6047" i="6" s="1"/>
  <c r="I6047" i="6" s="1"/>
  <c r="J6047" i="6" s="1"/>
  <c r="B6359" i="6"/>
  <c r="H6359" i="6" s="1" a="1"/>
  <c r="H6359" i="6" s="1"/>
  <c r="I6359" i="6" s="1"/>
  <c r="J6359" i="6" s="1"/>
  <c r="B6311" i="6"/>
  <c r="H6311" i="6" s="1" a="1"/>
  <c r="H6311" i="6" s="1"/>
  <c r="I6311" i="6" s="1"/>
  <c r="J6311" i="6" s="1"/>
  <c r="B6287" i="6"/>
  <c r="H6287" i="6" s="1" a="1"/>
  <c r="H6287" i="6" s="1"/>
  <c r="I6287" i="6" s="1"/>
  <c r="J6287" i="6" s="1"/>
  <c r="B6239" i="6"/>
  <c r="H6239" i="6" s="1" a="1"/>
  <c r="H6239" i="6" s="1"/>
  <c r="I6239" i="6" s="1"/>
  <c r="J6239" i="6" s="1"/>
  <c r="B6119" i="6"/>
  <c r="H6119" i="6" s="1" a="1"/>
  <c r="H6119" i="6" s="1"/>
  <c r="I6119" i="6" s="1"/>
  <c r="J6119" i="6" s="1"/>
  <c r="B6071" i="6"/>
  <c r="H6071" i="6" s="1" a="1"/>
  <c r="H6071" i="6" s="1"/>
  <c r="I6071" i="6" s="1"/>
  <c r="J6071" i="6" s="1"/>
  <c r="B6335" i="6"/>
  <c r="H6335" i="6" s="1" a="1"/>
  <c r="H6335" i="6" s="1"/>
  <c r="I6335" i="6" s="1"/>
  <c r="J6335" i="6" s="1"/>
  <c r="B6215" i="6"/>
  <c r="H6215" i="6" s="1" a="1"/>
  <c r="H6215" i="6" s="1"/>
  <c r="I6215" i="6" s="1"/>
  <c r="J6215" i="6" s="1"/>
  <c r="B5999" i="6"/>
  <c r="H5999" i="6" s="1" a="1"/>
  <c r="H5999" i="6" s="1"/>
  <c r="I5999" i="6" s="1"/>
  <c r="J5999" i="6" s="1"/>
  <c r="B6263" i="6"/>
  <c r="H6263" i="6" s="1" a="1"/>
  <c r="H6263" i="6" s="1"/>
  <c r="I6263" i="6" s="1"/>
  <c r="J6263" i="6" s="1"/>
  <c r="B6143" i="6"/>
  <c r="H6143" i="6" s="1" a="1"/>
  <c r="H6143" i="6" s="1"/>
  <c r="I6143" i="6" s="1"/>
  <c r="J6143" i="6" s="1"/>
  <c r="B6023" i="6"/>
  <c r="H6023" i="6" s="1" a="1"/>
  <c r="H6023" i="6" s="1"/>
  <c r="I6023" i="6" s="1"/>
  <c r="J6023" i="6" s="1"/>
  <c r="B5927" i="6"/>
  <c r="H5927" i="6" s="1" a="1"/>
  <c r="H5927" i="6" s="1"/>
  <c r="I5927" i="6" s="1"/>
  <c r="J5927" i="6" s="1"/>
  <c r="B5735" i="6"/>
  <c r="H5735" i="6" s="1" a="1"/>
  <c r="H5735" i="6" s="1"/>
  <c r="I5735" i="6" s="1"/>
  <c r="J5735" i="6" s="1"/>
  <c r="B5567" i="6"/>
  <c r="H5567" i="6" s="1" a="1"/>
  <c r="H5567" i="6" s="1"/>
  <c r="I5567" i="6" s="1"/>
  <c r="J5567" i="6" s="1"/>
  <c r="B5519" i="6"/>
  <c r="H5519" i="6" s="1" a="1"/>
  <c r="H5519" i="6" s="1"/>
  <c r="I5519" i="6" s="1"/>
  <c r="J5519" i="6" s="1"/>
  <c r="B5471" i="6"/>
  <c r="H5471" i="6" s="1" a="1"/>
  <c r="H5471" i="6" s="1"/>
  <c r="I5471" i="6" s="1"/>
  <c r="J5471" i="6" s="1"/>
  <c r="B5399" i="6"/>
  <c r="H5399" i="6" s="1" a="1"/>
  <c r="H5399" i="6" s="1"/>
  <c r="I5399" i="6" s="1"/>
  <c r="J5399" i="6" s="1"/>
  <c r="B5903" i="6"/>
  <c r="H5903" i="6" s="1" a="1"/>
  <c r="H5903" i="6" s="1"/>
  <c r="I5903" i="6" s="1"/>
  <c r="J5903" i="6" s="1"/>
  <c r="B5831" i="6"/>
  <c r="H5831" i="6" s="1" a="1"/>
  <c r="H5831" i="6" s="1"/>
  <c r="I5831" i="6" s="1"/>
  <c r="J5831" i="6" s="1"/>
  <c r="B5711" i="6"/>
  <c r="H5711" i="6" s="1" a="1"/>
  <c r="H5711" i="6" s="1"/>
  <c r="I5711" i="6" s="1"/>
  <c r="J5711" i="6" s="1"/>
  <c r="B5447" i="6"/>
  <c r="H5447" i="6" s="1" a="1"/>
  <c r="H5447" i="6" s="1"/>
  <c r="I5447" i="6" s="1"/>
  <c r="J5447" i="6" s="1"/>
  <c r="B5351" i="6"/>
  <c r="H5351" i="6" s="1" a="1"/>
  <c r="H5351" i="6" s="1"/>
  <c r="I5351" i="6" s="1"/>
  <c r="J5351" i="6" s="1"/>
  <c r="B5303" i="6"/>
  <c r="H5303" i="6" s="1" a="1"/>
  <c r="H5303" i="6" s="1"/>
  <c r="I5303" i="6" s="1"/>
  <c r="J5303" i="6" s="1"/>
  <c r="B5255" i="6"/>
  <c r="H5255" i="6" s="1" a="1"/>
  <c r="H5255" i="6" s="1"/>
  <c r="I5255" i="6" s="1"/>
  <c r="J5255" i="6" s="1"/>
  <c r="B5951" i="6"/>
  <c r="H5951" i="6" s="1" a="1"/>
  <c r="H5951" i="6" s="1"/>
  <c r="I5951" i="6" s="1"/>
  <c r="J5951" i="6" s="1"/>
  <c r="B5879" i="6"/>
  <c r="H5879" i="6" s="1" a="1"/>
  <c r="H5879" i="6" s="1"/>
  <c r="I5879" i="6" s="1"/>
  <c r="J5879" i="6" s="1"/>
  <c r="B5807" i="6"/>
  <c r="H5807" i="6" s="1" a="1"/>
  <c r="H5807" i="6" s="1"/>
  <c r="I5807" i="6" s="1"/>
  <c r="J5807" i="6" s="1"/>
  <c r="B5783" i="6"/>
  <c r="H5783" i="6" s="1" a="1"/>
  <c r="H5783" i="6" s="1"/>
  <c r="I5783" i="6" s="1"/>
  <c r="J5783" i="6" s="1"/>
  <c r="B5687" i="6"/>
  <c r="H5687" i="6" s="1" a="1"/>
  <c r="H5687" i="6" s="1"/>
  <c r="I5687" i="6" s="1"/>
  <c r="J5687" i="6" s="1"/>
  <c r="B5591" i="6"/>
  <c r="H5591" i="6" s="1" a="1"/>
  <c r="H5591" i="6" s="1"/>
  <c r="I5591" i="6" s="1"/>
  <c r="J5591" i="6" s="1"/>
  <c r="B5543" i="6"/>
  <c r="H5543" i="6" s="1" a="1"/>
  <c r="H5543" i="6" s="1"/>
  <c r="I5543" i="6" s="1"/>
  <c r="J5543" i="6" s="1"/>
  <c r="B5495" i="6"/>
  <c r="H5495" i="6" s="1" a="1"/>
  <c r="H5495" i="6" s="1"/>
  <c r="I5495" i="6" s="1"/>
  <c r="J5495" i="6" s="1"/>
  <c r="B5423" i="6"/>
  <c r="H5423" i="6" s="1" a="1"/>
  <c r="H5423" i="6" s="1"/>
  <c r="I5423" i="6" s="1"/>
  <c r="J5423" i="6" s="1"/>
  <c r="B5375" i="6"/>
  <c r="H5375" i="6" s="1" a="1"/>
  <c r="H5375" i="6" s="1"/>
  <c r="I5375" i="6" s="1"/>
  <c r="J5375" i="6" s="1"/>
  <c r="B5975" i="6"/>
  <c r="H5975" i="6" s="1" a="1"/>
  <c r="H5975" i="6" s="1"/>
  <c r="I5975" i="6" s="1"/>
  <c r="J5975" i="6" s="1"/>
  <c r="B5855" i="6"/>
  <c r="H5855" i="6" s="1" a="1"/>
  <c r="H5855" i="6" s="1"/>
  <c r="I5855" i="6" s="1"/>
  <c r="J5855" i="6" s="1"/>
  <c r="B5759" i="6"/>
  <c r="H5759" i="6" s="1" a="1"/>
  <c r="H5759" i="6" s="1"/>
  <c r="I5759" i="6" s="1"/>
  <c r="J5759" i="6" s="1"/>
  <c r="B5663" i="6"/>
  <c r="H5663" i="6" s="1" a="1"/>
  <c r="H5663" i="6" s="1"/>
  <c r="I5663" i="6" s="1"/>
  <c r="J5663" i="6" s="1"/>
  <c r="B5639" i="6"/>
  <c r="H5639" i="6" s="1" a="1"/>
  <c r="H5639" i="6" s="1"/>
  <c r="I5639" i="6" s="1"/>
  <c r="J5639" i="6" s="1"/>
  <c r="B5615" i="6"/>
  <c r="H5615" i="6" s="1" a="1"/>
  <c r="H5615" i="6" s="1"/>
  <c r="I5615" i="6" s="1"/>
  <c r="J5615" i="6" s="1"/>
  <c r="B5327" i="6"/>
  <c r="H5327" i="6" s="1" a="1"/>
  <c r="H5327" i="6" s="1"/>
  <c r="I5327" i="6" s="1"/>
  <c r="J5327" i="6" s="1"/>
  <c r="B5279" i="6"/>
  <c r="H5279" i="6" s="1" a="1"/>
  <c r="H5279" i="6" s="1"/>
  <c r="I5279" i="6" s="1"/>
  <c r="J5279" i="6" s="1"/>
  <c r="B5159" i="6"/>
  <c r="H5159" i="6" s="1" a="1"/>
  <c r="H5159" i="6" s="1"/>
  <c r="I5159" i="6" s="1"/>
  <c r="J5159" i="6" s="1"/>
  <c r="B5039" i="6"/>
  <c r="H5039" i="6" s="1" a="1"/>
  <c r="H5039" i="6" s="1"/>
  <c r="I5039" i="6" s="1"/>
  <c r="J5039" i="6" s="1"/>
  <c r="B4943" i="6"/>
  <c r="H4943" i="6" s="1" a="1"/>
  <c r="H4943" i="6" s="1"/>
  <c r="I4943" i="6" s="1"/>
  <c r="J4943" i="6" s="1"/>
  <c r="B4919" i="6"/>
  <c r="H4919" i="6" s="1" a="1"/>
  <c r="H4919" i="6" s="1"/>
  <c r="I4919" i="6" s="1"/>
  <c r="J4919" i="6" s="1"/>
  <c r="B4871" i="6"/>
  <c r="H4871" i="6" s="1" a="1"/>
  <c r="H4871" i="6" s="1"/>
  <c r="I4871" i="6" s="1"/>
  <c r="J4871" i="6" s="1"/>
  <c r="B4823" i="6"/>
  <c r="H4823" i="6" s="1" a="1"/>
  <c r="H4823" i="6" s="1"/>
  <c r="I4823" i="6" s="1"/>
  <c r="J4823" i="6" s="1"/>
  <c r="B4799" i="6"/>
  <c r="H4799" i="6" s="1" a="1"/>
  <c r="H4799" i="6" s="1"/>
  <c r="I4799" i="6" s="1"/>
  <c r="J4799" i="6" s="1"/>
  <c r="B4751" i="6"/>
  <c r="H4751" i="6" s="1" a="1"/>
  <c r="H4751" i="6" s="1"/>
  <c r="I4751" i="6" s="1"/>
  <c r="J4751" i="6" s="1"/>
  <c r="B4703" i="6"/>
  <c r="H4703" i="6" s="1" a="1"/>
  <c r="H4703" i="6" s="1"/>
  <c r="I4703" i="6" s="1"/>
  <c r="J4703" i="6" s="1"/>
  <c r="B4655" i="6"/>
  <c r="H4655" i="6" s="1" a="1"/>
  <c r="H4655" i="6" s="1"/>
  <c r="I4655" i="6" s="1"/>
  <c r="J4655" i="6" s="1"/>
  <c r="B4607" i="6"/>
  <c r="H4607" i="6" s="1" a="1"/>
  <c r="H4607" i="6" s="1"/>
  <c r="I4607" i="6" s="1"/>
  <c r="J4607" i="6" s="1"/>
  <c r="B4343" i="6"/>
  <c r="H4343" i="6" s="1" a="1"/>
  <c r="H4343" i="6" s="1"/>
  <c r="I4343" i="6" s="1"/>
  <c r="J4343" i="6" s="1"/>
  <c r="B4247" i="6"/>
  <c r="H4247" i="6" s="1" a="1"/>
  <c r="H4247" i="6" s="1"/>
  <c r="I4247" i="6" s="1"/>
  <c r="J4247" i="6" s="1"/>
  <c r="B5231" i="6"/>
  <c r="H5231" i="6" s="1" a="1"/>
  <c r="H5231" i="6" s="1"/>
  <c r="I5231" i="6" s="1"/>
  <c r="J5231" i="6" s="1"/>
  <c r="B5183" i="6"/>
  <c r="H5183" i="6" s="1" a="1"/>
  <c r="H5183" i="6" s="1"/>
  <c r="I5183" i="6" s="1"/>
  <c r="J5183" i="6" s="1"/>
  <c r="B5111" i="6"/>
  <c r="H5111" i="6" s="1" a="1"/>
  <c r="H5111" i="6" s="1"/>
  <c r="I5111" i="6" s="1"/>
  <c r="J5111" i="6" s="1"/>
  <c r="B5015" i="6"/>
  <c r="H5015" i="6" s="1" a="1"/>
  <c r="H5015" i="6" s="1"/>
  <c r="I5015" i="6" s="1"/>
  <c r="J5015" i="6" s="1"/>
  <c r="B4559" i="6"/>
  <c r="H4559" i="6" s="1" a="1"/>
  <c r="H4559" i="6" s="1"/>
  <c r="I4559" i="6" s="1"/>
  <c r="J4559" i="6" s="1"/>
  <c r="B4511" i="6"/>
  <c r="H4511" i="6" s="1" a="1"/>
  <c r="H4511" i="6" s="1"/>
  <c r="I4511" i="6" s="1"/>
  <c r="J4511" i="6" s="1"/>
  <c r="B4415" i="6"/>
  <c r="H4415" i="6" s="1" a="1"/>
  <c r="H4415" i="6" s="1"/>
  <c r="I4415" i="6" s="1"/>
  <c r="J4415" i="6" s="1"/>
  <c r="B4319" i="6"/>
  <c r="H4319" i="6" s="1" a="1"/>
  <c r="H4319" i="6" s="1"/>
  <c r="I4319" i="6" s="1"/>
  <c r="J4319" i="6" s="1"/>
  <c r="B4223" i="6"/>
  <c r="H4223" i="6" s="1" a="1"/>
  <c r="H4223" i="6" s="1"/>
  <c r="I4223" i="6" s="1"/>
  <c r="J4223" i="6" s="1"/>
  <c r="B4127" i="6"/>
  <c r="H4127" i="6" s="1" a="1"/>
  <c r="H4127" i="6" s="1"/>
  <c r="I4127" i="6" s="1"/>
  <c r="J4127" i="6" s="1"/>
  <c r="B5207" i="6"/>
  <c r="H5207" i="6" s="1" a="1"/>
  <c r="H5207" i="6" s="1"/>
  <c r="I5207" i="6" s="1"/>
  <c r="J5207" i="6" s="1"/>
  <c r="B5087" i="6"/>
  <c r="H5087" i="6" s="1" a="1"/>
  <c r="H5087" i="6" s="1"/>
  <c r="I5087" i="6" s="1"/>
  <c r="J5087" i="6" s="1"/>
  <c r="B4991" i="6"/>
  <c r="H4991" i="6" s="1" a="1"/>
  <c r="H4991" i="6" s="1"/>
  <c r="I4991" i="6" s="1"/>
  <c r="J4991" i="6" s="1"/>
  <c r="B4895" i="6"/>
  <c r="H4895" i="6" s="1" a="1"/>
  <c r="H4895" i="6" s="1"/>
  <c r="I4895" i="6" s="1"/>
  <c r="J4895" i="6" s="1"/>
  <c r="B4847" i="6"/>
  <c r="H4847" i="6" s="1" a="1"/>
  <c r="H4847" i="6" s="1"/>
  <c r="I4847" i="6" s="1"/>
  <c r="J4847" i="6" s="1"/>
  <c r="B4775" i="6"/>
  <c r="H4775" i="6" s="1" a="1"/>
  <c r="H4775" i="6" s="1"/>
  <c r="I4775" i="6" s="1"/>
  <c r="J4775" i="6" s="1"/>
  <c r="B4727" i="6"/>
  <c r="H4727" i="6" s="1" a="1"/>
  <c r="H4727" i="6" s="1"/>
  <c r="I4727" i="6" s="1"/>
  <c r="J4727" i="6" s="1"/>
  <c r="B4679" i="6"/>
  <c r="H4679" i="6" s="1" a="1"/>
  <c r="H4679" i="6" s="1"/>
  <c r="I4679" i="6" s="1"/>
  <c r="J4679" i="6" s="1"/>
  <c r="B4631" i="6"/>
  <c r="H4631" i="6" s="1" a="1"/>
  <c r="H4631" i="6" s="1"/>
  <c r="I4631" i="6" s="1"/>
  <c r="J4631" i="6" s="1"/>
  <c r="B4583" i="6"/>
  <c r="H4583" i="6" s="1" a="1"/>
  <c r="H4583" i="6" s="1"/>
  <c r="I4583" i="6" s="1"/>
  <c r="J4583" i="6" s="1"/>
  <c r="B4463" i="6"/>
  <c r="H4463" i="6" s="1" a="1"/>
  <c r="H4463" i="6" s="1"/>
  <c r="I4463" i="6" s="1"/>
  <c r="J4463" i="6" s="1"/>
  <c r="B4295" i="6"/>
  <c r="H4295" i="6" s="1" a="1"/>
  <c r="H4295" i="6" s="1"/>
  <c r="I4295" i="6" s="1"/>
  <c r="J4295" i="6" s="1"/>
  <c r="B4199" i="6"/>
  <c r="H4199" i="6" s="1" a="1"/>
  <c r="H4199" i="6" s="1"/>
  <c r="I4199" i="6" s="1"/>
  <c r="J4199" i="6" s="1"/>
  <c r="B4103" i="6"/>
  <c r="H4103" i="6" s="1" a="1"/>
  <c r="H4103" i="6" s="1"/>
  <c r="I4103" i="6" s="1"/>
  <c r="J4103" i="6" s="1"/>
  <c r="B4031" i="6"/>
  <c r="H4031" i="6" s="1" a="1"/>
  <c r="H4031" i="6" s="1"/>
  <c r="I4031" i="6" s="1"/>
  <c r="J4031" i="6" s="1"/>
  <c r="B3935" i="6"/>
  <c r="H3935" i="6" s="1" a="1"/>
  <c r="H3935" i="6" s="1"/>
  <c r="I3935" i="6" s="1"/>
  <c r="J3935" i="6" s="1"/>
  <c r="B5135" i="6"/>
  <c r="H5135" i="6" s="1" a="1"/>
  <c r="H5135" i="6" s="1"/>
  <c r="I5135" i="6" s="1"/>
  <c r="J5135" i="6" s="1"/>
  <c r="B5063" i="6"/>
  <c r="H5063" i="6" s="1" a="1"/>
  <c r="H5063" i="6" s="1"/>
  <c r="I5063" i="6" s="1"/>
  <c r="J5063" i="6" s="1"/>
  <c r="B4967" i="6"/>
  <c r="H4967" i="6" s="1" a="1"/>
  <c r="H4967" i="6" s="1"/>
  <c r="I4967" i="6" s="1"/>
  <c r="J4967" i="6" s="1"/>
  <c r="B4535" i="6"/>
  <c r="H4535" i="6" s="1" a="1"/>
  <c r="H4535" i="6" s="1"/>
  <c r="I4535" i="6" s="1"/>
  <c r="J4535" i="6" s="1"/>
  <c r="B4487" i="6"/>
  <c r="H4487" i="6" s="1" a="1"/>
  <c r="H4487" i="6" s="1"/>
  <c r="I4487" i="6" s="1"/>
  <c r="J4487" i="6" s="1"/>
  <c r="B4439" i="6"/>
  <c r="H4439" i="6" s="1" a="1"/>
  <c r="H4439" i="6" s="1"/>
  <c r="I4439" i="6" s="1"/>
  <c r="J4439" i="6" s="1"/>
  <c r="B4391" i="6"/>
  <c r="H4391" i="6" s="1" a="1"/>
  <c r="H4391" i="6" s="1"/>
  <c r="I4391" i="6" s="1"/>
  <c r="J4391" i="6" s="1"/>
  <c r="B4367" i="6"/>
  <c r="H4367" i="6" s="1" a="1"/>
  <c r="H4367" i="6" s="1"/>
  <c r="I4367" i="6" s="1"/>
  <c r="J4367" i="6" s="1"/>
  <c r="B4271" i="6"/>
  <c r="H4271" i="6" s="1" a="1"/>
  <c r="H4271" i="6" s="1"/>
  <c r="I4271" i="6" s="1"/>
  <c r="J4271" i="6" s="1"/>
  <c r="B4175" i="6"/>
  <c r="H4175" i="6" s="1" a="1"/>
  <c r="H4175" i="6" s="1"/>
  <c r="I4175" i="6" s="1"/>
  <c r="J4175" i="6" s="1"/>
  <c r="B4079" i="6"/>
  <c r="H4079" i="6" s="1" a="1"/>
  <c r="H4079" i="6" s="1"/>
  <c r="I4079" i="6" s="1"/>
  <c r="J4079" i="6" s="1"/>
  <c r="B4007" i="6"/>
  <c r="H4007" i="6" s="1" a="1"/>
  <c r="H4007" i="6" s="1"/>
  <c r="I4007" i="6" s="1"/>
  <c r="J4007" i="6" s="1"/>
  <c r="B3911" i="6"/>
  <c r="H3911" i="6" s="1" a="1"/>
  <c r="H3911" i="6" s="1"/>
  <c r="I3911" i="6" s="1"/>
  <c r="J3911" i="6" s="1"/>
  <c r="B3887" i="6"/>
  <c r="H3887" i="6" s="1" a="1"/>
  <c r="H3887" i="6" s="1"/>
  <c r="I3887" i="6" s="1"/>
  <c r="J3887" i="6" s="1"/>
  <c r="B3839" i="6"/>
  <c r="H3839" i="6" s="1" a="1"/>
  <c r="H3839" i="6" s="1"/>
  <c r="I3839" i="6" s="1"/>
  <c r="J3839" i="6" s="1"/>
  <c r="B3743" i="6"/>
  <c r="H3743" i="6" s="1" a="1"/>
  <c r="H3743" i="6" s="1"/>
  <c r="I3743" i="6" s="1"/>
  <c r="J3743" i="6" s="1"/>
  <c r="B3647" i="6"/>
  <c r="H3647" i="6" s="1" a="1"/>
  <c r="H3647" i="6" s="1"/>
  <c r="I3647" i="6" s="1"/>
  <c r="J3647" i="6" s="1"/>
  <c r="B3551" i="6"/>
  <c r="H3551" i="6" s="1" a="1"/>
  <c r="H3551" i="6" s="1"/>
  <c r="I3551" i="6" s="1"/>
  <c r="J3551" i="6" s="1"/>
  <c r="B3455" i="6"/>
  <c r="H3455" i="6" s="1" a="1"/>
  <c r="H3455" i="6" s="1"/>
  <c r="I3455" i="6" s="1"/>
  <c r="J3455" i="6" s="1"/>
  <c r="B3263" i="6"/>
  <c r="H3263" i="6" s="1" a="1"/>
  <c r="H3263" i="6" s="1"/>
  <c r="I3263" i="6" s="1"/>
  <c r="J3263" i="6" s="1"/>
  <c r="B3191" i="6"/>
  <c r="H3191" i="6" s="1" a="1"/>
  <c r="H3191" i="6" s="1"/>
  <c r="I3191" i="6" s="1"/>
  <c r="J3191" i="6" s="1"/>
  <c r="B3095" i="6"/>
  <c r="H3095" i="6" s="1" a="1"/>
  <c r="H3095" i="6" s="1"/>
  <c r="I3095" i="6" s="1"/>
  <c r="J3095" i="6" s="1"/>
  <c r="B3023" i="6"/>
  <c r="H3023" i="6" s="1" a="1"/>
  <c r="H3023" i="6" s="1"/>
  <c r="I3023" i="6" s="1"/>
  <c r="J3023" i="6" s="1"/>
  <c r="B2999" i="6"/>
  <c r="H2999" i="6" s="1" a="1"/>
  <c r="H2999" i="6" s="1"/>
  <c r="I2999" i="6" s="1"/>
  <c r="J2999" i="6" s="1"/>
  <c r="B2903" i="6"/>
  <c r="H2903" i="6" s="1" a="1"/>
  <c r="H2903" i="6" s="1"/>
  <c r="I2903" i="6" s="1"/>
  <c r="J2903" i="6" s="1"/>
  <c r="B2855" i="6"/>
  <c r="H2855" i="6" s="1" a="1"/>
  <c r="H2855" i="6" s="1"/>
  <c r="I2855" i="6" s="1"/>
  <c r="J2855" i="6" s="1"/>
  <c r="B2783" i="6"/>
  <c r="H2783" i="6" s="1" a="1"/>
  <c r="H2783" i="6" s="1"/>
  <c r="I2783" i="6" s="1"/>
  <c r="J2783" i="6" s="1"/>
  <c r="B4055" i="6"/>
  <c r="H4055" i="6" s="1" a="1"/>
  <c r="H4055" i="6" s="1"/>
  <c r="I4055" i="6" s="1"/>
  <c r="J4055" i="6" s="1"/>
  <c r="B3863" i="6"/>
  <c r="H3863" i="6" s="1" a="1"/>
  <c r="H3863" i="6" s="1"/>
  <c r="I3863" i="6" s="1"/>
  <c r="J3863" i="6" s="1"/>
  <c r="B3815" i="6"/>
  <c r="H3815" i="6" s="1" a="1"/>
  <c r="H3815" i="6" s="1"/>
  <c r="I3815" i="6" s="1"/>
  <c r="J3815" i="6" s="1"/>
  <c r="B3719" i="6"/>
  <c r="H3719" i="6" s="1" a="1"/>
  <c r="H3719" i="6" s="1"/>
  <c r="I3719" i="6" s="1"/>
  <c r="J3719" i="6" s="1"/>
  <c r="B3623" i="6"/>
  <c r="H3623" i="6" s="1" a="1"/>
  <c r="H3623" i="6" s="1"/>
  <c r="I3623" i="6" s="1"/>
  <c r="J3623" i="6" s="1"/>
  <c r="B3527" i="6"/>
  <c r="H3527" i="6" s="1" a="1"/>
  <c r="H3527" i="6" s="1"/>
  <c r="I3527" i="6" s="1"/>
  <c r="J3527" i="6" s="1"/>
  <c r="B3287" i="6"/>
  <c r="H3287" i="6" s="1" a="1"/>
  <c r="H3287" i="6" s="1"/>
  <c r="I3287" i="6" s="1"/>
  <c r="J3287" i="6" s="1"/>
  <c r="B3215" i="6"/>
  <c r="H3215" i="6" s="1" a="1"/>
  <c r="H3215" i="6" s="1"/>
  <c r="I3215" i="6" s="1"/>
  <c r="J3215" i="6" s="1"/>
  <c r="B3143" i="6"/>
  <c r="H3143" i="6" s="1" a="1"/>
  <c r="H3143" i="6" s="1"/>
  <c r="I3143" i="6" s="1"/>
  <c r="J3143" i="6" s="1"/>
  <c r="B2831" i="6"/>
  <c r="H2831" i="6" s="1" a="1"/>
  <c r="H2831" i="6" s="1"/>
  <c r="I2831" i="6" s="1"/>
  <c r="J2831" i="6" s="1"/>
  <c r="B2807" i="6"/>
  <c r="H2807" i="6" s="1" a="1"/>
  <c r="H2807" i="6" s="1"/>
  <c r="I2807" i="6" s="1"/>
  <c r="J2807" i="6" s="1"/>
  <c r="B2567" i="6"/>
  <c r="H2567" i="6" s="1" a="1"/>
  <c r="H2567" i="6" s="1"/>
  <c r="I2567" i="6" s="1"/>
  <c r="J2567" i="6" s="1"/>
  <c r="B3983" i="6"/>
  <c r="H3983" i="6" s="1" a="1"/>
  <c r="H3983" i="6" s="1"/>
  <c r="I3983" i="6" s="1"/>
  <c r="J3983" i="6" s="1"/>
  <c r="B3791" i="6"/>
  <c r="H3791" i="6" s="1" a="1"/>
  <c r="H3791" i="6" s="1"/>
  <c r="I3791" i="6" s="1"/>
  <c r="J3791" i="6" s="1"/>
  <c r="B3695" i="6"/>
  <c r="H3695" i="6" s="1" a="1"/>
  <c r="H3695" i="6" s="1"/>
  <c r="I3695" i="6" s="1"/>
  <c r="J3695" i="6" s="1"/>
  <c r="B3599" i="6"/>
  <c r="H3599" i="6" s="1" a="1"/>
  <c r="H3599" i="6" s="1"/>
  <c r="I3599" i="6" s="1"/>
  <c r="J3599" i="6" s="1"/>
  <c r="B3503" i="6"/>
  <c r="H3503" i="6" s="1" a="1"/>
  <c r="H3503" i="6" s="1"/>
  <c r="I3503" i="6" s="1"/>
  <c r="J3503" i="6" s="1"/>
  <c r="B3431" i="6"/>
  <c r="H3431" i="6" s="1" a="1"/>
  <c r="H3431" i="6" s="1"/>
  <c r="I3431" i="6" s="1"/>
  <c r="J3431" i="6" s="1"/>
  <c r="B3407" i="6"/>
  <c r="H3407" i="6" s="1" a="1"/>
  <c r="H3407" i="6" s="1"/>
  <c r="I3407" i="6" s="1"/>
  <c r="J3407" i="6" s="1"/>
  <c r="B3383" i="6"/>
  <c r="H3383" i="6" s="1" a="1"/>
  <c r="H3383" i="6" s="1"/>
  <c r="I3383" i="6" s="1"/>
  <c r="J3383" i="6" s="1"/>
  <c r="B3359" i="6"/>
  <c r="H3359" i="6" s="1" a="1"/>
  <c r="H3359" i="6" s="1"/>
  <c r="I3359" i="6" s="1"/>
  <c r="J3359" i="6" s="1"/>
  <c r="B3335" i="6"/>
  <c r="H3335" i="6" s="1" a="1"/>
  <c r="H3335" i="6" s="1"/>
  <c r="I3335" i="6" s="1"/>
  <c r="J3335" i="6" s="1"/>
  <c r="B3167" i="6"/>
  <c r="H3167" i="6" s="1" a="1"/>
  <c r="H3167" i="6" s="1"/>
  <c r="I3167" i="6" s="1"/>
  <c r="J3167" i="6" s="1"/>
  <c r="B3119" i="6"/>
  <c r="H3119" i="6" s="1" a="1"/>
  <c r="H3119" i="6" s="1"/>
  <c r="I3119" i="6" s="1"/>
  <c r="J3119" i="6" s="1"/>
  <c r="B3071" i="6"/>
  <c r="H3071" i="6" s="1" a="1"/>
  <c r="H3071" i="6" s="1"/>
  <c r="I3071" i="6" s="1"/>
  <c r="J3071" i="6" s="1"/>
  <c r="B3047" i="6"/>
  <c r="H3047" i="6" s="1" a="1"/>
  <c r="H3047" i="6" s="1"/>
  <c r="I3047" i="6" s="1"/>
  <c r="J3047" i="6" s="1"/>
  <c r="B2951" i="6"/>
  <c r="H2951" i="6" s="1" a="1"/>
  <c r="H2951" i="6" s="1"/>
  <c r="I2951" i="6" s="1"/>
  <c r="J2951" i="6" s="1"/>
  <c r="B2927" i="6"/>
  <c r="H2927" i="6" s="1" a="1"/>
  <c r="H2927" i="6" s="1"/>
  <c r="I2927" i="6" s="1"/>
  <c r="J2927" i="6" s="1"/>
  <c r="B2879" i="6"/>
  <c r="H2879" i="6" s="1" a="1"/>
  <c r="H2879" i="6" s="1"/>
  <c r="I2879" i="6" s="1"/>
  <c r="J2879" i="6" s="1"/>
  <c r="B4151" i="6"/>
  <c r="H4151" i="6" s="1" a="1"/>
  <c r="H4151" i="6" s="1"/>
  <c r="I4151" i="6" s="1"/>
  <c r="J4151" i="6" s="1"/>
  <c r="B3959" i="6"/>
  <c r="H3959" i="6" s="1" a="1"/>
  <c r="H3959" i="6" s="1"/>
  <c r="I3959" i="6" s="1"/>
  <c r="J3959" i="6" s="1"/>
  <c r="B3767" i="6"/>
  <c r="H3767" i="6" s="1" a="1"/>
  <c r="H3767" i="6" s="1"/>
  <c r="I3767" i="6" s="1"/>
  <c r="J3767" i="6" s="1"/>
  <c r="B3671" i="6"/>
  <c r="H3671" i="6" s="1" a="1"/>
  <c r="H3671" i="6" s="1"/>
  <c r="I3671" i="6" s="1"/>
  <c r="J3671" i="6" s="1"/>
  <c r="B3575" i="6"/>
  <c r="H3575" i="6" s="1" a="1"/>
  <c r="H3575" i="6" s="1"/>
  <c r="I3575" i="6" s="1"/>
  <c r="J3575" i="6" s="1"/>
  <c r="B3479" i="6"/>
  <c r="H3479" i="6" s="1" a="1"/>
  <c r="H3479" i="6" s="1"/>
  <c r="I3479" i="6" s="1"/>
  <c r="J3479" i="6" s="1"/>
  <c r="B2975" i="6"/>
  <c r="H2975" i="6" s="1" a="1"/>
  <c r="H2975" i="6" s="1"/>
  <c r="I2975" i="6" s="1"/>
  <c r="J2975" i="6" s="1"/>
  <c r="B2759" i="6"/>
  <c r="H2759" i="6" s="1" a="1"/>
  <c r="H2759" i="6" s="1"/>
  <c r="I2759" i="6" s="1"/>
  <c r="J2759" i="6" s="1"/>
  <c r="B2687" i="6"/>
  <c r="H2687" i="6" s="1" a="1"/>
  <c r="H2687" i="6" s="1"/>
  <c r="I2687" i="6" s="1"/>
  <c r="J2687" i="6" s="1"/>
  <c r="B2639" i="6"/>
  <c r="H2639" i="6" s="1" a="1"/>
  <c r="H2639" i="6" s="1"/>
  <c r="I2639" i="6" s="1"/>
  <c r="J2639" i="6" s="1"/>
  <c r="B2327" i="6"/>
  <c r="H2327" i="6" s="1" a="1"/>
  <c r="H2327" i="6" s="1"/>
  <c r="I2327" i="6" s="1"/>
  <c r="J2327" i="6" s="1"/>
  <c r="B2303" i="6"/>
  <c r="H2303" i="6" s="1" a="1"/>
  <c r="H2303" i="6" s="1"/>
  <c r="I2303" i="6" s="1"/>
  <c r="J2303" i="6" s="1"/>
  <c r="B2279" i="6"/>
  <c r="H2279" i="6" s="1" a="1"/>
  <c r="H2279" i="6" s="1"/>
  <c r="I2279" i="6" s="1"/>
  <c r="J2279" i="6" s="1"/>
  <c r="B2255" i="6"/>
  <c r="H2255" i="6" s="1" a="1"/>
  <c r="H2255" i="6" s="1"/>
  <c r="I2255" i="6" s="1"/>
  <c r="J2255" i="6" s="1"/>
  <c r="B2231" i="6"/>
  <c r="H2231" i="6" s="1" a="1"/>
  <c r="H2231" i="6" s="1"/>
  <c r="I2231" i="6" s="1"/>
  <c r="J2231" i="6" s="1"/>
  <c r="B2207" i="6"/>
  <c r="H2207" i="6" s="1" a="1"/>
  <c r="H2207" i="6" s="1"/>
  <c r="I2207" i="6" s="1"/>
  <c r="J2207" i="6" s="1"/>
  <c r="B2183" i="6"/>
  <c r="H2183" i="6" s="1" a="1"/>
  <c r="H2183" i="6" s="1"/>
  <c r="I2183" i="6" s="1"/>
  <c r="J2183" i="6" s="1"/>
  <c r="B2087" i="6"/>
  <c r="H2087" i="6" s="1" a="1"/>
  <c r="H2087" i="6" s="1"/>
  <c r="I2087" i="6" s="1"/>
  <c r="J2087" i="6" s="1"/>
  <c r="B1991" i="6"/>
  <c r="H1991" i="6" s="1" a="1"/>
  <c r="H1991" i="6" s="1"/>
  <c r="I1991" i="6" s="1"/>
  <c r="J1991" i="6" s="1"/>
  <c r="B1895" i="6"/>
  <c r="H1895" i="6" s="1" a="1"/>
  <c r="H1895" i="6" s="1"/>
  <c r="I1895" i="6" s="1"/>
  <c r="J1895" i="6" s="1"/>
  <c r="B1751" i="6"/>
  <c r="H1751" i="6" s="1" a="1"/>
  <c r="H1751" i="6" s="1"/>
  <c r="I1751" i="6" s="1"/>
  <c r="J1751" i="6" s="1"/>
  <c r="B1679" i="6"/>
  <c r="H1679" i="6" s="1" a="1"/>
  <c r="H1679" i="6" s="1"/>
  <c r="I1679" i="6" s="1"/>
  <c r="J1679" i="6" s="1"/>
  <c r="B1511" i="6"/>
  <c r="H1511" i="6" s="1" a="1"/>
  <c r="H1511" i="6" s="1"/>
  <c r="I1511" i="6" s="1"/>
  <c r="J1511" i="6" s="1"/>
  <c r="B1463" i="6"/>
  <c r="H1463" i="6" s="1" a="1"/>
  <c r="H1463" i="6" s="1"/>
  <c r="I1463" i="6" s="1"/>
  <c r="J1463" i="6" s="1"/>
  <c r="B1415" i="6"/>
  <c r="H1415" i="6" s="1" a="1"/>
  <c r="H1415" i="6" s="1"/>
  <c r="I1415" i="6" s="1"/>
  <c r="J1415" i="6" s="1"/>
  <c r="B3311" i="6"/>
  <c r="H3311" i="6" s="1" a="1"/>
  <c r="H3311" i="6" s="1"/>
  <c r="I3311" i="6" s="1"/>
  <c r="J3311" i="6" s="1"/>
  <c r="B3239" i="6"/>
  <c r="H3239" i="6" s="1" a="1"/>
  <c r="H3239" i="6" s="1"/>
  <c r="I3239" i="6" s="1"/>
  <c r="J3239" i="6" s="1"/>
  <c r="B2735" i="6"/>
  <c r="H2735" i="6" s="1" a="1"/>
  <c r="H2735" i="6" s="1"/>
  <c r="I2735" i="6" s="1"/>
  <c r="J2735" i="6" s="1"/>
  <c r="B2663" i="6"/>
  <c r="H2663" i="6" s="1" a="1"/>
  <c r="H2663" i="6" s="1"/>
  <c r="I2663" i="6" s="1"/>
  <c r="J2663" i="6" s="1"/>
  <c r="B2543" i="6"/>
  <c r="H2543" i="6" s="1" a="1"/>
  <c r="H2543" i="6" s="1"/>
  <c r="I2543" i="6" s="1"/>
  <c r="J2543" i="6" s="1"/>
  <c r="B2447" i="6"/>
  <c r="H2447" i="6" s="1" a="1"/>
  <c r="H2447" i="6" s="1"/>
  <c r="I2447" i="6" s="1"/>
  <c r="J2447" i="6" s="1"/>
  <c r="B2375" i="6"/>
  <c r="H2375" i="6" s="1" a="1"/>
  <c r="H2375" i="6" s="1"/>
  <c r="I2375" i="6" s="1"/>
  <c r="J2375" i="6" s="1"/>
  <c r="B2159" i="6"/>
  <c r="H2159" i="6" s="1" a="1"/>
  <c r="H2159" i="6" s="1"/>
  <c r="I2159" i="6" s="1"/>
  <c r="J2159" i="6" s="1"/>
  <c r="B2063" i="6"/>
  <c r="H2063" i="6" s="1" a="1"/>
  <c r="H2063" i="6" s="1"/>
  <c r="I2063" i="6" s="1"/>
  <c r="J2063" i="6" s="1"/>
  <c r="B1967" i="6"/>
  <c r="H1967" i="6" s="1" a="1"/>
  <c r="H1967" i="6" s="1"/>
  <c r="I1967" i="6" s="1"/>
  <c r="J1967" i="6" s="1"/>
  <c r="B1871" i="6"/>
  <c r="H1871" i="6" s="1" a="1"/>
  <c r="H1871" i="6" s="1"/>
  <c r="I1871" i="6" s="1"/>
  <c r="J1871" i="6" s="1"/>
  <c r="B1847" i="6"/>
  <c r="H1847" i="6" s="1" a="1"/>
  <c r="H1847" i="6" s="1"/>
  <c r="I1847" i="6" s="1"/>
  <c r="J1847" i="6" s="1"/>
  <c r="B1823" i="6"/>
  <c r="H1823" i="6" s="1" a="1"/>
  <c r="H1823" i="6" s="1"/>
  <c r="I1823" i="6" s="1"/>
  <c r="J1823" i="6" s="1"/>
  <c r="B1727" i="6"/>
  <c r="H1727" i="6" s="1" a="1"/>
  <c r="H1727" i="6" s="1"/>
  <c r="I1727" i="6" s="1"/>
  <c r="J1727" i="6" s="1"/>
  <c r="B1583" i="6"/>
  <c r="H1583" i="6" s="1" a="1"/>
  <c r="H1583" i="6" s="1"/>
  <c r="I1583" i="6" s="1"/>
  <c r="J1583" i="6" s="1"/>
  <c r="B1559" i="6"/>
  <c r="H1559" i="6" s="1" a="1"/>
  <c r="H1559" i="6" s="1"/>
  <c r="I1559" i="6" s="1"/>
  <c r="J1559" i="6" s="1"/>
  <c r="B2711" i="6"/>
  <c r="H2711" i="6" s="1" a="1"/>
  <c r="H2711" i="6" s="1"/>
  <c r="I2711" i="6" s="1"/>
  <c r="J2711" i="6" s="1"/>
  <c r="B2591" i="6"/>
  <c r="H2591" i="6" s="1" a="1"/>
  <c r="H2591" i="6" s="1"/>
  <c r="I2591" i="6" s="1"/>
  <c r="J2591" i="6" s="1"/>
  <c r="B2495" i="6"/>
  <c r="H2495" i="6" s="1" a="1"/>
  <c r="H2495" i="6" s="1"/>
  <c r="I2495" i="6" s="1"/>
  <c r="J2495" i="6" s="1"/>
  <c r="B2423" i="6"/>
  <c r="H2423" i="6" s="1" a="1"/>
  <c r="H2423" i="6" s="1"/>
  <c r="I2423" i="6" s="1"/>
  <c r="J2423" i="6" s="1"/>
  <c r="B2135" i="6"/>
  <c r="H2135" i="6" s="1" a="1"/>
  <c r="H2135" i="6" s="1"/>
  <c r="I2135" i="6" s="1"/>
  <c r="J2135" i="6" s="1"/>
  <c r="B2039" i="6"/>
  <c r="H2039" i="6" s="1" a="1"/>
  <c r="H2039" i="6" s="1"/>
  <c r="I2039" i="6" s="1"/>
  <c r="J2039" i="6" s="1"/>
  <c r="B1943" i="6"/>
  <c r="H1943" i="6" s="1" a="1"/>
  <c r="H1943" i="6" s="1"/>
  <c r="I1943" i="6" s="1"/>
  <c r="J1943" i="6" s="1"/>
  <c r="B1799" i="6"/>
  <c r="H1799" i="6" s="1" a="1"/>
  <c r="H1799" i="6" s="1"/>
  <c r="I1799" i="6" s="1"/>
  <c r="J1799" i="6" s="1"/>
  <c r="B1703" i="6"/>
  <c r="H1703" i="6" s="1" a="1"/>
  <c r="H1703" i="6" s="1"/>
  <c r="I1703" i="6" s="1"/>
  <c r="J1703" i="6" s="1"/>
  <c r="B1631" i="6"/>
  <c r="H1631" i="6" s="1" a="1"/>
  <c r="H1631" i="6" s="1"/>
  <c r="I1631" i="6" s="1"/>
  <c r="J1631" i="6" s="1"/>
  <c r="B1535" i="6"/>
  <c r="H1535" i="6" s="1" a="1"/>
  <c r="H1535" i="6" s="1"/>
  <c r="I1535" i="6" s="1"/>
  <c r="J1535" i="6" s="1"/>
  <c r="B1487" i="6"/>
  <c r="H1487" i="6" s="1" a="1"/>
  <c r="H1487" i="6" s="1"/>
  <c r="I1487" i="6" s="1"/>
  <c r="J1487" i="6" s="1"/>
  <c r="B2615" i="6"/>
  <c r="H2615" i="6" s="1" a="1"/>
  <c r="H2615" i="6" s="1"/>
  <c r="I2615" i="6" s="1"/>
  <c r="J2615" i="6" s="1"/>
  <c r="B2519" i="6"/>
  <c r="H2519" i="6" s="1" a="1"/>
  <c r="H2519" i="6" s="1"/>
  <c r="I2519" i="6" s="1"/>
  <c r="J2519" i="6" s="1"/>
  <c r="B2471" i="6"/>
  <c r="H2471" i="6" s="1" a="1"/>
  <c r="H2471" i="6" s="1"/>
  <c r="I2471" i="6" s="1"/>
  <c r="J2471" i="6" s="1"/>
  <c r="B2399" i="6"/>
  <c r="H2399" i="6" s="1" a="1"/>
  <c r="H2399" i="6" s="1"/>
  <c r="I2399" i="6" s="1"/>
  <c r="J2399" i="6" s="1"/>
  <c r="B2351" i="6"/>
  <c r="H2351" i="6" s="1" a="1"/>
  <c r="H2351" i="6" s="1"/>
  <c r="I2351" i="6" s="1"/>
  <c r="J2351" i="6" s="1"/>
  <c r="B2111" i="6"/>
  <c r="H2111" i="6" s="1" a="1"/>
  <c r="H2111" i="6" s="1"/>
  <c r="I2111" i="6" s="1"/>
  <c r="J2111" i="6" s="1"/>
  <c r="B2015" i="6"/>
  <c r="H2015" i="6" s="1" a="1"/>
  <c r="H2015" i="6" s="1"/>
  <c r="I2015" i="6" s="1"/>
  <c r="J2015" i="6" s="1"/>
  <c r="B1919" i="6"/>
  <c r="H1919" i="6" s="1" a="1"/>
  <c r="H1919" i="6" s="1"/>
  <c r="I1919" i="6" s="1"/>
  <c r="J1919" i="6" s="1"/>
  <c r="B1775" i="6"/>
  <c r="H1775" i="6" s="1" a="1"/>
  <c r="H1775" i="6" s="1"/>
  <c r="I1775" i="6" s="1"/>
  <c r="J1775" i="6" s="1"/>
  <c r="B1655" i="6"/>
  <c r="H1655" i="6" s="1" a="1"/>
  <c r="H1655" i="6" s="1"/>
  <c r="I1655" i="6" s="1"/>
  <c r="J1655" i="6" s="1"/>
  <c r="B1607" i="6"/>
  <c r="H1607" i="6" s="1" a="1"/>
  <c r="H1607" i="6" s="1"/>
  <c r="I1607" i="6" s="1"/>
  <c r="J1607" i="6" s="1"/>
  <c r="B1439" i="6"/>
  <c r="H1439" i="6" s="1" a="1"/>
  <c r="H1439" i="6" s="1"/>
  <c r="I1439" i="6" s="1"/>
  <c r="J1439" i="6" s="1"/>
  <c r="B1391" i="6"/>
  <c r="H1391" i="6" s="1" a="1"/>
  <c r="H1391" i="6" s="1"/>
  <c r="I1391" i="6" s="1"/>
  <c r="J1391" i="6" s="1"/>
  <c r="B1343" i="6"/>
  <c r="H1343" i="6" s="1" a="1"/>
  <c r="H1343" i="6" s="1"/>
  <c r="I1343" i="6" s="1"/>
  <c r="J1343" i="6" s="1"/>
  <c r="B1247" i="6"/>
  <c r="H1247" i="6" s="1" a="1"/>
  <c r="H1247" i="6" s="1"/>
  <c r="I1247" i="6" s="1"/>
  <c r="J1247" i="6" s="1"/>
  <c r="B1223" i="6"/>
  <c r="H1223" i="6" s="1" a="1"/>
  <c r="H1223" i="6" s="1"/>
  <c r="I1223" i="6" s="1"/>
  <c r="J1223" i="6" s="1"/>
  <c r="B1055" i="6"/>
  <c r="H1055" i="6" s="1" a="1"/>
  <c r="H1055" i="6" s="1"/>
  <c r="I1055" i="6" s="1"/>
  <c r="J1055" i="6" s="1"/>
  <c r="B1031" i="6"/>
  <c r="H1031" i="6" s="1" a="1"/>
  <c r="H1031" i="6" s="1"/>
  <c r="I1031" i="6" s="1"/>
  <c r="J1031" i="6" s="1"/>
  <c r="B1007" i="6"/>
  <c r="H1007" i="6" s="1" a="1"/>
  <c r="H1007" i="6" s="1"/>
  <c r="I1007" i="6" s="1"/>
  <c r="J1007" i="6" s="1"/>
  <c r="B983" i="6"/>
  <c r="H983" i="6" s="1" a="1"/>
  <c r="H983" i="6" s="1"/>
  <c r="I983" i="6" s="1"/>
  <c r="J983" i="6" s="1"/>
  <c r="B863" i="6"/>
  <c r="H863" i="6" s="1" a="1"/>
  <c r="H863" i="6" s="1"/>
  <c r="I863" i="6" s="1"/>
  <c r="J863" i="6" s="1"/>
  <c r="B719" i="6"/>
  <c r="H719" i="6" s="1" a="1"/>
  <c r="H719" i="6" s="1"/>
  <c r="I719" i="6" s="1"/>
  <c r="J719" i="6" s="1"/>
  <c r="B671" i="6"/>
  <c r="H671" i="6" s="1" a="1"/>
  <c r="H671" i="6" s="1"/>
  <c r="I671" i="6" s="1"/>
  <c r="J671" i="6" s="1"/>
  <c r="B575" i="6"/>
  <c r="H575" i="6" s="1" a="1"/>
  <c r="H575" i="6" s="1"/>
  <c r="I575" i="6" s="1"/>
  <c r="J575" i="6" s="1"/>
  <c r="B551" i="6"/>
  <c r="H551" i="6" s="1" a="1"/>
  <c r="H551" i="6" s="1"/>
  <c r="I551" i="6" s="1"/>
  <c r="J551" i="6" s="1"/>
  <c r="B503" i="6"/>
  <c r="H503" i="6" s="1" a="1"/>
  <c r="H503" i="6" s="1"/>
  <c r="I503" i="6" s="1"/>
  <c r="J503" i="6" s="1"/>
  <c r="B479" i="6"/>
  <c r="H479" i="6" s="1" a="1"/>
  <c r="H479" i="6" s="1"/>
  <c r="I479" i="6" s="1"/>
  <c r="J479" i="6" s="1"/>
  <c r="B455" i="6"/>
  <c r="H455" i="6" s="1" a="1"/>
  <c r="H455" i="6" s="1"/>
  <c r="I455" i="6" s="1"/>
  <c r="J455" i="6" s="1"/>
  <c r="B335" i="6"/>
  <c r="H335" i="6" s="1" a="1"/>
  <c r="H335" i="6" s="1"/>
  <c r="I335" i="6" s="1"/>
  <c r="J335" i="6" s="1"/>
  <c r="B311" i="6"/>
  <c r="H311" i="6" s="1" a="1"/>
  <c r="H311" i="6" s="1"/>
  <c r="I311" i="6" s="1"/>
  <c r="J311" i="6" s="1"/>
  <c r="B215" i="6"/>
  <c r="H215" i="6" s="1" a="1"/>
  <c r="H215" i="6" s="1"/>
  <c r="I215" i="6" s="1"/>
  <c r="J215" i="6" s="1"/>
  <c r="B191" i="6"/>
  <c r="H191" i="6" s="1" a="1"/>
  <c r="H191" i="6" s="1"/>
  <c r="I191" i="6" s="1"/>
  <c r="J191" i="6" s="1"/>
  <c r="B287" i="6"/>
  <c r="H287" i="6" s="1" a="1"/>
  <c r="H287" i="6" s="1"/>
  <c r="I287" i="6" s="1"/>
  <c r="J287" i="6" s="1"/>
  <c r="B263" i="6"/>
  <c r="H263" i="6" s="1" a="1"/>
  <c r="H263" i="6" s="1"/>
  <c r="I263" i="6" s="1"/>
  <c r="J263" i="6" s="1"/>
  <c r="B239" i="6"/>
  <c r="H239" i="6" s="1" a="1"/>
  <c r="H239" i="6" s="1"/>
  <c r="I239" i="6" s="1"/>
  <c r="J239" i="6" s="1"/>
  <c r="B167" i="6"/>
  <c r="H167" i="6" s="1" a="1"/>
  <c r="H167" i="6" s="1"/>
  <c r="I167" i="6" s="1"/>
  <c r="J167" i="6" s="1"/>
  <c r="B95" i="6"/>
  <c r="H95" i="6" s="1" a="1"/>
  <c r="H95" i="6" s="1"/>
  <c r="I95" i="6" s="1"/>
  <c r="J95" i="6" s="1"/>
  <c r="B1367" i="6"/>
  <c r="H1367" i="6" s="1" a="1"/>
  <c r="H1367" i="6" s="1"/>
  <c r="I1367" i="6" s="1"/>
  <c r="J1367" i="6" s="1"/>
  <c r="B1319" i="6"/>
  <c r="H1319" i="6" s="1" a="1"/>
  <c r="H1319" i="6" s="1"/>
  <c r="I1319" i="6" s="1"/>
  <c r="J1319" i="6" s="1"/>
  <c r="B1271" i="6"/>
  <c r="H1271" i="6" s="1" a="1"/>
  <c r="H1271" i="6" s="1"/>
  <c r="I1271" i="6" s="1"/>
  <c r="J1271" i="6" s="1"/>
  <c r="B1199" i="6"/>
  <c r="H1199" i="6" s="1" a="1"/>
  <c r="H1199" i="6" s="1"/>
  <c r="I1199" i="6" s="1"/>
  <c r="J1199" i="6" s="1"/>
  <c r="B1079" i="6"/>
  <c r="H1079" i="6" s="1" a="1"/>
  <c r="H1079" i="6" s="1"/>
  <c r="I1079" i="6" s="1"/>
  <c r="J1079" i="6" s="1"/>
  <c r="B959" i="6"/>
  <c r="H959" i="6" s="1" a="1"/>
  <c r="H959" i="6" s="1"/>
  <c r="I959" i="6" s="1"/>
  <c r="J959" i="6" s="1"/>
  <c r="B911" i="6"/>
  <c r="H911" i="6" s="1" a="1"/>
  <c r="H911" i="6" s="1"/>
  <c r="I911" i="6" s="1"/>
  <c r="J911" i="6" s="1"/>
  <c r="B839" i="6"/>
  <c r="H839" i="6" s="1" a="1"/>
  <c r="H839" i="6" s="1"/>
  <c r="I839" i="6" s="1"/>
  <c r="J839" i="6" s="1"/>
  <c r="B767" i="6"/>
  <c r="H767" i="6" s="1" a="1"/>
  <c r="H767" i="6" s="1"/>
  <c r="I767" i="6" s="1"/>
  <c r="J767" i="6" s="1"/>
  <c r="B695" i="6"/>
  <c r="H695" i="6" s="1" a="1"/>
  <c r="H695" i="6" s="1"/>
  <c r="I695" i="6" s="1"/>
  <c r="J695" i="6" s="1"/>
  <c r="B623" i="6"/>
  <c r="H623" i="6" s="1" a="1"/>
  <c r="H623" i="6" s="1"/>
  <c r="I623" i="6" s="1"/>
  <c r="J623" i="6" s="1"/>
  <c r="B599" i="6"/>
  <c r="H599" i="6" s="1" a="1"/>
  <c r="H599" i="6" s="1"/>
  <c r="I599" i="6" s="1"/>
  <c r="J599" i="6" s="1"/>
  <c r="B527" i="6"/>
  <c r="H527" i="6" s="1" a="1"/>
  <c r="H527" i="6" s="1"/>
  <c r="I527" i="6" s="1"/>
  <c r="J527" i="6" s="1"/>
  <c r="B383" i="6"/>
  <c r="H383" i="6" s="1" a="1"/>
  <c r="H383" i="6" s="1"/>
  <c r="I383" i="6" s="1"/>
  <c r="J383" i="6" s="1"/>
  <c r="B119" i="6"/>
  <c r="H119" i="6" s="1" a="1"/>
  <c r="H119" i="6" s="1"/>
  <c r="I119" i="6" s="1"/>
  <c r="J119" i="6" s="1"/>
  <c r="B1175" i="6"/>
  <c r="H1175" i="6" s="1" a="1"/>
  <c r="H1175" i="6" s="1"/>
  <c r="I1175" i="6" s="1"/>
  <c r="J1175" i="6" s="1"/>
  <c r="B935" i="6"/>
  <c r="H935" i="6" s="1" a="1"/>
  <c r="H935" i="6" s="1"/>
  <c r="I935" i="6" s="1"/>
  <c r="J935" i="6" s="1"/>
  <c r="B743" i="6"/>
  <c r="H743" i="6" s="1" a="1"/>
  <c r="H743" i="6" s="1"/>
  <c r="I743" i="6" s="1"/>
  <c r="J743" i="6" s="1"/>
  <c r="B431" i="6"/>
  <c r="H431" i="6" s="1" a="1"/>
  <c r="H431" i="6" s="1"/>
  <c r="I431" i="6" s="1"/>
  <c r="J431" i="6" s="1"/>
  <c r="B407" i="6"/>
  <c r="H407" i="6" s="1" a="1"/>
  <c r="H407" i="6" s="1"/>
  <c r="I407" i="6" s="1"/>
  <c r="J407" i="6" s="1"/>
  <c r="B359" i="6"/>
  <c r="H359" i="6" s="1" a="1"/>
  <c r="H359" i="6" s="1"/>
  <c r="I359" i="6" s="1"/>
  <c r="J359" i="6" s="1"/>
  <c r="B143" i="6"/>
  <c r="H143" i="6" s="1" a="1"/>
  <c r="H143" i="6" s="1"/>
  <c r="I143" i="6" s="1"/>
  <c r="J143" i="6" s="1"/>
  <c r="B1295" i="6"/>
  <c r="H1295" i="6" s="1" a="1"/>
  <c r="H1295" i="6" s="1"/>
  <c r="I1295" i="6" s="1"/>
  <c r="J1295" i="6" s="1"/>
  <c r="B1151" i="6"/>
  <c r="H1151" i="6" s="1" a="1"/>
  <c r="H1151" i="6" s="1"/>
  <c r="I1151" i="6" s="1"/>
  <c r="J1151" i="6" s="1"/>
  <c r="B1127" i="6"/>
  <c r="H1127" i="6" s="1" a="1"/>
  <c r="H1127" i="6" s="1"/>
  <c r="I1127" i="6" s="1"/>
  <c r="J1127" i="6" s="1"/>
  <c r="B1103" i="6"/>
  <c r="H1103" i="6" s="1" a="1"/>
  <c r="H1103" i="6" s="1"/>
  <c r="I1103" i="6" s="1"/>
  <c r="J1103" i="6" s="1"/>
  <c r="B887" i="6"/>
  <c r="H887" i="6" s="1" a="1"/>
  <c r="H887" i="6" s="1"/>
  <c r="I887" i="6" s="1"/>
  <c r="J887" i="6" s="1"/>
  <c r="B815" i="6"/>
  <c r="H815" i="6" s="1" a="1"/>
  <c r="H815" i="6" s="1"/>
  <c r="I815" i="6" s="1"/>
  <c r="J815" i="6" s="1"/>
  <c r="B791" i="6"/>
  <c r="H791" i="6" s="1" a="1"/>
  <c r="H791" i="6" s="1"/>
  <c r="I791" i="6" s="1"/>
  <c r="J791" i="6" s="1"/>
  <c r="B647" i="6"/>
  <c r="H647" i="6" s="1" a="1"/>
  <c r="H647" i="6" s="1"/>
  <c r="I647" i="6" s="1"/>
  <c r="J647" i="6" s="1"/>
  <c r="E43" i="6" a="1"/>
  <c r="E43" i="6" s="1"/>
  <c r="E67" i="6" a="1"/>
  <c r="E67" i="6" s="1"/>
  <c r="E66" i="6" a="1"/>
  <c r="E66" i="6" s="1"/>
  <c r="E1146" i="6" a="1"/>
  <c r="E1146" i="6" s="1"/>
  <c r="F1146" i="6" s="1"/>
  <c r="E2610" i="6" a="1"/>
  <c r="E2610" i="6" s="1"/>
  <c r="F2610" i="6" s="1"/>
  <c r="E2682" i="6" a="1"/>
  <c r="E2682" i="6" s="1"/>
  <c r="F2682" i="6" s="1"/>
  <c r="E4290" i="6" a="1"/>
  <c r="E4290" i="6" s="1"/>
  <c r="E7194" i="6" a="1"/>
  <c r="E7194" i="6" s="1"/>
  <c r="F7194" i="6" s="1"/>
  <c r="E8251" i="6" a="1"/>
  <c r="E8251" i="6" s="1"/>
  <c r="F8251" i="6" s="1"/>
  <c r="E6979" i="6" a="1"/>
  <c r="E6979" i="6" s="1"/>
  <c r="F6979" i="6" s="1"/>
  <c r="E3715" i="6" a="1"/>
  <c r="E3715" i="6" s="1"/>
  <c r="F3715" i="6" s="1"/>
  <c r="E2035" i="6" a="1"/>
  <c r="E2035" i="6" s="1"/>
  <c r="F2035" i="6" s="1"/>
  <c r="E235" i="6" a="1"/>
  <c r="E235" i="6" s="1"/>
  <c r="F235" i="6" s="1"/>
  <c r="E1290" i="6" a="1"/>
  <c r="E1290" i="6" s="1"/>
  <c r="F1290" i="6" s="1"/>
  <c r="E2226" i="6" a="1"/>
  <c r="E2226" i="6" s="1"/>
  <c r="F2226" i="6" s="1"/>
  <c r="E4266" i="6" a="1"/>
  <c r="E4266" i="6" s="1"/>
  <c r="E6378" i="6" a="1"/>
  <c r="E6378" i="6" s="1"/>
  <c r="F6378" i="6" s="1"/>
  <c r="E8155" i="6" a="1"/>
  <c r="E8155" i="6" s="1"/>
  <c r="F8155" i="6" s="1"/>
  <c r="E6955" i="6" a="1"/>
  <c r="E6955" i="6" s="1"/>
  <c r="F6955" i="6" s="1"/>
  <c r="E6715" i="6" a="1"/>
  <c r="E6715" i="6" s="1"/>
  <c r="F6715" i="6" s="1"/>
  <c r="E6283" i="6" a="1"/>
  <c r="E6283" i="6" s="1"/>
  <c r="F6283" i="6" s="1"/>
  <c r="E5347" i="6" a="1"/>
  <c r="E5347" i="6" s="1"/>
  <c r="F5347" i="6" s="1"/>
  <c r="E5371" i="6" a="1"/>
  <c r="E5371" i="6" s="1"/>
  <c r="F5371" i="6" s="1"/>
  <c r="E4771" i="6" a="1"/>
  <c r="E4771" i="6" s="1"/>
  <c r="F4771" i="6" s="1"/>
  <c r="E2563" i="6" a="1"/>
  <c r="E2563" i="6" s="1"/>
  <c r="F2563" i="6" s="1"/>
  <c r="E2011" i="6" a="1"/>
  <c r="E2011" i="6" s="1"/>
  <c r="F2011" i="6" s="1"/>
  <c r="E1435" i="6" a="1"/>
  <c r="E1435" i="6" s="1"/>
  <c r="F1435" i="6" s="1"/>
  <c r="E1291" i="6" a="1"/>
  <c r="E1291" i="6" s="1"/>
  <c r="E7074" i="6" a="1"/>
  <c r="E7074" i="6" s="1"/>
  <c r="F7074" i="6" s="1"/>
  <c r="E3282" i="6" a="1"/>
  <c r="E3282" i="6" s="1"/>
  <c r="E5874" i="6" a="1"/>
  <c r="E5874" i="6" s="1"/>
  <c r="F5874" i="6" s="1"/>
  <c r="I694" i="6"/>
  <c r="J694" i="6" s="1"/>
  <c r="I1030" i="6"/>
  <c r="J1030" i="6" s="1"/>
  <c r="I262" i="6"/>
  <c r="J262" i="6" s="1"/>
  <c r="I718" i="6"/>
  <c r="J718" i="6" s="1"/>
  <c r="I1222" i="6"/>
  <c r="J1222" i="6" s="1"/>
  <c r="I526" i="6"/>
  <c r="J526" i="6" s="1"/>
  <c r="I862" i="6"/>
  <c r="J862" i="6" s="1"/>
  <c r="I1246" i="6"/>
  <c r="J1246" i="6" s="1"/>
  <c r="I1366" i="6"/>
  <c r="J1366" i="6" s="1"/>
  <c r="I166" i="6"/>
  <c r="J166" i="6" s="1"/>
  <c r="I286" i="6"/>
  <c r="J286" i="6" s="1"/>
  <c r="I574" i="6"/>
  <c r="J574" i="6" s="1"/>
  <c r="I958" i="6"/>
  <c r="J958" i="6" s="1"/>
  <c r="I1438" i="6"/>
  <c r="J1438" i="6" s="1"/>
  <c r="I1774" i="6"/>
  <c r="J1774" i="6" s="1"/>
  <c r="I2350" i="6"/>
  <c r="J2350" i="6" s="1"/>
  <c r="I2734" i="6"/>
  <c r="J2734" i="6" s="1"/>
  <c r="I1702" i="6"/>
  <c r="J1702" i="6" s="1"/>
  <c r="I1966" i="6"/>
  <c r="J1966" i="6" s="1"/>
  <c r="I2422" i="6"/>
  <c r="J2422" i="6" s="1"/>
  <c r="I2758" i="6"/>
  <c r="J2758" i="6" s="1"/>
  <c r="I1606" i="6"/>
  <c r="J1606" i="6" s="1"/>
  <c r="I1894" i="6"/>
  <c r="J1894" i="6" s="1"/>
  <c r="I2614" i="6"/>
  <c r="J2614" i="6" s="1"/>
  <c r="I1918" i="6"/>
  <c r="J1918" i="6" s="1"/>
  <c r="I2206" i="6"/>
  <c r="J2206" i="6" s="1"/>
  <c r="I2302" i="6"/>
  <c r="J2302" i="6" s="1"/>
  <c r="I3046" i="6"/>
  <c r="J3046" i="6" s="1"/>
  <c r="I3406" i="6"/>
  <c r="J3406" i="6" s="1"/>
  <c r="I3598" i="6"/>
  <c r="J3598" i="6" s="1"/>
  <c r="I4102" i="6"/>
  <c r="J4102" i="6" s="1"/>
  <c r="I3166" i="6"/>
  <c r="J3166" i="6" s="1"/>
  <c r="I3622" i="6"/>
  <c r="J3622" i="6" s="1"/>
  <c r="I4198" i="6"/>
  <c r="J4198" i="6" s="1"/>
  <c r="I2926" i="6"/>
  <c r="J2926" i="6" s="1"/>
  <c r="I3190" i="6"/>
  <c r="J3190" i="6" s="1"/>
  <c r="I3646" i="6"/>
  <c r="J3646" i="6" s="1"/>
  <c r="I2590" i="6"/>
  <c r="J2590" i="6" s="1"/>
  <c r="I3022" i="6"/>
  <c r="J3022" i="6" s="1"/>
  <c r="I3574" i="6"/>
  <c r="J3574" i="6" s="1"/>
  <c r="I3934" i="6"/>
  <c r="J3934" i="6" s="1"/>
  <c r="I4318" i="6"/>
  <c r="J4318" i="6" s="1"/>
  <c r="I4534" i="6"/>
  <c r="J4534" i="6" s="1"/>
  <c r="I5230" i="6"/>
  <c r="J5230" i="6" s="1"/>
  <c r="I4150" i="6"/>
  <c r="J4150" i="6" s="1"/>
  <c r="I4630" i="6"/>
  <c r="J4630" i="6" s="1"/>
  <c r="I4846" i="6"/>
  <c r="J4846" i="6" s="1"/>
  <c r="I5206" i="6"/>
  <c r="J5206" i="6" s="1"/>
  <c r="I4366" i="6"/>
  <c r="J4366" i="6" s="1"/>
  <c r="I4798" i="6"/>
  <c r="J4798" i="6" s="1"/>
  <c r="I4294" i="6"/>
  <c r="J4294" i="6" s="1"/>
  <c r="I4702" i="6"/>
  <c r="J4702" i="6" s="1"/>
  <c r="I4918" i="6"/>
  <c r="J4918" i="6" s="1"/>
  <c r="I5278" i="6"/>
  <c r="J5278" i="6" s="1"/>
  <c r="I5662" i="6"/>
  <c r="J5662" i="6" s="1"/>
  <c r="I5374" i="6"/>
  <c r="J5374" i="6" s="1"/>
  <c r="I5590" i="6"/>
  <c r="J5590" i="6" s="1"/>
  <c r="I5950" i="6"/>
  <c r="J5950" i="6" s="1"/>
  <c r="I5446" i="6"/>
  <c r="J5446" i="6" s="1"/>
  <c r="I5398" i="6"/>
  <c r="J5398" i="6" s="1"/>
  <c r="I5734" i="6"/>
  <c r="J5734" i="6" s="1"/>
  <c r="I6142" i="6"/>
  <c r="J6142" i="6" s="1"/>
  <c r="I6118" i="6"/>
  <c r="J6118" i="6" s="1"/>
  <c r="I6190" i="6"/>
  <c r="J6190" i="6" s="1"/>
  <c r="I6094" i="6"/>
  <c r="J6094" i="6" s="1"/>
  <c r="I6814" i="6"/>
  <c r="J6814" i="6" s="1"/>
  <c r="I6598" i="6"/>
  <c r="J6598" i="6" s="1"/>
  <c r="I7942" i="6"/>
  <c r="J7942" i="6" s="1"/>
  <c r="I6526" i="6"/>
  <c r="J6526" i="6" s="1"/>
  <c r="I6742" i="6"/>
  <c r="J6742" i="6" s="1"/>
  <c r="I6766" i="6"/>
  <c r="J6766" i="6" s="1"/>
  <c r="I7006" i="6"/>
  <c r="J7006" i="6" s="1"/>
  <c r="I7198" i="6"/>
  <c r="J7198" i="6" s="1"/>
  <c r="I7462" i="6"/>
  <c r="J7462" i="6" s="1"/>
  <c r="I7030" i="6"/>
  <c r="J7030" i="6" s="1"/>
  <c r="I7222" i="6"/>
  <c r="J7222" i="6" s="1"/>
  <c r="I7750" i="6"/>
  <c r="J7750" i="6" s="1"/>
  <c r="I7438" i="6"/>
  <c r="J7438" i="6" s="1"/>
  <c r="I7702" i="6"/>
  <c r="J7702" i="6" s="1"/>
  <c r="I7534" i="6"/>
  <c r="J7534" i="6" s="1"/>
  <c r="I7774" i="6"/>
  <c r="J7774" i="6" s="1"/>
  <c r="I8110" i="6"/>
  <c r="J8110" i="6" s="1"/>
  <c r="I7870" i="6"/>
  <c r="J7870" i="6" s="1"/>
  <c r="I8038" i="6"/>
  <c r="J8038" i="6" s="1"/>
  <c r="I8398" i="6"/>
  <c r="J8398" i="6" s="1"/>
  <c r="I7990" i="6"/>
  <c r="J7990" i="6" s="1"/>
  <c r="I8062" i="6"/>
  <c r="J8062" i="6" s="1"/>
  <c r="I8374" i="6"/>
  <c r="J8374" i="6" s="1"/>
  <c r="E3162" i="6" a="1"/>
  <c r="E3162" i="6" s="1"/>
  <c r="F3162" i="6" s="1"/>
  <c r="E5730" i="6" a="1"/>
  <c r="E5730" i="6" s="1"/>
  <c r="F5730" i="6" s="1"/>
  <c r="E8347" i="6" a="1"/>
  <c r="E8347" i="6" s="1"/>
  <c r="F8347" i="6" s="1"/>
  <c r="E7531" i="6" a="1"/>
  <c r="E7531" i="6" s="1"/>
  <c r="F7531" i="6" s="1"/>
  <c r="E5635" i="6" a="1"/>
  <c r="E5635" i="6" s="1"/>
  <c r="F5635" i="6" s="1"/>
  <c r="E4867" i="6" a="1"/>
  <c r="E4867" i="6" s="1"/>
  <c r="E3859" i="6" a="1"/>
  <c r="E3859" i="6" s="1"/>
  <c r="F3859" i="6" s="1"/>
  <c r="E2515" i="6" a="1"/>
  <c r="E2515" i="6" s="1"/>
  <c r="F2515" i="6" s="1"/>
  <c r="E691" i="6" a="1"/>
  <c r="E691" i="6" s="1"/>
  <c r="F691" i="6" s="1"/>
  <c r="E42" i="6" a="1"/>
  <c r="E42" i="6" s="1"/>
  <c r="F42" i="6" s="1"/>
  <c r="E930" i="6" a="1"/>
  <c r="E930" i="6" s="1"/>
  <c r="F930" i="6" s="1"/>
  <c r="E1866" i="6" a="1"/>
  <c r="E1866" i="6" s="1"/>
  <c r="F1866" i="6" s="1"/>
  <c r="E2730" i="6" a="1"/>
  <c r="E2730" i="6" s="1"/>
  <c r="F2730" i="6" s="1"/>
  <c r="E4866" i="6" a="1"/>
  <c r="E4866" i="6" s="1"/>
  <c r="E7698" i="6" a="1"/>
  <c r="E7698" i="6" s="1"/>
  <c r="F7698" i="6" s="1"/>
  <c r="E6403" i="6" a="1"/>
  <c r="E6403" i="6" s="1"/>
  <c r="F6403" i="6" s="1"/>
  <c r="E6571" i="6" a="1"/>
  <c r="E6571" i="6" s="1"/>
  <c r="F6571" i="6" s="1"/>
  <c r="E5947" i="6" a="1"/>
  <c r="E5947" i="6" s="1"/>
  <c r="F5947" i="6" s="1"/>
  <c r="E5899" i="6" a="1"/>
  <c r="E5899" i="6" s="1"/>
  <c r="F5899" i="6" s="1"/>
  <c r="E4627" i="6" a="1"/>
  <c r="E4627" i="6" s="1"/>
  <c r="F4627" i="6" s="1"/>
  <c r="E4195" i="6" a="1"/>
  <c r="E4195" i="6" s="1"/>
  <c r="F4195" i="6" s="1"/>
  <c r="E3739" i="6" a="1"/>
  <c r="E3739" i="6" s="1"/>
  <c r="F3739" i="6" s="1"/>
  <c r="E1675" i="6" a="1"/>
  <c r="E1675" i="6" s="1"/>
  <c r="F1675" i="6" s="1"/>
  <c r="E2107" i="6" a="1"/>
  <c r="E2107" i="6" s="1"/>
  <c r="F2107" i="6" s="1"/>
  <c r="E1483" i="6" a="1"/>
  <c r="E1483" i="6" s="1"/>
  <c r="F1483" i="6" s="1"/>
  <c r="E1363" i="6" a="1"/>
  <c r="E1363" i="6" s="1"/>
  <c r="F1363" i="6" s="1"/>
  <c r="E378" i="6" a="1"/>
  <c r="E378" i="6" s="1"/>
  <c r="F378" i="6" s="1"/>
  <c r="E3018" i="6" a="1"/>
  <c r="E3018" i="6" s="1"/>
  <c r="F3018" i="6" s="1"/>
  <c r="E4674" i="6" a="1"/>
  <c r="E4674" i="6" s="1"/>
  <c r="F4674" i="6" s="1"/>
  <c r="E7458" i="6" a="1"/>
  <c r="E7458" i="6" s="1"/>
  <c r="F7458" i="6" s="1"/>
  <c r="E7843" i="6" a="1"/>
  <c r="E7843" i="6" s="1"/>
  <c r="F7843" i="6" s="1"/>
  <c r="E7339" i="6" a="1"/>
  <c r="E7339" i="6" s="1"/>
  <c r="F7339" i="6" s="1"/>
  <c r="E5851" i="6" a="1"/>
  <c r="E5851" i="6" s="1"/>
  <c r="F5851" i="6" s="1"/>
  <c r="E5083" i="6" a="1"/>
  <c r="E5083" i="6" s="1"/>
  <c r="F5083" i="6" s="1"/>
  <c r="E4579" i="6" a="1"/>
  <c r="E4579" i="6" s="1"/>
  <c r="F4579" i="6" s="1"/>
  <c r="E4099" i="6" a="1"/>
  <c r="E4099" i="6" s="1"/>
  <c r="F4099" i="6" s="1"/>
  <c r="E2635" i="6" a="1"/>
  <c r="E2635" i="6" s="1"/>
  <c r="F2635" i="6" s="1"/>
  <c r="E1075" i="6" a="1"/>
  <c r="E1075" i="6" s="1"/>
  <c r="F1075" i="6" s="1"/>
  <c r="E450" i="6" a="1"/>
  <c r="E450" i="6" s="1"/>
  <c r="F450" i="6" s="1"/>
  <c r="E5586" i="6" a="1"/>
  <c r="E5586" i="6" s="1"/>
  <c r="E3954" i="6" a="1"/>
  <c r="E3954" i="6" s="1"/>
  <c r="F3954" i="6" s="1"/>
  <c r="I358" i="6"/>
  <c r="J358" i="6" s="1"/>
  <c r="I790" i="6"/>
  <c r="J790" i="6" s="1"/>
  <c r="I1054" i="6"/>
  <c r="J1054" i="6" s="1"/>
  <c r="I310" i="6"/>
  <c r="J310" i="6" s="1"/>
  <c r="I742" i="6"/>
  <c r="J742" i="6" s="1"/>
  <c r="I142" i="6"/>
  <c r="J142" i="6" s="1"/>
  <c r="I598" i="6"/>
  <c r="J598" i="6" s="1"/>
  <c r="I1102" i="6"/>
  <c r="J1102" i="6" s="1"/>
  <c r="I1270" i="6"/>
  <c r="J1270" i="6" s="1"/>
  <c r="I1390" i="6"/>
  <c r="J1390" i="6" s="1"/>
  <c r="I190" i="6"/>
  <c r="J190" i="6" s="1"/>
  <c r="I478" i="6"/>
  <c r="J478" i="6" s="1"/>
  <c r="I646" i="6"/>
  <c r="J646" i="6" s="1"/>
  <c r="I982" i="6"/>
  <c r="J982" i="6" s="1"/>
  <c r="I1486" i="6"/>
  <c r="J1486" i="6" s="1"/>
  <c r="I1942" i="6"/>
  <c r="J1942" i="6" s="1"/>
  <c r="I2398" i="6"/>
  <c r="J2398" i="6" s="1"/>
  <c r="I2902" i="6"/>
  <c r="J2902" i="6" s="1"/>
  <c r="I1798" i="6"/>
  <c r="J1798" i="6" s="1"/>
  <c r="I2062" i="6"/>
  <c r="J2062" i="6" s="1"/>
  <c r="I2542" i="6"/>
  <c r="J2542" i="6" s="1"/>
  <c r="I2878" i="6"/>
  <c r="J2878" i="6" s="1"/>
  <c r="I1630" i="6"/>
  <c r="J1630" i="6" s="1"/>
  <c r="I1990" i="6"/>
  <c r="J1990" i="6" s="1"/>
  <c r="I1462" i="6"/>
  <c r="J1462" i="6" s="1"/>
  <c r="I2014" i="6"/>
  <c r="J2014" i="6" s="1"/>
  <c r="I2230" i="6"/>
  <c r="J2230" i="6" s="1"/>
  <c r="I2326" i="6"/>
  <c r="J2326" i="6" s="1"/>
  <c r="I3334" i="6"/>
  <c r="J3334" i="6" s="1"/>
  <c r="I3430" i="6"/>
  <c r="J3430" i="6" s="1"/>
  <c r="I3694" i="6"/>
  <c r="J3694" i="6" s="1"/>
  <c r="I2974" i="6"/>
  <c r="J2974" i="6" s="1"/>
  <c r="I3286" i="6"/>
  <c r="J3286" i="6" s="1"/>
  <c r="I3718" i="6"/>
  <c r="J3718" i="6" s="1"/>
  <c r="I2566" i="6"/>
  <c r="J2566" i="6" s="1"/>
  <c r="I2950" i="6"/>
  <c r="J2950" i="6" s="1"/>
  <c r="I3214" i="6"/>
  <c r="J3214" i="6" s="1"/>
  <c r="I3742" i="6"/>
  <c r="J3742" i="6" s="1"/>
  <c r="I2710" i="6"/>
  <c r="J2710" i="6" s="1"/>
  <c r="I3094" i="6"/>
  <c r="J3094" i="6" s="1"/>
  <c r="I3670" i="6"/>
  <c r="J3670" i="6" s="1"/>
  <c r="I4030" i="6"/>
  <c r="J4030" i="6" s="1"/>
  <c r="I4390" i="6"/>
  <c r="J4390" i="6" s="1"/>
  <c r="I4990" i="6"/>
  <c r="J4990" i="6" s="1"/>
  <c r="I3862" i="6"/>
  <c r="J3862" i="6" s="1"/>
  <c r="I4246" i="6"/>
  <c r="J4246" i="6" s="1"/>
  <c r="I4678" i="6"/>
  <c r="J4678" i="6" s="1"/>
  <c r="I4894" i="6"/>
  <c r="J4894" i="6" s="1"/>
  <c r="I4078" i="6"/>
  <c r="J4078" i="6" s="1"/>
  <c r="I4414" i="6"/>
  <c r="J4414" i="6" s="1"/>
  <c r="I4942" i="6"/>
  <c r="J4942" i="6" s="1"/>
  <c r="I4462" i="6"/>
  <c r="J4462" i="6" s="1"/>
  <c r="I4750" i="6"/>
  <c r="J4750" i="6" s="1"/>
  <c r="I4966" i="6"/>
  <c r="J4966" i="6" s="1"/>
  <c r="I5326" i="6"/>
  <c r="J5326" i="6" s="1"/>
  <c r="I5758" i="6"/>
  <c r="J5758" i="6" s="1"/>
  <c r="I5422" i="6"/>
  <c r="J5422" i="6" s="1"/>
  <c r="I5686" i="6"/>
  <c r="J5686" i="6" s="1"/>
  <c r="I5254" i="6"/>
  <c r="J5254" i="6" s="1"/>
  <c r="I5710" i="6"/>
  <c r="J5710" i="6" s="1"/>
  <c r="I5470" i="6"/>
  <c r="J5470" i="6" s="1"/>
  <c r="I5806" i="6"/>
  <c r="J5806" i="6" s="1"/>
  <c r="I6214" i="6"/>
  <c r="J6214" i="6" s="1"/>
  <c r="I6358" i="6"/>
  <c r="J6358" i="6" s="1"/>
  <c r="I6238" i="6"/>
  <c r="J6238" i="6" s="1"/>
  <c r="I6310" i="6"/>
  <c r="J6310" i="6" s="1"/>
  <c r="I6718" i="6"/>
  <c r="J6718" i="6" s="1"/>
  <c r="I6694" i="6"/>
  <c r="J6694" i="6" s="1"/>
  <c r="I6406" i="6"/>
  <c r="J6406" i="6" s="1"/>
  <c r="I6550" i="6"/>
  <c r="J6550" i="6" s="1"/>
  <c r="I7606" i="6"/>
  <c r="J7606" i="6" s="1"/>
  <c r="I6790" i="6"/>
  <c r="J6790" i="6" s="1"/>
  <c r="I7054" i="6"/>
  <c r="J7054" i="6" s="1"/>
  <c r="I7246" i="6"/>
  <c r="J7246" i="6" s="1"/>
  <c r="I7582" i="6"/>
  <c r="J7582" i="6" s="1"/>
  <c r="I7078" i="6"/>
  <c r="J7078" i="6" s="1"/>
  <c r="I7270" i="6"/>
  <c r="J7270" i="6" s="1"/>
  <c r="I8206" i="6"/>
  <c r="J8206" i="6" s="1"/>
  <c r="I7558" i="6"/>
  <c r="J7558" i="6" s="1"/>
  <c r="I8350" i="6"/>
  <c r="J8350" i="6" s="1"/>
  <c r="I7630" i="6"/>
  <c r="J7630" i="6" s="1"/>
  <c r="I7798" i="6"/>
  <c r="J7798" i="6" s="1"/>
  <c r="I7486" i="6"/>
  <c r="J7486" i="6" s="1"/>
  <c r="I7918" i="6"/>
  <c r="J7918" i="6" s="1"/>
  <c r="I8134" i="6"/>
  <c r="J8134" i="6" s="1"/>
  <c r="I8086" i="6"/>
  <c r="J8086" i="6" s="1"/>
  <c r="I8158" i="6"/>
  <c r="J8158" i="6" s="1"/>
  <c r="B71" i="6"/>
  <c r="H71" i="6" s="1" a="1"/>
  <c r="H71" i="6" s="1"/>
  <c r="I71" i="6" s="1"/>
  <c r="J71" i="6" s="1"/>
  <c r="J19" i="5"/>
  <c r="I20" i="5"/>
  <c r="J20" i="5" s="1"/>
  <c r="B49" i="5"/>
  <c r="D49" i="5" s="1"/>
  <c r="M23" i="5"/>
  <c r="N23" i="5" s="1"/>
  <c r="G23" i="5"/>
  <c r="E23" i="5"/>
  <c r="B23" i="6"/>
  <c r="H23" i="6" s="1"/>
  <c r="B47" i="6"/>
  <c r="H47" i="6" s="1" a="1"/>
  <c r="H47" i="6" s="1"/>
  <c r="I47" i="6" s="1"/>
  <c r="J47" i="6" s="1"/>
  <c r="F22" i="5"/>
  <c r="I20" i="6"/>
  <c r="J20" i="6" s="1"/>
  <c r="H22" i="5"/>
  <c r="I46" i="6"/>
  <c r="J46" i="6" s="1"/>
  <c r="N22" i="5"/>
  <c r="O23" i="5" s="1"/>
  <c r="F21" i="5"/>
  <c r="E48" i="5"/>
  <c r="M48" i="5"/>
  <c r="G48" i="5"/>
  <c r="B25" i="5"/>
  <c r="C24" i="5" s="1"/>
  <c r="D24" i="5" s="1"/>
  <c r="E19" i="6"/>
  <c r="F19" i="6" s="1"/>
  <c r="H21" i="5"/>
  <c r="E47" i="5"/>
  <c r="G47" i="5"/>
  <c r="M47" i="5"/>
  <c r="N47" i="5" s="1"/>
  <c r="O48" i="5" s="1"/>
  <c r="F5509" i="6" l="1"/>
  <c r="F3283" i="6"/>
  <c r="F4291" i="6"/>
  <c r="F7309" i="6"/>
  <c r="F7387" i="6"/>
  <c r="F4333" i="6"/>
  <c r="F5341" i="6"/>
  <c r="F5587" i="6"/>
  <c r="F2869" i="6"/>
  <c r="F4267" i="6"/>
  <c r="F6973" i="6"/>
  <c r="F2293" i="6"/>
  <c r="F5413" i="6"/>
  <c r="F6853" i="6"/>
  <c r="F6013" i="6"/>
  <c r="F1717" i="6"/>
  <c r="F6613" i="6"/>
  <c r="F5964" i="6"/>
  <c r="F4117" i="6"/>
  <c r="F7525" i="6"/>
  <c r="F6757" i="6"/>
  <c r="F3349" i="6"/>
  <c r="F1692" i="6"/>
  <c r="F6541" i="6"/>
  <c r="F5749" i="6"/>
  <c r="F5101" i="6"/>
  <c r="F973" i="6"/>
  <c r="F7405" i="6"/>
  <c r="F1285" i="6"/>
  <c r="F5388" i="6"/>
  <c r="F7693" i="6"/>
  <c r="F8221" i="6"/>
  <c r="F877" i="6"/>
  <c r="F1860" i="6"/>
  <c r="F1141" i="6"/>
  <c r="F612" i="6"/>
  <c r="F7956" i="6"/>
  <c r="F7453" i="6"/>
  <c r="F7260" i="6"/>
  <c r="F2724" i="6"/>
  <c r="F4716" i="6"/>
  <c r="F3372" i="6"/>
  <c r="F4861" i="6"/>
  <c r="F3301" i="6"/>
  <c r="F8244" i="6"/>
  <c r="F7981" i="6"/>
  <c r="F2581" i="6"/>
  <c r="F2628" i="6"/>
  <c r="F7549" i="6"/>
  <c r="F8293" i="6"/>
  <c r="F7812" i="6"/>
  <c r="F11" i="6"/>
  <c r="F6325" i="6"/>
  <c r="F1837" i="6"/>
  <c r="F3061" i="6"/>
  <c r="F2316" i="6"/>
  <c r="F1477" i="6"/>
  <c r="F6301" i="6"/>
  <c r="F2917" i="6"/>
  <c r="F3877" i="6"/>
  <c r="F4453" i="6"/>
  <c r="F372" i="6"/>
  <c r="F2412" i="6"/>
  <c r="F6565" i="6"/>
  <c r="F1308" i="6"/>
  <c r="F8005" i="6"/>
  <c r="F1788" i="6"/>
  <c r="F3180" i="6"/>
  <c r="F3972" i="6"/>
  <c r="F2892" i="6"/>
  <c r="F540" i="6"/>
  <c r="F2797" i="6"/>
  <c r="F4237" i="6"/>
  <c r="F5077" i="6"/>
  <c r="F6709" i="6"/>
  <c r="F324" i="6"/>
  <c r="F2604" i="6"/>
  <c r="F5652" i="6"/>
  <c r="F1117" i="6"/>
  <c r="F3133" i="6"/>
  <c r="F7141" i="6"/>
  <c r="F4812" i="6"/>
  <c r="F253" i="6"/>
  <c r="F4476" i="6"/>
  <c r="F1644" i="6"/>
  <c r="F2821" i="6"/>
  <c r="F2749" i="6"/>
  <c r="F4573" i="6"/>
  <c r="F1069" i="6"/>
  <c r="F7837" i="6"/>
  <c r="F7717" i="6"/>
  <c r="F2268" i="6"/>
  <c r="F3324" i="6"/>
  <c r="F1573" i="6"/>
  <c r="F6085" i="6"/>
  <c r="F61" i="6"/>
  <c r="F4405" i="6"/>
  <c r="F2533" i="6"/>
  <c r="F4981" i="6"/>
  <c r="F2461" i="6"/>
  <c r="F5683" i="6"/>
  <c r="F4867" i="6"/>
  <c r="F6499" i="6"/>
  <c r="F5586" i="6"/>
  <c r="E7099" i="6" a="1"/>
  <c r="E7099" i="6" s="1"/>
  <c r="F7099" i="6" s="1"/>
  <c r="F7987" i="6"/>
  <c r="F3475" i="6"/>
  <c r="F1459" i="6"/>
  <c r="E6259" i="6" a="1"/>
  <c r="E6259" i="6" s="1"/>
  <c r="F6259" i="6" s="1"/>
  <c r="E2203" i="6" a="1"/>
  <c r="E2203" i="6" s="1"/>
  <c r="F2203" i="6" s="1"/>
  <c r="E7867" i="6" a="1"/>
  <c r="E7867" i="6" s="1"/>
  <c r="F7867" i="6" s="1"/>
  <c r="F6091" i="6"/>
  <c r="F6427" i="6"/>
  <c r="F43" i="6"/>
  <c r="F4290" i="6"/>
  <c r="F1411" i="6"/>
  <c r="F1410" i="6"/>
  <c r="F67" i="6"/>
  <c r="F3282" i="6"/>
  <c r="F3163" i="6"/>
  <c r="F1867" i="6"/>
  <c r="F3835" i="6"/>
  <c r="F4866" i="6"/>
  <c r="F1291" i="6"/>
  <c r="F7986" i="6"/>
  <c r="F3019" i="6"/>
  <c r="F7699" i="6"/>
  <c r="F1099" i="6"/>
  <c r="F379" i="6"/>
  <c r="F931" i="6"/>
  <c r="F66" i="6"/>
  <c r="F451" i="6"/>
  <c r="F7075" i="6"/>
  <c r="F4675" i="6"/>
  <c r="F1555" i="6"/>
  <c r="F5203" i="6"/>
  <c r="F1458" i="6"/>
  <c r="F4147" i="6"/>
  <c r="F2779" i="6"/>
  <c r="F7459" i="6"/>
  <c r="F2611" i="6"/>
  <c r="F6090" i="6"/>
  <c r="F7195" i="6"/>
  <c r="F3955" i="6"/>
  <c r="F1243" i="6"/>
  <c r="F4266" i="6"/>
  <c r="F2683" i="6"/>
  <c r="E1819" i="6" a="1"/>
  <c r="E1819" i="6" s="1"/>
  <c r="F1819" i="6" s="1"/>
  <c r="E3811" i="6" a="1"/>
  <c r="E3811" i="6" s="1"/>
  <c r="F3811" i="6" s="1"/>
  <c r="E4843" i="6" a="1"/>
  <c r="E4843" i="6" s="1"/>
  <c r="F4843" i="6" s="1"/>
  <c r="E6235" i="6" a="1"/>
  <c r="E6235" i="6" s="1"/>
  <c r="F6235" i="6" s="1"/>
  <c r="E7795" i="6" a="1"/>
  <c r="E7795" i="6" s="1"/>
  <c r="F7795" i="6" s="1"/>
  <c r="E835" i="6" a="1"/>
  <c r="E835" i="6" s="1"/>
  <c r="F835" i="6" s="1"/>
  <c r="E1915" i="6" a="1"/>
  <c r="E1915" i="6" s="1"/>
  <c r="F1915" i="6" s="1"/>
  <c r="E3667" i="6" a="1"/>
  <c r="E3667" i="6" s="1"/>
  <c r="F3667" i="6" s="1"/>
  <c r="E4987" i="6" a="1"/>
  <c r="E4987" i="6" s="1"/>
  <c r="F4987" i="6" s="1"/>
  <c r="E6691" i="6" a="1"/>
  <c r="E6691" i="6" s="1"/>
  <c r="F6691" i="6" s="1"/>
  <c r="E667" i="6" a="1"/>
  <c r="E667" i="6" s="1"/>
  <c r="F667" i="6" s="1"/>
  <c r="E2467" i="6" a="1"/>
  <c r="E2467" i="6" s="1"/>
  <c r="F2467" i="6" s="1"/>
  <c r="E3403" i="6" a="1"/>
  <c r="E3403" i="6" s="1"/>
  <c r="F3403" i="6" s="1"/>
  <c r="E1147" i="6" a="1"/>
  <c r="E1147" i="6" s="1"/>
  <c r="F1147" i="6" s="1"/>
  <c r="E4315" i="6" a="1"/>
  <c r="E4315" i="6" s="1"/>
  <c r="F4315" i="6" s="1"/>
  <c r="E1003" i="6" a="1"/>
  <c r="E1003" i="6" s="1"/>
  <c r="F1003" i="6" s="1"/>
  <c r="E3067" i="6" a="1"/>
  <c r="E3067" i="6" s="1"/>
  <c r="F3067" i="6" s="1"/>
  <c r="E5107" i="6" a="1"/>
  <c r="E5107" i="6" s="1"/>
  <c r="F5107" i="6" s="1"/>
  <c r="E6163" i="6" a="1"/>
  <c r="E6163" i="6" s="1"/>
  <c r="F6163" i="6" s="1"/>
  <c r="E8011" i="6" a="1"/>
  <c r="E8011" i="6" s="1"/>
  <c r="F8011" i="6" s="1"/>
  <c r="E331" i="6" a="1"/>
  <c r="E331" i="6" s="1"/>
  <c r="F331" i="6" s="1"/>
  <c r="E3523" i="6" a="1"/>
  <c r="E3523" i="6" s="1"/>
  <c r="F3523" i="6" s="1"/>
  <c r="E5323" i="6" a="1"/>
  <c r="E5323" i="6" s="1"/>
  <c r="F5323" i="6" s="1"/>
  <c r="E6619" i="6" a="1"/>
  <c r="E6619" i="6" s="1"/>
  <c r="F6619" i="6" s="1"/>
  <c r="E7723" i="6" a="1"/>
  <c r="E7723" i="6" s="1"/>
  <c r="F7723" i="6" s="1"/>
  <c r="E4795" i="6" a="1"/>
  <c r="E4795" i="6" s="1"/>
  <c r="F4795" i="6" s="1"/>
  <c r="E6067" i="6" a="1"/>
  <c r="E6067" i="6" s="1"/>
  <c r="F6067" i="6" s="1"/>
  <c r="G8422" i="6"/>
  <c r="G8350" i="6"/>
  <c r="G8206" i="6"/>
  <c r="G8110" i="6"/>
  <c r="G8014" i="6"/>
  <c r="G8398" i="6"/>
  <c r="G8278" i="6"/>
  <c r="G8230" i="6"/>
  <c r="G8134" i="6"/>
  <c r="G8038" i="6"/>
  <c r="G8326" i="6"/>
  <c r="G8182" i="6"/>
  <c r="G8086" i="6"/>
  <c r="G7990" i="6"/>
  <c r="G8374" i="6"/>
  <c r="G8062" i="6"/>
  <c r="G7942" i="6"/>
  <c r="G7846" i="6"/>
  <c r="G7750" i="6"/>
  <c r="G7606" i="6"/>
  <c r="G7462" i="6"/>
  <c r="G8158" i="6"/>
  <c r="G7702" i="6"/>
  <c r="G7966" i="6"/>
  <c r="G7894" i="6"/>
  <c r="G7798" i="6"/>
  <c r="G7774" i="6"/>
  <c r="G7726" i="6"/>
  <c r="G7678" i="6"/>
  <c r="G7630" i="6"/>
  <c r="G7558" i="6"/>
  <c r="G7390" i="6"/>
  <c r="G7870" i="6"/>
  <c r="G7534" i="6"/>
  <c r="G6910" i="6"/>
  <c r="G7918" i="6"/>
  <c r="G7510" i="6"/>
  <c r="G7414" i="6"/>
  <c r="G7342" i="6"/>
  <c r="G7294" i="6"/>
  <c r="G7246" i="6"/>
  <c r="G7198" i="6"/>
  <c r="G7150" i="6"/>
  <c r="G7102" i="6"/>
  <c r="G7054" i="6"/>
  <c r="G7006" i="6"/>
  <c r="G6958" i="6"/>
  <c r="G6886" i="6"/>
  <c r="G8302" i="6"/>
  <c r="G7822" i="6"/>
  <c r="G7654" i="6"/>
  <c r="G7438" i="6"/>
  <c r="G7366" i="6"/>
  <c r="G7318" i="6"/>
  <c r="G7270" i="6"/>
  <c r="G7222" i="6"/>
  <c r="G7174" i="6"/>
  <c r="G7126" i="6"/>
  <c r="G7078" i="6"/>
  <c r="G7030" i="6"/>
  <c r="G6982" i="6"/>
  <c r="G6934" i="6"/>
  <c r="G6838" i="6"/>
  <c r="G7486" i="6"/>
  <c r="G6814" i="6"/>
  <c r="G6718" i="6"/>
  <c r="G6622" i="6"/>
  <c r="G6454" i="6"/>
  <c r="G6694" i="6"/>
  <c r="G6598" i="6"/>
  <c r="G6478" i="6"/>
  <c r="G6430" i="6"/>
  <c r="G8254" i="6"/>
  <c r="G7582" i="6"/>
  <c r="G6862" i="6"/>
  <c r="G6790" i="6"/>
  <c r="G6742" i="6"/>
  <c r="G6646" i="6"/>
  <c r="G6574" i="6"/>
  <c r="G6550" i="6"/>
  <c r="G6526" i="6"/>
  <c r="G6406" i="6"/>
  <c r="G6358" i="6"/>
  <c r="G6766" i="6"/>
  <c r="G6670" i="6"/>
  <c r="G6502" i="6"/>
  <c r="G6382" i="6"/>
  <c r="G6214" i="6"/>
  <c r="G6262" i="6"/>
  <c r="G6142" i="6"/>
  <c r="G6022" i="6"/>
  <c r="G6190" i="6"/>
  <c r="G6166" i="6"/>
  <c r="G6094" i="6"/>
  <c r="G6046" i="6"/>
  <c r="G6334" i="6"/>
  <c r="G6310" i="6"/>
  <c r="G6286" i="6"/>
  <c r="G6238" i="6"/>
  <c r="G6118" i="6"/>
  <c r="G6070" i="6"/>
  <c r="G5950" i="6"/>
  <c r="G5878" i="6"/>
  <c r="G5806" i="6"/>
  <c r="G5782" i="6"/>
  <c r="G5686" i="6"/>
  <c r="G5590" i="6"/>
  <c r="G5542" i="6"/>
  <c r="G5494" i="6"/>
  <c r="G5422" i="6"/>
  <c r="G5374" i="6"/>
  <c r="G5974" i="6"/>
  <c r="G5854" i="6"/>
  <c r="G5758" i="6"/>
  <c r="G5662" i="6"/>
  <c r="G5638" i="6"/>
  <c r="G5614" i="6"/>
  <c r="G5326" i="6"/>
  <c r="G5278" i="6"/>
  <c r="G5926" i="6"/>
  <c r="G5734" i="6"/>
  <c r="G5566" i="6"/>
  <c r="G5518" i="6"/>
  <c r="G5470" i="6"/>
  <c r="G5398" i="6"/>
  <c r="G5998" i="6"/>
  <c r="G5902" i="6"/>
  <c r="G5830" i="6"/>
  <c r="G5710" i="6"/>
  <c r="G5446" i="6"/>
  <c r="G5350" i="6"/>
  <c r="G5302" i="6"/>
  <c r="G5206" i="6"/>
  <c r="G5086" i="6"/>
  <c r="G4990" i="6"/>
  <c r="G4894" i="6"/>
  <c r="G4846" i="6"/>
  <c r="G4774" i="6"/>
  <c r="G4726" i="6"/>
  <c r="G4678" i="6"/>
  <c r="G4630" i="6"/>
  <c r="G4582" i="6"/>
  <c r="G4462" i="6"/>
  <c r="G4294" i="6"/>
  <c r="G5134" i="6"/>
  <c r="G5062" i="6"/>
  <c r="G4966" i="6"/>
  <c r="G4534" i="6"/>
  <c r="G4486" i="6"/>
  <c r="G4438" i="6"/>
  <c r="G4390" i="6"/>
  <c r="G4366" i="6"/>
  <c r="G4270" i="6"/>
  <c r="G4174" i="6"/>
  <c r="G4078" i="6"/>
  <c r="G5254" i="6"/>
  <c r="G5158" i="6"/>
  <c r="G5038" i="6"/>
  <c r="G4942" i="6"/>
  <c r="G4918" i="6"/>
  <c r="G4870" i="6"/>
  <c r="G4822" i="6"/>
  <c r="G4798" i="6"/>
  <c r="G4750" i="6"/>
  <c r="G4702" i="6"/>
  <c r="G4654" i="6"/>
  <c r="G4606" i="6"/>
  <c r="G4342" i="6"/>
  <c r="G4246" i="6"/>
  <c r="G4150" i="6"/>
  <c r="G3982" i="6"/>
  <c r="G3886" i="6"/>
  <c r="G5230" i="6"/>
  <c r="G5182" i="6"/>
  <c r="G5110" i="6"/>
  <c r="G5014" i="6"/>
  <c r="G4558" i="6"/>
  <c r="G4510" i="6"/>
  <c r="G4414" i="6"/>
  <c r="G4318" i="6"/>
  <c r="G4222" i="6"/>
  <c r="G4126" i="6"/>
  <c r="G4054" i="6"/>
  <c r="G3958" i="6"/>
  <c r="G3862" i="6"/>
  <c r="G3934" i="6"/>
  <c r="G3790" i="6"/>
  <c r="G3694" i="6"/>
  <c r="G3598" i="6"/>
  <c r="G3502" i="6"/>
  <c r="G3430" i="6"/>
  <c r="G3406" i="6"/>
  <c r="G3382" i="6"/>
  <c r="G3358" i="6"/>
  <c r="G3334" i="6"/>
  <c r="G3166" i="6"/>
  <c r="G3118" i="6"/>
  <c r="G3070" i="6"/>
  <c r="G3046" i="6"/>
  <c r="G2950" i="6"/>
  <c r="G2926" i="6"/>
  <c r="G2878" i="6"/>
  <c r="G2734" i="6"/>
  <c r="G2662" i="6"/>
  <c r="G2614" i="6"/>
  <c r="G4198" i="6"/>
  <c r="G3910" i="6"/>
  <c r="G3766" i="6"/>
  <c r="G3670" i="6"/>
  <c r="G3574" i="6"/>
  <c r="G3478" i="6"/>
  <c r="G3310" i="6"/>
  <c r="G3238" i="6"/>
  <c r="G2974" i="6"/>
  <c r="G2758" i="6"/>
  <c r="G2710" i="6"/>
  <c r="G2686" i="6"/>
  <c r="G2638" i="6"/>
  <c r="G2590" i="6"/>
  <c r="G4102" i="6"/>
  <c r="G4030" i="6"/>
  <c r="G3838" i="6"/>
  <c r="G3742" i="6"/>
  <c r="G3646" i="6"/>
  <c r="G3550" i="6"/>
  <c r="G3454" i="6"/>
  <c r="G3262" i="6"/>
  <c r="G3190" i="6"/>
  <c r="G3094" i="6"/>
  <c r="G3022" i="6"/>
  <c r="G2998" i="6"/>
  <c r="G2902" i="6"/>
  <c r="G2854" i="6"/>
  <c r="G4006" i="6"/>
  <c r="G3814" i="6"/>
  <c r="G3718" i="6"/>
  <c r="G3622" i="6"/>
  <c r="G3526" i="6"/>
  <c r="G2806" i="6"/>
  <c r="G2494" i="6"/>
  <c r="G2422" i="6"/>
  <c r="G2134" i="6"/>
  <c r="G2038" i="6"/>
  <c r="G1942" i="6"/>
  <c r="G1798" i="6"/>
  <c r="G1702" i="6"/>
  <c r="G1630" i="6"/>
  <c r="G1534" i="6"/>
  <c r="G1486" i="6"/>
  <c r="G2518" i="6"/>
  <c r="G2470" i="6"/>
  <c r="G2398" i="6"/>
  <c r="G2350" i="6"/>
  <c r="G2110" i="6"/>
  <c r="G2014" i="6"/>
  <c r="G1918" i="6"/>
  <c r="G1774" i="6"/>
  <c r="G1654" i="6"/>
  <c r="G1606" i="6"/>
  <c r="G1438" i="6"/>
  <c r="G3286" i="6"/>
  <c r="G3214" i="6"/>
  <c r="G3142" i="6"/>
  <c r="G2830" i="6"/>
  <c r="G2566" i="6"/>
  <c r="G2326" i="6"/>
  <c r="G2302" i="6"/>
  <c r="G2278" i="6"/>
  <c r="G2254" i="6"/>
  <c r="G2230" i="6"/>
  <c r="G2206" i="6"/>
  <c r="G2182" i="6"/>
  <c r="G2086" i="6"/>
  <c r="G1990" i="6"/>
  <c r="G1894" i="6"/>
  <c r="G1750" i="6"/>
  <c r="G1678" i="6"/>
  <c r="G1510" i="6"/>
  <c r="G1462" i="6"/>
  <c r="G1414" i="6"/>
  <c r="G2782" i="6"/>
  <c r="G2542" i="6"/>
  <c r="G2446" i="6"/>
  <c r="G2374" i="6"/>
  <c r="G2158" i="6"/>
  <c r="G2062" i="6"/>
  <c r="G1966" i="6"/>
  <c r="G1870" i="6"/>
  <c r="G1846" i="6"/>
  <c r="G1822" i="6"/>
  <c r="G1726" i="6"/>
  <c r="G1582" i="6"/>
  <c r="G1558" i="6"/>
  <c r="G1390" i="6"/>
  <c r="G1174" i="6"/>
  <c r="G934" i="6"/>
  <c r="G742" i="6"/>
  <c r="G430" i="6"/>
  <c r="G406" i="6"/>
  <c r="G358" i="6"/>
  <c r="G142" i="6"/>
  <c r="G118" i="6"/>
  <c r="G1294" i="6"/>
  <c r="G1150" i="6"/>
  <c r="G1126" i="6"/>
  <c r="G1102" i="6"/>
  <c r="G886" i="6"/>
  <c r="G814" i="6"/>
  <c r="G790" i="6"/>
  <c r="G646" i="6"/>
  <c r="G94" i="6"/>
  <c r="G1342" i="6"/>
  <c r="G1246" i="6"/>
  <c r="G1222" i="6"/>
  <c r="G1054" i="6"/>
  <c r="G1030" i="6"/>
  <c r="G1006" i="6"/>
  <c r="G982" i="6"/>
  <c r="G862" i="6"/>
  <c r="G718" i="6"/>
  <c r="G670" i="6"/>
  <c r="G574" i="6"/>
  <c r="G550" i="6"/>
  <c r="G502" i="6"/>
  <c r="G478" i="6"/>
  <c r="G454" i="6"/>
  <c r="G334" i="6"/>
  <c r="G310" i="6"/>
  <c r="G214" i="6"/>
  <c r="G190" i="6"/>
  <c r="G598" i="6"/>
  <c r="G526" i="6"/>
  <c r="G286" i="6"/>
  <c r="G262" i="6"/>
  <c r="G238" i="6"/>
  <c r="G166" i="6"/>
  <c r="G1366" i="6"/>
  <c r="G1318" i="6"/>
  <c r="G1270" i="6"/>
  <c r="G1198" i="6"/>
  <c r="G1078" i="6"/>
  <c r="G958" i="6"/>
  <c r="G910" i="6"/>
  <c r="G838" i="6"/>
  <c r="G766" i="6"/>
  <c r="G694" i="6"/>
  <c r="G622" i="6"/>
  <c r="G382" i="6"/>
  <c r="E595" i="6" a="1"/>
  <c r="E595" i="6" s="1"/>
  <c r="F595" i="6" s="1"/>
  <c r="E2275" i="6" a="1"/>
  <c r="E2275" i="6" s="1"/>
  <c r="F2275" i="6" s="1"/>
  <c r="E3307" i="6" a="1"/>
  <c r="E3307" i="6" s="1"/>
  <c r="F3307" i="6" s="1"/>
  <c r="E5515" i="6" a="1"/>
  <c r="E5515" i="6" s="1"/>
  <c r="F5515" i="6" s="1"/>
  <c r="E7579" i="6" a="1"/>
  <c r="E7579" i="6" s="1"/>
  <c r="F7579" i="6" s="1"/>
  <c r="E8275" i="6" a="1"/>
  <c r="E8275" i="6" s="1"/>
  <c r="F8275" i="6" s="1"/>
  <c r="E1267" i="6" a="1"/>
  <c r="E1267" i="6" s="1"/>
  <c r="F1267" i="6" s="1"/>
  <c r="E3379" i="6" a="1"/>
  <c r="E3379" i="6" s="1"/>
  <c r="F3379" i="6" s="1"/>
  <c r="E4123" i="6" a="1"/>
  <c r="E4123" i="6" s="1"/>
  <c r="F4123" i="6" s="1"/>
  <c r="E5779" i="6" a="1"/>
  <c r="E5779" i="6" s="1"/>
  <c r="F5779" i="6" s="1"/>
  <c r="E7435" i="6" a="1"/>
  <c r="E7435" i="6" s="1"/>
  <c r="F7435" i="6" s="1"/>
  <c r="E3763" i="6" a="1"/>
  <c r="E3763" i="6" s="1"/>
  <c r="F3763" i="6" s="1"/>
  <c r="E5827" i="6" a="1"/>
  <c r="E5827" i="6" s="1"/>
  <c r="F5827" i="6" s="1"/>
  <c r="E6787" i="6" a="1"/>
  <c r="E6787" i="6" s="1"/>
  <c r="F6787" i="6" s="1"/>
  <c r="E8083" i="6" a="1"/>
  <c r="E8083" i="6" s="1"/>
  <c r="F8083" i="6" s="1"/>
  <c r="E787" i="6" a="1"/>
  <c r="E787" i="6" s="1"/>
  <c r="F787" i="6" s="1"/>
  <c r="E2539" i="6" a="1"/>
  <c r="E2539" i="6" s="1"/>
  <c r="F2539" i="6" s="1"/>
  <c r="E3139" i="6" a="1"/>
  <c r="E3139" i="6" s="1"/>
  <c r="F3139" i="6" s="1"/>
  <c r="E5875" i="6" a="1"/>
  <c r="E5875" i="6" s="1"/>
  <c r="F5875" i="6" s="1"/>
  <c r="E7219" i="6" a="1"/>
  <c r="E7219" i="6" s="1"/>
  <c r="F7219" i="6" s="1"/>
  <c r="E1531" i="6" a="1"/>
  <c r="E1531" i="6" s="1"/>
  <c r="F1531" i="6" s="1"/>
  <c r="E4483" i="6" a="1"/>
  <c r="E4483" i="6" s="1"/>
  <c r="F4483" i="6" s="1"/>
  <c r="E6115" i="6" a="1"/>
  <c r="E6115" i="6" s="1"/>
  <c r="F6115" i="6" s="1"/>
  <c r="E7675" i="6" a="1"/>
  <c r="E7675" i="6" s="1"/>
  <c r="F7675" i="6" s="1"/>
  <c r="E1195" i="6" a="1"/>
  <c r="E1195" i="6" s="1"/>
  <c r="F1195" i="6" s="1"/>
  <c r="E3619" i="6" a="1"/>
  <c r="E3619" i="6" s="1"/>
  <c r="F3619" i="6" s="1"/>
  <c r="E6523" i="6" a="1"/>
  <c r="E6523" i="6" s="1"/>
  <c r="F6523" i="6" s="1"/>
  <c r="E1339" i="6" a="1"/>
  <c r="E1339" i="6" s="1"/>
  <c r="F1339" i="6" s="1"/>
  <c r="E1747" i="6" a="1"/>
  <c r="E1747" i="6" s="1"/>
  <c r="F1747" i="6" s="1"/>
  <c r="E2731" i="6" a="1"/>
  <c r="E2731" i="6" s="1"/>
  <c r="F2731" i="6" s="1"/>
  <c r="E5467" i="6" a="1"/>
  <c r="E5467" i="6" s="1"/>
  <c r="F5467" i="6" s="1"/>
  <c r="E6811" i="6" a="1"/>
  <c r="E6811" i="6" s="1"/>
  <c r="F6811" i="6" s="1"/>
  <c r="E2491" i="6" a="1"/>
  <c r="E2491" i="6" s="1"/>
  <c r="F2491" i="6" s="1"/>
  <c r="E2155" i="6" a="1"/>
  <c r="E2155" i="6" s="1"/>
  <c r="F2155" i="6" s="1"/>
  <c r="E2227" i="6" a="1"/>
  <c r="E2227" i="6" s="1"/>
  <c r="F2227" i="6" s="1"/>
  <c r="E4339" i="6" a="1"/>
  <c r="E4339" i="6" s="1"/>
  <c r="F4339" i="6" s="1"/>
  <c r="G8421" i="6"/>
  <c r="G8349" i="6"/>
  <c r="G8205" i="6"/>
  <c r="G8109" i="6"/>
  <c r="G8013" i="6"/>
  <c r="G8397" i="6"/>
  <c r="G8277" i="6"/>
  <c r="G8229" i="6"/>
  <c r="G8133" i="6"/>
  <c r="G8037" i="6"/>
  <c r="G8325" i="6"/>
  <c r="G8181" i="6"/>
  <c r="G8085" i="6"/>
  <c r="G7989" i="6"/>
  <c r="G7941" i="6"/>
  <c r="G7845" i="6"/>
  <c r="G7749" i="6"/>
  <c r="G7605" i="6"/>
  <c r="G7581" i="6"/>
  <c r="G7557" i="6"/>
  <c r="G7461" i="6"/>
  <c r="G8373" i="6"/>
  <c r="G8061" i="6"/>
  <c r="G7701" i="6"/>
  <c r="G8301" i="6"/>
  <c r="G8253" i="6"/>
  <c r="G7965" i="6"/>
  <c r="G7893" i="6"/>
  <c r="G7797" i="6"/>
  <c r="G7773" i="6"/>
  <c r="G7725" i="6"/>
  <c r="G7677" i="6"/>
  <c r="G7629" i="6"/>
  <c r="G7533" i="6"/>
  <c r="G7509" i="6"/>
  <c r="G7389" i="6"/>
  <c r="G8157" i="6"/>
  <c r="G7821" i="6"/>
  <c r="G7653" i="6"/>
  <c r="G7413" i="6"/>
  <c r="G6909" i="6"/>
  <c r="G7869" i="6"/>
  <c r="G7341" i="6"/>
  <c r="G7293" i="6"/>
  <c r="G7245" i="6"/>
  <c r="G7197" i="6"/>
  <c r="G7149" i="6"/>
  <c r="G7101" i="6"/>
  <c r="G7053" i="6"/>
  <c r="G7005" i="6"/>
  <c r="G6957" i="6"/>
  <c r="G6885" i="6"/>
  <c r="G7485" i="6"/>
  <c r="G7365" i="6"/>
  <c r="G7317" i="6"/>
  <c r="G7269" i="6"/>
  <c r="G7221" i="6"/>
  <c r="G7173" i="6"/>
  <c r="G7125" i="6"/>
  <c r="G7077" i="6"/>
  <c r="G7029" i="6"/>
  <c r="G6981" i="6"/>
  <c r="G6933" i="6"/>
  <c r="G6837" i="6"/>
  <c r="G7917" i="6"/>
  <c r="G7437" i="6"/>
  <c r="G6861" i="6"/>
  <c r="G6717" i="6"/>
  <c r="G6621" i="6"/>
  <c r="G6693" i="6"/>
  <c r="G6597" i="6"/>
  <c r="G6477" i="6"/>
  <c r="G6813" i="6"/>
  <c r="G6741" i="6"/>
  <c r="G6645" i="6"/>
  <c r="G6573" i="6"/>
  <c r="G6549" i="6"/>
  <c r="G6525" i="6"/>
  <c r="G6501" i="6"/>
  <c r="G6429" i="6"/>
  <c r="G6405" i="6"/>
  <c r="G6357" i="6"/>
  <c r="G6765" i="6"/>
  <c r="G6453" i="6"/>
  <c r="G6669" i="6"/>
  <c r="G6381" i="6"/>
  <c r="G6789" i="6"/>
  <c r="G6117" i="6"/>
  <c r="G6261" i="6"/>
  <c r="G6213" i="6"/>
  <c r="G6141" i="6"/>
  <c r="G6021" i="6"/>
  <c r="G6309" i="6"/>
  <c r="G6093" i="6"/>
  <c r="G6045" i="6"/>
  <c r="G6333" i="6"/>
  <c r="G6285" i="6"/>
  <c r="G6237" i="6"/>
  <c r="G6189" i="6"/>
  <c r="G6165" i="6"/>
  <c r="G6069" i="6"/>
  <c r="G5949" i="6"/>
  <c r="G5877" i="6"/>
  <c r="G5781" i="6"/>
  <c r="G5685" i="6"/>
  <c r="G5589" i="6"/>
  <c r="G5541" i="6"/>
  <c r="G5493" i="6"/>
  <c r="G5421" i="6"/>
  <c r="G5373" i="6"/>
  <c r="G5997" i="6"/>
  <c r="G5973" i="6"/>
  <c r="G5853" i="6"/>
  <c r="G5757" i="6"/>
  <c r="G5661" i="6"/>
  <c r="G5637" i="6"/>
  <c r="G5613" i="6"/>
  <c r="G5325" i="6"/>
  <c r="G5277" i="6"/>
  <c r="G5925" i="6"/>
  <c r="G5805" i="6"/>
  <c r="G5733" i="6"/>
  <c r="G5565" i="6"/>
  <c r="G5517" i="6"/>
  <c r="G5469" i="6"/>
  <c r="G5397" i="6"/>
  <c r="G5901" i="6"/>
  <c r="G5829" i="6"/>
  <c r="G5709" i="6"/>
  <c r="G5445" i="6"/>
  <c r="G5349" i="6"/>
  <c r="G5301" i="6"/>
  <c r="G5253" i="6"/>
  <c r="G5205" i="6"/>
  <c r="G5109" i="6"/>
  <c r="G5013" i="6"/>
  <c r="G4893" i="6"/>
  <c r="G4845" i="6"/>
  <c r="G4773" i="6"/>
  <c r="G4725" i="6"/>
  <c r="G4677" i="6"/>
  <c r="G4629" i="6"/>
  <c r="G4581" i="6"/>
  <c r="G4341" i="6"/>
  <c r="G4245" i="6"/>
  <c r="G5229" i="6"/>
  <c r="G5133" i="6"/>
  <c r="G5085" i="6"/>
  <c r="G4989" i="6"/>
  <c r="G4533" i="6"/>
  <c r="G4485" i="6"/>
  <c r="G4437" i="6"/>
  <c r="G4389" i="6"/>
  <c r="G4317" i="6"/>
  <c r="G4221" i="6"/>
  <c r="G4125" i="6"/>
  <c r="G5157" i="6"/>
  <c r="G5061" i="6"/>
  <c r="G4965" i="6"/>
  <c r="G4917" i="6"/>
  <c r="G4869" i="6"/>
  <c r="G4821" i="6"/>
  <c r="G4749" i="6"/>
  <c r="G4701" i="6"/>
  <c r="G4653" i="6"/>
  <c r="G4605" i="6"/>
  <c r="G4461" i="6"/>
  <c r="G4293" i="6"/>
  <c r="G4197" i="6"/>
  <c r="G4101" i="6"/>
  <c r="G4005" i="6"/>
  <c r="G3909" i="6"/>
  <c r="G5181" i="6"/>
  <c r="G5037" i="6"/>
  <c r="G4941" i="6"/>
  <c r="G4797" i="6"/>
  <c r="G4557" i="6"/>
  <c r="G4509" i="6"/>
  <c r="G4413" i="6"/>
  <c r="G4365" i="6"/>
  <c r="G4269" i="6"/>
  <c r="G4173" i="6"/>
  <c r="G4077" i="6"/>
  <c r="G3981" i="6"/>
  <c r="G3885" i="6"/>
  <c r="G4053" i="6"/>
  <c r="G3861" i="6"/>
  <c r="G3813" i="6"/>
  <c r="G3717" i="6"/>
  <c r="G3621" i="6"/>
  <c r="G3525" i="6"/>
  <c r="G3453" i="6"/>
  <c r="G3285" i="6"/>
  <c r="G3165" i="6"/>
  <c r="G3117" i="6"/>
  <c r="G3069" i="6"/>
  <c r="G2973" i="6"/>
  <c r="G2733" i="6"/>
  <c r="G2613" i="6"/>
  <c r="G4149" i="6"/>
  <c r="G4029" i="6"/>
  <c r="G3789" i="6"/>
  <c r="G3693" i="6"/>
  <c r="G3597" i="6"/>
  <c r="G3501" i="6"/>
  <c r="G3477" i="6"/>
  <c r="G3429" i="6"/>
  <c r="G3405" i="6"/>
  <c r="G3381" i="6"/>
  <c r="G3357" i="6"/>
  <c r="G3333" i="6"/>
  <c r="G3045" i="6"/>
  <c r="G2901" i="6"/>
  <c r="G2877" i="6"/>
  <c r="G2757" i="6"/>
  <c r="G2685" i="6"/>
  <c r="G2661" i="6"/>
  <c r="G2637" i="6"/>
  <c r="G3957" i="6"/>
  <c r="G3765" i="6"/>
  <c r="G3669" i="6"/>
  <c r="G3573" i="6"/>
  <c r="G3309" i="6"/>
  <c r="G3261" i="6"/>
  <c r="G3093" i="6"/>
  <c r="G3021" i="6"/>
  <c r="G2853" i="6"/>
  <c r="G3933" i="6"/>
  <c r="G3837" i="6"/>
  <c r="G3741" i="6"/>
  <c r="G3645" i="6"/>
  <c r="G3549" i="6"/>
  <c r="G3189" i="6"/>
  <c r="G2829" i="6"/>
  <c r="G2565" i="6"/>
  <c r="G2541" i="6"/>
  <c r="G2421" i="6"/>
  <c r="G2373" i="6"/>
  <c r="G2133" i="6"/>
  <c r="G2061" i="6"/>
  <c r="G1965" i="6"/>
  <c r="G1869" i="6"/>
  <c r="G1845" i="6"/>
  <c r="G1797" i="6"/>
  <c r="G1701" i="6"/>
  <c r="G1533" i="6"/>
  <c r="G1413" i="6"/>
  <c r="G2781" i="6"/>
  <c r="G2709" i="6"/>
  <c r="G2589" i="6"/>
  <c r="G2517" i="6"/>
  <c r="G2469" i="6"/>
  <c r="G2397" i="6"/>
  <c r="G2349" i="6"/>
  <c r="G2157" i="6"/>
  <c r="G2037" i="6"/>
  <c r="G1941" i="6"/>
  <c r="G1773" i="6"/>
  <c r="G1653" i="6"/>
  <c r="G1581" i="6"/>
  <c r="G1485" i="6"/>
  <c r="G1437" i="6"/>
  <c r="G2997" i="6"/>
  <c r="G2949" i="6"/>
  <c r="G2805" i="6"/>
  <c r="G2493" i="6"/>
  <c r="G2325" i="6"/>
  <c r="G2301" i="6"/>
  <c r="G2277" i="6"/>
  <c r="G2253" i="6"/>
  <c r="G2229" i="6"/>
  <c r="G2205" i="6"/>
  <c r="G2181" i="6"/>
  <c r="G2109" i="6"/>
  <c r="G2013" i="6"/>
  <c r="G1917" i="6"/>
  <c r="G1749" i="6"/>
  <c r="G1677" i="6"/>
  <c r="G1461" i="6"/>
  <c r="G1389" i="6"/>
  <c r="G3237" i="6"/>
  <c r="G3213" i="6"/>
  <c r="G3141" i="6"/>
  <c r="G2925" i="6"/>
  <c r="G2445" i="6"/>
  <c r="G2085" i="6"/>
  <c r="G1989" i="6"/>
  <c r="G1893" i="6"/>
  <c r="G1821" i="6"/>
  <c r="G1725" i="6"/>
  <c r="G1629" i="6"/>
  <c r="G1605" i="6"/>
  <c r="G1557" i="6"/>
  <c r="G1509" i="6"/>
  <c r="G1221" i="6"/>
  <c r="G909" i="6"/>
  <c r="G837" i="6"/>
  <c r="G741" i="6"/>
  <c r="G717" i="6"/>
  <c r="G669" i="6"/>
  <c r="G405" i="6"/>
  <c r="G333" i="6"/>
  <c r="G309" i="6"/>
  <c r="G261" i="6"/>
  <c r="G141" i="6"/>
  <c r="G1317" i="6"/>
  <c r="G1197" i="6"/>
  <c r="G1053" i="6"/>
  <c r="G1029" i="6"/>
  <c r="G1005" i="6"/>
  <c r="G813" i="6"/>
  <c r="G789" i="6"/>
  <c r="G693" i="6"/>
  <c r="G429" i="6"/>
  <c r="G381" i="6"/>
  <c r="G357" i="6"/>
  <c r="G117" i="6"/>
  <c r="G93" i="6"/>
  <c r="G1173" i="6"/>
  <c r="G1077" i="6"/>
  <c r="G981" i="6"/>
  <c r="G957" i="6"/>
  <c r="G933" i="6"/>
  <c r="G885" i="6"/>
  <c r="G645" i="6"/>
  <c r="G573" i="6"/>
  <c r="G549" i="6"/>
  <c r="G501" i="6"/>
  <c r="G477" i="6"/>
  <c r="G285" i="6"/>
  <c r="G621" i="6"/>
  <c r="G237" i="6"/>
  <c r="G213" i="6"/>
  <c r="G189" i="6"/>
  <c r="G165" i="6"/>
  <c r="G1365" i="6"/>
  <c r="G1341" i="6"/>
  <c r="G1293" i="6"/>
  <c r="G1269" i="6"/>
  <c r="G1245" i="6"/>
  <c r="G1149" i="6"/>
  <c r="G1125" i="6"/>
  <c r="G1101" i="6"/>
  <c r="G861" i="6"/>
  <c r="G765" i="6"/>
  <c r="G597" i="6"/>
  <c r="G525" i="6"/>
  <c r="G453" i="6"/>
  <c r="C8326" i="6"/>
  <c r="C8182" i="6"/>
  <c r="C8086" i="6"/>
  <c r="C7990" i="6"/>
  <c r="C8422" i="6"/>
  <c r="C8350" i="6"/>
  <c r="C8206" i="6"/>
  <c r="C8110" i="6"/>
  <c r="C8014" i="6"/>
  <c r="C8374" i="6"/>
  <c r="C8302" i="6"/>
  <c r="C8254" i="6"/>
  <c r="C8158" i="6"/>
  <c r="C8062" i="6"/>
  <c r="C8278" i="6"/>
  <c r="C8230" i="6"/>
  <c r="C7966" i="6"/>
  <c r="C7894" i="6"/>
  <c r="C7798" i="6"/>
  <c r="C7774" i="6"/>
  <c r="C7726" i="6"/>
  <c r="C7678" i="6"/>
  <c r="C7630" i="6"/>
  <c r="C7534" i="6"/>
  <c r="C7510" i="6"/>
  <c r="C7942" i="6"/>
  <c r="C7846" i="6"/>
  <c r="C7750" i="6"/>
  <c r="C7606" i="6"/>
  <c r="C7582" i="6"/>
  <c r="C7558" i="6"/>
  <c r="C7462" i="6"/>
  <c r="C8134" i="6"/>
  <c r="C7918" i="6"/>
  <c r="C7870" i="6"/>
  <c r="C7822" i="6"/>
  <c r="C7654" i="6"/>
  <c r="C7486" i="6"/>
  <c r="C7438" i="6"/>
  <c r="C7702" i="6"/>
  <c r="C7366" i="6"/>
  <c r="C7318" i="6"/>
  <c r="C7270" i="6"/>
  <c r="C7222" i="6"/>
  <c r="C7174" i="6"/>
  <c r="C7126" i="6"/>
  <c r="C7078" i="6"/>
  <c r="C7030" i="6"/>
  <c r="C6982" i="6"/>
  <c r="C6934" i="6"/>
  <c r="C8398" i="6"/>
  <c r="C6910" i="6"/>
  <c r="C8038" i="6"/>
  <c r="C7390" i="6"/>
  <c r="C6862" i="6"/>
  <c r="C7246" i="6"/>
  <c r="C7054" i="6"/>
  <c r="C6790" i="6"/>
  <c r="C6742" i="6"/>
  <c r="C6646" i="6"/>
  <c r="C6574" i="6"/>
  <c r="C6550" i="6"/>
  <c r="C6526" i="6"/>
  <c r="C6502" i="6"/>
  <c r="C6430" i="6"/>
  <c r="C6406" i="6"/>
  <c r="C7198" i="6"/>
  <c r="C7006" i="6"/>
  <c r="C6886" i="6"/>
  <c r="C6814" i="6"/>
  <c r="C6718" i="6"/>
  <c r="C6622" i="6"/>
  <c r="C7342" i="6"/>
  <c r="C7414" i="6"/>
  <c r="C7294" i="6"/>
  <c r="C7102" i="6"/>
  <c r="C6766" i="6"/>
  <c r="C6670" i="6"/>
  <c r="C6454" i="6"/>
  <c r="C7150" i="6"/>
  <c r="C6598" i="6"/>
  <c r="C6958" i="6"/>
  <c r="C6838" i="6"/>
  <c r="C6478" i="6"/>
  <c r="C6694" i="6"/>
  <c r="C6358" i="6"/>
  <c r="C6310" i="6"/>
  <c r="C6382" i="6"/>
  <c r="C6286" i="6"/>
  <c r="C6238" i="6"/>
  <c r="C6190" i="6"/>
  <c r="C6166" i="6"/>
  <c r="C6070" i="6"/>
  <c r="C6334" i="6"/>
  <c r="C6118" i="6"/>
  <c r="C6262" i="6"/>
  <c r="C6214" i="6"/>
  <c r="C6142" i="6"/>
  <c r="C6022" i="6"/>
  <c r="C6094" i="6"/>
  <c r="C6046" i="6"/>
  <c r="C5998" i="6"/>
  <c r="C5902" i="6"/>
  <c r="C5830" i="6"/>
  <c r="C5710" i="6"/>
  <c r="C5446" i="6"/>
  <c r="C5350" i="6"/>
  <c r="C5302" i="6"/>
  <c r="C5254" i="6"/>
  <c r="C5950" i="6"/>
  <c r="C5878" i="6"/>
  <c r="C5782" i="6"/>
  <c r="C5686" i="6"/>
  <c r="C5590" i="6"/>
  <c r="C5542" i="6"/>
  <c r="C5494" i="6"/>
  <c r="C5422" i="6"/>
  <c r="C5374" i="6"/>
  <c r="C5974" i="6"/>
  <c r="C5854" i="6"/>
  <c r="C5758" i="6"/>
  <c r="C5662" i="6"/>
  <c r="C5638" i="6"/>
  <c r="C5614" i="6"/>
  <c r="C5326" i="6"/>
  <c r="C5278" i="6"/>
  <c r="C5926" i="6"/>
  <c r="C5806" i="6"/>
  <c r="C5734" i="6"/>
  <c r="C5566" i="6"/>
  <c r="C5518" i="6"/>
  <c r="C5470" i="6"/>
  <c r="C5398" i="6"/>
  <c r="C5182" i="6"/>
  <c r="C5038" i="6"/>
  <c r="C4942" i="6"/>
  <c r="C4798" i="6"/>
  <c r="C4558" i="6"/>
  <c r="C4510" i="6"/>
  <c r="C4414" i="6"/>
  <c r="C4366" i="6"/>
  <c r="C4270" i="6"/>
  <c r="C5206" i="6"/>
  <c r="C5110" i="6"/>
  <c r="C5014" i="6"/>
  <c r="C4894" i="6"/>
  <c r="C4846" i="6"/>
  <c r="C4774" i="6"/>
  <c r="C4726" i="6"/>
  <c r="C4678" i="6"/>
  <c r="C4630" i="6"/>
  <c r="C4582" i="6"/>
  <c r="C4342" i="6"/>
  <c r="C4246" i="6"/>
  <c r="C4150" i="6"/>
  <c r="C5230" i="6"/>
  <c r="C5134" i="6"/>
  <c r="C5086" i="6"/>
  <c r="C4990" i="6"/>
  <c r="C4534" i="6"/>
  <c r="C4486" i="6"/>
  <c r="C4438" i="6"/>
  <c r="C4390" i="6"/>
  <c r="C4318" i="6"/>
  <c r="C4222" i="6"/>
  <c r="C4126" i="6"/>
  <c r="C4030" i="6"/>
  <c r="C3934" i="6"/>
  <c r="C5158" i="6"/>
  <c r="C5062" i="6"/>
  <c r="C4966" i="6"/>
  <c r="C4918" i="6"/>
  <c r="C4870" i="6"/>
  <c r="C4822" i="6"/>
  <c r="C4750" i="6"/>
  <c r="C4702" i="6"/>
  <c r="C4654" i="6"/>
  <c r="C4606" i="6"/>
  <c r="C4462" i="6"/>
  <c r="C4294" i="6"/>
  <c r="C4198" i="6"/>
  <c r="C4102" i="6"/>
  <c r="C4006" i="6"/>
  <c r="C3910" i="6"/>
  <c r="C3982" i="6"/>
  <c r="C3838" i="6"/>
  <c r="C3742" i="6"/>
  <c r="C3646" i="6"/>
  <c r="C3550" i="6"/>
  <c r="C3238" i="6"/>
  <c r="C3214" i="6"/>
  <c r="C3190" i="6"/>
  <c r="C3142" i="6"/>
  <c r="C2998" i="6"/>
  <c r="C2950" i="6"/>
  <c r="C2926" i="6"/>
  <c r="C2830" i="6"/>
  <c r="C2806" i="6"/>
  <c r="C2566" i="6"/>
  <c r="C4078" i="6"/>
  <c r="C3958" i="6"/>
  <c r="C3814" i="6"/>
  <c r="C3718" i="6"/>
  <c r="C3622" i="6"/>
  <c r="C3526" i="6"/>
  <c r="C3454" i="6"/>
  <c r="C3286" i="6"/>
  <c r="C3166" i="6"/>
  <c r="C3118" i="6"/>
  <c r="C3070" i="6"/>
  <c r="C2974" i="6"/>
  <c r="C2734" i="6"/>
  <c r="C2614" i="6"/>
  <c r="C3886" i="6"/>
  <c r="C3790" i="6"/>
  <c r="C3694" i="6"/>
  <c r="C3598" i="6"/>
  <c r="C3502" i="6"/>
  <c r="C3478" i="6"/>
  <c r="C3430" i="6"/>
  <c r="C3406" i="6"/>
  <c r="C3382" i="6"/>
  <c r="C3358" i="6"/>
  <c r="C3334" i="6"/>
  <c r="C3046" i="6"/>
  <c r="C2902" i="6"/>
  <c r="C2878" i="6"/>
  <c r="C4174" i="6"/>
  <c r="C4054" i="6"/>
  <c r="C3862" i="6"/>
  <c r="C3766" i="6"/>
  <c r="C3670" i="6"/>
  <c r="C3574" i="6"/>
  <c r="C3094" i="6"/>
  <c r="C2782" i="6"/>
  <c r="C2710" i="6"/>
  <c r="C2590" i="6"/>
  <c r="C2446" i="6"/>
  <c r="C2086" i="6"/>
  <c r="C1990" i="6"/>
  <c r="C1894" i="6"/>
  <c r="C1822" i="6"/>
  <c r="C1726" i="6"/>
  <c r="C1630" i="6"/>
  <c r="C1606" i="6"/>
  <c r="C1558" i="6"/>
  <c r="C1510" i="6"/>
  <c r="C2758" i="6"/>
  <c r="C2686" i="6"/>
  <c r="C2638" i="6"/>
  <c r="C2542" i="6"/>
  <c r="C2422" i="6"/>
  <c r="C2374" i="6"/>
  <c r="C2134" i="6"/>
  <c r="C2062" i="6"/>
  <c r="C1966" i="6"/>
  <c r="C1870" i="6"/>
  <c r="C1846" i="6"/>
  <c r="C1798" i="6"/>
  <c r="C1702" i="6"/>
  <c r="C1534" i="6"/>
  <c r="C1414" i="6"/>
  <c r="C3310" i="6"/>
  <c r="C3262" i="6"/>
  <c r="C3022" i="6"/>
  <c r="C2854" i="6"/>
  <c r="C2518" i="6"/>
  <c r="C2470" i="6"/>
  <c r="C2398" i="6"/>
  <c r="C2350" i="6"/>
  <c r="C2158" i="6"/>
  <c r="C2038" i="6"/>
  <c r="C1942" i="6"/>
  <c r="C1774" i="6"/>
  <c r="C1654" i="6"/>
  <c r="C1582" i="6"/>
  <c r="C1486" i="6"/>
  <c r="C1438" i="6"/>
  <c r="C2662" i="6"/>
  <c r="C2494" i="6"/>
  <c r="C2326" i="6"/>
  <c r="C2302" i="6"/>
  <c r="C2278" i="6"/>
  <c r="C2254" i="6"/>
  <c r="C2230" i="6"/>
  <c r="C2206" i="6"/>
  <c r="C2182" i="6"/>
  <c r="C2110" i="6"/>
  <c r="C2014" i="6"/>
  <c r="C1918" i="6"/>
  <c r="C1750" i="6"/>
  <c r="C1678" i="6"/>
  <c r="C1462" i="6"/>
  <c r="C1390" i="6"/>
  <c r="C1366" i="6"/>
  <c r="C1342" i="6"/>
  <c r="C1294" i="6"/>
  <c r="C1270" i="6"/>
  <c r="C1246" i="6"/>
  <c r="C1150" i="6"/>
  <c r="C1126" i="6"/>
  <c r="C1102" i="6"/>
  <c r="C862" i="6"/>
  <c r="C766" i="6"/>
  <c r="C622" i="6"/>
  <c r="C598" i="6"/>
  <c r="C526" i="6"/>
  <c r="C454" i="6"/>
  <c r="C334" i="6"/>
  <c r="C238" i="6"/>
  <c r="C214" i="6"/>
  <c r="C190" i="6"/>
  <c r="C166" i="6"/>
  <c r="C118" i="6"/>
  <c r="C94" i="6"/>
  <c r="C310" i="6"/>
  <c r="C262" i="6"/>
  <c r="C1222" i="6"/>
  <c r="C910" i="6"/>
  <c r="C838" i="6"/>
  <c r="C742" i="6"/>
  <c r="C718" i="6"/>
  <c r="C670" i="6"/>
  <c r="C406" i="6"/>
  <c r="C1318" i="6"/>
  <c r="C1198" i="6"/>
  <c r="C1054" i="6"/>
  <c r="C1030" i="6"/>
  <c r="C1006" i="6"/>
  <c r="C814" i="6"/>
  <c r="C790" i="6"/>
  <c r="C694" i="6"/>
  <c r="C430" i="6"/>
  <c r="C382" i="6"/>
  <c r="C358" i="6"/>
  <c r="C142" i="6"/>
  <c r="C646" i="6"/>
  <c r="C574" i="6"/>
  <c r="C550" i="6"/>
  <c r="C286" i="6"/>
  <c r="C1174" i="6"/>
  <c r="C1078" i="6"/>
  <c r="C982" i="6"/>
  <c r="C958" i="6"/>
  <c r="C934" i="6"/>
  <c r="C886" i="6"/>
  <c r="C502" i="6"/>
  <c r="C478" i="6"/>
  <c r="E163" i="6" a="1"/>
  <c r="E163" i="6" s="1"/>
  <c r="F163" i="6" s="1"/>
  <c r="E2347" i="6" a="1"/>
  <c r="E2347" i="6" s="1"/>
  <c r="F2347" i="6" s="1"/>
  <c r="E4651" i="6" a="1"/>
  <c r="E4651" i="6" s="1"/>
  <c r="F4651" i="6" s="1"/>
  <c r="E5539" i="6" a="1"/>
  <c r="E5539" i="6" s="1"/>
  <c r="F5539" i="6" s="1"/>
  <c r="E7027" i="6" a="1"/>
  <c r="E7027" i="6" s="1"/>
  <c r="F7027" i="6" s="1"/>
  <c r="E883" i="6" a="1"/>
  <c r="E883" i="6" s="1"/>
  <c r="F883" i="6" s="1"/>
  <c r="E1579" i="6" a="1"/>
  <c r="E1579" i="6" s="1"/>
  <c r="F1579" i="6" s="1"/>
  <c r="E3547" i="6" a="1"/>
  <c r="E3547" i="6" s="1"/>
  <c r="F3547" i="6" s="1"/>
  <c r="E4411" i="6" a="1"/>
  <c r="E4411" i="6" s="1"/>
  <c r="F4411" i="6" s="1"/>
  <c r="E6331" i="6" a="1"/>
  <c r="E6331" i="6" s="1"/>
  <c r="F6331" i="6" s="1"/>
  <c r="E7747" i="6" a="1"/>
  <c r="E7747" i="6" s="1"/>
  <c r="F7747" i="6" s="1"/>
  <c r="E7939" i="6" a="1"/>
  <c r="E7939" i="6" s="1"/>
  <c r="F7939" i="6" s="1"/>
  <c r="E763" i="6" a="1"/>
  <c r="E763" i="6" s="1"/>
  <c r="F763" i="6" s="1"/>
  <c r="E2443" i="6" a="1"/>
  <c r="E2443" i="6" s="1"/>
  <c r="F2443" i="6" s="1"/>
  <c r="E3691" i="6" a="1"/>
  <c r="E3691" i="6" s="1"/>
  <c r="F3691" i="6" s="1"/>
  <c r="E5923" i="6" a="1"/>
  <c r="E5923" i="6" s="1"/>
  <c r="F5923" i="6" s="1"/>
  <c r="E8179" i="6" a="1"/>
  <c r="E8179" i="6" s="1"/>
  <c r="F8179" i="6" s="1"/>
  <c r="E1795" i="6" a="1"/>
  <c r="E1795" i="6" s="1"/>
  <c r="F1795" i="6" s="1"/>
  <c r="E4723" i="6" a="1"/>
  <c r="E4723" i="6" s="1"/>
  <c r="F4723" i="6" s="1"/>
  <c r="E6667" i="6" a="1"/>
  <c r="E6667" i="6" s="1"/>
  <c r="F6667" i="6" s="1"/>
  <c r="E8059" i="6" a="1"/>
  <c r="E8059" i="6" s="1"/>
  <c r="F8059" i="6" s="1"/>
  <c r="E955" i="6" a="1"/>
  <c r="E955" i="6" s="1"/>
  <c r="F955" i="6" s="1"/>
  <c r="E7411" i="6" a="1"/>
  <c r="E7411" i="6" s="1"/>
  <c r="F7411" i="6" s="1"/>
  <c r="E2251" i="6" a="1"/>
  <c r="E2251" i="6" s="1"/>
  <c r="F2251" i="6" s="1"/>
  <c r="E4603" i="6" a="1"/>
  <c r="E4603" i="6" s="1"/>
  <c r="F4603" i="6" s="1"/>
  <c r="E5491" i="6" a="1"/>
  <c r="E5491" i="6" s="1"/>
  <c r="F5491" i="6" s="1"/>
  <c r="E2059" i="6" a="1"/>
  <c r="E2059" i="6" s="1"/>
  <c r="F2059" i="6" s="1"/>
  <c r="E2755" i="6" a="1"/>
  <c r="E2755" i="6" s="1"/>
  <c r="F2755" i="6" s="1"/>
  <c r="E5035" i="6" a="1"/>
  <c r="E5035" i="6" s="1"/>
  <c r="F5035" i="6" s="1"/>
  <c r="E6739" i="6" a="1"/>
  <c r="E6739" i="6" s="1"/>
  <c r="F6739" i="6" s="1"/>
  <c r="E7243" i="6" a="1"/>
  <c r="E7243" i="6" s="1"/>
  <c r="F7243" i="6" s="1"/>
  <c r="E1315" i="6" a="1"/>
  <c r="E1315" i="6" s="1"/>
  <c r="F1315" i="6" s="1"/>
  <c r="E6043" i="6" a="1"/>
  <c r="E6043" i="6" s="1"/>
  <c r="F6043" i="6" s="1"/>
  <c r="E547" i="6" a="1"/>
  <c r="E547" i="6" s="1"/>
  <c r="F547" i="6" s="1"/>
  <c r="E2419" i="6" a="1"/>
  <c r="E2419" i="6" s="1"/>
  <c r="F2419" i="6" s="1"/>
  <c r="E3595" i="6" a="1"/>
  <c r="E3595" i="6" s="1"/>
  <c r="F3595" i="6" s="1"/>
  <c r="E5803" i="6" a="1"/>
  <c r="E5803" i="6" s="1"/>
  <c r="F5803" i="6" s="1"/>
  <c r="E7915" i="6" a="1"/>
  <c r="E7915" i="6" s="1"/>
  <c r="F7915" i="6" s="1"/>
  <c r="E1843" i="6" a="1"/>
  <c r="E1843" i="6" s="1"/>
  <c r="F1843" i="6" s="1"/>
  <c r="E6451" i="6" a="1"/>
  <c r="E6451" i="6" s="1"/>
  <c r="F6451" i="6" s="1"/>
  <c r="B8376" i="6"/>
  <c r="H8376" i="6" s="1" a="1"/>
  <c r="H8376" i="6" s="1"/>
  <c r="I8376" i="6" s="1"/>
  <c r="J8376" i="6" s="1"/>
  <c r="B8304" i="6"/>
  <c r="H8304" i="6" s="1" a="1"/>
  <c r="H8304" i="6" s="1"/>
  <c r="I8304" i="6" s="1"/>
  <c r="J8304" i="6" s="1"/>
  <c r="B8256" i="6"/>
  <c r="H8256" i="6" s="1" a="1"/>
  <c r="H8256" i="6" s="1"/>
  <c r="I8256" i="6" s="1"/>
  <c r="J8256" i="6" s="1"/>
  <c r="B8160" i="6"/>
  <c r="H8160" i="6" s="1" a="1"/>
  <c r="H8160" i="6" s="1"/>
  <c r="I8160" i="6" s="1"/>
  <c r="J8160" i="6" s="1"/>
  <c r="B8064" i="6"/>
  <c r="H8064" i="6" s="1" a="1"/>
  <c r="H8064" i="6" s="1"/>
  <c r="I8064" i="6" s="1"/>
  <c r="J8064" i="6" s="1"/>
  <c r="B8328" i="6"/>
  <c r="H8328" i="6" s="1" a="1"/>
  <c r="H8328" i="6" s="1"/>
  <c r="I8328" i="6" s="1"/>
  <c r="J8328" i="6" s="1"/>
  <c r="B8184" i="6"/>
  <c r="H8184" i="6" s="1" a="1"/>
  <c r="H8184" i="6" s="1"/>
  <c r="I8184" i="6" s="1"/>
  <c r="J8184" i="6" s="1"/>
  <c r="B8088" i="6"/>
  <c r="H8088" i="6" s="1" a="1"/>
  <c r="H8088" i="6" s="1"/>
  <c r="I8088" i="6" s="1"/>
  <c r="J8088" i="6" s="1"/>
  <c r="B7992" i="6"/>
  <c r="H7992" i="6" s="1" a="1"/>
  <c r="H7992" i="6" s="1"/>
  <c r="I7992" i="6" s="1"/>
  <c r="J7992" i="6" s="1"/>
  <c r="B8400" i="6"/>
  <c r="H8400" i="6" s="1" a="1"/>
  <c r="H8400" i="6" s="1"/>
  <c r="I8400" i="6" s="1"/>
  <c r="J8400" i="6" s="1"/>
  <c r="B8280" i="6"/>
  <c r="H8280" i="6" s="1" a="1"/>
  <c r="H8280" i="6" s="1"/>
  <c r="I8280" i="6" s="1"/>
  <c r="J8280" i="6" s="1"/>
  <c r="B8232" i="6"/>
  <c r="H8232" i="6" s="1" a="1"/>
  <c r="H8232" i="6" s="1"/>
  <c r="I8232" i="6" s="1"/>
  <c r="J8232" i="6" s="1"/>
  <c r="B8136" i="6"/>
  <c r="H8136" i="6" s="1" a="1"/>
  <c r="H8136" i="6" s="1"/>
  <c r="I8136" i="6" s="1"/>
  <c r="J8136" i="6" s="1"/>
  <c r="B8040" i="6"/>
  <c r="H8040" i="6" s="1" a="1"/>
  <c r="H8040" i="6" s="1"/>
  <c r="I8040" i="6" s="1"/>
  <c r="J8040" i="6" s="1"/>
  <c r="B8208" i="6"/>
  <c r="H8208" i="6" s="1" a="1"/>
  <c r="H8208" i="6" s="1"/>
  <c r="I8208" i="6" s="1"/>
  <c r="J8208" i="6" s="1"/>
  <c r="B7704" i="6"/>
  <c r="H7704" i="6" s="1" a="1"/>
  <c r="H7704" i="6" s="1"/>
  <c r="I7704" i="6" s="1"/>
  <c r="J7704" i="6" s="1"/>
  <c r="B7584" i="6"/>
  <c r="H7584" i="6" s="1" a="1"/>
  <c r="H7584" i="6" s="1"/>
  <c r="I7584" i="6" s="1"/>
  <c r="J7584" i="6" s="1"/>
  <c r="B7536" i="6"/>
  <c r="H7536" i="6" s="1" a="1"/>
  <c r="H7536" i="6" s="1"/>
  <c r="I7536" i="6" s="1"/>
  <c r="J7536" i="6" s="1"/>
  <c r="B7512" i="6"/>
  <c r="H7512" i="6" s="1" a="1"/>
  <c r="H7512" i="6" s="1"/>
  <c r="I7512" i="6" s="1"/>
  <c r="J7512" i="6" s="1"/>
  <c r="B7488" i="6"/>
  <c r="H7488" i="6" s="1" a="1"/>
  <c r="H7488" i="6" s="1"/>
  <c r="I7488" i="6" s="1"/>
  <c r="J7488" i="6" s="1"/>
  <c r="B8352" i="6"/>
  <c r="H8352" i="6" s="1" a="1"/>
  <c r="H8352" i="6" s="1"/>
  <c r="I8352" i="6" s="1"/>
  <c r="J8352" i="6" s="1"/>
  <c r="B7920" i="6"/>
  <c r="H7920" i="6" s="1" a="1"/>
  <c r="H7920" i="6" s="1"/>
  <c r="I7920" i="6" s="1"/>
  <c r="J7920" i="6" s="1"/>
  <c r="B7872" i="6"/>
  <c r="H7872" i="6" s="1" a="1"/>
  <c r="H7872" i="6" s="1"/>
  <c r="I7872" i="6" s="1"/>
  <c r="J7872" i="6" s="1"/>
  <c r="B7824" i="6"/>
  <c r="H7824" i="6" s="1" a="1"/>
  <c r="H7824" i="6" s="1"/>
  <c r="I7824" i="6" s="1"/>
  <c r="J7824" i="6" s="1"/>
  <c r="B7656" i="6"/>
  <c r="H7656" i="6" s="1" a="1"/>
  <c r="H7656" i="6" s="1"/>
  <c r="I7656" i="6" s="1"/>
  <c r="J7656" i="6" s="1"/>
  <c r="B7560" i="6"/>
  <c r="H7560" i="6" s="1" a="1"/>
  <c r="H7560" i="6" s="1"/>
  <c r="I7560" i="6" s="1"/>
  <c r="J7560" i="6" s="1"/>
  <c r="B8112" i="6"/>
  <c r="H8112" i="6" s="1" a="1"/>
  <c r="H8112" i="6" s="1"/>
  <c r="I8112" i="6" s="1"/>
  <c r="J8112" i="6" s="1"/>
  <c r="B7944" i="6"/>
  <c r="H7944" i="6" s="1" a="1"/>
  <c r="H7944" i="6" s="1"/>
  <c r="I7944" i="6" s="1"/>
  <c r="J7944" i="6" s="1"/>
  <c r="B7848" i="6"/>
  <c r="H7848" i="6" s="1" a="1"/>
  <c r="H7848" i="6" s="1"/>
  <c r="I7848" i="6" s="1"/>
  <c r="J7848" i="6" s="1"/>
  <c r="B7752" i="6"/>
  <c r="H7752" i="6" s="1" a="1"/>
  <c r="H7752" i="6" s="1"/>
  <c r="I7752" i="6" s="1"/>
  <c r="J7752" i="6" s="1"/>
  <c r="B7608" i="6"/>
  <c r="H7608" i="6" s="1" a="1"/>
  <c r="H7608" i="6" s="1"/>
  <c r="I7608" i="6" s="1"/>
  <c r="J7608" i="6" s="1"/>
  <c r="B7416" i="6"/>
  <c r="H7416" i="6" s="1" a="1"/>
  <c r="H7416" i="6" s="1"/>
  <c r="I7416" i="6" s="1"/>
  <c r="J7416" i="6" s="1"/>
  <c r="B8016" i="6"/>
  <c r="H8016" i="6" s="1" a="1"/>
  <c r="H8016" i="6" s="1"/>
  <c r="I8016" i="6" s="1"/>
  <c r="J8016" i="6" s="1"/>
  <c r="B7968" i="6"/>
  <c r="H7968" i="6" s="1" a="1"/>
  <c r="H7968" i="6" s="1"/>
  <c r="I7968" i="6" s="1"/>
  <c r="J7968" i="6" s="1"/>
  <c r="B7800" i="6"/>
  <c r="H7800" i="6" s="1" a="1"/>
  <c r="H7800" i="6" s="1"/>
  <c r="I7800" i="6" s="1"/>
  <c r="J7800" i="6" s="1"/>
  <c r="B6912" i="6"/>
  <c r="H6912" i="6" s="1" a="1"/>
  <c r="H6912" i="6" s="1"/>
  <c r="I6912" i="6" s="1"/>
  <c r="J6912" i="6" s="1"/>
  <c r="B7680" i="6"/>
  <c r="H7680" i="6" s="1" a="1"/>
  <c r="H7680" i="6" s="1"/>
  <c r="I7680" i="6" s="1"/>
  <c r="J7680" i="6" s="1"/>
  <c r="B7464" i="6"/>
  <c r="H7464" i="6" s="1" a="1"/>
  <c r="H7464" i="6" s="1"/>
  <c r="I7464" i="6" s="1"/>
  <c r="J7464" i="6" s="1"/>
  <c r="B7368" i="6"/>
  <c r="H7368" i="6" s="1" a="1"/>
  <c r="H7368" i="6" s="1"/>
  <c r="I7368" i="6" s="1"/>
  <c r="J7368" i="6" s="1"/>
  <c r="B7320" i="6"/>
  <c r="H7320" i="6" s="1" a="1"/>
  <c r="H7320" i="6" s="1"/>
  <c r="I7320" i="6" s="1"/>
  <c r="J7320" i="6" s="1"/>
  <c r="B7272" i="6"/>
  <c r="H7272" i="6" s="1" a="1"/>
  <c r="H7272" i="6" s="1"/>
  <c r="I7272" i="6" s="1"/>
  <c r="J7272" i="6" s="1"/>
  <c r="B7224" i="6"/>
  <c r="H7224" i="6" s="1" a="1"/>
  <c r="H7224" i="6" s="1"/>
  <c r="I7224" i="6" s="1"/>
  <c r="J7224" i="6" s="1"/>
  <c r="B7176" i="6"/>
  <c r="H7176" i="6" s="1" a="1"/>
  <c r="H7176" i="6" s="1"/>
  <c r="I7176" i="6" s="1"/>
  <c r="J7176" i="6" s="1"/>
  <c r="B7128" i="6"/>
  <c r="H7128" i="6" s="1" a="1"/>
  <c r="H7128" i="6" s="1"/>
  <c r="I7128" i="6" s="1"/>
  <c r="J7128" i="6" s="1"/>
  <c r="B7080" i="6"/>
  <c r="H7080" i="6" s="1" a="1"/>
  <c r="H7080" i="6" s="1"/>
  <c r="I7080" i="6" s="1"/>
  <c r="J7080" i="6" s="1"/>
  <c r="B7032" i="6"/>
  <c r="H7032" i="6" s="1" a="1"/>
  <c r="H7032" i="6" s="1"/>
  <c r="I7032" i="6" s="1"/>
  <c r="J7032" i="6" s="1"/>
  <c r="B6984" i="6"/>
  <c r="H6984" i="6" s="1" a="1"/>
  <c r="H6984" i="6" s="1"/>
  <c r="I6984" i="6" s="1"/>
  <c r="J6984" i="6" s="1"/>
  <c r="B6888" i="6"/>
  <c r="H6888" i="6" s="1" a="1"/>
  <c r="H6888" i="6" s="1"/>
  <c r="I6888" i="6" s="1"/>
  <c r="J6888" i="6" s="1"/>
  <c r="B8424" i="6"/>
  <c r="H8424" i="6" s="1" a="1"/>
  <c r="H8424" i="6" s="1"/>
  <c r="I8424" i="6" s="1"/>
  <c r="J8424" i="6" s="1"/>
  <c r="B7776" i="6"/>
  <c r="H7776" i="6" s="1" a="1"/>
  <c r="H7776" i="6" s="1"/>
  <c r="I7776" i="6" s="1"/>
  <c r="J7776" i="6" s="1"/>
  <c r="B7344" i="6"/>
  <c r="H7344" i="6" s="1" a="1"/>
  <c r="H7344" i="6" s="1"/>
  <c r="I7344" i="6" s="1"/>
  <c r="J7344" i="6" s="1"/>
  <c r="B7296" i="6"/>
  <c r="H7296" i="6" s="1" a="1"/>
  <c r="H7296" i="6" s="1"/>
  <c r="I7296" i="6" s="1"/>
  <c r="J7296" i="6" s="1"/>
  <c r="B7248" i="6"/>
  <c r="H7248" i="6" s="1" a="1"/>
  <c r="H7248" i="6" s="1"/>
  <c r="I7248" i="6" s="1"/>
  <c r="J7248" i="6" s="1"/>
  <c r="B7200" i="6"/>
  <c r="H7200" i="6" s="1" a="1"/>
  <c r="H7200" i="6" s="1"/>
  <c r="I7200" i="6" s="1"/>
  <c r="J7200" i="6" s="1"/>
  <c r="B7152" i="6"/>
  <c r="H7152" i="6" s="1" a="1"/>
  <c r="H7152" i="6" s="1"/>
  <c r="I7152" i="6" s="1"/>
  <c r="J7152" i="6" s="1"/>
  <c r="B7104" i="6"/>
  <c r="H7104" i="6" s="1" a="1"/>
  <c r="H7104" i="6" s="1"/>
  <c r="I7104" i="6" s="1"/>
  <c r="J7104" i="6" s="1"/>
  <c r="B7056" i="6"/>
  <c r="H7056" i="6" s="1" a="1"/>
  <c r="H7056" i="6" s="1"/>
  <c r="I7056" i="6" s="1"/>
  <c r="J7056" i="6" s="1"/>
  <c r="B7008" i="6"/>
  <c r="H7008" i="6" s="1" a="1"/>
  <c r="H7008" i="6" s="1"/>
  <c r="I7008" i="6" s="1"/>
  <c r="J7008" i="6" s="1"/>
  <c r="B6936" i="6"/>
  <c r="H6936" i="6" s="1" a="1"/>
  <c r="H6936" i="6" s="1"/>
  <c r="I6936" i="6" s="1"/>
  <c r="J6936" i="6" s="1"/>
  <c r="B6840" i="6"/>
  <c r="H6840" i="6" s="1" a="1"/>
  <c r="H6840" i="6" s="1"/>
  <c r="I6840" i="6" s="1"/>
  <c r="J6840" i="6" s="1"/>
  <c r="B6960" i="6"/>
  <c r="H6960" i="6" s="1" a="1"/>
  <c r="H6960" i="6" s="1"/>
  <c r="I6960" i="6" s="1"/>
  <c r="J6960" i="6" s="1"/>
  <c r="B6720" i="6"/>
  <c r="H6720" i="6" s="1" a="1"/>
  <c r="H6720" i="6" s="1"/>
  <c r="I6720" i="6" s="1"/>
  <c r="J6720" i="6" s="1"/>
  <c r="B6624" i="6"/>
  <c r="H6624" i="6" s="1" a="1"/>
  <c r="H6624" i="6" s="1"/>
  <c r="I6624" i="6" s="1"/>
  <c r="J6624" i="6" s="1"/>
  <c r="B6552" i="6"/>
  <c r="H6552" i="6" s="1" a="1"/>
  <c r="H6552" i="6" s="1"/>
  <c r="I6552" i="6" s="1"/>
  <c r="J6552" i="6" s="1"/>
  <c r="B6528" i="6"/>
  <c r="H6528" i="6" s="1" a="1"/>
  <c r="H6528" i="6" s="1"/>
  <c r="I6528" i="6" s="1"/>
  <c r="J6528" i="6" s="1"/>
  <c r="B6480" i="6"/>
  <c r="H6480" i="6" s="1" a="1"/>
  <c r="H6480" i="6" s="1"/>
  <c r="I6480" i="6" s="1"/>
  <c r="J6480" i="6" s="1"/>
  <c r="B7896" i="6"/>
  <c r="H7896" i="6" s="1" a="1"/>
  <c r="H7896" i="6" s="1"/>
  <c r="I7896" i="6" s="1"/>
  <c r="J7896" i="6" s="1"/>
  <c r="B7392" i="6"/>
  <c r="H7392" i="6" s="1" a="1"/>
  <c r="H7392" i="6" s="1"/>
  <c r="I7392" i="6" s="1"/>
  <c r="J7392" i="6" s="1"/>
  <c r="B6864" i="6"/>
  <c r="H6864" i="6" s="1" a="1"/>
  <c r="H6864" i="6" s="1"/>
  <c r="I6864" i="6" s="1"/>
  <c r="J6864" i="6" s="1"/>
  <c r="B6792" i="6"/>
  <c r="H6792" i="6" s="1" a="1"/>
  <c r="H6792" i="6" s="1"/>
  <c r="I6792" i="6" s="1"/>
  <c r="J6792" i="6" s="1"/>
  <c r="B6696" i="6"/>
  <c r="H6696" i="6" s="1" a="1"/>
  <c r="H6696" i="6" s="1"/>
  <c r="I6696" i="6" s="1"/>
  <c r="J6696" i="6" s="1"/>
  <c r="B6600" i="6"/>
  <c r="H6600" i="6" s="1" a="1"/>
  <c r="H6600" i="6" s="1"/>
  <c r="I6600" i="6" s="1"/>
  <c r="J6600" i="6" s="1"/>
  <c r="B6576" i="6"/>
  <c r="H6576" i="6" s="1" a="1"/>
  <c r="H6576" i="6" s="1"/>
  <c r="I6576" i="6" s="1"/>
  <c r="J6576" i="6" s="1"/>
  <c r="B6456" i="6"/>
  <c r="H6456" i="6" s="1" a="1"/>
  <c r="H6456" i="6" s="1"/>
  <c r="I6456" i="6" s="1"/>
  <c r="J6456" i="6" s="1"/>
  <c r="B6408" i="6"/>
  <c r="H6408" i="6" s="1" a="1"/>
  <c r="H6408" i="6" s="1"/>
  <c r="I6408" i="6" s="1"/>
  <c r="J6408" i="6" s="1"/>
  <c r="B7728" i="6"/>
  <c r="H7728" i="6" s="1" a="1"/>
  <c r="H7728" i="6" s="1"/>
  <c r="I7728" i="6" s="1"/>
  <c r="J7728" i="6" s="1"/>
  <c r="B7632" i="6"/>
  <c r="H7632" i="6" s="1" a="1"/>
  <c r="H7632" i="6" s="1"/>
  <c r="I7632" i="6" s="1"/>
  <c r="J7632" i="6" s="1"/>
  <c r="B7440" i="6"/>
  <c r="H7440" i="6" s="1" a="1"/>
  <c r="H7440" i="6" s="1"/>
  <c r="I7440" i="6" s="1"/>
  <c r="J7440" i="6" s="1"/>
  <c r="B6744" i="6"/>
  <c r="H6744" i="6" s="1" a="1"/>
  <c r="H6744" i="6" s="1"/>
  <c r="I6744" i="6" s="1"/>
  <c r="J6744" i="6" s="1"/>
  <c r="B6648" i="6"/>
  <c r="H6648" i="6" s="1" a="1"/>
  <c r="H6648" i="6" s="1"/>
  <c r="I6648" i="6" s="1"/>
  <c r="J6648" i="6" s="1"/>
  <c r="B6360" i="6"/>
  <c r="H6360" i="6" s="1" a="1"/>
  <c r="H6360" i="6" s="1"/>
  <c r="I6360" i="6" s="1"/>
  <c r="J6360" i="6" s="1"/>
  <c r="B6816" i="6"/>
  <c r="H6816" i="6" s="1" a="1"/>
  <c r="H6816" i="6" s="1"/>
  <c r="I6816" i="6" s="1"/>
  <c r="J6816" i="6" s="1"/>
  <c r="B6504" i="6"/>
  <c r="H6504" i="6" s="1" a="1"/>
  <c r="H6504" i="6" s="1"/>
  <c r="I6504" i="6" s="1"/>
  <c r="J6504" i="6" s="1"/>
  <c r="B6768" i="6"/>
  <c r="H6768" i="6" s="1" a="1"/>
  <c r="H6768" i="6" s="1"/>
  <c r="I6768" i="6" s="1"/>
  <c r="J6768" i="6" s="1"/>
  <c r="B6672" i="6"/>
  <c r="H6672" i="6" s="1" a="1"/>
  <c r="H6672" i="6" s="1"/>
  <c r="I6672" i="6" s="1"/>
  <c r="J6672" i="6" s="1"/>
  <c r="B6432" i="6"/>
  <c r="H6432" i="6" s="1" a="1"/>
  <c r="H6432" i="6" s="1"/>
  <c r="I6432" i="6" s="1"/>
  <c r="J6432" i="6" s="1"/>
  <c r="B6168" i="6"/>
  <c r="H6168" i="6" s="1" a="1"/>
  <c r="H6168" i="6" s="1"/>
  <c r="I6168" i="6" s="1"/>
  <c r="J6168" i="6" s="1"/>
  <c r="B6096" i="6"/>
  <c r="H6096" i="6" s="1" a="1"/>
  <c r="H6096" i="6" s="1"/>
  <c r="I6096" i="6" s="1"/>
  <c r="J6096" i="6" s="1"/>
  <c r="B6048" i="6"/>
  <c r="H6048" i="6" s="1" a="1"/>
  <c r="H6048" i="6" s="1"/>
  <c r="I6048" i="6" s="1"/>
  <c r="J6048" i="6" s="1"/>
  <c r="B6384" i="6"/>
  <c r="H6384" i="6" s="1" a="1"/>
  <c r="H6384" i="6" s="1"/>
  <c r="I6384" i="6" s="1"/>
  <c r="J6384" i="6" s="1"/>
  <c r="B6288" i="6"/>
  <c r="H6288" i="6" s="1" a="1"/>
  <c r="H6288" i="6" s="1"/>
  <c r="I6288" i="6" s="1"/>
  <c r="J6288" i="6" s="1"/>
  <c r="B6240" i="6"/>
  <c r="H6240" i="6" s="1" a="1"/>
  <c r="H6240" i="6" s="1"/>
  <c r="I6240" i="6" s="1"/>
  <c r="J6240" i="6" s="1"/>
  <c r="B6120" i="6"/>
  <c r="H6120" i="6" s="1" a="1"/>
  <c r="H6120" i="6" s="1"/>
  <c r="I6120" i="6" s="1"/>
  <c r="J6120" i="6" s="1"/>
  <c r="B6072" i="6"/>
  <c r="H6072" i="6" s="1" a="1"/>
  <c r="H6072" i="6" s="1"/>
  <c r="I6072" i="6" s="1"/>
  <c r="J6072" i="6" s="1"/>
  <c r="B6336" i="6"/>
  <c r="H6336" i="6" s="1" a="1"/>
  <c r="H6336" i="6" s="1"/>
  <c r="I6336" i="6" s="1"/>
  <c r="J6336" i="6" s="1"/>
  <c r="B6312" i="6"/>
  <c r="H6312" i="6" s="1" a="1"/>
  <c r="H6312" i="6" s="1"/>
  <c r="I6312" i="6" s="1"/>
  <c r="J6312" i="6" s="1"/>
  <c r="B6216" i="6"/>
  <c r="H6216" i="6" s="1" a="1"/>
  <c r="H6216" i="6" s="1"/>
  <c r="I6216" i="6" s="1"/>
  <c r="J6216" i="6" s="1"/>
  <c r="B6192" i="6"/>
  <c r="H6192" i="6" s="1" a="1"/>
  <c r="H6192" i="6" s="1"/>
  <c r="I6192" i="6" s="1"/>
  <c r="J6192" i="6" s="1"/>
  <c r="B6000" i="6"/>
  <c r="H6000" i="6" s="1" a="1"/>
  <c r="H6000" i="6" s="1"/>
  <c r="I6000" i="6" s="1"/>
  <c r="J6000" i="6" s="1"/>
  <c r="B6264" i="6"/>
  <c r="H6264" i="6" s="1" a="1"/>
  <c r="H6264" i="6" s="1"/>
  <c r="I6264" i="6" s="1"/>
  <c r="J6264" i="6" s="1"/>
  <c r="B6144" i="6"/>
  <c r="H6144" i="6" s="1" a="1"/>
  <c r="H6144" i="6" s="1"/>
  <c r="I6144" i="6" s="1"/>
  <c r="J6144" i="6" s="1"/>
  <c r="B6024" i="6"/>
  <c r="H6024" i="6" s="1" a="1"/>
  <c r="H6024" i="6" s="1"/>
  <c r="I6024" i="6" s="1"/>
  <c r="J6024" i="6" s="1"/>
  <c r="B5952" i="6"/>
  <c r="H5952" i="6" s="1" a="1"/>
  <c r="H5952" i="6" s="1"/>
  <c r="I5952" i="6" s="1"/>
  <c r="J5952" i="6" s="1"/>
  <c r="B5928" i="6"/>
  <c r="H5928" i="6" s="1" a="1"/>
  <c r="H5928" i="6" s="1"/>
  <c r="I5928" i="6" s="1"/>
  <c r="J5928" i="6" s="1"/>
  <c r="B5856" i="6"/>
  <c r="H5856" i="6" s="1" a="1"/>
  <c r="H5856" i="6" s="1"/>
  <c r="I5856" i="6" s="1"/>
  <c r="J5856" i="6" s="1"/>
  <c r="B5808" i="6"/>
  <c r="H5808" i="6" s="1" a="1"/>
  <c r="H5808" i="6" s="1"/>
  <c r="I5808" i="6" s="1"/>
  <c r="J5808" i="6" s="1"/>
  <c r="B5784" i="6"/>
  <c r="H5784" i="6" s="1" a="1"/>
  <c r="H5784" i="6" s="1"/>
  <c r="I5784" i="6" s="1"/>
  <c r="J5784" i="6" s="1"/>
  <c r="B5688" i="6"/>
  <c r="H5688" i="6" s="1" a="1"/>
  <c r="H5688" i="6" s="1"/>
  <c r="I5688" i="6" s="1"/>
  <c r="J5688" i="6" s="1"/>
  <c r="B5640" i="6"/>
  <c r="H5640" i="6" s="1" a="1"/>
  <c r="H5640" i="6" s="1"/>
  <c r="I5640" i="6" s="1"/>
  <c r="J5640" i="6" s="1"/>
  <c r="B5592" i="6"/>
  <c r="H5592" i="6" s="1" a="1"/>
  <c r="H5592" i="6" s="1"/>
  <c r="I5592" i="6" s="1"/>
  <c r="J5592" i="6" s="1"/>
  <c r="B5544" i="6"/>
  <c r="H5544" i="6" s="1" a="1"/>
  <c r="H5544" i="6" s="1"/>
  <c r="I5544" i="6" s="1"/>
  <c r="J5544" i="6" s="1"/>
  <c r="B5496" i="6"/>
  <c r="H5496" i="6" s="1" a="1"/>
  <c r="H5496" i="6" s="1"/>
  <c r="I5496" i="6" s="1"/>
  <c r="J5496" i="6" s="1"/>
  <c r="B5448" i="6"/>
  <c r="H5448" i="6" s="1" a="1"/>
  <c r="H5448" i="6" s="1"/>
  <c r="I5448" i="6" s="1"/>
  <c r="J5448" i="6" s="1"/>
  <c r="B5400" i="6"/>
  <c r="H5400" i="6" s="1" a="1"/>
  <c r="H5400" i="6" s="1"/>
  <c r="I5400" i="6" s="1"/>
  <c r="J5400" i="6" s="1"/>
  <c r="B5832" i="6"/>
  <c r="H5832" i="6" s="1" a="1"/>
  <c r="H5832" i="6" s="1"/>
  <c r="I5832" i="6" s="1"/>
  <c r="J5832" i="6" s="1"/>
  <c r="B5760" i="6"/>
  <c r="H5760" i="6" s="1" a="1"/>
  <c r="H5760" i="6" s="1"/>
  <c r="I5760" i="6" s="1"/>
  <c r="J5760" i="6" s="1"/>
  <c r="B5664" i="6"/>
  <c r="H5664" i="6" s="1" a="1"/>
  <c r="H5664" i="6" s="1"/>
  <c r="I5664" i="6" s="1"/>
  <c r="J5664" i="6" s="1"/>
  <c r="B5616" i="6"/>
  <c r="H5616" i="6" s="1" a="1"/>
  <c r="H5616" i="6" s="1"/>
  <c r="I5616" i="6" s="1"/>
  <c r="J5616" i="6" s="1"/>
  <c r="B5352" i="6"/>
  <c r="H5352" i="6" s="1" a="1"/>
  <c r="H5352" i="6" s="1"/>
  <c r="I5352" i="6" s="1"/>
  <c r="J5352" i="6" s="1"/>
  <c r="B5304" i="6"/>
  <c r="H5304" i="6" s="1" a="1"/>
  <c r="H5304" i="6" s="1"/>
  <c r="I5304" i="6" s="1"/>
  <c r="J5304" i="6" s="1"/>
  <c r="B5256" i="6"/>
  <c r="H5256" i="6" s="1" a="1"/>
  <c r="H5256" i="6" s="1"/>
  <c r="I5256" i="6" s="1"/>
  <c r="J5256" i="6" s="1"/>
  <c r="B5976" i="6"/>
  <c r="H5976" i="6" s="1" a="1"/>
  <c r="H5976" i="6" s="1"/>
  <c r="I5976" i="6" s="1"/>
  <c r="J5976" i="6" s="1"/>
  <c r="B5904" i="6"/>
  <c r="H5904" i="6" s="1" a="1"/>
  <c r="H5904" i="6" s="1"/>
  <c r="I5904" i="6" s="1"/>
  <c r="J5904" i="6" s="1"/>
  <c r="B5736" i="6"/>
  <c r="H5736" i="6" s="1" a="1"/>
  <c r="H5736" i="6" s="1"/>
  <c r="I5736" i="6" s="1"/>
  <c r="J5736" i="6" s="1"/>
  <c r="B5568" i="6"/>
  <c r="H5568" i="6" s="1" a="1"/>
  <c r="H5568" i="6" s="1"/>
  <c r="I5568" i="6" s="1"/>
  <c r="J5568" i="6" s="1"/>
  <c r="B5520" i="6"/>
  <c r="H5520" i="6" s="1" a="1"/>
  <c r="H5520" i="6" s="1"/>
  <c r="I5520" i="6" s="1"/>
  <c r="J5520" i="6" s="1"/>
  <c r="B5472" i="6"/>
  <c r="H5472" i="6" s="1" a="1"/>
  <c r="H5472" i="6" s="1"/>
  <c r="I5472" i="6" s="1"/>
  <c r="J5472" i="6" s="1"/>
  <c r="B5424" i="6"/>
  <c r="H5424" i="6" s="1" a="1"/>
  <c r="H5424" i="6" s="1"/>
  <c r="I5424" i="6" s="1"/>
  <c r="J5424" i="6" s="1"/>
  <c r="B5376" i="6"/>
  <c r="H5376" i="6" s="1" a="1"/>
  <c r="H5376" i="6" s="1"/>
  <c r="I5376" i="6" s="1"/>
  <c r="J5376" i="6" s="1"/>
  <c r="B5880" i="6"/>
  <c r="H5880" i="6" s="1" a="1"/>
  <c r="H5880" i="6" s="1"/>
  <c r="I5880" i="6" s="1"/>
  <c r="J5880" i="6" s="1"/>
  <c r="B5712" i="6"/>
  <c r="H5712" i="6" s="1" a="1"/>
  <c r="H5712" i="6" s="1"/>
  <c r="I5712" i="6" s="1"/>
  <c r="J5712" i="6" s="1"/>
  <c r="B5328" i="6"/>
  <c r="H5328" i="6" s="1" a="1"/>
  <c r="H5328" i="6" s="1"/>
  <c r="I5328" i="6" s="1"/>
  <c r="J5328" i="6" s="1"/>
  <c r="B5280" i="6"/>
  <c r="H5280" i="6" s="1" a="1"/>
  <c r="H5280" i="6" s="1"/>
  <c r="I5280" i="6" s="1"/>
  <c r="J5280" i="6" s="1"/>
  <c r="B5208" i="6"/>
  <c r="H5208" i="6" s="1" a="1"/>
  <c r="H5208" i="6" s="1"/>
  <c r="I5208" i="6" s="1"/>
  <c r="J5208" i="6" s="1"/>
  <c r="B5040" i="6"/>
  <c r="H5040" i="6" s="1" a="1"/>
  <c r="H5040" i="6" s="1"/>
  <c r="I5040" i="6" s="1"/>
  <c r="J5040" i="6" s="1"/>
  <c r="B4944" i="6"/>
  <c r="H4944" i="6" s="1" a="1"/>
  <c r="H4944" i="6" s="1"/>
  <c r="I4944" i="6" s="1"/>
  <c r="J4944" i="6" s="1"/>
  <c r="B4920" i="6"/>
  <c r="H4920" i="6" s="1" a="1"/>
  <c r="H4920" i="6" s="1"/>
  <c r="I4920" i="6" s="1"/>
  <c r="J4920" i="6" s="1"/>
  <c r="B4872" i="6"/>
  <c r="H4872" i="6" s="1" a="1"/>
  <c r="H4872" i="6" s="1"/>
  <c r="I4872" i="6" s="1"/>
  <c r="J4872" i="6" s="1"/>
  <c r="B4824" i="6"/>
  <c r="H4824" i="6" s="1" a="1"/>
  <c r="H4824" i="6" s="1"/>
  <c r="I4824" i="6" s="1"/>
  <c r="J4824" i="6" s="1"/>
  <c r="B4560" i="6"/>
  <c r="H4560" i="6" s="1" a="1"/>
  <c r="H4560" i="6" s="1"/>
  <c r="I4560" i="6" s="1"/>
  <c r="J4560" i="6" s="1"/>
  <c r="B4512" i="6"/>
  <c r="H4512" i="6" s="1" a="1"/>
  <c r="H4512" i="6" s="1"/>
  <c r="I4512" i="6" s="1"/>
  <c r="J4512" i="6" s="1"/>
  <c r="B4416" i="6"/>
  <c r="H4416" i="6" s="1" a="1"/>
  <c r="H4416" i="6" s="1"/>
  <c r="I4416" i="6" s="1"/>
  <c r="J4416" i="6" s="1"/>
  <c r="B4320" i="6"/>
  <c r="H4320" i="6" s="1" a="1"/>
  <c r="H4320" i="6" s="1"/>
  <c r="I4320" i="6" s="1"/>
  <c r="J4320" i="6" s="1"/>
  <c r="B4224" i="6"/>
  <c r="H4224" i="6" s="1" a="1"/>
  <c r="H4224" i="6" s="1"/>
  <c r="I4224" i="6" s="1"/>
  <c r="J4224" i="6" s="1"/>
  <c r="B5136" i="6"/>
  <c r="H5136" i="6" s="1" a="1"/>
  <c r="H5136" i="6" s="1"/>
  <c r="I5136" i="6" s="1"/>
  <c r="J5136" i="6" s="1"/>
  <c r="B5112" i="6"/>
  <c r="H5112" i="6" s="1" a="1"/>
  <c r="H5112" i="6" s="1"/>
  <c r="I5112" i="6" s="1"/>
  <c r="J5112" i="6" s="1"/>
  <c r="B5016" i="6"/>
  <c r="H5016" i="6" s="1" a="1"/>
  <c r="H5016" i="6" s="1"/>
  <c r="I5016" i="6" s="1"/>
  <c r="J5016" i="6" s="1"/>
  <c r="B4776" i="6"/>
  <c r="H4776" i="6" s="1" a="1"/>
  <c r="H4776" i="6" s="1"/>
  <c r="I4776" i="6" s="1"/>
  <c r="J4776" i="6" s="1"/>
  <c r="B4728" i="6"/>
  <c r="H4728" i="6" s="1" a="1"/>
  <c r="H4728" i="6" s="1"/>
  <c r="I4728" i="6" s="1"/>
  <c r="J4728" i="6" s="1"/>
  <c r="B4680" i="6"/>
  <c r="H4680" i="6" s="1" a="1"/>
  <c r="H4680" i="6" s="1"/>
  <c r="I4680" i="6" s="1"/>
  <c r="J4680" i="6" s="1"/>
  <c r="B4632" i="6"/>
  <c r="H4632" i="6" s="1" a="1"/>
  <c r="H4632" i="6" s="1"/>
  <c r="I4632" i="6" s="1"/>
  <c r="J4632" i="6" s="1"/>
  <c r="B4584" i="6"/>
  <c r="H4584" i="6" s="1" a="1"/>
  <c r="H4584" i="6" s="1"/>
  <c r="I4584" i="6" s="1"/>
  <c r="J4584" i="6" s="1"/>
  <c r="B4440" i="6"/>
  <c r="H4440" i="6" s="1" a="1"/>
  <c r="H4440" i="6" s="1"/>
  <c r="I4440" i="6" s="1"/>
  <c r="J4440" i="6" s="1"/>
  <c r="B4296" i="6"/>
  <c r="H4296" i="6" s="1" a="1"/>
  <c r="H4296" i="6" s="1"/>
  <c r="I4296" i="6" s="1"/>
  <c r="J4296" i="6" s="1"/>
  <c r="B4200" i="6"/>
  <c r="H4200" i="6" s="1" a="1"/>
  <c r="H4200" i="6" s="1"/>
  <c r="I4200" i="6" s="1"/>
  <c r="J4200" i="6" s="1"/>
  <c r="B4104" i="6"/>
  <c r="H4104" i="6" s="1" a="1"/>
  <c r="H4104" i="6" s="1"/>
  <c r="I4104" i="6" s="1"/>
  <c r="J4104" i="6" s="1"/>
  <c r="B5160" i="6"/>
  <c r="H5160" i="6" s="1" a="1"/>
  <c r="H5160" i="6" s="1"/>
  <c r="I5160" i="6" s="1"/>
  <c r="J5160" i="6" s="1"/>
  <c r="B5088" i="6"/>
  <c r="H5088" i="6" s="1" a="1"/>
  <c r="H5088" i="6" s="1"/>
  <c r="I5088" i="6" s="1"/>
  <c r="J5088" i="6" s="1"/>
  <c r="B4992" i="6"/>
  <c r="H4992" i="6" s="1" a="1"/>
  <c r="H4992" i="6" s="1"/>
  <c r="I4992" i="6" s="1"/>
  <c r="J4992" i="6" s="1"/>
  <c r="B4896" i="6"/>
  <c r="H4896" i="6" s="1" a="1"/>
  <c r="H4896" i="6" s="1"/>
  <c r="I4896" i="6" s="1"/>
  <c r="J4896" i="6" s="1"/>
  <c r="B4848" i="6"/>
  <c r="H4848" i="6" s="1" a="1"/>
  <c r="H4848" i="6" s="1"/>
  <c r="I4848" i="6" s="1"/>
  <c r="J4848" i="6" s="1"/>
  <c r="B4800" i="6"/>
  <c r="H4800" i="6" s="1" a="1"/>
  <c r="H4800" i="6" s="1"/>
  <c r="I4800" i="6" s="1"/>
  <c r="J4800" i="6" s="1"/>
  <c r="B4536" i="6"/>
  <c r="H4536" i="6" s="1" a="1"/>
  <c r="H4536" i="6" s="1"/>
  <c r="I4536" i="6" s="1"/>
  <c r="J4536" i="6" s="1"/>
  <c r="B4488" i="6"/>
  <c r="H4488" i="6" s="1" a="1"/>
  <c r="H4488" i="6" s="1"/>
  <c r="I4488" i="6" s="1"/>
  <c r="J4488" i="6" s="1"/>
  <c r="B4464" i="6"/>
  <c r="H4464" i="6" s="1" a="1"/>
  <c r="H4464" i="6" s="1"/>
  <c r="I4464" i="6" s="1"/>
  <c r="J4464" i="6" s="1"/>
  <c r="B4392" i="6"/>
  <c r="H4392" i="6" s="1" a="1"/>
  <c r="H4392" i="6" s="1"/>
  <c r="I4392" i="6" s="1"/>
  <c r="J4392" i="6" s="1"/>
  <c r="B4368" i="6"/>
  <c r="H4368" i="6" s="1" a="1"/>
  <c r="H4368" i="6" s="1"/>
  <c r="I4368" i="6" s="1"/>
  <c r="J4368" i="6" s="1"/>
  <c r="B4272" i="6"/>
  <c r="H4272" i="6" s="1" a="1"/>
  <c r="H4272" i="6" s="1"/>
  <c r="I4272" i="6" s="1"/>
  <c r="J4272" i="6" s="1"/>
  <c r="B4176" i="6"/>
  <c r="H4176" i="6" s="1" a="1"/>
  <c r="H4176" i="6" s="1"/>
  <c r="I4176" i="6" s="1"/>
  <c r="J4176" i="6" s="1"/>
  <c r="B4080" i="6"/>
  <c r="H4080" i="6" s="1" a="1"/>
  <c r="H4080" i="6" s="1"/>
  <c r="I4080" i="6" s="1"/>
  <c r="J4080" i="6" s="1"/>
  <c r="B4032" i="6"/>
  <c r="H4032" i="6" s="1" a="1"/>
  <c r="H4032" i="6" s="1"/>
  <c r="I4032" i="6" s="1"/>
  <c r="J4032" i="6" s="1"/>
  <c r="B3936" i="6"/>
  <c r="H3936" i="6" s="1" a="1"/>
  <c r="H3936" i="6" s="1"/>
  <c r="I3936" i="6" s="1"/>
  <c r="J3936" i="6" s="1"/>
  <c r="B5232" i="6"/>
  <c r="H5232" i="6" s="1" a="1"/>
  <c r="H5232" i="6" s="1"/>
  <c r="I5232" i="6" s="1"/>
  <c r="J5232" i="6" s="1"/>
  <c r="B5184" i="6"/>
  <c r="H5184" i="6" s="1" a="1"/>
  <c r="H5184" i="6" s="1"/>
  <c r="I5184" i="6" s="1"/>
  <c r="J5184" i="6" s="1"/>
  <c r="B5064" i="6"/>
  <c r="H5064" i="6" s="1" a="1"/>
  <c r="H5064" i="6" s="1"/>
  <c r="I5064" i="6" s="1"/>
  <c r="J5064" i="6" s="1"/>
  <c r="B4968" i="6"/>
  <c r="H4968" i="6" s="1" a="1"/>
  <c r="H4968" i="6" s="1"/>
  <c r="I4968" i="6" s="1"/>
  <c r="J4968" i="6" s="1"/>
  <c r="B4752" i="6"/>
  <c r="H4752" i="6" s="1" a="1"/>
  <c r="H4752" i="6" s="1"/>
  <c r="I4752" i="6" s="1"/>
  <c r="J4752" i="6" s="1"/>
  <c r="B4704" i="6"/>
  <c r="H4704" i="6" s="1" a="1"/>
  <c r="H4704" i="6" s="1"/>
  <c r="I4704" i="6" s="1"/>
  <c r="J4704" i="6" s="1"/>
  <c r="B4656" i="6"/>
  <c r="H4656" i="6" s="1" a="1"/>
  <c r="H4656" i="6" s="1"/>
  <c r="I4656" i="6" s="1"/>
  <c r="J4656" i="6" s="1"/>
  <c r="B4608" i="6"/>
  <c r="H4608" i="6" s="1" a="1"/>
  <c r="H4608" i="6" s="1"/>
  <c r="I4608" i="6" s="1"/>
  <c r="J4608" i="6" s="1"/>
  <c r="B4344" i="6"/>
  <c r="H4344" i="6" s="1" a="1"/>
  <c r="H4344" i="6" s="1"/>
  <c r="I4344" i="6" s="1"/>
  <c r="J4344" i="6" s="1"/>
  <c r="B4248" i="6"/>
  <c r="H4248" i="6" s="1" a="1"/>
  <c r="H4248" i="6" s="1"/>
  <c r="I4248" i="6" s="1"/>
  <c r="J4248" i="6" s="1"/>
  <c r="B4152" i="6"/>
  <c r="H4152" i="6" s="1" a="1"/>
  <c r="H4152" i="6" s="1"/>
  <c r="I4152" i="6" s="1"/>
  <c r="J4152" i="6" s="1"/>
  <c r="B4008" i="6"/>
  <c r="H4008" i="6" s="1" a="1"/>
  <c r="H4008" i="6" s="1"/>
  <c r="I4008" i="6" s="1"/>
  <c r="J4008" i="6" s="1"/>
  <c r="B3912" i="6"/>
  <c r="H3912" i="6" s="1" a="1"/>
  <c r="H3912" i="6" s="1"/>
  <c r="I3912" i="6" s="1"/>
  <c r="J3912" i="6" s="1"/>
  <c r="B3984" i="6"/>
  <c r="H3984" i="6" s="1" a="1"/>
  <c r="H3984" i="6" s="1"/>
  <c r="I3984" i="6" s="1"/>
  <c r="J3984" i="6" s="1"/>
  <c r="B3840" i="6"/>
  <c r="H3840" i="6" s="1" a="1"/>
  <c r="H3840" i="6" s="1"/>
  <c r="I3840" i="6" s="1"/>
  <c r="J3840" i="6" s="1"/>
  <c r="B3744" i="6"/>
  <c r="H3744" i="6" s="1" a="1"/>
  <c r="H3744" i="6" s="1"/>
  <c r="I3744" i="6" s="1"/>
  <c r="J3744" i="6" s="1"/>
  <c r="B3648" i="6"/>
  <c r="H3648" i="6" s="1" a="1"/>
  <c r="H3648" i="6" s="1"/>
  <c r="I3648" i="6" s="1"/>
  <c r="J3648" i="6" s="1"/>
  <c r="B3552" i="6"/>
  <c r="H3552" i="6" s="1" a="1"/>
  <c r="H3552" i="6" s="1"/>
  <c r="I3552" i="6" s="1"/>
  <c r="J3552" i="6" s="1"/>
  <c r="B3264" i="6"/>
  <c r="H3264" i="6" s="1" a="1"/>
  <c r="H3264" i="6" s="1"/>
  <c r="I3264" i="6" s="1"/>
  <c r="J3264" i="6" s="1"/>
  <c r="B3192" i="6"/>
  <c r="H3192" i="6" s="1" a="1"/>
  <c r="H3192" i="6" s="1"/>
  <c r="I3192" i="6" s="1"/>
  <c r="J3192" i="6" s="1"/>
  <c r="B3096" i="6"/>
  <c r="H3096" i="6" s="1" a="1"/>
  <c r="H3096" i="6" s="1"/>
  <c r="I3096" i="6" s="1"/>
  <c r="J3096" i="6" s="1"/>
  <c r="B3024" i="6"/>
  <c r="H3024" i="6" s="1" a="1"/>
  <c r="H3024" i="6" s="1"/>
  <c r="I3024" i="6" s="1"/>
  <c r="J3024" i="6" s="1"/>
  <c r="B2952" i="6"/>
  <c r="H2952" i="6" s="1" a="1"/>
  <c r="H2952" i="6" s="1"/>
  <c r="I2952" i="6" s="1"/>
  <c r="J2952" i="6" s="1"/>
  <c r="B2928" i="6"/>
  <c r="H2928" i="6" s="1" a="1"/>
  <c r="H2928" i="6" s="1"/>
  <c r="I2928" i="6" s="1"/>
  <c r="J2928" i="6" s="1"/>
  <c r="B2880" i="6"/>
  <c r="H2880" i="6" s="1" a="1"/>
  <c r="H2880" i="6" s="1"/>
  <c r="I2880" i="6" s="1"/>
  <c r="J2880" i="6" s="1"/>
  <c r="B2640" i="6"/>
  <c r="H2640" i="6" s="1" a="1"/>
  <c r="H2640" i="6" s="1"/>
  <c r="I2640" i="6" s="1"/>
  <c r="J2640" i="6" s="1"/>
  <c r="B2592" i="6"/>
  <c r="H2592" i="6" s="1" a="1"/>
  <c r="H2592" i="6" s="1"/>
  <c r="I2592" i="6" s="1"/>
  <c r="J2592" i="6" s="1"/>
  <c r="B3960" i="6"/>
  <c r="H3960" i="6" s="1" a="1"/>
  <c r="H3960" i="6" s="1"/>
  <c r="I3960" i="6" s="1"/>
  <c r="J3960" i="6" s="1"/>
  <c r="B3816" i="6"/>
  <c r="H3816" i="6" s="1" a="1"/>
  <c r="H3816" i="6" s="1"/>
  <c r="I3816" i="6" s="1"/>
  <c r="J3816" i="6" s="1"/>
  <c r="B3720" i="6"/>
  <c r="H3720" i="6" s="1" a="1"/>
  <c r="H3720" i="6" s="1"/>
  <c r="I3720" i="6" s="1"/>
  <c r="J3720" i="6" s="1"/>
  <c r="B3624" i="6"/>
  <c r="H3624" i="6" s="1" a="1"/>
  <c r="H3624" i="6" s="1"/>
  <c r="I3624" i="6" s="1"/>
  <c r="J3624" i="6" s="1"/>
  <c r="B3528" i="6"/>
  <c r="H3528" i="6" s="1" a="1"/>
  <c r="H3528" i="6" s="1"/>
  <c r="I3528" i="6" s="1"/>
  <c r="J3528" i="6" s="1"/>
  <c r="B3288" i="6"/>
  <c r="H3288" i="6" s="1" a="1"/>
  <c r="H3288" i="6" s="1"/>
  <c r="I3288" i="6" s="1"/>
  <c r="J3288" i="6" s="1"/>
  <c r="B3240" i="6"/>
  <c r="H3240" i="6" s="1" a="1"/>
  <c r="H3240" i="6" s="1"/>
  <c r="I3240" i="6" s="1"/>
  <c r="J3240" i="6" s="1"/>
  <c r="B3216" i="6"/>
  <c r="H3216" i="6" s="1" a="1"/>
  <c r="H3216" i="6" s="1"/>
  <c r="I3216" i="6" s="1"/>
  <c r="J3216" i="6" s="1"/>
  <c r="B3144" i="6"/>
  <c r="H3144" i="6" s="1" a="1"/>
  <c r="H3144" i="6" s="1"/>
  <c r="I3144" i="6" s="1"/>
  <c r="J3144" i="6" s="1"/>
  <c r="B3048" i="6"/>
  <c r="H3048" i="6" s="1" a="1"/>
  <c r="H3048" i="6" s="1"/>
  <c r="I3048" i="6" s="1"/>
  <c r="J3048" i="6" s="1"/>
  <c r="B2856" i="6"/>
  <c r="H2856" i="6" s="1" a="1"/>
  <c r="H2856" i="6" s="1"/>
  <c r="I2856" i="6" s="1"/>
  <c r="J2856" i="6" s="1"/>
  <c r="B2808" i="6"/>
  <c r="H2808" i="6" s="1" a="1"/>
  <c r="H2808" i="6" s="1"/>
  <c r="I2808" i="6" s="1"/>
  <c r="J2808" i="6" s="1"/>
  <c r="B2736" i="6"/>
  <c r="H2736" i="6" s="1" a="1"/>
  <c r="H2736" i="6" s="1"/>
  <c r="I2736" i="6" s="1"/>
  <c r="J2736" i="6" s="1"/>
  <c r="B3888" i="6"/>
  <c r="H3888" i="6" s="1" a="1"/>
  <c r="H3888" i="6" s="1"/>
  <c r="I3888" i="6" s="1"/>
  <c r="J3888" i="6" s="1"/>
  <c r="B3792" i="6"/>
  <c r="H3792" i="6" s="1" a="1"/>
  <c r="H3792" i="6" s="1"/>
  <c r="I3792" i="6" s="1"/>
  <c r="J3792" i="6" s="1"/>
  <c r="B3696" i="6"/>
  <c r="H3696" i="6" s="1" a="1"/>
  <c r="H3696" i="6" s="1"/>
  <c r="I3696" i="6" s="1"/>
  <c r="J3696" i="6" s="1"/>
  <c r="B3600" i="6"/>
  <c r="H3600" i="6" s="1" a="1"/>
  <c r="H3600" i="6" s="1"/>
  <c r="I3600" i="6" s="1"/>
  <c r="J3600" i="6" s="1"/>
  <c r="B3504" i="6"/>
  <c r="H3504" i="6" s="1" a="1"/>
  <c r="H3504" i="6" s="1"/>
  <c r="I3504" i="6" s="1"/>
  <c r="J3504" i="6" s="1"/>
  <c r="B3432" i="6"/>
  <c r="H3432" i="6" s="1" a="1"/>
  <c r="H3432" i="6" s="1"/>
  <c r="I3432" i="6" s="1"/>
  <c r="J3432" i="6" s="1"/>
  <c r="B3408" i="6"/>
  <c r="H3408" i="6" s="1" a="1"/>
  <c r="H3408" i="6" s="1"/>
  <c r="I3408" i="6" s="1"/>
  <c r="J3408" i="6" s="1"/>
  <c r="B3384" i="6"/>
  <c r="H3384" i="6" s="1" a="1"/>
  <c r="H3384" i="6" s="1"/>
  <c r="I3384" i="6" s="1"/>
  <c r="J3384" i="6" s="1"/>
  <c r="B3360" i="6"/>
  <c r="H3360" i="6" s="1" a="1"/>
  <c r="H3360" i="6" s="1"/>
  <c r="I3360" i="6" s="1"/>
  <c r="J3360" i="6" s="1"/>
  <c r="B3336" i="6"/>
  <c r="H3336" i="6" s="1" a="1"/>
  <c r="H3336" i="6" s="1"/>
  <c r="I3336" i="6" s="1"/>
  <c r="J3336" i="6" s="1"/>
  <c r="B3168" i="6"/>
  <c r="H3168" i="6" s="1" a="1"/>
  <c r="H3168" i="6" s="1"/>
  <c r="I3168" i="6" s="1"/>
  <c r="J3168" i="6" s="1"/>
  <c r="B3120" i="6"/>
  <c r="H3120" i="6" s="1" a="1"/>
  <c r="H3120" i="6" s="1"/>
  <c r="I3120" i="6" s="1"/>
  <c r="J3120" i="6" s="1"/>
  <c r="B3072" i="6"/>
  <c r="H3072" i="6" s="1" a="1"/>
  <c r="H3072" i="6" s="1"/>
  <c r="I3072" i="6" s="1"/>
  <c r="J3072" i="6" s="1"/>
  <c r="B4128" i="6"/>
  <c r="H4128" i="6" s="1" a="1"/>
  <c r="H4128" i="6" s="1"/>
  <c r="I4128" i="6" s="1"/>
  <c r="J4128" i="6" s="1"/>
  <c r="B4056" i="6"/>
  <c r="H4056" i="6" s="1" a="1"/>
  <c r="H4056" i="6" s="1"/>
  <c r="I4056" i="6" s="1"/>
  <c r="J4056" i="6" s="1"/>
  <c r="B3864" i="6"/>
  <c r="H3864" i="6" s="1" a="1"/>
  <c r="H3864" i="6" s="1"/>
  <c r="I3864" i="6" s="1"/>
  <c r="J3864" i="6" s="1"/>
  <c r="B3768" i="6"/>
  <c r="H3768" i="6" s="1" a="1"/>
  <c r="H3768" i="6" s="1"/>
  <c r="I3768" i="6" s="1"/>
  <c r="J3768" i="6" s="1"/>
  <c r="B3672" i="6"/>
  <c r="H3672" i="6" s="1" a="1"/>
  <c r="H3672" i="6" s="1"/>
  <c r="I3672" i="6" s="1"/>
  <c r="J3672" i="6" s="1"/>
  <c r="B3576" i="6"/>
  <c r="H3576" i="6" s="1" a="1"/>
  <c r="H3576" i="6" s="1"/>
  <c r="I3576" i="6" s="1"/>
  <c r="J3576" i="6" s="1"/>
  <c r="B3480" i="6"/>
  <c r="H3480" i="6" s="1" a="1"/>
  <c r="H3480" i="6" s="1"/>
  <c r="I3480" i="6" s="1"/>
  <c r="J3480" i="6" s="1"/>
  <c r="B3456" i="6"/>
  <c r="H3456" i="6" s="1" a="1"/>
  <c r="H3456" i="6" s="1"/>
  <c r="I3456" i="6" s="1"/>
  <c r="J3456" i="6" s="1"/>
  <c r="B3312" i="6"/>
  <c r="H3312" i="6" s="1" a="1"/>
  <c r="H3312" i="6" s="1"/>
  <c r="I3312" i="6" s="1"/>
  <c r="J3312" i="6" s="1"/>
  <c r="B2904" i="6"/>
  <c r="H2904" i="6" s="1" a="1"/>
  <c r="H2904" i="6" s="1"/>
  <c r="I2904" i="6" s="1"/>
  <c r="J2904" i="6" s="1"/>
  <c r="B2784" i="6"/>
  <c r="H2784" i="6" s="1" a="1"/>
  <c r="H2784" i="6" s="1"/>
  <c r="I2784" i="6" s="1"/>
  <c r="J2784" i="6" s="1"/>
  <c r="B2712" i="6"/>
  <c r="H2712" i="6" s="1" a="1"/>
  <c r="H2712" i="6" s="1"/>
  <c r="I2712" i="6" s="1"/>
  <c r="J2712" i="6" s="1"/>
  <c r="B2616" i="6"/>
  <c r="H2616" i="6" s="1" a="1"/>
  <c r="H2616" i="6" s="1"/>
  <c r="I2616" i="6" s="1"/>
  <c r="J2616" i="6" s="1"/>
  <c r="B2520" i="6"/>
  <c r="H2520" i="6" s="1" a="1"/>
  <c r="H2520" i="6" s="1"/>
  <c r="I2520" i="6" s="1"/>
  <c r="J2520" i="6" s="1"/>
  <c r="B2088" i="6"/>
  <c r="H2088" i="6" s="1" a="1"/>
  <c r="H2088" i="6" s="1"/>
  <c r="I2088" i="6" s="1"/>
  <c r="J2088" i="6" s="1"/>
  <c r="B1992" i="6"/>
  <c r="H1992" i="6" s="1" a="1"/>
  <c r="H1992" i="6" s="1"/>
  <c r="I1992" i="6" s="1"/>
  <c r="J1992" i="6" s="1"/>
  <c r="B1896" i="6"/>
  <c r="H1896" i="6" s="1" a="1"/>
  <c r="H1896" i="6" s="1"/>
  <c r="I1896" i="6" s="1"/>
  <c r="J1896" i="6" s="1"/>
  <c r="B1752" i="6"/>
  <c r="H1752" i="6" s="1" a="1"/>
  <c r="H1752" i="6" s="1"/>
  <c r="I1752" i="6" s="1"/>
  <c r="J1752" i="6" s="1"/>
  <c r="B1632" i="6"/>
  <c r="H1632" i="6" s="1" a="1"/>
  <c r="H1632" i="6" s="1"/>
  <c r="I1632" i="6" s="1"/>
  <c r="J1632" i="6" s="1"/>
  <c r="B1560" i="6"/>
  <c r="H1560" i="6" s="1" a="1"/>
  <c r="H1560" i="6" s="1"/>
  <c r="I1560" i="6" s="1"/>
  <c r="J1560" i="6" s="1"/>
  <c r="B1536" i="6"/>
  <c r="H1536" i="6" s="1" a="1"/>
  <c r="H1536" i="6" s="1"/>
  <c r="I1536" i="6" s="1"/>
  <c r="J1536" i="6" s="1"/>
  <c r="B1464" i="6"/>
  <c r="H1464" i="6" s="1" a="1"/>
  <c r="H1464" i="6" s="1"/>
  <c r="I1464" i="6" s="1"/>
  <c r="J1464" i="6" s="1"/>
  <c r="B2832" i="6"/>
  <c r="H2832" i="6" s="1" a="1"/>
  <c r="H2832" i="6" s="1"/>
  <c r="I2832" i="6" s="1"/>
  <c r="J2832" i="6" s="1"/>
  <c r="B2760" i="6"/>
  <c r="H2760" i="6" s="1" a="1"/>
  <c r="H2760" i="6" s="1"/>
  <c r="I2760" i="6" s="1"/>
  <c r="J2760" i="6" s="1"/>
  <c r="B2688" i="6"/>
  <c r="H2688" i="6" s="1" a="1"/>
  <c r="H2688" i="6" s="1"/>
  <c r="I2688" i="6" s="1"/>
  <c r="J2688" i="6" s="1"/>
  <c r="B2568" i="6"/>
  <c r="H2568" i="6" s="1" a="1"/>
  <c r="H2568" i="6" s="1"/>
  <c r="I2568" i="6" s="1"/>
  <c r="J2568" i="6" s="1"/>
  <c r="B2448" i="6"/>
  <c r="H2448" i="6" s="1" a="1"/>
  <c r="H2448" i="6" s="1"/>
  <c r="I2448" i="6" s="1"/>
  <c r="J2448" i="6" s="1"/>
  <c r="B2136" i="6"/>
  <c r="H2136" i="6" s="1" a="1"/>
  <c r="H2136" i="6" s="1"/>
  <c r="I2136" i="6" s="1"/>
  <c r="J2136" i="6" s="1"/>
  <c r="B2064" i="6"/>
  <c r="H2064" i="6" s="1" a="1"/>
  <c r="H2064" i="6" s="1"/>
  <c r="I2064" i="6" s="1"/>
  <c r="J2064" i="6" s="1"/>
  <c r="B1968" i="6"/>
  <c r="H1968" i="6" s="1" a="1"/>
  <c r="H1968" i="6" s="1"/>
  <c r="I1968" i="6" s="1"/>
  <c r="J1968" i="6" s="1"/>
  <c r="B1872" i="6"/>
  <c r="H1872" i="6" s="1" a="1"/>
  <c r="H1872" i="6" s="1"/>
  <c r="I1872" i="6" s="1"/>
  <c r="J1872" i="6" s="1"/>
  <c r="B1848" i="6"/>
  <c r="H1848" i="6" s="1" a="1"/>
  <c r="H1848" i="6" s="1"/>
  <c r="I1848" i="6" s="1"/>
  <c r="J1848" i="6" s="1"/>
  <c r="B1824" i="6"/>
  <c r="H1824" i="6" s="1" a="1"/>
  <c r="H1824" i="6" s="1"/>
  <c r="I1824" i="6" s="1"/>
  <c r="J1824" i="6" s="1"/>
  <c r="B1728" i="6"/>
  <c r="H1728" i="6" s="1" a="1"/>
  <c r="H1728" i="6" s="1"/>
  <c r="I1728" i="6" s="1"/>
  <c r="J1728" i="6" s="1"/>
  <c r="B1608" i="6"/>
  <c r="H1608" i="6" s="1" a="1"/>
  <c r="H1608" i="6" s="1"/>
  <c r="I1608" i="6" s="1"/>
  <c r="J1608" i="6" s="1"/>
  <c r="B2544" i="6"/>
  <c r="H2544" i="6" s="1" a="1"/>
  <c r="H2544" i="6" s="1"/>
  <c r="I2544" i="6" s="1"/>
  <c r="J2544" i="6" s="1"/>
  <c r="B2496" i="6"/>
  <c r="H2496" i="6" s="1" a="1"/>
  <c r="H2496" i="6" s="1"/>
  <c r="I2496" i="6" s="1"/>
  <c r="J2496" i="6" s="1"/>
  <c r="B2424" i="6"/>
  <c r="H2424" i="6" s="1" a="1"/>
  <c r="H2424" i="6" s="1"/>
  <c r="I2424" i="6" s="1"/>
  <c r="J2424" i="6" s="1"/>
  <c r="B2328" i="6"/>
  <c r="H2328" i="6" s="1" a="1"/>
  <c r="H2328" i="6" s="1"/>
  <c r="I2328" i="6" s="1"/>
  <c r="J2328" i="6" s="1"/>
  <c r="B2040" i="6"/>
  <c r="H2040" i="6" s="1" a="1"/>
  <c r="H2040" i="6" s="1"/>
  <c r="I2040" i="6" s="1"/>
  <c r="J2040" i="6" s="1"/>
  <c r="B1944" i="6"/>
  <c r="H1944" i="6" s="1" a="1"/>
  <c r="H1944" i="6" s="1"/>
  <c r="I1944" i="6" s="1"/>
  <c r="J1944" i="6" s="1"/>
  <c r="B1800" i="6"/>
  <c r="H1800" i="6" s="1" a="1"/>
  <c r="H1800" i="6" s="1"/>
  <c r="I1800" i="6" s="1"/>
  <c r="J1800" i="6" s="1"/>
  <c r="B1704" i="6"/>
  <c r="H1704" i="6" s="1" a="1"/>
  <c r="H1704" i="6" s="1"/>
  <c r="I1704" i="6" s="1"/>
  <c r="J1704" i="6" s="1"/>
  <c r="B1488" i="6"/>
  <c r="H1488" i="6" s="1" a="1"/>
  <c r="H1488" i="6" s="1"/>
  <c r="I1488" i="6" s="1"/>
  <c r="J1488" i="6" s="1"/>
  <c r="B1440" i="6"/>
  <c r="H1440" i="6" s="1" a="1"/>
  <c r="H1440" i="6" s="1"/>
  <c r="I1440" i="6" s="1"/>
  <c r="J1440" i="6" s="1"/>
  <c r="B3000" i="6"/>
  <c r="H3000" i="6" s="1" a="1"/>
  <c r="H3000" i="6" s="1"/>
  <c r="I3000" i="6" s="1"/>
  <c r="J3000" i="6" s="1"/>
  <c r="B2976" i="6"/>
  <c r="H2976" i="6" s="1" a="1"/>
  <c r="H2976" i="6" s="1"/>
  <c r="I2976" i="6" s="1"/>
  <c r="J2976" i="6" s="1"/>
  <c r="B2664" i="6"/>
  <c r="H2664" i="6" s="1" a="1"/>
  <c r="H2664" i="6" s="1"/>
  <c r="I2664" i="6" s="1"/>
  <c r="J2664" i="6" s="1"/>
  <c r="B2472" i="6"/>
  <c r="H2472" i="6" s="1" a="1"/>
  <c r="H2472" i="6" s="1"/>
  <c r="I2472" i="6" s="1"/>
  <c r="J2472" i="6" s="1"/>
  <c r="B2400" i="6"/>
  <c r="H2400" i="6" s="1" a="1"/>
  <c r="H2400" i="6" s="1"/>
  <c r="I2400" i="6" s="1"/>
  <c r="J2400" i="6" s="1"/>
  <c r="B2376" i="6"/>
  <c r="H2376" i="6" s="1" a="1"/>
  <c r="H2376" i="6" s="1"/>
  <c r="I2376" i="6" s="1"/>
  <c r="J2376" i="6" s="1"/>
  <c r="B2352" i="6"/>
  <c r="H2352" i="6" s="1" a="1"/>
  <c r="H2352" i="6" s="1"/>
  <c r="I2352" i="6" s="1"/>
  <c r="J2352" i="6" s="1"/>
  <c r="B2304" i="6"/>
  <c r="H2304" i="6" s="1" a="1"/>
  <c r="H2304" i="6" s="1"/>
  <c r="I2304" i="6" s="1"/>
  <c r="J2304" i="6" s="1"/>
  <c r="B2280" i="6"/>
  <c r="H2280" i="6" s="1" a="1"/>
  <c r="H2280" i="6" s="1"/>
  <c r="I2280" i="6" s="1"/>
  <c r="J2280" i="6" s="1"/>
  <c r="B2256" i="6"/>
  <c r="H2256" i="6" s="1" a="1"/>
  <c r="H2256" i="6" s="1"/>
  <c r="I2256" i="6" s="1"/>
  <c r="J2256" i="6" s="1"/>
  <c r="B2232" i="6"/>
  <c r="H2232" i="6" s="1" a="1"/>
  <c r="H2232" i="6" s="1"/>
  <c r="I2232" i="6" s="1"/>
  <c r="J2232" i="6" s="1"/>
  <c r="B2208" i="6"/>
  <c r="H2208" i="6" s="1" a="1"/>
  <c r="H2208" i="6" s="1"/>
  <c r="I2208" i="6" s="1"/>
  <c r="J2208" i="6" s="1"/>
  <c r="B2184" i="6"/>
  <c r="H2184" i="6" s="1" a="1"/>
  <c r="H2184" i="6" s="1"/>
  <c r="I2184" i="6" s="1"/>
  <c r="J2184" i="6" s="1"/>
  <c r="B2160" i="6"/>
  <c r="H2160" i="6" s="1" a="1"/>
  <c r="H2160" i="6" s="1"/>
  <c r="I2160" i="6" s="1"/>
  <c r="J2160" i="6" s="1"/>
  <c r="B2112" i="6"/>
  <c r="H2112" i="6" s="1" a="1"/>
  <c r="H2112" i="6" s="1"/>
  <c r="I2112" i="6" s="1"/>
  <c r="J2112" i="6" s="1"/>
  <c r="B2016" i="6"/>
  <c r="H2016" i="6" s="1" a="1"/>
  <c r="H2016" i="6" s="1"/>
  <c r="I2016" i="6" s="1"/>
  <c r="J2016" i="6" s="1"/>
  <c r="B1920" i="6"/>
  <c r="H1920" i="6" s="1" a="1"/>
  <c r="H1920" i="6" s="1"/>
  <c r="I1920" i="6" s="1"/>
  <c r="J1920" i="6" s="1"/>
  <c r="B1776" i="6"/>
  <c r="H1776" i="6" s="1" a="1"/>
  <c r="H1776" i="6" s="1"/>
  <c r="I1776" i="6" s="1"/>
  <c r="J1776" i="6" s="1"/>
  <c r="B1680" i="6"/>
  <c r="H1680" i="6" s="1" a="1"/>
  <c r="H1680" i="6" s="1"/>
  <c r="I1680" i="6" s="1"/>
  <c r="J1680" i="6" s="1"/>
  <c r="B1656" i="6"/>
  <c r="H1656" i="6" s="1" a="1"/>
  <c r="H1656" i="6" s="1"/>
  <c r="I1656" i="6" s="1"/>
  <c r="J1656" i="6" s="1"/>
  <c r="B1584" i="6"/>
  <c r="H1584" i="6" s="1" a="1"/>
  <c r="H1584" i="6" s="1"/>
  <c r="I1584" i="6" s="1"/>
  <c r="J1584" i="6" s="1"/>
  <c r="B1512" i="6"/>
  <c r="H1512" i="6" s="1" a="1"/>
  <c r="H1512" i="6" s="1"/>
  <c r="I1512" i="6" s="1"/>
  <c r="J1512" i="6" s="1"/>
  <c r="B1416" i="6"/>
  <c r="H1416" i="6" s="1" a="1"/>
  <c r="H1416" i="6" s="1"/>
  <c r="I1416" i="6" s="1"/>
  <c r="J1416" i="6" s="1"/>
  <c r="B1392" i="6"/>
  <c r="H1392" i="6" s="1" a="1"/>
  <c r="H1392" i="6" s="1"/>
  <c r="I1392" i="6" s="1"/>
  <c r="J1392" i="6" s="1"/>
  <c r="B1344" i="6"/>
  <c r="H1344" i="6" s="1" a="1"/>
  <c r="H1344" i="6" s="1"/>
  <c r="I1344" i="6" s="1"/>
  <c r="J1344" i="6" s="1"/>
  <c r="B1272" i="6"/>
  <c r="H1272" i="6" s="1" a="1"/>
  <c r="H1272" i="6" s="1"/>
  <c r="I1272" i="6" s="1"/>
  <c r="J1272" i="6" s="1"/>
  <c r="B1200" i="6"/>
  <c r="H1200" i="6" s="1" a="1"/>
  <c r="H1200" i="6" s="1"/>
  <c r="I1200" i="6" s="1"/>
  <c r="J1200" i="6" s="1"/>
  <c r="B864" i="6"/>
  <c r="H864" i="6" s="1" a="1"/>
  <c r="H864" i="6" s="1"/>
  <c r="I864" i="6" s="1"/>
  <c r="J864" i="6" s="1"/>
  <c r="B816" i="6"/>
  <c r="H816" i="6" s="1" a="1"/>
  <c r="H816" i="6" s="1"/>
  <c r="I816" i="6" s="1"/>
  <c r="J816" i="6" s="1"/>
  <c r="B792" i="6"/>
  <c r="H792" i="6" s="1" a="1"/>
  <c r="H792" i="6" s="1"/>
  <c r="I792" i="6" s="1"/>
  <c r="J792" i="6" s="1"/>
  <c r="B744" i="6"/>
  <c r="H744" i="6" s="1" a="1"/>
  <c r="H744" i="6" s="1"/>
  <c r="I744" i="6" s="1"/>
  <c r="J744" i="6" s="1"/>
  <c r="B504" i="6"/>
  <c r="H504" i="6" s="1" a="1"/>
  <c r="H504" i="6" s="1"/>
  <c r="I504" i="6" s="1"/>
  <c r="J504" i="6" s="1"/>
  <c r="B456" i="6"/>
  <c r="H456" i="6" s="1" a="1"/>
  <c r="H456" i="6" s="1"/>
  <c r="I456" i="6" s="1"/>
  <c r="J456" i="6" s="1"/>
  <c r="B384" i="6"/>
  <c r="H384" i="6" s="1" a="1"/>
  <c r="H384" i="6" s="1"/>
  <c r="I384" i="6" s="1"/>
  <c r="J384" i="6" s="1"/>
  <c r="B336" i="6"/>
  <c r="H336" i="6" s="1" a="1"/>
  <c r="H336" i="6" s="1"/>
  <c r="I336" i="6" s="1"/>
  <c r="J336" i="6" s="1"/>
  <c r="B216" i="6"/>
  <c r="H216" i="6" s="1" a="1"/>
  <c r="H216" i="6" s="1"/>
  <c r="I216" i="6" s="1"/>
  <c r="J216" i="6" s="1"/>
  <c r="B192" i="6"/>
  <c r="H192" i="6" s="1" a="1"/>
  <c r="H192" i="6" s="1"/>
  <c r="I192" i="6" s="1"/>
  <c r="J192" i="6" s="1"/>
  <c r="B288" i="6"/>
  <c r="H288" i="6" s="1" a="1"/>
  <c r="H288" i="6" s="1"/>
  <c r="I288" i="6" s="1"/>
  <c r="J288" i="6" s="1"/>
  <c r="B264" i="6"/>
  <c r="H264" i="6" s="1" a="1"/>
  <c r="H264" i="6" s="1"/>
  <c r="I264" i="6" s="1"/>
  <c r="J264" i="6" s="1"/>
  <c r="B240" i="6"/>
  <c r="H240" i="6" s="1" a="1"/>
  <c r="H240" i="6" s="1"/>
  <c r="I240" i="6" s="1"/>
  <c r="J240" i="6" s="1"/>
  <c r="B168" i="6"/>
  <c r="H168" i="6" s="1" a="1"/>
  <c r="H168" i="6" s="1"/>
  <c r="I168" i="6" s="1"/>
  <c r="J168" i="6" s="1"/>
  <c r="B96" i="6"/>
  <c r="H96" i="6" s="1" a="1"/>
  <c r="H96" i="6" s="1"/>
  <c r="I96" i="6" s="1"/>
  <c r="J96" i="6" s="1"/>
  <c r="B1368" i="6"/>
  <c r="H1368" i="6" s="1" a="1"/>
  <c r="H1368" i="6" s="1"/>
  <c r="I1368" i="6" s="1"/>
  <c r="J1368" i="6" s="1"/>
  <c r="B1176" i="6"/>
  <c r="H1176" i="6" s="1" a="1"/>
  <c r="H1176" i="6" s="1"/>
  <c r="I1176" i="6" s="1"/>
  <c r="J1176" i="6" s="1"/>
  <c r="B1080" i="6"/>
  <c r="H1080" i="6" s="1" a="1"/>
  <c r="H1080" i="6" s="1"/>
  <c r="I1080" i="6" s="1"/>
  <c r="J1080" i="6" s="1"/>
  <c r="B936" i="6"/>
  <c r="H936" i="6" s="1" a="1"/>
  <c r="H936" i="6" s="1"/>
  <c r="I936" i="6" s="1"/>
  <c r="J936" i="6" s="1"/>
  <c r="B912" i="6"/>
  <c r="H912" i="6" s="1" a="1"/>
  <c r="H912" i="6" s="1"/>
  <c r="I912" i="6" s="1"/>
  <c r="J912" i="6" s="1"/>
  <c r="B840" i="6"/>
  <c r="H840" i="6" s="1" a="1"/>
  <c r="H840" i="6" s="1"/>
  <c r="I840" i="6" s="1"/>
  <c r="J840" i="6" s="1"/>
  <c r="B696" i="6"/>
  <c r="H696" i="6" s="1" a="1"/>
  <c r="H696" i="6" s="1"/>
  <c r="I696" i="6" s="1"/>
  <c r="J696" i="6" s="1"/>
  <c r="B312" i="6"/>
  <c r="H312" i="6" s="1" a="1"/>
  <c r="H312" i="6" s="1"/>
  <c r="I312" i="6" s="1"/>
  <c r="J312" i="6" s="1"/>
  <c r="B120" i="6"/>
  <c r="H120" i="6" s="1" a="1"/>
  <c r="H120" i="6" s="1"/>
  <c r="I120" i="6" s="1"/>
  <c r="J120" i="6" s="1"/>
  <c r="B1296" i="6"/>
  <c r="H1296" i="6" s="1" a="1"/>
  <c r="H1296" i="6" s="1"/>
  <c r="I1296" i="6" s="1"/>
  <c r="J1296" i="6" s="1"/>
  <c r="B1152" i="6"/>
  <c r="H1152" i="6" s="1" a="1"/>
  <c r="H1152" i="6" s="1"/>
  <c r="I1152" i="6" s="1"/>
  <c r="J1152" i="6" s="1"/>
  <c r="B1104" i="6"/>
  <c r="H1104" i="6" s="1" a="1"/>
  <c r="H1104" i="6" s="1"/>
  <c r="I1104" i="6" s="1"/>
  <c r="J1104" i="6" s="1"/>
  <c r="B1056" i="6"/>
  <c r="H1056" i="6" s="1" a="1"/>
  <c r="H1056" i="6" s="1"/>
  <c r="I1056" i="6" s="1"/>
  <c r="J1056" i="6" s="1"/>
  <c r="B1032" i="6"/>
  <c r="H1032" i="6" s="1" a="1"/>
  <c r="H1032" i="6" s="1"/>
  <c r="I1032" i="6" s="1"/>
  <c r="J1032" i="6" s="1"/>
  <c r="B1008" i="6"/>
  <c r="H1008" i="6" s="1" a="1"/>
  <c r="H1008" i="6" s="1"/>
  <c r="I1008" i="6" s="1"/>
  <c r="J1008" i="6" s="1"/>
  <c r="B984" i="6"/>
  <c r="H984" i="6" s="1" a="1"/>
  <c r="H984" i="6" s="1"/>
  <c r="I984" i="6" s="1"/>
  <c r="J984" i="6" s="1"/>
  <c r="B768" i="6"/>
  <c r="H768" i="6" s="1" a="1"/>
  <c r="H768" i="6" s="1"/>
  <c r="I768" i="6" s="1"/>
  <c r="J768" i="6" s="1"/>
  <c r="B720" i="6"/>
  <c r="H720" i="6" s="1" a="1"/>
  <c r="H720" i="6" s="1"/>
  <c r="I720" i="6" s="1"/>
  <c r="J720" i="6" s="1"/>
  <c r="B624" i="6"/>
  <c r="H624" i="6" s="1" a="1"/>
  <c r="H624" i="6" s="1"/>
  <c r="I624" i="6" s="1"/>
  <c r="J624" i="6" s="1"/>
  <c r="B600" i="6"/>
  <c r="H600" i="6" s="1" a="1"/>
  <c r="H600" i="6" s="1"/>
  <c r="I600" i="6" s="1"/>
  <c r="J600" i="6" s="1"/>
  <c r="B576" i="6"/>
  <c r="H576" i="6" s="1" a="1"/>
  <c r="H576" i="6" s="1"/>
  <c r="I576" i="6" s="1"/>
  <c r="J576" i="6" s="1"/>
  <c r="B552" i="6"/>
  <c r="H552" i="6" s="1" a="1"/>
  <c r="H552" i="6" s="1"/>
  <c r="I552" i="6" s="1"/>
  <c r="J552" i="6" s="1"/>
  <c r="B432" i="6"/>
  <c r="H432" i="6" s="1" a="1"/>
  <c r="H432" i="6" s="1"/>
  <c r="I432" i="6" s="1"/>
  <c r="J432" i="6" s="1"/>
  <c r="B408" i="6"/>
  <c r="H408" i="6" s="1" a="1"/>
  <c r="H408" i="6" s="1"/>
  <c r="I408" i="6" s="1"/>
  <c r="J408" i="6" s="1"/>
  <c r="B360" i="6"/>
  <c r="H360" i="6" s="1" a="1"/>
  <c r="H360" i="6" s="1"/>
  <c r="I360" i="6" s="1"/>
  <c r="J360" i="6" s="1"/>
  <c r="B144" i="6"/>
  <c r="H144" i="6" s="1" a="1"/>
  <c r="H144" i="6" s="1"/>
  <c r="I144" i="6" s="1"/>
  <c r="J144" i="6" s="1"/>
  <c r="B528" i="6"/>
  <c r="H528" i="6" s="1" a="1"/>
  <c r="H528" i="6" s="1"/>
  <c r="I528" i="6" s="1"/>
  <c r="J528" i="6" s="1"/>
  <c r="B480" i="6"/>
  <c r="H480" i="6" s="1" a="1"/>
  <c r="H480" i="6" s="1"/>
  <c r="I480" i="6" s="1"/>
  <c r="J480" i="6" s="1"/>
  <c r="B1320" i="6"/>
  <c r="H1320" i="6" s="1" a="1"/>
  <c r="H1320" i="6" s="1"/>
  <c r="I1320" i="6" s="1"/>
  <c r="J1320" i="6" s="1"/>
  <c r="B1248" i="6"/>
  <c r="H1248" i="6" s="1" a="1"/>
  <c r="H1248" i="6" s="1"/>
  <c r="I1248" i="6" s="1"/>
  <c r="J1248" i="6" s="1"/>
  <c r="B1224" i="6"/>
  <c r="H1224" i="6" s="1" a="1"/>
  <c r="H1224" i="6" s="1"/>
  <c r="I1224" i="6" s="1"/>
  <c r="J1224" i="6" s="1"/>
  <c r="B1128" i="6"/>
  <c r="H1128" i="6" s="1" a="1"/>
  <c r="H1128" i="6" s="1"/>
  <c r="I1128" i="6" s="1"/>
  <c r="J1128" i="6" s="1"/>
  <c r="B960" i="6"/>
  <c r="H960" i="6" s="1" a="1"/>
  <c r="H960" i="6" s="1"/>
  <c r="I960" i="6" s="1"/>
  <c r="J960" i="6" s="1"/>
  <c r="B888" i="6"/>
  <c r="H888" i="6" s="1" a="1"/>
  <c r="H888" i="6" s="1"/>
  <c r="I888" i="6" s="1"/>
  <c r="J888" i="6" s="1"/>
  <c r="B672" i="6"/>
  <c r="H672" i="6" s="1" a="1"/>
  <c r="H672" i="6" s="1"/>
  <c r="I672" i="6" s="1"/>
  <c r="J672" i="6" s="1"/>
  <c r="B648" i="6"/>
  <c r="H648" i="6" s="1" a="1"/>
  <c r="H648" i="6" s="1"/>
  <c r="I648" i="6" s="1"/>
  <c r="J648" i="6" s="1"/>
  <c r="C8373" i="6"/>
  <c r="C8325" i="6"/>
  <c r="C8181" i="6"/>
  <c r="C8085" i="6"/>
  <c r="C7989" i="6"/>
  <c r="C8349" i="6"/>
  <c r="C8205" i="6"/>
  <c r="C8109" i="6"/>
  <c r="C8013" i="6"/>
  <c r="C8397" i="6"/>
  <c r="C8301" i="6"/>
  <c r="C8277" i="6"/>
  <c r="C8253" i="6"/>
  <c r="C8157" i="6"/>
  <c r="C8061" i="6"/>
  <c r="C8133" i="6"/>
  <c r="C7917" i="6"/>
  <c r="C7869" i="6"/>
  <c r="C7821" i="6"/>
  <c r="C7797" i="6"/>
  <c r="C7653" i="6"/>
  <c r="C7533" i="6"/>
  <c r="C7509" i="6"/>
  <c r="C8421" i="6"/>
  <c r="C8229" i="6"/>
  <c r="C7965" i="6"/>
  <c r="C7893" i="6"/>
  <c r="C7773" i="6"/>
  <c r="C7725" i="6"/>
  <c r="C7677" i="6"/>
  <c r="C7629" i="6"/>
  <c r="C7581" i="6"/>
  <c r="C7557" i="6"/>
  <c r="C7461" i="6"/>
  <c r="C8037" i="6"/>
  <c r="C7701" i="6"/>
  <c r="C7485" i="6"/>
  <c r="C7437" i="6"/>
  <c r="C7365" i="6"/>
  <c r="C7317" i="6"/>
  <c r="C7269" i="6"/>
  <c r="C7221" i="6"/>
  <c r="C7173" i="6"/>
  <c r="C7125" i="6"/>
  <c r="C7077" i="6"/>
  <c r="C7029" i="6"/>
  <c r="C6981" i="6"/>
  <c r="C6933" i="6"/>
  <c r="C7845" i="6"/>
  <c r="C7413" i="6"/>
  <c r="C6909" i="6"/>
  <c r="C7941" i="6"/>
  <c r="C7605" i="6"/>
  <c r="C6957" i="6"/>
  <c r="C6861" i="6"/>
  <c r="C7293" i="6"/>
  <c r="C7101" i="6"/>
  <c r="C6813" i="6"/>
  <c r="C6741" i="6"/>
  <c r="C6645" i="6"/>
  <c r="C7749" i="6"/>
  <c r="C7245" i="6"/>
  <c r="C7053" i="6"/>
  <c r="C6837" i="6"/>
  <c r="C6717" i="6"/>
  <c r="C6621" i="6"/>
  <c r="C6573" i="6"/>
  <c r="C6549" i="6"/>
  <c r="C6525" i="6"/>
  <c r="C6501" i="6"/>
  <c r="C6405" i="6"/>
  <c r="C7389" i="6"/>
  <c r="C7341" i="6"/>
  <c r="C7149" i="6"/>
  <c r="C6789" i="6"/>
  <c r="C6765" i="6"/>
  <c r="C6669" i="6"/>
  <c r="C6429" i="6"/>
  <c r="C6381" i="6"/>
  <c r="C6693" i="6"/>
  <c r="C6597" i="6"/>
  <c r="C7197" i="6"/>
  <c r="C6885" i="6"/>
  <c r="C6477" i="6"/>
  <c r="C6453" i="6"/>
  <c r="C6357" i="6"/>
  <c r="C7005" i="6"/>
  <c r="C6333" i="6"/>
  <c r="C6309" i="6"/>
  <c r="C6237" i="6"/>
  <c r="C6165" i="6"/>
  <c r="C6093" i="6"/>
  <c r="C6069" i="6"/>
  <c r="C6285" i="6"/>
  <c r="C6117" i="6"/>
  <c r="C6189" i="6"/>
  <c r="C6021" i="6"/>
  <c r="C5997" i="6"/>
  <c r="C6261" i="6"/>
  <c r="C6213" i="6"/>
  <c r="C6141" i="6"/>
  <c r="C6045" i="6"/>
  <c r="C5973" i="6"/>
  <c r="C5925" i="6"/>
  <c r="C5709" i="6"/>
  <c r="C5445" i="6"/>
  <c r="C5349" i="6"/>
  <c r="C5301" i="6"/>
  <c r="C5253" i="6"/>
  <c r="C5949" i="6"/>
  <c r="C5901" i="6"/>
  <c r="C5829" i="6"/>
  <c r="C5805" i="6"/>
  <c r="C5781" i="6"/>
  <c r="C5685" i="6"/>
  <c r="C5589" i="6"/>
  <c r="C5541" i="6"/>
  <c r="C5493" i="6"/>
  <c r="C5421" i="6"/>
  <c r="C5373" i="6"/>
  <c r="C5877" i="6"/>
  <c r="C5757" i="6"/>
  <c r="C5661" i="6"/>
  <c r="C5613" i="6"/>
  <c r="C5325" i="6"/>
  <c r="C5853" i="6"/>
  <c r="C5733" i="6"/>
  <c r="C5637" i="6"/>
  <c r="C5565" i="6"/>
  <c r="C5517" i="6"/>
  <c r="C5469" i="6"/>
  <c r="C5397" i="6"/>
  <c r="C5181" i="6"/>
  <c r="C5085" i="6"/>
  <c r="C4989" i="6"/>
  <c r="C4917" i="6"/>
  <c r="C4869" i="6"/>
  <c r="C4821" i="6"/>
  <c r="C4773" i="6"/>
  <c r="C4725" i="6"/>
  <c r="C4677" i="6"/>
  <c r="C4629" i="6"/>
  <c r="C4581" i="6"/>
  <c r="C4413" i="6"/>
  <c r="C4341" i="6"/>
  <c r="C4245" i="6"/>
  <c r="C5277" i="6"/>
  <c r="C5205" i="6"/>
  <c r="C5061" i="6"/>
  <c r="C4965" i="6"/>
  <c r="C4533" i="6"/>
  <c r="C4485" i="6"/>
  <c r="C4317" i="6"/>
  <c r="C4221" i="6"/>
  <c r="C4125" i="6"/>
  <c r="C5229" i="6"/>
  <c r="C5133" i="6"/>
  <c r="C5037" i="6"/>
  <c r="C4941" i="6"/>
  <c r="C4893" i="6"/>
  <c r="C4845" i="6"/>
  <c r="C4797" i="6"/>
  <c r="C4749" i="6"/>
  <c r="C4701" i="6"/>
  <c r="C4653" i="6"/>
  <c r="C4605" i="6"/>
  <c r="C4461" i="6"/>
  <c r="C4437" i="6"/>
  <c r="C4389" i="6"/>
  <c r="C4293" i="6"/>
  <c r="C4197" i="6"/>
  <c r="C4101" i="6"/>
  <c r="C3981" i="6"/>
  <c r="C3885" i="6"/>
  <c r="C5157" i="6"/>
  <c r="C5109" i="6"/>
  <c r="C5013" i="6"/>
  <c r="C4557" i="6"/>
  <c r="C4509" i="6"/>
  <c r="C4365" i="6"/>
  <c r="C4269" i="6"/>
  <c r="C4173" i="6"/>
  <c r="C4077" i="6"/>
  <c r="C4053" i="6"/>
  <c r="C3957" i="6"/>
  <c r="C3861" i="6"/>
  <c r="C3933" i="6"/>
  <c r="C3789" i="6"/>
  <c r="C3693" i="6"/>
  <c r="C3597" i="6"/>
  <c r="C3501" i="6"/>
  <c r="C3477" i="6"/>
  <c r="C3261" i="6"/>
  <c r="C3141" i="6"/>
  <c r="C3045" i="6"/>
  <c r="C2949" i="6"/>
  <c r="C2925" i="6"/>
  <c r="C2853" i="6"/>
  <c r="C2781" i="6"/>
  <c r="C2709" i="6"/>
  <c r="C2565" i="6"/>
  <c r="C3909" i="6"/>
  <c r="C3765" i="6"/>
  <c r="C3669" i="6"/>
  <c r="C3573" i="6"/>
  <c r="C3309" i="6"/>
  <c r="C3213" i="6"/>
  <c r="C3189" i="6"/>
  <c r="C3165" i="6"/>
  <c r="C3093" i="6"/>
  <c r="C3021" i="6"/>
  <c r="C2973" i="6"/>
  <c r="C2829" i="6"/>
  <c r="C2613" i="6"/>
  <c r="C4149" i="6"/>
  <c r="C4029" i="6"/>
  <c r="C3837" i="6"/>
  <c r="C3741" i="6"/>
  <c r="C3645" i="6"/>
  <c r="C3549" i="6"/>
  <c r="C3429" i="6"/>
  <c r="C3405" i="6"/>
  <c r="C3381" i="6"/>
  <c r="C3357" i="6"/>
  <c r="C3333" i="6"/>
  <c r="C3237" i="6"/>
  <c r="C2997" i="6"/>
  <c r="C2877" i="6"/>
  <c r="C4005" i="6"/>
  <c r="C3813" i="6"/>
  <c r="C3717" i="6"/>
  <c r="C3621" i="6"/>
  <c r="C3525" i="6"/>
  <c r="C3453" i="6"/>
  <c r="C3285" i="6"/>
  <c r="C2901" i="6"/>
  <c r="C2805" i="6"/>
  <c r="C2757" i="6"/>
  <c r="C2685" i="6"/>
  <c r="C2493" i="6"/>
  <c r="C2325" i="6"/>
  <c r="C2301" i="6"/>
  <c r="C2277" i="6"/>
  <c r="C2253" i="6"/>
  <c r="C2229" i="6"/>
  <c r="C2205" i="6"/>
  <c r="C2037" i="6"/>
  <c r="C1941" i="6"/>
  <c r="C1845" i="6"/>
  <c r="C1749" i="6"/>
  <c r="C1629" i="6"/>
  <c r="C1581" i="6"/>
  <c r="C1557" i="6"/>
  <c r="C1509" i="6"/>
  <c r="C3069" i="6"/>
  <c r="C2733" i="6"/>
  <c r="C2661" i="6"/>
  <c r="C2541" i="6"/>
  <c r="C2181" i="6"/>
  <c r="C2133" i="6"/>
  <c r="C2109" i="6"/>
  <c r="C2013" i="6"/>
  <c r="C1917" i="6"/>
  <c r="C1821" i="6"/>
  <c r="C1725" i="6"/>
  <c r="C1461" i="6"/>
  <c r="C3117" i="6"/>
  <c r="C2589" i="6"/>
  <c r="C2517" i="6"/>
  <c r="C2445" i="6"/>
  <c r="C2085" i="6"/>
  <c r="C1989" i="6"/>
  <c r="C1893" i="6"/>
  <c r="C1797" i="6"/>
  <c r="C1701" i="6"/>
  <c r="C1653" i="6"/>
  <c r="C1605" i="6"/>
  <c r="C1533" i="6"/>
  <c r="C1485" i="6"/>
  <c r="C1437" i="6"/>
  <c r="C2637" i="6"/>
  <c r="C2469" i="6"/>
  <c r="C2421" i="6"/>
  <c r="C2397" i="6"/>
  <c r="C2373" i="6"/>
  <c r="C2349" i="6"/>
  <c r="C2157" i="6"/>
  <c r="C2061" i="6"/>
  <c r="C1965" i="6"/>
  <c r="C1869" i="6"/>
  <c r="C1773" i="6"/>
  <c r="C1677" i="6"/>
  <c r="C1413" i="6"/>
  <c r="C1389" i="6"/>
  <c r="C1317" i="6"/>
  <c r="C1269" i="6"/>
  <c r="C1245" i="6"/>
  <c r="C1149" i="6"/>
  <c r="C1125" i="6"/>
  <c r="C1101" i="6"/>
  <c r="C669" i="6"/>
  <c r="C621" i="6"/>
  <c r="C525" i="6"/>
  <c r="C501" i="6"/>
  <c r="C477" i="6"/>
  <c r="C453" i="6"/>
  <c r="C429" i="6"/>
  <c r="C237" i="6"/>
  <c r="C213" i="6"/>
  <c r="C117" i="6"/>
  <c r="C309" i="6"/>
  <c r="C93" i="6"/>
  <c r="C1221" i="6"/>
  <c r="C933" i="6"/>
  <c r="C909" i="6"/>
  <c r="C765" i="6"/>
  <c r="C741" i="6"/>
  <c r="C693" i="6"/>
  <c r="C597" i="6"/>
  <c r="C381" i="6"/>
  <c r="C1365" i="6"/>
  <c r="C1341" i="6"/>
  <c r="C1197" i="6"/>
  <c r="C1053" i="6"/>
  <c r="C1029" i="6"/>
  <c r="C1005" i="6"/>
  <c r="C861" i="6"/>
  <c r="C645" i="6"/>
  <c r="C405" i="6"/>
  <c r="C357" i="6"/>
  <c r="C333" i="6"/>
  <c r="C189" i="6"/>
  <c r="C165" i="6"/>
  <c r="C141" i="6"/>
  <c r="C285" i="6"/>
  <c r="C261" i="6"/>
  <c r="C1293" i="6"/>
  <c r="C1173" i="6"/>
  <c r="C1077" i="6"/>
  <c r="C981" i="6"/>
  <c r="C957" i="6"/>
  <c r="C885" i="6"/>
  <c r="C837" i="6"/>
  <c r="C813" i="6"/>
  <c r="C789" i="6"/>
  <c r="C717" i="6"/>
  <c r="C573" i="6"/>
  <c r="C549" i="6"/>
  <c r="E571" i="6" a="1"/>
  <c r="E571" i="6" s="1"/>
  <c r="F571" i="6" s="1"/>
  <c r="E1891" i="6" a="1"/>
  <c r="E1891" i="6" s="1"/>
  <c r="F1891" i="6" s="1"/>
  <c r="E2851" i="6" a="1"/>
  <c r="E2851" i="6" s="1"/>
  <c r="F2851" i="6" s="1"/>
  <c r="E5059" i="6" a="1"/>
  <c r="E5059" i="6" s="1"/>
  <c r="F5059" i="6" s="1"/>
  <c r="E6763" i="6" a="1"/>
  <c r="E6763" i="6" s="1"/>
  <c r="F6763" i="6" s="1"/>
  <c r="E7891" i="6" a="1"/>
  <c r="E7891" i="6" s="1"/>
  <c r="F7891" i="6" s="1"/>
  <c r="E1027" i="6" a="1"/>
  <c r="E1027" i="6" s="1"/>
  <c r="F1027" i="6" s="1"/>
  <c r="E2995" i="6" a="1"/>
  <c r="E2995" i="6" s="1"/>
  <c r="F2995" i="6" s="1"/>
  <c r="E4051" i="6" a="1"/>
  <c r="E4051" i="6" s="1"/>
  <c r="F4051" i="6" s="1"/>
  <c r="E5731" i="6" a="1"/>
  <c r="E5731" i="6" s="1"/>
  <c r="F5731" i="6" s="1"/>
  <c r="E7291" i="6" a="1"/>
  <c r="E7291" i="6" s="1"/>
  <c r="F7291" i="6" s="1"/>
  <c r="E8419" i="6" a="1"/>
  <c r="E8419" i="6" s="1"/>
  <c r="F8419" i="6" s="1"/>
  <c r="E859" i="6" a="1"/>
  <c r="E859" i="6" s="1"/>
  <c r="F859" i="6" s="1"/>
  <c r="E1627" i="6" a="1"/>
  <c r="E1627" i="6" s="1"/>
  <c r="F1627" i="6" s="1"/>
  <c r="E3643" i="6" a="1"/>
  <c r="E3643" i="6" s="1"/>
  <c r="F3643" i="6" s="1"/>
  <c r="E4219" i="6" a="1"/>
  <c r="E4219" i="6" s="1"/>
  <c r="F4219" i="6" s="1"/>
  <c r="E6379" i="6" a="1"/>
  <c r="E6379" i="6" s="1"/>
  <c r="F6379" i="6" s="1"/>
  <c r="E3907" i="6" a="1"/>
  <c r="E3907" i="6" s="1"/>
  <c r="F3907" i="6" s="1"/>
  <c r="E7555" i="6" a="1"/>
  <c r="E7555" i="6" s="1"/>
  <c r="F7555" i="6" s="1"/>
  <c r="E2131" i="6" a="1"/>
  <c r="E2131" i="6" s="1"/>
  <c r="F2131" i="6" s="1"/>
  <c r="E2923" i="6" a="1"/>
  <c r="E2923" i="6" s="1"/>
  <c r="F2923" i="6" s="1"/>
  <c r="E5179" i="6" a="1"/>
  <c r="E5179" i="6" s="1"/>
  <c r="F5179" i="6" s="1"/>
  <c r="E7051" i="6" a="1"/>
  <c r="E7051" i="6" s="1"/>
  <c r="F7051" i="6" s="1"/>
  <c r="E115" i="6" a="1"/>
  <c r="E115" i="6" s="1"/>
  <c r="F115" i="6" s="1"/>
  <c r="E4387" i="6" a="1"/>
  <c r="E4387" i="6" s="1"/>
  <c r="F4387" i="6" s="1"/>
  <c r="E5299" i="6" a="1"/>
  <c r="E5299" i="6" s="1"/>
  <c r="F5299" i="6" s="1"/>
  <c r="E6883" i="6" a="1"/>
  <c r="E6883" i="6" s="1"/>
  <c r="F6883" i="6" s="1"/>
  <c r="E2707" i="6" a="1"/>
  <c r="E2707" i="6" s="1"/>
  <c r="F2707" i="6" s="1"/>
  <c r="E1723" i="6" a="1"/>
  <c r="E1723" i="6" s="1"/>
  <c r="F1723" i="6" s="1"/>
  <c r="E4963" i="6" a="1"/>
  <c r="E4963" i="6" s="1"/>
  <c r="F4963" i="6" s="1"/>
  <c r="E6547" i="6" a="1"/>
  <c r="E6547" i="6" s="1"/>
  <c r="F6547" i="6" s="1"/>
  <c r="E7603" i="6" a="1"/>
  <c r="E7603" i="6" s="1"/>
  <c r="F7603" i="6" s="1"/>
  <c r="E1603" i="6" a="1"/>
  <c r="E1603" i="6" s="1"/>
  <c r="F1603" i="6" s="1"/>
  <c r="E4171" i="6" a="1"/>
  <c r="E4171" i="6" s="1"/>
  <c r="F4171" i="6" s="1"/>
  <c r="E8323" i="6" a="1"/>
  <c r="E8323" i="6" s="1"/>
  <c r="F8323" i="6" s="1"/>
  <c r="E2947" i="6" a="1"/>
  <c r="E2947" i="6" s="1"/>
  <c r="F2947" i="6" s="1"/>
  <c r="E7963" i="6" a="1"/>
  <c r="E7963" i="6" s="1"/>
  <c r="F7963" i="6" s="1"/>
  <c r="I21" i="5"/>
  <c r="J21" i="5" s="1"/>
  <c r="G69" i="6"/>
  <c r="B72" i="6"/>
  <c r="H72" i="6" s="1" a="1"/>
  <c r="H72" i="6" s="1"/>
  <c r="I72" i="6" s="1"/>
  <c r="J72" i="6" s="1"/>
  <c r="C69" i="6"/>
  <c r="G70" i="6"/>
  <c r="C70" i="6"/>
  <c r="O24" i="5"/>
  <c r="B26" i="5"/>
  <c r="C26" i="5" s="1"/>
  <c r="H23" i="5"/>
  <c r="G46" i="6"/>
  <c r="G22" i="6"/>
  <c r="C46" i="6"/>
  <c r="C22" i="6"/>
  <c r="N48" i="5"/>
  <c r="O49" i="5" s="1"/>
  <c r="C45" i="6"/>
  <c r="C21" i="6"/>
  <c r="H47" i="5"/>
  <c r="I47" i="5" s="1"/>
  <c r="F48" i="5"/>
  <c r="E49" i="5"/>
  <c r="M49" i="5"/>
  <c r="N49" i="5" s="1"/>
  <c r="G49" i="5"/>
  <c r="G24" i="5"/>
  <c r="M24" i="5"/>
  <c r="N24" i="5" s="1"/>
  <c r="B50" i="5"/>
  <c r="D50" i="5" s="1"/>
  <c r="E24" i="5"/>
  <c r="B48" i="6"/>
  <c r="H48" i="6" s="1" a="1"/>
  <c r="H48" i="6" s="1"/>
  <c r="I48" i="6" s="1"/>
  <c r="J48" i="6" s="1"/>
  <c r="B24" i="6"/>
  <c r="H24" i="6" s="1"/>
  <c r="H48" i="5"/>
  <c r="F47" i="5"/>
  <c r="G45" i="6"/>
  <c r="G21" i="6"/>
  <c r="F23" i="5"/>
  <c r="D789" i="6" l="1"/>
  <c r="D788" i="6"/>
  <c r="D405" i="6"/>
  <c r="D404" i="6"/>
  <c r="D1221" i="6"/>
  <c r="D1220" i="6"/>
  <c r="D1245" i="6"/>
  <c r="D1244" i="6"/>
  <c r="D2637" i="6"/>
  <c r="D2636" i="6"/>
  <c r="D1725" i="6"/>
  <c r="D1724" i="6"/>
  <c r="D1845" i="6"/>
  <c r="D1844" i="6"/>
  <c r="D3525" i="6"/>
  <c r="D3524" i="6"/>
  <c r="D3837" i="6"/>
  <c r="D3836" i="6"/>
  <c r="D2565" i="6"/>
  <c r="D2564" i="6"/>
  <c r="D3957" i="6"/>
  <c r="D3956" i="6"/>
  <c r="D4389" i="6"/>
  <c r="D4388" i="6"/>
  <c r="D4317" i="6"/>
  <c r="D4316" i="6"/>
  <c r="D4869" i="6"/>
  <c r="D4868" i="6"/>
  <c r="D5877" i="6"/>
  <c r="D5876" i="6"/>
  <c r="D5709" i="6"/>
  <c r="D5708" i="6"/>
  <c r="D6309" i="6"/>
  <c r="D6308" i="6"/>
  <c r="D7341" i="6"/>
  <c r="D7340" i="6"/>
  <c r="D7101" i="6"/>
  <c r="D7100" i="6"/>
  <c r="D7269" i="6"/>
  <c r="D7268" i="6"/>
  <c r="D8229" i="6"/>
  <c r="D8228" i="6"/>
  <c r="D8253" i="6"/>
  <c r="D8252" i="6"/>
  <c r="D8085" i="6"/>
  <c r="D8084" i="6"/>
  <c r="D1293" i="6"/>
  <c r="D1292" i="6"/>
  <c r="D1365" i="6"/>
  <c r="D1364" i="6"/>
  <c r="D477" i="6"/>
  <c r="D476" i="6"/>
  <c r="D1965" i="6"/>
  <c r="D1964" i="6"/>
  <c r="D1893" i="6"/>
  <c r="D1892" i="6"/>
  <c r="D2661" i="6"/>
  <c r="D2660" i="6"/>
  <c r="D2325" i="6"/>
  <c r="D2324" i="6"/>
  <c r="D3333" i="6"/>
  <c r="D3332" i="6"/>
  <c r="D3165" i="6"/>
  <c r="D3164" i="6"/>
  <c r="D3261" i="6"/>
  <c r="D3260" i="6"/>
  <c r="D5013" i="6"/>
  <c r="D5012" i="6"/>
  <c r="D4845" i="6"/>
  <c r="D4844" i="6"/>
  <c r="D4341" i="6"/>
  <c r="D4340" i="6"/>
  <c r="D5565" i="6"/>
  <c r="D5564" i="6"/>
  <c r="D5805" i="6"/>
  <c r="D5804" i="6"/>
  <c r="D6021" i="6"/>
  <c r="D6020" i="6"/>
  <c r="D6597" i="6"/>
  <c r="D6596" i="6"/>
  <c r="D6717" i="6"/>
  <c r="D6716" i="6"/>
  <c r="D7845" i="6"/>
  <c r="D7844" i="6"/>
  <c r="D7557" i="6"/>
  <c r="D7556" i="6"/>
  <c r="D7869" i="6"/>
  <c r="D7868" i="6"/>
  <c r="D8109" i="6"/>
  <c r="D8108" i="6"/>
  <c r="D645" i="6"/>
  <c r="D644" i="6"/>
  <c r="D1269" i="6"/>
  <c r="D1268" i="6"/>
  <c r="D1821" i="6"/>
  <c r="D1820" i="6"/>
  <c r="D3357" i="6"/>
  <c r="D3356" i="6"/>
  <c r="D4053" i="6"/>
  <c r="D4052" i="6"/>
  <c r="D5637" i="6"/>
  <c r="D5636" i="6"/>
  <c r="D8181" i="6"/>
  <c r="D8180" i="6"/>
  <c r="D861" i="6"/>
  <c r="D860" i="6"/>
  <c r="D1317" i="6"/>
  <c r="D1316" i="6"/>
  <c r="D1917" i="6"/>
  <c r="D1916" i="6"/>
  <c r="D3717" i="6"/>
  <c r="D3716" i="6"/>
  <c r="D2781" i="6"/>
  <c r="D2780" i="6"/>
  <c r="D4461" i="6"/>
  <c r="D4460" i="6"/>
  <c r="D4989" i="6"/>
  <c r="D4988" i="6"/>
  <c r="D5901" i="6"/>
  <c r="D5900" i="6"/>
  <c r="D6861" i="6"/>
  <c r="D6860" i="6"/>
  <c r="D45" i="6"/>
  <c r="D44" i="6"/>
  <c r="D885" i="6"/>
  <c r="D884" i="6"/>
  <c r="D141" i="6"/>
  <c r="D140" i="6"/>
  <c r="D1005" i="6"/>
  <c r="D1004" i="6"/>
  <c r="D693" i="6"/>
  <c r="D692" i="6"/>
  <c r="D117" i="6"/>
  <c r="D116" i="6"/>
  <c r="D621" i="6"/>
  <c r="D620" i="6"/>
  <c r="D1389" i="6"/>
  <c r="D1388" i="6"/>
  <c r="D2349" i="6"/>
  <c r="D2348" i="6"/>
  <c r="D1533" i="6"/>
  <c r="D1532" i="6"/>
  <c r="D2445" i="6"/>
  <c r="D2444" i="6"/>
  <c r="D2013" i="6"/>
  <c r="D2012" i="6"/>
  <c r="D1509" i="6"/>
  <c r="D1508" i="6"/>
  <c r="D2205" i="6"/>
  <c r="D2204" i="6"/>
  <c r="D2757" i="6"/>
  <c r="D2756" i="6"/>
  <c r="D3813" i="6"/>
  <c r="D3812" i="6"/>
  <c r="D3405" i="6"/>
  <c r="D3404" i="6"/>
  <c r="D2613" i="6"/>
  <c r="D2612" i="6"/>
  <c r="D3309" i="6"/>
  <c r="D3308" i="6"/>
  <c r="D2853" i="6"/>
  <c r="D2852" i="6"/>
  <c r="D3597" i="6"/>
  <c r="D3596" i="6"/>
  <c r="D4173" i="6"/>
  <c r="D4172" i="6"/>
  <c r="D3885" i="6"/>
  <c r="D3884" i="6"/>
  <c r="D4605" i="6"/>
  <c r="D4604" i="6"/>
  <c r="D5037" i="6"/>
  <c r="D5036" i="6"/>
  <c r="D4965" i="6"/>
  <c r="D4964" i="6"/>
  <c r="D4629" i="6"/>
  <c r="D4628" i="6"/>
  <c r="D5085" i="6"/>
  <c r="D5084" i="6"/>
  <c r="D5853" i="6"/>
  <c r="D5852" i="6"/>
  <c r="D5493" i="6"/>
  <c r="D5492" i="6"/>
  <c r="D5949" i="6"/>
  <c r="D5948" i="6"/>
  <c r="E5948" i="6" s="1" a="1"/>
  <c r="E5948" i="6" s="1"/>
  <c r="F5948" i="6" s="1"/>
  <c r="D6045" i="6"/>
  <c r="D6044" i="6"/>
  <c r="D6285" i="6"/>
  <c r="D6284" i="6"/>
  <c r="D6357" i="6"/>
  <c r="D6356" i="6"/>
  <c r="D6429" i="6"/>
  <c r="D6428" i="6"/>
  <c r="D6501" i="6"/>
  <c r="D6500" i="6"/>
  <c r="D7245" i="6"/>
  <c r="D7244" i="6"/>
  <c r="D6957" i="6"/>
  <c r="D6956" i="6"/>
  <c r="D7029" i="6"/>
  <c r="D7028" i="6"/>
  <c r="D7437" i="6"/>
  <c r="D7436" i="6"/>
  <c r="D7677" i="6"/>
  <c r="D7676" i="6"/>
  <c r="D7509" i="6"/>
  <c r="D7508" i="6"/>
  <c r="D8397" i="6"/>
  <c r="D8396" i="6"/>
  <c r="D8373" i="6"/>
  <c r="D8372" i="6"/>
  <c r="D813" i="6"/>
  <c r="D812" i="6"/>
  <c r="D93" i="6"/>
  <c r="D92" i="6"/>
  <c r="D1437" i="6"/>
  <c r="D1436" i="6"/>
  <c r="D1941" i="6"/>
  <c r="D1940" i="6"/>
  <c r="D4029" i="6"/>
  <c r="D4028" i="6"/>
  <c r="D3477" i="6"/>
  <c r="D3476" i="6"/>
  <c r="D5109" i="6"/>
  <c r="D5108" i="6"/>
  <c r="D4413" i="6"/>
  <c r="D4412" i="6"/>
  <c r="D5829" i="6"/>
  <c r="D5828" i="6"/>
  <c r="D6333" i="6"/>
  <c r="D6332" i="6"/>
  <c r="D6837" i="6"/>
  <c r="D6836" i="6"/>
  <c r="D7581" i="6"/>
  <c r="D7580" i="6"/>
  <c r="D8277" i="6"/>
  <c r="D8276" i="6"/>
  <c r="D285" i="6"/>
  <c r="D284" i="6"/>
  <c r="D525" i="6"/>
  <c r="D524" i="6"/>
  <c r="D2085" i="6"/>
  <c r="D2084" i="6"/>
  <c r="D2685" i="6"/>
  <c r="D2684" i="6"/>
  <c r="D3213" i="6"/>
  <c r="D3212" i="6"/>
  <c r="D4077" i="6"/>
  <c r="D4076" i="6"/>
  <c r="D4533" i="6"/>
  <c r="D4532" i="6"/>
  <c r="D5421" i="6"/>
  <c r="D5420" i="6"/>
  <c r="D7005" i="6"/>
  <c r="D7004" i="6"/>
  <c r="D6405" i="6"/>
  <c r="D6404" i="6"/>
  <c r="D6981" i="6"/>
  <c r="D6980" i="6"/>
  <c r="D7629" i="6"/>
  <c r="D7628" i="6"/>
  <c r="D8133" i="6"/>
  <c r="D8132" i="6"/>
  <c r="D8349" i="6"/>
  <c r="D8348" i="6"/>
  <c r="D957" i="6"/>
  <c r="D956" i="6"/>
  <c r="D165" i="6"/>
  <c r="D164" i="6"/>
  <c r="D1029" i="6"/>
  <c r="D1028" i="6"/>
  <c r="D741" i="6"/>
  <c r="D740" i="6"/>
  <c r="D213" i="6"/>
  <c r="D212" i="6"/>
  <c r="D669" i="6"/>
  <c r="D668" i="6"/>
  <c r="D1413" i="6"/>
  <c r="D1412" i="6"/>
  <c r="D2373" i="6"/>
  <c r="D2372" i="6"/>
  <c r="D1605" i="6"/>
  <c r="D1604" i="6"/>
  <c r="D2517" i="6"/>
  <c r="D2516" i="6"/>
  <c r="D2109" i="6"/>
  <c r="D2108" i="6"/>
  <c r="D1557" i="6"/>
  <c r="D1556" i="6"/>
  <c r="D2229" i="6"/>
  <c r="D2228" i="6"/>
  <c r="D2805" i="6"/>
  <c r="D2804" i="6"/>
  <c r="D4005" i="6"/>
  <c r="D4004" i="6"/>
  <c r="D3429" i="6"/>
  <c r="D3428" i="6"/>
  <c r="D2829" i="6"/>
  <c r="D2828" i="6"/>
  <c r="D3573" i="6"/>
  <c r="D3572" i="6"/>
  <c r="D2925" i="6"/>
  <c r="D2924" i="6"/>
  <c r="D3693" i="6"/>
  <c r="D3692" i="6"/>
  <c r="D4269" i="6"/>
  <c r="D4268" i="6"/>
  <c r="D3981" i="6"/>
  <c r="D3980" i="6"/>
  <c r="D4653" i="6"/>
  <c r="D4652" i="6"/>
  <c r="D5133" i="6"/>
  <c r="D5132" i="6"/>
  <c r="D5061" i="6"/>
  <c r="D5060" i="6"/>
  <c r="D4677" i="6"/>
  <c r="D4676" i="6"/>
  <c r="D5181" i="6"/>
  <c r="D5180" i="6"/>
  <c r="D5325" i="6"/>
  <c r="D5324" i="6"/>
  <c r="D5541" i="6"/>
  <c r="D5540" i="6"/>
  <c r="D5253" i="6"/>
  <c r="D5252" i="6"/>
  <c r="D6141" i="6"/>
  <c r="D6140" i="6"/>
  <c r="D6069" i="6"/>
  <c r="D6068" i="6"/>
  <c r="D6453" i="6"/>
  <c r="D6452" i="6"/>
  <c r="D6669" i="6"/>
  <c r="D6668" i="6"/>
  <c r="D6525" i="6"/>
  <c r="D6524" i="6"/>
  <c r="D7749" i="6"/>
  <c r="D7748" i="6"/>
  <c r="D7605" i="6"/>
  <c r="D7604" i="6"/>
  <c r="D7077" i="6"/>
  <c r="D7076" i="6"/>
  <c r="D7485" i="6"/>
  <c r="D7484" i="6"/>
  <c r="D7725" i="6"/>
  <c r="D7724" i="6"/>
  <c r="D7533" i="6"/>
  <c r="D7532" i="6"/>
  <c r="D261" i="6"/>
  <c r="D260" i="6"/>
  <c r="D501" i="6"/>
  <c r="D500" i="6"/>
  <c r="D1989" i="6"/>
  <c r="D1988" i="6"/>
  <c r="D2493" i="6"/>
  <c r="D2492" i="6"/>
  <c r="D3189" i="6"/>
  <c r="D3188" i="6"/>
  <c r="D4437" i="6"/>
  <c r="D4436" i="6"/>
  <c r="D4485" i="6"/>
  <c r="D4484" i="6"/>
  <c r="D5373" i="6"/>
  <c r="D5372" i="6"/>
  <c r="D6189" i="6"/>
  <c r="D6188" i="6"/>
  <c r="D7389" i="6"/>
  <c r="D7388" i="6"/>
  <c r="D6933" i="6"/>
  <c r="D6932" i="6"/>
  <c r="D7917" i="6"/>
  <c r="D7916" i="6"/>
  <c r="D837" i="6"/>
  <c r="D836" i="6"/>
  <c r="D309" i="6"/>
  <c r="D308" i="6"/>
  <c r="D1485" i="6"/>
  <c r="D1484" i="6"/>
  <c r="D2037" i="6"/>
  <c r="D2036" i="6"/>
  <c r="D4149" i="6"/>
  <c r="D4148" i="6"/>
  <c r="D5157" i="6"/>
  <c r="D5156" i="6"/>
  <c r="D4581" i="6"/>
  <c r="D4580" i="6"/>
  <c r="D5733" i="6"/>
  <c r="D5732" i="6"/>
  <c r="D6117" i="6"/>
  <c r="D6116" i="6"/>
  <c r="D6381" i="6"/>
  <c r="D6380" i="6"/>
  <c r="D7053" i="6"/>
  <c r="D7052" i="6"/>
  <c r="D7365" i="6"/>
  <c r="D7364" i="6"/>
  <c r="D8301" i="6"/>
  <c r="D8300" i="6"/>
  <c r="D8325" i="6"/>
  <c r="D8324" i="6"/>
  <c r="D549" i="6"/>
  <c r="D548" i="6"/>
  <c r="D981" i="6"/>
  <c r="D980" i="6"/>
  <c r="D189" i="6"/>
  <c r="D188" i="6"/>
  <c r="D1053" i="6"/>
  <c r="D1052" i="6"/>
  <c r="D765" i="6"/>
  <c r="D764" i="6"/>
  <c r="D237" i="6"/>
  <c r="D236" i="6"/>
  <c r="D1101" i="6"/>
  <c r="D1100" i="6"/>
  <c r="D1677" i="6"/>
  <c r="D1676" i="6"/>
  <c r="D2397" i="6"/>
  <c r="D2396" i="6"/>
  <c r="D1653" i="6"/>
  <c r="D1652" i="6"/>
  <c r="D2589" i="6"/>
  <c r="D2588" i="6"/>
  <c r="D2133" i="6"/>
  <c r="D2132" i="6"/>
  <c r="D1581" i="6"/>
  <c r="D1580" i="6"/>
  <c r="D2253" i="6"/>
  <c r="D2252" i="6"/>
  <c r="D2901" i="6"/>
  <c r="D2900" i="6"/>
  <c r="D2877" i="6"/>
  <c r="D2876" i="6"/>
  <c r="D3549" i="6"/>
  <c r="D3548" i="6"/>
  <c r="D2973" i="6"/>
  <c r="D2972" i="6"/>
  <c r="D3669" i="6"/>
  <c r="D3668" i="6"/>
  <c r="D2949" i="6"/>
  <c r="D2948" i="6"/>
  <c r="D3789" i="6"/>
  <c r="D3788" i="6"/>
  <c r="D4365" i="6"/>
  <c r="D4364" i="6"/>
  <c r="D4101" i="6"/>
  <c r="D4100" i="6"/>
  <c r="D4701" i="6"/>
  <c r="D4700" i="6"/>
  <c r="D5229" i="6"/>
  <c r="D5228" i="6"/>
  <c r="D5205" i="6"/>
  <c r="D5204" i="6"/>
  <c r="D4725" i="6"/>
  <c r="D4724" i="6"/>
  <c r="D5397" i="6"/>
  <c r="D5396" i="6"/>
  <c r="D5613" i="6"/>
  <c r="D5612" i="6"/>
  <c r="D5589" i="6"/>
  <c r="D5588" i="6"/>
  <c r="D5301" i="6"/>
  <c r="D5300" i="6"/>
  <c r="D6213" i="6"/>
  <c r="D6212" i="6"/>
  <c r="D6093" i="6"/>
  <c r="D6092" i="6"/>
  <c r="D6477" i="6"/>
  <c r="D6476" i="6"/>
  <c r="D6765" i="6"/>
  <c r="D6764" i="6"/>
  <c r="D6549" i="6"/>
  <c r="D6548" i="6"/>
  <c r="D6645" i="6"/>
  <c r="D6644" i="6"/>
  <c r="D7941" i="6"/>
  <c r="D7940" i="6"/>
  <c r="D7125" i="6"/>
  <c r="D7124" i="6"/>
  <c r="D7701" i="6"/>
  <c r="D7700" i="6"/>
  <c r="D7773" i="6"/>
  <c r="D7772" i="6"/>
  <c r="D7653" i="6"/>
  <c r="D7652" i="6"/>
  <c r="D381" i="6"/>
  <c r="D380" i="6"/>
  <c r="D2061" i="6"/>
  <c r="D2060" i="6"/>
  <c r="D2733" i="6"/>
  <c r="D2732" i="6"/>
  <c r="D3621" i="6"/>
  <c r="D3620" i="6"/>
  <c r="D2709" i="6"/>
  <c r="D2708" i="6"/>
  <c r="D4893" i="6"/>
  <c r="D4892" i="6"/>
  <c r="D4917" i="6"/>
  <c r="D4916" i="6"/>
  <c r="D5925" i="6"/>
  <c r="D5924" i="6"/>
  <c r="D6693" i="6"/>
  <c r="D6692" i="6"/>
  <c r="D7293" i="6"/>
  <c r="D7292" i="6"/>
  <c r="D7317" i="6"/>
  <c r="D7316" i="6"/>
  <c r="D8421" i="6"/>
  <c r="D8420" i="6"/>
  <c r="D8205" i="6"/>
  <c r="D8204" i="6"/>
  <c r="D21" i="6"/>
  <c r="D20" i="6"/>
  <c r="D597" i="6"/>
  <c r="D596" i="6"/>
  <c r="D2157" i="6"/>
  <c r="D2156" i="6"/>
  <c r="D3069" i="6"/>
  <c r="D3068" i="6"/>
  <c r="D3381" i="6"/>
  <c r="D3380" i="6"/>
  <c r="D3501" i="6"/>
  <c r="D3500" i="6"/>
  <c r="D4941" i="6"/>
  <c r="D4940" i="6"/>
  <c r="D5973" i="6"/>
  <c r="D5972" i="6"/>
  <c r="D69" i="6"/>
  <c r="D68" i="6"/>
  <c r="D573" i="6"/>
  <c r="D572" i="6"/>
  <c r="D1077" i="6"/>
  <c r="D1076" i="6"/>
  <c r="D333" i="6"/>
  <c r="D332" i="6"/>
  <c r="D1197" i="6"/>
  <c r="D1196" i="6"/>
  <c r="D909" i="6"/>
  <c r="D908" i="6"/>
  <c r="D429" i="6"/>
  <c r="D428" i="6"/>
  <c r="D1125" i="6"/>
  <c r="D1124" i="6"/>
  <c r="D1773" i="6"/>
  <c r="D1772" i="6"/>
  <c r="D2421" i="6"/>
  <c r="D2420" i="6"/>
  <c r="D1701" i="6"/>
  <c r="D1700" i="6"/>
  <c r="D3117" i="6"/>
  <c r="D3116" i="6"/>
  <c r="D2181" i="6"/>
  <c r="D2180" i="6"/>
  <c r="D1629" i="6"/>
  <c r="D1628" i="6"/>
  <c r="D2277" i="6"/>
  <c r="D2276" i="6"/>
  <c r="D3285" i="6"/>
  <c r="D3284" i="6"/>
  <c r="D2997" i="6"/>
  <c r="D2996" i="6"/>
  <c r="D3645" i="6"/>
  <c r="D3644" i="6"/>
  <c r="D3021" i="6"/>
  <c r="D3020" i="6"/>
  <c r="D3765" i="6"/>
  <c r="D3764" i="6"/>
  <c r="D3045" i="6"/>
  <c r="D3044" i="6"/>
  <c r="D3933" i="6"/>
  <c r="D3932" i="6"/>
  <c r="D4509" i="6"/>
  <c r="D4508" i="6"/>
  <c r="D4197" i="6"/>
  <c r="D4196" i="6"/>
  <c r="D4749" i="6"/>
  <c r="D4748" i="6"/>
  <c r="D4125" i="6"/>
  <c r="D4124" i="6"/>
  <c r="D5277" i="6"/>
  <c r="D5276" i="6"/>
  <c r="D4773" i="6"/>
  <c r="D4772" i="6"/>
  <c r="D5469" i="6"/>
  <c r="D5468" i="6"/>
  <c r="D5661" i="6"/>
  <c r="D5660" i="6"/>
  <c r="D5685" i="6"/>
  <c r="D5684" i="6"/>
  <c r="D5349" i="6"/>
  <c r="D5348" i="6"/>
  <c r="D6261" i="6"/>
  <c r="D6260" i="6"/>
  <c r="D6165" i="6"/>
  <c r="D6164" i="6"/>
  <c r="D6885" i="6"/>
  <c r="D6884" i="6"/>
  <c r="D6789" i="6"/>
  <c r="D6788" i="6"/>
  <c r="D6573" i="6"/>
  <c r="D6572" i="6"/>
  <c r="D6741" i="6"/>
  <c r="D6740" i="6"/>
  <c r="D6909" i="6"/>
  <c r="D6908" i="6"/>
  <c r="D7173" i="6"/>
  <c r="D7172" i="6"/>
  <c r="D8037" i="6"/>
  <c r="D8036" i="6"/>
  <c r="D7893" i="6"/>
  <c r="D7892" i="6"/>
  <c r="D7797" i="6"/>
  <c r="D7796" i="6"/>
  <c r="D8061" i="6"/>
  <c r="D8060" i="6"/>
  <c r="D717" i="6"/>
  <c r="D716" i="6"/>
  <c r="D1173" i="6"/>
  <c r="D1172" i="6"/>
  <c r="D357" i="6"/>
  <c r="D356" i="6"/>
  <c r="D1341" i="6"/>
  <c r="D1340" i="6"/>
  <c r="D933" i="6"/>
  <c r="D932" i="6"/>
  <c r="D453" i="6"/>
  <c r="D452" i="6"/>
  <c r="D1149" i="6"/>
  <c r="D1148" i="6"/>
  <c r="D1869" i="6"/>
  <c r="D1868" i="6"/>
  <c r="D2469" i="6"/>
  <c r="D2468" i="6"/>
  <c r="D1797" i="6"/>
  <c r="D1796" i="6"/>
  <c r="D1461" i="6"/>
  <c r="D1460" i="6"/>
  <c r="D2541" i="6"/>
  <c r="D2540" i="6"/>
  <c r="D1749" i="6"/>
  <c r="D1748" i="6"/>
  <c r="D2301" i="6"/>
  <c r="D2300" i="6"/>
  <c r="D3453" i="6"/>
  <c r="D3452" i="6"/>
  <c r="D3237" i="6"/>
  <c r="D3236" i="6"/>
  <c r="D3741" i="6"/>
  <c r="D3740" i="6"/>
  <c r="D3093" i="6"/>
  <c r="D3092" i="6"/>
  <c r="D3909" i="6"/>
  <c r="D3908" i="6"/>
  <c r="D3141" i="6"/>
  <c r="D3140" i="6"/>
  <c r="D3861" i="6"/>
  <c r="D3860" i="6"/>
  <c r="D4557" i="6"/>
  <c r="D4556" i="6"/>
  <c r="D4293" i="6"/>
  <c r="D4292" i="6"/>
  <c r="D4797" i="6"/>
  <c r="D4796" i="6"/>
  <c r="D4221" i="6"/>
  <c r="D4220" i="6"/>
  <c r="D4245" i="6"/>
  <c r="D4244" i="6"/>
  <c r="D4821" i="6"/>
  <c r="D4820" i="6"/>
  <c r="D5517" i="6"/>
  <c r="D5516" i="6"/>
  <c r="D5757" i="6"/>
  <c r="D5756" i="6"/>
  <c r="D5781" i="6"/>
  <c r="D5780" i="6"/>
  <c r="D5445" i="6"/>
  <c r="D5444" i="6"/>
  <c r="D5997" i="6"/>
  <c r="D5996" i="6"/>
  <c r="D6237" i="6"/>
  <c r="D6236" i="6"/>
  <c r="D7197" i="6"/>
  <c r="D7196" i="6"/>
  <c r="D7149" i="6"/>
  <c r="D7148" i="6"/>
  <c r="D6621" i="6"/>
  <c r="D6620" i="6"/>
  <c r="D6813" i="6"/>
  <c r="D6812" i="6"/>
  <c r="D7413" i="6"/>
  <c r="D7412" i="6"/>
  <c r="D7221" i="6"/>
  <c r="D7220" i="6"/>
  <c r="D7461" i="6"/>
  <c r="D7460" i="6"/>
  <c r="D7965" i="6"/>
  <c r="D7964" i="6"/>
  <c r="D7821" i="6"/>
  <c r="D7820" i="6"/>
  <c r="D8157" i="6"/>
  <c r="D8156" i="6"/>
  <c r="D8013" i="6"/>
  <c r="D8012" i="6"/>
  <c r="D7989" i="6"/>
  <c r="D7988" i="6"/>
  <c r="I22" i="5"/>
  <c r="J22" i="5" s="1"/>
  <c r="J15" i="5" s="1"/>
  <c r="I48" i="5"/>
  <c r="C8327" i="6"/>
  <c r="D8326" i="6" s="1"/>
  <c r="C8183" i="6"/>
  <c r="D8182" i="6" s="1"/>
  <c r="C8087" i="6"/>
  <c r="C7991" i="6"/>
  <c r="C8423" i="6"/>
  <c r="D8422" i="6" s="1"/>
  <c r="C8351" i="6"/>
  <c r="C8207" i="6"/>
  <c r="D8206" i="6" s="1"/>
  <c r="C8111" i="6"/>
  <c r="C8015" i="6"/>
  <c r="D8014" i="6" s="1"/>
  <c r="C8375" i="6"/>
  <c r="D8374" i="6" s="1"/>
  <c r="C8303" i="6"/>
  <c r="C8255" i="6"/>
  <c r="C8159" i="6"/>
  <c r="C8063" i="6"/>
  <c r="C7967" i="6"/>
  <c r="C7895" i="6"/>
  <c r="D7894" i="6" s="1"/>
  <c r="C7799" i="6"/>
  <c r="D7798" i="6" s="1"/>
  <c r="C7775" i="6"/>
  <c r="C7727" i="6"/>
  <c r="D7726" i="6" s="1"/>
  <c r="C7679" i="6"/>
  <c r="D7678" i="6" s="1"/>
  <c r="C7631" i="6"/>
  <c r="D7630" i="6" s="1"/>
  <c r="C7559" i="6"/>
  <c r="C8399" i="6"/>
  <c r="D8398" i="6" s="1"/>
  <c r="C8039" i="6"/>
  <c r="C7943" i="6"/>
  <c r="C7847" i="6"/>
  <c r="C7751" i="6"/>
  <c r="D7750" i="6" s="1"/>
  <c r="C7607" i="6"/>
  <c r="D7606" i="6" s="1"/>
  <c r="C7463" i="6"/>
  <c r="D7462" i="6" s="1"/>
  <c r="C8279" i="6"/>
  <c r="C8231" i="6"/>
  <c r="D8230" i="6" s="1"/>
  <c r="C7919" i="6"/>
  <c r="D7918" i="6" s="1"/>
  <c r="C7871" i="6"/>
  <c r="D7870" i="6" s="1"/>
  <c r="C7823" i="6"/>
  <c r="D7822" i="6" s="1"/>
  <c r="C7655" i="6"/>
  <c r="C7583" i="6"/>
  <c r="C7535" i="6"/>
  <c r="C7511" i="6"/>
  <c r="C7487" i="6"/>
  <c r="D7486" i="6" s="1"/>
  <c r="C7439" i="6"/>
  <c r="D7438" i="6" s="1"/>
  <c r="C7391" i="6"/>
  <c r="D7390" i="6" s="1"/>
  <c r="C7367" i="6"/>
  <c r="D7366" i="6" s="1"/>
  <c r="C7319" i="6"/>
  <c r="C7271" i="6"/>
  <c r="C7223" i="6"/>
  <c r="C7175" i="6"/>
  <c r="D7174" i="6" s="1"/>
  <c r="C7127" i="6"/>
  <c r="D7126" i="6" s="1"/>
  <c r="C7079" i="6"/>
  <c r="D7078" i="6" s="1"/>
  <c r="C7031" i="6"/>
  <c r="D7030" i="6" s="1"/>
  <c r="C6983" i="6"/>
  <c r="D6982" i="6" s="1"/>
  <c r="C6935" i="6"/>
  <c r="C6839" i="6"/>
  <c r="D6838" i="6" s="1"/>
  <c r="C8135" i="6"/>
  <c r="C6911" i="6"/>
  <c r="D6910" i="6" s="1"/>
  <c r="C7703" i="6"/>
  <c r="C7415" i="6"/>
  <c r="D7414" i="6" s="1"/>
  <c r="C6863" i="6"/>
  <c r="C7199" i="6"/>
  <c r="C7007" i="6"/>
  <c r="C6887" i="6"/>
  <c r="C6743" i="6"/>
  <c r="D6742" i="6" s="1"/>
  <c r="C6647" i="6"/>
  <c r="D6646" i="6" s="1"/>
  <c r="C6575" i="6"/>
  <c r="C6551" i="6"/>
  <c r="C6527" i="6"/>
  <c r="C6407" i="6"/>
  <c r="C7343" i="6"/>
  <c r="C7151" i="6"/>
  <c r="C6959" i="6"/>
  <c r="D6958" i="6" s="1"/>
  <c r="C6791" i="6"/>
  <c r="C6719" i="6"/>
  <c r="C6623" i="6"/>
  <c r="D6622" i="6" s="1"/>
  <c r="C6455" i="6"/>
  <c r="C7295" i="6"/>
  <c r="C7247" i="6"/>
  <c r="C7055" i="6"/>
  <c r="C6767" i="6"/>
  <c r="D6766" i="6" s="1"/>
  <c r="C6671" i="6"/>
  <c r="C6503" i="6"/>
  <c r="D6502" i="6" s="1"/>
  <c r="C6479" i="6"/>
  <c r="D6478" i="6" s="1"/>
  <c r="C6431" i="6"/>
  <c r="C6815" i="6"/>
  <c r="C7103" i="6"/>
  <c r="C6695" i="6"/>
  <c r="C6599" i="6"/>
  <c r="D6598" i="6" s="1"/>
  <c r="C6311" i="6"/>
  <c r="C6359" i="6"/>
  <c r="C6287" i="6"/>
  <c r="C6239" i="6"/>
  <c r="D6238" i="6" s="1"/>
  <c r="C6119" i="6"/>
  <c r="D6118" i="6" s="1"/>
  <c r="C6071" i="6"/>
  <c r="C6335" i="6"/>
  <c r="C6215" i="6"/>
  <c r="D6214" i="6" s="1"/>
  <c r="C6263" i="6"/>
  <c r="C6143" i="6"/>
  <c r="D6142" i="6" s="1"/>
  <c r="C6023" i="6"/>
  <c r="D6022" i="6" s="1"/>
  <c r="C6383" i="6"/>
  <c r="C6191" i="6"/>
  <c r="D6190" i="6" s="1"/>
  <c r="C6167" i="6"/>
  <c r="C6095" i="6"/>
  <c r="C6047" i="6"/>
  <c r="D6046" i="6" s="1"/>
  <c r="C5903" i="6"/>
  <c r="D5902" i="6" s="1"/>
  <c r="C5831" i="6"/>
  <c r="C5711" i="6"/>
  <c r="D5710" i="6" s="1"/>
  <c r="C5447" i="6"/>
  <c r="C5351" i="6"/>
  <c r="C5303" i="6"/>
  <c r="C5255" i="6"/>
  <c r="C5951" i="6"/>
  <c r="D5950" i="6" s="1"/>
  <c r="C5879" i="6"/>
  <c r="D5878" i="6" s="1"/>
  <c r="C5807" i="6"/>
  <c r="D5806" i="6" s="1"/>
  <c r="C5783" i="6"/>
  <c r="D5782" i="6" s="1"/>
  <c r="C5687" i="6"/>
  <c r="D5686" i="6" s="1"/>
  <c r="C5591" i="6"/>
  <c r="C5543" i="6"/>
  <c r="C5495" i="6"/>
  <c r="C5423" i="6"/>
  <c r="D5422" i="6" s="1"/>
  <c r="C5375" i="6"/>
  <c r="D5374" i="6" s="1"/>
  <c r="C5999" i="6"/>
  <c r="D5998" i="6" s="1"/>
  <c r="C5975" i="6"/>
  <c r="D5974" i="6" s="1"/>
  <c r="C5855" i="6"/>
  <c r="D5854" i="6" s="1"/>
  <c r="C5759" i="6"/>
  <c r="C5663" i="6"/>
  <c r="C5639" i="6"/>
  <c r="C5615" i="6"/>
  <c r="D5614" i="6" s="1"/>
  <c r="C5327" i="6"/>
  <c r="C5279" i="6"/>
  <c r="D5278" i="6" s="1"/>
  <c r="C5927" i="6"/>
  <c r="C5735" i="6"/>
  <c r="C5567" i="6"/>
  <c r="C5519" i="6"/>
  <c r="C5471" i="6"/>
  <c r="C5399" i="6"/>
  <c r="D5398" i="6" s="1"/>
  <c r="C5231" i="6"/>
  <c r="D5230" i="6" s="1"/>
  <c r="C5183" i="6"/>
  <c r="C5111" i="6"/>
  <c r="C5015" i="6"/>
  <c r="C4559" i="6"/>
  <c r="D4558" i="6" s="1"/>
  <c r="C4511" i="6"/>
  <c r="C4415" i="6"/>
  <c r="C4319" i="6"/>
  <c r="D4318" i="6" s="1"/>
  <c r="C4223" i="6"/>
  <c r="D4222" i="6" s="1"/>
  <c r="C5207" i="6"/>
  <c r="C5087" i="6"/>
  <c r="D5086" i="6" s="1"/>
  <c r="C4991" i="6"/>
  <c r="D4990" i="6" s="1"/>
  <c r="C4895" i="6"/>
  <c r="D4894" i="6" s="1"/>
  <c r="C4847" i="6"/>
  <c r="D4846" i="6" s="1"/>
  <c r="C4775" i="6"/>
  <c r="C4727" i="6"/>
  <c r="D4726" i="6" s="1"/>
  <c r="C4679" i="6"/>
  <c r="C4631" i="6"/>
  <c r="C4583" i="6"/>
  <c r="C4463" i="6"/>
  <c r="C4295" i="6"/>
  <c r="C4199" i="6"/>
  <c r="C4103" i="6"/>
  <c r="C5135" i="6"/>
  <c r="D5134" i="6" s="1"/>
  <c r="C5063" i="6"/>
  <c r="D5062" i="6" s="1"/>
  <c r="C4967" i="6"/>
  <c r="D4966" i="6" s="1"/>
  <c r="C4535" i="6"/>
  <c r="C4487" i="6"/>
  <c r="D4486" i="6" s="1"/>
  <c r="C4439" i="6"/>
  <c r="C4391" i="6"/>
  <c r="C4367" i="6"/>
  <c r="C4271" i="6"/>
  <c r="D4270" i="6" s="1"/>
  <c r="C4175" i="6"/>
  <c r="D4174" i="6" s="1"/>
  <c r="C4079" i="6"/>
  <c r="D4078" i="6" s="1"/>
  <c r="C4007" i="6"/>
  <c r="D4006" i="6" s="1"/>
  <c r="C3911" i="6"/>
  <c r="D3910" i="6" s="1"/>
  <c r="C5159" i="6"/>
  <c r="D5158" i="6" s="1"/>
  <c r="C5039" i="6"/>
  <c r="C4943" i="6"/>
  <c r="C4919" i="6"/>
  <c r="D4918" i="6" s="1"/>
  <c r="C4871" i="6"/>
  <c r="D4870" i="6" s="1"/>
  <c r="C4823" i="6"/>
  <c r="D4822" i="6" s="1"/>
  <c r="C4799" i="6"/>
  <c r="C4751" i="6"/>
  <c r="D4750" i="6" s="1"/>
  <c r="C4703" i="6"/>
  <c r="D4702" i="6" s="1"/>
  <c r="C4655" i="6"/>
  <c r="C4607" i="6"/>
  <c r="C4343" i="6"/>
  <c r="C4247" i="6"/>
  <c r="D4246" i="6" s="1"/>
  <c r="C4151" i="6"/>
  <c r="D4150" i="6" s="1"/>
  <c r="C3983" i="6"/>
  <c r="D3982" i="6" s="1"/>
  <c r="C3887" i="6"/>
  <c r="C4127" i="6"/>
  <c r="D4126" i="6" s="1"/>
  <c r="C4055" i="6"/>
  <c r="C3863" i="6"/>
  <c r="C3815" i="6"/>
  <c r="D3814" i="6" s="1"/>
  <c r="C3719" i="6"/>
  <c r="C3623" i="6"/>
  <c r="C3527" i="6"/>
  <c r="D3526" i="6" s="1"/>
  <c r="C3287" i="6"/>
  <c r="C3215" i="6"/>
  <c r="C3143" i="6"/>
  <c r="C2831" i="6"/>
  <c r="C2807" i="6"/>
  <c r="D2806" i="6" s="1"/>
  <c r="C2567" i="6"/>
  <c r="D2566" i="6" s="1"/>
  <c r="C4031" i="6"/>
  <c r="D4030" i="6" s="1"/>
  <c r="C3791" i="6"/>
  <c r="C3695" i="6"/>
  <c r="C3599" i="6"/>
  <c r="C3503" i="6"/>
  <c r="C3431" i="6"/>
  <c r="C3407" i="6"/>
  <c r="D3406" i="6" s="1"/>
  <c r="C3383" i="6"/>
  <c r="D3382" i="6" s="1"/>
  <c r="C3359" i="6"/>
  <c r="D3358" i="6" s="1"/>
  <c r="C3335" i="6"/>
  <c r="C3167" i="6"/>
  <c r="C3119" i="6"/>
  <c r="C3071" i="6"/>
  <c r="C3047" i="6"/>
  <c r="C2951" i="6"/>
  <c r="D2950" i="6" s="1"/>
  <c r="C2927" i="6"/>
  <c r="C2879" i="6"/>
  <c r="D2878" i="6" s="1"/>
  <c r="C2735" i="6"/>
  <c r="D2734" i="6" s="1"/>
  <c r="C2663" i="6"/>
  <c r="C2615" i="6"/>
  <c r="C3959" i="6"/>
  <c r="C3767" i="6"/>
  <c r="C3671" i="6"/>
  <c r="C3575" i="6"/>
  <c r="D3574" i="6" s="1"/>
  <c r="C3479" i="6"/>
  <c r="D3478" i="6" s="1"/>
  <c r="C3311" i="6"/>
  <c r="C3239" i="6"/>
  <c r="C2975" i="6"/>
  <c r="D2974" i="6" s="1"/>
  <c r="C3935" i="6"/>
  <c r="C3839" i="6"/>
  <c r="C3743" i="6"/>
  <c r="D3742" i="6" s="1"/>
  <c r="C3647" i="6"/>
  <c r="D3646" i="6" s="1"/>
  <c r="C3551" i="6"/>
  <c r="C3455" i="6"/>
  <c r="C2999" i="6"/>
  <c r="C2543" i="6"/>
  <c r="C2447" i="6"/>
  <c r="C2375" i="6"/>
  <c r="C2159" i="6"/>
  <c r="D2158" i="6" s="1"/>
  <c r="C2063" i="6"/>
  <c r="D2062" i="6" s="1"/>
  <c r="C1967" i="6"/>
  <c r="D1966" i="6" s="1"/>
  <c r="C1871" i="6"/>
  <c r="C1847" i="6"/>
  <c r="C1823" i="6"/>
  <c r="C1727" i="6"/>
  <c r="C1583" i="6"/>
  <c r="C1559" i="6"/>
  <c r="D1558" i="6" s="1"/>
  <c r="C3263" i="6"/>
  <c r="D3262" i="6" s="1"/>
  <c r="C3023" i="6"/>
  <c r="C2903" i="6"/>
  <c r="D2902" i="6" s="1"/>
  <c r="C2855" i="6"/>
  <c r="D2854" i="6" s="1"/>
  <c r="C2711" i="6"/>
  <c r="C2591" i="6"/>
  <c r="C2495" i="6"/>
  <c r="C2423" i="6"/>
  <c r="D2422" i="6" s="1"/>
  <c r="C2135" i="6"/>
  <c r="D2134" i="6" s="1"/>
  <c r="C2039" i="6"/>
  <c r="D2038" i="6" s="1"/>
  <c r="C1943" i="6"/>
  <c r="C1799" i="6"/>
  <c r="C1703" i="6"/>
  <c r="C1631" i="6"/>
  <c r="C1535" i="6"/>
  <c r="C1487" i="6"/>
  <c r="D1486" i="6" s="1"/>
  <c r="C3191" i="6"/>
  <c r="D3190" i="6" s="1"/>
  <c r="C2783" i="6"/>
  <c r="D2782" i="6" s="1"/>
  <c r="C2519" i="6"/>
  <c r="C2471" i="6"/>
  <c r="C2399" i="6"/>
  <c r="D2398" i="6" s="1"/>
  <c r="C2351" i="6"/>
  <c r="C2111" i="6"/>
  <c r="C2015" i="6"/>
  <c r="D2014" i="6" s="1"/>
  <c r="C1919" i="6"/>
  <c r="D1918" i="6" s="1"/>
  <c r="C1775" i="6"/>
  <c r="D1774" i="6" s="1"/>
  <c r="C1655" i="6"/>
  <c r="D1654" i="6" s="1"/>
  <c r="C1607" i="6"/>
  <c r="C1439" i="6"/>
  <c r="C1391" i="6"/>
  <c r="C3095" i="6"/>
  <c r="C2759" i="6"/>
  <c r="D2758" i="6" s="1"/>
  <c r="C2687" i="6"/>
  <c r="D2686" i="6" s="1"/>
  <c r="C2639" i="6"/>
  <c r="C2327" i="6"/>
  <c r="C2303" i="6"/>
  <c r="D2302" i="6" s="1"/>
  <c r="C2279" i="6"/>
  <c r="D2278" i="6" s="1"/>
  <c r="C2255" i="6"/>
  <c r="C2231" i="6"/>
  <c r="C2207" i="6"/>
  <c r="D2206" i="6" s="1"/>
  <c r="C2183" i="6"/>
  <c r="D2182" i="6" s="1"/>
  <c r="C2087" i="6"/>
  <c r="D2086" i="6" s="1"/>
  <c r="C1991" i="6"/>
  <c r="D1990" i="6" s="1"/>
  <c r="C1895" i="6"/>
  <c r="D1894" i="6" s="1"/>
  <c r="C1751" i="6"/>
  <c r="C1679" i="6"/>
  <c r="C1511" i="6"/>
  <c r="C1463" i="6"/>
  <c r="D1462" i="6" s="1"/>
  <c r="C1415" i="6"/>
  <c r="D1414" i="6" s="1"/>
  <c r="C1367" i="6"/>
  <c r="D1366" i="6" s="1"/>
  <c r="C1319" i="6"/>
  <c r="D1318" i="6" s="1"/>
  <c r="C1271" i="6"/>
  <c r="C1199" i="6"/>
  <c r="C1079" i="6"/>
  <c r="C959" i="6"/>
  <c r="C911" i="6"/>
  <c r="D910" i="6" s="1"/>
  <c r="C839" i="6"/>
  <c r="D838" i="6" s="1"/>
  <c r="C767" i="6"/>
  <c r="D766" i="6" s="1"/>
  <c r="C695" i="6"/>
  <c r="C623" i="6"/>
  <c r="D622" i="6" s="1"/>
  <c r="C599" i="6"/>
  <c r="C527" i="6"/>
  <c r="C383" i="6"/>
  <c r="C287" i="6"/>
  <c r="D286" i="6" s="1"/>
  <c r="C263" i="6"/>
  <c r="C239" i="6"/>
  <c r="D238" i="6" s="1"/>
  <c r="C167" i="6"/>
  <c r="D166" i="6" s="1"/>
  <c r="C95" i="6"/>
  <c r="C143" i="6"/>
  <c r="C1175" i="6"/>
  <c r="C935" i="6"/>
  <c r="C743" i="6"/>
  <c r="D742" i="6" s="1"/>
  <c r="C431" i="6"/>
  <c r="D430" i="6" s="1"/>
  <c r="C407" i="6"/>
  <c r="C359" i="6"/>
  <c r="C311" i="6"/>
  <c r="C1295" i="6"/>
  <c r="D1294" i="6" s="1"/>
  <c r="C1151" i="6"/>
  <c r="C1127" i="6"/>
  <c r="C1103" i="6"/>
  <c r="D1102" i="6" s="1"/>
  <c r="C887" i="6"/>
  <c r="D886" i="6" s="1"/>
  <c r="C815" i="6"/>
  <c r="D814" i="6" s="1"/>
  <c r="C791" i="6"/>
  <c r="C647" i="6"/>
  <c r="C119" i="6"/>
  <c r="C215" i="6"/>
  <c r="C191" i="6"/>
  <c r="C1343" i="6"/>
  <c r="C1247" i="6"/>
  <c r="D1246" i="6" s="1"/>
  <c r="C1223" i="6"/>
  <c r="D1222" i="6" s="1"/>
  <c r="C1055" i="6"/>
  <c r="C1031" i="6"/>
  <c r="C1007" i="6"/>
  <c r="C983" i="6"/>
  <c r="C863" i="6"/>
  <c r="C719" i="6"/>
  <c r="C671" i="6"/>
  <c r="C575" i="6"/>
  <c r="D574" i="6" s="1"/>
  <c r="C551" i="6"/>
  <c r="D550" i="6" s="1"/>
  <c r="C503" i="6"/>
  <c r="D502" i="6" s="1"/>
  <c r="C479" i="6"/>
  <c r="D478" i="6" s="1"/>
  <c r="C455" i="6"/>
  <c r="C335" i="6"/>
  <c r="G8423" i="6"/>
  <c r="G8351" i="6"/>
  <c r="G8207" i="6"/>
  <c r="G8111" i="6"/>
  <c r="G8015" i="6"/>
  <c r="G8399" i="6"/>
  <c r="G8279" i="6"/>
  <c r="G8231" i="6"/>
  <c r="G8135" i="6"/>
  <c r="G8039" i="6"/>
  <c r="G8327" i="6"/>
  <c r="G8183" i="6"/>
  <c r="G8087" i="6"/>
  <c r="G7991" i="6"/>
  <c r="G8159" i="6"/>
  <c r="G7967" i="6"/>
  <c r="G7895" i="6"/>
  <c r="G7799" i="6"/>
  <c r="G7775" i="6"/>
  <c r="G7727" i="6"/>
  <c r="G7679" i="6"/>
  <c r="G7631" i="6"/>
  <c r="G7463" i="6"/>
  <c r="G8303" i="6"/>
  <c r="G8255" i="6"/>
  <c r="G7943" i="6"/>
  <c r="G7847" i="6"/>
  <c r="G7751" i="6"/>
  <c r="G7607" i="6"/>
  <c r="G8375" i="6"/>
  <c r="G8063" i="6"/>
  <c r="G7919" i="6"/>
  <c r="G7871" i="6"/>
  <c r="G7823" i="6"/>
  <c r="G7655" i="6"/>
  <c r="G7559" i="6"/>
  <c r="G7391" i="6"/>
  <c r="G7511" i="6"/>
  <c r="G7439" i="6"/>
  <c r="G6959" i="6"/>
  <c r="G6863" i="6"/>
  <c r="G7583" i="6"/>
  <c r="G7487" i="6"/>
  <c r="G7343" i="6"/>
  <c r="G7295" i="6"/>
  <c r="G7247" i="6"/>
  <c r="G7199" i="6"/>
  <c r="G7151" i="6"/>
  <c r="G7103" i="6"/>
  <c r="G7055" i="6"/>
  <c r="G7007" i="6"/>
  <c r="G6935" i="6"/>
  <c r="G6839" i="6"/>
  <c r="G7535" i="6"/>
  <c r="G7367" i="6"/>
  <c r="G7319" i="6"/>
  <c r="G7271" i="6"/>
  <c r="G7223" i="6"/>
  <c r="G7175" i="6"/>
  <c r="G7127" i="6"/>
  <c r="G7079" i="6"/>
  <c r="G7031" i="6"/>
  <c r="G6983" i="6"/>
  <c r="G6887" i="6"/>
  <c r="G6791" i="6"/>
  <c r="G7703" i="6"/>
  <c r="G6815" i="6"/>
  <c r="G6767" i="6"/>
  <c r="G6671" i="6"/>
  <c r="G6503" i="6"/>
  <c r="G6431" i="6"/>
  <c r="G6911" i="6"/>
  <c r="G6743" i="6"/>
  <c r="G6647" i="6"/>
  <c r="G7415" i="6"/>
  <c r="G6695" i="6"/>
  <c r="G6599" i="6"/>
  <c r="G6575" i="6"/>
  <c r="G6455" i="6"/>
  <c r="G6407" i="6"/>
  <c r="G6383" i="6"/>
  <c r="G6623" i="6"/>
  <c r="G6359" i="6"/>
  <c r="G6335" i="6"/>
  <c r="G6719" i="6"/>
  <c r="G6551" i="6"/>
  <c r="G6527" i="6"/>
  <c r="G6479" i="6"/>
  <c r="G6311" i="6"/>
  <c r="G6215" i="6"/>
  <c r="G6191" i="6"/>
  <c r="G6263" i="6"/>
  <c r="G6143" i="6"/>
  <c r="G6023" i="6"/>
  <c r="G6167" i="6"/>
  <c r="G6095" i="6"/>
  <c r="G6047" i="6"/>
  <c r="G6287" i="6"/>
  <c r="G6239" i="6"/>
  <c r="G6119" i="6"/>
  <c r="G6071" i="6"/>
  <c r="G5975" i="6"/>
  <c r="G5903" i="6"/>
  <c r="G5735" i="6"/>
  <c r="G5567" i="6"/>
  <c r="G5519" i="6"/>
  <c r="G5471" i="6"/>
  <c r="G5423" i="6"/>
  <c r="G5375" i="6"/>
  <c r="G5999" i="6"/>
  <c r="G5879" i="6"/>
  <c r="G5711" i="6"/>
  <c r="G5327" i="6"/>
  <c r="G5279" i="6"/>
  <c r="G5951" i="6"/>
  <c r="G5927" i="6"/>
  <c r="G5855" i="6"/>
  <c r="G5807" i="6"/>
  <c r="G5783" i="6"/>
  <c r="G5687" i="6"/>
  <c r="G5639" i="6"/>
  <c r="G5591" i="6"/>
  <c r="G5543" i="6"/>
  <c r="G5495" i="6"/>
  <c r="G5447" i="6"/>
  <c r="G5399" i="6"/>
  <c r="G5831" i="6"/>
  <c r="G5759" i="6"/>
  <c r="G5663" i="6"/>
  <c r="G5615" i="6"/>
  <c r="G5351" i="6"/>
  <c r="G5303" i="6"/>
  <c r="G5255" i="6"/>
  <c r="G5159" i="6"/>
  <c r="G5087" i="6"/>
  <c r="G4991" i="6"/>
  <c r="G4895" i="6"/>
  <c r="G4847" i="6"/>
  <c r="G4799" i="6"/>
  <c r="G4535" i="6"/>
  <c r="G4487" i="6"/>
  <c r="G4463" i="6"/>
  <c r="G4391" i="6"/>
  <c r="G4367" i="6"/>
  <c r="G4271" i="6"/>
  <c r="G5231" i="6"/>
  <c r="G5183" i="6"/>
  <c r="G5063" i="6"/>
  <c r="G4967" i="6"/>
  <c r="G4751" i="6"/>
  <c r="G4703" i="6"/>
  <c r="G4655" i="6"/>
  <c r="G4607" i="6"/>
  <c r="G4343" i="6"/>
  <c r="G4247" i="6"/>
  <c r="G4151" i="6"/>
  <c r="G5207" i="6"/>
  <c r="G5039" i="6"/>
  <c r="G4943" i="6"/>
  <c r="G4919" i="6"/>
  <c r="G4871" i="6"/>
  <c r="G4823" i="6"/>
  <c r="G4559" i="6"/>
  <c r="G4511" i="6"/>
  <c r="G4415" i="6"/>
  <c r="G4319" i="6"/>
  <c r="G4223" i="6"/>
  <c r="G4127" i="6"/>
  <c r="G3983" i="6"/>
  <c r="G3887" i="6"/>
  <c r="G5135" i="6"/>
  <c r="G5111" i="6"/>
  <c r="G5015" i="6"/>
  <c r="G4775" i="6"/>
  <c r="G4727" i="6"/>
  <c r="G4679" i="6"/>
  <c r="G4631" i="6"/>
  <c r="G4583" i="6"/>
  <c r="G4439" i="6"/>
  <c r="G4295" i="6"/>
  <c r="G4199" i="6"/>
  <c r="G4103" i="6"/>
  <c r="G4055" i="6"/>
  <c r="G3959" i="6"/>
  <c r="G3863" i="6"/>
  <c r="G4031" i="6"/>
  <c r="G3791" i="6"/>
  <c r="G3695" i="6"/>
  <c r="G3599" i="6"/>
  <c r="G3503" i="6"/>
  <c r="G3431" i="6"/>
  <c r="G3407" i="6"/>
  <c r="G3383" i="6"/>
  <c r="G3359" i="6"/>
  <c r="G3335" i="6"/>
  <c r="G3167" i="6"/>
  <c r="G3119" i="6"/>
  <c r="G3071" i="6"/>
  <c r="G2831" i="6"/>
  <c r="G2759" i="6"/>
  <c r="G2687" i="6"/>
  <c r="G2663" i="6"/>
  <c r="G2567" i="6"/>
  <c r="G4175" i="6"/>
  <c r="G4007" i="6"/>
  <c r="G3767" i="6"/>
  <c r="G3671" i="6"/>
  <c r="G3575" i="6"/>
  <c r="G3479" i="6"/>
  <c r="G3455" i="6"/>
  <c r="G3311" i="6"/>
  <c r="G2999" i="6"/>
  <c r="G2975" i="6"/>
  <c r="G2903" i="6"/>
  <c r="G2783" i="6"/>
  <c r="G2711" i="6"/>
  <c r="G2615" i="6"/>
  <c r="G3935" i="6"/>
  <c r="G3839" i="6"/>
  <c r="G3743" i="6"/>
  <c r="G3647" i="6"/>
  <c r="G3551" i="6"/>
  <c r="G3263" i="6"/>
  <c r="G3191" i="6"/>
  <c r="G3095" i="6"/>
  <c r="G3023" i="6"/>
  <c r="G2951" i="6"/>
  <c r="G2927" i="6"/>
  <c r="G2879" i="6"/>
  <c r="G4079" i="6"/>
  <c r="G3911" i="6"/>
  <c r="G3815" i="6"/>
  <c r="G3719" i="6"/>
  <c r="G3623" i="6"/>
  <c r="G3527" i="6"/>
  <c r="G3239" i="6"/>
  <c r="G2855" i="6"/>
  <c r="G2735" i="6"/>
  <c r="G2543" i="6"/>
  <c r="G2495" i="6"/>
  <c r="G2423" i="6"/>
  <c r="G2327" i="6"/>
  <c r="G2039" i="6"/>
  <c r="G1943" i="6"/>
  <c r="G1799" i="6"/>
  <c r="G1703" i="6"/>
  <c r="G1487" i="6"/>
  <c r="G1439" i="6"/>
  <c r="G3287" i="6"/>
  <c r="G3215" i="6"/>
  <c r="G3143" i="6"/>
  <c r="G2639" i="6"/>
  <c r="G2471" i="6"/>
  <c r="G2399" i="6"/>
  <c r="G2375" i="6"/>
  <c r="G2351" i="6"/>
  <c r="G2303" i="6"/>
  <c r="G2279" i="6"/>
  <c r="G2255" i="6"/>
  <c r="G2231" i="6"/>
  <c r="G2207" i="6"/>
  <c r="G2183" i="6"/>
  <c r="G2159" i="6"/>
  <c r="G2111" i="6"/>
  <c r="G2015" i="6"/>
  <c r="G1919" i="6"/>
  <c r="G1775" i="6"/>
  <c r="G1679" i="6"/>
  <c r="G1655" i="6"/>
  <c r="G1583" i="6"/>
  <c r="G1511" i="6"/>
  <c r="G1415" i="6"/>
  <c r="G3047" i="6"/>
  <c r="G2807" i="6"/>
  <c r="G2519" i="6"/>
  <c r="G2087" i="6"/>
  <c r="G1991" i="6"/>
  <c r="G1895" i="6"/>
  <c r="G1751" i="6"/>
  <c r="G1631" i="6"/>
  <c r="G1559" i="6"/>
  <c r="G1535" i="6"/>
  <c r="G1463" i="6"/>
  <c r="G2591" i="6"/>
  <c r="G2447" i="6"/>
  <c r="G2135" i="6"/>
  <c r="G2063" i="6"/>
  <c r="G1967" i="6"/>
  <c r="G1871" i="6"/>
  <c r="G1847" i="6"/>
  <c r="G1823" i="6"/>
  <c r="G1727" i="6"/>
  <c r="G1607" i="6"/>
  <c r="G1295" i="6"/>
  <c r="G1151" i="6"/>
  <c r="G1103" i="6"/>
  <c r="G1055" i="6"/>
  <c r="G1031" i="6"/>
  <c r="G1007" i="6"/>
  <c r="G983" i="6"/>
  <c r="G767" i="6"/>
  <c r="G719" i="6"/>
  <c r="G623" i="6"/>
  <c r="G599" i="6"/>
  <c r="G575" i="6"/>
  <c r="G551" i="6"/>
  <c r="G431" i="6"/>
  <c r="G407" i="6"/>
  <c r="G359" i="6"/>
  <c r="G143" i="6"/>
  <c r="G311" i="6"/>
  <c r="G119" i="6"/>
  <c r="G1319" i="6"/>
  <c r="G1247" i="6"/>
  <c r="G1223" i="6"/>
  <c r="G1127" i="6"/>
  <c r="G959" i="6"/>
  <c r="G887" i="6"/>
  <c r="G671" i="6"/>
  <c r="G647" i="6"/>
  <c r="G527" i="6"/>
  <c r="G479" i="6"/>
  <c r="G95" i="6"/>
  <c r="G1391" i="6"/>
  <c r="G1343" i="6"/>
  <c r="G1271" i="6"/>
  <c r="G1199" i="6"/>
  <c r="G863" i="6"/>
  <c r="G815" i="6"/>
  <c r="G791" i="6"/>
  <c r="G743" i="6"/>
  <c r="G503" i="6"/>
  <c r="G455" i="6"/>
  <c r="G383" i="6"/>
  <c r="G335" i="6"/>
  <c r="G215" i="6"/>
  <c r="G191" i="6"/>
  <c r="G287" i="6"/>
  <c r="G263" i="6"/>
  <c r="G239" i="6"/>
  <c r="G167" i="6"/>
  <c r="G1367" i="6"/>
  <c r="G1175" i="6"/>
  <c r="G1079" i="6"/>
  <c r="G935" i="6"/>
  <c r="G911" i="6"/>
  <c r="G839" i="6"/>
  <c r="G695" i="6"/>
  <c r="C71" i="6"/>
  <c r="G71" i="6"/>
  <c r="C25" i="5"/>
  <c r="C47" i="6"/>
  <c r="C23" i="6"/>
  <c r="D22" i="6" s="1"/>
  <c r="E50" i="5"/>
  <c r="G50" i="5"/>
  <c r="M50" i="5"/>
  <c r="N50" i="5" s="1"/>
  <c r="H49" i="5"/>
  <c r="I22" i="6"/>
  <c r="J22" i="6" s="1"/>
  <c r="G47" i="6"/>
  <c r="G23" i="6"/>
  <c r="H24" i="5"/>
  <c r="F49" i="5"/>
  <c r="O50" i="5"/>
  <c r="F24" i="5"/>
  <c r="I21" i="6"/>
  <c r="J21" i="6" s="1"/>
  <c r="O25" i="5"/>
  <c r="I23" i="5" l="1"/>
  <c r="J23" i="5" s="1"/>
  <c r="D4774" i="6"/>
  <c r="D1582" i="6"/>
  <c r="D6886" i="6"/>
  <c r="D2830" i="6"/>
  <c r="E2830" i="6" s="1" a="1"/>
  <c r="E2830" i="6" s="1"/>
  <c r="D1534" i="6"/>
  <c r="E1534" i="6" s="1" a="1"/>
  <c r="E1534" i="6" s="1"/>
  <c r="D6334" i="6"/>
  <c r="E6334" i="6" s="1" a="1"/>
  <c r="E6334" i="6" s="1"/>
  <c r="D8134" i="6"/>
  <c r="E8134" i="6" s="1" a="1"/>
  <c r="E8134" i="6" s="1"/>
  <c r="D3046" i="6"/>
  <c r="E3046" i="6" s="1" a="1"/>
  <c r="E3046" i="6" s="1"/>
  <c r="D3070" i="6"/>
  <c r="D7582" i="6"/>
  <c r="E7582" i="6" s="1" a="1"/>
  <c r="E7582" i="6" s="1"/>
  <c r="D6166" i="6"/>
  <c r="D3430" i="6"/>
  <c r="E3430" i="6" s="1" a="1"/>
  <c r="E3430" i="6" s="1"/>
  <c r="D2254" i="6"/>
  <c r="D4366" i="6"/>
  <c r="E4366" i="6" s="1" a="1"/>
  <c r="E4366" i="6" s="1"/>
  <c r="D3862" i="6"/>
  <c r="D1390" i="6"/>
  <c r="D3766" i="6"/>
  <c r="D7246" i="6"/>
  <c r="D190" i="6"/>
  <c r="D3502" i="6"/>
  <c r="D4390" i="6"/>
  <c r="D1750" i="6"/>
  <c r="D6094" i="6"/>
  <c r="D1678" i="6"/>
  <c r="E1678" i="6" s="1" a="1"/>
  <c r="E1678" i="6" s="1"/>
  <c r="D7534" i="6"/>
  <c r="E7534" i="6" s="1" a="1"/>
  <c r="E7534" i="6" s="1"/>
  <c r="D6694" i="6"/>
  <c r="E6694" i="6" s="1" a="1"/>
  <c r="E6694" i="6" s="1"/>
  <c r="D2614" i="6"/>
  <c r="E2614" i="6" s="1" a="1"/>
  <c r="E2614" i="6" s="1"/>
  <c r="D1174" i="6"/>
  <c r="D2446" i="6"/>
  <c r="D862" i="6"/>
  <c r="D4654" i="6"/>
  <c r="E4654" i="6" s="1" a="1"/>
  <c r="E4654" i="6" s="1"/>
  <c r="D4438" i="6"/>
  <c r="E4438" i="6" s="1" a="1"/>
  <c r="E4438" i="6" s="1"/>
  <c r="D7270" i="6"/>
  <c r="E7270" i="6" s="1" a="1"/>
  <c r="E7270" i="6" s="1"/>
  <c r="D5350" i="6"/>
  <c r="D7222" i="6"/>
  <c r="D5302" i="6"/>
  <c r="D2710" i="6"/>
  <c r="D1150" i="6"/>
  <c r="D7558" i="6"/>
  <c r="D6070" i="6"/>
  <c r="E6070" i="6" s="1" a="1"/>
  <c r="E6070" i="6" s="1"/>
  <c r="D2230" i="6"/>
  <c r="D70" i="6"/>
  <c r="D4102" i="6"/>
  <c r="D6862" i="6"/>
  <c r="E6862" i="6" s="1" a="1"/>
  <c r="E6862" i="6" s="1"/>
  <c r="D1510" i="6"/>
  <c r="E1510" i="6" s="1" a="1"/>
  <c r="E1510" i="6" s="1"/>
  <c r="D214" i="6"/>
  <c r="E214" i="6" s="1" a="1"/>
  <c r="E214" i="6" s="1"/>
  <c r="D8158" i="6"/>
  <c r="D4942" i="6"/>
  <c r="D1030" i="6"/>
  <c r="D8086" i="6"/>
  <c r="D7054" i="6"/>
  <c r="D5758" i="6"/>
  <c r="D7318" i="6"/>
  <c r="E7318" i="6" s="1" a="1"/>
  <c r="E7318" i="6" s="1"/>
  <c r="D5446" i="6"/>
  <c r="D3094" i="6"/>
  <c r="E3094" i="6" s="1" a="1"/>
  <c r="E3094" i="6" s="1"/>
  <c r="D1270" i="6"/>
  <c r="E1270" i="6" s="1" a="1"/>
  <c r="E1270" i="6" s="1"/>
  <c r="D5542" i="6"/>
  <c r="D4462" i="6"/>
  <c r="D1726" i="6"/>
  <c r="E1726" i="6" s="1" a="1"/>
  <c r="E1726" i="6" s="1"/>
  <c r="D526" i="6"/>
  <c r="E526" i="6" s="1" a="1"/>
  <c r="E526" i="6" s="1"/>
  <c r="D5494" i="6"/>
  <c r="D4294" i="6"/>
  <c r="E4294" i="6" s="1" a="1"/>
  <c r="E4294" i="6" s="1"/>
  <c r="D1630" i="6"/>
  <c r="E1630" i="6" s="1" a="1"/>
  <c r="E1630" i="6" s="1"/>
  <c r="D454" i="6"/>
  <c r="E454" i="6" s="1" a="1"/>
  <c r="E454" i="6" s="1"/>
  <c r="D7654" i="6"/>
  <c r="D4054" i="6"/>
  <c r="E4054" i="6" s="1" a="1"/>
  <c r="E4054" i="6" s="1"/>
  <c r="D6550" i="6"/>
  <c r="E6550" i="6" s="1" a="1"/>
  <c r="E6550" i="6" s="1"/>
  <c r="D3238" i="6"/>
  <c r="D8110" i="6"/>
  <c r="D6526" i="6"/>
  <c r="D5926" i="6"/>
  <c r="D3214" i="6"/>
  <c r="D7150" i="6"/>
  <c r="E7150" i="6" s="1" a="1"/>
  <c r="E7150" i="6" s="1"/>
  <c r="D5110" i="6"/>
  <c r="E5110" i="6" s="1" a="1"/>
  <c r="E5110" i="6" s="1"/>
  <c r="D3166" i="6"/>
  <c r="D142" i="6"/>
  <c r="E142" i="6" s="1" a="1"/>
  <c r="E142" i="6" s="1"/>
  <c r="D6430" i="6"/>
  <c r="E6430" i="6" s="1" a="1"/>
  <c r="E6430" i="6" s="1"/>
  <c r="D5734" i="6"/>
  <c r="E5734" i="6" s="1" a="1"/>
  <c r="E5734" i="6" s="1"/>
  <c r="D3142" i="6"/>
  <c r="E3142" i="6" s="1" a="1"/>
  <c r="E3142" i="6" s="1"/>
  <c r="D1870" i="6"/>
  <c r="E1870" i="6" s="1" a="1"/>
  <c r="E1870" i="6" s="1"/>
  <c r="D6934" i="6"/>
  <c r="D5590" i="6"/>
  <c r="D4606" i="6"/>
  <c r="D1822" i="6"/>
  <c r="D598" i="6"/>
  <c r="E598" i="6" s="1" a="1"/>
  <c r="E598" i="6" s="1"/>
  <c r="D5638" i="6"/>
  <c r="E5638" i="6" s="1" a="1"/>
  <c r="E5638" i="6" s="1"/>
  <c r="D2542" i="6"/>
  <c r="D94" i="6"/>
  <c r="D310" i="6"/>
  <c r="D5254" i="6"/>
  <c r="E5254" i="6" s="1" a="1"/>
  <c r="E5254" i="6" s="1"/>
  <c r="D2590" i="6"/>
  <c r="D1126" i="6"/>
  <c r="E1126" i="6" s="1" a="1"/>
  <c r="E1126" i="6" s="1"/>
  <c r="D8302" i="6"/>
  <c r="D6814" i="6"/>
  <c r="D5182" i="6"/>
  <c r="D1198" i="6"/>
  <c r="E1198" i="6" s="1" a="1"/>
  <c r="E1198" i="6" s="1"/>
  <c r="D8254" i="6"/>
  <c r="D6718" i="6"/>
  <c r="D5038" i="6"/>
  <c r="D3310" i="6"/>
  <c r="D1054" i="6"/>
  <c r="D7942" i="6"/>
  <c r="D6382" i="6"/>
  <c r="E6382" i="6" s="1" a="1"/>
  <c r="E6382" i="6" s="1"/>
  <c r="D4582" i="6"/>
  <c r="D3694" i="6"/>
  <c r="D2494" i="6"/>
  <c r="E2494" i="6" s="1" a="1"/>
  <c r="E2494" i="6" s="1"/>
  <c r="D958" i="6"/>
  <c r="D8062" i="6"/>
  <c r="D7342" i="6"/>
  <c r="E7342" i="6" s="1" a="1"/>
  <c r="E7342" i="6" s="1"/>
  <c r="D4798" i="6"/>
  <c r="E4798" i="6" s="1" a="1"/>
  <c r="E4798" i="6" s="1"/>
  <c r="D3958" i="6"/>
  <c r="D3022" i="6"/>
  <c r="E3022" i="6" s="1" a="1"/>
  <c r="E3022" i="6" s="1"/>
  <c r="D1006" i="6"/>
  <c r="D7990" i="6"/>
  <c r="D6790" i="6"/>
  <c r="D5662" i="6"/>
  <c r="D3838" i="6"/>
  <c r="E3838" i="6" s="1" a="1"/>
  <c r="E3838" i="6" s="1"/>
  <c r="D2638" i="6"/>
  <c r="E2638" i="6" s="1" a="1"/>
  <c r="E2638" i="6" s="1"/>
  <c r="D118" i="6"/>
  <c r="D7198" i="6"/>
  <c r="D5518" i="6"/>
  <c r="D1798" i="6"/>
  <c r="D670" i="6"/>
  <c r="E670" i="6" s="1" a="1"/>
  <c r="E670" i="6" s="1"/>
  <c r="D46" i="6"/>
  <c r="E46" i="6" s="1" a="1"/>
  <c r="E46" i="6" s="1"/>
  <c r="D7006" i="6"/>
  <c r="E7006" i="6" s="1" a="1"/>
  <c r="E7006" i="6" s="1"/>
  <c r="D5470" i="6"/>
  <c r="D2926" i="6"/>
  <c r="E2926" i="6" s="1" a="1"/>
  <c r="E2926" i="6" s="1"/>
  <c r="D1702" i="6"/>
  <c r="E1702" i="6" s="1" a="1"/>
  <c r="E1702" i="6" s="1"/>
  <c r="D406" i="6"/>
  <c r="E406" i="6" s="1" a="1"/>
  <c r="E406" i="6" s="1"/>
  <c r="D8038" i="6"/>
  <c r="E8038" i="6" s="1" a="1"/>
  <c r="E8038" i="6" s="1"/>
  <c r="D4198" i="6"/>
  <c r="E4198" i="6" s="1" a="1"/>
  <c r="E4198" i="6" s="1"/>
  <c r="D1606" i="6"/>
  <c r="D334" i="6"/>
  <c r="E334" i="6" s="1" a="1"/>
  <c r="E334" i="6" s="1"/>
  <c r="D7966" i="6"/>
  <c r="D6670" i="6"/>
  <c r="D3454" i="6"/>
  <c r="D2350" i="6"/>
  <c r="D382" i="6"/>
  <c r="E382" i="6" s="1" a="1"/>
  <c r="E382" i="6" s="1"/>
  <c r="D6454" i="6"/>
  <c r="E6454" i="6" s="1" a="1"/>
  <c r="E6454" i="6" s="1"/>
  <c r="D5206" i="6"/>
  <c r="D3286" i="6"/>
  <c r="D358" i="6"/>
  <c r="D6262" i="6"/>
  <c r="E6262" i="6" s="1" a="1"/>
  <c r="E6262" i="6" s="1"/>
  <c r="D4534" i="6"/>
  <c r="E4534" i="6" s="1" a="1"/>
  <c r="E4534" i="6" s="1"/>
  <c r="D3334" i="6"/>
  <c r="E3334" i="6" s="1" a="1"/>
  <c r="E3334" i="6" s="1"/>
  <c r="D2110" i="6"/>
  <c r="E2110" i="6" s="1" a="1"/>
  <c r="E2110" i="6" s="1"/>
  <c r="D7774" i="6"/>
  <c r="D5014" i="6"/>
  <c r="D3118" i="6"/>
  <c r="E3118" i="6" s="1" a="1"/>
  <c r="E3118" i="6" s="1"/>
  <c r="D1942" i="6"/>
  <c r="E1942" i="6" s="1" a="1"/>
  <c r="E1942" i="6" s="1"/>
  <c r="D646" i="6"/>
  <c r="D6406" i="6"/>
  <c r="D5566" i="6"/>
  <c r="D2998" i="6"/>
  <c r="D1846" i="6"/>
  <c r="E1846" i="6" s="1" a="1"/>
  <c r="E1846" i="6" s="1"/>
  <c r="D718" i="6"/>
  <c r="E718" i="6" s="1" a="1"/>
  <c r="E718" i="6" s="1"/>
  <c r="D7294" i="6"/>
  <c r="D4510" i="6"/>
  <c r="D3718" i="6"/>
  <c r="D2518" i="6"/>
  <c r="D790" i="6"/>
  <c r="E790" i="6" s="1" a="1"/>
  <c r="E790" i="6" s="1"/>
  <c r="D8278" i="6"/>
  <c r="D7102" i="6"/>
  <c r="D4414" i="6"/>
  <c r="D3622" i="6"/>
  <c r="D2470" i="6"/>
  <c r="D694" i="6"/>
  <c r="D8350" i="6"/>
  <c r="E8350" i="6" s="1" a="1"/>
  <c r="E8350" i="6" s="1"/>
  <c r="D6574" i="6"/>
  <c r="D5326" i="6"/>
  <c r="E5326" i="6" s="1" a="1"/>
  <c r="E5326" i="6" s="1"/>
  <c r="D3550" i="6"/>
  <c r="D2374" i="6"/>
  <c r="D262" i="6"/>
  <c r="D7510" i="6"/>
  <c r="E7510" i="6" s="1" a="1"/>
  <c r="E7510" i="6" s="1"/>
  <c r="D6358" i="6"/>
  <c r="D4678" i="6"/>
  <c r="D3886" i="6"/>
  <c r="E3886" i="6" s="1" a="1"/>
  <c r="E3886" i="6" s="1"/>
  <c r="D1438" i="6"/>
  <c r="D1078" i="6"/>
  <c r="D6310" i="6"/>
  <c r="E6310" i="6" s="1" a="1"/>
  <c r="E6310" i="6" s="1"/>
  <c r="D4630" i="6"/>
  <c r="E4630" i="6" s="1" a="1"/>
  <c r="E4630" i="6" s="1"/>
  <c r="D3790" i="6"/>
  <c r="D2662" i="6"/>
  <c r="E2662" i="6" s="1" a="1"/>
  <c r="E2662" i="6" s="1"/>
  <c r="D982" i="6"/>
  <c r="D7702" i="6"/>
  <c r="D5830" i="6"/>
  <c r="D3934" i="6"/>
  <c r="D3670" i="6"/>
  <c r="E3670" i="6" s="1" a="1"/>
  <c r="E3670" i="6" s="1"/>
  <c r="D1342" i="6"/>
  <c r="D7846" i="6"/>
  <c r="D6286" i="6"/>
  <c r="D4342" i="6"/>
  <c r="E4342" i="6" s="1" a="1"/>
  <c r="E4342" i="6" s="1"/>
  <c r="D3598" i="6"/>
  <c r="D2326" i="6"/>
  <c r="E2326" i="6" s="1" a="1"/>
  <c r="E2326" i="6" s="1"/>
  <c r="D934" i="6"/>
  <c r="E934" i="6" s="1" a="1"/>
  <c r="E934" i="6" s="1"/>
  <c r="B51" i="5"/>
  <c r="D51" i="5" s="1"/>
  <c r="D25" i="5"/>
  <c r="I24" i="5"/>
  <c r="J24" i="5" s="1"/>
  <c r="J17" i="5" s="1"/>
  <c r="I49" i="5"/>
  <c r="B25" i="6"/>
  <c r="H25" i="6" s="1"/>
  <c r="J16" i="5"/>
  <c r="J14" i="5"/>
  <c r="E25" i="5"/>
  <c r="M25" i="5"/>
  <c r="N25" i="5" s="1"/>
  <c r="G25" i="5"/>
  <c r="H25" i="5" s="1"/>
  <c r="B49" i="6"/>
  <c r="H49" i="6" s="1" a="1"/>
  <c r="H49" i="6" s="1"/>
  <c r="I49" i="6" s="1"/>
  <c r="J49" i="6" s="1"/>
  <c r="E1990" i="6" a="1"/>
  <c r="E1990" i="6" s="1"/>
  <c r="E5782" i="6" a="1"/>
  <c r="E5782" i="6" s="1"/>
  <c r="E7030" i="6" a="1"/>
  <c r="E7030" i="6" s="1"/>
  <c r="E766" i="6" a="1"/>
  <c r="E766" i="6" s="1"/>
  <c r="E2038" i="6" a="1"/>
  <c r="E2038" i="6" s="1"/>
  <c r="E1966" i="6" a="1"/>
  <c r="E1966" i="6" s="1"/>
  <c r="E5806" i="6" a="1"/>
  <c r="E5806" i="6" s="1"/>
  <c r="E6502" i="6" a="1"/>
  <c r="E6502" i="6" s="1"/>
  <c r="E838" i="6" a="1"/>
  <c r="E838" i="6" s="1"/>
  <c r="E3190" i="6" a="1"/>
  <c r="E3190" i="6" s="1"/>
  <c r="E3262" i="6" a="1"/>
  <c r="E3262" i="6" s="1"/>
  <c r="E4702" i="6" a="1"/>
  <c r="E4702" i="6" s="1"/>
  <c r="E4174" i="6" a="1"/>
  <c r="E4174" i="6" s="1"/>
  <c r="E7630" i="6" a="1"/>
  <c r="E7630" i="6" s="1"/>
  <c r="E7798" i="6" a="1"/>
  <c r="E7798" i="6" s="1"/>
  <c r="G8376" i="6"/>
  <c r="G8304" i="6"/>
  <c r="G8256" i="6"/>
  <c r="G8160" i="6"/>
  <c r="G8064" i="6"/>
  <c r="G8328" i="6"/>
  <c r="G8184" i="6"/>
  <c r="G8088" i="6"/>
  <c r="G8400" i="6"/>
  <c r="G8280" i="6"/>
  <c r="G8232" i="6"/>
  <c r="G8136" i="6"/>
  <c r="G8040" i="6"/>
  <c r="G8352" i="6"/>
  <c r="G7968" i="6"/>
  <c r="G7896" i="6"/>
  <c r="G7800" i="6"/>
  <c r="G7776" i="6"/>
  <c r="G7728" i="6"/>
  <c r="G7680" i="6"/>
  <c r="G8424" i="6"/>
  <c r="G8016" i="6"/>
  <c r="G7944" i="6"/>
  <c r="G7848" i="6"/>
  <c r="G7752" i="6"/>
  <c r="G7656" i="6"/>
  <c r="G7584" i="6"/>
  <c r="G7536" i="6"/>
  <c r="G7512" i="6"/>
  <c r="G7488" i="6"/>
  <c r="G7440" i="6"/>
  <c r="G8208" i="6"/>
  <c r="G7992" i="6"/>
  <c r="G7920" i="6"/>
  <c r="G7872" i="6"/>
  <c r="G7824" i="6"/>
  <c r="G7608" i="6"/>
  <c r="G7464" i="6"/>
  <c r="G7392" i="6"/>
  <c r="G7344" i="6"/>
  <c r="G7296" i="6"/>
  <c r="G7248" i="6"/>
  <c r="G7200" i="6"/>
  <c r="G7152" i="6"/>
  <c r="G7104" i="6"/>
  <c r="G7056" i="6"/>
  <c r="G7008" i="6"/>
  <c r="G6960" i="6"/>
  <c r="G6936" i="6"/>
  <c r="G6840" i="6"/>
  <c r="G7704" i="6"/>
  <c r="G7632" i="6"/>
  <c r="G7560" i="6"/>
  <c r="G6912" i="6"/>
  <c r="G6864" i="6"/>
  <c r="G7320" i="6"/>
  <c r="G7128" i="6"/>
  <c r="G6816" i="6"/>
  <c r="G6744" i="6"/>
  <c r="G6648" i="6"/>
  <c r="G6432" i="6"/>
  <c r="G7416" i="6"/>
  <c r="G7272" i="6"/>
  <c r="G7080" i="6"/>
  <c r="G6720" i="6"/>
  <c r="G6624" i="6"/>
  <c r="G6576" i="6"/>
  <c r="G8112" i="6"/>
  <c r="G7368" i="6"/>
  <c r="G7176" i="6"/>
  <c r="G6984" i="6"/>
  <c r="G6792" i="6"/>
  <c r="G6768" i="6"/>
  <c r="G6672" i="6"/>
  <c r="G6504" i="6"/>
  <c r="G6456" i="6"/>
  <c r="G7224" i="6"/>
  <c r="G6696" i="6"/>
  <c r="G7032" i="6"/>
  <c r="G6888" i="6"/>
  <c r="G6600" i="6"/>
  <c r="G6552" i="6"/>
  <c r="G6528" i="6"/>
  <c r="G6480" i="6"/>
  <c r="G6360" i="6"/>
  <c r="G6336" i="6"/>
  <c r="G6408" i="6"/>
  <c r="G6384" i="6"/>
  <c r="G6264" i="6"/>
  <c r="G6144" i="6"/>
  <c r="G6048" i="6"/>
  <c r="G6288" i="6"/>
  <c r="G6240" i="6"/>
  <c r="G6192" i="6"/>
  <c r="G6168" i="6"/>
  <c r="G6072" i="6"/>
  <c r="G6216" i="6"/>
  <c r="G6120" i="6"/>
  <c r="G6096" i="6"/>
  <c r="G6000" i="6"/>
  <c r="G6312" i="6"/>
  <c r="G6024" i="6"/>
  <c r="G5928" i="6"/>
  <c r="G5856" i="6"/>
  <c r="G5712" i="6"/>
  <c r="G5640" i="6"/>
  <c r="G5592" i="6"/>
  <c r="G5544" i="6"/>
  <c r="G5496" i="6"/>
  <c r="G5328" i="6"/>
  <c r="G5280" i="6"/>
  <c r="G5832" i="6"/>
  <c r="G5808" i="6"/>
  <c r="G5784" i="6"/>
  <c r="G5688" i="6"/>
  <c r="G5616" i="6"/>
  <c r="G5400" i="6"/>
  <c r="G5976" i="6"/>
  <c r="G5952" i="6"/>
  <c r="G5904" i="6"/>
  <c r="G5760" i="6"/>
  <c r="G5664" i="6"/>
  <c r="G5568" i="6"/>
  <c r="G5520" i="6"/>
  <c r="G5472" i="6"/>
  <c r="G5448" i="6"/>
  <c r="G5352" i="6"/>
  <c r="G5304" i="6"/>
  <c r="G5880" i="6"/>
  <c r="G5736" i="6"/>
  <c r="G5424" i="6"/>
  <c r="G5376" i="6"/>
  <c r="G5160" i="6"/>
  <c r="G5088" i="6"/>
  <c r="G4992" i="6"/>
  <c r="G4896" i="6"/>
  <c r="G4848" i="6"/>
  <c r="G4536" i="6"/>
  <c r="G4488" i="6"/>
  <c r="G4464" i="6"/>
  <c r="G4392" i="6"/>
  <c r="G4368" i="6"/>
  <c r="G4272" i="6"/>
  <c r="G5256" i="6"/>
  <c r="G5232" i="6"/>
  <c r="G5184" i="6"/>
  <c r="G5064" i="6"/>
  <c r="G4968" i="6"/>
  <c r="G4752" i="6"/>
  <c r="G4704" i="6"/>
  <c r="G4656" i="6"/>
  <c r="G4608" i="6"/>
  <c r="G4344" i="6"/>
  <c r="G4248" i="6"/>
  <c r="G4152" i="6"/>
  <c r="G5208" i="6"/>
  <c r="G5040" i="6"/>
  <c r="G4944" i="6"/>
  <c r="G4920" i="6"/>
  <c r="G4872" i="6"/>
  <c r="G4824" i="6"/>
  <c r="G4560" i="6"/>
  <c r="G4512" i="6"/>
  <c r="G4440" i="6"/>
  <c r="G4416" i="6"/>
  <c r="G4320" i="6"/>
  <c r="G4224" i="6"/>
  <c r="G4128" i="6"/>
  <c r="G4056" i="6"/>
  <c r="G3984" i="6"/>
  <c r="G3888" i="6"/>
  <c r="G5136" i="6"/>
  <c r="G5112" i="6"/>
  <c r="G5016" i="6"/>
  <c r="G4800" i="6"/>
  <c r="G4776" i="6"/>
  <c r="G4728" i="6"/>
  <c r="G4680" i="6"/>
  <c r="G4632" i="6"/>
  <c r="G4584" i="6"/>
  <c r="G4296" i="6"/>
  <c r="G4200" i="6"/>
  <c r="G4104" i="6"/>
  <c r="G4080" i="6"/>
  <c r="G3960" i="6"/>
  <c r="G3864" i="6"/>
  <c r="G4176" i="6"/>
  <c r="G3936" i="6"/>
  <c r="G3792" i="6"/>
  <c r="G3696" i="6"/>
  <c r="G3600" i="6"/>
  <c r="G3504" i="6"/>
  <c r="G3456" i="6"/>
  <c r="G3264" i="6"/>
  <c r="G3096" i="6"/>
  <c r="G2976" i="6"/>
  <c r="G2808" i="6"/>
  <c r="G2784" i="6"/>
  <c r="G2760" i="6"/>
  <c r="G2664" i="6"/>
  <c r="G2616" i="6"/>
  <c r="G2592" i="6"/>
  <c r="G3912" i="6"/>
  <c r="G3768" i="6"/>
  <c r="G3672" i="6"/>
  <c r="G3576" i="6"/>
  <c r="G3480" i="6"/>
  <c r="G3312" i="6"/>
  <c r="G3240" i="6"/>
  <c r="G3192" i="6"/>
  <c r="G3144" i="6"/>
  <c r="G3000" i="6"/>
  <c r="G2952" i="6"/>
  <c r="G2904" i="6"/>
  <c r="G2856" i="6"/>
  <c r="G2712" i="6"/>
  <c r="G4032" i="6"/>
  <c r="G3840" i="6"/>
  <c r="G3744" i="6"/>
  <c r="G3648" i="6"/>
  <c r="G3552" i="6"/>
  <c r="G3168" i="6"/>
  <c r="G3120" i="6"/>
  <c r="G3072" i="6"/>
  <c r="G3024" i="6"/>
  <c r="G2928" i="6"/>
  <c r="G2880" i="6"/>
  <c r="G4008" i="6"/>
  <c r="G3816" i="6"/>
  <c r="G3720" i="6"/>
  <c r="G3624" i="6"/>
  <c r="G3528" i="6"/>
  <c r="G3432" i="6"/>
  <c r="G3408" i="6"/>
  <c r="G3384" i="6"/>
  <c r="G3360" i="6"/>
  <c r="G3336" i="6"/>
  <c r="G3288" i="6"/>
  <c r="G3216" i="6"/>
  <c r="G2688" i="6"/>
  <c r="G2520" i="6"/>
  <c r="G2448" i="6"/>
  <c r="G2160" i="6"/>
  <c r="G2040" i="6"/>
  <c r="G1944" i="6"/>
  <c r="G1752" i="6"/>
  <c r="G1680" i="6"/>
  <c r="G1656" i="6"/>
  <c r="G1608" i="6"/>
  <c r="G1560" i="6"/>
  <c r="G1536" i="6"/>
  <c r="G1488" i="6"/>
  <c r="G3048" i="6"/>
  <c r="G2736" i="6"/>
  <c r="G2424" i="6"/>
  <c r="G2304" i="6"/>
  <c r="G2280" i="6"/>
  <c r="G2256" i="6"/>
  <c r="G2232" i="6"/>
  <c r="G2208" i="6"/>
  <c r="G2184" i="6"/>
  <c r="G2112" i="6"/>
  <c r="G2016" i="6"/>
  <c r="G1920" i="6"/>
  <c r="G1824" i="6"/>
  <c r="G1728" i="6"/>
  <c r="G1632" i="6"/>
  <c r="G1512" i="6"/>
  <c r="G1464" i="6"/>
  <c r="G1416" i="6"/>
  <c r="G2544" i="6"/>
  <c r="G2472" i="6"/>
  <c r="G2400" i="6"/>
  <c r="G2376" i="6"/>
  <c r="G2328" i="6"/>
  <c r="G2088" i="6"/>
  <c r="G1992" i="6"/>
  <c r="G1896" i="6"/>
  <c r="G1800" i="6"/>
  <c r="G1704" i="6"/>
  <c r="G2832" i="6"/>
  <c r="G2640" i="6"/>
  <c r="G2568" i="6"/>
  <c r="G2496" i="6"/>
  <c r="G2352" i="6"/>
  <c r="G2136" i="6"/>
  <c r="G2064" i="6"/>
  <c r="G1968" i="6"/>
  <c r="G1872" i="6"/>
  <c r="G1848" i="6"/>
  <c r="G1776" i="6"/>
  <c r="G1584" i="6"/>
  <c r="G1440" i="6"/>
  <c r="G1392" i="6"/>
  <c r="G1152" i="6"/>
  <c r="G960" i="6"/>
  <c r="G840" i="6"/>
  <c r="G816" i="6"/>
  <c r="G792" i="6"/>
  <c r="G672" i="6"/>
  <c r="G552" i="6"/>
  <c r="G528" i="6"/>
  <c r="G432" i="6"/>
  <c r="G264" i="6"/>
  <c r="G168" i="6"/>
  <c r="G120" i="6"/>
  <c r="G312" i="6"/>
  <c r="G1272" i="6"/>
  <c r="G1248" i="6"/>
  <c r="G1224" i="6"/>
  <c r="G1128" i="6"/>
  <c r="G888" i="6"/>
  <c r="G744" i="6"/>
  <c r="G648" i="6"/>
  <c r="G480" i="6"/>
  <c r="G456" i="6"/>
  <c r="G144" i="6"/>
  <c r="G96" i="6"/>
  <c r="G1344" i="6"/>
  <c r="G1200" i="6"/>
  <c r="G1080" i="6"/>
  <c r="G864" i="6"/>
  <c r="G768" i="6"/>
  <c r="G720" i="6"/>
  <c r="G696" i="6"/>
  <c r="G624" i="6"/>
  <c r="G600" i="6"/>
  <c r="G504" i="6"/>
  <c r="G408" i="6"/>
  <c r="G384" i="6"/>
  <c r="G336" i="6"/>
  <c r="G240" i="6"/>
  <c r="G288" i="6"/>
  <c r="G216" i="6"/>
  <c r="G192" i="6"/>
  <c r="G1368" i="6"/>
  <c r="G1320" i="6"/>
  <c r="G1296" i="6"/>
  <c r="G1176" i="6"/>
  <c r="G1104" i="6"/>
  <c r="G1056" i="6"/>
  <c r="G1032" i="6"/>
  <c r="G1008" i="6"/>
  <c r="G984" i="6"/>
  <c r="G936" i="6"/>
  <c r="G912" i="6"/>
  <c r="G576" i="6"/>
  <c r="G360" i="6"/>
  <c r="E69" i="6" a="1"/>
  <c r="E69" i="6" s="1"/>
  <c r="E6598" i="6" a="1"/>
  <c r="E6598" i="6" s="1"/>
  <c r="E5686" i="6" a="1"/>
  <c r="E5686" i="6" s="1"/>
  <c r="E4486" i="6" a="1"/>
  <c r="E4486" i="6" s="1"/>
  <c r="E2014" i="6" a="1"/>
  <c r="E2014" i="6" s="1"/>
  <c r="E742" i="6" a="1"/>
  <c r="E742" i="6" s="1"/>
  <c r="C8328" i="6"/>
  <c r="D8327" i="6" s="1"/>
  <c r="C8184" i="6"/>
  <c r="D8183" i="6" s="1"/>
  <c r="C8088" i="6"/>
  <c r="C7992" i="6"/>
  <c r="D7991" i="6" s="1"/>
  <c r="C8424" i="6"/>
  <c r="D8423" i="6" s="1"/>
  <c r="C8352" i="6"/>
  <c r="D8351" i="6" s="1"/>
  <c r="C8208" i="6"/>
  <c r="D8207" i="6" s="1"/>
  <c r="C8112" i="6"/>
  <c r="D8111" i="6" s="1"/>
  <c r="C8016" i="6"/>
  <c r="C8376" i="6"/>
  <c r="C8304" i="6"/>
  <c r="C8256" i="6"/>
  <c r="C8160" i="6"/>
  <c r="C8064" i="6"/>
  <c r="C8400" i="6"/>
  <c r="C8040" i="6"/>
  <c r="C7920" i="6"/>
  <c r="D7919" i="6" s="1"/>
  <c r="C7872" i="6"/>
  <c r="C7824" i="6"/>
  <c r="D7823" i="6" s="1"/>
  <c r="C7656" i="6"/>
  <c r="C7560" i="6"/>
  <c r="C8136" i="6"/>
  <c r="C7968" i="6"/>
  <c r="C7896" i="6"/>
  <c r="C7800" i="6"/>
  <c r="C7776" i="6"/>
  <c r="C7728" i="6"/>
  <c r="C7680" i="6"/>
  <c r="D7679" i="6" s="1"/>
  <c r="C7632" i="6"/>
  <c r="C7464" i="6"/>
  <c r="D7463" i="6" s="1"/>
  <c r="C7704" i="6"/>
  <c r="C7584" i="6"/>
  <c r="D7583" i="6" s="1"/>
  <c r="C7536" i="6"/>
  <c r="D7535" i="6" s="1"/>
  <c r="C7512" i="6"/>
  <c r="D7511" i="6" s="1"/>
  <c r="C7488" i="6"/>
  <c r="D7487" i="6" s="1"/>
  <c r="C7440" i="6"/>
  <c r="D7439" i="6" s="1"/>
  <c r="C8280" i="6"/>
  <c r="C7416" i="6"/>
  <c r="C7368" i="6"/>
  <c r="C7320" i="6"/>
  <c r="D7319" i="6" s="1"/>
  <c r="C7272" i="6"/>
  <c r="D7271" i="6" s="1"/>
  <c r="C7224" i="6"/>
  <c r="D7223" i="6" s="1"/>
  <c r="C7176" i="6"/>
  <c r="D7175" i="6" s="1"/>
  <c r="C7128" i="6"/>
  <c r="C7080" i="6"/>
  <c r="C7032" i="6"/>
  <c r="C6984" i="6"/>
  <c r="C6888" i="6"/>
  <c r="D6887" i="6" s="1"/>
  <c r="C7848" i="6"/>
  <c r="C7392" i="6"/>
  <c r="D7391" i="6" s="1"/>
  <c r="C6960" i="6"/>
  <c r="C6864" i="6"/>
  <c r="C8232" i="6"/>
  <c r="D8231" i="6" s="1"/>
  <c r="C7944" i="6"/>
  <c r="C7608" i="6"/>
  <c r="C6912" i="6"/>
  <c r="D6911" i="6" s="1"/>
  <c r="C6816" i="6"/>
  <c r="D6815" i="6" s="1"/>
  <c r="C7752" i="6"/>
  <c r="D7751" i="6" s="1"/>
  <c r="C7344" i="6"/>
  <c r="C7152" i="6"/>
  <c r="C6792" i="6"/>
  <c r="C6696" i="6"/>
  <c r="C6600" i="6"/>
  <c r="C6576" i="6"/>
  <c r="D6575" i="6" s="1"/>
  <c r="C6456" i="6"/>
  <c r="C6408" i="6"/>
  <c r="D6407" i="6" s="1"/>
  <c r="C7296" i="6"/>
  <c r="C7104" i="6"/>
  <c r="C6768" i="6"/>
  <c r="C6672" i="6"/>
  <c r="C6504" i="6"/>
  <c r="C6432" i="6"/>
  <c r="D6431" i="6" s="1"/>
  <c r="C7248" i="6"/>
  <c r="C7200" i="6"/>
  <c r="D7199" i="6" s="1"/>
  <c r="C7008" i="6"/>
  <c r="C6840" i="6"/>
  <c r="C6720" i="6"/>
  <c r="C6624" i="6"/>
  <c r="C6552" i="6"/>
  <c r="C6528" i="6"/>
  <c r="D6527" i="6" s="1"/>
  <c r="C6480" i="6"/>
  <c r="D6479" i="6" s="1"/>
  <c r="C7056" i="6"/>
  <c r="C6744" i="6"/>
  <c r="D6743" i="6" s="1"/>
  <c r="C6648" i="6"/>
  <c r="C6936" i="6"/>
  <c r="D6935" i="6" s="1"/>
  <c r="C6336" i="6"/>
  <c r="C6312" i="6"/>
  <c r="C6384" i="6"/>
  <c r="D6383" i="6" s="1"/>
  <c r="C6288" i="6"/>
  <c r="C6240" i="6"/>
  <c r="D6239" i="6" s="1"/>
  <c r="C6120" i="6"/>
  <c r="C6072" i="6"/>
  <c r="D6071" i="6" s="1"/>
  <c r="C6216" i="6"/>
  <c r="C6192" i="6"/>
  <c r="C6360" i="6"/>
  <c r="C6264" i="6"/>
  <c r="D6263" i="6" s="1"/>
  <c r="C6144" i="6"/>
  <c r="D6143" i="6" s="1"/>
  <c r="C6024" i="6"/>
  <c r="C6168" i="6"/>
  <c r="D6167" i="6" s="1"/>
  <c r="C6096" i="6"/>
  <c r="D6095" i="6" s="1"/>
  <c r="C6048" i="6"/>
  <c r="D6047" i="6" s="1"/>
  <c r="C6000" i="6"/>
  <c r="C5832" i="6"/>
  <c r="C5760" i="6"/>
  <c r="D5759" i="6" s="1"/>
  <c r="C5664" i="6"/>
  <c r="D5663" i="6" s="1"/>
  <c r="C5616" i="6"/>
  <c r="D5615" i="6" s="1"/>
  <c r="C5352" i="6"/>
  <c r="D5351" i="6" s="1"/>
  <c r="C5304" i="6"/>
  <c r="D5303" i="6" s="1"/>
  <c r="C5256" i="6"/>
  <c r="D5255" i="6" s="1"/>
  <c r="C5976" i="6"/>
  <c r="C5904" i="6"/>
  <c r="C5736" i="6"/>
  <c r="D5735" i="6" s="1"/>
  <c r="C5568" i="6"/>
  <c r="D5567" i="6" s="1"/>
  <c r="C5520" i="6"/>
  <c r="C5472" i="6"/>
  <c r="C5424" i="6"/>
  <c r="D5423" i="6" s="1"/>
  <c r="C5376" i="6"/>
  <c r="C5880" i="6"/>
  <c r="C5712" i="6"/>
  <c r="C5328" i="6"/>
  <c r="D5327" i="6" s="1"/>
  <c r="C5280" i="6"/>
  <c r="D5279" i="6" s="1"/>
  <c r="C5952" i="6"/>
  <c r="D5951" i="6" s="1"/>
  <c r="C5928" i="6"/>
  <c r="D5927" i="6" s="1"/>
  <c r="C5856" i="6"/>
  <c r="C5808" i="6"/>
  <c r="C5784" i="6"/>
  <c r="C5688" i="6"/>
  <c r="C5640" i="6"/>
  <c r="D5639" i="6" s="1"/>
  <c r="C5592" i="6"/>
  <c r="D5591" i="6" s="1"/>
  <c r="C5544" i="6"/>
  <c r="D5543" i="6" s="1"/>
  <c r="C5496" i="6"/>
  <c r="D5495" i="6" s="1"/>
  <c r="C5448" i="6"/>
  <c r="C5400" i="6"/>
  <c r="C5136" i="6"/>
  <c r="C5112" i="6"/>
  <c r="C5016" i="6"/>
  <c r="C4776" i="6"/>
  <c r="C4728" i="6"/>
  <c r="C4680" i="6"/>
  <c r="D4679" i="6" s="1"/>
  <c r="C4632" i="6"/>
  <c r="C4584" i="6"/>
  <c r="C4440" i="6"/>
  <c r="C4296" i="6"/>
  <c r="C5160" i="6"/>
  <c r="D5159" i="6" s="1"/>
  <c r="C5088" i="6"/>
  <c r="D5087" i="6" s="1"/>
  <c r="C4992" i="6"/>
  <c r="D4991" i="6" s="1"/>
  <c r="C4896" i="6"/>
  <c r="C4848" i="6"/>
  <c r="C4800" i="6"/>
  <c r="D4799" i="6" s="1"/>
  <c r="C4536" i="6"/>
  <c r="C4488" i="6"/>
  <c r="C4464" i="6"/>
  <c r="D4463" i="6" s="1"/>
  <c r="C4392" i="6"/>
  <c r="D4391" i="6" s="1"/>
  <c r="C4368" i="6"/>
  <c r="D4367" i="6" s="1"/>
  <c r="C4272" i="6"/>
  <c r="D4271" i="6" s="1"/>
  <c r="C4176" i="6"/>
  <c r="D4175" i="6" s="1"/>
  <c r="C4080" i="6"/>
  <c r="D4079" i="6" s="1"/>
  <c r="C5232" i="6"/>
  <c r="C5184" i="6"/>
  <c r="C5064" i="6"/>
  <c r="D5063" i="6" s="1"/>
  <c r="C4968" i="6"/>
  <c r="D4967" i="6" s="1"/>
  <c r="C4752" i="6"/>
  <c r="D4751" i="6" s="1"/>
  <c r="C4704" i="6"/>
  <c r="D4703" i="6" s="1"/>
  <c r="C4656" i="6"/>
  <c r="C4608" i="6"/>
  <c r="C4344" i="6"/>
  <c r="C4248" i="6"/>
  <c r="C4152" i="6"/>
  <c r="D4151" i="6" s="1"/>
  <c r="C4008" i="6"/>
  <c r="D4007" i="6" s="1"/>
  <c r="C3912" i="6"/>
  <c r="D3911" i="6" s="1"/>
  <c r="C5208" i="6"/>
  <c r="C5040" i="6"/>
  <c r="D5039" i="6" s="1"/>
  <c r="C4944" i="6"/>
  <c r="D4943" i="6" s="1"/>
  <c r="C4920" i="6"/>
  <c r="C4872" i="6"/>
  <c r="C4824" i="6"/>
  <c r="D4823" i="6" s="1"/>
  <c r="C4560" i="6"/>
  <c r="D4559" i="6" s="1"/>
  <c r="C4512" i="6"/>
  <c r="C4416" i="6"/>
  <c r="C4320" i="6"/>
  <c r="C4224" i="6"/>
  <c r="C4128" i="6"/>
  <c r="C3984" i="6"/>
  <c r="C3888" i="6"/>
  <c r="D3887" i="6" s="1"/>
  <c r="C4104" i="6"/>
  <c r="C3960" i="6"/>
  <c r="D3959" i="6" s="1"/>
  <c r="C3816" i="6"/>
  <c r="D3815" i="6" s="1"/>
  <c r="C3720" i="6"/>
  <c r="C3624" i="6"/>
  <c r="C3528" i="6"/>
  <c r="C3288" i="6"/>
  <c r="C3240" i="6"/>
  <c r="D3239" i="6" s="1"/>
  <c r="C3216" i="6"/>
  <c r="D3215" i="6" s="1"/>
  <c r="C3144" i="6"/>
  <c r="C3048" i="6"/>
  <c r="C2856" i="6"/>
  <c r="C2808" i="6"/>
  <c r="C2736" i="6"/>
  <c r="C3936" i="6"/>
  <c r="C3792" i="6"/>
  <c r="D3791" i="6" s="1"/>
  <c r="C3696" i="6"/>
  <c r="C3600" i="6"/>
  <c r="D3599" i="6" s="1"/>
  <c r="C3504" i="6"/>
  <c r="C3432" i="6"/>
  <c r="C3408" i="6"/>
  <c r="C3384" i="6"/>
  <c r="C3360" i="6"/>
  <c r="C3336" i="6"/>
  <c r="D3335" i="6" s="1"/>
  <c r="C3168" i="6"/>
  <c r="D3167" i="6" s="1"/>
  <c r="C3120" i="6"/>
  <c r="C3072" i="6"/>
  <c r="C2832" i="6"/>
  <c r="C2760" i="6"/>
  <c r="C2688" i="6"/>
  <c r="D2687" i="6" s="1"/>
  <c r="C2664" i="6"/>
  <c r="C2568" i="6"/>
  <c r="D2567" i="6" s="1"/>
  <c r="C4056" i="6"/>
  <c r="D4055" i="6" s="1"/>
  <c r="C3864" i="6"/>
  <c r="D3863" i="6" s="1"/>
  <c r="C3768" i="6"/>
  <c r="C3672" i="6"/>
  <c r="C3576" i="6"/>
  <c r="D3575" i="6" s="1"/>
  <c r="C3480" i="6"/>
  <c r="D3479" i="6" s="1"/>
  <c r="C3456" i="6"/>
  <c r="C3312" i="6"/>
  <c r="C3000" i="6"/>
  <c r="D2999" i="6" s="1"/>
  <c r="C2976" i="6"/>
  <c r="C2904" i="6"/>
  <c r="D2903" i="6" s="1"/>
  <c r="C4200" i="6"/>
  <c r="D4199" i="6" s="1"/>
  <c r="C4032" i="6"/>
  <c r="C3840" i="6"/>
  <c r="D3839" i="6" s="1"/>
  <c r="C3744" i="6"/>
  <c r="C3648" i="6"/>
  <c r="D3647" i="6" s="1"/>
  <c r="C3552" i="6"/>
  <c r="D3551" i="6" s="1"/>
  <c r="C3264" i="6"/>
  <c r="D3263" i="6" s="1"/>
  <c r="C3024" i="6"/>
  <c r="D3023" i="6" s="1"/>
  <c r="C2640" i="6"/>
  <c r="C2448" i="6"/>
  <c r="C2136" i="6"/>
  <c r="C2064" i="6"/>
  <c r="C1968" i="6"/>
  <c r="D1967" i="6" s="1"/>
  <c r="C1872" i="6"/>
  <c r="D1871" i="6" s="1"/>
  <c r="C1848" i="6"/>
  <c r="D1847" i="6" s="1"/>
  <c r="C1824" i="6"/>
  <c r="D1823" i="6" s="1"/>
  <c r="C1728" i="6"/>
  <c r="C1608" i="6"/>
  <c r="D1607" i="6" s="1"/>
  <c r="C3192" i="6"/>
  <c r="C2544" i="6"/>
  <c r="C2496" i="6"/>
  <c r="D2495" i="6" s="1"/>
  <c r="C2424" i="6"/>
  <c r="D2423" i="6" s="1"/>
  <c r="C2328" i="6"/>
  <c r="C2040" i="6"/>
  <c r="C1944" i="6"/>
  <c r="C1800" i="6"/>
  <c r="C1704" i="6"/>
  <c r="C1488" i="6"/>
  <c r="C1440" i="6"/>
  <c r="D1439" i="6" s="1"/>
  <c r="C3096" i="6"/>
  <c r="C2952" i="6"/>
  <c r="C2592" i="6"/>
  <c r="C2472" i="6"/>
  <c r="C2400" i="6"/>
  <c r="C2376" i="6"/>
  <c r="C2352" i="6"/>
  <c r="C2304" i="6"/>
  <c r="D2303" i="6" s="1"/>
  <c r="C2280" i="6"/>
  <c r="C2256" i="6"/>
  <c r="D2255" i="6" s="1"/>
  <c r="C2232" i="6"/>
  <c r="C2208" i="6"/>
  <c r="C2184" i="6"/>
  <c r="D2183" i="6" s="1"/>
  <c r="C2160" i="6"/>
  <c r="C2112" i="6"/>
  <c r="C2016" i="6"/>
  <c r="D2015" i="6" s="1"/>
  <c r="C1920" i="6"/>
  <c r="C1776" i="6"/>
  <c r="C1680" i="6"/>
  <c r="D1679" i="6" s="1"/>
  <c r="C1656" i="6"/>
  <c r="C1584" i="6"/>
  <c r="C1512" i="6"/>
  <c r="D1511" i="6" s="1"/>
  <c r="C1416" i="6"/>
  <c r="C1392" i="6"/>
  <c r="C2928" i="6"/>
  <c r="D2927" i="6" s="1"/>
  <c r="C2880" i="6"/>
  <c r="C2784" i="6"/>
  <c r="C2712" i="6"/>
  <c r="D2711" i="6" s="1"/>
  <c r="C2616" i="6"/>
  <c r="C2520" i="6"/>
  <c r="C2088" i="6"/>
  <c r="C1992" i="6"/>
  <c r="C1896" i="6"/>
  <c r="D1895" i="6" s="1"/>
  <c r="C1752" i="6"/>
  <c r="C1632" i="6"/>
  <c r="C1560" i="6"/>
  <c r="D1559" i="6" s="1"/>
  <c r="C1536" i="6"/>
  <c r="C1464" i="6"/>
  <c r="D1463" i="6" s="1"/>
  <c r="C1368" i="6"/>
  <c r="C1176" i="6"/>
  <c r="D1175" i="6" s="1"/>
  <c r="C1080" i="6"/>
  <c r="D1079" i="6" s="1"/>
  <c r="C936" i="6"/>
  <c r="D935" i="6" s="1"/>
  <c r="C912" i="6"/>
  <c r="D911" i="6" s="1"/>
  <c r="C840" i="6"/>
  <c r="C696" i="6"/>
  <c r="D695" i="6" s="1"/>
  <c r="C288" i="6"/>
  <c r="C264" i="6"/>
  <c r="C240" i="6"/>
  <c r="D239" i="6" s="1"/>
  <c r="C168" i="6"/>
  <c r="D167" i="6" s="1"/>
  <c r="C96" i="6"/>
  <c r="C144" i="6"/>
  <c r="D143" i="6" s="1"/>
  <c r="C1296" i="6"/>
  <c r="C1152" i="6"/>
  <c r="C1104" i="6"/>
  <c r="C1056" i="6"/>
  <c r="C1032" i="6"/>
  <c r="D1031" i="6" s="1"/>
  <c r="C1008" i="6"/>
  <c r="D1007" i="6" s="1"/>
  <c r="C984" i="6"/>
  <c r="C768" i="6"/>
  <c r="D767" i="6" s="1"/>
  <c r="C720" i="6"/>
  <c r="C624" i="6"/>
  <c r="C600" i="6"/>
  <c r="C576" i="6"/>
  <c r="C552" i="6"/>
  <c r="D551" i="6" s="1"/>
  <c r="C432" i="6"/>
  <c r="D431" i="6" s="1"/>
  <c r="C408" i="6"/>
  <c r="D407" i="6" s="1"/>
  <c r="C360" i="6"/>
  <c r="D359" i="6" s="1"/>
  <c r="C1320" i="6"/>
  <c r="D1319" i="6" s="1"/>
  <c r="C1248" i="6"/>
  <c r="C1224" i="6"/>
  <c r="C1128" i="6"/>
  <c r="C960" i="6"/>
  <c r="D959" i="6" s="1"/>
  <c r="C888" i="6"/>
  <c r="C672" i="6"/>
  <c r="D671" i="6" s="1"/>
  <c r="C648" i="6"/>
  <c r="C528" i="6"/>
  <c r="C480" i="6"/>
  <c r="C312" i="6"/>
  <c r="C120" i="6"/>
  <c r="C504" i="6"/>
  <c r="D503" i="6" s="1"/>
  <c r="C216" i="6"/>
  <c r="C192" i="6"/>
  <c r="C1344" i="6"/>
  <c r="C1272" i="6"/>
  <c r="C1200" i="6"/>
  <c r="D1199" i="6" s="1"/>
  <c r="C864" i="6"/>
  <c r="C816" i="6"/>
  <c r="C792" i="6"/>
  <c r="D791" i="6" s="1"/>
  <c r="C744" i="6"/>
  <c r="D743" i="6" s="1"/>
  <c r="C456" i="6"/>
  <c r="D455" i="6" s="1"/>
  <c r="C384" i="6"/>
  <c r="D383" i="6" s="1"/>
  <c r="C336" i="6"/>
  <c r="E68" i="6" a="1"/>
  <c r="E68" i="6" s="1"/>
  <c r="F68" i="6" s="1"/>
  <c r="E5422" i="6" a="1"/>
  <c r="E5422" i="6" s="1"/>
  <c r="E4726" i="6" a="1"/>
  <c r="E4726" i="6" s="1"/>
  <c r="E4222" i="6" a="1"/>
  <c r="E4222" i="6" s="1"/>
  <c r="E1462" i="6" a="1"/>
  <c r="E1462" i="6" s="1"/>
  <c r="E1318" i="6" a="1"/>
  <c r="E1318" i="6" s="1"/>
  <c r="E8206" i="6" a="1"/>
  <c r="E8206" i="6" s="1"/>
  <c r="E7462" i="6" a="1"/>
  <c r="E7462" i="6" s="1"/>
  <c r="E5950" i="6" a="1"/>
  <c r="E5950" i="6" s="1"/>
  <c r="E4558" i="6" a="1"/>
  <c r="E4558" i="6" s="1"/>
  <c r="E4246" i="6" a="1"/>
  <c r="E4246" i="6" s="1"/>
  <c r="E3814" i="6" a="1"/>
  <c r="E3814" i="6" s="1"/>
  <c r="E2854" i="6" a="1"/>
  <c r="E2854" i="6" s="1"/>
  <c r="E814" i="6" a="1"/>
  <c r="E814" i="6" s="1"/>
  <c r="E5902" i="6" a="1"/>
  <c r="E5902" i="6" s="1"/>
  <c r="E2566" i="6" a="1"/>
  <c r="E2566" i="6" s="1"/>
  <c r="E44" i="6" a="1"/>
  <c r="E44" i="6" s="1"/>
  <c r="F44" i="6" s="1"/>
  <c r="B8425" i="6"/>
  <c r="H8425" i="6" s="1" a="1"/>
  <c r="H8425" i="6" s="1"/>
  <c r="I8425" i="6" s="1"/>
  <c r="J8425" i="6" s="1"/>
  <c r="B8353" i="6"/>
  <c r="H8353" i="6" s="1" a="1"/>
  <c r="H8353" i="6" s="1"/>
  <c r="I8353" i="6" s="1"/>
  <c r="J8353" i="6" s="1"/>
  <c r="B8209" i="6"/>
  <c r="H8209" i="6" s="1" a="1"/>
  <c r="H8209" i="6" s="1"/>
  <c r="I8209" i="6" s="1"/>
  <c r="J8209" i="6" s="1"/>
  <c r="B8113" i="6"/>
  <c r="H8113" i="6" s="1" a="1"/>
  <c r="H8113" i="6" s="1"/>
  <c r="I8113" i="6" s="1"/>
  <c r="J8113" i="6" s="1"/>
  <c r="B8017" i="6"/>
  <c r="H8017" i="6" s="1" a="1"/>
  <c r="H8017" i="6" s="1"/>
  <c r="I8017" i="6" s="1"/>
  <c r="J8017" i="6" s="1"/>
  <c r="B7993" i="6"/>
  <c r="H7993" i="6" s="1" a="1"/>
  <c r="H7993" i="6" s="1"/>
  <c r="I7993" i="6" s="1"/>
  <c r="J7993" i="6" s="1"/>
  <c r="B8401" i="6"/>
  <c r="H8401" i="6" s="1" a="1"/>
  <c r="H8401" i="6" s="1"/>
  <c r="I8401" i="6" s="1"/>
  <c r="J8401" i="6" s="1"/>
  <c r="B8281" i="6"/>
  <c r="H8281" i="6" s="1" a="1"/>
  <c r="H8281" i="6" s="1"/>
  <c r="I8281" i="6" s="1"/>
  <c r="J8281" i="6" s="1"/>
  <c r="B8233" i="6"/>
  <c r="H8233" i="6" s="1" a="1"/>
  <c r="H8233" i="6" s="1"/>
  <c r="I8233" i="6" s="1"/>
  <c r="J8233" i="6" s="1"/>
  <c r="B8137" i="6"/>
  <c r="H8137" i="6" s="1" a="1"/>
  <c r="H8137" i="6" s="1"/>
  <c r="I8137" i="6" s="1"/>
  <c r="J8137" i="6" s="1"/>
  <c r="B8041" i="6"/>
  <c r="H8041" i="6" s="1" a="1"/>
  <c r="H8041" i="6" s="1"/>
  <c r="I8041" i="6" s="1"/>
  <c r="J8041" i="6" s="1"/>
  <c r="B8329" i="6"/>
  <c r="H8329" i="6" s="1" a="1"/>
  <c r="H8329" i="6" s="1"/>
  <c r="I8329" i="6" s="1"/>
  <c r="J8329" i="6" s="1"/>
  <c r="B8185" i="6"/>
  <c r="H8185" i="6" s="1" a="1"/>
  <c r="H8185" i="6" s="1"/>
  <c r="I8185" i="6" s="1"/>
  <c r="J8185" i="6" s="1"/>
  <c r="B8089" i="6"/>
  <c r="H8089" i="6" s="1" a="1"/>
  <c r="H8089" i="6" s="1"/>
  <c r="I8089" i="6" s="1"/>
  <c r="J8089" i="6" s="1"/>
  <c r="B7705" i="6"/>
  <c r="H7705" i="6" s="1" a="1"/>
  <c r="H7705" i="6" s="1"/>
  <c r="I7705" i="6" s="1"/>
  <c r="J7705" i="6" s="1"/>
  <c r="B7633" i="6"/>
  <c r="H7633" i="6" s="1" a="1"/>
  <c r="H7633" i="6" s="1"/>
  <c r="I7633" i="6" s="1"/>
  <c r="J7633" i="6" s="1"/>
  <c r="B7561" i="6"/>
  <c r="H7561" i="6" s="1" a="1"/>
  <c r="H7561" i="6" s="1"/>
  <c r="I7561" i="6" s="1"/>
  <c r="J7561" i="6" s="1"/>
  <c r="B8377" i="6"/>
  <c r="H8377" i="6" s="1" a="1"/>
  <c r="H8377" i="6" s="1"/>
  <c r="I8377" i="6" s="1"/>
  <c r="J8377" i="6" s="1"/>
  <c r="B8065" i="6"/>
  <c r="H8065" i="6" s="1" a="1"/>
  <c r="H8065" i="6" s="1"/>
  <c r="I8065" i="6" s="1"/>
  <c r="J8065" i="6" s="1"/>
  <c r="B7921" i="6"/>
  <c r="H7921" i="6" s="1" a="1"/>
  <c r="H7921" i="6" s="1"/>
  <c r="I7921" i="6" s="1"/>
  <c r="J7921" i="6" s="1"/>
  <c r="B7873" i="6"/>
  <c r="H7873" i="6" s="1" a="1"/>
  <c r="H7873" i="6" s="1"/>
  <c r="I7873" i="6" s="1"/>
  <c r="J7873" i="6" s="1"/>
  <c r="B7825" i="6"/>
  <c r="H7825" i="6" s="1" a="1"/>
  <c r="H7825" i="6" s="1"/>
  <c r="I7825" i="6" s="1"/>
  <c r="J7825" i="6" s="1"/>
  <c r="B7609" i="6"/>
  <c r="H7609" i="6" s="1" a="1"/>
  <c r="H7609" i="6" s="1"/>
  <c r="I7609" i="6" s="1"/>
  <c r="J7609" i="6" s="1"/>
  <c r="B7465" i="6"/>
  <c r="H7465" i="6" s="1" a="1"/>
  <c r="H7465" i="6" s="1"/>
  <c r="I7465" i="6" s="1"/>
  <c r="J7465" i="6" s="1"/>
  <c r="B8305" i="6"/>
  <c r="H8305" i="6" s="1" a="1"/>
  <c r="H8305" i="6" s="1"/>
  <c r="I8305" i="6" s="1"/>
  <c r="J8305" i="6" s="1"/>
  <c r="B8257" i="6"/>
  <c r="H8257" i="6" s="1" a="1"/>
  <c r="H8257" i="6" s="1"/>
  <c r="I8257" i="6" s="1"/>
  <c r="J8257" i="6" s="1"/>
  <c r="B7945" i="6"/>
  <c r="H7945" i="6" s="1" a="1"/>
  <c r="H7945" i="6" s="1"/>
  <c r="I7945" i="6" s="1"/>
  <c r="J7945" i="6" s="1"/>
  <c r="B7849" i="6"/>
  <c r="H7849" i="6" s="1" a="1"/>
  <c r="H7849" i="6" s="1"/>
  <c r="I7849" i="6" s="1"/>
  <c r="J7849" i="6" s="1"/>
  <c r="B7753" i="6"/>
  <c r="H7753" i="6" s="1" a="1"/>
  <c r="H7753" i="6" s="1"/>
  <c r="I7753" i="6" s="1"/>
  <c r="J7753" i="6" s="1"/>
  <c r="B7657" i="6"/>
  <c r="H7657" i="6" s="1" a="1"/>
  <c r="H7657" i="6" s="1"/>
  <c r="I7657" i="6" s="1"/>
  <c r="J7657" i="6" s="1"/>
  <c r="B7585" i="6"/>
  <c r="H7585" i="6" s="1" a="1"/>
  <c r="H7585" i="6" s="1"/>
  <c r="I7585" i="6" s="1"/>
  <c r="J7585" i="6" s="1"/>
  <c r="B7537" i="6"/>
  <c r="H7537" i="6" s="1" a="1"/>
  <c r="H7537" i="6" s="1"/>
  <c r="I7537" i="6" s="1"/>
  <c r="J7537" i="6" s="1"/>
  <c r="B7513" i="6"/>
  <c r="H7513" i="6" s="1" a="1"/>
  <c r="H7513" i="6" s="1"/>
  <c r="I7513" i="6" s="1"/>
  <c r="J7513" i="6" s="1"/>
  <c r="B7489" i="6"/>
  <c r="H7489" i="6" s="1" a="1"/>
  <c r="H7489" i="6" s="1"/>
  <c r="I7489" i="6" s="1"/>
  <c r="J7489" i="6" s="1"/>
  <c r="B7441" i="6"/>
  <c r="H7441" i="6" s="1" a="1"/>
  <c r="H7441" i="6" s="1"/>
  <c r="I7441" i="6" s="1"/>
  <c r="J7441" i="6" s="1"/>
  <c r="B7681" i="6"/>
  <c r="H7681" i="6" s="1" a="1"/>
  <c r="H7681" i="6" s="1"/>
  <c r="I7681" i="6" s="1"/>
  <c r="J7681" i="6" s="1"/>
  <c r="B7369" i="6"/>
  <c r="H7369" i="6" s="1" a="1"/>
  <c r="H7369" i="6" s="1"/>
  <c r="I7369" i="6" s="1"/>
  <c r="J7369" i="6" s="1"/>
  <c r="B7321" i="6"/>
  <c r="H7321" i="6" s="1" a="1"/>
  <c r="H7321" i="6" s="1"/>
  <c r="I7321" i="6" s="1"/>
  <c r="J7321" i="6" s="1"/>
  <c r="B7273" i="6"/>
  <c r="H7273" i="6" s="1" a="1"/>
  <c r="H7273" i="6" s="1"/>
  <c r="I7273" i="6" s="1"/>
  <c r="J7273" i="6" s="1"/>
  <c r="B7225" i="6"/>
  <c r="H7225" i="6" s="1" a="1"/>
  <c r="H7225" i="6" s="1"/>
  <c r="I7225" i="6" s="1"/>
  <c r="J7225" i="6" s="1"/>
  <c r="B7177" i="6"/>
  <c r="H7177" i="6" s="1" a="1"/>
  <c r="H7177" i="6" s="1"/>
  <c r="I7177" i="6" s="1"/>
  <c r="J7177" i="6" s="1"/>
  <c r="B7129" i="6"/>
  <c r="H7129" i="6" s="1" a="1"/>
  <c r="H7129" i="6" s="1"/>
  <c r="I7129" i="6" s="1"/>
  <c r="J7129" i="6" s="1"/>
  <c r="B7081" i="6"/>
  <c r="H7081" i="6" s="1" a="1"/>
  <c r="H7081" i="6" s="1"/>
  <c r="I7081" i="6" s="1"/>
  <c r="J7081" i="6" s="1"/>
  <c r="B7033" i="6"/>
  <c r="H7033" i="6" s="1" a="1"/>
  <c r="H7033" i="6" s="1"/>
  <c r="I7033" i="6" s="1"/>
  <c r="J7033" i="6" s="1"/>
  <c r="B6985" i="6"/>
  <c r="H6985" i="6" s="1" a="1"/>
  <c r="H6985" i="6" s="1"/>
  <c r="I6985" i="6" s="1"/>
  <c r="J6985" i="6" s="1"/>
  <c r="B6889" i="6"/>
  <c r="H6889" i="6" s="1" a="1"/>
  <c r="H6889" i="6" s="1"/>
  <c r="I6889" i="6" s="1"/>
  <c r="J6889" i="6" s="1"/>
  <c r="B7897" i="6"/>
  <c r="H7897" i="6" s="1" a="1"/>
  <c r="H7897" i="6" s="1"/>
  <c r="I7897" i="6" s="1"/>
  <c r="J7897" i="6" s="1"/>
  <c r="B7729" i="6"/>
  <c r="H7729" i="6" s="1" a="1"/>
  <c r="H7729" i="6" s="1"/>
  <c r="I7729" i="6" s="1"/>
  <c r="J7729" i="6" s="1"/>
  <c r="B7417" i="6"/>
  <c r="H7417" i="6" s="1" a="1"/>
  <c r="H7417" i="6" s="1"/>
  <c r="I7417" i="6" s="1"/>
  <c r="J7417" i="6" s="1"/>
  <c r="B6865" i="6"/>
  <c r="H6865" i="6" s="1" a="1"/>
  <c r="H6865" i="6" s="1"/>
  <c r="I6865" i="6" s="1"/>
  <c r="J6865" i="6" s="1"/>
  <c r="B8161" i="6"/>
  <c r="H8161" i="6" s="1" a="1"/>
  <c r="H8161" i="6" s="1"/>
  <c r="I8161" i="6" s="1"/>
  <c r="J8161" i="6" s="1"/>
  <c r="B7969" i="6"/>
  <c r="H7969" i="6" s="1" a="1"/>
  <c r="H7969" i="6" s="1"/>
  <c r="I7969" i="6" s="1"/>
  <c r="J7969" i="6" s="1"/>
  <c r="B7801" i="6"/>
  <c r="H7801" i="6" s="1" a="1"/>
  <c r="H7801" i="6" s="1"/>
  <c r="I7801" i="6" s="1"/>
  <c r="J7801" i="6" s="1"/>
  <c r="B6913" i="6"/>
  <c r="H6913" i="6" s="1" a="1"/>
  <c r="H6913" i="6" s="1"/>
  <c r="I6913" i="6" s="1"/>
  <c r="J6913" i="6" s="1"/>
  <c r="B6817" i="6"/>
  <c r="H6817" i="6" s="1" a="1"/>
  <c r="H6817" i="6" s="1"/>
  <c r="I6817" i="6" s="1"/>
  <c r="J6817" i="6" s="1"/>
  <c r="B7393" i="6"/>
  <c r="H7393" i="6" s="1" a="1"/>
  <c r="H7393" i="6" s="1"/>
  <c r="I7393" i="6" s="1"/>
  <c r="J7393" i="6" s="1"/>
  <c r="B7297" i="6"/>
  <c r="H7297" i="6" s="1" a="1"/>
  <c r="H7297" i="6" s="1"/>
  <c r="I7297" i="6" s="1"/>
  <c r="J7297" i="6" s="1"/>
  <c r="B7105" i="6"/>
  <c r="H7105" i="6" s="1" a="1"/>
  <c r="H7105" i="6" s="1"/>
  <c r="I7105" i="6" s="1"/>
  <c r="J7105" i="6" s="1"/>
  <c r="B6697" i="6"/>
  <c r="H6697" i="6" s="1" a="1"/>
  <c r="H6697" i="6" s="1"/>
  <c r="I6697" i="6" s="1"/>
  <c r="J6697" i="6" s="1"/>
  <c r="B6601" i="6"/>
  <c r="H6601" i="6" s="1" a="1"/>
  <c r="H6601" i="6" s="1"/>
  <c r="I6601" i="6" s="1"/>
  <c r="J6601" i="6" s="1"/>
  <c r="B6553" i="6"/>
  <c r="H6553" i="6" s="1" a="1"/>
  <c r="H6553" i="6" s="1"/>
  <c r="I6553" i="6" s="1"/>
  <c r="J6553" i="6" s="1"/>
  <c r="B6529" i="6"/>
  <c r="H6529" i="6" s="1" a="1"/>
  <c r="H6529" i="6" s="1"/>
  <c r="I6529" i="6" s="1"/>
  <c r="J6529" i="6" s="1"/>
  <c r="B6481" i="6"/>
  <c r="H6481" i="6" s="1" a="1"/>
  <c r="H6481" i="6" s="1"/>
  <c r="I6481" i="6" s="1"/>
  <c r="J6481" i="6" s="1"/>
  <c r="B6409" i="6"/>
  <c r="H6409" i="6" s="1" a="1"/>
  <c r="H6409" i="6" s="1"/>
  <c r="I6409" i="6" s="1"/>
  <c r="J6409" i="6" s="1"/>
  <c r="B7249" i="6"/>
  <c r="H7249" i="6" s="1" a="1"/>
  <c r="H7249" i="6" s="1"/>
  <c r="I7249" i="6" s="1"/>
  <c r="J7249" i="6" s="1"/>
  <c r="B7057" i="6"/>
  <c r="H7057" i="6" s="1" a="1"/>
  <c r="H7057" i="6" s="1"/>
  <c r="I7057" i="6" s="1"/>
  <c r="J7057" i="6" s="1"/>
  <c r="B6937" i="6"/>
  <c r="H6937" i="6" s="1" a="1"/>
  <c r="H6937" i="6" s="1"/>
  <c r="I6937" i="6" s="1"/>
  <c r="J6937" i="6" s="1"/>
  <c r="B6793" i="6"/>
  <c r="H6793" i="6" s="1" a="1"/>
  <c r="H6793" i="6" s="1"/>
  <c r="I6793" i="6" s="1"/>
  <c r="J6793" i="6" s="1"/>
  <c r="B6769" i="6"/>
  <c r="H6769" i="6" s="1" a="1"/>
  <c r="H6769" i="6" s="1"/>
  <c r="I6769" i="6" s="1"/>
  <c r="J6769" i="6" s="1"/>
  <c r="B6673" i="6"/>
  <c r="H6673" i="6" s="1" a="1"/>
  <c r="H6673" i="6" s="1"/>
  <c r="I6673" i="6" s="1"/>
  <c r="J6673" i="6" s="1"/>
  <c r="B6505" i="6"/>
  <c r="H6505" i="6" s="1" a="1"/>
  <c r="H6505" i="6" s="1"/>
  <c r="I6505" i="6" s="1"/>
  <c r="J6505" i="6" s="1"/>
  <c r="B6457" i="6"/>
  <c r="H6457" i="6" s="1" a="1"/>
  <c r="H6457" i="6" s="1"/>
  <c r="I6457" i="6" s="1"/>
  <c r="J6457" i="6" s="1"/>
  <c r="B7777" i="6"/>
  <c r="H7777" i="6" s="1" a="1"/>
  <c r="H7777" i="6" s="1"/>
  <c r="I7777" i="6" s="1"/>
  <c r="J7777" i="6" s="1"/>
  <c r="B7345" i="6"/>
  <c r="H7345" i="6" s="1" a="1"/>
  <c r="H7345" i="6" s="1"/>
  <c r="I7345" i="6" s="1"/>
  <c r="J7345" i="6" s="1"/>
  <c r="B7153" i="6"/>
  <c r="H7153" i="6" s="1" a="1"/>
  <c r="H7153" i="6" s="1"/>
  <c r="I7153" i="6" s="1"/>
  <c r="J7153" i="6" s="1"/>
  <c r="B6961" i="6"/>
  <c r="H6961" i="6" s="1" a="1"/>
  <c r="H6961" i="6" s="1"/>
  <c r="I6961" i="6" s="1"/>
  <c r="J6961" i="6" s="1"/>
  <c r="B6721" i="6"/>
  <c r="H6721" i="6" s="1" a="1"/>
  <c r="H6721" i="6" s="1"/>
  <c r="I6721" i="6" s="1"/>
  <c r="J6721" i="6" s="1"/>
  <c r="B6625" i="6"/>
  <c r="H6625" i="6" s="1" a="1"/>
  <c r="H6625" i="6" s="1"/>
  <c r="I6625" i="6" s="1"/>
  <c r="J6625" i="6" s="1"/>
  <c r="B6577" i="6"/>
  <c r="H6577" i="6" s="1" a="1"/>
  <c r="H6577" i="6" s="1"/>
  <c r="I6577" i="6" s="1"/>
  <c r="J6577" i="6" s="1"/>
  <c r="B6841" i="6"/>
  <c r="H6841" i="6" s="1" a="1"/>
  <c r="H6841" i="6" s="1"/>
  <c r="I6841" i="6" s="1"/>
  <c r="J6841" i="6" s="1"/>
  <c r="B6649" i="6"/>
  <c r="H6649" i="6" s="1" a="1"/>
  <c r="H6649" i="6" s="1"/>
  <c r="I6649" i="6" s="1"/>
  <c r="J6649" i="6" s="1"/>
  <c r="B7201" i="6"/>
  <c r="H7201" i="6" s="1" a="1"/>
  <c r="H7201" i="6" s="1"/>
  <c r="I7201" i="6" s="1"/>
  <c r="J7201" i="6" s="1"/>
  <c r="B7009" i="6"/>
  <c r="H7009" i="6" s="1" a="1"/>
  <c r="H7009" i="6" s="1"/>
  <c r="I7009" i="6" s="1"/>
  <c r="J7009" i="6" s="1"/>
  <c r="B6433" i="6"/>
  <c r="H6433" i="6" s="1" a="1"/>
  <c r="H6433" i="6" s="1"/>
  <c r="I6433" i="6" s="1"/>
  <c r="J6433" i="6" s="1"/>
  <c r="B6745" i="6"/>
  <c r="H6745" i="6" s="1" a="1"/>
  <c r="H6745" i="6" s="1"/>
  <c r="I6745" i="6" s="1"/>
  <c r="J6745" i="6" s="1"/>
  <c r="B6337" i="6"/>
  <c r="H6337" i="6" s="1" a="1"/>
  <c r="H6337" i="6" s="1"/>
  <c r="I6337" i="6" s="1"/>
  <c r="J6337" i="6" s="1"/>
  <c r="B6217" i="6"/>
  <c r="H6217" i="6" s="1" a="1"/>
  <c r="H6217" i="6" s="1"/>
  <c r="I6217" i="6" s="1"/>
  <c r="J6217" i="6" s="1"/>
  <c r="B6121" i="6"/>
  <c r="H6121" i="6" s="1" a="1"/>
  <c r="H6121" i="6" s="1"/>
  <c r="I6121" i="6" s="1"/>
  <c r="J6121" i="6" s="1"/>
  <c r="B6097" i="6"/>
  <c r="H6097" i="6" s="1" a="1"/>
  <c r="H6097" i="6" s="1"/>
  <c r="I6097" i="6" s="1"/>
  <c r="J6097" i="6" s="1"/>
  <c r="B6361" i="6"/>
  <c r="H6361" i="6" s="1" a="1"/>
  <c r="H6361" i="6" s="1"/>
  <c r="I6361" i="6" s="1"/>
  <c r="J6361" i="6" s="1"/>
  <c r="B6025" i="6"/>
  <c r="H6025" i="6" s="1" a="1"/>
  <c r="H6025" i="6" s="1"/>
  <c r="I6025" i="6" s="1"/>
  <c r="J6025" i="6" s="1"/>
  <c r="B6313" i="6"/>
  <c r="H6313" i="6" s="1" a="1"/>
  <c r="H6313" i="6" s="1"/>
  <c r="I6313" i="6" s="1"/>
  <c r="J6313" i="6" s="1"/>
  <c r="B6265" i="6"/>
  <c r="H6265" i="6" s="1" a="1"/>
  <c r="H6265" i="6" s="1"/>
  <c r="I6265" i="6" s="1"/>
  <c r="J6265" i="6" s="1"/>
  <c r="B6145" i="6"/>
  <c r="H6145" i="6" s="1" a="1"/>
  <c r="H6145" i="6" s="1"/>
  <c r="I6145" i="6" s="1"/>
  <c r="J6145" i="6" s="1"/>
  <c r="B6049" i="6"/>
  <c r="H6049" i="6" s="1" a="1"/>
  <c r="H6049" i="6" s="1"/>
  <c r="I6049" i="6" s="1"/>
  <c r="J6049" i="6" s="1"/>
  <c r="B6385" i="6"/>
  <c r="H6385" i="6" s="1" a="1"/>
  <c r="H6385" i="6" s="1"/>
  <c r="I6385" i="6" s="1"/>
  <c r="J6385" i="6" s="1"/>
  <c r="B6289" i="6"/>
  <c r="H6289" i="6" s="1" a="1"/>
  <c r="H6289" i="6" s="1"/>
  <c r="I6289" i="6" s="1"/>
  <c r="J6289" i="6" s="1"/>
  <c r="B6241" i="6"/>
  <c r="H6241" i="6" s="1" a="1"/>
  <c r="H6241" i="6" s="1"/>
  <c r="I6241" i="6" s="1"/>
  <c r="J6241" i="6" s="1"/>
  <c r="B6193" i="6"/>
  <c r="H6193" i="6" s="1" a="1"/>
  <c r="H6193" i="6" s="1"/>
  <c r="I6193" i="6" s="1"/>
  <c r="J6193" i="6" s="1"/>
  <c r="B6169" i="6"/>
  <c r="H6169" i="6" s="1" a="1"/>
  <c r="H6169" i="6" s="1"/>
  <c r="I6169" i="6" s="1"/>
  <c r="J6169" i="6" s="1"/>
  <c r="B6073" i="6"/>
  <c r="H6073" i="6" s="1" a="1"/>
  <c r="H6073" i="6" s="1"/>
  <c r="I6073" i="6" s="1"/>
  <c r="J6073" i="6" s="1"/>
  <c r="B5977" i="6"/>
  <c r="H5977" i="6" s="1" a="1"/>
  <c r="H5977" i="6" s="1"/>
  <c r="I5977" i="6" s="1"/>
  <c r="J5977" i="6" s="1"/>
  <c r="B5953" i="6"/>
  <c r="H5953" i="6" s="1" a="1"/>
  <c r="H5953" i="6" s="1"/>
  <c r="I5953" i="6" s="1"/>
  <c r="J5953" i="6" s="1"/>
  <c r="B5905" i="6"/>
  <c r="H5905" i="6" s="1" a="1"/>
  <c r="H5905" i="6" s="1"/>
  <c r="I5905" i="6" s="1"/>
  <c r="J5905" i="6" s="1"/>
  <c r="B5761" i="6"/>
  <c r="H5761" i="6" s="1" a="1"/>
  <c r="H5761" i="6" s="1"/>
  <c r="I5761" i="6" s="1"/>
  <c r="J5761" i="6" s="1"/>
  <c r="B5665" i="6"/>
  <c r="H5665" i="6" s="1" a="1"/>
  <c r="H5665" i="6" s="1"/>
  <c r="I5665" i="6" s="1"/>
  <c r="J5665" i="6" s="1"/>
  <c r="B5569" i="6"/>
  <c r="H5569" i="6" s="1" a="1"/>
  <c r="H5569" i="6" s="1"/>
  <c r="I5569" i="6" s="1"/>
  <c r="J5569" i="6" s="1"/>
  <c r="B5521" i="6"/>
  <c r="H5521" i="6" s="1" a="1"/>
  <c r="H5521" i="6" s="1"/>
  <c r="I5521" i="6" s="1"/>
  <c r="J5521" i="6" s="1"/>
  <c r="B5473" i="6"/>
  <c r="H5473" i="6" s="1" a="1"/>
  <c r="H5473" i="6" s="1"/>
  <c r="I5473" i="6" s="1"/>
  <c r="J5473" i="6" s="1"/>
  <c r="B5449" i="6"/>
  <c r="H5449" i="6" s="1" a="1"/>
  <c r="H5449" i="6" s="1"/>
  <c r="I5449" i="6" s="1"/>
  <c r="J5449" i="6" s="1"/>
  <c r="B5353" i="6"/>
  <c r="H5353" i="6" s="1" a="1"/>
  <c r="H5353" i="6" s="1"/>
  <c r="I5353" i="6" s="1"/>
  <c r="J5353" i="6" s="1"/>
  <c r="B5305" i="6"/>
  <c r="H5305" i="6" s="1" a="1"/>
  <c r="H5305" i="6" s="1"/>
  <c r="I5305" i="6" s="1"/>
  <c r="J5305" i="6" s="1"/>
  <c r="B5257" i="6"/>
  <c r="H5257" i="6" s="1" a="1"/>
  <c r="H5257" i="6" s="1"/>
  <c r="I5257" i="6" s="1"/>
  <c r="J5257" i="6" s="1"/>
  <c r="B6001" i="6"/>
  <c r="H6001" i="6" s="1" a="1"/>
  <c r="H6001" i="6" s="1"/>
  <c r="I6001" i="6" s="1"/>
  <c r="J6001" i="6" s="1"/>
  <c r="B5881" i="6"/>
  <c r="H5881" i="6" s="1" a="1"/>
  <c r="H5881" i="6" s="1"/>
  <c r="I5881" i="6" s="1"/>
  <c r="J5881" i="6" s="1"/>
  <c r="B5737" i="6"/>
  <c r="H5737" i="6" s="1" a="1"/>
  <c r="H5737" i="6" s="1"/>
  <c r="I5737" i="6" s="1"/>
  <c r="J5737" i="6" s="1"/>
  <c r="B5425" i="6"/>
  <c r="H5425" i="6" s="1" a="1"/>
  <c r="H5425" i="6" s="1"/>
  <c r="I5425" i="6" s="1"/>
  <c r="J5425" i="6" s="1"/>
  <c r="B5377" i="6"/>
  <c r="H5377" i="6" s="1" a="1"/>
  <c r="H5377" i="6" s="1"/>
  <c r="I5377" i="6" s="1"/>
  <c r="J5377" i="6" s="1"/>
  <c r="B5929" i="6"/>
  <c r="H5929" i="6" s="1" a="1"/>
  <c r="H5929" i="6" s="1"/>
  <c r="I5929" i="6" s="1"/>
  <c r="J5929" i="6" s="1"/>
  <c r="B5857" i="6"/>
  <c r="H5857" i="6" s="1" a="1"/>
  <c r="H5857" i="6" s="1"/>
  <c r="I5857" i="6" s="1"/>
  <c r="J5857" i="6" s="1"/>
  <c r="B5713" i="6"/>
  <c r="H5713" i="6" s="1" a="1"/>
  <c r="H5713" i="6" s="1"/>
  <c r="I5713" i="6" s="1"/>
  <c r="J5713" i="6" s="1"/>
  <c r="B5641" i="6"/>
  <c r="H5641" i="6" s="1" a="1"/>
  <c r="H5641" i="6" s="1"/>
  <c r="I5641" i="6" s="1"/>
  <c r="J5641" i="6" s="1"/>
  <c r="B5593" i="6"/>
  <c r="H5593" i="6" s="1" a="1"/>
  <c r="H5593" i="6" s="1"/>
  <c r="I5593" i="6" s="1"/>
  <c r="J5593" i="6" s="1"/>
  <c r="B5545" i="6"/>
  <c r="H5545" i="6" s="1" a="1"/>
  <c r="H5545" i="6" s="1"/>
  <c r="I5545" i="6" s="1"/>
  <c r="J5545" i="6" s="1"/>
  <c r="B5497" i="6"/>
  <c r="H5497" i="6" s="1" a="1"/>
  <c r="H5497" i="6" s="1"/>
  <c r="I5497" i="6" s="1"/>
  <c r="J5497" i="6" s="1"/>
  <c r="B5329" i="6"/>
  <c r="H5329" i="6" s="1" a="1"/>
  <c r="H5329" i="6" s="1"/>
  <c r="I5329" i="6" s="1"/>
  <c r="J5329" i="6" s="1"/>
  <c r="B5281" i="6"/>
  <c r="H5281" i="6" s="1" a="1"/>
  <c r="H5281" i="6" s="1"/>
  <c r="I5281" i="6" s="1"/>
  <c r="J5281" i="6" s="1"/>
  <c r="B5833" i="6"/>
  <c r="H5833" i="6" s="1" a="1"/>
  <c r="H5833" i="6" s="1"/>
  <c r="I5833" i="6" s="1"/>
  <c r="J5833" i="6" s="1"/>
  <c r="B5809" i="6"/>
  <c r="H5809" i="6" s="1" a="1"/>
  <c r="H5809" i="6" s="1"/>
  <c r="I5809" i="6" s="1"/>
  <c r="J5809" i="6" s="1"/>
  <c r="B5785" i="6"/>
  <c r="H5785" i="6" s="1" a="1"/>
  <c r="H5785" i="6" s="1"/>
  <c r="I5785" i="6" s="1"/>
  <c r="J5785" i="6" s="1"/>
  <c r="B5689" i="6"/>
  <c r="H5689" i="6" s="1" a="1"/>
  <c r="H5689" i="6" s="1"/>
  <c r="I5689" i="6" s="1"/>
  <c r="J5689" i="6" s="1"/>
  <c r="B5617" i="6"/>
  <c r="H5617" i="6" s="1" a="1"/>
  <c r="H5617" i="6" s="1"/>
  <c r="I5617" i="6" s="1"/>
  <c r="J5617" i="6" s="1"/>
  <c r="B5401" i="6"/>
  <c r="H5401" i="6" s="1" a="1"/>
  <c r="H5401" i="6" s="1"/>
  <c r="I5401" i="6" s="1"/>
  <c r="J5401" i="6" s="1"/>
  <c r="B5209" i="6"/>
  <c r="H5209" i="6" s="1" a="1"/>
  <c r="H5209" i="6" s="1"/>
  <c r="I5209" i="6" s="1"/>
  <c r="J5209" i="6" s="1"/>
  <c r="B5041" i="6"/>
  <c r="H5041" i="6" s="1" a="1"/>
  <c r="H5041" i="6" s="1"/>
  <c r="I5041" i="6" s="1"/>
  <c r="J5041" i="6" s="1"/>
  <c r="B4945" i="6"/>
  <c r="H4945" i="6" s="1" a="1"/>
  <c r="H4945" i="6" s="1"/>
  <c r="I4945" i="6" s="1"/>
  <c r="J4945" i="6" s="1"/>
  <c r="B4921" i="6"/>
  <c r="H4921" i="6" s="1" a="1"/>
  <c r="H4921" i="6" s="1"/>
  <c r="I4921" i="6" s="1"/>
  <c r="J4921" i="6" s="1"/>
  <c r="B4873" i="6"/>
  <c r="H4873" i="6" s="1" a="1"/>
  <c r="H4873" i="6" s="1"/>
  <c r="I4873" i="6" s="1"/>
  <c r="J4873" i="6" s="1"/>
  <c r="B4825" i="6"/>
  <c r="H4825" i="6" s="1" a="1"/>
  <c r="H4825" i="6" s="1"/>
  <c r="I4825" i="6" s="1"/>
  <c r="J4825" i="6" s="1"/>
  <c r="B4561" i="6"/>
  <c r="H4561" i="6" s="1" a="1"/>
  <c r="H4561" i="6" s="1"/>
  <c r="I4561" i="6" s="1"/>
  <c r="J4561" i="6" s="1"/>
  <c r="B4513" i="6"/>
  <c r="H4513" i="6" s="1" a="1"/>
  <c r="H4513" i="6" s="1"/>
  <c r="I4513" i="6" s="1"/>
  <c r="J4513" i="6" s="1"/>
  <c r="B4441" i="6"/>
  <c r="H4441" i="6" s="1" a="1"/>
  <c r="H4441" i="6" s="1"/>
  <c r="I4441" i="6" s="1"/>
  <c r="J4441" i="6" s="1"/>
  <c r="B4417" i="6"/>
  <c r="H4417" i="6" s="1" a="1"/>
  <c r="H4417" i="6" s="1"/>
  <c r="I4417" i="6" s="1"/>
  <c r="J4417" i="6" s="1"/>
  <c r="B4321" i="6"/>
  <c r="H4321" i="6" s="1" a="1"/>
  <c r="H4321" i="6" s="1"/>
  <c r="I4321" i="6" s="1"/>
  <c r="J4321" i="6" s="1"/>
  <c r="B4225" i="6"/>
  <c r="H4225" i="6" s="1" a="1"/>
  <c r="H4225" i="6" s="1"/>
  <c r="I4225" i="6" s="1"/>
  <c r="J4225" i="6" s="1"/>
  <c r="B5137" i="6"/>
  <c r="H5137" i="6" s="1" a="1"/>
  <c r="H5137" i="6" s="1"/>
  <c r="I5137" i="6" s="1"/>
  <c r="J5137" i="6" s="1"/>
  <c r="B5113" i="6"/>
  <c r="H5113" i="6" s="1" a="1"/>
  <c r="H5113" i="6" s="1"/>
  <c r="I5113" i="6" s="1"/>
  <c r="J5113" i="6" s="1"/>
  <c r="B5017" i="6"/>
  <c r="H5017" i="6" s="1" a="1"/>
  <c r="H5017" i="6" s="1"/>
  <c r="I5017" i="6" s="1"/>
  <c r="J5017" i="6" s="1"/>
  <c r="B4801" i="6"/>
  <c r="H4801" i="6" s="1" a="1"/>
  <c r="H4801" i="6" s="1"/>
  <c r="I4801" i="6" s="1"/>
  <c r="J4801" i="6" s="1"/>
  <c r="B4777" i="6"/>
  <c r="H4777" i="6" s="1" a="1"/>
  <c r="H4777" i="6" s="1"/>
  <c r="I4777" i="6" s="1"/>
  <c r="J4777" i="6" s="1"/>
  <c r="B4729" i="6"/>
  <c r="H4729" i="6" s="1" a="1"/>
  <c r="H4729" i="6" s="1"/>
  <c r="I4729" i="6" s="1"/>
  <c r="J4729" i="6" s="1"/>
  <c r="B4681" i="6"/>
  <c r="H4681" i="6" s="1" a="1"/>
  <c r="H4681" i="6" s="1"/>
  <c r="I4681" i="6" s="1"/>
  <c r="J4681" i="6" s="1"/>
  <c r="B4633" i="6"/>
  <c r="H4633" i="6" s="1" a="1"/>
  <c r="H4633" i="6" s="1"/>
  <c r="I4633" i="6" s="1"/>
  <c r="J4633" i="6" s="1"/>
  <c r="B4585" i="6"/>
  <c r="H4585" i="6" s="1" a="1"/>
  <c r="H4585" i="6" s="1"/>
  <c r="I4585" i="6" s="1"/>
  <c r="J4585" i="6" s="1"/>
  <c r="B4297" i="6"/>
  <c r="H4297" i="6" s="1" a="1"/>
  <c r="H4297" i="6" s="1"/>
  <c r="I4297" i="6" s="1"/>
  <c r="J4297" i="6" s="1"/>
  <c r="B4201" i="6"/>
  <c r="H4201" i="6" s="1" a="1"/>
  <c r="H4201" i="6" s="1"/>
  <c r="I4201" i="6" s="1"/>
  <c r="J4201" i="6" s="1"/>
  <c r="B4105" i="6"/>
  <c r="H4105" i="6" s="1" a="1"/>
  <c r="H4105" i="6" s="1"/>
  <c r="I4105" i="6" s="1"/>
  <c r="J4105" i="6" s="1"/>
  <c r="B4081" i="6"/>
  <c r="H4081" i="6" s="1" a="1"/>
  <c r="H4081" i="6" s="1"/>
  <c r="I4081" i="6" s="1"/>
  <c r="J4081" i="6" s="1"/>
  <c r="B5161" i="6"/>
  <c r="H5161" i="6" s="1" a="1"/>
  <c r="H5161" i="6" s="1"/>
  <c r="I5161" i="6" s="1"/>
  <c r="J5161" i="6" s="1"/>
  <c r="B5089" i="6"/>
  <c r="H5089" i="6" s="1" a="1"/>
  <c r="H5089" i="6" s="1"/>
  <c r="I5089" i="6" s="1"/>
  <c r="J5089" i="6" s="1"/>
  <c r="B4993" i="6"/>
  <c r="H4993" i="6" s="1" a="1"/>
  <c r="H4993" i="6" s="1"/>
  <c r="I4993" i="6" s="1"/>
  <c r="J4993" i="6" s="1"/>
  <c r="B4897" i="6"/>
  <c r="H4897" i="6" s="1" a="1"/>
  <c r="H4897" i="6" s="1"/>
  <c r="I4897" i="6" s="1"/>
  <c r="J4897" i="6" s="1"/>
  <c r="B4849" i="6"/>
  <c r="H4849" i="6" s="1" a="1"/>
  <c r="H4849" i="6" s="1"/>
  <c r="I4849" i="6" s="1"/>
  <c r="J4849" i="6" s="1"/>
  <c r="B4537" i="6"/>
  <c r="H4537" i="6" s="1" a="1"/>
  <c r="H4537" i="6" s="1"/>
  <c r="I4537" i="6" s="1"/>
  <c r="J4537" i="6" s="1"/>
  <c r="B4489" i="6"/>
  <c r="H4489" i="6" s="1" a="1"/>
  <c r="H4489" i="6" s="1"/>
  <c r="I4489" i="6" s="1"/>
  <c r="J4489" i="6" s="1"/>
  <c r="B4465" i="6"/>
  <c r="H4465" i="6" s="1" a="1"/>
  <c r="H4465" i="6" s="1"/>
  <c r="I4465" i="6" s="1"/>
  <c r="J4465" i="6" s="1"/>
  <c r="B4393" i="6"/>
  <c r="H4393" i="6" s="1" a="1"/>
  <c r="H4393" i="6" s="1"/>
  <c r="I4393" i="6" s="1"/>
  <c r="J4393" i="6" s="1"/>
  <c r="B4369" i="6"/>
  <c r="H4369" i="6" s="1" a="1"/>
  <c r="H4369" i="6" s="1"/>
  <c r="I4369" i="6" s="1"/>
  <c r="J4369" i="6" s="1"/>
  <c r="B4273" i="6"/>
  <c r="H4273" i="6" s="1" a="1"/>
  <c r="H4273" i="6" s="1"/>
  <c r="I4273" i="6" s="1"/>
  <c r="J4273" i="6" s="1"/>
  <c r="B4177" i="6"/>
  <c r="H4177" i="6" s="1" a="1"/>
  <c r="H4177" i="6" s="1"/>
  <c r="I4177" i="6" s="1"/>
  <c r="J4177" i="6" s="1"/>
  <c r="B4033" i="6"/>
  <c r="H4033" i="6" s="1" a="1"/>
  <c r="H4033" i="6" s="1"/>
  <c r="I4033" i="6" s="1"/>
  <c r="J4033" i="6" s="1"/>
  <c r="B3937" i="6"/>
  <c r="H3937" i="6" s="1" a="1"/>
  <c r="H3937" i="6" s="1"/>
  <c r="I3937" i="6" s="1"/>
  <c r="J3937" i="6" s="1"/>
  <c r="B3841" i="6"/>
  <c r="H3841" i="6" s="1" a="1"/>
  <c r="H3841" i="6" s="1"/>
  <c r="I3841" i="6" s="1"/>
  <c r="J3841" i="6" s="1"/>
  <c r="B5233" i="6"/>
  <c r="H5233" i="6" s="1" a="1"/>
  <c r="H5233" i="6" s="1"/>
  <c r="I5233" i="6" s="1"/>
  <c r="J5233" i="6" s="1"/>
  <c r="B5185" i="6"/>
  <c r="H5185" i="6" s="1" a="1"/>
  <c r="H5185" i="6" s="1"/>
  <c r="I5185" i="6" s="1"/>
  <c r="J5185" i="6" s="1"/>
  <c r="B5065" i="6"/>
  <c r="H5065" i="6" s="1" a="1"/>
  <c r="H5065" i="6" s="1"/>
  <c r="I5065" i="6" s="1"/>
  <c r="J5065" i="6" s="1"/>
  <c r="B4969" i="6"/>
  <c r="H4969" i="6" s="1" a="1"/>
  <c r="H4969" i="6" s="1"/>
  <c r="I4969" i="6" s="1"/>
  <c r="J4969" i="6" s="1"/>
  <c r="B4753" i="6"/>
  <c r="H4753" i="6" s="1" a="1"/>
  <c r="H4753" i="6" s="1"/>
  <c r="I4753" i="6" s="1"/>
  <c r="J4753" i="6" s="1"/>
  <c r="B4705" i="6"/>
  <c r="H4705" i="6" s="1" a="1"/>
  <c r="H4705" i="6" s="1"/>
  <c r="I4705" i="6" s="1"/>
  <c r="J4705" i="6" s="1"/>
  <c r="B4657" i="6"/>
  <c r="H4657" i="6" s="1" a="1"/>
  <c r="H4657" i="6" s="1"/>
  <c r="I4657" i="6" s="1"/>
  <c r="J4657" i="6" s="1"/>
  <c r="B4609" i="6"/>
  <c r="H4609" i="6" s="1" a="1"/>
  <c r="H4609" i="6" s="1"/>
  <c r="I4609" i="6" s="1"/>
  <c r="J4609" i="6" s="1"/>
  <c r="B4345" i="6"/>
  <c r="H4345" i="6" s="1" a="1"/>
  <c r="H4345" i="6" s="1"/>
  <c r="I4345" i="6" s="1"/>
  <c r="J4345" i="6" s="1"/>
  <c r="B4249" i="6"/>
  <c r="H4249" i="6" s="1" a="1"/>
  <c r="H4249" i="6" s="1"/>
  <c r="I4249" i="6" s="1"/>
  <c r="J4249" i="6" s="1"/>
  <c r="B4153" i="6"/>
  <c r="H4153" i="6" s="1" a="1"/>
  <c r="H4153" i="6" s="1"/>
  <c r="I4153" i="6" s="1"/>
  <c r="J4153" i="6" s="1"/>
  <c r="B4009" i="6"/>
  <c r="H4009" i="6" s="1" a="1"/>
  <c r="H4009" i="6" s="1"/>
  <c r="I4009" i="6" s="1"/>
  <c r="J4009" i="6" s="1"/>
  <c r="B3913" i="6"/>
  <c r="H3913" i="6" s="1" a="1"/>
  <c r="H3913" i="6" s="1"/>
  <c r="I3913" i="6" s="1"/>
  <c r="J3913" i="6" s="1"/>
  <c r="B4057" i="6"/>
  <c r="H4057" i="6" s="1" a="1"/>
  <c r="H4057" i="6" s="1"/>
  <c r="I4057" i="6" s="1"/>
  <c r="J4057" i="6" s="1"/>
  <c r="B3889" i="6"/>
  <c r="H3889" i="6" s="1" a="1"/>
  <c r="H3889" i="6" s="1"/>
  <c r="I3889" i="6" s="1"/>
  <c r="J3889" i="6" s="1"/>
  <c r="B3745" i="6"/>
  <c r="H3745" i="6" s="1" a="1"/>
  <c r="H3745" i="6" s="1"/>
  <c r="I3745" i="6" s="1"/>
  <c r="J3745" i="6" s="1"/>
  <c r="B3649" i="6"/>
  <c r="H3649" i="6" s="1" a="1"/>
  <c r="H3649" i="6" s="1"/>
  <c r="I3649" i="6" s="1"/>
  <c r="J3649" i="6" s="1"/>
  <c r="B3553" i="6"/>
  <c r="H3553" i="6" s="1" a="1"/>
  <c r="H3553" i="6" s="1"/>
  <c r="I3553" i="6" s="1"/>
  <c r="J3553" i="6" s="1"/>
  <c r="B3169" i="6"/>
  <c r="H3169" i="6" s="1" a="1"/>
  <c r="H3169" i="6" s="1"/>
  <c r="I3169" i="6" s="1"/>
  <c r="J3169" i="6" s="1"/>
  <c r="B3121" i="6"/>
  <c r="H3121" i="6" s="1" a="1"/>
  <c r="H3121" i="6" s="1"/>
  <c r="I3121" i="6" s="1"/>
  <c r="J3121" i="6" s="1"/>
  <c r="B3073" i="6"/>
  <c r="H3073" i="6" s="1" a="1"/>
  <c r="H3073" i="6" s="1"/>
  <c r="I3073" i="6" s="1"/>
  <c r="J3073" i="6" s="1"/>
  <c r="B3025" i="6"/>
  <c r="H3025" i="6" s="1" a="1"/>
  <c r="H3025" i="6" s="1"/>
  <c r="I3025" i="6" s="1"/>
  <c r="J3025" i="6" s="1"/>
  <c r="B2929" i="6"/>
  <c r="H2929" i="6" s="1" a="1"/>
  <c r="H2929" i="6" s="1"/>
  <c r="I2929" i="6" s="1"/>
  <c r="J2929" i="6" s="1"/>
  <c r="B2881" i="6"/>
  <c r="H2881" i="6" s="1" a="1"/>
  <c r="H2881" i="6" s="1"/>
  <c r="I2881" i="6" s="1"/>
  <c r="J2881" i="6" s="1"/>
  <c r="B2833" i="6"/>
  <c r="H2833" i="6" s="1" a="1"/>
  <c r="H2833" i="6" s="1"/>
  <c r="I2833" i="6" s="1"/>
  <c r="J2833" i="6" s="1"/>
  <c r="B2737" i="6"/>
  <c r="H2737" i="6" s="1" a="1"/>
  <c r="H2737" i="6" s="1"/>
  <c r="I2737" i="6" s="1"/>
  <c r="J2737" i="6" s="1"/>
  <c r="B2641" i="6"/>
  <c r="H2641" i="6" s="1" a="1"/>
  <c r="H2641" i="6" s="1"/>
  <c r="I2641" i="6" s="1"/>
  <c r="J2641" i="6" s="1"/>
  <c r="B2569" i="6"/>
  <c r="H2569" i="6" s="1" a="1"/>
  <c r="H2569" i="6" s="1"/>
  <c r="I2569" i="6" s="1"/>
  <c r="J2569" i="6" s="1"/>
  <c r="B3865" i="6"/>
  <c r="H3865" i="6" s="1" a="1"/>
  <c r="H3865" i="6" s="1"/>
  <c r="I3865" i="6" s="1"/>
  <c r="J3865" i="6" s="1"/>
  <c r="B3817" i="6"/>
  <c r="H3817" i="6" s="1" a="1"/>
  <c r="H3817" i="6" s="1"/>
  <c r="I3817" i="6" s="1"/>
  <c r="J3817" i="6" s="1"/>
  <c r="B3721" i="6"/>
  <c r="H3721" i="6" s="1" a="1"/>
  <c r="H3721" i="6" s="1"/>
  <c r="I3721" i="6" s="1"/>
  <c r="J3721" i="6" s="1"/>
  <c r="B3625" i="6"/>
  <c r="H3625" i="6" s="1" a="1"/>
  <c r="H3625" i="6" s="1"/>
  <c r="I3625" i="6" s="1"/>
  <c r="J3625" i="6" s="1"/>
  <c r="B3529" i="6"/>
  <c r="H3529" i="6" s="1" a="1"/>
  <c r="H3529" i="6" s="1"/>
  <c r="I3529" i="6" s="1"/>
  <c r="J3529" i="6" s="1"/>
  <c r="B3433" i="6"/>
  <c r="H3433" i="6" s="1" a="1"/>
  <c r="H3433" i="6" s="1"/>
  <c r="I3433" i="6" s="1"/>
  <c r="J3433" i="6" s="1"/>
  <c r="B3409" i="6"/>
  <c r="H3409" i="6" s="1" a="1"/>
  <c r="H3409" i="6" s="1"/>
  <c r="I3409" i="6" s="1"/>
  <c r="J3409" i="6" s="1"/>
  <c r="B3385" i="6"/>
  <c r="H3385" i="6" s="1" a="1"/>
  <c r="H3385" i="6" s="1"/>
  <c r="I3385" i="6" s="1"/>
  <c r="J3385" i="6" s="1"/>
  <c r="B3361" i="6"/>
  <c r="H3361" i="6" s="1" a="1"/>
  <c r="H3361" i="6" s="1"/>
  <c r="I3361" i="6" s="1"/>
  <c r="J3361" i="6" s="1"/>
  <c r="B3337" i="6"/>
  <c r="H3337" i="6" s="1" a="1"/>
  <c r="H3337" i="6" s="1"/>
  <c r="I3337" i="6" s="1"/>
  <c r="J3337" i="6" s="1"/>
  <c r="B3289" i="6"/>
  <c r="H3289" i="6" s="1" a="1"/>
  <c r="H3289" i="6" s="1"/>
  <c r="I3289" i="6" s="1"/>
  <c r="J3289" i="6" s="1"/>
  <c r="B3217" i="6"/>
  <c r="H3217" i="6" s="1" a="1"/>
  <c r="H3217" i="6" s="1"/>
  <c r="I3217" i="6" s="1"/>
  <c r="J3217" i="6" s="1"/>
  <c r="B3049" i="6"/>
  <c r="H3049" i="6" s="1" a="1"/>
  <c r="H3049" i="6" s="1"/>
  <c r="I3049" i="6" s="1"/>
  <c r="J3049" i="6" s="1"/>
  <c r="B2689" i="6"/>
  <c r="H2689" i="6" s="1" a="1"/>
  <c r="H2689" i="6" s="1"/>
  <c r="I2689" i="6" s="1"/>
  <c r="J2689" i="6" s="1"/>
  <c r="B4129" i="6"/>
  <c r="H4129" i="6" s="1" a="1"/>
  <c r="H4129" i="6" s="1"/>
  <c r="I4129" i="6" s="1"/>
  <c r="J4129" i="6" s="1"/>
  <c r="B3985" i="6"/>
  <c r="H3985" i="6" s="1" a="1"/>
  <c r="H3985" i="6" s="1"/>
  <c r="I3985" i="6" s="1"/>
  <c r="J3985" i="6" s="1"/>
  <c r="B3793" i="6"/>
  <c r="H3793" i="6" s="1" a="1"/>
  <c r="H3793" i="6" s="1"/>
  <c r="I3793" i="6" s="1"/>
  <c r="J3793" i="6" s="1"/>
  <c r="B3697" i="6"/>
  <c r="H3697" i="6" s="1" a="1"/>
  <c r="H3697" i="6" s="1"/>
  <c r="I3697" i="6" s="1"/>
  <c r="J3697" i="6" s="1"/>
  <c r="B3601" i="6"/>
  <c r="H3601" i="6" s="1" a="1"/>
  <c r="H3601" i="6" s="1"/>
  <c r="I3601" i="6" s="1"/>
  <c r="J3601" i="6" s="1"/>
  <c r="B3505" i="6"/>
  <c r="H3505" i="6" s="1" a="1"/>
  <c r="H3505" i="6" s="1"/>
  <c r="I3505" i="6" s="1"/>
  <c r="J3505" i="6" s="1"/>
  <c r="B3457" i="6"/>
  <c r="H3457" i="6" s="1" a="1"/>
  <c r="H3457" i="6" s="1"/>
  <c r="I3457" i="6" s="1"/>
  <c r="J3457" i="6" s="1"/>
  <c r="B3265" i="6"/>
  <c r="H3265" i="6" s="1" a="1"/>
  <c r="H3265" i="6" s="1"/>
  <c r="I3265" i="6" s="1"/>
  <c r="J3265" i="6" s="1"/>
  <c r="B3097" i="6"/>
  <c r="H3097" i="6" s="1" a="1"/>
  <c r="H3097" i="6" s="1"/>
  <c r="I3097" i="6" s="1"/>
  <c r="J3097" i="6" s="1"/>
  <c r="B2977" i="6"/>
  <c r="H2977" i="6" s="1" a="1"/>
  <c r="H2977" i="6" s="1"/>
  <c r="I2977" i="6" s="1"/>
  <c r="J2977" i="6" s="1"/>
  <c r="B3961" i="6"/>
  <c r="H3961" i="6" s="1" a="1"/>
  <c r="H3961" i="6" s="1"/>
  <c r="I3961" i="6" s="1"/>
  <c r="J3961" i="6" s="1"/>
  <c r="B3769" i="6"/>
  <c r="H3769" i="6" s="1" a="1"/>
  <c r="H3769" i="6" s="1"/>
  <c r="I3769" i="6" s="1"/>
  <c r="J3769" i="6" s="1"/>
  <c r="B3673" i="6"/>
  <c r="H3673" i="6" s="1" a="1"/>
  <c r="H3673" i="6" s="1"/>
  <c r="I3673" i="6" s="1"/>
  <c r="J3673" i="6" s="1"/>
  <c r="B3577" i="6"/>
  <c r="H3577" i="6" s="1" a="1"/>
  <c r="H3577" i="6" s="1"/>
  <c r="I3577" i="6" s="1"/>
  <c r="J3577" i="6" s="1"/>
  <c r="B3481" i="6"/>
  <c r="H3481" i="6" s="1" a="1"/>
  <c r="H3481" i="6" s="1"/>
  <c r="I3481" i="6" s="1"/>
  <c r="J3481" i="6" s="1"/>
  <c r="B3193" i="6"/>
  <c r="H3193" i="6" s="1" a="1"/>
  <c r="H3193" i="6" s="1"/>
  <c r="I3193" i="6" s="1"/>
  <c r="J3193" i="6" s="1"/>
  <c r="B2545" i="6"/>
  <c r="H2545" i="6" s="1" a="1"/>
  <c r="H2545" i="6" s="1"/>
  <c r="I2545" i="6" s="1"/>
  <c r="J2545" i="6" s="1"/>
  <c r="B2473" i="6"/>
  <c r="H2473" i="6" s="1" a="1"/>
  <c r="H2473" i="6" s="1"/>
  <c r="I2473" i="6" s="1"/>
  <c r="J2473" i="6" s="1"/>
  <c r="B2401" i="6"/>
  <c r="H2401" i="6" s="1" a="1"/>
  <c r="H2401" i="6" s="1"/>
  <c r="I2401" i="6" s="1"/>
  <c r="J2401" i="6" s="1"/>
  <c r="B2377" i="6"/>
  <c r="H2377" i="6" s="1" a="1"/>
  <c r="H2377" i="6" s="1"/>
  <c r="I2377" i="6" s="1"/>
  <c r="J2377" i="6" s="1"/>
  <c r="B2329" i="6"/>
  <c r="H2329" i="6" s="1" a="1"/>
  <c r="H2329" i="6" s="1"/>
  <c r="I2329" i="6" s="1"/>
  <c r="J2329" i="6" s="1"/>
  <c r="B2089" i="6"/>
  <c r="H2089" i="6" s="1" a="1"/>
  <c r="H2089" i="6" s="1"/>
  <c r="I2089" i="6" s="1"/>
  <c r="J2089" i="6" s="1"/>
  <c r="B1993" i="6"/>
  <c r="H1993" i="6" s="1" a="1"/>
  <c r="H1993" i="6" s="1"/>
  <c r="I1993" i="6" s="1"/>
  <c r="J1993" i="6" s="1"/>
  <c r="B1897" i="6"/>
  <c r="H1897" i="6" s="1" a="1"/>
  <c r="H1897" i="6" s="1"/>
  <c r="I1897" i="6" s="1"/>
  <c r="J1897" i="6" s="1"/>
  <c r="B1801" i="6"/>
  <c r="H1801" i="6" s="1" a="1"/>
  <c r="H1801" i="6" s="1"/>
  <c r="I1801" i="6" s="1"/>
  <c r="J1801" i="6" s="1"/>
  <c r="B1705" i="6"/>
  <c r="H1705" i="6" s="1" a="1"/>
  <c r="H1705" i="6" s="1"/>
  <c r="I1705" i="6" s="1"/>
  <c r="J1705" i="6" s="1"/>
  <c r="B2953" i="6"/>
  <c r="H2953" i="6" s="1" a="1"/>
  <c r="H2953" i="6" s="1"/>
  <c r="I2953" i="6" s="1"/>
  <c r="J2953" i="6" s="1"/>
  <c r="B2809" i="6"/>
  <c r="H2809" i="6" s="1" a="1"/>
  <c r="H2809" i="6" s="1"/>
  <c r="I2809" i="6" s="1"/>
  <c r="J2809" i="6" s="1"/>
  <c r="B2785" i="6"/>
  <c r="H2785" i="6" s="1" a="1"/>
  <c r="H2785" i="6" s="1"/>
  <c r="I2785" i="6" s="1"/>
  <c r="J2785" i="6" s="1"/>
  <c r="B2665" i="6"/>
  <c r="H2665" i="6" s="1" a="1"/>
  <c r="H2665" i="6" s="1"/>
  <c r="I2665" i="6" s="1"/>
  <c r="J2665" i="6" s="1"/>
  <c r="B2617" i="6"/>
  <c r="H2617" i="6" s="1" a="1"/>
  <c r="H2617" i="6" s="1"/>
  <c r="I2617" i="6" s="1"/>
  <c r="J2617" i="6" s="1"/>
  <c r="B2497" i="6"/>
  <c r="H2497" i="6" s="1" a="1"/>
  <c r="H2497" i="6" s="1"/>
  <c r="I2497" i="6" s="1"/>
  <c r="J2497" i="6" s="1"/>
  <c r="B2353" i="6"/>
  <c r="H2353" i="6" s="1" a="1"/>
  <c r="H2353" i="6" s="1"/>
  <c r="I2353" i="6" s="1"/>
  <c r="J2353" i="6" s="1"/>
  <c r="B2137" i="6"/>
  <c r="H2137" i="6" s="1" a="1"/>
  <c r="H2137" i="6" s="1"/>
  <c r="I2137" i="6" s="1"/>
  <c r="J2137" i="6" s="1"/>
  <c r="B2065" i="6"/>
  <c r="H2065" i="6" s="1" a="1"/>
  <c r="H2065" i="6" s="1"/>
  <c r="I2065" i="6" s="1"/>
  <c r="J2065" i="6" s="1"/>
  <c r="B1969" i="6"/>
  <c r="H1969" i="6" s="1" a="1"/>
  <c r="H1969" i="6" s="1"/>
  <c r="I1969" i="6" s="1"/>
  <c r="J1969" i="6" s="1"/>
  <c r="B1873" i="6"/>
  <c r="H1873" i="6" s="1" a="1"/>
  <c r="H1873" i="6" s="1"/>
  <c r="I1873" i="6" s="1"/>
  <c r="J1873" i="6" s="1"/>
  <c r="B1849" i="6"/>
  <c r="H1849" i="6" s="1" a="1"/>
  <c r="H1849" i="6" s="1"/>
  <c r="I1849" i="6" s="1"/>
  <c r="J1849" i="6" s="1"/>
  <c r="B1777" i="6"/>
  <c r="H1777" i="6" s="1" a="1"/>
  <c r="H1777" i="6" s="1"/>
  <c r="I1777" i="6" s="1"/>
  <c r="J1777" i="6" s="1"/>
  <c r="B1585" i="6"/>
  <c r="H1585" i="6" s="1" a="1"/>
  <c r="H1585" i="6" s="1"/>
  <c r="I1585" i="6" s="1"/>
  <c r="J1585" i="6" s="1"/>
  <c r="B1441" i="6"/>
  <c r="H1441" i="6" s="1" a="1"/>
  <c r="H1441" i="6" s="1"/>
  <c r="I1441" i="6" s="1"/>
  <c r="J1441" i="6" s="1"/>
  <c r="B3241" i="6"/>
  <c r="H3241" i="6" s="1" a="1"/>
  <c r="H3241" i="6" s="1"/>
  <c r="I3241" i="6" s="1"/>
  <c r="J3241" i="6" s="1"/>
  <c r="B3001" i="6"/>
  <c r="H3001" i="6" s="1" a="1"/>
  <c r="H3001" i="6" s="1"/>
  <c r="I3001" i="6" s="1"/>
  <c r="J3001" i="6" s="1"/>
  <c r="B2857" i="6"/>
  <c r="H2857" i="6" s="1" a="1"/>
  <c r="H2857" i="6" s="1"/>
  <c r="I2857" i="6" s="1"/>
  <c r="J2857" i="6" s="1"/>
  <c r="B2713" i="6"/>
  <c r="H2713" i="6" s="1" a="1"/>
  <c r="H2713" i="6" s="1"/>
  <c r="I2713" i="6" s="1"/>
  <c r="J2713" i="6" s="1"/>
  <c r="B2521" i="6"/>
  <c r="H2521" i="6" s="1" a="1"/>
  <c r="H2521" i="6" s="1"/>
  <c r="I2521" i="6" s="1"/>
  <c r="J2521" i="6" s="1"/>
  <c r="B2449" i="6"/>
  <c r="H2449" i="6" s="1" a="1"/>
  <c r="H2449" i="6" s="1"/>
  <c r="I2449" i="6" s="1"/>
  <c r="J2449" i="6" s="1"/>
  <c r="B2161" i="6"/>
  <c r="H2161" i="6" s="1" a="1"/>
  <c r="H2161" i="6" s="1"/>
  <c r="I2161" i="6" s="1"/>
  <c r="J2161" i="6" s="1"/>
  <c r="B2041" i="6"/>
  <c r="H2041" i="6" s="1" a="1"/>
  <c r="H2041" i="6" s="1"/>
  <c r="I2041" i="6" s="1"/>
  <c r="J2041" i="6" s="1"/>
  <c r="B1945" i="6"/>
  <c r="H1945" i="6" s="1" a="1"/>
  <c r="H1945" i="6" s="1"/>
  <c r="I1945" i="6" s="1"/>
  <c r="J1945" i="6" s="1"/>
  <c r="B1753" i="6"/>
  <c r="H1753" i="6" s="1" a="1"/>
  <c r="H1753" i="6" s="1"/>
  <c r="I1753" i="6" s="1"/>
  <c r="J1753" i="6" s="1"/>
  <c r="B1681" i="6"/>
  <c r="H1681" i="6" s="1" a="1"/>
  <c r="H1681" i="6" s="1"/>
  <c r="I1681" i="6" s="1"/>
  <c r="J1681" i="6" s="1"/>
  <c r="B1657" i="6"/>
  <c r="H1657" i="6" s="1" a="1"/>
  <c r="H1657" i="6" s="1"/>
  <c r="I1657" i="6" s="1"/>
  <c r="J1657" i="6" s="1"/>
  <c r="B1609" i="6"/>
  <c r="H1609" i="6" s="1" a="1"/>
  <c r="H1609" i="6" s="1"/>
  <c r="I1609" i="6" s="1"/>
  <c r="J1609" i="6" s="1"/>
  <c r="B1561" i="6"/>
  <c r="H1561" i="6" s="1" a="1"/>
  <c r="H1561" i="6" s="1"/>
  <c r="I1561" i="6" s="1"/>
  <c r="J1561" i="6" s="1"/>
  <c r="B1537" i="6"/>
  <c r="H1537" i="6" s="1" a="1"/>
  <c r="H1537" i="6" s="1"/>
  <c r="I1537" i="6" s="1"/>
  <c r="J1537" i="6" s="1"/>
  <c r="B1489" i="6"/>
  <c r="H1489" i="6" s="1" a="1"/>
  <c r="H1489" i="6" s="1"/>
  <c r="I1489" i="6" s="1"/>
  <c r="J1489" i="6" s="1"/>
  <c r="B3313" i="6"/>
  <c r="H3313" i="6" s="1" a="1"/>
  <c r="H3313" i="6" s="1"/>
  <c r="I3313" i="6" s="1"/>
  <c r="J3313" i="6" s="1"/>
  <c r="B3145" i="6"/>
  <c r="H3145" i="6" s="1" a="1"/>
  <c r="H3145" i="6" s="1"/>
  <c r="I3145" i="6" s="1"/>
  <c r="J3145" i="6" s="1"/>
  <c r="B2905" i="6"/>
  <c r="H2905" i="6" s="1" a="1"/>
  <c r="H2905" i="6" s="1"/>
  <c r="I2905" i="6" s="1"/>
  <c r="J2905" i="6" s="1"/>
  <c r="B2761" i="6"/>
  <c r="H2761" i="6" s="1" a="1"/>
  <c r="H2761" i="6" s="1"/>
  <c r="I2761" i="6" s="1"/>
  <c r="J2761" i="6" s="1"/>
  <c r="B2593" i="6"/>
  <c r="H2593" i="6" s="1" a="1"/>
  <c r="H2593" i="6" s="1"/>
  <c r="I2593" i="6" s="1"/>
  <c r="J2593" i="6" s="1"/>
  <c r="B2425" i="6"/>
  <c r="H2425" i="6" s="1" a="1"/>
  <c r="H2425" i="6" s="1"/>
  <c r="I2425" i="6" s="1"/>
  <c r="J2425" i="6" s="1"/>
  <c r="B2305" i="6"/>
  <c r="H2305" i="6" s="1" a="1"/>
  <c r="H2305" i="6" s="1"/>
  <c r="I2305" i="6" s="1"/>
  <c r="J2305" i="6" s="1"/>
  <c r="B2281" i="6"/>
  <c r="H2281" i="6" s="1" a="1"/>
  <c r="H2281" i="6" s="1"/>
  <c r="I2281" i="6" s="1"/>
  <c r="J2281" i="6" s="1"/>
  <c r="B2257" i="6"/>
  <c r="H2257" i="6" s="1" a="1"/>
  <c r="H2257" i="6" s="1"/>
  <c r="I2257" i="6" s="1"/>
  <c r="J2257" i="6" s="1"/>
  <c r="B2233" i="6"/>
  <c r="H2233" i="6" s="1" a="1"/>
  <c r="H2233" i="6" s="1"/>
  <c r="I2233" i="6" s="1"/>
  <c r="J2233" i="6" s="1"/>
  <c r="B2209" i="6"/>
  <c r="H2209" i="6" s="1" a="1"/>
  <c r="H2209" i="6" s="1"/>
  <c r="I2209" i="6" s="1"/>
  <c r="J2209" i="6" s="1"/>
  <c r="B2185" i="6"/>
  <c r="H2185" i="6" s="1" a="1"/>
  <c r="H2185" i="6" s="1"/>
  <c r="I2185" i="6" s="1"/>
  <c r="J2185" i="6" s="1"/>
  <c r="B2113" i="6"/>
  <c r="H2113" i="6" s="1" a="1"/>
  <c r="H2113" i="6" s="1"/>
  <c r="I2113" i="6" s="1"/>
  <c r="J2113" i="6" s="1"/>
  <c r="B2017" i="6"/>
  <c r="H2017" i="6" s="1" a="1"/>
  <c r="H2017" i="6" s="1"/>
  <c r="I2017" i="6" s="1"/>
  <c r="J2017" i="6" s="1"/>
  <c r="B1921" i="6"/>
  <c r="H1921" i="6" s="1" a="1"/>
  <c r="H1921" i="6" s="1"/>
  <c r="I1921" i="6" s="1"/>
  <c r="J1921" i="6" s="1"/>
  <c r="B1825" i="6"/>
  <c r="H1825" i="6" s="1" a="1"/>
  <c r="H1825" i="6" s="1"/>
  <c r="I1825" i="6" s="1"/>
  <c r="J1825" i="6" s="1"/>
  <c r="B1729" i="6"/>
  <c r="H1729" i="6" s="1" a="1"/>
  <c r="H1729" i="6" s="1"/>
  <c r="I1729" i="6" s="1"/>
  <c r="J1729" i="6" s="1"/>
  <c r="B1633" i="6"/>
  <c r="H1633" i="6" s="1" a="1"/>
  <c r="H1633" i="6" s="1"/>
  <c r="I1633" i="6" s="1"/>
  <c r="J1633" i="6" s="1"/>
  <c r="B1513" i="6"/>
  <c r="H1513" i="6" s="1" a="1"/>
  <c r="H1513" i="6" s="1"/>
  <c r="I1513" i="6" s="1"/>
  <c r="J1513" i="6" s="1"/>
  <c r="B1465" i="6"/>
  <c r="H1465" i="6" s="1" a="1"/>
  <c r="H1465" i="6" s="1"/>
  <c r="I1465" i="6" s="1"/>
  <c r="J1465" i="6" s="1"/>
  <c r="B1417" i="6"/>
  <c r="H1417" i="6" s="1" a="1"/>
  <c r="H1417" i="6" s="1"/>
  <c r="I1417" i="6" s="1"/>
  <c r="J1417" i="6" s="1"/>
  <c r="B1393" i="6"/>
  <c r="H1393" i="6" s="1" a="1"/>
  <c r="H1393" i="6" s="1"/>
  <c r="I1393" i="6" s="1"/>
  <c r="J1393" i="6" s="1"/>
  <c r="B1345" i="6"/>
  <c r="H1345" i="6" s="1" a="1"/>
  <c r="H1345" i="6" s="1"/>
  <c r="I1345" i="6" s="1"/>
  <c r="J1345" i="6" s="1"/>
  <c r="B1201" i="6"/>
  <c r="H1201" i="6" s="1" a="1"/>
  <c r="H1201" i="6" s="1"/>
  <c r="I1201" i="6" s="1"/>
  <c r="J1201" i="6" s="1"/>
  <c r="B1081" i="6"/>
  <c r="H1081" i="6" s="1" a="1"/>
  <c r="H1081" i="6" s="1"/>
  <c r="I1081" i="6" s="1"/>
  <c r="J1081" i="6" s="1"/>
  <c r="B865" i="6"/>
  <c r="H865" i="6" s="1" a="1"/>
  <c r="H865" i="6" s="1"/>
  <c r="I865" i="6" s="1"/>
  <c r="J865" i="6" s="1"/>
  <c r="B769" i="6"/>
  <c r="H769" i="6" s="1" a="1"/>
  <c r="H769" i="6" s="1"/>
  <c r="I769" i="6" s="1"/>
  <c r="J769" i="6" s="1"/>
  <c r="B721" i="6"/>
  <c r="H721" i="6" s="1" a="1"/>
  <c r="H721" i="6" s="1"/>
  <c r="I721" i="6" s="1"/>
  <c r="J721" i="6" s="1"/>
  <c r="B697" i="6"/>
  <c r="H697" i="6" s="1" a="1"/>
  <c r="H697" i="6" s="1"/>
  <c r="I697" i="6" s="1"/>
  <c r="J697" i="6" s="1"/>
  <c r="B625" i="6"/>
  <c r="H625" i="6" s="1" a="1"/>
  <c r="H625" i="6" s="1"/>
  <c r="I625" i="6" s="1"/>
  <c r="J625" i="6" s="1"/>
  <c r="B601" i="6"/>
  <c r="H601" i="6" s="1" a="1"/>
  <c r="H601" i="6" s="1"/>
  <c r="I601" i="6" s="1"/>
  <c r="J601" i="6" s="1"/>
  <c r="B505" i="6"/>
  <c r="H505" i="6" s="1" a="1"/>
  <c r="H505" i="6" s="1"/>
  <c r="I505" i="6" s="1"/>
  <c r="J505" i="6" s="1"/>
  <c r="B409" i="6"/>
  <c r="H409" i="6" s="1" a="1"/>
  <c r="H409" i="6" s="1"/>
  <c r="I409" i="6" s="1"/>
  <c r="J409" i="6" s="1"/>
  <c r="B385" i="6"/>
  <c r="H385" i="6" s="1" a="1"/>
  <c r="H385" i="6" s="1"/>
  <c r="I385" i="6" s="1"/>
  <c r="J385" i="6" s="1"/>
  <c r="B337" i="6"/>
  <c r="H337" i="6" s="1" a="1"/>
  <c r="H337" i="6" s="1"/>
  <c r="I337" i="6" s="1"/>
  <c r="J337" i="6" s="1"/>
  <c r="B241" i="6"/>
  <c r="H241" i="6" s="1" a="1"/>
  <c r="H241" i="6" s="1"/>
  <c r="I241" i="6" s="1"/>
  <c r="J241" i="6" s="1"/>
  <c r="S219" i="6" s="1"/>
  <c r="S15" i="2" s="1"/>
  <c r="B289" i="6"/>
  <c r="H289" i="6" s="1" a="1"/>
  <c r="H289" i="6" s="1"/>
  <c r="I289" i="6" s="1"/>
  <c r="J289" i="6" s="1"/>
  <c r="B217" i="6"/>
  <c r="H217" i="6" s="1" a="1"/>
  <c r="H217" i="6" s="1"/>
  <c r="I217" i="6" s="1"/>
  <c r="J217" i="6" s="1"/>
  <c r="S195" i="6" s="1"/>
  <c r="S14" i="2" s="1"/>
  <c r="B193" i="6"/>
  <c r="H193" i="6" s="1" a="1"/>
  <c r="H193" i="6" s="1"/>
  <c r="I193" i="6" s="1"/>
  <c r="J193" i="6" s="1"/>
  <c r="B145" i="6"/>
  <c r="H145" i="6" s="1" a="1"/>
  <c r="H145" i="6" s="1"/>
  <c r="I145" i="6" s="1"/>
  <c r="J145" i="6" s="1"/>
  <c r="B97" i="6"/>
  <c r="H97" i="6" s="1" a="1"/>
  <c r="H97" i="6" s="1"/>
  <c r="I97" i="6" s="1"/>
  <c r="J97" i="6" s="1"/>
  <c r="B1369" i="6"/>
  <c r="H1369" i="6" s="1" a="1"/>
  <c r="H1369" i="6" s="1"/>
  <c r="I1369" i="6" s="1"/>
  <c r="J1369" i="6" s="1"/>
  <c r="B1321" i="6"/>
  <c r="H1321" i="6" s="1" a="1"/>
  <c r="H1321" i="6" s="1"/>
  <c r="I1321" i="6" s="1"/>
  <c r="J1321" i="6" s="1"/>
  <c r="B1297" i="6"/>
  <c r="H1297" i="6" s="1" a="1"/>
  <c r="H1297" i="6" s="1"/>
  <c r="I1297" i="6" s="1"/>
  <c r="J1297" i="6" s="1"/>
  <c r="B1177" i="6"/>
  <c r="H1177" i="6" s="1" a="1"/>
  <c r="H1177" i="6" s="1"/>
  <c r="I1177" i="6" s="1"/>
  <c r="J1177" i="6" s="1"/>
  <c r="B1105" i="6"/>
  <c r="H1105" i="6" s="1" a="1"/>
  <c r="H1105" i="6" s="1"/>
  <c r="I1105" i="6" s="1"/>
  <c r="J1105" i="6" s="1"/>
  <c r="B1057" i="6"/>
  <c r="H1057" i="6" s="1" a="1"/>
  <c r="H1057" i="6" s="1"/>
  <c r="I1057" i="6" s="1"/>
  <c r="J1057" i="6" s="1"/>
  <c r="B1033" i="6"/>
  <c r="H1033" i="6" s="1" a="1"/>
  <c r="H1033" i="6" s="1"/>
  <c r="I1033" i="6" s="1"/>
  <c r="J1033" i="6" s="1"/>
  <c r="B1009" i="6"/>
  <c r="H1009" i="6" s="1" a="1"/>
  <c r="H1009" i="6" s="1"/>
  <c r="I1009" i="6" s="1"/>
  <c r="J1009" i="6" s="1"/>
  <c r="B985" i="6"/>
  <c r="H985" i="6" s="1" a="1"/>
  <c r="H985" i="6" s="1"/>
  <c r="I985" i="6" s="1"/>
  <c r="J985" i="6" s="1"/>
  <c r="B937" i="6"/>
  <c r="H937" i="6" s="1" a="1"/>
  <c r="H937" i="6" s="1"/>
  <c r="I937" i="6" s="1"/>
  <c r="J937" i="6" s="1"/>
  <c r="B913" i="6"/>
  <c r="H913" i="6" s="1" a="1"/>
  <c r="H913" i="6" s="1"/>
  <c r="I913" i="6" s="1"/>
  <c r="J913" i="6" s="1"/>
  <c r="B577" i="6"/>
  <c r="H577" i="6" s="1" a="1"/>
  <c r="H577" i="6" s="1"/>
  <c r="I577" i="6" s="1"/>
  <c r="J577" i="6" s="1"/>
  <c r="B361" i="6"/>
  <c r="H361" i="6" s="1" a="1"/>
  <c r="H361" i="6" s="1"/>
  <c r="I361" i="6" s="1"/>
  <c r="J361" i="6" s="1"/>
  <c r="B313" i="6"/>
  <c r="H313" i="6" s="1" a="1"/>
  <c r="H313" i="6" s="1"/>
  <c r="I313" i="6" s="1"/>
  <c r="J313" i="6" s="1"/>
  <c r="B1153" i="6"/>
  <c r="H1153" i="6" s="1" a="1"/>
  <c r="H1153" i="6" s="1"/>
  <c r="I1153" i="6" s="1"/>
  <c r="J1153" i="6" s="1"/>
  <c r="B961" i="6"/>
  <c r="H961" i="6" s="1" a="1"/>
  <c r="H961" i="6" s="1"/>
  <c r="I961" i="6" s="1"/>
  <c r="J961" i="6" s="1"/>
  <c r="B841" i="6"/>
  <c r="H841" i="6" s="1" a="1"/>
  <c r="H841" i="6" s="1"/>
  <c r="I841" i="6" s="1"/>
  <c r="J841" i="6" s="1"/>
  <c r="B817" i="6"/>
  <c r="H817" i="6" s="1" a="1"/>
  <c r="H817" i="6" s="1"/>
  <c r="I817" i="6" s="1"/>
  <c r="J817" i="6" s="1"/>
  <c r="B793" i="6"/>
  <c r="H793" i="6" s="1" a="1"/>
  <c r="H793" i="6" s="1"/>
  <c r="I793" i="6" s="1"/>
  <c r="J793" i="6" s="1"/>
  <c r="B673" i="6"/>
  <c r="H673" i="6" s="1" a="1"/>
  <c r="H673" i="6" s="1"/>
  <c r="I673" i="6" s="1"/>
  <c r="J673" i="6" s="1"/>
  <c r="B553" i="6"/>
  <c r="H553" i="6" s="1" a="1"/>
  <c r="H553" i="6" s="1"/>
  <c r="I553" i="6" s="1"/>
  <c r="J553" i="6" s="1"/>
  <c r="B529" i="6"/>
  <c r="H529" i="6" s="1" a="1"/>
  <c r="H529" i="6" s="1"/>
  <c r="I529" i="6" s="1"/>
  <c r="J529" i="6" s="1"/>
  <c r="B433" i="6"/>
  <c r="H433" i="6" s="1" a="1"/>
  <c r="H433" i="6" s="1"/>
  <c r="I433" i="6" s="1"/>
  <c r="J433" i="6" s="1"/>
  <c r="B265" i="6"/>
  <c r="H265" i="6" s="1" a="1"/>
  <c r="H265" i="6" s="1"/>
  <c r="I265" i="6" s="1"/>
  <c r="J265" i="6" s="1"/>
  <c r="B169" i="6"/>
  <c r="H169" i="6" s="1" a="1"/>
  <c r="H169" i="6" s="1"/>
  <c r="I169" i="6" s="1"/>
  <c r="J169" i="6" s="1"/>
  <c r="B121" i="6"/>
  <c r="H121" i="6" s="1" a="1"/>
  <c r="H121" i="6" s="1"/>
  <c r="I121" i="6" s="1"/>
  <c r="J121" i="6" s="1"/>
  <c r="B1273" i="6"/>
  <c r="H1273" i="6" s="1" a="1"/>
  <c r="H1273" i="6" s="1"/>
  <c r="I1273" i="6" s="1"/>
  <c r="J1273" i="6" s="1"/>
  <c r="B1249" i="6"/>
  <c r="H1249" i="6" s="1" a="1"/>
  <c r="H1249" i="6" s="1"/>
  <c r="I1249" i="6" s="1"/>
  <c r="J1249" i="6" s="1"/>
  <c r="B1225" i="6"/>
  <c r="H1225" i="6" s="1" a="1"/>
  <c r="H1225" i="6" s="1"/>
  <c r="I1225" i="6" s="1"/>
  <c r="J1225" i="6" s="1"/>
  <c r="B1129" i="6"/>
  <c r="H1129" i="6" s="1" a="1"/>
  <c r="H1129" i="6" s="1"/>
  <c r="I1129" i="6" s="1"/>
  <c r="J1129" i="6" s="1"/>
  <c r="B889" i="6"/>
  <c r="H889" i="6" s="1" a="1"/>
  <c r="H889" i="6" s="1"/>
  <c r="I889" i="6" s="1"/>
  <c r="J889" i="6" s="1"/>
  <c r="B745" i="6"/>
  <c r="H745" i="6" s="1" a="1"/>
  <c r="H745" i="6" s="1"/>
  <c r="I745" i="6" s="1"/>
  <c r="J745" i="6" s="1"/>
  <c r="B649" i="6"/>
  <c r="H649" i="6" s="1" a="1"/>
  <c r="H649" i="6" s="1"/>
  <c r="I649" i="6" s="1"/>
  <c r="J649" i="6" s="1"/>
  <c r="B481" i="6"/>
  <c r="H481" i="6" s="1" a="1"/>
  <c r="H481" i="6" s="1"/>
  <c r="I481" i="6" s="1"/>
  <c r="J481" i="6" s="1"/>
  <c r="B457" i="6"/>
  <c r="H457" i="6" s="1" a="1"/>
  <c r="H457" i="6" s="1"/>
  <c r="I457" i="6" s="1"/>
  <c r="J457" i="6" s="1"/>
  <c r="E8086" i="6" a="1"/>
  <c r="E8086" i="6" s="1"/>
  <c r="E8062" i="6" a="1"/>
  <c r="E8062" i="6" s="1"/>
  <c r="E7846" i="6" a="1"/>
  <c r="E7846" i="6" s="1"/>
  <c r="E7366" i="6" a="1"/>
  <c r="E7366" i="6" s="1"/>
  <c r="E7054" i="6" a="1"/>
  <c r="E7054" i="6" s="1"/>
  <c r="E6286" i="6" a="1"/>
  <c r="E6286" i="6" s="1"/>
  <c r="E5710" i="6" a="1"/>
  <c r="E5710" i="6" s="1"/>
  <c r="E5758" i="6" a="1"/>
  <c r="E5758" i="6" s="1"/>
  <c r="E5158" i="6" a="1"/>
  <c r="E5158" i="6" s="1"/>
  <c r="E3982" i="6" a="1"/>
  <c r="E3982" i="6" s="1"/>
  <c r="E3958" i="6" a="1"/>
  <c r="E3958" i="6" s="1"/>
  <c r="E3598" i="6" a="1"/>
  <c r="E3598" i="6" s="1"/>
  <c r="E3574" i="6" a="1"/>
  <c r="E3574" i="6" s="1"/>
  <c r="E2686" i="6" a="1"/>
  <c r="E2686" i="6" s="1"/>
  <c r="E1294" i="6" a="1"/>
  <c r="E1294" i="6" s="1"/>
  <c r="E166" i="6" a="1"/>
  <c r="E166" i="6" s="1"/>
  <c r="E1006" i="6" a="1"/>
  <c r="E1006" i="6" s="1"/>
  <c r="E7726" i="6" a="1"/>
  <c r="E7726" i="6" s="1"/>
  <c r="E7918" i="6" a="1"/>
  <c r="E7918" i="6" s="1"/>
  <c r="E6934" i="6" a="1"/>
  <c r="E6934" i="6" s="1"/>
  <c r="E6406" i="6" a="1"/>
  <c r="E6406" i="6" s="1"/>
  <c r="E6958" i="6" a="1"/>
  <c r="E6958" i="6" s="1"/>
  <c r="E6142" i="6" a="1"/>
  <c r="E6142" i="6" s="1"/>
  <c r="E5949" i="6" a="1"/>
  <c r="E5949" i="6" s="1"/>
  <c r="E5278" i="6" a="1"/>
  <c r="E5278" i="6" s="1"/>
  <c r="E4270" i="6" a="1"/>
  <c r="E4270" i="6" s="1"/>
  <c r="E5086" i="6" a="1"/>
  <c r="E5086" i="6" s="1"/>
  <c r="E4822" i="6" a="1"/>
  <c r="E4822" i="6" s="1"/>
  <c r="E3238" i="6" a="1"/>
  <c r="E3238" i="6" s="1"/>
  <c r="E3454" i="6" a="1"/>
  <c r="E3454" i="6" s="1"/>
  <c r="E3382" i="6" a="1"/>
  <c r="E3382" i="6" s="1"/>
  <c r="E2446" i="6" a="1"/>
  <c r="E2446" i="6" s="1"/>
  <c r="E2134" i="6" a="1"/>
  <c r="E2134" i="6" s="1"/>
  <c r="E2350" i="6" a="1"/>
  <c r="E2350" i="6" s="1"/>
  <c r="E2206" i="6" a="1"/>
  <c r="E2206" i="6" s="1"/>
  <c r="E1102" i="6" a="1"/>
  <c r="E1102" i="6" s="1"/>
  <c r="E1222" i="6" a="1"/>
  <c r="E1222" i="6" s="1"/>
  <c r="E7606" i="6" a="1"/>
  <c r="E7606" i="6" s="1"/>
  <c r="E6742" i="6" a="1"/>
  <c r="E6742" i="6" s="1"/>
  <c r="E7294" i="6" a="1"/>
  <c r="E7294" i="6" s="1"/>
  <c r="E6190" i="6" a="1"/>
  <c r="E6190" i="6" s="1"/>
  <c r="E5350" i="6" a="1"/>
  <c r="E5350" i="6" s="1"/>
  <c r="E4510" i="6" a="1"/>
  <c r="E4510" i="6" s="1"/>
  <c r="E4150" i="6" a="1"/>
  <c r="E4150" i="6" s="1"/>
  <c r="E4966" i="6" a="1"/>
  <c r="E4966" i="6" s="1"/>
  <c r="E3742" i="6" a="1"/>
  <c r="E3742" i="6" s="1"/>
  <c r="E3718" i="6" a="1"/>
  <c r="E3718" i="6" s="1"/>
  <c r="E3478" i="6" a="1"/>
  <c r="E3478" i="6" s="1"/>
  <c r="E2782" i="6" a="1"/>
  <c r="E2782" i="6" s="1"/>
  <c r="E2542" i="6" a="1"/>
  <c r="E2542" i="6" s="1"/>
  <c r="E2518" i="6" a="1"/>
  <c r="E2518" i="6" s="1"/>
  <c r="E2278" i="6" a="1"/>
  <c r="E2278" i="6" s="1"/>
  <c r="E1246" i="6" a="1"/>
  <c r="E1246" i="6" s="1"/>
  <c r="E94" i="6" a="1"/>
  <c r="E94" i="6" s="1"/>
  <c r="E502" i="6" a="1"/>
  <c r="E502" i="6" s="1"/>
  <c r="E7988" i="6" a="1"/>
  <c r="E7988" i="6" s="1"/>
  <c r="F7988" i="6" s="1"/>
  <c r="E8012" i="6" a="1"/>
  <c r="E8012" i="6" s="1"/>
  <c r="F8012" i="6" s="1"/>
  <c r="E8156" i="6" a="1"/>
  <c r="E8156" i="6" s="1"/>
  <c r="F8156" i="6" s="1"/>
  <c r="E7820" i="6" a="1"/>
  <c r="E7820" i="6" s="1"/>
  <c r="F7820" i="6" s="1"/>
  <c r="E7964" i="6" a="1"/>
  <c r="E7964" i="6" s="1"/>
  <c r="F7964" i="6" s="1"/>
  <c r="E7460" i="6" a="1"/>
  <c r="E7460" i="6" s="1"/>
  <c r="F7460" i="6" s="1"/>
  <c r="E7220" i="6" a="1"/>
  <c r="E7220" i="6" s="1"/>
  <c r="F7220" i="6" s="1"/>
  <c r="E7412" i="6" a="1"/>
  <c r="E7412" i="6" s="1"/>
  <c r="F7412" i="6" s="1"/>
  <c r="E6812" i="6" a="1"/>
  <c r="E6812" i="6" s="1"/>
  <c r="F6812" i="6" s="1"/>
  <c r="E6620" i="6" a="1"/>
  <c r="E6620" i="6" s="1"/>
  <c r="F6620" i="6" s="1"/>
  <c r="E7148" i="6" a="1"/>
  <c r="E7148" i="6" s="1"/>
  <c r="F7148" i="6" s="1"/>
  <c r="E7196" i="6" a="1"/>
  <c r="E7196" i="6" s="1"/>
  <c r="F7196" i="6" s="1"/>
  <c r="E6236" i="6" a="1"/>
  <c r="E6236" i="6" s="1"/>
  <c r="F6236" i="6" s="1"/>
  <c r="E5996" i="6" a="1"/>
  <c r="E5996" i="6" s="1"/>
  <c r="F5996" i="6" s="1"/>
  <c r="E5444" i="6" a="1"/>
  <c r="E5444" i="6" s="1"/>
  <c r="F5444" i="6" s="1"/>
  <c r="E5780" i="6" a="1"/>
  <c r="E5780" i="6" s="1"/>
  <c r="F5780" i="6" s="1"/>
  <c r="E5756" i="6" a="1"/>
  <c r="E5756" i="6" s="1"/>
  <c r="F5756" i="6" s="1"/>
  <c r="E5516" i="6" a="1"/>
  <c r="E5516" i="6" s="1"/>
  <c r="F5516" i="6" s="1"/>
  <c r="E4820" i="6" a="1"/>
  <c r="E4820" i="6" s="1"/>
  <c r="F4820" i="6" s="1"/>
  <c r="E4244" i="6" a="1"/>
  <c r="E4244" i="6" s="1"/>
  <c r="F4244" i="6" s="1"/>
  <c r="E4220" i="6" a="1"/>
  <c r="E4220" i="6" s="1"/>
  <c r="F4220" i="6" s="1"/>
  <c r="E4796" i="6" a="1"/>
  <c r="E4796" i="6" s="1"/>
  <c r="F4796" i="6" s="1"/>
  <c r="E4292" i="6" a="1"/>
  <c r="E4292" i="6" s="1"/>
  <c r="F4292" i="6" s="1"/>
  <c r="E4556" i="6" a="1"/>
  <c r="E4556" i="6" s="1"/>
  <c r="F4556" i="6" s="1"/>
  <c r="E3860" i="6" a="1"/>
  <c r="E3860" i="6" s="1"/>
  <c r="F3860" i="6" s="1"/>
  <c r="E3140" i="6" a="1"/>
  <c r="E3140" i="6" s="1"/>
  <c r="F3140" i="6" s="1"/>
  <c r="E3908" i="6" a="1"/>
  <c r="E3908" i="6" s="1"/>
  <c r="F3908" i="6" s="1"/>
  <c r="E3092" i="6" a="1"/>
  <c r="E3092" i="6" s="1"/>
  <c r="F3092" i="6" s="1"/>
  <c r="E3740" i="6" a="1"/>
  <c r="E3740" i="6" s="1"/>
  <c r="F3740" i="6" s="1"/>
  <c r="E3236" i="6" a="1"/>
  <c r="E3236" i="6" s="1"/>
  <c r="F3236" i="6" s="1"/>
  <c r="E3452" i="6" a="1"/>
  <c r="E3452" i="6" s="1"/>
  <c r="F3452" i="6" s="1"/>
  <c r="E2300" i="6" a="1"/>
  <c r="E2300" i="6" s="1"/>
  <c r="F2300" i="6" s="1"/>
  <c r="E1748" i="6" a="1"/>
  <c r="E1748" i="6" s="1"/>
  <c r="F1748" i="6" s="1"/>
  <c r="E2540" i="6" a="1"/>
  <c r="E2540" i="6" s="1"/>
  <c r="F2540" i="6" s="1"/>
  <c r="E1460" i="6" a="1"/>
  <c r="E1460" i="6" s="1"/>
  <c r="F1460" i="6" s="1"/>
  <c r="E1796" i="6" a="1"/>
  <c r="E1796" i="6" s="1"/>
  <c r="F1796" i="6" s="1"/>
  <c r="E2468" i="6" a="1"/>
  <c r="E2468" i="6" s="1"/>
  <c r="F2468" i="6" s="1"/>
  <c r="E1868" i="6" a="1"/>
  <c r="E1868" i="6" s="1"/>
  <c r="F1868" i="6" s="1"/>
  <c r="E1148" i="6" a="1"/>
  <c r="E1148" i="6" s="1"/>
  <c r="F1148" i="6" s="1"/>
  <c r="E452" i="6" a="1"/>
  <c r="E452" i="6" s="1"/>
  <c r="F452" i="6" s="1"/>
  <c r="E932" i="6" a="1"/>
  <c r="E932" i="6" s="1"/>
  <c r="F932" i="6" s="1"/>
  <c r="E1340" i="6" a="1"/>
  <c r="E1340" i="6" s="1"/>
  <c r="F1340" i="6" s="1"/>
  <c r="E356" i="6" a="1"/>
  <c r="E356" i="6" s="1"/>
  <c r="F356" i="6" s="1"/>
  <c r="E1172" i="6" a="1"/>
  <c r="E1172" i="6" s="1"/>
  <c r="F1172" i="6" s="1"/>
  <c r="E716" i="6" a="1"/>
  <c r="E716" i="6" s="1"/>
  <c r="F716" i="6" s="1"/>
  <c r="E8324" i="6" a="1"/>
  <c r="E8324" i="6" s="1"/>
  <c r="F8324" i="6" s="1"/>
  <c r="E8348" i="6" a="1"/>
  <c r="E8348" i="6" s="1"/>
  <c r="F8348" i="6" s="1"/>
  <c r="E8300" i="6" a="1"/>
  <c r="E8300" i="6" s="1"/>
  <c r="F8300" i="6" s="1"/>
  <c r="E8132" i="6" a="1"/>
  <c r="E8132" i="6" s="1"/>
  <c r="F8132" i="6" s="1"/>
  <c r="E7628" i="6" a="1"/>
  <c r="E7628" i="6" s="1"/>
  <c r="F7628" i="6" s="1"/>
  <c r="E7364" i="6" a="1"/>
  <c r="E7364" i="6" s="1"/>
  <c r="F7364" i="6" s="1"/>
  <c r="E6980" i="6" a="1"/>
  <c r="E6980" i="6" s="1"/>
  <c r="F6980" i="6" s="1"/>
  <c r="E6860" i="6" a="1"/>
  <c r="E6860" i="6" s="1"/>
  <c r="F6860" i="6" s="1"/>
  <c r="E7052" i="6" a="1"/>
  <c r="E7052" i="6" s="1"/>
  <c r="F7052" i="6" s="1"/>
  <c r="E6404" i="6" a="1"/>
  <c r="E6404" i="6" s="1"/>
  <c r="F6404" i="6" s="1"/>
  <c r="E6380" i="6" a="1"/>
  <c r="E6380" i="6" s="1"/>
  <c r="F6380" i="6" s="1"/>
  <c r="E7004" i="6" a="1"/>
  <c r="E7004" i="6" s="1"/>
  <c r="F7004" i="6" s="1"/>
  <c r="E6116" i="6" a="1"/>
  <c r="E6116" i="6" s="1"/>
  <c r="F6116" i="6" s="1"/>
  <c r="E5972" i="6" a="1"/>
  <c r="E5972" i="6" s="1"/>
  <c r="F5972" i="6" s="1"/>
  <c r="E5900" i="6" a="1"/>
  <c r="E5900" i="6" s="1"/>
  <c r="F5900" i="6" s="1"/>
  <c r="E5420" i="6" a="1"/>
  <c r="E5420" i="6" s="1"/>
  <c r="F5420" i="6" s="1"/>
  <c r="E5732" i="6" a="1"/>
  <c r="E5732" i="6" s="1"/>
  <c r="F5732" i="6" s="1"/>
  <c r="E4988" i="6" a="1"/>
  <c r="E4988" i="6" s="1"/>
  <c r="F4988" i="6" s="1"/>
  <c r="E4580" i="6" a="1"/>
  <c r="E4580" i="6" s="1"/>
  <c r="F4580" i="6" s="1"/>
  <c r="E4532" i="6" a="1"/>
  <c r="E4532" i="6" s="1"/>
  <c r="F4532" i="6" s="1"/>
  <c r="E4940" i="6" a="1"/>
  <c r="E4940" i="6" s="1"/>
  <c r="F4940" i="6" s="1"/>
  <c r="E4460" i="6" a="1"/>
  <c r="E4460" i="6" s="1"/>
  <c r="F4460" i="6" s="1"/>
  <c r="E5156" i="6" a="1"/>
  <c r="E5156" i="6" s="1"/>
  <c r="F5156" i="6" s="1"/>
  <c r="E4076" i="6" a="1"/>
  <c r="E4076" i="6" s="1"/>
  <c r="F4076" i="6" s="1"/>
  <c r="E3500" i="6" a="1"/>
  <c r="E3500" i="6" s="1"/>
  <c r="F3500" i="6" s="1"/>
  <c r="E2780" i="6" a="1"/>
  <c r="E2780" i="6" s="1"/>
  <c r="F2780" i="6" s="1"/>
  <c r="E3212" i="6" a="1"/>
  <c r="E3212" i="6" s="1"/>
  <c r="F3212" i="6" s="1"/>
  <c r="E4148" i="6" a="1"/>
  <c r="E4148" i="6" s="1"/>
  <c r="F4148" i="6" s="1"/>
  <c r="E3380" i="6" a="1"/>
  <c r="E3380" i="6" s="1"/>
  <c r="F3380" i="6" s="1"/>
  <c r="E3716" i="6" a="1"/>
  <c r="E3716" i="6" s="1"/>
  <c r="F3716" i="6" s="1"/>
  <c r="E2684" i="6" a="1"/>
  <c r="E2684" i="6" s="1"/>
  <c r="F2684" i="6" s="1"/>
  <c r="E2036" i="6" a="1"/>
  <c r="E2036" i="6" s="1"/>
  <c r="F2036" i="6" s="1"/>
  <c r="E3068" i="6" a="1"/>
  <c r="E3068" i="6" s="1"/>
  <c r="F3068" i="6" s="1"/>
  <c r="E1916" i="6" a="1"/>
  <c r="E1916" i="6" s="1"/>
  <c r="F1916" i="6" s="1"/>
  <c r="E2084" i="6" a="1"/>
  <c r="E2084" i="6" s="1"/>
  <c r="F2084" i="6" s="1"/>
  <c r="E1484" i="6" a="1"/>
  <c r="E1484" i="6" s="1"/>
  <c r="F1484" i="6" s="1"/>
  <c r="E2156" i="6" a="1"/>
  <c r="E2156" i="6" s="1"/>
  <c r="F2156" i="6" s="1"/>
  <c r="E1316" i="6" a="1"/>
  <c r="E1316" i="6" s="1"/>
  <c r="F1316" i="6" s="1"/>
  <c r="E524" i="6" a="1"/>
  <c r="E524" i="6" s="1"/>
  <c r="F524" i="6" s="1"/>
  <c r="E308" i="6" a="1"/>
  <c r="E308" i="6" s="1"/>
  <c r="F308" i="6" s="1"/>
  <c r="E596" i="6" a="1"/>
  <c r="E596" i="6" s="1"/>
  <c r="F596" i="6" s="1"/>
  <c r="E860" i="6" a="1"/>
  <c r="E860" i="6" s="1"/>
  <c r="F860" i="6" s="1"/>
  <c r="E284" i="6" a="1"/>
  <c r="E284" i="6" s="1"/>
  <c r="F284" i="6" s="1"/>
  <c r="E836" i="6" a="1"/>
  <c r="E836" i="6" s="1"/>
  <c r="F836" i="6" s="1"/>
  <c r="E7653" i="6" a="1"/>
  <c r="E7653" i="6" s="1"/>
  <c r="E7773" i="6" a="1"/>
  <c r="E7773" i="6" s="1"/>
  <c r="E7701" i="6" a="1"/>
  <c r="E7701" i="6" s="1"/>
  <c r="E7125" i="6" a="1"/>
  <c r="E7125" i="6" s="1"/>
  <c r="E7941" i="6" a="1"/>
  <c r="E7941" i="6" s="1"/>
  <c r="E6645" i="6" a="1"/>
  <c r="E6645" i="6" s="1"/>
  <c r="E6549" i="6" a="1"/>
  <c r="E6549" i="6" s="1"/>
  <c r="E6765" i="6" a="1"/>
  <c r="E6765" i="6" s="1"/>
  <c r="E6477" i="6" a="1"/>
  <c r="E6477" i="6" s="1"/>
  <c r="E6093" i="6" a="1"/>
  <c r="E6093" i="6" s="1"/>
  <c r="E6213" i="6" a="1"/>
  <c r="E6213" i="6" s="1"/>
  <c r="E5301" i="6" a="1"/>
  <c r="E5301" i="6" s="1"/>
  <c r="E5589" i="6" a="1"/>
  <c r="E5589" i="6" s="1"/>
  <c r="E5613" i="6" a="1"/>
  <c r="E5613" i="6" s="1"/>
  <c r="E5397" i="6" a="1"/>
  <c r="E5397" i="6" s="1"/>
  <c r="E4725" i="6" a="1"/>
  <c r="E4725" i="6" s="1"/>
  <c r="E5205" i="6" a="1"/>
  <c r="E5205" i="6" s="1"/>
  <c r="E5229" i="6" a="1"/>
  <c r="E5229" i="6" s="1"/>
  <c r="E4701" i="6" a="1"/>
  <c r="E4701" i="6" s="1"/>
  <c r="F4702" i="6" s="1"/>
  <c r="E4101" i="6" a="1"/>
  <c r="E4101" i="6" s="1"/>
  <c r="E4365" i="6" a="1"/>
  <c r="E4365" i="6" s="1"/>
  <c r="E3789" i="6" a="1"/>
  <c r="E3789" i="6" s="1"/>
  <c r="E2949" i="6" a="1"/>
  <c r="E2949" i="6" s="1"/>
  <c r="E3669" i="6" a="1"/>
  <c r="E3669" i="6" s="1"/>
  <c r="E2973" i="6" a="1"/>
  <c r="E2973" i="6" s="1"/>
  <c r="E3549" i="6" a="1"/>
  <c r="E3549" i="6" s="1"/>
  <c r="E2877" i="6" a="1"/>
  <c r="E2877" i="6" s="1"/>
  <c r="E2901" i="6" a="1"/>
  <c r="E2901" i="6" s="1"/>
  <c r="E2253" i="6" a="1"/>
  <c r="E2253" i="6" s="1"/>
  <c r="E1581" i="6" a="1"/>
  <c r="E1581" i="6" s="1"/>
  <c r="E2133" i="6" a="1"/>
  <c r="E2133" i="6" s="1"/>
  <c r="F2134" i="6" s="1"/>
  <c r="E2589" i="6" a="1"/>
  <c r="E2589" i="6" s="1"/>
  <c r="E1653" i="6" a="1"/>
  <c r="E1653" i="6" s="1"/>
  <c r="E2397" i="6" a="1"/>
  <c r="E2397" i="6" s="1"/>
  <c r="E1677" i="6" a="1"/>
  <c r="E1677" i="6" s="1"/>
  <c r="E1101" i="6" a="1"/>
  <c r="E1101" i="6" s="1"/>
  <c r="F1102" i="6" s="1"/>
  <c r="E237" i="6" a="1"/>
  <c r="E237" i="6" s="1"/>
  <c r="E765" i="6" a="1"/>
  <c r="E765" i="6" s="1"/>
  <c r="F766" i="6" s="1"/>
  <c r="E1053" i="6" a="1"/>
  <c r="E1053" i="6" s="1"/>
  <c r="E189" i="6" a="1"/>
  <c r="E189" i="6" s="1"/>
  <c r="E981" i="6" a="1"/>
  <c r="E981" i="6" s="1"/>
  <c r="E549" i="6" a="1"/>
  <c r="E549" i="6" s="1"/>
  <c r="E7532" i="6" a="1"/>
  <c r="E7532" i="6" s="1"/>
  <c r="F7532" i="6" s="1"/>
  <c r="E7724" i="6" a="1"/>
  <c r="E7724" i="6" s="1"/>
  <c r="F7724" i="6" s="1"/>
  <c r="E7484" i="6" a="1"/>
  <c r="E7484" i="6" s="1"/>
  <c r="F7484" i="6" s="1"/>
  <c r="E7076" i="6" a="1"/>
  <c r="E7076" i="6" s="1"/>
  <c r="F7076" i="6" s="1"/>
  <c r="E7604" i="6" a="1"/>
  <c r="E7604" i="6" s="1"/>
  <c r="F7604" i="6" s="1"/>
  <c r="E7748" i="6" a="1"/>
  <c r="E7748" i="6" s="1"/>
  <c r="F7748" i="6" s="1"/>
  <c r="E6524" i="6" a="1"/>
  <c r="E6524" i="6" s="1"/>
  <c r="F6524" i="6" s="1"/>
  <c r="E6668" i="6" a="1"/>
  <c r="E6668" i="6" s="1"/>
  <c r="F6668" i="6" s="1"/>
  <c r="E6452" i="6" a="1"/>
  <c r="E6452" i="6" s="1"/>
  <c r="F6452" i="6" s="1"/>
  <c r="E6068" i="6" a="1"/>
  <c r="E6068" i="6" s="1"/>
  <c r="F6068" i="6" s="1"/>
  <c r="E6140" i="6" a="1"/>
  <c r="E6140" i="6" s="1"/>
  <c r="F6140" i="6" s="1"/>
  <c r="E5252" i="6" a="1"/>
  <c r="E5252" i="6" s="1"/>
  <c r="F5252" i="6" s="1"/>
  <c r="E5540" i="6" a="1"/>
  <c r="E5540" i="6" s="1"/>
  <c r="F5540" i="6" s="1"/>
  <c r="E5324" i="6" a="1"/>
  <c r="E5324" i="6" s="1"/>
  <c r="F5324" i="6" s="1"/>
  <c r="E5180" i="6" a="1"/>
  <c r="E5180" i="6" s="1"/>
  <c r="F5180" i="6" s="1"/>
  <c r="E4676" i="6" a="1"/>
  <c r="E4676" i="6" s="1"/>
  <c r="F4676" i="6" s="1"/>
  <c r="E5060" i="6" a="1"/>
  <c r="E5060" i="6" s="1"/>
  <c r="F5060" i="6" s="1"/>
  <c r="E5132" i="6" a="1"/>
  <c r="E5132" i="6" s="1"/>
  <c r="F5132" i="6" s="1"/>
  <c r="E4652" i="6" a="1"/>
  <c r="E4652" i="6" s="1"/>
  <c r="F4652" i="6" s="1"/>
  <c r="E3980" i="6" a="1"/>
  <c r="E3980" i="6" s="1"/>
  <c r="F3980" i="6" s="1"/>
  <c r="E4268" i="6" a="1"/>
  <c r="E4268" i="6" s="1"/>
  <c r="F4268" i="6" s="1"/>
  <c r="E3692" i="6" a="1"/>
  <c r="E3692" i="6" s="1"/>
  <c r="F3692" i="6" s="1"/>
  <c r="E2924" i="6" a="1"/>
  <c r="E2924" i="6" s="1"/>
  <c r="F2924" i="6" s="1"/>
  <c r="E3572" i="6" a="1"/>
  <c r="E3572" i="6" s="1"/>
  <c r="F3572" i="6" s="1"/>
  <c r="E2828" i="6" a="1"/>
  <c r="E2828" i="6" s="1"/>
  <c r="F2828" i="6" s="1"/>
  <c r="E3428" i="6" a="1"/>
  <c r="E3428" i="6" s="1"/>
  <c r="F3428" i="6" s="1"/>
  <c r="E4004" i="6" a="1"/>
  <c r="E4004" i="6" s="1"/>
  <c r="F4004" i="6" s="1"/>
  <c r="E2804" i="6" a="1"/>
  <c r="E2804" i="6" s="1"/>
  <c r="F2804" i="6" s="1"/>
  <c r="E2228" i="6" a="1"/>
  <c r="E2228" i="6" s="1"/>
  <c r="F2228" i="6" s="1"/>
  <c r="E1556" i="6" a="1"/>
  <c r="E1556" i="6" s="1"/>
  <c r="F1556" i="6" s="1"/>
  <c r="E2108" i="6" a="1"/>
  <c r="E2108" i="6" s="1"/>
  <c r="F2108" i="6" s="1"/>
  <c r="E2516" i="6" a="1"/>
  <c r="E2516" i="6" s="1"/>
  <c r="F2516" i="6" s="1"/>
  <c r="E1604" i="6" a="1"/>
  <c r="E1604" i="6" s="1"/>
  <c r="F1604" i="6" s="1"/>
  <c r="E2372" i="6" a="1"/>
  <c r="E2372" i="6" s="1"/>
  <c r="F2372" i="6" s="1"/>
  <c r="E1412" i="6" a="1"/>
  <c r="E1412" i="6" s="1"/>
  <c r="F1412" i="6" s="1"/>
  <c r="E668" i="6" a="1"/>
  <c r="E668" i="6" s="1"/>
  <c r="F668" i="6" s="1"/>
  <c r="E212" i="6" a="1"/>
  <c r="E212" i="6" s="1"/>
  <c r="F212" i="6" s="1"/>
  <c r="E740" i="6" a="1"/>
  <c r="E740" i="6" s="1"/>
  <c r="F740" i="6" s="1"/>
  <c r="E1028" i="6" a="1"/>
  <c r="E1028" i="6" s="1"/>
  <c r="F1028" i="6" s="1"/>
  <c r="E164" i="6" a="1"/>
  <c r="E164" i="6" s="1"/>
  <c r="F164" i="6" s="1"/>
  <c r="E956" i="6" a="1"/>
  <c r="E956" i="6" s="1"/>
  <c r="F956" i="6" s="1"/>
  <c r="E8374" i="6" a="1"/>
  <c r="E8374" i="6" s="1"/>
  <c r="E7654" i="6" a="1"/>
  <c r="E7654" i="6" s="1"/>
  <c r="F7654" i="6" s="1"/>
  <c r="E6886" i="6" a="1"/>
  <c r="E6886" i="6" s="1"/>
  <c r="E6046" i="6" a="1"/>
  <c r="E6046" i="6" s="1"/>
  <c r="E5398" i="6" a="1"/>
  <c r="E5398" i="6" s="1"/>
  <c r="E1606" i="6" a="1"/>
  <c r="E1606" i="6" s="1"/>
  <c r="E1174" i="6" a="1"/>
  <c r="E1174" i="6" s="1"/>
  <c r="E7966" i="6" a="1"/>
  <c r="E7966" i="6" s="1"/>
  <c r="E7126" i="6" a="1"/>
  <c r="E7126" i="6" s="1"/>
  <c r="F7126" i="6" s="1"/>
  <c r="E6670" i="6" a="1"/>
  <c r="E6670" i="6" s="1"/>
  <c r="E5662" i="6" a="1"/>
  <c r="E5662" i="6" s="1"/>
  <c r="E5062" i="6" a="1"/>
  <c r="E5062" i="6" s="1"/>
  <c r="E3502" i="6" a="1"/>
  <c r="E3502" i="6" s="1"/>
  <c r="E2302" i="6" a="1"/>
  <c r="E2302" i="6" s="1"/>
  <c r="E118" i="6" a="1"/>
  <c r="E118" i="6" s="1"/>
  <c r="E886" i="6" a="1"/>
  <c r="E886" i="6" s="1"/>
  <c r="E8254" i="6" a="1"/>
  <c r="E8254" i="6" s="1"/>
  <c r="E7438" i="6" a="1"/>
  <c r="E7438" i="6" s="1"/>
  <c r="E5974" i="6" a="1"/>
  <c r="E5974" i="6" s="1"/>
  <c r="E4030" i="6" a="1"/>
  <c r="E4030" i="6" s="1"/>
  <c r="E3766" i="6" a="1"/>
  <c r="E3766" i="6" s="1"/>
  <c r="E45" i="6" a="1"/>
  <c r="E45" i="6" s="1"/>
  <c r="F45" i="6" s="1"/>
  <c r="E8230" i="6" a="1"/>
  <c r="E8230" i="6" s="1"/>
  <c r="E7558" i="6" a="1"/>
  <c r="E7558" i="6" s="1"/>
  <c r="E7174" i="6" a="1"/>
  <c r="E7174" i="6" s="1"/>
  <c r="E6574" i="6" a="1"/>
  <c r="E6574" i="6" s="1"/>
  <c r="E6766" i="6" a="1"/>
  <c r="E6766" i="6" s="1"/>
  <c r="E5134" i="6" a="1"/>
  <c r="E5134" i="6" s="1"/>
  <c r="E4870" i="6" a="1"/>
  <c r="E4870" i="6" s="1"/>
  <c r="E3550" i="6" a="1"/>
  <c r="E3550" i="6" s="1"/>
  <c r="E3526" i="6" a="1"/>
  <c r="E3526" i="6" s="1"/>
  <c r="E3406" i="6" a="1"/>
  <c r="E3406" i="6" s="1"/>
  <c r="E2590" i="6" a="1"/>
  <c r="E2590" i="6" s="1"/>
  <c r="F2590" i="6" s="1"/>
  <c r="E2374" i="6" a="1"/>
  <c r="E2374" i="6" s="1"/>
  <c r="E2398" i="6" a="1"/>
  <c r="E2398" i="6" s="1"/>
  <c r="E2230" i="6" a="1"/>
  <c r="E2230" i="6" s="1"/>
  <c r="E262" i="6" a="1"/>
  <c r="E262" i="6" s="1"/>
  <c r="E430" i="6" a="1"/>
  <c r="E430" i="6" s="1"/>
  <c r="E8302" i="6" a="1"/>
  <c r="E8302" i="6" s="1"/>
  <c r="E7486" i="6" a="1"/>
  <c r="E7486" i="6" s="1"/>
  <c r="E7390" i="6" a="1"/>
  <c r="E7390" i="6" s="1"/>
  <c r="E6814" i="6" a="1"/>
  <c r="E6814" i="6" s="1"/>
  <c r="E6358" i="6" a="1"/>
  <c r="E6358" i="6" s="1"/>
  <c r="E5998" i="6" a="1"/>
  <c r="E5998" i="6" s="1"/>
  <c r="E5590" i="6" a="1"/>
  <c r="E5590" i="6" s="1"/>
  <c r="E5566" i="6" a="1"/>
  <c r="E5566" i="6" s="1"/>
  <c r="E4894" i="6" a="1"/>
  <c r="E4894" i="6" s="1"/>
  <c r="E4606" i="6" a="1"/>
  <c r="E4606" i="6" s="1"/>
  <c r="E2998" i="6" a="1"/>
  <c r="E2998" i="6" s="1"/>
  <c r="E3070" i="6" a="1"/>
  <c r="E3070" i="6" s="1"/>
  <c r="E2902" i="6" a="1"/>
  <c r="E2902" i="6" s="1"/>
  <c r="E1822" i="6" a="1"/>
  <c r="E1822" i="6" s="1"/>
  <c r="E1774" i="6" a="1"/>
  <c r="E1774" i="6" s="1"/>
  <c r="E1918" i="6" a="1"/>
  <c r="E1918" i="6" s="1"/>
  <c r="E574" i="6" a="1"/>
  <c r="E574" i="6" s="1"/>
  <c r="E8110" i="6" a="1"/>
  <c r="E8110" i="6" s="1"/>
  <c r="E7894" i="6" a="1"/>
  <c r="E7894" i="6" s="1"/>
  <c r="E7078" i="6" a="1"/>
  <c r="E7078" i="6" s="1"/>
  <c r="E6526" i="6" a="1"/>
  <c r="E6526" i="6" s="1"/>
  <c r="E6118" i="6" a="1"/>
  <c r="E6118" i="6" s="1"/>
  <c r="E5878" i="6" a="1"/>
  <c r="E5878" i="6" s="1"/>
  <c r="E5926" i="6" a="1"/>
  <c r="E5926" i="6" s="1"/>
  <c r="E5206" i="6" a="1"/>
  <c r="E5206" i="6" s="1"/>
  <c r="E4990" i="6" a="1"/>
  <c r="E4990" i="6" s="1"/>
  <c r="E4750" i="6" a="1"/>
  <c r="E4750" i="6" s="1"/>
  <c r="E3214" i="6" a="1"/>
  <c r="E3214" i="6" s="1"/>
  <c r="E3286" i="6" a="1"/>
  <c r="E3286" i="6" s="1"/>
  <c r="E3358" i="6" a="1"/>
  <c r="E3358" i="6" s="1"/>
  <c r="E2086" i="6" a="1"/>
  <c r="E2086" i="6" s="1"/>
  <c r="E2062" i="6" a="1"/>
  <c r="E2062" i="6" s="1"/>
  <c r="E2158" i="6" a="1"/>
  <c r="E2158" i="6" s="1"/>
  <c r="E2182" i="6" a="1"/>
  <c r="E2182" i="6" s="1"/>
  <c r="E862" i="6" a="1"/>
  <c r="E862" i="6" s="1"/>
  <c r="E910" i="6" a="1"/>
  <c r="E910" i="6" s="1"/>
  <c r="E358" i="6" a="1"/>
  <c r="E358" i="6" s="1"/>
  <c r="E7989" i="6" a="1"/>
  <c r="E7989" i="6" s="1"/>
  <c r="E8013" i="6" a="1"/>
  <c r="E8013" i="6" s="1"/>
  <c r="E8157" i="6" a="1"/>
  <c r="E8157" i="6" s="1"/>
  <c r="F8157" i="6" s="1"/>
  <c r="E7821" i="6" a="1"/>
  <c r="E7821" i="6" s="1"/>
  <c r="E7965" i="6" a="1"/>
  <c r="E7965" i="6" s="1"/>
  <c r="E7461" i="6" a="1"/>
  <c r="E7461" i="6" s="1"/>
  <c r="F7461" i="6" s="1"/>
  <c r="E7221" i="6" a="1"/>
  <c r="E7221" i="6" s="1"/>
  <c r="F7221" i="6" s="1"/>
  <c r="E7413" i="6" a="1"/>
  <c r="E7413" i="6" s="1"/>
  <c r="F7413" i="6" s="1"/>
  <c r="E6813" i="6" a="1"/>
  <c r="E6813" i="6" s="1"/>
  <c r="E6621" i="6" a="1"/>
  <c r="E6621" i="6" s="1"/>
  <c r="E7149" i="6" a="1"/>
  <c r="E7149" i="6" s="1"/>
  <c r="E7197" i="6" a="1"/>
  <c r="E7197" i="6" s="1"/>
  <c r="E6237" i="6" a="1"/>
  <c r="E6237" i="6" s="1"/>
  <c r="E5997" i="6" a="1"/>
  <c r="E5997" i="6" s="1"/>
  <c r="F5997" i="6" s="1"/>
  <c r="E5445" i="6" a="1"/>
  <c r="E5445" i="6" s="1"/>
  <c r="F5445" i="6" s="1"/>
  <c r="E5781" i="6" a="1"/>
  <c r="E5781" i="6" s="1"/>
  <c r="F5781" i="6" s="1"/>
  <c r="E5757" i="6" a="1"/>
  <c r="E5757" i="6" s="1"/>
  <c r="E5517" i="6" a="1"/>
  <c r="E5517" i="6" s="1"/>
  <c r="E4821" i="6" a="1"/>
  <c r="E4821" i="6" s="1"/>
  <c r="F4821" i="6" s="1"/>
  <c r="E4245" i="6" a="1"/>
  <c r="E4245" i="6" s="1"/>
  <c r="E4221" i="6" a="1"/>
  <c r="E4221" i="6" s="1"/>
  <c r="E4797" i="6" a="1"/>
  <c r="E4797" i="6" s="1"/>
  <c r="F4797" i="6" s="1"/>
  <c r="E4293" i="6" a="1"/>
  <c r="E4293" i="6" s="1"/>
  <c r="F4294" i="6" s="1"/>
  <c r="E4557" i="6" a="1"/>
  <c r="E4557" i="6" s="1"/>
  <c r="F4557" i="6" s="1"/>
  <c r="E3861" i="6" a="1"/>
  <c r="E3861" i="6" s="1"/>
  <c r="E3141" i="6" a="1"/>
  <c r="E3141" i="6" s="1"/>
  <c r="E3909" i="6" a="1"/>
  <c r="E3909" i="6" s="1"/>
  <c r="F3909" i="6" s="1"/>
  <c r="E3093" i="6" a="1"/>
  <c r="E3093" i="6" s="1"/>
  <c r="E3741" i="6" a="1"/>
  <c r="E3741" i="6" s="1"/>
  <c r="F3742" i="6" s="1"/>
  <c r="E3237" i="6" a="1"/>
  <c r="E3237" i="6" s="1"/>
  <c r="F3237" i="6" s="1"/>
  <c r="E3453" i="6" a="1"/>
  <c r="E3453" i="6" s="1"/>
  <c r="F3454" i="6" s="1"/>
  <c r="E2301" i="6" a="1"/>
  <c r="E2301" i="6" s="1"/>
  <c r="F2301" i="6" s="1"/>
  <c r="E1749" i="6" a="1"/>
  <c r="E1749" i="6" s="1"/>
  <c r="E2541" i="6" a="1"/>
  <c r="E2541" i="6" s="1"/>
  <c r="E1461" i="6" a="1"/>
  <c r="E1461" i="6" s="1"/>
  <c r="F1461" i="6" s="1"/>
  <c r="E1797" i="6" a="1"/>
  <c r="E1797" i="6" s="1"/>
  <c r="E2469" i="6" a="1"/>
  <c r="E2469" i="6" s="1"/>
  <c r="E1869" i="6" a="1"/>
  <c r="E1869" i="6" s="1"/>
  <c r="F1869" i="6" s="1"/>
  <c r="E1149" i="6" a="1"/>
  <c r="E1149" i="6" s="1"/>
  <c r="F1149" i="6" s="1"/>
  <c r="E453" i="6" a="1"/>
  <c r="E453" i="6" s="1"/>
  <c r="F453" i="6" s="1"/>
  <c r="E933" i="6" a="1"/>
  <c r="E933" i="6" s="1"/>
  <c r="E1341" i="6" a="1"/>
  <c r="E1341" i="6" s="1"/>
  <c r="E357" i="6" a="1"/>
  <c r="E357" i="6" s="1"/>
  <c r="E1173" i="6" a="1"/>
  <c r="E1173" i="6" s="1"/>
  <c r="E717" i="6" a="1"/>
  <c r="E717" i="6" s="1"/>
  <c r="E8325" i="6" a="1"/>
  <c r="E8325" i="6" s="1"/>
  <c r="F8325" i="6" s="1"/>
  <c r="E8349" i="6" a="1"/>
  <c r="E8349" i="6" s="1"/>
  <c r="E8301" i="6" a="1"/>
  <c r="E8301" i="6" s="1"/>
  <c r="E8133" i="6" a="1"/>
  <c r="E8133" i="6" s="1"/>
  <c r="F8134" i="6" s="1"/>
  <c r="E7629" i="6" a="1"/>
  <c r="E7629" i="6" s="1"/>
  <c r="E7365" i="6" a="1"/>
  <c r="E7365" i="6" s="1"/>
  <c r="F7365" i="6" s="1"/>
  <c r="E6981" i="6" a="1"/>
  <c r="E6981" i="6" s="1"/>
  <c r="E6861" i="6" a="1"/>
  <c r="E6861" i="6" s="1"/>
  <c r="F6862" i="6" s="1"/>
  <c r="E7053" i="6" a="1"/>
  <c r="E7053" i="6" s="1"/>
  <c r="F7053" i="6" s="1"/>
  <c r="E6405" i="6" a="1"/>
  <c r="E6405" i="6" s="1"/>
  <c r="F6405" i="6" s="1"/>
  <c r="E6381" i="6" a="1"/>
  <c r="E6381" i="6" s="1"/>
  <c r="F6381" i="6" s="1"/>
  <c r="E7005" i="6" a="1"/>
  <c r="E7005" i="6" s="1"/>
  <c r="E6117" i="6" a="1"/>
  <c r="E6117" i="6" s="1"/>
  <c r="E5973" i="6" a="1"/>
  <c r="E5973" i="6" s="1"/>
  <c r="F5973" i="6" s="1"/>
  <c r="E5901" i="6" a="1"/>
  <c r="E5901" i="6" s="1"/>
  <c r="E5421" i="6" a="1"/>
  <c r="E5421" i="6" s="1"/>
  <c r="E5733" i="6" a="1"/>
  <c r="E5733" i="6" s="1"/>
  <c r="F5733" i="6" s="1"/>
  <c r="E4989" i="6" a="1"/>
  <c r="E4989" i="6" s="1"/>
  <c r="E4581" i="6" a="1"/>
  <c r="E4581" i="6" s="1"/>
  <c r="F4581" i="6" s="1"/>
  <c r="E4533" i="6" a="1"/>
  <c r="E4533" i="6" s="1"/>
  <c r="F4534" i="6" s="1"/>
  <c r="E4941" i="6" a="1"/>
  <c r="E4941" i="6" s="1"/>
  <c r="E4461" i="6" a="1"/>
  <c r="E4461" i="6" s="1"/>
  <c r="F4461" i="6" s="1"/>
  <c r="E5157" i="6" a="1"/>
  <c r="E5157" i="6" s="1"/>
  <c r="E4077" i="6" a="1"/>
  <c r="E4077" i="6" s="1"/>
  <c r="E3501" i="6" a="1"/>
  <c r="E3501" i="6" s="1"/>
  <c r="F3501" i="6" s="1"/>
  <c r="E2781" i="6" a="1"/>
  <c r="E2781" i="6" s="1"/>
  <c r="F2781" i="6" s="1"/>
  <c r="E3213" i="6" a="1"/>
  <c r="E3213" i="6" s="1"/>
  <c r="F3213" i="6" s="1"/>
  <c r="E4149" i="6" a="1"/>
  <c r="E4149" i="6" s="1"/>
  <c r="E3381" i="6" a="1"/>
  <c r="E3381" i="6" s="1"/>
  <c r="F3382" i="6" s="1"/>
  <c r="E3717" i="6" a="1"/>
  <c r="E3717" i="6" s="1"/>
  <c r="F3718" i="6" s="1"/>
  <c r="E2685" i="6" a="1"/>
  <c r="E2685" i="6" s="1"/>
  <c r="E2037" i="6" a="1"/>
  <c r="E2037" i="6" s="1"/>
  <c r="E3069" i="6" a="1"/>
  <c r="E3069" i="6" s="1"/>
  <c r="E1917" i="6" a="1"/>
  <c r="E1917" i="6" s="1"/>
  <c r="F1917" i="6" s="1"/>
  <c r="E2085" i="6" a="1"/>
  <c r="E2085" i="6" s="1"/>
  <c r="E1485" i="6" a="1"/>
  <c r="E1485" i="6" s="1"/>
  <c r="E2157" i="6" a="1"/>
  <c r="E2157" i="6" s="1"/>
  <c r="E1317" i="6" a="1"/>
  <c r="E1317" i="6" s="1"/>
  <c r="F1317" i="6" s="1"/>
  <c r="E525" i="6" a="1"/>
  <c r="E525" i="6" s="1"/>
  <c r="E309" i="6" a="1"/>
  <c r="E309" i="6" s="1"/>
  <c r="E597" i="6" a="1"/>
  <c r="E597" i="6" s="1"/>
  <c r="F597" i="6" s="1"/>
  <c r="E861" i="6" a="1"/>
  <c r="E861" i="6" s="1"/>
  <c r="F862" i="6" s="1"/>
  <c r="E285" i="6" a="1"/>
  <c r="E285" i="6" s="1"/>
  <c r="F285" i="6" s="1"/>
  <c r="E837" i="6" a="1"/>
  <c r="E837" i="6" s="1"/>
  <c r="E8180" i="6" a="1"/>
  <c r="E8180" i="6" s="1"/>
  <c r="F8180" i="6" s="1"/>
  <c r="E8204" i="6" a="1"/>
  <c r="E8204" i="6" s="1"/>
  <c r="F8204" i="6" s="1"/>
  <c r="E8276" i="6" a="1"/>
  <c r="E8276" i="6" s="1"/>
  <c r="F8276" i="6" s="1"/>
  <c r="E7916" i="6" a="1"/>
  <c r="E7916" i="6" s="1"/>
  <c r="F7916" i="6" s="1"/>
  <c r="E8420" i="6" a="1"/>
  <c r="E8420" i="6" s="1"/>
  <c r="F8420" i="6" s="1"/>
  <c r="E7580" i="6" a="1"/>
  <c r="E7580" i="6" s="1"/>
  <c r="F7580" i="6" s="1"/>
  <c r="E7316" i="6" a="1"/>
  <c r="E7316" i="6" s="1"/>
  <c r="F7316" i="6" s="1"/>
  <c r="E6932" i="6" a="1"/>
  <c r="E6932" i="6" s="1"/>
  <c r="F6932" i="6" s="1"/>
  <c r="E7292" i="6" a="1"/>
  <c r="E7292" i="6" s="1"/>
  <c r="F7292" i="6" s="1"/>
  <c r="E6836" i="6" a="1"/>
  <c r="E6836" i="6" s="1"/>
  <c r="F6836" i="6" s="1"/>
  <c r="E7388" i="6" a="1"/>
  <c r="E7388" i="6" s="1"/>
  <c r="F7388" i="6" s="1"/>
  <c r="E6692" i="6" a="1"/>
  <c r="E6692" i="6" s="1"/>
  <c r="F6692" i="6" s="1"/>
  <c r="E6332" i="6" a="1"/>
  <c r="E6332" i="6" s="1"/>
  <c r="F6332" i="6" s="1"/>
  <c r="E6188" i="6" a="1"/>
  <c r="E6188" i="6" s="1"/>
  <c r="F6188" i="6" s="1"/>
  <c r="E5924" i="6" a="1"/>
  <c r="E5924" i="6" s="1"/>
  <c r="F5924" i="6" s="1"/>
  <c r="E5828" i="6" a="1"/>
  <c r="E5828" i="6" s="1"/>
  <c r="F5828" i="6" s="1"/>
  <c r="E5372" i="6" a="1"/>
  <c r="E5372" i="6" s="1"/>
  <c r="F5372" i="6" s="1"/>
  <c r="E5636" i="6" a="1"/>
  <c r="E5636" i="6" s="1"/>
  <c r="F5636" i="6" s="1"/>
  <c r="E4916" i="6" a="1"/>
  <c r="E4916" i="6" s="1"/>
  <c r="F4916" i="6" s="1"/>
  <c r="E4412" i="6" a="1"/>
  <c r="E4412" i="6" s="1"/>
  <c r="F4412" i="6" s="1"/>
  <c r="E4484" i="6" a="1"/>
  <c r="E4484" i="6" s="1"/>
  <c r="F4484" i="6" s="1"/>
  <c r="E4892" i="6" a="1"/>
  <c r="E4892" i="6" s="1"/>
  <c r="F4892" i="6" s="1"/>
  <c r="E4436" i="6" a="1"/>
  <c r="E4436" i="6" s="1"/>
  <c r="F4436" i="6" s="1"/>
  <c r="E5108" i="6" a="1"/>
  <c r="E5108" i="6" s="1"/>
  <c r="F5108" i="6" s="1"/>
  <c r="E4052" i="6" a="1"/>
  <c r="E4052" i="6" s="1"/>
  <c r="F4052" i="6" s="1"/>
  <c r="E3476" i="6" a="1"/>
  <c r="E3476" i="6" s="1"/>
  <c r="F3476" i="6" s="1"/>
  <c r="E2708" i="6" a="1"/>
  <c r="E2708" i="6" s="1"/>
  <c r="F2708" i="6" s="1"/>
  <c r="E3188" i="6" a="1"/>
  <c r="E3188" i="6" s="1"/>
  <c r="F3188" i="6" s="1"/>
  <c r="E4028" i="6" a="1"/>
  <c r="E4028" i="6" s="1"/>
  <c r="F4028" i="6" s="1"/>
  <c r="E3356" i="6" a="1"/>
  <c r="E3356" i="6" s="1"/>
  <c r="F3356" i="6" s="1"/>
  <c r="E3620" i="6" a="1"/>
  <c r="E3620" i="6" s="1"/>
  <c r="F3620" i="6" s="1"/>
  <c r="E2492" i="6" a="1"/>
  <c r="E2492" i="6" s="1"/>
  <c r="F2492" i="6" s="1"/>
  <c r="E1940" i="6" a="1"/>
  <c r="E1940" i="6" s="1"/>
  <c r="F1940" i="6" s="1"/>
  <c r="E2732" i="6" a="1"/>
  <c r="E2732" i="6" s="1"/>
  <c r="F2732" i="6" s="1"/>
  <c r="E1820" i="6" a="1"/>
  <c r="E1820" i="6" s="1"/>
  <c r="F1820" i="6" s="1"/>
  <c r="E1988" i="6" a="1"/>
  <c r="E1988" i="6" s="1"/>
  <c r="F1988" i="6" s="1"/>
  <c r="E1436" i="6" a="1"/>
  <c r="E1436" i="6" s="1"/>
  <c r="F1436" i="6" s="1"/>
  <c r="E2060" i="6" a="1"/>
  <c r="E2060" i="6" s="1"/>
  <c r="F2060" i="6" s="1"/>
  <c r="E1268" i="6" a="1"/>
  <c r="E1268" i="6" s="1"/>
  <c r="F1268" i="6" s="1"/>
  <c r="E500" i="6" a="1"/>
  <c r="E500" i="6" s="1"/>
  <c r="F500" i="6" s="1"/>
  <c r="E92" i="6" a="1"/>
  <c r="E92" i="6" s="1"/>
  <c r="F92" i="6" s="1"/>
  <c r="E380" i="6" a="1"/>
  <c r="E380" i="6" s="1"/>
  <c r="F380" i="6" s="1"/>
  <c r="E644" i="6" a="1"/>
  <c r="E644" i="6" s="1"/>
  <c r="F644" i="6" s="1"/>
  <c r="E260" i="6" a="1"/>
  <c r="E260" i="6" s="1"/>
  <c r="F260" i="6" s="1"/>
  <c r="E812" i="6" a="1"/>
  <c r="E812" i="6" s="1"/>
  <c r="F812" i="6" s="1"/>
  <c r="E7533" i="6" a="1"/>
  <c r="E7533" i="6" s="1"/>
  <c r="F7533" i="6" s="1"/>
  <c r="E7725" i="6" a="1"/>
  <c r="E7725" i="6" s="1"/>
  <c r="F7725" i="6" s="1"/>
  <c r="E7485" i="6" a="1"/>
  <c r="E7485" i="6" s="1"/>
  <c r="E7077" i="6" a="1"/>
  <c r="E7077" i="6" s="1"/>
  <c r="E7605" i="6" a="1"/>
  <c r="E7605" i="6" s="1"/>
  <c r="F7605" i="6" s="1"/>
  <c r="E7749" i="6" a="1"/>
  <c r="E7749" i="6" s="1"/>
  <c r="E6525" i="6" a="1"/>
  <c r="E6525" i="6" s="1"/>
  <c r="E6669" i="6" a="1"/>
  <c r="E6669" i="6" s="1"/>
  <c r="F6669" i="6" s="1"/>
  <c r="E6453" i="6" a="1"/>
  <c r="E6453" i="6" s="1"/>
  <c r="E6069" i="6" a="1"/>
  <c r="E6069" i="6" s="1"/>
  <c r="E6141" i="6" a="1"/>
  <c r="E6141" i="6" s="1"/>
  <c r="E5253" i="6" a="1"/>
  <c r="E5253" i="6" s="1"/>
  <c r="E5541" i="6" a="1"/>
  <c r="E5541" i="6" s="1"/>
  <c r="F5541" i="6" s="1"/>
  <c r="E5325" i="6" a="1"/>
  <c r="E5325" i="6" s="1"/>
  <c r="E5181" i="6" a="1"/>
  <c r="E5181" i="6" s="1"/>
  <c r="F5181" i="6" s="1"/>
  <c r="E4677" i="6" a="1"/>
  <c r="E4677" i="6" s="1"/>
  <c r="F4677" i="6" s="1"/>
  <c r="E5061" i="6" a="1"/>
  <c r="E5061" i="6" s="1"/>
  <c r="F5061" i="6" s="1"/>
  <c r="E5133" i="6" a="1"/>
  <c r="E5133" i="6" s="1"/>
  <c r="E4653" i="6" a="1"/>
  <c r="E4653" i="6" s="1"/>
  <c r="E3981" i="6" a="1"/>
  <c r="E3981" i="6" s="1"/>
  <c r="F3982" i="6" s="1"/>
  <c r="E4269" i="6" a="1"/>
  <c r="E4269" i="6" s="1"/>
  <c r="F4270" i="6" s="1"/>
  <c r="E3693" i="6" a="1"/>
  <c r="E3693" i="6" s="1"/>
  <c r="E2925" i="6" a="1"/>
  <c r="E2925" i="6" s="1"/>
  <c r="E3573" i="6" a="1"/>
  <c r="E3573" i="6" s="1"/>
  <c r="F3574" i="6" s="1"/>
  <c r="E2829" i="6" a="1"/>
  <c r="E2829" i="6" s="1"/>
  <c r="E3429" i="6" a="1"/>
  <c r="E3429" i="6" s="1"/>
  <c r="F3429" i="6" s="1"/>
  <c r="E4005" i="6" a="1"/>
  <c r="E4005" i="6" s="1"/>
  <c r="E2805" i="6" a="1"/>
  <c r="E2805" i="6" s="1"/>
  <c r="E2229" i="6" a="1"/>
  <c r="E2229" i="6" s="1"/>
  <c r="E1557" i="6" a="1"/>
  <c r="E1557" i="6" s="1"/>
  <c r="E2109" i="6" a="1"/>
  <c r="E2109" i="6" s="1"/>
  <c r="E2517" i="6" a="1"/>
  <c r="E2517" i="6" s="1"/>
  <c r="F2517" i="6" s="1"/>
  <c r="E1605" i="6" a="1"/>
  <c r="E1605" i="6" s="1"/>
  <c r="F1606" i="6" s="1"/>
  <c r="E2373" i="6" a="1"/>
  <c r="E2373" i="6" s="1"/>
  <c r="E1413" i="6" a="1"/>
  <c r="E1413" i="6" s="1"/>
  <c r="E669" i="6" a="1"/>
  <c r="E669" i="6" s="1"/>
  <c r="E213" i="6" a="1"/>
  <c r="E213" i="6" s="1"/>
  <c r="E741" i="6" a="1"/>
  <c r="E741" i="6" s="1"/>
  <c r="E1029" i="6" a="1"/>
  <c r="E1029" i="6" s="1"/>
  <c r="E165" i="6" a="1"/>
  <c r="E165" i="6" s="1"/>
  <c r="F166" i="6" s="1"/>
  <c r="E957" i="6" a="1"/>
  <c r="E957" i="6" s="1"/>
  <c r="F957" i="6" s="1"/>
  <c r="E7774" i="6" a="1"/>
  <c r="E7774" i="6" s="1"/>
  <c r="F7774" i="6" s="1"/>
  <c r="E6982" i="6" a="1"/>
  <c r="E6982" i="6" s="1"/>
  <c r="E6214" i="6" a="1"/>
  <c r="E6214" i="6" s="1"/>
  <c r="F6214" i="6" s="1"/>
  <c r="E5014" i="6" a="1"/>
  <c r="E5014" i="6" s="1"/>
  <c r="E1894" i="6" a="1"/>
  <c r="E1894" i="6" s="1"/>
  <c r="E622" i="6" a="1"/>
  <c r="E622" i="6" s="1"/>
  <c r="E646" i="6" a="1"/>
  <c r="E646" i="6" s="1"/>
  <c r="E7990" i="6" a="1"/>
  <c r="E7990" i="6" s="1"/>
  <c r="F7990" i="6" s="1"/>
  <c r="E7750" i="6" a="1"/>
  <c r="E7750" i="6" s="1"/>
  <c r="E6790" i="6" a="1"/>
  <c r="E6790" i="6" s="1"/>
  <c r="E7414" i="6" a="1"/>
  <c r="E7414" i="6" s="1"/>
  <c r="E6238" i="6" a="1"/>
  <c r="E6238" i="6" s="1"/>
  <c r="E5446" i="6" a="1"/>
  <c r="E5446" i="6" s="1"/>
  <c r="E5374" i="6" a="1"/>
  <c r="E5374" i="6" s="1"/>
  <c r="E5182" i="6" a="1"/>
  <c r="E5182" i="6" s="1"/>
  <c r="E4678" i="6" a="1"/>
  <c r="E4678" i="6" s="1"/>
  <c r="E4126" i="6" a="1"/>
  <c r="E4126" i="6" s="1"/>
  <c r="E4102" i="6" a="1"/>
  <c r="E4102" i="6" s="1"/>
  <c r="E2806" i="6" a="1"/>
  <c r="E2806" i="6" s="1"/>
  <c r="F2806" i="6" s="1"/>
  <c r="E3862" i="6" a="1"/>
  <c r="E3862" i="6" s="1"/>
  <c r="E1558" i="6" a="1"/>
  <c r="E1558" i="6" s="1"/>
  <c r="E1414" i="6" a="1"/>
  <c r="E1414" i="6" s="1"/>
  <c r="E1438" i="6" a="1"/>
  <c r="E1438" i="6" s="1"/>
  <c r="E1390" i="6" a="1"/>
  <c r="E1390" i="6" s="1"/>
  <c r="E238" i="6" a="1"/>
  <c r="E238" i="6" s="1"/>
  <c r="E1078" i="6" a="1"/>
  <c r="E1078" i="6" s="1"/>
  <c r="E7678" i="6" a="1"/>
  <c r="E7678" i="6" s="1"/>
  <c r="E7870" i="6" a="1"/>
  <c r="E7870" i="6" s="1"/>
  <c r="E8398" i="6" a="1"/>
  <c r="E8398" i="6" s="1"/>
  <c r="E7198" i="6" a="1"/>
  <c r="E7198" i="6" s="1"/>
  <c r="E6838" i="6" a="1"/>
  <c r="E6838" i="6" s="1"/>
  <c r="E6022" i="6" a="1"/>
  <c r="E6022" i="6" s="1"/>
  <c r="E5542" i="6" a="1"/>
  <c r="E5542" i="6" s="1"/>
  <c r="E5518" i="6" a="1"/>
  <c r="E5518" i="6" s="1"/>
  <c r="E4846" i="6" a="1"/>
  <c r="E4846" i="6" s="1"/>
  <c r="E4390" i="6" a="1"/>
  <c r="E4390" i="6" s="1"/>
  <c r="E4462" i="6" a="1"/>
  <c r="E4462" i="6" s="1"/>
  <c r="E2950" i="6" a="1"/>
  <c r="E2950" i="6" s="1"/>
  <c r="F2950" i="6" s="1"/>
  <c r="E2974" i="6" a="1"/>
  <c r="E2974" i="6" s="1"/>
  <c r="F2974" i="6" s="1"/>
  <c r="E2878" i="6" a="1"/>
  <c r="E2878" i="6" s="1"/>
  <c r="F2878" i="6" s="1"/>
  <c r="E1798" i="6" a="1"/>
  <c r="E1798" i="6" s="1"/>
  <c r="F1798" i="6" s="1"/>
  <c r="E1654" i="6" a="1"/>
  <c r="E1654" i="6" s="1"/>
  <c r="F1654" i="6" s="1"/>
  <c r="E1750" i="6" a="1"/>
  <c r="E1750" i="6" s="1"/>
  <c r="F1750" i="6" s="1"/>
  <c r="E550" i="6" a="1"/>
  <c r="E550" i="6" s="1"/>
  <c r="F550" i="6" s="1"/>
  <c r="E8372" i="6" a="1"/>
  <c r="E8372" i="6" s="1"/>
  <c r="F8372" i="6" s="1"/>
  <c r="E8396" i="6" a="1"/>
  <c r="E8396" i="6" s="1"/>
  <c r="F8396" i="6" s="1"/>
  <c r="E7508" i="6" a="1"/>
  <c r="E7508" i="6" s="1"/>
  <c r="F7508" i="6" s="1"/>
  <c r="E7676" i="6" a="1"/>
  <c r="E7676" i="6" s="1"/>
  <c r="F7676" i="6" s="1"/>
  <c r="E7436" i="6" a="1"/>
  <c r="E7436" i="6" s="1"/>
  <c r="F7436" i="6" s="1"/>
  <c r="E7028" i="6" a="1"/>
  <c r="E7028" i="6" s="1"/>
  <c r="F7028" i="6" s="1"/>
  <c r="E6956" i="6" a="1"/>
  <c r="E6956" i="6" s="1"/>
  <c r="F6956" i="6" s="1"/>
  <c r="E7244" i="6" a="1"/>
  <c r="E7244" i="6" s="1"/>
  <c r="F7244" i="6" s="1"/>
  <c r="E6500" i="6" a="1"/>
  <c r="E6500" i="6" s="1"/>
  <c r="F6500" i="6" s="1"/>
  <c r="E6428" i="6" a="1"/>
  <c r="E6428" i="6" s="1"/>
  <c r="F6428" i="6" s="1"/>
  <c r="E6356" i="6" a="1"/>
  <c r="E6356" i="6" s="1"/>
  <c r="F6356" i="6" s="1"/>
  <c r="E6284" i="6" a="1"/>
  <c r="E6284" i="6" s="1"/>
  <c r="F6284" i="6" s="1"/>
  <c r="E6044" i="6" a="1"/>
  <c r="E6044" i="6" s="1"/>
  <c r="F6044" i="6" s="1"/>
  <c r="E5492" i="6" a="1"/>
  <c r="E5492" i="6" s="1"/>
  <c r="F5492" i="6" s="1"/>
  <c r="E5852" i="6" a="1"/>
  <c r="E5852" i="6" s="1"/>
  <c r="F5852" i="6" s="1"/>
  <c r="E5084" i="6" a="1"/>
  <c r="E5084" i="6" s="1"/>
  <c r="F5084" i="6" s="1"/>
  <c r="E4628" i="6" a="1"/>
  <c r="E4628" i="6" s="1"/>
  <c r="F4628" i="6" s="1"/>
  <c r="E4964" i="6" a="1"/>
  <c r="E4964" i="6" s="1"/>
  <c r="F4964" i="6" s="1"/>
  <c r="E5036" i="6" a="1"/>
  <c r="E5036" i="6" s="1"/>
  <c r="F5036" i="6" s="1"/>
  <c r="E4604" i="6" a="1"/>
  <c r="E4604" i="6" s="1"/>
  <c r="F4604" i="6" s="1"/>
  <c r="E3884" i="6" a="1"/>
  <c r="E3884" i="6" s="1"/>
  <c r="F3884" i="6" s="1"/>
  <c r="E4172" i="6" a="1"/>
  <c r="E4172" i="6" s="1"/>
  <c r="F4172" i="6" s="1"/>
  <c r="E3596" i="6" a="1"/>
  <c r="E3596" i="6" s="1"/>
  <c r="F3596" i="6" s="1"/>
  <c r="E2852" i="6" a="1"/>
  <c r="E2852" i="6" s="1"/>
  <c r="F2852" i="6" s="1"/>
  <c r="E3308" i="6" a="1"/>
  <c r="E3308" i="6" s="1"/>
  <c r="F3308" i="6" s="1"/>
  <c r="E2612" i="6" a="1"/>
  <c r="E2612" i="6" s="1"/>
  <c r="F2612" i="6" s="1"/>
  <c r="E3404" i="6" a="1"/>
  <c r="E3404" i="6" s="1"/>
  <c r="F3404" i="6" s="1"/>
  <c r="E3812" i="6" a="1"/>
  <c r="E3812" i="6" s="1"/>
  <c r="F3812" i="6" s="1"/>
  <c r="E2756" i="6" a="1"/>
  <c r="E2756" i="6" s="1"/>
  <c r="F2756" i="6" s="1"/>
  <c r="E2204" i="6" a="1"/>
  <c r="E2204" i="6" s="1"/>
  <c r="F2204" i="6" s="1"/>
  <c r="E1508" i="6" a="1"/>
  <c r="E1508" i="6" s="1"/>
  <c r="F1508" i="6" s="1"/>
  <c r="E2012" i="6" a="1"/>
  <c r="E2012" i="6" s="1"/>
  <c r="F2012" i="6" s="1"/>
  <c r="E2444" i="6" a="1"/>
  <c r="E2444" i="6" s="1"/>
  <c r="F2444" i="6" s="1"/>
  <c r="E1532" i="6" a="1"/>
  <c r="E1532" i="6" s="1"/>
  <c r="F1532" i="6" s="1"/>
  <c r="E2348" i="6" a="1"/>
  <c r="E2348" i="6" s="1"/>
  <c r="F2348" i="6" s="1"/>
  <c r="E1388" i="6" a="1"/>
  <c r="E1388" i="6" s="1"/>
  <c r="F1388" i="6" s="1"/>
  <c r="E620" i="6" a="1"/>
  <c r="E620" i="6" s="1"/>
  <c r="F620" i="6" s="1"/>
  <c r="E116" i="6" a="1"/>
  <c r="E116" i="6" s="1"/>
  <c r="F116" i="6" s="1"/>
  <c r="E692" i="6" a="1"/>
  <c r="E692" i="6" s="1"/>
  <c r="F692" i="6" s="1"/>
  <c r="E1004" i="6" a="1"/>
  <c r="E1004" i="6" s="1"/>
  <c r="F1004" i="6" s="1"/>
  <c r="E140" i="6" a="1"/>
  <c r="E140" i="6" s="1"/>
  <c r="F140" i="6" s="1"/>
  <c r="E884" i="6" a="1"/>
  <c r="E884" i="6" s="1"/>
  <c r="F884" i="6" s="1"/>
  <c r="E8182" i="6" a="1"/>
  <c r="E8182" i="6" s="1"/>
  <c r="E8158" i="6" a="1"/>
  <c r="E8158" i="6" s="1"/>
  <c r="F8158" i="6" s="1"/>
  <c r="E6622" i="6" a="1"/>
  <c r="E6622" i="6" s="1"/>
  <c r="F6622" i="6" s="1"/>
  <c r="E5854" i="6" a="1"/>
  <c r="E5854" i="6" s="1"/>
  <c r="E4942" i="6" a="1"/>
  <c r="E4942" i="6" s="1"/>
  <c r="F4942" i="6" s="1"/>
  <c r="E4582" i="6" a="1"/>
  <c r="E4582" i="6" s="1"/>
  <c r="E3910" i="6" a="1"/>
  <c r="E3910" i="6" s="1"/>
  <c r="E8060" i="6" a="1"/>
  <c r="E8060" i="6" s="1"/>
  <c r="F8060" i="6" s="1"/>
  <c r="E7796" i="6" a="1"/>
  <c r="E7796" i="6" s="1"/>
  <c r="F7796" i="6" s="1"/>
  <c r="E7892" i="6" a="1"/>
  <c r="E7892" i="6" s="1"/>
  <c r="F7892" i="6" s="1"/>
  <c r="E8036" i="6" a="1"/>
  <c r="E8036" i="6" s="1"/>
  <c r="F8036" i="6" s="1"/>
  <c r="E7172" i="6" a="1"/>
  <c r="E7172" i="6" s="1"/>
  <c r="F7172" i="6" s="1"/>
  <c r="E6908" i="6" a="1"/>
  <c r="E6908" i="6" s="1"/>
  <c r="F6908" i="6" s="1"/>
  <c r="E6740" i="6" a="1"/>
  <c r="E6740" i="6" s="1"/>
  <c r="F6740" i="6" s="1"/>
  <c r="E6572" i="6" a="1"/>
  <c r="E6572" i="6" s="1"/>
  <c r="F6572" i="6" s="1"/>
  <c r="E6788" i="6" a="1"/>
  <c r="E6788" i="6" s="1"/>
  <c r="F6788" i="6" s="1"/>
  <c r="E6884" i="6" a="1"/>
  <c r="E6884" i="6" s="1"/>
  <c r="F6884" i="6" s="1"/>
  <c r="E6164" i="6" a="1"/>
  <c r="E6164" i="6" s="1"/>
  <c r="F6164" i="6" s="1"/>
  <c r="E6261" i="6" a="1"/>
  <c r="E6261" i="6" s="1"/>
  <c r="E5348" i="6" a="1"/>
  <c r="E5348" i="6" s="1"/>
  <c r="F5348" i="6" s="1"/>
  <c r="E5684" i="6" a="1"/>
  <c r="E5684" i="6" s="1"/>
  <c r="F5684" i="6" s="1"/>
  <c r="E5660" i="6" a="1"/>
  <c r="E5660" i="6" s="1"/>
  <c r="F5660" i="6" s="1"/>
  <c r="E5468" i="6" a="1"/>
  <c r="E5468" i="6" s="1"/>
  <c r="F5468" i="6" s="1"/>
  <c r="E4772" i="6" a="1"/>
  <c r="E4772" i="6" s="1"/>
  <c r="F4772" i="6" s="1"/>
  <c r="E5276" i="6" a="1"/>
  <c r="E5276" i="6" s="1"/>
  <c r="F5276" i="6" s="1"/>
  <c r="E4124" i="6" a="1"/>
  <c r="E4124" i="6" s="1"/>
  <c r="F4124" i="6" s="1"/>
  <c r="E4748" i="6" a="1"/>
  <c r="E4748" i="6" s="1"/>
  <c r="F4748" i="6" s="1"/>
  <c r="E4196" i="6" a="1"/>
  <c r="E4196" i="6" s="1"/>
  <c r="F4196" i="6" s="1"/>
  <c r="E4508" i="6" a="1"/>
  <c r="E4508" i="6" s="1"/>
  <c r="F4508" i="6" s="1"/>
  <c r="E3932" i="6" a="1"/>
  <c r="E3932" i="6" s="1"/>
  <c r="F3932" i="6" s="1"/>
  <c r="E3044" i="6" a="1"/>
  <c r="E3044" i="6" s="1"/>
  <c r="F3044" i="6" s="1"/>
  <c r="E3764" i="6" a="1"/>
  <c r="E3764" i="6" s="1"/>
  <c r="F3764" i="6" s="1"/>
  <c r="E3020" i="6" a="1"/>
  <c r="E3020" i="6" s="1"/>
  <c r="F3020" i="6" s="1"/>
  <c r="E3644" i="6" a="1"/>
  <c r="E3644" i="6" s="1"/>
  <c r="F3644" i="6" s="1"/>
  <c r="E2996" i="6" a="1"/>
  <c r="E2996" i="6" s="1"/>
  <c r="F2996" i="6" s="1"/>
  <c r="E3284" i="6" a="1"/>
  <c r="E3284" i="6" s="1"/>
  <c r="F3284" i="6" s="1"/>
  <c r="E2276" i="6" a="1"/>
  <c r="E2276" i="6" s="1"/>
  <c r="F2276" i="6" s="1"/>
  <c r="E1628" i="6" a="1"/>
  <c r="E1628" i="6" s="1"/>
  <c r="F1628" i="6" s="1"/>
  <c r="E2180" i="6" a="1"/>
  <c r="E2180" i="6" s="1"/>
  <c r="F2180" i="6" s="1"/>
  <c r="E3116" i="6" a="1"/>
  <c r="E3116" i="6" s="1"/>
  <c r="F3116" i="6" s="1"/>
  <c r="E1700" i="6" a="1"/>
  <c r="E1700" i="6" s="1"/>
  <c r="F1700" i="6" s="1"/>
  <c r="E2420" i="6" a="1"/>
  <c r="E2420" i="6" s="1"/>
  <c r="F2420" i="6" s="1"/>
  <c r="E1772" i="6" a="1"/>
  <c r="E1772" i="6" s="1"/>
  <c r="F1772" i="6" s="1"/>
  <c r="E1124" i="6" a="1"/>
  <c r="E1124" i="6" s="1"/>
  <c r="F1124" i="6" s="1"/>
  <c r="E428" i="6" a="1"/>
  <c r="E428" i="6" s="1"/>
  <c r="F428" i="6" s="1"/>
  <c r="E908" i="6" a="1"/>
  <c r="E908" i="6" s="1"/>
  <c r="F908" i="6" s="1"/>
  <c r="E1196" i="6" a="1"/>
  <c r="E1196" i="6" s="1"/>
  <c r="F1196" i="6" s="1"/>
  <c r="E332" i="6" a="1"/>
  <c r="E332" i="6" s="1"/>
  <c r="F332" i="6" s="1"/>
  <c r="E1076" i="6" a="1"/>
  <c r="E1076" i="6" s="1"/>
  <c r="F1076" i="6" s="1"/>
  <c r="E572" i="6" a="1"/>
  <c r="E572" i="6" s="1"/>
  <c r="F572" i="6" s="1"/>
  <c r="E8181" i="6" a="1"/>
  <c r="E8181" i="6" s="1"/>
  <c r="F8181" i="6" s="1"/>
  <c r="E8205" i="6" a="1"/>
  <c r="E8205" i="6" s="1"/>
  <c r="E8277" i="6" a="1"/>
  <c r="E8277" i="6" s="1"/>
  <c r="E7917" i="6" a="1"/>
  <c r="E7917" i="6" s="1"/>
  <c r="E8421" i="6" a="1"/>
  <c r="E8421" i="6" s="1"/>
  <c r="E7581" i="6" a="1"/>
  <c r="E7581" i="6" s="1"/>
  <c r="F7582" i="6" s="1"/>
  <c r="E7317" i="6" a="1"/>
  <c r="E7317" i="6" s="1"/>
  <c r="E6933" i="6" a="1"/>
  <c r="E6933" i="6" s="1"/>
  <c r="F6934" i="6" s="1"/>
  <c r="E7293" i="6" a="1"/>
  <c r="E7293" i="6" s="1"/>
  <c r="F7293" i="6" s="1"/>
  <c r="E6837" i="6" a="1"/>
  <c r="E6837" i="6" s="1"/>
  <c r="E7389" i="6" a="1"/>
  <c r="E7389" i="6" s="1"/>
  <c r="E6693" i="6" a="1"/>
  <c r="E6693" i="6" s="1"/>
  <c r="E6333" i="6" a="1"/>
  <c r="E6333" i="6" s="1"/>
  <c r="E6189" i="6" a="1"/>
  <c r="E6189" i="6" s="1"/>
  <c r="E5925" i="6" a="1"/>
  <c r="E5925" i="6" s="1"/>
  <c r="E5829" i="6" a="1"/>
  <c r="E5829" i="6" s="1"/>
  <c r="E5373" i="6" a="1"/>
  <c r="E5373" i="6" s="1"/>
  <c r="F5373" i="6" s="1"/>
  <c r="E5637" i="6" a="1"/>
  <c r="E5637" i="6" s="1"/>
  <c r="E4917" i="6" a="1"/>
  <c r="E4917" i="6" s="1"/>
  <c r="E4413" i="6" a="1"/>
  <c r="E4413" i="6" s="1"/>
  <c r="E4485" i="6" a="1"/>
  <c r="E4485" i="6" s="1"/>
  <c r="E4893" i="6" a="1"/>
  <c r="E4893" i="6" s="1"/>
  <c r="E4437" i="6" a="1"/>
  <c r="E4437" i="6" s="1"/>
  <c r="E5109" i="6" a="1"/>
  <c r="E5109" i="6" s="1"/>
  <c r="F5110" i="6" s="1"/>
  <c r="E4053" i="6" a="1"/>
  <c r="E4053" i="6" s="1"/>
  <c r="F4053" i="6" s="1"/>
  <c r="E3477" i="6" a="1"/>
  <c r="E3477" i="6" s="1"/>
  <c r="F3478" i="6" s="1"/>
  <c r="E2709" i="6" a="1"/>
  <c r="E2709" i="6" s="1"/>
  <c r="E3189" i="6" a="1"/>
  <c r="E3189" i="6" s="1"/>
  <c r="E4029" i="6" a="1"/>
  <c r="E4029" i="6" s="1"/>
  <c r="E3357" i="6" a="1"/>
  <c r="E3357" i="6" s="1"/>
  <c r="E3621" i="6" a="1"/>
  <c r="E3621" i="6" s="1"/>
  <c r="E2493" i="6" a="1"/>
  <c r="E2493" i="6" s="1"/>
  <c r="E1941" i="6" a="1"/>
  <c r="E1941" i="6" s="1"/>
  <c r="F1941" i="6" s="1"/>
  <c r="E2733" i="6" a="1"/>
  <c r="E2733" i="6" s="1"/>
  <c r="E1821" i="6" a="1"/>
  <c r="E1821" i="6" s="1"/>
  <c r="E1989" i="6" a="1"/>
  <c r="E1989" i="6" s="1"/>
  <c r="E1437" i="6" a="1"/>
  <c r="E1437" i="6" s="1"/>
  <c r="E2061" i="6" a="1"/>
  <c r="E2061" i="6" s="1"/>
  <c r="E1269" i="6" a="1"/>
  <c r="E1269" i="6" s="1"/>
  <c r="E501" i="6" a="1"/>
  <c r="E501" i="6" s="1"/>
  <c r="F502" i="6" s="1"/>
  <c r="E93" i="6" a="1"/>
  <c r="E93" i="6" s="1"/>
  <c r="F93" i="6" s="1"/>
  <c r="E381" i="6" a="1"/>
  <c r="E381" i="6" s="1"/>
  <c r="E645" i="6" a="1"/>
  <c r="E645" i="6" s="1"/>
  <c r="E261" i="6" a="1"/>
  <c r="E261" i="6" s="1"/>
  <c r="E813" i="6" a="1"/>
  <c r="E813" i="6" s="1"/>
  <c r="E8084" i="6" a="1"/>
  <c r="E8084" i="6" s="1"/>
  <c r="F8084" i="6" s="1"/>
  <c r="E8108" i="6" a="1"/>
  <c r="E8108" i="6" s="1"/>
  <c r="F8108" i="6" s="1"/>
  <c r="E8252" i="6" a="1"/>
  <c r="E8252" i="6" s="1"/>
  <c r="F8252" i="6" s="1"/>
  <c r="E7868" i="6" a="1"/>
  <c r="E7868" i="6" s="1"/>
  <c r="F7868" i="6" s="1"/>
  <c r="E8228" i="6" a="1"/>
  <c r="E8228" i="6" s="1"/>
  <c r="F8228" i="6" s="1"/>
  <c r="E7556" i="6" a="1"/>
  <c r="E7556" i="6" s="1"/>
  <c r="F7556" i="6" s="1"/>
  <c r="E7268" i="6" a="1"/>
  <c r="E7268" i="6" s="1"/>
  <c r="F7268" i="6" s="1"/>
  <c r="E7844" i="6" a="1"/>
  <c r="E7844" i="6" s="1"/>
  <c r="F7844" i="6" s="1"/>
  <c r="E7100" i="6" a="1"/>
  <c r="E7100" i="6" s="1"/>
  <c r="F7100" i="6" s="1"/>
  <c r="E6716" i="6" a="1"/>
  <c r="E6716" i="6" s="1"/>
  <c r="F6716" i="6" s="1"/>
  <c r="E7340" i="6" a="1"/>
  <c r="E7340" i="6" s="1"/>
  <c r="F7340" i="6" s="1"/>
  <c r="E6596" i="6" a="1"/>
  <c r="E6596" i="6" s="1"/>
  <c r="F6596" i="6" s="1"/>
  <c r="E6308" i="6" a="1"/>
  <c r="E6308" i="6" s="1"/>
  <c r="F6308" i="6" s="1"/>
  <c r="E6020" i="6" a="1"/>
  <c r="E6020" i="6" s="1"/>
  <c r="F6020" i="6" s="1"/>
  <c r="E5708" i="6" a="1"/>
  <c r="E5708" i="6" s="1"/>
  <c r="F5708" i="6" s="1"/>
  <c r="E5804" i="6" a="1"/>
  <c r="E5804" i="6" s="1"/>
  <c r="F5804" i="6" s="1"/>
  <c r="E5876" i="6" a="1"/>
  <c r="E5876" i="6" s="1"/>
  <c r="F5876" i="6" s="1"/>
  <c r="E5564" i="6" a="1"/>
  <c r="E5564" i="6" s="1"/>
  <c r="F5564" i="6" s="1"/>
  <c r="E4868" i="6" a="1"/>
  <c r="E4868" i="6" s="1"/>
  <c r="F4868" i="6" s="1"/>
  <c r="E4340" i="6" a="1"/>
  <c r="E4340" i="6" s="1"/>
  <c r="F4340" i="6" s="1"/>
  <c r="E4316" i="6" a="1"/>
  <c r="E4316" i="6" s="1"/>
  <c r="F4316" i="6" s="1"/>
  <c r="E4844" i="6" a="1"/>
  <c r="E4844" i="6" s="1"/>
  <c r="F4844" i="6" s="1"/>
  <c r="E4388" i="6" a="1"/>
  <c r="E4388" i="6" s="1"/>
  <c r="F4388" i="6" s="1"/>
  <c r="E5012" i="6" a="1"/>
  <c r="E5012" i="6" s="1"/>
  <c r="F5012" i="6" s="1"/>
  <c r="E3956" i="6" a="1"/>
  <c r="E3956" i="6" s="1"/>
  <c r="F3956" i="6" s="1"/>
  <c r="E3260" i="6" a="1"/>
  <c r="E3260" i="6" s="1"/>
  <c r="F3260" i="6" s="1"/>
  <c r="E2564" i="6" a="1"/>
  <c r="E2564" i="6" s="1"/>
  <c r="F2564" i="6" s="1"/>
  <c r="E3164" i="6" a="1"/>
  <c r="E3164" i="6" s="1"/>
  <c r="F3164" i="6" s="1"/>
  <c r="E3836" i="6" a="1"/>
  <c r="E3836" i="6" s="1"/>
  <c r="F3836" i="6" s="1"/>
  <c r="E3332" i="6" a="1"/>
  <c r="E3332" i="6" s="1"/>
  <c r="F3332" i="6" s="1"/>
  <c r="E3524" i="6" a="1"/>
  <c r="E3524" i="6" s="1"/>
  <c r="F3524" i="6" s="1"/>
  <c r="E2324" i="6" a="1"/>
  <c r="E2324" i="6" s="1"/>
  <c r="F2324" i="6" s="1"/>
  <c r="E1844" i="6" a="1"/>
  <c r="E1844" i="6" s="1"/>
  <c r="F1844" i="6" s="1"/>
  <c r="E2660" i="6" a="1"/>
  <c r="E2660" i="6" s="1"/>
  <c r="F2660" i="6" s="1"/>
  <c r="E1724" i="6" a="1"/>
  <c r="E1724" i="6" s="1"/>
  <c r="F1724" i="6" s="1"/>
  <c r="E1892" i="6" a="1"/>
  <c r="E1892" i="6" s="1"/>
  <c r="F1892" i="6" s="1"/>
  <c r="E2636" i="6" a="1"/>
  <c r="E2636" i="6" s="1"/>
  <c r="F2636" i="6" s="1"/>
  <c r="E1964" i="6" a="1"/>
  <c r="E1964" i="6" s="1"/>
  <c r="F1964" i="6" s="1"/>
  <c r="E1244" i="6" a="1"/>
  <c r="E1244" i="6" s="1"/>
  <c r="F1244" i="6" s="1"/>
  <c r="E476" i="6" a="1"/>
  <c r="E476" i="6" s="1"/>
  <c r="F476" i="6" s="1"/>
  <c r="E1220" i="6" a="1"/>
  <c r="E1220" i="6" s="1"/>
  <c r="F1220" i="6" s="1"/>
  <c r="E1364" i="6" a="1"/>
  <c r="E1364" i="6" s="1"/>
  <c r="F1364" i="6" s="1"/>
  <c r="E404" i="6" a="1"/>
  <c r="E404" i="6" s="1"/>
  <c r="F404" i="6" s="1"/>
  <c r="E1292" i="6" a="1"/>
  <c r="E1292" i="6" s="1"/>
  <c r="F1292" i="6" s="1"/>
  <c r="E788" i="6" a="1"/>
  <c r="E788" i="6" s="1"/>
  <c r="F788" i="6" s="1"/>
  <c r="E1486" i="6" a="1"/>
  <c r="E1486" i="6" s="1"/>
  <c r="E8326" i="6" a="1"/>
  <c r="E8326" i="6" s="1"/>
  <c r="F8326" i="6" s="1"/>
  <c r="E6718" i="6" a="1"/>
  <c r="E6718" i="6" s="1"/>
  <c r="E5038" i="6" a="1"/>
  <c r="E5038" i="6" s="1"/>
  <c r="E4006" i="6" a="1"/>
  <c r="E4006" i="6" s="1"/>
  <c r="F4006" i="6" s="1"/>
  <c r="E3790" i="6" a="1"/>
  <c r="E3790" i="6" s="1"/>
  <c r="F3790" i="6" s="1"/>
  <c r="E3310" i="6" a="1"/>
  <c r="E3310" i="6" s="1"/>
  <c r="E1366" i="6" a="1"/>
  <c r="E1366" i="6" s="1"/>
  <c r="E1054" i="6" a="1"/>
  <c r="E1054" i="6" s="1"/>
  <c r="F1054" i="6" s="1"/>
  <c r="E982" i="6" a="1"/>
  <c r="E982" i="6" s="1"/>
  <c r="F982" i="6" s="1"/>
  <c r="E8373" i="6" a="1"/>
  <c r="E8373" i="6" s="1"/>
  <c r="F8373" i="6" s="1"/>
  <c r="E8397" i="6" a="1"/>
  <c r="E8397" i="6" s="1"/>
  <c r="E7509" i="6" a="1"/>
  <c r="E7509" i="6" s="1"/>
  <c r="E7677" i="6" a="1"/>
  <c r="E7677" i="6" s="1"/>
  <c r="E7437" i="6" a="1"/>
  <c r="E7437" i="6" s="1"/>
  <c r="F7438" i="6" s="1"/>
  <c r="E7029" i="6" a="1"/>
  <c r="E7029" i="6" s="1"/>
  <c r="F7030" i="6" s="1"/>
  <c r="E6957" i="6" a="1"/>
  <c r="E6957" i="6" s="1"/>
  <c r="F6958" i="6" s="1"/>
  <c r="E7245" i="6" a="1"/>
  <c r="E7245" i="6" s="1"/>
  <c r="F7245" i="6" s="1"/>
  <c r="E6501" i="6" a="1"/>
  <c r="E6501" i="6" s="1"/>
  <c r="F6501" i="6" s="1"/>
  <c r="E6429" i="6" a="1"/>
  <c r="E6429" i="6" s="1"/>
  <c r="E6357" i="6" a="1"/>
  <c r="E6357" i="6" s="1"/>
  <c r="F6357" i="6" s="1"/>
  <c r="E6285" i="6" a="1"/>
  <c r="E6285" i="6" s="1"/>
  <c r="E6045" i="6" a="1"/>
  <c r="E6045" i="6" s="1"/>
  <c r="F6045" i="6" s="1"/>
  <c r="E5493" i="6" a="1"/>
  <c r="E5493" i="6" s="1"/>
  <c r="E5853" i="6" a="1"/>
  <c r="E5853" i="6" s="1"/>
  <c r="E5085" i="6" a="1"/>
  <c r="E5085" i="6" s="1"/>
  <c r="F5085" i="6" s="1"/>
  <c r="E4629" i="6" a="1"/>
  <c r="E4629" i="6" s="1"/>
  <c r="F4629" i="6" s="1"/>
  <c r="E4965" i="6" a="1"/>
  <c r="E4965" i="6" s="1"/>
  <c r="E5037" i="6" a="1"/>
  <c r="E5037" i="6" s="1"/>
  <c r="F5037" i="6" s="1"/>
  <c r="E4605" i="6" a="1"/>
  <c r="E4605" i="6" s="1"/>
  <c r="F4606" i="6" s="1"/>
  <c r="E3885" i="6" a="1"/>
  <c r="E3885" i="6" s="1"/>
  <c r="F3885" i="6" s="1"/>
  <c r="E4173" i="6" a="1"/>
  <c r="E4173" i="6" s="1"/>
  <c r="E3597" i="6" a="1"/>
  <c r="E3597" i="6" s="1"/>
  <c r="F3598" i="6" s="1"/>
  <c r="E2853" i="6" a="1"/>
  <c r="E2853" i="6" s="1"/>
  <c r="F2853" i="6" s="1"/>
  <c r="E3309" i="6" a="1"/>
  <c r="E3309" i="6" s="1"/>
  <c r="F3309" i="6" s="1"/>
  <c r="E2613" i="6" a="1"/>
  <c r="E2613" i="6" s="1"/>
  <c r="F2613" i="6" s="1"/>
  <c r="E3405" i="6" a="1"/>
  <c r="E3405" i="6" s="1"/>
  <c r="E3813" i="6" a="1"/>
  <c r="E3813" i="6" s="1"/>
  <c r="F3813" i="6" s="1"/>
  <c r="E2757" i="6" a="1"/>
  <c r="E2757" i="6" s="1"/>
  <c r="E2205" i="6" a="1"/>
  <c r="E2205" i="6" s="1"/>
  <c r="F2206" i="6" s="1"/>
  <c r="E1509" i="6" a="1"/>
  <c r="E1509" i="6" s="1"/>
  <c r="E2013" i="6" a="1"/>
  <c r="E2013" i="6" s="1"/>
  <c r="F2013" i="6" s="1"/>
  <c r="E2445" i="6" a="1"/>
  <c r="E2445" i="6" s="1"/>
  <c r="E1533" i="6" a="1"/>
  <c r="E1533" i="6" s="1"/>
  <c r="E2349" i="6" a="1"/>
  <c r="E2349" i="6" s="1"/>
  <c r="E1389" i="6" a="1"/>
  <c r="E1389" i="6" s="1"/>
  <c r="F1389" i="6" s="1"/>
  <c r="E621" i="6" a="1"/>
  <c r="E621" i="6" s="1"/>
  <c r="E117" i="6" a="1"/>
  <c r="E117" i="6" s="1"/>
  <c r="F118" i="6" s="1"/>
  <c r="E693" i="6" a="1"/>
  <c r="E693" i="6" s="1"/>
  <c r="E1005" i="6" a="1"/>
  <c r="E1005" i="6" s="1"/>
  <c r="F1006" i="6" s="1"/>
  <c r="E141" i="6" a="1"/>
  <c r="E141" i="6" s="1"/>
  <c r="F142" i="6" s="1"/>
  <c r="E885" i="6" a="1"/>
  <c r="E885" i="6" s="1"/>
  <c r="F886" i="6" s="1"/>
  <c r="E8422" i="6" a="1"/>
  <c r="E8422" i="6" s="1"/>
  <c r="E8278" i="6" a="1"/>
  <c r="E8278" i="6" s="1"/>
  <c r="F8278" i="6" s="1"/>
  <c r="E7222" i="6" a="1"/>
  <c r="E7222" i="6" s="1"/>
  <c r="F7222" i="6" s="1"/>
  <c r="E5614" i="6" a="1"/>
  <c r="E5614" i="6" s="1"/>
  <c r="F5614" i="6" s="1"/>
  <c r="E4414" i="6" a="1"/>
  <c r="E4414" i="6" s="1"/>
  <c r="E4918" i="6" a="1"/>
  <c r="E4918" i="6" s="1"/>
  <c r="F4918" i="6" s="1"/>
  <c r="E2422" i="6" a="1"/>
  <c r="E2422" i="6" s="1"/>
  <c r="E2470" i="6" a="1"/>
  <c r="E2470" i="6" s="1"/>
  <c r="F2470" i="6" s="1"/>
  <c r="E8061" i="6" a="1"/>
  <c r="E8061" i="6" s="1"/>
  <c r="E7797" i="6" a="1"/>
  <c r="E7797" i="6" s="1"/>
  <c r="F7798" i="6" s="1"/>
  <c r="E7893" i="6" a="1"/>
  <c r="E7893" i="6" s="1"/>
  <c r="E8037" i="6" a="1"/>
  <c r="E8037" i="6" s="1"/>
  <c r="E7173" i="6" a="1"/>
  <c r="E7173" i="6" s="1"/>
  <c r="E6909" i="6" a="1"/>
  <c r="E6909" i="6" s="1"/>
  <c r="F6909" i="6" s="1"/>
  <c r="E6741" i="6" a="1"/>
  <c r="E6741" i="6" s="1"/>
  <c r="F6742" i="6" s="1"/>
  <c r="E6573" i="6" a="1"/>
  <c r="E6573" i="6" s="1"/>
  <c r="F6574" i="6" s="1"/>
  <c r="E6789" i="6" a="1"/>
  <c r="E6789" i="6" s="1"/>
  <c r="E6885" i="6" a="1"/>
  <c r="E6885" i="6" s="1"/>
  <c r="F6886" i="6" s="1"/>
  <c r="E6165" i="6" a="1"/>
  <c r="E6165" i="6" s="1"/>
  <c r="E6260" i="6" a="1"/>
  <c r="E6260" i="6" s="1"/>
  <c r="F6260" i="6" s="1"/>
  <c r="E5349" i="6" a="1"/>
  <c r="E5349" i="6" s="1"/>
  <c r="E5685" i="6" a="1"/>
  <c r="E5685" i="6" s="1"/>
  <c r="E5661" i="6" a="1"/>
  <c r="E5661" i="6" s="1"/>
  <c r="E5469" i="6" a="1"/>
  <c r="E5469" i="6" s="1"/>
  <c r="E4773" i="6" a="1"/>
  <c r="E4773" i="6" s="1"/>
  <c r="E5277" i="6" a="1"/>
  <c r="E5277" i="6" s="1"/>
  <c r="E4125" i="6" a="1"/>
  <c r="E4125" i="6" s="1"/>
  <c r="E4749" i="6" a="1"/>
  <c r="E4749" i="6" s="1"/>
  <c r="E4197" i="6" a="1"/>
  <c r="E4197" i="6" s="1"/>
  <c r="E4509" i="6" a="1"/>
  <c r="E4509" i="6" s="1"/>
  <c r="E3933" i="6" a="1"/>
  <c r="E3933" i="6" s="1"/>
  <c r="E3045" i="6" a="1"/>
  <c r="E3045" i="6" s="1"/>
  <c r="E3765" i="6" a="1"/>
  <c r="E3765" i="6" s="1"/>
  <c r="E3021" i="6" a="1"/>
  <c r="E3021" i="6" s="1"/>
  <c r="E3645" i="6" a="1"/>
  <c r="E3645" i="6" s="1"/>
  <c r="E2997" i="6" a="1"/>
  <c r="E2997" i="6" s="1"/>
  <c r="E3285" i="6" a="1"/>
  <c r="E3285" i="6" s="1"/>
  <c r="E2277" i="6" a="1"/>
  <c r="E2277" i="6" s="1"/>
  <c r="F2277" i="6" s="1"/>
  <c r="E1629" i="6" a="1"/>
  <c r="E1629" i="6" s="1"/>
  <c r="E2181" i="6" a="1"/>
  <c r="E2181" i="6" s="1"/>
  <c r="E3117" i="6" a="1"/>
  <c r="E3117" i="6" s="1"/>
  <c r="E1701" i="6" a="1"/>
  <c r="E1701" i="6" s="1"/>
  <c r="E2421" i="6" a="1"/>
  <c r="E2421" i="6" s="1"/>
  <c r="E1773" i="6" a="1"/>
  <c r="E1773" i="6" s="1"/>
  <c r="E1125" i="6" a="1"/>
  <c r="E1125" i="6" s="1"/>
  <c r="E429" i="6" a="1"/>
  <c r="E429" i="6" s="1"/>
  <c r="E909" i="6" a="1"/>
  <c r="E909" i="6" s="1"/>
  <c r="E1197" i="6" a="1"/>
  <c r="E1197" i="6" s="1"/>
  <c r="E333" i="6" a="1"/>
  <c r="E333" i="6" s="1"/>
  <c r="E1077" i="6" a="1"/>
  <c r="E1077" i="6" s="1"/>
  <c r="F1077" i="6" s="1"/>
  <c r="E573" i="6" a="1"/>
  <c r="E573" i="6" s="1"/>
  <c r="F574" i="6" s="1"/>
  <c r="E7652" i="6" a="1"/>
  <c r="E7652" i="6" s="1"/>
  <c r="E7772" i="6" a="1"/>
  <c r="E7772" i="6" s="1"/>
  <c r="F7772" i="6" s="1"/>
  <c r="E7700" i="6" a="1"/>
  <c r="E7700" i="6" s="1"/>
  <c r="E7124" i="6" a="1"/>
  <c r="E7124" i="6" s="1"/>
  <c r="F7125" i="6" s="1"/>
  <c r="E7940" i="6" a="1"/>
  <c r="E7940" i="6" s="1"/>
  <c r="E6644" i="6" a="1"/>
  <c r="E6644" i="6" s="1"/>
  <c r="F6645" i="6" s="1"/>
  <c r="E6548" i="6" a="1"/>
  <c r="E6548" i="6" s="1"/>
  <c r="F6548" i="6" s="1"/>
  <c r="E6764" i="6" a="1"/>
  <c r="E6764" i="6" s="1"/>
  <c r="F6764" i="6" s="1"/>
  <c r="E6476" i="6" a="1"/>
  <c r="E6476" i="6" s="1"/>
  <c r="F6476" i="6" s="1"/>
  <c r="E6092" i="6" a="1"/>
  <c r="E6092" i="6" s="1"/>
  <c r="F6092" i="6" s="1"/>
  <c r="E6212" i="6" a="1"/>
  <c r="E6212" i="6" s="1"/>
  <c r="F6212" i="6" s="1"/>
  <c r="E5300" i="6" a="1"/>
  <c r="E5300" i="6" s="1"/>
  <c r="F5300" i="6" s="1"/>
  <c r="E5588" i="6" a="1"/>
  <c r="E5588" i="6" s="1"/>
  <c r="F5588" i="6" s="1"/>
  <c r="E5612" i="6" a="1"/>
  <c r="E5612" i="6" s="1"/>
  <c r="E5396" i="6" a="1"/>
  <c r="E5396" i="6" s="1"/>
  <c r="F5397" i="6" s="1"/>
  <c r="E4724" i="6" a="1"/>
  <c r="E4724" i="6" s="1"/>
  <c r="F4724" i="6" s="1"/>
  <c r="E5204" i="6" a="1"/>
  <c r="E5204" i="6" s="1"/>
  <c r="F5205" i="6" s="1"/>
  <c r="E5228" i="6" a="1"/>
  <c r="E5228" i="6" s="1"/>
  <c r="F5228" i="6" s="1"/>
  <c r="E4700" i="6" a="1"/>
  <c r="E4700" i="6" s="1"/>
  <c r="F4701" i="6" s="1"/>
  <c r="E4100" i="6" a="1"/>
  <c r="E4100" i="6" s="1"/>
  <c r="F4100" i="6" s="1"/>
  <c r="E4364" i="6" a="1"/>
  <c r="E4364" i="6" s="1"/>
  <c r="F4365" i="6" s="1"/>
  <c r="E3788" i="6" a="1"/>
  <c r="E3788" i="6" s="1"/>
  <c r="F3788" i="6" s="1"/>
  <c r="E2948" i="6" a="1"/>
  <c r="E2948" i="6" s="1"/>
  <c r="F2948" i="6" s="1"/>
  <c r="E3668" i="6" a="1"/>
  <c r="E3668" i="6" s="1"/>
  <c r="F3668" i="6" s="1"/>
  <c r="E2972" i="6" a="1"/>
  <c r="E2972" i="6" s="1"/>
  <c r="F2973" i="6" s="1"/>
  <c r="E3548" i="6" a="1"/>
  <c r="E3548" i="6" s="1"/>
  <c r="F3548" i="6" s="1"/>
  <c r="E2876" i="6" a="1"/>
  <c r="E2876" i="6" s="1"/>
  <c r="F2876" i="6" s="1"/>
  <c r="E2900" i="6" a="1"/>
  <c r="E2900" i="6" s="1"/>
  <c r="F2901" i="6" s="1"/>
  <c r="E2252" i="6" a="1"/>
  <c r="E2252" i="6" s="1"/>
  <c r="F2252" i="6" s="1"/>
  <c r="E1580" i="6" a="1"/>
  <c r="E1580" i="6" s="1"/>
  <c r="F1580" i="6" s="1"/>
  <c r="E2132" i="6" a="1"/>
  <c r="E2132" i="6" s="1"/>
  <c r="F2132" i="6" s="1"/>
  <c r="E2588" i="6" a="1"/>
  <c r="E2588" i="6" s="1"/>
  <c r="F2588" i="6" s="1"/>
  <c r="E1652" i="6" a="1"/>
  <c r="E1652" i="6" s="1"/>
  <c r="F1652" i="6" s="1"/>
  <c r="E2396" i="6" a="1"/>
  <c r="E2396" i="6" s="1"/>
  <c r="F2396" i="6" s="1"/>
  <c r="E1676" i="6" a="1"/>
  <c r="E1676" i="6" s="1"/>
  <c r="F1676" i="6" s="1"/>
  <c r="E1100" i="6" a="1"/>
  <c r="E1100" i="6" s="1"/>
  <c r="F1100" i="6" s="1"/>
  <c r="E236" i="6" a="1"/>
  <c r="E236" i="6" s="1"/>
  <c r="F237" i="6" s="1"/>
  <c r="E764" i="6" a="1"/>
  <c r="E764" i="6" s="1"/>
  <c r="E1052" i="6" a="1"/>
  <c r="E1052" i="6" s="1"/>
  <c r="E188" i="6" a="1"/>
  <c r="E188" i="6" s="1"/>
  <c r="F188" i="6" s="1"/>
  <c r="E980" i="6" a="1"/>
  <c r="E980" i="6" s="1"/>
  <c r="F980" i="6" s="1"/>
  <c r="E548" i="6" a="1"/>
  <c r="E548" i="6" s="1"/>
  <c r="F549" i="6" s="1"/>
  <c r="E8085" i="6" a="1"/>
  <c r="E8085" i="6" s="1"/>
  <c r="E8109" i="6" a="1"/>
  <c r="E8109" i="6" s="1"/>
  <c r="E8253" i="6" a="1"/>
  <c r="E8253" i="6" s="1"/>
  <c r="E7869" i="6" a="1"/>
  <c r="E7869" i="6" s="1"/>
  <c r="E8229" i="6" a="1"/>
  <c r="E8229" i="6" s="1"/>
  <c r="F8229" i="6" s="1"/>
  <c r="E7557" i="6" a="1"/>
  <c r="E7557" i="6" s="1"/>
  <c r="F7557" i="6" s="1"/>
  <c r="E7269" i="6" a="1"/>
  <c r="E7269" i="6" s="1"/>
  <c r="E7845" i="6" a="1"/>
  <c r="E7845" i="6" s="1"/>
  <c r="E7101" i="6" a="1"/>
  <c r="E7101" i="6" s="1"/>
  <c r="E6717" i="6" a="1"/>
  <c r="E6717" i="6" s="1"/>
  <c r="E7341" i="6" a="1"/>
  <c r="E7341" i="6" s="1"/>
  <c r="E6597" i="6" a="1"/>
  <c r="E6597" i="6" s="1"/>
  <c r="E6309" i="6" a="1"/>
  <c r="E6309" i="6" s="1"/>
  <c r="E6021" i="6" a="1"/>
  <c r="E6021" i="6" s="1"/>
  <c r="E5709" i="6" a="1"/>
  <c r="E5709" i="6" s="1"/>
  <c r="E5805" i="6" a="1"/>
  <c r="E5805" i="6" s="1"/>
  <c r="F5806" i="6" s="1"/>
  <c r="E5877" i="6" a="1"/>
  <c r="E5877" i="6" s="1"/>
  <c r="E5565" i="6" a="1"/>
  <c r="E5565" i="6" s="1"/>
  <c r="F5566" i="6" s="1"/>
  <c r="E4869" i="6" a="1"/>
  <c r="E4869" i="6" s="1"/>
  <c r="E4341" i="6" a="1"/>
  <c r="E4341" i="6" s="1"/>
  <c r="E4317" i="6" a="1"/>
  <c r="E4317" i="6" s="1"/>
  <c r="F4317" i="6" s="1"/>
  <c r="E4845" i="6" a="1"/>
  <c r="E4845" i="6" s="1"/>
  <c r="F4845" i="6" s="1"/>
  <c r="E4389" i="6" a="1"/>
  <c r="E4389" i="6" s="1"/>
  <c r="E5013" i="6" a="1"/>
  <c r="E5013" i="6" s="1"/>
  <c r="F5014" i="6" s="1"/>
  <c r="E3957" i="6" a="1"/>
  <c r="E3957" i="6" s="1"/>
  <c r="E3261" i="6" a="1"/>
  <c r="E3261" i="6" s="1"/>
  <c r="E2565" i="6" a="1"/>
  <c r="E2565" i="6" s="1"/>
  <c r="E3165" i="6" a="1"/>
  <c r="E3165" i="6" s="1"/>
  <c r="E3837" i="6" a="1"/>
  <c r="E3837" i="6" s="1"/>
  <c r="E3333" i="6" a="1"/>
  <c r="E3333" i="6" s="1"/>
  <c r="F3333" i="6" s="1"/>
  <c r="E3525" i="6" a="1"/>
  <c r="E3525" i="6" s="1"/>
  <c r="E2325" i="6" a="1"/>
  <c r="E2325" i="6" s="1"/>
  <c r="E1845" i="6" a="1"/>
  <c r="E1845" i="6" s="1"/>
  <c r="E2661" i="6" a="1"/>
  <c r="E2661" i="6" s="1"/>
  <c r="E1725" i="6" a="1"/>
  <c r="E1725" i="6" s="1"/>
  <c r="E1893" i="6" a="1"/>
  <c r="E1893" i="6" s="1"/>
  <c r="E2637" i="6" a="1"/>
  <c r="E2637" i="6" s="1"/>
  <c r="F2637" i="6" s="1"/>
  <c r="E1965" i="6" a="1"/>
  <c r="E1965" i="6" s="1"/>
  <c r="F1965" i="6" s="1"/>
  <c r="E1245" i="6" a="1"/>
  <c r="E1245" i="6" s="1"/>
  <c r="F1246" i="6" s="1"/>
  <c r="E477" i="6" a="1"/>
  <c r="E477" i="6" s="1"/>
  <c r="E1221" i="6" a="1"/>
  <c r="E1221" i="6" s="1"/>
  <c r="E1365" i="6" a="1"/>
  <c r="E1365" i="6" s="1"/>
  <c r="E405" i="6" a="1"/>
  <c r="E405" i="6" s="1"/>
  <c r="E1293" i="6" a="1"/>
  <c r="E1293" i="6" s="1"/>
  <c r="F1294" i="6" s="1"/>
  <c r="E789" i="6" a="1"/>
  <c r="E789" i="6" s="1"/>
  <c r="C72" i="6"/>
  <c r="G72" i="6"/>
  <c r="B73" i="6"/>
  <c r="H73" i="6" s="1" a="1"/>
  <c r="H73" i="6" s="1"/>
  <c r="I73" i="6" s="1"/>
  <c r="J73" i="6" s="1"/>
  <c r="O51" i="5"/>
  <c r="I23" i="6"/>
  <c r="J23" i="6" s="1"/>
  <c r="E21" i="6"/>
  <c r="C48" i="6"/>
  <c r="D47" i="6" s="1"/>
  <c r="C24" i="6"/>
  <c r="D23" i="6" s="1"/>
  <c r="K25" i="5"/>
  <c r="K24" i="5" s="1"/>
  <c r="K23" i="5" s="1"/>
  <c r="K22" i="5" s="1"/>
  <c r="F25" i="5"/>
  <c r="I25" i="5" s="1"/>
  <c r="J25" i="5" s="1"/>
  <c r="J18" i="5" s="1"/>
  <c r="E51" i="5"/>
  <c r="G51" i="5"/>
  <c r="M51" i="5"/>
  <c r="N51" i="5" s="1"/>
  <c r="H50" i="5"/>
  <c r="S27" i="6"/>
  <c r="S7" i="2" s="1"/>
  <c r="F50" i="5"/>
  <c r="E22" i="6"/>
  <c r="E20" i="6"/>
  <c r="G48" i="6"/>
  <c r="G24" i="6"/>
  <c r="F4678" i="6" l="1"/>
  <c r="F6022" i="6"/>
  <c r="F4125" i="6"/>
  <c r="F6165" i="6"/>
  <c r="F7893" i="6"/>
  <c r="F238" i="6"/>
  <c r="F4941" i="6"/>
  <c r="F6117" i="6"/>
  <c r="F7629" i="6"/>
  <c r="F1341" i="6"/>
  <c r="F2541" i="6"/>
  <c r="F5517" i="6"/>
  <c r="F6621" i="6"/>
  <c r="F8013" i="6"/>
  <c r="F4582" i="6"/>
  <c r="F5950" i="6"/>
  <c r="I50" i="5"/>
  <c r="F1269" i="6"/>
  <c r="F3621" i="6"/>
  <c r="F4437" i="6"/>
  <c r="F5925" i="6"/>
  <c r="F3070" i="6"/>
  <c r="F5469" i="6"/>
  <c r="F7198" i="6"/>
  <c r="F645" i="6"/>
  <c r="F1821" i="6"/>
  <c r="F2709" i="6"/>
  <c r="F4917" i="6"/>
  <c r="F7389" i="6"/>
  <c r="F8277" i="6"/>
  <c r="F669" i="6"/>
  <c r="F2805" i="6"/>
  <c r="F7077" i="6"/>
  <c r="F2061" i="6"/>
  <c r="F3357" i="6"/>
  <c r="F4893" i="6"/>
  <c r="F6189" i="6"/>
  <c r="F1029" i="6"/>
  <c r="F2109" i="6"/>
  <c r="F2925" i="6"/>
  <c r="F6526" i="6"/>
  <c r="F309" i="6"/>
  <c r="F2037" i="6"/>
  <c r="F4077" i="6"/>
  <c r="F5421" i="6"/>
  <c r="F717" i="6"/>
  <c r="F2469" i="6"/>
  <c r="F4221" i="6"/>
  <c r="F6237" i="6"/>
  <c r="F7965" i="6"/>
  <c r="F910" i="6"/>
  <c r="F5661" i="6"/>
  <c r="F813" i="6"/>
  <c r="F1437" i="6"/>
  <c r="F4029" i="6"/>
  <c r="F4485" i="6"/>
  <c r="F6333" i="6"/>
  <c r="F8421" i="6"/>
  <c r="F3910" i="6"/>
  <c r="F4462" i="6"/>
  <c r="F741" i="6"/>
  <c r="F1557" i="6"/>
  <c r="F3693" i="6"/>
  <c r="F5325" i="6"/>
  <c r="F7749" i="6"/>
  <c r="F5206" i="6"/>
  <c r="F4414" i="6"/>
  <c r="F5590" i="6"/>
  <c r="F4389" i="6"/>
  <c r="F7269" i="6"/>
  <c r="F2733" i="6"/>
  <c r="F6837" i="6"/>
  <c r="F8205" i="6"/>
  <c r="F5518" i="6"/>
  <c r="F4102" i="6"/>
  <c r="F1413" i="6"/>
  <c r="F4005" i="6"/>
  <c r="F4653" i="6"/>
  <c r="F6141" i="6"/>
  <c r="F7485" i="6"/>
  <c r="F837" i="6"/>
  <c r="F1485" i="6"/>
  <c r="F4150" i="6"/>
  <c r="F7005" i="6"/>
  <c r="F1749" i="6"/>
  <c r="F3861" i="6"/>
  <c r="F5757" i="6"/>
  <c r="F6813" i="6"/>
  <c r="F7989" i="6"/>
  <c r="F8302" i="6"/>
  <c r="F2398" i="6"/>
  <c r="F7750" i="6"/>
  <c r="S7323" i="6"/>
  <c r="S311" i="2" s="1"/>
  <c r="S7467" i="6"/>
  <c r="S317" i="2" s="1"/>
  <c r="S7395" i="6"/>
  <c r="S314" i="2" s="1"/>
  <c r="S7491" i="6"/>
  <c r="S318" i="2" s="1"/>
  <c r="S7539" i="6"/>
  <c r="S320" i="2" s="1"/>
  <c r="S7371" i="6"/>
  <c r="S313" i="2" s="1"/>
  <c r="S7515" i="6"/>
  <c r="S319" i="2" s="1"/>
  <c r="S7443" i="6"/>
  <c r="S316" i="2" s="1"/>
  <c r="S7563" i="6"/>
  <c r="S321" i="2" s="1"/>
  <c r="S7299" i="6"/>
  <c r="S310" i="2" s="1"/>
  <c r="S7347" i="6"/>
  <c r="S312" i="2" s="1"/>
  <c r="S7419" i="6"/>
  <c r="S315" i="2" s="1"/>
  <c r="F6717" i="6"/>
  <c r="F8085" i="6"/>
  <c r="F5685" i="6"/>
  <c r="F1366" i="6"/>
  <c r="F8109" i="6"/>
  <c r="F5877" i="6"/>
  <c r="F21" i="6"/>
  <c r="F477" i="6"/>
  <c r="F7845" i="6"/>
  <c r="F4197" i="6"/>
  <c r="F5349" i="6"/>
  <c r="F7173" i="6"/>
  <c r="F693" i="6"/>
  <c r="F1509" i="6"/>
  <c r="F261" i="6"/>
  <c r="F1989" i="6"/>
  <c r="F3189" i="6"/>
  <c r="F4413" i="6"/>
  <c r="F6693" i="6"/>
  <c r="F7917" i="6"/>
  <c r="F5446" i="6"/>
  <c r="F525" i="6"/>
  <c r="F2685" i="6"/>
  <c r="F5157" i="6"/>
  <c r="F5901" i="6"/>
  <c r="F6981" i="6"/>
  <c r="F1173" i="6"/>
  <c r="F1797" i="6"/>
  <c r="F3093" i="6"/>
  <c r="F4245" i="6"/>
  <c r="F7197" i="6"/>
  <c r="F7821" i="6"/>
  <c r="F3261" i="6"/>
  <c r="F1845" i="6"/>
  <c r="F7101" i="6"/>
  <c r="F1773" i="6"/>
  <c r="F2997" i="6"/>
  <c r="F5853" i="6"/>
  <c r="F1486" i="6"/>
  <c r="F3862" i="6"/>
  <c r="F6238" i="6"/>
  <c r="F213" i="6"/>
  <c r="F2229" i="6"/>
  <c r="F3310" i="6"/>
  <c r="F1893" i="6"/>
  <c r="F3165" i="6"/>
  <c r="F6597" i="6"/>
  <c r="F3117" i="6"/>
  <c r="F4773" i="6"/>
  <c r="F6789" i="6"/>
  <c r="F8061" i="6"/>
  <c r="F8422" i="6"/>
  <c r="F3405" i="6"/>
  <c r="F6285" i="6"/>
  <c r="F7678" i="6"/>
  <c r="F2493" i="6"/>
  <c r="F5829" i="6"/>
  <c r="F2374" i="6"/>
  <c r="F2086" i="6"/>
  <c r="F2902" i="6"/>
  <c r="F6766" i="6"/>
  <c r="F358" i="6"/>
  <c r="F3550" i="6"/>
  <c r="F2421" i="6"/>
  <c r="F3645" i="6"/>
  <c r="F621" i="6"/>
  <c r="F2757" i="6"/>
  <c r="F4173" i="6"/>
  <c r="F5493" i="6"/>
  <c r="F7414" i="6"/>
  <c r="F2158" i="6"/>
  <c r="F5398" i="6"/>
  <c r="F6982" i="6"/>
  <c r="F405" i="6"/>
  <c r="F4869" i="6"/>
  <c r="F7341" i="6"/>
  <c r="F1197" i="6"/>
  <c r="F2181" i="6"/>
  <c r="F3045" i="6"/>
  <c r="F4990" i="6"/>
  <c r="F1629" i="6"/>
  <c r="F3933" i="6"/>
  <c r="F2445" i="6"/>
  <c r="F4965" i="6"/>
  <c r="F6429" i="6"/>
  <c r="F8397" i="6"/>
  <c r="F5182" i="6"/>
  <c r="F6644" i="6"/>
  <c r="F4700" i="6"/>
  <c r="F885" i="6"/>
  <c r="F3981" i="6"/>
  <c r="S843" i="6"/>
  <c r="S41" i="2" s="1"/>
  <c r="S723" i="6"/>
  <c r="S36" i="2" s="1"/>
  <c r="S939" i="6"/>
  <c r="S45" i="2" s="1"/>
  <c r="S987" i="6"/>
  <c r="S47" i="2" s="1"/>
  <c r="S387" i="6"/>
  <c r="S22" i="2" s="1"/>
  <c r="S1059" i="6"/>
  <c r="S50" i="2" s="1"/>
  <c r="S1707" i="6"/>
  <c r="S77" i="2" s="1"/>
  <c r="S2235" i="6"/>
  <c r="S99" i="2" s="1"/>
  <c r="S3291" i="6"/>
  <c r="S143" i="2" s="1"/>
  <c r="S1923" i="6"/>
  <c r="S86" i="2" s="1"/>
  <c r="S3219" i="6"/>
  <c r="S140" i="2" s="1"/>
  <c r="S2115" i="6"/>
  <c r="S94" i="2" s="1"/>
  <c r="S1683" i="6"/>
  <c r="S76" i="2" s="1"/>
  <c r="S2451" i="6"/>
  <c r="S108" i="2" s="1"/>
  <c r="S2955" i="6"/>
  <c r="S129" i="2" s="1"/>
  <c r="S3963" i="6"/>
  <c r="S171" i="2" s="1"/>
  <c r="S3363" i="6"/>
  <c r="S146" i="2" s="1"/>
  <c r="S2547" i="6"/>
  <c r="S112" i="2" s="1"/>
  <c r="S3099" i="6"/>
  <c r="S135" i="2" s="1"/>
  <c r="S3987" i="6"/>
  <c r="S172" i="2" s="1"/>
  <c r="S4947" i="6"/>
  <c r="S212" i="2" s="1"/>
  <c r="S4251" i="6"/>
  <c r="S183" i="2" s="1"/>
  <c r="S4971" i="6"/>
  <c r="S213" i="2" s="1"/>
  <c r="S4611" i="6"/>
  <c r="S198" i="2" s="1"/>
  <c r="S4203" i="6"/>
  <c r="S181" i="2" s="1"/>
  <c r="S4899" i="6"/>
  <c r="S210" i="2" s="1"/>
  <c r="S5787" i="6"/>
  <c r="S247" i="2" s="1"/>
  <c r="S5691" i="6"/>
  <c r="S243" i="2" s="1"/>
  <c r="S5235" i="6"/>
  <c r="S224" i="2" s="1"/>
  <c r="S5739" i="6"/>
  <c r="S245" i="2" s="1"/>
  <c r="S6267" i="6"/>
  <c r="S267" i="2" s="1"/>
  <c r="S6075" i="6"/>
  <c r="S259" i="2" s="1"/>
  <c r="S6627" i="6"/>
  <c r="S282" i="2" s="1"/>
  <c r="S7227" i="6"/>
  <c r="S307" i="2" s="1"/>
  <c r="S7275" i="6"/>
  <c r="S309" i="2" s="1"/>
  <c r="S7155" i="6"/>
  <c r="S304" i="2" s="1"/>
  <c r="S1131" i="6"/>
  <c r="S53" i="2" s="1"/>
  <c r="S1011" i="6"/>
  <c r="S48" i="2" s="1"/>
  <c r="S483" i="6"/>
  <c r="S26" i="2" s="1"/>
  <c r="S1179" i="6"/>
  <c r="S55" i="2" s="1"/>
  <c r="S1803" i="6"/>
  <c r="S81" i="2" s="1"/>
  <c r="S2259" i="6"/>
  <c r="S100" i="2" s="1"/>
  <c r="S1467" i="6"/>
  <c r="S67" i="2" s="1"/>
  <c r="S2019" i="6"/>
  <c r="S90" i="2" s="1"/>
  <c r="S1419" i="6"/>
  <c r="S65" i="2" s="1"/>
  <c r="S2331" i="6"/>
  <c r="S103" i="2" s="1"/>
  <c r="S1779" i="6"/>
  <c r="S80" i="2" s="1"/>
  <c r="S2523" i="6"/>
  <c r="S111" i="2" s="1"/>
  <c r="S3075" i="6"/>
  <c r="S134" i="2" s="1"/>
  <c r="S4107" i="6"/>
  <c r="S177" i="2" s="1"/>
  <c r="S3387" i="6"/>
  <c r="S147" i="2" s="1"/>
  <c r="S2619" i="6"/>
  <c r="S115" i="2" s="1"/>
  <c r="S3147" i="6"/>
  <c r="S137" i="2" s="1"/>
  <c r="S4131" i="6"/>
  <c r="S178" i="2" s="1"/>
  <c r="S5043" i="6"/>
  <c r="S216" i="2" s="1"/>
  <c r="S4347" i="6"/>
  <c r="S187" i="2" s="1"/>
  <c r="S5067" i="6"/>
  <c r="S217" i="2" s="1"/>
  <c r="S4659" i="6"/>
  <c r="S200" i="2" s="1"/>
  <c r="S4299" i="6"/>
  <c r="S185" i="2" s="1"/>
  <c r="S4923" i="6"/>
  <c r="S211" i="2" s="1"/>
  <c r="S5811" i="6"/>
  <c r="S248" i="2" s="1"/>
  <c r="S5835" i="6"/>
  <c r="S249" i="2" s="1"/>
  <c r="S5283" i="6"/>
  <c r="S226" i="2" s="1"/>
  <c r="S5883" i="6"/>
  <c r="S251" i="2" s="1"/>
  <c r="S6363" i="6"/>
  <c r="S271" i="2" s="1"/>
  <c r="S6099" i="6"/>
  <c r="S260" i="2" s="1"/>
  <c r="S6819" i="6"/>
  <c r="S290" i="2" s="1"/>
  <c r="S6435" i="6"/>
  <c r="S274" i="2" s="1"/>
  <c r="S6387" i="6"/>
  <c r="S272" i="2" s="1"/>
  <c r="S7203" i="6"/>
  <c r="S306" i="2" s="1"/>
  <c r="S459" i="6"/>
  <c r="S25" i="2" s="1"/>
  <c r="S963" i="6"/>
  <c r="S46" i="2" s="1"/>
  <c r="S1107" i="6"/>
  <c r="S52" i="2" s="1"/>
  <c r="S507" i="6"/>
  <c r="S27" i="2" s="1"/>
  <c r="S1035" i="6"/>
  <c r="S49" i="2" s="1"/>
  <c r="S579" i="6"/>
  <c r="S30" i="2" s="1"/>
  <c r="S1323" i="6"/>
  <c r="S61" i="2" s="1"/>
  <c r="S1899" i="6"/>
  <c r="S85" i="2" s="1"/>
  <c r="S2283" i="6"/>
  <c r="S101" i="2" s="1"/>
  <c r="S1515" i="6"/>
  <c r="S69" i="2" s="1"/>
  <c r="S2139" i="6"/>
  <c r="S95" i="2" s="1"/>
  <c r="S1563" i="6"/>
  <c r="S71" i="2" s="1"/>
  <c r="S2475" i="6"/>
  <c r="S109" i="2" s="1"/>
  <c r="S1875" i="6"/>
  <c r="S84" i="2" s="1"/>
  <c r="S3171" i="6"/>
  <c r="S138" i="2" s="1"/>
  <c r="S3243" i="6"/>
  <c r="S141" i="2" s="1"/>
  <c r="S2667" i="6"/>
  <c r="S117" i="2" s="1"/>
  <c r="S3411" i="6"/>
  <c r="S148" i="2" s="1"/>
  <c r="S2715" i="6"/>
  <c r="S119" i="2" s="1"/>
  <c r="S3531" i="6"/>
  <c r="S153" i="2" s="1"/>
  <c r="S4227" i="6"/>
  <c r="S182" i="2" s="1"/>
  <c r="S5163" i="6"/>
  <c r="S221" i="2" s="1"/>
  <c r="S4371" i="6"/>
  <c r="S188" i="2" s="1"/>
  <c r="S5139" i="6"/>
  <c r="S220" i="2" s="1"/>
  <c r="S4707" i="6"/>
  <c r="S202" i="2" s="1"/>
  <c r="S4395" i="6"/>
  <c r="S189" i="2" s="1"/>
  <c r="S5019" i="6"/>
  <c r="S215" i="2" s="1"/>
  <c r="S5259" i="6"/>
  <c r="S225" i="2" s="1"/>
  <c r="S5907" i="6"/>
  <c r="S252" i="2" s="1"/>
  <c r="S5331" i="6"/>
  <c r="S228" i="2" s="1"/>
  <c r="S5931" i="6"/>
  <c r="S253" i="2" s="1"/>
  <c r="S6027" i="6"/>
  <c r="S257" i="2" s="1"/>
  <c r="S6195" i="6"/>
  <c r="S264" i="2" s="1"/>
  <c r="S6555" i="6"/>
  <c r="S279" i="2" s="1"/>
  <c r="S6483" i="6"/>
  <c r="S276" i="2" s="1"/>
  <c r="S6459" i="6"/>
  <c r="S275" i="2" s="1"/>
  <c r="S6795" i="6"/>
  <c r="S289" i="2" s="1"/>
  <c r="S7251" i="6"/>
  <c r="S308" i="2" s="1"/>
  <c r="S627" i="6"/>
  <c r="S32" i="2" s="1"/>
  <c r="S1347" i="6"/>
  <c r="S62" i="2" s="1"/>
  <c r="S867" i="6"/>
  <c r="S42" i="2" s="1"/>
  <c r="S1203" i="6"/>
  <c r="S56" i="2" s="1"/>
  <c r="S531" i="6"/>
  <c r="S28" i="2" s="1"/>
  <c r="S339" i="6"/>
  <c r="S20" i="2" s="1"/>
  <c r="S1083" i="6"/>
  <c r="S51" i="2" s="1"/>
  <c r="S603" i="6"/>
  <c r="S31" i="2" s="1"/>
  <c r="S1371" i="6"/>
  <c r="S63" i="2" s="1"/>
  <c r="S1995" i="6"/>
  <c r="S89" i="2" s="1"/>
  <c r="S2403" i="6"/>
  <c r="S106" i="2" s="1"/>
  <c r="S1539" i="6"/>
  <c r="S70" i="2" s="1"/>
  <c r="S2427" i="6"/>
  <c r="S107" i="2" s="1"/>
  <c r="S1755" i="6"/>
  <c r="S79" i="2" s="1"/>
  <c r="S2595" i="6"/>
  <c r="S114" i="2" s="1"/>
  <c r="S1971" i="6"/>
  <c r="S88" i="2" s="1"/>
  <c r="S3459" i="6"/>
  <c r="S150" i="2" s="1"/>
  <c r="S3435" i="6"/>
  <c r="S149" i="2" s="1"/>
  <c r="S3027" i="6"/>
  <c r="S132" i="2" s="1"/>
  <c r="S3507" i="6"/>
  <c r="S152" i="2" s="1"/>
  <c r="S2811" i="6"/>
  <c r="S123" i="2" s="1"/>
  <c r="S3627" i="6"/>
  <c r="S157" i="2" s="1"/>
  <c r="S4323" i="6"/>
  <c r="S186" i="2" s="1"/>
  <c r="S5211" i="6"/>
  <c r="S223" i="2" s="1"/>
  <c r="S4443" i="6"/>
  <c r="S191" i="2" s="1"/>
  <c r="S4059" i="6"/>
  <c r="S175" i="2" s="1"/>
  <c r="S4755" i="6"/>
  <c r="S204" i="2" s="1"/>
  <c r="S4419" i="6"/>
  <c r="S190" i="2" s="1"/>
  <c r="S5187" i="6"/>
  <c r="S222" i="2" s="1"/>
  <c r="S5307" i="6"/>
  <c r="S227" i="2" s="1"/>
  <c r="S5355" i="6"/>
  <c r="S229" i="2" s="1"/>
  <c r="S5427" i="6"/>
  <c r="S232" i="2" s="1"/>
  <c r="S5955" i="6"/>
  <c r="S254" i="2" s="1"/>
  <c r="S6123" i="6"/>
  <c r="S261" i="2" s="1"/>
  <c r="S6315" i="6"/>
  <c r="S269" i="2" s="1"/>
  <c r="S6603" i="6"/>
  <c r="S281" i="2" s="1"/>
  <c r="S6651" i="6"/>
  <c r="S283" i="2" s="1"/>
  <c r="S6507" i="6"/>
  <c r="S277" i="2" s="1"/>
  <c r="S6891" i="6"/>
  <c r="S293" i="2" s="1"/>
  <c r="S6867" i="6"/>
  <c r="S292" i="2" s="1"/>
  <c r="S435" i="6"/>
  <c r="S24" i="2" s="1"/>
  <c r="S363" i="6"/>
  <c r="S21" i="2" s="1"/>
  <c r="S411" i="6"/>
  <c r="S23" i="2" s="1"/>
  <c r="S1227" i="6"/>
  <c r="S57" i="2" s="1"/>
  <c r="S651" i="6"/>
  <c r="S33" i="2" s="1"/>
  <c r="S555" i="6"/>
  <c r="S29" i="2" s="1"/>
  <c r="S1155" i="6"/>
  <c r="S54" i="2" s="1"/>
  <c r="S675" i="6"/>
  <c r="S34" i="2" s="1"/>
  <c r="S1395" i="6"/>
  <c r="S64" i="2" s="1"/>
  <c r="S2091" i="6"/>
  <c r="S93" i="2" s="1"/>
  <c r="S2571" i="6"/>
  <c r="S113" i="2" s="1"/>
  <c r="S1587" i="6"/>
  <c r="S72" i="2" s="1"/>
  <c r="S2499" i="6"/>
  <c r="S110" i="2" s="1"/>
  <c r="S1827" i="6"/>
  <c r="S82" i="2" s="1"/>
  <c r="S2643" i="6"/>
  <c r="S116" i="2" s="1"/>
  <c r="S2067" i="6"/>
  <c r="S92" i="2" s="1"/>
  <c r="S3555" i="6"/>
  <c r="S154" i="2" s="1"/>
  <c r="S3483" i="6"/>
  <c r="S151" i="2" s="1"/>
  <c r="S3195" i="6"/>
  <c r="S139" i="2" s="1"/>
  <c r="S3603" i="6"/>
  <c r="S156" i="2" s="1"/>
  <c r="S2859" i="6"/>
  <c r="S125" i="2" s="1"/>
  <c r="S3723" i="6"/>
  <c r="S161" i="2" s="1"/>
  <c r="S4587" i="6"/>
  <c r="S197" i="2" s="1"/>
  <c r="S3819" i="6"/>
  <c r="S165" i="2" s="1"/>
  <c r="S4467" i="6"/>
  <c r="S192" i="2" s="1"/>
  <c r="S4083" i="6"/>
  <c r="S176" i="2" s="1"/>
  <c r="S4779" i="6"/>
  <c r="S205" i="2" s="1"/>
  <c r="S4491" i="6"/>
  <c r="S193" i="2" s="1"/>
  <c r="S5379" i="6"/>
  <c r="S230" i="2" s="1"/>
  <c r="S5475" i="6"/>
  <c r="S234" i="2" s="1"/>
  <c r="S5403" i="6"/>
  <c r="S231" i="2" s="1"/>
  <c r="S5451" i="6"/>
  <c r="S233" i="2" s="1"/>
  <c r="S6051" i="6"/>
  <c r="S258" i="2" s="1"/>
  <c r="S6243" i="6"/>
  <c r="S266" i="2" s="1"/>
  <c r="S6723" i="6"/>
  <c r="S286" i="2" s="1"/>
  <c r="S6699" i="6"/>
  <c r="S285" i="2" s="1"/>
  <c r="S6747" i="6"/>
  <c r="S287" i="2" s="1"/>
  <c r="S6531" i="6"/>
  <c r="S278" i="2" s="1"/>
  <c r="S6963" i="6"/>
  <c r="S296" i="2" s="1"/>
  <c r="S1251" i="6"/>
  <c r="S58" i="2" s="1"/>
  <c r="S771" i="6"/>
  <c r="S38" i="2" s="1"/>
  <c r="S891" i="6"/>
  <c r="S43" i="2" s="1"/>
  <c r="S1275" i="6"/>
  <c r="S59" i="2" s="1"/>
  <c r="S699" i="6"/>
  <c r="S35" i="2" s="1"/>
  <c r="S1443" i="6"/>
  <c r="S66" i="2" s="1"/>
  <c r="S2163" i="6"/>
  <c r="S96" i="2" s="1"/>
  <c r="S2739" i="6"/>
  <c r="S120" i="2" s="1"/>
  <c r="S1635" i="6"/>
  <c r="S74" i="2" s="1"/>
  <c r="S2691" i="6"/>
  <c r="S118" i="2" s="1"/>
  <c r="S1851" i="6"/>
  <c r="S83" i="2" s="1"/>
  <c r="S2763" i="6"/>
  <c r="S121" i="2" s="1"/>
  <c r="S2307" i="6"/>
  <c r="S102" i="2" s="1"/>
  <c r="S3651" i="6"/>
  <c r="S158" i="2" s="1"/>
  <c r="S3579" i="6"/>
  <c r="S155" i="2" s="1"/>
  <c r="S3267" i="6"/>
  <c r="S142" i="2" s="1"/>
  <c r="S3699" i="6"/>
  <c r="S160" i="2" s="1"/>
  <c r="S2907" i="6"/>
  <c r="S127" i="2" s="1"/>
  <c r="S3867" i="6"/>
  <c r="S167" i="2" s="1"/>
  <c r="S4635" i="6"/>
  <c r="S199" i="2" s="1"/>
  <c r="S3915" i="6"/>
  <c r="S169" i="2" s="1"/>
  <c r="S4515" i="6"/>
  <c r="S194" i="2" s="1"/>
  <c r="S4179" i="6"/>
  <c r="S180" i="2" s="1"/>
  <c r="S4995" i="6"/>
  <c r="S214" i="2" s="1"/>
  <c r="S4539" i="6"/>
  <c r="S195" i="2" s="1"/>
  <c r="S5595" i="6"/>
  <c r="S239" i="2" s="1"/>
  <c r="S5523" i="6"/>
  <c r="S236" i="2" s="1"/>
  <c r="S5715" i="6"/>
  <c r="S244" i="2" s="1"/>
  <c r="S5499" i="6"/>
  <c r="S235" i="2" s="1"/>
  <c r="S6147" i="6"/>
  <c r="S262" i="2" s="1"/>
  <c r="S6291" i="6"/>
  <c r="S268" i="2" s="1"/>
  <c r="S6411" i="6"/>
  <c r="S273" i="2" s="1"/>
  <c r="S6939" i="6"/>
  <c r="S295" i="2" s="1"/>
  <c r="S6771" i="6"/>
  <c r="S288" i="2" s="1"/>
  <c r="S6579" i="6"/>
  <c r="S280" i="2" s="1"/>
  <c r="S7011" i="6"/>
  <c r="S298" i="2" s="1"/>
  <c r="S795" i="6"/>
  <c r="S39" i="2" s="1"/>
  <c r="S915" i="6"/>
  <c r="S44" i="2" s="1"/>
  <c r="S1299" i="6"/>
  <c r="S60" i="2" s="1"/>
  <c r="S315" i="6"/>
  <c r="S19" i="2" s="1"/>
  <c r="S747" i="6"/>
  <c r="S37" i="2" s="1"/>
  <c r="S1491" i="6"/>
  <c r="S68" i="2" s="1"/>
  <c r="S2187" i="6"/>
  <c r="S97" i="2" s="1"/>
  <c r="S2883" i="6"/>
  <c r="S126" i="2" s="1"/>
  <c r="S1659" i="6"/>
  <c r="S75" i="2" s="1"/>
  <c r="S2835" i="6"/>
  <c r="S124" i="2" s="1"/>
  <c r="S1947" i="6"/>
  <c r="S87" i="2" s="1"/>
  <c r="S2787" i="6"/>
  <c r="S122" i="2" s="1"/>
  <c r="S2355" i="6"/>
  <c r="S104" i="2" s="1"/>
  <c r="S3747" i="6"/>
  <c r="S162" i="2" s="1"/>
  <c r="S3675" i="6"/>
  <c r="S159" i="2" s="1"/>
  <c r="S3315" i="6"/>
  <c r="S144" i="2" s="1"/>
  <c r="S3795" i="6"/>
  <c r="S164" i="2" s="1"/>
  <c r="S3003" i="6"/>
  <c r="S131" i="2" s="1"/>
  <c r="S4035" i="6"/>
  <c r="S174" i="2" s="1"/>
  <c r="S4683" i="6"/>
  <c r="S201" i="2" s="1"/>
  <c r="S4011" i="6"/>
  <c r="S173" i="2" s="1"/>
  <c r="S4827" i="6"/>
  <c r="S207" i="2" s="1"/>
  <c r="S4275" i="6"/>
  <c r="S184" i="2" s="1"/>
  <c r="S5091" i="6"/>
  <c r="S218" i="2" s="1"/>
  <c r="S4803" i="6"/>
  <c r="S206" i="2" s="1"/>
  <c r="S5667" i="6"/>
  <c r="S242" i="2" s="1"/>
  <c r="S5571" i="6"/>
  <c r="S238" i="2" s="1"/>
  <c r="S5859" i="6"/>
  <c r="S250" i="2" s="1"/>
  <c r="S5547" i="6"/>
  <c r="S237" i="2" s="1"/>
  <c r="S6171" i="6"/>
  <c r="S263" i="2" s="1"/>
  <c r="S6003" i="6"/>
  <c r="S256" i="2" s="1"/>
  <c r="S6987" i="6"/>
  <c r="S297" i="2" s="1"/>
  <c r="S7131" i="6"/>
  <c r="S303" i="2" s="1"/>
  <c r="S6915" i="6"/>
  <c r="S294" i="2" s="1"/>
  <c r="S6675" i="6"/>
  <c r="S284" i="2" s="1"/>
  <c r="S7059" i="6"/>
  <c r="S300" i="2" s="1"/>
  <c r="S819" i="6"/>
  <c r="S40" i="2" s="1"/>
  <c r="S1611" i="6"/>
  <c r="S73" i="2" s="1"/>
  <c r="S2211" i="6"/>
  <c r="S98" i="2" s="1"/>
  <c r="S3123" i="6"/>
  <c r="S136" i="2" s="1"/>
  <c r="S1731" i="6"/>
  <c r="S78" i="2" s="1"/>
  <c r="S2979" i="6"/>
  <c r="S130" i="2" s="1"/>
  <c r="S2043" i="6"/>
  <c r="S91" i="2" s="1"/>
  <c r="S2931" i="6"/>
  <c r="S128" i="2" s="1"/>
  <c r="S2379" i="6"/>
  <c r="S105" i="2" s="1"/>
  <c r="S3939" i="6"/>
  <c r="S170" i="2" s="1"/>
  <c r="S3771" i="6"/>
  <c r="S163" i="2" s="1"/>
  <c r="S3339" i="6"/>
  <c r="S145" i="2" s="1"/>
  <c r="S3843" i="6"/>
  <c r="S166" i="2" s="1"/>
  <c r="S3051" i="6"/>
  <c r="S133" i="2" s="1"/>
  <c r="S3891" i="6"/>
  <c r="S168" i="2" s="1"/>
  <c r="S4731" i="6"/>
  <c r="S203" i="2" s="1"/>
  <c r="S4155" i="6"/>
  <c r="S179" i="2" s="1"/>
  <c r="S4875" i="6"/>
  <c r="S209" i="2" s="1"/>
  <c r="S4563" i="6"/>
  <c r="S196" i="2" s="1"/>
  <c r="S5115" i="6"/>
  <c r="S219" i="2" s="1"/>
  <c r="S4851" i="6"/>
  <c r="S208" i="2" s="1"/>
  <c r="S5763" i="6"/>
  <c r="S246" i="2" s="1"/>
  <c r="S5619" i="6"/>
  <c r="S240" i="2" s="1"/>
  <c r="S5979" i="6"/>
  <c r="S255" i="2" s="1"/>
  <c r="S5643" i="6"/>
  <c r="S241" i="2" s="1"/>
  <c r="S6219" i="6"/>
  <c r="S265" i="2" s="1"/>
  <c r="S6339" i="6"/>
  <c r="S270" i="2" s="1"/>
  <c r="S7179" i="6"/>
  <c r="S305" i="2" s="1"/>
  <c r="S7035" i="6"/>
  <c r="S299" i="2" s="1"/>
  <c r="S7083" i="6"/>
  <c r="S301" i="2" s="1"/>
  <c r="S6843" i="6"/>
  <c r="S291" i="2" s="1"/>
  <c r="S7107" i="6"/>
  <c r="S302" i="2" s="1"/>
  <c r="F6382" i="6"/>
  <c r="F5734" i="6"/>
  <c r="F214" i="6"/>
  <c r="F4366" i="6"/>
  <c r="F3670" i="6"/>
  <c r="F526" i="6"/>
  <c r="F3430" i="6"/>
  <c r="F6573" i="6"/>
  <c r="F670" i="6"/>
  <c r="F6741" i="6"/>
  <c r="S291" i="6"/>
  <c r="S18" i="2" s="1"/>
  <c r="S267" i="6"/>
  <c r="S17" i="2" s="1"/>
  <c r="S243" i="6"/>
  <c r="S16" i="2" s="1"/>
  <c r="F2326" i="6"/>
  <c r="F1534" i="6"/>
  <c r="F5254" i="6"/>
  <c r="F934" i="6"/>
  <c r="F3142" i="6"/>
  <c r="F7318" i="6"/>
  <c r="F6262" i="6"/>
  <c r="F2830" i="6"/>
  <c r="F8350" i="6"/>
  <c r="F382" i="6"/>
  <c r="F7510" i="6"/>
  <c r="F8038" i="6"/>
  <c r="F2350" i="6"/>
  <c r="F7150" i="6"/>
  <c r="F2662" i="6"/>
  <c r="F5638" i="6"/>
  <c r="F6070" i="6"/>
  <c r="E3694" i="6" a="1"/>
  <c r="E3694" i="6" s="1"/>
  <c r="F3694" i="6" s="1"/>
  <c r="F6454" i="6"/>
  <c r="D3743" i="6"/>
  <c r="E3743" i="6" s="1" a="1"/>
  <c r="E3743" i="6" s="1"/>
  <c r="F3743" i="6" s="1"/>
  <c r="D8039" i="6"/>
  <c r="E8039" i="6" s="1" a="1"/>
  <c r="E8039" i="6" s="1"/>
  <c r="F8039" i="6" s="1"/>
  <c r="D6311" i="6"/>
  <c r="E6311" i="6" s="1" a="1"/>
  <c r="E6311" i="6" s="1"/>
  <c r="F6311" i="6" s="1"/>
  <c r="D2087" i="6"/>
  <c r="D5711" i="6"/>
  <c r="E5711" i="6" s="1" a="1"/>
  <c r="E5711" i="6" s="1"/>
  <c r="F5711" i="6" s="1"/>
  <c r="D3455" i="6"/>
  <c r="E3455" i="6" s="1" a="1"/>
  <c r="E3455" i="6" s="1"/>
  <c r="F3455" i="6" s="1"/>
  <c r="D2543" i="6"/>
  <c r="E2543" i="6" s="1" a="1"/>
  <c r="E2543" i="6" s="1"/>
  <c r="F2543" i="6" s="1"/>
  <c r="D4919" i="6"/>
  <c r="E4919" i="6" s="1" a="1"/>
  <c r="E4919" i="6" s="1"/>
  <c r="F4919" i="6" s="1"/>
  <c r="D2159" i="6"/>
  <c r="E2159" i="6" s="1" a="1"/>
  <c r="E2159" i="6" s="1"/>
  <c r="F2159" i="6" s="1"/>
  <c r="D5831" i="6"/>
  <c r="E5831" i="6" s="1" a="1"/>
  <c r="E5831" i="6" s="1"/>
  <c r="D1367" i="6"/>
  <c r="E1367" i="6" s="1" a="1"/>
  <c r="E1367" i="6" s="1"/>
  <c r="F1367" i="6" s="1"/>
  <c r="D7031" i="6"/>
  <c r="E7031" i="6" s="1" a="1"/>
  <c r="E7031" i="6" s="1"/>
  <c r="F7031" i="6" s="1"/>
  <c r="D5783" i="6"/>
  <c r="E5783" i="6" s="1" a="1"/>
  <c r="E5783" i="6" s="1"/>
  <c r="F5783" i="6" s="1"/>
  <c r="D2663" i="6"/>
  <c r="E2663" i="6" s="1" a="1"/>
  <c r="E2663" i="6" s="1"/>
  <c r="D599" i="6"/>
  <c r="E599" i="6" s="1" a="1"/>
  <c r="E599" i="6" s="1"/>
  <c r="F599" i="6" s="1"/>
  <c r="D3935" i="6"/>
  <c r="E3935" i="6" s="1" a="1"/>
  <c r="E3935" i="6" s="1"/>
  <c r="D2375" i="6"/>
  <c r="E2375" i="6" s="1" a="1"/>
  <c r="E2375" i="6" s="1"/>
  <c r="F2375" i="6" s="1"/>
  <c r="D4343" i="6"/>
  <c r="E4343" i="6" s="1" a="1"/>
  <c r="E4343" i="6" s="1"/>
  <c r="F4343" i="6" s="1"/>
  <c r="D287" i="6"/>
  <c r="E287" i="6" s="1" a="1"/>
  <c r="E287" i="6" s="1"/>
  <c r="D5903" i="6"/>
  <c r="E5903" i="6" s="1" a="1"/>
  <c r="E5903" i="6" s="1"/>
  <c r="F5903" i="6" s="1"/>
  <c r="D1415" i="6"/>
  <c r="E1415" i="6" s="1" a="1"/>
  <c r="E1415" i="6" s="1"/>
  <c r="F1415" i="6" s="1"/>
  <c r="D7079" i="6"/>
  <c r="E7079" i="6" s="1" a="1"/>
  <c r="E7079" i="6" s="1"/>
  <c r="F7079" i="6" s="1"/>
  <c r="D5807" i="6"/>
  <c r="D7415" i="6"/>
  <c r="E7415" i="6" s="1" a="1"/>
  <c r="E7415" i="6" s="1"/>
  <c r="F7415" i="6" s="1"/>
  <c r="D5975" i="6"/>
  <c r="E5975" i="6" s="1" a="1"/>
  <c r="E5975" i="6" s="1"/>
  <c r="F5975" i="6" s="1"/>
  <c r="D3983" i="6"/>
  <c r="E3983" i="6" s="1" a="1"/>
  <c r="E3983" i="6" s="1"/>
  <c r="F3983" i="6" s="1"/>
  <c r="D4487" i="6"/>
  <c r="E4487" i="6" s="1" a="1"/>
  <c r="E4487" i="6" s="1"/>
  <c r="F4487" i="6" s="1"/>
  <c r="D4127" i="6"/>
  <c r="E4127" i="6" s="1" a="1"/>
  <c r="E4127" i="6" s="1"/>
  <c r="F4127" i="6" s="1"/>
  <c r="D2447" i="6"/>
  <c r="E2447" i="6" s="1" a="1"/>
  <c r="E2447" i="6" s="1"/>
  <c r="F2447" i="6" s="1"/>
  <c r="D8135" i="6"/>
  <c r="E8135" i="6" s="1" a="1"/>
  <c r="E8135" i="6" s="1"/>
  <c r="F8135" i="6" s="1"/>
  <c r="D4607" i="6"/>
  <c r="E4607" i="6" s="1" a="1"/>
  <c r="E4607" i="6" s="1"/>
  <c r="F4607" i="6" s="1"/>
  <c r="D1583" i="6"/>
  <c r="E1583" i="6" s="1" a="1"/>
  <c r="E1583" i="6" s="1"/>
  <c r="D7127" i="6"/>
  <c r="D5879" i="6"/>
  <c r="D4871" i="6"/>
  <c r="E4871" i="6" s="1" a="1"/>
  <c r="E4871" i="6" s="1"/>
  <c r="F4871" i="6" s="1"/>
  <c r="D2063" i="6"/>
  <c r="E2063" i="6" s="1" a="1"/>
  <c r="E2063" i="6" s="1"/>
  <c r="F2063" i="6" s="1"/>
  <c r="D839" i="6"/>
  <c r="E839" i="6" s="1" a="1"/>
  <c r="E839" i="6" s="1"/>
  <c r="F839" i="6" s="1"/>
  <c r="D7703" i="6"/>
  <c r="E7703" i="6" s="1" a="1"/>
  <c r="E7703" i="6" s="1"/>
  <c r="D5999" i="6"/>
  <c r="E5999" i="6" s="1" a="1"/>
  <c r="E5999" i="6" s="1"/>
  <c r="F5999" i="6" s="1"/>
  <c r="D6551" i="6"/>
  <c r="E6551" i="6" s="1" a="1"/>
  <c r="E6551" i="6" s="1"/>
  <c r="F6551" i="6" s="1"/>
  <c r="D3527" i="6"/>
  <c r="E3527" i="6" s="1" a="1"/>
  <c r="E3527" i="6" s="1"/>
  <c r="F3527" i="6" s="1"/>
  <c r="D1943" i="6"/>
  <c r="E1943" i="6" s="1" a="1"/>
  <c r="E1943" i="6" s="1"/>
  <c r="F1943" i="6" s="1"/>
  <c r="D7367" i="6"/>
  <c r="E7367" i="6" s="1" a="1"/>
  <c r="E7367" i="6" s="1"/>
  <c r="F7367" i="6" s="1"/>
  <c r="D5447" i="6"/>
  <c r="E5447" i="6" s="1" a="1"/>
  <c r="E5447" i="6" s="1"/>
  <c r="F5447" i="6" s="1"/>
  <c r="D1271" i="6"/>
  <c r="E1271" i="6" s="1" a="1"/>
  <c r="E1271" i="6" s="1"/>
  <c r="F1271" i="6" s="1"/>
  <c r="D1703" i="6"/>
  <c r="E1703" i="6" s="1" a="1"/>
  <c r="E1703" i="6" s="1"/>
  <c r="F1703" i="6" s="1"/>
  <c r="D1295" i="6"/>
  <c r="E1295" i="6" s="1" a="1"/>
  <c r="E1295" i="6" s="1"/>
  <c r="F1295" i="6" s="1"/>
  <c r="D6839" i="6"/>
  <c r="E6839" i="6" s="1" a="1"/>
  <c r="E6839" i="6" s="1"/>
  <c r="F6839" i="6" s="1"/>
  <c r="D4655" i="6"/>
  <c r="E4655" i="6" s="1" a="1"/>
  <c r="E4655" i="6" s="1"/>
  <c r="F4655" i="6" s="1"/>
  <c r="D1727" i="6"/>
  <c r="E1727" i="6" s="1" a="1"/>
  <c r="E1727" i="6" s="1"/>
  <c r="F1727" i="6" s="1"/>
  <c r="D527" i="6"/>
  <c r="D6959" i="6"/>
  <c r="E6959" i="6" s="1" a="1"/>
  <c r="E6959" i="6" s="1"/>
  <c r="F6959" i="6" s="1"/>
  <c r="D5399" i="6"/>
  <c r="E5399" i="6" s="1" a="1"/>
  <c r="E5399" i="6" s="1"/>
  <c r="D2807" i="6"/>
  <c r="E2807" i="6" s="1" a="1"/>
  <c r="E2807" i="6" s="1"/>
  <c r="D1487" i="6"/>
  <c r="E1487" i="6" s="1" a="1"/>
  <c r="E1487" i="6" s="1"/>
  <c r="F1487" i="6" s="1"/>
  <c r="D1103" i="6"/>
  <c r="E1103" i="6" s="1" a="1"/>
  <c r="E1103" i="6" s="1"/>
  <c r="F1103" i="6" s="1"/>
  <c r="D5375" i="6"/>
  <c r="E5375" i="6" s="1" a="1"/>
  <c r="E5375" i="6" s="1"/>
  <c r="F5375" i="6" s="1"/>
  <c r="D4247" i="6"/>
  <c r="E4247" i="6" s="1" a="1"/>
  <c r="E4247" i="6" s="1"/>
  <c r="D263" i="6"/>
  <c r="E263" i="6" s="1" a="1"/>
  <c r="E263" i="6" s="1"/>
  <c r="F263" i="6" s="1"/>
  <c r="D3623" i="6"/>
  <c r="D2039" i="6"/>
  <c r="E2039" i="6" s="1" a="1"/>
  <c r="E2039" i="6" s="1"/>
  <c r="F2039" i="6" s="1"/>
  <c r="D8255" i="6"/>
  <c r="E8255" i="6" s="1" a="1"/>
  <c r="E8255" i="6" s="1"/>
  <c r="F8255" i="6" s="1"/>
  <c r="D6623" i="6"/>
  <c r="E6623" i="6" s="1" a="1"/>
  <c r="E6623" i="6" s="1"/>
  <c r="F6623" i="6" s="1"/>
  <c r="D5111" i="6"/>
  <c r="E5111" i="6" s="1" a="1"/>
  <c r="E5111" i="6" s="1"/>
  <c r="F5111" i="6" s="1"/>
  <c r="D2519" i="6"/>
  <c r="E2519" i="6" s="1" a="1"/>
  <c r="E2519" i="6" s="1"/>
  <c r="F2519" i="6" s="1"/>
  <c r="D6983" i="6"/>
  <c r="E6983" i="6" s="1" a="1"/>
  <c r="E6983" i="6" s="1"/>
  <c r="F6983" i="6" s="1"/>
  <c r="D5687" i="6"/>
  <c r="D623" i="6"/>
  <c r="E623" i="6" s="1" a="1"/>
  <c r="E623" i="6" s="1"/>
  <c r="F623" i="6" s="1"/>
  <c r="D8063" i="6"/>
  <c r="E8063" i="6" s="1" a="1"/>
  <c r="E8063" i="6" s="1"/>
  <c r="F8063" i="6" s="1"/>
  <c r="D7295" i="6"/>
  <c r="E7295" i="6" s="1" a="1"/>
  <c r="E7295" i="6" s="1"/>
  <c r="F7295" i="6" s="1"/>
  <c r="D2399" i="6"/>
  <c r="E2399" i="6" s="1" a="1"/>
  <c r="E2399" i="6" s="1"/>
  <c r="F2399" i="6" s="1"/>
  <c r="D119" i="6"/>
  <c r="E119" i="6" s="1" a="1"/>
  <c r="E119" i="6" s="1"/>
  <c r="F119" i="6" s="1"/>
  <c r="D7007" i="6"/>
  <c r="E7007" i="6" s="1" a="1"/>
  <c r="E7007" i="6" s="1"/>
  <c r="F7007" i="6" s="1"/>
  <c r="D2591" i="6"/>
  <c r="E2591" i="6" s="1" a="1"/>
  <c r="E2591" i="6" s="1"/>
  <c r="F2591" i="6" s="1"/>
  <c r="D7151" i="6"/>
  <c r="E7151" i="6" s="1" a="1"/>
  <c r="E7151" i="6" s="1"/>
  <c r="F7151" i="6" s="1"/>
  <c r="D5471" i="6"/>
  <c r="E5471" i="6" s="1" a="1"/>
  <c r="E5471" i="6" s="1"/>
  <c r="D2831" i="6"/>
  <c r="E2831" i="6" s="1" a="1"/>
  <c r="E2831" i="6" s="1"/>
  <c r="F2831" i="6" s="1"/>
  <c r="D1535" i="6"/>
  <c r="E1535" i="6" s="1" a="1"/>
  <c r="E1535" i="6" s="1"/>
  <c r="F1535" i="6" s="1"/>
  <c r="D1127" i="6"/>
  <c r="E1127" i="6" s="1" a="1"/>
  <c r="E1127" i="6" s="1"/>
  <c r="F1127" i="6" s="1"/>
  <c r="D7895" i="6"/>
  <c r="E7895" i="6" s="1" a="1"/>
  <c r="E7895" i="6" s="1"/>
  <c r="F7895" i="6" s="1"/>
  <c r="D6767" i="6"/>
  <c r="E6767" i="6" s="1" a="1"/>
  <c r="E6767" i="6" s="1"/>
  <c r="F6767" i="6" s="1"/>
  <c r="D4319" i="6"/>
  <c r="E4319" i="6" s="1" a="1"/>
  <c r="E4319" i="6" s="1"/>
  <c r="D3407" i="6"/>
  <c r="E3407" i="6" s="1" a="1"/>
  <c r="E3407" i="6" s="1"/>
  <c r="F3407" i="6" s="1"/>
  <c r="D1343" i="6"/>
  <c r="E1343" i="6" s="1" a="1"/>
  <c r="E1343" i="6" s="1"/>
  <c r="D6647" i="6"/>
  <c r="E6647" i="6" s="1" a="1"/>
  <c r="E6647" i="6" s="1"/>
  <c r="D3719" i="6"/>
  <c r="E3719" i="6" s="1" a="1"/>
  <c r="E3719" i="6" s="1"/>
  <c r="F3719" i="6" s="1"/>
  <c r="D2135" i="6"/>
  <c r="E2135" i="6" s="1" a="1"/>
  <c r="E2135" i="6" s="1"/>
  <c r="F2135" i="6" s="1"/>
  <c r="D8303" i="6"/>
  <c r="E8303" i="6" s="1" a="1"/>
  <c r="E8303" i="6" s="1"/>
  <c r="F8303" i="6" s="1"/>
  <c r="D6719" i="6"/>
  <c r="E6719" i="6" s="1" a="1"/>
  <c r="E6719" i="6" s="1"/>
  <c r="F6719" i="6" s="1"/>
  <c r="D5183" i="6"/>
  <c r="E5183" i="6" s="1" a="1"/>
  <c r="E5183" i="6" s="1"/>
  <c r="F5183" i="6" s="1"/>
  <c r="D4031" i="6"/>
  <c r="E4031" i="6" s="1" a="1"/>
  <c r="E4031" i="6" s="1"/>
  <c r="F4031" i="6" s="1"/>
  <c r="D2783" i="6"/>
  <c r="E2783" i="6" s="1" a="1"/>
  <c r="E2783" i="6" s="1"/>
  <c r="F2783" i="6" s="1"/>
  <c r="D815" i="6"/>
  <c r="E815" i="6" s="1" a="1"/>
  <c r="E815" i="6" s="1"/>
  <c r="F815" i="6" s="1"/>
  <c r="D7727" i="6"/>
  <c r="E7727" i="6" s="1" a="1"/>
  <c r="E7727" i="6" s="1"/>
  <c r="F7727" i="6" s="1"/>
  <c r="D1655" i="6"/>
  <c r="E1655" i="6" s="1" a="1"/>
  <c r="E1655" i="6" s="1"/>
  <c r="F1655" i="6" s="1"/>
  <c r="D1055" i="6"/>
  <c r="E1055" i="6" s="1" a="1"/>
  <c r="E1055" i="6" s="1"/>
  <c r="F1055" i="6" s="1"/>
  <c r="D8087" i="6"/>
  <c r="E8087" i="6" s="1" a="1"/>
  <c r="E8087" i="6" s="1"/>
  <c r="F8087" i="6" s="1"/>
  <c r="D6863" i="6"/>
  <c r="E6863" i="6" s="1" a="1"/>
  <c r="E6863" i="6" s="1"/>
  <c r="F6863" i="6" s="1"/>
  <c r="D5855" i="6"/>
  <c r="E5855" i="6" s="1" a="1"/>
  <c r="E5855" i="6" s="1"/>
  <c r="F5855" i="6" s="1"/>
  <c r="D2855" i="6"/>
  <c r="E2855" i="6" s="1" a="1"/>
  <c r="E2855" i="6" s="1"/>
  <c r="F2855" i="6" s="1"/>
  <c r="D95" i="6"/>
  <c r="E95" i="6" s="1" a="1"/>
  <c r="E95" i="6" s="1"/>
  <c r="F95" i="6" s="1"/>
  <c r="D7631" i="6"/>
  <c r="E7631" i="6" s="1" a="1"/>
  <c r="E7631" i="6" s="1"/>
  <c r="F7631" i="6" s="1"/>
  <c r="D4895" i="6"/>
  <c r="E4895" i="6" s="1" a="1"/>
  <c r="E4895" i="6" s="1"/>
  <c r="F4895" i="6" s="1"/>
  <c r="D3119" i="6"/>
  <c r="E3119" i="6" s="1" a="1"/>
  <c r="E3119" i="6" s="1"/>
  <c r="F3119" i="6" s="1"/>
  <c r="D7343" i="6"/>
  <c r="E7343" i="6" s="1" a="1"/>
  <c r="E7343" i="6" s="1"/>
  <c r="F7343" i="6" s="1"/>
  <c r="D5519" i="6"/>
  <c r="E5519" i="6" s="1" a="1"/>
  <c r="E5519" i="6" s="1"/>
  <c r="F5519" i="6" s="1"/>
  <c r="D3143" i="6"/>
  <c r="E3143" i="6" s="1" a="1"/>
  <c r="E3143" i="6" s="1"/>
  <c r="F3143" i="6" s="1"/>
  <c r="D1631" i="6"/>
  <c r="E1631" i="6" s="1" a="1"/>
  <c r="E1631" i="6" s="1"/>
  <c r="F1631" i="6" s="1"/>
  <c r="D1151" i="6"/>
  <c r="E1151" i="6" s="1" a="1"/>
  <c r="E1151" i="6" s="1"/>
  <c r="D7967" i="6"/>
  <c r="E7967" i="6" s="1" a="1"/>
  <c r="E7967" i="6" s="1"/>
  <c r="F7967" i="6" s="1"/>
  <c r="D7055" i="6"/>
  <c r="E7055" i="6" s="1" a="1"/>
  <c r="E7055" i="6" s="1"/>
  <c r="F7055" i="6" s="1"/>
  <c r="D4415" i="6"/>
  <c r="E4415" i="6" s="1" a="1"/>
  <c r="E4415" i="6" s="1"/>
  <c r="F4415" i="6" s="1"/>
  <c r="D3431" i="6"/>
  <c r="E3431" i="6" s="1" a="1"/>
  <c r="E3431" i="6" s="1"/>
  <c r="F3431" i="6" s="1"/>
  <c r="D2111" i="6"/>
  <c r="E2111" i="6" s="1" a="1"/>
  <c r="E2111" i="6" s="1"/>
  <c r="F2111" i="6" s="1"/>
  <c r="D191" i="6"/>
  <c r="E191" i="6" s="1" a="1"/>
  <c r="E191" i="6" s="1"/>
  <c r="D8399" i="6"/>
  <c r="E8399" i="6" s="1" a="1"/>
  <c r="E8399" i="6" s="1"/>
  <c r="F8399" i="6" s="1"/>
  <c r="D6599" i="6"/>
  <c r="E6599" i="6" s="1" a="1"/>
  <c r="E6599" i="6" s="1"/>
  <c r="F6599" i="6" s="1"/>
  <c r="D4727" i="6"/>
  <c r="E4727" i="6" s="1" a="1"/>
  <c r="E4727" i="6" s="1"/>
  <c r="F4727" i="6" s="1"/>
  <c r="D2951" i="6"/>
  <c r="E2951" i="6" s="1" a="1"/>
  <c r="E2951" i="6" s="1"/>
  <c r="F2951" i="6" s="1"/>
  <c r="D2759" i="6"/>
  <c r="E2759" i="6" s="1" a="1"/>
  <c r="E2759" i="6" s="1"/>
  <c r="D719" i="6"/>
  <c r="E719" i="6" s="1" a="1"/>
  <c r="E719" i="6" s="1"/>
  <c r="F719" i="6" s="1"/>
  <c r="D8375" i="6"/>
  <c r="E8375" i="6" s="1" a="1"/>
  <c r="E8375" i="6" s="1"/>
  <c r="F8375" i="6" s="1"/>
  <c r="D6791" i="6"/>
  <c r="E6791" i="6" s="1" a="1"/>
  <c r="E6791" i="6" s="1"/>
  <c r="F6791" i="6" s="1"/>
  <c r="D5231" i="6"/>
  <c r="E5231" i="6" s="1" a="1"/>
  <c r="E5231" i="6" s="1"/>
  <c r="D3191" i="6"/>
  <c r="E3191" i="6" s="1" a="1"/>
  <c r="E3191" i="6" s="1"/>
  <c r="F3191" i="6" s="1"/>
  <c r="D887" i="6"/>
  <c r="E887" i="6" s="1" a="1"/>
  <c r="E887" i="6" s="1"/>
  <c r="F887" i="6" s="1"/>
  <c r="D7775" i="6"/>
  <c r="D6503" i="6"/>
  <c r="E6503" i="6" s="1" a="1"/>
  <c r="E6503" i="6" s="1"/>
  <c r="F6503" i="6" s="1"/>
  <c r="D5207" i="6"/>
  <c r="E5207" i="6" s="1" a="1"/>
  <c r="E5207" i="6" s="1"/>
  <c r="F5207" i="6" s="1"/>
  <c r="D3359" i="6"/>
  <c r="E3359" i="6" s="1" a="1"/>
  <c r="E3359" i="6" s="1"/>
  <c r="F3359" i="6" s="1"/>
  <c r="D1775" i="6"/>
  <c r="E1775" i="6" s="1" a="1"/>
  <c r="E1775" i="6" s="1"/>
  <c r="F1775" i="6" s="1"/>
  <c r="D1223" i="6"/>
  <c r="E1223" i="6" s="1" a="1"/>
  <c r="E1223" i="6" s="1"/>
  <c r="F1223" i="6" s="1"/>
  <c r="D7847" i="6"/>
  <c r="E7847" i="6" s="1" a="1"/>
  <c r="E7847" i="6" s="1"/>
  <c r="F7847" i="6" s="1"/>
  <c r="D6287" i="6"/>
  <c r="E6287" i="6" s="1" a="1"/>
  <c r="E6287" i="6" s="1"/>
  <c r="F6287" i="6" s="1"/>
  <c r="D4583" i="6"/>
  <c r="E4583" i="6" s="1" a="1"/>
  <c r="E4583" i="6" s="1"/>
  <c r="F4583" i="6" s="1"/>
  <c r="D2735" i="6"/>
  <c r="D2327" i="6"/>
  <c r="E2327" i="6" s="1" a="1"/>
  <c r="E2327" i="6" s="1"/>
  <c r="F2327" i="6" s="1"/>
  <c r="D8015" i="6"/>
  <c r="E8015" i="6" s="1" a="1"/>
  <c r="E8015" i="6" s="1"/>
  <c r="D3287" i="6"/>
  <c r="E3287" i="6" s="1" a="1"/>
  <c r="E3287" i="6" s="1"/>
  <c r="F3287" i="6" s="1"/>
  <c r="D1799" i="6"/>
  <c r="E1799" i="6" s="1" a="1"/>
  <c r="E1799" i="6" s="1"/>
  <c r="F1799" i="6" s="1"/>
  <c r="D311" i="6"/>
  <c r="E311" i="6" s="1" a="1"/>
  <c r="E311" i="6" s="1"/>
  <c r="D7607" i="6"/>
  <c r="E7607" i="6" s="1" a="1"/>
  <c r="E7607" i="6" s="1"/>
  <c r="F7607" i="6" s="1"/>
  <c r="D6119" i="6"/>
  <c r="E6119" i="6" s="1" a="1"/>
  <c r="E6119" i="6" s="1"/>
  <c r="F6119" i="6" s="1"/>
  <c r="D4295" i="6"/>
  <c r="E4295" i="6" s="1" a="1"/>
  <c r="E4295" i="6" s="1"/>
  <c r="F4295" i="6" s="1"/>
  <c r="D2615" i="6"/>
  <c r="E2615" i="6" s="1" a="1"/>
  <c r="E2615" i="6" s="1"/>
  <c r="F2615" i="6" s="1"/>
  <c r="D2279" i="6"/>
  <c r="E2279" i="6" s="1" a="1"/>
  <c r="E2279" i="6" s="1"/>
  <c r="F2279" i="6" s="1"/>
  <c r="D479" i="6"/>
  <c r="E479" i="6" s="1" a="1"/>
  <c r="E479" i="6" s="1"/>
  <c r="D7247" i="6"/>
  <c r="E7247" i="6" s="1" a="1"/>
  <c r="E7247" i="6" s="1"/>
  <c r="D4511" i="6"/>
  <c r="E4511" i="6" s="1" a="1"/>
  <c r="E4511" i="6" s="1"/>
  <c r="D3503" i="6"/>
  <c r="E3503" i="6" s="1" a="1"/>
  <c r="E3503" i="6" s="1"/>
  <c r="F3503" i="6" s="1"/>
  <c r="D2351" i="6"/>
  <c r="E2351" i="6" s="1" a="1"/>
  <c r="E2351" i="6" s="1"/>
  <c r="F2351" i="6" s="1"/>
  <c r="D215" i="6"/>
  <c r="E215" i="6" s="1" a="1"/>
  <c r="E215" i="6" s="1"/>
  <c r="F215" i="6" s="1"/>
  <c r="D6695" i="6"/>
  <c r="E6695" i="6" s="1" a="1"/>
  <c r="E6695" i="6" s="1"/>
  <c r="F6695" i="6" s="1"/>
  <c r="D4775" i="6"/>
  <c r="E4775" i="6" s="1" a="1"/>
  <c r="E4775" i="6" s="1"/>
  <c r="D3047" i="6"/>
  <c r="E3047" i="6" s="1" a="1"/>
  <c r="E3047" i="6" s="1"/>
  <c r="F3047" i="6" s="1"/>
  <c r="D3095" i="6"/>
  <c r="E3095" i="6" s="1" a="1"/>
  <c r="E3095" i="6" s="1"/>
  <c r="F3095" i="6" s="1"/>
  <c r="D863" i="6"/>
  <c r="E863" i="6" s="1" a="1"/>
  <c r="E863" i="6" s="1"/>
  <c r="F863" i="6" s="1"/>
  <c r="D8279" i="6"/>
  <c r="E8279" i="6" s="1" a="1"/>
  <c r="E8279" i="6" s="1"/>
  <c r="F8279" i="6" s="1"/>
  <c r="D6215" i="6"/>
  <c r="E6215" i="6" s="1" a="1"/>
  <c r="E6215" i="6" s="1"/>
  <c r="F6215" i="6" s="1"/>
  <c r="D5135" i="6"/>
  <c r="E5135" i="6" s="1" a="1"/>
  <c r="E5135" i="6" s="1"/>
  <c r="F5135" i="6" s="1"/>
  <c r="D3671" i="6"/>
  <c r="E3671" i="6" s="1" a="1"/>
  <c r="E3671" i="6" s="1"/>
  <c r="F3671" i="6" s="1"/>
  <c r="D2207" i="6"/>
  <c r="E2207" i="6" s="1" a="1"/>
  <c r="E2207" i="6" s="1"/>
  <c r="F2207" i="6" s="1"/>
  <c r="D7799" i="6"/>
  <c r="E7799" i="6" s="1" a="1"/>
  <c r="E7799" i="6" s="1"/>
  <c r="F7799" i="6" s="1"/>
  <c r="D6671" i="6"/>
  <c r="E6671" i="6" s="1" a="1"/>
  <c r="E6671" i="6" s="1"/>
  <c r="F6671" i="6" s="1"/>
  <c r="D4223" i="6"/>
  <c r="E4223" i="6" s="1" a="1"/>
  <c r="E4223" i="6" s="1"/>
  <c r="F4223" i="6" s="1"/>
  <c r="D3383" i="6"/>
  <c r="E3383" i="6" s="1" a="1"/>
  <c r="E3383" i="6" s="1"/>
  <c r="F3383" i="6" s="1"/>
  <c r="D1919" i="6"/>
  <c r="E1919" i="6" s="1" a="1"/>
  <c r="E1919" i="6" s="1"/>
  <c r="F1919" i="6" s="1"/>
  <c r="D1247" i="6"/>
  <c r="E1247" i="6" s="1" a="1"/>
  <c r="E1247" i="6" s="1"/>
  <c r="F1247" i="6" s="1"/>
  <c r="D7943" i="6"/>
  <c r="E7943" i="6" s="1" a="1"/>
  <c r="E7943" i="6" s="1"/>
  <c r="D6359" i="6"/>
  <c r="E6359" i="6" s="1" a="1"/>
  <c r="E6359" i="6" s="1"/>
  <c r="F6359" i="6" s="1"/>
  <c r="D4631" i="6"/>
  <c r="E4631" i="6" s="1" a="1"/>
  <c r="E4631" i="6" s="1"/>
  <c r="F4631" i="6" s="1"/>
  <c r="D2879" i="6"/>
  <c r="E2879" i="6" s="1" a="1"/>
  <c r="E2879" i="6" s="1"/>
  <c r="F2879" i="6" s="1"/>
  <c r="D2639" i="6"/>
  <c r="E2639" i="6" s="1" a="1"/>
  <c r="E2639" i="6" s="1"/>
  <c r="F2639" i="6" s="1"/>
  <c r="D575" i="6"/>
  <c r="E575" i="6" s="1" a="1"/>
  <c r="E575" i="6" s="1"/>
  <c r="F575" i="6" s="1"/>
  <c r="D7871" i="6"/>
  <c r="E7871" i="6" s="1" a="1"/>
  <c r="E7871" i="6" s="1"/>
  <c r="F7871" i="6" s="1"/>
  <c r="D6023" i="6"/>
  <c r="E6023" i="6" s="1" a="1"/>
  <c r="E6023" i="6" s="1"/>
  <c r="F6023" i="6" s="1"/>
  <c r="D4535" i="6"/>
  <c r="E4535" i="6" s="1" a="1"/>
  <c r="E4535" i="6" s="1"/>
  <c r="F4535" i="6" s="1"/>
  <c r="D3311" i="6"/>
  <c r="E3311" i="6" s="1" a="1"/>
  <c r="E3311" i="6" s="1"/>
  <c r="F3311" i="6" s="1"/>
  <c r="D1991" i="6"/>
  <c r="E1991" i="6" s="1" a="1"/>
  <c r="E1991" i="6" s="1"/>
  <c r="F1991" i="6" s="1"/>
  <c r="D8159" i="6"/>
  <c r="E8159" i="6" s="1" a="1"/>
  <c r="E8159" i="6" s="1"/>
  <c r="F8159" i="6" s="1"/>
  <c r="D6455" i="6"/>
  <c r="E6455" i="6" s="1" a="1"/>
  <c r="E6455" i="6" s="1"/>
  <c r="F6455" i="6" s="1"/>
  <c r="D5015" i="6"/>
  <c r="E5015" i="6" s="1" a="1"/>
  <c r="E5015" i="6" s="1"/>
  <c r="F5015" i="6" s="1"/>
  <c r="D3695" i="6"/>
  <c r="E3695" i="6" s="1" a="1"/>
  <c r="E3695" i="6" s="1"/>
  <c r="F3695" i="6" s="1"/>
  <c r="D2471" i="6"/>
  <c r="E2471" i="6" s="1" a="1"/>
  <c r="E2471" i="6" s="1"/>
  <c r="D647" i="6"/>
  <c r="E647" i="6" s="1" a="1"/>
  <c r="E647" i="6" s="1"/>
  <c r="F647" i="6" s="1"/>
  <c r="D7655" i="6"/>
  <c r="E7655" i="6" s="1" a="1"/>
  <c r="E7655" i="6" s="1"/>
  <c r="F7655" i="6" s="1"/>
  <c r="D6191" i="6"/>
  <c r="E6191" i="6" s="1" a="1"/>
  <c r="E6191" i="6" s="1"/>
  <c r="D4439" i="6"/>
  <c r="E4439" i="6" s="1" a="1"/>
  <c r="E4439" i="6" s="1"/>
  <c r="F4439" i="6" s="1"/>
  <c r="D2975" i="6"/>
  <c r="E2975" i="6" s="1" a="1"/>
  <c r="E2975" i="6" s="1"/>
  <c r="F2975" i="6" s="1"/>
  <c r="D1751" i="6"/>
  <c r="E1751" i="6" s="1" a="1"/>
  <c r="E1751" i="6" s="1"/>
  <c r="F1751" i="6" s="1"/>
  <c r="D71" i="6"/>
  <c r="D7559" i="6"/>
  <c r="E7559" i="6" s="1" a="1"/>
  <c r="E7559" i="6" s="1"/>
  <c r="F7559" i="6" s="1"/>
  <c r="D7103" i="6"/>
  <c r="E7103" i="6" s="1" a="1"/>
  <c r="E7103" i="6" s="1"/>
  <c r="D4847" i="6"/>
  <c r="E4847" i="6" s="1" a="1"/>
  <c r="E4847" i="6" s="1"/>
  <c r="F4847" i="6" s="1"/>
  <c r="D3071" i="6"/>
  <c r="E3071" i="6" s="1" a="1"/>
  <c r="E3071" i="6" s="1"/>
  <c r="F3071" i="6" s="1"/>
  <c r="D1391" i="6"/>
  <c r="E1391" i="6" s="1" a="1"/>
  <c r="E1391" i="6" s="1"/>
  <c r="F1391" i="6" s="1"/>
  <c r="D983" i="6"/>
  <c r="E983" i="6" s="1" a="1"/>
  <c r="E983" i="6" s="1"/>
  <c r="F983" i="6" s="1"/>
  <c r="D6335" i="6"/>
  <c r="E6335" i="6" s="1" a="1"/>
  <c r="E6335" i="6" s="1"/>
  <c r="F6335" i="6" s="1"/>
  <c r="D4103" i="6"/>
  <c r="E4103" i="6" s="1" a="1"/>
  <c r="E4103" i="6" s="1"/>
  <c r="F4103" i="6" s="1"/>
  <c r="D3767" i="6"/>
  <c r="E3767" i="6" s="1" a="1"/>
  <c r="E3767" i="6" s="1"/>
  <c r="F3767" i="6" s="1"/>
  <c r="D2231" i="6"/>
  <c r="E2231" i="6" s="1" a="1"/>
  <c r="E2231" i="6" s="1"/>
  <c r="F2231" i="6" s="1"/>
  <c r="D335" i="6"/>
  <c r="E335" i="6" s="1" a="1"/>
  <c r="E335" i="6" s="1"/>
  <c r="F335" i="6" s="1"/>
  <c r="S147" i="6"/>
  <c r="S12" i="2" s="1"/>
  <c r="L23" i="5"/>
  <c r="P23" i="5" s="1"/>
  <c r="L24" i="5"/>
  <c r="P24" i="5" s="1"/>
  <c r="S99" i="6"/>
  <c r="S10" i="2" s="1"/>
  <c r="K21" i="5"/>
  <c r="L22" i="5"/>
  <c r="P22" i="5" s="1"/>
  <c r="S123" i="6"/>
  <c r="S11" i="2" s="1"/>
  <c r="S171" i="6"/>
  <c r="S13" i="2" s="1"/>
  <c r="S75" i="6"/>
  <c r="S9" i="2" s="1"/>
  <c r="J13" i="5"/>
  <c r="F3573" i="6"/>
  <c r="F5637" i="6"/>
  <c r="F1558" i="6"/>
  <c r="F2373" i="6"/>
  <c r="F3069" i="6"/>
  <c r="F4989" i="6"/>
  <c r="F6118" i="6"/>
  <c r="F46" i="6"/>
  <c r="F1605" i="6"/>
  <c r="F6069" i="6"/>
  <c r="F4605" i="6"/>
  <c r="F8301" i="6"/>
  <c r="F1245" i="6"/>
  <c r="F861" i="6"/>
  <c r="F4533" i="6"/>
  <c r="F5565" i="6"/>
  <c r="F548" i="6"/>
  <c r="F5204" i="6"/>
  <c r="F5542" i="6"/>
  <c r="F8349" i="6"/>
  <c r="F4364" i="6"/>
  <c r="F117" i="6"/>
  <c r="F1533" i="6"/>
  <c r="F7581" i="6"/>
  <c r="F8398" i="6"/>
  <c r="F2829" i="6"/>
  <c r="F4149" i="6"/>
  <c r="F3141" i="6"/>
  <c r="F2782" i="6"/>
  <c r="F5902" i="6"/>
  <c r="F4222" i="6"/>
  <c r="F7006" i="6"/>
  <c r="F2661" i="6"/>
  <c r="F5805" i="6"/>
  <c r="F236" i="6"/>
  <c r="F573" i="6"/>
  <c r="F6885" i="6"/>
  <c r="F3886" i="6"/>
  <c r="F5326" i="6"/>
  <c r="F5974" i="6"/>
  <c r="F2302" i="6"/>
  <c r="F7966" i="6"/>
  <c r="F7726" i="6"/>
  <c r="F7054" i="6"/>
  <c r="F4726" i="6"/>
  <c r="F742" i="6"/>
  <c r="F454" i="6"/>
  <c r="F5038" i="6"/>
  <c r="F622" i="6"/>
  <c r="F7149" i="6"/>
  <c r="F718" i="6"/>
  <c r="F6814" i="6"/>
  <c r="F5158" i="6"/>
  <c r="F7366" i="6"/>
  <c r="F4246" i="6"/>
  <c r="F5422" i="6"/>
  <c r="F7630" i="6"/>
  <c r="F6718" i="6"/>
  <c r="F2085" i="6"/>
  <c r="F598" i="6"/>
  <c r="F3502" i="6"/>
  <c r="F5949" i="6"/>
  <c r="F4558" i="6"/>
  <c r="F1318" i="6"/>
  <c r="F1870" i="6"/>
  <c r="F838" i="6"/>
  <c r="F2325" i="6"/>
  <c r="F6021" i="6"/>
  <c r="F2972" i="6"/>
  <c r="F1005" i="6"/>
  <c r="F3597" i="6"/>
  <c r="F7677" i="6"/>
  <c r="F6933" i="6"/>
  <c r="F1390" i="6"/>
  <c r="F1918" i="6"/>
  <c r="F1174" i="6"/>
  <c r="F4798" i="6"/>
  <c r="F1462" i="6"/>
  <c r="F69" i="6"/>
  <c r="F2038" i="6"/>
  <c r="F1510" i="6"/>
  <c r="F6838" i="6"/>
  <c r="F1438" i="6"/>
  <c r="F3717" i="6"/>
  <c r="F933" i="6"/>
  <c r="F3238" i="6"/>
  <c r="F2686" i="6"/>
  <c r="F5758" i="6"/>
  <c r="F5782" i="6"/>
  <c r="F2900" i="6"/>
  <c r="F5396" i="6"/>
  <c r="F7124" i="6"/>
  <c r="F909" i="6"/>
  <c r="F2349" i="6"/>
  <c r="F7509" i="6"/>
  <c r="F7317" i="6"/>
  <c r="F1414" i="6"/>
  <c r="F6790" i="6"/>
  <c r="F4654" i="6"/>
  <c r="F165" i="6"/>
  <c r="F5253" i="6"/>
  <c r="F3214" i="6"/>
  <c r="F2518" i="6"/>
  <c r="F4822" i="6"/>
  <c r="F6406" i="6"/>
  <c r="F6550" i="6"/>
  <c r="F1678" i="6"/>
  <c r="F5854" i="6"/>
  <c r="F8182" i="6"/>
  <c r="F5374" i="6"/>
  <c r="F2542" i="6"/>
  <c r="F7462" i="6"/>
  <c r="F1293" i="6"/>
  <c r="F1365" i="6"/>
  <c r="F3838" i="6"/>
  <c r="F3837" i="6"/>
  <c r="F5013" i="6"/>
  <c r="F6310" i="6"/>
  <c r="F6309" i="6"/>
  <c r="F7653" i="6"/>
  <c r="F7652" i="6"/>
  <c r="F4390" i="6"/>
  <c r="F1198" i="6"/>
  <c r="F1725" i="6"/>
  <c r="F1726" i="6"/>
  <c r="F1222" i="6"/>
  <c r="F1221" i="6"/>
  <c r="F3526" i="6"/>
  <c r="F3525" i="6"/>
  <c r="F4342" i="6"/>
  <c r="F4341" i="6"/>
  <c r="F5710" i="6"/>
  <c r="F5709" i="6"/>
  <c r="F1053" i="6"/>
  <c r="F1052" i="6"/>
  <c r="F3022" i="6"/>
  <c r="F3021" i="6"/>
  <c r="F4510" i="6"/>
  <c r="F4509" i="6"/>
  <c r="F5278" i="6"/>
  <c r="F5277" i="6"/>
  <c r="F4846" i="6"/>
  <c r="F3958" i="6"/>
  <c r="F3957" i="6"/>
  <c r="F7869" i="6"/>
  <c r="F7870" i="6"/>
  <c r="F765" i="6"/>
  <c r="F764" i="6"/>
  <c r="F5613" i="6"/>
  <c r="F5612" i="6"/>
  <c r="F7701" i="6"/>
  <c r="F7700" i="6"/>
  <c r="F334" i="6"/>
  <c r="F333" i="6"/>
  <c r="F430" i="6"/>
  <c r="F429" i="6"/>
  <c r="F1702" i="6"/>
  <c r="F1701" i="6"/>
  <c r="F3286" i="6"/>
  <c r="F3285" i="6"/>
  <c r="F3766" i="6"/>
  <c r="F3765" i="6"/>
  <c r="F4126" i="6"/>
  <c r="F1894" i="6"/>
  <c r="F790" i="6"/>
  <c r="F789" i="6"/>
  <c r="F2566" i="6"/>
  <c r="F2565" i="6"/>
  <c r="F8254" i="6"/>
  <c r="F8253" i="6"/>
  <c r="F7941" i="6"/>
  <c r="F7940" i="6"/>
  <c r="F1126" i="6"/>
  <c r="F1125" i="6"/>
  <c r="F4750" i="6"/>
  <c r="F4749" i="6"/>
  <c r="F2422" i="6"/>
  <c r="F1078" i="6"/>
  <c r="F3118" i="6"/>
  <c r="F6525" i="6"/>
  <c r="F1846" i="6"/>
  <c r="F2998" i="6"/>
  <c r="F2230" i="6"/>
  <c r="F3406" i="6"/>
  <c r="F2638" i="6"/>
  <c r="F6670" i="6"/>
  <c r="F189" i="6"/>
  <c r="F2589" i="6"/>
  <c r="F3669" i="6"/>
  <c r="F4101" i="6"/>
  <c r="F4725" i="6"/>
  <c r="F5301" i="6"/>
  <c r="F6765" i="6"/>
  <c r="F7294" i="6"/>
  <c r="F2446" i="6"/>
  <c r="F1270" i="6"/>
  <c r="F4054" i="6"/>
  <c r="F2014" i="6"/>
  <c r="F4486" i="6"/>
  <c r="F3190" i="6"/>
  <c r="F2110" i="6"/>
  <c r="F22" i="6"/>
  <c r="F8037" i="6"/>
  <c r="F7797" i="6"/>
  <c r="F141" i="6"/>
  <c r="F6957" i="6"/>
  <c r="F7437" i="6"/>
  <c r="F381" i="6"/>
  <c r="F501" i="6"/>
  <c r="F3477" i="6"/>
  <c r="F5109" i="6"/>
  <c r="F6261" i="6"/>
  <c r="F1942" i="6"/>
  <c r="F6453" i="6"/>
  <c r="F2182" i="6"/>
  <c r="F5926" i="6"/>
  <c r="F7894" i="6"/>
  <c r="F1822" i="6"/>
  <c r="F7390" i="6"/>
  <c r="F7174" i="6"/>
  <c r="F2614" i="6"/>
  <c r="F6046" i="6"/>
  <c r="F8374" i="6"/>
  <c r="F1677" i="6"/>
  <c r="F2877" i="6"/>
  <c r="F2949" i="6"/>
  <c r="F6213" i="6"/>
  <c r="F6549" i="6"/>
  <c r="F94" i="6"/>
  <c r="F5086" i="6"/>
  <c r="F6286" i="6"/>
  <c r="F7846" i="6"/>
  <c r="F4630" i="6"/>
  <c r="F2854" i="6"/>
  <c r="F6694" i="6"/>
  <c r="F5686" i="6"/>
  <c r="F2926" i="6"/>
  <c r="F1966" i="6"/>
  <c r="F1990" i="6"/>
  <c r="F646" i="6"/>
  <c r="F4269" i="6"/>
  <c r="F3358" i="6"/>
  <c r="F5878" i="6"/>
  <c r="F8110" i="6"/>
  <c r="F4438" i="6"/>
  <c r="F7486" i="6"/>
  <c r="F262" i="6"/>
  <c r="F7558" i="6"/>
  <c r="F4030" i="6"/>
  <c r="F5062" i="6"/>
  <c r="F4198" i="6"/>
  <c r="F2397" i="6"/>
  <c r="F1581" i="6"/>
  <c r="F3549" i="6"/>
  <c r="F3789" i="6"/>
  <c r="F5229" i="6"/>
  <c r="F6093" i="6"/>
  <c r="F7773" i="6"/>
  <c r="F4966" i="6"/>
  <c r="F5350" i="6"/>
  <c r="F7270" i="6"/>
  <c r="F6142" i="6"/>
  <c r="F7918" i="6"/>
  <c r="F7342" i="6"/>
  <c r="F8062" i="6"/>
  <c r="F8206" i="6"/>
  <c r="F3046" i="6"/>
  <c r="F6598" i="6"/>
  <c r="F3262" i="6"/>
  <c r="F406" i="6"/>
  <c r="F3334" i="6"/>
  <c r="F2205" i="6"/>
  <c r="F7029" i="6"/>
  <c r="F5133" i="6"/>
  <c r="F5134" i="6"/>
  <c r="F2062" i="6"/>
  <c r="F7078" i="6"/>
  <c r="F1774" i="6"/>
  <c r="F4894" i="6"/>
  <c r="F6358" i="6"/>
  <c r="F4870" i="6"/>
  <c r="F8230" i="6"/>
  <c r="F5662" i="6"/>
  <c r="F981" i="6"/>
  <c r="F1653" i="6"/>
  <c r="F2253" i="6"/>
  <c r="F5589" i="6"/>
  <c r="F6477" i="6"/>
  <c r="F2278" i="6"/>
  <c r="F6190" i="6"/>
  <c r="F7606" i="6"/>
  <c r="F8086" i="6"/>
  <c r="F814" i="6"/>
  <c r="F3814" i="6"/>
  <c r="F6334" i="6"/>
  <c r="F7534" i="6"/>
  <c r="F6430" i="6"/>
  <c r="F4174" i="6"/>
  <c r="F6502" i="6"/>
  <c r="F1630" i="6"/>
  <c r="F2494" i="6"/>
  <c r="F5998" i="6"/>
  <c r="F2157" i="6"/>
  <c r="F3381" i="6"/>
  <c r="F8133" i="6"/>
  <c r="F357" i="6"/>
  <c r="F3453" i="6"/>
  <c r="F3741" i="6"/>
  <c r="F4293" i="6"/>
  <c r="F1101" i="6"/>
  <c r="F3094" i="6"/>
  <c r="F2133" i="6"/>
  <c r="F6861" i="6"/>
  <c r="E3646" i="6" a="1"/>
  <c r="E3646" i="6" s="1"/>
  <c r="F3646" i="6" s="1"/>
  <c r="E5302" i="6" a="1"/>
  <c r="E5302" i="6" s="1"/>
  <c r="F5302" i="6" s="1"/>
  <c r="E8351" i="6" a="1"/>
  <c r="E8351" i="6" s="1"/>
  <c r="F8351" i="6" s="1"/>
  <c r="E7127" i="6" a="1"/>
  <c r="E7127" i="6" s="1"/>
  <c r="F7127" i="6" s="1"/>
  <c r="E5879" i="6" a="1"/>
  <c r="E5879" i="6" s="1"/>
  <c r="F5879" i="6" s="1"/>
  <c r="E3575" i="6" a="1"/>
  <c r="E3575" i="6" s="1"/>
  <c r="F3575" i="6" s="1"/>
  <c r="E2183" i="6" a="1"/>
  <c r="E2183" i="6" s="1"/>
  <c r="F2183" i="6" s="1"/>
  <c r="E1030" i="6" a="1"/>
  <c r="E1030" i="6" s="1"/>
  <c r="F1030" i="6" s="1"/>
  <c r="E4078" i="6" a="1"/>
  <c r="E4078" i="6" s="1"/>
  <c r="F4078" i="6" s="1"/>
  <c r="E8207" i="6" a="1"/>
  <c r="E8207" i="6" s="1"/>
  <c r="F8207" i="6" s="1"/>
  <c r="E7919" i="6" a="1"/>
  <c r="E7919" i="6" s="1"/>
  <c r="F7919" i="6" s="1"/>
  <c r="E6167" i="6" a="1"/>
  <c r="E6167" i="6" s="1"/>
  <c r="E4391" i="6" a="1"/>
  <c r="E4391" i="6" s="1"/>
  <c r="F4391" i="6" s="1"/>
  <c r="E527" i="6" a="1"/>
  <c r="E527" i="6" s="1"/>
  <c r="F527" i="6" s="1"/>
  <c r="E2734" i="6" a="1"/>
  <c r="E2734" i="6" s="1"/>
  <c r="F2734" i="6" s="1"/>
  <c r="E6479" i="6" a="1"/>
  <c r="E6479" i="6" s="1"/>
  <c r="E5087" i="6" a="1"/>
  <c r="E5087" i="6" s="1"/>
  <c r="F5087" i="6" s="1"/>
  <c r="E4799" i="6" a="1"/>
  <c r="E4799" i="6" s="1"/>
  <c r="F4799" i="6" s="1"/>
  <c r="E3335" i="6" a="1"/>
  <c r="E3335" i="6" s="1"/>
  <c r="F3335" i="6" s="1"/>
  <c r="E1871" i="6" a="1"/>
  <c r="E1871" i="6" s="1"/>
  <c r="F1871" i="6" s="1"/>
  <c r="E383" i="6" a="1"/>
  <c r="E383" i="6" s="1"/>
  <c r="F383" i="6" s="1"/>
  <c r="E7679" i="6" a="1"/>
  <c r="E7679" i="6" s="1"/>
  <c r="F7679" i="6" s="1"/>
  <c r="E7823" i="6" a="1"/>
  <c r="E7823" i="6" s="1"/>
  <c r="E6527" i="6" a="1"/>
  <c r="E6527" i="6" s="1"/>
  <c r="F6527" i="6" s="1"/>
  <c r="E6431" i="6" a="1"/>
  <c r="E6431" i="6" s="1"/>
  <c r="F6431" i="6" s="1"/>
  <c r="E6383" i="6" a="1"/>
  <c r="E6383" i="6" s="1"/>
  <c r="F6383" i="6" s="1"/>
  <c r="E5735" i="6" a="1"/>
  <c r="E5735" i="6" s="1"/>
  <c r="F5735" i="6" s="1"/>
  <c r="E4991" i="6" a="1"/>
  <c r="E4991" i="6" s="1"/>
  <c r="F4991" i="6" s="1"/>
  <c r="E4751" i="6" a="1"/>
  <c r="E4751" i="6" s="1"/>
  <c r="F4751" i="6" s="1"/>
  <c r="E3167" i="6" a="1"/>
  <c r="E3167" i="6" s="1"/>
  <c r="E3239" i="6" a="1"/>
  <c r="E3239" i="6" s="1"/>
  <c r="F3239" i="6" s="1"/>
  <c r="E1847" i="6" a="1"/>
  <c r="E1847" i="6" s="1"/>
  <c r="F1847" i="6" s="1"/>
  <c r="E1607" i="6" a="1"/>
  <c r="E1607" i="6" s="1"/>
  <c r="F1607" i="6" s="1"/>
  <c r="E1895" i="6" a="1"/>
  <c r="E1895" i="6" s="1"/>
  <c r="F1895" i="6" s="1"/>
  <c r="E1031" i="6" a="1"/>
  <c r="E1031" i="6" s="1"/>
  <c r="G8305" i="6"/>
  <c r="G8257" i="6"/>
  <c r="G8161" i="6"/>
  <c r="G8065" i="6"/>
  <c r="G8425" i="6"/>
  <c r="G8329" i="6"/>
  <c r="G8185" i="6"/>
  <c r="G8089" i="6"/>
  <c r="G7993" i="6"/>
  <c r="G8377" i="6"/>
  <c r="G8233" i="6"/>
  <c r="G8137" i="6"/>
  <c r="G8041" i="6"/>
  <c r="G8281" i="6"/>
  <c r="G8017" i="6"/>
  <c r="G7969" i="6"/>
  <c r="G7897" i="6"/>
  <c r="G7801" i="6"/>
  <c r="G7777" i="6"/>
  <c r="G7729" i="6"/>
  <c r="G7681" i="6"/>
  <c r="G8113" i="6"/>
  <c r="G7945" i="6"/>
  <c r="G7849" i="6"/>
  <c r="G7753" i="6"/>
  <c r="G7657" i="6"/>
  <c r="G7633" i="6"/>
  <c r="G7537" i="6"/>
  <c r="G7513" i="6"/>
  <c r="G7489" i="6"/>
  <c r="G7441" i="6"/>
  <c r="G8353" i="6"/>
  <c r="G7921" i="6"/>
  <c r="G7873" i="6"/>
  <c r="G7825" i="6"/>
  <c r="G7585" i="6"/>
  <c r="G7465" i="6"/>
  <c r="G8401" i="6"/>
  <c r="G8209" i="6"/>
  <c r="G7705" i="6"/>
  <c r="G7561" i="6"/>
  <c r="G7345" i="6"/>
  <c r="G7297" i="6"/>
  <c r="G7249" i="6"/>
  <c r="G7201" i="6"/>
  <c r="G7153" i="6"/>
  <c r="G7105" i="6"/>
  <c r="G7057" i="6"/>
  <c r="G7009" i="6"/>
  <c r="G6961" i="6"/>
  <c r="G6937" i="6"/>
  <c r="G6841" i="6"/>
  <c r="G7609" i="6"/>
  <c r="G7393" i="6"/>
  <c r="G6913" i="6"/>
  <c r="G7417" i="6"/>
  <c r="G6865" i="6"/>
  <c r="G7273" i="6"/>
  <c r="G7081" i="6"/>
  <c r="G6793" i="6"/>
  <c r="G6745" i="6"/>
  <c r="G6649" i="6"/>
  <c r="G6577" i="6"/>
  <c r="G6409" i="6"/>
  <c r="G7225" i="6"/>
  <c r="G7033" i="6"/>
  <c r="G6889" i="6"/>
  <c r="G6817" i="6"/>
  <c r="G6721" i="6"/>
  <c r="G6625" i="6"/>
  <c r="G6553" i="6"/>
  <c r="G6529" i="6"/>
  <c r="G6433" i="6"/>
  <c r="G7369" i="6"/>
  <c r="G7321" i="6"/>
  <c r="G7129" i="6"/>
  <c r="G6769" i="6"/>
  <c r="G6673" i="6"/>
  <c r="G6457" i="6"/>
  <c r="G6361" i="6"/>
  <c r="G6601" i="6"/>
  <c r="G6481" i="6"/>
  <c r="G7177" i="6"/>
  <c r="G6505" i="6"/>
  <c r="G6337" i="6"/>
  <c r="G6985" i="6"/>
  <c r="G6697" i="6"/>
  <c r="G6313" i="6"/>
  <c r="G6289" i="6"/>
  <c r="G6241" i="6"/>
  <c r="G6193" i="6"/>
  <c r="G6145" i="6"/>
  <c r="G6049" i="6"/>
  <c r="G6217" i="6"/>
  <c r="G6169" i="6"/>
  <c r="G6097" i="6"/>
  <c r="G6073" i="6"/>
  <c r="G6385" i="6"/>
  <c r="G6265" i="6"/>
  <c r="G6121" i="6"/>
  <c r="G6025" i="6"/>
  <c r="G6001" i="6"/>
  <c r="G5833" i="6"/>
  <c r="G5713" i="6"/>
  <c r="G5593" i="6"/>
  <c r="G5545" i="6"/>
  <c r="G5497" i="6"/>
  <c r="G5329" i="6"/>
  <c r="G5281" i="6"/>
  <c r="G5905" i="6"/>
  <c r="G5809" i="6"/>
  <c r="G5785" i="6"/>
  <c r="G5689" i="6"/>
  <c r="G5617" i="6"/>
  <c r="G5449" i="6"/>
  <c r="G5401" i="6"/>
  <c r="G5977" i="6"/>
  <c r="G5953" i="6"/>
  <c r="G5881" i="6"/>
  <c r="G5761" i="6"/>
  <c r="G5665" i="6"/>
  <c r="G5569" i="6"/>
  <c r="G5521" i="6"/>
  <c r="G5473" i="6"/>
  <c r="G5353" i="6"/>
  <c r="G5305" i="6"/>
  <c r="G5929" i="6"/>
  <c r="G5857" i="6"/>
  <c r="G5737" i="6"/>
  <c r="G5641" i="6"/>
  <c r="G5425" i="6"/>
  <c r="G5377" i="6"/>
  <c r="G5161" i="6"/>
  <c r="G5113" i="6"/>
  <c r="G5041" i="6"/>
  <c r="G4945" i="6"/>
  <c r="G4777" i="6"/>
  <c r="G4729" i="6"/>
  <c r="G4681" i="6"/>
  <c r="G4633" i="6"/>
  <c r="G4585" i="6"/>
  <c r="G4465" i="6"/>
  <c r="G4441" i="6"/>
  <c r="G4393" i="6"/>
  <c r="G4297" i="6"/>
  <c r="G5233" i="6"/>
  <c r="G5185" i="6"/>
  <c r="G5017" i="6"/>
  <c r="G4921" i="6"/>
  <c r="G4873" i="6"/>
  <c r="G4825" i="6"/>
  <c r="G4537" i="6"/>
  <c r="G4489" i="6"/>
  <c r="G4369" i="6"/>
  <c r="G4273" i="6"/>
  <c r="G4177" i="6"/>
  <c r="G5209" i="6"/>
  <c r="G5089" i="6"/>
  <c r="G4993" i="6"/>
  <c r="G4801" i="6"/>
  <c r="G4753" i="6"/>
  <c r="G4705" i="6"/>
  <c r="G4657" i="6"/>
  <c r="G4609" i="6"/>
  <c r="G4561" i="6"/>
  <c r="G4417" i="6"/>
  <c r="G4345" i="6"/>
  <c r="G4249" i="6"/>
  <c r="G4153" i="6"/>
  <c r="G4033" i="6"/>
  <c r="G3937" i="6"/>
  <c r="G3841" i="6"/>
  <c r="G5257" i="6"/>
  <c r="G5137" i="6"/>
  <c r="G5065" i="6"/>
  <c r="G4969" i="6"/>
  <c r="G4897" i="6"/>
  <c r="G4849" i="6"/>
  <c r="G4513" i="6"/>
  <c r="G4321" i="6"/>
  <c r="G4225" i="6"/>
  <c r="G4129" i="6"/>
  <c r="G4009" i="6"/>
  <c r="G3913" i="6"/>
  <c r="G4081" i="6"/>
  <c r="G3985" i="6"/>
  <c r="G3745" i="6"/>
  <c r="G3649" i="6"/>
  <c r="G3553" i="6"/>
  <c r="G3193" i="6"/>
  <c r="G3121" i="6"/>
  <c r="G3073" i="6"/>
  <c r="G3025" i="6"/>
  <c r="G2977" i="6"/>
  <c r="G2713" i="6"/>
  <c r="G2665" i="6"/>
  <c r="G4201" i="6"/>
  <c r="G3961" i="6"/>
  <c r="G3817" i="6"/>
  <c r="G3721" i="6"/>
  <c r="G3625" i="6"/>
  <c r="G3529" i="6"/>
  <c r="G3457" i="6"/>
  <c r="G3289" i="6"/>
  <c r="G3145" i="6"/>
  <c r="G3049" i="6"/>
  <c r="G2953" i="6"/>
  <c r="G2905" i="6"/>
  <c r="G2881" i="6"/>
  <c r="G2857" i="6"/>
  <c r="G2833" i="6"/>
  <c r="G2737" i="6"/>
  <c r="G2569" i="6"/>
  <c r="G4105" i="6"/>
  <c r="G4057" i="6"/>
  <c r="G3889" i="6"/>
  <c r="G3793" i="6"/>
  <c r="G3697" i="6"/>
  <c r="G3601" i="6"/>
  <c r="G3505" i="6"/>
  <c r="G3433" i="6"/>
  <c r="G3217" i="6"/>
  <c r="G3169" i="6"/>
  <c r="G3097" i="6"/>
  <c r="G2929" i="6"/>
  <c r="G3865" i="6"/>
  <c r="G3769" i="6"/>
  <c r="G3673" i="6"/>
  <c r="G3577" i="6"/>
  <c r="G3481" i="6"/>
  <c r="G3409" i="6"/>
  <c r="G3385" i="6"/>
  <c r="G3361" i="6"/>
  <c r="G3337" i="6"/>
  <c r="G2785" i="6"/>
  <c r="G2617" i="6"/>
  <c r="G2473" i="6"/>
  <c r="G2401" i="6"/>
  <c r="G2305" i="6"/>
  <c r="G2281" i="6"/>
  <c r="G2257" i="6"/>
  <c r="G2233" i="6"/>
  <c r="G2209" i="6"/>
  <c r="G2185" i="6"/>
  <c r="G2161" i="6"/>
  <c r="G2089" i="6"/>
  <c r="G1993" i="6"/>
  <c r="G1897" i="6"/>
  <c r="G1825" i="6"/>
  <c r="G1729" i="6"/>
  <c r="G1489" i="6"/>
  <c r="G1465" i="6"/>
  <c r="G3241" i="6"/>
  <c r="G3001" i="6"/>
  <c r="G2689" i="6"/>
  <c r="G2641" i="6"/>
  <c r="G2545" i="6"/>
  <c r="G2377" i="6"/>
  <c r="G2353" i="6"/>
  <c r="G2329" i="6"/>
  <c r="G2065" i="6"/>
  <c r="G1969" i="6"/>
  <c r="G1873" i="6"/>
  <c r="G1849" i="6"/>
  <c r="G1801" i="6"/>
  <c r="G1705" i="6"/>
  <c r="G1633" i="6"/>
  <c r="G1585" i="6"/>
  <c r="G1561" i="6"/>
  <c r="G1513" i="6"/>
  <c r="G1417" i="6"/>
  <c r="G3313" i="6"/>
  <c r="G3265" i="6"/>
  <c r="G2761" i="6"/>
  <c r="G2593" i="6"/>
  <c r="G2449" i="6"/>
  <c r="G2041" i="6"/>
  <c r="G1945" i="6"/>
  <c r="G1777" i="6"/>
  <c r="G1537" i="6"/>
  <c r="G2809" i="6"/>
  <c r="G2521" i="6"/>
  <c r="G2497" i="6"/>
  <c r="G2425" i="6"/>
  <c r="G2137" i="6"/>
  <c r="G2113" i="6"/>
  <c r="G2017" i="6"/>
  <c r="G1921" i="6"/>
  <c r="G1753" i="6"/>
  <c r="G1681" i="6"/>
  <c r="G1657" i="6"/>
  <c r="G1609" i="6"/>
  <c r="G1441" i="6"/>
  <c r="G1393" i="6"/>
  <c r="G1345" i="6"/>
  <c r="G1273" i="6"/>
  <c r="G1249" i="6"/>
  <c r="G1153" i="6"/>
  <c r="G961" i="6"/>
  <c r="G865" i="6"/>
  <c r="G817" i="6"/>
  <c r="G793" i="6"/>
  <c r="G721" i="6"/>
  <c r="G673" i="6"/>
  <c r="G553" i="6"/>
  <c r="G481" i="6"/>
  <c r="G337" i="6"/>
  <c r="G121" i="6"/>
  <c r="G289" i="6"/>
  <c r="G217" i="6"/>
  <c r="G193" i="6"/>
  <c r="G1369" i="6"/>
  <c r="G1321" i="6"/>
  <c r="G1297" i="6"/>
  <c r="G1225" i="6"/>
  <c r="G1129" i="6"/>
  <c r="G889" i="6"/>
  <c r="G769" i="6"/>
  <c r="G745" i="6"/>
  <c r="G649" i="6"/>
  <c r="G625" i="6"/>
  <c r="G601" i="6"/>
  <c r="G505" i="6"/>
  <c r="G457" i="6"/>
  <c r="G409" i="6"/>
  <c r="G145" i="6"/>
  <c r="G1201" i="6"/>
  <c r="G1081" i="6"/>
  <c r="G937" i="6"/>
  <c r="G841" i="6"/>
  <c r="G433" i="6"/>
  <c r="G313" i="6"/>
  <c r="G265" i="6"/>
  <c r="G241" i="6"/>
  <c r="G169" i="6"/>
  <c r="G97" i="6"/>
  <c r="G577" i="6"/>
  <c r="G1177" i="6"/>
  <c r="G1105" i="6"/>
  <c r="G1057" i="6"/>
  <c r="G1033" i="6"/>
  <c r="G1009" i="6"/>
  <c r="G985" i="6"/>
  <c r="G913" i="6"/>
  <c r="G697" i="6"/>
  <c r="G529" i="6"/>
  <c r="G385" i="6"/>
  <c r="G361" i="6"/>
  <c r="E6166" i="6" a="1"/>
  <c r="E6166" i="6" s="1"/>
  <c r="E6935" i="6" a="1"/>
  <c r="E6935" i="6" s="1"/>
  <c r="F6935" i="6" s="1"/>
  <c r="E6815" i="6" a="1"/>
  <c r="E6815" i="6" s="1"/>
  <c r="F6815" i="6" s="1"/>
  <c r="E5591" i="6" a="1"/>
  <c r="E5591" i="6" s="1"/>
  <c r="F5591" i="6" s="1"/>
  <c r="E4703" i="6" a="1"/>
  <c r="E4703" i="6" s="1"/>
  <c r="F4703" i="6" s="1"/>
  <c r="E3215" i="6" a="1"/>
  <c r="E3215" i="6" s="1"/>
  <c r="F3215" i="6" s="1"/>
  <c r="E1823" i="6" a="1"/>
  <c r="E1823" i="6" s="1"/>
  <c r="F1823" i="6" s="1"/>
  <c r="E1439" i="6" a="1"/>
  <c r="E1439" i="6" s="1"/>
  <c r="F1439" i="6" s="1"/>
  <c r="E1007" i="6" a="1"/>
  <c r="E1007" i="6" s="1"/>
  <c r="F1007" i="6" s="1"/>
  <c r="E7439" i="6" a="1"/>
  <c r="E7439" i="6" s="1"/>
  <c r="F7439" i="6" s="1"/>
  <c r="E4151" i="6" a="1"/>
  <c r="E4151" i="6" s="1"/>
  <c r="F4151" i="6" s="1"/>
  <c r="E3551" i="6" a="1"/>
  <c r="E3551" i="6" s="1"/>
  <c r="F3551" i="6" s="1"/>
  <c r="E239" i="6" a="1"/>
  <c r="E239" i="6" s="1"/>
  <c r="F239" i="6" s="1"/>
  <c r="E6094" i="6" a="1"/>
  <c r="E6094" i="6" s="1"/>
  <c r="F6094" i="6" s="1"/>
  <c r="C8401" i="6"/>
  <c r="D8401" i="6" s="1"/>
  <c r="C8281" i="6"/>
  <c r="D8281" i="6" s="1"/>
  <c r="C8233" i="6"/>
  <c r="D8233" i="6" s="1"/>
  <c r="C8137" i="6"/>
  <c r="D8137" i="6" s="1"/>
  <c r="C8041" i="6"/>
  <c r="D8041" i="6" s="1"/>
  <c r="C8377" i="6"/>
  <c r="D8377" i="6" s="1"/>
  <c r="C8305" i="6"/>
  <c r="D8305" i="6" s="1"/>
  <c r="C8257" i="6"/>
  <c r="D8257" i="6" s="1"/>
  <c r="C8161" i="6"/>
  <c r="D8161" i="6" s="1"/>
  <c r="C8065" i="6"/>
  <c r="D8065" i="6" s="1"/>
  <c r="C8425" i="6"/>
  <c r="D8425" i="6" s="1"/>
  <c r="C8353" i="6"/>
  <c r="D8353" i="6" s="1"/>
  <c r="C8209" i="6"/>
  <c r="D8209" i="6" s="1"/>
  <c r="C8113" i="6"/>
  <c r="D8113" i="6" s="1"/>
  <c r="C8017" i="6"/>
  <c r="D8017" i="6" s="1"/>
  <c r="C7993" i="6"/>
  <c r="D7993" i="6" s="1"/>
  <c r="C8185" i="6"/>
  <c r="D8185" i="6" s="1"/>
  <c r="C7921" i="6"/>
  <c r="D7921" i="6" s="1"/>
  <c r="C7873" i="6"/>
  <c r="D7873" i="6" s="1"/>
  <c r="C7825" i="6"/>
  <c r="D7825" i="6" s="1"/>
  <c r="C7609" i="6"/>
  <c r="D7609" i="6" s="1"/>
  <c r="C7465" i="6"/>
  <c r="D7465" i="6" s="1"/>
  <c r="C8329" i="6"/>
  <c r="D8329" i="6" s="1"/>
  <c r="C7969" i="6"/>
  <c r="D7969" i="6" s="1"/>
  <c r="C7897" i="6"/>
  <c r="D7897" i="6" s="1"/>
  <c r="C7801" i="6"/>
  <c r="D7801" i="6" s="1"/>
  <c r="C7777" i="6"/>
  <c r="D7777" i="6" s="1"/>
  <c r="C7729" i="6"/>
  <c r="D7729" i="6" s="1"/>
  <c r="C7681" i="6"/>
  <c r="D7681" i="6" s="1"/>
  <c r="C8089" i="6"/>
  <c r="D8089" i="6" s="1"/>
  <c r="C7705" i="6"/>
  <c r="D7705" i="6" s="1"/>
  <c r="C7633" i="6"/>
  <c r="D7633" i="6" s="1"/>
  <c r="C7561" i="6"/>
  <c r="D7561" i="6" s="1"/>
  <c r="C7393" i="6"/>
  <c r="D7393" i="6" s="1"/>
  <c r="C7849" i="6"/>
  <c r="D7849" i="6" s="1"/>
  <c r="C7441" i="6"/>
  <c r="D7441" i="6" s="1"/>
  <c r="C7417" i="6"/>
  <c r="D7417" i="6" s="1"/>
  <c r="C6865" i="6"/>
  <c r="D6865" i="6" s="1"/>
  <c r="C7753" i="6"/>
  <c r="D7753" i="6" s="1"/>
  <c r="C7537" i="6"/>
  <c r="D7537" i="6" s="1"/>
  <c r="C7345" i="6"/>
  <c r="D7345" i="6" s="1"/>
  <c r="C7297" i="6"/>
  <c r="D7297" i="6" s="1"/>
  <c r="C7249" i="6"/>
  <c r="D7249" i="6" s="1"/>
  <c r="C7201" i="6"/>
  <c r="D7201" i="6" s="1"/>
  <c r="C7153" i="6"/>
  <c r="D7153" i="6" s="1"/>
  <c r="C7105" i="6"/>
  <c r="D7105" i="6" s="1"/>
  <c r="C7057" i="6"/>
  <c r="D7057" i="6" s="1"/>
  <c r="C7009" i="6"/>
  <c r="D7009" i="6" s="1"/>
  <c r="C6961" i="6"/>
  <c r="D6961" i="6" s="1"/>
  <c r="C6937" i="6"/>
  <c r="D6937" i="6" s="1"/>
  <c r="C6841" i="6"/>
  <c r="D6841" i="6" s="1"/>
  <c r="C7657" i="6"/>
  <c r="D7657" i="6" s="1"/>
  <c r="C7585" i="6"/>
  <c r="D7585" i="6" s="1"/>
  <c r="C7489" i="6"/>
  <c r="D7489" i="6" s="1"/>
  <c r="C7369" i="6"/>
  <c r="D7369" i="6" s="1"/>
  <c r="C7321" i="6"/>
  <c r="D7321" i="6" s="1"/>
  <c r="C7273" i="6"/>
  <c r="D7273" i="6" s="1"/>
  <c r="C7225" i="6"/>
  <c r="D7225" i="6" s="1"/>
  <c r="C7177" i="6"/>
  <c r="D7177" i="6" s="1"/>
  <c r="C7129" i="6"/>
  <c r="D7129" i="6" s="1"/>
  <c r="C7081" i="6"/>
  <c r="D7081" i="6" s="1"/>
  <c r="C7033" i="6"/>
  <c r="D7033" i="6" s="1"/>
  <c r="C6985" i="6"/>
  <c r="D6985" i="6" s="1"/>
  <c r="C6889" i="6"/>
  <c r="D6889" i="6" s="1"/>
  <c r="C6793" i="6"/>
  <c r="D6793" i="6" s="1"/>
  <c r="C6769" i="6"/>
  <c r="D6769" i="6" s="1"/>
  <c r="C6673" i="6"/>
  <c r="D6673" i="6" s="1"/>
  <c r="C6505" i="6"/>
  <c r="D6505" i="6" s="1"/>
  <c r="C6457" i="6"/>
  <c r="D6457" i="6" s="1"/>
  <c r="C7945" i="6"/>
  <c r="D7945" i="6" s="1"/>
  <c r="C6745" i="6"/>
  <c r="D6745" i="6" s="1"/>
  <c r="C6649" i="6"/>
  <c r="D6649" i="6" s="1"/>
  <c r="C6433" i="6"/>
  <c r="D6433" i="6" s="1"/>
  <c r="C7513" i="6"/>
  <c r="D7513" i="6" s="1"/>
  <c r="C6913" i="6"/>
  <c r="D6913" i="6" s="1"/>
  <c r="C6697" i="6"/>
  <c r="D6697" i="6" s="1"/>
  <c r="C6601" i="6"/>
  <c r="D6601" i="6" s="1"/>
  <c r="C6553" i="6"/>
  <c r="D6553" i="6" s="1"/>
  <c r="C6529" i="6"/>
  <c r="D6529" i="6" s="1"/>
  <c r="C6481" i="6"/>
  <c r="D6481" i="6" s="1"/>
  <c r="C6409" i="6"/>
  <c r="D6409" i="6" s="1"/>
  <c r="C6385" i="6"/>
  <c r="D6385" i="6" s="1"/>
  <c r="C6577" i="6"/>
  <c r="D6577" i="6" s="1"/>
  <c r="C6721" i="6"/>
  <c r="D6721" i="6" s="1"/>
  <c r="C6625" i="6"/>
  <c r="D6625" i="6" s="1"/>
  <c r="C6817" i="6"/>
  <c r="D6817" i="6" s="1"/>
  <c r="C6337" i="6"/>
  <c r="D6337" i="6" s="1"/>
  <c r="C6361" i="6"/>
  <c r="D6361" i="6" s="1"/>
  <c r="C6025" i="6"/>
  <c r="D6025" i="6" s="1"/>
  <c r="C6313" i="6"/>
  <c r="D6313" i="6" s="1"/>
  <c r="C6265" i="6"/>
  <c r="D6265" i="6" s="1"/>
  <c r="C6145" i="6"/>
  <c r="D6145" i="6" s="1"/>
  <c r="C6049" i="6"/>
  <c r="D6049" i="6" s="1"/>
  <c r="C6289" i="6"/>
  <c r="D6289" i="6" s="1"/>
  <c r="C6241" i="6"/>
  <c r="D6241" i="6" s="1"/>
  <c r="C6193" i="6"/>
  <c r="D6193" i="6" s="1"/>
  <c r="C6169" i="6"/>
  <c r="D6169" i="6" s="1"/>
  <c r="C6073" i="6"/>
  <c r="D6073" i="6" s="1"/>
  <c r="C6217" i="6"/>
  <c r="D6217" i="6" s="1"/>
  <c r="C6121" i="6"/>
  <c r="D6121" i="6" s="1"/>
  <c r="C6097" i="6"/>
  <c r="D6097" i="6" s="1"/>
  <c r="C6001" i="6"/>
  <c r="D6001" i="6" s="1"/>
  <c r="C5881" i="6"/>
  <c r="D5881" i="6" s="1"/>
  <c r="C5737" i="6"/>
  <c r="D5737" i="6" s="1"/>
  <c r="C5425" i="6"/>
  <c r="D5425" i="6" s="1"/>
  <c r="C5377" i="6"/>
  <c r="D5377" i="6" s="1"/>
  <c r="C5929" i="6"/>
  <c r="D5929" i="6" s="1"/>
  <c r="C5857" i="6"/>
  <c r="D5857" i="6" s="1"/>
  <c r="C5713" i="6"/>
  <c r="D5713" i="6" s="1"/>
  <c r="C5641" i="6"/>
  <c r="D5641" i="6" s="1"/>
  <c r="C5593" i="6"/>
  <c r="D5593" i="6" s="1"/>
  <c r="C5545" i="6"/>
  <c r="D5545" i="6" s="1"/>
  <c r="C5497" i="6"/>
  <c r="D5497" i="6" s="1"/>
  <c r="C5329" i="6"/>
  <c r="D5329" i="6" s="1"/>
  <c r="C5281" i="6"/>
  <c r="D5281" i="6" s="1"/>
  <c r="C5833" i="6"/>
  <c r="D5833" i="6" s="1"/>
  <c r="C5809" i="6"/>
  <c r="D5809" i="6" s="1"/>
  <c r="C5785" i="6"/>
  <c r="D5785" i="6" s="1"/>
  <c r="C5689" i="6"/>
  <c r="D5689" i="6" s="1"/>
  <c r="C5617" i="6"/>
  <c r="D5617" i="6" s="1"/>
  <c r="C5401" i="6"/>
  <c r="D5401" i="6" s="1"/>
  <c r="C5977" i="6"/>
  <c r="D5977" i="6" s="1"/>
  <c r="C5953" i="6"/>
  <c r="D5953" i="6" s="1"/>
  <c r="C5905" i="6"/>
  <c r="D5905" i="6" s="1"/>
  <c r="C5761" i="6"/>
  <c r="D5761" i="6" s="1"/>
  <c r="C5665" i="6"/>
  <c r="D5665" i="6" s="1"/>
  <c r="C5569" i="6"/>
  <c r="D5569" i="6" s="1"/>
  <c r="C5521" i="6"/>
  <c r="D5521" i="6" s="1"/>
  <c r="C5473" i="6"/>
  <c r="D5473" i="6" s="1"/>
  <c r="C5449" i="6"/>
  <c r="D5449" i="6" s="1"/>
  <c r="C5353" i="6"/>
  <c r="D5353" i="6" s="1"/>
  <c r="C5305" i="6"/>
  <c r="D5305" i="6" s="1"/>
  <c r="C5257" i="6"/>
  <c r="D5257" i="6" s="1"/>
  <c r="C5137" i="6"/>
  <c r="D5137" i="6" s="1"/>
  <c r="C5113" i="6"/>
  <c r="D5113" i="6" s="1"/>
  <c r="C5017" i="6"/>
  <c r="D5017" i="6" s="1"/>
  <c r="C4801" i="6"/>
  <c r="D4801" i="6" s="1"/>
  <c r="C4777" i="6"/>
  <c r="D4777" i="6" s="1"/>
  <c r="C4729" i="6"/>
  <c r="D4729" i="6" s="1"/>
  <c r="C4681" i="6"/>
  <c r="D4681" i="6" s="1"/>
  <c r="C4633" i="6"/>
  <c r="D4633" i="6" s="1"/>
  <c r="C4585" i="6"/>
  <c r="D4585" i="6" s="1"/>
  <c r="C4297" i="6"/>
  <c r="D4297" i="6" s="1"/>
  <c r="C5161" i="6"/>
  <c r="D5161" i="6" s="1"/>
  <c r="C5089" i="6"/>
  <c r="D5089" i="6" s="1"/>
  <c r="C4993" i="6"/>
  <c r="D4993" i="6" s="1"/>
  <c r="C4897" i="6"/>
  <c r="D4897" i="6" s="1"/>
  <c r="C4849" i="6"/>
  <c r="D4849" i="6" s="1"/>
  <c r="C4537" i="6"/>
  <c r="D4537" i="6" s="1"/>
  <c r="C4489" i="6"/>
  <c r="D4489" i="6" s="1"/>
  <c r="C4465" i="6"/>
  <c r="D4465" i="6" s="1"/>
  <c r="C4393" i="6"/>
  <c r="D4393" i="6" s="1"/>
  <c r="C4369" i="6"/>
  <c r="D4369" i="6" s="1"/>
  <c r="C4273" i="6"/>
  <c r="D4273" i="6" s="1"/>
  <c r="C4177" i="6"/>
  <c r="D4177" i="6" s="1"/>
  <c r="C5233" i="6"/>
  <c r="D5233" i="6" s="1"/>
  <c r="C5185" i="6"/>
  <c r="D5185" i="6" s="1"/>
  <c r="C5065" i="6"/>
  <c r="D5065" i="6" s="1"/>
  <c r="C4969" i="6"/>
  <c r="D4969" i="6" s="1"/>
  <c r="C4753" i="6"/>
  <c r="D4753" i="6" s="1"/>
  <c r="C4705" i="6"/>
  <c r="D4705" i="6" s="1"/>
  <c r="C4657" i="6"/>
  <c r="D4657" i="6" s="1"/>
  <c r="C4609" i="6"/>
  <c r="D4609" i="6" s="1"/>
  <c r="C4345" i="6"/>
  <c r="D4345" i="6" s="1"/>
  <c r="C4249" i="6"/>
  <c r="D4249" i="6" s="1"/>
  <c r="C4153" i="6"/>
  <c r="D4153" i="6" s="1"/>
  <c r="C4009" i="6"/>
  <c r="D4009" i="6" s="1"/>
  <c r="C3913" i="6"/>
  <c r="D3913" i="6" s="1"/>
  <c r="C5209" i="6"/>
  <c r="D5209" i="6" s="1"/>
  <c r="C5041" i="6"/>
  <c r="D5041" i="6" s="1"/>
  <c r="C4945" i="6"/>
  <c r="D4945" i="6" s="1"/>
  <c r="C4921" i="6"/>
  <c r="D4921" i="6" s="1"/>
  <c r="C4873" i="6"/>
  <c r="D4873" i="6" s="1"/>
  <c r="C4825" i="6"/>
  <c r="D4825" i="6" s="1"/>
  <c r="C4561" i="6"/>
  <c r="D4561" i="6" s="1"/>
  <c r="C4513" i="6"/>
  <c r="D4513" i="6" s="1"/>
  <c r="C4441" i="6"/>
  <c r="D4441" i="6" s="1"/>
  <c r="C4417" i="6"/>
  <c r="D4417" i="6" s="1"/>
  <c r="C4321" i="6"/>
  <c r="D4321" i="6" s="1"/>
  <c r="C4225" i="6"/>
  <c r="D4225" i="6" s="1"/>
  <c r="C4129" i="6"/>
  <c r="D4129" i="6" s="1"/>
  <c r="C4057" i="6"/>
  <c r="D4057" i="6" s="1"/>
  <c r="C3985" i="6"/>
  <c r="D3985" i="6" s="1"/>
  <c r="C3889" i="6"/>
  <c r="D3889" i="6" s="1"/>
  <c r="C3865" i="6"/>
  <c r="D3865" i="6" s="1"/>
  <c r="C3817" i="6"/>
  <c r="D3817" i="6" s="1"/>
  <c r="C3721" i="6"/>
  <c r="D3721" i="6" s="1"/>
  <c r="C3625" i="6"/>
  <c r="D3625" i="6" s="1"/>
  <c r="C3529" i="6"/>
  <c r="D3529" i="6" s="1"/>
  <c r="C3433" i="6"/>
  <c r="D3433" i="6" s="1"/>
  <c r="C3409" i="6"/>
  <c r="D3409" i="6" s="1"/>
  <c r="C3385" i="6"/>
  <c r="D3385" i="6" s="1"/>
  <c r="C3361" i="6"/>
  <c r="D3361" i="6" s="1"/>
  <c r="C3337" i="6"/>
  <c r="D3337" i="6" s="1"/>
  <c r="C3289" i="6"/>
  <c r="D3289" i="6" s="1"/>
  <c r="C3217" i="6"/>
  <c r="D3217" i="6" s="1"/>
  <c r="C3049" i="6"/>
  <c r="D3049" i="6" s="1"/>
  <c r="C2689" i="6"/>
  <c r="D2689" i="6" s="1"/>
  <c r="C4081" i="6"/>
  <c r="D4081" i="6" s="1"/>
  <c r="C4033" i="6"/>
  <c r="D4033" i="6" s="1"/>
  <c r="C3841" i="6"/>
  <c r="D3841" i="6" s="1"/>
  <c r="C3793" i="6"/>
  <c r="D3793" i="6" s="1"/>
  <c r="C3697" i="6"/>
  <c r="D3697" i="6" s="1"/>
  <c r="C3601" i="6"/>
  <c r="D3601" i="6" s="1"/>
  <c r="C3505" i="6"/>
  <c r="D3505" i="6" s="1"/>
  <c r="C3457" i="6"/>
  <c r="D3457" i="6" s="1"/>
  <c r="C3265" i="6"/>
  <c r="D3265" i="6" s="1"/>
  <c r="C3097" i="6"/>
  <c r="D3097" i="6" s="1"/>
  <c r="C2977" i="6"/>
  <c r="D2977" i="6" s="1"/>
  <c r="C2809" i="6"/>
  <c r="D2809" i="6" s="1"/>
  <c r="C2785" i="6"/>
  <c r="D2785" i="6" s="1"/>
  <c r="C2761" i="6"/>
  <c r="D2761" i="6" s="1"/>
  <c r="C2665" i="6"/>
  <c r="D2665" i="6" s="1"/>
  <c r="C2617" i="6"/>
  <c r="D2617" i="6" s="1"/>
  <c r="C2593" i="6"/>
  <c r="D2593" i="6" s="1"/>
  <c r="C4201" i="6"/>
  <c r="D4201" i="6" s="1"/>
  <c r="C3961" i="6"/>
  <c r="D3961" i="6" s="1"/>
  <c r="C3769" i="6"/>
  <c r="D3769" i="6" s="1"/>
  <c r="C3673" i="6"/>
  <c r="D3673" i="6" s="1"/>
  <c r="C3577" i="6"/>
  <c r="D3577" i="6" s="1"/>
  <c r="C3481" i="6"/>
  <c r="D3481" i="6" s="1"/>
  <c r="C3313" i="6"/>
  <c r="D3313" i="6" s="1"/>
  <c r="C3241" i="6"/>
  <c r="D3241" i="6" s="1"/>
  <c r="C3193" i="6"/>
  <c r="D3193" i="6" s="1"/>
  <c r="C3145" i="6"/>
  <c r="D3145" i="6" s="1"/>
  <c r="C3001" i="6"/>
  <c r="D3001" i="6" s="1"/>
  <c r="C2953" i="6"/>
  <c r="D2953" i="6" s="1"/>
  <c r="C2905" i="6"/>
  <c r="D2905" i="6" s="1"/>
  <c r="C2857" i="6"/>
  <c r="D2857" i="6" s="1"/>
  <c r="C4105" i="6"/>
  <c r="D4105" i="6" s="1"/>
  <c r="C3937" i="6"/>
  <c r="D3937" i="6" s="1"/>
  <c r="C3745" i="6"/>
  <c r="D3745" i="6" s="1"/>
  <c r="C3649" i="6"/>
  <c r="D3649" i="6" s="1"/>
  <c r="C3553" i="6"/>
  <c r="D3553" i="6" s="1"/>
  <c r="C3073" i="6"/>
  <c r="D3073" i="6" s="1"/>
  <c r="C2737" i="6"/>
  <c r="D2737" i="6" s="1"/>
  <c r="C2497" i="6"/>
  <c r="D2497" i="6" s="1"/>
  <c r="C2353" i="6"/>
  <c r="D2353" i="6" s="1"/>
  <c r="C2137" i="6"/>
  <c r="D2137" i="6" s="1"/>
  <c r="C2065" i="6"/>
  <c r="D2065" i="6" s="1"/>
  <c r="C1969" i="6"/>
  <c r="D1969" i="6" s="1"/>
  <c r="C1873" i="6"/>
  <c r="D1873" i="6" s="1"/>
  <c r="C1849" i="6"/>
  <c r="D1849" i="6" s="1"/>
  <c r="C1777" i="6"/>
  <c r="D1777" i="6" s="1"/>
  <c r="C1585" i="6"/>
  <c r="D1585" i="6" s="1"/>
  <c r="C1441" i="6"/>
  <c r="D1441" i="6" s="1"/>
  <c r="C3169" i="6"/>
  <c r="D3169" i="6" s="1"/>
  <c r="C3121" i="6"/>
  <c r="D3121" i="6" s="1"/>
  <c r="C2713" i="6"/>
  <c r="D2713" i="6" s="1"/>
  <c r="C2521" i="6"/>
  <c r="D2521" i="6" s="1"/>
  <c r="C2449" i="6"/>
  <c r="D2449" i="6" s="1"/>
  <c r="C2161" i="6"/>
  <c r="D2161" i="6" s="1"/>
  <c r="C2041" i="6"/>
  <c r="D2041" i="6" s="1"/>
  <c r="C1945" i="6"/>
  <c r="D1945" i="6" s="1"/>
  <c r="C1753" i="6"/>
  <c r="D1753" i="6" s="1"/>
  <c r="C1681" i="6"/>
  <c r="D1681" i="6" s="1"/>
  <c r="C1657" i="6"/>
  <c r="D1657" i="6" s="1"/>
  <c r="C1609" i="6"/>
  <c r="D1609" i="6" s="1"/>
  <c r="C1561" i="6"/>
  <c r="D1561" i="6" s="1"/>
  <c r="C1537" i="6"/>
  <c r="D1537" i="6" s="1"/>
  <c r="C1489" i="6"/>
  <c r="D1489" i="6" s="1"/>
  <c r="C2929" i="6"/>
  <c r="D2929" i="6" s="1"/>
  <c r="C2881" i="6"/>
  <c r="D2881" i="6" s="1"/>
  <c r="C2833" i="6"/>
  <c r="D2833" i="6" s="1"/>
  <c r="C2641" i="6"/>
  <c r="D2641" i="6" s="1"/>
  <c r="C2569" i="6"/>
  <c r="D2569" i="6" s="1"/>
  <c r="C2425" i="6"/>
  <c r="D2425" i="6" s="1"/>
  <c r="C2305" i="6"/>
  <c r="D2305" i="6" s="1"/>
  <c r="C2281" i="6"/>
  <c r="D2281" i="6" s="1"/>
  <c r="C2257" i="6"/>
  <c r="D2257" i="6" s="1"/>
  <c r="C2233" i="6"/>
  <c r="D2233" i="6" s="1"/>
  <c r="C2209" i="6"/>
  <c r="D2209" i="6" s="1"/>
  <c r="C2185" i="6"/>
  <c r="D2185" i="6" s="1"/>
  <c r="C2113" i="6"/>
  <c r="D2113" i="6" s="1"/>
  <c r="C2017" i="6"/>
  <c r="D2017" i="6" s="1"/>
  <c r="C1921" i="6"/>
  <c r="D1921" i="6" s="1"/>
  <c r="C1825" i="6"/>
  <c r="D1825" i="6" s="1"/>
  <c r="C1729" i="6"/>
  <c r="D1729" i="6" s="1"/>
  <c r="C1633" i="6"/>
  <c r="D1633" i="6" s="1"/>
  <c r="C1513" i="6"/>
  <c r="D1513" i="6" s="1"/>
  <c r="C1465" i="6"/>
  <c r="D1465" i="6" s="1"/>
  <c r="C1417" i="6"/>
  <c r="D1417" i="6" s="1"/>
  <c r="C1393" i="6"/>
  <c r="D1393" i="6" s="1"/>
  <c r="C3025" i="6"/>
  <c r="D3025" i="6" s="1"/>
  <c r="C2545" i="6"/>
  <c r="D2545" i="6" s="1"/>
  <c r="C2473" i="6"/>
  <c r="D2473" i="6" s="1"/>
  <c r="C2401" i="6"/>
  <c r="D2401" i="6" s="1"/>
  <c r="C2377" i="6"/>
  <c r="D2377" i="6" s="1"/>
  <c r="C2329" i="6"/>
  <c r="D2329" i="6" s="1"/>
  <c r="C2089" i="6"/>
  <c r="D2089" i="6" s="1"/>
  <c r="C1993" i="6"/>
  <c r="D1993" i="6" s="1"/>
  <c r="C1897" i="6"/>
  <c r="D1897" i="6" s="1"/>
  <c r="C1801" i="6"/>
  <c r="D1801" i="6" s="1"/>
  <c r="C1705" i="6"/>
  <c r="D1705" i="6" s="1"/>
  <c r="C1369" i="6"/>
  <c r="D1369" i="6" s="1"/>
  <c r="C1321" i="6"/>
  <c r="D1321" i="6" s="1"/>
  <c r="C1297" i="6"/>
  <c r="D1297" i="6" s="1"/>
  <c r="C1177" i="6"/>
  <c r="D1177" i="6" s="1"/>
  <c r="C1105" i="6"/>
  <c r="D1105" i="6" s="1"/>
  <c r="C1057" i="6"/>
  <c r="D1057" i="6" s="1"/>
  <c r="C1033" i="6"/>
  <c r="D1033" i="6" s="1"/>
  <c r="C1009" i="6"/>
  <c r="D1009" i="6" s="1"/>
  <c r="C985" i="6"/>
  <c r="D985" i="6" s="1"/>
  <c r="C937" i="6"/>
  <c r="D937" i="6" s="1"/>
  <c r="C913" i="6"/>
  <c r="D913" i="6" s="1"/>
  <c r="C577" i="6"/>
  <c r="D577" i="6" s="1"/>
  <c r="C361" i="6"/>
  <c r="D361" i="6" s="1"/>
  <c r="C289" i="6"/>
  <c r="D289" i="6" s="1"/>
  <c r="C217" i="6"/>
  <c r="D217" i="6" s="1"/>
  <c r="C193" i="6"/>
  <c r="D193" i="6" s="1"/>
  <c r="C145" i="6"/>
  <c r="D145" i="6" s="1"/>
  <c r="C97" i="6"/>
  <c r="D97" i="6" s="1"/>
  <c r="C265" i="6"/>
  <c r="D265" i="6" s="1"/>
  <c r="C169" i="6"/>
  <c r="D169" i="6" s="1"/>
  <c r="C121" i="6"/>
  <c r="D121" i="6" s="1"/>
  <c r="C1153" i="6"/>
  <c r="D1153" i="6" s="1"/>
  <c r="C961" i="6"/>
  <c r="D961" i="6" s="1"/>
  <c r="C841" i="6"/>
  <c r="D841" i="6" s="1"/>
  <c r="C817" i="6"/>
  <c r="D817" i="6" s="1"/>
  <c r="C793" i="6"/>
  <c r="D793" i="6" s="1"/>
  <c r="C673" i="6"/>
  <c r="D673" i="6" s="1"/>
  <c r="C553" i="6"/>
  <c r="D553" i="6" s="1"/>
  <c r="C529" i="6"/>
  <c r="D529" i="6" s="1"/>
  <c r="C433" i="6"/>
  <c r="D433" i="6" s="1"/>
  <c r="C1273" i="6"/>
  <c r="D1273" i="6" s="1"/>
  <c r="C1249" i="6"/>
  <c r="D1249" i="6" s="1"/>
  <c r="C1225" i="6"/>
  <c r="D1225" i="6" s="1"/>
  <c r="C1129" i="6"/>
  <c r="D1129" i="6" s="1"/>
  <c r="C889" i="6"/>
  <c r="D889" i="6" s="1"/>
  <c r="C745" i="6"/>
  <c r="D745" i="6" s="1"/>
  <c r="C649" i="6"/>
  <c r="D649" i="6" s="1"/>
  <c r="C481" i="6"/>
  <c r="D481" i="6" s="1"/>
  <c r="C457" i="6"/>
  <c r="D457" i="6" s="1"/>
  <c r="C313" i="6"/>
  <c r="D313" i="6" s="1"/>
  <c r="C241" i="6"/>
  <c r="D241" i="6" s="1"/>
  <c r="C1345" i="6"/>
  <c r="D1345" i="6" s="1"/>
  <c r="C1201" i="6"/>
  <c r="D1201" i="6" s="1"/>
  <c r="C1081" i="6"/>
  <c r="D1081" i="6" s="1"/>
  <c r="C865" i="6"/>
  <c r="D865" i="6" s="1"/>
  <c r="C769" i="6"/>
  <c r="D769" i="6" s="1"/>
  <c r="C721" i="6"/>
  <c r="D721" i="6" s="1"/>
  <c r="C697" i="6"/>
  <c r="D697" i="6" s="1"/>
  <c r="C625" i="6"/>
  <c r="D625" i="6" s="1"/>
  <c r="C601" i="6"/>
  <c r="D601" i="6" s="1"/>
  <c r="C505" i="6"/>
  <c r="D505" i="6" s="1"/>
  <c r="C409" i="6"/>
  <c r="D409" i="6" s="1"/>
  <c r="C385" i="6"/>
  <c r="D385" i="6" s="1"/>
  <c r="C337" i="6"/>
  <c r="D337" i="6" s="1"/>
  <c r="E478" i="6" a="1"/>
  <c r="E478" i="6" s="1"/>
  <c r="F478" i="6" s="1"/>
  <c r="E2254" i="6" a="1"/>
  <c r="E2254" i="6" s="1"/>
  <c r="F2254" i="6" s="1"/>
  <c r="E3622" i="6" a="1"/>
  <c r="E3622" i="6" s="1"/>
  <c r="F3622" i="6" s="1"/>
  <c r="E5230" i="6" a="1"/>
  <c r="E5230" i="6" s="1"/>
  <c r="F5230" i="6" s="1"/>
  <c r="E6646" i="6" a="1"/>
  <c r="E6646" i="6" s="1"/>
  <c r="F6646" i="6" s="1"/>
  <c r="E7991" i="6" a="1"/>
  <c r="E7991" i="6" s="1"/>
  <c r="F7991" i="6" s="1"/>
  <c r="E7319" i="6" a="1"/>
  <c r="E7319" i="6" s="1"/>
  <c r="F7319" i="6" s="1"/>
  <c r="E7199" i="6" a="1"/>
  <c r="E7199" i="6" s="1"/>
  <c r="F7199" i="6" s="1"/>
  <c r="E5351" i="6" a="1"/>
  <c r="E5351" i="6" s="1"/>
  <c r="F5351" i="6" s="1"/>
  <c r="E5759" i="6" a="1"/>
  <c r="E5759" i="6" s="1"/>
  <c r="F5759" i="6" s="1"/>
  <c r="E4559" i="6" a="1"/>
  <c r="E4559" i="6" s="1"/>
  <c r="F4559" i="6" s="1"/>
  <c r="E5159" i="6" a="1"/>
  <c r="E5159" i="6" s="1"/>
  <c r="F5159" i="6" s="1"/>
  <c r="E3599" i="6" a="1"/>
  <c r="E3599" i="6" s="1"/>
  <c r="F3599" i="6" s="1"/>
  <c r="E2711" i="6" a="1"/>
  <c r="E2711" i="6" s="1"/>
  <c r="E1199" i="6" a="1"/>
  <c r="E1199" i="6" s="1"/>
  <c r="F1199" i="6" s="1"/>
  <c r="E143" i="6" a="1"/>
  <c r="E143" i="6" s="1"/>
  <c r="F143" i="6" s="1"/>
  <c r="E958" i="6" a="1"/>
  <c r="E958" i="6" s="1"/>
  <c r="F958" i="6" s="1"/>
  <c r="E2758" i="6" a="1"/>
  <c r="E2758" i="6" s="1"/>
  <c r="F2758" i="6" s="1"/>
  <c r="E3934" i="6" a="1"/>
  <c r="E3934" i="6" s="1"/>
  <c r="F3934" i="6" s="1"/>
  <c r="E7246" i="6" a="1"/>
  <c r="E7246" i="6" s="1"/>
  <c r="F7246" i="6" s="1"/>
  <c r="E7463" i="6" a="1"/>
  <c r="E7463" i="6" s="1"/>
  <c r="F7463" i="6" s="1"/>
  <c r="E6575" i="6" a="1"/>
  <c r="E6575" i="6" s="1"/>
  <c r="F6575" i="6" s="1"/>
  <c r="E6143" i="6" a="1"/>
  <c r="E6143" i="6" s="1"/>
  <c r="F6143" i="6" s="1"/>
  <c r="E5279" i="6" a="1"/>
  <c r="E5279" i="6" s="1"/>
  <c r="F5279" i="6" s="1"/>
  <c r="E4967" i="6" a="1"/>
  <c r="E4967" i="6" s="1"/>
  <c r="F4967" i="6" s="1"/>
  <c r="E4823" i="6" a="1"/>
  <c r="E4823" i="6" s="1"/>
  <c r="F4823" i="6" s="1"/>
  <c r="E3623" i="6" a="1"/>
  <c r="E3623" i="6" s="1"/>
  <c r="E3479" i="6" a="1"/>
  <c r="E3479" i="6" s="1"/>
  <c r="F3479" i="6" s="1"/>
  <c r="E1967" i="6" a="1"/>
  <c r="E1967" i="6" s="1"/>
  <c r="F1967" i="6" s="1"/>
  <c r="E767" i="6" a="1"/>
  <c r="E767" i="6" s="1"/>
  <c r="F767" i="6" s="1"/>
  <c r="E407" i="6" a="1"/>
  <c r="E407" i="6" s="1"/>
  <c r="F407" i="6" s="1"/>
  <c r="E1582" i="6" a="1"/>
  <c r="E1582" i="6" s="1"/>
  <c r="F1582" i="6" s="1"/>
  <c r="E5470" i="6" a="1"/>
  <c r="E5470" i="6" s="1"/>
  <c r="F5470" i="6" s="1"/>
  <c r="E6910" i="6" a="1"/>
  <c r="E6910" i="6" s="1"/>
  <c r="F6910" i="6" s="1"/>
  <c r="E7223" i="6" a="1"/>
  <c r="E7223" i="6" s="1"/>
  <c r="F7223" i="6" s="1"/>
  <c r="E6887" i="6" a="1"/>
  <c r="E6887" i="6" s="1"/>
  <c r="F6887" i="6" s="1"/>
  <c r="E5255" i="6" a="1"/>
  <c r="E5255" i="6" s="1"/>
  <c r="F5255" i="6" s="1"/>
  <c r="E5639" i="6" a="1"/>
  <c r="E5639" i="6" s="1"/>
  <c r="F5639" i="6" s="1"/>
  <c r="E4943" i="6" a="1"/>
  <c r="E4943" i="6" s="1"/>
  <c r="F4943" i="6" s="1"/>
  <c r="E3863" i="6" a="1"/>
  <c r="E3863" i="6" s="1"/>
  <c r="F3863" i="6" s="1"/>
  <c r="E695" i="6" a="1"/>
  <c r="E695" i="6" s="1"/>
  <c r="E359" i="6" a="1"/>
  <c r="E359" i="6" s="1"/>
  <c r="F359" i="6" s="1"/>
  <c r="E8423" i="6" a="1"/>
  <c r="E8423" i="6" s="1"/>
  <c r="F8423" i="6" s="1"/>
  <c r="E7175" i="6" a="1"/>
  <c r="E7175" i="6" s="1"/>
  <c r="F7175" i="6" s="1"/>
  <c r="E6743" i="6" a="1"/>
  <c r="E6743" i="6" s="1"/>
  <c r="F6743" i="6" s="1"/>
  <c r="E5951" i="6" a="1"/>
  <c r="E5951" i="6" s="1"/>
  <c r="F5951" i="6" s="1"/>
  <c r="E5615" i="6" a="1"/>
  <c r="E5615" i="6" s="1"/>
  <c r="F5615" i="6" s="1"/>
  <c r="E3815" i="6" a="1"/>
  <c r="E3815" i="6" s="1"/>
  <c r="F3815" i="6" s="1"/>
  <c r="E2423" i="6" a="1"/>
  <c r="E2423" i="6" s="1"/>
  <c r="F2423" i="6" s="1"/>
  <c r="E2015" i="6" a="1"/>
  <c r="E2015" i="6" s="1"/>
  <c r="F2015" i="6" s="1"/>
  <c r="E911" i="6" a="1"/>
  <c r="E911" i="6" s="1"/>
  <c r="F911" i="6" s="1"/>
  <c r="E743" i="6" a="1"/>
  <c r="E743" i="6" s="1"/>
  <c r="F743" i="6" s="1"/>
  <c r="E47" i="6" a="1"/>
  <c r="E47" i="6" s="1"/>
  <c r="F47" i="6" s="1"/>
  <c r="E694" i="6" a="1"/>
  <c r="E694" i="6" s="1"/>
  <c r="F694" i="6" s="1"/>
  <c r="E2710" i="6" a="1"/>
  <c r="E2710" i="6" s="1"/>
  <c r="F2710" i="6" s="1"/>
  <c r="E8231" i="6" a="1"/>
  <c r="E8231" i="6" s="1"/>
  <c r="F8231" i="6" s="1"/>
  <c r="E6263" i="6" a="1"/>
  <c r="E6263" i="6" s="1"/>
  <c r="F6263" i="6" s="1"/>
  <c r="E5327" i="6" a="1"/>
  <c r="E5327" i="6" s="1"/>
  <c r="F5327" i="6" s="1"/>
  <c r="E5063" i="6" a="1"/>
  <c r="E5063" i="6" s="1"/>
  <c r="F5063" i="6" s="1"/>
  <c r="E431" i="6" a="1"/>
  <c r="E431" i="6" s="1"/>
  <c r="F431" i="6" s="1"/>
  <c r="E7702" i="6" a="1"/>
  <c r="E7702" i="6" s="1"/>
  <c r="F7702" i="6" s="1"/>
  <c r="E5543" i="6" a="1"/>
  <c r="E5543" i="6" s="1"/>
  <c r="F5543" i="6" s="1"/>
  <c r="E1679" i="6" a="1"/>
  <c r="E1679" i="6" s="1"/>
  <c r="F1679" i="6" s="1"/>
  <c r="E5494" i="6" a="1"/>
  <c r="E5494" i="6" s="1"/>
  <c r="F5494" i="6" s="1"/>
  <c r="E7822" i="6" a="1"/>
  <c r="E7822" i="6" s="1"/>
  <c r="F7822" i="6" s="1"/>
  <c r="E8111" i="6" a="1"/>
  <c r="E8111" i="6" s="1"/>
  <c r="F8111" i="6" s="1"/>
  <c r="E5927" i="6" a="1"/>
  <c r="E5927" i="6" s="1"/>
  <c r="F5927" i="6" s="1"/>
  <c r="E1511" i="6" a="1"/>
  <c r="E1511" i="6" s="1"/>
  <c r="F1511" i="6" s="1"/>
  <c r="E310" i="6" a="1"/>
  <c r="E310" i="6" s="1"/>
  <c r="F310" i="6" s="1"/>
  <c r="E6407" i="6" a="1"/>
  <c r="E6407" i="6" s="1"/>
  <c r="F6407" i="6" s="1"/>
  <c r="E5567" i="6" a="1"/>
  <c r="E5567" i="6" s="1"/>
  <c r="F5567" i="6" s="1"/>
  <c r="E190" i="6" a="1"/>
  <c r="E190" i="6" s="1"/>
  <c r="F190" i="6" s="1"/>
  <c r="E7942" i="6" a="1"/>
  <c r="E7942" i="6" s="1"/>
  <c r="F7942" i="6" s="1"/>
  <c r="E4079" i="6" a="1"/>
  <c r="E4079" i="6" s="1"/>
  <c r="E3023" i="6" a="1"/>
  <c r="E3023" i="6" s="1"/>
  <c r="F3023" i="6" s="1"/>
  <c r="E4318" i="6" a="1"/>
  <c r="E4318" i="6" s="1"/>
  <c r="F4318" i="6" s="1"/>
  <c r="E7535" i="6" a="1"/>
  <c r="E7535" i="6" s="1"/>
  <c r="F7535" i="6" s="1"/>
  <c r="E6095" i="6" a="1"/>
  <c r="E6095" i="6" s="1"/>
  <c r="E5495" i="6" a="1"/>
  <c r="E5495" i="6" s="1"/>
  <c r="E4367" i="6" a="1"/>
  <c r="E4367" i="6" s="1"/>
  <c r="F4367" i="6" s="1"/>
  <c r="E3839" i="6" a="1"/>
  <c r="E3839" i="6" s="1"/>
  <c r="F3839" i="6" s="1"/>
  <c r="E1319" i="6" a="1"/>
  <c r="E1319" i="6" s="1"/>
  <c r="F1319" i="6" s="1"/>
  <c r="E167" i="6" a="1"/>
  <c r="E167" i="6" s="1"/>
  <c r="F167" i="6" s="1"/>
  <c r="E791" i="6" a="1"/>
  <c r="E791" i="6" s="1"/>
  <c r="F791" i="6" s="1"/>
  <c r="E551" i="6" a="1"/>
  <c r="E551" i="6" s="1"/>
  <c r="F551" i="6" s="1"/>
  <c r="E3166" i="6" a="1"/>
  <c r="E3166" i="6" s="1"/>
  <c r="F3166" i="6" s="1"/>
  <c r="E7511" i="6" a="1"/>
  <c r="E7511" i="6" s="1"/>
  <c r="F7511" i="6" s="1"/>
  <c r="E6911" i="6" a="1"/>
  <c r="E6911" i="6" s="1"/>
  <c r="E6047" i="6" a="1"/>
  <c r="E6047" i="6" s="1"/>
  <c r="F6047" i="6" s="1"/>
  <c r="E5423" i="6" a="1"/>
  <c r="E5423" i="6" s="1"/>
  <c r="F5423" i="6" s="1"/>
  <c r="E4271" i="6" a="1"/>
  <c r="E4271" i="6" s="1"/>
  <c r="F4271" i="6" s="1"/>
  <c r="E1559" i="6" a="1"/>
  <c r="E1559" i="6" s="1"/>
  <c r="F1559" i="6" s="1"/>
  <c r="E1463" i="6" a="1"/>
  <c r="E1463" i="6" s="1"/>
  <c r="F1463" i="6" s="1"/>
  <c r="E70" i="6" a="1"/>
  <c r="E70" i="6" s="1"/>
  <c r="F70" i="6" s="1"/>
  <c r="E1150" i="6" a="1"/>
  <c r="E1150" i="6" s="1"/>
  <c r="F1150" i="6" s="1"/>
  <c r="E7102" i="6" a="1"/>
  <c r="E7102" i="6" s="1"/>
  <c r="E7487" i="6" a="1"/>
  <c r="E7487" i="6" s="1"/>
  <c r="F7487" i="6" s="1"/>
  <c r="E4679" i="6" a="1"/>
  <c r="E4679" i="6" s="1"/>
  <c r="F4679" i="6" s="1"/>
  <c r="E4175" i="6" a="1"/>
  <c r="E4175" i="6" s="1"/>
  <c r="F4175" i="6" s="1"/>
  <c r="E2567" i="6" a="1"/>
  <c r="E2567" i="6" s="1"/>
  <c r="F2567" i="6" s="1"/>
  <c r="E2927" i="6" a="1"/>
  <c r="E2927" i="6" s="1"/>
  <c r="F2927" i="6" s="1"/>
  <c r="E3647" i="6" a="1"/>
  <c r="E3647" i="6" s="1"/>
  <c r="E3263" i="6" a="1"/>
  <c r="E3263" i="6" s="1"/>
  <c r="F3263" i="6" s="1"/>
  <c r="E2687" i="6" a="1"/>
  <c r="E2687" i="6" s="1"/>
  <c r="F2687" i="6" s="1"/>
  <c r="E671" i="6" a="1"/>
  <c r="E671" i="6" s="1"/>
  <c r="F671" i="6" s="1"/>
  <c r="E1342" i="6" a="1"/>
  <c r="E1342" i="6" s="1"/>
  <c r="F1342" i="6" s="1"/>
  <c r="E5830" i="6" a="1"/>
  <c r="E5830" i="6" s="1"/>
  <c r="F5830" i="6" s="1"/>
  <c r="E8327" i="6" a="1"/>
  <c r="E8327" i="6" s="1"/>
  <c r="F8327" i="6" s="1"/>
  <c r="E7271" i="6" a="1"/>
  <c r="E7271" i="6" s="1"/>
  <c r="F7271" i="6" s="1"/>
  <c r="E6071" i="6" a="1"/>
  <c r="E6071" i="6" s="1"/>
  <c r="F6071" i="6" s="1"/>
  <c r="E5303" i="6" a="1"/>
  <c r="E5303" i="6" s="1"/>
  <c r="E5663" i="6" a="1"/>
  <c r="E5663" i="6" s="1"/>
  <c r="F5663" i="6" s="1"/>
  <c r="E4199" i="6" a="1"/>
  <c r="E4199" i="6" s="1"/>
  <c r="F4199" i="6" s="1"/>
  <c r="E5039" i="6" a="1"/>
  <c r="E5039" i="6" s="1"/>
  <c r="F5039" i="6" s="1"/>
  <c r="E4055" i="6" a="1"/>
  <c r="E4055" i="6" s="1"/>
  <c r="F4055" i="6" s="1"/>
  <c r="E3959" i="6" a="1"/>
  <c r="E3959" i="6" s="1"/>
  <c r="F3959" i="6" s="1"/>
  <c r="E2255" i="6" a="1"/>
  <c r="E2255" i="6" s="1"/>
  <c r="E1079" i="6" a="1"/>
  <c r="E1079" i="6" s="1"/>
  <c r="F1079" i="6" s="1"/>
  <c r="E1175" i="6" a="1"/>
  <c r="E1175" i="6" s="1"/>
  <c r="F1175" i="6" s="1"/>
  <c r="E455" i="6" a="1"/>
  <c r="E455" i="6" s="1"/>
  <c r="F455" i="6" s="1"/>
  <c r="E286" i="6" a="1"/>
  <c r="E286" i="6" s="1"/>
  <c r="F286" i="6" s="1"/>
  <c r="E4774" i="6" a="1"/>
  <c r="E4774" i="6" s="1"/>
  <c r="E6478" i="6" a="1"/>
  <c r="E6478" i="6" s="1"/>
  <c r="F6478" i="6" s="1"/>
  <c r="E8183" i="6" a="1"/>
  <c r="E8183" i="6" s="1"/>
  <c r="F8183" i="6" s="1"/>
  <c r="E7391" i="6" a="1"/>
  <c r="E7391" i="6" s="1"/>
  <c r="F7391" i="6" s="1"/>
  <c r="E4007" i="6" a="1"/>
  <c r="E4007" i="6" s="1"/>
  <c r="F4007" i="6" s="1"/>
  <c r="E3791" i="6" a="1"/>
  <c r="E3791" i="6" s="1"/>
  <c r="F3791" i="6" s="1"/>
  <c r="E2903" i="6" a="1"/>
  <c r="E2903" i="6" s="1"/>
  <c r="F2903" i="6" s="1"/>
  <c r="E959" i="6" a="1"/>
  <c r="E959" i="6" s="1"/>
  <c r="F959" i="6" s="1"/>
  <c r="E935" i="6" a="1"/>
  <c r="E935" i="6" s="1"/>
  <c r="F935" i="6" s="1"/>
  <c r="E8014" i="6" a="1"/>
  <c r="E8014" i="6" s="1"/>
  <c r="F8014" i="6" s="1"/>
  <c r="E7751" i="6" a="1"/>
  <c r="E7751" i="6" s="1"/>
  <c r="F7751" i="6" s="1"/>
  <c r="E6239" i="6" a="1"/>
  <c r="E6239" i="6" s="1"/>
  <c r="F6239" i="6" s="1"/>
  <c r="E4463" i="6" a="1"/>
  <c r="E4463" i="6" s="1"/>
  <c r="F4463" i="6" s="1"/>
  <c r="E3911" i="6" a="1"/>
  <c r="E3911" i="6" s="1"/>
  <c r="F3911" i="6" s="1"/>
  <c r="E3887" i="6" a="1"/>
  <c r="E3887" i="6" s="1"/>
  <c r="F3887" i="6" s="1"/>
  <c r="E2999" i="6" a="1"/>
  <c r="E2999" i="6" s="1"/>
  <c r="F2999" i="6" s="1"/>
  <c r="E2303" i="6" a="1"/>
  <c r="E2303" i="6" s="1"/>
  <c r="F2303" i="6" s="1"/>
  <c r="E503" i="6" a="1"/>
  <c r="E503" i="6" s="1"/>
  <c r="F503" i="6" s="1"/>
  <c r="S51" i="6"/>
  <c r="S8" i="2" s="1"/>
  <c r="C73" i="6"/>
  <c r="D73" i="6" s="1"/>
  <c r="G73" i="6"/>
  <c r="L25" i="5"/>
  <c r="P25" i="5" s="1"/>
  <c r="F20" i="6"/>
  <c r="C49" i="6"/>
  <c r="D49" i="6" s="1"/>
  <c r="C25" i="6"/>
  <c r="D25" i="6" s="1"/>
  <c r="I24" i="6"/>
  <c r="J24" i="6" s="1"/>
  <c r="G49" i="6"/>
  <c r="R27" i="6" s="1"/>
  <c r="R7" i="2" s="1"/>
  <c r="G25" i="6"/>
  <c r="J51" i="5"/>
  <c r="J50" i="5" s="1"/>
  <c r="J49" i="5" s="1"/>
  <c r="J48" i="5" s="1"/>
  <c r="J47" i="5" s="1"/>
  <c r="J46" i="5" s="1"/>
  <c r="J45" i="5" s="1"/>
  <c r="J44" i="5" s="1"/>
  <c r="J43" i="5" s="1"/>
  <c r="J42" i="5" s="1"/>
  <c r="J41" i="5" s="1"/>
  <c r="J40" i="5" s="1"/>
  <c r="F51" i="5"/>
  <c r="H51" i="5"/>
  <c r="I51" i="5" s="1"/>
  <c r="F5303" i="6" l="1"/>
  <c r="F4079" i="6"/>
  <c r="F3647" i="6"/>
  <c r="F2255" i="6"/>
  <c r="F6167" i="6"/>
  <c r="F6911" i="6"/>
  <c r="F6095" i="6"/>
  <c r="F3623" i="6"/>
  <c r="F191" i="6"/>
  <c r="F7703" i="6"/>
  <c r="F6647" i="6"/>
  <c r="F7247" i="6"/>
  <c r="F5231" i="6"/>
  <c r="F5471" i="6"/>
  <c r="F5495" i="6"/>
  <c r="F1031" i="6"/>
  <c r="F479" i="6"/>
  <c r="F7943" i="6"/>
  <c r="F2759" i="6"/>
  <c r="F1583" i="6"/>
  <c r="F3935" i="6"/>
  <c r="F6191" i="6"/>
  <c r="F4247" i="6"/>
  <c r="E5807" i="6" a="1"/>
  <c r="E5807" i="6" s="1"/>
  <c r="F5807" i="6" s="1"/>
  <c r="F4511" i="6"/>
  <c r="E2087" i="6" a="1"/>
  <c r="E2087" i="6" s="1"/>
  <c r="F2087" i="6" s="1"/>
  <c r="F4775" i="6"/>
  <c r="E2735" i="6" a="1"/>
  <c r="E2735" i="6" s="1"/>
  <c r="F2735" i="6" s="1"/>
  <c r="A8255" i="6"/>
  <c r="F2663" i="6"/>
  <c r="F2807" i="6"/>
  <c r="A2879" i="6"/>
  <c r="E5687" i="6" a="1"/>
  <c r="E5687" i="6" s="1"/>
  <c r="F5687" i="6" s="1"/>
  <c r="A1703" i="6"/>
  <c r="A6167" i="6"/>
  <c r="A791" i="6"/>
  <c r="A1847" i="6"/>
  <c r="A2063" i="6"/>
  <c r="A1823" i="6"/>
  <c r="A455" i="6"/>
  <c r="A7655" i="6"/>
  <c r="A1631" i="6"/>
  <c r="A2351" i="6"/>
  <c r="A7103" i="6"/>
  <c r="A7127" i="6"/>
  <c r="A839" i="6"/>
  <c r="A4007" i="6"/>
  <c r="A359" i="6"/>
  <c r="A2231" i="6"/>
  <c r="A7463" i="6"/>
  <c r="A2543" i="6"/>
  <c r="A1991" i="6"/>
  <c r="A2951" i="6"/>
  <c r="A3743" i="6"/>
  <c r="A3023" i="6"/>
  <c r="A7031" i="6"/>
  <c r="A3575" i="6"/>
  <c r="A4463" i="6"/>
  <c r="A3503" i="6"/>
  <c r="A4919" i="6"/>
  <c r="A5351" i="6"/>
  <c r="A4751" i="6"/>
  <c r="A5375" i="6"/>
  <c r="A5639" i="6"/>
  <c r="A4439" i="6"/>
  <c r="A6983" i="6"/>
  <c r="A1151" i="6"/>
  <c r="A6647" i="6"/>
  <c r="A5399" i="6"/>
  <c r="A6599" i="6"/>
  <c r="A7919" i="6"/>
  <c r="A6935" i="6"/>
  <c r="A3983" i="6"/>
  <c r="A2495" i="6"/>
  <c r="A4991" i="6"/>
  <c r="A2567" i="6"/>
  <c r="A6119" i="6"/>
  <c r="A263" i="6"/>
  <c r="A4511" i="6"/>
  <c r="A8207" i="6"/>
  <c r="A2207" i="6"/>
  <c r="A6407" i="6"/>
  <c r="A983" i="6"/>
  <c r="A7175" i="6"/>
  <c r="A2399" i="6"/>
  <c r="A7535" i="6"/>
  <c r="A5183" i="6"/>
  <c r="A551" i="6"/>
  <c r="A6503" i="6"/>
  <c r="A167" i="6"/>
  <c r="A2327" i="6"/>
  <c r="A5615" i="6"/>
  <c r="A23" i="6"/>
  <c r="A3911" i="6"/>
  <c r="A7727" i="6"/>
  <c r="A1967" i="6"/>
  <c r="A6239" i="6"/>
  <c r="A3239" i="6"/>
  <c r="A7991" i="6"/>
  <c r="A3815" i="6"/>
  <c r="A5111" i="6"/>
  <c r="A7799" i="6"/>
  <c r="A3455" i="6"/>
  <c r="A1319" i="6"/>
  <c r="A1775" i="6"/>
  <c r="A6671" i="6"/>
  <c r="A71" i="6"/>
  <c r="A5087" i="6"/>
  <c r="A8135" i="6"/>
  <c r="A1415" i="6"/>
  <c r="A6791" i="6"/>
  <c r="A287" i="6"/>
  <c r="A3935" i="6"/>
  <c r="A4727" i="6"/>
  <c r="A5159" i="6"/>
  <c r="A2135" i="6"/>
  <c r="A7967" i="6"/>
  <c r="A3671" i="6"/>
  <c r="A575" i="6"/>
  <c r="A2615" i="6"/>
  <c r="A6911" i="6"/>
  <c r="A671" i="6"/>
  <c r="A4415" i="6"/>
  <c r="A3599" i="6"/>
  <c r="A7079" i="6"/>
  <c r="A335" i="6"/>
  <c r="A4943" i="6"/>
  <c r="A5039" i="6"/>
  <c r="A527" i="6"/>
  <c r="A5711" i="6"/>
  <c r="A1751" i="6"/>
  <c r="A4295" i="6"/>
  <c r="A1223" i="6"/>
  <c r="A2711" i="6"/>
  <c r="A7055" i="6"/>
  <c r="A815" i="6"/>
  <c r="A5951" i="6"/>
  <c r="A2999" i="6"/>
  <c r="A7895" i="6"/>
  <c r="A863" i="6"/>
  <c r="A5543" i="6"/>
  <c r="A383" i="6"/>
  <c r="A4535" i="6"/>
  <c r="A311" i="6"/>
  <c r="A7319" i="6"/>
  <c r="A2471" i="6"/>
  <c r="A5903" i="6"/>
  <c r="A3767" i="6"/>
  <c r="A5879" i="6"/>
  <c r="A6479" i="6"/>
  <c r="A8039" i="6"/>
  <c r="A1247" i="6"/>
  <c r="A1919" i="6"/>
  <c r="A4583" i="6"/>
  <c r="A5471" i="6"/>
  <c r="A7559" i="6"/>
  <c r="A431" i="6"/>
  <c r="A3047" i="6"/>
  <c r="A3623" i="6"/>
  <c r="A4343" i="6"/>
  <c r="A6143" i="6"/>
  <c r="A8183" i="6"/>
  <c r="A911" i="6"/>
  <c r="A1463" i="6"/>
  <c r="A3839" i="6"/>
  <c r="A4487" i="6"/>
  <c r="A7271" i="6"/>
  <c r="A8279" i="6"/>
  <c r="A959" i="6"/>
  <c r="A2927" i="6"/>
  <c r="A4655" i="6"/>
  <c r="A7439" i="6"/>
  <c r="A8399" i="6"/>
  <c r="A1007" i="6"/>
  <c r="A3359" i="6"/>
  <c r="A4703" i="6"/>
  <c r="A7295" i="6"/>
  <c r="A1727" i="6"/>
  <c r="A4127" i="6"/>
  <c r="A7391" i="6"/>
  <c r="A2423" i="6"/>
  <c r="A2687" i="6"/>
  <c r="A6215" i="6"/>
  <c r="A1535" i="6"/>
  <c r="A3431" i="6"/>
  <c r="A4319" i="6"/>
  <c r="A6071" i="6"/>
  <c r="A7631" i="6"/>
  <c r="A407" i="6"/>
  <c r="A2807" i="6"/>
  <c r="A3527" i="6"/>
  <c r="A4247" i="6"/>
  <c r="A6023" i="6"/>
  <c r="A7943" i="6"/>
  <c r="A143" i="6"/>
  <c r="A2183" i="6"/>
  <c r="A2975" i="6"/>
  <c r="A5495" i="6"/>
  <c r="A6839" i="6"/>
  <c r="A8375" i="6"/>
  <c r="A191" i="6"/>
  <c r="A2111" i="6"/>
  <c r="A4679" i="6"/>
  <c r="A5567" i="6"/>
  <c r="A6863" i="6"/>
  <c r="A215" i="6"/>
  <c r="A3095" i="6"/>
  <c r="A5591" i="6"/>
  <c r="A7775" i="6"/>
  <c r="A2039" i="6"/>
  <c r="A3191" i="6"/>
  <c r="A5975" i="6"/>
  <c r="A7703" i="6"/>
  <c r="A1391" i="6"/>
  <c r="A3383" i="6"/>
  <c r="A5063" i="6"/>
  <c r="A6959" i="6"/>
  <c r="A1895" i="6"/>
  <c r="A4223" i="6"/>
  <c r="A6431" i="6"/>
  <c r="A3287" i="6"/>
  <c r="A4151" i="6"/>
  <c r="A6191" i="6"/>
  <c r="A7847" i="6"/>
  <c r="A239" i="6"/>
  <c r="A1871" i="6"/>
  <c r="A2903" i="6"/>
  <c r="A4871" i="6"/>
  <c r="A6743" i="6"/>
  <c r="A7871" i="6"/>
  <c r="A719" i="6"/>
  <c r="A2831" i="6"/>
  <c r="A4079" i="6"/>
  <c r="A5303" i="6"/>
  <c r="A6695" i="6"/>
  <c r="A8231" i="6"/>
  <c r="A1103" i="6"/>
  <c r="A3167" i="6"/>
  <c r="A3863" i="6"/>
  <c r="A5759" i="6"/>
  <c r="A7199" i="6"/>
  <c r="A1559" i="6"/>
  <c r="A3887" i="6"/>
  <c r="A5447" i="6"/>
  <c r="A7511" i="6"/>
  <c r="A1583" i="6"/>
  <c r="A4103" i="6"/>
  <c r="A6047" i="6"/>
  <c r="A1031" i="6"/>
  <c r="A3143" i="6"/>
  <c r="A5783" i="6"/>
  <c r="A7583" i="6"/>
  <c r="A95" i="6"/>
  <c r="A2303" i="6"/>
  <c r="A4271" i="6"/>
  <c r="A6815" i="6"/>
  <c r="A2855" i="6"/>
  <c r="A4823" i="6"/>
  <c r="A6383" i="6"/>
  <c r="A7823" i="6"/>
  <c r="A767" i="6"/>
  <c r="A2735" i="6"/>
  <c r="A3647" i="6"/>
  <c r="A4391" i="6"/>
  <c r="A6719" i="6"/>
  <c r="A8111" i="6"/>
  <c r="A1343" i="6"/>
  <c r="A2015" i="6"/>
  <c r="A4631" i="6"/>
  <c r="A5519" i="6"/>
  <c r="A7679" i="6"/>
  <c r="A47" i="6"/>
  <c r="A1799" i="6"/>
  <c r="A3695" i="6"/>
  <c r="A4559" i="6"/>
  <c r="A6287" i="6"/>
  <c r="A8087" i="6"/>
  <c r="A2159" i="6"/>
  <c r="A3311" i="6"/>
  <c r="A5735" i="6"/>
  <c r="A2375" i="6"/>
  <c r="A4775" i="6"/>
  <c r="A6575" i="6"/>
  <c r="A119" i="6"/>
  <c r="A4175" i="6"/>
  <c r="A5831" i="6"/>
  <c r="A8063" i="6"/>
  <c r="A623" i="6"/>
  <c r="A1655" i="6"/>
  <c r="A5135" i="6"/>
  <c r="A7415" i="6"/>
  <c r="A695" i="6"/>
  <c r="A2663" i="6"/>
  <c r="A3551" i="6"/>
  <c r="A4367" i="6"/>
  <c r="A6623" i="6"/>
  <c r="A8015" i="6"/>
  <c r="A1367" i="6"/>
  <c r="A2087" i="6"/>
  <c r="A2759" i="6"/>
  <c r="A5423" i="6"/>
  <c r="A6767" i="6"/>
  <c r="A8303" i="6"/>
  <c r="A887" i="6"/>
  <c r="A3119" i="6"/>
  <c r="A5207" i="6"/>
  <c r="A5663" i="6"/>
  <c r="A7151" i="6"/>
  <c r="A743" i="6"/>
  <c r="A3071" i="6"/>
  <c r="A3719" i="6"/>
  <c r="A4607" i="6"/>
  <c r="A6263" i="6"/>
  <c r="A7487" i="6"/>
  <c r="A935" i="6"/>
  <c r="A1511" i="6"/>
  <c r="A4031" i="6"/>
  <c r="A6335" i="6"/>
  <c r="A8423" i="6"/>
  <c r="A1175" i="6"/>
  <c r="A1439" i="6"/>
  <c r="A4055" i="6"/>
  <c r="A6527" i="6"/>
  <c r="A1295" i="6"/>
  <c r="A2639" i="6"/>
  <c r="A6095" i="6"/>
  <c r="A1271" i="6"/>
  <c r="A2783" i="6"/>
  <c r="A5807" i="6"/>
  <c r="A7751" i="6"/>
  <c r="F5399" i="6"/>
  <c r="F2471" i="6"/>
  <c r="F7103" i="6"/>
  <c r="E7775" i="6" a="1"/>
  <c r="E7775" i="6" s="1"/>
  <c r="F7775" i="6" s="1"/>
  <c r="D7800" i="6"/>
  <c r="E7800" i="6" s="1" a="1"/>
  <c r="E7800" i="6" s="1"/>
  <c r="F7800" i="6" s="1"/>
  <c r="D6384" i="6"/>
  <c r="D4464" i="6"/>
  <c r="E4464" i="6" s="1" a="1"/>
  <c r="E4464" i="6" s="1"/>
  <c r="F4464" i="6" s="1"/>
  <c r="D2568" i="6"/>
  <c r="D1392" i="6"/>
  <c r="E1392" i="6" s="1" a="1"/>
  <c r="E1392" i="6" s="1"/>
  <c r="F1392" i="6" s="1"/>
  <c r="D792" i="6"/>
  <c r="E792" i="6" s="1" a="1"/>
  <c r="E792" i="6" s="1"/>
  <c r="F792" i="6" s="1"/>
  <c r="D7776" i="6"/>
  <c r="E7776" i="6" s="1" a="1"/>
  <c r="E7776" i="6" s="1"/>
  <c r="D6288" i="6"/>
  <c r="E6288" i="6" s="1" a="1"/>
  <c r="E6288" i="6" s="1"/>
  <c r="F6288" i="6" s="1"/>
  <c r="D4392" i="6"/>
  <c r="E4392" i="6" s="1" a="1"/>
  <c r="E4392" i="6" s="1"/>
  <c r="F4392" i="6" s="1"/>
  <c r="D4056" i="6"/>
  <c r="E4056" i="6" s="1" a="1"/>
  <c r="E4056" i="6" s="1"/>
  <c r="F4056" i="6" s="1"/>
  <c r="D2928" i="6"/>
  <c r="E2928" i="6" s="1" a="1"/>
  <c r="E2928" i="6" s="1"/>
  <c r="D744" i="6"/>
  <c r="E744" i="6" s="1" a="1"/>
  <c r="E744" i="6" s="1"/>
  <c r="F744" i="6" s="1"/>
  <c r="D7728" i="6"/>
  <c r="D6240" i="6"/>
  <c r="E6240" i="6" s="1" a="1"/>
  <c r="E6240" i="6" s="1"/>
  <c r="D4368" i="6"/>
  <c r="E4368" i="6" s="1" a="1"/>
  <c r="E4368" i="6" s="1"/>
  <c r="F4368" i="6" s="1"/>
  <c r="D3864" i="6"/>
  <c r="E3864" i="6" s="1" a="1"/>
  <c r="E3864" i="6" s="1"/>
  <c r="F3864" i="6" s="1"/>
  <c r="D2880" i="6"/>
  <c r="D456" i="6"/>
  <c r="D7488" i="6"/>
  <c r="D6168" i="6"/>
  <c r="E6168" i="6" s="1" a="1"/>
  <c r="E6168" i="6" s="1"/>
  <c r="F6168" i="6" s="1"/>
  <c r="D4704" i="6"/>
  <c r="E4704" i="6" s="1" a="1"/>
  <c r="E4704" i="6" s="1"/>
  <c r="F4704" i="6" s="1"/>
  <c r="D2904" i="6"/>
  <c r="E2904" i="6" s="1" a="1"/>
  <c r="E2904" i="6" s="1"/>
  <c r="F2904" i="6" s="1"/>
  <c r="D1632" i="6"/>
  <c r="E1632" i="6" s="1" a="1"/>
  <c r="E1632" i="6" s="1"/>
  <c r="F1632" i="6" s="1"/>
  <c r="D8160" i="6"/>
  <c r="E8160" i="6" s="1" a="1"/>
  <c r="E8160" i="6" s="1"/>
  <c r="F8160" i="6" s="1"/>
  <c r="D6840" i="6"/>
  <c r="E6840" i="6" s="1" a="1"/>
  <c r="E6840" i="6" s="1"/>
  <c r="F6840" i="6" s="1"/>
  <c r="D4632" i="6"/>
  <c r="E4632" i="6" s="1" a="1"/>
  <c r="E4632" i="6" s="1"/>
  <c r="F4632" i="6" s="1"/>
  <c r="D3432" i="6"/>
  <c r="D2208" i="6"/>
  <c r="E2208" i="6" s="1" a="1"/>
  <c r="E2208" i="6" s="1"/>
  <c r="F2208" i="6" s="1"/>
  <c r="D528" i="6"/>
  <c r="E528" i="6" s="1" a="1"/>
  <c r="E528" i="6" s="1"/>
  <c r="D6768" i="6"/>
  <c r="D5400" i="6"/>
  <c r="E5400" i="6" s="1" a="1"/>
  <c r="E5400" i="6" s="1"/>
  <c r="F5400" i="6" s="1"/>
  <c r="D2808" i="6"/>
  <c r="D2400" i="6"/>
  <c r="E2400" i="6" s="1" a="1"/>
  <c r="E2400" i="6" s="1"/>
  <c r="F2400" i="6" s="1"/>
  <c r="D1248" i="6"/>
  <c r="D7944" i="6"/>
  <c r="D5880" i="6"/>
  <c r="D4128" i="6"/>
  <c r="D3192" i="6"/>
  <c r="D1104" i="6"/>
  <c r="D7704" i="6"/>
  <c r="D6360" i="6"/>
  <c r="E6360" i="6" s="1" a="1"/>
  <c r="E6360" i="6" s="1"/>
  <c r="F6360" i="6" s="1"/>
  <c r="D5184" i="6"/>
  <c r="E5184" i="6" s="1" a="1"/>
  <c r="E5184" i="6" s="1"/>
  <c r="F5184" i="6" s="1"/>
  <c r="D3456" i="6"/>
  <c r="D2088" i="6"/>
  <c r="D7584" i="6"/>
  <c r="E7584" i="6" s="1" a="1"/>
  <c r="E7584" i="6" s="1"/>
  <c r="D6264" i="6"/>
  <c r="E6264" i="6" s="1" a="1"/>
  <c r="E6264" i="6" s="1"/>
  <c r="F6264" i="6" s="1"/>
  <c r="D5064" i="6"/>
  <c r="E5064" i="6" s="1" a="1"/>
  <c r="E5064" i="6" s="1"/>
  <c r="F5064" i="6" s="1"/>
  <c r="D3312" i="6"/>
  <c r="E3312" i="6" s="1" a="1"/>
  <c r="E3312" i="6" s="1"/>
  <c r="F3312" i="6" s="1"/>
  <c r="D1992" i="6"/>
  <c r="E1992" i="6" s="1" a="1"/>
  <c r="E1992" i="6" s="1"/>
  <c r="F1992" i="6" s="1"/>
  <c r="D7536" i="6"/>
  <c r="E7536" i="6" s="1" a="1"/>
  <c r="E7536" i="6" s="1"/>
  <c r="D6144" i="6"/>
  <c r="E6144" i="6" s="1" a="1"/>
  <c r="E6144" i="6" s="1"/>
  <c r="F6144" i="6" s="1"/>
  <c r="D4968" i="6"/>
  <c r="E4968" i="6" s="1" a="1"/>
  <c r="E4968" i="6" s="1"/>
  <c r="F4968" i="6" s="1"/>
  <c r="D3000" i="6"/>
  <c r="D1896" i="6"/>
  <c r="E1896" i="6" s="1" a="1"/>
  <c r="E1896" i="6" s="1"/>
  <c r="D7512" i="6"/>
  <c r="D6024" i="6"/>
  <c r="D4752" i="6"/>
  <c r="D2976" i="6"/>
  <c r="D1752" i="6"/>
  <c r="E1752" i="6" s="1" a="1"/>
  <c r="E1752" i="6" s="1"/>
  <c r="F1752" i="6" s="1"/>
  <c r="D7176" i="6"/>
  <c r="E7176" i="6" s="1" a="1"/>
  <c r="E7176" i="6" s="1"/>
  <c r="D5352" i="6"/>
  <c r="E5352" i="6" s="1" a="1"/>
  <c r="E5352" i="6" s="1"/>
  <c r="F5352" i="6" s="1"/>
  <c r="D5208" i="6"/>
  <c r="E5208" i="6" s="1" a="1"/>
  <c r="E5208" i="6" s="1"/>
  <c r="D3024" i="6"/>
  <c r="E3024" i="6" s="1" a="1"/>
  <c r="E3024" i="6" s="1"/>
  <c r="D912" i="6"/>
  <c r="E912" i="6" s="1" a="1"/>
  <c r="E912" i="6" s="1"/>
  <c r="F912" i="6" s="1"/>
  <c r="D7560" i="6"/>
  <c r="E7560" i="6" s="1" a="1"/>
  <c r="E7560" i="6" s="1"/>
  <c r="F7560" i="6" s="1"/>
  <c r="D6648" i="6"/>
  <c r="E6648" i="6" s="1" a="1"/>
  <c r="E6648" i="6" s="1"/>
  <c r="D4848" i="6"/>
  <c r="E4848" i="6" s="1" a="1"/>
  <c r="E4848" i="6" s="1"/>
  <c r="F4848" i="6" s="1"/>
  <c r="D2832" i="6"/>
  <c r="E2832" i="6" s="1" a="1"/>
  <c r="E2832" i="6" s="1"/>
  <c r="F2832" i="6" s="1"/>
  <c r="D1656" i="6"/>
  <c r="E1656" i="6" s="1" a="1"/>
  <c r="E1656" i="6" s="1"/>
  <c r="D1272" i="6"/>
  <c r="E1272" i="6" s="1" a="1"/>
  <c r="E1272" i="6" s="1"/>
  <c r="F1272" i="6" s="1"/>
  <c r="D8064" i="6"/>
  <c r="E8064" i="6" s="1" a="1"/>
  <c r="E8064" i="6" s="1"/>
  <c r="F8064" i="6" s="1"/>
  <c r="D6720" i="6"/>
  <c r="E6720" i="6" s="1" a="1"/>
  <c r="E6720" i="6" s="1"/>
  <c r="D4584" i="6"/>
  <c r="E4584" i="6" s="1" a="1"/>
  <c r="E4584" i="6" s="1"/>
  <c r="F4584" i="6" s="1"/>
  <c r="D3408" i="6"/>
  <c r="E3408" i="6" s="1" a="1"/>
  <c r="E3408" i="6" s="1"/>
  <c r="D2184" i="6"/>
  <c r="E2184" i="6" s="1" a="1"/>
  <c r="E2184" i="6" s="1"/>
  <c r="F2184" i="6" s="1"/>
  <c r="D480" i="6"/>
  <c r="E480" i="6" s="1" a="1"/>
  <c r="E480" i="6" s="1"/>
  <c r="F480" i="6" s="1"/>
  <c r="D6696" i="6"/>
  <c r="D5784" i="6"/>
  <c r="D3528" i="6"/>
  <c r="E3528" i="6" s="1" a="1"/>
  <c r="E3528" i="6" s="1"/>
  <c r="D1704" i="6"/>
  <c r="D600" i="6"/>
  <c r="E600" i="6" s="1" a="1"/>
  <c r="E600" i="6" s="1"/>
  <c r="F600" i="6" s="1"/>
  <c r="D7368" i="6"/>
  <c r="E7368" i="6" s="1" a="1"/>
  <c r="E7368" i="6" s="1"/>
  <c r="F7368" i="6" s="1"/>
  <c r="D5832" i="6"/>
  <c r="E5832" i="6" s="1" a="1"/>
  <c r="E5832" i="6" s="1"/>
  <c r="F5832" i="6" s="1"/>
  <c r="D4248" i="6"/>
  <c r="E4248" i="6" s="1" a="1"/>
  <c r="E4248" i="6" s="1"/>
  <c r="F4248" i="6" s="1"/>
  <c r="D3744" i="6"/>
  <c r="E3744" i="6" s="1" a="1"/>
  <c r="E3744" i="6" s="1"/>
  <c r="D1368" i="6"/>
  <c r="E1368" i="6" s="1" a="1"/>
  <c r="E1368" i="6" s="1"/>
  <c r="F1368" i="6" s="1"/>
  <c r="D7320" i="6"/>
  <c r="E7320" i="6" s="1" a="1"/>
  <c r="E7320" i="6" s="1"/>
  <c r="F7320" i="6" s="1"/>
  <c r="D5760" i="6"/>
  <c r="E5760" i="6" s="1" a="1"/>
  <c r="E5760" i="6" s="1"/>
  <c r="F5760" i="6" s="1"/>
  <c r="D4152" i="6"/>
  <c r="D3648" i="6"/>
  <c r="E3648" i="6" s="1" a="1"/>
  <c r="E3648" i="6" s="1"/>
  <c r="F3648" i="6" s="1"/>
  <c r="D1176" i="6"/>
  <c r="D7272" i="6"/>
  <c r="E7272" i="6" s="1" a="1"/>
  <c r="E7272" i="6" s="1"/>
  <c r="D5664" i="6"/>
  <c r="E5664" i="6" s="1" a="1"/>
  <c r="E5664" i="6" s="1"/>
  <c r="F5664" i="6" s="1"/>
  <c r="D4008" i="6"/>
  <c r="E4008" i="6" s="1" a="1"/>
  <c r="E4008" i="6" s="1"/>
  <c r="F4008" i="6" s="1"/>
  <c r="D3552" i="6"/>
  <c r="E3552" i="6" s="1" a="1"/>
  <c r="E3552" i="6" s="1"/>
  <c r="F3552" i="6" s="1"/>
  <c r="D1080" i="6"/>
  <c r="E1080" i="6" s="1" a="1"/>
  <c r="E1080" i="6" s="1"/>
  <c r="F1080" i="6" s="1"/>
  <c r="D7224" i="6"/>
  <c r="D5616" i="6"/>
  <c r="E5616" i="6" s="1" a="1"/>
  <c r="E5616" i="6" s="1"/>
  <c r="F5616" i="6" s="1"/>
  <c r="D3912" i="6"/>
  <c r="E3912" i="6" s="1" a="1"/>
  <c r="E3912" i="6" s="1"/>
  <c r="D3264" i="6"/>
  <c r="D936" i="6"/>
  <c r="D6960" i="6"/>
  <c r="E6960" i="6" s="1" a="1"/>
  <c r="E6960" i="6" s="1"/>
  <c r="F6960" i="6" s="1"/>
  <c r="D5472" i="6"/>
  <c r="E5472" i="6" s="1" a="1"/>
  <c r="E5472" i="6" s="1"/>
  <c r="F5472" i="6" s="1"/>
  <c r="D4416" i="6"/>
  <c r="D1824" i="6"/>
  <c r="E1824" i="6" s="1" a="1"/>
  <c r="E1824" i="6" s="1"/>
  <c r="F1824" i="6" s="1"/>
  <c r="D144" i="6"/>
  <c r="E144" i="6" s="1" a="1"/>
  <c r="E144" i="6" s="1"/>
  <c r="F144" i="6" s="1"/>
  <c r="D7632" i="6"/>
  <c r="E7632" i="6" s="1" a="1"/>
  <c r="E7632" i="6" s="1"/>
  <c r="F7632" i="6" s="1"/>
  <c r="D6072" i="6"/>
  <c r="D4176" i="6"/>
  <c r="E4176" i="6" s="1" a="1"/>
  <c r="E4176" i="6" s="1"/>
  <c r="F4176" i="6" s="1"/>
  <c r="D3672" i="6"/>
  <c r="E3672" i="6" s="1" a="1"/>
  <c r="E3672" i="6" s="1"/>
  <c r="F3672" i="6" s="1"/>
  <c r="D2712" i="6"/>
  <c r="E2712" i="6" s="1" a="1"/>
  <c r="E2712" i="6" s="1"/>
  <c r="F2712" i="6" s="1"/>
  <c r="D336" i="6"/>
  <c r="E336" i="6" s="1" a="1"/>
  <c r="E336" i="6" s="1"/>
  <c r="F336" i="6" s="1"/>
  <c r="D8136" i="6"/>
  <c r="E8136" i="6" s="1" a="1"/>
  <c r="E8136" i="6" s="1"/>
  <c r="F8136" i="6" s="1"/>
  <c r="D6936" i="6"/>
  <c r="D4800" i="6"/>
  <c r="E4800" i="6" s="1" a="1"/>
  <c r="E4800" i="6" s="1"/>
  <c r="F4800" i="6" s="1"/>
  <c r="D2760" i="6"/>
  <c r="E2760" i="6" s="1" a="1"/>
  <c r="E2760" i="6" s="1"/>
  <c r="F2760" i="6" s="1"/>
  <c r="D1584" i="6"/>
  <c r="E1584" i="6" s="1" a="1"/>
  <c r="E1584" i="6" s="1"/>
  <c r="F1584" i="6" s="1"/>
  <c r="D1200" i="6"/>
  <c r="E1200" i="6" s="1" a="1"/>
  <c r="E1200" i="6" s="1"/>
  <c r="F1200" i="6" s="1"/>
  <c r="D6672" i="6"/>
  <c r="E6672" i="6" s="1" a="1"/>
  <c r="E6672" i="6" s="1"/>
  <c r="F6672" i="6" s="1"/>
  <c r="D5136" i="6"/>
  <c r="D2736" i="6"/>
  <c r="D2376" i="6"/>
  <c r="D1224" i="6"/>
  <c r="D6984" i="6"/>
  <c r="E6984" i="6" s="1" a="1"/>
  <c r="E6984" i="6" s="1"/>
  <c r="D5904" i="6"/>
  <c r="E5904" i="6" s="1" a="1"/>
  <c r="E5904" i="6" s="1"/>
  <c r="D4872" i="6"/>
  <c r="E4872" i="6" s="1" a="1"/>
  <c r="E4872" i="6" s="1"/>
  <c r="F4872" i="6" s="1"/>
  <c r="D2064" i="6"/>
  <c r="E2064" i="6" s="1" a="1"/>
  <c r="E2064" i="6" s="1"/>
  <c r="D264" i="6"/>
  <c r="E264" i="6" s="1" a="1"/>
  <c r="E264" i="6" s="1"/>
  <c r="F264" i="6" s="1"/>
  <c r="D6888" i="6"/>
  <c r="E6888" i="6" s="1" a="1"/>
  <c r="E6888" i="6" s="1"/>
  <c r="F6888" i="6" s="1"/>
  <c r="D5736" i="6"/>
  <c r="E5736" i="6" s="1" a="1"/>
  <c r="E5736" i="6" s="1"/>
  <c r="F5736" i="6" s="1"/>
  <c r="D4824" i="6"/>
  <c r="E4824" i="6" s="1" a="1"/>
  <c r="E4824" i="6" s="1"/>
  <c r="F4824" i="6" s="1"/>
  <c r="D1968" i="6"/>
  <c r="E1968" i="6" s="1" a="1"/>
  <c r="E1968" i="6" s="1"/>
  <c r="F1968" i="6" s="1"/>
  <c r="D240" i="6"/>
  <c r="E240" i="6" s="1" a="1"/>
  <c r="E240" i="6" s="1"/>
  <c r="D7848" i="6"/>
  <c r="D5568" i="6"/>
  <c r="E5568" i="6" s="1" a="1"/>
  <c r="E5568" i="6" s="1"/>
  <c r="F5568" i="6" s="1"/>
  <c r="D4560" i="6"/>
  <c r="D1872" i="6"/>
  <c r="D168" i="6"/>
  <c r="D7392" i="6"/>
  <c r="E7392" i="6" s="1" a="1"/>
  <c r="E7392" i="6" s="1"/>
  <c r="F7392" i="6" s="1"/>
  <c r="D5520" i="6"/>
  <c r="D4512" i="6"/>
  <c r="D1848" i="6"/>
  <c r="E1848" i="6" s="1" a="1"/>
  <c r="E1848" i="6" s="1"/>
  <c r="F1848" i="6" s="1"/>
  <c r="D96" i="6"/>
  <c r="E96" i="6" s="1" a="1"/>
  <c r="E96" i="6" s="1"/>
  <c r="F96" i="6" s="1"/>
  <c r="D8088" i="6"/>
  <c r="E8088" i="6" s="1" a="1"/>
  <c r="E8088" i="6" s="1"/>
  <c r="F8088" i="6" s="1"/>
  <c r="D7344" i="6"/>
  <c r="E7344" i="6" s="1" a="1"/>
  <c r="E7344" i="6" s="1"/>
  <c r="F7344" i="6" s="1"/>
  <c r="D5928" i="6"/>
  <c r="E5928" i="6" s="1" a="1"/>
  <c r="E5928" i="6" s="1"/>
  <c r="F5928" i="6" s="1"/>
  <c r="D3816" i="6"/>
  <c r="E3816" i="6" s="1" a="1"/>
  <c r="E3816" i="6" s="1"/>
  <c r="F3816" i="6" s="1"/>
  <c r="D2040" i="6"/>
  <c r="E2040" i="6" s="1" a="1"/>
  <c r="E2040" i="6" s="1"/>
  <c r="F2040" i="6" s="1"/>
  <c r="D768" i="6"/>
  <c r="E768" i="6" s="1" a="1"/>
  <c r="E768" i="6" s="1"/>
  <c r="F768" i="6" s="1"/>
  <c r="D7440" i="6"/>
  <c r="E7440" i="6" s="1" a="1"/>
  <c r="E7440" i="6" s="1"/>
  <c r="F7440" i="6" s="1"/>
  <c r="D6096" i="6"/>
  <c r="E6096" i="6" s="1" a="1"/>
  <c r="E6096" i="6" s="1"/>
  <c r="F6096" i="6" s="1"/>
  <c r="D4656" i="6"/>
  <c r="E4656" i="6" s="1" a="1"/>
  <c r="E4656" i="6" s="1"/>
  <c r="F4656" i="6" s="1"/>
  <c r="D4200" i="6"/>
  <c r="E4200" i="6" s="1" a="1"/>
  <c r="E4200" i="6" s="1"/>
  <c r="F4200" i="6" s="1"/>
  <c r="D1560" i="6"/>
  <c r="E1560" i="6" s="1" a="1"/>
  <c r="E1560" i="6" s="1"/>
  <c r="F1560" i="6" s="1"/>
  <c r="D48" i="6"/>
  <c r="D7464" i="6"/>
  <c r="E7464" i="6" s="1" a="1"/>
  <c r="E7464" i="6" s="1"/>
  <c r="F7464" i="6" s="1"/>
  <c r="D6216" i="6"/>
  <c r="E6216" i="6" s="1" a="1"/>
  <c r="E6216" i="6" s="1"/>
  <c r="F6216" i="6" s="1"/>
  <c r="D4080" i="6"/>
  <c r="E4080" i="6" s="1" a="1"/>
  <c r="E4080" i="6" s="1"/>
  <c r="F4080" i="6" s="1"/>
  <c r="D3576" i="6"/>
  <c r="E3576" i="6" s="1" a="1"/>
  <c r="E3576" i="6" s="1"/>
  <c r="D2616" i="6"/>
  <c r="E2616" i="6" s="1" a="1"/>
  <c r="E2616" i="6" s="1"/>
  <c r="F2616" i="6" s="1"/>
  <c r="D24" i="6"/>
  <c r="E24" i="6" s="1"/>
  <c r="D8400" i="6"/>
  <c r="D6624" i="6"/>
  <c r="D4440" i="6"/>
  <c r="E4440" i="6" s="1" a="1"/>
  <c r="E4440" i="6" s="1"/>
  <c r="F4440" i="6" s="1"/>
  <c r="D3384" i="6"/>
  <c r="E3384" i="6" s="1" a="1"/>
  <c r="E3384" i="6" s="1"/>
  <c r="D2160" i="6"/>
  <c r="E2160" i="6" s="1" a="1"/>
  <c r="E2160" i="6" s="1"/>
  <c r="F2160" i="6" s="1"/>
  <c r="D312" i="6"/>
  <c r="D7608" i="6"/>
  <c r="E7608" i="6" s="1" a="1"/>
  <c r="E7608" i="6" s="1"/>
  <c r="F7608" i="6" s="1"/>
  <c r="D5712" i="6"/>
  <c r="E5712" i="6" s="1" a="1"/>
  <c r="E5712" i="6" s="1"/>
  <c r="F5712" i="6" s="1"/>
  <c r="D3984" i="6"/>
  <c r="E3984" i="6" s="1" a="1"/>
  <c r="E3984" i="6" s="1"/>
  <c r="F3984" i="6" s="1"/>
  <c r="D2544" i="6"/>
  <c r="E2544" i="6" s="1" a="1"/>
  <c r="E2544" i="6" s="1"/>
  <c r="F2544" i="6" s="1"/>
  <c r="D1056" i="6"/>
  <c r="E1056" i="6" s="1" a="1"/>
  <c r="E1056" i="6" s="1"/>
  <c r="F1056" i="6" s="1"/>
  <c r="D6912" i="6"/>
  <c r="E6912" i="6" s="1" a="1"/>
  <c r="E6912" i="6" s="1"/>
  <c r="D5328" i="6"/>
  <c r="D3888" i="6"/>
  <c r="E3888" i="6" s="1" a="1"/>
  <c r="E3888" i="6" s="1"/>
  <c r="D2496" i="6"/>
  <c r="E2496" i="6" s="1" a="1"/>
  <c r="E2496" i="6" s="1"/>
  <c r="D1032" i="6"/>
  <c r="E1032" i="6" s="1" a="1"/>
  <c r="E1032" i="6" s="1"/>
  <c r="F1032" i="6" s="1"/>
  <c r="D8328" i="6"/>
  <c r="E8328" i="6" s="1" a="1"/>
  <c r="E8328" i="6" s="1"/>
  <c r="F8328" i="6" s="1"/>
  <c r="D6816" i="6"/>
  <c r="E6816" i="6" s="1" a="1"/>
  <c r="E6816" i="6" s="1"/>
  <c r="D5280" i="6"/>
  <c r="E5280" i="6" s="1" a="1"/>
  <c r="E5280" i="6" s="1"/>
  <c r="F5280" i="6" s="1"/>
  <c r="D4104" i="6"/>
  <c r="E4104" i="6" s="1" a="1"/>
  <c r="E4104" i="6" s="1"/>
  <c r="F4104" i="6" s="1"/>
  <c r="D2424" i="6"/>
  <c r="E2424" i="6" s="1" a="1"/>
  <c r="E2424" i="6" s="1"/>
  <c r="F2424" i="6" s="1"/>
  <c r="D1008" i="6"/>
  <c r="E1008" i="6" s="1" a="1"/>
  <c r="E1008" i="6" s="1"/>
  <c r="F1008" i="6" s="1"/>
  <c r="D8184" i="6"/>
  <c r="D7752" i="6"/>
  <c r="D5952" i="6"/>
  <c r="D3960" i="6"/>
  <c r="E3960" i="6" s="1" a="1"/>
  <c r="E3960" i="6" s="1"/>
  <c r="F3960" i="6" s="1"/>
  <c r="D2328" i="6"/>
  <c r="D984" i="6"/>
  <c r="D8112" i="6"/>
  <c r="E8112" i="6" s="1" a="1"/>
  <c r="E8112" i="6" s="1"/>
  <c r="F8112" i="6" s="1"/>
  <c r="D7296" i="6"/>
  <c r="D5496" i="6"/>
  <c r="E5496" i="6" s="1" a="1"/>
  <c r="E5496" i="6" s="1"/>
  <c r="F5496" i="6" s="1"/>
  <c r="D3048" i="6"/>
  <c r="E3048" i="6" s="1" a="1"/>
  <c r="E3048" i="6" s="1"/>
  <c r="F3048" i="6" s="1"/>
  <c r="D2592" i="6"/>
  <c r="D360" i="6"/>
  <c r="E360" i="6" s="1" a="1"/>
  <c r="E360" i="6" s="1"/>
  <c r="F360" i="6" s="1"/>
  <c r="D7128" i="6"/>
  <c r="E7128" i="6" s="1" a="1"/>
  <c r="E7128" i="6" s="1"/>
  <c r="F7128" i="6" s="1"/>
  <c r="D5304" i="6"/>
  <c r="E5304" i="6" s="1" a="1"/>
  <c r="E5304" i="6" s="1"/>
  <c r="F5304" i="6" s="1"/>
  <c r="D5040" i="6"/>
  <c r="D2640" i="6"/>
  <c r="E2640" i="6" s="1" a="1"/>
  <c r="E2640" i="6" s="1"/>
  <c r="F2640" i="6" s="1"/>
  <c r="D840" i="6"/>
  <c r="E840" i="6" s="1" a="1"/>
  <c r="E840" i="6" s="1"/>
  <c r="F840" i="6" s="1"/>
  <c r="D8280" i="6"/>
  <c r="D6048" i="6"/>
  <c r="E6048" i="6" s="1" a="1"/>
  <c r="E6048" i="6" s="1"/>
  <c r="F6048" i="6" s="1"/>
  <c r="D4608" i="6"/>
  <c r="E4608" i="6" s="1" a="1"/>
  <c r="E4608" i="6" s="1"/>
  <c r="F4608" i="6" s="1"/>
  <c r="D4032" i="6"/>
  <c r="E4032" i="6" s="1" a="1"/>
  <c r="E4032" i="6" s="1"/>
  <c r="F4032" i="6" s="1"/>
  <c r="D1536" i="6"/>
  <c r="E1536" i="6" s="1" a="1"/>
  <c r="E1536" i="6" s="1"/>
  <c r="F1536" i="6" s="1"/>
  <c r="D72" i="6"/>
  <c r="D7968" i="6"/>
  <c r="D6336" i="6"/>
  <c r="D4536" i="6"/>
  <c r="D2688" i="6"/>
  <c r="D1512" i="6"/>
  <c r="D864" i="6"/>
  <c r="D6600" i="6"/>
  <c r="E6600" i="6" s="1" a="1"/>
  <c r="E6600" i="6" s="1"/>
  <c r="F6600" i="6" s="1"/>
  <c r="D5688" i="6"/>
  <c r="E5688" i="6" s="1" a="1"/>
  <c r="E5688" i="6" s="1"/>
  <c r="F5688" i="6" s="1"/>
  <c r="D3288" i="6"/>
  <c r="E3288" i="6" s="1" a="1"/>
  <c r="E3288" i="6" s="1"/>
  <c r="F3288" i="6" s="1"/>
  <c r="D1488" i="6"/>
  <c r="E1488" i="6" s="1" a="1"/>
  <c r="E1488" i="6" s="1"/>
  <c r="F1488" i="6" s="1"/>
  <c r="D576" i="6"/>
  <c r="D8424" i="6"/>
  <c r="E8424" i="6" s="1" a="1"/>
  <c r="E8424" i="6" s="1"/>
  <c r="F8424" i="6" s="1"/>
  <c r="D6576" i="6"/>
  <c r="E6576" i="6" s="1" a="1"/>
  <c r="E6576" i="6" s="1"/>
  <c r="F6576" i="6" s="1"/>
  <c r="D5640" i="6"/>
  <c r="E5640" i="6" s="1" a="1"/>
  <c r="E5640" i="6" s="1"/>
  <c r="F5640" i="6" s="1"/>
  <c r="D3240" i="6"/>
  <c r="E3240" i="6" s="1" a="1"/>
  <c r="E3240" i="6" s="1"/>
  <c r="F3240" i="6" s="1"/>
  <c r="D1440" i="6"/>
  <c r="E1440" i="6" s="1" a="1"/>
  <c r="E1440" i="6" s="1"/>
  <c r="F1440" i="6" s="1"/>
  <c r="D552" i="6"/>
  <c r="E552" i="6" s="1" a="1"/>
  <c r="E552" i="6" s="1"/>
  <c r="F552" i="6" s="1"/>
  <c r="D8352" i="6"/>
  <c r="E8352" i="6" s="1" a="1"/>
  <c r="E8352" i="6" s="1"/>
  <c r="F8352" i="6" s="1"/>
  <c r="D6456" i="6"/>
  <c r="E6456" i="6" s="1" a="1"/>
  <c r="E6456" i="6" s="1"/>
  <c r="F6456" i="6" s="1"/>
  <c r="D5592" i="6"/>
  <c r="E5592" i="6" s="1" a="1"/>
  <c r="E5592" i="6" s="1"/>
  <c r="F5592" i="6" s="1"/>
  <c r="D3216" i="6"/>
  <c r="E3216" i="6" s="1" a="1"/>
  <c r="E3216" i="6" s="1"/>
  <c r="F3216" i="6" s="1"/>
  <c r="D3096" i="6"/>
  <c r="E3096" i="6" s="1" a="1"/>
  <c r="E3096" i="6" s="1"/>
  <c r="D432" i="6"/>
  <c r="E432" i="6" s="1" a="1"/>
  <c r="E432" i="6" s="1"/>
  <c r="D8208" i="6"/>
  <c r="D6408" i="6"/>
  <c r="E6408" i="6" s="1" a="1"/>
  <c r="E6408" i="6" s="1"/>
  <c r="F6408" i="6" s="1"/>
  <c r="D5544" i="6"/>
  <c r="D3144" i="6"/>
  <c r="D2952" i="6"/>
  <c r="E2952" i="6" s="1" a="1"/>
  <c r="E2952" i="6" s="1"/>
  <c r="F2952" i="6" s="1"/>
  <c r="D408" i="6"/>
  <c r="D8256" i="6"/>
  <c r="E8256" i="6" s="1" a="1"/>
  <c r="E8256" i="6" s="1"/>
  <c r="F8256" i="6" s="1"/>
  <c r="D7008" i="6"/>
  <c r="E7008" i="6" s="1" a="1"/>
  <c r="E7008" i="6" s="1"/>
  <c r="F7008" i="6" s="1"/>
  <c r="D4680" i="6"/>
  <c r="E4680" i="6" s="1" a="1"/>
  <c r="E4680" i="6" s="1"/>
  <c r="F4680" i="6" s="1"/>
  <c r="D3504" i="6"/>
  <c r="E3504" i="6" s="1" a="1"/>
  <c r="E3504" i="6" s="1"/>
  <c r="F3504" i="6" s="1"/>
  <c r="D2232" i="6"/>
  <c r="E2232" i="6" s="1" a="1"/>
  <c r="E2232" i="6" s="1"/>
  <c r="F2232" i="6" s="1"/>
  <c r="D648" i="6"/>
  <c r="E648" i="6" s="1" a="1"/>
  <c r="E648" i="6" s="1"/>
  <c r="F648" i="6" s="1"/>
  <c r="D6864" i="6"/>
  <c r="D5424" i="6"/>
  <c r="E5424" i="6" s="1" a="1"/>
  <c r="E5424" i="6" s="1"/>
  <c r="F5424" i="6" s="1"/>
  <c r="D4320" i="6"/>
  <c r="E4320" i="6" s="1" a="1"/>
  <c r="E4320" i="6" s="1"/>
  <c r="F4320" i="6" s="1"/>
  <c r="D1728" i="6"/>
  <c r="E1728" i="6" s="1" a="1"/>
  <c r="E1728" i="6" s="1"/>
  <c r="F1728" i="6" s="1"/>
  <c r="D1296" i="6"/>
  <c r="E1296" i="6" s="1" a="1"/>
  <c r="E1296" i="6" s="1"/>
  <c r="F1296" i="6" s="1"/>
  <c r="D7080" i="6"/>
  <c r="E7080" i="6" s="1" a="1"/>
  <c r="E7080" i="6" s="1"/>
  <c r="F7080" i="6" s="1"/>
  <c r="D5256" i="6"/>
  <c r="D4944" i="6"/>
  <c r="E4944" i="6" s="1" a="1"/>
  <c r="E4944" i="6" s="1"/>
  <c r="F4944" i="6" s="1"/>
  <c r="D2448" i="6"/>
  <c r="E2448" i="6" s="1" a="1"/>
  <c r="E2448" i="6" s="1"/>
  <c r="F2448" i="6" s="1"/>
  <c r="D696" i="6"/>
  <c r="E696" i="6" s="1" a="1"/>
  <c r="E696" i="6" s="1"/>
  <c r="F696" i="6" s="1"/>
  <c r="D6192" i="6"/>
  <c r="D5232" i="6"/>
  <c r="E5232" i="6" s="1" a="1"/>
  <c r="E5232" i="6" s="1"/>
  <c r="F5232" i="6" s="1"/>
  <c r="D3480" i="6"/>
  <c r="E3480" i="6" s="1" a="1"/>
  <c r="E3480" i="6" s="1"/>
  <c r="F3480" i="6" s="1"/>
  <c r="D2520" i="6"/>
  <c r="D6504" i="6"/>
  <c r="E6504" i="6" s="1" a="1"/>
  <c r="E6504" i="6" s="1"/>
  <c r="F6504" i="6" s="1"/>
  <c r="D5112" i="6"/>
  <c r="E5112" i="6" s="1" a="1"/>
  <c r="E5112" i="6" s="1"/>
  <c r="F5112" i="6" s="1"/>
  <c r="D3936" i="6"/>
  <c r="D2352" i="6"/>
  <c r="E2352" i="6" s="1" a="1"/>
  <c r="E2352" i="6" s="1"/>
  <c r="D1128" i="6"/>
  <c r="E1128" i="6" s="1" a="1"/>
  <c r="E1128" i="6" s="1"/>
  <c r="F1128" i="6" s="1"/>
  <c r="D6432" i="6"/>
  <c r="D5016" i="6"/>
  <c r="E5016" i="6" s="1" a="1"/>
  <c r="E5016" i="6" s="1"/>
  <c r="D3792" i="6"/>
  <c r="D2304" i="6"/>
  <c r="E2304" i="6" s="1" a="1"/>
  <c r="E2304" i="6" s="1"/>
  <c r="F2304" i="6" s="1"/>
  <c r="D960" i="6"/>
  <c r="E960" i="6" s="1" a="1"/>
  <c r="E960" i="6" s="1"/>
  <c r="F960" i="6" s="1"/>
  <c r="D8376" i="6"/>
  <c r="E8376" i="6" s="1" a="1"/>
  <c r="E8376" i="6" s="1"/>
  <c r="F8376" i="6" s="1"/>
  <c r="D7248" i="6"/>
  <c r="E7248" i="6" s="1" a="1"/>
  <c r="E7248" i="6" s="1"/>
  <c r="F7248" i="6" s="1"/>
  <c r="D4776" i="6"/>
  <c r="E4776" i="6" s="1" a="1"/>
  <c r="E4776" i="6" s="1"/>
  <c r="F4776" i="6" s="1"/>
  <c r="D3696" i="6"/>
  <c r="E3696" i="6" s="1" a="1"/>
  <c r="E3696" i="6" s="1"/>
  <c r="F3696" i="6" s="1"/>
  <c r="D2280" i="6"/>
  <c r="E2280" i="6" s="1" a="1"/>
  <c r="E2280" i="6" s="1"/>
  <c r="F2280" i="6" s="1"/>
  <c r="D888" i="6"/>
  <c r="E888" i="6" s="1" a="1"/>
  <c r="E888" i="6" s="1"/>
  <c r="F888" i="6" s="1"/>
  <c r="D8304" i="6"/>
  <c r="D7200" i="6"/>
  <c r="D4728" i="6"/>
  <c r="D3600" i="6"/>
  <c r="E3600" i="6" s="1" a="1"/>
  <c r="E3600" i="6" s="1"/>
  <c r="F3600" i="6" s="1"/>
  <c r="D2256" i="6"/>
  <c r="D672" i="6"/>
  <c r="D7656" i="6"/>
  <c r="E7656" i="6" s="1" a="1"/>
  <c r="E7656" i="6" s="1"/>
  <c r="F7656" i="6" s="1"/>
  <c r="D6744" i="6"/>
  <c r="E6744" i="6" s="1" a="1"/>
  <c r="E6744" i="6" s="1"/>
  <c r="F6744" i="6" s="1"/>
  <c r="D4896" i="6"/>
  <c r="E4896" i="6" s="1" a="1"/>
  <c r="E4896" i="6" s="1"/>
  <c r="F4896" i="6" s="1"/>
  <c r="D3072" i="6"/>
  <c r="E3072" i="6" s="1" a="1"/>
  <c r="E3072" i="6" s="1"/>
  <c r="F3072" i="6" s="1"/>
  <c r="D1680" i="6"/>
  <c r="E1680" i="6" s="1" a="1"/>
  <c r="E1680" i="6" s="1"/>
  <c r="F1680" i="6" s="1"/>
  <c r="D1344" i="6"/>
  <c r="E1344" i="6" s="1" a="1"/>
  <c r="E1344" i="6" s="1"/>
  <c r="F1344" i="6" s="1"/>
  <c r="D7992" i="6"/>
  <c r="E7992" i="6" s="1" a="1"/>
  <c r="E7992" i="6" s="1"/>
  <c r="F7992" i="6" s="1"/>
  <c r="D7152" i="6"/>
  <c r="E7152" i="6" s="1" a="1"/>
  <c r="E7152" i="6" s="1"/>
  <c r="F7152" i="6" s="1"/>
  <c r="D5856" i="6"/>
  <c r="E5856" i="6" s="1" a="1"/>
  <c r="E5856" i="6" s="1"/>
  <c r="F5856" i="6" s="1"/>
  <c r="D3720" i="6"/>
  <c r="E3720" i="6" s="1" a="1"/>
  <c r="E3720" i="6" s="1"/>
  <c r="F3720" i="6" s="1"/>
  <c r="D1944" i="6"/>
  <c r="E1944" i="6" s="1" a="1"/>
  <c r="E1944" i="6" s="1"/>
  <c r="F1944" i="6" s="1"/>
  <c r="D720" i="6"/>
  <c r="E720" i="6" s="1" a="1"/>
  <c r="E720" i="6" s="1"/>
  <c r="F720" i="6" s="1"/>
  <c r="D8232" i="6"/>
  <c r="E8232" i="6" s="1" a="1"/>
  <c r="E8232" i="6" s="1"/>
  <c r="F8232" i="6" s="1"/>
  <c r="D5376" i="6"/>
  <c r="D4224" i="6"/>
  <c r="E4224" i="6" s="1" a="1"/>
  <c r="E4224" i="6" s="1"/>
  <c r="F4224" i="6" s="1"/>
  <c r="D1608" i="6"/>
  <c r="D1152" i="6"/>
  <c r="E1152" i="6" s="1" a="1"/>
  <c r="E1152" i="6" s="1"/>
  <c r="F1152" i="6" s="1"/>
  <c r="D7416" i="6"/>
  <c r="E7416" i="6" s="1" a="1"/>
  <c r="E7416" i="6" s="1"/>
  <c r="D6000" i="6"/>
  <c r="D4344" i="6"/>
  <c r="D3840" i="6"/>
  <c r="D1464" i="6"/>
  <c r="D8040" i="6"/>
  <c r="E8040" i="6" s="1" a="1"/>
  <c r="E8040" i="6" s="1"/>
  <c r="F8040" i="6" s="1"/>
  <c r="D6552" i="6"/>
  <c r="D4296" i="6"/>
  <c r="E4296" i="6" s="1" a="1"/>
  <c r="E4296" i="6" s="1"/>
  <c r="F4296" i="6" s="1"/>
  <c r="D3360" i="6"/>
  <c r="E3360" i="6" s="1" a="1"/>
  <c r="E3360" i="6" s="1"/>
  <c r="F3360" i="6" s="1"/>
  <c r="D2112" i="6"/>
  <c r="D120" i="6"/>
  <c r="E120" i="6" s="1" a="1"/>
  <c r="E120" i="6" s="1"/>
  <c r="F120" i="6" s="1"/>
  <c r="D7920" i="6"/>
  <c r="E7920" i="6" s="1" a="1"/>
  <c r="E7920" i="6" s="1"/>
  <c r="F7920" i="6" s="1"/>
  <c r="D6528" i="6"/>
  <c r="E6528" i="6" s="1" a="1"/>
  <c r="E6528" i="6" s="1"/>
  <c r="F6528" i="6" s="1"/>
  <c r="D5160" i="6"/>
  <c r="E5160" i="6" s="1" a="1"/>
  <c r="E5160" i="6" s="1"/>
  <c r="F5160" i="6" s="1"/>
  <c r="D3336" i="6"/>
  <c r="E3336" i="6" s="1" a="1"/>
  <c r="E3336" i="6" s="1"/>
  <c r="D2016" i="6"/>
  <c r="E2016" i="6" s="1" a="1"/>
  <c r="E2016" i="6" s="1"/>
  <c r="F2016" i="6" s="1"/>
  <c r="D504" i="6"/>
  <c r="E504" i="6" s="1" a="1"/>
  <c r="E504" i="6" s="1"/>
  <c r="F504" i="6" s="1"/>
  <c r="D7872" i="6"/>
  <c r="E7872" i="6" s="1" a="1"/>
  <c r="E7872" i="6" s="1"/>
  <c r="F7872" i="6" s="1"/>
  <c r="D6480" i="6"/>
  <c r="E6480" i="6" s="1" a="1"/>
  <c r="E6480" i="6" s="1"/>
  <c r="D5088" i="6"/>
  <c r="E5088" i="6" s="1" a="1"/>
  <c r="E5088" i="6" s="1"/>
  <c r="F5088" i="6" s="1"/>
  <c r="D3168" i="6"/>
  <c r="E3168" i="6" s="1" a="1"/>
  <c r="E3168" i="6" s="1"/>
  <c r="F3168" i="6" s="1"/>
  <c r="D1920" i="6"/>
  <c r="E1920" i="6" s="1" a="1"/>
  <c r="E1920" i="6" s="1"/>
  <c r="F1920" i="6" s="1"/>
  <c r="D216" i="6"/>
  <c r="E216" i="6" s="1" a="1"/>
  <c r="E216" i="6" s="1"/>
  <c r="F216" i="6" s="1"/>
  <c r="D7824" i="6"/>
  <c r="E7824" i="6" s="1" a="1"/>
  <c r="E7824" i="6" s="1"/>
  <c r="F7824" i="6" s="1"/>
  <c r="D7056" i="6"/>
  <c r="D4992" i="6"/>
  <c r="D3120" i="6"/>
  <c r="D1776" i="6"/>
  <c r="E1776" i="6" s="1" a="1"/>
  <c r="E1776" i="6" s="1"/>
  <c r="D192" i="6"/>
  <c r="D7680" i="6"/>
  <c r="E7680" i="6" s="1" a="1"/>
  <c r="E7680" i="6" s="1"/>
  <c r="F7680" i="6" s="1"/>
  <c r="D6120" i="6"/>
  <c r="E6120" i="6" s="1" a="1"/>
  <c r="E6120" i="6" s="1"/>
  <c r="F6120" i="6" s="1"/>
  <c r="D4272" i="6"/>
  <c r="E4272" i="6" s="1" a="1"/>
  <c r="E4272" i="6" s="1"/>
  <c r="F4272" i="6" s="1"/>
  <c r="D3768" i="6"/>
  <c r="E3768" i="6" s="1" a="1"/>
  <c r="E3768" i="6" s="1"/>
  <c r="F3768" i="6" s="1"/>
  <c r="D2784" i="6"/>
  <c r="E2784" i="6" s="1" a="1"/>
  <c r="E2784" i="6" s="1"/>
  <c r="F2784" i="6" s="1"/>
  <c r="D384" i="6"/>
  <c r="E384" i="6" s="1" a="1"/>
  <c r="E384" i="6" s="1"/>
  <c r="F384" i="6" s="1"/>
  <c r="D8016" i="6"/>
  <c r="E8016" i="6" s="1" a="1"/>
  <c r="E8016" i="6" s="1"/>
  <c r="F8016" i="6" s="1"/>
  <c r="D7104" i="6"/>
  <c r="E7104" i="6" s="1" a="1"/>
  <c r="E7104" i="6" s="1"/>
  <c r="F7104" i="6" s="1"/>
  <c r="D5448" i="6"/>
  <c r="E5448" i="6" s="1" a="1"/>
  <c r="E5448" i="6" s="1"/>
  <c r="F5448" i="6" s="1"/>
  <c r="D2856" i="6"/>
  <c r="E2856" i="6" s="1" a="1"/>
  <c r="E2856" i="6" s="1"/>
  <c r="F2856" i="6" s="1"/>
  <c r="D2472" i="6"/>
  <c r="D1320" i="6"/>
  <c r="E1320" i="6" s="1" a="1"/>
  <c r="E1320" i="6" s="1"/>
  <c r="D6792" i="6"/>
  <c r="E6792" i="6" s="1" a="1"/>
  <c r="E6792" i="6" s="1"/>
  <c r="F6792" i="6" s="1"/>
  <c r="D5808" i="6"/>
  <c r="D3624" i="6"/>
  <c r="E3624" i="6" s="1" a="1"/>
  <c r="E3624" i="6" s="1"/>
  <c r="F3624" i="6" s="1"/>
  <c r="D1800" i="6"/>
  <c r="E1800" i="6" s="1" a="1"/>
  <c r="E1800" i="6" s="1"/>
  <c r="F1800" i="6" s="1"/>
  <c r="D624" i="6"/>
  <c r="E624" i="6" s="1" a="1"/>
  <c r="E624" i="6" s="1"/>
  <c r="D7032" i="6"/>
  <c r="D5976" i="6"/>
  <c r="D4920" i="6"/>
  <c r="E4920" i="6" s="1" a="1"/>
  <c r="E4920" i="6" s="1"/>
  <c r="D2136" i="6"/>
  <c r="D288" i="6"/>
  <c r="E288" i="6" s="1" a="1"/>
  <c r="E288" i="6" s="1"/>
  <c r="D7896" i="6"/>
  <c r="E7896" i="6" s="1" a="1"/>
  <c r="E7896" i="6" s="1"/>
  <c r="F7896" i="6" s="1"/>
  <c r="D6312" i="6"/>
  <c r="E6312" i="6" s="1" a="1"/>
  <c r="E6312" i="6" s="1"/>
  <c r="F6312" i="6" s="1"/>
  <c r="D4488" i="6"/>
  <c r="E4488" i="6" s="1" a="1"/>
  <c r="E4488" i="6" s="1"/>
  <c r="F4488" i="6" s="1"/>
  <c r="D2664" i="6"/>
  <c r="E2664" i="6" s="1" a="1"/>
  <c r="E2664" i="6" s="1"/>
  <c r="F2664" i="6" s="1"/>
  <c r="D1416" i="6"/>
  <c r="E1416" i="6" s="1" a="1"/>
  <c r="E1416" i="6" s="1"/>
  <c r="F1416" i="6" s="1"/>
  <c r="D816" i="6"/>
  <c r="E816" i="6" s="1" a="1"/>
  <c r="E816" i="6" s="1"/>
  <c r="F816" i="6" s="1"/>
  <c r="A8351" i="6"/>
  <c r="A1127" i="6"/>
  <c r="A3335" i="6"/>
  <c r="A3959" i="6"/>
  <c r="A5855" i="6"/>
  <c r="A7247" i="6"/>
  <c r="A1079" i="6"/>
  <c r="A1679" i="6"/>
  <c r="A2591" i="6"/>
  <c r="A4967" i="6"/>
  <c r="A7367" i="6"/>
  <c r="A1199" i="6"/>
  <c r="A2279" i="6"/>
  <c r="A4199" i="6"/>
  <c r="A5279" i="6"/>
  <c r="A7343" i="6"/>
  <c r="A1055" i="6"/>
  <c r="A3407" i="6"/>
  <c r="A5231" i="6"/>
  <c r="A6359" i="6"/>
  <c r="A1943" i="6"/>
  <c r="A3791" i="6"/>
  <c r="A5015" i="6"/>
  <c r="A6311" i="6"/>
  <c r="A479" i="6"/>
  <c r="A2255" i="6"/>
  <c r="A3479" i="6"/>
  <c r="A5687" i="6"/>
  <c r="A7223" i="6"/>
  <c r="A503" i="6"/>
  <c r="A1607" i="6"/>
  <c r="A4847" i="6"/>
  <c r="A5999" i="6"/>
  <c r="A7607" i="6"/>
  <c r="A1487" i="6"/>
  <c r="A3215" i="6"/>
  <c r="A4799" i="6"/>
  <c r="A6455" i="6"/>
  <c r="A8159" i="6"/>
  <c r="A5927" i="6"/>
  <c r="A6887" i="6"/>
  <c r="A599" i="6"/>
  <c r="A2447" i="6"/>
  <c r="A3263" i="6"/>
  <c r="A5255" i="6"/>
  <c r="A6551" i="6"/>
  <c r="A8327" i="6"/>
  <c r="A647" i="6"/>
  <c r="A2519" i="6"/>
  <c r="A4895" i="6"/>
  <c r="A5327" i="6"/>
  <c r="A7007" i="6"/>
  <c r="E241" i="6" a="1"/>
  <c r="E241" i="6" s="1"/>
  <c r="E3169" i="6" a="1"/>
  <c r="E3169" i="6" s="1"/>
  <c r="E3241" i="6" a="1"/>
  <c r="E3241" i="6" s="1"/>
  <c r="E3985" i="6" a="1"/>
  <c r="E3985" i="6" s="1"/>
  <c r="F3985" i="6" s="1"/>
  <c r="E5113" i="6" a="1"/>
  <c r="E5113" i="6" s="1"/>
  <c r="E5689" i="6" a="1"/>
  <c r="E5689" i="6" s="1"/>
  <c r="E7369" i="6" a="1"/>
  <c r="E7369" i="6" s="1"/>
  <c r="F7369" i="6" s="1"/>
  <c r="E4561" i="6" a="1"/>
  <c r="E4561" i="6" s="1"/>
  <c r="E2593" i="6" a="1"/>
  <c r="E2593" i="6" s="1"/>
  <c r="E4969" i="6" a="1"/>
  <c r="E4969" i="6" s="1"/>
  <c r="E5569" i="6" a="1"/>
  <c r="E5569" i="6" s="1"/>
  <c r="E7897" i="6" a="1"/>
  <c r="E7897" i="6" s="1"/>
  <c r="E4465" i="6" a="1"/>
  <c r="E4465" i="6" s="1"/>
  <c r="E6529" i="6" a="1"/>
  <c r="E6529" i="6" s="1"/>
  <c r="E6985" i="6" a="1"/>
  <c r="E6985" i="6" s="1"/>
  <c r="E145" i="6" a="1"/>
  <c r="E145" i="6" s="1"/>
  <c r="F145" i="6" s="1"/>
  <c r="A8137" i="6"/>
  <c r="A7489" i="6"/>
  <c r="A8041" i="6"/>
  <c r="A7825" i="6"/>
  <c r="A7177" i="6"/>
  <c r="A7297" i="6"/>
  <c r="A6937" i="6"/>
  <c r="A6697" i="6"/>
  <c r="A6745" i="6"/>
  <c r="A6385" i="6"/>
  <c r="A6337" i="6"/>
  <c r="A5833" i="6"/>
  <c r="A5905" i="6"/>
  <c r="A5305" i="6"/>
  <c r="A5857" i="6"/>
  <c r="A5233" i="6"/>
  <c r="A4345" i="6"/>
  <c r="A4561" i="6"/>
  <c r="A5113" i="6"/>
  <c r="A4297" i="6"/>
  <c r="A4993" i="6"/>
  <c r="A4273" i="6"/>
  <c r="A3577" i="6"/>
  <c r="A2905" i="6"/>
  <c r="A3553" i="6"/>
  <c r="A2737" i="6"/>
  <c r="A3433" i="6"/>
  <c r="A3985" i="6"/>
  <c r="A2425" i="6"/>
  <c r="A2017" i="6"/>
  <c r="A3097" i="6"/>
  <c r="A1897" i="6"/>
  <c r="A2497" i="6"/>
  <c r="A1585" i="6"/>
  <c r="A1945" i="6"/>
  <c r="A1273" i="6"/>
  <c r="A457" i="6"/>
  <c r="A721" i="6"/>
  <c r="A121" i="6"/>
  <c r="A1009" i="6"/>
  <c r="A193" i="6"/>
  <c r="A961" i="6"/>
  <c r="A8209" i="6"/>
  <c r="A8305" i="6"/>
  <c r="A7657" i="6"/>
  <c r="A7705" i="6"/>
  <c r="A7777" i="6"/>
  <c r="A7369" i="6"/>
  <c r="A6985" i="6"/>
  <c r="A7105" i="6"/>
  <c r="A6865" i="6"/>
  <c r="A6481" i="6"/>
  <c r="A6793" i="6"/>
  <c r="A6241" i="6"/>
  <c r="A6025" i="6"/>
  <c r="A5617" i="6"/>
  <c r="A5521" i="6"/>
  <c r="A5737" i="6"/>
  <c r="A5545" i="6"/>
  <c r="A4753" i="6"/>
  <c r="A4945" i="6"/>
  <c r="A4321" i="6"/>
  <c r="A4729" i="6"/>
  <c r="A3961" i="6"/>
  <c r="A4489" i="6"/>
  <c r="A3841" i="6"/>
  <c r="A3193" i="6"/>
  <c r="A4057" i="6"/>
  <c r="A3025" i="6"/>
  <c r="A3817" i="6"/>
  <c r="A3337" i="6"/>
  <c r="A3505" i="6"/>
  <c r="A2233" i="6"/>
  <c r="A1633" i="6"/>
  <c r="A2377" i="6"/>
  <c r="A2809" i="6"/>
  <c r="A1969" i="6"/>
  <c r="A2521" i="6"/>
  <c r="A1609" i="6"/>
  <c r="A889" i="6"/>
  <c r="A1201" i="6"/>
  <c r="A505" i="6"/>
  <c r="A1177" i="6"/>
  <c r="A577" i="6"/>
  <c r="A265" i="6"/>
  <c r="A673" i="6"/>
  <c r="A8185" i="6"/>
  <c r="A8017" i="6"/>
  <c r="A8161" i="6"/>
  <c r="A7537" i="6"/>
  <c r="A7561" i="6"/>
  <c r="A7681" i="6"/>
  <c r="A7273" i="6"/>
  <c r="A7393" i="6"/>
  <c r="A7009" i="6"/>
  <c r="A6625" i="6"/>
  <c r="A7921" i="6"/>
  <c r="A6457" i="6"/>
  <c r="A6169" i="6"/>
  <c r="A6145" i="6"/>
  <c r="A5977" i="6"/>
  <c r="A5449" i="6"/>
  <c r="A5377" i="6"/>
  <c r="A5329" i="6"/>
  <c r="A4657" i="6"/>
  <c r="A4873" i="6"/>
  <c r="A4129" i="6"/>
  <c r="A4633" i="6"/>
  <c r="A5161" i="6"/>
  <c r="A4393" i="6"/>
  <c r="A3769" i="6"/>
  <c r="A3001" i="6"/>
  <c r="A3745" i="6"/>
  <c r="A2881" i="6"/>
  <c r="A3625" i="6"/>
  <c r="A3217" i="6"/>
  <c r="A2761" i="6"/>
  <c r="A2185" i="6"/>
  <c r="A1465" i="6"/>
  <c r="A2089" i="6"/>
  <c r="A2665" i="6"/>
  <c r="A1849" i="6"/>
  <c r="A2161" i="6"/>
  <c r="A1537" i="6"/>
  <c r="A649" i="6"/>
  <c r="A865" i="6"/>
  <c r="A385" i="6"/>
  <c r="A1057" i="6"/>
  <c r="A289" i="6"/>
  <c r="A1393" i="6"/>
  <c r="A433" i="6"/>
  <c r="A8257" i="6"/>
  <c r="A8281" i="6"/>
  <c r="A7417" i="6"/>
  <c r="A7033" i="6"/>
  <c r="A6841" i="6"/>
  <c r="A6409" i="6"/>
  <c r="A6313" i="6"/>
  <c r="A6049" i="6"/>
  <c r="A5569" i="6"/>
  <c r="A5713" i="6"/>
  <c r="A4705" i="6"/>
  <c r="A4441" i="6"/>
  <c r="A4585" i="6"/>
  <c r="A4537" i="6"/>
  <c r="A3481" i="6"/>
  <c r="A3889" i="6"/>
  <c r="A2569" i="6"/>
  <c r="A3049" i="6"/>
  <c r="A2257" i="6"/>
  <c r="A2545" i="6"/>
  <c r="A2785" i="6"/>
  <c r="A3265" i="6"/>
  <c r="A1489" i="6"/>
  <c r="A1345" i="6"/>
  <c r="A1369" i="6"/>
  <c r="A361" i="6"/>
  <c r="A817" i="6"/>
  <c r="A73" i="6"/>
  <c r="A1753" i="6"/>
  <c r="A8425" i="6"/>
  <c r="A8065" i="6"/>
  <c r="A8233" i="6"/>
  <c r="A7465" i="6"/>
  <c r="A6889" i="6"/>
  <c r="A6817" i="6"/>
  <c r="A6289" i="6"/>
  <c r="A5809" i="6"/>
  <c r="A5473" i="6"/>
  <c r="A5641" i="6"/>
  <c r="A4609" i="6"/>
  <c r="A4417" i="6"/>
  <c r="A4201" i="6"/>
  <c r="A4465" i="6"/>
  <c r="A3313" i="6"/>
  <c r="A3649" i="6"/>
  <c r="A4009" i="6"/>
  <c r="A3793" i="6"/>
  <c r="A2209" i="6"/>
  <c r="A2473" i="6"/>
  <c r="A2617" i="6"/>
  <c r="A2689" i="6"/>
  <c r="A1249" i="6"/>
  <c r="A1081" i="6"/>
  <c r="A1321" i="6"/>
  <c r="A217" i="6"/>
  <c r="A793" i="6"/>
  <c r="A7993" i="6"/>
  <c r="A6577" i="6"/>
  <c r="A6001" i="6"/>
  <c r="A4033" i="6"/>
  <c r="A1993" i="6"/>
  <c r="A8353" i="6"/>
  <c r="A7945" i="6"/>
  <c r="A7633" i="6"/>
  <c r="A6913" i="6"/>
  <c r="A7345" i="6"/>
  <c r="A7609" i="6"/>
  <c r="A6649" i="6"/>
  <c r="A6193" i="6"/>
  <c r="A5785" i="6"/>
  <c r="A5353" i="6"/>
  <c r="A5593" i="6"/>
  <c r="A4249" i="6"/>
  <c r="A4225" i="6"/>
  <c r="A4105" i="6"/>
  <c r="A4369" i="6"/>
  <c r="A3241" i="6"/>
  <c r="A3169" i="6"/>
  <c r="A3721" i="6"/>
  <c r="A3697" i="6"/>
  <c r="A2113" i="6"/>
  <c r="A2401" i="6"/>
  <c r="A2353" i="6"/>
  <c r="A2449" i="6"/>
  <c r="A1225" i="6"/>
  <c r="A769" i="6"/>
  <c r="A1297" i="6"/>
  <c r="A145" i="6"/>
  <c r="A553" i="6"/>
  <c r="A7321" i="6"/>
  <c r="A5017" i="6"/>
  <c r="A3457" i="6"/>
  <c r="A1033" i="6"/>
  <c r="A8113" i="6"/>
  <c r="A7849" i="6"/>
  <c r="A8401" i="6"/>
  <c r="A7873" i="6"/>
  <c r="A7249" i="6"/>
  <c r="A6721" i="6"/>
  <c r="A6433" i="6"/>
  <c r="A6073" i="6"/>
  <c r="A5689" i="6"/>
  <c r="A5257" i="6"/>
  <c r="A5497" i="6"/>
  <c r="A5209" i="6"/>
  <c r="A5137" i="6"/>
  <c r="A4081" i="6"/>
  <c r="A4177" i="6"/>
  <c r="A3145" i="6"/>
  <c r="A3121" i="6"/>
  <c r="A3529" i="6"/>
  <c r="A3601" i="6"/>
  <c r="A1921" i="6"/>
  <c r="A2329" i="6"/>
  <c r="A2137" i="6"/>
  <c r="A2041" i="6"/>
  <c r="A1129" i="6"/>
  <c r="A697" i="6"/>
  <c r="A1105" i="6"/>
  <c r="A97" i="6"/>
  <c r="A7969" i="6"/>
  <c r="A6217" i="6"/>
  <c r="A3865" i="6"/>
  <c r="A1825" i="6"/>
  <c r="A529" i="6"/>
  <c r="A7585" i="6"/>
  <c r="A7897" i="6"/>
  <c r="A7225" i="6"/>
  <c r="A7153" i="6"/>
  <c r="A6601" i="6"/>
  <c r="A6769" i="6"/>
  <c r="A6121" i="6"/>
  <c r="A5953" i="6"/>
  <c r="A5881" i="6"/>
  <c r="A5185" i="6"/>
  <c r="A4921" i="6"/>
  <c r="A4801" i="6"/>
  <c r="A5089" i="6"/>
  <c r="A3937" i="6"/>
  <c r="A2857" i="6"/>
  <c r="A2929" i="6"/>
  <c r="A3385" i="6"/>
  <c r="A2593" i="6"/>
  <c r="A1729" i="6"/>
  <c r="A1801" i="6"/>
  <c r="A1873" i="6"/>
  <c r="A1681" i="6"/>
  <c r="A481" i="6"/>
  <c r="A601" i="6"/>
  <c r="A985" i="6"/>
  <c r="A169" i="6"/>
  <c r="A49" i="6"/>
  <c r="A7201" i="6"/>
  <c r="A5281" i="6"/>
  <c r="A3409" i="6"/>
  <c r="A625" i="6"/>
  <c r="A8329" i="6"/>
  <c r="A7513" i="6"/>
  <c r="A7801" i="6"/>
  <c r="A7129" i="6"/>
  <c r="A7057" i="6"/>
  <c r="A6553" i="6"/>
  <c r="A6673" i="6"/>
  <c r="A6097" i="6"/>
  <c r="A5761" i="6"/>
  <c r="A5425" i="6"/>
  <c r="A5065" i="6"/>
  <c r="A4825" i="6"/>
  <c r="A4777" i="6"/>
  <c r="A4897" i="6"/>
  <c r="A3913" i="6"/>
  <c r="A2713" i="6"/>
  <c r="A2833" i="6"/>
  <c r="A3361" i="6"/>
  <c r="A2305" i="6"/>
  <c r="A1513" i="6"/>
  <c r="A1705" i="6"/>
  <c r="A1777" i="6"/>
  <c r="A1657" i="6"/>
  <c r="A313" i="6"/>
  <c r="A409" i="6"/>
  <c r="A937" i="6"/>
  <c r="A1153" i="6"/>
  <c r="A25" i="6"/>
  <c r="A6361" i="6"/>
  <c r="A5041" i="6"/>
  <c r="A3073" i="6"/>
  <c r="A745" i="6"/>
  <c r="A8089" i="6"/>
  <c r="A8377" i="6"/>
  <c r="A7441" i="6"/>
  <c r="A7729" i="6"/>
  <c r="A7081" i="6"/>
  <c r="A6961" i="6"/>
  <c r="A6529" i="6"/>
  <c r="A6505" i="6"/>
  <c r="A6265" i="6"/>
  <c r="A5665" i="6"/>
  <c r="A5929" i="6"/>
  <c r="A4969" i="6"/>
  <c r="A4513" i="6"/>
  <c r="A4681" i="6"/>
  <c r="A4849" i="6"/>
  <c r="A3673" i="6"/>
  <c r="A4153" i="6"/>
  <c r="A2641" i="6"/>
  <c r="A3289" i="6"/>
  <c r="A2281" i="6"/>
  <c r="A1417" i="6"/>
  <c r="A2977" i="6"/>
  <c r="A1441" i="6"/>
  <c r="A1561" i="6"/>
  <c r="A241" i="6"/>
  <c r="A337" i="6"/>
  <c r="A913" i="6"/>
  <c r="A841" i="6"/>
  <c r="A7753" i="6"/>
  <c r="A5401" i="6"/>
  <c r="A2953" i="6"/>
  <c r="A2065" i="6"/>
  <c r="A7702" i="6"/>
  <c r="A8086" i="6"/>
  <c r="A7678" i="6"/>
  <c r="A7006" i="6"/>
  <c r="A7390" i="6"/>
  <c r="A7078" i="6"/>
  <c r="A6934" i="6"/>
  <c r="A7510" i="6"/>
  <c r="A6550" i="6"/>
  <c r="A6214" i="6"/>
  <c r="A6286" i="6"/>
  <c r="A5974" i="6"/>
  <c r="A5926" i="6"/>
  <c r="A5830" i="6"/>
  <c r="A5686" i="6"/>
  <c r="A5086" i="6"/>
  <c r="A5062" i="6"/>
  <c r="A4606" i="6"/>
  <c r="A4798" i="6"/>
  <c r="A3982" i="6"/>
  <c r="A4774" i="6"/>
  <c r="A4054" i="6"/>
  <c r="A3478" i="6"/>
  <c r="A2878" i="6"/>
  <c r="A3670" i="6"/>
  <c r="A2710" i="6"/>
  <c r="A3238" i="6"/>
  <c r="A3814" i="6"/>
  <c r="A2470" i="6"/>
  <c r="A1582" i="6"/>
  <c r="A2302" i="6"/>
  <c r="A1918" i="6"/>
  <c r="A1990" i="6"/>
  <c r="A3286" i="6"/>
  <c r="A1966" i="6"/>
  <c r="A1198" i="6"/>
  <c r="A382" i="6"/>
  <c r="A934" i="6"/>
  <c r="A1390" i="6"/>
  <c r="A1102" i="6"/>
  <c r="A238" i="6"/>
  <c r="A910" i="6"/>
  <c r="A8374" i="6"/>
  <c r="A8422" i="6"/>
  <c r="A7942" i="6"/>
  <c r="A7342" i="6"/>
  <c r="A6958" i="6"/>
  <c r="A6862" i="6"/>
  <c r="A6838" i="6"/>
  <c r="A6790" i="6"/>
  <c r="A7318" i="6"/>
  <c r="A6526" i="6"/>
  <c r="A6142" i="6"/>
  <c r="A6238" i="6"/>
  <c r="A5854" i="6"/>
  <c r="A5806" i="6"/>
  <c r="A5710" i="6"/>
  <c r="A5590" i="6"/>
  <c r="A4990" i="6"/>
  <c r="A4966" i="6"/>
  <c r="A4462" i="6"/>
  <c r="A4558" i="6"/>
  <c r="A3886" i="6"/>
  <c r="A4726" i="6"/>
  <c r="A3958" i="6"/>
  <c r="A3430" i="6"/>
  <c r="A2758" i="6"/>
  <c r="A3574" i="6"/>
  <c r="A2590" i="6"/>
  <c r="A3214" i="6"/>
  <c r="A3718" i="6"/>
  <c r="A2398" i="6"/>
  <c r="A1486" i="6"/>
  <c r="A2278" i="6"/>
  <c r="A1750" i="6"/>
  <c r="A1894" i="6"/>
  <c r="A2830" i="6"/>
  <c r="A1870" i="6"/>
  <c r="A1054" i="6"/>
  <c r="A358" i="6"/>
  <c r="A886" i="6"/>
  <c r="A1366" i="6"/>
  <c r="A862" i="6"/>
  <c r="A214" i="6"/>
  <c r="A838" i="6"/>
  <c r="A8398" i="6"/>
  <c r="A8302" i="6"/>
  <c r="A8350" i="6"/>
  <c r="A8326" i="6"/>
  <c r="A7846" i="6"/>
  <c r="A7294" i="6"/>
  <c r="A6886" i="6"/>
  <c r="A7966" i="6"/>
  <c r="A6694" i="6"/>
  <c r="A6766" i="6"/>
  <c r="A7126" i="6"/>
  <c r="A6430" i="6"/>
  <c r="A6022" i="6"/>
  <c r="A6190" i="6"/>
  <c r="A5758" i="6"/>
  <c r="A5734" i="6"/>
  <c r="A5446" i="6"/>
  <c r="A5542" i="6"/>
  <c r="A4534" i="6"/>
  <c r="A4918" i="6"/>
  <c r="A4294" i="6"/>
  <c r="A4510" i="6"/>
  <c r="A5254" i="6"/>
  <c r="A4678" i="6"/>
  <c r="A3862" i="6"/>
  <c r="A3406" i="6"/>
  <c r="A2686" i="6"/>
  <c r="A3310" i="6"/>
  <c r="A4126" i="6"/>
  <c r="A3190" i="6"/>
  <c r="A3622" i="6"/>
  <c r="A2350" i="6"/>
  <c r="A1438" i="6"/>
  <c r="A2254" i="6"/>
  <c r="A1678" i="6"/>
  <c r="A1822" i="6"/>
  <c r="A2566" i="6"/>
  <c r="A1846" i="6"/>
  <c r="A1030" i="6"/>
  <c r="A142" i="6"/>
  <c r="A646" i="6"/>
  <c r="A1342" i="6"/>
  <c r="A766" i="6"/>
  <c r="A190" i="6"/>
  <c r="A742" i="6"/>
  <c r="A8278" i="6"/>
  <c r="A8254" i="6"/>
  <c r="A8206" i="6"/>
  <c r="A7918" i="6"/>
  <c r="A7750" i="6"/>
  <c r="A7246" i="6"/>
  <c r="A7894" i="6"/>
  <c r="A7798" i="6"/>
  <c r="A6598" i="6"/>
  <c r="A6670" i="6"/>
  <c r="A6718" i="6"/>
  <c r="A6406" i="6"/>
  <c r="A6382" i="6"/>
  <c r="A6166" i="6"/>
  <c r="A5662" i="6"/>
  <c r="A5566" i="6"/>
  <c r="A5350" i="6"/>
  <c r="A5494" i="6"/>
  <c r="A4486" i="6"/>
  <c r="A4870" i="6"/>
  <c r="A4198" i="6"/>
  <c r="A4414" i="6"/>
  <c r="A5206" i="6"/>
  <c r="A4630" i="6"/>
  <c r="A4030" i="6"/>
  <c r="A3382" i="6"/>
  <c r="A2662" i="6"/>
  <c r="A3262" i="6"/>
  <c r="A3934" i="6"/>
  <c r="A3142" i="6"/>
  <c r="A3526" i="6"/>
  <c r="A2158" i="6"/>
  <c r="A3166" i="6"/>
  <c r="A2230" i="6"/>
  <c r="A1462" i="6"/>
  <c r="A1726" i="6"/>
  <c r="A2542" i="6"/>
  <c r="A1798" i="6"/>
  <c r="A1006" i="6"/>
  <c r="A286" i="6"/>
  <c r="A574" i="6"/>
  <c r="A1294" i="6"/>
  <c r="A622" i="6"/>
  <c r="A166" i="6"/>
  <c r="A718" i="6"/>
  <c r="A8230" i="6"/>
  <c r="A8158" i="6"/>
  <c r="A8110" i="6"/>
  <c r="A7870" i="6"/>
  <c r="A7606" i="6"/>
  <c r="A7198" i="6"/>
  <c r="A7726" i="6"/>
  <c r="A7414" i="6"/>
  <c r="A6478" i="6"/>
  <c r="A6454" i="6"/>
  <c r="A6622" i="6"/>
  <c r="A7174" i="6"/>
  <c r="A6310" i="6"/>
  <c r="A6070" i="6"/>
  <c r="A5638" i="6"/>
  <c r="A5518" i="6"/>
  <c r="A5302" i="6"/>
  <c r="A5422" i="6"/>
  <c r="A4438" i="6"/>
  <c r="A4822" i="6"/>
  <c r="A4102" i="6"/>
  <c r="A4366" i="6"/>
  <c r="A5110" i="6"/>
  <c r="A4582" i="6"/>
  <c r="A3790" i="6"/>
  <c r="A3358" i="6"/>
  <c r="A2638" i="6"/>
  <c r="A3094" i="6"/>
  <c r="A3838" i="6"/>
  <c r="A2998" i="6"/>
  <c r="A3454" i="6"/>
  <c r="A2038" i="6"/>
  <c r="A3118" i="6"/>
  <c r="A2206" i="6"/>
  <c r="A2974" i="6"/>
  <c r="A1630" i="6"/>
  <c r="A2422" i="6"/>
  <c r="A1702" i="6"/>
  <c r="A814" i="6"/>
  <c r="A1174" i="6"/>
  <c r="A550" i="6"/>
  <c r="A1270" i="6"/>
  <c r="A598" i="6"/>
  <c r="A118" i="6"/>
  <c r="A670" i="6"/>
  <c r="A8134" i="6"/>
  <c r="A8062" i="6"/>
  <c r="A8014" i="6"/>
  <c r="A7822" i="6"/>
  <c r="A7582" i="6"/>
  <c r="A7150" i="6"/>
  <c r="A7630" i="6"/>
  <c r="A6910" i="6"/>
  <c r="A7990" i="6"/>
  <c r="A7366" i="6"/>
  <c r="A6982" i="6"/>
  <c r="A6742" i="6"/>
  <c r="A6094" i="6"/>
  <c r="A6358" i="6"/>
  <c r="A5614" i="6"/>
  <c r="A5470" i="6"/>
  <c r="A5950" i="6"/>
  <c r="A5374" i="6"/>
  <c r="A4390" i="6"/>
  <c r="A4750" i="6"/>
  <c r="A5182" i="6"/>
  <c r="A4270" i="6"/>
  <c r="A5014" i="6"/>
  <c r="A4342" i="6"/>
  <c r="A3694" i="6"/>
  <c r="A3334" i="6"/>
  <c r="A4222" i="6"/>
  <c r="A3022" i="6"/>
  <c r="A3742" i="6"/>
  <c r="A2950" i="6"/>
  <c r="A3070" i="6"/>
  <c r="A1942" i="6"/>
  <c r="A2806" i="6"/>
  <c r="A2182" i="6"/>
  <c r="A2614" i="6"/>
  <c r="A1606" i="6"/>
  <c r="A2374" i="6"/>
  <c r="A1534" i="6"/>
  <c r="A790" i="6"/>
  <c r="A1078" i="6"/>
  <c r="A502" i="6"/>
  <c r="A1246" i="6"/>
  <c r="A526" i="6"/>
  <c r="A94" i="6"/>
  <c r="A406" i="6"/>
  <c r="A8038" i="6"/>
  <c r="A7654" i="6"/>
  <c r="A7558" i="6"/>
  <c r="A7102" i="6"/>
  <c r="A7534" i="6"/>
  <c r="A6814" i="6"/>
  <c r="A7222" i="6"/>
  <c r="A6646" i="6"/>
  <c r="A6502" i="6"/>
  <c r="A6046" i="6"/>
  <c r="A6118" i="6"/>
  <c r="A5326" i="6"/>
  <c r="A5398" i="6"/>
  <c r="A5878" i="6"/>
  <c r="A5230" i="6"/>
  <c r="A4318" i="6"/>
  <c r="A4702" i="6"/>
  <c r="A5038" i="6"/>
  <c r="A4174" i="6"/>
  <c r="A4894" i="6"/>
  <c r="A4246" i="6"/>
  <c r="A3598" i="6"/>
  <c r="A3046" i="6"/>
  <c r="A4006" i="6"/>
  <c r="A2854" i="6"/>
  <c r="A3646" i="6"/>
  <c r="A2926" i="6"/>
  <c r="A2734" i="6"/>
  <c r="A1774" i="6"/>
  <c r="A2494" i="6"/>
  <c r="A2110" i="6"/>
  <c r="A2446" i="6"/>
  <c r="A1558" i="6"/>
  <c r="A2134" i="6"/>
  <c r="A1414" i="6"/>
  <c r="A694" i="6"/>
  <c r="A982" i="6"/>
  <c r="A478" i="6"/>
  <c r="A1150" i="6"/>
  <c r="A454" i="6"/>
  <c r="A262" i="6"/>
  <c r="A8182" i="6"/>
  <c r="A7486" i="6"/>
  <c r="A7462" i="6"/>
  <c r="A7054" i="6"/>
  <c r="A7438" i="6"/>
  <c r="A7270" i="6"/>
  <c r="A7030" i="6"/>
  <c r="A7774" i="6"/>
  <c r="A6574" i="6"/>
  <c r="A6262" i="6"/>
  <c r="A6334" i="6"/>
  <c r="A5998" i="6"/>
  <c r="A5278" i="6"/>
  <c r="A5902" i="6"/>
  <c r="A5782" i="6"/>
  <c r="A5134" i="6"/>
  <c r="A5158" i="6"/>
  <c r="A4654" i="6"/>
  <c r="A4942" i="6"/>
  <c r="A4078" i="6"/>
  <c r="A4846" i="6"/>
  <c r="A4150" i="6"/>
  <c r="A3502" i="6"/>
  <c r="A2902" i="6"/>
  <c r="A3766" i="6"/>
  <c r="A2782" i="6"/>
  <c r="A3550" i="6"/>
  <c r="A3910" i="6"/>
  <c r="A2518" i="6"/>
  <c r="A1654" i="6"/>
  <c r="A2326" i="6"/>
  <c r="A2014" i="6"/>
  <c r="A2086" i="6"/>
  <c r="A1510" i="6"/>
  <c r="A2062" i="6"/>
  <c r="A1318" i="6"/>
  <c r="A430" i="6"/>
  <c r="A958" i="6"/>
  <c r="A310" i="6"/>
  <c r="A1126" i="6"/>
  <c r="A334" i="6"/>
  <c r="A1222" i="6"/>
  <c r="A46" i="6"/>
  <c r="A70" i="6"/>
  <c r="A22" i="6"/>
  <c r="K20" i="5"/>
  <c r="L21" i="5"/>
  <c r="P21" i="5" s="1"/>
  <c r="A7944" i="6"/>
  <c r="A7512" i="6"/>
  <c r="A7728" i="6"/>
  <c r="A7200" i="6"/>
  <c r="A7656" i="6"/>
  <c r="A7560" i="6"/>
  <c r="A6720" i="6"/>
  <c r="A7224" i="6"/>
  <c r="A6408" i="6"/>
  <c r="A6264" i="6"/>
  <c r="A6120" i="6"/>
  <c r="A5880" i="6"/>
  <c r="A5784" i="6"/>
  <c r="A5832" i="6"/>
  <c r="A5736" i="6"/>
  <c r="A5064" i="6"/>
  <c r="A5208" i="6"/>
  <c r="A4416" i="6"/>
  <c r="A4728" i="6"/>
  <c r="A4056" i="6"/>
  <c r="A4848" i="6"/>
  <c r="A4176" i="6"/>
  <c r="A3480" i="6"/>
  <c r="A2616" i="6"/>
  <c r="A3096" i="6"/>
  <c r="A3912" i="6"/>
  <c r="A3144" i="6"/>
  <c r="A3432" i="6"/>
  <c r="A2376" i="6"/>
  <c r="A2160" i="6"/>
  <c r="A1512" i="6"/>
  <c r="A1632" i="6"/>
  <c r="A2568" i="6"/>
  <c r="A1728" i="6"/>
  <c r="A2328" i="6"/>
  <c r="A1248" i="6"/>
  <c r="A480" i="6"/>
  <c r="A1200" i="6"/>
  <c r="A336" i="6"/>
  <c r="A696" i="6"/>
  <c r="A1296" i="6"/>
  <c r="A720" i="6"/>
  <c r="A48" i="6"/>
  <c r="A8088" i="6"/>
  <c r="A5952" i="6"/>
  <c r="A4464" i="6"/>
  <c r="A2256" i="6"/>
  <c r="A888" i="6"/>
  <c r="A8424" i="6"/>
  <c r="A7848" i="6"/>
  <c r="A7488" i="6"/>
  <c r="A7680" i="6"/>
  <c r="A7152" i="6"/>
  <c r="A7416" i="6"/>
  <c r="A7368" i="6"/>
  <c r="A6624" i="6"/>
  <c r="A7032" i="6"/>
  <c r="A6792" i="6"/>
  <c r="A6144" i="6"/>
  <c r="A6072" i="6"/>
  <c r="A5712" i="6"/>
  <c r="A5688" i="6"/>
  <c r="A5760" i="6"/>
  <c r="A5568" i="6"/>
  <c r="A4968" i="6"/>
  <c r="A5040" i="6"/>
  <c r="A4320" i="6"/>
  <c r="A4680" i="6"/>
  <c r="A3960" i="6"/>
  <c r="A4800" i="6"/>
  <c r="A4080" i="6"/>
  <c r="A3456" i="6"/>
  <c r="A3984" i="6"/>
  <c r="A3024" i="6"/>
  <c r="A3816" i="6"/>
  <c r="A3048" i="6"/>
  <c r="A3408" i="6"/>
  <c r="A2352" i="6"/>
  <c r="A2112" i="6"/>
  <c r="A1416" i="6"/>
  <c r="A1560" i="6"/>
  <c r="A2448" i="6"/>
  <c r="A1608" i="6"/>
  <c r="A2040" i="6"/>
  <c r="A1224" i="6"/>
  <c r="A312" i="6"/>
  <c r="A864" i="6"/>
  <c r="A144" i="6"/>
  <c r="A288" i="6"/>
  <c r="A1152" i="6"/>
  <c r="A624" i="6"/>
  <c r="A72" i="6"/>
  <c r="A24" i="6"/>
  <c r="A7440" i="6"/>
  <c r="A5352" i="6"/>
  <c r="A4008" i="6"/>
  <c r="A1776" i="6"/>
  <c r="A192" i="6"/>
  <c r="A8400" i="6"/>
  <c r="A8352" i="6"/>
  <c r="A7752" i="6"/>
  <c r="A7632" i="6"/>
  <c r="A7104" i="6"/>
  <c r="A6912" i="6"/>
  <c r="A7176" i="6"/>
  <c r="A6552" i="6"/>
  <c r="A6888" i="6"/>
  <c r="A6696" i="6"/>
  <c r="A6024" i="6"/>
  <c r="A6360" i="6"/>
  <c r="A5328" i="6"/>
  <c r="A5640" i="6"/>
  <c r="A5664" i="6"/>
  <c r="A5520" i="6"/>
  <c r="A4752" i="6"/>
  <c r="A4944" i="6"/>
  <c r="A4224" i="6"/>
  <c r="A4632" i="6"/>
  <c r="A3864" i="6"/>
  <c r="A4536" i="6"/>
  <c r="A4032" i="6"/>
  <c r="A3312" i="6"/>
  <c r="A3840" i="6"/>
  <c r="A2952" i="6"/>
  <c r="A3720" i="6"/>
  <c r="A2856" i="6"/>
  <c r="A3384" i="6"/>
  <c r="A2304" i="6"/>
  <c r="A2016" i="6"/>
  <c r="A2808" i="6"/>
  <c r="A1536" i="6"/>
  <c r="A2136" i="6"/>
  <c r="A3168" i="6"/>
  <c r="A1944" i="6"/>
  <c r="A1128" i="6"/>
  <c r="A120" i="6"/>
  <c r="A816" i="6"/>
  <c r="A1368" i="6"/>
  <c r="A264" i="6"/>
  <c r="A1104" i="6"/>
  <c r="A600" i="6"/>
  <c r="A7968" i="6"/>
  <c r="A6768" i="6"/>
  <c r="A6312" i="6"/>
  <c r="A4872" i="6"/>
  <c r="A2976" i="6"/>
  <c r="A3336" i="6"/>
  <c r="A1704" i="6"/>
  <c r="A408" i="6"/>
  <c r="A8280" i="6"/>
  <c r="A8376" i="6"/>
  <c r="A8208" i="6"/>
  <c r="A7608" i="6"/>
  <c r="A8328" i="6"/>
  <c r="A7464" i="6"/>
  <c r="A7056" i="6"/>
  <c r="A7920" i="6"/>
  <c r="A6984" i="6"/>
  <c r="A6528" i="6"/>
  <c r="A6816" i="6"/>
  <c r="A6600" i="6"/>
  <c r="A6168" i="6"/>
  <c r="A6336" i="6"/>
  <c r="A5280" i="6"/>
  <c r="A5592" i="6"/>
  <c r="A5616" i="6"/>
  <c r="A5472" i="6"/>
  <c r="A4704" i="6"/>
  <c r="A4920" i="6"/>
  <c r="A4128" i="6"/>
  <c r="A4584" i="6"/>
  <c r="A5256" i="6"/>
  <c r="A4488" i="6"/>
  <c r="A3936" i="6"/>
  <c r="A3000" i="6"/>
  <c r="A3744" i="6"/>
  <c r="A2928" i="6"/>
  <c r="A3624" i="6"/>
  <c r="A3888" i="6"/>
  <c r="A3360" i="6"/>
  <c r="A2280" i="6"/>
  <c r="A1920" i="6"/>
  <c r="A2520" i="6"/>
  <c r="A1464" i="6"/>
  <c r="A2064" i="6"/>
  <c r="A3120" i="6"/>
  <c r="A1800" i="6"/>
  <c r="A960" i="6"/>
  <c r="A216" i="6"/>
  <c r="A792" i="6"/>
  <c r="A1176" i="6"/>
  <c r="A240" i="6"/>
  <c r="A1056" i="6"/>
  <c r="A432" i="6"/>
  <c r="A8304" i="6"/>
  <c r="A6480" i="6"/>
  <c r="A5544" i="6"/>
  <c r="A4440" i="6"/>
  <c r="A3528" i="6"/>
  <c r="A3072" i="6"/>
  <c r="A744" i="6"/>
  <c r="A8136" i="6"/>
  <c r="A8256" i="6"/>
  <c r="A8016" i="6"/>
  <c r="A7704" i="6"/>
  <c r="A7896" i="6"/>
  <c r="A7344" i="6"/>
  <c r="A6936" i="6"/>
  <c r="A7392" i="6"/>
  <c r="A6648" i="6"/>
  <c r="A8184" i="6"/>
  <c r="A6672" i="6"/>
  <c r="A6456" i="6"/>
  <c r="A6048" i="6"/>
  <c r="A6216" i="6"/>
  <c r="A5928" i="6"/>
  <c r="A5496" i="6"/>
  <c r="A5304" i="6"/>
  <c r="A5376" i="6"/>
  <c r="A4608" i="6"/>
  <c r="A4824" i="6"/>
  <c r="A5112" i="6"/>
  <c r="A4296" i="6"/>
  <c r="A5088" i="6"/>
  <c r="A4392" i="6"/>
  <c r="A3768" i="6"/>
  <c r="A2904" i="6"/>
  <c r="A3552" i="6"/>
  <c r="A2640" i="6"/>
  <c r="A3288" i="6"/>
  <c r="A3696" i="6"/>
  <c r="A2664" i="6"/>
  <c r="A2232" i="6"/>
  <c r="A1680" i="6"/>
  <c r="A1992" i="6"/>
  <c r="A2832" i="6"/>
  <c r="A1872" i="6"/>
  <c r="A2544" i="6"/>
  <c r="A1488" i="6"/>
  <c r="A672" i="6"/>
  <c r="A1392" i="6"/>
  <c r="A504" i="6"/>
  <c r="A936" i="6"/>
  <c r="A96" i="6"/>
  <c r="A1008" i="6"/>
  <c r="A360" i="6"/>
  <c r="A8112" i="6"/>
  <c r="A6744" i="6"/>
  <c r="A6096" i="6"/>
  <c r="A4656" i="6"/>
  <c r="A5160" i="6"/>
  <c r="A3792" i="6"/>
  <c r="A2736" i="6"/>
  <c r="A1032" i="6"/>
  <c r="A8040" i="6"/>
  <c r="A8160" i="6"/>
  <c r="A7584" i="6"/>
  <c r="A7800" i="6"/>
  <c r="A7296" i="6"/>
  <c r="A6840" i="6"/>
  <c r="A6960" i="6"/>
  <c r="A7320" i="6"/>
  <c r="A7272" i="6"/>
  <c r="A6504" i="6"/>
  <c r="A6384" i="6"/>
  <c r="A6288" i="6"/>
  <c r="A6192" i="6"/>
  <c r="A5856" i="6"/>
  <c r="A5448" i="6"/>
  <c r="A5976" i="6"/>
  <c r="A5232" i="6"/>
  <c r="A4344" i="6"/>
  <c r="A4560" i="6"/>
  <c r="A5016" i="6"/>
  <c r="A4200" i="6"/>
  <c r="A4992" i="6"/>
  <c r="A4368" i="6"/>
  <c r="A3672" i="6"/>
  <c r="A2784" i="6"/>
  <c r="A3264" i="6"/>
  <c r="A2592" i="6"/>
  <c r="A3240" i="6"/>
  <c r="A3600" i="6"/>
  <c r="A2472" i="6"/>
  <c r="A2208" i="6"/>
  <c r="A1656" i="6"/>
  <c r="A1896" i="6"/>
  <c r="A2760" i="6"/>
  <c r="A1848" i="6"/>
  <c r="A2496" i="6"/>
  <c r="A1440" i="6"/>
  <c r="A648" i="6"/>
  <c r="A1344" i="6"/>
  <c r="A456" i="6"/>
  <c r="A912" i="6"/>
  <c r="A576" i="6"/>
  <c r="A984" i="6"/>
  <c r="A5424" i="6"/>
  <c r="A2880" i="6"/>
  <c r="A1968" i="6"/>
  <c r="A168" i="6"/>
  <c r="A8064" i="6"/>
  <c r="A7992" i="6"/>
  <c r="A7536" i="6"/>
  <c r="A7776" i="6"/>
  <c r="A7248" i="6"/>
  <c r="A7824" i="6"/>
  <c r="A6864" i="6"/>
  <c r="A7128" i="6"/>
  <c r="A7872" i="6"/>
  <c r="A6432" i="6"/>
  <c r="A7080" i="6"/>
  <c r="A6240" i="6"/>
  <c r="A6000" i="6"/>
  <c r="A5808" i="6"/>
  <c r="A5400" i="6"/>
  <c r="A5904" i="6"/>
  <c r="A5184" i="6"/>
  <c r="A4248" i="6"/>
  <c r="A4512" i="6"/>
  <c r="A4776" i="6"/>
  <c r="A4104" i="6"/>
  <c r="A4896" i="6"/>
  <c r="A4272" i="6"/>
  <c r="A3576" i="6"/>
  <c r="A2712" i="6"/>
  <c r="A3192" i="6"/>
  <c r="A4152" i="6"/>
  <c r="A3216" i="6"/>
  <c r="A3504" i="6"/>
  <c r="A2400" i="6"/>
  <c r="A2184" i="6"/>
  <c r="A1584" i="6"/>
  <c r="A1752" i="6"/>
  <c r="A2688" i="6"/>
  <c r="A1824" i="6"/>
  <c r="A2424" i="6"/>
  <c r="A1320" i="6"/>
  <c r="A528" i="6"/>
  <c r="A1272" i="6"/>
  <c r="A384" i="6"/>
  <c r="A840" i="6"/>
  <c r="A552" i="6"/>
  <c r="A768" i="6"/>
  <c r="A8232" i="6"/>
  <c r="A7008" i="6"/>
  <c r="A6576" i="6"/>
  <c r="A5136" i="6"/>
  <c r="A3648" i="6"/>
  <c r="A2088" i="6"/>
  <c r="A1080" i="6"/>
  <c r="J12" i="5"/>
  <c r="J39" i="5"/>
  <c r="F695" i="6"/>
  <c r="F4774" i="6"/>
  <c r="F1343" i="6"/>
  <c r="F4319" i="6"/>
  <c r="F2711" i="6"/>
  <c r="F6166" i="6"/>
  <c r="F7102" i="6"/>
  <c r="F311" i="6"/>
  <c r="F1151" i="6"/>
  <c r="F7823" i="6"/>
  <c r="F8015" i="6"/>
  <c r="F3167" i="6"/>
  <c r="F6479" i="6"/>
  <c r="F287" i="6"/>
  <c r="F5831" i="6"/>
  <c r="E71" i="6" a="1"/>
  <c r="E71" i="6" s="1"/>
  <c r="F71" i="6" s="1"/>
  <c r="E409" i="6" a="1"/>
  <c r="E409" i="6" s="1"/>
  <c r="E1081" i="6" a="1"/>
  <c r="E1081" i="6" s="1"/>
  <c r="F1081" i="6" s="1"/>
  <c r="E745" i="6" a="1"/>
  <c r="E745" i="6" s="1"/>
  <c r="E553" i="6" a="1"/>
  <c r="E553" i="6" s="1"/>
  <c r="E169" i="6" a="1"/>
  <c r="E169" i="6" s="1"/>
  <c r="E577" i="6" a="1"/>
  <c r="E577" i="6" s="1"/>
  <c r="E1177" i="6" a="1"/>
  <c r="E1177" i="6" s="1"/>
  <c r="E2089" i="6" a="1"/>
  <c r="E2089" i="6" s="1"/>
  <c r="E1417" i="6" a="1"/>
  <c r="E1417" i="6" s="1"/>
  <c r="E2113" i="6" a="1"/>
  <c r="E2113" i="6" s="1"/>
  <c r="E2569" i="6" a="1"/>
  <c r="E2569" i="6" s="1"/>
  <c r="E1609" i="6" a="1"/>
  <c r="E1609" i="6" s="1"/>
  <c r="E1441" i="6" a="1"/>
  <c r="E1441" i="6" s="1"/>
  <c r="E2353" i="6" a="1"/>
  <c r="E2353" i="6" s="1"/>
  <c r="E4105" i="6" a="1"/>
  <c r="E4105" i="6" s="1"/>
  <c r="E3313" i="6" a="1"/>
  <c r="E3313" i="6" s="1"/>
  <c r="F3313" i="6" s="1"/>
  <c r="E2617" i="6" a="1"/>
  <c r="E2617" i="6" s="1"/>
  <c r="E3457" i="6" a="1"/>
  <c r="E3457" i="6" s="1"/>
  <c r="E3337" i="6" a="1"/>
  <c r="E3337" i="6" s="1"/>
  <c r="E3817" i="6" a="1"/>
  <c r="E3817" i="6" s="1"/>
  <c r="F3817" i="6" s="1"/>
  <c r="E4417" i="6" a="1"/>
  <c r="E4417" i="6" s="1"/>
  <c r="E5041" i="6" a="1"/>
  <c r="E5041" i="6" s="1"/>
  <c r="E4657" i="6" a="1"/>
  <c r="E4657" i="6" s="1"/>
  <c r="F4657" i="6" s="1"/>
  <c r="E4273" i="6" a="1"/>
  <c r="E4273" i="6" s="1"/>
  <c r="E4993" i="6" a="1"/>
  <c r="E4993" i="6" s="1"/>
  <c r="E4777" i="6" a="1"/>
  <c r="E4777" i="6" s="1"/>
  <c r="E5665" i="6" a="1"/>
  <c r="E5665" i="6" s="1"/>
  <c r="F5665" i="6" s="1"/>
  <c r="E5785" i="6" a="1"/>
  <c r="E5785" i="6" s="1"/>
  <c r="E5641" i="6" a="1"/>
  <c r="E5641" i="6" s="1"/>
  <c r="F5641" i="6" s="1"/>
  <c r="E6001" i="6" a="1"/>
  <c r="E6001" i="6" s="1"/>
  <c r="E6289" i="6" a="1"/>
  <c r="E6289" i="6" s="1"/>
  <c r="E6817" i="6" a="1"/>
  <c r="E6817" i="6" s="1"/>
  <c r="E6553" i="6" a="1"/>
  <c r="E6553" i="6" s="1"/>
  <c r="E7945" i="6" a="1"/>
  <c r="E7945" i="6" s="1"/>
  <c r="E7033" i="6" a="1"/>
  <c r="E7033" i="6" s="1"/>
  <c r="E7489" i="6" a="1"/>
  <c r="E7489" i="6" s="1"/>
  <c r="E7105" i="6" a="1"/>
  <c r="E7105" i="6" s="1"/>
  <c r="E7705" i="6" a="1"/>
  <c r="E7705" i="6" s="1"/>
  <c r="E7969" i="6" a="1"/>
  <c r="E7969" i="6" s="1"/>
  <c r="E8185" i="6" a="1"/>
  <c r="E8185" i="6" s="1"/>
  <c r="E2495" i="6" a="1"/>
  <c r="E2495" i="6" s="1"/>
  <c r="F2495" i="6" s="1"/>
  <c r="E337" i="6" a="1"/>
  <c r="E337" i="6" s="1"/>
  <c r="E601" i="6" a="1"/>
  <c r="E601" i="6" s="1"/>
  <c r="E769" i="6" a="1"/>
  <c r="E769" i="6" s="1"/>
  <c r="E1345" i="6" a="1"/>
  <c r="E1345" i="6" s="1"/>
  <c r="E481" i="6" a="1"/>
  <c r="E481" i="6" s="1"/>
  <c r="F481" i="6" s="1"/>
  <c r="E1129" i="6" a="1"/>
  <c r="E1129" i="6" s="1"/>
  <c r="E433" i="6" a="1"/>
  <c r="E433" i="6" s="1"/>
  <c r="E793" i="6" a="1"/>
  <c r="E793" i="6" s="1"/>
  <c r="E1153" i="6" a="1"/>
  <c r="E1153" i="6" s="1"/>
  <c r="F1153" i="6" s="1"/>
  <c r="E97" i="6" a="1"/>
  <c r="E97" i="6" s="1"/>
  <c r="E289" i="6" a="1"/>
  <c r="E289" i="6" s="1"/>
  <c r="E937" i="6" a="1"/>
  <c r="E937" i="6" s="1"/>
  <c r="E1057" i="6" a="1"/>
  <c r="E1057" i="6" s="1"/>
  <c r="F1057" i="6" s="1"/>
  <c r="E1321" i="6" a="1"/>
  <c r="E1321" i="6" s="1"/>
  <c r="E1897" i="6" a="1"/>
  <c r="E1897" i="6" s="1"/>
  <c r="E2377" i="6" a="1"/>
  <c r="E2377" i="6" s="1"/>
  <c r="E3025" i="6" a="1"/>
  <c r="E3025" i="6" s="1"/>
  <c r="E1513" i="6" a="1"/>
  <c r="E1513" i="6" s="1"/>
  <c r="E1921" i="6" a="1"/>
  <c r="E1921" i="6" s="1"/>
  <c r="E2209" i="6" a="1"/>
  <c r="E2209" i="6" s="1"/>
  <c r="E2305" i="6" a="1"/>
  <c r="E2305" i="6" s="1"/>
  <c r="E2833" i="6" a="1"/>
  <c r="E2833" i="6" s="1"/>
  <c r="E1537" i="6" a="1"/>
  <c r="E1537" i="6" s="1"/>
  <c r="F1537" i="6" s="1"/>
  <c r="E1681" i="6" a="1"/>
  <c r="E1681" i="6" s="1"/>
  <c r="F1681" i="6" s="1"/>
  <c r="E2161" i="6" a="1"/>
  <c r="E2161" i="6" s="1"/>
  <c r="E3121" i="6" a="1"/>
  <c r="E3121" i="6" s="1"/>
  <c r="E1777" i="6" a="1"/>
  <c r="E1777" i="6" s="1"/>
  <c r="E2065" i="6" a="1"/>
  <c r="E2065" i="6" s="1"/>
  <c r="E2737" i="6" a="1"/>
  <c r="E2737" i="6" s="1"/>
  <c r="E3745" i="6" a="1"/>
  <c r="E3745" i="6" s="1"/>
  <c r="E2905" i="6" a="1"/>
  <c r="E2905" i="6" s="1"/>
  <c r="F2905" i="6" s="1"/>
  <c r="E3193" i="6" a="1"/>
  <c r="E3193" i="6" s="1"/>
  <c r="E3577" i="6" a="1"/>
  <c r="E3577" i="6" s="1"/>
  <c r="E4201" i="6" a="1"/>
  <c r="E4201" i="6" s="1"/>
  <c r="F4201" i="6" s="1"/>
  <c r="E2761" i="6" a="1"/>
  <c r="E2761" i="6" s="1"/>
  <c r="F2761" i="6" s="1"/>
  <c r="E3097" i="6" a="1"/>
  <c r="E3097" i="6" s="1"/>
  <c r="E3601" i="6" a="1"/>
  <c r="E3601" i="6" s="1"/>
  <c r="E4033" i="6" a="1"/>
  <c r="E4033" i="6" s="1"/>
  <c r="F4033" i="6" s="1"/>
  <c r="E3217" i="6" a="1"/>
  <c r="E3217" i="6" s="1"/>
  <c r="E3385" i="6" a="1"/>
  <c r="E3385" i="6" s="1"/>
  <c r="E3625" i="6" a="1"/>
  <c r="E3625" i="6" s="1"/>
  <c r="F3625" i="6" s="1"/>
  <c r="E3889" i="6" a="1"/>
  <c r="E3889" i="6" s="1"/>
  <c r="E4225" i="6" a="1"/>
  <c r="E4225" i="6" s="1"/>
  <c r="F4225" i="6" s="1"/>
  <c r="E4513" i="6" a="1"/>
  <c r="E4513" i="6" s="1"/>
  <c r="E4921" i="6" a="1"/>
  <c r="E4921" i="6" s="1"/>
  <c r="E3913" i="6" a="1"/>
  <c r="E3913" i="6" s="1"/>
  <c r="E4345" i="6" a="1"/>
  <c r="E4345" i="6" s="1"/>
  <c r="E4753" i="6" a="1"/>
  <c r="E4753" i="6" s="1"/>
  <c r="E5233" i="6" a="1"/>
  <c r="E5233" i="6" s="1"/>
  <c r="E4393" i="6" a="1"/>
  <c r="E4393" i="6" s="1"/>
  <c r="F4393" i="6" s="1"/>
  <c r="E4849" i="6" a="1"/>
  <c r="E4849" i="6" s="1"/>
  <c r="E5161" i="6" a="1"/>
  <c r="E5161" i="6" s="1"/>
  <c r="E4681" i="6" a="1"/>
  <c r="E4681" i="6" s="1"/>
  <c r="E5017" i="6" a="1"/>
  <c r="E5017" i="6" s="1"/>
  <c r="E5305" i="6" a="1"/>
  <c r="E5305" i="6" s="1"/>
  <c r="F5305" i="6" s="1"/>
  <c r="E5521" i="6" a="1"/>
  <c r="E5521" i="6" s="1"/>
  <c r="E5905" i="6" a="1"/>
  <c r="E5905" i="6" s="1"/>
  <c r="E5617" i="6" a="1"/>
  <c r="E5617" i="6" s="1"/>
  <c r="E5833" i="6" a="1"/>
  <c r="E5833" i="6" s="1"/>
  <c r="F5833" i="6" s="1"/>
  <c r="E5545" i="6" a="1"/>
  <c r="E5545" i="6" s="1"/>
  <c r="E5857" i="6" a="1"/>
  <c r="E5857" i="6" s="1"/>
  <c r="E5737" i="6" a="1"/>
  <c r="E5737" i="6" s="1"/>
  <c r="E6121" i="6" a="1"/>
  <c r="E6121" i="6" s="1"/>
  <c r="E6193" i="6" a="1"/>
  <c r="E6193" i="6" s="1"/>
  <c r="E6145" i="6" a="1"/>
  <c r="E6145" i="6" s="1"/>
  <c r="E6361" i="6" a="1"/>
  <c r="E6361" i="6" s="1"/>
  <c r="E6721" i="6" a="1"/>
  <c r="E6721" i="6" s="1"/>
  <c r="E6481" i="6" a="1"/>
  <c r="E6481" i="6" s="1"/>
  <c r="E6697" i="6" a="1"/>
  <c r="E6697" i="6" s="1"/>
  <c r="E6649" i="6" a="1"/>
  <c r="E6649" i="6" s="1"/>
  <c r="E6505" i="6" a="1"/>
  <c r="E6505" i="6" s="1"/>
  <c r="E6889" i="6" a="1"/>
  <c r="E6889" i="6" s="1"/>
  <c r="F6889" i="6" s="1"/>
  <c r="E7129" i="6" a="1"/>
  <c r="E7129" i="6" s="1"/>
  <c r="F7129" i="6" s="1"/>
  <c r="E7321" i="6" a="1"/>
  <c r="E7321" i="6" s="1"/>
  <c r="E7657" i="6" a="1"/>
  <c r="E7657" i="6" s="1"/>
  <c r="E7009" i="6" a="1"/>
  <c r="E7009" i="6" s="1"/>
  <c r="E7201" i="6" a="1"/>
  <c r="E7201" i="6" s="1"/>
  <c r="E7537" i="6" a="1"/>
  <c r="E7537" i="6" s="1"/>
  <c r="E7417" i="6" a="1"/>
  <c r="E7417" i="6" s="1"/>
  <c r="E7561" i="6" a="1"/>
  <c r="E7561" i="6" s="1"/>
  <c r="F7561" i="6" s="1"/>
  <c r="E7801" i="6" a="1"/>
  <c r="E7801" i="6" s="1"/>
  <c r="F7801" i="6" s="1"/>
  <c r="E7873" i="6" a="1"/>
  <c r="E7873" i="6" s="1"/>
  <c r="E8017" i="6" a="1"/>
  <c r="E8017" i="6" s="1"/>
  <c r="E8425" i="6" a="1"/>
  <c r="E8425" i="6" s="1"/>
  <c r="F8425" i="6" s="1"/>
  <c r="E8161" i="6" a="1"/>
  <c r="E8161" i="6" s="1"/>
  <c r="E8137" i="6" a="1"/>
  <c r="E8137" i="6" s="1"/>
  <c r="F8137" i="6" s="1"/>
  <c r="E385" i="6" a="1"/>
  <c r="E385" i="6" s="1"/>
  <c r="F385" i="6" s="1"/>
  <c r="E625" i="6" a="1"/>
  <c r="E625" i="6" s="1"/>
  <c r="E865" i="6" a="1"/>
  <c r="E865" i="6" s="1"/>
  <c r="E649" i="6" a="1"/>
  <c r="E649" i="6" s="1"/>
  <c r="E1225" i="6" a="1"/>
  <c r="E1225" i="6" s="1"/>
  <c r="E529" i="6" a="1"/>
  <c r="E529" i="6" s="1"/>
  <c r="E817" i="6" a="1"/>
  <c r="E817" i="6" s="1"/>
  <c r="E121" i="6" a="1"/>
  <c r="E121" i="6" s="1"/>
  <c r="E361" i="6" a="1"/>
  <c r="E361" i="6" s="1"/>
  <c r="F361" i="6" s="1"/>
  <c r="E985" i="6" a="1"/>
  <c r="E985" i="6" s="1"/>
  <c r="E1105" i="6" a="1"/>
  <c r="E1105" i="6" s="1"/>
  <c r="E1369" i="6" a="1"/>
  <c r="E1369" i="6" s="1"/>
  <c r="E1993" i="6" a="1"/>
  <c r="E1993" i="6" s="1"/>
  <c r="F1993" i="6" s="1"/>
  <c r="E2401" i="6" a="1"/>
  <c r="E2401" i="6" s="1"/>
  <c r="F2401" i="6" s="1"/>
  <c r="E1393" i="6" a="1"/>
  <c r="E1393" i="6" s="1"/>
  <c r="F1393" i="6" s="1"/>
  <c r="E1633" i="6" a="1"/>
  <c r="E1633" i="6" s="1"/>
  <c r="F1633" i="6" s="1"/>
  <c r="E2017" i="6" a="1"/>
  <c r="E2017" i="6" s="1"/>
  <c r="E2233" i="6" a="1"/>
  <c r="E2233" i="6" s="1"/>
  <c r="F2233" i="6" s="1"/>
  <c r="E2425" i="6" a="1"/>
  <c r="E2425" i="6" s="1"/>
  <c r="E2881" i="6" a="1"/>
  <c r="E2881" i="6" s="1"/>
  <c r="E1561" i="6" a="1"/>
  <c r="E1561" i="6" s="1"/>
  <c r="E1753" i="6" a="1"/>
  <c r="E1753" i="6" s="1"/>
  <c r="E2449" i="6" a="1"/>
  <c r="E2449" i="6" s="1"/>
  <c r="F2449" i="6" s="1"/>
  <c r="E1849" i="6" a="1"/>
  <c r="E1849" i="6" s="1"/>
  <c r="E3073" i="6" a="1"/>
  <c r="E3073" i="6" s="1"/>
  <c r="F3073" i="6" s="1"/>
  <c r="E3937" i="6" a="1"/>
  <c r="E3937" i="6" s="1"/>
  <c r="E2953" i="6" a="1"/>
  <c r="E2953" i="6" s="1"/>
  <c r="E3673" i="6" a="1"/>
  <c r="E3673" i="6" s="1"/>
  <c r="F3673" i="6" s="1"/>
  <c r="E2785" i="6" a="1"/>
  <c r="E2785" i="6" s="1"/>
  <c r="E3265" i="6" a="1"/>
  <c r="E3265" i="6" s="1"/>
  <c r="E3697" i="6" a="1"/>
  <c r="E3697" i="6" s="1"/>
  <c r="F3697" i="6" s="1"/>
  <c r="E4081" i="6" a="1"/>
  <c r="E4081" i="6" s="1"/>
  <c r="F4081" i="6" s="1"/>
  <c r="E3289" i="6" a="1"/>
  <c r="E3289" i="6" s="1"/>
  <c r="E3409" i="6" a="1"/>
  <c r="E3409" i="6" s="1"/>
  <c r="E3721" i="6" a="1"/>
  <c r="E3721" i="6" s="1"/>
  <c r="F3721" i="6" s="1"/>
  <c r="E4321" i="6" a="1"/>
  <c r="E4321" i="6" s="1"/>
  <c r="E4945" i="6" a="1"/>
  <c r="E4945" i="6" s="1"/>
  <c r="E4009" i="6" a="1"/>
  <c r="E4009" i="6" s="1"/>
  <c r="E4609" i="6" a="1"/>
  <c r="E4609" i="6" s="1"/>
  <c r="F4609" i="6" s="1"/>
  <c r="E4177" i="6" a="1"/>
  <c r="E4177" i="6" s="1"/>
  <c r="F4177" i="6" s="1"/>
  <c r="E4897" i="6" a="1"/>
  <c r="E4897" i="6" s="1"/>
  <c r="E4297" i="6" a="1"/>
  <c r="E4297" i="6" s="1"/>
  <c r="E4729" i="6" a="1"/>
  <c r="E4729" i="6" s="1"/>
  <c r="E5353" i="6" a="1"/>
  <c r="E5353" i="6" s="1"/>
  <c r="E5281" i="6" a="1"/>
  <c r="E5281" i="6" s="1"/>
  <c r="F5281" i="6" s="1"/>
  <c r="E5593" i="6" a="1"/>
  <c r="E5593" i="6" s="1"/>
  <c r="E5929" i="6" a="1"/>
  <c r="E5929" i="6" s="1"/>
  <c r="F5929" i="6" s="1"/>
  <c r="E5881" i="6" a="1"/>
  <c r="E5881" i="6" s="1"/>
  <c r="E6217" i="6" a="1"/>
  <c r="E6217" i="6" s="1"/>
  <c r="F6217" i="6" s="1"/>
  <c r="E6241" i="6" a="1"/>
  <c r="E6241" i="6" s="1"/>
  <c r="E6265" i="6" a="1"/>
  <c r="E6265" i="6" s="1"/>
  <c r="F6265" i="6" s="1"/>
  <c r="E6577" i="6" a="1"/>
  <c r="E6577" i="6" s="1"/>
  <c r="F6577" i="6" s="1"/>
  <c r="E6913" i="6" a="1"/>
  <c r="E6913" i="6" s="1"/>
  <c r="E6745" i="6" a="1"/>
  <c r="E6745" i="6" s="1"/>
  <c r="F6745" i="6" s="1"/>
  <c r="E6673" i="6" a="1"/>
  <c r="E6673" i="6" s="1"/>
  <c r="E7177" i="6" a="1"/>
  <c r="E7177" i="6" s="1"/>
  <c r="E6841" i="6" a="1"/>
  <c r="E6841" i="6" s="1"/>
  <c r="F6841" i="6" s="1"/>
  <c r="E7057" i="6" a="1"/>
  <c r="E7057" i="6" s="1"/>
  <c r="E7249" i="6" a="1"/>
  <c r="E7249" i="6" s="1"/>
  <c r="F7249" i="6" s="1"/>
  <c r="E7753" i="6" a="1"/>
  <c r="E7753" i="6" s="1"/>
  <c r="E7441" i="6" a="1"/>
  <c r="E7441" i="6" s="1"/>
  <c r="F7441" i="6" s="1"/>
  <c r="E7633" i="6" a="1"/>
  <c r="E7633" i="6" s="1"/>
  <c r="E7681" i="6" a="1"/>
  <c r="E7681" i="6" s="1"/>
  <c r="E7465" i="6" a="1"/>
  <c r="E7465" i="6" s="1"/>
  <c r="E7921" i="6" a="1"/>
  <c r="E7921" i="6" s="1"/>
  <c r="F7921" i="6" s="1"/>
  <c r="E8113" i="6" a="1"/>
  <c r="E8113" i="6" s="1"/>
  <c r="F8113" i="6" s="1"/>
  <c r="E8257" i="6" a="1"/>
  <c r="E8257" i="6" s="1"/>
  <c r="F8257" i="6" s="1"/>
  <c r="E8233" i="6" a="1"/>
  <c r="E8233" i="6" s="1"/>
  <c r="F8233" i="6" s="1"/>
  <c r="E7583" i="6" a="1"/>
  <c r="E7583" i="6" s="1"/>
  <c r="F7583" i="6" s="1"/>
  <c r="E697" i="6" a="1"/>
  <c r="E697" i="6" s="1"/>
  <c r="F697" i="6" s="1"/>
  <c r="E313" i="6" a="1"/>
  <c r="E313" i="6" s="1"/>
  <c r="E1249" i="6" a="1"/>
  <c r="E1249" i="6" s="1"/>
  <c r="E841" i="6" a="1"/>
  <c r="E841" i="6" s="1"/>
  <c r="F841" i="6" s="1"/>
  <c r="E193" i="6" a="1"/>
  <c r="E193" i="6" s="1"/>
  <c r="E1009" i="6" a="1"/>
  <c r="E1009" i="6" s="1"/>
  <c r="F1009" i="6" s="1"/>
  <c r="E1705" i="6" a="1"/>
  <c r="E1705" i="6" s="1"/>
  <c r="E2473" i="6" a="1"/>
  <c r="E2473" i="6" s="1"/>
  <c r="E1729" i="6" a="1"/>
  <c r="E1729" i="6" s="1"/>
  <c r="E2257" i="6" a="1"/>
  <c r="E2257" i="6" s="1"/>
  <c r="E2929" i="6" a="1"/>
  <c r="E2929" i="6" s="1"/>
  <c r="F2929" i="6" s="1"/>
  <c r="E1945" i="6" a="1"/>
  <c r="E1945" i="6" s="1"/>
  <c r="F1945" i="6" s="1"/>
  <c r="E2521" i="6" a="1"/>
  <c r="E2521" i="6" s="1"/>
  <c r="E1873" i="6" a="1"/>
  <c r="E1873" i="6" s="1"/>
  <c r="E3553" i="6" a="1"/>
  <c r="E3553" i="6" s="1"/>
  <c r="F3553" i="6" s="1"/>
  <c r="E3001" i="6" a="1"/>
  <c r="E3001" i="6" s="1"/>
  <c r="E3769" i="6" a="1"/>
  <c r="E3769" i="6" s="1"/>
  <c r="F3769" i="6" s="1"/>
  <c r="E2809" i="6" a="1"/>
  <c r="E2809" i="6" s="1"/>
  <c r="E3793" i="6" a="1"/>
  <c r="E3793" i="6" s="1"/>
  <c r="E2689" i="6" a="1"/>
  <c r="E2689" i="6" s="1"/>
  <c r="E3433" i="6" a="1"/>
  <c r="E3433" i="6" s="1"/>
  <c r="E4057" i="6" a="1"/>
  <c r="E4057" i="6" s="1"/>
  <c r="F4057" i="6" s="1"/>
  <c r="E4825" i="6" a="1"/>
  <c r="E4825" i="6" s="1"/>
  <c r="F4825" i="6" s="1"/>
  <c r="E4153" i="6" a="1"/>
  <c r="E4153" i="6" s="1"/>
  <c r="E5065" i="6" a="1"/>
  <c r="E5065" i="6" s="1"/>
  <c r="F5065" i="6" s="1"/>
  <c r="E4489" i="6" a="1"/>
  <c r="E4489" i="6" s="1"/>
  <c r="F4489" i="6" s="1"/>
  <c r="E4585" i="6" a="1"/>
  <c r="E4585" i="6" s="1"/>
  <c r="E5137" i="6" a="1"/>
  <c r="E5137" i="6" s="1"/>
  <c r="E5449" i="6" a="1"/>
  <c r="E5449" i="6" s="1"/>
  <c r="F5449" i="6" s="1"/>
  <c r="E5977" i="6" a="1"/>
  <c r="E5977" i="6" s="1"/>
  <c r="E5329" i="6" a="1"/>
  <c r="E5329" i="6" s="1"/>
  <c r="E5377" i="6" a="1"/>
  <c r="E5377" i="6" s="1"/>
  <c r="E6073" i="6" a="1"/>
  <c r="E6073" i="6" s="1"/>
  <c r="E6313" i="6" a="1"/>
  <c r="E6313" i="6" s="1"/>
  <c r="F6313" i="6" s="1"/>
  <c r="E6385" i="6" a="1"/>
  <c r="E6385" i="6" s="1"/>
  <c r="E7513" i="6" a="1"/>
  <c r="E7513" i="6" s="1"/>
  <c r="E6769" i="6" a="1"/>
  <c r="E6769" i="6" s="1"/>
  <c r="E7225" i="6" a="1"/>
  <c r="E7225" i="6" s="1"/>
  <c r="E6937" i="6" a="1"/>
  <c r="E6937" i="6" s="1"/>
  <c r="E7297" i="6" a="1"/>
  <c r="E7297" i="6" s="1"/>
  <c r="E7849" i="6" a="1"/>
  <c r="E7849" i="6" s="1"/>
  <c r="E7729" i="6" a="1"/>
  <c r="E7729" i="6" s="1"/>
  <c r="E7609" i="6" a="1"/>
  <c r="E7609" i="6" s="1"/>
  <c r="F7609" i="6" s="1"/>
  <c r="E8209" i="6" a="1"/>
  <c r="E8209" i="6" s="1"/>
  <c r="E8305" i="6" a="1"/>
  <c r="E8305" i="6" s="1"/>
  <c r="E8281" i="6" a="1"/>
  <c r="E8281" i="6" s="1"/>
  <c r="E49" i="6" a="1"/>
  <c r="E49" i="6" s="1"/>
  <c r="E73" i="6" a="1"/>
  <c r="E73" i="6" s="1"/>
  <c r="E505" i="6" a="1"/>
  <c r="E505" i="6" s="1"/>
  <c r="F505" i="6" s="1"/>
  <c r="E721" i="6" a="1"/>
  <c r="E721" i="6" s="1"/>
  <c r="F721" i="6" s="1"/>
  <c r="E1201" i="6" a="1"/>
  <c r="E1201" i="6" s="1"/>
  <c r="F1201" i="6" s="1"/>
  <c r="E457" i="6" a="1"/>
  <c r="E457" i="6" s="1"/>
  <c r="E889" i="6" a="1"/>
  <c r="E889" i="6" s="1"/>
  <c r="F889" i="6" s="1"/>
  <c r="E1273" i="6" a="1"/>
  <c r="E1273" i="6" s="1"/>
  <c r="E673" i="6" a="1"/>
  <c r="E673" i="6" s="1"/>
  <c r="E961" i="6" a="1"/>
  <c r="E961" i="6" s="1"/>
  <c r="F961" i="6" s="1"/>
  <c r="E265" i="6" a="1"/>
  <c r="E265" i="6" s="1"/>
  <c r="F265" i="6" s="1"/>
  <c r="E217" i="6" a="1"/>
  <c r="E217" i="6" s="1"/>
  <c r="E913" i="6" a="1"/>
  <c r="E913" i="6" s="1"/>
  <c r="E1033" i="6" a="1"/>
  <c r="E1033" i="6" s="1"/>
  <c r="F1033" i="6" s="1"/>
  <c r="E1297" i="6" a="1"/>
  <c r="E1297" i="6" s="1"/>
  <c r="E1801" i="6" a="1"/>
  <c r="E1801" i="6" s="1"/>
  <c r="F1801" i="6" s="1"/>
  <c r="E2329" i="6" a="1"/>
  <c r="E2329" i="6" s="1"/>
  <c r="E2545" i="6" a="1"/>
  <c r="E2545" i="6" s="1"/>
  <c r="F2545" i="6" s="1"/>
  <c r="E1465" i="6" a="1"/>
  <c r="E1465" i="6" s="1"/>
  <c r="E1825" i="6" a="1"/>
  <c r="E1825" i="6" s="1"/>
  <c r="F1825" i="6" s="1"/>
  <c r="E2185" i="6" a="1"/>
  <c r="E2185" i="6" s="1"/>
  <c r="F2185" i="6" s="1"/>
  <c r="E2281" i="6" a="1"/>
  <c r="E2281" i="6" s="1"/>
  <c r="F2281" i="6" s="1"/>
  <c r="E2641" i="6" a="1"/>
  <c r="E2641" i="6" s="1"/>
  <c r="F2641" i="6" s="1"/>
  <c r="E1489" i="6" a="1"/>
  <c r="E1489" i="6" s="1"/>
  <c r="F1489" i="6" s="1"/>
  <c r="E1657" i="6" a="1"/>
  <c r="E1657" i="6" s="1"/>
  <c r="F1657" i="6" s="1"/>
  <c r="E2041" i="6" a="1"/>
  <c r="E2041" i="6" s="1"/>
  <c r="F2041" i="6" s="1"/>
  <c r="E2713" i="6" a="1"/>
  <c r="E2713" i="6" s="1"/>
  <c r="F2713" i="6" s="1"/>
  <c r="E1585" i="6" a="1"/>
  <c r="E1585" i="6" s="1"/>
  <c r="F1585" i="6" s="1"/>
  <c r="E1969" i="6" a="1"/>
  <c r="E1969" i="6" s="1"/>
  <c r="F1969" i="6" s="1"/>
  <c r="E2497" i="6" a="1"/>
  <c r="E2497" i="6" s="1"/>
  <c r="F2497" i="6" s="1"/>
  <c r="E3649" i="6" a="1"/>
  <c r="E3649" i="6" s="1"/>
  <c r="F3649" i="6" s="1"/>
  <c r="E2857" i="6" a="1"/>
  <c r="E2857" i="6" s="1"/>
  <c r="F2857" i="6" s="1"/>
  <c r="E3145" i="6" a="1"/>
  <c r="E3145" i="6" s="1"/>
  <c r="E3481" i="6" a="1"/>
  <c r="E3481" i="6" s="1"/>
  <c r="F3481" i="6" s="1"/>
  <c r="E3961" i="6" a="1"/>
  <c r="E3961" i="6" s="1"/>
  <c r="F3961" i="6" s="1"/>
  <c r="E2665" i="6" a="1"/>
  <c r="E2665" i="6" s="1"/>
  <c r="F2665" i="6" s="1"/>
  <c r="E2977" i="6" a="1"/>
  <c r="E2977" i="6" s="1"/>
  <c r="E3505" i="6" a="1"/>
  <c r="E3505" i="6" s="1"/>
  <c r="F3505" i="6" s="1"/>
  <c r="E3841" i="6" a="1"/>
  <c r="E3841" i="6" s="1"/>
  <c r="E3049" i="6" a="1"/>
  <c r="E3049" i="6" s="1"/>
  <c r="F3049" i="6" s="1"/>
  <c r="E3361" i="6" a="1"/>
  <c r="E3361" i="6" s="1"/>
  <c r="F3361" i="6" s="1"/>
  <c r="E3529" i="6" a="1"/>
  <c r="E3529" i="6" s="1"/>
  <c r="F3529" i="6" s="1"/>
  <c r="E3865" i="6" a="1"/>
  <c r="E3865" i="6" s="1"/>
  <c r="F3865" i="6" s="1"/>
  <c r="E4129" i="6" a="1"/>
  <c r="E4129" i="6" s="1"/>
  <c r="E4441" i="6" a="1"/>
  <c r="E4441" i="6" s="1"/>
  <c r="F4441" i="6" s="1"/>
  <c r="E4873" i="6" a="1"/>
  <c r="E4873" i="6" s="1"/>
  <c r="F4873" i="6" s="1"/>
  <c r="E5209" i="6" a="1"/>
  <c r="E5209" i="6" s="1"/>
  <c r="F5209" i="6" s="1"/>
  <c r="E4249" i="6" a="1"/>
  <c r="E4249" i="6" s="1"/>
  <c r="F4249" i="6" s="1"/>
  <c r="E4705" i="6" a="1"/>
  <c r="E4705" i="6" s="1"/>
  <c r="F4705" i="6" s="1"/>
  <c r="E5185" i="6" a="1"/>
  <c r="E5185" i="6" s="1"/>
  <c r="F5185" i="6" s="1"/>
  <c r="E4369" i="6" a="1"/>
  <c r="E4369" i="6" s="1"/>
  <c r="F4369" i="6" s="1"/>
  <c r="E4537" i="6" a="1"/>
  <c r="E4537" i="6" s="1"/>
  <c r="E5089" i="6" a="1"/>
  <c r="E5089" i="6" s="1"/>
  <c r="F5089" i="6" s="1"/>
  <c r="E4633" i="6" a="1"/>
  <c r="E4633" i="6" s="1"/>
  <c r="F4633" i="6" s="1"/>
  <c r="E4801" i="6" a="1"/>
  <c r="E4801" i="6" s="1"/>
  <c r="F4801" i="6" s="1"/>
  <c r="E5257" i="6" a="1"/>
  <c r="E5257" i="6" s="1"/>
  <c r="E5473" i="6" a="1"/>
  <c r="E5473" i="6" s="1"/>
  <c r="F5473" i="6" s="1"/>
  <c r="E5761" i="6" a="1"/>
  <c r="E5761" i="6" s="1"/>
  <c r="F5761" i="6" s="1"/>
  <c r="E5401" i="6" a="1"/>
  <c r="E5401" i="6" s="1"/>
  <c r="F5401" i="6" s="1"/>
  <c r="E5809" i="6" a="1"/>
  <c r="E5809" i="6" s="1"/>
  <c r="E5497" i="6" a="1"/>
  <c r="E5497" i="6" s="1"/>
  <c r="F5497" i="6" s="1"/>
  <c r="E5713" i="6" a="1"/>
  <c r="E5713" i="6" s="1"/>
  <c r="F5713" i="6" s="1"/>
  <c r="E5425" i="6" a="1"/>
  <c r="E5425" i="6" s="1"/>
  <c r="F5425" i="6" s="1"/>
  <c r="E6097" i="6" a="1"/>
  <c r="E6097" i="6" s="1"/>
  <c r="F6097" i="6" s="1"/>
  <c r="E6169" i="6" a="1"/>
  <c r="E6169" i="6" s="1"/>
  <c r="F6169" i="6" s="1"/>
  <c r="E6049" i="6" a="1"/>
  <c r="E6049" i="6" s="1"/>
  <c r="F6049" i="6" s="1"/>
  <c r="E6025" i="6" a="1"/>
  <c r="E6025" i="6" s="1"/>
  <c r="E6625" i="6" a="1"/>
  <c r="E6625" i="6" s="1"/>
  <c r="E6409" i="6" a="1"/>
  <c r="E6409" i="6" s="1"/>
  <c r="F6409" i="6" s="1"/>
  <c r="E6601" i="6" a="1"/>
  <c r="E6601" i="6" s="1"/>
  <c r="F6601" i="6" s="1"/>
  <c r="E6433" i="6" a="1"/>
  <c r="E6433" i="6" s="1"/>
  <c r="E6457" i="6" a="1"/>
  <c r="E6457" i="6" s="1"/>
  <c r="F6457" i="6" s="1"/>
  <c r="E6793" i="6" a="1"/>
  <c r="E6793" i="6" s="1"/>
  <c r="F6793" i="6" s="1"/>
  <c r="E7081" i="6" a="1"/>
  <c r="E7081" i="6" s="1"/>
  <c r="F7081" i="6" s="1"/>
  <c r="E7273" i="6" a="1"/>
  <c r="E7273" i="6" s="1"/>
  <c r="F7273" i="6" s="1"/>
  <c r="E7585" i="6" a="1"/>
  <c r="E7585" i="6" s="1"/>
  <c r="F7585" i="6" s="1"/>
  <c r="E6961" i="6" a="1"/>
  <c r="E6961" i="6" s="1"/>
  <c r="F6961" i="6" s="1"/>
  <c r="E7153" i="6" a="1"/>
  <c r="E7153" i="6" s="1"/>
  <c r="F7153" i="6" s="1"/>
  <c r="E7345" i="6" a="1"/>
  <c r="E7345" i="6" s="1"/>
  <c r="F7345" i="6" s="1"/>
  <c r="E6865" i="6" a="1"/>
  <c r="E6865" i="6" s="1"/>
  <c r="E7393" i="6" a="1"/>
  <c r="E7393" i="6" s="1"/>
  <c r="F7393" i="6" s="1"/>
  <c r="E8089" i="6" a="1"/>
  <c r="E8089" i="6" s="1"/>
  <c r="F8089" i="6" s="1"/>
  <c r="E7777" i="6" a="1"/>
  <c r="E7777" i="6" s="1"/>
  <c r="F7777" i="6" s="1"/>
  <c r="E8329" i="6" a="1"/>
  <c r="E8329" i="6" s="1"/>
  <c r="F8329" i="6" s="1"/>
  <c r="E7825" i="6" a="1"/>
  <c r="E7825" i="6" s="1"/>
  <c r="F7825" i="6" s="1"/>
  <c r="E7993" i="6" a="1"/>
  <c r="E7993" i="6" s="1"/>
  <c r="F7993" i="6" s="1"/>
  <c r="E8353" i="6" a="1"/>
  <c r="E8353" i="6" s="1"/>
  <c r="F8353" i="6" s="1"/>
  <c r="E8065" i="6" a="1"/>
  <c r="E8065" i="6" s="1"/>
  <c r="F8065" i="6" s="1"/>
  <c r="E8377" i="6" a="1"/>
  <c r="E8377" i="6" s="1"/>
  <c r="F8377" i="6" s="1"/>
  <c r="E8041" i="6" a="1"/>
  <c r="E8041" i="6" s="1"/>
  <c r="F8041" i="6" s="1"/>
  <c r="E8401" i="6" a="1"/>
  <c r="E8401" i="6" s="1"/>
  <c r="AF6" i="2"/>
  <c r="E23" i="6"/>
  <c r="F23" i="6" s="1"/>
  <c r="I25" i="6"/>
  <c r="J25" i="6" s="1"/>
  <c r="F817" i="6" l="1"/>
  <c r="F337" i="6"/>
  <c r="F6505" i="6"/>
  <c r="F913" i="6"/>
  <c r="F4897" i="6"/>
  <c r="F4105" i="6"/>
  <c r="F3241" i="6"/>
  <c r="F6121" i="6"/>
  <c r="F4273" i="6"/>
  <c r="F5857" i="6"/>
  <c r="F1345" i="6"/>
  <c r="F1441" i="6"/>
  <c r="F7657" i="6"/>
  <c r="F2305" i="6"/>
  <c r="F528" i="6"/>
  <c r="F1417" i="6"/>
  <c r="F7105" i="6"/>
  <c r="F5017" i="6"/>
  <c r="F1897" i="6"/>
  <c r="F6241" i="6"/>
  <c r="F3337" i="6"/>
  <c r="F433" i="6"/>
  <c r="F6913" i="6"/>
  <c r="F3385" i="6"/>
  <c r="F5905" i="6"/>
  <c r="F3745" i="6"/>
  <c r="F529" i="6"/>
  <c r="F3097" i="6"/>
  <c r="F7177" i="6"/>
  <c r="F2353" i="6"/>
  <c r="F6817" i="6"/>
  <c r="F3913" i="6"/>
  <c r="F1777" i="6"/>
  <c r="F3409" i="6"/>
  <c r="F6649" i="6"/>
  <c r="F7537" i="6"/>
  <c r="F289" i="6"/>
  <c r="F6481" i="6"/>
  <c r="F2496" i="6"/>
  <c r="F6721" i="6"/>
  <c r="F4921" i="6"/>
  <c r="F1321" i="6"/>
  <c r="F3889" i="6"/>
  <c r="F3577" i="6"/>
  <c r="F2065" i="6"/>
  <c r="F3025" i="6"/>
  <c r="F7776" i="6"/>
  <c r="F1320" i="6"/>
  <c r="E6864" i="6" a="1"/>
  <c r="E6864" i="6" s="1"/>
  <c r="F6864" i="6" s="1"/>
  <c r="E5256" i="6" a="1"/>
  <c r="E5256" i="6" s="1"/>
  <c r="F5257" i="6" s="1"/>
  <c r="E6432" i="6" a="1"/>
  <c r="E6432" i="6" s="1"/>
  <c r="F6433" i="6" s="1"/>
  <c r="F1656" i="6"/>
  <c r="F5208" i="6"/>
  <c r="F7176" i="6"/>
  <c r="F7416" i="6"/>
  <c r="E5808" i="6" a="1"/>
  <c r="E5808" i="6" s="1"/>
  <c r="F5809" i="6" s="1"/>
  <c r="F7272" i="6"/>
  <c r="E2592" i="6" a="1"/>
  <c r="E2592" i="6" s="1"/>
  <c r="F2593" i="6" s="1"/>
  <c r="F3528" i="6"/>
  <c r="F625" i="6"/>
  <c r="E4560" i="6" a="1"/>
  <c r="E4560" i="6" s="1"/>
  <c r="F4560" i="6" s="1"/>
  <c r="E3936" i="6" a="1"/>
  <c r="E3936" i="6" s="1"/>
  <c r="F3937" i="6" s="1"/>
  <c r="F6985" i="6"/>
  <c r="F241" i="6"/>
  <c r="K19" i="5"/>
  <c r="L20" i="5"/>
  <c r="P20" i="5" s="1"/>
  <c r="F2928" i="6"/>
  <c r="A8061" i="6"/>
  <c r="A8013" i="6"/>
  <c r="A7725" i="6"/>
  <c r="A7389" i="6"/>
  <c r="A7005" i="6"/>
  <c r="A7509" i="6"/>
  <c r="A6693" i="6"/>
  <c r="A6429" i="6"/>
  <c r="A6621" i="6"/>
  <c r="A6645" i="6"/>
  <c r="A6213" i="6"/>
  <c r="A6381" i="6"/>
  <c r="A5277" i="6"/>
  <c r="A5973" i="6"/>
  <c r="A5901" i="6"/>
  <c r="A5421" i="6"/>
  <c r="A4797" i="6"/>
  <c r="A4293" i="6"/>
  <c r="A4269" i="6"/>
  <c r="A4821" i="6"/>
  <c r="A4245" i="6"/>
  <c r="A4485" i="6"/>
  <c r="A3837" i="6"/>
  <c r="A3333" i="6"/>
  <c r="A3957" i="6"/>
  <c r="A3069" i="6"/>
  <c r="A3693" i="6"/>
  <c r="A2925" i="6"/>
  <c r="A3213" i="6"/>
  <c r="A1797" i="6"/>
  <c r="A2565" i="6"/>
  <c r="A1965" i="6"/>
  <c r="A2493" i="6"/>
  <c r="A1941" i="6"/>
  <c r="A2781" i="6"/>
  <c r="A1821" i="6"/>
  <c r="A1029" i="6"/>
  <c r="A165" i="6"/>
  <c r="A957" i="6"/>
  <c r="A309" i="6"/>
  <c r="A669" i="6"/>
  <c r="A213" i="6"/>
  <c r="A693" i="6"/>
  <c r="A8181" i="6"/>
  <c r="A7677" i="6"/>
  <c r="A7341" i="6"/>
  <c r="A6885" i="6"/>
  <c r="A6909" i="6"/>
  <c r="A6597" i="6"/>
  <c r="A8325" i="6"/>
  <c r="A6573" i="6"/>
  <c r="A7029" i="6"/>
  <c r="A6141" i="6"/>
  <c r="A6285" i="6"/>
  <c r="A5853" i="6"/>
  <c r="A5925" i="6"/>
  <c r="A5829" i="6"/>
  <c r="A5373" i="6"/>
  <c r="A4749" i="6"/>
  <c r="A5253" i="6"/>
  <c r="A4173" i="6"/>
  <c r="A4773" i="6"/>
  <c r="A4149" i="6"/>
  <c r="A4317" i="6"/>
  <c r="A3741" i="6"/>
  <c r="A3237" i="6"/>
  <c r="A3813" i="6"/>
  <c r="A2901" i="6"/>
  <c r="A3597" i="6"/>
  <c r="A2853" i="6"/>
  <c r="A3021" i="6"/>
  <c r="A1701" i="6"/>
  <c r="A2469" i="6"/>
  <c r="A1869" i="6"/>
  <c r="A2325" i="6"/>
  <c r="A1845" i="6"/>
  <c r="A2709" i="6"/>
  <c r="A1725" i="6"/>
  <c r="A1005" i="6"/>
  <c r="A141" i="6"/>
  <c r="A885" i="6"/>
  <c r="A93" i="6"/>
  <c r="A621" i="6"/>
  <c r="A117" i="6"/>
  <c r="A381" i="6"/>
  <c r="A8085" i="6"/>
  <c r="A7701" i="6"/>
  <c r="A7629" i="6"/>
  <c r="A7293" i="6"/>
  <c r="A7821" i="6"/>
  <c r="A6813" i="6"/>
  <c r="A6477" i="6"/>
  <c r="A7533" i="6"/>
  <c r="A6549" i="6"/>
  <c r="A6933" i="6"/>
  <c r="A6045" i="6"/>
  <c r="A6117" i="6"/>
  <c r="A5733" i="6"/>
  <c r="A5709" i="6"/>
  <c r="A5805" i="6"/>
  <c r="A5229" i="6"/>
  <c r="A4701" i="6"/>
  <c r="A5157" i="6"/>
  <c r="A4077" i="6"/>
  <c r="A4725" i="6"/>
  <c r="A4029" i="6"/>
  <c r="A4221" i="6"/>
  <c r="A3645" i="6"/>
  <c r="A2997" i="6"/>
  <c r="A3717" i="6"/>
  <c r="A2805" i="6"/>
  <c r="A3501" i="6"/>
  <c r="A4053" i="6"/>
  <c r="A2613" i="6"/>
  <c r="A1653" i="6"/>
  <c r="A2421" i="6"/>
  <c r="A1773" i="6"/>
  <c r="A2301" i="6"/>
  <c r="A1749" i="6"/>
  <c r="A2541" i="6"/>
  <c r="A1461" i="6"/>
  <c r="A861" i="6"/>
  <c r="A285" i="6"/>
  <c r="A837" i="6"/>
  <c r="A1317" i="6"/>
  <c r="A525" i="6"/>
  <c r="A597" i="6"/>
  <c r="A8421" i="6"/>
  <c r="A8397" i="6"/>
  <c r="A7941" i="6"/>
  <c r="A7485" i="6"/>
  <c r="A7581" i="6"/>
  <c r="A7245" i="6"/>
  <c r="A7653" i="6"/>
  <c r="A7869" i="6"/>
  <c r="A6453" i="6"/>
  <c r="A7365" i="6"/>
  <c r="A6525" i="6"/>
  <c r="A6357" i="6"/>
  <c r="A6333" i="6"/>
  <c r="A5877" i="6"/>
  <c r="A5637" i="6"/>
  <c r="A5445" i="6"/>
  <c r="A5781" i="6"/>
  <c r="A5133" i="6"/>
  <c r="A4653" i="6"/>
  <c r="A5109" i="6"/>
  <c r="A5181" i="6"/>
  <c r="A4677" i="6"/>
  <c r="A3933" i="6"/>
  <c r="A4125" i="6"/>
  <c r="A3549" i="6"/>
  <c r="A2877" i="6"/>
  <c r="A3621" i="6"/>
  <c r="A2757" i="6"/>
  <c r="A3477" i="6"/>
  <c r="A3861" i="6"/>
  <c r="A2517" i="6"/>
  <c r="A1605" i="6"/>
  <c r="A2397" i="6"/>
  <c r="A1677" i="6"/>
  <c r="A2277" i="6"/>
  <c r="A1629" i="6"/>
  <c r="A2181" i="6"/>
  <c r="A1389" i="6"/>
  <c r="A645" i="6"/>
  <c r="A261" i="6"/>
  <c r="A813" i="6"/>
  <c r="A1269" i="6"/>
  <c r="A501" i="6"/>
  <c r="A1221" i="6"/>
  <c r="A8157" i="6"/>
  <c r="A8109" i="6"/>
  <c r="A7773" i="6"/>
  <c r="A7437" i="6"/>
  <c r="A7053" i="6"/>
  <c r="A7917" i="6"/>
  <c r="A6789" i="6"/>
  <c r="A6669" i="6"/>
  <c r="A6717" i="6"/>
  <c r="A7221" i="6"/>
  <c r="A6261" i="6"/>
  <c r="A6069" i="6"/>
  <c r="A5325" i="6"/>
  <c r="A5397" i="6"/>
  <c r="A5949" i="6"/>
  <c r="A5493" i="6"/>
  <c r="A4845" i="6"/>
  <c r="A4389" i="6"/>
  <c r="A4365" i="6"/>
  <c r="A4869" i="6"/>
  <c r="A4341" i="6"/>
  <c r="A4533" i="6"/>
  <c r="A3981" i="6"/>
  <c r="A3357" i="6"/>
  <c r="A4101" i="6"/>
  <c r="A3117" i="6"/>
  <c r="A3789" i="6"/>
  <c r="A2949" i="6"/>
  <c r="A3309" i="6"/>
  <c r="A1893" i="6"/>
  <c r="A3189" i="6"/>
  <c r="A2061" i="6"/>
  <c r="A2829" i="6"/>
  <c r="A2037" i="6"/>
  <c r="A2973" i="6"/>
  <c r="A1917" i="6"/>
  <c r="A1053" i="6"/>
  <c r="A189" i="6"/>
  <c r="A981" i="6"/>
  <c r="A549" i="6"/>
  <c r="A1101" i="6"/>
  <c r="A237" i="6"/>
  <c r="A741" i="6"/>
  <c r="A8301" i="6"/>
  <c r="A7605" i="6"/>
  <c r="A7149" i="6"/>
  <c r="A7269" i="6"/>
  <c r="A6741" i="6"/>
  <c r="A5661" i="6"/>
  <c r="A5685" i="6"/>
  <c r="A4437" i="6"/>
  <c r="A4581" i="6"/>
  <c r="A3429" i="6"/>
  <c r="A3285" i="6"/>
  <c r="A3669" i="6"/>
  <c r="A2373" i="6"/>
  <c r="A2205" i="6"/>
  <c r="A1341" i="6"/>
  <c r="A789" i="6"/>
  <c r="A429" i="6"/>
  <c r="A45" i="6"/>
  <c r="A8277" i="6"/>
  <c r="A7989" i="6"/>
  <c r="A7101" i="6"/>
  <c r="A7077" i="6"/>
  <c r="A6309" i="6"/>
  <c r="A5613" i="6"/>
  <c r="A5589" i="6"/>
  <c r="A5013" i="6"/>
  <c r="A4413" i="6"/>
  <c r="A3405" i="6"/>
  <c r="A2685" i="6"/>
  <c r="A3573" i="6"/>
  <c r="A2349" i="6"/>
  <c r="A1581" i="6"/>
  <c r="A1197" i="6"/>
  <c r="A717" i="6"/>
  <c r="A933" i="6"/>
  <c r="A21" i="6"/>
  <c r="A8253" i="6"/>
  <c r="A7965" i="6"/>
  <c r="A6957" i="6"/>
  <c r="A6765" i="6"/>
  <c r="A6189" i="6"/>
  <c r="A5565" i="6"/>
  <c r="A5541" i="6"/>
  <c r="A4557" i="6"/>
  <c r="A5205" i="6"/>
  <c r="A3381" i="6"/>
  <c r="A2589" i="6"/>
  <c r="A2445" i="6"/>
  <c r="A2157" i="6"/>
  <c r="A1557" i="6"/>
  <c r="A405" i="6"/>
  <c r="A573" i="6"/>
  <c r="A909" i="6"/>
  <c r="A7893" i="6"/>
  <c r="A6861" i="6"/>
  <c r="A7173" i="6"/>
  <c r="A6021" i="6"/>
  <c r="A5517" i="6"/>
  <c r="A5037" i="6"/>
  <c r="A4509" i="6"/>
  <c r="A5061" i="6"/>
  <c r="A2733" i="6"/>
  <c r="A3885" i="6"/>
  <c r="A2085" i="6"/>
  <c r="A1413" i="6"/>
  <c r="A1509" i="6"/>
  <c r="A357" i="6"/>
  <c r="A1245" i="6"/>
  <c r="A765" i="6"/>
  <c r="A8349" i="6"/>
  <c r="A7557" i="6"/>
  <c r="A8373" i="6"/>
  <c r="A6981" i="6"/>
  <c r="A6237" i="6"/>
  <c r="A5469" i="6"/>
  <c r="A4941" i="6"/>
  <c r="A5085" i="6"/>
  <c r="A4965" i="6"/>
  <c r="A2661" i="6"/>
  <c r="A3261" i="6"/>
  <c r="A1989" i="6"/>
  <c r="A3165" i="6"/>
  <c r="A2133" i="6"/>
  <c r="A333" i="6"/>
  <c r="A1149" i="6"/>
  <c r="A8229" i="6"/>
  <c r="A8205" i="6"/>
  <c r="A7461" i="6"/>
  <c r="A7413" i="6"/>
  <c r="A6837" i="6"/>
  <c r="A6165" i="6"/>
  <c r="A5349" i="6"/>
  <c r="A4893" i="6"/>
  <c r="A4989" i="6"/>
  <c r="A4005" i="6"/>
  <c r="A2637" i="6"/>
  <c r="A3141" i="6"/>
  <c r="A1533" i="6"/>
  <c r="A3093" i="6"/>
  <c r="A2109" i="6"/>
  <c r="A1293" i="6"/>
  <c r="A1125" i="6"/>
  <c r="A8133" i="6"/>
  <c r="A7845" i="6"/>
  <c r="A7797" i="6"/>
  <c r="A7317" i="6"/>
  <c r="A6501" i="6"/>
  <c r="A6093" i="6"/>
  <c r="A5301" i="6"/>
  <c r="A4605" i="6"/>
  <c r="A4917" i="6"/>
  <c r="A3909" i="6"/>
  <c r="A3525" i="6"/>
  <c r="A3045" i="6"/>
  <c r="A1485" i="6"/>
  <c r="A2253" i="6"/>
  <c r="A2013" i="6"/>
  <c r="A1173" i="6"/>
  <c r="A477" i="6"/>
  <c r="A8037" i="6"/>
  <c r="A7749" i="6"/>
  <c r="A7197" i="6"/>
  <c r="A7125" i="6"/>
  <c r="A6405" i="6"/>
  <c r="A5757" i="6"/>
  <c r="A5997" i="6"/>
  <c r="A4461" i="6"/>
  <c r="A4629" i="6"/>
  <c r="A4197" i="6"/>
  <c r="A3453" i="6"/>
  <c r="A3765" i="6"/>
  <c r="A1437" i="6"/>
  <c r="A2229" i="6"/>
  <c r="A1365" i="6"/>
  <c r="A1077" i="6"/>
  <c r="A453" i="6"/>
  <c r="A69" i="6"/>
  <c r="J38" i="5"/>
  <c r="J11" i="5"/>
  <c r="F217" i="6"/>
  <c r="F5904" i="6"/>
  <c r="F3576" i="6"/>
  <c r="F6648" i="6"/>
  <c r="F3384" i="6"/>
  <c r="F553" i="6"/>
  <c r="F24" i="6"/>
  <c r="F6912" i="6"/>
  <c r="F6984" i="6"/>
  <c r="F6816" i="6"/>
  <c r="F1297" i="6"/>
  <c r="F1273" i="6"/>
  <c r="F240" i="6"/>
  <c r="F7681" i="6"/>
  <c r="F4465" i="6"/>
  <c r="F8017" i="6"/>
  <c r="F5737" i="6"/>
  <c r="F2833" i="6"/>
  <c r="F793" i="6"/>
  <c r="F601" i="6"/>
  <c r="F432" i="6"/>
  <c r="F3336" i="6"/>
  <c r="F288" i="6"/>
  <c r="F7633" i="6"/>
  <c r="F6529" i="6"/>
  <c r="F1849" i="6"/>
  <c r="F7873" i="6"/>
  <c r="F5569" i="6"/>
  <c r="F4969" i="6"/>
  <c r="F3169" i="6"/>
  <c r="F2017" i="6"/>
  <c r="F1369" i="6"/>
  <c r="F7009" i="6"/>
  <c r="F2209" i="6"/>
  <c r="F1129" i="6"/>
  <c r="F4777" i="6"/>
  <c r="F7536" i="6"/>
  <c r="F5353" i="6"/>
  <c r="F3289" i="6"/>
  <c r="F649" i="6"/>
  <c r="F4681" i="6"/>
  <c r="F3217" i="6"/>
  <c r="F6289" i="6"/>
  <c r="F2617" i="6"/>
  <c r="F745" i="6"/>
  <c r="F4585" i="6"/>
  <c r="F6720" i="6"/>
  <c r="F5113" i="6"/>
  <c r="F4009" i="6"/>
  <c r="F2953" i="6"/>
  <c r="F1753" i="6"/>
  <c r="F7321" i="6"/>
  <c r="F6361" i="6"/>
  <c r="F5161" i="6"/>
  <c r="F2161" i="6"/>
  <c r="F3408" i="6"/>
  <c r="F5593" i="6"/>
  <c r="F4945" i="6"/>
  <c r="F1561" i="6"/>
  <c r="F3744" i="6"/>
  <c r="F8161" i="6"/>
  <c r="F6145" i="6"/>
  <c r="F5617" i="6"/>
  <c r="F4849" i="6"/>
  <c r="F97" i="6"/>
  <c r="F7465" i="6"/>
  <c r="F4297" i="6"/>
  <c r="F3096" i="6"/>
  <c r="F1729" i="6"/>
  <c r="F6240" i="6"/>
  <c r="F7897" i="6"/>
  <c r="F5689" i="6"/>
  <c r="F4321" i="6"/>
  <c r="F2785" i="6"/>
  <c r="F2425" i="6"/>
  <c r="F121" i="6"/>
  <c r="F7417" i="6"/>
  <c r="F5233" i="6"/>
  <c r="F769" i="6"/>
  <c r="F7584" i="6"/>
  <c r="F1896" i="6"/>
  <c r="F6480" i="6"/>
  <c r="F5016" i="6"/>
  <c r="F624" i="6"/>
  <c r="F3024" i="6"/>
  <c r="F2352" i="6"/>
  <c r="F1776" i="6"/>
  <c r="F4920" i="6"/>
  <c r="F3601" i="6"/>
  <c r="F1921" i="6"/>
  <c r="F6673" i="6"/>
  <c r="F3888" i="6"/>
  <c r="F2064" i="6"/>
  <c r="F3912" i="6"/>
  <c r="E1512" i="6" a="1"/>
  <c r="E1512" i="6" s="1"/>
  <c r="F1513" i="6" s="1"/>
  <c r="E3792" i="6" a="1"/>
  <c r="E3792" i="6" s="1"/>
  <c r="F3793" i="6" s="1"/>
  <c r="E8208" i="6" a="1"/>
  <c r="E8208" i="6" s="1"/>
  <c r="F8209" i="6" s="1"/>
  <c r="E5953" i="6" a="1"/>
  <c r="E5953" i="6" s="1"/>
  <c r="E456" i="6" a="1"/>
  <c r="E456" i="6" s="1"/>
  <c r="F457" i="6" s="1"/>
  <c r="E2880" i="6" a="1"/>
  <c r="E2880" i="6" s="1"/>
  <c r="F2881" i="6" s="1"/>
  <c r="E2688" i="6" a="1"/>
  <c r="E2688" i="6" s="1"/>
  <c r="F2689" i="6" s="1"/>
  <c r="E4536" i="6" a="1"/>
  <c r="E4536" i="6" s="1"/>
  <c r="F4536" i="6" s="1"/>
  <c r="E6624" i="6" a="1"/>
  <c r="E6624" i="6" s="1"/>
  <c r="F6625" i="6" s="1"/>
  <c r="E8400" i="6" a="1"/>
  <c r="E8400" i="6" s="1"/>
  <c r="F8400" i="6" s="1"/>
  <c r="E2808" i="6" a="1"/>
  <c r="E2808" i="6" s="1"/>
  <c r="F2808" i="6" s="1"/>
  <c r="E6936" i="6" a="1"/>
  <c r="E6936" i="6" s="1"/>
  <c r="F6937" i="6" s="1"/>
  <c r="E8280" i="6" a="1"/>
  <c r="E8280" i="6" s="1"/>
  <c r="F8280" i="6" s="1"/>
  <c r="E3432" i="6" a="1"/>
  <c r="E3432" i="6" s="1"/>
  <c r="F3433" i="6" s="1"/>
  <c r="E6072" i="6" a="1"/>
  <c r="E6072" i="6" s="1"/>
  <c r="F6073" i="6" s="1"/>
  <c r="E4416" i="6" a="1"/>
  <c r="E4416" i="6" s="1"/>
  <c r="F4417" i="6" s="1"/>
  <c r="E7488" i="6" a="1"/>
  <c r="E7488" i="6" s="1"/>
  <c r="F7489" i="6" s="1"/>
  <c r="E3120" i="6" a="1"/>
  <c r="E3120" i="6" s="1"/>
  <c r="F3121" i="6" s="1"/>
  <c r="E8304" i="6" a="1"/>
  <c r="E8304" i="6" s="1"/>
  <c r="F8304" i="6" s="1"/>
  <c r="E7704" i="6" a="1"/>
  <c r="E7704" i="6" s="1"/>
  <c r="F7705" i="6" s="1"/>
  <c r="E3144" i="6" a="1"/>
  <c r="E3144" i="6" s="1"/>
  <c r="F3145" i="6" s="1"/>
  <c r="E1872" i="6" a="1"/>
  <c r="E1872" i="6" s="1"/>
  <c r="F1873" i="6" s="1"/>
  <c r="E408" i="6" a="1"/>
  <c r="E408" i="6" s="1"/>
  <c r="F409" i="6" s="1"/>
  <c r="E312" i="6" a="1"/>
  <c r="E312" i="6" s="1"/>
  <c r="F313" i="6" s="1"/>
  <c r="E1704" i="6" a="1"/>
  <c r="E1704" i="6" s="1"/>
  <c r="F1704" i="6" s="1"/>
  <c r="E4728" i="6" a="1"/>
  <c r="E4728" i="6" s="1"/>
  <c r="F4729" i="6" s="1"/>
  <c r="E7512" i="6" a="1"/>
  <c r="E7512" i="6" s="1"/>
  <c r="F7513" i="6" s="1"/>
  <c r="E5952" i="6" a="1"/>
  <c r="E5952" i="6" s="1"/>
  <c r="F5953" i="6" s="1"/>
  <c r="E672" i="6" a="1"/>
  <c r="E672" i="6" s="1"/>
  <c r="F673" i="6" s="1"/>
  <c r="E2256" i="6" a="1"/>
  <c r="E2256" i="6" s="1"/>
  <c r="F2257" i="6" s="1"/>
  <c r="E2736" i="6" a="1"/>
  <c r="E2736" i="6" s="1"/>
  <c r="F2737" i="6" s="1"/>
  <c r="E5136" i="6" a="1"/>
  <c r="E5136" i="6" s="1"/>
  <c r="F5137" i="6" s="1"/>
  <c r="E6696" i="6" a="1"/>
  <c r="E6696" i="6" s="1"/>
  <c r="F6697" i="6" s="1"/>
  <c r="E5376" i="6" a="1"/>
  <c r="E5376" i="6" s="1"/>
  <c r="F5377" i="6" s="1"/>
  <c r="E6768" i="6" a="1"/>
  <c r="E6768" i="6" s="1"/>
  <c r="F6769" i="6" s="1"/>
  <c r="E1176" i="6" a="1"/>
  <c r="E1176" i="6" s="1"/>
  <c r="F1177" i="6" s="1"/>
  <c r="E7296" i="6" a="1"/>
  <c r="E7296" i="6" s="1"/>
  <c r="F7297" i="6" s="1"/>
  <c r="E7200" i="6" a="1"/>
  <c r="E7200" i="6" s="1"/>
  <c r="F7201" i="6" s="1"/>
  <c r="E2088" i="6" a="1"/>
  <c r="E2088" i="6" s="1"/>
  <c r="F2089" i="6" s="1"/>
  <c r="E192" i="6" a="1"/>
  <c r="E192" i="6" s="1"/>
  <c r="F193" i="6" s="1"/>
  <c r="E5784" i="6" a="1"/>
  <c r="E5784" i="6" s="1"/>
  <c r="F5785" i="6" s="1"/>
  <c r="E1224" i="6" a="1"/>
  <c r="E1224" i="6" s="1"/>
  <c r="F1225" i="6" s="1"/>
  <c r="E5544" i="6" a="1"/>
  <c r="E5544" i="6" s="1"/>
  <c r="F5545" i="6" s="1"/>
  <c r="E8184" i="6" a="1"/>
  <c r="E8184" i="6" s="1"/>
  <c r="F8185" i="6" s="1"/>
  <c r="E576" i="6" a="1"/>
  <c r="E576" i="6" s="1"/>
  <c r="F576" i="6" s="1"/>
  <c r="E2112" i="6" a="1"/>
  <c r="E2112" i="6" s="1"/>
  <c r="F2113" i="6" s="1"/>
  <c r="E48" i="6" a="1"/>
  <c r="E48" i="6" s="1"/>
  <c r="F48" i="6" s="1"/>
  <c r="E72" i="6" a="1"/>
  <c r="E72" i="6" s="1"/>
  <c r="F73" i="6" s="1"/>
  <c r="E1104" i="6" a="1"/>
  <c r="E1104" i="6" s="1"/>
  <c r="F1105" i="6" s="1"/>
  <c r="E3192" i="6" a="1"/>
  <c r="E3192" i="6" s="1"/>
  <c r="F3193" i="6" s="1"/>
  <c r="E4512" i="6" a="1"/>
  <c r="E4512" i="6" s="1"/>
  <c r="F4513" i="6" s="1"/>
  <c r="E5976" i="6" a="1"/>
  <c r="E5976" i="6" s="1"/>
  <c r="F5976" i="6" s="1"/>
  <c r="E7224" i="6" a="1"/>
  <c r="E7224" i="6" s="1"/>
  <c r="F7225" i="6" s="1"/>
  <c r="E168" i="6" a="1"/>
  <c r="E168" i="6" s="1"/>
  <c r="F168" i="6" s="1"/>
  <c r="E3000" i="6" a="1"/>
  <c r="E3000" i="6" s="1"/>
  <c r="F3001" i="6" s="1"/>
  <c r="E2472" i="6" a="1"/>
  <c r="E2472" i="6" s="1"/>
  <c r="F2472" i="6" s="1"/>
  <c r="E3456" i="6" a="1"/>
  <c r="E3456" i="6" s="1"/>
  <c r="F3457" i="6" s="1"/>
  <c r="E7968" i="6" a="1"/>
  <c r="E7968" i="6" s="1"/>
  <c r="F7969" i="6" s="1"/>
  <c r="E2520" i="6" a="1"/>
  <c r="E2520" i="6" s="1"/>
  <c r="F2521" i="6" s="1"/>
  <c r="E3264" i="6" a="1"/>
  <c r="E3264" i="6" s="1"/>
  <c r="F3265" i="6" s="1"/>
  <c r="E5880" i="6" a="1"/>
  <c r="E5880" i="6" s="1"/>
  <c r="F5881" i="6" s="1"/>
  <c r="E6337" i="6" a="1"/>
  <c r="E6337" i="6" s="1"/>
  <c r="E2137" i="6" a="1"/>
  <c r="E2137" i="6" s="1"/>
  <c r="E984" i="6" a="1"/>
  <c r="E984" i="6" s="1"/>
  <c r="F985" i="6" s="1"/>
  <c r="E2328" i="6" a="1"/>
  <c r="E2328" i="6" s="1"/>
  <c r="F2328" i="6" s="1"/>
  <c r="E4128" i="6" a="1"/>
  <c r="E4128" i="6" s="1"/>
  <c r="F4129" i="6" s="1"/>
  <c r="E5520" i="6" a="1"/>
  <c r="E5520" i="6" s="1"/>
  <c r="F5521" i="6" s="1"/>
  <c r="E7032" i="6" a="1"/>
  <c r="E7032" i="6" s="1"/>
  <c r="F7033" i="6" s="1"/>
  <c r="E1248" i="6" a="1"/>
  <c r="E1248" i="6" s="1"/>
  <c r="F1249" i="6" s="1"/>
  <c r="E864" i="6" a="1"/>
  <c r="E864" i="6" s="1"/>
  <c r="F865" i="6" s="1"/>
  <c r="E4992" i="6" a="1"/>
  <c r="E4992" i="6" s="1"/>
  <c r="F4993" i="6" s="1"/>
  <c r="E5328" i="6" a="1"/>
  <c r="E5328" i="6" s="1"/>
  <c r="F5329" i="6" s="1"/>
  <c r="E7056" i="6" a="1"/>
  <c r="E7056" i="6" s="1"/>
  <c r="F7057" i="6" s="1"/>
  <c r="E2376" i="6" a="1"/>
  <c r="E2376" i="6" s="1"/>
  <c r="F2377" i="6" s="1"/>
  <c r="E7752" i="6" a="1"/>
  <c r="E7752" i="6" s="1"/>
  <c r="F7753" i="6" s="1"/>
  <c r="E1464" i="6" a="1"/>
  <c r="E1464" i="6" s="1"/>
  <c r="F1465" i="6" s="1"/>
  <c r="E2976" i="6" a="1"/>
  <c r="E2976" i="6" s="1"/>
  <c r="F2977" i="6" s="1"/>
  <c r="E4752" i="6" a="1"/>
  <c r="E4752" i="6" s="1"/>
  <c r="F4753" i="6" s="1"/>
  <c r="E6192" i="6" a="1"/>
  <c r="E6192" i="6" s="1"/>
  <c r="F6193" i="6" s="1"/>
  <c r="E7728" i="6" a="1"/>
  <c r="E7728" i="6" s="1"/>
  <c r="F7729" i="6" s="1"/>
  <c r="E7848" i="6" a="1"/>
  <c r="E7848" i="6" s="1"/>
  <c r="F7849" i="6" s="1"/>
  <c r="E2568" i="6" a="1"/>
  <c r="E2568" i="6" s="1"/>
  <c r="F2569" i="6" s="1"/>
  <c r="E4152" i="6" a="1"/>
  <c r="E4152" i="6" s="1"/>
  <c r="F4153" i="6" s="1"/>
  <c r="E6384" i="6" a="1"/>
  <c r="E6384" i="6" s="1"/>
  <c r="F6385" i="6" s="1"/>
  <c r="E6552" i="6" a="1"/>
  <c r="E6552" i="6" s="1"/>
  <c r="F6553" i="6" s="1"/>
  <c r="E7944" i="6" a="1"/>
  <c r="E7944" i="6" s="1"/>
  <c r="F7945" i="6" s="1"/>
  <c r="E6000" i="6" a="1"/>
  <c r="E6000" i="6" s="1"/>
  <c r="F6001" i="6" s="1"/>
  <c r="E6336" i="6" a="1"/>
  <c r="E6336" i="6" s="1"/>
  <c r="F6336" i="6" s="1"/>
  <c r="E2136" i="6" a="1"/>
  <c r="E2136" i="6" s="1"/>
  <c r="E936" i="6" a="1"/>
  <c r="E936" i="6" s="1"/>
  <c r="F937" i="6" s="1"/>
  <c r="E3840" i="6" a="1"/>
  <c r="E3840" i="6" s="1"/>
  <c r="F3841" i="6" s="1"/>
  <c r="E4344" i="6" a="1"/>
  <c r="E4344" i="6" s="1"/>
  <c r="F4345" i="6" s="1"/>
  <c r="E6024" i="6" a="1"/>
  <c r="E6024" i="6" s="1"/>
  <c r="F6025" i="6" s="1"/>
  <c r="E1608" i="6" a="1"/>
  <c r="E1608" i="6" s="1"/>
  <c r="F1609" i="6" s="1"/>
  <c r="E5040" i="6" a="1"/>
  <c r="E5040" i="6" s="1"/>
  <c r="F5041" i="6" s="1"/>
  <c r="S3" i="6"/>
  <c r="S6" i="2" s="1"/>
  <c r="E25" i="6"/>
  <c r="F25" i="6" s="1"/>
  <c r="F4561" i="6" l="1"/>
  <c r="F2137" i="6"/>
  <c r="F5544" i="6"/>
  <c r="F5256" i="6"/>
  <c r="F2592" i="6"/>
  <c r="F6865" i="6"/>
  <c r="F6024" i="6"/>
  <c r="F3936" i="6"/>
  <c r="F6432" i="6"/>
  <c r="F5808" i="6"/>
  <c r="F7704" i="6"/>
  <c r="R147" i="6"/>
  <c r="R12" i="2" s="1"/>
  <c r="O147" i="6"/>
  <c r="O12" i="2" s="1"/>
  <c r="R219" i="6"/>
  <c r="R15" i="2" s="1"/>
  <c r="O219" i="6"/>
  <c r="O15" i="2" s="1"/>
  <c r="R195" i="6"/>
  <c r="R14" i="2" s="1"/>
  <c r="O195" i="6"/>
  <c r="O14" i="2" s="1"/>
  <c r="K18" i="5"/>
  <c r="L19" i="5"/>
  <c r="P19" i="5" s="1"/>
  <c r="R75" i="6"/>
  <c r="R9" i="2" s="1"/>
  <c r="O75" i="6"/>
  <c r="O9" i="2" s="1"/>
  <c r="R51" i="6"/>
  <c r="R8" i="2" s="1"/>
  <c r="O51" i="6"/>
  <c r="O8" i="2" s="1"/>
  <c r="R123" i="6"/>
  <c r="R11" i="2" s="1"/>
  <c r="O123" i="6"/>
  <c r="O11" i="2" s="1"/>
  <c r="R171" i="6"/>
  <c r="R13" i="2" s="1"/>
  <c r="O171" i="6"/>
  <c r="O13" i="2" s="1"/>
  <c r="R99" i="6"/>
  <c r="R10" i="2" s="1"/>
  <c r="O99" i="6"/>
  <c r="O10" i="2" s="1"/>
  <c r="A7988" i="6"/>
  <c r="A8036" i="6"/>
  <c r="A7724" i="6"/>
  <c r="A7796" i="6"/>
  <c r="A7100" i="6"/>
  <c r="A7220" i="6"/>
  <c r="A6836" i="6"/>
  <c r="A7412" i="6"/>
  <c r="A6644" i="6"/>
  <c r="A6356" i="6"/>
  <c r="A6284" i="6"/>
  <c r="A6044" i="6"/>
  <c r="A5828" i="6"/>
  <c r="A5276" i="6"/>
  <c r="A5636" i="6"/>
  <c r="A5228" i="6"/>
  <c r="A4700" i="6"/>
  <c r="A5108" i="6"/>
  <c r="A5084" i="6"/>
  <c r="A4628" i="6"/>
  <c r="A3932" i="6"/>
  <c r="A4124" i="6"/>
  <c r="A3284" i="6"/>
  <c r="A4052" i="6"/>
  <c r="A3404" i="6"/>
  <c r="A2732" i="6"/>
  <c r="A3596" i="6"/>
  <c r="A3956" i="6"/>
  <c r="A2420" i="6"/>
  <c r="A1556" i="6"/>
  <c r="A2156" i="6"/>
  <c r="A1532" i="6"/>
  <c r="A2276" i="6"/>
  <c r="A1676" i="6"/>
  <c r="A2180" i="6"/>
  <c r="A1388" i="6"/>
  <c r="A260" i="6"/>
  <c r="A884" i="6"/>
  <c r="A92" i="6"/>
  <c r="A956" i="6"/>
  <c r="A116" i="6"/>
  <c r="A860" i="6"/>
  <c r="A7940" i="6"/>
  <c r="A7700" i="6"/>
  <c r="A7676" i="6"/>
  <c r="A7604" i="6"/>
  <c r="A7052" i="6"/>
  <c r="A7172" i="6"/>
  <c r="A7820" i="6"/>
  <c r="A6812" i="6"/>
  <c r="A6572" i="6"/>
  <c r="A6332" i="6"/>
  <c r="A6260" i="6"/>
  <c r="A5924" i="6"/>
  <c r="A5804" i="6"/>
  <c r="A5876" i="6"/>
  <c r="A5564" i="6"/>
  <c r="A5132" i="6"/>
  <c r="A4652" i="6"/>
  <c r="A5012" i="6"/>
  <c r="A4988" i="6"/>
  <c r="A4580" i="6"/>
  <c r="A5204" i="6"/>
  <c r="A4004" i="6"/>
  <c r="A3260" i="6"/>
  <c r="A3860" i="6"/>
  <c r="A3380" i="6"/>
  <c r="A2660" i="6"/>
  <c r="A3500" i="6"/>
  <c r="A3764" i="6"/>
  <c r="A2396" i="6"/>
  <c r="A1484" i="6"/>
  <c r="A2060" i="6"/>
  <c r="A3188" i="6"/>
  <c r="A2252" i="6"/>
  <c r="A1628" i="6"/>
  <c r="A2108" i="6"/>
  <c r="A1364" i="6"/>
  <c r="A212" i="6"/>
  <c r="A764" i="6"/>
  <c r="A1340" i="6"/>
  <c r="A644" i="6"/>
  <c r="A476" i="6"/>
  <c r="A812" i="6"/>
  <c r="A8276" i="6"/>
  <c r="A7556" i="6"/>
  <c r="A7532" i="6"/>
  <c r="A7292" i="6"/>
  <c r="A7316" i="6"/>
  <c r="A6716" i="6"/>
  <c r="A6596" i="6"/>
  <c r="A6668" i="6"/>
  <c r="A6188" i="6"/>
  <c r="A5660" i="6"/>
  <c r="A5372" i="6"/>
  <c r="A5516" i="6"/>
  <c r="A4892" i="6"/>
  <c r="A4292" i="6"/>
  <c r="A4916" i="6"/>
  <c r="A4244" i="6"/>
  <c r="A4316" i="6"/>
  <c r="A2996" i="6"/>
  <c r="A3620" i="6"/>
  <c r="A2828" i="6"/>
  <c r="A3476" i="6"/>
  <c r="A3116" i="6"/>
  <c r="A1892" i="6"/>
  <c r="A1964" i="6"/>
  <c r="A2516" i="6"/>
  <c r="A1796" i="6"/>
  <c r="A2012" i="6"/>
  <c r="A836" i="6"/>
  <c r="A1028" i="6"/>
  <c r="A1292" i="6"/>
  <c r="A500" i="6"/>
  <c r="A1100" i="6"/>
  <c r="A8348" i="6"/>
  <c r="A8252" i="6"/>
  <c r="A7460" i="6"/>
  <c r="A7508" i="6"/>
  <c r="A7244" i="6"/>
  <c r="A7268" i="6"/>
  <c r="A6620" i="6"/>
  <c r="A6428" i="6"/>
  <c r="A6764" i="6"/>
  <c r="A6140" i="6"/>
  <c r="A5420" i="6"/>
  <c r="A5324" i="6"/>
  <c r="A5468" i="6"/>
  <c r="A4844" i="6"/>
  <c r="A5156" i="6"/>
  <c r="A4868" i="6"/>
  <c r="A4148" i="6"/>
  <c r="A4220" i="6"/>
  <c r="A2972" i="6"/>
  <c r="A3524" i="6"/>
  <c r="A2756" i="6"/>
  <c r="A3308" i="6"/>
  <c r="A2948" i="6"/>
  <c r="A1748" i="6"/>
  <c r="A1868" i="6"/>
  <c r="A2492" i="6"/>
  <c r="A1700" i="6"/>
  <c r="A1916" i="6"/>
  <c r="A740" i="6"/>
  <c r="A1004" i="6"/>
  <c r="A1244" i="6"/>
  <c r="A404" i="6"/>
  <c r="A908" i="6"/>
  <c r="A8204" i="6"/>
  <c r="A8156" i="6"/>
  <c r="A7628" i="6"/>
  <c r="A7388" i="6"/>
  <c r="A7196" i="6"/>
  <c r="A7124" i="6"/>
  <c r="A6476" i="6"/>
  <c r="A6308" i="6"/>
  <c r="A6020" i="6"/>
  <c r="A5948" i="6"/>
  <c r="A5732" i="6"/>
  <c r="A5444" i="6"/>
  <c r="A4796" i="6"/>
  <c r="A4556" i="6"/>
  <c r="A4820" i="6"/>
  <c r="A4076" i="6"/>
  <c r="A3908" i="6"/>
  <c r="A2876" i="6"/>
  <c r="A3452" i="6"/>
  <c r="A2636" i="6"/>
  <c r="A3236" i="6"/>
  <c r="A2804" i="6"/>
  <c r="A1436" i="6"/>
  <c r="A1820" i="6"/>
  <c r="A2324" i="6"/>
  <c r="A1604" i="6"/>
  <c r="A1844" i="6"/>
  <c r="A692" i="6"/>
  <c r="A596" i="6"/>
  <c r="A1148" i="6"/>
  <c r="A284" i="6"/>
  <c r="A788" i="6"/>
  <c r="A8108" i="6"/>
  <c r="A8060" i="6"/>
  <c r="A8420" i="6"/>
  <c r="A7916" i="6"/>
  <c r="A7148" i="6"/>
  <c r="A7076" i="6"/>
  <c r="A6452" i="6"/>
  <c r="A6740" i="6"/>
  <c r="A6380" i="6"/>
  <c r="A5996" i="6"/>
  <c r="A5900" i="6"/>
  <c r="A5612" i="6"/>
  <c r="A5348" i="6"/>
  <c r="A4748" i="6"/>
  <c r="A4508" i="6"/>
  <c r="A4772" i="6"/>
  <c r="A4028" i="6"/>
  <c r="A3884" i="6"/>
  <c r="A2852" i="6"/>
  <c r="A3428" i="6"/>
  <c r="A2612" i="6"/>
  <c r="A3044" i="6"/>
  <c r="A2468" i="6"/>
  <c r="A3212" i="6"/>
  <c r="A1724" i="6"/>
  <c r="A2300" i="6"/>
  <c r="A1508" i="6"/>
  <c r="A1772" i="6"/>
  <c r="A620" i="6"/>
  <c r="A548" i="6"/>
  <c r="A1124" i="6"/>
  <c r="A164" i="6"/>
  <c r="A716" i="6"/>
  <c r="A8372" i="6"/>
  <c r="A8012" i="6"/>
  <c r="A7844" i="6"/>
  <c r="A8228" i="6"/>
  <c r="A7436" i="6"/>
  <c r="A7004" i="6"/>
  <c r="A7028" i="6"/>
  <c r="A6404" i="6"/>
  <c r="A6548" i="6"/>
  <c r="A6236" i="6"/>
  <c r="A6212" i="6"/>
  <c r="A5756" i="6"/>
  <c r="A5396" i="6"/>
  <c r="A5300" i="6"/>
  <c r="A4604" i="6"/>
  <c r="A4364" i="6"/>
  <c r="A4724" i="6"/>
  <c r="A5060" i="6"/>
  <c r="A3836" i="6"/>
  <c r="A2564" i="6"/>
  <c r="A3356" i="6"/>
  <c r="A4100" i="6"/>
  <c r="A2924" i="6"/>
  <c r="A2348" i="6"/>
  <c r="A3140" i="6"/>
  <c r="A1652" i="6"/>
  <c r="A2228" i="6"/>
  <c r="A3068" i="6"/>
  <c r="A1460" i="6"/>
  <c r="A140" i="6"/>
  <c r="A428" i="6"/>
  <c r="A1076" i="6"/>
  <c r="A236" i="6"/>
  <c r="A668" i="6"/>
  <c r="A8324" i="6"/>
  <c r="A7748" i="6"/>
  <c r="A7964" i="6"/>
  <c r="A6908" i="6"/>
  <c r="A6884" i="6"/>
  <c r="A6980" i="6"/>
  <c r="A8132" i="6"/>
  <c r="A6524" i="6"/>
  <c r="A6116" i="6"/>
  <c r="A6164" i="6"/>
  <c r="A5588" i="6"/>
  <c r="A5972" i="6"/>
  <c r="A5252" i="6"/>
  <c r="A4460" i="6"/>
  <c r="A4268" i="6"/>
  <c r="A4676" i="6"/>
  <c r="A4964" i="6"/>
  <c r="A3740" i="6"/>
  <c r="A4196" i="6"/>
  <c r="A3332" i="6"/>
  <c r="A3980" i="6"/>
  <c r="A2900" i="6"/>
  <c r="A2132" i="6"/>
  <c r="A3020" i="6"/>
  <c r="A1580" i="6"/>
  <c r="A2204" i="6"/>
  <c r="A2684" i="6"/>
  <c r="A1412" i="6"/>
  <c r="A1268" i="6"/>
  <c r="A356" i="6"/>
  <c r="A980" i="6"/>
  <c r="A188" i="6"/>
  <c r="A452" i="6"/>
  <c r="A8180" i="6"/>
  <c r="A8396" i="6"/>
  <c r="A7652" i="6"/>
  <c r="A7892" i="6"/>
  <c r="A7484" i="6"/>
  <c r="A7868" i="6"/>
  <c r="A6956" i="6"/>
  <c r="A6788" i="6"/>
  <c r="A6500" i="6"/>
  <c r="A6092" i="6"/>
  <c r="A5780" i="6"/>
  <c r="A5540" i="6"/>
  <c r="A5852" i="6"/>
  <c r="A5036" i="6"/>
  <c r="A4436" i="6"/>
  <c r="A4172" i="6"/>
  <c r="A4412" i="6"/>
  <c r="A4532" i="6"/>
  <c r="A3644" i="6"/>
  <c r="A3812" i="6"/>
  <c r="A3164" i="6"/>
  <c r="A3788" i="6"/>
  <c r="A3668" i="6"/>
  <c r="A2084" i="6"/>
  <c r="A2708" i="6"/>
  <c r="A2780" i="6"/>
  <c r="A2036" i="6"/>
  <c r="A2444" i="6"/>
  <c r="A1196" i="6"/>
  <c r="A1172" i="6"/>
  <c r="A332" i="6"/>
  <c r="A572" i="6"/>
  <c r="A1316" i="6"/>
  <c r="A380" i="6"/>
  <c r="A8084" i="6"/>
  <c r="A8300" i="6"/>
  <c r="A7580" i="6"/>
  <c r="A7772" i="6"/>
  <c r="A7340" i="6"/>
  <c r="A7364" i="6"/>
  <c r="A6932" i="6"/>
  <c r="A6692" i="6"/>
  <c r="A6860" i="6"/>
  <c r="A6068" i="6"/>
  <c r="A5684" i="6"/>
  <c r="A5492" i="6"/>
  <c r="A5708" i="6"/>
  <c r="A4940" i="6"/>
  <c r="A4388" i="6"/>
  <c r="A5180" i="6"/>
  <c r="A4340" i="6"/>
  <c r="A4484" i="6"/>
  <c r="A3548" i="6"/>
  <c r="A3716" i="6"/>
  <c r="A3092" i="6"/>
  <c r="A3692" i="6"/>
  <c r="A3572" i="6"/>
  <c r="A1988" i="6"/>
  <c r="A2540" i="6"/>
  <c r="A2588" i="6"/>
  <c r="A1940" i="6"/>
  <c r="A2372" i="6"/>
  <c r="A932" i="6"/>
  <c r="A1052" i="6"/>
  <c r="A308" i="6"/>
  <c r="A524" i="6"/>
  <c r="A1220" i="6"/>
  <c r="A20" i="6"/>
  <c r="A68" i="6"/>
  <c r="A44" i="6"/>
  <c r="J10" i="5"/>
  <c r="J37" i="5"/>
  <c r="F7224" i="6"/>
  <c r="F5376" i="6"/>
  <c r="F6552" i="6"/>
  <c r="F2976" i="6"/>
  <c r="F864" i="6"/>
  <c r="F3000" i="6"/>
  <c r="F2880" i="6"/>
  <c r="F1464" i="6"/>
  <c r="F7488" i="6"/>
  <c r="F4344" i="6"/>
  <c r="F7944" i="6"/>
  <c r="F3192" i="6"/>
  <c r="F2256" i="6"/>
  <c r="F4728" i="6"/>
  <c r="F456" i="6"/>
  <c r="F4992" i="6"/>
  <c r="F1248" i="6"/>
  <c r="F1104" i="6"/>
  <c r="F3456" i="6"/>
  <c r="F672" i="6"/>
  <c r="F3432" i="6"/>
  <c r="F7056" i="6"/>
  <c r="F72" i="6"/>
  <c r="F5136" i="6"/>
  <c r="F5952" i="6"/>
  <c r="F2688" i="6"/>
  <c r="F3792" i="6"/>
  <c r="F4152" i="6"/>
  <c r="F4752" i="6"/>
  <c r="F5328" i="6"/>
  <c r="F7032" i="6"/>
  <c r="F2736" i="6"/>
  <c r="F7512" i="6"/>
  <c r="F1872" i="6"/>
  <c r="F4416" i="6"/>
  <c r="F6337" i="6"/>
  <c r="F7200" i="6"/>
  <c r="F7296" i="6"/>
  <c r="F6936" i="6"/>
  <c r="F6624" i="6"/>
  <c r="F169" i="6"/>
  <c r="F2809" i="6"/>
  <c r="F4537" i="6"/>
  <c r="F577" i="6"/>
  <c r="F2473" i="6"/>
  <c r="F8305" i="6"/>
  <c r="F49" i="6"/>
  <c r="F5040" i="6"/>
  <c r="F1608" i="6"/>
  <c r="F2376" i="6"/>
  <c r="F936" i="6"/>
  <c r="F6000" i="6"/>
  <c r="F6384" i="6"/>
  <c r="F2568" i="6"/>
  <c r="F7848" i="6"/>
  <c r="F7728" i="6"/>
  <c r="F7752" i="6"/>
  <c r="F4128" i="6"/>
  <c r="F984" i="6"/>
  <c r="F3264" i="6"/>
  <c r="F7968" i="6"/>
  <c r="F4512" i="6"/>
  <c r="F8184" i="6"/>
  <c r="F1224" i="6"/>
  <c r="F192" i="6"/>
  <c r="F1176" i="6"/>
  <c r="F312" i="6"/>
  <c r="F3144" i="6"/>
  <c r="F6072" i="6"/>
  <c r="F8208" i="6"/>
  <c r="F1512" i="6"/>
  <c r="F2329" i="6"/>
  <c r="F3840" i="6"/>
  <c r="F2136" i="6"/>
  <c r="F2112" i="6"/>
  <c r="F5784" i="6"/>
  <c r="F2088" i="6"/>
  <c r="F6768" i="6"/>
  <c r="F6696" i="6"/>
  <c r="F1705" i="6"/>
  <c r="F5977" i="6"/>
  <c r="F8281" i="6"/>
  <c r="F8401" i="6"/>
  <c r="F6192" i="6"/>
  <c r="F5520" i="6"/>
  <c r="F5880" i="6"/>
  <c r="F2520" i="6"/>
  <c r="F408" i="6"/>
  <c r="F3120" i="6"/>
  <c r="R3" i="6"/>
  <c r="R6" i="2" s="1"/>
  <c r="K17" i="5" l="1"/>
  <c r="L17" i="5" s="1"/>
  <c r="P17" i="5" s="1"/>
  <c r="L18" i="5"/>
  <c r="P18" i="5" s="1"/>
  <c r="A7987" i="6"/>
  <c r="A7915" i="6"/>
  <c r="A7843" i="6"/>
  <c r="A6859" i="6"/>
  <c r="A7147" i="6"/>
  <c r="A7315" i="6"/>
  <c r="A6955" i="6"/>
  <c r="A7483" i="6"/>
  <c r="A6595" i="6"/>
  <c r="A6403" i="6"/>
  <c r="A6091" i="6"/>
  <c r="A6043" i="6"/>
  <c r="A5707" i="6"/>
  <c r="A5947" i="6"/>
  <c r="A5803" i="6"/>
  <c r="A5035" i="6"/>
  <c r="A4315" i="6"/>
  <c r="A4603" i="6"/>
  <c r="A5083" i="6"/>
  <c r="A4267" i="6"/>
  <c r="A4723" i="6"/>
  <c r="A4075" i="6"/>
  <c r="A3283" i="6"/>
  <c r="A2779" i="6"/>
  <c r="A3523" i="6"/>
  <c r="A3091" i="6"/>
  <c r="A3691" i="6"/>
  <c r="A3667" i="6"/>
  <c r="A1891" i="6"/>
  <c r="A2587" i="6"/>
  <c r="A1819" i="6"/>
  <c r="A2683" i="6"/>
  <c r="A1675" i="6"/>
  <c r="A2443" i="6"/>
  <c r="A2179" i="6"/>
  <c r="A1387" i="6"/>
  <c r="A763" i="6"/>
  <c r="A307" i="6"/>
  <c r="A787" i="6"/>
  <c r="A1171" i="6"/>
  <c r="A163" i="6"/>
  <c r="A1027" i="6"/>
  <c r="A8419" i="6"/>
  <c r="A7867" i="6"/>
  <c r="A7747" i="6"/>
  <c r="A7891" i="6"/>
  <c r="A7099" i="6"/>
  <c r="A7267" i="6"/>
  <c r="A6883" i="6"/>
  <c r="A6739" i="6"/>
  <c r="A6499" i="6"/>
  <c r="A6355" i="6"/>
  <c r="A6259" i="6"/>
  <c r="A5899" i="6"/>
  <c r="A5659" i="6"/>
  <c r="A5851" i="6"/>
  <c r="A5755" i="6"/>
  <c r="A4939" i="6"/>
  <c r="A5203" i="6"/>
  <c r="A4435" i="6"/>
  <c r="A4987" i="6"/>
  <c r="A4171" i="6"/>
  <c r="A4675" i="6"/>
  <c r="A4003" i="6"/>
  <c r="A3259" i="6"/>
  <c r="A2635" i="6"/>
  <c r="A3451" i="6"/>
  <c r="A3067" i="6"/>
  <c r="A3595" i="6"/>
  <c r="A3571" i="6"/>
  <c r="A1747" i="6"/>
  <c r="A2515" i="6"/>
  <c r="A1723" i="6"/>
  <c r="A2491" i="6"/>
  <c r="A1507" i="6"/>
  <c r="A2371" i="6"/>
  <c r="A2107" i="6"/>
  <c r="A1339" i="6"/>
  <c r="A691" i="6"/>
  <c r="A259" i="6"/>
  <c r="A715" i="6"/>
  <c r="A1123" i="6"/>
  <c r="A595" i="6"/>
  <c r="A1003" i="6"/>
  <c r="A8395" i="6"/>
  <c r="A8227" i="6"/>
  <c r="A7819" i="6"/>
  <c r="A7651" i="6"/>
  <c r="A7723" i="6"/>
  <c r="A7051" i="6"/>
  <c r="A7219" i="6"/>
  <c r="A7771" i="6"/>
  <c r="A6643" i="6"/>
  <c r="A6475" i="6"/>
  <c r="A6331" i="6"/>
  <c r="A6019" i="6"/>
  <c r="A5827" i="6"/>
  <c r="A5563" i="6"/>
  <c r="A5779" i="6"/>
  <c r="A5587" i="6"/>
  <c r="A4891" i="6"/>
  <c r="A5131" i="6"/>
  <c r="A4387" i="6"/>
  <c r="A4915" i="6"/>
  <c r="A4027" i="6"/>
  <c r="A4627" i="6"/>
  <c r="A3907" i="6"/>
  <c r="A3019" i="6"/>
  <c r="A2611" i="6"/>
  <c r="A3427" i="6"/>
  <c r="A2995" i="6"/>
  <c r="A3499" i="6"/>
  <c r="A3043" i="6"/>
  <c r="A1603" i="6"/>
  <c r="A2467" i="6"/>
  <c r="A1651" i="6"/>
  <c r="A2395" i="6"/>
  <c r="A3235" i="6"/>
  <c r="A2323" i="6"/>
  <c r="A2011" i="6"/>
  <c r="A1315" i="6"/>
  <c r="A667" i="6"/>
  <c r="A91" i="6"/>
  <c r="A427" i="6"/>
  <c r="A1075" i="6"/>
  <c r="A499" i="6"/>
  <c r="A907" i="6"/>
  <c r="A8371" i="6"/>
  <c r="A8347" i="6"/>
  <c r="A8299" i="6"/>
  <c r="A7699" i="6"/>
  <c r="A7795" i="6"/>
  <c r="A7531" i="6"/>
  <c r="A7411" i="6"/>
  <c r="A7003" i="6"/>
  <c r="A7171" i="6"/>
  <c r="A6763" i="6"/>
  <c r="A6451" i="6"/>
  <c r="A6379" i="6"/>
  <c r="A6307" i="6"/>
  <c r="A5995" i="6"/>
  <c r="A5731" i="6"/>
  <c r="A5515" i="6"/>
  <c r="A5683" i="6"/>
  <c r="A5539" i="6"/>
  <c r="A4843" i="6"/>
  <c r="A5107" i="6"/>
  <c r="A4291" i="6"/>
  <c r="A4867" i="6"/>
  <c r="A3931" i="6"/>
  <c r="A4579" i="6"/>
  <c r="A3979" i="6"/>
  <c r="A2971" i="6"/>
  <c r="A4219" i="6"/>
  <c r="A3403" i="6"/>
  <c r="A2947" i="6"/>
  <c r="A3475" i="6"/>
  <c r="A2563" i="6"/>
  <c r="A1579" i="6"/>
  <c r="A2155" i="6"/>
  <c r="A1531" i="6"/>
  <c r="A2347" i="6"/>
  <c r="A3187" i="6"/>
  <c r="A2299" i="6"/>
  <c r="A1915" i="6"/>
  <c r="A1219" i="6"/>
  <c r="A643" i="6"/>
  <c r="A211" i="6"/>
  <c r="A355" i="6"/>
  <c r="A931" i="6"/>
  <c r="A235" i="6"/>
  <c r="A859" i="6"/>
  <c r="A19" i="6"/>
  <c r="A8323" i="6"/>
  <c r="A8203" i="6"/>
  <c r="A8275" i="6"/>
  <c r="A7627" i="6"/>
  <c r="A7603" i="6"/>
  <c r="A7507" i="6"/>
  <c r="A7339" i="6"/>
  <c r="A6931" i="6"/>
  <c r="A7123" i="6"/>
  <c r="A6667" i="6"/>
  <c r="A6907" i="6"/>
  <c r="A6811" i="6"/>
  <c r="A6235" i="6"/>
  <c r="A6211" i="6"/>
  <c r="A5611" i="6"/>
  <c r="A5467" i="6"/>
  <c r="A5635" i="6"/>
  <c r="A5491" i="6"/>
  <c r="A4795" i="6"/>
  <c r="A5011" i="6"/>
  <c r="A4195" i="6"/>
  <c r="A4819" i="6"/>
  <c r="A5155" i="6"/>
  <c r="A4411" i="6"/>
  <c r="A3835" i="6"/>
  <c r="A2923" i="6"/>
  <c r="A3955" i="6"/>
  <c r="A3379" i="6"/>
  <c r="A2755" i="6"/>
  <c r="A3307" i="6"/>
  <c r="A2539" i="6"/>
  <c r="A1555" i="6"/>
  <c r="A2131" i="6"/>
  <c r="A1411" i="6"/>
  <c r="A2035" i="6"/>
  <c r="A2851" i="6"/>
  <c r="A2275" i="6"/>
  <c r="A1843" i="6"/>
  <c r="A1099" i="6"/>
  <c r="A571" i="6"/>
  <c r="A139" i="6"/>
  <c r="A331" i="6"/>
  <c r="A811" i="6"/>
  <c r="A187" i="6"/>
  <c r="A619" i="6"/>
  <c r="A43" i="6"/>
  <c r="A8179" i="6"/>
  <c r="A8107" i="6"/>
  <c r="A8251" i="6"/>
  <c r="A7579" i="6"/>
  <c r="A7387" i="6"/>
  <c r="A7291" i="6"/>
  <c r="A7963" i="6"/>
  <c r="A7075" i="6"/>
  <c r="A6571" i="6"/>
  <c r="A6835" i="6"/>
  <c r="A6715" i="6"/>
  <c r="A6067" i="6"/>
  <c r="A6187" i="6"/>
  <c r="A5443" i="6"/>
  <c r="A5371" i="6"/>
  <c r="A5395" i="6"/>
  <c r="A5347" i="6"/>
  <c r="A4531" i="6"/>
  <c r="A4747" i="6"/>
  <c r="A4099" i="6"/>
  <c r="A4555" i="6"/>
  <c r="A5059" i="6"/>
  <c r="A4339" i="6"/>
  <c r="A3739" i="6"/>
  <c r="A2899" i="6"/>
  <c r="A3811" i="6"/>
  <c r="A3355" i="6"/>
  <c r="A4123" i="6"/>
  <c r="A4051" i="6"/>
  <c r="A2419" i="6"/>
  <c r="A1483" i="6"/>
  <c r="A2059" i="6"/>
  <c r="A3211" i="6"/>
  <c r="A1939" i="6"/>
  <c r="A2731" i="6"/>
  <c r="A2251" i="6"/>
  <c r="A1771" i="6"/>
  <c r="A979" i="6"/>
  <c r="A523" i="6"/>
  <c r="A1363" i="6"/>
  <c r="A115" i="6"/>
  <c r="A739" i="6"/>
  <c r="A1243" i="6"/>
  <c r="A547" i="6"/>
  <c r="A67" i="6"/>
  <c r="A8083" i="6"/>
  <c r="A8011" i="6"/>
  <c r="A8155" i="6"/>
  <c r="A7555" i="6"/>
  <c r="A8131" i="6"/>
  <c r="A8035" i="6"/>
  <c r="A7243" i="6"/>
  <c r="A7435" i="6"/>
  <c r="A7027" i="6"/>
  <c r="A6547" i="6"/>
  <c r="A6787" i="6"/>
  <c r="A6619" i="6"/>
  <c r="A6283" i="6"/>
  <c r="A6163" i="6"/>
  <c r="A5419" i="6"/>
  <c r="A5323" i="6"/>
  <c r="A5971" i="6"/>
  <c r="A5299" i="6"/>
  <c r="A4483" i="6"/>
  <c r="A4699" i="6"/>
  <c r="A5251" i="6"/>
  <c r="A4507" i="6"/>
  <c r="A4963" i="6"/>
  <c r="A4243" i="6"/>
  <c r="A3643" i="6"/>
  <c r="A2827" i="6"/>
  <c r="A3715" i="6"/>
  <c r="A3331" i="6"/>
  <c r="A3883" i="6"/>
  <c r="A3859" i="6"/>
  <c r="A2083" i="6"/>
  <c r="A1435" i="6"/>
  <c r="A1963" i="6"/>
  <c r="A3139" i="6"/>
  <c r="A1795" i="6"/>
  <c r="A2707" i="6"/>
  <c r="A2227" i="6"/>
  <c r="A1627" i="6"/>
  <c r="A955" i="6"/>
  <c r="A475" i="6"/>
  <c r="A1195" i="6"/>
  <c r="A1291" i="6"/>
  <c r="A403" i="6"/>
  <c r="A1147" i="6"/>
  <c r="A451" i="6"/>
  <c r="A8059" i="6"/>
  <c r="A7459" i="6"/>
  <c r="A7939" i="6"/>
  <c r="A7675" i="6"/>
  <c r="A7195" i="6"/>
  <c r="A7363" i="6"/>
  <c r="A6979" i="6"/>
  <c r="A6523" i="6"/>
  <c r="A6691" i="6"/>
  <c r="A6427" i="6"/>
  <c r="A6115" i="6"/>
  <c r="A6139" i="6"/>
  <c r="A5875" i="6"/>
  <c r="A5275" i="6"/>
  <c r="A5923" i="6"/>
  <c r="A5179" i="6"/>
  <c r="A4459" i="6"/>
  <c r="A4651" i="6"/>
  <c r="A5227" i="6"/>
  <c r="A4363" i="6"/>
  <c r="A4771" i="6"/>
  <c r="A4147" i="6"/>
  <c r="A3547" i="6"/>
  <c r="A2803" i="6"/>
  <c r="A3619" i="6"/>
  <c r="A3163" i="6"/>
  <c r="A3787" i="6"/>
  <c r="A3763" i="6"/>
  <c r="A1987" i="6"/>
  <c r="A3115" i="6"/>
  <c r="A1867" i="6"/>
  <c r="A2875" i="6"/>
  <c r="A1699" i="6"/>
  <c r="A2659" i="6"/>
  <c r="A2203" i="6"/>
  <c r="A1459" i="6"/>
  <c r="A835" i="6"/>
  <c r="A379" i="6"/>
  <c r="A883" i="6"/>
  <c r="A1267" i="6"/>
  <c r="A283" i="6"/>
  <c r="A1051" i="6"/>
  <c r="K16" i="5"/>
  <c r="J9" i="5"/>
  <c r="J36" i="5"/>
  <c r="K15" i="5" l="1"/>
  <c r="L15" i="5" s="1"/>
  <c r="P15" i="5" s="1"/>
  <c r="L16" i="5"/>
  <c r="P16" i="5" s="1"/>
  <c r="A8130" i="6"/>
  <c r="A6690" i="6"/>
  <c r="A4362" i="6"/>
  <c r="A8346" i="6"/>
  <c r="A5922" i="6"/>
  <c r="A3570" i="6"/>
  <c r="A8370" i="6"/>
  <c r="A7218" i="6"/>
  <c r="A5850" i="6"/>
  <c r="A4194" i="6"/>
  <c r="A7002" i="6"/>
  <c r="A5562" i="6"/>
  <c r="A4770" i="6"/>
  <c r="A7338" i="6"/>
  <c r="A5730" i="6"/>
  <c r="A4122" i="6"/>
  <c r="A2682" i="6"/>
  <c r="A7770" i="6"/>
  <c r="A5466" i="6"/>
  <c r="A4674" i="6"/>
  <c r="A7026" i="6"/>
  <c r="A5634" i="6"/>
  <c r="A3906" i="6"/>
  <c r="A3402" i="6"/>
  <c r="A2202" i="6"/>
  <c r="A18" i="6"/>
  <c r="A2922" i="6"/>
  <c r="A1122" i="6"/>
  <c r="A1746" i="6"/>
  <c r="A450" i="6"/>
  <c r="A6186" i="6"/>
  <c r="A1482" i="6"/>
  <c r="A1050" i="6"/>
  <c r="A3738" i="6"/>
  <c r="A3138" i="6"/>
  <c r="A618" i="6"/>
  <c r="A3690" i="6"/>
  <c r="A1506" i="6"/>
  <c r="A2106" i="6"/>
  <c r="A714" i="6"/>
  <c r="A6546" i="6"/>
  <c r="A8418" i="6"/>
  <c r="A6354" i="6"/>
  <c r="A4650" i="6"/>
  <c r="A8298" i="6"/>
  <c r="A6426" i="6"/>
  <c r="A5178" i="6"/>
  <c r="A8202" i="6"/>
  <c r="A7722" i="6"/>
  <c r="A5754" i="6"/>
  <c r="A3258" i="6"/>
  <c r="A8322" i="6"/>
  <c r="A7170" i="6"/>
  <c r="A5778" i="6"/>
  <c r="A4098" i="6"/>
  <c r="A6930" i="6"/>
  <c r="A5514" i="6"/>
  <c r="A4722" i="6"/>
  <c r="A8082" i="6"/>
  <c r="A7074" i="6"/>
  <c r="A5658" i="6"/>
  <c r="A3930" i="6"/>
  <c r="A6570" i="6"/>
  <c r="A5346" i="6"/>
  <c r="A3018" i="6"/>
  <c r="A3306" i="6"/>
  <c r="A1170" i="6"/>
  <c r="A1842" i="6"/>
  <c r="A474" i="6"/>
  <c r="A7578" i="6"/>
  <c r="A2514" i="6"/>
  <c r="A1362" i="6"/>
  <c r="A4506" i="6"/>
  <c r="A2058" i="6"/>
  <c r="A642" i="6"/>
  <c r="A3714" i="6"/>
  <c r="A2298" i="6"/>
  <c r="A498" i="6"/>
  <c r="A2178" i="6"/>
  <c r="A762" i="6"/>
  <c r="A2802" i="6"/>
  <c r="A258" i="6"/>
  <c r="A5298" i="6"/>
  <c r="A6114" i="6"/>
  <c r="A5226" i="6"/>
  <c r="A7698" i="6"/>
  <c r="A6594" i="6"/>
  <c r="A4266" i="6"/>
  <c r="A8274" i="6"/>
  <c r="A6810" i="6"/>
  <c r="A5058" i="6"/>
  <c r="A8106" i="6"/>
  <c r="A6906" i="6"/>
  <c r="A5586" i="6"/>
  <c r="A3234" i="6"/>
  <c r="A8178" i="6"/>
  <c r="A7122" i="6"/>
  <c r="A5682" i="6"/>
  <c r="A4026" i="6"/>
  <c r="A6666" i="6"/>
  <c r="A5490" i="6"/>
  <c r="A3042" i="6"/>
  <c r="A7986" i="6"/>
  <c r="A7434" i="6"/>
  <c r="A4794" i="6"/>
  <c r="A1914" i="6"/>
  <c r="A522" i="6"/>
  <c r="A2538" i="6"/>
  <c r="A1386" i="6"/>
  <c r="A6066" i="6"/>
  <c r="A1530" i="6"/>
  <c r="A1098" i="6"/>
  <c r="A3834" i="6"/>
  <c r="A3210" i="6"/>
  <c r="A138" i="6"/>
  <c r="A2898" i="6"/>
  <c r="A1770" i="6"/>
  <c r="A1434" i="6"/>
  <c r="A282" i="6"/>
  <c r="A6978" i="6"/>
  <c r="A1890" i="6"/>
  <c r="A738" i="6"/>
  <c r="A2946" i="6"/>
  <c r="A7410" i="6"/>
  <c r="A6138" i="6"/>
  <c r="A4482" i="6"/>
  <c r="A8226" i="6"/>
  <c r="A6618" i="6"/>
  <c r="A4602" i="6"/>
  <c r="A7626" i="6"/>
  <c r="A6498" i="6"/>
  <c r="A5202" i="6"/>
  <c r="A8250" i="6"/>
  <c r="A6738" i="6"/>
  <c r="A4962" i="6"/>
  <c r="A8010" i="6"/>
  <c r="A6762" i="6"/>
  <c r="A5538" i="6"/>
  <c r="A3186" i="6"/>
  <c r="A8058" i="6"/>
  <c r="A7890" i="6"/>
  <c r="A4842" i="6"/>
  <c r="A3882" i="6"/>
  <c r="A7458" i="6"/>
  <c r="A6834" i="6"/>
  <c r="A4746" i="6"/>
  <c r="A2658" i="6"/>
  <c r="A114" i="6"/>
  <c r="A6714" i="6"/>
  <c r="A1578" i="6"/>
  <c r="A1218" i="6"/>
  <c r="A4074" i="6"/>
  <c r="A2130" i="6"/>
  <c r="A666" i="6"/>
  <c r="A3810" i="6"/>
  <c r="A2322" i="6"/>
  <c r="A546" i="6"/>
  <c r="A2346" i="6"/>
  <c r="A858" i="6"/>
  <c r="A7362" i="6"/>
  <c r="A1986" i="6"/>
  <c r="A834" i="6"/>
  <c r="A5394" i="6"/>
  <c r="A2706" i="6"/>
  <c r="A882" i="6"/>
  <c r="A3282" i="6"/>
  <c r="A7146" i="6"/>
  <c r="A5874" i="6"/>
  <c r="A5154" i="6"/>
  <c r="A8034" i="6"/>
  <c r="A6090" i="6"/>
  <c r="A5106" i="6"/>
  <c r="A7914" i="6"/>
  <c r="A6402" i="6"/>
  <c r="A4434" i="6"/>
  <c r="A7554" i="6"/>
  <c r="A6474" i="6"/>
  <c r="A5130" i="6"/>
  <c r="A8154" i="6"/>
  <c r="A6642" i="6"/>
  <c r="A4890" i="6"/>
  <c r="A4170" i="6"/>
  <c r="A7506" i="6"/>
  <c r="A6378" i="6"/>
  <c r="A4938" i="6"/>
  <c r="A3066" i="6"/>
  <c r="A7602" i="6"/>
  <c r="A6162" i="6"/>
  <c r="A4146" i="6"/>
  <c r="A6786" i="6"/>
  <c r="A1722" i="6"/>
  <c r="A1314" i="6"/>
  <c r="A4698" i="6"/>
  <c r="A2466" i="6"/>
  <c r="A690" i="6"/>
  <c r="A2610" i="6"/>
  <c r="A1602" i="6"/>
  <c r="A162" i="6"/>
  <c r="A3330" i="6"/>
  <c r="A1866" i="6"/>
  <c r="A1458" i="6"/>
  <c r="A90" i="6"/>
  <c r="A5322" i="6"/>
  <c r="A3114" i="6"/>
  <c r="A1002" i="6"/>
  <c r="A3762" i="6"/>
  <c r="A1698" i="6"/>
  <c r="A378" i="6"/>
  <c r="A3426" i="6"/>
  <c r="A7314" i="6"/>
  <c r="A5274" i="6"/>
  <c r="A4410" i="6"/>
  <c r="A6954" i="6"/>
  <c r="A6042" i="6"/>
  <c r="A4458" i="6"/>
  <c r="A7938" i="6"/>
  <c r="A6282" i="6"/>
  <c r="A5010" i="6"/>
  <c r="A7866" i="6"/>
  <c r="A6330" i="6"/>
  <c r="A4386" i="6"/>
  <c r="A7530" i="6"/>
  <c r="A6450" i="6"/>
  <c r="A5034" i="6"/>
  <c r="A3090" i="6"/>
  <c r="A7794" i="6"/>
  <c r="A6210" i="6"/>
  <c r="A4242" i="6"/>
  <c r="A3450" i="6"/>
  <c r="A7386" i="6"/>
  <c r="A6258" i="6"/>
  <c r="A4554" i="6"/>
  <c r="A4530" i="6"/>
  <c r="A2490" i="6"/>
  <c r="A786" i="6"/>
  <c r="A2634" i="6"/>
  <c r="A1626" i="6"/>
  <c r="A306" i="6"/>
  <c r="A4002" i="6"/>
  <c r="A2370" i="6"/>
  <c r="A954" i="6"/>
  <c r="A2418" i="6"/>
  <c r="A906" i="6"/>
  <c r="A7194" i="6"/>
  <c r="A2082" i="6"/>
  <c r="A1074" i="6"/>
  <c r="A4578" i="6"/>
  <c r="A1794" i="6"/>
  <c r="A402" i="6"/>
  <c r="A3546" i="6"/>
  <c r="A2874" i="6"/>
  <c r="A234" i="6"/>
  <c r="A3498" i="6"/>
  <c r="A6882" i="6"/>
  <c r="A5970" i="6"/>
  <c r="A3666" i="6"/>
  <c r="A7098" i="6"/>
  <c r="A5826" i="6"/>
  <c r="A5082" i="6"/>
  <c r="A6858" i="6"/>
  <c r="A5898" i="6"/>
  <c r="A4314" i="6"/>
  <c r="A7842" i="6"/>
  <c r="A6018" i="6"/>
  <c r="A4914" i="6"/>
  <c r="A7818" i="6"/>
  <c r="A6234" i="6"/>
  <c r="A4338" i="6"/>
  <c r="A3474" i="6"/>
  <c r="A7650" i="6"/>
  <c r="A6306" i="6"/>
  <c r="A4818" i="6"/>
  <c r="A3786" i="6"/>
  <c r="A7242" i="6"/>
  <c r="A5442" i="6"/>
  <c r="A3954" i="6"/>
  <c r="A2778" i="6"/>
  <c r="A1650" i="6"/>
  <c r="A330" i="6"/>
  <c r="A2994" i="6"/>
  <c r="A2394" i="6"/>
  <c r="A978" i="6"/>
  <c r="A3354" i="6"/>
  <c r="A1938" i="6"/>
  <c r="A1554" i="6"/>
  <c r="A186" i="6"/>
  <c r="A5418" i="6"/>
  <c r="A1410" i="6"/>
  <c r="A1026" i="6"/>
  <c r="A3642" i="6"/>
  <c r="A2970" i="6"/>
  <c r="A594" i="6"/>
  <c r="A3522" i="6"/>
  <c r="A2250" i="6"/>
  <c r="A2010" i="6"/>
  <c r="A2826" i="6"/>
  <c r="A4986" i="6"/>
  <c r="A4866" i="6"/>
  <c r="A7482" i="6"/>
  <c r="A66" i="6"/>
  <c r="A426" i="6"/>
  <c r="A1818" i="6"/>
  <c r="A1338" i="6"/>
  <c r="A3978" i="6"/>
  <c r="A5370" i="6"/>
  <c r="A2850" i="6"/>
  <c r="A3618" i="6"/>
  <c r="A2562" i="6"/>
  <c r="A810" i="6"/>
  <c r="A8394" i="6"/>
  <c r="A4050" i="6"/>
  <c r="A1146" i="6"/>
  <c r="A7266" i="6"/>
  <c r="A7674" i="6"/>
  <c r="A4626" i="6"/>
  <c r="A930" i="6"/>
  <c r="A2274" i="6"/>
  <c r="A1674" i="6"/>
  <c r="A354" i="6"/>
  <c r="A1266" i="6"/>
  <c r="A5946" i="6"/>
  <c r="A5802" i="6"/>
  <c r="A7290" i="6"/>
  <c r="A3162" i="6"/>
  <c r="A7962" i="6"/>
  <c r="A42" i="6"/>
  <c r="A2754" i="6"/>
  <c r="A1242" i="6"/>
  <c r="A4290" i="6"/>
  <c r="A4218" i="6"/>
  <c r="A5610" i="6"/>
  <c r="A2442" i="6"/>
  <c r="A2154" i="6"/>
  <c r="A3594" i="6"/>
  <c r="A2226" i="6"/>
  <c r="A1194" i="6"/>
  <c r="A1290" i="6"/>
  <c r="A6522" i="6"/>
  <c r="A7050" i="6"/>
  <c r="A7746" i="6"/>
  <c r="A2586" i="6"/>
  <c r="A3378" i="6"/>
  <c r="A3858" i="6"/>
  <c r="A570" i="6"/>
  <c r="A5250" i="6"/>
  <c r="A5706" i="6"/>
  <c r="A5994" i="6"/>
  <c r="A2034" i="6"/>
  <c r="A1962" i="6"/>
  <c r="A2730" i="6"/>
  <c r="A210" i="6"/>
  <c r="A6185" i="6"/>
  <c r="A3401" i="6"/>
  <c r="A881" i="6"/>
  <c r="A7649" i="6"/>
  <c r="A5585" i="6"/>
  <c r="A7553" i="6"/>
  <c r="A3905" i="6"/>
  <c r="A2465" i="6"/>
  <c r="A1265" i="6"/>
  <c r="A5657" i="6"/>
  <c r="A4601" i="6"/>
  <c r="A7025" i="6"/>
  <c r="A3761" i="6"/>
  <c r="A209" i="6"/>
  <c r="A5513" i="6"/>
  <c r="A2825" i="6"/>
  <c r="A7937" i="6"/>
  <c r="A8105" i="6"/>
  <c r="A5297" i="6"/>
  <c r="A1649" i="6"/>
  <c r="A1025" i="6"/>
  <c r="A6353" i="6"/>
  <c r="A5609" i="6"/>
  <c r="A5033" i="6"/>
  <c r="A2225" i="6"/>
  <c r="A4361" i="6"/>
  <c r="A3329" i="6"/>
  <c r="A4817" i="6"/>
  <c r="A6545" i="6"/>
  <c r="A6833" i="6"/>
  <c r="A161" i="6"/>
  <c r="A8177" i="6"/>
  <c r="A2513" i="6"/>
  <c r="A7265" i="6"/>
  <c r="A641" i="6"/>
  <c r="A2609" i="6"/>
  <c r="A6089" i="6"/>
  <c r="A7985" i="6"/>
  <c r="A3953" i="6"/>
  <c r="A5225" i="6"/>
  <c r="A7721" i="6"/>
  <c r="A953" i="6"/>
  <c r="A7193" i="6"/>
  <c r="A1985" i="6"/>
  <c r="A473" i="6"/>
  <c r="A5393" i="6"/>
  <c r="A6017" i="6"/>
  <c r="A3929" i="6"/>
  <c r="A1385" i="6"/>
  <c r="A6521" i="6"/>
  <c r="A4625" i="6"/>
  <c r="A8225" i="6"/>
  <c r="A4049" i="6"/>
  <c r="A1721" i="6"/>
  <c r="A6377" i="6"/>
  <c r="A6209" i="6"/>
  <c r="A3257" i="6"/>
  <c r="A185" i="6"/>
  <c r="A2297" i="6"/>
  <c r="A929" i="6"/>
  <c r="A8057" i="6"/>
  <c r="A4793" i="6"/>
  <c r="A1745" i="6"/>
  <c r="A6809" i="6"/>
  <c r="A2753" i="6"/>
  <c r="A1241" i="6"/>
  <c r="A4025" i="6"/>
  <c r="A7913" i="6"/>
  <c r="A977" i="6"/>
  <c r="A2129" i="6"/>
  <c r="A3497" i="6"/>
  <c r="A2489" i="6"/>
  <c r="A2249" i="6"/>
  <c r="A4577" i="6"/>
  <c r="A6953" i="6"/>
  <c r="A6113" i="6"/>
  <c r="A233" i="6"/>
  <c r="A2681" i="6"/>
  <c r="A3857" i="6"/>
  <c r="A5681" i="6"/>
  <c r="A8369" i="6"/>
  <c r="A3641" i="6"/>
  <c r="A7817" i="6"/>
  <c r="A1097" i="6"/>
  <c r="A6233" i="6"/>
  <c r="A329" i="6"/>
  <c r="A4481" i="6"/>
  <c r="A3785" i="6"/>
  <c r="A5729" i="6"/>
  <c r="A5369" i="6"/>
  <c r="A2369" i="6"/>
  <c r="A4337" i="6"/>
  <c r="A1433" i="6"/>
  <c r="A1625" i="6"/>
  <c r="A7097" i="6"/>
  <c r="A2801" i="6"/>
  <c r="A1793" i="6"/>
  <c r="A6641" i="6"/>
  <c r="A2945" i="6"/>
  <c r="A7865" i="6"/>
  <c r="A8321" i="6"/>
  <c r="A5993" i="6"/>
  <c r="A3545" i="6"/>
  <c r="A809" i="6"/>
  <c r="A6425" i="6"/>
  <c r="A8129" i="6"/>
  <c r="A4865" i="6"/>
  <c r="A2009" i="6"/>
  <c r="A5441" i="6"/>
  <c r="A6617" i="6"/>
  <c r="A3353" i="6"/>
  <c r="A497" i="6"/>
  <c r="A41" i="6"/>
  <c r="A353" i="6"/>
  <c r="A3041" i="6"/>
  <c r="A5129" i="6"/>
  <c r="A4289" i="6"/>
  <c r="A6329" i="6"/>
  <c r="A4505" i="6"/>
  <c r="A5105" i="6"/>
  <c r="A1313" i="6"/>
  <c r="A6497" i="6"/>
  <c r="A3737" i="6"/>
  <c r="A8249" i="6"/>
  <c r="A1937" i="6"/>
  <c r="A89" i="6"/>
  <c r="A7241" i="6"/>
  <c r="A2201" i="6"/>
  <c r="A5417" i="6"/>
  <c r="A2537" i="6"/>
  <c r="A7841" i="6"/>
  <c r="A1961" i="6"/>
  <c r="A5009" i="6"/>
  <c r="A2441" i="6"/>
  <c r="A2561" i="6"/>
  <c r="A7625" i="6"/>
  <c r="A6737" i="6"/>
  <c r="A7169" i="6"/>
  <c r="A3113" i="6"/>
  <c r="A425" i="6"/>
  <c r="A4265" i="6"/>
  <c r="A1409" i="6"/>
  <c r="A5489" i="6"/>
  <c r="A8201" i="6"/>
  <c r="A5345" i="6"/>
  <c r="A1769" i="6"/>
  <c r="A569" i="6"/>
  <c r="A4385" i="6"/>
  <c r="A4457" i="6"/>
  <c r="A7289" i="6"/>
  <c r="A3617" i="6"/>
  <c r="A3089" i="6"/>
  <c r="A4529" i="6"/>
  <c r="A4145" i="6"/>
  <c r="A2057" i="6"/>
  <c r="A4649" i="6"/>
  <c r="A1169" i="6"/>
  <c r="A8009" i="6"/>
  <c r="A1601" i="6"/>
  <c r="A6713" i="6"/>
  <c r="A8297" i="6"/>
  <c r="A593" i="6"/>
  <c r="A5057" i="6"/>
  <c r="A3977" i="6"/>
  <c r="A6905" i="6"/>
  <c r="A1673" i="6"/>
  <c r="A2993" i="6"/>
  <c r="A7385" i="6"/>
  <c r="A1529" i="6"/>
  <c r="A7769" i="6"/>
  <c r="A5945" i="6"/>
  <c r="A4961" i="6"/>
  <c r="A2729" i="6"/>
  <c r="A1505" i="6"/>
  <c r="A8033" i="6"/>
  <c r="A4001" i="6"/>
  <c r="A3281" i="6"/>
  <c r="A617" i="6"/>
  <c r="A4673" i="6"/>
  <c r="A4217" i="6"/>
  <c r="A6161" i="6"/>
  <c r="A3377" i="6"/>
  <c r="A857" i="6"/>
  <c r="A5825" i="6"/>
  <c r="A8153" i="6"/>
  <c r="A4841" i="6"/>
  <c r="A1865" i="6"/>
  <c r="A5849" i="6"/>
  <c r="A713" i="6"/>
  <c r="A7361" i="6"/>
  <c r="A3593" i="6"/>
  <c r="A905" i="6"/>
  <c r="A2273" i="6"/>
  <c r="A5777" i="6"/>
  <c r="A1145" i="6"/>
  <c r="A7529" i="6"/>
  <c r="A2417" i="6"/>
  <c r="A6401" i="6"/>
  <c r="A4409" i="6"/>
  <c r="A7577" i="6"/>
  <c r="A1913" i="6"/>
  <c r="A4697" i="6"/>
  <c r="A7121" i="6"/>
  <c r="A6665" i="6"/>
  <c r="A3569" i="6"/>
  <c r="A3305" i="6"/>
  <c r="A2897" i="6"/>
  <c r="A2873" i="6"/>
  <c r="A833" i="6"/>
  <c r="A4433" i="6"/>
  <c r="A7073" i="6"/>
  <c r="A281" i="6"/>
  <c r="A2921" i="6"/>
  <c r="A3521" i="6"/>
  <c r="A3473" i="6"/>
  <c r="A5801" i="6"/>
  <c r="A5633" i="6"/>
  <c r="A7481" i="6"/>
  <c r="A3881" i="6"/>
  <c r="A1817" i="6"/>
  <c r="A5465" i="6"/>
  <c r="A6257" i="6"/>
  <c r="A3833" i="6"/>
  <c r="A1361" i="6"/>
  <c r="A6857" i="6"/>
  <c r="A5201" i="6"/>
  <c r="A7457" i="6"/>
  <c r="A4913" i="6"/>
  <c r="A2105" i="6"/>
  <c r="A5921" i="6"/>
  <c r="A6473" i="6"/>
  <c r="A6977" i="6"/>
  <c r="A3665" i="6"/>
  <c r="A1289" i="6"/>
  <c r="A6593" i="6"/>
  <c r="A5153" i="6"/>
  <c r="A7049" i="6"/>
  <c r="A1697" i="6"/>
  <c r="A2777" i="6"/>
  <c r="A7505" i="6"/>
  <c r="A4745" i="6"/>
  <c r="A7313" i="6"/>
  <c r="A665" i="6"/>
  <c r="A761" i="6"/>
  <c r="A4985" i="6"/>
  <c r="A5873" i="6"/>
  <c r="A2081" i="6"/>
  <c r="A3017" i="6"/>
  <c r="A5561" i="6"/>
  <c r="A3449" i="6"/>
  <c r="A4769" i="6"/>
  <c r="A6041" i="6"/>
  <c r="A401" i="6"/>
  <c r="A5705" i="6"/>
  <c r="A1577" i="6"/>
  <c r="A3425" i="6"/>
  <c r="A7673" i="6"/>
  <c r="A4097" i="6"/>
  <c r="A7145" i="6"/>
  <c r="A3209" i="6"/>
  <c r="A1889" i="6"/>
  <c r="A6689" i="6"/>
  <c r="A2153" i="6"/>
  <c r="A6569" i="6"/>
  <c r="A5321" i="6"/>
  <c r="A2345" i="6"/>
  <c r="A5753" i="6"/>
  <c r="A4121" i="6"/>
  <c r="A4553" i="6"/>
  <c r="A7337" i="6"/>
  <c r="A3713" i="6"/>
  <c r="A1457" i="6"/>
  <c r="A5177" i="6"/>
  <c r="A7697" i="6"/>
  <c r="A2585" i="6"/>
  <c r="A6305" i="6"/>
  <c r="A3233" i="6"/>
  <c r="A137" i="6"/>
  <c r="A4073" i="6"/>
  <c r="A689" i="6"/>
  <c r="A65" i="6"/>
  <c r="A6137" i="6"/>
  <c r="A785" i="6"/>
  <c r="A6785" i="6"/>
  <c r="A6065" i="6"/>
  <c r="A4721" i="6"/>
  <c r="A6281" i="6"/>
  <c r="A257" i="6"/>
  <c r="A2321" i="6"/>
  <c r="A3065" i="6"/>
  <c r="A545" i="6"/>
  <c r="A737" i="6"/>
  <c r="A1553" i="6"/>
  <c r="A7601" i="6"/>
  <c r="A8393" i="6"/>
  <c r="A7745" i="6"/>
  <c r="A4889" i="6"/>
  <c r="A4313" i="6"/>
  <c r="A7793" i="6"/>
  <c r="A1073" i="6"/>
  <c r="A8081" i="6"/>
  <c r="A2969" i="6"/>
  <c r="A1049" i="6"/>
  <c r="A8345" i="6"/>
  <c r="A1193" i="6"/>
  <c r="A7217" i="6"/>
  <c r="A3161" i="6"/>
  <c r="A449" i="6"/>
  <c r="A2657" i="6"/>
  <c r="A2177" i="6"/>
  <c r="A4193" i="6"/>
  <c r="A8417" i="6"/>
  <c r="A5081" i="6"/>
  <c r="A2393" i="6"/>
  <c r="A3185" i="6"/>
  <c r="A1121" i="6"/>
  <c r="A7889" i="6"/>
  <c r="A7409" i="6"/>
  <c r="A3689" i="6"/>
  <c r="A1337" i="6"/>
  <c r="A1001" i="6"/>
  <c r="A5537" i="6"/>
  <c r="A377" i="6"/>
  <c r="A8273" i="6"/>
  <c r="A5969" i="6"/>
  <c r="A3137" i="6"/>
  <c r="A113" i="6"/>
  <c r="A6881" i="6"/>
  <c r="A17" i="6"/>
  <c r="A5273" i="6"/>
  <c r="A6449" i="6"/>
  <c r="A2849" i="6"/>
  <c r="A4937" i="6"/>
  <c r="A1217" i="6"/>
  <c r="A5249" i="6"/>
  <c r="A521" i="6"/>
  <c r="A5897" i="6"/>
  <c r="A2033" i="6"/>
  <c r="A6761" i="6"/>
  <c r="A1841" i="6"/>
  <c r="A4169" i="6"/>
  <c r="A7433" i="6"/>
  <c r="A2705" i="6"/>
  <c r="A3809" i="6"/>
  <c r="A4241" i="6"/>
  <c r="A305" i="6"/>
  <c r="A6929" i="6"/>
  <c r="A1481" i="6"/>
  <c r="A2633" i="6"/>
  <c r="A7001" i="6"/>
  <c r="A7961" i="6"/>
  <c r="K14" i="5"/>
  <c r="J35" i="5"/>
  <c r="J8" i="5"/>
  <c r="A7216" i="6" l="1"/>
  <c r="A5800" i="6"/>
  <c r="A3112" i="6"/>
  <c r="A3448" i="6"/>
  <c r="A2128" i="6"/>
  <c r="A4984" i="6"/>
  <c r="A8152" i="6"/>
  <c r="A6736" i="6"/>
  <c r="A4840" i="6"/>
  <c r="A808" i="6"/>
  <c r="A3760" i="6"/>
  <c r="A136" i="6"/>
  <c r="A7504" i="6"/>
  <c r="A6232" i="6"/>
  <c r="A3280" i="6"/>
  <c r="A5032" i="6"/>
  <c r="A712" i="6"/>
  <c r="A880" i="6"/>
  <c r="A7672" i="6"/>
  <c r="A5464" i="6"/>
  <c r="A2824" i="6"/>
  <c r="A4240" i="6"/>
  <c r="A3352" i="6"/>
  <c r="A8320" i="6"/>
  <c r="A6376" i="6"/>
  <c r="A5176" i="6"/>
  <c r="A400" i="6"/>
  <c r="A2896" i="6"/>
  <c r="A7360" i="6"/>
  <c r="A5344" i="6"/>
  <c r="A1816" i="6"/>
  <c r="A856" i="6"/>
  <c r="A2992" i="6"/>
  <c r="A7048" i="6"/>
  <c r="A4576" i="6"/>
  <c r="A88" i="6"/>
  <c r="A2464" i="6"/>
  <c r="A4072" i="6"/>
  <c r="A40" i="6"/>
  <c r="A7744" i="6"/>
  <c r="A5848" i="6"/>
  <c r="A2608" i="6"/>
  <c r="A4192" i="6"/>
  <c r="A1240" i="6"/>
  <c r="A7624" i="6"/>
  <c r="A5656" i="6"/>
  <c r="A2176" i="6"/>
  <c r="A4000" i="6"/>
  <c r="A6112" i="6"/>
  <c r="A184" i="6"/>
  <c r="A8104" i="6"/>
  <c r="A6688" i="6"/>
  <c r="A4528" i="6"/>
  <c r="A616" i="6"/>
  <c r="A3832" i="6"/>
  <c r="A1168" i="6"/>
  <c r="A7432" i="6"/>
  <c r="A5584" i="6"/>
  <c r="A2752" i="6"/>
  <c r="A376" i="6"/>
  <c r="A4336" i="6"/>
  <c r="A2968" i="6"/>
  <c r="A6760" i="6"/>
  <c r="A4552" i="6"/>
  <c r="A2200" i="6"/>
  <c r="A5944" i="6"/>
  <c r="A3784" i="6"/>
  <c r="A736" i="6"/>
  <c r="A7864" i="6"/>
  <c r="A6352" i="6"/>
  <c r="A3256" i="6"/>
  <c r="A1864" i="6"/>
  <c r="A3304" i="6"/>
  <c r="A6976" i="6"/>
  <c r="A5896" i="6"/>
  <c r="A1696" i="6"/>
  <c r="A664" i="6"/>
  <c r="A4216" i="6"/>
  <c r="A7984" i="6"/>
  <c r="A6712" i="6"/>
  <c r="A4864" i="6"/>
  <c r="A592" i="6"/>
  <c r="A4120" i="6"/>
  <c r="A7264" i="6"/>
  <c r="A5920" i="6"/>
  <c r="A1408" i="6"/>
  <c r="A1912" i="6"/>
  <c r="A2368" i="6"/>
  <c r="A4144" i="6"/>
  <c r="A8224" i="6"/>
  <c r="A7192" i="6"/>
  <c r="A5752" i="6"/>
  <c r="A2272" i="6"/>
  <c r="A2440" i="6"/>
  <c r="A2080" i="6"/>
  <c r="A6496" i="6"/>
  <c r="A4696" i="6"/>
  <c r="A496" i="6"/>
  <c r="A1336" i="6"/>
  <c r="A7120" i="6"/>
  <c r="A5608" i="6"/>
  <c r="A2656" i="6"/>
  <c r="A4360" i="6"/>
  <c r="A2416" i="6"/>
  <c r="A6184" i="6"/>
  <c r="A7960" i="6"/>
  <c r="A4720" i="6"/>
  <c r="A568" i="6"/>
  <c r="A6424" i="6"/>
  <c r="A3520" i="6"/>
  <c r="A8176" i="6"/>
  <c r="A6304" i="6"/>
  <c r="A3088" i="6"/>
  <c r="A1888" i="6"/>
  <c r="A1984" i="6"/>
  <c r="A6880" i="6"/>
  <c r="A5320" i="6"/>
  <c r="A2392" i="6"/>
  <c r="A6160" i="6"/>
  <c r="A5056" i="6"/>
  <c r="A7792" i="6"/>
  <c r="A6088" i="6"/>
  <c r="A2776" i="6"/>
  <c r="A3232" i="6"/>
  <c r="A3856" i="6"/>
  <c r="A6856" i="6"/>
  <c r="A5680" i="6"/>
  <c r="A2512" i="6"/>
  <c r="A1840" i="6"/>
  <c r="A4264" i="6"/>
  <c r="A1024" i="6"/>
  <c r="A7528" i="6"/>
  <c r="A1576" i="6"/>
  <c r="A784" i="6"/>
  <c r="A6064" i="6"/>
  <c r="A2536" i="6"/>
  <c r="A6808" i="6"/>
  <c r="A8248" i="6"/>
  <c r="A7144" i="6"/>
  <c r="A4888" i="6"/>
  <c r="A1432" i="6"/>
  <c r="A3712" i="6"/>
  <c r="A904" i="6"/>
  <c r="A3880" i="6"/>
  <c r="A7552" i="6"/>
  <c r="A6040" i="6"/>
  <c r="A2584" i="6"/>
  <c r="A3976" i="6"/>
  <c r="A1264" i="6"/>
  <c r="A8392" i="6"/>
  <c r="A5512" i="6"/>
  <c r="A1552" i="6"/>
  <c r="A4384" i="6"/>
  <c r="A2032" i="6"/>
  <c r="A6544" i="6"/>
  <c r="A5272" i="6"/>
  <c r="A472" i="6"/>
  <c r="A1480" i="6"/>
  <c r="A7720" i="6"/>
  <c r="A5488" i="6"/>
  <c r="A2152" i="6"/>
  <c r="A280" i="6"/>
  <c r="A3472" i="6"/>
  <c r="A8416" i="6"/>
  <c r="A6568" i="6"/>
  <c r="A4432" i="6"/>
  <c r="A1672" i="6"/>
  <c r="A112" i="6"/>
  <c r="A4960" i="6"/>
  <c r="A2104" i="6"/>
  <c r="A7840" i="6"/>
  <c r="A5992" i="6"/>
  <c r="A2848" i="6"/>
  <c r="A3376" i="6"/>
  <c r="A3040" i="6"/>
  <c r="A7384" i="6"/>
  <c r="A5824" i="6"/>
  <c r="A2296" i="6"/>
  <c r="A928" i="6"/>
  <c r="A1624" i="6"/>
  <c r="A6640" i="6"/>
  <c r="A7456" i="6"/>
  <c r="A2560" i="6"/>
  <c r="A4912" i="6"/>
  <c r="A6952" i="6"/>
  <c r="A1384" i="6"/>
  <c r="A8200" i="6"/>
  <c r="A6784" i="6"/>
  <c r="A4792" i="6"/>
  <c r="A832" i="6"/>
  <c r="A3328" i="6"/>
  <c r="A352" i="6"/>
  <c r="A16" i="6"/>
  <c r="A7480" i="6"/>
  <c r="A5632" i="6"/>
  <c r="A3064" i="6"/>
  <c r="A5008" i="6"/>
  <c r="A1504" i="6"/>
  <c r="A8032" i="6"/>
  <c r="A6832" i="6"/>
  <c r="A5200" i="6"/>
  <c r="A2224" i="6"/>
  <c r="A4936" i="6"/>
  <c r="A3904" i="6"/>
  <c r="A7912" i="6"/>
  <c r="A6904" i="6"/>
  <c r="A4600" i="6"/>
  <c r="A2944" i="6"/>
  <c r="A1216" i="6"/>
  <c r="A6256" i="6"/>
  <c r="A7024" i="6"/>
  <c r="A5416" i="6"/>
  <c r="A1792" i="6"/>
  <c r="A3688" i="6"/>
  <c r="A7240" i="6"/>
  <c r="A4624" i="6"/>
  <c r="A208" i="6"/>
  <c r="A1648" i="6"/>
  <c r="A3496" i="6"/>
  <c r="A7312" i="6"/>
  <c r="A5296" i="6"/>
  <c r="A1720" i="6"/>
  <c r="A2056" i="6"/>
  <c r="A1960" i="6"/>
  <c r="A3424" i="6"/>
  <c r="A8296" i="6"/>
  <c r="A7336" i="6"/>
  <c r="A5224" i="6"/>
  <c r="A1456" i="6"/>
  <c r="A328" i="6"/>
  <c r="A3016" i="6"/>
  <c r="A4744" i="6"/>
  <c r="A544" i="6"/>
  <c r="A640" i="6"/>
  <c r="A2728" i="6"/>
  <c r="A4048" i="6"/>
  <c r="A8056" i="6"/>
  <c r="A2008" i="6"/>
  <c r="A3136" i="6"/>
  <c r="A256" i="6"/>
  <c r="A4096" i="6"/>
  <c r="A760" i="6"/>
  <c r="A5776" i="6"/>
  <c r="A7648" i="6"/>
  <c r="A6328" i="6"/>
  <c r="A2632" i="6"/>
  <c r="A4480" i="6"/>
  <c r="A424" i="6"/>
  <c r="A6928" i="6"/>
  <c r="A5560" i="6"/>
  <c r="A1768" i="6"/>
  <c r="A3928" i="6"/>
  <c r="A688" i="6"/>
  <c r="A8008" i="6"/>
  <c r="A6592" i="6"/>
  <c r="A4408" i="6"/>
  <c r="A520" i="6"/>
  <c r="A5128" i="6"/>
  <c r="A1048" i="6"/>
  <c r="A7888" i="6"/>
  <c r="A5536" i="6"/>
  <c r="A2680" i="6"/>
  <c r="A1000" i="6"/>
  <c r="A1936" i="6"/>
  <c r="A6664" i="6"/>
  <c r="A4504" i="6"/>
  <c r="A1744" i="6"/>
  <c r="A952" i="6"/>
  <c r="A4312" i="6"/>
  <c r="A1600" i="6"/>
  <c r="A7816" i="6"/>
  <c r="A6280" i="6"/>
  <c r="A3208" i="6"/>
  <c r="A3736" i="6"/>
  <c r="A3544" i="6"/>
  <c r="A3184" i="6"/>
  <c r="A8080" i="6"/>
  <c r="A5872" i="6"/>
  <c r="A2320" i="6"/>
  <c r="A7576" i="6"/>
  <c r="A1192" i="6"/>
  <c r="A5080" i="6"/>
  <c r="A7696" i="6"/>
  <c r="A6472" i="6"/>
  <c r="A4816" i="6"/>
  <c r="A160" i="6"/>
  <c r="A1096" i="6"/>
  <c r="A4168" i="6"/>
  <c r="A7168" i="6"/>
  <c r="A4768" i="6"/>
  <c r="A5368" i="6"/>
  <c r="A8272" i="6"/>
  <c r="A5104" i="6"/>
  <c r="A7600" i="6"/>
  <c r="A5728" i="6"/>
  <c r="A3160" i="6"/>
  <c r="A3664" i="6"/>
  <c r="A976" i="6"/>
  <c r="A8128" i="6"/>
  <c r="A7000" i="6"/>
  <c r="A5392" i="6"/>
  <c r="A2248" i="6"/>
  <c r="A3616" i="6"/>
  <c r="A2800" i="6"/>
  <c r="A6400" i="6"/>
  <c r="A4648" i="6"/>
  <c r="A1144" i="6"/>
  <c r="A448" i="6"/>
  <c r="A1120" i="6"/>
  <c r="A7072" i="6"/>
  <c r="A5440" i="6"/>
  <c r="A2488" i="6"/>
  <c r="A4456" i="6"/>
  <c r="A3400" i="6"/>
  <c r="A7288" i="6"/>
  <c r="A4672" i="6"/>
  <c r="A232" i="6"/>
  <c r="A1360" i="6"/>
  <c r="A3568" i="6"/>
  <c r="A7936" i="6"/>
  <c r="A6208" i="6"/>
  <c r="A2872" i="6"/>
  <c r="A2344" i="6"/>
  <c r="A2920" i="6"/>
  <c r="A8368" i="6"/>
  <c r="A6520" i="6"/>
  <c r="A5248" i="6"/>
  <c r="A1528" i="6"/>
  <c r="A1072" i="6"/>
  <c r="A6136" i="6"/>
  <c r="A3640" i="6"/>
  <c r="A7768" i="6"/>
  <c r="A6016" i="6"/>
  <c r="A2704" i="6"/>
  <c r="A3952" i="6"/>
  <c r="A6616" i="6"/>
  <c r="A5704" i="6"/>
  <c r="A5968" i="6"/>
  <c r="A4288" i="6"/>
  <c r="A1288" i="6"/>
  <c r="A7408" i="6"/>
  <c r="A4024" i="6"/>
  <c r="A3592" i="6"/>
  <c r="A1312" i="6"/>
  <c r="A5152" i="6"/>
  <c r="A304" i="6"/>
  <c r="A3808" i="6"/>
  <c r="A6448" i="6"/>
  <c r="A64" i="6"/>
  <c r="A7096" i="6"/>
  <c r="A8344" i="6"/>
  <c r="A7695" i="6"/>
  <c r="A5415" i="6"/>
  <c r="A303" i="6"/>
  <c r="A6831" i="6"/>
  <c r="A5223" i="6"/>
  <c r="A2007" i="6"/>
  <c r="A7287" i="6"/>
  <c r="A2463" i="6"/>
  <c r="A7791" i="6"/>
  <c r="A6063" i="6"/>
  <c r="A231" i="6"/>
  <c r="A7551" i="6"/>
  <c r="A5295" i="6"/>
  <c r="A927" i="6"/>
  <c r="A7263" i="6"/>
  <c r="A5367" i="6"/>
  <c r="A1167" i="6"/>
  <c r="A6879" i="6"/>
  <c r="A5175" i="6"/>
  <c r="A2583" i="6"/>
  <c r="A6471" i="6"/>
  <c r="A1455" i="6"/>
  <c r="A4479" i="6"/>
  <c r="A3591" i="6"/>
  <c r="A6327" i="6"/>
  <c r="A2319" i="6"/>
  <c r="A5871" i="6"/>
  <c r="A39" i="6"/>
  <c r="A2871" i="6"/>
  <c r="A6207" i="6"/>
  <c r="A3207" i="6"/>
  <c r="A6087" i="6"/>
  <c r="A1791" i="6"/>
  <c r="A5919" i="6"/>
  <c r="A3447" i="6"/>
  <c r="A5943" i="6"/>
  <c r="A4239" i="6"/>
  <c r="A5847" i="6"/>
  <c r="A4023" i="6"/>
  <c r="A4671" i="6"/>
  <c r="A2631" i="6"/>
  <c r="A3015" i="6"/>
  <c r="A3807" i="6"/>
  <c r="A831" i="6"/>
  <c r="A7119" i="6"/>
  <c r="A5391" i="6"/>
  <c r="A1023" i="6"/>
  <c r="A7191" i="6"/>
  <c r="A3351" i="6"/>
  <c r="A7983" i="6"/>
  <c r="A6663" i="6"/>
  <c r="A1503" i="6"/>
  <c r="A7575" i="6"/>
  <c r="A5343" i="6"/>
  <c r="A1191" i="6"/>
  <c r="A7311" i="6"/>
  <c r="A5487" i="6"/>
  <c r="A1239" i="6"/>
  <c r="A7839" i="6"/>
  <c r="A5247" i="6"/>
  <c r="A2223" i="6"/>
  <c r="A6615" i="6"/>
  <c r="A3423" i="6"/>
  <c r="A4863" i="6"/>
  <c r="A8247" i="6"/>
  <c r="A6639" i="6"/>
  <c r="A2967" i="6"/>
  <c r="A6567" i="6"/>
  <c r="A1863" i="6"/>
  <c r="A5631" i="6"/>
  <c r="A207" i="6"/>
  <c r="A4959" i="6"/>
  <c r="A2271" i="6"/>
  <c r="A759" i="6"/>
  <c r="A5799" i="6"/>
  <c r="A2175" i="6"/>
  <c r="A5055" i="6"/>
  <c r="A2103" i="6"/>
  <c r="A4935" i="6"/>
  <c r="A399" i="6"/>
  <c r="A4839" i="6"/>
  <c r="A1311" i="6"/>
  <c r="A3255" i="6"/>
  <c r="A4071" i="6"/>
  <c r="A615" i="6"/>
  <c r="A4767" i="6"/>
  <c r="A4143" i="6"/>
  <c r="A783" i="6"/>
  <c r="A4599" i="6"/>
  <c r="A6927" i="6"/>
  <c r="A5199" i="6"/>
  <c r="A2751" i="6"/>
  <c r="A7743" i="6"/>
  <c r="A3159" i="6"/>
  <c r="A7815" i="6"/>
  <c r="A6183" i="6"/>
  <c r="A327" i="6"/>
  <c r="A6231" i="6"/>
  <c r="A7359" i="6"/>
  <c r="A5535" i="6"/>
  <c r="A1263" i="6"/>
  <c r="A6903" i="6"/>
  <c r="A5271" i="6"/>
  <c r="A375" i="6"/>
  <c r="A6711" i="6"/>
  <c r="A2943" i="6"/>
  <c r="A3279" i="6"/>
  <c r="A6495" i="6"/>
  <c r="A1479" i="6"/>
  <c r="A3999" i="6"/>
  <c r="A8175" i="6"/>
  <c r="A6159" i="6"/>
  <c r="A951" i="6"/>
  <c r="A3759" i="6"/>
  <c r="A4695" i="6"/>
  <c r="A1719" i="6"/>
  <c r="A4575" i="6"/>
  <c r="A1935" i="6"/>
  <c r="A4791" i="6"/>
  <c r="A4287" i="6"/>
  <c r="A3063" i="6"/>
  <c r="A4167" i="6"/>
  <c r="A807" i="6"/>
  <c r="A3615" i="6"/>
  <c r="A4983" i="6"/>
  <c r="A3711" i="6"/>
  <c r="A3087" i="6"/>
  <c r="A5103" i="6"/>
  <c r="A471" i="6"/>
  <c r="A3471" i="6"/>
  <c r="A2991" i="6"/>
  <c r="A495" i="6"/>
  <c r="A6303" i="6"/>
  <c r="A7383" i="6"/>
  <c r="A3375" i="6"/>
  <c r="A8415" i="6"/>
  <c r="A8055" i="6"/>
  <c r="A7143" i="6"/>
  <c r="A1575" i="6"/>
  <c r="A1383" i="6"/>
  <c r="A7671" i="6"/>
  <c r="A5463" i="6"/>
  <c r="A543" i="6"/>
  <c r="A6975" i="6"/>
  <c r="A4383" i="6"/>
  <c r="A711" i="6"/>
  <c r="A6855" i="6"/>
  <c r="A2919" i="6"/>
  <c r="A3303" i="6"/>
  <c r="A6591" i="6"/>
  <c r="A2343" i="6"/>
  <c r="A1695" i="6"/>
  <c r="A8367" i="6"/>
  <c r="A6735" i="6"/>
  <c r="A1407" i="6"/>
  <c r="A6423" i="6"/>
  <c r="A7959" i="6"/>
  <c r="A5607" i="6"/>
  <c r="A1215" i="6"/>
  <c r="A4911" i="6"/>
  <c r="A159" i="6"/>
  <c r="A3855" i="6"/>
  <c r="A2511" i="6"/>
  <c r="A7623" i="6"/>
  <c r="A855" i="6"/>
  <c r="A3687" i="6"/>
  <c r="A8295" i="6"/>
  <c r="A4215" i="6"/>
  <c r="A3783" i="6"/>
  <c r="A3639" i="6"/>
  <c r="A2439" i="6"/>
  <c r="A3135" i="6"/>
  <c r="A7599" i="6"/>
  <c r="A87" i="6"/>
  <c r="A4095" i="6"/>
  <c r="A3519" i="6"/>
  <c r="A3927" i="6"/>
  <c r="A2391" i="6"/>
  <c r="A2799" i="6"/>
  <c r="A7335" i="6"/>
  <c r="A3231" i="6"/>
  <c r="A7863" i="6"/>
  <c r="A6039" i="6"/>
  <c r="A447" i="6"/>
  <c r="A4719" i="6"/>
  <c r="A7431" i="6"/>
  <c r="A5583" i="6"/>
  <c r="A519" i="6"/>
  <c r="A7047" i="6"/>
  <c r="A3183" i="6"/>
  <c r="A3879" i="6"/>
  <c r="A6687" i="6"/>
  <c r="A2655" i="6"/>
  <c r="A2079" i="6"/>
  <c r="A8031" i="6"/>
  <c r="A6807" i="6"/>
  <c r="A1431" i="6"/>
  <c r="A2727" i="6"/>
  <c r="A8007" i="6"/>
  <c r="A6255" i="6"/>
  <c r="A975" i="6"/>
  <c r="A2823" i="6"/>
  <c r="A8079" i="6"/>
  <c r="A5439" i="6"/>
  <c r="A351" i="6"/>
  <c r="A1767" i="6"/>
  <c r="A3975" i="6"/>
  <c r="A1911" i="6"/>
  <c r="A1551" i="6"/>
  <c r="A3567" i="6"/>
  <c r="A2535" i="6"/>
  <c r="A2559" i="6"/>
  <c r="A2199" i="6"/>
  <c r="A3735" i="6"/>
  <c r="A4887" i="6"/>
  <c r="A4335" i="6"/>
  <c r="A2151" i="6"/>
  <c r="A3495" i="6"/>
  <c r="A4743" i="6"/>
  <c r="A5895" i="6"/>
  <c r="A4623" i="6"/>
  <c r="A3951" i="6"/>
  <c r="A8151" i="6"/>
  <c r="A6759" i="6"/>
  <c r="A1647" i="6"/>
  <c r="A8391" i="6"/>
  <c r="A7719" i="6"/>
  <c r="A5511" i="6"/>
  <c r="A879" i="6"/>
  <c r="A7023" i="6"/>
  <c r="A5127" i="6"/>
  <c r="A903" i="6"/>
  <c r="A6783" i="6"/>
  <c r="A2895" i="6"/>
  <c r="A2247" i="6"/>
  <c r="A8127" i="6"/>
  <c r="A6951" i="6"/>
  <c r="A1623" i="6"/>
  <c r="A2847" i="6"/>
  <c r="A8103" i="6"/>
  <c r="A6351" i="6"/>
  <c r="A1119" i="6"/>
  <c r="A2679" i="6"/>
  <c r="A8319" i="6"/>
  <c r="A5679" i="6"/>
  <c r="A255" i="6"/>
  <c r="A7167" i="6"/>
  <c r="A5703" i="6"/>
  <c r="A1047" i="6"/>
  <c r="A1743" i="6"/>
  <c r="A1839" i="6"/>
  <c r="A1359" i="6"/>
  <c r="A4263" i="6"/>
  <c r="A1983" i="6"/>
  <c r="A5031" i="6"/>
  <c r="A5079" i="6"/>
  <c r="A639" i="6"/>
  <c r="A4527" i="6"/>
  <c r="A4191" i="6"/>
  <c r="A3039" i="6"/>
  <c r="A2031" i="6"/>
  <c r="A6447" i="6"/>
  <c r="A2295" i="6"/>
  <c r="A1887" i="6"/>
  <c r="A5823" i="6"/>
  <c r="A7911" i="6"/>
  <c r="A6135" i="6"/>
  <c r="A591" i="6"/>
  <c r="A4047" i="6"/>
  <c r="A7479" i="6"/>
  <c r="A5727" i="6"/>
  <c r="A135" i="6"/>
  <c r="A7239" i="6"/>
  <c r="A4407" i="6"/>
  <c r="A2607" i="6"/>
  <c r="A8223" i="6"/>
  <c r="A7095" i="6"/>
  <c r="A2127" i="6"/>
  <c r="A2487" i="6"/>
  <c r="A8199" i="6"/>
  <c r="A6399" i="6"/>
  <c r="A1143" i="6"/>
  <c r="A423" i="6"/>
  <c r="A7527" i="6"/>
  <c r="A5775" i="6"/>
  <c r="A279" i="6"/>
  <c r="A7455" i="6"/>
  <c r="A5751" i="6"/>
  <c r="A567" i="6"/>
  <c r="A7935" i="6"/>
  <c r="A4431" i="6"/>
  <c r="A1599" i="6"/>
  <c r="A5991" i="6"/>
  <c r="A663" i="6"/>
  <c r="A4815" i="6"/>
  <c r="A3663" i="6"/>
  <c r="A4311" i="6"/>
  <c r="A8271" i="6"/>
  <c r="A1287" i="6"/>
  <c r="A3831" i="6"/>
  <c r="A63" i="6"/>
  <c r="A2415" i="6"/>
  <c r="A6279" i="6"/>
  <c r="A4119" i="6"/>
  <c r="A5655" i="6"/>
  <c r="A5007" i="6"/>
  <c r="A4647" i="6"/>
  <c r="A4455" i="6"/>
  <c r="A2055" i="6"/>
  <c r="A5967" i="6"/>
  <c r="A5151" i="6"/>
  <c r="A1671" i="6"/>
  <c r="A735" i="6"/>
  <c r="A4503" i="6"/>
  <c r="A3903" i="6"/>
  <c r="A6543" i="6"/>
  <c r="A1335" i="6"/>
  <c r="A999" i="6"/>
  <c r="A183" i="6"/>
  <c r="A2703" i="6"/>
  <c r="A15" i="6"/>
  <c r="A1815" i="6"/>
  <c r="A6375" i="6"/>
  <c r="A7767" i="6"/>
  <c r="A7215" i="6"/>
  <c r="A1959" i="6"/>
  <c r="A2367" i="6"/>
  <c r="A6015" i="6"/>
  <c r="A7887" i="6"/>
  <c r="A6999" i="6"/>
  <c r="A6111" i="6"/>
  <c r="A5319" i="6"/>
  <c r="A6519" i="6"/>
  <c r="A4359" i="6"/>
  <c r="A7071" i="6"/>
  <c r="A5559" i="6"/>
  <c r="A3327" i="6"/>
  <c r="A111" i="6"/>
  <c r="A1095" i="6"/>
  <c r="A2775" i="6"/>
  <c r="A3399" i="6"/>
  <c r="A1071" i="6"/>
  <c r="A1527" i="6"/>
  <c r="A3111" i="6"/>
  <c r="A687" i="6"/>
  <c r="A8343" i="6"/>
  <c r="A7503" i="6"/>
  <c r="A7407" i="6"/>
  <c r="A7647" i="6"/>
  <c r="A3543" i="6"/>
  <c r="A4551" i="6"/>
  <c r="K13" i="5"/>
  <c r="L14" i="5"/>
  <c r="P14" i="5" s="1"/>
  <c r="J34" i="5"/>
  <c r="J7" i="5"/>
  <c r="A4886" i="6" l="1"/>
  <c r="A2726" i="6"/>
  <c r="A302" i="6"/>
  <c r="A1766" i="6"/>
  <c r="A1574" i="6"/>
  <c r="A3374" i="6"/>
  <c r="A4862" i="6"/>
  <c r="A1862" i="6"/>
  <c r="A5870" i="6"/>
  <c r="A5414" i="6"/>
  <c r="A830" i="6"/>
  <c r="A6422" i="6"/>
  <c r="A2750" i="6"/>
  <c r="A1310" i="6"/>
  <c r="A7166" i="6"/>
  <c r="A398" i="6"/>
  <c r="A134" i="6"/>
  <c r="A4790" i="6"/>
  <c r="A2774" i="6"/>
  <c r="A6302" i="6"/>
  <c r="A6326" i="6"/>
  <c r="A854" i="6"/>
  <c r="A5654" i="6"/>
  <c r="A3758" i="6"/>
  <c r="A1118" i="6"/>
  <c r="A7382" i="6"/>
  <c r="A758" i="6"/>
  <c r="A542" i="6"/>
  <c r="A4454" i="6"/>
  <c r="A2126" i="6"/>
  <c r="A1622" i="6"/>
  <c r="A6806" i="6"/>
  <c r="A6902" i="6"/>
  <c r="A998" i="6"/>
  <c r="A6518" i="6"/>
  <c r="A3494" i="6"/>
  <c r="A710" i="6"/>
  <c r="A6038" i="6"/>
  <c r="A7574" i="6"/>
  <c r="A8246" i="6"/>
  <c r="A4430" i="6"/>
  <c r="A2150" i="6"/>
  <c r="A7454" i="6"/>
  <c r="A7238" i="6"/>
  <c r="A5270" i="6"/>
  <c r="A38" i="6"/>
  <c r="A374" i="6"/>
  <c r="A1934" i="6"/>
  <c r="A3926" i="6"/>
  <c r="A3686" i="6"/>
  <c r="A2630" i="6"/>
  <c r="A4094" i="6"/>
  <c r="A5054" i="6"/>
  <c r="A4958" i="6"/>
  <c r="A2990" i="6"/>
  <c r="A2606" i="6"/>
  <c r="A3254" i="6"/>
  <c r="A7046" i="6"/>
  <c r="A3974" i="6"/>
  <c r="A1406" i="6"/>
  <c r="A1430" i="6"/>
  <c r="A3422" i="6"/>
  <c r="A4550" i="6"/>
  <c r="A4022" i="6"/>
  <c r="A494" i="6"/>
  <c r="A518" i="6"/>
  <c r="A5606" i="6"/>
  <c r="A5726" i="6"/>
  <c r="A5222" i="6"/>
  <c r="A2678" i="6"/>
  <c r="A5774" i="6"/>
  <c r="A2870" i="6"/>
  <c r="A8030" i="6"/>
  <c r="A4334" i="6"/>
  <c r="A3734" i="6"/>
  <c r="A1286" i="6"/>
  <c r="A2342" i="6"/>
  <c r="A7598" i="6"/>
  <c r="A6230" i="6"/>
  <c r="A5006" i="6"/>
  <c r="A2294" i="6"/>
  <c r="A5582" i="6"/>
  <c r="A1646" i="6"/>
  <c r="A5294" i="6"/>
  <c r="A8150" i="6"/>
  <c r="A5078" i="6"/>
  <c r="A3566" i="6"/>
  <c r="A686" i="6"/>
  <c r="A278" i="6"/>
  <c r="A1046" i="6"/>
  <c r="A2942" i="6"/>
  <c r="A4934" i="6"/>
  <c r="A2006" i="6"/>
  <c r="A8318" i="6"/>
  <c r="A5702" i="6"/>
  <c r="A5390" i="6"/>
  <c r="A7430" i="6"/>
  <c r="A86" i="6"/>
  <c r="A1478" i="6"/>
  <c r="A7838" i="6"/>
  <c r="A2846" i="6"/>
  <c r="A2414" i="6"/>
  <c r="A4310" i="6"/>
  <c r="A2030" i="6"/>
  <c r="A8270" i="6"/>
  <c r="A8222" i="6"/>
  <c r="A5846" i="6"/>
  <c r="A7862" i="6"/>
  <c r="A4598" i="6"/>
  <c r="A2198" i="6"/>
  <c r="A7118" i="6"/>
  <c r="A8414" i="6"/>
  <c r="A6110" i="6"/>
  <c r="A4718" i="6"/>
  <c r="A3998" i="6"/>
  <c r="A2966" i="6"/>
  <c r="A5822" i="6"/>
  <c r="A8342" i="6"/>
  <c r="A7790" i="6"/>
  <c r="A4358" i="6"/>
  <c r="A2054" i="6"/>
  <c r="A7334" i="6"/>
  <c r="A8390" i="6"/>
  <c r="A6638" i="6"/>
  <c r="A4622" i="6"/>
  <c r="A3710" i="6"/>
  <c r="A5342" i="6"/>
  <c r="A6158" i="6"/>
  <c r="A8054" i="6"/>
  <c r="A3302" i="6"/>
  <c r="A7958" i="6"/>
  <c r="A4166" i="6"/>
  <c r="A1502" i="6"/>
  <c r="A6758" i="6"/>
  <c r="A614" i="6"/>
  <c r="A5174" i="6"/>
  <c r="A3542" i="6"/>
  <c r="A662" i="6"/>
  <c r="A2462" i="6"/>
  <c r="A6782" i="6"/>
  <c r="A4286" i="6"/>
  <c r="A1982" i="6"/>
  <c r="A350" i="6"/>
  <c r="A7094" i="6"/>
  <c r="A7142" i="6"/>
  <c r="A2438" i="6"/>
  <c r="A3446" i="6"/>
  <c r="A4214" i="6"/>
  <c r="A7934" i="6"/>
  <c r="A4070" i="6"/>
  <c r="A7070" i="6"/>
  <c r="A8126" i="6"/>
  <c r="A7886" i="6"/>
  <c r="A2822" i="6"/>
  <c r="A62" i="6"/>
  <c r="A4910" i="6"/>
  <c r="A1910" i="6"/>
  <c r="A8366" i="6"/>
  <c r="A5534" i="6"/>
  <c r="A5318" i="6"/>
  <c r="A7694" i="6"/>
  <c r="A3854" i="6"/>
  <c r="A902" i="6"/>
  <c r="A5558" i="6"/>
  <c r="A1070" i="6"/>
  <c r="A7622" i="6"/>
  <c r="A4118" i="6"/>
  <c r="A1838" i="6"/>
  <c r="A2390" i="6"/>
  <c r="A3086" i="6"/>
  <c r="A6278" i="6"/>
  <c r="A7742" i="6"/>
  <c r="A3782" i="6"/>
  <c r="A1262" i="6"/>
  <c r="A5366" i="6"/>
  <c r="A974" i="6"/>
  <c r="A3230" i="6"/>
  <c r="A5198" i="6"/>
  <c r="A1454" i="6"/>
  <c r="A2510" i="6"/>
  <c r="A3158" i="6"/>
  <c r="A2558" i="6"/>
  <c r="A6854" i="6"/>
  <c r="A6566" i="6"/>
  <c r="A3590" i="6"/>
  <c r="A1166" i="6"/>
  <c r="A6374" i="6"/>
  <c r="A2894" i="6"/>
  <c r="A8078" i="6"/>
  <c r="A4478" i="6"/>
  <c r="A3518" i="6"/>
  <c r="A7478" i="6"/>
  <c r="A5990" i="6"/>
  <c r="A4694" i="6"/>
  <c r="A2246" i="6"/>
  <c r="A6182" i="6"/>
  <c r="A6734" i="6"/>
  <c r="A5918" i="6"/>
  <c r="A2486" i="6"/>
  <c r="A1238" i="6"/>
  <c r="A5126" i="6"/>
  <c r="A7286" i="6"/>
  <c r="A6974" i="6"/>
  <c r="A4190" i="6"/>
  <c r="A1886" i="6"/>
  <c r="A1694" i="6"/>
  <c r="A6878" i="6"/>
  <c r="A7406" i="6"/>
  <c r="A1742" i="6"/>
  <c r="A6542" i="6"/>
  <c r="A3062" i="6"/>
  <c r="A1382" i="6"/>
  <c r="A6686" i="6"/>
  <c r="A2534" i="6"/>
  <c r="A4814" i="6"/>
  <c r="A2798" i="6"/>
  <c r="A6134" i="6"/>
  <c r="A6086" i="6"/>
  <c r="A1814" i="6"/>
  <c r="A6446" i="6"/>
  <c r="A3902" i="6"/>
  <c r="A1142" i="6"/>
  <c r="A6998" i="6"/>
  <c r="A1550" i="6"/>
  <c r="A950" i="6"/>
  <c r="A4526" i="6"/>
  <c r="A2654" i="6"/>
  <c r="A7646" i="6"/>
  <c r="A6662" i="6"/>
  <c r="A1094" i="6"/>
  <c r="A5150" i="6"/>
  <c r="A3662" i="6"/>
  <c r="A878" i="6"/>
  <c r="A590" i="6"/>
  <c r="A566" i="6"/>
  <c r="A3134" i="6"/>
  <c r="A5030" i="6"/>
  <c r="A2102" i="6"/>
  <c r="A8294" i="6"/>
  <c r="A5678" i="6"/>
  <c r="A5510" i="6"/>
  <c r="A7502" i="6"/>
  <c r="A7718" i="6"/>
  <c r="A4046" i="6"/>
  <c r="A1190" i="6"/>
  <c r="A1790" i="6"/>
  <c r="A7358" i="6"/>
  <c r="A3110" i="6"/>
  <c r="A6470" i="6"/>
  <c r="A158" i="6"/>
  <c r="A8174" i="6"/>
  <c r="A5438" i="6"/>
  <c r="A5750" i="6"/>
  <c r="A8198" i="6"/>
  <c r="A1334" i="6"/>
  <c r="A3014" i="6"/>
  <c r="A7214" i="6"/>
  <c r="A7910" i="6"/>
  <c r="A4646" i="6"/>
  <c r="A2222" i="6"/>
  <c r="A6590" i="6"/>
  <c r="A5630" i="6"/>
  <c r="A4838" i="6"/>
  <c r="A2702" i="6"/>
  <c r="A110" i="6"/>
  <c r="A182" i="6"/>
  <c r="A2582" i="6"/>
  <c r="A5942" i="6"/>
  <c r="A3878" i="6"/>
  <c r="A3206" i="6"/>
  <c r="A5246" i="6"/>
  <c r="A6614" i="6"/>
  <c r="A4502" i="6"/>
  <c r="A3830" i="6"/>
  <c r="A1358" i="6"/>
  <c r="A326" i="6"/>
  <c r="A6830" i="6"/>
  <c r="A6254" i="6"/>
  <c r="A5102" i="6"/>
  <c r="A2318" i="6"/>
  <c r="A5798" i="6"/>
  <c r="A734" i="6"/>
  <c r="A3350" i="6"/>
  <c r="A4238" i="6"/>
  <c r="A3638" i="6"/>
  <c r="A1214" i="6"/>
  <c r="A1718" i="6"/>
  <c r="A6926" i="6"/>
  <c r="A4382" i="6"/>
  <c r="A2078" i="6"/>
  <c r="A1598" i="6"/>
  <c r="A7262" i="6"/>
  <c r="A7310" i="6"/>
  <c r="A446" i="6"/>
  <c r="A6494" i="6"/>
  <c r="A3470" i="6"/>
  <c r="A470" i="6"/>
  <c r="A6398" i="6"/>
  <c r="A7550" i="6"/>
  <c r="A7670" i="6"/>
  <c r="A3950" i="6"/>
  <c r="A926" i="6"/>
  <c r="A2366" i="6"/>
  <c r="A7190" i="6"/>
  <c r="A8006" i="6"/>
  <c r="A4766" i="6"/>
  <c r="A4142" i="6"/>
  <c r="A806" i="6"/>
  <c r="A5486" i="6"/>
  <c r="A3182" i="6"/>
  <c r="A8102" i="6"/>
  <c r="A7814" i="6"/>
  <c r="A4406" i="6"/>
  <c r="A2174" i="6"/>
  <c r="A6950" i="6"/>
  <c r="A6206" i="6"/>
  <c r="A4670" i="6"/>
  <c r="A3806" i="6"/>
  <c r="A3278" i="6"/>
  <c r="A6062" i="6"/>
  <c r="A7766" i="6"/>
  <c r="A4262" i="6"/>
  <c r="A1958" i="6"/>
  <c r="A7526" i="6"/>
  <c r="A6710" i="6"/>
  <c r="A230" i="6"/>
  <c r="A4574" i="6"/>
  <c r="A3614" i="6"/>
  <c r="A5966" i="6"/>
  <c r="A7022" i="6"/>
  <c r="A5462" i="6"/>
  <c r="A7982" i="6"/>
  <c r="A4742" i="6"/>
  <c r="A2270" i="6"/>
  <c r="A6014" i="6"/>
  <c r="A3326" i="6"/>
  <c r="A5894" i="6"/>
  <c r="A4982" i="6"/>
  <c r="A3038" i="6"/>
  <c r="A638" i="6"/>
  <c r="A1670" i="6"/>
  <c r="A1526" i="6"/>
  <c r="A2918" i="6"/>
  <c r="A14" i="6"/>
  <c r="A6350" i="6"/>
  <c r="A206" i="6"/>
  <c r="A254" i="6"/>
  <c r="A782" i="6"/>
  <c r="A3398" i="6"/>
  <c r="A1022" i="6"/>
  <c r="A422" i="6"/>
  <c r="K12" i="5"/>
  <c r="L13" i="5"/>
  <c r="P13" i="5" s="1"/>
  <c r="J6" i="5"/>
  <c r="J33" i="5"/>
  <c r="J32" i="5" s="1"/>
  <c r="K11" i="5" l="1"/>
  <c r="L12" i="5"/>
  <c r="P12" i="5" s="1"/>
  <c r="A7093" i="6"/>
  <c r="A3301" i="6"/>
  <c r="A2101" i="6"/>
  <c r="A6037" i="6"/>
  <c r="A3973" i="6"/>
  <c r="A8221" i="6"/>
  <c r="A5005" i="6"/>
  <c r="A2437" i="6"/>
  <c r="A109" i="6"/>
  <c r="A6613" i="6"/>
  <c r="A7237" i="6"/>
  <c r="A3733" i="6"/>
  <c r="A3037" i="6"/>
  <c r="A709" i="6"/>
  <c r="A5221" i="6"/>
  <c r="A5677" i="6"/>
  <c r="A7141" i="6"/>
  <c r="A2341" i="6"/>
  <c r="A6685" i="6"/>
  <c r="A493" i="6"/>
  <c r="A1573" i="6"/>
  <c r="A7333" i="6"/>
  <c r="A3925" i="6"/>
  <c r="A6637" i="6"/>
  <c r="A4453" i="6"/>
  <c r="A805" i="6"/>
  <c r="A7837" i="6"/>
  <c r="A4309" i="6"/>
  <c r="A7357" i="6"/>
  <c r="A1525" i="6"/>
  <c r="A1405" i="6"/>
  <c r="A1885" i="6"/>
  <c r="A5701" i="6"/>
  <c r="A3901" i="6"/>
  <c r="A2197" i="6"/>
  <c r="A1285" i="6"/>
  <c r="A4837" i="6"/>
  <c r="A5629" i="6"/>
  <c r="A1477" i="6"/>
  <c r="A829" i="6"/>
  <c r="A5149" i="6"/>
  <c r="A7261" i="6"/>
  <c r="A3805" i="6"/>
  <c r="A1381" i="6"/>
  <c r="A6133" i="6"/>
  <c r="A3397" i="6"/>
  <c r="A5053" i="6"/>
  <c r="A2413" i="6"/>
  <c r="A2629" i="6"/>
  <c r="A7693" i="6"/>
  <c r="A1429" i="6"/>
  <c r="A7405" i="6"/>
  <c r="A2989" i="6"/>
  <c r="A1717" i="6"/>
  <c r="A541" i="6"/>
  <c r="A1021" i="6"/>
  <c r="A4669" i="6"/>
  <c r="A6301" i="6"/>
  <c r="A181" i="6"/>
  <c r="A5173" i="6"/>
  <c r="A4597" i="6"/>
  <c r="A853" i="6"/>
  <c r="A3349" i="6"/>
  <c r="A3205" i="6"/>
  <c r="A2917" i="6"/>
  <c r="A5485" i="6"/>
  <c r="A6565" i="6"/>
  <c r="A6901" i="6"/>
  <c r="A6277" i="6"/>
  <c r="A1237" i="6"/>
  <c r="A6781" i="6"/>
  <c r="A781" i="6"/>
  <c r="A1501" i="6"/>
  <c r="A973" i="6"/>
  <c r="A3613" i="6"/>
  <c r="A6733" i="6"/>
  <c r="A4549" i="6"/>
  <c r="A6253" i="6"/>
  <c r="A3637" i="6"/>
  <c r="A2821" i="6"/>
  <c r="A2293" i="6"/>
  <c r="A2509" i="6"/>
  <c r="A1141" i="6"/>
  <c r="A6157" i="6"/>
  <c r="A2797" i="6"/>
  <c r="A1357" i="6"/>
  <c r="A5989" i="6"/>
  <c r="A3661" i="6"/>
  <c r="A7285" i="6"/>
  <c r="A3829" i="6"/>
  <c r="A3229" i="6"/>
  <c r="A2581" i="6"/>
  <c r="A5893" i="6"/>
  <c r="A7021" i="6"/>
  <c r="A3085" i="6"/>
  <c r="A205" i="6"/>
  <c r="A2533" i="6"/>
  <c r="A5245" i="6"/>
  <c r="A13" i="6"/>
  <c r="A5317" i="6"/>
  <c r="A229" i="6"/>
  <c r="A5557" i="6"/>
  <c r="A4261" i="6"/>
  <c r="A6349" i="6"/>
  <c r="A277" i="6"/>
  <c r="A3685" i="6"/>
  <c r="A4237" i="6"/>
  <c r="A8101" i="6"/>
  <c r="A4141" i="6"/>
  <c r="A8413" i="6"/>
  <c r="A7933" i="6"/>
  <c r="A5341" i="6"/>
  <c r="A1213" i="6"/>
  <c r="A7765" i="6"/>
  <c r="A565" i="6"/>
  <c r="A3373" i="6"/>
  <c r="A7861" i="6"/>
  <c r="A5845" i="6"/>
  <c r="A3517" i="6"/>
  <c r="A2965" i="6"/>
  <c r="A5797" i="6"/>
  <c r="A6421" i="6"/>
  <c r="A7645" i="6"/>
  <c r="A6205" i="6"/>
  <c r="A3421" i="6"/>
  <c r="A133" i="6"/>
  <c r="A4933" i="6"/>
  <c r="A1693" i="6"/>
  <c r="A8005" i="6"/>
  <c r="A3013" i="6"/>
  <c r="A1813" i="6"/>
  <c r="A85" i="6"/>
  <c r="A2773" i="6"/>
  <c r="A6061" i="6"/>
  <c r="A3493" i="6"/>
  <c r="A469" i="6"/>
  <c r="A4117" i="6"/>
  <c r="A1189" i="6"/>
  <c r="A5077" i="6"/>
  <c r="A5725" i="6"/>
  <c r="A2869" i="6"/>
  <c r="A2749" i="6"/>
  <c r="A7813" i="6"/>
  <c r="A8389" i="6"/>
  <c r="A3109" i="6"/>
  <c r="A6469" i="6"/>
  <c r="A4405" i="6"/>
  <c r="A6229" i="6"/>
  <c r="A6949" i="6"/>
  <c r="A7117" i="6"/>
  <c r="A4909" i="6"/>
  <c r="A6925" i="6"/>
  <c r="A5917" i="6"/>
  <c r="A5869" i="6"/>
  <c r="A5101" i="6"/>
  <c r="A1645" i="6"/>
  <c r="A4477" i="6"/>
  <c r="A7597" i="6"/>
  <c r="A1549" i="6"/>
  <c r="A8245" i="6"/>
  <c r="A3061" i="6"/>
  <c r="A2725" i="6"/>
  <c r="A6661" i="6"/>
  <c r="A6997" i="6"/>
  <c r="A7741" i="6"/>
  <c r="A5773" i="6"/>
  <c r="A8053" i="6"/>
  <c r="A5269" i="6"/>
  <c r="A3757" i="6"/>
  <c r="A7525" i="6"/>
  <c r="A4381" i="6"/>
  <c r="A1597" i="6"/>
  <c r="A7069" i="6"/>
  <c r="A3133" i="6"/>
  <c r="A397" i="6"/>
  <c r="A2149" i="6"/>
  <c r="A2677" i="6"/>
  <c r="A8293" i="6"/>
  <c r="A5413" i="6"/>
  <c r="A3157" i="6"/>
  <c r="A877" i="6"/>
  <c r="A6853" i="6"/>
  <c r="A4069" i="6"/>
  <c r="A3541" i="6"/>
  <c r="A2557" i="6"/>
  <c r="A4093" i="6"/>
  <c r="A7501" i="6"/>
  <c r="A7885" i="6"/>
  <c r="A4525" i="6"/>
  <c r="A7453" i="6"/>
  <c r="A2461" i="6"/>
  <c r="A4501" i="6"/>
  <c r="A4861" i="6"/>
  <c r="A7789" i="6"/>
  <c r="A3877" i="6"/>
  <c r="A4045" i="6"/>
  <c r="A5653" i="6"/>
  <c r="A8077" i="6"/>
  <c r="A613" i="6"/>
  <c r="A445" i="6"/>
  <c r="A7381" i="6"/>
  <c r="A1669" i="6"/>
  <c r="A4741" i="6"/>
  <c r="A6877" i="6"/>
  <c r="A2653" i="6"/>
  <c r="A8029" i="6"/>
  <c r="A2053" i="6"/>
  <c r="A6589" i="6"/>
  <c r="A637" i="6"/>
  <c r="A5941" i="6"/>
  <c r="A5581" i="6"/>
  <c r="A5029" i="6"/>
  <c r="A1789" i="6"/>
  <c r="A7429" i="6"/>
  <c r="A3997" i="6"/>
  <c r="A1741" i="6"/>
  <c r="A6109" i="6"/>
  <c r="A3589" i="6"/>
  <c r="A1093" i="6"/>
  <c r="A1621" i="6"/>
  <c r="A373" i="6"/>
  <c r="A61" i="6"/>
  <c r="A8269" i="6"/>
  <c r="A5965" i="6"/>
  <c r="A2077" i="6"/>
  <c r="A5605" i="6"/>
  <c r="A4213" i="6"/>
  <c r="A757" i="6"/>
  <c r="A2893" i="6"/>
  <c r="A6445" i="6"/>
  <c r="A6325" i="6"/>
  <c r="A5509" i="6"/>
  <c r="A997" i="6"/>
  <c r="A1861" i="6"/>
  <c r="A7669" i="6"/>
  <c r="A733" i="6"/>
  <c r="A3445" i="6"/>
  <c r="A949" i="6"/>
  <c r="A3181" i="6"/>
  <c r="A3469" i="6"/>
  <c r="A6829" i="6"/>
  <c r="A2845" i="6"/>
  <c r="A7309" i="6"/>
  <c r="A925" i="6"/>
  <c r="A7717" i="6"/>
  <c r="A7165" i="6"/>
  <c r="A901" i="6"/>
  <c r="A1045" i="6"/>
  <c r="A2941" i="6"/>
  <c r="A2317" i="6"/>
  <c r="A7189" i="6"/>
  <c r="A2485" i="6"/>
  <c r="A6709" i="6"/>
  <c r="A7981" i="6"/>
  <c r="A3253" i="6"/>
  <c r="A5461" i="6"/>
  <c r="A7549" i="6"/>
  <c r="A4981" i="6"/>
  <c r="A1765" i="6"/>
  <c r="A7045" i="6"/>
  <c r="A3277" i="6"/>
  <c r="A2005" i="6"/>
  <c r="A8365" i="6"/>
  <c r="A6013" i="6"/>
  <c r="A3325" i="6"/>
  <c r="A1069" i="6"/>
  <c r="A6805" i="6"/>
  <c r="A2269" i="6"/>
  <c r="A8125" i="6"/>
  <c r="A4885" i="6"/>
  <c r="A2365" i="6"/>
  <c r="A685" i="6"/>
  <c r="A517" i="6"/>
  <c r="A6517" i="6"/>
  <c r="A8149" i="6"/>
  <c r="A3949" i="6"/>
  <c r="A4429" i="6"/>
  <c r="A7957" i="6"/>
  <c r="A4021" i="6"/>
  <c r="A4693" i="6"/>
  <c r="A6181" i="6"/>
  <c r="A1333" i="6"/>
  <c r="A5533" i="6"/>
  <c r="A1933" i="6"/>
  <c r="A6493" i="6"/>
  <c r="A4357" i="6"/>
  <c r="A8173" i="6"/>
  <c r="A1981" i="6"/>
  <c r="A589" i="6"/>
  <c r="A6397" i="6"/>
  <c r="A5293" i="6"/>
  <c r="A661" i="6"/>
  <c r="A1117" i="6"/>
  <c r="A6085" i="6"/>
  <c r="A157" i="6"/>
  <c r="A1165" i="6"/>
  <c r="A1453" i="6"/>
  <c r="A4285" i="6"/>
  <c r="A6973" i="6"/>
  <c r="A325" i="6"/>
  <c r="A4165" i="6"/>
  <c r="A4621" i="6"/>
  <c r="A3565" i="6"/>
  <c r="A7621" i="6"/>
  <c r="A7477" i="6"/>
  <c r="A4789" i="6"/>
  <c r="A1837" i="6"/>
  <c r="A7213" i="6"/>
  <c r="A3709" i="6"/>
  <c r="A1309" i="6"/>
  <c r="A8317" i="6"/>
  <c r="A5389" i="6"/>
  <c r="A2389" i="6"/>
  <c r="A5125" i="6"/>
  <c r="A2173" i="6"/>
  <c r="A8341" i="6"/>
  <c r="A4957" i="6"/>
  <c r="A2125" i="6"/>
  <c r="A5821" i="6"/>
  <c r="A7909" i="6"/>
  <c r="A2221" i="6"/>
  <c r="A8197" i="6"/>
  <c r="A1957" i="6"/>
  <c r="A6757" i="6"/>
  <c r="A4573" i="6"/>
  <c r="A3781" i="6"/>
  <c r="A37" i="6"/>
  <c r="A2701" i="6"/>
  <c r="A5437" i="6"/>
  <c r="A421" i="6"/>
  <c r="A6373" i="6"/>
  <c r="A6541" i="6"/>
  <c r="A349" i="6"/>
  <c r="A2605" i="6"/>
  <c r="A5749" i="6"/>
  <c r="A7573" i="6"/>
  <c r="A2029" i="6"/>
  <c r="A4765" i="6"/>
  <c r="A5197" i="6"/>
  <c r="A3853" i="6"/>
  <c r="A4189" i="6"/>
  <c r="A4813" i="6"/>
  <c r="A1261" i="6"/>
  <c r="A301" i="6"/>
  <c r="A2245" i="6"/>
  <c r="A5365" i="6"/>
  <c r="A253" i="6"/>
  <c r="A4645" i="6"/>
  <c r="A4333" i="6"/>
  <c r="A1909" i="6"/>
  <c r="A4717" i="6"/>
  <c r="K32" i="5"/>
  <c r="L32" i="5" s="1"/>
  <c r="P32" i="5" s="1"/>
  <c r="K33" i="5" l="1"/>
  <c r="L33" i="5" s="1"/>
  <c r="P33" i="5" s="1"/>
  <c r="A6900" i="6"/>
  <c r="A5676" i="6"/>
  <c r="A2556" i="6"/>
  <c r="A108" i="6"/>
  <c r="A7932" i="6"/>
  <c r="A6252" i="6"/>
  <c r="A2868" i="6"/>
  <c r="A708" i="6"/>
  <c r="A6108" i="6"/>
  <c r="A8244" i="6"/>
  <c r="A5532" i="6"/>
  <c r="A2508" i="6"/>
  <c r="A6132" i="6"/>
  <c r="A4164" i="6"/>
  <c r="A7284" i="6"/>
  <c r="A4500" i="6"/>
  <c r="A156" i="6"/>
  <c r="A7548" i="6"/>
  <c r="A7764" i="6"/>
  <c r="A5508" i="6"/>
  <c r="A1836" i="6"/>
  <c r="A1620" i="6"/>
  <c r="A5076" i="6"/>
  <c r="A876" i="6"/>
  <c r="A8340" i="6"/>
  <c r="A6996" i="6"/>
  <c r="A5172" i="6"/>
  <c r="A2244" i="6"/>
  <c r="A3492" i="6"/>
  <c r="A1356" i="6"/>
  <c r="A2436" i="6"/>
  <c r="A7452" i="6"/>
  <c r="A5988" i="6"/>
  <c r="A2748" i="6"/>
  <c r="A4020" i="6"/>
  <c r="A4452" i="6"/>
  <c r="A204" i="6"/>
  <c r="A2412" i="6"/>
  <c r="A8220" i="6"/>
  <c r="A4908" i="6"/>
  <c r="A8004" i="6"/>
  <c r="A6684" i="6"/>
  <c r="A5196" i="6"/>
  <c r="A2148" i="6"/>
  <c r="A5052" i="6"/>
  <c r="A1092" i="6"/>
  <c r="A4140" i="6"/>
  <c r="A7860" i="6"/>
  <c r="A5748" i="6"/>
  <c r="A2604" i="6"/>
  <c r="A972" i="6"/>
  <c r="A132" i="6"/>
  <c r="A8292" i="6"/>
  <c r="A5436" i="6"/>
  <c r="A2316" i="6"/>
  <c r="A1500" i="6"/>
  <c r="A324" i="6"/>
  <c r="A1164" i="6"/>
  <c r="A8052" i="6"/>
  <c r="A6372" i="6"/>
  <c r="A4668" i="6"/>
  <c r="A492" i="6"/>
  <c r="A3612" i="6"/>
  <c r="A2916" i="6"/>
  <c r="A7164" i="6"/>
  <c r="A5412" i="6"/>
  <c r="A1812" i="6"/>
  <c r="A4044" i="6"/>
  <c r="A1980" i="6"/>
  <c r="A3012" i="6"/>
  <c r="A6468" i="6"/>
  <c r="A4692" i="6"/>
  <c r="A780" i="6"/>
  <c r="A3300" i="6"/>
  <c r="A3708" i="6"/>
  <c r="A7428" i="6"/>
  <c r="A5340" i="6"/>
  <c r="A1548" i="6"/>
  <c r="A4260" i="6"/>
  <c r="A2940" i="6"/>
  <c r="A36" i="6"/>
  <c r="A3396" i="6"/>
  <c r="A3324" i="6"/>
  <c r="A8100" i="6"/>
  <c r="A7140" i="6"/>
  <c r="A756" i="6"/>
  <c r="A8124" i="6"/>
  <c r="A6828" i="6"/>
  <c r="A5220" i="6"/>
  <c r="A588" i="6"/>
  <c r="A3516" i="6"/>
  <c r="A6084" i="6"/>
  <c r="A7308" i="6"/>
  <c r="A5892" i="6"/>
  <c r="A3084" i="6"/>
  <c r="A1932" i="6"/>
  <c r="A924" i="6"/>
  <c r="A4932" i="6"/>
  <c r="A6564" i="6"/>
  <c r="A4836" i="6"/>
  <c r="A1668" i="6"/>
  <c r="A3564" i="6"/>
  <c r="A852" i="6"/>
  <c r="A7836" i="6"/>
  <c r="A6204" i="6"/>
  <c r="A3180" i="6"/>
  <c r="A6180" i="6"/>
  <c r="A1476" i="6"/>
  <c r="A6948" i="6"/>
  <c r="A5364" i="6"/>
  <c r="A1692" i="6"/>
  <c r="A4308" i="6"/>
  <c r="A8388" i="6"/>
  <c r="A7044" i="6"/>
  <c r="A5268" i="6"/>
  <c r="A1284" i="6"/>
  <c r="A2076" i="6"/>
  <c r="A7068" i="6"/>
  <c r="A5796" i="6"/>
  <c r="A3132" i="6"/>
  <c r="A3876" i="6"/>
  <c r="A2124" i="6"/>
  <c r="A3828" i="6"/>
  <c r="A4236" i="6"/>
  <c r="A60" i="6"/>
  <c r="A12" i="6"/>
  <c r="A6780" i="6"/>
  <c r="A4596" i="6"/>
  <c r="A3444" i="6"/>
  <c r="A8172" i="6"/>
  <c r="A6396" i="6"/>
  <c r="A4860" i="6"/>
  <c r="A564" i="6"/>
  <c r="A3036" i="6"/>
  <c r="A684" i="6"/>
  <c r="A6876" i="6"/>
  <c r="A5580" i="6"/>
  <c r="A2580" i="6"/>
  <c r="A6156" i="6"/>
  <c r="A5940" i="6"/>
  <c r="A2892" i="6"/>
  <c r="A6660" i="6"/>
  <c r="A4548" i="6"/>
  <c r="A228" i="6"/>
  <c r="A3900" i="6"/>
  <c r="A7788" i="6"/>
  <c r="A5556" i="6"/>
  <c r="A3252" i="6"/>
  <c r="A1020" i="6"/>
  <c r="A3372" i="6"/>
  <c r="A900" i="6"/>
  <c r="A7188" i="6"/>
  <c r="A5244" i="6"/>
  <c r="A2268" i="6"/>
  <c r="A3636" i="6"/>
  <c r="A732" i="6"/>
  <c r="A1044" i="6"/>
  <c r="A7716" i="6"/>
  <c r="A6636" i="6"/>
  <c r="A4572" i="6"/>
  <c r="A804" i="6"/>
  <c r="A3996" i="6"/>
  <c r="A3924" i="6"/>
  <c r="A7596" i="6"/>
  <c r="A5844" i="6"/>
  <c r="A2700" i="6"/>
  <c r="A7404" i="6"/>
  <c r="A4428" i="6"/>
  <c r="A612" i="6"/>
  <c r="A1212" i="6"/>
  <c r="A8148" i="6"/>
  <c r="A6300" i="6"/>
  <c r="A3156" i="6"/>
  <c r="A1236" i="6"/>
  <c r="A5004" i="6"/>
  <c r="A6804" i="6"/>
  <c r="A5628" i="6"/>
  <c r="A2364" i="6"/>
  <c r="A1884" i="6"/>
  <c r="A1380" i="6"/>
  <c r="A8412" i="6"/>
  <c r="A6732" i="6"/>
  <c r="A4716" i="6"/>
  <c r="A252" i="6"/>
  <c r="A2964" i="6"/>
  <c r="A2028" i="6"/>
  <c r="A7212" i="6"/>
  <c r="A5724" i="6"/>
  <c r="A2172" i="6"/>
  <c r="A3348" i="6"/>
  <c r="A996" i="6"/>
  <c r="A6420" i="6"/>
  <c r="A6492" i="6"/>
  <c r="A4740" i="6"/>
  <c r="A1428" i="6"/>
  <c r="A3732" i="6"/>
  <c r="A3780" i="6"/>
  <c r="A372" i="6"/>
  <c r="A7500" i="6"/>
  <c r="A6060" i="6"/>
  <c r="A2820" i="6"/>
  <c r="A2388" i="6"/>
  <c r="A3660" i="6"/>
  <c r="A8196" i="6"/>
  <c r="A6924" i="6"/>
  <c r="A4524" i="6"/>
  <c r="A2220" i="6"/>
  <c r="A3972" i="6"/>
  <c r="A1860" i="6"/>
  <c r="A1644" i="6"/>
  <c r="A6012" i="6"/>
  <c r="A7692" i="6"/>
  <c r="A7020" i="6"/>
  <c r="A5772" i="6"/>
  <c r="A2196" i="6"/>
  <c r="A3588" i="6"/>
  <c r="A7908" i="6"/>
  <c r="A5916" i="6"/>
  <c r="A2628" i="6"/>
  <c r="A276" i="6"/>
  <c r="A1260" i="6"/>
  <c r="A7980" i="6"/>
  <c r="A6588" i="6"/>
  <c r="A4884" i="6"/>
  <c r="A1764" i="6"/>
  <c r="A6276" i="6"/>
  <c r="A1116" i="6"/>
  <c r="A6444" i="6"/>
  <c r="A7884" i="6"/>
  <c r="A6228" i="6"/>
  <c r="A2844" i="6"/>
  <c r="A4332" i="6"/>
  <c r="A7524" i="6"/>
  <c r="A7740" i="6"/>
  <c r="A5484" i="6"/>
  <c r="A1788" i="6"/>
  <c r="A7572" i="6"/>
  <c r="A5028" i="6"/>
  <c r="A7236" i="6"/>
  <c r="A4404" i="6"/>
  <c r="A84" i="6"/>
  <c r="A948" i="6"/>
  <c r="A7476" i="6"/>
  <c r="A5460" i="6"/>
  <c r="A1740" i="6"/>
  <c r="A3684" i="6"/>
  <c r="A2100" i="6"/>
  <c r="A8364" i="6"/>
  <c r="A7332" i="6"/>
  <c r="A4644" i="6"/>
  <c r="A636" i="6"/>
  <c r="A3756" i="6"/>
  <c r="A4476" i="6"/>
  <c r="A7644" i="6"/>
  <c r="A2724" i="6"/>
  <c r="A5292" i="6"/>
  <c r="A5700" i="6"/>
  <c r="A2676" i="6"/>
  <c r="A4116" i="6"/>
  <c r="A4980" i="6"/>
  <c r="A7356" i="6"/>
  <c r="A5964" i="6"/>
  <c r="A1452" i="6"/>
  <c r="A420" i="6"/>
  <c r="A3948" i="6"/>
  <c r="A8028" i="6"/>
  <c r="A6756" i="6"/>
  <c r="A4812" i="6"/>
  <c r="A540" i="6"/>
  <c r="A4188" i="6"/>
  <c r="A7812" i="6"/>
  <c r="A5604" i="6"/>
  <c r="A3276" i="6"/>
  <c r="A444" i="6"/>
  <c r="A1140" i="6"/>
  <c r="A7380" i="6"/>
  <c r="A5388" i="6"/>
  <c r="A2292" i="6"/>
  <c r="A1572" i="6"/>
  <c r="A1308" i="6"/>
  <c r="A348" i="6"/>
  <c r="A7956" i="6"/>
  <c r="A6348" i="6"/>
  <c r="A4620" i="6"/>
  <c r="A468" i="6"/>
  <c r="A4284" i="6"/>
  <c r="A3060" i="6"/>
  <c r="A7116" i="6"/>
  <c r="A5868" i="6"/>
  <c r="A1716" i="6"/>
  <c r="A3468" i="6"/>
  <c r="A2340" i="6"/>
  <c r="A2460" i="6"/>
  <c r="A8316" i="6"/>
  <c r="A6708" i="6"/>
  <c r="A5148" i="6"/>
  <c r="A828" i="6"/>
  <c r="A1956" i="6"/>
  <c r="A1188" i="6"/>
  <c r="A6324" i="6"/>
  <c r="A1068" i="6"/>
  <c r="A1524" i="6"/>
  <c r="A2772" i="6"/>
  <c r="A660" i="6"/>
  <c r="A2484" i="6"/>
  <c r="A8268" i="6"/>
  <c r="A6972" i="6"/>
  <c r="A5652" i="6"/>
  <c r="A2652" i="6"/>
  <c r="A4356" i="6"/>
  <c r="A5100" i="6"/>
  <c r="A3852" i="6"/>
  <c r="A8076" i="6"/>
  <c r="A7092" i="6"/>
  <c r="A4764" i="6"/>
  <c r="A396" i="6"/>
  <c r="A3420" i="6"/>
  <c r="A2796" i="6"/>
  <c r="A7260" i="6"/>
  <c r="A5820" i="6"/>
  <c r="A2532" i="6"/>
  <c r="A2052" i="6"/>
  <c r="A300" i="6"/>
  <c r="A4212" i="6"/>
  <c r="A6516" i="6"/>
  <c r="A4788" i="6"/>
  <c r="A1596" i="6"/>
  <c r="A1332" i="6"/>
  <c r="A2988" i="6"/>
  <c r="A180" i="6"/>
  <c r="A7620" i="6"/>
  <c r="A6036" i="6"/>
  <c r="A3108" i="6"/>
  <c r="A1908" i="6"/>
  <c r="A2004" i="6"/>
  <c r="A6852" i="6"/>
  <c r="A5316" i="6"/>
  <c r="A1404" i="6"/>
  <c r="A4092" i="6"/>
  <c r="A7668" i="6"/>
  <c r="A6540" i="6"/>
  <c r="A3228" i="6"/>
  <c r="A516" i="6"/>
  <c r="A4380" i="6"/>
  <c r="A3804" i="6"/>
  <c r="A3204" i="6"/>
  <c r="A4956" i="6"/>
  <c r="A5124" i="6"/>
  <c r="A4068" i="6"/>
  <c r="A3540" i="6"/>
  <c r="A6612" i="6"/>
  <c r="K10" i="5"/>
  <c r="L11" i="5"/>
  <c r="P11" i="5" s="1"/>
  <c r="K34" i="5"/>
  <c r="L34" i="5" l="1"/>
  <c r="P34" i="5" s="1"/>
  <c r="K35" i="5"/>
  <c r="A6803" i="6"/>
  <c r="A2915" i="6"/>
  <c r="A5843" i="6"/>
  <c r="A3107" i="6"/>
  <c r="A7979" i="6"/>
  <c r="A6083" i="6"/>
  <c r="A947" i="6"/>
  <c r="A827" i="6"/>
  <c r="A3731" i="6"/>
  <c r="A2723" i="6"/>
  <c r="A35" i="6"/>
  <c r="A7355" i="6"/>
  <c r="A5507" i="6"/>
  <c r="A251" i="6"/>
  <c r="A4307" i="6"/>
  <c r="A4667" i="6"/>
  <c r="A7043" i="6"/>
  <c r="A275" i="6"/>
  <c r="A5627" i="6"/>
  <c r="A6923" i="6"/>
  <c r="A5267" i="6"/>
  <c r="A611" i="6"/>
  <c r="A1355" i="6"/>
  <c r="A4235" i="6"/>
  <c r="A2003" i="6"/>
  <c r="A7259" i="6"/>
  <c r="A707" i="6"/>
  <c r="A7763" i="6"/>
  <c r="A5243" i="6"/>
  <c r="A2819" i="6"/>
  <c r="A3923" i="6"/>
  <c r="A4739" i="6"/>
  <c r="A8219" i="6"/>
  <c r="A6875" i="6"/>
  <c r="A1475" i="6"/>
  <c r="A4475" i="6"/>
  <c r="A5555" i="6"/>
  <c r="A5891" i="6"/>
  <c r="A4115" i="6"/>
  <c r="A3227" i="6"/>
  <c r="A3131" i="6"/>
  <c r="A467" i="6"/>
  <c r="A4067" i="6"/>
  <c r="A7403" i="6"/>
  <c r="A3395" i="6"/>
  <c r="A3803" i="6"/>
  <c r="A5387" i="6"/>
  <c r="A1763" i="6"/>
  <c r="A6611" i="6"/>
  <c r="A3347" i="6"/>
  <c r="A4691" i="6"/>
  <c r="A1691" i="6"/>
  <c r="A2699" i="6"/>
  <c r="A7739" i="6"/>
  <c r="A5579" i="6"/>
  <c r="A1235" i="6"/>
  <c r="A6419" i="6"/>
  <c r="A6971" i="6"/>
  <c r="A5219" i="6"/>
  <c r="A563" i="6"/>
  <c r="A371" i="6"/>
  <c r="A4787" i="6"/>
  <c r="A3203" i="6"/>
  <c r="A6491" i="6"/>
  <c r="A6299" i="6"/>
  <c r="A7235" i="6"/>
  <c r="A3155" i="6"/>
  <c r="A6203" i="6"/>
  <c r="A5003" i="6"/>
  <c r="A2483" i="6"/>
  <c r="A6539" i="6"/>
  <c r="A7811" i="6"/>
  <c r="A4163" i="6"/>
  <c r="A6635" i="6"/>
  <c r="A3179" i="6"/>
  <c r="A6563" i="6"/>
  <c r="A4715" i="6"/>
  <c r="A779" i="6"/>
  <c r="A7883" i="6"/>
  <c r="A6107" i="6"/>
  <c r="A227" i="6"/>
  <c r="A3035" i="6"/>
  <c r="A323" i="6"/>
  <c r="A7019" i="6"/>
  <c r="A6515" i="6"/>
  <c r="A7091" i="6"/>
  <c r="A7835" i="6"/>
  <c r="A1667" i="6"/>
  <c r="A491" i="6"/>
  <c r="A3587" i="6"/>
  <c r="A6011" i="6"/>
  <c r="A5963" i="6"/>
  <c r="A3275" i="6"/>
  <c r="A3059" i="6"/>
  <c r="A6251" i="6"/>
  <c r="A3011" i="6"/>
  <c r="A2531" i="6"/>
  <c r="A7859" i="6"/>
  <c r="A3515" i="6"/>
  <c r="A1643" i="6"/>
  <c r="A4499" i="6"/>
  <c r="A8075" i="6"/>
  <c r="A6155" i="6"/>
  <c r="A1163" i="6"/>
  <c r="A179" i="6"/>
  <c r="A3899" i="6"/>
  <c r="A3467" i="6"/>
  <c r="A7163" i="6"/>
  <c r="A5819" i="6"/>
  <c r="A1067" i="6"/>
  <c r="A5075" i="6"/>
  <c r="A587" i="6"/>
  <c r="A6227" i="6"/>
  <c r="A6995" i="6"/>
  <c r="A3419" i="6"/>
  <c r="A2123" i="6"/>
  <c r="A2243" i="6"/>
  <c r="A5675" i="6"/>
  <c r="A1859" i="6"/>
  <c r="A8363" i="6"/>
  <c r="A6659" i="6"/>
  <c r="A2675" i="6"/>
  <c r="A1811" i="6"/>
  <c r="A6347" i="6"/>
  <c r="A6323" i="6"/>
  <c r="A4955" i="6"/>
  <c r="A5795" i="6"/>
  <c r="A4643" i="6"/>
  <c r="A4379" i="6"/>
  <c r="A8003" i="6"/>
  <c r="A6395" i="6"/>
  <c r="A1499" i="6"/>
  <c r="A5099" i="6"/>
  <c r="A1283" i="6"/>
  <c r="A7427" i="6"/>
  <c r="A5603" i="6"/>
  <c r="A347" i="6"/>
  <c r="A4043" i="6"/>
  <c r="A4907" i="6"/>
  <c r="A755" i="6"/>
  <c r="A6851" i="6"/>
  <c r="A6587" i="6"/>
  <c r="A4859" i="6"/>
  <c r="A803" i="6"/>
  <c r="A299" i="6"/>
  <c r="A7499" i="6"/>
  <c r="A2315" i="6"/>
  <c r="A1115" i="6"/>
  <c r="A7907" i="6"/>
  <c r="A5699" i="6"/>
  <c r="A515" i="6"/>
  <c r="A6443" i="6"/>
  <c r="A4523" i="6"/>
  <c r="A8147" i="6"/>
  <c r="A4427" i="6"/>
  <c r="A1595" i="6"/>
  <c r="A2867" i="6"/>
  <c r="A3299" i="6"/>
  <c r="A6755" i="6"/>
  <c r="A1427" i="6"/>
  <c r="A2219" i="6"/>
  <c r="A4331" i="6"/>
  <c r="A5915" i="6"/>
  <c r="A4091" i="6"/>
  <c r="A5147" i="6"/>
  <c r="A2411" i="6"/>
  <c r="A1739" i="6"/>
  <c r="A8315" i="6"/>
  <c r="A6779" i="6"/>
  <c r="A1403" i="6"/>
  <c r="A1571" i="6"/>
  <c r="A2771" i="6"/>
  <c r="A5363" i="6"/>
  <c r="A4835" i="6"/>
  <c r="A7619" i="6"/>
  <c r="A7931" i="6"/>
  <c r="A6179" i="6"/>
  <c r="A443" i="6"/>
  <c r="A2363" i="6"/>
  <c r="A4211" i="6"/>
  <c r="A3779" i="6"/>
  <c r="A7067" i="6"/>
  <c r="A5435" i="6"/>
  <c r="A899" i="6"/>
  <c r="A659" i="6"/>
  <c r="A5195" i="6"/>
  <c r="A4019" i="6"/>
  <c r="A155" i="6"/>
  <c r="A3635" i="6"/>
  <c r="A3755" i="6"/>
  <c r="A5339" i="6"/>
  <c r="A3707" i="6"/>
  <c r="A5483" i="6"/>
  <c r="A7715" i="6"/>
  <c r="A5411" i="6"/>
  <c r="A875" i="6"/>
  <c r="A2171" i="6"/>
  <c r="A3611" i="6"/>
  <c r="A2291" i="6"/>
  <c r="A6731" i="6"/>
  <c r="A2891" i="6"/>
  <c r="A5939" i="6"/>
  <c r="A3851" i="6"/>
  <c r="A8027" i="6"/>
  <c r="A7139" i="6"/>
  <c r="A1619" i="6"/>
  <c r="A2099" i="6"/>
  <c r="A2267" i="6"/>
  <c r="A3371" i="6"/>
  <c r="A2195" i="6"/>
  <c r="A3083" i="6"/>
  <c r="A7523" i="6"/>
  <c r="A6059" i="6"/>
  <c r="A1139" i="6"/>
  <c r="A4571" i="6"/>
  <c r="A4979" i="6"/>
  <c r="A4139" i="6"/>
  <c r="A2939" i="6"/>
  <c r="A59" i="6"/>
  <c r="A7691" i="6"/>
  <c r="A5531" i="6"/>
  <c r="A1211" i="6"/>
  <c r="A7595" i="6"/>
  <c r="A6947" i="6"/>
  <c r="A5171" i="6"/>
  <c r="A2843" i="6"/>
  <c r="A3251" i="6"/>
  <c r="A4619" i="6"/>
  <c r="A4595" i="6"/>
  <c r="A3827" i="6"/>
  <c r="A1547" i="6"/>
  <c r="A5867" i="6"/>
  <c r="A1955" i="6"/>
  <c r="A1091" i="6"/>
  <c r="A6467" i="6"/>
  <c r="A731" i="6"/>
  <c r="A4187" i="6"/>
  <c r="A3659" i="6"/>
  <c r="A6827" i="6"/>
  <c r="A8387" i="6"/>
  <c r="A2507" i="6"/>
  <c r="A1883" i="6"/>
  <c r="A4811" i="6"/>
  <c r="A851" i="6"/>
  <c r="A7211" i="6"/>
  <c r="A5315" i="6"/>
  <c r="A1187" i="6"/>
  <c r="A4355" i="6"/>
  <c r="A1379" i="6"/>
  <c r="A5651" i="6"/>
  <c r="A7331" i="6"/>
  <c r="A3323" i="6"/>
  <c r="A2555" i="6"/>
  <c r="A395" i="6"/>
  <c r="A1931" i="6"/>
  <c r="A7547" i="6"/>
  <c r="A6131" i="6"/>
  <c r="A107" i="6"/>
  <c r="A3683" i="6"/>
  <c r="A4259" i="6"/>
  <c r="A4547" i="6"/>
  <c r="A8339" i="6"/>
  <c r="A1259" i="6"/>
  <c r="A2147" i="6"/>
  <c r="A1787" i="6"/>
  <c r="A8243" i="6"/>
  <c r="A5771" i="6"/>
  <c r="A1019" i="6"/>
  <c r="A2051" i="6"/>
  <c r="A1979" i="6"/>
  <c r="A203" i="6"/>
  <c r="A8171" i="6"/>
  <c r="A1451" i="6"/>
  <c r="A2027" i="6"/>
  <c r="A11" i="6"/>
  <c r="A7475" i="6"/>
  <c r="A5747" i="6"/>
  <c r="A539" i="6"/>
  <c r="A3443" i="6"/>
  <c r="A2747" i="6"/>
  <c r="A3539" i="6"/>
  <c r="A7379" i="6"/>
  <c r="A2963" i="6"/>
  <c r="A2075" i="6"/>
  <c r="A8411" i="6"/>
  <c r="A4883" i="6"/>
  <c r="A1835" i="6"/>
  <c r="A3491" i="6"/>
  <c r="A7187" i="6"/>
  <c r="A8123" i="6"/>
  <c r="A3947" i="6"/>
  <c r="A1715" i="6"/>
  <c r="A1331" i="6"/>
  <c r="A2339" i="6"/>
  <c r="A7667" i="6"/>
  <c r="A3995" i="6"/>
  <c r="A4403" i="6"/>
  <c r="A5027" i="6"/>
  <c r="A3563" i="6"/>
  <c r="A6707" i="6"/>
  <c r="A6035" i="6"/>
  <c r="A6899" i="6"/>
  <c r="A5123" i="6"/>
  <c r="A2435" i="6"/>
  <c r="A1907" i="6"/>
  <c r="A8267" i="6"/>
  <c r="A2579" i="6"/>
  <c r="A8099" i="6"/>
  <c r="A6683" i="6"/>
  <c r="A1523" i="6"/>
  <c r="A4283" i="6"/>
  <c r="A419" i="6"/>
  <c r="A5987" i="6"/>
  <c r="A7451" i="6"/>
  <c r="A5291" i="6"/>
  <c r="A1043" i="6"/>
  <c r="A83" i="6"/>
  <c r="A1307" i="6"/>
  <c r="A635" i="6"/>
  <c r="A7955" i="6"/>
  <c r="A995" i="6"/>
  <c r="A2627" i="6"/>
  <c r="A4451" i="6"/>
  <c r="A7307" i="6"/>
  <c r="A5459" i="6"/>
  <c r="A131" i="6"/>
  <c r="A4931" i="6"/>
  <c r="A3971" i="6"/>
  <c r="A8051" i="6"/>
  <c r="A923" i="6"/>
  <c r="A6275" i="6"/>
  <c r="A7115" i="6"/>
  <c r="A5723" i="6"/>
  <c r="A971" i="6"/>
  <c r="A8291" i="6"/>
  <c r="A2603" i="6"/>
  <c r="A7643" i="6"/>
  <c r="A7283" i="6"/>
  <c r="A2459" i="6"/>
  <c r="A7787" i="6"/>
  <c r="A2987" i="6"/>
  <c r="A3875" i="6"/>
  <c r="A2651" i="6"/>
  <c r="A4763" i="6"/>
  <c r="A2795" i="6"/>
  <c r="A2387" i="6"/>
  <c r="A8195" i="6"/>
  <c r="A6371" i="6"/>
  <c r="A5051" i="6"/>
  <c r="A7571" i="6"/>
  <c r="A683" i="6"/>
  <c r="K9" i="5"/>
  <c r="L10" i="5"/>
  <c r="P10" i="5" s="1"/>
  <c r="L35" i="5" l="1"/>
  <c r="P35" i="5" s="1"/>
  <c r="K36" i="5"/>
  <c r="A4306" i="6"/>
  <c r="A3562" i="6"/>
  <c r="A874" i="6"/>
  <c r="A346" i="6"/>
  <c r="A8098" i="6"/>
  <c r="A8002" i="6"/>
  <c r="A4666" i="6"/>
  <c r="A2266" i="6"/>
  <c r="A5410" i="6"/>
  <c r="A5890" i="6"/>
  <c r="A5002" i="6"/>
  <c r="A3442" i="6"/>
  <c r="A706" i="6"/>
  <c r="A6010" i="6"/>
  <c r="A1834" i="6"/>
  <c r="A4450" i="6"/>
  <c r="A2026" i="6"/>
  <c r="A7114" i="6"/>
  <c r="A274" i="6"/>
  <c r="A1666" i="6"/>
  <c r="A7666" i="6"/>
  <c r="A3946" i="6"/>
  <c r="A1282" i="6"/>
  <c r="A8338" i="6"/>
  <c r="A5722" i="6"/>
  <c r="A7042" i="6"/>
  <c r="A4690" i="6"/>
  <c r="A4066" i="6"/>
  <c r="A3298" i="6"/>
  <c r="A7066" i="6"/>
  <c r="A250" i="6"/>
  <c r="A850" i="6"/>
  <c r="A4258" i="6"/>
  <c r="A1426" i="6"/>
  <c r="A7450" i="6"/>
  <c r="A1522" i="6"/>
  <c r="A5434" i="6"/>
  <c r="A7858" i="6"/>
  <c r="A3610" i="6"/>
  <c r="A898" i="6"/>
  <c r="A1714" i="6"/>
  <c r="A6058" i="6"/>
  <c r="A7618" i="6"/>
  <c r="A5266" i="6"/>
  <c r="A2890" i="6"/>
  <c r="A8362" i="6"/>
  <c r="A4138" i="6"/>
  <c r="A4426" i="6"/>
  <c r="A3730" i="6"/>
  <c r="A5506" i="6"/>
  <c r="A2650" i="6"/>
  <c r="A2554" i="6"/>
  <c r="A7690" i="6"/>
  <c r="A3970" i="6"/>
  <c r="A1498" i="6"/>
  <c r="A2386" i="6"/>
  <c r="A7186" i="6"/>
  <c r="A3370" i="6"/>
  <c r="A5074" i="6"/>
  <c r="A3058" i="6"/>
  <c r="A3106" i="6"/>
  <c r="A418" i="6"/>
  <c r="A8122" i="6"/>
  <c r="A8026" i="6"/>
  <c r="A5122" i="6"/>
  <c r="A2002" i="6"/>
  <c r="A3154" i="6"/>
  <c r="A2914" i="6"/>
  <c r="A6634" i="6"/>
  <c r="A7810" i="6"/>
  <c r="A4114" i="6"/>
  <c r="A1354" i="6"/>
  <c r="A5626" i="6"/>
  <c r="A538" i="6"/>
  <c r="A7162" i="6"/>
  <c r="A3274" i="6"/>
  <c r="A5050" i="6"/>
  <c r="A2050" i="6"/>
  <c r="A6850" i="6"/>
  <c r="A5314" i="6"/>
  <c r="A8242" i="6"/>
  <c r="A7258" i="6"/>
  <c r="A4786" i="6"/>
  <c r="A3202" i="6"/>
  <c r="A5290" i="6"/>
  <c r="A1786" i="6"/>
  <c r="A7306" i="6"/>
  <c r="A6418" i="6"/>
  <c r="A3682" i="6"/>
  <c r="A1258" i="6"/>
  <c r="A6394" i="6"/>
  <c r="A5698" i="6"/>
  <c r="A7498" i="6"/>
  <c r="A2698" i="6"/>
  <c r="A6106" i="6"/>
  <c r="A7018" i="6"/>
  <c r="A7282" i="6"/>
  <c r="A1882" i="6"/>
  <c r="A4858" i="6"/>
  <c r="A2770" i="6"/>
  <c r="A6250" i="6"/>
  <c r="A6514" i="6"/>
  <c r="A3010" i="6"/>
  <c r="A370" i="6"/>
  <c r="A5338" i="6"/>
  <c r="A754" i="6"/>
  <c r="A6802" i="6"/>
  <c r="A226" i="6"/>
  <c r="A4186" i="6"/>
  <c r="A3538" i="6"/>
  <c r="A6226" i="6"/>
  <c r="A2602" i="6"/>
  <c r="A3178" i="6"/>
  <c r="A2578" i="6"/>
  <c r="A7978" i="6"/>
  <c r="A4570" i="6"/>
  <c r="A2218" i="6"/>
  <c r="A6274" i="6"/>
  <c r="A5842" i="6"/>
  <c r="A4834" i="6"/>
  <c r="A4042" i="6"/>
  <c r="A466" i="6"/>
  <c r="A634" i="6"/>
  <c r="A6298" i="6"/>
  <c r="A2362" i="6"/>
  <c r="A4354" i="6"/>
  <c r="A1450" i="6"/>
  <c r="A7330" i="6"/>
  <c r="A1570" i="6"/>
  <c r="A5530" i="6"/>
  <c r="A7834" i="6"/>
  <c r="A4234" i="6"/>
  <c r="A1978" i="6"/>
  <c r="A514" i="6"/>
  <c r="A7522" i="6"/>
  <c r="A4474" i="6"/>
  <c r="A3658" i="6"/>
  <c r="A1138" i="6"/>
  <c r="A7234" i="6"/>
  <c r="A7546" i="6"/>
  <c r="A8410" i="6"/>
  <c r="A3994" i="6"/>
  <c r="A2170" i="6"/>
  <c r="A442" i="6"/>
  <c r="A5770" i="6"/>
  <c r="A5098" i="6"/>
  <c r="A3490" i="6"/>
  <c r="A922" i="6"/>
  <c r="A5914" i="6"/>
  <c r="A322" i="6"/>
  <c r="A4498" i="6"/>
  <c r="A2122" i="6"/>
  <c r="A6610" i="6"/>
  <c r="A946" i="6"/>
  <c r="A778" i="6"/>
  <c r="A7714" i="6"/>
  <c r="A4210" i="6"/>
  <c r="A1306" i="6"/>
  <c r="A7642" i="6"/>
  <c r="A5578" i="6"/>
  <c r="A7210" i="6"/>
  <c r="A4738" i="6"/>
  <c r="A2986" i="6"/>
  <c r="A3394" i="6"/>
  <c r="A2842" i="6"/>
  <c r="A154" i="6"/>
  <c r="A4930" i="6"/>
  <c r="A1642" i="6"/>
  <c r="A2866" i="6"/>
  <c r="A3250" i="6"/>
  <c r="A2410" i="6"/>
  <c r="A6922" i="6"/>
  <c r="A7786" i="6"/>
  <c r="A3706" i="6"/>
  <c r="A1114" i="6"/>
  <c r="A8290" i="6"/>
  <c r="A5818" i="6"/>
  <c r="A4594" i="6"/>
  <c r="A3826" i="6"/>
  <c r="A5386" i="6"/>
  <c r="A1594" i="6"/>
  <c r="A730" i="6"/>
  <c r="A3586" i="6"/>
  <c r="A2722" i="6"/>
  <c r="A394" i="6"/>
  <c r="A1546" i="6"/>
  <c r="A7570" i="6"/>
  <c r="A2194" i="6"/>
  <c r="A3850" i="6"/>
  <c r="A4954" i="6"/>
  <c r="A6970" i="6"/>
  <c r="A4714" i="6"/>
  <c r="A2290" i="6"/>
  <c r="A5362" i="6"/>
  <c r="A5650" i="6"/>
  <c r="A6898" i="6"/>
  <c r="A5146" i="6"/>
  <c r="A3466" i="6"/>
  <c r="A1810" i="6"/>
  <c r="A1066" i="6"/>
  <c r="A8146" i="6"/>
  <c r="A8050" i="6"/>
  <c r="A5194" i="6"/>
  <c r="A2098" i="6"/>
  <c r="A2530" i="6"/>
  <c r="A2338" i="6"/>
  <c r="A6370" i="6"/>
  <c r="A6442" i="6"/>
  <c r="A2626" i="6"/>
  <c r="A82" i="6"/>
  <c r="A5458" i="6"/>
  <c r="A994" i="6"/>
  <c r="A6706" i="6"/>
  <c r="A2938" i="6"/>
  <c r="A5170" i="6"/>
  <c r="A2674" i="6"/>
  <c r="A6754" i="6"/>
  <c r="A5794" i="6"/>
  <c r="A8194" i="6"/>
  <c r="A6826" i="6"/>
  <c r="A7882" i="6"/>
  <c r="A4330" i="6"/>
  <c r="A2074" i="6"/>
  <c r="A1234" i="6"/>
  <c r="A6730" i="6"/>
  <c r="A6346" i="6"/>
  <c r="A6466" i="6"/>
  <c r="A3778" i="6"/>
  <c r="A298" i="6"/>
  <c r="A6322" i="6"/>
  <c r="A1618" i="6"/>
  <c r="A7378" i="6"/>
  <c r="A34" i="6"/>
  <c r="A4906" i="6"/>
  <c r="A1474" i="6"/>
  <c r="A7594" i="6"/>
  <c r="A6082" i="6"/>
  <c r="A1162" i="6"/>
  <c r="A3898" i="6"/>
  <c r="A5986" i="6"/>
  <c r="A5938" i="6"/>
  <c r="A5242" i="6"/>
  <c r="A7930" i="6"/>
  <c r="A10" i="6"/>
  <c r="A7906" i="6"/>
  <c r="A7738" i="6"/>
  <c r="A4090" i="6"/>
  <c r="A1858" i="6"/>
  <c r="A1738" i="6"/>
  <c r="A7354" i="6"/>
  <c r="A586" i="6"/>
  <c r="A4282" i="6"/>
  <c r="A3634" i="6"/>
  <c r="A5674" i="6"/>
  <c r="A610" i="6"/>
  <c r="A3082" i="6"/>
  <c r="A2506" i="6"/>
  <c r="A4618" i="6"/>
  <c r="A2242" i="6"/>
  <c r="A6130" i="6"/>
  <c r="A5746" i="6"/>
  <c r="A4882" i="6"/>
  <c r="A2794" i="6"/>
  <c r="A682" i="6"/>
  <c r="A6202" i="6"/>
  <c r="A2434" i="6"/>
  <c r="A4378" i="6"/>
  <c r="A1930" i="6"/>
  <c r="A6874" i="6"/>
  <c r="A826" i="6"/>
  <c r="A3418" i="6"/>
  <c r="A7762" i="6"/>
  <c r="A3802" i="6"/>
  <c r="A1210" i="6"/>
  <c r="A8266" i="6"/>
  <c r="A5602" i="6"/>
  <c r="A4522" i="6"/>
  <c r="A3754" i="6"/>
  <c r="A1378" i="6"/>
  <c r="A7474" i="6"/>
  <c r="A8314" i="6"/>
  <c r="A8386" i="6"/>
  <c r="A4162" i="6"/>
  <c r="A1402" i="6"/>
  <c r="A178" i="6"/>
  <c r="A3226" i="6"/>
  <c r="A5554" i="6"/>
  <c r="A1042" i="6"/>
  <c r="A4402" i="6"/>
  <c r="A1954" i="6"/>
  <c r="A6562" i="6"/>
  <c r="A3514" i="6"/>
  <c r="A658" i="6"/>
  <c r="A2482" i="6"/>
  <c r="A130" i="6"/>
  <c r="A6178" i="6"/>
  <c r="A8170" i="6"/>
  <c r="A4546" i="6"/>
  <c r="A2746" i="6"/>
  <c r="A8074" i="6"/>
  <c r="A6586" i="6"/>
  <c r="A7954" i="6"/>
  <c r="A3874" i="6"/>
  <c r="A1330" i="6"/>
  <c r="A1690" i="6"/>
  <c r="A7402" i="6"/>
  <c r="A3346" i="6"/>
  <c r="A6946" i="6"/>
  <c r="A4978" i="6"/>
  <c r="A3034" i="6"/>
  <c r="A1762" i="6"/>
  <c r="A1018" i="6"/>
  <c r="A5026" i="6"/>
  <c r="A1906" i="6"/>
  <c r="A2818" i="6"/>
  <c r="A3130" i="6"/>
  <c r="A970" i="6"/>
  <c r="A7426" i="6"/>
  <c r="A6490" i="6"/>
  <c r="A3922" i="6"/>
  <c r="A1186" i="6"/>
  <c r="A6154" i="6"/>
  <c r="A2458" i="6"/>
  <c r="A6994" i="6"/>
  <c r="A58" i="6"/>
  <c r="A4642" i="6"/>
  <c r="A4018" i="6"/>
  <c r="A5482" i="6"/>
  <c r="A802" i="6"/>
  <c r="A202" i="6"/>
  <c r="A4762" i="6"/>
  <c r="A2314" i="6"/>
  <c r="A5866" i="6"/>
  <c r="A2962" i="6"/>
  <c r="A7138" i="6"/>
  <c r="A5218" i="6"/>
  <c r="A6778" i="6"/>
  <c r="A2146" i="6"/>
  <c r="A6538" i="6"/>
  <c r="A6682" i="6"/>
  <c r="A3322" i="6"/>
  <c r="A562" i="6"/>
  <c r="A4810" i="6"/>
  <c r="A7090" i="6"/>
  <c r="A5962" i="6"/>
  <c r="A1090" i="6"/>
  <c r="A106" i="6"/>
  <c r="A6034" i="6"/>
  <c r="A6658" i="6"/>
  <c r="A490" i="6"/>
  <c r="A8218" i="6"/>
  <c r="K8" i="5"/>
  <c r="L9" i="5"/>
  <c r="P9" i="5" s="1"/>
  <c r="L36" i="5" l="1"/>
  <c r="P36" i="5" s="1"/>
  <c r="W10" i="5" s="1"/>
  <c r="K898" i="6" s="1"/>
  <c r="K37" i="5"/>
  <c r="K7" i="5"/>
  <c r="L8" i="5"/>
  <c r="P8" i="5" s="1"/>
  <c r="W9" i="5"/>
  <c r="A7065" i="6"/>
  <c r="A3729" i="6"/>
  <c r="A465" i="6"/>
  <c r="A2217" i="6"/>
  <c r="A2913" i="6"/>
  <c r="A1881" i="6"/>
  <c r="A633" i="6"/>
  <c r="A8025" i="6"/>
  <c r="A6105" i="6"/>
  <c r="A3777" i="6"/>
  <c r="A225" i="6"/>
  <c r="A5553" i="6"/>
  <c r="A4737" i="6"/>
  <c r="A1713" i="6"/>
  <c r="A681" i="6"/>
  <c r="A7449" i="6"/>
  <c r="A105" i="6"/>
  <c r="A1785" i="6"/>
  <c r="A5073" i="6"/>
  <c r="A2385" i="6"/>
  <c r="A6513" i="6"/>
  <c r="A1233" i="6"/>
  <c r="A4329" i="6"/>
  <c r="A6009" i="6"/>
  <c r="A561" i="6"/>
  <c r="A7209" i="6"/>
  <c r="A3321" i="6"/>
  <c r="A1329" i="6"/>
  <c r="A705" i="6"/>
  <c r="A3081" i="6"/>
  <c r="A7521" i="6"/>
  <c r="A4833" i="6"/>
  <c r="A7713" i="6"/>
  <c r="A7113" i="6"/>
  <c r="A6177" i="6"/>
  <c r="A6441" i="6"/>
  <c r="A6129" i="6"/>
  <c r="A3513" i="6"/>
  <c r="A1065" i="6"/>
  <c r="A825" i="6"/>
  <c r="A1089" i="6"/>
  <c r="A7617" i="6"/>
  <c r="A5433" i="6"/>
  <c r="A2001" i="6"/>
  <c r="A4233" i="6"/>
  <c r="A2793" i="6"/>
  <c r="A5169" i="6"/>
  <c r="A2025" i="6"/>
  <c r="A4761" i="6"/>
  <c r="A7137" i="6"/>
  <c r="A7761" i="6"/>
  <c r="A1377" i="6"/>
  <c r="A7281" i="6"/>
  <c r="A3897" i="6"/>
  <c r="A2457" i="6"/>
  <c r="A5769" i="6"/>
  <c r="A7977" i="6"/>
  <c r="A2313" i="6"/>
  <c r="A3657" i="6"/>
  <c r="A6369" i="6"/>
  <c r="A6057" i="6"/>
  <c r="A1953" i="6"/>
  <c r="A2505" i="6"/>
  <c r="A4425" i="6"/>
  <c r="A1833" i="6"/>
  <c r="A8313" i="6"/>
  <c r="A4977" i="6"/>
  <c r="A2361" i="6"/>
  <c r="A6801" i="6"/>
  <c r="A2601" i="6"/>
  <c r="A5937" i="6"/>
  <c r="A5913" i="6"/>
  <c r="A993" i="6"/>
  <c r="A8121" i="6"/>
  <c r="A6153" i="6"/>
  <c r="A3969" i="6"/>
  <c r="A129" i="6"/>
  <c r="A4257" i="6"/>
  <c r="A729" i="6"/>
  <c r="A8409" i="6"/>
  <c r="A1641" i="6"/>
  <c r="A4929" i="6"/>
  <c r="A2337" i="6"/>
  <c r="A4497" i="6"/>
  <c r="A921" i="6"/>
  <c r="A9" i="6"/>
  <c r="A6273" i="6"/>
  <c r="A7665" i="6"/>
  <c r="A8193" i="6"/>
  <c r="A4689" i="6"/>
  <c r="A7353" i="6"/>
  <c r="A3057" i="6"/>
  <c r="A1521" i="6"/>
  <c r="A4305" i="6"/>
  <c r="A4473" i="6"/>
  <c r="A6489" i="6"/>
  <c r="A3489" i="6"/>
  <c r="A6633" i="6"/>
  <c r="A5361" i="6"/>
  <c r="A1929" i="6"/>
  <c r="A2193" i="6"/>
  <c r="A777" i="6"/>
  <c r="A7233" i="6"/>
  <c r="A3753" i="6"/>
  <c r="A2121" i="6"/>
  <c r="A6561" i="6"/>
  <c r="A7881" i="6"/>
  <c r="A4089" i="6"/>
  <c r="A417" i="6"/>
  <c r="A7089" i="6"/>
  <c r="A6849" i="6"/>
  <c r="A8217" i="6"/>
  <c r="A6201" i="6"/>
  <c r="A3009" i="6"/>
  <c r="A345" i="6"/>
  <c r="A4185" i="6"/>
  <c r="A297" i="6"/>
  <c r="A8049" i="6"/>
  <c r="A5961" i="6"/>
  <c r="A2097" i="6"/>
  <c r="A2841" i="6"/>
  <c r="A2625" i="6"/>
  <c r="A4569" i="6"/>
  <c r="A8265" i="6"/>
  <c r="A6873" i="6"/>
  <c r="A7569" i="6"/>
  <c r="A3849" i="6"/>
  <c r="A2481" i="6"/>
  <c r="A5601" i="6"/>
  <c r="A609" i="6"/>
  <c r="A2649" i="6"/>
  <c r="A7185" i="6"/>
  <c r="A2865" i="6"/>
  <c r="A5049" i="6"/>
  <c r="A5529" i="6"/>
  <c r="A7473" i="6"/>
  <c r="A2721" i="6"/>
  <c r="A6969" i="6"/>
  <c r="A3537" i="6"/>
  <c r="A177" i="6"/>
  <c r="A2673" i="6"/>
  <c r="A1185" i="6"/>
  <c r="A6825" i="6"/>
  <c r="A2049" i="6"/>
  <c r="A5889" i="6"/>
  <c r="A5001" i="6"/>
  <c r="A153" i="6"/>
  <c r="A1161" i="6"/>
  <c r="A33" i="6"/>
  <c r="A7305" i="6"/>
  <c r="A3033" i="6"/>
  <c r="A1497" i="6"/>
  <c r="A4137" i="6"/>
  <c r="A4545" i="6"/>
  <c r="A6609" i="6"/>
  <c r="A801" i="6"/>
  <c r="A5313" i="6"/>
  <c r="A2553" i="6"/>
  <c r="A8145" i="6"/>
  <c r="A5265" i="6"/>
  <c r="A2433" i="6"/>
  <c r="A81" i="6"/>
  <c r="A1449" i="6"/>
  <c r="A7593" i="6"/>
  <c r="A3561" i="6"/>
  <c r="A6297" i="6"/>
  <c r="A321" i="6"/>
  <c r="A2529" i="6"/>
  <c r="A249" i="6"/>
  <c r="A657" i="6"/>
  <c r="A4665" i="6"/>
  <c r="A2745" i="6"/>
  <c r="A3105" i="6"/>
  <c r="A273" i="6"/>
  <c r="A6945" i="6"/>
  <c r="A1473" i="6"/>
  <c r="A7833" i="6"/>
  <c r="A3873" i="6"/>
  <c r="A8097" i="6"/>
  <c r="A4377" i="6"/>
  <c r="A2961" i="6"/>
  <c r="A7641" i="6"/>
  <c r="A6393" i="6"/>
  <c r="A4641" i="6"/>
  <c r="A3129" i="6"/>
  <c r="A8385" i="6"/>
  <c r="A4113" i="6"/>
  <c r="A1257" i="6"/>
  <c r="A6657" i="6"/>
  <c r="A3705" i="6"/>
  <c r="A7929" i="6"/>
  <c r="A1761" i="6"/>
  <c r="A1281" i="6"/>
  <c r="A8001" i="6"/>
  <c r="A5025" i="6"/>
  <c r="A2409" i="6"/>
  <c r="A7689" i="6"/>
  <c r="A6537" i="6"/>
  <c r="A4401" i="6"/>
  <c r="A6321" i="6"/>
  <c r="A7785" i="6"/>
  <c r="A7329" i="6"/>
  <c r="A3921" i="6"/>
  <c r="A3153" i="6"/>
  <c r="A4521" i="6"/>
  <c r="A6681" i="6"/>
  <c r="A1137" i="6"/>
  <c r="A6465" i="6"/>
  <c r="A5745" i="6"/>
  <c r="A6225" i="6"/>
  <c r="A5649" i="6"/>
  <c r="A3393" i="6"/>
  <c r="A5697" i="6"/>
  <c r="A4857" i="6"/>
  <c r="A8169" i="6"/>
  <c r="A7809" i="6"/>
  <c r="A1689" i="6"/>
  <c r="A1425" i="6"/>
  <c r="A1665" i="6"/>
  <c r="A5481" i="6"/>
  <c r="A8073" i="6"/>
  <c r="A3945" i="6"/>
  <c r="A1593" i="6"/>
  <c r="A4353" i="6"/>
  <c r="A369" i="6"/>
  <c r="A2697" i="6"/>
  <c r="A5097" i="6"/>
  <c r="A5673" i="6"/>
  <c r="A7401" i="6"/>
  <c r="A3177" i="6"/>
  <c r="A1545" i="6"/>
  <c r="A4593" i="6"/>
  <c r="A5217" i="6"/>
  <c r="A6345" i="6"/>
  <c r="A5289" i="6"/>
  <c r="A969" i="6"/>
  <c r="A3273" i="6"/>
  <c r="A4209" i="6"/>
  <c r="A4953" i="6"/>
  <c r="A5985" i="6"/>
  <c r="A3681" i="6"/>
  <c r="A201" i="6"/>
  <c r="A6729" i="6"/>
  <c r="A5577" i="6"/>
  <c r="A6705" i="6"/>
  <c r="A2817" i="6"/>
  <c r="A6417" i="6"/>
  <c r="A6777" i="6"/>
  <c r="A1017" i="6"/>
  <c r="A6033" i="6"/>
  <c r="A3369" i="6"/>
  <c r="A1305" i="6"/>
  <c r="A2145" i="6"/>
  <c r="A5505" i="6"/>
  <c r="A8241" i="6"/>
  <c r="A5241" i="6"/>
  <c r="A4041" i="6"/>
  <c r="A537" i="6"/>
  <c r="A7377" i="6"/>
  <c r="A4017" i="6"/>
  <c r="A3297" i="6"/>
  <c r="A2937" i="6"/>
  <c r="A5721" i="6"/>
  <c r="A489" i="6"/>
  <c r="A2889" i="6"/>
  <c r="A7857" i="6"/>
  <c r="A7017" i="6"/>
  <c r="A3633" i="6"/>
  <c r="A441" i="6"/>
  <c r="A2769" i="6"/>
  <c r="A585" i="6"/>
  <c r="A4905" i="6"/>
  <c r="A5121" i="6"/>
  <c r="A1857" i="6"/>
  <c r="A753" i="6"/>
  <c r="A3465" i="6"/>
  <c r="A7737" i="6"/>
  <c r="A5385" i="6"/>
  <c r="A1905" i="6"/>
  <c r="A5865" i="6"/>
  <c r="A5193" i="6"/>
  <c r="A2241" i="6"/>
  <c r="A7497" i="6"/>
  <c r="A7905" i="6"/>
  <c r="A8337" i="6"/>
  <c r="A3801" i="6"/>
  <c r="A4161" i="6"/>
  <c r="A6585" i="6"/>
  <c r="A6249" i="6"/>
  <c r="A2577" i="6"/>
  <c r="A5409" i="6"/>
  <c r="A3585" i="6"/>
  <c r="A1353" i="6"/>
  <c r="A513" i="6"/>
  <c r="A5457" i="6"/>
  <c r="A7161" i="6"/>
  <c r="A5145" i="6"/>
  <c r="A873" i="6"/>
  <c r="A7425" i="6"/>
  <c r="A4065" i="6"/>
  <c r="A1041" i="6"/>
  <c r="A1977" i="6"/>
  <c r="A3825" i="6"/>
  <c r="A6993" i="6"/>
  <c r="A3201" i="6"/>
  <c r="A1569" i="6"/>
  <c r="A1617" i="6"/>
  <c r="A4281" i="6"/>
  <c r="A5817" i="6"/>
  <c r="A3345" i="6"/>
  <c r="A6753" i="6"/>
  <c r="A6081" i="6"/>
  <c r="A3417" i="6"/>
  <c r="A393" i="6"/>
  <c r="A2169" i="6"/>
  <c r="A4617" i="6"/>
  <c r="A3993" i="6"/>
  <c r="A2985" i="6"/>
  <c r="A8289" i="6"/>
  <c r="A897" i="6"/>
  <c r="A6921" i="6"/>
  <c r="A3249" i="6"/>
  <c r="A7545" i="6"/>
  <c r="A4881" i="6"/>
  <c r="A2073" i="6"/>
  <c r="A5625" i="6"/>
  <c r="A5841" i="6"/>
  <c r="A7257" i="6"/>
  <c r="A1401" i="6"/>
  <c r="A3441" i="6"/>
  <c r="A2265" i="6"/>
  <c r="A4785" i="6"/>
  <c r="A6897" i="6"/>
  <c r="A5337" i="6"/>
  <c r="A1809" i="6"/>
  <c r="A5793" i="6"/>
  <c r="A4713" i="6"/>
  <c r="A1113" i="6"/>
  <c r="A4809" i="6"/>
  <c r="A2289" i="6"/>
  <c r="A7953" i="6"/>
  <c r="A7041" i="6"/>
  <c r="A3225" i="6"/>
  <c r="A1737" i="6"/>
  <c r="A4449" i="6"/>
  <c r="A1209" i="6"/>
  <c r="A945" i="6"/>
  <c r="A849" i="6"/>
  <c r="A8361" i="6"/>
  <c r="A3609" i="6"/>
  <c r="A57" i="6"/>
  <c r="K7978" i="6"/>
  <c r="K6394" i="6"/>
  <c r="K2434" i="6"/>
  <c r="K4930" i="6"/>
  <c r="K7258" i="6"/>
  <c r="K1738" i="6"/>
  <c r="K1546" i="6"/>
  <c r="K2674" i="6"/>
  <c r="K4210" i="6"/>
  <c r="K6898" i="6"/>
  <c r="K6538" i="6"/>
  <c r="K250" i="6"/>
  <c r="K5506" i="6"/>
  <c r="K8290" i="6"/>
  <c r="K5626" i="6"/>
  <c r="K5074" i="6"/>
  <c r="K1978" i="6"/>
  <c r="K5002" i="6"/>
  <c r="K7522" i="6"/>
  <c r="K1522" i="6"/>
  <c r="K3730" i="6"/>
  <c r="K1810" i="6"/>
  <c r="K6370" i="6"/>
  <c r="K2962" i="6"/>
  <c r="K2122" i="6"/>
  <c r="K6586" i="6"/>
  <c r="K4162" i="6"/>
  <c r="K2290" i="6"/>
  <c r="K7594" i="6"/>
  <c r="K3346" i="6"/>
  <c r="K6874" i="6"/>
  <c r="K3754" i="6"/>
  <c r="K7570" i="6"/>
  <c r="K970" i="6"/>
  <c r="K3154" i="6"/>
  <c r="K6106" i="6"/>
  <c r="K8386" i="6"/>
  <c r="K346" i="6"/>
  <c r="K6178" i="6"/>
  <c r="K3418" i="6"/>
  <c r="K5434" i="6"/>
  <c r="K2890" i="6"/>
  <c r="K7762" i="6"/>
  <c r="K874" i="6"/>
  <c r="K658" i="6"/>
  <c r="K994" i="6"/>
  <c r="K226" i="6"/>
  <c r="K3922" i="6"/>
  <c r="K2530" i="6"/>
  <c r="K1642" i="6"/>
  <c r="K6058" i="6"/>
  <c r="K2938" i="6"/>
  <c r="K7810" i="6"/>
  <c r="K6442" i="6"/>
  <c r="K7834" i="6"/>
  <c r="K5914" i="6"/>
  <c r="K5698" i="6"/>
  <c r="K7906" i="6"/>
  <c r="K6490" i="6"/>
  <c r="K10" i="6"/>
  <c r="K418" i="6"/>
  <c r="K5458" i="6"/>
  <c r="K6802" i="6"/>
  <c r="K8074" i="6"/>
  <c r="K6298" i="6"/>
  <c r="K4138" i="6"/>
  <c r="K2242" i="6"/>
  <c r="K5218" i="6"/>
  <c r="K6730" i="6"/>
  <c r="K1930" i="6"/>
  <c r="K3394" i="6"/>
  <c r="K4186" i="6"/>
  <c r="K8362" i="6"/>
  <c r="K3178" i="6"/>
  <c r="K2458" i="6"/>
  <c r="K7882" i="6"/>
  <c r="K2266" i="6"/>
  <c r="K7114" i="6"/>
  <c r="K8170" i="6"/>
  <c r="K442" i="6"/>
  <c r="K3106" i="6"/>
  <c r="K6994" i="6"/>
  <c r="K3466" i="6"/>
  <c r="K4378" i="6"/>
  <c r="K2170" i="6"/>
  <c r="K1258" i="6"/>
  <c r="K7858" i="6"/>
  <c r="K6082" i="6"/>
  <c r="K6322" i="6"/>
  <c r="K8338" i="6"/>
  <c r="K5722" i="6"/>
  <c r="K778" i="6"/>
  <c r="K5098" i="6"/>
  <c r="K1858" i="6"/>
  <c r="K4234" i="6"/>
  <c r="K8122" i="6"/>
  <c r="K3802" i="6"/>
  <c r="K178" i="6"/>
  <c r="K2386" i="6"/>
  <c r="K5578" i="6"/>
  <c r="K538" i="6"/>
  <c r="K2194" i="6"/>
  <c r="K2626" i="6"/>
  <c r="K706" i="6"/>
  <c r="K6562" i="6"/>
  <c r="K4306" i="6"/>
  <c r="K1474" i="6"/>
  <c r="K2986" i="6"/>
  <c r="K34" i="6"/>
  <c r="K7618" i="6"/>
  <c r="K6250" i="6"/>
  <c r="K2770" i="6"/>
  <c r="K3322" i="6"/>
  <c r="K850" i="6"/>
  <c r="K4330" i="6"/>
  <c r="K1426" i="6"/>
  <c r="K1954" i="6"/>
  <c r="K946" i="6"/>
  <c r="K2338" i="6"/>
  <c r="K1714" i="6"/>
  <c r="K1234" i="6"/>
  <c r="K5986" i="6"/>
  <c r="K1690" i="6"/>
  <c r="K1402" i="6"/>
  <c r="K7354" i="6"/>
  <c r="K5794" i="6"/>
  <c r="K5602" i="6"/>
  <c r="K5890" i="6"/>
  <c r="K7018" i="6"/>
  <c r="K6274" i="6"/>
  <c r="K1498" i="6"/>
  <c r="K3538" i="6"/>
  <c r="K7714" i="6"/>
  <c r="K4618" i="6"/>
  <c r="K106" i="6"/>
  <c r="K4906" i="6"/>
  <c r="K82" i="6"/>
  <c r="K3226" i="6"/>
  <c r="K5266" i="6"/>
  <c r="K2746" i="6"/>
  <c r="K5962" i="6"/>
  <c r="K5938" i="6"/>
  <c r="K4474" i="6"/>
  <c r="K3610" i="6"/>
  <c r="K1450" i="6"/>
  <c r="K1618" i="6"/>
  <c r="K730" i="6"/>
  <c r="K1042" i="6"/>
  <c r="K2650" i="6"/>
  <c r="K754" i="6"/>
  <c r="K7786" i="6"/>
  <c r="K4594" i="6"/>
  <c r="K58" i="6"/>
  <c r="K5050" i="6"/>
  <c r="K1666" i="6"/>
  <c r="K7642" i="6"/>
  <c r="K2410" i="6"/>
  <c r="K7042" i="6"/>
  <c r="K490" i="6"/>
  <c r="K8266" i="6"/>
  <c r="K8146" i="6"/>
  <c r="K7234" i="6"/>
  <c r="K6946" i="6"/>
  <c r="K3586" i="6"/>
  <c r="K4978" i="6"/>
  <c r="K8098" i="6"/>
  <c r="K298" i="6"/>
  <c r="K6658" i="6"/>
  <c r="K7282" i="6"/>
  <c r="K4858" i="6"/>
  <c r="K4354" i="6"/>
  <c r="K5338" i="6"/>
  <c r="K274" i="6"/>
  <c r="K7546" i="6"/>
  <c r="K1138" i="6"/>
  <c r="K5194" i="6"/>
  <c r="K5866" i="6"/>
  <c r="K1114" i="6"/>
  <c r="K6226" i="6"/>
  <c r="K3706" i="6"/>
  <c r="K154" i="6"/>
  <c r="K5170" i="6"/>
  <c r="K922" i="6"/>
  <c r="K826" i="6"/>
  <c r="K6130" i="6"/>
  <c r="K4498" i="6"/>
  <c r="K4546" i="6"/>
  <c r="K3298" i="6"/>
  <c r="K1834" i="6"/>
  <c r="K1210" i="6"/>
  <c r="K5146" i="6"/>
  <c r="K1330" i="6"/>
  <c r="K6610" i="6"/>
  <c r="K6346" i="6"/>
  <c r="K5746" i="6"/>
  <c r="K802" i="6"/>
  <c r="K6826" i="6"/>
  <c r="K2722" i="6"/>
  <c r="K2698" i="6"/>
  <c r="K6154" i="6"/>
  <c r="K6970" i="6"/>
  <c r="K3994" i="6"/>
  <c r="K7330" i="6"/>
  <c r="K2314" i="6"/>
  <c r="K8410" i="6"/>
  <c r="K8314" i="6"/>
  <c r="K3778" i="6"/>
  <c r="K5314" i="6"/>
  <c r="K6466" i="6"/>
  <c r="K322" i="6"/>
  <c r="K2026" i="6"/>
  <c r="K3658" i="6"/>
  <c r="K7090" i="6"/>
  <c r="K586" i="6"/>
  <c r="K5362" i="6"/>
  <c r="K7066" i="6"/>
  <c r="K6034" i="6"/>
  <c r="K3034" i="6"/>
  <c r="K2050" i="6"/>
  <c r="K3442" i="6"/>
  <c r="K3202" i="6"/>
  <c r="K4426" i="6"/>
  <c r="K4066" i="6"/>
  <c r="K4834" i="6"/>
  <c r="K5482" i="6"/>
  <c r="K7138" i="6"/>
  <c r="K2506" i="6"/>
  <c r="K3634" i="6"/>
  <c r="K7210" i="6"/>
  <c r="K5290" i="6"/>
  <c r="K2602" i="6"/>
  <c r="K1090" i="6"/>
  <c r="K1762" i="6"/>
  <c r="K4666" i="6"/>
  <c r="K5770" i="6"/>
  <c r="K5674" i="6"/>
  <c r="K4450" i="6"/>
  <c r="K4114" i="6"/>
  <c r="K2578" i="6"/>
  <c r="K4522" i="6"/>
  <c r="K6634" i="6"/>
  <c r="K4810" i="6"/>
  <c r="K1594" i="6"/>
  <c r="K8002" i="6"/>
  <c r="K5122" i="6"/>
  <c r="K3946" i="6"/>
  <c r="K7450" i="6" l="1"/>
  <c r="K1066" i="6"/>
  <c r="K1786" i="6"/>
  <c r="K6418" i="6"/>
  <c r="K6706" i="6"/>
  <c r="K5026" i="6"/>
  <c r="K514" i="6"/>
  <c r="K7474" i="6"/>
  <c r="K4042" i="6"/>
  <c r="K6754" i="6"/>
  <c r="K5554" i="6"/>
  <c r="K6202" i="6"/>
  <c r="K7690" i="6"/>
  <c r="K370" i="6"/>
  <c r="K3274" i="6"/>
  <c r="K1186" i="6"/>
  <c r="K4642" i="6"/>
  <c r="K3826" i="6"/>
  <c r="K7162" i="6"/>
  <c r="K4954" i="6"/>
  <c r="K5842" i="6"/>
  <c r="K2218" i="6"/>
  <c r="K1162" i="6"/>
  <c r="K3490" i="6"/>
  <c r="K6922" i="6"/>
  <c r="K5530" i="6"/>
  <c r="K3082" i="6"/>
  <c r="K3058" i="6"/>
  <c r="K7402" i="6"/>
  <c r="K6850" i="6"/>
  <c r="K3874" i="6"/>
  <c r="K2866" i="6"/>
  <c r="K7426" i="6"/>
  <c r="K8218" i="6"/>
  <c r="K1306" i="6"/>
  <c r="K4090" i="6"/>
  <c r="K8242" i="6"/>
  <c r="K6514" i="6"/>
  <c r="K3130" i="6"/>
  <c r="K2482" i="6"/>
  <c r="K4282" i="6"/>
  <c r="K2074" i="6"/>
  <c r="K682" i="6"/>
  <c r="K1018" i="6"/>
  <c r="K4714" i="6"/>
  <c r="K634" i="6"/>
  <c r="K3898" i="6"/>
  <c r="K6682" i="6"/>
  <c r="K3682" i="6"/>
  <c r="K1378" i="6"/>
  <c r="K2842" i="6"/>
  <c r="K7666" i="6"/>
  <c r="K1882" i="6"/>
  <c r="K3010" i="6"/>
  <c r="K4738" i="6"/>
  <c r="K4786" i="6"/>
  <c r="K4762" i="6"/>
  <c r="K3370" i="6"/>
  <c r="K130" i="6"/>
  <c r="K2146" i="6"/>
  <c r="K2818" i="6"/>
  <c r="K5818" i="6"/>
  <c r="K3250" i="6"/>
  <c r="K6010" i="6"/>
  <c r="K4402" i="6"/>
  <c r="K7930" i="6"/>
  <c r="K4258" i="6"/>
  <c r="K1282" i="6"/>
  <c r="K3850" i="6"/>
  <c r="K4570" i="6"/>
  <c r="K2554" i="6"/>
  <c r="K562" i="6"/>
  <c r="K2098" i="6"/>
  <c r="K466" i="6"/>
  <c r="K3970" i="6"/>
  <c r="K5386" i="6"/>
  <c r="K1906" i="6"/>
  <c r="K610" i="6"/>
  <c r="K2002" i="6"/>
  <c r="K1570" i="6"/>
  <c r="K5650" i="6"/>
  <c r="K8194" i="6"/>
  <c r="K2914" i="6"/>
  <c r="K4690" i="6"/>
  <c r="K394" i="6"/>
  <c r="K5410" i="6"/>
  <c r="K2794" i="6"/>
  <c r="K7738" i="6"/>
  <c r="K6778" i="6"/>
  <c r="K5242" i="6"/>
  <c r="K202" i="6"/>
  <c r="K3562" i="6"/>
  <c r="K4018" i="6"/>
  <c r="K7954" i="6"/>
  <c r="K2362" i="6"/>
  <c r="K7186" i="6"/>
  <c r="K7378" i="6"/>
  <c r="K7498" i="6"/>
  <c r="K7306" i="6"/>
  <c r="K1354" i="6"/>
  <c r="K8050" i="6"/>
  <c r="K4882" i="6"/>
  <c r="K3514" i="6"/>
  <c r="K8026" i="6"/>
  <c r="L37" i="5"/>
  <c r="P37" i="5" s="1"/>
  <c r="W11" i="5" s="1"/>
  <c r="K38" i="5"/>
  <c r="K897" i="6"/>
  <c r="K5313" i="6"/>
  <c r="K3801" i="6"/>
  <c r="K1857" i="6"/>
  <c r="K1353" i="6"/>
  <c r="K7041" i="6"/>
  <c r="K7089" i="6"/>
  <c r="K3129" i="6"/>
  <c r="K273" i="6"/>
  <c r="K5985" i="6"/>
  <c r="K345" i="6"/>
  <c r="K3153" i="6"/>
  <c r="K8217" i="6"/>
  <c r="K5409" i="6"/>
  <c r="K3057" i="6"/>
  <c r="K3393" i="6"/>
  <c r="K1785" i="6"/>
  <c r="K7257" i="6"/>
  <c r="K1593" i="6"/>
  <c r="K3921" i="6"/>
  <c r="K369" i="6"/>
  <c r="K6945" i="6"/>
  <c r="K2721" i="6"/>
  <c r="K5577" i="6"/>
  <c r="K705" i="6"/>
  <c r="K5505" i="6"/>
  <c r="K1089" i="6"/>
  <c r="K6561" i="6"/>
  <c r="K777" i="6"/>
  <c r="K297" i="6"/>
  <c r="K4665" i="6"/>
  <c r="K5625" i="6"/>
  <c r="K825" i="6"/>
  <c r="K2841" i="6"/>
  <c r="K6921" i="6"/>
  <c r="K1905" i="6"/>
  <c r="K6609" i="6"/>
  <c r="K5121" i="6"/>
  <c r="K561" i="6"/>
  <c r="K2193" i="6"/>
  <c r="K7953" i="6"/>
  <c r="K2313" i="6"/>
  <c r="K3657" i="6"/>
  <c r="K6297" i="6"/>
  <c r="K4905" i="6"/>
  <c r="K3729" i="6"/>
  <c r="K3033" i="6"/>
  <c r="K129" i="6"/>
  <c r="K7497" i="6"/>
  <c r="K6057" i="6"/>
  <c r="K5385" i="6"/>
  <c r="K2097" i="6"/>
  <c r="K7353" i="6"/>
  <c r="K2025" i="6"/>
  <c r="K4377" i="6"/>
  <c r="K8289" i="6"/>
  <c r="K6129" i="6"/>
  <c r="K873" i="6"/>
  <c r="K3609" i="6"/>
  <c r="K2457" i="6"/>
  <c r="K6249" i="6"/>
  <c r="K3465" i="6"/>
  <c r="K7329" i="6"/>
  <c r="K3561" i="6"/>
  <c r="K7449" i="6"/>
  <c r="K6777" i="6"/>
  <c r="K5769" i="6"/>
  <c r="K4569" i="6"/>
  <c r="K2529" i="6"/>
  <c r="K6417" i="6"/>
  <c r="K4737" i="6"/>
  <c r="K7713" i="6"/>
  <c r="K6369" i="6"/>
  <c r="K6441" i="6"/>
  <c r="K6393" i="6"/>
  <c r="K6873" i="6"/>
  <c r="K1641" i="6"/>
  <c r="K7737" i="6"/>
  <c r="K2985" i="6"/>
  <c r="K1233" i="6"/>
  <c r="K2673" i="6"/>
  <c r="K105" i="6"/>
  <c r="K3945" i="6"/>
  <c r="K5001" i="6"/>
  <c r="K6753" i="6"/>
  <c r="K609" i="6"/>
  <c r="K7785" i="6"/>
  <c r="K4185" i="6"/>
  <c r="K5865" i="6"/>
  <c r="K465" i="6"/>
  <c r="K5025" i="6"/>
  <c r="K6273" i="6"/>
  <c r="K2961" i="6"/>
  <c r="K2433" i="6"/>
  <c r="K7521" i="6"/>
  <c r="K6153" i="6"/>
  <c r="K1521" i="6"/>
  <c r="K7281" i="6"/>
  <c r="K2361" i="6"/>
  <c r="K4977" i="6"/>
  <c r="K6033" i="6"/>
  <c r="K417" i="6"/>
  <c r="K3993" i="6"/>
  <c r="K1881" i="6"/>
  <c r="K7209" i="6"/>
  <c r="K3777" i="6"/>
  <c r="K8265" i="6"/>
  <c r="K3489" i="6"/>
  <c r="K8361" i="6"/>
  <c r="K3297" i="6"/>
  <c r="K5217" i="6"/>
  <c r="K7617" i="6"/>
  <c r="K2217" i="6"/>
  <c r="K1617" i="6"/>
  <c r="K4233" i="6"/>
  <c r="K729" i="6"/>
  <c r="K4401" i="6"/>
  <c r="K4281" i="6"/>
  <c r="K7665" i="6"/>
  <c r="K4713" i="6"/>
  <c r="K4353" i="6"/>
  <c r="K4305" i="6"/>
  <c r="K4329" i="6"/>
  <c r="K1185" i="6"/>
  <c r="K945" i="6"/>
  <c r="K6801" i="6"/>
  <c r="K2937" i="6"/>
  <c r="K2289" i="6"/>
  <c r="K1113" i="6"/>
  <c r="K585" i="6"/>
  <c r="K4137" i="6"/>
  <c r="K5169" i="6"/>
  <c r="K2145" i="6"/>
  <c r="K1929" i="6"/>
  <c r="K1977" i="6"/>
  <c r="K1809" i="6"/>
  <c r="K8169" i="6"/>
  <c r="K6105" i="6"/>
  <c r="K657" i="6"/>
  <c r="K6969" i="6"/>
  <c r="K4041" i="6"/>
  <c r="K201" i="6"/>
  <c r="K8121" i="6"/>
  <c r="K6465" i="6"/>
  <c r="K2481" i="6"/>
  <c r="K8025" i="6"/>
  <c r="K3441" i="6"/>
  <c r="K5289" i="6"/>
  <c r="K2049" i="6"/>
  <c r="K7233" i="6"/>
  <c r="K1305" i="6"/>
  <c r="K4017" i="6"/>
  <c r="K1281" i="6"/>
  <c r="K7065" i="6"/>
  <c r="K3417" i="6"/>
  <c r="K3345" i="6"/>
  <c r="K7425" i="6"/>
  <c r="K8409" i="6"/>
  <c r="K3009" i="6"/>
  <c r="K1017" i="6"/>
  <c r="K6585" i="6"/>
  <c r="K6537" i="6"/>
  <c r="K81" i="6"/>
  <c r="K1137" i="6"/>
  <c r="K2553" i="6"/>
  <c r="K3585" i="6"/>
  <c r="K1449" i="6"/>
  <c r="K2865" i="6"/>
  <c r="K7905" i="6"/>
  <c r="K1425" i="6"/>
  <c r="K7929" i="6"/>
  <c r="K4617" i="6"/>
  <c r="K5913" i="6"/>
  <c r="K4113" i="6"/>
  <c r="K6489" i="6"/>
  <c r="K4497" i="6"/>
  <c r="K5841" i="6"/>
  <c r="K6849" i="6"/>
  <c r="K2769" i="6"/>
  <c r="K993" i="6"/>
  <c r="K2337" i="6"/>
  <c r="K1545" i="6"/>
  <c r="K7017" i="6"/>
  <c r="K249" i="6"/>
  <c r="K7185" i="6"/>
  <c r="K4809" i="6"/>
  <c r="K3081" i="6"/>
  <c r="K849" i="6"/>
  <c r="K8241" i="6"/>
  <c r="K1833" i="6"/>
  <c r="K393" i="6"/>
  <c r="K8145" i="6"/>
  <c r="K3273" i="6"/>
  <c r="K225" i="6"/>
  <c r="K5961" i="6"/>
  <c r="K2409" i="6"/>
  <c r="K7569" i="6"/>
  <c r="K6081" i="6"/>
  <c r="K5073" i="6"/>
  <c r="K3225" i="6"/>
  <c r="K3633" i="6"/>
  <c r="K7401" i="6"/>
  <c r="K7473" i="6"/>
  <c r="K3105" i="6"/>
  <c r="K5673" i="6"/>
  <c r="K801" i="6"/>
  <c r="K7809" i="6"/>
  <c r="K489" i="6"/>
  <c r="K2241" i="6"/>
  <c r="K7977" i="6"/>
  <c r="K513" i="6"/>
  <c r="K4449" i="6"/>
  <c r="K633" i="6"/>
  <c r="K4545" i="6"/>
  <c r="K4209" i="6"/>
  <c r="K5193" i="6"/>
  <c r="K1209" i="6"/>
  <c r="K2577" i="6"/>
  <c r="K3753" i="6"/>
  <c r="K4641" i="6"/>
  <c r="K4473" i="6"/>
  <c r="K1329" i="6"/>
  <c r="K5745" i="6"/>
  <c r="K6345" i="6"/>
  <c r="K1665" i="6"/>
  <c r="K8001" i="6"/>
  <c r="K2001" i="6"/>
  <c r="K8097" i="6"/>
  <c r="K5433" i="6"/>
  <c r="K4857" i="6"/>
  <c r="K921" i="6"/>
  <c r="K4881" i="6"/>
  <c r="K3321" i="6"/>
  <c r="K6009" i="6"/>
  <c r="K177" i="6"/>
  <c r="K6321" i="6"/>
  <c r="K3825" i="6"/>
  <c r="K8385" i="6"/>
  <c r="K441" i="6"/>
  <c r="K7305" i="6"/>
  <c r="K1689" i="6"/>
  <c r="K5097" i="6"/>
  <c r="K6993" i="6"/>
  <c r="K8193" i="6"/>
  <c r="K6201" i="6"/>
  <c r="K7881" i="6"/>
  <c r="K7833" i="6"/>
  <c r="K2625" i="6"/>
  <c r="K7761" i="6"/>
  <c r="K1065" i="6"/>
  <c r="K5649" i="6"/>
  <c r="K6657" i="6"/>
  <c r="K5553" i="6"/>
  <c r="K7689" i="6"/>
  <c r="K6897" i="6"/>
  <c r="K7593" i="6"/>
  <c r="K1377" i="6"/>
  <c r="K6825" i="6"/>
  <c r="K2745" i="6"/>
  <c r="K6633" i="6"/>
  <c r="K681" i="6"/>
  <c r="K2265" i="6"/>
  <c r="K1257" i="6"/>
  <c r="K1473" i="6"/>
  <c r="K6513" i="6"/>
  <c r="K753" i="6"/>
  <c r="K3705" i="6"/>
  <c r="K153" i="6"/>
  <c r="K1737" i="6"/>
  <c r="K8313" i="6"/>
  <c r="K2121" i="6"/>
  <c r="K4929" i="6"/>
  <c r="K1569" i="6"/>
  <c r="K5337" i="6"/>
  <c r="K3249" i="6"/>
  <c r="K7137" i="6"/>
  <c r="K2889" i="6"/>
  <c r="K7113" i="6"/>
  <c r="K4953" i="6"/>
  <c r="K1713" i="6"/>
  <c r="K4833" i="6"/>
  <c r="K3201" i="6"/>
  <c r="K5361" i="6"/>
  <c r="K1497" i="6"/>
  <c r="K7545" i="6"/>
  <c r="K8049" i="6"/>
  <c r="K3849" i="6"/>
  <c r="K7161" i="6"/>
  <c r="K5481" i="6"/>
  <c r="K3369" i="6"/>
  <c r="K969" i="6"/>
  <c r="K5601" i="6"/>
  <c r="K5817" i="6"/>
  <c r="K5937" i="6"/>
  <c r="K2601" i="6"/>
  <c r="K2913" i="6"/>
  <c r="K2505" i="6"/>
  <c r="K6705" i="6"/>
  <c r="K4425" i="6"/>
  <c r="K1161" i="6"/>
  <c r="K4257" i="6"/>
  <c r="K7641" i="6"/>
  <c r="K4761" i="6"/>
  <c r="K5889" i="6"/>
  <c r="K4593" i="6"/>
  <c r="K7857" i="6"/>
  <c r="K5529" i="6"/>
  <c r="K4689" i="6"/>
  <c r="K5457" i="6"/>
  <c r="K4065" i="6"/>
  <c r="K8073" i="6"/>
  <c r="K5697" i="6"/>
  <c r="K1041" i="6"/>
  <c r="K1401" i="6"/>
  <c r="K57" i="6"/>
  <c r="K2385" i="6"/>
  <c r="K3681" i="6"/>
  <c r="K3537" i="6"/>
  <c r="K537" i="6"/>
  <c r="K5793" i="6"/>
  <c r="K4089" i="6"/>
  <c r="K3897" i="6"/>
  <c r="K8337" i="6"/>
  <c r="K321" i="6"/>
  <c r="K2169" i="6"/>
  <c r="K3969" i="6"/>
  <c r="K33" i="6"/>
  <c r="K5265" i="6"/>
  <c r="K7377" i="6"/>
  <c r="K2817" i="6"/>
  <c r="K6225" i="6"/>
  <c r="K6729" i="6"/>
  <c r="K5049" i="6"/>
  <c r="K2649" i="6"/>
  <c r="K9" i="6"/>
  <c r="K6177" i="6"/>
  <c r="K1953" i="6"/>
  <c r="K4161" i="6"/>
  <c r="K3513" i="6"/>
  <c r="K4521" i="6"/>
  <c r="K3177" i="6"/>
  <c r="K2793" i="6"/>
  <c r="K1761" i="6"/>
  <c r="K4785" i="6"/>
  <c r="K5721" i="6"/>
  <c r="K5145" i="6"/>
  <c r="K3873" i="6"/>
  <c r="K2697" i="6"/>
  <c r="K6681" i="6"/>
  <c r="K5241" i="6"/>
  <c r="K2073" i="6"/>
  <c r="W8" i="5"/>
  <c r="A7784" i="6"/>
  <c r="A6296" i="6"/>
  <c r="A2648" i="6"/>
  <c r="A4352" i="6"/>
  <c r="A4472" i="6"/>
  <c r="A7808" i="6"/>
  <c r="A7064" i="6"/>
  <c r="A5408" i="6"/>
  <c r="A1832" i="6"/>
  <c r="A440" i="6"/>
  <c r="A3920" i="6"/>
  <c r="A8144" i="6"/>
  <c r="A6632" i="6"/>
  <c r="A5216" i="6"/>
  <c r="A752" i="6"/>
  <c r="A4376" i="6"/>
  <c r="A4952" i="6"/>
  <c r="A8408" i="6"/>
  <c r="A6968" i="6"/>
  <c r="A5720" i="6"/>
  <c r="A1544" i="6"/>
  <c r="A2912" i="6"/>
  <c r="A3536" i="6"/>
  <c r="A1328" i="6"/>
  <c r="A2264" i="6"/>
  <c r="A8000" i="6"/>
  <c r="A6512" i="6"/>
  <c r="A4616" i="6"/>
  <c r="A512" i="6"/>
  <c r="A2816" i="6"/>
  <c r="A3344" i="6"/>
  <c r="A7928" i="6"/>
  <c r="A5768" i="6"/>
  <c r="A1352" i="6"/>
  <c r="A7232" i="6"/>
  <c r="A7736" i="6"/>
  <c r="A5024" i="6"/>
  <c r="A5936" i="6"/>
  <c r="A4232" i="6"/>
  <c r="A1280" i="6"/>
  <c r="A1112" i="6"/>
  <c r="A7640" i="6"/>
  <c r="A5528" i="6"/>
  <c r="A2840" i="6"/>
  <c r="A5072" i="6"/>
  <c r="A2408" i="6"/>
  <c r="A7136" i="6"/>
  <c r="A7952" i="6"/>
  <c r="A5360" i="6"/>
  <c r="A1424" i="6"/>
  <c r="A4088" i="6"/>
  <c r="A2072" i="6"/>
  <c r="A3656" i="6"/>
  <c r="A7592" i="6"/>
  <c r="A6344" i="6"/>
  <c r="A3272" i="6"/>
  <c r="A848" i="6"/>
  <c r="A3056" i="6"/>
  <c r="A1304" i="6"/>
  <c r="A7040" i="6"/>
  <c r="A6920" i="6"/>
  <c r="A5912" i="6"/>
  <c r="A2672" i="6"/>
  <c r="A104" i="6"/>
  <c r="A2936" i="6"/>
  <c r="A4160" i="6"/>
  <c r="A6392" i="6"/>
  <c r="A1640" i="6"/>
  <c r="A2768" i="6"/>
  <c r="A4736" i="6"/>
  <c r="A7112" i="6"/>
  <c r="A5648" i="6"/>
  <c r="A2144" i="6"/>
  <c r="A152" i="6"/>
  <c r="A7544" i="6"/>
  <c r="A5504" i="6"/>
  <c r="A8384" i="6"/>
  <c r="A6800" i="6"/>
  <c r="A5144" i="6"/>
  <c r="A2216" i="6"/>
  <c r="A4112" i="6"/>
  <c r="A1232" i="6"/>
  <c r="A1088" i="6"/>
  <c r="A4976" i="6"/>
  <c r="A7496" i="6"/>
  <c r="A6008" i="6"/>
  <c r="A3152" i="6"/>
  <c r="A1040" i="6"/>
  <c r="A6128" i="6"/>
  <c r="A4520" i="6"/>
  <c r="A8264" i="6"/>
  <c r="A6608" i="6"/>
  <c r="A4496" i="6"/>
  <c r="A2168" i="6"/>
  <c r="A5960" i="6"/>
  <c r="A2120" i="6"/>
  <c r="A2336" i="6"/>
  <c r="A8360" i="6"/>
  <c r="A6248" i="6"/>
  <c r="A3224" i="6"/>
  <c r="A1472" i="6"/>
  <c r="A3824" i="6"/>
  <c r="A2024" i="6"/>
  <c r="A7712" i="6"/>
  <c r="A5600" i="6"/>
  <c r="A3104" i="6"/>
  <c r="A4016" i="6"/>
  <c r="A5048" i="6"/>
  <c r="A1568" i="6"/>
  <c r="A7856" i="6"/>
  <c r="A6080" i="6"/>
  <c r="A2720" i="6"/>
  <c r="A3392" i="6"/>
  <c r="A6152" i="6"/>
  <c r="A3608" i="6"/>
  <c r="A4880" i="6"/>
  <c r="A32" i="6"/>
  <c r="A8024" i="6"/>
  <c r="A5456" i="6"/>
  <c r="A1712" i="6"/>
  <c r="A4184" i="6"/>
  <c r="A2456" i="6"/>
  <c r="A2360" i="6"/>
  <c r="A2696" i="6"/>
  <c r="A8336" i="6"/>
  <c r="A6680" i="6"/>
  <c r="A4760" i="6"/>
  <c r="A224" i="6"/>
  <c r="A1208" i="6"/>
  <c r="A7664" i="6"/>
  <c r="A5336" i="6"/>
  <c r="A2384" i="6"/>
  <c r="A3368" i="6"/>
  <c r="A2096" i="6"/>
  <c r="A1400" i="6"/>
  <c r="A8096" i="6"/>
  <c r="A6536" i="6"/>
  <c r="A4664" i="6"/>
  <c r="A536" i="6"/>
  <c r="A1592" i="6"/>
  <c r="A8120" i="6"/>
  <c r="A5888" i="6"/>
  <c r="A3080" i="6"/>
  <c r="A272" i="6"/>
  <c r="A7832" i="6"/>
  <c r="A5792" i="6"/>
  <c r="A2312" i="6"/>
  <c r="A320" i="6"/>
  <c r="A3896" i="6"/>
  <c r="A5000" i="6"/>
  <c r="A7880" i="6"/>
  <c r="A5672" i="6"/>
  <c r="A2600" i="6"/>
  <c r="A4040" i="6"/>
  <c r="A680" i="6"/>
  <c r="A1808" i="6"/>
  <c r="A176" i="6"/>
  <c r="A7904" i="6"/>
  <c r="A6992" i="6"/>
  <c r="A5384" i="6"/>
  <c r="A2240" i="6"/>
  <c r="A4064" i="6"/>
  <c r="A872" i="6"/>
  <c r="A128" i="6"/>
  <c r="A8240" i="6"/>
  <c r="A6728" i="6"/>
  <c r="A5264" i="6"/>
  <c r="A800" i="6"/>
  <c r="A3728" i="6"/>
  <c r="A3296" i="6"/>
  <c r="A7016" i="6"/>
  <c r="A5840" i="6"/>
  <c r="A1736" i="6"/>
  <c r="A3488" i="6"/>
  <c r="A896" i="6"/>
  <c r="A3008" i="6"/>
  <c r="A8048" i="6"/>
  <c r="A6752" i="6"/>
  <c r="A4904" i="6"/>
  <c r="A560" i="6"/>
  <c r="A5120" i="6"/>
  <c r="A992" i="6"/>
  <c r="A8" i="6"/>
  <c r="A7304" i="6"/>
  <c r="A5984" i="6"/>
  <c r="A1520" i="6"/>
  <c r="A3512" i="6"/>
  <c r="A3320" i="6"/>
  <c r="A6320" i="6"/>
  <c r="A8072" i="6"/>
  <c r="A6464" i="6"/>
  <c r="A5168" i="6"/>
  <c r="A1688" i="6"/>
  <c r="A4208" i="6"/>
  <c r="A2984" i="6"/>
  <c r="A7208" i="6"/>
  <c r="A5864" i="6"/>
  <c r="A2528" i="6"/>
  <c r="A5240" i="6"/>
  <c r="A3992" i="6"/>
  <c r="A344" i="6"/>
  <c r="A968" i="6"/>
  <c r="A7280" i="6"/>
  <c r="A464" i="6"/>
  <c r="A2432" i="6"/>
  <c r="A7160" i="6"/>
  <c r="A7424" i="6"/>
  <c r="A5552" i="6"/>
  <c r="A3968" i="6"/>
  <c r="A368" i="6"/>
  <c r="A2048" i="6"/>
  <c r="A1376" i="6"/>
  <c r="A2000" i="6"/>
  <c r="A1184" i="6"/>
  <c r="A2792" i="6"/>
  <c r="A3632" i="6"/>
  <c r="A5192" i="6"/>
  <c r="A1952" i="6"/>
  <c r="A3752" i="6"/>
  <c r="A6776" i="6"/>
  <c r="A4832" i="6"/>
  <c r="A248" i="6"/>
  <c r="A6416" i="6"/>
  <c r="A7616" i="6"/>
  <c r="A6368" i="6"/>
  <c r="A4592" i="6"/>
  <c r="A392" i="6"/>
  <c r="A1856" i="6"/>
  <c r="A656" i="6"/>
  <c r="A6872" i="6"/>
  <c r="A7400" i="6"/>
  <c r="A5312" i="6"/>
  <c r="A2864" i="6"/>
  <c r="A1016" i="6"/>
  <c r="A3464" i="6"/>
  <c r="A3440" i="6"/>
  <c r="A1160" i="6"/>
  <c r="A6056" i="6"/>
  <c r="A3248" i="6"/>
  <c r="A704" i="6"/>
  <c r="A1880" i="6"/>
  <c r="A200" i="6"/>
  <c r="A6896" i="6"/>
  <c r="A5624" i="6"/>
  <c r="A1448" i="6"/>
  <c r="A3800" i="6"/>
  <c r="A4256" i="6"/>
  <c r="A4688" i="6"/>
  <c r="A4568" i="6"/>
  <c r="A944" i="6"/>
  <c r="A2744" i="6"/>
  <c r="A4448" i="6"/>
  <c r="A632" i="6"/>
  <c r="A8288" i="6"/>
  <c r="A6848" i="6"/>
  <c r="A4400" i="6"/>
  <c r="A824" i="6"/>
  <c r="A3704" i="6"/>
  <c r="A3872" i="6"/>
  <c r="A56" i="6"/>
  <c r="A7760" i="6"/>
  <c r="A6224" i="6"/>
  <c r="A2624" i="6"/>
  <c r="A4280" i="6"/>
  <c r="A4328" i="6"/>
  <c r="A5744" i="6"/>
  <c r="A8312" i="6"/>
  <c r="A6704" i="6"/>
  <c r="A4544" i="6"/>
  <c r="A2192" i="6"/>
  <c r="A5096" i="6"/>
  <c r="A416" i="6"/>
  <c r="A1904" i="6"/>
  <c r="A6104" i="6"/>
  <c r="A7448" i="6"/>
  <c r="A6032" i="6"/>
  <c r="A3128" i="6"/>
  <c r="A920" i="6"/>
  <c r="A7520" i="6"/>
  <c r="A7184" i="6"/>
  <c r="A6824" i="6"/>
  <c r="A5816" i="6"/>
  <c r="A2552" i="6"/>
  <c r="A1136" i="6"/>
  <c r="A3680" i="6"/>
  <c r="A4808" i="6"/>
  <c r="A608" i="6"/>
  <c r="A8216" i="6"/>
  <c r="A6944" i="6"/>
  <c r="A4784" i="6"/>
  <c r="A776" i="6"/>
  <c r="A2480" i="6"/>
  <c r="A5576" i="6"/>
  <c r="A7376" i="6"/>
  <c r="A5696" i="6"/>
  <c r="A2288" i="6"/>
  <c r="A6440" i="6"/>
  <c r="A3032" i="6"/>
  <c r="A80" i="6"/>
  <c r="A7256" i="6"/>
  <c r="A3416" i="6"/>
  <c r="A7088" i="6"/>
  <c r="A7688" i="6"/>
  <c r="A6488" i="6"/>
  <c r="A4640" i="6"/>
  <c r="A488" i="6"/>
  <c r="A2888" i="6"/>
  <c r="A1064" i="6"/>
  <c r="A1616" i="6"/>
  <c r="A7472" i="6"/>
  <c r="A5480" i="6"/>
  <c r="A2576" i="6"/>
  <c r="A7568" i="6"/>
  <c r="A1928" i="6"/>
  <c r="A1256" i="6"/>
  <c r="A2504" i="6"/>
  <c r="A8192" i="6"/>
  <c r="A6584" i="6"/>
  <c r="A4712" i="6"/>
  <c r="A584" i="6"/>
  <c r="A728" i="6"/>
  <c r="A7352" i="6"/>
  <c r="A5288" i="6"/>
  <c r="A1760" i="6"/>
  <c r="A4136" i="6"/>
  <c r="A1496" i="6"/>
  <c r="A5432" i="6"/>
  <c r="A8168" i="6"/>
  <c r="A6560" i="6"/>
  <c r="A4424" i="6"/>
  <c r="A1784" i="6"/>
  <c r="A6272" i="6"/>
  <c r="A3560" i="6"/>
  <c r="A3584" i="6"/>
  <c r="A3776" i="6"/>
  <c r="A7976" i="6"/>
  <c r="A6200" i="6"/>
  <c r="A3200" i="6"/>
  <c r="A3848" i="6"/>
  <c r="A4304" i="6"/>
  <c r="A2960" i="6"/>
  <c r="A3176" i="6"/>
  <c r="A7328" i="6"/>
  <c r="A4928" i="6"/>
  <c r="A1664" i="6"/>
  <c r="A6176" i="6"/>
  <c r="A3944" i="6"/>
  <c r="A1976" i="6"/>
  <c r="A296" i="6"/>
  <c r="A4856" i="6"/>
  <c r="A6656" i="6"/>
  <c r="K6" i="5"/>
  <c r="L6" i="5" s="1"/>
  <c r="P6" i="5" s="1"/>
  <c r="L7" i="5"/>
  <c r="P7" i="5" s="1"/>
  <c r="L38" i="5" l="1"/>
  <c r="P38" i="5" s="1"/>
  <c r="W12" i="5" s="1"/>
  <c r="K39" i="5"/>
  <c r="K7091" i="6"/>
  <c r="K1403" i="6"/>
  <c r="K6611" i="6"/>
  <c r="K1931" i="6"/>
  <c r="K2267" i="6"/>
  <c r="K2291" i="6"/>
  <c r="K6659" i="6"/>
  <c r="K6899" i="6"/>
  <c r="K2411" i="6"/>
  <c r="K5075" i="6"/>
  <c r="K4835" i="6"/>
  <c r="K2915" i="6"/>
  <c r="K1499" i="6"/>
  <c r="K5315" i="6"/>
  <c r="K3035" i="6"/>
  <c r="K4523" i="6"/>
  <c r="K4619" i="6"/>
  <c r="K323" i="6"/>
  <c r="K3347" i="6"/>
  <c r="K347" i="6"/>
  <c r="K3731" i="6"/>
  <c r="K3203" i="6"/>
  <c r="K6203" i="6"/>
  <c r="K7763" i="6"/>
  <c r="K6155" i="6"/>
  <c r="K3755" i="6"/>
  <c r="K1571" i="6"/>
  <c r="K2747" i="6"/>
  <c r="K5555" i="6"/>
  <c r="K7379" i="6"/>
  <c r="K1451" i="6"/>
  <c r="K1859" i="6"/>
  <c r="K1715" i="6"/>
  <c r="K3107" i="6"/>
  <c r="K2939" i="6"/>
  <c r="K1235" i="6"/>
  <c r="K3947" i="6"/>
  <c r="K4859" i="6"/>
  <c r="K5987" i="6"/>
  <c r="K8171" i="6"/>
  <c r="K563" i="6"/>
  <c r="K3899" i="6"/>
  <c r="K3659" i="6"/>
  <c r="K6011" i="6"/>
  <c r="K7451" i="6"/>
  <c r="K6971" i="6"/>
  <c r="K5147" i="6"/>
  <c r="K8363" i="6"/>
  <c r="K2891" i="6"/>
  <c r="K3995" i="6"/>
  <c r="K3083" i="6"/>
  <c r="K3131" i="6"/>
  <c r="K2531" i="6"/>
  <c r="K7691" i="6"/>
  <c r="K6467" i="6"/>
  <c r="K539" i="6"/>
  <c r="K1139" i="6"/>
  <c r="K7403" i="6"/>
  <c r="K3419" i="6"/>
  <c r="K6275" i="6"/>
  <c r="K6347" i="6"/>
  <c r="K7475" i="6"/>
  <c r="K299" i="6"/>
  <c r="K1475" i="6"/>
  <c r="K3827" i="6"/>
  <c r="K2435" i="6"/>
  <c r="K491" i="6"/>
  <c r="K7187" i="6"/>
  <c r="K8339" i="6"/>
  <c r="K8315" i="6"/>
  <c r="K4379" i="6"/>
  <c r="K2219" i="6"/>
  <c r="K2243" i="6"/>
  <c r="K8195" i="6"/>
  <c r="K7211" i="6"/>
  <c r="K6947" i="6"/>
  <c r="K4043" i="6"/>
  <c r="K4811" i="6"/>
  <c r="K1187" i="6"/>
  <c r="K5243" i="6"/>
  <c r="K3155" i="6"/>
  <c r="K4115" i="6"/>
  <c r="K3683" i="6"/>
  <c r="K4787" i="6"/>
  <c r="K6491" i="6"/>
  <c r="K6059" i="6"/>
  <c r="K1259" i="6"/>
  <c r="K1955" i="6"/>
  <c r="K155" i="6"/>
  <c r="K1643" i="6"/>
  <c r="K6083" i="6"/>
  <c r="K7835" i="6"/>
  <c r="K3635" i="6"/>
  <c r="K4499" i="6"/>
  <c r="K11" i="6"/>
  <c r="K5795" i="6"/>
  <c r="K7811" i="6"/>
  <c r="K4307" i="6"/>
  <c r="K1355" i="6"/>
  <c r="K2627" i="6"/>
  <c r="K8075" i="6"/>
  <c r="K1979" i="6"/>
  <c r="K4571" i="6"/>
  <c r="K6251" i="6"/>
  <c r="K2867" i="6"/>
  <c r="K731" i="6"/>
  <c r="K1811" i="6"/>
  <c r="K3491" i="6"/>
  <c r="K4955" i="6"/>
  <c r="K635" i="6"/>
  <c r="K2603" i="6"/>
  <c r="K779" i="6"/>
  <c r="K2363" i="6"/>
  <c r="K1595" i="6"/>
  <c r="K7571" i="6"/>
  <c r="K5171" i="6"/>
  <c r="K8243" i="6"/>
  <c r="K4235" i="6"/>
  <c r="K4691" i="6"/>
  <c r="K923" i="6"/>
  <c r="K7067" i="6"/>
  <c r="K275" i="6"/>
  <c r="K4259" i="6"/>
  <c r="K7619" i="6"/>
  <c r="K2315" i="6"/>
  <c r="K5411" i="6"/>
  <c r="K6731" i="6"/>
  <c r="K5291" i="6"/>
  <c r="K2795" i="6"/>
  <c r="K1787" i="6"/>
  <c r="K59" i="6"/>
  <c r="K6683" i="6"/>
  <c r="K4427" i="6"/>
  <c r="K2483" i="6"/>
  <c r="K3539" i="6"/>
  <c r="K2819" i="6"/>
  <c r="K7883" i="6"/>
  <c r="K7907" i="6"/>
  <c r="K8027" i="6"/>
  <c r="K2987" i="6"/>
  <c r="K3467" i="6"/>
  <c r="K8267" i="6"/>
  <c r="K5579" i="6"/>
  <c r="K1115" i="6"/>
  <c r="K6995" i="6"/>
  <c r="K3803" i="6"/>
  <c r="K3251" i="6"/>
  <c r="K6395" i="6"/>
  <c r="K443" i="6"/>
  <c r="K4979" i="6"/>
  <c r="K1883" i="6"/>
  <c r="K4883" i="6"/>
  <c r="K5699" i="6"/>
  <c r="K1163" i="6"/>
  <c r="K6107" i="6"/>
  <c r="K3563" i="6"/>
  <c r="K5027" i="6"/>
  <c r="K803" i="6"/>
  <c r="K4019" i="6"/>
  <c r="K131" i="6"/>
  <c r="K3515" i="6"/>
  <c r="K6515" i="6"/>
  <c r="K7499" i="6"/>
  <c r="K6035" i="6"/>
  <c r="K371" i="6"/>
  <c r="K5051" i="6"/>
  <c r="K6587" i="6"/>
  <c r="K227" i="6"/>
  <c r="K2099" i="6"/>
  <c r="K3059" i="6"/>
  <c r="K5651" i="6"/>
  <c r="K7931" i="6"/>
  <c r="K5387" i="6"/>
  <c r="K7355" i="6"/>
  <c r="K2051" i="6"/>
  <c r="K587" i="6"/>
  <c r="K7643" i="6"/>
  <c r="K899" i="6"/>
  <c r="K1019" i="6"/>
  <c r="K3851" i="6"/>
  <c r="K3611" i="6"/>
  <c r="K4667" i="6"/>
  <c r="K35" i="6"/>
  <c r="K995" i="6"/>
  <c r="K8099" i="6"/>
  <c r="K1907" i="6"/>
  <c r="K1739" i="6"/>
  <c r="K7595" i="6"/>
  <c r="K5483" i="6"/>
  <c r="K7115" i="6"/>
  <c r="K7427" i="6"/>
  <c r="K4283" i="6"/>
  <c r="K1547" i="6"/>
  <c r="K1835" i="6"/>
  <c r="K7235" i="6"/>
  <c r="K8003" i="6"/>
  <c r="K6419" i="6"/>
  <c r="K4475" i="6"/>
  <c r="K4643" i="6"/>
  <c r="K6827" i="6"/>
  <c r="K7955" i="6"/>
  <c r="K4355" i="6"/>
  <c r="K5939" i="6"/>
  <c r="K1283" i="6"/>
  <c r="K6779" i="6"/>
  <c r="K5675" i="6"/>
  <c r="K2339" i="6"/>
  <c r="K1307" i="6"/>
  <c r="K3707" i="6"/>
  <c r="K2171" i="6"/>
  <c r="K6323" i="6"/>
  <c r="K4211" i="6"/>
  <c r="K2123" i="6"/>
  <c r="K5819" i="6"/>
  <c r="K6371" i="6"/>
  <c r="K1619" i="6"/>
  <c r="K7259" i="6"/>
  <c r="K3443" i="6"/>
  <c r="K1763" i="6"/>
  <c r="K83" i="6"/>
  <c r="K2507" i="6"/>
  <c r="K875" i="6"/>
  <c r="K5123" i="6"/>
  <c r="K2003" i="6"/>
  <c r="K6227" i="6"/>
  <c r="K2579" i="6"/>
  <c r="K7019" i="6"/>
  <c r="K7787" i="6"/>
  <c r="K5003" i="6"/>
  <c r="K179" i="6"/>
  <c r="K2699" i="6"/>
  <c r="K7043" i="6"/>
  <c r="K7283" i="6"/>
  <c r="K2651" i="6"/>
  <c r="K3779" i="6"/>
  <c r="K1691" i="6"/>
  <c r="K4907" i="6"/>
  <c r="K5963" i="6"/>
  <c r="K5267" i="6"/>
  <c r="K1211" i="6"/>
  <c r="K203" i="6"/>
  <c r="K4595" i="6"/>
  <c r="K4739" i="6"/>
  <c r="K2459" i="6"/>
  <c r="K5363" i="6"/>
  <c r="K5099" i="6"/>
  <c r="K4091" i="6"/>
  <c r="K395" i="6"/>
  <c r="K5459" i="6"/>
  <c r="K5507" i="6"/>
  <c r="K1379" i="6"/>
  <c r="K4163" i="6"/>
  <c r="K4715" i="6"/>
  <c r="K251" i="6"/>
  <c r="K1067" i="6"/>
  <c r="K8123" i="6"/>
  <c r="K3923" i="6"/>
  <c r="K8387" i="6"/>
  <c r="K2771" i="6"/>
  <c r="K6299" i="6"/>
  <c r="K7667" i="6"/>
  <c r="K5339" i="6"/>
  <c r="K467" i="6"/>
  <c r="K4451" i="6"/>
  <c r="K5435" i="6"/>
  <c r="K7523" i="6"/>
  <c r="K7715" i="6"/>
  <c r="K5531" i="6"/>
  <c r="K7547" i="6"/>
  <c r="K5603" i="6"/>
  <c r="K7979" i="6"/>
  <c r="K6131" i="6"/>
  <c r="K1043" i="6"/>
  <c r="K2075" i="6"/>
  <c r="K8411" i="6"/>
  <c r="K827" i="6"/>
  <c r="K8219" i="6"/>
  <c r="K7859" i="6"/>
  <c r="K6875" i="6"/>
  <c r="K3971" i="6"/>
  <c r="K5867" i="6"/>
  <c r="K6851" i="6"/>
  <c r="K1427" i="6"/>
  <c r="K3323" i="6"/>
  <c r="K1331" i="6"/>
  <c r="K2027" i="6"/>
  <c r="K2843" i="6"/>
  <c r="K2963" i="6"/>
  <c r="K3395" i="6"/>
  <c r="K515" i="6"/>
  <c r="K419" i="6"/>
  <c r="K611" i="6"/>
  <c r="K3275" i="6"/>
  <c r="K5219" i="6"/>
  <c r="K947" i="6"/>
  <c r="K6707" i="6"/>
  <c r="K4139" i="6"/>
  <c r="K5843" i="6"/>
  <c r="K8291" i="6"/>
  <c r="K7739" i="6"/>
  <c r="K7307" i="6"/>
  <c r="K659" i="6"/>
  <c r="K5915" i="6"/>
  <c r="K4763" i="6"/>
  <c r="K4403" i="6"/>
  <c r="K1667" i="6"/>
  <c r="K4187" i="6"/>
  <c r="K3299" i="6"/>
  <c r="K6563" i="6"/>
  <c r="K7139" i="6"/>
  <c r="K7163" i="6"/>
  <c r="K6179" i="6"/>
  <c r="K683" i="6"/>
  <c r="K5891" i="6"/>
  <c r="K8051" i="6"/>
  <c r="K6539" i="6"/>
  <c r="K3227" i="6"/>
  <c r="K2675" i="6"/>
  <c r="K6755" i="6"/>
  <c r="K971" i="6"/>
  <c r="K5771" i="6"/>
  <c r="K5195" i="6"/>
  <c r="K107" i="6"/>
  <c r="K8147" i="6"/>
  <c r="K3875" i="6"/>
  <c r="K6803" i="6"/>
  <c r="K5747" i="6"/>
  <c r="K755" i="6"/>
  <c r="K6635" i="6"/>
  <c r="K6443" i="6"/>
  <c r="K2723" i="6"/>
  <c r="K4547" i="6"/>
  <c r="K6923" i="6"/>
  <c r="K5723" i="6"/>
  <c r="K3179" i="6"/>
  <c r="K4067" i="6"/>
  <c r="K5627" i="6"/>
  <c r="K1523" i="6"/>
  <c r="K7331" i="6"/>
  <c r="K1091" i="6"/>
  <c r="K707" i="6"/>
  <c r="K4931" i="6"/>
  <c r="K2555" i="6"/>
  <c r="K3371" i="6"/>
  <c r="K4331" i="6"/>
  <c r="K2387" i="6"/>
  <c r="K851" i="6"/>
  <c r="K3587" i="6"/>
  <c r="K2147" i="6"/>
  <c r="K2195" i="6"/>
  <c r="K3011" i="6"/>
  <c r="K2672" i="6"/>
  <c r="K5624" i="6"/>
  <c r="K5216" i="6"/>
  <c r="K8168" i="6"/>
  <c r="K7184" i="6"/>
  <c r="K7208" i="6"/>
  <c r="K5480" i="6"/>
  <c r="K6704" i="6"/>
  <c r="K4496" i="6"/>
  <c r="K5912" i="6"/>
  <c r="K584" i="6"/>
  <c r="K6680" i="6"/>
  <c r="K5984" i="6"/>
  <c r="K6776" i="6"/>
  <c r="K5144" i="6"/>
  <c r="K560" i="6"/>
  <c r="K7688" i="6"/>
  <c r="K7880" i="6"/>
  <c r="K6512" i="6"/>
  <c r="K8384" i="6"/>
  <c r="K6560" i="6"/>
  <c r="K4064" i="6"/>
  <c r="K6320" i="6"/>
  <c r="K968" i="6"/>
  <c r="K2192" i="6"/>
  <c r="K6440" i="6"/>
  <c r="K4448" i="6"/>
  <c r="K3440" i="6"/>
  <c r="K4976" i="6"/>
  <c r="K80" i="6"/>
  <c r="K416" i="6"/>
  <c r="K6248" i="6"/>
  <c r="K3920" i="6"/>
  <c r="K6008" i="6"/>
  <c r="K6128" i="6"/>
  <c r="K7568" i="6"/>
  <c r="K4808" i="6"/>
  <c r="K4472" i="6"/>
  <c r="K992" i="6"/>
  <c r="K2528" i="6"/>
  <c r="K2408" i="6"/>
  <c r="K2432" i="6"/>
  <c r="K4688" i="6"/>
  <c r="K2504" i="6"/>
  <c r="K1832" i="6"/>
  <c r="K56" i="6"/>
  <c r="K5192" i="6"/>
  <c r="K5312" i="6"/>
  <c r="K7304" i="6"/>
  <c r="K1184" i="6"/>
  <c r="K1712" i="6"/>
  <c r="K3704" i="6"/>
  <c r="K5576" i="6"/>
  <c r="K6632" i="6"/>
  <c r="K5168" i="6"/>
  <c r="K8096" i="6"/>
  <c r="K7808" i="6"/>
  <c r="K7472" i="6"/>
  <c r="K5504" i="6"/>
  <c r="K6896" i="6"/>
  <c r="K4928" i="6"/>
  <c r="K8288" i="6"/>
  <c r="K1424" i="6"/>
  <c r="K6848" i="6"/>
  <c r="K6368" i="6"/>
  <c r="K6944" i="6"/>
  <c r="K5288" i="6"/>
  <c r="K2768" i="6"/>
  <c r="K224" i="6"/>
  <c r="K392" i="6"/>
  <c r="K7496" i="6"/>
  <c r="K4256" i="6"/>
  <c r="K4784" i="6"/>
  <c r="K3512" i="6"/>
  <c r="K4592" i="6"/>
  <c r="K320" i="6"/>
  <c r="K3800" i="6"/>
  <c r="K3632" i="6"/>
  <c r="K6296" i="6"/>
  <c r="K2936" i="6"/>
  <c r="K3824" i="6"/>
  <c r="K5096" i="6"/>
  <c r="K1976" i="6"/>
  <c r="K2048" i="6"/>
  <c r="K2024" i="6"/>
  <c r="K5648" i="6"/>
  <c r="K5864" i="6"/>
  <c r="K8408" i="6"/>
  <c r="K3968" i="6"/>
  <c r="K1784" i="6"/>
  <c r="K3656" i="6"/>
  <c r="K3608" i="6"/>
  <c r="K4040" i="6"/>
  <c r="K2360" i="6"/>
  <c r="K2960" i="6"/>
  <c r="K1232" i="6"/>
  <c r="K1208" i="6"/>
  <c r="K1352" i="6"/>
  <c r="K200" i="6"/>
  <c r="K1040" i="6"/>
  <c r="K2264" i="6"/>
  <c r="K1688" i="6"/>
  <c r="K8192" i="6"/>
  <c r="K3584" i="6"/>
  <c r="K920" i="6"/>
  <c r="K3752" i="6"/>
  <c r="K4208" i="6"/>
  <c r="K5600" i="6"/>
  <c r="K536" i="6"/>
  <c r="K6752" i="6"/>
  <c r="K5264" i="6"/>
  <c r="K1664" i="6"/>
  <c r="K8360" i="6"/>
  <c r="K7856" i="6"/>
  <c r="K6824" i="6"/>
  <c r="K7136" i="6"/>
  <c r="K5816" i="6"/>
  <c r="K7832" i="6"/>
  <c r="K3224" i="6"/>
  <c r="K7424" i="6"/>
  <c r="K6488" i="6"/>
  <c r="K7592" i="6"/>
  <c r="K5360" i="6"/>
  <c r="K2600" i="6"/>
  <c r="K5696" i="6"/>
  <c r="K800" i="6"/>
  <c r="K1640" i="6"/>
  <c r="K2744" i="6"/>
  <c r="K680" i="6"/>
  <c r="K3776" i="6"/>
  <c r="K1904" i="6"/>
  <c r="K440" i="6"/>
  <c r="K2216" i="6"/>
  <c r="K3992" i="6"/>
  <c r="K4952" i="6"/>
  <c r="K2576" i="6"/>
  <c r="K1856" i="6"/>
  <c r="K3008" i="6"/>
  <c r="K4712" i="6"/>
  <c r="K1328" i="6"/>
  <c r="K1304" i="6"/>
  <c r="K3296" i="6"/>
  <c r="K3464" i="6"/>
  <c r="K2792" i="6"/>
  <c r="K4112" i="6"/>
  <c r="K3200" i="6"/>
  <c r="K1568" i="6"/>
  <c r="K1520" i="6"/>
  <c r="K272" i="6"/>
  <c r="K2384" i="6"/>
  <c r="K824" i="6"/>
  <c r="K4832" i="6"/>
  <c r="K6152" i="6"/>
  <c r="K4088" i="6"/>
  <c r="K7640" i="6"/>
  <c r="K1448" i="6"/>
  <c r="K6584" i="6"/>
  <c r="K6392" i="6"/>
  <c r="K7976" i="6"/>
  <c r="K5960" i="6"/>
  <c r="K3560" i="6"/>
  <c r="K5240" i="6"/>
  <c r="K6056" i="6"/>
  <c r="K2240" i="6"/>
  <c r="K7016" i="6"/>
  <c r="K6200" i="6"/>
  <c r="K1808" i="6"/>
  <c r="K752" i="6"/>
  <c r="K7256" i="6"/>
  <c r="K7904" i="6"/>
  <c r="K6656" i="6"/>
  <c r="K8144" i="6"/>
  <c r="K4640" i="6"/>
  <c r="K7760" i="6"/>
  <c r="K7112" i="6"/>
  <c r="K7784" i="6"/>
  <c r="K7352" i="6"/>
  <c r="K4568" i="6"/>
  <c r="K6608" i="6"/>
  <c r="K3248" i="6"/>
  <c r="K872" i="6"/>
  <c r="K2816" i="6"/>
  <c r="K1496" i="6"/>
  <c r="K2168" i="6"/>
  <c r="K2984" i="6"/>
  <c r="K5936" i="6"/>
  <c r="K1136" i="6"/>
  <c r="K3392" i="6"/>
  <c r="K7544" i="6"/>
  <c r="K5840" i="6"/>
  <c r="K1760" i="6"/>
  <c r="K1160" i="6"/>
  <c r="K2888" i="6"/>
  <c r="K2312" i="6"/>
  <c r="K6344" i="6"/>
  <c r="K4280" i="6"/>
  <c r="K896" i="6"/>
  <c r="K656" i="6"/>
  <c r="K4520" i="6"/>
  <c r="K5888" i="6"/>
  <c r="K3872" i="6"/>
  <c r="K3896" i="6"/>
  <c r="K1880" i="6"/>
  <c r="K6272" i="6"/>
  <c r="K3080" i="6"/>
  <c r="K2912" i="6"/>
  <c r="K7664" i="6"/>
  <c r="K2144" i="6"/>
  <c r="K128" i="6"/>
  <c r="K3536" i="6"/>
  <c r="K1376" i="6"/>
  <c r="K7520" i="6"/>
  <c r="K4328" i="6"/>
  <c r="K6464" i="6"/>
  <c r="K3176" i="6"/>
  <c r="K7232" i="6"/>
  <c r="K7928" i="6"/>
  <c r="K2720" i="6"/>
  <c r="K5432" i="6"/>
  <c r="K2648" i="6"/>
  <c r="K7448" i="6"/>
  <c r="K8048" i="6"/>
  <c r="K7160" i="6"/>
  <c r="K8072" i="6"/>
  <c r="K4616" i="6"/>
  <c r="K8120" i="6"/>
  <c r="K7328" i="6"/>
  <c r="K8216" i="6"/>
  <c r="K6872" i="6"/>
  <c r="K5336" i="6"/>
  <c r="K6800" i="6"/>
  <c r="K5528" i="6"/>
  <c r="K4880" i="6"/>
  <c r="K4856" i="6"/>
  <c r="K6536" i="6"/>
  <c r="K1400" i="6"/>
  <c r="K4136" i="6"/>
  <c r="K6080" i="6"/>
  <c r="K4376" i="6"/>
  <c r="K464" i="6"/>
  <c r="K1472" i="6"/>
  <c r="K3416" i="6"/>
  <c r="K2696" i="6"/>
  <c r="K5024" i="6"/>
  <c r="K104" i="6"/>
  <c r="K3488" i="6"/>
  <c r="K3848" i="6"/>
  <c r="K6104" i="6"/>
  <c r="K4352" i="6"/>
  <c r="K3320" i="6"/>
  <c r="K2288" i="6"/>
  <c r="K296" i="6"/>
  <c r="K2072" i="6"/>
  <c r="K1280" i="6"/>
  <c r="K4736" i="6"/>
  <c r="K1064" i="6"/>
  <c r="K152" i="6"/>
  <c r="K8" i="6"/>
  <c r="K32" i="6"/>
  <c r="K5672" i="6"/>
  <c r="K5744" i="6"/>
  <c r="K3128" i="6"/>
  <c r="K1616" i="6"/>
  <c r="K7616" i="6"/>
  <c r="K2480" i="6"/>
  <c r="K5072" i="6"/>
  <c r="K6920" i="6"/>
  <c r="K3152" i="6"/>
  <c r="K8024" i="6"/>
  <c r="K7064" i="6"/>
  <c r="K5384" i="6"/>
  <c r="K5408" i="6"/>
  <c r="K2840" i="6"/>
  <c r="K2624" i="6"/>
  <c r="K7376" i="6"/>
  <c r="K8000" i="6"/>
  <c r="K5768" i="6"/>
  <c r="K248" i="6"/>
  <c r="K7712" i="6"/>
  <c r="K488" i="6"/>
  <c r="K8312" i="6"/>
  <c r="K5456" i="6"/>
  <c r="K7088" i="6"/>
  <c r="K5552" i="6"/>
  <c r="K3344" i="6"/>
  <c r="K3680" i="6"/>
  <c r="K4304" i="6"/>
  <c r="K4184" i="6"/>
  <c r="K6224" i="6"/>
  <c r="K2864" i="6"/>
  <c r="K3368" i="6"/>
  <c r="K3104" i="6"/>
  <c r="K5000" i="6"/>
  <c r="K2096" i="6"/>
  <c r="K1088" i="6"/>
  <c r="K3728" i="6"/>
  <c r="K344" i="6"/>
  <c r="K704" i="6"/>
  <c r="K1544" i="6"/>
  <c r="K4016" i="6"/>
  <c r="K1736" i="6"/>
  <c r="K608" i="6"/>
  <c r="K368" i="6"/>
  <c r="K2000" i="6"/>
  <c r="K6992" i="6"/>
  <c r="K4760" i="6"/>
  <c r="K7280" i="6"/>
  <c r="K8240" i="6"/>
  <c r="K6728" i="6"/>
  <c r="K4424" i="6"/>
  <c r="K5792" i="6"/>
  <c r="K776" i="6"/>
  <c r="K7952" i="6"/>
  <c r="K5720" i="6"/>
  <c r="K4400" i="6"/>
  <c r="K8264" i="6"/>
  <c r="K512" i="6"/>
  <c r="K8336" i="6"/>
  <c r="K7400" i="6"/>
  <c r="K7736" i="6"/>
  <c r="K6032" i="6"/>
  <c r="K6416" i="6"/>
  <c r="K944" i="6"/>
  <c r="K2456" i="6"/>
  <c r="K3056" i="6"/>
  <c r="K3272" i="6"/>
  <c r="K3032" i="6"/>
  <c r="K4160" i="6"/>
  <c r="K4664" i="6"/>
  <c r="K4544" i="6"/>
  <c r="K176" i="6"/>
  <c r="K1592" i="6"/>
  <c r="K1928" i="6"/>
  <c r="K4904" i="6"/>
  <c r="K6176" i="6"/>
  <c r="K1952" i="6"/>
  <c r="K4232" i="6"/>
  <c r="K2336" i="6"/>
  <c r="K1256" i="6"/>
  <c r="K2552" i="6"/>
  <c r="K848" i="6"/>
  <c r="K5048" i="6"/>
  <c r="K5120" i="6"/>
  <c r="K1016" i="6"/>
  <c r="K6968" i="6"/>
  <c r="K632" i="6"/>
  <c r="K7040" i="6"/>
  <c r="K1112" i="6"/>
  <c r="K2120" i="6"/>
  <c r="K728" i="6"/>
  <c r="K3944" i="6"/>
  <c r="W7" i="5"/>
  <c r="A7711" i="6"/>
  <c r="A5719" i="6"/>
  <c r="A1255" i="6"/>
  <c r="A3295" i="6"/>
  <c r="A4903" i="6"/>
  <c r="A4711" i="6"/>
  <c r="A6967" i="6"/>
  <c r="A1303" i="6"/>
  <c r="A7783" i="6"/>
  <c r="A5623" i="6"/>
  <c r="A103" i="6"/>
  <c r="A2119" i="6"/>
  <c r="A1951" i="6"/>
  <c r="A775" i="6"/>
  <c r="A7207" i="6"/>
  <c r="A5311" i="6"/>
  <c r="A943" i="6"/>
  <c r="A8407" i="6"/>
  <c r="A4111" i="6"/>
  <c r="A6703" i="6"/>
  <c r="A3535" i="6"/>
  <c r="A7687" i="6"/>
  <c r="A5983" i="6"/>
  <c r="A1135" i="6"/>
  <c r="A3559" i="6"/>
  <c r="A4135" i="6"/>
  <c r="A3223" i="6"/>
  <c r="A2911" i="6"/>
  <c r="A8359" i="6"/>
  <c r="A5143" i="6"/>
  <c r="A1687" i="6"/>
  <c r="A4039" i="6"/>
  <c r="A4543" i="6"/>
  <c r="A5791" i="6"/>
  <c r="A7639" i="6"/>
  <c r="A7927" i="6"/>
  <c r="A5671" i="6"/>
  <c r="A727" i="6"/>
  <c r="A3679" i="6"/>
  <c r="A3775" i="6"/>
  <c r="A5911" i="6"/>
  <c r="A5047" i="6"/>
  <c r="A8239" i="6"/>
  <c r="A6823" i="6"/>
  <c r="A1183" i="6"/>
  <c r="A6439" i="6"/>
  <c r="A4807" i="6"/>
  <c r="A2983" i="6"/>
  <c r="A1087" i="6"/>
  <c r="A5599" i="6"/>
  <c r="A7735" i="6"/>
  <c r="A463" i="6"/>
  <c r="A1495" i="6"/>
  <c r="A7807" i="6"/>
  <c r="A5695" i="6"/>
  <c r="A127" i="6"/>
  <c r="A2311" i="6"/>
  <c r="A2623" i="6"/>
  <c r="A1351" i="6"/>
  <c r="A5527" i="6"/>
  <c r="A7255" i="6"/>
  <c r="A5359" i="6"/>
  <c r="A1207" i="6"/>
  <c r="A5647" i="6"/>
  <c r="A4447" i="6"/>
  <c r="A7591" i="6"/>
  <c r="A4423" i="6"/>
  <c r="A1975" i="6"/>
  <c r="A5455" i="6"/>
  <c r="A2047" i="6"/>
  <c r="A4207" i="6"/>
  <c r="A5263" i="6"/>
  <c r="A7159" i="6"/>
  <c r="A5743" i="6"/>
  <c r="A895" i="6"/>
  <c r="A4759" i="6"/>
  <c r="A1375" i="6"/>
  <c r="A295" i="6"/>
  <c r="A6463" i="6"/>
  <c r="A3367" i="6"/>
  <c r="A4639" i="6"/>
  <c r="A3751" i="6"/>
  <c r="A2503" i="6"/>
  <c r="A5935" i="6"/>
  <c r="A2935" i="6"/>
  <c r="A7063" i="6"/>
  <c r="A5383" i="6"/>
  <c r="A583" i="6"/>
  <c r="A1927" i="6"/>
  <c r="A4159" i="6"/>
  <c r="A7519" i="6"/>
  <c r="A6151" i="6"/>
  <c r="A223" i="6"/>
  <c r="A2167" i="6"/>
  <c r="A1903" i="6"/>
  <c r="A3079" i="6"/>
  <c r="A1159" i="6"/>
  <c r="A1231" i="6"/>
  <c r="A5503" i="6"/>
  <c r="A6991" i="6"/>
  <c r="A6511" i="6"/>
  <c r="A415" i="6"/>
  <c r="A7303" i="6"/>
  <c r="A5479" i="6"/>
  <c r="A511" i="6"/>
  <c r="A4783" i="6"/>
  <c r="A5023" i="6"/>
  <c r="A1471" i="6"/>
  <c r="A6847" i="6"/>
  <c r="A5119" i="6"/>
  <c r="A703" i="6"/>
  <c r="A4495" i="6"/>
  <c r="A2095" i="6"/>
  <c r="A4519" i="6"/>
  <c r="A6751" i="6"/>
  <c r="A3415" i="6"/>
  <c r="A3127" i="6"/>
  <c r="A2479" i="6"/>
  <c r="A4327" i="6"/>
  <c r="A1111" i="6"/>
  <c r="A6919" i="6"/>
  <c r="A5239" i="6"/>
  <c r="A2407" i="6"/>
  <c r="A6271" i="6"/>
  <c r="A3463" i="6"/>
  <c r="A4975" i="6"/>
  <c r="A1879" i="6"/>
  <c r="A7831" i="6"/>
  <c r="A2143" i="6"/>
  <c r="A1399" i="6"/>
  <c r="A5839" i="6"/>
  <c r="A6415" i="6"/>
  <c r="A2431" i="6"/>
  <c r="A679" i="6"/>
  <c r="A7879" i="6"/>
  <c r="A5167" i="6"/>
  <c r="A2719" i="6"/>
  <c r="A4687" i="6"/>
  <c r="A2455" i="6"/>
  <c r="A2575" i="6"/>
  <c r="A7975" i="6"/>
  <c r="A5815" i="6"/>
  <c r="A919" i="6"/>
  <c r="A823" i="6"/>
  <c r="A2767" i="6"/>
  <c r="A8047" i="6"/>
  <c r="A6247" i="6"/>
  <c r="A5407" i="6"/>
  <c r="A7495" i="6"/>
  <c r="A7111" i="6"/>
  <c r="A4087" i="6"/>
  <c r="A6943" i="6"/>
  <c r="A5215" i="6"/>
  <c r="A391" i="6"/>
  <c r="A2839" i="6"/>
  <c r="A175" i="6"/>
  <c r="A3487" i="6"/>
  <c r="A1327" i="6"/>
  <c r="A6895" i="6"/>
  <c r="A3151" i="6"/>
  <c r="A3031" i="6"/>
  <c r="A2071" i="6"/>
  <c r="A4663" i="6"/>
  <c r="A6631" i="6"/>
  <c r="A1615" i="6"/>
  <c r="A4927" i="6"/>
  <c r="A3895" i="6"/>
  <c r="A2599" i="6"/>
  <c r="A6655" i="6"/>
  <c r="A3391" i="6"/>
  <c r="A3847" i="6"/>
  <c r="A2359" i="6"/>
  <c r="A2191" i="6"/>
  <c r="A4999" i="6"/>
  <c r="A5887" i="6"/>
  <c r="A7999" i="6"/>
  <c r="A6367" i="6"/>
  <c r="A1663" i="6"/>
  <c r="A4255" i="6"/>
  <c r="A4303" i="6"/>
  <c r="A2551" i="6"/>
  <c r="A4567" i="6"/>
  <c r="A7375" i="6"/>
  <c r="A3343" i="6"/>
  <c r="A4183" i="6"/>
  <c r="A4015" i="6"/>
  <c r="A1855" i="6"/>
  <c r="A6295" i="6"/>
  <c r="A3103" i="6"/>
  <c r="A7423" i="6"/>
  <c r="A5575" i="6"/>
  <c r="A343" i="6"/>
  <c r="A3439" i="6"/>
  <c r="A3511" i="6"/>
  <c r="A6199" i="6"/>
  <c r="A4471" i="6"/>
  <c r="A7231" i="6"/>
  <c r="A6031" i="6"/>
  <c r="A2263" i="6"/>
  <c r="A2239" i="6"/>
  <c r="A7039" i="6"/>
  <c r="A2887" i="6"/>
  <c r="A3727" i="6"/>
  <c r="A799" i="6"/>
  <c r="A2791" i="6"/>
  <c r="A3055" i="6"/>
  <c r="A6727" i="6"/>
  <c r="A2335" i="6"/>
  <c r="A4231" i="6"/>
  <c r="A4351" i="6"/>
  <c r="A8191" i="6"/>
  <c r="A6679" i="6"/>
  <c r="A2959" i="6"/>
  <c r="A2863" i="6"/>
  <c r="A3943" i="6"/>
  <c r="A2527" i="6"/>
  <c r="A7" i="6"/>
  <c r="A3583" i="6"/>
  <c r="A6487" i="6"/>
  <c r="A1567" i="6"/>
  <c r="A655" i="6"/>
  <c r="A5863" i="6"/>
  <c r="A4855" i="6"/>
  <c r="A79" i="6"/>
  <c r="A2695" i="6"/>
  <c r="A7759" i="6"/>
  <c r="A6391" i="6"/>
  <c r="A319" i="6"/>
  <c r="A2287" i="6"/>
  <c r="A6223" i="6"/>
  <c r="A3967" i="6"/>
  <c r="A8311" i="6"/>
  <c r="A7327" i="6"/>
  <c r="A1639" i="6"/>
  <c r="A847" i="6"/>
  <c r="A6535" i="6"/>
  <c r="A6559" i="6"/>
  <c r="A2383" i="6"/>
  <c r="A7015" i="6"/>
  <c r="A5191" i="6"/>
  <c r="A535" i="6"/>
  <c r="A3271" i="6"/>
  <c r="A6079" i="6"/>
  <c r="A7663" i="6"/>
  <c r="A31" i="6"/>
  <c r="A1807" i="6"/>
  <c r="A487" i="6"/>
  <c r="A991" i="6"/>
  <c r="A1783" i="6"/>
  <c r="A6799" i="6"/>
  <c r="A2671" i="6"/>
  <c r="A8287" i="6"/>
  <c r="A4615" i="6"/>
  <c r="A3703" i="6"/>
  <c r="A367" i="6"/>
  <c r="A8335" i="6"/>
  <c r="A6775" i="6"/>
  <c r="A3319" i="6"/>
  <c r="A3823" i="6"/>
  <c r="A3919" i="6"/>
  <c r="A2215" i="6"/>
  <c r="A7951" i="6"/>
  <c r="A6103" i="6"/>
  <c r="A559" i="6"/>
  <c r="A1279" i="6"/>
  <c r="A4591" i="6"/>
  <c r="A631" i="6"/>
  <c r="A8095" i="6"/>
  <c r="A6583" i="6"/>
  <c r="A2647" i="6"/>
  <c r="A3607" i="6"/>
  <c r="A3007" i="6"/>
  <c r="A1711" i="6"/>
  <c r="A7447" i="6"/>
  <c r="A5335" i="6"/>
  <c r="A1015" i="6"/>
  <c r="A199" i="6"/>
  <c r="A6319" i="6"/>
  <c r="A8167" i="6"/>
  <c r="A2023" i="6"/>
  <c r="A7135" i="6"/>
  <c r="A1423" i="6"/>
  <c r="A6343" i="6"/>
  <c r="A5071" i="6"/>
  <c r="A3631" i="6"/>
  <c r="A7279" i="6"/>
  <c r="A6871" i="6"/>
  <c r="A4399" i="6"/>
  <c r="A1591" i="6"/>
  <c r="A5959" i="6"/>
  <c r="A1735" i="6"/>
  <c r="A6607" i="6"/>
  <c r="A8143" i="6"/>
  <c r="A4831" i="6"/>
  <c r="A3247" i="6"/>
  <c r="A1039" i="6"/>
  <c r="A5431" i="6"/>
  <c r="A8023" i="6"/>
  <c r="A8263" i="6"/>
  <c r="A8071" i="6"/>
  <c r="A7087" i="6"/>
  <c r="A1447" i="6"/>
  <c r="A2743" i="6"/>
  <c r="A1519" i="6"/>
  <c r="A151" i="6"/>
  <c r="A1831" i="6"/>
  <c r="A8119" i="6"/>
  <c r="A6175" i="6"/>
  <c r="A751" i="6"/>
  <c r="A8383" i="6"/>
  <c r="A3799" i="6"/>
  <c r="A55" i="6"/>
  <c r="A7567" i="6"/>
  <c r="A5551" i="6"/>
  <c r="A1063" i="6"/>
  <c r="A4735" i="6"/>
  <c r="A5095" i="6"/>
  <c r="A6007" i="6"/>
  <c r="A8215" i="6"/>
  <c r="A1999" i="6"/>
  <c r="A7855" i="6"/>
  <c r="A6055" i="6"/>
  <c r="A439" i="6"/>
  <c r="A1759" i="6"/>
  <c r="A3991" i="6"/>
  <c r="A7351" i="6"/>
  <c r="A7471" i="6"/>
  <c r="A5767" i="6"/>
  <c r="A967" i="6"/>
  <c r="A2815" i="6"/>
  <c r="A3655" i="6"/>
  <c r="A4879" i="6"/>
  <c r="A7903" i="6"/>
  <c r="A607" i="6"/>
  <c r="A7543" i="6"/>
  <c r="A6127" i="6"/>
  <c r="A247" i="6"/>
  <c r="A1543" i="6"/>
  <c r="A271" i="6"/>
  <c r="A7183" i="6"/>
  <c r="A3175" i="6"/>
  <c r="A4951" i="6"/>
  <c r="A4279" i="6"/>
  <c r="A3199" i="6"/>
  <c r="A7615" i="6"/>
  <c r="A3871" i="6"/>
  <c r="A4063" i="6"/>
  <c r="A4375" i="6"/>
  <c r="A871" i="6"/>
  <c r="A5287" i="6"/>
  <c r="A7399" i="6"/>
  <c r="W6" i="5"/>
  <c r="A4518" i="6"/>
  <c r="A2166" i="6"/>
  <c r="A7302" i="6"/>
  <c r="A3126" i="6"/>
  <c r="A5310" i="6"/>
  <c r="A2214" i="6"/>
  <c r="A4470" i="6"/>
  <c r="A2142" i="6"/>
  <c r="A7134" i="6"/>
  <c r="A3270" i="6"/>
  <c r="A5958" i="6"/>
  <c r="A5166" i="6"/>
  <c r="A2622" i="6"/>
  <c r="A1086" i="6"/>
  <c r="A5334" i="6"/>
  <c r="A3102" i="6"/>
  <c r="A5454" i="6"/>
  <c r="A3798" i="6"/>
  <c r="A870" i="6"/>
  <c r="A7206" i="6"/>
  <c r="A7086" i="6"/>
  <c r="A5790" i="6"/>
  <c r="A5190" i="6"/>
  <c r="A3702" i="6"/>
  <c r="A702" i="6"/>
  <c r="A7038" i="6"/>
  <c r="A30" i="6"/>
  <c r="A4566" i="6"/>
  <c r="A3558" i="6"/>
  <c r="A1470" i="6"/>
  <c r="A5814" i="6"/>
  <c r="A6894" i="6"/>
  <c r="A3990" i="6"/>
  <c r="A6270" i="6"/>
  <c r="A4422" i="6"/>
  <c r="A2718" i="6"/>
  <c r="A1542" i="6"/>
  <c r="A6030" i="6"/>
  <c r="A7326" i="6"/>
  <c r="A126" i="6"/>
  <c r="A3678" i="6"/>
  <c r="A1038" i="6"/>
  <c r="A3246" i="6"/>
  <c r="A4998" i="6"/>
  <c r="A4974" i="6"/>
  <c r="A5886" i="6"/>
  <c r="A3294" i="6"/>
  <c r="A4902" i="6"/>
  <c r="A3030" i="6"/>
  <c r="A5910" i="6"/>
  <c r="A8118" i="6"/>
  <c r="A7662" i="6"/>
  <c r="A6126" i="6"/>
  <c r="A4110" i="6"/>
  <c r="A6582" i="6"/>
  <c r="A7782" i="6"/>
  <c r="A8070" i="6"/>
  <c r="A7734" i="6"/>
  <c r="A1494" i="6"/>
  <c r="A2358" i="6"/>
  <c r="A1878" i="6"/>
  <c r="A2118" i="6"/>
  <c r="A3726" i="6"/>
  <c r="A6534" i="6"/>
  <c r="A5214" i="6"/>
  <c r="A3918" i="6"/>
  <c r="A3198" i="6"/>
  <c r="A990" i="6"/>
  <c r="A1518" i="6"/>
  <c r="A5238" i="6"/>
  <c r="A2670" i="6"/>
  <c r="A318" i="6"/>
  <c r="A2598" i="6"/>
  <c r="A7974" i="6"/>
  <c r="A4446" i="6"/>
  <c r="A1998" i="6"/>
  <c r="A6990" i="6"/>
  <c r="A6174" i="6"/>
  <c r="A8286" i="6"/>
  <c r="A7470" i="6"/>
  <c r="A222" i="6"/>
  <c r="A4350" i="6"/>
  <c r="A3774" i="6"/>
  <c r="A270" i="6"/>
  <c r="A2958" i="6"/>
  <c r="A7686" i="6"/>
  <c r="A4254" i="6"/>
  <c r="A246" i="6"/>
  <c r="A1950" i="6"/>
  <c r="A2070" i="6"/>
  <c r="A5286" i="6"/>
  <c r="A6150" i="6"/>
  <c r="A7854" i="6"/>
  <c r="A198" i="6"/>
  <c r="A7182" i="6"/>
  <c r="A4278" i="6"/>
  <c r="A3366" i="6"/>
  <c r="A8214" i="6"/>
  <c r="A3438" i="6"/>
  <c r="A1734" i="6"/>
  <c r="A6054" i="6"/>
  <c r="A2334" i="6"/>
  <c r="A5598" i="6"/>
  <c r="A1782" i="6"/>
  <c r="A5646" i="6"/>
  <c r="A7758" i="6"/>
  <c r="A4638" i="6"/>
  <c r="A2190" i="6"/>
  <c r="A6822" i="6"/>
  <c r="A5694" i="6"/>
  <c r="A2934" i="6"/>
  <c r="A6606" i="6"/>
  <c r="A3078" i="6"/>
  <c r="A7710" i="6"/>
  <c r="A4590" i="6"/>
  <c r="A2094" i="6"/>
  <c r="A7158" i="6"/>
  <c r="A6294" i="6"/>
  <c r="A8166" i="6"/>
  <c r="A7014" i="6"/>
  <c r="A7830" i="6"/>
  <c r="A3822" i="6"/>
  <c r="A1302" i="6"/>
  <c r="A1590" i="6"/>
  <c r="A2478" i="6"/>
  <c r="A1662" i="6"/>
  <c r="A7422" i="6"/>
  <c r="A4662" i="6"/>
  <c r="A3750" i="6"/>
  <c r="A1134" i="6"/>
  <c r="A5934" i="6"/>
  <c r="A6726" i="6"/>
  <c r="A2646" i="6"/>
  <c r="A4326" i="6"/>
  <c r="A6006" i="6"/>
  <c r="A4614" i="6"/>
  <c r="A3654" i="6"/>
  <c r="A366" i="6"/>
  <c r="A5766" i="6"/>
  <c r="A7110" i="6"/>
  <c r="A6366" i="6"/>
  <c r="A3006" i="6"/>
  <c r="A4086" i="6"/>
  <c r="A1614" i="6"/>
  <c r="A8382" i="6"/>
  <c r="A6102" i="6"/>
  <c r="A7398" i="6"/>
  <c r="A6750" i="6"/>
  <c r="A1422" i="6"/>
  <c r="A4062" i="6"/>
  <c r="A1446" i="6"/>
  <c r="A8334" i="6"/>
  <c r="A1926" i="6"/>
  <c r="A630" i="6"/>
  <c r="A7638" i="6"/>
  <c r="A6966" i="6"/>
  <c r="A3342" i="6"/>
  <c r="A1014" i="6"/>
  <c r="A102" i="6"/>
  <c r="A5094" i="6"/>
  <c r="A7878" i="6"/>
  <c r="A3894" i="6"/>
  <c r="A1374" i="6"/>
  <c r="A846" i="6"/>
  <c r="A6846" i="6"/>
  <c r="A5574" i="6"/>
  <c r="A7926" i="6"/>
  <c r="A3966" i="6"/>
  <c r="A1326" i="6"/>
  <c r="A558" i="6"/>
  <c r="A774" i="6"/>
  <c r="A7254" i="6"/>
  <c r="A6342" i="6"/>
  <c r="A3942" i="6"/>
  <c r="A1110" i="6"/>
  <c r="A7566" i="6"/>
  <c r="A6798" i="6"/>
  <c r="A6678" i="6"/>
  <c r="A54" i="6"/>
  <c r="A8238" i="6"/>
  <c r="A5118" i="6"/>
  <c r="A2766" i="6"/>
  <c r="A5838" i="6"/>
  <c r="A8358" i="6"/>
  <c r="A8406" i="6"/>
  <c r="A2454" i="6"/>
  <c r="A3318" i="6"/>
  <c r="A5070" i="6"/>
  <c r="A2046" i="6"/>
  <c r="A5262" i="6"/>
  <c r="A8190" i="6"/>
  <c r="A2574" i="6"/>
  <c r="A150" i="6"/>
  <c r="A4782" i="6"/>
  <c r="A2262" i="6"/>
  <c r="A2382" i="6"/>
  <c r="A5550" i="6"/>
  <c r="A2406" i="6"/>
  <c r="A5982" i="6"/>
  <c r="A6942" i="6"/>
  <c r="A7950" i="6"/>
  <c r="A4734" i="6"/>
  <c r="A2238" i="6"/>
  <c r="A3414" i="6"/>
  <c r="A5742" i="6"/>
  <c r="A2910" i="6"/>
  <c r="A7446" i="6"/>
  <c r="A966" i="6"/>
  <c r="A7614" i="6"/>
  <c r="A7542" i="6"/>
  <c r="A726" i="6"/>
  <c r="A942" i="6"/>
  <c r="A3582" i="6"/>
  <c r="A510" i="6"/>
  <c r="A6438" i="6"/>
  <c r="A3054" i="6"/>
  <c r="A294" i="6"/>
  <c r="A1686" i="6"/>
  <c r="A6318" i="6"/>
  <c r="A6198" i="6"/>
  <c r="A5526" i="6"/>
  <c r="A6414" i="6"/>
  <c r="A2694" i="6"/>
  <c r="A1182" i="6"/>
  <c r="A2550" i="6"/>
  <c r="A6222" i="6"/>
  <c r="A6078" i="6"/>
  <c r="A4014" i="6"/>
  <c r="A4494" i="6"/>
  <c r="A3870" i="6"/>
  <c r="A678" i="6"/>
  <c r="A750" i="6"/>
  <c r="A1806" i="6"/>
  <c r="A4206" i="6"/>
  <c r="A2022" i="6"/>
  <c r="A8142" i="6"/>
  <c r="A7350" i="6"/>
  <c r="A1398" i="6"/>
  <c r="A534" i="6"/>
  <c r="A1638" i="6"/>
  <c r="A4182" i="6"/>
  <c r="A7278" i="6"/>
  <c r="A3390" i="6"/>
  <c r="A6918" i="6"/>
  <c r="A1206" i="6"/>
  <c r="A3630" i="6"/>
  <c r="A5406" i="6"/>
  <c r="A3486" i="6"/>
  <c r="A4830" i="6"/>
  <c r="A3222" i="6"/>
  <c r="A1158" i="6"/>
  <c r="A1758" i="6"/>
  <c r="A8022" i="6"/>
  <c r="A6462" i="6"/>
  <c r="A3174" i="6"/>
  <c r="A4542" i="6"/>
  <c r="A2790" i="6"/>
  <c r="A918" i="6"/>
  <c r="A2502" i="6"/>
  <c r="A4710" i="6"/>
  <c r="A3846" i="6"/>
  <c r="A1230" i="6"/>
  <c r="A5718" i="6"/>
  <c r="A6654" i="6"/>
  <c r="A342" i="6"/>
  <c r="A4686" i="6"/>
  <c r="A5046" i="6"/>
  <c r="A2310" i="6"/>
  <c r="A414" i="6"/>
  <c r="A1566" i="6"/>
  <c r="A5382" i="6"/>
  <c r="A486" i="6"/>
  <c r="A4950" i="6"/>
  <c r="A2286" i="6"/>
  <c r="A582" i="6"/>
  <c r="A2886" i="6"/>
  <c r="A5358" i="6"/>
  <c r="A6390" i="6"/>
  <c r="A6510" i="6"/>
  <c r="A3534" i="6"/>
  <c r="A894" i="6"/>
  <c r="A438" i="6"/>
  <c r="A5862" i="6"/>
  <c r="A5430" i="6"/>
  <c r="A6630" i="6"/>
  <c r="A6486" i="6"/>
  <c r="A3462" i="6"/>
  <c r="A654" i="6"/>
  <c r="A1830" i="6"/>
  <c r="A5670" i="6"/>
  <c r="A5478" i="6"/>
  <c r="A7062" i="6"/>
  <c r="A78" i="6"/>
  <c r="A1062" i="6"/>
  <c r="A4230" i="6"/>
  <c r="A4134" i="6"/>
  <c r="A4302" i="6"/>
  <c r="A1254" i="6"/>
  <c r="A6870" i="6"/>
  <c r="A5502" i="6"/>
  <c r="A1710" i="6"/>
  <c r="A4806" i="6"/>
  <c r="A4158" i="6"/>
  <c r="A1350" i="6"/>
  <c r="A2814" i="6"/>
  <c r="A5622" i="6"/>
  <c r="A4854" i="6"/>
  <c r="A390" i="6"/>
  <c r="A4758" i="6"/>
  <c r="A4038" i="6"/>
  <c r="A1278" i="6"/>
  <c r="A2838" i="6"/>
  <c r="A6246" i="6"/>
  <c r="A5142" i="6"/>
  <c r="A2982" i="6"/>
  <c r="A2862" i="6"/>
  <c r="A8262" i="6"/>
  <c r="A8310" i="6"/>
  <c r="A2526" i="6"/>
  <c r="A2742" i="6"/>
  <c r="A7902" i="6"/>
  <c r="A4398" i="6"/>
  <c r="A1902" i="6"/>
  <c r="A7374" i="6"/>
  <c r="A6774" i="6"/>
  <c r="A8094" i="6"/>
  <c r="A7230" i="6"/>
  <c r="A7998" i="6"/>
  <c r="A7806" i="6"/>
  <c r="A4374" i="6"/>
  <c r="A1854" i="6"/>
  <c r="A7494" i="6"/>
  <c r="A8046" i="6"/>
  <c r="A7518" i="6"/>
  <c r="A606" i="6"/>
  <c r="A5022" i="6"/>
  <c r="A3606" i="6"/>
  <c r="A462" i="6"/>
  <c r="A798" i="6"/>
  <c r="A7590" i="6"/>
  <c r="A6" i="6"/>
  <c r="A822" i="6"/>
  <c r="A4926" i="6"/>
  <c r="A3510" i="6"/>
  <c r="A174" i="6"/>
  <c r="A1974" i="6"/>
  <c r="A6702" i="6"/>
  <c r="A6558" i="6"/>
  <c r="A2430" i="6"/>
  <c r="A3150" i="6"/>
  <c r="A4878" i="6"/>
  <c r="L39" i="5" l="1"/>
  <c r="P39" i="5" s="1"/>
  <c r="W13" i="5" s="1"/>
  <c r="K40" i="5"/>
  <c r="K6156" i="6"/>
  <c r="K7548" i="6"/>
  <c r="K6780" i="6"/>
  <c r="K4908" i="6"/>
  <c r="K396" i="6"/>
  <c r="K1644" i="6"/>
  <c r="K2052" i="6"/>
  <c r="K5244" i="6"/>
  <c r="K5676" i="6"/>
  <c r="K1284" i="6"/>
  <c r="K36" i="6"/>
  <c r="K2700" i="6"/>
  <c r="K4668" i="6"/>
  <c r="K3828" i="6"/>
  <c r="K1476" i="6"/>
  <c r="K7092" i="6"/>
  <c r="K4476" i="6"/>
  <c r="K2604" i="6"/>
  <c r="K372" i="6"/>
  <c r="K4788" i="6"/>
  <c r="K5436" i="6"/>
  <c r="K852" i="6"/>
  <c r="K8148" i="6"/>
  <c r="K2532" i="6"/>
  <c r="K2076" i="6"/>
  <c r="K564" i="6"/>
  <c r="K228" i="6"/>
  <c r="K6900" i="6"/>
  <c r="K7476" i="6"/>
  <c r="K3492" i="6"/>
  <c r="K780" i="6"/>
  <c r="K2988" i="6"/>
  <c r="K2748" i="6"/>
  <c r="K7188" i="6"/>
  <c r="K6036" i="6"/>
  <c r="K2916" i="6"/>
  <c r="K3516" i="6"/>
  <c r="K2268" i="6"/>
  <c r="K4164" i="6"/>
  <c r="K6948" i="6"/>
  <c r="K7500" i="6"/>
  <c r="K4764" i="6"/>
  <c r="K3900" i="6"/>
  <c r="K12" i="6"/>
  <c r="K1716" i="6"/>
  <c r="K5388" i="6"/>
  <c r="K4044" i="6"/>
  <c r="K4524" i="6"/>
  <c r="K1668" i="6"/>
  <c r="K876" i="6"/>
  <c r="K7596" i="6"/>
  <c r="K444" i="6"/>
  <c r="K7788" i="6"/>
  <c r="K3396" i="6"/>
  <c r="K7116" i="6"/>
  <c r="K3948" i="6"/>
  <c r="K1836" i="6"/>
  <c r="K2868" i="6"/>
  <c r="K3060" i="6"/>
  <c r="K2508" i="6"/>
  <c r="K8124" i="6"/>
  <c r="K5076" i="6"/>
  <c r="K3636" i="6"/>
  <c r="K1764" i="6"/>
  <c r="K2124" i="6"/>
  <c r="K2196" i="6"/>
  <c r="K1116" i="6"/>
  <c r="K660" i="6"/>
  <c r="K5484" i="6"/>
  <c r="K5100" i="6"/>
  <c r="K1572" i="6"/>
  <c r="K1260" i="6"/>
  <c r="K2844" i="6"/>
  <c r="K5772" i="6"/>
  <c r="K5268" i="6"/>
  <c r="K6084" i="6"/>
  <c r="K1596" i="6"/>
  <c r="K684" i="6"/>
  <c r="K4308" i="6"/>
  <c r="K7356" i="6"/>
  <c r="K708" i="6"/>
  <c r="K2892" i="6"/>
  <c r="K4596" i="6"/>
  <c r="K6300" i="6"/>
  <c r="K2940" i="6"/>
  <c r="K2220" i="6"/>
  <c r="K3324" i="6"/>
  <c r="K7068" i="6"/>
  <c r="K7860" i="6"/>
  <c r="K1812" i="6"/>
  <c r="K5916" i="6"/>
  <c r="K1236" i="6"/>
  <c r="K1020" i="6"/>
  <c r="K4932" i="6"/>
  <c r="K6516" i="6"/>
  <c r="K1932" i="6"/>
  <c r="K6468" i="6"/>
  <c r="K7308" i="6"/>
  <c r="K1092" i="6"/>
  <c r="K2340" i="6"/>
  <c r="K1788" i="6"/>
  <c r="K4356" i="6"/>
  <c r="K6612" i="6"/>
  <c r="K7428" i="6"/>
  <c r="K8100" i="6"/>
  <c r="K7692" i="6"/>
  <c r="K300" i="6"/>
  <c r="K1692" i="6"/>
  <c r="K8292" i="6"/>
  <c r="K1308" i="6"/>
  <c r="K4956" i="6"/>
  <c r="K5196" i="6"/>
  <c r="K7452" i="6"/>
  <c r="K5148" i="6"/>
  <c r="K3732" i="6"/>
  <c r="K60" i="6"/>
  <c r="K2772" i="6"/>
  <c r="K5796" i="6"/>
  <c r="K6372" i="6"/>
  <c r="K5820" i="6"/>
  <c r="K3972" i="6"/>
  <c r="K3780" i="6"/>
  <c r="K4812" i="6"/>
  <c r="K108" i="6"/>
  <c r="K5628" i="6"/>
  <c r="K7908" i="6"/>
  <c r="K1428" i="6"/>
  <c r="K5028" i="6"/>
  <c r="K2484" i="6"/>
  <c r="K3924" i="6"/>
  <c r="K6852" i="6"/>
  <c r="K732" i="6"/>
  <c r="K7044" i="6"/>
  <c r="K3540" i="6"/>
  <c r="K2316" i="6"/>
  <c r="K612" i="6"/>
  <c r="K5340" i="6"/>
  <c r="K4980" i="6"/>
  <c r="K6396" i="6"/>
  <c r="K8052" i="6"/>
  <c r="K2436" i="6"/>
  <c r="K1548" i="6"/>
  <c r="K6204" i="6"/>
  <c r="K6876" i="6"/>
  <c r="K1188" i="6"/>
  <c r="K348" i="6"/>
  <c r="K2820" i="6"/>
  <c r="K3252" i="6"/>
  <c r="K5460" i="6"/>
  <c r="K3180" i="6"/>
  <c r="K3660" i="6"/>
  <c r="K1524" i="6"/>
  <c r="K4260" i="6"/>
  <c r="K3276" i="6"/>
  <c r="K2796" i="6"/>
  <c r="K2004" i="6"/>
  <c r="K5748" i="6"/>
  <c r="K6492" i="6"/>
  <c r="K7404" i="6"/>
  <c r="K3204" i="6"/>
  <c r="K6444" i="6"/>
  <c r="K1740" i="6"/>
  <c r="K6996" i="6"/>
  <c r="K8172" i="6"/>
  <c r="K8004" i="6"/>
  <c r="K4212" i="6"/>
  <c r="K4644" i="6"/>
  <c r="K5844" i="6"/>
  <c r="K6708" i="6"/>
  <c r="K4836" i="6"/>
  <c r="K6108" i="6"/>
  <c r="K1500" i="6"/>
  <c r="K8244" i="6"/>
  <c r="K636" i="6"/>
  <c r="K3228" i="6"/>
  <c r="K3132" i="6"/>
  <c r="K5580" i="6"/>
  <c r="K132" i="6"/>
  <c r="K4428" i="6"/>
  <c r="K3564" i="6"/>
  <c r="K5868" i="6"/>
  <c r="K5124" i="6"/>
  <c r="K7332" i="6"/>
  <c r="K3156" i="6"/>
  <c r="K7572" i="6"/>
  <c r="K5556" i="6"/>
  <c r="K6564" i="6"/>
  <c r="K828" i="6"/>
  <c r="K7212" i="6"/>
  <c r="K7164" i="6"/>
  <c r="K5724" i="6"/>
  <c r="K4020" i="6"/>
  <c r="K804" i="6"/>
  <c r="K5220" i="6"/>
  <c r="K2148" i="6"/>
  <c r="K5652" i="6"/>
  <c r="K996" i="6"/>
  <c r="K7284" i="6"/>
  <c r="K5172" i="6"/>
  <c r="K3468" i="6"/>
  <c r="K8028" i="6"/>
  <c r="K1860" i="6"/>
  <c r="K2460" i="6"/>
  <c r="K6924" i="6"/>
  <c r="K4740" i="6"/>
  <c r="K4404" i="6"/>
  <c r="K4572" i="6"/>
  <c r="K7524" i="6"/>
  <c r="K3300" i="6"/>
  <c r="K3852" i="6"/>
  <c r="K5004" i="6"/>
  <c r="K2724" i="6"/>
  <c r="K156" i="6"/>
  <c r="K6828" i="6"/>
  <c r="K6276" i="6"/>
  <c r="K3708" i="6"/>
  <c r="K4188" i="6"/>
  <c r="K492" i="6"/>
  <c r="K2556" i="6"/>
  <c r="K5412" i="6"/>
  <c r="K3420" i="6"/>
  <c r="K6804" i="6"/>
  <c r="K4236" i="6"/>
  <c r="K8388" i="6"/>
  <c r="K3684" i="6"/>
  <c r="K7620" i="6"/>
  <c r="K900" i="6"/>
  <c r="K8220" i="6"/>
  <c r="K7380" i="6"/>
  <c r="K4500" i="6"/>
  <c r="K1908" i="6"/>
  <c r="K6588" i="6"/>
  <c r="K7140" i="6"/>
  <c r="K972" i="6"/>
  <c r="K6132" i="6"/>
  <c r="K1380" i="6"/>
  <c r="K4860" i="6"/>
  <c r="K2364" i="6"/>
  <c r="K324" i="6"/>
  <c r="K2676" i="6"/>
  <c r="K1140" i="6"/>
  <c r="K2028" i="6"/>
  <c r="K6972" i="6"/>
  <c r="K4692" i="6"/>
  <c r="K2292" i="6"/>
  <c r="K3108" i="6"/>
  <c r="K7884" i="6"/>
  <c r="K1068" i="6"/>
  <c r="K6180" i="6"/>
  <c r="K6324" i="6"/>
  <c r="K2388" i="6"/>
  <c r="K4140" i="6"/>
  <c r="K7260" i="6"/>
  <c r="K3444" i="6"/>
  <c r="K7956" i="6"/>
  <c r="K7980" i="6"/>
  <c r="K2412" i="6"/>
  <c r="K2100" i="6"/>
  <c r="K756" i="6"/>
  <c r="K5964" i="6"/>
  <c r="K2964" i="6"/>
  <c r="K5940" i="6"/>
  <c r="K3084" i="6"/>
  <c r="K6756" i="6"/>
  <c r="K7716" i="6"/>
  <c r="K6540" i="6"/>
  <c r="K1452" i="6"/>
  <c r="K252" i="6"/>
  <c r="K2172" i="6"/>
  <c r="K1620" i="6"/>
  <c r="K6420" i="6"/>
  <c r="K5700" i="6"/>
  <c r="K2628" i="6"/>
  <c r="K6732" i="6"/>
  <c r="K420" i="6"/>
  <c r="K3876" i="6"/>
  <c r="K5052" i="6"/>
  <c r="K4068" i="6"/>
  <c r="K2580" i="6"/>
  <c r="K1356" i="6"/>
  <c r="K4284" i="6"/>
  <c r="K7740" i="6"/>
  <c r="K5364" i="6"/>
  <c r="K4452" i="6"/>
  <c r="K924" i="6"/>
  <c r="K5316" i="6"/>
  <c r="K7668" i="6"/>
  <c r="K4092" i="6"/>
  <c r="K4380" i="6"/>
  <c r="K8316" i="6"/>
  <c r="K1404" i="6"/>
  <c r="K5292" i="6"/>
  <c r="K8364" i="6"/>
  <c r="K7020" i="6"/>
  <c r="K588" i="6"/>
  <c r="K8268" i="6"/>
  <c r="K6660" i="6"/>
  <c r="K1332" i="6"/>
  <c r="K1212" i="6"/>
  <c r="K5532" i="6"/>
  <c r="K5892" i="6"/>
  <c r="K204" i="6"/>
  <c r="K2244" i="6"/>
  <c r="K276" i="6"/>
  <c r="K8076" i="6"/>
  <c r="K5508" i="6"/>
  <c r="K7764" i="6"/>
  <c r="K468" i="6"/>
  <c r="K1884" i="6"/>
  <c r="K3036" i="6"/>
  <c r="K5604" i="6"/>
  <c r="K3012" i="6"/>
  <c r="K540" i="6"/>
  <c r="K4716" i="6"/>
  <c r="K3588" i="6"/>
  <c r="K4548" i="6"/>
  <c r="K6060" i="6"/>
  <c r="K516" i="6"/>
  <c r="K7836" i="6"/>
  <c r="K1044" i="6"/>
  <c r="K6348" i="6"/>
  <c r="K4620" i="6"/>
  <c r="K4116" i="6"/>
  <c r="K1164" i="6"/>
  <c r="K2652" i="6"/>
  <c r="K8196" i="6"/>
  <c r="K1956" i="6"/>
  <c r="K3756" i="6"/>
  <c r="K8340" i="6"/>
  <c r="K3612" i="6"/>
  <c r="K84" i="6"/>
  <c r="K7236" i="6"/>
  <c r="K8412" i="6"/>
  <c r="K4332" i="6"/>
  <c r="K3372" i="6"/>
  <c r="K180" i="6"/>
  <c r="K6636" i="6"/>
  <c r="K6228" i="6"/>
  <c r="K7812" i="6"/>
  <c r="K3996" i="6"/>
  <c r="K1980" i="6"/>
  <c r="K4884" i="6"/>
  <c r="K3348" i="6"/>
  <c r="K6684" i="6"/>
  <c r="K6012" i="6"/>
  <c r="K5988" i="6"/>
  <c r="K7932" i="6"/>
  <c r="K948" i="6"/>
  <c r="K6252" i="6"/>
  <c r="K7644" i="6"/>
  <c r="K3804" i="6"/>
  <c r="K870" i="6"/>
  <c r="K7974" i="6"/>
  <c r="K4230" i="6"/>
  <c r="K3438" i="6"/>
  <c r="K2238" i="6"/>
  <c r="K7926" i="6"/>
  <c r="K294" i="6"/>
  <c r="K5214" i="6"/>
  <c r="K2982" i="6"/>
  <c r="K2790" i="6"/>
  <c r="K4830" i="6"/>
  <c r="K2286" i="6"/>
  <c r="K3966" i="6"/>
  <c r="K4158" i="6"/>
  <c r="K4542" i="6"/>
  <c r="K4062" i="6"/>
  <c r="K1494" i="6"/>
  <c r="K894" i="6"/>
  <c r="K3558" i="6"/>
  <c r="K3198" i="6"/>
  <c r="K2478" i="6"/>
  <c r="K6894" i="6"/>
  <c r="K6294" i="6"/>
  <c r="K726" i="6"/>
  <c r="K5886" i="6"/>
  <c r="K3174" i="6"/>
  <c r="K5622" i="6"/>
  <c r="K6630" i="6"/>
  <c r="K990" i="6"/>
  <c r="K3102" i="6"/>
  <c r="K6582" i="6"/>
  <c r="K3294" i="6"/>
  <c r="K606" i="6"/>
  <c r="K558" i="6"/>
  <c r="K7326" i="6"/>
  <c r="K5742" i="6"/>
  <c r="K2862" i="6"/>
  <c r="K6606" i="6"/>
  <c r="K2094" i="6"/>
  <c r="K7758" i="6"/>
  <c r="K4926" i="6"/>
  <c r="K2694" i="6"/>
  <c r="K3942" i="6"/>
  <c r="K1398" i="6"/>
  <c r="K6438" i="6"/>
  <c r="K3702" i="6"/>
  <c r="K3798" i="6"/>
  <c r="K4782" i="6"/>
  <c r="K2022" i="6"/>
  <c r="K654" i="6"/>
  <c r="K4398" i="6"/>
  <c r="K942" i="6"/>
  <c r="K4446" i="6"/>
  <c r="K4734" i="6"/>
  <c r="K3606" i="6"/>
  <c r="K1950" i="6"/>
  <c r="K486" i="6"/>
  <c r="K4494" i="6"/>
  <c r="K2622" i="6"/>
  <c r="K6246" i="6"/>
  <c r="K8190" i="6"/>
  <c r="K5550" i="6"/>
  <c r="K3390" i="6"/>
  <c r="K3246" i="6"/>
  <c r="K6798" i="6"/>
  <c r="K6102" i="6"/>
  <c r="K414" i="6"/>
  <c r="K5310" i="6"/>
  <c r="K6006" i="6"/>
  <c r="K2814" i="6"/>
  <c r="K7350" i="6"/>
  <c r="K5406" i="6"/>
  <c r="K8142" i="6"/>
  <c r="K7014" i="6"/>
  <c r="K7230" i="6"/>
  <c r="K8166" i="6"/>
  <c r="K6654" i="6"/>
  <c r="K7542" i="6"/>
  <c r="K1086" i="6"/>
  <c r="K8070" i="6"/>
  <c r="K1542" i="6"/>
  <c r="K5358" i="6"/>
  <c r="K3534" i="6"/>
  <c r="K1302" i="6"/>
  <c r="K5046" i="6"/>
  <c r="K3510" i="6"/>
  <c r="K4182" i="6"/>
  <c r="K2262" i="6"/>
  <c r="K6462" i="6"/>
  <c r="K3894" i="6"/>
  <c r="K3990" i="6"/>
  <c r="K3462" i="6"/>
  <c r="K5142" i="6"/>
  <c r="K3846" i="6"/>
  <c r="K1278" i="6"/>
  <c r="K4518" i="6"/>
  <c r="K510" i="6"/>
  <c r="K4854" i="6"/>
  <c r="K5118" i="6"/>
  <c r="K5190" i="6"/>
  <c r="K2670" i="6"/>
  <c r="K678" i="6"/>
  <c r="K4686" i="6"/>
  <c r="K3918" i="6"/>
  <c r="K2934" i="6"/>
  <c r="K5502" i="6"/>
  <c r="K7062" i="6"/>
  <c r="K318" i="6"/>
  <c r="K7494" i="6"/>
  <c r="K1470" i="6"/>
  <c r="K1758" i="6"/>
  <c r="K5670" i="6"/>
  <c r="K5934" i="6"/>
  <c r="K8022" i="6"/>
  <c r="K2574" i="6"/>
  <c r="K390" i="6"/>
  <c r="K7590" i="6"/>
  <c r="K822" i="6"/>
  <c r="K6774" i="6"/>
  <c r="K2550" i="6"/>
  <c r="K6942" i="6"/>
  <c r="K2598" i="6"/>
  <c r="K5382" i="6"/>
  <c r="K2406" i="6"/>
  <c r="K5646" i="6"/>
  <c r="K2430" i="6"/>
  <c r="K198" i="6"/>
  <c r="K7158" i="6"/>
  <c r="K750" i="6"/>
  <c r="K4134" i="6"/>
  <c r="K270" i="6"/>
  <c r="K1326" i="6"/>
  <c r="K4326" i="6"/>
  <c r="K5022" i="6"/>
  <c r="K4206" i="6"/>
  <c r="K4014" i="6"/>
  <c r="K4086" i="6"/>
  <c r="K4110" i="6"/>
  <c r="K1974" i="6"/>
  <c r="K3678" i="6"/>
  <c r="K1254" i="6"/>
  <c r="K4998" i="6"/>
  <c r="K102" i="6"/>
  <c r="K5094" i="6"/>
  <c r="K5454" i="6"/>
  <c r="K5238" i="6"/>
  <c r="K4350" i="6"/>
  <c r="K78" i="6"/>
  <c r="K5070" i="6"/>
  <c r="K462" i="6"/>
  <c r="K2502" i="6"/>
  <c r="K1662" i="6"/>
  <c r="K8334" i="6"/>
  <c r="K6822" i="6"/>
  <c r="K5814" i="6"/>
  <c r="K7182" i="6"/>
  <c r="K1038" i="6"/>
  <c r="K1590" i="6"/>
  <c r="K7446" i="6"/>
  <c r="K6702" i="6"/>
  <c r="K630" i="6"/>
  <c r="K6030" i="6"/>
  <c r="K5478" i="6"/>
  <c r="K8406" i="6"/>
  <c r="K5574" i="6"/>
  <c r="K438" i="6"/>
  <c r="K5838" i="6"/>
  <c r="K6126" i="6"/>
  <c r="K5958" i="6"/>
  <c r="K1806" i="6"/>
  <c r="K7038" i="6"/>
  <c r="K126" i="6"/>
  <c r="K2382" i="6"/>
  <c r="K6054" i="6"/>
  <c r="K4278" i="6"/>
  <c r="K1854" i="6"/>
  <c r="K2214" i="6"/>
  <c r="K6534" i="6"/>
  <c r="K5166" i="6"/>
  <c r="K4710" i="6"/>
  <c r="K3006" i="6"/>
  <c r="K4614" i="6"/>
  <c r="K4662" i="6"/>
  <c r="K1926" i="6"/>
  <c r="K3870" i="6"/>
  <c r="K702" i="6"/>
  <c r="K7806" i="6"/>
  <c r="K2142" i="6"/>
  <c r="K1350" i="6"/>
  <c r="K4566" i="6"/>
  <c r="K4638" i="6"/>
  <c r="K1110" i="6"/>
  <c r="K6414" i="6"/>
  <c r="K1878" i="6"/>
  <c r="K7398" i="6"/>
  <c r="K798" i="6"/>
  <c r="K7206" i="6"/>
  <c r="K6390" i="6"/>
  <c r="K582" i="6"/>
  <c r="K6198" i="6"/>
  <c r="K3126" i="6"/>
  <c r="K6678" i="6"/>
  <c r="K7566" i="6"/>
  <c r="K7302" i="6"/>
  <c r="K7470" i="6"/>
  <c r="K2646" i="6"/>
  <c r="K7422" i="6"/>
  <c r="K8262" i="6"/>
  <c r="K1566" i="6"/>
  <c r="K1518" i="6"/>
  <c r="K2454" i="6"/>
  <c r="K1734" i="6"/>
  <c r="K7662" i="6"/>
  <c r="K1062" i="6"/>
  <c r="K6318" i="6"/>
  <c r="K5286" i="6"/>
  <c r="K6" i="6"/>
  <c r="K1206" i="6"/>
  <c r="K4302" i="6"/>
  <c r="K3630" i="6"/>
  <c r="K3030" i="6"/>
  <c r="K4422" i="6"/>
  <c r="K7950" i="6"/>
  <c r="K4254" i="6"/>
  <c r="K2070" i="6"/>
  <c r="K6510" i="6"/>
  <c r="K3750" i="6"/>
  <c r="K4374" i="6"/>
  <c r="K1638" i="6"/>
  <c r="K7734" i="6"/>
  <c r="K3822" i="6"/>
  <c r="K1998" i="6"/>
  <c r="K1134" i="6"/>
  <c r="K4974" i="6"/>
  <c r="K1902" i="6"/>
  <c r="K7854" i="6"/>
  <c r="K7686" i="6"/>
  <c r="K3270" i="6"/>
  <c r="K2838" i="6"/>
  <c r="K5790" i="6"/>
  <c r="K846" i="6"/>
  <c r="K774" i="6"/>
  <c r="K8046" i="6"/>
  <c r="K1830" i="6"/>
  <c r="K5262" i="6"/>
  <c r="K6150" i="6"/>
  <c r="K6846" i="6"/>
  <c r="K8286" i="6"/>
  <c r="K6726" i="6"/>
  <c r="K6870" i="6"/>
  <c r="K222" i="6"/>
  <c r="K8214" i="6"/>
  <c r="K1710" i="6"/>
  <c r="K1782" i="6"/>
  <c r="K6966" i="6"/>
  <c r="K5766" i="6"/>
  <c r="K5598" i="6"/>
  <c r="K8118" i="6"/>
  <c r="K7254" i="6"/>
  <c r="K2526" i="6"/>
  <c r="K150" i="6"/>
  <c r="K4758" i="6"/>
  <c r="K4878" i="6"/>
  <c r="K4038" i="6"/>
  <c r="K1182" i="6"/>
  <c r="K6558" i="6"/>
  <c r="K4590" i="6"/>
  <c r="K2190" i="6"/>
  <c r="K2310" i="6"/>
  <c r="K7782" i="6"/>
  <c r="K3582" i="6"/>
  <c r="K1230" i="6"/>
  <c r="K4470" i="6"/>
  <c r="K2118" i="6"/>
  <c r="K7878" i="6"/>
  <c r="K3654" i="6"/>
  <c r="K1446" i="6"/>
  <c r="K2718" i="6"/>
  <c r="K366" i="6"/>
  <c r="K6486" i="6"/>
  <c r="K2046" i="6"/>
  <c r="K7278" i="6"/>
  <c r="K3342" i="6"/>
  <c r="K8382" i="6"/>
  <c r="K7614" i="6"/>
  <c r="K5694" i="6"/>
  <c r="K7998" i="6"/>
  <c r="K2358" i="6"/>
  <c r="K5334" i="6"/>
  <c r="K8238" i="6"/>
  <c r="K6270" i="6"/>
  <c r="K2910" i="6"/>
  <c r="K5526" i="6"/>
  <c r="K6222" i="6"/>
  <c r="K534" i="6"/>
  <c r="K6990" i="6"/>
  <c r="K342" i="6"/>
  <c r="K7086" i="6"/>
  <c r="K5430" i="6"/>
  <c r="K1686" i="6"/>
  <c r="K6918" i="6"/>
  <c r="K966" i="6"/>
  <c r="K54" i="6"/>
  <c r="K30" i="6"/>
  <c r="K246" i="6"/>
  <c r="K6342" i="6"/>
  <c r="K4950" i="6"/>
  <c r="K3774" i="6"/>
  <c r="K1422" i="6"/>
  <c r="K7902" i="6"/>
  <c r="K918" i="6"/>
  <c r="K4902" i="6"/>
  <c r="K1614" i="6"/>
  <c r="K2766" i="6"/>
  <c r="K7710" i="6"/>
  <c r="K3222" i="6"/>
  <c r="K3054" i="6"/>
  <c r="K4806" i="6"/>
  <c r="K3318" i="6"/>
  <c r="K3486" i="6"/>
  <c r="K2742" i="6"/>
  <c r="K2166" i="6"/>
  <c r="K1158" i="6"/>
  <c r="K7830" i="6"/>
  <c r="K3726" i="6"/>
  <c r="K1374" i="6"/>
  <c r="K6078" i="6"/>
  <c r="K7638" i="6"/>
  <c r="K2334" i="6"/>
  <c r="K3078" i="6"/>
  <c r="K7134" i="6"/>
  <c r="K8094" i="6"/>
  <c r="K7110" i="6"/>
  <c r="K8358" i="6"/>
  <c r="K2886" i="6"/>
  <c r="K7374" i="6"/>
  <c r="K5718" i="6"/>
  <c r="K5982" i="6"/>
  <c r="K6750" i="6"/>
  <c r="K2958" i="6"/>
  <c r="K5862" i="6"/>
  <c r="K3366" i="6"/>
  <c r="K3414" i="6"/>
  <c r="K174" i="6"/>
  <c r="K3150" i="6"/>
  <c r="K8310" i="6"/>
  <c r="K6174" i="6"/>
  <c r="K1014" i="6"/>
  <c r="K5910" i="6"/>
  <c r="K7518" i="6"/>
  <c r="K6366" i="6"/>
  <c r="K7855" i="6"/>
  <c r="K1231" i="6"/>
  <c r="K7879" i="6"/>
  <c r="K1135" i="6"/>
  <c r="K7759" i="6"/>
  <c r="K7687" i="6"/>
  <c r="K415" i="6"/>
  <c r="K4447" i="6"/>
  <c r="K5383" i="6"/>
  <c r="K2071" i="6"/>
  <c r="K5575" i="6"/>
  <c r="K1063" i="6"/>
  <c r="K5095" i="6"/>
  <c r="K799" i="6"/>
  <c r="K5983" i="6"/>
  <c r="K3031" i="6"/>
  <c r="K535" i="6"/>
  <c r="K3223" i="6"/>
  <c r="K343" i="6"/>
  <c r="K6055" i="6"/>
  <c r="K607" i="6"/>
  <c r="K6847" i="6"/>
  <c r="K5887" i="6"/>
  <c r="K3055" i="6"/>
  <c r="K7615" i="6"/>
  <c r="K2455" i="6"/>
  <c r="K3199" i="6"/>
  <c r="K8191" i="6"/>
  <c r="K5839" i="6"/>
  <c r="K2287" i="6"/>
  <c r="K2383" i="6"/>
  <c r="K775" i="6"/>
  <c r="K5599" i="6"/>
  <c r="K8239" i="6"/>
  <c r="K6199" i="6"/>
  <c r="K631" i="6"/>
  <c r="K391" i="6"/>
  <c r="K6175" i="6"/>
  <c r="K7351" i="6"/>
  <c r="K2407" i="6"/>
  <c r="K6679" i="6"/>
  <c r="K199" i="6"/>
  <c r="K847" i="6"/>
  <c r="K2599" i="6"/>
  <c r="K8287" i="6"/>
  <c r="K1015" i="6"/>
  <c r="K31" i="6"/>
  <c r="K2143" i="6"/>
  <c r="K1183" i="6"/>
  <c r="K919" i="6"/>
  <c r="K895" i="6"/>
  <c r="K7807" i="6"/>
  <c r="K3775" i="6"/>
  <c r="K5647" i="6"/>
  <c r="K3823" i="6"/>
  <c r="K5023" i="6"/>
  <c r="K7447" i="6"/>
  <c r="K4495" i="6"/>
  <c r="K3871" i="6"/>
  <c r="K2719" i="6"/>
  <c r="K1351" i="6"/>
  <c r="K4663" i="6"/>
  <c r="K4351" i="6"/>
  <c r="K4303" i="6"/>
  <c r="K7015" i="6"/>
  <c r="K655" i="6"/>
  <c r="K6295" i="6"/>
  <c r="K3487" i="6"/>
  <c r="K4039" i="6"/>
  <c r="K4591" i="6"/>
  <c r="K4615" i="6"/>
  <c r="K6343" i="6"/>
  <c r="K79" i="6"/>
  <c r="K127" i="6"/>
  <c r="K7279" i="6"/>
  <c r="K1807" i="6"/>
  <c r="K2479" i="6"/>
  <c r="K3103" i="6"/>
  <c r="K7063" i="6"/>
  <c r="K7111" i="6"/>
  <c r="K967" i="6"/>
  <c r="K991" i="6"/>
  <c r="K559" i="6"/>
  <c r="K751" i="6"/>
  <c r="K7" i="6"/>
  <c r="K5239" i="6"/>
  <c r="K1639" i="6"/>
  <c r="K5119" i="6"/>
  <c r="K295" i="6"/>
  <c r="K511" i="6"/>
  <c r="K4423" i="6"/>
  <c r="K1423" i="6"/>
  <c r="K7831" i="6"/>
  <c r="K6559" i="6"/>
  <c r="K1951" i="6"/>
  <c r="K8383" i="6"/>
  <c r="K2935" i="6"/>
  <c r="K6367" i="6"/>
  <c r="K6415" i="6"/>
  <c r="K3655" i="6"/>
  <c r="K5695" i="6"/>
  <c r="K367" i="6"/>
  <c r="K2167" i="6"/>
  <c r="K703" i="6"/>
  <c r="K7639" i="6"/>
  <c r="K4783" i="6"/>
  <c r="K4543" i="6"/>
  <c r="K2959" i="6"/>
  <c r="K4759" i="6"/>
  <c r="K5335" i="6"/>
  <c r="K2887" i="6"/>
  <c r="K5287" i="6"/>
  <c r="K3535" i="6"/>
  <c r="K7255" i="6"/>
  <c r="K2095" i="6"/>
  <c r="K4063" i="6"/>
  <c r="K2863" i="6"/>
  <c r="K4327" i="6"/>
  <c r="K8263" i="6"/>
  <c r="K3247" i="6"/>
  <c r="K175" i="6"/>
  <c r="K7207" i="6"/>
  <c r="K6895" i="6"/>
  <c r="K5407" i="6"/>
  <c r="K5815" i="6"/>
  <c r="K7591" i="6"/>
  <c r="K7183" i="6"/>
  <c r="K7327" i="6"/>
  <c r="K3415" i="6"/>
  <c r="K7159" i="6"/>
  <c r="K6727" i="6"/>
  <c r="K7399" i="6"/>
  <c r="K7567" i="6"/>
  <c r="K3319" i="6"/>
  <c r="K6487" i="6"/>
  <c r="K247" i="6"/>
  <c r="K1495" i="6"/>
  <c r="K2671" i="6"/>
  <c r="K4855" i="6"/>
  <c r="K2239" i="6"/>
  <c r="K4807" i="6"/>
  <c r="K727" i="6"/>
  <c r="K4183" i="6"/>
  <c r="K3895" i="6"/>
  <c r="K2623" i="6"/>
  <c r="K5071" i="6"/>
  <c r="K3439" i="6"/>
  <c r="K1279" i="6"/>
  <c r="K6751" i="6"/>
  <c r="K2263" i="6"/>
  <c r="K2191" i="6"/>
  <c r="K4159" i="6"/>
  <c r="K2983" i="6"/>
  <c r="K4231" i="6"/>
  <c r="K3295" i="6"/>
  <c r="K4567" i="6"/>
  <c r="K4207" i="6"/>
  <c r="K2575" i="6"/>
  <c r="K4111" i="6"/>
  <c r="K4903" i="6"/>
  <c r="K1879" i="6"/>
  <c r="K4951" i="6"/>
  <c r="K1735" i="6"/>
  <c r="K6967" i="6"/>
  <c r="K6031" i="6"/>
  <c r="K3271" i="6"/>
  <c r="K583" i="6"/>
  <c r="K6943" i="6"/>
  <c r="K6391" i="6"/>
  <c r="K1087" i="6"/>
  <c r="K6799" i="6"/>
  <c r="K5527" i="6"/>
  <c r="K1687" i="6"/>
  <c r="K7663" i="6"/>
  <c r="K2335" i="6"/>
  <c r="K6079" i="6"/>
  <c r="K223" i="6"/>
  <c r="K6271" i="6"/>
  <c r="K1207" i="6"/>
  <c r="K5167" i="6"/>
  <c r="K7975" i="6"/>
  <c r="K679" i="6"/>
  <c r="K7927" i="6"/>
  <c r="K5215" i="6"/>
  <c r="K8407" i="6"/>
  <c r="K2695" i="6"/>
  <c r="K7543" i="6"/>
  <c r="K3943" i="6"/>
  <c r="K7519" i="6"/>
  <c r="K1975" i="6"/>
  <c r="K2503" i="6"/>
  <c r="K7087" i="6"/>
  <c r="K3919" i="6"/>
  <c r="K2119" i="6"/>
  <c r="K4255" i="6"/>
  <c r="K2791" i="6"/>
  <c r="K5791" i="6"/>
  <c r="K7423" i="6"/>
  <c r="K4135" i="6"/>
  <c r="K6319" i="6"/>
  <c r="K4015" i="6"/>
  <c r="K1543" i="6"/>
  <c r="K3847" i="6"/>
  <c r="K1303" i="6"/>
  <c r="K2527" i="6"/>
  <c r="K3511" i="6"/>
  <c r="K8047" i="6"/>
  <c r="K1327" i="6"/>
  <c r="K5551" i="6"/>
  <c r="K1039" i="6"/>
  <c r="K319" i="6"/>
  <c r="K7375" i="6"/>
  <c r="K6991" i="6"/>
  <c r="K3343" i="6"/>
  <c r="K2815" i="6"/>
  <c r="K8359" i="6"/>
  <c r="K3151" i="6"/>
  <c r="K5767" i="6"/>
  <c r="K7471" i="6"/>
  <c r="K1831" i="6"/>
  <c r="K271" i="6"/>
  <c r="K4399" i="6"/>
  <c r="K1447" i="6"/>
  <c r="K943" i="6"/>
  <c r="K1111" i="6"/>
  <c r="K6871" i="6"/>
  <c r="K1855" i="6"/>
  <c r="K3967" i="6"/>
  <c r="K2023" i="6"/>
  <c r="K6775" i="6"/>
  <c r="K5479" i="6"/>
  <c r="K6655" i="6"/>
  <c r="K3391" i="6"/>
  <c r="K6535" i="6"/>
  <c r="K823" i="6"/>
  <c r="K2743" i="6"/>
  <c r="K8119" i="6"/>
  <c r="K5623" i="6"/>
  <c r="K4999" i="6"/>
  <c r="K3799" i="6"/>
  <c r="K6247" i="6"/>
  <c r="K1999" i="6"/>
  <c r="K4471" i="6"/>
  <c r="K2359" i="6"/>
  <c r="K3727" i="6"/>
  <c r="K463" i="6"/>
  <c r="K2767" i="6"/>
  <c r="K3007" i="6"/>
  <c r="K6823" i="6"/>
  <c r="K3679" i="6"/>
  <c r="K4519" i="6"/>
  <c r="K3127" i="6"/>
  <c r="K5671" i="6"/>
  <c r="K2431" i="6"/>
  <c r="K5503" i="6"/>
  <c r="K7303" i="6"/>
  <c r="K8023" i="6"/>
  <c r="K1711" i="6"/>
  <c r="K1591" i="6"/>
  <c r="K5431" i="6"/>
  <c r="K8095" i="6"/>
  <c r="K8143" i="6"/>
  <c r="K5719" i="6"/>
  <c r="K1663" i="6"/>
  <c r="K55" i="6"/>
  <c r="K1255" i="6"/>
  <c r="K7903" i="6"/>
  <c r="K103" i="6"/>
  <c r="K5143" i="6"/>
  <c r="K7951" i="6"/>
  <c r="K1159" i="6"/>
  <c r="K7735" i="6"/>
  <c r="K3631" i="6"/>
  <c r="K8311" i="6"/>
  <c r="K6223" i="6"/>
  <c r="K5047" i="6"/>
  <c r="K4735" i="6"/>
  <c r="K3991" i="6"/>
  <c r="K5743" i="6"/>
  <c r="K7495" i="6"/>
  <c r="K4927" i="6"/>
  <c r="K1399" i="6"/>
  <c r="K6127" i="6"/>
  <c r="K4975" i="6"/>
  <c r="K3559" i="6"/>
  <c r="K151" i="6"/>
  <c r="K4687" i="6"/>
  <c r="K487" i="6"/>
  <c r="K1903" i="6"/>
  <c r="K5455" i="6"/>
  <c r="K6439" i="6"/>
  <c r="K5359" i="6"/>
  <c r="K8167" i="6"/>
  <c r="K1519" i="6"/>
  <c r="K4375" i="6"/>
  <c r="K1927" i="6"/>
  <c r="K439" i="6"/>
  <c r="K2647" i="6"/>
  <c r="K5263" i="6"/>
  <c r="K5863" i="6"/>
  <c r="K1783" i="6"/>
  <c r="K8071" i="6"/>
  <c r="K6151" i="6"/>
  <c r="K2911" i="6"/>
  <c r="K3367" i="6"/>
  <c r="K6607" i="6"/>
  <c r="K6703" i="6"/>
  <c r="K5191" i="6"/>
  <c r="K7783" i="6"/>
  <c r="K1615" i="6"/>
  <c r="K871" i="6"/>
  <c r="K6463" i="6"/>
  <c r="K7711" i="6"/>
  <c r="K2215" i="6"/>
  <c r="K5959" i="6"/>
  <c r="K3079" i="6"/>
  <c r="K3751" i="6"/>
  <c r="K1759" i="6"/>
  <c r="K2551" i="6"/>
  <c r="K3463" i="6"/>
  <c r="K6511" i="6"/>
  <c r="K4279" i="6"/>
  <c r="K7231" i="6"/>
  <c r="K4639" i="6"/>
  <c r="K4711" i="6"/>
  <c r="K1375" i="6"/>
  <c r="K4831" i="6"/>
  <c r="K2047" i="6"/>
  <c r="K2311" i="6"/>
  <c r="K3607" i="6"/>
  <c r="K4087" i="6"/>
  <c r="K1567" i="6"/>
  <c r="K3703" i="6"/>
  <c r="K6103" i="6"/>
  <c r="K6919" i="6"/>
  <c r="K3583" i="6"/>
  <c r="K6007" i="6"/>
  <c r="K4879" i="6"/>
  <c r="K8335" i="6"/>
  <c r="K2839" i="6"/>
  <c r="K3175" i="6"/>
  <c r="K1471" i="6"/>
  <c r="K5911" i="6"/>
  <c r="K5311" i="6"/>
  <c r="K6583" i="6"/>
  <c r="K6631" i="6"/>
  <c r="K7999" i="6"/>
  <c r="K7135" i="6"/>
  <c r="K8215" i="6"/>
  <c r="K7039" i="6"/>
  <c r="K5935" i="6"/>
  <c r="L40" i="5" l="1"/>
  <c r="P40" i="5" s="1"/>
  <c r="W14" i="5" s="1"/>
  <c r="K41" i="5"/>
  <c r="K4189" i="6"/>
  <c r="K445" i="6"/>
  <c r="K1933" i="6"/>
  <c r="K5101" i="6"/>
  <c r="K2365" i="6"/>
  <c r="K397" i="6"/>
  <c r="K1573" i="6"/>
  <c r="K2581" i="6"/>
  <c r="K3541" i="6"/>
  <c r="K5701" i="6"/>
  <c r="K8269" i="6"/>
  <c r="K2965" i="6"/>
  <c r="K6181" i="6"/>
  <c r="K6589" i="6"/>
  <c r="K5461" i="6"/>
  <c r="K6853" i="6"/>
  <c r="K6253" i="6"/>
  <c r="K7549" i="6"/>
  <c r="K2221" i="6"/>
  <c r="K4501" i="6"/>
  <c r="K7909" i="6"/>
  <c r="K7021" i="6"/>
  <c r="K4525" i="6"/>
  <c r="K8077" i="6"/>
  <c r="K6637" i="6"/>
  <c r="K6781" i="6"/>
  <c r="K2917" i="6"/>
  <c r="K2341" i="6"/>
  <c r="K4093" i="6"/>
  <c r="K1333" i="6"/>
  <c r="K157" i="6"/>
  <c r="K925" i="6"/>
  <c r="K3517" i="6"/>
  <c r="K4069" i="6"/>
  <c r="K5341" i="6"/>
  <c r="K4573" i="6"/>
  <c r="K301" i="6"/>
  <c r="K7261" i="6"/>
  <c r="K6229" i="6"/>
  <c r="K1285" i="6"/>
  <c r="K6325" i="6"/>
  <c r="K5797" i="6"/>
  <c r="K1213" i="6"/>
  <c r="K4045" i="6"/>
  <c r="K1357" i="6"/>
  <c r="K7981" i="6"/>
  <c r="K349" i="6"/>
  <c r="K7645" i="6"/>
  <c r="K5557" i="6"/>
  <c r="K7477" i="6"/>
  <c r="K2629" i="6"/>
  <c r="K4765" i="6"/>
  <c r="K3277" i="6"/>
  <c r="K3829" i="6"/>
  <c r="K8317" i="6"/>
  <c r="K5773" i="6"/>
  <c r="K5509" i="6"/>
  <c r="K5605" i="6"/>
  <c r="K5173" i="6"/>
  <c r="K5821" i="6"/>
  <c r="K3205" i="6"/>
  <c r="K685" i="6"/>
  <c r="K5365" i="6"/>
  <c r="K709" i="6"/>
  <c r="K4477" i="6"/>
  <c r="K3181" i="6"/>
  <c r="K2509" i="6"/>
  <c r="K4453" i="6"/>
  <c r="K1237" i="6"/>
  <c r="K6517" i="6"/>
  <c r="K1405" i="6"/>
  <c r="K7093" i="6"/>
  <c r="K5677" i="6"/>
  <c r="K6349" i="6"/>
  <c r="K1309" i="6"/>
  <c r="K7813" i="6"/>
  <c r="K8293" i="6"/>
  <c r="K2653" i="6"/>
  <c r="K7885" i="6"/>
  <c r="K2101" i="6"/>
  <c r="K613" i="6"/>
  <c r="K5845" i="6"/>
  <c r="K6013" i="6"/>
  <c r="K7741" i="6"/>
  <c r="K1021" i="6"/>
  <c r="K2317" i="6"/>
  <c r="K5653" i="6"/>
  <c r="K4813" i="6"/>
  <c r="K1117" i="6"/>
  <c r="K6829" i="6"/>
  <c r="K7501" i="6"/>
  <c r="K3853" i="6"/>
  <c r="K2533" i="6"/>
  <c r="K1885" i="6"/>
  <c r="K2077" i="6"/>
  <c r="K4213" i="6"/>
  <c r="K3661" i="6"/>
  <c r="K853" i="6"/>
  <c r="K6061" i="6"/>
  <c r="K4117" i="6"/>
  <c r="K5221" i="6"/>
  <c r="K1693" i="6"/>
  <c r="K4717" i="6"/>
  <c r="K7285" i="6"/>
  <c r="K829" i="6"/>
  <c r="K493" i="6"/>
  <c r="K3997" i="6"/>
  <c r="K1717" i="6"/>
  <c r="K6805" i="6"/>
  <c r="K4933" i="6"/>
  <c r="K1813" i="6"/>
  <c r="K6709" i="6"/>
  <c r="K8365" i="6"/>
  <c r="K7669" i="6"/>
  <c r="K7309" i="6"/>
  <c r="K2557" i="6"/>
  <c r="K325" i="6"/>
  <c r="K6613" i="6"/>
  <c r="K6757" i="6"/>
  <c r="K7573" i="6"/>
  <c r="K8245" i="6"/>
  <c r="K1141" i="6"/>
  <c r="K2821" i="6"/>
  <c r="K949" i="6"/>
  <c r="K5269" i="6"/>
  <c r="K997" i="6"/>
  <c r="K3229" i="6"/>
  <c r="K3805" i="6"/>
  <c r="K2605" i="6"/>
  <c r="K13" i="6"/>
  <c r="K3877" i="6"/>
  <c r="K7189" i="6"/>
  <c r="K4597" i="6"/>
  <c r="K3037" i="6"/>
  <c r="K3421" i="6"/>
  <c r="K3373" i="6"/>
  <c r="K3613" i="6"/>
  <c r="K181" i="6"/>
  <c r="K2125" i="6"/>
  <c r="K61" i="6"/>
  <c r="K3493" i="6"/>
  <c r="K6685" i="6"/>
  <c r="K7069" i="6"/>
  <c r="K2197" i="6"/>
  <c r="K5749" i="6"/>
  <c r="K8389" i="6"/>
  <c r="K5581" i="6"/>
  <c r="K7045" i="6"/>
  <c r="K4141" i="6"/>
  <c r="K4333" i="6"/>
  <c r="K109" i="6"/>
  <c r="K4693" i="6"/>
  <c r="K229" i="6"/>
  <c r="K8149" i="6"/>
  <c r="K7405" i="6"/>
  <c r="K1861" i="6"/>
  <c r="K373" i="6"/>
  <c r="K133" i="6"/>
  <c r="K1789" i="6"/>
  <c r="K1429" i="6"/>
  <c r="K2269" i="6"/>
  <c r="K3325" i="6"/>
  <c r="K3709" i="6"/>
  <c r="K2413" i="6"/>
  <c r="K1741" i="6"/>
  <c r="K8341" i="6"/>
  <c r="K7717" i="6"/>
  <c r="K1909" i="6"/>
  <c r="K6205" i="6"/>
  <c r="K5149" i="6"/>
  <c r="K8413" i="6"/>
  <c r="K8197" i="6"/>
  <c r="K4285" i="6"/>
  <c r="K7165" i="6"/>
  <c r="K7117" i="6"/>
  <c r="K4789" i="6"/>
  <c r="K3901" i="6"/>
  <c r="K1981" i="6"/>
  <c r="K6565" i="6"/>
  <c r="K7381" i="6"/>
  <c r="K4741" i="6"/>
  <c r="K6901" i="6"/>
  <c r="K7141" i="6"/>
  <c r="K6133" i="6"/>
  <c r="K5893" i="6"/>
  <c r="K6373" i="6"/>
  <c r="K3133" i="6"/>
  <c r="K6301" i="6"/>
  <c r="K1597" i="6"/>
  <c r="K6445" i="6"/>
  <c r="K4381" i="6"/>
  <c r="K5389" i="6"/>
  <c r="K5869" i="6"/>
  <c r="K7621" i="6"/>
  <c r="K6109" i="6"/>
  <c r="K7933" i="6"/>
  <c r="K7357" i="6"/>
  <c r="K5437" i="6"/>
  <c r="K6661" i="6"/>
  <c r="K5533" i="6"/>
  <c r="K4261" i="6"/>
  <c r="K6469" i="6"/>
  <c r="K8029" i="6"/>
  <c r="K3637" i="6"/>
  <c r="K4885" i="6"/>
  <c r="K1453" i="6"/>
  <c r="K37" i="6"/>
  <c r="K421" i="6"/>
  <c r="K877" i="6"/>
  <c r="K1189" i="6"/>
  <c r="K8125" i="6"/>
  <c r="K661" i="6"/>
  <c r="K6733" i="6"/>
  <c r="K2293" i="6"/>
  <c r="K5413" i="6"/>
  <c r="K7861" i="6"/>
  <c r="K6085" i="6"/>
  <c r="K589" i="6"/>
  <c r="K2053" i="6"/>
  <c r="K8173" i="6"/>
  <c r="K517" i="6"/>
  <c r="K4549" i="6"/>
  <c r="K2437" i="6"/>
  <c r="K5245" i="6"/>
  <c r="K1765" i="6"/>
  <c r="K1165" i="6"/>
  <c r="K5077" i="6"/>
  <c r="K1957" i="6"/>
  <c r="K1669" i="6"/>
  <c r="K2797" i="6"/>
  <c r="K3349" i="6"/>
  <c r="K6997" i="6"/>
  <c r="K3397" i="6"/>
  <c r="K3685" i="6"/>
  <c r="K7237" i="6"/>
  <c r="K8005" i="6"/>
  <c r="K5053" i="6"/>
  <c r="K4645" i="6"/>
  <c r="K4981" i="6"/>
  <c r="K5485" i="6"/>
  <c r="K4021" i="6"/>
  <c r="K5317" i="6"/>
  <c r="K2461" i="6"/>
  <c r="K3757" i="6"/>
  <c r="K5029" i="6"/>
  <c r="K6037" i="6"/>
  <c r="K7429" i="6"/>
  <c r="K6541" i="6"/>
  <c r="K6949" i="6"/>
  <c r="K733" i="6"/>
  <c r="K8221" i="6"/>
  <c r="K781" i="6"/>
  <c r="K901" i="6"/>
  <c r="K7693" i="6"/>
  <c r="K2845" i="6"/>
  <c r="K8101" i="6"/>
  <c r="K4957" i="6"/>
  <c r="K4909" i="6"/>
  <c r="K3445" i="6"/>
  <c r="K3973" i="6"/>
  <c r="K469" i="6"/>
  <c r="K5725" i="6"/>
  <c r="K3925" i="6"/>
  <c r="K205" i="6"/>
  <c r="K3565" i="6"/>
  <c r="K1501" i="6"/>
  <c r="K3469" i="6"/>
  <c r="K2245" i="6"/>
  <c r="K4861" i="6"/>
  <c r="K757" i="6"/>
  <c r="K6925" i="6"/>
  <c r="K7525" i="6"/>
  <c r="K7957" i="6"/>
  <c r="K253" i="6"/>
  <c r="K6277" i="6"/>
  <c r="K2029" i="6"/>
  <c r="K1645" i="6"/>
  <c r="K1261" i="6"/>
  <c r="K2725" i="6"/>
  <c r="K5965" i="6"/>
  <c r="K2389" i="6"/>
  <c r="K5005" i="6"/>
  <c r="K3253" i="6"/>
  <c r="K2773" i="6"/>
  <c r="K2941" i="6"/>
  <c r="K1069" i="6"/>
  <c r="K805" i="6"/>
  <c r="K4237" i="6"/>
  <c r="K637" i="6"/>
  <c r="K6493" i="6"/>
  <c r="K1549" i="6"/>
  <c r="K5941" i="6"/>
  <c r="K541" i="6"/>
  <c r="K2677" i="6"/>
  <c r="K6421" i="6"/>
  <c r="K6157" i="6"/>
  <c r="K7213" i="6"/>
  <c r="K5917" i="6"/>
  <c r="K7765" i="6"/>
  <c r="K1045" i="6"/>
  <c r="K2149" i="6"/>
  <c r="K7333" i="6"/>
  <c r="K3061" i="6"/>
  <c r="K277" i="6"/>
  <c r="K1477" i="6"/>
  <c r="K2173" i="6"/>
  <c r="K1093" i="6"/>
  <c r="K3301" i="6"/>
  <c r="K85" i="6"/>
  <c r="K2893" i="6"/>
  <c r="K4837" i="6"/>
  <c r="K7597" i="6"/>
  <c r="K3109" i="6"/>
  <c r="K1525" i="6"/>
  <c r="K5197" i="6"/>
  <c r="K4165" i="6"/>
  <c r="K2869" i="6"/>
  <c r="K5989" i="6"/>
  <c r="K2005" i="6"/>
  <c r="K4621" i="6"/>
  <c r="K973" i="6"/>
  <c r="K3085" i="6"/>
  <c r="K2485" i="6"/>
  <c r="K7453" i="6"/>
  <c r="K5293" i="6"/>
  <c r="K3781" i="6"/>
  <c r="K5125" i="6"/>
  <c r="K1837" i="6"/>
  <c r="K4429" i="6"/>
  <c r="K7837" i="6"/>
  <c r="K6877" i="6"/>
  <c r="K3013" i="6"/>
  <c r="K3949" i="6"/>
  <c r="K6397" i="6"/>
  <c r="K3733" i="6"/>
  <c r="K6973" i="6"/>
  <c r="K7789" i="6"/>
  <c r="K4669" i="6"/>
  <c r="K4357" i="6"/>
  <c r="K4405" i="6"/>
  <c r="K2989" i="6"/>
  <c r="K2701" i="6"/>
  <c r="K5629" i="6"/>
  <c r="K2749" i="6"/>
  <c r="K565" i="6"/>
  <c r="K3157" i="6"/>
  <c r="K8053" i="6"/>
  <c r="K1381" i="6"/>
  <c r="K1621" i="6"/>
  <c r="K3589" i="6"/>
  <c r="K4309" i="6"/>
  <c r="L41" i="5" l="1"/>
  <c r="P41" i="5" s="1"/>
  <c r="W15" i="5" s="1"/>
  <c r="K42" i="5"/>
  <c r="K3302" i="6"/>
  <c r="K3830" i="6"/>
  <c r="K3998" i="6"/>
  <c r="K3254" i="6"/>
  <c r="K38" i="6"/>
  <c r="K3614" i="6"/>
  <c r="K2678" i="6"/>
  <c r="K5150" i="6"/>
  <c r="K3086" i="6"/>
  <c r="K6950" i="6"/>
  <c r="K14" i="6"/>
  <c r="K5318" i="6"/>
  <c r="K5918" i="6"/>
  <c r="K4598" i="6"/>
  <c r="K398" i="6"/>
  <c r="K5486" i="6"/>
  <c r="K2294" i="6"/>
  <c r="K1190" i="6"/>
  <c r="K2174" i="6"/>
  <c r="K7262" i="6"/>
  <c r="K854" i="6"/>
  <c r="K1430" i="6"/>
  <c r="K3806" i="6"/>
  <c r="K4838" i="6"/>
  <c r="K7958" i="6"/>
  <c r="K2630" i="6"/>
  <c r="K4694" i="6"/>
  <c r="K5222" i="6"/>
  <c r="K1766" i="6"/>
  <c r="K5894" i="6"/>
  <c r="K7646" i="6"/>
  <c r="K3758" i="6"/>
  <c r="K3710" i="6"/>
  <c r="K4382" i="6"/>
  <c r="K5654" i="6"/>
  <c r="K3182" i="6"/>
  <c r="K5702" i="6"/>
  <c r="K4238" i="6"/>
  <c r="K8150" i="6"/>
  <c r="K998" i="6"/>
  <c r="K4286" i="6"/>
  <c r="K7598" i="6"/>
  <c r="K2846" i="6"/>
  <c r="K4622" i="6"/>
  <c r="K1502" i="6"/>
  <c r="K2702" i="6"/>
  <c r="K7070" i="6"/>
  <c r="K1742" i="6"/>
  <c r="K590" i="6"/>
  <c r="K1406" i="6"/>
  <c r="K6710" i="6"/>
  <c r="K3350" i="6"/>
  <c r="K6110" i="6"/>
  <c r="K326" i="6"/>
  <c r="K2462" i="6"/>
  <c r="K7358" i="6"/>
  <c r="K4046" i="6"/>
  <c r="K6830" i="6"/>
  <c r="K254" i="6"/>
  <c r="K5246" i="6"/>
  <c r="K1214" i="6"/>
  <c r="K3470" i="6"/>
  <c r="K6734" i="6"/>
  <c r="K1838" i="6"/>
  <c r="K1574" i="6"/>
  <c r="K6086" i="6"/>
  <c r="K4262" i="6"/>
  <c r="K5054" i="6"/>
  <c r="K6806" i="6"/>
  <c r="K8126" i="6"/>
  <c r="K6374" i="6"/>
  <c r="K1310" i="6"/>
  <c r="K8318" i="6"/>
  <c r="K2918" i="6"/>
  <c r="K782" i="6"/>
  <c r="K5798" i="6"/>
  <c r="K3902" i="6"/>
  <c r="K1958" i="6"/>
  <c r="K3014" i="6"/>
  <c r="K6902" i="6"/>
  <c r="K3278" i="6"/>
  <c r="K6470" i="6"/>
  <c r="K6542" i="6"/>
  <c r="K494" i="6"/>
  <c r="K5174" i="6"/>
  <c r="K7502" i="6"/>
  <c r="K1718" i="6"/>
  <c r="K7838" i="6"/>
  <c r="K5006" i="6"/>
  <c r="K7886" i="6"/>
  <c r="K3062" i="6"/>
  <c r="K1814" i="6"/>
  <c r="K6158" i="6"/>
  <c r="K6926" i="6"/>
  <c r="K3134" i="6"/>
  <c r="K3110" i="6"/>
  <c r="K5870" i="6"/>
  <c r="K950" i="6"/>
  <c r="K710" i="6"/>
  <c r="K878" i="6"/>
  <c r="K2102" i="6"/>
  <c r="K6326" i="6"/>
  <c r="K2894" i="6"/>
  <c r="K8078" i="6"/>
  <c r="K7550" i="6"/>
  <c r="K2654" i="6"/>
  <c r="K926" i="6"/>
  <c r="K3686" i="6"/>
  <c r="K8366" i="6"/>
  <c r="K7622" i="6"/>
  <c r="K5678" i="6"/>
  <c r="K4502" i="6"/>
  <c r="K734" i="6"/>
  <c r="K2078" i="6"/>
  <c r="K3638" i="6"/>
  <c r="K6446" i="6"/>
  <c r="K5438" i="6"/>
  <c r="K7022" i="6"/>
  <c r="K6182" i="6"/>
  <c r="K6494" i="6"/>
  <c r="K4070" i="6"/>
  <c r="K8270" i="6"/>
  <c r="K2606" i="6"/>
  <c r="K5750" i="6"/>
  <c r="K3374" i="6"/>
  <c r="K4118" i="6"/>
  <c r="K110" i="6"/>
  <c r="K4358" i="6"/>
  <c r="K1478" i="6"/>
  <c r="K5966" i="6"/>
  <c r="K1598" i="6"/>
  <c r="K1886" i="6"/>
  <c r="K6782" i="6"/>
  <c r="K2534" i="6"/>
  <c r="K302" i="6"/>
  <c r="K6878" i="6"/>
  <c r="K2342" i="6"/>
  <c r="K4982" i="6"/>
  <c r="K4430" i="6"/>
  <c r="K7766" i="6"/>
  <c r="K5366" i="6"/>
  <c r="K1670" i="6"/>
  <c r="K2198" i="6"/>
  <c r="K470" i="6"/>
  <c r="K2870" i="6"/>
  <c r="K7670" i="6"/>
  <c r="K1790" i="6"/>
  <c r="K614" i="6"/>
  <c r="K1358" i="6"/>
  <c r="K86" i="6"/>
  <c r="K2318" i="6"/>
  <c r="K4022" i="6"/>
  <c r="K6278" i="6"/>
  <c r="K6998" i="6"/>
  <c r="K1982" i="6"/>
  <c r="K4742" i="6"/>
  <c r="K7046" i="6"/>
  <c r="K4790" i="6"/>
  <c r="K5126" i="6"/>
  <c r="K7526" i="6"/>
  <c r="K6974" i="6"/>
  <c r="K6014" i="6"/>
  <c r="K8030" i="6"/>
  <c r="K3974" i="6"/>
  <c r="K8198" i="6"/>
  <c r="K3206" i="6"/>
  <c r="K5774" i="6"/>
  <c r="K2822" i="6"/>
  <c r="K5726" i="6"/>
  <c r="K4406" i="6"/>
  <c r="K4766" i="6"/>
  <c r="K902" i="6"/>
  <c r="K6854" i="6"/>
  <c r="K8414" i="6"/>
  <c r="K7166" i="6"/>
  <c r="K5846" i="6"/>
  <c r="K1166" i="6"/>
  <c r="K1286" i="6"/>
  <c r="K5270" i="6"/>
  <c r="K7334" i="6"/>
  <c r="K182" i="6"/>
  <c r="K2006" i="6"/>
  <c r="K3662" i="6"/>
  <c r="K4190" i="6"/>
  <c r="K6062" i="6"/>
  <c r="K6302" i="6"/>
  <c r="K6398" i="6"/>
  <c r="K2558" i="6"/>
  <c r="K4454" i="6"/>
  <c r="K4934" i="6"/>
  <c r="K7430" i="6"/>
  <c r="K6350" i="6"/>
  <c r="K2990" i="6"/>
  <c r="K4334" i="6"/>
  <c r="K2774" i="6"/>
  <c r="K6134" i="6"/>
  <c r="K806" i="6"/>
  <c r="K2486" i="6"/>
  <c r="K2726" i="6"/>
  <c r="K7742" i="6"/>
  <c r="K3038" i="6"/>
  <c r="K4550" i="6"/>
  <c r="K5558" i="6"/>
  <c r="K4478" i="6"/>
  <c r="K7214" i="6"/>
  <c r="K278" i="6"/>
  <c r="K5822" i="6"/>
  <c r="K1262" i="6"/>
  <c r="K2222" i="6"/>
  <c r="K4670" i="6"/>
  <c r="K2438" i="6"/>
  <c r="K5582" i="6"/>
  <c r="K7982" i="6"/>
  <c r="K7910" i="6"/>
  <c r="K3422" i="6"/>
  <c r="K830" i="6"/>
  <c r="K422" i="6"/>
  <c r="K758" i="6"/>
  <c r="K5462" i="6"/>
  <c r="K7862" i="6"/>
  <c r="K2798" i="6"/>
  <c r="K662" i="6"/>
  <c r="K1046" i="6"/>
  <c r="K1622" i="6"/>
  <c r="K3494" i="6"/>
  <c r="K7190" i="6"/>
  <c r="K5630" i="6"/>
  <c r="K7406" i="6"/>
  <c r="K6206" i="6"/>
  <c r="K7454" i="6"/>
  <c r="K6614" i="6"/>
  <c r="K6638" i="6"/>
  <c r="K3926" i="6"/>
  <c r="K1526" i="6"/>
  <c r="K2966" i="6"/>
  <c r="K5534" i="6"/>
  <c r="K2246" i="6"/>
  <c r="K8390" i="6"/>
  <c r="K1382" i="6"/>
  <c r="K5606" i="6"/>
  <c r="K1646" i="6"/>
  <c r="K5198" i="6"/>
  <c r="K4814" i="6"/>
  <c r="K7478" i="6"/>
  <c r="K1910" i="6"/>
  <c r="K6686" i="6"/>
  <c r="K5078" i="6"/>
  <c r="K2150" i="6"/>
  <c r="K3398" i="6"/>
  <c r="K1094" i="6"/>
  <c r="K3782" i="6"/>
  <c r="K1694" i="6"/>
  <c r="K3950" i="6"/>
  <c r="K2750" i="6"/>
  <c r="K8294" i="6"/>
  <c r="K7310" i="6"/>
  <c r="K518" i="6"/>
  <c r="K4094" i="6"/>
  <c r="K7814" i="6"/>
  <c r="K3854" i="6"/>
  <c r="K542" i="6"/>
  <c r="K2510" i="6"/>
  <c r="K62" i="6"/>
  <c r="K374" i="6"/>
  <c r="K4310" i="6"/>
  <c r="K1238" i="6"/>
  <c r="K8222" i="6"/>
  <c r="K5510" i="6"/>
  <c r="K2030" i="6"/>
  <c r="K5942" i="6"/>
  <c r="K158" i="6"/>
  <c r="K4574" i="6"/>
  <c r="K6254" i="6"/>
  <c r="K6230" i="6"/>
  <c r="K446" i="6"/>
  <c r="K3566" i="6"/>
  <c r="K7142" i="6"/>
  <c r="K5390" i="6"/>
  <c r="K7118" i="6"/>
  <c r="K230" i="6"/>
  <c r="K974" i="6"/>
  <c r="K3518" i="6"/>
  <c r="K2126" i="6"/>
  <c r="K3158" i="6"/>
  <c r="K1550" i="6"/>
  <c r="K6038" i="6"/>
  <c r="K2390" i="6"/>
  <c r="K4646" i="6"/>
  <c r="K1934" i="6"/>
  <c r="K4214" i="6"/>
  <c r="K6422" i="6"/>
  <c r="K7790" i="6"/>
  <c r="K2366" i="6"/>
  <c r="K7286" i="6"/>
  <c r="K7574" i="6"/>
  <c r="K3542" i="6"/>
  <c r="K1454" i="6"/>
  <c r="K5342" i="6"/>
  <c r="K5294" i="6"/>
  <c r="K3326" i="6"/>
  <c r="K7238" i="6"/>
  <c r="K4910" i="6"/>
  <c r="K4142" i="6"/>
  <c r="K4862" i="6"/>
  <c r="K134" i="6"/>
  <c r="K5990" i="6"/>
  <c r="K5030" i="6"/>
  <c r="K4886" i="6"/>
  <c r="K2942" i="6"/>
  <c r="K638" i="6"/>
  <c r="K206" i="6"/>
  <c r="K6758" i="6"/>
  <c r="K8102" i="6"/>
  <c r="K5102" i="6"/>
  <c r="K6518" i="6"/>
  <c r="K6662" i="6"/>
  <c r="K8174" i="6"/>
  <c r="K8054" i="6"/>
  <c r="K7718" i="6"/>
  <c r="K2054" i="6"/>
  <c r="K4718" i="6"/>
  <c r="K1118" i="6"/>
  <c r="K5414" i="6"/>
  <c r="K566" i="6"/>
  <c r="K1334" i="6"/>
  <c r="K1142" i="6"/>
  <c r="K3878" i="6"/>
  <c r="K350" i="6"/>
  <c r="K3230" i="6"/>
  <c r="K2270" i="6"/>
  <c r="K1862" i="6"/>
  <c r="K7694" i="6"/>
  <c r="K4166" i="6"/>
  <c r="K4958" i="6"/>
  <c r="K1022" i="6"/>
  <c r="K6590" i="6"/>
  <c r="K2414" i="6"/>
  <c r="K8342" i="6"/>
  <c r="K6566" i="6"/>
  <c r="K3590" i="6"/>
  <c r="K3446" i="6"/>
  <c r="K3734" i="6"/>
  <c r="K7382" i="6"/>
  <c r="K8246" i="6"/>
  <c r="K7094" i="6"/>
  <c r="K4526" i="6"/>
  <c r="K7934" i="6"/>
  <c r="K686" i="6"/>
  <c r="K1070" i="6"/>
  <c r="K2582" i="6"/>
  <c r="K8006" i="6"/>
  <c r="K43" i="5" l="1"/>
  <c r="L42" i="5"/>
  <c r="P42" i="5" s="1"/>
  <c r="W16" i="5" s="1"/>
  <c r="K7887" i="6"/>
  <c r="K1863" i="6"/>
  <c r="K3855" i="6"/>
  <c r="K1935" i="6"/>
  <c r="K2319" i="6"/>
  <c r="K4599" i="6"/>
  <c r="K4983" i="6"/>
  <c r="K7023" i="6"/>
  <c r="K7143" i="6"/>
  <c r="K6423" i="6"/>
  <c r="K7479" i="6"/>
  <c r="K2127" i="6"/>
  <c r="K5655" i="6"/>
  <c r="K4263" i="6"/>
  <c r="K1887" i="6"/>
  <c r="K7839" i="6"/>
  <c r="K2151" i="6"/>
  <c r="K1311" i="6"/>
  <c r="K2607" i="6"/>
  <c r="K4239" i="6"/>
  <c r="K6447" i="6"/>
  <c r="K6135" i="6"/>
  <c r="K3087" i="6"/>
  <c r="K3183" i="6"/>
  <c r="K1959" i="6"/>
  <c r="K1119" i="6"/>
  <c r="K2271" i="6"/>
  <c r="K6039" i="6"/>
  <c r="K5415" i="6"/>
  <c r="K975" i="6"/>
  <c r="K7719" i="6"/>
  <c r="K3279" i="6"/>
  <c r="K5271" i="6"/>
  <c r="K1047" i="6"/>
  <c r="K8031" i="6"/>
  <c r="K7743" i="6"/>
  <c r="K2871" i="6"/>
  <c r="K2847" i="6"/>
  <c r="K2439" i="6"/>
  <c r="K1815" i="6"/>
  <c r="K2703" i="6"/>
  <c r="K759" i="6"/>
  <c r="K39" i="6"/>
  <c r="K639" i="6"/>
  <c r="K1767" i="6"/>
  <c r="K543" i="6"/>
  <c r="K5559" i="6"/>
  <c r="K4095" i="6"/>
  <c r="K3615" i="6"/>
  <c r="K6567" i="6"/>
  <c r="K3423" i="6"/>
  <c r="K4527" i="6"/>
  <c r="K3999" i="6"/>
  <c r="K4407" i="6"/>
  <c r="K4959" i="6"/>
  <c r="K6111" i="6"/>
  <c r="K2583" i="6"/>
  <c r="K903" i="6"/>
  <c r="K6927" i="6"/>
  <c r="K2175" i="6"/>
  <c r="K8079" i="6"/>
  <c r="K375" i="6"/>
  <c r="K6831" i="6"/>
  <c r="K279" i="6"/>
  <c r="K8415" i="6"/>
  <c r="K1143" i="6"/>
  <c r="K7623" i="6"/>
  <c r="K1695" i="6"/>
  <c r="K7575" i="6"/>
  <c r="K2679" i="6"/>
  <c r="K5703" i="6"/>
  <c r="K5775" i="6"/>
  <c r="K3063" i="6"/>
  <c r="K1743" i="6"/>
  <c r="K3135" i="6"/>
  <c r="K5535" i="6"/>
  <c r="K5727" i="6"/>
  <c r="K2535" i="6"/>
  <c r="K2511" i="6"/>
  <c r="K6903" i="6"/>
  <c r="K7167" i="6"/>
  <c r="K6663" i="6"/>
  <c r="K6495" i="6"/>
  <c r="K3351" i="6"/>
  <c r="K6351" i="6"/>
  <c r="K4647" i="6"/>
  <c r="K2391" i="6"/>
  <c r="K5871" i="6"/>
  <c r="K4815" i="6"/>
  <c r="K6615" i="6"/>
  <c r="K2055" i="6"/>
  <c r="K1575" i="6"/>
  <c r="K2631" i="6"/>
  <c r="K3255" i="6"/>
  <c r="K4623" i="6"/>
  <c r="K6231" i="6"/>
  <c r="K1095" i="6"/>
  <c r="K5343" i="6"/>
  <c r="K663" i="6"/>
  <c r="K4935" i="6"/>
  <c r="K5679" i="6"/>
  <c r="K3759" i="6"/>
  <c r="K4023" i="6"/>
  <c r="K4143" i="6"/>
  <c r="K4503" i="6"/>
  <c r="K5895" i="6"/>
  <c r="K7551" i="6"/>
  <c r="K1527" i="6"/>
  <c r="K3111" i="6"/>
  <c r="K2295" i="6"/>
  <c r="K5247" i="6"/>
  <c r="K6735" i="6"/>
  <c r="K1359" i="6"/>
  <c r="K7647" i="6"/>
  <c r="K4119" i="6"/>
  <c r="K207" i="6"/>
  <c r="K5823" i="6"/>
  <c r="K7071" i="6"/>
  <c r="K7791" i="6"/>
  <c r="K3831" i="6"/>
  <c r="K87" i="6"/>
  <c r="K1719" i="6"/>
  <c r="K5847" i="6"/>
  <c r="K5919" i="6"/>
  <c r="K8247" i="6"/>
  <c r="K7311" i="6"/>
  <c r="K1983" i="6"/>
  <c r="K4215" i="6"/>
  <c r="K615" i="6"/>
  <c r="K399" i="6"/>
  <c r="K1479" i="6"/>
  <c r="K855" i="6"/>
  <c r="K4791" i="6"/>
  <c r="K735" i="6"/>
  <c r="K7911" i="6"/>
  <c r="K4839" i="6"/>
  <c r="K4047" i="6"/>
  <c r="K8319" i="6"/>
  <c r="K4335" i="6"/>
  <c r="K255" i="6"/>
  <c r="K4911" i="6"/>
  <c r="K6471" i="6"/>
  <c r="K8391" i="6"/>
  <c r="K7959" i="6"/>
  <c r="K7431" i="6"/>
  <c r="K2967" i="6"/>
  <c r="K7287" i="6"/>
  <c r="K6855" i="6"/>
  <c r="K6327" i="6"/>
  <c r="K8007" i="6"/>
  <c r="K7455" i="6"/>
  <c r="K1263" i="6"/>
  <c r="K135" i="6"/>
  <c r="K3039" i="6"/>
  <c r="K783" i="6"/>
  <c r="K2367" i="6"/>
  <c r="K4383" i="6"/>
  <c r="K1671" i="6"/>
  <c r="K3783" i="6"/>
  <c r="K5223" i="6"/>
  <c r="K6255" i="6"/>
  <c r="K3543" i="6"/>
  <c r="K1599" i="6"/>
  <c r="K1503" i="6"/>
  <c r="K7767" i="6"/>
  <c r="K7215" i="6"/>
  <c r="K1791" i="6"/>
  <c r="K5439" i="6"/>
  <c r="K6639" i="6"/>
  <c r="K4887" i="6"/>
  <c r="K2199" i="6"/>
  <c r="K4311" i="6"/>
  <c r="K1023" i="6"/>
  <c r="K5511" i="6"/>
  <c r="K6687" i="6"/>
  <c r="K519" i="6"/>
  <c r="K6279" i="6"/>
  <c r="K2079" i="6"/>
  <c r="K5463" i="6"/>
  <c r="K8199" i="6"/>
  <c r="K3519" i="6"/>
  <c r="K1071" i="6"/>
  <c r="K7599" i="6"/>
  <c r="K6159" i="6"/>
  <c r="K7671" i="6"/>
  <c r="K831" i="6"/>
  <c r="K1455" i="6"/>
  <c r="K5103" i="6"/>
  <c r="K6063" i="6"/>
  <c r="K1551" i="6"/>
  <c r="K1239" i="6"/>
  <c r="K111" i="6"/>
  <c r="K6543" i="6"/>
  <c r="K3687" i="6"/>
  <c r="K8367" i="6"/>
  <c r="K7695" i="6"/>
  <c r="K2919" i="6"/>
  <c r="K5055" i="6"/>
  <c r="K927" i="6"/>
  <c r="K5487" i="6"/>
  <c r="K8127" i="6"/>
  <c r="K5367" i="6"/>
  <c r="K3927" i="6"/>
  <c r="K7119" i="6"/>
  <c r="K6591" i="6"/>
  <c r="K351" i="6"/>
  <c r="K447" i="6"/>
  <c r="K6807" i="6"/>
  <c r="K3879" i="6"/>
  <c r="K807" i="6"/>
  <c r="K8295" i="6"/>
  <c r="K6951" i="6"/>
  <c r="K2463" i="6"/>
  <c r="K1215" i="6"/>
  <c r="K3327" i="6"/>
  <c r="K159" i="6"/>
  <c r="K999" i="6"/>
  <c r="K7527" i="6"/>
  <c r="K1647" i="6"/>
  <c r="K3735" i="6"/>
  <c r="K5391" i="6"/>
  <c r="K8055" i="6"/>
  <c r="K7503" i="6"/>
  <c r="K5943" i="6"/>
  <c r="K6999" i="6"/>
  <c r="K6015" i="6"/>
  <c r="K3015" i="6"/>
  <c r="K7815" i="6"/>
  <c r="K6303" i="6"/>
  <c r="K2775" i="6"/>
  <c r="K4575" i="6"/>
  <c r="K1191" i="6"/>
  <c r="K7239" i="6"/>
  <c r="K3663" i="6"/>
  <c r="K7935" i="6"/>
  <c r="K3567" i="6"/>
  <c r="K4767" i="6"/>
  <c r="K8151" i="6"/>
  <c r="K183" i="6"/>
  <c r="K3903" i="6"/>
  <c r="K1383" i="6"/>
  <c r="K6207" i="6"/>
  <c r="K7047" i="6"/>
  <c r="K471" i="6"/>
  <c r="K2895" i="6"/>
  <c r="K3591" i="6"/>
  <c r="K5967" i="6"/>
  <c r="K2991" i="6"/>
  <c r="K2007" i="6"/>
  <c r="K2823" i="6"/>
  <c r="K423" i="6"/>
  <c r="K5199" i="6"/>
  <c r="K327" i="6"/>
  <c r="K3159" i="6"/>
  <c r="K2031" i="6"/>
  <c r="K303" i="6"/>
  <c r="K5631" i="6"/>
  <c r="K1911" i="6"/>
  <c r="K6711" i="6"/>
  <c r="K5127" i="6"/>
  <c r="K6759" i="6"/>
  <c r="K2727" i="6"/>
  <c r="K5319" i="6"/>
  <c r="K2799" i="6"/>
  <c r="K4287" i="6"/>
  <c r="K4191" i="6"/>
  <c r="K6975" i="6"/>
  <c r="K8343" i="6"/>
  <c r="K5151" i="6"/>
  <c r="K4167" i="6"/>
  <c r="K7863" i="6"/>
  <c r="K3807" i="6"/>
  <c r="K6087" i="6"/>
  <c r="K1335" i="6"/>
  <c r="K7983" i="6"/>
  <c r="K7407" i="6"/>
  <c r="K4743" i="6"/>
  <c r="K6879" i="6"/>
  <c r="K5751" i="6"/>
  <c r="K8175" i="6"/>
  <c r="K2487" i="6"/>
  <c r="K1839" i="6"/>
  <c r="K1431" i="6"/>
  <c r="K951" i="6"/>
  <c r="K687" i="6"/>
  <c r="K3207" i="6"/>
  <c r="K2343" i="6"/>
  <c r="K2943" i="6"/>
  <c r="K3951" i="6"/>
  <c r="K4479" i="6"/>
  <c r="K63" i="6"/>
  <c r="K3375" i="6"/>
  <c r="K879" i="6"/>
  <c r="K2751" i="6"/>
  <c r="K3975" i="6"/>
  <c r="K7095" i="6"/>
  <c r="K4671" i="6"/>
  <c r="K8223" i="6"/>
  <c r="K4695" i="6"/>
  <c r="K2559" i="6"/>
  <c r="K5583" i="6"/>
  <c r="K3399" i="6"/>
  <c r="K15" i="6"/>
  <c r="K5079" i="6"/>
  <c r="K2103" i="6"/>
  <c r="K567" i="6"/>
  <c r="K7335" i="6"/>
  <c r="K2247" i="6"/>
  <c r="K5991" i="6"/>
  <c r="K6375" i="6"/>
  <c r="K3495" i="6"/>
  <c r="K6183" i="6"/>
  <c r="K6783" i="6"/>
  <c r="K5031" i="6"/>
  <c r="K2415" i="6"/>
  <c r="K8103" i="6"/>
  <c r="K6519" i="6"/>
  <c r="K1287" i="6"/>
  <c r="K4551" i="6"/>
  <c r="K591" i="6"/>
  <c r="K8271" i="6"/>
  <c r="K4431" i="6"/>
  <c r="K3447" i="6"/>
  <c r="K5175" i="6"/>
  <c r="K4455" i="6"/>
  <c r="K7383" i="6"/>
  <c r="K4719" i="6"/>
  <c r="K1167" i="6"/>
  <c r="K1623" i="6"/>
  <c r="K5007" i="6"/>
  <c r="K3711" i="6"/>
  <c r="K3471" i="6"/>
  <c r="K2655" i="6"/>
  <c r="K3303" i="6"/>
  <c r="K5295" i="6"/>
  <c r="K5799" i="6"/>
  <c r="K231" i="6"/>
  <c r="K3231" i="6"/>
  <c r="K4071" i="6"/>
  <c r="K4359" i="6"/>
  <c r="K7191" i="6"/>
  <c r="K711" i="6"/>
  <c r="K5607" i="6"/>
  <c r="K3639" i="6"/>
  <c r="K4863" i="6"/>
  <c r="K1407" i="6"/>
  <c r="K7263" i="6"/>
  <c r="K7359" i="6"/>
  <c r="K495" i="6"/>
  <c r="K2223" i="6"/>
  <c r="K6399" i="6"/>
  <c r="K3088" i="6" l="1"/>
  <c r="K4576" i="6"/>
  <c r="K2128" i="6"/>
  <c r="K40" i="6"/>
  <c r="K736" i="6"/>
  <c r="K3376" i="6"/>
  <c r="K3448" i="6"/>
  <c r="K5056" i="6"/>
  <c r="K6136" i="6"/>
  <c r="K256" i="6"/>
  <c r="K3832" i="6"/>
  <c r="K8128" i="6"/>
  <c r="K6232" i="6"/>
  <c r="K2896" i="6"/>
  <c r="K6040" i="6"/>
  <c r="K856" i="6"/>
  <c r="K1816" i="6"/>
  <c r="K6520" i="6"/>
  <c r="K7600" i="6"/>
  <c r="K6952" i="6"/>
  <c r="K7384" i="6"/>
  <c r="K4984" i="6"/>
  <c r="K8368" i="6"/>
  <c r="K1864" i="6"/>
  <c r="K5800" i="6"/>
  <c r="K4504" i="6"/>
  <c r="K2680" i="6"/>
  <c r="K7888" i="6"/>
  <c r="K1840" i="6"/>
  <c r="K3856" i="6"/>
  <c r="K5512" i="6"/>
  <c r="K3064" i="6"/>
  <c r="K5704" i="6"/>
  <c r="K7552" i="6"/>
  <c r="K4360" i="6"/>
  <c r="K4168" i="6"/>
  <c r="K5680" i="6"/>
  <c r="K3304" i="6"/>
  <c r="K3664" i="6"/>
  <c r="K4240" i="6"/>
  <c r="K6064" i="6"/>
  <c r="K1504" i="6"/>
  <c r="K5848" i="6"/>
  <c r="K1408" i="6"/>
  <c r="K5608" i="6"/>
  <c r="K7216" i="6"/>
  <c r="K3280" i="6"/>
  <c r="K6304" i="6"/>
  <c r="K1192" i="6"/>
  <c r="K1624" i="6"/>
  <c r="K7312" i="6"/>
  <c r="K7408" i="6"/>
  <c r="K136" i="6"/>
  <c r="K2464" i="6"/>
  <c r="K1984" i="6"/>
  <c r="K472" i="6"/>
  <c r="K7192" i="6"/>
  <c r="K64" i="6"/>
  <c r="K520" i="6"/>
  <c r="K7960" i="6"/>
  <c r="K8248" i="6"/>
  <c r="K7144" i="6"/>
  <c r="K7336" i="6"/>
  <c r="K2008" i="6"/>
  <c r="K3472" i="6"/>
  <c r="K2704" i="6"/>
  <c r="K5248" i="6"/>
  <c r="K880" i="6"/>
  <c r="K2056" i="6"/>
  <c r="K184" i="6"/>
  <c r="K8416" i="6"/>
  <c r="K4768" i="6"/>
  <c r="K5872" i="6"/>
  <c r="K7240" i="6"/>
  <c r="K4672" i="6"/>
  <c r="K7816" i="6"/>
  <c r="K6544" i="6"/>
  <c r="K4120" i="6"/>
  <c r="K232" i="6"/>
  <c r="K496" i="6"/>
  <c r="K1120" i="6"/>
  <c r="K7984" i="6"/>
  <c r="K3352" i="6"/>
  <c r="K2248" i="6"/>
  <c r="K1432" i="6"/>
  <c r="K904" i="6"/>
  <c r="K4456" i="6"/>
  <c r="K6160" i="6"/>
  <c r="K6976" i="6"/>
  <c r="K8080" i="6"/>
  <c r="K664" i="6"/>
  <c r="K3880" i="6"/>
  <c r="K8056" i="6"/>
  <c r="K1000" i="6"/>
  <c r="K1648" i="6"/>
  <c r="K1144" i="6"/>
  <c r="K4384" i="6"/>
  <c r="K2080" i="6"/>
  <c r="K4720" i="6"/>
  <c r="K7480" i="6"/>
  <c r="K6280" i="6"/>
  <c r="K2296" i="6"/>
  <c r="K2416" i="6"/>
  <c r="K1528" i="6"/>
  <c r="K8032" i="6"/>
  <c r="K304" i="6"/>
  <c r="K3040" i="6"/>
  <c r="K2224" i="6"/>
  <c r="K112" i="6"/>
  <c r="K3160" i="6"/>
  <c r="K4336" i="6"/>
  <c r="K6808" i="6"/>
  <c r="K832" i="6"/>
  <c r="K4408" i="6"/>
  <c r="K4816" i="6"/>
  <c r="K5920" i="6"/>
  <c r="K7120" i="6"/>
  <c r="K5824" i="6"/>
  <c r="K2512" i="6"/>
  <c r="K6856" i="6"/>
  <c r="K4432" i="6"/>
  <c r="K1672" i="6"/>
  <c r="K4216" i="6"/>
  <c r="K400" i="6"/>
  <c r="K2584" i="6"/>
  <c r="K7624" i="6"/>
  <c r="K2104" i="6"/>
  <c r="K2488" i="6"/>
  <c r="K6568" i="6"/>
  <c r="K2344" i="6"/>
  <c r="K6088" i="6"/>
  <c r="K3208" i="6"/>
  <c r="K3544" i="6"/>
  <c r="K5128" i="6"/>
  <c r="K7072" i="6"/>
  <c r="K7744" i="6"/>
  <c r="K7288" i="6"/>
  <c r="K376" i="6"/>
  <c r="K4624" i="6"/>
  <c r="K7792" i="6"/>
  <c r="K6328" i="6"/>
  <c r="K5656" i="6"/>
  <c r="K1240" i="6"/>
  <c r="K3904" i="6"/>
  <c r="K6880" i="6"/>
  <c r="K5392" i="6"/>
  <c r="K2176" i="6"/>
  <c r="K1168" i="6"/>
  <c r="K1960" i="6"/>
  <c r="K784" i="6"/>
  <c r="K6376" i="6"/>
  <c r="K7048" i="6"/>
  <c r="K1912" i="6"/>
  <c r="K1744" i="6"/>
  <c r="K952" i="6"/>
  <c r="K3424" i="6"/>
  <c r="K8224" i="6"/>
  <c r="K3016" i="6"/>
  <c r="K7696" i="6"/>
  <c r="K6424" i="6"/>
  <c r="K3136" i="6"/>
  <c r="K1480" i="6"/>
  <c r="K3520" i="6"/>
  <c r="K5728" i="6"/>
  <c r="K88" i="6"/>
  <c r="K1600" i="6"/>
  <c r="K1792" i="6"/>
  <c r="K7864" i="6"/>
  <c r="K4264" i="6"/>
  <c r="K5320" i="6"/>
  <c r="K5968" i="6"/>
  <c r="K2800" i="6"/>
  <c r="K7432" i="6"/>
  <c r="K2848" i="6"/>
  <c r="K928" i="6"/>
  <c r="K8200" i="6"/>
  <c r="K4072" i="6"/>
  <c r="K760" i="6"/>
  <c r="K4960" i="6"/>
  <c r="K7360" i="6"/>
  <c r="K2536" i="6"/>
  <c r="K4192" i="6"/>
  <c r="K3928" i="6"/>
  <c r="K2728" i="6"/>
  <c r="K2776" i="6"/>
  <c r="K592" i="6"/>
  <c r="K976" i="6"/>
  <c r="K5464" i="6"/>
  <c r="K7768" i="6"/>
  <c r="K1048" i="6"/>
  <c r="K1264" i="6"/>
  <c r="K5416" i="6"/>
  <c r="K6688" i="6"/>
  <c r="K1072" i="6"/>
  <c r="K5296" i="6"/>
  <c r="K2968" i="6"/>
  <c r="K6352" i="6"/>
  <c r="K2200" i="6"/>
  <c r="K5536" i="6"/>
  <c r="K1720" i="6"/>
  <c r="K8320" i="6"/>
  <c r="K7456" i="6"/>
  <c r="K3496" i="6"/>
  <c r="K4600" i="6"/>
  <c r="K6256" i="6"/>
  <c r="K808" i="6"/>
  <c r="K4888" i="6"/>
  <c r="K5368" i="6"/>
  <c r="K6904" i="6"/>
  <c r="K6016" i="6"/>
  <c r="K8344" i="6"/>
  <c r="K1288" i="6"/>
  <c r="K7264" i="6"/>
  <c r="K2560" i="6"/>
  <c r="K3952" i="6"/>
  <c r="K4528" i="6"/>
  <c r="K5896" i="6"/>
  <c r="K1216" i="6"/>
  <c r="K2032" i="6"/>
  <c r="K7504" i="6"/>
  <c r="K5584" i="6"/>
  <c r="K208" i="6"/>
  <c r="K8008" i="6"/>
  <c r="K6712" i="6"/>
  <c r="K352" i="6"/>
  <c r="K7096" i="6"/>
  <c r="K4792" i="6"/>
  <c r="K2608" i="6"/>
  <c r="K6784" i="6"/>
  <c r="K1696" i="6"/>
  <c r="K3736" i="6"/>
  <c r="K2872" i="6"/>
  <c r="K4696" i="6"/>
  <c r="K3616" i="6"/>
  <c r="K5560" i="6"/>
  <c r="K4480" i="6"/>
  <c r="K2752" i="6"/>
  <c r="K6664" i="6"/>
  <c r="K6760" i="6"/>
  <c r="K328" i="6"/>
  <c r="K5032" i="6"/>
  <c r="K6832" i="6"/>
  <c r="K1888" i="6"/>
  <c r="K16" i="6"/>
  <c r="K8176" i="6"/>
  <c r="K2272" i="6"/>
  <c r="K6112" i="6"/>
  <c r="K8296" i="6"/>
  <c r="K2440" i="6"/>
  <c r="K6496" i="6"/>
  <c r="K5008" i="6"/>
  <c r="K160" i="6"/>
  <c r="K2392" i="6"/>
  <c r="K5752" i="6"/>
  <c r="K448" i="6"/>
  <c r="K3568" i="6"/>
  <c r="K5632" i="6"/>
  <c r="K2944" i="6"/>
  <c r="K8104" i="6"/>
  <c r="K1024" i="6"/>
  <c r="K3184" i="6"/>
  <c r="K4144" i="6"/>
  <c r="K8152" i="6"/>
  <c r="K6184" i="6"/>
  <c r="K688" i="6"/>
  <c r="K4312" i="6"/>
  <c r="K3592" i="6"/>
  <c r="K3328" i="6"/>
  <c r="K7936" i="6"/>
  <c r="K4024" i="6"/>
  <c r="K616" i="6"/>
  <c r="K7024" i="6"/>
  <c r="K5080" i="6"/>
  <c r="K712" i="6"/>
  <c r="K3112" i="6"/>
  <c r="K4744" i="6"/>
  <c r="K1456" i="6"/>
  <c r="K5992" i="6"/>
  <c r="K1360" i="6"/>
  <c r="K4864" i="6"/>
  <c r="K5176" i="6"/>
  <c r="K4840" i="6"/>
  <c r="K4048" i="6"/>
  <c r="K7912" i="6"/>
  <c r="K3256" i="6"/>
  <c r="K1552" i="6"/>
  <c r="K3976" i="6"/>
  <c r="K568" i="6"/>
  <c r="K6640" i="6"/>
  <c r="K1576" i="6"/>
  <c r="K1936" i="6"/>
  <c r="K4648" i="6"/>
  <c r="K5776" i="6"/>
  <c r="K1336" i="6"/>
  <c r="K5200" i="6"/>
  <c r="K6400" i="6"/>
  <c r="K5224" i="6"/>
  <c r="K6736" i="6"/>
  <c r="K3688" i="6"/>
  <c r="K4912" i="6"/>
  <c r="K4936" i="6"/>
  <c r="K5944" i="6"/>
  <c r="K2656" i="6"/>
  <c r="K5104" i="6"/>
  <c r="K6448" i="6"/>
  <c r="K7648" i="6"/>
  <c r="K2632" i="6"/>
  <c r="K4000" i="6"/>
  <c r="K5344" i="6"/>
  <c r="K4288" i="6"/>
  <c r="K3712" i="6"/>
  <c r="K3760" i="6"/>
  <c r="K7168" i="6"/>
  <c r="K2320" i="6"/>
  <c r="K280" i="6"/>
  <c r="K6616" i="6"/>
  <c r="K1384" i="6"/>
  <c r="K6928" i="6"/>
  <c r="K3640" i="6"/>
  <c r="K4096" i="6"/>
  <c r="K3400" i="6"/>
  <c r="K424" i="6"/>
  <c r="K6592" i="6"/>
  <c r="K7576" i="6"/>
  <c r="K7840" i="6"/>
  <c r="K2992" i="6"/>
  <c r="K4552" i="6"/>
  <c r="K3232" i="6"/>
  <c r="K8272" i="6"/>
  <c r="K7528" i="6"/>
  <c r="K2368" i="6"/>
  <c r="K5488" i="6"/>
  <c r="K544" i="6"/>
  <c r="K5152" i="6"/>
  <c r="K5272" i="6"/>
  <c r="K640" i="6"/>
  <c r="K5440" i="6"/>
  <c r="K6472" i="6"/>
  <c r="K6208" i="6"/>
  <c r="K1096" i="6"/>
  <c r="K3784" i="6"/>
  <c r="K3808" i="6"/>
  <c r="K2152" i="6"/>
  <c r="K1312" i="6"/>
  <c r="K1768" i="6"/>
  <c r="K2920" i="6"/>
  <c r="K8392" i="6"/>
  <c r="K2824" i="6"/>
  <c r="K7672" i="6"/>
  <c r="K7000" i="6"/>
  <c r="K7720" i="6"/>
  <c r="L43" i="5"/>
  <c r="P43" i="5" s="1"/>
  <c r="W17" i="5" s="1"/>
  <c r="K44" i="5"/>
  <c r="K6497" i="6" l="1"/>
  <c r="K7169" i="6"/>
  <c r="K6953" i="6"/>
  <c r="K5465" i="6"/>
  <c r="K2177" i="6"/>
  <c r="K5369" i="6"/>
  <c r="K3641" i="6"/>
  <c r="K6689" i="6"/>
  <c r="K5969" i="6"/>
  <c r="K2009" i="6"/>
  <c r="K3137" i="6"/>
  <c r="K545" i="6"/>
  <c r="K2657" i="6"/>
  <c r="K6857" i="6"/>
  <c r="K6161" i="6"/>
  <c r="K3521" i="6"/>
  <c r="K329" i="6"/>
  <c r="K4793" i="6"/>
  <c r="K6809" i="6"/>
  <c r="K6665" i="6"/>
  <c r="K2129" i="6"/>
  <c r="K5441" i="6"/>
  <c r="K401" i="6"/>
  <c r="K665" i="6"/>
  <c r="K5177" i="6"/>
  <c r="K2945" i="6"/>
  <c r="K7505" i="6"/>
  <c r="K1385" i="6"/>
  <c r="K4385" i="6"/>
  <c r="K8033" i="6"/>
  <c r="K377" i="6"/>
  <c r="K5321" i="6"/>
  <c r="K8345" i="6"/>
  <c r="K2993" i="6"/>
  <c r="K7577" i="6"/>
  <c r="K6281" i="6"/>
  <c r="K2249" i="6"/>
  <c r="K6473" i="6"/>
  <c r="K8153" i="6"/>
  <c r="K3017" i="6"/>
  <c r="K4937" i="6"/>
  <c r="K1529" i="6"/>
  <c r="K5609" i="6"/>
  <c r="K17" i="6"/>
  <c r="K3761" i="6"/>
  <c r="K2897" i="6"/>
  <c r="K8321" i="6"/>
  <c r="K1697" i="6"/>
  <c r="K2033" i="6"/>
  <c r="K4889" i="6"/>
  <c r="K7841" i="6"/>
  <c r="K4961" i="6"/>
  <c r="K6881" i="6"/>
  <c r="K2153" i="6"/>
  <c r="K3473" i="6"/>
  <c r="K2489" i="6"/>
  <c r="K6209" i="6"/>
  <c r="K785" i="6"/>
  <c r="K4625" i="6"/>
  <c r="K257" i="6"/>
  <c r="K2273" i="6"/>
  <c r="K1889" i="6"/>
  <c r="K5753" i="6"/>
  <c r="K6905" i="6"/>
  <c r="K5345" i="6"/>
  <c r="K5537" i="6"/>
  <c r="K4241" i="6"/>
  <c r="K6257" i="6"/>
  <c r="K6137" i="6"/>
  <c r="K2873" i="6"/>
  <c r="K7025" i="6"/>
  <c r="K2609" i="6"/>
  <c r="K6521" i="6"/>
  <c r="K1937" i="6"/>
  <c r="K7673" i="6"/>
  <c r="K3737" i="6"/>
  <c r="K3089" i="6"/>
  <c r="K7985" i="6"/>
  <c r="K6233" i="6"/>
  <c r="K3449" i="6"/>
  <c r="K7625" i="6"/>
  <c r="K2417" i="6"/>
  <c r="K4313" i="6"/>
  <c r="K4457" i="6"/>
  <c r="K7193" i="6"/>
  <c r="K1577" i="6"/>
  <c r="K3929" i="6"/>
  <c r="K3281" i="6"/>
  <c r="K3377" i="6"/>
  <c r="K2105" i="6"/>
  <c r="K2369" i="6"/>
  <c r="K3041" i="6"/>
  <c r="K4145" i="6"/>
  <c r="K8273" i="6"/>
  <c r="K6785" i="6"/>
  <c r="K8393" i="6"/>
  <c r="K6929" i="6"/>
  <c r="K1745" i="6"/>
  <c r="K6113" i="6"/>
  <c r="K3401" i="6"/>
  <c r="K3065" i="6"/>
  <c r="K2345" i="6"/>
  <c r="K2705" i="6"/>
  <c r="K1337" i="6"/>
  <c r="K3977" i="6"/>
  <c r="K1097" i="6"/>
  <c r="K8105" i="6"/>
  <c r="K5849" i="6"/>
  <c r="K1409" i="6"/>
  <c r="K1217" i="6"/>
  <c r="K5585" i="6"/>
  <c r="K4769" i="6"/>
  <c r="K2969" i="6"/>
  <c r="K5009" i="6"/>
  <c r="K2681" i="6"/>
  <c r="K7961" i="6"/>
  <c r="K1721" i="6"/>
  <c r="K185" i="6"/>
  <c r="K7385" i="6"/>
  <c r="K3905" i="6"/>
  <c r="K3593" i="6"/>
  <c r="K4169" i="6"/>
  <c r="K5393" i="6"/>
  <c r="K2921" i="6"/>
  <c r="K1505" i="6"/>
  <c r="K929" i="6"/>
  <c r="K593" i="6"/>
  <c r="K5033" i="6"/>
  <c r="K1145" i="6"/>
  <c r="K2729" i="6"/>
  <c r="K1481" i="6"/>
  <c r="K7433" i="6"/>
  <c r="K5921" i="6"/>
  <c r="K2225" i="6"/>
  <c r="K5561" i="6"/>
  <c r="K5153" i="6"/>
  <c r="K8177" i="6"/>
  <c r="K6401" i="6"/>
  <c r="K7457" i="6"/>
  <c r="K1769" i="6"/>
  <c r="K2633" i="6"/>
  <c r="K7145" i="6"/>
  <c r="K4289" i="6"/>
  <c r="K1793" i="6"/>
  <c r="K5129" i="6"/>
  <c r="K2825" i="6"/>
  <c r="K7217" i="6"/>
  <c r="K5729" i="6"/>
  <c r="K1361" i="6"/>
  <c r="K4409" i="6"/>
  <c r="K7913" i="6"/>
  <c r="K3785" i="6"/>
  <c r="K2297" i="6"/>
  <c r="K305" i="6"/>
  <c r="K7937" i="6"/>
  <c r="K6089" i="6"/>
  <c r="K113" i="6"/>
  <c r="K737" i="6"/>
  <c r="K6449" i="6"/>
  <c r="K65" i="6"/>
  <c r="K5273" i="6"/>
  <c r="K6737" i="6"/>
  <c r="K8225" i="6"/>
  <c r="K89" i="6"/>
  <c r="K7889" i="6"/>
  <c r="K689" i="6"/>
  <c r="K8201" i="6"/>
  <c r="K1601" i="6"/>
  <c r="K5417" i="6"/>
  <c r="K569" i="6"/>
  <c r="K7793" i="6"/>
  <c r="K3713" i="6"/>
  <c r="K7649" i="6"/>
  <c r="K6377" i="6"/>
  <c r="K4985" i="6"/>
  <c r="K8129" i="6"/>
  <c r="K1841" i="6"/>
  <c r="K521" i="6"/>
  <c r="K8369" i="6"/>
  <c r="K809" i="6"/>
  <c r="K7049" i="6"/>
  <c r="K6425" i="6"/>
  <c r="K5297" i="6"/>
  <c r="K4337" i="6"/>
  <c r="K1433" i="6"/>
  <c r="K4553" i="6"/>
  <c r="K5057" i="6"/>
  <c r="K7001" i="6"/>
  <c r="K2057" i="6"/>
  <c r="K4193" i="6"/>
  <c r="K161" i="6"/>
  <c r="K6329" i="6"/>
  <c r="K1025" i="6"/>
  <c r="K4841" i="6"/>
  <c r="K3209" i="6"/>
  <c r="K8009" i="6"/>
  <c r="K5225" i="6"/>
  <c r="K6185" i="6"/>
  <c r="K977" i="6"/>
  <c r="K449" i="6"/>
  <c r="K7745" i="6"/>
  <c r="K1649" i="6"/>
  <c r="K3665" i="6"/>
  <c r="K8417" i="6"/>
  <c r="K7337" i="6"/>
  <c r="K5249" i="6"/>
  <c r="K4913" i="6"/>
  <c r="K3569" i="6"/>
  <c r="K4529" i="6"/>
  <c r="K1865" i="6"/>
  <c r="K2513" i="6"/>
  <c r="K7481" i="6"/>
  <c r="K8057" i="6"/>
  <c r="K4121" i="6"/>
  <c r="K1289" i="6"/>
  <c r="K1817" i="6"/>
  <c r="K7697" i="6"/>
  <c r="K3353" i="6"/>
  <c r="K7265" i="6"/>
  <c r="K4001" i="6"/>
  <c r="K7601" i="6"/>
  <c r="K641" i="6"/>
  <c r="K8081" i="6"/>
  <c r="K3881" i="6"/>
  <c r="K713" i="6"/>
  <c r="K6017" i="6"/>
  <c r="K7313" i="6"/>
  <c r="K953" i="6"/>
  <c r="K1073" i="6"/>
  <c r="K7529" i="6"/>
  <c r="K4097" i="6"/>
  <c r="K5777" i="6"/>
  <c r="K3809" i="6"/>
  <c r="K7865" i="6"/>
  <c r="K7817" i="6"/>
  <c r="K4865" i="6"/>
  <c r="K3857" i="6"/>
  <c r="K3689" i="6"/>
  <c r="K281" i="6"/>
  <c r="K3305" i="6"/>
  <c r="K857" i="6"/>
  <c r="K5873" i="6"/>
  <c r="K6977" i="6"/>
  <c r="K1049" i="6"/>
  <c r="K3161" i="6"/>
  <c r="K4433" i="6"/>
  <c r="K2081" i="6"/>
  <c r="K233" i="6"/>
  <c r="K5945" i="6"/>
  <c r="K2393" i="6"/>
  <c r="K3545" i="6"/>
  <c r="K4025" i="6"/>
  <c r="K6545" i="6"/>
  <c r="K4049" i="6"/>
  <c r="K5201" i="6"/>
  <c r="K7121" i="6"/>
  <c r="K617" i="6"/>
  <c r="K4073" i="6"/>
  <c r="K7409" i="6"/>
  <c r="K5657" i="6"/>
  <c r="K41" i="6"/>
  <c r="K1673" i="6"/>
  <c r="K3113" i="6"/>
  <c r="K6353" i="6"/>
  <c r="K3425" i="6"/>
  <c r="K425" i="6"/>
  <c r="K6569" i="6"/>
  <c r="K6761" i="6"/>
  <c r="K2321" i="6"/>
  <c r="K7097" i="6"/>
  <c r="K4649" i="6"/>
  <c r="K1241" i="6"/>
  <c r="K1457" i="6"/>
  <c r="K4745" i="6"/>
  <c r="K3185" i="6"/>
  <c r="K5489" i="6"/>
  <c r="K5825" i="6"/>
  <c r="K7241" i="6"/>
  <c r="K2201" i="6"/>
  <c r="K3233" i="6"/>
  <c r="K4601" i="6"/>
  <c r="K7289" i="6"/>
  <c r="K4817" i="6"/>
  <c r="K4265" i="6"/>
  <c r="K1553" i="6"/>
  <c r="K4577" i="6"/>
  <c r="K8249" i="6"/>
  <c r="K4361" i="6"/>
  <c r="K1913" i="6"/>
  <c r="K4481" i="6"/>
  <c r="K7361" i="6"/>
  <c r="K2441" i="6"/>
  <c r="K2585" i="6"/>
  <c r="K1961" i="6"/>
  <c r="K497" i="6"/>
  <c r="K5705" i="6"/>
  <c r="K2465" i="6"/>
  <c r="K3617" i="6"/>
  <c r="K1313" i="6"/>
  <c r="K5801" i="6"/>
  <c r="K137" i="6"/>
  <c r="K2801" i="6"/>
  <c r="K5105" i="6"/>
  <c r="K5633" i="6"/>
  <c r="K6641" i="6"/>
  <c r="K3257" i="6"/>
  <c r="K5897" i="6"/>
  <c r="K6617" i="6"/>
  <c r="K3833" i="6"/>
  <c r="K1169" i="6"/>
  <c r="K5513" i="6"/>
  <c r="K209" i="6"/>
  <c r="K761" i="6"/>
  <c r="K3953" i="6"/>
  <c r="K6833" i="6"/>
  <c r="K353" i="6"/>
  <c r="K6065" i="6"/>
  <c r="K2753" i="6"/>
  <c r="K7553" i="6"/>
  <c r="K905" i="6"/>
  <c r="K3497" i="6"/>
  <c r="K7073" i="6"/>
  <c r="K1121" i="6"/>
  <c r="K6713" i="6"/>
  <c r="K4721" i="6"/>
  <c r="K1001" i="6"/>
  <c r="K6593" i="6"/>
  <c r="K4697" i="6"/>
  <c r="K3329" i="6"/>
  <c r="K8297" i="6"/>
  <c r="K5993" i="6"/>
  <c r="K4673" i="6"/>
  <c r="K881" i="6"/>
  <c r="K2777" i="6"/>
  <c r="K7769" i="6"/>
  <c r="K2561" i="6"/>
  <c r="K4217" i="6"/>
  <c r="K473" i="6"/>
  <c r="K2849" i="6"/>
  <c r="K833" i="6"/>
  <c r="K6041" i="6"/>
  <c r="K1265" i="6"/>
  <c r="K7721" i="6"/>
  <c r="K2537" i="6"/>
  <c r="K4505" i="6"/>
  <c r="K6305" i="6"/>
  <c r="K5681" i="6"/>
  <c r="K5081" i="6"/>
  <c r="K1985" i="6"/>
  <c r="K1193" i="6"/>
  <c r="K1625" i="6"/>
  <c r="K45" i="5"/>
  <c r="L44" i="5"/>
  <c r="P44" i="5" s="1"/>
  <c r="W18" i="5" s="1"/>
  <c r="L45" i="5" l="1"/>
  <c r="P45" i="5" s="1"/>
  <c r="W19" i="5" s="1"/>
  <c r="K46" i="5"/>
  <c r="K8130" i="6"/>
  <c r="K4362" i="6"/>
  <c r="K5730" i="6"/>
  <c r="K2322" i="6"/>
  <c r="K2346" i="6"/>
  <c r="K6162" i="6"/>
  <c r="K1170" i="6"/>
  <c r="K3186" i="6"/>
  <c r="K4818" i="6"/>
  <c r="K2562" i="6"/>
  <c r="K90" i="6"/>
  <c r="K2370" i="6"/>
  <c r="K4434" i="6"/>
  <c r="K5874" i="6"/>
  <c r="K4050" i="6"/>
  <c r="K7890" i="6"/>
  <c r="K4098" i="6"/>
  <c r="K2586" i="6"/>
  <c r="K4194" i="6"/>
  <c r="K3882" i="6"/>
  <c r="K1002" i="6"/>
  <c r="K3330" i="6"/>
  <c r="K210" i="6"/>
  <c r="K6402" i="6"/>
  <c r="K4410" i="6"/>
  <c r="K8154" i="6"/>
  <c r="K7506" i="6"/>
  <c r="K306" i="6"/>
  <c r="K6690" i="6"/>
  <c r="K2730" i="6"/>
  <c r="K282" i="6"/>
  <c r="K4722" i="6"/>
  <c r="K6210" i="6"/>
  <c r="K4746" i="6"/>
  <c r="K2946" i="6"/>
  <c r="K6594" i="6"/>
  <c r="K3810" i="6"/>
  <c r="K6018" i="6"/>
  <c r="K5826" i="6"/>
  <c r="K4122" i="6"/>
  <c r="K4770" i="6"/>
  <c r="K7050" i="6"/>
  <c r="K522" i="6"/>
  <c r="K2922" i="6"/>
  <c r="K8034" i="6"/>
  <c r="K3954" i="6"/>
  <c r="K7146" i="6"/>
  <c r="K66" i="6"/>
  <c r="K1410" i="6"/>
  <c r="K8298" i="6"/>
  <c r="K2058" i="6"/>
  <c r="K1746" i="6"/>
  <c r="K7722" i="6"/>
  <c r="K5706" i="6"/>
  <c r="K882" i="6"/>
  <c r="K3618" i="6"/>
  <c r="K330" i="6"/>
  <c r="K834" i="6"/>
  <c r="K4386" i="6"/>
  <c r="K7746" i="6"/>
  <c r="K810" i="6"/>
  <c r="K2778" i="6"/>
  <c r="K6306" i="6"/>
  <c r="K1506" i="6"/>
  <c r="K3666" i="6"/>
  <c r="K6330" i="6"/>
  <c r="K5922" i="6"/>
  <c r="K3834" i="6"/>
  <c r="K5682" i="6"/>
  <c r="K6618" i="6"/>
  <c r="K7626" i="6"/>
  <c r="K2634" i="6"/>
  <c r="K6810" i="6"/>
  <c r="K6546" i="6"/>
  <c r="K4554" i="6"/>
  <c r="K3378" i="6"/>
  <c r="K6474" i="6"/>
  <c r="K7362" i="6"/>
  <c r="K4530" i="6"/>
  <c r="K8250" i="6"/>
  <c r="K5058" i="6"/>
  <c r="K6786" i="6"/>
  <c r="K3018" i="6"/>
  <c r="K978" i="6"/>
  <c r="K5418" i="6"/>
  <c r="K8370" i="6"/>
  <c r="K2442" i="6"/>
  <c r="K6114" i="6"/>
  <c r="K2754" i="6"/>
  <c r="K3066" i="6"/>
  <c r="K2850" i="6"/>
  <c r="K1578" i="6"/>
  <c r="K3498" i="6"/>
  <c r="K4914" i="6"/>
  <c r="K5082" i="6"/>
  <c r="K5154" i="6"/>
  <c r="K7074" i="6"/>
  <c r="K5034" i="6"/>
  <c r="K186" i="6"/>
  <c r="K7530" i="6"/>
  <c r="K6042" i="6"/>
  <c r="K3786" i="6"/>
  <c r="K954" i="6"/>
  <c r="K5514" i="6"/>
  <c r="K7458" i="6"/>
  <c r="K426" i="6"/>
  <c r="K1674" i="6"/>
  <c r="K2010" i="6"/>
  <c r="K354" i="6"/>
  <c r="K1914" i="6"/>
  <c r="K7938" i="6"/>
  <c r="K1866" i="6"/>
  <c r="K3522" i="6"/>
  <c r="K762" i="6"/>
  <c r="K3234" i="6"/>
  <c r="K1986" i="6"/>
  <c r="K6738" i="6"/>
  <c r="K2970" i="6"/>
  <c r="K4074" i="6"/>
  <c r="K4026" i="6"/>
  <c r="K5994" i="6"/>
  <c r="K7386" i="6"/>
  <c r="K42" i="6"/>
  <c r="K2682" i="6"/>
  <c r="K2226" i="6"/>
  <c r="K7770" i="6"/>
  <c r="K4794" i="6"/>
  <c r="K8394" i="6"/>
  <c r="K2130" i="6"/>
  <c r="K7434" i="6"/>
  <c r="K258" i="6"/>
  <c r="K7194" i="6"/>
  <c r="K546" i="6"/>
  <c r="K2250" i="6"/>
  <c r="K7218" i="6"/>
  <c r="K2802" i="6"/>
  <c r="K1554" i="6"/>
  <c r="K1770" i="6"/>
  <c r="K4242" i="6"/>
  <c r="K4458" i="6"/>
  <c r="K666" i="6"/>
  <c r="K5562" i="6"/>
  <c r="K7026" i="6"/>
  <c r="K4602" i="6"/>
  <c r="K7170" i="6"/>
  <c r="K1794" i="6"/>
  <c r="K6090" i="6"/>
  <c r="K8082" i="6"/>
  <c r="K786" i="6"/>
  <c r="K1962" i="6"/>
  <c r="K5322" i="6"/>
  <c r="K6354" i="6"/>
  <c r="K4674" i="6"/>
  <c r="K378" i="6"/>
  <c r="K3906" i="6"/>
  <c r="K2874" i="6"/>
  <c r="K7410" i="6"/>
  <c r="K4002" i="6"/>
  <c r="K7266" i="6"/>
  <c r="K7650" i="6"/>
  <c r="K2034" i="6"/>
  <c r="K8322" i="6"/>
  <c r="K3930" i="6"/>
  <c r="K1098" i="6"/>
  <c r="K6882" i="6"/>
  <c r="K8010" i="6"/>
  <c r="K3426" i="6"/>
  <c r="K3594" i="6"/>
  <c r="K6570" i="6"/>
  <c r="K7674" i="6"/>
  <c r="K3138" i="6"/>
  <c r="K1338" i="6"/>
  <c r="K5178" i="6"/>
  <c r="K6930" i="6"/>
  <c r="K5802" i="6"/>
  <c r="K6978" i="6"/>
  <c r="K5538" i="6"/>
  <c r="K3690" i="6"/>
  <c r="K6906" i="6"/>
  <c r="K3210" i="6"/>
  <c r="K2202" i="6"/>
  <c r="K1890" i="6"/>
  <c r="K7098" i="6"/>
  <c r="K1386" i="6"/>
  <c r="K2610" i="6"/>
  <c r="K4842" i="6"/>
  <c r="K5586" i="6"/>
  <c r="K618" i="6"/>
  <c r="K2706" i="6"/>
  <c r="K6186" i="6"/>
  <c r="K1842" i="6"/>
  <c r="K8226" i="6"/>
  <c r="K4506" i="6"/>
  <c r="K2514" i="6"/>
  <c r="K6954" i="6"/>
  <c r="K7482" i="6"/>
  <c r="K2178" i="6"/>
  <c r="K7314" i="6"/>
  <c r="K7290" i="6"/>
  <c r="K6426" i="6"/>
  <c r="K3354" i="6"/>
  <c r="K7578" i="6"/>
  <c r="K7986" i="6"/>
  <c r="K4650" i="6"/>
  <c r="K2154" i="6"/>
  <c r="K3258" i="6"/>
  <c r="K402" i="6"/>
  <c r="K1650" i="6"/>
  <c r="K5442" i="6"/>
  <c r="K8178" i="6"/>
  <c r="K5106" i="6"/>
  <c r="K2106" i="6"/>
  <c r="K1602" i="6"/>
  <c r="K8058" i="6"/>
  <c r="K498" i="6"/>
  <c r="K5850" i="6"/>
  <c r="K4314" i="6"/>
  <c r="K3450" i="6"/>
  <c r="K4170" i="6"/>
  <c r="K5946" i="6"/>
  <c r="K162" i="6"/>
  <c r="K6762" i="6"/>
  <c r="K5490" i="6"/>
  <c r="K4698" i="6"/>
  <c r="K6282" i="6"/>
  <c r="K2538" i="6"/>
  <c r="K4266" i="6"/>
  <c r="K1698" i="6"/>
  <c r="K1194" i="6"/>
  <c r="K5658" i="6"/>
  <c r="K1242" i="6"/>
  <c r="K5754" i="6"/>
  <c r="K5130" i="6"/>
  <c r="K1266" i="6"/>
  <c r="K5370" i="6"/>
  <c r="K3570" i="6"/>
  <c r="K1434" i="6"/>
  <c r="K3042" i="6"/>
  <c r="K18" i="6"/>
  <c r="K4866" i="6"/>
  <c r="K1458" i="6"/>
  <c r="K114" i="6"/>
  <c r="K3282" i="6"/>
  <c r="K1074" i="6"/>
  <c r="K1626" i="6"/>
  <c r="K7818" i="6"/>
  <c r="K4146" i="6"/>
  <c r="K858" i="6"/>
  <c r="K930" i="6"/>
  <c r="K7962" i="6"/>
  <c r="K3642" i="6"/>
  <c r="K1818" i="6"/>
  <c r="K3738" i="6"/>
  <c r="K5394" i="6"/>
  <c r="K3546" i="6"/>
  <c r="K1026" i="6"/>
  <c r="K5202" i="6"/>
  <c r="K3762" i="6"/>
  <c r="K714" i="6"/>
  <c r="K7842" i="6"/>
  <c r="K2898" i="6"/>
  <c r="K7002" i="6"/>
  <c r="K7698" i="6"/>
  <c r="K4626" i="6"/>
  <c r="K5250" i="6"/>
  <c r="K6138" i="6"/>
  <c r="K6234" i="6"/>
  <c r="K8346" i="6"/>
  <c r="K7914" i="6"/>
  <c r="K5634" i="6"/>
  <c r="K5298" i="6"/>
  <c r="K2466" i="6"/>
  <c r="K138" i="6"/>
  <c r="K4482" i="6"/>
  <c r="K3090" i="6"/>
  <c r="K7242" i="6"/>
  <c r="K3858" i="6"/>
  <c r="K2490" i="6"/>
  <c r="K6666" i="6"/>
  <c r="K4962" i="6"/>
  <c r="K474" i="6"/>
  <c r="K2274" i="6"/>
  <c r="K8106" i="6"/>
  <c r="K5274" i="6"/>
  <c r="K1050" i="6"/>
  <c r="K2298" i="6"/>
  <c r="K1146" i="6"/>
  <c r="K3978" i="6"/>
  <c r="K1362" i="6"/>
  <c r="K6834" i="6"/>
  <c r="K2082" i="6"/>
  <c r="K1482" i="6"/>
  <c r="K6714" i="6"/>
  <c r="K738" i="6"/>
  <c r="K7602" i="6"/>
  <c r="K1122" i="6"/>
  <c r="K5610" i="6"/>
  <c r="K6258" i="6"/>
  <c r="K4578" i="6"/>
  <c r="K2826" i="6"/>
  <c r="K5778" i="6"/>
  <c r="K234" i="6"/>
  <c r="K4290" i="6"/>
  <c r="K1530" i="6"/>
  <c r="K7554" i="6"/>
  <c r="K4986" i="6"/>
  <c r="K1938" i="6"/>
  <c r="K2418" i="6"/>
  <c r="K570" i="6"/>
  <c r="K5898" i="6"/>
  <c r="K450" i="6"/>
  <c r="K6066" i="6"/>
  <c r="K5346" i="6"/>
  <c r="K3474" i="6"/>
  <c r="K6642" i="6"/>
  <c r="K8202" i="6"/>
  <c r="K7794" i="6"/>
  <c r="K2658" i="6"/>
  <c r="K6858" i="6"/>
  <c r="K5010" i="6"/>
  <c r="K3162" i="6"/>
  <c r="K7122" i="6"/>
  <c r="K4938" i="6"/>
  <c r="K1722" i="6"/>
  <c r="K3402" i="6"/>
  <c r="K690" i="6"/>
  <c r="K1314" i="6"/>
  <c r="K4218" i="6"/>
  <c r="K3714" i="6"/>
  <c r="K2394" i="6"/>
  <c r="K5970" i="6"/>
  <c r="K6450" i="6"/>
  <c r="K4890" i="6"/>
  <c r="K7338" i="6"/>
  <c r="K3114" i="6"/>
  <c r="K1290" i="6"/>
  <c r="K5226" i="6"/>
  <c r="K8274" i="6"/>
  <c r="K3306" i="6"/>
  <c r="K7866" i="6"/>
  <c r="K5466" i="6"/>
  <c r="K6378" i="6"/>
  <c r="K6498" i="6"/>
  <c r="K906" i="6"/>
  <c r="K642" i="6"/>
  <c r="K6522" i="6"/>
  <c r="K8418" i="6"/>
  <c r="K1218" i="6"/>
  <c r="K594" i="6"/>
  <c r="K4338" i="6"/>
  <c r="K2994" i="6"/>
  <c r="K47" i="5" l="1"/>
  <c r="L46" i="5"/>
  <c r="P46" i="5" s="1"/>
  <c r="W20" i="5" s="1"/>
  <c r="K4867" i="6"/>
  <c r="K6307" i="6"/>
  <c r="K3451" i="6"/>
  <c r="K235" i="6"/>
  <c r="K6619" i="6"/>
  <c r="K859" i="6"/>
  <c r="K3571" i="6"/>
  <c r="K2203" i="6"/>
  <c r="K1435" i="6"/>
  <c r="K2179" i="6"/>
  <c r="K2251" i="6"/>
  <c r="K4651" i="6"/>
  <c r="K2683" i="6"/>
  <c r="K5011" i="6"/>
  <c r="K2467" i="6"/>
  <c r="K2371" i="6"/>
  <c r="K7843" i="6"/>
  <c r="K163" i="6"/>
  <c r="K1291" i="6"/>
  <c r="K2515" i="6"/>
  <c r="K5323" i="6"/>
  <c r="K1795" i="6"/>
  <c r="K1267" i="6"/>
  <c r="K4747" i="6"/>
  <c r="K499" i="6"/>
  <c r="K4483" i="6"/>
  <c r="K5491" i="6"/>
  <c r="K883" i="6"/>
  <c r="K4915" i="6"/>
  <c r="K3955" i="6"/>
  <c r="K91" i="6"/>
  <c r="K403" i="6"/>
  <c r="K6955" i="6"/>
  <c r="K4891" i="6"/>
  <c r="K2443" i="6"/>
  <c r="K6355" i="6"/>
  <c r="K211" i="6"/>
  <c r="K7483" i="6"/>
  <c r="K2491" i="6"/>
  <c r="K7603" i="6"/>
  <c r="K1603" i="6"/>
  <c r="K3811" i="6"/>
  <c r="K67" i="6"/>
  <c r="K6835" i="6"/>
  <c r="K3763" i="6"/>
  <c r="K2923" i="6"/>
  <c r="K8059" i="6"/>
  <c r="K4507" i="6"/>
  <c r="K1171" i="6"/>
  <c r="K8179" i="6"/>
  <c r="K3043" i="6"/>
  <c r="K3331" i="6"/>
  <c r="K4411" i="6"/>
  <c r="K6211" i="6"/>
  <c r="K7819" i="6"/>
  <c r="K3931" i="6"/>
  <c r="K3283" i="6"/>
  <c r="K6019" i="6"/>
  <c r="K7867" i="6"/>
  <c r="K6571" i="6"/>
  <c r="K2635" i="6"/>
  <c r="K5947" i="6"/>
  <c r="K5371" i="6"/>
  <c r="K7027" i="6"/>
  <c r="K2419" i="6"/>
  <c r="K8299" i="6"/>
  <c r="K5779" i="6"/>
  <c r="K3619" i="6"/>
  <c r="K5131" i="6"/>
  <c r="K3835" i="6"/>
  <c r="K4459" i="6"/>
  <c r="K5515" i="6"/>
  <c r="K7075" i="6"/>
  <c r="K6379" i="6"/>
  <c r="K3427" i="6"/>
  <c r="K5203" i="6"/>
  <c r="K1651" i="6"/>
  <c r="K8419" i="6"/>
  <c r="K7939" i="6"/>
  <c r="K643" i="6"/>
  <c r="K3355" i="6"/>
  <c r="K3019" i="6"/>
  <c r="K7171" i="6"/>
  <c r="K1411" i="6"/>
  <c r="K6163" i="6"/>
  <c r="K8083" i="6"/>
  <c r="K5443" i="6"/>
  <c r="K139" i="6"/>
  <c r="K7891" i="6"/>
  <c r="K6403" i="6"/>
  <c r="K1507" i="6"/>
  <c r="K2059" i="6"/>
  <c r="K5107" i="6"/>
  <c r="K6739" i="6"/>
  <c r="K2587" i="6"/>
  <c r="K7243" i="6"/>
  <c r="K3787" i="6"/>
  <c r="K691" i="6"/>
  <c r="K1963" i="6"/>
  <c r="K7723" i="6"/>
  <c r="K8371" i="6"/>
  <c r="K6547" i="6"/>
  <c r="K1819" i="6"/>
  <c r="K307" i="6"/>
  <c r="K2827" i="6"/>
  <c r="K3979" i="6"/>
  <c r="K3307" i="6"/>
  <c r="K787" i="6"/>
  <c r="K5635" i="6"/>
  <c r="K5755" i="6"/>
  <c r="K523" i="6"/>
  <c r="K1723" i="6"/>
  <c r="K1987" i="6"/>
  <c r="K6643" i="6"/>
  <c r="K2011" i="6"/>
  <c r="K379" i="6"/>
  <c r="K547" i="6"/>
  <c r="K43" i="6"/>
  <c r="K2131" i="6"/>
  <c r="K2947" i="6"/>
  <c r="K8251" i="6"/>
  <c r="K1867" i="6"/>
  <c r="K4003" i="6"/>
  <c r="K1939" i="6"/>
  <c r="K5971" i="6"/>
  <c r="K6883" i="6"/>
  <c r="K427" i="6"/>
  <c r="K3667" i="6"/>
  <c r="K835" i="6"/>
  <c r="K3187" i="6"/>
  <c r="K667" i="6"/>
  <c r="K5299" i="6"/>
  <c r="K4843" i="6"/>
  <c r="K715" i="6"/>
  <c r="K8395" i="6"/>
  <c r="K7387" i="6"/>
  <c r="K4123" i="6"/>
  <c r="K7219" i="6"/>
  <c r="K739" i="6"/>
  <c r="K3403" i="6"/>
  <c r="K7963" i="6"/>
  <c r="K4675" i="6"/>
  <c r="K6811" i="6"/>
  <c r="K5275" i="6"/>
  <c r="K1675" i="6"/>
  <c r="K1771" i="6"/>
  <c r="K7507" i="6"/>
  <c r="K4699" i="6"/>
  <c r="K7051" i="6"/>
  <c r="K3739" i="6"/>
  <c r="K7555" i="6"/>
  <c r="K5803" i="6"/>
  <c r="K7195" i="6"/>
  <c r="K4099" i="6"/>
  <c r="K4339" i="6"/>
  <c r="K6931" i="6"/>
  <c r="K5659" i="6"/>
  <c r="K1195" i="6"/>
  <c r="K6595" i="6"/>
  <c r="K8107" i="6"/>
  <c r="K4987" i="6"/>
  <c r="K4315" i="6"/>
  <c r="K6979" i="6"/>
  <c r="K8323" i="6"/>
  <c r="K2563" i="6"/>
  <c r="K6859" i="6"/>
  <c r="K3211" i="6"/>
  <c r="K5851" i="6"/>
  <c r="K4627" i="6"/>
  <c r="K4723" i="6"/>
  <c r="K5587" i="6"/>
  <c r="K7699" i="6"/>
  <c r="K4147" i="6"/>
  <c r="K6187" i="6"/>
  <c r="K7267" i="6"/>
  <c r="K3379" i="6"/>
  <c r="K8011" i="6"/>
  <c r="K5395" i="6"/>
  <c r="K4027" i="6"/>
  <c r="K2083" i="6"/>
  <c r="K19" i="6"/>
  <c r="K3523" i="6"/>
  <c r="K2227" i="6"/>
  <c r="K4795" i="6"/>
  <c r="K2323" i="6"/>
  <c r="K5419" i="6"/>
  <c r="K1075" i="6"/>
  <c r="K1315" i="6"/>
  <c r="K5227" i="6"/>
  <c r="K1531" i="6"/>
  <c r="K1483" i="6"/>
  <c r="K4939" i="6"/>
  <c r="K2539" i="6"/>
  <c r="K2755" i="6"/>
  <c r="K1459" i="6"/>
  <c r="K475" i="6"/>
  <c r="K1363" i="6"/>
  <c r="K931" i="6"/>
  <c r="K8203" i="6"/>
  <c r="K2707" i="6"/>
  <c r="K259" i="6"/>
  <c r="K5995" i="6"/>
  <c r="K619" i="6"/>
  <c r="K7099" i="6"/>
  <c r="K3475" i="6"/>
  <c r="K3235" i="6"/>
  <c r="K283" i="6"/>
  <c r="K4771" i="6"/>
  <c r="K6067" i="6"/>
  <c r="K955" i="6"/>
  <c r="K1915" i="6"/>
  <c r="K7315" i="6"/>
  <c r="K1123" i="6"/>
  <c r="K3643" i="6"/>
  <c r="K5059" i="6"/>
  <c r="K2275" i="6"/>
  <c r="K4051" i="6"/>
  <c r="K1051" i="6"/>
  <c r="K4603" i="6"/>
  <c r="K1555" i="6"/>
  <c r="K3139" i="6"/>
  <c r="K3883" i="6"/>
  <c r="K7651" i="6"/>
  <c r="K5467" i="6"/>
  <c r="K2155" i="6"/>
  <c r="K4531" i="6"/>
  <c r="K1027" i="6"/>
  <c r="K8131" i="6"/>
  <c r="K6115" i="6"/>
  <c r="K5179" i="6"/>
  <c r="K5731" i="6"/>
  <c r="K7531" i="6"/>
  <c r="K4171" i="6"/>
  <c r="K1243" i="6"/>
  <c r="K5923" i="6"/>
  <c r="K1099" i="6"/>
  <c r="K5563" i="6"/>
  <c r="K8275" i="6"/>
  <c r="K6139" i="6"/>
  <c r="K3907" i="6"/>
  <c r="K2347" i="6"/>
  <c r="K6691" i="6"/>
  <c r="K3547" i="6"/>
  <c r="K7795" i="6"/>
  <c r="K5155" i="6"/>
  <c r="K1699" i="6"/>
  <c r="K4555" i="6"/>
  <c r="K6523" i="6"/>
  <c r="K4819" i="6"/>
  <c r="K7339" i="6"/>
  <c r="K5683" i="6"/>
  <c r="K3499" i="6"/>
  <c r="K571" i="6"/>
  <c r="K5083" i="6"/>
  <c r="K6259" i="6"/>
  <c r="K7147" i="6"/>
  <c r="K1339" i="6"/>
  <c r="K6907" i="6"/>
  <c r="K1003" i="6"/>
  <c r="K6331" i="6"/>
  <c r="K6787" i="6"/>
  <c r="K4387" i="6"/>
  <c r="K4195" i="6"/>
  <c r="K6043" i="6"/>
  <c r="K7003" i="6"/>
  <c r="K8347" i="6"/>
  <c r="K2299" i="6"/>
  <c r="K4579" i="6"/>
  <c r="K4963" i="6"/>
  <c r="K3715" i="6"/>
  <c r="K5875" i="6"/>
  <c r="K2971" i="6"/>
  <c r="K355" i="6"/>
  <c r="K2779" i="6"/>
  <c r="K6235" i="6"/>
  <c r="K5611" i="6"/>
  <c r="K8035" i="6"/>
  <c r="K8227" i="6"/>
  <c r="K4243" i="6"/>
  <c r="K5251" i="6"/>
  <c r="K979" i="6"/>
  <c r="K2035" i="6"/>
  <c r="K595" i="6"/>
  <c r="K3595" i="6"/>
  <c r="K3115" i="6"/>
  <c r="K1579" i="6"/>
  <c r="K7291" i="6"/>
  <c r="K2803" i="6"/>
  <c r="K2659" i="6"/>
  <c r="K6763" i="6"/>
  <c r="K3067" i="6"/>
  <c r="K115" i="6"/>
  <c r="K7579" i="6"/>
  <c r="K2899" i="6"/>
  <c r="K1843" i="6"/>
  <c r="K7627" i="6"/>
  <c r="K4075" i="6"/>
  <c r="K3091" i="6"/>
  <c r="K1891" i="6"/>
  <c r="K7675" i="6"/>
  <c r="K4363" i="6"/>
  <c r="K1627" i="6"/>
  <c r="K5827" i="6"/>
  <c r="K907" i="6"/>
  <c r="K811" i="6"/>
  <c r="K2731" i="6"/>
  <c r="K7363" i="6"/>
  <c r="K187" i="6"/>
  <c r="K1747" i="6"/>
  <c r="K4291" i="6"/>
  <c r="K6499" i="6"/>
  <c r="K3259" i="6"/>
  <c r="K2875" i="6"/>
  <c r="K7459" i="6"/>
  <c r="K5035" i="6"/>
  <c r="K6427" i="6"/>
  <c r="K7747" i="6"/>
  <c r="K6451" i="6"/>
  <c r="K451" i="6"/>
  <c r="K4219" i="6"/>
  <c r="K763" i="6"/>
  <c r="K1387" i="6"/>
  <c r="K7411" i="6"/>
  <c r="K3859" i="6"/>
  <c r="K4435" i="6"/>
  <c r="K6667" i="6"/>
  <c r="K3163" i="6"/>
  <c r="K4267" i="6"/>
  <c r="K1219" i="6"/>
  <c r="K6475" i="6"/>
  <c r="K1147" i="6"/>
  <c r="K6283" i="6"/>
  <c r="K7915" i="6"/>
  <c r="K331" i="6"/>
  <c r="K7435" i="6"/>
  <c r="K6715" i="6"/>
  <c r="K6091" i="6"/>
  <c r="K5707" i="6"/>
  <c r="K7123" i="6"/>
  <c r="K2107" i="6"/>
  <c r="K5899" i="6"/>
  <c r="K7771" i="6"/>
  <c r="K2395" i="6"/>
  <c r="K2851" i="6"/>
  <c r="K3691" i="6"/>
  <c r="K7987" i="6"/>
  <c r="K2995" i="6"/>
  <c r="K5347" i="6"/>
  <c r="K5539" i="6"/>
  <c r="K8155" i="6"/>
  <c r="K2611" i="6"/>
  <c r="K8036" i="6" l="1"/>
  <c r="K4532" i="6"/>
  <c r="K7388" i="6"/>
  <c r="K932" i="6"/>
  <c r="K3812" i="6"/>
  <c r="K7292" i="6"/>
  <c r="K6140" i="6"/>
  <c r="K5036" i="6"/>
  <c r="K7580" i="6"/>
  <c r="K380" i="6"/>
  <c r="K2252" i="6"/>
  <c r="K1628" i="6"/>
  <c r="K4244" i="6"/>
  <c r="K1820" i="6"/>
  <c r="K6740" i="6"/>
  <c r="K6668" i="6"/>
  <c r="K1316" i="6"/>
  <c r="K8396" i="6"/>
  <c r="K5660" i="6"/>
  <c r="K6212" i="6"/>
  <c r="K7844" i="6"/>
  <c r="K6884" i="6"/>
  <c r="K6764" i="6"/>
  <c r="K8084" i="6"/>
  <c r="K5252" i="6"/>
  <c r="K5060" i="6"/>
  <c r="K7340" i="6"/>
  <c r="K452" i="6"/>
  <c r="K6092" i="6"/>
  <c r="K3356" i="6"/>
  <c r="K212" i="6"/>
  <c r="K1532" i="6"/>
  <c r="K7892" i="6"/>
  <c r="K6716" i="6"/>
  <c r="K3476" i="6"/>
  <c r="K764" i="6"/>
  <c r="K7724" i="6"/>
  <c r="K5204" i="6"/>
  <c r="K3404" i="6"/>
  <c r="K284" i="6"/>
  <c r="K3956" i="6"/>
  <c r="K8180" i="6"/>
  <c r="K3044" i="6"/>
  <c r="K3308" i="6"/>
  <c r="K4364" i="6"/>
  <c r="K1700" i="6"/>
  <c r="K3284" i="6"/>
  <c r="K4580" i="6"/>
  <c r="K5084" i="6"/>
  <c r="K836" i="6"/>
  <c r="K2924" i="6"/>
  <c r="K1268" i="6"/>
  <c r="K4508" i="6"/>
  <c r="K4988" i="6"/>
  <c r="K2900" i="6"/>
  <c r="K4484" i="6"/>
  <c r="K4556" i="6"/>
  <c r="K6572" i="6"/>
  <c r="K2372" i="6"/>
  <c r="K3500" i="6"/>
  <c r="K5012" i="6"/>
  <c r="K5540" i="6"/>
  <c r="K6308" i="6"/>
  <c r="K860" i="6"/>
  <c r="K2132" i="6"/>
  <c r="K8420" i="6"/>
  <c r="K4172" i="6"/>
  <c r="K6644" i="6"/>
  <c r="K1484" i="6"/>
  <c r="K2756" i="6"/>
  <c r="K2612" i="6"/>
  <c r="K6812" i="6"/>
  <c r="K1292" i="6"/>
  <c r="K6068" i="6"/>
  <c r="K1796" i="6"/>
  <c r="K6788" i="6"/>
  <c r="K3644" i="6"/>
  <c r="K4772" i="6"/>
  <c r="K7268" i="6"/>
  <c r="K5780" i="6"/>
  <c r="K4100" i="6"/>
  <c r="K5492" i="6"/>
  <c r="K788" i="6"/>
  <c r="K5852" i="6"/>
  <c r="K4796" i="6"/>
  <c r="K3068" i="6"/>
  <c r="K6044" i="6"/>
  <c r="K5996" i="6"/>
  <c r="K500" i="6"/>
  <c r="K6476" i="6"/>
  <c r="K1076" i="6"/>
  <c r="K1844" i="6"/>
  <c r="K44" i="6"/>
  <c r="K7028" i="6"/>
  <c r="K1124" i="6"/>
  <c r="K3380" i="6"/>
  <c r="K1940" i="6"/>
  <c r="K2996" i="6"/>
  <c r="K7484" i="6"/>
  <c r="K6692" i="6"/>
  <c r="K2780" i="6"/>
  <c r="K140" i="6"/>
  <c r="K7076" i="6"/>
  <c r="K692" i="6"/>
  <c r="K3596" i="6"/>
  <c r="K6596" i="6"/>
  <c r="K1892" i="6"/>
  <c r="K4268" i="6"/>
  <c r="K2492" i="6"/>
  <c r="K2948" i="6"/>
  <c r="K5276" i="6"/>
  <c r="K1244" i="6"/>
  <c r="K5900" i="6"/>
  <c r="K7988" i="6"/>
  <c r="K1652" i="6"/>
  <c r="K5924" i="6"/>
  <c r="K5516" i="6"/>
  <c r="K980" i="6"/>
  <c r="K7220" i="6"/>
  <c r="K6980" i="6"/>
  <c r="K2564" i="6"/>
  <c r="K3092" i="6"/>
  <c r="K2972" i="6"/>
  <c r="K6956" i="6"/>
  <c r="K2300" i="6"/>
  <c r="K1364" i="6"/>
  <c r="K3212" i="6"/>
  <c r="K3428" i="6"/>
  <c r="K2708" i="6"/>
  <c r="K5156" i="6"/>
  <c r="K1676" i="6"/>
  <c r="K476" i="6"/>
  <c r="K1412" i="6"/>
  <c r="K6260" i="6"/>
  <c r="K5300" i="6"/>
  <c r="K6380" i="6"/>
  <c r="K5132" i="6"/>
  <c r="K6236" i="6"/>
  <c r="K6836" i="6"/>
  <c r="K4340" i="6"/>
  <c r="K308" i="6"/>
  <c r="K3716" i="6"/>
  <c r="K1868" i="6"/>
  <c r="K7628" i="6"/>
  <c r="K5828" i="6"/>
  <c r="K812" i="6"/>
  <c r="K4844" i="6"/>
  <c r="K2540" i="6"/>
  <c r="K7508" i="6"/>
  <c r="K1436" i="6"/>
  <c r="K5396" i="6"/>
  <c r="K7556" i="6"/>
  <c r="K7964" i="6"/>
  <c r="K404" i="6"/>
  <c r="K1028" i="6"/>
  <c r="K2444" i="6"/>
  <c r="K4604" i="6"/>
  <c r="K1100" i="6"/>
  <c r="K332" i="6"/>
  <c r="K3236" i="6"/>
  <c r="K8252" i="6"/>
  <c r="K8060" i="6"/>
  <c r="K4004" i="6"/>
  <c r="K2012" i="6"/>
  <c r="K2468" i="6"/>
  <c r="K2180" i="6"/>
  <c r="K1460" i="6"/>
  <c r="K3452" i="6"/>
  <c r="K6356" i="6"/>
  <c r="K8276" i="6"/>
  <c r="K7652" i="6"/>
  <c r="K7820" i="6"/>
  <c r="K7940" i="6"/>
  <c r="K7916" i="6"/>
  <c r="K4292" i="6"/>
  <c r="K6620" i="6"/>
  <c r="K6524" i="6"/>
  <c r="K1748" i="6"/>
  <c r="K740" i="6"/>
  <c r="K4316" i="6"/>
  <c r="K3620" i="6"/>
  <c r="K956" i="6"/>
  <c r="K4028" i="6"/>
  <c r="K7436" i="6"/>
  <c r="K4124" i="6"/>
  <c r="K8132" i="6"/>
  <c r="K4628" i="6"/>
  <c r="K1724" i="6"/>
  <c r="K620" i="6"/>
  <c r="K2660" i="6"/>
  <c r="K5444" i="6"/>
  <c r="K7412" i="6"/>
  <c r="K8204" i="6"/>
  <c r="K5804" i="6"/>
  <c r="K7604" i="6"/>
  <c r="K4940" i="6"/>
  <c r="K5612" i="6"/>
  <c r="K3020" i="6"/>
  <c r="K7700" i="6"/>
  <c r="K7868" i="6"/>
  <c r="K5684" i="6"/>
  <c r="K8012" i="6"/>
  <c r="K2516" i="6"/>
  <c r="K6164" i="6"/>
  <c r="K4148" i="6"/>
  <c r="K4700" i="6"/>
  <c r="K7676" i="6"/>
  <c r="K3836" i="6"/>
  <c r="K4652" i="6"/>
  <c r="K6116" i="6"/>
  <c r="K4436" i="6"/>
  <c r="K2060" i="6"/>
  <c r="K7148" i="6"/>
  <c r="K260" i="6"/>
  <c r="K5468" i="6"/>
  <c r="K4220" i="6"/>
  <c r="K1196" i="6"/>
  <c r="K5564" i="6"/>
  <c r="K1004" i="6"/>
  <c r="K3524" i="6"/>
  <c r="K4388" i="6"/>
  <c r="K1580" i="6"/>
  <c r="K4892" i="6"/>
  <c r="K5732" i="6"/>
  <c r="K4964" i="6"/>
  <c r="K7772" i="6"/>
  <c r="K884" i="6"/>
  <c r="K4748" i="6"/>
  <c r="K5708" i="6"/>
  <c r="K3740" i="6"/>
  <c r="K7460" i="6"/>
  <c r="K20" i="6"/>
  <c r="K4076" i="6"/>
  <c r="K1916" i="6"/>
  <c r="K7100" i="6"/>
  <c r="K5180" i="6"/>
  <c r="K4460" i="6"/>
  <c r="K524" i="6"/>
  <c r="K2876" i="6"/>
  <c r="K1340" i="6"/>
  <c r="K8324" i="6"/>
  <c r="K7196" i="6"/>
  <c r="K3164" i="6"/>
  <c r="K3860" i="6"/>
  <c r="K428" i="6"/>
  <c r="K3116" i="6"/>
  <c r="K5324" i="6"/>
  <c r="K8348" i="6"/>
  <c r="K188" i="6"/>
  <c r="K1388" i="6"/>
  <c r="K2348" i="6"/>
  <c r="K7244" i="6"/>
  <c r="K6452" i="6"/>
  <c r="K7364" i="6"/>
  <c r="K8300" i="6"/>
  <c r="K3668" i="6"/>
  <c r="K3140" i="6"/>
  <c r="K4412" i="6"/>
  <c r="K6404" i="6"/>
  <c r="K8372" i="6"/>
  <c r="K8156" i="6"/>
  <c r="K3788" i="6"/>
  <c r="K1772" i="6"/>
  <c r="K1052" i="6"/>
  <c r="K6548" i="6"/>
  <c r="K6908" i="6"/>
  <c r="K7124" i="6"/>
  <c r="K2084" i="6"/>
  <c r="K5636" i="6"/>
  <c r="K4196" i="6"/>
  <c r="K2588" i="6"/>
  <c r="K1604" i="6"/>
  <c r="K236" i="6"/>
  <c r="K7004" i="6"/>
  <c r="K4052" i="6"/>
  <c r="K116" i="6"/>
  <c r="K908" i="6"/>
  <c r="K6284" i="6"/>
  <c r="K5228" i="6"/>
  <c r="K6020" i="6"/>
  <c r="K1148" i="6"/>
  <c r="K3932" i="6"/>
  <c r="K716" i="6"/>
  <c r="K5972" i="6"/>
  <c r="K2852" i="6"/>
  <c r="K5876" i="6"/>
  <c r="K1556" i="6"/>
  <c r="K6500" i="6"/>
  <c r="K5372" i="6"/>
  <c r="K3980" i="6"/>
  <c r="K2732" i="6"/>
  <c r="K8228" i="6"/>
  <c r="K1172" i="6"/>
  <c r="K6188" i="6"/>
  <c r="K668" i="6"/>
  <c r="K2228" i="6"/>
  <c r="K7748" i="6"/>
  <c r="K2276" i="6"/>
  <c r="K572" i="6"/>
  <c r="K68" i="6"/>
  <c r="K2324" i="6"/>
  <c r="K3188" i="6"/>
  <c r="K164" i="6"/>
  <c r="K644" i="6"/>
  <c r="K1964" i="6"/>
  <c r="K92" i="6"/>
  <c r="K6932" i="6"/>
  <c r="K5588" i="6"/>
  <c r="K596" i="6"/>
  <c r="K4676" i="6"/>
  <c r="K2684" i="6"/>
  <c r="K6332" i="6"/>
  <c r="K4724" i="6"/>
  <c r="K2804" i="6"/>
  <c r="K7316" i="6"/>
  <c r="K3764" i="6"/>
  <c r="K7796" i="6"/>
  <c r="K7052" i="6"/>
  <c r="K3572" i="6"/>
  <c r="K2420" i="6"/>
  <c r="K4820" i="6"/>
  <c r="K2108" i="6"/>
  <c r="K2156" i="6"/>
  <c r="K1220" i="6"/>
  <c r="K3692" i="6"/>
  <c r="K356" i="6"/>
  <c r="K2396" i="6"/>
  <c r="K5108" i="6"/>
  <c r="K4868" i="6"/>
  <c r="K548" i="6"/>
  <c r="K3332" i="6"/>
  <c r="K3260" i="6"/>
  <c r="K2636" i="6"/>
  <c r="K6860" i="6"/>
  <c r="K2204" i="6"/>
  <c r="K1988" i="6"/>
  <c r="K5948" i="6"/>
  <c r="K5756" i="6"/>
  <c r="K4916" i="6"/>
  <c r="K3908" i="6"/>
  <c r="K2036" i="6"/>
  <c r="K3884" i="6"/>
  <c r="K5420" i="6"/>
  <c r="K7172" i="6"/>
  <c r="K6428" i="6"/>
  <c r="K7532" i="6"/>
  <c r="K8108" i="6"/>
  <c r="K5348" i="6"/>
  <c r="K2828" i="6"/>
  <c r="K3548" i="6"/>
  <c r="K1508" i="6"/>
  <c r="L47" i="5"/>
  <c r="P47" i="5" s="1"/>
  <c r="W21" i="5" s="1"/>
  <c r="K48" i="5"/>
  <c r="K357" i="6" l="1"/>
  <c r="K2517" i="6"/>
  <c r="K6117" i="6"/>
  <c r="K4341" i="6"/>
  <c r="K6477" i="6"/>
  <c r="K7845" i="6"/>
  <c r="K5877" i="6"/>
  <c r="K5109" i="6"/>
  <c r="K7317" i="6"/>
  <c r="K1725" i="6"/>
  <c r="K5277" i="6"/>
  <c r="K5589" i="6"/>
  <c r="K1821" i="6"/>
  <c r="K6621" i="6"/>
  <c r="K477" i="6"/>
  <c r="K2709" i="6"/>
  <c r="K6093" i="6"/>
  <c r="K4845" i="6"/>
  <c r="K4245" i="6"/>
  <c r="K1413" i="6"/>
  <c r="K6789" i="6"/>
  <c r="K285" i="6"/>
  <c r="K7869" i="6"/>
  <c r="K5229" i="6"/>
  <c r="K7653" i="6"/>
  <c r="K6405" i="6"/>
  <c r="K2733" i="6"/>
  <c r="K1341" i="6"/>
  <c r="K4317" i="6"/>
  <c r="K2157" i="6"/>
  <c r="K2901" i="6"/>
  <c r="K3837" i="6"/>
  <c r="K8253" i="6"/>
  <c r="K2349" i="6"/>
  <c r="K6573" i="6"/>
  <c r="K7581" i="6"/>
  <c r="K1437" i="6"/>
  <c r="K4197" i="6"/>
  <c r="K3957" i="6"/>
  <c r="K8205" i="6"/>
  <c r="K1749" i="6"/>
  <c r="K93" i="6"/>
  <c r="K7077" i="6"/>
  <c r="K4677" i="6"/>
  <c r="K2133" i="6"/>
  <c r="K4821" i="6"/>
  <c r="K4533" i="6"/>
  <c r="K4293" i="6"/>
  <c r="K5445" i="6"/>
  <c r="K7293" i="6"/>
  <c r="K6645" i="6"/>
  <c r="K2613" i="6"/>
  <c r="K5661" i="6"/>
  <c r="K2181" i="6"/>
  <c r="K7533" i="6"/>
  <c r="K1629" i="6"/>
  <c r="K8349" i="6"/>
  <c r="K2109" i="6"/>
  <c r="K5565" i="6"/>
  <c r="K5181" i="6"/>
  <c r="K837" i="6"/>
  <c r="K5037" i="6"/>
  <c r="K2373" i="6"/>
  <c r="K7053" i="6"/>
  <c r="K1485" i="6"/>
  <c r="K6285" i="6"/>
  <c r="K1773" i="6"/>
  <c r="K5997" i="6"/>
  <c r="K4797" i="6"/>
  <c r="K5373" i="6"/>
  <c r="K8085" i="6"/>
  <c r="K1653" i="6"/>
  <c r="K5493" i="6"/>
  <c r="K8421" i="6"/>
  <c r="K3189" i="6"/>
  <c r="K933" i="6"/>
  <c r="K2205" i="6"/>
  <c r="K3861" i="6"/>
  <c r="K3069" i="6"/>
  <c r="K3813" i="6"/>
  <c r="K7149" i="6"/>
  <c r="K4749" i="6"/>
  <c r="K4173" i="6"/>
  <c r="K2685" i="6"/>
  <c r="K4509" i="6"/>
  <c r="K3789" i="6"/>
  <c r="K525" i="6"/>
  <c r="K1365" i="6"/>
  <c r="K4773" i="6"/>
  <c r="K4101" i="6"/>
  <c r="K4149" i="6"/>
  <c r="K7125" i="6"/>
  <c r="K8157" i="6"/>
  <c r="K717" i="6"/>
  <c r="K7365" i="6"/>
  <c r="K5301" i="6"/>
  <c r="K4389" i="6"/>
  <c r="K1101" i="6"/>
  <c r="K2589" i="6"/>
  <c r="K549" i="6"/>
  <c r="K4893" i="6"/>
  <c r="K2229" i="6"/>
  <c r="K597" i="6"/>
  <c r="K8277" i="6"/>
  <c r="K2445" i="6"/>
  <c r="K1557" i="6"/>
  <c r="K957" i="6"/>
  <c r="K1221" i="6"/>
  <c r="K4461" i="6"/>
  <c r="K6309" i="6"/>
  <c r="K7509" i="6"/>
  <c r="K7893" i="6"/>
  <c r="K5205" i="6"/>
  <c r="K765" i="6"/>
  <c r="K3453" i="6"/>
  <c r="K7965" i="6"/>
  <c r="K2037" i="6"/>
  <c r="K6813" i="6"/>
  <c r="K4125" i="6"/>
  <c r="K7941" i="6"/>
  <c r="K2421" i="6"/>
  <c r="K4869" i="6"/>
  <c r="K4221" i="6"/>
  <c r="K789" i="6"/>
  <c r="K8109" i="6"/>
  <c r="K4629" i="6"/>
  <c r="K4485" i="6"/>
  <c r="K6693" i="6"/>
  <c r="K6237" i="6"/>
  <c r="K5013" i="6"/>
  <c r="K1269" i="6"/>
  <c r="K2805" i="6"/>
  <c r="K189" i="6"/>
  <c r="K2973" i="6"/>
  <c r="K4701" i="6"/>
  <c r="K3501" i="6"/>
  <c r="K1293" i="6"/>
  <c r="K5685" i="6"/>
  <c r="K3597" i="6"/>
  <c r="K7413" i="6"/>
  <c r="K5637" i="6"/>
  <c r="K3909" i="6"/>
  <c r="K381" i="6"/>
  <c r="K8181" i="6"/>
  <c r="K885" i="6"/>
  <c r="K2997" i="6"/>
  <c r="K1461" i="6"/>
  <c r="K3429" i="6"/>
  <c r="K7269" i="6"/>
  <c r="K5253" i="6"/>
  <c r="K1389" i="6"/>
  <c r="K3621" i="6"/>
  <c r="K5469" i="6"/>
  <c r="K4269" i="6"/>
  <c r="K309" i="6"/>
  <c r="K6597" i="6"/>
  <c r="K3381" i="6"/>
  <c r="K7029" i="6"/>
  <c r="K1869" i="6"/>
  <c r="K6981" i="6"/>
  <c r="K3525" i="6"/>
  <c r="K7485" i="6"/>
  <c r="K405" i="6"/>
  <c r="K333" i="6"/>
  <c r="K7725" i="6"/>
  <c r="K3093" i="6"/>
  <c r="K165" i="6"/>
  <c r="K3213" i="6"/>
  <c r="K6357" i="6"/>
  <c r="K4725" i="6"/>
  <c r="K7773" i="6"/>
  <c r="K3573" i="6"/>
  <c r="K3981" i="6"/>
  <c r="K1197" i="6"/>
  <c r="K1077" i="6"/>
  <c r="K141" i="6"/>
  <c r="K1893" i="6"/>
  <c r="K1029" i="6"/>
  <c r="K1509" i="6"/>
  <c r="K8013" i="6"/>
  <c r="K3933" i="6"/>
  <c r="K3237" i="6"/>
  <c r="K5157" i="6"/>
  <c r="K645" i="6"/>
  <c r="K3885" i="6"/>
  <c r="K8325" i="6"/>
  <c r="K7197" i="6"/>
  <c r="K8229" i="6"/>
  <c r="K4965" i="6"/>
  <c r="K5781" i="6"/>
  <c r="K1173" i="6"/>
  <c r="K3285" i="6"/>
  <c r="K6045" i="6"/>
  <c r="K3141" i="6"/>
  <c r="K4941" i="6"/>
  <c r="K3021" i="6"/>
  <c r="K6861" i="6"/>
  <c r="K6165" i="6"/>
  <c r="K4077" i="6"/>
  <c r="K7461" i="6"/>
  <c r="K7701" i="6"/>
  <c r="K1845" i="6"/>
  <c r="K6021" i="6"/>
  <c r="K7629" i="6"/>
  <c r="K6429" i="6"/>
  <c r="K3357" i="6"/>
  <c r="K237" i="6"/>
  <c r="K6453" i="6"/>
  <c r="K8373" i="6"/>
  <c r="K8301" i="6"/>
  <c r="K909" i="6"/>
  <c r="K3645" i="6"/>
  <c r="K6501" i="6"/>
  <c r="K2637" i="6"/>
  <c r="K213" i="6"/>
  <c r="K5397" i="6"/>
  <c r="K2013" i="6"/>
  <c r="K7245" i="6"/>
  <c r="K261" i="6"/>
  <c r="K2493" i="6"/>
  <c r="K3045" i="6"/>
  <c r="K3549" i="6"/>
  <c r="K3765" i="6"/>
  <c r="K2877" i="6"/>
  <c r="K6885" i="6"/>
  <c r="K69" i="6"/>
  <c r="K3165" i="6"/>
  <c r="K7917" i="6"/>
  <c r="K6669" i="6"/>
  <c r="K1053" i="6"/>
  <c r="K7341" i="6"/>
  <c r="K45" i="6"/>
  <c r="K5541" i="6"/>
  <c r="K1149" i="6"/>
  <c r="K2757" i="6"/>
  <c r="K4365" i="6"/>
  <c r="K8037" i="6"/>
  <c r="K7605" i="6"/>
  <c r="K2541" i="6"/>
  <c r="K621" i="6"/>
  <c r="K2301" i="6"/>
  <c r="K7557" i="6"/>
  <c r="K3333" i="6"/>
  <c r="K7677" i="6"/>
  <c r="K1677" i="6"/>
  <c r="K1965" i="6"/>
  <c r="K4005" i="6"/>
  <c r="K1245" i="6"/>
  <c r="K5973" i="6"/>
  <c r="K4605" i="6"/>
  <c r="K4989" i="6"/>
  <c r="K8133" i="6"/>
  <c r="K6765" i="6"/>
  <c r="K1581" i="6"/>
  <c r="K3669" i="6"/>
  <c r="K669" i="6"/>
  <c r="K5349" i="6"/>
  <c r="K2061" i="6"/>
  <c r="K3309" i="6"/>
  <c r="K6069" i="6"/>
  <c r="K1989" i="6"/>
  <c r="K4653" i="6"/>
  <c r="K5853" i="6"/>
  <c r="K5709" i="6"/>
  <c r="K2397" i="6"/>
  <c r="K3477" i="6"/>
  <c r="K4053" i="6"/>
  <c r="K2781" i="6"/>
  <c r="K2853" i="6"/>
  <c r="K2469" i="6"/>
  <c r="K7101" i="6"/>
  <c r="K3405" i="6"/>
  <c r="K5325" i="6"/>
  <c r="K5613" i="6"/>
  <c r="K3693" i="6"/>
  <c r="K21" i="6"/>
  <c r="K5901" i="6"/>
  <c r="K741" i="6"/>
  <c r="K2565" i="6"/>
  <c r="K573" i="6"/>
  <c r="K6213" i="6"/>
  <c r="K4413" i="6"/>
  <c r="K4029" i="6"/>
  <c r="K6549" i="6"/>
  <c r="K5757" i="6"/>
  <c r="K1701" i="6"/>
  <c r="K7173" i="6"/>
  <c r="K1005" i="6"/>
  <c r="K2949" i="6"/>
  <c r="K1941" i="6"/>
  <c r="K7989" i="6"/>
  <c r="K453" i="6"/>
  <c r="K5133" i="6"/>
  <c r="K6741" i="6"/>
  <c r="K5829" i="6"/>
  <c r="K4437" i="6"/>
  <c r="K7221" i="6"/>
  <c r="K1797" i="6"/>
  <c r="K2325" i="6"/>
  <c r="K6261" i="6"/>
  <c r="K1917" i="6"/>
  <c r="K981" i="6"/>
  <c r="K6957" i="6"/>
  <c r="K7797" i="6"/>
  <c r="K8397" i="6"/>
  <c r="K7005" i="6"/>
  <c r="K6933" i="6"/>
  <c r="K4581" i="6"/>
  <c r="K8061" i="6"/>
  <c r="K2925" i="6"/>
  <c r="K2277" i="6"/>
  <c r="K1605" i="6"/>
  <c r="K6141" i="6"/>
  <c r="K861" i="6"/>
  <c r="K5733" i="6"/>
  <c r="K3117" i="6"/>
  <c r="K1533" i="6"/>
  <c r="K5421" i="6"/>
  <c r="K693" i="6"/>
  <c r="K6189" i="6"/>
  <c r="K4917" i="6"/>
  <c r="K7821" i="6"/>
  <c r="K2829" i="6"/>
  <c r="K7389" i="6"/>
  <c r="K2661" i="6"/>
  <c r="K5061" i="6"/>
  <c r="K3717" i="6"/>
  <c r="K6909" i="6"/>
  <c r="K2085" i="6"/>
  <c r="K7749" i="6"/>
  <c r="K7437" i="6"/>
  <c r="K1317" i="6"/>
  <c r="K6717" i="6"/>
  <c r="K813" i="6"/>
  <c r="K6333" i="6"/>
  <c r="K6525" i="6"/>
  <c r="K501" i="6"/>
  <c r="K3261" i="6"/>
  <c r="K4557" i="6"/>
  <c r="K5517" i="6"/>
  <c r="K6837" i="6"/>
  <c r="K117" i="6"/>
  <c r="K6381" i="6"/>
  <c r="K2253" i="6"/>
  <c r="K5925" i="6"/>
  <c r="K5805" i="6"/>
  <c r="K1125" i="6"/>
  <c r="K429" i="6"/>
  <c r="K5085" i="6"/>
  <c r="K3741" i="6"/>
  <c r="K5949" i="6"/>
  <c r="L48" i="5"/>
  <c r="P48" i="5" s="1"/>
  <c r="W22" i="5" s="1"/>
  <c r="K49" i="5"/>
  <c r="K3598" i="6" l="1"/>
  <c r="K3502" i="6"/>
  <c r="K5494" i="6"/>
  <c r="K526" i="6"/>
  <c r="K814" i="6"/>
  <c r="K454" i="6"/>
  <c r="K4270" i="6"/>
  <c r="K7942" i="6"/>
  <c r="K2926" i="6"/>
  <c r="K2302" i="6"/>
  <c r="K430" i="6"/>
  <c r="K4342" i="6"/>
  <c r="K6190" i="6"/>
  <c r="K3838" i="6"/>
  <c r="K4726" i="6"/>
  <c r="K118" i="6"/>
  <c r="K5950" i="6"/>
  <c r="K1726" i="6"/>
  <c r="K8302" i="6"/>
  <c r="K7102" i="6"/>
  <c r="K5542" i="6"/>
  <c r="K1198" i="6"/>
  <c r="K5206" i="6"/>
  <c r="K4702" i="6"/>
  <c r="K8230" i="6"/>
  <c r="K8422" i="6"/>
  <c r="K2494" i="6"/>
  <c r="K3166" i="6"/>
  <c r="K550" i="6"/>
  <c r="K4102" i="6"/>
  <c r="K1966" i="6"/>
  <c r="K646" i="6"/>
  <c r="K22" i="6"/>
  <c r="K3790" i="6"/>
  <c r="K3934" i="6"/>
  <c r="K7054" i="6"/>
  <c r="K4078" i="6"/>
  <c r="K5782" i="6"/>
  <c r="K8014" i="6"/>
  <c r="K5566" i="6"/>
  <c r="K4150" i="6"/>
  <c r="K670" i="6"/>
  <c r="K4126" i="6"/>
  <c r="K6094" i="6"/>
  <c r="K7414" i="6"/>
  <c r="K2326" i="6"/>
  <c r="K1894" i="6"/>
  <c r="K7174" i="6"/>
  <c r="K3118" i="6"/>
  <c r="K5278" i="6"/>
  <c r="K1774" i="6"/>
  <c r="K2470" i="6"/>
  <c r="K406" i="6"/>
  <c r="K7294" i="6"/>
  <c r="K5110" i="6"/>
  <c r="K1294" i="6"/>
  <c r="K886" i="6"/>
  <c r="K4846" i="6"/>
  <c r="K166" i="6"/>
  <c r="K2590" i="6"/>
  <c r="K1750" i="6"/>
  <c r="K3310" i="6"/>
  <c r="K6550" i="6"/>
  <c r="K3022" i="6"/>
  <c r="K1006" i="6"/>
  <c r="K1438" i="6"/>
  <c r="K2446" i="6"/>
  <c r="K382" i="6"/>
  <c r="K6646" i="6"/>
  <c r="K5806" i="6"/>
  <c r="K1078" i="6"/>
  <c r="K1150" i="6"/>
  <c r="K5590" i="6"/>
  <c r="K1222" i="6"/>
  <c r="K742" i="6"/>
  <c r="K7246" i="6"/>
  <c r="K6214" i="6"/>
  <c r="K3094" i="6"/>
  <c r="K862" i="6"/>
  <c r="K910" i="6"/>
  <c r="K502" i="6"/>
  <c r="K5518" i="6"/>
  <c r="K4966" i="6"/>
  <c r="K214" i="6"/>
  <c r="K190" i="6"/>
  <c r="K2662" i="6"/>
  <c r="K3766" i="6"/>
  <c r="K142" i="6"/>
  <c r="K4222" i="6"/>
  <c r="K6430" i="6"/>
  <c r="K6022" i="6"/>
  <c r="K310" i="6"/>
  <c r="K6814" i="6"/>
  <c r="K2614" i="6"/>
  <c r="K3142" i="6"/>
  <c r="K5734" i="6"/>
  <c r="K2542" i="6"/>
  <c r="K7150" i="6"/>
  <c r="K3070" i="6"/>
  <c r="K7822" i="6"/>
  <c r="K6670" i="6"/>
  <c r="K4894" i="6"/>
  <c r="K1918" i="6"/>
  <c r="K1246" i="6"/>
  <c r="K7366" i="6"/>
  <c r="K3550" i="6"/>
  <c r="K5614" i="6"/>
  <c r="K7390" i="6"/>
  <c r="K3334" i="6"/>
  <c r="K7870" i="6"/>
  <c r="K7030" i="6"/>
  <c r="K7750" i="6"/>
  <c r="K3286" i="6"/>
  <c r="K7726" i="6"/>
  <c r="K5182" i="6"/>
  <c r="K5446" i="6"/>
  <c r="K2806" i="6"/>
  <c r="K4654" i="6"/>
  <c r="K8062" i="6"/>
  <c r="K2830" i="6"/>
  <c r="K7078" i="6"/>
  <c r="K5662" i="6"/>
  <c r="K574" i="6"/>
  <c r="K2422" i="6"/>
  <c r="K1534" i="6"/>
  <c r="K7582" i="6"/>
  <c r="K8326" i="6"/>
  <c r="K4558" i="6"/>
  <c r="K5350" i="6"/>
  <c r="K6358" i="6"/>
  <c r="K94" i="6"/>
  <c r="K8398" i="6"/>
  <c r="K8134" i="6"/>
  <c r="K2782" i="6"/>
  <c r="K1462" i="6"/>
  <c r="K4486" i="6"/>
  <c r="K718" i="6"/>
  <c r="K3910" i="6"/>
  <c r="K982" i="6"/>
  <c r="K238" i="6"/>
  <c r="K7894" i="6"/>
  <c r="K5398" i="6"/>
  <c r="K2182" i="6"/>
  <c r="K3262" i="6"/>
  <c r="K4366" i="6"/>
  <c r="K3958" i="6"/>
  <c r="K8182" i="6"/>
  <c r="K2686" i="6"/>
  <c r="K2374" i="6"/>
  <c r="K5038" i="6"/>
  <c r="K1702" i="6"/>
  <c r="K3670" i="6"/>
  <c r="K6598" i="6"/>
  <c r="K6478" i="6"/>
  <c r="K334" i="6"/>
  <c r="K6622" i="6"/>
  <c r="K8038" i="6"/>
  <c r="K4870" i="6"/>
  <c r="K7846" i="6"/>
  <c r="K8278" i="6"/>
  <c r="K4630" i="6"/>
  <c r="K3430" i="6"/>
  <c r="K694" i="6"/>
  <c r="K6262" i="6"/>
  <c r="K6742" i="6"/>
  <c r="K838" i="6"/>
  <c r="K5902" i="6"/>
  <c r="K3574" i="6"/>
  <c r="K2854" i="6"/>
  <c r="K598" i="6"/>
  <c r="K4030" i="6"/>
  <c r="K2974" i="6"/>
  <c r="K3862" i="6"/>
  <c r="K1126" i="6"/>
  <c r="K3190" i="6"/>
  <c r="K8110" i="6"/>
  <c r="K5326" i="6"/>
  <c r="K1030" i="6"/>
  <c r="K3526" i="6"/>
  <c r="K4918" i="6"/>
  <c r="K6310" i="6"/>
  <c r="K5470" i="6"/>
  <c r="K5854" i="6"/>
  <c r="K2758" i="6"/>
  <c r="K7702" i="6"/>
  <c r="K2038" i="6"/>
  <c r="K6406" i="6"/>
  <c r="K70" i="6"/>
  <c r="K2230" i="6"/>
  <c r="K4006" i="6"/>
  <c r="K4798" i="6"/>
  <c r="K5758" i="6"/>
  <c r="K5638" i="6"/>
  <c r="K6142" i="6"/>
  <c r="K6958" i="6"/>
  <c r="K2158" i="6"/>
  <c r="K2998" i="6"/>
  <c r="K2086" i="6"/>
  <c r="K3406" i="6"/>
  <c r="K2014" i="6"/>
  <c r="K3454" i="6"/>
  <c r="K5230" i="6"/>
  <c r="K4318" i="6"/>
  <c r="K1366" i="6"/>
  <c r="K5878" i="6"/>
  <c r="K6886" i="6"/>
  <c r="K6454" i="6"/>
  <c r="K2206" i="6"/>
  <c r="K7270" i="6"/>
  <c r="K4534" i="6"/>
  <c r="K1486" i="6"/>
  <c r="K1390" i="6"/>
  <c r="K622" i="6"/>
  <c r="K6982" i="6"/>
  <c r="K6790" i="6"/>
  <c r="K3814" i="6"/>
  <c r="K6718" i="6"/>
  <c r="K1270" i="6"/>
  <c r="K1342" i="6"/>
  <c r="K2566" i="6"/>
  <c r="K7126" i="6"/>
  <c r="K5974" i="6"/>
  <c r="K3046" i="6"/>
  <c r="K8206" i="6"/>
  <c r="K6046" i="6"/>
  <c r="K6838" i="6"/>
  <c r="K5062" i="6"/>
  <c r="K6910" i="6"/>
  <c r="K8350" i="6"/>
  <c r="K7630" i="6"/>
  <c r="K2710" i="6"/>
  <c r="K1102" i="6"/>
  <c r="K4438" i="6"/>
  <c r="K7654" i="6"/>
  <c r="K4414" i="6"/>
  <c r="K7222" i="6"/>
  <c r="K6574" i="6"/>
  <c r="K262" i="6"/>
  <c r="K2902" i="6"/>
  <c r="K6238" i="6"/>
  <c r="K4750" i="6"/>
  <c r="K8158" i="6"/>
  <c r="K7510" i="6"/>
  <c r="K1582" i="6"/>
  <c r="K7774" i="6"/>
  <c r="K3886" i="6"/>
  <c r="K4990" i="6"/>
  <c r="K6166" i="6"/>
  <c r="K7990" i="6"/>
  <c r="K2518" i="6"/>
  <c r="K4198" i="6"/>
  <c r="K6526" i="6"/>
  <c r="K7606" i="6"/>
  <c r="K7918" i="6"/>
  <c r="K478" i="6"/>
  <c r="K6502" i="6"/>
  <c r="K2110" i="6"/>
  <c r="K7798" i="6"/>
  <c r="K3382" i="6"/>
  <c r="K1318" i="6"/>
  <c r="K6118" i="6"/>
  <c r="K6862" i="6"/>
  <c r="K2134" i="6"/>
  <c r="K3622" i="6"/>
  <c r="K5926" i="6"/>
  <c r="K790" i="6"/>
  <c r="K1654" i="6"/>
  <c r="K766" i="6"/>
  <c r="K1510" i="6"/>
  <c r="K1174" i="6"/>
  <c r="K5158" i="6"/>
  <c r="K4246" i="6"/>
  <c r="K3694" i="6"/>
  <c r="K1798" i="6"/>
  <c r="K6694" i="6"/>
  <c r="K3742" i="6"/>
  <c r="K7486" i="6"/>
  <c r="K5686" i="6"/>
  <c r="K2950" i="6"/>
  <c r="K5998" i="6"/>
  <c r="K6334" i="6"/>
  <c r="K7342" i="6"/>
  <c r="K2062" i="6"/>
  <c r="K1054" i="6"/>
  <c r="K1630" i="6"/>
  <c r="K8374" i="6"/>
  <c r="K3982" i="6"/>
  <c r="K8086" i="6"/>
  <c r="K2278" i="6"/>
  <c r="K1606" i="6"/>
  <c r="K5086" i="6"/>
  <c r="K1558" i="6"/>
  <c r="K5374" i="6"/>
  <c r="K7198" i="6"/>
  <c r="K3718" i="6"/>
  <c r="K2350" i="6"/>
  <c r="K7534" i="6"/>
  <c r="K3238" i="6"/>
  <c r="K3214" i="6"/>
  <c r="K3358" i="6"/>
  <c r="K2254" i="6"/>
  <c r="K5014" i="6"/>
  <c r="K5422" i="6"/>
  <c r="K4174" i="6"/>
  <c r="K6766" i="6"/>
  <c r="K286" i="6"/>
  <c r="K5302" i="6"/>
  <c r="K1846" i="6"/>
  <c r="K1678" i="6"/>
  <c r="K7966" i="6"/>
  <c r="K6934" i="6"/>
  <c r="K46" i="6"/>
  <c r="K2638" i="6"/>
  <c r="K7462" i="6"/>
  <c r="K2398" i="6"/>
  <c r="K5254" i="6"/>
  <c r="K7318" i="6"/>
  <c r="K7678" i="6"/>
  <c r="K5830" i="6"/>
  <c r="K1942" i="6"/>
  <c r="K5134" i="6"/>
  <c r="K1870" i="6"/>
  <c r="K4774" i="6"/>
  <c r="K4606" i="6"/>
  <c r="K4822" i="6"/>
  <c r="K7006" i="6"/>
  <c r="K934" i="6"/>
  <c r="K6286" i="6"/>
  <c r="K958" i="6"/>
  <c r="K2878" i="6"/>
  <c r="K358" i="6"/>
  <c r="K4462" i="6"/>
  <c r="K3646" i="6"/>
  <c r="K5710" i="6"/>
  <c r="K3478" i="6"/>
  <c r="K4942" i="6"/>
  <c r="K1414" i="6"/>
  <c r="K4390" i="6"/>
  <c r="K4510" i="6"/>
  <c r="K1822" i="6"/>
  <c r="K6382" i="6"/>
  <c r="K6070" i="6"/>
  <c r="K4054" i="6"/>
  <c r="K7438" i="6"/>
  <c r="K4582" i="6"/>
  <c r="K2734" i="6"/>
  <c r="K4678" i="6"/>
  <c r="K8254" i="6"/>
  <c r="K4294" i="6"/>
  <c r="K7558" i="6"/>
  <c r="K1990" i="6"/>
  <c r="K50" i="5"/>
  <c r="L49" i="5"/>
  <c r="P49" i="5" s="1"/>
  <c r="W23" i="5" l="1"/>
  <c r="K51" i="5"/>
  <c r="L51" i="5" s="1"/>
  <c r="P51" i="5" s="1"/>
  <c r="W25" i="5" s="1"/>
  <c r="L50" i="5"/>
  <c r="P50" i="5" s="1"/>
  <c r="W24" i="5" s="1"/>
  <c r="O3" i="6"/>
  <c r="O6" i="2" s="1"/>
  <c r="O27" i="6"/>
  <c r="O7" i="2" s="1"/>
  <c r="S5" i="5" l="1"/>
  <c r="P7539" i="6"/>
  <c r="P320" i="2" s="1"/>
  <c r="P7323" i="6"/>
  <c r="P311" i="2" s="1"/>
  <c r="P7563" i="6"/>
  <c r="P321" i="2" s="1"/>
  <c r="P7371" i="6"/>
  <c r="P313" i="2" s="1"/>
  <c r="P7467" i="6"/>
  <c r="P317" i="2" s="1"/>
  <c r="P7299" i="6"/>
  <c r="P310" i="2" s="1"/>
  <c r="P7395" i="6"/>
  <c r="P314" i="2" s="1"/>
  <c r="P7347" i="6"/>
  <c r="P312" i="2" s="1"/>
  <c r="P7515" i="6"/>
  <c r="P319" i="2" s="1"/>
  <c r="P7443" i="6"/>
  <c r="P316" i="2" s="1"/>
  <c r="P7491" i="6"/>
  <c r="P318" i="2" s="1"/>
  <c r="P7419" i="6"/>
  <c r="P315" i="2" s="1"/>
  <c r="P387" i="6"/>
  <c r="P22" i="2" s="1"/>
  <c r="P1683" i="6"/>
  <c r="P76" i="2" s="1"/>
  <c r="P4947" i="6"/>
  <c r="P212" i="2" s="1"/>
  <c r="P4203" i="6"/>
  <c r="P181" i="2" s="1"/>
  <c r="P6627" i="6"/>
  <c r="P282" i="2" s="1"/>
  <c r="P1803" i="6"/>
  <c r="P81" i="2" s="1"/>
  <c r="P1419" i="6"/>
  <c r="P65" i="2" s="1"/>
  <c r="P3075" i="6"/>
  <c r="P134" i="2" s="1"/>
  <c r="P6363" i="6"/>
  <c r="P271" i="2" s="1"/>
  <c r="P6387" i="6"/>
  <c r="P272" i="2" s="1"/>
  <c r="P2139" i="6"/>
  <c r="P95" i="2" s="1"/>
  <c r="P3171" i="6"/>
  <c r="P138" i="2" s="1"/>
  <c r="P2715" i="6"/>
  <c r="P119" i="2" s="1"/>
  <c r="P4371" i="6"/>
  <c r="P188" i="2" s="1"/>
  <c r="P5931" i="6"/>
  <c r="P253" i="2" s="1"/>
  <c r="P627" i="6"/>
  <c r="P32" i="2" s="1"/>
  <c r="P531" i="6"/>
  <c r="P28" i="2" s="1"/>
  <c r="P1371" i="6"/>
  <c r="P63" i="2" s="1"/>
  <c r="P2811" i="6"/>
  <c r="P123" i="2" s="1"/>
  <c r="P4443" i="6"/>
  <c r="P191" i="2" s="1"/>
  <c r="P5187" i="6"/>
  <c r="P222" i="2" s="1"/>
  <c r="P5955" i="6"/>
  <c r="P254" i="2" s="1"/>
  <c r="P435" i="6"/>
  <c r="P24" i="2" s="1"/>
  <c r="P651" i="6"/>
  <c r="P33" i="2" s="1"/>
  <c r="P2499" i="6"/>
  <c r="P110" i="2" s="1"/>
  <c r="P3555" i="6"/>
  <c r="P154" i="2" s="1"/>
  <c r="P5379" i="6"/>
  <c r="P230" i="2" s="1"/>
  <c r="P6051" i="6"/>
  <c r="P258" i="2" s="1"/>
  <c r="P771" i="6"/>
  <c r="P38" i="2" s="1"/>
  <c r="P1443" i="6"/>
  <c r="P66" i="2" s="1"/>
  <c r="P2691" i="6"/>
  <c r="P118" i="2" s="1"/>
  <c r="P2907" i="6"/>
  <c r="P127" i="2" s="1"/>
  <c r="P6147" i="6"/>
  <c r="P262" i="2" s="1"/>
  <c r="P6771" i="6"/>
  <c r="P288" i="2" s="1"/>
  <c r="P2835" i="6"/>
  <c r="P124" i="2" s="1"/>
  <c r="P3003" i="6"/>
  <c r="P131" i="2" s="1"/>
  <c r="P5667" i="6"/>
  <c r="P242" i="2" s="1"/>
  <c r="P6171" i="6"/>
  <c r="P263" i="2" s="1"/>
  <c r="P3939" i="6"/>
  <c r="P170" i="2" s="1"/>
  <c r="P3051" i="6"/>
  <c r="P133" i="2" s="1"/>
  <c r="P4875" i="6"/>
  <c r="P209" i="2" s="1"/>
  <c r="P5763" i="6"/>
  <c r="P246" i="2" s="1"/>
  <c r="P6219" i="6"/>
  <c r="P265" i="2" s="1"/>
  <c r="P7083" i="6"/>
  <c r="P301" i="2" s="1"/>
  <c r="P843" i="6"/>
  <c r="P41" i="2" s="1"/>
  <c r="P3291" i="6"/>
  <c r="P143" i="2" s="1"/>
  <c r="P3363" i="6"/>
  <c r="P146" i="2" s="1"/>
  <c r="P5235" i="6"/>
  <c r="P224" i="2" s="1"/>
  <c r="P1131" i="6"/>
  <c r="P53" i="2" s="1"/>
  <c r="P3147" i="6"/>
  <c r="P137" i="2" s="1"/>
  <c r="P5067" i="6"/>
  <c r="P217" i="2" s="1"/>
  <c r="P5811" i="6"/>
  <c r="P248" i="2" s="1"/>
  <c r="P1107" i="6"/>
  <c r="P52" i="2" s="1"/>
  <c r="P1323" i="6"/>
  <c r="P61" i="2" s="1"/>
  <c r="P5019" i="6"/>
  <c r="P215" i="2" s="1"/>
  <c r="P6483" i="6"/>
  <c r="P276" i="2" s="1"/>
  <c r="P2427" i="6"/>
  <c r="P107" i="2" s="1"/>
  <c r="P3459" i="6"/>
  <c r="P150" i="2" s="1"/>
  <c r="P6651" i="6"/>
  <c r="P283" i="2" s="1"/>
  <c r="P1395" i="6"/>
  <c r="P64" i="2" s="1"/>
  <c r="P2859" i="6"/>
  <c r="P125" i="2" s="1"/>
  <c r="P4467" i="6"/>
  <c r="P192" i="2" s="1"/>
  <c r="P6747" i="6"/>
  <c r="P287" i="2" s="1"/>
  <c r="P3651" i="6"/>
  <c r="P158" i="2" s="1"/>
  <c r="P4515" i="6"/>
  <c r="P194" i="2" s="1"/>
  <c r="P5595" i="6"/>
  <c r="P239" i="2" s="1"/>
  <c r="P915" i="6"/>
  <c r="P44" i="2" s="1"/>
  <c r="P1491" i="6"/>
  <c r="P68" i="2" s="1"/>
  <c r="P3747" i="6"/>
  <c r="P162" i="2" s="1"/>
  <c r="P4827" i="6"/>
  <c r="P207" i="2" s="1"/>
  <c r="P6915" i="6"/>
  <c r="P294" i="2" s="1"/>
  <c r="P1611" i="6"/>
  <c r="P73" i="2" s="1"/>
  <c r="P2979" i="6"/>
  <c r="P130" i="2" s="1"/>
  <c r="P723" i="6"/>
  <c r="P36" i="2" s="1"/>
  <c r="P1059" i="6"/>
  <c r="P50" i="2" s="1"/>
  <c r="P4251" i="6"/>
  <c r="P183" i="2" s="1"/>
  <c r="P4899" i="6"/>
  <c r="P210" i="2" s="1"/>
  <c r="P5739" i="6"/>
  <c r="P245" i="2" s="1"/>
  <c r="P7227" i="6"/>
  <c r="P307" i="2" s="1"/>
  <c r="P2331" i="6"/>
  <c r="P103" i="2" s="1"/>
  <c r="P4107" i="6"/>
  <c r="P177" i="2" s="1"/>
  <c r="P4131" i="6"/>
  <c r="P178" i="2" s="1"/>
  <c r="P4659" i="6"/>
  <c r="P200" i="2" s="1"/>
  <c r="P5835" i="6"/>
  <c r="P249" i="2" s="1"/>
  <c r="P507" i="6"/>
  <c r="P27" i="2" s="1"/>
  <c r="P1899" i="6"/>
  <c r="P85" i="2" s="1"/>
  <c r="P1563" i="6"/>
  <c r="P71" i="2" s="1"/>
  <c r="P3243" i="6"/>
  <c r="P141" i="2" s="1"/>
  <c r="P5139" i="6"/>
  <c r="P220" i="2" s="1"/>
  <c r="P5259" i="6"/>
  <c r="P225" i="2" s="1"/>
  <c r="P6459" i="6"/>
  <c r="P275" i="2" s="1"/>
  <c r="P339" i="6"/>
  <c r="P20" i="2" s="1"/>
  <c r="P1995" i="6"/>
  <c r="P89" i="2" s="1"/>
  <c r="P3627" i="6"/>
  <c r="P157" i="2" s="1"/>
  <c r="P4059" i="6"/>
  <c r="P175" i="2" s="1"/>
  <c r="P6123" i="6"/>
  <c r="P261" i="2" s="1"/>
  <c r="P555" i="6"/>
  <c r="P29" i="2" s="1"/>
  <c r="P2091" i="6"/>
  <c r="P93" i="2" s="1"/>
  <c r="P1827" i="6"/>
  <c r="P82" i="2" s="1"/>
  <c r="P6531" i="6"/>
  <c r="P278" i="2" s="1"/>
  <c r="P1851" i="6"/>
  <c r="P83" i="2" s="1"/>
  <c r="P4179" i="6"/>
  <c r="P180" i="2" s="1"/>
  <c r="P5523" i="6"/>
  <c r="P236" i="2" s="1"/>
  <c r="P6579" i="6"/>
  <c r="P280" i="2" s="1"/>
  <c r="P4035" i="6"/>
  <c r="P174" i="2" s="1"/>
  <c r="P4275" i="6"/>
  <c r="P184" i="2" s="1"/>
  <c r="P6675" i="6"/>
  <c r="P284" i="2" s="1"/>
  <c r="P3771" i="6"/>
  <c r="P163" i="2" s="1"/>
  <c r="P5619" i="6"/>
  <c r="P240" i="2" s="1"/>
  <c r="P6339" i="6"/>
  <c r="P270" i="2" s="1"/>
  <c r="P6843" i="6"/>
  <c r="P291" i="2" s="1"/>
  <c r="P1923" i="6"/>
  <c r="P86" i="2" s="1"/>
  <c r="P2451" i="6"/>
  <c r="P108" i="2" s="1"/>
  <c r="P2547" i="6"/>
  <c r="P112" i="2" s="1"/>
  <c r="P1011" i="6"/>
  <c r="P48" i="2" s="1"/>
  <c r="P2259" i="6"/>
  <c r="P100" i="2" s="1"/>
  <c r="P6099" i="6"/>
  <c r="P260" i="2" s="1"/>
  <c r="P7203" i="6"/>
  <c r="P306" i="2" s="1"/>
  <c r="P3531" i="6"/>
  <c r="P153" i="2" s="1"/>
  <c r="P6027" i="6"/>
  <c r="P257" i="2" s="1"/>
  <c r="P1347" i="6"/>
  <c r="P62" i="2" s="1"/>
  <c r="P1755" i="6"/>
  <c r="P79" i="2" s="1"/>
  <c r="P3435" i="6"/>
  <c r="P149" i="2" s="1"/>
  <c r="P5307" i="6"/>
  <c r="P227" i="2" s="1"/>
  <c r="P6507" i="6"/>
  <c r="P277" i="2" s="1"/>
  <c r="P363" i="6"/>
  <c r="P21" i="2" s="1"/>
  <c r="P3483" i="6"/>
  <c r="P151" i="2" s="1"/>
  <c r="P3723" i="6"/>
  <c r="P161" i="2" s="1"/>
  <c r="P4083" i="6"/>
  <c r="P176" i="2" s="1"/>
  <c r="P5475" i="6"/>
  <c r="P234" i="2" s="1"/>
  <c r="P6243" i="6"/>
  <c r="P266" i="2" s="1"/>
  <c r="P891" i="6"/>
  <c r="P43" i="2" s="1"/>
  <c r="P2163" i="6"/>
  <c r="P96" i="2" s="1"/>
  <c r="P3579" i="6"/>
  <c r="P155" i="2" s="1"/>
  <c r="P3867" i="6"/>
  <c r="P167" i="2" s="1"/>
  <c r="P6291" i="6"/>
  <c r="P268" i="2" s="1"/>
  <c r="P1299" i="6"/>
  <c r="P60" i="2" s="1"/>
  <c r="P2187" i="6"/>
  <c r="P97" i="2" s="1"/>
  <c r="P1947" i="6"/>
  <c r="P87" i="2" s="1"/>
  <c r="P3675" i="6"/>
  <c r="P159" i="2" s="1"/>
  <c r="P5571" i="6"/>
  <c r="P238" i="2" s="1"/>
  <c r="P6003" i="6"/>
  <c r="P256" i="2" s="1"/>
  <c r="P2211" i="6"/>
  <c r="P98" i="2" s="1"/>
  <c r="P2043" i="6"/>
  <c r="P91" i="2" s="1"/>
  <c r="P3891" i="6"/>
  <c r="P168" i="2" s="1"/>
  <c r="P4563" i="6"/>
  <c r="P196" i="2" s="1"/>
  <c r="P1707" i="6"/>
  <c r="P77" i="2" s="1"/>
  <c r="P3219" i="6"/>
  <c r="P140" i="2" s="1"/>
  <c r="P4971" i="6"/>
  <c r="P213" i="2" s="1"/>
  <c r="P1467" i="6"/>
  <c r="P67" i="2" s="1"/>
  <c r="P1779" i="6"/>
  <c r="P80" i="2" s="1"/>
  <c r="P3387" i="6"/>
  <c r="P147" i="2" s="1"/>
  <c r="P4299" i="6"/>
  <c r="P185" i="2" s="1"/>
  <c r="P5283" i="6"/>
  <c r="P226" i="2" s="1"/>
  <c r="P459" i="6"/>
  <c r="P25" i="2" s="1"/>
  <c r="P1035" i="6"/>
  <c r="P49" i="2" s="1"/>
  <c r="P2667" i="6"/>
  <c r="P117" i="2" s="1"/>
  <c r="P4227" i="6"/>
  <c r="P182" i="2" s="1"/>
  <c r="P6795" i="6"/>
  <c r="P289" i="2" s="1"/>
  <c r="P867" i="6"/>
  <c r="P42" i="2" s="1"/>
  <c r="P1083" i="6"/>
  <c r="P51" i="2" s="1"/>
  <c r="P2403" i="6"/>
  <c r="P106" i="2" s="1"/>
  <c r="P3027" i="6"/>
  <c r="P132" i="2" s="1"/>
  <c r="P4323" i="6"/>
  <c r="P186" i="2" s="1"/>
  <c r="P5355" i="6"/>
  <c r="P229" i="2" s="1"/>
  <c r="P6315" i="6"/>
  <c r="P269" i="2" s="1"/>
  <c r="P6891" i="6"/>
  <c r="P293" i="2" s="1"/>
  <c r="P411" i="6"/>
  <c r="P23" i="2" s="1"/>
  <c r="P1155" i="6"/>
  <c r="P54" i="2" s="1"/>
  <c r="P2571" i="6"/>
  <c r="P113" i="2" s="1"/>
  <c r="P2643" i="6"/>
  <c r="P116" i="2" s="1"/>
  <c r="P4779" i="6"/>
  <c r="P205" i="2" s="1"/>
  <c r="P6723" i="6"/>
  <c r="P286" i="2" s="1"/>
  <c r="P2763" i="6"/>
  <c r="P121" i="2" s="1"/>
  <c r="P3267" i="6"/>
  <c r="P142" i="2" s="1"/>
  <c r="P4635" i="6"/>
  <c r="P199" i="2" s="1"/>
  <c r="P5715" i="6"/>
  <c r="P244" i="2" s="1"/>
  <c r="P2787" i="6"/>
  <c r="P122" i="2" s="1"/>
  <c r="P4683" i="6"/>
  <c r="P201" i="2" s="1"/>
  <c r="P5091" i="6"/>
  <c r="P218" i="2" s="1"/>
  <c r="P2931" i="6"/>
  <c r="P128" i="2" s="1"/>
  <c r="P7179" i="6"/>
  <c r="P305" i="2" s="1"/>
  <c r="P7107" i="6"/>
  <c r="P302" i="2" s="1"/>
  <c r="P939" i="6"/>
  <c r="P45" i="2" s="1"/>
  <c r="P2955" i="6"/>
  <c r="P129" i="2" s="1"/>
  <c r="P3099" i="6"/>
  <c r="P135" i="2" s="1"/>
  <c r="P5787" i="6"/>
  <c r="P247" i="2" s="1"/>
  <c r="P6267" i="6"/>
  <c r="P267" i="2" s="1"/>
  <c r="P7275" i="6"/>
  <c r="P309" i="2" s="1"/>
  <c r="P483" i="6"/>
  <c r="P26" i="2" s="1"/>
  <c r="P5043" i="6"/>
  <c r="P216" i="2" s="1"/>
  <c r="P6819" i="6"/>
  <c r="P290" i="2" s="1"/>
  <c r="P2283" i="6"/>
  <c r="P101" i="2" s="1"/>
  <c r="P2475" i="6"/>
  <c r="P109" i="2" s="1"/>
  <c r="P4707" i="6"/>
  <c r="P202" i="2" s="1"/>
  <c r="P5907" i="6"/>
  <c r="P252" i="2" s="1"/>
  <c r="P6195" i="6"/>
  <c r="P264" i="2" s="1"/>
  <c r="P2595" i="6"/>
  <c r="P114" i="2" s="1"/>
  <c r="P4755" i="6"/>
  <c r="P204" i="2" s="1"/>
  <c r="P3195" i="6"/>
  <c r="P139" i="2" s="1"/>
  <c r="P4587" i="6"/>
  <c r="P197" i="2" s="1"/>
  <c r="P5403" i="6"/>
  <c r="P231" i="2" s="1"/>
  <c r="P6963" i="6"/>
  <c r="P296" i="2" s="1"/>
  <c r="P1275" i="6"/>
  <c r="P59" i="2" s="1"/>
  <c r="P2739" i="6"/>
  <c r="P120" i="2" s="1"/>
  <c r="P4995" i="6"/>
  <c r="P214" i="2" s="1"/>
  <c r="P6411" i="6"/>
  <c r="P273" i="2" s="1"/>
  <c r="P7011" i="6"/>
  <c r="P298" i="2" s="1"/>
  <c r="P315" i="6"/>
  <c r="P19" i="2" s="1"/>
  <c r="P2883" i="6"/>
  <c r="P126" i="2" s="1"/>
  <c r="P3315" i="6"/>
  <c r="P144" i="2" s="1"/>
  <c r="P5859" i="6"/>
  <c r="P250" i="2" s="1"/>
  <c r="P6987" i="6"/>
  <c r="P297" i="2" s="1"/>
  <c r="P7059" i="6"/>
  <c r="P300" i="2" s="1"/>
  <c r="P3123" i="6"/>
  <c r="P136" i="2" s="1"/>
  <c r="P3339" i="6"/>
  <c r="P145" i="2" s="1"/>
  <c r="P4731" i="6"/>
  <c r="P203" i="2" s="1"/>
  <c r="P5115" i="6"/>
  <c r="P219" i="2" s="1"/>
  <c r="P5979" i="6"/>
  <c r="P255" i="2" s="1"/>
  <c r="P987" i="6"/>
  <c r="P47" i="2" s="1"/>
  <c r="P3987" i="6"/>
  <c r="P172" i="2" s="1"/>
  <c r="P6075" i="6"/>
  <c r="P259" i="2" s="1"/>
  <c r="P7155" i="6"/>
  <c r="P304" i="2" s="1"/>
  <c r="P1179" i="6"/>
  <c r="P55" i="2" s="1"/>
  <c r="P2019" i="6"/>
  <c r="P90" i="2" s="1"/>
  <c r="P2619" i="6"/>
  <c r="P115" i="2" s="1"/>
  <c r="P4347" i="6"/>
  <c r="P187" i="2" s="1"/>
  <c r="P4923" i="6"/>
  <c r="P211" i="2" s="1"/>
  <c r="P6435" i="6"/>
  <c r="P274" i="2" s="1"/>
  <c r="P963" i="6"/>
  <c r="P46" i="2" s="1"/>
  <c r="P1515" i="6"/>
  <c r="P69" i="2" s="1"/>
  <c r="P1875" i="6"/>
  <c r="P84" i="2" s="1"/>
  <c r="P1203" i="6"/>
  <c r="P56" i="2" s="1"/>
  <c r="P1971" i="6"/>
  <c r="P88" i="2" s="1"/>
  <c r="P4419" i="6"/>
  <c r="P190" i="2" s="1"/>
  <c r="P1227" i="6"/>
  <c r="P57" i="2" s="1"/>
  <c r="P1587" i="6"/>
  <c r="P72" i="2" s="1"/>
  <c r="P2067" i="6"/>
  <c r="P92" i="2" s="1"/>
  <c r="P3603" i="6"/>
  <c r="P156" i="2" s="1"/>
  <c r="P5451" i="6"/>
  <c r="P233" i="2" s="1"/>
  <c r="P6699" i="6"/>
  <c r="P285" i="2" s="1"/>
  <c r="P1251" i="6"/>
  <c r="P58" i="2" s="1"/>
  <c r="P699" i="6"/>
  <c r="P35" i="2" s="1"/>
  <c r="P1635" i="6"/>
  <c r="P74" i="2" s="1"/>
  <c r="P2307" i="6"/>
  <c r="P102" i="2" s="1"/>
  <c r="P3699" i="6"/>
  <c r="P160" i="2" s="1"/>
  <c r="P5499" i="6"/>
  <c r="P235" i="2" s="1"/>
  <c r="P6939" i="6"/>
  <c r="P295" i="2" s="1"/>
  <c r="P747" i="6"/>
  <c r="P37" i="2" s="1"/>
  <c r="P1659" i="6"/>
  <c r="P75" i="2" s="1"/>
  <c r="P4011" i="6"/>
  <c r="P173" i="2" s="1"/>
  <c r="P7131" i="6"/>
  <c r="P303" i="2" s="1"/>
  <c r="P1731" i="6"/>
  <c r="P78" i="2" s="1"/>
  <c r="P2379" i="6"/>
  <c r="P105" i="2" s="1"/>
  <c r="P4155" i="6"/>
  <c r="P179" i="2" s="1"/>
  <c r="P4851" i="6"/>
  <c r="P208" i="2" s="1"/>
  <c r="P5643" i="6"/>
  <c r="P241" i="2" s="1"/>
  <c r="P2235" i="6"/>
  <c r="P99" i="2" s="1"/>
  <c r="P2115" i="6"/>
  <c r="P94" i="2" s="1"/>
  <c r="P3963" i="6"/>
  <c r="P171" i="2" s="1"/>
  <c r="P4611" i="6"/>
  <c r="P198" i="2" s="1"/>
  <c r="P5691" i="6"/>
  <c r="P243" i="2" s="1"/>
  <c r="P2523" i="6"/>
  <c r="P111" i="2" s="1"/>
  <c r="P5883" i="6"/>
  <c r="P251" i="2" s="1"/>
  <c r="P579" i="6"/>
  <c r="P30" i="2" s="1"/>
  <c r="P3411" i="6"/>
  <c r="P148" i="2" s="1"/>
  <c r="P5163" i="6"/>
  <c r="P221" i="2" s="1"/>
  <c r="P4395" i="6"/>
  <c r="P189" i="2" s="1"/>
  <c r="P5331" i="6"/>
  <c r="P228" i="2" s="1"/>
  <c r="P6555" i="6"/>
  <c r="P279" i="2" s="1"/>
  <c r="P7251" i="6"/>
  <c r="P308" i="2" s="1"/>
  <c r="P603" i="6"/>
  <c r="P31" i="2" s="1"/>
  <c r="P1539" i="6"/>
  <c r="P70" i="2" s="1"/>
  <c r="P3507" i="6"/>
  <c r="P152" i="2" s="1"/>
  <c r="P5211" i="6"/>
  <c r="P223" i="2" s="1"/>
  <c r="P5427" i="6"/>
  <c r="P232" i="2" s="1"/>
  <c r="P6603" i="6"/>
  <c r="P281" i="2" s="1"/>
  <c r="P6867" i="6"/>
  <c r="P292" i="2" s="1"/>
  <c r="P675" i="6"/>
  <c r="P34" i="2" s="1"/>
  <c r="P3819" i="6"/>
  <c r="P165" i="2" s="1"/>
  <c r="P4491" i="6"/>
  <c r="P193" i="2" s="1"/>
  <c r="P3915" i="6"/>
  <c r="P169" i="2" s="1"/>
  <c r="P4539" i="6"/>
  <c r="P195" i="2" s="1"/>
  <c r="P795" i="6"/>
  <c r="P39" i="2" s="1"/>
  <c r="P2355" i="6"/>
  <c r="P104" i="2" s="1"/>
  <c r="P3795" i="6"/>
  <c r="P164" i="2" s="1"/>
  <c r="P4803" i="6"/>
  <c r="P206" i="2" s="1"/>
  <c r="P5547" i="6"/>
  <c r="P237" i="2" s="1"/>
  <c r="P819" i="6"/>
  <c r="P40" i="2" s="1"/>
  <c r="P3843" i="6"/>
  <c r="P166" i="2" s="1"/>
  <c r="P7035" i="6"/>
  <c r="P299" i="2" s="1"/>
  <c r="K3529" i="6"/>
  <c r="R3507" i="6" s="1"/>
  <c r="R152" i="2" s="1"/>
  <c r="K2737" i="6"/>
  <c r="R2715" i="6" s="1"/>
  <c r="R119" i="2" s="1"/>
  <c r="K1801" i="6"/>
  <c r="R1779" i="6" s="1"/>
  <c r="R80" i="2" s="1"/>
  <c r="K6265" i="6"/>
  <c r="R6243" i="6" s="1"/>
  <c r="R266" i="2" s="1"/>
  <c r="K6337" i="6"/>
  <c r="R6315" i="6" s="1"/>
  <c r="R269" i="2" s="1"/>
  <c r="K5473" i="6"/>
  <c r="R5451" i="6" s="1"/>
  <c r="R233" i="2" s="1"/>
  <c r="K1273" i="6"/>
  <c r="R1251" i="6" s="1"/>
  <c r="R58" i="2" s="1"/>
  <c r="K5809" i="6"/>
  <c r="R5787" i="6" s="1"/>
  <c r="R247" i="2" s="1"/>
  <c r="K4729" i="6"/>
  <c r="R4707" i="6" s="1"/>
  <c r="R202" i="2" s="1"/>
  <c r="K865" i="6"/>
  <c r="R843" i="6" s="1"/>
  <c r="R41" i="2" s="1"/>
  <c r="K5041" i="6"/>
  <c r="R5019" i="6" s="1"/>
  <c r="R215" i="2" s="1"/>
  <c r="K2521" i="6"/>
  <c r="R2499" i="6" s="1"/>
  <c r="R110" i="2" s="1"/>
  <c r="K4297" i="6"/>
  <c r="R4275" i="6" s="1"/>
  <c r="R184" i="2" s="1"/>
  <c r="K649" i="6"/>
  <c r="R627" i="6" s="1"/>
  <c r="R32" i="2" s="1"/>
  <c r="K985" i="6"/>
  <c r="R963" i="6" s="1"/>
  <c r="R46" i="2" s="1"/>
  <c r="K5761" i="6"/>
  <c r="R5739" i="6" s="1"/>
  <c r="R245" i="2" s="1"/>
  <c r="K7825" i="6"/>
  <c r="K4369" i="6"/>
  <c r="R4347" i="6" s="1"/>
  <c r="R187" i="2" s="1"/>
  <c r="K5137" i="6"/>
  <c r="R5115" i="6" s="1"/>
  <c r="R219" i="2" s="1"/>
  <c r="K7561" i="6"/>
  <c r="K1681" i="6"/>
  <c r="R1659" i="6" s="1"/>
  <c r="R75" i="2" s="1"/>
  <c r="K3721" i="6"/>
  <c r="R3699" i="6" s="1"/>
  <c r="R160" i="2" s="1"/>
  <c r="K4825" i="6"/>
  <c r="R4803" i="6" s="1"/>
  <c r="R206" i="2" s="1"/>
  <c r="K361" i="6"/>
  <c r="R339" i="6" s="1"/>
  <c r="R20" i="2" s="1"/>
  <c r="K7417" i="6"/>
  <c r="K3553" i="6"/>
  <c r="R3531" i="6" s="1"/>
  <c r="R153" i="2" s="1"/>
  <c r="K1153" i="6"/>
  <c r="R1131" i="6" s="1"/>
  <c r="R53" i="2" s="1"/>
  <c r="K2089" i="6"/>
  <c r="R2067" i="6" s="1"/>
  <c r="R92" i="2" s="1"/>
  <c r="K6097" i="6"/>
  <c r="R6075" i="6" s="1"/>
  <c r="R259" i="2" s="1"/>
  <c r="K3217" i="6"/>
  <c r="R3195" i="6" s="1"/>
  <c r="R139" i="2" s="1"/>
  <c r="K2689" i="6"/>
  <c r="R2667" i="6" s="1"/>
  <c r="R117" i="2" s="1"/>
  <c r="K4969" i="6"/>
  <c r="R4947" i="6" s="1"/>
  <c r="R212" i="2" s="1"/>
  <c r="K7945" i="6"/>
  <c r="K2257" i="6"/>
  <c r="R2235" i="6" s="1"/>
  <c r="R99" i="2" s="1"/>
  <c r="K3073" i="6"/>
  <c r="R3051" i="6" s="1"/>
  <c r="R133" i="2" s="1"/>
  <c r="K7321" i="6"/>
  <c r="K2137" i="6"/>
  <c r="R2115" i="6" s="1"/>
  <c r="R94" i="2" s="1"/>
  <c r="K2185" i="6"/>
  <c r="R2163" i="6" s="1"/>
  <c r="R96" i="2" s="1"/>
  <c r="K3241" i="6"/>
  <c r="R3219" i="6" s="1"/>
  <c r="R140" i="2" s="1"/>
  <c r="K6313" i="6"/>
  <c r="R6291" i="6" s="1"/>
  <c r="R268" i="2" s="1"/>
  <c r="K3265" i="6"/>
  <c r="R3243" i="6" s="1"/>
  <c r="R141" i="2" s="1"/>
  <c r="K4609" i="6"/>
  <c r="R4587" i="6" s="1"/>
  <c r="R197" i="2" s="1"/>
  <c r="K2473" i="6"/>
  <c r="R2451" i="6" s="1"/>
  <c r="R108" i="2" s="1"/>
  <c r="K1825" i="6"/>
  <c r="R1803" i="6" s="1"/>
  <c r="R81" i="2" s="1"/>
  <c r="K5665" i="6"/>
  <c r="R5643" i="6" s="1"/>
  <c r="R241" i="2" s="1"/>
  <c r="K4849" i="6"/>
  <c r="R4827" i="6" s="1"/>
  <c r="R207" i="2" s="1"/>
  <c r="K5281" i="6"/>
  <c r="R5259" i="6" s="1"/>
  <c r="R225" i="2" s="1"/>
  <c r="K2041" i="6"/>
  <c r="R2019" i="6" s="1"/>
  <c r="R90" i="2" s="1"/>
  <c r="K2953" i="6"/>
  <c r="R2931" i="6" s="1"/>
  <c r="R128" i="2" s="1"/>
  <c r="K2281" i="6"/>
  <c r="R2259" i="6" s="1"/>
  <c r="R100" i="2" s="1"/>
  <c r="K937" i="6"/>
  <c r="R915" i="6" s="1"/>
  <c r="R44" i="2" s="1"/>
  <c r="K721" i="6"/>
  <c r="R699" i="6" s="1"/>
  <c r="R35" i="2" s="1"/>
  <c r="K5545" i="6"/>
  <c r="R5523" i="6" s="1"/>
  <c r="R236" i="2" s="1"/>
  <c r="K7129" i="6"/>
  <c r="R7107" i="6" s="1"/>
  <c r="R302" i="2" s="1"/>
  <c r="K5737" i="6"/>
  <c r="R5715" i="6" s="1"/>
  <c r="R244" i="2" s="1"/>
  <c r="K5065" i="6"/>
  <c r="R5043" i="6" s="1"/>
  <c r="R216" i="2" s="1"/>
  <c r="K1465" i="6"/>
  <c r="R1443" i="6" s="1"/>
  <c r="R66" i="2" s="1"/>
  <c r="K6361" i="6"/>
  <c r="R6339" i="6" s="1"/>
  <c r="R270" i="2" s="1"/>
  <c r="K7057" i="6"/>
  <c r="R7035" i="6" s="1"/>
  <c r="R299" i="2" s="1"/>
  <c r="K2761" i="6"/>
  <c r="R2739" i="6" s="1"/>
  <c r="R120" i="2" s="1"/>
  <c r="K1009" i="6"/>
  <c r="R987" i="6" s="1"/>
  <c r="R47" i="2" s="1"/>
  <c r="K1129" i="6"/>
  <c r="R1107" i="6" s="1"/>
  <c r="R52" i="2" s="1"/>
  <c r="K553" i="6"/>
  <c r="R531" i="6" s="1"/>
  <c r="R28" i="2" s="1"/>
  <c r="K4153" i="6"/>
  <c r="R4131" i="6" s="1"/>
  <c r="R178" i="2" s="1"/>
  <c r="K2881" i="6"/>
  <c r="R2859" i="6" s="1"/>
  <c r="R125" i="2" s="1"/>
  <c r="K6025" i="6"/>
  <c r="R6003" i="6" s="1"/>
  <c r="R256" i="2" s="1"/>
  <c r="K2065" i="6"/>
  <c r="R2043" i="6" s="1"/>
  <c r="R91" i="2" s="1"/>
  <c r="K6673" i="6"/>
  <c r="R6651" i="6" s="1"/>
  <c r="R283" i="2" s="1"/>
  <c r="K1945" i="6"/>
  <c r="R1923" i="6" s="1"/>
  <c r="R86" i="2" s="1"/>
  <c r="K2977" i="6"/>
  <c r="R2955" i="6" s="1"/>
  <c r="R129" i="2" s="1"/>
  <c r="K6457" i="6"/>
  <c r="R6435" i="6" s="1"/>
  <c r="R274" i="2" s="1"/>
  <c r="K7273" i="6"/>
  <c r="R7251" i="6" s="1"/>
  <c r="R308" i="2" s="1"/>
  <c r="K5617" i="6"/>
  <c r="R5595" i="6" s="1"/>
  <c r="R239" i="2" s="1"/>
  <c r="K3793" i="6"/>
  <c r="R3771" i="6" s="1"/>
  <c r="R163" i="2" s="1"/>
  <c r="K97" i="6"/>
  <c r="K6121" i="6"/>
  <c r="R6099" i="6" s="1"/>
  <c r="R260" i="2" s="1"/>
  <c r="K625" i="6"/>
  <c r="R603" i="6" s="1"/>
  <c r="R31" i="2" s="1"/>
  <c r="K8257" i="6"/>
  <c r="K4201" i="6"/>
  <c r="R4179" i="6" s="1"/>
  <c r="R180" i="2" s="1"/>
  <c r="K889" i="6"/>
  <c r="R867" i="6" s="1"/>
  <c r="R42" i="2" s="1"/>
  <c r="K8209" i="6"/>
  <c r="K337" i="6"/>
  <c r="R315" i="6" s="1"/>
  <c r="R19" i="2" s="1"/>
  <c r="K6697" i="6"/>
  <c r="R6675" i="6" s="1"/>
  <c r="R284" i="2" s="1"/>
  <c r="K7921" i="6"/>
  <c r="K8233" i="6"/>
  <c r="K1033" i="6"/>
  <c r="R1011" i="6" s="1"/>
  <c r="R48" i="2" s="1"/>
  <c r="K5161" i="6"/>
  <c r="R5139" i="6" s="1"/>
  <c r="R220" i="2" s="1"/>
  <c r="K7513" i="6"/>
  <c r="K2449" i="6"/>
  <c r="R2427" i="6" s="1"/>
  <c r="R107" i="2" s="1"/>
  <c r="K7993" i="6"/>
  <c r="K4993" i="6"/>
  <c r="R4971" i="6" s="1"/>
  <c r="R213" i="2" s="1"/>
  <c r="K8185" i="6"/>
  <c r="K5233" i="6"/>
  <c r="R5211" i="6" s="1"/>
  <c r="R223" i="2" s="1"/>
  <c r="K8305" i="6"/>
  <c r="K1417" i="6"/>
  <c r="R1395" i="6" s="1"/>
  <c r="R64" i="2" s="1"/>
  <c r="K7033" i="6"/>
  <c r="R7011" i="6" s="1"/>
  <c r="R298" i="2" s="1"/>
  <c r="K49" i="6"/>
  <c r="K2833" i="6"/>
  <c r="R2811" i="6" s="1"/>
  <c r="R123" i="2" s="1"/>
  <c r="K6937" i="6"/>
  <c r="R6915" i="6" s="1"/>
  <c r="R294" i="2" s="1"/>
  <c r="K1057" i="6"/>
  <c r="R1035" i="6" s="1"/>
  <c r="R49" i="2" s="1"/>
  <c r="K3313" i="6"/>
  <c r="R3291" i="6" s="1"/>
  <c r="R143" i="2" s="1"/>
  <c r="K2425" i="6"/>
  <c r="R2403" i="6" s="1"/>
  <c r="R106" i="2" s="1"/>
  <c r="K697" i="6"/>
  <c r="R675" i="6" s="1"/>
  <c r="R34" i="2" s="1"/>
  <c r="K3025" i="6"/>
  <c r="R3003" i="6" s="1"/>
  <c r="R131" i="2" s="1"/>
  <c r="K7249" i="6"/>
  <c r="R7227" i="6" s="1"/>
  <c r="R307" i="2" s="1"/>
  <c r="K6217" i="6"/>
  <c r="R6195" i="6" s="1"/>
  <c r="R264" i="2" s="1"/>
  <c r="K6625" i="6"/>
  <c r="R6603" i="6" s="1"/>
  <c r="R281" i="2" s="1"/>
  <c r="K313" i="6"/>
  <c r="K5305" i="6"/>
  <c r="R5283" i="6" s="1"/>
  <c r="R226" i="2" s="1"/>
  <c r="K2809" i="6"/>
  <c r="R2787" i="6" s="1"/>
  <c r="R122" i="2" s="1"/>
  <c r="K8113" i="6"/>
  <c r="K3961" i="6"/>
  <c r="R3939" i="6" s="1"/>
  <c r="R170" i="2" s="1"/>
  <c r="K8089" i="6"/>
  <c r="K4561" i="6"/>
  <c r="R4539" i="6" s="1"/>
  <c r="R195" i="2" s="1"/>
  <c r="K2497" i="6"/>
  <c r="R2475" i="6" s="1"/>
  <c r="R109" i="2" s="1"/>
  <c r="K7177" i="6"/>
  <c r="R7155" i="6" s="1"/>
  <c r="R304" i="2" s="1"/>
  <c r="K6145" i="6"/>
  <c r="R6123" i="6" s="1"/>
  <c r="R261" i="2" s="1"/>
  <c r="K6865" i="6"/>
  <c r="R6843" i="6" s="1"/>
  <c r="R291" i="2" s="1"/>
  <c r="K7297" i="6"/>
  <c r="R7275" i="6" s="1"/>
  <c r="R309" i="2" s="1"/>
  <c r="K409" i="6"/>
  <c r="R387" i="6" s="1"/>
  <c r="R22" i="2" s="1"/>
  <c r="K5977" i="6"/>
  <c r="R5955" i="6" s="1"/>
  <c r="R254" i="2" s="1"/>
  <c r="K6793" i="6"/>
  <c r="R6771" i="6" s="1"/>
  <c r="R288" i="2" s="1"/>
  <c r="K8065" i="6"/>
  <c r="K3769" i="6"/>
  <c r="R3747" i="6" s="1"/>
  <c r="R162" i="2" s="1"/>
  <c r="K7681" i="6"/>
  <c r="K3049" i="6"/>
  <c r="R3027" i="6" s="1"/>
  <c r="R132" i="2" s="1"/>
  <c r="K6529" i="6"/>
  <c r="R6507" i="6" s="1"/>
  <c r="R277" i="2" s="1"/>
  <c r="K8377" i="6"/>
  <c r="K4705" i="6"/>
  <c r="R4683" i="6" s="1"/>
  <c r="R201" i="2" s="1"/>
  <c r="K6409" i="6"/>
  <c r="R6387" i="6" s="1"/>
  <c r="R272" i="2" s="1"/>
  <c r="K7225" i="6"/>
  <c r="R7203" i="6" s="1"/>
  <c r="R306" i="2" s="1"/>
  <c r="K3433" i="6"/>
  <c r="R3411" i="6" s="1"/>
  <c r="R148" i="2" s="1"/>
  <c r="K4897" i="6"/>
  <c r="R4875" i="6" s="1"/>
  <c r="R209" i="2" s="1"/>
  <c r="K2569" i="6"/>
  <c r="R2547" i="6" s="1"/>
  <c r="R112" i="2" s="1"/>
  <c r="K793" i="6"/>
  <c r="R771" i="6" s="1"/>
  <c r="R38" i="2" s="1"/>
  <c r="K4249" i="6"/>
  <c r="R4227" i="6" s="1"/>
  <c r="R182" i="2" s="1"/>
  <c r="K841" i="6"/>
  <c r="R819" i="6" s="1"/>
  <c r="R40" i="2" s="1"/>
  <c r="K4393" i="6"/>
  <c r="R4371" i="6" s="1"/>
  <c r="R188" i="2" s="1"/>
  <c r="K7369" i="6"/>
  <c r="K4057" i="6"/>
  <c r="R4035" i="6" s="1"/>
  <c r="R174" i="2" s="1"/>
  <c r="K5641" i="6"/>
  <c r="R5619" i="6" s="1"/>
  <c r="R240" i="2" s="1"/>
  <c r="K6241" i="6"/>
  <c r="R6219" i="6" s="1"/>
  <c r="R265" i="2" s="1"/>
  <c r="K1777" i="6"/>
  <c r="R1755" i="6" s="1"/>
  <c r="R79" i="2" s="1"/>
  <c r="K6481" i="6"/>
  <c r="R6459" i="6" s="1"/>
  <c r="R275" i="2" s="1"/>
  <c r="K2113" i="6"/>
  <c r="R2091" i="6" s="1"/>
  <c r="R93" i="2" s="1"/>
  <c r="K4753" i="6"/>
  <c r="R4731" i="6" s="1"/>
  <c r="R203" i="2" s="1"/>
  <c r="K6985" i="6"/>
  <c r="R6963" i="6" s="1"/>
  <c r="R296" i="2" s="1"/>
  <c r="K6601" i="6"/>
  <c r="R6579" i="6" s="1"/>
  <c r="R280" i="2" s="1"/>
  <c r="K2329" i="6"/>
  <c r="R2307" i="6" s="1"/>
  <c r="R102" i="2" s="1"/>
  <c r="K5881" i="6"/>
  <c r="R5859" i="6" s="1"/>
  <c r="R250" i="2" s="1"/>
  <c r="K2401" i="6"/>
  <c r="R2379" i="6" s="1"/>
  <c r="R105" i="2" s="1"/>
  <c r="K6505" i="6"/>
  <c r="R6483" i="6" s="1"/>
  <c r="R276" i="2" s="1"/>
  <c r="K1585" i="6"/>
  <c r="R1563" i="6" s="1"/>
  <c r="R71" i="2" s="1"/>
  <c r="K3601" i="6"/>
  <c r="R3579" i="6" s="1"/>
  <c r="R155" i="2" s="1"/>
  <c r="K4345" i="6"/>
  <c r="R4323" i="6" s="1"/>
  <c r="R186" i="2" s="1"/>
  <c r="K3625" i="6"/>
  <c r="R3603" i="6" s="1"/>
  <c r="R156" i="2" s="1"/>
  <c r="K5017" i="6"/>
  <c r="R4995" i="6" s="1"/>
  <c r="R214" i="2" s="1"/>
  <c r="K2209" i="6"/>
  <c r="R2187" i="6" s="1"/>
  <c r="R97" i="2" s="1"/>
  <c r="K8425" i="6"/>
  <c r="K4489" i="6"/>
  <c r="R4467" i="6" s="1"/>
  <c r="R192" i="2" s="1"/>
  <c r="K5425" i="6"/>
  <c r="R5403" i="6" s="1"/>
  <c r="R231" i="2" s="1"/>
  <c r="K1393" i="6"/>
  <c r="R1371" i="6" s="1"/>
  <c r="R63" i="2" s="1"/>
  <c r="K6169" i="6"/>
  <c r="R6147" i="6" s="1"/>
  <c r="R262" i="2" s="1"/>
  <c r="K3121" i="6"/>
  <c r="R3099" i="6" s="1"/>
  <c r="R135" i="2" s="1"/>
  <c r="K3289" i="6"/>
  <c r="R3267" i="6" s="1"/>
  <c r="R142" i="2" s="1"/>
  <c r="K289" i="6"/>
  <c r="K8017" i="6"/>
  <c r="K6433" i="6"/>
  <c r="R6411" i="6" s="1"/>
  <c r="R273" i="2" s="1"/>
  <c r="K2593" i="6"/>
  <c r="R2571" i="6" s="1"/>
  <c r="R113" i="2" s="1"/>
  <c r="K6889" i="6"/>
  <c r="R6867" i="6" s="1"/>
  <c r="R292" i="2" s="1"/>
  <c r="K3985" i="6"/>
  <c r="R3963" i="6" s="1"/>
  <c r="R171" i="2" s="1"/>
  <c r="K3865" i="6"/>
  <c r="R3843" i="6" s="1"/>
  <c r="R166" i="2" s="1"/>
  <c r="K5905" i="6"/>
  <c r="R5883" i="6" s="1"/>
  <c r="R251" i="2" s="1"/>
  <c r="K1897" i="6"/>
  <c r="R1875" i="6" s="1"/>
  <c r="R84" i="2" s="1"/>
  <c r="K5329" i="6"/>
  <c r="R5307" i="6" s="1"/>
  <c r="R227" i="2" s="1"/>
  <c r="K3913" i="6"/>
  <c r="R3891" i="6" s="1"/>
  <c r="R168" i="2" s="1"/>
  <c r="K2017" i="6"/>
  <c r="R1995" i="6" s="1"/>
  <c r="R89" i="2" s="1"/>
  <c r="K7609" i="6"/>
  <c r="K6961" i="6"/>
  <c r="R6939" i="6" s="1"/>
  <c r="R295" i="2" s="1"/>
  <c r="K913" i="6"/>
  <c r="R891" i="6" s="1"/>
  <c r="R43" i="2" s="1"/>
  <c r="K7345" i="6"/>
  <c r="K4657" i="6"/>
  <c r="R4635" i="6" s="1"/>
  <c r="R199" i="2" s="1"/>
  <c r="K3409" i="6"/>
  <c r="R3387" i="6" s="1"/>
  <c r="R147" i="2" s="1"/>
  <c r="K265" i="6"/>
  <c r="K217" i="6"/>
  <c r="K673" i="6"/>
  <c r="R651" i="6" s="1"/>
  <c r="R33" i="2" s="1"/>
  <c r="K4921" i="6"/>
  <c r="R4899" i="6" s="1"/>
  <c r="R210" i="2" s="1"/>
  <c r="K5113" i="6"/>
  <c r="R5091" i="6" s="1"/>
  <c r="R218" i="2" s="1"/>
  <c r="K7657" i="6"/>
  <c r="K457" i="6"/>
  <c r="R435" i="6" s="1"/>
  <c r="R24" i="2" s="1"/>
  <c r="K4129" i="6"/>
  <c r="R4107" i="6" s="1"/>
  <c r="R177" i="2" s="1"/>
  <c r="K3577" i="6"/>
  <c r="R3555" i="6" s="1"/>
  <c r="R154" i="2" s="1"/>
  <c r="K5593" i="6"/>
  <c r="R5571" i="6" s="1"/>
  <c r="R238" i="2" s="1"/>
  <c r="K817" i="6"/>
  <c r="R795" i="6" s="1"/>
  <c r="R39" i="2" s="1"/>
  <c r="K5209" i="6"/>
  <c r="R5187" i="6" s="1"/>
  <c r="R222" i="2" s="1"/>
  <c r="K961" i="6"/>
  <c r="R939" i="6" s="1"/>
  <c r="R45" i="2" s="1"/>
  <c r="K8401" i="6"/>
  <c r="K3505" i="6"/>
  <c r="R3483" i="6" s="1"/>
  <c r="R151" i="2" s="1"/>
  <c r="K169" i="6"/>
  <c r="K5857" i="6"/>
  <c r="R5835" i="6" s="1"/>
  <c r="R249" i="2" s="1"/>
  <c r="K3457" i="6"/>
  <c r="R3435" i="6" s="1"/>
  <c r="R149" i="2" s="1"/>
  <c r="K7849" i="6"/>
  <c r="K3385" i="6"/>
  <c r="R3363" i="6" s="1"/>
  <c r="R146" i="2" s="1"/>
  <c r="K3937" i="6"/>
  <c r="R3915" i="6" s="1"/>
  <c r="R169" i="2" s="1"/>
  <c r="K1441" i="6"/>
  <c r="R1419" i="6" s="1"/>
  <c r="R65" i="2" s="1"/>
  <c r="K3841" i="6"/>
  <c r="R3819" i="6" s="1"/>
  <c r="R165" i="2" s="1"/>
  <c r="K1249" i="6"/>
  <c r="R1227" i="6" s="1"/>
  <c r="R57" i="2" s="1"/>
  <c r="K1201" i="6"/>
  <c r="R1179" i="6" s="1"/>
  <c r="R55" i="2" s="1"/>
  <c r="K433" i="6"/>
  <c r="R411" i="6" s="1"/>
  <c r="R23" i="2" s="1"/>
  <c r="K7801" i="6"/>
  <c r="K4009" i="6"/>
  <c r="R3987" i="6" s="1"/>
  <c r="R172" i="2" s="1"/>
  <c r="K1489" i="6"/>
  <c r="R1467" i="6" s="1"/>
  <c r="R67" i="2" s="1"/>
  <c r="K7465" i="6"/>
  <c r="K3001" i="6"/>
  <c r="R2979" i="6" s="1"/>
  <c r="R130" i="2" s="1"/>
  <c r="K2665" i="6"/>
  <c r="R2643" i="6" s="1"/>
  <c r="R116" i="2" s="1"/>
  <c r="K8137" i="6"/>
  <c r="K7705" i="6"/>
  <c r="K7081" i="6"/>
  <c r="R7059" i="6" s="1"/>
  <c r="R300" i="2" s="1"/>
  <c r="K5713" i="6"/>
  <c r="R5691" i="6" s="1"/>
  <c r="R243" i="2" s="1"/>
  <c r="K5377" i="6"/>
  <c r="R5355" i="6" s="1"/>
  <c r="R229" i="2" s="1"/>
  <c r="K4513" i="6"/>
  <c r="R4491" i="6" s="1"/>
  <c r="R193" i="2" s="1"/>
  <c r="K4225" i="6"/>
  <c r="R4203" i="6" s="1"/>
  <c r="R181" i="2" s="1"/>
  <c r="K3697" i="6"/>
  <c r="R3675" i="6" s="1"/>
  <c r="R159" i="2" s="1"/>
  <c r="K1297" i="6"/>
  <c r="R1275" i="6" s="1"/>
  <c r="R59" i="2" s="1"/>
  <c r="K3481" i="6"/>
  <c r="R3459" i="6" s="1"/>
  <c r="R150" i="2" s="1"/>
  <c r="K5689" i="6"/>
  <c r="R5667" i="6" s="1"/>
  <c r="R242" i="2" s="1"/>
  <c r="K6049" i="6"/>
  <c r="R6027" i="6" s="1"/>
  <c r="R257" i="2" s="1"/>
  <c r="K1177" i="6"/>
  <c r="R1155" i="6" s="1"/>
  <c r="R54" i="2" s="1"/>
  <c r="K6913" i="6"/>
  <c r="R6891" i="6" s="1"/>
  <c r="R293" i="2" s="1"/>
  <c r="K6721" i="6"/>
  <c r="R6699" i="6" s="1"/>
  <c r="R285" i="2" s="1"/>
  <c r="K241" i="6"/>
  <c r="K6289" i="6"/>
  <c r="R6267" i="6" s="1"/>
  <c r="R267" i="2" s="1"/>
  <c r="K2641" i="6"/>
  <c r="R2619" i="6" s="1"/>
  <c r="R115" i="2" s="1"/>
  <c r="K5449" i="6"/>
  <c r="R5427" i="6" s="1"/>
  <c r="R232" i="2" s="1"/>
  <c r="K5953" i="6"/>
  <c r="R5931" i="6" s="1"/>
  <c r="R253" i="2" s="1"/>
  <c r="K4321" i="6"/>
  <c r="R4299" i="6" s="1"/>
  <c r="R185" i="2" s="1"/>
  <c r="K121" i="6"/>
  <c r="K1369" i="6"/>
  <c r="R1347" i="6" s="1"/>
  <c r="R62" i="2" s="1"/>
  <c r="K1633" i="6"/>
  <c r="R1611" i="6" s="1"/>
  <c r="R73" i="2" s="1"/>
  <c r="K7777" i="6"/>
  <c r="K6649" i="6"/>
  <c r="R6627" i="6" s="1"/>
  <c r="R282" i="2" s="1"/>
  <c r="K4945" i="6"/>
  <c r="R4923" i="6" s="1"/>
  <c r="R211" i="2" s="1"/>
  <c r="K7201" i="6"/>
  <c r="R7179" i="6" s="1"/>
  <c r="R305" i="2" s="1"/>
  <c r="K2161" i="6"/>
  <c r="R2139" i="6" s="1"/>
  <c r="R95" i="2" s="1"/>
  <c r="K5401" i="6"/>
  <c r="R5379" i="6" s="1"/>
  <c r="R230" i="2" s="1"/>
  <c r="K7009" i="6"/>
  <c r="R6987" i="6" s="1"/>
  <c r="R297" i="2" s="1"/>
  <c r="K481" i="6"/>
  <c r="R459" i="6" s="1"/>
  <c r="R25" i="2" s="1"/>
  <c r="K7753" i="6"/>
  <c r="K8281" i="6"/>
  <c r="K6073" i="6"/>
  <c r="R6051" i="6" s="1"/>
  <c r="R258" i="2" s="1"/>
  <c r="K6745" i="6"/>
  <c r="R6723" i="6" s="1"/>
  <c r="R286" i="2" s="1"/>
  <c r="K2713" i="6"/>
  <c r="R2691" i="6" s="1"/>
  <c r="R118" i="2" s="1"/>
  <c r="K3889" i="6"/>
  <c r="R3867" i="6" s="1"/>
  <c r="R167" i="2" s="1"/>
  <c r="K3169" i="6"/>
  <c r="R3147" i="6" s="1"/>
  <c r="R137" i="2" s="1"/>
  <c r="K1537" i="6"/>
  <c r="R1515" i="6" s="1"/>
  <c r="R69" i="2" s="1"/>
  <c r="K4033" i="6"/>
  <c r="R4011" i="6" s="1"/>
  <c r="R173" i="2" s="1"/>
  <c r="K5089" i="6"/>
  <c r="R5067" i="6" s="1"/>
  <c r="R217" i="2" s="1"/>
  <c r="K4681" i="6"/>
  <c r="R4659" i="6" s="1"/>
  <c r="R200" i="2" s="1"/>
  <c r="K5833" i="6"/>
  <c r="R5811" i="6" s="1"/>
  <c r="R248" i="2" s="1"/>
  <c r="K1345" i="6"/>
  <c r="R1323" i="6" s="1"/>
  <c r="R61" i="2" s="1"/>
  <c r="K4633" i="6"/>
  <c r="R4611" i="6" s="1"/>
  <c r="R198" i="2" s="1"/>
  <c r="K385" i="6"/>
  <c r="R363" i="6" s="1"/>
  <c r="R21" i="2" s="1"/>
  <c r="K4537" i="6"/>
  <c r="R4515" i="6" s="1"/>
  <c r="R194" i="2" s="1"/>
  <c r="K3145" i="6"/>
  <c r="R3123" i="6" s="1"/>
  <c r="R136" i="2" s="1"/>
  <c r="K145" i="6"/>
  <c r="K577" i="6"/>
  <c r="R555" i="6" s="1"/>
  <c r="R29" i="2" s="1"/>
  <c r="K73" i="6"/>
  <c r="K4585" i="6"/>
  <c r="R4563" i="6" s="1"/>
  <c r="R196" i="2" s="1"/>
  <c r="K5785" i="6"/>
  <c r="R5763" i="6" s="1"/>
  <c r="R246" i="2" s="1"/>
  <c r="K5569" i="6"/>
  <c r="R5547" i="6" s="1"/>
  <c r="R237" i="2" s="1"/>
  <c r="K2905" i="6"/>
  <c r="R2883" i="6" s="1"/>
  <c r="R126" i="2" s="1"/>
  <c r="K6553" i="6"/>
  <c r="R6531" i="6" s="1"/>
  <c r="R278" i="2" s="1"/>
  <c r="K3361" i="6"/>
  <c r="R3339" i="6" s="1"/>
  <c r="R145" i="2" s="1"/>
  <c r="K2353" i="6"/>
  <c r="R2331" i="6" s="1"/>
  <c r="R103" i="2" s="1"/>
  <c r="K2857" i="6"/>
  <c r="R2835" i="6" s="1"/>
  <c r="R124" i="2" s="1"/>
  <c r="K1657" i="6"/>
  <c r="R1635" i="6" s="1"/>
  <c r="R74" i="2" s="1"/>
  <c r="K5929" i="6"/>
  <c r="R5907" i="6" s="1"/>
  <c r="R252" i="2" s="1"/>
  <c r="K1753" i="6"/>
  <c r="R1731" i="6" s="1"/>
  <c r="R78" i="2" s="1"/>
  <c r="K7969" i="6"/>
  <c r="K1921" i="6"/>
  <c r="R1899" i="6" s="1"/>
  <c r="R85" i="2" s="1"/>
  <c r="K5257" i="6"/>
  <c r="R5235" i="6" s="1"/>
  <c r="R224" i="2" s="1"/>
  <c r="K7105" i="6"/>
  <c r="R7083" i="6" s="1"/>
  <c r="R301" i="2" s="1"/>
  <c r="K7441" i="6"/>
  <c r="K2785" i="6"/>
  <c r="R2763" i="6" s="1"/>
  <c r="R121" i="2" s="1"/>
  <c r="K1729" i="6"/>
  <c r="R1707" i="6" s="1"/>
  <c r="R77" i="2" s="1"/>
  <c r="K193" i="6"/>
  <c r="K1561" i="6"/>
  <c r="R1539" i="6" s="1"/>
  <c r="R70" i="2" s="1"/>
  <c r="K8329" i="6"/>
  <c r="K505" i="6"/>
  <c r="R483" i="6" s="1"/>
  <c r="R26" i="2" s="1"/>
  <c r="K3817" i="6"/>
  <c r="R3795" i="6" s="1"/>
  <c r="R164" i="2" s="1"/>
  <c r="K2233" i="6"/>
  <c r="R2211" i="6" s="1"/>
  <c r="R98" i="2" s="1"/>
  <c r="K2305" i="6"/>
  <c r="R2283" i="6" s="1"/>
  <c r="R101" i="2" s="1"/>
  <c r="K5185" i="6"/>
  <c r="R5163" i="6" s="1"/>
  <c r="R221" i="2" s="1"/>
  <c r="K3673" i="6"/>
  <c r="R3651" i="6" s="1"/>
  <c r="R158" i="2" s="1"/>
  <c r="K3097" i="6"/>
  <c r="R3075" i="6" s="1"/>
  <c r="R134" i="2" s="1"/>
  <c r="K6385" i="6"/>
  <c r="R6363" i="6" s="1"/>
  <c r="R271" i="2" s="1"/>
  <c r="K1321" i="6"/>
  <c r="R1299" i="6" s="1"/>
  <c r="R60" i="2" s="1"/>
  <c r="K5353" i="6"/>
  <c r="R5331" i="6" s="1"/>
  <c r="R228" i="2" s="1"/>
  <c r="K25" i="6"/>
  <c r="K1969" i="6"/>
  <c r="R1947" i="6" s="1"/>
  <c r="R87" i="2" s="1"/>
  <c r="K529" i="6"/>
  <c r="R507" i="6" s="1"/>
  <c r="R27" i="2" s="1"/>
  <c r="K1705" i="6"/>
  <c r="R1683" i="6" s="1"/>
  <c r="R76" i="2" s="1"/>
  <c r="K601" i="6"/>
  <c r="R579" i="6" s="1"/>
  <c r="R30" i="2" s="1"/>
  <c r="K1081" i="6"/>
  <c r="R1059" i="6" s="1"/>
  <c r="R50" i="2" s="1"/>
  <c r="K2929" i="6"/>
  <c r="R2907" i="6" s="1"/>
  <c r="R127" i="2" s="1"/>
  <c r="K4873" i="6"/>
  <c r="R4851" i="6" s="1"/>
  <c r="R208" i="2" s="1"/>
  <c r="K769" i="6"/>
  <c r="R747" i="6" s="1"/>
  <c r="R37" i="2" s="1"/>
  <c r="K7873" i="6"/>
  <c r="K7393" i="6"/>
  <c r="K6769" i="6"/>
  <c r="R6747" i="6" s="1"/>
  <c r="R287" i="2" s="1"/>
  <c r="K4081" i="6"/>
  <c r="R4059" i="6" s="1"/>
  <c r="R175" i="2" s="1"/>
  <c r="K1225" i="6"/>
  <c r="R1203" i="6" s="1"/>
  <c r="R56" i="2" s="1"/>
  <c r="K7585" i="6"/>
  <c r="K4273" i="6"/>
  <c r="R4251" i="6" s="1"/>
  <c r="R183" i="2" s="1"/>
  <c r="K3649" i="6"/>
  <c r="R3627" i="6" s="1"/>
  <c r="R157" i="2" s="1"/>
  <c r="K2545" i="6"/>
  <c r="R2523" i="6" s="1"/>
  <c r="R111" i="2" s="1"/>
  <c r="K4441" i="6"/>
  <c r="R4419" i="6" s="1"/>
  <c r="R190" i="2" s="1"/>
  <c r="K8353" i="6"/>
  <c r="K1873" i="6"/>
  <c r="R1851" i="6" s="1"/>
  <c r="R83" i="2" s="1"/>
  <c r="K7633" i="6"/>
  <c r="K3337" i="6"/>
  <c r="R3315" i="6" s="1"/>
  <c r="R144" i="2" s="1"/>
  <c r="K4465" i="6"/>
  <c r="R4443" i="6" s="1"/>
  <c r="R191" i="2" s="1"/>
  <c r="K8041" i="6"/>
  <c r="K7537" i="6"/>
  <c r="K1849" i="6"/>
  <c r="R1827" i="6" s="1"/>
  <c r="R82" i="2" s="1"/>
  <c r="K2617" i="6"/>
  <c r="R2595" i="6" s="1"/>
  <c r="R114" i="2" s="1"/>
  <c r="K1609" i="6"/>
  <c r="R1587" i="6" s="1"/>
  <c r="R72" i="2" s="1"/>
  <c r="K6193" i="6"/>
  <c r="R6171" i="6" s="1"/>
  <c r="R263" i="2" s="1"/>
  <c r="K7489" i="6"/>
  <c r="K6817" i="6"/>
  <c r="R6795" i="6" s="1"/>
  <c r="R289" i="2" s="1"/>
  <c r="K4177" i="6"/>
  <c r="R4155" i="6" s="1"/>
  <c r="R179" i="2" s="1"/>
  <c r="K1513" i="6"/>
  <c r="R1491" i="6" s="1"/>
  <c r="R68" i="2" s="1"/>
  <c r="K7729" i="6"/>
  <c r="K4105" i="6"/>
  <c r="R4083" i="6" s="1"/>
  <c r="R176" i="2" s="1"/>
  <c r="K6001" i="6"/>
  <c r="R5979" i="6" s="1"/>
  <c r="R255" i="2" s="1"/>
  <c r="K745" i="6"/>
  <c r="R723" i="6" s="1"/>
  <c r="R36" i="2" s="1"/>
  <c r="K1105" i="6"/>
  <c r="R1083" i="6" s="1"/>
  <c r="R51" i="2" s="1"/>
  <c r="K5521" i="6"/>
  <c r="R5499" i="6" s="1"/>
  <c r="R235" i="2" s="1"/>
  <c r="K4417" i="6"/>
  <c r="R4395" i="6" s="1"/>
  <c r="R189" i="2" s="1"/>
  <c r="K2377" i="6"/>
  <c r="R2355" i="6" s="1"/>
  <c r="R104" i="2" s="1"/>
  <c r="K3745" i="6"/>
  <c r="R3723" i="6" s="1"/>
  <c r="R161" i="2" s="1"/>
  <c r="K4777" i="6"/>
  <c r="R4755" i="6" s="1"/>
  <c r="R204" i="2" s="1"/>
  <c r="K1993" i="6"/>
  <c r="R1971" i="6" s="1"/>
  <c r="R88" i="2" s="1"/>
  <c r="K5497" i="6"/>
  <c r="R5475" i="6" s="1"/>
  <c r="R234" i="2" s="1"/>
  <c r="K6577" i="6"/>
  <c r="R6555" i="6" s="1"/>
  <c r="R279" i="2" s="1"/>
  <c r="K6841" i="6"/>
  <c r="R6819" i="6" s="1"/>
  <c r="R290" i="2" s="1"/>
  <c r="K7897" i="6"/>
  <c r="K7153" i="6"/>
  <c r="R7131" i="6" s="1"/>
  <c r="R303" i="2" s="1"/>
  <c r="K8161" i="6"/>
  <c r="K3193" i="6"/>
  <c r="R3171" i="6" s="1"/>
  <c r="R138" i="2" s="1"/>
  <c r="K4801" i="6"/>
  <c r="R4779" i="6" s="1"/>
  <c r="R205" i="2" s="1"/>
  <c r="P291" i="6"/>
  <c r="P18" i="2" s="1"/>
  <c r="P267" i="6"/>
  <c r="P17" i="2" s="1"/>
  <c r="P243" i="6"/>
  <c r="P16" i="2" s="1"/>
  <c r="P51" i="6"/>
  <c r="P8" i="2" s="1"/>
  <c r="P27" i="6"/>
  <c r="P7" i="2" s="1"/>
  <c r="P147" i="6"/>
  <c r="P12" i="2" s="1"/>
  <c r="P3" i="6"/>
  <c r="P6" i="2" s="1"/>
  <c r="P123" i="6"/>
  <c r="P11" i="2" s="1"/>
  <c r="P219" i="6"/>
  <c r="P15" i="2" s="1"/>
  <c r="P75" i="6"/>
  <c r="P9" i="2" s="1"/>
  <c r="P195" i="6"/>
  <c r="P14" i="2" s="1"/>
  <c r="P171" i="6"/>
  <c r="P13" i="2" s="1"/>
  <c r="P99" i="6"/>
  <c r="P10" i="2" s="1"/>
  <c r="K7655" i="6"/>
  <c r="K1031" i="6"/>
  <c r="K1271" i="6"/>
  <c r="K5807" i="6"/>
  <c r="K6959" i="6"/>
  <c r="K1775" i="6"/>
  <c r="K1391" i="6"/>
  <c r="K5303" i="6"/>
  <c r="K3935" i="6"/>
  <c r="K6263" i="6"/>
  <c r="K7679" i="6"/>
  <c r="K6719" i="6"/>
  <c r="K7871" i="6"/>
  <c r="K4007" i="6"/>
  <c r="K1727" i="6"/>
  <c r="K4847" i="6"/>
  <c r="K2711" i="6"/>
  <c r="K8327" i="6"/>
  <c r="K71" i="6"/>
  <c r="K8207" i="6"/>
  <c r="K2543" i="6"/>
  <c r="K6695" i="6"/>
  <c r="K1127" i="6"/>
  <c r="K3239" i="6"/>
  <c r="K4535" i="6"/>
  <c r="K6191" i="6"/>
  <c r="K5975" i="6"/>
  <c r="K6311" i="6"/>
  <c r="K5183" i="6"/>
  <c r="K7967" i="6"/>
  <c r="K5855" i="6"/>
  <c r="K6503" i="6"/>
  <c r="K7847" i="6"/>
  <c r="K2135" i="6"/>
  <c r="K1703" i="6"/>
  <c r="K6215" i="6"/>
  <c r="K7727" i="6"/>
  <c r="K5231" i="6"/>
  <c r="K3719" i="6"/>
  <c r="K5039" i="6"/>
  <c r="K7751" i="6"/>
  <c r="K4943" i="6"/>
  <c r="K8279" i="6"/>
  <c r="K2855" i="6"/>
  <c r="K2639" i="6"/>
  <c r="K455" i="6"/>
  <c r="K3767" i="6"/>
  <c r="K407" i="6"/>
  <c r="K3575" i="6"/>
  <c r="K6119" i="6"/>
  <c r="K5999" i="6"/>
  <c r="K1175" i="6"/>
  <c r="K2807" i="6"/>
  <c r="K119" i="6"/>
  <c r="K4055" i="6"/>
  <c r="K5423" i="6"/>
  <c r="K5591" i="6"/>
  <c r="K3287" i="6"/>
  <c r="K1799" i="6"/>
  <c r="K4727" i="6"/>
  <c r="K671" i="6"/>
  <c r="K6551" i="6"/>
  <c r="K8255" i="6"/>
  <c r="K2231" i="6"/>
  <c r="K7007" i="6"/>
  <c r="K5447" i="6"/>
  <c r="K4511" i="6"/>
  <c r="K6815" i="6"/>
  <c r="K8375" i="6"/>
  <c r="K8399" i="6"/>
  <c r="K4895" i="6"/>
  <c r="K695" i="6"/>
  <c r="K6575" i="6"/>
  <c r="K2207" i="6"/>
  <c r="K4079" i="6"/>
  <c r="K3167" i="6"/>
  <c r="K2447" i="6"/>
  <c r="K6599" i="6"/>
  <c r="K6911" i="6"/>
  <c r="K95" i="6"/>
  <c r="K1871" i="6"/>
  <c r="K3647" i="6"/>
  <c r="K3791" i="6"/>
  <c r="K4679" i="6"/>
  <c r="K4295" i="6"/>
  <c r="K2327" i="6"/>
  <c r="K2591" i="6"/>
  <c r="K8183" i="6"/>
  <c r="K2495" i="6"/>
  <c r="K3623" i="6"/>
  <c r="K7943" i="6"/>
  <c r="K4655" i="6"/>
  <c r="K1583" i="6"/>
  <c r="K623" i="6"/>
  <c r="K1367" i="6"/>
  <c r="K3887" i="6"/>
  <c r="K7919" i="6"/>
  <c r="K4799" i="6"/>
  <c r="K6431" i="6"/>
  <c r="K4775" i="6"/>
  <c r="K647" i="6"/>
  <c r="K2303" i="6"/>
  <c r="K7367" i="6"/>
  <c r="K3527" i="6"/>
  <c r="K5543" i="6"/>
  <c r="K1415" i="6"/>
  <c r="K3671" i="6"/>
  <c r="K6983" i="6"/>
  <c r="K1487" i="6"/>
  <c r="K2063" i="6"/>
  <c r="K5063" i="6"/>
  <c r="K5471" i="6"/>
  <c r="K4463" i="6"/>
  <c r="K4199" i="6"/>
  <c r="K335" i="6"/>
  <c r="K5639" i="6"/>
  <c r="K239" i="6"/>
  <c r="K7271" i="6"/>
  <c r="K3983" i="6"/>
  <c r="K2567" i="6"/>
  <c r="K6671" i="6"/>
  <c r="K191" i="6"/>
  <c r="K719" i="6"/>
  <c r="K4103" i="6"/>
  <c r="K6791" i="6"/>
  <c r="K3383" i="6"/>
  <c r="K5399" i="6"/>
  <c r="K6095" i="6"/>
  <c r="K3551" i="6"/>
  <c r="K2087" i="6"/>
  <c r="K3263" i="6"/>
  <c r="K3119" i="6"/>
  <c r="K6047" i="6"/>
  <c r="K7487" i="6"/>
  <c r="K2375" i="6"/>
  <c r="K8303" i="6"/>
  <c r="K6455" i="6"/>
  <c r="K1631" i="6"/>
  <c r="K4751" i="6"/>
  <c r="K3191" i="6"/>
  <c r="K3911" i="6"/>
  <c r="K4439" i="6"/>
  <c r="K7535" i="6"/>
  <c r="K5567" i="6"/>
  <c r="K4583" i="6"/>
  <c r="K7247" i="6"/>
  <c r="K1535" i="6"/>
  <c r="K2975" i="6"/>
  <c r="K5663" i="6"/>
  <c r="K1055" i="6"/>
  <c r="K7703" i="6"/>
  <c r="K2399" i="6"/>
  <c r="K599" i="6"/>
  <c r="K6767" i="6"/>
  <c r="K3143" i="6"/>
  <c r="K5879" i="6"/>
  <c r="K8423" i="6"/>
  <c r="K2039" i="6"/>
  <c r="K5255" i="6"/>
  <c r="K7895" i="6"/>
  <c r="K5159" i="6"/>
  <c r="K6479" i="6"/>
  <c r="K8111" i="6"/>
  <c r="K1439" i="6"/>
  <c r="K983" i="6"/>
  <c r="K1967" i="6"/>
  <c r="K5375" i="6"/>
  <c r="K4487" i="6"/>
  <c r="K2351" i="6"/>
  <c r="K4151" i="6"/>
  <c r="K1103" i="6"/>
  <c r="K383" i="6"/>
  <c r="K3071" i="6"/>
  <c r="K7103" i="6"/>
  <c r="K6143" i="6"/>
  <c r="K7319" i="6"/>
  <c r="K6335" i="6"/>
  <c r="K2255" i="6"/>
  <c r="K7055" i="6"/>
  <c r="K7991" i="6"/>
  <c r="K551" i="6"/>
  <c r="K6167" i="6"/>
  <c r="K4031" i="6"/>
  <c r="K5927" i="6"/>
  <c r="K2615" i="6"/>
  <c r="K4919" i="6"/>
  <c r="K3743" i="6"/>
  <c r="K3479" i="6"/>
  <c r="K3455" i="6"/>
  <c r="K6887" i="6"/>
  <c r="K6383" i="6"/>
  <c r="K2183" i="6"/>
  <c r="K2999" i="6"/>
  <c r="K5951" i="6"/>
  <c r="K3311" i="6"/>
  <c r="K263" i="6"/>
  <c r="K431" i="6"/>
  <c r="K2111" i="6"/>
  <c r="K7799" i="6"/>
  <c r="K311" i="6"/>
  <c r="K3215" i="6"/>
  <c r="K791" i="6"/>
  <c r="K935" i="6"/>
  <c r="K3815" i="6"/>
  <c r="K4991" i="6"/>
  <c r="K1847" i="6"/>
  <c r="K7175" i="6"/>
  <c r="K7559" i="6"/>
  <c r="K527" i="6"/>
  <c r="K6647" i="6"/>
  <c r="K4223" i="6"/>
  <c r="K4391" i="6"/>
  <c r="K1319" i="6"/>
  <c r="K23" i="6"/>
  <c r="K4247" i="6"/>
  <c r="K5015" i="6"/>
  <c r="K7439" i="6"/>
  <c r="K7031" i="6"/>
  <c r="K5495" i="6"/>
  <c r="K6527" i="6"/>
  <c r="K2927" i="6"/>
  <c r="K7223" i="6"/>
  <c r="K6071" i="6"/>
  <c r="K2783" i="6"/>
  <c r="K5711" i="6"/>
  <c r="K479" i="6"/>
  <c r="K4271" i="6"/>
  <c r="K1079" i="6"/>
  <c r="K1919" i="6"/>
  <c r="K1679" i="6"/>
  <c r="K3431" i="6"/>
  <c r="K2279" i="6"/>
  <c r="K8039" i="6"/>
  <c r="K3023" i="6"/>
  <c r="K863" i="6"/>
  <c r="K8135" i="6"/>
  <c r="K4415" i="6"/>
  <c r="K4127" i="6"/>
  <c r="K2015" i="6"/>
  <c r="K911" i="6"/>
  <c r="K1991" i="6"/>
  <c r="K5903" i="6"/>
  <c r="K8015" i="6"/>
  <c r="K5687" i="6"/>
  <c r="K2735" i="6"/>
  <c r="K1343" i="6"/>
  <c r="K5207" i="6"/>
  <c r="K2831" i="6"/>
  <c r="K8231" i="6"/>
  <c r="K2471" i="6"/>
  <c r="K3863" i="6"/>
  <c r="K575" i="6"/>
  <c r="K1295" i="6"/>
  <c r="K1607" i="6"/>
  <c r="K4631" i="6"/>
  <c r="K3335" i="6"/>
  <c r="K4871" i="6"/>
  <c r="K839" i="6"/>
  <c r="K7295" i="6"/>
  <c r="K4967" i="6"/>
  <c r="K767" i="6"/>
  <c r="K5087" i="6"/>
  <c r="K7823" i="6"/>
  <c r="K6623" i="6"/>
  <c r="K8351" i="6"/>
  <c r="K1751" i="6"/>
  <c r="K1223" i="6"/>
  <c r="K2879" i="6"/>
  <c r="K1463" i="6"/>
  <c r="K5831" i="6"/>
  <c r="K6407" i="6"/>
  <c r="K5327" i="6"/>
  <c r="K6743" i="6"/>
  <c r="K2663" i="6"/>
  <c r="K503" i="6"/>
  <c r="K4559" i="6"/>
  <c r="K7391" i="6"/>
  <c r="K8087" i="6"/>
  <c r="K743" i="6"/>
  <c r="K1895" i="6"/>
  <c r="K4175" i="6"/>
  <c r="K2423" i="6"/>
  <c r="K5519" i="6"/>
  <c r="K3359" i="6"/>
  <c r="K7343" i="6"/>
  <c r="K4823" i="6"/>
  <c r="K3959" i="6"/>
  <c r="K143" i="6"/>
  <c r="K2519" i="6"/>
  <c r="K5735" i="6"/>
  <c r="K3839" i="6"/>
  <c r="K5783" i="6"/>
  <c r="K7511" i="6"/>
  <c r="K6023" i="6"/>
  <c r="K47" i="6"/>
  <c r="K815" i="6"/>
  <c r="K2759" i="6"/>
  <c r="K6239" i="6"/>
  <c r="K7151" i="6"/>
  <c r="K1511" i="6"/>
  <c r="K4343" i="6"/>
  <c r="K5615" i="6"/>
  <c r="K3407" i="6"/>
  <c r="K8159" i="6"/>
  <c r="K7583" i="6"/>
  <c r="K6359" i="6"/>
  <c r="K5279" i="6"/>
  <c r="K3503" i="6"/>
  <c r="K1559" i="6"/>
  <c r="K287" i="6"/>
  <c r="K1007" i="6"/>
  <c r="K7631" i="6"/>
  <c r="K7463" i="6"/>
  <c r="K4607" i="6"/>
  <c r="K215" i="6"/>
  <c r="K7607" i="6"/>
  <c r="K1655" i="6"/>
  <c r="K887" i="6"/>
  <c r="K1823" i="6"/>
  <c r="K4367" i="6"/>
  <c r="K6935" i="6"/>
  <c r="K2687" i="6"/>
  <c r="K4319" i="6"/>
  <c r="K7079" i="6"/>
  <c r="K7199" i="6"/>
  <c r="K167" i="6"/>
  <c r="K5351" i="6"/>
  <c r="K6863" i="6"/>
  <c r="K1943" i="6"/>
  <c r="K5111" i="6"/>
  <c r="K7415" i="6"/>
  <c r="K4703" i="6"/>
  <c r="K2951" i="6"/>
  <c r="K959" i="6"/>
  <c r="K2903" i="6"/>
  <c r="K359" i="6"/>
  <c r="K3599" i="6"/>
  <c r="K1199" i="6"/>
  <c r="K8063" i="6"/>
  <c r="K3095" i="6"/>
  <c r="K6839" i="6"/>
  <c r="K5759" i="6"/>
  <c r="K1247" i="6"/>
  <c r="K2159" i="6"/>
  <c r="K1151" i="6"/>
  <c r="K5135" i="6"/>
  <c r="K3047" i="6"/>
  <c r="K7775" i="6"/>
  <c r="K7127" i="6"/>
  <c r="K6287" i="6"/>
  <c r="K3695" i="6"/>
  <c r="K2112" i="6"/>
  <c r="K1056" i="6"/>
  <c r="K2496" i="6"/>
  <c r="K4752" i="6"/>
  <c r="K7296" i="6"/>
  <c r="K2976" i="6"/>
  <c r="K8400" i="6"/>
  <c r="K6336" i="6"/>
  <c r="K624" i="6"/>
  <c r="K2376" i="6"/>
  <c r="K1008" i="6"/>
  <c r="K3624" i="6"/>
  <c r="K1416" i="6"/>
  <c r="K2736" i="6"/>
  <c r="K3744" i="6"/>
  <c r="K6192" i="6"/>
  <c r="K4872" i="6"/>
  <c r="K2928" i="6"/>
  <c r="K3600" i="6"/>
  <c r="K4032" i="6"/>
  <c r="K3360" i="6"/>
  <c r="K1632" i="6"/>
  <c r="K4800" i="6"/>
  <c r="K816" i="6"/>
  <c r="K5760" i="6"/>
  <c r="K7968" i="6"/>
  <c r="K8352" i="6"/>
  <c r="K5088" i="6"/>
  <c r="K1968" i="6"/>
  <c r="K96" i="6"/>
  <c r="K1800" i="6"/>
  <c r="K6888" i="6"/>
  <c r="K7608" i="6"/>
  <c r="K4824" i="6"/>
  <c r="K3696" i="6"/>
  <c r="K5616" i="6"/>
  <c r="K6960" i="6"/>
  <c r="K2232" i="6"/>
  <c r="K1656" i="6"/>
  <c r="K7128" i="6"/>
  <c r="K528" i="6"/>
  <c r="K1584" i="6"/>
  <c r="K7632" i="6"/>
  <c r="K2088" i="6"/>
  <c r="K5784" i="6"/>
  <c r="K4608" i="6"/>
  <c r="K6600" i="6"/>
  <c r="K5160" i="6"/>
  <c r="K3336" i="6"/>
  <c r="K2208" i="6"/>
  <c r="K8424" i="6"/>
  <c r="K1488" i="6"/>
  <c r="K7224" i="6"/>
  <c r="K4368" i="6"/>
  <c r="K312" i="6"/>
  <c r="K960" i="6"/>
  <c r="K144" i="6"/>
  <c r="K7368" i="6"/>
  <c r="K3480" i="6"/>
  <c r="K696" i="6"/>
  <c r="K2040" i="6"/>
  <c r="K4968" i="6"/>
  <c r="K1848" i="6"/>
  <c r="K1368" i="6"/>
  <c r="K2352" i="6"/>
  <c r="K5952" i="6"/>
  <c r="K7656" i="6"/>
  <c r="K4728" i="6"/>
  <c r="K2016" i="6"/>
  <c r="K4632" i="6"/>
  <c r="K6480" i="6"/>
  <c r="K3096" i="6"/>
  <c r="K6768" i="6"/>
  <c r="K4992" i="6"/>
  <c r="K3792" i="6"/>
  <c r="K288" i="6"/>
  <c r="K3288" i="6"/>
  <c r="K5232" i="6"/>
  <c r="K2568" i="6"/>
  <c r="K1152" i="6"/>
  <c r="K792" i="6"/>
  <c r="K7344" i="6"/>
  <c r="K6552" i="6"/>
  <c r="K4440" i="6"/>
  <c r="K6720" i="6"/>
  <c r="K5664" i="6"/>
  <c r="K3048" i="6"/>
  <c r="K4656" i="6"/>
  <c r="K2760" i="6"/>
  <c r="K4896" i="6"/>
  <c r="K5448" i="6"/>
  <c r="K5256" i="6"/>
  <c r="K7416" i="6"/>
  <c r="K5208" i="6"/>
  <c r="K3528" i="6"/>
  <c r="K6288" i="6"/>
  <c r="K264" i="6"/>
  <c r="K1872" i="6"/>
  <c r="K240" i="6"/>
  <c r="K4344" i="6"/>
  <c r="K4776" i="6"/>
  <c r="K3192" i="6"/>
  <c r="K2664" i="6"/>
  <c r="K7440" i="6"/>
  <c r="K6144" i="6"/>
  <c r="K1176" i="6"/>
  <c r="K6624" i="6"/>
  <c r="K2904" i="6"/>
  <c r="K1296" i="6"/>
  <c r="K3120" i="6"/>
  <c r="K2472" i="6"/>
  <c r="K3024" i="6"/>
  <c r="K6312" i="6"/>
  <c r="K7488" i="6"/>
  <c r="K1920" i="6"/>
  <c r="K5472" i="6"/>
  <c r="K7200" i="6"/>
  <c r="K576" i="6"/>
  <c r="K8040" i="6"/>
  <c r="K2304" i="6"/>
  <c r="K8112" i="6"/>
  <c r="K7824" i="6"/>
  <c r="K4920" i="6"/>
  <c r="K7944" i="6"/>
  <c r="K5352" i="6"/>
  <c r="K2064" i="6"/>
  <c r="K2952" i="6"/>
  <c r="K1728" i="6"/>
  <c r="K192" i="6"/>
  <c r="K456" i="6"/>
  <c r="K8256" i="6"/>
  <c r="K7872" i="6"/>
  <c r="K6672" i="6"/>
  <c r="K864" i="6"/>
  <c r="K648" i="6"/>
  <c r="K8184" i="6"/>
  <c r="K4080" i="6"/>
  <c r="K6840" i="6"/>
  <c r="K7848" i="6"/>
  <c r="K3456" i="6"/>
  <c r="K4488" i="6"/>
  <c r="K2280" i="6"/>
  <c r="K5304" i="6"/>
  <c r="K4128" i="6"/>
  <c r="K840" i="6"/>
  <c r="K720" i="6"/>
  <c r="K6744" i="6"/>
  <c r="K1080" i="6"/>
  <c r="K5112" i="6"/>
  <c r="K4392" i="6"/>
  <c r="K2712" i="6"/>
  <c r="K7392" i="6"/>
  <c r="K5328" i="6"/>
  <c r="K1248" i="6"/>
  <c r="K3720" i="6"/>
  <c r="K7992" i="6"/>
  <c r="K4584" i="6"/>
  <c r="K2616" i="6"/>
  <c r="K7032" i="6"/>
  <c r="K5016" i="6"/>
  <c r="K384" i="6"/>
  <c r="K4200" i="6"/>
  <c r="K3864" i="6"/>
  <c r="K5640" i="6"/>
  <c r="K7272" i="6"/>
  <c r="K5904" i="6"/>
  <c r="K1824" i="6"/>
  <c r="K7728" i="6"/>
  <c r="K2784" i="6"/>
  <c r="K1128" i="6"/>
  <c r="K2688" i="6"/>
  <c r="K3840" i="6"/>
  <c r="K8088" i="6"/>
  <c r="K936" i="6"/>
  <c r="K3144" i="6"/>
  <c r="K8280" i="6"/>
  <c r="K5880" i="6"/>
  <c r="K4680" i="6"/>
  <c r="K6120" i="6"/>
  <c r="K3168" i="6"/>
  <c r="K7920" i="6"/>
  <c r="K5688" i="6"/>
  <c r="K3384" i="6"/>
  <c r="K6864" i="6"/>
  <c r="K552" i="6"/>
  <c r="K3432" i="6"/>
  <c r="K4848" i="6"/>
  <c r="K6912" i="6"/>
  <c r="K5424" i="6"/>
  <c r="K4248" i="6"/>
  <c r="K2136" i="6"/>
  <c r="K768" i="6"/>
  <c r="K5520" i="6"/>
  <c r="K7512" i="6"/>
  <c r="K6936" i="6"/>
  <c r="K7464" i="6"/>
  <c r="K504" i="6"/>
  <c r="K2448" i="6"/>
  <c r="K2424" i="6"/>
  <c r="K5184" i="6"/>
  <c r="K72" i="6"/>
  <c r="K1752" i="6"/>
  <c r="K2184" i="6"/>
  <c r="K408" i="6"/>
  <c r="K5136" i="6"/>
  <c r="K4176" i="6"/>
  <c r="K6504" i="6"/>
  <c r="K1992" i="6"/>
  <c r="K1272" i="6"/>
  <c r="K7152" i="6"/>
  <c r="K3984" i="6"/>
  <c r="K3672" i="6"/>
  <c r="K6432" i="6"/>
  <c r="K7104" i="6"/>
  <c r="K7080" i="6"/>
  <c r="K6216" i="6"/>
  <c r="K1104" i="6"/>
  <c r="K4272" i="6"/>
  <c r="K4152" i="6"/>
  <c r="K2328" i="6"/>
  <c r="K5592" i="6"/>
  <c r="K8328" i="6"/>
  <c r="K7056" i="6"/>
  <c r="K3408" i="6"/>
  <c r="K4056" i="6"/>
  <c r="K8160" i="6"/>
  <c r="K8376" i="6"/>
  <c r="K5400" i="6"/>
  <c r="K4224" i="6"/>
  <c r="K6792" i="6"/>
  <c r="K4512" i="6"/>
  <c r="K3240" i="6"/>
  <c r="K1944" i="6"/>
  <c r="K8016" i="6"/>
  <c r="K6408" i="6"/>
  <c r="K4464" i="6"/>
  <c r="K6456" i="6"/>
  <c r="K5736" i="6"/>
  <c r="K6576" i="6"/>
  <c r="K1776" i="6"/>
  <c r="K5496" i="6"/>
  <c r="K5808" i="6"/>
  <c r="K5928" i="6"/>
  <c r="K8304" i="6"/>
  <c r="K6168" i="6"/>
  <c r="K1224" i="6"/>
  <c r="K1200" i="6"/>
  <c r="K5832" i="6"/>
  <c r="K6048" i="6"/>
  <c r="K7776" i="6"/>
  <c r="K7704" i="6"/>
  <c r="K3912" i="6"/>
  <c r="K360" i="6"/>
  <c r="K6696" i="6"/>
  <c r="K3576" i="6"/>
  <c r="K7320" i="6"/>
  <c r="K744" i="6"/>
  <c r="K600" i="6"/>
  <c r="K1440" i="6"/>
  <c r="K1344" i="6"/>
  <c r="K3816" i="6"/>
  <c r="K8136" i="6"/>
  <c r="K24" i="6"/>
  <c r="K336" i="6"/>
  <c r="K672" i="6"/>
  <c r="K6240" i="6"/>
  <c r="K1032" i="6"/>
  <c r="K2880" i="6"/>
  <c r="K1512" i="6"/>
  <c r="K888" i="6"/>
  <c r="K2832" i="6"/>
  <c r="K432" i="6"/>
  <c r="K4296" i="6"/>
  <c r="K2400" i="6"/>
  <c r="K5856" i="6"/>
  <c r="K7536" i="6"/>
  <c r="K6384" i="6"/>
  <c r="K4104" i="6"/>
  <c r="K3504" i="6"/>
  <c r="K2856" i="6"/>
  <c r="K1320" i="6"/>
  <c r="K8064" i="6"/>
  <c r="K984" i="6"/>
  <c r="K5376" i="6"/>
  <c r="K5976" i="6"/>
  <c r="K6000" i="6"/>
  <c r="K3264" i="6"/>
  <c r="K2544" i="6"/>
  <c r="K48" i="6"/>
  <c r="K3960" i="6"/>
  <c r="K5280" i="6"/>
  <c r="K2256" i="6"/>
  <c r="K6816" i="6"/>
  <c r="K3000" i="6"/>
  <c r="K2520" i="6"/>
  <c r="K4008" i="6"/>
  <c r="K4320" i="6"/>
  <c r="K1560" i="6"/>
  <c r="K6096" i="6"/>
  <c r="K6360" i="6"/>
  <c r="K168" i="6"/>
  <c r="K7584" i="6"/>
  <c r="K1392" i="6"/>
  <c r="K3648" i="6"/>
  <c r="K1608" i="6"/>
  <c r="K5712" i="6"/>
  <c r="K3768" i="6"/>
  <c r="K5544" i="6"/>
  <c r="K7008" i="6"/>
  <c r="K4560" i="6"/>
  <c r="K4944" i="6"/>
  <c r="K1896" i="6"/>
  <c r="K2592" i="6"/>
  <c r="K2640" i="6"/>
  <c r="K1680" i="6"/>
  <c r="K6072" i="6"/>
  <c r="K2808" i="6"/>
  <c r="K480" i="6"/>
  <c r="K3216" i="6"/>
  <c r="K7560" i="6"/>
  <c r="K7896" i="6"/>
  <c r="K8208" i="6"/>
  <c r="K7248" i="6"/>
  <c r="K3552" i="6"/>
  <c r="K7800" i="6"/>
  <c r="K3936" i="6"/>
  <c r="K5064" i="6"/>
  <c r="K2160" i="6"/>
  <c r="K4536" i="6"/>
  <c r="K6648" i="6"/>
  <c r="K7680" i="6"/>
  <c r="K216" i="6"/>
  <c r="K1464" i="6"/>
  <c r="K7176" i="6"/>
  <c r="K4704" i="6"/>
  <c r="K4416" i="6"/>
  <c r="K8232" i="6"/>
  <c r="K7752" i="6"/>
  <c r="K3888" i="6"/>
  <c r="K3072" i="6"/>
  <c r="K912" i="6"/>
  <c r="K120" i="6"/>
  <c r="K6984" i="6"/>
  <c r="K1704" i="6"/>
  <c r="K6264" i="6"/>
  <c r="K6528" i="6"/>
  <c r="K5040" i="6"/>
  <c r="K3312" i="6"/>
  <c r="K6024" i="6"/>
  <c r="K1536" i="6"/>
  <c r="K5568" i="6"/>
  <c r="S6" i="5"/>
  <c r="O7491" i="6" l="1"/>
  <c r="O318" i="2" s="1"/>
  <c r="Q7491" i="6"/>
  <c r="Q318" i="2" s="1"/>
  <c r="O7395" i="6"/>
  <c r="O314" i="2" s="1"/>
  <c r="Q7395" i="6"/>
  <c r="Q314" i="2" s="1"/>
  <c r="O7371" i="6"/>
  <c r="O313" i="2" s="1"/>
  <c r="Q7371" i="6"/>
  <c r="Q313" i="2" s="1"/>
  <c r="O7443" i="6"/>
  <c r="O316" i="2" s="1"/>
  <c r="Q7443" i="6"/>
  <c r="Q316" i="2" s="1"/>
  <c r="O7323" i="6"/>
  <c r="O311" i="2" s="1"/>
  <c r="Q7323" i="6"/>
  <c r="Q311" i="2" s="1"/>
  <c r="O7467" i="6"/>
  <c r="O317" i="2" s="1"/>
  <c r="Q7467" i="6"/>
  <c r="Q317" i="2" s="1"/>
  <c r="O7563" i="6"/>
  <c r="O321" i="2" s="1"/>
  <c r="Q7563" i="6"/>
  <c r="Q321" i="2" s="1"/>
  <c r="O7515" i="6"/>
  <c r="O319" i="2" s="1"/>
  <c r="Q7515" i="6"/>
  <c r="Q319" i="2" s="1"/>
  <c r="O7299" i="6"/>
  <c r="O310" i="2" s="1"/>
  <c r="Q7299" i="6"/>
  <c r="Q310" i="2" s="1"/>
  <c r="O7539" i="6"/>
  <c r="O320" i="2" s="1"/>
  <c r="Q7539" i="6"/>
  <c r="Q320" i="2" s="1"/>
  <c r="O7419" i="6"/>
  <c r="O315" i="2" s="1"/>
  <c r="Q7419" i="6"/>
  <c r="Q315" i="2" s="1"/>
  <c r="O7347" i="6"/>
  <c r="O312" i="2" s="1"/>
  <c r="Q7347" i="6"/>
  <c r="Q312" i="2" s="1"/>
  <c r="R291" i="6"/>
  <c r="R18" i="2" s="1"/>
  <c r="O291" i="6"/>
  <c r="O18" i="2" s="1"/>
  <c r="R243" i="6"/>
  <c r="R16" i="2" s="1"/>
  <c r="O243" i="6"/>
  <c r="O16" i="2" s="1"/>
  <c r="R267" i="6"/>
  <c r="R17" i="2" s="1"/>
  <c r="O267" i="6"/>
  <c r="O17" i="2" s="1"/>
  <c r="O3723" i="6"/>
  <c r="O161" i="2" s="1"/>
  <c r="Q3723" i="6"/>
  <c r="Q161" i="2" s="1"/>
  <c r="O1827" i="6"/>
  <c r="O82" i="2" s="1"/>
  <c r="Q1827" i="6"/>
  <c r="Q82" i="2" s="1"/>
  <c r="O4419" i="6"/>
  <c r="O190" i="2" s="1"/>
  <c r="Q4419" i="6"/>
  <c r="Q190" i="2" s="1"/>
  <c r="O507" i="6"/>
  <c r="O27" i="2" s="1"/>
  <c r="Q507" i="6"/>
  <c r="Q27" i="2" s="1"/>
  <c r="O5163" i="6"/>
  <c r="O221" i="2" s="1"/>
  <c r="Q5163" i="6"/>
  <c r="Q221" i="2" s="1"/>
  <c r="O1707" i="6"/>
  <c r="O77" i="2" s="1"/>
  <c r="Q1707" i="6"/>
  <c r="Q77" i="2" s="1"/>
  <c r="O5907" i="6"/>
  <c r="O252" i="2" s="1"/>
  <c r="Q5907" i="6"/>
  <c r="Q252" i="2" s="1"/>
  <c r="O5763" i="6"/>
  <c r="O246" i="2" s="1"/>
  <c r="Q5763" i="6"/>
  <c r="Q246" i="2" s="1"/>
  <c r="O4611" i="6"/>
  <c r="O198" i="2" s="1"/>
  <c r="Q4611" i="6"/>
  <c r="Q198" i="2" s="1"/>
  <c r="O3867" i="6"/>
  <c r="O167" i="2" s="1"/>
  <c r="Q3867" i="6"/>
  <c r="Q167" i="2" s="1"/>
  <c r="O5379" i="6"/>
  <c r="O230" i="2" s="1"/>
  <c r="Q5379" i="6"/>
  <c r="Q230" i="2" s="1"/>
  <c r="O6891" i="6"/>
  <c r="O293" i="2" s="1"/>
  <c r="Q6891" i="6"/>
  <c r="Q293" i="2" s="1"/>
  <c r="O4491" i="6"/>
  <c r="O193" i="2" s="1"/>
  <c r="Q4491" i="6"/>
  <c r="Q193" i="2" s="1"/>
  <c r="O1419" i="6"/>
  <c r="O65" i="2" s="1"/>
  <c r="Q1419" i="6"/>
  <c r="Q65" i="2" s="1"/>
  <c r="O5883" i="6"/>
  <c r="O251" i="2" s="1"/>
  <c r="Q5883" i="6"/>
  <c r="Q251" i="2" s="1"/>
  <c r="O3267" i="6"/>
  <c r="O142" i="2" s="1"/>
  <c r="Q3267" i="6"/>
  <c r="Q142" i="2" s="1"/>
  <c r="O4995" i="6"/>
  <c r="O214" i="2" s="1"/>
  <c r="Q4995" i="6"/>
  <c r="Q214" i="2" s="1"/>
  <c r="O2307" i="6"/>
  <c r="O102" i="2" s="1"/>
  <c r="Q2307" i="6"/>
  <c r="Q102" i="2" s="1"/>
  <c r="O5619" i="6"/>
  <c r="O240" i="2" s="1"/>
  <c r="Q5619" i="6"/>
  <c r="Q240" i="2" s="1"/>
  <c r="O4875" i="6"/>
  <c r="O209" i="2" s="1"/>
  <c r="Q4875" i="6"/>
  <c r="Q209" i="2" s="1"/>
  <c r="O6123" i="6"/>
  <c r="O261" i="2" s="1"/>
  <c r="Q6123" i="6"/>
  <c r="Q261" i="2" s="1"/>
  <c r="O5283" i="6"/>
  <c r="O226" i="2" s="1"/>
  <c r="Q5283" i="6"/>
  <c r="Q226" i="2" s="1"/>
  <c r="O3291" i="6"/>
  <c r="O143" i="2" s="1"/>
  <c r="Q3291" i="6"/>
  <c r="Q143" i="2" s="1"/>
  <c r="O5211" i="6"/>
  <c r="O223" i="2" s="1"/>
  <c r="Q5211" i="6"/>
  <c r="Q223" i="2" s="1"/>
  <c r="O603" i="6"/>
  <c r="O31" i="2" s="1"/>
  <c r="Q603" i="6"/>
  <c r="Q31" i="2" s="1"/>
  <c r="O1923" i="6"/>
  <c r="O86" i="2" s="1"/>
  <c r="Q1923" i="6"/>
  <c r="Q86" i="2" s="1"/>
  <c r="O987" i="6"/>
  <c r="O47" i="2" s="1"/>
  <c r="Q987" i="6"/>
  <c r="Q47" i="2" s="1"/>
  <c r="O5523" i="6"/>
  <c r="O236" i="2" s="1"/>
  <c r="Q5523" i="6"/>
  <c r="Q236" i="2" s="1"/>
  <c r="O5643" i="6"/>
  <c r="O241" i="2" s="1"/>
  <c r="Q5643" i="6"/>
  <c r="Q241" i="2" s="1"/>
  <c r="O2115" i="6"/>
  <c r="O94" i="2" s="1"/>
  <c r="Q2115" i="6"/>
  <c r="Q94" i="2" s="1"/>
  <c r="O6075" i="6"/>
  <c r="O259" i="2" s="1"/>
  <c r="Q6075" i="6"/>
  <c r="Q259" i="2" s="1"/>
  <c r="O1659" i="6"/>
  <c r="O75" i="2" s="1"/>
  <c r="Q1659" i="6"/>
  <c r="Q75" i="2" s="1"/>
  <c r="O4275" i="6"/>
  <c r="O184" i="2" s="1"/>
  <c r="Q4275" i="6"/>
  <c r="Q184" i="2" s="1"/>
  <c r="O6315" i="6"/>
  <c r="O269" i="2" s="1"/>
  <c r="Q6315" i="6"/>
  <c r="Q269" i="2" s="1"/>
  <c r="O7131" i="6"/>
  <c r="O303" i="2" s="1"/>
  <c r="Q7131" i="6"/>
  <c r="Q303" i="2" s="1"/>
  <c r="O2355" i="6"/>
  <c r="O104" i="2" s="1"/>
  <c r="Q2355" i="6"/>
  <c r="Q104" i="2" s="1"/>
  <c r="O1491" i="6"/>
  <c r="O68" i="2" s="1"/>
  <c r="Q1491" i="6"/>
  <c r="Q68" i="2" s="1"/>
  <c r="O2523" i="6"/>
  <c r="O111" i="2" s="1"/>
  <c r="Q2523" i="6"/>
  <c r="Q111" i="2" s="1"/>
  <c r="O1947" i="6"/>
  <c r="O87" i="2" s="1"/>
  <c r="Q1947" i="6"/>
  <c r="Q87" i="2" s="1"/>
  <c r="O2283" i="6"/>
  <c r="O101" i="2" s="1"/>
  <c r="Q2283" i="6"/>
  <c r="Q101" i="2" s="1"/>
  <c r="O2763" i="6"/>
  <c r="O121" i="2" s="1"/>
  <c r="Q2763" i="6"/>
  <c r="Q121" i="2" s="1"/>
  <c r="O1635" i="6"/>
  <c r="O74" i="2" s="1"/>
  <c r="Q1635" i="6"/>
  <c r="Q74" i="2" s="1"/>
  <c r="O4563" i="6"/>
  <c r="O196" i="2" s="1"/>
  <c r="Q4563" i="6"/>
  <c r="Q196" i="2" s="1"/>
  <c r="O1323" i="6"/>
  <c r="O61" i="2" s="1"/>
  <c r="Q1323" i="6"/>
  <c r="Q61" i="2" s="1"/>
  <c r="O2691" i="6"/>
  <c r="O118" i="2" s="1"/>
  <c r="Q2691" i="6"/>
  <c r="Q118" i="2" s="1"/>
  <c r="O2139" i="6"/>
  <c r="O95" i="2" s="1"/>
  <c r="Q2139" i="6"/>
  <c r="Q95" i="2" s="1"/>
  <c r="O4299" i="6"/>
  <c r="O185" i="2" s="1"/>
  <c r="Q4299" i="6"/>
  <c r="Q185" i="2" s="1"/>
  <c r="O1155" i="6"/>
  <c r="O54" i="2" s="1"/>
  <c r="Q1155" i="6"/>
  <c r="Q54" i="2" s="1"/>
  <c r="O5355" i="6"/>
  <c r="O229" i="2" s="1"/>
  <c r="Q5355" i="6"/>
  <c r="Q229" i="2" s="1"/>
  <c r="O1467" i="6"/>
  <c r="O67" i="2" s="1"/>
  <c r="Q1467" i="6"/>
  <c r="Q67" i="2" s="1"/>
  <c r="O3915" i="6"/>
  <c r="O169" i="2" s="1"/>
  <c r="Q3915" i="6"/>
  <c r="Q169" i="2" s="1"/>
  <c r="O939" i="6"/>
  <c r="O45" i="2" s="1"/>
  <c r="Q939" i="6"/>
  <c r="Q45" i="2" s="1"/>
  <c r="O5091" i="6"/>
  <c r="O218" i="2" s="1"/>
  <c r="Q5091" i="6"/>
  <c r="Q218" i="2" s="1"/>
  <c r="O891" i="6"/>
  <c r="O43" i="2" s="1"/>
  <c r="Q891" i="6"/>
  <c r="Q43" i="2" s="1"/>
  <c r="O3843" i="6"/>
  <c r="O166" i="2" s="1"/>
  <c r="Q3843" i="6"/>
  <c r="Q166" i="2" s="1"/>
  <c r="O3099" i="6"/>
  <c r="O135" i="2" s="1"/>
  <c r="Q3099" i="6"/>
  <c r="Q135" i="2" s="1"/>
  <c r="O3603" i="6"/>
  <c r="O156" i="2" s="1"/>
  <c r="Q3603" i="6"/>
  <c r="Q156" i="2" s="1"/>
  <c r="O6579" i="6"/>
  <c r="O280" i="2" s="1"/>
  <c r="Q6579" i="6"/>
  <c r="Q280" i="2" s="1"/>
  <c r="O4035" i="6"/>
  <c r="O174" i="2" s="1"/>
  <c r="Q4035" i="6"/>
  <c r="Q174" i="2" s="1"/>
  <c r="O3411" i="6"/>
  <c r="O148" i="2" s="1"/>
  <c r="Q3411" i="6"/>
  <c r="Q148" i="2" s="1"/>
  <c r="O3747" i="6"/>
  <c r="O162" i="2" s="1"/>
  <c r="Q3747" i="6"/>
  <c r="Q162" i="2" s="1"/>
  <c r="O7155" i="6"/>
  <c r="O304" i="2" s="1"/>
  <c r="Q7155" i="6"/>
  <c r="Q304" i="2" s="1"/>
  <c r="O1035" i="6"/>
  <c r="O49" i="2" s="1"/>
  <c r="Q1035" i="6"/>
  <c r="Q49" i="2" s="1"/>
  <c r="O6099" i="6"/>
  <c r="O260" i="2" s="1"/>
  <c r="Q6099" i="6"/>
  <c r="Q260" i="2" s="1"/>
  <c r="O6651" i="6"/>
  <c r="O283" i="2" s="1"/>
  <c r="Q6651" i="6"/>
  <c r="Q283" i="2" s="1"/>
  <c r="O2739" i="6"/>
  <c r="O120" i="2" s="1"/>
  <c r="Q2739" i="6"/>
  <c r="Q120" i="2" s="1"/>
  <c r="O699" i="6"/>
  <c r="O35" i="2" s="1"/>
  <c r="Q699" i="6"/>
  <c r="Q35" i="2" s="1"/>
  <c r="O1803" i="6"/>
  <c r="O81" i="2" s="1"/>
  <c r="Q1803" i="6"/>
  <c r="Q81" i="2" s="1"/>
  <c r="O2067" i="6"/>
  <c r="O92" i="2" s="1"/>
  <c r="Q2067" i="6"/>
  <c r="Q92" i="2" s="1"/>
  <c r="O2499" i="6"/>
  <c r="O110" i="2" s="1"/>
  <c r="Q2499" i="6"/>
  <c r="Q110" i="2" s="1"/>
  <c r="O6243" i="6"/>
  <c r="O266" i="2" s="1"/>
  <c r="Q6243" i="6"/>
  <c r="Q266" i="2" s="1"/>
  <c r="O4395" i="6"/>
  <c r="O189" i="2" s="1"/>
  <c r="Q4395" i="6"/>
  <c r="Q189" i="2" s="1"/>
  <c r="O4155" i="6"/>
  <c r="O179" i="2" s="1"/>
  <c r="Q4155" i="6"/>
  <c r="Q179" i="2" s="1"/>
  <c r="O3627" i="6"/>
  <c r="O157" i="2" s="1"/>
  <c r="Q3627" i="6"/>
  <c r="Q157" i="2" s="1"/>
  <c r="O747" i="6"/>
  <c r="O37" i="2" s="1"/>
  <c r="Q747" i="6"/>
  <c r="Q37" i="2" s="1"/>
  <c r="O2211" i="6"/>
  <c r="O98" i="2" s="1"/>
  <c r="Q2211" i="6"/>
  <c r="Q98" i="2" s="1"/>
  <c r="O2835" i="6"/>
  <c r="O124" i="2" s="1"/>
  <c r="Q2835" i="6"/>
  <c r="Q124" i="2" s="1"/>
  <c r="O5811" i="6"/>
  <c r="O248" i="2" s="1"/>
  <c r="Q5811" i="6"/>
  <c r="Q248" i="2" s="1"/>
  <c r="O6723" i="6"/>
  <c r="O286" i="2" s="1"/>
  <c r="Q6723" i="6"/>
  <c r="Q286" i="2" s="1"/>
  <c r="O7179" i="6"/>
  <c r="O305" i="2" s="1"/>
  <c r="Q7179" i="6"/>
  <c r="Q305" i="2" s="1"/>
  <c r="O5931" i="6"/>
  <c r="O253" i="2" s="1"/>
  <c r="Q5931" i="6"/>
  <c r="Q253" i="2" s="1"/>
  <c r="O6027" i="6"/>
  <c r="O257" i="2" s="1"/>
  <c r="Q6027" i="6"/>
  <c r="Q257" i="2" s="1"/>
  <c r="O5691" i="6"/>
  <c r="O243" i="2" s="1"/>
  <c r="Q5691" i="6"/>
  <c r="Q243" i="2" s="1"/>
  <c r="O3987" i="6"/>
  <c r="O172" i="2" s="1"/>
  <c r="Q3987" i="6"/>
  <c r="Q172" i="2" s="1"/>
  <c r="O3363" i="6"/>
  <c r="O146" i="2" s="1"/>
  <c r="Q3363" i="6"/>
  <c r="Q146" i="2" s="1"/>
  <c r="O5187" i="6"/>
  <c r="O222" i="2" s="1"/>
  <c r="Q5187" i="6"/>
  <c r="Q222" i="2" s="1"/>
  <c r="O4899" i="6"/>
  <c r="O210" i="2" s="1"/>
  <c r="Q4899" i="6"/>
  <c r="Q210" i="2" s="1"/>
  <c r="O6939" i="6"/>
  <c r="O295" i="2" s="1"/>
  <c r="Q6939" i="6"/>
  <c r="Q295" i="2" s="1"/>
  <c r="O3963" i="6"/>
  <c r="O171" i="2" s="1"/>
  <c r="Q3963" i="6"/>
  <c r="Q171" i="2" s="1"/>
  <c r="O6147" i="6"/>
  <c r="O262" i="2" s="1"/>
  <c r="Q6147" i="6"/>
  <c r="Q262" i="2" s="1"/>
  <c r="O4323" i="6"/>
  <c r="O186" i="2" s="1"/>
  <c r="Q4323" i="6"/>
  <c r="Q186" i="2" s="1"/>
  <c r="O6963" i="6"/>
  <c r="O296" i="2" s="1"/>
  <c r="Q6963" i="6"/>
  <c r="Q296" i="2" s="1"/>
  <c r="O7203" i="6"/>
  <c r="O306" i="2" s="1"/>
  <c r="Q7203" i="6"/>
  <c r="Q306" i="2" s="1"/>
  <c r="O2475" i="6"/>
  <c r="O109" i="2" s="1"/>
  <c r="Q2475" i="6"/>
  <c r="Q109" i="2" s="1"/>
  <c r="O6603" i="6"/>
  <c r="O281" i="2" s="1"/>
  <c r="Q6603" i="6"/>
  <c r="Q281" i="2" s="1"/>
  <c r="O6915" i="6"/>
  <c r="O294" i="2" s="1"/>
  <c r="Q6915" i="6"/>
  <c r="Q294" i="2" s="1"/>
  <c r="O4971" i="6"/>
  <c r="O213" i="2" s="1"/>
  <c r="Q4971" i="6"/>
  <c r="Q213" i="2" s="1"/>
  <c r="O6675" i="6"/>
  <c r="O284" i="2" s="1"/>
  <c r="Q6675" i="6"/>
  <c r="Q284" i="2" s="1"/>
  <c r="O2043" i="6"/>
  <c r="O91" i="2" s="1"/>
  <c r="Q2043" i="6"/>
  <c r="Q91" i="2" s="1"/>
  <c r="O7035" i="6"/>
  <c r="O299" i="2" s="1"/>
  <c r="Q7035" i="6"/>
  <c r="Q299" i="2" s="1"/>
  <c r="O915" i="6"/>
  <c r="O44" i="2" s="1"/>
  <c r="Q915" i="6"/>
  <c r="Q44" i="2" s="1"/>
  <c r="O2451" i="6"/>
  <c r="O108" i="2" s="1"/>
  <c r="Q2451" i="6"/>
  <c r="Q108" i="2" s="1"/>
  <c r="O3051" i="6"/>
  <c r="O133" i="2" s="1"/>
  <c r="Q3051" i="6"/>
  <c r="Q133" i="2" s="1"/>
  <c r="O1131" i="6"/>
  <c r="O53" i="2" s="1"/>
  <c r="Q1131" i="6"/>
  <c r="Q53" i="2" s="1"/>
  <c r="O5115" i="6"/>
  <c r="O219" i="2" s="1"/>
  <c r="Q5115" i="6"/>
  <c r="Q219" i="2" s="1"/>
  <c r="O5019" i="6"/>
  <c r="O215" i="2" s="1"/>
  <c r="Q5019" i="6"/>
  <c r="Q215" i="2" s="1"/>
  <c r="O1779" i="6"/>
  <c r="O80" i="2" s="1"/>
  <c r="Q1779" i="6"/>
  <c r="Q80" i="2" s="1"/>
  <c r="O6819" i="6"/>
  <c r="O290" i="2" s="1"/>
  <c r="Q6819" i="6"/>
  <c r="Q290" i="2" s="1"/>
  <c r="O5499" i="6"/>
  <c r="O235" i="2" s="1"/>
  <c r="Q5499" i="6"/>
  <c r="Q235" i="2" s="1"/>
  <c r="O6795" i="6"/>
  <c r="O289" i="2" s="1"/>
  <c r="Q6795" i="6"/>
  <c r="Q289" i="2" s="1"/>
  <c r="O4443" i="6"/>
  <c r="O191" i="2" s="1"/>
  <c r="Q4443" i="6"/>
  <c r="Q191" i="2" s="1"/>
  <c r="O4251" i="6"/>
  <c r="O183" i="2" s="1"/>
  <c r="Q4251" i="6"/>
  <c r="Q183" i="2" s="1"/>
  <c r="O4851" i="6"/>
  <c r="O208" i="2" s="1"/>
  <c r="Q4851" i="6"/>
  <c r="Q208" i="2" s="1"/>
  <c r="O5331" i="6"/>
  <c r="O228" i="2" s="1"/>
  <c r="Q5331" i="6"/>
  <c r="Q228" i="2" s="1"/>
  <c r="O3795" i="6"/>
  <c r="O164" i="2" s="1"/>
  <c r="Q3795" i="6"/>
  <c r="Q164" i="2" s="1"/>
  <c r="O7083" i="6"/>
  <c r="O301" i="2" s="1"/>
  <c r="Q7083" i="6"/>
  <c r="Q301" i="2" s="1"/>
  <c r="O2331" i="6"/>
  <c r="O103" i="2" s="1"/>
  <c r="Q2331" i="6"/>
  <c r="Q103" i="2" s="1"/>
  <c r="O555" i="6"/>
  <c r="O29" i="2" s="1"/>
  <c r="Q555" i="6"/>
  <c r="Q29" i="2" s="1"/>
  <c r="O4659" i="6"/>
  <c r="O200" i="2" s="1"/>
  <c r="Q4659" i="6"/>
  <c r="Q200" i="2" s="1"/>
  <c r="O6051" i="6"/>
  <c r="O258" i="2" s="1"/>
  <c r="Q6051" i="6"/>
  <c r="Q258" i="2" s="1"/>
  <c r="O4923" i="6"/>
  <c r="O211" i="2" s="1"/>
  <c r="Q4923" i="6"/>
  <c r="Q211" i="2" s="1"/>
  <c r="O5427" i="6"/>
  <c r="O232" i="2" s="1"/>
  <c r="Q5427" i="6"/>
  <c r="Q232" i="2" s="1"/>
  <c r="O5667" i="6"/>
  <c r="O242" i="2" s="1"/>
  <c r="Q5667" i="6"/>
  <c r="Q242" i="2" s="1"/>
  <c r="O7059" i="6"/>
  <c r="O300" i="2" s="1"/>
  <c r="Q7059" i="6"/>
  <c r="Q300" i="2" s="1"/>
  <c r="O795" i="6"/>
  <c r="O39" i="2" s="1"/>
  <c r="Q795" i="6"/>
  <c r="Q39" i="2" s="1"/>
  <c r="O651" i="6"/>
  <c r="O33" i="2" s="1"/>
  <c r="Q651" i="6"/>
  <c r="Q33" i="2" s="1"/>
  <c r="O6867" i="6"/>
  <c r="O292" i="2" s="1"/>
  <c r="Q6867" i="6"/>
  <c r="Q292" i="2" s="1"/>
  <c r="O1371" i="6"/>
  <c r="O63" i="2" s="1"/>
  <c r="Q1371" i="6"/>
  <c r="Q63" i="2" s="1"/>
  <c r="O3579" i="6"/>
  <c r="O155" i="2" s="1"/>
  <c r="Q3579" i="6"/>
  <c r="Q155" i="2" s="1"/>
  <c r="O4731" i="6"/>
  <c r="O203" i="2" s="1"/>
  <c r="Q4731" i="6"/>
  <c r="Q203" i="2" s="1"/>
  <c r="O4371" i="6"/>
  <c r="O188" i="2" s="1"/>
  <c r="Q4371" i="6"/>
  <c r="Q188" i="2" s="1"/>
  <c r="O6387" i="6"/>
  <c r="O272" i="2" s="1"/>
  <c r="Q6387" i="6"/>
  <c r="Q272" i="2" s="1"/>
  <c r="O6771" i="6"/>
  <c r="O288" i="2" s="1"/>
  <c r="Q6771" i="6"/>
  <c r="Q288" i="2" s="1"/>
  <c r="O4539" i="6"/>
  <c r="O195" i="2" s="1"/>
  <c r="Q4539" i="6"/>
  <c r="Q195" i="2" s="1"/>
  <c r="O6195" i="6"/>
  <c r="O264" i="2" s="1"/>
  <c r="Q6195" i="6"/>
  <c r="Q264" i="2" s="1"/>
  <c r="O2811" i="6"/>
  <c r="O123" i="2" s="1"/>
  <c r="Q2811" i="6"/>
  <c r="Q123" i="2" s="1"/>
  <c r="O315" i="6"/>
  <c r="O19" i="2" s="1"/>
  <c r="Q315" i="6"/>
  <c r="Q19" i="2" s="1"/>
  <c r="O3771" i="6"/>
  <c r="O163" i="2" s="1"/>
  <c r="Q3771" i="6"/>
  <c r="Q163" i="2" s="1"/>
  <c r="O6003" i="6"/>
  <c r="O256" i="2" s="1"/>
  <c r="Q6003" i="6"/>
  <c r="Q256" i="2" s="1"/>
  <c r="O6339" i="6"/>
  <c r="O270" i="2" s="1"/>
  <c r="Q6339" i="6"/>
  <c r="Q270" i="2" s="1"/>
  <c r="O2259" i="6"/>
  <c r="O100" i="2" s="1"/>
  <c r="Q2259" i="6"/>
  <c r="Q100" i="2" s="1"/>
  <c r="O4587" i="6"/>
  <c r="O197" i="2" s="1"/>
  <c r="Q4587" i="6"/>
  <c r="Q197" i="2" s="1"/>
  <c r="O2235" i="6"/>
  <c r="O99" i="2" s="1"/>
  <c r="Q2235" i="6"/>
  <c r="Q99" i="2" s="1"/>
  <c r="O3531" i="6"/>
  <c r="O153" i="2" s="1"/>
  <c r="Q3531" i="6"/>
  <c r="Q153" i="2" s="1"/>
  <c r="O4347" i="6"/>
  <c r="O187" i="2" s="1"/>
  <c r="Q4347" i="6"/>
  <c r="Q187" i="2" s="1"/>
  <c r="O843" i="6"/>
  <c r="O41" i="2" s="1"/>
  <c r="Q843" i="6"/>
  <c r="Q41" i="2" s="1"/>
  <c r="O2715" i="6"/>
  <c r="O119" i="2" s="1"/>
  <c r="Q2715" i="6"/>
  <c r="Q119" i="2" s="1"/>
  <c r="O6555" i="6"/>
  <c r="O279" i="2" s="1"/>
  <c r="Q6555" i="6"/>
  <c r="Q279" i="2" s="1"/>
  <c r="O1083" i="6"/>
  <c r="O51" i="2" s="1"/>
  <c r="Q1083" i="6"/>
  <c r="Q51" i="2" s="1"/>
  <c r="O3315" i="6"/>
  <c r="O144" i="2" s="1"/>
  <c r="Q3315" i="6"/>
  <c r="Q144" i="2" s="1"/>
  <c r="O2907" i="6"/>
  <c r="O127" i="2" s="1"/>
  <c r="Q2907" i="6"/>
  <c r="Q127" i="2" s="1"/>
  <c r="O1299" i="6"/>
  <c r="O60" i="2" s="1"/>
  <c r="Q1299" i="6"/>
  <c r="Q60" i="2" s="1"/>
  <c r="O483" i="6"/>
  <c r="O26" i="2" s="1"/>
  <c r="Q483" i="6"/>
  <c r="Q26" i="2" s="1"/>
  <c r="O5235" i="6"/>
  <c r="O224" i="2" s="1"/>
  <c r="Q5235" i="6"/>
  <c r="Q224" i="2" s="1"/>
  <c r="O3339" i="6"/>
  <c r="O145" i="2" s="1"/>
  <c r="Q3339" i="6"/>
  <c r="Q145" i="2" s="1"/>
  <c r="O5067" i="6"/>
  <c r="O217" i="2" s="1"/>
  <c r="Q5067" i="6"/>
  <c r="Q217" i="2" s="1"/>
  <c r="O6627" i="6"/>
  <c r="O282" i="2" s="1"/>
  <c r="Q6627" i="6"/>
  <c r="Q282" i="2" s="1"/>
  <c r="O2619" i="6"/>
  <c r="O115" i="2" s="1"/>
  <c r="Q2619" i="6"/>
  <c r="Q115" i="2" s="1"/>
  <c r="O3459" i="6"/>
  <c r="O150" i="2" s="1"/>
  <c r="Q3459" i="6"/>
  <c r="Q150" i="2" s="1"/>
  <c r="O411" i="6"/>
  <c r="O23" i="2" s="1"/>
  <c r="Q411" i="6"/>
  <c r="Q23" i="2" s="1"/>
  <c r="O3435" i="6"/>
  <c r="O149" i="2" s="1"/>
  <c r="Q3435" i="6"/>
  <c r="Q149" i="2" s="1"/>
  <c r="O5571" i="6"/>
  <c r="O238" i="2" s="1"/>
  <c r="Q5571" i="6"/>
  <c r="Q238" i="2" s="1"/>
  <c r="O1995" i="6"/>
  <c r="O89" i="2" s="1"/>
  <c r="Q1995" i="6"/>
  <c r="Q89" i="2" s="1"/>
  <c r="O2571" i="6"/>
  <c r="O113" i="2" s="1"/>
  <c r="Q2571" i="6"/>
  <c r="Q113" i="2" s="1"/>
  <c r="O5403" i="6"/>
  <c r="O231" i="2" s="1"/>
  <c r="Q5403" i="6"/>
  <c r="Q231" i="2" s="1"/>
  <c r="O1563" i="6"/>
  <c r="O71" i="2" s="1"/>
  <c r="Q1563" i="6"/>
  <c r="Q71" i="2" s="1"/>
  <c r="O2091" i="6"/>
  <c r="O93" i="2" s="1"/>
  <c r="Q2091" i="6"/>
  <c r="Q93" i="2" s="1"/>
  <c r="O819" i="6"/>
  <c r="O40" i="2" s="1"/>
  <c r="Q819" i="6"/>
  <c r="Q40" i="2" s="1"/>
  <c r="O4683" i="6"/>
  <c r="O201" i="2" s="1"/>
  <c r="Q4683" i="6"/>
  <c r="Q201" i="2" s="1"/>
  <c r="O5955" i="6"/>
  <c r="O254" i="2" s="1"/>
  <c r="Q5955" i="6"/>
  <c r="Q254" i="2" s="1"/>
  <c r="O7227" i="6"/>
  <c r="O307" i="2" s="1"/>
  <c r="Q7227" i="6"/>
  <c r="Q307" i="2" s="1"/>
  <c r="O2427" i="6"/>
  <c r="O107" i="2" s="1"/>
  <c r="Q2427" i="6"/>
  <c r="Q107" i="2" s="1"/>
  <c r="O5595" i="6"/>
  <c r="O239" i="2" s="1"/>
  <c r="Q5595" i="6"/>
  <c r="Q239" i="2" s="1"/>
  <c r="O2859" i="6"/>
  <c r="O125" i="2" s="1"/>
  <c r="Q2859" i="6"/>
  <c r="Q125" i="2" s="1"/>
  <c r="O1443" i="6"/>
  <c r="O66" i="2" s="1"/>
  <c r="Q1443" i="6"/>
  <c r="Q66" i="2" s="1"/>
  <c r="O2931" i="6"/>
  <c r="O128" i="2" s="1"/>
  <c r="Q2931" i="6"/>
  <c r="Q128" i="2" s="1"/>
  <c r="O3243" i="6"/>
  <c r="O141" i="2" s="1"/>
  <c r="Q3243" i="6"/>
  <c r="Q141" i="2" s="1"/>
  <c r="O4707" i="6"/>
  <c r="O202" i="2" s="1"/>
  <c r="Q4707" i="6"/>
  <c r="Q202" i="2" s="1"/>
  <c r="O3507" i="6"/>
  <c r="O152" i="2" s="1"/>
  <c r="Q3507" i="6"/>
  <c r="Q152" i="2" s="1"/>
  <c r="O5475" i="6"/>
  <c r="O234" i="2" s="1"/>
  <c r="Q5475" i="6"/>
  <c r="Q234" i="2" s="1"/>
  <c r="O723" i="6"/>
  <c r="O36" i="2" s="1"/>
  <c r="Q723" i="6"/>
  <c r="Q36" i="2" s="1"/>
  <c r="O6171" i="6"/>
  <c r="O263" i="2" s="1"/>
  <c r="Q6171" i="6"/>
  <c r="Q263" i="2" s="1"/>
  <c r="O1203" i="6"/>
  <c r="O56" i="2" s="1"/>
  <c r="Q1203" i="6"/>
  <c r="Q56" i="2" s="1"/>
  <c r="O1059" i="6"/>
  <c r="O50" i="2" s="1"/>
  <c r="Q1059" i="6"/>
  <c r="Q50" i="2" s="1"/>
  <c r="O6363" i="6"/>
  <c r="O271" i="2" s="1"/>
  <c r="Q6363" i="6"/>
  <c r="Q271" i="2" s="1"/>
  <c r="O1899" i="6"/>
  <c r="O85" i="2" s="1"/>
  <c r="Q1899" i="6"/>
  <c r="Q85" i="2" s="1"/>
  <c r="O6531" i="6"/>
  <c r="O278" i="2" s="1"/>
  <c r="Q6531" i="6"/>
  <c r="Q278" i="2" s="1"/>
  <c r="O3123" i="6"/>
  <c r="O136" i="2" s="1"/>
  <c r="Q3123" i="6"/>
  <c r="Q136" i="2" s="1"/>
  <c r="O4011" i="6"/>
  <c r="O173" i="2" s="1"/>
  <c r="Q4011" i="6"/>
  <c r="Q173" i="2" s="1"/>
  <c r="O6267" i="6"/>
  <c r="O267" i="2" s="1"/>
  <c r="Q6267" i="6"/>
  <c r="Q267" i="2" s="1"/>
  <c r="O1275" i="6"/>
  <c r="O59" i="2" s="1"/>
  <c r="Q1275" i="6"/>
  <c r="Q59" i="2" s="1"/>
  <c r="O1179" i="6"/>
  <c r="O55" i="2" s="1"/>
  <c r="Q1179" i="6"/>
  <c r="Q55" i="2" s="1"/>
  <c r="O5835" i="6"/>
  <c r="O249" i="2" s="1"/>
  <c r="Q5835" i="6"/>
  <c r="Q249" i="2" s="1"/>
  <c r="O3555" i="6"/>
  <c r="O154" i="2" s="1"/>
  <c r="Q3555" i="6"/>
  <c r="Q154" i="2" s="1"/>
  <c r="O3891" i="6"/>
  <c r="O168" i="2" s="1"/>
  <c r="Q3891" i="6"/>
  <c r="Q168" i="2" s="1"/>
  <c r="O6411" i="6"/>
  <c r="O273" i="2" s="1"/>
  <c r="Q6411" i="6"/>
  <c r="Q273" i="2" s="1"/>
  <c r="O4467" i="6"/>
  <c r="O192" i="2" s="1"/>
  <c r="Q4467" i="6"/>
  <c r="Q192" i="2" s="1"/>
  <c r="O6483" i="6"/>
  <c r="O276" i="2" s="1"/>
  <c r="Q6483" i="6"/>
  <c r="Q276" i="2" s="1"/>
  <c r="O6459" i="6"/>
  <c r="O275" i="2" s="1"/>
  <c r="Q6459" i="6"/>
  <c r="Q275" i="2" s="1"/>
  <c r="O4227" i="6"/>
  <c r="O182" i="2" s="1"/>
  <c r="Q4227" i="6"/>
  <c r="Q182" i="2" s="1"/>
  <c r="O387" i="6"/>
  <c r="O22" i="2" s="1"/>
  <c r="Q387" i="6"/>
  <c r="Q22" i="2" s="1"/>
  <c r="O3939" i="6"/>
  <c r="O170" i="2" s="1"/>
  <c r="Q3939" i="6"/>
  <c r="Q170" i="2" s="1"/>
  <c r="O3003" i="6"/>
  <c r="O131" i="2" s="1"/>
  <c r="Q3003" i="6"/>
  <c r="Q131" i="2" s="1"/>
  <c r="O7011" i="6"/>
  <c r="O298" i="2" s="1"/>
  <c r="Q7011" i="6"/>
  <c r="Q298" i="2" s="1"/>
  <c r="O867" i="6"/>
  <c r="O42" i="2" s="1"/>
  <c r="Q867" i="6"/>
  <c r="Q42" i="2" s="1"/>
  <c r="O7251" i="6"/>
  <c r="O308" i="2" s="1"/>
  <c r="Q7251" i="6"/>
  <c r="Q308" i="2" s="1"/>
  <c r="O4131" i="6"/>
  <c r="O178" i="2" s="1"/>
  <c r="Q4131" i="6"/>
  <c r="Q178" i="2" s="1"/>
  <c r="O5043" i="6"/>
  <c r="O216" i="2" s="1"/>
  <c r="Q5043" i="6"/>
  <c r="Q216" i="2" s="1"/>
  <c r="O2019" i="6"/>
  <c r="O90" i="2" s="1"/>
  <c r="Q2019" i="6"/>
  <c r="Q90" i="2" s="1"/>
  <c r="O6291" i="6"/>
  <c r="O268" i="2" s="1"/>
  <c r="Q6291" i="6"/>
  <c r="Q268" i="2" s="1"/>
  <c r="O4947" i="6"/>
  <c r="O212" i="2" s="1"/>
  <c r="Q4947" i="6"/>
  <c r="Q212" i="2" s="1"/>
  <c r="O339" i="6"/>
  <c r="O20" i="2" s="1"/>
  <c r="Q339" i="6"/>
  <c r="Q20" i="2" s="1"/>
  <c r="O5739" i="6"/>
  <c r="O245" i="2" s="1"/>
  <c r="Q5739" i="6"/>
  <c r="Q245" i="2" s="1"/>
  <c r="O5787" i="6"/>
  <c r="O247" i="2" s="1"/>
  <c r="Q5787" i="6"/>
  <c r="Q247" i="2" s="1"/>
  <c r="O4779" i="6"/>
  <c r="O205" i="2" s="1"/>
  <c r="Q4779" i="6"/>
  <c r="Q205" i="2" s="1"/>
  <c r="O1971" i="6"/>
  <c r="O88" i="2" s="1"/>
  <c r="Q1971" i="6"/>
  <c r="Q88" i="2" s="1"/>
  <c r="O5979" i="6"/>
  <c r="O255" i="2" s="1"/>
  <c r="Q5979" i="6"/>
  <c r="Q255" i="2" s="1"/>
  <c r="O1587" i="6"/>
  <c r="O72" i="2" s="1"/>
  <c r="Q1587" i="6"/>
  <c r="Q72" i="2" s="1"/>
  <c r="O1851" i="6"/>
  <c r="O83" i="2" s="1"/>
  <c r="Q1851" i="6"/>
  <c r="Q83" i="2" s="1"/>
  <c r="O4059" i="6"/>
  <c r="O175" i="2" s="1"/>
  <c r="Q4059" i="6"/>
  <c r="Q175" i="2" s="1"/>
  <c r="O579" i="6"/>
  <c r="O30" i="2" s="1"/>
  <c r="Q579" i="6"/>
  <c r="Q30" i="2" s="1"/>
  <c r="O3075" i="6"/>
  <c r="O134" i="2" s="1"/>
  <c r="Q3075" i="6"/>
  <c r="Q134" i="2" s="1"/>
  <c r="O1539" i="6"/>
  <c r="O70" i="2" s="1"/>
  <c r="Q1539" i="6"/>
  <c r="Q70" i="2" s="1"/>
  <c r="O2883" i="6"/>
  <c r="O126" i="2" s="1"/>
  <c r="Q2883" i="6"/>
  <c r="Q126" i="2" s="1"/>
  <c r="O4515" i="6"/>
  <c r="O194" i="2" s="1"/>
  <c r="Q4515" i="6"/>
  <c r="Q194" i="2" s="1"/>
  <c r="O1515" i="6"/>
  <c r="O69" i="2" s="1"/>
  <c r="Q1515" i="6"/>
  <c r="Q69" i="2" s="1"/>
  <c r="O459" i="6"/>
  <c r="O25" i="2" s="1"/>
  <c r="Q459" i="6"/>
  <c r="Q25" i="2" s="1"/>
  <c r="O1611" i="6"/>
  <c r="O73" i="2" s="1"/>
  <c r="Q1611" i="6"/>
  <c r="Q73" i="2" s="1"/>
  <c r="O3675" i="6"/>
  <c r="O159" i="2" s="1"/>
  <c r="Q3675" i="6"/>
  <c r="Q159" i="2" s="1"/>
  <c r="O2643" i="6"/>
  <c r="O116" i="2" s="1"/>
  <c r="Q2643" i="6"/>
  <c r="Q116" i="2" s="1"/>
  <c r="O1227" i="6"/>
  <c r="O57" i="2" s="1"/>
  <c r="Q1227" i="6"/>
  <c r="Q57" i="2" s="1"/>
  <c r="O4107" i="6"/>
  <c r="O177" i="2" s="1"/>
  <c r="Q4107" i="6"/>
  <c r="Q177" i="2" s="1"/>
  <c r="O3387" i="6"/>
  <c r="O147" i="2" s="1"/>
  <c r="Q3387" i="6"/>
  <c r="Q147" i="2" s="1"/>
  <c r="O5307" i="6"/>
  <c r="O227" i="2" s="1"/>
  <c r="Q5307" i="6"/>
  <c r="Q227" i="2" s="1"/>
  <c r="O2379" i="6"/>
  <c r="O105" i="2" s="1"/>
  <c r="Q2379" i="6"/>
  <c r="Q105" i="2" s="1"/>
  <c r="O1755" i="6"/>
  <c r="O79" i="2" s="1"/>
  <c r="Q1755" i="6"/>
  <c r="Q79" i="2" s="1"/>
  <c r="O771" i="6"/>
  <c r="O38" i="2" s="1"/>
  <c r="Q771" i="6"/>
  <c r="Q38" i="2" s="1"/>
  <c r="O6507" i="6"/>
  <c r="O277" i="2" s="1"/>
  <c r="Q6507" i="6"/>
  <c r="Q277" i="2" s="1"/>
  <c r="O7275" i="6"/>
  <c r="O309" i="2" s="1"/>
  <c r="Q7275" i="6"/>
  <c r="Q309" i="2" s="1"/>
  <c r="O675" i="6"/>
  <c r="O34" i="2" s="1"/>
  <c r="Q675" i="6"/>
  <c r="Q34" i="2" s="1"/>
  <c r="O1395" i="6"/>
  <c r="O64" i="2" s="1"/>
  <c r="Q1395" i="6"/>
  <c r="Q64" i="2" s="1"/>
  <c r="O5139" i="6"/>
  <c r="O220" i="2" s="1"/>
  <c r="Q5139" i="6"/>
  <c r="Q220" i="2" s="1"/>
  <c r="O4179" i="6"/>
  <c r="O180" i="2" s="1"/>
  <c r="Q4179" i="6"/>
  <c r="Q180" i="2" s="1"/>
  <c r="O6435" i="6"/>
  <c r="O274" i="2" s="1"/>
  <c r="Q6435" i="6"/>
  <c r="Q274" i="2" s="1"/>
  <c r="O531" i="6"/>
  <c r="O28" i="2" s="1"/>
  <c r="Q531" i="6"/>
  <c r="Q28" i="2" s="1"/>
  <c r="O5715" i="6"/>
  <c r="O244" i="2" s="1"/>
  <c r="Q5715" i="6"/>
  <c r="Q244" i="2" s="1"/>
  <c r="O5259" i="6"/>
  <c r="O225" i="2" s="1"/>
  <c r="Q5259" i="6"/>
  <c r="Q225" i="2" s="1"/>
  <c r="O3219" i="6"/>
  <c r="O140" i="2" s="1"/>
  <c r="Q3219" i="6"/>
  <c r="Q140" i="2" s="1"/>
  <c r="O2667" i="6"/>
  <c r="O117" i="2" s="1"/>
  <c r="Q2667" i="6"/>
  <c r="Q117" i="2" s="1"/>
  <c r="O4803" i="6"/>
  <c r="O206" i="2" s="1"/>
  <c r="Q4803" i="6"/>
  <c r="Q206" i="2" s="1"/>
  <c r="O963" i="6"/>
  <c r="O46" i="2" s="1"/>
  <c r="Q963" i="6"/>
  <c r="Q46" i="2" s="1"/>
  <c r="O1251" i="6"/>
  <c r="O58" i="2" s="1"/>
  <c r="Q1251" i="6"/>
  <c r="Q58" i="2" s="1"/>
  <c r="O3171" i="6"/>
  <c r="O138" i="2" s="1"/>
  <c r="Q3171" i="6"/>
  <c r="Q138" i="2" s="1"/>
  <c r="O4755" i="6"/>
  <c r="O204" i="2" s="1"/>
  <c r="Q4755" i="6"/>
  <c r="Q204" i="2" s="1"/>
  <c r="O4083" i="6"/>
  <c r="O176" i="2" s="1"/>
  <c r="Q4083" i="6"/>
  <c r="Q176" i="2" s="1"/>
  <c r="O2595" i="6"/>
  <c r="O114" i="2" s="1"/>
  <c r="Q2595" i="6"/>
  <c r="Q114" i="2" s="1"/>
  <c r="O6747" i="6"/>
  <c r="O287" i="2" s="1"/>
  <c r="Q6747" i="6"/>
  <c r="Q287" i="2" s="1"/>
  <c r="O1683" i="6"/>
  <c r="O76" i="2" s="1"/>
  <c r="Q1683" i="6"/>
  <c r="Q76" i="2" s="1"/>
  <c r="O3651" i="6"/>
  <c r="O158" i="2" s="1"/>
  <c r="Q3651" i="6"/>
  <c r="Q158" i="2" s="1"/>
  <c r="O1731" i="6"/>
  <c r="O78" i="2" s="1"/>
  <c r="Q1731" i="6"/>
  <c r="Q78" i="2" s="1"/>
  <c r="O5547" i="6"/>
  <c r="O237" i="2" s="1"/>
  <c r="Q5547" i="6"/>
  <c r="Q237" i="2" s="1"/>
  <c r="O363" i="6"/>
  <c r="O21" i="2" s="1"/>
  <c r="Q363" i="6"/>
  <c r="Q21" i="2" s="1"/>
  <c r="O3147" i="6"/>
  <c r="O137" i="2" s="1"/>
  <c r="Q3147" i="6"/>
  <c r="Q137" i="2" s="1"/>
  <c r="O6987" i="6"/>
  <c r="O297" i="2" s="1"/>
  <c r="Q6987" i="6"/>
  <c r="Q297" i="2" s="1"/>
  <c r="O1347" i="6"/>
  <c r="O62" i="2" s="1"/>
  <c r="Q1347" i="6"/>
  <c r="Q62" i="2" s="1"/>
  <c r="O6699" i="6"/>
  <c r="O285" i="2" s="1"/>
  <c r="Q6699" i="6"/>
  <c r="Q285" i="2" s="1"/>
  <c r="O4203" i="6"/>
  <c r="O181" i="2" s="1"/>
  <c r="Q4203" i="6"/>
  <c r="Q181" i="2" s="1"/>
  <c r="O2979" i="6"/>
  <c r="O130" i="2" s="1"/>
  <c r="Q2979" i="6"/>
  <c r="Q130" i="2" s="1"/>
  <c r="O3819" i="6"/>
  <c r="O165" i="2" s="1"/>
  <c r="Q3819" i="6"/>
  <c r="Q165" i="2" s="1"/>
  <c r="O3483" i="6"/>
  <c r="O151" i="2" s="1"/>
  <c r="Q3483" i="6"/>
  <c r="Q151" i="2" s="1"/>
  <c r="O435" i="6"/>
  <c r="O24" i="2" s="1"/>
  <c r="Q435" i="6"/>
  <c r="Q24" i="2" s="1"/>
  <c r="O4635" i="6"/>
  <c r="O199" i="2" s="1"/>
  <c r="Q4635" i="6"/>
  <c r="Q199" i="2" s="1"/>
  <c r="O1875" i="6"/>
  <c r="O84" i="2" s="1"/>
  <c r="Q1875" i="6"/>
  <c r="Q84" i="2" s="1"/>
  <c r="O2187" i="6"/>
  <c r="O97" i="2" s="1"/>
  <c r="Q2187" i="6"/>
  <c r="Q97" i="2" s="1"/>
  <c r="O5859" i="6"/>
  <c r="O250" i="2" s="1"/>
  <c r="Q5859" i="6"/>
  <c r="Q250" i="2" s="1"/>
  <c r="O6219" i="6"/>
  <c r="O265" i="2" s="1"/>
  <c r="Q6219" i="6"/>
  <c r="Q265" i="2" s="1"/>
  <c r="O2547" i="6"/>
  <c r="O112" i="2" s="1"/>
  <c r="Q2547" i="6"/>
  <c r="Q112" i="2" s="1"/>
  <c r="O3027" i="6"/>
  <c r="O132" i="2" s="1"/>
  <c r="Q3027" i="6"/>
  <c r="Q132" i="2" s="1"/>
  <c r="O6843" i="6"/>
  <c r="O291" i="2" s="1"/>
  <c r="Q6843" i="6"/>
  <c r="Q291" i="2" s="1"/>
  <c r="O2787" i="6"/>
  <c r="O122" i="2" s="1"/>
  <c r="Q2787" i="6"/>
  <c r="Q122" i="2" s="1"/>
  <c r="O2403" i="6"/>
  <c r="O106" i="2" s="1"/>
  <c r="Q2403" i="6"/>
  <c r="Q106" i="2" s="1"/>
  <c r="O1011" i="6"/>
  <c r="O48" i="2" s="1"/>
  <c r="Q1011" i="6"/>
  <c r="Q48" i="2" s="1"/>
  <c r="O2955" i="6"/>
  <c r="O129" i="2" s="1"/>
  <c r="Q2955" i="6"/>
  <c r="Q129" i="2" s="1"/>
  <c r="O1107" i="6"/>
  <c r="O52" i="2" s="1"/>
  <c r="Q1107" i="6"/>
  <c r="Q52" i="2" s="1"/>
  <c r="O7107" i="6"/>
  <c r="O302" i="2" s="1"/>
  <c r="Q7107" i="6"/>
  <c r="Q302" i="2" s="1"/>
  <c r="O4827" i="6"/>
  <c r="O207" i="2" s="1"/>
  <c r="Q4827" i="6"/>
  <c r="Q207" i="2" s="1"/>
  <c r="O2163" i="6"/>
  <c r="O96" i="2" s="1"/>
  <c r="Q2163" i="6"/>
  <c r="Q96" i="2" s="1"/>
  <c r="O3195" i="6"/>
  <c r="O139" i="2" s="1"/>
  <c r="Q3195" i="6"/>
  <c r="Q139" i="2" s="1"/>
  <c r="O3699" i="6"/>
  <c r="O160" i="2" s="1"/>
  <c r="Q3699" i="6"/>
  <c r="Q160" i="2" s="1"/>
  <c r="O627" i="6"/>
  <c r="O32" i="2" s="1"/>
  <c r="Q627" i="6"/>
  <c r="Q32" i="2" s="1"/>
  <c r="O5451" i="6"/>
  <c r="O233" i="2" s="1"/>
  <c r="Q5451" i="6"/>
  <c r="Q233" i="2" s="1"/>
  <c r="AE6" i="2"/>
  <c r="AE7" i="2" s="1"/>
  <c r="AE8" i="2" s="1"/>
  <c r="Q243" i="6"/>
  <c r="Q16" i="2" s="1"/>
  <c r="Q219" i="6"/>
  <c r="Q15" i="2" s="1"/>
  <c r="Q147" i="6"/>
  <c r="Q12" i="2" s="1"/>
  <c r="Q171" i="6"/>
  <c r="Q13" i="2" s="1"/>
  <c r="Q99" i="6"/>
  <c r="Q10" i="2" s="1"/>
  <c r="AC6" i="2"/>
  <c r="Q291" i="6"/>
  <c r="Q18" i="2" s="1"/>
  <c r="Q27" i="6"/>
  <c r="Q7" i="2" s="1"/>
  <c r="Q51" i="6"/>
  <c r="Q8" i="2" s="1"/>
  <c r="Q75" i="6"/>
  <c r="Q9" i="2" s="1"/>
  <c r="Q267" i="6"/>
  <c r="Q17" i="2" s="1"/>
  <c r="Q3" i="6"/>
  <c r="Q6" i="2" s="1"/>
  <c r="Q123" i="6"/>
  <c r="Q11" i="2" s="1"/>
  <c r="Q195" i="6"/>
  <c r="Q14" i="2" s="1"/>
  <c r="AB6" i="2" l="1"/>
  <c r="AB7" i="2" s="1"/>
  <c r="AB8" i="2" s="1"/>
  <c r="AB9" i="2" s="1"/>
  <c r="AB10" i="2" s="1"/>
  <c r="AE9" i="2"/>
  <c r="AE10" i="2" s="1"/>
  <c r="AD6" i="2"/>
  <c r="AC7" i="2"/>
  <c r="AC8" i="2" s="1"/>
  <c r="AC9" i="2" s="1"/>
  <c r="AC10" i="2" s="1"/>
  <c r="AC11" i="2" s="1"/>
  <c r="AC12" i="2" s="1"/>
  <c r="AC13" i="2" s="1"/>
  <c r="AC14" i="2" s="1"/>
  <c r="AC15" i="2" s="1"/>
  <c r="AC16" i="2" s="1"/>
  <c r="B3" i="3" a="1"/>
  <c r="L75" i="3" a="1"/>
  <c r="L75" i="3" s="1"/>
  <c r="AB11" i="2" l="1"/>
  <c r="AB12" i="2" s="1"/>
  <c r="AB13" i="2" s="1"/>
  <c r="K130" i="3"/>
  <c r="L253" i="3" a="1"/>
  <c r="L253" i="3" s="1"/>
  <c r="U254" i="2" s="1"/>
  <c r="R215" i="3"/>
  <c r="S79" i="3"/>
  <c r="S339" i="3"/>
  <c r="S270" i="3"/>
  <c r="N348" i="3"/>
  <c r="R271" i="3"/>
  <c r="R335" i="3"/>
  <c r="R202" i="3"/>
  <c r="R116" i="3"/>
  <c r="R115" i="3"/>
  <c r="R74" i="3"/>
  <c r="R73" i="3"/>
  <c r="S305" i="3"/>
  <c r="N110" i="3"/>
  <c r="N233" i="3"/>
  <c r="R329" i="3"/>
  <c r="S331" i="3"/>
  <c r="R223" i="3"/>
  <c r="R310" i="3"/>
  <c r="R49" i="3"/>
  <c r="R305" i="3"/>
  <c r="R165" i="3"/>
  <c r="R339" i="3"/>
  <c r="X303" i="3"/>
  <c r="R100" i="3"/>
  <c r="R323" i="3"/>
  <c r="N140" i="3"/>
  <c r="R58" i="3"/>
  <c r="R193" i="3"/>
  <c r="R184" i="3"/>
  <c r="S341" i="3"/>
  <c r="S247" i="3"/>
  <c r="N343" i="3"/>
  <c r="R188" i="3"/>
  <c r="N155" i="3"/>
  <c r="R345" i="3"/>
  <c r="S311" i="3"/>
  <c r="R36" i="3"/>
  <c r="S40" i="3"/>
  <c r="R163" i="3"/>
  <c r="S203" i="3"/>
  <c r="S285" i="3"/>
  <c r="R311" i="3"/>
  <c r="S337" i="3"/>
  <c r="R129" i="3"/>
  <c r="R56" i="3"/>
  <c r="R142" i="3"/>
  <c r="S288" i="3"/>
  <c r="S20" i="3"/>
  <c r="N41" i="3"/>
  <c r="N215" i="3"/>
  <c r="R303" i="3"/>
  <c r="N206" i="3"/>
  <c r="N139" i="3"/>
  <c r="T106" i="3"/>
  <c r="T152" i="3"/>
  <c r="T53" i="3"/>
  <c r="N222" i="3"/>
  <c r="N331" i="3"/>
  <c r="N289" i="3"/>
  <c r="N17" i="3"/>
  <c r="R164" i="3"/>
  <c r="R221" i="3"/>
  <c r="S318" i="3"/>
  <c r="R35" i="3"/>
  <c r="R347" i="3"/>
  <c r="R122" i="3"/>
  <c r="S55" i="3"/>
  <c r="S276" i="3"/>
  <c r="S190" i="3"/>
  <c r="N280" i="3"/>
  <c r="N319" i="3"/>
  <c r="S209" i="3"/>
  <c r="R29" i="3"/>
  <c r="S176" i="3"/>
  <c r="S324" i="3"/>
  <c r="S271" i="3"/>
  <c r="R124" i="3"/>
  <c r="R295" i="3"/>
  <c r="N90" i="3"/>
  <c r="R342" i="3"/>
  <c r="S278" i="3"/>
  <c r="R123" i="3"/>
  <c r="R292" i="3"/>
  <c r="S35" i="3"/>
  <c r="N306" i="3"/>
  <c r="R210" i="3"/>
  <c r="R82" i="3"/>
  <c r="S138" i="3"/>
  <c r="S163" i="3"/>
  <c r="N297" i="3"/>
  <c r="R218" i="3"/>
  <c r="R81" i="3"/>
  <c r="R275" i="3"/>
  <c r="R208" i="3"/>
  <c r="S114" i="3"/>
  <c r="S313" i="3"/>
  <c r="R38" i="3"/>
  <c r="R269" i="3"/>
  <c r="R181" i="3"/>
  <c r="R297" i="3"/>
  <c r="S33" i="3"/>
  <c r="X16" i="3"/>
  <c r="N36" i="3"/>
  <c r="R344" i="3"/>
  <c r="R263" i="3"/>
  <c r="X263" i="3"/>
  <c r="X261" i="3"/>
  <c r="T98" i="3"/>
  <c r="X58" i="3"/>
  <c r="T231" i="3"/>
  <c r="T304" i="3"/>
  <c r="S106" i="3"/>
  <c r="R200" i="3"/>
  <c r="R173" i="3"/>
  <c r="R322" i="3"/>
  <c r="T66" i="3"/>
  <c r="R107" i="3"/>
  <c r="N56" i="3"/>
  <c r="N298" i="3"/>
  <c r="N102" i="3"/>
  <c r="R328" i="3"/>
  <c r="S345" i="3"/>
  <c r="X166" i="3"/>
  <c r="N269" i="3"/>
  <c r="T343" i="3"/>
  <c r="N316" i="3"/>
  <c r="S194" i="3"/>
  <c r="S47" i="3"/>
  <c r="R256" i="3"/>
  <c r="R194" i="3"/>
  <c r="N152" i="3"/>
  <c r="R201" i="3"/>
  <c r="S68" i="3"/>
  <c r="S297" i="3"/>
  <c r="R351" i="3"/>
  <c r="X274" i="3"/>
  <c r="S123" i="3"/>
  <c r="T218" i="3"/>
  <c r="N308" i="3"/>
  <c r="S162" i="3"/>
  <c r="S323" i="3"/>
  <c r="S214" i="3"/>
  <c r="R186" i="3"/>
  <c r="S140" i="3"/>
  <c r="R41" i="3"/>
  <c r="R236" i="3"/>
  <c r="R14" i="3"/>
  <c r="S195" i="3"/>
  <c r="R283" i="3"/>
  <c r="S193" i="3"/>
  <c r="N105" i="3"/>
  <c r="X221" i="3"/>
  <c r="R243" i="3"/>
  <c r="R187" i="3"/>
  <c r="R313" i="3"/>
  <c r="S309" i="3"/>
  <c r="R18" i="3"/>
  <c r="S300" i="3"/>
  <c r="R287" i="3"/>
  <c r="R80" i="3"/>
  <c r="R166" i="3"/>
  <c r="S312" i="3"/>
  <c r="R228" i="3"/>
  <c r="S30" i="3"/>
  <c r="N177" i="3"/>
  <c r="T161" i="3"/>
  <c r="T109" i="3"/>
  <c r="N329" i="3"/>
  <c r="R180" i="3"/>
  <c r="R52" i="3"/>
  <c r="R229" i="3"/>
  <c r="S143" i="3"/>
  <c r="N275" i="3"/>
  <c r="R179" i="3"/>
  <c r="R51" i="3"/>
  <c r="R270" i="3"/>
  <c r="S155" i="3"/>
  <c r="S301" i="3"/>
  <c r="R138" i="3"/>
  <c r="R10" i="3"/>
  <c r="N99" i="3"/>
  <c r="R350" i="3"/>
  <c r="S292" i="3"/>
  <c r="R145" i="3"/>
  <c r="S239" i="3"/>
  <c r="N296" i="3"/>
  <c r="R72" i="3"/>
  <c r="N203" i="3"/>
  <c r="R158" i="3"/>
  <c r="S207" i="3"/>
  <c r="S304" i="3"/>
  <c r="R45" i="3"/>
  <c r="S84" i="3"/>
  <c r="S21" i="3"/>
  <c r="S61" i="3"/>
  <c r="N16" i="3"/>
  <c r="R119" i="3"/>
  <c r="S107" i="3"/>
  <c r="X52" i="3"/>
  <c r="T11" i="3"/>
  <c r="T184" i="3"/>
  <c r="T239" i="3"/>
  <c r="S246" i="3"/>
  <c r="R209" i="3"/>
  <c r="N114" i="3"/>
  <c r="R30" i="3"/>
  <c r="R259" i="3"/>
  <c r="R249" i="3"/>
  <c r="T217" i="3"/>
  <c r="R108" i="3"/>
  <c r="N334" i="3"/>
  <c r="N290" i="3"/>
  <c r="R66" i="3"/>
  <c r="N281" i="3"/>
  <c r="R192" i="3"/>
  <c r="R22" i="3"/>
  <c r="R245" i="3"/>
  <c r="N223" i="3"/>
  <c r="X224" i="3"/>
  <c r="T229" i="3"/>
  <c r="X280" i="3"/>
  <c r="R254" i="3"/>
  <c r="R291" i="3"/>
  <c r="R99" i="3"/>
  <c r="N282" i="3"/>
  <c r="R289" i="3"/>
  <c r="N273" i="3"/>
  <c r="S36" i="3"/>
  <c r="S289" i="3"/>
  <c r="R157" i="3"/>
  <c r="X44" i="3"/>
  <c r="R337" i="3"/>
  <c r="N30" i="3"/>
  <c r="T185" i="3"/>
  <c r="R353" i="3"/>
  <c r="R60" i="3"/>
  <c r="N283" i="3"/>
  <c r="R59" i="3"/>
  <c r="R146" i="3"/>
  <c r="S148" i="3"/>
  <c r="N208" i="3"/>
  <c r="R153" i="3"/>
  <c r="N304" i="3"/>
  <c r="S99" i="3"/>
  <c r="R261" i="3"/>
  <c r="R53" i="3"/>
  <c r="S108" i="3"/>
  <c r="N156" i="3"/>
  <c r="R127" i="3"/>
  <c r="X94" i="3"/>
  <c r="T35" i="3"/>
  <c r="T317" i="3"/>
  <c r="S319" i="3"/>
  <c r="R172" i="3"/>
  <c r="R44" i="3"/>
  <c r="S183" i="3"/>
  <c r="S72" i="3"/>
  <c r="R338" i="3"/>
  <c r="R171" i="3"/>
  <c r="R43" i="3"/>
  <c r="R227" i="3"/>
  <c r="N94" i="3"/>
  <c r="S293" i="3"/>
  <c r="R130" i="3"/>
  <c r="R336" i="3"/>
  <c r="S87" i="3"/>
  <c r="S346" i="3"/>
  <c r="S284" i="3"/>
  <c r="R137" i="3"/>
  <c r="R224" i="3"/>
  <c r="N288" i="3"/>
  <c r="R64" i="3"/>
  <c r="R343" i="3"/>
  <c r="R150" i="3"/>
  <c r="S175" i="3"/>
  <c r="S296" i="3"/>
  <c r="R37" i="3"/>
  <c r="S52" i="3"/>
  <c r="S135" i="3"/>
  <c r="S156" i="3"/>
  <c r="N247" i="3"/>
  <c r="R111" i="3"/>
  <c r="S153" i="3"/>
  <c r="N323" i="3"/>
  <c r="T340" i="3"/>
  <c r="T160" i="3"/>
  <c r="N101" i="3"/>
  <c r="X47" i="3"/>
  <c r="U76" i="2"/>
  <c r="S198" i="3"/>
  <c r="N174" i="3"/>
  <c r="S181" i="3"/>
  <c r="T301" i="3"/>
  <c r="T42" i="3"/>
  <c r="N213" i="3"/>
  <c r="S350" i="3"/>
  <c r="R212" i="3"/>
  <c r="S332" i="3"/>
  <c r="N276" i="3"/>
  <c r="S279" i="3"/>
  <c r="R196" i="3"/>
  <c r="R132" i="3"/>
  <c r="R68" i="3"/>
  <c r="R316" i="3"/>
  <c r="R273" i="3"/>
  <c r="S151" i="3"/>
  <c r="S196" i="3"/>
  <c r="S353" i="3"/>
  <c r="N291" i="3"/>
  <c r="S286" i="3"/>
  <c r="R195" i="3"/>
  <c r="R131" i="3"/>
  <c r="R67" i="3"/>
  <c r="R340" i="3"/>
  <c r="N339" i="3"/>
  <c r="S67" i="3"/>
  <c r="S28" i="3"/>
  <c r="N314" i="3"/>
  <c r="S317" i="3"/>
  <c r="R230" i="3"/>
  <c r="R154" i="3"/>
  <c r="R90" i="3"/>
  <c r="R26" i="3"/>
  <c r="S170" i="3"/>
  <c r="N160" i="3"/>
  <c r="R248" i="3"/>
  <c r="R290" i="3"/>
  <c r="N305" i="3"/>
  <c r="S308" i="3"/>
  <c r="R250" i="3"/>
  <c r="R161" i="3"/>
  <c r="R89" i="3"/>
  <c r="R9" i="3"/>
  <c r="S179" i="3"/>
  <c r="S336" i="3"/>
  <c r="S283" i="3"/>
  <c r="R120" i="3"/>
  <c r="R265" i="3"/>
  <c r="S31" i="3"/>
  <c r="N294" i="3"/>
  <c r="R206" i="3"/>
  <c r="R78" i="3"/>
  <c r="S154" i="3"/>
  <c r="S96" i="3"/>
  <c r="N277" i="3"/>
  <c r="R234" i="3"/>
  <c r="R93" i="3"/>
  <c r="S174" i="3"/>
  <c r="N196" i="3"/>
  <c r="N138" i="3"/>
  <c r="X119" i="3"/>
  <c r="X249" i="3"/>
  <c r="S132" i="3"/>
  <c r="N60" i="3"/>
  <c r="S56" i="3"/>
  <c r="N303" i="3"/>
  <c r="R167" i="3"/>
  <c r="R39" i="3"/>
  <c r="R244" i="3"/>
  <c r="N49" i="3"/>
  <c r="S354" i="3"/>
  <c r="N106" i="3"/>
  <c r="X250" i="3"/>
  <c r="T84" i="3"/>
  <c r="T139" i="3"/>
  <c r="T262" i="3"/>
  <c r="X128" i="3"/>
  <c r="T251" i="3"/>
  <c r="T236" i="3"/>
  <c r="T39" i="3"/>
  <c r="T266" i="3"/>
  <c r="X138" i="3"/>
  <c r="K322" i="3"/>
  <c r="N35" i="3"/>
  <c r="L285" i="3" a="1"/>
  <c r="L285" i="3" s="1"/>
  <c r="R103" i="3"/>
  <c r="N72" i="3"/>
  <c r="X143" i="3"/>
  <c r="T353" i="3"/>
  <c r="T313" i="3"/>
  <c r="T137" i="3"/>
  <c r="T120" i="3"/>
  <c r="X73" i="3"/>
  <c r="N83" i="3"/>
  <c r="R354" i="3"/>
  <c r="N300" i="3"/>
  <c r="S303" i="3"/>
  <c r="R222" i="3"/>
  <c r="R156" i="3"/>
  <c r="R92" i="3"/>
  <c r="R28" i="3"/>
  <c r="S130" i="3"/>
  <c r="N191" i="3"/>
  <c r="R255" i="3"/>
  <c r="R301" i="3"/>
  <c r="N315" i="3"/>
  <c r="S310" i="3"/>
  <c r="R242" i="3"/>
  <c r="R155" i="3"/>
  <c r="R91" i="3"/>
  <c r="R27" i="3"/>
  <c r="S182" i="3"/>
  <c r="S171" i="3"/>
  <c r="S128" i="3"/>
  <c r="S338" i="3"/>
  <c r="N274" i="3"/>
  <c r="S277" i="3"/>
  <c r="R178" i="3"/>
  <c r="R114" i="3"/>
  <c r="R50" i="3"/>
  <c r="S255" i="3"/>
  <c r="R268" i="3"/>
  <c r="S23" i="3"/>
  <c r="N91" i="3"/>
  <c r="S329" i="3"/>
  <c r="S348" i="3"/>
  <c r="N342" i="3"/>
  <c r="R185" i="3"/>
  <c r="R113" i="3"/>
  <c r="R33" i="3"/>
  <c r="R286" i="3"/>
  <c r="S152" i="3"/>
  <c r="S307" i="3"/>
  <c r="R144" i="3"/>
  <c r="R16" i="3"/>
  <c r="S145" i="3"/>
  <c r="N318" i="3"/>
  <c r="R327" i="3"/>
  <c r="R102" i="3"/>
  <c r="R247" i="3"/>
  <c r="N212" i="3"/>
  <c r="N301" i="3"/>
  <c r="N248" i="3"/>
  <c r="R117" i="3"/>
  <c r="R231" i="3"/>
  <c r="S27" i="3"/>
  <c r="R235" i="3"/>
  <c r="X49" i="3"/>
  <c r="R267" i="3"/>
  <c r="S62" i="3"/>
  <c r="X204" i="3"/>
  <c r="X168" i="3"/>
  <c r="X173" i="3"/>
  <c r="R191" i="3"/>
  <c r="R63" i="3"/>
  <c r="R307" i="3"/>
  <c r="X290" i="3"/>
  <c r="S237" i="3"/>
  <c r="X13" i="3"/>
  <c r="S17" i="3"/>
  <c r="T148" i="3"/>
  <c r="T203" i="3"/>
  <c r="S22" i="3"/>
  <c r="T248" i="3"/>
  <c r="T333" i="3"/>
  <c r="T24" i="3"/>
  <c r="T111" i="3"/>
  <c r="T62" i="3"/>
  <c r="X316" i="3"/>
  <c r="X219" i="3"/>
  <c r="N224" i="3"/>
  <c r="R148" i="3"/>
  <c r="R84" i="3"/>
  <c r="R20" i="3"/>
  <c r="S98" i="3"/>
  <c r="S177" i="3"/>
  <c r="N180" i="3"/>
  <c r="N132" i="3"/>
  <c r="N307" i="3"/>
  <c r="S302" i="3"/>
  <c r="R211" i="3"/>
  <c r="R147" i="3"/>
  <c r="R83" i="3"/>
  <c r="R19" i="3"/>
  <c r="S150" i="3"/>
  <c r="N175" i="3"/>
  <c r="S180" i="3"/>
  <c r="S330" i="3"/>
  <c r="N337" i="3"/>
  <c r="N322" i="3"/>
  <c r="R170" i="3"/>
  <c r="R106" i="3"/>
  <c r="R42" i="3"/>
  <c r="R240" i="3"/>
  <c r="S191" i="3"/>
  <c r="R324" i="3"/>
  <c r="S80" i="3"/>
  <c r="S321" i="3"/>
  <c r="N325" i="3"/>
  <c r="R331" i="3"/>
  <c r="R177" i="3"/>
  <c r="R105" i="3"/>
  <c r="R25" i="3"/>
  <c r="R252" i="3"/>
  <c r="S349" i="3"/>
  <c r="S299" i="3"/>
  <c r="R136" i="3"/>
  <c r="R8" i="3"/>
  <c r="N96" i="3"/>
  <c r="N310" i="3"/>
  <c r="R246" i="3"/>
  <c r="R94" i="3"/>
  <c r="R233" i="3"/>
  <c r="N198" i="3"/>
  <c r="N293" i="3"/>
  <c r="N216" i="3"/>
  <c r="R109" i="3"/>
  <c r="R217" i="3"/>
  <c r="R296" i="3"/>
  <c r="N145" i="3"/>
  <c r="X51" i="3"/>
  <c r="X57" i="3"/>
  <c r="N8" i="3"/>
  <c r="X183" i="3"/>
  <c r="X103" i="3"/>
  <c r="X248" i="3"/>
  <c r="R183" i="3"/>
  <c r="R55" i="3"/>
  <c r="R317" i="3"/>
  <c r="S15" i="3"/>
  <c r="N107" i="3"/>
  <c r="T6" i="3"/>
  <c r="N262" i="3"/>
  <c r="T124" i="3"/>
  <c r="T195" i="3"/>
  <c r="K309" i="3"/>
  <c r="T277" i="3"/>
  <c r="T308" i="3"/>
  <c r="T265" i="3"/>
  <c r="T87" i="3"/>
  <c r="T46" i="3"/>
  <c r="T33" i="3"/>
  <c r="X175" i="3"/>
  <c r="N210" i="3"/>
  <c r="N292" i="3"/>
  <c r="S295" i="3"/>
  <c r="S340" i="3"/>
  <c r="N284" i="3"/>
  <c r="S287" i="3"/>
  <c r="R204" i="3"/>
  <c r="R140" i="3"/>
  <c r="R76" i="3"/>
  <c r="R12" i="3"/>
  <c r="R294" i="3"/>
  <c r="N163" i="3"/>
  <c r="N166" i="3"/>
  <c r="S120" i="3"/>
  <c r="N299" i="3"/>
  <c r="S294" i="3"/>
  <c r="R203" i="3"/>
  <c r="R139" i="3"/>
  <c r="R75" i="3"/>
  <c r="R11" i="3"/>
  <c r="S118" i="3"/>
  <c r="S113" i="3"/>
  <c r="S60" i="3"/>
  <c r="S322" i="3"/>
  <c r="R326" i="3"/>
  <c r="R262" i="3"/>
  <c r="R162" i="3"/>
  <c r="R98" i="3"/>
  <c r="R34" i="3"/>
  <c r="S202" i="3"/>
  <c r="R216" i="3"/>
  <c r="R280" i="3"/>
  <c r="S48" i="3"/>
  <c r="N313" i="3"/>
  <c r="S316" i="3"/>
  <c r="R321" i="3"/>
  <c r="R169" i="3"/>
  <c r="R97" i="3"/>
  <c r="R17" i="3"/>
  <c r="S211" i="3"/>
  <c r="R355" i="3"/>
  <c r="S291" i="3"/>
  <c r="R128" i="3"/>
  <c r="R284" i="3"/>
  <c r="S63" i="3"/>
  <c r="N302" i="3"/>
  <c r="R214" i="3"/>
  <c r="R86" i="3"/>
  <c r="S186" i="3"/>
  <c r="N108" i="3"/>
  <c r="N285" i="3"/>
  <c r="R266" i="3"/>
  <c r="R101" i="3"/>
  <c r="S206" i="3"/>
  <c r="S231" i="3"/>
  <c r="S37" i="3"/>
  <c r="X115" i="3"/>
  <c r="X185" i="3"/>
  <c r="N183" i="3"/>
  <c r="N21" i="3"/>
  <c r="N88" i="3"/>
  <c r="N311" i="3"/>
  <c r="R175" i="3"/>
  <c r="R47" i="3"/>
  <c r="R274" i="3"/>
  <c r="S53" i="3"/>
  <c r="N15" i="3"/>
  <c r="N29" i="3"/>
  <c r="X82" i="3"/>
  <c r="T116" i="3"/>
  <c r="T163" i="3"/>
  <c r="T326" i="3"/>
  <c r="T257" i="3"/>
  <c r="T286" i="3"/>
  <c r="S265" i="3"/>
  <c r="T79" i="3"/>
  <c r="T14" i="3"/>
  <c r="X323" i="3"/>
  <c r="S13" i="3"/>
  <c r="N324" i="3"/>
  <c r="AE11" i="2"/>
  <c r="AE12" i="2" s="1"/>
  <c r="S158" i="3"/>
  <c r="S200" i="3"/>
  <c r="R285" i="3"/>
  <c r="S328" i="3"/>
  <c r="N272" i="3"/>
  <c r="S275" i="3"/>
  <c r="R176" i="3"/>
  <c r="R112" i="3"/>
  <c r="R48" i="3"/>
  <c r="S223" i="3"/>
  <c r="S199" i="3"/>
  <c r="R312" i="3"/>
  <c r="R346" i="3"/>
  <c r="N286" i="3"/>
  <c r="S281" i="3"/>
  <c r="R198" i="3"/>
  <c r="R134" i="3"/>
  <c r="R70" i="3"/>
  <c r="R6" i="3"/>
  <c r="S122" i="3"/>
  <c r="N154" i="3"/>
  <c r="N171" i="3"/>
  <c r="S333" i="3"/>
  <c r="S355" i="3"/>
  <c r="S280" i="3"/>
  <c r="R213" i="3"/>
  <c r="R149" i="3"/>
  <c r="R85" i="3"/>
  <c r="R21" i="3"/>
  <c r="S142" i="3"/>
  <c r="N207" i="3"/>
  <c r="N143" i="3"/>
  <c r="R306" i="3"/>
  <c r="S25" i="3"/>
  <c r="N77" i="3"/>
  <c r="X314" i="3"/>
  <c r="R288" i="3"/>
  <c r="X187" i="3"/>
  <c r="N37" i="3"/>
  <c r="N84" i="3"/>
  <c r="R257" i="3"/>
  <c r="S208" i="3"/>
  <c r="R320" i="3"/>
  <c r="S24" i="3"/>
  <c r="R253" i="3"/>
  <c r="N295" i="3"/>
  <c r="R258" i="3"/>
  <c r="R159" i="3"/>
  <c r="R95" i="3"/>
  <c r="R31" i="3"/>
  <c r="R325" i="3"/>
  <c r="R341" i="3"/>
  <c r="R304" i="3"/>
  <c r="S144" i="3"/>
  <c r="K223" i="3"/>
  <c r="N333" i="3"/>
  <c r="X174" i="3"/>
  <c r="N25" i="3"/>
  <c r="X218" i="3"/>
  <c r="X188" i="3"/>
  <c r="T335" i="3"/>
  <c r="T60" i="3"/>
  <c r="T309" i="3"/>
  <c r="T131" i="3"/>
  <c r="T223" i="3"/>
  <c r="T194" i="3"/>
  <c r="T34" i="3"/>
  <c r="X225" i="3"/>
  <c r="T105" i="3"/>
  <c r="N254" i="3"/>
  <c r="T96" i="3"/>
  <c r="S222" i="3"/>
  <c r="X289" i="3"/>
  <c r="T303" i="3"/>
  <c r="T198" i="3"/>
  <c r="T234" i="3"/>
  <c r="K151" i="3"/>
  <c r="N34" i="3"/>
  <c r="X195" i="3"/>
  <c r="X48" i="3"/>
  <c r="X11" i="3"/>
  <c r="N232" i="3"/>
  <c r="S126" i="3"/>
  <c r="N122" i="3"/>
  <c r="R251" i="3"/>
  <c r="N355" i="3"/>
  <c r="N346" i="3"/>
  <c r="N351" i="3"/>
  <c r="R168" i="3"/>
  <c r="R104" i="3"/>
  <c r="R40" i="3"/>
  <c r="S210" i="3"/>
  <c r="S167" i="3"/>
  <c r="R241" i="3"/>
  <c r="S342" i="3"/>
  <c r="N278" i="3"/>
  <c r="S273" i="3"/>
  <c r="R190" i="3"/>
  <c r="R126" i="3"/>
  <c r="R62" i="3"/>
  <c r="N239" i="3"/>
  <c r="S90" i="3"/>
  <c r="S71" i="3"/>
  <c r="N146" i="3"/>
  <c r="S325" i="3"/>
  <c r="N341" i="3"/>
  <c r="S272" i="3"/>
  <c r="R205" i="3"/>
  <c r="R141" i="3"/>
  <c r="R77" i="3"/>
  <c r="R13" i="3"/>
  <c r="S110" i="3"/>
  <c r="N128" i="3"/>
  <c r="S131" i="3"/>
  <c r="R237" i="3"/>
  <c r="R309" i="3"/>
  <c r="N33" i="3"/>
  <c r="K247" i="3"/>
  <c r="N40" i="3"/>
  <c r="X149" i="3"/>
  <c r="N23" i="3"/>
  <c r="N61" i="3"/>
  <c r="S77" i="3"/>
  <c r="R264" i="3"/>
  <c r="X201" i="3"/>
  <c r="N176" i="3"/>
  <c r="S147" i="3"/>
  <c r="N287" i="3"/>
  <c r="R226" i="3"/>
  <c r="R151" i="3"/>
  <c r="R87" i="3"/>
  <c r="R23" i="3"/>
  <c r="R302" i="3"/>
  <c r="R239" i="3"/>
  <c r="S57" i="3"/>
  <c r="X298" i="3"/>
  <c r="N261" i="3"/>
  <c r="S314" i="3"/>
  <c r="X172" i="3"/>
  <c r="X70" i="3"/>
  <c r="S218" i="3"/>
  <c r="N230" i="3"/>
  <c r="T212" i="3"/>
  <c r="T52" i="3"/>
  <c r="N18" i="3"/>
  <c r="T99" i="3"/>
  <c r="S105" i="3"/>
  <c r="T170" i="3"/>
  <c r="T336" i="3"/>
  <c r="X240" i="3"/>
  <c r="T81" i="3"/>
  <c r="K6" i="3"/>
  <c r="AD6" i="3" s="1"/>
  <c r="T88" i="3"/>
  <c r="N79" i="3"/>
  <c r="T207" i="3"/>
  <c r="T263" i="3"/>
  <c r="T158" i="3"/>
  <c r="T181" i="3"/>
  <c r="N117" i="3"/>
  <c r="N66" i="3"/>
  <c r="X262" i="3"/>
  <c r="K21" i="3"/>
  <c r="X297" i="3"/>
  <c r="X67" i="3"/>
  <c r="R65" i="3"/>
  <c r="R333" i="3"/>
  <c r="S94" i="3"/>
  <c r="S75" i="3"/>
  <c r="N192" i="3"/>
  <c r="N320" i="3"/>
  <c r="R334" i="3"/>
  <c r="N330" i="3"/>
  <c r="R160" i="3"/>
  <c r="R96" i="3"/>
  <c r="R32" i="3"/>
  <c r="S178" i="3"/>
  <c r="N263" i="3"/>
  <c r="S160" i="3"/>
  <c r="S334" i="3"/>
  <c r="N270" i="3"/>
  <c r="S351" i="3"/>
  <c r="R182" i="3"/>
  <c r="R118" i="3"/>
  <c r="R54" i="3"/>
  <c r="R300" i="3"/>
  <c r="R352" i="3"/>
  <c r="S39" i="3"/>
  <c r="S64" i="3"/>
  <c r="N317" i="3"/>
  <c r="R330" i="3"/>
  <c r="R349" i="3"/>
  <c r="R197" i="3"/>
  <c r="R133" i="3"/>
  <c r="R69" i="3"/>
  <c r="R319" i="3"/>
  <c r="R348" i="3"/>
  <c r="S116" i="3"/>
  <c r="S212" i="3"/>
  <c r="N69" i="3"/>
  <c r="N211" i="3"/>
  <c r="R232" i="3"/>
  <c r="N53" i="3"/>
  <c r="S215" i="3"/>
  <c r="X55" i="3"/>
  <c r="R282" i="3"/>
  <c r="N20" i="3"/>
  <c r="R298" i="3"/>
  <c r="S81" i="3"/>
  <c r="X85" i="3"/>
  <c r="N126" i="3"/>
  <c r="N68" i="3"/>
  <c r="N279" i="3"/>
  <c r="R207" i="3"/>
  <c r="R143" i="3"/>
  <c r="R79" i="3"/>
  <c r="R15" i="3"/>
  <c r="R281" i="3"/>
  <c r="R299" i="3"/>
  <c r="X87" i="3"/>
  <c r="X14" i="3"/>
  <c r="S89" i="3"/>
  <c r="S282" i="3"/>
  <c r="X53" i="3"/>
  <c r="S256" i="3"/>
  <c r="S197" i="3"/>
  <c r="N238" i="3"/>
  <c r="T188" i="3"/>
  <c r="T20" i="3"/>
  <c r="X129" i="3"/>
  <c r="T75" i="3"/>
  <c r="N7" i="3"/>
  <c r="T162" i="3"/>
  <c r="T310" i="3"/>
  <c r="K134" i="3"/>
  <c r="T73" i="3"/>
  <c r="T334" i="3"/>
  <c r="T56" i="3"/>
  <c r="N165" i="3"/>
  <c r="T159" i="3"/>
  <c r="T325" i="3"/>
  <c r="T150" i="3"/>
  <c r="T157" i="3"/>
  <c r="K145" i="3"/>
  <c r="S66" i="3"/>
  <c r="X154" i="3"/>
  <c r="T41" i="3"/>
  <c r="T134" i="3"/>
  <c r="K230" i="3"/>
  <c r="R121" i="3"/>
  <c r="R57" i="3"/>
  <c r="R308" i="3"/>
  <c r="R332" i="3"/>
  <c r="S43" i="3"/>
  <c r="N164" i="3"/>
  <c r="N312" i="3"/>
  <c r="S315" i="3"/>
  <c r="R238" i="3"/>
  <c r="R152" i="3"/>
  <c r="R88" i="3"/>
  <c r="R24" i="3"/>
  <c r="S146" i="3"/>
  <c r="S184" i="3"/>
  <c r="N111" i="3"/>
  <c r="S326" i="3"/>
  <c r="N321" i="3"/>
  <c r="N338" i="3"/>
  <c r="R174" i="3"/>
  <c r="R110" i="3"/>
  <c r="R46" i="3"/>
  <c r="R279" i="3"/>
  <c r="R278" i="3"/>
  <c r="S263" i="3"/>
  <c r="S32" i="3"/>
  <c r="N309" i="3"/>
  <c r="S320" i="3"/>
  <c r="N326" i="3"/>
  <c r="R189" i="3"/>
  <c r="R125" i="3"/>
  <c r="R61" i="3"/>
  <c r="R276" i="3"/>
  <c r="R318" i="3"/>
  <c r="S59" i="3"/>
  <c r="N120" i="3"/>
  <c r="N55" i="3"/>
  <c r="N24" i="3"/>
  <c r="R315" i="3"/>
  <c r="R293" i="3"/>
  <c r="S65" i="3"/>
  <c r="X282" i="3"/>
  <c r="N76" i="3"/>
  <c r="R277" i="3"/>
  <c r="X257" i="3"/>
  <c r="N113" i="3"/>
  <c r="X7" i="3"/>
  <c r="N62" i="3"/>
  <c r="X83" i="3"/>
  <c r="N271" i="3"/>
  <c r="R199" i="3"/>
  <c r="R135" i="3"/>
  <c r="R71" i="3"/>
  <c r="R7" i="3"/>
  <c r="R220" i="3"/>
  <c r="N135" i="3"/>
  <c r="X306" i="3"/>
  <c r="X102" i="3"/>
  <c r="S261" i="3"/>
  <c r="X319" i="3"/>
  <c r="X288" i="3"/>
  <c r="X206" i="3"/>
  <c r="X17" i="3"/>
  <c r="X169" i="3"/>
  <c r="T180" i="3"/>
  <c r="T215" i="3"/>
  <c r="T323" i="3"/>
  <c r="T67" i="3"/>
  <c r="N86" i="3"/>
  <c r="T130" i="3"/>
  <c r="T289" i="3"/>
  <c r="T250" i="3"/>
  <c r="T25" i="3"/>
  <c r="T238" i="3"/>
  <c r="T32" i="3"/>
  <c r="X241" i="3"/>
  <c r="T151" i="3"/>
  <c r="S238" i="3"/>
  <c r="T94" i="3"/>
  <c r="T141" i="3"/>
  <c r="X336" i="3"/>
  <c r="X313" i="3"/>
  <c r="N130" i="3"/>
  <c r="X159" i="3"/>
  <c r="K191" i="3"/>
  <c r="K43" i="3"/>
  <c r="S69" i="3"/>
  <c r="R272" i="3"/>
  <c r="X19" i="3"/>
  <c r="R219" i="3"/>
  <c r="X86" i="3"/>
  <c r="X23" i="3"/>
  <c r="S269" i="3"/>
  <c r="N121" i="3"/>
  <c r="X243" i="3"/>
  <c r="S306" i="3"/>
  <c r="X231" i="3"/>
  <c r="X95" i="3"/>
  <c r="X142" i="3"/>
  <c r="N253" i="3"/>
  <c r="S185" i="3"/>
  <c r="X217" i="3"/>
  <c r="X266" i="3"/>
  <c r="X38" i="3"/>
  <c r="X144" i="3"/>
  <c r="N246" i="3"/>
  <c r="N103" i="3"/>
  <c r="S133" i="3"/>
  <c r="T329" i="3"/>
  <c r="T172" i="3"/>
  <c r="T108" i="3"/>
  <c r="T44" i="3"/>
  <c r="T294" i="3"/>
  <c r="N169" i="3"/>
  <c r="X12" i="3"/>
  <c r="T187" i="3"/>
  <c r="T123" i="3"/>
  <c r="T59" i="3"/>
  <c r="T292" i="3"/>
  <c r="T345" i="3"/>
  <c r="S159" i="3"/>
  <c r="T230" i="3"/>
  <c r="T154" i="3"/>
  <c r="T90" i="3"/>
  <c r="T26" i="3"/>
  <c r="T268" i="3"/>
  <c r="N225" i="3"/>
  <c r="X50" i="3"/>
  <c r="T209" i="3"/>
  <c r="T129" i="3"/>
  <c r="T65" i="3"/>
  <c r="T287" i="3"/>
  <c r="T264" i="3"/>
  <c r="T208" i="3"/>
  <c r="T144" i="3"/>
  <c r="T80" i="3"/>
  <c r="T16" i="3"/>
  <c r="T312" i="3"/>
  <c r="S8" i="3"/>
  <c r="T344" i="3"/>
  <c r="X273" i="3"/>
  <c r="T143" i="3"/>
  <c r="T71" i="3"/>
  <c r="T249" i="3"/>
  <c r="X160" i="3"/>
  <c r="T327" i="3"/>
  <c r="T142" i="3"/>
  <c r="T38" i="3"/>
  <c r="T213" i="3"/>
  <c r="T93" i="3"/>
  <c r="T219" i="3"/>
  <c r="S124" i="3"/>
  <c r="X284" i="3"/>
  <c r="X335" i="3"/>
  <c r="X45" i="3"/>
  <c r="T149" i="3"/>
  <c r="X92" i="3"/>
  <c r="X99" i="3"/>
  <c r="T260" i="3"/>
  <c r="X72" i="3"/>
  <c r="X258" i="3"/>
  <c r="X37" i="3"/>
  <c r="T272" i="3"/>
  <c r="X36" i="3"/>
  <c r="X90" i="3"/>
  <c r="S264" i="3"/>
  <c r="T324" i="3"/>
  <c r="S240" i="3"/>
  <c r="K270" i="3"/>
  <c r="L70" i="3" a="1"/>
  <c r="L70" i="3" s="1"/>
  <c r="X305" i="3"/>
  <c r="N144" i="3"/>
  <c r="N57" i="3"/>
  <c r="N158" i="3"/>
  <c r="N95" i="3"/>
  <c r="X141" i="3"/>
  <c r="K53" i="3"/>
  <c r="N221" i="3"/>
  <c r="N92" i="3"/>
  <c r="N70" i="3"/>
  <c r="S298" i="3"/>
  <c r="X229" i="3"/>
  <c r="N134" i="3"/>
  <c r="X31" i="3"/>
  <c r="N229" i="3"/>
  <c r="S217" i="3"/>
  <c r="S266" i="3"/>
  <c r="S38" i="3"/>
  <c r="S230" i="3"/>
  <c r="N200" i="3"/>
  <c r="N195" i="3"/>
  <c r="N44" i="3"/>
  <c r="T254" i="3"/>
  <c r="T164" i="3"/>
  <c r="T100" i="3"/>
  <c r="T36" i="3"/>
  <c r="T273" i="3"/>
  <c r="T235" i="3"/>
  <c r="T342" i="3"/>
  <c r="T179" i="3"/>
  <c r="T115" i="3"/>
  <c r="T51" i="3"/>
  <c r="T271" i="3"/>
  <c r="T293" i="3"/>
  <c r="T267" i="3"/>
  <c r="T210" i="3"/>
  <c r="T146" i="3"/>
  <c r="T82" i="3"/>
  <c r="T18" i="3"/>
  <c r="T216" i="3"/>
  <c r="S254" i="3"/>
  <c r="K245" i="3"/>
  <c r="T201" i="3"/>
  <c r="T121" i="3"/>
  <c r="T57" i="3"/>
  <c r="T224" i="3"/>
  <c r="T320" i="3"/>
  <c r="T200" i="3"/>
  <c r="T136" i="3"/>
  <c r="T72" i="3"/>
  <c r="T8" i="3"/>
  <c r="T241" i="3"/>
  <c r="S101" i="3"/>
  <c r="T322" i="3"/>
  <c r="T337" i="3"/>
  <c r="T135" i="3"/>
  <c r="T63" i="3"/>
  <c r="X209" i="3"/>
  <c r="T341" i="3"/>
  <c r="T246" i="3"/>
  <c r="T110" i="3"/>
  <c r="T30" i="3"/>
  <c r="T205" i="3"/>
  <c r="T85" i="3"/>
  <c r="T295" i="3"/>
  <c r="K255" i="3"/>
  <c r="T153" i="3"/>
  <c r="X18" i="3"/>
  <c r="T346" i="3"/>
  <c r="T133" i="3"/>
  <c r="X27" i="3"/>
  <c r="X25" i="3"/>
  <c r="N13" i="3"/>
  <c r="X351" i="3"/>
  <c r="X339" i="3"/>
  <c r="K107" i="3"/>
  <c r="N142" i="3"/>
  <c r="K41" i="3"/>
  <c r="T261" i="3"/>
  <c r="S232" i="3"/>
  <c r="X338" i="3"/>
  <c r="N345" i="3"/>
  <c r="K353" i="3"/>
  <c r="L176" i="3" a="1"/>
  <c r="L176" i="3" s="1"/>
  <c r="K294" i="3"/>
  <c r="N65" i="3"/>
  <c r="X76" i="3"/>
  <c r="N85" i="3"/>
  <c r="R260" i="3"/>
  <c r="X215" i="3"/>
  <c r="N245" i="3"/>
  <c r="S121" i="3"/>
  <c r="K8" i="3"/>
  <c r="K95" i="3"/>
  <c r="S290" i="3"/>
  <c r="T7" i="3"/>
  <c r="X312" i="3"/>
  <c r="N52" i="3"/>
  <c r="S229" i="3"/>
  <c r="X246" i="3"/>
  <c r="X193" i="3"/>
  <c r="X181" i="3"/>
  <c r="X197" i="3"/>
  <c r="X352" i="3"/>
  <c r="X111" i="3"/>
  <c r="S18" i="3"/>
  <c r="X65" i="3"/>
  <c r="T222" i="3"/>
  <c r="T156" i="3"/>
  <c r="T92" i="3"/>
  <c r="T28" i="3"/>
  <c r="T243" i="3"/>
  <c r="N167" i="3"/>
  <c r="T338" i="3"/>
  <c r="T171" i="3"/>
  <c r="T107" i="3"/>
  <c r="T43" i="3"/>
  <c r="T256" i="3"/>
  <c r="T228" i="3"/>
  <c r="N82" i="3"/>
  <c r="T202" i="3"/>
  <c r="T138" i="3"/>
  <c r="T74" i="3"/>
  <c r="T10" i="3"/>
  <c r="T280" i="3"/>
  <c r="S82" i="3"/>
  <c r="K89" i="3"/>
  <c r="T193" i="3"/>
  <c r="T113" i="3"/>
  <c r="T49" i="3"/>
  <c r="T332" i="3"/>
  <c r="X233" i="3"/>
  <c r="T192" i="3"/>
  <c r="T128" i="3"/>
  <c r="T64" i="3"/>
  <c r="T284" i="3"/>
  <c r="S137" i="3"/>
  <c r="N335" i="3"/>
  <c r="T339" i="3"/>
  <c r="T226" i="3"/>
  <c r="T119" i="3"/>
  <c r="T47" i="3"/>
  <c r="X177" i="3"/>
  <c r="X310" i="3"/>
  <c r="T206" i="3"/>
  <c r="T102" i="3"/>
  <c r="T22" i="3"/>
  <c r="T197" i="3"/>
  <c r="T69" i="3"/>
  <c r="N170" i="3"/>
  <c r="X29" i="3"/>
  <c r="T145" i="3"/>
  <c r="N149" i="3"/>
  <c r="X332" i="3"/>
  <c r="T117" i="3"/>
  <c r="X155" i="3"/>
  <c r="X165" i="3"/>
  <c r="X192" i="3"/>
  <c r="X268" i="3"/>
  <c r="X200" i="3"/>
  <c r="N197" i="3"/>
  <c r="L21" i="3" a="1"/>
  <c r="L21" i="3" s="1"/>
  <c r="X342" i="3"/>
  <c r="X39" i="3"/>
  <c r="N125" i="3"/>
  <c r="X150" i="3"/>
  <c r="X125" i="3"/>
  <c r="K101" i="3"/>
  <c r="K278" i="3"/>
  <c r="B3" i="3"/>
  <c r="T351" i="3"/>
  <c r="X296" i="3"/>
  <c r="K310" i="3"/>
  <c r="K287" i="3"/>
  <c r="K269" i="3"/>
  <c r="X245" i="3"/>
  <c r="K221" i="3"/>
  <c r="N260" i="3"/>
  <c r="N332" i="3"/>
  <c r="S228" i="3"/>
  <c r="T167" i="3"/>
  <c r="T55" i="3"/>
  <c r="X251" i="3"/>
  <c r="T279" i="3"/>
  <c r="X153" i="3"/>
  <c r="X308" i="3"/>
  <c r="N226" i="3"/>
  <c r="T259" i="3"/>
  <c r="S226" i="3"/>
  <c r="N347" i="3"/>
  <c r="X211" i="3"/>
  <c r="N157" i="3"/>
  <c r="N93" i="3"/>
  <c r="S51" i="3"/>
  <c r="T275" i="3"/>
  <c r="X158" i="3"/>
  <c r="X96" i="3"/>
  <c r="K200" i="3"/>
  <c r="N123" i="3"/>
  <c r="S76" i="3"/>
  <c r="K31" i="3"/>
  <c r="T237" i="3"/>
  <c r="N178" i="3"/>
  <c r="X123" i="3"/>
  <c r="N250" i="3"/>
  <c r="N133" i="3"/>
  <c r="X42" i="3"/>
  <c r="T314" i="3"/>
  <c r="N151" i="3"/>
  <c r="X41" i="3"/>
  <c r="N141" i="3"/>
  <c r="X56" i="3"/>
  <c r="S109" i="3"/>
  <c r="X10" i="3"/>
  <c r="N98" i="3"/>
  <c r="N328" i="3"/>
  <c r="N112" i="3"/>
  <c r="N80" i="3"/>
  <c r="T283" i="3"/>
  <c r="N150" i="3"/>
  <c r="S10" i="3"/>
  <c r="T299" i="3"/>
  <c r="X8" i="3"/>
  <c r="S42" i="3"/>
  <c r="X202" i="3"/>
  <c r="S16" i="3"/>
  <c r="X291" i="3"/>
  <c r="X300" i="3"/>
  <c r="X321" i="3"/>
  <c r="X162" i="3"/>
  <c r="K103" i="3"/>
  <c r="K319" i="3"/>
  <c r="X78" i="3"/>
  <c r="K117" i="3"/>
  <c r="K227" i="3"/>
  <c r="K346" i="3"/>
  <c r="K73" i="3"/>
  <c r="K164" i="3"/>
  <c r="K256" i="3"/>
  <c r="K347" i="3"/>
  <c r="K139" i="3"/>
  <c r="K249" i="3"/>
  <c r="K33" i="3"/>
  <c r="K156" i="3"/>
  <c r="K289" i="3"/>
  <c r="K48" i="3"/>
  <c r="K205" i="3"/>
  <c r="K340" i="3"/>
  <c r="K233" i="3"/>
  <c r="K78" i="3"/>
  <c r="K257" i="3"/>
  <c r="K140" i="3"/>
  <c r="K354" i="3"/>
  <c r="K240" i="3"/>
  <c r="X341" i="3"/>
  <c r="N344" i="3"/>
  <c r="X309" i="3"/>
  <c r="K286" i="3"/>
  <c r="K263" i="3"/>
  <c r="K239" i="3"/>
  <c r="K215" i="3"/>
  <c r="N240" i="3"/>
  <c r="S268" i="3"/>
  <c r="S224" i="3"/>
  <c r="T127" i="3"/>
  <c r="T45" i="3"/>
  <c r="X244" i="3"/>
  <c r="T276" i="3"/>
  <c r="X145" i="3"/>
  <c r="N267" i="3"/>
  <c r="X222" i="3"/>
  <c r="S258" i="3"/>
  <c r="T220" i="3"/>
  <c r="X331" i="3"/>
  <c r="X196" i="3"/>
  <c r="X156" i="3"/>
  <c r="K92" i="3"/>
  <c r="K50" i="3"/>
  <c r="N214" i="3"/>
  <c r="S157" i="3"/>
  <c r="N266" i="3"/>
  <c r="X191" i="3"/>
  <c r="K122" i="3"/>
  <c r="K75" i="3"/>
  <c r="K23" i="3"/>
  <c r="S234" i="3"/>
  <c r="N161" i="3"/>
  <c r="X121" i="3"/>
  <c r="N243" i="3"/>
  <c r="S127" i="3"/>
  <c r="N39" i="3"/>
  <c r="T282" i="3"/>
  <c r="S139" i="3"/>
  <c r="N28" i="3"/>
  <c r="S129" i="3"/>
  <c r="N51" i="3"/>
  <c r="S104" i="3"/>
  <c r="S352" i="3"/>
  <c r="K94" i="3"/>
  <c r="T225" i="3"/>
  <c r="K81" i="3"/>
  <c r="N43" i="3"/>
  <c r="X139" i="3"/>
  <c r="S97" i="3"/>
  <c r="S225" i="3"/>
  <c r="S192" i="3"/>
  <c r="X232" i="3"/>
  <c r="X33" i="3"/>
  <c r="N109" i="3"/>
  <c r="S9" i="3"/>
  <c r="X299" i="3"/>
  <c r="X324" i="3"/>
  <c r="X260" i="3"/>
  <c r="X189" i="3"/>
  <c r="K111" i="3"/>
  <c r="K327" i="3"/>
  <c r="X164" i="3"/>
  <c r="K126" i="3"/>
  <c r="K236" i="3"/>
  <c r="K355" i="3"/>
  <c r="K91" i="3"/>
  <c r="K173" i="3"/>
  <c r="K265" i="3"/>
  <c r="K16" i="3"/>
  <c r="K150" i="3"/>
  <c r="K260" i="3"/>
  <c r="K46" i="3"/>
  <c r="K168" i="3"/>
  <c r="K314" i="3"/>
  <c r="K59" i="3"/>
  <c r="K217" i="3"/>
  <c r="K352" i="3"/>
  <c r="K251" i="3"/>
  <c r="K98" i="3"/>
  <c r="K275" i="3"/>
  <c r="K178" i="3"/>
  <c r="K65" i="3"/>
  <c r="K259" i="3"/>
  <c r="X333" i="3"/>
  <c r="T349" i="3"/>
  <c r="K303" i="3"/>
  <c r="K285" i="3"/>
  <c r="K261" i="3"/>
  <c r="K237" i="3"/>
  <c r="X340" i="3"/>
  <c r="X237" i="3"/>
  <c r="S260" i="3"/>
  <c r="S220" i="3"/>
  <c r="T126" i="3"/>
  <c r="T37" i="3"/>
  <c r="N237" i="3"/>
  <c r="S262" i="3"/>
  <c r="K133" i="3"/>
  <c r="N265" i="3"/>
  <c r="T348" i="3"/>
  <c r="S251" i="3"/>
  <c r="S219" i="3"/>
  <c r="X286" i="3"/>
  <c r="K195" i="3"/>
  <c r="X152" i="3"/>
  <c r="S83" i="3"/>
  <c r="K38" i="3"/>
  <c r="X210" i="3"/>
  <c r="N137" i="3"/>
  <c r="N259" i="3"/>
  <c r="S189" i="3"/>
  <c r="S111" i="3"/>
  <c r="X64" i="3"/>
  <c r="X20" i="3"/>
  <c r="S227" i="3"/>
  <c r="K160" i="3"/>
  <c r="S117" i="3"/>
  <c r="N217" i="3"/>
  <c r="X106" i="3"/>
  <c r="X35" i="3"/>
  <c r="S257" i="3"/>
  <c r="S136" i="3"/>
  <c r="K25" i="3"/>
  <c r="X98" i="3"/>
  <c r="N42" i="3"/>
  <c r="S73" i="3"/>
  <c r="X328" i="3"/>
  <c r="N64" i="3"/>
  <c r="K183" i="3"/>
  <c r="X46" i="3"/>
  <c r="N6" i="3"/>
  <c r="S100" i="3"/>
  <c r="S86" i="3"/>
  <c r="S204" i="3"/>
  <c r="K155" i="3"/>
  <c r="X214" i="3"/>
  <c r="N59" i="3"/>
  <c r="X34" i="3"/>
  <c r="T298" i="3"/>
  <c r="X127" i="3"/>
  <c r="X329" i="3"/>
  <c r="X344" i="3"/>
  <c r="X327" i="3"/>
  <c r="K119" i="3"/>
  <c r="X208" i="3"/>
  <c r="K26" i="3"/>
  <c r="K136" i="3"/>
  <c r="K264" i="3"/>
  <c r="K9" i="3"/>
  <c r="K100" i="3"/>
  <c r="K182" i="3"/>
  <c r="K274" i="3"/>
  <c r="K29" i="3"/>
  <c r="K162" i="3"/>
  <c r="K272" i="3"/>
  <c r="K58" i="3"/>
  <c r="K193" i="3"/>
  <c r="K325" i="3"/>
  <c r="K84" i="3"/>
  <c r="K242" i="3"/>
  <c r="K19" i="3"/>
  <c r="K312" i="3"/>
  <c r="K116" i="3"/>
  <c r="K313" i="3"/>
  <c r="K220" i="3"/>
  <c r="K85" i="3"/>
  <c r="K280" i="3"/>
  <c r="X325" i="3"/>
  <c r="S344" i="3"/>
  <c r="X302" i="3"/>
  <c r="K279" i="3"/>
  <c r="X255" i="3"/>
  <c r="K231" i="3"/>
  <c r="X355" i="3"/>
  <c r="K337" i="3"/>
  <c r="K301" i="3"/>
  <c r="X278" i="3"/>
  <c r="K254" i="3"/>
  <c r="X230" i="3"/>
  <c r="X301" i="3"/>
  <c r="N228" i="3"/>
  <c r="S252" i="3"/>
  <c r="T191" i="3"/>
  <c r="T118" i="3"/>
  <c r="T21" i="3"/>
  <c r="N354" i="3"/>
  <c r="K209" i="3"/>
  <c r="X113" i="3"/>
  <c r="N251" i="3"/>
  <c r="P251" i="3" s="1"/>
  <c r="T318" i="3"/>
  <c r="T245" i="3"/>
  <c r="K206" i="3"/>
  <c r="X252" i="3"/>
  <c r="X179" i="3"/>
  <c r="X130" i="3"/>
  <c r="X71" i="3"/>
  <c r="S19" i="3"/>
  <c r="N189" i="3"/>
  <c r="S125" i="3"/>
  <c r="N234" i="3"/>
  <c r="K184" i="3"/>
  <c r="X108" i="3"/>
  <c r="K55" i="3"/>
  <c r="T274" i="3"/>
  <c r="N201" i="3"/>
  <c r="X147" i="3"/>
  <c r="K99" i="3"/>
  <c r="S188" i="3"/>
  <c r="X74" i="3"/>
  <c r="X15" i="3"/>
  <c r="S243" i="3"/>
  <c r="S85" i="3"/>
  <c r="N352" i="3"/>
  <c r="X79" i="3"/>
  <c r="N172" i="3"/>
  <c r="N50" i="3"/>
  <c r="S172" i="3"/>
  <c r="S50" i="3"/>
  <c r="S141" i="3"/>
  <c r="N10" i="3"/>
  <c r="N115" i="3"/>
  <c r="X21" i="3"/>
  <c r="L61" i="3" a="1"/>
  <c r="L61" i="3" s="1"/>
  <c r="K343" i="3"/>
  <c r="K318" i="3"/>
  <c r="X295" i="3"/>
  <c r="X277" i="3"/>
  <c r="X253" i="3"/>
  <c r="K229" i="3"/>
  <c r="X285" i="3"/>
  <c r="N350" i="3"/>
  <c r="S248" i="3"/>
  <c r="T190" i="3"/>
  <c r="T78" i="3"/>
  <c r="N349" i="3"/>
  <c r="K323" i="3"/>
  <c r="K197" i="3"/>
  <c r="S102" i="3"/>
  <c r="N249" i="3"/>
  <c r="T297" i="3"/>
  <c r="S242" i="3"/>
  <c r="S187" i="3"/>
  <c r="N231" i="3"/>
  <c r="K172" i="3"/>
  <c r="S119" i="3"/>
  <c r="K70" i="3"/>
  <c r="K18" i="3"/>
  <c r="N182" i="3"/>
  <c r="X107" i="3"/>
  <c r="N227" i="3"/>
  <c r="S173" i="3"/>
  <c r="K87" i="3"/>
  <c r="S44" i="3"/>
  <c r="S259" i="3"/>
  <c r="X199" i="3"/>
  <c r="X134" i="3"/>
  <c r="N97" i="3"/>
  <c r="X167" i="3"/>
  <c r="N71" i="3"/>
  <c r="S7" i="3"/>
  <c r="N209" i="3"/>
  <c r="X81" i="3"/>
  <c r="S201" i="3"/>
  <c r="N67" i="3"/>
  <c r="N162" i="3"/>
  <c r="N47" i="3"/>
  <c r="X137" i="3"/>
  <c r="N27" i="3"/>
  <c r="X136" i="3"/>
  <c r="N193" i="3"/>
  <c r="X62" i="3"/>
  <c r="K351" i="3"/>
  <c r="X40" i="3"/>
  <c r="K52" i="3"/>
  <c r="S88" i="3"/>
  <c r="S115" i="3"/>
  <c r="N168" i="3"/>
  <c r="N9" i="3"/>
  <c r="X163" i="3"/>
  <c r="X315" i="3"/>
  <c r="X26" i="3"/>
  <c r="X292" i="3"/>
  <c r="K7" i="3"/>
  <c r="K199" i="3"/>
  <c r="X68" i="3"/>
  <c r="K72" i="3"/>
  <c r="K181" i="3"/>
  <c r="K291" i="3"/>
  <c r="K45" i="3"/>
  <c r="K128" i="3"/>
  <c r="K210" i="3"/>
  <c r="K320" i="3"/>
  <c r="K102" i="3"/>
  <c r="K212" i="3"/>
  <c r="K333" i="3"/>
  <c r="K120" i="3"/>
  <c r="K241" i="3"/>
  <c r="K11" i="3"/>
  <c r="K169" i="3"/>
  <c r="K304" i="3"/>
  <c r="K97" i="3"/>
  <c r="K20" i="3"/>
  <c r="K196" i="3"/>
  <c r="K42" i="3"/>
  <c r="K276" i="3"/>
  <c r="K141" i="3"/>
  <c r="K28" i="3"/>
  <c r="X345" i="3"/>
  <c r="T330" i="3"/>
  <c r="K317" i="3"/>
  <c r="X294" i="3"/>
  <c r="K271" i="3"/>
  <c r="X247" i="3"/>
  <c r="X223" i="3"/>
  <c r="X269" i="3"/>
  <c r="N340" i="3"/>
  <c r="S244" i="3"/>
  <c r="T189" i="3"/>
  <c r="T77" i="3"/>
  <c r="X267" i="3"/>
  <c r="T311" i="3"/>
  <c r="K185" i="3"/>
  <c r="X101" i="3"/>
  <c r="N242" i="3"/>
  <c r="T278" i="3"/>
  <c r="S235" i="3"/>
  <c r="K186" i="3"/>
  <c r="X227" i="3"/>
  <c r="S168" i="3"/>
  <c r="X117" i="3"/>
  <c r="K62" i="3"/>
  <c r="T307" i="3"/>
  <c r="N173" i="3"/>
  <c r="X100" i="3"/>
  <c r="X212" i="3"/>
  <c r="X148" i="3"/>
  <c r="X84" i="3"/>
  <c r="X43" i="3"/>
  <c r="T244" i="3"/>
  <c r="N194" i="3"/>
  <c r="N129" i="3"/>
  <c r="X264" i="3"/>
  <c r="X157" i="3"/>
  <c r="X60" i="3"/>
  <c r="X6" i="3"/>
  <c r="X205" i="3"/>
  <c r="S78" i="3"/>
  <c r="S169" i="3"/>
  <c r="X63" i="3"/>
  <c r="K143" i="3"/>
  <c r="N32" i="3"/>
  <c r="N118" i="3"/>
  <c r="S14" i="3"/>
  <c r="L132" i="3" a="1"/>
  <c r="L132" i="3" s="1"/>
  <c r="X353" i="3"/>
  <c r="X320" i="3"/>
  <c r="K311" i="3"/>
  <c r="X293" i="3"/>
  <c r="X270" i="3"/>
  <c r="K246" i="3"/>
  <c r="K222" i="3"/>
  <c r="N268" i="3"/>
  <c r="K335" i="3"/>
  <c r="S236" i="3"/>
  <c r="T183" i="3"/>
  <c r="T61" i="3"/>
  <c r="N255" i="3"/>
  <c r="T300" i="3"/>
  <c r="S166" i="3"/>
  <c r="X89" i="3"/>
  <c r="N235" i="3"/>
  <c r="S267" i="3"/>
  <c r="S233" i="3"/>
  <c r="K174" i="3"/>
  <c r="N219" i="3"/>
  <c r="K159" i="3"/>
  <c r="X116" i="3"/>
  <c r="X59" i="3"/>
  <c r="T296" i="3"/>
  <c r="X171" i="3"/>
  <c r="X97" i="3"/>
  <c r="S205" i="3"/>
  <c r="X135" i="3"/>
  <c r="K79" i="3"/>
  <c r="X32" i="3"/>
  <c r="S241" i="3"/>
  <c r="N185" i="3"/>
  <c r="X124" i="3"/>
  <c r="N257" i="3"/>
  <c r="N136" i="3"/>
  <c r="N46" i="3"/>
  <c r="N327" i="3"/>
  <c r="N202" i="3"/>
  <c r="S46" i="3"/>
  <c r="N147" i="3"/>
  <c r="N58" i="3"/>
  <c r="K138" i="3"/>
  <c r="N14" i="3"/>
  <c r="S103" i="3"/>
  <c r="S12" i="3"/>
  <c r="N127" i="3"/>
  <c r="N159" i="3"/>
  <c r="K17" i="3"/>
  <c r="N199" i="3"/>
  <c r="N19" i="3"/>
  <c r="X24" i="3"/>
  <c r="K15" i="3"/>
  <c r="N48" i="3"/>
  <c r="X22" i="3"/>
  <c r="N73" i="3"/>
  <c r="X283" i="3"/>
  <c r="X182" i="3"/>
  <c r="X242" i="3"/>
  <c r="X178" i="3"/>
  <c r="K71" i="3"/>
  <c r="K295" i="3"/>
  <c r="X349" i="3"/>
  <c r="K108" i="3"/>
  <c r="K218" i="3"/>
  <c r="K328" i="3"/>
  <c r="K64" i="3"/>
  <c r="K146" i="3"/>
  <c r="K228" i="3"/>
  <c r="K338" i="3"/>
  <c r="K125" i="3"/>
  <c r="K235" i="3"/>
  <c r="K10" i="3"/>
  <c r="K142" i="3"/>
  <c r="K266" i="3"/>
  <c r="K34" i="3"/>
  <c r="K194" i="3"/>
  <c r="K326" i="3"/>
  <c r="K213" i="3"/>
  <c r="K60" i="3"/>
  <c r="K234" i="3"/>
  <c r="K80" i="3"/>
  <c r="K316" i="3"/>
  <c r="K202" i="3"/>
  <c r="T258" i="3"/>
  <c r="X322" i="3"/>
  <c r="N205" i="3"/>
  <c r="S149" i="3"/>
  <c r="N81" i="3"/>
  <c r="X140" i="3"/>
  <c r="S26" i="3"/>
  <c r="T315" i="3"/>
  <c r="X234" i="3"/>
  <c r="X66" i="3"/>
  <c r="X346" i="3"/>
  <c r="K273" i="3"/>
  <c r="K137" i="3"/>
  <c r="K77" i="3"/>
  <c r="K69" i="3"/>
  <c r="K22" i="3"/>
  <c r="K76" i="3"/>
  <c r="K332" i="3"/>
  <c r="K161" i="3"/>
  <c r="K147" i="3"/>
  <c r="K12" i="3"/>
  <c r="K225" i="3"/>
  <c r="K51" i="3"/>
  <c r="K248" i="3"/>
  <c r="K93" i="3"/>
  <c r="K288" i="3"/>
  <c r="L202" i="3" a="1"/>
  <c r="L202" i="3" s="1"/>
  <c r="L95" i="3" a="1"/>
  <c r="L95" i="3" s="1"/>
  <c r="L139" i="3" a="1"/>
  <c r="L139" i="3" s="1"/>
  <c r="L319" i="3" a="1"/>
  <c r="L319" i="3" s="1"/>
  <c r="L76" i="3" a="1"/>
  <c r="L76" i="3" s="1"/>
  <c r="L250" i="3" a="1"/>
  <c r="L250" i="3" s="1"/>
  <c r="L194" i="3" a="1"/>
  <c r="L194" i="3" s="1"/>
  <c r="L84" i="3" a="1"/>
  <c r="L84" i="3" s="1"/>
  <c r="L227" i="3" a="1"/>
  <c r="L227" i="3" s="1"/>
  <c r="L283" i="3" a="1"/>
  <c r="L283" i="3" s="1"/>
  <c r="L53" i="3" a="1"/>
  <c r="L53" i="3" s="1"/>
  <c r="L143" i="3" a="1"/>
  <c r="L143" i="3" s="1"/>
  <c r="L159" i="3" a="1"/>
  <c r="L159" i="3" s="1"/>
  <c r="L135" i="3" a="1"/>
  <c r="L135" i="3" s="1"/>
  <c r="L259" i="3" a="1"/>
  <c r="L259" i="3" s="1"/>
  <c r="L200" i="3" a="1"/>
  <c r="L200" i="3" s="1"/>
  <c r="L136" i="3" a="1"/>
  <c r="L136" i="3" s="1"/>
  <c r="L79" i="3" a="1"/>
  <c r="L79" i="3" s="1"/>
  <c r="L66" i="3" a="1"/>
  <c r="L66" i="3" s="1"/>
  <c r="L183" i="3" a="1"/>
  <c r="L183" i="3" s="1"/>
  <c r="L269" i="3" a="1"/>
  <c r="L269" i="3" s="1"/>
  <c r="L175" i="3" a="1"/>
  <c r="L175" i="3" s="1"/>
  <c r="L216" i="3" a="1"/>
  <c r="L216" i="3" s="1"/>
  <c r="L149" i="3" a="1"/>
  <c r="L149" i="3" s="1"/>
  <c r="L18" i="3" a="1"/>
  <c r="L18" i="3" s="1"/>
  <c r="L117" i="3" a="1"/>
  <c r="L117" i="3" s="1"/>
  <c r="L222" i="3" a="1"/>
  <c r="L222" i="3" s="1"/>
  <c r="L214" i="3" a="1"/>
  <c r="L214" i="3" s="1"/>
  <c r="L243" i="3" a="1"/>
  <c r="L243" i="3" s="1"/>
  <c r="L266" i="3" a="1"/>
  <c r="L266" i="3" s="1"/>
  <c r="L179" i="3" a="1"/>
  <c r="L179" i="3" s="1"/>
  <c r="L204" i="3" a="1"/>
  <c r="L204" i="3" s="1"/>
  <c r="L221" i="3" a="1"/>
  <c r="L221" i="3" s="1"/>
  <c r="L119" i="3" a="1"/>
  <c r="L119" i="3" s="1"/>
  <c r="L349" i="3" a="1"/>
  <c r="L349" i="3" s="1"/>
  <c r="L168" i="3" a="1"/>
  <c r="L168" i="3" s="1"/>
  <c r="L115" i="3" a="1"/>
  <c r="L115" i="3" s="1"/>
  <c r="L113" i="3" a="1"/>
  <c r="L113" i="3" s="1"/>
  <c r="L207" i="3" a="1"/>
  <c r="L207" i="3" s="1"/>
  <c r="L352" i="3" a="1"/>
  <c r="L352" i="3" s="1"/>
  <c r="L320" i="3" a="1"/>
  <c r="L320" i="3" s="1"/>
  <c r="L108" i="3" a="1"/>
  <c r="L108" i="3" s="1"/>
  <c r="S216" i="3"/>
  <c r="S249" i="3"/>
  <c r="X131" i="3"/>
  <c r="N100" i="3"/>
  <c r="P100" i="3" s="1"/>
  <c r="X334" i="3"/>
  <c r="N45" i="3"/>
  <c r="K135" i="3"/>
  <c r="N124" i="3"/>
  <c r="X307" i="3"/>
  <c r="X194" i="3"/>
  <c r="X220" i="3"/>
  <c r="K282" i="3"/>
  <c r="K192" i="3"/>
  <c r="K114" i="3"/>
  <c r="K83" i="3"/>
  <c r="K96" i="3"/>
  <c r="K115" i="3"/>
  <c r="K24" i="3"/>
  <c r="K298" i="3"/>
  <c r="K165" i="3"/>
  <c r="K30" i="3"/>
  <c r="K244" i="3"/>
  <c r="K74" i="3"/>
  <c r="K268" i="3"/>
  <c r="K113" i="3"/>
  <c r="K307" i="3"/>
  <c r="L103" i="3" a="1"/>
  <c r="L103" i="3" s="1"/>
  <c r="L220" i="3" a="1"/>
  <c r="L220" i="3" s="1"/>
  <c r="L290" i="3" a="1"/>
  <c r="L290" i="3" s="1"/>
  <c r="L336" i="3" a="1"/>
  <c r="L336" i="3" s="1"/>
  <c r="L36" i="3" a="1"/>
  <c r="L36" i="3" s="1"/>
  <c r="L68" i="3" a="1"/>
  <c r="L68" i="3" s="1"/>
  <c r="L48" i="3" a="1"/>
  <c r="L48" i="3" s="1"/>
  <c r="L262" i="3" a="1"/>
  <c r="L262" i="3" s="1"/>
  <c r="L313" i="3" a="1"/>
  <c r="L313" i="3" s="1"/>
  <c r="L271" i="3" a="1"/>
  <c r="L271" i="3" s="1"/>
  <c r="L332" i="3" a="1"/>
  <c r="L332" i="3" s="1"/>
  <c r="L218" i="3" a="1"/>
  <c r="L218" i="3" s="1"/>
  <c r="L22" i="3" a="1"/>
  <c r="L22" i="3" s="1"/>
  <c r="L268" i="3" a="1"/>
  <c r="L268" i="3" s="1"/>
  <c r="L330" i="3" a="1"/>
  <c r="L330" i="3" s="1"/>
  <c r="L304" i="3" a="1"/>
  <c r="L304" i="3" s="1"/>
  <c r="L340" i="3" a="1"/>
  <c r="L340" i="3" s="1"/>
  <c r="L156" i="3" a="1"/>
  <c r="L156" i="3" s="1"/>
  <c r="L170" i="3" a="1"/>
  <c r="L170" i="3" s="1"/>
  <c r="L158" i="3" a="1"/>
  <c r="L158" i="3" s="1"/>
  <c r="L329" i="3" a="1"/>
  <c r="L329" i="3" s="1"/>
  <c r="L293" i="3" a="1"/>
  <c r="L293" i="3" s="1"/>
  <c r="L126" i="3" a="1"/>
  <c r="L126" i="3" s="1"/>
  <c r="L201" i="3" a="1"/>
  <c r="L201" i="3" s="1"/>
  <c r="L130" i="3" a="1"/>
  <c r="L130" i="3" s="1"/>
  <c r="L15" i="3" a="1"/>
  <c r="L15" i="3" s="1"/>
  <c r="L312" i="3" a="1"/>
  <c r="L312" i="3" s="1"/>
  <c r="L281" i="3" a="1"/>
  <c r="L281" i="3" s="1"/>
  <c r="L338" i="3" a="1"/>
  <c r="L338" i="3" s="1"/>
  <c r="L6" i="3" a="1"/>
  <c r="L6" i="3" s="1"/>
  <c r="L239" i="3" a="1"/>
  <c r="L239" i="3" s="1"/>
  <c r="L60" i="3" a="1"/>
  <c r="L60" i="3" s="1"/>
  <c r="L311" i="3" a="1"/>
  <c r="L311" i="3" s="1"/>
  <c r="L286" i="3" a="1"/>
  <c r="L286" i="3" s="1"/>
  <c r="L288" i="3" a="1"/>
  <c r="L288" i="3" s="1"/>
  <c r="L331" i="3" a="1"/>
  <c r="L331" i="3" s="1"/>
  <c r="L190" i="3" a="1"/>
  <c r="L190" i="3" s="1"/>
  <c r="L211" i="3" a="1"/>
  <c r="L211" i="3" s="1"/>
  <c r="L236" i="3" a="1"/>
  <c r="L236" i="3" s="1"/>
  <c r="L146" i="3" a="1"/>
  <c r="L146" i="3" s="1"/>
  <c r="L81" i="3" a="1"/>
  <c r="L81" i="3" s="1"/>
  <c r="L86" i="3" a="1"/>
  <c r="L86" i="3" s="1"/>
  <c r="T125" i="3"/>
  <c r="X207" i="3"/>
  <c r="N241" i="3"/>
  <c r="S213" i="3"/>
  <c r="S70" i="3"/>
  <c r="S45" i="3"/>
  <c r="X120" i="3"/>
  <c r="K144" i="3"/>
  <c r="X118" i="3"/>
  <c r="X276" i="3"/>
  <c r="K35" i="3"/>
  <c r="K300" i="3"/>
  <c r="K201" i="3"/>
  <c r="K187" i="3"/>
  <c r="K131" i="3"/>
  <c r="K157" i="3"/>
  <c r="K331" i="3"/>
  <c r="K61" i="3"/>
  <c r="K336" i="3"/>
  <c r="K203" i="3"/>
  <c r="K68" i="3"/>
  <c r="K262" i="3"/>
  <c r="K112" i="3"/>
  <c r="K306" i="3"/>
  <c r="K152" i="3"/>
  <c r="K330" i="3"/>
  <c r="L173" i="3" a="1"/>
  <c r="L173" i="3" s="1"/>
  <c r="L42" i="3" a="1"/>
  <c r="L42" i="3" s="1"/>
  <c r="L351" i="3" a="1"/>
  <c r="L351" i="3" s="1"/>
  <c r="L154" i="3" a="1"/>
  <c r="L154" i="3" s="1"/>
  <c r="L72" i="3" a="1"/>
  <c r="L72" i="3" s="1"/>
  <c r="L138" i="3" a="1"/>
  <c r="L138" i="3" s="1"/>
  <c r="L152" i="3" a="1"/>
  <c r="L152" i="3" s="1"/>
  <c r="L333" i="3" a="1"/>
  <c r="L333" i="3" s="1"/>
  <c r="L122" i="3" a="1"/>
  <c r="L122" i="3" s="1"/>
  <c r="L251" i="3" a="1"/>
  <c r="L251" i="3" s="1"/>
  <c r="L19" i="3" a="1"/>
  <c r="L19" i="3" s="1"/>
  <c r="L45" i="3" a="1"/>
  <c r="L45" i="3" s="1"/>
  <c r="L134" i="3" a="1"/>
  <c r="L134" i="3" s="1"/>
  <c r="L339" i="3" a="1"/>
  <c r="L339" i="3" s="1"/>
  <c r="L148" i="3" a="1"/>
  <c r="L148" i="3" s="1"/>
  <c r="L235" i="3" a="1"/>
  <c r="L235" i="3" s="1"/>
  <c r="L129" i="3" a="1"/>
  <c r="L129" i="3" s="1"/>
  <c r="L223" i="3" a="1"/>
  <c r="L223" i="3" s="1"/>
  <c r="L41" i="3" a="1"/>
  <c r="L41" i="3" s="1"/>
  <c r="L273" i="3" a="1"/>
  <c r="L273" i="3" s="1"/>
  <c r="L17" i="3" a="1"/>
  <c r="L17" i="3" s="1"/>
  <c r="L354" i="3" a="1"/>
  <c r="L354" i="3" s="1"/>
  <c r="L124" i="3" a="1"/>
  <c r="L124" i="3" s="1"/>
  <c r="L20" i="3" a="1"/>
  <c r="L20" i="3" s="1"/>
  <c r="L225" i="3" a="1"/>
  <c r="L225" i="3" s="1"/>
  <c r="L110" i="3" a="1"/>
  <c r="L110" i="3" s="1"/>
  <c r="L209" i="3" a="1"/>
  <c r="L209" i="3" s="1"/>
  <c r="L353" i="3" a="1"/>
  <c r="L353" i="3" s="1"/>
  <c r="L255" i="3" a="1"/>
  <c r="L255" i="3" s="1"/>
  <c r="L38" i="3" a="1"/>
  <c r="L38" i="3" s="1"/>
  <c r="L69" i="3" a="1"/>
  <c r="L69" i="3" s="1"/>
  <c r="L181" i="3" a="1"/>
  <c r="L181" i="3" s="1"/>
  <c r="L64" i="3" a="1"/>
  <c r="L64" i="3" s="1"/>
  <c r="L228" i="3" a="1"/>
  <c r="L228" i="3" s="1"/>
  <c r="L299" i="3" a="1"/>
  <c r="L299" i="3" s="1"/>
  <c r="L267" i="3" a="1"/>
  <c r="L267" i="3" s="1"/>
  <c r="L8" i="3" a="1"/>
  <c r="L8" i="3" s="1"/>
  <c r="L77" i="3" a="1"/>
  <c r="L77" i="3" s="1"/>
  <c r="L317" i="3" a="1"/>
  <c r="L317" i="3" s="1"/>
  <c r="L292" i="3" a="1"/>
  <c r="L292" i="3" s="1"/>
  <c r="L107" i="3" a="1"/>
  <c r="L107" i="3" s="1"/>
  <c r="L88" i="3" a="1"/>
  <c r="L88" i="3" s="1"/>
  <c r="T23" i="3"/>
  <c r="X259" i="3"/>
  <c r="N187" i="3"/>
  <c r="N78" i="3"/>
  <c r="X239" i="3"/>
  <c r="N204" i="3"/>
  <c r="P204" i="3" s="1"/>
  <c r="S54" i="3"/>
  <c r="N104" i="3"/>
  <c r="X228" i="3"/>
  <c r="K39" i="3"/>
  <c r="K44" i="3"/>
  <c r="K27" i="3"/>
  <c r="K219" i="3"/>
  <c r="K198" i="3"/>
  <c r="K204" i="3"/>
  <c r="K180" i="3"/>
  <c r="K349" i="3"/>
  <c r="K238" i="3"/>
  <c r="K49" i="3"/>
  <c r="K243" i="3"/>
  <c r="K88" i="3"/>
  <c r="K284" i="3"/>
  <c r="K149" i="3"/>
  <c r="K324" i="3"/>
  <c r="K171" i="3"/>
  <c r="K348" i="3"/>
  <c r="L94" i="3" a="1"/>
  <c r="L94" i="3" s="1"/>
  <c r="L163" i="3" a="1"/>
  <c r="L163" i="3" s="1"/>
  <c r="L65" i="3" a="1"/>
  <c r="L65" i="3" s="1"/>
  <c r="L261" i="3" a="1"/>
  <c r="L261" i="3" s="1"/>
  <c r="L182" i="3" a="1"/>
  <c r="L182" i="3" s="1"/>
  <c r="L213" i="3" a="1"/>
  <c r="L213" i="3" s="1"/>
  <c r="L240" i="3" a="1"/>
  <c r="L240" i="3" s="1"/>
  <c r="L164" i="3" a="1"/>
  <c r="L164" i="3" s="1"/>
  <c r="L260" i="3" a="1"/>
  <c r="L260" i="3" s="1"/>
  <c r="L166" i="3" a="1"/>
  <c r="L166" i="3" s="1"/>
  <c r="L73" i="3" a="1"/>
  <c r="L73" i="3" s="1"/>
  <c r="L116" i="3" a="1"/>
  <c r="L116" i="3" s="1"/>
  <c r="L233" i="3" a="1"/>
  <c r="L233" i="3" s="1"/>
  <c r="L187" i="3" a="1"/>
  <c r="L187" i="3" s="1"/>
  <c r="L265" i="3" a="1"/>
  <c r="L265" i="3" s="1"/>
  <c r="L316" i="3" a="1"/>
  <c r="L316" i="3" s="1"/>
  <c r="L26" i="3" a="1"/>
  <c r="L26" i="3" s="1"/>
  <c r="L52" i="3" a="1"/>
  <c r="L52" i="3" s="1"/>
  <c r="L142" i="3" a="1"/>
  <c r="L142" i="3" s="1"/>
  <c r="L344" i="3" a="1"/>
  <c r="L344" i="3" s="1"/>
  <c r="L264" i="3" a="1"/>
  <c r="L264" i="3" s="1"/>
  <c r="L34" i="3" a="1"/>
  <c r="L34" i="3" s="1"/>
  <c r="L63" i="3" a="1"/>
  <c r="L63" i="3" s="1"/>
  <c r="L92" i="3" a="1"/>
  <c r="L92" i="3" s="1"/>
  <c r="L87" i="3" a="1"/>
  <c r="L87" i="3" s="1"/>
  <c r="L192" i="3" a="1"/>
  <c r="L192" i="3" s="1"/>
  <c r="L275" i="3" a="1"/>
  <c r="L275" i="3" s="1"/>
  <c r="L215" i="3" a="1"/>
  <c r="L215" i="3" s="1"/>
  <c r="L256" i="3" a="1"/>
  <c r="L256" i="3" s="1"/>
  <c r="L96" i="3" a="1"/>
  <c r="L96" i="3" s="1"/>
  <c r="L144" i="3" a="1"/>
  <c r="L144" i="3" s="1"/>
  <c r="L11" i="3" a="1"/>
  <c r="L11" i="3" s="1"/>
  <c r="L274" i="3" a="1"/>
  <c r="L274" i="3" s="1"/>
  <c r="L298" i="3" a="1"/>
  <c r="L298" i="3" s="1"/>
  <c r="L343" i="3" a="1"/>
  <c r="L343" i="3" s="1"/>
  <c r="L44" i="3" a="1"/>
  <c r="L44" i="3" s="1"/>
  <c r="L80" i="3" a="1"/>
  <c r="L80" i="3" s="1"/>
  <c r="L189" i="3" a="1"/>
  <c r="L189" i="3" s="1"/>
  <c r="L89" i="3" a="1"/>
  <c r="L89" i="3" s="1"/>
  <c r="L24" i="3" a="1"/>
  <c r="L24" i="3" s="1"/>
  <c r="L310" i="3" a="1"/>
  <c r="L310" i="3" s="1"/>
  <c r="L322" i="3" a="1"/>
  <c r="L322" i="3" s="1"/>
  <c r="X226" i="3"/>
  <c r="X180" i="3"/>
  <c r="X109" i="3"/>
  <c r="X28" i="3"/>
  <c r="S58" i="3"/>
  <c r="X80" i="3"/>
  <c r="X203" i="3"/>
  <c r="N179" i="3"/>
  <c r="X330" i="3"/>
  <c r="K127" i="3"/>
  <c r="K90" i="3"/>
  <c r="K36" i="3"/>
  <c r="K283" i="3"/>
  <c r="K224" i="3"/>
  <c r="K216" i="3"/>
  <c r="K267" i="3"/>
  <c r="K40" i="3"/>
  <c r="K258" i="3"/>
  <c r="K67" i="3"/>
  <c r="K281" i="3"/>
  <c r="K110" i="3"/>
  <c r="K305" i="3"/>
  <c r="K170" i="3"/>
  <c r="K344" i="3"/>
  <c r="K189" i="3"/>
  <c r="L56" i="3" a="1"/>
  <c r="L56" i="3" s="1"/>
  <c r="L188" i="3" a="1"/>
  <c r="L188" i="3" s="1"/>
  <c r="L71" i="3" a="1"/>
  <c r="L71" i="3" s="1"/>
  <c r="L308" i="3" a="1"/>
  <c r="L308" i="3" s="1"/>
  <c r="L355" i="3" a="1"/>
  <c r="L355" i="3" s="1"/>
  <c r="L27" i="3" a="1"/>
  <c r="L27" i="3" s="1"/>
  <c r="L39" i="3" a="1"/>
  <c r="L39" i="3" s="1"/>
  <c r="L226" i="3" a="1"/>
  <c r="L226" i="3" s="1"/>
  <c r="L295" i="3" a="1"/>
  <c r="L295" i="3" s="1"/>
  <c r="L325" i="3" a="1"/>
  <c r="L325" i="3" s="1"/>
  <c r="L167" i="3" a="1"/>
  <c r="L167" i="3" s="1"/>
  <c r="L131" i="3" a="1"/>
  <c r="L131" i="3" s="1"/>
  <c r="L185" i="3" a="1"/>
  <c r="L185" i="3" s="1"/>
  <c r="L78" i="3" a="1"/>
  <c r="L78" i="3" s="1"/>
  <c r="L301" i="3" a="1"/>
  <c r="L301" i="3" s="1"/>
  <c r="L335" i="3" a="1"/>
  <c r="L335" i="3" s="1"/>
  <c r="L272" i="3" a="1"/>
  <c r="L272" i="3" s="1"/>
  <c r="L85" i="3" a="1"/>
  <c r="L85" i="3" s="1"/>
  <c r="L121" i="3" a="1"/>
  <c r="L121" i="3" s="1"/>
  <c r="L241" i="3" a="1"/>
  <c r="L241" i="3" s="1"/>
  <c r="L12" i="3" a="1"/>
  <c r="L12" i="3" s="1"/>
  <c r="L341" i="3" a="1"/>
  <c r="L341" i="3" s="1"/>
  <c r="L326" i="3" a="1"/>
  <c r="L326" i="3" s="1"/>
  <c r="L16" i="3" a="1"/>
  <c r="L16" i="3" s="1"/>
  <c r="L161" i="3" a="1"/>
  <c r="L161" i="3" s="1"/>
  <c r="L197" i="3" a="1"/>
  <c r="L197" i="3" s="1"/>
  <c r="L186" i="3" a="1"/>
  <c r="L186" i="3" s="1"/>
  <c r="L334" i="3" a="1"/>
  <c r="L334" i="3" s="1"/>
  <c r="L303" i="3" a="1"/>
  <c r="L303" i="3" s="1"/>
  <c r="L196" i="3" a="1"/>
  <c r="L196" i="3" s="1"/>
  <c r="L155" i="3" a="1"/>
  <c r="L155" i="3" s="1"/>
  <c r="L47" i="3" a="1"/>
  <c r="L47" i="3" s="1"/>
  <c r="L125" i="3" a="1"/>
  <c r="L125" i="3" s="1"/>
  <c r="L323" i="3" a="1"/>
  <c r="L323" i="3" s="1"/>
  <c r="L230" i="3" a="1"/>
  <c r="L230" i="3" s="1"/>
  <c r="L14" i="3" a="1"/>
  <c r="L14" i="3" s="1"/>
  <c r="L102" i="3" a="1"/>
  <c r="L102" i="3" s="1"/>
  <c r="L150" i="3" a="1"/>
  <c r="L150" i="3" s="1"/>
  <c r="L23" i="3" a="1"/>
  <c r="L23" i="3" s="1"/>
  <c r="L279" i="3" a="1"/>
  <c r="L279" i="3" s="1"/>
  <c r="L238" i="3" a="1"/>
  <c r="L238" i="3" s="1"/>
  <c r="L244" i="3" a="1"/>
  <c r="L244" i="3" s="1"/>
  <c r="L296" i="3" a="1"/>
  <c r="L296" i="3" s="1"/>
  <c r="T247" i="3"/>
  <c r="N131" i="3"/>
  <c r="K63" i="3"/>
  <c r="S250" i="3"/>
  <c r="S161" i="3"/>
  <c r="N26" i="3"/>
  <c r="P26" i="3" s="1"/>
  <c r="N186" i="3"/>
  <c r="N119" i="3"/>
  <c r="P119" i="3" s="1"/>
  <c r="X114" i="3"/>
  <c r="K175" i="3"/>
  <c r="K154" i="3"/>
  <c r="K54" i="3"/>
  <c r="K292" i="3"/>
  <c r="K297" i="3"/>
  <c r="K252" i="3"/>
  <c r="K290" i="3"/>
  <c r="K158" i="3"/>
  <c r="K296" i="3"/>
  <c r="K86" i="3"/>
  <c r="K299" i="3"/>
  <c r="K129" i="3"/>
  <c r="K342" i="3"/>
  <c r="K188" i="3"/>
  <c r="K14" i="3"/>
  <c r="K211" i="3"/>
  <c r="L114" i="3" a="1"/>
  <c r="L114" i="3" s="1"/>
  <c r="L40" i="3" a="1"/>
  <c r="L40" i="3" s="1"/>
  <c r="L147" i="3" a="1"/>
  <c r="L147" i="3" s="1"/>
  <c r="L193" i="3" a="1"/>
  <c r="L193" i="3" s="1"/>
  <c r="L289" i="3" a="1"/>
  <c r="L289" i="3" s="1"/>
  <c r="L67" i="3" a="1"/>
  <c r="L67" i="3" s="1"/>
  <c r="L109" i="3" a="1"/>
  <c r="L109" i="3" s="1"/>
  <c r="L171" i="3" a="1"/>
  <c r="L171" i="3" s="1"/>
  <c r="L93" i="3" a="1"/>
  <c r="L93" i="3" s="1"/>
  <c r="L101" i="3" a="1"/>
  <c r="L101" i="3" s="1"/>
  <c r="L212" i="3" a="1"/>
  <c r="L212" i="3" s="1"/>
  <c r="L184" i="3" a="1"/>
  <c r="L184" i="3" s="1"/>
  <c r="L112" i="3" a="1"/>
  <c r="L112" i="3" s="1"/>
  <c r="L198" i="3" a="1"/>
  <c r="L198" i="3" s="1"/>
  <c r="L140" i="3" a="1"/>
  <c r="L140" i="3" s="1"/>
  <c r="L127" i="3" a="1"/>
  <c r="L127" i="3" s="1"/>
  <c r="L300" i="3" a="1"/>
  <c r="L300" i="3" s="1"/>
  <c r="L137" i="3" a="1"/>
  <c r="L137" i="3" s="1"/>
  <c r="L9" i="3" a="1"/>
  <c r="L9" i="3" s="1"/>
  <c r="L98" i="3" a="1"/>
  <c r="L98" i="3" s="1"/>
  <c r="L208" i="3" a="1"/>
  <c r="L208" i="3" s="1"/>
  <c r="L174" i="3" a="1"/>
  <c r="L174" i="3" s="1"/>
  <c r="L284" i="3" a="1"/>
  <c r="L284" i="3" s="1"/>
  <c r="L248" i="3" a="1"/>
  <c r="L248" i="3" s="1"/>
  <c r="L229" i="3" a="1"/>
  <c r="L229" i="3" s="1"/>
  <c r="L49" i="3" a="1"/>
  <c r="L49" i="3" s="1"/>
  <c r="L306" i="3" a="1"/>
  <c r="L306" i="3" s="1"/>
  <c r="L46" i="3" a="1"/>
  <c r="L46" i="3" s="1"/>
  <c r="L29" i="3" a="1"/>
  <c r="L29" i="3" s="1"/>
  <c r="L219" i="3" a="1"/>
  <c r="L219" i="3" s="1"/>
  <c r="L206" i="3" a="1"/>
  <c r="L206" i="3" s="1"/>
  <c r="L151" i="3" a="1"/>
  <c r="L151" i="3" s="1"/>
  <c r="L35" i="3" a="1"/>
  <c r="L35" i="3" s="1"/>
  <c r="L224" i="3" a="1"/>
  <c r="L224" i="3" s="1"/>
  <c r="L315" i="3" a="1"/>
  <c r="L315" i="3" s="1"/>
  <c r="L30" i="3" a="1"/>
  <c r="L30" i="3" s="1"/>
  <c r="L160" i="3" a="1"/>
  <c r="L160" i="3" s="1"/>
  <c r="L58" i="3" a="1"/>
  <c r="L58" i="3" s="1"/>
  <c r="L145" i="3" a="1"/>
  <c r="L145" i="3" s="1"/>
  <c r="L328" i="3" a="1"/>
  <c r="L328" i="3" s="1"/>
  <c r="L309" i="3" a="1"/>
  <c r="L309" i="3" s="1"/>
  <c r="L321" i="3" a="1"/>
  <c r="L321" i="3" s="1"/>
  <c r="L314" i="3" a="1"/>
  <c r="L314" i="3" s="1"/>
  <c r="X317" i="3"/>
  <c r="K121" i="3"/>
  <c r="K82" i="3"/>
  <c r="T306" i="3"/>
  <c r="X105" i="3"/>
  <c r="S29" i="3"/>
  <c r="P29" i="3" s="1"/>
  <c r="X186" i="3"/>
  <c r="X77" i="3"/>
  <c r="X265" i="3"/>
  <c r="X354" i="3"/>
  <c r="K207" i="3"/>
  <c r="K163" i="3"/>
  <c r="K109" i="3"/>
  <c r="K329" i="3"/>
  <c r="K308" i="3"/>
  <c r="K339" i="3"/>
  <c r="K315" i="3"/>
  <c r="K177" i="3"/>
  <c r="K104" i="3"/>
  <c r="K105" i="3"/>
  <c r="K321" i="3"/>
  <c r="K148" i="3"/>
  <c r="K13" i="3"/>
  <c r="K208" i="3"/>
  <c r="K37" i="3"/>
  <c r="K232" i="3"/>
  <c r="L172" i="3" a="1"/>
  <c r="L172" i="3" s="1"/>
  <c r="L141" i="3" a="1"/>
  <c r="L141" i="3" s="1"/>
  <c r="L257" i="3" a="1"/>
  <c r="L257" i="3" s="1"/>
  <c r="L302" i="3" a="1"/>
  <c r="L302" i="3" s="1"/>
  <c r="L249" i="3" a="1"/>
  <c r="L249" i="3" s="1"/>
  <c r="L120" i="3" a="1"/>
  <c r="L120" i="3" s="1"/>
  <c r="L180" i="3" a="1"/>
  <c r="L180" i="3" s="1"/>
  <c r="L82" i="3" a="1"/>
  <c r="L82" i="3" s="1"/>
  <c r="L258" i="3" a="1"/>
  <c r="L258" i="3" s="1"/>
  <c r="L282" i="3" a="1"/>
  <c r="L282" i="3" s="1"/>
  <c r="L252" i="3" a="1"/>
  <c r="L252" i="3" s="1"/>
  <c r="L7" i="3" a="1"/>
  <c r="L7" i="3" s="1"/>
  <c r="L203" i="3" a="1"/>
  <c r="L203" i="3" s="1"/>
  <c r="L90" i="3" a="1"/>
  <c r="L90" i="3" s="1"/>
  <c r="L263" i="3" a="1"/>
  <c r="L263" i="3" s="1"/>
  <c r="L287" i="3" a="1"/>
  <c r="L287" i="3" s="1"/>
  <c r="L234" i="3" a="1"/>
  <c r="L234" i="3" s="1"/>
  <c r="L195" i="3" a="1"/>
  <c r="L195" i="3" s="1"/>
  <c r="L123" i="3" a="1"/>
  <c r="L123" i="3" s="1"/>
  <c r="L205" i="3" a="1"/>
  <c r="L205" i="3" s="1"/>
  <c r="L307" i="3" a="1"/>
  <c r="L307" i="3" s="1"/>
  <c r="L270" i="3" a="1"/>
  <c r="L270" i="3" s="1"/>
  <c r="L337" i="3" a="1"/>
  <c r="L337" i="3" s="1"/>
  <c r="L32" i="3" a="1"/>
  <c r="L32" i="3" s="1"/>
  <c r="L57" i="3" a="1"/>
  <c r="L57" i="3" s="1"/>
  <c r="L162" i="3" a="1"/>
  <c r="L162" i="3" s="1"/>
  <c r="L350" i="3" a="1"/>
  <c r="L350" i="3" s="1"/>
  <c r="L276" i="3" a="1"/>
  <c r="L276" i="3" s="1"/>
  <c r="L55" i="3" a="1"/>
  <c r="L55" i="3" s="1"/>
  <c r="L153" i="3" a="1"/>
  <c r="L153" i="3" s="1"/>
  <c r="L28" i="3" a="1"/>
  <c r="L28" i="3" s="1"/>
  <c r="L231" i="3" a="1"/>
  <c r="L231" i="3" s="1"/>
  <c r="L118" i="3" a="1"/>
  <c r="L118" i="3" s="1"/>
  <c r="L280" i="3" a="1"/>
  <c r="L280" i="3" s="1"/>
  <c r="L54" i="3" a="1"/>
  <c r="L54" i="3" s="1"/>
  <c r="L31" i="3" a="1"/>
  <c r="L31" i="3" s="1"/>
  <c r="L217" i="3" a="1"/>
  <c r="L217" i="3" s="1"/>
  <c r="L169" i="3" a="1"/>
  <c r="L169" i="3" s="1"/>
  <c r="L43" i="3" a="1"/>
  <c r="L43" i="3" s="1"/>
  <c r="L237" i="3" a="1"/>
  <c r="L237" i="3" s="1"/>
  <c r="L25" i="3" a="1"/>
  <c r="L25" i="3" s="1"/>
  <c r="L278" i="3" a="1"/>
  <c r="L278" i="3" s="1"/>
  <c r="N236" i="3"/>
  <c r="P236" i="3" s="1"/>
  <c r="N258" i="3"/>
  <c r="P258" i="3" s="1"/>
  <c r="X30" i="3"/>
  <c r="N218" i="3"/>
  <c r="P218" i="3" s="1"/>
  <c r="N12" i="3"/>
  <c r="X170" i="3"/>
  <c r="X176" i="3"/>
  <c r="N11" i="3"/>
  <c r="X275" i="3"/>
  <c r="X350" i="3"/>
  <c r="X279" i="3"/>
  <c r="K190" i="3"/>
  <c r="K118" i="3"/>
  <c r="K66" i="3"/>
  <c r="K345" i="3"/>
  <c r="K350" i="3"/>
  <c r="K57" i="3"/>
  <c r="K214" i="3"/>
  <c r="K123" i="3"/>
  <c r="K124" i="3"/>
  <c r="K341" i="3"/>
  <c r="K166" i="3"/>
  <c r="K32" i="3"/>
  <c r="K226" i="3"/>
  <c r="K56" i="3"/>
  <c r="K250" i="3"/>
  <c r="L62" i="3" a="1"/>
  <c r="L62" i="3" s="1"/>
  <c r="L232" i="3" a="1"/>
  <c r="L232" i="3" s="1"/>
  <c r="L327" i="3" a="1"/>
  <c r="L327" i="3" s="1"/>
  <c r="L254" i="3" a="1"/>
  <c r="L254" i="3" s="1"/>
  <c r="L51" i="3" a="1"/>
  <c r="L51" i="3" s="1"/>
  <c r="L178" i="3" a="1"/>
  <c r="L178" i="3" s="1"/>
  <c r="L104" i="3" a="1"/>
  <c r="L104" i="3" s="1"/>
  <c r="L157" i="3" a="1"/>
  <c r="L157" i="3" s="1"/>
  <c r="L318" i="3" a="1"/>
  <c r="L318" i="3" s="1"/>
  <c r="L342" i="3" a="1"/>
  <c r="L342" i="3" s="1"/>
  <c r="L246" i="3" a="1"/>
  <c r="L246" i="3" s="1"/>
  <c r="L74" i="3" a="1"/>
  <c r="L74" i="3" s="1"/>
  <c r="L59" i="3" a="1"/>
  <c r="L59" i="3" s="1"/>
  <c r="L165" i="3" a="1"/>
  <c r="L165" i="3" s="1"/>
  <c r="L324" i="3" a="1"/>
  <c r="L324" i="3" s="1"/>
  <c r="L348" i="3" a="1"/>
  <c r="L348" i="3" s="1"/>
  <c r="L177" i="3" a="1"/>
  <c r="L177" i="3" s="1"/>
  <c r="L13" i="3" a="1"/>
  <c r="L13" i="3" s="1"/>
  <c r="L210" i="3" a="1"/>
  <c r="L210" i="3" s="1"/>
  <c r="L100" i="3" a="1"/>
  <c r="L100" i="3" s="1"/>
  <c r="O100" i="3" s="1"/>
  <c r="L191" i="3" a="1"/>
  <c r="L191" i="3" s="1"/>
  <c r="L347" i="3" a="1"/>
  <c r="L347" i="3" s="1"/>
  <c r="L294" i="3" a="1"/>
  <c r="L294" i="3" s="1"/>
  <c r="L91" i="3" a="1"/>
  <c r="L91" i="3" s="1"/>
  <c r="L133" i="3" a="1"/>
  <c r="L133" i="3" s="1"/>
  <c r="L247" i="3" a="1"/>
  <c r="L247" i="3" s="1"/>
  <c r="L37" i="3" a="1"/>
  <c r="L37" i="3" s="1"/>
  <c r="L346" i="3" a="1"/>
  <c r="L346" i="3" s="1"/>
  <c r="L305" i="3" a="1"/>
  <c r="L305" i="3" s="1"/>
  <c r="L297" i="3" a="1"/>
  <c r="L297" i="3" s="1"/>
  <c r="L97" i="3" a="1"/>
  <c r="L97" i="3" s="1"/>
  <c r="L105" i="3" a="1"/>
  <c r="L105" i="3" s="1"/>
  <c r="L199" i="3" a="1"/>
  <c r="L199" i="3" s="1"/>
  <c r="L345" i="3" a="1"/>
  <c r="L345" i="3" s="1"/>
  <c r="L83" i="3" a="1"/>
  <c r="L83" i="3" s="1"/>
  <c r="L111" i="3" a="1"/>
  <c r="L111" i="3" s="1"/>
  <c r="L33" i="3" a="1"/>
  <c r="L33" i="3" s="1"/>
  <c r="L10" i="3" a="1"/>
  <c r="L10" i="3" s="1"/>
  <c r="L128" i="3" a="1"/>
  <c r="L128" i="3" s="1"/>
  <c r="L291" i="3" a="1"/>
  <c r="L291" i="3" s="1"/>
  <c r="L242" i="3" a="1"/>
  <c r="L242" i="3" s="1"/>
  <c r="L50" i="3" a="1"/>
  <c r="L50" i="3" s="1"/>
  <c r="R225" i="3"/>
  <c r="P225" i="3" s="1"/>
  <c r="X311" i="3"/>
  <c r="R314" i="3"/>
  <c r="P314" i="3" s="1"/>
  <c r="S95" i="3"/>
  <c r="P95" i="3" s="1"/>
  <c r="X216" i="3"/>
  <c r="N31" i="3"/>
  <c r="P31" i="3" s="1"/>
  <c r="S253" i="3"/>
  <c r="P253" i="3" s="1"/>
  <c r="S91" i="3"/>
  <c r="P91" i="3" s="1"/>
  <c r="S335" i="3"/>
  <c r="P335" i="3" s="1"/>
  <c r="S274" i="3"/>
  <c r="P274" i="3" s="1"/>
  <c r="S221" i="3"/>
  <c r="P221" i="3" s="1"/>
  <c r="X272" i="3"/>
  <c r="N63" i="3"/>
  <c r="S92" i="3"/>
  <c r="P92" i="3" s="1"/>
  <c r="X337" i="3"/>
  <c r="X347" i="3"/>
  <c r="X93" i="3"/>
  <c r="X112" i="3"/>
  <c r="S41" i="3"/>
  <c r="P41" i="3" s="1"/>
  <c r="N353" i="3"/>
  <c r="X254" i="3"/>
  <c r="X198" i="3"/>
  <c r="T204" i="3"/>
  <c r="AC204" i="3" s="1"/>
  <c r="T140" i="3"/>
  <c r="T76" i="3"/>
  <c r="T12" i="3"/>
  <c r="T221" i="3"/>
  <c r="S165" i="3"/>
  <c r="P165" i="3" s="1"/>
  <c r="T242" i="3"/>
  <c r="T155" i="3"/>
  <c r="T91" i="3"/>
  <c r="T27" i="3"/>
  <c r="T270" i="3"/>
  <c r="N22" i="3"/>
  <c r="K176" i="3"/>
  <c r="T186" i="3"/>
  <c r="T122" i="3"/>
  <c r="T58" i="3"/>
  <c r="T240" i="3"/>
  <c r="T290" i="3"/>
  <c r="N190" i="3"/>
  <c r="T331" i="3"/>
  <c r="T177" i="3"/>
  <c r="T97" i="3"/>
  <c r="T17" i="3"/>
  <c r="T252" i="3"/>
  <c r="K132" i="3"/>
  <c r="T176" i="3"/>
  <c r="T112" i="3"/>
  <c r="T48" i="3"/>
  <c r="T328" i="3"/>
  <c r="T253" i="3"/>
  <c r="X54" i="3"/>
  <c r="X287" i="3"/>
  <c r="T199" i="3"/>
  <c r="T103" i="3"/>
  <c r="T31" i="3"/>
  <c r="T302" i="3"/>
  <c r="X75" i="3"/>
  <c r="T182" i="3"/>
  <c r="T86" i="3"/>
  <c r="T233" i="3"/>
  <c r="T173" i="3"/>
  <c r="T29" i="3"/>
  <c r="N188" i="3"/>
  <c r="X61" i="3"/>
  <c r="X190" i="3"/>
  <c r="S34" i="3"/>
  <c r="P34" i="3" s="1"/>
  <c r="X122" i="3"/>
  <c r="T101" i="3"/>
  <c r="X184" i="3"/>
  <c r="X132" i="3"/>
  <c r="K106" i="3"/>
  <c r="K153" i="3"/>
  <c r="X146" i="3"/>
  <c r="K253" i="3"/>
  <c r="N181" i="3"/>
  <c r="P181" i="3" s="1"/>
  <c r="X281" i="3"/>
  <c r="T54" i="3"/>
  <c r="N74" i="3"/>
  <c r="X91" i="3"/>
  <c r="K277" i="3"/>
  <c r="L99" i="3" a="1"/>
  <c r="L99" i="3" s="1"/>
  <c r="N252" i="3"/>
  <c r="P252" i="3" s="1"/>
  <c r="N87" i="3"/>
  <c r="P87" i="3" s="1"/>
  <c r="S49" i="3"/>
  <c r="P49" i="3" s="1"/>
  <c r="X88" i="3"/>
  <c r="N148" i="3"/>
  <c r="P148" i="3" s="1"/>
  <c r="X235" i="3"/>
  <c r="X104" i="3"/>
  <c r="N153" i="3"/>
  <c r="P153" i="3" s="1"/>
  <c r="S245" i="3"/>
  <c r="P245" i="3" s="1"/>
  <c r="N184" i="3"/>
  <c r="S327" i="3"/>
  <c r="P327" i="3" s="1"/>
  <c r="X326" i="3"/>
  <c r="S134" i="3"/>
  <c r="P134" i="3" s="1"/>
  <c r="N89" i="3"/>
  <c r="P89" i="3" s="1"/>
  <c r="X110" i="3"/>
  <c r="N38" i="3"/>
  <c r="P38" i="3" s="1"/>
  <c r="X256" i="3"/>
  <c r="S347" i="3"/>
  <c r="P347" i="3" s="1"/>
  <c r="S93" i="3"/>
  <c r="P93" i="3" s="1"/>
  <c r="S112" i="3"/>
  <c r="P112" i="3" s="1"/>
  <c r="S6" i="3"/>
  <c r="P6" i="3" s="1"/>
  <c r="S343" i="3"/>
  <c r="P343" i="3" s="1"/>
  <c r="X9" i="3"/>
  <c r="T354" i="3"/>
  <c r="T196" i="3"/>
  <c r="T132" i="3"/>
  <c r="T68" i="3"/>
  <c r="T316" i="3"/>
  <c r="T255" i="3"/>
  <c r="T232" i="3"/>
  <c r="T211" i="3"/>
  <c r="T147" i="3"/>
  <c r="T83" i="3"/>
  <c r="T19" i="3"/>
  <c r="T227" i="3"/>
  <c r="T288" i="3"/>
  <c r="T347" i="3"/>
  <c r="AC347" i="3" s="1"/>
  <c r="T178" i="3"/>
  <c r="T114" i="3"/>
  <c r="T50" i="3"/>
  <c r="N336" i="3"/>
  <c r="P336" i="3" s="1"/>
  <c r="S11" i="3"/>
  <c r="X133" i="3"/>
  <c r="T321" i="3"/>
  <c r="T169" i="3"/>
  <c r="T89" i="3"/>
  <c r="T9" i="3"/>
  <c r="T285" i="3"/>
  <c r="T355" i="3"/>
  <c r="T168" i="3"/>
  <c r="T104" i="3"/>
  <c r="T40" i="3"/>
  <c r="T305" i="3"/>
  <c r="N54" i="3"/>
  <c r="X236" i="3"/>
  <c r="X271" i="3"/>
  <c r="T175" i="3"/>
  <c r="T95" i="3"/>
  <c r="T15" i="3"/>
  <c r="T281" i="3"/>
  <c r="N75" i="3"/>
  <c r="T174" i="3"/>
  <c r="T70" i="3"/>
  <c r="T352" i="3"/>
  <c r="T165" i="3"/>
  <c r="AC165" i="3" s="1"/>
  <c r="T13" i="3"/>
  <c r="K47" i="3"/>
  <c r="T350" i="3"/>
  <c r="X126" i="3"/>
  <c r="N116" i="3"/>
  <c r="X304" i="3"/>
  <c r="T319" i="3"/>
  <c r="X213" i="3"/>
  <c r="X69" i="3"/>
  <c r="K293" i="3"/>
  <c r="X348" i="3"/>
  <c r="X161" i="3"/>
  <c r="K334" i="3"/>
  <c r="X238" i="3"/>
  <c r="T214" i="3"/>
  <c r="T291" i="3"/>
  <c r="S74" i="3"/>
  <c r="K167" i="3"/>
  <c r="K179" i="3"/>
  <c r="L106" i="3" a="1"/>
  <c r="L106" i="3" s="1"/>
  <c r="N220" i="3"/>
  <c r="L245" i="3" a="1"/>
  <c r="L245" i="3" s="1"/>
  <c r="X343" i="3"/>
  <c r="X151" i="3"/>
  <c r="T269" i="3"/>
  <c r="N256" i="3"/>
  <c r="P256" i="3" s="1"/>
  <c r="T166" i="3"/>
  <c r="S164" i="3"/>
  <c r="P164" i="3" s="1"/>
  <c r="N244" i="3"/>
  <c r="N264" i="3"/>
  <c r="X318" i="3"/>
  <c r="K302" i="3"/>
  <c r="L277" i="3" a="1"/>
  <c r="L277" i="3" s="1"/>
  <c r="AD7" i="2"/>
  <c r="P59" i="3"/>
  <c r="P240" i="3"/>
  <c r="P169" i="3"/>
  <c r="P139" i="3"/>
  <c r="P224" i="3"/>
  <c r="P83" i="3"/>
  <c r="P185" i="3"/>
  <c r="P117" i="3"/>
  <c r="P213" i="3"/>
  <c r="P82" i="3"/>
  <c r="P217" i="3"/>
  <c r="P123" i="3"/>
  <c r="P157" i="3"/>
  <c r="P232" i="3"/>
  <c r="P329" i="3"/>
  <c r="P27" i="3"/>
  <c r="P70" i="3"/>
  <c r="P159" i="3"/>
  <c r="P262" i="3"/>
  <c r="P297" i="3"/>
  <c r="P197" i="3"/>
  <c r="P178" i="3"/>
  <c r="P255" i="3"/>
  <c r="P323" i="3"/>
  <c r="P269" i="3"/>
  <c r="P263" i="3"/>
  <c r="P237" i="3"/>
  <c r="P276" i="3"/>
  <c r="P147" i="3"/>
  <c r="P18" i="3"/>
  <c r="P288" i="3"/>
  <c r="P265" i="3"/>
  <c r="P230" i="3"/>
  <c r="P246" i="3"/>
  <c r="P306" i="3"/>
  <c r="P149" i="3"/>
  <c r="P131" i="3"/>
  <c r="P13" i="3"/>
  <c r="P229" i="3"/>
  <c r="P79" i="3"/>
  <c r="P137" i="3"/>
  <c r="P133" i="3"/>
  <c r="P103" i="3"/>
  <c r="P175" i="3"/>
  <c r="P124" i="3"/>
  <c r="P275" i="3"/>
  <c r="P107" i="3"/>
  <c r="P282" i="3"/>
  <c r="P86" i="3"/>
  <c r="P193" i="3"/>
  <c r="P166" i="3"/>
  <c r="P249" i="3"/>
  <c r="P334" i="3"/>
  <c r="P259" i="3"/>
  <c r="P345" i="3"/>
  <c r="P105" i="3"/>
  <c r="P266" i="3"/>
  <c r="P231" i="3"/>
  <c r="P298" i="3"/>
  <c r="P355" i="3"/>
  <c r="P238" i="3"/>
  <c r="P66" i="3"/>
  <c r="P222" i="3"/>
  <c r="P25" i="3"/>
  <c r="P233" i="3"/>
  <c r="P177" i="3"/>
  <c r="P125" i="3"/>
  <c r="P202" i="3"/>
  <c r="P325" i="3"/>
  <c r="P192" i="3"/>
  <c r="P254" i="3"/>
  <c r="P44" i="3"/>
  <c r="P43" i="3"/>
  <c r="P167" i="3"/>
  <c r="P101" i="3"/>
  <c r="P15" i="3"/>
  <c r="P354" i="3"/>
  <c r="P121" i="3"/>
  <c r="P296" i="3"/>
  <c r="P174" i="3"/>
  <c r="P48" i="3"/>
  <c r="P39" i="3"/>
  <c r="P299" i="3"/>
  <c r="P195" i="3"/>
  <c r="P67" i="3"/>
  <c r="P94" i="3"/>
  <c r="P261" i="3"/>
  <c r="P315" i="3"/>
  <c r="P348" i="3"/>
  <c r="P106" i="3"/>
  <c r="P349" i="3"/>
  <c r="P272" i="3"/>
  <c r="P111" i="3"/>
  <c r="P316" i="3"/>
  <c r="P191" i="3"/>
  <c r="P162" i="3"/>
  <c r="P281" i="3"/>
  <c r="P32" i="3"/>
  <c r="P321" i="3"/>
  <c r="P320" i="3"/>
  <c r="P300" i="3"/>
  <c r="P163" i="3"/>
  <c r="P283" i="3"/>
  <c r="P179" i="3"/>
  <c r="P180" i="3"/>
  <c r="P210" i="3"/>
  <c r="P102" i="3"/>
  <c r="P324" i="3"/>
  <c r="P284" i="3"/>
  <c r="P90" i="3"/>
  <c r="P333" i="3"/>
  <c r="P200" i="3"/>
  <c r="P341" i="3"/>
  <c r="P16" i="3"/>
  <c r="P47" i="3"/>
  <c r="P340" i="3"/>
  <c r="P170" i="3"/>
  <c r="P160" i="3"/>
  <c r="P337" i="3"/>
  <c r="P289" i="3"/>
  <c r="P332" i="3"/>
  <c r="P182" i="3"/>
  <c r="P118" i="3"/>
  <c r="P98" i="3"/>
  <c r="P350" i="3"/>
  <c r="P328" i="3"/>
  <c r="P151" i="3"/>
  <c r="P35" i="3"/>
  <c r="P290" i="3"/>
  <c r="P17" i="3"/>
  <c r="P214" i="3"/>
  <c r="P150" i="3"/>
  <c r="P199" i="3"/>
  <c r="P71" i="3"/>
  <c r="P155" i="3"/>
  <c r="P194" i="3"/>
  <c r="P130" i="3"/>
  <c r="P126" i="3"/>
  <c r="P312" i="3"/>
  <c r="P80" i="3"/>
  <c r="P206" i="3"/>
  <c r="P142" i="3"/>
  <c r="P322" i="3"/>
  <c r="P152" i="3"/>
  <c r="P346" i="3"/>
  <c r="P203" i="3"/>
  <c r="P278" i="3"/>
  <c r="P171" i="3"/>
  <c r="P285" i="3"/>
  <c r="P120" i="3"/>
  <c r="P77" i="3"/>
  <c r="P40" i="3"/>
  <c r="P76" i="3"/>
  <c r="P61" i="3"/>
  <c r="P156" i="3"/>
  <c r="P295" i="3"/>
  <c r="P158" i="3"/>
  <c r="P339" i="3"/>
  <c r="P331" i="3"/>
  <c r="P60" i="3"/>
  <c r="P308" i="3"/>
  <c r="P280" i="3"/>
  <c r="P326" i="3"/>
  <c r="P270" i="3"/>
  <c r="P338" i="3"/>
  <c r="P146" i="3"/>
  <c r="P277" i="3"/>
  <c r="P138" i="3"/>
  <c r="P24" i="3"/>
  <c r="P53" i="3"/>
  <c r="P62" i="3"/>
  <c r="P215" i="3"/>
  <c r="P81" i="3"/>
  <c r="P287" i="3"/>
  <c r="P135" i="3"/>
  <c r="P28" i="3"/>
  <c r="P351" i="3"/>
  <c r="P239" i="3"/>
  <c r="P64" i="3"/>
  <c r="P207" i="3"/>
  <c r="P196" i="3"/>
  <c r="P84" i="3"/>
  <c r="P69" i="3"/>
  <c r="P65" i="3"/>
  <c r="P8" i="3"/>
  <c r="P21" i="3"/>
  <c r="P113" i="3"/>
  <c r="P30" i="3"/>
  <c r="P68" i="3"/>
  <c r="P279" i="3"/>
  <c r="P85" i="3"/>
  <c r="P292" i="3"/>
  <c r="P318" i="3"/>
  <c r="P273" i="3"/>
  <c r="P209" i="3"/>
  <c r="P198" i="3"/>
  <c r="P248" i="3"/>
  <c r="P128" i="3"/>
  <c r="P52" i="3"/>
  <c r="P55" i="3"/>
  <c r="P33" i="3"/>
  <c r="P37" i="3"/>
  <c r="P271" i="3"/>
  <c r="P144" i="3"/>
  <c r="P140" i="3"/>
  <c r="P313" i="3"/>
  <c r="P122" i="3"/>
  <c r="P307" i="3"/>
  <c r="P96" i="3"/>
  <c r="P310" i="3"/>
  <c r="P154" i="3"/>
  <c r="P108" i="3"/>
  <c r="P317" i="3"/>
  <c r="P304" i="3"/>
  <c r="P216" i="3"/>
  <c r="P143" i="3"/>
  <c r="P20" i="3"/>
  <c r="P23" i="3"/>
  <c r="P183" i="3"/>
  <c r="P36" i="3"/>
  <c r="P176" i="3"/>
  <c r="P247" i="3"/>
  <c r="P72" i="3"/>
  <c r="P99" i="3"/>
  <c r="P342" i="3"/>
  <c r="P114" i="3"/>
  <c r="P302" i="3"/>
  <c r="P309" i="3"/>
  <c r="P110" i="3"/>
  <c r="P208" i="3"/>
  <c r="P57" i="3"/>
  <c r="P291" i="3"/>
  <c r="P330" i="3"/>
  <c r="P294" i="3"/>
  <c r="P301" i="3"/>
  <c r="P56" i="3"/>
  <c r="P311" i="3"/>
  <c r="P132" i="3"/>
  <c r="P319" i="3"/>
  <c r="P286" i="3"/>
  <c r="P305" i="3"/>
  <c r="P293" i="3"/>
  <c r="P212" i="3"/>
  <c r="P145" i="3"/>
  <c r="P211" i="3"/>
  <c r="P223" i="3"/>
  <c r="P88" i="3"/>
  <c r="P303" i="3"/>
  <c r="AC89" i="3" l="1"/>
  <c r="AC221" i="3"/>
  <c r="AC29" i="3"/>
  <c r="AC288" i="3"/>
  <c r="P228" i="3"/>
  <c r="O228" i="3" s="1"/>
  <c r="P184" i="3"/>
  <c r="P63" i="3"/>
  <c r="O63" i="3" s="1"/>
  <c r="P353" i="3"/>
  <c r="Q353" i="3" s="1"/>
  <c r="P104" i="3"/>
  <c r="AC104" i="3" s="1"/>
  <c r="P75" i="3"/>
  <c r="P186" i="3"/>
  <c r="AC186" i="3" s="1"/>
  <c r="P22" i="3"/>
  <c r="AC22" i="3" s="1"/>
  <c r="P244" i="3"/>
  <c r="Q244" i="3" s="1"/>
  <c r="P220" i="3"/>
  <c r="AC220" i="3" s="1"/>
  <c r="P116" i="3"/>
  <c r="P188" i="3"/>
  <c r="P190" i="3"/>
  <c r="AC190" i="3" s="1"/>
  <c r="P12" i="3"/>
  <c r="AC12" i="3" s="1"/>
  <c r="P264" i="3"/>
  <c r="Q264" i="3" s="1"/>
  <c r="P78" i="3"/>
  <c r="AC78" i="3" s="1"/>
  <c r="AC255" i="3"/>
  <c r="AC214" i="3"/>
  <c r="P54" i="3"/>
  <c r="AC54" i="3" s="1"/>
  <c r="O78" i="3"/>
  <c r="AC175" i="3"/>
  <c r="AC355" i="3"/>
  <c r="AC182" i="3"/>
  <c r="AC177" i="3"/>
  <c r="AC319" i="3"/>
  <c r="AC27" i="3"/>
  <c r="AC169" i="3"/>
  <c r="AC103" i="3"/>
  <c r="AC166" i="3"/>
  <c r="AC321" i="3"/>
  <c r="AC240" i="3"/>
  <c r="AC316" i="3"/>
  <c r="AC83" i="3"/>
  <c r="AC328" i="3"/>
  <c r="AC114" i="3"/>
  <c r="AC331" i="3"/>
  <c r="AC291" i="3"/>
  <c r="AC253" i="3"/>
  <c r="AC31" i="3"/>
  <c r="AC315" i="3"/>
  <c r="AC61" i="3"/>
  <c r="AC318" i="3"/>
  <c r="AC126" i="3"/>
  <c r="AC167" i="3"/>
  <c r="AC69" i="3"/>
  <c r="AC119" i="3"/>
  <c r="AC192" i="3"/>
  <c r="AC280" i="3"/>
  <c r="AC43" i="3"/>
  <c r="AC156" i="3"/>
  <c r="AC346" i="3"/>
  <c r="AC110" i="3"/>
  <c r="AC57" i="3"/>
  <c r="AC146" i="3"/>
  <c r="AC342" i="3"/>
  <c r="AC324" i="3"/>
  <c r="AC71" i="3"/>
  <c r="AC144" i="3"/>
  <c r="AC292" i="3"/>
  <c r="AC108" i="3"/>
  <c r="AC94" i="3"/>
  <c r="AC289" i="3"/>
  <c r="AC41" i="3"/>
  <c r="AC75" i="3"/>
  <c r="AC181" i="3"/>
  <c r="AC60" i="3"/>
  <c r="AC163" i="3"/>
  <c r="AC33" i="3"/>
  <c r="AC124" i="3"/>
  <c r="AC203" i="3"/>
  <c r="AC313" i="3"/>
  <c r="AC84" i="3"/>
  <c r="AC317" i="3"/>
  <c r="AC229" i="3"/>
  <c r="AC66" i="3"/>
  <c r="AC98" i="3"/>
  <c r="AC183" i="3"/>
  <c r="AC278" i="3"/>
  <c r="AC330" i="3"/>
  <c r="AC349" i="3"/>
  <c r="AC225" i="3"/>
  <c r="AC282" i="3"/>
  <c r="AC276" i="3"/>
  <c r="AC259" i="3"/>
  <c r="AC197" i="3"/>
  <c r="AC107" i="3"/>
  <c r="AC222" i="3"/>
  <c r="AC246" i="3"/>
  <c r="AC121" i="3"/>
  <c r="AC210" i="3"/>
  <c r="AC93" i="3"/>
  <c r="AC143" i="3"/>
  <c r="AC208" i="3"/>
  <c r="AC59" i="3"/>
  <c r="AC130" i="3"/>
  <c r="AC56" i="3"/>
  <c r="AC158" i="3"/>
  <c r="AC336" i="3"/>
  <c r="AC105" i="3"/>
  <c r="AC335" i="3"/>
  <c r="AC116" i="3"/>
  <c r="AC148" i="3"/>
  <c r="AC266" i="3"/>
  <c r="AC35" i="3"/>
  <c r="AC350" i="3"/>
  <c r="AC281" i="3"/>
  <c r="AC40" i="3"/>
  <c r="AC199" i="3"/>
  <c r="AC91" i="3"/>
  <c r="AC15" i="3"/>
  <c r="AC68" i="3"/>
  <c r="AC101" i="3"/>
  <c r="AC233" i="3"/>
  <c r="AC252" i="3"/>
  <c r="AC155" i="3"/>
  <c r="AC307" i="3"/>
  <c r="AC274" i="3"/>
  <c r="AC348" i="3"/>
  <c r="AC283" i="3"/>
  <c r="AC275" i="3"/>
  <c r="AC351" i="3"/>
  <c r="AC117" i="3"/>
  <c r="AC339" i="3"/>
  <c r="AC332" i="3"/>
  <c r="AC171" i="3"/>
  <c r="AC153" i="3"/>
  <c r="AC341" i="3"/>
  <c r="AC8" i="3"/>
  <c r="AC273" i="3"/>
  <c r="AC213" i="3"/>
  <c r="AC26" i="3"/>
  <c r="AC123" i="3"/>
  <c r="AC329" i="3"/>
  <c r="AC151" i="3"/>
  <c r="AC334" i="3"/>
  <c r="AC20" i="3"/>
  <c r="AC263" i="3"/>
  <c r="AC170" i="3"/>
  <c r="AC87" i="3"/>
  <c r="AC6" i="3"/>
  <c r="AC62" i="3"/>
  <c r="AC39" i="3"/>
  <c r="AC185" i="3"/>
  <c r="AC239" i="3"/>
  <c r="AC218" i="3"/>
  <c r="AC305" i="3"/>
  <c r="AC176" i="3"/>
  <c r="AC290" i="3"/>
  <c r="AC140" i="3"/>
  <c r="AC269" i="3"/>
  <c r="AC13" i="3"/>
  <c r="AC95" i="3"/>
  <c r="AC132" i="3"/>
  <c r="AC86" i="3"/>
  <c r="AC17" i="3"/>
  <c r="AC122" i="3"/>
  <c r="AC247" i="3"/>
  <c r="AC23" i="3"/>
  <c r="AC296" i="3"/>
  <c r="AC298" i="3"/>
  <c r="AC237" i="3"/>
  <c r="AC102" i="3"/>
  <c r="AC49" i="3"/>
  <c r="AC138" i="3"/>
  <c r="AC338" i="3"/>
  <c r="AC72" i="3"/>
  <c r="AC293" i="3"/>
  <c r="AC36" i="3"/>
  <c r="AC149" i="3"/>
  <c r="AC38" i="3"/>
  <c r="AC287" i="3"/>
  <c r="AC90" i="3"/>
  <c r="AC67" i="3"/>
  <c r="AC188" i="3"/>
  <c r="AC207" i="3"/>
  <c r="AC198" i="3"/>
  <c r="AC34" i="3"/>
  <c r="AC79" i="3"/>
  <c r="AC265" i="3"/>
  <c r="AC111" i="3"/>
  <c r="AC236" i="3"/>
  <c r="AC217" i="3"/>
  <c r="AC184" i="3"/>
  <c r="AC306" i="3"/>
  <c r="AC206" i="3"/>
  <c r="AC113" i="3"/>
  <c r="AC202" i="3"/>
  <c r="AC295" i="3"/>
  <c r="AC271" i="3"/>
  <c r="AC100" i="3"/>
  <c r="AC272" i="3"/>
  <c r="AC142" i="3"/>
  <c r="AC65" i="3"/>
  <c r="AC154" i="3"/>
  <c r="AC32" i="3"/>
  <c r="AC323" i="3"/>
  <c r="AC157" i="3"/>
  <c r="AC99" i="3"/>
  <c r="AC303" i="3"/>
  <c r="AC194" i="3"/>
  <c r="AC308" i="3"/>
  <c r="AC24" i="3"/>
  <c r="AC251" i="3"/>
  <c r="AC53" i="3"/>
  <c r="AC196" i="3"/>
  <c r="AC311" i="3"/>
  <c r="AC21" i="3"/>
  <c r="AC314" i="3"/>
  <c r="AC279" i="3"/>
  <c r="AC145" i="3"/>
  <c r="AC284" i="3"/>
  <c r="AC193" i="3"/>
  <c r="AC85" i="3"/>
  <c r="AC135" i="3"/>
  <c r="AC200" i="3"/>
  <c r="AC216" i="3"/>
  <c r="AC164" i="3"/>
  <c r="AC327" i="3"/>
  <c r="AC312" i="3"/>
  <c r="AC230" i="3"/>
  <c r="AC238" i="3"/>
  <c r="AC215" i="3"/>
  <c r="AC150" i="3"/>
  <c r="AC310" i="3"/>
  <c r="AC88" i="3"/>
  <c r="AC223" i="3"/>
  <c r="AC286" i="3"/>
  <c r="AC277" i="3"/>
  <c r="AC333" i="3"/>
  <c r="AC304" i="3"/>
  <c r="AC152" i="3"/>
  <c r="AC300" i="3"/>
  <c r="AC297" i="3"/>
  <c r="AC118" i="3"/>
  <c r="AC64" i="3"/>
  <c r="AC28" i="3"/>
  <c r="AC261" i="3"/>
  <c r="AC337" i="3"/>
  <c r="AC320" i="3"/>
  <c r="AC18" i="3"/>
  <c r="AC254" i="3"/>
  <c r="AC16" i="3"/>
  <c r="AC209" i="3"/>
  <c r="AC294" i="3"/>
  <c r="AC25" i="3"/>
  <c r="AC180" i="3"/>
  <c r="AC325" i="3"/>
  <c r="AC162" i="3"/>
  <c r="AC52" i="3"/>
  <c r="AC131" i="3"/>
  <c r="AC248" i="3"/>
  <c r="AC120" i="3"/>
  <c r="AC262" i="3"/>
  <c r="AC160" i="3"/>
  <c r="AC231" i="3"/>
  <c r="AC106" i="3"/>
  <c r="AC285" i="3"/>
  <c r="AC147" i="3"/>
  <c r="AC354" i="3"/>
  <c r="AC70" i="3"/>
  <c r="AC211" i="3"/>
  <c r="AC302" i="3"/>
  <c r="AC48" i="3"/>
  <c r="AC174" i="3"/>
  <c r="AC178" i="3"/>
  <c r="AC232" i="3"/>
  <c r="AC112" i="3"/>
  <c r="AC270" i="3"/>
  <c r="AC76" i="3"/>
  <c r="AC125" i="3"/>
  <c r="AC258" i="3"/>
  <c r="AC77" i="3"/>
  <c r="AC245" i="3"/>
  <c r="AC191" i="3"/>
  <c r="AC37" i="3"/>
  <c r="AC299" i="3"/>
  <c r="AC55" i="3"/>
  <c r="AC47" i="3"/>
  <c r="AC128" i="3"/>
  <c r="AC256" i="3"/>
  <c r="AC92" i="3"/>
  <c r="AC133" i="3"/>
  <c r="AC30" i="3"/>
  <c r="AC322" i="3"/>
  <c r="AC224" i="3"/>
  <c r="AC82" i="3"/>
  <c r="AC179" i="3"/>
  <c r="AC249" i="3"/>
  <c r="AC80" i="3"/>
  <c r="AC345" i="3"/>
  <c r="AC44" i="3"/>
  <c r="AC134" i="3"/>
  <c r="AC159" i="3"/>
  <c r="AC81" i="3"/>
  <c r="AC212" i="3"/>
  <c r="AC96" i="3"/>
  <c r="AC309" i="3"/>
  <c r="AC326" i="3"/>
  <c r="AC195" i="3"/>
  <c r="AC137" i="3"/>
  <c r="AC139" i="3"/>
  <c r="AC301" i="3"/>
  <c r="AC340" i="3"/>
  <c r="AC343" i="3"/>
  <c r="T167" i="2"/>
  <c r="AD166" i="3"/>
  <c r="T67" i="2"/>
  <c r="AD66" i="3"/>
  <c r="T233" i="2"/>
  <c r="AD232" i="3"/>
  <c r="T178" i="2"/>
  <c r="AD177" i="3"/>
  <c r="T122" i="2"/>
  <c r="AD121" i="3"/>
  <c r="T343" i="2"/>
  <c r="AD342" i="3"/>
  <c r="T298" i="2"/>
  <c r="AD297" i="3"/>
  <c r="T259" i="2"/>
  <c r="AD258" i="3"/>
  <c r="T128" i="2"/>
  <c r="AD127" i="3"/>
  <c r="T285" i="2"/>
  <c r="AD284" i="3"/>
  <c r="T199" i="2"/>
  <c r="AD198" i="3"/>
  <c r="T331" i="2"/>
  <c r="AD330" i="3"/>
  <c r="T62" i="2"/>
  <c r="AD61" i="3"/>
  <c r="T245" i="2"/>
  <c r="AD244" i="3"/>
  <c r="T115" i="2"/>
  <c r="AD114" i="3"/>
  <c r="T289" i="2"/>
  <c r="AD288" i="3"/>
  <c r="T333" i="2"/>
  <c r="AD332" i="3"/>
  <c r="T327" i="2"/>
  <c r="AD326" i="3"/>
  <c r="T339" i="2"/>
  <c r="AD338" i="3"/>
  <c r="T296" i="2"/>
  <c r="AD295" i="3"/>
  <c r="T80" i="2"/>
  <c r="AD79" i="3"/>
  <c r="T160" i="2"/>
  <c r="AD159" i="3"/>
  <c r="T247" i="2"/>
  <c r="AD246" i="3"/>
  <c r="T272" i="2"/>
  <c r="AD271" i="3"/>
  <c r="T43" i="2"/>
  <c r="AD42" i="3"/>
  <c r="T121" i="2"/>
  <c r="AD120" i="3"/>
  <c r="T292" i="2"/>
  <c r="AD291" i="3"/>
  <c r="T352" i="2"/>
  <c r="AD351" i="3"/>
  <c r="T344" i="2"/>
  <c r="AD343" i="3"/>
  <c r="T207" i="2"/>
  <c r="AD206" i="3"/>
  <c r="T302" i="2"/>
  <c r="AD301" i="3"/>
  <c r="T243" i="2"/>
  <c r="AD242" i="3"/>
  <c r="T275" i="2"/>
  <c r="AD274" i="3"/>
  <c r="T120" i="2"/>
  <c r="AD119" i="3"/>
  <c r="T196" i="2"/>
  <c r="AD195" i="3"/>
  <c r="T262" i="2"/>
  <c r="AD261" i="3"/>
  <c r="T276" i="2"/>
  <c r="AD275" i="3"/>
  <c r="T47" i="2"/>
  <c r="AD46" i="3"/>
  <c r="T237" i="2"/>
  <c r="AD236" i="3"/>
  <c r="T206" i="2"/>
  <c r="AD205" i="3"/>
  <c r="T257" i="2"/>
  <c r="AD256" i="3"/>
  <c r="T104" i="2"/>
  <c r="AD103" i="3"/>
  <c r="T270" i="2"/>
  <c r="AD269" i="3"/>
  <c r="T90" i="2"/>
  <c r="AD89" i="3"/>
  <c r="T54" i="2"/>
  <c r="AD53" i="3"/>
  <c r="T271" i="2"/>
  <c r="AD270" i="3"/>
  <c r="T231" i="2"/>
  <c r="AD230" i="3"/>
  <c r="T7" i="2"/>
  <c r="T310" i="2"/>
  <c r="AD309" i="3"/>
  <c r="T131" i="2"/>
  <c r="AD130" i="3"/>
  <c r="T278" i="2"/>
  <c r="AD277" i="3"/>
  <c r="T342" i="2"/>
  <c r="AD341" i="3"/>
  <c r="T119" i="2"/>
  <c r="AD118" i="3"/>
  <c r="T38" i="2"/>
  <c r="AD37" i="3"/>
  <c r="T316" i="2"/>
  <c r="AD315" i="3"/>
  <c r="T130" i="2"/>
  <c r="AD129" i="3"/>
  <c r="T293" i="2"/>
  <c r="AD292" i="3"/>
  <c r="T190" i="2"/>
  <c r="AD189" i="3"/>
  <c r="T41" i="2"/>
  <c r="AD40" i="3"/>
  <c r="T89" i="2"/>
  <c r="AD88" i="3"/>
  <c r="T220" i="2"/>
  <c r="AD219" i="3"/>
  <c r="T153" i="2"/>
  <c r="AD152" i="3"/>
  <c r="T332" i="2"/>
  <c r="AD331" i="3"/>
  <c r="T31" i="2"/>
  <c r="AD30" i="3"/>
  <c r="T193" i="2"/>
  <c r="AD192" i="3"/>
  <c r="T94" i="2"/>
  <c r="AD93" i="3"/>
  <c r="T77" i="2"/>
  <c r="AD76" i="3"/>
  <c r="T195" i="2"/>
  <c r="AD194" i="3"/>
  <c r="T229" i="2"/>
  <c r="AD228" i="3"/>
  <c r="T72" i="2"/>
  <c r="AD71" i="3"/>
  <c r="T16" i="2"/>
  <c r="AD15" i="3"/>
  <c r="T187" i="2"/>
  <c r="AD186" i="3"/>
  <c r="T197" i="2"/>
  <c r="AD196" i="3"/>
  <c r="T334" i="2"/>
  <c r="AD333" i="3"/>
  <c r="T182" i="2"/>
  <c r="AD181" i="3"/>
  <c r="T19" i="2"/>
  <c r="AD18" i="3"/>
  <c r="T100" i="2"/>
  <c r="AD99" i="3"/>
  <c r="T338" i="2"/>
  <c r="AD337" i="3"/>
  <c r="T281" i="2"/>
  <c r="AD280" i="3"/>
  <c r="T85" i="2"/>
  <c r="AD84" i="3"/>
  <c r="T183" i="2"/>
  <c r="AD182" i="3"/>
  <c r="T156" i="2"/>
  <c r="AD155" i="3"/>
  <c r="T286" i="2"/>
  <c r="AD285" i="3"/>
  <c r="T99" i="2"/>
  <c r="AD98" i="3"/>
  <c r="T261" i="2"/>
  <c r="AD260" i="3"/>
  <c r="T127" i="2"/>
  <c r="AD126" i="3"/>
  <c r="T51" i="2"/>
  <c r="AD50" i="3"/>
  <c r="T241" i="2"/>
  <c r="AD240" i="3"/>
  <c r="T49" i="2"/>
  <c r="AD48" i="3"/>
  <c r="T165" i="2"/>
  <c r="AD164" i="3"/>
  <c r="T201" i="2"/>
  <c r="AD200" i="3"/>
  <c r="T288" i="2"/>
  <c r="AD287" i="3"/>
  <c r="T96" i="2"/>
  <c r="AD95" i="3"/>
  <c r="T42" i="2"/>
  <c r="AD41" i="3"/>
  <c r="T224" i="2"/>
  <c r="AD223" i="3"/>
  <c r="T323" i="2"/>
  <c r="AD322" i="3"/>
  <c r="T335" i="2"/>
  <c r="AD334" i="3"/>
  <c r="T125" i="2"/>
  <c r="AD124" i="3"/>
  <c r="T191" i="2"/>
  <c r="AD190" i="3"/>
  <c r="T209" i="2"/>
  <c r="AD208" i="3"/>
  <c r="T340" i="2"/>
  <c r="AD339" i="3"/>
  <c r="T300" i="2"/>
  <c r="AD299" i="3"/>
  <c r="T55" i="2"/>
  <c r="AD54" i="3"/>
  <c r="T345" i="2"/>
  <c r="AD344" i="3"/>
  <c r="T268" i="2"/>
  <c r="AD267" i="3"/>
  <c r="T244" i="2"/>
  <c r="AD243" i="3"/>
  <c r="T28" i="2"/>
  <c r="AD27" i="3"/>
  <c r="T307" i="2"/>
  <c r="AD306" i="3"/>
  <c r="T158" i="2"/>
  <c r="AD157" i="3"/>
  <c r="T145" i="2"/>
  <c r="AD144" i="3"/>
  <c r="T166" i="2"/>
  <c r="AD165" i="3"/>
  <c r="T283" i="2"/>
  <c r="AD282" i="3"/>
  <c r="T249" i="2"/>
  <c r="AD248" i="3"/>
  <c r="T23" i="2"/>
  <c r="AD22" i="3"/>
  <c r="T203" i="2"/>
  <c r="AD202" i="3"/>
  <c r="T35" i="2"/>
  <c r="AD34" i="3"/>
  <c r="T147" i="2"/>
  <c r="AD146" i="3"/>
  <c r="T175" i="2"/>
  <c r="AD174" i="3"/>
  <c r="T144" i="2"/>
  <c r="AD143" i="3"/>
  <c r="T318" i="2"/>
  <c r="AD317" i="3"/>
  <c r="T21" i="2"/>
  <c r="AD20" i="3"/>
  <c r="T213" i="2"/>
  <c r="AD212" i="3"/>
  <c r="T73" i="2"/>
  <c r="AD72" i="3"/>
  <c r="T71" i="2"/>
  <c r="AD70" i="3"/>
  <c r="T86" i="2"/>
  <c r="AD85" i="3"/>
  <c r="T326" i="2"/>
  <c r="AD325" i="3"/>
  <c r="T101" i="2"/>
  <c r="AD100" i="3"/>
  <c r="T304" i="2"/>
  <c r="AD303" i="3"/>
  <c r="T252" i="2"/>
  <c r="AD251" i="3"/>
  <c r="T151" i="2"/>
  <c r="AD150" i="3"/>
  <c r="T82" i="2"/>
  <c r="AD81" i="3"/>
  <c r="T24" i="2"/>
  <c r="AD23" i="3"/>
  <c r="T93" i="2"/>
  <c r="AD92" i="3"/>
  <c r="T216" i="2"/>
  <c r="AD215" i="3"/>
  <c r="T355" i="2"/>
  <c r="AD354" i="3"/>
  <c r="T290" i="2"/>
  <c r="AD289" i="3"/>
  <c r="T74" i="2"/>
  <c r="AD73" i="3"/>
  <c r="T311" i="2"/>
  <c r="AD310" i="3"/>
  <c r="T9" i="2"/>
  <c r="AD8" i="3"/>
  <c r="T295" i="2"/>
  <c r="AD294" i="3"/>
  <c r="T248" i="2"/>
  <c r="AD247" i="3"/>
  <c r="T303" i="2"/>
  <c r="AD302" i="3"/>
  <c r="T254" i="2"/>
  <c r="AD253" i="3"/>
  <c r="T177" i="2"/>
  <c r="AD176" i="3"/>
  <c r="T124" i="2"/>
  <c r="AD123" i="3"/>
  <c r="T14" i="2"/>
  <c r="AD13" i="3"/>
  <c r="T309" i="2"/>
  <c r="AD308" i="3"/>
  <c r="T87" i="2"/>
  <c r="AD86" i="3"/>
  <c r="T155" i="2"/>
  <c r="AD154" i="3"/>
  <c r="T64" i="2"/>
  <c r="AD63" i="3"/>
  <c r="T171" i="2"/>
  <c r="AD170" i="3"/>
  <c r="T217" i="2"/>
  <c r="AD216" i="3"/>
  <c r="T50" i="2"/>
  <c r="AD49" i="3"/>
  <c r="T45" i="2"/>
  <c r="AD44" i="3"/>
  <c r="T113" i="2"/>
  <c r="AD112" i="3"/>
  <c r="T132" i="2"/>
  <c r="AD131" i="3"/>
  <c r="T299" i="2"/>
  <c r="AD298" i="3"/>
  <c r="T52" i="2"/>
  <c r="AD51" i="3"/>
  <c r="T70" i="2"/>
  <c r="AD69" i="3"/>
  <c r="T317" i="2"/>
  <c r="AD316" i="3"/>
  <c r="T267" i="2"/>
  <c r="AD266" i="3"/>
  <c r="T65" i="2"/>
  <c r="AD64" i="3"/>
  <c r="T139" i="2"/>
  <c r="AD138" i="3"/>
  <c r="T312" i="2"/>
  <c r="AD311" i="3"/>
  <c r="T98" i="2"/>
  <c r="AD97" i="3"/>
  <c r="T103" i="2"/>
  <c r="AD102" i="3"/>
  <c r="T198" i="2"/>
  <c r="AD197" i="3"/>
  <c r="T230" i="2"/>
  <c r="AD229" i="3"/>
  <c r="T232" i="2"/>
  <c r="AD231" i="3"/>
  <c r="T221" i="2"/>
  <c r="AD220" i="3"/>
  <c r="T194" i="2"/>
  <c r="AD193" i="3"/>
  <c r="T10" i="2"/>
  <c r="AD9" i="3"/>
  <c r="T353" i="2"/>
  <c r="AD352" i="3"/>
  <c r="T17" i="2"/>
  <c r="AD16" i="3"/>
  <c r="T328" i="2"/>
  <c r="AD327" i="3"/>
  <c r="T76" i="2"/>
  <c r="AD75" i="3"/>
  <c r="T240" i="2"/>
  <c r="AD239" i="3"/>
  <c r="T141" i="2"/>
  <c r="AD140" i="3"/>
  <c r="T157" i="2"/>
  <c r="AD156" i="3"/>
  <c r="T347" i="2"/>
  <c r="AD346" i="3"/>
  <c r="T108" i="2"/>
  <c r="AD107" i="3"/>
  <c r="T44" i="2"/>
  <c r="AD43" i="3"/>
  <c r="T152" i="2"/>
  <c r="AD151" i="3"/>
  <c r="T154" i="2"/>
  <c r="AD153" i="3"/>
  <c r="T107" i="2"/>
  <c r="AD106" i="3"/>
  <c r="T168" i="2"/>
  <c r="AD167" i="3"/>
  <c r="T294" i="2"/>
  <c r="AD293" i="3"/>
  <c r="T48" i="2"/>
  <c r="AD47" i="3"/>
  <c r="T251" i="2"/>
  <c r="AD250" i="3"/>
  <c r="T215" i="2"/>
  <c r="AD214" i="3"/>
  <c r="T149" i="2"/>
  <c r="AD148" i="3"/>
  <c r="T330" i="2"/>
  <c r="AD329" i="3"/>
  <c r="T297" i="2"/>
  <c r="AD296" i="3"/>
  <c r="T176" i="2"/>
  <c r="AD175" i="3"/>
  <c r="T306" i="2"/>
  <c r="AD305" i="3"/>
  <c r="T225" i="2"/>
  <c r="AD224" i="3"/>
  <c r="T349" i="2"/>
  <c r="AD348" i="3"/>
  <c r="T239" i="2"/>
  <c r="AD238" i="3"/>
  <c r="T40" i="2"/>
  <c r="AD39" i="3"/>
  <c r="T263" i="2"/>
  <c r="AD262" i="3"/>
  <c r="T188" i="2"/>
  <c r="AD187" i="3"/>
  <c r="T308" i="2"/>
  <c r="AD307" i="3"/>
  <c r="T25" i="2"/>
  <c r="AD24" i="3"/>
  <c r="T226" i="2"/>
  <c r="AD225" i="3"/>
  <c r="T78" i="2"/>
  <c r="AD77" i="3"/>
  <c r="T81" i="2"/>
  <c r="AD80" i="3"/>
  <c r="T143" i="2"/>
  <c r="AD142" i="3"/>
  <c r="T329" i="2"/>
  <c r="AD328" i="3"/>
  <c r="T305" i="2"/>
  <c r="AD304" i="3"/>
  <c r="T321" i="2"/>
  <c r="AD320" i="3"/>
  <c r="T200" i="2"/>
  <c r="AD199" i="3"/>
  <c r="T88" i="2"/>
  <c r="AD87" i="3"/>
  <c r="T173" i="2"/>
  <c r="AD172" i="3"/>
  <c r="T324" i="2"/>
  <c r="AD323" i="3"/>
  <c r="T314" i="2"/>
  <c r="AD313" i="3"/>
  <c r="T59" i="2"/>
  <c r="AD58" i="3"/>
  <c r="T265" i="2"/>
  <c r="AD264" i="3"/>
  <c r="T161" i="2"/>
  <c r="AD160" i="3"/>
  <c r="T218" i="2"/>
  <c r="AD217" i="3"/>
  <c r="T266" i="2"/>
  <c r="AD265" i="3"/>
  <c r="T112" i="2"/>
  <c r="AD111" i="3"/>
  <c r="T95" i="2"/>
  <c r="AD94" i="3"/>
  <c r="T123" i="2"/>
  <c r="AD122" i="3"/>
  <c r="T264" i="2"/>
  <c r="AD263" i="3"/>
  <c r="T258" i="2"/>
  <c r="AD257" i="3"/>
  <c r="T34" i="2"/>
  <c r="AD33" i="3"/>
  <c r="T228" i="2"/>
  <c r="AD227" i="3"/>
  <c r="T354" i="2"/>
  <c r="AD353" i="3"/>
  <c r="T192" i="2"/>
  <c r="AD191" i="3"/>
  <c r="T180" i="2"/>
  <c r="AD179" i="3"/>
  <c r="T133" i="2"/>
  <c r="AD132" i="3"/>
  <c r="T57" i="2"/>
  <c r="AD56" i="3"/>
  <c r="T58" i="2"/>
  <c r="AD57" i="3"/>
  <c r="T322" i="2"/>
  <c r="AD321" i="3"/>
  <c r="T110" i="2"/>
  <c r="AD109" i="3"/>
  <c r="T212" i="2"/>
  <c r="AD211" i="3"/>
  <c r="T159" i="2"/>
  <c r="AD158" i="3"/>
  <c r="T111" i="2"/>
  <c r="AD110" i="3"/>
  <c r="T284" i="2"/>
  <c r="AD283" i="3"/>
  <c r="T172" i="2"/>
  <c r="AD171" i="3"/>
  <c r="T350" i="2"/>
  <c r="AD349" i="3"/>
  <c r="T69" i="2"/>
  <c r="AD68" i="3"/>
  <c r="T202" i="2"/>
  <c r="AD201" i="3"/>
  <c r="T114" i="2"/>
  <c r="AD113" i="3"/>
  <c r="T116" i="2"/>
  <c r="AD115" i="3"/>
  <c r="T13" i="2"/>
  <c r="AD12" i="3"/>
  <c r="T138" i="2"/>
  <c r="AD137" i="3"/>
  <c r="T235" i="2"/>
  <c r="AD234" i="3"/>
  <c r="T11" i="2"/>
  <c r="AD10" i="3"/>
  <c r="T219" i="2"/>
  <c r="AD218" i="3"/>
  <c r="T18" i="2"/>
  <c r="AD17" i="3"/>
  <c r="T336" i="2"/>
  <c r="AD335" i="3"/>
  <c r="T63" i="2"/>
  <c r="AD62" i="3"/>
  <c r="T29" i="2"/>
  <c r="AD28" i="3"/>
  <c r="T170" i="2"/>
  <c r="AD169" i="3"/>
  <c r="T211" i="2"/>
  <c r="AD210" i="3"/>
  <c r="T8" i="2"/>
  <c r="AD7" i="3"/>
  <c r="T56" i="2"/>
  <c r="AD55" i="3"/>
  <c r="T210" i="2"/>
  <c r="AD209" i="3"/>
  <c r="T280" i="2"/>
  <c r="AD279" i="3"/>
  <c r="T117" i="2"/>
  <c r="AD116" i="3"/>
  <c r="T273" i="2"/>
  <c r="AD272" i="3"/>
  <c r="T137" i="2"/>
  <c r="AD136" i="3"/>
  <c r="T26" i="2"/>
  <c r="AD25" i="3"/>
  <c r="T39" i="2"/>
  <c r="AD38" i="3"/>
  <c r="T260" i="2"/>
  <c r="AD259" i="3"/>
  <c r="T60" i="2"/>
  <c r="AD59" i="3"/>
  <c r="T174" i="2"/>
  <c r="AD173" i="3"/>
  <c r="T287" i="2"/>
  <c r="AD286" i="3"/>
  <c r="T79" i="2"/>
  <c r="AD78" i="3"/>
  <c r="T250" i="2"/>
  <c r="AD249" i="3"/>
  <c r="T118" i="2"/>
  <c r="AD117" i="3"/>
  <c r="T256" i="2"/>
  <c r="AD255" i="3"/>
  <c r="T246" i="2"/>
  <c r="AD245" i="3"/>
  <c r="T146" i="2"/>
  <c r="AD145" i="3"/>
  <c r="T227" i="2"/>
  <c r="AD226" i="3"/>
  <c r="T351" i="2"/>
  <c r="AD350" i="3"/>
  <c r="T106" i="2"/>
  <c r="AD105" i="3"/>
  <c r="T164" i="2"/>
  <c r="AD163" i="3"/>
  <c r="T15" i="2"/>
  <c r="AD14" i="3"/>
  <c r="T291" i="2"/>
  <c r="AD290" i="3"/>
  <c r="T282" i="2"/>
  <c r="AD281" i="3"/>
  <c r="T37" i="2"/>
  <c r="AD36" i="3"/>
  <c r="T325" i="2"/>
  <c r="AD324" i="3"/>
  <c r="T181" i="2"/>
  <c r="AD180" i="3"/>
  <c r="T204" i="2"/>
  <c r="AD203" i="3"/>
  <c r="T301" i="2"/>
  <c r="AD300" i="3"/>
  <c r="T269" i="2"/>
  <c r="AD268" i="3"/>
  <c r="T97" i="2"/>
  <c r="AD96" i="3"/>
  <c r="T148" i="2"/>
  <c r="AD147" i="3"/>
  <c r="T274" i="2"/>
  <c r="AD273" i="3"/>
  <c r="T61" i="2"/>
  <c r="AD60" i="3"/>
  <c r="T236" i="2"/>
  <c r="AD235" i="3"/>
  <c r="T109" i="2"/>
  <c r="AD108" i="3"/>
  <c r="T186" i="2"/>
  <c r="AD185" i="3"/>
  <c r="T142" i="2"/>
  <c r="AD141" i="3"/>
  <c r="T12" i="2"/>
  <c r="AD11" i="3"/>
  <c r="T129" i="2"/>
  <c r="AD128" i="3"/>
  <c r="T53" i="2"/>
  <c r="AD52" i="3"/>
  <c r="T255" i="2"/>
  <c r="AD254" i="3"/>
  <c r="T313" i="2"/>
  <c r="AD312" i="3"/>
  <c r="T163" i="2"/>
  <c r="AD162" i="3"/>
  <c r="T27" i="2"/>
  <c r="AD26" i="3"/>
  <c r="T134" i="2"/>
  <c r="AD133" i="3"/>
  <c r="T66" i="2"/>
  <c r="AD65" i="3"/>
  <c r="T315" i="2"/>
  <c r="AD314" i="3"/>
  <c r="T92" i="2"/>
  <c r="AD91" i="3"/>
  <c r="T234" i="2"/>
  <c r="AD233" i="3"/>
  <c r="T140" i="2"/>
  <c r="AD139" i="3"/>
  <c r="T32" i="2"/>
  <c r="AD31" i="3"/>
  <c r="T222" i="2"/>
  <c r="AD221" i="3"/>
  <c r="T279" i="2"/>
  <c r="AD278" i="3"/>
  <c r="T135" i="2"/>
  <c r="AD134" i="3"/>
  <c r="T22" i="2"/>
  <c r="AD21" i="3"/>
  <c r="T33" i="2"/>
  <c r="AD32" i="3"/>
  <c r="T346" i="2"/>
  <c r="AD345" i="3"/>
  <c r="T105" i="2"/>
  <c r="AD104" i="3"/>
  <c r="T208" i="2"/>
  <c r="AD207" i="3"/>
  <c r="T83" i="2"/>
  <c r="AD82" i="3"/>
  <c r="T189" i="2"/>
  <c r="AD188" i="3"/>
  <c r="T253" i="2"/>
  <c r="AD252" i="3"/>
  <c r="T68" i="2"/>
  <c r="AD67" i="3"/>
  <c r="T91" i="2"/>
  <c r="AD90" i="3"/>
  <c r="T150" i="2"/>
  <c r="AD149" i="3"/>
  <c r="T205" i="2"/>
  <c r="AD204" i="3"/>
  <c r="T337" i="2"/>
  <c r="AD336" i="3"/>
  <c r="T36" i="2"/>
  <c r="AD35" i="3"/>
  <c r="T75" i="2"/>
  <c r="AD74" i="3"/>
  <c r="T84" i="2"/>
  <c r="AD83" i="3"/>
  <c r="T136" i="2"/>
  <c r="AD135" i="3"/>
  <c r="T162" i="2"/>
  <c r="AD161" i="3"/>
  <c r="T214" i="2"/>
  <c r="AD213" i="3"/>
  <c r="T126" i="2"/>
  <c r="AD125" i="3"/>
  <c r="T223" i="2"/>
  <c r="AD222" i="3"/>
  <c r="T277" i="2"/>
  <c r="AD276" i="3"/>
  <c r="T242" i="2"/>
  <c r="AD241" i="3"/>
  <c r="T46" i="2"/>
  <c r="AD45" i="3"/>
  <c r="T319" i="2"/>
  <c r="AD318" i="3"/>
  <c r="T185" i="2"/>
  <c r="AD184" i="3"/>
  <c r="T20" i="2"/>
  <c r="AD19" i="3"/>
  <c r="T30" i="2"/>
  <c r="AD29" i="3"/>
  <c r="T184" i="2"/>
  <c r="AD183" i="3"/>
  <c r="T238" i="2"/>
  <c r="AD237" i="3"/>
  <c r="T179" i="2"/>
  <c r="AD178" i="3"/>
  <c r="T169" i="2"/>
  <c r="AD168" i="3"/>
  <c r="T356" i="2"/>
  <c r="AD355" i="3"/>
  <c r="T341" i="2"/>
  <c r="AD340" i="3"/>
  <c r="T348" i="2"/>
  <c r="AD347" i="3"/>
  <c r="T320" i="2"/>
  <c r="AD319" i="3"/>
  <c r="T102" i="2"/>
  <c r="AD101" i="3"/>
  <c r="P187" i="3"/>
  <c r="AC187" i="3" s="1"/>
  <c r="P19" i="3"/>
  <c r="AC19" i="3" s="1"/>
  <c r="P241" i="3"/>
  <c r="AC241" i="3" s="1"/>
  <c r="P127" i="3"/>
  <c r="O127" i="3" s="1"/>
  <c r="P51" i="3"/>
  <c r="O51" i="3" s="1"/>
  <c r="P115" i="3"/>
  <c r="AC115" i="3" s="1"/>
  <c r="AB14" i="2"/>
  <c r="AB15" i="2" s="1"/>
  <c r="AB16" i="2" s="1"/>
  <c r="P136" i="3"/>
  <c r="O136" i="3" s="1"/>
  <c r="O251" i="3"/>
  <c r="P97" i="3"/>
  <c r="O97" i="3" s="1"/>
  <c r="O99" i="3"/>
  <c r="P109" i="3"/>
  <c r="O109" i="3" s="1"/>
  <c r="P234" i="3"/>
  <c r="O234" i="3" s="1"/>
  <c r="P10" i="3"/>
  <c r="O10" i="3" s="1"/>
  <c r="P235" i="3"/>
  <c r="O235" i="3" s="1"/>
  <c r="O297" i="3"/>
  <c r="P73" i="3"/>
  <c r="O73" i="3" s="1"/>
  <c r="P205" i="3"/>
  <c r="O205" i="3" s="1"/>
  <c r="O305" i="3"/>
  <c r="P74" i="3"/>
  <c r="O74" i="3" s="1"/>
  <c r="P129" i="3"/>
  <c r="O129" i="3" s="1"/>
  <c r="P268" i="3"/>
  <c r="O268" i="3" s="1"/>
  <c r="P50" i="3"/>
  <c r="O50" i="3" s="1"/>
  <c r="O33" i="3"/>
  <c r="O37" i="3"/>
  <c r="O106" i="3"/>
  <c r="O247" i="3"/>
  <c r="O13" i="3"/>
  <c r="O342" i="3"/>
  <c r="O258" i="3"/>
  <c r="O232" i="3"/>
  <c r="O169" i="3"/>
  <c r="O153" i="3"/>
  <c r="O270" i="3"/>
  <c r="O90" i="3"/>
  <c r="O120" i="3"/>
  <c r="O314" i="3"/>
  <c r="O315" i="3"/>
  <c r="O306" i="3"/>
  <c r="O212" i="3"/>
  <c r="O147" i="3"/>
  <c r="O23" i="3"/>
  <c r="O155" i="3"/>
  <c r="O326" i="3"/>
  <c r="O301" i="3"/>
  <c r="O39" i="3"/>
  <c r="O322" i="3"/>
  <c r="O298" i="3"/>
  <c r="O192" i="3"/>
  <c r="O52" i="3"/>
  <c r="O166" i="3"/>
  <c r="O163" i="3"/>
  <c r="O77" i="3"/>
  <c r="O38" i="3"/>
  <c r="O354" i="3"/>
  <c r="O339" i="3"/>
  <c r="O138" i="3"/>
  <c r="O86" i="3"/>
  <c r="O286" i="3"/>
  <c r="O15" i="3"/>
  <c r="O156" i="3"/>
  <c r="O271" i="3"/>
  <c r="O113" i="3"/>
  <c r="O266" i="3"/>
  <c r="O175" i="3"/>
  <c r="O135" i="3"/>
  <c r="P9" i="3"/>
  <c r="O9" i="3" s="1"/>
  <c r="O133" i="3"/>
  <c r="O177" i="3"/>
  <c r="O318" i="3"/>
  <c r="O62" i="3"/>
  <c r="O217" i="3"/>
  <c r="O55" i="3"/>
  <c r="O307" i="3"/>
  <c r="O203" i="3"/>
  <c r="O249" i="3"/>
  <c r="O321" i="3"/>
  <c r="O224" i="3"/>
  <c r="O49" i="3"/>
  <c r="O137" i="3"/>
  <c r="O101" i="3"/>
  <c r="O40" i="3"/>
  <c r="O150" i="3"/>
  <c r="O196" i="3"/>
  <c r="O341" i="3"/>
  <c r="O27" i="3"/>
  <c r="O310" i="3"/>
  <c r="O274" i="3"/>
  <c r="O87" i="3"/>
  <c r="O26" i="3"/>
  <c r="O94" i="3"/>
  <c r="O8" i="3"/>
  <c r="O255" i="3"/>
  <c r="O17" i="3"/>
  <c r="O134" i="3"/>
  <c r="O72" i="3"/>
  <c r="O81" i="3"/>
  <c r="O311" i="3"/>
  <c r="O130" i="3"/>
  <c r="O340" i="3"/>
  <c r="O313" i="3"/>
  <c r="O103" i="3"/>
  <c r="O269" i="3"/>
  <c r="O159" i="3"/>
  <c r="O76" i="3"/>
  <c r="P173" i="3"/>
  <c r="Q173" i="3" s="1"/>
  <c r="P352" i="3"/>
  <c r="Q352" i="3" s="1"/>
  <c r="O176" i="3"/>
  <c r="O345" i="3"/>
  <c r="O199" i="3"/>
  <c r="O291" i="3"/>
  <c r="O105" i="3"/>
  <c r="O91" i="3"/>
  <c r="O348" i="3"/>
  <c r="O157" i="3"/>
  <c r="O31" i="3"/>
  <c r="O276" i="3"/>
  <c r="O302" i="3"/>
  <c r="O309" i="3"/>
  <c r="O35" i="3"/>
  <c r="O229" i="3"/>
  <c r="O300" i="3"/>
  <c r="O93" i="3"/>
  <c r="O114" i="3"/>
  <c r="O102" i="3"/>
  <c r="O303" i="3"/>
  <c r="O12" i="3"/>
  <c r="O185" i="3"/>
  <c r="O355" i="3"/>
  <c r="O24" i="3"/>
  <c r="O92" i="3"/>
  <c r="O316" i="3"/>
  <c r="O164" i="3"/>
  <c r="O273" i="3"/>
  <c r="O154" i="3"/>
  <c r="O146" i="3"/>
  <c r="O60" i="3"/>
  <c r="O304" i="3"/>
  <c r="O262" i="3"/>
  <c r="O214" i="3"/>
  <c r="O183" i="3"/>
  <c r="O143" i="3"/>
  <c r="O319" i="3"/>
  <c r="O277" i="3"/>
  <c r="O128" i="3"/>
  <c r="O294" i="3"/>
  <c r="O324" i="3"/>
  <c r="O350" i="3"/>
  <c r="O123" i="3"/>
  <c r="O252" i="3"/>
  <c r="O328" i="3"/>
  <c r="O151" i="3"/>
  <c r="O248" i="3"/>
  <c r="O171" i="3"/>
  <c r="O334" i="3"/>
  <c r="O131" i="3"/>
  <c r="O308" i="3"/>
  <c r="O89" i="3"/>
  <c r="O144" i="3"/>
  <c r="O265" i="3"/>
  <c r="O240" i="3"/>
  <c r="O299" i="3"/>
  <c r="O209" i="3"/>
  <c r="O41" i="3"/>
  <c r="O351" i="3"/>
  <c r="O236" i="3"/>
  <c r="O239" i="3"/>
  <c r="O126" i="3"/>
  <c r="O330" i="3"/>
  <c r="O48" i="3"/>
  <c r="O349" i="3"/>
  <c r="O222" i="3"/>
  <c r="O66" i="3"/>
  <c r="O53" i="3"/>
  <c r="O139" i="3"/>
  <c r="O21" i="3"/>
  <c r="O347" i="3"/>
  <c r="O165" i="3"/>
  <c r="O178" i="3"/>
  <c r="O278" i="3"/>
  <c r="O280" i="3"/>
  <c r="O162" i="3"/>
  <c r="O195" i="3"/>
  <c r="O282" i="3"/>
  <c r="O145" i="3"/>
  <c r="O206" i="3"/>
  <c r="O284" i="3"/>
  <c r="O140" i="3"/>
  <c r="O296" i="3"/>
  <c r="O230" i="3"/>
  <c r="O121" i="3"/>
  <c r="O167" i="3"/>
  <c r="O71" i="3"/>
  <c r="O96" i="3"/>
  <c r="O34" i="3"/>
  <c r="O213" i="3"/>
  <c r="O88" i="3"/>
  <c r="O110" i="3"/>
  <c r="O223" i="3"/>
  <c r="O211" i="3"/>
  <c r="O6" i="3"/>
  <c r="O293" i="3"/>
  <c r="O68" i="3"/>
  <c r="O108" i="3"/>
  <c r="O119" i="3"/>
  <c r="O117" i="3"/>
  <c r="O79" i="3"/>
  <c r="O283" i="3"/>
  <c r="O95" i="3"/>
  <c r="O132" i="3"/>
  <c r="O191" i="3"/>
  <c r="O25" i="3"/>
  <c r="O118" i="3"/>
  <c r="O57" i="3"/>
  <c r="O174" i="3"/>
  <c r="O198" i="3"/>
  <c r="O67" i="3"/>
  <c r="O323" i="3"/>
  <c r="O197" i="3"/>
  <c r="O85" i="3"/>
  <c r="O325" i="3"/>
  <c r="O188" i="3"/>
  <c r="O80" i="3"/>
  <c r="O256" i="3"/>
  <c r="O233" i="3"/>
  <c r="O182" i="3"/>
  <c r="O107" i="3"/>
  <c r="O64" i="3"/>
  <c r="O225" i="3"/>
  <c r="O122" i="3"/>
  <c r="O338" i="3"/>
  <c r="O329" i="3"/>
  <c r="O22" i="3"/>
  <c r="O36" i="3"/>
  <c r="O320" i="3"/>
  <c r="O221" i="3"/>
  <c r="O18" i="3"/>
  <c r="O202" i="3"/>
  <c r="O70" i="3"/>
  <c r="O285" i="3"/>
  <c r="O59" i="3"/>
  <c r="O245" i="3"/>
  <c r="O111" i="3"/>
  <c r="O346" i="3"/>
  <c r="O254" i="3"/>
  <c r="O237" i="3"/>
  <c r="O231" i="3"/>
  <c r="O32" i="3"/>
  <c r="O287" i="3"/>
  <c r="O82" i="3"/>
  <c r="O160" i="3"/>
  <c r="O29" i="3"/>
  <c r="O208" i="3"/>
  <c r="O112" i="3"/>
  <c r="O289" i="3"/>
  <c r="O238" i="3"/>
  <c r="O125" i="3"/>
  <c r="O272" i="3"/>
  <c r="O295" i="3"/>
  <c r="O56" i="3"/>
  <c r="O44" i="3"/>
  <c r="O215" i="3"/>
  <c r="O116" i="3"/>
  <c r="O261" i="3"/>
  <c r="O292" i="3"/>
  <c r="O181" i="3"/>
  <c r="O20" i="3"/>
  <c r="O333" i="3"/>
  <c r="O331" i="3"/>
  <c r="O281" i="3"/>
  <c r="O158" i="3"/>
  <c r="O218" i="3"/>
  <c r="O336" i="3"/>
  <c r="O204" i="3"/>
  <c r="O149" i="3"/>
  <c r="O200" i="3"/>
  <c r="O84" i="3"/>
  <c r="O75" i="3"/>
  <c r="O83" i="3"/>
  <c r="O210" i="3"/>
  <c r="O246" i="3"/>
  <c r="O327" i="3"/>
  <c r="O43" i="3"/>
  <c r="O28" i="3"/>
  <c r="O337" i="3"/>
  <c r="O263" i="3"/>
  <c r="O180" i="3"/>
  <c r="O30" i="3"/>
  <c r="O98" i="3"/>
  <c r="O184" i="3"/>
  <c r="O193" i="3"/>
  <c r="O279" i="3"/>
  <c r="O47" i="3"/>
  <c r="O16" i="3"/>
  <c r="O335" i="3"/>
  <c r="O343" i="3"/>
  <c r="O275" i="3"/>
  <c r="O142" i="3"/>
  <c r="O65" i="3"/>
  <c r="O317" i="3"/>
  <c r="O69" i="3"/>
  <c r="O124" i="3"/>
  <c r="O148" i="3"/>
  <c r="O152" i="3"/>
  <c r="O288" i="3"/>
  <c r="O312" i="3"/>
  <c r="O170" i="3"/>
  <c r="O332" i="3"/>
  <c r="O290" i="3"/>
  <c r="O207" i="3"/>
  <c r="O179" i="3"/>
  <c r="O216" i="3"/>
  <c r="O259" i="3"/>
  <c r="O194" i="3"/>
  <c r="O61" i="3"/>
  <c r="O253" i="3"/>
  <c r="U134" i="2"/>
  <c r="Q133" i="3"/>
  <c r="U319" i="2"/>
  <c r="Q318" i="3"/>
  <c r="U63" i="2"/>
  <c r="Q62" i="3"/>
  <c r="U218" i="2"/>
  <c r="Q217" i="3"/>
  <c r="U56" i="2"/>
  <c r="Q55" i="3"/>
  <c r="U308" i="2"/>
  <c r="Q307" i="3"/>
  <c r="U204" i="2"/>
  <c r="Q203" i="3"/>
  <c r="U250" i="2"/>
  <c r="Q249" i="3"/>
  <c r="U322" i="2"/>
  <c r="Q321" i="3"/>
  <c r="U225" i="2"/>
  <c r="Q224" i="3"/>
  <c r="U50" i="2"/>
  <c r="Q49" i="3"/>
  <c r="U138" i="2"/>
  <c r="Q137" i="3"/>
  <c r="U102" i="2"/>
  <c r="Q101" i="3"/>
  <c r="U41" i="2"/>
  <c r="Q40" i="3"/>
  <c r="U151" i="2"/>
  <c r="Q150" i="3"/>
  <c r="U197" i="2"/>
  <c r="Q196" i="3"/>
  <c r="U342" i="2"/>
  <c r="Q341" i="3"/>
  <c r="U79" i="2"/>
  <c r="U28" i="2"/>
  <c r="Q27" i="3"/>
  <c r="U311" i="2"/>
  <c r="Q310" i="3"/>
  <c r="U275" i="2"/>
  <c r="Q274" i="3"/>
  <c r="U88" i="2"/>
  <c r="Q87" i="3"/>
  <c r="U27" i="2"/>
  <c r="Q26" i="3"/>
  <c r="U261" i="2"/>
  <c r="U95" i="2"/>
  <c r="Q94" i="3"/>
  <c r="U9" i="2"/>
  <c r="Q8" i="3"/>
  <c r="U256" i="2"/>
  <c r="Q255" i="3"/>
  <c r="U18" i="2"/>
  <c r="Q17" i="3"/>
  <c r="U135" i="2"/>
  <c r="Q134" i="3"/>
  <c r="U73" i="2"/>
  <c r="Q72" i="3"/>
  <c r="U82" i="2"/>
  <c r="Q81" i="3"/>
  <c r="U312" i="2"/>
  <c r="Q311" i="3"/>
  <c r="U131" i="2"/>
  <c r="Q130" i="3"/>
  <c r="U341" i="2"/>
  <c r="Q340" i="3"/>
  <c r="U314" i="2"/>
  <c r="Q313" i="3"/>
  <c r="U104" i="2"/>
  <c r="Q103" i="3"/>
  <c r="U116" i="2"/>
  <c r="Q115" i="3"/>
  <c r="U244" i="2"/>
  <c r="U270" i="2"/>
  <c r="Q269" i="3"/>
  <c r="U160" i="2"/>
  <c r="Q159" i="3"/>
  <c r="U77" i="2"/>
  <c r="Q76" i="3"/>
  <c r="P257" i="3"/>
  <c r="O257" i="3" s="1"/>
  <c r="P168" i="3"/>
  <c r="O168" i="3" s="1"/>
  <c r="P201" i="3"/>
  <c r="O201" i="3" s="1"/>
  <c r="P42" i="3"/>
  <c r="O42" i="3" s="1"/>
  <c r="U177" i="2"/>
  <c r="Q176" i="3"/>
  <c r="U100" i="2"/>
  <c r="Q99" i="3"/>
  <c r="U200" i="2"/>
  <c r="Q199" i="3"/>
  <c r="U292" i="2"/>
  <c r="Q291" i="3"/>
  <c r="U106" i="2"/>
  <c r="Q105" i="3"/>
  <c r="U92" i="2"/>
  <c r="Q91" i="3"/>
  <c r="U349" i="2"/>
  <c r="Q348" i="3"/>
  <c r="U158" i="2"/>
  <c r="Q157" i="3"/>
  <c r="U32" i="2"/>
  <c r="Q31" i="3"/>
  <c r="U277" i="2"/>
  <c r="Q276" i="3"/>
  <c r="U206" i="2"/>
  <c r="U8" i="2"/>
  <c r="U303" i="2"/>
  <c r="Q302" i="3"/>
  <c r="U310" i="2"/>
  <c r="Q309" i="3"/>
  <c r="U36" i="2"/>
  <c r="Q35" i="3"/>
  <c r="U230" i="2"/>
  <c r="Q229" i="3"/>
  <c r="U301" i="2"/>
  <c r="Q300" i="3"/>
  <c r="V300" i="3" s="1" a="1"/>
  <c r="V300" i="3" s="1"/>
  <c r="U94" i="2"/>
  <c r="Q93" i="3"/>
  <c r="U115" i="2"/>
  <c r="Q114" i="3"/>
  <c r="U103" i="2"/>
  <c r="Q102" i="3"/>
  <c r="U304" i="2"/>
  <c r="Q303" i="3"/>
  <c r="U13" i="2"/>
  <c r="Q12" i="3"/>
  <c r="U186" i="2"/>
  <c r="Q185" i="3"/>
  <c r="U356" i="2"/>
  <c r="Q355" i="3"/>
  <c r="U25" i="2"/>
  <c r="Q24" i="3"/>
  <c r="U12" i="2"/>
  <c r="U93" i="2"/>
  <c r="Q92" i="3"/>
  <c r="U317" i="2"/>
  <c r="Q316" i="3"/>
  <c r="U165" i="2"/>
  <c r="Q164" i="3"/>
  <c r="U268" i="2"/>
  <c r="U354" i="2"/>
  <c r="U274" i="2"/>
  <c r="Q273" i="3"/>
  <c r="U46" i="2"/>
  <c r="U155" i="2"/>
  <c r="Q154" i="3"/>
  <c r="U147" i="2"/>
  <c r="Q146" i="3"/>
  <c r="U61" i="2"/>
  <c r="Q60" i="3"/>
  <c r="U202" i="2"/>
  <c r="U305" i="2"/>
  <c r="Q304" i="3"/>
  <c r="U263" i="2"/>
  <c r="Q262" i="3"/>
  <c r="U169" i="2"/>
  <c r="U215" i="2"/>
  <c r="Q214" i="3"/>
  <c r="U184" i="2"/>
  <c r="Q183" i="3"/>
  <c r="U144" i="2"/>
  <c r="Q143" i="3"/>
  <c r="U320" i="2"/>
  <c r="Q319" i="3"/>
  <c r="P226" i="3"/>
  <c r="O226" i="3" s="1"/>
  <c r="U243" i="2"/>
  <c r="U178" i="2"/>
  <c r="Q177" i="3"/>
  <c r="U278" i="2"/>
  <c r="Q277" i="3"/>
  <c r="U129" i="2"/>
  <c r="Q128" i="3"/>
  <c r="U98" i="2"/>
  <c r="U295" i="2"/>
  <c r="Q294" i="3"/>
  <c r="U325" i="2"/>
  <c r="Q324" i="3"/>
  <c r="U105" i="2"/>
  <c r="Q104" i="3"/>
  <c r="U55" i="2"/>
  <c r="U351" i="2"/>
  <c r="Q350" i="3"/>
  <c r="U124" i="2"/>
  <c r="Q123" i="3"/>
  <c r="U253" i="2"/>
  <c r="Q252" i="3"/>
  <c r="U258" i="2"/>
  <c r="U329" i="2"/>
  <c r="Q328" i="3"/>
  <c r="U152" i="2"/>
  <c r="Q151" i="3"/>
  <c r="U249" i="2"/>
  <c r="Q248" i="3"/>
  <c r="U128" i="2"/>
  <c r="U172" i="2"/>
  <c r="Q171" i="3"/>
  <c r="U15" i="2"/>
  <c r="U335" i="2"/>
  <c r="Q334" i="3"/>
  <c r="U242" i="2"/>
  <c r="U132" i="2"/>
  <c r="Q131" i="3"/>
  <c r="U309" i="2"/>
  <c r="Q308" i="3"/>
  <c r="U90" i="2"/>
  <c r="Q89" i="3"/>
  <c r="U145" i="2"/>
  <c r="Q144" i="3"/>
  <c r="U64" i="2"/>
  <c r="Q63" i="3"/>
  <c r="U266" i="2"/>
  <c r="Q265" i="3"/>
  <c r="U241" i="2"/>
  <c r="Q240" i="3"/>
  <c r="U300" i="2"/>
  <c r="Q299" i="3"/>
  <c r="U210" i="2"/>
  <c r="Q209" i="3"/>
  <c r="U42" i="2"/>
  <c r="Q41" i="3"/>
  <c r="U20" i="2"/>
  <c r="U352" i="2"/>
  <c r="Q351" i="3"/>
  <c r="U237" i="2"/>
  <c r="Q236" i="3"/>
  <c r="U240" i="2"/>
  <c r="Q239" i="3"/>
  <c r="U127" i="2"/>
  <c r="Q126" i="3"/>
  <c r="U331" i="2"/>
  <c r="Q330" i="3"/>
  <c r="U49" i="2"/>
  <c r="Q48" i="3"/>
  <c r="V48" i="3" s="1" a="1"/>
  <c r="V48" i="3" s="1"/>
  <c r="U350" i="2"/>
  <c r="Q349" i="3"/>
  <c r="U223" i="2"/>
  <c r="Q222" i="3"/>
  <c r="U67" i="2"/>
  <c r="Q66" i="3"/>
  <c r="U54" i="2"/>
  <c r="Q53" i="3"/>
  <c r="U140" i="2"/>
  <c r="Q139" i="3"/>
  <c r="U22" i="2"/>
  <c r="Q21" i="3"/>
  <c r="Q75" i="3"/>
  <c r="U11" i="2"/>
  <c r="U298" i="2"/>
  <c r="Q297" i="3"/>
  <c r="U348" i="2"/>
  <c r="Q347" i="3"/>
  <c r="U166" i="2"/>
  <c r="Q165" i="3"/>
  <c r="U179" i="2"/>
  <c r="Q178" i="3"/>
  <c r="V178" i="3" s="1" a="1"/>
  <c r="V178" i="3" s="1"/>
  <c r="U279" i="2"/>
  <c r="Q278" i="3"/>
  <c r="U281" i="2"/>
  <c r="Q280" i="3"/>
  <c r="U163" i="2"/>
  <c r="Q162" i="3"/>
  <c r="U196" i="2"/>
  <c r="Q195" i="3"/>
  <c r="U283" i="2"/>
  <c r="Q282" i="3"/>
  <c r="U142" i="2"/>
  <c r="U146" i="2"/>
  <c r="Q145" i="3"/>
  <c r="U207" i="2"/>
  <c r="Q206" i="3"/>
  <c r="U285" i="2"/>
  <c r="Q284" i="3"/>
  <c r="U141" i="2"/>
  <c r="Q140" i="3"/>
  <c r="U110" i="2"/>
  <c r="U297" i="2"/>
  <c r="Q296" i="3"/>
  <c r="U231" i="2"/>
  <c r="Q230" i="3"/>
  <c r="U187" i="2"/>
  <c r="U122" i="2"/>
  <c r="Q121" i="3"/>
  <c r="U168" i="2"/>
  <c r="Q167" i="3"/>
  <c r="U72" i="2"/>
  <c r="Q71" i="3"/>
  <c r="U190" i="2"/>
  <c r="U97" i="2"/>
  <c r="Q96" i="3"/>
  <c r="U35" i="2"/>
  <c r="Q34" i="3"/>
  <c r="U188" i="2"/>
  <c r="U214" i="2"/>
  <c r="Q213" i="3"/>
  <c r="U89" i="2"/>
  <c r="Q88" i="3"/>
  <c r="U229" i="2"/>
  <c r="U111" i="2"/>
  <c r="Q110" i="3"/>
  <c r="U224" i="2"/>
  <c r="Q223" i="3"/>
  <c r="U252" i="2"/>
  <c r="Q251" i="3"/>
  <c r="U43" i="2"/>
  <c r="U212" i="2"/>
  <c r="Q211" i="3"/>
  <c r="U7" i="2"/>
  <c r="Q6" i="3"/>
  <c r="U294" i="2"/>
  <c r="Q293" i="3"/>
  <c r="U269" i="2"/>
  <c r="U69" i="2"/>
  <c r="Q68" i="3"/>
  <c r="U109" i="2"/>
  <c r="Q108" i="3"/>
  <c r="U120" i="2"/>
  <c r="Q119" i="3"/>
  <c r="U118" i="2"/>
  <c r="Q117" i="3"/>
  <c r="U80" i="2"/>
  <c r="Q79" i="3"/>
  <c r="U284" i="2"/>
  <c r="Q283" i="3"/>
  <c r="U96" i="2"/>
  <c r="Q95" i="3"/>
  <c r="U133" i="2"/>
  <c r="Q132" i="3"/>
  <c r="U192" i="2"/>
  <c r="Q191" i="3"/>
  <c r="U26" i="2"/>
  <c r="Q25" i="3"/>
  <c r="U58" i="2"/>
  <c r="Q57" i="3"/>
  <c r="U235" i="2"/>
  <c r="U259" i="2"/>
  <c r="Q258" i="3"/>
  <c r="U173" i="2"/>
  <c r="U59" i="2"/>
  <c r="U220" i="2"/>
  <c r="U175" i="2"/>
  <c r="Q174" i="3"/>
  <c r="U199" i="2"/>
  <c r="Q198" i="3"/>
  <c r="U68" i="2"/>
  <c r="Q67" i="3"/>
  <c r="U245" i="2"/>
  <c r="U324" i="2"/>
  <c r="Q323" i="3"/>
  <c r="U198" i="2"/>
  <c r="Q197" i="3"/>
  <c r="U86" i="2"/>
  <c r="Q85" i="3"/>
  <c r="U326" i="2"/>
  <c r="Q325" i="3"/>
  <c r="U189" i="2"/>
  <c r="Q188" i="3"/>
  <c r="U81" i="2"/>
  <c r="Q80" i="3"/>
  <c r="U257" i="2"/>
  <c r="Q256" i="3"/>
  <c r="U265" i="2"/>
  <c r="U234" i="2"/>
  <c r="Q233" i="3"/>
  <c r="U183" i="2"/>
  <c r="Q182" i="3"/>
  <c r="U108" i="2"/>
  <c r="Q107" i="3"/>
  <c r="U65" i="2"/>
  <c r="Q64" i="3"/>
  <c r="U226" i="2"/>
  <c r="Q225" i="3"/>
  <c r="U130" i="2"/>
  <c r="U123" i="2"/>
  <c r="Q122" i="3"/>
  <c r="U174" i="2"/>
  <c r="U191" i="2"/>
  <c r="U339" i="2"/>
  <c r="Q338" i="3"/>
  <c r="U330" i="2"/>
  <c r="Q329" i="3"/>
  <c r="U23" i="2"/>
  <c r="Q22" i="3"/>
  <c r="U37" i="2"/>
  <c r="Q36" i="3"/>
  <c r="U321" i="2"/>
  <c r="Q320" i="3"/>
  <c r="U222" i="2"/>
  <c r="Q221" i="3"/>
  <c r="U19" i="2"/>
  <c r="Q18" i="3"/>
  <c r="U137" i="2"/>
  <c r="U228" i="2"/>
  <c r="U203" i="2"/>
  <c r="Q202" i="3"/>
  <c r="U71" i="2"/>
  <c r="Q70" i="3"/>
  <c r="U286" i="2"/>
  <c r="Q285" i="3"/>
  <c r="U306" i="2"/>
  <c r="Q305" i="3"/>
  <c r="U52" i="2"/>
  <c r="U246" i="2"/>
  <c r="Q245" i="3"/>
  <c r="U347" i="2"/>
  <c r="Q346" i="3"/>
  <c r="U101" i="2"/>
  <c r="Q100" i="3"/>
  <c r="V100" i="3" s="1" a="1"/>
  <c r="V100" i="3" s="1"/>
  <c r="U75" i="2"/>
  <c r="U255" i="2"/>
  <c r="Q254" i="3"/>
  <c r="U238" i="2"/>
  <c r="Q237" i="3"/>
  <c r="U232" i="2"/>
  <c r="Q231" i="3"/>
  <c r="U33" i="2"/>
  <c r="Q32" i="3"/>
  <c r="U288" i="2"/>
  <c r="Q287" i="3"/>
  <c r="U83" i="2"/>
  <c r="Q82" i="3"/>
  <c r="U161" i="2"/>
  <c r="Q160" i="3"/>
  <c r="V160" i="3" s="1" a="1"/>
  <c r="V160" i="3" s="1"/>
  <c r="U30" i="2"/>
  <c r="Q29" i="3"/>
  <c r="U209" i="2"/>
  <c r="Q208" i="3"/>
  <c r="U113" i="2"/>
  <c r="Q112" i="3"/>
  <c r="U290" i="2"/>
  <c r="Q289" i="3"/>
  <c r="U239" i="2"/>
  <c r="Q238" i="3"/>
  <c r="U126" i="2"/>
  <c r="Q125" i="3"/>
  <c r="U162" i="2"/>
  <c r="U273" i="2"/>
  <c r="Q272" i="3"/>
  <c r="V272" i="3" s="1" a="1"/>
  <c r="V272" i="3" s="1"/>
  <c r="U296" i="2"/>
  <c r="Q295" i="3"/>
  <c r="U57" i="2"/>
  <c r="Q56" i="3"/>
  <c r="U45" i="2"/>
  <c r="Q44" i="3"/>
  <c r="U216" i="2"/>
  <c r="Q215" i="3"/>
  <c r="U345" i="2"/>
  <c r="U117" i="2"/>
  <c r="Q116" i="3"/>
  <c r="U262" i="2"/>
  <c r="Q261" i="3"/>
  <c r="U293" i="2"/>
  <c r="Q292" i="3"/>
  <c r="U182" i="2"/>
  <c r="Q181" i="3"/>
  <c r="U21" i="2"/>
  <c r="Q20" i="3"/>
  <c r="V20" i="3" s="1" a="1"/>
  <c r="V20" i="3" s="1"/>
  <c r="U236" i="2"/>
  <c r="U334" i="2"/>
  <c r="Q333" i="3"/>
  <c r="U332" i="2"/>
  <c r="Q331" i="3"/>
  <c r="U282" i="2"/>
  <c r="Q281" i="3"/>
  <c r="U159" i="2"/>
  <c r="Q158" i="3"/>
  <c r="U219" i="2"/>
  <c r="Q218" i="3"/>
  <c r="U337" i="2"/>
  <c r="Q336" i="3"/>
  <c r="U353" i="2"/>
  <c r="U205" i="2"/>
  <c r="Q204" i="3"/>
  <c r="U150" i="2"/>
  <c r="Q149" i="3"/>
  <c r="U201" i="2"/>
  <c r="Q200" i="3"/>
  <c r="U85" i="2"/>
  <c r="Q84" i="3"/>
  <c r="U34" i="2"/>
  <c r="Q33" i="3"/>
  <c r="U60" i="2"/>
  <c r="Q59" i="3"/>
  <c r="U119" i="2"/>
  <c r="Q118" i="3"/>
  <c r="U112" i="2"/>
  <c r="Q111" i="3"/>
  <c r="U84" i="2"/>
  <c r="Q83" i="3"/>
  <c r="U38" i="2"/>
  <c r="Q37" i="3"/>
  <c r="U211" i="2"/>
  <c r="Q210" i="3"/>
  <c r="U247" i="2"/>
  <c r="Q246" i="3"/>
  <c r="U328" i="2"/>
  <c r="Q327" i="3"/>
  <c r="U44" i="2"/>
  <c r="Q43" i="3"/>
  <c r="U29" i="2"/>
  <c r="Q28" i="3"/>
  <c r="U338" i="2"/>
  <c r="Q337" i="3"/>
  <c r="U264" i="2"/>
  <c r="Q263" i="3"/>
  <c r="U181" i="2"/>
  <c r="Q180" i="3"/>
  <c r="U31" i="2"/>
  <c r="Q30" i="3"/>
  <c r="U47" i="2"/>
  <c r="U99" i="2"/>
  <c r="Q98" i="3"/>
  <c r="U185" i="2"/>
  <c r="Q184" i="3"/>
  <c r="U194" i="2"/>
  <c r="Q193" i="3"/>
  <c r="U280" i="2"/>
  <c r="Q279" i="3"/>
  <c r="U48" i="2"/>
  <c r="Q47" i="3"/>
  <c r="U17" i="2"/>
  <c r="Q16" i="3"/>
  <c r="U336" i="2"/>
  <c r="Q335" i="3"/>
  <c r="U227" i="2"/>
  <c r="U344" i="2"/>
  <c r="Q343" i="3"/>
  <c r="U276" i="2"/>
  <c r="Q275" i="3"/>
  <c r="U143" i="2"/>
  <c r="Q142" i="3"/>
  <c r="U74" i="2"/>
  <c r="U66" i="2"/>
  <c r="Q65" i="3"/>
  <c r="V65" i="3" s="1" a="1"/>
  <c r="V65" i="3" s="1"/>
  <c r="U318" i="2"/>
  <c r="Q317" i="3"/>
  <c r="U70" i="2"/>
  <c r="Q69" i="3"/>
  <c r="U125" i="2"/>
  <c r="Q124" i="3"/>
  <c r="U149" i="2"/>
  <c r="Q148" i="3"/>
  <c r="U153" i="2"/>
  <c r="Q152" i="3"/>
  <c r="U289" i="2"/>
  <c r="Q288" i="3"/>
  <c r="U313" i="2"/>
  <c r="Q312" i="3"/>
  <c r="U171" i="2"/>
  <c r="Q170" i="3"/>
  <c r="V170" i="3" s="1" a="1"/>
  <c r="V170" i="3" s="1"/>
  <c r="U333" i="2"/>
  <c r="Q332" i="3"/>
  <c r="U291" i="2"/>
  <c r="Q290" i="3"/>
  <c r="U208" i="2"/>
  <c r="Q207" i="3"/>
  <c r="U180" i="2"/>
  <c r="Q179" i="3"/>
  <c r="U217" i="2"/>
  <c r="Q216" i="3"/>
  <c r="U260" i="2"/>
  <c r="Q259" i="3"/>
  <c r="U195" i="2"/>
  <c r="Q194" i="3"/>
  <c r="U62" i="2"/>
  <c r="Q61" i="3"/>
  <c r="V61" i="3" s="1" a="1"/>
  <c r="V61" i="3" s="1"/>
  <c r="Q253" i="3"/>
  <c r="U107" i="2"/>
  <c r="Q106" i="3"/>
  <c r="U51" i="2"/>
  <c r="U346" i="2"/>
  <c r="Q345" i="3"/>
  <c r="V345" i="3" s="1" a="1"/>
  <c r="V345" i="3" s="1"/>
  <c r="U248" i="2"/>
  <c r="Q247" i="3"/>
  <c r="U14" i="2"/>
  <c r="Q13" i="3"/>
  <c r="U343" i="2"/>
  <c r="Q342" i="3"/>
  <c r="U233" i="2"/>
  <c r="Q232" i="3"/>
  <c r="U170" i="2"/>
  <c r="Q169" i="3"/>
  <c r="U154" i="2"/>
  <c r="Q153" i="3"/>
  <c r="U271" i="2"/>
  <c r="Q270" i="3"/>
  <c r="U91" i="2"/>
  <c r="Q90" i="3"/>
  <c r="V90" i="3" s="1" a="1"/>
  <c r="V90" i="3" s="1"/>
  <c r="U121" i="2"/>
  <c r="Q120" i="3"/>
  <c r="U315" i="2"/>
  <c r="Q314" i="3"/>
  <c r="U316" i="2"/>
  <c r="Q315" i="3"/>
  <c r="U307" i="2"/>
  <c r="Q306" i="3"/>
  <c r="U10" i="2"/>
  <c r="U213" i="2"/>
  <c r="Q212" i="3"/>
  <c r="U148" i="2"/>
  <c r="Q147" i="3"/>
  <c r="U24" i="2"/>
  <c r="Q23" i="3"/>
  <c r="U156" i="2"/>
  <c r="Q155" i="3"/>
  <c r="U327" i="2"/>
  <c r="Q326" i="3"/>
  <c r="U302" i="2"/>
  <c r="Q301" i="3"/>
  <c r="U40" i="2"/>
  <c r="Q39" i="3"/>
  <c r="U323" i="2"/>
  <c r="Q322" i="3"/>
  <c r="U299" i="2"/>
  <c r="Q298" i="3"/>
  <c r="U193" i="2"/>
  <c r="Q192" i="3"/>
  <c r="U53" i="2"/>
  <c r="Q52" i="3"/>
  <c r="U167" i="2"/>
  <c r="Q166" i="3"/>
  <c r="V166" i="3" s="1" a="1"/>
  <c r="V166" i="3" s="1"/>
  <c r="U164" i="2"/>
  <c r="Q163" i="3"/>
  <c r="U78" i="2"/>
  <c r="Q77" i="3"/>
  <c r="U39" i="2"/>
  <c r="Q38" i="3"/>
  <c r="U355" i="2"/>
  <c r="Q354" i="3"/>
  <c r="U340" i="2"/>
  <c r="Q339" i="3"/>
  <c r="U139" i="2"/>
  <c r="Q138" i="3"/>
  <c r="U87" i="2"/>
  <c r="Q86" i="3"/>
  <c r="U287" i="2"/>
  <c r="Q286" i="3"/>
  <c r="U16" i="2"/>
  <c r="Q15" i="3"/>
  <c r="U157" i="2"/>
  <c r="Q156" i="3"/>
  <c r="U272" i="2"/>
  <c r="Q271" i="3"/>
  <c r="U221" i="2"/>
  <c r="U114" i="2"/>
  <c r="Q113" i="3"/>
  <c r="U267" i="2"/>
  <c r="Q266" i="3"/>
  <c r="U176" i="2"/>
  <c r="Q175" i="3"/>
  <c r="U136" i="2"/>
  <c r="Q135" i="3"/>
  <c r="U251" i="2"/>
  <c r="AE13" i="2"/>
  <c r="AE14" i="2" s="1"/>
  <c r="AE15" i="2" s="1"/>
  <c r="P58" i="3"/>
  <c r="O58" i="3" s="1"/>
  <c r="P242" i="3"/>
  <c r="O242" i="3" s="1"/>
  <c r="P7" i="3"/>
  <c r="Q7" i="3" s="1"/>
  <c r="P141" i="3"/>
  <c r="O141" i="3" s="1"/>
  <c r="P11" i="3"/>
  <c r="O11" i="3" s="1"/>
  <c r="P227" i="3"/>
  <c r="O227" i="3" s="1"/>
  <c r="P243" i="3"/>
  <c r="O243" i="3" s="1"/>
  <c r="P344" i="3"/>
  <c r="Q344" i="3" s="1"/>
  <c r="P45" i="3"/>
  <c r="O45" i="3" s="1"/>
  <c r="P161" i="3"/>
  <c r="Q161" i="3" s="1"/>
  <c r="P46" i="3"/>
  <c r="O46" i="3" s="1"/>
  <c r="P172" i="3"/>
  <c r="O172" i="3" s="1"/>
  <c r="P267" i="3"/>
  <c r="O267" i="3" s="1"/>
  <c r="P14" i="3"/>
  <c r="O14" i="3" s="1"/>
  <c r="P189" i="3"/>
  <c r="Q189" i="3" s="1"/>
  <c r="P250" i="3"/>
  <c r="O250" i="3" s="1"/>
  <c r="P219" i="3"/>
  <c r="O219" i="3" s="1"/>
  <c r="AD8" i="2"/>
  <c r="AD9" i="2" s="1"/>
  <c r="AD10" i="2" s="1"/>
  <c r="AD11" i="2" s="1"/>
  <c r="AD12" i="2" s="1"/>
  <c r="P260" i="3"/>
  <c r="Q260" i="3" s="1"/>
  <c r="V273" i="3" l="1" a="1"/>
  <c r="V273" i="3" s="1"/>
  <c r="V98" i="3" a="1"/>
  <c r="V98" i="3" s="1"/>
  <c r="V315" i="3" a="1"/>
  <c r="V315" i="3" s="1"/>
  <c r="V85" i="3" a="1"/>
  <c r="V85" i="3" s="1"/>
  <c r="V102" i="3" a="1"/>
  <c r="V102" i="3" s="1"/>
  <c r="V342" i="3" a="1"/>
  <c r="V342" i="3" s="1"/>
  <c r="O104" i="3"/>
  <c r="V104" i="3" s="1" a="1"/>
  <c r="V104" i="3" s="1"/>
  <c r="V324" i="3" a="1"/>
  <c r="V324" i="3" s="1"/>
  <c r="V93" i="3" a="1"/>
  <c r="V93" i="3" s="1"/>
  <c r="V259" i="3" a="1"/>
  <c r="V259" i="3" s="1"/>
  <c r="V347" i="3" a="1"/>
  <c r="V347" i="3" s="1"/>
  <c r="V26" i="3" a="1"/>
  <c r="V26" i="3" s="1"/>
  <c r="V86" i="3" a="1"/>
  <c r="V86" i="3" s="1"/>
  <c r="V23" i="3" a="1"/>
  <c r="V23" i="3" s="1"/>
  <c r="V270" i="3" a="1"/>
  <c r="V270" i="3" s="1"/>
  <c r="V106" i="3" a="1"/>
  <c r="V106" i="3" s="1"/>
  <c r="V128" i="3" a="1"/>
  <c r="V128" i="3" s="1"/>
  <c r="V355" i="3" a="1"/>
  <c r="V355" i="3" s="1"/>
  <c r="V229" i="3" a="1"/>
  <c r="V229" i="3" s="1"/>
  <c r="V91" i="3" a="1"/>
  <c r="V91" i="3" s="1"/>
  <c r="V81" i="3" a="1"/>
  <c r="V81" i="3" s="1"/>
  <c r="V87" i="3" a="1"/>
  <c r="V87" i="3" s="1"/>
  <c r="V101" i="3" a="1"/>
  <c r="V101" i="3" s="1"/>
  <c r="V175" i="3" a="1"/>
  <c r="V175" i="3" s="1"/>
  <c r="V138" i="3" a="1"/>
  <c r="V138" i="3" s="1"/>
  <c r="V192" i="3" a="1"/>
  <c r="V192" i="3" s="1"/>
  <c r="V147" i="3" a="1"/>
  <c r="V147" i="3" s="1"/>
  <c r="V153" i="3" a="1"/>
  <c r="V153" i="3" s="1"/>
  <c r="V37" i="3" a="1"/>
  <c r="V37" i="3" s="1"/>
  <c r="V251" i="3" a="1"/>
  <c r="V251" i="3" s="1"/>
  <c r="V180" i="3" a="1"/>
  <c r="V180" i="3" s="1"/>
  <c r="V239" i="3" a="1"/>
  <c r="V239" i="3" s="1"/>
  <c r="V146" i="3" a="1"/>
  <c r="V146" i="3" s="1"/>
  <c r="V105" i="3" a="1"/>
  <c r="V105" i="3" s="1"/>
  <c r="V159" i="3" a="1"/>
  <c r="V159" i="3" s="1"/>
  <c r="V72" i="3" a="1"/>
  <c r="V72" i="3" s="1"/>
  <c r="V274" i="3" a="1"/>
  <c r="V274" i="3" s="1"/>
  <c r="V266" i="3" a="1"/>
  <c r="V266" i="3" s="1"/>
  <c r="V57" i="3" a="1"/>
  <c r="V57" i="3" s="1"/>
  <c r="V117" i="3" a="1"/>
  <c r="V117" i="3" s="1"/>
  <c r="V110" i="3" a="1"/>
  <c r="V110" i="3" s="1"/>
  <c r="V53" i="3" a="1"/>
  <c r="V53" i="3" s="1"/>
  <c r="V236" i="3" a="1"/>
  <c r="V236" i="3" s="1"/>
  <c r="V89" i="3" a="1"/>
  <c r="V89" i="3" s="1"/>
  <c r="V252" i="3" a="1"/>
  <c r="V252" i="3" s="1"/>
  <c r="V319" i="3" a="1"/>
  <c r="V319" i="3" s="1"/>
  <c r="V154" i="3" a="1"/>
  <c r="V154" i="3" s="1"/>
  <c r="V309" i="3" a="1"/>
  <c r="V309" i="3" s="1"/>
  <c r="V269" i="3" a="1"/>
  <c r="V269" i="3" s="1"/>
  <c r="V290" i="3" a="1"/>
  <c r="V290" i="3" s="1"/>
  <c r="V69" i="3" a="1"/>
  <c r="V69" i="3" s="1"/>
  <c r="V47" i="3" a="1"/>
  <c r="V47" i="3" s="1"/>
  <c r="V331" i="3" a="1"/>
  <c r="V331" i="3" s="1"/>
  <c r="V44" i="3" a="1"/>
  <c r="V44" i="3" s="1"/>
  <c r="V208" i="3" a="1"/>
  <c r="V208" i="3" s="1"/>
  <c r="V254" i="3" a="1"/>
  <c r="V254" i="3" s="1"/>
  <c r="V225" i="3" a="1"/>
  <c r="V225" i="3" s="1"/>
  <c r="V325" i="3" a="1"/>
  <c r="V325" i="3" s="1"/>
  <c r="V118" i="3" a="1"/>
  <c r="V118" i="3" s="1"/>
  <c r="V88" i="3" a="1"/>
  <c r="V88" i="3" s="1"/>
  <c r="V296" i="3" a="1"/>
  <c r="V296" i="3" s="1"/>
  <c r="V280" i="3" a="1"/>
  <c r="V280" i="3" s="1"/>
  <c r="V308" i="3" a="1"/>
  <c r="V308" i="3" s="1"/>
  <c r="V123" i="3" a="1"/>
  <c r="V123" i="3" s="1"/>
  <c r="V303" i="3" a="1"/>
  <c r="V303" i="3" s="1"/>
  <c r="V199" i="3" a="1"/>
  <c r="V199" i="3" s="1"/>
  <c r="V103" i="3" a="1"/>
  <c r="V103" i="3" s="1"/>
  <c r="V318" i="3" a="1"/>
  <c r="V318" i="3" s="1"/>
  <c r="V38" i="3" a="1"/>
  <c r="V38" i="3" s="1"/>
  <c r="V253" i="3" a="1"/>
  <c r="V253" i="3" s="1"/>
  <c r="V317" i="3" a="1"/>
  <c r="V317" i="3" s="1"/>
  <c r="V28" i="3" a="1"/>
  <c r="V28" i="3" s="1"/>
  <c r="V200" i="3" a="1"/>
  <c r="V200" i="3" s="1"/>
  <c r="V333" i="3" a="1"/>
  <c r="V333" i="3" s="1"/>
  <c r="V56" i="3" a="1"/>
  <c r="V56" i="3" s="1"/>
  <c r="V29" i="3" a="1"/>
  <c r="V29" i="3" s="1"/>
  <c r="V221" i="3" a="1"/>
  <c r="V221" i="3" s="1"/>
  <c r="V64" i="3" a="1"/>
  <c r="V64" i="3" s="1"/>
  <c r="V108" i="3" a="1"/>
  <c r="V108" i="3" s="1"/>
  <c r="V313" i="3" a="1"/>
  <c r="V313" i="3" s="1"/>
  <c r="V341" i="3" a="1"/>
  <c r="V341" i="3" s="1"/>
  <c r="V177" i="3" a="1"/>
  <c r="V177" i="3" s="1"/>
  <c r="V43" i="3" a="1"/>
  <c r="V43" i="3" s="1"/>
  <c r="V149" i="3" a="1"/>
  <c r="V149" i="3" s="1"/>
  <c r="V295" i="3" a="1"/>
  <c r="V295" i="3" s="1"/>
  <c r="V320" i="3" a="1"/>
  <c r="V320" i="3" s="1"/>
  <c r="V107" i="3" a="1"/>
  <c r="V107" i="3" s="1"/>
  <c r="V191" i="3" a="1"/>
  <c r="V191" i="3" s="1"/>
  <c r="V68" i="3" a="1"/>
  <c r="V68" i="3" s="1"/>
  <c r="V34" i="3" a="1"/>
  <c r="V34" i="3" s="1"/>
  <c r="V284" i="3" a="1"/>
  <c r="V284" i="3" s="1"/>
  <c r="V349" i="3" a="1"/>
  <c r="V349" i="3" s="1"/>
  <c r="V209" i="3" a="1"/>
  <c r="V209" i="3" s="1"/>
  <c r="V214" i="3" a="1"/>
  <c r="V214" i="3" s="1"/>
  <c r="V133" i="3" a="1"/>
  <c r="V133" i="3" s="1"/>
  <c r="V194" i="3" a="1"/>
  <c r="V194" i="3" s="1"/>
  <c r="V142" i="3" a="1"/>
  <c r="V142" i="3" s="1"/>
  <c r="V184" i="3" a="1"/>
  <c r="V184" i="3" s="1"/>
  <c r="V327" i="3" a="1"/>
  <c r="V327" i="3" s="1"/>
  <c r="V204" i="3" a="1"/>
  <c r="V204" i="3" s="1"/>
  <c r="V323" i="3" a="1"/>
  <c r="V323" i="3" s="1"/>
  <c r="V171" i="3" a="1"/>
  <c r="V171" i="3" s="1"/>
  <c r="V279" i="3" a="1"/>
  <c r="V279" i="3" s="1"/>
  <c r="V351" i="3" a="1"/>
  <c r="V351" i="3" s="1"/>
  <c r="V137" i="3" a="1"/>
  <c r="V137" i="3" s="1"/>
  <c r="Q220" i="3"/>
  <c r="V82" i="3" a="1"/>
  <c r="V82" i="3" s="1"/>
  <c r="V111" i="3" a="1"/>
  <c r="V111" i="3" s="1"/>
  <c r="V197" i="3" a="1"/>
  <c r="V197" i="3" s="1"/>
  <c r="V25" i="3" a="1"/>
  <c r="V25" i="3" s="1"/>
  <c r="V213" i="3" a="1"/>
  <c r="V213" i="3" s="1"/>
  <c r="V140" i="3" a="1"/>
  <c r="V140" i="3" s="1"/>
  <c r="V278" i="3" a="1"/>
  <c r="V278" i="3" s="1"/>
  <c r="V222" i="3" a="1"/>
  <c r="V222" i="3" s="1"/>
  <c r="V41" i="3" a="1"/>
  <c r="V41" i="3" s="1"/>
  <c r="V131" i="3" a="1"/>
  <c r="V131" i="3" s="1"/>
  <c r="V350" i="3" a="1"/>
  <c r="V350" i="3" s="1"/>
  <c r="V143" i="3" a="1"/>
  <c r="V143" i="3" s="1"/>
  <c r="V12" i="3" a="1"/>
  <c r="V12" i="3" s="1"/>
  <c r="V134" i="3" a="1"/>
  <c r="V134" i="3" s="1"/>
  <c r="V310" i="3" a="1"/>
  <c r="V310" i="3" s="1"/>
  <c r="V49" i="3" a="1"/>
  <c r="V49" i="3" s="1"/>
  <c r="V62" i="3" a="1"/>
  <c r="V62" i="3" s="1"/>
  <c r="V113" i="3" a="1"/>
  <c r="V113" i="3" s="1"/>
  <c r="V339" i="3" a="1"/>
  <c r="V339" i="3" s="1"/>
  <c r="V298" i="3" a="1"/>
  <c r="V298" i="3" s="1"/>
  <c r="V212" i="3" a="1"/>
  <c r="V212" i="3" s="1"/>
  <c r="V169" i="3" a="1"/>
  <c r="V169" i="3" s="1"/>
  <c r="V33" i="3" a="1"/>
  <c r="V33" i="3" s="1"/>
  <c r="V297" i="3" a="1"/>
  <c r="V297" i="3" s="1"/>
  <c r="AC228" i="3"/>
  <c r="V182" i="3" a="1"/>
  <c r="V182" i="3" s="1"/>
  <c r="O54" i="3"/>
  <c r="O353" i="3"/>
  <c r="V353" i="3" s="1" a="1"/>
  <c r="V353" i="3" s="1"/>
  <c r="V306" i="3" a="1"/>
  <c r="V306" i="3" s="1"/>
  <c r="V52" i="3" a="1"/>
  <c r="V52" i="3" s="1"/>
  <c r="V288" i="3" a="1"/>
  <c r="V288" i="3" s="1"/>
  <c r="V275" i="3" a="1"/>
  <c r="V275" i="3" s="1"/>
  <c r="V246" i="3" a="1"/>
  <c r="V246" i="3" s="1"/>
  <c r="V336" i="3" a="1"/>
  <c r="V336" i="3" s="1"/>
  <c r="V292" i="3" a="1"/>
  <c r="V292" i="3" s="1"/>
  <c r="V287" i="3" a="1"/>
  <c r="V287" i="3" s="1"/>
  <c r="V59" i="3" a="1"/>
  <c r="V59" i="3" s="1"/>
  <c r="V22" i="3" a="1"/>
  <c r="V22" i="3" s="1"/>
  <c r="V233" i="3" a="1"/>
  <c r="V233" i="3" s="1"/>
  <c r="O244" i="3"/>
  <c r="V244" i="3" s="1" a="1"/>
  <c r="V244" i="3" s="1"/>
  <c r="V132" i="3" a="1"/>
  <c r="V132" i="3" s="1"/>
  <c r="V293" i="3" a="1"/>
  <c r="V293" i="3" s="1"/>
  <c r="V96" i="3" a="1"/>
  <c r="V96" i="3" s="1"/>
  <c r="V165" i="3" a="1"/>
  <c r="V165" i="3" s="1"/>
  <c r="V164" i="3" a="1"/>
  <c r="V164" i="3" s="1"/>
  <c r="V276" i="3" a="1"/>
  <c r="V276" i="3" s="1"/>
  <c r="V255" i="3" a="1"/>
  <c r="V255" i="3" s="1"/>
  <c r="V321" i="3" a="1"/>
  <c r="V321" i="3" s="1"/>
  <c r="V271" i="3" a="1"/>
  <c r="V271" i="3" s="1"/>
  <c r="V39" i="3" a="1"/>
  <c r="V39" i="3" s="1"/>
  <c r="V258" i="3" a="1"/>
  <c r="V258" i="3" s="1"/>
  <c r="AC353" i="3"/>
  <c r="V63" i="3" a="1"/>
  <c r="V63" i="3" s="1"/>
  <c r="V18" i="3" a="1"/>
  <c r="V18" i="3" s="1"/>
  <c r="V346" i="3" a="1"/>
  <c r="V346" i="3" s="1"/>
  <c r="V66" i="3" a="1"/>
  <c r="V66" i="3" s="1"/>
  <c r="V185" i="3" a="1"/>
  <c r="V185" i="3" s="1"/>
  <c r="Q54" i="3"/>
  <c r="V181" i="3" a="1"/>
  <c r="V181" i="3" s="1"/>
  <c r="V183" i="3" a="1"/>
  <c r="V183" i="3" s="1"/>
  <c r="V27" i="3" a="1"/>
  <c r="V27" i="3" s="1"/>
  <c r="O220" i="3"/>
  <c r="V232" i="3" a="1"/>
  <c r="V232" i="3" s="1"/>
  <c r="Q228" i="3"/>
  <c r="V228" i="3" s="1" a="1"/>
  <c r="V228" i="3" s="1"/>
  <c r="V302" i="3" a="1"/>
  <c r="V302" i="3" s="1"/>
  <c r="V291" i="3" a="1"/>
  <c r="V291" i="3" s="1"/>
  <c r="Q78" i="3"/>
  <c r="W78" i="3" s="1"/>
  <c r="V216" i="3" a="1"/>
  <c r="V216" i="3" s="1"/>
  <c r="V152" i="3" a="1"/>
  <c r="V152" i="3" s="1"/>
  <c r="V343" i="3" a="1"/>
  <c r="V343" i="3" s="1"/>
  <c r="V30" i="3" a="1"/>
  <c r="V30" i="3" s="1"/>
  <c r="V210" i="3" a="1"/>
  <c r="V210" i="3" s="1"/>
  <c r="V218" i="3" a="1"/>
  <c r="V218" i="3" s="1"/>
  <c r="V261" i="3" a="1"/>
  <c r="V261" i="3" s="1"/>
  <c r="V238" i="3" a="1"/>
  <c r="V238" i="3" s="1"/>
  <c r="V32" i="3" a="1"/>
  <c r="V32" i="3" s="1"/>
  <c r="V285" i="3" a="1"/>
  <c r="V285" i="3" s="1"/>
  <c r="V329" i="3" a="1"/>
  <c r="V329" i="3" s="1"/>
  <c r="V256" i="3" a="1"/>
  <c r="V256" i="3" s="1"/>
  <c r="V67" i="3" a="1"/>
  <c r="V67" i="3" s="1"/>
  <c r="V95" i="3" a="1"/>
  <c r="V95" i="3" s="1"/>
  <c r="V71" i="3" a="1"/>
  <c r="V71" i="3" s="1"/>
  <c r="V145" i="3" a="1"/>
  <c r="V145" i="3" s="1"/>
  <c r="V330" i="3" a="1"/>
  <c r="V330" i="3" s="1"/>
  <c r="V262" i="3" a="1"/>
  <c r="V262" i="3" s="1"/>
  <c r="V316" i="3" a="1"/>
  <c r="V316" i="3" s="1"/>
  <c r="V114" i="3" a="1"/>
  <c r="V114" i="3" s="1"/>
  <c r="V31" i="3" a="1"/>
  <c r="V31" i="3" s="1"/>
  <c r="V176" i="3" a="1"/>
  <c r="V176" i="3" s="1"/>
  <c r="V340" i="3" a="1"/>
  <c r="V340" i="3" s="1"/>
  <c r="V8" i="3" a="1"/>
  <c r="V8" i="3" s="1"/>
  <c r="V249" i="3" a="1"/>
  <c r="V249" i="3" s="1"/>
  <c r="V77" i="3" a="1"/>
  <c r="V77" i="3" s="1"/>
  <c r="V301" i="3" a="1"/>
  <c r="V301" i="3" s="1"/>
  <c r="V314" i="3" a="1"/>
  <c r="V314" i="3" s="1"/>
  <c r="V230" i="3" a="1"/>
  <c r="V230" i="3" s="1"/>
  <c r="V35" i="3" a="1"/>
  <c r="V35" i="3" s="1"/>
  <c r="V245" i="3" a="1"/>
  <c r="V245" i="3" s="1"/>
  <c r="V179" i="3" a="1"/>
  <c r="V179" i="3" s="1"/>
  <c r="V148" i="3" a="1"/>
  <c r="V148" i="3" s="1"/>
  <c r="V335" i="3" a="1"/>
  <c r="V335" i="3" s="1"/>
  <c r="V83" i="3" a="1"/>
  <c r="V83" i="3" s="1"/>
  <c r="V158" i="3" a="1"/>
  <c r="V158" i="3" s="1"/>
  <c r="V116" i="3" a="1"/>
  <c r="V116" i="3" s="1"/>
  <c r="V289" i="3" a="1"/>
  <c r="V289" i="3" s="1"/>
  <c r="V231" i="3" a="1"/>
  <c r="V231" i="3" s="1"/>
  <c r="V338" i="3" a="1"/>
  <c r="V338" i="3" s="1"/>
  <c r="V80" i="3" a="1"/>
  <c r="V80" i="3" s="1"/>
  <c r="V198" i="3" a="1"/>
  <c r="V198" i="3" s="1"/>
  <c r="V283" i="3" a="1"/>
  <c r="V283" i="3" s="1"/>
  <c r="V211" i="3" a="1"/>
  <c r="V211" i="3" s="1"/>
  <c r="V21" i="3" a="1"/>
  <c r="V21" i="3" s="1"/>
  <c r="V126" i="3" a="1"/>
  <c r="V126" i="3" s="1"/>
  <c r="V265" i="3" a="1"/>
  <c r="V265" i="3" s="1"/>
  <c r="V151" i="3" a="1"/>
  <c r="V151" i="3" s="1"/>
  <c r="V304" i="3" a="1"/>
  <c r="V304" i="3" s="1"/>
  <c r="V157" i="3" a="1"/>
  <c r="V157" i="3" s="1"/>
  <c r="V130" i="3" a="1"/>
  <c r="V130" i="3" s="1"/>
  <c r="V150" i="3" a="1"/>
  <c r="V150" i="3" s="1"/>
  <c r="V203" i="3" a="1"/>
  <c r="V203" i="3" s="1"/>
  <c r="V15" i="3" a="1"/>
  <c r="V15" i="3" s="1"/>
  <c r="V163" i="3" a="1"/>
  <c r="V163" i="3" s="1"/>
  <c r="V326" i="3" a="1"/>
  <c r="V326" i="3" s="1"/>
  <c r="V120" i="3" a="1"/>
  <c r="V120" i="3" s="1"/>
  <c r="V13" i="3" a="1"/>
  <c r="V13" i="3" s="1"/>
  <c r="AC264" i="3"/>
  <c r="V119" i="3" a="1"/>
  <c r="V119" i="3" s="1"/>
  <c r="V217" i="3" a="1"/>
  <c r="V217" i="3" s="1"/>
  <c r="V334" i="3" a="1"/>
  <c r="V334" i="3" s="1"/>
  <c r="V207" i="3" a="1"/>
  <c r="V207" i="3" s="1"/>
  <c r="V124" i="3" a="1"/>
  <c r="V124" i="3" s="1"/>
  <c r="V16" i="3" a="1"/>
  <c r="V16" i="3" s="1"/>
  <c r="V263" i="3" a="1"/>
  <c r="V263" i="3" s="1"/>
  <c r="V75" i="3" a="1"/>
  <c r="V75" i="3" s="1"/>
  <c r="V281" i="3" a="1"/>
  <c r="V281" i="3" s="1"/>
  <c r="V215" i="3" a="1"/>
  <c r="V215" i="3" s="1"/>
  <c r="V112" i="3" a="1"/>
  <c r="V112" i="3" s="1"/>
  <c r="V237" i="3" a="1"/>
  <c r="V237" i="3" s="1"/>
  <c r="V202" i="3" a="1"/>
  <c r="V202" i="3" s="1"/>
  <c r="V188" i="3" a="1"/>
  <c r="V188" i="3" s="1"/>
  <c r="V174" i="3" a="1"/>
  <c r="V174" i="3" s="1"/>
  <c r="V121" i="3" a="1"/>
  <c r="V121" i="3" s="1"/>
  <c r="V195" i="3" a="1"/>
  <c r="V195" i="3" s="1"/>
  <c r="V60" i="3" a="1"/>
  <c r="V60" i="3" s="1"/>
  <c r="V24" i="3" a="1"/>
  <c r="V24" i="3" s="1"/>
  <c r="V348" i="3" a="1"/>
  <c r="V348" i="3" s="1"/>
  <c r="V311" i="3" a="1"/>
  <c r="V311" i="3" s="1"/>
  <c r="V40" i="3" a="1"/>
  <c r="V40" i="3" s="1"/>
  <c r="V307" i="3" a="1"/>
  <c r="V307" i="3" s="1"/>
  <c r="V135" i="3" a="1"/>
  <c r="V135" i="3" s="1"/>
  <c r="V286" i="3" a="1"/>
  <c r="V286" i="3" s="1"/>
  <c r="V155" i="3" a="1"/>
  <c r="V155" i="3" s="1"/>
  <c r="V247" i="3" a="1"/>
  <c r="V247" i="3" s="1"/>
  <c r="V305" i="3" a="1"/>
  <c r="V305" i="3" s="1"/>
  <c r="O190" i="3"/>
  <c r="V6" i="3" a="1"/>
  <c r="V6" i="3" s="1"/>
  <c r="V206" i="3" a="1"/>
  <c r="V206" i="3" s="1"/>
  <c r="V299" i="3" a="1"/>
  <c r="V299" i="3" s="1"/>
  <c r="V17" i="3" a="1"/>
  <c r="V17" i="3" s="1"/>
  <c r="V224" i="3" a="1"/>
  <c r="V224" i="3" s="1"/>
  <c r="V354" i="3" a="1"/>
  <c r="V354" i="3" s="1"/>
  <c r="V322" i="3" a="1"/>
  <c r="V322" i="3" s="1"/>
  <c r="AC63" i="3"/>
  <c r="AC244" i="3"/>
  <c r="Q186" i="3"/>
  <c r="O264" i="3"/>
  <c r="V264" i="3" s="1" a="1"/>
  <c r="V264" i="3" s="1"/>
  <c r="V337" i="3" a="1"/>
  <c r="V337" i="3" s="1"/>
  <c r="V84" i="3" a="1"/>
  <c r="V84" i="3" s="1"/>
  <c r="V122" i="3" a="1"/>
  <c r="V122" i="3" s="1"/>
  <c r="V167" i="3" a="1"/>
  <c r="V167" i="3" s="1"/>
  <c r="V240" i="3" a="1"/>
  <c r="V240" i="3" s="1"/>
  <c r="V332" i="3" a="1"/>
  <c r="V332" i="3" s="1"/>
  <c r="V79" i="3" a="1"/>
  <c r="V79" i="3" s="1"/>
  <c r="V223" i="3" a="1"/>
  <c r="V223" i="3" s="1"/>
  <c r="V282" i="3" a="1"/>
  <c r="V282" i="3" s="1"/>
  <c r="V248" i="3" a="1"/>
  <c r="V248" i="3" s="1"/>
  <c r="V196" i="3" a="1"/>
  <c r="V196" i="3" s="1"/>
  <c r="V156" i="3" a="1"/>
  <c r="V156" i="3" s="1"/>
  <c r="V70" i="3" a="1"/>
  <c r="V70" i="3" s="1"/>
  <c r="Q190" i="3"/>
  <c r="V193" i="3" a="1"/>
  <c r="V193" i="3" s="1"/>
  <c r="O186" i="3"/>
  <c r="V139" i="3" a="1"/>
  <c r="V139" i="3" s="1"/>
  <c r="V294" i="3" a="1"/>
  <c r="V294" i="3" s="1"/>
  <c r="V92" i="3" a="1"/>
  <c r="V92" i="3" s="1"/>
  <c r="V94" i="3" a="1"/>
  <c r="V94" i="3" s="1"/>
  <c r="V312" i="3" a="1"/>
  <c r="V312" i="3" s="1"/>
  <c r="V36" i="3" a="1"/>
  <c r="V36" i="3" s="1"/>
  <c r="V162" i="3" a="1"/>
  <c r="V162" i="3" s="1"/>
  <c r="V144" i="3" a="1"/>
  <c r="V144" i="3" s="1"/>
  <c r="V328" i="3" a="1"/>
  <c r="V328" i="3" s="1"/>
  <c r="V99" i="3" a="1"/>
  <c r="V99" i="3" s="1"/>
  <c r="V125" i="3" a="1"/>
  <c r="V125" i="3" s="1"/>
  <c r="V277" i="3" a="1"/>
  <c r="V277" i="3" s="1"/>
  <c r="V76" i="3" a="1"/>
  <c r="V76" i="3" s="1"/>
  <c r="V55" i="3" a="1"/>
  <c r="V55" i="3" s="1"/>
  <c r="O115" i="3"/>
  <c r="V115" i="3" s="1" a="1"/>
  <c r="V115" i="3" s="1"/>
  <c r="Q19" i="3"/>
  <c r="Q187" i="3"/>
  <c r="O187" i="3"/>
  <c r="Q241" i="3"/>
  <c r="O19" i="3"/>
  <c r="AC227" i="3"/>
  <c r="O241" i="3"/>
  <c r="AC352" i="3"/>
  <c r="AC136" i="3"/>
  <c r="AC97" i="3"/>
  <c r="AC243" i="3"/>
  <c r="AC242" i="3"/>
  <c r="AC268" i="3"/>
  <c r="AC189" i="3"/>
  <c r="AC50" i="3"/>
  <c r="AC127" i="3"/>
  <c r="AC235" i="3"/>
  <c r="AC161" i="3"/>
  <c r="AC168" i="3"/>
  <c r="AC42" i="3"/>
  <c r="AC109" i="3"/>
  <c r="AC234" i="3"/>
  <c r="AC14" i="3"/>
  <c r="AC10" i="3"/>
  <c r="AC250" i="3"/>
  <c r="AC257" i="3"/>
  <c r="AC129" i="3"/>
  <c r="AC73" i="3"/>
  <c r="AC201" i="3"/>
  <c r="AC226" i="3"/>
  <c r="AC141" i="3"/>
  <c r="AC51" i="3"/>
  <c r="AC74" i="3"/>
  <c r="AC173" i="3"/>
  <c r="AC267" i="3"/>
  <c r="AC205" i="3"/>
  <c r="AC7" i="3"/>
  <c r="AC344" i="3"/>
  <c r="AC46" i="3"/>
  <c r="AC219" i="3"/>
  <c r="AC58" i="3"/>
  <c r="AC9" i="3"/>
  <c r="AC11" i="3"/>
  <c r="AC45" i="3"/>
  <c r="AC172" i="3"/>
  <c r="AC260" i="3"/>
  <c r="Q127" i="3"/>
  <c r="Q136" i="3"/>
  <c r="V136" i="3" s="1" a="1"/>
  <c r="V136" i="3" s="1"/>
  <c r="W251" i="3"/>
  <c r="Q51" i="3"/>
  <c r="V51" i="3" s="1" a="1"/>
  <c r="V51" i="3" s="1"/>
  <c r="Q97" i="3"/>
  <c r="W97" i="3" s="1"/>
  <c r="W99" i="3"/>
  <c r="Q109" i="3"/>
  <c r="W245" i="3"/>
  <c r="W143" i="3"/>
  <c r="Q234" i="3"/>
  <c r="W234" i="3" s="1"/>
  <c r="Q74" i="3"/>
  <c r="W140" i="3"/>
  <c r="W316" i="3"/>
  <c r="W233" i="3"/>
  <c r="W323" i="3"/>
  <c r="O173" i="3"/>
  <c r="V173" i="3" s="1" a="1"/>
  <c r="V173" i="3" s="1"/>
  <c r="Q10" i="3"/>
  <c r="W10" i="3" s="1"/>
  <c r="W300" i="3"/>
  <c r="W92" i="3"/>
  <c r="Q73" i="3"/>
  <c r="V73" i="3" s="1" a="1"/>
  <c r="V73" i="3" s="1"/>
  <c r="Q129" i="3"/>
  <c r="V129" i="3" s="1" a="1"/>
  <c r="V129" i="3" s="1"/>
  <c r="W340" i="3"/>
  <c r="W200" i="3"/>
  <c r="W332" i="3"/>
  <c r="Q235" i="3"/>
  <c r="V235" i="3" s="1" a="1"/>
  <c r="V235" i="3" s="1"/>
  <c r="W254" i="3"/>
  <c r="W253" i="3"/>
  <c r="W66" i="3"/>
  <c r="O352" i="3"/>
  <c r="V352" i="3" s="1" a="1"/>
  <c r="V352" i="3" s="1"/>
  <c r="W32" i="3"/>
  <c r="W59" i="3"/>
  <c r="V101" i="2"/>
  <c r="W236" i="3"/>
  <c r="W68" i="3"/>
  <c r="W315" i="3"/>
  <c r="W100" i="3"/>
  <c r="W76" i="3"/>
  <c r="W116" i="3"/>
  <c r="W213" i="3"/>
  <c r="W259" i="3"/>
  <c r="W98" i="3"/>
  <c r="W211" i="3"/>
  <c r="W167" i="3"/>
  <c r="W165" i="3"/>
  <c r="W247" i="3"/>
  <c r="W135" i="3"/>
  <c r="W155" i="3"/>
  <c r="W203" i="3"/>
  <c r="W6" i="3"/>
  <c r="W159" i="3"/>
  <c r="W80" i="3"/>
  <c r="W175" i="3"/>
  <c r="Q205" i="3"/>
  <c r="V205" i="3" s="1" a="1"/>
  <c r="V205" i="3" s="1"/>
  <c r="W35" i="3"/>
  <c r="W131" i="3"/>
  <c r="W107" i="3"/>
  <c r="W118" i="3"/>
  <c r="W112" i="3"/>
  <c r="W119" i="3"/>
  <c r="W276" i="3"/>
  <c r="Q168" i="3"/>
  <c r="W168" i="3" s="1"/>
  <c r="W306" i="3"/>
  <c r="W232" i="3"/>
  <c r="W263" i="3"/>
  <c r="W124" i="3"/>
  <c r="Q268" i="3"/>
  <c r="W268" i="3" s="1"/>
  <c r="Q50" i="3"/>
  <c r="W50" i="3" s="1"/>
  <c r="W224" i="3"/>
  <c r="W139" i="3"/>
  <c r="W308" i="3"/>
  <c r="W204" i="3"/>
  <c r="W225" i="3"/>
  <c r="W188" i="3"/>
  <c r="W299" i="3"/>
  <c r="W137" i="3"/>
  <c r="W266" i="3"/>
  <c r="W147" i="3"/>
  <c r="W238" i="3"/>
  <c r="W325" i="3"/>
  <c r="W335" i="3"/>
  <c r="W240" i="3"/>
  <c r="W104" i="3"/>
  <c r="Q201" i="3"/>
  <c r="V201" i="3" s="1" a="1"/>
  <c r="V201" i="3" s="1"/>
  <c r="W179" i="3"/>
  <c r="W343" i="3"/>
  <c r="W117" i="3"/>
  <c r="Q42" i="3"/>
  <c r="V42" i="3" s="1" a="1"/>
  <c r="V42" i="3" s="1"/>
  <c r="W262" i="3"/>
  <c r="W77" i="3"/>
  <c r="O161" i="3"/>
  <c r="V161" i="3" s="1" a="1"/>
  <c r="V161" i="3" s="1"/>
  <c r="W82" i="3"/>
  <c r="W123" i="3"/>
  <c r="W277" i="3"/>
  <c r="W307" i="3"/>
  <c r="W16" i="3"/>
  <c r="W12" i="3"/>
  <c r="O7" i="3"/>
  <c r="V7" i="3" s="1" a="1"/>
  <c r="V7" i="3" s="1"/>
  <c r="W26" i="3"/>
  <c r="W61" i="3"/>
  <c r="W298" i="3"/>
  <c r="Q9" i="3"/>
  <c r="V9" i="3" s="1" a="1"/>
  <c r="V9" i="3" s="1"/>
  <c r="O344" i="3"/>
  <c r="V344" i="3" s="1" a="1"/>
  <c r="V344" i="3" s="1"/>
  <c r="W265" i="3"/>
  <c r="O189" i="3"/>
  <c r="V189" i="3" s="1" a="1"/>
  <c r="V189" i="3" s="1"/>
  <c r="W83" i="3"/>
  <c r="W122" i="3"/>
  <c r="O260" i="3"/>
  <c r="V260" i="3" s="1" a="1"/>
  <c r="V260" i="3" s="1"/>
  <c r="W197" i="3"/>
  <c r="W327" i="3"/>
  <c r="Q257" i="3"/>
  <c r="W257" i="3" s="1"/>
  <c r="Q226" i="3"/>
  <c r="V226" i="3" s="1" a="1"/>
  <c r="V226" i="3" s="1"/>
  <c r="W178" i="3"/>
  <c r="Q242" i="3"/>
  <c r="Q46" i="3"/>
  <c r="W46" i="3" s="1"/>
  <c r="Q58" i="3"/>
  <c r="V58" i="3" s="1" a="1"/>
  <c r="V58" i="3" s="1"/>
  <c r="Q250" i="3"/>
  <c r="W250" i="3" s="1"/>
  <c r="Q14" i="3"/>
  <c r="W14" i="3" s="1"/>
  <c r="Q11" i="3"/>
  <c r="V11" i="3" s="1" a="1"/>
  <c r="V11" i="3" s="1"/>
  <c r="Q227" i="3"/>
  <c r="W227" i="3" s="1"/>
  <c r="Q172" i="3"/>
  <c r="W172" i="3" s="1"/>
  <c r="W185" i="3"/>
  <c r="Q141" i="3"/>
  <c r="W141" i="3" s="1"/>
  <c r="Q45" i="3"/>
  <c r="V45" i="3" s="1" a="1"/>
  <c r="V45" i="3" s="1"/>
  <c r="Q243" i="3"/>
  <c r="W243" i="3" s="1"/>
  <c r="Q219" i="3"/>
  <c r="V219" i="3" s="1" a="1"/>
  <c r="V219" i="3" s="1"/>
  <c r="Q267" i="3"/>
  <c r="V267" i="3" s="1" a="1"/>
  <c r="V267" i="3" s="1"/>
  <c r="W288" i="3"/>
  <c r="W105" i="3"/>
  <c r="W347" i="3"/>
  <c r="W153" i="3"/>
  <c r="W15" i="3"/>
  <c r="AE16" i="2"/>
  <c r="W252" i="3"/>
  <c r="W75" i="3"/>
  <c r="W237" i="3"/>
  <c r="W21" i="3"/>
  <c r="AD13" i="2"/>
  <c r="AD14" i="2" s="1"/>
  <c r="AD15" i="2" s="1"/>
  <c r="AD16" i="2" s="1"/>
  <c r="W162" i="3"/>
  <c r="W350" i="3"/>
  <c r="W297" i="3"/>
  <c r="W121" i="3"/>
  <c r="W218" i="3"/>
  <c r="W275" i="3"/>
  <c r="W348" i="3"/>
  <c r="W256" i="3"/>
  <c r="W264" i="3"/>
  <c r="W86" i="3"/>
  <c r="W210" i="3"/>
  <c r="W334" i="3"/>
  <c r="W169" i="3"/>
  <c r="W184" i="3"/>
  <c r="W274" i="3"/>
  <c r="W285" i="3"/>
  <c r="W25" i="3"/>
  <c r="W70" i="3"/>
  <c r="W93" i="3"/>
  <c r="W34" i="3"/>
  <c r="W17" i="3"/>
  <c r="W29" i="3"/>
  <c r="W146" i="3"/>
  <c r="W174" i="3"/>
  <c r="W324" i="3"/>
  <c r="W22" i="3"/>
  <c r="W27" i="3"/>
  <c r="W67" i="3"/>
  <c r="W354" i="3"/>
  <c r="W329" i="3"/>
  <c r="W284" i="3"/>
  <c r="W317" i="3"/>
  <c r="W79" i="3"/>
  <c r="W150" i="3"/>
  <c r="W202" i="3"/>
  <c r="W89" i="3"/>
  <c r="W157" i="3"/>
  <c r="W13" i="3"/>
  <c r="W20" i="3"/>
  <c r="W269" i="3"/>
  <c r="W48" i="3"/>
  <c r="W217" i="3"/>
  <c r="W221" i="3"/>
  <c r="W349" i="3"/>
  <c r="W293" i="3"/>
  <c r="W229" i="3"/>
  <c r="W151" i="3"/>
  <c r="W309" i="3"/>
  <c r="W291" i="3"/>
  <c r="W194" i="3"/>
  <c r="W230" i="3"/>
  <c r="W134" i="3"/>
  <c r="W18" i="3"/>
  <c r="W336" i="3"/>
  <c r="W103" i="3"/>
  <c r="W283" i="3"/>
  <c r="W177" i="3"/>
  <c r="W149" i="3"/>
  <c r="W255" i="3"/>
  <c r="W195" i="3"/>
  <c r="W246" i="3"/>
  <c r="W249" i="3"/>
  <c r="W193" i="3"/>
  <c r="W282" i="3"/>
  <c r="W345" i="3"/>
  <c r="W166" i="3"/>
  <c r="W231" i="3"/>
  <c r="W314" i="3"/>
  <c r="W38" i="3"/>
  <c r="W355" i="3"/>
  <c r="W133" i="3"/>
  <c r="W222" i="3"/>
  <c r="W181" i="3"/>
  <c r="W258" i="3"/>
  <c r="W94" i="3"/>
  <c r="W125" i="3"/>
  <c r="W261" i="3"/>
  <c r="W44" i="3"/>
  <c r="W192" i="3"/>
  <c r="W39" i="3"/>
  <c r="W101" i="3"/>
  <c r="W87" i="3"/>
  <c r="W43" i="3"/>
  <c r="W296" i="3"/>
  <c r="W31" i="3"/>
  <c r="W322" i="3"/>
  <c r="W303" i="3"/>
  <c r="W281" i="3"/>
  <c r="W90" i="3"/>
  <c r="W272" i="3"/>
  <c r="W321" i="3"/>
  <c r="W111" i="3"/>
  <c r="W163" i="3"/>
  <c r="W180" i="3"/>
  <c r="W320" i="3"/>
  <c r="W191" i="3"/>
  <c r="W106" i="3"/>
  <c r="W102" i="3"/>
  <c r="W126" i="3"/>
  <c r="W333" i="3"/>
  <c r="W142" i="3"/>
  <c r="W47" i="3"/>
  <c r="W290" i="3"/>
  <c r="W170" i="3"/>
  <c r="W289" i="3"/>
  <c r="W63" i="3"/>
  <c r="W214" i="3"/>
  <c r="W160" i="3"/>
  <c r="W71" i="3"/>
  <c r="W130" i="3"/>
  <c r="W337" i="3"/>
  <c r="W328" i="3"/>
  <c r="W341" i="3"/>
  <c r="W182" i="3"/>
  <c r="W206" i="3"/>
  <c r="W312" i="3"/>
  <c r="W199" i="3"/>
  <c r="W209" i="3"/>
  <c r="W64" i="3"/>
  <c r="W24" i="3"/>
  <c r="W53" i="3"/>
  <c r="W271" i="3"/>
  <c r="W84" i="3"/>
  <c r="W310" i="3"/>
  <c r="W270" i="3"/>
  <c r="W338" i="3"/>
  <c r="W287" i="3"/>
  <c r="W342" i="3"/>
  <c r="W331" i="3"/>
  <c r="W305" i="3"/>
  <c r="W304" i="3"/>
  <c r="W96" i="3"/>
  <c r="W49" i="3"/>
  <c r="W279" i="3"/>
  <c r="W85" i="3"/>
  <c r="W110" i="3"/>
  <c r="W128" i="3"/>
  <c r="W346" i="3"/>
  <c r="W176" i="3"/>
  <c r="W28" i="3"/>
  <c r="W37" i="3"/>
  <c r="W351" i="3"/>
  <c r="W248" i="3"/>
  <c r="W154" i="3"/>
  <c r="W301" i="3"/>
  <c r="W114" i="3"/>
  <c r="W278" i="3"/>
  <c r="W113" i="3"/>
  <c r="W302" i="3"/>
  <c r="W171" i="3"/>
  <c r="W207" i="3"/>
  <c r="W132" i="3"/>
  <c r="W295" i="3"/>
  <c r="W196" i="3"/>
  <c r="W72" i="3"/>
  <c r="W326" i="3"/>
  <c r="W215" i="3"/>
  <c r="W294" i="3"/>
  <c r="W81" i="3"/>
  <c r="W319" i="3"/>
  <c r="W40" i="3"/>
  <c r="W8" i="3"/>
  <c r="W318" i="3"/>
  <c r="W216" i="3"/>
  <c r="W330" i="3"/>
  <c r="W239" i="3"/>
  <c r="W164" i="3"/>
  <c r="W152" i="3"/>
  <c r="W183" i="3"/>
  <c r="W108" i="3"/>
  <c r="W286" i="3"/>
  <c r="W57" i="3"/>
  <c r="W273" i="3"/>
  <c r="W156" i="3"/>
  <c r="W212" i="3"/>
  <c r="W280" i="3"/>
  <c r="W198" i="3"/>
  <c r="W145" i="3"/>
  <c r="W120" i="3"/>
  <c r="W23" i="3"/>
  <c r="W223" i="3"/>
  <c r="W36" i="3"/>
  <c r="W88" i="3"/>
  <c r="W55" i="3"/>
  <c r="W60" i="3"/>
  <c r="W95" i="3"/>
  <c r="W30" i="3"/>
  <c r="W62" i="3"/>
  <c r="W144" i="3"/>
  <c r="W148" i="3"/>
  <c r="W208" i="3"/>
  <c r="W339" i="3"/>
  <c r="W292" i="3"/>
  <c r="W56" i="3"/>
  <c r="W138" i="3"/>
  <c r="W33" i="3"/>
  <c r="W311" i="3"/>
  <c r="W158" i="3"/>
  <c r="W69" i="3"/>
  <c r="W91" i="3"/>
  <c r="W41" i="3"/>
  <c r="W65" i="3"/>
  <c r="W52" i="3"/>
  <c r="W313" i="3"/>
  <c r="V187" i="3" l="1" a="1"/>
  <c r="V187" i="3" s="1"/>
  <c r="V220" i="3" a="1"/>
  <c r="V220" i="3" s="1"/>
  <c r="W244" i="3"/>
  <c r="W220" i="3"/>
  <c r="W186" i="3"/>
  <c r="V54" i="3" a="1"/>
  <c r="V54" i="3" s="1"/>
  <c r="W228" i="3"/>
  <c r="V250" i="3" a="1"/>
  <c r="V250" i="3" s="1"/>
  <c r="W353" i="3"/>
  <c r="W54" i="3"/>
  <c r="V190" i="3" a="1"/>
  <c r="V190" i="3" s="1"/>
  <c r="V172" i="3" a="1"/>
  <c r="V172" i="3" s="1"/>
  <c r="V78" i="3" a="1"/>
  <c r="V78" i="3" s="1"/>
  <c r="V227" i="3" a="1"/>
  <c r="V227" i="3" s="1"/>
  <c r="W74" i="3"/>
  <c r="V74" i="3" a="1"/>
  <c r="V74" i="3" s="1"/>
  <c r="V257" i="3" a="1"/>
  <c r="V257" i="3" s="1"/>
  <c r="V10" i="3" a="1"/>
  <c r="V10" i="3" s="1"/>
  <c r="W115" i="3"/>
  <c r="W127" i="3"/>
  <c r="V127" i="3" a="1"/>
  <c r="V127" i="3" s="1"/>
  <c r="V241" i="3" a="1"/>
  <c r="V241" i="3" s="1"/>
  <c r="V268" i="3" a="1"/>
  <c r="V268" i="3" s="1"/>
  <c r="V168" i="3" a="1"/>
  <c r="V168" i="3" s="1"/>
  <c r="W190" i="3"/>
  <c r="V186" i="3" a="1"/>
  <c r="V186" i="3" s="1"/>
  <c r="V14" i="3" a="1"/>
  <c r="V14" i="3" s="1"/>
  <c r="V234" i="3" a="1"/>
  <c r="V234" i="3" s="1"/>
  <c r="W109" i="3"/>
  <c r="V109" i="3" a="1"/>
  <c r="V109" i="3" s="1"/>
  <c r="V19" i="3" a="1"/>
  <c r="V19" i="3" s="1"/>
  <c r="V46" i="3" a="1"/>
  <c r="V46" i="3" s="1"/>
  <c r="V50" i="3" a="1"/>
  <c r="V50" i="3" s="1"/>
  <c r="W242" i="3"/>
  <c r="V242" i="3" a="1"/>
  <c r="V242" i="3" s="1"/>
  <c r="V97" i="3" a="1"/>
  <c r="V97" i="3" s="1"/>
  <c r="V141" i="3" a="1"/>
  <c r="V141" i="3" s="1"/>
  <c r="V243" i="3" a="1"/>
  <c r="V243" i="3" s="1"/>
  <c r="W19" i="3"/>
  <c r="W187" i="3"/>
  <c r="W51" i="3"/>
  <c r="W241" i="3"/>
  <c r="V137" i="2"/>
  <c r="V25" i="2"/>
  <c r="V318" i="2"/>
  <c r="V238" i="2"/>
  <c r="V105" i="2"/>
  <c r="V189" i="2"/>
  <c r="V289" i="2"/>
  <c r="V252" i="2"/>
  <c r="V302" i="2"/>
  <c r="V263" i="2"/>
  <c r="V286" i="2"/>
  <c r="V219" i="2"/>
  <c r="V36" i="2"/>
  <c r="V174" i="2"/>
  <c r="V206" i="2"/>
  <c r="V192" i="2"/>
  <c r="V249" i="2"/>
  <c r="V175" i="2"/>
  <c r="V16" i="2"/>
  <c r="V129" i="2"/>
  <c r="V294" i="2"/>
  <c r="V44" i="2"/>
  <c r="V78" i="2"/>
  <c r="V94" i="2"/>
  <c r="V209" i="2"/>
  <c r="V254" i="2"/>
  <c r="V342" i="2"/>
  <c r="V295" i="2"/>
  <c r="V109" i="2"/>
  <c r="V216" i="2"/>
  <c r="V221" i="2"/>
  <c r="V103" i="2"/>
  <c r="V231" i="2"/>
  <c r="V232" i="2"/>
  <c r="V34" i="2"/>
  <c r="V135" i="2"/>
  <c r="V241" i="2"/>
  <c r="V326" i="2"/>
  <c r="V84" i="2"/>
  <c r="V148" i="2"/>
  <c r="V270" i="2"/>
  <c r="V331" i="2"/>
  <c r="V37" i="2"/>
  <c r="V344" i="2"/>
  <c r="V176" i="2"/>
  <c r="V186" i="2"/>
  <c r="V207" i="2"/>
  <c r="V83" i="2"/>
  <c r="V306" i="2"/>
  <c r="V41" i="2"/>
  <c r="V124" i="2"/>
  <c r="V96" i="2"/>
  <c r="V21" i="2"/>
  <c r="V141" i="2"/>
  <c r="V203" i="2"/>
  <c r="V346" i="2"/>
  <c r="V118" i="2"/>
  <c r="V211" i="2"/>
  <c r="V136" i="2"/>
  <c r="V195" i="2"/>
  <c r="V164" i="2"/>
  <c r="V281" i="2"/>
  <c r="V113" i="2"/>
  <c r="V50" i="2"/>
  <c r="V335" i="2"/>
  <c r="V112" i="2"/>
  <c r="V229" i="2"/>
  <c r="V17" i="2"/>
  <c r="V204" i="2"/>
  <c r="V253" i="2"/>
  <c r="V133" i="2"/>
  <c r="V194" i="2"/>
  <c r="V157" i="2"/>
  <c r="V93" i="2"/>
  <c r="V35" i="2"/>
  <c r="V45" i="2"/>
  <c r="V259" i="2"/>
  <c r="V256" i="2"/>
  <c r="V152" i="2"/>
  <c r="V26" i="2"/>
  <c r="V338" i="2"/>
  <c r="V319" i="2"/>
  <c r="V165" i="2"/>
  <c r="V89" i="2"/>
  <c r="V290" i="2"/>
  <c r="V170" i="2"/>
  <c r="V116" i="2"/>
  <c r="V127" i="2"/>
  <c r="V65" i="2"/>
  <c r="V181" i="2"/>
  <c r="V193" i="2"/>
  <c r="V292" i="2"/>
  <c r="V348" i="2"/>
  <c r="V246" i="2"/>
  <c r="V153" i="2"/>
  <c r="V56" i="2"/>
  <c r="V155" i="2"/>
  <c r="V168" i="2"/>
  <c r="V273" i="2"/>
  <c r="V248" i="2"/>
  <c r="V27" i="2"/>
  <c r="V309" i="2"/>
  <c r="V68" i="2"/>
  <c r="V205" i="2"/>
  <c r="V353" i="2"/>
  <c r="V130" i="2"/>
  <c r="V315" i="2"/>
  <c r="V317" i="2"/>
  <c r="V330" i="2"/>
  <c r="V38" i="2"/>
  <c r="V106" i="2"/>
  <c r="V147" i="2"/>
  <c r="V150" i="2"/>
  <c r="V322" i="2"/>
  <c r="V196" i="2"/>
  <c r="V154" i="2"/>
  <c r="V87" i="2"/>
  <c r="V308" i="2"/>
  <c r="V7" i="2"/>
  <c r="W136" i="3"/>
  <c r="V298" i="2"/>
  <c r="V327" i="2"/>
  <c r="V151" i="2"/>
  <c r="V90" i="2"/>
  <c r="V245" i="2"/>
  <c r="V66" i="2"/>
  <c r="V134" i="2"/>
  <c r="V305" i="2"/>
  <c r="V69" i="2"/>
  <c r="V332" i="2"/>
  <c r="V316" i="2"/>
  <c r="V314" i="2"/>
  <c r="V64" i="2"/>
  <c r="V198" i="2"/>
  <c r="V48" i="2"/>
  <c r="V225" i="2"/>
  <c r="V215" i="2"/>
  <c r="V120" i="2"/>
  <c r="V117" i="2"/>
  <c r="V213" i="2"/>
  <c r="V200" i="2"/>
  <c r="V22" i="2"/>
  <c r="V23" i="2"/>
  <c r="V336" i="2"/>
  <c r="V139" i="2"/>
  <c r="V310" i="2"/>
  <c r="V146" i="2"/>
  <c r="V288" i="2"/>
  <c r="V217" i="2"/>
  <c r="V102" i="2"/>
  <c r="V320" i="2"/>
  <c r="V212" i="2"/>
  <c r="V182" i="2"/>
  <c r="V91" i="2"/>
  <c r="V312" i="2"/>
  <c r="V42" i="2"/>
  <c r="V257" i="2"/>
  <c r="V328" i="2"/>
  <c r="V74" i="2"/>
  <c r="V334" i="2"/>
  <c r="V178" i="2"/>
  <c r="V140" i="2"/>
  <c r="V262" i="2"/>
  <c r="V53" i="2"/>
  <c r="V100" i="2"/>
  <c r="V97" i="2"/>
  <c r="V333" i="2"/>
  <c r="V277" i="2"/>
  <c r="V58" i="2"/>
  <c r="V31" i="2"/>
  <c r="V278" i="2"/>
  <c r="V282" i="2"/>
  <c r="V349" i="2"/>
  <c r="V95" i="2"/>
  <c r="V265" i="2"/>
  <c r="V171" i="2"/>
  <c r="V250" i="2"/>
  <c r="V329" i="2"/>
  <c r="V324" i="2"/>
  <c r="V201" i="2"/>
  <c r="V40" i="2"/>
  <c r="V177" i="2"/>
  <c r="V237" i="2"/>
  <c r="V183" i="2"/>
  <c r="V70" i="2"/>
  <c r="V28" i="2"/>
  <c r="V325" i="2"/>
  <c r="V119" i="2"/>
  <c r="V159" i="2"/>
  <c r="V299" i="2"/>
  <c r="V304" i="2"/>
  <c r="V283" i="2"/>
  <c r="V60" i="2"/>
  <c r="V149" i="2"/>
  <c r="V267" i="2"/>
  <c r="V13" i="2"/>
  <c r="V122" i="2"/>
  <c r="V126" i="2"/>
  <c r="V107" i="2"/>
  <c r="V88" i="2"/>
  <c r="V351" i="2"/>
  <c r="V284" i="2"/>
  <c r="V247" i="2"/>
  <c r="V156" i="2"/>
  <c r="V77" i="2"/>
  <c r="V350" i="2"/>
  <c r="V123" i="2"/>
  <c r="V185" i="2"/>
  <c r="V121" i="2"/>
  <c r="V67" i="2"/>
  <c r="V323" i="2"/>
  <c r="V63" i="2"/>
  <c r="V49" i="2"/>
  <c r="V72" i="2"/>
  <c r="V300" i="2"/>
  <c r="V158" i="2"/>
  <c r="V214" i="2"/>
  <c r="V208" i="2"/>
  <c r="V73" i="2"/>
  <c r="V166" i="2"/>
  <c r="V296" i="2"/>
  <c r="V85" i="2"/>
  <c r="V52" i="2"/>
  <c r="V30" i="2"/>
  <c r="V131" i="2"/>
  <c r="V223" i="2"/>
  <c r="V19" i="2"/>
  <c r="V62" i="2"/>
  <c r="V197" i="2"/>
  <c r="V145" i="2"/>
  <c r="V234" i="2"/>
  <c r="V29" i="2"/>
  <c r="V39" i="2"/>
  <c r="V32" i="2"/>
  <c r="V54" i="2"/>
  <c r="V339" i="2"/>
  <c r="V233" i="2"/>
  <c r="V18" i="2"/>
  <c r="V266" i="2"/>
  <c r="V86" i="2"/>
  <c r="V76" i="2"/>
  <c r="V340" i="2"/>
  <c r="V354" i="2"/>
  <c r="V33" i="2"/>
  <c r="V180" i="2"/>
  <c r="V218" i="2"/>
  <c r="V274" i="2"/>
  <c r="V224" i="2"/>
  <c r="V293" i="2"/>
  <c r="V271" i="2"/>
  <c r="V82" i="2"/>
  <c r="V132" i="2"/>
  <c r="V199" i="2"/>
  <c r="V99" i="2"/>
  <c r="V167" i="2"/>
  <c r="V92" i="2"/>
  <c r="V179" i="2"/>
  <c r="V222" i="2"/>
  <c r="V143" i="2"/>
  <c r="V188" i="2"/>
  <c r="V303" i="2"/>
  <c r="V341" i="2"/>
  <c r="V297" i="2"/>
  <c r="V125" i="2"/>
  <c r="V275" i="2"/>
  <c r="V321" i="2"/>
  <c r="V161" i="2"/>
  <c r="V61" i="2"/>
  <c r="V255" i="2"/>
  <c r="V355" i="2"/>
  <c r="V172" i="2"/>
  <c r="V226" i="2"/>
  <c r="V260" i="2"/>
  <c r="V291" i="2"/>
  <c r="V311" i="2"/>
  <c r="V14" i="2"/>
  <c r="V301" i="2"/>
  <c r="V279" i="2"/>
  <c r="V57" i="2"/>
  <c r="V343" i="2"/>
  <c r="V9" i="2"/>
  <c r="V352" i="2"/>
  <c r="V280" i="2"/>
  <c r="V272" i="2"/>
  <c r="V115" i="2"/>
  <c r="V163" i="2"/>
  <c r="V71" i="2"/>
  <c r="V307" i="2"/>
  <c r="V104" i="2"/>
  <c r="V240" i="2"/>
  <c r="V108" i="2"/>
  <c r="V264" i="2"/>
  <c r="V114" i="2"/>
  <c r="V184" i="2"/>
  <c r="V111" i="2"/>
  <c r="V239" i="2"/>
  <c r="V138" i="2"/>
  <c r="V144" i="2"/>
  <c r="V80" i="2"/>
  <c r="V337" i="2"/>
  <c r="V24" i="2"/>
  <c r="V160" i="2"/>
  <c r="V210" i="2"/>
  <c r="V81" i="2"/>
  <c r="V276" i="2"/>
  <c r="V287" i="2"/>
  <c r="V230" i="2"/>
  <c r="V285" i="2"/>
  <c r="V347" i="2"/>
  <c r="V313" i="2"/>
  <c r="V236" i="2"/>
  <c r="W173" i="3"/>
  <c r="W129" i="3"/>
  <c r="W352" i="3"/>
  <c r="W73" i="3"/>
  <c r="W235" i="3"/>
  <c r="W205" i="3"/>
  <c r="W189" i="3"/>
  <c r="W161" i="3"/>
  <c r="V43" i="2"/>
  <c r="V202" i="2"/>
  <c r="W7" i="3"/>
  <c r="W226" i="3"/>
  <c r="W58" i="3"/>
  <c r="W201" i="3"/>
  <c r="W9" i="3"/>
  <c r="W42" i="3"/>
  <c r="W11" i="3"/>
  <c r="W267" i="3"/>
  <c r="W45" i="3"/>
  <c r="W219" i="3"/>
  <c r="W344" i="3"/>
  <c r="V345" i="2"/>
  <c r="V220" i="2"/>
  <c r="W260" i="3"/>
  <c r="V261" i="2"/>
  <c r="V55" i="2" l="1"/>
  <c r="V191" i="2"/>
  <c r="V79" i="2"/>
  <c r="V20" i="2"/>
  <c r="V110" i="2"/>
  <c r="V128" i="2"/>
  <c r="V187" i="2"/>
  <c r="V242" i="2"/>
  <c r="V268" i="2"/>
  <c r="V169" i="2"/>
  <c r="V75" i="2"/>
  <c r="V244" i="2"/>
  <c r="V10" i="2"/>
  <c r="V258" i="2"/>
  <c r="V162" i="2"/>
  <c r="V8" i="2"/>
  <c r="V47" i="2"/>
  <c r="V98" i="2"/>
  <c r="V59" i="2"/>
  <c r="V190" i="2"/>
  <c r="V235" i="2"/>
  <c r="V227" i="2"/>
  <c r="V251" i="2"/>
  <c r="V173" i="2"/>
  <c r="V11" i="2"/>
  <c r="V46" i="2"/>
  <c r="V228" i="2"/>
  <c r="V15" i="2"/>
  <c r="V12" i="2"/>
  <c r="V51" i="2"/>
  <c r="V269" i="2"/>
  <c r="V243" i="2"/>
  <c r="V142" i="2"/>
  <c r="AA9" i="3"/>
  <c r="AA10" i="3"/>
  <c r="AA5" i="3"/>
  <c r="AA6" i="3"/>
  <c r="AA11" i="3"/>
  <c r="AA7" i="3"/>
  <c r="AA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8ED11379-F316-4FDD-BC47-99744036CCE9}">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D7714237-AC03-42AA-A566-D52FF0010C55}">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10"/>
            <color indexed="81"/>
            <rFont val="Tahoma"/>
            <family val="2"/>
          </rPr>
          <t xml:space="preserve">
</t>
        </r>
      </text>
    </comment>
    <comment ref="I33" authorId="0" shapeId="0" xr:uid="{A09EB9A5-A6EB-4F8A-8B2D-17E580903647}">
      <text>
        <r>
          <rPr>
            <b/>
            <sz val="11"/>
            <color indexed="81"/>
            <rFont val="Segoe UI"/>
            <family val="2"/>
          </rPr>
          <t>Neutral Score override</t>
        </r>
        <r>
          <rPr>
            <sz val="11"/>
            <color indexed="81"/>
            <rFont val="Segoe UI"/>
            <family val="2"/>
          </rPr>
          <t xml:space="preserve">
Changing the number to a value between 0 and 1 will adjust the calculator's sensitivity to assigning neutral positions.</t>
        </r>
      </text>
    </comment>
    <comment ref="I36" authorId="0" shapeId="0" xr:uid="{7580F130-5FD3-41A2-8377-B704BF094C5D}">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r>
          <rPr>
            <b/>
            <sz val="11"/>
            <color indexed="81"/>
            <rFont val="Segoe UI"/>
            <family val="2"/>
          </rPr>
          <t xml:space="preserve">
</t>
        </r>
      </text>
    </comment>
    <comment ref="I39" authorId="0" shapeId="0" xr:uid="{27089BE7-A860-4BDC-B5BA-0C6831FD5FF6}">
      <text>
        <r>
          <rPr>
            <b/>
            <sz val="11"/>
            <color indexed="81"/>
            <rFont val="Segoe UI"/>
            <family val="2"/>
          </rPr>
          <t>Toggle Score override</t>
        </r>
        <r>
          <rPr>
            <sz val="11"/>
            <color indexed="81"/>
            <rFont val="Segoe UI"/>
            <family val="2"/>
          </rPr>
          <t xml:space="preserve">
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2">
    <bk>
      <extLst>
        <ext uri="{bdbb8cdc-fa1e-496e-a857-3c3f30c029c3}">
          <xda:dynamicArrayProperties fDynamic="0" fCollapsed="0"/>
        </ext>
      </extLst>
    </bk>
    <bk>
      <extLst>
        <ext uri="{bdbb8cdc-fa1e-496e-a857-3c3f30c029c3}">
          <xda:dynamicArrayProperties fDynamic="1" fCollapsed="0"/>
        </ext>
      </extLst>
    </bk>
  </futureMetadata>
  <cellMetadata count="2">
    <bk>
      <rc t="1" v="0"/>
    </bk>
    <bk>
      <rc t="1" v="1"/>
    </bk>
  </cellMetadata>
</metadata>
</file>

<file path=xl/sharedStrings.xml><?xml version="1.0" encoding="utf-8"?>
<sst xmlns="http://schemas.openxmlformats.org/spreadsheetml/2006/main" count="4767" uniqueCount="148">
  <si>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</si>
  <si>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</si>
  <si>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</si>
  <si>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</si>
  <si>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</si>
  <si>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</si>
  <si>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</si>
  <si>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</si>
  <si>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</si>
  <si>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</si>
  <si>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</si>
  <si>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</si>
  <si>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</si>
  <si>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</si>
  <si>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</si>
  <si>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</si>
  <si>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</si>
  <si>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 of bins</t>
  </si>
  <si>
    <t>Error based</t>
  </si>
  <si>
    <t>Mean</t>
  </si>
  <si>
    <t>Median</t>
  </si>
  <si>
    <t>Bin Recommendation</t>
  </si>
  <si>
    <t>Data to be analyzed</t>
  </si>
  <si>
    <t>Error to be analyzed</t>
  </si>
  <si>
    <t>Bin override</t>
  </si>
  <si>
    <t>WT</t>
  </si>
  <si>
    <t>all</t>
  </si>
  <si>
    <t>Data statistics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</si>
  <si>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</si>
  <si>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</si>
  <si>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</si>
  <si>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</si>
  <si>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</si>
  <si>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</si>
  <si>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</si>
  <si>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</si>
  <si>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</si>
  <si>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</si>
  <si>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</si>
  <si>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</si>
  <si>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</si>
  <si>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</si>
  <si>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</si>
  <si>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</si>
  <si>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</si>
  <si>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</si>
  <si>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</si>
  <si>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</si>
  <si>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</si>
  <si>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</si>
  <si>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</si>
  <si>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</si>
  <si>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</si>
  <si>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</si>
  <si>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</si>
  <si>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</si>
  <si>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</si>
  <si>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</si>
  <si>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</si>
  <si>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</si>
  <si>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</si>
  <si>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 of variants</t>
  </si>
  <si>
    <t>Should the data be converted to a log scale?</t>
  </si>
  <si>
    <t>Min/Max override</t>
  </si>
  <si>
    <t>log scale?</t>
  </si>
  <si>
    <t>non fxnal value</t>
  </si>
  <si>
    <t>Format Example</t>
  </si>
  <si>
    <t>Bins for plots</t>
  </si>
  <si>
    <t>Data set:</t>
  </si>
  <si>
    <t>Nonfunctional protein value ("Dead")</t>
  </si>
  <si>
    <t>Dead Protein</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</si>
  <si>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</si>
  <si>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</si>
  <si>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</si>
  <si>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</si>
  <si>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</si>
  <si>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</si>
  <si>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</si>
  <si>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</si>
  <si>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</si>
  <si>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</si>
  <si>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Functional Value</t>
  </si>
  <si>
    <t>sum of positions</t>
  </si>
  <si>
    <t>Position to be counted</t>
  </si>
  <si>
    <t>Error override</t>
  </si>
  <si>
    <t>Max/Min for calculations</t>
  </si>
  <si>
    <t>Mean Error for calculations</t>
  </si>
  <si>
    <t>Number of values greater than the maximum</t>
  </si>
  <si>
    <t>&lt;0.1</t>
  </si>
  <si>
    <t>0.1 to &lt; 0.2</t>
  </si>
  <si>
    <t>0.2 to &lt; 0.3</t>
  </si>
  <si>
    <t>0.3 to &lt; 0.4</t>
  </si>
  <si>
    <t>0.4 to &lt; 0.5</t>
  </si>
  <si>
    <t>0.5 to &lt; 0.6</t>
  </si>
  <si>
    <t>0.6 to &lt; 0.7</t>
  </si>
  <si>
    <t>0.7 to &lt; 0.8</t>
  </si>
  <si>
    <t>0.8 to &lt; 0.9</t>
  </si>
  <si>
    <t>0.9 to 1.0</t>
  </si>
  <si>
    <t>sum</t>
  </si>
  <si>
    <t>Bins with max adjusted</t>
  </si>
  <si>
    <t>WT centered bin</t>
  </si>
  <si>
    <t>Freq in WT centered</t>
  </si>
  <si>
    <t>Binned in WT centered</t>
  </si>
  <si>
    <t>2 sigma error</t>
  </si>
  <si>
    <t>Top  WT boundary</t>
  </si>
  <si>
    <t>Bottom WT boundary</t>
  </si>
  <si>
    <t>Times 2 bin size</t>
  </si>
  <si>
    <t>Enhancing</t>
  </si>
  <si>
    <t>Neutral Bin size override</t>
  </si>
  <si>
    <t>Freq above top boundary</t>
  </si>
  <si>
    <t>Freq under bottom boundary</t>
  </si>
  <si>
    <t>Average</t>
  </si>
  <si>
    <t>Standard Deviation</t>
  </si>
  <si>
    <t>Adverse</t>
  </si>
  <si>
    <t>Double Counted</t>
  </si>
  <si>
    <t>Enhancing and Rheostat</t>
  </si>
  <si>
    <t>Assignment</t>
  </si>
  <si>
    <t>Neutral bin size</t>
  </si>
  <si>
    <t>Rheostate/toggle bin width</t>
  </si>
  <si>
    <t>Enhancing Score assignment</t>
  </si>
  <si>
    <t>Default Enhancing Score assignment</t>
  </si>
  <si>
    <t>Default Neutral Score assignment</t>
  </si>
  <si>
    <t>Rheostat Score assignment</t>
  </si>
  <si>
    <t>Default Rheostate Score assignment</t>
  </si>
  <si>
    <t>Toggle Score assignment</t>
  </si>
  <si>
    <t>Default Toggle Score assignment</t>
  </si>
  <si>
    <t>Rheostat assignment</t>
  </si>
  <si>
    <t>Neutral assignment</t>
  </si>
  <si>
    <t>Toggle assignment</t>
  </si>
  <si>
    <t>Enhancing assignment</t>
  </si>
  <si>
    <t>Assignments</t>
  </si>
  <si>
    <t>Count</t>
  </si>
  <si>
    <t>Assignments are being made here</t>
  </si>
  <si>
    <t>Order of precedence</t>
  </si>
  <si>
    <t>Moderate</t>
  </si>
  <si>
    <t>Rheostat</t>
  </si>
  <si>
    <t>WT/Inactive</t>
  </si>
  <si>
    <t>Poss. WT/Inactive</t>
  </si>
  <si>
    <t>Poss Adverse or Moderate</t>
  </si>
  <si>
    <t>Error override to be used for neutral bins</t>
  </si>
  <si>
    <t>Neutral bin if no override</t>
  </si>
  <si>
    <t>Neutral Score assignment</t>
  </si>
  <si>
    <t>This worksheet is a good place to keep track of why and how the values were chosen for WT and "dead", as well as any other analysis parameters.</t>
  </si>
  <si>
    <t>the WT aa</t>
  </si>
  <si>
    <t xml:space="preserve">could go in </t>
  </si>
  <si>
    <t>column A</t>
  </si>
  <si>
    <t>subsitution</t>
  </si>
  <si>
    <t>for 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</si>
</sst>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0"/>
  </numFmts>
  <fonts count="22" x14ac:knownFonts="1">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b/>
      <sz val="12"/>
      <color rgb="FF0432FF"/>
      <name val="Calibri"/>
      <family val="2"/>
      <scheme val="minor"/>
    </font>
    <font>
      <b/>
      <sz val="12"/>
      <color rgb="FF0000FF"/>
      <name val="Calibri"/>
      <family val="2"/>
      <scheme val="minor"/>
    </font>
    <font>
      <b/>
      <sz val="12"/>
      <name val="Calibri"/>
      <family val="2"/>
      <scheme val="minor"/>
    </font>
    <font>
      <sz val="12"/>
      <color rgb="FF9C0006"/>
      <name val="Calibri"/>
      <family val="2"/>
      <scheme val="minor"/>
    </font>
    <font>
      <sz val="12"/>
      <color rgb="FF000000"/>
      <name val="Calibri"/>
      <family val="2"/>
      <scheme val="minor"/>
    </font>
    <font>
      <sz val="10"/>
      <color indexed="81"/>
      <name val="Tahoma"/>
      <family val="2"/>
    </font>
    <font>
      <b/>
      <sz val="11"/>
      <color indexed="81"/>
      <name val="Segoe UI"/>
      <family val="2"/>
    </font>
    <font>
      <sz val="11"/>
      <color indexed="81"/>
      <name val="Segoe UI"/>
      <family val="2"/>
    </font>
  </fonts>
  <fills count="6">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rgb="FFFFC7CE"/>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indexed="64"/>
      </top>
      <bottom style="medium">
        <color auto="1"/>
      </bottom>
      <diagonal/>
    </border>
    <border>
      <left style="thin">
        <color auto="1"/>
      </left>
      <right style="medium">
        <color indexed="64"/>
      </right>
      <top style="thin">
        <color auto="1"/>
      </top>
      <bottom/>
      <diagonal/>
    </border>
  </borders>
  <cellStyleXfs count="138">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17" fillId="4" borderId="0" applyNumberFormat="0" applyBorder="0" applyAlignment="0" applyProtection="0"/>
  </cellStyleXfs>
  <cellXfs count="88">
    <xf numFmtId="0" fontId="0" fillId="0" borderId="0" xfId="0"/>
    <xf numFmtId="0" fontId="0" fillId="0" borderId="1" xfId="0" applyBorder="1"/>
    <xf numFmtId="0" fontId="3"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0" xfId="0" applyFont="1"/>
    <xf numFmtId="2" fontId="0" fillId="0" borderId="0" xfId="0" applyNumberFormat="1"/>
    <xf numFmtId="0" fontId="0" fillId="2" borderId="0" xfId="0" applyFill="1"/>
    <xf numFmtId="0" fontId="0" fillId="0" borderId="0" xfId="0" applyAlignment="1">
      <alignment horizontal="center"/>
    </xf>
    <xf numFmtId="0" fontId="6" fillId="3" borderId="0" xfId="0" applyFont="1" applyFill="1"/>
    <xf numFmtId="0" fontId="0" fillId="3" borderId="0" xfId="0" applyFill="1"/>
    <xf numFmtId="0" fontId="8" fillId="0" borderId="0" xfId="0" applyFont="1"/>
    <xf numFmtId="0" fontId="6" fillId="0" borderId="0" xfId="0" applyFont="1"/>
    <xf numFmtId="164" fontId="7" fillId="0" borderId="0" xfId="0" applyNumberFormat="1" applyFont="1" applyAlignment="1">
      <alignment horizontal="center"/>
    </xf>
    <xf numFmtId="0" fontId="0" fillId="0" borderId="17" xfId="0" applyBorder="1"/>
    <xf numFmtId="0" fontId="9" fillId="0" borderId="0" xfId="0" applyFont="1"/>
    <xf numFmtId="0" fontId="9" fillId="0" borderId="0" xfId="0" applyFont="1" applyAlignment="1">
      <alignment horizontal="center"/>
    </xf>
    <xf numFmtId="1" fontId="9" fillId="0" borderId="0" xfId="0" applyNumberFormat="1" applyFont="1" applyAlignment="1">
      <alignment horizontal="center"/>
    </xf>
    <xf numFmtId="0" fontId="10" fillId="0" borderId="0" xfId="0" applyFont="1" applyAlignment="1">
      <alignment horizontal="center"/>
    </xf>
    <xf numFmtId="0" fontId="7" fillId="0" borderId="0" xfId="0" applyFont="1" applyAlignment="1">
      <alignment horizontal="center"/>
    </xf>
    <xf numFmtId="164" fontId="0" fillId="0" borderId="0" xfId="0" applyNumberFormat="1" applyAlignment="1">
      <alignment horizontal="center"/>
    </xf>
    <xf numFmtId="164" fontId="9" fillId="0" borderId="0" xfId="0" applyNumberFormat="1" applyFont="1" applyAlignment="1">
      <alignment horizontal="center"/>
    </xf>
    <xf numFmtId="0" fontId="11" fillId="0" borderId="0" xfId="0" applyFont="1"/>
    <xf numFmtId="0" fontId="12" fillId="0" borderId="0" xfId="0" applyFont="1"/>
    <xf numFmtId="0" fontId="12" fillId="0" borderId="0" xfId="0" applyFont="1" applyAlignment="1">
      <alignment horizontal="center"/>
    </xf>
    <xf numFmtId="0" fontId="13" fillId="0" borderId="0" xfId="0" applyFont="1"/>
    <xf numFmtId="2" fontId="0" fillId="0" borderId="0" xfId="0" applyNumberFormat="1" applyAlignment="1">
      <alignment horizontal="right"/>
    </xf>
    <xf numFmtId="0" fontId="7" fillId="0" borderId="0" xfId="0" applyFont="1"/>
    <xf numFmtId="0" fontId="3" fillId="0" borderId="0" xfId="0" applyFont="1" applyAlignment="1">
      <alignment wrapText="1"/>
    </xf>
    <xf numFmtId="0" fontId="0" fillId="0" borderId="22" xfId="0" applyBorder="1"/>
    <xf numFmtId="0" fontId="0" fillId="0" borderId="23" xfId="0" applyBorder="1"/>
    <xf numFmtId="0" fontId="0" fillId="0" borderId="24" xfId="0" applyBorder="1"/>
    <xf numFmtId="0" fontId="14" fillId="0" borderId="0" xfId="0" applyFont="1"/>
    <xf numFmtId="0" fontId="15" fillId="0" borderId="0" xfId="0" applyFont="1"/>
    <xf numFmtId="0" fontId="0" fillId="0" borderId="25" xfId="0" applyBorder="1"/>
    <xf numFmtId="0" fontId="0" fillId="0" borderId="26" xfId="0" applyBorder="1"/>
    <xf numFmtId="0" fontId="16" fillId="0" borderId="21" xfId="0" applyFont="1" applyBorder="1"/>
    <xf numFmtId="0" fontId="0" fillId="0" borderId="27" xfId="0" applyBorder="1"/>
    <xf numFmtId="0" fontId="8" fillId="0" borderId="8" xfId="0" applyFont="1" applyBorder="1"/>
    <xf numFmtId="0" fontId="3" fillId="0" borderId="0" xfId="0" applyFont="1" applyAlignment="1">
      <alignment horizontal="center"/>
    </xf>
    <xf numFmtId="0" fontId="17" fillId="4" borderId="0" xfId="137" applyAlignment="1">
      <alignment horizontal="center"/>
    </xf>
    <xf numFmtId="1" fontId="0" fillId="0" borderId="0" xfId="0" applyNumberFormat="1" applyAlignment="1">
      <alignment horizontal="center"/>
    </xf>
    <xf numFmtId="1" fontId="1" fillId="0" borderId="0" xfId="137" applyNumberFormat="1" applyFont="1" applyFill="1" applyAlignment="1">
      <alignment horizontal="center"/>
    </xf>
    <xf numFmtId="1" fontId="1" fillId="0" borderId="0" xfId="0" applyNumberFormat="1" applyFont="1" applyAlignment="1">
      <alignment horizontal="center"/>
    </xf>
    <xf numFmtId="1" fontId="0" fillId="0" borderId="0" xfId="0" applyNumberFormat="1"/>
    <xf numFmtId="0" fontId="18" fillId="0" borderId="2" xfId="0" applyFont="1" applyBorder="1"/>
    <xf numFmtId="0" fontId="18" fillId="0" borderId="5" xfId="0" applyFont="1" applyBorder="1"/>
    <xf numFmtId="0" fontId="0" fillId="0" borderId="18" xfId="0" applyBorder="1"/>
    <xf numFmtId="0" fontId="0" fillId="0" borderId="19" xfId="0" applyBorder="1"/>
    <xf numFmtId="0" fontId="3" fillId="0" borderId="0" xfId="0" applyFont="1" applyAlignment="1">
      <alignment horizontal="center" vertical="center"/>
    </xf>
    <xf numFmtId="164" fontId="10" fillId="0" borderId="0" xfId="0" applyNumberFormat="1" applyFont="1" applyAlignment="1">
      <alignment horizontal="center"/>
    </xf>
    <xf numFmtId="164" fontId="0" fillId="0" borderId="0" xfId="0" applyNumberFormat="1"/>
    <xf numFmtId="0" fontId="0" fillId="5" borderId="0" xfId="0" applyFill="1"/>
    <xf numFmtId="165" fontId="0" fillId="0" borderId="0" xfId="0" applyNumberFormat="1"/>
    <xf numFmtId="166" fontId="0" fillId="0" borderId="0" xfId="0" applyNumberFormat="1"/>
    <xf numFmtId="0" fontId="3" fillId="0" borderId="28" xfId="0" applyFont="1" applyBorder="1" applyAlignment="1">
      <alignment horizontal="center" vertical="center"/>
    </xf>
    <xf numFmtId="0" fontId="3" fillId="0" borderId="29" xfId="0" applyFont="1" applyBorder="1" applyAlignment="1">
      <alignment horizontal="center" vertical="center"/>
    </xf>
    <xf numFmtId="2" fontId="3" fillId="0" borderId="29" xfId="0" applyNumberFormat="1" applyFont="1" applyBorder="1" applyAlignment="1">
      <alignment horizontal="center" vertical="center"/>
    </xf>
    <xf numFmtId="0" fontId="0" fillId="0" borderId="0" xfId="0" applyAlignment="1">
      <alignment horizontal="center" vertical="center"/>
    </xf>
    <xf numFmtId="0" fontId="0" fillId="0" borderId="10" xfId="0" applyBorder="1" applyAlignment="1">
      <alignment horizontal="center" vertical="center"/>
    </xf>
    <xf numFmtId="1" fontId="0" fillId="0" borderId="11" xfId="0" applyNumberFormat="1" applyBorder="1" applyAlignment="1">
      <alignment horizontal="center" vertical="center"/>
    </xf>
    <xf numFmtId="2" fontId="0" fillId="0" borderId="11" xfId="0" applyNumberFormat="1" applyBorder="1" applyAlignment="1">
      <alignment horizontal="center" vertical="center"/>
    </xf>
    <xf numFmtId="0" fontId="0" fillId="0" borderId="13" xfId="0" applyBorder="1" applyAlignment="1">
      <alignment horizontal="center" vertical="center"/>
    </xf>
    <xf numFmtId="1" fontId="0" fillId="0" borderId="14" xfId="0" applyNumberFormat="1" applyBorder="1" applyAlignment="1">
      <alignment horizontal="center" vertical="center"/>
    </xf>
    <xf numFmtId="2" fontId="0" fillId="0" borderId="14" xfId="0" applyNumberFormat="1" applyBorder="1" applyAlignment="1">
      <alignment horizontal="center" vertical="center"/>
    </xf>
    <xf numFmtId="0" fontId="0" fillId="0" borderId="15" xfId="0" applyBorder="1" applyAlignment="1">
      <alignment horizontal="center" vertical="center"/>
    </xf>
    <xf numFmtId="1" fontId="0" fillId="0" borderId="16" xfId="0" applyNumberFormat="1" applyBorder="1" applyAlignment="1">
      <alignment horizontal="center" vertical="center"/>
    </xf>
    <xf numFmtId="2" fontId="0" fillId="0" borderId="16" xfId="0" applyNumberFormat="1" applyBorder="1" applyAlignment="1">
      <alignment horizontal="center" vertical="center"/>
    </xf>
    <xf numFmtId="0" fontId="3" fillId="0" borderId="32" xfId="0" applyFont="1" applyBorder="1" applyAlignment="1">
      <alignment horizontal="center" vertical="center"/>
    </xf>
    <xf numFmtId="0" fontId="0" fillId="0" borderId="12" xfId="0" applyBorder="1"/>
    <xf numFmtId="0" fontId="0" fillId="0" borderId="30" xfId="0" applyBorder="1"/>
    <xf numFmtId="0" fontId="0" fillId="0" borderId="33" xfId="0" applyBorder="1"/>
    <xf numFmtId="0" fontId="0" fillId="0" borderId="31" xfId="0" applyBorder="1"/>
    <xf numFmtId="2" fontId="0" fillId="0" borderId="0" xfId="0" applyNumberFormat="1" applyAlignment="1">
      <alignment horizontal="center" vertical="center"/>
    </xf>
    <xf numFmtId="2" fontId="0" fillId="0" borderId="3" xfId="0" applyNumberFormat="1" applyBorder="1" applyAlignment="1">
      <alignment horizontal="center" vertical="center"/>
    </xf>
    <xf numFmtId="0" fontId="7" fillId="0" borderId="3"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3" fillId="0" borderId="0" xfId="0" applyFont="1" applyAlignment="1">
      <alignment horizontal="center"/>
    </xf>
    <xf numFmtId="0" fontId="14" fillId="0" borderId="0" xfId="0" applyFont="1" applyAlignment="1">
      <alignment horizontal="center"/>
    </xf>
    <xf numFmtId="164" fontId="7" fillId="0" borderId="0" xfId="0" applyNumberFormat="1" applyFont="1" applyAlignment="1">
      <alignment horizontal="center"/>
    </xf>
  </cellXfs>
  <cellStyles count="138">
    <cellStyle name="Bad" xfId="137" builtinId="2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Normal" xfId="0" builtinId="0"/>
  </cellStyles>
  <dxfs count="36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colors>
    <mruColors>
      <color rgb="FFFF0000"/>
      <color rgb="FFD3D3D3"/>
      <color rgb="FF6600CC"/>
      <color rgb="FFE5CCFF"/>
      <color rgb="FFC6E0B4"/>
      <color rgb="FF70AD47"/>
      <color rgb="FFFFFF00"/>
      <color rgb="FFFFC000"/>
      <color rgb="FFFF00FF"/>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'Input and Summary Results'!$AB$5</c:f>
              <c:strCache>
                <c:ptCount val="1"/>
                <c:pt idx="0">
                  <c:v>Neutral</c:v>
                </c:pt>
              </c:strCache>
            </c:strRef>
          </c:tx>
          <c:spPr>
            <a:solidFill>
              <a:srgbClr val="70AD47"/>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Results'!$AB$6:$AB$15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CA43-4B02-872A-61F757841541}"/>
            </c:ext>
          </c:extLst>
        </c:ser>
        <c:ser>
          <c:idx val="1"/>
          <c:order val="1"/>
          <c:tx>
            <c:strRef>
              <c:f>'Input and Summary Results'!$AC$5</c:f>
              <c:strCache>
                <c:ptCount val="1"/>
                <c:pt idx="0">
                  <c:v>Unweighted rheostat</c:v>
                </c:pt>
              </c:strCache>
            </c:strRef>
          </c:tx>
          <c:spPr>
            <a:solidFill>
              <a:schemeClr val="accent6">
                <a:lumMod val="60000"/>
                <a:lumOff val="40000"/>
              </a:schemeClr>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Results'!$AC$6:$AC$15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1-CA43-4B02-872A-61F757841541}"/>
            </c:ext>
          </c:extLst>
        </c:ser>
        <c:ser>
          <c:idx val="2"/>
          <c:order val="2"/>
          <c:tx>
            <c:strRef>
              <c:f>'Input and Summary Results'!$AD$5</c:f>
              <c:strCache>
                <c:ptCount val="1"/>
                <c:pt idx="0">
                  <c:v>Weighted rheostat</c:v>
                </c:pt>
              </c:strCache>
            </c:strRef>
          </c:tx>
          <c:spPr>
            <a:solidFill>
              <a:srgbClr val="FFC000"/>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Results'!$AD$6:$AD$15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CA43-4B02-872A-61F757841541}"/>
            </c:ext>
          </c:extLst>
        </c:ser>
        <c:ser>
          <c:idx val="3"/>
          <c:order val="3"/>
          <c:tx>
            <c:strRef>
              <c:f>'Input and Summary Results'!$AE$5</c:f>
              <c:strCache>
                <c:ptCount val="1"/>
                <c:pt idx="0">
                  <c:v>Toggle</c:v>
                </c:pt>
              </c:strCache>
            </c:strRef>
          </c:tx>
          <c:spPr>
            <a:solidFill>
              <a:srgbClr val="6600CC"/>
            </a:solidFill>
            <a:ln>
              <a:noFill/>
            </a:ln>
            <a:effectLst/>
          </c:spPr>
          <c:invertIfNegative val="0"/>
          <c:cat>
            <c:strRef>
              <c:f>'Input and Summary Results'!$Z$6:$Z$15</c:f>
              <c:strCache>
                <c:ptCount val="10"/>
                <c:pt idx="0">
                  <c:v>&lt;0.1</c:v>
                </c:pt>
                <c:pt idx="1">
                  <c:v>0.1 to &lt; 0.2</c:v>
                </c:pt>
                <c:pt idx="2">
                  <c:v>0.2 to &lt; 0.3</c:v>
                </c:pt>
                <c:pt idx="3">
                  <c:v>0.3 to &lt; 0.4</c:v>
                </c:pt>
                <c:pt idx="4">
                  <c:v>0.4 to &lt; 0.5</c:v>
                </c:pt>
                <c:pt idx="5">
                  <c:v>0.5 to &lt; 0.6</c:v>
                </c:pt>
                <c:pt idx="6">
                  <c:v>0.6 to &lt; 0.7</c:v>
                </c:pt>
                <c:pt idx="7">
                  <c:v>0.7 to &lt; 0.8</c:v>
                </c:pt>
                <c:pt idx="8">
                  <c:v>0.8 to &lt; 0.9</c:v>
                </c:pt>
                <c:pt idx="9">
                  <c:v>0.9 to 1.0</c:v>
                </c:pt>
              </c:strCache>
            </c:strRef>
          </c:cat>
          <c:val>
            <c:numRef>
              <c:f>'Input and Summary Results'!$AE$6:$AE$15</c:f>
              <c:numCache>
                <c:formatCode>0</c:formatCode>
                <c:ptCount val="10"/>
                <c:pt idx="0" formatCode="General">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3-CA43-4B02-872A-61F757841541}"/>
            </c:ext>
          </c:extLst>
        </c:ser>
        <c:ser>
          <c:idx val="4"/>
          <c:order val="4"/>
          <c:tx>
            <c:strRef>
              <c:f>'Input and Summary Results'!$AA$5</c:f>
              <c:strCache>
                <c:ptCount val="1"/>
                <c:pt idx="0">
                  <c:v>Enhancing</c:v>
                </c:pt>
              </c:strCache>
            </c:strRef>
          </c:tx>
          <c:spPr>
            <a:solidFill>
              <a:srgbClr val="FF0000"/>
            </a:solidFill>
            <a:ln>
              <a:noFill/>
            </a:ln>
            <a:effectLst/>
          </c:spPr>
          <c:invertIfNegative val="0"/>
          <c:val>
            <c:numRef>
              <c:f>'Input and Summary Results'!$AA$7:$AA$15</c:f>
              <c:numCache>
                <c:formatCode>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6B08-4292-A2F7-933FBC2C2BE8}"/>
            </c:ext>
          </c:extLst>
        </c:ser>
        <c:dLbls>
          <c:showLegendKey val="0"/>
          <c:showVal val="0"/>
          <c:showCatName val="0"/>
          <c:showSerName val="0"/>
          <c:showPercent val="0"/>
          <c:showBubbleSize val="0"/>
        </c:dLbls>
        <c:gapWidth val="219"/>
        <c:overlap val="-27"/>
        <c:axId val="398129448"/>
        <c:axId val="398133760"/>
      </c:barChart>
      <c:catAx>
        <c:axId val="398129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33760"/>
        <c:crosses val="autoZero"/>
        <c:auto val="1"/>
        <c:lblAlgn val="ctr"/>
        <c:lblOffset val="100"/>
        <c:noMultiLvlLbl val="0"/>
      </c:catAx>
      <c:valAx>
        <c:axId val="398133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129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Assignments!$AA$4</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5FF4-4962-A4D8-9BB0D7204BE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5FF4-4962-A4D8-9BB0D7204BE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5FF4-4962-A4D8-9BB0D7204BE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5FF4-4962-A4D8-9BB0D7204BE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5FF4-4962-A4D8-9BB0D7204BE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5FF4-4962-A4D8-9BB0D7204BE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5FF4-4962-A4D8-9BB0D7204BE6}"/>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fld id="{790E7DE0-1489-44EA-B7BD-AF154AD85D44}" type="CATEGORYNAME">
                      <a:rPr lang="en-US">
                        <a:solidFill>
                          <a:srgbClr val="70AD47"/>
                        </a:solidFill>
                      </a:rPr>
                      <a:pPr>
                        <a:defRPr>
                          <a:solidFill>
                            <a:srgbClr val="70AD47"/>
                          </a:solidFill>
                        </a:defRPr>
                      </a:pPr>
                      <a:t>[CATEGORY NAME]</a:t>
                    </a:fld>
                    <a:r>
                      <a:rPr lang="en-US" baseline="0">
                        <a:solidFill>
                          <a:srgbClr val="70AD47"/>
                        </a:solidFill>
                      </a:rPr>
                      <a:t>
</a:t>
                    </a:r>
                    <a:fld id="{22068EBB-CFB0-4DDF-AEF8-87E025374F34}" type="PERCENTAGE">
                      <a:rPr lang="en-US" baseline="0">
                        <a:solidFill>
                          <a:srgbClr val="70AD47"/>
                        </a:solidFill>
                      </a:rPr>
                      <a:pPr>
                        <a:defRPr>
                          <a:solidFill>
                            <a:srgbClr val="70AD47"/>
                          </a:solidFill>
                        </a:defRPr>
                      </a:pPr>
                      <a:t>[PERCENTAGE]</a:t>
                    </a:fld>
                    <a:endParaRPr lang="en-US" baseline="0">
                      <a:solidFill>
                        <a:srgbClr val="70AD47"/>
                      </a:solidFill>
                    </a:endParaRP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FF4-4962-A4D8-9BB0D7204BE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5FF4-4962-A4D8-9BB0D7204BE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5FF4-4962-A4D8-9BB0D7204BE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5FF4-4962-A4D8-9BB0D7204BE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9-5FF4-4962-A4D8-9BB0D7204BE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B-5FF4-4962-A4D8-9BB0D7204BE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D-5FF4-4962-A4D8-9BB0D7204BE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Assignments!$Z$5:$Z$11</c:f>
              <c:strCache>
                <c:ptCount val="7"/>
                <c:pt idx="0">
                  <c:v>Neutral</c:v>
                </c:pt>
                <c:pt idx="1">
                  <c:v>Moderate</c:v>
                </c:pt>
                <c:pt idx="2">
                  <c:v>Rheostat</c:v>
                </c:pt>
                <c:pt idx="3">
                  <c:v>Adverse</c:v>
                </c:pt>
                <c:pt idx="4">
                  <c:v>Toggle</c:v>
                </c:pt>
                <c:pt idx="5">
                  <c:v>WT/Inactive</c:v>
                </c:pt>
                <c:pt idx="6">
                  <c:v>Enhancing</c:v>
                </c:pt>
              </c:strCache>
            </c:strRef>
          </c:cat>
          <c:val>
            <c:numRef>
              <c:f>Assignments!$AA$5:$AA$11</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E-5FF4-4962-A4D8-9BB0D7204BE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v>All positions</c:v>
          </c:tx>
          <c:invertIfNegative val="0"/>
          <c:cat>
            <c:strRef>
              <c:f>'Bin Analysis'!$A$6:$A$21</c:f>
              <c:strCache>
                <c:ptCount val="1"/>
                <c:pt idx="0">
                  <c:v>#NUM!</c:v>
                </c:pt>
              </c:strCache>
            </c:strRef>
          </c:cat>
          <c:val>
            <c:numRef>
              <c:f>'Bin Analysis'!$I$6:$I$21</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2-4B68-91CF-3DB9FCDA4ECF}"/>
            </c:ext>
          </c:extLst>
        </c:ser>
        <c:dLbls>
          <c:showLegendKey val="0"/>
          <c:showVal val="0"/>
          <c:showCatName val="0"/>
          <c:showSerName val="0"/>
          <c:showPercent val="0"/>
          <c:showBubbleSize val="0"/>
        </c:dLbls>
        <c:gapWidth val="150"/>
        <c:axId val="398131016"/>
        <c:axId val="398131800"/>
      </c:barChart>
      <c:barChart>
        <c:barDir val="col"/>
        <c:grouping val="clustered"/>
        <c:varyColors val="0"/>
        <c:ser>
          <c:idx val="1"/>
          <c:order val="1"/>
          <c:tx>
            <c:strRef>
              <c:f>'Bin Analysis'!$C$4</c:f>
              <c:strCache>
                <c:ptCount val="1"/>
                <c:pt idx="0">
                  <c:v>Wild Type</c:v>
                </c:pt>
              </c:strCache>
            </c:strRef>
          </c:tx>
          <c:spPr>
            <a:solidFill>
              <a:schemeClr val="accent3"/>
            </a:solidFill>
          </c:spPr>
          <c:invertIfNegative val="0"/>
          <c:cat>
            <c:strRef>
              <c:f>'Bin Analysis'!$A$6:$A$25</c:f>
              <c:strCache>
                <c:ptCount val="1"/>
                <c:pt idx="0">
                  <c:v>#NUM!</c:v>
                </c:pt>
              </c:strCache>
            </c:strRef>
          </c:cat>
          <c:val>
            <c:numRef>
              <c:f>'Bin Analysis'!$C$6:$C$25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F02-4B68-91CF-3DB9FCDA4ECF}"/>
            </c:ext>
          </c:extLst>
        </c:ser>
        <c:ser>
          <c:idx val="2"/>
          <c:order val="2"/>
          <c:tx>
            <c:strRef>
              <c:f>'Bin Analysis'!$G$4</c:f>
              <c:strCache>
                <c:ptCount val="1"/>
                <c:pt idx="0">
                  <c:v>Dead Protein</c:v>
                </c:pt>
              </c:strCache>
            </c:strRef>
          </c:tx>
          <c:spPr>
            <a:solidFill>
              <a:schemeClr val="accent2"/>
            </a:solidFill>
          </c:spPr>
          <c:invertIfNegative val="0"/>
          <c:cat>
            <c:strRef>
              <c:f>'Bin Analysis'!$A$6:$A$25</c:f>
              <c:strCache>
                <c:ptCount val="1"/>
                <c:pt idx="0">
                  <c:v>#NUM!</c:v>
                </c:pt>
              </c:strCache>
            </c:strRef>
          </c:cat>
          <c:val>
            <c:numRef>
              <c:f>'Bin Analysis'!$G$6:$G$25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F02-4B68-91CF-3DB9FCDA4ECF}"/>
            </c:ext>
          </c:extLst>
        </c:ser>
        <c:dLbls>
          <c:showLegendKey val="0"/>
          <c:showVal val="0"/>
          <c:showCatName val="0"/>
          <c:showSerName val="0"/>
          <c:showPercent val="0"/>
          <c:showBubbleSize val="0"/>
        </c:dLbls>
        <c:gapWidth val="500"/>
        <c:axId val="398127488"/>
        <c:axId val="398130624"/>
      </c:barChart>
      <c:catAx>
        <c:axId val="398131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98131800"/>
        <c:crosses val="autoZero"/>
        <c:auto val="1"/>
        <c:lblAlgn val="ctr"/>
        <c:lblOffset val="100"/>
        <c:noMultiLvlLbl val="0"/>
      </c:catAx>
      <c:valAx>
        <c:axId val="398131800"/>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98131016"/>
        <c:crosses val="autoZero"/>
        <c:crossBetween val="between"/>
        <c:majorUnit val="20"/>
      </c:valAx>
      <c:valAx>
        <c:axId val="398130624"/>
        <c:scaling>
          <c:orientation val="minMax"/>
          <c:max val="1"/>
        </c:scaling>
        <c:delete val="0"/>
        <c:axPos val="r"/>
        <c:numFmt formatCode="General" sourceLinked="1"/>
        <c:majorTickMark val="none"/>
        <c:minorTickMark val="none"/>
        <c:tickLblPos val="none"/>
        <c:spPr>
          <a:ln>
            <a:noFill/>
          </a:ln>
        </c:spPr>
        <c:crossAx val="398127488"/>
        <c:crosses val="max"/>
        <c:crossBetween val="between"/>
      </c:valAx>
      <c:catAx>
        <c:axId val="398127488"/>
        <c:scaling>
          <c:orientation val="minMax"/>
        </c:scaling>
        <c:delete val="1"/>
        <c:axPos val="b"/>
        <c:numFmt formatCode="General" sourceLinked="0"/>
        <c:majorTickMark val="out"/>
        <c:minorTickMark val="none"/>
        <c:tickLblPos val="nextTo"/>
        <c:crossAx val="39813062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431800</xdr:colOff>
      <xdr:row>0</xdr:row>
      <xdr:rowOff>190500</xdr:rowOff>
    </xdr:from>
    <xdr:to>
      <xdr:col>14</xdr:col>
      <xdr:colOff>431800</xdr:colOff>
      <xdr:row>66</xdr:row>
      <xdr:rowOff>47625</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31800" y="190500"/>
          <a:ext cx="11734800" cy="13058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more than 20 positions.  Up to a max of </a:t>
          </a:r>
          <a:r>
            <a:rPr lang="en-US" sz="1200" baseline="0">
              <a:solidFill>
                <a:srgbClr val="FF0000"/>
              </a:solidFill>
            </a:rPr>
            <a:t>8000</a:t>
          </a:r>
          <a:r>
            <a:rPr lang="en-US" sz="1200" baseline="0">
              <a:solidFill>
                <a:schemeClr val="tx1"/>
              </a:solidFill>
            </a:rPr>
            <a:t> variants can be analyzed in this workbook.  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calculates the average and standard deviations of the input data, assigns each position a pheotype based on the defined score cutoffs and critera.</a:t>
          </a:r>
          <a:endParaRPr lang="en-US" sz="1200" baseline="0">
            <a:solidFill>
              <a:srgbClr val="FF0000"/>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aseline="0">
              <a:solidFill>
                <a:schemeClr val="tx1"/>
              </a:solidFill>
            </a:rPr>
            <a:t>5</a:t>
          </a:r>
          <a:r>
            <a:rPr lang="en-US" sz="1100" baseline="0">
              <a:solidFill>
                <a:schemeClr val="dk1"/>
              </a:solidFill>
              <a:effectLst/>
              <a:latin typeface="+mn-lt"/>
              <a:ea typeface="+mn-ea"/>
              <a:cs typeface="+mn-cs"/>
            </a:rPr>
            <a:t>)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1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endParaRPr lang="en-US" sz="1200">
            <a:effectLst/>
          </a:endParaRP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r>
            <a:rPr lang="en-US" sz="1200">
              <a:solidFill>
                <a:srgbClr val="FF0000"/>
              </a:solidFill>
              <a:effectLst/>
              <a:latin typeface="+mn-lt"/>
              <a:ea typeface="+mn-ea"/>
              <a:cs typeface="+mn-cs"/>
            </a:rPr>
            <a:t>10) Cell J27 allows the user to define the neutral bin size. The default is set to 2 times the bin size.</a:t>
          </a:r>
        </a:p>
        <a:p>
          <a:endParaRPr lang="en-US" sz="1200">
            <a:solidFill>
              <a:srgbClr val="FF0000"/>
            </a:solidFill>
            <a:effectLst/>
            <a:latin typeface="+mn-lt"/>
            <a:ea typeface="+mn-ea"/>
            <a:cs typeface="+mn-cs"/>
          </a:endParaRPr>
        </a:p>
        <a:p>
          <a:r>
            <a:rPr lang="en-US" sz="1200">
              <a:solidFill>
                <a:srgbClr val="FF0000"/>
              </a:solidFill>
              <a:effectLst/>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xdr:txBody>
    </xdr:sp>
    <xdr:clientData/>
  </xdr:twoCellAnchor>
  <xdr:twoCellAnchor>
    <xdr:from>
      <xdr:col>0</xdr:col>
      <xdr:colOff>431800</xdr:colOff>
      <xdr:row>0</xdr:row>
      <xdr:rowOff>190501</xdr:rowOff>
    </xdr:from>
    <xdr:to>
      <xdr:col>14</xdr:col>
      <xdr:colOff>476707</xdr:colOff>
      <xdr:row>134</xdr:row>
      <xdr:rowOff>12700</xdr:rowOff>
    </xdr:to>
    <xdr:sp macro="" textlink="">
      <xdr:nvSpPr>
        <xdr:cNvPr id="4" name="TextBox 3">
          <a:extLst>
            <a:ext uri="{FF2B5EF4-FFF2-40B4-BE49-F238E27FC236}">
              <a16:creationId xmlns:a16="http://schemas.microsoft.com/office/drawing/2014/main" id="{1E1AA559-DCD4-45AC-AECE-287ECA667E91}"/>
            </a:ext>
          </a:extLst>
        </xdr:cNvPr>
        <xdr:cNvSpPr txBox="1"/>
      </xdr:nvSpPr>
      <xdr:spPr>
        <a:xfrm>
          <a:off x="431800" y="190501"/>
          <a:ext cx="11779707" cy="264837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2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Additions to the 2026 revised calculator</a:t>
          </a:r>
          <a:r>
            <a:rPr lang="en-US" sz="1200" i="0" baseline="0">
              <a:solidFill>
                <a:srgbClr val="FF0000"/>
              </a:solidFill>
              <a:latin typeface="+mn-lt"/>
              <a:ea typeface="+mn-ea"/>
              <a:cs typeface="+mn-cs"/>
            </a:rPr>
            <a:t> are described below in red.</a:t>
          </a:r>
          <a:endParaRPr lang="en-US" sz="1200" i="0">
            <a:solidFill>
              <a:srgbClr val="FF0000"/>
            </a:solidFill>
            <a:latin typeface="+mn-lt"/>
            <a:ea typeface="+mn-ea"/>
            <a:cs typeface="+mn-cs"/>
          </a:endParaRP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which exceeds variants at </a:t>
          </a:r>
          <a:r>
            <a:rPr lang="en-US" sz="1200" baseline="0">
              <a:solidFill>
                <a:sysClr val="windowText" lastClr="000000"/>
              </a:solidFill>
            </a:rPr>
            <a:t>more than 20 positions</a:t>
          </a:r>
          <a:r>
            <a:rPr lang="en-US" sz="1200" baseline="0">
              <a:solidFill>
                <a:srgbClr val="FF0000"/>
              </a:solidFill>
            </a:rPr>
            <a:t>.  Up to a max of 350 unique positions </a:t>
          </a:r>
          <a:r>
            <a:rPr lang="en-US" sz="1100" baseline="0">
              <a:solidFill>
                <a:srgbClr val="FF0000"/>
              </a:solidFill>
              <a:effectLst/>
              <a:latin typeface="+mn-lt"/>
              <a:ea typeface="+mn-ea"/>
              <a:cs typeface="+mn-cs"/>
            </a:rPr>
            <a:t>AND/OR 6000 variants </a:t>
          </a:r>
          <a:r>
            <a:rPr lang="en-US" sz="1200" baseline="0">
              <a:solidFill>
                <a:srgbClr val="FF0000"/>
              </a:solidFill>
            </a:rPr>
            <a:t>can be analyzed in this workbook.  </a:t>
          </a:r>
          <a:r>
            <a:rPr lang="en-US" sz="1200" baseline="0">
              <a:solidFill>
                <a:schemeClr val="tx1"/>
              </a:solidFill>
            </a:rPr>
            <a:t>This RheoScale calculator for larger data sets uses identical calculations, but does not generate the graphs present in the calculator for smaller data sets. It is strongly recommended that prior to using this workbook, that a subset (fewer than 20 positions) of the data be analyzed in the smaller workbook to ensure that the parameters (outlined below) are appropriate for the data set and that the score outputs are reasonable. The graphs in the smaller workbook can be helpful to identify unexpected outcomes when the data is sorted.</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logic used to define position types follows the order Neutral&gt;Toggle/Enhancing&gt;Rheostat&gt;WT-Inactive_split/Moderate/Adverse</a:t>
          </a:r>
          <a:r>
            <a:rPr lang="en-US" sz="1200" baseline="0">
              <a:solidFill>
                <a:srgbClr val="FF00FF"/>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&gt;&gt;Moderate rheostat: Substitutions have non-neutral outcomes, but the set of substitutions samples less than half of the possible range AND the average outcome is closer to WT than to the "dead" end of the range.</a:t>
          </a:r>
          <a:r>
            <a:rPr kumimoji="0" lang="en-US" sz="1200" b="0" i="0" u="none" strike="noStrike" kern="0" cap="none" spc="0" normalizeH="0" baseline="0" noProof="0">
              <a:ln>
                <a:noFill/>
              </a:ln>
              <a:solidFill>
                <a:prstClr val="black"/>
              </a:solidFill>
              <a:effectLst/>
              <a:uLnTx/>
              <a:uFillTx/>
              <a:latin typeface="+mn-lt"/>
              <a:ea typeface="+mn-ea"/>
              <a:cs typeface="+mn-cs"/>
            </a:rPr>
            <a:t> </a:t>
          </a:r>
          <a:r>
            <a:rPr kumimoji="0" lang="en-US" sz="1200" b="0" i="0" u="none" strike="noStrike" kern="0" cap="none" spc="0" normalizeH="0" baseline="0" noProof="0">
              <a:ln>
                <a:noFill/>
              </a:ln>
              <a:solidFill>
                <a:srgbClr val="FF0000"/>
              </a:solidFill>
              <a:effectLst/>
              <a:uLnTx/>
              <a:uFillTx/>
              <a:latin typeface="+mn-lt"/>
              <a:ea typeface="+mn-ea"/>
              <a:cs typeface="+mn-cs"/>
            </a:rPr>
            <a:t>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Swint-Kruse, L., T. A. Martin, B. M. Page, T. Wu, P. M. Gerhart, L. L. Dougherty, Q. Tang, D. J. Parente, B. R. Mosier, L. E. Bantis, and A. W. Fenton. 2021. 'Rheostat functional outcomes occur when substitutions are introduced at nonconserved positions that diverge with speciation', </a:t>
          </a:r>
          <a:r>
            <a:rPr kumimoji="0" lang="en-US" sz="1200" b="0" i="1" u="none" strike="noStrike" kern="0" cap="none" spc="0" normalizeH="0" baseline="0" noProof="0">
              <a:ln>
                <a:noFill/>
              </a:ln>
              <a:solidFill>
                <a:prstClr val="black"/>
              </a:solidFill>
              <a:effectLst/>
              <a:uLnTx/>
              <a:uFillTx/>
              <a:latin typeface="+mn-lt"/>
              <a:ea typeface="+mn-ea"/>
              <a:cs typeface="+mn-cs"/>
            </a:rPr>
            <a:t>Protein Sci, 30: 1833-53.</a:t>
          </a:r>
          <a:endParaRPr kumimoji="0" lang="en-US" sz="1200" b="0" i="0" u="none" strike="noStrike" kern="0" cap="none" spc="0" normalizeH="0" baseline="0" noProof="0">
            <a:ln>
              <a:noFill/>
            </a:ln>
            <a:solidFill>
              <a:prstClr val="black"/>
            </a:solidFill>
            <a:effectLst/>
            <a:uLnTx/>
            <a:uFillTx/>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kumimoji="0" lang="en-US" sz="1200" b="0" i="0" u="sng" strike="noStrike" kern="0" cap="none" spc="0" normalizeH="0" baseline="0" noProof="0">
              <a:ln>
                <a:noFill/>
              </a:ln>
              <a:solidFill>
                <a:srgbClr val="FF0000"/>
              </a:solidFill>
              <a:effectLst/>
              <a:uLnTx/>
              <a:uFillTx/>
              <a:latin typeface="+mn-lt"/>
              <a:ea typeface="+mn-ea"/>
              <a:cs typeface="+mn-cs"/>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prstClr val="black"/>
              </a:solidFill>
              <a:effectLst/>
              <a:uLnTx/>
              <a:uFillTx/>
              <a:latin typeface="+mn-lt"/>
              <a:ea typeface="+mn-ea"/>
              <a:cs typeface="+mn-cs"/>
            </a:rPr>
            <a:t>Reference: Hodges, A. M., A. W. Fenton, L. L. Dougherty, A. C. Overholt, and L. Swint-Kruse. 2018. 'RheoScale: A tool to aggregate and quantify experimentally determined substitution outcomes for multiple variants at individual protein positions', </a:t>
          </a:r>
          <a:r>
            <a:rPr kumimoji="0" lang="en-US" sz="1200" b="0" i="1" u="none" strike="noStrike" kern="0" cap="none" spc="0" normalizeH="0" baseline="0" noProof="0">
              <a:ln>
                <a:noFill/>
              </a:ln>
              <a:solidFill>
                <a:prstClr val="black"/>
              </a:solidFill>
              <a:effectLst/>
              <a:uLnTx/>
              <a:uFillTx/>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&gt;&gt;Adverse:  Like Moderate rheostat positions, substitutions have non-nuetral outcomes and the set of substitutions samples less than half of the possible range.  However, the averge outcomes of the set of values are closer to the "dead" end of the range than to WT. If positions are close to the thresholds for moderate, adverse, or WT/Inactive split, the assignment cell will be highlighted </a:t>
          </a:r>
          <a:r>
            <a:rPr kumimoji="0" lang="en-US" sz="1200" b="0" i="0" u="none" strike="noStrike" kern="0" cap="none" spc="0" normalizeH="0" baseline="0" noProof="0">
              <a:ln>
                <a:noFill/>
              </a:ln>
              <a:solidFill>
                <a:srgbClr val="00B0F0"/>
              </a:solidFill>
              <a:effectLst/>
              <a:uLnTx/>
              <a:uFillTx/>
              <a:latin typeface="+mn-lt"/>
              <a:ea typeface="+mn-ea"/>
              <a:cs typeface="+mn-cs"/>
            </a:rPr>
            <a:t>blue</a:t>
          </a:r>
          <a:r>
            <a:rPr kumimoji="0" lang="en-US" sz="1200" b="0" i="0" u="none" strike="noStrike" kern="0" cap="none" spc="0" normalizeH="0" baseline="0" noProof="0">
              <a:ln>
                <a:noFill/>
              </a:ln>
              <a:solidFill>
                <a:srgbClr val="FF0000"/>
              </a:solidFill>
              <a:effectLst/>
              <a:uLnTx/>
              <a:uFillTx/>
              <a:latin typeface="+mn-lt"/>
              <a:ea typeface="+mn-ea"/>
              <a:cs typeface="+mn-cs"/>
            </a:rPr>
            <a:t>, indicating that a manual inspection of the position's histogram (using the small calculator Excel workbook) is needed to determine the best position class. Please note that the flags are calculated from the whole dataset and the flags may not be reproduced when only a few positions are extracted for analysis in the small Excel workbook.</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a:t>
          </a:r>
          <a:r>
            <a:rPr lang="en-US" sz="1200" i="0" baseline="0">
              <a:solidFill>
                <a:srgbClr val="FF0000"/>
              </a:solidFill>
              <a:latin typeface="+mn-lt"/>
              <a:ea typeface="+mn-ea"/>
              <a:cs typeface="+mn-cs"/>
            </a:rPr>
            <a:t>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Sreenivasan, S., Fontes, J. D., and Swint-Kruse, L. 2025. 'Dissecting the effects of single amino acid substitutions in SARS-CoV-2 Mpro', 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 </a:t>
          </a:r>
          <a:r>
            <a:rPr lang="en-US" sz="1200" i="1" baseline="0">
              <a:solidFill>
                <a:srgbClr val="FF0000"/>
              </a:solidFill>
            </a:rPr>
            <a:t>Note that this feature does not yet work for datasets in which the wild-type value is smaller than the dead value; i.e., the roles of the min and max values are reversed.</a:t>
          </a:r>
          <a:r>
            <a:rPr lang="en-US" sz="1200" baseline="0">
              <a:solidFill>
                <a:srgbClr val="FF0000"/>
              </a:solidFill>
            </a:rPr>
            <a:t> </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a:t>
          </a:r>
          <a:r>
            <a:rPr lang="en-US" sz="1200" baseline="0">
              <a:solidFill>
                <a:schemeClr val="dk1"/>
              </a:solidFill>
              <a:effectLst/>
              <a:latin typeface="+mn-lt"/>
              <a:ea typeface="+mn-ea"/>
              <a:cs typeface="+mn-cs"/>
            </a:rPr>
            <a:t>the number of variants available for </a:t>
          </a:r>
          <a:r>
            <a:rPr lang="en-US" sz="1200" baseline="0">
              <a:solidFill>
                <a:schemeClr val="tx1"/>
              </a:solidFill>
            </a:rPr>
            <a:t>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rheostate/toggle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particularly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2"/>
          <a:endParaRPr lang="en-US" sz="1200">
            <a:solidFill>
              <a:srgbClr val="FF0000"/>
            </a:solidFill>
            <a:effectLst/>
            <a:latin typeface="+mn-lt"/>
            <a:ea typeface="+mn-ea"/>
            <a:cs typeface="+mn-cs"/>
          </a:endParaRPr>
        </a:p>
        <a:p>
          <a:pPr lvl="0"/>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2"/>
          <a:endParaRPr lang="en-US" sz="11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0</xdr:row>
      <xdr:rowOff>91642</xdr:rowOff>
    </xdr:from>
    <xdr:ext cx="6858000" cy="468077"/>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91642"/>
          <a:ext cx="6858000" cy="46807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200"/>
            <a:t>A False entry in # of mutants indicates too</a:t>
          </a:r>
          <a:r>
            <a:rPr lang="en-US" sz="1200" baseline="0"/>
            <a:t> few variants were entered at this position to include the position in the data set. These data points are still included in calculations for "All" protein scores</a:t>
          </a:r>
          <a:endParaRPr lang="en-US" sz="1200"/>
        </a:p>
      </xdr:txBody>
    </xdr:sp>
    <xdr:clientData/>
  </xdr:oneCellAnchor>
  <xdr:twoCellAnchor>
    <xdr:from>
      <xdr:col>24</xdr:col>
      <xdr:colOff>802343</xdr:colOff>
      <xdr:row>18</xdr:row>
      <xdr:rowOff>26148</xdr:rowOff>
    </xdr:from>
    <xdr:to>
      <xdr:col>31</xdr:col>
      <xdr:colOff>468157</xdr:colOff>
      <xdr:row>32</xdr:row>
      <xdr:rowOff>149411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826744</xdr:colOff>
      <xdr:row>18</xdr:row>
      <xdr:rowOff>4980</xdr:rowOff>
    </xdr:from>
    <xdr:to>
      <xdr:col>37</xdr:col>
      <xdr:colOff>647449</xdr:colOff>
      <xdr:row>32</xdr:row>
      <xdr:rowOff>114548</xdr:rowOff>
    </xdr:to>
    <xdr:graphicFrame macro="">
      <xdr:nvGraphicFramePr>
        <xdr:cNvPr id="6" name="Chart 5">
          <a:extLst>
            <a:ext uri="{FF2B5EF4-FFF2-40B4-BE49-F238E27FC236}">
              <a16:creationId xmlns:a16="http://schemas.microsoft.com/office/drawing/2014/main" id="{EB8C2541-C711-4706-969D-291772730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1320800</xdr:colOff>
      <xdr:row>4</xdr:row>
      <xdr:rowOff>25400</xdr:rowOff>
    </xdr:from>
    <xdr:to>
      <xdr:col>22</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4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tabSelected="1" zoomScale="85" zoomScaleNormal="85" workbookViewId="0"/>
  </sheetViews>
  <sheetFormatPr defaultColWidth="11" defaultRowHeight="15.7" x14ac:dyDescent="0.55000000000000004"/>
  <sheetData/>
  <customSheetViews>
    <customSheetView guid="{3FABBB88-4ADF-4471-88BA-07085913E628}" topLeftCell="A4">
      <selection activeCell="Q9" sqref="Q9"/>
      <pageMargins left="0.7" right="0.7" top="0.75" bottom="0.75" header="0.3" footer="0.3"/>
      <pageSetup orientation="portrait" horizontalDpi="0" verticalDpi="0"/>
    </customSheetView>
  </customSheetView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F6006"/>
  <sheetViews>
    <sheetView zoomScale="64" zoomScaleNormal="70" workbookViewId="0">
      <selection activeCell="A10" sqref="A10"/>
    </sheetView>
  </sheetViews>
  <sheetFormatPr defaultColWidth="11" defaultRowHeight="15.7" x14ac:dyDescent="0.55000000000000004"/>
  <cols>
    <col min="1" max="1" width="13.38671875" customWidth="1"/>
    <col min="2" max="2" width="11" customWidth="1"/>
    <col min="4" max="4" width="14.609375" customWidth="1"/>
    <col min="9" max="9" width="54.5" customWidth="1"/>
    <col min="10" max="10" width="9.38671875" customWidth="1"/>
    <col min="11" max="11" width="11.88671875" bestFit="1" customWidth="1"/>
    <col min="12" max="12" width="7.5" bestFit="1" customWidth="1"/>
    <col min="13" max="13" width="11.88671875" bestFit="1" customWidth="1"/>
    <col min="14" max="14" width="9.5" bestFit="1" customWidth="1"/>
    <col min="15" max="15" width="15.88671875" customWidth="1"/>
    <col min="16" max="16" width="19.109375" bestFit="1" customWidth="1"/>
    <col min="17" max="17" width="17" bestFit="1" customWidth="1"/>
    <col min="20" max="20" width="11" style="64"/>
    <col min="21" max="21" width="17.21875" style="64" bestFit="1" customWidth="1"/>
    <col min="22" max="22" width="16.5" customWidth="1"/>
    <col min="23" max="23" width="13.71875" bestFit="1" customWidth="1"/>
  </cols>
  <sheetData>
    <row r="1" spans="1:32" ht="16" thickBot="1" x14ac:dyDescent="0.6">
      <c r="T1" s="79"/>
      <c r="U1" s="79"/>
    </row>
    <row r="2" spans="1:32" ht="16" thickBot="1" x14ac:dyDescent="0.6">
      <c r="A2" s="38" t="s">
        <v>68</v>
      </c>
      <c r="B2" s="82"/>
      <c r="C2" s="83"/>
      <c r="D2" s="83"/>
      <c r="E2" s="83"/>
      <c r="F2" s="84"/>
      <c r="T2" s="79"/>
      <c r="U2" s="79"/>
    </row>
    <row r="3" spans="1:32" ht="16" thickBot="1" x14ac:dyDescent="0.6">
      <c r="T3" s="79"/>
      <c r="U3" s="79"/>
      <c r="V3" s="14"/>
      <c r="X3" s="14"/>
      <c r="Y3" s="14"/>
    </row>
    <row r="4" spans="1:32" ht="21" thickBot="1" x14ac:dyDescent="0.75">
      <c r="B4" s="38" t="s">
        <v>0</v>
      </c>
      <c r="C4" s="38" t="s">
        <v>1</v>
      </c>
      <c r="D4" s="38" t="s">
        <v>81</v>
      </c>
      <c r="E4" s="38" t="s">
        <v>3</v>
      </c>
      <c r="G4" s="38" t="s">
        <v>4</v>
      </c>
      <c r="I4" s="39" t="s">
        <v>62</v>
      </c>
      <c r="J4" s="1" t="s">
        <v>58</v>
      </c>
      <c r="L4" s="3"/>
      <c r="M4" s="4"/>
      <c r="N4" s="81" t="s">
        <v>49</v>
      </c>
      <c r="O4" s="81"/>
      <c r="P4" s="81"/>
      <c r="Q4" s="81"/>
      <c r="R4" s="81"/>
      <c r="S4" s="4"/>
      <c r="T4" s="80"/>
      <c r="U4" s="80"/>
      <c r="V4" s="5"/>
    </row>
    <row r="5" spans="1:32" ht="16" thickBot="1" x14ac:dyDescent="0.6">
      <c r="A5" s="11" t="s">
        <v>5</v>
      </c>
      <c r="B5" s="11" t="s">
        <v>6</v>
      </c>
      <c r="C5" s="11" t="s">
        <v>6</v>
      </c>
      <c r="D5" s="53"/>
      <c r="E5" s="54"/>
      <c r="L5" s="61" t="s">
        <v>0</v>
      </c>
      <c r="M5" s="62" t="s">
        <v>61</v>
      </c>
      <c r="N5" s="62" t="s">
        <v>107</v>
      </c>
      <c r="O5" s="62" t="s">
        <v>50</v>
      </c>
      <c r="P5" s="62" t="s">
        <v>51</v>
      </c>
      <c r="Q5" s="62" t="s">
        <v>52</v>
      </c>
      <c r="R5" s="62" t="s">
        <v>53</v>
      </c>
      <c r="S5" s="62" t="s">
        <v>71</v>
      </c>
      <c r="T5" s="63" t="s">
        <v>111</v>
      </c>
      <c r="U5" s="63" t="s">
        <v>112</v>
      </c>
      <c r="V5" s="74" t="s">
        <v>116</v>
      </c>
      <c r="AA5" s="2" t="s">
        <v>107</v>
      </c>
      <c r="AB5" s="45" t="str">
        <f>O5</f>
        <v>Neutral</v>
      </c>
      <c r="AC5" s="45" t="str">
        <f>P5</f>
        <v>Unweighted rheostat</v>
      </c>
      <c r="AD5" s="45" t="str">
        <f>Q5</f>
        <v>Weighted rheostat</v>
      </c>
      <c r="AE5" s="45" t="str">
        <f>R5</f>
        <v>Toggle</v>
      </c>
      <c r="AF5" s="45" t="s">
        <v>71</v>
      </c>
    </row>
    <row r="6" spans="1:32" ht="16" thickBot="1" x14ac:dyDescent="0.6">
      <c r="A6" s="31" t="s">
        <v>66</v>
      </c>
      <c r="B6" s="17">
        <v>45</v>
      </c>
      <c r="C6" s="44" t="s">
        <v>9</v>
      </c>
      <c r="D6" s="17">
        <v>0.56299999999999994</v>
      </c>
      <c r="E6" s="17">
        <v>3.3999999999999998E-3</v>
      </c>
      <c r="I6" s="38" t="s">
        <v>27</v>
      </c>
      <c r="L6" s="65" t="s">
        <v>26</v>
      </c>
      <c r="M6" s="66" t="b">
        <f>INDEX('Bin Analysis'!$C$3:$S$505,MATCH($L6,'Bin Analysis'!$B$3:$B$505,0),MATCH(M$5,'Bin Analysis'!$C$2:$S$2,0))</f>
        <v>0</v>
      </c>
      <c r="N6" s="67">
        <f>INDEX('Bin Analysis'!$C$3:$S$505,MATCH($L6,'Bin Analysis'!$B$3:$B$505,0),MATCH(N$5,'Bin Analysis'!$C$2:$S$2,0))</f>
        <v>0</v>
      </c>
      <c r="O6" s="67" t="e">
        <f>INDEX('Bin Analysis'!$C$3:$S$505,MATCH($L6,'Bin Analysis'!$B$3:$B$505,0),MATCH(O$5,'Bin Analysis'!$C$2:$S$2,0))</f>
        <v>#N/A</v>
      </c>
      <c r="P6" s="67" t="e">
        <f>INDEX('Bin Analysis'!$C$3:$S$505,MATCH($L6,'Bin Analysis'!$B$3:$B$505,0),MATCH(P$5,'Bin Analysis'!$C$2:$S$2,0))</f>
        <v>#N/A</v>
      </c>
      <c r="Q6" s="67" t="e">
        <f>INDEX('Bin Analysis'!$C$3:$S$505,MATCH($L6,'Bin Analysis'!$B$3:$B$505,0),MATCH(Q$5,'Bin Analysis'!$C$2:$S$2,0))</f>
        <v>#N/A</v>
      </c>
      <c r="R6" s="67" t="e">
        <f>INDEX('Bin Analysis'!$C$3:$S$505,MATCH($L6,'Bin Analysis'!$B$3:$B$505,0),MATCH(R$5,'Bin Analysis'!$C$2:$S$2,0))</f>
        <v>#N/A</v>
      </c>
      <c r="S6" s="67" t="e">
        <f>INDEX('Bin Analysis'!$C$3:$S$505,MATCH($L6,'Bin Analysis'!$B$3:$B$505,0),MATCH(S$5,'Bin Analysis'!$C$2:$S$2,0))</f>
        <v>#N/A</v>
      </c>
      <c r="T6" s="67" t="str">
        <f>Assignments!K5</f>
        <v/>
      </c>
      <c r="U6" s="67">
        <f>Assignments!L5</f>
        <v>0</v>
      </c>
      <c r="V6" s="75"/>
      <c r="Z6" t="s">
        <v>88</v>
      </c>
      <c r="AA6" s="14">
        <f>COUNTIF(N$7:N$427,"&lt;0.1")</f>
        <v>0</v>
      </c>
      <c r="AB6" s="14">
        <f>COUNTIF(O$7:O$427,"&lt;0.1")</f>
        <v>0</v>
      </c>
      <c r="AC6" s="14">
        <f>COUNTIF(P$7:P$427,"&lt;0.1")</f>
        <v>0</v>
      </c>
      <c r="AD6" s="14">
        <f>COUNTIF(Q$7:Q$427,"&lt;0.1")</f>
        <v>0</v>
      </c>
      <c r="AE6" s="14">
        <f>COUNTIF(R$7:R$427,"&lt;0.1")</f>
        <v>0</v>
      </c>
      <c r="AF6" s="46">
        <f>COUNTIF(S$7:S$427,"=yes")</f>
        <v>0</v>
      </c>
    </row>
    <row r="7" spans="1:32" x14ac:dyDescent="0.55000000000000004">
      <c r="A7" t="s">
        <v>143</v>
      </c>
      <c r="B7" s="51"/>
      <c r="C7" s="4"/>
      <c r="D7" s="4"/>
      <c r="E7" s="5"/>
      <c r="I7" t="s">
        <v>14</v>
      </c>
      <c r="J7">
        <f>IF($J$4="yes",10^('Data Transformation'!R3),'Data Transformation'!R3)</f>
        <v>1</v>
      </c>
      <c r="L7" s="68" t="str">
        <f t="shared" ref="L7:L70" si="0">$G8</f>
        <v xml:space="preserve"> </v>
      </c>
      <c r="M7" s="69" t="str">
        <f>IF(L7=" "," ",(IF($L7&gt;0,INDEX('Bin Analysis'!$C$3:$S$10110,MATCH($L7,'Bin Analysis'!$L$3:$L$10110,0),MATCH(M$5,'Bin Analysis'!$C$2:$S$2,0))," ")))</f>
        <v xml:space="preserve"> </v>
      </c>
      <c r="N7" s="70" t="str">
        <f>IF($L7=" "," ",(IF($M7=FALSE," ",(IF($M7&gt;0,INDEX('Bin Analysis'!$C$3:$S$10110,MATCH($L7,'Bin Analysis'!$L$3:$L$10110,0),MATCH(N$5,'Bin Analysis'!$C$2:$S$2,0))," ")))))</f>
        <v xml:space="preserve"> </v>
      </c>
      <c r="O7" s="70" t="str">
        <f>IF($L7=" "," ",(IF($M7=FALSE," ",(IF($M7&gt;0,INDEX('Bin Analysis'!$C$3:$S$10110,MATCH($L7,'Bin Analysis'!$L$3:$L$10110,0),MATCH(O$5,'Bin Analysis'!$C$2:$S$2,0))," ")))))</f>
        <v xml:space="preserve"> </v>
      </c>
      <c r="P7" s="70" t="str">
        <f>IF($L7=" "," ",(IF($M7=FALSE," ",(IF($M7&gt;0,INDEX('Bin Analysis'!$C$3:$S$10110,MATCH($L7,'Bin Analysis'!$L$3:$L$10110,0),MATCH(P$5,'Bin Analysis'!$C$2:$S$2,0))," ")))))</f>
        <v xml:space="preserve"> </v>
      </c>
      <c r="Q7" s="70" t="str">
        <f>IF($L7=" "," ",(IF($M7=FALSE," ",(IF($M7&gt;0,INDEX('Bin Analysis'!$C$3:$S$10110,MATCH($L7,'Bin Analysis'!$L$3:$L$10110,0),MATCH(Q$5,'Bin Analysis'!$C$2:$S$2,0))," ")))))</f>
        <v xml:space="preserve"> </v>
      </c>
      <c r="R7" s="70" t="str">
        <f>IF($L7=" "," ",(IF($M7=FALSE," ",(IF($M7&gt;0,INDEX('Bin Analysis'!$C$3:$S$10110,MATCH($L7,'Bin Analysis'!$L$3:$L$10110,0),MATCH(R$5,'Bin Analysis'!$C$2:$S$2,0))," ")))))</f>
        <v xml:space="preserve"> </v>
      </c>
      <c r="S7" s="70" t="str">
        <f>IF($L7=" "," ",(IF($M7=FALSE," ",(IF($M7&gt;0,INDEX('Bin Analysis'!$C$3:$S$10110,MATCH($L7,'Bin Analysis'!$L$3:$L$10110,0),MATCH(S$5,'Bin Analysis'!$C$2:$S$2,0))," ")))))</f>
        <v xml:space="preserve"> </v>
      </c>
      <c r="T7" s="70" t="str">
        <f>Assignments!K6</f>
        <v/>
      </c>
      <c r="U7" s="70" t="str">
        <f>Assignments!L6</f>
        <v/>
      </c>
      <c r="V7" s="76" t="str">
        <f>Assignments!V6</f>
        <v/>
      </c>
      <c r="Z7" t="s">
        <v>89</v>
      </c>
      <c r="AA7" s="47">
        <f>COUNTIF(N$7:N$427,"&lt;0.2")-SUM(AA6)</f>
        <v>0</v>
      </c>
      <c r="AB7" s="47">
        <f>COUNTIF(O$7:O$427,"&lt;0.2")-SUM(AB6)</f>
        <v>0</v>
      </c>
      <c r="AC7" s="47">
        <f>COUNTIF(P$7:P$427,"&lt;0.2")-SUM(AC6)</f>
        <v>0</v>
      </c>
      <c r="AD7" s="47">
        <f>COUNTIF(Q$7:Q$427,"&lt;0.2")-SUM(AD6)</f>
        <v>0</v>
      </c>
      <c r="AE7" s="47">
        <f>COUNTIF(R$7:R$427,"&lt;0.2")-SUM(AE6)</f>
        <v>0</v>
      </c>
    </row>
    <row r="8" spans="1:32" x14ac:dyDescent="0.55000000000000004">
      <c r="A8" t="s">
        <v>147</v>
      </c>
      <c r="B8" s="52"/>
      <c r="E8" s="7"/>
      <c r="G8" s="20" t="str">
        <f>IFERROR('Data Transformation'!M6," ")</f>
        <v xml:space="preserve"> </v>
      </c>
      <c r="I8" t="s">
        <v>15</v>
      </c>
      <c r="J8">
        <f>IF($J$4="yes",10^('Data Transformation'!R4),'Data Transformation'!R4)</f>
        <v>1</v>
      </c>
      <c r="L8" s="68" t="str">
        <f t="shared" si="0"/>
        <v xml:space="preserve"> </v>
      </c>
      <c r="M8" s="69" t="str">
        <f>IF(L8=" "," ",(IF($L8&gt;0,INDEX('Bin Analysis'!$C$3:$S$10110,MATCH($L8,'Bin Analysis'!$L$3:$L$10110,0),MATCH(M$5,'Bin Analysis'!$C$2:$S$2,0))," ")))</f>
        <v xml:space="preserve"> </v>
      </c>
      <c r="N8" s="70" t="str">
        <f>IF($L8=" "," ",(IF($M8=FALSE," ",(IF($M8&gt;0,INDEX('Bin Analysis'!$C$3:$S$10110,MATCH($L8,'Bin Analysis'!$L$3:$L$10110,0),MATCH(N$5,'Bin Analysis'!$C$2:$S$2,0))," ")))))</f>
        <v xml:space="preserve"> </v>
      </c>
      <c r="O8" s="70" t="str">
        <f>IF($L8=" "," ",(IF($M8=FALSE," ",(IF($M8&gt;0,INDEX('Bin Analysis'!$C$3:$S$10110,MATCH($L8,'Bin Analysis'!$L$3:$L$10110,0),MATCH(O$5,'Bin Analysis'!$C$2:$S$2,0))," ")))))</f>
        <v xml:space="preserve"> </v>
      </c>
      <c r="P8" s="70" t="str">
        <f>IF($L8=" "," ",(IF($M8=FALSE," ",(IF($M8&gt;0,INDEX('Bin Analysis'!$C$3:$S$10110,MATCH($L8,'Bin Analysis'!$L$3:$L$10110,0),MATCH(P$5,'Bin Analysis'!$C$2:$S$2,0))," ")))))</f>
        <v xml:space="preserve"> </v>
      </c>
      <c r="Q8" s="70" t="str">
        <f>IF($L8=" "," ",(IF($M8=FALSE," ",(IF($M8&gt;0,INDEX('Bin Analysis'!$C$3:$S$10110,MATCH($L8,'Bin Analysis'!$L$3:$L$10110,0),MATCH(Q$5,'Bin Analysis'!$C$2:$S$2,0))," ")))))</f>
        <v xml:space="preserve"> </v>
      </c>
      <c r="R8" s="70" t="str">
        <f>IF($L8=" "," ",(IF($M8=FALSE," ",(IF($M8&gt;0,INDEX('Bin Analysis'!$C$3:$S$10110,MATCH($L8,'Bin Analysis'!$L$3:$L$10110,0),MATCH(R$5,'Bin Analysis'!$C$2:$S$2,0))," ")))))</f>
        <v xml:space="preserve"> </v>
      </c>
      <c r="S8" s="70" t="str">
        <f>IF($L8=" "," ",(IF($M8=FALSE," ",(IF($M8&gt;0,INDEX('Bin Analysis'!$C$3:$S$10110,MATCH($L8,'Bin Analysis'!$L$3:$L$10110,0),MATCH(S$5,'Bin Analysis'!$C$2:$S$2,0))," ")))))</f>
        <v xml:space="preserve"> </v>
      </c>
      <c r="T8" s="70" t="str">
        <f>Assignments!K7</f>
        <v/>
      </c>
      <c r="U8" s="70" t="str">
        <f>Assignments!L7</f>
        <v/>
      </c>
      <c r="V8" s="76" t="str">
        <f>Assignments!V7</f>
        <v/>
      </c>
      <c r="Z8" t="s">
        <v>90</v>
      </c>
      <c r="AA8" s="47">
        <f>COUNTIF(N$7:N$427,"&lt;0.3")-SUM(AA6:AA7)</f>
        <v>0</v>
      </c>
      <c r="AB8" s="47">
        <f>COUNTIF(O$7:O$427,"&lt;0.3")-SUM(AB6:AB7)</f>
        <v>0</v>
      </c>
      <c r="AC8" s="47">
        <f>COUNTIF(P$7:P$427,"&lt;0.3")-SUM(AC6:AC7)</f>
        <v>0</v>
      </c>
      <c r="AD8" s="47">
        <f>COUNTIF(Q$7:Q$427,"&lt;0.3")-SUM(AD6:AD7)</f>
        <v>0</v>
      </c>
      <c r="AE8" s="47">
        <f>COUNTIF(R$7:R$427,"&lt;0.3")-SUM(AE6:AE7)</f>
        <v>0</v>
      </c>
    </row>
    <row r="9" spans="1:32" x14ac:dyDescent="0.55000000000000004">
      <c r="A9" t="s">
        <v>146</v>
      </c>
      <c r="B9" s="52"/>
      <c r="E9" s="7"/>
      <c r="G9" s="40" t="str">
        <f>IFERROR('Data Transformation'!M7," ")</f>
        <v xml:space="preserve"> </v>
      </c>
      <c r="L9" s="68" t="str">
        <f t="shared" si="0"/>
        <v xml:space="preserve"> </v>
      </c>
      <c r="M9" s="69" t="str">
        <f>IF(L9=" "," ",(IF($L9&gt;0,INDEX('Bin Analysis'!$C$3:$S$10110,MATCH($L9,'Bin Analysis'!$L$3:$L$10110,0),MATCH(M$5,'Bin Analysis'!$C$2:$S$2,0))," ")))</f>
        <v xml:space="preserve"> </v>
      </c>
      <c r="N9" s="70" t="str">
        <f>IF($L9=" "," ",(IF($M9=FALSE," ",(IF($M9&gt;0,INDEX('Bin Analysis'!$C$3:$S$10110,MATCH($L9,'Bin Analysis'!$L$3:$L$10110,0),MATCH(N$5,'Bin Analysis'!$C$2:$S$2,0))," ")))))</f>
        <v xml:space="preserve"> </v>
      </c>
      <c r="O9" s="70" t="str">
        <f>IF($L9=" "," ",(IF($M9=FALSE," ",(IF($M9&gt;0,INDEX('Bin Analysis'!$C$3:$S$10110,MATCH($L9,'Bin Analysis'!$L$3:$L$10110,0),MATCH(O$5,'Bin Analysis'!$C$2:$S$2,0))," ")))))</f>
        <v xml:space="preserve"> </v>
      </c>
      <c r="P9" s="70" t="str">
        <f>IF($L9=" "," ",(IF($M9=FALSE," ",(IF($M9&gt;0,INDEX('Bin Analysis'!$C$3:$S$10110,MATCH($L9,'Bin Analysis'!$L$3:$L$10110,0),MATCH(P$5,'Bin Analysis'!$C$2:$S$2,0))," ")))))</f>
        <v xml:space="preserve"> </v>
      </c>
      <c r="Q9" s="70" t="str">
        <f>IF($L9=" "," ",(IF($M9=FALSE," ",(IF($M9&gt;0,INDEX('Bin Analysis'!$C$3:$S$10110,MATCH($L9,'Bin Analysis'!$L$3:$L$10110,0),MATCH(Q$5,'Bin Analysis'!$C$2:$S$2,0))," ")))))</f>
        <v xml:space="preserve"> </v>
      </c>
      <c r="R9" s="70" t="str">
        <f>IF($L9=" "," ",(IF($M9=FALSE," ",(IF($M9&gt;0,INDEX('Bin Analysis'!$C$3:$S$10110,MATCH($L9,'Bin Analysis'!$L$3:$L$10110,0),MATCH(R$5,'Bin Analysis'!$C$2:$S$2,0))," ")))))</f>
        <v xml:space="preserve"> </v>
      </c>
      <c r="S9" s="70" t="str">
        <f>IF($L9=" "," ",(IF($M9=FALSE," ",(IF($M9&gt;0,INDEX('Bin Analysis'!$C$3:$S$10110,MATCH($L9,'Bin Analysis'!$L$3:$L$10110,0),MATCH(S$5,'Bin Analysis'!$C$2:$S$2,0))," ")))))</f>
        <v xml:space="preserve"> </v>
      </c>
      <c r="T9" s="70" t="str">
        <f>Assignments!K8</f>
        <v/>
      </c>
      <c r="U9" s="70" t="str">
        <f>Assignments!L8</f>
        <v/>
      </c>
      <c r="V9" s="76" t="str">
        <f>Assignments!V8</f>
        <v/>
      </c>
      <c r="Z9" t="s">
        <v>91</v>
      </c>
      <c r="AA9" s="47">
        <f>COUNTIF(N$7:N$427,"&lt;0.4")-SUM(AA6:AA8)</f>
        <v>0</v>
      </c>
      <c r="AB9" s="47">
        <f>COUNTIF(O$7:O$427,"&lt;0.4")-SUM(AB6:AB8)</f>
        <v>0</v>
      </c>
      <c r="AC9" s="47">
        <f>COUNTIF(P$7:P$427,"&lt;0.4")-SUM(AC6:AC8)</f>
        <v>0</v>
      </c>
      <c r="AD9" s="47">
        <f>COUNTIF(Q$7:Q$427,"&lt;0.4")-SUM(AD6:AD8)</f>
        <v>0</v>
      </c>
      <c r="AE9" s="47">
        <f>COUNTIF(R$7:R$427,"&lt;0.4")-SUM(AE6:AE8)</f>
        <v>0</v>
      </c>
    </row>
    <row r="10" spans="1:32" ht="16" thickBot="1" x14ac:dyDescent="0.6">
      <c r="A10" t="s">
        <v>144</v>
      </c>
      <c r="B10" s="52"/>
      <c r="E10" s="7"/>
      <c r="G10" s="40" t="str">
        <f>IFERROR('Data Transformation'!M8," ")</f>
        <v xml:space="preserve"> </v>
      </c>
      <c r="I10" s="38" t="s">
        <v>63</v>
      </c>
      <c r="L10" s="68" t="str">
        <f t="shared" si="0"/>
        <v xml:space="preserve"> </v>
      </c>
      <c r="M10" s="69" t="str">
        <f>IF(L10=" "," ",(IF($L10&gt;0,INDEX('Bin Analysis'!$C$3:$S$10110,MATCH($L10,'Bin Analysis'!$L$3:$L$10110,0),MATCH(M$5,'Bin Analysis'!$C$2:$S$2,0))," ")))</f>
        <v xml:space="preserve"> </v>
      </c>
      <c r="N10" s="70" t="str">
        <f>IF($L10=" "," ",(IF($M10=FALSE," ",(IF($M10&gt;0,INDEX('Bin Analysis'!$C$3:$S$10110,MATCH($L10,'Bin Analysis'!$L$3:$L$10110,0),MATCH(N$5,'Bin Analysis'!$C$2:$S$2,0))," ")))))</f>
        <v xml:space="preserve"> </v>
      </c>
      <c r="O10" s="70" t="str">
        <f>IF($L10=" "," ",(IF($M10=FALSE," ",(IF($M10&gt;0,INDEX('Bin Analysis'!$C$3:$S$10110,MATCH($L10,'Bin Analysis'!$L$3:$L$10110,0),MATCH(O$5,'Bin Analysis'!$C$2:$S$2,0))," ")))))</f>
        <v xml:space="preserve"> </v>
      </c>
      <c r="P10" s="70" t="str">
        <f>IF($L10=" "," ",(IF($M10=FALSE," ",(IF($M10&gt;0,INDEX('Bin Analysis'!$C$3:$S$10110,MATCH($L10,'Bin Analysis'!$L$3:$L$10110,0),MATCH(P$5,'Bin Analysis'!$C$2:$S$2,0))," ")))))</f>
        <v xml:space="preserve"> </v>
      </c>
      <c r="Q10" s="70" t="str">
        <f>IF($L10=" "," ",(IF($M10=FALSE," ",(IF($M10&gt;0,INDEX('Bin Analysis'!$C$3:$S$10110,MATCH($L10,'Bin Analysis'!$L$3:$L$10110,0),MATCH(Q$5,'Bin Analysis'!$C$2:$S$2,0))," ")))))</f>
        <v xml:space="preserve"> </v>
      </c>
      <c r="R10" s="70" t="str">
        <f>IF($L10=" "," ",(IF($M10=FALSE," ",(IF($M10&gt;0,INDEX('Bin Analysis'!$C$3:$S$10110,MATCH($L10,'Bin Analysis'!$L$3:$L$10110,0),MATCH(R$5,'Bin Analysis'!$C$2:$S$2,0))," ")))))</f>
        <v xml:space="preserve"> </v>
      </c>
      <c r="S10" s="70" t="str">
        <f>IF($L10=" "," ",(IF($M10=FALSE," ",(IF($M10&gt;0,INDEX('Bin Analysis'!$C$3:$S$10110,MATCH($L10,'Bin Analysis'!$L$3:$L$10110,0),MATCH(S$5,'Bin Analysis'!$C$2:$S$2,0))," ")))))</f>
        <v xml:space="preserve"> </v>
      </c>
      <c r="T10" s="70" t="str">
        <f>Assignments!K9</f>
        <v/>
      </c>
      <c r="U10" s="70" t="str">
        <f>Assignments!L9</f>
        <v/>
      </c>
      <c r="V10" s="76" t="str">
        <f>Assignments!V9</f>
        <v/>
      </c>
      <c r="Z10" t="s">
        <v>92</v>
      </c>
      <c r="AA10" s="47">
        <f>COUNTIF(N$7:N$427,"&lt;0.5")-SUM(AA6:AA9)</f>
        <v>0</v>
      </c>
      <c r="AB10" s="47">
        <f>COUNTIF(O$7:O$427,"&lt;0.5")-SUM(AB6:AB9)</f>
        <v>0</v>
      </c>
      <c r="AC10" s="47">
        <f>COUNTIF(P$7:P$427,"&lt;0.5")-SUM(AC6:AC9)</f>
        <v>0</v>
      </c>
      <c r="AD10" s="47">
        <f>COUNTIF(Q$7:Q$427,"&lt;0.5")-SUM(AD6:AD9)</f>
        <v>0</v>
      </c>
      <c r="AE10" s="47">
        <f>COUNTIF(R$7:R$427,"&lt;0.5")-SUM(AE6:AE9)</f>
        <v>0</v>
      </c>
    </row>
    <row r="11" spans="1:32" ht="16" thickBot="1" x14ac:dyDescent="0.6">
      <c r="A11" t="s">
        <v>145</v>
      </c>
      <c r="B11" s="52"/>
      <c r="E11" s="7"/>
      <c r="G11" s="40" t="str">
        <f>IFERROR('Data Transformation'!M9," ")</f>
        <v xml:space="preserve"> </v>
      </c>
      <c r="I11" t="s">
        <v>14</v>
      </c>
      <c r="J11" s="1"/>
      <c r="L11" s="68" t="str">
        <f t="shared" si="0"/>
        <v xml:space="preserve"> </v>
      </c>
      <c r="M11" s="69" t="str">
        <f>IF(L11=" "," ",(IF($L11&gt;0,INDEX('Bin Analysis'!$C$3:$S$10110,MATCH($L11,'Bin Analysis'!$L$3:$L$10110,0),MATCH(M$5,'Bin Analysis'!$C$2:$S$2,0))," ")))</f>
        <v xml:space="preserve"> </v>
      </c>
      <c r="N11" s="70" t="str">
        <f>IF($L11=" "," ",(IF($M11=FALSE," ",(IF($M11&gt;0,INDEX('Bin Analysis'!$C$3:$S$10110,MATCH($L11,'Bin Analysis'!$L$3:$L$10110,0),MATCH(N$5,'Bin Analysis'!$C$2:$S$2,0))," ")))))</f>
        <v xml:space="preserve"> </v>
      </c>
      <c r="O11" s="70" t="str">
        <f>IF($L11=" "," ",(IF($M11=FALSE," ",(IF($M11&gt;0,INDEX('Bin Analysis'!$C$3:$S$10110,MATCH($L11,'Bin Analysis'!$L$3:$L$10110,0),MATCH(O$5,'Bin Analysis'!$C$2:$S$2,0))," ")))))</f>
        <v xml:space="preserve"> </v>
      </c>
      <c r="P11" s="70" t="str">
        <f>IF($L11=" "," ",(IF($M11=FALSE," ",(IF($M11&gt;0,INDEX('Bin Analysis'!$C$3:$S$10110,MATCH($L11,'Bin Analysis'!$L$3:$L$10110,0),MATCH(P$5,'Bin Analysis'!$C$2:$S$2,0))," ")))))</f>
        <v xml:space="preserve"> </v>
      </c>
      <c r="Q11" s="70" t="str">
        <f>IF($L11=" "," ",(IF($M11=FALSE," ",(IF($M11&gt;0,INDEX('Bin Analysis'!$C$3:$S$10110,MATCH($L11,'Bin Analysis'!$L$3:$L$10110,0),MATCH(Q$5,'Bin Analysis'!$C$2:$S$2,0))," ")))))</f>
        <v xml:space="preserve"> </v>
      </c>
      <c r="R11" s="70" t="str">
        <f>IF($L11=" "," ",(IF($M11=FALSE," ",(IF($M11&gt;0,INDEX('Bin Analysis'!$C$3:$S$10110,MATCH($L11,'Bin Analysis'!$L$3:$L$10110,0),MATCH(R$5,'Bin Analysis'!$C$2:$S$2,0))," ")))))</f>
        <v xml:space="preserve"> </v>
      </c>
      <c r="S11" s="70" t="str">
        <f>IF($L11=" "," ",(IF($M11=FALSE," ",(IF($M11&gt;0,INDEX('Bin Analysis'!$C$3:$S$10110,MATCH($L11,'Bin Analysis'!$L$3:$L$10110,0),MATCH(S$5,'Bin Analysis'!$C$2:$S$2,0))," ")))))</f>
        <v xml:space="preserve"> </v>
      </c>
      <c r="T11" s="70" t="str">
        <f>Assignments!K10</f>
        <v/>
      </c>
      <c r="U11" s="70" t="str">
        <f>Assignments!L10</f>
        <v/>
      </c>
      <c r="V11" s="76" t="str">
        <f>Assignments!V10</f>
        <v/>
      </c>
      <c r="Z11" t="s">
        <v>93</v>
      </c>
      <c r="AA11" s="48">
        <f>COUNTIF(N$7:N$427,"&lt;0.6")-SUM(AA6:AA10)</f>
        <v>0</v>
      </c>
      <c r="AB11" s="48">
        <f>COUNTIF(O$7:O$427,"&lt;0.6")-SUM(AB6:AB10)</f>
        <v>0</v>
      </c>
      <c r="AC11" s="48">
        <f>COUNTIF(P$7:P$427,"&lt;0.6")-SUM(AC6:AC10)</f>
        <v>0</v>
      </c>
      <c r="AD11" s="48">
        <f>COUNTIF(Q$7:Q$427,"&lt;0.6")-SUM(AD6:AD10)</f>
        <v>0</v>
      </c>
      <c r="AE11" s="47">
        <f>COUNTIF(R$7:R$427,"&lt;0.6")-SUM(AE6:AE10)</f>
        <v>0</v>
      </c>
    </row>
    <row r="12" spans="1:32" ht="16" thickBot="1" x14ac:dyDescent="0.6">
      <c r="B12" s="52"/>
      <c r="E12" s="7"/>
      <c r="G12" s="40" t="str">
        <f>IFERROR('Data Transformation'!M10," ")</f>
        <v xml:space="preserve"> </v>
      </c>
      <c r="I12" t="s">
        <v>15</v>
      </c>
      <c r="J12" s="1"/>
      <c r="L12" s="68" t="str">
        <f t="shared" si="0"/>
        <v xml:space="preserve"> </v>
      </c>
      <c r="M12" s="69" t="str">
        <f>IF(L12=" "," ",(IF($L12&gt;0,INDEX('Bin Analysis'!$C$3:$S$10110,MATCH($L12,'Bin Analysis'!$L$3:$L$10110,0),MATCH(M$5,'Bin Analysis'!$C$2:$S$2,0))," ")))</f>
        <v xml:space="preserve"> </v>
      </c>
      <c r="N12" s="70" t="str">
        <f>IF($L12=" "," ",(IF($M12=FALSE," ",(IF($M12&gt;0,INDEX('Bin Analysis'!$C$3:$S$10110,MATCH($L12,'Bin Analysis'!$L$3:$L$10110,0),MATCH(N$5,'Bin Analysis'!$C$2:$S$2,0))," ")))))</f>
        <v xml:space="preserve"> </v>
      </c>
      <c r="O12" s="70" t="str">
        <f>IF($L12=" "," ",(IF($M12=FALSE," ",(IF($M12&gt;0,INDEX('Bin Analysis'!$C$3:$S$10110,MATCH($L12,'Bin Analysis'!$L$3:$L$10110,0),MATCH(O$5,'Bin Analysis'!$C$2:$S$2,0))," ")))))</f>
        <v xml:space="preserve"> </v>
      </c>
      <c r="P12" s="70" t="str">
        <f>IF($L12=" "," ",(IF($M12=FALSE," ",(IF($M12&gt;0,INDEX('Bin Analysis'!$C$3:$S$10110,MATCH($L12,'Bin Analysis'!$L$3:$L$10110,0),MATCH(P$5,'Bin Analysis'!$C$2:$S$2,0))," ")))))</f>
        <v xml:space="preserve"> </v>
      </c>
      <c r="Q12" s="70" t="str">
        <f>IF($L12=" "," ",(IF($M12=FALSE," ",(IF($M12&gt;0,INDEX('Bin Analysis'!$C$3:$S$10110,MATCH($L12,'Bin Analysis'!$L$3:$L$10110,0),MATCH(Q$5,'Bin Analysis'!$C$2:$S$2,0))," ")))))</f>
        <v xml:space="preserve"> </v>
      </c>
      <c r="R12" s="70" t="str">
        <f>IF($L12=" "," ",(IF($M12=FALSE," ",(IF($M12&gt;0,INDEX('Bin Analysis'!$C$3:$S$10110,MATCH($L12,'Bin Analysis'!$L$3:$L$10110,0),MATCH(R$5,'Bin Analysis'!$C$2:$S$2,0))," ")))))</f>
        <v xml:space="preserve"> </v>
      </c>
      <c r="S12" s="70" t="str">
        <f>IF($L12=" "," ",(IF($M12=FALSE," ",(IF($M12&gt;0,INDEX('Bin Analysis'!$C$3:$S$10110,MATCH($L12,'Bin Analysis'!$L$3:$L$10110,0),MATCH(S$5,'Bin Analysis'!$C$2:$S$2,0))," ")))))</f>
        <v xml:space="preserve"> </v>
      </c>
      <c r="T12" s="70" t="str">
        <f>Assignments!K11</f>
        <v/>
      </c>
      <c r="U12" s="70" t="str">
        <f>Assignments!L11</f>
        <v/>
      </c>
      <c r="V12" s="76" t="str">
        <f>Assignments!V11</f>
        <v/>
      </c>
      <c r="Z12" t="s">
        <v>94</v>
      </c>
      <c r="AA12" s="48">
        <f>COUNTIF(N$7:N$427,"&lt;0.7")-SUM(AA6:AA11)</f>
        <v>0</v>
      </c>
      <c r="AB12" s="48">
        <f>COUNTIF(O$7:O$427,"&lt;0.7")-SUM(AB6:AB11)</f>
        <v>0</v>
      </c>
      <c r="AC12" s="48">
        <f>COUNTIF(P$7:P$427,"&lt;0.7")-SUM(AC6:AC11)</f>
        <v>0</v>
      </c>
      <c r="AD12" s="48">
        <f>COUNTIF(Q$7:Q$427,"&lt;0.7")-SUM(AD6:AD11)</f>
        <v>0</v>
      </c>
      <c r="AE12" s="47">
        <f>COUNTIF(R$7:R$427,"&lt;0.7")-SUM(AE6:AE11)</f>
        <v>0</v>
      </c>
    </row>
    <row r="13" spans="1:32" x14ac:dyDescent="0.55000000000000004">
      <c r="B13" s="52"/>
      <c r="E13" s="7"/>
      <c r="G13" s="40" t="str">
        <f>IFERROR('Data Transformation'!M11," ")</f>
        <v xml:space="preserve"> </v>
      </c>
      <c r="I13" t="s">
        <v>29</v>
      </c>
      <c r="L13" s="68" t="str">
        <f t="shared" si="0"/>
        <v xml:space="preserve"> </v>
      </c>
      <c r="M13" s="69" t="str">
        <f>IF(L13=" "," ",(IF($L13&gt;0,INDEX('Bin Analysis'!$C$3:$S$10110,MATCH($L13,'Bin Analysis'!$L$3:$L$10110,0),MATCH(M$5,'Bin Analysis'!$C$2:$S$2,0))," ")))</f>
        <v xml:space="preserve"> </v>
      </c>
      <c r="N13" s="70" t="str">
        <f>IF($L13=" "," ",(IF($M13=FALSE," ",(IF($M13&gt;0,INDEX('Bin Analysis'!$C$3:$S$10110,MATCH($L13,'Bin Analysis'!$L$3:$L$10110,0),MATCH(N$5,'Bin Analysis'!$C$2:$S$2,0))," ")))))</f>
        <v xml:space="preserve"> </v>
      </c>
      <c r="O13" s="70" t="str">
        <f>IF($L13=" "," ",(IF($M13=FALSE," ",(IF($M13&gt;0,INDEX('Bin Analysis'!$C$3:$S$10110,MATCH($L13,'Bin Analysis'!$L$3:$L$10110,0),MATCH(O$5,'Bin Analysis'!$C$2:$S$2,0))," ")))))</f>
        <v xml:space="preserve"> </v>
      </c>
      <c r="P13" s="70" t="str">
        <f>IF($L13=" "," ",(IF($M13=FALSE," ",(IF($M13&gt;0,INDEX('Bin Analysis'!$C$3:$S$10110,MATCH($L13,'Bin Analysis'!$L$3:$L$10110,0),MATCH(P$5,'Bin Analysis'!$C$2:$S$2,0))," ")))))</f>
        <v xml:space="preserve"> </v>
      </c>
      <c r="Q13" s="70" t="str">
        <f>IF($L13=" "," ",(IF($M13=FALSE," ",(IF($M13&gt;0,INDEX('Bin Analysis'!$C$3:$S$10110,MATCH($L13,'Bin Analysis'!$L$3:$L$10110,0),MATCH(Q$5,'Bin Analysis'!$C$2:$S$2,0))," ")))))</f>
        <v xml:space="preserve"> </v>
      </c>
      <c r="R13" s="70" t="str">
        <f>IF($L13=" "," ",(IF($M13=FALSE," ",(IF($M13&gt;0,INDEX('Bin Analysis'!$C$3:$S$10110,MATCH($L13,'Bin Analysis'!$L$3:$L$10110,0),MATCH(R$5,'Bin Analysis'!$C$2:$S$2,0))," ")))))</f>
        <v xml:space="preserve"> </v>
      </c>
      <c r="S13" s="70" t="str">
        <f>IF($L13=" "," ",(IF($M13=FALSE," ",(IF($M13&gt;0,INDEX('Bin Analysis'!$C$3:$S$10110,MATCH($L13,'Bin Analysis'!$L$3:$L$10110,0),MATCH(S$5,'Bin Analysis'!$C$2:$S$2,0))," ")))))</f>
        <v xml:space="preserve"> </v>
      </c>
      <c r="T13" s="70" t="str">
        <f>Assignments!K12</f>
        <v/>
      </c>
      <c r="U13" s="70" t="str">
        <f>Assignments!L12</f>
        <v/>
      </c>
      <c r="V13" s="76" t="str">
        <f>Assignments!V12</f>
        <v/>
      </c>
      <c r="Z13" t="s">
        <v>95</v>
      </c>
      <c r="AA13" s="48">
        <f>COUNTIF(N$7:N$427,"&lt;0.8")-SUM(AA6:AA12)</f>
        <v>0</v>
      </c>
      <c r="AB13" s="48">
        <f>COUNTIF(O$7:O$427,"&lt;0.8")-SUM(AB6:AB12)</f>
        <v>0</v>
      </c>
      <c r="AC13" s="48">
        <f>COUNTIF(P$7:P$427,"&lt;0.8")-SUM(AC6:AC12)</f>
        <v>0</v>
      </c>
      <c r="AD13" s="48">
        <f>COUNTIF(Q$7:Q$427,"&lt;0.8")-SUM(AD6:AD12)</f>
        <v>0</v>
      </c>
      <c r="AE13" s="47">
        <f>COUNTIF(R$7:R$427,"&lt;0.8")-SUM(AE6:AE12)</f>
        <v>0</v>
      </c>
    </row>
    <row r="14" spans="1:32" x14ac:dyDescent="0.55000000000000004">
      <c r="B14" s="52"/>
      <c r="E14" s="7"/>
      <c r="G14" s="40" t="str">
        <f>IFERROR('Data Transformation'!M12," ")</f>
        <v xml:space="preserve"> </v>
      </c>
      <c r="I14" t="s">
        <v>87</v>
      </c>
      <c r="J14">
        <f>COUNTIF(D7:D8007,"&gt;"&amp;J12)</f>
        <v>0</v>
      </c>
      <c r="L14" s="68" t="str">
        <f t="shared" si="0"/>
        <v xml:space="preserve"> </v>
      </c>
      <c r="M14" s="69" t="str">
        <f>IF(L14=" "," ",(IF($L14&gt;0,INDEX('Bin Analysis'!$C$3:$S$10110,MATCH($L14,'Bin Analysis'!$L$3:$L$10110,0),MATCH(M$5,'Bin Analysis'!$C$2:$S$2,0))," ")))</f>
        <v xml:space="preserve"> </v>
      </c>
      <c r="N14" s="70" t="str">
        <f>IF($L14=" "," ",(IF($M14=FALSE," ",(IF($M14&gt;0,INDEX('Bin Analysis'!$C$3:$S$10110,MATCH($L14,'Bin Analysis'!$L$3:$L$10110,0),MATCH(N$5,'Bin Analysis'!$C$2:$S$2,0))," ")))))</f>
        <v xml:space="preserve"> </v>
      </c>
      <c r="O14" s="70" t="str">
        <f>IF($L14=" "," ",(IF($M14=FALSE," ",(IF($M14&gt;0,INDEX('Bin Analysis'!$C$3:$S$10110,MATCH($L14,'Bin Analysis'!$L$3:$L$10110,0),MATCH(O$5,'Bin Analysis'!$C$2:$S$2,0))," ")))))</f>
        <v xml:space="preserve"> </v>
      </c>
      <c r="P14" s="70" t="str">
        <f>IF($L14=" "," ",(IF($M14=FALSE," ",(IF($M14&gt;0,INDEX('Bin Analysis'!$C$3:$S$10110,MATCH($L14,'Bin Analysis'!$L$3:$L$10110,0),MATCH(P$5,'Bin Analysis'!$C$2:$S$2,0))," ")))))</f>
        <v xml:space="preserve"> </v>
      </c>
      <c r="Q14" s="70" t="str">
        <f>IF($L14=" "," ",(IF($M14=FALSE," ",(IF($M14&gt;0,INDEX('Bin Analysis'!$C$3:$S$10110,MATCH($L14,'Bin Analysis'!$L$3:$L$10110,0),MATCH(Q$5,'Bin Analysis'!$C$2:$S$2,0))," ")))))</f>
        <v xml:space="preserve"> </v>
      </c>
      <c r="R14" s="70" t="str">
        <f>IF($L14=" "," ",(IF($M14=FALSE," ",(IF($M14&gt;0,INDEX('Bin Analysis'!$C$3:$S$10110,MATCH($L14,'Bin Analysis'!$L$3:$L$10110,0),MATCH(R$5,'Bin Analysis'!$C$2:$S$2,0))," ")))))</f>
        <v xml:space="preserve"> </v>
      </c>
      <c r="S14" s="70" t="str">
        <f>IF($L14=" "," ",(IF($M14=FALSE," ",(IF($M14&gt;0,INDEX('Bin Analysis'!$C$3:$S$10110,MATCH($L14,'Bin Analysis'!$L$3:$L$10110,0),MATCH(S$5,'Bin Analysis'!$C$2:$S$2,0))," ")))))</f>
        <v xml:space="preserve"> </v>
      </c>
      <c r="T14" s="70" t="str">
        <f>Assignments!K13</f>
        <v/>
      </c>
      <c r="U14" s="70" t="str">
        <f>Assignments!L13</f>
        <v/>
      </c>
      <c r="V14" s="76" t="str">
        <f>Assignments!V13</f>
        <v/>
      </c>
      <c r="Z14" t="s">
        <v>96</v>
      </c>
      <c r="AA14" s="49">
        <f>COUNTIF(N$7:N$427,"&lt;0.9")-SUM(AA6:AA13)</f>
        <v>0</v>
      </c>
      <c r="AB14" s="49">
        <f>COUNTIF(O$7:O$427,"&lt;0.9")-SUM(AB6:AB13)</f>
        <v>0</v>
      </c>
      <c r="AC14" s="48">
        <f>COUNTIF(P$7:P$427,"&lt;0.9")-SUM(AC6:AC13)</f>
        <v>0</v>
      </c>
      <c r="AD14" s="48">
        <f>COUNTIF(Q$7:Q$427,"&lt;0.9")-SUM(AD6:AD13)</f>
        <v>0</v>
      </c>
      <c r="AE14" s="47">
        <f>COUNTIF(R$7:R$427,"&lt;0.9")-SUM(AE6:AE13)</f>
        <v>0</v>
      </c>
    </row>
    <row r="15" spans="1:32" ht="16" thickBot="1" x14ac:dyDescent="0.6">
      <c r="B15" s="52"/>
      <c r="E15" s="7"/>
      <c r="G15" s="40" t="str">
        <f>IFERROR('Data Transformation'!M13," ")</f>
        <v xml:space="preserve"> </v>
      </c>
      <c r="L15" s="68" t="str">
        <f t="shared" si="0"/>
        <v xml:space="preserve"> </v>
      </c>
      <c r="M15" s="69" t="str">
        <f>IF(L15=" "," ",(IF($L15&gt;0,INDEX('Bin Analysis'!$C$3:$S$10110,MATCH($L15,'Bin Analysis'!$L$3:$L$10110,0),MATCH(M$5,'Bin Analysis'!$C$2:$S$2,0))," ")))</f>
        <v xml:space="preserve"> </v>
      </c>
      <c r="N15" s="70" t="str">
        <f>IF($L15=" "," ",(IF($M15=FALSE," ",(IF($M15&gt;0,INDEX('Bin Analysis'!$C$3:$S$10110,MATCH($L15,'Bin Analysis'!$L$3:$L$10110,0),MATCH(N$5,'Bin Analysis'!$C$2:$S$2,0))," ")))))</f>
        <v xml:space="preserve"> </v>
      </c>
      <c r="O15" s="70" t="str">
        <f>IF($L15=" "," ",(IF($M15=FALSE," ",(IF($M15&gt;0,INDEX('Bin Analysis'!$C$3:$S$10110,MATCH($L15,'Bin Analysis'!$L$3:$L$10110,0),MATCH(O$5,'Bin Analysis'!$C$2:$S$2,0))," ")))))</f>
        <v xml:space="preserve"> </v>
      </c>
      <c r="P15" s="70" t="str">
        <f>IF($L15=" "," ",(IF($M15=FALSE," ",(IF($M15&gt;0,INDEX('Bin Analysis'!$C$3:$S$10110,MATCH($L15,'Bin Analysis'!$L$3:$L$10110,0),MATCH(P$5,'Bin Analysis'!$C$2:$S$2,0))," ")))))</f>
        <v xml:space="preserve"> </v>
      </c>
      <c r="Q15" s="70" t="str">
        <f>IF($L15=" "," ",(IF($M15=FALSE," ",(IF($M15&gt;0,INDEX('Bin Analysis'!$C$3:$S$10110,MATCH($L15,'Bin Analysis'!$L$3:$L$10110,0),MATCH(Q$5,'Bin Analysis'!$C$2:$S$2,0))," ")))))</f>
        <v xml:space="preserve"> </v>
      </c>
      <c r="R15" s="70" t="str">
        <f>IF($L15=" "," ",(IF($M15=FALSE," ",(IF($M15&gt;0,INDEX('Bin Analysis'!$C$3:$S$10110,MATCH($L15,'Bin Analysis'!$L$3:$L$10110,0),MATCH(R$5,'Bin Analysis'!$C$2:$S$2,0))," ")))))</f>
        <v xml:space="preserve"> </v>
      </c>
      <c r="S15" s="70" t="str">
        <f>IF($L15=" "," ",(IF($M15=FALSE," ",(IF($M15&gt;0,INDEX('Bin Analysis'!$C$3:$S$10110,MATCH($L15,'Bin Analysis'!$L$3:$L$10110,0),MATCH(S$5,'Bin Analysis'!$C$2:$S$2,0))," ")))))</f>
        <v xml:space="preserve"> </v>
      </c>
      <c r="T15" s="70" t="str">
        <f>Assignments!K14</f>
        <v/>
      </c>
      <c r="U15" s="70" t="str">
        <f>Assignments!L14</f>
        <v/>
      </c>
      <c r="V15" s="76" t="str">
        <f>Assignments!V14</f>
        <v/>
      </c>
      <c r="Z15" t="s">
        <v>97</v>
      </c>
      <c r="AA15" s="49">
        <f>COUNTIF(N$7:N$427,"&lt;1.01")-SUM(AA6:AA14)</f>
        <v>0</v>
      </c>
      <c r="AB15" s="49">
        <f>COUNTIF(O$7:O$427,"&lt;1.01")-SUM(AB6:AB14)</f>
        <v>0</v>
      </c>
      <c r="AC15" s="48">
        <f>COUNTIF(P$7:P$427,"&lt;1.01")-SUM(AC6:AC14)</f>
        <v>0</v>
      </c>
      <c r="AD15" s="48">
        <f>COUNTIF(Q$7:Q$427,"&lt;1.01")-SUM(AD6:AD14)</f>
        <v>0</v>
      </c>
      <c r="AE15" s="47">
        <f>COUNTIF(R$7:R$427,"&lt;1.01")-SUM(AE6:AE14)</f>
        <v>0</v>
      </c>
    </row>
    <row r="16" spans="1:32" ht="16" thickBot="1" x14ac:dyDescent="0.6">
      <c r="B16" s="52"/>
      <c r="E16" s="7"/>
      <c r="G16" s="40" t="str">
        <f>IFERROR('Data Transformation'!M14," ")</f>
        <v xml:space="preserve"> </v>
      </c>
      <c r="I16" s="39" t="s">
        <v>69</v>
      </c>
      <c r="J16" s="1" t="s">
        <v>30</v>
      </c>
      <c r="L16" s="68" t="str">
        <f t="shared" si="0"/>
        <v xml:space="preserve"> </v>
      </c>
      <c r="M16" s="69" t="str">
        <f>IF(L16=" "," ",(IF($L16&gt;0,INDEX('Bin Analysis'!$C$3:$S$10110,MATCH($L16,'Bin Analysis'!$L$3:$L$10110,0),MATCH(M$5,'Bin Analysis'!$C$2:$S$2,0))," ")))</f>
        <v xml:space="preserve"> </v>
      </c>
      <c r="N16" s="70" t="str">
        <f>IF($L16=" "," ",(IF($M16=FALSE," ",(IF($M16&gt;0,INDEX('Bin Analysis'!$C$3:$S$10110,MATCH($L16,'Bin Analysis'!$L$3:$L$10110,0),MATCH(N$5,'Bin Analysis'!$C$2:$S$2,0))," ")))))</f>
        <v xml:space="preserve"> </v>
      </c>
      <c r="O16" s="70" t="str">
        <f>IF($L16=" "," ",(IF($M16=FALSE," ",(IF($M16&gt;0,INDEX('Bin Analysis'!$C$3:$S$10110,MATCH($L16,'Bin Analysis'!$L$3:$L$10110,0),MATCH(O$5,'Bin Analysis'!$C$2:$S$2,0))," ")))))</f>
        <v xml:space="preserve"> </v>
      </c>
      <c r="P16" s="70" t="str">
        <f>IF($L16=" "," ",(IF($M16=FALSE," ",(IF($M16&gt;0,INDEX('Bin Analysis'!$C$3:$S$10110,MATCH($L16,'Bin Analysis'!$L$3:$L$10110,0),MATCH(P$5,'Bin Analysis'!$C$2:$S$2,0))," ")))))</f>
        <v xml:space="preserve"> </v>
      </c>
      <c r="Q16" s="70" t="str">
        <f>IF($L16=" "," ",(IF($M16=FALSE," ",(IF($M16&gt;0,INDEX('Bin Analysis'!$C$3:$S$10110,MATCH($L16,'Bin Analysis'!$L$3:$L$10110,0),MATCH(Q$5,'Bin Analysis'!$C$2:$S$2,0))," ")))))</f>
        <v xml:space="preserve"> </v>
      </c>
      <c r="R16" s="70" t="str">
        <f>IF($L16=" "," ",(IF($M16=FALSE," ",(IF($M16&gt;0,INDEX('Bin Analysis'!$C$3:$S$10110,MATCH($L16,'Bin Analysis'!$L$3:$L$10110,0),MATCH(R$5,'Bin Analysis'!$C$2:$S$2,0))," ")))))</f>
        <v xml:space="preserve"> </v>
      </c>
      <c r="S16" s="70" t="str">
        <f>IF($L16=" "," ",(IF($M16=FALSE," ",(IF($M16&gt;0,INDEX('Bin Analysis'!$C$3:$S$10110,MATCH($L16,'Bin Analysis'!$L$3:$L$10110,0),MATCH(S$5,'Bin Analysis'!$C$2:$S$2,0))," ")))))</f>
        <v xml:space="preserve"> </v>
      </c>
      <c r="T16" s="70" t="str">
        <f>Assignments!K15</f>
        <v/>
      </c>
      <c r="U16" s="70" t="str">
        <f>Assignments!L15</f>
        <v/>
      </c>
      <c r="V16" s="76" t="str">
        <f>Assignments!V15</f>
        <v/>
      </c>
      <c r="Z16" t="s">
        <v>98</v>
      </c>
      <c r="AA16" s="14">
        <f>SUM(AA6:AA15)</f>
        <v>0</v>
      </c>
      <c r="AB16" s="14">
        <f>SUM(AB6:AB15)</f>
        <v>0</v>
      </c>
      <c r="AC16" s="14">
        <f t="shared" ref="AC16:AE16" si="1">SUM(AC6:AC15)</f>
        <v>0</v>
      </c>
      <c r="AD16" s="14">
        <f t="shared" si="1"/>
        <v>0</v>
      </c>
      <c r="AE16" s="14">
        <f t="shared" si="1"/>
        <v>0</v>
      </c>
    </row>
    <row r="17" spans="2:22" x14ac:dyDescent="0.55000000000000004">
      <c r="B17" s="52"/>
      <c r="E17" s="7"/>
      <c r="G17" s="40" t="str">
        <f>IFERROR('Data Transformation'!M15," ")</f>
        <v xml:space="preserve"> </v>
      </c>
      <c r="J17">
        <f>IF(J16="maximum",'Data Transformation'!U9,'Data Transformation'!U8)</f>
        <v>1</v>
      </c>
      <c r="L17" s="68" t="str">
        <f t="shared" si="0"/>
        <v xml:space="preserve"> </v>
      </c>
      <c r="M17" s="69" t="str">
        <f>IF(L17=" "," ",(IF($L17&gt;0,INDEX('Bin Analysis'!$C$3:$S$10110,MATCH($L17,'Bin Analysis'!$L$3:$L$10110,0),MATCH(M$5,'Bin Analysis'!$C$2:$S$2,0))," ")))</f>
        <v xml:space="preserve"> </v>
      </c>
      <c r="N17" s="70" t="str">
        <f>IF($L17=" "," ",(IF($M17=FALSE," ",(IF($M17&gt;0,INDEX('Bin Analysis'!$C$3:$S$10110,MATCH($L17,'Bin Analysis'!$L$3:$L$10110,0),MATCH(N$5,'Bin Analysis'!$C$2:$S$2,0))," ")))))</f>
        <v xml:space="preserve"> </v>
      </c>
      <c r="O17" s="70" t="str">
        <f>IF($L17=" "," ",(IF($M17=FALSE," ",(IF($M17&gt;0,INDEX('Bin Analysis'!$C$3:$S$10110,MATCH($L17,'Bin Analysis'!$L$3:$L$10110,0),MATCH(O$5,'Bin Analysis'!$C$2:$S$2,0))," ")))))</f>
        <v xml:space="preserve"> </v>
      </c>
      <c r="P17" s="70" t="str">
        <f>IF($L17=" "," ",(IF($M17=FALSE," ",(IF($M17&gt;0,INDEX('Bin Analysis'!$C$3:$S$10110,MATCH($L17,'Bin Analysis'!$L$3:$L$10110,0),MATCH(P$5,'Bin Analysis'!$C$2:$S$2,0))," ")))))</f>
        <v xml:space="preserve"> </v>
      </c>
      <c r="Q17" s="70" t="str">
        <f>IF($L17=" "," ",(IF($M17=FALSE," ",(IF($M17&gt;0,INDEX('Bin Analysis'!$C$3:$S$10110,MATCH($L17,'Bin Analysis'!$L$3:$L$10110,0),MATCH(Q$5,'Bin Analysis'!$C$2:$S$2,0))," ")))))</f>
        <v xml:space="preserve"> </v>
      </c>
      <c r="R17" s="70" t="str">
        <f>IF($L17=" "," ",(IF($M17=FALSE," ",(IF($M17&gt;0,INDEX('Bin Analysis'!$C$3:$S$10110,MATCH($L17,'Bin Analysis'!$L$3:$L$10110,0),MATCH(R$5,'Bin Analysis'!$C$2:$S$2,0))," ")))))</f>
        <v xml:space="preserve"> </v>
      </c>
      <c r="S17" s="70" t="str">
        <f>IF($L17=" "," ",(IF($M17=FALSE," ",(IF($M17&gt;0,INDEX('Bin Analysis'!$C$3:$S$10110,MATCH($L17,'Bin Analysis'!$L$3:$L$10110,0),MATCH(S$5,'Bin Analysis'!$C$2:$S$2,0))," ")))))</f>
        <v xml:space="preserve"> </v>
      </c>
      <c r="T17" s="70" t="str">
        <f>Assignments!K16</f>
        <v/>
      </c>
      <c r="U17" s="70" t="str">
        <f>Assignments!L16</f>
        <v/>
      </c>
      <c r="V17" s="76" t="str">
        <f>Assignments!V16</f>
        <v/>
      </c>
    </row>
    <row r="18" spans="2:22" ht="16" thickBot="1" x14ac:dyDescent="0.6">
      <c r="B18" s="52"/>
      <c r="E18" s="7"/>
      <c r="G18" s="40" t="str">
        <f>IFERROR('Data Transformation'!M16," ")</f>
        <v xml:space="preserve"> </v>
      </c>
      <c r="L18" s="68" t="str">
        <f t="shared" si="0"/>
        <v xml:space="preserve"> </v>
      </c>
      <c r="M18" s="69" t="str">
        <f>IF(L18=" "," ",(IF($L18&gt;0,INDEX('Bin Analysis'!$C$3:$S$10110,MATCH($L18,'Bin Analysis'!$L$3:$L$10110,0),MATCH(M$5,'Bin Analysis'!$C$2:$S$2,0))," ")))</f>
        <v xml:space="preserve"> </v>
      </c>
      <c r="N18" s="70" t="str">
        <f>IF($L18=" "," ",(IF($M18=FALSE," ",(IF($M18&gt;0,INDEX('Bin Analysis'!$C$3:$S$10110,MATCH($L18,'Bin Analysis'!$L$3:$L$10110,0),MATCH(N$5,'Bin Analysis'!$C$2:$S$2,0))," ")))))</f>
        <v xml:space="preserve"> </v>
      </c>
      <c r="O18" s="70" t="str">
        <f>IF($L18=" "," ",(IF($M18=FALSE," ",(IF($M18&gt;0,INDEX('Bin Analysis'!$C$3:$S$10110,MATCH($L18,'Bin Analysis'!$L$3:$L$10110,0),MATCH(O$5,'Bin Analysis'!$C$2:$S$2,0))," ")))))</f>
        <v xml:space="preserve"> </v>
      </c>
      <c r="P18" s="70" t="str">
        <f>IF($L18=" "," ",(IF($M18=FALSE," ",(IF($M18&gt;0,INDEX('Bin Analysis'!$C$3:$S$10110,MATCH($L18,'Bin Analysis'!$L$3:$L$10110,0),MATCH(P$5,'Bin Analysis'!$C$2:$S$2,0))," ")))))</f>
        <v xml:space="preserve"> </v>
      </c>
      <c r="Q18" s="70" t="str">
        <f>IF($L18=" "," ",(IF($M18=FALSE," ",(IF($M18&gt;0,INDEX('Bin Analysis'!$C$3:$S$10110,MATCH($L18,'Bin Analysis'!$L$3:$L$10110,0),MATCH(Q$5,'Bin Analysis'!$C$2:$S$2,0))," ")))))</f>
        <v xml:space="preserve"> </v>
      </c>
      <c r="R18" s="70" t="str">
        <f>IF($L18=" "," ",(IF($M18=FALSE," ",(IF($M18&gt;0,INDEX('Bin Analysis'!$C$3:$S$10110,MATCH($L18,'Bin Analysis'!$L$3:$L$10110,0),MATCH(R$5,'Bin Analysis'!$C$2:$S$2,0))," ")))))</f>
        <v xml:space="preserve"> </v>
      </c>
      <c r="S18" s="70" t="str">
        <f>IF($L18=" "," ",(IF($M18=FALSE," ",(IF($M18&gt;0,INDEX('Bin Analysis'!$C$3:$S$10110,MATCH($L18,'Bin Analysis'!$L$3:$L$10110,0),MATCH(S$5,'Bin Analysis'!$C$2:$S$2,0))," ")))))</f>
        <v xml:space="preserve"> </v>
      </c>
      <c r="T18" s="70" t="str">
        <f>Assignments!K17</f>
        <v/>
      </c>
      <c r="U18" s="70" t="str">
        <f>Assignments!L17</f>
        <v/>
      </c>
      <c r="V18" s="76" t="str">
        <f>Assignments!V17</f>
        <v/>
      </c>
    </row>
    <row r="19" spans="2:22" ht="16" thickBot="1" x14ac:dyDescent="0.6">
      <c r="B19" s="52"/>
      <c r="E19" s="7"/>
      <c r="G19" s="40" t="str">
        <f>IFERROR('Data Transformation'!M17," ")</f>
        <v xml:space="preserve"> </v>
      </c>
      <c r="I19" s="38" t="s">
        <v>84</v>
      </c>
      <c r="J19" s="1"/>
      <c r="L19" s="68" t="str">
        <f t="shared" si="0"/>
        <v xml:space="preserve"> </v>
      </c>
      <c r="M19" s="69" t="str">
        <f>IF(L19=" "," ",(IF($L19&gt;0,INDEX('Bin Analysis'!$C$3:$S$10110,MATCH($L19,'Bin Analysis'!$L$3:$L$10110,0),MATCH(M$5,'Bin Analysis'!$C$2:$S$2,0))," ")))</f>
        <v xml:space="preserve"> </v>
      </c>
      <c r="N19" s="70" t="str">
        <f>IF($L19=" "," ",(IF($M19=FALSE," ",(IF($M19&gt;0,INDEX('Bin Analysis'!$C$3:$S$10110,MATCH($L19,'Bin Analysis'!$L$3:$L$10110,0),MATCH(N$5,'Bin Analysis'!$C$2:$S$2,0))," ")))))</f>
        <v xml:space="preserve"> </v>
      </c>
      <c r="O19" s="70" t="str">
        <f>IF($L19=" "," ",(IF($M19=FALSE," ",(IF($M19&gt;0,INDEX('Bin Analysis'!$C$3:$S$10110,MATCH($L19,'Bin Analysis'!$L$3:$L$10110,0),MATCH(O$5,'Bin Analysis'!$C$2:$S$2,0))," ")))))</f>
        <v xml:space="preserve"> </v>
      </c>
      <c r="P19" s="70" t="str">
        <f>IF($L19=" "," ",(IF($M19=FALSE," ",(IF($M19&gt;0,INDEX('Bin Analysis'!$C$3:$S$10110,MATCH($L19,'Bin Analysis'!$L$3:$L$10110,0),MATCH(P$5,'Bin Analysis'!$C$2:$S$2,0))," ")))))</f>
        <v xml:space="preserve"> </v>
      </c>
      <c r="Q19" s="70" t="str">
        <f>IF($L19=" "," ",(IF($M19=FALSE," ",(IF($M19&gt;0,INDEX('Bin Analysis'!$C$3:$S$10110,MATCH($L19,'Bin Analysis'!$L$3:$L$10110,0),MATCH(Q$5,'Bin Analysis'!$C$2:$S$2,0))," ")))))</f>
        <v xml:space="preserve"> </v>
      </c>
      <c r="R19" s="70" t="str">
        <f>IF($L19=" "," ",(IF($M19=FALSE," ",(IF($M19&gt;0,INDEX('Bin Analysis'!$C$3:$S$10110,MATCH($L19,'Bin Analysis'!$L$3:$L$10110,0),MATCH(R$5,'Bin Analysis'!$C$2:$S$2,0))," ")))))</f>
        <v xml:space="preserve"> </v>
      </c>
      <c r="S19" s="70" t="str">
        <f>IF($L19=" "," ",(IF($M19=FALSE," ",(IF($M19&gt;0,INDEX('Bin Analysis'!$C$3:$S$10110,MATCH($L19,'Bin Analysis'!$L$3:$L$10110,0),MATCH(S$5,'Bin Analysis'!$C$2:$S$2,0))," ")))))</f>
        <v xml:space="preserve"> </v>
      </c>
      <c r="T19" s="70" t="str">
        <f>Assignments!K18</f>
        <v/>
      </c>
      <c r="U19" s="70" t="str">
        <f>Assignments!L18</f>
        <v/>
      </c>
      <c r="V19" s="76" t="str">
        <f>Assignments!V18</f>
        <v/>
      </c>
    </row>
    <row r="20" spans="2:22" x14ac:dyDescent="0.55000000000000004">
      <c r="B20" s="52"/>
      <c r="E20" s="7"/>
      <c r="G20" s="40"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68" t="str">
        <f t="shared" si="0"/>
        <v xml:space="preserve"> </v>
      </c>
      <c r="M20" s="69" t="str">
        <f>IF(L20=" "," ",(IF($L20&gt;0,INDEX('Bin Analysis'!$C$3:$S$10110,MATCH($L20,'Bin Analysis'!$L$3:$L$10110,0),MATCH(M$5,'Bin Analysis'!$C$2:$S$2,0))," ")))</f>
        <v xml:space="preserve"> </v>
      </c>
      <c r="N20" s="70" t="str">
        <f>IF($L20=" "," ",(IF($M20=FALSE," ",(IF($M20&gt;0,INDEX('Bin Analysis'!$C$3:$S$10110,MATCH($L20,'Bin Analysis'!$L$3:$L$10110,0),MATCH(N$5,'Bin Analysis'!$C$2:$S$2,0))," ")))))</f>
        <v xml:space="preserve"> </v>
      </c>
      <c r="O20" s="70" t="str">
        <f>IF($L20=" "," ",(IF($M20=FALSE," ",(IF($M20&gt;0,INDEX('Bin Analysis'!$C$3:$S$10110,MATCH($L20,'Bin Analysis'!$L$3:$L$10110,0),MATCH(O$5,'Bin Analysis'!$C$2:$S$2,0))," ")))))</f>
        <v xml:space="preserve"> </v>
      </c>
      <c r="P20" s="70" t="str">
        <f>IF($L20=" "," ",(IF($M20=FALSE," ",(IF($M20&gt;0,INDEX('Bin Analysis'!$C$3:$S$10110,MATCH($L20,'Bin Analysis'!$L$3:$L$10110,0),MATCH(P$5,'Bin Analysis'!$C$2:$S$2,0))," ")))))</f>
        <v xml:space="preserve"> </v>
      </c>
      <c r="Q20" s="70" t="str">
        <f>IF($L20=" "," ",(IF($M20=FALSE," ",(IF($M20&gt;0,INDEX('Bin Analysis'!$C$3:$S$10110,MATCH($L20,'Bin Analysis'!$L$3:$L$10110,0),MATCH(Q$5,'Bin Analysis'!$C$2:$S$2,0))," ")))))</f>
        <v xml:space="preserve"> </v>
      </c>
      <c r="R20" s="70" t="str">
        <f>IF($L20=" "," ",(IF($M20=FALSE," ",(IF($M20&gt;0,INDEX('Bin Analysis'!$C$3:$S$10110,MATCH($L20,'Bin Analysis'!$L$3:$L$10110,0),MATCH(R$5,'Bin Analysis'!$C$2:$S$2,0))," ")))))</f>
        <v xml:space="preserve"> </v>
      </c>
      <c r="S20" s="70" t="str">
        <f>IF($L20=" "," ",(IF($M20=FALSE," ",(IF($M20&gt;0,INDEX('Bin Analysis'!$C$3:$S$10110,MATCH($L20,'Bin Analysis'!$L$3:$L$10110,0),MATCH(S$5,'Bin Analysis'!$C$2:$S$2,0))," ")))))</f>
        <v xml:space="preserve"> </v>
      </c>
      <c r="T20" s="70" t="str">
        <f>Assignments!K19</f>
        <v/>
      </c>
      <c r="U20" s="70" t="str">
        <f>Assignments!L19</f>
        <v/>
      </c>
      <c r="V20" s="76" t="str">
        <f>Assignments!V19</f>
        <v/>
      </c>
    </row>
    <row r="21" spans="2:22" x14ac:dyDescent="0.55000000000000004">
      <c r="B21" s="52"/>
      <c r="E21" s="7"/>
      <c r="G21" s="40" t="str">
        <f>IFERROR('Data Transformation'!M19," ")</f>
        <v xml:space="preserve"> </v>
      </c>
      <c r="L21" s="68" t="str">
        <f t="shared" si="0"/>
        <v xml:space="preserve"> </v>
      </c>
      <c r="M21" s="69" t="str">
        <f>IF(L21=" "," ",(IF($L21&gt;0,INDEX('Bin Analysis'!$C$3:$S$10110,MATCH($L21,'Bin Analysis'!$L$3:$L$10110,0),MATCH(M$5,'Bin Analysis'!$C$2:$S$2,0))," ")))</f>
        <v xml:space="preserve"> </v>
      </c>
      <c r="N21" s="70" t="str">
        <f>IF($L21=" "," ",(IF($M21=FALSE," ",(IF($M21&gt;0,INDEX('Bin Analysis'!$C$3:$S$10110,MATCH($L21,'Bin Analysis'!$L$3:$L$10110,0),MATCH(N$5,'Bin Analysis'!$C$2:$S$2,0))," ")))))</f>
        <v xml:space="preserve"> </v>
      </c>
      <c r="O21" s="70" t="str">
        <f>IF($L21=" "," ",(IF($M21=FALSE," ",(IF($M21&gt;0,INDEX('Bin Analysis'!$C$3:$S$10110,MATCH($L21,'Bin Analysis'!$L$3:$L$10110,0),MATCH(O$5,'Bin Analysis'!$C$2:$S$2,0))," ")))))</f>
        <v xml:space="preserve"> </v>
      </c>
      <c r="P21" s="70" t="str">
        <f>IF($L21=" "," ",(IF($M21=FALSE," ",(IF($M21&gt;0,INDEX('Bin Analysis'!$C$3:$S$10110,MATCH($L21,'Bin Analysis'!$L$3:$L$10110,0),MATCH(P$5,'Bin Analysis'!$C$2:$S$2,0))," ")))))</f>
        <v xml:space="preserve"> </v>
      </c>
      <c r="Q21" s="70" t="str">
        <f>IF($L21=" "," ",(IF($M21=FALSE," ",(IF($M21&gt;0,INDEX('Bin Analysis'!$C$3:$S$10110,MATCH($L21,'Bin Analysis'!$L$3:$L$10110,0),MATCH(Q$5,'Bin Analysis'!$C$2:$S$2,0))," ")))))</f>
        <v xml:space="preserve"> </v>
      </c>
      <c r="R21" s="70" t="str">
        <f>IF($L21=" "," ",(IF($M21=FALSE," ",(IF($M21&gt;0,INDEX('Bin Analysis'!$C$3:$S$10110,MATCH($L21,'Bin Analysis'!$L$3:$L$10110,0),MATCH(R$5,'Bin Analysis'!$C$2:$S$2,0))," ")))))</f>
        <v xml:space="preserve"> </v>
      </c>
      <c r="S21" s="70" t="str">
        <f>IF($L21=" "," ",(IF($M21=FALSE," ",(IF($M21&gt;0,INDEX('Bin Analysis'!$C$3:$S$10110,MATCH($L21,'Bin Analysis'!$L$3:$L$10110,0),MATCH(S$5,'Bin Analysis'!$C$2:$S$2,0))," ")))))</f>
        <v xml:space="preserve"> </v>
      </c>
      <c r="T21" s="70" t="str">
        <f>Assignments!K20</f>
        <v/>
      </c>
      <c r="U21" s="70" t="str">
        <f>Assignments!L20</f>
        <v/>
      </c>
      <c r="V21" s="76" t="str">
        <f>Assignments!V20</f>
        <v/>
      </c>
    </row>
    <row r="22" spans="2:22" ht="16" thickBot="1" x14ac:dyDescent="0.6">
      <c r="B22" s="52"/>
      <c r="E22" s="7"/>
      <c r="G22" s="40" t="str">
        <f>IFERROR('Data Transformation'!M20," ")</f>
        <v xml:space="preserve"> </v>
      </c>
      <c r="I22" s="39" t="s">
        <v>7</v>
      </c>
      <c r="J22" s="12" t="e">
        <f>'Data Transformation'!R23</f>
        <v>#DIV/0!</v>
      </c>
      <c r="L22" s="68" t="str">
        <f t="shared" si="0"/>
        <v xml:space="preserve"> </v>
      </c>
      <c r="M22" s="69" t="str">
        <f>IF(L22=" "," ",(IF($L22&gt;0,INDEX('Bin Analysis'!$C$3:$S$10110,MATCH($L22,'Bin Analysis'!$L$3:$L$10110,0),MATCH(M$5,'Bin Analysis'!$C$2:$S$2,0))," ")))</f>
        <v xml:space="preserve"> </v>
      </c>
      <c r="N22" s="70" t="str">
        <f>IF($L22=" "," ",(IF($M22=FALSE," ",(IF($M22&gt;0,INDEX('Bin Analysis'!$C$3:$S$10110,MATCH($L22,'Bin Analysis'!$L$3:$L$10110,0),MATCH(N$5,'Bin Analysis'!$C$2:$S$2,0))," ")))))</f>
        <v xml:space="preserve"> </v>
      </c>
      <c r="O22" s="70" t="str">
        <f>IF($L22=" "," ",(IF($M22=FALSE," ",(IF($M22&gt;0,INDEX('Bin Analysis'!$C$3:$S$10110,MATCH($L22,'Bin Analysis'!$L$3:$L$10110,0),MATCH(O$5,'Bin Analysis'!$C$2:$S$2,0))," ")))))</f>
        <v xml:space="preserve"> </v>
      </c>
      <c r="P22" s="70" t="str">
        <f>IF($L22=" "," ",(IF($M22=FALSE," ",(IF($M22&gt;0,INDEX('Bin Analysis'!$C$3:$S$10110,MATCH($L22,'Bin Analysis'!$L$3:$L$10110,0),MATCH(P$5,'Bin Analysis'!$C$2:$S$2,0))," ")))))</f>
        <v xml:space="preserve"> </v>
      </c>
      <c r="Q22" s="70" t="str">
        <f>IF($L22=" "," ",(IF($M22=FALSE," ",(IF($M22&gt;0,INDEX('Bin Analysis'!$C$3:$S$10110,MATCH($L22,'Bin Analysis'!$L$3:$L$10110,0),MATCH(Q$5,'Bin Analysis'!$C$2:$S$2,0))," ")))))</f>
        <v xml:space="preserve"> </v>
      </c>
      <c r="R22" s="70" t="str">
        <f>IF($L22=" "," ",(IF($M22=FALSE," ",(IF($M22&gt;0,INDEX('Bin Analysis'!$C$3:$S$10110,MATCH($L22,'Bin Analysis'!$L$3:$L$10110,0),MATCH(R$5,'Bin Analysis'!$C$2:$S$2,0))," ")))))</f>
        <v xml:space="preserve"> </v>
      </c>
      <c r="S22" s="70" t="str">
        <f>IF($L22=" "," ",(IF($M22=FALSE," ",(IF($M22&gt;0,INDEX('Bin Analysis'!$C$3:$S$10110,MATCH($L22,'Bin Analysis'!$L$3:$L$10110,0),MATCH(S$5,'Bin Analysis'!$C$2:$S$2,0))," ")))))</f>
        <v xml:space="preserve"> </v>
      </c>
      <c r="T22" s="70" t="str">
        <f>Assignments!K21</f>
        <v/>
      </c>
      <c r="U22" s="70" t="str">
        <f>Assignments!L21</f>
        <v/>
      </c>
      <c r="V22" s="76" t="str">
        <f>Assignments!V21</f>
        <v/>
      </c>
    </row>
    <row r="23" spans="2:22" ht="16" thickBot="1" x14ac:dyDescent="0.6">
      <c r="B23" s="52"/>
      <c r="E23" s="7"/>
      <c r="G23" s="40" t="str">
        <f>IFERROR('Data Transformation'!M21," ")</f>
        <v xml:space="preserve"> </v>
      </c>
      <c r="I23" s="28" t="s">
        <v>28</v>
      </c>
      <c r="J23" s="1"/>
      <c r="L23" s="68" t="str">
        <f t="shared" si="0"/>
        <v xml:space="preserve"> </v>
      </c>
      <c r="M23" s="69" t="str">
        <f>IF(L23=" "," ",(IF($L23&gt;0,INDEX('Bin Analysis'!$C$3:$S$10110,MATCH($L23,'Bin Analysis'!$L$3:$L$10110,0),MATCH(M$5,'Bin Analysis'!$C$2:$S$2,0))," ")))</f>
        <v xml:space="preserve"> </v>
      </c>
      <c r="N23" s="70" t="str">
        <f>IF($L23=" "," ",(IF($M23=FALSE," ",(IF($M23&gt;0,INDEX('Bin Analysis'!$C$3:$S$10110,MATCH($L23,'Bin Analysis'!$L$3:$L$10110,0),MATCH(N$5,'Bin Analysis'!$C$2:$S$2,0))," ")))))</f>
        <v xml:space="preserve"> </v>
      </c>
      <c r="O23" s="70" t="str">
        <f>IF($L23=" "," ",(IF($M23=FALSE," ",(IF($M23&gt;0,INDEX('Bin Analysis'!$C$3:$S$10110,MATCH($L23,'Bin Analysis'!$L$3:$L$10110,0),MATCH(O$5,'Bin Analysis'!$C$2:$S$2,0))," ")))))</f>
        <v xml:space="preserve"> </v>
      </c>
      <c r="P23" s="70" t="str">
        <f>IF($L23=" "," ",(IF($M23=FALSE," ",(IF($M23&gt;0,INDEX('Bin Analysis'!$C$3:$S$10110,MATCH($L23,'Bin Analysis'!$L$3:$L$10110,0),MATCH(P$5,'Bin Analysis'!$C$2:$S$2,0))," ")))))</f>
        <v xml:space="preserve"> </v>
      </c>
      <c r="Q23" s="70" t="str">
        <f>IF($L23=" "," ",(IF($M23=FALSE," ",(IF($M23&gt;0,INDEX('Bin Analysis'!$C$3:$S$10110,MATCH($L23,'Bin Analysis'!$L$3:$L$10110,0),MATCH(Q$5,'Bin Analysis'!$C$2:$S$2,0))," ")))))</f>
        <v xml:space="preserve"> </v>
      </c>
      <c r="R23" s="70" t="str">
        <f>IF($L23=" "," ",(IF($M23=FALSE," ",(IF($M23&gt;0,INDEX('Bin Analysis'!$C$3:$S$10110,MATCH($L23,'Bin Analysis'!$L$3:$L$10110,0),MATCH(R$5,'Bin Analysis'!$C$2:$S$2,0))," ")))))</f>
        <v xml:space="preserve"> </v>
      </c>
      <c r="S23" s="70" t="str">
        <f>IF($L23=" "," ",(IF($M23=FALSE," ",(IF($M23&gt;0,INDEX('Bin Analysis'!$C$3:$S$10110,MATCH($L23,'Bin Analysis'!$L$3:$L$10110,0),MATCH(S$5,'Bin Analysis'!$C$2:$S$2,0))," ")))))</f>
        <v xml:space="preserve"> </v>
      </c>
      <c r="T23" s="70" t="str">
        <f>Assignments!K22</f>
        <v/>
      </c>
      <c r="U23" s="70" t="str">
        <f>Assignments!L22</f>
        <v/>
      </c>
      <c r="V23" s="76" t="str">
        <f>Assignments!V22</f>
        <v/>
      </c>
    </row>
    <row r="24" spans="2:22" x14ac:dyDescent="0.55000000000000004">
      <c r="B24" s="52"/>
      <c r="E24" s="7"/>
      <c r="G24" s="40" t="str">
        <f>IFERROR('Data Transformation'!M22," ")</f>
        <v xml:space="preserve"> </v>
      </c>
      <c r="I24" t="s">
        <v>29</v>
      </c>
      <c r="L24" s="68" t="str">
        <f t="shared" si="0"/>
        <v xml:space="preserve"> </v>
      </c>
      <c r="M24" s="69" t="str">
        <f>IF(L24=" "," ",(IF($L24&gt;0,INDEX('Bin Analysis'!$C$3:$S$10110,MATCH($L24,'Bin Analysis'!$L$3:$L$10110,0),MATCH(M$5,'Bin Analysis'!$C$2:$S$2,0))," ")))</f>
        <v xml:space="preserve"> </v>
      </c>
      <c r="N24" s="70" t="str">
        <f>IF($L24=" "," ",(IF($M24=FALSE," ",(IF($M24&gt;0,INDEX('Bin Analysis'!$C$3:$S$10110,MATCH($L24,'Bin Analysis'!$L$3:$L$10110,0),MATCH(N$5,'Bin Analysis'!$C$2:$S$2,0))," ")))))</f>
        <v xml:space="preserve"> </v>
      </c>
      <c r="O24" s="70" t="str">
        <f>IF($L24=" "," ",(IF($M24=FALSE," ",(IF($M24&gt;0,INDEX('Bin Analysis'!$C$3:$S$10110,MATCH($L24,'Bin Analysis'!$L$3:$L$10110,0),MATCH(O$5,'Bin Analysis'!$C$2:$S$2,0))," ")))))</f>
        <v xml:space="preserve"> </v>
      </c>
      <c r="P24" s="70" t="str">
        <f>IF($L24=" "," ",(IF($M24=FALSE," ",(IF($M24&gt;0,INDEX('Bin Analysis'!$C$3:$S$10110,MATCH($L24,'Bin Analysis'!$L$3:$L$10110,0),MATCH(P$5,'Bin Analysis'!$C$2:$S$2,0))," ")))))</f>
        <v xml:space="preserve"> </v>
      </c>
      <c r="Q24" s="70" t="str">
        <f>IF($L24=" "," ",(IF($M24=FALSE," ",(IF($M24&gt;0,INDEX('Bin Analysis'!$C$3:$S$10110,MATCH($L24,'Bin Analysis'!$L$3:$L$10110,0),MATCH(Q$5,'Bin Analysis'!$C$2:$S$2,0))," ")))))</f>
        <v xml:space="preserve"> </v>
      </c>
      <c r="R24" s="70" t="str">
        <f>IF($L24=" "," ",(IF($M24=FALSE," ",(IF($M24&gt;0,INDEX('Bin Analysis'!$C$3:$S$10110,MATCH($L24,'Bin Analysis'!$L$3:$L$10110,0),MATCH(R$5,'Bin Analysis'!$C$2:$S$2,0))," ")))))</f>
        <v xml:space="preserve"> </v>
      </c>
      <c r="S24" s="70" t="str">
        <f>IF($L24=" "," ",(IF($M24=FALSE," ",(IF($M24&gt;0,INDEX('Bin Analysis'!$C$3:$S$10110,MATCH($L24,'Bin Analysis'!$L$3:$L$10110,0),MATCH(S$5,'Bin Analysis'!$C$2:$S$2,0))," ")))))</f>
        <v xml:space="preserve"> </v>
      </c>
      <c r="T24" s="70" t="str">
        <f>Assignments!K23</f>
        <v/>
      </c>
      <c r="U24" s="70" t="str">
        <f>Assignments!L23</f>
        <v/>
      </c>
      <c r="V24" s="76" t="str">
        <f>Assignments!V23</f>
        <v/>
      </c>
    </row>
    <row r="25" spans="2:22" x14ac:dyDescent="0.55000000000000004">
      <c r="B25" s="52"/>
      <c r="E25" s="7"/>
      <c r="G25" s="40" t="str">
        <f>IFERROR('Data Transformation'!M23," ")</f>
        <v xml:space="preserve"> </v>
      </c>
      <c r="I25" t="s">
        <v>118</v>
      </c>
      <c r="J25" t="e">
        <f>'Data Transformation'!R25</f>
        <v>#DIV/0!</v>
      </c>
      <c r="L25" s="68" t="str">
        <f t="shared" si="0"/>
        <v xml:space="preserve"> </v>
      </c>
      <c r="M25" s="69" t="str">
        <f>IF(L25=" "," ",(IF($L25&gt;0,INDEX('Bin Analysis'!$C$3:$S$10110,MATCH($L25,'Bin Analysis'!$L$3:$L$10110,0),MATCH(M$5,'Bin Analysis'!$C$2:$S$2,0))," ")))</f>
        <v xml:space="preserve"> </v>
      </c>
      <c r="N25" s="70" t="str">
        <f>IF($L25=" "," ",(IF($M25=FALSE," ",(IF($M25&gt;0,INDEX('Bin Analysis'!$C$3:$S$10110,MATCH($L25,'Bin Analysis'!$L$3:$L$10110,0),MATCH(N$5,'Bin Analysis'!$C$2:$S$2,0))," ")))))</f>
        <v xml:space="preserve"> </v>
      </c>
      <c r="O25" s="70" t="str">
        <f>IF($L25=" "," ",(IF($M25=FALSE," ",(IF($M25&gt;0,INDEX('Bin Analysis'!$C$3:$S$10110,MATCH($L25,'Bin Analysis'!$L$3:$L$10110,0),MATCH(O$5,'Bin Analysis'!$C$2:$S$2,0))," ")))))</f>
        <v xml:space="preserve"> </v>
      </c>
      <c r="P25" s="70" t="str">
        <f>IF($L25=" "," ",(IF($M25=FALSE," ",(IF($M25&gt;0,INDEX('Bin Analysis'!$C$3:$S$10110,MATCH($L25,'Bin Analysis'!$L$3:$L$10110,0),MATCH(P$5,'Bin Analysis'!$C$2:$S$2,0))," ")))))</f>
        <v xml:space="preserve"> </v>
      </c>
      <c r="Q25" s="70" t="str">
        <f>IF($L25=" "," ",(IF($M25=FALSE," ",(IF($M25&gt;0,INDEX('Bin Analysis'!$C$3:$S$10110,MATCH($L25,'Bin Analysis'!$L$3:$L$10110,0),MATCH(Q$5,'Bin Analysis'!$C$2:$S$2,0))," ")))))</f>
        <v xml:space="preserve"> </v>
      </c>
      <c r="R25" s="70" t="str">
        <f>IF($L25=" "," ",(IF($M25=FALSE," ",(IF($M25&gt;0,INDEX('Bin Analysis'!$C$3:$S$10110,MATCH($L25,'Bin Analysis'!$L$3:$L$10110,0),MATCH(R$5,'Bin Analysis'!$C$2:$S$2,0))," ")))))</f>
        <v xml:space="preserve"> </v>
      </c>
      <c r="S25" s="70" t="str">
        <f>IF($L25=" "," ",(IF($M25=FALSE," ",(IF($M25&gt;0,INDEX('Bin Analysis'!$C$3:$S$10110,MATCH($L25,'Bin Analysis'!$L$3:$L$10110,0),MATCH(S$5,'Bin Analysis'!$C$2:$S$2,0))," ")))))</f>
        <v xml:space="preserve"> </v>
      </c>
      <c r="T25" s="70" t="str">
        <f>Assignments!K24</f>
        <v/>
      </c>
      <c r="U25" s="70" t="str">
        <f>Assignments!L24</f>
        <v/>
      </c>
      <c r="V25" s="76" t="str">
        <f>Assignments!V24</f>
        <v/>
      </c>
    </row>
    <row r="26" spans="2:22" ht="16" thickBot="1" x14ac:dyDescent="0.6">
      <c r="B26" s="52"/>
      <c r="E26" s="7"/>
      <c r="G26" s="40" t="str">
        <f>IFERROR('Data Transformation'!M24," ")</f>
        <v xml:space="preserve"> </v>
      </c>
      <c r="L26" s="68" t="str">
        <f t="shared" si="0"/>
        <v xml:space="preserve"> </v>
      </c>
      <c r="M26" s="69" t="str">
        <f>IF(L26=" "," ",(IF($L26&gt;0,INDEX('Bin Analysis'!$C$3:$S$10110,MATCH($L26,'Bin Analysis'!$L$3:$L$10110,0),MATCH(M$5,'Bin Analysis'!$C$2:$S$2,0))," ")))</f>
        <v xml:space="preserve"> </v>
      </c>
      <c r="N26" s="70" t="str">
        <f>IF($L26=" "," ",(IF($M26=FALSE," ",(IF($M26&gt;0,INDEX('Bin Analysis'!$C$3:$S$10110,MATCH($L26,'Bin Analysis'!$L$3:$L$10110,0),MATCH(N$5,'Bin Analysis'!$C$2:$S$2,0))," ")))))</f>
        <v xml:space="preserve"> </v>
      </c>
      <c r="O26" s="70" t="str">
        <f>IF($L26=" "," ",(IF($M26=FALSE," ",(IF($M26&gt;0,INDEX('Bin Analysis'!$C$3:$S$10110,MATCH($L26,'Bin Analysis'!$L$3:$L$10110,0),MATCH(O$5,'Bin Analysis'!$C$2:$S$2,0))," ")))))</f>
        <v xml:space="preserve"> </v>
      </c>
      <c r="P26" s="70" t="str">
        <f>IF($L26=" "," ",(IF($M26=FALSE," ",(IF($M26&gt;0,INDEX('Bin Analysis'!$C$3:$S$10110,MATCH($L26,'Bin Analysis'!$L$3:$L$10110,0),MATCH(P$5,'Bin Analysis'!$C$2:$S$2,0))," ")))))</f>
        <v xml:space="preserve"> </v>
      </c>
      <c r="Q26" s="70" t="str">
        <f>IF($L26=" "," ",(IF($M26=FALSE," ",(IF($M26&gt;0,INDEX('Bin Analysis'!$C$3:$S$10110,MATCH($L26,'Bin Analysis'!$L$3:$L$10110,0),MATCH(Q$5,'Bin Analysis'!$C$2:$S$2,0))," ")))))</f>
        <v xml:space="preserve"> </v>
      </c>
      <c r="R26" s="70" t="str">
        <f>IF($L26=" "," ",(IF($M26=FALSE," ",(IF($M26&gt;0,INDEX('Bin Analysis'!$C$3:$S$10110,MATCH($L26,'Bin Analysis'!$L$3:$L$10110,0),MATCH(R$5,'Bin Analysis'!$C$2:$S$2,0))," ")))))</f>
        <v xml:space="preserve"> </v>
      </c>
      <c r="S26" s="70" t="str">
        <f>IF($L26=" "," ",(IF($M26=FALSE," ",(IF($M26&gt;0,INDEX('Bin Analysis'!$C$3:$S$10110,MATCH($L26,'Bin Analysis'!$L$3:$L$10110,0),MATCH(S$5,'Bin Analysis'!$C$2:$S$2,0))," ")))))</f>
        <v xml:space="preserve"> </v>
      </c>
      <c r="T26" s="70" t="str">
        <f>Assignments!K25</f>
        <v/>
      </c>
      <c r="U26" s="70" t="str">
        <f>Assignments!L25</f>
        <v/>
      </c>
      <c r="V26" s="76" t="str">
        <f>Assignments!V25</f>
        <v/>
      </c>
    </row>
    <row r="27" spans="2:22" ht="16" thickBot="1" x14ac:dyDescent="0.6">
      <c r="B27" s="52"/>
      <c r="E27" s="7"/>
      <c r="G27" s="40" t="str">
        <f>IFERROR('Data Transformation'!M25," ")</f>
        <v xml:space="preserve"> </v>
      </c>
      <c r="I27" s="38" t="s">
        <v>108</v>
      </c>
      <c r="J27" s="1"/>
      <c r="L27" s="68" t="str">
        <f t="shared" si="0"/>
        <v xml:space="preserve"> </v>
      </c>
      <c r="M27" s="69" t="str">
        <f>IF(L27=" "," ",(IF($L27&gt;0,INDEX('Bin Analysis'!$C$3:$S$10110,MATCH($L27,'Bin Analysis'!$L$3:$L$10110,0),MATCH(M$5,'Bin Analysis'!$C$2:$S$2,0))," ")))</f>
        <v xml:space="preserve"> </v>
      </c>
      <c r="N27" s="70" t="str">
        <f>IF($L27=" "," ",(IF($M27=FALSE," ",(IF($M27&gt;0,INDEX('Bin Analysis'!$C$3:$S$10110,MATCH($L27,'Bin Analysis'!$L$3:$L$10110,0),MATCH(N$5,'Bin Analysis'!$C$2:$S$2,0))," ")))))</f>
        <v xml:space="preserve"> </v>
      </c>
      <c r="O27" s="70" t="str">
        <f>IF($L27=" "," ",(IF($M27=FALSE," ",(IF($M27&gt;0,INDEX('Bin Analysis'!$C$3:$S$10110,MATCH($L27,'Bin Analysis'!$L$3:$L$10110,0),MATCH(O$5,'Bin Analysis'!$C$2:$S$2,0))," ")))))</f>
        <v xml:space="preserve"> </v>
      </c>
      <c r="P27" s="70" t="str">
        <f>IF($L27=" "," ",(IF($M27=FALSE," ",(IF($M27&gt;0,INDEX('Bin Analysis'!$C$3:$S$10110,MATCH($L27,'Bin Analysis'!$L$3:$L$10110,0),MATCH(P$5,'Bin Analysis'!$C$2:$S$2,0))," ")))))</f>
        <v xml:space="preserve"> </v>
      </c>
      <c r="Q27" s="70" t="str">
        <f>IF($L27=" "," ",(IF($M27=FALSE," ",(IF($M27&gt;0,INDEX('Bin Analysis'!$C$3:$S$10110,MATCH($L27,'Bin Analysis'!$L$3:$L$10110,0),MATCH(Q$5,'Bin Analysis'!$C$2:$S$2,0))," ")))))</f>
        <v xml:space="preserve"> </v>
      </c>
      <c r="R27" s="70" t="str">
        <f>IF($L27=" "," ",(IF($M27=FALSE," ",(IF($M27&gt;0,INDEX('Bin Analysis'!$C$3:$S$10110,MATCH($L27,'Bin Analysis'!$L$3:$L$10110,0),MATCH(R$5,'Bin Analysis'!$C$2:$S$2,0))," ")))))</f>
        <v xml:space="preserve"> </v>
      </c>
      <c r="S27" s="70" t="str">
        <f>IF($L27=" "," ",(IF($M27=FALSE," ",(IF($M27&gt;0,INDEX('Bin Analysis'!$C$3:$S$10110,MATCH($L27,'Bin Analysis'!$L$3:$L$10110,0),MATCH(S$5,'Bin Analysis'!$C$2:$S$2,0))," ")))))</f>
        <v xml:space="preserve"> </v>
      </c>
      <c r="T27" s="70" t="str">
        <f>Assignments!K26</f>
        <v/>
      </c>
      <c r="U27" s="70" t="str">
        <f>Assignments!L26</f>
        <v/>
      </c>
      <c r="V27" s="76" t="str">
        <f>Assignments!V26</f>
        <v/>
      </c>
    </row>
    <row r="28" spans="2:22" x14ac:dyDescent="0.55000000000000004">
      <c r="B28" s="52"/>
      <c r="E28" s="7"/>
      <c r="G28" s="40" t="str">
        <f>IFERROR('Data Transformation'!M26," ")</f>
        <v xml:space="preserve"> </v>
      </c>
      <c r="I28" t="s">
        <v>117</v>
      </c>
      <c r="J28" t="e">
        <f>'Data Transformation'!W25</f>
        <v>#DIV/0!</v>
      </c>
      <c r="L28" s="68" t="str">
        <f t="shared" si="0"/>
        <v xml:space="preserve"> </v>
      </c>
      <c r="M28" s="69" t="str">
        <f>IF(L28=" "," ",(IF($L28&gt;0,INDEX('Bin Analysis'!$C$3:$S$10110,MATCH($L28,'Bin Analysis'!$L$3:$L$10110,0),MATCH(M$5,'Bin Analysis'!$C$2:$S$2,0))," ")))</f>
        <v xml:space="preserve"> </v>
      </c>
      <c r="N28" s="70" t="str">
        <f>IF($L28=" "," ",(IF($M28=FALSE," ",(IF($M28&gt;0,INDEX('Bin Analysis'!$C$3:$S$10110,MATCH($L28,'Bin Analysis'!$L$3:$L$10110,0),MATCH(N$5,'Bin Analysis'!$C$2:$S$2,0))," ")))))</f>
        <v xml:space="preserve"> </v>
      </c>
      <c r="O28" s="70" t="str">
        <f>IF($L28=" "," ",(IF($M28=FALSE," ",(IF($M28&gt;0,INDEX('Bin Analysis'!$C$3:$S$10110,MATCH($L28,'Bin Analysis'!$L$3:$L$10110,0),MATCH(O$5,'Bin Analysis'!$C$2:$S$2,0))," ")))))</f>
        <v xml:space="preserve"> </v>
      </c>
      <c r="P28" s="70" t="str">
        <f>IF($L28=" "," ",(IF($M28=FALSE," ",(IF($M28&gt;0,INDEX('Bin Analysis'!$C$3:$S$10110,MATCH($L28,'Bin Analysis'!$L$3:$L$10110,0),MATCH(P$5,'Bin Analysis'!$C$2:$S$2,0))," ")))))</f>
        <v xml:space="preserve"> </v>
      </c>
      <c r="Q28" s="70" t="str">
        <f>IF($L28=" "," ",(IF($M28=FALSE," ",(IF($M28&gt;0,INDEX('Bin Analysis'!$C$3:$S$10110,MATCH($L28,'Bin Analysis'!$L$3:$L$10110,0),MATCH(Q$5,'Bin Analysis'!$C$2:$S$2,0))," ")))))</f>
        <v xml:space="preserve"> </v>
      </c>
      <c r="R28" s="70" t="str">
        <f>IF($L28=" "," ",(IF($M28=FALSE," ",(IF($M28&gt;0,INDEX('Bin Analysis'!$C$3:$S$10110,MATCH($L28,'Bin Analysis'!$L$3:$L$10110,0),MATCH(R$5,'Bin Analysis'!$C$2:$S$2,0))," ")))))</f>
        <v xml:space="preserve"> </v>
      </c>
      <c r="S28" s="70" t="str">
        <f>IF($L28=" "," ",(IF($M28=FALSE," ",(IF($M28&gt;0,INDEX('Bin Analysis'!$C$3:$S$10110,MATCH($L28,'Bin Analysis'!$L$3:$L$10110,0),MATCH(S$5,'Bin Analysis'!$C$2:$S$2,0))," ")))))</f>
        <v xml:space="preserve"> </v>
      </c>
      <c r="T28" s="70" t="str">
        <f>Assignments!K27</f>
        <v/>
      </c>
      <c r="U28" s="70" t="str">
        <f>Assignments!L27</f>
        <v/>
      </c>
      <c r="V28" s="76" t="str">
        <f>Assignments!V27</f>
        <v/>
      </c>
    </row>
    <row r="29" spans="2:22" ht="16" thickBot="1" x14ac:dyDescent="0.6">
      <c r="B29" s="52"/>
      <c r="E29" s="7"/>
      <c r="G29" s="40" t="str">
        <f>IFERROR('Data Transformation'!M27," ")</f>
        <v xml:space="preserve"> </v>
      </c>
      <c r="L29" s="68" t="str">
        <f t="shared" si="0"/>
        <v xml:space="preserve"> </v>
      </c>
      <c r="M29" s="69" t="str">
        <f>IF(L29=" "," ",(IF($L29&gt;0,INDEX('Bin Analysis'!$C$3:$S$10110,MATCH($L29,'Bin Analysis'!$L$3:$L$10110,0),MATCH(M$5,'Bin Analysis'!$C$2:$S$2,0))," ")))</f>
        <v xml:space="preserve"> </v>
      </c>
      <c r="N29" s="70" t="str">
        <f>IF($L29=" "," ",(IF($M29=FALSE," ",(IF($M29&gt;0,INDEX('Bin Analysis'!$C$3:$S$10110,MATCH($L29,'Bin Analysis'!$L$3:$L$10110,0),MATCH(N$5,'Bin Analysis'!$C$2:$S$2,0))," ")))))</f>
        <v xml:space="preserve"> </v>
      </c>
      <c r="O29" s="70" t="str">
        <f>IF($L29=" "," ",(IF($M29=FALSE," ",(IF($M29&gt;0,INDEX('Bin Analysis'!$C$3:$S$10110,MATCH($L29,'Bin Analysis'!$L$3:$L$10110,0),MATCH(O$5,'Bin Analysis'!$C$2:$S$2,0))," ")))))</f>
        <v xml:space="preserve"> </v>
      </c>
      <c r="P29" s="70" t="str">
        <f>IF($L29=" "," ",(IF($M29=FALSE," ",(IF($M29&gt;0,INDEX('Bin Analysis'!$C$3:$S$10110,MATCH($L29,'Bin Analysis'!$L$3:$L$10110,0),MATCH(P$5,'Bin Analysis'!$C$2:$S$2,0))," ")))))</f>
        <v xml:space="preserve"> </v>
      </c>
      <c r="Q29" s="70" t="str">
        <f>IF($L29=" "," ",(IF($M29=FALSE," ",(IF($M29&gt;0,INDEX('Bin Analysis'!$C$3:$S$10110,MATCH($L29,'Bin Analysis'!$L$3:$L$10110,0),MATCH(Q$5,'Bin Analysis'!$C$2:$S$2,0))," ")))))</f>
        <v xml:space="preserve"> </v>
      </c>
      <c r="R29" s="70" t="str">
        <f>IF($L29=" "," ",(IF($M29=FALSE," ",(IF($M29&gt;0,INDEX('Bin Analysis'!$C$3:$S$10110,MATCH($L29,'Bin Analysis'!$L$3:$L$10110,0),MATCH(R$5,'Bin Analysis'!$C$2:$S$2,0))," ")))))</f>
        <v xml:space="preserve"> </v>
      </c>
      <c r="S29" s="70" t="str">
        <f>IF($L29=" "," ",(IF($M29=FALSE," ",(IF($M29&gt;0,INDEX('Bin Analysis'!$C$3:$S$10110,MATCH($L29,'Bin Analysis'!$L$3:$L$10110,0),MATCH(S$5,'Bin Analysis'!$C$2:$S$2,0))," ")))))</f>
        <v xml:space="preserve"> </v>
      </c>
      <c r="T29" s="70" t="str">
        <f>Assignments!K28</f>
        <v/>
      </c>
      <c r="U29" s="70" t="str">
        <f>Assignments!L28</f>
        <v/>
      </c>
      <c r="V29" s="76" t="str">
        <f>Assignments!V28</f>
        <v/>
      </c>
    </row>
    <row r="30" spans="2:22" ht="16" thickBot="1" x14ac:dyDescent="0.6">
      <c r="B30" s="52"/>
      <c r="E30" s="7"/>
      <c r="G30" s="40" t="str">
        <f>IFERROR('Data Transformation'!M28," ")</f>
        <v xml:space="preserve"> </v>
      </c>
      <c r="I30" s="38" t="s">
        <v>119</v>
      </c>
      <c r="J30" s="1"/>
      <c r="L30" s="68" t="str">
        <f t="shared" si="0"/>
        <v xml:space="preserve"> </v>
      </c>
      <c r="M30" s="69" t="str">
        <f>IF(L30=" "," ",(IF($L30&gt;0,INDEX('Bin Analysis'!$C$3:$S$10110,MATCH($L30,'Bin Analysis'!$L$3:$L$10110,0),MATCH(M$5,'Bin Analysis'!$C$2:$S$2,0))," ")))</f>
        <v xml:space="preserve"> </v>
      </c>
      <c r="N30" s="70" t="str">
        <f>IF($L30=" "," ",(IF($M30=FALSE," ",(IF($M30&gt;0,INDEX('Bin Analysis'!$C$3:$S$10110,MATCH($L30,'Bin Analysis'!$L$3:$L$10110,0),MATCH(N$5,'Bin Analysis'!$C$2:$S$2,0))," ")))))</f>
        <v xml:space="preserve"> </v>
      </c>
      <c r="O30" s="70" t="str">
        <f>IF($L30=" "," ",(IF($M30=FALSE," ",(IF($M30&gt;0,INDEX('Bin Analysis'!$C$3:$S$10110,MATCH($L30,'Bin Analysis'!$L$3:$L$10110,0),MATCH(O$5,'Bin Analysis'!$C$2:$S$2,0))," ")))))</f>
        <v xml:space="preserve"> </v>
      </c>
      <c r="P30" s="70" t="str">
        <f>IF($L30=" "," ",(IF($M30=FALSE," ",(IF($M30&gt;0,INDEX('Bin Analysis'!$C$3:$S$10110,MATCH($L30,'Bin Analysis'!$L$3:$L$10110,0),MATCH(P$5,'Bin Analysis'!$C$2:$S$2,0))," ")))))</f>
        <v xml:space="preserve"> </v>
      </c>
      <c r="Q30" s="70" t="str">
        <f>IF($L30=" "," ",(IF($M30=FALSE," ",(IF($M30&gt;0,INDEX('Bin Analysis'!$C$3:$S$10110,MATCH($L30,'Bin Analysis'!$L$3:$L$10110,0),MATCH(Q$5,'Bin Analysis'!$C$2:$S$2,0))," ")))))</f>
        <v xml:space="preserve"> </v>
      </c>
      <c r="R30" s="70" t="str">
        <f>IF($L30=" "," ",(IF($M30=FALSE," ",(IF($M30&gt;0,INDEX('Bin Analysis'!$C$3:$S$10110,MATCH($L30,'Bin Analysis'!$L$3:$L$10110,0),MATCH(R$5,'Bin Analysis'!$C$2:$S$2,0))," ")))))</f>
        <v xml:space="preserve"> </v>
      </c>
      <c r="S30" s="70" t="str">
        <f>IF($L30=" "," ",(IF($M30=FALSE," ",(IF($M30&gt;0,INDEX('Bin Analysis'!$C$3:$S$10110,MATCH($L30,'Bin Analysis'!$L$3:$L$10110,0),MATCH(S$5,'Bin Analysis'!$C$2:$S$2,0))," ")))))</f>
        <v xml:space="preserve"> </v>
      </c>
      <c r="T30" s="70" t="str">
        <f>Assignments!K29</f>
        <v/>
      </c>
      <c r="U30" s="70" t="str">
        <f>Assignments!L29</f>
        <v/>
      </c>
      <c r="V30" s="76" t="str">
        <f>Assignments!V29</f>
        <v/>
      </c>
    </row>
    <row r="31" spans="2:22" x14ac:dyDescent="0.55000000000000004">
      <c r="B31" s="52"/>
      <c r="E31" s="7"/>
      <c r="G31" s="40" t="str">
        <f>IFERROR('Data Transformation'!M29," ")</f>
        <v xml:space="preserve"> </v>
      </c>
      <c r="I31" t="s">
        <v>120</v>
      </c>
      <c r="J31">
        <v>0.8</v>
      </c>
      <c r="L31" s="68" t="str">
        <f t="shared" si="0"/>
        <v xml:space="preserve"> </v>
      </c>
      <c r="M31" s="69" t="str">
        <f>IF(L31=" "," ",(IF($L31&gt;0,INDEX('Bin Analysis'!$C$3:$S$10110,MATCH($L31,'Bin Analysis'!$L$3:$L$10110,0),MATCH(M$5,'Bin Analysis'!$C$2:$S$2,0))," ")))</f>
        <v xml:space="preserve"> </v>
      </c>
      <c r="N31" s="70" t="str">
        <f>IF($L31=" "," ",(IF($M31=FALSE," ",(IF($M31&gt;0,INDEX('Bin Analysis'!$C$3:$S$10110,MATCH($L31,'Bin Analysis'!$L$3:$L$10110,0),MATCH(N$5,'Bin Analysis'!$C$2:$S$2,0))," ")))))</f>
        <v xml:space="preserve"> </v>
      </c>
      <c r="O31" s="70" t="str">
        <f>IF($L31=" "," ",(IF($M31=FALSE," ",(IF($M31&gt;0,INDEX('Bin Analysis'!$C$3:$S$10110,MATCH($L31,'Bin Analysis'!$L$3:$L$10110,0),MATCH(O$5,'Bin Analysis'!$C$2:$S$2,0))," ")))))</f>
        <v xml:space="preserve"> </v>
      </c>
      <c r="P31" s="70" t="str">
        <f>IF($L31=" "," ",(IF($M31=FALSE," ",(IF($M31&gt;0,INDEX('Bin Analysis'!$C$3:$S$10110,MATCH($L31,'Bin Analysis'!$L$3:$L$10110,0),MATCH(P$5,'Bin Analysis'!$C$2:$S$2,0))," ")))))</f>
        <v xml:space="preserve"> </v>
      </c>
      <c r="Q31" s="70" t="str">
        <f>IF($L31=" "," ",(IF($M31=FALSE," ",(IF($M31&gt;0,INDEX('Bin Analysis'!$C$3:$S$10110,MATCH($L31,'Bin Analysis'!$L$3:$L$10110,0),MATCH(Q$5,'Bin Analysis'!$C$2:$S$2,0))," ")))))</f>
        <v xml:space="preserve"> </v>
      </c>
      <c r="R31" s="70" t="str">
        <f>IF($L31=" "," ",(IF($M31=FALSE," ",(IF($M31&gt;0,INDEX('Bin Analysis'!$C$3:$S$10110,MATCH($L31,'Bin Analysis'!$L$3:$L$10110,0),MATCH(R$5,'Bin Analysis'!$C$2:$S$2,0))," ")))))</f>
        <v xml:space="preserve"> </v>
      </c>
      <c r="S31" s="70" t="str">
        <f>IF($L31=" "," ",(IF($M31=FALSE," ",(IF($M31&gt;0,INDEX('Bin Analysis'!$C$3:$S$10110,MATCH($L31,'Bin Analysis'!$L$3:$L$10110,0),MATCH(S$5,'Bin Analysis'!$C$2:$S$2,0))," ")))))</f>
        <v xml:space="preserve"> </v>
      </c>
      <c r="T31" s="70" t="str">
        <f>Assignments!K30</f>
        <v/>
      </c>
      <c r="U31" s="70" t="str">
        <f>Assignments!L30</f>
        <v/>
      </c>
      <c r="V31" s="76" t="str">
        <f>Assignments!V30</f>
        <v/>
      </c>
    </row>
    <row r="32" spans="2:22" ht="16" thickBot="1" x14ac:dyDescent="0.6">
      <c r="B32" s="52"/>
      <c r="E32" s="7"/>
      <c r="G32" s="40" t="str">
        <f>IFERROR('Data Transformation'!M30," ")</f>
        <v xml:space="preserve"> </v>
      </c>
      <c r="L32" s="68" t="str">
        <f t="shared" si="0"/>
        <v xml:space="preserve"> </v>
      </c>
      <c r="M32" s="69" t="str">
        <f>IF(L32=" "," ",(IF($L32&gt;0,INDEX('Bin Analysis'!$C$3:$S$10110,MATCH($L32,'Bin Analysis'!$L$3:$L$10110,0),MATCH(M$5,'Bin Analysis'!$C$2:$S$2,0))," ")))</f>
        <v xml:space="preserve"> </v>
      </c>
      <c r="N32" s="70" t="str">
        <f>IF($L32=" "," ",(IF($M32=FALSE," ",(IF($M32&gt;0,INDEX('Bin Analysis'!$C$3:$S$10110,MATCH($L32,'Bin Analysis'!$L$3:$L$10110,0),MATCH(N$5,'Bin Analysis'!$C$2:$S$2,0))," ")))))</f>
        <v xml:space="preserve"> </v>
      </c>
      <c r="O32" s="70" t="str">
        <f>IF($L32=" "," ",(IF($M32=FALSE," ",(IF($M32&gt;0,INDEX('Bin Analysis'!$C$3:$S$10110,MATCH($L32,'Bin Analysis'!$L$3:$L$10110,0),MATCH(O$5,'Bin Analysis'!$C$2:$S$2,0))," ")))))</f>
        <v xml:space="preserve"> </v>
      </c>
      <c r="P32" s="70" t="str">
        <f>IF($L32=" "," ",(IF($M32=FALSE," ",(IF($M32&gt;0,INDEX('Bin Analysis'!$C$3:$S$10110,MATCH($L32,'Bin Analysis'!$L$3:$L$10110,0),MATCH(P$5,'Bin Analysis'!$C$2:$S$2,0))," ")))))</f>
        <v xml:space="preserve"> </v>
      </c>
      <c r="Q32" s="70" t="str">
        <f>IF($L32=" "," ",(IF($M32=FALSE," ",(IF($M32&gt;0,INDEX('Bin Analysis'!$C$3:$S$10110,MATCH($L32,'Bin Analysis'!$L$3:$L$10110,0),MATCH(Q$5,'Bin Analysis'!$C$2:$S$2,0))," ")))))</f>
        <v xml:space="preserve"> </v>
      </c>
      <c r="R32" s="70" t="str">
        <f>IF($L32=" "," ",(IF($M32=FALSE," ",(IF($M32&gt;0,INDEX('Bin Analysis'!$C$3:$S$10110,MATCH($L32,'Bin Analysis'!$L$3:$L$10110,0),MATCH(R$5,'Bin Analysis'!$C$2:$S$2,0))," ")))))</f>
        <v xml:space="preserve"> </v>
      </c>
      <c r="S32" s="70" t="str">
        <f>IF($L32=" "," ",(IF($M32=FALSE," ",(IF($M32&gt;0,INDEX('Bin Analysis'!$C$3:$S$10110,MATCH($L32,'Bin Analysis'!$L$3:$L$10110,0),MATCH(S$5,'Bin Analysis'!$C$2:$S$2,0))," ")))))</f>
        <v xml:space="preserve"> </v>
      </c>
      <c r="T32" s="70" t="str">
        <f>Assignments!K31</f>
        <v/>
      </c>
      <c r="U32" s="70" t="str">
        <f>Assignments!L31</f>
        <v/>
      </c>
      <c r="V32" s="76" t="str">
        <f>Assignments!V31</f>
        <v/>
      </c>
    </row>
    <row r="33" spans="2:22" ht="16" thickBot="1" x14ac:dyDescent="0.6">
      <c r="B33" s="52"/>
      <c r="E33" s="7"/>
      <c r="G33" s="40" t="str">
        <f>IFERROR('Data Transformation'!M31," ")</f>
        <v xml:space="preserve"> </v>
      </c>
      <c r="I33" s="38" t="s">
        <v>141</v>
      </c>
      <c r="J33" s="1"/>
      <c r="L33" s="68" t="str">
        <f t="shared" si="0"/>
        <v xml:space="preserve"> </v>
      </c>
      <c r="M33" s="69" t="str">
        <f>IF(L33=" "," ",(IF($L33&gt;0,INDEX('Bin Analysis'!$C$3:$S$10110,MATCH($L33,'Bin Analysis'!$L$3:$L$10110,0),MATCH(M$5,'Bin Analysis'!$C$2:$S$2,0))," ")))</f>
        <v xml:space="preserve"> </v>
      </c>
      <c r="N33" s="70" t="str">
        <f>IF($L33=" "," ",(IF($M33=FALSE," ",(IF($M33&gt;0,INDEX('Bin Analysis'!$C$3:$S$10110,MATCH($L33,'Bin Analysis'!$L$3:$L$10110,0),MATCH(N$5,'Bin Analysis'!$C$2:$S$2,0))," ")))))</f>
        <v xml:space="preserve"> </v>
      </c>
      <c r="O33" s="70" t="str">
        <f>IF($L33=" "," ",(IF($M33=FALSE," ",(IF($M33&gt;0,INDEX('Bin Analysis'!$C$3:$S$10110,MATCH($L33,'Bin Analysis'!$L$3:$L$10110,0),MATCH(O$5,'Bin Analysis'!$C$2:$S$2,0))," ")))))</f>
        <v xml:space="preserve"> </v>
      </c>
      <c r="P33" s="70" t="str">
        <f>IF($L33=" "," ",(IF($M33=FALSE," ",(IF($M33&gt;0,INDEX('Bin Analysis'!$C$3:$S$10110,MATCH($L33,'Bin Analysis'!$L$3:$L$10110,0),MATCH(P$5,'Bin Analysis'!$C$2:$S$2,0))," ")))))</f>
        <v xml:space="preserve"> </v>
      </c>
      <c r="Q33" s="70" t="str">
        <f>IF($L33=" "," ",(IF($M33=FALSE," ",(IF($M33&gt;0,INDEX('Bin Analysis'!$C$3:$S$10110,MATCH($L33,'Bin Analysis'!$L$3:$L$10110,0),MATCH(Q$5,'Bin Analysis'!$C$2:$S$2,0))," ")))))</f>
        <v xml:space="preserve"> </v>
      </c>
      <c r="R33" s="70" t="str">
        <f>IF($L33=" "," ",(IF($M33=FALSE," ",(IF($M33&gt;0,INDEX('Bin Analysis'!$C$3:$S$10110,MATCH($L33,'Bin Analysis'!$L$3:$L$10110,0),MATCH(R$5,'Bin Analysis'!$C$2:$S$2,0))," ")))))</f>
        <v xml:space="preserve"> </v>
      </c>
      <c r="S33" s="70" t="str">
        <f>IF($L33=" "," ",(IF($M33=FALSE," ",(IF($M33&gt;0,INDEX('Bin Analysis'!$C$3:$S$10110,MATCH($L33,'Bin Analysis'!$L$3:$L$10110,0),MATCH(S$5,'Bin Analysis'!$C$2:$S$2,0))," ")))))</f>
        <v xml:space="preserve"> </v>
      </c>
      <c r="T33" s="70" t="str">
        <f>Assignments!K32</f>
        <v/>
      </c>
      <c r="U33" s="70" t="str">
        <f>Assignments!L32</f>
        <v/>
      </c>
      <c r="V33" s="76" t="str">
        <f>Assignments!V32</f>
        <v/>
      </c>
    </row>
    <row r="34" spans="2:22" x14ac:dyDescent="0.55000000000000004">
      <c r="B34" s="52"/>
      <c r="E34" s="7"/>
      <c r="G34" s="40" t="str">
        <f>IFERROR('Data Transformation'!M32," ")</f>
        <v xml:space="preserve"> </v>
      </c>
      <c r="I34" t="s">
        <v>121</v>
      </c>
      <c r="J34">
        <v>0.7</v>
      </c>
      <c r="L34" s="68" t="str">
        <f t="shared" si="0"/>
        <v xml:space="preserve"> </v>
      </c>
      <c r="M34" s="69" t="str">
        <f>IF(L34=" "," ",(IF($L34&gt;0,INDEX('Bin Analysis'!$C$3:$S$10110,MATCH($L34,'Bin Analysis'!$L$3:$L$10110,0),MATCH(M$5,'Bin Analysis'!$C$2:$S$2,0))," ")))</f>
        <v xml:space="preserve"> </v>
      </c>
      <c r="N34" s="70" t="str">
        <f>IF($L34=" "," ",(IF($M34=FALSE," ",(IF($M34&gt;0,INDEX('Bin Analysis'!$C$3:$S$10110,MATCH($L34,'Bin Analysis'!$L$3:$L$10110,0),MATCH(N$5,'Bin Analysis'!$C$2:$S$2,0))," ")))))</f>
        <v xml:space="preserve"> </v>
      </c>
      <c r="O34" s="70" t="str">
        <f>IF($L34=" "," ",(IF($M34=FALSE," ",(IF($M34&gt;0,INDEX('Bin Analysis'!$C$3:$S$10110,MATCH($L34,'Bin Analysis'!$L$3:$L$10110,0),MATCH(O$5,'Bin Analysis'!$C$2:$S$2,0))," ")))))</f>
        <v xml:space="preserve"> </v>
      </c>
      <c r="P34" s="70" t="str">
        <f>IF($L34=" "," ",(IF($M34=FALSE," ",(IF($M34&gt;0,INDEX('Bin Analysis'!$C$3:$S$10110,MATCH($L34,'Bin Analysis'!$L$3:$L$10110,0),MATCH(P$5,'Bin Analysis'!$C$2:$S$2,0))," ")))))</f>
        <v xml:space="preserve"> </v>
      </c>
      <c r="Q34" s="70" t="str">
        <f>IF($L34=" "," ",(IF($M34=FALSE," ",(IF($M34&gt;0,INDEX('Bin Analysis'!$C$3:$S$10110,MATCH($L34,'Bin Analysis'!$L$3:$L$10110,0),MATCH(Q$5,'Bin Analysis'!$C$2:$S$2,0))," ")))))</f>
        <v xml:space="preserve"> </v>
      </c>
      <c r="R34" s="70" t="str">
        <f>IF($L34=" "," ",(IF($M34=FALSE," ",(IF($M34&gt;0,INDEX('Bin Analysis'!$C$3:$S$10110,MATCH($L34,'Bin Analysis'!$L$3:$L$10110,0),MATCH(R$5,'Bin Analysis'!$C$2:$S$2,0))," ")))))</f>
        <v xml:space="preserve"> </v>
      </c>
      <c r="S34" s="70" t="str">
        <f>IF($L34=" "," ",(IF($M34=FALSE," ",(IF($M34&gt;0,INDEX('Bin Analysis'!$C$3:$S$10110,MATCH($L34,'Bin Analysis'!$L$3:$L$10110,0),MATCH(S$5,'Bin Analysis'!$C$2:$S$2,0))," ")))))</f>
        <v xml:space="preserve"> </v>
      </c>
      <c r="T34" s="70" t="str">
        <f>Assignments!K33</f>
        <v/>
      </c>
      <c r="U34" s="70" t="str">
        <f>Assignments!L33</f>
        <v/>
      </c>
      <c r="V34" s="76" t="str">
        <f>Assignments!V33</f>
        <v/>
      </c>
    </row>
    <row r="35" spans="2:22" ht="16" thickBot="1" x14ac:dyDescent="0.6">
      <c r="B35" s="52"/>
      <c r="E35" s="7"/>
      <c r="G35" s="40" t="str">
        <f>IFERROR('Data Transformation'!M33," ")</f>
        <v xml:space="preserve"> </v>
      </c>
      <c r="L35" s="68" t="str">
        <f t="shared" si="0"/>
        <v xml:space="preserve"> </v>
      </c>
      <c r="M35" s="69" t="str">
        <f>IF(L35=" "," ",(IF($L35&gt;0,INDEX('Bin Analysis'!$C$3:$S$10110,MATCH($L35,'Bin Analysis'!$L$3:$L$10110,0),MATCH(M$5,'Bin Analysis'!$C$2:$S$2,0))," ")))</f>
        <v xml:space="preserve"> </v>
      </c>
      <c r="N35" s="70" t="str">
        <f>IF($L35=" "," ",(IF($M35=FALSE," ",(IF($M35&gt;0,INDEX('Bin Analysis'!$C$3:$S$10110,MATCH($L35,'Bin Analysis'!$L$3:$L$10110,0),MATCH(N$5,'Bin Analysis'!$C$2:$S$2,0))," ")))))</f>
        <v xml:space="preserve"> </v>
      </c>
      <c r="O35" s="70" t="str">
        <f>IF($L35=" "," ",(IF($M35=FALSE," ",(IF($M35&gt;0,INDEX('Bin Analysis'!$C$3:$S$10110,MATCH($L35,'Bin Analysis'!$L$3:$L$10110,0),MATCH(O$5,'Bin Analysis'!$C$2:$S$2,0))," ")))))</f>
        <v xml:space="preserve"> </v>
      </c>
      <c r="P35" s="70" t="str">
        <f>IF($L35=" "," ",(IF($M35=FALSE," ",(IF($M35&gt;0,INDEX('Bin Analysis'!$C$3:$S$10110,MATCH($L35,'Bin Analysis'!$L$3:$L$10110,0),MATCH(P$5,'Bin Analysis'!$C$2:$S$2,0))," ")))))</f>
        <v xml:space="preserve"> </v>
      </c>
      <c r="Q35" s="70" t="str">
        <f>IF($L35=" "," ",(IF($M35=FALSE," ",(IF($M35&gt;0,INDEX('Bin Analysis'!$C$3:$S$10110,MATCH($L35,'Bin Analysis'!$L$3:$L$10110,0),MATCH(Q$5,'Bin Analysis'!$C$2:$S$2,0))," ")))))</f>
        <v xml:space="preserve"> </v>
      </c>
      <c r="R35" s="70" t="str">
        <f>IF($L35=" "," ",(IF($M35=FALSE," ",(IF($M35&gt;0,INDEX('Bin Analysis'!$C$3:$S$10110,MATCH($L35,'Bin Analysis'!$L$3:$L$10110,0),MATCH(R$5,'Bin Analysis'!$C$2:$S$2,0))," ")))))</f>
        <v xml:space="preserve"> </v>
      </c>
      <c r="S35" s="70" t="str">
        <f>IF($L35=" "," ",(IF($M35=FALSE," ",(IF($M35&gt;0,INDEX('Bin Analysis'!$C$3:$S$10110,MATCH($L35,'Bin Analysis'!$L$3:$L$10110,0),MATCH(S$5,'Bin Analysis'!$C$2:$S$2,0))," ")))))</f>
        <v xml:space="preserve"> </v>
      </c>
      <c r="T35" s="70" t="str">
        <f>Assignments!K34</f>
        <v/>
      </c>
      <c r="U35" s="70" t="str">
        <f>Assignments!L34</f>
        <v/>
      </c>
      <c r="V35" s="76" t="str">
        <f>Assignments!V34</f>
        <v/>
      </c>
    </row>
    <row r="36" spans="2:22" ht="16" thickBot="1" x14ac:dyDescent="0.6">
      <c r="B36" s="52"/>
      <c r="E36" s="7"/>
      <c r="G36" s="40" t="str">
        <f>IFERROR('Data Transformation'!M34," ")</f>
        <v xml:space="preserve"> </v>
      </c>
      <c r="I36" s="38" t="s">
        <v>122</v>
      </c>
      <c r="J36" s="1"/>
      <c r="L36" s="68" t="str">
        <f t="shared" si="0"/>
        <v xml:space="preserve"> </v>
      </c>
      <c r="M36" s="69" t="str">
        <f>IF(L36=" "," ",(IF($L36&gt;0,INDEX('Bin Analysis'!$C$3:$S$10110,MATCH($L36,'Bin Analysis'!$L$3:$L$10110,0),MATCH(M$5,'Bin Analysis'!$C$2:$S$2,0))," ")))</f>
        <v xml:space="preserve"> </v>
      </c>
      <c r="N36" s="70" t="str">
        <f>IF($L36=" "," ",(IF($M36=FALSE," ",(IF($M36&gt;0,INDEX('Bin Analysis'!$C$3:$S$10110,MATCH($L36,'Bin Analysis'!$L$3:$L$10110,0),MATCH(N$5,'Bin Analysis'!$C$2:$S$2,0))," ")))))</f>
        <v xml:space="preserve"> </v>
      </c>
      <c r="O36" s="70" t="str">
        <f>IF($L36=" "," ",(IF($M36=FALSE," ",(IF($M36&gt;0,INDEX('Bin Analysis'!$C$3:$S$10110,MATCH($L36,'Bin Analysis'!$L$3:$L$10110,0),MATCH(O$5,'Bin Analysis'!$C$2:$S$2,0))," ")))))</f>
        <v xml:space="preserve"> </v>
      </c>
      <c r="P36" s="70" t="str">
        <f>IF($L36=" "," ",(IF($M36=FALSE," ",(IF($M36&gt;0,INDEX('Bin Analysis'!$C$3:$S$10110,MATCH($L36,'Bin Analysis'!$L$3:$L$10110,0),MATCH(P$5,'Bin Analysis'!$C$2:$S$2,0))," ")))))</f>
        <v xml:space="preserve"> </v>
      </c>
      <c r="Q36" s="70" t="str">
        <f>IF($L36=" "," ",(IF($M36=FALSE," ",(IF($M36&gt;0,INDEX('Bin Analysis'!$C$3:$S$10110,MATCH($L36,'Bin Analysis'!$L$3:$L$10110,0),MATCH(Q$5,'Bin Analysis'!$C$2:$S$2,0))," ")))))</f>
        <v xml:space="preserve"> </v>
      </c>
      <c r="R36" s="70" t="str">
        <f>IF($L36=" "," ",(IF($M36=FALSE," ",(IF($M36&gt;0,INDEX('Bin Analysis'!$C$3:$S$10110,MATCH($L36,'Bin Analysis'!$L$3:$L$10110,0),MATCH(R$5,'Bin Analysis'!$C$2:$S$2,0))," ")))))</f>
        <v xml:space="preserve"> </v>
      </c>
      <c r="S36" s="70" t="str">
        <f>IF($L36=" "," ",(IF($M36=FALSE," ",(IF($M36&gt;0,INDEX('Bin Analysis'!$C$3:$S$10110,MATCH($L36,'Bin Analysis'!$L$3:$L$10110,0),MATCH(S$5,'Bin Analysis'!$C$2:$S$2,0))," ")))))</f>
        <v xml:space="preserve"> </v>
      </c>
      <c r="T36" s="70" t="str">
        <f>Assignments!K35</f>
        <v/>
      </c>
      <c r="U36" s="70" t="str">
        <f>Assignments!L35</f>
        <v/>
      </c>
      <c r="V36" s="76" t="str">
        <f>Assignments!V35</f>
        <v/>
      </c>
    </row>
    <row r="37" spans="2:22" x14ac:dyDescent="0.55000000000000004">
      <c r="B37" s="52"/>
      <c r="E37" s="7"/>
      <c r="G37" s="40" t="str">
        <f>IFERROR('Data Transformation'!M35," ")</f>
        <v xml:space="preserve"> </v>
      </c>
      <c r="I37" t="s">
        <v>123</v>
      </c>
      <c r="J37">
        <v>0.5</v>
      </c>
      <c r="L37" s="68" t="str">
        <f t="shared" si="0"/>
        <v xml:space="preserve"> </v>
      </c>
      <c r="M37" s="69" t="str">
        <f>IF(L37=" "," ",(IF($L37&gt;0,INDEX('Bin Analysis'!$C$3:$S$10110,MATCH($L37,'Bin Analysis'!$L$3:$L$10110,0),MATCH(M$5,'Bin Analysis'!$C$2:$S$2,0))," ")))</f>
        <v xml:space="preserve"> </v>
      </c>
      <c r="N37" s="70" t="str">
        <f>IF($L37=" "," ",(IF($M37=FALSE," ",(IF($M37&gt;0,INDEX('Bin Analysis'!$C$3:$S$10110,MATCH($L37,'Bin Analysis'!$L$3:$L$10110,0),MATCH(N$5,'Bin Analysis'!$C$2:$S$2,0))," ")))))</f>
        <v xml:space="preserve"> </v>
      </c>
      <c r="O37" s="70" t="str">
        <f>IF($L37=" "," ",(IF($M37=FALSE," ",(IF($M37&gt;0,INDEX('Bin Analysis'!$C$3:$S$10110,MATCH($L37,'Bin Analysis'!$L$3:$L$10110,0),MATCH(O$5,'Bin Analysis'!$C$2:$S$2,0))," ")))))</f>
        <v xml:space="preserve"> </v>
      </c>
      <c r="P37" s="70" t="str">
        <f>IF($L37=" "," ",(IF($M37=FALSE," ",(IF($M37&gt;0,INDEX('Bin Analysis'!$C$3:$S$10110,MATCH($L37,'Bin Analysis'!$L$3:$L$10110,0),MATCH(P$5,'Bin Analysis'!$C$2:$S$2,0))," ")))))</f>
        <v xml:space="preserve"> </v>
      </c>
      <c r="Q37" s="70" t="str">
        <f>IF($L37=" "," ",(IF($M37=FALSE," ",(IF($M37&gt;0,INDEX('Bin Analysis'!$C$3:$S$10110,MATCH($L37,'Bin Analysis'!$L$3:$L$10110,0),MATCH(Q$5,'Bin Analysis'!$C$2:$S$2,0))," ")))))</f>
        <v xml:space="preserve"> </v>
      </c>
      <c r="R37" s="70" t="str">
        <f>IF($L37=" "," ",(IF($M37=FALSE," ",(IF($M37&gt;0,INDEX('Bin Analysis'!$C$3:$S$10110,MATCH($L37,'Bin Analysis'!$L$3:$L$10110,0),MATCH(R$5,'Bin Analysis'!$C$2:$S$2,0))," ")))))</f>
        <v xml:space="preserve"> </v>
      </c>
      <c r="S37" s="70" t="str">
        <f>IF($L37=" "," ",(IF($M37=FALSE," ",(IF($M37&gt;0,INDEX('Bin Analysis'!$C$3:$S$10110,MATCH($L37,'Bin Analysis'!$L$3:$L$10110,0),MATCH(S$5,'Bin Analysis'!$C$2:$S$2,0))," ")))))</f>
        <v xml:space="preserve"> </v>
      </c>
      <c r="T37" s="70" t="str">
        <f>Assignments!K36</f>
        <v/>
      </c>
      <c r="U37" s="70" t="str">
        <f>Assignments!L36</f>
        <v/>
      </c>
      <c r="V37" s="76" t="str">
        <f>Assignments!V36</f>
        <v/>
      </c>
    </row>
    <row r="38" spans="2:22" ht="16" thickBot="1" x14ac:dyDescent="0.6">
      <c r="B38" s="52"/>
      <c r="E38" s="7"/>
      <c r="G38" s="40" t="str">
        <f>IFERROR('Data Transformation'!M36," ")</f>
        <v xml:space="preserve"> </v>
      </c>
      <c r="L38" s="68" t="str">
        <f t="shared" si="0"/>
        <v xml:space="preserve"> </v>
      </c>
      <c r="M38" s="69" t="str">
        <f>IF(L38=" "," ",(IF($L38&gt;0,INDEX('Bin Analysis'!$C$3:$S$10110,MATCH($L38,'Bin Analysis'!$L$3:$L$10110,0),MATCH(M$5,'Bin Analysis'!$C$2:$S$2,0))," ")))</f>
        <v xml:space="preserve"> </v>
      </c>
      <c r="N38" s="70" t="str">
        <f>IF($L38=" "," ",(IF($M38=FALSE," ",(IF($M38&gt;0,INDEX('Bin Analysis'!$C$3:$S$10110,MATCH($L38,'Bin Analysis'!$L$3:$L$10110,0),MATCH(N$5,'Bin Analysis'!$C$2:$S$2,0))," ")))))</f>
        <v xml:space="preserve"> </v>
      </c>
      <c r="O38" s="70" t="str">
        <f>IF($L38=" "," ",(IF($M38=FALSE," ",(IF($M38&gt;0,INDEX('Bin Analysis'!$C$3:$S$10110,MATCH($L38,'Bin Analysis'!$L$3:$L$10110,0),MATCH(O$5,'Bin Analysis'!$C$2:$S$2,0))," ")))))</f>
        <v xml:space="preserve"> </v>
      </c>
      <c r="P38" s="70" t="str">
        <f>IF($L38=" "," ",(IF($M38=FALSE," ",(IF($M38&gt;0,INDEX('Bin Analysis'!$C$3:$S$10110,MATCH($L38,'Bin Analysis'!$L$3:$L$10110,0),MATCH(P$5,'Bin Analysis'!$C$2:$S$2,0))," ")))))</f>
        <v xml:space="preserve"> </v>
      </c>
      <c r="Q38" s="70" t="str">
        <f>IF($L38=" "," ",(IF($M38=FALSE," ",(IF($M38&gt;0,INDEX('Bin Analysis'!$C$3:$S$10110,MATCH($L38,'Bin Analysis'!$L$3:$L$10110,0),MATCH(Q$5,'Bin Analysis'!$C$2:$S$2,0))," ")))))</f>
        <v xml:space="preserve"> </v>
      </c>
      <c r="R38" s="70" t="str">
        <f>IF($L38=" "," ",(IF($M38=FALSE," ",(IF($M38&gt;0,INDEX('Bin Analysis'!$C$3:$S$10110,MATCH($L38,'Bin Analysis'!$L$3:$L$10110,0),MATCH(R$5,'Bin Analysis'!$C$2:$S$2,0))," ")))))</f>
        <v xml:space="preserve"> </v>
      </c>
      <c r="S38" s="70" t="str">
        <f>IF($L38=" "," ",(IF($M38=FALSE," ",(IF($M38&gt;0,INDEX('Bin Analysis'!$C$3:$S$10110,MATCH($L38,'Bin Analysis'!$L$3:$L$10110,0),MATCH(S$5,'Bin Analysis'!$C$2:$S$2,0))," ")))))</f>
        <v xml:space="preserve"> </v>
      </c>
      <c r="T38" s="70" t="str">
        <f>Assignments!K37</f>
        <v/>
      </c>
      <c r="U38" s="70" t="str">
        <f>Assignments!L37</f>
        <v/>
      </c>
      <c r="V38" s="76" t="str">
        <f>Assignments!V37</f>
        <v/>
      </c>
    </row>
    <row r="39" spans="2:22" ht="16" thickBot="1" x14ac:dyDescent="0.6">
      <c r="B39" s="52"/>
      <c r="E39" s="7"/>
      <c r="G39" s="40" t="str">
        <f>IFERROR('Data Transformation'!M37," ")</f>
        <v xml:space="preserve"> </v>
      </c>
      <c r="I39" s="38" t="s">
        <v>124</v>
      </c>
      <c r="J39" s="1"/>
      <c r="L39" s="68" t="str">
        <f t="shared" si="0"/>
        <v xml:space="preserve"> </v>
      </c>
      <c r="M39" s="69" t="str">
        <f>IF(L39=" "," ",(IF($L39&gt;0,INDEX('Bin Analysis'!$C$3:$S$10110,MATCH($L39,'Bin Analysis'!$L$3:$L$10110,0),MATCH(M$5,'Bin Analysis'!$C$2:$S$2,0))," ")))</f>
        <v xml:space="preserve"> </v>
      </c>
      <c r="N39" s="70" t="str">
        <f>IF($L39=" "," ",(IF($M39=FALSE," ",(IF($M39&gt;0,INDEX('Bin Analysis'!$C$3:$S$10110,MATCH($L39,'Bin Analysis'!$L$3:$L$10110,0),MATCH(N$5,'Bin Analysis'!$C$2:$S$2,0))," ")))))</f>
        <v xml:space="preserve"> </v>
      </c>
      <c r="O39" s="70" t="str">
        <f>IF($L39=" "," ",(IF($M39=FALSE," ",(IF($M39&gt;0,INDEX('Bin Analysis'!$C$3:$S$10110,MATCH($L39,'Bin Analysis'!$L$3:$L$10110,0),MATCH(O$5,'Bin Analysis'!$C$2:$S$2,0))," ")))))</f>
        <v xml:space="preserve"> </v>
      </c>
      <c r="P39" s="70" t="str">
        <f>IF($L39=" "," ",(IF($M39=FALSE," ",(IF($M39&gt;0,INDEX('Bin Analysis'!$C$3:$S$10110,MATCH($L39,'Bin Analysis'!$L$3:$L$10110,0),MATCH(P$5,'Bin Analysis'!$C$2:$S$2,0))," ")))))</f>
        <v xml:space="preserve"> </v>
      </c>
      <c r="Q39" s="70" t="str">
        <f>IF($L39=" "," ",(IF($M39=FALSE," ",(IF($M39&gt;0,INDEX('Bin Analysis'!$C$3:$S$10110,MATCH($L39,'Bin Analysis'!$L$3:$L$10110,0),MATCH(Q$5,'Bin Analysis'!$C$2:$S$2,0))," ")))))</f>
        <v xml:space="preserve"> </v>
      </c>
      <c r="R39" s="70" t="str">
        <f>IF($L39=" "," ",(IF($M39=FALSE," ",(IF($M39&gt;0,INDEX('Bin Analysis'!$C$3:$S$10110,MATCH($L39,'Bin Analysis'!$L$3:$L$10110,0),MATCH(R$5,'Bin Analysis'!$C$2:$S$2,0))," ")))))</f>
        <v xml:space="preserve"> </v>
      </c>
      <c r="S39" s="70" t="str">
        <f>IF($L39=" "," ",(IF($M39=FALSE," ",(IF($M39&gt;0,INDEX('Bin Analysis'!$C$3:$S$10110,MATCH($L39,'Bin Analysis'!$L$3:$L$10110,0),MATCH(S$5,'Bin Analysis'!$C$2:$S$2,0))," ")))))</f>
        <v xml:space="preserve"> </v>
      </c>
      <c r="T39" s="70" t="str">
        <f>Assignments!K38</f>
        <v/>
      </c>
      <c r="U39" s="70" t="str">
        <f>Assignments!L38</f>
        <v/>
      </c>
      <c r="V39" s="76" t="str">
        <f>Assignments!V38</f>
        <v/>
      </c>
    </row>
    <row r="40" spans="2:22" x14ac:dyDescent="0.55000000000000004">
      <c r="B40" s="52"/>
      <c r="E40" s="7"/>
      <c r="G40" s="40" t="str">
        <f>IFERROR('Data Transformation'!M38," ")</f>
        <v xml:space="preserve"> </v>
      </c>
      <c r="I40" t="s">
        <v>125</v>
      </c>
      <c r="J40">
        <v>0.64</v>
      </c>
      <c r="L40" s="68" t="str">
        <f t="shared" si="0"/>
        <v xml:space="preserve"> </v>
      </c>
      <c r="M40" s="69" t="str">
        <f>IF(L40=" "," ",(IF($L40&gt;0,INDEX('Bin Analysis'!$C$3:$S$10110,MATCH($L40,'Bin Analysis'!$L$3:$L$10110,0),MATCH(M$5,'Bin Analysis'!$C$2:$S$2,0))," ")))</f>
        <v xml:space="preserve"> </v>
      </c>
      <c r="N40" s="70" t="str">
        <f>IF($L40=" "," ",(IF($M40=FALSE," ",(IF($M40&gt;0,INDEX('Bin Analysis'!$C$3:$S$10110,MATCH($L40,'Bin Analysis'!$L$3:$L$10110,0),MATCH(N$5,'Bin Analysis'!$C$2:$S$2,0))," ")))))</f>
        <v xml:space="preserve"> </v>
      </c>
      <c r="O40" s="70" t="str">
        <f>IF($L40=" "," ",(IF($M40=FALSE," ",(IF($M40&gt;0,INDEX('Bin Analysis'!$C$3:$S$10110,MATCH($L40,'Bin Analysis'!$L$3:$L$10110,0),MATCH(O$5,'Bin Analysis'!$C$2:$S$2,0))," ")))))</f>
        <v xml:space="preserve"> </v>
      </c>
      <c r="P40" s="70" t="str">
        <f>IF($L40=" "," ",(IF($M40=FALSE," ",(IF($M40&gt;0,INDEX('Bin Analysis'!$C$3:$S$10110,MATCH($L40,'Bin Analysis'!$L$3:$L$10110,0),MATCH(P$5,'Bin Analysis'!$C$2:$S$2,0))," ")))))</f>
        <v xml:space="preserve"> </v>
      </c>
      <c r="Q40" s="70" t="str">
        <f>IF($L40=" "," ",(IF($M40=FALSE," ",(IF($M40&gt;0,INDEX('Bin Analysis'!$C$3:$S$10110,MATCH($L40,'Bin Analysis'!$L$3:$L$10110,0),MATCH(Q$5,'Bin Analysis'!$C$2:$S$2,0))," ")))))</f>
        <v xml:space="preserve"> </v>
      </c>
      <c r="R40" s="70" t="str">
        <f>IF($L40=" "," ",(IF($M40=FALSE," ",(IF($M40&gt;0,INDEX('Bin Analysis'!$C$3:$S$10110,MATCH($L40,'Bin Analysis'!$L$3:$L$10110,0),MATCH(R$5,'Bin Analysis'!$C$2:$S$2,0))," ")))))</f>
        <v xml:space="preserve"> </v>
      </c>
      <c r="S40" s="70" t="str">
        <f>IF($L40=" "," ",(IF($M40=FALSE," ",(IF($M40&gt;0,INDEX('Bin Analysis'!$C$3:$S$10110,MATCH($L40,'Bin Analysis'!$L$3:$L$10110,0),MATCH(S$5,'Bin Analysis'!$C$2:$S$2,0))," ")))))</f>
        <v xml:space="preserve"> </v>
      </c>
      <c r="T40" s="70" t="str">
        <f>Assignments!K39</f>
        <v/>
      </c>
      <c r="U40" s="70" t="str">
        <f>Assignments!L39</f>
        <v/>
      </c>
      <c r="V40" s="76" t="str">
        <f>Assignments!V39</f>
        <v/>
      </c>
    </row>
    <row r="41" spans="2:22" x14ac:dyDescent="0.55000000000000004">
      <c r="B41" s="52"/>
      <c r="E41" s="7"/>
      <c r="G41" s="40" t="str">
        <f>IFERROR('Data Transformation'!M39," ")</f>
        <v xml:space="preserve"> </v>
      </c>
      <c r="L41" s="68" t="str">
        <f t="shared" si="0"/>
        <v xml:space="preserve"> </v>
      </c>
      <c r="M41" s="69" t="str">
        <f>IF(L41=" "," ",(IF($L41&gt;0,INDEX('Bin Analysis'!$C$3:$S$10110,MATCH($L41,'Bin Analysis'!$L$3:$L$10110,0),MATCH(M$5,'Bin Analysis'!$C$2:$S$2,0))," ")))</f>
        <v xml:space="preserve"> </v>
      </c>
      <c r="N41" s="70" t="str">
        <f>IF($L41=" "," ",(IF($M41=FALSE," ",(IF($M41&gt;0,INDEX('Bin Analysis'!$C$3:$S$10110,MATCH($L41,'Bin Analysis'!$L$3:$L$10110,0),MATCH(N$5,'Bin Analysis'!$C$2:$S$2,0))," ")))))</f>
        <v xml:space="preserve"> </v>
      </c>
      <c r="O41" s="70" t="str">
        <f>IF($L41=" "," ",(IF($M41=FALSE," ",(IF($M41&gt;0,INDEX('Bin Analysis'!$C$3:$S$10110,MATCH($L41,'Bin Analysis'!$L$3:$L$10110,0),MATCH(O$5,'Bin Analysis'!$C$2:$S$2,0))," ")))))</f>
        <v xml:space="preserve"> </v>
      </c>
      <c r="P41" s="70" t="str">
        <f>IF($L41=" "," ",(IF($M41=FALSE," ",(IF($M41&gt;0,INDEX('Bin Analysis'!$C$3:$S$10110,MATCH($L41,'Bin Analysis'!$L$3:$L$10110,0),MATCH(P$5,'Bin Analysis'!$C$2:$S$2,0))," ")))))</f>
        <v xml:space="preserve"> </v>
      </c>
      <c r="Q41" s="70" t="str">
        <f>IF($L41=" "," ",(IF($M41=FALSE," ",(IF($M41&gt;0,INDEX('Bin Analysis'!$C$3:$S$10110,MATCH($L41,'Bin Analysis'!$L$3:$L$10110,0),MATCH(Q$5,'Bin Analysis'!$C$2:$S$2,0))," ")))))</f>
        <v xml:space="preserve"> </v>
      </c>
      <c r="R41" s="70" t="str">
        <f>IF($L41=" "," ",(IF($M41=FALSE," ",(IF($M41&gt;0,INDEX('Bin Analysis'!$C$3:$S$10110,MATCH($L41,'Bin Analysis'!$L$3:$L$10110,0),MATCH(R$5,'Bin Analysis'!$C$2:$S$2,0))," ")))))</f>
        <v xml:space="preserve"> </v>
      </c>
      <c r="S41" s="70" t="str">
        <f>IF($L41=" "," ",(IF($M41=FALSE," ",(IF($M41&gt;0,INDEX('Bin Analysis'!$C$3:$S$10110,MATCH($L41,'Bin Analysis'!$L$3:$L$10110,0),MATCH(S$5,'Bin Analysis'!$C$2:$S$2,0))," ")))))</f>
        <v xml:space="preserve"> </v>
      </c>
      <c r="T41" s="70" t="str">
        <f>Assignments!K40</f>
        <v/>
      </c>
      <c r="U41" s="70" t="str">
        <f>Assignments!L40</f>
        <v/>
      </c>
      <c r="V41" s="76" t="str">
        <f>Assignments!V40</f>
        <v/>
      </c>
    </row>
    <row r="42" spans="2:22" x14ac:dyDescent="0.55000000000000004">
      <c r="B42" s="52"/>
      <c r="E42" s="7"/>
      <c r="G42" s="40" t="str">
        <f>IFERROR('Data Transformation'!M40," ")</f>
        <v xml:space="preserve"> </v>
      </c>
      <c r="L42" s="68" t="str">
        <f t="shared" si="0"/>
        <v xml:space="preserve"> </v>
      </c>
      <c r="M42" s="69" t="str">
        <f>IF(L42=" "," ",(IF($L42&gt;0,INDEX('Bin Analysis'!$C$3:$S$10110,MATCH($L42,'Bin Analysis'!$L$3:$L$10110,0),MATCH(M$5,'Bin Analysis'!$C$2:$S$2,0))," ")))</f>
        <v xml:space="preserve"> </v>
      </c>
      <c r="N42" s="70" t="str">
        <f>IF($L42=" "," ",(IF($M42=FALSE," ",(IF($M42&gt;0,INDEX('Bin Analysis'!$C$3:$S$10110,MATCH($L42,'Bin Analysis'!$L$3:$L$10110,0),MATCH(N$5,'Bin Analysis'!$C$2:$S$2,0))," ")))))</f>
        <v xml:space="preserve"> </v>
      </c>
      <c r="O42" s="70" t="str">
        <f>IF($L42=" "," ",(IF($M42=FALSE," ",(IF($M42&gt;0,INDEX('Bin Analysis'!$C$3:$S$10110,MATCH($L42,'Bin Analysis'!$L$3:$L$10110,0),MATCH(O$5,'Bin Analysis'!$C$2:$S$2,0))," ")))))</f>
        <v xml:space="preserve"> </v>
      </c>
      <c r="P42" s="70" t="str">
        <f>IF($L42=" "," ",(IF($M42=FALSE," ",(IF($M42&gt;0,INDEX('Bin Analysis'!$C$3:$S$10110,MATCH($L42,'Bin Analysis'!$L$3:$L$10110,0),MATCH(P$5,'Bin Analysis'!$C$2:$S$2,0))," ")))))</f>
        <v xml:space="preserve"> </v>
      </c>
      <c r="Q42" s="70" t="str">
        <f>IF($L42=" "," ",(IF($M42=FALSE," ",(IF($M42&gt;0,INDEX('Bin Analysis'!$C$3:$S$10110,MATCH($L42,'Bin Analysis'!$L$3:$L$10110,0),MATCH(Q$5,'Bin Analysis'!$C$2:$S$2,0))," ")))))</f>
        <v xml:space="preserve"> </v>
      </c>
      <c r="R42" s="70" t="str">
        <f>IF($L42=" "," ",(IF($M42=FALSE," ",(IF($M42&gt;0,INDEX('Bin Analysis'!$C$3:$S$10110,MATCH($L42,'Bin Analysis'!$L$3:$L$10110,0),MATCH(R$5,'Bin Analysis'!$C$2:$S$2,0))," ")))))</f>
        <v xml:space="preserve"> </v>
      </c>
      <c r="S42" s="70" t="str">
        <f>IF($L42=" "," ",(IF($M42=FALSE," ",(IF($M42&gt;0,INDEX('Bin Analysis'!$C$3:$S$10110,MATCH($L42,'Bin Analysis'!$L$3:$L$10110,0),MATCH(S$5,'Bin Analysis'!$C$2:$S$2,0))," ")))))</f>
        <v xml:space="preserve"> </v>
      </c>
      <c r="T42" s="70" t="str">
        <f>Assignments!K41</f>
        <v/>
      </c>
      <c r="U42" s="70" t="str">
        <f>Assignments!L41</f>
        <v/>
      </c>
      <c r="V42" s="76" t="str">
        <f>Assignments!V41</f>
        <v/>
      </c>
    </row>
    <row r="43" spans="2:22" x14ac:dyDescent="0.55000000000000004">
      <c r="B43" s="52"/>
      <c r="E43" s="7"/>
      <c r="G43" s="40" t="str">
        <f>IFERROR('Data Transformation'!M41," ")</f>
        <v xml:space="preserve"> </v>
      </c>
      <c r="L43" s="68" t="str">
        <f t="shared" si="0"/>
        <v xml:space="preserve"> </v>
      </c>
      <c r="M43" s="69" t="str">
        <f>IF(L43=" "," ",(IF($L43&gt;0,INDEX('Bin Analysis'!$C$3:$S$10110,MATCH($L43,'Bin Analysis'!$L$3:$L$10110,0),MATCH(M$5,'Bin Analysis'!$C$2:$S$2,0))," ")))</f>
        <v xml:space="preserve"> </v>
      </c>
      <c r="N43" s="70" t="str">
        <f>IF($L43=" "," ",(IF($M43=FALSE," ",(IF($M43&gt;0,INDEX('Bin Analysis'!$C$3:$S$10110,MATCH($L43,'Bin Analysis'!$L$3:$L$10110,0),MATCH(N$5,'Bin Analysis'!$C$2:$S$2,0))," ")))))</f>
        <v xml:space="preserve"> </v>
      </c>
      <c r="O43" s="70" t="str">
        <f>IF($L43=" "," ",(IF($M43=FALSE," ",(IF($M43&gt;0,INDEX('Bin Analysis'!$C$3:$S$10110,MATCH($L43,'Bin Analysis'!$L$3:$L$10110,0),MATCH(O$5,'Bin Analysis'!$C$2:$S$2,0))," ")))))</f>
        <v xml:space="preserve"> </v>
      </c>
      <c r="P43" s="70" t="str">
        <f>IF($L43=" "," ",(IF($M43=FALSE," ",(IF($M43&gt;0,INDEX('Bin Analysis'!$C$3:$S$10110,MATCH($L43,'Bin Analysis'!$L$3:$L$10110,0),MATCH(P$5,'Bin Analysis'!$C$2:$S$2,0))," ")))))</f>
        <v xml:space="preserve"> </v>
      </c>
      <c r="Q43" s="70" t="str">
        <f>IF($L43=" "," ",(IF($M43=FALSE," ",(IF($M43&gt;0,INDEX('Bin Analysis'!$C$3:$S$10110,MATCH($L43,'Bin Analysis'!$L$3:$L$10110,0),MATCH(Q$5,'Bin Analysis'!$C$2:$S$2,0))," ")))))</f>
        <v xml:space="preserve"> </v>
      </c>
      <c r="R43" s="70" t="str">
        <f>IF($L43=" "," ",(IF($M43=FALSE," ",(IF($M43&gt;0,INDEX('Bin Analysis'!$C$3:$S$10110,MATCH($L43,'Bin Analysis'!$L$3:$L$10110,0),MATCH(R$5,'Bin Analysis'!$C$2:$S$2,0))," ")))))</f>
        <v xml:space="preserve"> </v>
      </c>
      <c r="S43" s="70" t="str">
        <f>IF($L43=" "," ",(IF($M43=FALSE," ",(IF($M43&gt;0,INDEX('Bin Analysis'!$C$3:$S$10110,MATCH($L43,'Bin Analysis'!$L$3:$L$10110,0),MATCH(S$5,'Bin Analysis'!$C$2:$S$2,0))," ")))))</f>
        <v xml:space="preserve"> </v>
      </c>
      <c r="T43" s="70" t="str">
        <f>Assignments!K42</f>
        <v/>
      </c>
      <c r="U43" s="70" t="str">
        <f>Assignments!L42</f>
        <v/>
      </c>
      <c r="V43" s="76" t="str">
        <f>Assignments!V42</f>
        <v/>
      </c>
    </row>
    <row r="44" spans="2:22" x14ac:dyDescent="0.55000000000000004">
      <c r="B44" s="52"/>
      <c r="E44" s="7"/>
      <c r="G44" s="40" t="str">
        <f>IFERROR('Data Transformation'!M42," ")</f>
        <v xml:space="preserve"> </v>
      </c>
      <c r="L44" s="68" t="str">
        <f t="shared" si="0"/>
        <v xml:space="preserve"> </v>
      </c>
      <c r="M44" s="69" t="str">
        <f>IF(L44=" "," ",(IF($L44&gt;0,INDEX('Bin Analysis'!$C$3:$S$10110,MATCH($L44,'Bin Analysis'!$L$3:$L$10110,0),MATCH(M$5,'Bin Analysis'!$C$2:$S$2,0))," ")))</f>
        <v xml:space="preserve"> </v>
      </c>
      <c r="N44" s="70" t="str">
        <f>IF($L44=" "," ",(IF($M44=FALSE," ",(IF($M44&gt;0,INDEX('Bin Analysis'!$C$3:$S$10110,MATCH($L44,'Bin Analysis'!$L$3:$L$10110,0),MATCH(N$5,'Bin Analysis'!$C$2:$S$2,0))," ")))))</f>
        <v xml:space="preserve"> </v>
      </c>
      <c r="O44" s="70" t="str">
        <f>IF($L44=" "," ",(IF($M44=FALSE," ",(IF($M44&gt;0,INDEX('Bin Analysis'!$C$3:$S$10110,MATCH($L44,'Bin Analysis'!$L$3:$L$10110,0),MATCH(O$5,'Bin Analysis'!$C$2:$S$2,0))," ")))))</f>
        <v xml:space="preserve"> </v>
      </c>
      <c r="P44" s="70" t="str">
        <f>IF($L44=" "," ",(IF($M44=FALSE," ",(IF($M44&gt;0,INDEX('Bin Analysis'!$C$3:$S$10110,MATCH($L44,'Bin Analysis'!$L$3:$L$10110,0),MATCH(P$5,'Bin Analysis'!$C$2:$S$2,0))," ")))))</f>
        <v xml:space="preserve"> </v>
      </c>
      <c r="Q44" s="70" t="str">
        <f>IF($L44=" "," ",(IF($M44=FALSE," ",(IF($M44&gt;0,INDEX('Bin Analysis'!$C$3:$S$10110,MATCH($L44,'Bin Analysis'!$L$3:$L$10110,0),MATCH(Q$5,'Bin Analysis'!$C$2:$S$2,0))," ")))))</f>
        <v xml:space="preserve"> </v>
      </c>
      <c r="R44" s="70" t="str">
        <f>IF($L44=" "," ",(IF($M44=FALSE," ",(IF($M44&gt;0,INDEX('Bin Analysis'!$C$3:$S$10110,MATCH($L44,'Bin Analysis'!$L$3:$L$10110,0),MATCH(R$5,'Bin Analysis'!$C$2:$S$2,0))," ")))))</f>
        <v xml:space="preserve"> </v>
      </c>
      <c r="S44" s="70" t="str">
        <f>IF($L44=" "," ",(IF($M44=FALSE," ",(IF($M44&gt;0,INDEX('Bin Analysis'!$C$3:$S$10110,MATCH($L44,'Bin Analysis'!$L$3:$L$10110,0),MATCH(S$5,'Bin Analysis'!$C$2:$S$2,0))," ")))))</f>
        <v xml:space="preserve"> </v>
      </c>
      <c r="T44" s="70" t="str">
        <f>Assignments!K43</f>
        <v/>
      </c>
      <c r="U44" s="70" t="str">
        <f>Assignments!L43</f>
        <v/>
      </c>
      <c r="V44" s="76" t="str">
        <f>Assignments!V43</f>
        <v/>
      </c>
    </row>
    <row r="45" spans="2:22" x14ac:dyDescent="0.55000000000000004">
      <c r="B45" s="52"/>
      <c r="E45" s="7"/>
      <c r="G45" s="40" t="str">
        <f>IFERROR('Data Transformation'!M43," ")</f>
        <v xml:space="preserve"> </v>
      </c>
      <c r="L45" s="68" t="str">
        <f t="shared" si="0"/>
        <v xml:space="preserve"> </v>
      </c>
      <c r="M45" s="69" t="str">
        <f>IF(L45=" "," ",(IF($L45&gt;0,INDEX('Bin Analysis'!$C$3:$S$10110,MATCH($L45,'Bin Analysis'!$L$3:$L$10110,0),MATCH(M$5,'Bin Analysis'!$C$2:$S$2,0))," ")))</f>
        <v xml:space="preserve"> </v>
      </c>
      <c r="N45" s="70" t="str">
        <f>IF($L45=" "," ",(IF($M45=FALSE," ",(IF($M45&gt;0,INDEX('Bin Analysis'!$C$3:$S$10110,MATCH($L45,'Bin Analysis'!$L$3:$L$10110,0),MATCH(N$5,'Bin Analysis'!$C$2:$S$2,0))," ")))))</f>
        <v xml:space="preserve"> </v>
      </c>
      <c r="O45" s="70" t="str">
        <f>IF($L45=" "," ",(IF($M45=FALSE," ",(IF($M45&gt;0,INDEX('Bin Analysis'!$C$3:$S$10110,MATCH($L45,'Bin Analysis'!$L$3:$L$10110,0),MATCH(O$5,'Bin Analysis'!$C$2:$S$2,0))," ")))))</f>
        <v xml:space="preserve"> </v>
      </c>
      <c r="P45" s="70" t="str">
        <f>IF($L45=" "," ",(IF($M45=FALSE," ",(IF($M45&gt;0,INDEX('Bin Analysis'!$C$3:$S$10110,MATCH($L45,'Bin Analysis'!$L$3:$L$10110,0),MATCH(P$5,'Bin Analysis'!$C$2:$S$2,0))," ")))))</f>
        <v xml:space="preserve"> </v>
      </c>
      <c r="Q45" s="70" t="str">
        <f>IF($L45=" "," ",(IF($M45=FALSE," ",(IF($M45&gt;0,INDEX('Bin Analysis'!$C$3:$S$10110,MATCH($L45,'Bin Analysis'!$L$3:$L$10110,0),MATCH(Q$5,'Bin Analysis'!$C$2:$S$2,0))," ")))))</f>
        <v xml:space="preserve"> </v>
      </c>
      <c r="R45" s="70" t="str">
        <f>IF($L45=" "," ",(IF($M45=FALSE," ",(IF($M45&gt;0,INDEX('Bin Analysis'!$C$3:$S$10110,MATCH($L45,'Bin Analysis'!$L$3:$L$10110,0),MATCH(R$5,'Bin Analysis'!$C$2:$S$2,0))," ")))))</f>
        <v xml:space="preserve"> </v>
      </c>
      <c r="S45" s="70" t="str">
        <f>IF($L45=" "," ",(IF($M45=FALSE," ",(IF($M45&gt;0,INDEX('Bin Analysis'!$C$3:$S$10110,MATCH($L45,'Bin Analysis'!$L$3:$L$10110,0),MATCH(S$5,'Bin Analysis'!$C$2:$S$2,0))," ")))))</f>
        <v xml:space="preserve"> </v>
      </c>
      <c r="T45" s="70" t="str">
        <f>Assignments!K44</f>
        <v/>
      </c>
      <c r="U45" s="70" t="str">
        <f>Assignments!L44</f>
        <v/>
      </c>
      <c r="V45" s="76" t="str">
        <f>Assignments!V44</f>
        <v/>
      </c>
    </row>
    <row r="46" spans="2:22" x14ac:dyDescent="0.55000000000000004">
      <c r="B46" s="52"/>
      <c r="E46" s="7"/>
      <c r="G46" s="40" t="str">
        <f>IFERROR('Data Transformation'!M44," ")</f>
        <v xml:space="preserve"> </v>
      </c>
      <c r="L46" s="68" t="str">
        <f t="shared" si="0"/>
        <v xml:space="preserve"> </v>
      </c>
      <c r="M46" s="69" t="str">
        <f>IF(L46=" "," ",(IF($L46&gt;0,INDEX('Bin Analysis'!$C$3:$S$10110,MATCH($L46,'Bin Analysis'!$L$3:$L$10110,0),MATCH(M$5,'Bin Analysis'!$C$2:$S$2,0))," ")))</f>
        <v xml:space="preserve"> </v>
      </c>
      <c r="N46" s="70" t="str">
        <f>IF($L46=" "," ",(IF($M46=FALSE," ",(IF($M46&gt;0,INDEX('Bin Analysis'!$C$3:$S$10110,MATCH($L46,'Bin Analysis'!$L$3:$L$10110,0),MATCH(N$5,'Bin Analysis'!$C$2:$S$2,0))," ")))))</f>
        <v xml:space="preserve"> </v>
      </c>
      <c r="O46" s="70" t="str">
        <f>IF($L46=" "," ",(IF($M46=FALSE," ",(IF($M46&gt;0,INDEX('Bin Analysis'!$C$3:$S$10110,MATCH($L46,'Bin Analysis'!$L$3:$L$10110,0),MATCH(O$5,'Bin Analysis'!$C$2:$S$2,0))," ")))))</f>
        <v xml:space="preserve"> </v>
      </c>
      <c r="P46" s="70" t="str">
        <f>IF($L46=" "," ",(IF($M46=FALSE," ",(IF($M46&gt;0,INDEX('Bin Analysis'!$C$3:$S$10110,MATCH($L46,'Bin Analysis'!$L$3:$L$10110,0),MATCH(P$5,'Bin Analysis'!$C$2:$S$2,0))," ")))))</f>
        <v xml:space="preserve"> </v>
      </c>
      <c r="Q46" s="70" t="str">
        <f>IF($L46=" "," ",(IF($M46=FALSE," ",(IF($M46&gt;0,INDEX('Bin Analysis'!$C$3:$S$10110,MATCH($L46,'Bin Analysis'!$L$3:$L$10110,0),MATCH(Q$5,'Bin Analysis'!$C$2:$S$2,0))," ")))))</f>
        <v xml:space="preserve"> </v>
      </c>
      <c r="R46" s="70" t="str">
        <f>IF($L46=" "," ",(IF($M46=FALSE," ",(IF($M46&gt;0,INDEX('Bin Analysis'!$C$3:$S$10110,MATCH($L46,'Bin Analysis'!$L$3:$L$10110,0),MATCH(R$5,'Bin Analysis'!$C$2:$S$2,0))," ")))))</f>
        <v xml:space="preserve"> </v>
      </c>
      <c r="S46" s="70" t="str">
        <f>IF($L46=" "," ",(IF($M46=FALSE," ",(IF($M46&gt;0,INDEX('Bin Analysis'!$C$3:$S$10110,MATCH($L46,'Bin Analysis'!$L$3:$L$10110,0),MATCH(S$5,'Bin Analysis'!$C$2:$S$2,0))," ")))))</f>
        <v xml:space="preserve"> </v>
      </c>
      <c r="T46" s="70" t="str">
        <f>Assignments!K45</f>
        <v/>
      </c>
      <c r="U46" s="70" t="str">
        <f>Assignments!L45</f>
        <v/>
      </c>
      <c r="V46" s="76" t="str">
        <f>Assignments!V45</f>
        <v/>
      </c>
    </row>
    <row r="47" spans="2:22" x14ac:dyDescent="0.55000000000000004">
      <c r="B47" s="52"/>
      <c r="E47" s="7"/>
      <c r="G47" s="40" t="str">
        <f>IFERROR('Data Transformation'!M45," ")</f>
        <v xml:space="preserve"> </v>
      </c>
      <c r="L47" s="68" t="str">
        <f t="shared" si="0"/>
        <v xml:space="preserve"> </v>
      </c>
      <c r="M47" s="69" t="str">
        <f>IF(L47=" "," ",(IF($L47&gt;0,INDEX('Bin Analysis'!$C$3:$S$10110,MATCH($L47,'Bin Analysis'!$L$3:$L$10110,0),MATCH(M$5,'Bin Analysis'!$C$2:$S$2,0))," ")))</f>
        <v xml:space="preserve"> </v>
      </c>
      <c r="N47" s="70" t="str">
        <f>IF($L47=" "," ",(IF($M47=FALSE," ",(IF($M47&gt;0,INDEX('Bin Analysis'!$C$3:$S$10110,MATCH($L47,'Bin Analysis'!$L$3:$L$10110,0),MATCH(N$5,'Bin Analysis'!$C$2:$S$2,0))," ")))))</f>
        <v xml:space="preserve"> </v>
      </c>
      <c r="O47" s="70" t="str">
        <f>IF($L47=" "," ",(IF($M47=FALSE," ",(IF($M47&gt;0,INDEX('Bin Analysis'!$C$3:$S$10110,MATCH($L47,'Bin Analysis'!$L$3:$L$10110,0),MATCH(O$5,'Bin Analysis'!$C$2:$S$2,0))," ")))))</f>
        <v xml:space="preserve"> </v>
      </c>
      <c r="P47" s="70" t="str">
        <f>IF($L47=" "," ",(IF($M47=FALSE," ",(IF($M47&gt;0,INDEX('Bin Analysis'!$C$3:$S$10110,MATCH($L47,'Bin Analysis'!$L$3:$L$10110,0),MATCH(P$5,'Bin Analysis'!$C$2:$S$2,0))," ")))))</f>
        <v xml:space="preserve"> </v>
      </c>
      <c r="Q47" s="70" t="str">
        <f>IF($L47=" "," ",(IF($M47=FALSE," ",(IF($M47&gt;0,INDEX('Bin Analysis'!$C$3:$S$10110,MATCH($L47,'Bin Analysis'!$L$3:$L$10110,0),MATCH(Q$5,'Bin Analysis'!$C$2:$S$2,0))," ")))))</f>
        <v xml:space="preserve"> </v>
      </c>
      <c r="R47" s="70" t="str">
        <f>IF($L47=" "," ",(IF($M47=FALSE," ",(IF($M47&gt;0,INDEX('Bin Analysis'!$C$3:$S$10110,MATCH($L47,'Bin Analysis'!$L$3:$L$10110,0),MATCH(R$5,'Bin Analysis'!$C$2:$S$2,0))," ")))))</f>
        <v xml:space="preserve"> </v>
      </c>
      <c r="S47" s="70" t="str">
        <f>IF($L47=" "," ",(IF($M47=FALSE," ",(IF($M47&gt;0,INDEX('Bin Analysis'!$C$3:$S$10110,MATCH($L47,'Bin Analysis'!$L$3:$L$10110,0),MATCH(S$5,'Bin Analysis'!$C$2:$S$2,0))," ")))))</f>
        <v xml:space="preserve"> </v>
      </c>
      <c r="T47" s="70" t="str">
        <f>Assignments!K46</f>
        <v/>
      </c>
      <c r="U47" s="70" t="str">
        <f>Assignments!L46</f>
        <v/>
      </c>
      <c r="V47" s="76" t="str">
        <f>Assignments!V46</f>
        <v/>
      </c>
    </row>
    <row r="48" spans="2:22" x14ac:dyDescent="0.55000000000000004">
      <c r="B48" s="52"/>
      <c r="E48" s="7"/>
      <c r="G48" s="40" t="str">
        <f>IFERROR('Data Transformation'!M46," ")</f>
        <v xml:space="preserve"> </v>
      </c>
      <c r="L48" s="68" t="str">
        <f t="shared" si="0"/>
        <v xml:space="preserve"> </v>
      </c>
      <c r="M48" s="69" t="str">
        <f>IF(L48=" "," ",(IF($L48&gt;0,INDEX('Bin Analysis'!$C$3:$S$10110,MATCH($L48,'Bin Analysis'!$L$3:$L$10110,0),MATCH(M$5,'Bin Analysis'!$C$2:$S$2,0))," ")))</f>
        <v xml:space="preserve"> </v>
      </c>
      <c r="N48" s="70" t="str">
        <f>IF($L48=" "," ",(IF($M48=FALSE," ",(IF($M48&gt;0,INDEX('Bin Analysis'!$C$3:$S$10110,MATCH($L48,'Bin Analysis'!$L$3:$L$10110,0),MATCH(N$5,'Bin Analysis'!$C$2:$S$2,0))," ")))))</f>
        <v xml:space="preserve"> </v>
      </c>
      <c r="O48" s="70" t="str">
        <f>IF($L48=" "," ",(IF($M48=FALSE," ",(IF($M48&gt;0,INDEX('Bin Analysis'!$C$3:$S$10110,MATCH($L48,'Bin Analysis'!$L$3:$L$10110,0),MATCH(O$5,'Bin Analysis'!$C$2:$S$2,0))," ")))))</f>
        <v xml:space="preserve"> </v>
      </c>
      <c r="P48" s="70" t="str">
        <f>IF($L48=" "," ",(IF($M48=FALSE," ",(IF($M48&gt;0,INDEX('Bin Analysis'!$C$3:$S$10110,MATCH($L48,'Bin Analysis'!$L$3:$L$10110,0),MATCH(P$5,'Bin Analysis'!$C$2:$S$2,0))," ")))))</f>
        <v xml:space="preserve"> </v>
      </c>
      <c r="Q48" s="70" t="str">
        <f>IF($L48=" "," ",(IF($M48=FALSE," ",(IF($M48&gt;0,INDEX('Bin Analysis'!$C$3:$S$10110,MATCH($L48,'Bin Analysis'!$L$3:$L$10110,0),MATCH(Q$5,'Bin Analysis'!$C$2:$S$2,0))," ")))))</f>
        <v xml:space="preserve"> </v>
      </c>
      <c r="R48" s="70" t="str">
        <f>IF($L48=" "," ",(IF($M48=FALSE," ",(IF($M48&gt;0,INDEX('Bin Analysis'!$C$3:$S$10110,MATCH($L48,'Bin Analysis'!$L$3:$L$10110,0),MATCH(R$5,'Bin Analysis'!$C$2:$S$2,0))," ")))))</f>
        <v xml:space="preserve"> </v>
      </c>
      <c r="S48" s="70" t="str">
        <f>IF($L48=" "," ",(IF($M48=FALSE," ",(IF($M48&gt;0,INDEX('Bin Analysis'!$C$3:$S$10110,MATCH($L48,'Bin Analysis'!$L$3:$L$10110,0),MATCH(S$5,'Bin Analysis'!$C$2:$S$2,0))," ")))))</f>
        <v xml:space="preserve"> </v>
      </c>
      <c r="T48" s="70" t="str">
        <f>Assignments!K47</f>
        <v/>
      </c>
      <c r="U48" s="70" t="str">
        <f>Assignments!L47</f>
        <v/>
      </c>
      <c r="V48" s="76" t="str">
        <f>Assignments!V47</f>
        <v/>
      </c>
    </row>
    <row r="49" spans="2:22" x14ac:dyDescent="0.55000000000000004">
      <c r="B49" s="52"/>
      <c r="E49" s="7"/>
      <c r="G49" s="40" t="str">
        <f>IFERROR('Data Transformation'!M47," ")</f>
        <v xml:space="preserve"> </v>
      </c>
      <c r="L49" s="68" t="str">
        <f t="shared" si="0"/>
        <v xml:space="preserve"> </v>
      </c>
      <c r="M49" s="69" t="str">
        <f>IF(L49=" "," ",(IF($L49&gt;0,INDEX('Bin Analysis'!$C$3:$S$10110,MATCH($L49,'Bin Analysis'!$L$3:$L$10110,0),MATCH(M$5,'Bin Analysis'!$C$2:$S$2,0))," ")))</f>
        <v xml:space="preserve"> </v>
      </c>
      <c r="N49" s="70" t="str">
        <f>IF($L49=" "," ",(IF($M49=FALSE," ",(IF($M49&gt;0,INDEX('Bin Analysis'!$C$3:$S$10110,MATCH($L49,'Bin Analysis'!$L$3:$L$10110,0),MATCH(N$5,'Bin Analysis'!$C$2:$S$2,0))," ")))))</f>
        <v xml:space="preserve"> </v>
      </c>
      <c r="O49" s="70" t="str">
        <f>IF($L49=" "," ",(IF($M49=FALSE," ",(IF($M49&gt;0,INDEX('Bin Analysis'!$C$3:$S$10110,MATCH($L49,'Bin Analysis'!$L$3:$L$10110,0),MATCH(O$5,'Bin Analysis'!$C$2:$S$2,0))," ")))))</f>
        <v xml:space="preserve"> </v>
      </c>
      <c r="P49" s="70" t="str">
        <f>IF($L49=" "," ",(IF($M49=FALSE," ",(IF($M49&gt;0,INDEX('Bin Analysis'!$C$3:$S$10110,MATCH($L49,'Bin Analysis'!$L$3:$L$10110,0),MATCH(P$5,'Bin Analysis'!$C$2:$S$2,0))," ")))))</f>
        <v xml:space="preserve"> </v>
      </c>
      <c r="Q49" s="70" t="str">
        <f>IF($L49=" "," ",(IF($M49=FALSE," ",(IF($M49&gt;0,INDEX('Bin Analysis'!$C$3:$S$10110,MATCH($L49,'Bin Analysis'!$L$3:$L$10110,0),MATCH(Q$5,'Bin Analysis'!$C$2:$S$2,0))," ")))))</f>
        <v xml:space="preserve"> </v>
      </c>
      <c r="R49" s="70" t="str">
        <f>IF($L49=" "," ",(IF($M49=FALSE," ",(IF($M49&gt;0,INDEX('Bin Analysis'!$C$3:$S$10110,MATCH($L49,'Bin Analysis'!$L$3:$L$10110,0),MATCH(R$5,'Bin Analysis'!$C$2:$S$2,0))," ")))))</f>
        <v xml:space="preserve"> </v>
      </c>
      <c r="S49" s="70" t="str">
        <f>IF($L49=" "," ",(IF($M49=FALSE," ",(IF($M49&gt;0,INDEX('Bin Analysis'!$C$3:$S$10110,MATCH($L49,'Bin Analysis'!$L$3:$L$10110,0),MATCH(S$5,'Bin Analysis'!$C$2:$S$2,0))," ")))))</f>
        <v xml:space="preserve"> </v>
      </c>
      <c r="T49" s="70" t="str">
        <f>Assignments!K48</f>
        <v/>
      </c>
      <c r="U49" s="70" t="str">
        <f>Assignments!L48</f>
        <v/>
      </c>
      <c r="V49" s="76" t="str">
        <f>Assignments!V48</f>
        <v/>
      </c>
    </row>
    <row r="50" spans="2:22" x14ac:dyDescent="0.55000000000000004">
      <c r="B50" s="52"/>
      <c r="E50" s="7"/>
      <c r="G50" s="40" t="str">
        <f>IFERROR('Data Transformation'!M48," ")</f>
        <v xml:space="preserve"> </v>
      </c>
      <c r="L50" s="68" t="str">
        <f t="shared" si="0"/>
        <v xml:space="preserve"> </v>
      </c>
      <c r="M50" s="69" t="str">
        <f>IF(L50=" "," ",(IF($L50&gt;0,INDEX('Bin Analysis'!$C$3:$S$10110,MATCH($L50,'Bin Analysis'!$L$3:$L$10110,0),MATCH(M$5,'Bin Analysis'!$C$2:$S$2,0))," ")))</f>
        <v xml:space="preserve"> </v>
      </c>
      <c r="N50" s="70" t="str">
        <f>IF($L50=" "," ",(IF($M50=FALSE," ",(IF($M50&gt;0,INDEX('Bin Analysis'!$C$3:$S$10110,MATCH($L50,'Bin Analysis'!$L$3:$L$10110,0),MATCH(N$5,'Bin Analysis'!$C$2:$S$2,0))," ")))))</f>
        <v xml:space="preserve"> </v>
      </c>
      <c r="O50" s="70" t="str">
        <f>IF($L50=" "," ",(IF($M50=FALSE," ",(IF($M50&gt;0,INDEX('Bin Analysis'!$C$3:$S$10110,MATCH($L50,'Bin Analysis'!$L$3:$L$10110,0),MATCH(O$5,'Bin Analysis'!$C$2:$S$2,0))," ")))))</f>
        <v xml:space="preserve"> </v>
      </c>
      <c r="P50" s="70" t="str">
        <f>IF($L50=" "," ",(IF($M50=FALSE," ",(IF($M50&gt;0,INDEX('Bin Analysis'!$C$3:$S$10110,MATCH($L50,'Bin Analysis'!$L$3:$L$10110,0),MATCH(P$5,'Bin Analysis'!$C$2:$S$2,0))," ")))))</f>
        <v xml:space="preserve"> </v>
      </c>
      <c r="Q50" s="70" t="str">
        <f>IF($L50=" "," ",(IF($M50=FALSE," ",(IF($M50&gt;0,INDEX('Bin Analysis'!$C$3:$S$10110,MATCH($L50,'Bin Analysis'!$L$3:$L$10110,0),MATCH(Q$5,'Bin Analysis'!$C$2:$S$2,0))," ")))))</f>
        <v xml:space="preserve"> </v>
      </c>
      <c r="R50" s="70" t="str">
        <f>IF($L50=" "," ",(IF($M50=FALSE," ",(IF($M50&gt;0,INDEX('Bin Analysis'!$C$3:$S$10110,MATCH($L50,'Bin Analysis'!$L$3:$L$10110,0),MATCH(R$5,'Bin Analysis'!$C$2:$S$2,0))," ")))))</f>
        <v xml:space="preserve"> </v>
      </c>
      <c r="S50" s="70" t="str">
        <f>IF($L50=" "," ",(IF($M50=FALSE," ",(IF($M50&gt;0,INDEX('Bin Analysis'!$C$3:$S$10110,MATCH($L50,'Bin Analysis'!$L$3:$L$10110,0),MATCH(S$5,'Bin Analysis'!$C$2:$S$2,0))," ")))))</f>
        <v xml:space="preserve"> </v>
      </c>
      <c r="T50" s="70" t="str">
        <f>Assignments!K49</f>
        <v/>
      </c>
      <c r="U50" s="70" t="str">
        <f>Assignments!L49</f>
        <v/>
      </c>
      <c r="V50" s="76" t="str">
        <f>Assignments!V49</f>
        <v/>
      </c>
    </row>
    <row r="51" spans="2:22" x14ac:dyDescent="0.55000000000000004">
      <c r="B51" s="52"/>
      <c r="E51" s="7"/>
      <c r="G51" s="40" t="str">
        <f>IFERROR('Data Transformation'!M49," ")</f>
        <v xml:space="preserve"> </v>
      </c>
      <c r="L51" s="68" t="str">
        <f t="shared" si="0"/>
        <v xml:space="preserve"> </v>
      </c>
      <c r="M51" s="69" t="str">
        <f>IF(L51=" "," ",(IF($L51&gt;0,INDEX('Bin Analysis'!$C$3:$S$10110,MATCH($L51,'Bin Analysis'!$L$3:$L$10110,0),MATCH(M$5,'Bin Analysis'!$C$2:$S$2,0))," ")))</f>
        <v xml:space="preserve"> </v>
      </c>
      <c r="N51" s="70" t="str">
        <f>IF($L51=" "," ",(IF($M51=FALSE," ",(IF($M51&gt;0,INDEX('Bin Analysis'!$C$3:$S$10110,MATCH($L51,'Bin Analysis'!$L$3:$L$10110,0),MATCH(N$5,'Bin Analysis'!$C$2:$S$2,0))," ")))))</f>
        <v xml:space="preserve"> </v>
      </c>
      <c r="O51" s="70" t="str">
        <f>IF($L51=" "," ",(IF($M51=FALSE," ",(IF($M51&gt;0,INDEX('Bin Analysis'!$C$3:$S$10110,MATCH($L51,'Bin Analysis'!$L$3:$L$10110,0),MATCH(O$5,'Bin Analysis'!$C$2:$S$2,0))," ")))))</f>
        <v xml:space="preserve"> </v>
      </c>
      <c r="P51" s="70" t="str">
        <f>IF($L51=" "," ",(IF($M51=FALSE," ",(IF($M51&gt;0,INDEX('Bin Analysis'!$C$3:$S$10110,MATCH($L51,'Bin Analysis'!$L$3:$L$10110,0),MATCH(P$5,'Bin Analysis'!$C$2:$S$2,0))," ")))))</f>
        <v xml:space="preserve"> </v>
      </c>
      <c r="Q51" s="70" t="str">
        <f>IF($L51=" "," ",(IF($M51=FALSE," ",(IF($M51&gt;0,INDEX('Bin Analysis'!$C$3:$S$10110,MATCH($L51,'Bin Analysis'!$L$3:$L$10110,0),MATCH(Q$5,'Bin Analysis'!$C$2:$S$2,0))," ")))))</f>
        <v xml:space="preserve"> </v>
      </c>
      <c r="R51" s="70" t="str">
        <f>IF($L51=" "," ",(IF($M51=FALSE," ",(IF($M51&gt;0,INDEX('Bin Analysis'!$C$3:$S$10110,MATCH($L51,'Bin Analysis'!$L$3:$L$10110,0),MATCH(R$5,'Bin Analysis'!$C$2:$S$2,0))," ")))))</f>
        <v xml:space="preserve"> </v>
      </c>
      <c r="S51" s="70" t="str">
        <f>IF($L51=" "," ",(IF($M51=FALSE," ",(IF($M51&gt;0,INDEX('Bin Analysis'!$C$3:$S$10110,MATCH($L51,'Bin Analysis'!$L$3:$L$10110,0),MATCH(S$5,'Bin Analysis'!$C$2:$S$2,0))," ")))))</f>
        <v xml:space="preserve"> </v>
      </c>
      <c r="T51" s="70" t="str">
        <f>Assignments!K50</f>
        <v/>
      </c>
      <c r="U51" s="70" t="str">
        <f>Assignments!L50</f>
        <v/>
      </c>
      <c r="V51" s="76" t="str">
        <f>Assignments!V50</f>
        <v/>
      </c>
    </row>
    <row r="52" spans="2:22" x14ac:dyDescent="0.55000000000000004">
      <c r="B52" s="52"/>
      <c r="E52" s="7"/>
      <c r="G52" s="40" t="str">
        <f>IFERROR('Data Transformation'!M50," ")</f>
        <v xml:space="preserve"> </v>
      </c>
      <c r="L52" s="68" t="str">
        <f t="shared" si="0"/>
        <v xml:space="preserve"> </v>
      </c>
      <c r="M52" s="69" t="str">
        <f>IF(L52=" "," ",(IF($L52&gt;0,INDEX('Bin Analysis'!$C$3:$S$10110,MATCH($L52,'Bin Analysis'!$L$3:$L$10110,0),MATCH(M$5,'Bin Analysis'!$C$2:$S$2,0))," ")))</f>
        <v xml:space="preserve"> </v>
      </c>
      <c r="N52" s="70" t="str">
        <f>IF($L52=" "," ",(IF($M52=FALSE," ",(IF($M52&gt;0,INDEX('Bin Analysis'!$C$3:$S$10110,MATCH($L52,'Bin Analysis'!$L$3:$L$10110,0),MATCH(N$5,'Bin Analysis'!$C$2:$S$2,0))," ")))))</f>
        <v xml:space="preserve"> </v>
      </c>
      <c r="O52" s="70" t="str">
        <f>IF($L52=" "," ",(IF($M52=FALSE," ",(IF($M52&gt;0,INDEX('Bin Analysis'!$C$3:$S$10110,MATCH($L52,'Bin Analysis'!$L$3:$L$10110,0),MATCH(O$5,'Bin Analysis'!$C$2:$S$2,0))," ")))))</f>
        <v xml:space="preserve"> </v>
      </c>
      <c r="P52" s="70" t="str">
        <f>IF($L52=" "," ",(IF($M52=FALSE," ",(IF($M52&gt;0,INDEX('Bin Analysis'!$C$3:$S$10110,MATCH($L52,'Bin Analysis'!$L$3:$L$10110,0),MATCH(P$5,'Bin Analysis'!$C$2:$S$2,0))," ")))))</f>
        <v xml:space="preserve"> </v>
      </c>
      <c r="Q52" s="70" t="str">
        <f>IF($L52=" "," ",(IF($M52=FALSE," ",(IF($M52&gt;0,INDEX('Bin Analysis'!$C$3:$S$10110,MATCH($L52,'Bin Analysis'!$L$3:$L$10110,0),MATCH(Q$5,'Bin Analysis'!$C$2:$S$2,0))," ")))))</f>
        <v xml:space="preserve"> </v>
      </c>
      <c r="R52" s="70" t="str">
        <f>IF($L52=" "," ",(IF($M52=FALSE," ",(IF($M52&gt;0,INDEX('Bin Analysis'!$C$3:$S$10110,MATCH($L52,'Bin Analysis'!$L$3:$L$10110,0),MATCH(R$5,'Bin Analysis'!$C$2:$S$2,0))," ")))))</f>
        <v xml:space="preserve"> </v>
      </c>
      <c r="S52" s="70" t="str">
        <f>IF($L52=" "," ",(IF($M52=FALSE," ",(IF($M52&gt;0,INDEX('Bin Analysis'!$C$3:$S$10110,MATCH($L52,'Bin Analysis'!$L$3:$L$10110,0),MATCH(S$5,'Bin Analysis'!$C$2:$S$2,0))," ")))))</f>
        <v xml:space="preserve"> </v>
      </c>
      <c r="T52" s="70" t="str">
        <f>Assignments!K51</f>
        <v/>
      </c>
      <c r="U52" s="70" t="str">
        <f>Assignments!L51</f>
        <v/>
      </c>
      <c r="V52" s="76" t="str">
        <f>Assignments!V51</f>
        <v/>
      </c>
    </row>
    <row r="53" spans="2:22" x14ac:dyDescent="0.55000000000000004">
      <c r="B53" s="52"/>
      <c r="E53" s="7"/>
      <c r="G53" s="40" t="str">
        <f>IFERROR('Data Transformation'!M51," ")</f>
        <v xml:space="preserve"> </v>
      </c>
      <c r="L53" s="68" t="str">
        <f t="shared" si="0"/>
        <v xml:space="preserve"> </v>
      </c>
      <c r="M53" s="69" t="str">
        <f>IF(L53=" "," ",(IF($L53&gt;0,INDEX('Bin Analysis'!$C$3:$S$10110,MATCH($L53,'Bin Analysis'!$L$3:$L$10110,0),MATCH(M$5,'Bin Analysis'!$C$2:$S$2,0))," ")))</f>
        <v xml:space="preserve"> </v>
      </c>
      <c r="N53" s="70" t="str">
        <f>IF($L53=" "," ",(IF($M53=FALSE," ",(IF($M53&gt;0,INDEX('Bin Analysis'!$C$3:$S$10110,MATCH($L53,'Bin Analysis'!$L$3:$L$10110,0),MATCH(N$5,'Bin Analysis'!$C$2:$S$2,0))," ")))))</f>
        <v xml:space="preserve"> </v>
      </c>
      <c r="O53" s="70" t="str">
        <f>IF($L53=" "," ",(IF($M53=FALSE," ",(IF($M53&gt;0,INDEX('Bin Analysis'!$C$3:$S$10110,MATCH($L53,'Bin Analysis'!$L$3:$L$10110,0),MATCH(O$5,'Bin Analysis'!$C$2:$S$2,0))," ")))))</f>
        <v xml:space="preserve"> </v>
      </c>
      <c r="P53" s="70" t="str">
        <f>IF($L53=" "," ",(IF($M53=FALSE," ",(IF($M53&gt;0,INDEX('Bin Analysis'!$C$3:$S$10110,MATCH($L53,'Bin Analysis'!$L$3:$L$10110,0),MATCH(P$5,'Bin Analysis'!$C$2:$S$2,0))," ")))))</f>
        <v xml:space="preserve"> </v>
      </c>
      <c r="Q53" s="70" t="str">
        <f>IF($L53=" "," ",(IF($M53=FALSE," ",(IF($M53&gt;0,INDEX('Bin Analysis'!$C$3:$S$10110,MATCH($L53,'Bin Analysis'!$L$3:$L$10110,0),MATCH(Q$5,'Bin Analysis'!$C$2:$S$2,0))," ")))))</f>
        <v xml:space="preserve"> </v>
      </c>
      <c r="R53" s="70" t="str">
        <f>IF($L53=" "," ",(IF($M53=FALSE," ",(IF($M53&gt;0,INDEX('Bin Analysis'!$C$3:$S$10110,MATCH($L53,'Bin Analysis'!$L$3:$L$10110,0),MATCH(R$5,'Bin Analysis'!$C$2:$S$2,0))," ")))))</f>
        <v xml:space="preserve"> </v>
      </c>
      <c r="S53" s="70" t="str">
        <f>IF($L53=" "," ",(IF($M53=FALSE," ",(IF($M53&gt;0,INDEX('Bin Analysis'!$C$3:$S$10110,MATCH($L53,'Bin Analysis'!$L$3:$L$10110,0),MATCH(S$5,'Bin Analysis'!$C$2:$S$2,0))," ")))))</f>
        <v xml:space="preserve"> </v>
      </c>
      <c r="T53" s="70" t="str">
        <f>Assignments!K52</f>
        <v/>
      </c>
      <c r="U53" s="70" t="str">
        <f>Assignments!L52</f>
        <v/>
      </c>
      <c r="V53" s="76" t="str">
        <f>Assignments!V52</f>
        <v/>
      </c>
    </row>
    <row r="54" spans="2:22" x14ac:dyDescent="0.55000000000000004">
      <c r="B54" s="52"/>
      <c r="E54" s="7"/>
      <c r="G54" s="40" t="str">
        <f>IFERROR('Data Transformation'!M52," ")</f>
        <v xml:space="preserve"> </v>
      </c>
      <c r="L54" s="68" t="str">
        <f t="shared" si="0"/>
        <v xml:space="preserve"> </v>
      </c>
      <c r="M54" s="69" t="str">
        <f>IF(L54=" "," ",(IF($L54&gt;0,INDEX('Bin Analysis'!$C$3:$S$10110,MATCH($L54,'Bin Analysis'!$L$3:$L$10110,0),MATCH(M$5,'Bin Analysis'!$C$2:$S$2,0))," ")))</f>
        <v xml:space="preserve"> </v>
      </c>
      <c r="N54" s="70" t="str">
        <f>IF($L54=" "," ",(IF($M54=FALSE," ",(IF($M54&gt;0,INDEX('Bin Analysis'!$C$3:$S$10110,MATCH($L54,'Bin Analysis'!$L$3:$L$10110,0),MATCH(N$5,'Bin Analysis'!$C$2:$S$2,0))," ")))))</f>
        <v xml:space="preserve"> </v>
      </c>
      <c r="O54" s="70" t="str">
        <f>IF($L54=" "," ",(IF($M54=FALSE," ",(IF($M54&gt;0,INDEX('Bin Analysis'!$C$3:$S$10110,MATCH($L54,'Bin Analysis'!$L$3:$L$10110,0),MATCH(O$5,'Bin Analysis'!$C$2:$S$2,0))," ")))))</f>
        <v xml:space="preserve"> </v>
      </c>
      <c r="P54" s="70" t="str">
        <f>IF($L54=" "," ",(IF($M54=FALSE," ",(IF($M54&gt;0,INDEX('Bin Analysis'!$C$3:$S$10110,MATCH($L54,'Bin Analysis'!$L$3:$L$10110,0),MATCH(P$5,'Bin Analysis'!$C$2:$S$2,0))," ")))))</f>
        <v xml:space="preserve"> </v>
      </c>
      <c r="Q54" s="70" t="str">
        <f>IF($L54=" "," ",(IF($M54=FALSE," ",(IF($M54&gt;0,INDEX('Bin Analysis'!$C$3:$S$10110,MATCH($L54,'Bin Analysis'!$L$3:$L$10110,0),MATCH(Q$5,'Bin Analysis'!$C$2:$S$2,0))," ")))))</f>
        <v xml:space="preserve"> </v>
      </c>
      <c r="R54" s="70" t="str">
        <f>IF($L54=" "," ",(IF($M54=FALSE," ",(IF($M54&gt;0,INDEX('Bin Analysis'!$C$3:$S$10110,MATCH($L54,'Bin Analysis'!$L$3:$L$10110,0),MATCH(R$5,'Bin Analysis'!$C$2:$S$2,0))," ")))))</f>
        <v xml:space="preserve"> </v>
      </c>
      <c r="S54" s="70" t="str">
        <f>IF($L54=" "," ",(IF($M54=FALSE," ",(IF($M54&gt;0,INDEX('Bin Analysis'!$C$3:$S$10110,MATCH($L54,'Bin Analysis'!$L$3:$L$10110,0),MATCH(S$5,'Bin Analysis'!$C$2:$S$2,0))," ")))))</f>
        <v xml:space="preserve"> </v>
      </c>
      <c r="T54" s="70" t="str">
        <f>Assignments!K53</f>
        <v/>
      </c>
      <c r="U54" s="70" t="str">
        <f>Assignments!L53</f>
        <v/>
      </c>
      <c r="V54" s="76" t="str">
        <f>Assignments!V53</f>
        <v/>
      </c>
    </row>
    <row r="55" spans="2:22" x14ac:dyDescent="0.55000000000000004">
      <c r="B55" s="52"/>
      <c r="E55" s="7"/>
      <c r="G55" s="40" t="str">
        <f>IFERROR('Data Transformation'!M53," ")</f>
        <v xml:space="preserve"> </v>
      </c>
      <c r="L55" s="68" t="str">
        <f t="shared" si="0"/>
        <v xml:space="preserve"> </v>
      </c>
      <c r="M55" s="69" t="str">
        <f>IF(L55=" "," ",(IF($L55&gt;0,INDEX('Bin Analysis'!$C$3:$S$10110,MATCH($L55,'Bin Analysis'!$L$3:$L$10110,0),MATCH(M$5,'Bin Analysis'!$C$2:$S$2,0))," ")))</f>
        <v xml:space="preserve"> </v>
      </c>
      <c r="N55" s="70" t="str">
        <f>IF($L55=" "," ",(IF($M55=FALSE," ",(IF($M55&gt;0,INDEX('Bin Analysis'!$C$3:$S$10110,MATCH($L55,'Bin Analysis'!$L$3:$L$10110,0),MATCH(N$5,'Bin Analysis'!$C$2:$S$2,0))," ")))))</f>
        <v xml:space="preserve"> </v>
      </c>
      <c r="O55" s="70" t="str">
        <f>IF($L55=" "," ",(IF($M55=FALSE," ",(IF($M55&gt;0,INDEX('Bin Analysis'!$C$3:$S$10110,MATCH($L55,'Bin Analysis'!$L$3:$L$10110,0),MATCH(O$5,'Bin Analysis'!$C$2:$S$2,0))," ")))))</f>
        <v xml:space="preserve"> </v>
      </c>
      <c r="P55" s="70" t="str">
        <f>IF($L55=" "," ",(IF($M55=FALSE," ",(IF($M55&gt;0,INDEX('Bin Analysis'!$C$3:$S$10110,MATCH($L55,'Bin Analysis'!$L$3:$L$10110,0),MATCH(P$5,'Bin Analysis'!$C$2:$S$2,0))," ")))))</f>
        <v xml:space="preserve"> </v>
      </c>
      <c r="Q55" s="70" t="str">
        <f>IF($L55=" "," ",(IF($M55=FALSE," ",(IF($M55&gt;0,INDEX('Bin Analysis'!$C$3:$S$10110,MATCH($L55,'Bin Analysis'!$L$3:$L$10110,0),MATCH(Q$5,'Bin Analysis'!$C$2:$S$2,0))," ")))))</f>
        <v xml:space="preserve"> </v>
      </c>
      <c r="R55" s="70" t="str">
        <f>IF($L55=" "," ",(IF($M55=FALSE," ",(IF($M55&gt;0,INDEX('Bin Analysis'!$C$3:$S$10110,MATCH($L55,'Bin Analysis'!$L$3:$L$10110,0),MATCH(R$5,'Bin Analysis'!$C$2:$S$2,0))," ")))))</f>
        <v xml:space="preserve"> </v>
      </c>
      <c r="S55" s="70" t="str">
        <f>IF($L55=" "," ",(IF($M55=FALSE," ",(IF($M55&gt;0,INDEX('Bin Analysis'!$C$3:$S$10110,MATCH($L55,'Bin Analysis'!$L$3:$L$10110,0),MATCH(S$5,'Bin Analysis'!$C$2:$S$2,0))," ")))))</f>
        <v xml:space="preserve"> </v>
      </c>
      <c r="T55" s="70" t="str">
        <f>Assignments!K54</f>
        <v/>
      </c>
      <c r="U55" s="70" t="str">
        <f>Assignments!L54</f>
        <v/>
      </c>
      <c r="V55" s="76" t="str">
        <f>Assignments!V54</f>
        <v/>
      </c>
    </row>
    <row r="56" spans="2:22" x14ac:dyDescent="0.55000000000000004">
      <c r="B56" s="52"/>
      <c r="E56" s="7"/>
      <c r="G56" s="40" t="str">
        <f>IFERROR('Data Transformation'!M54," ")</f>
        <v xml:space="preserve"> </v>
      </c>
      <c r="L56" s="68" t="str">
        <f t="shared" si="0"/>
        <v xml:space="preserve"> </v>
      </c>
      <c r="M56" s="69" t="str">
        <f>IF(L56=" "," ",(IF($L56&gt;0,INDEX('Bin Analysis'!$C$3:$S$10110,MATCH($L56,'Bin Analysis'!$L$3:$L$10110,0),MATCH(M$5,'Bin Analysis'!$C$2:$S$2,0))," ")))</f>
        <v xml:space="preserve"> </v>
      </c>
      <c r="N56" s="70" t="str">
        <f>IF($L56=" "," ",(IF($M56=FALSE," ",(IF($M56&gt;0,INDEX('Bin Analysis'!$C$3:$S$10110,MATCH($L56,'Bin Analysis'!$L$3:$L$10110,0),MATCH(N$5,'Bin Analysis'!$C$2:$S$2,0))," ")))))</f>
        <v xml:space="preserve"> </v>
      </c>
      <c r="O56" s="70" t="str">
        <f>IF($L56=" "," ",(IF($M56=FALSE," ",(IF($M56&gt;0,INDEX('Bin Analysis'!$C$3:$S$10110,MATCH($L56,'Bin Analysis'!$L$3:$L$10110,0),MATCH(O$5,'Bin Analysis'!$C$2:$S$2,0))," ")))))</f>
        <v xml:space="preserve"> </v>
      </c>
      <c r="P56" s="70" t="str">
        <f>IF($L56=" "," ",(IF($M56=FALSE," ",(IF($M56&gt;0,INDEX('Bin Analysis'!$C$3:$S$10110,MATCH($L56,'Bin Analysis'!$L$3:$L$10110,0),MATCH(P$5,'Bin Analysis'!$C$2:$S$2,0))," ")))))</f>
        <v xml:space="preserve"> </v>
      </c>
      <c r="Q56" s="70" t="str">
        <f>IF($L56=" "," ",(IF($M56=FALSE," ",(IF($M56&gt;0,INDEX('Bin Analysis'!$C$3:$S$10110,MATCH($L56,'Bin Analysis'!$L$3:$L$10110,0),MATCH(Q$5,'Bin Analysis'!$C$2:$S$2,0))," ")))))</f>
        <v xml:space="preserve"> </v>
      </c>
      <c r="R56" s="70" t="str">
        <f>IF($L56=" "," ",(IF($M56=FALSE," ",(IF($M56&gt;0,INDEX('Bin Analysis'!$C$3:$S$10110,MATCH($L56,'Bin Analysis'!$L$3:$L$10110,0),MATCH(R$5,'Bin Analysis'!$C$2:$S$2,0))," ")))))</f>
        <v xml:space="preserve"> </v>
      </c>
      <c r="S56" s="70" t="str">
        <f>IF($L56=" "," ",(IF($M56=FALSE," ",(IF($M56&gt;0,INDEX('Bin Analysis'!$C$3:$S$10110,MATCH($L56,'Bin Analysis'!$L$3:$L$10110,0),MATCH(S$5,'Bin Analysis'!$C$2:$S$2,0))," ")))))</f>
        <v xml:space="preserve"> </v>
      </c>
      <c r="T56" s="70" t="str">
        <f>Assignments!K55</f>
        <v/>
      </c>
      <c r="U56" s="70" t="str">
        <f>Assignments!L55</f>
        <v/>
      </c>
      <c r="V56" s="76" t="str">
        <f>Assignments!V55</f>
        <v/>
      </c>
    </row>
    <row r="57" spans="2:22" x14ac:dyDescent="0.55000000000000004">
      <c r="B57" s="52"/>
      <c r="E57" s="7"/>
      <c r="G57" s="40" t="str">
        <f>IFERROR('Data Transformation'!M55," ")</f>
        <v xml:space="preserve"> </v>
      </c>
      <c r="L57" s="68" t="str">
        <f t="shared" si="0"/>
        <v xml:space="preserve"> </v>
      </c>
      <c r="M57" s="69" t="str">
        <f>IF(L57=" "," ",(IF($L57&gt;0,INDEX('Bin Analysis'!$C$3:$S$10110,MATCH($L57,'Bin Analysis'!$L$3:$L$10110,0),MATCH(M$5,'Bin Analysis'!$C$2:$S$2,0))," ")))</f>
        <v xml:space="preserve"> </v>
      </c>
      <c r="N57" s="70" t="str">
        <f>IF($L57=" "," ",(IF($M57=FALSE," ",(IF($M57&gt;0,INDEX('Bin Analysis'!$C$3:$S$10110,MATCH($L57,'Bin Analysis'!$L$3:$L$10110,0),MATCH(N$5,'Bin Analysis'!$C$2:$S$2,0))," ")))))</f>
        <v xml:space="preserve"> </v>
      </c>
      <c r="O57" s="70" t="str">
        <f>IF($L57=" "," ",(IF($M57=FALSE," ",(IF($M57&gt;0,INDEX('Bin Analysis'!$C$3:$S$10110,MATCH($L57,'Bin Analysis'!$L$3:$L$10110,0),MATCH(O$5,'Bin Analysis'!$C$2:$S$2,0))," ")))))</f>
        <v xml:space="preserve"> </v>
      </c>
      <c r="P57" s="70" t="str">
        <f>IF($L57=" "," ",(IF($M57=FALSE," ",(IF($M57&gt;0,INDEX('Bin Analysis'!$C$3:$S$10110,MATCH($L57,'Bin Analysis'!$L$3:$L$10110,0),MATCH(P$5,'Bin Analysis'!$C$2:$S$2,0))," ")))))</f>
        <v xml:space="preserve"> </v>
      </c>
      <c r="Q57" s="70" t="str">
        <f>IF($L57=" "," ",(IF($M57=FALSE," ",(IF($M57&gt;0,INDEX('Bin Analysis'!$C$3:$S$10110,MATCH($L57,'Bin Analysis'!$L$3:$L$10110,0),MATCH(Q$5,'Bin Analysis'!$C$2:$S$2,0))," ")))))</f>
        <v xml:space="preserve"> </v>
      </c>
      <c r="R57" s="70" t="str">
        <f>IF($L57=" "," ",(IF($M57=FALSE," ",(IF($M57&gt;0,INDEX('Bin Analysis'!$C$3:$S$10110,MATCH($L57,'Bin Analysis'!$L$3:$L$10110,0),MATCH(R$5,'Bin Analysis'!$C$2:$S$2,0))," ")))))</f>
        <v xml:space="preserve"> </v>
      </c>
      <c r="S57" s="70" t="str">
        <f>IF($L57=" "," ",(IF($M57=FALSE," ",(IF($M57&gt;0,INDEX('Bin Analysis'!$C$3:$S$10110,MATCH($L57,'Bin Analysis'!$L$3:$L$10110,0),MATCH(S$5,'Bin Analysis'!$C$2:$S$2,0))," ")))))</f>
        <v xml:space="preserve"> </v>
      </c>
      <c r="T57" s="70" t="str">
        <f>Assignments!K56</f>
        <v/>
      </c>
      <c r="U57" s="70" t="str">
        <f>Assignments!L56</f>
        <v/>
      </c>
      <c r="V57" s="76" t="str">
        <f>Assignments!V56</f>
        <v/>
      </c>
    </row>
    <row r="58" spans="2:22" x14ac:dyDescent="0.55000000000000004">
      <c r="B58" s="52"/>
      <c r="E58" s="7"/>
      <c r="G58" s="40" t="str">
        <f>IFERROR('Data Transformation'!M56," ")</f>
        <v xml:space="preserve"> </v>
      </c>
      <c r="L58" s="68" t="str">
        <f t="shared" si="0"/>
        <v xml:space="preserve"> </v>
      </c>
      <c r="M58" s="69" t="str">
        <f>IF(L58=" "," ",(IF($L58&gt;0,INDEX('Bin Analysis'!$C$3:$S$10110,MATCH($L58,'Bin Analysis'!$L$3:$L$10110,0),MATCH(M$5,'Bin Analysis'!$C$2:$S$2,0))," ")))</f>
        <v xml:space="preserve"> </v>
      </c>
      <c r="N58" s="70" t="str">
        <f>IF($L58=" "," ",(IF($M58=FALSE," ",(IF($M58&gt;0,INDEX('Bin Analysis'!$C$3:$S$10110,MATCH($L58,'Bin Analysis'!$L$3:$L$10110,0),MATCH(N$5,'Bin Analysis'!$C$2:$S$2,0))," ")))))</f>
        <v xml:space="preserve"> </v>
      </c>
      <c r="O58" s="70" t="str">
        <f>IF($L58=" "," ",(IF($M58=FALSE," ",(IF($M58&gt;0,INDEX('Bin Analysis'!$C$3:$S$10110,MATCH($L58,'Bin Analysis'!$L$3:$L$10110,0),MATCH(O$5,'Bin Analysis'!$C$2:$S$2,0))," ")))))</f>
        <v xml:space="preserve"> </v>
      </c>
      <c r="P58" s="70" t="str">
        <f>IF($L58=" "," ",(IF($M58=FALSE," ",(IF($M58&gt;0,INDEX('Bin Analysis'!$C$3:$S$10110,MATCH($L58,'Bin Analysis'!$L$3:$L$10110,0),MATCH(P$5,'Bin Analysis'!$C$2:$S$2,0))," ")))))</f>
        <v xml:space="preserve"> </v>
      </c>
      <c r="Q58" s="70" t="str">
        <f>IF($L58=" "," ",(IF($M58=FALSE," ",(IF($M58&gt;0,INDEX('Bin Analysis'!$C$3:$S$10110,MATCH($L58,'Bin Analysis'!$L$3:$L$10110,0),MATCH(Q$5,'Bin Analysis'!$C$2:$S$2,0))," ")))))</f>
        <v xml:space="preserve"> </v>
      </c>
      <c r="R58" s="70" t="str">
        <f>IF($L58=" "," ",(IF($M58=FALSE," ",(IF($M58&gt;0,INDEX('Bin Analysis'!$C$3:$S$10110,MATCH($L58,'Bin Analysis'!$L$3:$L$10110,0),MATCH(R$5,'Bin Analysis'!$C$2:$S$2,0))," ")))))</f>
        <v xml:space="preserve"> </v>
      </c>
      <c r="S58" s="70" t="str">
        <f>IF($L58=" "," ",(IF($M58=FALSE," ",(IF($M58&gt;0,INDEX('Bin Analysis'!$C$3:$S$10110,MATCH($L58,'Bin Analysis'!$L$3:$L$10110,0),MATCH(S$5,'Bin Analysis'!$C$2:$S$2,0))," ")))))</f>
        <v xml:space="preserve"> </v>
      </c>
      <c r="T58" s="70" t="str">
        <f>Assignments!K57</f>
        <v/>
      </c>
      <c r="U58" s="70" t="str">
        <f>Assignments!L57</f>
        <v/>
      </c>
      <c r="V58" s="76" t="str">
        <f>Assignments!V57</f>
        <v/>
      </c>
    </row>
    <row r="59" spans="2:22" x14ac:dyDescent="0.55000000000000004">
      <c r="B59" s="52"/>
      <c r="E59" s="7"/>
      <c r="G59" s="40" t="str">
        <f>IFERROR('Data Transformation'!M57," ")</f>
        <v xml:space="preserve"> </v>
      </c>
      <c r="L59" s="68" t="str">
        <f t="shared" si="0"/>
        <v xml:space="preserve"> </v>
      </c>
      <c r="M59" s="69" t="str">
        <f>IF(L59=" "," ",(IF($L59&gt;0,INDEX('Bin Analysis'!$C$3:$S$10110,MATCH($L59,'Bin Analysis'!$L$3:$L$10110,0),MATCH(M$5,'Bin Analysis'!$C$2:$S$2,0))," ")))</f>
        <v xml:space="preserve"> </v>
      </c>
      <c r="N59" s="70" t="str">
        <f>IF($L59=" "," ",(IF($M59=FALSE," ",(IF($M59&gt;0,INDEX('Bin Analysis'!$C$3:$S$10110,MATCH($L59,'Bin Analysis'!$L$3:$L$10110,0),MATCH(N$5,'Bin Analysis'!$C$2:$S$2,0))," ")))))</f>
        <v xml:space="preserve"> </v>
      </c>
      <c r="O59" s="70" t="str">
        <f>IF($L59=" "," ",(IF($M59=FALSE," ",(IF($M59&gt;0,INDEX('Bin Analysis'!$C$3:$S$10110,MATCH($L59,'Bin Analysis'!$L$3:$L$10110,0),MATCH(O$5,'Bin Analysis'!$C$2:$S$2,0))," ")))))</f>
        <v xml:space="preserve"> </v>
      </c>
      <c r="P59" s="70" t="str">
        <f>IF($L59=" "," ",(IF($M59=FALSE," ",(IF($M59&gt;0,INDEX('Bin Analysis'!$C$3:$S$10110,MATCH($L59,'Bin Analysis'!$L$3:$L$10110,0),MATCH(P$5,'Bin Analysis'!$C$2:$S$2,0))," ")))))</f>
        <v xml:space="preserve"> </v>
      </c>
      <c r="Q59" s="70" t="str">
        <f>IF($L59=" "," ",(IF($M59=FALSE," ",(IF($M59&gt;0,INDEX('Bin Analysis'!$C$3:$S$10110,MATCH($L59,'Bin Analysis'!$L$3:$L$10110,0),MATCH(Q$5,'Bin Analysis'!$C$2:$S$2,0))," ")))))</f>
        <v xml:space="preserve"> </v>
      </c>
      <c r="R59" s="70" t="str">
        <f>IF($L59=" "," ",(IF($M59=FALSE," ",(IF($M59&gt;0,INDEX('Bin Analysis'!$C$3:$S$10110,MATCH($L59,'Bin Analysis'!$L$3:$L$10110,0),MATCH(R$5,'Bin Analysis'!$C$2:$S$2,0))," ")))))</f>
        <v xml:space="preserve"> </v>
      </c>
      <c r="S59" s="70" t="str">
        <f>IF($L59=" "," ",(IF($M59=FALSE," ",(IF($M59&gt;0,INDEX('Bin Analysis'!$C$3:$S$10110,MATCH($L59,'Bin Analysis'!$L$3:$L$10110,0),MATCH(S$5,'Bin Analysis'!$C$2:$S$2,0))," ")))))</f>
        <v xml:space="preserve"> </v>
      </c>
      <c r="T59" s="70" t="str">
        <f>Assignments!K58</f>
        <v/>
      </c>
      <c r="U59" s="70" t="str">
        <f>Assignments!L58</f>
        <v/>
      </c>
      <c r="V59" s="76" t="str">
        <f>Assignments!V58</f>
        <v/>
      </c>
    </row>
    <row r="60" spans="2:22" x14ac:dyDescent="0.55000000000000004">
      <c r="B60" s="52"/>
      <c r="E60" s="7"/>
      <c r="G60" s="40" t="str">
        <f>IFERROR('Data Transformation'!M58," ")</f>
        <v xml:space="preserve"> </v>
      </c>
      <c r="L60" s="68" t="str">
        <f t="shared" si="0"/>
        <v xml:space="preserve"> </v>
      </c>
      <c r="M60" s="69" t="str">
        <f>IF(L60=" "," ",(IF($L60&gt;0,INDEX('Bin Analysis'!$C$3:$S$10110,MATCH($L60,'Bin Analysis'!$L$3:$L$10110,0),MATCH(M$5,'Bin Analysis'!$C$2:$S$2,0))," ")))</f>
        <v xml:space="preserve"> </v>
      </c>
      <c r="N60" s="70" t="str">
        <f>IF($L60=" "," ",(IF($M60=FALSE," ",(IF($M60&gt;0,INDEX('Bin Analysis'!$C$3:$S$10110,MATCH($L60,'Bin Analysis'!$L$3:$L$10110,0),MATCH(N$5,'Bin Analysis'!$C$2:$S$2,0))," ")))))</f>
        <v xml:space="preserve"> </v>
      </c>
      <c r="O60" s="70" t="str">
        <f>IF($L60=" "," ",(IF($M60=FALSE," ",(IF($M60&gt;0,INDEX('Bin Analysis'!$C$3:$S$10110,MATCH($L60,'Bin Analysis'!$L$3:$L$10110,0),MATCH(O$5,'Bin Analysis'!$C$2:$S$2,0))," ")))))</f>
        <v xml:space="preserve"> </v>
      </c>
      <c r="P60" s="70" t="str">
        <f>IF($L60=" "," ",(IF($M60=FALSE," ",(IF($M60&gt;0,INDEX('Bin Analysis'!$C$3:$S$10110,MATCH($L60,'Bin Analysis'!$L$3:$L$10110,0),MATCH(P$5,'Bin Analysis'!$C$2:$S$2,0))," ")))))</f>
        <v xml:space="preserve"> </v>
      </c>
      <c r="Q60" s="70" t="str">
        <f>IF($L60=" "," ",(IF($M60=FALSE," ",(IF($M60&gt;0,INDEX('Bin Analysis'!$C$3:$S$10110,MATCH($L60,'Bin Analysis'!$L$3:$L$10110,0),MATCH(Q$5,'Bin Analysis'!$C$2:$S$2,0))," ")))))</f>
        <v xml:space="preserve"> </v>
      </c>
      <c r="R60" s="70" t="str">
        <f>IF($L60=" "," ",(IF($M60=FALSE," ",(IF($M60&gt;0,INDEX('Bin Analysis'!$C$3:$S$10110,MATCH($L60,'Bin Analysis'!$L$3:$L$10110,0),MATCH(R$5,'Bin Analysis'!$C$2:$S$2,0))," ")))))</f>
        <v xml:space="preserve"> </v>
      </c>
      <c r="S60" s="70" t="str">
        <f>IF($L60=" "," ",(IF($M60=FALSE," ",(IF($M60&gt;0,INDEX('Bin Analysis'!$C$3:$S$10110,MATCH($L60,'Bin Analysis'!$L$3:$L$10110,0),MATCH(S$5,'Bin Analysis'!$C$2:$S$2,0))," ")))))</f>
        <v xml:space="preserve"> </v>
      </c>
      <c r="T60" s="70" t="str">
        <f>Assignments!K59</f>
        <v/>
      </c>
      <c r="U60" s="70" t="str">
        <f>Assignments!L59</f>
        <v/>
      </c>
      <c r="V60" s="76" t="str">
        <f>Assignments!V59</f>
        <v/>
      </c>
    </row>
    <row r="61" spans="2:22" x14ac:dyDescent="0.55000000000000004">
      <c r="B61" s="52"/>
      <c r="E61" s="7"/>
      <c r="G61" s="40" t="str">
        <f>IFERROR('Data Transformation'!M59," ")</f>
        <v xml:space="preserve"> </v>
      </c>
      <c r="L61" s="68" t="str">
        <f t="shared" si="0"/>
        <v xml:space="preserve"> </v>
      </c>
      <c r="M61" s="69" t="str">
        <f>IF(L61=" "," ",(IF($L61&gt;0,INDEX('Bin Analysis'!$C$3:$S$10110,MATCH($L61,'Bin Analysis'!$L$3:$L$10110,0),MATCH(M$5,'Bin Analysis'!$C$2:$S$2,0))," ")))</f>
        <v xml:space="preserve"> </v>
      </c>
      <c r="N61" s="70" t="str">
        <f>IF($L61=" "," ",(IF($M61=FALSE," ",(IF($M61&gt;0,INDEX('Bin Analysis'!$C$3:$S$10110,MATCH($L61,'Bin Analysis'!$L$3:$L$10110,0),MATCH(N$5,'Bin Analysis'!$C$2:$S$2,0))," ")))))</f>
        <v xml:space="preserve"> </v>
      </c>
      <c r="O61" s="70" t="str">
        <f>IF($L61=" "," ",(IF($M61=FALSE," ",(IF($M61&gt;0,INDEX('Bin Analysis'!$C$3:$S$10110,MATCH($L61,'Bin Analysis'!$L$3:$L$10110,0),MATCH(O$5,'Bin Analysis'!$C$2:$S$2,0))," ")))))</f>
        <v xml:space="preserve"> </v>
      </c>
      <c r="P61" s="70" t="str">
        <f>IF($L61=" "," ",(IF($M61=FALSE," ",(IF($M61&gt;0,INDEX('Bin Analysis'!$C$3:$S$10110,MATCH($L61,'Bin Analysis'!$L$3:$L$10110,0),MATCH(P$5,'Bin Analysis'!$C$2:$S$2,0))," ")))))</f>
        <v xml:space="preserve"> </v>
      </c>
      <c r="Q61" s="70" t="str">
        <f>IF($L61=" "," ",(IF($M61=FALSE," ",(IF($M61&gt;0,INDEX('Bin Analysis'!$C$3:$S$10110,MATCH($L61,'Bin Analysis'!$L$3:$L$10110,0),MATCH(Q$5,'Bin Analysis'!$C$2:$S$2,0))," ")))))</f>
        <v xml:space="preserve"> </v>
      </c>
      <c r="R61" s="70" t="str">
        <f>IF($L61=" "," ",(IF($M61=FALSE," ",(IF($M61&gt;0,INDEX('Bin Analysis'!$C$3:$S$10110,MATCH($L61,'Bin Analysis'!$L$3:$L$10110,0),MATCH(R$5,'Bin Analysis'!$C$2:$S$2,0))," ")))))</f>
        <v xml:space="preserve"> </v>
      </c>
      <c r="S61" s="70" t="str">
        <f>IF($L61=" "," ",(IF($M61=FALSE," ",(IF($M61&gt;0,INDEX('Bin Analysis'!$C$3:$S$10110,MATCH($L61,'Bin Analysis'!$L$3:$L$10110,0),MATCH(S$5,'Bin Analysis'!$C$2:$S$2,0))," ")))))</f>
        <v xml:space="preserve"> </v>
      </c>
      <c r="T61" s="70" t="str">
        <f>Assignments!K60</f>
        <v/>
      </c>
      <c r="U61" s="70" t="str">
        <f>Assignments!L60</f>
        <v/>
      </c>
      <c r="V61" s="76" t="str">
        <f>Assignments!V60</f>
        <v/>
      </c>
    </row>
    <row r="62" spans="2:22" x14ac:dyDescent="0.55000000000000004">
      <c r="B62" s="52"/>
      <c r="E62" s="7"/>
      <c r="G62" s="40" t="str">
        <f>IFERROR('Data Transformation'!M60," ")</f>
        <v xml:space="preserve"> </v>
      </c>
      <c r="L62" s="68" t="str">
        <f t="shared" si="0"/>
        <v xml:space="preserve"> </v>
      </c>
      <c r="M62" s="69" t="str">
        <f>IF(L62=" "," ",(IF($L62&gt;0,INDEX('Bin Analysis'!$C$3:$S$10110,MATCH($L62,'Bin Analysis'!$L$3:$L$10110,0),MATCH(M$5,'Bin Analysis'!$C$2:$S$2,0))," ")))</f>
        <v xml:space="preserve"> </v>
      </c>
      <c r="N62" s="70" t="str">
        <f>IF($L62=" "," ",(IF($M62=FALSE," ",(IF($M62&gt;0,INDEX('Bin Analysis'!$C$3:$S$10110,MATCH($L62,'Bin Analysis'!$L$3:$L$10110,0),MATCH(N$5,'Bin Analysis'!$C$2:$S$2,0))," ")))))</f>
        <v xml:space="preserve"> </v>
      </c>
      <c r="O62" s="70" t="str">
        <f>IF($L62=" "," ",(IF($M62=FALSE," ",(IF($M62&gt;0,INDEX('Bin Analysis'!$C$3:$S$10110,MATCH($L62,'Bin Analysis'!$L$3:$L$10110,0),MATCH(O$5,'Bin Analysis'!$C$2:$S$2,0))," ")))))</f>
        <v xml:space="preserve"> </v>
      </c>
      <c r="P62" s="70" t="str">
        <f>IF($L62=" "," ",(IF($M62=FALSE," ",(IF($M62&gt;0,INDEX('Bin Analysis'!$C$3:$S$10110,MATCH($L62,'Bin Analysis'!$L$3:$L$10110,0),MATCH(P$5,'Bin Analysis'!$C$2:$S$2,0))," ")))))</f>
        <v xml:space="preserve"> </v>
      </c>
      <c r="Q62" s="70" t="str">
        <f>IF($L62=" "," ",(IF($M62=FALSE," ",(IF($M62&gt;0,INDEX('Bin Analysis'!$C$3:$S$10110,MATCH($L62,'Bin Analysis'!$L$3:$L$10110,0),MATCH(Q$5,'Bin Analysis'!$C$2:$S$2,0))," ")))))</f>
        <v xml:space="preserve"> </v>
      </c>
      <c r="R62" s="70" t="str">
        <f>IF($L62=" "," ",(IF($M62=FALSE," ",(IF($M62&gt;0,INDEX('Bin Analysis'!$C$3:$S$10110,MATCH($L62,'Bin Analysis'!$L$3:$L$10110,0),MATCH(R$5,'Bin Analysis'!$C$2:$S$2,0))," ")))))</f>
        <v xml:space="preserve"> </v>
      </c>
      <c r="S62" s="70" t="str">
        <f>IF($L62=" "," ",(IF($M62=FALSE," ",(IF($M62&gt;0,INDEX('Bin Analysis'!$C$3:$S$10110,MATCH($L62,'Bin Analysis'!$L$3:$L$10110,0),MATCH(S$5,'Bin Analysis'!$C$2:$S$2,0))," ")))))</f>
        <v xml:space="preserve"> </v>
      </c>
      <c r="T62" s="70" t="str">
        <f>Assignments!K61</f>
        <v/>
      </c>
      <c r="U62" s="70" t="str">
        <f>Assignments!L61</f>
        <v/>
      </c>
      <c r="V62" s="76" t="str">
        <f>Assignments!V61</f>
        <v/>
      </c>
    </row>
    <row r="63" spans="2:22" x14ac:dyDescent="0.55000000000000004">
      <c r="B63" s="52"/>
      <c r="E63" s="7"/>
      <c r="G63" s="40" t="str">
        <f>IFERROR('Data Transformation'!M61," ")</f>
        <v xml:space="preserve"> </v>
      </c>
      <c r="L63" s="68" t="str">
        <f t="shared" si="0"/>
        <v xml:space="preserve"> </v>
      </c>
      <c r="M63" s="69" t="str">
        <f>IF(L63=" "," ",(IF($L63&gt;0,INDEX('Bin Analysis'!$C$3:$S$10110,MATCH($L63,'Bin Analysis'!$L$3:$L$10110,0),MATCH(M$5,'Bin Analysis'!$C$2:$S$2,0))," ")))</f>
        <v xml:space="preserve"> </v>
      </c>
      <c r="N63" s="70" t="str">
        <f>IF($L63=" "," ",(IF($M63=FALSE," ",(IF($M63&gt;0,INDEX('Bin Analysis'!$C$3:$S$10110,MATCH($L63,'Bin Analysis'!$L$3:$L$10110,0),MATCH(N$5,'Bin Analysis'!$C$2:$S$2,0))," ")))))</f>
        <v xml:space="preserve"> </v>
      </c>
      <c r="O63" s="70" t="str">
        <f>IF($L63=" "," ",(IF($M63=FALSE," ",(IF($M63&gt;0,INDEX('Bin Analysis'!$C$3:$S$10110,MATCH($L63,'Bin Analysis'!$L$3:$L$10110,0),MATCH(O$5,'Bin Analysis'!$C$2:$S$2,0))," ")))))</f>
        <v xml:space="preserve"> </v>
      </c>
      <c r="P63" s="70" t="str">
        <f>IF($L63=" "," ",(IF($M63=FALSE," ",(IF($M63&gt;0,INDEX('Bin Analysis'!$C$3:$S$10110,MATCH($L63,'Bin Analysis'!$L$3:$L$10110,0),MATCH(P$5,'Bin Analysis'!$C$2:$S$2,0))," ")))))</f>
        <v xml:space="preserve"> </v>
      </c>
      <c r="Q63" s="70" t="str">
        <f>IF($L63=" "," ",(IF($M63=FALSE," ",(IF($M63&gt;0,INDEX('Bin Analysis'!$C$3:$S$10110,MATCH($L63,'Bin Analysis'!$L$3:$L$10110,0),MATCH(Q$5,'Bin Analysis'!$C$2:$S$2,0))," ")))))</f>
        <v xml:space="preserve"> </v>
      </c>
      <c r="R63" s="70" t="str">
        <f>IF($L63=" "," ",(IF($M63=FALSE," ",(IF($M63&gt;0,INDEX('Bin Analysis'!$C$3:$S$10110,MATCH($L63,'Bin Analysis'!$L$3:$L$10110,0),MATCH(R$5,'Bin Analysis'!$C$2:$S$2,0))," ")))))</f>
        <v xml:space="preserve"> </v>
      </c>
      <c r="S63" s="70" t="str">
        <f>IF($L63=" "," ",(IF($M63=FALSE," ",(IF($M63&gt;0,INDEX('Bin Analysis'!$C$3:$S$10110,MATCH($L63,'Bin Analysis'!$L$3:$L$10110,0),MATCH(S$5,'Bin Analysis'!$C$2:$S$2,0))," ")))))</f>
        <v xml:space="preserve"> </v>
      </c>
      <c r="T63" s="70" t="str">
        <f>Assignments!K62</f>
        <v/>
      </c>
      <c r="U63" s="70" t="str">
        <f>Assignments!L62</f>
        <v/>
      </c>
      <c r="V63" s="76" t="str">
        <f>Assignments!V62</f>
        <v/>
      </c>
    </row>
    <row r="64" spans="2:22" x14ac:dyDescent="0.55000000000000004">
      <c r="B64" s="52"/>
      <c r="E64" s="7"/>
      <c r="G64" s="40" t="str">
        <f>IFERROR('Data Transformation'!M62," ")</f>
        <v xml:space="preserve"> </v>
      </c>
      <c r="L64" s="68" t="str">
        <f t="shared" si="0"/>
        <v xml:space="preserve"> </v>
      </c>
      <c r="M64" s="69" t="str">
        <f>IF(L64=" "," ",(IF($L64&gt;0,INDEX('Bin Analysis'!$C$3:$S$10110,MATCH($L64,'Bin Analysis'!$L$3:$L$10110,0),MATCH(M$5,'Bin Analysis'!$C$2:$S$2,0))," ")))</f>
        <v xml:space="preserve"> </v>
      </c>
      <c r="N64" s="70" t="str">
        <f>IF($L64=" "," ",(IF($M64=FALSE," ",(IF($M64&gt;0,INDEX('Bin Analysis'!$C$3:$S$10110,MATCH($L64,'Bin Analysis'!$L$3:$L$10110,0),MATCH(N$5,'Bin Analysis'!$C$2:$S$2,0))," ")))))</f>
        <v xml:space="preserve"> </v>
      </c>
      <c r="O64" s="70" t="str">
        <f>IF($L64=" "," ",(IF($M64=FALSE," ",(IF($M64&gt;0,INDEX('Bin Analysis'!$C$3:$S$10110,MATCH($L64,'Bin Analysis'!$L$3:$L$10110,0),MATCH(O$5,'Bin Analysis'!$C$2:$S$2,0))," ")))))</f>
        <v xml:space="preserve"> </v>
      </c>
      <c r="P64" s="70" t="str">
        <f>IF($L64=" "," ",(IF($M64=FALSE," ",(IF($M64&gt;0,INDEX('Bin Analysis'!$C$3:$S$10110,MATCH($L64,'Bin Analysis'!$L$3:$L$10110,0),MATCH(P$5,'Bin Analysis'!$C$2:$S$2,0))," ")))))</f>
        <v xml:space="preserve"> </v>
      </c>
      <c r="Q64" s="70" t="str">
        <f>IF($L64=" "," ",(IF($M64=FALSE," ",(IF($M64&gt;0,INDEX('Bin Analysis'!$C$3:$S$10110,MATCH($L64,'Bin Analysis'!$L$3:$L$10110,0),MATCH(Q$5,'Bin Analysis'!$C$2:$S$2,0))," ")))))</f>
        <v xml:space="preserve"> </v>
      </c>
      <c r="R64" s="70" t="str">
        <f>IF($L64=" "," ",(IF($M64=FALSE," ",(IF($M64&gt;0,INDEX('Bin Analysis'!$C$3:$S$10110,MATCH($L64,'Bin Analysis'!$L$3:$L$10110,0),MATCH(R$5,'Bin Analysis'!$C$2:$S$2,0))," ")))))</f>
        <v xml:space="preserve"> </v>
      </c>
      <c r="S64" s="70" t="str">
        <f>IF($L64=" "," ",(IF($M64=FALSE," ",(IF($M64&gt;0,INDEX('Bin Analysis'!$C$3:$S$10110,MATCH($L64,'Bin Analysis'!$L$3:$L$10110,0),MATCH(S$5,'Bin Analysis'!$C$2:$S$2,0))," ")))))</f>
        <v xml:space="preserve"> </v>
      </c>
      <c r="T64" s="70" t="str">
        <f>Assignments!K63</f>
        <v/>
      </c>
      <c r="U64" s="70" t="str">
        <f>Assignments!L63</f>
        <v/>
      </c>
      <c r="V64" s="76" t="str">
        <f>Assignments!V63</f>
        <v/>
      </c>
    </row>
    <row r="65" spans="2:22" x14ac:dyDescent="0.55000000000000004">
      <c r="B65" s="52"/>
      <c r="E65" s="7"/>
      <c r="G65" s="40" t="str">
        <f>IFERROR('Data Transformation'!M63," ")</f>
        <v xml:space="preserve"> </v>
      </c>
      <c r="L65" s="68" t="str">
        <f t="shared" si="0"/>
        <v xml:space="preserve"> </v>
      </c>
      <c r="M65" s="69" t="str">
        <f>IF(L65=" "," ",(IF($L65&gt;0,INDEX('Bin Analysis'!$C$3:$S$10110,MATCH($L65,'Bin Analysis'!$L$3:$L$10110,0),MATCH(M$5,'Bin Analysis'!$C$2:$S$2,0))," ")))</f>
        <v xml:space="preserve"> </v>
      </c>
      <c r="N65" s="70" t="str">
        <f>IF($L65=" "," ",(IF($M65=FALSE," ",(IF($M65&gt;0,INDEX('Bin Analysis'!$C$3:$S$10110,MATCH($L65,'Bin Analysis'!$L$3:$L$10110,0),MATCH(N$5,'Bin Analysis'!$C$2:$S$2,0))," ")))))</f>
        <v xml:space="preserve"> </v>
      </c>
      <c r="O65" s="70" t="str">
        <f>IF($L65=" "," ",(IF($M65=FALSE," ",(IF($M65&gt;0,INDEX('Bin Analysis'!$C$3:$S$10110,MATCH($L65,'Bin Analysis'!$L$3:$L$10110,0),MATCH(O$5,'Bin Analysis'!$C$2:$S$2,0))," ")))))</f>
        <v xml:space="preserve"> </v>
      </c>
      <c r="P65" s="70" t="str">
        <f>IF($L65=" "," ",(IF($M65=FALSE," ",(IF($M65&gt;0,INDEX('Bin Analysis'!$C$3:$S$10110,MATCH($L65,'Bin Analysis'!$L$3:$L$10110,0),MATCH(P$5,'Bin Analysis'!$C$2:$S$2,0))," ")))))</f>
        <v xml:space="preserve"> </v>
      </c>
      <c r="Q65" s="70" t="str">
        <f>IF($L65=" "," ",(IF($M65=FALSE," ",(IF($M65&gt;0,INDEX('Bin Analysis'!$C$3:$S$10110,MATCH($L65,'Bin Analysis'!$L$3:$L$10110,0),MATCH(Q$5,'Bin Analysis'!$C$2:$S$2,0))," ")))))</f>
        <v xml:space="preserve"> </v>
      </c>
      <c r="R65" s="70" t="str">
        <f>IF($L65=" "," ",(IF($M65=FALSE," ",(IF($M65&gt;0,INDEX('Bin Analysis'!$C$3:$S$10110,MATCH($L65,'Bin Analysis'!$L$3:$L$10110,0),MATCH(R$5,'Bin Analysis'!$C$2:$S$2,0))," ")))))</f>
        <v xml:space="preserve"> </v>
      </c>
      <c r="S65" s="70" t="str">
        <f>IF($L65=" "," ",(IF($M65=FALSE," ",(IF($M65&gt;0,INDEX('Bin Analysis'!$C$3:$S$10110,MATCH($L65,'Bin Analysis'!$L$3:$L$10110,0),MATCH(S$5,'Bin Analysis'!$C$2:$S$2,0))," ")))))</f>
        <v xml:space="preserve"> </v>
      </c>
      <c r="T65" s="70" t="str">
        <f>Assignments!K64</f>
        <v/>
      </c>
      <c r="U65" s="70" t="str">
        <f>Assignments!L64</f>
        <v/>
      </c>
      <c r="V65" s="76" t="str">
        <f>Assignments!V64</f>
        <v/>
      </c>
    </row>
    <row r="66" spans="2:22" x14ac:dyDescent="0.55000000000000004">
      <c r="B66" s="52"/>
      <c r="E66" s="7"/>
      <c r="G66" s="40" t="str">
        <f>IFERROR('Data Transformation'!M64," ")</f>
        <v xml:space="preserve"> </v>
      </c>
      <c r="L66" s="68" t="str">
        <f t="shared" si="0"/>
        <v xml:space="preserve"> </v>
      </c>
      <c r="M66" s="69" t="str">
        <f>IF(L66=" "," ",(IF($L66&gt;0,INDEX('Bin Analysis'!$C$3:$S$10110,MATCH($L66,'Bin Analysis'!$L$3:$L$10110,0),MATCH(M$5,'Bin Analysis'!$C$2:$S$2,0))," ")))</f>
        <v xml:space="preserve"> </v>
      </c>
      <c r="N66" s="70" t="str">
        <f>IF($L66=" "," ",(IF($M66=FALSE," ",(IF($M66&gt;0,INDEX('Bin Analysis'!$C$3:$S$10110,MATCH($L66,'Bin Analysis'!$L$3:$L$10110,0),MATCH(N$5,'Bin Analysis'!$C$2:$S$2,0))," ")))))</f>
        <v xml:space="preserve"> </v>
      </c>
      <c r="O66" s="70" t="str">
        <f>IF($L66=" "," ",(IF($M66=FALSE," ",(IF($M66&gt;0,INDEX('Bin Analysis'!$C$3:$S$10110,MATCH($L66,'Bin Analysis'!$L$3:$L$10110,0),MATCH(O$5,'Bin Analysis'!$C$2:$S$2,0))," ")))))</f>
        <v xml:space="preserve"> </v>
      </c>
      <c r="P66" s="70" t="str">
        <f>IF($L66=" "," ",(IF($M66=FALSE," ",(IF($M66&gt;0,INDEX('Bin Analysis'!$C$3:$S$10110,MATCH($L66,'Bin Analysis'!$L$3:$L$10110,0),MATCH(P$5,'Bin Analysis'!$C$2:$S$2,0))," ")))))</f>
        <v xml:space="preserve"> </v>
      </c>
      <c r="Q66" s="70" t="str">
        <f>IF($L66=" "," ",(IF($M66=FALSE," ",(IF($M66&gt;0,INDEX('Bin Analysis'!$C$3:$S$10110,MATCH($L66,'Bin Analysis'!$L$3:$L$10110,0),MATCH(Q$5,'Bin Analysis'!$C$2:$S$2,0))," ")))))</f>
        <v xml:space="preserve"> </v>
      </c>
      <c r="R66" s="70" t="str">
        <f>IF($L66=" "," ",(IF($M66=FALSE," ",(IF($M66&gt;0,INDEX('Bin Analysis'!$C$3:$S$10110,MATCH($L66,'Bin Analysis'!$L$3:$L$10110,0),MATCH(R$5,'Bin Analysis'!$C$2:$S$2,0))," ")))))</f>
        <v xml:space="preserve"> </v>
      </c>
      <c r="S66" s="70" t="str">
        <f>IF($L66=" "," ",(IF($M66=FALSE," ",(IF($M66&gt;0,INDEX('Bin Analysis'!$C$3:$S$10110,MATCH($L66,'Bin Analysis'!$L$3:$L$10110,0),MATCH(S$5,'Bin Analysis'!$C$2:$S$2,0))," ")))))</f>
        <v xml:space="preserve"> </v>
      </c>
      <c r="T66" s="70" t="str">
        <f>Assignments!K65</f>
        <v/>
      </c>
      <c r="U66" s="70" t="str">
        <f>Assignments!L65</f>
        <v/>
      </c>
      <c r="V66" s="76" t="str">
        <f>Assignments!V65</f>
        <v/>
      </c>
    </row>
    <row r="67" spans="2:22" x14ac:dyDescent="0.55000000000000004">
      <c r="B67" s="52"/>
      <c r="E67" s="7"/>
      <c r="G67" s="40" t="str">
        <f>IFERROR('Data Transformation'!M65," ")</f>
        <v xml:space="preserve"> </v>
      </c>
      <c r="L67" s="68" t="str">
        <f t="shared" si="0"/>
        <v xml:space="preserve"> </v>
      </c>
      <c r="M67" s="69" t="str">
        <f>IF(L67=" "," ",(IF($L67&gt;0,INDEX('Bin Analysis'!$C$3:$S$10110,MATCH($L67,'Bin Analysis'!$L$3:$L$10110,0),MATCH(M$5,'Bin Analysis'!$C$2:$S$2,0))," ")))</f>
        <v xml:space="preserve"> </v>
      </c>
      <c r="N67" s="70" t="str">
        <f>IF($L67=" "," ",(IF($M67=FALSE," ",(IF($M67&gt;0,INDEX('Bin Analysis'!$C$3:$S$10110,MATCH($L67,'Bin Analysis'!$L$3:$L$10110,0),MATCH(N$5,'Bin Analysis'!$C$2:$S$2,0))," ")))))</f>
        <v xml:space="preserve"> </v>
      </c>
      <c r="O67" s="70" t="str">
        <f>IF($L67=" "," ",(IF($M67=FALSE," ",(IF($M67&gt;0,INDEX('Bin Analysis'!$C$3:$S$10110,MATCH($L67,'Bin Analysis'!$L$3:$L$10110,0),MATCH(O$5,'Bin Analysis'!$C$2:$S$2,0))," ")))))</f>
        <v xml:space="preserve"> </v>
      </c>
      <c r="P67" s="70" t="str">
        <f>IF($L67=" "," ",(IF($M67=FALSE," ",(IF($M67&gt;0,INDEX('Bin Analysis'!$C$3:$S$10110,MATCH($L67,'Bin Analysis'!$L$3:$L$10110,0),MATCH(P$5,'Bin Analysis'!$C$2:$S$2,0))," ")))))</f>
        <v xml:space="preserve"> </v>
      </c>
      <c r="Q67" s="70" t="str">
        <f>IF($L67=" "," ",(IF($M67=FALSE," ",(IF($M67&gt;0,INDEX('Bin Analysis'!$C$3:$S$10110,MATCH($L67,'Bin Analysis'!$L$3:$L$10110,0),MATCH(Q$5,'Bin Analysis'!$C$2:$S$2,0))," ")))))</f>
        <v xml:space="preserve"> </v>
      </c>
      <c r="R67" s="70" t="str">
        <f>IF($L67=" "," ",(IF($M67=FALSE," ",(IF($M67&gt;0,INDEX('Bin Analysis'!$C$3:$S$10110,MATCH($L67,'Bin Analysis'!$L$3:$L$10110,0),MATCH(R$5,'Bin Analysis'!$C$2:$S$2,0))," ")))))</f>
        <v xml:space="preserve"> </v>
      </c>
      <c r="S67" s="70" t="str">
        <f>IF($L67=" "," ",(IF($M67=FALSE," ",(IF($M67&gt;0,INDEX('Bin Analysis'!$C$3:$S$10110,MATCH($L67,'Bin Analysis'!$L$3:$L$10110,0),MATCH(S$5,'Bin Analysis'!$C$2:$S$2,0))," ")))))</f>
        <v xml:space="preserve"> </v>
      </c>
      <c r="T67" s="70" t="str">
        <f>Assignments!K66</f>
        <v/>
      </c>
      <c r="U67" s="70" t="str">
        <f>Assignments!L66</f>
        <v/>
      </c>
      <c r="V67" s="76" t="str">
        <f>Assignments!V66</f>
        <v/>
      </c>
    </row>
    <row r="68" spans="2:22" x14ac:dyDescent="0.55000000000000004">
      <c r="B68" s="52"/>
      <c r="E68" s="7"/>
      <c r="G68" s="40" t="str">
        <f>IFERROR('Data Transformation'!M66," ")</f>
        <v xml:space="preserve"> </v>
      </c>
      <c r="L68" s="68" t="str">
        <f t="shared" si="0"/>
        <v xml:space="preserve"> </v>
      </c>
      <c r="M68" s="69" t="str">
        <f>IF(L68=" "," ",(IF($L68&gt;0,INDEX('Bin Analysis'!$C$3:$S$10110,MATCH($L68,'Bin Analysis'!$L$3:$L$10110,0),MATCH(M$5,'Bin Analysis'!$C$2:$S$2,0))," ")))</f>
        <v xml:space="preserve"> </v>
      </c>
      <c r="N68" s="70" t="str">
        <f>IF($L68=" "," ",(IF($M68=FALSE," ",(IF($M68&gt;0,INDEX('Bin Analysis'!$C$3:$S$10110,MATCH($L68,'Bin Analysis'!$L$3:$L$10110,0),MATCH(N$5,'Bin Analysis'!$C$2:$S$2,0))," ")))))</f>
        <v xml:space="preserve"> </v>
      </c>
      <c r="O68" s="70" t="str">
        <f>IF($L68=" "," ",(IF($M68=FALSE," ",(IF($M68&gt;0,INDEX('Bin Analysis'!$C$3:$S$10110,MATCH($L68,'Bin Analysis'!$L$3:$L$10110,0),MATCH(O$5,'Bin Analysis'!$C$2:$S$2,0))," ")))))</f>
        <v xml:space="preserve"> </v>
      </c>
      <c r="P68" s="70" t="str">
        <f>IF($L68=" "," ",(IF($M68=FALSE," ",(IF($M68&gt;0,INDEX('Bin Analysis'!$C$3:$S$10110,MATCH($L68,'Bin Analysis'!$L$3:$L$10110,0),MATCH(P$5,'Bin Analysis'!$C$2:$S$2,0))," ")))))</f>
        <v xml:space="preserve"> </v>
      </c>
      <c r="Q68" s="70" t="str">
        <f>IF($L68=" "," ",(IF($M68=FALSE," ",(IF($M68&gt;0,INDEX('Bin Analysis'!$C$3:$S$10110,MATCH($L68,'Bin Analysis'!$L$3:$L$10110,0),MATCH(Q$5,'Bin Analysis'!$C$2:$S$2,0))," ")))))</f>
        <v xml:space="preserve"> </v>
      </c>
      <c r="R68" s="70" t="str">
        <f>IF($L68=" "," ",(IF($M68=FALSE," ",(IF($M68&gt;0,INDEX('Bin Analysis'!$C$3:$S$10110,MATCH($L68,'Bin Analysis'!$L$3:$L$10110,0),MATCH(R$5,'Bin Analysis'!$C$2:$S$2,0))," ")))))</f>
        <v xml:space="preserve"> </v>
      </c>
      <c r="S68" s="70" t="str">
        <f>IF($L68=" "," ",(IF($M68=FALSE," ",(IF($M68&gt;0,INDEX('Bin Analysis'!$C$3:$S$10110,MATCH($L68,'Bin Analysis'!$L$3:$L$10110,0),MATCH(S$5,'Bin Analysis'!$C$2:$S$2,0))," ")))))</f>
        <v xml:space="preserve"> </v>
      </c>
      <c r="T68" s="70" t="str">
        <f>Assignments!K67</f>
        <v/>
      </c>
      <c r="U68" s="70" t="str">
        <f>Assignments!L67</f>
        <v/>
      </c>
      <c r="V68" s="76" t="str">
        <f>Assignments!V67</f>
        <v/>
      </c>
    </row>
    <row r="69" spans="2:22" x14ac:dyDescent="0.55000000000000004">
      <c r="B69" s="52"/>
      <c r="E69" s="7"/>
      <c r="G69" s="40" t="str">
        <f>IFERROR('Data Transformation'!M67," ")</f>
        <v xml:space="preserve"> </v>
      </c>
      <c r="L69" s="68" t="str">
        <f t="shared" si="0"/>
        <v xml:space="preserve"> </v>
      </c>
      <c r="M69" s="69" t="str">
        <f>IF(L69=" "," ",(IF($L69&gt;0,INDEX('Bin Analysis'!$C$3:$S$10110,MATCH($L69,'Bin Analysis'!$L$3:$L$10110,0),MATCH(M$5,'Bin Analysis'!$C$2:$S$2,0))," ")))</f>
        <v xml:space="preserve"> </v>
      </c>
      <c r="N69" s="70" t="str">
        <f>IF($L69=" "," ",(IF($M69=FALSE," ",(IF($M69&gt;0,INDEX('Bin Analysis'!$C$3:$S$10110,MATCH($L69,'Bin Analysis'!$L$3:$L$10110,0),MATCH(N$5,'Bin Analysis'!$C$2:$S$2,0))," ")))))</f>
        <v xml:space="preserve"> </v>
      </c>
      <c r="O69" s="70" t="str">
        <f>IF($L69=" "," ",(IF($M69=FALSE," ",(IF($M69&gt;0,INDEX('Bin Analysis'!$C$3:$S$10110,MATCH($L69,'Bin Analysis'!$L$3:$L$10110,0),MATCH(O$5,'Bin Analysis'!$C$2:$S$2,0))," ")))))</f>
        <v xml:space="preserve"> </v>
      </c>
      <c r="P69" s="70" t="str">
        <f>IF($L69=" "," ",(IF($M69=FALSE," ",(IF($M69&gt;0,INDEX('Bin Analysis'!$C$3:$S$10110,MATCH($L69,'Bin Analysis'!$L$3:$L$10110,0),MATCH(P$5,'Bin Analysis'!$C$2:$S$2,0))," ")))))</f>
        <v xml:space="preserve"> </v>
      </c>
      <c r="Q69" s="70" t="str">
        <f>IF($L69=" "," ",(IF($M69=FALSE," ",(IF($M69&gt;0,INDEX('Bin Analysis'!$C$3:$S$10110,MATCH($L69,'Bin Analysis'!$L$3:$L$10110,0),MATCH(Q$5,'Bin Analysis'!$C$2:$S$2,0))," ")))))</f>
        <v xml:space="preserve"> </v>
      </c>
      <c r="R69" s="70" t="str">
        <f>IF($L69=" "," ",(IF($M69=FALSE," ",(IF($M69&gt;0,INDEX('Bin Analysis'!$C$3:$S$10110,MATCH($L69,'Bin Analysis'!$L$3:$L$10110,0),MATCH(R$5,'Bin Analysis'!$C$2:$S$2,0))," ")))))</f>
        <v xml:space="preserve"> </v>
      </c>
      <c r="S69" s="70" t="str">
        <f>IF($L69=" "," ",(IF($M69=FALSE," ",(IF($M69&gt;0,INDEX('Bin Analysis'!$C$3:$S$10110,MATCH($L69,'Bin Analysis'!$L$3:$L$10110,0),MATCH(S$5,'Bin Analysis'!$C$2:$S$2,0))," ")))))</f>
        <v xml:space="preserve"> </v>
      </c>
      <c r="T69" s="70" t="str">
        <f>Assignments!K68</f>
        <v/>
      </c>
      <c r="U69" s="70" t="str">
        <f>Assignments!L68</f>
        <v/>
      </c>
      <c r="V69" s="76" t="str">
        <f>Assignments!V68</f>
        <v/>
      </c>
    </row>
    <row r="70" spans="2:22" x14ac:dyDescent="0.55000000000000004">
      <c r="B70" s="52"/>
      <c r="E70" s="7"/>
      <c r="G70" s="40" t="str">
        <f>IFERROR('Data Transformation'!M68," ")</f>
        <v xml:space="preserve"> </v>
      </c>
      <c r="L70" s="68" t="str">
        <f t="shared" si="0"/>
        <v xml:space="preserve"> </v>
      </c>
      <c r="M70" s="69" t="str">
        <f>IF(L70=" "," ",(IF($L70&gt;0,INDEX('Bin Analysis'!$C$3:$S$10110,MATCH($L70,'Bin Analysis'!$L$3:$L$10110,0),MATCH(M$5,'Bin Analysis'!$C$2:$S$2,0))," ")))</f>
        <v xml:space="preserve"> </v>
      </c>
      <c r="N70" s="70" t="str">
        <f>IF($L70=" "," ",(IF($M70=FALSE," ",(IF($M70&gt;0,INDEX('Bin Analysis'!$C$3:$S$10110,MATCH($L70,'Bin Analysis'!$L$3:$L$10110,0),MATCH(N$5,'Bin Analysis'!$C$2:$S$2,0))," ")))))</f>
        <v xml:space="preserve"> </v>
      </c>
      <c r="O70" s="70" t="str">
        <f>IF($L70=" "," ",(IF($M70=FALSE," ",(IF($M70&gt;0,INDEX('Bin Analysis'!$C$3:$S$10110,MATCH($L70,'Bin Analysis'!$L$3:$L$10110,0),MATCH(O$5,'Bin Analysis'!$C$2:$S$2,0))," ")))))</f>
        <v xml:space="preserve"> </v>
      </c>
      <c r="P70" s="70" t="str">
        <f>IF($L70=" "," ",(IF($M70=FALSE," ",(IF($M70&gt;0,INDEX('Bin Analysis'!$C$3:$S$10110,MATCH($L70,'Bin Analysis'!$L$3:$L$10110,0),MATCH(P$5,'Bin Analysis'!$C$2:$S$2,0))," ")))))</f>
        <v xml:space="preserve"> </v>
      </c>
      <c r="Q70" s="70" t="str">
        <f>IF($L70=" "," ",(IF($M70=FALSE," ",(IF($M70&gt;0,INDEX('Bin Analysis'!$C$3:$S$10110,MATCH($L70,'Bin Analysis'!$L$3:$L$10110,0),MATCH(Q$5,'Bin Analysis'!$C$2:$S$2,0))," ")))))</f>
        <v xml:space="preserve"> </v>
      </c>
      <c r="R70" s="70" t="str">
        <f>IF($L70=" "," ",(IF($M70=FALSE," ",(IF($M70&gt;0,INDEX('Bin Analysis'!$C$3:$S$10110,MATCH($L70,'Bin Analysis'!$L$3:$L$10110,0),MATCH(R$5,'Bin Analysis'!$C$2:$S$2,0))," ")))))</f>
        <v xml:space="preserve"> </v>
      </c>
      <c r="S70" s="70" t="str">
        <f>IF($L70=" "," ",(IF($M70=FALSE," ",(IF($M70&gt;0,INDEX('Bin Analysis'!$C$3:$S$10110,MATCH($L70,'Bin Analysis'!$L$3:$L$10110,0),MATCH(S$5,'Bin Analysis'!$C$2:$S$2,0))," ")))))</f>
        <v xml:space="preserve"> </v>
      </c>
      <c r="T70" s="70" t="str">
        <f>Assignments!K69</f>
        <v/>
      </c>
      <c r="U70" s="70" t="str">
        <f>Assignments!L69</f>
        <v/>
      </c>
      <c r="V70" s="76" t="str">
        <f>Assignments!V69</f>
        <v/>
      </c>
    </row>
    <row r="71" spans="2:22" x14ac:dyDescent="0.55000000000000004">
      <c r="B71" s="52"/>
      <c r="E71" s="7"/>
      <c r="G71" s="40" t="str">
        <f>IFERROR('Data Transformation'!M69," ")</f>
        <v xml:space="preserve"> </v>
      </c>
      <c r="L71" s="68" t="str">
        <f t="shared" ref="L71:L134" si="2">$G72</f>
        <v xml:space="preserve"> </v>
      </c>
      <c r="M71" s="69" t="str">
        <f>IF(L71=" "," ",(IF($L71&gt;0,INDEX('Bin Analysis'!$C$3:$S$10110,MATCH($L71,'Bin Analysis'!$L$3:$L$10110,0),MATCH(M$5,'Bin Analysis'!$C$2:$S$2,0))," ")))</f>
        <v xml:space="preserve"> </v>
      </c>
      <c r="N71" s="70" t="str">
        <f>IF($L71=" "," ",(IF($M71=FALSE," ",(IF($M71&gt;0,INDEX('Bin Analysis'!$C$3:$S$10110,MATCH($L71,'Bin Analysis'!$L$3:$L$10110,0),MATCH(N$5,'Bin Analysis'!$C$2:$S$2,0))," ")))))</f>
        <v xml:space="preserve"> </v>
      </c>
      <c r="O71" s="70" t="str">
        <f>IF($L71=" "," ",(IF($M71=FALSE," ",(IF($M71&gt;0,INDEX('Bin Analysis'!$C$3:$S$10110,MATCH($L71,'Bin Analysis'!$L$3:$L$10110,0),MATCH(O$5,'Bin Analysis'!$C$2:$S$2,0))," ")))))</f>
        <v xml:space="preserve"> </v>
      </c>
      <c r="P71" s="70" t="str">
        <f>IF($L71=" "," ",(IF($M71=FALSE," ",(IF($M71&gt;0,INDEX('Bin Analysis'!$C$3:$S$10110,MATCH($L71,'Bin Analysis'!$L$3:$L$10110,0),MATCH(P$5,'Bin Analysis'!$C$2:$S$2,0))," ")))))</f>
        <v xml:space="preserve"> </v>
      </c>
      <c r="Q71" s="70" t="str">
        <f>IF($L71=" "," ",(IF($M71=FALSE," ",(IF($M71&gt;0,INDEX('Bin Analysis'!$C$3:$S$10110,MATCH($L71,'Bin Analysis'!$L$3:$L$10110,0),MATCH(Q$5,'Bin Analysis'!$C$2:$S$2,0))," ")))))</f>
        <v xml:space="preserve"> </v>
      </c>
      <c r="R71" s="70" t="str">
        <f>IF($L71=" "," ",(IF($M71=FALSE," ",(IF($M71&gt;0,INDEX('Bin Analysis'!$C$3:$S$10110,MATCH($L71,'Bin Analysis'!$L$3:$L$10110,0),MATCH(R$5,'Bin Analysis'!$C$2:$S$2,0))," ")))))</f>
        <v xml:space="preserve"> </v>
      </c>
      <c r="S71" s="70" t="str">
        <f>IF($L71=" "," ",(IF($M71=FALSE," ",(IF($M71&gt;0,INDEX('Bin Analysis'!$C$3:$S$10110,MATCH($L71,'Bin Analysis'!$L$3:$L$10110,0),MATCH(S$5,'Bin Analysis'!$C$2:$S$2,0))," ")))))</f>
        <v xml:space="preserve"> </v>
      </c>
      <c r="T71" s="70" t="str">
        <f>Assignments!K70</f>
        <v/>
      </c>
      <c r="U71" s="70" t="str">
        <f>Assignments!L70</f>
        <v/>
      </c>
      <c r="V71" s="76" t="str">
        <f>Assignments!V70</f>
        <v/>
      </c>
    </row>
    <row r="72" spans="2:22" x14ac:dyDescent="0.55000000000000004">
      <c r="B72" s="52"/>
      <c r="E72" s="7"/>
      <c r="G72" s="40" t="str">
        <f>IFERROR('Data Transformation'!M70," ")</f>
        <v xml:space="preserve"> </v>
      </c>
      <c r="L72" s="68" t="str">
        <f t="shared" si="2"/>
        <v xml:space="preserve"> </v>
      </c>
      <c r="M72" s="69" t="str">
        <f>IF(L72=" "," ",(IF($L72&gt;0,INDEX('Bin Analysis'!$C$3:$S$10110,MATCH($L72,'Bin Analysis'!$L$3:$L$10110,0),MATCH(M$5,'Bin Analysis'!$C$2:$S$2,0))," ")))</f>
        <v xml:space="preserve"> </v>
      </c>
      <c r="N72" s="70" t="str">
        <f>IF($L72=" "," ",(IF($M72=FALSE," ",(IF($M72&gt;0,INDEX('Bin Analysis'!$C$3:$S$10110,MATCH($L72,'Bin Analysis'!$L$3:$L$10110,0),MATCH(N$5,'Bin Analysis'!$C$2:$S$2,0))," ")))))</f>
        <v xml:space="preserve"> </v>
      </c>
      <c r="O72" s="70" t="str">
        <f>IF($L72=" "," ",(IF($M72=FALSE," ",(IF($M72&gt;0,INDEX('Bin Analysis'!$C$3:$S$10110,MATCH($L72,'Bin Analysis'!$L$3:$L$10110,0),MATCH(O$5,'Bin Analysis'!$C$2:$S$2,0))," ")))))</f>
        <v xml:space="preserve"> </v>
      </c>
      <c r="P72" s="70" t="str">
        <f>IF($L72=" "," ",(IF($M72=FALSE," ",(IF($M72&gt;0,INDEX('Bin Analysis'!$C$3:$S$10110,MATCH($L72,'Bin Analysis'!$L$3:$L$10110,0),MATCH(P$5,'Bin Analysis'!$C$2:$S$2,0))," ")))))</f>
        <v xml:space="preserve"> </v>
      </c>
      <c r="Q72" s="70" t="str">
        <f>IF($L72=" "," ",(IF($M72=FALSE," ",(IF($M72&gt;0,INDEX('Bin Analysis'!$C$3:$S$10110,MATCH($L72,'Bin Analysis'!$L$3:$L$10110,0),MATCH(Q$5,'Bin Analysis'!$C$2:$S$2,0))," ")))))</f>
        <v xml:space="preserve"> </v>
      </c>
      <c r="R72" s="70" t="str">
        <f>IF($L72=" "," ",(IF($M72=FALSE," ",(IF($M72&gt;0,INDEX('Bin Analysis'!$C$3:$S$10110,MATCH($L72,'Bin Analysis'!$L$3:$L$10110,0),MATCH(R$5,'Bin Analysis'!$C$2:$S$2,0))," ")))))</f>
        <v xml:space="preserve"> </v>
      </c>
      <c r="S72" s="70" t="str">
        <f>IF($L72=" "," ",(IF($M72=FALSE," ",(IF($M72&gt;0,INDEX('Bin Analysis'!$C$3:$S$10110,MATCH($L72,'Bin Analysis'!$L$3:$L$10110,0),MATCH(S$5,'Bin Analysis'!$C$2:$S$2,0))," ")))))</f>
        <v xml:space="preserve"> </v>
      </c>
      <c r="T72" s="70" t="str">
        <f>Assignments!K71</f>
        <v/>
      </c>
      <c r="U72" s="70" t="str">
        <f>Assignments!L71</f>
        <v/>
      </c>
      <c r="V72" s="76" t="str">
        <f>Assignments!V71</f>
        <v/>
      </c>
    </row>
    <row r="73" spans="2:22" x14ac:dyDescent="0.55000000000000004">
      <c r="B73" s="52"/>
      <c r="E73" s="7"/>
      <c r="G73" s="40" t="str">
        <f>IFERROR('Data Transformation'!M71," ")</f>
        <v xml:space="preserve"> </v>
      </c>
      <c r="L73" s="68" t="str">
        <f t="shared" si="2"/>
        <v xml:space="preserve"> </v>
      </c>
      <c r="M73" s="69" t="str">
        <f>IF(L73=" "," ",(IF($L73&gt;0,INDEX('Bin Analysis'!$C$3:$S$10110,MATCH($L73,'Bin Analysis'!$L$3:$L$10110,0),MATCH(M$5,'Bin Analysis'!$C$2:$S$2,0))," ")))</f>
        <v xml:space="preserve"> </v>
      </c>
      <c r="N73" s="70" t="str">
        <f>IF($L73=" "," ",(IF($M73=FALSE," ",(IF($M73&gt;0,INDEX('Bin Analysis'!$C$3:$S$10110,MATCH($L73,'Bin Analysis'!$L$3:$L$10110,0),MATCH(N$5,'Bin Analysis'!$C$2:$S$2,0))," ")))))</f>
        <v xml:space="preserve"> </v>
      </c>
      <c r="O73" s="70" t="str">
        <f>IF($L73=" "," ",(IF($M73=FALSE," ",(IF($M73&gt;0,INDEX('Bin Analysis'!$C$3:$S$10110,MATCH($L73,'Bin Analysis'!$L$3:$L$10110,0),MATCH(O$5,'Bin Analysis'!$C$2:$S$2,0))," ")))))</f>
        <v xml:space="preserve"> </v>
      </c>
      <c r="P73" s="70" t="str">
        <f>IF($L73=" "," ",(IF($M73=FALSE," ",(IF($M73&gt;0,INDEX('Bin Analysis'!$C$3:$S$10110,MATCH($L73,'Bin Analysis'!$L$3:$L$10110,0),MATCH(P$5,'Bin Analysis'!$C$2:$S$2,0))," ")))))</f>
        <v xml:space="preserve"> </v>
      </c>
      <c r="Q73" s="70" t="str">
        <f>IF($L73=" "," ",(IF($M73=FALSE," ",(IF($M73&gt;0,INDEX('Bin Analysis'!$C$3:$S$10110,MATCH($L73,'Bin Analysis'!$L$3:$L$10110,0),MATCH(Q$5,'Bin Analysis'!$C$2:$S$2,0))," ")))))</f>
        <v xml:space="preserve"> </v>
      </c>
      <c r="R73" s="70" t="str">
        <f>IF($L73=" "," ",(IF($M73=FALSE," ",(IF($M73&gt;0,INDEX('Bin Analysis'!$C$3:$S$10110,MATCH($L73,'Bin Analysis'!$L$3:$L$10110,0),MATCH(R$5,'Bin Analysis'!$C$2:$S$2,0))," ")))))</f>
        <v xml:space="preserve"> </v>
      </c>
      <c r="S73" s="70" t="str">
        <f>IF($L73=" "," ",(IF($M73=FALSE," ",(IF($M73&gt;0,INDEX('Bin Analysis'!$C$3:$S$10110,MATCH($L73,'Bin Analysis'!$L$3:$L$10110,0),MATCH(S$5,'Bin Analysis'!$C$2:$S$2,0))," ")))))</f>
        <v xml:space="preserve"> </v>
      </c>
      <c r="T73" s="70" t="str">
        <f>Assignments!K72</f>
        <v/>
      </c>
      <c r="U73" s="70" t="str">
        <f>Assignments!L72</f>
        <v/>
      </c>
      <c r="V73" s="76" t="str">
        <f>Assignments!V72</f>
        <v/>
      </c>
    </row>
    <row r="74" spans="2:22" x14ac:dyDescent="0.55000000000000004">
      <c r="B74" s="52"/>
      <c r="E74" s="7"/>
      <c r="G74" s="40" t="str">
        <f>IFERROR('Data Transformation'!M72," ")</f>
        <v xml:space="preserve"> </v>
      </c>
      <c r="L74" s="68" t="str">
        <f t="shared" si="2"/>
        <v xml:space="preserve"> </v>
      </c>
      <c r="M74" s="69" t="str">
        <f>IF(L74=" "," ",(IF($L74&gt;0,INDEX('Bin Analysis'!$C$3:$S$10110,MATCH($L74,'Bin Analysis'!$L$3:$L$10110,0),MATCH(M$5,'Bin Analysis'!$C$2:$S$2,0))," ")))</f>
        <v xml:space="preserve"> </v>
      </c>
      <c r="N74" s="70" t="str">
        <f>IF($L74=" "," ",(IF($M74=FALSE," ",(IF($M74&gt;0,INDEX('Bin Analysis'!$C$3:$S$10110,MATCH($L74,'Bin Analysis'!$L$3:$L$10110,0),MATCH(N$5,'Bin Analysis'!$C$2:$S$2,0))," ")))))</f>
        <v xml:space="preserve"> </v>
      </c>
      <c r="O74" s="70" t="str">
        <f>IF($L74=" "," ",(IF($M74=FALSE," ",(IF($M74&gt;0,INDEX('Bin Analysis'!$C$3:$S$10110,MATCH($L74,'Bin Analysis'!$L$3:$L$10110,0),MATCH(O$5,'Bin Analysis'!$C$2:$S$2,0))," ")))))</f>
        <v xml:space="preserve"> </v>
      </c>
      <c r="P74" s="70" t="str">
        <f>IF($L74=" "," ",(IF($M74=FALSE," ",(IF($M74&gt;0,INDEX('Bin Analysis'!$C$3:$S$10110,MATCH($L74,'Bin Analysis'!$L$3:$L$10110,0),MATCH(P$5,'Bin Analysis'!$C$2:$S$2,0))," ")))))</f>
        <v xml:space="preserve"> </v>
      </c>
      <c r="Q74" s="70" t="str">
        <f>IF($L74=" "," ",(IF($M74=FALSE," ",(IF($M74&gt;0,INDEX('Bin Analysis'!$C$3:$S$10110,MATCH($L74,'Bin Analysis'!$L$3:$L$10110,0),MATCH(Q$5,'Bin Analysis'!$C$2:$S$2,0))," ")))))</f>
        <v xml:space="preserve"> </v>
      </c>
      <c r="R74" s="70" t="str">
        <f>IF($L74=" "," ",(IF($M74=FALSE," ",(IF($M74&gt;0,INDEX('Bin Analysis'!$C$3:$S$10110,MATCH($L74,'Bin Analysis'!$L$3:$L$10110,0),MATCH(R$5,'Bin Analysis'!$C$2:$S$2,0))," ")))))</f>
        <v xml:space="preserve"> </v>
      </c>
      <c r="S74" s="70" t="str">
        <f>IF($L74=" "," ",(IF($M74=FALSE," ",(IF($M74&gt;0,INDEX('Bin Analysis'!$C$3:$S$10110,MATCH($L74,'Bin Analysis'!$L$3:$L$10110,0),MATCH(S$5,'Bin Analysis'!$C$2:$S$2,0))," ")))))</f>
        <v xml:space="preserve"> </v>
      </c>
      <c r="T74" s="70" t="str">
        <f>Assignments!K73</f>
        <v/>
      </c>
      <c r="U74" s="70" t="str">
        <f>Assignments!L73</f>
        <v/>
      </c>
      <c r="V74" s="76" t="str">
        <f>Assignments!V73</f>
        <v/>
      </c>
    </row>
    <row r="75" spans="2:22" x14ac:dyDescent="0.55000000000000004">
      <c r="B75" s="52"/>
      <c r="E75" s="7"/>
      <c r="G75" s="40" t="str">
        <f>IFERROR('Data Transformation'!M73," ")</f>
        <v xml:space="preserve"> </v>
      </c>
      <c r="L75" s="68" t="str">
        <f t="shared" si="2"/>
        <v xml:space="preserve"> </v>
      </c>
      <c r="M75" s="69" t="str">
        <f>IF(L75=" "," ",(IF($L75&gt;0,INDEX('Bin Analysis'!$C$3:$S$10110,MATCH($L75,'Bin Analysis'!$L$3:$L$10110,0),MATCH(M$5,'Bin Analysis'!$C$2:$S$2,0))," ")))</f>
        <v xml:space="preserve"> </v>
      </c>
      <c r="N75" s="70" t="str">
        <f>IF($L75=" "," ",(IF($M75=FALSE," ",(IF($M75&gt;0,INDEX('Bin Analysis'!$C$3:$S$10110,MATCH($L75,'Bin Analysis'!$L$3:$L$10110,0),MATCH(N$5,'Bin Analysis'!$C$2:$S$2,0))," ")))))</f>
        <v xml:space="preserve"> </v>
      </c>
      <c r="O75" s="70" t="str">
        <f>IF($L75=" "," ",(IF($M75=FALSE," ",(IF($M75&gt;0,INDEX('Bin Analysis'!$C$3:$S$10110,MATCH($L75,'Bin Analysis'!$L$3:$L$10110,0),MATCH(O$5,'Bin Analysis'!$C$2:$S$2,0))," ")))))</f>
        <v xml:space="preserve"> </v>
      </c>
      <c r="P75" s="70" t="str">
        <f>IF($L75=" "," ",(IF($M75=FALSE," ",(IF($M75&gt;0,INDEX('Bin Analysis'!$C$3:$S$10110,MATCH($L75,'Bin Analysis'!$L$3:$L$10110,0),MATCH(P$5,'Bin Analysis'!$C$2:$S$2,0))," ")))))</f>
        <v xml:space="preserve"> </v>
      </c>
      <c r="Q75" s="70" t="str">
        <f>IF($L75=" "," ",(IF($M75=FALSE," ",(IF($M75&gt;0,INDEX('Bin Analysis'!$C$3:$S$10110,MATCH($L75,'Bin Analysis'!$L$3:$L$10110,0),MATCH(Q$5,'Bin Analysis'!$C$2:$S$2,0))," ")))))</f>
        <v xml:space="preserve"> </v>
      </c>
      <c r="R75" s="70" t="str">
        <f>IF($L75=" "," ",(IF($M75=FALSE," ",(IF($M75&gt;0,INDEX('Bin Analysis'!$C$3:$S$10110,MATCH($L75,'Bin Analysis'!$L$3:$L$10110,0),MATCH(R$5,'Bin Analysis'!$C$2:$S$2,0))," ")))))</f>
        <v xml:space="preserve"> </v>
      </c>
      <c r="S75" s="70" t="str">
        <f>IF($L75=" "," ",(IF($M75=FALSE," ",(IF($M75&gt;0,INDEX('Bin Analysis'!$C$3:$S$10110,MATCH($L75,'Bin Analysis'!$L$3:$L$10110,0),MATCH(S$5,'Bin Analysis'!$C$2:$S$2,0))," ")))))</f>
        <v xml:space="preserve"> </v>
      </c>
      <c r="T75" s="70" t="str">
        <f>Assignments!K74</f>
        <v/>
      </c>
      <c r="U75" s="70" t="str">
        <f>Assignments!L74</f>
        <v/>
      </c>
      <c r="V75" s="76" t="str">
        <f>Assignments!V74</f>
        <v/>
      </c>
    </row>
    <row r="76" spans="2:22" x14ac:dyDescent="0.55000000000000004">
      <c r="B76" s="52"/>
      <c r="E76" s="7"/>
      <c r="G76" s="40" t="str">
        <f>IFERROR('Data Transformation'!M74," ")</f>
        <v xml:space="preserve"> </v>
      </c>
      <c r="L76" s="68" t="str">
        <f t="shared" si="2"/>
        <v xml:space="preserve"> </v>
      </c>
      <c r="M76" s="69" t="str">
        <f>IF(L76=" "," ",(IF($L76&gt;0,INDEX('Bin Analysis'!$C$3:$S$10110,MATCH($L76,'Bin Analysis'!$L$3:$L$10110,0),MATCH(M$5,'Bin Analysis'!$C$2:$S$2,0))," ")))</f>
        <v xml:space="preserve"> </v>
      </c>
      <c r="N76" s="70" t="str">
        <f>IF($L76=" "," ",(IF($M76=FALSE," ",(IF($M76&gt;0,INDEX('Bin Analysis'!$C$3:$S$10110,MATCH($L76,'Bin Analysis'!$L$3:$L$10110,0),MATCH(N$5,'Bin Analysis'!$C$2:$S$2,0))," ")))))</f>
        <v xml:space="preserve"> </v>
      </c>
      <c r="O76" s="70" t="str">
        <f>IF($L76=" "," ",(IF($M76=FALSE," ",(IF($M76&gt;0,INDEX('Bin Analysis'!$C$3:$S$10110,MATCH($L76,'Bin Analysis'!$L$3:$L$10110,0),MATCH(O$5,'Bin Analysis'!$C$2:$S$2,0))," ")))))</f>
        <v xml:space="preserve"> </v>
      </c>
      <c r="P76" s="70" t="str">
        <f>IF($L76=" "," ",(IF($M76=FALSE," ",(IF($M76&gt;0,INDEX('Bin Analysis'!$C$3:$S$10110,MATCH($L76,'Bin Analysis'!$L$3:$L$10110,0),MATCH(P$5,'Bin Analysis'!$C$2:$S$2,0))," ")))))</f>
        <v xml:space="preserve"> </v>
      </c>
      <c r="Q76" s="70" t="str">
        <f>IF($L76=" "," ",(IF($M76=FALSE," ",(IF($M76&gt;0,INDEX('Bin Analysis'!$C$3:$S$10110,MATCH($L76,'Bin Analysis'!$L$3:$L$10110,0),MATCH(Q$5,'Bin Analysis'!$C$2:$S$2,0))," ")))))</f>
        <v xml:space="preserve"> </v>
      </c>
      <c r="R76" s="70" t="str">
        <f>IF($L76=" "," ",(IF($M76=FALSE," ",(IF($M76&gt;0,INDEX('Bin Analysis'!$C$3:$S$10110,MATCH($L76,'Bin Analysis'!$L$3:$L$10110,0),MATCH(R$5,'Bin Analysis'!$C$2:$S$2,0))," ")))))</f>
        <v xml:space="preserve"> </v>
      </c>
      <c r="S76" s="70" t="str">
        <f>IF($L76=" "," ",(IF($M76=FALSE," ",(IF($M76&gt;0,INDEX('Bin Analysis'!$C$3:$S$10110,MATCH($L76,'Bin Analysis'!$L$3:$L$10110,0),MATCH(S$5,'Bin Analysis'!$C$2:$S$2,0))," ")))))</f>
        <v xml:space="preserve"> </v>
      </c>
      <c r="T76" s="70" t="str">
        <f>Assignments!K75</f>
        <v/>
      </c>
      <c r="U76" s="70" t="str">
        <f>Assignments!L75</f>
        <v/>
      </c>
      <c r="V76" s="76" t="str">
        <f>Assignments!V75</f>
        <v/>
      </c>
    </row>
    <row r="77" spans="2:22" x14ac:dyDescent="0.55000000000000004">
      <c r="B77" s="52"/>
      <c r="E77" s="7"/>
      <c r="G77" s="40" t="str">
        <f>IFERROR('Data Transformation'!M75," ")</f>
        <v xml:space="preserve"> </v>
      </c>
      <c r="L77" s="68" t="str">
        <f t="shared" si="2"/>
        <v xml:space="preserve"> </v>
      </c>
      <c r="M77" s="69" t="str">
        <f>IF(L77=" "," ",(IF($L77&gt;0,INDEX('Bin Analysis'!$C$3:$S$10110,MATCH($L77,'Bin Analysis'!$L$3:$L$10110,0),MATCH(M$5,'Bin Analysis'!$C$2:$S$2,0))," ")))</f>
        <v xml:space="preserve"> </v>
      </c>
      <c r="N77" s="70" t="str">
        <f>IF($L77=" "," ",(IF($M77=FALSE," ",(IF($M77&gt;0,INDEX('Bin Analysis'!$C$3:$S$10110,MATCH($L77,'Bin Analysis'!$L$3:$L$10110,0),MATCH(N$5,'Bin Analysis'!$C$2:$S$2,0))," ")))))</f>
        <v xml:space="preserve"> </v>
      </c>
      <c r="O77" s="70" t="str">
        <f>IF($L77=" "," ",(IF($M77=FALSE," ",(IF($M77&gt;0,INDEX('Bin Analysis'!$C$3:$S$10110,MATCH($L77,'Bin Analysis'!$L$3:$L$10110,0),MATCH(O$5,'Bin Analysis'!$C$2:$S$2,0))," ")))))</f>
        <v xml:space="preserve"> </v>
      </c>
      <c r="P77" s="70" t="str">
        <f>IF($L77=" "," ",(IF($M77=FALSE," ",(IF($M77&gt;0,INDEX('Bin Analysis'!$C$3:$S$10110,MATCH($L77,'Bin Analysis'!$L$3:$L$10110,0),MATCH(P$5,'Bin Analysis'!$C$2:$S$2,0))," ")))))</f>
        <v xml:space="preserve"> </v>
      </c>
      <c r="Q77" s="70" t="str">
        <f>IF($L77=" "," ",(IF($M77=FALSE," ",(IF($M77&gt;0,INDEX('Bin Analysis'!$C$3:$S$10110,MATCH($L77,'Bin Analysis'!$L$3:$L$10110,0),MATCH(Q$5,'Bin Analysis'!$C$2:$S$2,0))," ")))))</f>
        <v xml:space="preserve"> </v>
      </c>
      <c r="R77" s="70" t="str">
        <f>IF($L77=" "," ",(IF($M77=FALSE," ",(IF($M77&gt;0,INDEX('Bin Analysis'!$C$3:$S$10110,MATCH($L77,'Bin Analysis'!$L$3:$L$10110,0),MATCH(R$5,'Bin Analysis'!$C$2:$S$2,0))," ")))))</f>
        <v xml:space="preserve"> </v>
      </c>
      <c r="S77" s="70" t="str">
        <f>IF($L77=" "," ",(IF($M77=FALSE," ",(IF($M77&gt;0,INDEX('Bin Analysis'!$C$3:$S$10110,MATCH($L77,'Bin Analysis'!$L$3:$L$10110,0),MATCH(S$5,'Bin Analysis'!$C$2:$S$2,0))," ")))))</f>
        <v xml:space="preserve"> </v>
      </c>
      <c r="T77" s="70" t="str">
        <f>Assignments!K76</f>
        <v/>
      </c>
      <c r="U77" s="70" t="str">
        <f>Assignments!L76</f>
        <v/>
      </c>
      <c r="V77" s="76" t="str">
        <f>Assignments!V76</f>
        <v/>
      </c>
    </row>
    <row r="78" spans="2:22" x14ac:dyDescent="0.55000000000000004">
      <c r="B78" s="52"/>
      <c r="E78" s="7"/>
      <c r="G78" s="40" t="str">
        <f>IFERROR('Data Transformation'!M76," ")</f>
        <v xml:space="preserve"> </v>
      </c>
      <c r="L78" s="68" t="str">
        <f t="shared" si="2"/>
        <v xml:space="preserve"> </v>
      </c>
      <c r="M78" s="69" t="str">
        <f>IF(L78=" "," ",(IF($L78&gt;0,INDEX('Bin Analysis'!$C$3:$S$10110,MATCH($L78,'Bin Analysis'!$L$3:$L$10110,0),MATCH(M$5,'Bin Analysis'!$C$2:$S$2,0))," ")))</f>
        <v xml:space="preserve"> </v>
      </c>
      <c r="N78" s="70" t="str">
        <f>IF($L78=" "," ",(IF($M78=FALSE," ",(IF($M78&gt;0,INDEX('Bin Analysis'!$C$3:$S$10110,MATCH($L78,'Bin Analysis'!$L$3:$L$10110,0),MATCH(N$5,'Bin Analysis'!$C$2:$S$2,0))," ")))))</f>
        <v xml:space="preserve"> </v>
      </c>
      <c r="O78" s="70" t="str">
        <f>IF($L78=" "," ",(IF($M78=FALSE," ",(IF($M78&gt;0,INDEX('Bin Analysis'!$C$3:$S$10110,MATCH($L78,'Bin Analysis'!$L$3:$L$10110,0),MATCH(O$5,'Bin Analysis'!$C$2:$S$2,0))," ")))))</f>
        <v xml:space="preserve"> </v>
      </c>
      <c r="P78" s="70" t="str">
        <f>IF($L78=" "," ",(IF($M78=FALSE," ",(IF($M78&gt;0,INDEX('Bin Analysis'!$C$3:$S$10110,MATCH($L78,'Bin Analysis'!$L$3:$L$10110,0),MATCH(P$5,'Bin Analysis'!$C$2:$S$2,0))," ")))))</f>
        <v xml:space="preserve"> </v>
      </c>
      <c r="Q78" s="70" t="str">
        <f>IF($L78=" "," ",(IF($M78=FALSE," ",(IF($M78&gt;0,INDEX('Bin Analysis'!$C$3:$S$10110,MATCH($L78,'Bin Analysis'!$L$3:$L$10110,0),MATCH(Q$5,'Bin Analysis'!$C$2:$S$2,0))," ")))))</f>
        <v xml:space="preserve"> </v>
      </c>
      <c r="R78" s="70" t="str">
        <f>IF($L78=" "," ",(IF($M78=FALSE," ",(IF($M78&gt;0,INDEX('Bin Analysis'!$C$3:$S$10110,MATCH($L78,'Bin Analysis'!$L$3:$L$10110,0),MATCH(R$5,'Bin Analysis'!$C$2:$S$2,0))," ")))))</f>
        <v xml:space="preserve"> </v>
      </c>
      <c r="S78" s="70" t="str">
        <f>IF($L78=" "," ",(IF($M78=FALSE," ",(IF($M78&gt;0,INDEX('Bin Analysis'!$C$3:$S$10110,MATCH($L78,'Bin Analysis'!$L$3:$L$10110,0),MATCH(S$5,'Bin Analysis'!$C$2:$S$2,0))," ")))))</f>
        <v xml:space="preserve"> </v>
      </c>
      <c r="T78" s="70" t="str">
        <f>Assignments!K77</f>
        <v/>
      </c>
      <c r="U78" s="70" t="str">
        <f>Assignments!L77</f>
        <v/>
      </c>
      <c r="V78" s="76" t="str">
        <f>Assignments!V77</f>
        <v/>
      </c>
    </row>
    <row r="79" spans="2:22" x14ac:dyDescent="0.55000000000000004">
      <c r="B79" s="52"/>
      <c r="E79" s="7"/>
      <c r="G79" s="40" t="str">
        <f>IFERROR('Data Transformation'!M77," ")</f>
        <v xml:space="preserve"> </v>
      </c>
      <c r="L79" s="68" t="str">
        <f t="shared" si="2"/>
        <v xml:space="preserve"> </v>
      </c>
      <c r="M79" s="69" t="str">
        <f>IF(L79=" "," ",(IF($L79&gt;0,INDEX('Bin Analysis'!$C$3:$S$10110,MATCH($L79,'Bin Analysis'!$L$3:$L$10110,0),MATCH(M$5,'Bin Analysis'!$C$2:$S$2,0))," ")))</f>
        <v xml:space="preserve"> </v>
      </c>
      <c r="N79" s="70" t="str">
        <f>IF($L79=" "," ",(IF($M79=FALSE," ",(IF($M79&gt;0,INDEX('Bin Analysis'!$C$3:$S$10110,MATCH($L79,'Bin Analysis'!$L$3:$L$10110,0),MATCH(N$5,'Bin Analysis'!$C$2:$S$2,0))," ")))))</f>
        <v xml:space="preserve"> </v>
      </c>
      <c r="O79" s="70" t="str">
        <f>IF($L79=" "," ",(IF($M79=FALSE," ",(IF($M79&gt;0,INDEX('Bin Analysis'!$C$3:$S$10110,MATCH($L79,'Bin Analysis'!$L$3:$L$10110,0),MATCH(O$5,'Bin Analysis'!$C$2:$S$2,0))," ")))))</f>
        <v xml:space="preserve"> </v>
      </c>
      <c r="P79" s="70" t="str">
        <f>IF($L79=" "," ",(IF($M79=FALSE," ",(IF($M79&gt;0,INDEX('Bin Analysis'!$C$3:$S$10110,MATCH($L79,'Bin Analysis'!$L$3:$L$10110,0),MATCH(P$5,'Bin Analysis'!$C$2:$S$2,0))," ")))))</f>
        <v xml:space="preserve"> </v>
      </c>
      <c r="Q79" s="70" t="str">
        <f>IF($L79=" "," ",(IF($M79=FALSE," ",(IF($M79&gt;0,INDEX('Bin Analysis'!$C$3:$S$10110,MATCH($L79,'Bin Analysis'!$L$3:$L$10110,0),MATCH(Q$5,'Bin Analysis'!$C$2:$S$2,0))," ")))))</f>
        <v xml:space="preserve"> </v>
      </c>
      <c r="R79" s="70" t="str">
        <f>IF($L79=" "," ",(IF($M79=FALSE," ",(IF($M79&gt;0,INDEX('Bin Analysis'!$C$3:$S$10110,MATCH($L79,'Bin Analysis'!$L$3:$L$10110,0),MATCH(R$5,'Bin Analysis'!$C$2:$S$2,0))," ")))))</f>
        <v xml:space="preserve"> </v>
      </c>
      <c r="S79" s="70" t="str">
        <f>IF($L79=" "," ",(IF($M79=FALSE," ",(IF($M79&gt;0,INDEX('Bin Analysis'!$C$3:$S$10110,MATCH($L79,'Bin Analysis'!$L$3:$L$10110,0),MATCH(S$5,'Bin Analysis'!$C$2:$S$2,0))," ")))))</f>
        <v xml:space="preserve"> </v>
      </c>
      <c r="T79" s="70" t="str">
        <f>Assignments!K78</f>
        <v/>
      </c>
      <c r="U79" s="70" t="str">
        <f>Assignments!L78</f>
        <v/>
      </c>
      <c r="V79" s="76" t="str">
        <f>Assignments!V78</f>
        <v/>
      </c>
    </row>
    <row r="80" spans="2:22" x14ac:dyDescent="0.55000000000000004">
      <c r="B80" s="52"/>
      <c r="E80" s="7"/>
      <c r="G80" s="40" t="str">
        <f>IFERROR('Data Transformation'!M78," ")</f>
        <v xml:space="preserve"> </v>
      </c>
      <c r="L80" s="68" t="str">
        <f t="shared" si="2"/>
        <v xml:space="preserve"> </v>
      </c>
      <c r="M80" s="69" t="str">
        <f>IF(L80=" "," ",(IF($L80&gt;0,INDEX('Bin Analysis'!$C$3:$S$10110,MATCH($L80,'Bin Analysis'!$L$3:$L$10110,0),MATCH(M$5,'Bin Analysis'!$C$2:$S$2,0))," ")))</f>
        <v xml:space="preserve"> </v>
      </c>
      <c r="N80" s="70" t="str">
        <f>IF($L80=" "," ",(IF($M80=FALSE," ",(IF($M80&gt;0,INDEX('Bin Analysis'!$C$3:$S$10110,MATCH($L80,'Bin Analysis'!$L$3:$L$10110,0),MATCH(N$5,'Bin Analysis'!$C$2:$S$2,0))," ")))))</f>
        <v xml:space="preserve"> </v>
      </c>
      <c r="O80" s="70" t="str">
        <f>IF($L80=" "," ",(IF($M80=FALSE," ",(IF($M80&gt;0,INDEX('Bin Analysis'!$C$3:$S$10110,MATCH($L80,'Bin Analysis'!$L$3:$L$10110,0),MATCH(O$5,'Bin Analysis'!$C$2:$S$2,0))," ")))))</f>
        <v xml:space="preserve"> </v>
      </c>
      <c r="P80" s="70" t="str">
        <f>IF($L80=" "," ",(IF($M80=FALSE," ",(IF($M80&gt;0,INDEX('Bin Analysis'!$C$3:$S$10110,MATCH($L80,'Bin Analysis'!$L$3:$L$10110,0),MATCH(P$5,'Bin Analysis'!$C$2:$S$2,0))," ")))))</f>
        <v xml:space="preserve"> </v>
      </c>
      <c r="Q80" s="70" t="str">
        <f>IF($L80=" "," ",(IF($M80=FALSE," ",(IF($M80&gt;0,INDEX('Bin Analysis'!$C$3:$S$10110,MATCH($L80,'Bin Analysis'!$L$3:$L$10110,0),MATCH(Q$5,'Bin Analysis'!$C$2:$S$2,0))," ")))))</f>
        <v xml:space="preserve"> </v>
      </c>
      <c r="R80" s="70" t="str">
        <f>IF($L80=" "," ",(IF($M80=FALSE," ",(IF($M80&gt;0,INDEX('Bin Analysis'!$C$3:$S$10110,MATCH($L80,'Bin Analysis'!$L$3:$L$10110,0),MATCH(R$5,'Bin Analysis'!$C$2:$S$2,0))," ")))))</f>
        <v xml:space="preserve"> </v>
      </c>
      <c r="S80" s="70" t="str">
        <f>IF($L80=" "," ",(IF($M80=FALSE," ",(IF($M80&gt;0,INDEX('Bin Analysis'!$C$3:$S$10110,MATCH($L80,'Bin Analysis'!$L$3:$L$10110,0),MATCH(S$5,'Bin Analysis'!$C$2:$S$2,0))," ")))))</f>
        <v xml:space="preserve"> </v>
      </c>
      <c r="T80" s="70" t="str">
        <f>Assignments!K79</f>
        <v/>
      </c>
      <c r="U80" s="70" t="str">
        <f>Assignments!L79</f>
        <v/>
      </c>
      <c r="V80" s="76" t="str">
        <f>Assignments!V79</f>
        <v/>
      </c>
    </row>
    <row r="81" spans="2:22" x14ac:dyDescent="0.55000000000000004">
      <c r="B81" s="52"/>
      <c r="E81" s="7"/>
      <c r="G81" s="40" t="str">
        <f>IFERROR('Data Transformation'!M79," ")</f>
        <v xml:space="preserve"> </v>
      </c>
      <c r="L81" s="68" t="str">
        <f t="shared" si="2"/>
        <v xml:space="preserve"> </v>
      </c>
      <c r="M81" s="69" t="str">
        <f>IF(L81=" "," ",(IF($L81&gt;0,INDEX('Bin Analysis'!$C$3:$S$10110,MATCH($L81,'Bin Analysis'!$L$3:$L$10110,0),MATCH(M$5,'Bin Analysis'!$C$2:$S$2,0))," ")))</f>
        <v xml:space="preserve"> </v>
      </c>
      <c r="N81" s="70" t="str">
        <f>IF($L81=" "," ",(IF($M81=FALSE," ",(IF($M81&gt;0,INDEX('Bin Analysis'!$C$3:$S$10110,MATCH($L81,'Bin Analysis'!$L$3:$L$10110,0),MATCH(N$5,'Bin Analysis'!$C$2:$S$2,0))," ")))))</f>
        <v xml:space="preserve"> </v>
      </c>
      <c r="O81" s="70" t="str">
        <f>IF($L81=" "," ",(IF($M81=FALSE," ",(IF($M81&gt;0,INDEX('Bin Analysis'!$C$3:$S$10110,MATCH($L81,'Bin Analysis'!$L$3:$L$10110,0),MATCH(O$5,'Bin Analysis'!$C$2:$S$2,0))," ")))))</f>
        <v xml:space="preserve"> </v>
      </c>
      <c r="P81" s="70" t="str">
        <f>IF($L81=" "," ",(IF($M81=FALSE," ",(IF($M81&gt;0,INDEX('Bin Analysis'!$C$3:$S$10110,MATCH($L81,'Bin Analysis'!$L$3:$L$10110,0),MATCH(P$5,'Bin Analysis'!$C$2:$S$2,0))," ")))))</f>
        <v xml:space="preserve"> </v>
      </c>
      <c r="Q81" s="70" t="str">
        <f>IF($L81=" "," ",(IF($M81=FALSE," ",(IF($M81&gt;0,INDEX('Bin Analysis'!$C$3:$S$10110,MATCH($L81,'Bin Analysis'!$L$3:$L$10110,0),MATCH(Q$5,'Bin Analysis'!$C$2:$S$2,0))," ")))))</f>
        <v xml:space="preserve"> </v>
      </c>
      <c r="R81" s="70" t="str">
        <f>IF($L81=" "," ",(IF($M81=FALSE," ",(IF($M81&gt;0,INDEX('Bin Analysis'!$C$3:$S$10110,MATCH($L81,'Bin Analysis'!$L$3:$L$10110,0),MATCH(R$5,'Bin Analysis'!$C$2:$S$2,0))," ")))))</f>
        <v xml:space="preserve"> </v>
      </c>
      <c r="S81" s="70" t="str">
        <f>IF($L81=" "," ",(IF($M81=FALSE," ",(IF($M81&gt;0,INDEX('Bin Analysis'!$C$3:$S$10110,MATCH($L81,'Bin Analysis'!$L$3:$L$10110,0),MATCH(S$5,'Bin Analysis'!$C$2:$S$2,0))," ")))))</f>
        <v xml:space="preserve"> </v>
      </c>
      <c r="T81" s="70" t="str">
        <f>Assignments!K80</f>
        <v/>
      </c>
      <c r="U81" s="70" t="str">
        <f>Assignments!L80</f>
        <v/>
      </c>
      <c r="V81" s="76" t="str">
        <f>Assignments!V80</f>
        <v/>
      </c>
    </row>
    <row r="82" spans="2:22" x14ac:dyDescent="0.55000000000000004">
      <c r="B82" s="52"/>
      <c r="E82" s="7"/>
      <c r="G82" s="40" t="str">
        <f>IFERROR('Data Transformation'!M80," ")</f>
        <v xml:space="preserve"> </v>
      </c>
      <c r="L82" s="68" t="str">
        <f t="shared" si="2"/>
        <v xml:space="preserve"> </v>
      </c>
      <c r="M82" s="69" t="str">
        <f>IF(L82=" "," ",(IF($L82&gt;0,INDEX('Bin Analysis'!$C$3:$S$10110,MATCH($L82,'Bin Analysis'!$L$3:$L$10110,0),MATCH(M$5,'Bin Analysis'!$C$2:$S$2,0))," ")))</f>
        <v xml:space="preserve"> </v>
      </c>
      <c r="N82" s="70" t="str">
        <f>IF($L82=" "," ",(IF($M82=FALSE," ",(IF($M82&gt;0,INDEX('Bin Analysis'!$C$3:$S$10110,MATCH($L82,'Bin Analysis'!$L$3:$L$10110,0),MATCH(N$5,'Bin Analysis'!$C$2:$S$2,0))," ")))))</f>
        <v xml:space="preserve"> </v>
      </c>
      <c r="O82" s="70" t="str">
        <f>IF($L82=" "," ",(IF($M82=FALSE," ",(IF($M82&gt;0,INDEX('Bin Analysis'!$C$3:$S$10110,MATCH($L82,'Bin Analysis'!$L$3:$L$10110,0),MATCH(O$5,'Bin Analysis'!$C$2:$S$2,0))," ")))))</f>
        <v xml:space="preserve"> </v>
      </c>
      <c r="P82" s="70" t="str">
        <f>IF($L82=" "," ",(IF($M82=FALSE," ",(IF($M82&gt;0,INDEX('Bin Analysis'!$C$3:$S$10110,MATCH($L82,'Bin Analysis'!$L$3:$L$10110,0),MATCH(P$5,'Bin Analysis'!$C$2:$S$2,0))," ")))))</f>
        <v xml:space="preserve"> </v>
      </c>
      <c r="Q82" s="70" t="str">
        <f>IF($L82=" "," ",(IF($M82=FALSE," ",(IF($M82&gt;0,INDEX('Bin Analysis'!$C$3:$S$10110,MATCH($L82,'Bin Analysis'!$L$3:$L$10110,0),MATCH(Q$5,'Bin Analysis'!$C$2:$S$2,0))," ")))))</f>
        <v xml:space="preserve"> </v>
      </c>
      <c r="R82" s="70" t="str">
        <f>IF($L82=" "," ",(IF($M82=FALSE," ",(IF($M82&gt;0,INDEX('Bin Analysis'!$C$3:$S$10110,MATCH($L82,'Bin Analysis'!$L$3:$L$10110,0),MATCH(R$5,'Bin Analysis'!$C$2:$S$2,0))," ")))))</f>
        <v xml:space="preserve"> </v>
      </c>
      <c r="S82" s="70" t="str">
        <f>IF($L82=" "," ",(IF($M82=FALSE," ",(IF($M82&gt;0,INDEX('Bin Analysis'!$C$3:$S$10110,MATCH($L82,'Bin Analysis'!$L$3:$L$10110,0),MATCH(S$5,'Bin Analysis'!$C$2:$S$2,0))," ")))))</f>
        <v xml:space="preserve"> </v>
      </c>
      <c r="T82" s="70" t="str">
        <f>Assignments!K81</f>
        <v/>
      </c>
      <c r="U82" s="70" t="str">
        <f>Assignments!L81</f>
        <v/>
      </c>
      <c r="V82" s="76" t="str">
        <f>Assignments!V81</f>
        <v/>
      </c>
    </row>
    <row r="83" spans="2:22" x14ac:dyDescent="0.55000000000000004">
      <c r="B83" s="52"/>
      <c r="E83" s="7"/>
      <c r="G83" s="40" t="str">
        <f>IFERROR('Data Transformation'!M81," ")</f>
        <v xml:space="preserve"> </v>
      </c>
      <c r="L83" s="68" t="str">
        <f t="shared" si="2"/>
        <v xml:space="preserve"> </v>
      </c>
      <c r="M83" s="69" t="str">
        <f>IF(L83=" "," ",(IF($L83&gt;0,INDEX('Bin Analysis'!$C$3:$S$10110,MATCH($L83,'Bin Analysis'!$L$3:$L$10110,0),MATCH(M$5,'Bin Analysis'!$C$2:$S$2,0))," ")))</f>
        <v xml:space="preserve"> </v>
      </c>
      <c r="N83" s="70" t="str">
        <f>IF($L83=" "," ",(IF($M83=FALSE," ",(IF($M83&gt;0,INDEX('Bin Analysis'!$C$3:$S$10110,MATCH($L83,'Bin Analysis'!$L$3:$L$10110,0),MATCH(N$5,'Bin Analysis'!$C$2:$S$2,0))," ")))))</f>
        <v xml:space="preserve"> </v>
      </c>
      <c r="O83" s="70" t="str">
        <f>IF($L83=" "," ",(IF($M83=FALSE," ",(IF($M83&gt;0,INDEX('Bin Analysis'!$C$3:$S$10110,MATCH($L83,'Bin Analysis'!$L$3:$L$10110,0),MATCH(O$5,'Bin Analysis'!$C$2:$S$2,0))," ")))))</f>
        <v xml:space="preserve"> </v>
      </c>
      <c r="P83" s="70" t="str">
        <f>IF($L83=" "," ",(IF($M83=FALSE," ",(IF($M83&gt;0,INDEX('Bin Analysis'!$C$3:$S$10110,MATCH($L83,'Bin Analysis'!$L$3:$L$10110,0),MATCH(P$5,'Bin Analysis'!$C$2:$S$2,0))," ")))))</f>
        <v xml:space="preserve"> </v>
      </c>
      <c r="Q83" s="70" t="str">
        <f>IF($L83=" "," ",(IF($M83=FALSE," ",(IF($M83&gt;0,INDEX('Bin Analysis'!$C$3:$S$10110,MATCH($L83,'Bin Analysis'!$L$3:$L$10110,0),MATCH(Q$5,'Bin Analysis'!$C$2:$S$2,0))," ")))))</f>
        <v xml:space="preserve"> </v>
      </c>
      <c r="R83" s="70" t="str">
        <f>IF($L83=" "," ",(IF($M83=FALSE," ",(IF($M83&gt;0,INDEX('Bin Analysis'!$C$3:$S$10110,MATCH($L83,'Bin Analysis'!$L$3:$L$10110,0),MATCH(R$5,'Bin Analysis'!$C$2:$S$2,0))," ")))))</f>
        <v xml:space="preserve"> </v>
      </c>
      <c r="S83" s="70" t="str">
        <f>IF($L83=" "," ",(IF($M83=FALSE," ",(IF($M83&gt;0,INDEX('Bin Analysis'!$C$3:$S$10110,MATCH($L83,'Bin Analysis'!$L$3:$L$10110,0),MATCH(S$5,'Bin Analysis'!$C$2:$S$2,0))," ")))))</f>
        <v xml:space="preserve"> </v>
      </c>
      <c r="T83" s="70" t="str">
        <f>Assignments!K82</f>
        <v/>
      </c>
      <c r="U83" s="70" t="str">
        <f>Assignments!L82</f>
        <v/>
      </c>
      <c r="V83" s="76" t="str">
        <f>Assignments!V82</f>
        <v/>
      </c>
    </row>
    <row r="84" spans="2:22" x14ac:dyDescent="0.55000000000000004">
      <c r="B84" s="52"/>
      <c r="E84" s="7"/>
      <c r="G84" s="40" t="str">
        <f>IFERROR('Data Transformation'!M82," ")</f>
        <v xml:space="preserve"> </v>
      </c>
      <c r="L84" s="68" t="str">
        <f t="shared" si="2"/>
        <v xml:space="preserve"> </v>
      </c>
      <c r="M84" s="69" t="str">
        <f>IF(L84=" "," ",(IF($L84&gt;0,INDEX('Bin Analysis'!$C$3:$S$10110,MATCH($L84,'Bin Analysis'!$L$3:$L$10110,0),MATCH(M$5,'Bin Analysis'!$C$2:$S$2,0))," ")))</f>
        <v xml:space="preserve"> </v>
      </c>
      <c r="N84" s="70" t="str">
        <f>IF($L84=" "," ",(IF($M84=FALSE," ",(IF($M84&gt;0,INDEX('Bin Analysis'!$C$3:$S$10110,MATCH($L84,'Bin Analysis'!$L$3:$L$10110,0),MATCH(N$5,'Bin Analysis'!$C$2:$S$2,0))," ")))))</f>
        <v xml:space="preserve"> </v>
      </c>
      <c r="O84" s="70" t="str">
        <f>IF($L84=" "," ",(IF($M84=FALSE," ",(IF($M84&gt;0,INDEX('Bin Analysis'!$C$3:$S$10110,MATCH($L84,'Bin Analysis'!$L$3:$L$10110,0),MATCH(O$5,'Bin Analysis'!$C$2:$S$2,0))," ")))))</f>
        <v xml:space="preserve"> </v>
      </c>
      <c r="P84" s="70" t="str">
        <f>IF($L84=" "," ",(IF($M84=FALSE," ",(IF($M84&gt;0,INDEX('Bin Analysis'!$C$3:$S$10110,MATCH($L84,'Bin Analysis'!$L$3:$L$10110,0),MATCH(P$5,'Bin Analysis'!$C$2:$S$2,0))," ")))))</f>
        <v xml:space="preserve"> </v>
      </c>
      <c r="Q84" s="70" t="str">
        <f>IF($L84=" "," ",(IF($M84=FALSE," ",(IF($M84&gt;0,INDEX('Bin Analysis'!$C$3:$S$10110,MATCH($L84,'Bin Analysis'!$L$3:$L$10110,0),MATCH(Q$5,'Bin Analysis'!$C$2:$S$2,0))," ")))))</f>
        <v xml:space="preserve"> </v>
      </c>
      <c r="R84" s="70" t="str">
        <f>IF($L84=" "," ",(IF($M84=FALSE," ",(IF($M84&gt;0,INDEX('Bin Analysis'!$C$3:$S$10110,MATCH($L84,'Bin Analysis'!$L$3:$L$10110,0),MATCH(R$5,'Bin Analysis'!$C$2:$S$2,0))," ")))))</f>
        <v xml:space="preserve"> </v>
      </c>
      <c r="S84" s="70" t="str">
        <f>IF($L84=" "," ",(IF($M84=FALSE," ",(IF($M84&gt;0,INDEX('Bin Analysis'!$C$3:$S$10110,MATCH($L84,'Bin Analysis'!$L$3:$L$10110,0),MATCH(S$5,'Bin Analysis'!$C$2:$S$2,0))," ")))))</f>
        <v xml:space="preserve"> </v>
      </c>
      <c r="T84" s="70" t="str">
        <f>Assignments!K83</f>
        <v/>
      </c>
      <c r="U84" s="70" t="str">
        <f>Assignments!L83</f>
        <v/>
      </c>
      <c r="V84" s="76" t="str">
        <f>Assignments!V83</f>
        <v/>
      </c>
    </row>
    <row r="85" spans="2:22" x14ac:dyDescent="0.55000000000000004">
      <c r="B85" s="52"/>
      <c r="E85" s="7"/>
      <c r="G85" s="40" t="str">
        <f>IFERROR('Data Transformation'!M83," ")</f>
        <v xml:space="preserve"> </v>
      </c>
      <c r="L85" s="68" t="str">
        <f t="shared" si="2"/>
        <v xml:space="preserve"> </v>
      </c>
      <c r="M85" s="69" t="str">
        <f>IF(L85=" "," ",(IF($L85&gt;0,INDEX('Bin Analysis'!$C$3:$S$10110,MATCH($L85,'Bin Analysis'!$L$3:$L$10110,0),MATCH(M$5,'Bin Analysis'!$C$2:$S$2,0))," ")))</f>
        <v xml:space="preserve"> </v>
      </c>
      <c r="N85" s="70" t="str">
        <f>IF($L85=" "," ",(IF($M85=FALSE," ",(IF($M85&gt;0,INDEX('Bin Analysis'!$C$3:$S$10110,MATCH($L85,'Bin Analysis'!$L$3:$L$10110,0),MATCH(N$5,'Bin Analysis'!$C$2:$S$2,0))," ")))))</f>
        <v xml:space="preserve"> </v>
      </c>
      <c r="O85" s="70" t="str">
        <f>IF($L85=" "," ",(IF($M85=FALSE," ",(IF($M85&gt;0,INDEX('Bin Analysis'!$C$3:$S$10110,MATCH($L85,'Bin Analysis'!$L$3:$L$10110,0),MATCH(O$5,'Bin Analysis'!$C$2:$S$2,0))," ")))))</f>
        <v xml:space="preserve"> </v>
      </c>
      <c r="P85" s="70" t="str">
        <f>IF($L85=" "," ",(IF($M85=FALSE," ",(IF($M85&gt;0,INDEX('Bin Analysis'!$C$3:$S$10110,MATCH($L85,'Bin Analysis'!$L$3:$L$10110,0),MATCH(P$5,'Bin Analysis'!$C$2:$S$2,0))," ")))))</f>
        <v xml:space="preserve"> </v>
      </c>
      <c r="Q85" s="70" t="str">
        <f>IF($L85=" "," ",(IF($M85=FALSE," ",(IF($M85&gt;0,INDEX('Bin Analysis'!$C$3:$S$10110,MATCH($L85,'Bin Analysis'!$L$3:$L$10110,0),MATCH(Q$5,'Bin Analysis'!$C$2:$S$2,0))," ")))))</f>
        <v xml:space="preserve"> </v>
      </c>
      <c r="R85" s="70" t="str">
        <f>IF($L85=" "," ",(IF($M85=FALSE," ",(IF($M85&gt;0,INDEX('Bin Analysis'!$C$3:$S$10110,MATCH($L85,'Bin Analysis'!$L$3:$L$10110,0),MATCH(R$5,'Bin Analysis'!$C$2:$S$2,0))," ")))))</f>
        <v xml:space="preserve"> </v>
      </c>
      <c r="S85" s="70" t="str">
        <f>IF($L85=" "," ",(IF($M85=FALSE," ",(IF($M85&gt;0,INDEX('Bin Analysis'!$C$3:$S$10110,MATCH($L85,'Bin Analysis'!$L$3:$L$10110,0),MATCH(S$5,'Bin Analysis'!$C$2:$S$2,0))," ")))))</f>
        <v xml:space="preserve"> </v>
      </c>
      <c r="T85" s="70" t="str">
        <f>Assignments!K84</f>
        <v/>
      </c>
      <c r="U85" s="70" t="str">
        <f>Assignments!L84</f>
        <v/>
      </c>
      <c r="V85" s="76" t="str">
        <f>Assignments!V84</f>
        <v/>
      </c>
    </row>
    <row r="86" spans="2:22" x14ac:dyDescent="0.55000000000000004">
      <c r="B86" s="52"/>
      <c r="E86" s="7"/>
      <c r="G86" s="40" t="str">
        <f>IFERROR('Data Transformation'!M84," ")</f>
        <v xml:space="preserve"> </v>
      </c>
      <c r="L86" s="68" t="str">
        <f t="shared" si="2"/>
        <v xml:space="preserve"> </v>
      </c>
      <c r="M86" s="69" t="str">
        <f>IF(L86=" "," ",(IF($L86&gt;0,INDEX('Bin Analysis'!$C$3:$S$10110,MATCH($L86,'Bin Analysis'!$L$3:$L$10110,0),MATCH(M$5,'Bin Analysis'!$C$2:$S$2,0))," ")))</f>
        <v xml:space="preserve"> </v>
      </c>
      <c r="N86" s="70" t="str">
        <f>IF($L86=" "," ",(IF($M86=FALSE," ",(IF($M86&gt;0,INDEX('Bin Analysis'!$C$3:$S$10110,MATCH($L86,'Bin Analysis'!$L$3:$L$10110,0),MATCH(N$5,'Bin Analysis'!$C$2:$S$2,0))," ")))))</f>
        <v xml:space="preserve"> </v>
      </c>
      <c r="O86" s="70" t="str">
        <f>IF($L86=" "," ",(IF($M86=FALSE," ",(IF($M86&gt;0,INDEX('Bin Analysis'!$C$3:$S$10110,MATCH($L86,'Bin Analysis'!$L$3:$L$10110,0),MATCH(O$5,'Bin Analysis'!$C$2:$S$2,0))," ")))))</f>
        <v xml:space="preserve"> </v>
      </c>
      <c r="P86" s="70" t="str">
        <f>IF($L86=" "," ",(IF($M86=FALSE," ",(IF($M86&gt;0,INDEX('Bin Analysis'!$C$3:$S$10110,MATCH($L86,'Bin Analysis'!$L$3:$L$10110,0),MATCH(P$5,'Bin Analysis'!$C$2:$S$2,0))," ")))))</f>
        <v xml:space="preserve"> </v>
      </c>
      <c r="Q86" s="70" t="str">
        <f>IF($L86=" "," ",(IF($M86=FALSE," ",(IF($M86&gt;0,INDEX('Bin Analysis'!$C$3:$S$10110,MATCH($L86,'Bin Analysis'!$L$3:$L$10110,0),MATCH(Q$5,'Bin Analysis'!$C$2:$S$2,0))," ")))))</f>
        <v xml:space="preserve"> </v>
      </c>
      <c r="R86" s="70" t="str">
        <f>IF($L86=" "," ",(IF($M86=FALSE," ",(IF($M86&gt;0,INDEX('Bin Analysis'!$C$3:$S$10110,MATCH($L86,'Bin Analysis'!$L$3:$L$10110,0),MATCH(R$5,'Bin Analysis'!$C$2:$S$2,0))," ")))))</f>
        <v xml:space="preserve"> </v>
      </c>
      <c r="S86" s="70" t="str">
        <f>IF($L86=" "," ",(IF($M86=FALSE," ",(IF($M86&gt;0,INDEX('Bin Analysis'!$C$3:$S$10110,MATCH($L86,'Bin Analysis'!$L$3:$L$10110,0),MATCH(S$5,'Bin Analysis'!$C$2:$S$2,0))," ")))))</f>
        <v xml:space="preserve"> </v>
      </c>
      <c r="T86" s="70" t="str">
        <f>Assignments!K85</f>
        <v/>
      </c>
      <c r="U86" s="70" t="str">
        <f>Assignments!L85</f>
        <v/>
      </c>
      <c r="V86" s="76" t="str">
        <f>Assignments!V85</f>
        <v/>
      </c>
    </row>
    <row r="87" spans="2:22" x14ac:dyDescent="0.55000000000000004">
      <c r="B87" s="52"/>
      <c r="E87" s="7"/>
      <c r="G87" s="40" t="str">
        <f>IFERROR('Data Transformation'!M85," ")</f>
        <v xml:space="preserve"> </v>
      </c>
      <c r="L87" s="68" t="str">
        <f t="shared" si="2"/>
        <v xml:space="preserve"> </v>
      </c>
      <c r="M87" s="69" t="str">
        <f>IF(L87=" "," ",(IF($L87&gt;0,INDEX('Bin Analysis'!$C$3:$S$10110,MATCH($L87,'Bin Analysis'!$L$3:$L$10110,0),MATCH(M$5,'Bin Analysis'!$C$2:$S$2,0))," ")))</f>
        <v xml:space="preserve"> </v>
      </c>
      <c r="N87" s="70" t="str">
        <f>IF($L87=" "," ",(IF($M87=FALSE," ",(IF($M87&gt;0,INDEX('Bin Analysis'!$C$3:$S$10110,MATCH($L87,'Bin Analysis'!$L$3:$L$10110,0),MATCH(N$5,'Bin Analysis'!$C$2:$S$2,0))," ")))))</f>
        <v xml:space="preserve"> </v>
      </c>
      <c r="O87" s="70" t="str">
        <f>IF($L87=" "," ",(IF($M87=FALSE," ",(IF($M87&gt;0,INDEX('Bin Analysis'!$C$3:$S$10110,MATCH($L87,'Bin Analysis'!$L$3:$L$10110,0),MATCH(O$5,'Bin Analysis'!$C$2:$S$2,0))," ")))))</f>
        <v xml:space="preserve"> </v>
      </c>
      <c r="P87" s="70" t="str">
        <f>IF($L87=" "," ",(IF($M87=FALSE," ",(IF($M87&gt;0,INDEX('Bin Analysis'!$C$3:$S$10110,MATCH($L87,'Bin Analysis'!$L$3:$L$10110,0),MATCH(P$5,'Bin Analysis'!$C$2:$S$2,0))," ")))))</f>
        <v xml:space="preserve"> </v>
      </c>
      <c r="Q87" s="70" t="str">
        <f>IF($L87=" "," ",(IF($M87=FALSE," ",(IF($M87&gt;0,INDEX('Bin Analysis'!$C$3:$S$10110,MATCH($L87,'Bin Analysis'!$L$3:$L$10110,0),MATCH(Q$5,'Bin Analysis'!$C$2:$S$2,0))," ")))))</f>
        <v xml:space="preserve"> </v>
      </c>
      <c r="R87" s="70" t="str">
        <f>IF($L87=" "," ",(IF($M87=FALSE," ",(IF($M87&gt;0,INDEX('Bin Analysis'!$C$3:$S$10110,MATCH($L87,'Bin Analysis'!$L$3:$L$10110,0),MATCH(R$5,'Bin Analysis'!$C$2:$S$2,0))," ")))))</f>
        <v xml:space="preserve"> </v>
      </c>
      <c r="S87" s="70" t="str">
        <f>IF($L87=" "," ",(IF($M87=FALSE," ",(IF($M87&gt;0,INDEX('Bin Analysis'!$C$3:$S$10110,MATCH($L87,'Bin Analysis'!$L$3:$L$10110,0),MATCH(S$5,'Bin Analysis'!$C$2:$S$2,0))," ")))))</f>
        <v xml:space="preserve"> </v>
      </c>
      <c r="T87" s="70" t="str">
        <f>Assignments!K86</f>
        <v/>
      </c>
      <c r="U87" s="70" t="str">
        <f>Assignments!L86</f>
        <v/>
      </c>
      <c r="V87" s="76" t="str">
        <f>Assignments!V86</f>
        <v/>
      </c>
    </row>
    <row r="88" spans="2:22" x14ac:dyDescent="0.55000000000000004">
      <c r="B88" s="52"/>
      <c r="E88" s="7"/>
      <c r="G88" s="40" t="str">
        <f>IFERROR('Data Transformation'!M86," ")</f>
        <v xml:space="preserve"> </v>
      </c>
      <c r="L88" s="68" t="str">
        <f t="shared" si="2"/>
        <v xml:space="preserve"> </v>
      </c>
      <c r="M88" s="69" t="str">
        <f>IF(L88=" "," ",(IF($L88&gt;0,INDEX('Bin Analysis'!$C$3:$S$10110,MATCH($L88,'Bin Analysis'!$L$3:$L$10110,0),MATCH(M$5,'Bin Analysis'!$C$2:$S$2,0))," ")))</f>
        <v xml:space="preserve"> </v>
      </c>
      <c r="N88" s="70" t="str">
        <f>IF($L88=" "," ",(IF($M88=FALSE," ",(IF($M88&gt;0,INDEX('Bin Analysis'!$C$3:$S$10110,MATCH($L88,'Bin Analysis'!$L$3:$L$10110,0),MATCH(N$5,'Bin Analysis'!$C$2:$S$2,0))," ")))))</f>
        <v xml:space="preserve"> </v>
      </c>
      <c r="O88" s="70" t="str">
        <f>IF($L88=" "," ",(IF($M88=FALSE," ",(IF($M88&gt;0,INDEX('Bin Analysis'!$C$3:$S$10110,MATCH($L88,'Bin Analysis'!$L$3:$L$10110,0),MATCH(O$5,'Bin Analysis'!$C$2:$S$2,0))," ")))))</f>
        <v xml:space="preserve"> </v>
      </c>
      <c r="P88" s="70" t="str">
        <f>IF($L88=" "," ",(IF($M88=FALSE," ",(IF($M88&gt;0,INDEX('Bin Analysis'!$C$3:$S$10110,MATCH($L88,'Bin Analysis'!$L$3:$L$10110,0),MATCH(P$5,'Bin Analysis'!$C$2:$S$2,0))," ")))))</f>
        <v xml:space="preserve"> </v>
      </c>
      <c r="Q88" s="70" t="str">
        <f>IF($L88=" "," ",(IF($M88=FALSE," ",(IF($M88&gt;0,INDEX('Bin Analysis'!$C$3:$S$10110,MATCH($L88,'Bin Analysis'!$L$3:$L$10110,0),MATCH(Q$5,'Bin Analysis'!$C$2:$S$2,0))," ")))))</f>
        <v xml:space="preserve"> </v>
      </c>
      <c r="R88" s="70" t="str">
        <f>IF($L88=" "," ",(IF($M88=FALSE," ",(IF($M88&gt;0,INDEX('Bin Analysis'!$C$3:$S$10110,MATCH($L88,'Bin Analysis'!$L$3:$L$10110,0),MATCH(R$5,'Bin Analysis'!$C$2:$S$2,0))," ")))))</f>
        <v xml:space="preserve"> </v>
      </c>
      <c r="S88" s="70" t="str">
        <f>IF($L88=" "," ",(IF($M88=FALSE," ",(IF($M88&gt;0,INDEX('Bin Analysis'!$C$3:$S$10110,MATCH($L88,'Bin Analysis'!$L$3:$L$10110,0),MATCH(S$5,'Bin Analysis'!$C$2:$S$2,0))," ")))))</f>
        <v xml:space="preserve"> </v>
      </c>
      <c r="T88" s="70" t="str">
        <f>Assignments!K87</f>
        <v/>
      </c>
      <c r="U88" s="70" t="str">
        <f>Assignments!L87</f>
        <v/>
      </c>
      <c r="V88" s="76" t="str">
        <f>Assignments!V87</f>
        <v/>
      </c>
    </row>
    <row r="89" spans="2:22" x14ac:dyDescent="0.55000000000000004">
      <c r="B89" s="52"/>
      <c r="E89" s="7"/>
      <c r="G89" s="40" t="str">
        <f>IFERROR('Data Transformation'!M87," ")</f>
        <v xml:space="preserve"> </v>
      </c>
      <c r="L89" s="68" t="str">
        <f t="shared" si="2"/>
        <v xml:space="preserve"> </v>
      </c>
      <c r="M89" s="69" t="str">
        <f>IF(L89=" "," ",(IF($L89&gt;0,INDEX('Bin Analysis'!$C$3:$S$10110,MATCH($L89,'Bin Analysis'!$L$3:$L$10110,0),MATCH(M$5,'Bin Analysis'!$C$2:$S$2,0))," ")))</f>
        <v xml:space="preserve"> </v>
      </c>
      <c r="N89" s="70" t="str">
        <f>IF($L89=" "," ",(IF($M89=FALSE," ",(IF($M89&gt;0,INDEX('Bin Analysis'!$C$3:$S$10110,MATCH($L89,'Bin Analysis'!$L$3:$L$10110,0),MATCH(N$5,'Bin Analysis'!$C$2:$S$2,0))," ")))))</f>
        <v xml:space="preserve"> </v>
      </c>
      <c r="O89" s="70" t="str">
        <f>IF($L89=" "," ",(IF($M89=FALSE," ",(IF($M89&gt;0,INDEX('Bin Analysis'!$C$3:$S$10110,MATCH($L89,'Bin Analysis'!$L$3:$L$10110,0),MATCH(O$5,'Bin Analysis'!$C$2:$S$2,0))," ")))))</f>
        <v xml:space="preserve"> </v>
      </c>
      <c r="P89" s="70" t="str">
        <f>IF($L89=" "," ",(IF($M89=FALSE," ",(IF($M89&gt;0,INDEX('Bin Analysis'!$C$3:$S$10110,MATCH($L89,'Bin Analysis'!$L$3:$L$10110,0),MATCH(P$5,'Bin Analysis'!$C$2:$S$2,0))," ")))))</f>
        <v xml:space="preserve"> </v>
      </c>
      <c r="Q89" s="70" t="str">
        <f>IF($L89=" "," ",(IF($M89=FALSE," ",(IF($M89&gt;0,INDEX('Bin Analysis'!$C$3:$S$10110,MATCH($L89,'Bin Analysis'!$L$3:$L$10110,0),MATCH(Q$5,'Bin Analysis'!$C$2:$S$2,0))," ")))))</f>
        <v xml:space="preserve"> </v>
      </c>
      <c r="R89" s="70" t="str">
        <f>IF($L89=" "," ",(IF($M89=FALSE," ",(IF($M89&gt;0,INDEX('Bin Analysis'!$C$3:$S$10110,MATCH($L89,'Bin Analysis'!$L$3:$L$10110,0),MATCH(R$5,'Bin Analysis'!$C$2:$S$2,0))," ")))))</f>
        <v xml:space="preserve"> </v>
      </c>
      <c r="S89" s="70" t="str">
        <f>IF($L89=" "," ",(IF($M89=FALSE," ",(IF($M89&gt;0,INDEX('Bin Analysis'!$C$3:$S$10110,MATCH($L89,'Bin Analysis'!$L$3:$L$10110,0),MATCH(S$5,'Bin Analysis'!$C$2:$S$2,0))," ")))))</f>
        <v xml:space="preserve"> </v>
      </c>
      <c r="T89" s="70" t="str">
        <f>Assignments!K88</f>
        <v/>
      </c>
      <c r="U89" s="70" t="str">
        <f>Assignments!L88</f>
        <v/>
      </c>
      <c r="V89" s="76" t="str">
        <f>Assignments!V88</f>
        <v/>
      </c>
    </row>
    <row r="90" spans="2:22" x14ac:dyDescent="0.55000000000000004">
      <c r="B90" s="52"/>
      <c r="E90" s="7"/>
      <c r="G90" s="40" t="str">
        <f>IFERROR('Data Transformation'!M88," ")</f>
        <v xml:space="preserve"> </v>
      </c>
      <c r="L90" s="68" t="str">
        <f t="shared" si="2"/>
        <v xml:space="preserve"> </v>
      </c>
      <c r="M90" s="69" t="str">
        <f>IF(L90=" "," ",(IF($L90&gt;0,INDEX('Bin Analysis'!$C$3:$S$10110,MATCH($L90,'Bin Analysis'!$L$3:$L$10110,0),MATCH(M$5,'Bin Analysis'!$C$2:$S$2,0))," ")))</f>
        <v xml:space="preserve"> </v>
      </c>
      <c r="N90" s="70" t="str">
        <f>IF($L90=" "," ",(IF($M90=FALSE," ",(IF($M90&gt;0,INDEX('Bin Analysis'!$C$3:$S$10110,MATCH($L90,'Bin Analysis'!$L$3:$L$10110,0),MATCH(N$5,'Bin Analysis'!$C$2:$S$2,0))," ")))))</f>
        <v xml:space="preserve"> </v>
      </c>
      <c r="O90" s="70" t="str">
        <f>IF($L90=" "," ",(IF($M90=FALSE," ",(IF($M90&gt;0,INDEX('Bin Analysis'!$C$3:$S$10110,MATCH($L90,'Bin Analysis'!$L$3:$L$10110,0),MATCH(O$5,'Bin Analysis'!$C$2:$S$2,0))," ")))))</f>
        <v xml:space="preserve"> </v>
      </c>
      <c r="P90" s="70" t="str">
        <f>IF($L90=" "," ",(IF($M90=FALSE," ",(IF($M90&gt;0,INDEX('Bin Analysis'!$C$3:$S$10110,MATCH($L90,'Bin Analysis'!$L$3:$L$10110,0),MATCH(P$5,'Bin Analysis'!$C$2:$S$2,0))," ")))))</f>
        <v xml:space="preserve"> </v>
      </c>
      <c r="Q90" s="70" t="str">
        <f>IF($L90=" "," ",(IF($M90=FALSE," ",(IF($M90&gt;0,INDEX('Bin Analysis'!$C$3:$S$10110,MATCH($L90,'Bin Analysis'!$L$3:$L$10110,0),MATCH(Q$5,'Bin Analysis'!$C$2:$S$2,0))," ")))))</f>
        <v xml:space="preserve"> </v>
      </c>
      <c r="R90" s="70" t="str">
        <f>IF($L90=" "," ",(IF($M90=FALSE," ",(IF($M90&gt;0,INDEX('Bin Analysis'!$C$3:$S$10110,MATCH($L90,'Bin Analysis'!$L$3:$L$10110,0),MATCH(R$5,'Bin Analysis'!$C$2:$S$2,0))," ")))))</f>
        <v xml:space="preserve"> </v>
      </c>
      <c r="S90" s="70" t="str">
        <f>IF($L90=" "," ",(IF($M90=FALSE," ",(IF($M90&gt;0,INDEX('Bin Analysis'!$C$3:$S$10110,MATCH($L90,'Bin Analysis'!$L$3:$L$10110,0),MATCH(S$5,'Bin Analysis'!$C$2:$S$2,0))," ")))))</f>
        <v xml:space="preserve"> </v>
      </c>
      <c r="T90" s="70" t="str">
        <f>Assignments!K89</f>
        <v/>
      </c>
      <c r="U90" s="70" t="str">
        <f>Assignments!L89</f>
        <v/>
      </c>
      <c r="V90" s="76" t="str">
        <f>Assignments!V89</f>
        <v/>
      </c>
    </row>
    <row r="91" spans="2:22" x14ac:dyDescent="0.55000000000000004">
      <c r="B91" s="52"/>
      <c r="E91" s="7"/>
      <c r="G91" s="40" t="str">
        <f>IFERROR('Data Transformation'!M89," ")</f>
        <v xml:space="preserve"> </v>
      </c>
      <c r="L91" s="68" t="str">
        <f t="shared" si="2"/>
        <v xml:space="preserve"> </v>
      </c>
      <c r="M91" s="69" t="str">
        <f>IF(L91=" "," ",(IF($L91&gt;0,INDEX('Bin Analysis'!$C$3:$S$10110,MATCH($L91,'Bin Analysis'!$L$3:$L$10110,0),MATCH(M$5,'Bin Analysis'!$C$2:$S$2,0))," ")))</f>
        <v xml:space="preserve"> </v>
      </c>
      <c r="N91" s="70" t="str">
        <f>IF($L91=" "," ",(IF($M91=FALSE," ",(IF($M91&gt;0,INDEX('Bin Analysis'!$C$3:$S$10110,MATCH($L91,'Bin Analysis'!$L$3:$L$10110,0),MATCH(N$5,'Bin Analysis'!$C$2:$S$2,0))," ")))))</f>
        <v xml:space="preserve"> </v>
      </c>
      <c r="O91" s="70" t="str">
        <f>IF($L91=" "," ",(IF($M91=FALSE," ",(IF($M91&gt;0,INDEX('Bin Analysis'!$C$3:$S$10110,MATCH($L91,'Bin Analysis'!$L$3:$L$10110,0),MATCH(O$5,'Bin Analysis'!$C$2:$S$2,0))," ")))))</f>
        <v xml:space="preserve"> </v>
      </c>
      <c r="P91" s="70" t="str">
        <f>IF($L91=" "," ",(IF($M91=FALSE," ",(IF($M91&gt;0,INDEX('Bin Analysis'!$C$3:$S$10110,MATCH($L91,'Bin Analysis'!$L$3:$L$10110,0),MATCH(P$5,'Bin Analysis'!$C$2:$S$2,0))," ")))))</f>
        <v xml:space="preserve"> </v>
      </c>
      <c r="Q91" s="70" t="str">
        <f>IF($L91=" "," ",(IF($M91=FALSE," ",(IF($M91&gt;0,INDEX('Bin Analysis'!$C$3:$S$10110,MATCH($L91,'Bin Analysis'!$L$3:$L$10110,0),MATCH(Q$5,'Bin Analysis'!$C$2:$S$2,0))," ")))))</f>
        <v xml:space="preserve"> </v>
      </c>
      <c r="R91" s="70" t="str">
        <f>IF($L91=" "," ",(IF($M91=FALSE," ",(IF($M91&gt;0,INDEX('Bin Analysis'!$C$3:$S$10110,MATCH($L91,'Bin Analysis'!$L$3:$L$10110,0),MATCH(R$5,'Bin Analysis'!$C$2:$S$2,0))," ")))))</f>
        <v xml:space="preserve"> </v>
      </c>
      <c r="S91" s="70" t="str">
        <f>IF($L91=" "," ",(IF($M91=FALSE," ",(IF($M91&gt;0,INDEX('Bin Analysis'!$C$3:$S$10110,MATCH($L91,'Bin Analysis'!$L$3:$L$10110,0),MATCH(S$5,'Bin Analysis'!$C$2:$S$2,0))," ")))))</f>
        <v xml:space="preserve"> </v>
      </c>
      <c r="T91" s="70" t="str">
        <f>Assignments!K90</f>
        <v/>
      </c>
      <c r="U91" s="70" t="str">
        <f>Assignments!L90</f>
        <v/>
      </c>
      <c r="V91" s="76" t="str">
        <f>Assignments!V90</f>
        <v/>
      </c>
    </row>
    <row r="92" spans="2:22" x14ac:dyDescent="0.55000000000000004">
      <c r="B92" s="52"/>
      <c r="E92" s="7"/>
      <c r="G92" s="40" t="str">
        <f>IFERROR('Data Transformation'!M90," ")</f>
        <v xml:space="preserve"> </v>
      </c>
      <c r="L92" s="68" t="str">
        <f t="shared" si="2"/>
        <v xml:space="preserve"> </v>
      </c>
      <c r="M92" s="69" t="str">
        <f>IF(L92=" "," ",(IF($L92&gt;0,INDEX('Bin Analysis'!$C$3:$S$10110,MATCH($L92,'Bin Analysis'!$L$3:$L$10110,0),MATCH(M$5,'Bin Analysis'!$C$2:$S$2,0))," ")))</f>
        <v xml:space="preserve"> </v>
      </c>
      <c r="N92" s="70" t="str">
        <f>IF($L92=" "," ",(IF($M92=FALSE," ",(IF($M92&gt;0,INDEX('Bin Analysis'!$C$3:$S$10110,MATCH($L92,'Bin Analysis'!$L$3:$L$10110,0),MATCH(N$5,'Bin Analysis'!$C$2:$S$2,0))," ")))))</f>
        <v xml:space="preserve"> </v>
      </c>
      <c r="O92" s="70" t="str">
        <f>IF($L92=" "," ",(IF($M92=FALSE," ",(IF($M92&gt;0,INDEX('Bin Analysis'!$C$3:$S$10110,MATCH($L92,'Bin Analysis'!$L$3:$L$10110,0),MATCH(O$5,'Bin Analysis'!$C$2:$S$2,0))," ")))))</f>
        <v xml:space="preserve"> </v>
      </c>
      <c r="P92" s="70" t="str">
        <f>IF($L92=" "," ",(IF($M92=FALSE," ",(IF($M92&gt;0,INDEX('Bin Analysis'!$C$3:$S$10110,MATCH($L92,'Bin Analysis'!$L$3:$L$10110,0),MATCH(P$5,'Bin Analysis'!$C$2:$S$2,0))," ")))))</f>
        <v xml:space="preserve"> </v>
      </c>
      <c r="Q92" s="70" t="str">
        <f>IF($L92=" "," ",(IF($M92=FALSE," ",(IF($M92&gt;0,INDEX('Bin Analysis'!$C$3:$S$10110,MATCH($L92,'Bin Analysis'!$L$3:$L$10110,0),MATCH(Q$5,'Bin Analysis'!$C$2:$S$2,0))," ")))))</f>
        <v xml:space="preserve"> </v>
      </c>
      <c r="R92" s="70" t="str">
        <f>IF($L92=" "," ",(IF($M92=FALSE," ",(IF($M92&gt;0,INDEX('Bin Analysis'!$C$3:$S$10110,MATCH($L92,'Bin Analysis'!$L$3:$L$10110,0),MATCH(R$5,'Bin Analysis'!$C$2:$S$2,0))," ")))))</f>
        <v xml:space="preserve"> </v>
      </c>
      <c r="S92" s="70" t="str">
        <f>IF($L92=" "," ",(IF($M92=FALSE," ",(IF($M92&gt;0,INDEX('Bin Analysis'!$C$3:$S$10110,MATCH($L92,'Bin Analysis'!$L$3:$L$10110,0),MATCH(S$5,'Bin Analysis'!$C$2:$S$2,0))," ")))))</f>
        <v xml:space="preserve"> </v>
      </c>
      <c r="T92" s="70" t="str">
        <f>Assignments!K91</f>
        <v/>
      </c>
      <c r="U92" s="70" t="str">
        <f>Assignments!L91</f>
        <v/>
      </c>
      <c r="V92" s="76" t="str">
        <f>Assignments!V91</f>
        <v/>
      </c>
    </row>
    <row r="93" spans="2:22" x14ac:dyDescent="0.55000000000000004">
      <c r="B93" s="52"/>
      <c r="E93" s="7"/>
      <c r="G93" s="40" t="str">
        <f>IFERROR('Data Transformation'!M91," ")</f>
        <v xml:space="preserve"> </v>
      </c>
      <c r="L93" s="68" t="str">
        <f t="shared" si="2"/>
        <v xml:space="preserve"> </v>
      </c>
      <c r="M93" s="69" t="str">
        <f>IF(L93=" "," ",(IF($L93&gt;0,INDEX('Bin Analysis'!$C$3:$S$10110,MATCH($L93,'Bin Analysis'!$L$3:$L$10110,0),MATCH(M$5,'Bin Analysis'!$C$2:$S$2,0))," ")))</f>
        <v xml:space="preserve"> </v>
      </c>
      <c r="N93" s="70" t="str">
        <f>IF($L93=" "," ",(IF($M93=FALSE," ",(IF($M93&gt;0,INDEX('Bin Analysis'!$C$3:$S$10110,MATCH($L93,'Bin Analysis'!$L$3:$L$10110,0),MATCH(N$5,'Bin Analysis'!$C$2:$S$2,0))," ")))))</f>
        <v xml:space="preserve"> </v>
      </c>
      <c r="O93" s="70" t="str">
        <f>IF($L93=" "," ",(IF($M93=FALSE," ",(IF($M93&gt;0,INDEX('Bin Analysis'!$C$3:$S$10110,MATCH($L93,'Bin Analysis'!$L$3:$L$10110,0),MATCH(O$5,'Bin Analysis'!$C$2:$S$2,0))," ")))))</f>
        <v xml:space="preserve"> </v>
      </c>
      <c r="P93" s="70" t="str">
        <f>IF($L93=" "," ",(IF($M93=FALSE," ",(IF($M93&gt;0,INDEX('Bin Analysis'!$C$3:$S$10110,MATCH($L93,'Bin Analysis'!$L$3:$L$10110,0),MATCH(P$5,'Bin Analysis'!$C$2:$S$2,0))," ")))))</f>
        <v xml:space="preserve"> </v>
      </c>
      <c r="Q93" s="70" t="str">
        <f>IF($L93=" "," ",(IF($M93=FALSE," ",(IF($M93&gt;0,INDEX('Bin Analysis'!$C$3:$S$10110,MATCH($L93,'Bin Analysis'!$L$3:$L$10110,0),MATCH(Q$5,'Bin Analysis'!$C$2:$S$2,0))," ")))))</f>
        <v xml:space="preserve"> </v>
      </c>
      <c r="R93" s="70" t="str">
        <f>IF($L93=" "," ",(IF($M93=FALSE," ",(IF($M93&gt;0,INDEX('Bin Analysis'!$C$3:$S$10110,MATCH($L93,'Bin Analysis'!$L$3:$L$10110,0),MATCH(R$5,'Bin Analysis'!$C$2:$S$2,0))," ")))))</f>
        <v xml:space="preserve"> </v>
      </c>
      <c r="S93" s="70" t="str">
        <f>IF($L93=" "," ",(IF($M93=FALSE," ",(IF($M93&gt;0,INDEX('Bin Analysis'!$C$3:$S$10110,MATCH($L93,'Bin Analysis'!$L$3:$L$10110,0),MATCH(S$5,'Bin Analysis'!$C$2:$S$2,0))," ")))))</f>
        <v xml:space="preserve"> </v>
      </c>
      <c r="T93" s="70" t="str">
        <f>Assignments!K92</f>
        <v/>
      </c>
      <c r="U93" s="70" t="str">
        <f>Assignments!L92</f>
        <v/>
      </c>
      <c r="V93" s="76" t="str">
        <f>Assignments!V92</f>
        <v/>
      </c>
    </row>
    <row r="94" spans="2:22" x14ac:dyDescent="0.55000000000000004">
      <c r="B94" s="52"/>
      <c r="E94" s="7"/>
      <c r="G94" s="40" t="str">
        <f>IFERROR('Data Transformation'!M92," ")</f>
        <v xml:space="preserve"> </v>
      </c>
      <c r="L94" s="68" t="str">
        <f t="shared" si="2"/>
        <v xml:space="preserve"> </v>
      </c>
      <c r="M94" s="69" t="str">
        <f>IF(L94=" "," ",(IF($L94&gt;0,INDEX('Bin Analysis'!$C$3:$S$10110,MATCH($L94,'Bin Analysis'!$L$3:$L$10110,0),MATCH(M$5,'Bin Analysis'!$C$2:$S$2,0))," ")))</f>
        <v xml:space="preserve"> </v>
      </c>
      <c r="N94" s="70" t="str">
        <f>IF($L94=" "," ",(IF($M94=FALSE," ",(IF($M94&gt;0,INDEX('Bin Analysis'!$C$3:$S$10110,MATCH($L94,'Bin Analysis'!$L$3:$L$10110,0),MATCH(N$5,'Bin Analysis'!$C$2:$S$2,0))," ")))))</f>
        <v xml:space="preserve"> </v>
      </c>
      <c r="O94" s="70" t="str">
        <f>IF($L94=" "," ",(IF($M94=FALSE," ",(IF($M94&gt;0,INDEX('Bin Analysis'!$C$3:$S$10110,MATCH($L94,'Bin Analysis'!$L$3:$L$10110,0),MATCH(O$5,'Bin Analysis'!$C$2:$S$2,0))," ")))))</f>
        <v xml:space="preserve"> </v>
      </c>
      <c r="P94" s="70" t="str">
        <f>IF($L94=" "," ",(IF($M94=FALSE," ",(IF($M94&gt;0,INDEX('Bin Analysis'!$C$3:$S$10110,MATCH($L94,'Bin Analysis'!$L$3:$L$10110,0),MATCH(P$5,'Bin Analysis'!$C$2:$S$2,0))," ")))))</f>
        <v xml:space="preserve"> </v>
      </c>
      <c r="Q94" s="70" t="str">
        <f>IF($L94=" "," ",(IF($M94=FALSE," ",(IF($M94&gt;0,INDEX('Bin Analysis'!$C$3:$S$10110,MATCH($L94,'Bin Analysis'!$L$3:$L$10110,0),MATCH(Q$5,'Bin Analysis'!$C$2:$S$2,0))," ")))))</f>
        <v xml:space="preserve"> </v>
      </c>
      <c r="R94" s="70" t="str">
        <f>IF($L94=" "," ",(IF($M94=FALSE," ",(IF($M94&gt;0,INDEX('Bin Analysis'!$C$3:$S$10110,MATCH($L94,'Bin Analysis'!$L$3:$L$10110,0),MATCH(R$5,'Bin Analysis'!$C$2:$S$2,0))," ")))))</f>
        <v xml:space="preserve"> </v>
      </c>
      <c r="S94" s="70" t="str">
        <f>IF($L94=" "," ",(IF($M94=FALSE," ",(IF($M94&gt;0,INDEX('Bin Analysis'!$C$3:$S$10110,MATCH($L94,'Bin Analysis'!$L$3:$L$10110,0),MATCH(S$5,'Bin Analysis'!$C$2:$S$2,0))," ")))))</f>
        <v xml:space="preserve"> </v>
      </c>
      <c r="T94" s="70" t="str">
        <f>Assignments!K93</f>
        <v/>
      </c>
      <c r="U94" s="70" t="str">
        <f>Assignments!L93</f>
        <v/>
      </c>
      <c r="V94" s="76" t="str">
        <f>Assignments!V93</f>
        <v/>
      </c>
    </row>
    <row r="95" spans="2:22" x14ac:dyDescent="0.55000000000000004">
      <c r="B95" s="52"/>
      <c r="E95" s="7"/>
      <c r="G95" s="40" t="str">
        <f>IFERROR('Data Transformation'!M93," ")</f>
        <v xml:space="preserve"> </v>
      </c>
      <c r="L95" s="68" t="str">
        <f t="shared" si="2"/>
        <v xml:space="preserve"> </v>
      </c>
      <c r="M95" s="69" t="str">
        <f>IF(L95=" "," ",(IF($L95&gt;0,INDEX('Bin Analysis'!$C$3:$S$10110,MATCH($L95,'Bin Analysis'!$L$3:$L$10110,0),MATCH(M$5,'Bin Analysis'!$C$2:$S$2,0))," ")))</f>
        <v xml:space="preserve"> </v>
      </c>
      <c r="N95" s="70" t="str">
        <f>IF($L95=" "," ",(IF($M95=FALSE," ",(IF($M95&gt;0,INDEX('Bin Analysis'!$C$3:$S$10110,MATCH($L95,'Bin Analysis'!$L$3:$L$10110,0),MATCH(N$5,'Bin Analysis'!$C$2:$S$2,0))," ")))))</f>
        <v xml:space="preserve"> </v>
      </c>
      <c r="O95" s="70" t="str">
        <f>IF($L95=" "," ",(IF($M95=FALSE," ",(IF($M95&gt;0,INDEX('Bin Analysis'!$C$3:$S$10110,MATCH($L95,'Bin Analysis'!$L$3:$L$10110,0),MATCH(O$5,'Bin Analysis'!$C$2:$S$2,0))," ")))))</f>
        <v xml:space="preserve"> </v>
      </c>
      <c r="P95" s="70" t="str">
        <f>IF($L95=" "," ",(IF($M95=FALSE," ",(IF($M95&gt;0,INDEX('Bin Analysis'!$C$3:$S$10110,MATCH($L95,'Bin Analysis'!$L$3:$L$10110,0),MATCH(P$5,'Bin Analysis'!$C$2:$S$2,0))," ")))))</f>
        <v xml:space="preserve"> </v>
      </c>
      <c r="Q95" s="70" t="str">
        <f>IF($L95=" "," ",(IF($M95=FALSE," ",(IF($M95&gt;0,INDEX('Bin Analysis'!$C$3:$S$10110,MATCH($L95,'Bin Analysis'!$L$3:$L$10110,0),MATCH(Q$5,'Bin Analysis'!$C$2:$S$2,0))," ")))))</f>
        <v xml:space="preserve"> </v>
      </c>
      <c r="R95" s="70" t="str">
        <f>IF($L95=" "," ",(IF($M95=FALSE," ",(IF($M95&gt;0,INDEX('Bin Analysis'!$C$3:$S$10110,MATCH($L95,'Bin Analysis'!$L$3:$L$10110,0),MATCH(R$5,'Bin Analysis'!$C$2:$S$2,0))," ")))))</f>
        <v xml:space="preserve"> </v>
      </c>
      <c r="S95" s="70" t="str">
        <f>IF($L95=" "," ",(IF($M95=FALSE," ",(IF($M95&gt;0,INDEX('Bin Analysis'!$C$3:$S$10110,MATCH($L95,'Bin Analysis'!$L$3:$L$10110,0),MATCH(S$5,'Bin Analysis'!$C$2:$S$2,0))," ")))))</f>
        <v xml:space="preserve"> </v>
      </c>
      <c r="T95" s="70" t="str">
        <f>Assignments!K94</f>
        <v/>
      </c>
      <c r="U95" s="70" t="str">
        <f>Assignments!L94</f>
        <v/>
      </c>
      <c r="V95" s="76" t="str">
        <f>Assignments!V94</f>
        <v/>
      </c>
    </row>
    <row r="96" spans="2:22" x14ac:dyDescent="0.55000000000000004">
      <c r="B96" s="52"/>
      <c r="E96" s="7"/>
      <c r="G96" s="40" t="str">
        <f>IFERROR('Data Transformation'!M94," ")</f>
        <v xml:space="preserve"> </v>
      </c>
      <c r="L96" s="68" t="str">
        <f t="shared" si="2"/>
        <v xml:space="preserve"> </v>
      </c>
      <c r="M96" s="69" t="str">
        <f>IF(L96=" "," ",(IF($L96&gt;0,INDEX('Bin Analysis'!$C$3:$S$10110,MATCH($L96,'Bin Analysis'!$L$3:$L$10110,0),MATCH(M$5,'Bin Analysis'!$C$2:$S$2,0))," ")))</f>
        <v xml:space="preserve"> </v>
      </c>
      <c r="N96" s="70" t="str">
        <f>IF($L96=" "," ",(IF($M96=FALSE," ",(IF($M96&gt;0,INDEX('Bin Analysis'!$C$3:$S$10110,MATCH($L96,'Bin Analysis'!$L$3:$L$10110,0),MATCH(N$5,'Bin Analysis'!$C$2:$S$2,0))," ")))))</f>
        <v xml:space="preserve"> </v>
      </c>
      <c r="O96" s="70" t="str">
        <f>IF($L96=" "," ",(IF($M96=FALSE," ",(IF($M96&gt;0,INDEX('Bin Analysis'!$C$3:$S$10110,MATCH($L96,'Bin Analysis'!$L$3:$L$10110,0),MATCH(O$5,'Bin Analysis'!$C$2:$S$2,0))," ")))))</f>
        <v xml:space="preserve"> </v>
      </c>
      <c r="P96" s="70" t="str">
        <f>IF($L96=" "," ",(IF($M96=FALSE," ",(IF($M96&gt;0,INDEX('Bin Analysis'!$C$3:$S$10110,MATCH($L96,'Bin Analysis'!$L$3:$L$10110,0),MATCH(P$5,'Bin Analysis'!$C$2:$S$2,0))," ")))))</f>
        <v xml:space="preserve"> </v>
      </c>
      <c r="Q96" s="70" t="str">
        <f>IF($L96=" "," ",(IF($M96=FALSE," ",(IF($M96&gt;0,INDEX('Bin Analysis'!$C$3:$S$10110,MATCH($L96,'Bin Analysis'!$L$3:$L$10110,0),MATCH(Q$5,'Bin Analysis'!$C$2:$S$2,0))," ")))))</f>
        <v xml:space="preserve"> </v>
      </c>
      <c r="R96" s="70" t="str">
        <f>IF($L96=" "," ",(IF($M96=FALSE," ",(IF($M96&gt;0,INDEX('Bin Analysis'!$C$3:$S$10110,MATCH($L96,'Bin Analysis'!$L$3:$L$10110,0),MATCH(R$5,'Bin Analysis'!$C$2:$S$2,0))," ")))))</f>
        <v xml:space="preserve"> </v>
      </c>
      <c r="S96" s="70" t="str">
        <f>IF($L96=" "," ",(IF($M96=FALSE," ",(IF($M96&gt;0,INDEX('Bin Analysis'!$C$3:$S$10110,MATCH($L96,'Bin Analysis'!$L$3:$L$10110,0),MATCH(S$5,'Bin Analysis'!$C$2:$S$2,0))," ")))))</f>
        <v xml:space="preserve"> </v>
      </c>
      <c r="T96" s="70" t="str">
        <f>Assignments!K95</f>
        <v/>
      </c>
      <c r="U96" s="70" t="str">
        <f>Assignments!L95</f>
        <v/>
      </c>
      <c r="V96" s="76" t="str">
        <f>Assignments!V95</f>
        <v/>
      </c>
    </row>
    <row r="97" spans="2:22" x14ac:dyDescent="0.55000000000000004">
      <c r="B97" s="52"/>
      <c r="E97" s="7"/>
      <c r="G97" s="40" t="str">
        <f>IFERROR('Data Transformation'!M95," ")</f>
        <v xml:space="preserve"> </v>
      </c>
      <c r="L97" s="68" t="str">
        <f t="shared" si="2"/>
        <v xml:space="preserve"> </v>
      </c>
      <c r="M97" s="69" t="str">
        <f>IF(L97=" "," ",(IF($L97&gt;0,INDEX('Bin Analysis'!$C$3:$S$10110,MATCH($L97,'Bin Analysis'!$L$3:$L$10110,0),MATCH(M$5,'Bin Analysis'!$C$2:$S$2,0))," ")))</f>
        <v xml:space="preserve"> </v>
      </c>
      <c r="N97" s="70" t="str">
        <f>IF($L97=" "," ",(IF($M97=FALSE," ",(IF($M97&gt;0,INDEX('Bin Analysis'!$C$3:$S$10110,MATCH($L97,'Bin Analysis'!$L$3:$L$10110,0),MATCH(N$5,'Bin Analysis'!$C$2:$S$2,0))," ")))))</f>
        <v xml:space="preserve"> </v>
      </c>
      <c r="O97" s="70" t="str">
        <f>IF($L97=" "," ",(IF($M97=FALSE," ",(IF($M97&gt;0,INDEX('Bin Analysis'!$C$3:$S$10110,MATCH($L97,'Bin Analysis'!$L$3:$L$10110,0),MATCH(O$5,'Bin Analysis'!$C$2:$S$2,0))," ")))))</f>
        <v xml:space="preserve"> </v>
      </c>
      <c r="P97" s="70" t="str">
        <f>IF($L97=" "," ",(IF($M97=FALSE," ",(IF($M97&gt;0,INDEX('Bin Analysis'!$C$3:$S$10110,MATCH($L97,'Bin Analysis'!$L$3:$L$10110,0),MATCH(P$5,'Bin Analysis'!$C$2:$S$2,0))," ")))))</f>
        <v xml:space="preserve"> </v>
      </c>
      <c r="Q97" s="70" t="str">
        <f>IF($L97=" "," ",(IF($M97=FALSE," ",(IF($M97&gt;0,INDEX('Bin Analysis'!$C$3:$S$10110,MATCH($L97,'Bin Analysis'!$L$3:$L$10110,0),MATCH(Q$5,'Bin Analysis'!$C$2:$S$2,0))," ")))))</f>
        <v xml:space="preserve"> </v>
      </c>
      <c r="R97" s="70" t="str">
        <f>IF($L97=" "," ",(IF($M97=FALSE," ",(IF($M97&gt;0,INDEX('Bin Analysis'!$C$3:$S$10110,MATCH($L97,'Bin Analysis'!$L$3:$L$10110,0),MATCH(R$5,'Bin Analysis'!$C$2:$S$2,0))," ")))))</f>
        <v xml:space="preserve"> </v>
      </c>
      <c r="S97" s="70" t="str">
        <f>IF($L97=" "," ",(IF($M97=FALSE," ",(IF($M97&gt;0,INDEX('Bin Analysis'!$C$3:$S$10110,MATCH($L97,'Bin Analysis'!$L$3:$L$10110,0),MATCH(S$5,'Bin Analysis'!$C$2:$S$2,0))," ")))))</f>
        <v xml:space="preserve"> </v>
      </c>
      <c r="T97" s="70" t="str">
        <f>Assignments!K96</f>
        <v/>
      </c>
      <c r="U97" s="70" t="str">
        <f>Assignments!L96</f>
        <v/>
      </c>
      <c r="V97" s="76" t="str">
        <f>Assignments!V96</f>
        <v/>
      </c>
    </row>
    <row r="98" spans="2:22" x14ac:dyDescent="0.55000000000000004">
      <c r="B98" s="52"/>
      <c r="E98" s="7"/>
      <c r="G98" s="40" t="str">
        <f>IFERROR('Data Transformation'!M96," ")</f>
        <v xml:space="preserve"> </v>
      </c>
      <c r="L98" s="68" t="str">
        <f t="shared" si="2"/>
        <v xml:space="preserve"> </v>
      </c>
      <c r="M98" s="69" t="str">
        <f>IF(L98=" "," ",(IF($L98&gt;0,INDEX('Bin Analysis'!$C$3:$S$10110,MATCH($L98,'Bin Analysis'!$L$3:$L$10110,0),MATCH(M$5,'Bin Analysis'!$C$2:$S$2,0))," ")))</f>
        <v xml:space="preserve"> </v>
      </c>
      <c r="N98" s="70" t="str">
        <f>IF($L98=" "," ",(IF($M98=FALSE," ",(IF($M98&gt;0,INDEX('Bin Analysis'!$C$3:$S$10110,MATCH($L98,'Bin Analysis'!$L$3:$L$10110,0),MATCH(N$5,'Bin Analysis'!$C$2:$S$2,0))," ")))))</f>
        <v xml:space="preserve"> </v>
      </c>
      <c r="O98" s="70" t="str">
        <f>IF($L98=" "," ",(IF($M98=FALSE," ",(IF($M98&gt;0,INDEX('Bin Analysis'!$C$3:$S$10110,MATCH($L98,'Bin Analysis'!$L$3:$L$10110,0),MATCH(O$5,'Bin Analysis'!$C$2:$S$2,0))," ")))))</f>
        <v xml:space="preserve"> </v>
      </c>
      <c r="P98" s="70" t="str">
        <f>IF($L98=" "," ",(IF($M98=FALSE," ",(IF($M98&gt;0,INDEX('Bin Analysis'!$C$3:$S$10110,MATCH($L98,'Bin Analysis'!$L$3:$L$10110,0),MATCH(P$5,'Bin Analysis'!$C$2:$S$2,0))," ")))))</f>
        <v xml:space="preserve"> </v>
      </c>
      <c r="Q98" s="70" t="str">
        <f>IF($L98=" "," ",(IF($M98=FALSE," ",(IF($M98&gt;0,INDEX('Bin Analysis'!$C$3:$S$10110,MATCH($L98,'Bin Analysis'!$L$3:$L$10110,0),MATCH(Q$5,'Bin Analysis'!$C$2:$S$2,0))," ")))))</f>
        <v xml:space="preserve"> </v>
      </c>
      <c r="R98" s="70" t="str">
        <f>IF($L98=" "," ",(IF($M98=FALSE," ",(IF($M98&gt;0,INDEX('Bin Analysis'!$C$3:$S$10110,MATCH($L98,'Bin Analysis'!$L$3:$L$10110,0),MATCH(R$5,'Bin Analysis'!$C$2:$S$2,0))," ")))))</f>
        <v xml:space="preserve"> </v>
      </c>
      <c r="S98" s="70" t="str">
        <f>IF($L98=" "," ",(IF($M98=FALSE," ",(IF($M98&gt;0,INDEX('Bin Analysis'!$C$3:$S$10110,MATCH($L98,'Bin Analysis'!$L$3:$L$10110,0),MATCH(S$5,'Bin Analysis'!$C$2:$S$2,0))," ")))))</f>
        <v xml:space="preserve"> </v>
      </c>
      <c r="T98" s="70" t="str">
        <f>Assignments!K97</f>
        <v/>
      </c>
      <c r="U98" s="70" t="str">
        <f>Assignments!L97</f>
        <v/>
      </c>
      <c r="V98" s="76" t="str">
        <f>Assignments!V97</f>
        <v/>
      </c>
    </row>
    <row r="99" spans="2:22" x14ac:dyDescent="0.55000000000000004">
      <c r="B99" s="52"/>
      <c r="E99" s="7"/>
      <c r="G99" s="40" t="str">
        <f>IFERROR('Data Transformation'!M97," ")</f>
        <v xml:space="preserve"> </v>
      </c>
      <c r="L99" s="68" t="str">
        <f t="shared" si="2"/>
        <v xml:space="preserve"> </v>
      </c>
      <c r="M99" s="69" t="str">
        <f>IF(L99=" "," ",(IF($L99&gt;0,INDEX('Bin Analysis'!$C$3:$S$10110,MATCH($L99,'Bin Analysis'!$L$3:$L$10110,0),MATCH(M$5,'Bin Analysis'!$C$2:$S$2,0))," ")))</f>
        <v xml:space="preserve"> </v>
      </c>
      <c r="N99" s="70" t="str">
        <f>IF($L99=" "," ",(IF($M99=FALSE," ",(IF($M99&gt;0,INDEX('Bin Analysis'!$C$3:$S$10110,MATCH($L99,'Bin Analysis'!$L$3:$L$10110,0),MATCH(N$5,'Bin Analysis'!$C$2:$S$2,0))," ")))))</f>
        <v xml:space="preserve"> </v>
      </c>
      <c r="O99" s="70" t="str">
        <f>IF($L99=" "," ",(IF($M99=FALSE," ",(IF($M99&gt;0,INDEX('Bin Analysis'!$C$3:$S$10110,MATCH($L99,'Bin Analysis'!$L$3:$L$10110,0),MATCH(O$5,'Bin Analysis'!$C$2:$S$2,0))," ")))))</f>
        <v xml:space="preserve"> </v>
      </c>
      <c r="P99" s="70" t="str">
        <f>IF($L99=" "," ",(IF($M99=FALSE," ",(IF($M99&gt;0,INDEX('Bin Analysis'!$C$3:$S$10110,MATCH($L99,'Bin Analysis'!$L$3:$L$10110,0),MATCH(P$5,'Bin Analysis'!$C$2:$S$2,0))," ")))))</f>
        <v xml:space="preserve"> </v>
      </c>
      <c r="Q99" s="70" t="str">
        <f>IF($L99=" "," ",(IF($M99=FALSE," ",(IF($M99&gt;0,INDEX('Bin Analysis'!$C$3:$S$10110,MATCH($L99,'Bin Analysis'!$L$3:$L$10110,0),MATCH(Q$5,'Bin Analysis'!$C$2:$S$2,0))," ")))))</f>
        <v xml:space="preserve"> </v>
      </c>
      <c r="R99" s="70" t="str">
        <f>IF($L99=" "," ",(IF($M99=FALSE," ",(IF($M99&gt;0,INDEX('Bin Analysis'!$C$3:$S$10110,MATCH($L99,'Bin Analysis'!$L$3:$L$10110,0),MATCH(R$5,'Bin Analysis'!$C$2:$S$2,0))," ")))))</f>
        <v xml:space="preserve"> </v>
      </c>
      <c r="S99" s="70" t="str">
        <f>IF($L99=" "," ",(IF($M99=FALSE," ",(IF($M99&gt;0,INDEX('Bin Analysis'!$C$3:$S$10110,MATCH($L99,'Bin Analysis'!$L$3:$L$10110,0),MATCH(S$5,'Bin Analysis'!$C$2:$S$2,0))," ")))))</f>
        <v xml:space="preserve"> </v>
      </c>
      <c r="T99" s="70" t="str">
        <f>Assignments!K98</f>
        <v/>
      </c>
      <c r="U99" s="70" t="str">
        <f>Assignments!L98</f>
        <v/>
      </c>
      <c r="V99" s="76" t="str">
        <f>Assignments!V98</f>
        <v/>
      </c>
    </row>
    <row r="100" spans="2:22" x14ac:dyDescent="0.55000000000000004">
      <c r="B100" s="52"/>
      <c r="E100" s="7"/>
      <c r="G100" s="40" t="str">
        <f>IFERROR('Data Transformation'!M98," ")</f>
        <v xml:space="preserve"> </v>
      </c>
      <c r="L100" s="68" t="str">
        <f t="shared" si="2"/>
        <v xml:space="preserve"> </v>
      </c>
      <c r="M100" s="69" t="str">
        <f>IF(L100=" "," ",(IF($L100&gt;0,INDEX('Bin Analysis'!$C$3:$S$10110,MATCH($L100,'Bin Analysis'!$L$3:$L$10110,0),MATCH(M$5,'Bin Analysis'!$C$2:$S$2,0))," ")))</f>
        <v xml:space="preserve"> </v>
      </c>
      <c r="N100" s="70" t="str">
        <f>IF($L100=" "," ",(IF($M100=FALSE," ",(IF($M100&gt;0,INDEX('Bin Analysis'!$C$3:$S$10110,MATCH($L100,'Bin Analysis'!$L$3:$L$10110,0),MATCH(N$5,'Bin Analysis'!$C$2:$S$2,0))," ")))))</f>
        <v xml:space="preserve"> </v>
      </c>
      <c r="O100" s="70" t="str">
        <f>IF($L100=" "," ",(IF($M100=FALSE," ",(IF($M100&gt;0,INDEX('Bin Analysis'!$C$3:$S$10110,MATCH($L100,'Bin Analysis'!$L$3:$L$10110,0),MATCH(O$5,'Bin Analysis'!$C$2:$S$2,0))," ")))))</f>
        <v xml:space="preserve"> </v>
      </c>
      <c r="P100" s="70" t="str">
        <f>IF($L100=" "," ",(IF($M100=FALSE," ",(IF($M100&gt;0,INDEX('Bin Analysis'!$C$3:$S$10110,MATCH($L100,'Bin Analysis'!$L$3:$L$10110,0),MATCH(P$5,'Bin Analysis'!$C$2:$S$2,0))," ")))))</f>
        <v xml:space="preserve"> </v>
      </c>
      <c r="Q100" s="70" t="str">
        <f>IF($L100=" "," ",(IF($M100=FALSE," ",(IF($M100&gt;0,INDEX('Bin Analysis'!$C$3:$S$10110,MATCH($L100,'Bin Analysis'!$L$3:$L$10110,0),MATCH(Q$5,'Bin Analysis'!$C$2:$S$2,0))," ")))))</f>
        <v xml:space="preserve"> </v>
      </c>
      <c r="R100" s="70" t="str">
        <f>IF($L100=" "," ",(IF($M100=FALSE," ",(IF($M100&gt;0,INDEX('Bin Analysis'!$C$3:$S$10110,MATCH($L100,'Bin Analysis'!$L$3:$L$10110,0),MATCH(R$5,'Bin Analysis'!$C$2:$S$2,0))," ")))))</f>
        <v xml:space="preserve"> </v>
      </c>
      <c r="S100" s="70" t="str">
        <f>IF($L100=" "," ",(IF($M100=FALSE," ",(IF($M100&gt;0,INDEX('Bin Analysis'!$C$3:$S$10110,MATCH($L100,'Bin Analysis'!$L$3:$L$10110,0),MATCH(S$5,'Bin Analysis'!$C$2:$S$2,0))," ")))))</f>
        <v xml:space="preserve"> </v>
      </c>
      <c r="T100" s="70" t="str">
        <f>Assignments!K99</f>
        <v/>
      </c>
      <c r="U100" s="70" t="str">
        <f>Assignments!L99</f>
        <v/>
      </c>
      <c r="V100" s="76" t="str">
        <f>Assignments!V99</f>
        <v/>
      </c>
    </row>
    <row r="101" spans="2:22" x14ac:dyDescent="0.55000000000000004">
      <c r="B101" s="52"/>
      <c r="E101" s="7"/>
      <c r="G101" s="40" t="str">
        <f>IFERROR('Data Transformation'!M99," ")</f>
        <v xml:space="preserve"> </v>
      </c>
      <c r="L101" s="68" t="str">
        <f t="shared" si="2"/>
        <v xml:space="preserve"> </v>
      </c>
      <c r="M101" s="69" t="str">
        <f>IF(L101=" "," ",(IF($L101&gt;0,INDEX('Bin Analysis'!$C$3:$S$10110,MATCH($L101,'Bin Analysis'!$L$3:$L$10110,0),MATCH(M$5,'Bin Analysis'!$C$2:$S$2,0))," ")))</f>
        <v xml:space="preserve"> </v>
      </c>
      <c r="N101" s="70" t="str">
        <f>IF($L101=" "," ",(IF($M101=FALSE," ",(IF($M101&gt;0,INDEX('Bin Analysis'!$C$3:$S$10110,MATCH($L101,'Bin Analysis'!$L$3:$L$10110,0),MATCH(N$5,'Bin Analysis'!$C$2:$S$2,0))," ")))))</f>
        <v xml:space="preserve"> </v>
      </c>
      <c r="O101" s="70" t="str">
        <f>IF($L101=" "," ",(IF($M101=FALSE," ",(IF($M101&gt;0,INDEX('Bin Analysis'!$C$3:$S$10110,MATCH($L101,'Bin Analysis'!$L$3:$L$10110,0),MATCH(O$5,'Bin Analysis'!$C$2:$S$2,0))," ")))))</f>
        <v xml:space="preserve"> </v>
      </c>
      <c r="P101" s="70" t="str">
        <f>IF($L101=" "," ",(IF($M101=FALSE," ",(IF($M101&gt;0,INDEX('Bin Analysis'!$C$3:$S$10110,MATCH($L101,'Bin Analysis'!$L$3:$L$10110,0),MATCH(P$5,'Bin Analysis'!$C$2:$S$2,0))," ")))))</f>
        <v xml:space="preserve"> </v>
      </c>
      <c r="Q101" s="70" t="str">
        <f>IF($L101=" "," ",(IF($M101=FALSE," ",(IF($M101&gt;0,INDEX('Bin Analysis'!$C$3:$S$10110,MATCH($L101,'Bin Analysis'!$L$3:$L$10110,0),MATCH(Q$5,'Bin Analysis'!$C$2:$S$2,0))," ")))))</f>
        <v xml:space="preserve"> </v>
      </c>
      <c r="R101" s="70" t="str">
        <f>IF($L101=" "," ",(IF($M101=FALSE," ",(IF($M101&gt;0,INDEX('Bin Analysis'!$C$3:$S$10110,MATCH($L101,'Bin Analysis'!$L$3:$L$10110,0),MATCH(R$5,'Bin Analysis'!$C$2:$S$2,0))," ")))))</f>
        <v xml:space="preserve"> </v>
      </c>
      <c r="S101" s="70" t="str">
        <f>IF($L101=" "," ",(IF($M101=FALSE," ",(IF($M101&gt;0,INDEX('Bin Analysis'!$C$3:$S$10110,MATCH($L101,'Bin Analysis'!$L$3:$L$10110,0),MATCH(S$5,'Bin Analysis'!$C$2:$S$2,0))," ")))))</f>
        <v xml:space="preserve"> </v>
      </c>
      <c r="T101" s="70" t="str">
        <f>Assignments!K100</f>
        <v/>
      </c>
      <c r="U101" s="70" t="str">
        <f>Assignments!L100</f>
        <v/>
      </c>
      <c r="V101" s="76" t="str">
        <f>Assignments!V100</f>
        <v/>
      </c>
    </row>
    <row r="102" spans="2:22" x14ac:dyDescent="0.55000000000000004">
      <c r="B102" s="52"/>
      <c r="E102" s="7"/>
      <c r="G102" s="40" t="str">
        <f>IFERROR('Data Transformation'!M100," ")</f>
        <v xml:space="preserve"> </v>
      </c>
      <c r="L102" s="68" t="str">
        <f t="shared" si="2"/>
        <v xml:space="preserve"> </v>
      </c>
      <c r="M102" s="69" t="str">
        <f>IF(L102=" "," ",(IF($L102&gt;0,INDEX('Bin Analysis'!$C$3:$S$10110,MATCH($L102,'Bin Analysis'!$L$3:$L$10110,0),MATCH(M$5,'Bin Analysis'!$C$2:$S$2,0))," ")))</f>
        <v xml:space="preserve"> </v>
      </c>
      <c r="N102" s="70" t="str">
        <f>IF($L102=" "," ",(IF($M102=FALSE," ",(IF($M102&gt;0,INDEX('Bin Analysis'!$C$3:$S$10110,MATCH($L102,'Bin Analysis'!$L$3:$L$10110,0),MATCH(N$5,'Bin Analysis'!$C$2:$S$2,0))," ")))))</f>
        <v xml:space="preserve"> </v>
      </c>
      <c r="O102" s="70" t="str">
        <f>IF($L102=" "," ",(IF($M102=FALSE," ",(IF($M102&gt;0,INDEX('Bin Analysis'!$C$3:$S$10110,MATCH($L102,'Bin Analysis'!$L$3:$L$10110,0),MATCH(O$5,'Bin Analysis'!$C$2:$S$2,0))," ")))))</f>
        <v xml:space="preserve"> </v>
      </c>
      <c r="P102" s="70" t="str">
        <f>IF($L102=" "," ",(IF($M102=FALSE," ",(IF($M102&gt;0,INDEX('Bin Analysis'!$C$3:$S$10110,MATCH($L102,'Bin Analysis'!$L$3:$L$10110,0),MATCH(P$5,'Bin Analysis'!$C$2:$S$2,0))," ")))))</f>
        <v xml:space="preserve"> </v>
      </c>
      <c r="Q102" s="70" t="str">
        <f>IF($L102=" "," ",(IF($M102=FALSE," ",(IF($M102&gt;0,INDEX('Bin Analysis'!$C$3:$S$10110,MATCH($L102,'Bin Analysis'!$L$3:$L$10110,0),MATCH(Q$5,'Bin Analysis'!$C$2:$S$2,0))," ")))))</f>
        <v xml:space="preserve"> </v>
      </c>
      <c r="R102" s="70" t="str">
        <f>IF($L102=" "," ",(IF($M102=FALSE," ",(IF($M102&gt;0,INDEX('Bin Analysis'!$C$3:$S$10110,MATCH($L102,'Bin Analysis'!$L$3:$L$10110,0),MATCH(R$5,'Bin Analysis'!$C$2:$S$2,0))," ")))))</f>
        <v xml:space="preserve"> </v>
      </c>
      <c r="S102" s="70" t="str">
        <f>IF($L102=" "," ",(IF($M102=FALSE," ",(IF($M102&gt;0,INDEX('Bin Analysis'!$C$3:$S$10110,MATCH($L102,'Bin Analysis'!$L$3:$L$10110,0),MATCH(S$5,'Bin Analysis'!$C$2:$S$2,0))," ")))))</f>
        <v xml:space="preserve"> </v>
      </c>
      <c r="T102" s="70" t="str">
        <f>Assignments!K101</f>
        <v/>
      </c>
      <c r="U102" s="70" t="str">
        <f>Assignments!L101</f>
        <v/>
      </c>
      <c r="V102" s="76" t="str">
        <f>Assignments!V101</f>
        <v/>
      </c>
    </row>
    <row r="103" spans="2:22" x14ac:dyDescent="0.55000000000000004">
      <c r="B103" s="52"/>
      <c r="E103" s="7"/>
      <c r="G103" s="40" t="str">
        <f>IFERROR('Data Transformation'!M101," ")</f>
        <v xml:space="preserve"> </v>
      </c>
      <c r="L103" s="68" t="str">
        <f t="shared" si="2"/>
        <v xml:space="preserve"> </v>
      </c>
      <c r="M103" s="69" t="str">
        <f>IF(L103=" "," ",(IF($L103&gt;0,INDEX('Bin Analysis'!$C$3:$S$10110,MATCH($L103,'Bin Analysis'!$L$3:$L$10110,0),MATCH(M$5,'Bin Analysis'!$C$2:$S$2,0))," ")))</f>
        <v xml:space="preserve"> </v>
      </c>
      <c r="N103" s="70" t="str">
        <f>IF($L103=" "," ",(IF($M103=FALSE," ",(IF($M103&gt;0,INDEX('Bin Analysis'!$C$3:$S$10110,MATCH($L103,'Bin Analysis'!$L$3:$L$10110,0),MATCH(N$5,'Bin Analysis'!$C$2:$S$2,0))," ")))))</f>
        <v xml:space="preserve"> </v>
      </c>
      <c r="O103" s="70" t="str">
        <f>IF($L103=" "," ",(IF($M103=FALSE," ",(IF($M103&gt;0,INDEX('Bin Analysis'!$C$3:$S$10110,MATCH($L103,'Bin Analysis'!$L$3:$L$10110,0),MATCH(O$5,'Bin Analysis'!$C$2:$S$2,0))," ")))))</f>
        <v xml:space="preserve"> </v>
      </c>
      <c r="P103" s="70" t="str">
        <f>IF($L103=" "," ",(IF($M103=FALSE," ",(IF($M103&gt;0,INDEX('Bin Analysis'!$C$3:$S$10110,MATCH($L103,'Bin Analysis'!$L$3:$L$10110,0),MATCH(P$5,'Bin Analysis'!$C$2:$S$2,0))," ")))))</f>
        <v xml:space="preserve"> </v>
      </c>
      <c r="Q103" s="70" t="str">
        <f>IF($L103=" "," ",(IF($M103=FALSE," ",(IF($M103&gt;0,INDEX('Bin Analysis'!$C$3:$S$10110,MATCH($L103,'Bin Analysis'!$L$3:$L$10110,0),MATCH(Q$5,'Bin Analysis'!$C$2:$S$2,0))," ")))))</f>
        <v xml:space="preserve"> </v>
      </c>
      <c r="R103" s="70" t="str">
        <f>IF($L103=" "," ",(IF($M103=FALSE," ",(IF($M103&gt;0,INDEX('Bin Analysis'!$C$3:$S$10110,MATCH($L103,'Bin Analysis'!$L$3:$L$10110,0),MATCH(R$5,'Bin Analysis'!$C$2:$S$2,0))," ")))))</f>
        <v xml:space="preserve"> </v>
      </c>
      <c r="S103" s="70" t="str">
        <f>IF($L103=" "," ",(IF($M103=FALSE," ",(IF($M103&gt;0,INDEX('Bin Analysis'!$C$3:$S$10110,MATCH($L103,'Bin Analysis'!$L$3:$L$10110,0),MATCH(S$5,'Bin Analysis'!$C$2:$S$2,0))," ")))))</f>
        <v xml:space="preserve"> </v>
      </c>
      <c r="T103" s="70" t="str">
        <f>Assignments!K102</f>
        <v/>
      </c>
      <c r="U103" s="70" t="str">
        <f>Assignments!L102</f>
        <v/>
      </c>
      <c r="V103" s="76" t="str">
        <f>Assignments!V102</f>
        <v/>
      </c>
    </row>
    <row r="104" spans="2:22" x14ac:dyDescent="0.55000000000000004">
      <c r="B104" s="52"/>
      <c r="E104" s="7"/>
      <c r="G104" s="40" t="str">
        <f>IFERROR('Data Transformation'!M102," ")</f>
        <v xml:space="preserve"> </v>
      </c>
      <c r="L104" s="68" t="str">
        <f t="shared" si="2"/>
        <v xml:space="preserve"> </v>
      </c>
      <c r="M104" s="69" t="str">
        <f>IF(L104=" "," ",(IF($L104&gt;0,INDEX('Bin Analysis'!$C$3:$S$10110,MATCH($L104,'Bin Analysis'!$L$3:$L$10110,0),MATCH(M$5,'Bin Analysis'!$C$2:$S$2,0))," ")))</f>
        <v xml:space="preserve"> </v>
      </c>
      <c r="N104" s="70" t="str">
        <f>IF($L104=" "," ",(IF($M104=FALSE," ",(IF($M104&gt;0,INDEX('Bin Analysis'!$C$3:$S$10110,MATCH($L104,'Bin Analysis'!$L$3:$L$10110,0),MATCH(N$5,'Bin Analysis'!$C$2:$S$2,0))," ")))))</f>
        <v xml:space="preserve"> </v>
      </c>
      <c r="O104" s="70" t="str">
        <f>IF($L104=" "," ",(IF($M104=FALSE," ",(IF($M104&gt;0,INDEX('Bin Analysis'!$C$3:$S$10110,MATCH($L104,'Bin Analysis'!$L$3:$L$10110,0),MATCH(O$5,'Bin Analysis'!$C$2:$S$2,0))," ")))))</f>
        <v xml:space="preserve"> </v>
      </c>
      <c r="P104" s="70" t="str">
        <f>IF($L104=" "," ",(IF($M104=FALSE," ",(IF($M104&gt;0,INDEX('Bin Analysis'!$C$3:$S$10110,MATCH($L104,'Bin Analysis'!$L$3:$L$10110,0),MATCH(P$5,'Bin Analysis'!$C$2:$S$2,0))," ")))))</f>
        <v xml:space="preserve"> </v>
      </c>
      <c r="Q104" s="70" t="str">
        <f>IF($L104=" "," ",(IF($M104=FALSE," ",(IF($M104&gt;0,INDEX('Bin Analysis'!$C$3:$S$10110,MATCH($L104,'Bin Analysis'!$L$3:$L$10110,0),MATCH(Q$5,'Bin Analysis'!$C$2:$S$2,0))," ")))))</f>
        <v xml:space="preserve"> </v>
      </c>
      <c r="R104" s="70" t="str">
        <f>IF($L104=" "," ",(IF($M104=FALSE," ",(IF($M104&gt;0,INDEX('Bin Analysis'!$C$3:$S$10110,MATCH($L104,'Bin Analysis'!$L$3:$L$10110,0),MATCH(R$5,'Bin Analysis'!$C$2:$S$2,0))," ")))))</f>
        <v xml:space="preserve"> </v>
      </c>
      <c r="S104" s="70" t="str">
        <f>IF($L104=" "," ",(IF($M104=FALSE," ",(IF($M104&gt;0,INDEX('Bin Analysis'!$C$3:$S$10110,MATCH($L104,'Bin Analysis'!$L$3:$L$10110,0),MATCH(S$5,'Bin Analysis'!$C$2:$S$2,0))," ")))))</f>
        <v xml:space="preserve"> </v>
      </c>
      <c r="T104" s="70" t="str">
        <f>Assignments!K103</f>
        <v/>
      </c>
      <c r="U104" s="70" t="str">
        <f>Assignments!L103</f>
        <v/>
      </c>
      <c r="V104" s="76" t="str">
        <f>Assignments!V103</f>
        <v/>
      </c>
    </row>
    <row r="105" spans="2:22" x14ac:dyDescent="0.55000000000000004">
      <c r="B105" s="52"/>
      <c r="E105" s="7"/>
      <c r="G105" s="40" t="str">
        <f>IFERROR('Data Transformation'!M103," ")</f>
        <v xml:space="preserve"> </v>
      </c>
      <c r="L105" s="68" t="str">
        <f t="shared" si="2"/>
        <v xml:space="preserve"> </v>
      </c>
      <c r="M105" s="69" t="str">
        <f>IF(L105=" "," ",(IF($L105&gt;0,INDEX('Bin Analysis'!$C$3:$S$10110,MATCH($L105,'Bin Analysis'!$L$3:$L$10110,0),MATCH(M$5,'Bin Analysis'!$C$2:$S$2,0))," ")))</f>
        <v xml:space="preserve"> </v>
      </c>
      <c r="N105" s="70" t="str">
        <f>IF($L105=" "," ",(IF($M105=FALSE," ",(IF($M105&gt;0,INDEX('Bin Analysis'!$C$3:$S$10110,MATCH($L105,'Bin Analysis'!$L$3:$L$10110,0),MATCH(N$5,'Bin Analysis'!$C$2:$S$2,0))," ")))))</f>
        <v xml:space="preserve"> </v>
      </c>
      <c r="O105" s="70" t="str">
        <f>IF($L105=" "," ",(IF($M105=FALSE," ",(IF($M105&gt;0,INDEX('Bin Analysis'!$C$3:$S$10110,MATCH($L105,'Bin Analysis'!$L$3:$L$10110,0),MATCH(O$5,'Bin Analysis'!$C$2:$S$2,0))," ")))))</f>
        <v xml:space="preserve"> </v>
      </c>
      <c r="P105" s="70" t="str">
        <f>IF($L105=" "," ",(IF($M105=FALSE," ",(IF($M105&gt;0,INDEX('Bin Analysis'!$C$3:$S$10110,MATCH($L105,'Bin Analysis'!$L$3:$L$10110,0),MATCH(P$5,'Bin Analysis'!$C$2:$S$2,0))," ")))))</f>
        <v xml:space="preserve"> </v>
      </c>
      <c r="Q105" s="70" t="str">
        <f>IF($L105=" "," ",(IF($M105=FALSE," ",(IF($M105&gt;0,INDEX('Bin Analysis'!$C$3:$S$10110,MATCH($L105,'Bin Analysis'!$L$3:$L$10110,0),MATCH(Q$5,'Bin Analysis'!$C$2:$S$2,0))," ")))))</f>
        <v xml:space="preserve"> </v>
      </c>
      <c r="R105" s="70" t="str">
        <f>IF($L105=" "," ",(IF($M105=FALSE," ",(IF($M105&gt;0,INDEX('Bin Analysis'!$C$3:$S$10110,MATCH($L105,'Bin Analysis'!$L$3:$L$10110,0),MATCH(R$5,'Bin Analysis'!$C$2:$S$2,0))," ")))))</f>
        <v xml:space="preserve"> </v>
      </c>
      <c r="S105" s="70" t="str">
        <f>IF($L105=" "," ",(IF($M105=FALSE," ",(IF($M105&gt;0,INDEX('Bin Analysis'!$C$3:$S$10110,MATCH($L105,'Bin Analysis'!$L$3:$L$10110,0),MATCH(S$5,'Bin Analysis'!$C$2:$S$2,0))," ")))))</f>
        <v xml:space="preserve"> </v>
      </c>
      <c r="T105" s="70" t="str">
        <f>Assignments!K104</f>
        <v/>
      </c>
      <c r="U105" s="70" t="str">
        <f>Assignments!L104</f>
        <v/>
      </c>
      <c r="V105" s="76" t="str">
        <f>Assignments!V104</f>
        <v/>
      </c>
    </row>
    <row r="106" spans="2:22" x14ac:dyDescent="0.55000000000000004">
      <c r="B106" s="52"/>
      <c r="E106" s="7"/>
      <c r="G106" s="40" t="str">
        <f>IFERROR('Data Transformation'!M104," ")</f>
        <v xml:space="preserve"> </v>
      </c>
      <c r="L106" s="68" t="str">
        <f t="shared" si="2"/>
        <v xml:space="preserve"> </v>
      </c>
      <c r="M106" s="69" t="str">
        <f>IF(L106=" "," ",(IF($L106&gt;0,INDEX('Bin Analysis'!$C$3:$S$10110,MATCH($L106,'Bin Analysis'!$L$3:$L$10110,0),MATCH(M$5,'Bin Analysis'!$C$2:$S$2,0))," ")))</f>
        <v xml:space="preserve"> </v>
      </c>
      <c r="N106" s="70" t="str">
        <f>IF($L106=" "," ",(IF($M106=FALSE," ",(IF($M106&gt;0,INDEX('Bin Analysis'!$C$3:$S$10110,MATCH($L106,'Bin Analysis'!$L$3:$L$10110,0),MATCH(N$5,'Bin Analysis'!$C$2:$S$2,0))," ")))))</f>
        <v xml:space="preserve"> </v>
      </c>
      <c r="O106" s="70" t="str">
        <f>IF($L106=" "," ",(IF($M106=FALSE," ",(IF($M106&gt;0,INDEX('Bin Analysis'!$C$3:$S$10110,MATCH($L106,'Bin Analysis'!$L$3:$L$10110,0),MATCH(O$5,'Bin Analysis'!$C$2:$S$2,0))," ")))))</f>
        <v xml:space="preserve"> </v>
      </c>
      <c r="P106" s="70" t="str">
        <f>IF($L106=" "," ",(IF($M106=FALSE," ",(IF($M106&gt;0,INDEX('Bin Analysis'!$C$3:$S$10110,MATCH($L106,'Bin Analysis'!$L$3:$L$10110,0),MATCH(P$5,'Bin Analysis'!$C$2:$S$2,0))," ")))))</f>
        <v xml:space="preserve"> </v>
      </c>
      <c r="Q106" s="70" t="str">
        <f>IF($L106=" "," ",(IF($M106=FALSE," ",(IF($M106&gt;0,INDEX('Bin Analysis'!$C$3:$S$10110,MATCH($L106,'Bin Analysis'!$L$3:$L$10110,0),MATCH(Q$5,'Bin Analysis'!$C$2:$S$2,0))," ")))))</f>
        <v xml:space="preserve"> </v>
      </c>
      <c r="R106" s="70" t="str">
        <f>IF($L106=" "," ",(IF($M106=FALSE," ",(IF($M106&gt;0,INDEX('Bin Analysis'!$C$3:$S$10110,MATCH($L106,'Bin Analysis'!$L$3:$L$10110,0),MATCH(R$5,'Bin Analysis'!$C$2:$S$2,0))," ")))))</f>
        <v xml:space="preserve"> </v>
      </c>
      <c r="S106" s="70" t="str">
        <f>IF($L106=" "," ",(IF($M106=FALSE," ",(IF($M106&gt;0,INDEX('Bin Analysis'!$C$3:$S$10110,MATCH($L106,'Bin Analysis'!$L$3:$L$10110,0),MATCH(S$5,'Bin Analysis'!$C$2:$S$2,0))," ")))))</f>
        <v xml:space="preserve"> </v>
      </c>
      <c r="T106" s="70" t="str">
        <f>Assignments!K105</f>
        <v/>
      </c>
      <c r="U106" s="70" t="str">
        <f>Assignments!L105</f>
        <v/>
      </c>
      <c r="V106" s="76" t="str">
        <f>Assignments!V105</f>
        <v/>
      </c>
    </row>
    <row r="107" spans="2:22" x14ac:dyDescent="0.55000000000000004">
      <c r="B107" s="52"/>
      <c r="E107" s="7"/>
      <c r="G107" s="40" t="str">
        <f>IFERROR('Data Transformation'!M105," ")</f>
        <v xml:space="preserve"> </v>
      </c>
      <c r="L107" s="68" t="str">
        <f t="shared" si="2"/>
        <v xml:space="preserve"> </v>
      </c>
      <c r="M107" s="69" t="str">
        <f>IF(L107=" "," ",(IF($L107&gt;0,INDEX('Bin Analysis'!$C$3:$S$10110,MATCH($L107,'Bin Analysis'!$L$3:$L$10110,0),MATCH(M$5,'Bin Analysis'!$C$2:$S$2,0))," ")))</f>
        <v xml:space="preserve"> </v>
      </c>
      <c r="N107" s="70" t="str">
        <f>IF($L107=" "," ",(IF($M107=FALSE," ",(IF($M107&gt;0,INDEX('Bin Analysis'!$C$3:$S$10110,MATCH($L107,'Bin Analysis'!$L$3:$L$10110,0),MATCH(N$5,'Bin Analysis'!$C$2:$S$2,0))," ")))))</f>
        <v xml:space="preserve"> </v>
      </c>
      <c r="O107" s="70" t="str">
        <f>IF($L107=" "," ",(IF($M107=FALSE," ",(IF($M107&gt;0,INDEX('Bin Analysis'!$C$3:$S$10110,MATCH($L107,'Bin Analysis'!$L$3:$L$10110,0),MATCH(O$5,'Bin Analysis'!$C$2:$S$2,0))," ")))))</f>
        <v xml:space="preserve"> </v>
      </c>
      <c r="P107" s="70" t="str">
        <f>IF($L107=" "," ",(IF($M107=FALSE," ",(IF($M107&gt;0,INDEX('Bin Analysis'!$C$3:$S$10110,MATCH($L107,'Bin Analysis'!$L$3:$L$10110,0),MATCH(P$5,'Bin Analysis'!$C$2:$S$2,0))," ")))))</f>
        <v xml:space="preserve"> </v>
      </c>
      <c r="Q107" s="70" t="str">
        <f>IF($L107=" "," ",(IF($M107=FALSE," ",(IF($M107&gt;0,INDEX('Bin Analysis'!$C$3:$S$10110,MATCH($L107,'Bin Analysis'!$L$3:$L$10110,0),MATCH(Q$5,'Bin Analysis'!$C$2:$S$2,0))," ")))))</f>
        <v xml:space="preserve"> </v>
      </c>
      <c r="R107" s="70" t="str">
        <f>IF($L107=" "," ",(IF($M107=FALSE," ",(IF($M107&gt;0,INDEX('Bin Analysis'!$C$3:$S$10110,MATCH($L107,'Bin Analysis'!$L$3:$L$10110,0),MATCH(R$5,'Bin Analysis'!$C$2:$S$2,0))," ")))))</f>
        <v xml:space="preserve"> </v>
      </c>
      <c r="S107" s="70" t="str">
        <f>IF($L107=" "," ",(IF($M107=FALSE," ",(IF($M107&gt;0,INDEX('Bin Analysis'!$C$3:$S$10110,MATCH($L107,'Bin Analysis'!$L$3:$L$10110,0),MATCH(S$5,'Bin Analysis'!$C$2:$S$2,0))," ")))))</f>
        <v xml:space="preserve"> </v>
      </c>
      <c r="T107" s="70" t="str">
        <f>Assignments!K106</f>
        <v/>
      </c>
      <c r="U107" s="70" t="str">
        <f>Assignments!L106</f>
        <v/>
      </c>
      <c r="V107" s="76" t="str">
        <f>Assignments!V106</f>
        <v/>
      </c>
    </row>
    <row r="108" spans="2:22" x14ac:dyDescent="0.55000000000000004">
      <c r="B108" s="52"/>
      <c r="E108" s="7"/>
      <c r="G108" s="40" t="str">
        <f>IFERROR('Data Transformation'!M106," ")</f>
        <v xml:space="preserve"> </v>
      </c>
      <c r="L108" s="68" t="str">
        <f t="shared" si="2"/>
        <v xml:space="preserve"> </v>
      </c>
      <c r="M108" s="69" t="str">
        <f>IF(L108=" "," ",(IF($L108&gt;0,INDEX('Bin Analysis'!$C$3:$S$10110,MATCH($L108,'Bin Analysis'!$L$3:$L$10110,0),MATCH(M$5,'Bin Analysis'!$C$2:$S$2,0))," ")))</f>
        <v xml:space="preserve"> </v>
      </c>
      <c r="N108" s="70" t="str">
        <f>IF($L108=" "," ",(IF($M108=FALSE," ",(IF($M108&gt;0,INDEX('Bin Analysis'!$C$3:$S$10110,MATCH($L108,'Bin Analysis'!$L$3:$L$10110,0),MATCH(N$5,'Bin Analysis'!$C$2:$S$2,0))," ")))))</f>
        <v xml:space="preserve"> </v>
      </c>
      <c r="O108" s="70" t="str">
        <f>IF($L108=" "," ",(IF($M108=FALSE," ",(IF($M108&gt;0,INDEX('Bin Analysis'!$C$3:$S$10110,MATCH($L108,'Bin Analysis'!$L$3:$L$10110,0),MATCH(O$5,'Bin Analysis'!$C$2:$S$2,0))," ")))))</f>
        <v xml:space="preserve"> </v>
      </c>
      <c r="P108" s="70" t="str">
        <f>IF($L108=" "," ",(IF($M108=FALSE," ",(IF($M108&gt;0,INDEX('Bin Analysis'!$C$3:$S$10110,MATCH($L108,'Bin Analysis'!$L$3:$L$10110,0),MATCH(P$5,'Bin Analysis'!$C$2:$S$2,0))," ")))))</f>
        <v xml:space="preserve"> </v>
      </c>
      <c r="Q108" s="70" t="str">
        <f>IF($L108=" "," ",(IF($M108=FALSE," ",(IF($M108&gt;0,INDEX('Bin Analysis'!$C$3:$S$10110,MATCH($L108,'Bin Analysis'!$L$3:$L$10110,0),MATCH(Q$5,'Bin Analysis'!$C$2:$S$2,0))," ")))))</f>
        <v xml:space="preserve"> </v>
      </c>
      <c r="R108" s="70" t="str">
        <f>IF($L108=" "," ",(IF($M108=FALSE," ",(IF($M108&gt;0,INDEX('Bin Analysis'!$C$3:$S$10110,MATCH($L108,'Bin Analysis'!$L$3:$L$10110,0),MATCH(R$5,'Bin Analysis'!$C$2:$S$2,0))," ")))))</f>
        <v xml:space="preserve"> </v>
      </c>
      <c r="S108" s="70" t="str">
        <f>IF($L108=" "," ",(IF($M108=FALSE," ",(IF($M108&gt;0,INDEX('Bin Analysis'!$C$3:$S$10110,MATCH($L108,'Bin Analysis'!$L$3:$L$10110,0),MATCH(S$5,'Bin Analysis'!$C$2:$S$2,0))," ")))))</f>
        <v xml:space="preserve"> </v>
      </c>
      <c r="T108" s="70" t="str">
        <f>Assignments!K107</f>
        <v/>
      </c>
      <c r="U108" s="70" t="str">
        <f>Assignments!L107</f>
        <v/>
      </c>
      <c r="V108" s="76" t="str">
        <f>Assignments!V107</f>
        <v/>
      </c>
    </row>
    <row r="109" spans="2:22" x14ac:dyDescent="0.55000000000000004">
      <c r="B109" s="52"/>
      <c r="E109" s="7"/>
      <c r="G109" s="40" t="str">
        <f>IFERROR('Data Transformation'!M107," ")</f>
        <v xml:space="preserve"> </v>
      </c>
      <c r="L109" s="68" t="str">
        <f t="shared" si="2"/>
        <v xml:space="preserve"> </v>
      </c>
      <c r="M109" s="69" t="str">
        <f>IF(L109=" "," ",(IF($L109&gt;0,INDEX('Bin Analysis'!$C$3:$S$10110,MATCH($L109,'Bin Analysis'!$L$3:$L$10110,0),MATCH(M$5,'Bin Analysis'!$C$2:$S$2,0))," ")))</f>
        <v xml:space="preserve"> </v>
      </c>
      <c r="N109" s="70" t="str">
        <f>IF($L109=" "," ",(IF($M109=FALSE," ",(IF($M109&gt;0,INDEX('Bin Analysis'!$C$3:$S$10110,MATCH($L109,'Bin Analysis'!$L$3:$L$10110,0),MATCH(N$5,'Bin Analysis'!$C$2:$S$2,0))," ")))))</f>
        <v xml:space="preserve"> </v>
      </c>
      <c r="O109" s="70" t="str">
        <f>IF($L109=" "," ",(IF($M109=FALSE," ",(IF($M109&gt;0,INDEX('Bin Analysis'!$C$3:$S$10110,MATCH($L109,'Bin Analysis'!$L$3:$L$10110,0),MATCH(O$5,'Bin Analysis'!$C$2:$S$2,0))," ")))))</f>
        <v xml:space="preserve"> </v>
      </c>
      <c r="P109" s="70" t="str">
        <f>IF($L109=" "," ",(IF($M109=FALSE," ",(IF($M109&gt;0,INDEX('Bin Analysis'!$C$3:$S$10110,MATCH($L109,'Bin Analysis'!$L$3:$L$10110,0),MATCH(P$5,'Bin Analysis'!$C$2:$S$2,0))," ")))))</f>
        <v xml:space="preserve"> </v>
      </c>
      <c r="Q109" s="70" t="str">
        <f>IF($L109=" "," ",(IF($M109=FALSE," ",(IF($M109&gt;0,INDEX('Bin Analysis'!$C$3:$S$10110,MATCH($L109,'Bin Analysis'!$L$3:$L$10110,0),MATCH(Q$5,'Bin Analysis'!$C$2:$S$2,0))," ")))))</f>
        <v xml:space="preserve"> </v>
      </c>
      <c r="R109" s="70" t="str">
        <f>IF($L109=" "," ",(IF($M109=FALSE," ",(IF($M109&gt;0,INDEX('Bin Analysis'!$C$3:$S$10110,MATCH($L109,'Bin Analysis'!$L$3:$L$10110,0),MATCH(R$5,'Bin Analysis'!$C$2:$S$2,0))," ")))))</f>
        <v xml:space="preserve"> </v>
      </c>
      <c r="S109" s="70" t="str">
        <f>IF($L109=" "," ",(IF($M109=FALSE," ",(IF($M109&gt;0,INDEX('Bin Analysis'!$C$3:$S$10110,MATCH($L109,'Bin Analysis'!$L$3:$L$10110,0),MATCH(S$5,'Bin Analysis'!$C$2:$S$2,0))," ")))))</f>
        <v xml:space="preserve"> </v>
      </c>
      <c r="T109" s="70" t="str">
        <f>Assignments!K108</f>
        <v/>
      </c>
      <c r="U109" s="70" t="str">
        <f>Assignments!L108</f>
        <v/>
      </c>
      <c r="V109" s="76" t="str">
        <f>Assignments!V108</f>
        <v/>
      </c>
    </row>
    <row r="110" spans="2:22" x14ac:dyDescent="0.55000000000000004">
      <c r="B110" s="52"/>
      <c r="E110" s="7"/>
      <c r="G110" s="40" t="str">
        <f>IFERROR('Data Transformation'!M108," ")</f>
        <v xml:space="preserve"> </v>
      </c>
      <c r="L110" s="68" t="str">
        <f t="shared" si="2"/>
        <v xml:space="preserve"> </v>
      </c>
      <c r="M110" s="69" t="str">
        <f>IF(L110=" "," ",(IF($L110&gt;0,INDEX('Bin Analysis'!$C$3:$S$10110,MATCH($L110,'Bin Analysis'!$L$3:$L$10110,0),MATCH(M$5,'Bin Analysis'!$C$2:$S$2,0))," ")))</f>
        <v xml:space="preserve"> </v>
      </c>
      <c r="N110" s="70" t="str">
        <f>IF($L110=" "," ",(IF($M110=FALSE," ",(IF($M110&gt;0,INDEX('Bin Analysis'!$C$3:$S$10110,MATCH($L110,'Bin Analysis'!$L$3:$L$10110,0),MATCH(N$5,'Bin Analysis'!$C$2:$S$2,0))," ")))))</f>
        <v xml:space="preserve"> </v>
      </c>
      <c r="O110" s="70" t="str">
        <f>IF($L110=" "," ",(IF($M110=FALSE," ",(IF($M110&gt;0,INDEX('Bin Analysis'!$C$3:$S$10110,MATCH($L110,'Bin Analysis'!$L$3:$L$10110,0),MATCH(O$5,'Bin Analysis'!$C$2:$S$2,0))," ")))))</f>
        <v xml:space="preserve"> </v>
      </c>
      <c r="P110" s="70" t="str">
        <f>IF($L110=" "," ",(IF($M110=FALSE," ",(IF($M110&gt;0,INDEX('Bin Analysis'!$C$3:$S$10110,MATCH($L110,'Bin Analysis'!$L$3:$L$10110,0),MATCH(P$5,'Bin Analysis'!$C$2:$S$2,0))," ")))))</f>
        <v xml:space="preserve"> </v>
      </c>
      <c r="Q110" s="70" t="str">
        <f>IF($L110=" "," ",(IF($M110=FALSE," ",(IF($M110&gt;0,INDEX('Bin Analysis'!$C$3:$S$10110,MATCH($L110,'Bin Analysis'!$L$3:$L$10110,0),MATCH(Q$5,'Bin Analysis'!$C$2:$S$2,0))," ")))))</f>
        <v xml:space="preserve"> </v>
      </c>
      <c r="R110" s="70" t="str">
        <f>IF($L110=" "," ",(IF($M110=FALSE," ",(IF($M110&gt;0,INDEX('Bin Analysis'!$C$3:$S$10110,MATCH($L110,'Bin Analysis'!$L$3:$L$10110,0),MATCH(R$5,'Bin Analysis'!$C$2:$S$2,0))," ")))))</f>
        <v xml:space="preserve"> </v>
      </c>
      <c r="S110" s="70" t="str">
        <f>IF($L110=" "," ",(IF($M110=FALSE," ",(IF($M110&gt;0,INDEX('Bin Analysis'!$C$3:$S$10110,MATCH($L110,'Bin Analysis'!$L$3:$L$10110,0),MATCH(S$5,'Bin Analysis'!$C$2:$S$2,0))," ")))))</f>
        <v xml:space="preserve"> </v>
      </c>
      <c r="T110" s="70" t="str">
        <f>Assignments!K109</f>
        <v/>
      </c>
      <c r="U110" s="70" t="str">
        <f>Assignments!L109</f>
        <v/>
      </c>
      <c r="V110" s="76" t="str">
        <f>Assignments!V109</f>
        <v/>
      </c>
    </row>
    <row r="111" spans="2:22" x14ac:dyDescent="0.55000000000000004">
      <c r="B111" s="52"/>
      <c r="E111" s="7"/>
      <c r="G111" s="40" t="str">
        <f>IFERROR('Data Transformation'!M109," ")</f>
        <v xml:space="preserve"> </v>
      </c>
      <c r="L111" s="68" t="str">
        <f t="shared" si="2"/>
        <v xml:space="preserve"> </v>
      </c>
      <c r="M111" s="69" t="str">
        <f>IF(L111=" "," ",(IF($L111&gt;0,INDEX('Bin Analysis'!$C$3:$S$10110,MATCH($L111,'Bin Analysis'!$L$3:$L$10110,0),MATCH(M$5,'Bin Analysis'!$C$2:$S$2,0))," ")))</f>
        <v xml:space="preserve"> </v>
      </c>
      <c r="N111" s="70" t="str">
        <f>IF($L111=" "," ",(IF($M111=FALSE," ",(IF($M111&gt;0,INDEX('Bin Analysis'!$C$3:$S$10110,MATCH($L111,'Bin Analysis'!$L$3:$L$10110,0),MATCH(N$5,'Bin Analysis'!$C$2:$S$2,0))," ")))))</f>
        <v xml:space="preserve"> </v>
      </c>
      <c r="O111" s="70" t="str">
        <f>IF($L111=" "," ",(IF($M111=FALSE," ",(IF($M111&gt;0,INDEX('Bin Analysis'!$C$3:$S$10110,MATCH($L111,'Bin Analysis'!$L$3:$L$10110,0),MATCH(O$5,'Bin Analysis'!$C$2:$S$2,0))," ")))))</f>
        <v xml:space="preserve"> </v>
      </c>
      <c r="P111" s="70" t="str">
        <f>IF($L111=" "," ",(IF($M111=FALSE," ",(IF($M111&gt;0,INDEX('Bin Analysis'!$C$3:$S$10110,MATCH($L111,'Bin Analysis'!$L$3:$L$10110,0),MATCH(P$5,'Bin Analysis'!$C$2:$S$2,0))," ")))))</f>
        <v xml:space="preserve"> </v>
      </c>
      <c r="Q111" s="70" t="str">
        <f>IF($L111=" "," ",(IF($M111=FALSE," ",(IF($M111&gt;0,INDEX('Bin Analysis'!$C$3:$S$10110,MATCH($L111,'Bin Analysis'!$L$3:$L$10110,0),MATCH(Q$5,'Bin Analysis'!$C$2:$S$2,0))," ")))))</f>
        <v xml:space="preserve"> </v>
      </c>
      <c r="R111" s="70" t="str">
        <f>IF($L111=" "," ",(IF($M111=FALSE," ",(IF($M111&gt;0,INDEX('Bin Analysis'!$C$3:$S$10110,MATCH($L111,'Bin Analysis'!$L$3:$L$10110,0),MATCH(R$5,'Bin Analysis'!$C$2:$S$2,0))," ")))))</f>
        <v xml:space="preserve"> </v>
      </c>
      <c r="S111" s="70" t="str">
        <f>IF($L111=" "," ",(IF($M111=FALSE," ",(IF($M111&gt;0,INDEX('Bin Analysis'!$C$3:$S$10110,MATCH($L111,'Bin Analysis'!$L$3:$L$10110,0),MATCH(S$5,'Bin Analysis'!$C$2:$S$2,0))," ")))))</f>
        <v xml:space="preserve"> </v>
      </c>
      <c r="T111" s="70" t="str">
        <f>Assignments!K110</f>
        <v/>
      </c>
      <c r="U111" s="70" t="str">
        <f>Assignments!L110</f>
        <v/>
      </c>
      <c r="V111" s="76" t="str">
        <f>Assignments!V110</f>
        <v/>
      </c>
    </row>
    <row r="112" spans="2:22" x14ac:dyDescent="0.55000000000000004">
      <c r="B112" s="52"/>
      <c r="E112" s="7"/>
      <c r="G112" s="40" t="str">
        <f>IFERROR('Data Transformation'!M110," ")</f>
        <v xml:space="preserve"> </v>
      </c>
      <c r="L112" s="68" t="str">
        <f t="shared" si="2"/>
        <v xml:space="preserve"> </v>
      </c>
      <c r="M112" s="69" t="str">
        <f>IF(L112=" "," ",(IF($L112&gt;0,INDEX('Bin Analysis'!$C$3:$S$10110,MATCH($L112,'Bin Analysis'!$L$3:$L$10110,0),MATCH(M$5,'Bin Analysis'!$C$2:$S$2,0))," ")))</f>
        <v xml:space="preserve"> </v>
      </c>
      <c r="N112" s="70" t="str">
        <f>IF($L112=" "," ",(IF($M112=FALSE," ",(IF($M112&gt;0,INDEX('Bin Analysis'!$C$3:$S$10110,MATCH($L112,'Bin Analysis'!$L$3:$L$10110,0),MATCH(N$5,'Bin Analysis'!$C$2:$S$2,0))," ")))))</f>
        <v xml:space="preserve"> </v>
      </c>
      <c r="O112" s="70" t="str">
        <f>IF($L112=" "," ",(IF($M112=FALSE," ",(IF($M112&gt;0,INDEX('Bin Analysis'!$C$3:$S$10110,MATCH($L112,'Bin Analysis'!$L$3:$L$10110,0),MATCH(O$5,'Bin Analysis'!$C$2:$S$2,0))," ")))))</f>
        <v xml:space="preserve"> </v>
      </c>
      <c r="P112" s="70" t="str">
        <f>IF($L112=" "," ",(IF($M112=FALSE," ",(IF($M112&gt;0,INDEX('Bin Analysis'!$C$3:$S$10110,MATCH($L112,'Bin Analysis'!$L$3:$L$10110,0),MATCH(P$5,'Bin Analysis'!$C$2:$S$2,0))," ")))))</f>
        <v xml:space="preserve"> </v>
      </c>
      <c r="Q112" s="70" t="str">
        <f>IF($L112=" "," ",(IF($M112=FALSE," ",(IF($M112&gt;0,INDEX('Bin Analysis'!$C$3:$S$10110,MATCH($L112,'Bin Analysis'!$L$3:$L$10110,0),MATCH(Q$5,'Bin Analysis'!$C$2:$S$2,0))," ")))))</f>
        <v xml:space="preserve"> </v>
      </c>
      <c r="R112" s="70" t="str">
        <f>IF($L112=" "," ",(IF($M112=FALSE," ",(IF($M112&gt;0,INDEX('Bin Analysis'!$C$3:$S$10110,MATCH($L112,'Bin Analysis'!$L$3:$L$10110,0),MATCH(R$5,'Bin Analysis'!$C$2:$S$2,0))," ")))))</f>
        <v xml:space="preserve"> </v>
      </c>
      <c r="S112" s="70" t="str">
        <f>IF($L112=" "," ",(IF($M112=FALSE," ",(IF($M112&gt;0,INDEX('Bin Analysis'!$C$3:$S$10110,MATCH($L112,'Bin Analysis'!$L$3:$L$10110,0),MATCH(S$5,'Bin Analysis'!$C$2:$S$2,0))," ")))))</f>
        <v xml:space="preserve"> </v>
      </c>
      <c r="T112" s="70" t="str">
        <f>Assignments!K111</f>
        <v/>
      </c>
      <c r="U112" s="70" t="str">
        <f>Assignments!L111</f>
        <v/>
      </c>
      <c r="V112" s="76" t="str">
        <f>Assignments!V111</f>
        <v/>
      </c>
    </row>
    <row r="113" spans="2:22" x14ac:dyDescent="0.55000000000000004">
      <c r="B113" s="52"/>
      <c r="E113" s="7"/>
      <c r="G113" s="40" t="str">
        <f>IFERROR('Data Transformation'!M111," ")</f>
        <v xml:space="preserve"> </v>
      </c>
      <c r="L113" s="68" t="str">
        <f t="shared" si="2"/>
        <v xml:space="preserve"> </v>
      </c>
      <c r="M113" s="69" t="str">
        <f>IF(L113=" "," ",(IF($L113&gt;0,INDEX('Bin Analysis'!$C$3:$S$10110,MATCH($L113,'Bin Analysis'!$L$3:$L$10110,0),MATCH(M$5,'Bin Analysis'!$C$2:$S$2,0))," ")))</f>
        <v xml:space="preserve"> </v>
      </c>
      <c r="N113" s="70" t="str">
        <f>IF($L113=" "," ",(IF($M113=FALSE," ",(IF($M113&gt;0,INDEX('Bin Analysis'!$C$3:$S$10110,MATCH($L113,'Bin Analysis'!$L$3:$L$10110,0),MATCH(N$5,'Bin Analysis'!$C$2:$S$2,0))," ")))))</f>
        <v xml:space="preserve"> </v>
      </c>
      <c r="O113" s="70" t="str">
        <f>IF($L113=" "," ",(IF($M113=FALSE," ",(IF($M113&gt;0,INDEX('Bin Analysis'!$C$3:$S$10110,MATCH($L113,'Bin Analysis'!$L$3:$L$10110,0),MATCH(O$5,'Bin Analysis'!$C$2:$S$2,0))," ")))))</f>
        <v xml:space="preserve"> </v>
      </c>
      <c r="P113" s="70" t="str">
        <f>IF($L113=" "," ",(IF($M113=FALSE," ",(IF($M113&gt;0,INDEX('Bin Analysis'!$C$3:$S$10110,MATCH($L113,'Bin Analysis'!$L$3:$L$10110,0),MATCH(P$5,'Bin Analysis'!$C$2:$S$2,0))," ")))))</f>
        <v xml:space="preserve"> </v>
      </c>
      <c r="Q113" s="70" t="str">
        <f>IF($L113=" "," ",(IF($M113=FALSE," ",(IF($M113&gt;0,INDEX('Bin Analysis'!$C$3:$S$10110,MATCH($L113,'Bin Analysis'!$L$3:$L$10110,0),MATCH(Q$5,'Bin Analysis'!$C$2:$S$2,0))," ")))))</f>
        <v xml:space="preserve"> </v>
      </c>
      <c r="R113" s="70" t="str">
        <f>IF($L113=" "," ",(IF($M113=FALSE," ",(IF($M113&gt;0,INDEX('Bin Analysis'!$C$3:$S$10110,MATCH($L113,'Bin Analysis'!$L$3:$L$10110,0),MATCH(R$5,'Bin Analysis'!$C$2:$S$2,0))," ")))))</f>
        <v xml:space="preserve"> </v>
      </c>
      <c r="S113" s="70" t="str">
        <f>IF($L113=" "," ",(IF($M113=FALSE," ",(IF($M113&gt;0,INDEX('Bin Analysis'!$C$3:$S$10110,MATCH($L113,'Bin Analysis'!$L$3:$L$10110,0),MATCH(S$5,'Bin Analysis'!$C$2:$S$2,0))," ")))))</f>
        <v xml:space="preserve"> </v>
      </c>
      <c r="T113" s="70" t="str">
        <f>Assignments!K112</f>
        <v/>
      </c>
      <c r="U113" s="70" t="str">
        <f>Assignments!L112</f>
        <v/>
      </c>
      <c r="V113" s="76" t="str">
        <f>Assignments!V112</f>
        <v/>
      </c>
    </row>
    <row r="114" spans="2:22" x14ac:dyDescent="0.55000000000000004">
      <c r="B114" s="52"/>
      <c r="E114" s="7"/>
      <c r="G114" s="40" t="str">
        <f>IFERROR('Data Transformation'!M112," ")</f>
        <v xml:space="preserve"> </v>
      </c>
      <c r="L114" s="68" t="str">
        <f t="shared" si="2"/>
        <v xml:space="preserve"> </v>
      </c>
      <c r="M114" s="69" t="str">
        <f>IF(L114=" "," ",(IF($L114&gt;0,INDEX('Bin Analysis'!$C$3:$S$10110,MATCH($L114,'Bin Analysis'!$L$3:$L$10110,0),MATCH(M$5,'Bin Analysis'!$C$2:$S$2,0))," ")))</f>
        <v xml:space="preserve"> </v>
      </c>
      <c r="N114" s="70" t="str">
        <f>IF($L114=" "," ",(IF($M114=FALSE," ",(IF($M114&gt;0,INDEX('Bin Analysis'!$C$3:$S$10110,MATCH($L114,'Bin Analysis'!$L$3:$L$10110,0),MATCH(N$5,'Bin Analysis'!$C$2:$S$2,0))," ")))))</f>
        <v xml:space="preserve"> </v>
      </c>
      <c r="O114" s="70" t="str">
        <f>IF($L114=" "," ",(IF($M114=FALSE," ",(IF($M114&gt;0,INDEX('Bin Analysis'!$C$3:$S$10110,MATCH($L114,'Bin Analysis'!$L$3:$L$10110,0),MATCH(O$5,'Bin Analysis'!$C$2:$S$2,0))," ")))))</f>
        <v xml:space="preserve"> </v>
      </c>
      <c r="P114" s="70" t="str">
        <f>IF($L114=" "," ",(IF($M114=FALSE," ",(IF($M114&gt;0,INDEX('Bin Analysis'!$C$3:$S$10110,MATCH($L114,'Bin Analysis'!$L$3:$L$10110,0),MATCH(P$5,'Bin Analysis'!$C$2:$S$2,0))," ")))))</f>
        <v xml:space="preserve"> </v>
      </c>
      <c r="Q114" s="70" t="str">
        <f>IF($L114=" "," ",(IF($M114=FALSE," ",(IF($M114&gt;0,INDEX('Bin Analysis'!$C$3:$S$10110,MATCH($L114,'Bin Analysis'!$L$3:$L$10110,0),MATCH(Q$5,'Bin Analysis'!$C$2:$S$2,0))," ")))))</f>
        <v xml:space="preserve"> </v>
      </c>
      <c r="R114" s="70" t="str">
        <f>IF($L114=" "," ",(IF($M114=FALSE," ",(IF($M114&gt;0,INDEX('Bin Analysis'!$C$3:$S$10110,MATCH($L114,'Bin Analysis'!$L$3:$L$10110,0),MATCH(R$5,'Bin Analysis'!$C$2:$S$2,0))," ")))))</f>
        <v xml:space="preserve"> </v>
      </c>
      <c r="S114" s="70" t="str">
        <f>IF($L114=" "," ",(IF($M114=FALSE," ",(IF($M114&gt;0,INDEX('Bin Analysis'!$C$3:$S$10110,MATCH($L114,'Bin Analysis'!$L$3:$L$10110,0),MATCH(S$5,'Bin Analysis'!$C$2:$S$2,0))," ")))))</f>
        <v xml:space="preserve"> </v>
      </c>
      <c r="T114" s="70" t="str">
        <f>Assignments!K113</f>
        <v/>
      </c>
      <c r="U114" s="70" t="str">
        <f>Assignments!L113</f>
        <v/>
      </c>
      <c r="V114" s="76" t="str">
        <f>Assignments!V113</f>
        <v/>
      </c>
    </row>
    <row r="115" spans="2:22" x14ac:dyDescent="0.55000000000000004">
      <c r="B115" s="52"/>
      <c r="E115" s="7"/>
      <c r="G115" s="40" t="str">
        <f>IFERROR('Data Transformation'!M113," ")</f>
        <v xml:space="preserve"> </v>
      </c>
      <c r="L115" s="68" t="str">
        <f t="shared" si="2"/>
        <v xml:space="preserve"> </v>
      </c>
      <c r="M115" s="69" t="str">
        <f>IF(L115=" "," ",(IF($L115&gt;0,INDEX('Bin Analysis'!$C$3:$S$10110,MATCH($L115,'Bin Analysis'!$L$3:$L$10110,0),MATCH(M$5,'Bin Analysis'!$C$2:$S$2,0))," ")))</f>
        <v xml:space="preserve"> </v>
      </c>
      <c r="N115" s="70" t="str">
        <f>IF($L115=" "," ",(IF($M115=FALSE," ",(IF($M115&gt;0,INDEX('Bin Analysis'!$C$3:$S$10110,MATCH($L115,'Bin Analysis'!$L$3:$L$10110,0),MATCH(N$5,'Bin Analysis'!$C$2:$S$2,0))," ")))))</f>
        <v xml:space="preserve"> </v>
      </c>
      <c r="O115" s="70" t="str">
        <f>IF($L115=" "," ",(IF($M115=FALSE," ",(IF($M115&gt;0,INDEX('Bin Analysis'!$C$3:$S$10110,MATCH($L115,'Bin Analysis'!$L$3:$L$10110,0),MATCH(O$5,'Bin Analysis'!$C$2:$S$2,0))," ")))))</f>
        <v xml:space="preserve"> </v>
      </c>
      <c r="P115" s="70" t="str">
        <f>IF($L115=" "," ",(IF($M115=FALSE," ",(IF($M115&gt;0,INDEX('Bin Analysis'!$C$3:$S$10110,MATCH($L115,'Bin Analysis'!$L$3:$L$10110,0),MATCH(P$5,'Bin Analysis'!$C$2:$S$2,0))," ")))))</f>
        <v xml:space="preserve"> </v>
      </c>
      <c r="Q115" s="70" t="str">
        <f>IF($L115=" "," ",(IF($M115=FALSE," ",(IF($M115&gt;0,INDEX('Bin Analysis'!$C$3:$S$10110,MATCH($L115,'Bin Analysis'!$L$3:$L$10110,0),MATCH(Q$5,'Bin Analysis'!$C$2:$S$2,0))," ")))))</f>
        <v xml:space="preserve"> </v>
      </c>
      <c r="R115" s="70" t="str">
        <f>IF($L115=" "," ",(IF($M115=FALSE," ",(IF($M115&gt;0,INDEX('Bin Analysis'!$C$3:$S$10110,MATCH($L115,'Bin Analysis'!$L$3:$L$10110,0),MATCH(R$5,'Bin Analysis'!$C$2:$S$2,0))," ")))))</f>
        <v xml:space="preserve"> </v>
      </c>
      <c r="S115" s="70" t="str">
        <f>IF($L115=" "," ",(IF($M115=FALSE," ",(IF($M115&gt;0,INDEX('Bin Analysis'!$C$3:$S$10110,MATCH($L115,'Bin Analysis'!$L$3:$L$10110,0),MATCH(S$5,'Bin Analysis'!$C$2:$S$2,0))," ")))))</f>
        <v xml:space="preserve"> </v>
      </c>
      <c r="T115" s="70" t="str">
        <f>Assignments!K114</f>
        <v/>
      </c>
      <c r="U115" s="70" t="str">
        <f>Assignments!L114</f>
        <v/>
      </c>
      <c r="V115" s="76" t="str">
        <f>Assignments!V114</f>
        <v/>
      </c>
    </row>
    <row r="116" spans="2:22" x14ac:dyDescent="0.55000000000000004">
      <c r="B116" s="52"/>
      <c r="E116" s="7"/>
      <c r="G116" s="40" t="str">
        <f>IFERROR('Data Transformation'!M114," ")</f>
        <v xml:space="preserve"> </v>
      </c>
      <c r="L116" s="68" t="str">
        <f t="shared" si="2"/>
        <v xml:space="preserve"> </v>
      </c>
      <c r="M116" s="69" t="str">
        <f>IF(L116=" "," ",(IF($L116&gt;0,INDEX('Bin Analysis'!$C$3:$S$10110,MATCH($L116,'Bin Analysis'!$L$3:$L$10110,0),MATCH(M$5,'Bin Analysis'!$C$2:$S$2,0))," ")))</f>
        <v xml:space="preserve"> </v>
      </c>
      <c r="N116" s="70" t="str">
        <f>IF($L116=" "," ",(IF($M116=FALSE," ",(IF($M116&gt;0,INDEX('Bin Analysis'!$C$3:$S$10110,MATCH($L116,'Bin Analysis'!$L$3:$L$10110,0),MATCH(N$5,'Bin Analysis'!$C$2:$S$2,0))," ")))))</f>
        <v xml:space="preserve"> </v>
      </c>
      <c r="O116" s="70" t="str">
        <f>IF($L116=" "," ",(IF($M116=FALSE," ",(IF($M116&gt;0,INDEX('Bin Analysis'!$C$3:$S$10110,MATCH($L116,'Bin Analysis'!$L$3:$L$10110,0),MATCH(O$5,'Bin Analysis'!$C$2:$S$2,0))," ")))))</f>
        <v xml:space="preserve"> </v>
      </c>
      <c r="P116" s="70" t="str">
        <f>IF($L116=" "," ",(IF($M116=FALSE," ",(IF($M116&gt;0,INDEX('Bin Analysis'!$C$3:$S$10110,MATCH($L116,'Bin Analysis'!$L$3:$L$10110,0),MATCH(P$5,'Bin Analysis'!$C$2:$S$2,0))," ")))))</f>
        <v xml:space="preserve"> </v>
      </c>
      <c r="Q116" s="70" t="str">
        <f>IF($L116=" "," ",(IF($M116=FALSE," ",(IF($M116&gt;0,INDEX('Bin Analysis'!$C$3:$S$10110,MATCH($L116,'Bin Analysis'!$L$3:$L$10110,0),MATCH(Q$5,'Bin Analysis'!$C$2:$S$2,0))," ")))))</f>
        <v xml:space="preserve"> </v>
      </c>
      <c r="R116" s="70" t="str">
        <f>IF($L116=" "," ",(IF($M116=FALSE," ",(IF($M116&gt;0,INDEX('Bin Analysis'!$C$3:$S$10110,MATCH($L116,'Bin Analysis'!$L$3:$L$10110,0),MATCH(R$5,'Bin Analysis'!$C$2:$S$2,0))," ")))))</f>
        <v xml:space="preserve"> </v>
      </c>
      <c r="S116" s="70" t="str">
        <f>IF($L116=" "," ",(IF($M116=FALSE," ",(IF($M116&gt;0,INDEX('Bin Analysis'!$C$3:$S$10110,MATCH($L116,'Bin Analysis'!$L$3:$L$10110,0),MATCH(S$5,'Bin Analysis'!$C$2:$S$2,0))," ")))))</f>
        <v xml:space="preserve"> </v>
      </c>
      <c r="T116" s="70" t="str">
        <f>Assignments!K115</f>
        <v/>
      </c>
      <c r="U116" s="70" t="str">
        <f>Assignments!L115</f>
        <v/>
      </c>
      <c r="V116" s="76" t="str">
        <f>Assignments!V115</f>
        <v/>
      </c>
    </row>
    <row r="117" spans="2:22" x14ac:dyDescent="0.55000000000000004">
      <c r="B117" s="52"/>
      <c r="E117" s="7"/>
      <c r="G117" s="40" t="str">
        <f>IFERROR('Data Transformation'!M115," ")</f>
        <v xml:space="preserve"> </v>
      </c>
      <c r="L117" s="68" t="str">
        <f t="shared" si="2"/>
        <v xml:space="preserve"> </v>
      </c>
      <c r="M117" s="69" t="str">
        <f>IF(L117=" "," ",(IF($L117&gt;0,INDEX('Bin Analysis'!$C$3:$S$10110,MATCH($L117,'Bin Analysis'!$L$3:$L$10110,0),MATCH(M$5,'Bin Analysis'!$C$2:$S$2,0))," ")))</f>
        <v xml:space="preserve"> </v>
      </c>
      <c r="N117" s="70" t="str">
        <f>IF($L117=" "," ",(IF($M117=FALSE," ",(IF($M117&gt;0,INDEX('Bin Analysis'!$C$3:$S$10110,MATCH($L117,'Bin Analysis'!$L$3:$L$10110,0),MATCH(N$5,'Bin Analysis'!$C$2:$S$2,0))," ")))))</f>
        <v xml:space="preserve"> </v>
      </c>
      <c r="O117" s="70" t="str">
        <f>IF($L117=" "," ",(IF($M117=FALSE," ",(IF($M117&gt;0,INDEX('Bin Analysis'!$C$3:$S$10110,MATCH($L117,'Bin Analysis'!$L$3:$L$10110,0),MATCH(O$5,'Bin Analysis'!$C$2:$S$2,0))," ")))))</f>
        <v xml:space="preserve"> </v>
      </c>
      <c r="P117" s="70" t="str">
        <f>IF($L117=" "," ",(IF($M117=FALSE," ",(IF($M117&gt;0,INDEX('Bin Analysis'!$C$3:$S$10110,MATCH($L117,'Bin Analysis'!$L$3:$L$10110,0),MATCH(P$5,'Bin Analysis'!$C$2:$S$2,0))," ")))))</f>
        <v xml:space="preserve"> </v>
      </c>
      <c r="Q117" s="70" t="str">
        <f>IF($L117=" "," ",(IF($M117=FALSE," ",(IF($M117&gt;0,INDEX('Bin Analysis'!$C$3:$S$10110,MATCH($L117,'Bin Analysis'!$L$3:$L$10110,0),MATCH(Q$5,'Bin Analysis'!$C$2:$S$2,0))," ")))))</f>
        <v xml:space="preserve"> </v>
      </c>
      <c r="R117" s="70" t="str">
        <f>IF($L117=" "," ",(IF($M117=FALSE," ",(IF($M117&gt;0,INDEX('Bin Analysis'!$C$3:$S$10110,MATCH($L117,'Bin Analysis'!$L$3:$L$10110,0),MATCH(R$5,'Bin Analysis'!$C$2:$S$2,0))," ")))))</f>
        <v xml:space="preserve"> </v>
      </c>
      <c r="S117" s="70" t="str">
        <f>IF($L117=" "," ",(IF($M117=FALSE," ",(IF($M117&gt;0,INDEX('Bin Analysis'!$C$3:$S$10110,MATCH($L117,'Bin Analysis'!$L$3:$L$10110,0),MATCH(S$5,'Bin Analysis'!$C$2:$S$2,0))," ")))))</f>
        <v xml:space="preserve"> </v>
      </c>
      <c r="T117" s="70" t="str">
        <f>Assignments!K116</f>
        <v/>
      </c>
      <c r="U117" s="70" t="str">
        <f>Assignments!L116</f>
        <v/>
      </c>
      <c r="V117" s="76" t="str">
        <f>Assignments!V116</f>
        <v/>
      </c>
    </row>
    <row r="118" spans="2:22" x14ac:dyDescent="0.55000000000000004">
      <c r="B118" s="52"/>
      <c r="E118" s="7"/>
      <c r="G118" s="40" t="str">
        <f>IFERROR('Data Transformation'!M116," ")</f>
        <v xml:space="preserve"> </v>
      </c>
      <c r="L118" s="68" t="str">
        <f t="shared" si="2"/>
        <v xml:space="preserve"> </v>
      </c>
      <c r="M118" s="69" t="str">
        <f>IF(L118=" "," ",(IF($L118&gt;0,INDEX('Bin Analysis'!$C$3:$S$10110,MATCH($L118,'Bin Analysis'!$L$3:$L$10110,0),MATCH(M$5,'Bin Analysis'!$C$2:$S$2,0))," ")))</f>
        <v xml:space="preserve"> </v>
      </c>
      <c r="N118" s="70" t="str">
        <f>IF($L118=" "," ",(IF($M118=FALSE," ",(IF($M118&gt;0,INDEX('Bin Analysis'!$C$3:$S$10110,MATCH($L118,'Bin Analysis'!$L$3:$L$10110,0),MATCH(N$5,'Bin Analysis'!$C$2:$S$2,0))," ")))))</f>
        <v xml:space="preserve"> </v>
      </c>
      <c r="O118" s="70" t="str">
        <f>IF($L118=" "," ",(IF($M118=FALSE," ",(IF($M118&gt;0,INDEX('Bin Analysis'!$C$3:$S$10110,MATCH($L118,'Bin Analysis'!$L$3:$L$10110,0),MATCH(O$5,'Bin Analysis'!$C$2:$S$2,0))," ")))))</f>
        <v xml:space="preserve"> </v>
      </c>
      <c r="P118" s="70" t="str">
        <f>IF($L118=" "," ",(IF($M118=FALSE," ",(IF($M118&gt;0,INDEX('Bin Analysis'!$C$3:$S$10110,MATCH($L118,'Bin Analysis'!$L$3:$L$10110,0),MATCH(P$5,'Bin Analysis'!$C$2:$S$2,0))," ")))))</f>
        <v xml:space="preserve"> </v>
      </c>
      <c r="Q118" s="70" t="str">
        <f>IF($L118=" "," ",(IF($M118=FALSE," ",(IF($M118&gt;0,INDEX('Bin Analysis'!$C$3:$S$10110,MATCH($L118,'Bin Analysis'!$L$3:$L$10110,0),MATCH(Q$5,'Bin Analysis'!$C$2:$S$2,0))," ")))))</f>
        <v xml:space="preserve"> </v>
      </c>
      <c r="R118" s="70" t="str">
        <f>IF($L118=" "," ",(IF($M118=FALSE," ",(IF($M118&gt;0,INDEX('Bin Analysis'!$C$3:$S$10110,MATCH($L118,'Bin Analysis'!$L$3:$L$10110,0),MATCH(R$5,'Bin Analysis'!$C$2:$S$2,0))," ")))))</f>
        <v xml:space="preserve"> </v>
      </c>
      <c r="S118" s="70" t="str">
        <f>IF($L118=" "," ",(IF($M118=FALSE," ",(IF($M118&gt;0,INDEX('Bin Analysis'!$C$3:$S$10110,MATCH($L118,'Bin Analysis'!$L$3:$L$10110,0),MATCH(S$5,'Bin Analysis'!$C$2:$S$2,0))," ")))))</f>
        <v xml:space="preserve"> </v>
      </c>
      <c r="T118" s="70" t="str">
        <f>Assignments!K117</f>
        <v/>
      </c>
      <c r="U118" s="70" t="str">
        <f>Assignments!L117</f>
        <v/>
      </c>
      <c r="V118" s="76" t="str">
        <f>Assignments!V117</f>
        <v/>
      </c>
    </row>
    <row r="119" spans="2:22" x14ac:dyDescent="0.55000000000000004">
      <c r="B119" s="52"/>
      <c r="E119" s="7"/>
      <c r="G119" s="40" t="str">
        <f>IFERROR('Data Transformation'!M117," ")</f>
        <v xml:space="preserve"> </v>
      </c>
      <c r="L119" s="68" t="str">
        <f t="shared" si="2"/>
        <v xml:space="preserve"> </v>
      </c>
      <c r="M119" s="69" t="str">
        <f>IF(L119=" "," ",(IF($L119&gt;0,INDEX('Bin Analysis'!$C$3:$S$10110,MATCH($L119,'Bin Analysis'!$L$3:$L$10110,0),MATCH(M$5,'Bin Analysis'!$C$2:$S$2,0))," ")))</f>
        <v xml:space="preserve"> </v>
      </c>
      <c r="N119" s="70" t="str">
        <f>IF($L119=" "," ",(IF($M119=FALSE," ",(IF($M119&gt;0,INDEX('Bin Analysis'!$C$3:$S$10110,MATCH($L119,'Bin Analysis'!$L$3:$L$10110,0),MATCH(N$5,'Bin Analysis'!$C$2:$S$2,0))," ")))))</f>
        <v xml:space="preserve"> </v>
      </c>
      <c r="O119" s="70" t="str">
        <f>IF($L119=" "," ",(IF($M119=FALSE," ",(IF($M119&gt;0,INDEX('Bin Analysis'!$C$3:$S$10110,MATCH($L119,'Bin Analysis'!$L$3:$L$10110,0),MATCH(O$5,'Bin Analysis'!$C$2:$S$2,0))," ")))))</f>
        <v xml:space="preserve"> </v>
      </c>
      <c r="P119" s="70" t="str">
        <f>IF($L119=" "," ",(IF($M119=FALSE," ",(IF($M119&gt;0,INDEX('Bin Analysis'!$C$3:$S$10110,MATCH($L119,'Bin Analysis'!$L$3:$L$10110,0),MATCH(P$5,'Bin Analysis'!$C$2:$S$2,0))," ")))))</f>
        <v xml:space="preserve"> </v>
      </c>
      <c r="Q119" s="70" t="str">
        <f>IF($L119=" "," ",(IF($M119=FALSE," ",(IF($M119&gt;0,INDEX('Bin Analysis'!$C$3:$S$10110,MATCH($L119,'Bin Analysis'!$L$3:$L$10110,0),MATCH(Q$5,'Bin Analysis'!$C$2:$S$2,0))," ")))))</f>
        <v xml:space="preserve"> </v>
      </c>
      <c r="R119" s="70" t="str">
        <f>IF($L119=" "," ",(IF($M119=FALSE," ",(IF($M119&gt;0,INDEX('Bin Analysis'!$C$3:$S$10110,MATCH($L119,'Bin Analysis'!$L$3:$L$10110,0),MATCH(R$5,'Bin Analysis'!$C$2:$S$2,0))," ")))))</f>
        <v xml:space="preserve"> </v>
      </c>
      <c r="S119" s="70" t="str">
        <f>IF($L119=" "," ",(IF($M119=FALSE," ",(IF($M119&gt;0,INDEX('Bin Analysis'!$C$3:$S$10110,MATCH($L119,'Bin Analysis'!$L$3:$L$10110,0),MATCH(S$5,'Bin Analysis'!$C$2:$S$2,0))," ")))))</f>
        <v xml:space="preserve"> </v>
      </c>
      <c r="T119" s="70" t="str">
        <f>Assignments!K118</f>
        <v/>
      </c>
      <c r="U119" s="70" t="str">
        <f>Assignments!L118</f>
        <v/>
      </c>
      <c r="V119" s="76" t="str">
        <f>Assignments!V118</f>
        <v/>
      </c>
    </row>
    <row r="120" spans="2:22" x14ac:dyDescent="0.55000000000000004">
      <c r="B120" s="52"/>
      <c r="E120" s="7"/>
      <c r="G120" s="40" t="str">
        <f>IFERROR('Data Transformation'!M118," ")</f>
        <v xml:space="preserve"> </v>
      </c>
      <c r="L120" s="68" t="str">
        <f t="shared" si="2"/>
        <v xml:space="preserve"> </v>
      </c>
      <c r="M120" s="69" t="str">
        <f>IF(L120=" "," ",(IF($L120&gt;0,INDEX('Bin Analysis'!$C$3:$S$10110,MATCH($L120,'Bin Analysis'!$L$3:$L$10110,0),MATCH(M$5,'Bin Analysis'!$C$2:$S$2,0))," ")))</f>
        <v xml:space="preserve"> </v>
      </c>
      <c r="N120" s="70" t="str">
        <f>IF($L120=" "," ",(IF($M120=FALSE," ",(IF($M120&gt;0,INDEX('Bin Analysis'!$C$3:$S$10110,MATCH($L120,'Bin Analysis'!$L$3:$L$10110,0),MATCH(N$5,'Bin Analysis'!$C$2:$S$2,0))," ")))))</f>
        <v xml:space="preserve"> </v>
      </c>
      <c r="O120" s="70" t="str">
        <f>IF($L120=" "," ",(IF($M120=FALSE," ",(IF($M120&gt;0,INDEX('Bin Analysis'!$C$3:$S$10110,MATCH($L120,'Bin Analysis'!$L$3:$L$10110,0),MATCH(O$5,'Bin Analysis'!$C$2:$S$2,0))," ")))))</f>
        <v xml:space="preserve"> </v>
      </c>
      <c r="P120" s="70" t="str">
        <f>IF($L120=" "," ",(IF($M120=FALSE," ",(IF($M120&gt;0,INDEX('Bin Analysis'!$C$3:$S$10110,MATCH($L120,'Bin Analysis'!$L$3:$L$10110,0),MATCH(P$5,'Bin Analysis'!$C$2:$S$2,0))," ")))))</f>
        <v xml:space="preserve"> </v>
      </c>
      <c r="Q120" s="70" t="str">
        <f>IF($L120=" "," ",(IF($M120=FALSE," ",(IF($M120&gt;0,INDEX('Bin Analysis'!$C$3:$S$10110,MATCH($L120,'Bin Analysis'!$L$3:$L$10110,0),MATCH(Q$5,'Bin Analysis'!$C$2:$S$2,0))," ")))))</f>
        <v xml:space="preserve"> </v>
      </c>
      <c r="R120" s="70" t="str">
        <f>IF($L120=" "," ",(IF($M120=FALSE," ",(IF($M120&gt;0,INDEX('Bin Analysis'!$C$3:$S$10110,MATCH($L120,'Bin Analysis'!$L$3:$L$10110,0),MATCH(R$5,'Bin Analysis'!$C$2:$S$2,0))," ")))))</f>
        <v xml:space="preserve"> </v>
      </c>
      <c r="S120" s="70" t="str">
        <f>IF($L120=" "," ",(IF($M120=FALSE," ",(IF($M120&gt;0,INDEX('Bin Analysis'!$C$3:$S$10110,MATCH($L120,'Bin Analysis'!$L$3:$L$10110,0),MATCH(S$5,'Bin Analysis'!$C$2:$S$2,0))," ")))))</f>
        <v xml:space="preserve"> </v>
      </c>
      <c r="T120" s="70" t="str">
        <f>Assignments!K119</f>
        <v/>
      </c>
      <c r="U120" s="70" t="str">
        <f>Assignments!L119</f>
        <v/>
      </c>
      <c r="V120" s="76" t="str">
        <f>Assignments!V119</f>
        <v/>
      </c>
    </row>
    <row r="121" spans="2:22" x14ac:dyDescent="0.55000000000000004">
      <c r="B121" s="52"/>
      <c r="E121" s="7"/>
      <c r="G121" s="40" t="str">
        <f>IFERROR('Data Transformation'!M119," ")</f>
        <v xml:space="preserve"> </v>
      </c>
      <c r="L121" s="68" t="str">
        <f t="shared" si="2"/>
        <v xml:space="preserve"> </v>
      </c>
      <c r="M121" s="69" t="str">
        <f>IF(L121=" "," ",(IF($L121&gt;0,INDEX('Bin Analysis'!$C$3:$S$10110,MATCH($L121,'Bin Analysis'!$L$3:$L$10110,0),MATCH(M$5,'Bin Analysis'!$C$2:$S$2,0))," ")))</f>
        <v xml:space="preserve"> </v>
      </c>
      <c r="N121" s="70" t="str">
        <f>IF($L121=" "," ",(IF($M121=FALSE," ",(IF($M121&gt;0,INDEX('Bin Analysis'!$C$3:$S$10110,MATCH($L121,'Bin Analysis'!$L$3:$L$10110,0),MATCH(N$5,'Bin Analysis'!$C$2:$S$2,0))," ")))))</f>
        <v xml:space="preserve"> </v>
      </c>
      <c r="O121" s="70" t="str">
        <f>IF($L121=" "," ",(IF($M121=FALSE," ",(IF($M121&gt;0,INDEX('Bin Analysis'!$C$3:$S$10110,MATCH($L121,'Bin Analysis'!$L$3:$L$10110,0),MATCH(O$5,'Bin Analysis'!$C$2:$S$2,0))," ")))))</f>
        <v xml:space="preserve"> </v>
      </c>
      <c r="P121" s="70" t="str">
        <f>IF($L121=" "," ",(IF($M121=FALSE," ",(IF($M121&gt;0,INDEX('Bin Analysis'!$C$3:$S$10110,MATCH($L121,'Bin Analysis'!$L$3:$L$10110,0),MATCH(P$5,'Bin Analysis'!$C$2:$S$2,0))," ")))))</f>
        <v xml:space="preserve"> </v>
      </c>
      <c r="Q121" s="70" t="str">
        <f>IF($L121=" "," ",(IF($M121=FALSE," ",(IF($M121&gt;0,INDEX('Bin Analysis'!$C$3:$S$10110,MATCH($L121,'Bin Analysis'!$L$3:$L$10110,0),MATCH(Q$5,'Bin Analysis'!$C$2:$S$2,0))," ")))))</f>
        <v xml:space="preserve"> </v>
      </c>
      <c r="R121" s="70" t="str">
        <f>IF($L121=" "," ",(IF($M121=FALSE," ",(IF($M121&gt;0,INDEX('Bin Analysis'!$C$3:$S$10110,MATCH($L121,'Bin Analysis'!$L$3:$L$10110,0),MATCH(R$5,'Bin Analysis'!$C$2:$S$2,0))," ")))))</f>
        <v xml:space="preserve"> </v>
      </c>
      <c r="S121" s="70" t="str">
        <f>IF($L121=" "," ",(IF($M121=FALSE," ",(IF($M121&gt;0,INDEX('Bin Analysis'!$C$3:$S$10110,MATCH($L121,'Bin Analysis'!$L$3:$L$10110,0),MATCH(S$5,'Bin Analysis'!$C$2:$S$2,0))," ")))))</f>
        <v xml:space="preserve"> </v>
      </c>
      <c r="T121" s="70" t="str">
        <f>Assignments!K120</f>
        <v/>
      </c>
      <c r="U121" s="70" t="str">
        <f>Assignments!L120</f>
        <v/>
      </c>
      <c r="V121" s="76" t="str">
        <f>Assignments!V120</f>
        <v/>
      </c>
    </row>
    <row r="122" spans="2:22" x14ac:dyDescent="0.55000000000000004">
      <c r="B122" s="52"/>
      <c r="E122" s="7"/>
      <c r="G122" s="40" t="str">
        <f>IFERROR('Data Transformation'!M120," ")</f>
        <v xml:space="preserve"> </v>
      </c>
      <c r="L122" s="68" t="str">
        <f t="shared" si="2"/>
        <v xml:space="preserve"> </v>
      </c>
      <c r="M122" s="69" t="str">
        <f>IF(L122=" "," ",(IF($L122&gt;0,INDEX('Bin Analysis'!$C$3:$S$10110,MATCH($L122,'Bin Analysis'!$L$3:$L$10110,0),MATCH(M$5,'Bin Analysis'!$C$2:$S$2,0))," ")))</f>
        <v xml:space="preserve"> </v>
      </c>
      <c r="N122" s="70" t="str">
        <f>IF($L122=" "," ",(IF($M122=FALSE," ",(IF($M122&gt;0,INDEX('Bin Analysis'!$C$3:$S$10110,MATCH($L122,'Bin Analysis'!$L$3:$L$10110,0),MATCH(N$5,'Bin Analysis'!$C$2:$S$2,0))," ")))))</f>
        <v xml:space="preserve"> </v>
      </c>
      <c r="O122" s="70" t="str">
        <f>IF($L122=" "," ",(IF($M122=FALSE," ",(IF($M122&gt;0,INDEX('Bin Analysis'!$C$3:$S$10110,MATCH($L122,'Bin Analysis'!$L$3:$L$10110,0),MATCH(O$5,'Bin Analysis'!$C$2:$S$2,0))," ")))))</f>
        <v xml:space="preserve"> </v>
      </c>
      <c r="P122" s="70" t="str">
        <f>IF($L122=" "," ",(IF($M122=FALSE," ",(IF($M122&gt;0,INDEX('Bin Analysis'!$C$3:$S$10110,MATCH($L122,'Bin Analysis'!$L$3:$L$10110,0),MATCH(P$5,'Bin Analysis'!$C$2:$S$2,0))," ")))))</f>
        <v xml:space="preserve"> </v>
      </c>
      <c r="Q122" s="70" t="str">
        <f>IF($L122=" "," ",(IF($M122=FALSE," ",(IF($M122&gt;0,INDEX('Bin Analysis'!$C$3:$S$10110,MATCH($L122,'Bin Analysis'!$L$3:$L$10110,0),MATCH(Q$5,'Bin Analysis'!$C$2:$S$2,0))," ")))))</f>
        <v xml:space="preserve"> </v>
      </c>
      <c r="R122" s="70" t="str">
        <f>IF($L122=" "," ",(IF($M122=FALSE," ",(IF($M122&gt;0,INDEX('Bin Analysis'!$C$3:$S$10110,MATCH($L122,'Bin Analysis'!$L$3:$L$10110,0),MATCH(R$5,'Bin Analysis'!$C$2:$S$2,0))," ")))))</f>
        <v xml:space="preserve"> </v>
      </c>
      <c r="S122" s="70" t="str">
        <f>IF($L122=" "," ",(IF($M122=FALSE," ",(IF($M122&gt;0,INDEX('Bin Analysis'!$C$3:$S$10110,MATCH($L122,'Bin Analysis'!$L$3:$L$10110,0),MATCH(S$5,'Bin Analysis'!$C$2:$S$2,0))," ")))))</f>
        <v xml:space="preserve"> </v>
      </c>
      <c r="T122" s="70" t="str">
        <f>Assignments!K121</f>
        <v/>
      </c>
      <c r="U122" s="70" t="str">
        <f>Assignments!L121</f>
        <v/>
      </c>
      <c r="V122" s="76" t="str">
        <f>Assignments!V121</f>
        <v/>
      </c>
    </row>
    <row r="123" spans="2:22" x14ac:dyDescent="0.55000000000000004">
      <c r="B123" s="52"/>
      <c r="E123" s="7"/>
      <c r="G123" s="40" t="str">
        <f>IFERROR('Data Transformation'!M121," ")</f>
        <v xml:space="preserve"> </v>
      </c>
      <c r="L123" s="68" t="str">
        <f t="shared" si="2"/>
        <v xml:space="preserve"> </v>
      </c>
      <c r="M123" s="69" t="str">
        <f>IF(L123=" "," ",(IF($L123&gt;0,INDEX('Bin Analysis'!$C$3:$S$10110,MATCH($L123,'Bin Analysis'!$L$3:$L$10110,0),MATCH(M$5,'Bin Analysis'!$C$2:$S$2,0))," ")))</f>
        <v xml:space="preserve"> </v>
      </c>
      <c r="N123" s="70" t="str">
        <f>IF($L123=" "," ",(IF($M123=FALSE," ",(IF($M123&gt;0,INDEX('Bin Analysis'!$C$3:$S$10110,MATCH($L123,'Bin Analysis'!$L$3:$L$10110,0),MATCH(N$5,'Bin Analysis'!$C$2:$S$2,0))," ")))))</f>
        <v xml:space="preserve"> </v>
      </c>
      <c r="O123" s="70" t="str">
        <f>IF($L123=" "," ",(IF($M123=FALSE," ",(IF($M123&gt;0,INDEX('Bin Analysis'!$C$3:$S$10110,MATCH($L123,'Bin Analysis'!$L$3:$L$10110,0),MATCH(O$5,'Bin Analysis'!$C$2:$S$2,0))," ")))))</f>
        <v xml:space="preserve"> </v>
      </c>
      <c r="P123" s="70" t="str">
        <f>IF($L123=" "," ",(IF($M123=FALSE," ",(IF($M123&gt;0,INDEX('Bin Analysis'!$C$3:$S$10110,MATCH($L123,'Bin Analysis'!$L$3:$L$10110,0),MATCH(P$5,'Bin Analysis'!$C$2:$S$2,0))," ")))))</f>
        <v xml:space="preserve"> </v>
      </c>
      <c r="Q123" s="70" t="str">
        <f>IF($L123=" "," ",(IF($M123=FALSE," ",(IF($M123&gt;0,INDEX('Bin Analysis'!$C$3:$S$10110,MATCH($L123,'Bin Analysis'!$L$3:$L$10110,0),MATCH(Q$5,'Bin Analysis'!$C$2:$S$2,0))," ")))))</f>
        <v xml:space="preserve"> </v>
      </c>
      <c r="R123" s="70" t="str">
        <f>IF($L123=" "," ",(IF($M123=FALSE," ",(IF($M123&gt;0,INDEX('Bin Analysis'!$C$3:$S$10110,MATCH($L123,'Bin Analysis'!$L$3:$L$10110,0),MATCH(R$5,'Bin Analysis'!$C$2:$S$2,0))," ")))))</f>
        <v xml:space="preserve"> </v>
      </c>
      <c r="S123" s="70" t="str">
        <f>IF($L123=" "," ",(IF($M123=FALSE," ",(IF($M123&gt;0,INDEX('Bin Analysis'!$C$3:$S$10110,MATCH($L123,'Bin Analysis'!$L$3:$L$10110,0),MATCH(S$5,'Bin Analysis'!$C$2:$S$2,0))," ")))))</f>
        <v xml:space="preserve"> </v>
      </c>
      <c r="T123" s="70" t="str">
        <f>Assignments!K122</f>
        <v/>
      </c>
      <c r="U123" s="70" t="str">
        <f>Assignments!L122</f>
        <v/>
      </c>
      <c r="V123" s="76" t="str">
        <f>Assignments!V122</f>
        <v/>
      </c>
    </row>
    <row r="124" spans="2:22" x14ac:dyDescent="0.55000000000000004">
      <c r="B124" s="52"/>
      <c r="E124" s="7"/>
      <c r="G124" s="40" t="str">
        <f>IFERROR('Data Transformation'!M122," ")</f>
        <v xml:space="preserve"> </v>
      </c>
      <c r="L124" s="68" t="str">
        <f t="shared" si="2"/>
        <v xml:space="preserve"> </v>
      </c>
      <c r="M124" s="69" t="str">
        <f>IF(L124=" "," ",(IF($L124&gt;0,INDEX('Bin Analysis'!$C$3:$S$10110,MATCH($L124,'Bin Analysis'!$L$3:$L$10110,0),MATCH(M$5,'Bin Analysis'!$C$2:$S$2,0))," ")))</f>
        <v xml:space="preserve"> </v>
      </c>
      <c r="N124" s="70" t="str">
        <f>IF($L124=" "," ",(IF($M124=FALSE," ",(IF($M124&gt;0,INDEX('Bin Analysis'!$C$3:$S$10110,MATCH($L124,'Bin Analysis'!$L$3:$L$10110,0),MATCH(N$5,'Bin Analysis'!$C$2:$S$2,0))," ")))))</f>
        <v xml:space="preserve"> </v>
      </c>
      <c r="O124" s="70" t="str">
        <f>IF($L124=" "," ",(IF($M124=FALSE," ",(IF($M124&gt;0,INDEX('Bin Analysis'!$C$3:$S$10110,MATCH($L124,'Bin Analysis'!$L$3:$L$10110,0),MATCH(O$5,'Bin Analysis'!$C$2:$S$2,0))," ")))))</f>
        <v xml:space="preserve"> </v>
      </c>
      <c r="P124" s="70" t="str">
        <f>IF($L124=" "," ",(IF($M124=FALSE," ",(IF($M124&gt;0,INDEX('Bin Analysis'!$C$3:$S$10110,MATCH($L124,'Bin Analysis'!$L$3:$L$10110,0),MATCH(P$5,'Bin Analysis'!$C$2:$S$2,0))," ")))))</f>
        <v xml:space="preserve"> </v>
      </c>
      <c r="Q124" s="70" t="str">
        <f>IF($L124=" "," ",(IF($M124=FALSE," ",(IF($M124&gt;0,INDEX('Bin Analysis'!$C$3:$S$10110,MATCH($L124,'Bin Analysis'!$L$3:$L$10110,0),MATCH(Q$5,'Bin Analysis'!$C$2:$S$2,0))," ")))))</f>
        <v xml:space="preserve"> </v>
      </c>
      <c r="R124" s="70" t="str">
        <f>IF($L124=" "," ",(IF($M124=FALSE," ",(IF($M124&gt;0,INDEX('Bin Analysis'!$C$3:$S$10110,MATCH($L124,'Bin Analysis'!$L$3:$L$10110,0),MATCH(R$5,'Bin Analysis'!$C$2:$S$2,0))," ")))))</f>
        <v xml:space="preserve"> </v>
      </c>
      <c r="S124" s="70" t="str">
        <f>IF($L124=" "," ",(IF($M124=FALSE," ",(IF($M124&gt;0,INDEX('Bin Analysis'!$C$3:$S$10110,MATCH($L124,'Bin Analysis'!$L$3:$L$10110,0),MATCH(S$5,'Bin Analysis'!$C$2:$S$2,0))," ")))))</f>
        <v xml:space="preserve"> </v>
      </c>
      <c r="T124" s="70" t="str">
        <f>Assignments!K123</f>
        <v/>
      </c>
      <c r="U124" s="70" t="str">
        <f>Assignments!L123</f>
        <v/>
      </c>
      <c r="V124" s="76" t="str">
        <f>Assignments!V123</f>
        <v/>
      </c>
    </row>
    <row r="125" spans="2:22" x14ac:dyDescent="0.55000000000000004">
      <c r="B125" s="52"/>
      <c r="E125" s="7"/>
      <c r="G125" s="40" t="str">
        <f>IFERROR('Data Transformation'!M123," ")</f>
        <v xml:space="preserve"> </v>
      </c>
      <c r="L125" s="68" t="str">
        <f t="shared" si="2"/>
        <v xml:space="preserve"> </v>
      </c>
      <c r="M125" s="69" t="str">
        <f>IF(L125=" "," ",(IF($L125&gt;0,INDEX('Bin Analysis'!$C$3:$S$10110,MATCH($L125,'Bin Analysis'!$L$3:$L$10110,0),MATCH(M$5,'Bin Analysis'!$C$2:$S$2,0))," ")))</f>
        <v xml:space="preserve"> </v>
      </c>
      <c r="N125" s="70" t="str">
        <f>IF($L125=" "," ",(IF($M125=FALSE," ",(IF($M125&gt;0,INDEX('Bin Analysis'!$C$3:$S$10110,MATCH($L125,'Bin Analysis'!$L$3:$L$10110,0),MATCH(N$5,'Bin Analysis'!$C$2:$S$2,0))," ")))))</f>
        <v xml:space="preserve"> </v>
      </c>
      <c r="O125" s="70" t="str">
        <f>IF($L125=" "," ",(IF($M125=FALSE," ",(IF($M125&gt;0,INDEX('Bin Analysis'!$C$3:$S$10110,MATCH($L125,'Bin Analysis'!$L$3:$L$10110,0),MATCH(O$5,'Bin Analysis'!$C$2:$S$2,0))," ")))))</f>
        <v xml:space="preserve"> </v>
      </c>
      <c r="P125" s="70" t="str">
        <f>IF($L125=" "," ",(IF($M125=FALSE," ",(IF($M125&gt;0,INDEX('Bin Analysis'!$C$3:$S$10110,MATCH($L125,'Bin Analysis'!$L$3:$L$10110,0),MATCH(P$5,'Bin Analysis'!$C$2:$S$2,0))," ")))))</f>
        <v xml:space="preserve"> </v>
      </c>
      <c r="Q125" s="70" t="str">
        <f>IF($L125=" "," ",(IF($M125=FALSE," ",(IF($M125&gt;0,INDEX('Bin Analysis'!$C$3:$S$10110,MATCH($L125,'Bin Analysis'!$L$3:$L$10110,0),MATCH(Q$5,'Bin Analysis'!$C$2:$S$2,0))," ")))))</f>
        <v xml:space="preserve"> </v>
      </c>
      <c r="R125" s="70" t="str">
        <f>IF($L125=" "," ",(IF($M125=FALSE," ",(IF($M125&gt;0,INDEX('Bin Analysis'!$C$3:$S$10110,MATCH($L125,'Bin Analysis'!$L$3:$L$10110,0),MATCH(R$5,'Bin Analysis'!$C$2:$S$2,0))," ")))))</f>
        <v xml:space="preserve"> </v>
      </c>
      <c r="S125" s="70" t="str">
        <f>IF($L125=" "," ",(IF($M125=FALSE," ",(IF($M125&gt;0,INDEX('Bin Analysis'!$C$3:$S$10110,MATCH($L125,'Bin Analysis'!$L$3:$L$10110,0),MATCH(S$5,'Bin Analysis'!$C$2:$S$2,0))," ")))))</f>
        <v xml:space="preserve"> </v>
      </c>
      <c r="T125" s="70" t="str">
        <f>Assignments!K124</f>
        <v/>
      </c>
      <c r="U125" s="70" t="str">
        <f>Assignments!L124</f>
        <v/>
      </c>
      <c r="V125" s="76" t="str">
        <f>Assignments!V124</f>
        <v/>
      </c>
    </row>
    <row r="126" spans="2:22" x14ac:dyDescent="0.55000000000000004">
      <c r="B126" s="52"/>
      <c r="E126" s="7"/>
      <c r="G126" s="40" t="str">
        <f>IFERROR('Data Transformation'!M124," ")</f>
        <v xml:space="preserve"> </v>
      </c>
      <c r="L126" s="68" t="str">
        <f t="shared" si="2"/>
        <v xml:space="preserve"> </v>
      </c>
      <c r="M126" s="69" t="str">
        <f>IF(L126=" "," ",(IF($L126&gt;0,INDEX('Bin Analysis'!$C$3:$S$10110,MATCH($L126,'Bin Analysis'!$L$3:$L$10110,0),MATCH(M$5,'Bin Analysis'!$C$2:$S$2,0))," ")))</f>
        <v xml:space="preserve"> </v>
      </c>
      <c r="N126" s="70" t="str">
        <f>IF($L126=" "," ",(IF($M126=FALSE," ",(IF($M126&gt;0,INDEX('Bin Analysis'!$C$3:$S$10110,MATCH($L126,'Bin Analysis'!$L$3:$L$10110,0),MATCH(N$5,'Bin Analysis'!$C$2:$S$2,0))," ")))))</f>
        <v xml:space="preserve"> </v>
      </c>
      <c r="O126" s="70" t="str">
        <f>IF($L126=" "," ",(IF($M126=FALSE," ",(IF($M126&gt;0,INDEX('Bin Analysis'!$C$3:$S$10110,MATCH($L126,'Bin Analysis'!$L$3:$L$10110,0),MATCH(O$5,'Bin Analysis'!$C$2:$S$2,0))," ")))))</f>
        <v xml:space="preserve"> </v>
      </c>
      <c r="P126" s="70" t="str">
        <f>IF($L126=" "," ",(IF($M126=FALSE," ",(IF($M126&gt;0,INDEX('Bin Analysis'!$C$3:$S$10110,MATCH($L126,'Bin Analysis'!$L$3:$L$10110,0),MATCH(P$5,'Bin Analysis'!$C$2:$S$2,0))," ")))))</f>
        <v xml:space="preserve"> </v>
      </c>
      <c r="Q126" s="70" t="str">
        <f>IF($L126=" "," ",(IF($M126=FALSE," ",(IF($M126&gt;0,INDEX('Bin Analysis'!$C$3:$S$10110,MATCH($L126,'Bin Analysis'!$L$3:$L$10110,0),MATCH(Q$5,'Bin Analysis'!$C$2:$S$2,0))," ")))))</f>
        <v xml:space="preserve"> </v>
      </c>
      <c r="R126" s="70" t="str">
        <f>IF($L126=" "," ",(IF($M126=FALSE," ",(IF($M126&gt;0,INDEX('Bin Analysis'!$C$3:$S$10110,MATCH($L126,'Bin Analysis'!$L$3:$L$10110,0),MATCH(R$5,'Bin Analysis'!$C$2:$S$2,0))," ")))))</f>
        <v xml:space="preserve"> </v>
      </c>
      <c r="S126" s="70" t="str">
        <f>IF($L126=" "," ",(IF($M126=FALSE," ",(IF($M126&gt;0,INDEX('Bin Analysis'!$C$3:$S$10110,MATCH($L126,'Bin Analysis'!$L$3:$L$10110,0),MATCH(S$5,'Bin Analysis'!$C$2:$S$2,0))," ")))))</f>
        <v xml:space="preserve"> </v>
      </c>
      <c r="T126" s="70" t="str">
        <f>Assignments!K125</f>
        <v/>
      </c>
      <c r="U126" s="70" t="str">
        <f>Assignments!L125</f>
        <v/>
      </c>
      <c r="V126" s="76" t="str">
        <f>Assignments!V125</f>
        <v/>
      </c>
    </row>
    <row r="127" spans="2:22" x14ac:dyDescent="0.55000000000000004">
      <c r="B127" s="52"/>
      <c r="E127" s="7"/>
      <c r="G127" s="40" t="str">
        <f>IFERROR('Data Transformation'!M125," ")</f>
        <v xml:space="preserve"> </v>
      </c>
      <c r="L127" s="68" t="str">
        <f t="shared" si="2"/>
        <v xml:space="preserve"> </v>
      </c>
      <c r="M127" s="69" t="str">
        <f>IF(L127=" "," ",(IF($L127&gt;0,INDEX('Bin Analysis'!$C$3:$S$10110,MATCH($L127,'Bin Analysis'!$L$3:$L$10110,0),MATCH(M$5,'Bin Analysis'!$C$2:$S$2,0))," ")))</f>
        <v xml:space="preserve"> </v>
      </c>
      <c r="N127" s="70" t="str">
        <f>IF($L127=" "," ",(IF($M127=FALSE," ",(IF($M127&gt;0,INDEX('Bin Analysis'!$C$3:$S$10110,MATCH($L127,'Bin Analysis'!$L$3:$L$10110,0),MATCH(N$5,'Bin Analysis'!$C$2:$S$2,0))," ")))))</f>
        <v xml:space="preserve"> </v>
      </c>
      <c r="O127" s="70" t="str">
        <f>IF($L127=" "," ",(IF($M127=FALSE," ",(IF($M127&gt;0,INDEX('Bin Analysis'!$C$3:$S$10110,MATCH($L127,'Bin Analysis'!$L$3:$L$10110,0),MATCH(O$5,'Bin Analysis'!$C$2:$S$2,0))," ")))))</f>
        <v xml:space="preserve"> </v>
      </c>
      <c r="P127" s="70" t="str">
        <f>IF($L127=" "," ",(IF($M127=FALSE," ",(IF($M127&gt;0,INDEX('Bin Analysis'!$C$3:$S$10110,MATCH($L127,'Bin Analysis'!$L$3:$L$10110,0),MATCH(P$5,'Bin Analysis'!$C$2:$S$2,0))," ")))))</f>
        <v xml:space="preserve"> </v>
      </c>
      <c r="Q127" s="70" t="str">
        <f>IF($L127=" "," ",(IF($M127=FALSE," ",(IF($M127&gt;0,INDEX('Bin Analysis'!$C$3:$S$10110,MATCH($L127,'Bin Analysis'!$L$3:$L$10110,0),MATCH(Q$5,'Bin Analysis'!$C$2:$S$2,0))," ")))))</f>
        <v xml:space="preserve"> </v>
      </c>
      <c r="R127" s="70" t="str">
        <f>IF($L127=" "," ",(IF($M127=FALSE," ",(IF($M127&gt;0,INDEX('Bin Analysis'!$C$3:$S$10110,MATCH($L127,'Bin Analysis'!$L$3:$L$10110,0),MATCH(R$5,'Bin Analysis'!$C$2:$S$2,0))," ")))))</f>
        <v xml:space="preserve"> </v>
      </c>
      <c r="S127" s="70" t="str">
        <f>IF($L127=" "," ",(IF($M127=FALSE," ",(IF($M127&gt;0,INDEX('Bin Analysis'!$C$3:$S$10110,MATCH($L127,'Bin Analysis'!$L$3:$L$10110,0),MATCH(S$5,'Bin Analysis'!$C$2:$S$2,0))," ")))))</f>
        <v xml:space="preserve"> </v>
      </c>
      <c r="T127" s="70" t="str">
        <f>Assignments!K126</f>
        <v/>
      </c>
      <c r="U127" s="70" t="str">
        <f>Assignments!L126</f>
        <v/>
      </c>
      <c r="V127" s="76" t="str">
        <f>Assignments!V126</f>
        <v/>
      </c>
    </row>
    <row r="128" spans="2:22" x14ac:dyDescent="0.55000000000000004">
      <c r="B128" s="52"/>
      <c r="E128" s="7"/>
      <c r="G128" s="40" t="str">
        <f>IFERROR('Data Transformation'!M126," ")</f>
        <v xml:space="preserve"> </v>
      </c>
      <c r="L128" s="68" t="str">
        <f t="shared" si="2"/>
        <v xml:space="preserve"> </v>
      </c>
      <c r="M128" s="69" t="str">
        <f>IF(L128=" "," ",(IF($L128&gt;0,INDEX('Bin Analysis'!$C$3:$S$10110,MATCH($L128,'Bin Analysis'!$L$3:$L$10110,0),MATCH(M$5,'Bin Analysis'!$C$2:$S$2,0))," ")))</f>
        <v xml:space="preserve"> </v>
      </c>
      <c r="N128" s="70" t="str">
        <f>IF($L128=" "," ",(IF($M128=FALSE," ",(IF($M128&gt;0,INDEX('Bin Analysis'!$C$3:$S$10110,MATCH($L128,'Bin Analysis'!$L$3:$L$10110,0),MATCH(N$5,'Bin Analysis'!$C$2:$S$2,0))," ")))))</f>
        <v xml:space="preserve"> </v>
      </c>
      <c r="O128" s="70" t="str">
        <f>IF($L128=" "," ",(IF($M128=FALSE," ",(IF($M128&gt;0,INDEX('Bin Analysis'!$C$3:$S$10110,MATCH($L128,'Bin Analysis'!$L$3:$L$10110,0),MATCH(O$5,'Bin Analysis'!$C$2:$S$2,0))," ")))))</f>
        <v xml:space="preserve"> </v>
      </c>
      <c r="P128" s="70" t="str">
        <f>IF($L128=" "," ",(IF($M128=FALSE," ",(IF($M128&gt;0,INDEX('Bin Analysis'!$C$3:$S$10110,MATCH($L128,'Bin Analysis'!$L$3:$L$10110,0),MATCH(P$5,'Bin Analysis'!$C$2:$S$2,0))," ")))))</f>
        <v xml:space="preserve"> </v>
      </c>
      <c r="Q128" s="70" t="str">
        <f>IF($L128=" "," ",(IF($M128=FALSE," ",(IF($M128&gt;0,INDEX('Bin Analysis'!$C$3:$S$10110,MATCH($L128,'Bin Analysis'!$L$3:$L$10110,0),MATCH(Q$5,'Bin Analysis'!$C$2:$S$2,0))," ")))))</f>
        <v xml:space="preserve"> </v>
      </c>
      <c r="R128" s="70" t="str">
        <f>IF($L128=" "," ",(IF($M128=FALSE," ",(IF($M128&gt;0,INDEX('Bin Analysis'!$C$3:$S$10110,MATCH($L128,'Bin Analysis'!$L$3:$L$10110,0),MATCH(R$5,'Bin Analysis'!$C$2:$S$2,0))," ")))))</f>
        <v xml:space="preserve"> </v>
      </c>
      <c r="S128" s="70" t="str">
        <f>IF($L128=" "," ",(IF($M128=FALSE," ",(IF($M128&gt;0,INDEX('Bin Analysis'!$C$3:$S$10110,MATCH($L128,'Bin Analysis'!$L$3:$L$10110,0),MATCH(S$5,'Bin Analysis'!$C$2:$S$2,0))," ")))))</f>
        <v xml:space="preserve"> </v>
      </c>
      <c r="T128" s="70" t="str">
        <f>Assignments!K127</f>
        <v/>
      </c>
      <c r="U128" s="70" t="str">
        <f>Assignments!L127</f>
        <v/>
      </c>
      <c r="V128" s="76" t="str">
        <f>Assignments!V127</f>
        <v/>
      </c>
    </row>
    <row r="129" spans="2:22" x14ac:dyDescent="0.55000000000000004">
      <c r="B129" s="52"/>
      <c r="E129" s="7"/>
      <c r="G129" s="40" t="str">
        <f>IFERROR('Data Transformation'!M127," ")</f>
        <v xml:space="preserve"> </v>
      </c>
      <c r="L129" s="68" t="str">
        <f t="shared" si="2"/>
        <v xml:space="preserve"> </v>
      </c>
      <c r="M129" s="69" t="str">
        <f>IF(L129=" "," ",(IF($L129&gt;0,INDEX('Bin Analysis'!$C$3:$S$10110,MATCH($L129,'Bin Analysis'!$L$3:$L$10110,0),MATCH(M$5,'Bin Analysis'!$C$2:$S$2,0))," ")))</f>
        <v xml:space="preserve"> </v>
      </c>
      <c r="N129" s="70" t="str">
        <f>IF($L129=" "," ",(IF($M129=FALSE," ",(IF($M129&gt;0,INDEX('Bin Analysis'!$C$3:$S$10110,MATCH($L129,'Bin Analysis'!$L$3:$L$10110,0),MATCH(N$5,'Bin Analysis'!$C$2:$S$2,0))," ")))))</f>
        <v xml:space="preserve"> </v>
      </c>
      <c r="O129" s="70" t="str">
        <f>IF($L129=" "," ",(IF($M129=FALSE," ",(IF($M129&gt;0,INDEX('Bin Analysis'!$C$3:$S$10110,MATCH($L129,'Bin Analysis'!$L$3:$L$10110,0),MATCH(O$5,'Bin Analysis'!$C$2:$S$2,0))," ")))))</f>
        <v xml:space="preserve"> </v>
      </c>
      <c r="P129" s="70" t="str">
        <f>IF($L129=" "," ",(IF($M129=FALSE," ",(IF($M129&gt;0,INDEX('Bin Analysis'!$C$3:$S$10110,MATCH($L129,'Bin Analysis'!$L$3:$L$10110,0),MATCH(P$5,'Bin Analysis'!$C$2:$S$2,0))," ")))))</f>
        <v xml:space="preserve"> </v>
      </c>
      <c r="Q129" s="70" t="str">
        <f>IF($L129=" "," ",(IF($M129=FALSE," ",(IF($M129&gt;0,INDEX('Bin Analysis'!$C$3:$S$10110,MATCH($L129,'Bin Analysis'!$L$3:$L$10110,0),MATCH(Q$5,'Bin Analysis'!$C$2:$S$2,0))," ")))))</f>
        <v xml:space="preserve"> </v>
      </c>
      <c r="R129" s="70" t="str">
        <f>IF($L129=" "," ",(IF($M129=FALSE," ",(IF($M129&gt;0,INDEX('Bin Analysis'!$C$3:$S$10110,MATCH($L129,'Bin Analysis'!$L$3:$L$10110,0),MATCH(R$5,'Bin Analysis'!$C$2:$S$2,0))," ")))))</f>
        <v xml:space="preserve"> </v>
      </c>
      <c r="S129" s="70" t="str">
        <f>IF($L129=" "," ",(IF($M129=FALSE," ",(IF($M129&gt;0,INDEX('Bin Analysis'!$C$3:$S$10110,MATCH($L129,'Bin Analysis'!$L$3:$L$10110,0),MATCH(S$5,'Bin Analysis'!$C$2:$S$2,0))," ")))))</f>
        <v xml:space="preserve"> </v>
      </c>
      <c r="T129" s="70" t="str">
        <f>Assignments!K128</f>
        <v/>
      </c>
      <c r="U129" s="70" t="str">
        <f>Assignments!L128</f>
        <v/>
      </c>
      <c r="V129" s="76" t="str">
        <f>Assignments!V128</f>
        <v/>
      </c>
    </row>
    <row r="130" spans="2:22" x14ac:dyDescent="0.55000000000000004">
      <c r="B130" s="52"/>
      <c r="E130" s="7"/>
      <c r="G130" s="40" t="str">
        <f>IFERROR('Data Transformation'!M128," ")</f>
        <v xml:space="preserve"> </v>
      </c>
      <c r="L130" s="68" t="str">
        <f t="shared" si="2"/>
        <v xml:space="preserve"> </v>
      </c>
      <c r="M130" s="69" t="str">
        <f>IF(L130=" "," ",(IF($L130&gt;0,INDEX('Bin Analysis'!$C$3:$S$10110,MATCH($L130,'Bin Analysis'!$L$3:$L$10110,0),MATCH(M$5,'Bin Analysis'!$C$2:$S$2,0))," ")))</f>
        <v xml:space="preserve"> </v>
      </c>
      <c r="N130" s="70" t="str">
        <f>IF($L130=" "," ",(IF($M130=FALSE," ",(IF($M130&gt;0,INDEX('Bin Analysis'!$C$3:$S$10110,MATCH($L130,'Bin Analysis'!$L$3:$L$10110,0),MATCH(N$5,'Bin Analysis'!$C$2:$S$2,0))," ")))))</f>
        <v xml:space="preserve"> </v>
      </c>
      <c r="O130" s="70" t="str">
        <f>IF($L130=" "," ",(IF($M130=FALSE," ",(IF($M130&gt;0,INDEX('Bin Analysis'!$C$3:$S$10110,MATCH($L130,'Bin Analysis'!$L$3:$L$10110,0),MATCH(O$5,'Bin Analysis'!$C$2:$S$2,0))," ")))))</f>
        <v xml:space="preserve"> </v>
      </c>
      <c r="P130" s="70" t="str">
        <f>IF($L130=" "," ",(IF($M130=FALSE," ",(IF($M130&gt;0,INDEX('Bin Analysis'!$C$3:$S$10110,MATCH($L130,'Bin Analysis'!$L$3:$L$10110,0),MATCH(P$5,'Bin Analysis'!$C$2:$S$2,0))," ")))))</f>
        <v xml:space="preserve"> </v>
      </c>
      <c r="Q130" s="70" t="str">
        <f>IF($L130=" "," ",(IF($M130=FALSE," ",(IF($M130&gt;0,INDEX('Bin Analysis'!$C$3:$S$10110,MATCH($L130,'Bin Analysis'!$L$3:$L$10110,0),MATCH(Q$5,'Bin Analysis'!$C$2:$S$2,0))," ")))))</f>
        <v xml:space="preserve"> </v>
      </c>
      <c r="R130" s="70" t="str">
        <f>IF($L130=" "," ",(IF($M130=FALSE," ",(IF($M130&gt;0,INDEX('Bin Analysis'!$C$3:$S$10110,MATCH($L130,'Bin Analysis'!$L$3:$L$10110,0),MATCH(R$5,'Bin Analysis'!$C$2:$S$2,0))," ")))))</f>
        <v xml:space="preserve"> </v>
      </c>
      <c r="S130" s="70" t="str">
        <f>IF($L130=" "," ",(IF($M130=FALSE," ",(IF($M130&gt;0,INDEX('Bin Analysis'!$C$3:$S$10110,MATCH($L130,'Bin Analysis'!$L$3:$L$10110,0),MATCH(S$5,'Bin Analysis'!$C$2:$S$2,0))," ")))))</f>
        <v xml:space="preserve"> </v>
      </c>
      <c r="T130" s="70" t="str">
        <f>Assignments!K129</f>
        <v/>
      </c>
      <c r="U130" s="70" t="str">
        <f>Assignments!L129</f>
        <v/>
      </c>
      <c r="V130" s="76" t="str">
        <f>Assignments!V129</f>
        <v/>
      </c>
    </row>
    <row r="131" spans="2:22" x14ac:dyDescent="0.55000000000000004">
      <c r="B131" s="52"/>
      <c r="E131" s="7"/>
      <c r="G131" s="40" t="str">
        <f>IFERROR('Data Transformation'!M129," ")</f>
        <v xml:space="preserve"> </v>
      </c>
      <c r="L131" s="68" t="str">
        <f t="shared" si="2"/>
        <v xml:space="preserve"> </v>
      </c>
      <c r="M131" s="69" t="str">
        <f>IF(L131=" "," ",(IF($L131&gt;0,INDEX('Bin Analysis'!$C$3:$S$10110,MATCH($L131,'Bin Analysis'!$L$3:$L$10110,0),MATCH(M$5,'Bin Analysis'!$C$2:$S$2,0))," ")))</f>
        <v xml:space="preserve"> </v>
      </c>
      <c r="N131" s="70" t="str">
        <f>IF($L131=" "," ",(IF($M131=FALSE," ",(IF($M131&gt;0,INDEX('Bin Analysis'!$C$3:$S$10110,MATCH($L131,'Bin Analysis'!$L$3:$L$10110,0),MATCH(N$5,'Bin Analysis'!$C$2:$S$2,0))," ")))))</f>
        <v xml:space="preserve"> </v>
      </c>
      <c r="O131" s="70" t="str">
        <f>IF($L131=" "," ",(IF($M131=FALSE," ",(IF($M131&gt;0,INDEX('Bin Analysis'!$C$3:$S$10110,MATCH($L131,'Bin Analysis'!$L$3:$L$10110,0),MATCH(O$5,'Bin Analysis'!$C$2:$S$2,0))," ")))))</f>
        <v xml:space="preserve"> </v>
      </c>
      <c r="P131" s="70" t="str">
        <f>IF($L131=" "," ",(IF($M131=FALSE," ",(IF($M131&gt;0,INDEX('Bin Analysis'!$C$3:$S$10110,MATCH($L131,'Bin Analysis'!$L$3:$L$10110,0),MATCH(P$5,'Bin Analysis'!$C$2:$S$2,0))," ")))))</f>
        <v xml:space="preserve"> </v>
      </c>
      <c r="Q131" s="70" t="str">
        <f>IF($L131=" "," ",(IF($M131=FALSE," ",(IF($M131&gt;0,INDEX('Bin Analysis'!$C$3:$S$10110,MATCH($L131,'Bin Analysis'!$L$3:$L$10110,0),MATCH(Q$5,'Bin Analysis'!$C$2:$S$2,0))," ")))))</f>
        <v xml:space="preserve"> </v>
      </c>
      <c r="R131" s="70" t="str">
        <f>IF($L131=" "," ",(IF($M131=FALSE," ",(IF($M131&gt;0,INDEX('Bin Analysis'!$C$3:$S$10110,MATCH($L131,'Bin Analysis'!$L$3:$L$10110,0),MATCH(R$5,'Bin Analysis'!$C$2:$S$2,0))," ")))))</f>
        <v xml:space="preserve"> </v>
      </c>
      <c r="S131" s="70" t="str">
        <f>IF($L131=" "," ",(IF($M131=FALSE," ",(IF($M131&gt;0,INDEX('Bin Analysis'!$C$3:$S$10110,MATCH($L131,'Bin Analysis'!$L$3:$L$10110,0),MATCH(S$5,'Bin Analysis'!$C$2:$S$2,0))," ")))))</f>
        <v xml:space="preserve"> </v>
      </c>
      <c r="T131" s="70" t="str">
        <f>Assignments!K130</f>
        <v/>
      </c>
      <c r="U131" s="70" t="str">
        <f>Assignments!L130</f>
        <v/>
      </c>
      <c r="V131" s="76" t="str">
        <f>Assignments!V130</f>
        <v/>
      </c>
    </row>
    <row r="132" spans="2:22" x14ac:dyDescent="0.55000000000000004">
      <c r="B132" s="52"/>
      <c r="E132" s="7"/>
      <c r="G132" s="40" t="str">
        <f>IFERROR('Data Transformation'!M130," ")</f>
        <v xml:space="preserve"> </v>
      </c>
      <c r="L132" s="68" t="str">
        <f t="shared" si="2"/>
        <v xml:space="preserve"> </v>
      </c>
      <c r="M132" s="69" t="str">
        <f>IF(L132=" "," ",(IF($L132&gt;0,INDEX('Bin Analysis'!$C$3:$S$10110,MATCH($L132,'Bin Analysis'!$L$3:$L$10110,0),MATCH(M$5,'Bin Analysis'!$C$2:$S$2,0))," ")))</f>
        <v xml:space="preserve"> </v>
      </c>
      <c r="N132" s="70" t="str">
        <f>IF($L132=" "," ",(IF($M132=FALSE," ",(IF($M132&gt;0,INDEX('Bin Analysis'!$C$3:$S$10110,MATCH($L132,'Bin Analysis'!$L$3:$L$10110,0),MATCH(N$5,'Bin Analysis'!$C$2:$S$2,0))," ")))))</f>
        <v xml:space="preserve"> </v>
      </c>
      <c r="O132" s="70" t="str">
        <f>IF($L132=" "," ",(IF($M132=FALSE," ",(IF($M132&gt;0,INDEX('Bin Analysis'!$C$3:$S$10110,MATCH($L132,'Bin Analysis'!$L$3:$L$10110,0),MATCH(O$5,'Bin Analysis'!$C$2:$S$2,0))," ")))))</f>
        <v xml:space="preserve"> </v>
      </c>
      <c r="P132" s="70" t="str">
        <f>IF($L132=" "," ",(IF($M132=FALSE," ",(IF($M132&gt;0,INDEX('Bin Analysis'!$C$3:$S$10110,MATCH($L132,'Bin Analysis'!$L$3:$L$10110,0),MATCH(P$5,'Bin Analysis'!$C$2:$S$2,0))," ")))))</f>
        <v xml:space="preserve"> </v>
      </c>
      <c r="Q132" s="70" t="str">
        <f>IF($L132=" "," ",(IF($M132=FALSE," ",(IF($M132&gt;0,INDEX('Bin Analysis'!$C$3:$S$10110,MATCH($L132,'Bin Analysis'!$L$3:$L$10110,0),MATCH(Q$5,'Bin Analysis'!$C$2:$S$2,0))," ")))))</f>
        <v xml:space="preserve"> </v>
      </c>
      <c r="R132" s="70" t="str">
        <f>IF($L132=" "," ",(IF($M132=FALSE," ",(IF($M132&gt;0,INDEX('Bin Analysis'!$C$3:$S$10110,MATCH($L132,'Bin Analysis'!$L$3:$L$10110,0),MATCH(R$5,'Bin Analysis'!$C$2:$S$2,0))," ")))))</f>
        <v xml:space="preserve"> </v>
      </c>
      <c r="S132" s="70" t="str">
        <f>IF($L132=" "," ",(IF($M132=FALSE," ",(IF($M132&gt;0,INDEX('Bin Analysis'!$C$3:$S$10110,MATCH($L132,'Bin Analysis'!$L$3:$L$10110,0),MATCH(S$5,'Bin Analysis'!$C$2:$S$2,0))," ")))))</f>
        <v xml:space="preserve"> </v>
      </c>
      <c r="T132" s="70" t="str">
        <f>Assignments!K131</f>
        <v/>
      </c>
      <c r="U132" s="70" t="str">
        <f>Assignments!L131</f>
        <v/>
      </c>
      <c r="V132" s="76" t="str">
        <f>Assignments!V131</f>
        <v/>
      </c>
    </row>
    <row r="133" spans="2:22" x14ac:dyDescent="0.55000000000000004">
      <c r="B133" s="52"/>
      <c r="E133" s="7"/>
      <c r="G133" s="40" t="str">
        <f>IFERROR('Data Transformation'!M131," ")</f>
        <v xml:space="preserve"> </v>
      </c>
      <c r="L133" s="68" t="str">
        <f t="shared" si="2"/>
        <v xml:space="preserve"> </v>
      </c>
      <c r="M133" s="69" t="str">
        <f>IF(L133=" "," ",(IF($L133&gt;0,INDEX('Bin Analysis'!$C$3:$S$10110,MATCH($L133,'Bin Analysis'!$L$3:$L$10110,0),MATCH(M$5,'Bin Analysis'!$C$2:$S$2,0))," ")))</f>
        <v xml:space="preserve"> </v>
      </c>
      <c r="N133" s="70" t="str">
        <f>IF($L133=" "," ",(IF($M133=FALSE," ",(IF($M133&gt;0,INDEX('Bin Analysis'!$C$3:$S$10110,MATCH($L133,'Bin Analysis'!$L$3:$L$10110,0),MATCH(N$5,'Bin Analysis'!$C$2:$S$2,0))," ")))))</f>
        <v xml:space="preserve"> </v>
      </c>
      <c r="O133" s="70" t="str">
        <f>IF($L133=" "," ",(IF($M133=FALSE," ",(IF($M133&gt;0,INDEX('Bin Analysis'!$C$3:$S$10110,MATCH($L133,'Bin Analysis'!$L$3:$L$10110,0),MATCH(O$5,'Bin Analysis'!$C$2:$S$2,0))," ")))))</f>
        <v xml:space="preserve"> </v>
      </c>
      <c r="P133" s="70" t="str">
        <f>IF($L133=" "," ",(IF($M133=FALSE," ",(IF($M133&gt;0,INDEX('Bin Analysis'!$C$3:$S$10110,MATCH($L133,'Bin Analysis'!$L$3:$L$10110,0),MATCH(P$5,'Bin Analysis'!$C$2:$S$2,0))," ")))))</f>
        <v xml:space="preserve"> </v>
      </c>
      <c r="Q133" s="70" t="str">
        <f>IF($L133=" "," ",(IF($M133=FALSE," ",(IF($M133&gt;0,INDEX('Bin Analysis'!$C$3:$S$10110,MATCH($L133,'Bin Analysis'!$L$3:$L$10110,0),MATCH(Q$5,'Bin Analysis'!$C$2:$S$2,0))," ")))))</f>
        <v xml:space="preserve"> </v>
      </c>
      <c r="R133" s="70" t="str">
        <f>IF($L133=" "," ",(IF($M133=FALSE," ",(IF($M133&gt;0,INDEX('Bin Analysis'!$C$3:$S$10110,MATCH($L133,'Bin Analysis'!$L$3:$L$10110,0),MATCH(R$5,'Bin Analysis'!$C$2:$S$2,0))," ")))))</f>
        <v xml:space="preserve"> </v>
      </c>
      <c r="S133" s="70" t="str">
        <f>IF($L133=" "," ",(IF($M133=FALSE," ",(IF($M133&gt;0,INDEX('Bin Analysis'!$C$3:$S$10110,MATCH($L133,'Bin Analysis'!$L$3:$L$10110,0),MATCH(S$5,'Bin Analysis'!$C$2:$S$2,0))," ")))))</f>
        <v xml:space="preserve"> </v>
      </c>
      <c r="T133" s="70" t="str">
        <f>Assignments!K132</f>
        <v/>
      </c>
      <c r="U133" s="70" t="str">
        <f>Assignments!L132</f>
        <v/>
      </c>
      <c r="V133" s="76" t="str">
        <f>Assignments!V132</f>
        <v/>
      </c>
    </row>
    <row r="134" spans="2:22" x14ac:dyDescent="0.55000000000000004">
      <c r="B134" s="52"/>
      <c r="E134" s="7"/>
      <c r="G134" s="40" t="str">
        <f>IFERROR('Data Transformation'!M132," ")</f>
        <v xml:space="preserve"> </v>
      </c>
      <c r="L134" s="68" t="str">
        <f t="shared" si="2"/>
        <v xml:space="preserve"> </v>
      </c>
      <c r="M134" s="69" t="str">
        <f>IF(L134=" "," ",(IF($L134&gt;0,INDEX('Bin Analysis'!$C$3:$S$10110,MATCH($L134,'Bin Analysis'!$L$3:$L$10110,0),MATCH(M$5,'Bin Analysis'!$C$2:$S$2,0))," ")))</f>
        <v xml:space="preserve"> </v>
      </c>
      <c r="N134" s="70" t="str">
        <f>IF($L134=" "," ",(IF($M134=FALSE," ",(IF($M134&gt;0,INDEX('Bin Analysis'!$C$3:$S$10110,MATCH($L134,'Bin Analysis'!$L$3:$L$10110,0),MATCH(N$5,'Bin Analysis'!$C$2:$S$2,0))," ")))))</f>
        <v xml:space="preserve"> </v>
      </c>
      <c r="O134" s="70" t="str">
        <f>IF($L134=" "," ",(IF($M134=FALSE," ",(IF($M134&gt;0,INDEX('Bin Analysis'!$C$3:$S$10110,MATCH($L134,'Bin Analysis'!$L$3:$L$10110,0),MATCH(O$5,'Bin Analysis'!$C$2:$S$2,0))," ")))))</f>
        <v xml:space="preserve"> </v>
      </c>
      <c r="P134" s="70" t="str">
        <f>IF($L134=" "," ",(IF($M134=FALSE," ",(IF($M134&gt;0,INDEX('Bin Analysis'!$C$3:$S$10110,MATCH($L134,'Bin Analysis'!$L$3:$L$10110,0),MATCH(P$5,'Bin Analysis'!$C$2:$S$2,0))," ")))))</f>
        <v xml:space="preserve"> </v>
      </c>
      <c r="Q134" s="70" t="str">
        <f>IF($L134=" "," ",(IF($M134=FALSE," ",(IF($M134&gt;0,INDEX('Bin Analysis'!$C$3:$S$10110,MATCH($L134,'Bin Analysis'!$L$3:$L$10110,0),MATCH(Q$5,'Bin Analysis'!$C$2:$S$2,0))," ")))))</f>
        <v xml:space="preserve"> </v>
      </c>
      <c r="R134" s="70" t="str">
        <f>IF($L134=" "," ",(IF($M134=FALSE," ",(IF($M134&gt;0,INDEX('Bin Analysis'!$C$3:$S$10110,MATCH($L134,'Bin Analysis'!$L$3:$L$10110,0),MATCH(R$5,'Bin Analysis'!$C$2:$S$2,0))," ")))))</f>
        <v xml:space="preserve"> </v>
      </c>
      <c r="S134" s="70" t="str">
        <f>IF($L134=" "," ",(IF($M134=FALSE," ",(IF($M134&gt;0,INDEX('Bin Analysis'!$C$3:$S$10110,MATCH($L134,'Bin Analysis'!$L$3:$L$10110,0),MATCH(S$5,'Bin Analysis'!$C$2:$S$2,0))," ")))))</f>
        <v xml:space="preserve"> </v>
      </c>
      <c r="T134" s="70" t="str">
        <f>Assignments!K133</f>
        <v/>
      </c>
      <c r="U134" s="70" t="str">
        <f>Assignments!L133</f>
        <v/>
      </c>
      <c r="V134" s="76" t="str">
        <f>Assignments!V133</f>
        <v/>
      </c>
    </row>
    <row r="135" spans="2:22" x14ac:dyDescent="0.55000000000000004">
      <c r="B135" s="52"/>
      <c r="E135" s="7"/>
      <c r="G135" s="40" t="str">
        <f>IFERROR('Data Transformation'!M133," ")</f>
        <v xml:space="preserve"> </v>
      </c>
      <c r="L135" s="68" t="str">
        <f t="shared" ref="L135:L198" si="3">$G136</f>
        <v xml:space="preserve"> </v>
      </c>
      <c r="M135" s="69" t="str">
        <f>IF(L135=" "," ",(IF($L135&gt;0,INDEX('Bin Analysis'!$C$3:$S$10110,MATCH($L135,'Bin Analysis'!$L$3:$L$10110,0),MATCH(M$5,'Bin Analysis'!$C$2:$S$2,0))," ")))</f>
        <v xml:space="preserve"> </v>
      </c>
      <c r="N135" s="70" t="str">
        <f>IF($L135=" "," ",(IF($M135=FALSE," ",(IF($M135&gt;0,INDEX('Bin Analysis'!$C$3:$S$10110,MATCH($L135,'Bin Analysis'!$L$3:$L$10110,0),MATCH(N$5,'Bin Analysis'!$C$2:$S$2,0))," ")))))</f>
        <v xml:space="preserve"> </v>
      </c>
      <c r="O135" s="70" t="str">
        <f>IF($L135=" "," ",(IF($M135=FALSE," ",(IF($M135&gt;0,INDEX('Bin Analysis'!$C$3:$S$10110,MATCH($L135,'Bin Analysis'!$L$3:$L$10110,0),MATCH(O$5,'Bin Analysis'!$C$2:$S$2,0))," ")))))</f>
        <v xml:space="preserve"> </v>
      </c>
      <c r="P135" s="70" t="str">
        <f>IF($L135=" "," ",(IF($M135=FALSE," ",(IF($M135&gt;0,INDEX('Bin Analysis'!$C$3:$S$10110,MATCH($L135,'Bin Analysis'!$L$3:$L$10110,0),MATCH(P$5,'Bin Analysis'!$C$2:$S$2,0))," ")))))</f>
        <v xml:space="preserve"> </v>
      </c>
      <c r="Q135" s="70" t="str">
        <f>IF($L135=" "," ",(IF($M135=FALSE," ",(IF($M135&gt;0,INDEX('Bin Analysis'!$C$3:$S$10110,MATCH($L135,'Bin Analysis'!$L$3:$L$10110,0),MATCH(Q$5,'Bin Analysis'!$C$2:$S$2,0))," ")))))</f>
        <v xml:space="preserve"> </v>
      </c>
      <c r="R135" s="70" t="str">
        <f>IF($L135=" "," ",(IF($M135=FALSE," ",(IF($M135&gt;0,INDEX('Bin Analysis'!$C$3:$S$10110,MATCH($L135,'Bin Analysis'!$L$3:$L$10110,0),MATCH(R$5,'Bin Analysis'!$C$2:$S$2,0))," ")))))</f>
        <v xml:space="preserve"> </v>
      </c>
      <c r="S135" s="70" t="str">
        <f>IF($L135=" "," ",(IF($M135=FALSE," ",(IF($M135&gt;0,INDEX('Bin Analysis'!$C$3:$S$10110,MATCH($L135,'Bin Analysis'!$L$3:$L$10110,0),MATCH(S$5,'Bin Analysis'!$C$2:$S$2,0))," ")))))</f>
        <v xml:space="preserve"> </v>
      </c>
      <c r="T135" s="70" t="str">
        <f>Assignments!K134</f>
        <v/>
      </c>
      <c r="U135" s="70" t="str">
        <f>Assignments!L134</f>
        <v/>
      </c>
      <c r="V135" s="76" t="str">
        <f>Assignments!V134</f>
        <v/>
      </c>
    </row>
    <row r="136" spans="2:22" x14ac:dyDescent="0.55000000000000004">
      <c r="B136" s="52"/>
      <c r="E136" s="7"/>
      <c r="G136" s="40" t="str">
        <f>IFERROR('Data Transformation'!M134," ")</f>
        <v xml:space="preserve"> </v>
      </c>
      <c r="L136" s="68" t="str">
        <f t="shared" si="3"/>
        <v xml:space="preserve"> </v>
      </c>
      <c r="M136" s="69" t="str">
        <f>IF(L136=" "," ",(IF($L136&gt;0,INDEX('Bin Analysis'!$C$3:$S$10110,MATCH($L136,'Bin Analysis'!$L$3:$L$10110,0),MATCH(M$5,'Bin Analysis'!$C$2:$S$2,0))," ")))</f>
        <v xml:space="preserve"> </v>
      </c>
      <c r="N136" s="70" t="str">
        <f>IF($L136=" "," ",(IF($M136=FALSE," ",(IF($M136&gt;0,INDEX('Bin Analysis'!$C$3:$S$10110,MATCH($L136,'Bin Analysis'!$L$3:$L$10110,0),MATCH(N$5,'Bin Analysis'!$C$2:$S$2,0))," ")))))</f>
        <v xml:space="preserve"> </v>
      </c>
      <c r="O136" s="70" t="str">
        <f>IF($L136=" "," ",(IF($M136=FALSE," ",(IF($M136&gt;0,INDEX('Bin Analysis'!$C$3:$S$10110,MATCH($L136,'Bin Analysis'!$L$3:$L$10110,0),MATCH(O$5,'Bin Analysis'!$C$2:$S$2,0))," ")))))</f>
        <v xml:space="preserve"> </v>
      </c>
      <c r="P136" s="70" t="str">
        <f>IF($L136=" "," ",(IF($M136=FALSE," ",(IF($M136&gt;0,INDEX('Bin Analysis'!$C$3:$S$10110,MATCH($L136,'Bin Analysis'!$L$3:$L$10110,0),MATCH(P$5,'Bin Analysis'!$C$2:$S$2,0))," ")))))</f>
        <v xml:space="preserve"> </v>
      </c>
      <c r="Q136" s="70" t="str">
        <f>IF($L136=" "," ",(IF($M136=FALSE," ",(IF($M136&gt;0,INDEX('Bin Analysis'!$C$3:$S$10110,MATCH($L136,'Bin Analysis'!$L$3:$L$10110,0),MATCH(Q$5,'Bin Analysis'!$C$2:$S$2,0))," ")))))</f>
        <v xml:space="preserve"> </v>
      </c>
      <c r="R136" s="70" t="str">
        <f>IF($L136=" "," ",(IF($M136=FALSE," ",(IF($M136&gt;0,INDEX('Bin Analysis'!$C$3:$S$10110,MATCH($L136,'Bin Analysis'!$L$3:$L$10110,0),MATCH(R$5,'Bin Analysis'!$C$2:$S$2,0))," ")))))</f>
        <v xml:space="preserve"> </v>
      </c>
      <c r="S136" s="70" t="str">
        <f>IF($L136=" "," ",(IF($M136=FALSE," ",(IF($M136&gt;0,INDEX('Bin Analysis'!$C$3:$S$10110,MATCH($L136,'Bin Analysis'!$L$3:$L$10110,0),MATCH(S$5,'Bin Analysis'!$C$2:$S$2,0))," ")))))</f>
        <v xml:space="preserve"> </v>
      </c>
      <c r="T136" s="70" t="str">
        <f>Assignments!K135</f>
        <v/>
      </c>
      <c r="U136" s="70" t="str">
        <f>Assignments!L135</f>
        <v/>
      </c>
      <c r="V136" s="76" t="str">
        <f>Assignments!V135</f>
        <v/>
      </c>
    </row>
    <row r="137" spans="2:22" x14ac:dyDescent="0.55000000000000004">
      <c r="B137" s="52"/>
      <c r="E137" s="7"/>
      <c r="G137" s="40" t="str">
        <f>IFERROR('Data Transformation'!M135," ")</f>
        <v xml:space="preserve"> </v>
      </c>
      <c r="L137" s="68" t="str">
        <f t="shared" si="3"/>
        <v xml:space="preserve"> </v>
      </c>
      <c r="M137" s="69" t="str">
        <f>IF(L137=" "," ",(IF($L137&gt;0,INDEX('Bin Analysis'!$C$3:$S$10110,MATCH($L137,'Bin Analysis'!$L$3:$L$10110,0),MATCH(M$5,'Bin Analysis'!$C$2:$S$2,0))," ")))</f>
        <v xml:space="preserve"> </v>
      </c>
      <c r="N137" s="70" t="str">
        <f>IF($L137=" "," ",(IF($M137=FALSE," ",(IF($M137&gt;0,INDEX('Bin Analysis'!$C$3:$S$10110,MATCH($L137,'Bin Analysis'!$L$3:$L$10110,0),MATCH(N$5,'Bin Analysis'!$C$2:$S$2,0))," ")))))</f>
        <v xml:space="preserve"> </v>
      </c>
      <c r="O137" s="70" t="str">
        <f>IF($L137=" "," ",(IF($M137=FALSE," ",(IF($M137&gt;0,INDEX('Bin Analysis'!$C$3:$S$10110,MATCH($L137,'Bin Analysis'!$L$3:$L$10110,0),MATCH(O$5,'Bin Analysis'!$C$2:$S$2,0))," ")))))</f>
        <v xml:space="preserve"> </v>
      </c>
      <c r="P137" s="70" t="str">
        <f>IF($L137=" "," ",(IF($M137=FALSE," ",(IF($M137&gt;0,INDEX('Bin Analysis'!$C$3:$S$10110,MATCH($L137,'Bin Analysis'!$L$3:$L$10110,0),MATCH(P$5,'Bin Analysis'!$C$2:$S$2,0))," ")))))</f>
        <v xml:space="preserve"> </v>
      </c>
      <c r="Q137" s="70" t="str">
        <f>IF($L137=" "," ",(IF($M137=FALSE," ",(IF($M137&gt;0,INDEX('Bin Analysis'!$C$3:$S$10110,MATCH($L137,'Bin Analysis'!$L$3:$L$10110,0),MATCH(Q$5,'Bin Analysis'!$C$2:$S$2,0))," ")))))</f>
        <v xml:space="preserve"> </v>
      </c>
      <c r="R137" s="70" t="str">
        <f>IF($L137=" "," ",(IF($M137=FALSE," ",(IF($M137&gt;0,INDEX('Bin Analysis'!$C$3:$S$10110,MATCH($L137,'Bin Analysis'!$L$3:$L$10110,0),MATCH(R$5,'Bin Analysis'!$C$2:$S$2,0))," ")))))</f>
        <v xml:space="preserve"> </v>
      </c>
      <c r="S137" s="70" t="str">
        <f>IF($L137=" "," ",(IF($M137=FALSE," ",(IF($M137&gt;0,INDEX('Bin Analysis'!$C$3:$S$10110,MATCH($L137,'Bin Analysis'!$L$3:$L$10110,0),MATCH(S$5,'Bin Analysis'!$C$2:$S$2,0))," ")))))</f>
        <v xml:space="preserve"> </v>
      </c>
      <c r="T137" s="70" t="str">
        <f>Assignments!K136</f>
        <v/>
      </c>
      <c r="U137" s="70" t="str">
        <f>Assignments!L136</f>
        <v/>
      </c>
      <c r="V137" s="76" t="str">
        <f>Assignments!V136</f>
        <v/>
      </c>
    </row>
    <row r="138" spans="2:22" x14ac:dyDescent="0.55000000000000004">
      <c r="B138" s="52"/>
      <c r="E138" s="7"/>
      <c r="G138" s="40" t="str">
        <f>IFERROR('Data Transformation'!M136," ")</f>
        <v xml:space="preserve"> </v>
      </c>
      <c r="L138" s="68" t="str">
        <f t="shared" si="3"/>
        <v xml:space="preserve"> </v>
      </c>
      <c r="M138" s="69" t="str">
        <f>IF(L138=" "," ",(IF($L138&gt;0,INDEX('Bin Analysis'!$C$3:$S$10110,MATCH($L138,'Bin Analysis'!$L$3:$L$10110,0),MATCH(M$5,'Bin Analysis'!$C$2:$S$2,0))," ")))</f>
        <v xml:space="preserve"> </v>
      </c>
      <c r="N138" s="70" t="str">
        <f>IF($L138=" "," ",(IF($M138=FALSE," ",(IF($M138&gt;0,INDEX('Bin Analysis'!$C$3:$S$10110,MATCH($L138,'Bin Analysis'!$L$3:$L$10110,0),MATCH(N$5,'Bin Analysis'!$C$2:$S$2,0))," ")))))</f>
        <v xml:space="preserve"> </v>
      </c>
      <c r="O138" s="70" t="str">
        <f>IF($L138=" "," ",(IF($M138=FALSE," ",(IF($M138&gt;0,INDEX('Bin Analysis'!$C$3:$S$10110,MATCH($L138,'Bin Analysis'!$L$3:$L$10110,0),MATCH(O$5,'Bin Analysis'!$C$2:$S$2,0))," ")))))</f>
        <v xml:space="preserve"> </v>
      </c>
      <c r="P138" s="70" t="str">
        <f>IF($L138=" "," ",(IF($M138=FALSE," ",(IF($M138&gt;0,INDEX('Bin Analysis'!$C$3:$S$10110,MATCH($L138,'Bin Analysis'!$L$3:$L$10110,0),MATCH(P$5,'Bin Analysis'!$C$2:$S$2,0))," ")))))</f>
        <v xml:space="preserve"> </v>
      </c>
      <c r="Q138" s="70" t="str">
        <f>IF($L138=" "," ",(IF($M138=FALSE," ",(IF($M138&gt;0,INDEX('Bin Analysis'!$C$3:$S$10110,MATCH($L138,'Bin Analysis'!$L$3:$L$10110,0),MATCH(Q$5,'Bin Analysis'!$C$2:$S$2,0))," ")))))</f>
        <v xml:space="preserve"> </v>
      </c>
      <c r="R138" s="70" t="str">
        <f>IF($L138=" "," ",(IF($M138=FALSE," ",(IF($M138&gt;0,INDEX('Bin Analysis'!$C$3:$S$10110,MATCH($L138,'Bin Analysis'!$L$3:$L$10110,0),MATCH(R$5,'Bin Analysis'!$C$2:$S$2,0))," ")))))</f>
        <v xml:space="preserve"> </v>
      </c>
      <c r="S138" s="70" t="str">
        <f>IF($L138=" "," ",(IF($M138=FALSE," ",(IF($M138&gt;0,INDEX('Bin Analysis'!$C$3:$S$10110,MATCH($L138,'Bin Analysis'!$L$3:$L$10110,0),MATCH(S$5,'Bin Analysis'!$C$2:$S$2,0))," ")))))</f>
        <v xml:space="preserve"> </v>
      </c>
      <c r="T138" s="70" t="str">
        <f>Assignments!K137</f>
        <v/>
      </c>
      <c r="U138" s="70" t="str">
        <f>Assignments!L137</f>
        <v/>
      </c>
      <c r="V138" s="76" t="str">
        <f>Assignments!V137</f>
        <v/>
      </c>
    </row>
    <row r="139" spans="2:22" x14ac:dyDescent="0.55000000000000004">
      <c r="B139" s="52"/>
      <c r="E139" s="7"/>
      <c r="G139" s="40" t="str">
        <f>IFERROR('Data Transformation'!M137," ")</f>
        <v xml:space="preserve"> </v>
      </c>
      <c r="L139" s="68" t="str">
        <f t="shared" si="3"/>
        <v xml:space="preserve"> </v>
      </c>
      <c r="M139" s="69" t="str">
        <f>IF(L139=" "," ",(IF($L139&gt;0,INDEX('Bin Analysis'!$C$3:$S$10110,MATCH($L139,'Bin Analysis'!$L$3:$L$10110,0),MATCH(M$5,'Bin Analysis'!$C$2:$S$2,0))," ")))</f>
        <v xml:space="preserve"> </v>
      </c>
      <c r="N139" s="70" t="str">
        <f>IF($L139=" "," ",(IF($M139=FALSE," ",(IF($M139&gt;0,INDEX('Bin Analysis'!$C$3:$S$10110,MATCH($L139,'Bin Analysis'!$L$3:$L$10110,0),MATCH(N$5,'Bin Analysis'!$C$2:$S$2,0))," ")))))</f>
        <v xml:space="preserve"> </v>
      </c>
      <c r="O139" s="70" t="str">
        <f>IF($L139=" "," ",(IF($M139=FALSE," ",(IF($M139&gt;0,INDEX('Bin Analysis'!$C$3:$S$10110,MATCH($L139,'Bin Analysis'!$L$3:$L$10110,0),MATCH(O$5,'Bin Analysis'!$C$2:$S$2,0))," ")))))</f>
        <v xml:space="preserve"> </v>
      </c>
      <c r="P139" s="70" t="str">
        <f>IF($L139=" "," ",(IF($M139=FALSE," ",(IF($M139&gt;0,INDEX('Bin Analysis'!$C$3:$S$10110,MATCH($L139,'Bin Analysis'!$L$3:$L$10110,0),MATCH(P$5,'Bin Analysis'!$C$2:$S$2,0))," ")))))</f>
        <v xml:space="preserve"> </v>
      </c>
      <c r="Q139" s="70" t="str">
        <f>IF($L139=" "," ",(IF($M139=FALSE," ",(IF($M139&gt;0,INDEX('Bin Analysis'!$C$3:$S$10110,MATCH($L139,'Bin Analysis'!$L$3:$L$10110,0),MATCH(Q$5,'Bin Analysis'!$C$2:$S$2,0))," ")))))</f>
        <v xml:space="preserve"> </v>
      </c>
      <c r="R139" s="70" t="str">
        <f>IF($L139=" "," ",(IF($M139=FALSE," ",(IF($M139&gt;0,INDEX('Bin Analysis'!$C$3:$S$10110,MATCH($L139,'Bin Analysis'!$L$3:$L$10110,0),MATCH(R$5,'Bin Analysis'!$C$2:$S$2,0))," ")))))</f>
        <v xml:space="preserve"> </v>
      </c>
      <c r="S139" s="70" t="str">
        <f>IF($L139=" "," ",(IF($M139=FALSE," ",(IF($M139&gt;0,INDEX('Bin Analysis'!$C$3:$S$10110,MATCH($L139,'Bin Analysis'!$L$3:$L$10110,0),MATCH(S$5,'Bin Analysis'!$C$2:$S$2,0))," ")))))</f>
        <v xml:space="preserve"> </v>
      </c>
      <c r="T139" s="70" t="str">
        <f>Assignments!K138</f>
        <v/>
      </c>
      <c r="U139" s="70" t="str">
        <f>Assignments!L138</f>
        <v/>
      </c>
      <c r="V139" s="76" t="str">
        <f>Assignments!V138</f>
        <v/>
      </c>
    </row>
    <row r="140" spans="2:22" x14ac:dyDescent="0.55000000000000004">
      <c r="B140" s="52"/>
      <c r="E140" s="7"/>
      <c r="G140" s="40" t="str">
        <f>IFERROR('Data Transformation'!M138," ")</f>
        <v xml:space="preserve"> </v>
      </c>
      <c r="L140" s="68" t="str">
        <f t="shared" si="3"/>
        <v xml:space="preserve"> </v>
      </c>
      <c r="M140" s="69" t="str">
        <f>IF(L140=" "," ",(IF($L140&gt;0,INDEX('Bin Analysis'!$C$3:$S$10110,MATCH($L140,'Bin Analysis'!$L$3:$L$10110,0),MATCH(M$5,'Bin Analysis'!$C$2:$S$2,0))," ")))</f>
        <v xml:space="preserve"> </v>
      </c>
      <c r="N140" s="70" t="str">
        <f>IF($L140=" "," ",(IF($M140=FALSE," ",(IF($M140&gt;0,INDEX('Bin Analysis'!$C$3:$S$10110,MATCH($L140,'Bin Analysis'!$L$3:$L$10110,0),MATCH(N$5,'Bin Analysis'!$C$2:$S$2,0))," ")))))</f>
        <v xml:space="preserve"> </v>
      </c>
      <c r="O140" s="70" t="str">
        <f>IF($L140=" "," ",(IF($M140=FALSE," ",(IF($M140&gt;0,INDEX('Bin Analysis'!$C$3:$S$10110,MATCH($L140,'Bin Analysis'!$L$3:$L$10110,0),MATCH(O$5,'Bin Analysis'!$C$2:$S$2,0))," ")))))</f>
        <v xml:space="preserve"> </v>
      </c>
      <c r="P140" s="70" t="str">
        <f>IF($L140=" "," ",(IF($M140=FALSE," ",(IF($M140&gt;0,INDEX('Bin Analysis'!$C$3:$S$10110,MATCH($L140,'Bin Analysis'!$L$3:$L$10110,0),MATCH(P$5,'Bin Analysis'!$C$2:$S$2,0))," ")))))</f>
        <v xml:space="preserve"> </v>
      </c>
      <c r="Q140" s="70" t="str">
        <f>IF($L140=" "," ",(IF($M140=FALSE," ",(IF($M140&gt;0,INDEX('Bin Analysis'!$C$3:$S$10110,MATCH($L140,'Bin Analysis'!$L$3:$L$10110,0),MATCH(Q$5,'Bin Analysis'!$C$2:$S$2,0))," ")))))</f>
        <v xml:space="preserve"> </v>
      </c>
      <c r="R140" s="70" t="str">
        <f>IF($L140=" "," ",(IF($M140=FALSE," ",(IF($M140&gt;0,INDEX('Bin Analysis'!$C$3:$S$10110,MATCH($L140,'Bin Analysis'!$L$3:$L$10110,0),MATCH(R$5,'Bin Analysis'!$C$2:$S$2,0))," ")))))</f>
        <v xml:space="preserve"> </v>
      </c>
      <c r="S140" s="70" t="str">
        <f>IF($L140=" "," ",(IF($M140=FALSE," ",(IF($M140&gt;0,INDEX('Bin Analysis'!$C$3:$S$10110,MATCH($L140,'Bin Analysis'!$L$3:$L$10110,0),MATCH(S$5,'Bin Analysis'!$C$2:$S$2,0))," ")))))</f>
        <v xml:space="preserve"> </v>
      </c>
      <c r="T140" s="70" t="str">
        <f>Assignments!K139</f>
        <v/>
      </c>
      <c r="U140" s="70" t="str">
        <f>Assignments!L139</f>
        <v/>
      </c>
      <c r="V140" s="76" t="str">
        <f>Assignments!V139</f>
        <v/>
      </c>
    </row>
    <row r="141" spans="2:22" x14ac:dyDescent="0.55000000000000004">
      <c r="B141" s="52"/>
      <c r="E141" s="7"/>
      <c r="G141" s="40" t="str">
        <f>IFERROR('Data Transformation'!M139," ")</f>
        <v xml:space="preserve"> </v>
      </c>
      <c r="L141" s="68" t="str">
        <f t="shared" si="3"/>
        <v xml:space="preserve"> </v>
      </c>
      <c r="M141" s="69" t="str">
        <f>IF(L141=" "," ",(IF($L141&gt;0,INDEX('Bin Analysis'!$C$3:$S$10110,MATCH($L141,'Bin Analysis'!$L$3:$L$10110,0),MATCH(M$5,'Bin Analysis'!$C$2:$S$2,0))," ")))</f>
        <v xml:space="preserve"> </v>
      </c>
      <c r="N141" s="70" t="str">
        <f>IF($L141=" "," ",(IF($M141=FALSE," ",(IF($M141&gt;0,INDEX('Bin Analysis'!$C$3:$S$10110,MATCH($L141,'Bin Analysis'!$L$3:$L$10110,0),MATCH(N$5,'Bin Analysis'!$C$2:$S$2,0))," ")))))</f>
        <v xml:space="preserve"> </v>
      </c>
      <c r="O141" s="70" t="str">
        <f>IF($L141=" "," ",(IF($M141=FALSE," ",(IF($M141&gt;0,INDEX('Bin Analysis'!$C$3:$S$10110,MATCH($L141,'Bin Analysis'!$L$3:$L$10110,0),MATCH(O$5,'Bin Analysis'!$C$2:$S$2,0))," ")))))</f>
        <v xml:space="preserve"> </v>
      </c>
      <c r="P141" s="70" t="str">
        <f>IF($L141=" "," ",(IF($M141=FALSE," ",(IF($M141&gt;0,INDEX('Bin Analysis'!$C$3:$S$10110,MATCH($L141,'Bin Analysis'!$L$3:$L$10110,0),MATCH(P$5,'Bin Analysis'!$C$2:$S$2,0))," ")))))</f>
        <v xml:space="preserve"> </v>
      </c>
      <c r="Q141" s="70" t="str">
        <f>IF($L141=" "," ",(IF($M141=FALSE," ",(IF($M141&gt;0,INDEX('Bin Analysis'!$C$3:$S$10110,MATCH($L141,'Bin Analysis'!$L$3:$L$10110,0),MATCH(Q$5,'Bin Analysis'!$C$2:$S$2,0))," ")))))</f>
        <v xml:space="preserve"> </v>
      </c>
      <c r="R141" s="70" t="str">
        <f>IF($L141=" "," ",(IF($M141=FALSE," ",(IF($M141&gt;0,INDEX('Bin Analysis'!$C$3:$S$10110,MATCH($L141,'Bin Analysis'!$L$3:$L$10110,0),MATCH(R$5,'Bin Analysis'!$C$2:$S$2,0))," ")))))</f>
        <v xml:space="preserve"> </v>
      </c>
      <c r="S141" s="70" t="str">
        <f>IF($L141=" "," ",(IF($M141=FALSE," ",(IF($M141&gt;0,INDEX('Bin Analysis'!$C$3:$S$10110,MATCH($L141,'Bin Analysis'!$L$3:$L$10110,0),MATCH(S$5,'Bin Analysis'!$C$2:$S$2,0))," ")))))</f>
        <v xml:space="preserve"> </v>
      </c>
      <c r="T141" s="70" t="str">
        <f>Assignments!K140</f>
        <v/>
      </c>
      <c r="U141" s="70" t="str">
        <f>Assignments!L140</f>
        <v/>
      </c>
      <c r="V141" s="76" t="str">
        <f>Assignments!V140</f>
        <v/>
      </c>
    </row>
    <row r="142" spans="2:22" x14ac:dyDescent="0.55000000000000004">
      <c r="B142" s="52"/>
      <c r="E142" s="7"/>
      <c r="G142" s="40" t="str">
        <f>IFERROR('Data Transformation'!M140," ")</f>
        <v xml:space="preserve"> </v>
      </c>
      <c r="L142" s="68" t="str">
        <f t="shared" si="3"/>
        <v xml:space="preserve"> </v>
      </c>
      <c r="M142" s="69" t="str">
        <f>IF(L142=" "," ",(IF($L142&gt;0,INDEX('Bin Analysis'!$C$3:$S$10110,MATCH($L142,'Bin Analysis'!$L$3:$L$10110,0),MATCH(M$5,'Bin Analysis'!$C$2:$S$2,0))," ")))</f>
        <v xml:space="preserve"> </v>
      </c>
      <c r="N142" s="70" t="str">
        <f>IF($L142=" "," ",(IF($M142=FALSE," ",(IF($M142&gt;0,INDEX('Bin Analysis'!$C$3:$S$10110,MATCH($L142,'Bin Analysis'!$L$3:$L$10110,0),MATCH(N$5,'Bin Analysis'!$C$2:$S$2,0))," ")))))</f>
        <v xml:space="preserve"> </v>
      </c>
      <c r="O142" s="70" t="str">
        <f>IF($L142=" "," ",(IF($M142=FALSE," ",(IF($M142&gt;0,INDEX('Bin Analysis'!$C$3:$S$10110,MATCH($L142,'Bin Analysis'!$L$3:$L$10110,0),MATCH(O$5,'Bin Analysis'!$C$2:$S$2,0))," ")))))</f>
        <v xml:space="preserve"> </v>
      </c>
      <c r="P142" s="70" t="str">
        <f>IF($L142=" "," ",(IF($M142=FALSE," ",(IF($M142&gt;0,INDEX('Bin Analysis'!$C$3:$S$10110,MATCH($L142,'Bin Analysis'!$L$3:$L$10110,0),MATCH(P$5,'Bin Analysis'!$C$2:$S$2,0))," ")))))</f>
        <v xml:space="preserve"> </v>
      </c>
      <c r="Q142" s="70" t="str">
        <f>IF($L142=" "," ",(IF($M142=FALSE," ",(IF($M142&gt;0,INDEX('Bin Analysis'!$C$3:$S$10110,MATCH($L142,'Bin Analysis'!$L$3:$L$10110,0),MATCH(Q$5,'Bin Analysis'!$C$2:$S$2,0))," ")))))</f>
        <v xml:space="preserve"> </v>
      </c>
      <c r="R142" s="70" t="str">
        <f>IF($L142=" "," ",(IF($M142=FALSE," ",(IF($M142&gt;0,INDEX('Bin Analysis'!$C$3:$S$10110,MATCH($L142,'Bin Analysis'!$L$3:$L$10110,0),MATCH(R$5,'Bin Analysis'!$C$2:$S$2,0))," ")))))</f>
        <v xml:space="preserve"> </v>
      </c>
      <c r="S142" s="70" t="str">
        <f>IF($L142=" "," ",(IF($M142=FALSE," ",(IF($M142&gt;0,INDEX('Bin Analysis'!$C$3:$S$10110,MATCH($L142,'Bin Analysis'!$L$3:$L$10110,0),MATCH(S$5,'Bin Analysis'!$C$2:$S$2,0))," ")))))</f>
        <v xml:space="preserve"> </v>
      </c>
      <c r="T142" s="70" t="str">
        <f>Assignments!K141</f>
        <v/>
      </c>
      <c r="U142" s="70" t="str">
        <f>Assignments!L141</f>
        <v/>
      </c>
      <c r="V142" s="76" t="str">
        <f>Assignments!V141</f>
        <v/>
      </c>
    </row>
    <row r="143" spans="2:22" x14ac:dyDescent="0.55000000000000004">
      <c r="B143" s="52"/>
      <c r="E143" s="7"/>
      <c r="G143" s="40" t="str">
        <f>IFERROR('Data Transformation'!M141," ")</f>
        <v xml:space="preserve"> </v>
      </c>
      <c r="L143" s="68" t="str">
        <f t="shared" si="3"/>
        <v xml:space="preserve"> </v>
      </c>
      <c r="M143" s="69" t="str">
        <f>IF(L143=" "," ",(IF($L143&gt;0,INDEX('Bin Analysis'!$C$3:$S$10110,MATCH($L143,'Bin Analysis'!$L$3:$L$10110,0),MATCH(M$5,'Bin Analysis'!$C$2:$S$2,0))," ")))</f>
        <v xml:space="preserve"> </v>
      </c>
      <c r="N143" s="70" t="str">
        <f>IF($L143=" "," ",(IF($M143=FALSE," ",(IF($M143&gt;0,INDEX('Bin Analysis'!$C$3:$S$10110,MATCH($L143,'Bin Analysis'!$L$3:$L$10110,0),MATCH(N$5,'Bin Analysis'!$C$2:$S$2,0))," ")))))</f>
        <v xml:space="preserve"> </v>
      </c>
      <c r="O143" s="70" t="str">
        <f>IF($L143=" "," ",(IF($M143=FALSE," ",(IF($M143&gt;0,INDEX('Bin Analysis'!$C$3:$S$10110,MATCH($L143,'Bin Analysis'!$L$3:$L$10110,0),MATCH(O$5,'Bin Analysis'!$C$2:$S$2,0))," ")))))</f>
        <v xml:space="preserve"> </v>
      </c>
      <c r="P143" s="70" t="str">
        <f>IF($L143=" "," ",(IF($M143=FALSE," ",(IF($M143&gt;0,INDEX('Bin Analysis'!$C$3:$S$10110,MATCH($L143,'Bin Analysis'!$L$3:$L$10110,0),MATCH(P$5,'Bin Analysis'!$C$2:$S$2,0))," ")))))</f>
        <v xml:space="preserve"> </v>
      </c>
      <c r="Q143" s="70" t="str">
        <f>IF($L143=" "," ",(IF($M143=FALSE," ",(IF($M143&gt;0,INDEX('Bin Analysis'!$C$3:$S$10110,MATCH($L143,'Bin Analysis'!$L$3:$L$10110,0),MATCH(Q$5,'Bin Analysis'!$C$2:$S$2,0))," ")))))</f>
        <v xml:space="preserve"> </v>
      </c>
      <c r="R143" s="70" t="str">
        <f>IF($L143=" "," ",(IF($M143=FALSE," ",(IF($M143&gt;0,INDEX('Bin Analysis'!$C$3:$S$10110,MATCH($L143,'Bin Analysis'!$L$3:$L$10110,0),MATCH(R$5,'Bin Analysis'!$C$2:$S$2,0))," ")))))</f>
        <v xml:space="preserve"> </v>
      </c>
      <c r="S143" s="70" t="str">
        <f>IF($L143=" "," ",(IF($M143=FALSE," ",(IF($M143&gt;0,INDEX('Bin Analysis'!$C$3:$S$10110,MATCH($L143,'Bin Analysis'!$L$3:$L$10110,0),MATCH(S$5,'Bin Analysis'!$C$2:$S$2,0))," ")))))</f>
        <v xml:space="preserve"> </v>
      </c>
      <c r="T143" s="70" t="str">
        <f>Assignments!K142</f>
        <v/>
      </c>
      <c r="U143" s="70" t="str">
        <f>Assignments!L142</f>
        <v/>
      </c>
      <c r="V143" s="76" t="str">
        <f>Assignments!V142</f>
        <v/>
      </c>
    </row>
    <row r="144" spans="2:22" x14ac:dyDescent="0.55000000000000004">
      <c r="B144" s="52"/>
      <c r="E144" s="7"/>
      <c r="G144" s="40" t="str">
        <f>IFERROR('Data Transformation'!M142," ")</f>
        <v xml:space="preserve"> </v>
      </c>
      <c r="L144" s="68" t="str">
        <f t="shared" si="3"/>
        <v xml:space="preserve"> </v>
      </c>
      <c r="M144" s="69" t="str">
        <f>IF(L144=" "," ",(IF($L144&gt;0,INDEX('Bin Analysis'!$C$3:$S$10110,MATCH($L144,'Bin Analysis'!$L$3:$L$10110,0),MATCH(M$5,'Bin Analysis'!$C$2:$S$2,0))," ")))</f>
        <v xml:space="preserve"> </v>
      </c>
      <c r="N144" s="70" t="str">
        <f>IF($L144=" "," ",(IF($M144=FALSE," ",(IF($M144&gt;0,INDEX('Bin Analysis'!$C$3:$S$10110,MATCH($L144,'Bin Analysis'!$L$3:$L$10110,0),MATCH(N$5,'Bin Analysis'!$C$2:$S$2,0))," ")))))</f>
        <v xml:space="preserve"> </v>
      </c>
      <c r="O144" s="70" t="str">
        <f>IF($L144=" "," ",(IF($M144=FALSE," ",(IF($M144&gt;0,INDEX('Bin Analysis'!$C$3:$S$10110,MATCH($L144,'Bin Analysis'!$L$3:$L$10110,0),MATCH(O$5,'Bin Analysis'!$C$2:$S$2,0))," ")))))</f>
        <v xml:space="preserve"> </v>
      </c>
      <c r="P144" s="70" t="str">
        <f>IF($L144=" "," ",(IF($M144=FALSE," ",(IF($M144&gt;0,INDEX('Bin Analysis'!$C$3:$S$10110,MATCH($L144,'Bin Analysis'!$L$3:$L$10110,0),MATCH(P$5,'Bin Analysis'!$C$2:$S$2,0))," ")))))</f>
        <v xml:space="preserve"> </v>
      </c>
      <c r="Q144" s="70" t="str">
        <f>IF($L144=" "," ",(IF($M144=FALSE," ",(IF($M144&gt;0,INDEX('Bin Analysis'!$C$3:$S$10110,MATCH($L144,'Bin Analysis'!$L$3:$L$10110,0),MATCH(Q$5,'Bin Analysis'!$C$2:$S$2,0))," ")))))</f>
        <v xml:space="preserve"> </v>
      </c>
      <c r="R144" s="70" t="str">
        <f>IF($L144=" "," ",(IF($M144=FALSE," ",(IF($M144&gt;0,INDEX('Bin Analysis'!$C$3:$S$10110,MATCH($L144,'Bin Analysis'!$L$3:$L$10110,0),MATCH(R$5,'Bin Analysis'!$C$2:$S$2,0))," ")))))</f>
        <v xml:space="preserve"> </v>
      </c>
      <c r="S144" s="70" t="str">
        <f>IF($L144=" "," ",(IF($M144=FALSE," ",(IF($M144&gt;0,INDEX('Bin Analysis'!$C$3:$S$10110,MATCH($L144,'Bin Analysis'!$L$3:$L$10110,0),MATCH(S$5,'Bin Analysis'!$C$2:$S$2,0))," ")))))</f>
        <v xml:space="preserve"> </v>
      </c>
      <c r="T144" s="70" t="str">
        <f>Assignments!K143</f>
        <v/>
      </c>
      <c r="U144" s="70" t="str">
        <f>Assignments!L143</f>
        <v/>
      </c>
      <c r="V144" s="76" t="str">
        <f>Assignments!V143</f>
        <v/>
      </c>
    </row>
    <row r="145" spans="2:22" x14ac:dyDescent="0.55000000000000004">
      <c r="B145" s="52"/>
      <c r="E145" s="7"/>
      <c r="G145" s="40" t="str">
        <f>IFERROR('Data Transformation'!M143," ")</f>
        <v xml:space="preserve"> </v>
      </c>
      <c r="L145" s="68" t="str">
        <f t="shared" si="3"/>
        <v xml:space="preserve"> </v>
      </c>
      <c r="M145" s="69" t="str">
        <f>IF(L145=" "," ",(IF($L145&gt;0,INDEX('Bin Analysis'!$C$3:$S$10110,MATCH($L145,'Bin Analysis'!$L$3:$L$10110,0),MATCH(M$5,'Bin Analysis'!$C$2:$S$2,0))," ")))</f>
        <v xml:space="preserve"> </v>
      </c>
      <c r="N145" s="70" t="str">
        <f>IF($L145=" "," ",(IF($M145=FALSE," ",(IF($M145&gt;0,INDEX('Bin Analysis'!$C$3:$S$10110,MATCH($L145,'Bin Analysis'!$L$3:$L$10110,0),MATCH(N$5,'Bin Analysis'!$C$2:$S$2,0))," ")))))</f>
        <v xml:space="preserve"> </v>
      </c>
      <c r="O145" s="70" t="str">
        <f>IF($L145=" "," ",(IF($M145=FALSE," ",(IF($M145&gt;0,INDEX('Bin Analysis'!$C$3:$S$10110,MATCH($L145,'Bin Analysis'!$L$3:$L$10110,0),MATCH(O$5,'Bin Analysis'!$C$2:$S$2,0))," ")))))</f>
        <v xml:space="preserve"> </v>
      </c>
      <c r="P145" s="70" t="str">
        <f>IF($L145=" "," ",(IF($M145=FALSE," ",(IF($M145&gt;0,INDEX('Bin Analysis'!$C$3:$S$10110,MATCH($L145,'Bin Analysis'!$L$3:$L$10110,0),MATCH(P$5,'Bin Analysis'!$C$2:$S$2,0))," ")))))</f>
        <v xml:space="preserve"> </v>
      </c>
      <c r="Q145" s="70" t="str">
        <f>IF($L145=" "," ",(IF($M145=FALSE," ",(IF($M145&gt;0,INDEX('Bin Analysis'!$C$3:$S$10110,MATCH($L145,'Bin Analysis'!$L$3:$L$10110,0),MATCH(Q$5,'Bin Analysis'!$C$2:$S$2,0))," ")))))</f>
        <v xml:space="preserve"> </v>
      </c>
      <c r="R145" s="70" t="str">
        <f>IF($L145=" "," ",(IF($M145=FALSE," ",(IF($M145&gt;0,INDEX('Bin Analysis'!$C$3:$S$10110,MATCH($L145,'Bin Analysis'!$L$3:$L$10110,0),MATCH(R$5,'Bin Analysis'!$C$2:$S$2,0))," ")))))</f>
        <v xml:space="preserve"> </v>
      </c>
      <c r="S145" s="70" t="str">
        <f>IF($L145=" "," ",(IF($M145=FALSE," ",(IF($M145&gt;0,INDEX('Bin Analysis'!$C$3:$S$10110,MATCH($L145,'Bin Analysis'!$L$3:$L$10110,0),MATCH(S$5,'Bin Analysis'!$C$2:$S$2,0))," ")))))</f>
        <v xml:space="preserve"> </v>
      </c>
      <c r="T145" s="70" t="str">
        <f>Assignments!K144</f>
        <v/>
      </c>
      <c r="U145" s="70" t="str">
        <f>Assignments!L144</f>
        <v/>
      </c>
      <c r="V145" s="76" t="str">
        <f>Assignments!V144</f>
        <v/>
      </c>
    </row>
    <row r="146" spans="2:22" x14ac:dyDescent="0.55000000000000004">
      <c r="B146" s="52"/>
      <c r="E146" s="7"/>
      <c r="G146" s="40" t="str">
        <f>IFERROR('Data Transformation'!M144," ")</f>
        <v xml:space="preserve"> </v>
      </c>
      <c r="L146" s="68" t="str">
        <f t="shared" si="3"/>
        <v xml:space="preserve"> </v>
      </c>
      <c r="M146" s="69" t="str">
        <f>IF(L146=" "," ",(IF($L146&gt;0,INDEX('Bin Analysis'!$C$3:$S$10110,MATCH($L146,'Bin Analysis'!$L$3:$L$10110,0),MATCH(M$5,'Bin Analysis'!$C$2:$S$2,0))," ")))</f>
        <v xml:space="preserve"> </v>
      </c>
      <c r="N146" s="70" t="str">
        <f>IF($L146=" "," ",(IF($M146=FALSE," ",(IF($M146&gt;0,INDEX('Bin Analysis'!$C$3:$S$10110,MATCH($L146,'Bin Analysis'!$L$3:$L$10110,0),MATCH(N$5,'Bin Analysis'!$C$2:$S$2,0))," ")))))</f>
        <v xml:space="preserve"> </v>
      </c>
      <c r="O146" s="70" t="str">
        <f>IF($L146=" "," ",(IF($M146=FALSE," ",(IF($M146&gt;0,INDEX('Bin Analysis'!$C$3:$S$10110,MATCH($L146,'Bin Analysis'!$L$3:$L$10110,0),MATCH(O$5,'Bin Analysis'!$C$2:$S$2,0))," ")))))</f>
        <v xml:space="preserve"> </v>
      </c>
      <c r="P146" s="70" t="str">
        <f>IF($L146=" "," ",(IF($M146=FALSE," ",(IF($M146&gt;0,INDEX('Bin Analysis'!$C$3:$S$10110,MATCH($L146,'Bin Analysis'!$L$3:$L$10110,0),MATCH(P$5,'Bin Analysis'!$C$2:$S$2,0))," ")))))</f>
        <v xml:space="preserve"> </v>
      </c>
      <c r="Q146" s="70" t="str">
        <f>IF($L146=" "," ",(IF($M146=FALSE," ",(IF($M146&gt;0,INDEX('Bin Analysis'!$C$3:$S$10110,MATCH($L146,'Bin Analysis'!$L$3:$L$10110,0),MATCH(Q$5,'Bin Analysis'!$C$2:$S$2,0))," ")))))</f>
        <v xml:space="preserve"> </v>
      </c>
      <c r="R146" s="70" t="str">
        <f>IF($L146=" "," ",(IF($M146=FALSE," ",(IF($M146&gt;0,INDEX('Bin Analysis'!$C$3:$S$10110,MATCH($L146,'Bin Analysis'!$L$3:$L$10110,0),MATCH(R$5,'Bin Analysis'!$C$2:$S$2,0))," ")))))</f>
        <v xml:space="preserve"> </v>
      </c>
      <c r="S146" s="70" t="str">
        <f>IF($L146=" "," ",(IF($M146=FALSE," ",(IF($M146&gt;0,INDEX('Bin Analysis'!$C$3:$S$10110,MATCH($L146,'Bin Analysis'!$L$3:$L$10110,0),MATCH(S$5,'Bin Analysis'!$C$2:$S$2,0))," ")))))</f>
        <v xml:space="preserve"> </v>
      </c>
      <c r="T146" s="70" t="str">
        <f>Assignments!K145</f>
        <v/>
      </c>
      <c r="U146" s="70" t="str">
        <f>Assignments!L145</f>
        <v/>
      </c>
      <c r="V146" s="76" t="str">
        <f>Assignments!V145</f>
        <v/>
      </c>
    </row>
    <row r="147" spans="2:22" x14ac:dyDescent="0.55000000000000004">
      <c r="B147" s="52"/>
      <c r="E147" s="7"/>
      <c r="G147" s="40" t="str">
        <f>IFERROR('Data Transformation'!M145," ")</f>
        <v xml:space="preserve"> </v>
      </c>
      <c r="L147" s="68" t="str">
        <f t="shared" si="3"/>
        <v xml:space="preserve"> </v>
      </c>
      <c r="M147" s="69" t="str">
        <f>IF(L147=" "," ",(IF($L147&gt;0,INDEX('Bin Analysis'!$C$3:$S$10110,MATCH($L147,'Bin Analysis'!$L$3:$L$10110,0),MATCH(M$5,'Bin Analysis'!$C$2:$S$2,0))," ")))</f>
        <v xml:space="preserve"> </v>
      </c>
      <c r="N147" s="70" t="str">
        <f>IF($L147=" "," ",(IF($M147=FALSE," ",(IF($M147&gt;0,INDEX('Bin Analysis'!$C$3:$S$10110,MATCH($L147,'Bin Analysis'!$L$3:$L$10110,0),MATCH(N$5,'Bin Analysis'!$C$2:$S$2,0))," ")))))</f>
        <v xml:space="preserve"> </v>
      </c>
      <c r="O147" s="70" t="str">
        <f>IF($L147=" "," ",(IF($M147=FALSE," ",(IF($M147&gt;0,INDEX('Bin Analysis'!$C$3:$S$10110,MATCH($L147,'Bin Analysis'!$L$3:$L$10110,0),MATCH(O$5,'Bin Analysis'!$C$2:$S$2,0))," ")))))</f>
        <v xml:space="preserve"> </v>
      </c>
      <c r="P147" s="70" t="str">
        <f>IF($L147=" "," ",(IF($M147=FALSE," ",(IF($M147&gt;0,INDEX('Bin Analysis'!$C$3:$S$10110,MATCH($L147,'Bin Analysis'!$L$3:$L$10110,0),MATCH(P$5,'Bin Analysis'!$C$2:$S$2,0))," ")))))</f>
        <v xml:space="preserve"> </v>
      </c>
      <c r="Q147" s="70" t="str">
        <f>IF($L147=" "," ",(IF($M147=FALSE," ",(IF($M147&gt;0,INDEX('Bin Analysis'!$C$3:$S$10110,MATCH($L147,'Bin Analysis'!$L$3:$L$10110,0),MATCH(Q$5,'Bin Analysis'!$C$2:$S$2,0))," ")))))</f>
        <v xml:space="preserve"> </v>
      </c>
      <c r="R147" s="70" t="str">
        <f>IF($L147=" "," ",(IF($M147=FALSE," ",(IF($M147&gt;0,INDEX('Bin Analysis'!$C$3:$S$10110,MATCH($L147,'Bin Analysis'!$L$3:$L$10110,0),MATCH(R$5,'Bin Analysis'!$C$2:$S$2,0))," ")))))</f>
        <v xml:space="preserve"> </v>
      </c>
      <c r="S147" s="70" t="str">
        <f>IF($L147=" "," ",(IF($M147=FALSE," ",(IF($M147&gt;0,INDEX('Bin Analysis'!$C$3:$S$10110,MATCH($L147,'Bin Analysis'!$L$3:$L$10110,0),MATCH(S$5,'Bin Analysis'!$C$2:$S$2,0))," ")))))</f>
        <v xml:space="preserve"> </v>
      </c>
      <c r="T147" s="70" t="str">
        <f>Assignments!K146</f>
        <v/>
      </c>
      <c r="U147" s="70" t="str">
        <f>Assignments!L146</f>
        <v/>
      </c>
      <c r="V147" s="76" t="str">
        <f>Assignments!V146</f>
        <v/>
      </c>
    </row>
    <row r="148" spans="2:22" x14ac:dyDescent="0.55000000000000004">
      <c r="B148" s="52"/>
      <c r="E148" s="7"/>
      <c r="G148" s="40" t="str">
        <f>IFERROR('Data Transformation'!M146," ")</f>
        <v xml:space="preserve"> </v>
      </c>
      <c r="L148" s="68" t="str">
        <f t="shared" si="3"/>
        <v xml:space="preserve"> </v>
      </c>
      <c r="M148" s="69" t="str">
        <f>IF(L148=" "," ",(IF($L148&gt;0,INDEX('Bin Analysis'!$C$3:$S$10110,MATCH($L148,'Bin Analysis'!$L$3:$L$10110,0),MATCH(M$5,'Bin Analysis'!$C$2:$S$2,0))," ")))</f>
        <v xml:space="preserve"> </v>
      </c>
      <c r="N148" s="70" t="str">
        <f>IF($L148=" "," ",(IF($M148=FALSE," ",(IF($M148&gt;0,INDEX('Bin Analysis'!$C$3:$S$10110,MATCH($L148,'Bin Analysis'!$L$3:$L$10110,0),MATCH(N$5,'Bin Analysis'!$C$2:$S$2,0))," ")))))</f>
        <v xml:space="preserve"> </v>
      </c>
      <c r="O148" s="70" t="str">
        <f>IF($L148=" "," ",(IF($M148=FALSE," ",(IF($M148&gt;0,INDEX('Bin Analysis'!$C$3:$S$10110,MATCH($L148,'Bin Analysis'!$L$3:$L$10110,0),MATCH(O$5,'Bin Analysis'!$C$2:$S$2,0))," ")))))</f>
        <v xml:space="preserve"> </v>
      </c>
      <c r="P148" s="70" t="str">
        <f>IF($L148=" "," ",(IF($M148=FALSE," ",(IF($M148&gt;0,INDEX('Bin Analysis'!$C$3:$S$10110,MATCH($L148,'Bin Analysis'!$L$3:$L$10110,0),MATCH(P$5,'Bin Analysis'!$C$2:$S$2,0))," ")))))</f>
        <v xml:space="preserve"> </v>
      </c>
      <c r="Q148" s="70" t="str">
        <f>IF($L148=" "," ",(IF($M148=FALSE," ",(IF($M148&gt;0,INDEX('Bin Analysis'!$C$3:$S$10110,MATCH($L148,'Bin Analysis'!$L$3:$L$10110,0),MATCH(Q$5,'Bin Analysis'!$C$2:$S$2,0))," ")))))</f>
        <v xml:space="preserve"> </v>
      </c>
      <c r="R148" s="70" t="str">
        <f>IF($L148=" "," ",(IF($M148=FALSE," ",(IF($M148&gt;0,INDEX('Bin Analysis'!$C$3:$S$10110,MATCH($L148,'Bin Analysis'!$L$3:$L$10110,0),MATCH(R$5,'Bin Analysis'!$C$2:$S$2,0))," ")))))</f>
        <v xml:space="preserve"> </v>
      </c>
      <c r="S148" s="70" t="str">
        <f>IF($L148=" "," ",(IF($M148=FALSE," ",(IF($M148&gt;0,INDEX('Bin Analysis'!$C$3:$S$10110,MATCH($L148,'Bin Analysis'!$L$3:$L$10110,0),MATCH(S$5,'Bin Analysis'!$C$2:$S$2,0))," ")))))</f>
        <v xml:space="preserve"> </v>
      </c>
      <c r="T148" s="70" t="str">
        <f>Assignments!K147</f>
        <v/>
      </c>
      <c r="U148" s="70" t="str">
        <f>Assignments!L147</f>
        <v/>
      </c>
      <c r="V148" s="76" t="str">
        <f>Assignments!V147</f>
        <v/>
      </c>
    </row>
    <row r="149" spans="2:22" x14ac:dyDescent="0.55000000000000004">
      <c r="B149" s="52"/>
      <c r="E149" s="7"/>
      <c r="G149" s="40" t="str">
        <f>IFERROR('Data Transformation'!M147," ")</f>
        <v xml:space="preserve"> </v>
      </c>
      <c r="L149" s="68" t="str">
        <f t="shared" si="3"/>
        <v xml:space="preserve"> </v>
      </c>
      <c r="M149" s="69" t="str">
        <f>IF(L149=" "," ",(IF($L149&gt;0,INDEX('Bin Analysis'!$C$3:$S$10110,MATCH($L149,'Bin Analysis'!$L$3:$L$10110,0),MATCH(M$5,'Bin Analysis'!$C$2:$S$2,0))," ")))</f>
        <v xml:space="preserve"> </v>
      </c>
      <c r="N149" s="70" t="str">
        <f>IF($L149=" "," ",(IF($M149=FALSE," ",(IF($M149&gt;0,INDEX('Bin Analysis'!$C$3:$S$10110,MATCH($L149,'Bin Analysis'!$L$3:$L$10110,0),MATCH(N$5,'Bin Analysis'!$C$2:$S$2,0))," ")))))</f>
        <v xml:space="preserve"> </v>
      </c>
      <c r="O149" s="70" t="str">
        <f>IF($L149=" "," ",(IF($M149=FALSE," ",(IF($M149&gt;0,INDEX('Bin Analysis'!$C$3:$S$10110,MATCH($L149,'Bin Analysis'!$L$3:$L$10110,0),MATCH(O$5,'Bin Analysis'!$C$2:$S$2,0))," ")))))</f>
        <v xml:space="preserve"> </v>
      </c>
      <c r="P149" s="70" t="str">
        <f>IF($L149=" "," ",(IF($M149=FALSE," ",(IF($M149&gt;0,INDEX('Bin Analysis'!$C$3:$S$10110,MATCH($L149,'Bin Analysis'!$L$3:$L$10110,0),MATCH(P$5,'Bin Analysis'!$C$2:$S$2,0))," ")))))</f>
        <v xml:space="preserve"> </v>
      </c>
      <c r="Q149" s="70" t="str">
        <f>IF($L149=" "," ",(IF($M149=FALSE," ",(IF($M149&gt;0,INDEX('Bin Analysis'!$C$3:$S$10110,MATCH($L149,'Bin Analysis'!$L$3:$L$10110,0),MATCH(Q$5,'Bin Analysis'!$C$2:$S$2,0))," ")))))</f>
        <v xml:space="preserve"> </v>
      </c>
      <c r="R149" s="70" t="str">
        <f>IF($L149=" "," ",(IF($M149=FALSE," ",(IF($M149&gt;0,INDEX('Bin Analysis'!$C$3:$S$10110,MATCH($L149,'Bin Analysis'!$L$3:$L$10110,0),MATCH(R$5,'Bin Analysis'!$C$2:$S$2,0))," ")))))</f>
        <v xml:space="preserve"> </v>
      </c>
      <c r="S149" s="70" t="str">
        <f>IF($L149=" "," ",(IF($M149=FALSE," ",(IF($M149&gt;0,INDEX('Bin Analysis'!$C$3:$S$10110,MATCH($L149,'Bin Analysis'!$L$3:$L$10110,0),MATCH(S$5,'Bin Analysis'!$C$2:$S$2,0))," ")))))</f>
        <v xml:space="preserve"> </v>
      </c>
      <c r="T149" s="70" t="str">
        <f>Assignments!K148</f>
        <v/>
      </c>
      <c r="U149" s="70" t="str">
        <f>Assignments!L148</f>
        <v/>
      </c>
      <c r="V149" s="76" t="str">
        <f>Assignments!V148</f>
        <v/>
      </c>
    </row>
    <row r="150" spans="2:22" x14ac:dyDescent="0.55000000000000004">
      <c r="B150" s="52"/>
      <c r="E150" s="7"/>
      <c r="G150" s="40" t="str">
        <f>IFERROR('Data Transformation'!M148," ")</f>
        <v xml:space="preserve"> </v>
      </c>
      <c r="L150" s="68" t="str">
        <f t="shared" si="3"/>
        <v xml:space="preserve"> </v>
      </c>
      <c r="M150" s="69" t="str">
        <f>IF(L150=" "," ",(IF($L150&gt;0,INDEX('Bin Analysis'!$C$3:$S$10110,MATCH($L150,'Bin Analysis'!$L$3:$L$10110,0),MATCH(M$5,'Bin Analysis'!$C$2:$S$2,0))," ")))</f>
        <v xml:space="preserve"> </v>
      </c>
      <c r="N150" s="70" t="str">
        <f>IF($L150=" "," ",(IF($M150=FALSE," ",(IF($M150&gt;0,INDEX('Bin Analysis'!$C$3:$S$10110,MATCH($L150,'Bin Analysis'!$L$3:$L$10110,0),MATCH(N$5,'Bin Analysis'!$C$2:$S$2,0))," ")))))</f>
        <v xml:space="preserve"> </v>
      </c>
      <c r="O150" s="70" t="str">
        <f>IF($L150=" "," ",(IF($M150=FALSE," ",(IF($M150&gt;0,INDEX('Bin Analysis'!$C$3:$S$10110,MATCH($L150,'Bin Analysis'!$L$3:$L$10110,0),MATCH(O$5,'Bin Analysis'!$C$2:$S$2,0))," ")))))</f>
        <v xml:space="preserve"> </v>
      </c>
      <c r="P150" s="70" t="str">
        <f>IF($L150=" "," ",(IF($M150=FALSE," ",(IF($M150&gt;0,INDEX('Bin Analysis'!$C$3:$S$10110,MATCH($L150,'Bin Analysis'!$L$3:$L$10110,0),MATCH(P$5,'Bin Analysis'!$C$2:$S$2,0))," ")))))</f>
        <v xml:space="preserve"> </v>
      </c>
      <c r="Q150" s="70" t="str">
        <f>IF($L150=" "," ",(IF($M150=FALSE," ",(IF($M150&gt;0,INDEX('Bin Analysis'!$C$3:$S$10110,MATCH($L150,'Bin Analysis'!$L$3:$L$10110,0),MATCH(Q$5,'Bin Analysis'!$C$2:$S$2,0))," ")))))</f>
        <v xml:space="preserve"> </v>
      </c>
      <c r="R150" s="70" t="str">
        <f>IF($L150=" "," ",(IF($M150=FALSE," ",(IF($M150&gt;0,INDEX('Bin Analysis'!$C$3:$S$10110,MATCH($L150,'Bin Analysis'!$L$3:$L$10110,0),MATCH(R$5,'Bin Analysis'!$C$2:$S$2,0))," ")))))</f>
        <v xml:space="preserve"> </v>
      </c>
      <c r="S150" s="70" t="str">
        <f>IF($L150=" "," ",(IF($M150=FALSE," ",(IF($M150&gt;0,INDEX('Bin Analysis'!$C$3:$S$10110,MATCH($L150,'Bin Analysis'!$L$3:$L$10110,0),MATCH(S$5,'Bin Analysis'!$C$2:$S$2,0))," ")))))</f>
        <v xml:space="preserve"> </v>
      </c>
      <c r="T150" s="70" t="str">
        <f>Assignments!K149</f>
        <v/>
      </c>
      <c r="U150" s="70" t="str">
        <f>Assignments!L149</f>
        <v/>
      </c>
      <c r="V150" s="76" t="str">
        <f>Assignments!V149</f>
        <v/>
      </c>
    </row>
    <row r="151" spans="2:22" x14ac:dyDescent="0.55000000000000004">
      <c r="B151" s="52"/>
      <c r="E151" s="7"/>
      <c r="G151" s="40" t="str">
        <f>IFERROR('Data Transformation'!M149," ")</f>
        <v xml:space="preserve"> </v>
      </c>
      <c r="L151" s="68" t="str">
        <f t="shared" si="3"/>
        <v xml:space="preserve"> </v>
      </c>
      <c r="M151" s="69" t="str">
        <f>IF(L151=" "," ",(IF($L151&gt;0,INDEX('Bin Analysis'!$C$3:$S$10110,MATCH($L151,'Bin Analysis'!$L$3:$L$10110,0),MATCH(M$5,'Bin Analysis'!$C$2:$S$2,0))," ")))</f>
        <v xml:space="preserve"> </v>
      </c>
      <c r="N151" s="70" t="str">
        <f>IF($L151=" "," ",(IF($M151=FALSE," ",(IF($M151&gt;0,INDEX('Bin Analysis'!$C$3:$S$10110,MATCH($L151,'Bin Analysis'!$L$3:$L$10110,0),MATCH(N$5,'Bin Analysis'!$C$2:$S$2,0))," ")))))</f>
        <v xml:space="preserve"> </v>
      </c>
      <c r="O151" s="70" t="str">
        <f>IF($L151=" "," ",(IF($M151=FALSE," ",(IF($M151&gt;0,INDEX('Bin Analysis'!$C$3:$S$10110,MATCH($L151,'Bin Analysis'!$L$3:$L$10110,0),MATCH(O$5,'Bin Analysis'!$C$2:$S$2,0))," ")))))</f>
        <v xml:space="preserve"> </v>
      </c>
      <c r="P151" s="70" t="str">
        <f>IF($L151=" "," ",(IF($M151=FALSE," ",(IF($M151&gt;0,INDEX('Bin Analysis'!$C$3:$S$10110,MATCH($L151,'Bin Analysis'!$L$3:$L$10110,0),MATCH(P$5,'Bin Analysis'!$C$2:$S$2,0))," ")))))</f>
        <v xml:space="preserve"> </v>
      </c>
      <c r="Q151" s="70" t="str">
        <f>IF($L151=" "," ",(IF($M151=FALSE," ",(IF($M151&gt;0,INDEX('Bin Analysis'!$C$3:$S$10110,MATCH($L151,'Bin Analysis'!$L$3:$L$10110,0),MATCH(Q$5,'Bin Analysis'!$C$2:$S$2,0))," ")))))</f>
        <v xml:space="preserve"> </v>
      </c>
      <c r="R151" s="70" t="str">
        <f>IF($L151=" "," ",(IF($M151=FALSE," ",(IF($M151&gt;0,INDEX('Bin Analysis'!$C$3:$S$10110,MATCH($L151,'Bin Analysis'!$L$3:$L$10110,0),MATCH(R$5,'Bin Analysis'!$C$2:$S$2,0))," ")))))</f>
        <v xml:space="preserve"> </v>
      </c>
      <c r="S151" s="70" t="str">
        <f>IF($L151=" "," ",(IF($M151=FALSE," ",(IF($M151&gt;0,INDEX('Bin Analysis'!$C$3:$S$10110,MATCH($L151,'Bin Analysis'!$L$3:$L$10110,0),MATCH(S$5,'Bin Analysis'!$C$2:$S$2,0))," ")))))</f>
        <v xml:space="preserve"> </v>
      </c>
      <c r="T151" s="70" t="str">
        <f>Assignments!K150</f>
        <v/>
      </c>
      <c r="U151" s="70" t="str">
        <f>Assignments!L150</f>
        <v/>
      </c>
      <c r="V151" s="76" t="str">
        <f>Assignments!V150</f>
        <v/>
      </c>
    </row>
    <row r="152" spans="2:22" x14ac:dyDescent="0.55000000000000004">
      <c r="B152" s="52"/>
      <c r="E152" s="7"/>
      <c r="G152" s="40" t="str">
        <f>IFERROR('Data Transformation'!M150," ")</f>
        <v xml:space="preserve"> </v>
      </c>
      <c r="L152" s="68" t="str">
        <f t="shared" si="3"/>
        <v xml:space="preserve"> </v>
      </c>
      <c r="M152" s="69" t="str">
        <f>IF(L152=" "," ",(IF($L152&gt;0,INDEX('Bin Analysis'!$C$3:$S$10110,MATCH($L152,'Bin Analysis'!$L$3:$L$10110,0),MATCH(M$5,'Bin Analysis'!$C$2:$S$2,0))," ")))</f>
        <v xml:space="preserve"> </v>
      </c>
      <c r="N152" s="70" t="str">
        <f>IF($L152=" "," ",(IF($M152=FALSE," ",(IF($M152&gt;0,INDEX('Bin Analysis'!$C$3:$S$10110,MATCH($L152,'Bin Analysis'!$L$3:$L$10110,0),MATCH(N$5,'Bin Analysis'!$C$2:$S$2,0))," ")))))</f>
        <v xml:space="preserve"> </v>
      </c>
      <c r="O152" s="70" t="str">
        <f>IF($L152=" "," ",(IF($M152=FALSE," ",(IF($M152&gt;0,INDEX('Bin Analysis'!$C$3:$S$10110,MATCH($L152,'Bin Analysis'!$L$3:$L$10110,0),MATCH(O$5,'Bin Analysis'!$C$2:$S$2,0))," ")))))</f>
        <v xml:space="preserve"> </v>
      </c>
      <c r="P152" s="70" t="str">
        <f>IF($L152=" "," ",(IF($M152=FALSE," ",(IF($M152&gt;0,INDEX('Bin Analysis'!$C$3:$S$10110,MATCH($L152,'Bin Analysis'!$L$3:$L$10110,0),MATCH(P$5,'Bin Analysis'!$C$2:$S$2,0))," ")))))</f>
        <v xml:space="preserve"> </v>
      </c>
      <c r="Q152" s="70" t="str">
        <f>IF($L152=" "," ",(IF($M152=FALSE," ",(IF($M152&gt;0,INDEX('Bin Analysis'!$C$3:$S$10110,MATCH($L152,'Bin Analysis'!$L$3:$L$10110,0),MATCH(Q$5,'Bin Analysis'!$C$2:$S$2,0))," ")))))</f>
        <v xml:space="preserve"> </v>
      </c>
      <c r="R152" s="70" t="str">
        <f>IF($L152=" "," ",(IF($M152=FALSE," ",(IF($M152&gt;0,INDEX('Bin Analysis'!$C$3:$S$10110,MATCH($L152,'Bin Analysis'!$L$3:$L$10110,0),MATCH(R$5,'Bin Analysis'!$C$2:$S$2,0))," ")))))</f>
        <v xml:space="preserve"> </v>
      </c>
      <c r="S152" s="70" t="str">
        <f>IF($L152=" "," ",(IF($M152=FALSE," ",(IF($M152&gt;0,INDEX('Bin Analysis'!$C$3:$S$10110,MATCH($L152,'Bin Analysis'!$L$3:$L$10110,0),MATCH(S$5,'Bin Analysis'!$C$2:$S$2,0))," ")))))</f>
        <v xml:space="preserve"> </v>
      </c>
      <c r="T152" s="70" t="str">
        <f>Assignments!K151</f>
        <v/>
      </c>
      <c r="U152" s="70" t="str">
        <f>Assignments!L151</f>
        <v/>
      </c>
      <c r="V152" s="76" t="str">
        <f>Assignments!V151</f>
        <v/>
      </c>
    </row>
    <row r="153" spans="2:22" x14ac:dyDescent="0.55000000000000004">
      <c r="B153" s="52"/>
      <c r="E153" s="7"/>
      <c r="G153" s="40" t="str">
        <f>IFERROR('Data Transformation'!M151," ")</f>
        <v xml:space="preserve"> </v>
      </c>
      <c r="L153" s="68" t="str">
        <f t="shared" si="3"/>
        <v xml:space="preserve"> </v>
      </c>
      <c r="M153" s="69" t="str">
        <f>IF(L153=" "," ",(IF($L153&gt;0,INDEX('Bin Analysis'!$C$3:$S$10110,MATCH($L153,'Bin Analysis'!$L$3:$L$10110,0),MATCH(M$5,'Bin Analysis'!$C$2:$S$2,0))," ")))</f>
        <v xml:space="preserve"> </v>
      </c>
      <c r="N153" s="70" t="str">
        <f>IF($L153=" "," ",(IF($M153=FALSE," ",(IF($M153&gt;0,INDEX('Bin Analysis'!$C$3:$S$10110,MATCH($L153,'Bin Analysis'!$L$3:$L$10110,0),MATCH(N$5,'Bin Analysis'!$C$2:$S$2,0))," ")))))</f>
        <v xml:space="preserve"> </v>
      </c>
      <c r="O153" s="70" t="str">
        <f>IF($L153=" "," ",(IF($M153=FALSE," ",(IF($M153&gt;0,INDEX('Bin Analysis'!$C$3:$S$10110,MATCH($L153,'Bin Analysis'!$L$3:$L$10110,0),MATCH(O$5,'Bin Analysis'!$C$2:$S$2,0))," ")))))</f>
        <v xml:space="preserve"> </v>
      </c>
      <c r="P153" s="70" t="str">
        <f>IF($L153=" "," ",(IF($M153=FALSE," ",(IF($M153&gt;0,INDEX('Bin Analysis'!$C$3:$S$10110,MATCH($L153,'Bin Analysis'!$L$3:$L$10110,0),MATCH(P$5,'Bin Analysis'!$C$2:$S$2,0))," ")))))</f>
        <v xml:space="preserve"> </v>
      </c>
      <c r="Q153" s="70" t="str">
        <f>IF($L153=" "," ",(IF($M153=FALSE," ",(IF($M153&gt;0,INDEX('Bin Analysis'!$C$3:$S$10110,MATCH($L153,'Bin Analysis'!$L$3:$L$10110,0),MATCH(Q$5,'Bin Analysis'!$C$2:$S$2,0))," ")))))</f>
        <v xml:space="preserve"> </v>
      </c>
      <c r="R153" s="70" t="str">
        <f>IF($L153=" "," ",(IF($M153=FALSE," ",(IF($M153&gt;0,INDEX('Bin Analysis'!$C$3:$S$10110,MATCH($L153,'Bin Analysis'!$L$3:$L$10110,0),MATCH(R$5,'Bin Analysis'!$C$2:$S$2,0))," ")))))</f>
        <v xml:space="preserve"> </v>
      </c>
      <c r="S153" s="70" t="str">
        <f>IF($L153=" "," ",(IF($M153=FALSE," ",(IF($M153&gt;0,INDEX('Bin Analysis'!$C$3:$S$10110,MATCH($L153,'Bin Analysis'!$L$3:$L$10110,0),MATCH(S$5,'Bin Analysis'!$C$2:$S$2,0))," ")))))</f>
        <v xml:space="preserve"> </v>
      </c>
      <c r="T153" s="70" t="str">
        <f>Assignments!K152</f>
        <v/>
      </c>
      <c r="U153" s="70" t="str">
        <f>Assignments!L152</f>
        <v/>
      </c>
      <c r="V153" s="76" t="str">
        <f>Assignments!V152</f>
        <v/>
      </c>
    </row>
    <row r="154" spans="2:22" x14ac:dyDescent="0.55000000000000004">
      <c r="B154" s="52"/>
      <c r="E154" s="7"/>
      <c r="G154" s="40" t="str">
        <f>IFERROR('Data Transformation'!M152," ")</f>
        <v xml:space="preserve"> </v>
      </c>
      <c r="L154" s="68" t="str">
        <f t="shared" si="3"/>
        <v xml:space="preserve"> </v>
      </c>
      <c r="M154" s="69" t="str">
        <f>IF(L154=" "," ",(IF($L154&gt;0,INDEX('Bin Analysis'!$C$3:$S$10110,MATCH($L154,'Bin Analysis'!$L$3:$L$10110,0),MATCH(M$5,'Bin Analysis'!$C$2:$S$2,0))," ")))</f>
        <v xml:space="preserve"> </v>
      </c>
      <c r="N154" s="70" t="str">
        <f>IF($L154=" "," ",(IF($M154=FALSE," ",(IF($M154&gt;0,INDEX('Bin Analysis'!$C$3:$S$10110,MATCH($L154,'Bin Analysis'!$L$3:$L$10110,0),MATCH(N$5,'Bin Analysis'!$C$2:$S$2,0))," ")))))</f>
        <v xml:space="preserve"> </v>
      </c>
      <c r="O154" s="70" t="str">
        <f>IF($L154=" "," ",(IF($M154=FALSE," ",(IF($M154&gt;0,INDEX('Bin Analysis'!$C$3:$S$10110,MATCH($L154,'Bin Analysis'!$L$3:$L$10110,0),MATCH(O$5,'Bin Analysis'!$C$2:$S$2,0))," ")))))</f>
        <v xml:space="preserve"> </v>
      </c>
      <c r="P154" s="70" t="str">
        <f>IF($L154=" "," ",(IF($M154=FALSE," ",(IF($M154&gt;0,INDEX('Bin Analysis'!$C$3:$S$10110,MATCH($L154,'Bin Analysis'!$L$3:$L$10110,0),MATCH(P$5,'Bin Analysis'!$C$2:$S$2,0))," ")))))</f>
        <v xml:space="preserve"> </v>
      </c>
      <c r="Q154" s="70" t="str">
        <f>IF($L154=" "," ",(IF($M154=FALSE," ",(IF($M154&gt;0,INDEX('Bin Analysis'!$C$3:$S$10110,MATCH($L154,'Bin Analysis'!$L$3:$L$10110,0),MATCH(Q$5,'Bin Analysis'!$C$2:$S$2,0))," ")))))</f>
        <v xml:space="preserve"> </v>
      </c>
      <c r="R154" s="70" t="str">
        <f>IF($L154=" "," ",(IF($M154=FALSE," ",(IF($M154&gt;0,INDEX('Bin Analysis'!$C$3:$S$10110,MATCH($L154,'Bin Analysis'!$L$3:$L$10110,0),MATCH(R$5,'Bin Analysis'!$C$2:$S$2,0))," ")))))</f>
        <v xml:space="preserve"> </v>
      </c>
      <c r="S154" s="70" t="str">
        <f>IF($L154=" "," ",(IF($M154=FALSE," ",(IF($M154&gt;0,INDEX('Bin Analysis'!$C$3:$S$10110,MATCH($L154,'Bin Analysis'!$L$3:$L$10110,0),MATCH(S$5,'Bin Analysis'!$C$2:$S$2,0))," ")))))</f>
        <v xml:space="preserve"> </v>
      </c>
      <c r="T154" s="70" t="str">
        <f>Assignments!K153</f>
        <v/>
      </c>
      <c r="U154" s="70" t="str">
        <f>Assignments!L153</f>
        <v/>
      </c>
      <c r="V154" s="76" t="str">
        <f>Assignments!V153</f>
        <v/>
      </c>
    </row>
    <row r="155" spans="2:22" x14ac:dyDescent="0.55000000000000004">
      <c r="B155" s="52"/>
      <c r="E155" s="7"/>
      <c r="G155" s="40" t="str">
        <f>IFERROR('Data Transformation'!M153," ")</f>
        <v xml:space="preserve"> </v>
      </c>
      <c r="L155" s="68" t="str">
        <f t="shared" si="3"/>
        <v xml:space="preserve"> </v>
      </c>
      <c r="M155" s="69" t="str">
        <f>IF(L155=" "," ",(IF($L155&gt;0,INDEX('Bin Analysis'!$C$3:$S$10110,MATCH($L155,'Bin Analysis'!$L$3:$L$10110,0),MATCH(M$5,'Bin Analysis'!$C$2:$S$2,0))," ")))</f>
        <v xml:space="preserve"> </v>
      </c>
      <c r="N155" s="70" t="str">
        <f>IF($L155=" "," ",(IF($M155=FALSE," ",(IF($M155&gt;0,INDEX('Bin Analysis'!$C$3:$S$10110,MATCH($L155,'Bin Analysis'!$L$3:$L$10110,0),MATCH(N$5,'Bin Analysis'!$C$2:$S$2,0))," ")))))</f>
        <v xml:space="preserve"> </v>
      </c>
      <c r="O155" s="70" t="str">
        <f>IF($L155=" "," ",(IF($M155=FALSE," ",(IF($M155&gt;0,INDEX('Bin Analysis'!$C$3:$S$10110,MATCH($L155,'Bin Analysis'!$L$3:$L$10110,0),MATCH(O$5,'Bin Analysis'!$C$2:$S$2,0))," ")))))</f>
        <v xml:space="preserve"> </v>
      </c>
      <c r="P155" s="70" t="str">
        <f>IF($L155=" "," ",(IF($M155=FALSE," ",(IF($M155&gt;0,INDEX('Bin Analysis'!$C$3:$S$10110,MATCH($L155,'Bin Analysis'!$L$3:$L$10110,0),MATCH(P$5,'Bin Analysis'!$C$2:$S$2,0))," ")))))</f>
        <v xml:space="preserve"> </v>
      </c>
      <c r="Q155" s="70" t="str">
        <f>IF($L155=" "," ",(IF($M155=FALSE," ",(IF($M155&gt;0,INDEX('Bin Analysis'!$C$3:$S$10110,MATCH($L155,'Bin Analysis'!$L$3:$L$10110,0),MATCH(Q$5,'Bin Analysis'!$C$2:$S$2,0))," ")))))</f>
        <v xml:space="preserve"> </v>
      </c>
      <c r="R155" s="70" t="str">
        <f>IF($L155=" "," ",(IF($M155=FALSE," ",(IF($M155&gt;0,INDEX('Bin Analysis'!$C$3:$S$10110,MATCH($L155,'Bin Analysis'!$L$3:$L$10110,0),MATCH(R$5,'Bin Analysis'!$C$2:$S$2,0))," ")))))</f>
        <v xml:space="preserve"> </v>
      </c>
      <c r="S155" s="70" t="str">
        <f>IF($L155=" "," ",(IF($M155=FALSE," ",(IF($M155&gt;0,INDEX('Bin Analysis'!$C$3:$S$10110,MATCH($L155,'Bin Analysis'!$L$3:$L$10110,0),MATCH(S$5,'Bin Analysis'!$C$2:$S$2,0))," ")))))</f>
        <v xml:space="preserve"> </v>
      </c>
      <c r="T155" s="70" t="str">
        <f>Assignments!K154</f>
        <v/>
      </c>
      <c r="U155" s="70" t="str">
        <f>Assignments!L154</f>
        <v/>
      </c>
      <c r="V155" s="76" t="str">
        <f>Assignments!V154</f>
        <v/>
      </c>
    </row>
    <row r="156" spans="2:22" x14ac:dyDescent="0.55000000000000004">
      <c r="B156" s="52"/>
      <c r="E156" s="7"/>
      <c r="G156" s="40" t="str">
        <f>IFERROR('Data Transformation'!M154," ")</f>
        <v xml:space="preserve"> </v>
      </c>
      <c r="L156" s="68" t="str">
        <f t="shared" si="3"/>
        <v xml:space="preserve"> </v>
      </c>
      <c r="M156" s="69" t="str">
        <f>IF(L156=" "," ",(IF($L156&gt;0,INDEX('Bin Analysis'!$C$3:$S$10110,MATCH($L156,'Bin Analysis'!$L$3:$L$10110,0),MATCH(M$5,'Bin Analysis'!$C$2:$S$2,0))," ")))</f>
        <v xml:space="preserve"> </v>
      </c>
      <c r="N156" s="70" t="str">
        <f>IF($L156=" "," ",(IF($M156=FALSE," ",(IF($M156&gt;0,INDEX('Bin Analysis'!$C$3:$S$10110,MATCH($L156,'Bin Analysis'!$L$3:$L$10110,0),MATCH(N$5,'Bin Analysis'!$C$2:$S$2,0))," ")))))</f>
        <v xml:space="preserve"> </v>
      </c>
      <c r="O156" s="70" t="str">
        <f>IF($L156=" "," ",(IF($M156=FALSE," ",(IF($M156&gt;0,INDEX('Bin Analysis'!$C$3:$S$10110,MATCH($L156,'Bin Analysis'!$L$3:$L$10110,0),MATCH(O$5,'Bin Analysis'!$C$2:$S$2,0))," ")))))</f>
        <v xml:space="preserve"> </v>
      </c>
      <c r="P156" s="70" t="str">
        <f>IF($L156=" "," ",(IF($M156=FALSE," ",(IF($M156&gt;0,INDEX('Bin Analysis'!$C$3:$S$10110,MATCH($L156,'Bin Analysis'!$L$3:$L$10110,0),MATCH(P$5,'Bin Analysis'!$C$2:$S$2,0))," ")))))</f>
        <v xml:space="preserve"> </v>
      </c>
      <c r="Q156" s="70" t="str">
        <f>IF($L156=" "," ",(IF($M156=FALSE," ",(IF($M156&gt;0,INDEX('Bin Analysis'!$C$3:$S$10110,MATCH($L156,'Bin Analysis'!$L$3:$L$10110,0),MATCH(Q$5,'Bin Analysis'!$C$2:$S$2,0))," ")))))</f>
        <v xml:space="preserve"> </v>
      </c>
      <c r="R156" s="70" t="str">
        <f>IF($L156=" "," ",(IF($M156=FALSE," ",(IF($M156&gt;0,INDEX('Bin Analysis'!$C$3:$S$10110,MATCH($L156,'Bin Analysis'!$L$3:$L$10110,0),MATCH(R$5,'Bin Analysis'!$C$2:$S$2,0))," ")))))</f>
        <v xml:space="preserve"> </v>
      </c>
      <c r="S156" s="70" t="str">
        <f>IF($L156=" "," ",(IF($M156=FALSE," ",(IF($M156&gt;0,INDEX('Bin Analysis'!$C$3:$S$10110,MATCH($L156,'Bin Analysis'!$L$3:$L$10110,0),MATCH(S$5,'Bin Analysis'!$C$2:$S$2,0))," ")))))</f>
        <v xml:space="preserve"> </v>
      </c>
      <c r="T156" s="70" t="str">
        <f>Assignments!K155</f>
        <v/>
      </c>
      <c r="U156" s="70" t="str">
        <f>Assignments!L155</f>
        <v/>
      </c>
      <c r="V156" s="76" t="str">
        <f>Assignments!V155</f>
        <v/>
      </c>
    </row>
    <row r="157" spans="2:22" x14ac:dyDescent="0.55000000000000004">
      <c r="B157" s="52"/>
      <c r="E157" s="7"/>
      <c r="G157" s="40" t="str">
        <f>IFERROR('Data Transformation'!M155," ")</f>
        <v xml:space="preserve"> </v>
      </c>
      <c r="L157" s="68" t="str">
        <f t="shared" si="3"/>
        <v xml:space="preserve"> </v>
      </c>
      <c r="M157" s="69" t="str">
        <f>IF(L157=" "," ",(IF($L157&gt;0,INDEX('Bin Analysis'!$C$3:$S$10110,MATCH($L157,'Bin Analysis'!$L$3:$L$10110,0),MATCH(M$5,'Bin Analysis'!$C$2:$S$2,0))," ")))</f>
        <v xml:space="preserve"> </v>
      </c>
      <c r="N157" s="70" t="str">
        <f>IF($L157=" "," ",(IF($M157=FALSE," ",(IF($M157&gt;0,INDEX('Bin Analysis'!$C$3:$S$10110,MATCH($L157,'Bin Analysis'!$L$3:$L$10110,0),MATCH(N$5,'Bin Analysis'!$C$2:$S$2,0))," ")))))</f>
        <v xml:space="preserve"> </v>
      </c>
      <c r="O157" s="70" t="str">
        <f>IF($L157=" "," ",(IF($M157=FALSE," ",(IF($M157&gt;0,INDEX('Bin Analysis'!$C$3:$S$10110,MATCH($L157,'Bin Analysis'!$L$3:$L$10110,0),MATCH(O$5,'Bin Analysis'!$C$2:$S$2,0))," ")))))</f>
        <v xml:space="preserve"> </v>
      </c>
      <c r="P157" s="70" t="str">
        <f>IF($L157=" "," ",(IF($M157=FALSE," ",(IF($M157&gt;0,INDEX('Bin Analysis'!$C$3:$S$10110,MATCH($L157,'Bin Analysis'!$L$3:$L$10110,0),MATCH(P$5,'Bin Analysis'!$C$2:$S$2,0))," ")))))</f>
        <v xml:space="preserve"> </v>
      </c>
      <c r="Q157" s="70" t="str">
        <f>IF($L157=" "," ",(IF($M157=FALSE," ",(IF($M157&gt;0,INDEX('Bin Analysis'!$C$3:$S$10110,MATCH($L157,'Bin Analysis'!$L$3:$L$10110,0),MATCH(Q$5,'Bin Analysis'!$C$2:$S$2,0))," ")))))</f>
        <v xml:space="preserve"> </v>
      </c>
      <c r="R157" s="70" t="str">
        <f>IF($L157=" "," ",(IF($M157=FALSE," ",(IF($M157&gt;0,INDEX('Bin Analysis'!$C$3:$S$10110,MATCH($L157,'Bin Analysis'!$L$3:$L$10110,0),MATCH(R$5,'Bin Analysis'!$C$2:$S$2,0))," ")))))</f>
        <v xml:space="preserve"> </v>
      </c>
      <c r="S157" s="70" t="str">
        <f>IF($L157=" "," ",(IF($M157=FALSE," ",(IF($M157&gt;0,INDEX('Bin Analysis'!$C$3:$S$10110,MATCH($L157,'Bin Analysis'!$L$3:$L$10110,0),MATCH(S$5,'Bin Analysis'!$C$2:$S$2,0))," ")))))</f>
        <v xml:space="preserve"> </v>
      </c>
      <c r="T157" s="70" t="str">
        <f>Assignments!K156</f>
        <v/>
      </c>
      <c r="U157" s="70" t="str">
        <f>Assignments!L156</f>
        <v/>
      </c>
      <c r="V157" s="76" t="str">
        <f>Assignments!V156</f>
        <v/>
      </c>
    </row>
    <row r="158" spans="2:22" x14ac:dyDescent="0.55000000000000004">
      <c r="B158" s="52"/>
      <c r="E158" s="7"/>
      <c r="G158" s="40" t="str">
        <f>IFERROR('Data Transformation'!M156," ")</f>
        <v xml:space="preserve"> </v>
      </c>
      <c r="L158" s="68" t="str">
        <f t="shared" si="3"/>
        <v xml:space="preserve"> </v>
      </c>
      <c r="M158" s="69" t="str">
        <f>IF(L158=" "," ",(IF($L158&gt;0,INDEX('Bin Analysis'!$C$3:$S$10110,MATCH($L158,'Bin Analysis'!$L$3:$L$10110,0),MATCH(M$5,'Bin Analysis'!$C$2:$S$2,0))," ")))</f>
        <v xml:space="preserve"> </v>
      </c>
      <c r="N158" s="70" t="str">
        <f>IF($L158=" "," ",(IF($M158=FALSE," ",(IF($M158&gt;0,INDEX('Bin Analysis'!$C$3:$S$10110,MATCH($L158,'Bin Analysis'!$L$3:$L$10110,0),MATCH(N$5,'Bin Analysis'!$C$2:$S$2,0))," ")))))</f>
        <v xml:space="preserve"> </v>
      </c>
      <c r="O158" s="70" t="str">
        <f>IF($L158=" "," ",(IF($M158=FALSE," ",(IF($M158&gt;0,INDEX('Bin Analysis'!$C$3:$S$10110,MATCH($L158,'Bin Analysis'!$L$3:$L$10110,0),MATCH(O$5,'Bin Analysis'!$C$2:$S$2,0))," ")))))</f>
        <v xml:space="preserve"> </v>
      </c>
      <c r="P158" s="70" t="str">
        <f>IF($L158=" "," ",(IF($M158=FALSE," ",(IF($M158&gt;0,INDEX('Bin Analysis'!$C$3:$S$10110,MATCH($L158,'Bin Analysis'!$L$3:$L$10110,0),MATCH(P$5,'Bin Analysis'!$C$2:$S$2,0))," ")))))</f>
        <v xml:space="preserve"> </v>
      </c>
      <c r="Q158" s="70" t="str">
        <f>IF($L158=" "," ",(IF($M158=FALSE," ",(IF($M158&gt;0,INDEX('Bin Analysis'!$C$3:$S$10110,MATCH($L158,'Bin Analysis'!$L$3:$L$10110,0),MATCH(Q$5,'Bin Analysis'!$C$2:$S$2,0))," ")))))</f>
        <v xml:space="preserve"> </v>
      </c>
      <c r="R158" s="70" t="str">
        <f>IF($L158=" "," ",(IF($M158=FALSE," ",(IF($M158&gt;0,INDEX('Bin Analysis'!$C$3:$S$10110,MATCH($L158,'Bin Analysis'!$L$3:$L$10110,0),MATCH(R$5,'Bin Analysis'!$C$2:$S$2,0))," ")))))</f>
        <v xml:space="preserve"> </v>
      </c>
      <c r="S158" s="70" t="str">
        <f>IF($L158=" "," ",(IF($M158=FALSE," ",(IF($M158&gt;0,INDEX('Bin Analysis'!$C$3:$S$10110,MATCH($L158,'Bin Analysis'!$L$3:$L$10110,0),MATCH(S$5,'Bin Analysis'!$C$2:$S$2,0))," ")))))</f>
        <v xml:space="preserve"> </v>
      </c>
      <c r="T158" s="70" t="str">
        <f>Assignments!K157</f>
        <v/>
      </c>
      <c r="U158" s="70" t="str">
        <f>Assignments!L157</f>
        <v/>
      </c>
      <c r="V158" s="76" t="str">
        <f>Assignments!V157</f>
        <v/>
      </c>
    </row>
    <row r="159" spans="2:22" x14ac:dyDescent="0.55000000000000004">
      <c r="B159" s="52"/>
      <c r="E159" s="7"/>
      <c r="G159" s="40" t="str">
        <f>IFERROR('Data Transformation'!M157," ")</f>
        <v xml:space="preserve"> </v>
      </c>
      <c r="L159" s="68" t="str">
        <f t="shared" si="3"/>
        <v xml:space="preserve"> </v>
      </c>
      <c r="M159" s="69" t="str">
        <f>IF(L159=" "," ",(IF($L159&gt;0,INDEX('Bin Analysis'!$C$3:$S$10110,MATCH($L159,'Bin Analysis'!$L$3:$L$10110,0),MATCH(M$5,'Bin Analysis'!$C$2:$S$2,0))," ")))</f>
        <v xml:space="preserve"> </v>
      </c>
      <c r="N159" s="70" t="str">
        <f>IF($L159=" "," ",(IF($M159=FALSE," ",(IF($M159&gt;0,INDEX('Bin Analysis'!$C$3:$S$10110,MATCH($L159,'Bin Analysis'!$L$3:$L$10110,0),MATCH(N$5,'Bin Analysis'!$C$2:$S$2,0))," ")))))</f>
        <v xml:space="preserve"> </v>
      </c>
      <c r="O159" s="70" t="str">
        <f>IF($L159=" "," ",(IF($M159=FALSE," ",(IF($M159&gt;0,INDEX('Bin Analysis'!$C$3:$S$10110,MATCH($L159,'Bin Analysis'!$L$3:$L$10110,0),MATCH(O$5,'Bin Analysis'!$C$2:$S$2,0))," ")))))</f>
        <v xml:space="preserve"> </v>
      </c>
      <c r="P159" s="70" t="str">
        <f>IF($L159=" "," ",(IF($M159=FALSE," ",(IF($M159&gt;0,INDEX('Bin Analysis'!$C$3:$S$10110,MATCH($L159,'Bin Analysis'!$L$3:$L$10110,0),MATCH(P$5,'Bin Analysis'!$C$2:$S$2,0))," ")))))</f>
        <v xml:space="preserve"> </v>
      </c>
      <c r="Q159" s="70" t="str">
        <f>IF($L159=" "," ",(IF($M159=FALSE," ",(IF($M159&gt;0,INDEX('Bin Analysis'!$C$3:$S$10110,MATCH($L159,'Bin Analysis'!$L$3:$L$10110,0),MATCH(Q$5,'Bin Analysis'!$C$2:$S$2,0))," ")))))</f>
        <v xml:space="preserve"> </v>
      </c>
      <c r="R159" s="70" t="str">
        <f>IF($L159=" "," ",(IF($M159=FALSE," ",(IF($M159&gt;0,INDEX('Bin Analysis'!$C$3:$S$10110,MATCH($L159,'Bin Analysis'!$L$3:$L$10110,0),MATCH(R$5,'Bin Analysis'!$C$2:$S$2,0))," ")))))</f>
        <v xml:space="preserve"> </v>
      </c>
      <c r="S159" s="70" t="str">
        <f>IF($L159=" "," ",(IF($M159=FALSE," ",(IF($M159&gt;0,INDEX('Bin Analysis'!$C$3:$S$10110,MATCH($L159,'Bin Analysis'!$L$3:$L$10110,0),MATCH(S$5,'Bin Analysis'!$C$2:$S$2,0))," ")))))</f>
        <v xml:space="preserve"> </v>
      </c>
      <c r="T159" s="70" t="str">
        <f>Assignments!K158</f>
        <v/>
      </c>
      <c r="U159" s="70" t="str">
        <f>Assignments!L158</f>
        <v/>
      </c>
      <c r="V159" s="76" t="str">
        <f>Assignments!V158</f>
        <v/>
      </c>
    </row>
    <row r="160" spans="2:22" x14ac:dyDescent="0.55000000000000004">
      <c r="B160" s="52"/>
      <c r="E160" s="7"/>
      <c r="G160" s="40" t="str">
        <f>IFERROR('Data Transformation'!M158," ")</f>
        <v xml:space="preserve"> </v>
      </c>
      <c r="L160" s="68" t="str">
        <f t="shared" si="3"/>
        <v xml:space="preserve"> </v>
      </c>
      <c r="M160" s="69" t="str">
        <f>IF(L160=" "," ",(IF($L160&gt;0,INDEX('Bin Analysis'!$C$3:$S$10110,MATCH($L160,'Bin Analysis'!$L$3:$L$10110,0),MATCH(M$5,'Bin Analysis'!$C$2:$S$2,0))," ")))</f>
        <v xml:space="preserve"> </v>
      </c>
      <c r="N160" s="70" t="str">
        <f>IF($L160=" "," ",(IF($M160=FALSE," ",(IF($M160&gt;0,INDEX('Bin Analysis'!$C$3:$S$10110,MATCH($L160,'Bin Analysis'!$L$3:$L$10110,0),MATCH(N$5,'Bin Analysis'!$C$2:$S$2,0))," ")))))</f>
        <v xml:space="preserve"> </v>
      </c>
      <c r="O160" s="70" t="str">
        <f>IF($L160=" "," ",(IF($M160=FALSE," ",(IF($M160&gt;0,INDEX('Bin Analysis'!$C$3:$S$10110,MATCH($L160,'Bin Analysis'!$L$3:$L$10110,0),MATCH(O$5,'Bin Analysis'!$C$2:$S$2,0))," ")))))</f>
        <v xml:space="preserve"> </v>
      </c>
      <c r="P160" s="70" t="str">
        <f>IF($L160=" "," ",(IF($M160=FALSE," ",(IF($M160&gt;0,INDEX('Bin Analysis'!$C$3:$S$10110,MATCH($L160,'Bin Analysis'!$L$3:$L$10110,0),MATCH(P$5,'Bin Analysis'!$C$2:$S$2,0))," ")))))</f>
        <v xml:space="preserve"> </v>
      </c>
      <c r="Q160" s="70" t="str">
        <f>IF($L160=" "," ",(IF($M160=FALSE," ",(IF($M160&gt;0,INDEX('Bin Analysis'!$C$3:$S$10110,MATCH($L160,'Bin Analysis'!$L$3:$L$10110,0),MATCH(Q$5,'Bin Analysis'!$C$2:$S$2,0))," ")))))</f>
        <v xml:space="preserve"> </v>
      </c>
      <c r="R160" s="70" t="str">
        <f>IF($L160=" "," ",(IF($M160=FALSE," ",(IF($M160&gt;0,INDEX('Bin Analysis'!$C$3:$S$10110,MATCH($L160,'Bin Analysis'!$L$3:$L$10110,0),MATCH(R$5,'Bin Analysis'!$C$2:$S$2,0))," ")))))</f>
        <v xml:space="preserve"> </v>
      </c>
      <c r="S160" s="70" t="str">
        <f>IF($L160=" "," ",(IF($M160=FALSE," ",(IF($M160&gt;0,INDEX('Bin Analysis'!$C$3:$S$10110,MATCH($L160,'Bin Analysis'!$L$3:$L$10110,0),MATCH(S$5,'Bin Analysis'!$C$2:$S$2,0))," ")))))</f>
        <v xml:space="preserve"> </v>
      </c>
      <c r="T160" s="70" t="str">
        <f>Assignments!K159</f>
        <v/>
      </c>
      <c r="U160" s="70" t="str">
        <f>Assignments!L159</f>
        <v/>
      </c>
      <c r="V160" s="76" t="str">
        <f>Assignments!V159</f>
        <v/>
      </c>
    </row>
    <row r="161" spans="2:22" x14ac:dyDescent="0.55000000000000004">
      <c r="B161" s="52"/>
      <c r="E161" s="7"/>
      <c r="G161" s="40" t="str">
        <f>IFERROR('Data Transformation'!M159," ")</f>
        <v xml:space="preserve"> </v>
      </c>
      <c r="L161" s="68" t="str">
        <f t="shared" si="3"/>
        <v xml:space="preserve"> </v>
      </c>
      <c r="M161" s="69" t="str">
        <f>IF(L161=" "," ",(IF($L161&gt;0,INDEX('Bin Analysis'!$C$3:$S$10110,MATCH($L161,'Bin Analysis'!$L$3:$L$10110,0),MATCH(M$5,'Bin Analysis'!$C$2:$S$2,0))," ")))</f>
        <v xml:space="preserve"> </v>
      </c>
      <c r="N161" s="70" t="str">
        <f>IF($L161=" "," ",(IF($M161=FALSE," ",(IF($M161&gt;0,INDEX('Bin Analysis'!$C$3:$S$10110,MATCH($L161,'Bin Analysis'!$L$3:$L$10110,0),MATCH(N$5,'Bin Analysis'!$C$2:$S$2,0))," ")))))</f>
        <v xml:space="preserve"> </v>
      </c>
      <c r="O161" s="70" t="str">
        <f>IF($L161=" "," ",(IF($M161=FALSE," ",(IF($M161&gt;0,INDEX('Bin Analysis'!$C$3:$S$10110,MATCH($L161,'Bin Analysis'!$L$3:$L$10110,0),MATCH(O$5,'Bin Analysis'!$C$2:$S$2,0))," ")))))</f>
        <v xml:space="preserve"> </v>
      </c>
      <c r="P161" s="70" t="str">
        <f>IF($L161=" "," ",(IF($M161=FALSE," ",(IF($M161&gt;0,INDEX('Bin Analysis'!$C$3:$S$10110,MATCH($L161,'Bin Analysis'!$L$3:$L$10110,0),MATCH(P$5,'Bin Analysis'!$C$2:$S$2,0))," ")))))</f>
        <v xml:space="preserve"> </v>
      </c>
      <c r="Q161" s="70" t="str">
        <f>IF($L161=" "," ",(IF($M161=FALSE," ",(IF($M161&gt;0,INDEX('Bin Analysis'!$C$3:$S$10110,MATCH($L161,'Bin Analysis'!$L$3:$L$10110,0),MATCH(Q$5,'Bin Analysis'!$C$2:$S$2,0))," ")))))</f>
        <v xml:space="preserve"> </v>
      </c>
      <c r="R161" s="70" t="str">
        <f>IF($L161=" "," ",(IF($M161=FALSE," ",(IF($M161&gt;0,INDEX('Bin Analysis'!$C$3:$S$10110,MATCH($L161,'Bin Analysis'!$L$3:$L$10110,0),MATCH(R$5,'Bin Analysis'!$C$2:$S$2,0))," ")))))</f>
        <v xml:space="preserve"> </v>
      </c>
      <c r="S161" s="70" t="str">
        <f>IF($L161=" "," ",(IF($M161=FALSE," ",(IF($M161&gt;0,INDEX('Bin Analysis'!$C$3:$S$10110,MATCH($L161,'Bin Analysis'!$L$3:$L$10110,0),MATCH(S$5,'Bin Analysis'!$C$2:$S$2,0))," ")))))</f>
        <v xml:space="preserve"> </v>
      </c>
      <c r="T161" s="70" t="str">
        <f>Assignments!K160</f>
        <v/>
      </c>
      <c r="U161" s="70" t="str">
        <f>Assignments!L160</f>
        <v/>
      </c>
      <c r="V161" s="76" t="str">
        <f>Assignments!V160</f>
        <v/>
      </c>
    </row>
    <row r="162" spans="2:22" x14ac:dyDescent="0.55000000000000004">
      <c r="B162" s="52"/>
      <c r="E162" s="7"/>
      <c r="G162" s="40" t="str">
        <f>IFERROR('Data Transformation'!M160," ")</f>
        <v xml:space="preserve"> </v>
      </c>
      <c r="L162" s="68" t="str">
        <f t="shared" si="3"/>
        <v xml:space="preserve"> </v>
      </c>
      <c r="M162" s="69" t="str">
        <f>IF(L162=" "," ",(IF($L162&gt;0,INDEX('Bin Analysis'!$C$3:$S$10110,MATCH($L162,'Bin Analysis'!$L$3:$L$10110,0),MATCH(M$5,'Bin Analysis'!$C$2:$S$2,0))," ")))</f>
        <v xml:space="preserve"> </v>
      </c>
      <c r="N162" s="70" t="str">
        <f>IF($L162=" "," ",(IF($M162=FALSE," ",(IF($M162&gt;0,INDEX('Bin Analysis'!$C$3:$S$10110,MATCH($L162,'Bin Analysis'!$L$3:$L$10110,0),MATCH(N$5,'Bin Analysis'!$C$2:$S$2,0))," ")))))</f>
        <v xml:space="preserve"> </v>
      </c>
      <c r="O162" s="70" t="str">
        <f>IF($L162=" "," ",(IF($M162=FALSE," ",(IF($M162&gt;0,INDEX('Bin Analysis'!$C$3:$S$10110,MATCH($L162,'Bin Analysis'!$L$3:$L$10110,0),MATCH(O$5,'Bin Analysis'!$C$2:$S$2,0))," ")))))</f>
        <v xml:space="preserve"> </v>
      </c>
      <c r="P162" s="70" t="str">
        <f>IF($L162=" "," ",(IF($M162=FALSE," ",(IF($M162&gt;0,INDEX('Bin Analysis'!$C$3:$S$10110,MATCH($L162,'Bin Analysis'!$L$3:$L$10110,0),MATCH(P$5,'Bin Analysis'!$C$2:$S$2,0))," ")))))</f>
        <v xml:space="preserve"> </v>
      </c>
      <c r="Q162" s="70" t="str">
        <f>IF($L162=" "," ",(IF($M162=FALSE," ",(IF($M162&gt;0,INDEX('Bin Analysis'!$C$3:$S$10110,MATCH($L162,'Bin Analysis'!$L$3:$L$10110,0),MATCH(Q$5,'Bin Analysis'!$C$2:$S$2,0))," ")))))</f>
        <v xml:space="preserve"> </v>
      </c>
      <c r="R162" s="70" t="str">
        <f>IF($L162=" "," ",(IF($M162=FALSE," ",(IF($M162&gt;0,INDEX('Bin Analysis'!$C$3:$S$10110,MATCH($L162,'Bin Analysis'!$L$3:$L$10110,0),MATCH(R$5,'Bin Analysis'!$C$2:$S$2,0))," ")))))</f>
        <v xml:space="preserve"> </v>
      </c>
      <c r="S162" s="70" t="str">
        <f>IF($L162=" "," ",(IF($M162=FALSE," ",(IF($M162&gt;0,INDEX('Bin Analysis'!$C$3:$S$10110,MATCH($L162,'Bin Analysis'!$L$3:$L$10110,0),MATCH(S$5,'Bin Analysis'!$C$2:$S$2,0))," ")))))</f>
        <v xml:space="preserve"> </v>
      </c>
      <c r="T162" s="70" t="str">
        <f>Assignments!K161</f>
        <v/>
      </c>
      <c r="U162" s="70" t="str">
        <f>Assignments!L161</f>
        <v/>
      </c>
      <c r="V162" s="76" t="str">
        <f>Assignments!V161</f>
        <v/>
      </c>
    </row>
    <row r="163" spans="2:22" x14ac:dyDescent="0.55000000000000004">
      <c r="B163" s="52"/>
      <c r="E163" s="7"/>
      <c r="G163" s="40" t="str">
        <f>IFERROR('Data Transformation'!M161," ")</f>
        <v xml:space="preserve"> </v>
      </c>
      <c r="L163" s="68" t="str">
        <f t="shared" si="3"/>
        <v xml:space="preserve"> </v>
      </c>
      <c r="M163" s="69" t="str">
        <f>IF(L163=" "," ",(IF($L163&gt;0,INDEX('Bin Analysis'!$C$3:$S$10110,MATCH($L163,'Bin Analysis'!$L$3:$L$10110,0),MATCH(M$5,'Bin Analysis'!$C$2:$S$2,0))," ")))</f>
        <v xml:space="preserve"> </v>
      </c>
      <c r="N163" s="70" t="str">
        <f>IF($L163=" "," ",(IF($M163=FALSE," ",(IF($M163&gt;0,INDEX('Bin Analysis'!$C$3:$S$10110,MATCH($L163,'Bin Analysis'!$L$3:$L$10110,0),MATCH(N$5,'Bin Analysis'!$C$2:$S$2,0))," ")))))</f>
        <v xml:space="preserve"> </v>
      </c>
      <c r="O163" s="70" t="str">
        <f>IF($L163=" "," ",(IF($M163=FALSE," ",(IF($M163&gt;0,INDEX('Bin Analysis'!$C$3:$S$10110,MATCH($L163,'Bin Analysis'!$L$3:$L$10110,0),MATCH(O$5,'Bin Analysis'!$C$2:$S$2,0))," ")))))</f>
        <v xml:space="preserve"> </v>
      </c>
      <c r="P163" s="70" t="str">
        <f>IF($L163=" "," ",(IF($M163=FALSE," ",(IF($M163&gt;0,INDEX('Bin Analysis'!$C$3:$S$10110,MATCH($L163,'Bin Analysis'!$L$3:$L$10110,0),MATCH(P$5,'Bin Analysis'!$C$2:$S$2,0))," ")))))</f>
        <v xml:space="preserve"> </v>
      </c>
      <c r="Q163" s="70" t="str">
        <f>IF($L163=" "," ",(IF($M163=FALSE," ",(IF($M163&gt;0,INDEX('Bin Analysis'!$C$3:$S$10110,MATCH($L163,'Bin Analysis'!$L$3:$L$10110,0),MATCH(Q$5,'Bin Analysis'!$C$2:$S$2,0))," ")))))</f>
        <v xml:space="preserve"> </v>
      </c>
      <c r="R163" s="70" t="str">
        <f>IF($L163=" "," ",(IF($M163=FALSE," ",(IF($M163&gt;0,INDEX('Bin Analysis'!$C$3:$S$10110,MATCH($L163,'Bin Analysis'!$L$3:$L$10110,0),MATCH(R$5,'Bin Analysis'!$C$2:$S$2,0))," ")))))</f>
        <v xml:space="preserve"> </v>
      </c>
      <c r="S163" s="70" t="str">
        <f>IF($L163=" "," ",(IF($M163=FALSE," ",(IF($M163&gt;0,INDEX('Bin Analysis'!$C$3:$S$10110,MATCH($L163,'Bin Analysis'!$L$3:$L$10110,0),MATCH(S$5,'Bin Analysis'!$C$2:$S$2,0))," ")))))</f>
        <v xml:space="preserve"> </v>
      </c>
      <c r="T163" s="70" t="str">
        <f>Assignments!K162</f>
        <v/>
      </c>
      <c r="U163" s="70" t="str">
        <f>Assignments!L162</f>
        <v/>
      </c>
      <c r="V163" s="76" t="str">
        <f>Assignments!V162</f>
        <v/>
      </c>
    </row>
    <row r="164" spans="2:22" x14ac:dyDescent="0.55000000000000004">
      <c r="B164" s="52"/>
      <c r="E164" s="7"/>
      <c r="G164" s="40" t="str">
        <f>IFERROR('Data Transformation'!M162," ")</f>
        <v xml:space="preserve"> </v>
      </c>
      <c r="L164" s="68" t="str">
        <f t="shared" si="3"/>
        <v xml:space="preserve"> </v>
      </c>
      <c r="M164" s="69" t="str">
        <f>IF(L164=" "," ",(IF($L164&gt;0,INDEX('Bin Analysis'!$C$3:$S$10110,MATCH($L164,'Bin Analysis'!$L$3:$L$10110,0),MATCH(M$5,'Bin Analysis'!$C$2:$S$2,0))," ")))</f>
        <v xml:space="preserve"> </v>
      </c>
      <c r="N164" s="70" t="str">
        <f>IF($L164=" "," ",(IF($M164=FALSE," ",(IF($M164&gt;0,INDEX('Bin Analysis'!$C$3:$S$10110,MATCH($L164,'Bin Analysis'!$L$3:$L$10110,0),MATCH(N$5,'Bin Analysis'!$C$2:$S$2,0))," ")))))</f>
        <v xml:space="preserve"> </v>
      </c>
      <c r="O164" s="70" t="str">
        <f>IF($L164=" "," ",(IF($M164=FALSE," ",(IF($M164&gt;0,INDEX('Bin Analysis'!$C$3:$S$10110,MATCH($L164,'Bin Analysis'!$L$3:$L$10110,0),MATCH(O$5,'Bin Analysis'!$C$2:$S$2,0))," ")))))</f>
        <v xml:space="preserve"> </v>
      </c>
      <c r="P164" s="70" t="str">
        <f>IF($L164=" "," ",(IF($M164=FALSE," ",(IF($M164&gt;0,INDEX('Bin Analysis'!$C$3:$S$10110,MATCH($L164,'Bin Analysis'!$L$3:$L$10110,0),MATCH(P$5,'Bin Analysis'!$C$2:$S$2,0))," ")))))</f>
        <v xml:space="preserve"> </v>
      </c>
      <c r="Q164" s="70" t="str">
        <f>IF($L164=" "," ",(IF($M164=FALSE," ",(IF($M164&gt;0,INDEX('Bin Analysis'!$C$3:$S$10110,MATCH($L164,'Bin Analysis'!$L$3:$L$10110,0),MATCH(Q$5,'Bin Analysis'!$C$2:$S$2,0))," ")))))</f>
        <v xml:space="preserve"> </v>
      </c>
      <c r="R164" s="70" t="str">
        <f>IF($L164=" "," ",(IF($M164=FALSE," ",(IF($M164&gt;0,INDEX('Bin Analysis'!$C$3:$S$10110,MATCH($L164,'Bin Analysis'!$L$3:$L$10110,0),MATCH(R$5,'Bin Analysis'!$C$2:$S$2,0))," ")))))</f>
        <v xml:space="preserve"> </v>
      </c>
      <c r="S164" s="70" t="str">
        <f>IF($L164=" "," ",(IF($M164=FALSE," ",(IF($M164&gt;0,INDEX('Bin Analysis'!$C$3:$S$10110,MATCH($L164,'Bin Analysis'!$L$3:$L$10110,0),MATCH(S$5,'Bin Analysis'!$C$2:$S$2,0))," ")))))</f>
        <v xml:space="preserve"> </v>
      </c>
      <c r="T164" s="70" t="str">
        <f>Assignments!K163</f>
        <v/>
      </c>
      <c r="U164" s="70" t="str">
        <f>Assignments!L163</f>
        <v/>
      </c>
      <c r="V164" s="76" t="str">
        <f>Assignments!V163</f>
        <v/>
      </c>
    </row>
    <row r="165" spans="2:22" x14ac:dyDescent="0.55000000000000004">
      <c r="B165" s="52"/>
      <c r="E165" s="7"/>
      <c r="G165" s="40" t="str">
        <f>IFERROR('Data Transformation'!M163," ")</f>
        <v xml:space="preserve"> </v>
      </c>
      <c r="L165" s="68" t="str">
        <f t="shared" si="3"/>
        <v xml:space="preserve"> </v>
      </c>
      <c r="M165" s="69" t="str">
        <f>IF(L165=" "," ",(IF($L165&gt;0,INDEX('Bin Analysis'!$C$3:$S$10110,MATCH($L165,'Bin Analysis'!$L$3:$L$10110,0),MATCH(M$5,'Bin Analysis'!$C$2:$S$2,0))," ")))</f>
        <v xml:space="preserve"> </v>
      </c>
      <c r="N165" s="70" t="str">
        <f>IF($L165=" "," ",(IF($M165=FALSE," ",(IF($M165&gt;0,INDEX('Bin Analysis'!$C$3:$S$10110,MATCH($L165,'Bin Analysis'!$L$3:$L$10110,0),MATCH(N$5,'Bin Analysis'!$C$2:$S$2,0))," ")))))</f>
        <v xml:space="preserve"> </v>
      </c>
      <c r="O165" s="70" t="str">
        <f>IF($L165=" "," ",(IF($M165=FALSE," ",(IF($M165&gt;0,INDEX('Bin Analysis'!$C$3:$S$10110,MATCH($L165,'Bin Analysis'!$L$3:$L$10110,0),MATCH(O$5,'Bin Analysis'!$C$2:$S$2,0))," ")))))</f>
        <v xml:space="preserve"> </v>
      </c>
      <c r="P165" s="70" t="str">
        <f>IF($L165=" "," ",(IF($M165=FALSE," ",(IF($M165&gt;0,INDEX('Bin Analysis'!$C$3:$S$10110,MATCH($L165,'Bin Analysis'!$L$3:$L$10110,0),MATCH(P$5,'Bin Analysis'!$C$2:$S$2,0))," ")))))</f>
        <v xml:space="preserve"> </v>
      </c>
      <c r="Q165" s="70" t="str">
        <f>IF($L165=" "," ",(IF($M165=FALSE," ",(IF($M165&gt;0,INDEX('Bin Analysis'!$C$3:$S$10110,MATCH($L165,'Bin Analysis'!$L$3:$L$10110,0),MATCH(Q$5,'Bin Analysis'!$C$2:$S$2,0))," ")))))</f>
        <v xml:space="preserve"> </v>
      </c>
      <c r="R165" s="70" t="str">
        <f>IF($L165=" "," ",(IF($M165=FALSE," ",(IF($M165&gt;0,INDEX('Bin Analysis'!$C$3:$S$10110,MATCH($L165,'Bin Analysis'!$L$3:$L$10110,0),MATCH(R$5,'Bin Analysis'!$C$2:$S$2,0))," ")))))</f>
        <v xml:space="preserve"> </v>
      </c>
      <c r="S165" s="70" t="str">
        <f>IF($L165=" "," ",(IF($M165=FALSE," ",(IF($M165&gt;0,INDEX('Bin Analysis'!$C$3:$S$10110,MATCH($L165,'Bin Analysis'!$L$3:$L$10110,0),MATCH(S$5,'Bin Analysis'!$C$2:$S$2,0))," ")))))</f>
        <v xml:space="preserve"> </v>
      </c>
      <c r="T165" s="70" t="str">
        <f>Assignments!K164</f>
        <v/>
      </c>
      <c r="U165" s="70" t="str">
        <f>Assignments!L164</f>
        <v/>
      </c>
      <c r="V165" s="76" t="str">
        <f>Assignments!V164</f>
        <v/>
      </c>
    </row>
    <row r="166" spans="2:22" x14ac:dyDescent="0.55000000000000004">
      <c r="B166" s="52"/>
      <c r="E166" s="7"/>
      <c r="G166" s="40" t="str">
        <f>IFERROR('Data Transformation'!M164," ")</f>
        <v xml:space="preserve"> </v>
      </c>
      <c r="L166" s="68" t="str">
        <f t="shared" si="3"/>
        <v xml:space="preserve"> </v>
      </c>
      <c r="M166" s="69" t="str">
        <f>IF(L166=" "," ",(IF($L166&gt;0,INDEX('Bin Analysis'!$C$3:$S$10110,MATCH($L166,'Bin Analysis'!$L$3:$L$10110,0),MATCH(M$5,'Bin Analysis'!$C$2:$S$2,0))," ")))</f>
        <v xml:space="preserve"> </v>
      </c>
      <c r="N166" s="70" t="str">
        <f>IF($L166=" "," ",(IF($M166=FALSE," ",(IF($M166&gt;0,INDEX('Bin Analysis'!$C$3:$S$10110,MATCH($L166,'Bin Analysis'!$L$3:$L$10110,0),MATCH(N$5,'Bin Analysis'!$C$2:$S$2,0))," ")))))</f>
        <v xml:space="preserve"> </v>
      </c>
      <c r="O166" s="70" t="str">
        <f>IF($L166=" "," ",(IF($M166=FALSE," ",(IF($M166&gt;0,INDEX('Bin Analysis'!$C$3:$S$10110,MATCH($L166,'Bin Analysis'!$L$3:$L$10110,0),MATCH(O$5,'Bin Analysis'!$C$2:$S$2,0))," ")))))</f>
        <v xml:space="preserve"> </v>
      </c>
      <c r="P166" s="70" t="str">
        <f>IF($L166=" "," ",(IF($M166=FALSE," ",(IF($M166&gt;0,INDEX('Bin Analysis'!$C$3:$S$10110,MATCH($L166,'Bin Analysis'!$L$3:$L$10110,0),MATCH(P$5,'Bin Analysis'!$C$2:$S$2,0))," ")))))</f>
        <v xml:space="preserve"> </v>
      </c>
      <c r="Q166" s="70" t="str">
        <f>IF($L166=" "," ",(IF($M166=FALSE," ",(IF($M166&gt;0,INDEX('Bin Analysis'!$C$3:$S$10110,MATCH($L166,'Bin Analysis'!$L$3:$L$10110,0),MATCH(Q$5,'Bin Analysis'!$C$2:$S$2,0))," ")))))</f>
        <v xml:space="preserve"> </v>
      </c>
      <c r="R166" s="70" t="str">
        <f>IF($L166=" "," ",(IF($M166=FALSE," ",(IF($M166&gt;0,INDEX('Bin Analysis'!$C$3:$S$10110,MATCH($L166,'Bin Analysis'!$L$3:$L$10110,0),MATCH(R$5,'Bin Analysis'!$C$2:$S$2,0))," ")))))</f>
        <v xml:space="preserve"> </v>
      </c>
      <c r="S166" s="70" t="str">
        <f>IF($L166=" "," ",(IF($M166=FALSE," ",(IF($M166&gt;0,INDEX('Bin Analysis'!$C$3:$S$10110,MATCH($L166,'Bin Analysis'!$L$3:$L$10110,0),MATCH(S$5,'Bin Analysis'!$C$2:$S$2,0))," ")))))</f>
        <v xml:space="preserve"> </v>
      </c>
      <c r="T166" s="70" t="str">
        <f>Assignments!K165</f>
        <v/>
      </c>
      <c r="U166" s="70" t="str">
        <f>Assignments!L165</f>
        <v/>
      </c>
      <c r="V166" s="76" t="str">
        <f>Assignments!V165</f>
        <v/>
      </c>
    </row>
    <row r="167" spans="2:22" x14ac:dyDescent="0.55000000000000004">
      <c r="B167" s="52"/>
      <c r="E167" s="7"/>
      <c r="G167" s="40" t="str">
        <f>IFERROR('Data Transformation'!M165," ")</f>
        <v xml:space="preserve"> </v>
      </c>
      <c r="L167" s="68" t="str">
        <f t="shared" si="3"/>
        <v xml:space="preserve"> </v>
      </c>
      <c r="M167" s="69" t="str">
        <f>IF(L167=" "," ",(IF($L167&gt;0,INDEX('Bin Analysis'!$C$3:$S$10110,MATCH($L167,'Bin Analysis'!$L$3:$L$10110,0),MATCH(M$5,'Bin Analysis'!$C$2:$S$2,0))," ")))</f>
        <v xml:space="preserve"> </v>
      </c>
      <c r="N167" s="70" t="str">
        <f>IF($L167=" "," ",(IF($M167=FALSE," ",(IF($M167&gt;0,INDEX('Bin Analysis'!$C$3:$S$10110,MATCH($L167,'Bin Analysis'!$L$3:$L$10110,0),MATCH(N$5,'Bin Analysis'!$C$2:$S$2,0))," ")))))</f>
        <v xml:space="preserve"> </v>
      </c>
      <c r="O167" s="70" t="str">
        <f>IF($L167=" "," ",(IF($M167=FALSE," ",(IF($M167&gt;0,INDEX('Bin Analysis'!$C$3:$S$10110,MATCH($L167,'Bin Analysis'!$L$3:$L$10110,0),MATCH(O$5,'Bin Analysis'!$C$2:$S$2,0))," ")))))</f>
        <v xml:space="preserve"> </v>
      </c>
      <c r="P167" s="70" t="str">
        <f>IF($L167=" "," ",(IF($M167=FALSE," ",(IF($M167&gt;0,INDEX('Bin Analysis'!$C$3:$S$10110,MATCH($L167,'Bin Analysis'!$L$3:$L$10110,0),MATCH(P$5,'Bin Analysis'!$C$2:$S$2,0))," ")))))</f>
        <v xml:space="preserve"> </v>
      </c>
      <c r="Q167" s="70" t="str">
        <f>IF($L167=" "," ",(IF($M167=FALSE," ",(IF($M167&gt;0,INDEX('Bin Analysis'!$C$3:$S$10110,MATCH($L167,'Bin Analysis'!$L$3:$L$10110,0),MATCH(Q$5,'Bin Analysis'!$C$2:$S$2,0))," ")))))</f>
        <v xml:space="preserve"> </v>
      </c>
      <c r="R167" s="70" t="str">
        <f>IF($L167=" "," ",(IF($M167=FALSE," ",(IF($M167&gt;0,INDEX('Bin Analysis'!$C$3:$S$10110,MATCH($L167,'Bin Analysis'!$L$3:$L$10110,0),MATCH(R$5,'Bin Analysis'!$C$2:$S$2,0))," ")))))</f>
        <v xml:space="preserve"> </v>
      </c>
      <c r="S167" s="70" t="str">
        <f>IF($L167=" "," ",(IF($M167=FALSE," ",(IF($M167&gt;0,INDEX('Bin Analysis'!$C$3:$S$10110,MATCH($L167,'Bin Analysis'!$L$3:$L$10110,0),MATCH(S$5,'Bin Analysis'!$C$2:$S$2,0))," ")))))</f>
        <v xml:space="preserve"> </v>
      </c>
      <c r="T167" s="70" t="str">
        <f>Assignments!K166</f>
        <v/>
      </c>
      <c r="U167" s="70" t="str">
        <f>Assignments!L166</f>
        <v/>
      </c>
      <c r="V167" s="76" t="str">
        <f>Assignments!V166</f>
        <v/>
      </c>
    </row>
    <row r="168" spans="2:22" x14ac:dyDescent="0.55000000000000004">
      <c r="B168" s="52"/>
      <c r="E168" s="7"/>
      <c r="G168" s="40" t="str">
        <f>IFERROR('Data Transformation'!M166," ")</f>
        <v xml:space="preserve"> </v>
      </c>
      <c r="L168" s="68" t="str">
        <f t="shared" si="3"/>
        <v xml:space="preserve"> </v>
      </c>
      <c r="M168" s="69" t="str">
        <f>IF(L168=" "," ",(IF($L168&gt;0,INDEX('Bin Analysis'!$C$3:$S$10110,MATCH($L168,'Bin Analysis'!$L$3:$L$10110,0),MATCH(M$5,'Bin Analysis'!$C$2:$S$2,0))," ")))</f>
        <v xml:space="preserve"> </v>
      </c>
      <c r="N168" s="70" t="str">
        <f>IF($L168=" "," ",(IF($M168=FALSE," ",(IF($M168&gt;0,INDEX('Bin Analysis'!$C$3:$S$10110,MATCH($L168,'Bin Analysis'!$L$3:$L$10110,0),MATCH(N$5,'Bin Analysis'!$C$2:$S$2,0))," ")))))</f>
        <v xml:space="preserve"> </v>
      </c>
      <c r="O168" s="70" t="str">
        <f>IF($L168=" "," ",(IF($M168=FALSE," ",(IF($M168&gt;0,INDEX('Bin Analysis'!$C$3:$S$10110,MATCH($L168,'Bin Analysis'!$L$3:$L$10110,0),MATCH(O$5,'Bin Analysis'!$C$2:$S$2,0))," ")))))</f>
        <v xml:space="preserve"> </v>
      </c>
      <c r="P168" s="70" t="str">
        <f>IF($L168=" "," ",(IF($M168=FALSE," ",(IF($M168&gt;0,INDEX('Bin Analysis'!$C$3:$S$10110,MATCH($L168,'Bin Analysis'!$L$3:$L$10110,0),MATCH(P$5,'Bin Analysis'!$C$2:$S$2,0))," ")))))</f>
        <v xml:space="preserve"> </v>
      </c>
      <c r="Q168" s="70" t="str">
        <f>IF($L168=" "," ",(IF($M168=FALSE," ",(IF($M168&gt;0,INDEX('Bin Analysis'!$C$3:$S$10110,MATCH($L168,'Bin Analysis'!$L$3:$L$10110,0),MATCH(Q$5,'Bin Analysis'!$C$2:$S$2,0))," ")))))</f>
        <v xml:space="preserve"> </v>
      </c>
      <c r="R168" s="70" t="str">
        <f>IF($L168=" "," ",(IF($M168=FALSE," ",(IF($M168&gt;0,INDEX('Bin Analysis'!$C$3:$S$10110,MATCH($L168,'Bin Analysis'!$L$3:$L$10110,0),MATCH(R$5,'Bin Analysis'!$C$2:$S$2,0))," ")))))</f>
        <v xml:space="preserve"> </v>
      </c>
      <c r="S168" s="70" t="str">
        <f>IF($L168=" "," ",(IF($M168=FALSE," ",(IF($M168&gt;0,INDEX('Bin Analysis'!$C$3:$S$10110,MATCH($L168,'Bin Analysis'!$L$3:$L$10110,0),MATCH(S$5,'Bin Analysis'!$C$2:$S$2,0))," ")))))</f>
        <v xml:space="preserve"> </v>
      </c>
      <c r="T168" s="70" t="str">
        <f>Assignments!K167</f>
        <v/>
      </c>
      <c r="U168" s="70" t="str">
        <f>Assignments!L167</f>
        <v/>
      </c>
      <c r="V168" s="76" t="str">
        <f>Assignments!V167</f>
        <v/>
      </c>
    </row>
    <row r="169" spans="2:22" x14ac:dyDescent="0.55000000000000004">
      <c r="B169" s="52"/>
      <c r="E169" s="7"/>
      <c r="G169" s="40" t="str">
        <f>IFERROR('Data Transformation'!M167," ")</f>
        <v xml:space="preserve"> </v>
      </c>
      <c r="L169" s="68" t="str">
        <f t="shared" si="3"/>
        <v xml:space="preserve"> </v>
      </c>
      <c r="M169" s="69" t="str">
        <f>IF(L169=" "," ",(IF($L169&gt;0,INDEX('Bin Analysis'!$C$3:$S$10110,MATCH($L169,'Bin Analysis'!$L$3:$L$10110,0),MATCH(M$5,'Bin Analysis'!$C$2:$S$2,0))," ")))</f>
        <v xml:space="preserve"> </v>
      </c>
      <c r="N169" s="70" t="str">
        <f>IF($L169=" "," ",(IF($M169=FALSE," ",(IF($M169&gt;0,INDEX('Bin Analysis'!$C$3:$S$10110,MATCH($L169,'Bin Analysis'!$L$3:$L$10110,0),MATCH(N$5,'Bin Analysis'!$C$2:$S$2,0))," ")))))</f>
        <v xml:space="preserve"> </v>
      </c>
      <c r="O169" s="70" t="str">
        <f>IF($L169=" "," ",(IF($M169=FALSE," ",(IF($M169&gt;0,INDEX('Bin Analysis'!$C$3:$S$10110,MATCH($L169,'Bin Analysis'!$L$3:$L$10110,0),MATCH(O$5,'Bin Analysis'!$C$2:$S$2,0))," ")))))</f>
        <v xml:space="preserve"> </v>
      </c>
      <c r="P169" s="70" t="str">
        <f>IF($L169=" "," ",(IF($M169=FALSE," ",(IF($M169&gt;0,INDEX('Bin Analysis'!$C$3:$S$10110,MATCH($L169,'Bin Analysis'!$L$3:$L$10110,0),MATCH(P$5,'Bin Analysis'!$C$2:$S$2,0))," ")))))</f>
        <v xml:space="preserve"> </v>
      </c>
      <c r="Q169" s="70" t="str">
        <f>IF($L169=" "," ",(IF($M169=FALSE," ",(IF($M169&gt;0,INDEX('Bin Analysis'!$C$3:$S$10110,MATCH($L169,'Bin Analysis'!$L$3:$L$10110,0),MATCH(Q$5,'Bin Analysis'!$C$2:$S$2,0))," ")))))</f>
        <v xml:space="preserve"> </v>
      </c>
      <c r="R169" s="70" t="str">
        <f>IF($L169=" "," ",(IF($M169=FALSE," ",(IF($M169&gt;0,INDEX('Bin Analysis'!$C$3:$S$10110,MATCH($L169,'Bin Analysis'!$L$3:$L$10110,0),MATCH(R$5,'Bin Analysis'!$C$2:$S$2,0))," ")))))</f>
        <v xml:space="preserve"> </v>
      </c>
      <c r="S169" s="70" t="str">
        <f>IF($L169=" "," ",(IF($M169=FALSE," ",(IF($M169&gt;0,INDEX('Bin Analysis'!$C$3:$S$10110,MATCH($L169,'Bin Analysis'!$L$3:$L$10110,0),MATCH(S$5,'Bin Analysis'!$C$2:$S$2,0))," ")))))</f>
        <v xml:space="preserve"> </v>
      </c>
      <c r="T169" s="70" t="str">
        <f>Assignments!K168</f>
        <v/>
      </c>
      <c r="U169" s="70" t="str">
        <f>Assignments!L168</f>
        <v/>
      </c>
      <c r="V169" s="76" t="str">
        <f>Assignments!V168</f>
        <v/>
      </c>
    </row>
    <row r="170" spans="2:22" x14ac:dyDescent="0.55000000000000004">
      <c r="B170" s="52"/>
      <c r="E170" s="7"/>
      <c r="G170" s="40" t="str">
        <f>IFERROR('Data Transformation'!M168," ")</f>
        <v xml:space="preserve"> </v>
      </c>
      <c r="L170" s="68" t="str">
        <f t="shared" si="3"/>
        <v xml:space="preserve"> </v>
      </c>
      <c r="M170" s="69" t="str">
        <f>IF(L170=" "," ",(IF($L170&gt;0,INDEX('Bin Analysis'!$C$3:$S$10110,MATCH($L170,'Bin Analysis'!$L$3:$L$10110,0),MATCH(M$5,'Bin Analysis'!$C$2:$S$2,0))," ")))</f>
        <v xml:space="preserve"> </v>
      </c>
      <c r="N170" s="70" t="str">
        <f>IF($L170=" "," ",(IF($M170=FALSE," ",(IF($M170&gt;0,INDEX('Bin Analysis'!$C$3:$S$10110,MATCH($L170,'Bin Analysis'!$L$3:$L$10110,0),MATCH(N$5,'Bin Analysis'!$C$2:$S$2,0))," ")))))</f>
        <v xml:space="preserve"> </v>
      </c>
      <c r="O170" s="70" t="str">
        <f>IF($L170=" "," ",(IF($M170=FALSE," ",(IF($M170&gt;0,INDEX('Bin Analysis'!$C$3:$S$10110,MATCH($L170,'Bin Analysis'!$L$3:$L$10110,0),MATCH(O$5,'Bin Analysis'!$C$2:$S$2,0))," ")))))</f>
        <v xml:space="preserve"> </v>
      </c>
      <c r="P170" s="70" t="str">
        <f>IF($L170=" "," ",(IF($M170=FALSE," ",(IF($M170&gt;0,INDEX('Bin Analysis'!$C$3:$S$10110,MATCH($L170,'Bin Analysis'!$L$3:$L$10110,0),MATCH(P$5,'Bin Analysis'!$C$2:$S$2,0))," ")))))</f>
        <v xml:space="preserve"> </v>
      </c>
      <c r="Q170" s="70" t="str">
        <f>IF($L170=" "," ",(IF($M170=FALSE," ",(IF($M170&gt;0,INDEX('Bin Analysis'!$C$3:$S$10110,MATCH($L170,'Bin Analysis'!$L$3:$L$10110,0),MATCH(Q$5,'Bin Analysis'!$C$2:$S$2,0))," ")))))</f>
        <v xml:space="preserve"> </v>
      </c>
      <c r="R170" s="70" t="str">
        <f>IF($L170=" "," ",(IF($M170=FALSE," ",(IF($M170&gt;0,INDEX('Bin Analysis'!$C$3:$S$10110,MATCH($L170,'Bin Analysis'!$L$3:$L$10110,0),MATCH(R$5,'Bin Analysis'!$C$2:$S$2,0))," ")))))</f>
        <v xml:space="preserve"> </v>
      </c>
      <c r="S170" s="70" t="str">
        <f>IF($L170=" "," ",(IF($M170=FALSE," ",(IF($M170&gt;0,INDEX('Bin Analysis'!$C$3:$S$10110,MATCH($L170,'Bin Analysis'!$L$3:$L$10110,0),MATCH(S$5,'Bin Analysis'!$C$2:$S$2,0))," ")))))</f>
        <v xml:space="preserve"> </v>
      </c>
      <c r="T170" s="70" t="str">
        <f>Assignments!K169</f>
        <v/>
      </c>
      <c r="U170" s="70" t="str">
        <f>Assignments!L169</f>
        <v/>
      </c>
      <c r="V170" s="76" t="str">
        <f>Assignments!V169</f>
        <v/>
      </c>
    </row>
    <row r="171" spans="2:22" x14ac:dyDescent="0.55000000000000004">
      <c r="B171" s="52"/>
      <c r="E171" s="7"/>
      <c r="G171" s="40" t="str">
        <f>IFERROR('Data Transformation'!M169," ")</f>
        <v xml:space="preserve"> </v>
      </c>
      <c r="L171" s="68" t="str">
        <f t="shared" si="3"/>
        <v xml:space="preserve"> </v>
      </c>
      <c r="M171" s="69" t="str">
        <f>IF(L171=" "," ",(IF($L171&gt;0,INDEX('Bin Analysis'!$C$3:$S$10110,MATCH($L171,'Bin Analysis'!$L$3:$L$10110,0),MATCH(M$5,'Bin Analysis'!$C$2:$S$2,0))," ")))</f>
        <v xml:space="preserve"> </v>
      </c>
      <c r="N171" s="70" t="str">
        <f>IF($L171=" "," ",(IF($M171=FALSE," ",(IF($M171&gt;0,INDEX('Bin Analysis'!$C$3:$S$10110,MATCH($L171,'Bin Analysis'!$L$3:$L$10110,0),MATCH(N$5,'Bin Analysis'!$C$2:$S$2,0))," ")))))</f>
        <v xml:space="preserve"> </v>
      </c>
      <c r="O171" s="70" t="str">
        <f>IF($L171=" "," ",(IF($M171=FALSE," ",(IF($M171&gt;0,INDEX('Bin Analysis'!$C$3:$S$10110,MATCH($L171,'Bin Analysis'!$L$3:$L$10110,0),MATCH(O$5,'Bin Analysis'!$C$2:$S$2,0))," ")))))</f>
        <v xml:space="preserve"> </v>
      </c>
      <c r="P171" s="70" t="str">
        <f>IF($L171=" "," ",(IF($M171=FALSE," ",(IF($M171&gt;0,INDEX('Bin Analysis'!$C$3:$S$10110,MATCH($L171,'Bin Analysis'!$L$3:$L$10110,0),MATCH(P$5,'Bin Analysis'!$C$2:$S$2,0))," ")))))</f>
        <v xml:space="preserve"> </v>
      </c>
      <c r="Q171" s="70" t="str">
        <f>IF($L171=" "," ",(IF($M171=FALSE," ",(IF($M171&gt;0,INDEX('Bin Analysis'!$C$3:$S$10110,MATCH($L171,'Bin Analysis'!$L$3:$L$10110,0),MATCH(Q$5,'Bin Analysis'!$C$2:$S$2,0))," ")))))</f>
        <v xml:space="preserve"> </v>
      </c>
      <c r="R171" s="70" t="str">
        <f>IF($L171=" "," ",(IF($M171=FALSE," ",(IF($M171&gt;0,INDEX('Bin Analysis'!$C$3:$S$10110,MATCH($L171,'Bin Analysis'!$L$3:$L$10110,0),MATCH(R$5,'Bin Analysis'!$C$2:$S$2,0))," ")))))</f>
        <v xml:space="preserve"> </v>
      </c>
      <c r="S171" s="70" t="str">
        <f>IF($L171=" "," ",(IF($M171=FALSE," ",(IF($M171&gt;0,INDEX('Bin Analysis'!$C$3:$S$10110,MATCH($L171,'Bin Analysis'!$L$3:$L$10110,0),MATCH(S$5,'Bin Analysis'!$C$2:$S$2,0))," ")))))</f>
        <v xml:space="preserve"> </v>
      </c>
      <c r="T171" s="70" t="str">
        <f>Assignments!K170</f>
        <v/>
      </c>
      <c r="U171" s="70" t="str">
        <f>Assignments!L170</f>
        <v/>
      </c>
      <c r="V171" s="76" t="str">
        <f>Assignments!V170</f>
        <v/>
      </c>
    </row>
    <row r="172" spans="2:22" x14ac:dyDescent="0.55000000000000004">
      <c r="B172" s="52"/>
      <c r="E172" s="7"/>
      <c r="G172" s="40" t="str">
        <f>IFERROR('Data Transformation'!M170," ")</f>
        <v xml:space="preserve"> </v>
      </c>
      <c r="L172" s="68" t="str">
        <f t="shared" si="3"/>
        <v xml:space="preserve"> </v>
      </c>
      <c r="M172" s="69" t="str">
        <f>IF(L172=" "," ",(IF($L172&gt;0,INDEX('Bin Analysis'!$C$3:$S$10110,MATCH($L172,'Bin Analysis'!$L$3:$L$10110,0),MATCH(M$5,'Bin Analysis'!$C$2:$S$2,0))," ")))</f>
        <v xml:space="preserve"> </v>
      </c>
      <c r="N172" s="70" t="str">
        <f>IF($L172=" "," ",(IF($M172=FALSE," ",(IF($M172&gt;0,INDEX('Bin Analysis'!$C$3:$S$10110,MATCH($L172,'Bin Analysis'!$L$3:$L$10110,0),MATCH(N$5,'Bin Analysis'!$C$2:$S$2,0))," ")))))</f>
        <v xml:space="preserve"> </v>
      </c>
      <c r="O172" s="70" t="str">
        <f>IF($L172=" "," ",(IF($M172=FALSE," ",(IF($M172&gt;0,INDEX('Bin Analysis'!$C$3:$S$10110,MATCH($L172,'Bin Analysis'!$L$3:$L$10110,0),MATCH(O$5,'Bin Analysis'!$C$2:$S$2,0))," ")))))</f>
        <v xml:space="preserve"> </v>
      </c>
      <c r="P172" s="70" t="str">
        <f>IF($L172=" "," ",(IF($M172=FALSE," ",(IF($M172&gt;0,INDEX('Bin Analysis'!$C$3:$S$10110,MATCH($L172,'Bin Analysis'!$L$3:$L$10110,0),MATCH(P$5,'Bin Analysis'!$C$2:$S$2,0))," ")))))</f>
        <v xml:space="preserve"> </v>
      </c>
      <c r="Q172" s="70" t="str">
        <f>IF($L172=" "," ",(IF($M172=FALSE," ",(IF($M172&gt;0,INDEX('Bin Analysis'!$C$3:$S$10110,MATCH($L172,'Bin Analysis'!$L$3:$L$10110,0),MATCH(Q$5,'Bin Analysis'!$C$2:$S$2,0))," ")))))</f>
        <v xml:space="preserve"> </v>
      </c>
      <c r="R172" s="70" t="str">
        <f>IF($L172=" "," ",(IF($M172=FALSE," ",(IF($M172&gt;0,INDEX('Bin Analysis'!$C$3:$S$10110,MATCH($L172,'Bin Analysis'!$L$3:$L$10110,0),MATCH(R$5,'Bin Analysis'!$C$2:$S$2,0))," ")))))</f>
        <v xml:space="preserve"> </v>
      </c>
      <c r="S172" s="70" t="str">
        <f>IF($L172=" "," ",(IF($M172=FALSE," ",(IF($M172&gt;0,INDEX('Bin Analysis'!$C$3:$S$10110,MATCH($L172,'Bin Analysis'!$L$3:$L$10110,0),MATCH(S$5,'Bin Analysis'!$C$2:$S$2,0))," ")))))</f>
        <v xml:space="preserve"> </v>
      </c>
      <c r="T172" s="70" t="str">
        <f>Assignments!K171</f>
        <v/>
      </c>
      <c r="U172" s="70" t="str">
        <f>Assignments!L171</f>
        <v/>
      </c>
      <c r="V172" s="76" t="str">
        <f>Assignments!V171</f>
        <v/>
      </c>
    </row>
    <row r="173" spans="2:22" x14ac:dyDescent="0.55000000000000004">
      <c r="B173" s="52"/>
      <c r="E173" s="7"/>
      <c r="G173" s="40" t="str">
        <f>IFERROR('Data Transformation'!M171," ")</f>
        <v xml:space="preserve"> </v>
      </c>
      <c r="L173" s="68" t="str">
        <f t="shared" si="3"/>
        <v xml:space="preserve"> </v>
      </c>
      <c r="M173" s="69" t="str">
        <f>IF(L173=" "," ",(IF($L173&gt;0,INDEX('Bin Analysis'!$C$3:$S$10110,MATCH($L173,'Bin Analysis'!$L$3:$L$10110,0),MATCH(M$5,'Bin Analysis'!$C$2:$S$2,0))," ")))</f>
        <v xml:space="preserve"> </v>
      </c>
      <c r="N173" s="70" t="str">
        <f>IF($L173=" "," ",(IF($M173=FALSE," ",(IF($M173&gt;0,INDEX('Bin Analysis'!$C$3:$S$10110,MATCH($L173,'Bin Analysis'!$L$3:$L$10110,0),MATCH(N$5,'Bin Analysis'!$C$2:$S$2,0))," ")))))</f>
        <v xml:space="preserve"> </v>
      </c>
      <c r="O173" s="70" t="str">
        <f>IF($L173=" "," ",(IF($M173=FALSE," ",(IF($M173&gt;0,INDEX('Bin Analysis'!$C$3:$S$10110,MATCH($L173,'Bin Analysis'!$L$3:$L$10110,0),MATCH(O$5,'Bin Analysis'!$C$2:$S$2,0))," ")))))</f>
        <v xml:space="preserve"> </v>
      </c>
      <c r="P173" s="70" t="str">
        <f>IF($L173=" "," ",(IF($M173=FALSE," ",(IF($M173&gt;0,INDEX('Bin Analysis'!$C$3:$S$10110,MATCH($L173,'Bin Analysis'!$L$3:$L$10110,0),MATCH(P$5,'Bin Analysis'!$C$2:$S$2,0))," ")))))</f>
        <v xml:space="preserve"> </v>
      </c>
      <c r="Q173" s="70" t="str">
        <f>IF($L173=" "," ",(IF($M173=FALSE," ",(IF($M173&gt;0,INDEX('Bin Analysis'!$C$3:$S$10110,MATCH($L173,'Bin Analysis'!$L$3:$L$10110,0),MATCH(Q$5,'Bin Analysis'!$C$2:$S$2,0))," ")))))</f>
        <v xml:space="preserve"> </v>
      </c>
      <c r="R173" s="70" t="str">
        <f>IF($L173=" "," ",(IF($M173=FALSE," ",(IF($M173&gt;0,INDEX('Bin Analysis'!$C$3:$S$10110,MATCH($L173,'Bin Analysis'!$L$3:$L$10110,0),MATCH(R$5,'Bin Analysis'!$C$2:$S$2,0))," ")))))</f>
        <v xml:space="preserve"> </v>
      </c>
      <c r="S173" s="70" t="str">
        <f>IF($L173=" "," ",(IF($M173=FALSE," ",(IF($M173&gt;0,INDEX('Bin Analysis'!$C$3:$S$10110,MATCH($L173,'Bin Analysis'!$L$3:$L$10110,0),MATCH(S$5,'Bin Analysis'!$C$2:$S$2,0))," ")))))</f>
        <v xml:space="preserve"> </v>
      </c>
      <c r="T173" s="70" t="str">
        <f>Assignments!K172</f>
        <v/>
      </c>
      <c r="U173" s="70" t="str">
        <f>Assignments!L172</f>
        <v/>
      </c>
      <c r="V173" s="76" t="str">
        <f>Assignments!V172</f>
        <v/>
      </c>
    </row>
    <row r="174" spans="2:22" x14ac:dyDescent="0.55000000000000004">
      <c r="B174" s="52"/>
      <c r="E174" s="7"/>
      <c r="G174" s="40" t="str">
        <f>IFERROR('Data Transformation'!M172," ")</f>
        <v xml:space="preserve"> </v>
      </c>
      <c r="L174" s="68" t="str">
        <f t="shared" si="3"/>
        <v xml:space="preserve"> </v>
      </c>
      <c r="M174" s="69" t="str">
        <f>IF(L174=" "," ",(IF($L174&gt;0,INDEX('Bin Analysis'!$C$3:$S$10110,MATCH($L174,'Bin Analysis'!$L$3:$L$10110,0),MATCH(M$5,'Bin Analysis'!$C$2:$S$2,0))," ")))</f>
        <v xml:space="preserve"> </v>
      </c>
      <c r="N174" s="70" t="str">
        <f>IF($L174=" "," ",(IF($M174=FALSE," ",(IF($M174&gt;0,INDEX('Bin Analysis'!$C$3:$S$10110,MATCH($L174,'Bin Analysis'!$L$3:$L$10110,0),MATCH(N$5,'Bin Analysis'!$C$2:$S$2,0))," ")))))</f>
        <v xml:space="preserve"> </v>
      </c>
      <c r="O174" s="70" t="str">
        <f>IF($L174=" "," ",(IF($M174=FALSE," ",(IF($M174&gt;0,INDEX('Bin Analysis'!$C$3:$S$10110,MATCH($L174,'Bin Analysis'!$L$3:$L$10110,0),MATCH(O$5,'Bin Analysis'!$C$2:$S$2,0))," ")))))</f>
        <v xml:space="preserve"> </v>
      </c>
      <c r="P174" s="70" t="str">
        <f>IF($L174=" "," ",(IF($M174=FALSE," ",(IF($M174&gt;0,INDEX('Bin Analysis'!$C$3:$S$10110,MATCH($L174,'Bin Analysis'!$L$3:$L$10110,0),MATCH(P$5,'Bin Analysis'!$C$2:$S$2,0))," ")))))</f>
        <v xml:space="preserve"> </v>
      </c>
      <c r="Q174" s="70" t="str">
        <f>IF($L174=" "," ",(IF($M174=FALSE," ",(IF($M174&gt;0,INDEX('Bin Analysis'!$C$3:$S$10110,MATCH($L174,'Bin Analysis'!$L$3:$L$10110,0),MATCH(Q$5,'Bin Analysis'!$C$2:$S$2,0))," ")))))</f>
        <v xml:space="preserve"> </v>
      </c>
      <c r="R174" s="70" t="str">
        <f>IF($L174=" "," ",(IF($M174=FALSE," ",(IF($M174&gt;0,INDEX('Bin Analysis'!$C$3:$S$10110,MATCH($L174,'Bin Analysis'!$L$3:$L$10110,0),MATCH(R$5,'Bin Analysis'!$C$2:$S$2,0))," ")))))</f>
        <v xml:space="preserve"> </v>
      </c>
      <c r="S174" s="70" t="str">
        <f>IF($L174=" "," ",(IF($M174=FALSE," ",(IF($M174&gt;0,INDEX('Bin Analysis'!$C$3:$S$10110,MATCH($L174,'Bin Analysis'!$L$3:$L$10110,0),MATCH(S$5,'Bin Analysis'!$C$2:$S$2,0))," ")))))</f>
        <v xml:space="preserve"> </v>
      </c>
      <c r="T174" s="70" t="str">
        <f>Assignments!K173</f>
        <v/>
      </c>
      <c r="U174" s="70" t="str">
        <f>Assignments!L173</f>
        <v/>
      </c>
      <c r="V174" s="76" t="str">
        <f>Assignments!V173</f>
        <v/>
      </c>
    </row>
    <row r="175" spans="2:22" x14ac:dyDescent="0.55000000000000004">
      <c r="B175" s="52"/>
      <c r="E175" s="7"/>
      <c r="G175" s="40" t="str">
        <f>IFERROR('Data Transformation'!M173," ")</f>
        <v xml:space="preserve"> </v>
      </c>
      <c r="L175" s="68" t="str">
        <f t="shared" si="3"/>
        <v xml:space="preserve"> </v>
      </c>
      <c r="M175" s="69" t="str">
        <f>IF(L175=" "," ",(IF($L175&gt;0,INDEX('Bin Analysis'!$C$3:$S$10110,MATCH($L175,'Bin Analysis'!$L$3:$L$10110,0),MATCH(M$5,'Bin Analysis'!$C$2:$S$2,0))," ")))</f>
        <v xml:space="preserve"> </v>
      </c>
      <c r="N175" s="70" t="str">
        <f>IF($L175=" "," ",(IF($M175=FALSE," ",(IF($M175&gt;0,INDEX('Bin Analysis'!$C$3:$S$10110,MATCH($L175,'Bin Analysis'!$L$3:$L$10110,0),MATCH(N$5,'Bin Analysis'!$C$2:$S$2,0))," ")))))</f>
        <v xml:space="preserve"> </v>
      </c>
      <c r="O175" s="70" t="str">
        <f>IF($L175=" "," ",(IF($M175=FALSE," ",(IF($M175&gt;0,INDEX('Bin Analysis'!$C$3:$S$10110,MATCH($L175,'Bin Analysis'!$L$3:$L$10110,0),MATCH(O$5,'Bin Analysis'!$C$2:$S$2,0))," ")))))</f>
        <v xml:space="preserve"> </v>
      </c>
      <c r="P175" s="70" t="str">
        <f>IF($L175=" "," ",(IF($M175=FALSE," ",(IF($M175&gt;0,INDEX('Bin Analysis'!$C$3:$S$10110,MATCH($L175,'Bin Analysis'!$L$3:$L$10110,0),MATCH(P$5,'Bin Analysis'!$C$2:$S$2,0))," ")))))</f>
        <v xml:space="preserve"> </v>
      </c>
      <c r="Q175" s="70" t="str">
        <f>IF($L175=" "," ",(IF($M175=FALSE," ",(IF($M175&gt;0,INDEX('Bin Analysis'!$C$3:$S$10110,MATCH($L175,'Bin Analysis'!$L$3:$L$10110,0),MATCH(Q$5,'Bin Analysis'!$C$2:$S$2,0))," ")))))</f>
        <v xml:space="preserve"> </v>
      </c>
      <c r="R175" s="70" t="str">
        <f>IF($L175=" "," ",(IF($M175=FALSE," ",(IF($M175&gt;0,INDEX('Bin Analysis'!$C$3:$S$10110,MATCH($L175,'Bin Analysis'!$L$3:$L$10110,0),MATCH(R$5,'Bin Analysis'!$C$2:$S$2,0))," ")))))</f>
        <v xml:space="preserve"> </v>
      </c>
      <c r="S175" s="70" t="str">
        <f>IF($L175=" "," ",(IF($M175=FALSE," ",(IF($M175&gt;0,INDEX('Bin Analysis'!$C$3:$S$10110,MATCH($L175,'Bin Analysis'!$L$3:$L$10110,0),MATCH(S$5,'Bin Analysis'!$C$2:$S$2,0))," ")))))</f>
        <v xml:space="preserve"> </v>
      </c>
      <c r="T175" s="70" t="str">
        <f>Assignments!K174</f>
        <v/>
      </c>
      <c r="U175" s="70" t="str">
        <f>Assignments!L174</f>
        <v/>
      </c>
      <c r="V175" s="76" t="str">
        <f>Assignments!V174</f>
        <v/>
      </c>
    </row>
    <row r="176" spans="2:22" x14ac:dyDescent="0.55000000000000004">
      <c r="B176" s="52"/>
      <c r="E176" s="7"/>
      <c r="G176" s="40" t="str">
        <f>IFERROR('Data Transformation'!M174," ")</f>
        <v xml:space="preserve"> </v>
      </c>
      <c r="L176" s="68" t="str">
        <f t="shared" si="3"/>
        <v xml:space="preserve"> </v>
      </c>
      <c r="M176" s="69" t="str">
        <f>IF(L176=" "," ",(IF($L176&gt;0,INDEX('Bin Analysis'!$C$3:$S$10110,MATCH($L176,'Bin Analysis'!$L$3:$L$10110,0),MATCH(M$5,'Bin Analysis'!$C$2:$S$2,0))," ")))</f>
        <v xml:space="preserve"> </v>
      </c>
      <c r="N176" s="70" t="str">
        <f>IF($L176=" "," ",(IF($M176=FALSE," ",(IF($M176&gt;0,INDEX('Bin Analysis'!$C$3:$S$10110,MATCH($L176,'Bin Analysis'!$L$3:$L$10110,0),MATCH(N$5,'Bin Analysis'!$C$2:$S$2,0))," ")))))</f>
        <v xml:space="preserve"> </v>
      </c>
      <c r="O176" s="70" t="str">
        <f>IF($L176=" "," ",(IF($M176=FALSE," ",(IF($M176&gt;0,INDEX('Bin Analysis'!$C$3:$S$10110,MATCH($L176,'Bin Analysis'!$L$3:$L$10110,0),MATCH(O$5,'Bin Analysis'!$C$2:$S$2,0))," ")))))</f>
        <v xml:space="preserve"> </v>
      </c>
      <c r="P176" s="70" t="str">
        <f>IF($L176=" "," ",(IF($M176=FALSE," ",(IF($M176&gt;0,INDEX('Bin Analysis'!$C$3:$S$10110,MATCH($L176,'Bin Analysis'!$L$3:$L$10110,0),MATCH(P$5,'Bin Analysis'!$C$2:$S$2,0))," ")))))</f>
        <v xml:space="preserve"> </v>
      </c>
      <c r="Q176" s="70" t="str">
        <f>IF($L176=" "," ",(IF($M176=FALSE," ",(IF($M176&gt;0,INDEX('Bin Analysis'!$C$3:$S$10110,MATCH($L176,'Bin Analysis'!$L$3:$L$10110,0),MATCH(Q$5,'Bin Analysis'!$C$2:$S$2,0))," ")))))</f>
        <v xml:space="preserve"> </v>
      </c>
      <c r="R176" s="70" t="str">
        <f>IF($L176=" "," ",(IF($M176=FALSE," ",(IF($M176&gt;0,INDEX('Bin Analysis'!$C$3:$S$10110,MATCH($L176,'Bin Analysis'!$L$3:$L$10110,0),MATCH(R$5,'Bin Analysis'!$C$2:$S$2,0))," ")))))</f>
        <v xml:space="preserve"> </v>
      </c>
      <c r="S176" s="70" t="str">
        <f>IF($L176=" "," ",(IF($M176=FALSE," ",(IF($M176&gt;0,INDEX('Bin Analysis'!$C$3:$S$10110,MATCH($L176,'Bin Analysis'!$L$3:$L$10110,0),MATCH(S$5,'Bin Analysis'!$C$2:$S$2,0))," ")))))</f>
        <v xml:space="preserve"> </v>
      </c>
      <c r="T176" s="70" t="str">
        <f>Assignments!K175</f>
        <v/>
      </c>
      <c r="U176" s="70" t="str">
        <f>Assignments!L175</f>
        <v/>
      </c>
      <c r="V176" s="76" t="str">
        <f>Assignments!V175</f>
        <v/>
      </c>
    </row>
    <row r="177" spans="2:22" x14ac:dyDescent="0.55000000000000004">
      <c r="B177" s="52"/>
      <c r="E177" s="7"/>
      <c r="G177" s="40" t="str">
        <f>IFERROR('Data Transformation'!M175," ")</f>
        <v xml:space="preserve"> </v>
      </c>
      <c r="L177" s="68" t="str">
        <f t="shared" si="3"/>
        <v xml:space="preserve"> </v>
      </c>
      <c r="M177" s="69" t="str">
        <f>IF(L177=" "," ",(IF($L177&gt;0,INDEX('Bin Analysis'!$C$3:$S$10110,MATCH($L177,'Bin Analysis'!$L$3:$L$10110,0),MATCH(M$5,'Bin Analysis'!$C$2:$S$2,0))," ")))</f>
        <v xml:space="preserve"> </v>
      </c>
      <c r="N177" s="70" t="str">
        <f>IF($L177=" "," ",(IF($M177=FALSE," ",(IF($M177&gt;0,INDEX('Bin Analysis'!$C$3:$S$10110,MATCH($L177,'Bin Analysis'!$L$3:$L$10110,0),MATCH(N$5,'Bin Analysis'!$C$2:$S$2,0))," ")))))</f>
        <v xml:space="preserve"> </v>
      </c>
      <c r="O177" s="70" t="str">
        <f>IF($L177=" "," ",(IF($M177=FALSE," ",(IF($M177&gt;0,INDEX('Bin Analysis'!$C$3:$S$10110,MATCH($L177,'Bin Analysis'!$L$3:$L$10110,0),MATCH(O$5,'Bin Analysis'!$C$2:$S$2,0))," ")))))</f>
        <v xml:space="preserve"> </v>
      </c>
      <c r="P177" s="70" t="str">
        <f>IF($L177=" "," ",(IF($M177=FALSE," ",(IF($M177&gt;0,INDEX('Bin Analysis'!$C$3:$S$10110,MATCH($L177,'Bin Analysis'!$L$3:$L$10110,0),MATCH(P$5,'Bin Analysis'!$C$2:$S$2,0))," ")))))</f>
        <v xml:space="preserve"> </v>
      </c>
      <c r="Q177" s="70" t="str">
        <f>IF($L177=" "," ",(IF($M177=FALSE," ",(IF($M177&gt;0,INDEX('Bin Analysis'!$C$3:$S$10110,MATCH($L177,'Bin Analysis'!$L$3:$L$10110,0),MATCH(Q$5,'Bin Analysis'!$C$2:$S$2,0))," ")))))</f>
        <v xml:space="preserve"> </v>
      </c>
      <c r="R177" s="70" t="str">
        <f>IF($L177=" "," ",(IF($M177=FALSE," ",(IF($M177&gt;0,INDEX('Bin Analysis'!$C$3:$S$10110,MATCH($L177,'Bin Analysis'!$L$3:$L$10110,0),MATCH(R$5,'Bin Analysis'!$C$2:$S$2,0))," ")))))</f>
        <v xml:space="preserve"> </v>
      </c>
      <c r="S177" s="70" t="str">
        <f>IF($L177=" "," ",(IF($M177=FALSE," ",(IF($M177&gt;0,INDEX('Bin Analysis'!$C$3:$S$10110,MATCH($L177,'Bin Analysis'!$L$3:$L$10110,0),MATCH(S$5,'Bin Analysis'!$C$2:$S$2,0))," ")))))</f>
        <v xml:space="preserve"> </v>
      </c>
      <c r="T177" s="70" t="str">
        <f>Assignments!K176</f>
        <v/>
      </c>
      <c r="U177" s="70" t="str">
        <f>Assignments!L176</f>
        <v/>
      </c>
      <c r="V177" s="76" t="str">
        <f>Assignments!V176</f>
        <v/>
      </c>
    </row>
    <row r="178" spans="2:22" x14ac:dyDescent="0.55000000000000004">
      <c r="B178" s="52"/>
      <c r="E178" s="7"/>
      <c r="G178" s="40" t="str">
        <f>IFERROR('Data Transformation'!M176," ")</f>
        <v xml:space="preserve"> </v>
      </c>
      <c r="L178" s="68" t="str">
        <f t="shared" si="3"/>
        <v xml:space="preserve"> </v>
      </c>
      <c r="M178" s="69" t="str">
        <f>IF(L178=" "," ",(IF($L178&gt;0,INDEX('Bin Analysis'!$C$3:$S$10110,MATCH($L178,'Bin Analysis'!$L$3:$L$10110,0),MATCH(M$5,'Bin Analysis'!$C$2:$S$2,0))," ")))</f>
        <v xml:space="preserve"> </v>
      </c>
      <c r="N178" s="70" t="str">
        <f>IF($L178=" "," ",(IF($M178=FALSE," ",(IF($M178&gt;0,INDEX('Bin Analysis'!$C$3:$S$10110,MATCH($L178,'Bin Analysis'!$L$3:$L$10110,0),MATCH(N$5,'Bin Analysis'!$C$2:$S$2,0))," ")))))</f>
        <v xml:space="preserve"> </v>
      </c>
      <c r="O178" s="70" t="str">
        <f>IF($L178=" "," ",(IF($M178=FALSE," ",(IF($M178&gt;0,INDEX('Bin Analysis'!$C$3:$S$10110,MATCH($L178,'Bin Analysis'!$L$3:$L$10110,0),MATCH(O$5,'Bin Analysis'!$C$2:$S$2,0))," ")))))</f>
        <v xml:space="preserve"> </v>
      </c>
      <c r="P178" s="70" t="str">
        <f>IF($L178=" "," ",(IF($M178=FALSE," ",(IF($M178&gt;0,INDEX('Bin Analysis'!$C$3:$S$10110,MATCH($L178,'Bin Analysis'!$L$3:$L$10110,0),MATCH(P$5,'Bin Analysis'!$C$2:$S$2,0))," ")))))</f>
        <v xml:space="preserve"> </v>
      </c>
      <c r="Q178" s="70" t="str">
        <f>IF($L178=" "," ",(IF($M178=FALSE," ",(IF($M178&gt;0,INDEX('Bin Analysis'!$C$3:$S$10110,MATCH($L178,'Bin Analysis'!$L$3:$L$10110,0),MATCH(Q$5,'Bin Analysis'!$C$2:$S$2,0))," ")))))</f>
        <v xml:space="preserve"> </v>
      </c>
      <c r="R178" s="70" t="str">
        <f>IF($L178=" "," ",(IF($M178=FALSE," ",(IF($M178&gt;0,INDEX('Bin Analysis'!$C$3:$S$10110,MATCH($L178,'Bin Analysis'!$L$3:$L$10110,0),MATCH(R$5,'Bin Analysis'!$C$2:$S$2,0))," ")))))</f>
        <v xml:space="preserve"> </v>
      </c>
      <c r="S178" s="70" t="str">
        <f>IF($L178=" "," ",(IF($M178=FALSE," ",(IF($M178&gt;0,INDEX('Bin Analysis'!$C$3:$S$10110,MATCH($L178,'Bin Analysis'!$L$3:$L$10110,0),MATCH(S$5,'Bin Analysis'!$C$2:$S$2,0))," ")))))</f>
        <v xml:space="preserve"> </v>
      </c>
      <c r="T178" s="70" t="str">
        <f>Assignments!K177</f>
        <v/>
      </c>
      <c r="U178" s="70" t="str">
        <f>Assignments!L177</f>
        <v/>
      </c>
      <c r="V178" s="76" t="str">
        <f>Assignments!V177</f>
        <v/>
      </c>
    </row>
    <row r="179" spans="2:22" x14ac:dyDescent="0.55000000000000004">
      <c r="B179" s="52"/>
      <c r="E179" s="7"/>
      <c r="G179" s="40" t="str">
        <f>IFERROR('Data Transformation'!M177," ")</f>
        <v xml:space="preserve"> </v>
      </c>
      <c r="L179" s="68" t="str">
        <f t="shared" si="3"/>
        <v xml:space="preserve"> </v>
      </c>
      <c r="M179" s="69" t="str">
        <f>IF(L179=" "," ",(IF($L179&gt;0,INDEX('Bin Analysis'!$C$3:$S$10110,MATCH($L179,'Bin Analysis'!$L$3:$L$10110,0),MATCH(M$5,'Bin Analysis'!$C$2:$S$2,0))," ")))</f>
        <v xml:space="preserve"> </v>
      </c>
      <c r="N179" s="70" t="str">
        <f>IF($L179=" "," ",(IF($M179=FALSE," ",(IF($M179&gt;0,INDEX('Bin Analysis'!$C$3:$S$10110,MATCH($L179,'Bin Analysis'!$L$3:$L$10110,0),MATCH(N$5,'Bin Analysis'!$C$2:$S$2,0))," ")))))</f>
        <v xml:space="preserve"> </v>
      </c>
      <c r="O179" s="70" t="str">
        <f>IF($L179=" "," ",(IF($M179=FALSE," ",(IF($M179&gt;0,INDEX('Bin Analysis'!$C$3:$S$10110,MATCH($L179,'Bin Analysis'!$L$3:$L$10110,0),MATCH(O$5,'Bin Analysis'!$C$2:$S$2,0))," ")))))</f>
        <v xml:space="preserve"> </v>
      </c>
      <c r="P179" s="70" t="str">
        <f>IF($L179=" "," ",(IF($M179=FALSE," ",(IF($M179&gt;0,INDEX('Bin Analysis'!$C$3:$S$10110,MATCH($L179,'Bin Analysis'!$L$3:$L$10110,0),MATCH(P$5,'Bin Analysis'!$C$2:$S$2,0))," ")))))</f>
        <v xml:space="preserve"> </v>
      </c>
      <c r="Q179" s="70" t="str">
        <f>IF($L179=" "," ",(IF($M179=FALSE," ",(IF($M179&gt;0,INDEX('Bin Analysis'!$C$3:$S$10110,MATCH($L179,'Bin Analysis'!$L$3:$L$10110,0),MATCH(Q$5,'Bin Analysis'!$C$2:$S$2,0))," ")))))</f>
        <v xml:space="preserve"> </v>
      </c>
      <c r="R179" s="70" t="str">
        <f>IF($L179=" "," ",(IF($M179=FALSE," ",(IF($M179&gt;0,INDEX('Bin Analysis'!$C$3:$S$10110,MATCH($L179,'Bin Analysis'!$L$3:$L$10110,0),MATCH(R$5,'Bin Analysis'!$C$2:$S$2,0))," ")))))</f>
        <v xml:space="preserve"> </v>
      </c>
      <c r="S179" s="70" t="str">
        <f>IF($L179=" "," ",(IF($M179=FALSE," ",(IF($M179&gt;0,INDEX('Bin Analysis'!$C$3:$S$10110,MATCH($L179,'Bin Analysis'!$L$3:$L$10110,0),MATCH(S$5,'Bin Analysis'!$C$2:$S$2,0))," ")))))</f>
        <v xml:space="preserve"> </v>
      </c>
      <c r="T179" s="70" t="str">
        <f>Assignments!K178</f>
        <v/>
      </c>
      <c r="U179" s="70" t="str">
        <f>Assignments!L178</f>
        <v/>
      </c>
      <c r="V179" s="76" t="str">
        <f>Assignments!V178</f>
        <v/>
      </c>
    </row>
    <row r="180" spans="2:22" x14ac:dyDescent="0.55000000000000004">
      <c r="B180" s="52"/>
      <c r="E180" s="7"/>
      <c r="G180" s="40" t="str">
        <f>IFERROR('Data Transformation'!M178," ")</f>
        <v xml:space="preserve"> </v>
      </c>
      <c r="L180" s="68" t="str">
        <f t="shared" si="3"/>
        <v xml:space="preserve"> </v>
      </c>
      <c r="M180" s="69" t="str">
        <f>IF(L180=" "," ",(IF($L180&gt;0,INDEX('Bin Analysis'!$C$3:$S$10110,MATCH($L180,'Bin Analysis'!$L$3:$L$10110,0),MATCH(M$5,'Bin Analysis'!$C$2:$S$2,0))," ")))</f>
        <v xml:space="preserve"> </v>
      </c>
      <c r="N180" s="70" t="str">
        <f>IF($L180=" "," ",(IF($M180=FALSE," ",(IF($M180&gt;0,INDEX('Bin Analysis'!$C$3:$S$10110,MATCH($L180,'Bin Analysis'!$L$3:$L$10110,0),MATCH(N$5,'Bin Analysis'!$C$2:$S$2,0))," ")))))</f>
        <v xml:space="preserve"> </v>
      </c>
      <c r="O180" s="70" t="str">
        <f>IF($L180=" "," ",(IF($M180=FALSE," ",(IF($M180&gt;0,INDEX('Bin Analysis'!$C$3:$S$10110,MATCH($L180,'Bin Analysis'!$L$3:$L$10110,0),MATCH(O$5,'Bin Analysis'!$C$2:$S$2,0))," ")))))</f>
        <v xml:space="preserve"> </v>
      </c>
      <c r="P180" s="70" t="str">
        <f>IF($L180=" "," ",(IF($M180=FALSE," ",(IF($M180&gt;0,INDEX('Bin Analysis'!$C$3:$S$10110,MATCH($L180,'Bin Analysis'!$L$3:$L$10110,0),MATCH(P$5,'Bin Analysis'!$C$2:$S$2,0))," ")))))</f>
        <v xml:space="preserve"> </v>
      </c>
      <c r="Q180" s="70" t="str">
        <f>IF($L180=" "," ",(IF($M180=FALSE," ",(IF($M180&gt;0,INDEX('Bin Analysis'!$C$3:$S$10110,MATCH($L180,'Bin Analysis'!$L$3:$L$10110,0),MATCH(Q$5,'Bin Analysis'!$C$2:$S$2,0))," ")))))</f>
        <v xml:space="preserve"> </v>
      </c>
      <c r="R180" s="70" t="str">
        <f>IF($L180=" "," ",(IF($M180=FALSE," ",(IF($M180&gt;0,INDEX('Bin Analysis'!$C$3:$S$10110,MATCH($L180,'Bin Analysis'!$L$3:$L$10110,0),MATCH(R$5,'Bin Analysis'!$C$2:$S$2,0))," ")))))</f>
        <v xml:space="preserve"> </v>
      </c>
      <c r="S180" s="70" t="str">
        <f>IF($L180=" "," ",(IF($M180=FALSE," ",(IF($M180&gt;0,INDEX('Bin Analysis'!$C$3:$S$10110,MATCH($L180,'Bin Analysis'!$L$3:$L$10110,0),MATCH(S$5,'Bin Analysis'!$C$2:$S$2,0))," ")))))</f>
        <v xml:space="preserve"> </v>
      </c>
      <c r="T180" s="70" t="str">
        <f>Assignments!K179</f>
        <v/>
      </c>
      <c r="U180" s="70" t="str">
        <f>Assignments!L179</f>
        <v/>
      </c>
      <c r="V180" s="76" t="str">
        <f>Assignments!V179</f>
        <v/>
      </c>
    </row>
    <row r="181" spans="2:22" x14ac:dyDescent="0.55000000000000004">
      <c r="B181" s="52"/>
      <c r="E181" s="7"/>
      <c r="G181" s="40" t="str">
        <f>IFERROR('Data Transformation'!M179," ")</f>
        <v xml:space="preserve"> </v>
      </c>
      <c r="L181" s="68" t="str">
        <f t="shared" si="3"/>
        <v xml:space="preserve"> </v>
      </c>
      <c r="M181" s="69" t="str">
        <f>IF(L181=" "," ",(IF($L181&gt;0,INDEX('Bin Analysis'!$C$3:$S$10110,MATCH($L181,'Bin Analysis'!$L$3:$L$10110,0),MATCH(M$5,'Bin Analysis'!$C$2:$S$2,0))," ")))</f>
        <v xml:space="preserve"> </v>
      </c>
      <c r="N181" s="70" t="str">
        <f>IF($L181=" "," ",(IF($M181=FALSE," ",(IF($M181&gt;0,INDEX('Bin Analysis'!$C$3:$S$10110,MATCH($L181,'Bin Analysis'!$L$3:$L$10110,0),MATCH(N$5,'Bin Analysis'!$C$2:$S$2,0))," ")))))</f>
        <v xml:space="preserve"> </v>
      </c>
      <c r="O181" s="70" t="str">
        <f>IF($L181=" "," ",(IF($M181=FALSE," ",(IF($M181&gt;0,INDEX('Bin Analysis'!$C$3:$S$10110,MATCH($L181,'Bin Analysis'!$L$3:$L$10110,0),MATCH(O$5,'Bin Analysis'!$C$2:$S$2,0))," ")))))</f>
        <v xml:space="preserve"> </v>
      </c>
      <c r="P181" s="70" t="str">
        <f>IF($L181=" "," ",(IF($M181=FALSE," ",(IF($M181&gt;0,INDEX('Bin Analysis'!$C$3:$S$10110,MATCH($L181,'Bin Analysis'!$L$3:$L$10110,0),MATCH(P$5,'Bin Analysis'!$C$2:$S$2,0))," ")))))</f>
        <v xml:space="preserve"> </v>
      </c>
      <c r="Q181" s="70" t="str">
        <f>IF($L181=" "," ",(IF($M181=FALSE," ",(IF($M181&gt;0,INDEX('Bin Analysis'!$C$3:$S$10110,MATCH($L181,'Bin Analysis'!$L$3:$L$10110,0),MATCH(Q$5,'Bin Analysis'!$C$2:$S$2,0))," ")))))</f>
        <v xml:space="preserve"> </v>
      </c>
      <c r="R181" s="70" t="str">
        <f>IF($L181=" "," ",(IF($M181=FALSE," ",(IF($M181&gt;0,INDEX('Bin Analysis'!$C$3:$S$10110,MATCH($L181,'Bin Analysis'!$L$3:$L$10110,0),MATCH(R$5,'Bin Analysis'!$C$2:$S$2,0))," ")))))</f>
        <v xml:space="preserve"> </v>
      </c>
      <c r="S181" s="70" t="str">
        <f>IF($L181=" "," ",(IF($M181=FALSE," ",(IF($M181&gt;0,INDEX('Bin Analysis'!$C$3:$S$10110,MATCH($L181,'Bin Analysis'!$L$3:$L$10110,0),MATCH(S$5,'Bin Analysis'!$C$2:$S$2,0))," ")))))</f>
        <v xml:space="preserve"> </v>
      </c>
      <c r="T181" s="70" t="str">
        <f>Assignments!K180</f>
        <v/>
      </c>
      <c r="U181" s="70" t="str">
        <f>Assignments!L180</f>
        <v/>
      </c>
      <c r="V181" s="76" t="str">
        <f>Assignments!V180</f>
        <v/>
      </c>
    </row>
    <row r="182" spans="2:22" x14ac:dyDescent="0.55000000000000004">
      <c r="B182" s="52"/>
      <c r="E182" s="7"/>
      <c r="G182" s="40" t="str">
        <f>IFERROR('Data Transformation'!M180," ")</f>
        <v xml:space="preserve"> </v>
      </c>
      <c r="L182" s="68" t="str">
        <f t="shared" si="3"/>
        <v xml:space="preserve"> </v>
      </c>
      <c r="M182" s="69" t="str">
        <f>IF(L182=" "," ",(IF($L182&gt;0,INDEX('Bin Analysis'!$C$3:$S$10110,MATCH($L182,'Bin Analysis'!$L$3:$L$10110,0),MATCH(M$5,'Bin Analysis'!$C$2:$S$2,0))," ")))</f>
        <v xml:space="preserve"> </v>
      </c>
      <c r="N182" s="70" t="str">
        <f>IF($L182=" "," ",(IF($M182=FALSE," ",(IF($M182&gt;0,INDEX('Bin Analysis'!$C$3:$S$10110,MATCH($L182,'Bin Analysis'!$L$3:$L$10110,0),MATCH(N$5,'Bin Analysis'!$C$2:$S$2,0))," ")))))</f>
        <v xml:space="preserve"> </v>
      </c>
      <c r="O182" s="70" t="str">
        <f>IF($L182=" "," ",(IF($M182=FALSE," ",(IF($M182&gt;0,INDEX('Bin Analysis'!$C$3:$S$10110,MATCH($L182,'Bin Analysis'!$L$3:$L$10110,0),MATCH(O$5,'Bin Analysis'!$C$2:$S$2,0))," ")))))</f>
        <v xml:space="preserve"> </v>
      </c>
      <c r="P182" s="70" t="str">
        <f>IF($L182=" "," ",(IF($M182=FALSE," ",(IF($M182&gt;0,INDEX('Bin Analysis'!$C$3:$S$10110,MATCH($L182,'Bin Analysis'!$L$3:$L$10110,0),MATCH(P$5,'Bin Analysis'!$C$2:$S$2,0))," ")))))</f>
        <v xml:space="preserve"> </v>
      </c>
      <c r="Q182" s="70" t="str">
        <f>IF($L182=" "," ",(IF($M182=FALSE," ",(IF($M182&gt;0,INDEX('Bin Analysis'!$C$3:$S$10110,MATCH($L182,'Bin Analysis'!$L$3:$L$10110,0),MATCH(Q$5,'Bin Analysis'!$C$2:$S$2,0))," ")))))</f>
        <v xml:space="preserve"> </v>
      </c>
      <c r="R182" s="70" t="str">
        <f>IF($L182=" "," ",(IF($M182=FALSE," ",(IF($M182&gt;0,INDEX('Bin Analysis'!$C$3:$S$10110,MATCH($L182,'Bin Analysis'!$L$3:$L$10110,0),MATCH(R$5,'Bin Analysis'!$C$2:$S$2,0))," ")))))</f>
        <v xml:space="preserve"> </v>
      </c>
      <c r="S182" s="70" t="str">
        <f>IF($L182=" "," ",(IF($M182=FALSE," ",(IF($M182&gt;0,INDEX('Bin Analysis'!$C$3:$S$10110,MATCH($L182,'Bin Analysis'!$L$3:$L$10110,0),MATCH(S$5,'Bin Analysis'!$C$2:$S$2,0))," ")))))</f>
        <v xml:space="preserve"> </v>
      </c>
      <c r="T182" s="70" t="str">
        <f>Assignments!K181</f>
        <v/>
      </c>
      <c r="U182" s="70" t="str">
        <f>Assignments!L181</f>
        <v/>
      </c>
      <c r="V182" s="76" t="str">
        <f>Assignments!V181</f>
        <v/>
      </c>
    </row>
    <row r="183" spans="2:22" x14ac:dyDescent="0.55000000000000004">
      <c r="B183" s="52"/>
      <c r="E183" s="7"/>
      <c r="G183" s="40" t="str">
        <f>IFERROR('Data Transformation'!M181," ")</f>
        <v xml:space="preserve"> </v>
      </c>
      <c r="L183" s="68" t="str">
        <f t="shared" si="3"/>
        <v xml:space="preserve"> </v>
      </c>
      <c r="M183" s="69" t="str">
        <f>IF(L183=" "," ",(IF($L183&gt;0,INDEX('Bin Analysis'!$C$3:$S$10110,MATCH($L183,'Bin Analysis'!$L$3:$L$10110,0),MATCH(M$5,'Bin Analysis'!$C$2:$S$2,0))," ")))</f>
        <v xml:space="preserve"> </v>
      </c>
      <c r="N183" s="70" t="str">
        <f>IF($L183=" "," ",(IF($M183=FALSE," ",(IF($M183&gt;0,INDEX('Bin Analysis'!$C$3:$S$10110,MATCH($L183,'Bin Analysis'!$L$3:$L$10110,0),MATCH(N$5,'Bin Analysis'!$C$2:$S$2,0))," ")))))</f>
        <v xml:space="preserve"> </v>
      </c>
      <c r="O183" s="70" t="str">
        <f>IF($L183=" "," ",(IF($M183=FALSE," ",(IF($M183&gt;0,INDEX('Bin Analysis'!$C$3:$S$10110,MATCH($L183,'Bin Analysis'!$L$3:$L$10110,0),MATCH(O$5,'Bin Analysis'!$C$2:$S$2,0))," ")))))</f>
        <v xml:space="preserve"> </v>
      </c>
      <c r="P183" s="70" t="str">
        <f>IF($L183=" "," ",(IF($M183=FALSE," ",(IF($M183&gt;0,INDEX('Bin Analysis'!$C$3:$S$10110,MATCH($L183,'Bin Analysis'!$L$3:$L$10110,0),MATCH(P$5,'Bin Analysis'!$C$2:$S$2,0))," ")))))</f>
        <v xml:space="preserve"> </v>
      </c>
      <c r="Q183" s="70" t="str">
        <f>IF($L183=" "," ",(IF($M183=FALSE," ",(IF($M183&gt;0,INDEX('Bin Analysis'!$C$3:$S$10110,MATCH($L183,'Bin Analysis'!$L$3:$L$10110,0),MATCH(Q$5,'Bin Analysis'!$C$2:$S$2,0))," ")))))</f>
        <v xml:space="preserve"> </v>
      </c>
      <c r="R183" s="70" t="str">
        <f>IF($L183=" "," ",(IF($M183=FALSE," ",(IF($M183&gt;0,INDEX('Bin Analysis'!$C$3:$S$10110,MATCH($L183,'Bin Analysis'!$L$3:$L$10110,0),MATCH(R$5,'Bin Analysis'!$C$2:$S$2,0))," ")))))</f>
        <v xml:space="preserve"> </v>
      </c>
      <c r="S183" s="70" t="str">
        <f>IF($L183=" "," ",(IF($M183=FALSE," ",(IF($M183&gt;0,INDEX('Bin Analysis'!$C$3:$S$10110,MATCH($L183,'Bin Analysis'!$L$3:$L$10110,0),MATCH(S$5,'Bin Analysis'!$C$2:$S$2,0))," ")))))</f>
        <v xml:space="preserve"> </v>
      </c>
      <c r="T183" s="70" t="str">
        <f>Assignments!K182</f>
        <v/>
      </c>
      <c r="U183" s="70" t="str">
        <f>Assignments!L182</f>
        <v/>
      </c>
      <c r="V183" s="76" t="str">
        <f>Assignments!V182</f>
        <v/>
      </c>
    </row>
    <row r="184" spans="2:22" x14ac:dyDescent="0.55000000000000004">
      <c r="B184" s="52"/>
      <c r="E184" s="7"/>
      <c r="G184" s="40" t="str">
        <f>IFERROR('Data Transformation'!M182," ")</f>
        <v xml:space="preserve"> </v>
      </c>
      <c r="L184" s="68" t="str">
        <f t="shared" si="3"/>
        <v xml:space="preserve"> </v>
      </c>
      <c r="M184" s="69" t="str">
        <f>IF(L184=" "," ",(IF($L184&gt;0,INDEX('Bin Analysis'!$C$3:$S$10110,MATCH($L184,'Bin Analysis'!$L$3:$L$10110,0),MATCH(M$5,'Bin Analysis'!$C$2:$S$2,0))," ")))</f>
        <v xml:space="preserve"> </v>
      </c>
      <c r="N184" s="70" t="str">
        <f>IF($L184=" "," ",(IF($M184=FALSE," ",(IF($M184&gt;0,INDEX('Bin Analysis'!$C$3:$S$10110,MATCH($L184,'Bin Analysis'!$L$3:$L$10110,0),MATCH(N$5,'Bin Analysis'!$C$2:$S$2,0))," ")))))</f>
        <v xml:space="preserve"> </v>
      </c>
      <c r="O184" s="70" t="str">
        <f>IF($L184=" "," ",(IF($M184=FALSE," ",(IF($M184&gt;0,INDEX('Bin Analysis'!$C$3:$S$10110,MATCH($L184,'Bin Analysis'!$L$3:$L$10110,0),MATCH(O$5,'Bin Analysis'!$C$2:$S$2,0))," ")))))</f>
        <v xml:space="preserve"> </v>
      </c>
      <c r="P184" s="70" t="str">
        <f>IF($L184=" "," ",(IF($M184=FALSE," ",(IF($M184&gt;0,INDEX('Bin Analysis'!$C$3:$S$10110,MATCH($L184,'Bin Analysis'!$L$3:$L$10110,0),MATCH(P$5,'Bin Analysis'!$C$2:$S$2,0))," ")))))</f>
        <v xml:space="preserve"> </v>
      </c>
      <c r="Q184" s="70" t="str">
        <f>IF($L184=" "," ",(IF($M184=FALSE," ",(IF($M184&gt;0,INDEX('Bin Analysis'!$C$3:$S$10110,MATCH($L184,'Bin Analysis'!$L$3:$L$10110,0),MATCH(Q$5,'Bin Analysis'!$C$2:$S$2,0))," ")))))</f>
        <v xml:space="preserve"> </v>
      </c>
      <c r="R184" s="70" t="str">
        <f>IF($L184=" "," ",(IF($M184=FALSE," ",(IF($M184&gt;0,INDEX('Bin Analysis'!$C$3:$S$10110,MATCH($L184,'Bin Analysis'!$L$3:$L$10110,0),MATCH(R$5,'Bin Analysis'!$C$2:$S$2,0))," ")))))</f>
        <v xml:space="preserve"> </v>
      </c>
      <c r="S184" s="70" t="str">
        <f>IF($L184=" "," ",(IF($M184=FALSE," ",(IF($M184&gt;0,INDEX('Bin Analysis'!$C$3:$S$10110,MATCH($L184,'Bin Analysis'!$L$3:$L$10110,0),MATCH(S$5,'Bin Analysis'!$C$2:$S$2,0))," ")))))</f>
        <v xml:space="preserve"> </v>
      </c>
      <c r="T184" s="70" t="str">
        <f>Assignments!K183</f>
        <v/>
      </c>
      <c r="U184" s="70" t="str">
        <f>Assignments!L183</f>
        <v/>
      </c>
      <c r="V184" s="76" t="str">
        <f>Assignments!V183</f>
        <v/>
      </c>
    </row>
    <row r="185" spans="2:22" x14ac:dyDescent="0.55000000000000004">
      <c r="B185" s="52"/>
      <c r="E185" s="7"/>
      <c r="G185" s="40" t="str">
        <f>IFERROR('Data Transformation'!M183," ")</f>
        <v xml:space="preserve"> </v>
      </c>
      <c r="L185" s="68" t="str">
        <f t="shared" si="3"/>
        <v xml:space="preserve"> </v>
      </c>
      <c r="M185" s="69" t="str">
        <f>IF(L185=" "," ",(IF($L185&gt;0,INDEX('Bin Analysis'!$C$3:$S$10110,MATCH($L185,'Bin Analysis'!$L$3:$L$10110,0),MATCH(M$5,'Bin Analysis'!$C$2:$S$2,0))," ")))</f>
        <v xml:space="preserve"> </v>
      </c>
      <c r="N185" s="70" t="str">
        <f>IF($L185=" "," ",(IF($M185=FALSE," ",(IF($M185&gt;0,INDEX('Bin Analysis'!$C$3:$S$10110,MATCH($L185,'Bin Analysis'!$L$3:$L$10110,0),MATCH(N$5,'Bin Analysis'!$C$2:$S$2,0))," ")))))</f>
        <v xml:space="preserve"> </v>
      </c>
      <c r="O185" s="70" t="str">
        <f>IF($L185=" "," ",(IF($M185=FALSE," ",(IF($M185&gt;0,INDEX('Bin Analysis'!$C$3:$S$10110,MATCH($L185,'Bin Analysis'!$L$3:$L$10110,0),MATCH(O$5,'Bin Analysis'!$C$2:$S$2,0))," ")))))</f>
        <v xml:space="preserve"> </v>
      </c>
      <c r="P185" s="70" t="str">
        <f>IF($L185=" "," ",(IF($M185=FALSE," ",(IF($M185&gt;0,INDEX('Bin Analysis'!$C$3:$S$10110,MATCH($L185,'Bin Analysis'!$L$3:$L$10110,0),MATCH(P$5,'Bin Analysis'!$C$2:$S$2,0))," ")))))</f>
        <v xml:space="preserve"> </v>
      </c>
      <c r="Q185" s="70" t="str">
        <f>IF($L185=" "," ",(IF($M185=FALSE," ",(IF($M185&gt;0,INDEX('Bin Analysis'!$C$3:$S$10110,MATCH($L185,'Bin Analysis'!$L$3:$L$10110,0),MATCH(Q$5,'Bin Analysis'!$C$2:$S$2,0))," ")))))</f>
        <v xml:space="preserve"> </v>
      </c>
      <c r="R185" s="70" t="str">
        <f>IF($L185=" "," ",(IF($M185=FALSE," ",(IF($M185&gt;0,INDEX('Bin Analysis'!$C$3:$S$10110,MATCH($L185,'Bin Analysis'!$L$3:$L$10110,0),MATCH(R$5,'Bin Analysis'!$C$2:$S$2,0))," ")))))</f>
        <v xml:space="preserve"> </v>
      </c>
      <c r="S185" s="70" t="str">
        <f>IF($L185=" "," ",(IF($M185=FALSE," ",(IF($M185&gt;0,INDEX('Bin Analysis'!$C$3:$S$10110,MATCH($L185,'Bin Analysis'!$L$3:$L$10110,0),MATCH(S$5,'Bin Analysis'!$C$2:$S$2,0))," ")))))</f>
        <v xml:space="preserve"> </v>
      </c>
      <c r="T185" s="70" t="str">
        <f>Assignments!K184</f>
        <v/>
      </c>
      <c r="U185" s="70" t="str">
        <f>Assignments!L184</f>
        <v/>
      </c>
      <c r="V185" s="76" t="str">
        <f>Assignments!V184</f>
        <v/>
      </c>
    </row>
    <row r="186" spans="2:22" x14ac:dyDescent="0.55000000000000004">
      <c r="B186" s="52"/>
      <c r="E186" s="7"/>
      <c r="G186" s="40" t="str">
        <f>IFERROR('Data Transformation'!M184," ")</f>
        <v xml:space="preserve"> </v>
      </c>
      <c r="L186" s="68" t="str">
        <f t="shared" si="3"/>
        <v xml:space="preserve"> </v>
      </c>
      <c r="M186" s="69" t="str">
        <f>IF(L186=" "," ",(IF($L186&gt;0,INDEX('Bin Analysis'!$C$3:$S$10110,MATCH($L186,'Bin Analysis'!$L$3:$L$10110,0),MATCH(M$5,'Bin Analysis'!$C$2:$S$2,0))," ")))</f>
        <v xml:space="preserve"> </v>
      </c>
      <c r="N186" s="70" t="str">
        <f>IF($L186=" "," ",(IF($M186=FALSE," ",(IF($M186&gt;0,INDEX('Bin Analysis'!$C$3:$S$10110,MATCH($L186,'Bin Analysis'!$L$3:$L$10110,0),MATCH(N$5,'Bin Analysis'!$C$2:$S$2,0))," ")))))</f>
        <v xml:space="preserve"> </v>
      </c>
      <c r="O186" s="70" t="str">
        <f>IF($L186=" "," ",(IF($M186=FALSE," ",(IF($M186&gt;0,INDEX('Bin Analysis'!$C$3:$S$10110,MATCH($L186,'Bin Analysis'!$L$3:$L$10110,0),MATCH(O$5,'Bin Analysis'!$C$2:$S$2,0))," ")))))</f>
        <v xml:space="preserve"> </v>
      </c>
      <c r="P186" s="70" t="str">
        <f>IF($L186=" "," ",(IF($M186=FALSE," ",(IF($M186&gt;0,INDEX('Bin Analysis'!$C$3:$S$10110,MATCH($L186,'Bin Analysis'!$L$3:$L$10110,0),MATCH(P$5,'Bin Analysis'!$C$2:$S$2,0))," ")))))</f>
        <v xml:space="preserve"> </v>
      </c>
      <c r="Q186" s="70" t="str">
        <f>IF($L186=" "," ",(IF($M186=FALSE," ",(IF($M186&gt;0,INDEX('Bin Analysis'!$C$3:$S$10110,MATCH($L186,'Bin Analysis'!$L$3:$L$10110,0),MATCH(Q$5,'Bin Analysis'!$C$2:$S$2,0))," ")))))</f>
        <v xml:space="preserve"> </v>
      </c>
      <c r="R186" s="70" t="str">
        <f>IF($L186=" "," ",(IF($M186=FALSE," ",(IF($M186&gt;0,INDEX('Bin Analysis'!$C$3:$S$10110,MATCH($L186,'Bin Analysis'!$L$3:$L$10110,0),MATCH(R$5,'Bin Analysis'!$C$2:$S$2,0))," ")))))</f>
        <v xml:space="preserve"> </v>
      </c>
      <c r="S186" s="70" t="str">
        <f>IF($L186=" "," ",(IF($M186=FALSE," ",(IF($M186&gt;0,INDEX('Bin Analysis'!$C$3:$S$10110,MATCH($L186,'Bin Analysis'!$L$3:$L$10110,0),MATCH(S$5,'Bin Analysis'!$C$2:$S$2,0))," ")))))</f>
        <v xml:space="preserve"> </v>
      </c>
      <c r="T186" s="70" t="str">
        <f>Assignments!K185</f>
        <v/>
      </c>
      <c r="U186" s="70" t="str">
        <f>Assignments!L185</f>
        <v/>
      </c>
      <c r="V186" s="76" t="str">
        <f>Assignments!V185</f>
        <v/>
      </c>
    </row>
    <row r="187" spans="2:22" x14ac:dyDescent="0.55000000000000004">
      <c r="B187" s="52"/>
      <c r="E187" s="7"/>
      <c r="G187" s="40" t="str">
        <f>IFERROR('Data Transformation'!M185," ")</f>
        <v xml:space="preserve"> </v>
      </c>
      <c r="L187" s="68" t="str">
        <f t="shared" si="3"/>
        <v xml:space="preserve"> </v>
      </c>
      <c r="M187" s="69" t="str">
        <f>IF(L187=" "," ",(IF($L187&gt;0,INDEX('Bin Analysis'!$C$3:$S$10110,MATCH($L187,'Bin Analysis'!$L$3:$L$10110,0),MATCH(M$5,'Bin Analysis'!$C$2:$S$2,0))," ")))</f>
        <v xml:space="preserve"> </v>
      </c>
      <c r="N187" s="70" t="str">
        <f>IF($L187=" "," ",(IF($M187=FALSE," ",(IF($M187&gt;0,INDEX('Bin Analysis'!$C$3:$S$10110,MATCH($L187,'Bin Analysis'!$L$3:$L$10110,0),MATCH(N$5,'Bin Analysis'!$C$2:$S$2,0))," ")))))</f>
        <v xml:space="preserve"> </v>
      </c>
      <c r="O187" s="70" t="str">
        <f>IF($L187=" "," ",(IF($M187=FALSE," ",(IF($M187&gt;0,INDEX('Bin Analysis'!$C$3:$S$10110,MATCH($L187,'Bin Analysis'!$L$3:$L$10110,0),MATCH(O$5,'Bin Analysis'!$C$2:$S$2,0))," ")))))</f>
        <v xml:space="preserve"> </v>
      </c>
      <c r="P187" s="70" t="str">
        <f>IF($L187=" "," ",(IF($M187=FALSE," ",(IF($M187&gt;0,INDEX('Bin Analysis'!$C$3:$S$10110,MATCH($L187,'Bin Analysis'!$L$3:$L$10110,0),MATCH(P$5,'Bin Analysis'!$C$2:$S$2,0))," ")))))</f>
        <v xml:space="preserve"> </v>
      </c>
      <c r="Q187" s="70" t="str">
        <f>IF($L187=" "," ",(IF($M187=FALSE," ",(IF($M187&gt;0,INDEX('Bin Analysis'!$C$3:$S$10110,MATCH($L187,'Bin Analysis'!$L$3:$L$10110,0),MATCH(Q$5,'Bin Analysis'!$C$2:$S$2,0))," ")))))</f>
        <v xml:space="preserve"> </v>
      </c>
      <c r="R187" s="70" t="str">
        <f>IF($L187=" "," ",(IF($M187=FALSE," ",(IF($M187&gt;0,INDEX('Bin Analysis'!$C$3:$S$10110,MATCH($L187,'Bin Analysis'!$L$3:$L$10110,0),MATCH(R$5,'Bin Analysis'!$C$2:$S$2,0))," ")))))</f>
        <v xml:space="preserve"> </v>
      </c>
      <c r="S187" s="70" t="str">
        <f>IF($L187=" "," ",(IF($M187=FALSE," ",(IF($M187&gt;0,INDEX('Bin Analysis'!$C$3:$S$10110,MATCH($L187,'Bin Analysis'!$L$3:$L$10110,0),MATCH(S$5,'Bin Analysis'!$C$2:$S$2,0))," ")))))</f>
        <v xml:space="preserve"> </v>
      </c>
      <c r="T187" s="70" t="str">
        <f>Assignments!K186</f>
        <v/>
      </c>
      <c r="U187" s="70" t="str">
        <f>Assignments!L186</f>
        <v/>
      </c>
      <c r="V187" s="76" t="str">
        <f>Assignments!V186</f>
        <v/>
      </c>
    </row>
    <row r="188" spans="2:22" x14ac:dyDescent="0.55000000000000004">
      <c r="B188" s="52"/>
      <c r="E188" s="7"/>
      <c r="G188" s="40" t="str">
        <f>IFERROR('Data Transformation'!M186," ")</f>
        <v xml:space="preserve"> </v>
      </c>
      <c r="L188" s="68" t="str">
        <f t="shared" si="3"/>
        <v xml:space="preserve"> </v>
      </c>
      <c r="M188" s="69" t="str">
        <f>IF(L188=" "," ",(IF($L188&gt;0,INDEX('Bin Analysis'!$C$3:$S$10110,MATCH($L188,'Bin Analysis'!$L$3:$L$10110,0),MATCH(M$5,'Bin Analysis'!$C$2:$S$2,0))," ")))</f>
        <v xml:space="preserve"> </v>
      </c>
      <c r="N188" s="70" t="str">
        <f>IF($L188=" "," ",(IF($M188=FALSE," ",(IF($M188&gt;0,INDEX('Bin Analysis'!$C$3:$S$10110,MATCH($L188,'Bin Analysis'!$L$3:$L$10110,0),MATCH(N$5,'Bin Analysis'!$C$2:$S$2,0))," ")))))</f>
        <v xml:space="preserve"> </v>
      </c>
      <c r="O188" s="70" t="str">
        <f>IF($L188=" "," ",(IF($M188=FALSE," ",(IF($M188&gt;0,INDEX('Bin Analysis'!$C$3:$S$10110,MATCH($L188,'Bin Analysis'!$L$3:$L$10110,0),MATCH(O$5,'Bin Analysis'!$C$2:$S$2,0))," ")))))</f>
        <v xml:space="preserve"> </v>
      </c>
      <c r="P188" s="70" t="str">
        <f>IF($L188=" "," ",(IF($M188=FALSE," ",(IF($M188&gt;0,INDEX('Bin Analysis'!$C$3:$S$10110,MATCH($L188,'Bin Analysis'!$L$3:$L$10110,0),MATCH(P$5,'Bin Analysis'!$C$2:$S$2,0))," ")))))</f>
        <v xml:space="preserve"> </v>
      </c>
      <c r="Q188" s="70" t="str">
        <f>IF($L188=" "," ",(IF($M188=FALSE," ",(IF($M188&gt;0,INDEX('Bin Analysis'!$C$3:$S$10110,MATCH($L188,'Bin Analysis'!$L$3:$L$10110,0),MATCH(Q$5,'Bin Analysis'!$C$2:$S$2,0))," ")))))</f>
        <v xml:space="preserve"> </v>
      </c>
      <c r="R188" s="70" t="str">
        <f>IF($L188=" "," ",(IF($M188=FALSE," ",(IF($M188&gt;0,INDEX('Bin Analysis'!$C$3:$S$10110,MATCH($L188,'Bin Analysis'!$L$3:$L$10110,0),MATCH(R$5,'Bin Analysis'!$C$2:$S$2,0))," ")))))</f>
        <v xml:space="preserve"> </v>
      </c>
      <c r="S188" s="70" t="str">
        <f>IF($L188=" "," ",(IF($M188=FALSE," ",(IF($M188&gt;0,INDEX('Bin Analysis'!$C$3:$S$10110,MATCH($L188,'Bin Analysis'!$L$3:$L$10110,0),MATCH(S$5,'Bin Analysis'!$C$2:$S$2,0))," ")))))</f>
        <v xml:space="preserve"> </v>
      </c>
      <c r="T188" s="70" t="str">
        <f>Assignments!K187</f>
        <v/>
      </c>
      <c r="U188" s="70" t="str">
        <f>Assignments!L187</f>
        <v/>
      </c>
      <c r="V188" s="76" t="str">
        <f>Assignments!V187</f>
        <v/>
      </c>
    </row>
    <row r="189" spans="2:22" x14ac:dyDescent="0.55000000000000004">
      <c r="B189" s="52"/>
      <c r="E189" s="7"/>
      <c r="G189" s="40" t="str">
        <f>IFERROR('Data Transformation'!M187," ")</f>
        <v xml:space="preserve"> </v>
      </c>
      <c r="L189" s="68" t="str">
        <f t="shared" si="3"/>
        <v xml:space="preserve"> </v>
      </c>
      <c r="M189" s="69" t="str">
        <f>IF(L189=" "," ",(IF($L189&gt;0,INDEX('Bin Analysis'!$C$3:$S$10110,MATCH($L189,'Bin Analysis'!$L$3:$L$10110,0),MATCH(M$5,'Bin Analysis'!$C$2:$S$2,0))," ")))</f>
        <v xml:space="preserve"> </v>
      </c>
      <c r="N189" s="70" t="str">
        <f>IF($L189=" "," ",(IF($M189=FALSE," ",(IF($M189&gt;0,INDEX('Bin Analysis'!$C$3:$S$10110,MATCH($L189,'Bin Analysis'!$L$3:$L$10110,0),MATCH(N$5,'Bin Analysis'!$C$2:$S$2,0))," ")))))</f>
        <v xml:space="preserve"> </v>
      </c>
      <c r="O189" s="70" t="str">
        <f>IF($L189=" "," ",(IF($M189=FALSE," ",(IF($M189&gt;0,INDEX('Bin Analysis'!$C$3:$S$10110,MATCH($L189,'Bin Analysis'!$L$3:$L$10110,0),MATCH(O$5,'Bin Analysis'!$C$2:$S$2,0))," ")))))</f>
        <v xml:space="preserve"> </v>
      </c>
      <c r="P189" s="70" t="str">
        <f>IF($L189=" "," ",(IF($M189=FALSE," ",(IF($M189&gt;0,INDEX('Bin Analysis'!$C$3:$S$10110,MATCH($L189,'Bin Analysis'!$L$3:$L$10110,0),MATCH(P$5,'Bin Analysis'!$C$2:$S$2,0))," ")))))</f>
        <v xml:space="preserve"> </v>
      </c>
      <c r="Q189" s="70" t="str">
        <f>IF($L189=" "," ",(IF($M189=FALSE," ",(IF($M189&gt;0,INDEX('Bin Analysis'!$C$3:$S$10110,MATCH($L189,'Bin Analysis'!$L$3:$L$10110,0),MATCH(Q$5,'Bin Analysis'!$C$2:$S$2,0))," ")))))</f>
        <v xml:space="preserve"> </v>
      </c>
      <c r="R189" s="70" t="str">
        <f>IF($L189=" "," ",(IF($M189=FALSE," ",(IF($M189&gt;0,INDEX('Bin Analysis'!$C$3:$S$10110,MATCH($L189,'Bin Analysis'!$L$3:$L$10110,0),MATCH(R$5,'Bin Analysis'!$C$2:$S$2,0))," ")))))</f>
        <v xml:space="preserve"> </v>
      </c>
      <c r="S189" s="70" t="str">
        <f>IF($L189=" "," ",(IF($M189=FALSE," ",(IF($M189&gt;0,INDEX('Bin Analysis'!$C$3:$S$10110,MATCH($L189,'Bin Analysis'!$L$3:$L$10110,0),MATCH(S$5,'Bin Analysis'!$C$2:$S$2,0))," ")))))</f>
        <v xml:space="preserve"> </v>
      </c>
      <c r="T189" s="70" t="str">
        <f>Assignments!K188</f>
        <v/>
      </c>
      <c r="U189" s="70" t="str">
        <f>Assignments!L188</f>
        <v/>
      </c>
      <c r="V189" s="76" t="str">
        <f>Assignments!V188</f>
        <v/>
      </c>
    </row>
    <row r="190" spans="2:22" x14ac:dyDescent="0.55000000000000004">
      <c r="B190" s="52"/>
      <c r="E190" s="7"/>
      <c r="G190" s="40" t="str">
        <f>IFERROR('Data Transformation'!M188," ")</f>
        <v xml:space="preserve"> </v>
      </c>
      <c r="L190" s="68" t="str">
        <f t="shared" si="3"/>
        <v xml:space="preserve"> </v>
      </c>
      <c r="M190" s="69" t="str">
        <f>IF(L190=" "," ",(IF($L190&gt;0,INDEX('Bin Analysis'!$C$3:$S$10110,MATCH($L190,'Bin Analysis'!$L$3:$L$10110,0),MATCH(M$5,'Bin Analysis'!$C$2:$S$2,0))," ")))</f>
        <v xml:space="preserve"> </v>
      </c>
      <c r="N190" s="70" t="str">
        <f>IF($L190=" "," ",(IF($M190=FALSE," ",(IF($M190&gt;0,INDEX('Bin Analysis'!$C$3:$S$10110,MATCH($L190,'Bin Analysis'!$L$3:$L$10110,0),MATCH(N$5,'Bin Analysis'!$C$2:$S$2,0))," ")))))</f>
        <v xml:space="preserve"> </v>
      </c>
      <c r="O190" s="70" t="str">
        <f>IF($L190=" "," ",(IF($M190=FALSE," ",(IF($M190&gt;0,INDEX('Bin Analysis'!$C$3:$S$10110,MATCH($L190,'Bin Analysis'!$L$3:$L$10110,0),MATCH(O$5,'Bin Analysis'!$C$2:$S$2,0))," ")))))</f>
        <v xml:space="preserve"> </v>
      </c>
      <c r="P190" s="70" t="str">
        <f>IF($L190=" "," ",(IF($M190=FALSE," ",(IF($M190&gt;0,INDEX('Bin Analysis'!$C$3:$S$10110,MATCH($L190,'Bin Analysis'!$L$3:$L$10110,0),MATCH(P$5,'Bin Analysis'!$C$2:$S$2,0))," ")))))</f>
        <v xml:space="preserve"> </v>
      </c>
      <c r="Q190" s="70" t="str">
        <f>IF($L190=" "," ",(IF($M190=FALSE," ",(IF($M190&gt;0,INDEX('Bin Analysis'!$C$3:$S$10110,MATCH($L190,'Bin Analysis'!$L$3:$L$10110,0),MATCH(Q$5,'Bin Analysis'!$C$2:$S$2,0))," ")))))</f>
        <v xml:space="preserve"> </v>
      </c>
      <c r="R190" s="70" t="str">
        <f>IF($L190=" "," ",(IF($M190=FALSE," ",(IF($M190&gt;0,INDEX('Bin Analysis'!$C$3:$S$10110,MATCH($L190,'Bin Analysis'!$L$3:$L$10110,0),MATCH(R$5,'Bin Analysis'!$C$2:$S$2,0))," ")))))</f>
        <v xml:space="preserve"> </v>
      </c>
      <c r="S190" s="70" t="str">
        <f>IF($L190=" "," ",(IF($M190=FALSE," ",(IF($M190&gt;0,INDEX('Bin Analysis'!$C$3:$S$10110,MATCH($L190,'Bin Analysis'!$L$3:$L$10110,0),MATCH(S$5,'Bin Analysis'!$C$2:$S$2,0))," ")))))</f>
        <v xml:space="preserve"> </v>
      </c>
      <c r="T190" s="70" t="str">
        <f>Assignments!K189</f>
        <v/>
      </c>
      <c r="U190" s="70" t="str">
        <f>Assignments!L189</f>
        <v/>
      </c>
      <c r="V190" s="76" t="str">
        <f>Assignments!V189</f>
        <v/>
      </c>
    </row>
    <row r="191" spans="2:22" x14ac:dyDescent="0.55000000000000004">
      <c r="B191" s="52"/>
      <c r="E191" s="7"/>
      <c r="G191" s="40" t="str">
        <f>IFERROR('Data Transformation'!M189," ")</f>
        <v xml:space="preserve"> </v>
      </c>
      <c r="L191" s="68" t="str">
        <f t="shared" si="3"/>
        <v xml:space="preserve"> </v>
      </c>
      <c r="M191" s="69" t="str">
        <f>IF(L191=" "," ",(IF($L191&gt;0,INDEX('Bin Analysis'!$C$3:$S$10110,MATCH($L191,'Bin Analysis'!$L$3:$L$10110,0),MATCH(M$5,'Bin Analysis'!$C$2:$S$2,0))," ")))</f>
        <v xml:space="preserve"> </v>
      </c>
      <c r="N191" s="70" t="str">
        <f>IF($L191=" "," ",(IF($M191=FALSE," ",(IF($M191&gt;0,INDEX('Bin Analysis'!$C$3:$S$10110,MATCH($L191,'Bin Analysis'!$L$3:$L$10110,0),MATCH(N$5,'Bin Analysis'!$C$2:$S$2,0))," ")))))</f>
        <v xml:space="preserve"> </v>
      </c>
      <c r="O191" s="70" t="str">
        <f>IF($L191=" "," ",(IF($M191=FALSE," ",(IF($M191&gt;0,INDEX('Bin Analysis'!$C$3:$S$10110,MATCH($L191,'Bin Analysis'!$L$3:$L$10110,0),MATCH(O$5,'Bin Analysis'!$C$2:$S$2,0))," ")))))</f>
        <v xml:space="preserve"> </v>
      </c>
      <c r="P191" s="70" t="str">
        <f>IF($L191=" "," ",(IF($M191=FALSE," ",(IF($M191&gt;0,INDEX('Bin Analysis'!$C$3:$S$10110,MATCH($L191,'Bin Analysis'!$L$3:$L$10110,0),MATCH(P$5,'Bin Analysis'!$C$2:$S$2,0))," ")))))</f>
        <v xml:space="preserve"> </v>
      </c>
      <c r="Q191" s="70" t="str">
        <f>IF($L191=" "," ",(IF($M191=FALSE," ",(IF($M191&gt;0,INDEX('Bin Analysis'!$C$3:$S$10110,MATCH($L191,'Bin Analysis'!$L$3:$L$10110,0),MATCH(Q$5,'Bin Analysis'!$C$2:$S$2,0))," ")))))</f>
        <v xml:space="preserve"> </v>
      </c>
      <c r="R191" s="70" t="str">
        <f>IF($L191=" "," ",(IF($M191=FALSE," ",(IF($M191&gt;0,INDEX('Bin Analysis'!$C$3:$S$10110,MATCH($L191,'Bin Analysis'!$L$3:$L$10110,0),MATCH(R$5,'Bin Analysis'!$C$2:$S$2,0))," ")))))</f>
        <v xml:space="preserve"> </v>
      </c>
      <c r="S191" s="70" t="str">
        <f>IF($L191=" "," ",(IF($M191=FALSE," ",(IF($M191&gt;0,INDEX('Bin Analysis'!$C$3:$S$10110,MATCH($L191,'Bin Analysis'!$L$3:$L$10110,0),MATCH(S$5,'Bin Analysis'!$C$2:$S$2,0))," ")))))</f>
        <v xml:space="preserve"> </v>
      </c>
      <c r="T191" s="70" t="str">
        <f>Assignments!K190</f>
        <v/>
      </c>
      <c r="U191" s="70" t="str">
        <f>Assignments!L190</f>
        <v/>
      </c>
      <c r="V191" s="76" t="str">
        <f>Assignments!V190</f>
        <v/>
      </c>
    </row>
    <row r="192" spans="2:22" x14ac:dyDescent="0.55000000000000004">
      <c r="B192" s="52"/>
      <c r="E192" s="7"/>
      <c r="G192" s="40" t="str">
        <f>IFERROR('Data Transformation'!M190," ")</f>
        <v xml:space="preserve"> </v>
      </c>
      <c r="L192" s="68" t="str">
        <f t="shared" si="3"/>
        <v xml:space="preserve"> </v>
      </c>
      <c r="M192" s="69" t="str">
        <f>IF(L192=" "," ",(IF($L192&gt;0,INDEX('Bin Analysis'!$C$3:$S$10110,MATCH($L192,'Bin Analysis'!$L$3:$L$10110,0),MATCH(M$5,'Bin Analysis'!$C$2:$S$2,0))," ")))</f>
        <v xml:space="preserve"> </v>
      </c>
      <c r="N192" s="70" t="str">
        <f>IF($L192=" "," ",(IF($M192=FALSE," ",(IF($M192&gt;0,INDEX('Bin Analysis'!$C$3:$S$10110,MATCH($L192,'Bin Analysis'!$L$3:$L$10110,0),MATCH(N$5,'Bin Analysis'!$C$2:$S$2,0))," ")))))</f>
        <v xml:space="preserve"> </v>
      </c>
      <c r="O192" s="70" t="str">
        <f>IF($L192=" "," ",(IF($M192=FALSE," ",(IF($M192&gt;0,INDEX('Bin Analysis'!$C$3:$S$10110,MATCH($L192,'Bin Analysis'!$L$3:$L$10110,0),MATCH(O$5,'Bin Analysis'!$C$2:$S$2,0))," ")))))</f>
        <v xml:space="preserve"> </v>
      </c>
      <c r="P192" s="70" t="str">
        <f>IF($L192=" "," ",(IF($M192=FALSE," ",(IF($M192&gt;0,INDEX('Bin Analysis'!$C$3:$S$10110,MATCH($L192,'Bin Analysis'!$L$3:$L$10110,0),MATCH(P$5,'Bin Analysis'!$C$2:$S$2,0))," ")))))</f>
        <v xml:space="preserve"> </v>
      </c>
      <c r="Q192" s="70" t="str">
        <f>IF($L192=" "," ",(IF($M192=FALSE," ",(IF($M192&gt;0,INDEX('Bin Analysis'!$C$3:$S$10110,MATCH($L192,'Bin Analysis'!$L$3:$L$10110,0),MATCH(Q$5,'Bin Analysis'!$C$2:$S$2,0))," ")))))</f>
        <v xml:space="preserve"> </v>
      </c>
      <c r="R192" s="70" t="str">
        <f>IF($L192=" "," ",(IF($M192=FALSE," ",(IF($M192&gt;0,INDEX('Bin Analysis'!$C$3:$S$10110,MATCH($L192,'Bin Analysis'!$L$3:$L$10110,0),MATCH(R$5,'Bin Analysis'!$C$2:$S$2,0))," ")))))</f>
        <v xml:space="preserve"> </v>
      </c>
      <c r="S192" s="70" t="str">
        <f>IF($L192=" "," ",(IF($M192=FALSE," ",(IF($M192&gt;0,INDEX('Bin Analysis'!$C$3:$S$10110,MATCH($L192,'Bin Analysis'!$L$3:$L$10110,0),MATCH(S$5,'Bin Analysis'!$C$2:$S$2,0))," ")))))</f>
        <v xml:space="preserve"> </v>
      </c>
      <c r="T192" s="70" t="str">
        <f>Assignments!K191</f>
        <v/>
      </c>
      <c r="U192" s="70" t="str">
        <f>Assignments!L191</f>
        <v/>
      </c>
      <c r="V192" s="76" t="str">
        <f>Assignments!V191</f>
        <v/>
      </c>
    </row>
    <row r="193" spans="2:22" x14ac:dyDescent="0.55000000000000004">
      <c r="B193" s="52"/>
      <c r="E193" s="7"/>
      <c r="G193" s="40" t="str">
        <f>IFERROR('Data Transformation'!M191," ")</f>
        <v xml:space="preserve"> </v>
      </c>
      <c r="L193" s="68" t="str">
        <f t="shared" si="3"/>
        <v xml:space="preserve"> </v>
      </c>
      <c r="M193" s="69" t="str">
        <f>IF(L193=" "," ",(IF($L193&gt;0,INDEX('Bin Analysis'!$C$3:$S$10110,MATCH($L193,'Bin Analysis'!$L$3:$L$10110,0),MATCH(M$5,'Bin Analysis'!$C$2:$S$2,0))," ")))</f>
        <v xml:space="preserve"> </v>
      </c>
      <c r="N193" s="70" t="str">
        <f>IF($L193=" "," ",(IF($M193=FALSE," ",(IF($M193&gt;0,INDEX('Bin Analysis'!$C$3:$S$10110,MATCH($L193,'Bin Analysis'!$L$3:$L$10110,0),MATCH(N$5,'Bin Analysis'!$C$2:$S$2,0))," ")))))</f>
        <v xml:space="preserve"> </v>
      </c>
      <c r="O193" s="70" t="str">
        <f>IF($L193=" "," ",(IF($M193=FALSE," ",(IF($M193&gt;0,INDEX('Bin Analysis'!$C$3:$S$10110,MATCH($L193,'Bin Analysis'!$L$3:$L$10110,0),MATCH(O$5,'Bin Analysis'!$C$2:$S$2,0))," ")))))</f>
        <v xml:space="preserve"> </v>
      </c>
      <c r="P193" s="70" t="str">
        <f>IF($L193=" "," ",(IF($M193=FALSE," ",(IF($M193&gt;0,INDEX('Bin Analysis'!$C$3:$S$10110,MATCH($L193,'Bin Analysis'!$L$3:$L$10110,0),MATCH(P$5,'Bin Analysis'!$C$2:$S$2,0))," ")))))</f>
        <v xml:space="preserve"> </v>
      </c>
      <c r="Q193" s="70" t="str">
        <f>IF($L193=" "," ",(IF($M193=FALSE," ",(IF($M193&gt;0,INDEX('Bin Analysis'!$C$3:$S$10110,MATCH($L193,'Bin Analysis'!$L$3:$L$10110,0),MATCH(Q$5,'Bin Analysis'!$C$2:$S$2,0))," ")))))</f>
        <v xml:space="preserve"> </v>
      </c>
      <c r="R193" s="70" t="str">
        <f>IF($L193=" "," ",(IF($M193=FALSE," ",(IF($M193&gt;0,INDEX('Bin Analysis'!$C$3:$S$10110,MATCH($L193,'Bin Analysis'!$L$3:$L$10110,0),MATCH(R$5,'Bin Analysis'!$C$2:$S$2,0))," ")))))</f>
        <v xml:space="preserve"> </v>
      </c>
      <c r="S193" s="70" t="str">
        <f>IF($L193=" "," ",(IF($M193=FALSE," ",(IF($M193&gt;0,INDEX('Bin Analysis'!$C$3:$S$10110,MATCH($L193,'Bin Analysis'!$L$3:$L$10110,0),MATCH(S$5,'Bin Analysis'!$C$2:$S$2,0))," ")))))</f>
        <v xml:space="preserve"> </v>
      </c>
      <c r="T193" s="70" t="str">
        <f>Assignments!K192</f>
        <v/>
      </c>
      <c r="U193" s="70" t="str">
        <f>Assignments!L192</f>
        <v/>
      </c>
      <c r="V193" s="76" t="str">
        <f>Assignments!V192</f>
        <v/>
      </c>
    </row>
    <row r="194" spans="2:22" x14ac:dyDescent="0.55000000000000004">
      <c r="B194" s="52"/>
      <c r="E194" s="7"/>
      <c r="G194" s="40" t="str">
        <f>IFERROR('Data Transformation'!M192," ")</f>
        <v xml:space="preserve"> </v>
      </c>
      <c r="L194" s="68" t="str">
        <f t="shared" si="3"/>
        <v xml:space="preserve"> </v>
      </c>
      <c r="M194" s="69" t="str">
        <f>IF(L194=" "," ",(IF($L194&gt;0,INDEX('Bin Analysis'!$C$3:$S$10110,MATCH($L194,'Bin Analysis'!$L$3:$L$10110,0),MATCH(M$5,'Bin Analysis'!$C$2:$S$2,0))," ")))</f>
        <v xml:space="preserve"> </v>
      </c>
      <c r="N194" s="70" t="str">
        <f>IF($L194=" "," ",(IF($M194=FALSE," ",(IF($M194&gt;0,INDEX('Bin Analysis'!$C$3:$S$10110,MATCH($L194,'Bin Analysis'!$L$3:$L$10110,0),MATCH(N$5,'Bin Analysis'!$C$2:$S$2,0))," ")))))</f>
        <v xml:space="preserve"> </v>
      </c>
      <c r="O194" s="70" t="str">
        <f>IF($L194=" "," ",(IF($M194=FALSE," ",(IF($M194&gt;0,INDEX('Bin Analysis'!$C$3:$S$10110,MATCH($L194,'Bin Analysis'!$L$3:$L$10110,0),MATCH(O$5,'Bin Analysis'!$C$2:$S$2,0))," ")))))</f>
        <v xml:space="preserve"> </v>
      </c>
      <c r="P194" s="70" t="str">
        <f>IF($L194=" "," ",(IF($M194=FALSE," ",(IF($M194&gt;0,INDEX('Bin Analysis'!$C$3:$S$10110,MATCH($L194,'Bin Analysis'!$L$3:$L$10110,0),MATCH(P$5,'Bin Analysis'!$C$2:$S$2,0))," ")))))</f>
        <v xml:space="preserve"> </v>
      </c>
      <c r="Q194" s="70" t="str">
        <f>IF($L194=" "," ",(IF($M194=FALSE," ",(IF($M194&gt;0,INDEX('Bin Analysis'!$C$3:$S$10110,MATCH($L194,'Bin Analysis'!$L$3:$L$10110,0),MATCH(Q$5,'Bin Analysis'!$C$2:$S$2,0))," ")))))</f>
        <v xml:space="preserve"> </v>
      </c>
      <c r="R194" s="70" t="str">
        <f>IF($L194=" "," ",(IF($M194=FALSE," ",(IF($M194&gt;0,INDEX('Bin Analysis'!$C$3:$S$10110,MATCH($L194,'Bin Analysis'!$L$3:$L$10110,0),MATCH(R$5,'Bin Analysis'!$C$2:$S$2,0))," ")))))</f>
        <v xml:space="preserve"> </v>
      </c>
      <c r="S194" s="70" t="str">
        <f>IF($L194=" "," ",(IF($M194=FALSE," ",(IF($M194&gt;0,INDEX('Bin Analysis'!$C$3:$S$10110,MATCH($L194,'Bin Analysis'!$L$3:$L$10110,0),MATCH(S$5,'Bin Analysis'!$C$2:$S$2,0))," ")))))</f>
        <v xml:space="preserve"> </v>
      </c>
      <c r="T194" s="70" t="str">
        <f>Assignments!K193</f>
        <v/>
      </c>
      <c r="U194" s="70" t="str">
        <f>Assignments!L193</f>
        <v/>
      </c>
      <c r="V194" s="76" t="str">
        <f>Assignments!V193</f>
        <v/>
      </c>
    </row>
    <row r="195" spans="2:22" x14ac:dyDescent="0.55000000000000004">
      <c r="B195" s="52"/>
      <c r="E195" s="7"/>
      <c r="G195" s="40" t="str">
        <f>IFERROR('Data Transformation'!M193," ")</f>
        <v xml:space="preserve"> </v>
      </c>
      <c r="L195" s="68" t="str">
        <f t="shared" si="3"/>
        <v xml:space="preserve"> </v>
      </c>
      <c r="M195" s="69" t="str">
        <f>IF(L195=" "," ",(IF($L195&gt;0,INDEX('Bin Analysis'!$C$3:$S$10110,MATCH($L195,'Bin Analysis'!$L$3:$L$10110,0),MATCH(M$5,'Bin Analysis'!$C$2:$S$2,0))," ")))</f>
        <v xml:space="preserve"> </v>
      </c>
      <c r="N195" s="70" t="str">
        <f>IF($L195=" "," ",(IF($M195=FALSE," ",(IF($M195&gt;0,INDEX('Bin Analysis'!$C$3:$S$10110,MATCH($L195,'Bin Analysis'!$L$3:$L$10110,0),MATCH(N$5,'Bin Analysis'!$C$2:$S$2,0))," ")))))</f>
        <v xml:space="preserve"> </v>
      </c>
      <c r="O195" s="70" t="str">
        <f>IF($L195=" "," ",(IF($M195=FALSE," ",(IF($M195&gt;0,INDEX('Bin Analysis'!$C$3:$S$10110,MATCH($L195,'Bin Analysis'!$L$3:$L$10110,0),MATCH(O$5,'Bin Analysis'!$C$2:$S$2,0))," ")))))</f>
        <v xml:space="preserve"> </v>
      </c>
      <c r="P195" s="70" t="str">
        <f>IF($L195=" "," ",(IF($M195=FALSE," ",(IF($M195&gt;0,INDEX('Bin Analysis'!$C$3:$S$10110,MATCH($L195,'Bin Analysis'!$L$3:$L$10110,0),MATCH(P$5,'Bin Analysis'!$C$2:$S$2,0))," ")))))</f>
        <v xml:space="preserve"> </v>
      </c>
      <c r="Q195" s="70" t="str">
        <f>IF($L195=" "," ",(IF($M195=FALSE," ",(IF($M195&gt;0,INDEX('Bin Analysis'!$C$3:$S$10110,MATCH($L195,'Bin Analysis'!$L$3:$L$10110,0),MATCH(Q$5,'Bin Analysis'!$C$2:$S$2,0))," ")))))</f>
        <v xml:space="preserve"> </v>
      </c>
      <c r="R195" s="70" t="str">
        <f>IF($L195=" "," ",(IF($M195=FALSE," ",(IF($M195&gt;0,INDEX('Bin Analysis'!$C$3:$S$10110,MATCH($L195,'Bin Analysis'!$L$3:$L$10110,0),MATCH(R$5,'Bin Analysis'!$C$2:$S$2,0))," ")))))</f>
        <v xml:space="preserve"> </v>
      </c>
      <c r="S195" s="70" t="str">
        <f>IF($L195=" "," ",(IF($M195=FALSE," ",(IF($M195&gt;0,INDEX('Bin Analysis'!$C$3:$S$10110,MATCH($L195,'Bin Analysis'!$L$3:$L$10110,0),MATCH(S$5,'Bin Analysis'!$C$2:$S$2,0))," ")))))</f>
        <v xml:space="preserve"> </v>
      </c>
      <c r="T195" s="70" t="str">
        <f>Assignments!K194</f>
        <v/>
      </c>
      <c r="U195" s="70" t="str">
        <f>Assignments!L194</f>
        <v/>
      </c>
      <c r="V195" s="76" t="str">
        <f>Assignments!V194</f>
        <v/>
      </c>
    </row>
    <row r="196" spans="2:22" x14ac:dyDescent="0.55000000000000004">
      <c r="B196" s="52"/>
      <c r="E196" s="7"/>
      <c r="G196" s="40" t="str">
        <f>IFERROR('Data Transformation'!M194," ")</f>
        <v xml:space="preserve"> </v>
      </c>
      <c r="L196" s="68" t="str">
        <f t="shared" si="3"/>
        <v xml:space="preserve"> </v>
      </c>
      <c r="M196" s="69" t="str">
        <f>IF(L196=" "," ",(IF($L196&gt;0,INDEX('Bin Analysis'!$C$3:$S$10110,MATCH($L196,'Bin Analysis'!$L$3:$L$10110,0),MATCH(M$5,'Bin Analysis'!$C$2:$S$2,0))," ")))</f>
        <v xml:space="preserve"> </v>
      </c>
      <c r="N196" s="70" t="str">
        <f>IF($L196=" "," ",(IF($M196=FALSE," ",(IF($M196&gt;0,INDEX('Bin Analysis'!$C$3:$S$10110,MATCH($L196,'Bin Analysis'!$L$3:$L$10110,0),MATCH(N$5,'Bin Analysis'!$C$2:$S$2,0))," ")))))</f>
        <v xml:space="preserve"> </v>
      </c>
      <c r="O196" s="70" t="str">
        <f>IF($L196=" "," ",(IF($M196=FALSE," ",(IF($M196&gt;0,INDEX('Bin Analysis'!$C$3:$S$10110,MATCH($L196,'Bin Analysis'!$L$3:$L$10110,0),MATCH(O$5,'Bin Analysis'!$C$2:$S$2,0))," ")))))</f>
        <v xml:space="preserve"> </v>
      </c>
      <c r="P196" s="70" t="str">
        <f>IF($L196=" "," ",(IF($M196=FALSE," ",(IF($M196&gt;0,INDEX('Bin Analysis'!$C$3:$S$10110,MATCH($L196,'Bin Analysis'!$L$3:$L$10110,0),MATCH(P$5,'Bin Analysis'!$C$2:$S$2,0))," ")))))</f>
        <v xml:space="preserve"> </v>
      </c>
      <c r="Q196" s="70" t="str">
        <f>IF($L196=" "," ",(IF($M196=FALSE," ",(IF($M196&gt;0,INDEX('Bin Analysis'!$C$3:$S$10110,MATCH($L196,'Bin Analysis'!$L$3:$L$10110,0),MATCH(Q$5,'Bin Analysis'!$C$2:$S$2,0))," ")))))</f>
        <v xml:space="preserve"> </v>
      </c>
      <c r="R196" s="70" t="str">
        <f>IF($L196=" "," ",(IF($M196=FALSE," ",(IF($M196&gt;0,INDEX('Bin Analysis'!$C$3:$S$10110,MATCH($L196,'Bin Analysis'!$L$3:$L$10110,0),MATCH(R$5,'Bin Analysis'!$C$2:$S$2,0))," ")))))</f>
        <v xml:space="preserve"> </v>
      </c>
      <c r="S196" s="70" t="str">
        <f>IF($L196=" "," ",(IF($M196=FALSE," ",(IF($M196&gt;0,INDEX('Bin Analysis'!$C$3:$S$10110,MATCH($L196,'Bin Analysis'!$L$3:$L$10110,0),MATCH(S$5,'Bin Analysis'!$C$2:$S$2,0))," ")))))</f>
        <v xml:space="preserve"> </v>
      </c>
      <c r="T196" s="70" t="str">
        <f>Assignments!K195</f>
        <v/>
      </c>
      <c r="U196" s="70" t="str">
        <f>Assignments!L195</f>
        <v/>
      </c>
      <c r="V196" s="76" t="str">
        <f>Assignments!V195</f>
        <v/>
      </c>
    </row>
    <row r="197" spans="2:22" x14ac:dyDescent="0.55000000000000004">
      <c r="B197" s="52"/>
      <c r="E197" s="7"/>
      <c r="G197" s="40" t="str">
        <f>IFERROR('Data Transformation'!M195," ")</f>
        <v xml:space="preserve"> </v>
      </c>
      <c r="L197" s="68" t="str">
        <f t="shared" si="3"/>
        <v xml:space="preserve"> </v>
      </c>
      <c r="M197" s="69" t="str">
        <f>IF(L197=" "," ",(IF($L197&gt;0,INDEX('Bin Analysis'!$C$3:$S$10110,MATCH($L197,'Bin Analysis'!$L$3:$L$10110,0),MATCH(M$5,'Bin Analysis'!$C$2:$S$2,0))," ")))</f>
        <v xml:space="preserve"> </v>
      </c>
      <c r="N197" s="70" t="str">
        <f>IF($L197=" "," ",(IF($M197=FALSE," ",(IF($M197&gt;0,INDEX('Bin Analysis'!$C$3:$S$10110,MATCH($L197,'Bin Analysis'!$L$3:$L$10110,0),MATCH(N$5,'Bin Analysis'!$C$2:$S$2,0))," ")))))</f>
        <v xml:space="preserve"> </v>
      </c>
      <c r="O197" s="70" t="str">
        <f>IF($L197=" "," ",(IF($M197=FALSE," ",(IF($M197&gt;0,INDEX('Bin Analysis'!$C$3:$S$10110,MATCH($L197,'Bin Analysis'!$L$3:$L$10110,0),MATCH(O$5,'Bin Analysis'!$C$2:$S$2,0))," ")))))</f>
        <v xml:space="preserve"> </v>
      </c>
      <c r="P197" s="70" t="str">
        <f>IF($L197=" "," ",(IF($M197=FALSE," ",(IF($M197&gt;0,INDEX('Bin Analysis'!$C$3:$S$10110,MATCH($L197,'Bin Analysis'!$L$3:$L$10110,0),MATCH(P$5,'Bin Analysis'!$C$2:$S$2,0))," ")))))</f>
        <v xml:space="preserve"> </v>
      </c>
      <c r="Q197" s="70" t="str">
        <f>IF($L197=" "," ",(IF($M197=FALSE," ",(IF($M197&gt;0,INDEX('Bin Analysis'!$C$3:$S$10110,MATCH($L197,'Bin Analysis'!$L$3:$L$10110,0),MATCH(Q$5,'Bin Analysis'!$C$2:$S$2,0))," ")))))</f>
        <v xml:space="preserve"> </v>
      </c>
      <c r="R197" s="70" t="str">
        <f>IF($L197=" "," ",(IF($M197=FALSE," ",(IF($M197&gt;0,INDEX('Bin Analysis'!$C$3:$S$10110,MATCH($L197,'Bin Analysis'!$L$3:$L$10110,0),MATCH(R$5,'Bin Analysis'!$C$2:$S$2,0))," ")))))</f>
        <v xml:space="preserve"> </v>
      </c>
      <c r="S197" s="70" t="str">
        <f>IF($L197=" "," ",(IF($M197=FALSE," ",(IF($M197&gt;0,INDEX('Bin Analysis'!$C$3:$S$10110,MATCH($L197,'Bin Analysis'!$L$3:$L$10110,0),MATCH(S$5,'Bin Analysis'!$C$2:$S$2,0))," ")))))</f>
        <v xml:space="preserve"> </v>
      </c>
      <c r="T197" s="70" t="str">
        <f>Assignments!K196</f>
        <v/>
      </c>
      <c r="U197" s="70" t="str">
        <f>Assignments!L196</f>
        <v/>
      </c>
      <c r="V197" s="76" t="str">
        <f>Assignments!V196</f>
        <v/>
      </c>
    </row>
    <row r="198" spans="2:22" x14ac:dyDescent="0.55000000000000004">
      <c r="B198" s="52"/>
      <c r="E198" s="7"/>
      <c r="G198" s="40" t="str">
        <f>IFERROR('Data Transformation'!M196," ")</f>
        <v xml:space="preserve"> </v>
      </c>
      <c r="L198" s="68" t="str">
        <f t="shared" si="3"/>
        <v xml:space="preserve"> </v>
      </c>
      <c r="M198" s="69" t="str">
        <f>IF(L198=" "," ",(IF($L198&gt;0,INDEX('Bin Analysis'!$C$3:$S$10110,MATCH($L198,'Bin Analysis'!$L$3:$L$10110,0),MATCH(M$5,'Bin Analysis'!$C$2:$S$2,0))," ")))</f>
        <v xml:space="preserve"> </v>
      </c>
      <c r="N198" s="70" t="str">
        <f>IF($L198=" "," ",(IF($M198=FALSE," ",(IF($M198&gt;0,INDEX('Bin Analysis'!$C$3:$S$10110,MATCH($L198,'Bin Analysis'!$L$3:$L$10110,0),MATCH(N$5,'Bin Analysis'!$C$2:$S$2,0))," ")))))</f>
        <v xml:space="preserve"> </v>
      </c>
      <c r="O198" s="70" t="str">
        <f>IF($L198=" "," ",(IF($M198=FALSE," ",(IF($M198&gt;0,INDEX('Bin Analysis'!$C$3:$S$10110,MATCH($L198,'Bin Analysis'!$L$3:$L$10110,0),MATCH(O$5,'Bin Analysis'!$C$2:$S$2,0))," ")))))</f>
        <v xml:space="preserve"> </v>
      </c>
      <c r="P198" s="70" t="str">
        <f>IF($L198=" "," ",(IF($M198=FALSE," ",(IF($M198&gt;0,INDEX('Bin Analysis'!$C$3:$S$10110,MATCH($L198,'Bin Analysis'!$L$3:$L$10110,0),MATCH(P$5,'Bin Analysis'!$C$2:$S$2,0))," ")))))</f>
        <v xml:space="preserve"> </v>
      </c>
      <c r="Q198" s="70" t="str">
        <f>IF($L198=" "," ",(IF($M198=FALSE," ",(IF($M198&gt;0,INDEX('Bin Analysis'!$C$3:$S$10110,MATCH($L198,'Bin Analysis'!$L$3:$L$10110,0),MATCH(Q$5,'Bin Analysis'!$C$2:$S$2,0))," ")))))</f>
        <v xml:space="preserve"> </v>
      </c>
      <c r="R198" s="70" t="str">
        <f>IF($L198=" "," ",(IF($M198=FALSE," ",(IF($M198&gt;0,INDEX('Bin Analysis'!$C$3:$S$10110,MATCH($L198,'Bin Analysis'!$L$3:$L$10110,0),MATCH(R$5,'Bin Analysis'!$C$2:$S$2,0))," ")))))</f>
        <v xml:space="preserve"> </v>
      </c>
      <c r="S198" s="70" t="str">
        <f>IF($L198=" "," ",(IF($M198=FALSE," ",(IF($M198&gt;0,INDEX('Bin Analysis'!$C$3:$S$10110,MATCH($L198,'Bin Analysis'!$L$3:$L$10110,0),MATCH(S$5,'Bin Analysis'!$C$2:$S$2,0))," ")))))</f>
        <v xml:space="preserve"> </v>
      </c>
      <c r="T198" s="70" t="str">
        <f>Assignments!K197</f>
        <v/>
      </c>
      <c r="U198" s="70" t="str">
        <f>Assignments!L197</f>
        <v/>
      </c>
      <c r="V198" s="76" t="str">
        <f>Assignments!V197</f>
        <v/>
      </c>
    </row>
    <row r="199" spans="2:22" x14ac:dyDescent="0.55000000000000004">
      <c r="B199" s="52"/>
      <c r="E199" s="7"/>
      <c r="G199" s="40" t="str">
        <f>IFERROR('Data Transformation'!M197," ")</f>
        <v xml:space="preserve"> </v>
      </c>
      <c r="L199" s="68" t="str">
        <f t="shared" ref="L199:L262" si="4">$G200</f>
        <v xml:space="preserve"> </v>
      </c>
      <c r="M199" s="69" t="str">
        <f>IF(L199=" "," ",(IF($L199&gt;0,INDEX('Bin Analysis'!$C$3:$S$10110,MATCH($L199,'Bin Analysis'!$L$3:$L$10110,0),MATCH(M$5,'Bin Analysis'!$C$2:$S$2,0))," ")))</f>
        <v xml:space="preserve"> </v>
      </c>
      <c r="N199" s="70" t="str">
        <f>IF($L199=" "," ",(IF($M199=FALSE," ",(IF($M199&gt;0,INDEX('Bin Analysis'!$C$3:$S$10110,MATCH($L199,'Bin Analysis'!$L$3:$L$10110,0),MATCH(N$5,'Bin Analysis'!$C$2:$S$2,0))," ")))))</f>
        <v xml:space="preserve"> </v>
      </c>
      <c r="O199" s="70" t="str">
        <f>IF($L199=" "," ",(IF($M199=FALSE," ",(IF($M199&gt;0,INDEX('Bin Analysis'!$C$3:$S$10110,MATCH($L199,'Bin Analysis'!$L$3:$L$10110,0),MATCH(O$5,'Bin Analysis'!$C$2:$S$2,0))," ")))))</f>
        <v xml:space="preserve"> </v>
      </c>
      <c r="P199" s="70" t="str">
        <f>IF($L199=" "," ",(IF($M199=FALSE," ",(IF($M199&gt;0,INDEX('Bin Analysis'!$C$3:$S$10110,MATCH($L199,'Bin Analysis'!$L$3:$L$10110,0),MATCH(P$5,'Bin Analysis'!$C$2:$S$2,0))," ")))))</f>
        <v xml:space="preserve"> </v>
      </c>
      <c r="Q199" s="70" t="str">
        <f>IF($L199=" "," ",(IF($M199=FALSE," ",(IF($M199&gt;0,INDEX('Bin Analysis'!$C$3:$S$10110,MATCH($L199,'Bin Analysis'!$L$3:$L$10110,0),MATCH(Q$5,'Bin Analysis'!$C$2:$S$2,0))," ")))))</f>
        <v xml:space="preserve"> </v>
      </c>
      <c r="R199" s="70" t="str">
        <f>IF($L199=" "," ",(IF($M199=FALSE," ",(IF($M199&gt;0,INDEX('Bin Analysis'!$C$3:$S$10110,MATCH($L199,'Bin Analysis'!$L$3:$L$10110,0),MATCH(R$5,'Bin Analysis'!$C$2:$S$2,0))," ")))))</f>
        <v xml:space="preserve"> </v>
      </c>
      <c r="S199" s="70" t="str">
        <f>IF($L199=" "," ",(IF($M199=FALSE," ",(IF($M199&gt;0,INDEX('Bin Analysis'!$C$3:$S$10110,MATCH($L199,'Bin Analysis'!$L$3:$L$10110,0),MATCH(S$5,'Bin Analysis'!$C$2:$S$2,0))," ")))))</f>
        <v xml:space="preserve"> </v>
      </c>
      <c r="T199" s="70" t="str">
        <f>Assignments!K198</f>
        <v/>
      </c>
      <c r="U199" s="70" t="str">
        <f>Assignments!L198</f>
        <v/>
      </c>
      <c r="V199" s="76" t="str">
        <f>Assignments!V198</f>
        <v/>
      </c>
    </row>
    <row r="200" spans="2:22" x14ac:dyDescent="0.55000000000000004">
      <c r="B200" s="52"/>
      <c r="E200" s="7"/>
      <c r="G200" s="40" t="str">
        <f>IFERROR('Data Transformation'!M198," ")</f>
        <v xml:space="preserve"> </v>
      </c>
      <c r="L200" s="68" t="str">
        <f t="shared" si="4"/>
        <v xml:space="preserve"> </v>
      </c>
      <c r="M200" s="69" t="str">
        <f>IF(L200=" "," ",(IF($L200&gt;0,INDEX('Bin Analysis'!$C$3:$S$10110,MATCH($L200,'Bin Analysis'!$L$3:$L$10110,0),MATCH(M$5,'Bin Analysis'!$C$2:$S$2,0))," ")))</f>
        <v xml:space="preserve"> </v>
      </c>
      <c r="N200" s="70" t="str">
        <f>IF($L200=" "," ",(IF($M200=FALSE," ",(IF($M200&gt;0,INDEX('Bin Analysis'!$C$3:$S$10110,MATCH($L200,'Bin Analysis'!$L$3:$L$10110,0),MATCH(N$5,'Bin Analysis'!$C$2:$S$2,0))," ")))))</f>
        <v xml:space="preserve"> </v>
      </c>
      <c r="O200" s="70" t="str">
        <f>IF($L200=" "," ",(IF($M200=FALSE," ",(IF($M200&gt;0,INDEX('Bin Analysis'!$C$3:$S$10110,MATCH($L200,'Bin Analysis'!$L$3:$L$10110,0),MATCH(O$5,'Bin Analysis'!$C$2:$S$2,0))," ")))))</f>
        <v xml:space="preserve"> </v>
      </c>
      <c r="P200" s="70" t="str">
        <f>IF($L200=" "," ",(IF($M200=FALSE," ",(IF($M200&gt;0,INDEX('Bin Analysis'!$C$3:$S$10110,MATCH($L200,'Bin Analysis'!$L$3:$L$10110,0),MATCH(P$5,'Bin Analysis'!$C$2:$S$2,0))," ")))))</f>
        <v xml:space="preserve"> </v>
      </c>
      <c r="Q200" s="70" t="str">
        <f>IF($L200=" "," ",(IF($M200=FALSE," ",(IF($M200&gt;0,INDEX('Bin Analysis'!$C$3:$S$10110,MATCH($L200,'Bin Analysis'!$L$3:$L$10110,0),MATCH(Q$5,'Bin Analysis'!$C$2:$S$2,0))," ")))))</f>
        <v xml:space="preserve"> </v>
      </c>
      <c r="R200" s="70" t="str">
        <f>IF($L200=" "," ",(IF($M200=FALSE," ",(IF($M200&gt;0,INDEX('Bin Analysis'!$C$3:$S$10110,MATCH($L200,'Bin Analysis'!$L$3:$L$10110,0),MATCH(R$5,'Bin Analysis'!$C$2:$S$2,0))," ")))))</f>
        <v xml:space="preserve"> </v>
      </c>
      <c r="S200" s="70" t="str">
        <f>IF($L200=" "," ",(IF($M200=FALSE," ",(IF($M200&gt;0,INDEX('Bin Analysis'!$C$3:$S$10110,MATCH($L200,'Bin Analysis'!$L$3:$L$10110,0),MATCH(S$5,'Bin Analysis'!$C$2:$S$2,0))," ")))))</f>
        <v xml:space="preserve"> </v>
      </c>
      <c r="T200" s="70" t="str">
        <f>Assignments!K199</f>
        <v/>
      </c>
      <c r="U200" s="70" t="str">
        <f>Assignments!L199</f>
        <v/>
      </c>
      <c r="V200" s="76" t="str">
        <f>Assignments!V199</f>
        <v/>
      </c>
    </row>
    <row r="201" spans="2:22" x14ac:dyDescent="0.55000000000000004">
      <c r="B201" s="52"/>
      <c r="E201" s="7"/>
      <c r="G201" s="40" t="str">
        <f>IFERROR('Data Transformation'!M199," ")</f>
        <v xml:space="preserve"> </v>
      </c>
      <c r="L201" s="68" t="str">
        <f t="shared" si="4"/>
        <v xml:space="preserve"> </v>
      </c>
      <c r="M201" s="69" t="str">
        <f>IF(L201=" "," ",(IF($L201&gt;0,INDEX('Bin Analysis'!$C$3:$S$10110,MATCH($L201,'Bin Analysis'!$L$3:$L$10110,0),MATCH(M$5,'Bin Analysis'!$C$2:$S$2,0))," ")))</f>
        <v xml:space="preserve"> </v>
      </c>
      <c r="N201" s="70" t="str">
        <f>IF($L201=" "," ",(IF($M201=FALSE," ",(IF($M201&gt;0,INDEX('Bin Analysis'!$C$3:$S$10110,MATCH($L201,'Bin Analysis'!$L$3:$L$10110,0),MATCH(N$5,'Bin Analysis'!$C$2:$S$2,0))," ")))))</f>
        <v xml:space="preserve"> </v>
      </c>
      <c r="O201" s="70" t="str">
        <f>IF($L201=" "," ",(IF($M201=FALSE," ",(IF($M201&gt;0,INDEX('Bin Analysis'!$C$3:$S$10110,MATCH($L201,'Bin Analysis'!$L$3:$L$10110,0),MATCH(O$5,'Bin Analysis'!$C$2:$S$2,0))," ")))))</f>
        <v xml:space="preserve"> </v>
      </c>
      <c r="P201" s="70" t="str">
        <f>IF($L201=" "," ",(IF($M201=FALSE," ",(IF($M201&gt;0,INDEX('Bin Analysis'!$C$3:$S$10110,MATCH($L201,'Bin Analysis'!$L$3:$L$10110,0),MATCH(P$5,'Bin Analysis'!$C$2:$S$2,0))," ")))))</f>
        <v xml:space="preserve"> </v>
      </c>
      <c r="Q201" s="70" t="str">
        <f>IF($L201=" "," ",(IF($M201=FALSE," ",(IF($M201&gt;0,INDEX('Bin Analysis'!$C$3:$S$10110,MATCH($L201,'Bin Analysis'!$L$3:$L$10110,0),MATCH(Q$5,'Bin Analysis'!$C$2:$S$2,0))," ")))))</f>
        <v xml:space="preserve"> </v>
      </c>
      <c r="R201" s="70" t="str">
        <f>IF($L201=" "," ",(IF($M201=FALSE," ",(IF($M201&gt;0,INDEX('Bin Analysis'!$C$3:$S$10110,MATCH($L201,'Bin Analysis'!$L$3:$L$10110,0),MATCH(R$5,'Bin Analysis'!$C$2:$S$2,0))," ")))))</f>
        <v xml:space="preserve"> </v>
      </c>
      <c r="S201" s="70" t="str">
        <f>IF($L201=" "," ",(IF($M201=FALSE," ",(IF($M201&gt;0,INDEX('Bin Analysis'!$C$3:$S$10110,MATCH($L201,'Bin Analysis'!$L$3:$L$10110,0),MATCH(S$5,'Bin Analysis'!$C$2:$S$2,0))," ")))))</f>
        <v xml:space="preserve"> </v>
      </c>
      <c r="T201" s="70" t="str">
        <f>Assignments!K200</f>
        <v/>
      </c>
      <c r="U201" s="70" t="str">
        <f>Assignments!L200</f>
        <v/>
      </c>
      <c r="V201" s="76" t="str">
        <f>Assignments!V200</f>
        <v/>
      </c>
    </row>
    <row r="202" spans="2:22" x14ac:dyDescent="0.55000000000000004">
      <c r="B202" s="52"/>
      <c r="E202" s="7"/>
      <c r="G202" s="40" t="str">
        <f>IFERROR('Data Transformation'!M200," ")</f>
        <v xml:space="preserve"> </v>
      </c>
      <c r="L202" s="68" t="str">
        <f t="shared" si="4"/>
        <v xml:space="preserve"> </v>
      </c>
      <c r="M202" s="69" t="str">
        <f>IF(L202=" "," ",(IF($L202&gt;0,INDEX('Bin Analysis'!$C$3:$S$10110,MATCH($L202,'Bin Analysis'!$L$3:$L$10110,0),MATCH(M$5,'Bin Analysis'!$C$2:$S$2,0))," ")))</f>
        <v xml:space="preserve"> </v>
      </c>
      <c r="N202" s="70" t="str">
        <f>IF($L202=" "," ",(IF($M202=FALSE," ",(IF($M202&gt;0,INDEX('Bin Analysis'!$C$3:$S$10110,MATCH($L202,'Bin Analysis'!$L$3:$L$10110,0),MATCH(N$5,'Bin Analysis'!$C$2:$S$2,0))," ")))))</f>
        <v xml:space="preserve"> </v>
      </c>
      <c r="O202" s="70" t="str">
        <f>IF($L202=" "," ",(IF($M202=FALSE," ",(IF($M202&gt;0,INDEX('Bin Analysis'!$C$3:$S$10110,MATCH($L202,'Bin Analysis'!$L$3:$L$10110,0),MATCH(O$5,'Bin Analysis'!$C$2:$S$2,0))," ")))))</f>
        <v xml:space="preserve"> </v>
      </c>
      <c r="P202" s="70" t="str">
        <f>IF($L202=" "," ",(IF($M202=FALSE," ",(IF($M202&gt;0,INDEX('Bin Analysis'!$C$3:$S$10110,MATCH($L202,'Bin Analysis'!$L$3:$L$10110,0),MATCH(P$5,'Bin Analysis'!$C$2:$S$2,0))," ")))))</f>
        <v xml:space="preserve"> </v>
      </c>
      <c r="Q202" s="70" t="str">
        <f>IF($L202=" "," ",(IF($M202=FALSE," ",(IF($M202&gt;0,INDEX('Bin Analysis'!$C$3:$S$10110,MATCH($L202,'Bin Analysis'!$L$3:$L$10110,0),MATCH(Q$5,'Bin Analysis'!$C$2:$S$2,0))," ")))))</f>
        <v xml:space="preserve"> </v>
      </c>
      <c r="R202" s="70" t="str">
        <f>IF($L202=" "," ",(IF($M202=FALSE," ",(IF($M202&gt;0,INDEX('Bin Analysis'!$C$3:$S$10110,MATCH($L202,'Bin Analysis'!$L$3:$L$10110,0),MATCH(R$5,'Bin Analysis'!$C$2:$S$2,0))," ")))))</f>
        <v xml:space="preserve"> </v>
      </c>
      <c r="S202" s="70" t="str">
        <f>IF($L202=" "," ",(IF($M202=FALSE," ",(IF($M202&gt;0,INDEX('Bin Analysis'!$C$3:$S$10110,MATCH($L202,'Bin Analysis'!$L$3:$L$10110,0),MATCH(S$5,'Bin Analysis'!$C$2:$S$2,0))," ")))))</f>
        <v xml:space="preserve"> </v>
      </c>
      <c r="T202" s="70" t="str">
        <f>Assignments!K201</f>
        <v/>
      </c>
      <c r="U202" s="70" t="str">
        <f>Assignments!L201</f>
        <v/>
      </c>
      <c r="V202" s="76" t="str">
        <f>Assignments!V201</f>
        <v/>
      </c>
    </row>
    <row r="203" spans="2:22" x14ac:dyDescent="0.55000000000000004">
      <c r="B203" s="52"/>
      <c r="E203" s="7"/>
      <c r="G203" s="40" t="str">
        <f>IFERROR('Data Transformation'!M201," ")</f>
        <v xml:space="preserve"> </v>
      </c>
      <c r="L203" s="68" t="str">
        <f t="shared" si="4"/>
        <v xml:space="preserve"> </v>
      </c>
      <c r="M203" s="69" t="str">
        <f>IF(L203=" "," ",(IF($L203&gt;0,INDEX('Bin Analysis'!$C$3:$S$10110,MATCH($L203,'Bin Analysis'!$L$3:$L$10110,0),MATCH(M$5,'Bin Analysis'!$C$2:$S$2,0))," ")))</f>
        <v xml:space="preserve"> </v>
      </c>
      <c r="N203" s="70" t="str">
        <f>IF($L203=" "," ",(IF($M203=FALSE," ",(IF($M203&gt;0,INDEX('Bin Analysis'!$C$3:$S$10110,MATCH($L203,'Bin Analysis'!$L$3:$L$10110,0),MATCH(N$5,'Bin Analysis'!$C$2:$S$2,0))," ")))))</f>
        <v xml:space="preserve"> </v>
      </c>
      <c r="O203" s="70" t="str">
        <f>IF($L203=" "," ",(IF($M203=FALSE," ",(IF($M203&gt;0,INDEX('Bin Analysis'!$C$3:$S$10110,MATCH($L203,'Bin Analysis'!$L$3:$L$10110,0),MATCH(O$5,'Bin Analysis'!$C$2:$S$2,0))," ")))))</f>
        <v xml:space="preserve"> </v>
      </c>
      <c r="P203" s="70" t="str">
        <f>IF($L203=" "," ",(IF($M203=FALSE," ",(IF($M203&gt;0,INDEX('Bin Analysis'!$C$3:$S$10110,MATCH($L203,'Bin Analysis'!$L$3:$L$10110,0),MATCH(P$5,'Bin Analysis'!$C$2:$S$2,0))," ")))))</f>
        <v xml:space="preserve"> </v>
      </c>
      <c r="Q203" s="70" t="str">
        <f>IF($L203=" "," ",(IF($M203=FALSE," ",(IF($M203&gt;0,INDEX('Bin Analysis'!$C$3:$S$10110,MATCH($L203,'Bin Analysis'!$L$3:$L$10110,0),MATCH(Q$5,'Bin Analysis'!$C$2:$S$2,0))," ")))))</f>
        <v xml:space="preserve"> </v>
      </c>
      <c r="R203" s="70" t="str">
        <f>IF($L203=" "," ",(IF($M203=FALSE," ",(IF($M203&gt;0,INDEX('Bin Analysis'!$C$3:$S$10110,MATCH($L203,'Bin Analysis'!$L$3:$L$10110,0),MATCH(R$5,'Bin Analysis'!$C$2:$S$2,0))," ")))))</f>
        <v xml:space="preserve"> </v>
      </c>
      <c r="S203" s="70" t="str">
        <f>IF($L203=" "," ",(IF($M203=FALSE," ",(IF($M203&gt;0,INDEX('Bin Analysis'!$C$3:$S$10110,MATCH($L203,'Bin Analysis'!$L$3:$L$10110,0),MATCH(S$5,'Bin Analysis'!$C$2:$S$2,0))," ")))))</f>
        <v xml:space="preserve"> </v>
      </c>
      <c r="T203" s="70" t="str">
        <f>Assignments!K202</f>
        <v/>
      </c>
      <c r="U203" s="70" t="str">
        <f>Assignments!L202</f>
        <v/>
      </c>
      <c r="V203" s="76" t="str">
        <f>Assignments!V202</f>
        <v/>
      </c>
    </row>
    <row r="204" spans="2:22" x14ac:dyDescent="0.55000000000000004">
      <c r="B204" s="52"/>
      <c r="E204" s="7"/>
      <c r="G204" s="40" t="str">
        <f>IFERROR('Data Transformation'!M202," ")</f>
        <v xml:space="preserve"> </v>
      </c>
      <c r="L204" s="68" t="str">
        <f t="shared" si="4"/>
        <v xml:space="preserve"> </v>
      </c>
      <c r="M204" s="69" t="str">
        <f>IF(L204=" "," ",(IF($L204&gt;0,INDEX('Bin Analysis'!$C$3:$S$10110,MATCH($L204,'Bin Analysis'!$L$3:$L$10110,0),MATCH(M$5,'Bin Analysis'!$C$2:$S$2,0))," ")))</f>
        <v xml:space="preserve"> </v>
      </c>
      <c r="N204" s="70" t="str">
        <f>IF($L204=" "," ",(IF($M204=FALSE," ",(IF($M204&gt;0,INDEX('Bin Analysis'!$C$3:$S$10110,MATCH($L204,'Bin Analysis'!$L$3:$L$10110,0),MATCH(N$5,'Bin Analysis'!$C$2:$S$2,0))," ")))))</f>
        <v xml:space="preserve"> </v>
      </c>
      <c r="O204" s="70" t="str">
        <f>IF($L204=" "," ",(IF($M204=FALSE," ",(IF($M204&gt;0,INDEX('Bin Analysis'!$C$3:$S$10110,MATCH($L204,'Bin Analysis'!$L$3:$L$10110,0),MATCH(O$5,'Bin Analysis'!$C$2:$S$2,0))," ")))))</f>
        <v xml:space="preserve"> </v>
      </c>
      <c r="P204" s="70" t="str">
        <f>IF($L204=" "," ",(IF($M204=FALSE," ",(IF($M204&gt;0,INDEX('Bin Analysis'!$C$3:$S$10110,MATCH($L204,'Bin Analysis'!$L$3:$L$10110,0),MATCH(P$5,'Bin Analysis'!$C$2:$S$2,0))," ")))))</f>
        <v xml:space="preserve"> </v>
      </c>
      <c r="Q204" s="70" t="str">
        <f>IF($L204=" "," ",(IF($M204=FALSE," ",(IF($M204&gt;0,INDEX('Bin Analysis'!$C$3:$S$10110,MATCH($L204,'Bin Analysis'!$L$3:$L$10110,0),MATCH(Q$5,'Bin Analysis'!$C$2:$S$2,0))," ")))))</f>
        <v xml:space="preserve"> </v>
      </c>
      <c r="R204" s="70" t="str">
        <f>IF($L204=" "," ",(IF($M204=FALSE," ",(IF($M204&gt;0,INDEX('Bin Analysis'!$C$3:$S$10110,MATCH($L204,'Bin Analysis'!$L$3:$L$10110,0),MATCH(R$5,'Bin Analysis'!$C$2:$S$2,0))," ")))))</f>
        <v xml:space="preserve"> </v>
      </c>
      <c r="S204" s="70" t="str">
        <f>IF($L204=" "," ",(IF($M204=FALSE," ",(IF($M204&gt;0,INDEX('Bin Analysis'!$C$3:$S$10110,MATCH($L204,'Bin Analysis'!$L$3:$L$10110,0),MATCH(S$5,'Bin Analysis'!$C$2:$S$2,0))," ")))))</f>
        <v xml:space="preserve"> </v>
      </c>
      <c r="T204" s="70" t="str">
        <f>Assignments!K203</f>
        <v/>
      </c>
      <c r="U204" s="70" t="str">
        <f>Assignments!L203</f>
        <v/>
      </c>
      <c r="V204" s="76" t="str">
        <f>Assignments!V203</f>
        <v/>
      </c>
    </row>
    <row r="205" spans="2:22" x14ac:dyDescent="0.55000000000000004">
      <c r="B205" s="52"/>
      <c r="E205" s="7"/>
      <c r="G205" s="40" t="str">
        <f>IFERROR('Data Transformation'!M203," ")</f>
        <v xml:space="preserve"> </v>
      </c>
      <c r="L205" s="68" t="str">
        <f t="shared" si="4"/>
        <v xml:space="preserve"> </v>
      </c>
      <c r="M205" s="69" t="str">
        <f>IF(L205=" "," ",(IF($L205&gt;0,INDEX('Bin Analysis'!$C$3:$S$10110,MATCH($L205,'Bin Analysis'!$L$3:$L$10110,0),MATCH(M$5,'Bin Analysis'!$C$2:$S$2,0))," ")))</f>
        <v xml:space="preserve"> </v>
      </c>
      <c r="N205" s="70" t="str">
        <f>IF($L205=" "," ",(IF($M205=FALSE," ",(IF($M205&gt;0,INDEX('Bin Analysis'!$C$3:$S$10110,MATCH($L205,'Bin Analysis'!$L$3:$L$10110,0),MATCH(N$5,'Bin Analysis'!$C$2:$S$2,0))," ")))))</f>
        <v xml:space="preserve"> </v>
      </c>
      <c r="O205" s="70" t="str">
        <f>IF($L205=" "," ",(IF($M205=FALSE," ",(IF($M205&gt;0,INDEX('Bin Analysis'!$C$3:$S$10110,MATCH($L205,'Bin Analysis'!$L$3:$L$10110,0),MATCH(O$5,'Bin Analysis'!$C$2:$S$2,0))," ")))))</f>
        <v xml:space="preserve"> </v>
      </c>
      <c r="P205" s="70" t="str">
        <f>IF($L205=" "," ",(IF($M205=FALSE," ",(IF($M205&gt;0,INDEX('Bin Analysis'!$C$3:$S$10110,MATCH($L205,'Bin Analysis'!$L$3:$L$10110,0),MATCH(P$5,'Bin Analysis'!$C$2:$S$2,0))," ")))))</f>
        <v xml:space="preserve"> </v>
      </c>
      <c r="Q205" s="70" t="str">
        <f>IF($L205=" "," ",(IF($M205=FALSE," ",(IF($M205&gt;0,INDEX('Bin Analysis'!$C$3:$S$10110,MATCH($L205,'Bin Analysis'!$L$3:$L$10110,0),MATCH(Q$5,'Bin Analysis'!$C$2:$S$2,0))," ")))))</f>
        <v xml:space="preserve"> </v>
      </c>
      <c r="R205" s="70" t="str">
        <f>IF($L205=" "," ",(IF($M205=FALSE," ",(IF($M205&gt;0,INDEX('Bin Analysis'!$C$3:$S$10110,MATCH($L205,'Bin Analysis'!$L$3:$L$10110,0),MATCH(R$5,'Bin Analysis'!$C$2:$S$2,0))," ")))))</f>
        <v xml:space="preserve"> </v>
      </c>
      <c r="S205" s="70" t="str">
        <f>IF($L205=" "," ",(IF($M205=FALSE," ",(IF($M205&gt;0,INDEX('Bin Analysis'!$C$3:$S$10110,MATCH($L205,'Bin Analysis'!$L$3:$L$10110,0),MATCH(S$5,'Bin Analysis'!$C$2:$S$2,0))," ")))))</f>
        <v xml:space="preserve"> </v>
      </c>
      <c r="T205" s="70" t="str">
        <f>Assignments!K204</f>
        <v/>
      </c>
      <c r="U205" s="70" t="str">
        <f>Assignments!L204</f>
        <v/>
      </c>
      <c r="V205" s="76" t="str">
        <f>Assignments!V204</f>
        <v/>
      </c>
    </row>
    <row r="206" spans="2:22" x14ac:dyDescent="0.55000000000000004">
      <c r="B206" s="52"/>
      <c r="E206" s="7"/>
      <c r="G206" s="40" t="str">
        <f>IFERROR('Data Transformation'!M204," ")</f>
        <v xml:space="preserve"> </v>
      </c>
      <c r="L206" s="68" t="str">
        <f t="shared" si="4"/>
        <v xml:space="preserve"> </v>
      </c>
      <c r="M206" s="69" t="str">
        <f>IF(L206=" "," ",(IF($L206&gt;0,INDEX('Bin Analysis'!$C$3:$S$10110,MATCH($L206,'Bin Analysis'!$L$3:$L$10110,0),MATCH(M$5,'Bin Analysis'!$C$2:$S$2,0))," ")))</f>
        <v xml:space="preserve"> </v>
      </c>
      <c r="N206" s="70" t="str">
        <f>IF($L206=" "," ",(IF($M206=FALSE," ",(IF($M206&gt;0,INDEX('Bin Analysis'!$C$3:$S$10110,MATCH($L206,'Bin Analysis'!$L$3:$L$10110,0),MATCH(N$5,'Bin Analysis'!$C$2:$S$2,0))," ")))))</f>
        <v xml:space="preserve"> </v>
      </c>
      <c r="O206" s="70" t="str">
        <f>IF($L206=" "," ",(IF($M206=FALSE," ",(IF($M206&gt;0,INDEX('Bin Analysis'!$C$3:$S$10110,MATCH($L206,'Bin Analysis'!$L$3:$L$10110,0),MATCH(O$5,'Bin Analysis'!$C$2:$S$2,0))," ")))))</f>
        <v xml:space="preserve"> </v>
      </c>
      <c r="P206" s="70" t="str">
        <f>IF($L206=" "," ",(IF($M206=FALSE," ",(IF($M206&gt;0,INDEX('Bin Analysis'!$C$3:$S$10110,MATCH($L206,'Bin Analysis'!$L$3:$L$10110,0),MATCH(P$5,'Bin Analysis'!$C$2:$S$2,0))," ")))))</f>
        <v xml:space="preserve"> </v>
      </c>
      <c r="Q206" s="70" t="str">
        <f>IF($L206=" "," ",(IF($M206=FALSE," ",(IF($M206&gt;0,INDEX('Bin Analysis'!$C$3:$S$10110,MATCH($L206,'Bin Analysis'!$L$3:$L$10110,0),MATCH(Q$5,'Bin Analysis'!$C$2:$S$2,0))," ")))))</f>
        <v xml:space="preserve"> </v>
      </c>
      <c r="R206" s="70" t="str">
        <f>IF($L206=" "," ",(IF($M206=FALSE," ",(IF($M206&gt;0,INDEX('Bin Analysis'!$C$3:$S$10110,MATCH($L206,'Bin Analysis'!$L$3:$L$10110,0),MATCH(R$5,'Bin Analysis'!$C$2:$S$2,0))," ")))))</f>
        <v xml:space="preserve"> </v>
      </c>
      <c r="S206" s="70" t="str">
        <f>IF($L206=" "," ",(IF($M206=FALSE," ",(IF($M206&gt;0,INDEX('Bin Analysis'!$C$3:$S$10110,MATCH($L206,'Bin Analysis'!$L$3:$L$10110,0),MATCH(S$5,'Bin Analysis'!$C$2:$S$2,0))," ")))))</f>
        <v xml:space="preserve"> </v>
      </c>
      <c r="T206" s="70" t="str">
        <f>Assignments!K205</f>
        <v/>
      </c>
      <c r="U206" s="70" t="str">
        <f>Assignments!L205</f>
        <v/>
      </c>
      <c r="V206" s="76" t="str">
        <f>Assignments!V205</f>
        <v/>
      </c>
    </row>
    <row r="207" spans="2:22" x14ac:dyDescent="0.55000000000000004">
      <c r="B207" s="52"/>
      <c r="E207" s="7"/>
      <c r="G207" s="40" t="str">
        <f>IFERROR('Data Transformation'!M205," ")</f>
        <v xml:space="preserve"> </v>
      </c>
      <c r="L207" s="68" t="str">
        <f t="shared" si="4"/>
        <v xml:space="preserve"> </v>
      </c>
      <c r="M207" s="69" t="str">
        <f>IF(L207=" "," ",(IF($L207&gt;0,INDEX('Bin Analysis'!$C$3:$S$10110,MATCH($L207,'Bin Analysis'!$L$3:$L$10110,0),MATCH(M$5,'Bin Analysis'!$C$2:$S$2,0))," ")))</f>
        <v xml:space="preserve"> </v>
      </c>
      <c r="N207" s="70" t="str">
        <f>IF($L207=" "," ",(IF($M207=FALSE," ",(IF($M207&gt;0,INDEX('Bin Analysis'!$C$3:$S$10110,MATCH($L207,'Bin Analysis'!$L$3:$L$10110,0),MATCH(N$5,'Bin Analysis'!$C$2:$S$2,0))," ")))))</f>
        <v xml:space="preserve"> </v>
      </c>
      <c r="O207" s="70" t="str">
        <f>IF($L207=" "," ",(IF($M207=FALSE," ",(IF($M207&gt;0,INDEX('Bin Analysis'!$C$3:$S$10110,MATCH($L207,'Bin Analysis'!$L$3:$L$10110,0),MATCH(O$5,'Bin Analysis'!$C$2:$S$2,0))," ")))))</f>
        <v xml:space="preserve"> </v>
      </c>
      <c r="P207" s="70" t="str">
        <f>IF($L207=" "," ",(IF($M207=FALSE," ",(IF($M207&gt;0,INDEX('Bin Analysis'!$C$3:$S$10110,MATCH($L207,'Bin Analysis'!$L$3:$L$10110,0),MATCH(P$5,'Bin Analysis'!$C$2:$S$2,0))," ")))))</f>
        <v xml:space="preserve"> </v>
      </c>
      <c r="Q207" s="70" t="str">
        <f>IF($L207=" "," ",(IF($M207=FALSE," ",(IF($M207&gt;0,INDEX('Bin Analysis'!$C$3:$S$10110,MATCH($L207,'Bin Analysis'!$L$3:$L$10110,0),MATCH(Q$5,'Bin Analysis'!$C$2:$S$2,0))," ")))))</f>
        <v xml:space="preserve"> </v>
      </c>
      <c r="R207" s="70" t="str">
        <f>IF($L207=" "," ",(IF($M207=FALSE," ",(IF($M207&gt;0,INDEX('Bin Analysis'!$C$3:$S$10110,MATCH($L207,'Bin Analysis'!$L$3:$L$10110,0),MATCH(R$5,'Bin Analysis'!$C$2:$S$2,0))," ")))))</f>
        <v xml:space="preserve"> </v>
      </c>
      <c r="S207" s="70" t="str">
        <f>IF($L207=" "," ",(IF($M207=FALSE," ",(IF($M207&gt;0,INDEX('Bin Analysis'!$C$3:$S$10110,MATCH($L207,'Bin Analysis'!$L$3:$L$10110,0),MATCH(S$5,'Bin Analysis'!$C$2:$S$2,0))," ")))))</f>
        <v xml:space="preserve"> </v>
      </c>
      <c r="T207" s="70" t="str">
        <f>Assignments!K206</f>
        <v/>
      </c>
      <c r="U207" s="70" t="str">
        <f>Assignments!L206</f>
        <v/>
      </c>
      <c r="V207" s="76" t="str">
        <f>Assignments!V206</f>
        <v/>
      </c>
    </row>
    <row r="208" spans="2:22" x14ac:dyDescent="0.55000000000000004">
      <c r="B208" s="52"/>
      <c r="E208" s="7"/>
      <c r="G208" s="40" t="str">
        <f>IFERROR('Data Transformation'!M206," ")</f>
        <v xml:space="preserve"> </v>
      </c>
      <c r="L208" s="68" t="str">
        <f t="shared" si="4"/>
        <v xml:space="preserve"> </v>
      </c>
      <c r="M208" s="69" t="str">
        <f>IF(L208=" "," ",(IF($L208&gt;0,INDEX('Bin Analysis'!$C$3:$S$10110,MATCH($L208,'Bin Analysis'!$L$3:$L$10110,0),MATCH(M$5,'Bin Analysis'!$C$2:$S$2,0))," ")))</f>
        <v xml:space="preserve"> </v>
      </c>
      <c r="N208" s="70" t="str">
        <f>IF($L208=" "," ",(IF($M208=FALSE," ",(IF($M208&gt;0,INDEX('Bin Analysis'!$C$3:$S$10110,MATCH($L208,'Bin Analysis'!$L$3:$L$10110,0),MATCH(N$5,'Bin Analysis'!$C$2:$S$2,0))," ")))))</f>
        <v xml:space="preserve"> </v>
      </c>
      <c r="O208" s="70" t="str">
        <f>IF($L208=" "," ",(IF($M208=FALSE," ",(IF($M208&gt;0,INDEX('Bin Analysis'!$C$3:$S$10110,MATCH($L208,'Bin Analysis'!$L$3:$L$10110,0),MATCH(O$5,'Bin Analysis'!$C$2:$S$2,0))," ")))))</f>
        <v xml:space="preserve"> </v>
      </c>
      <c r="P208" s="70" t="str">
        <f>IF($L208=" "," ",(IF($M208=FALSE," ",(IF($M208&gt;0,INDEX('Bin Analysis'!$C$3:$S$10110,MATCH($L208,'Bin Analysis'!$L$3:$L$10110,0),MATCH(P$5,'Bin Analysis'!$C$2:$S$2,0))," ")))))</f>
        <v xml:space="preserve"> </v>
      </c>
      <c r="Q208" s="70" t="str">
        <f>IF($L208=" "," ",(IF($M208=FALSE," ",(IF($M208&gt;0,INDEX('Bin Analysis'!$C$3:$S$10110,MATCH($L208,'Bin Analysis'!$L$3:$L$10110,0),MATCH(Q$5,'Bin Analysis'!$C$2:$S$2,0))," ")))))</f>
        <v xml:space="preserve"> </v>
      </c>
      <c r="R208" s="70" t="str">
        <f>IF($L208=" "," ",(IF($M208=FALSE," ",(IF($M208&gt;0,INDEX('Bin Analysis'!$C$3:$S$10110,MATCH($L208,'Bin Analysis'!$L$3:$L$10110,0),MATCH(R$5,'Bin Analysis'!$C$2:$S$2,0))," ")))))</f>
        <v xml:space="preserve"> </v>
      </c>
      <c r="S208" s="70" t="str">
        <f>IF($L208=" "," ",(IF($M208=FALSE," ",(IF($M208&gt;0,INDEX('Bin Analysis'!$C$3:$S$10110,MATCH($L208,'Bin Analysis'!$L$3:$L$10110,0),MATCH(S$5,'Bin Analysis'!$C$2:$S$2,0))," ")))))</f>
        <v xml:space="preserve"> </v>
      </c>
      <c r="T208" s="70" t="str">
        <f>Assignments!K207</f>
        <v/>
      </c>
      <c r="U208" s="70" t="str">
        <f>Assignments!L207</f>
        <v/>
      </c>
      <c r="V208" s="76" t="str">
        <f>Assignments!V207</f>
        <v/>
      </c>
    </row>
    <row r="209" spans="2:22" x14ac:dyDescent="0.55000000000000004">
      <c r="B209" s="52"/>
      <c r="E209" s="7"/>
      <c r="G209" s="40" t="str">
        <f>IFERROR('Data Transformation'!M207," ")</f>
        <v xml:space="preserve"> </v>
      </c>
      <c r="L209" s="68" t="str">
        <f t="shared" si="4"/>
        <v xml:space="preserve"> </v>
      </c>
      <c r="M209" s="69" t="str">
        <f>IF(L209=" "," ",(IF($L209&gt;0,INDEX('Bin Analysis'!$C$3:$S$10110,MATCH($L209,'Bin Analysis'!$L$3:$L$10110,0),MATCH(M$5,'Bin Analysis'!$C$2:$S$2,0))," ")))</f>
        <v xml:space="preserve"> </v>
      </c>
      <c r="N209" s="70" t="str">
        <f>IF($L209=" "," ",(IF($M209=FALSE," ",(IF($M209&gt;0,INDEX('Bin Analysis'!$C$3:$S$10110,MATCH($L209,'Bin Analysis'!$L$3:$L$10110,0),MATCH(N$5,'Bin Analysis'!$C$2:$S$2,0))," ")))))</f>
        <v xml:space="preserve"> </v>
      </c>
      <c r="O209" s="70" t="str">
        <f>IF($L209=" "," ",(IF($M209=FALSE," ",(IF($M209&gt;0,INDEX('Bin Analysis'!$C$3:$S$10110,MATCH($L209,'Bin Analysis'!$L$3:$L$10110,0),MATCH(O$5,'Bin Analysis'!$C$2:$S$2,0))," ")))))</f>
        <v xml:space="preserve"> </v>
      </c>
      <c r="P209" s="70" t="str">
        <f>IF($L209=" "," ",(IF($M209=FALSE," ",(IF($M209&gt;0,INDEX('Bin Analysis'!$C$3:$S$10110,MATCH($L209,'Bin Analysis'!$L$3:$L$10110,0),MATCH(P$5,'Bin Analysis'!$C$2:$S$2,0))," ")))))</f>
        <v xml:space="preserve"> </v>
      </c>
      <c r="Q209" s="70" t="str">
        <f>IF($L209=" "," ",(IF($M209=FALSE," ",(IF($M209&gt;0,INDEX('Bin Analysis'!$C$3:$S$10110,MATCH($L209,'Bin Analysis'!$L$3:$L$10110,0),MATCH(Q$5,'Bin Analysis'!$C$2:$S$2,0))," ")))))</f>
        <v xml:space="preserve"> </v>
      </c>
      <c r="R209" s="70" t="str">
        <f>IF($L209=" "," ",(IF($M209=FALSE," ",(IF($M209&gt;0,INDEX('Bin Analysis'!$C$3:$S$10110,MATCH($L209,'Bin Analysis'!$L$3:$L$10110,0),MATCH(R$5,'Bin Analysis'!$C$2:$S$2,0))," ")))))</f>
        <v xml:space="preserve"> </v>
      </c>
      <c r="S209" s="70" t="str">
        <f>IF($L209=" "," ",(IF($M209=FALSE," ",(IF($M209&gt;0,INDEX('Bin Analysis'!$C$3:$S$10110,MATCH($L209,'Bin Analysis'!$L$3:$L$10110,0),MATCH(S$5,'Bin Analysis'!$C$2:$S$2,0))," ")))))</f>
        <v xml:space="preserve"> </v>
      </c>
      <c r="T209" s="70" t="str">
        <f>Assignments!K208</f>
        <v/>
      </c>
      <c r="U209" s="70" t="str">
        <f>Assignments!L208</f>
        <v/>
      </c>
      <c r="V209" s="76" t="str">
        <f>Assignments!V208</f>
        <v/>
      </c>
    </row>
    <row r="210" spans="2:22" x14ac:dyDescent="0.55000000000000004">
      <c r="B210" s="52"/>
      <c r="E210" s="7"/>
      <c r="G210" s="40" t="str">
        <f>IFERROR('Data Transformation'!M208," ")</f>
        <v xml:space="preserve"> </v>
      </c>
      <c r="L210" s="68" t="str">
        <f t="shared" si="4"/>
        <v xml:space="preserve"> </v>
      </c>
      <c r="M210" s="69" t="str">
        <f>IF(L210=" "," ",(IF($L210&gt;0,INDEX('Bin Analysis'!$C$3:$S$10110,MATCH($L210,'Bin Analysis'!$L$3:$L$10110,0),MATCH(M$5,'Bin Analysis'!$C$2:$S$2,0))," ")))</f>
        <v xml:space="preserve"> </v>
      </c>
      <c r="N210" s="70" t="str">
        <f>IF($L210=" "," ",(IF($M210=FALSE," ",(IF($M210&gt;0,INDEX('Bin Analysis'!$C$3:$S$10110,MATCH($L210,'Bin Analysis'!$L$3:$L$10110,0),MATCH(N$5,'Bin Analysis'!$C$2:$S$2,0))," ")))))</f>
        <v xml:space="preserve"> </v>
      </c>
      <c r="O210" s="70" t="str">
        <f>IF($L210=" "," ",(IF($M210=FALSE," ",(IF($M210&gt;0,INDEX('Bin Analysis'!$C$3:$S$10110,MATCH($L210,'Bin Analysis'!$L$3:$L$10110,0),MATCH(O$5,'Bin Analysis'!$C$2:$S$2,0))," ")))))</f>
        <v xml:space="preserve"> </v>
      </c>
      <c r="P210" s="70" t="str">
        <f>IF($L210=" "," ",(IF($M210=FALSE," ",(IF($M210&gt;0,INDEX('Bin Analysis'!$C$3:$S$10110,MATCH($L210,'Bin Analysis'!$L$3:$L$10110,0),MATCH(P$5,'Bin Analysis'!$C$2:$S$2,0))," ")))))</f>
        <v xml:space="preserve"> </v>
      </c>
      <c r="Q210" s="70" t="str">
        <f>IF($L210=" "," ",(IF($M210=FALSE," ",(IF($M210&gt;0,INDEX('Bin Analysis'!$C$3:$S$10110,MATCH($L210,'Bin Analysis'!$L$3:$L$10110,0),MATCH(Q$5,'Bin Analysis'!$C$2:$S$2,0))," ")))))</f>
        <v xml:space="preserve"> </v>
      </c>
      <c r="R210" s="70" t="str">
        <f>IF($L210=" "," ",(IF($M210=FALSE," ",(IF($M210&gt;0,INDEX('Bin Analysis'!$C$3:$S$10110,MATCH($L210,'Bin Analysis'!$L$3:$L$10110,0),MATCH(R$5,'Bin Analysis'!$C$2:$S$2,0))," ")))))</f>
        <v xml:space="preserve"> </v>
      </c>
      <c r="S210" s="70" t="str">
        <f>IF($L210=" "," ",(IF($M210=FALSE," ",(IF($M210&gt;0,INDEX('Bin Analysis'!$C$3:$S$10110,MATCH($L210,'Bin Analysis'!$L$3:$L$10110,0),MATCH(S$5,'Bin Analysis'!$C$2:$S$2,0))," ")))))</f>
        <v xml:space="preserve"> </v>
      </c>
      <c r="T210" s="70" t="str">
        <f>Assignments!K209</f>
        <v/>
      </c>
      <c r="U210" s="70" t="str">
        <f>Assignments!L209</f>
        <v/>
      </c>
      <c r="V210" s="76" t="str">
        <f>Assignments!V209</f>
        <v/>
      </c>
    </row>
    <row r="211" spans="2:22" x14ac:dyDescent="0.55000000000000004">
      <c r="B211" s="52"/>
      <c r="E211" s="7"/>
      <c r="G211" s="40" t="str">
        <f>IFERROR('Data Transformation'!M209," ")</f>
        <v xml:space="preserve"> </v>
      </c>
      <c r="L211" s="68" t="str">
        <f t="shared" si="4"/>
        <v xml:space="preserve"> </v>
      </c>
      <c r="M211" s="69" t="str">
        <f>IF(L211=" "," ",(IF($L211&gt;0,INDEX('Bin Analysis'!$C$3:$S$10110,MATCH($L211,'Bin Analysis'!$L$3:$L$10110,0),MATCH(M$5,'Bin Analysis'!$C$2:$S$2,0))," ")))</f>
        <v xml:space="preserve"> </v>
      </c>
      <c r="N211" s="70" t="str">
        <f>IF($L211=" "," ",(IF($M211=FALSE," ",(IF($M211&gt;0,INDEX('Bin Analysis'!$C$3:$S$10110,MATCH($L211,'Bin Analysis'!$L$3:$L$10110,0),MATCH(N$5,'Bin Analysis'!$C$2:$S$2,0))," ")))))</f>
        <v xml:space="preserve"> </v>
      </c>
      <c r="O211" s="70" t="str">
        <f>IF($L211=" "," ",(IF($M211=FALSE," ",(IF($M211&gt;0,INDEX('Bin Analysis'!$C$3:$S$10110,MATCH($L211,'Bin Analysis'!$L$3:$L$10110,0),MATCH(O$5,'Bin Analysis'!$C$2:$S$2,0))," ")))))</f>
        <v xml:space="preserve"> </v>
      </c>
      <c r="P211" s="70" t="str">
        <f>IF($L211=" "," ",(IF($M211=FALSE," ",(IF($M211&gt;0,INDEX('Bin Analysis'!$C$3:$S$10110,MATCH($L211,'Bin Analysis'!$L$3:$L$10110,0),MATCH(P$5,'Bin Analysis'!$C$2:$S$2,0))," ")))))</f>
        <v xml:space="preserve"> </v>
      </c>
      <c r="Q211" s="70" t="str">
        <f>IF($L211=" "," ",(IF($M211=FALSE," ",(IF($M211&gt;0,INDEX('Bin Analysis'!$C$3:$S$10110,MATCH($L211,'Bin Analysis'!$L$3:$L$10110,0),MATCH(Q$5,'Bin Analysis'!$C$2:$S$2,0))," ")))))</f>
        <v xml:space="preserve"> </v>
      </c>
      <c r="R211" s="70" t="str">
        <f>IF($L211=" "," ",(IF($M211=FALSE," ",(IF($M211&gt;0,INDEX('Bin Analysis'!$C$3:$S$10110,MATCH($L211,'Bin Analysis'!$L$3:$L$10110,0),MATCH(R$5,'Bin Analysis'!$C$2:$S$2,0))," ")))))</f>
        <v xml:space="preserve"> </v>
      </c>
      <c r="S211" s="70" t="str">
        <f>IF($L211=" "," ",(IF($M211=FALSE," ",(IF($M211&gt;0,INDEX('Bin Analysis'!$C$3:$S$10110,MATCH($L211,'Bin Analysis'!$L$3:$L$10110,0),MATCH(S$5,'Bin Analysis'!$C$2:$S$2,0))," ")))))</f>
        <v xml:space="preserve"> </v>
      </c>
      <c r="T211" s="70" t="str">
        <f>Assignments!K210</f>
        <v/>
      </c>
      <c r="U211" s="70" t="str">
        <f>Assignments!L210</f>
        <v/>
      </c>
      <c r="V211" s="76" t="str">
        <f>Assignments!V210</f>
        <v/>
      </c>
    </row>
    <row r="212" spans="2:22" x14ac:dyDescent="0.55000000000000004">
      <c r="B212" s="52"/>
      <c r="E212" s="7"/>
      <c r="G212" s="40" t="str">
        <f>IFERROR('Data Transformation'!M210," ")</f>
        <v xml:space="preserve"> </v>
      </c>
      <c r="L212" s="68" t="str">
        <f t="shared" si="4"/>
        <v xml:space="preserve"> </v>
      </c>
      <c r="M212" s="69" t="str">
        <f>IF(L212=" "," ",(IF($L212&gt;0,INDEX('Bin Analysis'!$C$3:$S$10110,MATCH($L212,'Bin Analysis'!$L$3:$L$10110,0),MATCH(M$5,'Bin Analysis'!$C$2:$S$2,0))," ")))</f>
        <v xml:space="preserve"> </v>
      </c>
      <c r="N212" s="70" t="str">
        <f>IF($L212=" "," ",(IF($M212=FALSE," ",(IF($M212&gt;0,INDEX('Bin Analysis'!$C$3:$S$10110,MATCH($L212,'Bin Analysis'!$L$3:$L$10110,0),MATCH(N$5,'Bin Analysis'!$C$2:$S$2,0))," ")))))</f>
        <v xml:space="preserve"> </v>
      </c>
      <c r="O212" s="70" t="str">
        <f>IF($L212=" "," ",(IF($M212=FALSE," ",(IF($M212&gt;0,INDEX('Bin Analysis'!$C$3:$S$10110,MATCH($L212,'Bin Analysis'!$L$3:$L$10110,0),MATCH(O$5,'Bin Analysis'!$C$2:$S$2,0))," ")))))</f>
        <v xml:space="preserve"> </v>
      </c>
      <c r="P212" s="70" t="str">
        <f>IF($L212=" "," ",(IF($M212=FALSE," ",(IF($M212&gt;0,INDEX('Bin Analysis'!$C$3:$S$10110,MATCH($L212,'Bin Analysis'!$L$3:$L$10110,0),MATCH(P$5,'Bin Analysis'!$C$2:$S$2,0))," ")))))</f>
        <v xml:space="preserve"> </v>
      </c>
      <c r="Q212" s="70" t="str">
        <f>IF($L212=" "," ",(IF($M212=FALSE," ",(IF($M212&gt;0,INDEX('Bin Analysis'!$C$3:$S$10110,MATCH($L212,'Bin Analysis'!$L$3:$L$10110,0),MATCH(Q$5,'Bin Analysis'!$C$2:$S$2,0))," ")))))</f>
        <v xml:space="preserve"> </v>
      </c>
      <c r="R212" s="70" t="str">
        <f>IF($L212=" "," ",(IF($M212=FALSE," ",(IF($M212&gt;0,INDEX('Bin Analysis'!$C$3:$S$10110,MATCH($L212,'Bin Analysis'!$L$3:$L$10110,0),MATCH(R$5,'Bin Analysis'!$C$2:$S$2,0))," ")))))</f>
        <v xml:space="preserve"> </v>
      </c>
      <c r="S212" s="70" t="str">
        <f>IF($L212=" "," ",(IF($M212=FALSE," ",(IF($M212&gt;0,INDEX('Bin Analysis'!$C$3:$S$10110,MATCH($L212,'Bin Analysis'!$L$3:$L$10110,0),MATCH(S$5,'Bin Analysis'!$C$2:$S$2,0))," ")))))</f>
        <v xml:space="preserve"> </v>
      </c>
      <c r="T212" s="70" t="str">
        <f>Assignments!K211</f>
        <v/>
      </c>
      <c r="U212" s="70" t="str">
        <f>Assignments!L211</f>
        <v/>
      </c>
      <c r="V212" s="76" t="str">
        <f>Assignments!V211</f>
        <v/>
      </c>
    </row>
    <row r="213" spans="2:22" x14ac:dyDescent="0.55000000000000004">
      <c r="B213" s="6"/>
      <c r="E213" s="7"/>
      <c r="G213" s="40" t="str">
        <f>IFERROR('Data Transformation'!M211," ")</f>
        <v xml:space="preserve"> </v>
      </c>
      <c r="L213" s="68" t="str">
        <f t="shared" si="4"/>
        <v xml:space="preserve"> </v>
      </c>
      <c r="M213" s="69" t="str">
        <f>IF(L213=" "," ",(IF($L213&gt;0,INDEX('Bin Analysis'!$C$3:$S$10110,MATCH($L213,'Bin Analysis'!$L$3:$L$10110,0),MATCH(M$5,'Bin Analysis'!$C$2:$S$2,0))," ")))</f>
        <v xml:space="preserve"> </v>
      </c>
      <c r="N213" s="70" t="str">
        <f>IF($L213=" "," ",(IF($M213=FALSE," ",(IF($M213&gt;0,INDEX('Bin Analysis'!$C$3:$S$10110,MATCH($L213,'Bin Analysis'!$L$3:$L$10110,0),MATCH(N$5,'Bin Analysis'!$C$2:$S$2,0))," ")))))</f>
        <v xml:space="preserve"> </v>
      </c>
      <c r="O213" s="70" t="str">
        <f>IF($L213=" "," ",(IF($M213=FALSE," ",(IF($M213&gt;0,INDEX('Bin Analysis'!$C$3:$S$10110,MATCH($L213,'Bin Analysis'!$L$3:$L$10110,0),MATCH(O$5,'Bin Analysis'!$C$2:$S$2,0))," ")))))</f>
        <v xml:space="preserve"> </v>
      </c>
      <c r="P213" s="70" t="str">
        <f>IF($L213=" "," ",(IF($M213=FALSE," ",(IF($M213&gt;0,INDEX('Bin Analysis'!$C$3:$S$10110,MATCH($L213,'Bin Analysis'!$L$3:$L$10110,0),MATCH(P$5,'Bin Analysis'!$C$2:$S$2,0))," ")))))</f>
        <v xml:space="preserve"> </v>
      </c>
      <c r="Q213" s="70" t="str">
        <f>IF($L213=" "," ",(IF($M213=FALSE," ",(IF($M213&gt;0,INDEX('Bin Analysis'!$C$3:$S$10110,MATCH($L213,'Bin Analysis'!$L$3:$L$10110,0),MATCH(Q$5,'Bin Analysis'!$C$2:$S$2,0))," ")))))</f>
        <v xml:space="preserve"> </v>
      </c>
      <c r="R213" s="70" t="str">
        <f>IF($L213=" "," ",(IF($M213=FALSE," ",(IF($M213&gt;0,INDEX('Bin Analysis'!$C$3:$S$10110,MATCH($L213,'Bin Analysis'!$L$3:$L$10110,0),MATCH(R$5,'Bin Analysis'!$C$2:$S$2,0))," ")))))</f>
        <v xml:space="preserve"> </v>
      </c>
      <c r="S213" s="70" t="str">
        <f>IF($L213=" "," ",(IF($M213=FALSE," ",(IF($M213&gt;0,INDEX('Bin Analysis'!$C$3:$S$10110,MATCH($L213,'Bin Analysis'!$L$3:$L$10110,0),MATCH(S$5,'Bin Analysis'!$C$2:$S$2,0))," ")))))</f>
        <v xml:space="preserve"> </v>
      </c>
      <c r="T213" s="70" t="str">
        <f>Assignments!K212</f>
        <v/>
      </c>
      <c r="U213" s="70" t="str">
        <f>Assignments!L212</f>
        <v/>
      </c>
      <c r="V213" s="76" t="str">
        <f>Assignments!V212</f>
        <v/>
      </c>
    </row>
    <row r="214" spans="2:22" x14ac:dyDescent="0.55000000000000004">
      <c r="B214" s="6"/>
      <c r="E214" s="7"/>
      <c r="G214" s="40" t="str">
        <f>IFERROR('Data Transformation'!M212," ")</f>
        <v xml:space="preserve"> </v>
      </c>
      <c r="L214" s="68" t="str">
        <f t="shared" si="4"/>
        <v xml:space="preserve"> </v>
      </c>
      <c r="M214" s="69" t="str">
        <f>IF(L214=" "," ",(IF($L214&gt;0,INDEX('Bin Analysis'!$C$3:$S$10110,MATCH($L214,'Bin Analysis'!$L$3:$L$10110,0),MATCH(M$5,'Bin Analysis'!$C$2:$S$2,0))," ")))</f>
        <v xml:space="preserve"> </v>
      </c>
      <c r="N214" s="70" t="str">
        <f>IF($L214=" "," ",(IF($M214=FALSE," ",(IF($M214&gt;0,INDEX('Bin Analysis'!$C$3:$S$10110,MATCH($L214,'Bin Analysis'!$L$3:$L$10110,0),MATCH(N$5,'Bin Analysis'!$C$2:$S$2,0))," ")))))</f>
        <v xml:space="preserve"> </v>
      </c>
      <c r="O214" s="70" t="str">
        <f>IF($L214=" "," ",(IF($M214=FALSE," ",(IF($M214&gt;0,INDEX('Bin Analysis'!$C$3:$S$10110,MATCH($L214,'Bin Analysis'!$L$3:$L$10110,0),MATCH(O$5,'Bin Analysis'!$C$2:$S$2,0))," ")))))</f>
        <v xml:space="preserve"> </v>
      </c>
      <c r="P214" s="70" t="str">
        <f>IF($L214=" "," ",(IF($M214=FALSE," ",(IF($M214&gt;0,INDEX('Bin Analysis'!$C$3:$S$10110,MATCH($L214,'Bin Analysis'!$L$3:$L$10110,0),MATCH(P$5,'Bin Analysis'!$C$2:$S$2,0))," ")))))</f>
        <v xml:space="preserve"> </v>
      </c>
      <c r="Q214" s="70" t="str">
        <f>IF($L214=" "," ",(IF($M214=FALSE," ",(IF($M214&gt;0,INDEX('Bin Analysis'!$C$3:$S$10110,MATCH($L214,'Bin Analysis'!$L$3:$L$10110,0),MATCH(Q$5,'Bin Analysis'!$C$2:$S$2,0))," ")))))</f>
        <v xml:space="preserve"> </v>
      </c>
      <c r="R214" s="70" t="str">
        <f>IF($L214=" "," ",(IF($M214=FALSE," ",(IF($M214&gt;0,INDEX('Bin Analysis'!$C$3:$S$10110,MATCH($L214,'Bin Analysis'!$L$3:$L$10110,0),MATCH(R$5,'Bin Analysis'!$C$2:$S$2,0))," ")))))</f>
        <v xml:space="preserve"> </v>
      </c>
      <c r="S214" s="70" t="str">
        <f>IF($L214=" "," ",(IF($M214=FALSE," ",(IF($M214&gt;0,INDEX('Bin Analysis'!$C$3:$S$10110,MATCH($L214,'Bin Analysis'!$L$3:$L$10110,0),MATCH(S$5,'Bin Analysis'!$C$2:$S$2,0))," ")))))</f>
        <v xml:space="preserve"> </v>
      </c>
      <c r="T214" s="70" t="str">
        <f>Assignments!K213</f>
        <v/>
      </c>
      <c r="U214" s="70" t="str">
        <f>Assignments!L213</f>
        <v/>
      </c>
      <c r="V214" s="76" t="str">
        <f>Assignments!V213</f>
        <v/>
      </c>
    </row>
    <row r="215" spans="2:22" x14ac:dyDescent="0.55000000000000004">
      <c r="B215" s="6"/>
      <c r="E215" s="7"/>
      <c r="G215" s="40" t="str">
        <f>IFERROR('Data Transformation'!M213," ")</f>
        <v xml:space="preserve"> </v>
      </c>
      <c r="L215" s="68" t="str">
        <f t="shared" si="4"/>
        <v xml:space="preserve"> </v>
      </c>
      <c r="M215" s="69" t="str">
        <f>IF(L215=" "," ",(IF($L215&gt;0,INDEX('Bin Analysis'!$C$3:$S$10110,MATCH($L215,'Bin Analysis'!$L$3:$L$10110,0),MATCH(M$5,'Bin Analysis'!$C$2:$S$2,0))," ")))</f>
        <v xml:space="preserve"> </v>
      </c>
      <c r="N215" s="70" t="str">
        <f>IF($L215=" "," ",(IF($M215=FALSE," ",(IF($M215&gt;0,INDEX('Bin Analysis'!$C$3:$S$10110,MATCH($L215,'Bin Analysis'!$L$3:$L$10110,0),MATCH(N$5,'Bin Analysis'!$C$2:$S$2,0))," ")))))</f>
        <v xml:space="preserve"> </v>
      </c>
      <c r="O215" s="70" t="str">
        <f>IF($L215=" "," ",(IF($M215=FALSE," ",(IF($M215&gt;0,INDEX('Bin Analysis'!$C$3:$S$10110,MATCH($L215,'Bin Analysis'!$L$3:$L$10110,0),MATCH(O$5,'Bin Analysis'!$C$2:$S$2,0))," ")))))</f>
        <v xml:space="preserve"> </v>
      </c>
      <c r="P215" s="70" t="str">
        <f>IF($L215=" "," ",(IF($M215=FALSE," ",(IF($M215&gt;0,INDEX('Bin Analysis'!$C$3:$S$10110,MATCH($L215,'Bin Analysis'!$L$3:$L$10110,0),MATCH(P$5,'Bin Analysis'!$C$2:$S$2,0))," ")))))</f>
        <v xml:space="preserve"> </v>
      </c>
      <c r="Q215" s="70" t="str">
        <f>IF($L215=" "," ",(IF($M215=FALSE," ",(IF($M215&gt;0,INDEX('Bin Analysis'!$C$3:$S$10110,MATCH($L215,'Bin Analysis'!$L$3:$L$10110,0),MATCH(Q$5,'Bin Analysis'!$C$2:$S$2,0))," ")))))</f>
        <v xml:space="preserve"> </v>
      </c>
      <c r="R215" s="70" t="str">
        <f>IF($L215=" "," ",(IF($M215=FALSE," ",(IF($M215&gt;0,INDEX('Bin Analysis'!$C$3:$S$10110,MATCH($L215,'Bin Analysis'!$L$3:$L$10110,0),MATCH(R$5,'Bin Analysis'!$C$2:$S$2,0))," ")))))</f>
        <v xml:space="preserve"> </v>
      </c>
      <c r="S215" s="70" t="str">
        <f>IF($L215=" "," ",(IF($M215=FALSE," ",(IF($M215&gt;0,INDEX('Bin Analysis'!$C$3:$S$10110,MATCH($L215,'Bin Analysis'!$L$3:$L$10110,0),MATCH(S$5,'Bin Analysis'!$C$2:$S$2,0))," ")))))</f>
        <v xml:space="preserve"> </v>
      </c>
      <c r="T215" s="70" t="str">
        <f>Assignments!K214</f>
        <v/>
      </c>
      <c r="U215" s="70" t="str">
        <f>Assignments!L214</f>
        <v/>
      </c>
      <c r="V215" s="76" t="str">
        <f>Assignments!V214</f>
        <v/>
      </c>
    </row>
    <row r="216" spans="2:22" x14ac:dyDescent="0.55000000000000004">
      <c r="B216" s="6"/>
      <c r="E216" s="7"/>
      <c r="G216" s="40" t="str">
        <f>IFERROR('Data Transformation'!M214," ")</f>
        <v xml:space="preserve"> </v>
      </c>
      <c r="L216" s="68" t="str">
        <f t="shared" si="4"/>
        <v xml:space="preserve"> </v>
      </c>
      <c r="M216" s="69" t="str">
        <f>IF(L216=" "," ",(IF($L216&gt;0,INDEX('Bin Analysis'!$C$3:$S$10110,MATCH($L216,'Bin Analysis'!$L$3:$L$10110,0),MATCH(M$5,'Bin Analysis'!$C$2:$S$2,0))," ")))</f>
        <v xml:space="preserve"> </v>
      </c>
      <c r="N216" s="70" t="str">
        <f>IF($L216=" "," ",(IF($M216=FALSE," ",(IF($M216&gt;0,INDEX('Bin Analysis'!$C$3:$S$10110,MATCH($L216,'Bin Analysis'!$L$3:$L$10110,0),MATCH(N$5,'Bin Analysis'!$C$2:$S$2,0))," ")))))</f>
        <v xml:space="preserve"> </v>
      </c>
      <c r="O216" s="70" t="str">
        <f>IF($L216=" "," ",(IF($M216=FALSE," ",(IF($M216&gt;0,INDEX('Bin Analysis'!$C$3:$S$10110,MATCH($L216,'Bin Analysis'!$L$3:$L$10110,0),MATCH(O$5,'Bin Analysis'!$C$2:$S$2,0))," ")))))</f>
        <v xml:space="preserve"> </v>
      </c>
      <c r="P216" s="70" t="str">
        <f>IF($L216=" "," ",(IF($M216=FALSE," ",(IF($M216&gt;0,INDEX('Bin Analysis'!$C$3:$S$10110,MATCH($L216,'Bin Analysis'!$L$3:$L$10110,0),MATCH(P$5,'Bin Analysis'!$C$2:$S$2,0))," ")))))</f>
        <v xml:space="preserve"> </v>
      </c>
      <c r="Q216" s="70" t="str">
        <f>IF($L216=" "," ",(IF($M216=FALSE," ",(IF($M216&gt;0,INDEX('Bin Analysis'!$C$3:$S$10110,MATCH($L216,'Bin Analysis'!$L$3:$L$10110,0),MATCH(Q$5,'Bin Analysis'!$C$2:$S$2,0))," ")))))</f>
        <v xml:space="preserve"> </v>
      </c>
      <c r="R216" s="70" t="str">
        <f>IF($L216=" "," ",(IF($M216=FALSE," ",(IF($M216&gt;0,INDEX('Bin Analysis'!$C$3:$S$10110,MATCH($L216,'Bin Analysis'!$L$3:$L$10110,0),MATCH(R$5,'Bin Analysis'!$C$2:$S$2,0))," ")))))</f>
        <v xml:space="preserve"> </v>
      </c>
      <c r="S216" s="70" t="str">
        <f>IF($L216=" "," ",(IF($M216=FALSE," ",(IF($M216&gt;0,INDEX('Bin Analysis'!$C$3:$S$10110,MATCH($L216,'Bin Analysis'!$L$3:$L$10110,0),MATCH(S$5,'Bin Analysis'!$C$2:$S$2,0))," ")))))</f>
        <v xml:space="preserve"> </v>
      </c>
      <c r="T216" s="70" t="str">
        <f>Assignments!K215</f>
        <v/>
      </c>
      <c r="U216" s="70" t="str">
        <f>Assignments!L215</f>
        <v/>
      </c>
      <c r="V216" s="76" t="str">
        <f>Assignments!V215</f>
        <v/>
      </c>
    </row>
    <row r="217" spans="2:22" x14ac:dyDescent="0.55000000000000004">
      <c r="B217" s="6"/>
      <c r="E217" s="7"/>
      <c r="G217" s="40" t="str">
        <f>IFERROR('Data Transformation'!M215," ")</f>
        <v xml:space="preserve"> </v>
      </c>
      <c r="L217" s="68" t="str">
        <f t="shared" si="4"/>
        <v xml:space="preserve"> </v>
      </c>
      <c r="M217" s="69" t="str">
        <f>IF(L217=" "," ",(IF($L217&gt;0,INDEX('Bin Analysis'!$C$3:$S$10110,MATCH($L217,'Bin Analysis'!$L$3:$L$10110,0),MATCH(M$5,'Bin Analysis'!$C$2:$S$2,0))," ")))</f>
        <v xml:space="preserve"> </v>
      </c>
      <c r="N217" s="70" t="str">
        <f>IF($L217=" "," ",(IF($M217=FALSE," ",(IF($M217&gt;0,INDEX('Bin Analysis'!$C$3:$S$10110,MATCH($L217,'Bin Analysis'!$L$3:$L$10110,0),MATCH(N$5,'Bin Analysis'!$C$2:$S$2,0))," ")))))</f>
        <v xml:space="preserve"> </v>
      </c>
      <c r="O217" s="70" t="str">
        <f>IF($L217=" "," ",(IF($M217=FALSE," ",(IF($M217&gt;0,INDEX('Bin Analysis'!$C$3:$S$10110,MATCH($L217,'Bin Analysis'!$L$3:$L$10110,0),MATCH(O$5,'Bin Analysis'!$C$2:$S$2,0))," ")))))</f>
        <v xml:space="preserve"> </v>
      </c>
      <c r="P217" s="70" t="str">
        <f>IF($L217=" "," ",(IF($M217=FALSE," ",(IF($M217&gt;0,INDEX('Bin Analysis'!$C$3:$S$10110,MATCH($L217,'Bin Analysis'!$L$3:$L$10110,0),MATCH(P$5,'Bin Analysis'!$C$2:$S$2,0))," ")))))</f>
        <v xml:space="preserve"> </v>
      </c>
      <c r="Q217" s="70" t="str">
        <f>IF($L217=" "," ",(IF($M217=FALSE," ",(IF($M217&gt;0,INDEX('Bin Analysis'!$C$3:$S$10110,MATCH($L217,'Bin Analysis'!$L$3:$L$10110,0),MATCH(Q$5,'Bin Analysis'!$C$2:$S$2,0))," ")))))</f>
        <v xml:space="preserve"> </v>
      </c>
      <c r="R217" s="70" t="str">
        <f>IF($L217=" "," ",(IF($M217=FALSE," ",(IF($M217&gt;0,INDEX('Bin Analysis'!$C$3:$S$10110,MATCH($L217,'Bin Analysis'!$L$3:$L$10110,0),MATCH(R$5,'Bin Analysis'!$C$2:$S$2,0))," ")))))</f>
        <v xml:space="preserve"> </v>
      </c>
      <c r="S217" s="70" t="str">
        <f>IF($L217=" "," ",(IF($M217=FALSE," ",(IF($M217&gt;0,INDEX('Bin Analysis'!$C$3:$S$10110,MATCH($L217,'Bin Analysis'!$L$3:$L$10110,0),MATCH(S$5,'Bin Analysis'!$C$2:$S$2,0))," ")))))</f>
        <v xml:space="preserve"> </v>
      </c>
      <c r="T217" s="70" t="str">
        <f>Assignments!K216</f>
        <v/>
      </c>
      <c r="U217" s="70" t="str">
        <f>Assignments!L216</f>
        <v/>
      </c>
      <c r="V217" s="76" t="str">
        <f>Assignments!V216</f>
        <v/>
      </c>
    </row>
    <row r="218" spans="2:22" x14ac:dyDescent="0.55000000000000004">
      <c r="B218" s="6"/>
      <c r="E218" s="7"/>
      <c r="G218" s="40" t="str">
        <f>IFERROR('Data Transformation'!M216," ")</f>
        <v xml:space="preserve"> </v>
      </c>
      <c r="L218" s="68" t="str">
        <f t="shared" si="4"/>
        <v xml:space="preserve"> </v>
      </c>
      <c r="M218" s="69" t="str">
        <f>IF(L218=" "," ",(IF($L218&gt;0,INDEX('Bin Analysis'!$C$3:$S$10110,MATCH($L218,'Bin Analysis'!$L$3:$L$10110,0),MATCH(M$5,'Bin Analysis'!$C$2:$S$2,0))," ")))</f>
        <v xml:space="preserve"> </v>
      </c>
      <c r="N218" s="70" t="str">
        <f>IF($L218=" "," ",(IF($M218=FALSE," ",(IF($M218&gt;0,INDEX('Bin Analysis'!$C$3:$S$10110,MATCH($L218,'Bin Analysis'!$L$3:$L$10110,0),MATCH(N$5,'Bin Analysis'!$C$2:$S$2,0))," ")))))</f>
        <v xml:space="preserve"> </v>
      </c>
      <c r="O218" s="70" t="str">
        <f>IF($L218=" "," ",(IF($M218=FALSE," ",(IF($M218&gt;0,INDEX('Bin Analysis'!$C$3:$S$10110,MATCH($L218,'Bin Analysis'!$L$3:$L$10110,0),MATCH(O$5,'Bin Analysis'!$C$2:$S$2,0))," ")))))</f>
        <v xml:space="preserve"> </v>
      </c>
      <c r="P218" s="70" t="str">
        <f>IF($L218=" "," ",(IF($M218=FALSE," ",(IF($M218&gt;0,INDEX('Bin Analysis'!$C$3:$S$10110,MATCH($L218,'Bin Analysis'!$L$3:$L$10110,0),MATCH(P$5,'Bin Analysis'!$C$2:$S$2,0))," ")))))</f>
        <v xml:space="preserve"> </v>
      </c>
      <c r="Q218" s="70" t="str">
        <f>IF($L218=" "," ",(IF($M218=FALSE," ",(IF($M218&gt;0,INDEX('Bin Analysis'!$C$3:$S$10110,MATCH($L218,'Bin Analysis'!$L$3:$L$10110,0),MATCH(Q$5,'Bin Analysis'!$C$2:$S$2,0))," ")))))</f>
        <v xml:space="preserve"> </v>
      </c>
      <c r="R218" s="70" t="str">
        <f>IF($L218=" "," ",(IF($M218=FALSE," ",(IF($M218&gt;0,INDEX('Bin Analysis'!$C$3:$S$10110,MATCH($L218,'Bin Analysis'!$L$3:$L$10110,0),MATCH(R$5,'Bin Analysis'!$C$2:$S$2,0))," ")))))</f>
        <v xml:space="preserve"> </v>
      </c>
      <c r="S218" s="70" t="str">
        <f>IF($L218=" "," ",(IF($M218=FALSE," ",(IF($M218&gt;0,INDEX('Bin Analysis'!$C$3:$S$10110,MATCH($L218,'Bin Analysis'!$L$3:$L$10110,0),MATCH(S$5,'Bin Analysis'!$C$2:$S$2,0))," ")))))</f>
        <v xml:space="preserve"> </v>
      </c>
      <c r="T218" s="70" t="str">
        <f>Assignments!K217</f>
        <v/>
      </c>
      <c r="U218" s="70" t="str">
        <f>Assignments!L217</f>
        <v/>
      </c>
      <c r="V218" s="76" t="str">
        <f>Assignments!V217</f>
        <v/>
      </c>
    </row>
    <row r="219" spans="2:22" x14ac:dyDescent="0.55000000000000004">
      <c r="B219" s="6"/>
      <c r="E219" s="7"/>
      <c r="G219" s="40" t="str">
        <f>IFERROR('Data Transformation'!M217," ")</f>
        <v xml:space="preserve"> </v>
      </c>
      <c r="L219" s="68" t="str">
        <f t="shared" si="4"/>
        <v xml:space="preserve"> </v>
      </c>
      <c r="M219" s="69" t="str">
        <f>IF(L219=" "," ",(IF($L219&gt;0,INDEX('Bin Analysis'!$C$3:$S$10110,MATCH($L219,'Bin Analysis'!$L$3:$L$10110,0),MATCH(M$5,'Bin Analysis'!$C$2:$S$2,0))," ")))</f>
        <v xml:space="preserve"> </v>
      </c>
      <c r="N219" s="70" t="str">
        <f>IF($L219=" "," ",(IF($M219=FALSE," ",(IF($M219&gt;0,INDEX('Bin Analysis'!$C$3:$S$10110,MATCH($L219,'Bin Analysis'!$L$3:$L$10110,0),MATCH(N$5,'Bin Analysis'!$C$2:$S$2,0))," ")))))</f>
        <v xml:space="preserve"> </v>
      </c>
      <c r="O219" s="70" t="str">
        <f>IF($L219=" "," ",(IF($M219=FALSE," ",(IF($M219&gt;0,INDEX('Bin Analysis'!$C$3:$S$10110,MATCH($L219,'Bin Analysis'!$L$3:$L$10110,0),MATCH(O$5,'Bin Analysis'!$C$2:$S$2,0))," ")))))</f>
        <v xml:space="preserve"> </v>
      </c>
      <c r="P219" s="70" t="str">
        <f>IF($L219=" "," ",(IF($M219=FALSE," ",(IF($M219&gt;0,INDEX('Bin Analysis'!$C$3:$S$10110,MATCH($L219,'Bin Analysis'!$L$3:$L$10110,0),MATCH(P$5,'Bin Analysis'!$C$2:$S$2,0))," ")))))</f>
        <v xml:space="preserve"> </v>
      </c>
      <c r="Q219" s="70" t="str">
        <f>IF($L219=" "," ",(IF($M219=FALSE," ",(IF($M219&gt;0,INDEX('Bin Analysis'!$C$3:$S$10110,MATCH($L219,'Bin Analysis'!$L$3:$L$10110,0),MATCH(Q$5,'Bin Analysis'!$C$2:$S$2,0))," ")))))</f>
        <v xml:space="preserve"> </v>
      </c>
      <c r="R219" s="70" t="str">
        <f>IF($L219=" "," ",(IF($M219=FALSE," ",(IF($M219&gt;0,INDEX('Bin Analysis'!$C$3:$S$10110,MATCH($L219,'Bin Analysis'!$L$3:$L$10110,0),MATCH(R$5,'Bin Analysis'!$C$2:$S$2,0))," ")))))</f>
        <v xml:space="preserve"> </v>
      </c>
      <c r="S219" s="70" t="str">
        <f>IF($L219=" "," ",(IF($M219=FALSE," ",(IF($M219&gt;0,INDEX('Bin Analysis'!$C$3:$S$10110,MATCH($L219,'Bin Analysis'!$L$3:$L$10110,0),MATCH(S$5,'Bin Analysis'!$C$2:$S$2,0))," ")))))</f>
        <v xml:space="preserve"> </v>
      </c>
      <c r="T219" s="70" t="str">
        <f>Assignments!K218</f>
        <v/>
      </c>
      <c r="U219" s="70" t="str">
        <f>Assignments!L218</f>
        <v/>
      </c>
      <c r="V219" s="76" t="str">
        <f>Assignments!V218</f>
        <v/>
      </c>
    </row>
    <row r="220" spans="2:22" x14ac:dyDescent="0.55000000000000004">
      <c r="B220" s="6"/>
      <c r="E220" s="7"/>
      <c r="G220" s="40" t="str">
        <f>IFERROR('Data Transformation'!M218," ")</f>
        <v xml:space="preserve"> </v>
      </c>
      <c r="L220" s="68" t="str">
        <f t="shared" si="4"/>
        <v xml:space="preserve"> </v>
      </c>
      <c r="M220" s="69" t="str">
        <f>IF(L220=" "," ",(IF($L220&gt;0,INDEX('Bin Analysis'!$C$3:$S$10110,MATCH($L220,'Bin Analysis'!$L$3:$L$10110,0),MATCH(M$5,'Bin Analysis'!$C$2:$S$2,0))," ")))</f>
        <v xml:space="preserve"> </v>
      </c>
      <c r="N220" s="70" t="str">
        <f>IF($L220=" "," ",(IF($M220=FALSE," ",(IF($M220&gt;0,INDEX('Bin Analysis'!$C$3:$S$10110,MATCH($L220,'Bin Analysis'!$L$3:$L$10110,0),MATCH(N$5,'Bin Analysis'!$C$2:$S$2,0))," ")))))</f>
        <v xml:space="preserve"> </v>
      </c>
      <c r="O220" s="70" t="str">
        <f>IF($L220=" "," ",(IF($M220=FALSE," ",(IF($M220&gt;0,INDEX('Bin Analysis'!$C$3:$S$10110,MATCH($L220,'Bin Analysis'!$L$3:$L$10110,0),MATCH(O$5,'Bin Analysis'!$C$2:$S$2,0))," ")))))</f>
        <v xml:space="preserve"> </v>
      </c>
      <c r="P220" s="70" t="str">
        <f>IF($L220=" "," ",(IF($M220=FALSE," ",(IF($M220&gt;0,INDEX('Bin Analysis'!$C$3:$S$10110,MATCH($L220,'Bin Analysis'!$L$3:$L$10110,0),MATCH(P$5,'Bin Analysis'!$C$2:$S$2,0))," ")))))</f>
        <v xml:space="preserve"> </v>
      </c>
      <c r="Q220" s="70" t="str">
        <f>IF($L220=" "," ",(IF($M220=FALSE," ",(IF($M220&gt;0,INDEX('Bin Analysis'!$C$3:$S$10110,MATCH($L220,'Bin Analysis'!$L$3:$L$10110,0),MATCH(Q$5,'Bin Analysis'!$C$2:$S$2,0))," ")))))</f>
        <v xml:space="preserve"> </v>
      </c>
      <c r="R220" s="70" t="str">
        <f>IF($L220=" "," ",(IF($M220=FALSE," ",(IF($M220&gt;0,INDEX('Bin Analysis'!$C$3:$S$10110,MATCH($L220,'Bin Analysis'!$L$3:$L$10110,0),MATCH(R$5,'Bin Analysis'!$C$2:$S$2,0))," ")))))</f>
        <v xml:space="preserve"> </v>
      </c>
      <c r="S220" s="70" t="str">
        <f>IF($L220=" "," ",(IF($M220=FALSE," ",(IF($M220&gt;0,INDEX('Bin Analysis'!$C$3:$S$10110,MATCH($L220,'Bin Analysis'!$L$3:$L$10110,0),MATCH(S$5,'Bin Analysis'!$C$2:$S$2,0))," ")))))</f>
        <v xml:space="preserve"> </v>
      </c>
      <c r="T220" s="70" t="str">
        <f>Assignments!K219</f>
        <v/>
      </c>
      <c r="U220" s="70" t="str">
        <f>Assignments!L219</f>
        <v/>
      </c>
      <c r="V220" s="76" t="str">
        <f>Assignments!V219</f>
        <v/>
      </c>
    </row>
    <row r="221" spans="2:22" x14ac:dyDescent="0.55000000000000004">
      <c r="B221" s="6"/>
      <c r="E221" s="7"/>
      <c r="G221" s="40" t="str">
        <f>IFERROR('Data Transformation'!M219," ")</f>
        <v xml:space="preserve"> </v>
      </c>
      <c r="L221" s="68" t="str">
        <f t="shared" si="4"/>
        <v xml:space="preserve"> </v>
      </c>
      <c r="M221" s="69" t="str">
        <f>IF(L221=" "," ",(IF($L221&gt;0,INDEX('Bin Analysis'!$C$3:$S$10110,MATCH($L221,'Bin Analysis'!$L$3:$L$10110,0),MATCH(M$5,'Bin Analysis'!$C$2:$S$2,0))," ")))</f>
        <v xml:space="preserve"> </v>
      </c>
      <c r="N221" s="70" t="str">
        <f>IF($L221=" "," ",(IF($M221=FALSE," ",(IF($M221&gt;0,INDEX('Bin Analysis'!$C$3:$S$10110,MATCH($L221,'Bin Analysis'!$L$3:$L$10110,0),MATCH(N$5,'Bin Analysis'!$C$2:$S$2,0))," ")))))</f>
        <v xml:space="preserve"> </v>
      </c>
      <c r="O221" s="70" t="str">
        <f>IF($L221=" "," ",(IF($M221=FALSE," ",(IF($M221&gt;0,INDEX('Bin Analysis'!$C$3:$S$10110,MATCH($L221,'Bin Analysis'!$L$3:$L$10110,0),MATCH(O$5,'Bin Analysis'!$C$2:$S$2,0))," ")))))</f>
        <v xml:space="preserve"> </v>
      </c>
      <c r="P221" s="70" t="str">
        <f>IF($L221=" "," ",(IF($M221=FALSE," ",(IF($M221&gt;0,INDEX('Bin Analysis'!$C$3:$S$10110,MATCH($L221,'Bin Analysis'!$L$3:$L$10110,0),MATCH(P$5,'Bin Analysis'!$C$2:$S$2,0))," ")))))</f>
        <v xml:space="preserve"> </v>
      </c>
      <c r="Q221" s="70" t="str">
        <f>IF($L221=" "," ",(IF($M221=FALSE," ",(IF($M221&gt;0,INDEX('Bin Analysis'!$C$3:$S$10110,MATCH($L221,'Bin Analysis'!$L$3:$L$10110,0),MATCH(Q$5,'Bin Analysis'!$C$2:$S$2,0))," ")))))</f>
        <v xml:space="preserve"> </v>
      </c>
      <c r="R221" s="70" t="str">
        <f>IF($L221=" "," ",(IF($M221=FALSE," ",(IF($M221&gt;0,INDEX('Bin Analysis'!$C$3:$S$10110,MATCH($L221,'Bin Analysis'!$L$3:$L$10110,0),MATCH(R$5,'Bin Analysis'!$C$2:$S$2,0))," ")))))</f>
        <v xml:space="preserve"> </v>
      </c>
      <c r="S221" s="70" t="str">
        <f>IF($L221=" "," ",(IF($M221=FALSE," ",(IF($M221&gt;0,INDEX('Bin Analysis'!$C$3:$S$10110,MATCH($L221,'Bin Analysis'!$L$3:$L$10110,0),MATCH(S$5,'Bin Analysis'!$C$2:$S$2,0))," ")))))</f>
        <v xml:space="preserve"> </v>
      </c>
      <c r="T221" s="70" t="str">
        <f>Assignments!K220</f>
        <v/>
      </c>
      <c r="U221" s="70" t="str">
        <f>Assignments!L220</f>
        <v/>
      </c>
      <c r="V221" s="76" t="str">
        <f>Assignments!V220</f>
        <v/>
      </c>
    </row>
    <row r="222" spans="2:22" x14ac:dyDescent="0.55000000000000004">
      <c r="B222" s="6"/>
      <c r="E222" s="7"/>
      <c r="G222" s="40" t="str">
        <f>IFERROR('Data Transformation'!M220," ")</f>
        <v xml:space="preserve"> </v>
      </c>
      <c r="L222" s="68" t="str">
        <f t="shared" si="4"/>
        <v xml:space="preserve"> </v>
      </c>
      <c r="M222" s="69" t="str">
        <f>IF(L222=" "," ",(IF($L222&gt;0,INDEX('Bin Analysis'!$C$3:$S$10110,MATCH($L222,'Bin Analysis'!$L$3:$L$10110,0),MATCH(M$5,'Bin Analysis'!$C$2:$S$2,0))," ")))</f>
        <v xml:space="preserve"> </v>
      </c>
      <c r="N222" s="70" t="str">
        <f>IF($L222=" "," ",(IF($M222=FALSE," ",(IF($M222&gt;0,INDEX('Bin Analysis'!$C$3:$S$10110,MATCH($L222,'Bin Analysis'!$L$3:$L$10110,0),MATCH(N$5,'Bin Analysis'!$C$2:$S$2,0))," ")))))</f>
        <v xml:space="preserve"> </v>
      </c>
      <c r="O222" s="70" t="str">
        <f>IF($L222=" "," ",(IF($M222=FALSE," ",(IF($M222&gt;0,INDEX('Bin Analysis'!$C$3:$S$10110,MATCH($L222,'Bin Analysis'!$L$3:$L$10110,0),MATCH(O$5,'Bin Analysis'!$C$2:$S$2,0))," ")))))</f>
        <v xml:space="preserve"> </v>
      </c>
      <c r="P222" s="70" t="str">
        <f>IF($L222=" "," ",(IF($M222=FALSE," ",(IF($M222&gt;0,INDEX('Bin Analysis'!$C$3:$S$10110,MATCH($L222,'Bin Analysis'!$L$3:$L$10110,0),MATCH(P$5,'Bin Analysis'!$C$2:$S$2,0))," ")))))</f>
        <v xml:space="preserve"> </v>
      </c>
      <c r="Q222" s="70" t="str">
        <f>IF($L222=" "," ",(IF($M222=FALSE," ",(IF($M222&gt;0,INDEX('Bin Analysis'!$C$3:$S$10110,MATCH($L222,'Bin Analysis'!$L$3:$L$10110,0),MATCH(Q$5,'Bin Analysis'!$C$2:$S$2,0))," ")))))</f>
        <v xml:space="preserve"> </v>
      </c>
      <c r="R222" s="70" t="str">
        <f>IF($L222=" "," ",(IF($M222=FALSE," ",(IF($M222&gt;0,INDEX('Bin Analysis'!$C$3:$S$10110,MATCH($L222,'Bin Analysis'!$L$3:$L$10110,0),MATCH(R$5,'Bin Analysis'!$C$2:$S$2,0))," ")))))</f>
        <v xml:space="preserve"> </v>
      </c>
      <c r="S222" s="70" t="str">
        <f>IF($L222=" "," ",(IF($M222=FALSE," ",(IF($M222&gt;0,INDEX('Bin Analysis'!$C$3:$S$10110,MATCH($L222,'Bin Analysis'!$L$3:$L$10110,0),MATCH(S$5,'Bin Analysis'!$C$2:$S$2,0))," ")))))</f>
        <v xml:space="preserve"> </v>
      </c>
      <c r="T222" s="70" t="str">
        <f>Assignments!K221</f>
        <v/>
      </c>
      <c r="U222" s="70" t="str">
        <f>Assignments!L221</f>
        <v/>
      </c>
      <c r="V222" s="76" t="str">
        <f>Assignments!V221</f>
        <v/>
      </c>
    </row>
    <row r="223" spans="2:22" x14ac:dyDescent="0.55000000000000004">
      <c r="B223" s="6"/>
      <c r="E223" s="7"/>
      <c r="G223" s="40" t="str">
        <f>IFERROR('Data Transformation'!M221," ")</f>
        <v xml:space="preserve"> </v>
      </c>
      <c r="L223" s="68" t="str">
        <f t="shared" si="4"/>
        <v xml:space="preserve"> </v>
      </c>
      <c r="M223" s="69" t="str">
        <f>IF(L223=" "," ",(IF($L223&gt;0,INDEX('Bin Analysis'!$C$3:$S$10110,MATCH($L223,'Bin Analysis'!$L$3:$L$10110,0),MATCH(M$5,'Bin Analysis'!$C$2:$S$2,0))," ")))</f>
        <v xml:space="preserve"> </v>
      </c>
      <c r="N223" s="70" t="str">
        <f>IF($L223=" "," ",(IF($M223=FALSE," ",(IF($M223&gt;0,INDEX('Bin Analysis'!$C$3:$S$10110,MATCH($L223,'Bin Analysis'!$L$3:$L$10110,0),MATCH(N$5,'Bin Analysis'!$C$2:$S$2,0))," ")))))</f>
        <v xml:space="preserve"> </v>
      </c>
      <c r="O223" s="70" t="str">
        <f>IF($L223=" "," ",(IF($M223=FALSE," ",(IF($M223&gt;0,INDEX('Bin Analysis'!$C$3:$S$10110,MATCH($L223,'Bin Analysis'!$L$3:$L$10110,0),MATCH(O$5,'Bin Analysis'!$C$2:$S$2,0))," ")))))</f>
        <v xml:space="preserve"> </v>
      </c>
      <c r="P223" s="70" t="str">
        <f>IF($L223=" "," ",(IF($M223=FALSE," ",(IF($M223&gt;0,INDEX('Bin Analysis'!$C$3:$S$10110,MATCH($L223,'Bin Analysis'!$L$3:$L$10110,0),MATCH(P$5,'Bin Analysis'!$C$2:$S$2,0))," ")))))</f>
        <v xml:space="preserve"> </v>
      </c>
      <c r="Q223" s="70" t="str">
        <f>IF($L223=" "," ",(IF($M223=FALSE," ",(IF($M223&gt;0,INDEX('Bin Analysis'!$C$3:$S$10110,MATCH($L223,'Bin Analysis'!$L$3:$L$10110,0),MATCH(Q$5,'Bin Analysis'!$C$2:$S$2,0))," ")))))</f>
        <v xml:space="preserve"> </v>
      </c>
      <c r="R223" s="70" t="str">
        <f>IF($L223=" "," ",(IF($M223=FALSE," ",(IF($M223&gt;0,INDEX('Bin Analysis'!$C$3:$S$10110,MATCH($L223,'Bin Analysis'!$L$3:$L$10110,0),MATCH(R$5,'Bin Analysis'!$C$2:$S$2,0))," ")))))</f>
        <v xml:space="preserve"> </v>
      </c>
      <c r="S223" s="70" t="str">
        <f>IF($L223=" "," ",(IF($M223=FALSE," ",(IF($M223&gt;0,INDEX('Bin Analysis'!$C$3:$S$10110,MATCH($L223,'Bin Analysis'!$L$3:$L$10110,0),MATCH(S$5,'Bin Analysis'!$C$2:$S$2,0))," ")))))</f>
        <v xml:space="preserve"> </v>
      </c>
      <c r="T223" s="70" t="str">
        <f>Assignments!K222</f>
        <v/>
      </c>
      <c r="U223" s="70" t="str">
        <f>Assignments!L222</f>
        <v/>
      </c>
      <c r="V223" s="76" t="str">
        <f>Assignments!V222</f>
        <v/>
      </c>
    </row>
    <row r="224" spans="2:22" x14ac:dyDescent="0.55000000000000004">
      <c r="B224" s="6"/>
      <c r="E224" s="7"/>
      <c r="G224" s="40" t="str">
        <f>IFERROR('Data Transformation'!M222," ")</f>
        <v xml:space="preserve"> </v>
      </c>
      <c r="L224" s="68" t="str">
        <f t="shared" si="4"/>
        <v xml:space="preserve"> </v>
      </c>
      <c r="M224" s="69" t="str">
        <f>IF(L224=" "," ",(IF($L224&gt;0,INDEX('Bin Analysis'!$C$3:$S$10110,MATCH($L224,'Bin Analysis'!$L$3:$L$10110,0),MATCH(M$5,'Bin Analysis'!$C$2:$S$2,0))," ")))</f>
        <v xml:space="preserve"> </v>
      </c>
      <c r="N224" s="70" t="str">
        <f>IF($L224=" "," ",(IF($M224=FALSE," ",(IF($M224&gt;0,INDEX('Bin Analysis'!$C$3:$S$10110,MATCH($L224,'Bin Analysis'!$L$3:$L$10110,0),MATCH(N$5,'Bin Analysis'!$C$2:$S$2,0))," ")))))</f>
        <v xml:space="preserve"> </v>
      </c>
      <c r="O224" s="70" t="str">
        <f>IF($L224=" "," ",(IF($M224=FALSE," ",(IF($M224&gt;0,INDEX('Bin Analysis'!$C$3:$S$10110,MATCH($L224,'Bin Analysis'!$L$3:$L$10110,0),MATCH(O$5,'Bin Analysis'!$C$2:$S$2,0))," ")))))</f>
        <v xml:space="preserve"> </v>
      </c>
      <c r="P224" s="70" t="str">
        <f>IF($L224=" "," ",(IF($M224=FALSE," ",(IF($M224&gt;0,INDEX('Bin Analysis'!$C$3:$S$10110,MATCH($L224,'Bin Analysis'!$L$3:$L$10110,0),MATCH(P$5,'Bin Analysis'!$C$2:$S$2,0))," ")))))</f>
        <v xml:space="preserve"> </v>
      </c>
      <c r="Q224" s="70" t="str">
        <f>IF($L224=" "," ",(IF($M224=FALSE," ",(IF($M224&gt;0,INDEX('Bin Analysis'!$C$3:$S$10110,MATCH($L224,'Bin Analysis'!$L$3:$L$10110,0),MATCH(Q$5,'Bin Analysis'!$C$2:$S$2,0))," ")))))</f>
        <v xml:space="preserve"> </v>
      </c>
      <c r="R224" s="70" t="str">
        <f>IF($L224=" "," ",(IF($M224=FALSE," ",(IF($M224&gt;0,INDEX('Bin Analysis'!$C$3:$S$10110,MATCH($L224,'Bin Analysis'!$L$3:$L$10110,0),MATCH(R$5,'Bin Analysis'!$C$2:$S$2,0))," ")))))</f>
        <v xml:space="preserve"> </v>
      </c>
      <c r="S224" s="70" t="str">
        <f>IF($L224=" "," ",(IF($M224=FALSE," ",(IF($M224&gt;0,INDEX('Bin Analysis'!$C$3:$S$10110,MATCH($L224,'Bin Analysis'!$L$3:$L$10110,0),MATCH(S$5,'Bin Analysis'!$C$2:$S$2,0))," ")))))</f>
        <v xml:space="preserve"> </v>
      </c>
      <c r="T224" s="70" t="str">
        <f>Assignments!K223</f>
        <v/>
      </c>
      <c r="U224" s="70" t="str">
        <f>Assignments!L223</f>
        <v/>
      </c>
      <c r="V224" s="76" t="str">
        <f>Assignments!V223</f>
        <v/>
      </c>
    </row>
    <row r="225" spans="2:22" x14ac:dyDescent="0.55000000000000004">
      <c r="B225" s="6"/>
      <c r="E225" s="7"/>
      <c r="G225" s="40" t="str">
        <f>IFERROR('Data Transformation'!M223," ")</f>
        <v xml:space="preserve"> </v>
      </c>
      <c r="L225" s="68" t="str">
        <f t="shared" si="4"/>
        <v xml:space="preserve"> </v>
      </c>
      <c r="M225" s="69" t="str">
        <f>IF(L225=" "," ",(IF($L225&gt;0,INDEX('Bin Analysis'!$C$3:$S$10110,MATCH($L225,'Bin Analysis'!$L$3:$L$10110,0),MATCH(M$5,'Bin Analysis'!$C$2:$S$2,0))," ")))</f>
        <v xml:space="preserve"> </v>
      </c>
      <c r="N225" s="70" t="str">
        <f>IF($L225=" "," ",(IF($M225=FALSE," ",(IF($M225&gt;0,INDEX('Bin Analysis'!$C$3:$S$10110,MATCH($L225,'Bin Analysis'!$L$3:$L$10110,0),MATCH(N$5,'Bin Analysis'!$C$2:$S$2,0))," ")))))</f>
        <v xml:space="preserve"> </v>
      </c>
      <c r="O225" s="70" t="str">
        <f>IF($L225=" "," ",(IF($M225=FALSE," ",(IF($M225&gt;0,INDEX('Bin Analysis'!$C$3:$S$10110,MATCH($L225,'Bin Analysis'!$L$3:$L$10110,0),MATCH(O$5,'Bin Analysis'!$C$2:$S$2,0))," ")))))</f>
        <v xml:space="preserve"> </v>
      </c>
      <c r="P225" s="70" t="str">
        <f>IF($L225=" "," ",(IF($M225=FALSE," ",(IF($M225&gt;0,INDEX('Bin Analysis'!$C$3:$S$10110,MATCH($L225,'Bin Analysis'!$L$3:$L$10110,0),MATCH(P$5,'Bin Analysis'!$C$2:$S$2,0))," ")))))</f>
        <v xml:space="preserve"> </v>
      </c>
      <c r="Q225" s="70" t="str">
        <f>IF($L225=" "," ",(IF($M225=FALSE," ",(IF($M225&gt;0,INDEX('Bin Analysis'!$C$3:$S$10110,MATCH($L225,'Bin Analysis'!$L$3:$L$10110,0),MATCH(Q$5,'Bin Analysis'!$C$2:$S$2,0))," ")))))</f>
        <v xml:space="preserve"> </v>
      </c>
      <c r="R225" s="70" t="str">
        <f>IF($L225=" "," ",(IF($M225=FALSE," ",(IF($M225&gt;0,INDEX('Bin Analysis'!$C$3:$S$10110,MATCH($L225,'Bin Analysis'!$L$3:$L$10110,0),MATCH(R$5,'Bin Analysis'!$C$2:$S$2,0))," ")))))</f>
        <v xml:space="preserve"> </v>
      </c>
      <c r="S225" s="70" t="str">
        <f>IF($L225=" "," ",(IF($M225=FALSE," ",(IF($M225&gt;0,INDEX('Bin Analysis'!$C$3:$S$10110,MATCH($L225,'Bin Analysis'!$L$3:$L$10110,0),MATCH(S$5,'Bin Analysis'!$C$2:$S$2,0))," ")))))</f>
        <v xml:space="preserve"> </v>
      </c>
      <c r="T225" s="70" t="str">
        <f>Assignments!K224</f>
        <v/>
      </c>
      <c r="U225" s="70" t="str">
        <f>Assignments!L224</f>
        <v/>
      </c>
      <c r="V225" s="76" t="str">
        <f>Assignments!V224</f>
        <v/>
      </c>
    </row>
    <row r="226" spans="2:22" x14ac:dyDescent="0.55000000000000004">
      <c r="B226" s="6"/>
      <c r="E226" s="7"/>
      <c r="G226" s="40" t="str">
        <f>IFERROR('Data Transformation'!M224," ")</f>
        <v xml:space="preserve"> </v>
      </c>
      <c r="L226" s="68" t="str">
        <f t="shared" si="4"/>
        <v xml:space="preserve"> </v>
      </c>
      <c r="M226" s="69" t="str">
        <f>IF(L226=" "," ",(IF($L226&gt;0,INDEX('Bin Analysis'!$C$3:$S$10110,MATCH($L226,'Bin Analysis'!$L$3:$L$10110,0),MATCH(M$5,'Bin Analysis'!$C$2:$S$2,0))," ")))</f>
        <v xml:space="preserve"> </v>
      </c>
      <c r="N226" s="70" t="str">
        <f>IF($L226=" "," ",(IF($M226=FALSE," ",(IF($M226&gt;0,INDEX('Bin Analysis'!$C$3:$S$10110,MATCH($L226,'Bin Analysis'!$L$3:$L$10110,0),MATCH(N$5,'Bin Analysis'!$C$2:$S$2,0))," ")))))</f>
        <v xml:space="preserve"> </v>
      </c>
      <c r="O226" s="70" t="str">
        <f>IF($L226=" "," ",(IF($M226=FALSE," ",(IF($M226&gt;0,INDEX('Bin Analysis'!$C$3:$S$10110,MATCH($L226,'Bin Analysis'!$L$3:$L$10110,0),MATCH(O$5,'Bin Analysis'!$C$2:$S$2,0))," ")))))</f>
        <v xml:space="preserve"> </v>
      </c>
      <c r="P226" s="70" t="str">
        <f>IF($L226=" "," ",(IF($M226=FALSE," ",(IF($M226&gt;0,INDEX('Bin Analysis'!$C$3:$S$10110,MATCH($L226,'Bin Analysis'!$L$3:$L$10110,0),MATCH(P$5,'Bin Analysis'!$C$2:$S$2,0))," ")))))</f>
        <v xml:space="preserve"> </v>
      </c>
      <c r="Q226" s="70" t="str">
        <f>IF($L226=" "," ",(IF($M226=FALSE," ",(IF($M226&gt;0,INDEX('Bin Analysis'!$C$3:$S$10110,MATCH($L226,'Bin Analysis'!$L$3:$L$10110,0),MATCH(Q$5,'Bin Analysis'!$C$2:$S$2,0))," ")))))</f>
        <v xml:space="preserve"> </v>
      </c>
      <c r="R226" s="70" t="str">
        <f>IF($L226=" "," ",(IF($M226=FALSE," ",(IF($M226&gt;0,INDEX('Bin Analysis'!$C$3:$S$10110,MATCH($L226,'Bin Analysis'!$L$3:$L$10110,0),MATCH(R$5,'Bin Analysis'!$C$2:$S$2,0))," ")))))</f>
        <v xml:space="preserve"> </v>
      </c>
      <c r="S226" s="70" t="str">
        <f>IF($L226=" "," ",(IF($M226=FALSE," ",(IF($M226&gt;0,INDEX('Bin Analysis'!$C$3:$S$10110,MATCH($L226,'Bin Analysis'!$L$3:$L$10110,0),MATCH(S$5,'Bin Analysis'!$C$2:$S$2,0))," ")))))</f>
        <v xml:space="preserve"> </v>
      </c>
      <c r="T226" s="70" t="str">
        <f>Assignments!K225</f>
        <v/>
      </c>
      <c r="U226" s="70" t="str">
        <f>Assignments!L225</f>
        <v/>
      </c>
      <c r="V226" s="76" t="str">
        <f>Assignments!V225</f>
        <v/>
      </c>
    </row>
    <row r="227" spans="2:22" x14ac:dyDescent="0.55000000000000004">
      <c r="B227" s="6"/>
      <c r="E227" s="7"/>
      <c r="G227" s="40" t="str">
        <f>IFERROR('Data Transformation'!M225," ")</f>
        <v xml:space="preserve"> </v>
      </c>
      <c r="L227" s="68" t="str">
        <f t="shared" si="4"/>
        <v xml:space="preserve"> </v>
      </c>
      <c r="M227" s="69" t="str">
        <f>IF(L227=" "," ",(IF($L227&gt;0,INDEX('Bin Analysis'!$C$3:$S$10110,MATCH($L227,'Bin Analysis'!$L$3:$L$10110,0),MATCH(M$5,'Bin Analysis'!$C$2:$S$2,0))," ")))</f>
        <v xml:space="preserve"> </v>
      </c>
      <c r="N227" s="70" t="str">
        <f>IF($L227=" "," ",(IF($M227=FALSE," ",(IF($M227&gt;0,INDEX('Bin Analysis'!$C$3:$S$10110,MATCH($L227,'Bin Analysis'!$L$3:$L$10110,0),MATCH(N$5,'Bin Analysis'!$C$2:$S$2,0))," ")))))</f>
        <v xml:space="preserve"> </v>
      </c>
      <c r="O227" s="70" t="str">
        <f>IF($L227=" "," ",(IF($M227=FALSE," ",(IF($M227&gt;0,INDEX('Bin Analysis'!$C$3:$S$10110,MATCH($L227,'Bin Analysis'!$L$3:$L$10110,0),MATCH(O$5,'Bin Analysis'!$C$2:$S$2,0))," ")))))</f>
        <v xml:space="preserve"> </v>
      </c>
      <c r="P227" s="70" t="str">
        <f>IF($L227=" "," ",(IF($M227=FALSE," ",(IF($M227&gt;0,INDEX('Bin Analysis'!$C$3:$S$10110,MATCH($L227,'Bin Analysis'!$L$3:$L$10110,0),MATCH(P$5,'Bin Analysis'!$C$2:$S$2,0))," ")))))</f>
        <v xml:space="preserve"> </v>
      </c>
      <c r="Q227" s="70" t="str">
        <f>IF($L227=" "," ",(IF($M227=FALSE," ",(IF($M227&gt;0,INDEX('Bin Analysis'!$C$3:$S$10110,MATCH($L227,'Bin Analysis'!$L$3:$L$10110,0),MATCH(Q$5,'Bin Analysis'!$C$2:$S$2,0))," ")))))</f>
        <v xml:space="preserve"> </v>
      </c>
      <c r="R227" s="70" t="str">
        <f>IF($L227=" "," ",(IF($M227=FALSE," ",(IF($M227&gt;0,INDEX('Bin Analysis'!$C$3:$S$10110,MATCH($L227,'Bin Analysis'!$L$3:$L$10110,0),MATCH(R$5,'Bin Analysis'!$C$2:$S$2,0))," ")))))</f>
        <v xml:space="preserve"> </v>
      </c>
      <c r="S227" s="70" t="str">
        <f>IF($L227=" "," ",(IF($M227=FALSE," ",(IF($M227&gt;0,INDEX('Bin Analysis'!$C$3:$S$10110,MATCH($L227,'Bin Analysis'!$L$3:$L$10110,0),MATCH(S$5,'Bin Analysis'!$C$2:$S$2,0))," ")))))</f>
        <v xml:space="preserve"> </v>
      </c>
      <c r="T227" s="70" t="str">
        <f>Assignments!K226</f>
        <v/>
      </c>
      <c r="U227" s="70" t="str">
        <f>Assignments!L226</f>
        <v/>
      </c>
      <c r="V227" s="76" t="str">
        <f>Assignments!V226</f>
        <v/>
      </c>
    </row>
    <row r="228" spans="2:22" x14ac:dyDescent="0.55000000000000004">
      <c r="B228" s="6"/>
      <c r="E228" s="7"/>
      <c r="G228" s="40" t="str">
        <f>IFERROR('Data Transformation'!M226," ")</f>
        <v xml:space="preserve"> </v>
      </c>
      <c r="L228" s="68" t="str">
        <f t="shared" si="4"/>
        <v xml:space="preserve"> </v>
      </c>
      <c r="M228" s="69" t="str">
        <f>IF(L228=" "," ",(IF($L228&gt;0,INDEX('Bin Analysis'!$C$3:$S$10110,MATCH($L228,'Bin Analysis'!$L$3:$L$10110,0),MATCH(M$5,'Bin Analysis'!$C$2:$S$2,0))," ")))</f>
        <v xml:space="preserve"> </v>
      </c>
      <c r="N228" s="70" t="str">
        <f>IF($L228=" "," ",(IF($M228=FALSE," ",(IF($M228&gt;0,INDEX('Bin Analysis'!$C$3:$S$10110,MATCH($L228,'Bin Analysis'!$L$3:$L$10110,0),MATCH(N$5,'Bin Analysis'!$C$2:$S$2,0))," ")))))</f>
        <v xml:space="preserve"> </v>
      </c>
      <c r="O228" s="70" t="str">
        <f>IF($L228=" "," ",(IF($M228=FALSE," ",(IF($M228&gt;0,INDEX('Bin Analysis'!$C$3:$S$10110,MATCH($L228,'Bin Analysis'!$L$3:$L$10110,0),MATCH(O$5,'Bin Analysis'!$C$2:$S$2,0))," ")))))</f>
        <v xml:space="preserve"> </v>
      </c>
      <c r="P228" s="70" t="str">
        <f>IF($L228=" "," ",(IF($M228=FALSE," ",(IF($M228&gt;0,INDEX('Bin Analysis'!$C$3:$S$10110,MATCH($L228,'Bin Analysis'!$L$3:$L$10110,0),MATCH(P$5,'Bin Analysis'!$C$2:$S$2,0))," ")))))</f>
        <v xml:space="preserve"> </v>
      </c>
      <c r="Q228" s="70" t="str">
        <f>IF($L228=" "," ",(IF($M228=FALSE," ",(IF($M228&gt;0,INDEX('Bin Analysis'!$C$3:$S$10110,MATCH($L228,'Bin Analysis'!$L$3:$L$10110,0),MATCH(Q$5,'Bin Analysis'!$C$2:$S$2,0))," ")))))</f>
        <v xml:space="preserve"> </v>
      </c>
      <c r="R228" s="70" t="str">
        <f>IF($L228=" "," ",(IF($M228=FALSE," ",(IF($M228&gt;0,INDEX('Bin Analysis'!$C$3:$S$10110,MATCH($L228,'Bin Analysis'!$L$3:$L$10110,0),MATCH(R$5,'Bin Analysis'!$C$2:$S$2,0))," ")))))</f>
        <v xml:space="preserve"> </v>
      </c>
      <c r="S228" s="70" t="str">
        <f>IF($L228=" "," ",(IF($M228=FALSE," ",(IF($M228&gt;0,INDEX('Bin Analysis'!$C$3:$S$10110,MATCH($L228,'Bin Analysis'!$L$3:$L$10110,0),MATCH(S$5,'Bin Analysis'!$C$2:$S$2,0))," ")))))</f>
        <v xml:space="preserve"> </v>
      </c>
      <c r="T228" s="70" t="str">
        <f>Assignments!K227</f>
        <v/>
      </c>
      <c r="U228" s="70" t="str">
        <f>Assignments!L227</f>
        <v/>
      </c>
      <c r="V228" s="76" t="str">
        <f>Assignments!V227</f>
        <v/>
      </c>
    </row>
    <row r="229" spans="2:22" x14ac:dyDescent="0.55000000000000004">
      <c r="B229" s="6"/>
      <c r="E229" s="7"/>
      <c r="G229" s="40" t="str">
        <f>IFERROR('Data Transformation'!M227," ")</f>
        <v xml:space="preserve"> </v>
      </c>
      <c r="L229" s="68" t="str">
        <f t="shared" si="4"/>
        <v xml:space="preserve"> </v>
      </c>
      <c r="M229" s="69" t="str">
        <f>IF(L229=" "," ",(IF($L229&gt;0,INDEX('Bin Analysis'!$C$3:$S$10110,MATCH($L229,'Bin Analysis'!$L$3:$L$10110,0),MATCH(M$5,'Bin Analysis'!$C$2:$S$2,0))," ")))</f>
        <v xml:space="preserve"> </v>
      </c>
      <c r="N229" s="70" t="str">
        <f>IF($L229=" "," ",(IF($M229=FALSE," ",(IF($M229&gt;0,INDEX('Bin Analysis'!$C$3:$S$10110,MATCH($L229,'Bin Analysis'!$L$3:$L$10110,0),MATCH(N$5,'Bin Analysis'!$C$2:$S$2,0))," ")))))</f>
        <v xml:space="preserve"> </v>
      </c>
      <c r="O229" s="70" t="str">
        <f>IF($L229=" "," ",(IF($M229=FALSE," ",(IF($M229&gt;0,INDEX('Bin Analysis'!$C$3:$S$10110,MATCH($L229,'Bin Analysis'!$L$3:$L$10110,0),MATCH(O$5,'Bin Analysis'!$C$2:$S$2,0))," ")))))</f>
        <v xml:space="preserve"> </v>
      </c>
      <c r="P229" s="70" t="str">
        <f>IF($L229=" "," ",(IF($M229=FALSE," ",(IF($M229&gt;0,INDEX('Bin Analysis'!$C$3:$S$10110,MATCH($L229,'Bin Analysis'!$L$3:$L$10110,0),MATCH(P$5,'Bin Analysis'!$C$2:$S$2,0))," ")))))</f>
        <v xml:space="preserve"> </v>
      </c>
      <c r="Q229" s="70" t="str">
        <f>IF($L229=" "," ",(IF($M229=FALSE," ",(IF($M229&gt;0,INDEX('Bin Analysis'!$C$3:$S$10110,MATCH($L229,'Bin Analysis'!$L$3:$L$10110,0),MATCH(Q$5,'Bin Analysis'!$C$2:$S$2,0))," ")))))</f>
        <v xml:space="preserve"> </v>
      </c>
      <c r="R229" s="70" t="str">
        <f>IF($L229=" "," ",(IF($M229=FALSE," ",(IF($M229&gt;0,INDEX('Bin Analysis'!$C$3:$S$10110,MATCH($L229,'Bin Analysis'!$L$3:$L$10110,0),MATCH(R$5,'Bin Analysis'!$C$2:$S$2,0))," ")))))</f>
        <v xml:space="preserve"> </v>
      </c>
      <c r="S229" s="70" t="str">
        <f>IF($L229=" "," ",(IF($M229=FALSE," ",(IF($M229&gt;0,INDEX('Bin Analysis'!$C$3:$S$10110,MATCH($L229,'Bin Analysis'!$L$3:$L$10110,0),MATCH(S$5,'Bin Analysis'!$C$2:$S$2,0))," ")))))</f>
        <v xml:space="preserve"> </v>
      </c>
      <c r="T229" s="70" t="str">
        <f>Assignments!K228</f>
        <v/>
      </c>
      <c r="U229" s="70" t="str">
        <f>Assignments!L228</f>
        <v/>
      </c>
      <c r="V229" s="76" t="str">
        <f>Assignments!V228</f>
        <v/>
      </c>
    </row>
    <row r="230" spans="2:22" x14ac:dyDescent="0.55000000000000004">
      <c r="B230" s="6"/>
      <c r="E230" s="7"/>
      <c r="G230" s="40" t="str">
        <f>IFERROR('Data Transformation'!M228," ")</f>
        <v xml:space="preserve"> </v>
      </c>
      <c r="L230" s="68" t="str">
        <f t="shared" si="4"/>
        <v xml:space="preserve"> </v>
      </c>
      <c r="M230" s="69" t="str">
        <f>IF(L230=" "," ",(IF($L230&gt;0,INDEX('Bin Analysis'!$C$3:$S$10110,MATCH($L230,'Bin Analysis'!$L$3:$L$10110,0),MATCH(M$5,'Bin Analysis'!$C$2:$S$2,0))," ")))</f>
        <v xml:space="preserve"> </v>
      </c>
      <c r="N230" s="70" t="str">
        <f>IF($L230=" "," ",(IF($M230=FALSE," ",(IF($M230&gt;0,INDEX('Bin Analysis'!$C$3:$S$10110,MATCH($L230,'Bin Analysis'!$L$3:$L$10110,0),MATCH(N$5,'Bin Analysis'!$C$2:$S$2,0))," ")))))</f>
        <v xml:space="preserve"> </v>
      </c>
      <c r="O230" s="70" t="str">
        <f>IF($L230=" "," ",(IF($M230=FALSE," ",(IF($M230&gt;0,INDEX('Bin Analysis'!$C$3:$S$10110,MATCH($L230,'Bin Analysis'!$L$3:$L$10110,0),MATCH(O$5,'Bin Analysis'!$C$2:$S$2,0))," ")))))</f>
        <v xml:space="preserve"> </v>
      </c>
      <c r="P230" s="70" t="str">
        <f>IF($L230=" "," ",(IF($M230=FALSE," ",(IF($M230&gt;0,INDEX('Bin Analysis'!$C$3:$S$10110,MATCH($L230,'Bin Analysis'!$L$3:$L$10110,0),MATCH(P$5,'Bin Analysis'!$C$2:$S$2,0))," ")))))</f>
        <v xml:space="preserve"> </v>
      </c>
      <c r="Q230" s="70" t="str">
        <f>IF($L230=" "," ",(IF($M230=FALSE," ",(IF($M230&gt;0,INDEX('Bin Analysis'!$C$3:$S$10110,MATCH($L230,'Bin Analysis'!$L$3:$L$10110,0),MATCH(Q$5,'Bin Analysis'!$C$2:$S$2,0))," ")))))</f>
        <v xml:space="preserve"> </v>
      </c>
      <c r="R230" s="70" t="str">
        <f>IF($L230=" "," ",(IF($M230=FALSE," ",(IF($M230&gt;0,INDEX('Bin Analysis'!$C$3:$S$10110,MATCH($L230,'Bin Analysis'!$L$3:$L$10110,0),MATCH(R$5,'Bin Analysis'!$C$2:$S$2,0))," ")))))</f>
        <v xml:space="preserve"> </v>
      </c>
      <c r="S230" s="70" t="str">
        <f>IF($L230=" "," ",(IF($M230=FALSE," ",(IF($M230&gt;0,INDEX('Bin Analysis'!$C$3:$S$10110,MATCH($L230,'Bin Analysis'!$L$3:$L$10110,0),MATCH(S$5,'Bin Analysis'!$C$2:$S$2,0))," ")))))</f>
        <v xml:space="preserve"> </v>
      </c>
      <c r="T230" s="70" t="str">
        <f>Assignments!K229</f>
        <v/>
      </c>
      <c r="U230" s="70" t="str">
        <f>Assignments!L229</f>
        <v/>
      </c>
      <c r="V230" s="76" t="str">
        <f>Assignments!V229</f>
        <v/>
      </c>
    </row>
    <row r="231" spans="2:22" x14ac:dyDescent="0.55000000000000004">
      <c r="B231" s="6"/>
      <c r="E231" s="7"/>
      <c r="G231" s="40" t="str">
        <f>IFERROR('Data Transformation'!M229," ")</f>
        <v xml:space="preserve"> </v>
      </c>
      <c r="L231" s="68" t="str">
        <f t="shared" si="4"/>
        <v xml:space="preserve"> </v>
      </c>
      <c r="M231" s="69" t="str">
        <f>IF(L231=" "," ",(IF($L231&gt;0,INDEX('Bin Analysis'!$C$3:$S$10110,MATCH($L231,'Bin Analysis'!$L$3:$L$10110,0),MATCH(M$5,'Bin Analysis'!$C$2:$S$2,0))," ")))</f>
        <v xml:space="preserve"> </v>
      </c>
      <c r="N231" s="70" t="str">
        <f>IF($L231=" "," ",(IF($M231=FALSE," ",(IF($M231&gt;0,INDEX('Bin Analysis'!$C$3:$S$10110,MATCH($L231,'Bin Analysis'!$L$3:$L$10110,0),MATCH(N$5,'Bin Analysis'!$C$2:$S$2,0))," ")))))</f>
        <v xml:space="preserve"> </v>
      </c>
      <c r="O231" s="70" t="str">
        <f>IF($L231=" "," ",(IF($M231=FALSE," ",(IF($M231&gt;0,INDEX('Bin Analysis'!$C$3:$S$10110,MATCH($L231,'Bin Analysis'!$L$3:$L$10110,0),MATCH(O$5,'Bin Analysis'!$C$2:$S$2,0))," ")))))</f>
        <v xml:space="preserve"> </v>
      </c>
      <c r="P231" s="70" t="str">
        <f>IF($L231=" "," ",(IF($M231=FALSE," ",(IF($M231&gt;0,INDEX('Bin Analysis'!$C$3:$S$10110,MATCH($L231,'Bin Analysis'!$L$3:$L$10110,0),MATCH(P$5,'Bin Analysis'!$C$2:$S$2,0))," ")))))</f>
        <v xml:space="preserve"> </v>
      </c>
      <c r="Q231" s="70" t="str">
        <f>IF($L231=" "," ",(IF($M231=FALSE," ",(IF($M231&gt;0,INDEX('Bin Analysis'!$C$3:$S$10110,MATCH($L231,'Bin Analysis'!$L$3:$L$10110,0),MATCH(Q$5,'Bin Analysis'!$C$2:$S$2,0))," ")))))</f>
        <v xml:space="preserve"> </v>
      </c>
      <c r="R231" s="70" t="str">
        <f>IF($L231=" "," ",(IF($M231=FALSE," ",(IF($M231&gt;0,INDEX('Bin Analysis'!$C$3:$S$10110,MATCH($L231,'Bin Analysis'!$L$3:$L$10110,0),MATCH(R$5,'Bin Analysis'!$C$2:$S$2,0))," ")))))</f>
        <v xml:space="preserve"> </v>
      </c>
      <c r="S231" s="70" t="str">
        <f>IF($L231=" "," ",(IF($M231=FALSE," ",(IF($M231&gt;0,INDEX('Bin Analysis'!$C$3:$S$10110,MATCH($L231,'Bin Analysis'!$L$3:$L$10110,0),MATCH(S$5,'Bin Analysis'!$C$2:$S$2,0))," ")))))</f>
        <v xml:space="preserve"> </v>
      </c>
      <c r="T231" s="70" t="str">
        <f>Assignments!K230</f>
        <v/>
      </c>
      <c r="U231" s="70" t="str">
        <f>Assignments!L230</f>
        <v/>
      </c>
      <c r="V231" s="76" t="str">
        <f>Assignments!V230</f>
        <v/>
      </c>
    </row>
    <row r="232" spans="2:22" x14ac:dyDescent="0.55000000000000004">
      <c r="B232" s="6"/>
      <c r="E232" s="7"/>
      <c r="G232" s="40" t="str">
        <f>IFERROR('Data Transformation'!M230," ")</f>
        <v xml:space="preserve"> </v>
      </c>
      <c r="L232" s="68" t="str">
        <f t="shared" si="4"/>
        <v xml:space="preserve"> </v>
      </c>
      <c r="M232" s="69" t="str">
        <f>IF(L232=" "," ",(IF($L232&gt;0,INDEX('Bin Analysis'!$C$3:$S$10110,MATCH($L232,'Bin Analysis'!$L$3:$L$10110,0),MATCH(M$5,'Bin Analysis'!$C$2:$S$2,0))," ")))</f>
        <v xml:space="preserve"> </v>
      </c>
      <c r="N232" s="70" t="str">
        <f>IF($L232=" "," ",(IF($M232=FALSE," ",(IF($M232&gt;0,INDEX('Bin Analysis'!$C$3:$S$10110,MATCH($L232,'Bin Analysis'!$L$3:$L$10110,0),MATCH(N$5,'Bin Analysis'!$C$2:$S$2,0))," ")))))</f>
        <v xml:space="preserve"> </v>
      </c>
      <c r="O232" s="70" t="str">
        <f>IF($L232=" "," ",(IF($M232=FALSE," ",(IF($M232&gt;0,INDEX('Bin Analysis'!$C$3:$S$10110,MATCH($L232,'Bin Analysis'!$L$3:$L$10110,0),MATCH(O$5,'Bin Analysis'!$C$2:$S$2,0))," ")))))</f>
        <v xml:space="preserve"> </v>
      </c>
      <c r="P232" s="70" t="str">
        <f>IF($L232=" "," ",(IF($M232=FALSE," ",(IF($M232&gt;0,INDEX('Bin Analysis'!$C$3:$S$10110,MATCH($L232,'Bin Analysis'!$L$3:$L$10110,0),MATCH(P$5,'Bin Analysis'!$C$2:$S$2,0))," ")))))</f>
        <v xml:space="preserve"> </v>
      </c>
      <c r="Q232" s="70" t="str">
        <f>IF($L232=" "," ",(IF($M232=FALSE," ",(IF($M232&gt;0,INDEX('Bin Analysis'!$C$3:$S$10110,MATCH($L232,'Bin Analysis'!$L$3:$L$10110,0),MATCH(Q$5,'Bin Analysis'!$C$2:$S$2,0))," ")))))</f>
        <v xml:space="preserve"> </v>
      </c>
      <c r="R232" s="70" t="str">
        <f>IF($L232=" "," ",(IF($M232=FALSE," ",(IF($M232&gt;0,INDEX('Bin Analysis'!$C$3:$S$10110,MATCH($L232,'Bin Analysis'!$L$3:$L$10110,0),MATCH(R$5,'Bin Analysis'!$C$2:$S$2,0))," ")))))</f>
        <v xml:space="preserve"> </v>
      </c>
      <c r="S232" s="70" t="str">
        <f>IF($L232=" "," ",(IF($M232=FALSE," ",(IF($M232&gt;0,INDEX('Bin Analysis'!$C$3:$S$10110,MATCH($L232,'Bin Analysis'!$L$3:$L$10110,0),MATCH(S$5,'Bin Analysis'!$C$2:$S$2,0))," ")))))</f>
        <v xml:space="preserve"> </v>
      </c>
      <c r="T232" s="70" t="str">
        <f>Assignments!K231</f>
        <v/>
      </c>
      <c r="U232" s="70" t="str">
        <f>Assignments!L231</f>
        <v/>
      </c>
      <c r="V232" s="76" t="str">
        <f>Assignments!V231</f>
        <v/>
      </c>
    </row>
    <row r="233" spans="2:22" x14ac:dyDescent="0.55000000000000004">
      <c r="B233" s="6"/>
      <c r="E233" s="7"/>
      <c r="G233" s="40" t="str">
        <f>IFERROR('Data Transformation'!M231," ")</f>
        <v xml:space="preserve"> </v>
      </c>
      <c r="L233" s="68" t="str">
        <f t="shared" si="4"/>
        <v xml:space="preserve"> </v>
      </c>
      <c r="M233" s="69" t="str">
        <f>IF(L233=" "," ",(IF($L233&gt;0,INDEX('Bin Analysis'!$C$3:$S$10110,MATCH($L233,'Bin Analysis'!$L$3:$L$10110,0),MATCH(M$5,'Bin Analysis'!$C$2:$S$2,0))," ")))</f>
        <v xml:space="preserve"> </v>
      </c>
      <c r="N233" s="70" t="str">
        <f>IF($L233=" "," ",(IF($M233=FALSE," ",(IF($M233&gt;0,INDEX('Bin Analysis'!$C$3:$S$10110,MATCH($L233,'Bin Analysis'!$L$3:$L$10110,0),MATCH(N$5,'Bin Analysis'!$C$2:$S$2,0))," ")))))</f>
        <v xml:space="preserve"> </v>
      </c>
      <c r="O233" s="70" t="str">
        <f>IF($L233=" "," ",(IF($M233=FALSE," ",(IF($M233&gt;0,INDEX('Bin Analysis'!$C$3:$S$10110,MATCH($L233,'Bin Analysis'!$L$3:$L$10110,0),MATCH(O$5,'Bin Analysis'!$C$2:$S$2,0))," ")))))</f>
        <v xml:space="preserve"> </v>
      </c>
      <c r="P233" s="70" t="str">
        <f>IF($L233=" "," ",(IF($M233=FALSE," ",(IF($M233&gt;0,INDEX('Bin Analysis'!$C$3:$S$10110,MATCH($L233,'Bin Analysis'!$L$3:$L$10110,0),MATCH(P$5,'Bin Analysis'!$C$2:$S$2,0))," ")))))</f>
        <v xml:space="preserve"> </v>
      </c>
      <c r="Q233" s="70" t="str">
        <f>IF($L233=" "," ",(IF($M233=FALSE," ",(IF($M233&gt;0,INDEX('Bin Analysis'!$C$3:$S$10110,MATCH($L233,'Bin Analysis'!$L$3:$L$10110,0),MATCH(Q$5,'Bin Analysis'!$C$2:$S$2,0))," ")))))</f>
        <v xml:space="preserve"> </v>
      </c>
      <c r="R233" s="70" t="str">
        <f>IF($L233=" "," ",(IF($M233=FALSE," ",(IF($M233&gt;0,INDEX('Bin Analysis'!$C$3:$S$10110,MATCH($L233,'Bin Analysis'!$L$3:$L$10110,0),MATCH(R$5,'Bin Analysis'!$C$2:$S$2,0))," ")))))</f>
        <v xml:space="preserve"> </v>
      </c>
      <c r="S233" s="70" t="str">
        <f>IF($L233=" "," ",(IF($M233=FALSE," ",(IF($M233&gt;0,INDEX('Bin Analysis'!$C$3:$S$10110,MATCH($L233,'Bin Analysis'!$L$3:$L$10110,0),MATCH(S$5,'Bin Analysis'!$C$2:$S$2,0))," ")))))</f>
        <v xml:space="preserve"> </v>
      </c>
      <c r="T233" s="70" t="str">
        <f>Assignments!K232</f>
        <v/>
      </c>
      <c r="U233" s="70" t="str">
        <f>Assignments!L232</f>
        <v/>
      </c>
      <c r="V233" s="76" t="str">
        <f>Assignments!V232</f>
        <v/>
      </c>
    </row>
    <row r="234" spans="2:22" x14ac:dyDescent="0.55000000000000004">
      <c r="B234" s="6"/>
      <c r="E234" s="7"/>
      <c r="G234" s="40" t="str">
        <f>IFERROR('Data Transformation'!M232," ")</f>
        <v xml:space="preserve"> </v>
      </c>
      <c r="L234" s="68" t="str">
        <f t="shared" si="4"/>
        <v xml:space="preserve"> </v>
      </c>
      <c r="M234" s="69" t="str">
        <f>IF(L234=" "," ",(IF($L234&gt;0,INDEX('Bin Analysis'!$C$3:$S$10110,MATCH($L234,'Bin Analysis'!$L$3:$L$10110,0),MATCH(M$5,'Bin Analysis'!$C$2:$S$2,0))," ")))</f>
        <v xml:space="preserve"> </v>
      </c>
      <c r="N234" s="70" t="str">
        <f>IF($L234=" "," ",(IF($M234=FALSE," ",(IF($M234&gt;0,INDEX('Bin Analysis'!$C$3:$S$10110,MATCH($L234,'Bin Analysis'!$L$3:$L$10110,0),MATCH(N$5,'Bin Analysis'!$C$2:$S$2,0))," ")))))</f>
        <v xml:space="preserve"> </v>
      </c>
      <c r="O234" s="70" t="str">
        <f>IF($L234=" "," ",(IF($M234=FALSE," ",(IF($M234&gt;0,INDEX('Bin Analysis'!$C$3:$S$10110,MATCH($L234,'Bin Analysis'!$L$3:$L$10110,0),MATCH(O$5,'Bin Analysis'!$C$2:$S$2,0))," ")))))</f>
        <v xml:space="preserve"> </v>
      </c>
      <c r="P234" s="70" t="str">
        <f>IF($L234=" "," ",(IF($M234=FALSE," ",(IF($M234&gt;0,INDEX('Bin Analysis'!$C$3:$S$10110,MATCH($L234,'Bin Analysis'!$L$3:$L$10110,0),MATCH(P$5,'Bin Analysis'!$C$2:$S$2,0))," ")))))</f>
        <v xml:space="preserve"> </v>
      </c>
      <c r="Q234" s="70" t="str">
        <f>IF($L234=" "," ",(IF($M234=FALSE," ",(IF($M234&gt;0,INDEX('Bin Analysis'!$C$3:$S$10110,MATCH($L234,'Bin Analysis'!$L$3:$L$10110,0),MATCH(Q$5,'Bin Analysis'!$C$2:$S$2,0))," ")))))</f>
        <v xml:space="preserve"> </v>
      </c>
      <c r="R234" s="70" t="str">
        <f>IF($L234=" "," ",(IF($M234=FALSE," ",(IF($M234&gt;0,INDEX('Bin Analysis'!$C$3:$S$10110,MATCH($L234,'Bin Analysis'!$L$3:$L$10110,0),MATCH(R$5,'Bin Analysis'!$C$2:$S$2,0))," ")))))</f>
        <v xml:space="preserve"> </v>
      </c>
      <c r="S234" s="70" t="str">
        <f>IF($L234=" "," ",(IF($M234=FALSE," ",(IF($M234&gt;0,INDEX('Bin Analysis'!$C$3:$S$10110,MATCH($L234,'Bin Analysis'!$L$3:$L$10110,0),MATCH(S$5,'Bin Analysis'!$C$2:$S$2,0))," ")))))</f>
        <v xml:space="preserve"> </v>
      </c>
      <c r="T234" s="70" t="str">
        <f>Assignments!K233</f>
        <v/>
      </c>
      <c r="U234" s="70" t="str">
        <f>Assignments!L233</f>
        <v/>
      </c>
      <c r="V234" s="76" t="str">
        <f>Assignments!V233</f>
        <v/>
      </c>
    </row>
    <row r="235" spans="2:22" x14ac:dyDescent="0.55000000000000004">
      <c r="B235" s="6"/>
      <c r="E235" s="7"/>
      <c r="G235" s="40" t="str">
        <f>IFERROR('Data Transformation'!M233," ")</f>
        <v xml:space="preserve"> </v>
      </c>
      <c r="L235" s="68" t="str">
        <f t="shared" si="4"/>
        <v xml:space="preserve"> </v>
      </c>
      <c r="M235" s="69" t="str">
        <f>IF(L235=" "," ",(IF($L235&gt;0,INDEX('Bin Analysis'!$C$3:$S$10110,MATCH($L235,'Bin Analysis'!$L$3:$L$10110,0),MATCH(M$5,'Bin Analysis'!$C$2:$S$2,0))," ")))</f>
        <v xml:space="preserve"> </v>
      </c>
      <c r="N235" s="70" t="str">
        <f>IF($L235=" "," ",(IF($M235=FALSE," ",(IF($M235&gt;0,INDEX('Bin Analysis'!$C$3:$S$10110,MATCH($L235,'Bin Analysis'!$L$3:$L$10110,0),MATCH(N$5,'Bin Analysis'!$C$2:$S$2,0))," ")))))</f>
        <v xml:space="preserve"> </v>
      </c>
      <c r="O235" s="70" t="str">
        <f>IF($L235=" "," ",(IF($M235=FALSE," ",(IF($M235&gt;0,INDEX('Bin Analysis'!$C$3:$S$10110,MATCH($L235,'Bin Analysis'!$L$3:$L$10110,0),MATCH(O$5,'Bin Analysis'!$C$2:$S$2,0))," ")))))</f>
        <v xml:space="preserve"> </v>
      </c>
      <c r="P235" s="70" t="str">
        <f>IF($L235=" "," ",(IF($M235=FALSE," ",(IF($M235&gt;0,INDEX('Bin Analysis'!$C$3:$S$10110,MATCH($L235,'Bin Analysis'!$L$3:$L$10110,0),MATCH(P$5,'Bin Analysis'!$C$2:$S$2,0))," ")))))</f>
        <v xml:space="preserve"> </v>
      </c>
      <c r="Q235" s="70" t="str">
        <f>IF($L235=" "," ",(IF($M235=FALSE," ",(IF($M235&gt;0,INDEX('Bin Analysis'!$C$3:$S$10110,MATCH($L235,'Bin Analysis'!$L$3:$L$10110,0),MATCH(Q$5,'Bin Analysis'!$C$2:$S$2,0))," ")))))</f>
        <v xml:space="preserve"> </v>
      </c>
      <c r="R235" s="70" t="str">
        <f>IF($L235=" "," ",(IF($M235=FALSE," ",(IF($M235&gt;0,INDEX('Bin Analysis'!$C$3:$S$10110,MATCH($L235,'Bin Analysis'!$L$3:$L$10110,0),MATCH(R$5,'Bin Analysis'!$C$2:$S$2,0))," ")))))</f>
        <v xml:space="preserve"> </v>
      </c>
      <c r="S235" s="70" t="str">
        <f>IF($L235=" "," ",(IF($M235=FALSE," ",(IF($M235&gt;0,INDEX('Bin Analysis'!$C$3:$S$10110,MATCH($L235,'Bin Analysis'!$L$3:$L$10110,0),MATCH(S$5,'Bin Analysis'!$C$2:$S$2,0))," ")))))</f>
        <v xml:space="preserve"> </v>
      </c>
      <c r="T235" s="70" t="str">
        <f>Assignments!K234</f>
        <v/>
      </c>
      <c r="U235" s="70" t="str">
        <f>Assignments!L234</f>
        <v/>
      </c>
      <c r="V235" s="76" t="str">
        <f>Assignments!V234</f>
        <v/>
      </c>
    </row>
    <row r="236" spans="2:22" x14ac:dyDescent="0.55000000000000004">
      <c r="B236" s="6"/>
      <c r="E236" s="7"/>
      <c r="G236" s="40" t="str">
        <f>IFERROR('Data Transformation'!M234," ")</f>
        <v xml:space="preserve"> </v>
      </c>
      <c r="L236" s="68" t="str">
        <f t="shared" si="4"/>
        <v xml:space="preserve"> </v>
      </c>
      <c r="M236" s="69" t="str">
        <f>IF(L236=" "," ",(IF($L236&gt;0,INDEX('Bin Analysis'!$C$3:$S$10110,MATCH($L236,'Bin Analysis'!$L$3:$L$10110,0),MATCH(M$5,'Bin Analysis'!$C$2:$S$2,0))," ")))</f>
        <v xml:space="preserve"> </v>
      </c>
      <c r="N236" s="70" t="str">
        <f>IF($L236=" "," ",(IF($M236=FALSE," ",(IF($M236&gt;0,INDEX('Bin Analysis'!$C$3:$S$10110,MATCH($L236,'Bin Analysis'!$L$3:$L$10110,0),MATCH(N$5,'Bin Analysis'!$C$2:$S$2,0))," ")))))</f>
        <v xml:space="preserve"> </v>
      </c>
      <c r="O236" s="70" t="str">
        <f>IF($L236=" "," ",(IF($M236=FALSE," ",(IF($M236&gt;0,INDEX('Bin Analysis'!$C$3:$S$10110,MATCH($L236,'Bin Analysis'!$L$3:$L$10110,0),MATCH(O$5,'Bin Analysis'!$C$2:$S$2,0))," ")))))</f>
        <v xml:space="preserve"> </v>
      </c>
      <c r="P236" s="70" t="str">
        <f>IF($L236=" "," ",(IF($M236=FALSE," ",(IF($M236&gt;0,INDEX('Bin Analysis'!$C$3:$S$10110,MATCH($L236,'Bin Analysis'!$L$3:$L$10110,0),MATCH(P$5,'Bin Analysis'!$C$2:$S$2,0))," ")))))</f>
        <v xml:space="preserve"> </v>
      </c>
      <c r="Q236" s="70" t="str">
        <f>IF($L236=" "," ",(IF($M236=FALSE," ",(IF($M236&gt;0,INDEX('Bin Analysis'!$C$3:$S$10110,MATCH($L236,'Bin Analysis'!$L$3:$L$10110,0),MATCH(Q$5,'Bin Analysis'!$C$2:$S$2,0))," ")))))</f>
        <v xml:space="preserve"> </v>
      </c>
      <c r="R236" s="70" t="str">
        <f>IF($L236=" "," ",(IF($M236=FALSE," ",(IF($M236&gt;0,INDEX('Bin Analysis'!$C$3:$S$10110,MATCH($L236,'Bin Analysis'!$L$3:$L$10110,0),MATCH(R$5,'Bin Analysis'!$C$2:$S$2,0))," ")))))</f>
        <v xml:space="preserve"> </v>
      </c>
      <c r="S236" s="70" t="str">
        <f>IF($L236=" "," ",(IF($M236=FALSE," ",(IF($M236&gt;0,INDEX('Bin Analysis'!$C$3:$S$10110,MATCH($L236,'Bin Analysis'!$L$3:$L$10110,0),MATCH(S$5,'Bin Analysis'!$C$2:$S$2,0))," ")))))</f>
        <v xml:space="preserve"> </v>
      </c>
      <c r="T236" s="70" t="str">
        <f>Assignments!K235</f>
        <v/>
      </c>
      <c r="U236" s="70" t="str">
        <f>Assignments!L235</f>
        <v/>
      </c>
      <c r="V236" s="76" t="str">
        <f>Assignments!V235</f>
        <v/>
      </c>
    </row>
    <row r="237" spans="2:22" x14ac:dyDescent="0.55000000000000004">
      <c r="B237" s="6"/>
      <c r="E237" s="7"/>
      <c r="G237" s="40" t="str">
        <f>IFERROR('Data Transformation'!M235," ")</f>
        <v xml:space="preserve"> </v>
      </c>
      <c r="L237" s="68" t="str">
        <f t="shared" si="4"/>
        <v xml:space="preserve"> </v>
      </c>
      <c r="M237" s="69" t="str">
        <f>IF(L237=" "," ",(IF($L237&gt;0,INDEX('Bin Analysis'!$C$3:$S$10110,MATCH($L237,'Bin Analysis'!$L$3:$L$10110,0),MATCH(M$5,'Bin Analysis'!$C$2:$S$2,0))," ")))</f>
        <v xml:space="preserve"> </v>
      </c>
      <c r="N237" s="70" t="str">
        <f>IF($L237=" "," ",(IF($M237=FALSE," ",(IF($M237&gt;0,INDEX('Bin Analysis'!$C$3:$S$10110,MATCH($L237,'Bin Analysis'!$L$3:$L$10110,0),MATCH(N$5,'Bin Analysis'!$C$2:$S$2,0))," ")))))</f>
        <v xml:space="preserve"> </v>
      </c>
      <c r="O237" s="70" t="str">
        <f>IF($L237=" "," ",(IF($M237=FALSE," ",(IF($M237&gt;0,INDEX('Bin Analysis'!$C$3:$S$10110,MATCH($L237,'Bin Analysis'!$L$3:$L$10110,0),MATCH(O$5,'Bin Analysis'!$C$2:$S$2,0))," ")))))</f>
        <v xml:space="preserve"> </v>
      </c>
      <c r="P237" s="70" t="str">
        <f>IF($L237=" "," ",(IF($M237=FALSE," ",(IF($M237&gt;0,INDEX('Bin Analysis'!$C$3:$S$10110,MATCH($L237,'Bin Analysis'!$L$3:$L$10110,0),MATCH(P$5,'Bin Analysis'!$C$2:$S$2,0))," ")))))</f>
        <v xml:space="preserve"> </v>
      </c>
      <c r="Q237" s="70" t="str">
        <f>IF($L237=" "," ",(IF($M237=FALSE," ",(IF($M237&gt;0,INDEX('Bin Analysis'!$C$3:$S$10110,MATCH($L237,'Bin Analysis'!$L$3:$L$10110,0),MATCH(Q$5,'Bin Analysis'!$C$2:$S$2,0))," ")))))</f>
        <v xml:space="preserve"> </v>
      </c>
      <c r="R237" s="70" t="str">
        <f>IF($L237=" "," ",(IF($M237=FALSE," ",(IF($M237&gt;0,INDEX('Bin Analysis'!$C$3:$S$10110,MATCH($L237,'Bin Analysis'!$L$3:$L$10110,0),MATCH(R$5,'Bin Analysis'!$C$2:$S$2,0))," ")))))</f>
        <v xml:space="preserve"> </v>
      </c>
      <c r="S237" s="70" t="str">
        <f>IF($L237=" "," ",(IF($M237=FALSE," ",(IF($M237&gt;0,INDEX('Bin Analysis'!$C$3:$S$10110,MATCH($L237,'Bin Analysis'!$L$3:$L$10110,0),MATCH(S$5,'Bin Analysis'!$C$2:$S$2,0))," ")))))</f>
        <v xml:space="preserve"> </v>
      </c>
      <c r="T237" s="70" t="str">
        <f>Assignments!K236</f>
        <v/>
      </c>
      <c r="U237" s="70" t="str">
        <f>Assignments!L236</f>
        <v/>
      </c>
      <c r="V237" s="76" t="str">
        <f>Assignments!V236</f>
        <v/>
      </c>
    </row>
    <row r="238" spans="2:22" x14ac:dyDescent="0.55000000000000004">
      <c r="B238" s="6"/>
      <c r="E238" s="7"/>
      <c r="G238" s="40" t="str">
        <f>IFERROR('Data Transformation'!M236," ")</f>
        <v xml:space="preserve"> </v>
      </c>
      <c r="L238" s="68" t="str">
        <f t="shared" si="4"/>
        <v xml:space="preserve"> </v>
      </c>
      <c r="M238" s="69" t="str">
        <f>IF(L238=" "," ",(IF($L238&gt;0,INDEX('Bin Analysis'!$C$3:$S$10110,MATCH($L238,'Bin Analysis'!$L$3:$L$10110,0),MATCH(M$5,'Bin Analysis'!$C$2:$S$2,0))," ")))</f>
        <v xml:space="preserve"> </v>
      </c>
      <c r="N238" s="70" t="str">
        <f>IF($L238=" "," ",(IF($M238=FALSE," ",(IF($M238&gt;0,INDEX('Bin Analysis'!$C$3:$S$10110,MATCH($L238,'Bin Analysis'!$L$3:$L$10110,0),MATCH(N$5,'Bin Analysis'!$C$2:$S$2,0))," ")))))</f>
        <v xml:space="preserve"> </v>
      </c>
      <c r="O238" s="70" t="str">
        <f>IF($L238=" "," ",(IF($M238=FALSE," ",(IF($M238&gt;0,INDEX('Bin Analysis'!$C$3:$S$10110,MATCH($L238,'Bin Analysis'!$L$3:$L$10110,0),MATCH(O$5,'Bin Analysis'!$C$2:$S$2,0))," ")))))</f>
        <v xml:space="preserve"> </v>
      </c>
      <c r="P238" s="70" t="str">
        <f>IF($L238=" "," ",(IF($M238=FALSE," ",(IF($M238&gt;0,INDEX('Bin Analysis'!$C$3:$S$10110,MATCH($L238,'Bin Analysis'!$L$3:$L$10110,0),MATCH(P$5,'Bin Analysis'!$C$2:$S$2,0))," ")))))</f>
        <v xml:space="preserve"> </v>
      </c>
      <c r="Q238" s="70" t="str">
        <f>IF($L238=" "," ",(IF($M238=FALSE," ",(IF($M238&gt;0,INDEX('Bin Analysis'!$C$3:$S$10110,MATCH($L238,'Bin Analysis'!$L$3:$L$10110,0),MATCH(Q$5,'Bin Analysis'!$C$2:$S$2,0))," ")))))</f>
        <v xml:space="preserve"> </v>
      </c>
      <c r="R238" s="70" t="str">
        <f>IF($L238=" "," ",(IF($M238=FALSE," ",(IF($M238&gt;0,INDEX('Bin Analysis'!$C$3:$S$10110,MATCH($L238,'Bin Analysis'!$L$3:$L$10110,0),MATCH(R$5,'Bin Analysis'!$C$2:$S$2,0))," ")))))</f>
        <v xml:space="preserve"> </v>
      </c>
      <c r="S238" s="70" t="str">
        <f>IF($L238=" "," ",(IF($M238=FALSE," ",(IF($M238&gt;0,INDEX('Bin Analysis'!$C$3:$S$10110,MATCH($L238,'Bin Analysis'!$L$3:$L$10110,0),MATCH(S$5,'Bin Analysis'!$C$2:$S$2,0))," ")))))</f>
        <v xml:space="preserve"> </v>
      </c>
      <c r="T238" s="70" t="str">
        <f>Assignments!K237</f>
        <v/>
      </c>
      <c r="U238" s="70" t="str">
        <f>Assignments!L237</f>
        <v/>
      </c>
      <c r="V238" s="76" t="str">
        <f>Assignments!V237</f>
        <v/>
      </c>
    </row>
    <row r="239" spans="2:22" x14ac:dyDescent="0.55000000000000004">
      <c r="B239" s="6"/>
      <c r="E239" s="7"/>
      <c r="G239" s="40" t="str">
        <f>IFERROR('Data Transformation'!M237," ")</f>
        <v xml:space="preserve"> </v>
      </c>
      <c r="L239" s="68" t="str">
        <f t="shared" si="4"/>
        <v xml:space="preserve"> </v>
      </c>
      <c r="M239" s="69" t="str">
        <f>IF(L239=" "," ",(IF($L239&gt;0,INDEX('Bin Analysis'!$C$3:$S$10110,MATCH($L239,'Bin Analysis'!$L$3:$L$10110,0),MATCH(M$5,'Bin Analysis'!$C$2:$S$2,0))," ")))</f>
        <v xml:space="preserve"> </v>
      </c>
      <c r="N239" s="70" t="str">
        <f>IF($L239=" "," ",(IF($M239=FALSE," ",(IF($M239&gt;0,INDEX('Bin Analysis'!$C$3:$S$10110,MATCH($L239,'Bin Analysis'!$L$3:$L$10110,0),MATCH(N$5,'Bin Analysis'!$C$2:$S$2,0))," ")))))</f>
        <v xml:space="preserve"> </v>
      </c>
      <c r="O239" s="70" t="str">
        <f>IF($L239=" "," ",(IF($M239=FALSE," ",(IF($M239&gt;0,INDEX('Bin Analysis'!$C$3:$S$10110,MATCH($L239,'Bin Analysis'!$L$3:$L$10110,0),MATCH(O$5,'Bin Analysis'!$C$2:$S$2,0))," ")))))</f>
        <v xml:space="preserve"> </v>
      </c>
      <c r="P239" s="70" t="str">
        <f>IF($L239=" "," ",(IF($M239=FALSE," ",(IF($M239&gt;0,INDEX('Bin Analysis'!$C$3:$S$10110,MATCH($L239,'Bin Analysis'!$L$3:$L$10110,0),MATCH(P$5,'Bin Analysis'!$C$2:$S$2,0))," ")))))</f>
        <v xml:space="preserve"> </v>
      </c>
      <c r="Q239" s="70" t="str">
        <f>IF($L239=" "," ",(IF($M239=FALSE," ",(IF($M239&gt;0,INDEX('Bin Analysis'!$C$3:$S$10110,MATCH($L239,'Bin Analysis'!$L$3:$L$10110,0),MATCH(Q$5,'Bin Analysis'!$C$2:$S$2,0))," ")))))</f>
        <v xml:space="preserve"> </v>
      </c>
      <c r="R239" s="70" t="str">
        <f>IF($L239=" "," ",(IF($M239=FALSE," ",(IF($M239&gt;0,INDEX('Bin Analysis'!$C$3:$S$10110,MATCH($L239,'Bin Analysis'!$L$3:$L$10110,0),MATCH(R$5,'Bin Analysis'!$C$2:$S$2,0))," ")))))</f>
        <v xml:space="preserve"> </v>
      </c>
      <c r="S239" s="70" t="str">
        <f>IF($L239=" "," ",(IF($M239=FALSE," ",(IF($M239&gt;0,INDEX('Bin Analysis'!$C$3:$S$10110,MATCH($L239,'Bin Analysis'!$L$3:$L$10110,0),MATCH(S$5,'Bin Analysis'!$C$2:$S$2,0))," ")))))</f>
        <v xml:space="preserve"> </v>
      </c>
      <c r="T239" s="70" t="str">
        <f>Assignments!K238</f>
        <v/>
      </c>
      <c r="U239" s="70" t="str">
        <f>Assignments!L238</f>
        <v/>
      </c>
      <c r="V239" s="76" t="str">
        <f>Assignments!V238</f>
        <v/>
      </c>
    </row>
    <row r="240" spans="2:22" x14ac:dyDescent="0.55000000000000004">
      <c r="B240" s="6"/>
      <c r="E240" s="7"/>
      <c r="G240" s="40" t="str">
        <f>IFERROR('Data Transformation'!M238," ")</f>
        <v xml:space="preserve"> </v>
      </c>
      <c r="L240" s="68" t="str">
        <f t="shared" si="4"/>
        <v xml:space="preserve"> </v>
      </c>
      <c r="M240" s="69" t="str">
        <f>IF(L240=" "," ",(IF($L240&gt;0,INDEX('Bin Analysis'!$C$3:$S$10110,MATCH($L240,'Bin Analysis'!$L$3:$L$10110,0),MATCH(M$5,'Bin Analysis'!$C$2:$S$2,0))," ")))</f>
        <v xml:space="preserve"> </v>
      </c>
      <c r="N240" s="70" t="str">
        <f>IF($L240=" "," ",(IF($M240=FALSE," ",(IF($M240&gt;0,INDEX('Bin Analysis'!$C$3:$S$10110,MATCH($L240,'Bin Analysis'!$L$3:$L$10110,0),MATCH(N$5,'Bin Analysis'!$C$2:$S$2,0))," ")))))</f>
        <v xml:space="preserve"> </v>
      </c>
      <c r="O240" s="70" t="str">
        <f>IF($L240=" "," ",(IF($M240=FALSE," ",(IF($M240&gt;0,INDEX('Bin Analysis'!$C$3:$S$10110,MATCH($L240,'Bin Analysis'!$L$3:$L$10110,0),MATCH(O$5,'Bin Analysis'!$C$2:$S$2,0))," ")))))</f>
        <v xml:space="preserve"> </v>
      </c>
      <c r="P240" s="70" t="str">
        <f>IF($L240=" "," ",(IF($M240=FALSE," ",(IF($M240&gt;0,INDEX('Bin Analysis'!$C$3:$S$10110,MATCH($L240,'Bin Analysis'!$L$3:$L$10110,0),MATCH(P$5,'Bin Analysis'!$C$2:$S$2,0))," ")))))</f>
        <v xml:space="preserve"> </v>
      </c>
      <c r="Q240" s="70" t="str">
        <f>IF($L240=" "," ",(IF($M240=FALSE," ",(IF($M240&gt;0,INDEX('Bin Analysis'!$C$3:$S$10110,MATCH($L240,'Bin Analysis'!$L$3:$L$10110,0),MATCH(Q$5,'Bin Analysis'!$C$2:$S$2,0))," ")))))</f>
        <v xml:space="preserve"> </v>
      </c>
      <c r="R240" s="70" t="str">
        <f>IF($L240=" "," ",(IF($M240=FALSE," ",(IF($M240&gt;0,INDEX('Bin Analysis'!$C$3:$S$10110,MATCH($L240,'Bin Analysis'!$L$3:$L$10110,0),MATCH(R$5,'Bin Analysis'!$C$2:$S$2,0))," ")))))</f>
        <v xml:space="preserve"> </v>
      </c>
      <c r="S240" s="70" t="str">
        <f>IF($L240=" "," ",(IF($M240=FALSE," ",(IF($M240&gt;0,INDEX('Bin Analysis'!$C$3:$S$10110,MATCH($L240,'Bin Analysis'!$L$3:$L$10110,0),MATCH(S$5,'Bin Analysis'!$C$2:$S$2,0))," ")))))</f>
        <v xml:space="preserve"> </v>
      </c>
      <c r="T240" s="70" t="str">
        <f>Assignments!K239</f>
        <v/>
      </c>
      <c r="U240" s="70" t="str">
        <f>Assignments!L239</f>
        <v/>
      </c>
      <c r="V240" s="76" t="str">
        <f>Assignments!V239</f>
        <v/>
      </c>
    </row>
    <row r="241" spans="2:22" x14ac:dyDescent="0.55000000000000004">
      <c r="B241" s="6"/>
      <c r="E241" s="7"/>
      <c r="G241" s="40" t="str">
        <f>IFERROR('Data Transformation'!M239," ")</f>
        <v xml:space="preserve"> </v>
      </c>
      <c r="L241" s="68" t="str">
        <f t="shared" si="4"/>
        <v xml:space="preserve"> </v>
      </c>
      <c r="M241" s="69" t="str">
        <f>IF(L241=" "," ",(IF($L241&gt;0,INDEX('Bin Analysis'!$C$3:$S$10110,MATCH($L241,'Bin Analysis'!$L$3:$L$10110,0),MATCH(M$5,'Bin Analysis'!$C$2:$S$2,0))," ")))</f>
        <v xml:space="preserve"> </v>
      </c>
      <c r="N241" s="70" t="str">
        <f>IF($L241=" "," ",(IF($M241=FALSE," ",(IF($M241&gt;0,INDEX('Bin Analysis'!$C$3:$S$10110,MATCH($L241,'Bin Analysis'!$L$3:$L$10110,0),MATCH(N$5,'Bin Analysis'!$C$2:$S$2,0))," ")))))</f>
        <v xml:space="preserve"> </v>
      </c>
      <c r="O241" s="70" t="str">
        <f>IF($L241=" "," ",(IF($M241=FALSE," ",(IF($M241&gt;0,INDEX('Bin Analysis'!$C$3:$S$10110,MATCH($L241,'Bin Analysis'!$L$3:$L$10110,0),MATCH(O$5,'Bin Analysis'!$C$2:$S$2,0))," ")))))</f>
        <v xml:space="preserve"> </v>
      </c>
      <c r="P241" s="70" t="str">
        <f>IF($L241=" "," ",(IF($M241=FALSE," ",(IF($M241&gt;0,INDEX('Bin Analysis'!$C$3:$S$10110,MATCH($L241,'Bin Analysis'!$L$3:$L$10110,0),MATCH(P$5,'Bin Analysis'!$C$2:$S$2,0))," ")))))</f>
        <v xml:space="preserve"> </v>
      </c>
      <c r="Q241" s="70" t="str">
        <f>IF($L241=" "," ",(IF($M241=FALSE," ",(IF($M241&gt;0,INDEX('Bin Analysis'!$C$3:$S$10110,MATCH($L241,'Bin Analysis'!$L$3:$L$10110,0),MATCH(Q$5,'Bin Analysis'!$C$2:$S$2,0))," ")))))</f>
        <v xml:space="preserve"> </v>
      </c>
      <c r="R241" s="70" t="str">
        <f>IF($L241=" "," ",(IF($M241=FALSE," ",(IF($M241&gt;0,INDEX('Bin Analysis'!$C$3:$S$10110,MATCH($L241,'Bin Analysis'!$L$3:$L$10110,0),MATCH(R$5,'Bin Analysis'!$C$2:$S$2,0))," ")))))</f>
        <v xml:space="preserve"> </v>
      </c>
      <c r="S241" s="70" t="str">
        <f>IF($L241=" "," ",(IF($M241=FALSE," ",(IF($M241&gt;0,INDEX('Bin Analysis'!$C$3:$S$10110,MATCH($L241,'Bin Analysis'!$L$3:$L$10110,0),MATCH(S$5,'Bin Analysis'!$C$2:$S$2,0))," ")))))</f>
        <v xml:space="preserve"> </v>
      </c>
      <c r="T241" s="70" t="str">
        <f>Assignments!K240</f>
        <v/>
      </c>
      <c r="U241" s="70" t="str">
        <f>Assignments!L240</f>
        <v/>
      </c>
      <c r="V241" s="76" t="str">
        <f>Assignments!V240</f>
        <v/>
      </c>
    </row>
    <row r="242" spans="2:22" x14ac:dyDescent="0.55000000000000004">
      <c r="B242" s="6"/>
      <c r="E242" s="7"/>
      <c r="G242" s="40" t="str">
        <f>IFERROR('Data Transformation'!M240," ")</f>
        <v xml:space="preserve"> </v>
      </c>
      <c r="L242" s="68" t="str">
        <f t="shared" si="4"/>
        <v xml:space="preserve"> </v>
      </c>
      <c r="M242" s="69" t="str">
        <f>IF(L242=" "," ",(IF($L242&gt;0,INDEX('Bin Analysis'!$C$3:$S$10110,MATCH($L242,'Bin Analysis'!$L$3:$L$10110,0),MATCH(M$5,'Bin Analysis'!$C$2:$S$2,0))," ")))</f>
        <v xml:space="preserve"> </v>
      </c>
      <c r="N242" s="70" t="str">
        <f>IF($L242=" "," ",(IF($M242=FALSE," ",(IF($M242&gt;0,INDEX('Bin Analysis'!$C$3:$S$10110,MATCH($L242,'Bin Analysis'!$L$3:$L$10110,0),MATCH(N$5,'Bin Analysis'!$C$2:$S$2,0))," ")))))</f>
        <v xml:space="preserve"> </v>
      </c>
      <c r="O242" s="70" t="str">
        <f>IF($L242=" "," ",(IF($M242=FALSE," ",(IF($M242&gt;0,INDEX('Bin Analysis'!$C$3:$S$10110,MATCH($L242,'Bin Analysis'!$L$3:$L$10110,0),MATCH(O$5,'Bin Analysis'!$C$2:$S$2,0))," ")))))</f>
        <v xml:space="preserve"> </v>
      </c>
      <c r="P242" s="70" t="str">
        <f>IF($L242=" "," ",(IF($M242=FALSE," ",(IF($M242&gt;0,INDEX('Bin Analysis'!$C$3:$S$10110,MATCH($L242,'Bin Analysis'!$L$3:$L$10110,0),MATCH(P$5,'Bin Analysis'!$C$2:$S$2,0))," ")))))</f>
        <v xml:space="preserve"> </v>
      </c>
      <c r="Q242" s="70" t="str">
        <f>IF($L242=" "," ",(IF($M242=FALSE," ",(IF($M242&gt;0,INDEX('Bin Analysis'!$C$3:$S$10110,MATCH($L242,'Bin Analysis'!$L$3:$L$10110,0),MATCH(Q$5,'Bin Analysis'!$C$2:$S$2,0))," ")))))</f>
        <v xml:space="preserve"> </v>
      </c>
      <c r="R242" s="70" t="str">
        <f>IF($L242=" "," ",(IF($M242=FALSE," ",(IF($M242&gt;0,INDEX('Bin Analysis'!$C$3:$S$10110,MATCH($L242,'Bin Analysis'!$L$3:$L$10110,0),MATCH(R$5,'Bin Analysis'!$C$2:$S$2,0))," ")))))</f>
        <v xml:space="preserve"> </v>
      </c>
      <c r="S242" s="70" t="str">
        <f>IF($L242=" "," ",(IF($M242=FALSE," ",(IF($M242&gt;0,INDEX('Bin Analysis'!$C$3:$S$10110,MATCH($L242,'Bin Analysis'!$L$3:$L$10110,0),MATCH(S$5,'Bin Analysis'!$C$2:$S$2,0))," ")))))</f>
        <v xml:space="preserve"> </v>
      </c>
      <c r="T242" s="70" t="str">
        <f>Assignments!K241</f>
        <v/>
      </c>
      <c r="U242" s="70" t="str">
        <f>Assignments!L241</f>
        <v/>
      </c>
      <c r="V242" s="76" t="str">
        <f>Assignments!V241</f>
        <v/>
      </c>
    </row>
    <row r="243" spans="2:22" x14ac:dyDescent="0.55000000000000004">
      <c r="B243" s="6"/>
      <c r="E243" s="7"/>
      <c r="G243" s="40" t="str">
        <f>IFERROR('Data Transformation'!M241," ")</f>
        <v xml:space="preserve"> </v>
      </c>
      <c r="L243" s="68" t="str">
        <f t="shared" si="4"/>
        <v xml:space="preserve"> </v>
      </c>
      <c r="M243" s="69" t="str">
        <f>IF(L243=" "," ",(IF($L243&gt;0,INDEX('Bin Analysis'!$C$3:$S$10110,MATCH($L243,'Bin Analysis'!$L$3:$L$10110,0),MATCH(M$5,'Bin Analysis'!$C$2:$S$2,0))," ")))</f>
        <v xml:space="preserve"> </v>
      </c>
      <c r="N243" s="70" t="str">
        <f>IF($L243=" "," ",(IF($M243=FALSE," ",(IF($M243&gt;0,INDEX('Bin Analysis'!$C$3:$S$10110,MATCH($L243,'Bin Analysis'!$L$3:$L$10110,0),MATCH(N$5,'Bin Analysis'!$C$2:$S$2,0))," ")))))</f>
        <v xml:space="preserve"> </v>
      </c>
      <c r="O243" s="70" t="str">
        <f>IF($L243=" "," ",(IF($M243=FALSE," ",(IF($M243&gt;0,INDEX('Bin Analysis'!$C$3:$S$10110,MATCH($L243,'Bin Analysis'!$L$3:$L$10110,0),MATCH(O$5,'Bin Analysis'!$C$2:$S$2,0))," ")))))</f>
        <v xml:space="preserve"> </v>
      </c>
      <c r="P243" s="70" t="str">
        <f>IF($L243=" "," ",(IF($M243=FALSE," ",(IF($M243&gt;0,INDEX('Bin Analysis'!$C$3:$S$10110,MATCH($L243,'Bin Analysis'!$L$3:$L$10110,0),MATCH(P$5,'Bin Analysis'!$C$2:$S$2,0))," ")))))</f>
        <v xml:space="preserve"> </v>
      </c>
      <c r="Q243" s="70" t="str">
        <f>IF($L243=" "," ",(IF($M243=FALSE," ",(IF($M243&gt;0,INDEX('Bin Analysis'!$C$3:$S$10110,MATCH($L243,'Bin Analysis'!$L$3:$L$10110,0),MATCH(Q$5,'Bin Analysis'!$C$2:$S$2,0))," ")))))</f>
        <v xml:space="preserve"> </v>
      </c>
      <c r="R243" s="70" t="str">
        <f>IF($L243=" "," ",(IF($M243=FALSE," ",(IF($M243&gt;0,INDEX('Bin Analysis'!$C$3:$S$10110,MATCH($L243,'Bin Analysis'!$L$3:$L$10110,0),MATCH(R$5,'Bin Analysis'!$C$2:$S$2,0))," ")))))</f>
        <v xml:space="preserve"> </v>
      </c>
      <c r="S243" s="70" t="str">
        <f>IF($L243=" "," ",(IF($M243=FALSE," ",(IF($M243&gt;0,INDEX('Bin Analysis'!$C$3:$S$10110,MATCH($L243,'Bin Analysis'!$L$3:$L$10110,0),MATCH(S$5,'Bin Analysis'!$C$2:$S$2,0))," ")))))</f>
        <v xml:space="preserve"> </v>
      </c>
      <c r="T243" s="70" t="str">
        <f>Assignments!K242</f>
        <v/>
      </c>
      <c r="U243" s="70" t="str">
        <f>Assignments!L242</f>
        <v/>
      </c>
      <c r="V243" s="76" t="str">
        <f>Assignments!V242</f>
        <v/>
      </c>
    </row>
    <row r="244" spans="2:22" x14ac:dyDescent="0.55000000000000004">
      <c r="B244" s="6"/>
      <c r="E244" s="7"/>
      <c r="G244" s="40" t="str">
        <f>IFERROR('Data Transformation'!M242," ")</f>
        <v xml:space="preserve"> </v>
      </c>
      <c r="L244" s="68" t="str">
        <f t="shared" si="4"/>
        <v xml:space="preserve"> </v>
      </c>
      <c r="M244" s="69" t="str">
        <f>IF(L244=" "," ",(IF($L244&gt;0,INDEX('Bin Analysis'!$C$3:$S$10110,MATCH($L244,'Bin Analysis'!$L$3:$L$10110,0),MATCH(M$5,'Bin Analysis'!$C$2:$S$2,0))," ")))</f>
        <v xml:space="preserve"> </v>
      </c>
      <c r="N244" s="70" t="str">
        <f>IF($L244=" "," ",(IF($M244=FALSE," ",(IF($M244&gt;0,INDEX('Bin Analysis'!$C$3:$S$10110,MATCH($L244,'Bin Analysis'!$L$3:$L$10110,0),MATCH(N$5,'Bin Analysis'!$C$2:$S$2,0))," ")))))</f>
        <v xml:space="preserve"> </v>
      </c>
      <c r="O244" s="70" t="str">
        <f>IF($L244=" "," ",(IF($M244=FALSE," ",(IF($M244&gt;0,INDEX('Bin Analysis'!$C$3:$S$10110,MATCH($L244,'Bin Analysis'!$L$3:$L$10110,0),MATCH(O$5,'Bin Analysis'!$C$2:$S$2,0))," ")))))</f>
        <v xml:space="preserve"> </v>
      </c>
      <c r="P244" s="70" t="str">
        <f>IF($L244=" "," ",(IF($M244=FALSE," ",(IF($M244&gt;0,INDEX('Bin Analysis'!$C$3:$S$10110,MATCH($L244,'Bin Analysis'!$L$3:$L$10110,0),MATCH(P$5,'Bin Analysis'!$C$2:$S$2,0))," ")))))</f>
        <v xml:space="preserve"> </v>
      </c>
      <c r="Q244" s="70" t="str">
        <f>IF($L244=" "," ",(IF($M244=FALSE," ",(IF($M244&gt;0,INDEX('Bin Analysis'!$C$3:$S$10110,MATCH($L244,'Bin Analysis'!$L$3:$L$10110,0),MATCH(Q$5,'Bin Analysis'!$C$2:$S$2,0))," ")))))</f>
        <v xml:space="preserve"> </v>
      </c>
      <c r="R244" s="70" t="str">
        <f>IF($L244=" "," ",(IF($M244=FALSE," ",(IF($M244&gt;0,INDEX('Bin Analysis'!$C$3:$S$10110,MATCH($L244,'Bin Analysis'!$L$3:$L$10110,0),MATCH(R$5,'Bin Analysis'!$C$2:$S$2,0))," ")))))</f>
        <v xml:space="preserve"> </v>
      </c>
      <c r="S244" s="70" t="str">
        <f>IF($L244=" "," ",(IF($M244=FALSE," ",(IF($M244&gt;0,INDEX('Bin Analysis'!$C$3:$S$10110,MATCH($L244,'Bin Analysis'!$L$3:$L$10110,0),MATCH(S$5,'Bin Analysis'!$C$2:$S$2,0))," ")))))</f>
        <v xml:space="preserve"> </v>
      </c>
      <c r="T244" s="70" t="str">
        <f>Assignments!K243</f>
        <v/>
      </c>
      <c r="U244" s="70" t="str">
        <f>Assignments!L243</f>
        <v/>
      </c>
      <c r="V244" s="76" t="str">
        <f>Assignments!V243</f>
        <v/>
      </c>
    </row>
    <row r="245" spans="2:22" x14ac:dyDescent="0.55000000000000004">
      <c r="B245" s="6"/>
      <c r="E245" s="7"/>
      <c r="G245" s="40" t="str">
        <f>IFERROR('Data Transformation'!M243," ")</f>
        <v xml:space="preserve"> </v>
      </c>
      <c r="L245" s="68" t="str">
        <f t="shared" si="4"/>
        <v xml:space="preserve"> </v>
      </c>
      <c r="M245" s="69" t="str">
        <f>IF(L245=" "," ",(IF($L245&gt;0,INDEX('Bin Analysis'!$C$3:$S$10110,MATCH($L245,'Bin Analysis'!$L$3:$L$10110,0),MATCH(M$5,'Bin Analysis'!$C$2:$S$2,0))," ")))</f>
        <v xml:space="preserve"> </v>
      </c>
      <c r="N245" s="70" t="str">
        <f>IF($L245=" "," ",(IF($M245=FALSE," ",(IF($M245&gt;0,INDEX('Bin Analysis'!$C$3:$S$10110,MATCH($L245,'Bin Analysis'!$L$3:$L$10110,0),MATCH(N$5,'Bin Analysis'!$C$2:$S$2,0))," ")))))</f>
        <v xml:space="preserve"> </v>
      </c>
      <c r="O245" s="70" t="str">
        <f>IF($L245=" "," ",(IF($M245=FALSE," ",(IF($M245&gt;0,INDEX('Bin Analysis'!$C$3:$S$10110,MATCH($L245,'Bin Analysis'!$L$3:$L$10110,0),MATCH(O$5,'Bin Analysis'!$C$2:$S$2,0))," ")))))</f>
        <v xml:space="preserve"> </v>
      </c>
      <c r="P245" s="70" t="str">
        <f>IF($L245=" "," ",(IF($M245=FALSE," ",(IF($M245&gt;0,INDEX('Bin Analysis'!$C$3:$S$10110,MATCH($L245,'Bin Analysis'!$L$3:$L$10110,0),MATCH(P$5,'Bin Analysis'!$C$2:$S$2,0))," ")))))</f>
        <v xml:space="preserve"> </v>
      </c>
      <c r="Q245" s="70" t="str">
        <f>IF($L245=" "," ",(IF($M245=FALSE," ",(IF($M245&gt;0,INDEX('Bin Analysis'!$C$3:$S$10110,MATCH($L245,'Bin Analysis'!$L$3:$L$10110,0),MATCH(Q$5,'Bin Analysis'!$C$2:$S$2,0))," ")))))</f>
        <v xml:space="preserve"> </v>
      </c>
      <c r="R245" s="70" t="str">
        <f>IF($L245=" "," ",(IF($M245=FALSE," ",(IF($M245&gt;0,INDEX('Bin Analysis'!$C$3:$S$10110,MATCH($L245,'Bin Analysis'!$L$3:$L$10110,0),MATCH(R$5,'Bin Analysis'!$C$2:$S$2,0))," ")))))</f>
        <v xml:space="preserve"> </v>
      </c>
      <c r="S245" s="70" t="str">
        <f>IF($L245=" "," ",(IF($M245=FALSE," ",(IF($M245&gt;0,INDEX('Bin Analysis'!$C$3:$S$10110,MATCH($L245,'Bin Analysis'!$L$3:$L$10110,0),MATCH(S$5,'Bin Analysis'!$C$2:$S$2,0))," ")))))</f>
        <v xml:space="preserve"> </v>
      </c>
      <c r="T245" s="70" t="str">
        <f>Assignments!K244</f>
        <v/>
      </c>
      <c r="U245" s="70" t="str">
        <f>Assignments!L244</f>
        <v/>
      </c>
      <c r="V245" s="76" t="str">
        <f>Assignments!V244</f>
        <v/>
      </c>
    </row>
    <row r="246" spans="2:22" x14ac:dyDescent="0.55000000000000004">
      <c r="B246" s="6"/>
      <c r="E246" s="7"/>
      <c r="G246" s="40" t="str">
        <f>IFERROR('Data Transformation'!M244," ")</f>
        <v xml:space="preserve"> </v>
      </c>
      <c r="L246" s="68" t="str">
        <f t="shared" si="4"/>
        <v xml:space="preserve"> </v>
      </c>
      <c r="M246" s="69" t="str">
        <f>IF(L246=" "," ",(IF($L246&gt;0,INDEX('Bin Analysis'!$C$3:$S$10110,MATCH($L246,'Bin Analysis'!$L$3:$L$10110,0),MATCH(M$5,'Bin Analysis'!$C$2:$S$2,0))," ")))</f>
        <v xml:space="preserve"> </v>
      </c>
      <c r="N246" s="70" t="str">
        <f>IF($L246=" "," ",(IF($M246=FALSE," ",(IF($M246&gt;0,INDEX('Bin Analysis'!$C$3:$S$10110,MATCH($L246,'Bin Analysis'!$L$3:$L$10110,0),MATCH(N$5,'Bin Analysis'!$C$2:$S$2,0))," ")))))</f>
        <v xml:space="preserve"> </v>
      </c>
      <c r="O246" s="70" t="str">
        <f>IF($L246=" "," ",(IF($M246=FALSE," ",(IF($M246&gt;0,INDEX('Bin Analysis'!$C$3:$S$10110,MATCH($L246,'Bin Analysis'!$L$3:$L$10110,0),MATCH(O$5,'Bin Analysis'!$C$2:$S$2,0))," ")))))</f>
        <v xml:space="preserve"> </v>
      </c>
      <c r="P246" s="70" t="str">
        <f>IF($L246=" "," ",(IF($M246=FALSE," ",(IF($M246&gt;0,INDEX('Bin Analysis'!$C$3:$S$10110,MATCH($L246,'Bin Analysis'!$L$3:$L$10110,0),MATCH(P$5,'Bin Analysis'!$C$2:$S$2,0))," ")))))</f>
        <v xml:space="preserve"> </v>
      </c>
      <c r="Q246" s="70" t="str">
        <f>IF($L246=" "," ",(IF($M246=FALSE," ",(IF($M246&gt;0,INDEX('Bin Analysis'!$C$3:$S$10110,MATCH($L246,'Bin Analysis'!$L$3:$L$10110,0),MATCH(Q$5,'Bin Analysis'!$C$2:$S$2,0))," ")))))</f>
        <v xml:space="preserve"> </v>
      </c>
      <c r="R246" s="70" t="str">
        <f>IF($L246=" "," ",(IF($M246=FALSE," ",(IF($M246&gt;0,INDEX('Bin Analysis'!$C$3:$S$10110,MATCH($L246,'Bin Analysis'!$L$3:$L$10110,0),MATCH(R$5,'Bin Analysis'!$C$2:$S$2,0))," ")))))</f>
        <v xml:space="preserve"> </v>
      </c>
      <c r="S246" s="70" t="str">
        <f>IF($L246=" "," ",(IF($M246=FALSE," ",(IF($M246&gt;0,INDEX('Bin Analysis'!$C$3:$S$10110,MATCH($L246,'Bin Analysis'!$L$3:$L$10110,0),MATCH(S$5,'Bin Analysis'!$C$2:$S$2,0))," ")))))</f>
        <v xml:space="preserve"> </v>
      </c>
      <c r="T246" s="70" t="str">
        <f>Assignments!K245</f>
        <v/>
      </c>
      <c r="U246" s="70" t="str">
        <f>Assignments!L245</f>
        <v/>
      </c>
      <c r="V246" s="76" t="str">
        <f>Assignments!V245</f>
        <v/>
      </c>
    </row>
    <row r="247" spans="2:22" x14ac:dyDescent="0.55000000000000004">
      <c r="B247" s="6"/>
      <c r="E247" s="7"/>
      <c r="G247" s="40" t="str">
        <f>IFERROR('Data Transformation'!M245," ")</f>
        <v xml:space="preserve"> </v>
      </c>
      <c r="L247" s="68" t="str">
        <f t="shared" si="4"/>
        <v xml:space="preserve"> </v>
      </c>
      <c r="M247" s="69" t="str">
        <f>IF(L247=" "," ",(IF($L247&gt;0,INDEX('Bin Analysis'!$C$3:$S$10110,MATCH($L247,'Bin Analysis'!$L$3:$L$10110,0),MATCH(M$5,'Bin Analysis'!$C$2:$S$2,0))," ")))</f>
        <v xml:space="preserve"> </v>
      </c>
      <c r="N247" s="70" t="str">
        <f>IF($L247=" "," ",(IF($M247=FALSE," ",(IF($M247&gt;0,INDEX('Bin Analysis'!$C$3:$S$10110,MATCH($L247,'Bin Analysis'!$L$3:$L$10110,0),MATCH(N$5,'Bin Analysis'!$C$2:$S$2,0))," ")))))</f>
        <v xml:space="preserve"> </v>
      </c>
      <c r="O247" s="70" t="str">
        <f>IF($L247=" "," ",(IF($M247=FALSE," ",(IF($M247&gt;0,INDEX('Bin Analysis'!$C$3:$S$10110,MATCH($L247,'Bin Analysis'!$L$3:$L$10110,0),MATCH(O$5,'Bin Analysis'!$C$2:$S$2,0))," ")))))</f>
        <v xml:space="preserve"> </v>
      </c>
      <c r="P247" s="70" t="str">
        <f>IF($L247=" "," ",(IF($M247=FALSE," ",(IF($M247&gt;0,INDEX('Bin Analysis'!$C$3:$S$10110,MATCH($L247,'Bin Analysis'!$L$3:$L$10110,0),MATCH(P$5,'Bin Analysis'!$C$2:$S$2,0))," ")))))</f>
        <v xml:space="preserve"> </v>
      </c>
      <c r="Q247" s="70" t="str">
        <f>IF($L247=" "," ",(IF($M247=FALSE," ",(IF($M247&gt;0,INDEX('Bin Analysis'!$C$3:$S$10110,MATCH($L247,'Bin Analysis'!$L$3:$L$10110,0),MATCH(Q$5,'Bin Analysis'!$C$2:$S$2,0))," ")))))</f>
        <v xml:space="preserve"> </v>
      </c>
      <c r="R247" s="70" t="str">
        <f>IF($L247=" "," ",(IF($M247=FALSE," ",(IF($M247&gt;0,INDEX('Bin Analysis'!$C$3:$S$10110,MATCH($L247,'Bin Analysis'!$L$3:$L$10110,0),MATCH(R$5,'Bin Analysis'!$C$2:$S$2,0))," ")))))</f>
        <v xml:space="preserve"> </v>
      </c>
      <c r="S247" s="70" t="str">
        <f>IF($L247=" "," ",(IF($M247=FALSE," ",(IF($M247&gt;0,INDEX('Bin Analysis'!$C$3:$S$10110,MATCH($L247,'Bin Analysis'!$L$3:$L$10110,0),MATCH(S$5,'Bin Analysis'!$C$2:$S$2,0))," ")))))</f>
        <v xml:space="preserve"> </v>
      </c>
      <c r="T247" s="70" t="str">
        <f>Assignments!K246</f>
        <v/>
      </c>
      <c r="U247" s="70" t="str">
        <f>Assignments!L246</f>
        <v/>
      </c>
      <c r="V247" s="76" t="str">
        <f>Assignments!V246</f>
        <v/>
      </c>
    </row>
    <row r="248" spans="2:22" x14ac:dyDescent="0.55000000000000004">
      <c r="B248" s="6"/>
      <c r="E248" s="7"/>
      <c r="G248" s="40" t="str">
        <f>IFERROR('Data Transformation'!M246," ")</f>
        <v xml:space="preserve"> </v>
      </c>
      <c r="L248" s="68" t="str">
        <f t="shared" si="4"/>
        <v xml:space="preserve"> </v>
      </c>
      <c r="M248" s="69" t="str">
        <f>IF(L248=" "," ",(IF($L248&gt;0,INDEX('Bin Analysis'!$C$3:$S$10110,MATCH($L248,'Bin Analysis'!$L$3:$L$10110,0),MATCH(M$5,'Bin Analysis'!$C$2:$S$2,0))," ")))</f>
        <v xml:space="preserve"> </v>
      </c>
      <c r="N248" s="70" t="str">
        <f>IF($L248=" "," ",(IF($M248=FALSE," ",(IF($M248&gt;0,INDEX('Bin Analysis'!$C$3:$S$10110,MATCH($L248,'Bin Analysis'!$L$3:$L$10110,0),MATCH(N$5,'Bin Analysis'!$C$2:$S$2,0))," ")))))</f>
        <v xml:space="preserve"> </v>
      </c>
      <c r="O248" s="70" t="str">
        <f>IF($L248=" "," ",(IF($M248=FALSE," ",(IF($M248&gt;0,INDEX('Bin Analysis'!$C$3:$S$10110,MATCH($L248,'Bin Analysis'!$L$3:$L$10110,0),MATCH(O$5,'Bin Analysis'!$C$2:$S$2,0))," ")))))</f>
        <v xml:space="preserve"> </v>
      </c>
      <c r="P248" s="70" t="str">
        <f>IF($L248=" "," ",(IF($M248=FALSE," ",(IF($M248&gt;0,INDEX('Bin Analysis'!$C$3:$S$10110,MATCH($L248,'Bin Analysis'!$L$3:$L$10110,0),MATCH(P$5,'Bin Analysis'!$C$2:$S$2,0))," ")))))</f>
        <v xml:space="preserve"> </v>
      </c>
      <c r="Q248" s="70" t="str">
        <f>IF($L248=" "," ",(IF($M248=FALSE," ",(IF($M248&gt;0,INDEX('Bin Analysis'!$C$3:$S$10110,MATCH($L248,'Bin Analysis'!$L$3:$L$10110,0),MATCH(Q$5,'Bin Analysis'!$C$2:$S$2,0))," ")))))</f>
        <v xml:space="preserve"> </v>
      </c>
      <c r="R248" s="70" t="str">
        <f>IF($L248=" "," ",(IF($M248=FALSE," ",(IF($M248&gt;0,INDEX('Bin Analysis'!$C$3:$S$10110,MATCH($L248,'Bin Analysis'!$L$3:$L$10110,0),MATCH(R$5,'Bin Analysis'!$C$2:$S$2,0))," ")))))</f>
        <v xml:space="preserve"> </v>
      </c>
      <c r="S248" s="70" t="str">
        <f>IF($L248=" "," ",(IF($M248=FALSE," ",(IF($M248&gt;0,INDEX('Bin Analysis'!$C$3:$S$10110,MATCH($L248,'Bin Analysis'!$L$3:$L$10110,0),MATCH(S$5,'Bin Analysis'!$C$2:$S$2,0))," ")))))</f>
        <v xml:space="preserve"> </v>
      </c>
      <c r="T248" s="70" t="str">
        <f>Assignments!K247</f>
        <v/>
      </c>
      <c r="U248" s="70" t="str">
        <f>Assignments!L247</f>
        <v/>
      </c>
      <c r="V248" s="76" t="str">
        <f>Assignments!V247</f>
        <v/>
      </c>
    </row>
    <row r="249" spans="2:22" x14ac:dyDescent="0.55000000000000004">
      <c r="B249" s="6"/>
      <c r="E249" s="7"/>
      <c r="G249" s="40" t="str">
        <f>IFERROR('Data Transformation'!M247," ")</f>
        <v xml:space="preserve"> </v>
      </c>
      <c r="L249" s="68" t="str">
        <f t="shared" si="4"/>
        <v xml:space="preserve"> </v>
      </c>
      <c r="M249" s="69" t="str">
        <f>IF(L249=" "," ",(IF($L249&gt;0,INDEX('Bin Analysis'!$C$3:$S$10110,MATCH($L249,'Bin Analysis'!$L$3:$L$10110,0),MATCH(M$5,'Bin Analysis'!$C$2:$S$2,0))," ")))</f>
        <v xml:space="preserve"> </v>
      </c>
      <c r="N249" s="70" t="str">
        <f>IF($L249=" "," ",(IF($M249=FALSE," ",(IF($M249&gt;0,INDEX('Bin Analysis'!$C$3:$S$10110,MATCH($L249,'Bin Analysis'!$L$3:$L$10110,0),MATCH(N$5,'Bin Analysis'!$C$2:$S$2,0))," ")))))</f>
        <v xml:space="preserve"> </v>
      </c>
      <c r="O249" s="70" t="str">
        <f>IF($L249=" "," ",(IF($M249=FALSE," ",(IF($M249&gt;0,INDEX('Bin Analysis'!$C$3:$S$10110,MATCH($L249,'Bin Analysis'!$L$3:$L$10110,0),MATCH(O$5,'Bin Analysis'!$C$2:$S$2,0))," ")))))</f>
        <v xml:space="preserve"> </v>
      </c>
      <c r="P249" s="70" t="str">
        <f>IF($L249=" "," ",(IF($M249=FALSE," ",(IF($M249&gt;0,INDEX('Bin Analysis'!$C$3:$S$10110,MATCH($L249,'Bin Analysis'!$L$3:$L$10110,0),MATCH(P$5,'Bin Analysis'!$C$2:$S$2,0))," ")))))</f>
        <v xml:space="preserve"> </v>
      </c>
      <c r="Q249" s="70" t="str">
        <f>IF($L249=" "," ",(IF($M249=FALSE," ",(IF($M249&gt;0,INDEX('Bin Analysis'!$C$3:$S$10110,MATCH($L249,'Bin Analysis'!$L$3:$L$10110,0),MATCH(Q$5,'Bin Analysis'!$C$2:$S$2,0))," ")))))</f>
        <v xml:space="preserve"> </v>
      </c>
      <c r="R249" s="70" t="str">
        <f>IF($L249=" "," ",(IF($M249=FALSE," ",(IF($M249&gt;0,INDEX('Bin Analysis'!$C$3:$S$10110,MATCH($L249,'Bin Analysis'!$L$3:$L$10110,0),MATCH(R$5,'Bin Analysis'!$C$2:$S$2,0))," ")))))</f>
        <v xml:space="preserve"> </v>
      </c>
      <c r="S249" s="70" t="str">
        <f>IF($L249=" "," ",(IF($M249=FALSE," ",(IF($M249&gt;0,INDEX('Bin Analysis'!$C$3:$S$10110,MATCH($L249,'Bin Analysis'!$L$3:$L$10110,0),MATCH(S$5,'Bin Analysis'!$C$2:$S$2,0))," ")))))</f>
        <v xml:space="preserve"> </v>
      </c>
      <c r="T249" s="70" t="str">
        <f>Assignments!K248</f>
        <v/>
      </c>
      <c r="U249" s="70" t="str">
        <f>Assignments!L248</f>
        <v/>
      </c>
      <c r="V249" s="76" t="str">
        <f>Assignments!V248</f>
        <v/>
      </c>
    </row>
    <row r="250" spans="2:22" x14ac:dyDescent="0.55000000000000004">
      <c r="B250" s="6"/>
      <c r="E250" s="7"/>
      <c r="G250" s="40" t="str">
        <f>IFERROR('Data Transformation'!M248," ")</f>
        <v xml:space="preserve"> </v>
      </c>
      <c r="L250" s="68" t="str">
        <f t="shared" si="4"/>
        <v xml:space="preserve"> </v>
      </c>
      <c r="M250" s="69" t="str">
        <f>IF(L250=" "," ",(IF($L250&gt;0,INDEX('Bin Analysis'!$C$3:$S$10110,MATCH($L250,'Bin Analysis'!$L$3:$L$10110,0),MATCH(M$5,'Bin Analysis'!$C$2:$S$2,0))," ")))</f>
        <v xml:space="preserve"> </v>
      </c>
      <c r="N250" s="70" t="str">
        <f>IF($L250=" "," ",(IF($M250=FALSE," ",(IF($M250&gt;0,INDEX('Bin Analysis'!$C$3:$S$10110,MATCH($L250,'Bin Analysis'!$L$3:$L$10110,0),MATCH(N$5,'Bin Analysis'!$C$2:$S$2,0))," ")))))</f>
        <v xml:space="preserve"> </v>
      </c>
      <c r="O250" s="70" t="str">
        <f>IF($L250=" "," ",(IF($M250=FALSE," ",(IF($M250&gt;0,INDEX('Bin Analysis'!$C$3:$S$10110,MATCH($L250,'Bin Analysis'!$L$3:$L$10110,0),MATCH(O$5,'Bin Analysis'!$C$2:$S$2,0))," ")))))</f>
        <v xml:space="preserve"> </v>
      </c>
      <c r="P250" s="70" t="str">
        <f>IF($L250=" "," ",(IF($M250=FALSE," ",(IF($M250&gt;0,INDEX('Bin Analysis'!$C$3:$S$10110,MATCH($L250,'Bin Analysis'!$L$3:$L$10110,0),MATCH(P$5,'Bin Analysis'!$C$2:$S$2,0))," ")))))</f>
        <v xml:space="preserve"> </v>
      </c>
      <c r="Q250" s="70" t="str">
        <f>IF($L250=" "," ",(IF($M250=FALSE," ",(IF($M250&gt;0,INDEX('Bin Analysis'!$C$3:$S$10110,MATCH($L250,'Bin Analysis'!$L$3:$L$10110,0),MATCH(Q$5,'Bin Analysis'!$C$2:$S$2,0))," ")))))</f>
        <v xml:space="preserve"> </v>
      </c>
      <c r="R250" s="70" t="str">
        <f>IF($L250=" "," ",(IF($M250=FALSE," ",(IF($M250&gt;0,INDEX('Bin Analysis'!$C$3:$S$10110,MATCH($L250,'Bin Analysis'!$L$3:$L$10110,0),MATCH(R$5,'Bin Analysis'!$C$2:$S$2,0))," ")))))</f>
        <v xml:space="preserve"> </v>
      </c>
      <c r="S250" s="70" t="str">
        <f>IF($L250=" "," ",(IF($M250=FALSE," ",(IF($M250&gt;0,INDEX('Bin Analysis'!$C$3:$S$10110,MATCH($L250,'Bin Analysis'!$L$3:$L$10110,0),MATCH(S$5,'Bin Analysis'!$C$2:$S$2,0))," ")))))</f>
        <v xml:space="preserve"> </v>
      </c>
      <c r="T250" s="70" t="str">
        <f>Assignments!K249</f>
        <v/>
      </c>
      <c r="U250" s="70" t="str">
        <f>Assignments!L249</f>
        <v/>
      </c>
      <c r="V250" s="76" t="str">
        <f>Assignments!V249</f>
        <v/>
      </c>
    </row>
    <row r="251" spans="2:22" x14ac:dyDescent="0.55000000000000004">
      <c r="B251" s="6"/>
      <c r="E251" s="7"/>
      <c r="G251" s="40" t="str">
        <f>IFERROR('Data Transformation'!M249," ")</f>
        <v xml:space="preserve"> </v>
      </c>
      <c r="L251" s="68" t="str">
        <f t="shared" si="4"/>
        <v xml:space="preserve"> </v>
      </c>
      <c r="M251" s="69" t="str">
        <f>IF(L251=" "," ",(IF($L251&gt;0,INDEX('Bin Analysis'!$C$3:$S$10110,MATCH($L251,'Bin Analysis'!$L$3:$L$10110,0),MATCH(M$5,'Bin Analysis'!$C$2:$S$2,0))," ")))</f>
        <v xml:space="preserve"> </v>
      </c>
      <c r="N251" s="70" t="str">
        <f>IF($L251=" "," ",(IF($M251=FALSE," ",(IF($M251&gt;0,INDEX('Bin Analysis'!$C$3:$S$10110,MATCH($L251,'Bin Analysis'!$L$3:$L$10110,0),MATCH(N$5,'Bin Analysis'!$C$2:$S$2,0))," ")))))</f>
        <v xml:space="preserve"> </v>
      </c>
      <c r="O251" s="70" t="str">
        <f>IF($L251=" "," ",(IF($M251=FALSE," ",(IF($M251&gt;0,INDEX('Bin Analysis'!$C$3:$S$10110,MATCH($L251,'Bin Analysis'!$L$3:$L$10110,0),MATCH(O$5,'Bin Analysis'!$C$2:$S$2,0))," ")))))</f>
        <v xml:space="preserve"> </v>
      </c>
      <c r="P251" s="70" t="str">
        <f>IF($L251=" "," ",(IF($M251=FALSE," ",(IF($M251&gt;0,INDEX('Bin Analysis'!$C$3:$S$10110,MATCH($L251,'Bin Analysis'!$L$3:$L$10110,0),MATCH(P$5,'Bin Analysis'!$C$2:$S$2,0))," ")))))</f>
        <v xml:space="preserve"> </v>
      </c>
      <c r="Q251" s="70" t="str">
        <f>IF($L251=" "," ",(IF($M251=FALSE," ",(IF($M251&gt;0,INDEX('Bin Analysis'!$C$3:$S$10110,MATCH($L251,'Bin Analysis'!$L$3:$L$10110,0),MATCH(Q$5,'Bin Analysis'!$C$2:$S$2,0))," ")))))</f>
        <v xml:space="preserve"> </v>
      </c>
      <c r="R251" s="70" t="str">
        <f>IF($L251=" "," ",(IF($M251=FALSE," ",(IF($M251&gt;0,INDEX('Bin Analysis'!$C$3:$S$10110,MATCH($L251,'Bin Analysis'!$L$3:$L$10110,0),MATCH(R$5,'Bin Analysis'!$C$2:$S$2,0))," ")))))</f>
        <v xml:space="preserve"> </v>
      </c>
      <c r="S251" s="70" t="str">
        <f>IF($L251=" "," ",(IF($M251=FALSE," ",(IF($M251&gt;0,INDEX('Bin Analysis'!$C$3:$S$10110,MATCH($L251,'Bin Analysis'!$L$3:$L$10110,0),MATCH(S$5,'Bin Analysis'!$C$2:$S$2,0))," ")))))</f>
        <v xml:space="preserve"> </v>
      </c>
      <c r="T251" s="70" t="str">
        <f>Assignments!K250</f>
        <v/>
      </c>
      <c r="U251" s="70" t="str">
        <f>Assignments!L250</f>
        <v/>
      </c>
      <c r="V251" s="76" t="str">
        <f>Assignments!V250</f>
        <v/>
      </c>
    </row>
    <row r="252" spans="2:22" x14ac:dyDescent="0.55000000000000004">
      <c r="B252" s="6"/>
      <c r="E252" s="7"/>
      <c r="G252" s="40" t="str">
        <f>IFERROR('Data Transformation'!M250," ")</f>
        <v xml:space="preserve"> </v>
      </c>
      <c r="L252" s="68" t="str">
        <f t="shared" si="4"/>
        <v xml:space="preserve"> </v>
      </c>
      <c r="M252" s="69" t="str">
        <f>IF(L252=" "," ",(IF($L252&gt;0,INDEX('Bin Analysis'!$C$3:$S$10110,MATCH($L252,'Bin Analysis'!$L$3:$L$10110,0),MATCH(M$5,'Bin Analysis'!$C$2:$S$2,0))," ")))</f>
        <v xml:space="preserve"> </v>
      </c>
      <c r="N252" s="70" t="str">
        <f>IF($L252=" "," ",(IF($M252=FALSE," ",(IF($M252&gt;0,INDEX('Bin Analysis'!$C$3:$S$10110,MATCH($L252,'Bin Analysis'!$L$3:$L$10110,0),MATCH(N$5,'Bin Analysis'!$C$2:$S$2,0))," ")))))</f>
        <v xml:space="preserve"> </v>
      </c>
      <c r="O252" s="70" t="str">
        <f>IF($L252=" "," ",(IF($M252=FALSE," ",(IF($M252&gt;0,INDEX('Bin Analysis'!$C$3:$S$10110,MATCH($L252,'Bin Analysis'!$L$3:$L$10110,0),MATCH(O$5,'Bin Analysis'!$C$2:$S$2,0))," ")))))</f>
        <v xml:space="preserve"> </v>
      </c>
      <c r="P252" s="70" t="str">
        <f>IF($L252=" "," ",(IF($M252=FALSE," ",(IF($M252&gt;0,INDEX('Bin Analysis'!$C$3:$S$10110,MATCH($L252,'Bin Analysis'!$L$3:$L$10110,0),MATCH(P$5,'Bin Analysis'!$C$2:$S$2,0))," ")))))</f>
        <v xml:space="preserve"> </v>
      </c>
      <c r="Q252" s="70" t="str">
        <f>IF($L252=" "," ",(IF($M252=FALSE," ",(IF($M252&gt;0,INDEX('Bin Analysis'!$C$3:$S$10110,MATCH($L252,'Bin Analysis'!$L$3:$L$10110,0),MATCH(Q$5,'Bin Analysis'!$C$2:$S$2,0))," ")))))</f>
        <v xml:space="preserve"> </v>
      </c>
      <c r="R252" s="70" t="str">
        <f>IF($L252=" "," ",(IF($M252=FALSE," ",(IF($M252&gt;0,INDEX('Bin Analysis'!$C$3:$S$10110,MATCH($L252,'Bin Analysis'!$L$3:$L$10110,0),MATCH(R$5,'Bin Analysis'!$C$2:$S$2,0))," ")))))</f>
        <v xml:space="preserve"> </v>
      </c>
      <c r="S252" s="70" t="str">
        <f>IF($L252=" "," ",(IF($M252=FALSE," ",(IF($M252&gt;0,INDEX('Bin Analysis'!$C$3:$S$10110,MATCH($L252,'Bin Analysis'!$L$3:$L$10110,0),MATCH(S$5,'Bin Analysis'!$C$2:$S$2,0))," ")))))</f>
        <v xml:space="preserve"> </v>
      </c>
      <c r="T252" s="70" t="str">
        <f>Assignments!K251</f>
        <v/>
      </c>
      <c r="U252" s="70" t="str">
        <f>Assignments!L251</f>
        <v/>
      </c>
      <c r="V252" s="76" t="str">
        <f>Assignments!V251</f>
        <v/>
      </c>
    </row>
    <row r="253" spans="2:22" x14ac:dyDescent="0.55000000000000004">
      <c r="B253" s="6"/>
      <c r="E253" s="7"/>
      <c r="G253" s="40" t="str">
        <f>IFERROR('Data Transformation'!M251," ")</f>
        <v xml:space="preserve"> </v>
      </c>
      <c r="L253" s="68" t="str">
        <f t="shared" si="4"/>
        <v xml:space="preserve"> </v>
      </c>
      <c r="M253" s="69" t="str">
        <f>IF(L253=" "," ",(IF($L253&gt;0,INDEX('Bin Analysis'!$C$3:$S$10110,MATCH($L253,'Bin Analysis'!$L$3:$L$10110,0),MATCH(M$5,'Bin Analysis'!$C$2:$S$2,0))," ")))</f>
        <v xml:space="preserve"> </v>
      </c>
      <c r="N253" s="70" t="str">
        <f>IF($L253=" "," ",(IF($M253=FALSE," ",(IF($M253&gt;0,INDEX('Bin Analysis'!$C$3:$S$10110,MATCH($L253,'Bin Analysis'!$L$3:$L$10110,0),MATCH(N$5,'Bin Analysis'!$C$2:$S$2,0))," ")))))</f>
        <v xml:space="preserve"> </v>
      </c>
      <c r="O253" s="70" t="str">
        <f>IF($L253=" "," ",(IF($M253=FALSE," ",(IF($M253&gt;0,INDEX('Bin Analysis'!$C$3:$S$10110,MATCH($L253,'Bin Analysis'!$L$3:$L$10110,0),MATCH(O$5,'Bin Analysis'!$C$2:$S$2,0))," ")))))</f>
        <v xml:space="preserve"> </v>
      </c>
      <c r="P253" s="70" t="str">
        <f>IF($L253=" "," ",(IF($M253=FALSE," ",(IF($M253&gt;0,INDEX('Bin Analysis'!$C$3:$S$10110,MATCH($L253,'Bin Analysis'!$L$3:$L$10110,0),MATCH(P$5,'Bin Analysis'!$C$2:$S$2,0))," ")))))</f>
        <v xml:space="preserve"> </v>
      </c>
      <c r="Q253" s="70" t="str">
        <f>IF($L253=" "," ",(IF($M253=FALSE," ",(IF($M253&gt;0,INDEX('Bin Analysis'!$C$3:$S$10110,MATCH($L253,'Bin Analysis'!$L$3:$L$10110,0),MATCH(Q$5,'Bin Analysis'!$C$2:$S$2,0))," ")))))</f>
        <v xml:space="preserve"> </v>
      </c>
      <c r="R253" s="70" t="str">
        <f>IF($L253=" "," ",(IF($M253=FALSE," ",(IF($M253&gt;0,INDEX('Bin Analysis'!$C$3:$S$10110,MATCH($L253,'Bin Analysis'!$L$3:$L$10110,0),MATCH(R$5,'Bin Analysis'!$C$2:$S$2,0))," ")))))</f>
        <v xml:space="preserve"> </v>
      </c>
      <c r="S253" s="70" t="str">
        <f>IF($L253=" "," ",(IF($M253=FALSE," ",(IF($M253&gt;0,INDEX('Bin Analysis'!$C$3:$S$10110,MATCH($L253,'Bin Analysis'!$L$3:$L$10110,0),MATCH(S$5,'Bin Analysis'!$C$2:$S$2,0))," ")))))</f>
        <v xml:space="preserve"> </v>
      </c>
      <c r="T253" s="70" t="str">
        <f>Assignments!K252</f>
        <v/>
      </c>
      <c r="U253" s="70" t="str">
        <f>Assignments!L252</f>
        <v/>
      </c>
      <c r="V253" s="76" t="str">
        <f>Assignments!V252</f>
        <v/>
      </c>
    </row>
    <row r="254" spans="2:22" x14ac:dyDescent="0.55000000000000004">
      <c r="B254" s="6"/>
      <c r="E254" s="7"/>
      <c r="G254" s="40" t="str">
        <f>IFERROR('Data Transformation'!M252," ")</f>
        <v xml:space="preserve"> </v>
      </c>
      <c r="L254" s="68" t="str">
        <f t="shared" si="4"/>
        <v xml:space="preserve"> </v>
      </c>
      <c r="M254" s="69" t="str">
        <f>IF(L254=" "," ",(IF($L254&gt;0,INDEX('Bin Analysis'!$C$3:$S$10110,MATCH($L254,'Bin Analysis'!$L$3:$L$10110,0),MATCH(M$5,'Bin Analysis'!$C$2:$S$2,0))," ")))</f>
        <v xml:space="preserve"> </v>
      </c>
      <c r="N254" s="70" t="str">
        <f>IF($L254=" "," ",(IF($M254=FALSE," ",(IF($M254&gt;0,INDEX('Bin Analysis'!$C$3:$S$10110,MATCH($L254,'Bin Analysis'!$L$3:$L$10110,0),MATCH(N$5,'Bin Analysis'!$C$2:$S$2,0))," ")))))</f>
        <v xml:space="preserve"> </v>
      </c>
      <c r="O254" s="70" t="str">
        <f>IF($L254=" "," ",(IF($M254=FALSE," ",(IF($M254&gt;0,INDEX('Bin Analysis'!$C$3:$S$10110,MATCH($L254,'Bin Analysis'!$L$3:$L$10110,0),MATCH(O$5,'Bin Analysis'!$C$2:$S$2,0))," ")))))</f>
        <v xml:space="preserve"> </v>
      </c>
      <c r="P254" s="70" t="str">
        <f>IF($L254=" "," ",(IF($M254=FALSE," ",(IF($M254&gt;0,INDEX('Bin Analysis'!$C$3:$S$10110,MATCH($L254,'Bin Analysis'!$L$3:$L$10110,0),MATCH(P$5,'Bin Analysis'!$C$2:$S$2,0))," ")))))</f>
        <v xml:space="preserve"> </v>
      </c>
      <c r="Q254" s="70" t="str">
        <f>IF($L254=" "," ",(IF($M254=FALSE," ",(IF($M254&gt;0,INDEX('Bin Analysis'!$C$3:$S$10110,MATCH($L254,'Bin Analysis'!$L$3:$L$10110,0),MATCH(Q$5,'Bin Analysis'!$C$2:$S$2,0))," ")))))</f>
        <v xml:space="preserve"> </v>
      </c>
      <c r="R254" s="70" t="str">
        <f>IF($L254=" "," ",(IF($M254=FALSE," ",(IF($M254&gt;0,INDEX('Bin Analysis'!$C$3:$S$10110,MATCH($L254,'Bin Analysis'!$L$3:$L$10110,0),MATCH(R$5,'Bin Analysis'!$C$2:$S$2,0))," ")))))</f>
        <v xml:space="preserve"> </v>
      </c>
      <c r="S254" s="70" t="str">
        <f>IF($L254=" "," ",(IF($M254=FALSE," ",(IF($M254&gt;0,INDEX('Bin Analysis'!$C$3:$S$10110,MATCH($L254,'Bin Analysis'!$L$3:$L$10110,0),MATCH(S$5,'Bin Analysis'!$C$2:$S$2,0))," ")))))</f>
        <v xml:space="preserve"> </v>
      </c>
      <c r="T254" s="70" t="str">
        <f>Assignments!K253</f>
        <v/>
      </c>
      <c r="U254" s="70" t="str">
        <f>Assignments!L253</f>
        <v/>
      </c>
      <c r="V254" s="76" t="str">
        <f>Assignments!V253</f>
        <v/>
      </c>
    </row>
    <row r="255" spans="2:22" x14ac:dyDescent="0.55000000000000004">
      <c r="B255" s="6"/>
      <c r="E255" s="7"/>
      <c r="G255" s="40" t="str">
        <f>IFERROR('Data Transformation'!M253," ")</f>
        <v xml:space="preserve"> </v>
      </c>
      <c r="L255" s="68" t="str">
        <f t="shared" si="4"/>
        <v xml:space="preserve"> </v>
      </c>
      <c r="M255" s="69" t="str">
        <f>IF(L255=" "," ",(IF($L255&gt;0,INDEX('Bin Analysis'!$C$3:$S$10110,MATCH($L255,'Bin Analysis'!$L$3:$L$10110,0),MATCH(M$5,'Bin Analysis'!$C$2:$S$2,0))," ")))</f>
        <v xml:space="preserve"> </v>
      </c>
      <c r="N255" s="70" t="str">
        <f>IF($L255=" "," ",(IF($M255=FALSE," ",(IF($M255&gt;0,INDEX('Bin Analysis'!$C$3:$S$10110,MATCH($L255,'Bin Analysis'!$L$3:$L$10110,0),MATCH(N$5,'Bin Analysis'!$C$2:$S$2,0))," ")))))</f>
        <v xml:space="preserve"> </v>
      </c>
      <c r="O255" s="70" t="str">
        <f>IF($L255=" "," ",(IF($M255=FALSE," ",(IF($M255&gt;0,INDEX('Bin Analysis'!$C$3:$S$10110,MATCH($L255,'Bin Analysis'!$L$3:$L$10110,0),MATCH(O$5,'Bin Analysis'!$C$2:$S$2,0))," ")))))</f>
        <v xml:space="preserve"> </v>
      </c>
      <c r="P255" s="70" t="str">
        <f>IF($L255=" "," ",(IF($M255=FALSE," ",(IF($M255&gt;0,INDEX('Bin Analysis'!$C$3:$S$10110,MATCH($L255,'Bin Analysis'!$L$3:$L$10110,0),MATCH(P$5,'Bin Analysis'!$C$2:$S$2,0))," ")))))</f>
        <v xml:space="preserve"> </v>
      </c>
      <c r="Q255" s="70" t="str">
        <f>IF($L255=" "," ",(IF($M255=FALSE," ",(IF($M255&gt;0,INDEX('Bin Analysis'!$C$3:$S$10110,MATCH($L255,'Bin Analysis'!$L$3:$L$10110,0),MATCH(Q$5,'Bin Analysis'!$C$2:$S$2,0))," ")))))</f>
        <v xml:space="preserve"> </v>
      </c>
      <c r="R255" s="70" t="str">
        <f>IF($L255=" "," ",(IF($M255=FALSE," ",(IF($M255&gt;0,INDEX('Bin Analysis'!$C$3:$S$10110,MATCH($L255,'Bin Analysis'!$L$3:$L$10110,0),MATCH(R$5,'Bin Analysis'!$C$2:$S$2,0))," ")))))</f>
        <v xml:space="preserve"> </v>
      </c>
      <c r="S255" s="70" t="str">
        <f>IF($L255=" "," ",(IF($M255=FALSE," ",(IF($M255&gt;0,INDEX('Bin Analysis'!$C$3:$S$10110,MATCH($L255,'Bin Analysis'!$L$3:$L$10110,0),MATCH(S$5,'Bin Analysis'!$C$2:$S$2,0))," ")))))</f>
        <v xml:space="preserve"> </v>
      </c>
      <c r="T255" s="70" t="str">
        <f>Assignments!K254</f>
        <v/>
      </c>
      <c r="U255" s="70" t="str">
        <f>Assignments!L254</f>
        <v/>
      </c>
      <c r="V255" s="76" t="str">
        <f>Assignments!V254</f>
        <v/>
      </c>
    </row>
    <row r="256" spans="2:22" x14ac:dyDescent="0.55000000000000004">
      <c r="B256" s="6"/>
      <c r="E256" s="7"/>
      <c r="G256" s="40" t="str">
        <f>IFERROR('Data Transformation'!M254," ")</f>
        <v xml:space="preserve"> </v>
      </c>
      <c r="L256" s="68" t="str">
        <f t="shared" si="4"/>
        <v xml:space="preserve"> </v>
      </c>
      <c r="M256" s="69" t="str">
        <f>IF(L256=" "," ",(IF($L256&gt;0,INDEX('Bin Analysis'!$C$3:$S$10110,MATCH($L256,'Bin Analysis'!$L$3:$L$10110,0),MATCH(M$5,'Bin Analysis'!$C$2:$S$2,0))," ")))</f>
        <v xml:space="preserve"> </v>
      </c>
      <c r="N256" s="70" t="str">
        <f>IF($L256=" "," ",(IF($M256=FALSE," ",(IF($M256&gt;0,INDEX('Bin Analysis'!$C$3:$S$10110,MATCH($L256,'Bin Analysis'!$L$3:$L$10110,0),MATCH(N$5,'Bin Analysis'!$C$2:$S$2,0))," ")))))</f>
        <v xml:space="preserve"> </v>
      </c>
      <c r="O256" s="70" t="str">
        <f>IF($L256=" "," ",(IF($M256=FALSE," ",(IF($M256&gt;0,INDEX('Bin Analysis'!$C$3:$S$10110,MATCH($L256,'Bin Analysis'!$L$3:$L$10110,0),MATCH(O$5,'Bin Analysis'!$C$2:$S$2,0))," ")))))</f>
        <v xml:space="preserve"> </v>
      </c>
      <c r="P256" s="70" t="str">
        <f>IF($L256=" "," ",(IF($M256=FALSE," ",(IF($M256&gt;0,INDEX('Bin Analysis'!$C$3:$S$10110,MATCH($L256,'Bin Analysis'!$L$3:$L$10110,0),MATCH(P$5,'Bin Analysis'!$C$2:$S$2,0))," ")))))</f>
        <v xml:space="preserve"> </v>
      </c>
      <c r="Q256" s="70" t="str">
        <f>IF($L256=" "," ",(IF($M256=FALSE," ",(IF($M256&gt;0,INDEX('Bin Analysis'!$C$3:$S$10110,MATCH($L256,'Bin Analysis'!$L$3:$L$10110,0),MATCH(Q$5,'Bin Analysis'!$C$2:$S$2,0))," ")))))</f>
        <v xml:space="preserve"> </v>
      </c>
      <c r="R256" s="70" t="str">
        <f>IF($L256=" "," ",(IF($M256=FALSE," ",(IF($M256&gt;0,INDEX('Bin Analysis'!$C$3:$S$10110,MATCH($L256,'Bin Analysis'!$L$3:$L$10110,0),MATCH(R$5,'Bin Analysis'!$C$2:$S$2,0))," ")))))</f>
        <v xml:space="preserve"> </v>
      </c>
      <c r="S256" s="70" t="str">
        <f>IF($L256=" "," ",(IF($M256=FALSE," ",(IF($M256&gt;0,INDEX('Bin Analysis'!$C$3:$S$10110,MATCH($L256,'Bin Analysis'!$L$3:$L$10110,0),MATCH(S$5,'Bin Analysis'!$C$2:$S$2,0))," ")))))</f>
        <v xml:space="preserve"> </v>
      </c>
      <c r="T256" s="70" t="str">
        <f>Assignments!K255</f>
        <v/>
      </c>
      <c r="U256" s="70" t="str">
        <f>Assignments!L255</f>
        <v/>
      </c>
      <c r="V256" s="76" t="str">
        <f>Assignments!V255</f>
        <v/>
      </c>
    </row>
    <row r="257" spans="2:22" x14ac:dyDescent="0.55000000000000004">
      <c r="B257" s="6"/>
      <c r="E257" s="7"/>
      <c r="G257" s="40" t="str">
        <f>IFERROR('Data Transformation'!M255," ")</f>
        <v xml:space="preserve"> </v>
      </c>
      <c r="L257" s="68" t="str">
        <f t="shared" si="4"/>
        <v xml:space="preserve"> </v>
      </c>
      <c r="M257" s="69" t="str">
        <f>IF(L257=" "," ",(IF($L257&gt;0,INDEX('Bin Analysis'!$C$3:$S$10110,MATCH($L257,'Bin Analysis'!$L$3:$L$10110,0),MATCH(M$5,'Bin Analysis'!$C$2:$S$2,0))," ")))</f>
        <v xml:space="preserve"> </v>
      </c>
      <c r="N257" s="70" t="str">
        <f>IF($L257=" "," ",(IF($M257=FALSE," ",(IF($M257&gt;0,INDEX('Bin Analysis'!$C$3:$S$10110,MATCH($L257,'Bin Analysis'!$L$3:$L$10110,0),MATCH(N$5,'Bin Analysis'!$C$2:$S$2,0))," ")))))</f>
        <v xml:space="preserve"> </v>
      </c>
      <c r="O257" s="70" t="str">
        <f>IF($L257=" "," ",(IF($M257=FALSE," ",(IF($M257&gt;0,INDEX('Bin Analysis'!$C$3:$S$10110,MATCH($L257,'Bin Analysis'!$L$3:$L$10110,0),MATCH(O$5,'Bin Analysis'!$C$2:$S$2,0))," ")))))</f>
        <v xml:space="preserve"> </v>
      </c>
      <c r="P257" s="70" t="str">
        <f>IF($L257=" "," ",(IF($M257=FALSE," ",(IF($M257&gt;0,INDEX('Bin Analysis'!$C$3:$S$10110,MATCH($L257,'Bin Analysis'!$L$3:$L$10110,0),MATCH(P$5,'Bin Analysis'!$C$2:$S$2,0))," ")))))</f>
        <v xml:space="preserve"> </v>
      </c>
      <c r="Q257" s="70" t="str">
        <f>IF($L257=" "," ",(IF($M257=FALSE," ",(IF($M257&gt;0,INDEX('Bin Analysis'!$C$3:$S$10110,MATCH($L257,'Bin Analysis'!$L$3:$L$10110,0),MATCH(Q$5,'Bin Analysis'!$C$2:$S$2,0))," ")))))</f>
        <v xml:space="preserve"> </v>
      </c>
      <c r="R257" s="70" t="str">
        <f>IF($L257=" "," ",(IF($M257=FALSE," ",(IF($M257&gt;0,INDEX('Bin Analysis'!$C$3:$S$10110,MATCH($L257,'Bin Analysis'!$L$3:$L$10110,0),MATCH(R$5,'Bin Analysis'!$C$2:$S$2,0))," ")))))</f>
        <v xml:space="preserve"> </v>
      </c>
      <c r="S257" s="70" t="str">
        <f>IF($L257=" "," ",(IF($M257=FALSE," ",(IF($M257&gt;0,INDEX('Bin Analysis'!$C$3:$S$10110,MATCH($L257,'Bin Analysis'!$L$3:$L$10110,0),MATCH(S$5,'Bin Analysis'!$C$2:$S$2,0))," ")))))</f>
        <v xml:space="preserve"> </v>
      </c>
      <c r="T257" s="70" t="str">
        <f>Assignments!K256</f>
        <v/>
      </c>
      <c r="U257" s="70" t="str">
        <f>Assignments!L256</f>
        <v/>
      </c>
      <c r="V257" s="76" t="str">
        <f>Assignments!V256</f>
        <v/>
      </c>
    </row>
    <row r="258" spans="2:22" x14ac:dyDescent="0.55000000000000004">
      <c r="B258" s="6"/>
      <c r="E258" s="7"/>
      <c r="G258" s="40" t="str">
        <f>IFERROR('Data Transformation'!M256," ")</f>
        <v xml:space="preserve"> </v>
      </c>
      <c r="L258" s="68" t="str">
        <f t="shared" si="4"/>
        <v xml:space="preserve"> </v>
      </c>
      <c r="M258" s="69" t="str">
        <f>IF(L258=" "," ",(IF($L258&gt;0,INDEX('Bin Analysis'!$C$3:$S$10110,MATCH($L258,'Bin Analysis'!$L$3:$L$10110,0),MATCH(M$5,'Bin Analysis'!$C$2:$S$2,0))," ")))</f>
        <v xml:space="preserve"> </v>
      </c>
      <c r="N258" s="70" t="str">
        <f>IF($L258=" "," ",(IF($M258=FALSE," ",(IF($M258&gt;0,INDEX('Bin Analysis'!$C$3:$S$10110,MATCH($L258,'Bin Analysis'!$L$3:$L$10110,0),MATCH(N$5,'Bin Analysis'!$C$2:$S$2,0))," ")))))</f>
        <v xml:space="preserve"> </v>
      </c>
      <c r="O258" s="70" t="str">
        <f>IF($L258=" "," ",(IF($M258=FALSE," ",(IF($M258&gt;0,INDEX('Bin Analysis'!$C$3:$S$10110,MATCH($L258,'Bin Analysis'!$L$3:$L$10110,0),MATCH(O$5,'Bin Analysis'!$C$2:$S$2,0))," ")))))</f>
        <v xml:space="preserve"> </v>
      </c>
      <c r="P258" s="70" t="str">
        <f>IF($L258=" "," ",(IF($M258=FALSE," ",(IF($M258&gt;0,INDEX('Bin Analysis'!$C$3:$S$10110,MATCH($L258,'Bin Analysis'!$L$3:$L$10110,0),MATCH(P$5,'Bin Analysis'!$C$2:$S$2,0))," ")))))</f>
        <v xml:space="preserve"> </v>
      </c>
      <c r="Q258" s="70" t="str">
        <f>IF($L258=" "," ",(IF($M258=FALSE," ",(IF($M258&gt;0,INDEX('Bin Analysis'!$C$3:$S$10110,MATCH($L258,'Bin Analysis'!$L$3:$L$10110,0),MATCH(Q$5,'Bin Analysis'!$C$2:$S$2,0))," ")))))</f>
        <v xml:space="preserve"> </v>
      </c>
      <c r="R258" s="70" t="str">
        <f>IF($L258=" "," ",(IF($M258=FALSE," ",(IF($M258&gt;0,INDEX('Bin Analysis'!$C$3:$S$10110,MATCH($L258,'Bin Analysis'!$L$3:$L$10110,0),MATCH(R$5,'Bin Analysis'!$C$2:$S$2,0))," ")))))</f>
        <v xml:space="preserve"> </v>
      </c>
      <c r="S258" s="70" t="str">
        <f>IF($L258=" "," ",(IF($M258=FALSE," ",(IF($M258&gt;0,INDEX('Bin Analysis'!$C$3:$S$10110,MATCH($L258,'Bin Analysis'!$L$3:$L$10110,0),MATCH(S$5,'Bin Analysis'!$C$2:$S$2,0))," ")))))</f>
        <v xml:space="preserve"> </v>
      </c>
      <c r="T258" s="70" t="str">
        <f>Assignments!K257</f>
        <v/>
      </c>
      <c r="U258" s="70" t="str">
        <f>Assignments!L257</f>
        <v/>
      </c>
      <c r="V258" s="76" t="str">
        <f>Assignments!V257</f>
        <v/>
      </c>
    </row>
    <row r="259" spans="2:22" x14ac:dyDescent="0.55000000000000004">
      <c r="B259" s="6"/>
      <c r="E259" s="7"/>
      <c r="G259" s="40" t="str">
        <f>IFERROR('Data Transformation'!M257," ")</f>
        <v xml:space="preserve"> </v>
      </c>
      <c r="L259" s="68" t="str">
        <f t="shared" si="4"/>
        <v xml:space="preserve"> </v>
      </c>
      <c r="M259" s="69" t="str">
        <f>IF(L259=" "," ",(IF($L259&gt;0,INDEX('Bin Analysis'!$C$3:$S$10110,MATCH($L259,'Bin Analysis'!$L$3:$L$10110,0),MATCH(M$5,'Bin Analysis'!$C$2:$S$2,0))," ")))</f>
        <v xml:space="preserve"> </v>
      </c>
      <c r="N259" s="70" t="str">
        <f>IF($L259=" "," ",(IF($M259=FALSE," ",(IF($M259&gt;0,INDEX('Bin Analysis'!$C$3:$S$10110,MATCH($L259,'Bin Analysis'!$L$3:$L$10110,0),MATCH(N$5,'Bin Analysis'!$C$2:$S$2,0))," ")))))</f>
        <v xml:space="preserve"> </v>
      </c>
      <c r="O259" s="70" t="str">
        <f>IF($L259=" "," ",(IF($M259=FALSE," ",(IF($M259&gt;0,INDEX('Bin Analysis'!$C$3:$S$10110,MATCH($L259,'Bin Analysis'!$L$3:$L$10110,0),MATCH(O$5,'Bin Analysis'!$C$2:$S$2,0))," ")))))</f>
        <v xml:space="preserve"> </v>
      </c>
      <c r="P259" s="70" t="str">
        <f>IF($L259=" "," ",(IF($M259=FALSE," ",(IF($M259&gt;0,INDEX('Bin Analysis'!$C$3:$S$10110,MATCH($L259,'Bin Analysis'!$L$3:$L$10110,0),MATCH(P$5,'Bin Analysis'!$C$2:$S$2,0))," ")))))</f>
        <v xml:space="preserve"> </v>
      </c>
      <c r="Q259" s="70" t="str">
        <f>IF($L259=" "," ",(IF($M259=FALSE," ",(IF($M259&gt;0,INDEX('Bin Analysis'!$C$3:$S$10110,MATCH($L259,'Bin Analysis'!$L$3:$L$10110,0),MATCH(Q$5,'Bin Analysis'!$C$2:$S$2,0))," ")))))</f>
        <v xml:space="preserve"> </v>
      </c>
      <c r="R259" s="70" t="str">
        <f>IF($L259=" "," ",(IF($M259=FALSE," ",(IF($M259&gt;0,INDEX('Bin Analysis'!$C$3:$S$10110,MATCH($L259,'Bin Analysis'!$L$3:$L$10110,0),MATCH(R$5,'Bin Analysis'!$C$2:$S$2,0))," ")))))</f>
        <v xml:space="preserve"> </v>
      </c>
      <c r="S259" s="70" t="str">
        <f>IF($L259=" "," ",(IF($M259=FALSE," ",(IF($M259&gt;0,INDEX('Bin Analysis'!$C$3:$S$10110,MATCH($L259,'Bin Analysis'!$L$3:$L$10110,0),MATCH(S$5,'Bin Analysis'!$C$2:$S$2,0))," ")))))</f>
        <v xml:space="preserve"> </v>
      </c>
      <c r="T259" s="70" t="str">
        <f>Assignments!K258</f>
        <v/>
      </c>
      <c r="U259" s="70" t="str">
        <f>Assignments!L258</f>
        <v/>
      </c>
      <c r="V259" s="76" t="str">
        <f>Assignments!V258</f>
        <v/>
      </c>
    </row>
    <row r="260" spans="2:22" x14ac:dyDescent="0.55000000000000004">
      <c r="B260" s="6"/>
      <c r="E260" s="7"/>
      <c r="G260" s="40" t="str">
        <f>IFERROR('Data Transformation'!M258," ")</f>
        <v xml:space="preserve"> </v>
      </c>
      <c r="L260" s="68" t="str">
        <f t="shared" si="4"/>
        <v xml:space="preserve"> </v>
      </c>
      <c r="M260" s="69" t="str">
        <f>IF(L260=" "," ",(IF($L260&gt;0,INDEX('Bin Analysis'!$C$3:$S$10110,MATCH($L260,'Bin Analysis'!$L$3:$L$10110,0),MATCH(M$5,'Bin Analysis'!$C$2:$S$2,0))," ")))</f>
        <v xml:space="preserve"> </v>
      </c>
      <c r="N260" s="70" t="str">
        <f>IF($L260=" "," ",(IF($M260=FALSE," ",(IF($M260&gt;0,INDEX('Bin Analysis'!$C$3:$S$10110,MATCH($L260,'Bin Analysis'!$L$3:$L$10110,0),MATCH(N$5,'Bin Analysis'!$C$2:$S$2,0))," ")))))</f>
        <v xml:space="preserve"> </v>
      </c>
      <c r="O260" s="70" t="str">
        <f>IF($L260=" "," ",(IF($M260=FALSE," ",(IF($M260&gt;0,INDEX('Bin Analysis'!$C$3:$S$10110,MATCH($L260,'Bin Analysis'!$L$3:$L$10110,0),MATCH(O$5,'Bin Analysis'!$C$2:$S$2,0))," ")))))</f>
        <v xml:space="preserve"> </v>
      </c>
      <c r="P260" s="70" t="str">
        <f>IF($L260=" "," ",(IF($M260=FALSE," ",(IF($M260&gt;0,INDEX('Bin Analysis'!$C$3:$S$10110,MATCH($L260,'Bin Analysis'!$L$3:$L$10110,0),MATCH(P$5,'Bin Analysis'!$C$2:$S$2,0))," ")))))</f>
        <v xml:space="preserve"> </v>
      </c>
      <c r="Q260" s="70" t="str">
        <f>IF($L260=" "," ",(IF($M260=FALSE," ",(IF($M260&gt;0,INDEX('Bin Analysis'!$C$3:$S$10110,MATCH($L260,'Bin Analysis'!$L$3:$L$10110,0),MATCH(Q$5,'Bin Analysis'!$C$2:$S$2,0))," ")))))</f>
        <v xml:space="preserve"> </v>
      </c>
      <c r="R260" s="70" t="str">
        <f>IF($L260=" "," ",(IF($M260=FALSE," ",(IF($M260&gt;0,INDEX('Bin Analysis'!$C$3:$S$10110,MATCH($L260,'Bin Analysis'!$L$3:$L$10110,0),MATCH(R$5,'Bin Analysis'!$C$2:$S$2,0))," ")))))</f>
        <v xml:space="preserve"> </v>
      </c>
      <c r="S260" s="70" t="str">
        <f>IF($L260=" "," ",(IF($M260=FALSE," ",(IF($M260&gt;0,INDEX('Bin Analysis'!$C$3:$S$10110,MATCH($L260,'Bin Analysis'!$L$3:$L$10110,0),MATCH(S$5,'Bin Analysis'!$C$2:$S$2,0))," ")))))</f>
        <v xml:space="preserve"> </v>
      </c>
      <c r="T260" s="70" t="str">
        <f>Assignments!K259</f>
        <v/>
      </c>
      <c r="U260" s="70" t="str">
        <f>Assignments!L259</f>
        <v/>
      </c>
      <c r="V260" s="76" t="str">
        <f>Assignments!V259</f>
        <v/>
      </c>
    </row>
    <row r="261" spans="2:22" x14ac:dyDescent="0.55000000000000004">
      <c r="B261" s="6"/>
      <c r="E261" s="7"/>
      <c r="G261" s="40" t="str">
        <f>IFERROR('Data Transformation'!M259," ")</f>
        <v xml:space="preserve"> </v>
      </c>
      <c r="L261" s="68" t="str">
        <f t="shared" si="4"/>
        <v xml:space="preserve"> </v>
      </c>
      <c r="M261" s="69" t="str">
        <f>IF(L261=" "," ",(IF($L261&gt;0,INDEX('Bin Analysis'!$C$3:$S$10110,MATCH($L261,'Bin Analysis'!$L$3:$L$10110,0),MATCH(M$5,'Bin Analysis'!$C$2:$S$2,0))," ")))</f>
        <v xml:space="preserve"> </v>
      </c>
      <c r="N261" s="70" t="str">
        <f>IF($L261=" "," ",(IF($M261=FALSE," ",(IF($M261&gt;0,INDEX('Bin Analysis'!$C$3:$S$10110,MATCH($L261,'Bin Analysis'!$L$3:$L$10110,0),MATCH(N$5,'Bin Analysis'!$C$2:$S$2,0))," ")))))</f>
        <v xml:space="preserve"> </v>
      </c>
      <c r="O261" s="70" t="str">
        <f>IF($L261=" "," ",(IF($M261=FALSE," ",(IF($M261&gt;0,INDEX('Bin Analysis'!$C$3:$S$10110,MATCH($L261,'Bin Analysis'!$L$3:$L$10110,0),MATCH(O$5,'Bin Analysis'!$C$2:$S$2,0))," ")))))</f>
        <v xml:space="preserve"> </v>
      </c>
      <c r="P261" s="70" t="str">
        <f>IF($L261=" "," ",(IF($M261=FALSE," ",(IF($M261&gt;0,INDEX('Bin Analysis'!$C$3:$S$10110,MATCH($L261,'Bin Analysis'!$L$3:$L$10110,0),MATCH(P$5,'Bin Analysis'!$C$2:$S$2,0))," ")))))</f>
        <v xml:space="preserve"> </v>
      </c>
      <c r="Q261" s="70" t="str">
        <f>IF($L261=" "," ",(IF($M261=FALSE," ",(IF($M261&gt;0,INDEX('Bin Analysis'!$C$3:$S$10110,MATCH($L261,'Bin Analysis'!$L$3:$L$10110,0),MATCH(Q$5,'Bin Analysis'!$C$2:$S$2,0))," ")))))</f>
        <v xml:space="preserve"> </v>
      </c>
      <c r="R261" s="70" t="str">
        <f>IF($L261=" "," ",(IF($M261=FALSE," ",(IF($M261&gt;0,INDEX('Bin Analysis'!$C$3:$S$10110,MATCH($L261,'Bin Analysis'!$L$3:$L$10110,0),MATCH(R$5,'Bin Analysis'!$C$2:$S$2,0))," ")))))</f>
        <v xml:space="preserve"> </v>
      </c>
      <c r="S261" s="70" t="str">
        <f>IF($L261=" "," ",(IF($M261=FALSE," ",(IF($M261&gt;0,INDEX('Bin Analysis'!$C$3:$S$10110,MATCH($L261,'Bin Analysis'!$L$3:$L$10110,0),MATCH(S$5,'Bin Analysis'!$C$2:$S$2,0))," ")))))</f>
        <v xml:space="preserve"> </v>
      </c>
      <c r="T261" s="70" t="str">
        <f>Assignments!K260</f>
        <v/>
      </c>
      <c r="U261" s="70" t="str">
        <f>Assignments!L260</f>
        <v/>
      </c>
      <c r="V261" s="76" t="str">
        <f>Assignments!V260</f>
        <v/>
      </c>
    </row>
    <row r="262" spans="2:22" x14ac:dyDescent="0.55000000000000004">
      <c r="B262" s="6"/>
      <c r="E262" s="7"/>
      <c r="G262" s="40" t="str">
        <f>IFERROR('Data Transformation'!M260," ")</f>
        <v xml:space="preserve"> </v>
      </c>
      <c r="L262" s="68" t="str">
        <f t="shared" si="4"/>
        <v xml:space="preserve"> </v>
      </c>
      <c r="M262" s="69" t="str">
        <f>IF(L262=" "," ",(IF($L262&gt;0,INDEX('Bin Analysis'!$C$3:$S$10110,MATCH($L262,'Bin Analysis'!$L$3:$L$10110,0),MATCH(M$5,'Bin Analysis'!$C$2:$S$2,0))," ")))</f>
        <v xml:space="preserve"> </v>
      </c>
      <c r="N262" s="70" t="str">
        <f>IF($L262=" "," ",(IF($M262=FALSE," ",(IF($M262&gt;0,INDEX('Bin Analysis'!$C$3:$S$10110,MATCH($L262,'Bin Analysis'!$L$3:$L$10110,0),MATCH(N$5,'Bin Analysis'!$C$2:$S$2,0))," ")))))</f>
        <v xml:space="preserve"> </v>
      </c>
      <c r="O262" s="70" t="str">
        <f>IF($L262=" "," ",(IF($M262=FALSE," ",(IF($M262&gt;0,INDEX('Bin Analysis'!$C$3:$S$10110,MATCH($L262,'Bin Analysis'!$L$3:$L$10110,0),MATCH(O$5,'Bin Analysis'!$C$2:$S$2,0))," ")))))</f>
        <v xml:space="preserve"> </v>
      </c>
      <c r="P262" s="70" t="str">
        <f>IF($L262=" "," ",(IF($M262=FALSE," ",(IF($M262&gt;0,INDEX('Bin Analysis'!$C$3:$S$10110,MATCH($L262,'Bin Analysis'!$L$3:$L$10110,0),MATCH(P$5,'Bin Analysis'!$C$2:$S$2,0))," ")))))</f>
        <v xml:space="preserve"> </v>
      </c>
      <c r="Q262" s="70" t="str">
        <f>IF($L262=" "," ",(IF($M262=FALSE," ",(IF($M262&gt;0,INDEX('Bin Analysis'!$C$3:$S$10110,MATCH($L262,'Bin Analysis'!$L$3:$L$10110,0),MATCH(Q$5,'Bin Analysis'!$C$2:$S$2,0))," ")))))</f>
        <v xml:space="preserve"> </v>
      </c>
      <c r="R262" s="70" t="str">
        <f>IF($L262=" "," ",(IF($M262=FALSE," ",(IF($M262&gt;0,INDEX('Bin Analysis'!$C$3:$S$10110,MATCH($L262,'Bin Analysis'!$L$3:$L$10110,0),MATCH(R$5,'Bin Analysis'!$C$2:$S$2,0))," ")))))</f>
        <v xml:space="preserve"> </v>
      </c>
      <c r="S262" s="70" t="str">
        <f>IF($L262=" "," ",(IF($M262=FALSE," ",(IF($M262&gt;0,INDEX('Bin Analysis'!$C$3:$S$10110,MATCH($L262,'Bin Analysis'!$L$3:$L$10110,0),MATCH(S$5,'Bin Analysis'!$C$2:$S$2,0))," ")))))</f>
        <v xml:space="preserve"> </v>
      </c>
      <c r="T262" s="70" t="str">
        <f>Assignments!K261</f>
        <v/>
      </c>
      <c r="U262" s="70" t="str">
        <f>Assignments!L261</f>
        <v/>
      </c>
      <c r="V262" s="76" t="str">
        <f>Assignments!V261</f>
        <v/>
      </c>
    </row>
    <row r="263" spans="2:22" x14ac:dyDescent="0.55000000000000004">
      <c r="B263" s="6"/>
      <c r="E263" s="7"/>
      <c r="G263" s="40" t="str">
        <f>IFERROR('Data Transformation'!M261," ")</f>
        <v xml:space="preserve"> </v>
      </c>
      <c r="L263" s="68" t="str">
        <f t="shared" ref="L263:L326" si="5">$G264</f>
        <v xml:space="preserve"> </v>
      </c>
      <c r="M263" s="69" t="str">
        <f>IF(L263=" "," ",(IF($L263&gt;0,INDEX('Bin Analysis'!$C$3:$S$10110,MATCH($L263,'Bin Analysis'!$L$3:$L$10110,0),MATCH(M$5,'Bin Analysis'!$C$2:$S$2,0))," ")))</f>
        <v xml:space="preserve"> </v>
      </c>
      <c r="N263" s="70" t="str">
        <f>IF($L263=" "," ",(IF($M263=FALSE," ",(IF($M263&gt;0,INDEX('Bin Analysis'!$C$3:$S$10110,MATCH($L263,'Bin Analysis'!$L$3:$L$10110,0),MATCH(N$5,'Bin Analysis'!$C$2:$S$2,0))," ")))))</f>
        <v xml:space="preserve"> </v>
      </c>
      <c r="O263" s="70" t="str">
        <f>IF($L263=" "," ",(IF($M263=FALSE," ",(IF($M263&gt;0,INDEX('Bin Analysis'!$C$3:$S$10110,MATCH($L263,'Bin Analysis'!$L$3:$L$10110,0),MATCH(O$5,'Bin Analysis'!$C$2:$S$2,0))," ")))))</f>
        <v xml:space="preserve"> </v>
      </c>
      <c r="P263" s="70" t="str">
        <f>IF($L263=" "," ",(IF($M263=FALSE," ",(IF($M263&gt;0,INDEX('Bin Analysis'!$C$3:$S$10110,MATCH($L263,'Bin Analysis'!$L$3:$L$10110,0),MATCH(P$5,'Bin Analysis'!$C$2:$S$2,0))," ")))))</f>
        <v xml:space="preserve"> </v>
      </c>
      <c r="Q263" s="70" t="str">
        <f>IF($L263=" "," ",(IF($M263=FALSE," ",(IF($M263&gt;0,INDEX('Bin Analysis'!$C$3:$S$10110,MATCH($L263,'Bin Analysis'!$L$3:$L$10110,0),MATCH(Q$5,'Bin Analysis'!$C$2:$S$2,0))," ")))))</f>
        <v xml:space="preserve"> </v>
      </c>
      <c r="R263" s="70" t="str">
        <f>IF($L263=" "," ",(IF($M263=FALSE," ",(IF($M263&gt;0,INDEX('Bin Analysis'!$C$3:$S$10110,MATCH($L263,'Bin Analysis'!$L$3:$L$10110,0),MATCH(R$5,'Bin Analysis'!$C$2:$S$2,0))," ")))))</f>
        <v xml:space="preserve"> </v>
      </c>
      <c r="S263" s="70" t="str">
        <f>IF($L263=" "," ",(IF($M263=FALSE," ",(IF($M263&gt;0,INDEX('Bin Analysis'!$C$3:$S$10110,MATCH($L263,'Bin Analysis'!$L$3:$L$10110,0),MATCH(S$5,'Bin Analysis'!$C$2:$S$2,0))," ")))))</f>
        <v xml:space="preserve"> </v>
      </c>
      <c r="T263" s="70" t="str">
        <f>Assignments!K262</f>
        <v/>
      </c>
      <c r="U263" s="70" t="str">
        <f>Assignments!L262</f>
        <v/>
      </c>
      <c r="V263" s="76" t="str">
        <f>Assignments!V262</f>
        <v/>
      </c>
    </row>
    <row r="264" spans="2:22" x14ac:dyDescent="0.55000000000000004">
      <c r="B264" s="6"/>
      <c r="E264" s="7"/>
      <c r="G264" s="40" t="str">
        <f>IFERROR('Data Transformation'!M262," ")</f>
        <v xml:space="preserve"> </v>
      </c>
      <c r="L264" s="68" t="str">
        <f t="shared" si="5"/>
        <v xml:space="preserve"> </v>
      </c>
      <c r="M264" s="69" t="str">
        <f>IF(L264=" "," ",(IF($L264&gt;0,INDEX('Bin Analysis'!$C$3:$S$10110,MATCH($L264,'Bin Analysis'!$L$3:$L$10110,0),MATCH(M$5,'Bin Analysis'!$C$2:$S$2,0))," ")))</f>
        <v xml:space="preserve"> </v>
      </c>
      <c r="N264" s="70" t="str">
        <f>IF($L264=" "," ",(IF($M264=FALSE," ",(IF($M264&gt;0,INDEX('Bin Analysis'!$C$3:$S$10110,MATCH($L264,'Bin Analysis'!$L$3:$L$10110,0),MATCH(N$5,'Bin Analysis'!$C$2:$S$2,0))," ")))))</f>
        <v xml:space="preserve"> </v>
      </c>
      <c r="O264" s="70" t="str">
        <f>IF($L264=" "," ",(IF($M264=FALSE," ",(IF($M264&gt;0,INDEX('Bin Analysis'!$C$3:$S$10110,MATCH($L264,'Bin Analysis'!$L$3:$L$10110,0),MATCH(O$5,'Bin Analysis'!$C$2:$S$2,0))," ")))))</f>
        <v xml:space="preserve"> </v>
      </c>
      <c r="P264" s="70" t="str">
        <f>IF($L264=" "," ",(IF($M264=FALSE," ",(IF($M264&gt;0,INDEX('Bin Analysis'!$C$3:$S$10110,MATCH($L264,'Bin Analysis'!$L$3:$L$10110,0),MATCH(P$5,'Bin Analysis'!$C$2:$S$2,0))," ")))))</f>
        <v xml:space="preserve"> </v>
      </c>
      <c r="Q264" s="70" t="str">
        <f>IF($L264=" "," ",(IF($M264=FALSE," ",(IF($M264&gt;0,INDEX('Bin Analysis'!$C$3:$S$10110,MATCH($L264,'Bin Analysis'!$L$3:$L$10110,0),MATCH(Q$5,'Bin Analysis'!$C$2:$S$2,0))," ")))))</f>
        <v xml:space="preserve"> </v>
      </c>
      <c r="R264" s="70" t="str">
        <f>IF($L264=" "," ",(IF($M264=FALSE," ",(IF($M264&gt;0,INDEX('Bin Analysis'!$C$3:$S$10110,MATCH($L264,'Bin Analysis'!$L$3:$L$10110,0),MATCH(R$5,'Bin Analysis'!$C$2:$S$2,0))," ")))))</f>
        <v xml:space="preserve"> </v>
      </c>
      <c r="S264" s="70" t="str">
        <f>IF($L264=" "," ",(IF($M264=FALSE," ",(IF($M264&gt;0,INDEX('Bin Analysis'!$C$3:$S$10110,MATCH($L264,'Bin Analysis'!$L$3:$L$10110,0),MATCH(S$5,'Bin Analysis'!$C$2:$S$2,0))," ")))))</f>
        <v xml:space="preserve"> </v>
      </c>
      <c r="T264" s="70" t="str">
        <f>Assignments!K263</f>
        <v/>
      </c>
      <c r="U264" s="70" t="str">
        <f>Assignments!L263</f>
        <v/>
      </c>
      <c r="V264" s="76" t="str">
        <f>Assignments!V263</f>
        <v/>
      </c>
    </row>
    <row r="265" spans="2:22" x14ac:dyDescent="0.55000000000000004">
      <c r="B265" s="6"/>
      <c r="E265" s="7"/>
      <c r="G265" s="40" t="str">
        <f>IFERROR('Data Transformation'!M263," ")</f>
        <v xml:space="preserve"> </v>
      </c>
      <c r="L265" s="68" t="str">
        <f t="shared" si="5"/>
        <v xml:space="preserve"> </v>
      </c>
      <c r="M265" s="69" t="str">
        <f>IF(L265=" "," ",(IF($L265&gt;0,INDEX('Bin Analysis'!$C$3:$S$10110,MATCH($L265,'Bin Analysis'!$L$3:$L$10110,0),MATCH(M$5,'Bin Analysis'!$C$2:$S$2,0))," ")))</f>
        <v xml:space="preserve"> </v>
      </c>
      <c r="N265" s="70" t="str">
        <f>IF($L265=" "," ",(IF($M265=FALSE," ",(IF($M265&gt;0,INDEX('Bin Analysis'!$C$3:$S$10110,MATCH($L265,'Bin Analysis'!$L$3:$L$10110,0),MATCH(N$5,'Bin Analysis'!$C$2:$S$2,0))," ")))))</f>
        <v xml:space="preserve"> </v>
      </c>
      <c r="O265" s="70" t="str">
        <f>IF($L265=" "," ",(IF($M265=FALSE," ",(IF($M265&gt;0,INDEX('Bin Analysis'!$C$3:$S$10110,MATCH($L265,'Bin Analysis'!$L$3:$L$10110,0),MATCH(O$5,'Bin Analysis'!$C$2:$S$2,0))," ")))))</f>
        <v xml:space="preserve"> </v>
      </c>
      <c r="P265" s="70" t="str">
        <f>IF($L265=" "," ",(IF($M265=FALSE," ",(IF($M265&gt;0,INDEX('Bin Analysis'!$C$3:$S$10110,MATCH($L265,'Bin Analysis'!$L$3:$L$10110,0),MATCH(P$5,'Bin Analysis'!$C$2:$S$2,0))," ")))))</f>
        <v xml:space="preserve"> </v>
      </c>
      <c r="Q265" s="70" t="str">
        <f>IF($L265=" "," ",(IF($M265=FALSE," ",(IF($M265&gt;0,INDEX('Bin Analysis'!$C$3:$S$10110,MATCH($L265,'Bin Analysis'!$L$3:$L$10110,0),MATCH(Q$5,'Bin Analysis'!$C$2:$S$2,0))," ")))))</f>
        <v xml:space="preserve"> </v>
      </c>
      <c r="R265" s="70" t="str">
        <f>IF($L265=" "," ",(IF($M265=FALSE," ",(IF($M265&gt;0,INDEX('Bin Analysis'!$C$3:$S$10110,MATCH($L265,'Bin Analysis'!$L$3:$L$10110,0),MATCH(R$5,'Bin Analysis'!$C$2:$S$2,0))," ")))))</f>
        <v xml:space="preserve"> </v>
      </c>
      <c r="S265" s="70" t="str">
        <f>IF($L265=" "," ",(IF($M265=FALSE," ",(IF($M265&gt;0,INDEX('Bin Analysis'!$C$3:$S$10110,MATCH($L265,'Bin Analysis'!$L$3:$L$10110,0),MATCH(S$5,'Bin Analysis'!$C$2:$S$2,0))," ")))))</f>
        <v xml:space="preserve"> </v>
      </c>
      <c r="T265" s="70" t="str">
        <f>Assignments!K264</f>
        <v/>
      </c>
      <c r="U265" s="70" t="str">
        <f>Assignments!L264</f>
        <v/>
      </c>
      <c r="V265" s="76" t="str">
        <f>Assignments!V264</f>
        <v/>
      </c>
    </row>
    <row r="266" spans="2:22" x14ac:dyDescent="0.55000000000000004">
      <c r="B266" s="6"/>
      <c r="E266" s="7"/>
      <c r="G266" s="40" t="str">
        <f>IFERROR('Data Transformation'!M264," ")</f>
        <v xml:space="preserve"> </v>
      </c>
      <c r="L266" s="68" t="str">
        <f t="shared" si="5"/>
        <v xml:space="preserve"> </v>
      </c>
      <c r="M266" s="69" t="str">
        <f>IF(L266=" "," ",(IF($L266&gt;0,INDEX('Bin Analysis'!$C$3:$S$10110,MATCH($L266,'Bin Analysis'!$L$3:$L$10110,0),MATCH(M$5,'Bin Analysis'!$C$2:$S$2,0))," ")))</f>
        <v xml:space="preserve"> </v>
      </c>
      <c r="N266" s="70" t="str">
        <f>IF($L266=" "," ",(IF($M266=FALSE," ",(IF($M266&gt;0,INDEX('Bin Analysis'!$C$3:$S$10110,MATCH($L266,'Bin Analysis'!$L$3:$L$10110,0),MATCH(N$5,'Bin Analysis'!$C$2:$S$2,0))," ")))))</f>
        <v xml:space="preserve"> </v>
      </c>
      <c r="O266" s="70" t="str">
        <f>IF($L266=" "," ",(IF($M266=FALSE," ",(IF($M266&gt;0,INDEX('Bin Analysis'!$C$3:$S$10110,MATCH($L266,'Bin Analysis'!$L$3:$L$10110,0),MATCH(O$5,'Bin Analysis'!$C$2:$S$2,0))," ")))))</f>
        <v xml:space="preserve"> </v>
      </c>
      <c r="P266" s="70" t="str">
        <f>IF($L266=" "," ",(IF($M266=FALSE," ",(IF($M266&gt;0,INDEX('Bin Analysis'!$C$3:$S$10110,MATCH($L266,'Bin Analysis'!$L$3:$L$10110,0),MATCH(P$5,'Bin Analysis'!$C$2:$S$2,0))," ")))))</f>
        <v xml:space="preserve"> </v>
      </c>
      <c r="Q266" s="70" t="str">
        <f>IF($L266=" "," ",(IF($M266=FALSE," ",(IF($M266&gt;0,INDEX('Bin Analysis'!$C$3:$S$10110,MATCH($L266,'Bin Analysis'!$L$3:$L$10110,0),MATCH(Q$5,'Bin Analysis'!$C$2:$S$2,0))," ")))))</f>
        <v xml:space="preserve"> </v>
      </c>
      <c r="R266" s="70" t="str">
        <f>IF($L266=" "," ",(IF($M266=FALSE," ",(IF($M266&gt;0,INDEX('Bin Analysis'!$C$3:$S$10110,MATCH($L266,'Bin Analysis'!$L$3:$L$10110,0),MATCH(R$5,'Bin Analysis'!$C$2:$S$2,0))," ")))))</f>
        <v xml:space="preserve"> </v>
      </c>
      <c r="S266" s="70" t="str">
        <f>IF($L266=" "," ",(IF($M266=FALSE," ",(IF($M266&gt;0,INDEX('Bin Analysis'!$C$3:$S$10110,MATCH($L266,'Bin Analysis'!$L$3:$L$10110,0),MATCH(S$5,'Bin Analysis'!$C$2:$S$2,0))," ")))))</f>
        <v xml:space="preserve"> </v>
      </c>
      <c r="T266" s="70" t="str">
        <f>Assignments!K265</f>
        <v/>
      </c>
      <c r="U266" s="70" t="str">
        <f>Assignments!L265</f>
        <v/>
      </c>
      <c r="V266" s="76" t="str">
        <f>Assignments!V265</f>
        <v/>
      </c>
    </row>
    <row r="267" spans="2:22" x14ac:dyDescent="0.55000000000000004">
      <c r="B267" s="6"/>
      <c r="E267" s="7"/>
      <c r="G267" s="40" t="str">
        <f>IFERROR('Data Transformation'!M265," ")</f>
        <v xml:space="preserve"> </v>
      </c>
      <c r="L267" s="68" t="str">
        <f t="shared" si="5"/>
        <v xml:space="preserve"> </v>
      </c>
      <c r="M267" s="69" t="str">
        <f>IF(L267=" "," ",(IF($L267&gt;0,INDEX('Bin Analysis'!$C$3:$S$10110,MATCH($L267,'Bin Analysis'!$L$3:$L$10110,0),MATCH(M$5,'Bin Analysis'!$C$2:$S$2,0))," ")))</f>
        <v xml:space="preserve"> </v>
      </c>
      <c r="N267" s="70" t="str">
        <f>IF($L267=" "," ",(IF($M267=FALSE," ",(IF($M267&gt;0,INDEX('Bin Analysis'!$C$3:$S$10110,MATCH($L267,'Bin Analysis'!$L$3:$L$10110,0),MATCH(N$5,'Bin Analysis'!$C$2:$S$2,0))," ")))))</f>
        <v xml:space="preserve"> </v>
      </c>
      <c r="O267" s="70" t="str">
        <f>IF($L267=" "," ",(IF($M267=FALSE," ",(IF($M267&gt;0,INDEX('Bin Analysis'!$C$3:$S$10110,MATCH($L267,'Bin Analysis'!$L$3:$L$10110,0),MATCH(O$5,'Bin Analysis'!$C$2:$S$2,0))," ")))))</f>
        <v xml:space="preserve"> </v>
      </c>
      <c r="P267" s="70" t="str">
        <f>IF($L267=" "," ",(IF($M267=FALSE," ",(IF($M267&gt;0,INDEX('Bin Analysis'!$C$3:$S$10110,MATCH($L267,'Bin Analysis'!$L$3:$L$10110,0),MATCH(P$5,'Bin Analysis'!$C$2:$S$2,0))," ")))))</f>
        <v xml:space="preserve"> </v>
      </c>
      <c r="Q267" s="70" t="str">
        <f>IF($L267=" "," ",(IF($M267=FALSE," ",(IF($M267&gt;0,INDEX('Bin Analysis'!$C$3:$S$10110,MATCH($L267,'Bin Analysis'!$L$3:$L$10110,0),MATCH(Q$5,'Bin Analysis'!$C$2:$S$2,0))," ")))))</f>
        <v xml:space="preserve"> </v>
      </c>
      <c r="R267" s="70" t="str">
        <f>IF($L267=" "," ",(IF($M267=FALSE," ",(IF($M267&gt;0,INDEX('Bin Analysis'!$C$3:$S$10110,MATCH($L267,'Bin Analysis'!$L$3:$L$10110,0),MATCH(R$5,'Bin Analysis'!$C$2:$S$2,0))," ")))))</f>
        <v xml:space="preserve"> </v>
      </c>
      <c r="S267" s="70" t="str">
        <f>IF($L267=" "," ",(IF($M267=FALSE," ",(IF($M267&gt;0,INDEX('Bin Analysis'!$C$3:$S$10110,MATCH($L267,'Bin Analysis'!$L$3:$L$10110,0),MATCH(S$5,'Bin Analysis'!$C$2:$S$2,0))," ")))))</f>
        <v xml:space="preserve"> </v>
      </c>
      <c r="T267" s="70" t="str">
        <f>Assignments!K266</f>
        <v/>
      </c>
      <c r="U267" s="70" t="str">
        <f>Assignments!L266</f>
        <v/>
      </c>
      <c r="V267" s="76" t="str">
        <f>Assignments!V266</f>
        <v/>
      </c>
    </row>
    <row r="268" spans="2:22" x14ac:dyDescent="0.55000000000000004">
      <c r="B268" s="6"/>
      <c r="E268" s="7"/>
      <c r="G268" s="40" t="str">
        <f>IFERROR('Data Transformation'!M266," ")</f>
        <v xml:space="preserve"> </v>
      </c>
      <c r="L268" s="68" t="str">
        <f t="shared" si="5"/>
        <v xml:space="preserve"> </v>
      </c>
      <c r="M268" s="69" t="str">
        <f>IF(L268=" "," ",(IF($L268&gt;0,INDEX('Bin Analysis'!$C$3:$S$10110,MATCH($L268,'Bin Analysis'!$L$3:$L$10110,0),MATCH(M$5,'Bin Analysis'!$C$2:$S$2,0))," ")))</f>
        <v xml:space="preserve"> </v>
      </c>
      <c r="N268" s="70" t="str">
        <f>IF($L268=" "," ",(IF($M268=FALSE," ",(IF($M268&gt;0,INDEX('Bin Analysis'!$C$3:$S$10110,MATCH($L268,'Bin Analysis'!$L$3:$L$10110,0),MATCH(N$5,'Bin Analysis'!$C$2:$S$2,0))," ")))))</f>
        <v xml:space="preserve"> </v>
      </c>
      <c r="O268" s="70" t="str">
        <f>IF($L268=" "," ",(IF($M268=FALSE," ",(IF($M268&gt;0,INDEX('Bin Analysis'!$C$3:$S$10110,MATCH($L268,'Bin Analysis'!$L$3:$L$10110,0),MATCH(O$5,'Bin Analysis'!$C$2:$S$2,0))," ")))))</f>
        <v xml:space="preserve"> </v>
      </c>
      <c r="P268" s="70" t="str">
        <f>IF($L268=" "," ",(IF($M268=FALSE," ",(IF($M268&gt;0,INDEX('Bin Analysis'!$C$3:$S$10110,MATCH($L268,'Bin Analysis'!$L$3:$L$10110,0),MATCH(P$5,'Bin Analysis'!$C$2:$S$2,0))," ")))))</f>
        <v xml:space="preserve"> </v>
      </c>
      <c r="Q268" s="70" t="str">
        <f>IF($L268=" "," ",(IF($M268=FALSE," ",(IF($M268&gt;0,INDEX('Bin Analysis'!$C$3:$S$10110,MATCH($L268,'Bin Analysis'!$L$3:$L$10110,0),MATCH(Q$5,'Bin Analysis'!$C$2:$S$2,0))," ")))))</f>
        <v xml:space="preserve"> </v>
      </c>
      <c r="R268" s="70" t="str">
        <f>IF($L268=" "," ",(IF($M268=FALSE," ",(IF($M268&gt;0,INDEX('Bin Analysis'!$C$3:$S$10110,MATCH($L268,'Bin Analysis'!$L$3:$L$10110,0),MATCH(R$5,'Bin Analysis'!$C$2:$S$2,0))," ")))))</f>
        <v xml:space="preserve"> </v>
      </c>
      <c r="S268" s="70" t="str">
        <f>IF($L268=" "," ",(IF($M268=FALSE," ",(IF($M268&gt;0,INDEX('Bin Analysis'!$C$3:$S$10110,MATCH($L268,'Bin Analysis'!$L$3:$L$10110,0),MATCH(S$5,'Bin Analysis'!$C$2:$S$2,0))," ")))))</f>
        <v xml:space="preserve"> </v>
      </c>
      <c r="T268" s="70" t="str">
        <f>Assignments!K267</f>
        <v/>
      </c>
      <c r="U268" s="70" t="str">
        <f>Assignments!L267</f>
        <v/>
      </c>
      <c r="V268" s="76" t="str">
        <f>Assignments!V267</f>
        <v/>
      </c>
    </row>
    <row r="269" spans="2:22" x14ac:dyDescent="0.55000000000000004">
      <c r="B269" s="6"/>
      <c r="E269" s="7"/>
      <c r="G269" s="40" t="str">
        <f>IFERROR('Data Transformation'!M267," ")</f>
        <v xml:space="preserve"> </v>
      </c>
      <c r="L269" s="68" t="str">
        <f t="shared" si="5"/>
        <v xml:space="preserve"> </v>
      </c>
      <c r="M269" s="69" t="str">
        <f>IF(L269=" "," ",(IF($L269&gt;0,INDEX('Bin Analysis'!$C$3:$S$10110,MATCH($L269,'Bin Analysis'!$L$3:$L$10110,0),MATCH(M$5,'Bin Analysis'!$C$2:$S$2,0))," ")))</f>
        <v xml:space="preserve"> </v>
      </c>
      <c r="N269" s="70" t="str">
        <f>IF($L269=" "," ",(IF($M269=FALSE," ",(IF($M269&gt;0,INDEX('Bin Analysis'!$C$3:$S$10110,MATCH($L269,'Bin Analysis'!$L$3:$L$10110,0),MATCH(N$5,'Bin Analysis'!$C$2:$S$2,0))," ")))))</f>
        <v xml:space="preserve"> </v>
      </c>
      <c r="O269" s="70" t="str">
        <f>IF($L269=" "," ",(IF($M269=FALSE," ",(IF($M269&gt;0,INDEX('Bin Analysis'!$C$3:$S$10110,MATCH($L269,'Bin Analysis'!$L$3:$L$10110,0),MATCH(O$5,'Bin Analysis'!$C$2:$S$2,0))," ")))))</f>
        <v xml:space="preserve"> </v>
      </c>
      <c r="P269" s="70" t="str">
        <f>IF($L269=" "," ",(IF($M269=FALSE," ",(IF($M269&gt;0,INDEX('Bin Analysis'!$C$3:$S$10110,MATCH($L269,'Bin Analysis'!$L$3:$L$10110,0),MATCH(P$5,'Bin Analysis'!$C$2:$S$2,0))," ")))))</f>
        <v xml:space="preserve"> </v>
      </c>
      <c r="Q269" s="70" t="str">
        <f>IF($L269=" "," ",(IF($M269=FALSE," ",(IF($M269&gt;0,INDEX('Bin Analysis'!$C$3:$S$10110,MATCH($L269,'Bin Analysis'!$L$3:$L$10110,0),MATCH(Q$5,'Bin Analysis'!$C$2:$S$2,0))," ")))))</f>
        <v xml:space="preserve"> </v>
      </c>
      <c r="R269" s="70" t="str">
        <f>IF($L269=" "," ",(IF($M269=FALSE," ",(IF($M269&gt;0,INDEX('Bin Analysis'!$C$3:$S$10110,MATCH($L269,'Bin Analysis'!$L$3:$L$10110,0),MATCH(R$5,'Bin Analysis'!$C$2:$S$2,0))," ")))))</f>
        <v xml:space="preserve"> </v>
      </c>
      <c r="S269" s="70" t="str">
        <f>IF($L269=" "," ",(IF($M269=FALSE," ",(IF($M269&gt;0,INDEX('Bin Analysis'!$C$3:$S$10110,MATCH($L269,'Bin Analysis'!$L$3:$L$10110,0),MATCH(S$5,'Bin Analysis'!$C$2:$S$2,0))," ")))))</f>
        <v xml:space="preserve"> </v>
      </c>
      <c r="T269" s="70" t="str">
        <f>Assignments!K268</f>
        <v/>
      </c>
      <c r="U269" s="70" t="str">
        <f>Assignments!L268</f>
        <v/>
      </c>
      <c r="V269" s="76" t="str">
        <f>Assignments!V268</f>
        <v/>
      </c>
    </row>
    <row r="270" spans="2:22" x14ac:dyDescent="0.55000000000000004">
      <c r="B270" s="6"/>
      <c r="E270" s="7"/>
      <c r="G270" s="40" t="str">
        <f>IFERROR('Data Transformation'!M268," ")</f>
        <v xml:space="preserve"> </v>
      </c>
      <c r="L270" s="68" t="str">
        <f t="shared" si="5"/>
        <v xml:space="preserve"> </v>
      </c>
      <c r="M270" s="69" t="str">
        <f>IF(L270=" "," ",(IF($L270&gt;0,INDEX('Bin Analysis'!$C$3:$S$10110,MATCH($L270,'Bin Analysis'!$L$3:$L$10110,0),MATCH(M$5,'Bin Analysis'!$C$2:$S$2,0))," ")))</f>
        <v xml:space="preserve"> </v>
      </c>
      <c r="N270" s="70" t="str">
        <f>IF($L270=" "," ",(IF($M270=FALSE," ",(IF($M270&gt;0,INDEX('Bin Analysis'!$C$3:$S$10110,MATCH($L270,'Bin Analysis'!$L$3:$L$10110,0),MATCH(N$5,'Bin Analysis'!$C$2:$S$2,0))," ")))))</f>
        <v xml:space="preserve"> </v>
      </c>
      <c r="O270" s="70" t="str">
        <f>IF($L270=" "," ",(IF($M270=FALSE," ",(IF($M270&gt;0,INDEX('Bin Analysis'!$C$3:$S$10110,MATCH($L270,'Bin Analysis'!$L$3:$L$10110,0),MATCH(O$5,'Bin Analysis'!$C$2:$S$2,0))," ")))))</f>
        <v xml:space="preserve"> </v>
      </c>
      <c r="P270" s="70" t="str">
        <f>IF($L270=" "," ",(IF($M270=FALSE," ",(IF($M270&gt;0,INDEX('Bin Analysis'!$C$3:$S$10110,MATCH($L270,'Bin Analysis'!$L$3:$L$10110,0),MATCH(P$5,'Bin Analysis'!$C$2:$S$2,0))," ")))))</f>
        <v xml:space="preserve"> </v>
      </c>
      <c r="Q270" s="70" t="str">
        <f>IF($L270=" "," ",(IF($M270=FALSE," ",(IF($M270&gt;0,INDEX('Bin Analysis'!$C$3:$S$10110,MATCH($L270,'Bin Analysis'!$L$3:$L$10110,0),MATCH(Q$5,'Bin Analysis'!$C$2:$S$2,0))," ")))))</f>
        <v xml:space="preserve"> </v>
      </c>
      <c r="R270" s="70" t="str">
        <f>IF($L270=" "," ",(IF($M270=FALSE," ",(IF($M270&gt;0,INDEX('Bin Analysis'!$C$3:$S$10110,MATCH($L270,'Bin Analysis'!$L$3:$L$10110,0),MATCH(R$5,'Bin Analysis'!$C$2:$S$2,0))," ")))))</f>
        <v xml:space="preserve"> </v>
      </c>
      <c r="S270" s="70" t="str">
        <f>IF($L270=" "," ",(IF($M270=FALSE," ",(IF($M270&gt;0,INDEX('Bin Analysis'!$C$3:$S$10110,MATCH($L270,'Bin Analysis'!$L$3:$L$10110,0),MATCH(S$5,'Bin Analysis'!$C$2:$S$2,0))," ")))))</f>
        <v xml:space="preserve"> </v>
      </c>
      <c r="T270" s="70" t="str">
        <f>Assignments!K269</f>
        <v/>
      </c>
      <c r="U270" s="70" t="str">
        <f>Assignments!L269</f>
        <v/>
      </c>
      <c r="V270" s="76" t="str">
        <f>Assignments!V269</f>
        <v/>
      </c>
    </row>
    <row r="271" spans="2:22" x14ac:dyDescent="0.55000000000000004">
      <c r="B271" s="6"/>
      <c r="E271" s="7"/>
      <c r="G271" s="40" t="str">
        <f>IFERROR('Data Transformation'!M269," ")</f>
        <v xml:space="preserve"> </v>
      </c>
      <c r="L271" s="68" t="str">
        <f t="shared" si="5"/>
        <v xml:space="preserve"> </v>
      </c>
      <c r="M271" s="69" t="str">
        <f>IF(L271=" "," ",(IF($L271&gt;0,INDEX('Bin Analysis'!$C$3:$S$10110,MATCH($L271,'Bin Analysis'!$L$3:$L$10110,0),MATCH(M$5,'Bin Analysis'!$C$2:$S$2,0))," ")))</f>
        <v xml:space="preserve"> </v>
      </c>
      <c r="N271" s="70" t="str">
        <f>IF($L271=" "," ",(IF($M271=FALSE," ",(IF($M271&gt;0,INDEX('Bin Analysis'!$C$3:$S$10110,MATCH($L271,'Bin Analysis'!$L$3:$L$10110,0),MATCH(N$5,'Bin Analysis'!$C$2:$S$2,0))," ")))))</f>
        <v xml:space="preserve"> </v>
      </c>
      <c r="O271" s="70" t="str">
        <f>IF($L271=" "," ",(IF($M271=FALSE," ",(IF($M271&gt;0,INDEX('Bin Analysis'!$C$3:$S$10110,MATCH($L271,'Bin Analysis'!$L$3:$L$10110,0),MATCH(O$5,'Bin Analysis'!$C$2:$S$2,0))," ")))))</f>
        <v xml:space="preserve"> </v>
      </c>
      <c r="P271" s="70" t="str">
        <f>IF($L271=" "," ",(IF($M271=FALSE," ",(IF($M271&gt;0,INDEX('Bin Analysis'!$C$3:$S$10110,MATCH($L271,'Bin Analysis'!$L$3:$L$10110,0),MATCH(P$5,'Bin Analysis'!$C$2:$S$2,0))," ")))))</f>
        <v xml:space="preserve"> </v>
      </c>
      <c r="Q271" s="70" t="str">
        <f>IF($L271=" "," ",(IF($M271=FALSE," ",(IF($M271&gt;0,INDEX('Bin Analysis'!$C$3:$S$10110,MATCH($L271,'Bin Analysis'!$L$3:$L$10110,0),MATCH(Q$5,'Bin Analysis'!$C$2:$S$2,0))," ")))))</f>
        <v xml:space="preserve"> </v>
      </c>
      <c r="R271" s="70" t="str">
        <f>IF($L271=" "," ",(IF($M271=FALSE," ",(IF($M271&gt;0,INDEX('Bin Analysis'!$C$3:$S$10110,MATCH($L271,'Bin Analysis'!$L$3:$L$10110,0),MATCH(R$5,'Bin Analysis'!$C$2:$S$2,0))," ")))))</f>
        <v xml:space="preserve"> </v>
      </c>
      <c r="S271" s="70" t="str">
        <f>IF($L271=" "," ",(IF($M271=FALSE," ",(IF($M271&gt;0,INDEX('Bin Analysis'!$C$3:$S$10110,MATCH($L271,'Bin Analysis'!$L$3:$L$10110,0),MATCH(S$5,'Bin Analysis'!$C$2:$S$2,0))," ")))))</f>
        <v xml:space="preserve"> </v>
      </c>
      <c r="T271" s="70" t="str">
        <f>Assignments!K270</f>
        <v/>
      </c>
      <c r="U271" s="70" t="str">
        <f>Assignments!L270</f>
        <v/>
      </c>
      <c r="V271" s="76" t="str">
        <f>Assignments!V270</f>
        <v/>
      </c>
    </row>
    <row r="272" spans="2:22" x14ac:dyDescent="0.55000000000000004">
      <c r="B272" s="6"/>
      <c r="E272" s="7"/>
      <c r="G272" s="40" t="str">
        <f>IFERROR('Data Transformation'!M270," ")</f>
        <v xml:space="preserve"> </v>
      </c>
      <c r="L272" s="68" t="str">
        <f t="shared" si="5"/>
        <v xml:space="preserve"> </v>
      </c>
      <c r="M272" s="69" t="str">
        <f>IF(L272=" "," ",(IF($L272&gt;0,INDEX('Bin Analysis'!$C$3:$S$10110,MATCH($L272,'Bin Analysis'!$L$3:$L$10110,0),MATCH(M$5,'Bin Analysis'!$C$2:$S$2,0))," ")))</f>
        <v xml:space="preserve"> </v>
      </c>
      <c r="N272" s="70" t="str">
        <f>IF($L272=" "," ",(IF($M272=FALSE," ",(IF($M272&gt;0,INDEX('Bin Analysis'!$C$3:$S$10110,MATCH($L272,'Bin Analysis'!$L$3:$L$10110,0),MATCH(N$5,'Bin Analysis'!$C$2:$S$2,0))," ")))))</f>
        <v xml:space="preserve"> </v>
      </c>
      <c r="O272" s="70" t="str">
        <f>IF($L272=" "," ",(IF($M272=FALSE," ",(IF($M272&gt;0,INDEX('Bin Analysis'!$C$3:$S$10110,MATCH($L272,'Bin Analysis'!$L$3:$L$10110,0),MATCH(O$5,'Bin Analysis'!$C$2:$S$2,0))," ")))))</f>
        <v xml:space="preserve"> </v>
      </c>
      <c r="P272" s="70" t="str">
        <f>IF($L272=" "," ",(IF($M272=FALSE," ",(IF($M272&gt;0,INDEX('Bin Analysis'!$C$3:$S$10110,MATCH($L272,'Bin Analysis'!$L$3:$L$10110,0),MATCH(P$5,'Bin Analysis'!$C$2:$S$2,0))," ")))))</f>
        <v xml:space="preserve"> </v>
      </c>
      <c r="Q272" s="70" t="str">
        <f>IF($L272=" "," ",(IF($M272=FALSE," ",(IF($M272&gt;0,INDEX('Bin Analysis'!$C$3:$S$10110,MATCH($L272,'Bin Analysis'!$L$3:$L$10110,0),MATCH(Q$5,'Bin Analysis'!$C$2:$S$2,0))," ")))))</f>
        <v xml:space="preserve"> </v>
      </c>
      <c r="R272" s="70" t="str">
        <f>IF($L272=" "," ",(IF($M272=FALSE," ",(IF($M272&gt;0,INDEX('Bin Analysis'!$C$3:$S$10110,MATCH($L272,'Bin Analysis'!$L$3:$L$10110,0),MATCH(R$5,'Bin Analysis'!$C$2:$S$2,0))," ")))))</f>
        <v xml:space="preserve"> </v>
      </c>
      <c r="S272" s="70" t="str">
        <f>IF($L272=" "," ",(IF($M272=FALSE," ",(IF($M272&gt;0,INDEX('Bin Analysis'!$C$3:$S$10110,MATCH($L272,'Bin Analysis'!$L$3:$L$10110,0),MATCH(S$5,'Bin Analysis'!$C$2:$S$2,0))," ")))))</f>
        <v xml:space="preserve"> </v>
      </c>
      <c r="T272" s="70" t="str">
        <f>Assignments!K271</f>
        <v/>
      </c>
      <c r="U272" s="70" t="str">
        <f>Assignments!L271</f>
        <v/>
      </c>
      <c r="V272" s="76" t="str">
        <f>Assignments!V271</f>
        <v/>
      </c>
    </row>
    <row r="273" spans="2:22" x14ac:dyDescent="0.55000000000000004">
      <c r="B273" s="6"/>
      <c r="E273" s="7"/>
      <c r="G273" s="40" t="str">
        <f>IFERROR('Data Transformation'!M271," ")</f>
        <v xml:space="preserve"> </v>
      </c>
      <c r="L273" s="68" t="str">
        <f t="shared" si="5"/>
        <v xml:space="preserve"> </v>
      </c>
      <c r="M273" s="69" t="str">
        <f>IF(L273=" "," ",(IF($L273&gt;0,INDEX('Bin Analysis'!$C$3:$S$10110,MATCH($L273,'Bin Analysis'!$L$3:$L$10110,0),MATCH(M$5,'Bin Analysis'!$C$2:$S$2,0))," ")))</f>
        <v xml:space="preserve"> </v>
      </c>
      <c r="N273" s="70" t="str">
        <f>IF($L273=" "," ",(IF($M273=FALSE," ",(IF($M273&gt;0,INDEX('Bin Analysis'!$C$3:$S$10110,MATCH($L273,'Bin Analysis'!$L$3:$L$10110,0),MATCH(N$5,'Bin Analysis'!$C$2:$S$2,0))," ")))))</f>
        <v xml:space="preserve"> </v>
      </c>
      <c r="O273" s="70" t="str">
        <f>IF($L273=" "," ",(IF($M273=FALSE," ",(IF($M273&gt;0,INDEX('Bin Analysis'!$C$3:$S$10110,MATCH($L273,'Bin Analysis'!$L$3:$L$10110,0),MATCH(O$5,'Bin Analysis'!$C$2:$S$2,0))," ")))))</f>
        <v xml:space="preserve"> </v>
      </c>
      <c r="P273" s="70" t="str">
        <f>IF($L273=" "," ",(IF($M273=FALSE," ",(IF($M273&gt;0,INDEX('Bin Analysis'!$C$3:$S$10110,MATCH($L273,'Bin Analysis'!$L$3:$L$10110,0),MATCH(P$5,'Bin Analysis'!$C$2:$S$2,0))," ")))))</f>
        <v xml:space="preserve"> </v>
      </c>
      <c r="Q273" s="70" t="str">
        <f>IF($L273=" "," ",(IF($M273=FALSE," ",(IF($M273&gt;0,INDEX('Bin Analysis'!$C$3:$S$10110,MATCH($L273,'Bin Analysis'!$L$3:$L$10110,0),MATCH(Q$5,'Bin Analysis'!$C$2:$S$2,0))," ")))))</f>
        <v xml:space="preserve"> </v>
      </c>
      <c r="R273" s="70" t="str">
        <f>IF($L273=" "," ",(IF($M273=FALSE," ",(IF($M273&gt;0,INDEX('Bin Analysis'!$C$3:$S$10110,MATCH($L273,'Bin Analysis'!$L$3:$L$10110,0),MATCH(R$5,'Bin Analysis'!$C$2:$S$2,0))," ")))))</f>
        <v xml:space="preserve"> </v>
      </c>
      <c r="S273" s="70" t="str">
        <f>IF($L273=" "," ",(IF($M273=FALSE," ",(IF($M273&gt;0,INDEX('Bin Analysis'!$C$3:$S$10110,MATCH($L273,'Bin Analysis'!$L$3:$L$10110,0),MATCH(S$5,'Bin Analysis'!$C$2:$S$2,0))," ")))))</f>
        <v xml:space="preserve"> </v>
      </c>
      <c r="T273" s="70" t="str">
        <f>Assignments!K272</f>
        <v/>
      </c>
      <c r="U273" s="70" t="str">
        <f>Assignments!L272</f>
        <v/>
      </c>
      <c r="V273" s="76" t="str">
        <f>Assignments!V272</f>
        <v/>
      </c>
    </row>
    <row r="274" spans="2:22" x14ac:dyDescent="0.55000000000000004">
      <c r="B274" s="6"/>
      <c r="E274" s="7"/>
      <c r="G274" s="40" t="str">
        <f>IFERROR('Data Transformation'!M272," ")</f>
        <v xml:space="preserve"> </v>
      </c>
      <c r="L274" s="68" t="str">
        <f t="shared" si="5"/>
        <v xml:space="preserve"> </v>
      </c>
      <c r="M274" s="69" t="str">
        <f>IF(L274=" "," ",(IF($L274&gt;0,INDEX('Bin Analysis'!$C$3:$S$10110,MATCH($L274,'Bin Analysis'!$L$3:$L$10110,0),MATCH(M$5,'Bin Analysis'!$C$2:$S$2,0))," ")))</f>
        <v xml:space="preserve"> </v>
      </c>
      <c r="N274" s="70" t="str">
        <f>IF($L274=" "," ",(IF($M274=FALSE," ",(IF($M274&gt;0,INDEX('Bin Analysis'!$C$3:$S$10110,MATCH($L274,'Bin Analysis'!$L$3:$L$10110,0),MATCH(N$5,'Bin Analysis'!$C$2:$S$2,0))," ")))))</f>
        <v xml:space="preserve"> </v>
      </c>
      <c r="O274" s="70" t="str">
        <f>IF($L274=" "," ",(IF($M274=FALSE," ",(IF($M274&gt;0,INDEX('Bin Analysis'!$C$3:$S$10110,MATCH($L274,'Bin Analysis'!$L$3:$L$10110,0),MATCH(O$5,'Bin Analysis'!$C$2:$S$2,0))," ")))))</f>
        <v xml:space="preserve"> </v>
      </c>
      <c r="P274" s="70" t="str">
        <f>IF($L274=" "," ",(IF($M274=FALSE," ",(IF($M274&gt;0,INDEX('Bin Analysis'!$C$3:$S$10110,MATCH($L274,'Bin Analysis'!$L$3:$L$10110,0),MATCH(P$5,'Bin Analysis'!$C$2:$S$2,0))," ")))))</f>
        <v xml:space="preserve"> </v>
      </c>
      <c r="Q274" s="70" t="str">
        <f>IF($L274=" "," ",(IF($M274=FALSE," ",(IF($M274&gt;0,INDEX('Bin Analysis'!$C$3:$S$10110,MATCH($L274,'Bin Analysis'!$L$3:$L$10110,0),MATCH(Q$5,'Bin Analysis'!$C$2:$S$2,0))," ")))))</f>
        <v xml:space="preserve"> </v>
      </c>
      <c r="R274" s="70" t="str">
        <f>IF($L274=" "," ",(IF($M274=FALSE," ",(IF($M274&gt;0,INDEX('Bin Analysis'!$C$3:$S$10110,MATCH($L274,'Bin Analysis'!$L$3:$L$10110,0),MATCH(R$5,'Bin Analysis'!$C$2:$S$2,0))," ")))))</f>
        <v xml:space="preserve"> </v>
      </c>
      <c r="S274" s="70" t="str">
        <f>IF($L274=" "," ",(IF($M274=FALSE," ",(IF($M274&gt;0,INDEX('Bin Analysis'!$C$3:$S$10110,MATCH($L274,'Bin Analysis'!$L$3:$L$10110,0),MATCH(S$5,'Bin Analysis'!$C$2:$S$2,0))," ")))))</f>
        <v xml:space="preserve"> </v>
      </c>
      <c r="T274" s="70" t="str">
        <f>Assignments!K273</f>
        <v/>
      </c>
      <c r="U274" s="70" t="str">
        <f>Assignments!L273</f>
        <v/>
      </c>
      <c r="V274" s="76" t="str">
        <f>Assignments!V273</f>
        <v/>
      </c>
    </row>
    <row r="275" spans="2:22" x14ac:dyDescent="0.55000000000000004">
      <c r="B275" s="6"/>
      <c r="E275" s="7"/>
      <c r="G275" s="40" t="str">
        <f>IFERROR('Data Transformation'!M273," ")</f>
        <v xml:space="preserve"> </v>
      </c>
      <c r="L275" s="68" t="str">
        <f t="shared" si="5"/>
        <v xml:space="preserve"> </v>
      </c>
      <c r="M275" s="69" t="str">
        <f>IF(L275=" "," ",(IF($L275&gt;0,INDEX('Bin Analysis'!$C$3:$S$10110,MATCH($L275,'Bin Analysis'!$L$3:$L$10110,0),MATCH(M$5,'Bin Analysis'!$C$2:$S$2,0))," ")))</f>
        <v xml:space="preserve"> </v>
      </c>
      <c r="N275" s="70" t="str">
        <f>IF($L275=" "," ",(IF($M275=FALSE," ",(IF($M275&gt;0,INDEX('Bin Analysis'!$C$3:$S$10110,MATCH($L275,'Bin Analysis'!$L$3:$L$10110,0),MATCH(N$5,'Bin Analysis'!$C$2:$S$2,0))," ")))))</f>
        <v xml:space="preserve"> </v>
      </c>
      <c r="O275" s="70" t="str">
        <f>IF($L275=" "," ",(IF($M275=FALSE," ",(IF($M275&gt;0,INDEX('Bin Analysis'!$C$3:$S$10110,MATCH($L275,'Bin Analysis'!$L$3:$L$10110,0),MATCH(O$5,'Bin Analysis'!$C$2:$S$2,0))," ")))))</f>
        <v xml:space="preserve"> </v>
      </c>
      <c r="P275" s="70" t="str">
        <f>IF($L275=" "," ",(IF($M275=FALSE," ",(IF($M275&gt;0,INDEX('Bin Analysis'!$C$3:$S$10110,MATCH($L275,'Bin Analysis'!$L$3:$L$10110,0),MATCH(P$5,'Bin Analysis'!$C$2:$S$2,0))," ")))))</f>
        <v xml:space="preserve"> </v>
      </c>
      <c r="Q275" s="70" t="str">
        <f>IF($L275=" "," ",(IF($M275=FALSE," ",(IF($M275&gt;0,INDEX('Bin Analysis'!$C$3:$S$10110,MATCH($L275,'Bin Analysis'!$L$3:$L$10110,0),MATCH(Q$5,'Bin Analysis'!$C$2:$S$2,0))," ")))))</f>
        <v xml:space="preserve"> </v>
      </c>
      <c r="R275" s="70" t="str">
        <f>IF($L275=" "," ",(IF($M275=FALSE," ",(IF($M275&gt;0,INDEX('Bin Analysis'!$C$3:$S$10110,MATCH($L275,'Bin Analysis'!$L$3:$L$10110,0),MATCH(R$5,'Bin Analysis'!$C$2:$S$2,0))," ")))))</f>
        <v xml:space="preserve"> </v>
      </c>
      <c r="S275" s="70" t="str">
        <f>IF($L275=" "," ",(IF($M275=FALSE," ",(IF($M275&gt;0,INDEX('Bin Analysis'!$C$3:$S$10110,MATCH($L275,'Bin Analysis'!$L$3:$L$10110,0),MATCH(S$5,'Bin Analysis'!$C$2:$S$2,0))," ")))))</f>
        <v xml:space="preserve"> </v>
      </c>
      <c r="T275" s="70" t="str">
        <f>Assignments!K274</f>
        <v/>
      </c>
      <c r="U275" s="70" t="str">
        <f>Assignments!L274</f>
        <v/>
      </c>
      <c r="V275" s="76" t="str">
        <f>Assignments!V274</f>
        <v/>
      </c>
    </row>
    <row r="276" spans="2:22" x14ac:dyDescent="0.55000000000000004">
      <c r="B276" s="6"/>
      <c r="E276" s="7"/>
      <c r="G276" s="40" t="str">
        <f>IFERROR('Data Transformation'!M274," ")</f>
        <v xml:space="preserve"> </v>
      </c>
      <c r="L276" s="68" t="str">
        <f t="shared" si="5"/>
        <v xml:space="preserve"> </v>
      </c>
      <c r="M276" s="69" t="str">
        <f>IF(L276=" "," ",(IF($L276&gt;0,INDEX('Bin Analysis'!$C$3:$S$10110,MATCH($L276,'Bin Analysis'!$L$3:$L$10110,0),MATCH(M$5,'Bin Analysis'!$C$2:$S$2,0))," ")))</f>
        <v xml:space="preserve"> </v>
      </c>
      <c r="N276" s="70" t="str">
        <f>IF($L276=" "," ",(IF($M276=FALSE," ",(IF($M276&gt;0,INDEX('Bin Analysis'!$C$3:$S$10110,MATCH($L276,'Bin Analysis'!$L$3:$L$10110,0),MATCH(N$5,'Bin Analysis'!$C$2:$S$2,0))," ")))))</f>
        <v xml:space="preserve"> </v>
      </c>
      <c r="O276" s="70" t="str">
        <f>IF($L276=" "," ",(IF($M276=FALSE," ",(IF($M276&gt;0,INDEX('Bin Analysis'!$C$3:$S$10110,MATCH($L276,'Bin Analysis'!$L$3:$L$10110,0),MATCH(O$5,'Bin Analysis'!$C$2:$S$2,0))," ")))))</f>
        <v xml:space="preserve"> </v>
      </c>
      <c r="P276" s="70" t="str">
        <f>IF($L276=" "," ",(IF($M276=FALSE," ",(IF($M276&gt;0,INDEX('Bin Analysis'!$C$3:$S$10110,MATCH($L276,'Bin Analysis'!$L$3:$L$10110,0),MATCH(P$5,'Bin Analysis'!$C$2:$S$2,0))," ")))))</f>
        <v xml:space="preserve"> </v>
      </c>
      <c r="Q276" s="70" t="str">
        <f>IF($L276=" "," ",(IF($M276=FALSE," ",(IF($M276&gt;0,INDEX('Bin Analysis'!$C$3:$S$10110,MATCH($L276,'Bin Analysis'!$L$3:$L$10110,0),MATCH(Q$5,'Bin Analysis'!$C$2:$S$2,0))," ")))))</f>
        <v xml:space="preserve"> </v>
      </c>
      <c r="R276" s="70" t="str">
        <f>IF($L276=" "," ",(IF($M276=FALSE," ",(IF($M276&gt;0,INDEX('Bin Analysis'!$C$3:$S$10110,MATCH($L276,'Bin Analysis'!$L$3:$L$10110,0),MATCH(R$5,'Bin Analysis'!$C$2:$S$2,0))," ")))))</f>
        <v xml:space="preserve"> </v>
      </c>
      <c r="S276" s="70" t="str">
        <f>IF($L276=" "," ",(IF($M276=FALSE," ",(IF($M276&gt;0,INDEX('Bin Analysis'!$C$3:$S$10110,MATCH($L276,'Bin Analysis'!$L$3:$L$10110,0),MATCH(S$5,'Bin Analysis'!$C$2:$S$2,0))," ")))))</f>
        <v xml:space="preserve"> </v>
      </c>
      <c r="T276" s="70" t="str">
        <f>Assignments!K275</f>
        <v/>
      </c>
      <c r="U276" s="70" t="str">
        <f>Assignments!L275</f>
        <v/>
      </c>
      <c r="V276" s="76" t="str">
        <f>Assignments!V275</f>
        <v/>
      </c>
    </row>
    <row r="277" spans="2:22" x14ac:dyDescent="0.55000000000000004">
      <c r="B277" s="6"/>
      <c r="E277" s="7"/>
      <c r="G277" s="40" t="str">
        <f>IFERROR('Data Transformation'!M275," ")</f>
        <v xml:space="preserve"> </v>
      </c>
      <c r="L277" s="68" t="str">
        <f t="shared" si="5"/>
        <v xml:space="preserve"> </v>
      </c>
      <c r="M277" s="69" t="str">
        <f>IF(L277=" "," ",(IF($L277&gt;0,INDEX('Bin Analysis'!$C$3:$S$10110,MATCH($L277,'Bin Analysis'!$L$3:$L$10110,0),MATCH(M$5,'Bin Analysis'!$C$2:$S$2,0))," ")))</f>
        <v xml:space="preserve"> </v>
      </c>
      <c r="N277" s="70" t="str">
        <f>IF($L277=" "," ",(IF($M277=FALSE," ",(IF($M277&gt;0,INDEX('Bin Analysis'!$C$3:$S$10110,MATCH($L277,'Bin Analysis'!$L$3:$L$10110,0),MATCH(N$5,'Bin Analysis'!$C$2:$S$2,0))," ")))))</f>
        <v xml:space="preserve"> </v>
      </c>
      <c r="O277" s="70" t="str">
        <f>IF($L277=" "," ",(IF($M277=FALSE," ",(IF($M277&gt;0,INDEX('Bin Analysis'!$C$3:$S$10110,MATCH($L277,'Bin Analysis'!$L$3:$L$10110,0),MATCH(O$5,'Bin Analysis'!$C$2:$S$2,0))," ")))))</f>
        <v xml:space="preserve"> </v>
      </c>
      <c r="P277" s="70" t="str">
        <f>IF($L277=" "," ",(IF($M277=FALSE," ",(IF($M277&gt;0,INDEX('Bin Analysis'!$C$3:$S$10110,MATCH($L277,'Bin Analysis'!$L$3:$L$10110,0),MATCH(P$5,'Bin Analysis'!$C$2:$S$2,0))," ")))))</f>
        <v xml:space="preserve"> </v>
      </c>
      <c r="Q277" s="70" t="str">
        <f>IF($L277=" "," ",(IF($M277=FALSE," ",(IF($M277&gt;0,INDEX('Bin Analysis'!$C$3:$S$10110,MATCH($L277,'Bin Analysis'!$L$3:$L$10110,0),MATCH(Q$5,'Bin Analysis'!$C$2:$S$2,0))," ")))))</f>
        <v xml:space="preserve"> </v>
      </c>
      <c r="R277" s="70" t="str">
        <f>IF($L277=" "," ",(IF($M277=FALSE," ",(IF($M277&gt;0,INDEX('Bin Analysis'!$C$3:$S$10110,MATCH($L277,'Bin Analysis'!$L$3:$L$10110,0),MATCH(R$5,'Bin Analysis'!$C$2:$S$2,0))," ")))))</f>
        <v xml:space="preserve"> </v>
      </c>
      <c r="S277" s="70" t="str">
        <f>IF($L277=" "," ",(IF($M277=FALSE," ",(IF($M277&gt;0,INDEX('Bin Analysis'!$C$3:$S$10110,MATCH($L277,'Bin Analysis'!$L$3:$L$10110,0),MATCH(S$5,'Bin Analysis'!$C$2:$S$2,0))," ")))))</f>
        <v xml:space="preserve"> </v>
      </c>
      <c r="T277" s="70" t="str">
        <f>Assignments!K276</f>
        <v/>
      </c>
      <c r="U277" s="70" t="str">
        <f>Assignments!L276</f>
        <v/>
      </c>
      <c r="V277" s="76" t="str">
        <f>Assignments!V276</f>
        <v/>
      </c>
    </row>
    <row r="278" spans="2:22" x14ac:dyDescent="0.55000000000000004">
      <c r="B278" s="6"/>
      <c r="E278" s="7"/>
      <c r="G278" s="40" t="str">
        <f>IFERROR('Data Transformation'!M276," ")</f>
        <v xml:space="preserve"> </v>
      </c>
      <c r="L278" s="68" t="str">
        <f t="shared" si="5"/>
        <v xml:space="preserve"> </v>
      </c>
      <c r="M278" s="69" t="str">
        <f>IF(L278=" "," ",(IF($L278&gt;0,INDEX('Bin Analysis'!$C$3:$S$10110,MATCH($L278,'Bin Analysis'!$L$3:$L$10110,0),MATCH(M$5,'Bin Analysis'!$C$2:$S$2,0))," ")))</f>
        <v xml:space="preserve"> </v>
      </c>
      <c r="N278" s="70" t="str">
        <f>IF($L278=" "," ",(IF($M278=FALSE," ",(IF($M278&gt;0,INDEX('Bin Analysis'!$C$3:$S$10110,MATCH($L278,'Bin Analysis'!$L$3:$L$10110,0),MATCH(N$5,'Bin Analysis'!$C$2:$S$2,0))," ")))))</f>
        <v xml:space="preserve"> </v>
      </c>
      <c r="O278" s="70" t="str">
        <f>IF($L278=" "," ",(IF($M278=FALSE," ",(IF($M278&gt;0,INDEX('Bin Analysis'!$C$3:$S$10110,MATCH($L278,'Bin Analysis'!$L$3:$L$10110,0),MATCH(O$5,'Bin Analysis'!$C$2:$S$2,0))," ")))))</f>
        <v xml:space="preserve"> </v>
      </c>
      <c r="P278" s="70" t="str">
        <f>IF($L278=" "," ",(IF($M278=FALSE," ",(IF($M278&gt;0,INDEX('Bin Analysis'!$C$3:$S$10110,MATCH($L278,'Bin Analysis'!$L$3:$L$10110,0),MATCH(P$5,'Bin Analysis'!$C$2:$S$2,0))," ")))))</f>
        <v xml:space="preserve"> </v>
      </c>
      <c r="Q278" s="70" t="str">
        <f>IF($L278=" "," ",(IF($M278=FALSE," ",(IF($M278&gt;0,INDEX('Bin Analysis'!$C$3:$S$10110,MATCH($L278,'Bin Analysis'!$L$3:$L$10110,0),MATCH(Q$5,'Bin Analysis'!$C$2:$S$2,0))," ")))))</f>
        <v xml:space="preserve"> </v>
      </c>
      <c r="R278" s="70" t="str">
        <f>IF($L278=" "," ",(IF($M278=FALSE," ",(IF($M278&gt;0,INDEX('Bin Analysis'!$C$3:$S$10110,MATCH($L278,'Bin Analysis'!$L$3:$L$10110,0),MATCH(R$5,'Bin Analysis'!$C$2:$S$2,0))," ")))))</f>
        <v xml:space="preserve"> </v>
      </c>
      <c r="S278" s="70" t="str">
        <f>IF($L278=" "," ",(IF($M278=FALSE," ",(IF($M278&gt;0,INDEX('Bin Analysis'!$C$3:$S$10110,MATCH($L278,'Bin Analysis'!$L$3:$L$10110,0),MATCH(S$5,'Bin Analysis'!$C$2:$S$2,0))," ")))))</f>
        <v xml:space="preserve"> </v>
      </c>
      <c r="T278" s="70" t="str">
        <f>Assignments!K277</f>
        <v/>
      </c>
      <c r="U278" s="70" t="str">
        <f>Assignments!L277</f>
        <v/>
      </c>
      <c r="V278" s="76" t="str">
        <f>Assignments!V277</f>
        <v/>
      </c>
    </row>
    <row r="279" spans="2:22" x14ac:dyDescent="0.55000000000000004">
      <c r="B279" s="6"/>
      <c r="E279" s="7"/>
      <c r="G279" s="40" t="str">
        <f>IFERROR('Data Transformation'!M277," ")</f>
        <v xml:space="preserve"> </v>
      </c>
      <c r="L279" s="68" t="str">
        <f t="shared" si="5"/>
        <v xml:space="preserve"> </v>
      </c>
      <c r="M279" s="69" t="str">
        <f>IF(L279=" "," ",(IF($L279&gt;0,INDEX('Bin Analysis'!$C$3:$S$10110,MATCH($L279,'Bin Analysis'!$L$3:$L$10110,0),MATCH(M$5,'Bin Analysis'!$C$2:$S$2,0))," ")))</f>
        <v xml:space="preserve"> </v>
      </c>
      <c r="N279" s="70" t="str">
        <f>IF($L279=" "," ",(IF($M279=FALSE," ",(IF($M279&gt;0,INDEX('Bin Analysis'!$C$3:$S$10110,MATCH($L279,'Bin Analysis'!$L$3:$L$10110,0),MATCH(N$5,'Bin Analysis'!$C$2:$S$2,0))," ")))))</f>
        <v xml:space="preserve"> </v>
      </c>
      <c r="O279" s="70" t="str">
        <f>IF($L279=" "," ",(IF($M279=FALSE," ",(IF($M279&gt;0,INDEX('Bin Analysis'!$C$3:$S$10110,MATCH($L279,'Bin Analysis'!$L$3:$L$10110,0),MATCH(O$5,'Bin Analysis'!$C$2:$S$2,0))," ")))))</f>
        <v xml:space="preserve"> </v>
      </c>
      <c r="P279" s="70" t="str">
        <f>IF($L279=" "," ",(IF($M279=FALSE," ",(IF($M279&gt;0,INDEX('Bin Analysis'!$C$3:$S$10110,MATCH($L279,'Bin Analysis'!$L$3:$L$10110,0),MATCH(P$5,'Bin Analysis'!$C$2:$S$2,0))," ")))))</f>
        <v xml:space="preserve"> </v>
      </c>
      <c r="Q279" s="70" t="str">
        <f>IF($L279=" "," ",(IF($M279=FALSE," ",(IF($M279&gt;0,INDEX('Bin Analysis'!$C$3:$S$10110,MATCH($L279,'Bin Analysis'!$L$3:$L$10110,0),MATCH(Q$5,'Bin Analysis'!$C$2:$S$2,0))," ")))))</f>
        <v xml:space="preserve"> </v>
      </c>
      <c r="R279" s="70" t="str">
        <f>IF($L279=" "," ",(IF($M279=FALSE," ",(IF($M279&gt;0,INDEX('Bin Analysis'!$C$3:$S$10110,MATCH($L279,'Bin Analysis'!$L$3:$L$10110,0),MATCH(R$5,'Bin Analysis'!$C$2:$S$2,0))," ")))))</f>
        <v xml:space="preserve"> </v>
      </c>
      <c r="S279" s="70" t="str">
        <f>IF($L279=" "," ",(IF($M279=FALSE," ",(IF($M279&gt;0,INDEX('Bin Analysis'!$C$3:$S$10110,MATCH($L279,'Bin Analysis'!$L$3:$L$10110,0),MATCH(S$5,'Bin Analysis'!$C$2:$S$2,0))," ")))))</f>
        <v xml:space="preserve"> </v>
      </c>
      <c r="T279" s="70" t="str">
        <f>Assignments!K278</f>
        <v/>
      </c>
      <c r="U279" s="70" t="str">
        <f>Assignments!L278</f>
        <v/>
      </c>
      <c r="V279" s="76" t="str">
        <f>Assignments!V278</f>
        <v/>
      </c>
    </row>
    <row r="280" spans="2:22" x14ac:dyDescent="0.55000000000000004">
      <c r="B280" s="6"/>
      <c r="E280" s="7"/>
      <c r="G280" s="40" t="str">
        <f>IFERROR('Data Transformation'!M278," ")</f>
        <v xml:space="preserve"> </v>
      </c>
      <c r="L280" s="68" t="str">
        <f t="shared" si="5"/>
        <v xml:space="preserve"> </v>
      </c>
      <c r="M280" s="69" t="str">
        <f>IF(L280=" "," ",(IF($L280&gt;0,INDEX('Bin Analysis'!$C$3:$S$10110,MATCH($L280,'Bin Analysis'!$L$3:$L$10110,0),MATCH(M$5,'Bin Analysis'!$C$2:$S$2,0))," ")))</f>
        <v xml:space="preserve"> </v>
      </c>
      <c r="N280" s="70" t="str">
        <f>IF($L280=" "," ",(IF($M280=FALSE," ",(IF($M280&gt;0,INDEX('Bin Analysis'!$C$3:$S$10110,MATCH($L280,'Bin Analysis'!$L$3:$L$10110,0),MATCH(N$5,'Bin Analysis'!$C$2:$S$2,0))," ")))))</f>
        <v xml:space="preserve"> </v>
      </c>
      <c r="O280" s="70" t="str">
        <f>IF($L280=" "," ",(IF($M280=FALSE," ",(IF($M280&gt;0,INDEX('Bin Analysis'!$C$3:$S$10110,MATCH($L280,'Bin Analysis'!$L$3:$L$10110,0),MATCH(O$5,'Bin Analysis'!$C$2:$S$2,0))," ")))))</f>
        <v xml:space="preserve"> </v>
      </c>
      <c r="P280" s="70" t="str">
        <f>IF($L280=" "," ",(IF($M280=FALSE," ",(IF($M280&gt;0,INDEX('Bin Analysis'!$C$3:$S$10110,MATCH($L280,'Bin Analysis'!$L$3:$L$10110,0),MATCH(P$5,'Bin Analysis'!$C$2:$S$2,0))," ")))))</f>
        <v xml:space="preserve"> </v>
      </c>
      <c r="Q280" s="70" t="str">
        <f>IF($L280=" "," ",(IF($M280=FALSE," ",(IF($M280&gt;0,INDEX('Bin Analysis'!$C$3:$S$10110,MATCH($L280,'Bin Analysis'!$L$3:$L$10110,0),MATCH(Q$5,'Bin Analysis'!$C$2:$S$2,0))," ")))))</f>
        <v xml:space="preserve"> </v>
      </c>
      <c r="R280" s="70" t="str">
        <f>IF($L280=" "," ",(IF($M280=FALSE," ",(IF($M280&gt;0,INDEX('Bin Analysis'!$C$3:$S$10110,MATCH($L280,'Bin Analysis'!$L$3:$L$10110,0),MATCH(R$5,'Bin Analysis'!$C$2:$S$2,0))," ")))))</f>
        <v xml:space="preserve"> </v>
      </c>
      <c r="S280" s="70" t="str">
        <f>IF($L280=" "," ",(IF($M280=FALSE," ",(IF($M280&gt;0,INDEX('Bin Analysis'!$C$3:$S$10110,MATCH($L280,'Bin Analysis'!$L$3:$L$10110,0),MATCH(S$5,'Bin Analysis'!$C$2:$S$2,0))," ")))))</f>
        <v xml:space="preserve"> </v>
      </c>
      <c r="T280" s="70" t="str">
        <f>Assignments!K279</f>
        <v/>
      </c>
      <c r="U280" s="70" t="str">
        <f>Assignments!L279</f>
        <v/>
      </c>
      <c r="V280" s="76" t="str">
        <f>Assignments!V279</f>
        <v/>
      </c>
    </row>
    <row r="281" spans="2:22" x14ac:dyDescent="0.55000000000000004">
      <c r="B281" s="6"/>
      <c r="E281" s="7"/>
      <c r="G281" s="40" t="str">
        <f>IFERROR('Data Transformation'!M279," ")</f>
        <v xml:space="preserve"> </v>
      </c>
      <c r="L281" s="68" t="str">
        <f t="shared" si="5"/>
        <v xml:space="preserve"> </v>
      </c>
      <c r="M281" s="69" t="str">
        <f>IF(L281=" "," ",(IF($L281&gt;0,INDEX('Bin Analysis'!$C$3:$S$10110,MATCH($L281,'Bin Analysis'!$L$3:$L$10110,0),MATCH(M$5,'Bin Analysis'!$C$2:$S$2,0))," ")))</f>
        <v xml:space="preserve"> </v>
      </c>
      <c r="N281" s="70" t="str">
        <f>IF($L281=" "," ",(IF($M281=FALSE," ",(IF($M281&gt;0,INDEX('Bin Analysis'!$C$3:$S$10110,MATCH($L281,'Bin Analysis'!$L$3:$L$10110,0),MATCH(N$5,'Bin Analysis'!$C$2:$S$2,0))," ")))))</f>
        <v xml:space="preserve"> </v>
      </c>
      <c r="O281" s="70" t="str">
        <f>IF($L281=" "," ",(IF($M281=FALSE," ",(IF($M281&gt;0,INDEX('Bin Analysis'!$C$3:$S$10110,MATCH($L281,'Bin Analysis'!$L$3:$L$10110,0),MATCH(O$5,'Bin Analysis'!$C$2:$S$2,0))," ")))))</f>
        <v xml:space="preserve"> </v>
      </c>
      <c r="P281" s="70" t="str">
        <f>IF($L281=" "," ",(IF($M281=FALSE," ",(IF($M281&gt;0,INDEX('Bin Analysis'!$C$3:$S$10110,MATCH($L281,'Bin Analysis'!$L$3:$L$10110,0),MATCH(P$5,'Bin Analysis'!$C$2:$S$2,0))," ")))))</f>
        <v xml:space="preserve"> </v>
      </c>
      <c r="Q281" s="70" t="str">
        <f>IF($L281=" "," ",(IF($M281=FALSE," ",(IF($M281&gt;0,INDEX('Bin Analysis'!$C$3:$S$10110,MATCH($L281,'Bin Analysis'!$L$3:$L$10110,0),MATCH(Q$5,'Bin Analysis'!$C$2:$S$2,0))," ")))))</f>
        <v xml:space="preserve"> </v>
      </c>
      <c r="R281" s="70" t="str">
        <f>IF($L281=" "," ",(IF($M281=FALSE," ",(IF($M281&gt;0,INDEX('Bin Analysis'!$C$3:$S$10110,MATCH($L281,'Bin Analysis'!$L$3:$L$10110,0),MATCH(R$5,'Bin Analysis'!$C$2:$S$2,0))," ")))))</f>
        <v xml:space="preserve"> </v>
      </c>
      <c r="S281" s="70" t="str">
        <f>IF($L281=" "," ",(IF($M281=FALSE," ",(IF($M281&gt;0,INDEX('Bin Analysis'!$C$3:$S$10110,MATCH($L281,'Bin Analysis'!$L$3:$L$10110,0),MATCH(S$5,'Bin Analysis'!$C$2:$S$2,0))," ")))))</f>
        <v xml:space="preserve"> </v>
      </c>
      <c r="T281" s="70" t="str">
        <f>Assignments!K280</f>
        <v/>
      </c>
      <c r="U281" s="70" t="str">
        <f>Assignments!L280</f>
        <v/>
      </c>
      <c r="V281" s="76" t="str">
        <f>Assignments!V280</f>
        <v/>
      </c>
    </row>
    <row r="282" spans="2:22" x14ac:dyDescent="0.55000000000000004">
      <c r="B282" s="6"/>
      <c r="E282" s="7"/>
      <c r="G282" s="40" t="str">
        <f>IFERROR('Data Transformation'!M280," ")</f>
        <v xml:space="preserve"> </v>
      </c>
      <c r="L282" s="68" t="str">
        <f t="shared" si="5"/>
        <v xml:space="preserve"> </v>
      </c>
      <c r="M282" s="69" t="str">
        <f>IF(L282=" "," ",(IF($L282&gt;0,INDEX('Bin Analysis'!$C$3:$S$10110,MATCH($L282,'Bin Analysis'!$L$3:$L$10110,0),MATCH(M$5,'Bin Analysis'!$C$2:$S$2,0))," ")))</f>
        <v xml:space="preserve"> </v>
      </c>
      <c r="N282" s="70" t="str">
        <f>IF($L282=" "," ",(IF($M282=FALSE," ",(IF($M282&gt;0,INDEX('Bin Analysis'!$C$3:$S$10110,MATCH($L282,'Bin Analysis'!$L$3:$L$10110,0),MATCH(N$5,'Bin Analysis'!$C$2:$S$2,0))," ")))))</f>
        <v xml:space="preserve"> </v>
      </c>
      <c r="O282" s="70" t="str">
        <f>IF($L282=" "," ",(IF($M282=FALSE," ",(IF($M282&gt;0,INDEX('Bin Analysis'!$C$3:$S$10110,MATCH($L282,'Bin Analysis'!$L$3:$L$10110,0),MATCH(O$5,'Bin Analysis'!$C$2:$S$2,0))," ")))))</f>
        <v xml:space="preserve"> </v>
      </c>
      <c r="P282" s="70" t="str">
        <f>IF($L282=" "," ",(IF($M282=FALSE," ",(IF($M282&gt;0,INDEX('Bin Analysis'!$C$3:$S$10110,MATCH($L282,'Bin Analysis'!$L$3:$L$10110,0),MATCH(P$5,'Bin Analysis'!$C$2:$S$2,0))," ")))))</f>
        <v xml:space="preserve"> </v>
      </c>
      <c r="Q282" s="70" t="str">
        <f>IF($L282=" "," ",(IF($M282=FALSE," ",(IF($M282&gt;0,INDEX('Bin Analysis'!$C$3:$S$10110,MATCH($L282,'Bin Analysis'!$L$3:$L$10110,0),MATCH(Q$5,'Bin Analysis'!$C$2:$S$2,0))," ")))))</f>
        <v xml:space="preserve"> </v>
      </c>
      <c r="R282" s="70" t="str">
        <f>IF($L282=" "," ",(IF($M282=FALSE," ",(IF($M282&gt;0,INDEX('Bin Analysis'!$C$3:$S$10110,MATCH($L282,'Bin Analysis'!$L$3:$L$10110,0),MATCH(R$5,'Bin Analysis'!$C$2:$S$2,0))," ")))))</f>
        <v xml:space="preserve"> </v>
      </c>
      <c r="S282" s="70" t="str">
        <f>IF($L282=" "," ",(IF($M282=FALSE," ",(IF($M282&gt;0,INDEX('Bin Analysis'!$C$3:$S$10110,MATCH($L282,'Bin Analysis'!$L$3:$L$10110,0),MATCH(S$5,'Bin Analysis'!$C$2:$S$2,0))," ")))))</f>
        <v xml:space="preserve"> </v>
      </c>
      <c r="T282" s="70" t="str">
        <f>Assignments!K281</f>
        <v/>
      </c>
      <c r="U282" s="70" t="str">
        <f>Assignments!L281</f>
        <v/>
      </c>
      <c r="V282" s="76" t="str">
        <f>Assignments!V281</f>
        <v/>
      </c>
    </row>
    <row r="283" spans="2:22" x14ac:dyDescent="0.55000000000000004">
      <c r="B283" s="6"/>
      <c r="E283" s="7"/>
      <c r="G283" s="40" t="str">
        <f>IFERROR('Data Transformation'!M281," ")</f>
        <v xml:space="preserve"> </v>
      </c>
      <c r="L283" s="68" t="str">
        <f t="shared" si="5"/>
        <v xml:space="preserve"> </v>
      </c>
      <c r="M283" s="69" t="str">
        <f>IF(L283=" "," ",(IF($L283&gt;0,INDEX('Bin Analysis'!$C$3:$S$10110,MATCH($L283,'Bin Analysis'!$L$3:$L$10110,0),MATCH(M$5,'Bin Analysis'!$C$2:$S$2,0))," ")))</f>
        <v xml:space="preserve"> </v>
      </c>
      <c r="N283" s="70" t="str">
        <f>IF($L283=" "," ",(IF($M283=FALSE," ",(IF($M283&gt;0,INDEX('Bin Analysis'!$C$3:$S$10110,MATCH($L283,'Bin Analysis'!$L$3:$L$10110,0),MATCH(N$5,'Bin Analysis'!$C$2:$S$2,0))," ")))))</f>
        <v xml:space="preserve"> </v>
      </c>
      <c r="O283" s="70" t="str">
        <f>IF($L283=" "," ",(IF($M283=FALSE," ",(IF($M283&gt;0,INDEX('Bin Analysis'!$C$3:$S$10110,MATCH($L283,'Bin Analysis'!$L$3:$L$10110,0),MATCH(O$5,'Bin Analysis'!$C$2:$S$2,0))," ")))))</f>
        <v xml:space="preserve"> </v>
      </c>
      <c r="P283" s="70" t="str">
        <f>IF($L283=" "," ",(IF($M283=FALSE," ",(IF($M283&gt;0,INDEX('Bin Analysis'!$C$3:$S$10110,MATCH($L283,'Bin Analysis'!$L$3:$L$10110,0),MATCH(P$5,'Bin Analysis'!$C$2:$S$2,0))," ")))))</f>
        <v xml:space="preserve"> </v>
      </c>
      <c r="Q283" s="70" t="str">
        <f>IF($L283=" "," ",(IF($M283=FALSE," ",(IF($M283&gt;0,INDEX('Bin Analysis'!$C$3:$S$10110,MATCH($L283,'Bin Analysis'!$L$3:$L$10110,0),MATCH(Q$5,'Bin Analysis'!$C$2:$S$2,0))," ")))))</f>
        <v xml:space="preserve"> </v>
      </c>
      <c r="R283" s="70" t="str">
        <f>IF($L283=" "," ",(IF($M283=FALSE," ",(IF($M283&gt;0,INDEX('Bin Analysis'!$C$3:$S$10110,MATCH($L283,'Bin Analysis'!$L$3:$L$10110,0),MATCH(R$5,'Bin Analysis'!$C$2:$S$2,0))," ")))))</f>
        <v xml:space="preserve"> </v>
      </c>
      <c r="S283" s="70" t="str">
        <f>IF($L283=" "," ",(IF($M283=FALSE," ",(IF($M283&gt;0,INDEX('Bin Analysis'!$C$3:$S$10110,MATCH($L283,'Bin Analysis'!$L$3:$L$10110,0),MATCH(S$5,'Bin Analysis'!$C$2:$S$2,0))," ")))))</f>
        <v xml:space="preserve"> </v>
      </c>
      <c r="T283" s="70" t="str">
        <f>Assignments!K282</f>
        <v/>
      </c>
      <c r="U283" s="70" t="str">
        <f>Assignments!L282</f>
        <v/>
      </c>
      <c r="V283" s="76" t="str">
        <f>Assignments!V282</f>
        <v/>
      </c>
    </row>
    <row r="284" spans="2:22" x14ac:dyDescent="0.55000000000000004">
      <c r="B284" s="6"/>
      <c r="E284" s="7"/>
      <c r="G284" s="40" t="str">
        <f>IFERROR('Data Transformation'!M282," ")</f>
        <v xml:space="preserve"> </v>
      </c>
      <c r="L284" s="68" t="str">
        <f t="shared" si="5"/>
        <v xml:space="preserve"> </v>
      </c>
      <c r="M284" s="69" t="str">
        <f>IF(L284=" "," ",(IF($L284&gt;0,INDEX('Bin Analysis'!$C$3:$S$10110,MATCH($L284,'Bin Analysis'!$L$3:$L$10110,0),MATCH(M$5,'Bin Analysis'!$C$2:$S$2,0))," ")))</f>
        <v xml:space="preserve"> </v>
      </c>
      <c r="N284" s="70" t="str">
        <f>IF($L284=" "," ",(IF($M284=FALSE," ",(IF($M284&gt;0,INDEX('Bin Analysis'!$C$3:$S$10110,MATCH($L284,'Bin Analysis'!$L$3:$L$10110,0),MATCH(N$5,'Bin Analysis'!$C$2:$S$2,0))," ")))))</f>
        <v xml:space="preserve"> </v>
      </c>
      <c r="O284" s="70" t="str">
        <f>IF($L284=" "," ",(IF($M284=FALSE," ",(IF($M284&gt;0,INDEX('Bin Analysis'!$C$3:$S$10110,MATCH($L284,'Bin Analysis'!$L$3:$L$10110,0),MATCH(O$5,'Bin Analysis'!$C$2:$S$2,0))," ")))))</f>
        <v xml:space="preserve"> </v>
      </c>
      <c r="P284" s="70" t="str">
        <f>IF($L284=" "," ",(IF($M284=FALSE," ",(IF($M284&gt;0,INDEX('Bin Analysis'!$C$3:$S$10110,MATCH($L284,'Bin Analysis'!$L$3:$L$10110,0),MATCH(P$5,'Bin Analysis'!$C$2:$S$2,0))," ")))))</f>
        <v xml:space="preserve"> </v>
      </c>
      <c r="Q284" s="70" t="str">
        <f>IF($L284=" "," ",(IF($M284=FALSE," ",(IF($M284&gt;0,INDEX('Bin Analysis'!$C$3:$S$10110,MATCH($L284,'Bin Analysis'!$L$3:$L$10110,0),MATCH(Q$5,'Bin Analysis'!$C$2:$S$2,0))," ")))))</f>
        <v xml:space="preserve"> </v>
      </c>
      <c r="R284" s="70" t="str">
        <f>IF($L284=" "," ",(IF($M284=FALSE," ",(IF($M284&gt;0,INDEX('Bin Analysis'!$C$3:$S$10110,MATCH($L284,'Bin Analysis'!$L$3:$L$10110,0),MATCH(R$5,'Bin Analysis'!$C$2:$S$2,0))," ")))))</f>
        <v xml:space="preserve"> </v>
      </c>
      <c r="S284" s="70" t="str">
        <f>IF($L284=" "," ",(IF($M284=FALSE," ",(IF($M284&gt;0,INDEX('Bin Analysis'!$C$3:$S$10110,MATCH($L284,'Bin Analysis'!$L$3:$L$10110,0),MATCH(S$5,'Bin Analysis'!$C$2:$S$2,0))," ")))))</f>
        <v xml:space="preserve"> </v>
      </c>
      <c r="T284" s="70" t="str">
        <f>Assignments!K283</f>
        <v/>
      </c>
      <c r="U284" s="70" t="str">
        <f>Assignments!L283</f>
        <v/>
      </c>
      <c r="V284" s="76" t="str">
        <f>Assignments!V283</f>
        <v/>
      </c>
    </row>
    <row r="285" spans="2:22" x14ac:dyDescent="0.55000000000000004">
      <c r="B285" s="6"/>
      <c r="E285" s="7"/>
      <c r="G285" s="40" t="str">
        <f>IFERROR('Data Transformation'!M283," ")</f>
        <v xml:space="preserve"> </v>
      </c>
      <c r="L285" s="68" t="str">
        <f t="shared" si="5"/>
        <v xml:space="preserve"> </v>
      </c>
      <c r="M285" s="69" t="str">
        <f>IF(L285=" "," ",(IF($L285&gt;0,INDEX('Bin Analysis'!$C$3:$S$10110,MATCH($L285,'Bin Analysis'!$L$3:$L$10110,0),MATCH(M$5,'Bin Analysis'!$C$2:$S$2,0))," ")))</f>
        <v xml:space="preserve"> </v>
      </c>
      <c r="N285" s="70" t="str">
        <f>IF($L285=" "," ",(IF($M285=FALSE," ",(IF($M285&gt;0,INDEX('Bin Analysis'!$C$3:$S$10110,MATCH($L285,'Bin Analysis'!$L$3:$L$10110,0),MATCH(N$5,'Bin Analysis'!$C$2:$S$2,0))," ")))))</f>
        <v xml:space="preserve"> </v>
      </c>
      <c r="O285" s="70" t="str">
        <f>IF($L285=" "," ",(IF($M285=FALSE," ",(IF($M285&gt;0,INDEX('Bin Analysis'!$C$3:$S$10110,MATCH($L285,'Bin Analysis'!$L$3:$L$10110,0),MATCH(O$5,'Bin Analysis'!$C$2:$S$2,0))," ")))))</f>
        <v xml:space="preserve"> </v>
      </c>
      <c r="P285" s="70" t="str">
        <f>IF($L285=" "," ",(IF($M285=FALSE," ",(IF($M285&gt;0,INDEX('Bin Analysis'!$C$3:$S$10110,MATCH($L285,'Bin Analysis'!$L$3:$L$10110,0),MATCH(P$5,'Bin Analysis'!$C$2:$S$2,0))," ")))))</f>
        <v xml:space="preserve"> </v>
      </c>
      <c r="Q285" s="70" t="str">
        <f>IF($L285=" "," ",(IF($M285=FALSE," ",(IF($M285&gt;0,INDEX('Bin Analysis'!$C$3:$S$10110,MATCH($L285,'Bin Analysis'!$L$3:$L$10110,0),MATCH(Q$5,'Bin Analysis'!$C$2:$S$2,0))," ")))))</f>
        <v xml:space="preserve"> </v>
      </c>
      <c r="R285" s="70" t="str">
        <f>IF($L285=" "," ",(IF($M285=FALSE," ",(IF($M285&gt;0,INDEX('Bin Analysis'!$C$3:$S$10110,MATCH($L285,'Bin Analysis'!$L$3:$L$10110,0),MATCH(R$5,'Bin Analysis'!$C$2:$S$2,0))," ")))))</f>
        <v xml:space="preserve"> </v>
      </c>
      <c r="S285" s="70" t="str">
        <f>IF($L285=" "," ",(IF($M285=FALSE," ",(IF($M285&gt;0,INDEX('Bin Analysis'!$C$3:$S$10110,MATCH($L285,'Bin Analysis'!$L$3:$L$10110,0),MATCH(S$5,'Bin Analysis'!$C$2:$S$2,0))," ")))))</f>
        <v xml:space="preserve"> </v>
      </c>
      <c r="T285" s="70" t="str">
        <f>Assignments!K284</f>
        <v/>
      </c>
      <c r="U285" s="70" t="str">
        <f>Assignments!L284</f>
        <v/>
      </c>
      <c r="V285" s="76" t="str">
        <f>Assignments!V284</f>
        <v/>
      </c>
    </row>
    <row r="286" spans="2:22" x14ac:dyDescent="0.55000000000000004">
      <c r="B286" s="6"/>
      <c r="E286" s="7"/>
      <c r="G286" s="40" t="str">
        <f>IFERROR('Data Transformation'!M284," ")</f>
        <v xml:space="preserve"> </v>
      </c>
      <c r="L286" s="68" t="str">
        <f t="shared" si="5"/>
        <v xml:space="preserve"> </v>
      </c>
      <c r="M286" s="69" t="str">
        <f>IF(L286=" "," ",(IF($L286&gt;0,INDEX('Bin Analysis'!$C$3:$S$10110,MATCH($L286,'Bin Analysis'!$L$3:$L$10110,0),MATCH(M$5,'Bin Analysis'!$C$2:$S$2,0))," ")))</f>
        <v xml:space="preserve"> </v>
      </c>
      <c r="N286" s="70" t="str">
        <f>IF($L286=" "," ",(IF($M286=FALSE," ",(IF($M286&gt;0,INDEX('Bin Analysis'!$C$3:$S$10110,MATCH($L286,'Bin Analysis'!$L$3:$L$10110,0),MATCH(N$5,'Bin Analysis'!$C$2:$S$2,0))," ")))))</f>
        <v xml:space="preserve"> </v>
      </c>
      <c r="O286" s="70" t="str">
        <f>IF($L286=" "," ",(IF($M286=FALSE," ",(IF($M286&gt;0,INDEX('Bin Analysis'!$C$3:$S$10110,MATCH($L286,'Bin Analysis'!$L$3:$L$10110,0),MATCH(O$5,'Bin Analysis'!$C$2:$S$2,0))," ")))))</f>
        <v xml:space="preserve"> </v>
      </c>
      <c r="P286" s="70" t="str">
        <f>IF($L286=" "," ",(IF($M286=FALSE," ",(IF($M286&gt;0,INDEX('Bin Analysis'!$C$3:$S$10110,MATCH($L286,'Bin Analysis'!$L$3:$L$10110,0),MATCH(P$5,'Bin Analysis'!$C$2:$S$2,0))," ")))))</f>
        <v xml:space="preserve"> </v>
      </c>
      <c r="Q286" s="70" t="str">
        <f>IF($L286=" "," ",(IF($M286=FALSE," ",(IF($M286&gt;0,INDEX('Bin Analysis'!$C$3:$S$10110,MATCH($L286,'Bin Analysis'!$L$3:$L$10110,0),MATCH(Q$5,'Bin Analysis'!$C$2:$S$2,0))," ")))))</f>
        <v xml:space="preserve"> </v>
      </c>
      <c r="R286" s="70" t="str">
        <f>IF($L286=" "," ",(IF($M286=FALSE," ",(IF($M286&gt;0,INDEX('Bin Analysis'!$C$3:$S$10110,MATCH($L286,'Bin Analysis'!$L$3:$L$10110,0),MATCH(R$5,'Bin Analysis'!$C$2:$S$2,0))," ")))))</f>
        <v xml:space="preserve"> </v>
      </c>
      <c r="S286" s="70" t="str">
        <f>IF($L286=" "," ",(IF($M286=FALSE," ",(IF($M286&gt;0,INDEX('Bin Analysis'!$C$3:$S$10110,MATCH($L286,'Bin Analysis'!$L$3:$L$10110,0),MATCH(S$5,'Bin Analysis'!$C$2:$S$2,0))," ")))))</f>
        <v xml:space="preserve"> </v>
      </c>
      <c r="T286" s="70" t="str">
        <f>Assignments!K285</f>
        <v/>
      </c>
      <c r="U286" s="70" t="str">
        <f>Assignments!L285</f>
        <v/>
      </c>
      <c r="V286" s="76" t="str">
        <f>Assignments!V285</f>
        <v/>
      </c>
    </row>
    <row r="287" spans="2:22" x14ac:dyDescent="0.55000000000000004">
      <c r="B287" s="6"/>
      <c r="E287" s="7"/>
      <c r="G287" s="40" t="str">
        <f>IFERROR('Data Transformation'!M285," ")</f>
        <v xml:space="preserve"> </v>
      </c>
      <c r="L287" s="68" t="str">
        <f t="shared" si="5"/>
        <v xml:space="preserve"> </v>
      </c>
      <c r="M287" s="69" t="str">
        <f>IF(L287=" "," ",(IF($L287&gt;0,INDEX('Bin Analysis'!$C$3:$S$10110,MATCH($L287,'Bin Analysis'!$L$3:$L$10110,0),MATCH(M$5,'Bin Analysis'!$C$2:$S$2,0))," ")))</f>
        <v xml:space="preserve"> </v>
      </c>
      <c r="N287" s="70" t="str">
        <f>IF($L287=" "," ",(IF($M287=FALSE," ",(IF($M287&gt;0,INDEX('Bin Analysis'!$C$3:$S$10110,MATCH($L287,'Bin Analysis'!$L$3:$L$10110,0),MATCH(N$5,'Bin Analysis'!$C$2:$S$2,0))," ")))))</f>
        <v xml:space="preserve"> </v>
      </c>
      <c r="O287" s="70" t="str">
        <f>IF($L287=" "," ",(IF($M287=FALSE," ",(IF($M287&gt;0,INDEX('Bin Analysis'!$C$3:$S$10110,MATCH($L287,'Bin Analysis'!$L$3:$L$10110,0),MATCH(O$5,'Bin Analysis'!$C$2:$S$2,0))," ")))))</f>
        <v xml:space="preserve"> </v>
      </c>
      <c r="P287" s="70" t="str">
        <f>IF($L287=" "," ",(IF($M287=FALSE," ",(IF($M287&gt;0,INDEX('Bin Analysis'!$C$3:$S$10110,MATCH($L287,'Bin Analysis'!$L$3:$L$10110,0),MATCH(P$5,'Bin Analysis'!$C$2:$S$2,0))," ")))))</f>
        <v xml:space="preserve"> </v>
      </c>
      <c r="Q287" s="70" t="str">
        <f>IF($L287=" "," ",(IF($M287=FALSE," ",(IF($M287&gt;0,INDEX('Bin Analysis'!$C$3:$S$10110,MATCH($L287,'Bin Analysis'!$L$3:$L$10110,0),MATCH(Q$5,'Bin Analysis'!$C$2:$S$2,0))," ")))))</f>
        <v xml:space="preserve"> </v>
      </c>
      <c r="R287" s="70" t="str">
        <f>IF($L287=" "," ",(IF($M287=FALSE," ",(IF($M287&gt;0,INDEX('Bin Analysis'!$C$3:$S$10110,MATCH($L287,'Bin Analysis'!$L$3:$L$10110,0),MATCH(R$5,'Bin Analysis'!$C$2:$S$2,0))," ")))))</f>
        <v xml:space="preserve"> </v>
      </c>
      <c r="S287" s="70" t="str">
        <f>IF($L287=" "," ",(IF($M287=FALSE," ",(IF($M287&gt;0,INDEX('Bin Analysis'!$C$3:$S$10110,MATCH($L287,'Bin Analysis'!$L$3:$L$10110,0),MATCH(S$5,'Bin Analysis'!$C$2:$S$2,0))," ")))))</f>
        <v xml:space="preserve"> </v>
      </c>
      <c r="T287" s="70" t="str">
        <f>Assignments!K286</f>
        <v/>
      </c>
      <c r="U287" s="70" t="str">
        <f>Assignments!L286</f>
        <v/>
      </c>
      <c r="V287" s="76" t="str">
        <f>Assignments!V286</f>
        <v/>
      </c>
    </row>
    <row r="288" spans="2:22" x14ac:dyDescent="0.55000000000000004">
      <c r="B288" s="6"/>
      <c r="E288" s="7"/>
      <c r="G288" s="40" t="str">
        <f>IFERROR('Data Transformation'!M286," ")</f>
        <v xml:space="preserve"> </v>
      </c>
      <c r="L288" s="68" t="str">
        <f t="shared" si="5"/>
        <v xml:space="preserve"> </v>
      </c>
      <c r="M288" s="69" t="str">
        <f>IF(L288=" "," ",(IF($L288&gt;0,INDEX('Bin Analysis'!$C$3:$S$10110,MATCH($L288,'Bin Analysis'!$L$3:$L$10110,0),MATCH(M$5,'Bin Analysis'!$C$2:$S$2,0))," ")))</f>
        <v xml:space="preserve"> </v>
      </c>
      <c r="N288" s="70" t="str">
        <f>IF($L288=" "," ",(IF($M288=FALSE," ",(IF($M288&gt;0,INDEX('Bin Analysis'!$C$3:$S$10110,MATCH($L288,'Bin Analysis'!$L$3:$L$10110,0),MATCH(N$5,'Bin Analysis'!$C$2:$S$2,0))," ")))))</f>
        <v xml:space="preserve"> </v>
      </c>
      <c r="O288" s="70" t="str">
        <f>IF($L288=" "," ",(IF($M288=FALSE," ",(IF($M288&gt;0,INDEX('Bin Analysis'!$C$3:$S$10110,MATCH($L288,'Bin Analysis'!$L$3:$L$10110,0),MATCH(O$5,'Bin Analysis'!$C$2:$S$2,0))," ")))))</f>
        <v xml:space="preserve"> </v>
      </c>
      <c r="P288" s="70" t="str">
        <f>IF($L288=" "," ",(IF($M288=FALSE," ",(IF($M288&gt;0,INDEX('Bin Analysis'!$C$3:$S$10110,MATCH($L288,'Bin Analysis'!$L$3:$L$10110,0),MATCH(P$5,'Bin Analysis'!$C$2:$S$2,0))," ")))))</f>
        <v xml:space="preserve"> </v>
      </c>
      <c r="Q288" s="70" t="str">
        <f>IF($L288=" "," ",(IF($M288=FALSE," ",(IF($M288&gt;0,INDEX('Bin Analysis'!$C$3:$S$10110,MATCH($L288,'Bin Analysis'!$L$3:$L$10110,0),MATCH(Q$5,'Bin Analysis'!$C$2:$S$2,0))," ")))))</f>
        <v xml:space="preserve"> </v>
      </c>
      <c r="R288" s="70" t="str">
        <f>IF($L288=" "," ",(IF($M288=FALSE," ",(IF($M288&gt;0,INDEX('Bin Analysis'!$C$3:$S$10110,MATCH($L288,'Bin Analysis'!$L$3:$L$10110,0),MATCH(R$5,'Bin Analysis'!$C$2:$S$2,0))," ")))))</f>
        <v xml:space="preserve"> </v>
      </c>
      <c r="S288" s="70" t="str">
        <f>IF($L288=" "," ",(IF($M288=FALSE," ",(IF($M288&gt;0,INDEX('Bin Analysis'!$C$3:$S$10110,MATCH($L288,'Bin Analysis'!$L$3:$L$10110,0),MATCH(S$5,'Bin Analysis'!$C$2:$S$2,0))," ")))))</f>
        <v xml:space="preserve"> </v>
      </c>
      <c r="T288" s="70" t="str">
        <f>Assignments!K287</f>
        <v/>
      </c>
      <c r="U288" s="70" t="str">
        <f>Assignments!L287</f>
        <v/>
      </c>
      <c r="V288" s="76" t="str">
        <f>Assignments!V287</f>
        <v/>
      </c>
    </row>
    <row r="289" spans="2:22" x14ac:dyDescent="0.55000000000000004">
      <c r="B289" s="6"/>
      <c r="E289" s="7"/>
      <c r="G289" s="40" t="str">
        <f>IFERROR('Data Transformation'!M287," ")</f>
        <v xml:space="preserve"> </v>
      </c>
      <c r="L289" s="68" t="str">
        <f t="shared" si="5"/>
        <v xml:space="preserve"> </v>
      </c>
      <c r="M289" s="69" t="str">
        <f>IF(L289=" "," ",(IF($L289&gt;0,INDEX('Bin Analysis'!$C$3:$S$10110,MATCH($L289,'Bin Analysis'!$L$3:$L$10110,0),MATCH(M$5,'Bin Analysis'!$C$2:$S$2,0))," ")))</f>
        <v xml:space="preserve"> </v>
      </c>
      <c r="N289" s="70" t="str">
        <f>IF($L289=" "," ",(IF($M289=FALSE," ",(IF($M289&gt;0,INDEX('Bin Analysis'!$C$3:$S$10110,MATCH($L289,'Bin Analysis'!$L$3:$L$10110,0),MATCH(N$5,'Bin Analysis'!$C$2:$S$2,0))," ")))))</f>
        <v xml:space="preserve"> </v>
      </c>
      <c r="O289" s="70" t="str">
        <f>IF($L289=" "," ",(IF($M289=FALSE," ",(IF($M289&gt;0,INDEX('Bin Analysis'!$C$3:$S$10110,MATCH($L289,'Bin Analysis'!$L$3:$L$10110,0),MATCH(O$5,'Bin Analysis'!$C$2:$S$2,0))," ")))))</f>
        <v xml:space="preserve"> </v>
      </c>
      <c r="P289" s="70" t="str">
        <f>IF($L289=" "," ",(IF($M289=FALSE," ",(IF($M289&gt;0,INDEX('Bin Analysis'!$C$3:$S$10110,MATCH($L289,'Bin Analysis'!$L$3:$L$10110,0),MATCH(P$5,'Bin Analysis'!$C$2:$S$2,0))," ")))))</f>
        <v xml:space="preserve"> </v>
      </c>
      <c r="Q289" s="70" t="str">
        <f>IF($L289=" "," ",(IF($M289=FALSE," ",(IF($M289&gt;0,INDEX('Bin Analysis'!$C$3:$S$10110,MATCH($L289,'Bin Analysis'!$L$3:$L$10110,0),MATCH(Q$5,'Bin Analysis'!$C$2:$S$2,0))," ")))))</f>
        <v xml:space="preserve"> </v>
      </c>
      <c r="R289" s="70" t="str">
        <f>IF($L289=" "," ",(IF($M289=FALSE," ",(IF($M289&gt;0,INDEX('Bin Analysis'!$C$3:$S$10110,MATCH($L289,'Bin Analysis'!$L$3:$L$10110,0),MATCH(R$5,'Bin Analysis'!$C$2:$S$2,0))," ")))))</f>
        <v xml:space="preserve"> </v>
      </c>
      <c r="S289" s="70" t="str">
        <f>IF($L289=" "," ",(IF($M289=FALSE," ",(IF($M289&gt;0,INDEX('Bin Analysis'!$C$3:$S$10110,MATCH($L289,'Bin Analysis'!$L$3:$L$10110,0),MATCH(S$5,'Bin Analysis'!$C$2:$S$2,0))," ")))))</f>
        <v xml:space="preserve"> </v>
      </c>
      <c r="T289" s="70" t="str">
        <f>Assignments!K288</f>
        <v/>
      </c>
      <c r="U289" s="70" t="str">
        <f>Assignments!L288</f>
        <v/>
      </c>
      <c r="V289" s="76" t="str">
        <f>Assignments!V288</f>
        <v/>
      </c>
    </row>
    <row r="290" spans="2:22" x14ac:dyDescent="0.55000000000000004">
      <c r="B290" s="6"/>
      <c r="E290" s="7"/>
      <c r="G290" s="40" t="str">
        <f>IFERROR('Data Transformation'!M288," ")</f>
        <v xml:space="preserve"> </v>
      </c>
      <c r="L290" s="68" t="str">
        <f t="shared" si="5"/>
        <v xml:space="preserve"> </v>
      </c>
      <c r="M290" s="69" t="str">
        <f>IF(L290=" "," ",(IF($L290&gt;0,INDEX('Bin Analysis'!$C$3:$S$10110,MATCH($L290,'Bin Analysis'!$L$3:$L$10110,0),MATCH(M$5,'Bin Analysis'!$C$2:$S$2,0))," ")))</f>
        <v xml:space="preserve"> </v>
      </c>
      <c r="N290" s="70" t="str">
        <f>IF($L290=" "," ",(IF($M290=FALSE," ",(IF($M290&gt;0,INDEX('Bin Analysis'!$C$3:$S$10110,MATCH($L290,'Bin Analysis'!$L$3:$L$10110,0),MATCH(N$5,'Bin Analysis'!$C$2:$S$2,0))," ")))))</f>
        <v xml:space="preserve"> </v>
      </c>
      <c r="O290" s="70" t="str">
        <f>IF($L290=" "," ",(IF($M290=FALSE," ",(IF($M290&gt;0,INDEX('Bin Analysis'!$C$3:$S$10110,MATCH($L290,'Bin Analysis'!$L$3:$L$10110,0),MATCH(O$5,'Bin Analysis'!$C$2:$S$2,0))," ")))))</f>
        <v xml:space="preserve"> </v>
      </c>
      <c r="P290" s="70" t="str">
        <f>IF($L290=" "," ",(IF($M290=FALSE," ",(IF($M290&gt;0,INDEX('Bin Analysis'!$C$3:$S$10110,MATCH($L290,'Bin Analysis'!$L$3:$L$10110,0),MATCH(P$5,'Bin Analysis'!$C$2:$S$2,0))," ")))))</f>
        <v xml:space="preserve"> </v>
      </c>
      <c r="Q290" s="70" t="str">
        <f>IF($L290=" "," ",(IF($M290=FALSE," ",(IF($M290&gt;0,INDEX('Bin Analysis'!$C$3:$S$10110,MATCH($L290,'Bin Analysis'!$L$3:$L$10110,0),MATCH(Q$5,'Bin Analysis'!$C$2:$S$2,0))," ")))))</f>
        <v xml:space="preserve"> </v>
      </c>
      <c r="R290" s="70" t="str">
        <f>IF($L290=" "," ",(IF($M290=FALSE," ",(IF($M290&gt;0,INDEX('Bin Analysis'!$C$3:$S$10110,MATCH($L290,'Bin Analysis'!$L$3:$L$10110,0),MATCH(R$5,'Bin Analysis'!$C$2:$S$2,0))," ")))))</f>
        <v xml:space="preserve"> </v>
      </c>
      <c r="S290" s="70" t="str">
        <f>IF($L290=" "," ",(IF($M290=FALSE," ",(IF($M290&gt;0,INDEX('Bin Analysis'!$C$3:$S$10110,MATCH($L290,'Bin Analysis'!$L$3:$L$10110,0),MATCH(S$5,'Bin Analysis'!$C$2:$S$2,0))," ")))))</f>
        <v xml:space="preserve"> </v>
      </c>
      <c r="T290" s="70" t="str">
        <f>Assignments!K289</f>
        <v/>
      </c>
      <c r="U290" s="70" t="str">
        <f>Assignments!L289</f>
        <v/>
      </c>
      <c r="V290" s="76" t="str">
        <f>Assignments!V289</f>
        <v/>
      </c>
    </row>
    <row r="291" spans="2:22" x14ac:dyDescent="0.55000000000000004">
      <c r="B291" s="6"/>
      <c r="E291" s="7"/>
      <c r="G291" s="40" t="str">
        <f>IFERROR('Data Transformation'!M289," ")</f>
        <v xml:space="preserve"> </v>
      </c>
      <c r="L291" s="68" t="str">
        <f t="shared" si="5"/>
        <v xml:space="preserve"> </v>
      </c>
      <c r="M291" s="69" t="str">
        <f>IF(L291=" "," ",(IF($L291&gt;0,INDEX('Bin Analysis'!$C$3:$S$10110,MATCH($L291,'Bin Analysis'!$L$3:$L$10110,0),MATCH(M$5,'Bin Analysis'!$C$2:$S$2,0))," ")))</f>
        <v xml:space="preserve"> </v>
      </c>
      <c r="N291" s="70" t="str">
        <f>IF($L291=" "," ",(IF($M291=FALSE," ",(IF($M291&gt;0,INDEX('Bin Analysis'!$C$3:$S$10110,MATCH($L291,'Bin Analysis'!$L$3:$L$10110,0),MATCH(N$5,'Bin Analysis'!$C$2:$S$2,0))," ")))))</f>
        <v xml:space="preserve"> </v>
      </c>
      <c r="O291" s="70" t="str">
        <f>IF($L291=" "," ",(IF($M291=FALSE," ",(IF($M291&gt;0,INDEX('Bin Analysis'!$C$3:$S$10110,MATCH($L291,'Bin Analysis'!$L$3:$L$10110,0),MATCH(O$5,'Bin Analysis'!$C$2:$S$2,0))," ")))))</f>
        <v xml:space="preserve"> </v>
      </c>
      <c r="P291" s="70" t="str">
        <f>IF($L291=" "," ",(IF($M291=FALSE," ",(IF($M291&gt;0,INDEX('Bin Analysis'!$C$3:$S$10110,MATCH($L291,'Bin Analysis'!$L$3:$L$10110,0),MATCH(P$5,'Bin Analysis'!$C$2:$S$2,0))," ")))))</f>
        <v xml:space="preserve"> </v>
      </c>
      <c r="Q291" s="70" t="str">
        <f>IF($L291=" "," ",(IF($M291=FALSE," ",(IF($M291&gt;0,INDEX('Bin Analysis'!$C$3:$S$10110,MATCH($L291,'Bin Analysis'!$L$3:$L$10110,0),MATCH(Q$5,'Bin Analysis'!$C$2:$S$2,0))," ")))))</f>
        <v xml:space="preserve"> </v>
      </c>
      <c r="R291" s="70" t="str">
        <f>IF($L291=" "," ",(IF($M291=FALSE," ",(IF($M291&gt;0,INDEX('Bin Analysis'!$C$3:$S$10110,MATCH($L291,'Bin Analysis'!$L$3:$L$10110,0),MATCH(R$5,'Bin Analysis'!$C$2:$S$2,0))," ")))))</f>
        <v xml:space="preserve"> </v>
      </c>
      <c r="S291" s="70" t="str">
        <f>IF($L291=" "," ",(IF($M291=FALSE," ",(IF($M291&gt;0,INDEX('Bin Analysis'!$C$3:$S$10110,MATCH($L291,'Bin Analysis'!$L$3:$L$10110,0),MATCH(S$5,'Bin Analysis'!$C$2:$S$2,0))," ")))))</f>
        <v xml:space="preserve"> </v>
      </c>
      <c r="T291" s="70" t="str">
        <f>Assignments!K290</f>
        <v/>
      </c>
      <c r="U291" s="70" t="str">
        <f>Assignments!L290</f>
        <v/>
      </c>
      <c r="V291" s="76" t="str">
        <f>Assignments!V290</f>
        <v/>
      </c>
    </row>
    <row r="292" spans="2:22" x14ac:dyDescent="0.55000000000000004">
      <c r="B292" s="6"/>
      <c r="E292" s="7"/>
      <c r="G292" s="40" t="str">
        <f>IFERROR('Data Transformation'!M290," ")</f>
        <v xml:space="preserve"> </v>
      </c>
      <c r="L292" s="68" t="str">
        <f t="shared" si="5"/>
        <v xml:space="preserve"> </v>
      </c>
      <c r="M292" s="69" t="str">
        <f>IF(L292=" "," ",(IF($L292&gt;0,INDEX('Bin Analysis'!$C$3:$S$10110,MATCH($L292,'Bin Analysis'!$L$3:$L$10110,0),MATCH(M$5,'Bin Analysis'!$C$2:$S$2,0))," ")))</f>
        <v xml:space="preserve"> </v>
      </c>
      <c r="N292" s="70" t="str">
        <f>IF($L292=" "," ",(IF($M292=FALSE," ",(IF($M292&gt;0,INDEX('Bin Analysis'!$C$3:$S$10110,MATCH($L292,'Bin Analysis'!$L$3:$L$10110,0),MATCH(N$5,'Bin Analysis'!$C$2:$S$2,0))," ")))))</f>
        <v xml:space="preserve"> </v>
      </c>
      <c r="O292" s="70" t="str">
        <f>IF($L292=" "," ",(IF($M292=FALSE," ",(IF($M292&gt;0,INDEX('Bin Analysis'!$C$3:$S$10110,MATCH($L292,'Bin Analysis'!$L$3:$L$10110,0),MATCH(O$5,'Bin Analysis'!$C$2:$S$2,0))," ")))))</f>
        <v xml:space="preserve"> </v>
      </c>
      <c r="P292" s="70" t="str">
        <f>IF($L292=" "," ",(IF($M292=FALSE," ",(IF($M292&gt;0,INDEX('Bin Analysis'!$C$3:$S$10110,MATCH($L292,'Bin Analysis'!$L$3:$L$10110,0),MATCH(P$5,'Bin Analysis'!$C$2:$S$2,0))," ")))))</f>
        <v xml:space="preserve"> </v>
      </c>
      <c r="Q292" s="70" t="str">
        <f>IF($L292=" "," ",(IF($M292=FALSE," ",(IF($M292&gt;0,INDEX('Bin Analysis'!$C$3:$S$10110,MATCH($L292,'Bin Analysis'!$L$3:$L$10110,0),MATCH(Q$5,'Bin Analysis'!$C$2:$S$2,0))," ")))))</f>
        <v xml:space="preserve"> </v>
      </c>
      <c r="R292" s="70" t="str">
        <f>IF($L292=" "," ",(IF($M292=FALSE," ",(IF($M292&gt;0,INDEX('Bin Analysis'!$C$3:$S$10110,MATCH($L292,'Bin Analysis'!$L$3:$L$10110,0),MATCH(R$5,'Bin Analysis'!$C$2:$S$2,0))," ")))))</f>
        <v xml:space="preserve"> </v>
      </c>
      <c r="S292" s="70" t="str">
        <f>IF($L292=" "," ",(IF($M292=FALSE," ",(IF($M292&gt;0,INDEX('Bin Analysis'!$C$3:$S$10110,MATCH($L292,'Bin Analysis'!$L$3:$L$10110,0),MATCH(S$5,'Bin Analysis'!$C$2:$S$2,0))," ")))))</f>
        <v xml:space="preserve"> </v>
      </c>
      <c r="T292" s="70" t="str">
        <f>Assignments!K291</f>
        <v/>
      </c>
      <c r="U292" s="70" t="str">
        <f>Assignments!L291</f>
        <v/>
      </c>
      <c r="V292" s="76" t="str">
        <f>Assignments!V291</f>
        <v/>
      </c>
    </row>
    <row r="293" spans="2:22" x14ac:dyDescent="0.55000000000000004">
      <c r="B293" s="6"/>
      <c r="E293" s="7"/>
      <c r="G293" s="40" t="str">
        <f>IFERROR('Data Transformation'!M291," ")</f>
        <v xml:space="preserve"> </v>
      </c>
      <c r="L293" s="68" t="str">
        <f t="shared" si="5"/>
        <v xml:space="preserve"> </v>
      </c>
      <c r="M293" s="69" t="str">
        <f>IF(L293=" "," ",(IF($L293&gt;0,INDEX('Bin Analysis'!$C$3:$S$10110,MATCH($L293,'Bin Analysis'!$L$3:$L$10110,0),MATCH(M$5,'Bin Analysis'!$C$2:$S$2,0))," ")))</f>
        <v xml:space="preserve"> </v>
      </c>
      <c r="N293" s="70" t="str">
        <f>IF($L293=" "," ",(IF($M293=FALSE," ",(IF($M293&gt;0,INDEX('Bin Analysis'!$C$3:$S$10110,MATCH($L293,'Bin Analysis'!$L$3:$L$10110,0),MATCH(N$5,'Bin Analysis'!$C$2:$S$2,0))," ")))))</f>
        <v xml:space="preserve"> </v>
      </c>
      <c r="O293" s="70" t="str">
        <f>IF($L293=" "," ",(IF($M293=FALSE," ",(IF($M293&gt;0,INDEX('Bin Analysis'!$C$3:$S$10110,MATCH($L293,'Bin Analysis'!$L$3:$L$10110,0),MATCH(O$5,'Bin Analysis'!$C$2:$S$2,0))," ")))))</f>
        <v xml:space="preserve"> </v>
      </c>
      <c r="P293" s="70" t="str">
        <f>IF($L293=" "," ",(IF($M293=FALSE," ",(IF($M293&gt;0,INDEX('Bin Analysis'!$C$3:$S$10110,MATCH($L293,'Bin Analysis'!$L$3:$L$10110,0),MATCH(P$5,'Bin Analysis'!$C$2:$S$2,0))," ")))))</f>
        <v xml:space="preserve"> </v>
      </c>
      <c r="Q293" s="70" t="str">
        <f>IF($L293=" "," ",(IF($M293=FALSE," ",(IF($M293&gt;0,INDEX('Bin Analysis'!$C$3:$S$10110,MATCH($L293,'Bin Analysis'!$L$3:$L$10110,0),MATCH(Q$5,'Bin Analysis'!$C$2:$S$2,0))," ")))))</f>
        <v xml:space="preserve"> </v>
      </c>
      <c r="R293" s="70" t="str">
        <f>IF($L293=" "," ",(IF($M293=FALSE," ",(IF($M293&gt;0,INDEX('Bin Analysis'!$C$3:$S$10110,MATCH($L293,'Bin Analysis'!$L$3:$L$10110,0),MATCH(R$5,'Bin Analysis'!$C$2:$S$2,0))," ")))))</f>
        <v xml:space="preserve"> </v>
      </c>
      <c r="S293" s="70" t="str">
        <f>IF($L293=" "," ",(IF($M293=FALSE," ",(IF($M293&gt;0,INDEX('Bin Analysis'!$C$3:$S$10110,MATCH($L293,'Bin Analysis'!$L$3:$L$10110,0),MATCH(S$5,'Bin Analysis'!$C$2:$S$2,0))," ")))))</f>
        <v xml:space="preserve"> </v>
      </c>
      <c r="T293" s="70" t="str">
        <f>Assignments!K292</f>
        <v/>
      </c>
      <c r="U293" s="70" t="str">
        <f>Assignments!L292</f>
        <v/>
      </c>
      <c r="V293" s="76" t="str">
        <f>Assignments!V292</f>
        <v/>
      </c>
    </row>
    <row r="294" spans="2:22" x14ac:dyDescent="0.55000000000000004">
      <c r="B294" s="6"/>
      <c r="E294" s="7"/>
      <c r="G294" s="40" t="str">
        <f>IFERROR('Data Transformation'!M292," ")</f>
        <v xml:space="preserve"> </v>
      </c>
      <c r="L294" s="68" t="str">
        <f t="shared" si="5"/>
        <v xml:space="preserve"> </v>
      </c>
      <c r="M294" s="69" t="str">
        <f>IF(L294=" "," ",(IF($L294&gt;0,INDEX('Bin Analysis'!$C$3:$S$10110,MATCH($L294,'Bin Analysis'!$L$3:$L$10110,0),MATCH(M$5,'Bin Analysis'!$C$2:$S$2,0))," ")))</f>
        <v xml:space="preserve"> </v>
      </c>
      <c r="N294" s="70" t="str">
        <f>IF($L294=" "," ",(IF($M294=FALSE," ",(IF($M294&gt;0,INDEX('Bin Analysis'!$C$3:$S$10110,MATCH($L294,'Bin Analysis'!$L$3:$L$10110,0),MATCH(N$5,'Bin Analysis'!$C$2:$S$2,0))," ")))))</f>
        <v xml:space="preserve"> </v>
      </c>
      <c r="O294" s="70" t="str">
        <f>IF($L294=" "," ",(IF($M294=FALSE," ",(IF($M294&gt;0,INDEX('Bin Analysis'!$C$3:$S$10110,MATCH($L294,'Bin Analysis'!$L$3:$L$10110,0),MATCH(O$5,'Bin Analysis'!$C$2:$S$2,0))," ")))))</f>
        <v xml:space="preserve"> </v>
      </c>
      <c r="P294" s="70" t="str">
        <f>IF($L294=" "," ",(IF($M294=FALSE," ",(IF($M294&gt;0,INDEX('Bin Analysis'!$C$3:$S$10110,MATCH($L294,'Bin Analysis'!$L$3:$L$10110,0),MATCH(P$5,'Bin Analysis'!$C$2:$S$2,0))," ")))))</f>
        <v xml:space="preserve"> </v>
      </c>
      <c r="Q294" s="70" t="str">
        <f>IF($L294=" "," ",(IF($M294=FALSE," ",(IF($M294&gt;0,INDEX('Bin Analysis'!$C$3:$S$10110,MATCH($L294,'Bin Analysis'!$L$3:$L$10110,0),MATCH(Q$5,'Bin Analysis'!$C$2:$S$2,0))," ")))))</f>
        <v xml:space="preserve"> </v>
      </c>
      <c r="R294" s="70" t="str">
        <f>IF($L294=" "," ",(IF($M294=FALSE," ",(IF($M294&gt;0,INDEX('Bin Analysis'!$C$3:$S$10110,MATCH($L294,'Bin Analysis'!$L$3:$L$10110,0),MATCH(R$5,'Bin Analysis'!$C$2:$S$2,0))," ")))))</f>
        <v xml:space="preserve"> </v>
      </c>
      <c r="S294" s="70" t="str">
        <f>IF($L294=" "," ",(IF($M294=FALSE," ",(IF($M294&gt;0,INDEX('Bin Analysis'!$C$3:$S$10110,MATCH($L294,'Bin Analysis'!$L$3:$L$10110,0),MATCH(S$5,'Bin Analysis'!$C$2:$S$2,0))," ")))))</f>
        <v xml:space="preserve"> </v>
      </c>
      <c r="T294" s="70" t="str">
        <f>Assignments!K293</f>
        <v/>
      </c>
      <c r="U294" s="70" t="str">
        <f>Assignments!L293</f>
        <v/>
      </c>
      <c r="V294" s="76" t="str">
        <f>Assignments!V293</f>
        <v/>
      </c>
    </row>
    <row r="295" spans="2:22" x14ac:dyDescent="0.55000000000000004">
      <c r="B295" s="6"/>
      <c r="E295" s="7"/>
      <c r="G295" s="40" t="str">
        <f>IFERROR('Data Transformation'!M293," ")</f>
        <v xml:space="preserve"> </v>
      </c>
      <c r="L295" s="68" t="str">
        <f t="shared" si="5"/>
        <v xml:space="preserve"> </v>
      </c>
      <c r="M295" s="69" t="str">
        <f>IF(L295=" "," ",(IF($L295&gt;0,INDEX('Bin Analysis'!$C$3:$S$10110,MATCH($L295,'Bin Analysis'!$L$3:$L$10110,0),MATCH(M$5,'Bin Analysis'!$C$2:$S$2,0))," ")))</f>
        <v xml:space="preserve"> </v>
      </c>
      <c r="N295" s="70" t="str">
        <f>IF($L295=" "," ",(IF($M295=FALSE," ",(IF($M295&gt;0,INDEX('Bin Analysis'!$C$3:$S$10110,MATCH($L295,'Bin Analysis'!$L$3:$L$10110,0),MATCH(N$5,'Bin Analysis'!$C$2:$S$2,0))," ")))))</f>
        <v xml:space="preserve"> </v>
      </c>
      <c r="O295" s="70" t="str">
        <f>IF($L295=" "," ",(IF($M295=FALSE," ",(IF($M295&gt;0,INDEX('Bin Analysis'!$C$3:$S$10110,MATCH($L295,'Bin Analysis'!$L$3:$L$10110,0),MATCH(O$5,'Bin Analysis'!$C$2:$S$2,0))," ")))))</f>
        <v xml:space="preserve"> </v>
      </c>
      <c r="P295" s="70" t="str">
        <f>IF($L295=" "," ",(IF($M295=FALSE," ",(IF($M295&gt;0,INDEX('Bin Analysis'!$C$3:$S$10110,MATCH($L295,'Bin Analysis'!$L$3:$L$10110,0),MATCH(P$5,'Bin Analysis'!$C$2:$S$2,0))," ")))))</f>
        <v xml:space="preserve"> </v>
      </c>
      <c r="Q295" s="70" t="str">
        <f>IF($L295=" "," ",(IF($M295=FALSE," ",(IF($M295&gt;0,INDEX('Bin Analysis'!$C$3:$S$10110,MATCH($L295,'Bin Analysis'!$L$3:$L$10110,0),MATCH(Q$5,'Bin Analysis'!$C$2:$S$2,0))," ")))))</f>
        <v xml:space="preserve"> </v>
      </c>
      <c r="R295" s="70" t="str">
        <f>IF($L295=" "," ",(IF($M295=FALSE," ",(IF($M295&gt;0,INDEX('Bin Analysis'!$C$3:$S$10110,MATCH($L295,'Bin Analysis'!$L$3:$L$10110,0),MATCH(R$5,'Bin Analysis'!$C$2:$S$2,0))," ")))))</f>
        <v xml:space="preserve"> </v>
      </c>
      <c r="S295" s="70" t="str">
        <f>IF($L295=" "," ",(IF($M295=FALSE," ",(IF($M295&gt;0,INDEX('Bin Analysis'!$C$3:$S$10110,MATCH($L295,'Bin Analysis'!$L$3:$L$10110,0),MATCH(S$5,'Bin Analysis'!$C$2:$S$2,0))," ")))))</f>
        <v xml:space="preserve"> </v>
      </c>
      <c r="T295" s="70" t="str">
        <f>Assignments!K294</f>
        <v/>
      </c>
      <c r="U295" s="70" t="str">
        <f>Assignments!L294</f>
        <v/>
      </c>
      <c r="V295" s="76" t="str">
        <f>Assignments!V294</f>
        <v/>
      </c>
    </row>
    <row r="296" spans="2:22" x14ac:dyDescent="0.55000000000000004">
      <c r="B296" s="6"/>
      <c r="E296" s="7"/>
      <c r="G296" s="40" t="str">
        <f>IFERROR('Data Transformation'!M294," ")</f>
        <v xml:space="preserve"> </v>
      </c>
      <c r="L296" s="68" t="str">
        <f t="shared" si="5"/>
        <v xml:space="preserve"> </v>
      </c>
      <c r="M296" s="69" t="str">
        <f>IF(L296=" "," ",(IF($L296&gt;0,INDEX('Bin Analysis'!$C$3:$S$10110,MATCH($L296,'Bin Analysis'!$L$3:$L$10110,0),MATCH(M$5,'Bin Analysis'!$C$2:$S$2,0))," ")))</f>
        <v xml:space="preserve"> </v>
      </c>
      <c r="N296" s="70" t="str">
        <f>IF($L296=" "," ",(IF($M296=FALSE," ",(IF($M296&gt;0,INDEX('Bin Analysis'!$C$3:$S$10110,MATCH($L296,'Bin Analysis'!$L$3:$L$10110,0),MATCH(N$5,'Bin Analysis'!$C$2:$S$2,0))," ")))))</f>
        <v xml:space="preserve"> </v>
      </c>
      <c r="O296" s="70" t="str">
        <f>IF($L296=" "," ",(IF($M296=FALSE," ",(IF($M296&gt;0,INDEX('Bin Analysis'!$C$3:$S$10110,MATCH($L296,'Bin Analysis'!$L$3:$L$10110,0),MATCH(O$5,'Bin Analysis'!$C$2:$S$2,0))," ")))))</f>
        <v xml:space="preserve"> </v>
      </c>
      <c r="P296" s="70" t="str">
        <f>IF($L296=" "," ",(IF($M296=FALSE," ",(IF($M296&gt;0,INDEX('Bin Analysis'!$C$3:$S$10110,MATCH($L296,'Bin Analysis'!$L$3:$L$10110,0),MATCH(P$5,'Bin Analysis'!$C$2:$S$2,0))," ")))))</f>
        <v xml:space="preserve"> </v>
      </c>
      <c r="Q296" s="70" t="str">
        <f>IF($L296=" "," ",(IF($M296=FALSE," ",(IF($M296&gt;0,INDEX('Bin Analysis'!$C$3:$S$10110,MATCH($L296,'Bin Analysis'!$L$3:$L$10110,0),MATCH(Q$5,'Bin Analysis'!$C$2:$S$2,0))," ")))))</f>
        <v xml:space="preserve"> </v>
      </c>
      <c r="R296" s="70" t="str">
        <f>IF($L296=" "," ",(IF($M296=FALSE," ",(IF($M296&gt;0,INDEX('Bin Analysis'!$C$3:$S$10110,MATCH($L296,'Bin Analysis'!$L$3:$L$10110,0),MATCH(R$5,'Bin Analysis'!$C$2:$S$2,0))," ")))))</f>
        <v xml:space="preserve"> </v>
      </c>
      <c r="S296" s="70" t="str">
        <f>IF($L296=" "," ",(IF($M296=FALSE," ",(IF($M296&gt;0,INDEX('Bin Analysis'!$C$3:$S$10110,MATCH($L296,'Bin Analysis'!$L$3:$L$10110,0),MATCH(S$5,'Bin Analysis'!$C$2:$S$2,0))," ")))))</f>
        <v xml:space="preserve"> </v>
      </c>
      <c r="T296" s="70" t="str">
        <f>Assignments!K295</f>
        <v/>
      </c>
      <c r="U296" s="70" t="str">
        <f>Assignments!L295</f>
        <v/>
      </c>
      <c r="V296" s="76" t="str">
        <f>Assignments!V295</f>
        <v/>
      </c>
    </row>
    <row r="297" spans="2:22" x14ac:dyDescent="0.55000000000000004">
      <c r="B297" s="6"/>
      <c r="E297" s="7"/>
      <c r="G297" s="40" t="str">
        <f>IFERROR('Data Transformation'!M295," ")</f>
        <v xml:space="preserve"> </v>
      </c>
      <c r="L297" s="68" t="str">
        <f t="shared" si="5"/>
        <v xml:space="preserve"> </v>
      </c>
      <c r="M297" s="69" t="str">
        <f>IF(L297=" "," ",(IF($L297&gt;0,INDEX('Bin Analysis'!$C$3:$S$10110,MATCH($L297,'Bin Analysis'!$L$3:$L$10110,0),MATCH(M$5,'Bin Analysis'!$C$2:$S$2,0))," ")))</f>
        <v xml:space="preserve"> </v>
      </c>
      <c r="N297" s="70" t="str">
        <f>IF($L297=" "," ",(IF($M297=FALSE," ",(IF($M297&gt;0,INDEX('Bin Analysis'!$C$3:$S$10110,MATCH($L297,'Bin Analysis'!$L$3:$L$10110,0),MATCH(N$5,'Bin Analysis'!$C$2:$S$2,0))," ")))))</f>
        <v xml:space="preserve"> </v>
      </c>
      <c r="O297" s="70" t="str">
        <f>IF($L297=" "," ",(IF($M297=FALSE," ",(IF($M297&gt;0,INDEX('Bin Analysis'!$C$3:$S$10110,MATCH($L297,'Bin Analysis'!$L$3:$L$10110,0),MATCH(O$5,'Bin Analysis'!$C$2:$S$2,0))," ")))))</f>
        <v xml:space="preserve"> </v>
      </c>
      <c r="P297" s="70" t="str">
        <f>IF($L297=" "," ",(IF($M297=FALSE," ",(IF($M297&gt;0,INDEX('Bin Analysis'!$C$3:$S$10110,MATCH($L297,'Bin Analysis'!$L$3:$L$10110,0),MATCH(P$5,'Bin Analysis'!$C$2:$S$2,0))," ")))))</f>
        <v xml:space="preserve"> </v>
      </c>
      <c r="Q297" s="70" t="str">
        <f>IF($L297=" "," ",(IF($M297=FALSE," ",(IF($M297&gt;0,INDEX('Bin Analysis'!$C$3:$S$10110,MATCH($L297,'Bin Analysis'!$L$3:$L$10110,0),MATCH(Q$5,'Bin Analysis'!$C$2:$S$2,0))," ")))))</f>
        <v xml:space="preserve"> </v>
      </c>
      <c r="R297" s="70" t="str">
        <f>IF($L297=" "," ",(IF($M297=FALSE," ",(IF($M297&gt;0,INDEX('Bin Analysis'!$C$3:$S$10110,MATCH($L297,'Bin Analysis'!$L$3:$L$10110,0),MATCH(R$5,'Bin Analysis'!$C$2:$S$2,0))," ")))))</f>
        <v xml:space="preserve"> </v>
      </c>
      <c r="S297" s="70" t="str">
        <f>IF($L297=" "," ",(IF($M297=FALSE," ",(IF($M297&gt;0,INDEX('Bin Analysis'!$C$3:$S$10110,MATCH($L297,'Bin Analysis'!$L$3:$L$10110,0),MATCH(S$5,'Bin Analysis'!$C$2:$S$2,0))," ")))))</f>
        <v xml:space="preserve"> </v>
      </c>
      <c r="T297" s="70" t="str">
        <f>Assignments!K296</f>
        <v/>
      </c>
      <c r="U297" s="70" t="str">
        <f>Assignments!L296</f>
        <v/>
      </c>
      <c r="V297" s="76" t="str">
        <f>Assignments!V296</f>
        <v/>
      </c>
    </row>
    <row r="298" spans="2:22" x14ac:dyDescent="0.55000000000000004">
      <c r="B298" s="6"/>
      <c r="E298" s="7"/>
      <c r="G298" s="40" t="str">
        <f>IFERROR('Data Transformation'!M296," ")</f>
        <v xml:space="preserve"> </v>
      </c>
      <c r="L298" s="68" t="str">
        <f t="shared" si="5"/>
        <v xml:space="preserve"> </v>
      </c>
      <c r="M298" s="69" t="str">
        <f>IF(L298=" "," ",(IF($L298&gt;0,INDEX('Bin Analysis'!$C$3:$S$10110,MATCH($L298,'Bin Analysis'!$L$3:$L$10110,0),MATCH(M$5,'Bin Analysis'!$C$2:$S$2,0))," ")))</f>
        <v xml:space="preserve"> </v>
      </c>
      <c r="N298" s="70" t="str">
        <f>IF($L298=" "," ",(IF($M298=FALSE," ",(IF($M298&gt;0,INDEX('Bin Analysis'!$C$3:$S$10110,MATCH($L298,'Bin Analysis'!$L$3:$L$10110,0),MATCH(N$5,'Bin Analysis'!$C$2:$S$2,0))," ")))))</f>
        <v xml:space="preserve"> </v>
      </c>
      <c r="O298" s="70" t="str">
        <f>IF($L298=" "," ",(IF($M298=FALSE," ",(IF($M298&gt;0,INDEX('Bin Analysis'!$C$3:$S$10110,MATCH($L298,'Bin Analysis'!$L$3:$L$10110,0),MATCH(O$5,'Bin Analysis'!$C$2:$S$2,0))," ")))))</f>
        <v xml:space="preserve"> </v>
      </c>
      <c r="P298" s="70" t="str">
        <f>IF($L298=" "," ",(IF($M298=FALSE," ",(IF($M298&gt;0,INDEX('Bin Analysis'!$C$3:$S$10110,MATCH($L298,'Bin Analysis'!$L$3:$L$10110,0),MATCH(P$5,'Bin Analysis'!$C$2:$S$2,0))," ")))))</f>
        <v xml:space="preserve"> </v>
      </c>
      <c r="Q298" s="70" t="str">
        <f>IF($L298=" "," ",(IF($M298=FALSE," ",(IF($M298&gt;0,INDEX('Bin Analysis'!$C$3:$S$10110,MATCH($L298,'Bin Analysis'!$L$3:$L$10110,0),MATCH(Q$5,'Bin Analysis'!$C$2:$S$2,0))," ")))))</f>
        <v xml:space="preserve"> </v>
      </c>
      <c r="R298" s="70" t="str">
        <f>IF($L298=" "," ",(IF($M298=FALSE," ",(IF($M298&gt;0,INDEX('Bin Analysis'!$C$3:$S$10110,MATCH($L298,'Bin Analysis'!$L$3:$L$10110,0),MATCH(R$5,'Bin Analysis'!$C$2:$S$2,0))," ")))))</f>
        <v xml:space="preserve"> </v>
      </c>
      <c r="S298" s="70" t="str">
        <f>IF($L298=" "," ",(IF($M298=FALSE," ",(IF($M298&gt;0,INDEX('Bin Analysis'!$C$3:$S$10110,MATCH($L298,'Bin Analysis'!$L$3:$L$10110,0),MATCH(S$5,'Bin Analysis'!$C$2:$S$2,0))," ")))))</f>
        <v xml:space="preserve"> </v>
      </c>
      <c r="T298" s="70" t="str">
        <f>Assignments!K297</f>
        <v/>
      </c>
      <c r="U298" s="70" t="str">
        <f>Assignments!L297</f>
        <v/>
      </c>
      <c r="V298" s="76" t="str">
        <f>Assignments!V297</f>
        <v/>
      </c>
    </row>
    <row r="299" spans="2:22" x14ac:dyDescent="0.55000000000000004">
      <c r="B299" s="6"/>
      <c r="E299" s="7"/>
      <c r="G299" s="40" t="str">
        <f>IFERROR('Data Transformation'!M297," ")</f>
        <v xml:space="preserve"> </v>
      </c>
      <c r="L299" s="68" t="str">
        <f t="shared" si="5"/>
        <v xml:space="preserve"> </v>
      </c>
      <c r="M299" s="69" t="str">
        <f>IF(L299=" "," ",(IF($L299&gt;0,INDEX('Bin Analysis'!$C$3:$S$10110,MATCH($L299,'Bin Analysis'!$L$3:$L$10110,0),MATCH(M$5,'Bin Analysis'!$C$2:$S$2,0))," ")))</f>
        <v xml:space="preserve"> </v>
      </c>
      <c r="N299" s="70" t="str">
        <f>IF($L299=" "," ",(IF($M299=FALSE," ",(IF($M299&gt;0,INDEX('Bin Analysis'!$C$3:$S$10110,MATCH($L299,'Bin Analysis'!$L$3:$L$10110,0),MATCH(N$5,'Bin Analysis'!$C$2:$S$2,0))," ")))))</f>
        <v xml:space="preserve"> </v>
      </c>
      <c r="O299" s="70" t="str">
        <f>IF($L299=" "," ",(IF($M299=FALSE," ",(IF($M299&gt;0,INDEX('Bin Analysis'!$C$3:$S$10110,MATCH($L299,'Bin Analysis'!$L$3:$L$10110,0),MATCH(O$5,'Bin Analysis'!$C$2:$S$2,0))," ")))))</f>
        <v xml:space="preserve"> </v>
      </c>
      <c r="P299" s="70" t="str">
        <f>IF($L299=" "," ",(IF($M299=FALSE," ",(IF($M299&gt;0,INDEX('Bin Analysis'!$C$3:$S$10110,MATCH($L299,'Bin Analysis'!$L$3:$L$10110,0),MATCH(P$5,'Bin Analysis'!$C$2:$S$2,0))," ")))))</f>
        <v xml:space="preserve"> </v>
      </c>
      <c r="Q299" s="70" t="str">
        <f>IF($L299=" "," ",(IF($M299=FALSE," ",(IF($M299&gt;0,INDEX('Bin Analysis'!$C$3:$S$10110,MATCH($L299,'Bin Analysis'!$L$3:$L$10110,0),MATCH(Q$5,'Bin Analysis'!$C$2:$S$2,0))," ")))))</f>
        <v xml:space="preserve"> </v>
      </c>
      <c r="R299" s="70" t="str">
        <f>IF($L299=" "," ",(IF($M299=FALSE," ",(IF($M299&gt;0,INDEX('Bin Analysis'!$C$3:$S$10110,MATCH($L299,'Bin Analysis'!$L$3:$L$10110,0),MATCH(R$5,'Bin Analysis'!$C$2:$S$2,0))," ")))))</f>
        <v xml:space="preserve"> </v>
      </c>
      <c r="S299" s="70" t="str">
        <f>IF($L299=" "," ",(IF($M299=FALSE," ",(IF($M299&gt;0,INDEX('Bin Analysis'!$C$3:$S$10110,MATCH($L299,'Bin Analysis'!$L$3:$L$10110,0),MATCH(S$5,'Bin Analysis'!$C$2:$S$2,0))," ")))))</f>
        <v xml:space="preserve"> </v>
      </c>
      <c r="T299" s="70" t="str">
        <f>Assignments!K298</f>
        <v/>
      </c>
      <c r="U299" s="70" t="str">
        <f>Assignments!L298</f>
        <v/>
      </c>
      <c r="V299" s="76" t="str">
        <f>Assignments!V298</f>
        <v/>
      </c>
    </row>
    <row r="300" spans="2:22" x14ac:dyDescent="0.55000000000000004">
      <c r="B300" s="6"/>
      <c r="E300" s="7"/>
      <c r="G300" s="40" t="str">
        <f>IFERROR('Data Transformation'!M298," ")</f>
        <v xml:space="preserve"> </v>
      </c>
      <c r="L300" s="68" t="str">
        <f t="shared" si="5"/>
        <v xml:space="preserve"> </v>
      </c>
      <c r="M300" s="69" t="str">
        <f>IF(L300=" "," ",(IF($L300&gt;0,INDEX('Bin Analysis'!$C$3:$S$10110,MATCH($L300,'Bin Analysis'!$L$3:$L$10110,0),MATCH(M$5,'Bin Analysis'!$C$2:$S$2,0))," ")))</f>
        <v xml:space="preserve"> </v>
      </c>
      <c r="N300" s="70" t="str">
        <f>IF($L300=" "," ",(IF($M300=FALSE," ",(IF($M300&gt;0,INDEX('Bin Analysis'!$C$3:$S$10110,MATCH($L300,'Bin Analysis'!$L$3:$L$10110,0),MATCH(N$5,'Bin Analysis'!$C$2:$S$2,0))," ")))))</f>
        <v xml:space="preserve"> </v>
      </c>
      <c r="O300" s="70" t="str">
        <f>IF($L300=" "," ",(IF($M300=FALSE," ",(IF($M300&gt;0,INDEX('Bin Analysis'!$C$3:$S$10110,MATCH($L300,'Bin Analysis'!$L$3:$L$10110,0),MATCH(O$5,'Bin Analysis'!$C$2:$S$2,0))," ")))))</f>
        <v xml:space="preserve"> </v>
      </c>
      <c r="P300" s="70" t="str">
        <f>IF($L300=" "," ",(IF($M300=FALSE," ",(IF($M300&gt;0,INDEX('Bin Analysis'!$C$3:$S$10110,MATCH($L300,'Bin Analysis'!$L$3:$L$10110,0),MATCH(P$5,'Bin Analysis'!$C$2:$S$2,0))," ")))))</f>
        <v xml:space="preserve"> </v>
      </c>
      <c r="Q300" s="70" t="str">
        <f>IF($L300=" "," ",(IF($M300=FALSE," ",(IF($M300&gt;0,INDEX('Bin Analysis'!$C$3:$S$10110,MATCH($L300,'Bin Analysis'!$L$3:$L$10110,0),MATCH(Q$5,'Bin Analysis'!$C$2:$S$2,0))," ")))))</f>
        <v xml:space="preserve"> </v>
      </c>
      <c r="R300" s="70" t="str">
        <f>IF($L300=" "," ",(IF($M300=FALSE," ",(IF($M300&gt;0,INDEX('Bin Analysis'!$C$3:$S$10110,MATCH($L300,'Bin Analysis'!$L$3:$L$10110,0),MATCH(R$5,'Bin Analysis'!$C$2:$S$2,0))," ")))))</f>
        <v xml:space="preserve"> </v>
      </c>
      <c r="S300" s="70" t="str">
        <f>IF($L300=" "," ",(IF($M300=FALSE," ",(IF($M300&gt;0,INDEX('Bin Analysis'!$C$3:$S$10110,MATCH($L300,'Bin Analysis'!$L$3:$L$10110,0),MATCH(S$5,'Bin Analysis'!$C$2:$S$2,0))," ")))))</f>
        <v xml:space="preserve"> </v>
      </c>
      <c r="T300" s="70" t="str">
        <f>Assignments!K299</f>
        <v/>
      </c>
      <c r="U300" s="70" t="str">
        <f>Assignments!L299</f>
        <v/>
      </c>
      <c r="V300" s="76" t="str">
        <f>Assignments!V299</f>
        <v/>
      </c>
    </row>
    <row r="301" spans="2:22" x14ac:dyDescent="0.55000000000000004">
      <c r="B301" s="6"/>
      <c r="E301" s="7"/>
      <c r="G301" s="40" t="str">
        <f>IFERROR('Data Transformation'!M299," ")</f>
        <v xml:space="preserve"> </v>
      </c>
      <c r="L301" s="68" t="str">
        <f t="shared" si="5"/>
        <v xml:space="preserve"> </v>
      </c>
      <c r="M301" s="69" t="str">
        <f>IF(L301=" "," ",(IF($L301&gt;0,INDEX('Bin Analysis'!$C$3:$S$10110,MATCH($L301,'Bin Analysis'!$L$3:$L$10110,0),MATCH(M$5,'Bin Analysis'!$C$2:$S$2,0))," ")))</f>
        <v xml:space="preserve"> </v>
      </c>
      <c r="N301" s="70" t="str">
        <f>IF($L301=" "," ",(IF($M301=FALSE," ",(IF($M301&gt;0,INDEX('Bin Analysis'!$C$3:$S$10110,MATCH($L301,'Bin Analysis'!$L$3:$L$10110,0),MATCH(N$5,'Bin Analysis'!$C$2:$S$2,0))," ")))))</f>
        <v xml:space="preserve"> </v>
      </c>
      <c r="O301" s="70" t="str">
        <f>IF($L301=" "," ",(IF($M301=FALSE," ",(IF($M301&gt;0,INDEX('Bin Analysis'!$C$3:$S$10110,MATCH($L301,'Bin Analysis'!$L$3:$L$10110,0),MATCH(O$5,'Bin Analysis'!$C$2:$S$2,0))," ")))))</f>
        <v xml:space="preserve"> </v>
      </c>
      <c r="P301" s="70" t="str">
        <f>IF($L301=" "," ",(IF($M301=FALSE," ",(IF($M301&gt;0,INDEX('Bin Analysis'!$C$3:$S$10110,MATCH($L301,'Bin Analysis'!$L$3:$L$10110,0),MATCH(P$5,'Bin Analysis'!$C$2:$S$2,0))," ")))))</f>
        <v xml:space="preserve"> </v>
      </c>
      <c r="Q301" s="70" t="str">
        <f>IF($L301=" "," ",(IF($M301=FALSE," ",(IF($M301&gt;0,INDEX('Bin Analysis'!$C$3:$S$10110,MATCH($L301,'Bin Analysis'!$L$3:$L$10110,0),MATCH(Q$5,'Bin Analysis'!$C$2:$S$2,0))," ")))))</f>
        <v xml:space="preserve"> </v>
      </c>
      <c r="R301" s="70" t="str">
        <f>IF($L301=" "," ",(IF($M301=FALSE," ",(IF($M301&gt;0,INDEX('Bin Analysis'!$C$3:$S$10110,MATCH($L301,'Bin Analysis'!$L$3:$L$10110,0),MATCH(R$5,'Bin Analysis'!$C$2:$S$2,0))," ")))))</f>
        <v xml:space="preserve"> </v>
      </c>
      <c r="S301" s="70" t="str">
        <f>IF($L301=" "," ",(IF($M301=FALSE," ",(IF($M301&gt;0,INDEX('Bin Analysis'!$C$3:$S$10110,MATCH($L301,'Bin Analysis'!$L$3:$L$10110,0),MATCH(S$5,'Bin Analysis'!$C$2:$S$2,0))," ")))))</f>
        <v xml:space="preserve"> </v>
      </c>
      <c r="T301" s="70" t="str">
        <f>Assignments!K300</f>
        <v/>
      </c>
      <c r="U301" s="70" t="str">
        <f>Assignments!L300</f>
        <v/>
      </c>
      <c r="V301" s="76" t="str">
        <f>Assignments!V300</f>
        <v/>
      </c>
    </row>
    <row r="302" spans="2:22" x14ac:dyDescent="0.55000000000000004">
      <c r="B302" s="6"/>
      <c r="E302" s="7"/>
      <c r="G302" s="40" t="str">
        <f>IFERROR('Data Transformation'!M300," ")</f>
        <v xml:space="preserve"> </v>
      </c>
      <c r="L302" s="68" t="str">
        <f t="shared" si="5"/>
        <v xml:space="preserve"> </v>
      </c>
      <c r="M302" s="69" t="str">
        <f>IF(L302=" "," ",(IF($L302&gt;0,INDEX('Bin Analysis'!$C$3:$S$10110,MATCH($L302,'Bin Analysis'!$L$3:$L$10110,0),MATCH(M$5,'Bin Analysis'!$C$2:$S$2,0))," ")))</f>
        <v xml:space="preserve"> </v>
      </c>
      <c r="N302" s="70" t="str">
        <f>IF($L302=" "," ",(IF($M302=FALSE," ",(IF($M302&gt;0,INDEX('Bin Analysis'!$C$3:$S$10110,MATCH($L302,'Bin Analysis'!$L$3:$L$10110,0),MATCH(N$5,'Bin Analysis'!$C$2:$S$2,0))," ")))))</f>
        <v xml:space="preserve"> </v>
      </c>
      <c r="O302" s="70" t="str">
        <f>IF($L302=" "," ",(IF($M302=FALSE," ",(IF($M302&gt;0,INDEX('Bin Analysis'!$C$3:$S$10110,MATCH($L302,'Bin Analysis'!$L$3:$L$10110,0),MATCH(O$5,'Bin Analysis'!$C$2:$S$2,0))," ")))))</f>
        <v xml:space="preserve"> </v>
      </c>
      <c r="P302" s="70" t="str">
        <f>IF($L302=" "," ",(IF($M302=FALSE," ",(IF($M302&gt;0,INDEX('Bin Analysis'!$C$3:$S$10110,MATCH($L302,'Bin Analysis'!$L$3:$L$10110,0),MATCH(P$5,'Bin Analysis'!$C$2:$S$2,0))," ")))))</f>
        <v xml:space="preserve"> </v>
      </c>
      <c r="Q302" s="70" t="str">
        <f>IF($L302=" "," ",(IF($M302=FALSE," ",(IF($M302&gt;0,INDEX('Bin Analysis'!$C$3:$S$10110,MATCH($L302,'Bin Analysis'!$L$3:$L$10110,0),MATCH(Q$5,'Bin Analysis'!$C$2:$S$2,0))," ")))))</f>
        <v xml:space="preserve"> </v>
      </c>
      <c r="R302" s="70" t="str">
        <f>IF($L302=" "," ",(IF($M302=FALSE," ",(IF($M302&gt;0,INDEX('Bin Analysis'!$C$3:$S$10110,MATCH($L302,'Bin Analysis'!$L$3:$L$10110,0),MATCH(R$5,'Bin Analysis'!$C$2:$S$2,0))," ")))))</f>
        <v xml:space="preserve"> </v>
      </c>
      <c r="S302" s="70" t="str">
        <f>IF($L302=" "," ",(IF($M302=FALSE," ",(IF($M302&gt;0,INDEX('Bin Analysis'!$C$3:$S$10110,MATCH($L302,'Bin Analysis'!$L$3:$L$10110,0),MATCH(S$5,'Bin Analysis'!$C$2:$S$2,0))," ")))))</f>
        <v xml:space="preserve"> </v>
      </c>
      <c r="T302" s="70" t="str">
        <f>Assignments!K301</f>
        <v/>
      </c>
      <c r="U302" s="70" t="str">
        <f>Assignments!L301</f>
        <v/>
      </c>
      <c r="V302" s="76" t="str">
        <f>Assignments!V301</f>
        <v/>
      </c>
    </row>
    <row r="303" spans="2:22" x14ac:dyDescent="0.55000000000000004">
      <c r="B303" s="6"/>
      <c r="E303" s="7"/>
      <c r="G303" s="40" t="str">
        <f>IFERROR('Data Transformation'!M301," ")</f>
        <v xml:space="preserve"> </v>
      </c>
      <c r="L303" s="68" t="str">
        <f t="shared" si="5"/>
        <v xml:space="preserve"> </v>
      </c>
      <c r="M303" s="69" t="str">
        <f>IF(L303=" "," ",(IF($L303&gt;0,INDEX('Bin Analysis'!$C$3:$S$10110,MATCH($L303,'Bin Analysis'!$L$3:$L$10110,0),MATCH(M$5,'Bin Analysis'!$C$2:$S$2,0))," ")))</f>
        <v xml:space="preserve"> </v>
      </c>
      <c r="N303" s="70" t="str">
        <f>IF($L303=" "," ",(IF($M303=FALSE," ",(IF($M303&gt;0,INDEX('Bin Analysis'!$C$3:$S$10110,MATCH($L303,'Bin Analysis'!$L$3:$L$10110,0),MATCH(N$5,'Bin Analysis'!$C$2:$S$2,0))," ")))))</f>
        <v xml:space="preserve"> </v>
      </c>
      <c r="O303" s="70" t="str">
        <f>IF($L303=" "," ",(IF($M303=FALSE," ",(IF($M303&gt;0,INDEX('Bin Analysis'!$C$3:$S$10110,MATCH($L303,'Bin Analysis'!$L$3:$L$10110,0),MATCH(O$5,'Bin Analysis'!$C$2:$S$2,0))," ")))))</f>
        <v xml:space="preserve"> </v>
      </c>
      <c r="P303" s="70" t="str">
        <f>IF($L303=" "," ",(IF($M303=FALSE," ",(IF($M303&gt;0,INDEX('Bin Analysis'!$C$3:$S$10110,MATCH($L303,'Bin Analysis'!$L$3:$L$10110,0),MATCH(P$5,'Bin Analysis'!$C$2:$S$2,0))," ")))))</f>
        <v xml:space="preserve"> </v>
      </c>
      <c r="Q303" s="70" t="str">
        <f>IF($L303=" "," ",(IF($M303=FALSE," ",(IF($M303&gt;0,INDEX('Bin Analysis'!$C$3:$S$10110,MATCH($L303,'Bin Analysis'!$L$3:$L$10110,0),MATCH(Q$5,'Bin Analysis'!$C$2:$S$2,0))," ")))))</f>
        <v xml:space="preserve"> </v>
      </c>
      <c r="R303" s="70" t="str">
        <f>IF($L303=" "," ",(IF($M303=FALSE," ",(IF($M303&gt;0,INDEX('Bin Analysis'!$C$3:$S$10110,MATCH($L303,'Bin Analysis'!$L$3:$L$10110,0),MATCH(R$5,'Bin Analysis'!$C$2:$S$2,0))," ")))))</f>
        <v xml:space="preserve"> </v>
      </c>
      <c r="S303" s="70" t="str">
        <f>IF($L303=" "," ",(IF($M303=FALSE," ",(IF($M303&gt;0,INDEX('Bin Analysis'!$C$3:$S$10110,MATCH($L303,'Bin Analysis'!$L$3:$L$10110,0),MATCH(S$5,'Bin Analysis'!$C$2:$S$2,0))," ")))))</f>
        <v xml:space="preserve"> </v>
      </c>
      <c r="T303" s="70" t="str">
        <f>Assignments!K302</f>
        <v/>
      </c>
      <c r="U303" s="70" t="str">
        <f>Assignments!L302</f>
        <v/>
      </c>
      <c r="V303" s="76" t="str">
        <f>Assignments!V302</f>
        <v/>
      </c>
    </row>
    <row r="304" spans="2:22" x14ac:dyDescent="0.55000000000000004">
      <c r="B304" s="6"/>
      <c r="E304" s="7"/>
      <c r="G304" s="40" t="str">
        <f>IFERROR('Data Transformation'!M302," ")</f>
        <v xml:space="preserve"> </v>
      </c>
      <c r="L304" s="68" t="str">
        <f t="shared" si="5"/>
        <v xml:space="preserve"> </v>
      </c>
      <c r="M304" s="69" t="str">
        <f>IF(L304=" "," ",(IF($L304&gt;0,INDEX('Bin Analysis'!$C$3:$S$10110,MATCH($L304,'Bin Analysis'!$L$3:$L$10110,0),MATCH(M$5,'Bin Analysis'!$C$2:$S$2,0))," ")))</f>
        <v xml:space="preserve"> </v>
      </c>
      <c r="N304" s="70" t="str">
        <f>IF($L304=" "," ",(IF($M304=FALSE," ",(IF($M304&gt;0,INDEX('Bin Analysis'!$C$3:$S$10110,MATCH($L304,'Bin Analysis'!$L$3:$L$10110,0),MATCH(N$5,'Bin Analysis'!$C$2:$S$2,0))," ")))))</f>
        <v xml:space="preserve"> </v>
      </c>
      <c r="O304" s="70" t="str">
        <f>IF($L304=" "," ",(IF($M304=FALSE," ",(IF($M304&gt;0,INDEX('Bin Analysis'!$C$3:$S$10110,MATCH($L304,'Bin Analysis'!$L$3:$L$10110,0),MATCH(O$5,'Bin Analysis'!$C$2:$S$2,0))," ")))))</f>
        <v xml:space="preserve"> </v>
      </c>
      <c r="P304" s="70" t="str">
        <f>IF($L304=" "," ",(IF($M304=FALSE," ",(IF($M304&gt;0,INDEX('Bin Analysis'!$C$3:$S$10110,MATCH($L304,'Bin Analysis'!$L$3:$L$10110,0),MATCH(P$5,'Bin Analysis'!$C$2:$S$2,0))," ")))))</f>
        <v xml:space="preserve"> </v>
      </c>
      <c r="Q304" s="70" t="str">
        <f>IF($L304=" "," ",(IF($M304=FALSE," ",(IF($M304&gt;0,INDEX('Bin Analysis'!$C$3:$S$10110,MATCH($L304,'Bin Analysis'!$L$3:$L$10110,0),MATCH(Q$5,'Bin Analysis'!$C$2:$S$2,0))," ")))))</f>
        <v xml:space="preserve"> </v>
      </c>
      <c r="R304" s="70" t="str">
        <f>IF($L304=" "," ",(IF($M304=FALSE," ",(IF($M304&gt;0,INDEX('Bin Analysis'!$C$3:$S$10110,MATCH($L304,'Bin Analysis'!$L$3:$L$10110,0),MATCH(R$5,'Bin Analysis'!$C$2:$S$2,0))," ")))))</f>
        <v xml:space="preserve"> </v>
      </c>
      <c r="S304" s="70" t="str">
        <f>IF($L304=" "," ",(IF($M304=FALSE," ",(IF($M304&gt;0,INDEX('Bin Analysis'!$C$3:$S$10110,MATCH($L304,'Bin Analysis'!$L$3:$L$10110,0),MATCH(S$5,'Bin Analysis'!$C$2:$S$2,0))," ")))))</f>
        <v xml:space="preserve"> </v>
      </c>
      <c r="T304" s="70" t="str">
        <f>Assignments!K303</f>
        <v/>
      </c>
      <c r="U304" s="70" t="str">
        <f>Assignments!L303</f>
        <v/>
      </c>
      <c r="V304" s="76" t="str">
        <f>Assignments!V303</f>
        <v/>
      </c>
    </row>
    <row r="305" spans="2:22" x14ac:dyDescent="0.55000000000000004">
      <c r="B305" s="6"/>
      <c r="E305" s="7"/>
      <c r="G305" s="40" t="str">
        <f>IFERROR('Data Transformation'!M303," ")</f>
        <v xml:space="preserve"> </v>
      </c>
      <c r="L305" s="68" t="str">
        <f t="shared" si="5"/>
        <v xml:space="preserve"> </v>
      </c>
      <c r="M305" s="69" t="str">
        <f>IF(L305=" "," ",(IF($L305&gt;0,INDEX('Bin Analysis'!$C$3:$S$10110,MATCH($L305,'Bin Analysis'!$L$3:$L$10110,0),MATCH(M$5,'Bin Analysis'!$C$2:$S$2,0))," ")))</f>
        <v xml:space="preserve"> </v>
      </c>
      <c r="N305" s="70" t="str">
        <f>IF($L305=" "," ",(IF($M305=FALSE," ",(IF($M305&gt;0,INDEX('Bin Analysis'!$C$3:$S$10110,MATCH($L305,'Bin Analysis'!$L$3:$L$10110,0),MATCH(N$5,'Bin Analysis'!$C$2:$S$2,0))," ")))))</f>
        <v xml:space="preserve"> </v>
      </c>
      <c r="O305" s="70" t="str">
        <f>IF($L305=" "," ",(IF($M305=FALSE," ",(IF($M305&gt;0,INDEX('Bin Analysis'!$C$3:$S$10110,MATCH($L305,'Bin Analysis'!$L$3:$L$10110,0),MATCH(O$5,'Bin Analysis'!$C$2:$S$2,0))," ")))))</f>
        <v xml:space="preserve"> </v>
      </c>
      <c r="P305" s="70" t="str">
        <f>IF($L305=" "," ",(IF($M305=FALSE," ",(IF($M305&gt;0,INDEX('Bin Analysis'!$C$3:$S$10110,MATCH($L305,'Bin Analysis'!$L$3:$L$10110,0),MATCH(P$5,'Bin Analysis'!$C$2:$S$2,0))," ")))))</f>
        <v xml:space="preserve"> </v>
      </c>
      <c r="Q305" s="70" t="str">
        <f>IF($L305=" "," ",(IF($M305=FALSE," ",(IF($M305&gt;0,INDEX('Bin Analysis'!$C$3:$S$10110,MATCH($L305,'Bin Analysis'!$L$3:$L$10110,0),MATCH(Q$5,'Bin Analysis'!$C$2:$S$2,0))," ")))))</f>
        <v xml:space="preserve"> </v>
      </c>
      <c r="R305" s="70" t="str">
        <f>IF($L305=" "," ",(IF($M305=FALSE," ",(IF($M305&gt;0,INDEX('Bin Analysis'!$C$3:$S$10110,MATCH($L305,'Bin Analysis'!$L$3:$L$10110,0),MATCH(R$5,'Bin Analysis'!$C$2:$S$2,0))," ")))))</f>
        <v xml:space="preserve"> </v>
      </c>
      <c r="S305" s="70" t="str">
        <f>IF($L305=" "," ",(IF($M305=FALSE," ",(IF($M305&gt;0,INDEX('Bin Analysis'!$C$3:$S$10110,MATCH($L305,'Bin Analysis'!$L$3:$L$10110,0),MATCH(S$5,'Bin Analysis'!$C$2:$S$2,0))," ")))))</f>
        <v xml:space="preserve"> </v>
      </c>
      <c r="T305" s="70" t="str">
        <f>Assignments!K304</f>
        <v/>
      </c>
      <c r="U305" s="70" t="str">
        <f>Assignments!L304</f>
        <v/>
      </c>
      <c r="V305" s="76" t="str">
        <f>Assignments!V304</f>
        <v/>
      </c>
    </row>
    <row r="306" spans="2:22" x14ac:dyDescent="0.55000000000000004">
      <c r="B306" s="6"/>
      <c r="E306" s="7"/>
      <c r="G306" s="40" t="str">
        <f>IFERROR('Data Transformation'!M304," ")</f>
        <v xml:space="preserve"> </v>
      </c>
      <c r="L306" s="68" t="str">
        <f t="shared" si="5"/>
        <v xml:space="preserve"> </v>
      </c>
      <c r="M306" s="69" t="str">
        <f>IF(L306=" "," ",(IF($L306&gt;0,INDEX('Bin Analysis'!$C$3:$S$10110,MATCH($L306,'Bin Analysis'!$L$3:$L$10110,0),MATCH(M$5,'Bin Analysis'!$C$2:$S$2,0))," ")))</f>
        <v xml:space="preserve"> </v>
      </c>
      <c r="N306" s="70" t="str">
        <f>IF($L306=" "," ",(IF($M306=FALSE," ",(IF($M306&gt;0,INDEX('Bin Analysis'!$C$3:$S$10110,MATCH($L306,'Bin Analysis'!$L$3:$L$10110,0),MATCH(N$5,'Bin Analysis'!$C$2:$S$2,0))," ")))))</f>
        <v xml:space="preserve"> </v>
      </c>
      <c r="O306" s="70" t="str">
        <f>IF($L306=" "," ",(IF($M306=FALSE," ",(IF($M306&gt;0,INDEX('Bin Analysis'!$C$3:$S$10110,MATCH($L306,'Bin Analysis'!$L$3:$L$10110,0),MATCH(O$5,'Bin Analysis'!$C$2:$S$2,0))," ")))))</f>
        <v xml:space="preserve"> </v>
      </c>
      <c r="P306" s="70" t="str">
        <f>IF($L306=" "," ",(IF($M306=FALSE," ",(IF($M306&gt;0,INDEX('Bin Analysis'!$C$3:$S$10110,MATCH($L306,'Bin Analysis'!$L$3:$L$10110,0),MATCH(P$5,'Bin Analysis'!$C$2:$S$2,0))," ")))))</f>
        <v xml:space="preserve"> </v>
      </c>
      <c r="Q306" s="70" t="str">
        <f>IF($L306=" "," ",(IF($M306=FALSE," ",(IF($M306&gt;0,INDEX('Bin Analysis'!$C$3:$S$10110,MATCH($L306,'Bin Analysis'!$L$3:$L$10110,0),MATCH(Q$5,'Bin Analysis'!$C$2:$S$2,0))," ")))))</f>
        <v xml:space="preserve"> </v>
      </c>
      <c r="R306" s="70" t="str">
        <f>IF($L306=" "," ",(IF($M306=FALSE," ",(IF($M306&gt;0,INDEX('Bin Analysis'!$C$3:$S$10110,MATCH($L306,'Bin Analysis'!$L$3:$L$10110,0),MATCH(R$5,'Bin Analysis'!$C$2:$S$2,0))," ")))))</f>
        <v xml:space="preserve"> </v>
      </c>
      <c r="S306" s="70" t="str">
        <f>IF($L306=" "," ",(IF($M306=FALSE," ",(IF($M306&gt;0,INDEX('Bin Analysis'!$C$3:$S$10110,MATCH($L306,'Bin Analysis'!$L$3:$L$10110,0),MATCH(S$5,'Bin Analysis'!$C$2:$S$2,0))," ")))))</f>
        <v xml:space="preserve"> </v>
      </c>
      <c r="T306" s="70" t="str">
        <f>Assignments!K305</f>
        <v/>
      </c>
      <c r="U306" s="70" t="str">
        <f>Assignments!L305</f>
        <v/>
      </c>
      <c r="V306" s="76" t="str">
        <f>Assignments!V305</f>
        <v/>
      </c>
    </row>
    <row r="307" spans="2:22" x14ac:dyDescent="0.55000000000000004">
      <c r="B307" s="6"/>
      <c r="E307" s="7"/>
      <c r="G307" s="40" t="str">
        <f>IFERROR('Data Transformation'!M305," ")</f>
        <v xml:space="preserve"> </v>
      </c>
      <c r="L307" s="68" t="str">
        <f t="shared" si="5"/>
        <v xml:space="preserve"> </v>
      </c>
      <c r="M307" s="69" t="str">
        <f>IF(L307=" "," ",(IF($L307&gt;0,INDEX('Bin Analysis'!$C$3:$S$10110,MATCH($L307,'Bin Analysis'!$L$3:$L$10110,0),MATCH(M$5,'Bin Analysis'!$C$2:$S$2,0))," ")))</f>
        <v xml:space="preserve"> </v>
      </c>
      <c r="N307" s="70" t="str">
        <f>IF($L307=" "," ",(IF($M307=FALSE," ",(IF($M307&gt;0,INDEX('Bin Analysis'!$C$3:$S$10110,MATCH($L307,'Bin Analysis'!$L$3:$L$10110,0),MATCH(N$5,'Bin Analysis'!$C$2:$S$2,0))," ")))))</f>
        <v xml:space="preserve"> </v>
      </c>
      <c r="O307" s="70" t="str">
        <f>IF($L307=" "," ",(IF($M307=FALSE," ",(IF($M307&gt;0,INDEX('Bin Analysis'!$C$3:$S$10110,MATCH($L307,'Bin Analysis'!$L$3:$L$10110,0),MATCH(O$5,'Bin Analysis'!$C$2:$S$2,0))," ")))))</f>
        <v xml:space="preserve"> </v>
      </c>
      <c r="P307" s="70" t="str">
        <f>IF($L307=" "," ",(IF($M307=FALSE," ",(IF($M307&gt;0,INDEX('Bin Analysis'!$C$3:$S$10110,MATCH($L307,'Bin Analysis'!$L$3:$L$10110,0),MATCH(P$5,'Bin Analysis'!$C$2:$S$2,0))," ")))))</f>
        <v xml:space="preserve"> </v>
      </c>
      <c r="Q307" s="70" t="str">
        <f>IF($L307=" "," ",(IF($M307=FALSE," ",(IF($M307&gt;0,INDEX('Bin Analysis'!$C$3:$S$10110,MATCH($L307,'Bin Analysis'!$L$3:$L$10110,0),MATCH(Q$5,'Bin Analysis'!$C$2:$S$2,0))," ")))))</f>
        <v xml:space="preserve"> </v>
      </c>
      <c r="R307" s="70" t="str">
        <f>IF($L307=" "," ",(IF($M307=FALSE," ",(IF($M307&gt;0,INDEX('Bin Analysis'!$C$3:$S$10110,MATCH($L307,'Bin Analysis'!$L$3:$L$10110,0),MATCH(R$5,'Bin Analysis'!$C$2:$S$2,0))," ")))))</f>
        <v xml:space="preserve"> </v>
      </c>
      <c r="S307" s="70" t="str">
        <f>IF($L307=" "," ",(IF($M307=FALSE," ",(IF($M307&gt;0,INDEX('Bin Analysis'!$C$3:$S$10110,MATCH($L307,'Bin Analysis'!$L$3:$L$10110,0),MATCH(S$5,'Bin Analysis'!$C$2:$S$2,0))," ")))))</f>
        <v xml:space="preserve"> </v>
      </c>
      <c r="T307" s="70" t="str">
        <f>Assignments!K306</f>
        <v/>
      </c>
      <c r="U307" s="70" t="str">
        <f>Assignments!L306</f>
        <v/>
      </c>
      <c r="V307" s="76" t="str">
        <f>Assignments!V306</f>
        <v/>
      </c>
    </row>
    <row r="308" spans="2:22" x14ac:dyDescent="0.55000000000000004">
      <c r="B308" s="6"/>
      <c r="E308" s="7"/>
      <c r="G308" s="40" t="str">
        <f>IFERROR('Data Transformation'!M306," ")</f>
        <v xml:space="preserve"> </v>
      </c>
      <c r="L308" s="68" t="str">
        <f t="shared" si="5"/>
        <v xml:space="preserve"> </v>
      </c>
      <c r="M308" s="69" t="str">
        <f>IF(L308=" "," ",(IF($L308&gt;0,INDEX('Bin Analysis'!$C$3:$S$10110,MATCH($L308,'Bin Analysis'!$L$3:$L$10110,0),MATCH(M$5,'Bin Analysis'!$C$2:$S$2,0))," ")))</f>
        <v xml:space="preserve"> </v>
      </c>
      <c r="N308" s="70" t="str">
        <f>IF($L308=" "," ",(IF($M308=FALSE," ",(IF($M308&gt;0,INDEX('Bin Analysis'!$C$3:$S$10110,MATCH($L308,'Bin Analysis'!$L$3:$L$10110,0),MATCH(N$5,'Bin Analysis'!$C$2:$S$2,0))," ")))))</f>
        <v xml:space="preserve"> </v>
      </c>
      <c r="O308" s="70" t="str">
        <f>IF($L308=" "," ",(IF($M308=FALSE," ",(IF($M308&gt;0,INDEX('Bin Analysis'!$C$3:$S$10110,MATCH($L308,'Bin Analysis'!$L$3:$L$10110,0),MATCH(O$5,'Bin Analysis'!$C$2:$S$2,0))," ")))))</f>
        <v xml:space="preserve"> </v>
      </c>
      <c r="P308" s="70" t="str">
        <f>IF($L308=" "," ",(IF($M308=FALSE," ",(IF($M308&gt;0,INDEX('Bin Analysis'!$C$3:$S$10110,MATCH($L308,'Bin Analysis'!$L$3:$L$10110,0),MATCH(P$5,'Bin Analysis'!$C$2:$S$2,0))," ")))))</f>
        <v xml:space="preserve"> </v>
      </c>
      <c r="Q308" s="70" t="str">
        <f>IF($L308=" "," ",(IF($M308=FALSE," ",(IF($M308&gt;0,INDEX('Bin Analysis'!$C$3:$S$10110,MATCH($L308,'Bin Analysis'!$L$3:$L$10110,0),MATCH(Q$5,'Bin Analysis'!$C$2:$S$2,0))," ")))))</f>
        <v xml:space="preserve"> </v>
      </c>
      <c r="R308" s="70" t="str">
        <f>IF($L308=" "," ",(IF($M308=FALSE," ",(IF($M308&gt;0,INDEX('Bin Analysis'!$C$3:$S$10110,MATCH($L308,'Bin Analysis'!$L$3:$L$10110,0),MATCH(R$5,'Bin Analysis'!$C$2:$S$2,0))," ")))))</f>
        <v xml:space="preserve"> </v>
      </c>
      <c r="S308" s="70" t="str">
        <f>IF($L308=" "," ",(IF($M308=FALSE," ",(IF($M308&gt;0,INDEX('Bin Analysis'!$C$3:$S$10110,MATCH($L308,'Bin Analysis'!$L$3:$L$10110,0),MATCH(S$5,'Bin Analysis'!$C$2:$S$2,0))," ")))))</f>
        <v xml:space="preserve"> </v>
      </c>
      <c r="T308" s="70" t="str">
        <f>Assignments!K307</f>
        <v/>
      </c>
      <c r="U308" s="70" t="str">
        <f>Assignments!L307</f>
        <v/>
      </c>
      <c r="V308" s="76" t="str">
        <f>Assignments!V307</f>
        <v/>
      </c>
    </row>
    <row r="309" spans="2:22" x14ac:dyDescent="0.55000000000000004">
      <c r="B309" s="6"/>
      <c r="E309" s="7"/>
      <c r="G309" s="40" t="str">
        <f>IFERROR('Data Transformation'!M307," ")</f>
        <v xml:space="preserve"> </v>
      </c>
      <c r="L309" s="68" t="str">
        <f t="shared" si="5"/>
        <v xml:space="preserve"> </v>
      </c>
      <c r="M309" s="69" t="str">
        <f>IF(L309=" "," ",(IF($L309&gt;0,INDEX('Bin Analysis'!$C$3:$S$10110,MATCH($L309,'Bin Analysis'!$L$3:$L$10110,0),MATCH(M$5,'Bin Analysis'!$C$2:$S$2,0))," ")))</f>
        <v xml:space="preserve"> </v>
      </c>
      <c r="N309" s="70" t="str">
        <f>IF($L309=" "," ",(IF($M309=FALSE," ",(IF($M309&gt;0,INDEX('Bin Analysis'!$C$3:$S$10110,MATCH($L309,'Bin Analysis'!$L$3:$L$10110,0),MATCH(N$5,'Bin Analysis'!$C$2:$S$2,0))," ")))))</f>
        <v xml:space="preserve"> </v>
      </c>
      <c r="O309" s="70" t="str">
        <f>IF($L309=" "," ",(IF($M309=FALSE," ",(IF($M309&gt;0,INDEX('Bin Analysis'!$C$3:$S$10110,MATCH($L309,'Bin Analysis'!$L$3:$L$10110,0),MATCH(O$5,'Bin Analysis'!$C$2:$S$2,0))," ")))))</f>
        <v xml:space="preserve"> </v>
      </c>
      <c r="P309" s="70" t="str">
        <f>IF($L309=" "," ",(IF($M309=FALSE," ",(IF($M309&gt;0,INDEX('Bin Analysis'!$C$3:$S$10110,MATCH($L309,'Bin Analysis'!$L$3:$L$10110,0),MATCH(P$5,'Bin Analysis'!$C$2:$S$2,0))," ")))))</f>
        <v xml:space="preserve"> </v>
      </c>
      <c r="Q309" s="70" t="str">
        <f>IF($L309=" "," ",(IF($M309=FALSE," ",(IF($M309&gt;0,INDEX('Bin Analysis'!$C$3:$S$10110,MATCH($L309,'Bin Analysis'!$L$3:$L$10110,0),MATCH(Q$5,'Bin Analysis'!$C$2:$S$2,0))," ")))))</f>
        <v xml:space="preserve"> </v>
      </c>
      <c r="R309" s="70" t="str">
        <f>IF($L309=" "," ",(IF($M309=FALSE," ",(IF($M309&gt;0,INDEX('Bin Analysis'!$C$3:$S$10110,MATCH($L309,'Bin Analysis'!$L$3:$L$10110,0),MATCH(R$5,'Bin Analysis'!$C$2:$S$2,0))," ")))))</f>
        <v xml:space="preserve"> </v>
      </c>
      <c r="S309" s="70" t="str">
        <f>IF($L309=" "," ",(IF($M309=FALSE," ",(IF($M309&gt;0,INDEX('Bin Analysis'!$C$3:$S$10110,MATCH($L309,'Bin Analysis'!$L$3:$L$10110,0),MATCH(S$5,'Bin Analysis'!$C$2:$S$2,0))," ")))))</f>
        <v xml:space="preserve"> </v>
      </c>
      <c r="T309" s="70" t="str">
        <f>Assignments!K308</f>
        <v/>
      </c>
      <c r="U309" s="70" t="str">
        <f>Assignments!L308</f>
        <v/>
      </c>
      <c r="V309" s="76" t="str">
        <f>Assignments!V308</f>
        <v/>
      </c>
    </row>
    <row r="310" spans="2:22" x14ac:dyDescent="0.55000000000000004">
      <c r="B310" s="6"/>
      <c r="E310" s="7"/>
      <c r="G310" s="40" t="str">
        <f>IFERROR('Data Transformation'!M308," ")</f>
        <v xml:space="preserve"> </v>
      </c>
      <c r="L310" s="68" t="str">
        <f t="shared" si="5"/>
        <v xml:space="preserve"> </v>
      </c>
      <c r="M310" s="69" t="str">
        <f>IF(L310=" "," ",(IF($L310&gt;0,INDEX('Bin Analysis'!$C$3:$S$10110,MATCH($L310,'Bin Analysis'!$L$3:$L$10110,0),MATCH(M$5,'Bin Analysis'!$C$2:$S$2,0))," ")))</f>
        <v xml:space="preserve"> </v>
      </c>
      <c r="N310" s="70" t="str">
        <f>IF($L310=" "," ",(IF($M310=FALSE," ",(IF($M310&gt;0,INDEX('Bin Analysis'!$C$3:$S$10110,MATCH($L310,'Bin Analysis'!$L$3:$L$10110,0),MATCH(N$5,'Bin Analysis'!$C$2:$S$2,0))," ")))))</f>
        <v xml:space="preserve"> </v>
      </c>
      <c r="O310" s="70" t="str">
        <f>IF($L310=" "," ",(IF($M310=FALSE," ",(IF($M310&gt;0,INDEX('Bin Analysis'!$C$3:$S$10110,MATCH($L310,'Bin Analysis'!$L$3:$L$10110,0),MATCH(O$5,'Bin Analysis'!$C$2:$S$2,0))," ")))))</f>
        <v xml:space="preserve"> </v>
      </c>
      <c r="P310" s="70" t="str">
        <f>IF($L310=" "," ",(IF($M310=FALSE," ",(IF($M310&gt;0,INDEX('Bin Analysis'!$C$3:$S$10110,MATCH($L310,'Bin Analysis'!$L$3:$L$10110,0),MATCH(P$5,'Bin Analysis'!$C$2:$S$2,0))," ")))))</f>
        <v xml:space="preserve"> </v>
      </c>
      <c r="Q310" s="70" t="str">
        <f>IF($L310=" "," ",(IF($M310=FALSE," ",(IF($M310&gt;0,INDEX('Bin Analysis'!$C$3:$S$10110,MATCH($L310,'Bin Analysis'!$L$3:$L$10110,0),MATCH(Q$5,'Bin Analysis'!$C$2:$S$2,0))," ")))))</f>
        <v xml:space="preserve"> </v>
      </c>
      <c r="R310" s="70" t="str">
        <f>IF($L310=" "," ",(IF($M310=FALSE," ",(IF($M310&gt;0,INDEX('Bin Analysis'!$C$3:$S$10110,MATCH($L310,'Bin Analysis'!$L$3:$L$10110,0),MATCH(R$5,'Bin Analysis'!$C$2:$S$2,0))," ")))))</f>
        <v xml:space="preserve"> </v>
      </c>
      <c r="S310" s="70" t="str">
        <f>IF($L310=" "," ",(IF($M310=FALSE," ",(IF($M310&gt;0,INDEX('Bin Analysis'!$C$3:$S$10110,MATCH($L310,'Bin Analysis'!$L$3:$L$10110,0),MATCH(S$5,'Bin Analysis'!$C$2:$S$2,0))," ")))))</f>
        <v xml:space="preserve"> </v>
      </c>
      <c r="T310" s="70" t="str">
        <f>Assignments!K309</f>
        <v/>
      </c>
      <c r="U310" s="70" t="str">
        <f>Assignments!L309</f>
        <v/>
      </c>
      <c r="V310" s="76" t="str">
        <f>Assignments!V309</f>
        <v/>
      </c>
    </row>
    <row r="311" spans="2:22" x14ac:dyDescent="0.55000000000000004">
      <c r="B311" s="6"/>
      <c r="E311" s="7"/>
      <c r="G311" s="40" t="str">
        <f>IFERROR('Data Transformation'!M309," ")</f>
        <v xml:space="preserve"> </v>
      </c>
      <c r="L311" s="68" t="str">
        <f t="shared" si="5"/>
        <v xml:space="preserve"> </v>
      </c>
      <c r="M311" s="69" t="str">
        <f>IF(L311=" "," ",(IF($L311&gt;0,INDEX('Bin Analysis'!$C$3:$S$10110,MATCH($L311,'Bin Analysis'!$L$3:$L$10110,0),MATCH(M$5,'Bin Analysis'!$C$2:$S$2,0))," ")))</f>
        <v xml:space="preserve"> </v>
      </c>
      <c r="N311" s="70" t="str">
        <f>IF($L311=" "," ",(IF($M311=FALSE," ",(IF($M311&gt;0,INDEX('Bin Analysis'!$C$3:$S$10110,MATCH($L311,'Bin Analysis'!$L$3:$L$10110,0),MATCH(N$5,'Bin Analysis'!$C$2:$S$2,0))," ")))))</f>
        <v xml:space="preserve"> </v>
      </c>
      <c r="O311" s="70" t="str">
        <f>IF($L311=" "," ",(IF($M311=FALSE," ",(IF($M311&gt;0,INDEX('Bin Analysis'!$C$3:$S$10110,MATCH($L311,'Bin Analysis'!$L$3:$L$10110,0),MATCH(O$5,'Bin Analysis'!$C$2:$S$2,0))," ")))))</f>
        <v xml:space="preserve"> </v>
      </c>
      <c r="P311" s="70" t="str">
        <f>IF($L311=" "," ",(IF($M311=FALSE," ",(IF($M311&gt;0,INDEX('Bin Analysis'!$C$3:$S$10110,MATCH($L311,'Bin Analysis'!$L$3:$L$10110,0),MATCH(P$5,'Bin Analysis'!$C$2:$S$2,0))," ")))))</f>
        <v xml:space="preserve"> </v>
      </c>
      <c r="Q311" s="70" t="str">
        <f>IF($L311=" "," ",(IF($M311=FALSE," ",(IF($M311&gt;0,INDEX('Bin Analysis'!$C$3:$S$10110,MATCH($L311,'Bin Analysis'!$L$3:$L$10110,0),MATCH(Q$5,'Bin Analysis'!$C$2:$S$2,0))," ")))))</f>
        <v xml:space="preserve"> </v>
      </c>
      <c r="R311" s="70" t="str">
        <f>IF($L311=" "," ",(IF($M311=FALSE," ",(IF($M311&gt;0,INDEX('Bin Analysis'!$C$3:$S$10110,MATCH($L311,'Bin Analysis'!$L$3:$L$10110,0),MATCH(R$5,'Bin Analysis'!$C$2:$S$2,0))," ")))))</f>
        <v xml:space="preserve"> </v>
      </c>
      <c r="S311" s="70" t="str">
        <f>IF($L311=" "," ",(IF($M311=FALSE," ",(IF($M311&gt;0,INDEX('Bin Analysis'!$C$3:$S$10110,MATCH($L311,'Bin Analysis'!$L$3:$L$10110,0),MATCH(S$5,'Bin Analysis'!$C$2:$S$2,0))," ")))))</f>
        <v xml:space="preserve"> </v>
      </c>
      <c r="T311" s="70" t="str">
        <f>Assignments!K310</f>
        <v/>
      </c>
      <c r="U311" s="70" t="str">
        <f>Assignments!L310</f>
        <v/>
      </c>
      <c r="V311" s="76" t="str">
        <f>Assignments!V310</f>
        <v/>
      </c>
    </row>
    <row r="312" spans="2:22" x14ac:dyDescent="0.55000000000000004">
      <c r="B312" s="6"/>
      <c r="E312" s="7"/>
      <c r="G312" s="40" t="str">
        <f>IFERROR('Data Transformation'!M310," ")</f>
        <v xml:space="preserve"> </v>
      </c>
      <c r="L312" s="68" t="str">
        <f t="shared" si="5"/>
        <v xml:space="preserve"> </v>
      </c>
      <c r="M312" s="69" t="str">
        <f>IF(L312=" "," ",(IF($L312&gt;0,INDEX('Bin Analysis'!$C$3:$S$10110,MATCH($L312,'Bin Analysis'!$L$3:$L$10110,0),MATCH(M$5,'Bin Analysis'!$C$2:$S$2,0))," ")))</f>
        <v xml:space="preserve"> </v>
      </c>
      <c r="N312" s="70" t="str">
        <f>IF($L312=" "," ",(IF($M312=FALSE," ",(IF($M312&gt;0,INDEX('Bin Analysis'!$C$3:$S$10110,MATCH($L312,'Bin Analysis'!$L$3:$L$10110,0),MATCH(N$5,'Bin Analysis'!$C$2:$S$2,0))," ")))))</f>
        <v xml:space="preserve"> </v>
      </c>
      <c r="O312" s="70" t="str">
        <f>IF($L312=" "," ",(IF($M312=FALSE," ",(IF($M312&gt;0,INDEX('Bin Analysis'!$C$3:$S$10110,MATCH($L312,'Bin Analysis'!$L$3:$L$10110,0),MATCH(O$5,'Bin Analysis'!$C$2:$S$2,0))," ")))))</f>
        <v xml:space="preserve"> </v>
      </c>
      <c r="P312" s="70" t="str">
        <f>IF($L312=" "," ",(IF($M312=FALSE," ",(IF($M312&gt;0,INDEX('Bin Analysis'!$C$3:$S$10110,MATCH($L312,'Bin Analysis'!$L$3:$L$10110,0),MATCH(P$5,'Bin Analysis'!$C$2:$S$2,0))," ")))))</f>
        <v xml:space="preserve"> </v>
      </c>
      <c r="Q312" s="70" t="str">
        <f>IF($L312=" "," ",(IF($M312=FALSE," ",(IF($M312&gt;0,INDEX('Bin Analysis'!$C$3:$S$10110,MATCH($L312,'Bin Analysis'!$L$3:$L$10110,0),MATCH(Q$5,'Bin Analysis'!$C$2:$S$2,0))," ")))))</f>
        <v xml:space="preserve"> </v>
      </c>
      <c r="R312" s="70" t="str">
        <f>IF($L312=" "," ",(IF($M312=FALSE," ",(IF($M312&gt;0,INDEX('Bin Analysis'!$C$3:$S$10110,MATCH($L312,'Bin Analysis'!$L$3:$L$10110,0),MATCH(R$5,'Bin Analysis'!$C$2:$S$2,0))," ")))))</f>
        <v xml:space="preserve"> </v>
      </c>
      <c r="S312" s="70" t="str">
        <f>IF($L312=" "," ",(IF($M312=FALSE," ",(IF($M312&gt;0,INDEX('Bin Analysis'!$C$3:$S$10110,MATCH($L312,'Bin Analysis'!$L$3:$L$10110,0),MATCH(S$5,'Bin Analysis'!$C$2:$S$2,0))," ")))))</f>
        <v xml:space="preserve"> </v>
      </c>
      <c r="T312" s="70" t="str">
        <f>Assignments!K311</f>
        <v/>
      </c>
      <c r="U312" s="70" t="str">
        <f>Assignments!L311</f>
        <v/>
      </c>
      <c r="V312" s="76" t="str">
        <f>Assignments!V311</f>
        <v/>
      </c>
    </row>
    <row r="313" spans="2:22" x14ac:dyDescent="0.55000000000000004">
      <c r="B313" s="6"/>
      <c r="E313" s="7"/>
      <c r="G313" s="40" t="str">
        <f>IFERROR('Data Transformation'!M311," ")</f>
        <v xml:space="preserve"> </v>
      </c>
      <c r="L313" s="68" t="str">
        <f t="shared" si="5"/>
        <v xml:space="preserve"> </v>
      </c>
      <c r="M313" s="69" t="str">
        <f>IF(L313=" "," ",(IF($L313&gt;0,INDEX('Bin Analysis'!$C$3:$S$10110,MATCH($L313,'Bin Analysis'!$L$3:$L$10110,0),MATCH(M$5,'Bin Analysis'!$C$2:$S$2,0))," ")))</f>
        <v xml:space="preserve"> </v>
      </c>
      <c r="N313" s="70" t="str">
        <f>IF($L313=" "," ",(IF($M313=FALSE," ",(IF($M313&gt;0,INDEX('Bin Analysis'!$C$3:$S$10110,MATCH($L313,'Bin Analysis'!$L$3:$L$10110,0),MATCH(N$5,'Bin Analysis'!$C$2:$S$2,0))," ")))))</f>
        <v xml:space="preserve"> </v>
      </c>
      <c r="O313" s="70" t="str">
        <f>IF($L313=" "," ",(IF($M313=FALSE," ",(IF($M313&gt;0,INDEX('Bin Analysis'!$C$3:$S$10110,MATCH($L313,'Bin Analysis'!$L$3:$L$10110,0),MATCH(O$5,'Bin Analysis'!$C$2:$S$2,0))," ")))))</f>
        <v xml:space="preserve"> </v>
      </c>
      <c r="P313" s="70" t="str">
        <f>IF($L313=" "," ",(IF($M313=FALSE," ",(IF($M313&gt;0,INDEX('Bin Analysis'!$C$3:$S$10110,MATCH($L313,'Bin Analysis'!$L$3:$L$10110,0),MATCH(P$5,'Bin Analysis'!$C$2:$S$2,0))," ")))))</f>
        <v xml:space="preserve"> </v>
      </c>
      <c r="Q313" s="70" t="str">
        <f>IF($L313=" "," ",(IF($M313=FALSE," ",(IF($M313&gt;0,INDEX('Bin Analysis'!$C$3:$S$10110,MATCH($L313,'Bin Analysis'!$L$3:$L$10110,0),MATCH(Q$5,'Bin Analysis'!$C$2:$S$2,0))," ")))))</f>
        <v xml:space="preserve"> </v>
      </c>
      <c r="R313" s="70" t="str">
        <f>IF($L313=" "," ",(IF($M313=FALSE," ",(IF($M313&gt;0,INDEX('Bin Analysis'!$C$3:$S$10110,MATCH($L313,'Bin Analysis'!$L$3:$L$10110,0),MATCH(R$5,'Bin Analysis'!$C$2:$S$2,0))," ")))))</f>
        <v xml:space="preserve"> </v>
      </c>
      <c r="S313" s="70" t="str">
        <f>IF($L313=" "," ",(IF($M313=FALSE," ",(IF($M313&gt;0,INDEX('Bin Analysis'!$C$3:$S$10110,MATCH($L313,'Bin Analysis'!$L$3:$L$10110,0),MATCH(S$5,'Bin Analysis'!$C$2:$S$2,0))," ")))))</f>
        <v xml:space="preserve"> </v>
      </c>
      <c r="T313" s="70" t="str">
        <f>Assignments!K312</f>
        <v/>
      </c>
      <c r="U313" s="70" t="str">
        <f>Assignments!L312</f>
        <v/>
      </c>
      <c r="V313" s="76" t="str">
        <f>Assignments!V312</f>
        <v/>
      </c>
    </row>
    <row r="314" spans="2:22" x14ac:dyDescent="0.55000000000000004">
      <c r="B314" s="6"/>
      <c r="E314" s="7"/>
      <c r="G314" s="40" t="str">
        <f>IFERROR('Data Transformation'!M312," ")</f>
        <v xml:space="preserve"> </v>
      </c>
      <c r="L314" s="68" t="str">
        <f t="shared" si="5"/>
        <v xml:space="preserve"> </v>
      </c>
      <c r="M314" s="69" t="str">
        <f>IF(L314=" "," ",(IF($L314&gt;0,INDEX('Bin Analysis'!$C$3:$S$10110,MATCH($L314,'Bin Analysis'!$L$3:$L$10110,0),MATCH(M$5,'Bin Analysis'!$C$2:$S$2,0))," ")))</f>
        <v xml:space="preserve"> </v>
      </c>
      <c r="N314" s="70" t="str">
        <f>IF($L314=" "," ",(IF($M314=FALSE," ",(IF($M314&gt;0,INDEX('Bin Analysis'!$C$3:$S$10110,MATCH($L314,'Bin Analysis'!$L$3:$L$10110,0),MATCH(N$5,'Bin Analysis'!$C$2:$S$2,0))," ")))))</f>
        <v xml:space="preserve"> </v>
      </c>
      <c r="O314" s="70" t="str">
        <f>IF($L314=" "," ",(IF($M314=FALSE," ",(IF($M314&gt;0,INDEX('Bin Analysis'!$C$3:$S$10110,MATCH($L314,'Bin Analysis'!$L$3:$L$10110,0),MATCH(O$5,'Bin Analysis'!$C$2:$S$2,0))," ")))))</f>
        <v xml:space="preserve"> </v>
      </c>
      <c r="P314" s="70" t="str">
        <f>IF($L314=" "," ",(IF($M314=FALSE," ",(IF($M314&gt;0,INDEX('Bin Analysis'!$C$3:$S$10110,MATCH($L314,'Bin Analysis'!$L$3:$L$10110,0),MATCH(P$5,'Bin Analysis'!$C$2:$S$2,0))," ")))))</f>
        <v xml:space="preserve"> </v>
      </c>
      <c r="Q314" s="70" t="str">
        <f>IF($L314=" "," ",(IF($M314=FALSE," ",(IF($M314&gt;0,INDEX('Bin Analysis'!$C$3:$S$10110,MATCH($L314,'Bin Analysis'!$L$3:$L$10110,0),MATCH(Q$5,'Bin Analysis'!$C$2:$S$2,0))," ")))))</f>
        <v xml:space="preserve"> </v>
      </c>
      <c r="R314" s="70" t="str">
        <f>IF($L314=" "," ",(IF($M314=FALSE," ",(IF($M314&gt;0,INDEX('Bin Analysis'!$C$3:$S$10110,MATCH($L314,'Bin Analysis'!$L$3:$L$10110,0),MATCH(R$5,'Bin Analysis'!$C$2:$S$2,0))," ")))))</f>
        <v xml:space="preserve"> </v>
      </c>
      <c r="S314" s="70" t="str">
        <f>IF($L314=" "," ",(IF($M314=FALSE," ",(IF($M314&gt;0,INDEX('Bin Analysis'!$C$3:$S$10110,MATCH($L314,'Bin Analysis'!$L$3:$L$10110,0),MATCH(S$5,'Bin Analysis'!$C$2:$S$2,0))," ")))))</f>
        <v xml:space="preserve"> </v>
      </c>
      <c r="T314" s="70" t="str">
        <f>Assignments!K313</f>
        <v/>
      </c>
      <c r="U314" s="70" t="str">
        <f>Assignments!L313</f>
        <v/>
      </c>
      <c r="V314" s="76" t="str">
        <f>Assignments!V313</f>
        <v/>
      </c>
    </row>
    <row r="315" spans="2:22" x14ac:dyDescent="0.55000000000000004">
      <c r="B315" s="6"/>
      <c r="E315" s="7"/>
      <c r="G315" s="40" t="str">
        <f>IFERROR('Data Transformation'!M313," ")</f>
        <v xml:space="preserve"> </v>
      </c>
      <c r="L315" s="68" t="str">
        <f t="shared" si="5"/>
        <v xml:space="preserve"> </v>
      </c>
      <c r="M315" s="69" t="str">
        <f>IF(L315=" "," ",(IF($L315&gt;0,INDEX('Bin Analysis'!$C$3:$S$10110,MATCH($L315,'Bin Analysis'!$L$3:$L$10110,0),MATCH(M$5,'Bin Analysis'!$C$2:$S$2,0))," ")))</f>
        <v xml:space="preserve"> </v>
      </c>
      <c r="N315" s="70" t="str">
        <f>IF($L315=" "," ",(IF($M315=FALSE," ",(IF($M315&gt;0,INDEX('Bin Analysis'!$C$3:$S$10110,MATCH($L315,'Bin Analysis'!$L$3:$L$10110,0),MATCH(N$5,'Bin Analysis'!$C$2:$S$2,0))," ")))))</f>
        <v xml:space="preserve"> </v>
      </c>
      <c r="O315" s="70" t="str">
        <f>IF($L315=" "," ",(IF($M315=FALSE," ",(IF($M315&gt;0,INDEX('Bin Analysis'!$C$3:$S$10110,MATCH($L315,'Bin Analysis'!$L$3:$L$10110,0),MATCH(O$5,'Bin Analysis'!$C$2:$S$2,0))," ")))))</f>
        <v xml:space="preserve"> </v>
      </c>
      <c r="P315" s="70" t="str">
        <f>IF($L315=" "," ",(IF($M315=FALSE," ",(IF($M315&gt;0,INDEX('Bin Analysis'!$C$3:$S$10110,MATCH($L315,'Bin Analysis'!$L$3:$L$10110,0),MATCH(P$5,'Bin Analysis'!$C$2:$S$2,0))," ")))))</f>
        <v xml:space="preserve"> </v>
      </c>
      <c r="Q315" s="70" t="str">
        <f>IF($L315=" "," ",(IF($M315=FALSE," ",(IF($M315&gt;0,INDEX('Bin Analysis'!$C$3:$S$10110,MATCH($L315,'Bin Analysis'!$L$3:$L$10110,0),MATCH(Q$5,'Bin Analysis'!$C$2:$S$2,0))," ")))))</f>
        <v xml:space="preserve"> </v>
      </c>
      <c r="R315" s="70" t="str">
        <f>IF($L315=" "," ",(IF($M315=FALSE," ",(IF($M315&gt;0,INDEX('Bin Analysis'!$C$3:$S$10110,MATCH($L315,'Bin Analysis'!$L$3:$L$10110,0),MATCH(R$5,'Bin Analysis'!$C$2:$S$2,0))," ")))))</f>
        <v xml:space="preserve"> </v>
      </c>
      <c r="S315" s="70" t="str">
        <f>IF($L315=" "," ",(IF($M315=FALSE," ",(IF($M315&gt;0,INDEX('Bin Analysis'!$C$3:$S$10110,MATCH($L315,'Bin Analysis'!$L$3:$L$10110,0),MATCH(S$5,'Bin Analysis'!$C$2:$S$2,0))," ")))))</f>
        <v xml:space="preserve"> </v>
      </c>
      <c r="T315" s="70" t="str">
        <f>Assignments!K314</f>
        <v/>
      </c>
      <c r="U315" s="70" t="str">
        <f>Assignments!L314</f>
        <v/>
      </c>
      <c r="V315" s="76" t="str">
        <f>Assignments!V314</f>
        <v/>
      </c>
    </row>
    <row r="316" spans="2:22" x14ac:dyDescent="0.55000000000000004">
      <c r="B316" s="6"/>
      <c r="E316" s="7"/>
      <c r="G316" s="40" t="str">
        <f>IFERROR('Data Transformation'!M314," ")</f>
        <v xml:space="preserve"> </v>
      </c>
      <c r="L316" s="68" t="str">
        <f t="shared" si="5"/>
        <v xml:space="preserve"> </v>
      </c>
      <c r="M316" s="69" t="str">
        <f>IF(L316=" "," ",(IF($L316&gt;0,INDEX('Bin Analysis'!$C$3:$S$10110,MATCH($L316,'Bin Analysis'!$L$3:$L$10110,0),MATCH(M$5,'Bin Analysis'!$C$2:$S$2,0))," ")))</f>
        <v xml:space="preserve"> </v>
      </c>
      <c r="N316" s="70" t="str">
        <f>IF($L316=" "," ",(IF($M316=FALSE," ",(IF($M316&gt;0,INDEX('Bin Analysis'!$C$3:$S$10110,MATCH($L316,'Bin Analysis'!$L$3:$L$10110,0),MATCH(N$5,'Bin Analysis'!$C$2:$S$2,0))," ")))))</f>
        <v xml:space="preserve"> </v>
      </c>
      <c r="O316" s="70" t="str">
        <f>IF($L316=" "," ",(IF($M316=FALSE," ",(IF($M316&gt;0,INDEX('Bin Analysis'!$C$3:$S$10110,MATCH($L316,'Bin Analysis'!$L$3:$L$10110,0),MATCH(O$5,'Bin Analysis'!$C$2:$S$2,0))," ")))))</f>
        <v xml:space="preserve"> </v>
      </c>
      <c r="P316" s="70" t="str">
        <f>IF($L316=" "," ",(IF($M316=FALSE," ",(IF($M316&gt;0,INDEX('Bin Analysis'!$C$3:$S$10110,MATCH($L316,'Bin Analysis'!$L$3:$L$10110,0),MATCH(P$5,'Bin Analysis'!$C$2:$S$2,0))," ")))))</f>
        <v xml:space="preserve"> </v>
      </c>
      <c r="Q316" s="70" t="str">
        <f>IF($L316=" "," ",(IF($M316=FALSE," ",(IF($M316&gt;0,INDEX('Bin Analysis'!$C$3:$S$10110,MATCH($L316,'Bin Analysis'!$L$3:$L$10110,0),MATCH(Q$5,'Bin Analysis'!$C$2:$S$2,0))," ")))))</f>
        <v xml:space="preserve"> </v>
      </c>
      <c r="R316" s="70" t="str">
        <f>IF($L316=" "," ",(IF($M316=FALSE," ",(IF($M316&gt;0,INDEX('Bin Analysis'!$C$3:$S$10110,MATCH($L316,'Bin Analysis'!$L$3:$L$10110,0),MATCH(R$5,'Bin Analysis'!$C$2:$S$2,0))," ")))))</f>
        <v xml:space="preserve"> </v>
      </c>
      <c r="S316" s="70" t="str">
        <f>IF($L316=" "," ",(IF($M316=FALSE," ",(IF($M316&gt;0,INDEX('Bin Analysis'!$C$3:$S$10110,MATCH($L316,'Bin Analysis'!$L$3:$L$10110,0),MATCH(S$5,'Bin Analysis'!$C$2:$S$2,0))," ")))))</f>
        <v xml:space="preserve"> </v>
      </c>
      <c r="T316" s="70" t="str">
        <f>Assignments!K315</f>
        <v/>
      </c>
      <c r="U316" s="70" t="str">
        <f>Assignments!L315</f>
        <v/>
      </c>
      <c r="V316" s="76" t="str">
        <f>Assignments!V315</f>
        <v/>
      </c>
    </row>
    <row r="317" spans="2:22" x14ac:dyDescent="0.55000000000000004">
      <c r="B317" s="6"/>
      <c r="E317" s="7"/>
      <c r="G317" s="40" t="str">
        <f>IFERROR('Data Transformation'!M315," ")</f>
        <v xml:space="preserve"> </v>
      </c>
      <c r="L317" s="68" t="str">
        <f t="shared" si="5"/>
        <v xml:space="preserve"> </v>
      </c>
      <c r="M317" s="69" t="str">
        <f>IF(L317=" "," ",(IF($L317&gt;0,INDEX('Bin Analysis'!$C$3:$S$10110,MATCH($L317,'Bin Analysis'!$L$3:$L$10110,0),MATCH(M$5,'Bin Analysis'!$C$2:$S$2,0))," ")))</f>
        <v xml:space="preserve"> </v>
      </c>
      <c r="N317" s="70" t="str">
        <f>IF($L317=" "," ",(IF($M317=FALSE," ",(IF($M317&gt;0,INDEX('Bin Analysis'!$C$3:$S$10110,MATCH($L317,'Bin Analysis'!$L$3:$L$10110,0),MATCH(N$5,'Bin Analysis'!$C$2:$S$2,0))," ")))))</f>
        <v xml:space="preserve"> </v>
      </c>
      <c r="O317" s="70" t="str">
        <f>IF($L317=" "," ",(IF($M317=FALSE," ",(IF($M317&gt;0,INDEX('Bin Analysis'!$C$3:$S$10110,MATCH($L317,'Bin Analysis'!$L$3:$L$10110,0),MATCH(O$5,'Bin Analysis'!$C$2:$S$2,0))," ")))))</f>
        <v xml:space="preserve"> </v>
      </c>
      <c r="P317" s="70" t="str">
        <f>IF($L317=" "," ",(IF($M317=FALSE," ",(IF($M317&gt;0,INDEX('Bin Analysis'!$C$3:$S$10110,MATCH($L317,'Bin Analysis'!$L$3:$L$10110,0),MATCH(P$5,'Bin Analysis'!$C$2:$S$2,0))," ")))))</f>
        <v xml:space="preserve"> </v>
      </c>
      <c r="Q317" s="70" t="str">
        <f>IF($L317=" "," ",(IF($M317=FALSE," ",(IF($M317&gt;0,INDEX('Bin Analysis'!$C$3:$S$10110,MATCH($L317,'Bin Analysis'!$L$3:$L$10110,0),MATCH(Q$5,'Bin Analysis'!$C$2:$S$2,0))," ")))))</f>
        <v xml:space="preserve"> </v>
      </c>
      <c r="R317" s="70" t="str">
        <f>IF($L317=" "," ",(IF($M317=FALSE," ",(IF($M317&gt;0,INDEX('Bin Analysis'!$C$3:$S$10110,MATCH($L317,'Bin Analysis'!$L$3:$L$10110,0),MATCH(R$5,'Bin Analysis'!$C$2:$S$2,0))," ")))))</f>
        <v xml:space="preserve"> </v>
      </c>
      <c r="S317" s="70" t="str">
        <f>IF($L317=" "," ",(IF($M317=FALSE," ",(IF($M317&gt;0,INDEX('Bin Analysis'!$C$3:$S$10110,MATCH($L317,'Bin Analysis'!$L$3:$L$10110,0),MATCH(S$5,'Bin Analysis'!$C$2:$S$2,0))," ")))))</f>
        <v xml:space="preserve"> </v>
      </c>
      <c r="T317" s="70" t="str">
        <f>Assignments!K316</f>
        <v/>
      </c>
      <c r="U317" s="70" t="str">
        <f>Assignments!L316</f>
        <v/>
      </c>
      <c r="V317" s="76" t="str">
        <f>Assignments!V316</f>
        <v/>
      </c>
    </row>
    <row r="318" spans="2:22" x14ac:dyDescent="0.55000000000000004">
      <c r="B318" s="6"/>
      <c r="E318" s="7"/>
      <c r="G318" s="40" t="str">
        <f>IFERROR('Data Transformation'!M316," ")</f>
        <v xml:space="preserve"> </v>
      </c>
      <c r="L318" s="68" t="str">
        <f t="shared" si="5"/>
        <v xml:space="preserve"> </v>
      </c>
      <c r="M318" s="69" t="str">
        <f>IF(L318=" "," ",(IF($L318&gt;0,INDEX('Bin Analysis'!$C$3:$S$10110,MATCH($L318,'Bin Analysis'!$L$3:$L$10110,0),MATCH(M$5,'Bin Analysis'!$C$2:$S$2,0))," ")))</f>
        <v xml:space="preserve"> </v>
      </c>
      <c r="N318" s="70" t="str">
        <f>IF($L318=" "," ",(IF($M318=FALSE," ",(IF($M318&gt;0,INDEX('Bin Analysis'!$C$3:$S$10110,MATCH($L318,'Bin Analysis'!$L$3:$L$10110,0),MATCH(N$5,'Bin Analysis'!$C$2:$S$2,0))," ")))))</f>
        <v xml:space="preserve"> </v>
      </c>
      <c r="O318" s="70" t="str">
        <f>IF($L318=" "," ",(IF($M318=FALSE," ",(IF($M318&gt;0,INDEX('Bin Analysis'!$C$3:$S$10110,MATCH($L318,'Bin Analysis'!$L$3:$L$10110,0),MATCH(O$5,'Bin Analysis'!$C$2:$S$2,0))," ")))))</f>
        <v xml:space="preserve"> </v>
      </c>
      <c r="P318" s="70" t="str">
        <f>IF($L318=" "," ",(IF($M318=FALSE," ",(IF($M318&gt;0,INDEX('Bin Analysis'!$C$3:$S$10110,MATCH($L318,'Bin Analysis'!$L$3:$L$10110,0),MATCH(P$5,'Bin Analysis'!$C$2:$S$2,0))," ")))))</f>
        <v xml:space="preserve"> </v>
      </c>
      <c r="Q318" s="70" t="str">
        <f>IF($L318=" "," ",(IF($M318=FALSE," ",(IF($M318&gt;0,INDEX('Bin Analysis'!$C$3:$S$10110,MATCH($L318,'Bin Analysis'!$L$3:$L$10110,0),MATCH(Q$5,'Bin Analysis'!$C$2:$S$2,0))," ")))))</f>
        <v xml:space="preserve"> </v>
      </c>
      <c r="R318" s="70" t="str">
        <f>IF($L318=" "," ",(IF($M318=FALSE," ",(IF($M318&gt;0,INDEX('Bin Analysis'!$C$3:$S$10110,MATCH($L318,'Bin Analysis'!$L$3:$L$10110,0),MATCH(R$5,'Bin Analysis'!$C$2:$S$2,0))," ")))))</f>
        <v xml:space="preserve"> </v>
      </c>
      <c r="S318" s="70" t="str">
        <f>IF($L318=" "," ",(IF($M318=FALSE," ",(IF($M318&gt;0,INDEX('Bin Analysis'!$C$3:$S$10110,MATCH($L318,'Bin Analysis'!$L$3:$L$10110,0),MATCH(S$5,'Bin Analysis'!$C$2:$S$2,0))," ")))))</f>
        <v xml:space="preserve"> </v>
      </c>
      <c r="T318" s="70" t="str">
        <f>Assignments!K317</f>
        <v/>
      </c>
      <c r="U318" s="70" t="str">
        <f>Assignments!L317</f>
        <v/>
      </c>
      <c r="V318" s="76" t="str">
        <f>Assignments!V317</f>
        <v/>
      </c>
    </row>
    <row r="319" spans="2:22" x14ac:dyDescent="0.55000000000000004">
      <c r="B319" s="6"/>
      <c r="E319" s="7"/>
      <c r="G319" s="40" t="str">
        <f>IFERROR('Data Transformation'!M317," ")</f>
        <v xml:space="preserve"> </v>
      </c>
      <c r="L319" s="68" t="str">
        <f t="shared" si="5"/>
        <v xml:space="preserve"> </v>
      </c>
      <c r="M319" s="69" t="str">
        <f>IF(L319=" "," ",(IF($L319&gt;0,INDEX('Bin Analysis'!$C$3:$S$10110,MATCH($L319,'Bin Analysis'!$L$3:$L$10110,0),MATCH(M$5,'Bin Analysis'!$C$2:$S$2,0))," ")))</f>
        <v xml:space="preserve"> </v>
      </c>
      <c r="N319" s="70" t="str">
        <f>IF($L319=" "," ",(IF($M319=FALSE," ",(IF($M319&gt;0,INDEX('Bin Analysis'!$C$3:$S$10110,MATCH($L319,'Bin Analysis'!$L$3:$L$10110,0),MATCH(N$5,'Bin Analysis'!$C$2:$S$2,0))," ")))))</f>
        <v xml:space="preserve"> </v>
      </c>
      <c r="O319" s="70" t="str">
        <f>IF($L319=" "," ",(IF($M319=FALSE," ",(IF($M319&gt;0,INDEX('Bin Analysis'!$C$3:$S$10110,MATCH($L319,'Bin Analysis'!$L$3:$L$10110,0),MATCH(O$5,'Bin Analysis'!$C$2:$S$2,0))," ")))))</f>
        <v xml:space="preserve"> </v>
      </c>
      <c r="P319" s="70" t="str">
        <f>IF($L319=" "," ",(IF($M319=FALSE," ",(IF($M319&gt;0,INDEX('Bin Analysis'!$C$3:$S$10110,MATCH($L319,'Bin Analysis'!$L$3:$L$10110,0),MATCH(P$5,'Bin Analysis'!$C$2:$S$2,0))," ")))))</f>
        <v xml:space="preserve"> </v>
      </c>
      <c r="Q319" s="70" t="str">
        <f>IF($L319=" "," ",(IF($M319=FALSE," ",(IF($M319&gt;0,INDEX('Bin Analysis'!$C$3:$S$10110,MATCH($L319,'Bin Analysis'!$L$3:$L$10110,0),MATCH(Q$5,'Bin Analysis'!$C$2:$S$2,0))," ")))))</f>
        <v xml:space="preserve"> </v>
      </c>
      <c r="R319" s="70" t="str">
        <f>IF($L319=" "," ",(IF($M319=FALSE," ",(IF($M319&gt;0,INDEX('Bin Analysis'!$C$3:$S$10110,MATCH($L319,'Bin Analysis'!$L$3:$L$10110,0),MATCH(R$5,'Bin Analysis'!$C$2:$S$2,0))," ")))))</f>
        <v xml:space="preserve"> </v>
      </c>
      <c r="S319" s="70" t="str">
        <f>IF($L319=" "," ",(IF($M319=FALSE," ",(IF($M319&gt;0,INDEX('Bin Analysis'!$C$3:$S$10110,MATCH($L319,'Bin Analysis'!$L$3:$L$10110,0),MATCH(S$5,'Bin Analysis'!$C$2:$S$2,0))," ")))))</f>
        <v xml:space="preserve"> </v>
      </c>
      <c r="T319" s="70" t="str">
        <f>Assignments!K318</f>
        <v/>
      </c>
      <c r="U319" s="70" t="str">
        <f>Assignments!L318</f>
        <v/>
      </c>
      <c r="V319" s="76" t="str">
        <f>Assignments!V318</f>
        <v/>
      </c>
    </row>
    <row r="320" spans="2:22" x14ac:dyDescent="0.55000000000000004">
      <c r="B320" s="6"/>
      <c r="E320" s="7"/>
      <c r="G320" s="40" t="str">
        <f>IFERROR('Data Transformation'!M318," ")</f>
        <v xml:space="preserve"> </v>
      </c>
      <c r="L320" s="68" t="str">
        <f t="shared" si="5"/>
        <v xml:space="preserve"> </v>
      </c>
      <c r="M320" s="69" t="str">
        <f>IF(L320=" "," ",(IF($L320&gt;0,INDEX('Bin Analysis'!$C$3:$S$10110,MATCH($L320,'Bin Analysis'!$L$3:$L$10110,0),MATCH(M$5,'Bin Analysis'!$C$2:$S$2,0))," ")))</f>
        <v xml:space="preserve"> </v>
      </c>
      <c r="N320" s="70" t="str">
        <f>IF($L320=" "," ",(IF($M320=FALSE," ",(IF($M320&gt;0,INDEX('Bin Analysis'!$C$3:$S$10110,MATCH($L320,'Bin Analysis'!$L$3:$L$10110,0),MATCH(N$5,'Bin Analysis'!$C$2:$S$2,0))," ")))))</f>
        <v xml:space="preserve"> </v>
      </c>
      <c r="O320" s="70" t="str">
        <f>IF($L320=" "," ",(IF($M320=FALSE," ",(IF($M320&gt;0,INDEX('Bin Analysis'!$C$3:$S$10110,MATCH($L320,'Bin Analysis'!$L$3:$L$10110,0),MATCH(O$5,'Bin Analysis'!$C$2:$S$2,0))," ")))))</f>
        <v xml:space="preserve"> </v>
      </c>
      <c r="P320" s="70" t="str">
        <f>IF($L320=" "," ",(IF($M320=FALSE," ",(IF($M320&gt;0,INDEX('Bin Analysis'!$C$3:$S$10110,MATCH($L320,'Bin Analysis'!$L$3:$L$10110,0),MATCH(P$5,'Bin Analysis'!$C$2:$S$2,0))," ")))))</f>
        <v xml:space="preserve"> </v>
      </c>
      <c r="Q320" s="70" t="str">
        <f>IF($L320=" "," ",(IF($M320=FALSE," ",(IF($M320&gt;0,INDEX('Bin Analysis'!$C$3:$S$10110,MATCH($L320,'Bin Analysis'!$L$3:$L$10110,0),MATCH(Q$5,'Bin Analysis'!$C$2:$S$2,0))," ")))))</f>
        <v xml:space="preserve"> </v>
      </c>
      <c r="R320" s="70" t="str">
        <f>IF($L320=" "," ",(IF($M320=FALSE," ",(IF($M320&gt;0,INDEX('Bin Analysis'!$C$3:$S$10110,MATCH($L320,'Bin Analysis'!$L$3:$L$10110,0),MATCH(R$5,'Bin Analysis'!$C$2:$S$2,0))," ")))))</f>
        <v xml:space="preserve"> </v>
      </c>
      <c r="S320" s="70" t="str">
        <f>IF($L320=" "," ",(IF($M320=FALSE," ",(IF($M320&gt;0,INDEX('Bin Analysis'!$C$3:$S$10110,MATCH($L320,'Bin Analysis'!$L$3:$L$10110,0),MATCH(S$5,'Bin Analysis'!$C$2:$S$2,0))," ")))))</f>
        <v xml:space="preserve"> </v>
      </c>
      <c r="T320" s="70" t="str">
        <f>Assignments!K319</f>
        <v/>
      </c>
      <c r="U320" s="70" t="str">
        <f>Assignments!L319</f>
        <v/>
      </c>
      <c r="V320" s="76" t="str">
        <f>Assignments!V319</f>
        <v/>
      </c>
    </row>
    <row r="321" spans="2:22" x14ac:dyDescent="0.55000000000000004">
      <c r="B321" s="6"/>
      <c r="E321" s="7"/>
      <c r="G321" s="40" t="str">
        <f>IFERROR('Data Transformation'!M319," ")</f>
        <v xml:space="preserve"> </v>
      </c>
      <c r="L321" s="68" t="str">
        <f t="shared" si="5"/>
        <v xml:space="preserve"> </v>
      </c>
      <c r="M321" s="69" t="str">
        <f>IF(L321=" "," ",(IF($L321&gt;0,INDEX('Bin Analysis'!$C$3:$S$10110,MATCH($L321,'Bin Analysis'!$L$3:$L$10110,0),MATCH(M$5,'Bin Analysis'!$C$2:$S$2,0))," ")))</f>
        <v xml:space="preserve"> </v>
      </c>
      <c r="N321" s="70" t="str">
        <f>IF($L321=" "," ",(IF($M321=FALSE," ",(IF($M321&gt;0,INDEX('Bin Analysis'!$C$3:$S$10110,MATCH($L321,'Bin Analysis'!$L$3:$L$10110,0),MATCH(N$5,'Bin Analysis'!$C$2:$S$2,0))," ")))))</f>
        <v xml:space="preserve"> </v>
      </c>
      <c r="O321" s="70" t="str">
        <f>IF($L321=" "," ",(IF($M321=FALSE," ",(IF($M321&gt;0,INDEX('Bin Analysis'!$C$3:$S$10110,MATCH($L321,'Bin Analysis'!$L$3:$L$10110,0),MATCH(O$5,'Bin Analysis'!$C$2:$S$2,0))," ")))))</f>
        <v xml:space="preserve"> </v>
      </c>
      <c r="P321" s="70" t="str">
        <f>IF($L321=" "," ",(IF($M321=FALSE," ",(IF($M321&gt;0,INDEX('Bin Analysis'!$C$3:$S$10110,MATCH($L321,'Bin Analysis'!$L$3:$L$10110,0),MATCH(P$5,'Bin Analysis'!$C$2:$S$2,0))," ")))))</f>
        <v xml:space="preserve"> </v>
      </c>
      <c r="Q321" s="70" t="str">
        <f>IF($L321=" "," ",(IF($M321=FALSE," ",(IF($M321&gt;0,INDEX('Bin Analysis'!$C$3:$S$10110,MATCH($L321,'Bin Analysis'!$L$3:$L$10110,0),MATCH(Q$5,'Bin Analysis'!$C$2:$S$2,0))," ")))))</f>
        <v xml:space="preserve"> </v>
      </c>
      <c r="R321" s="70" t="str">
        <f>IF($L321=" "," ",(IF($M321=FALSE," ",(IF($M321&gt;0,INDEX('Bin Analysis'!$C$3:$S$10110,MATCH($L321,'Bin Analysis'!$L$3:$L$10110,0),MATCH(R$5,'Bin Analysis'!$C$2:$S$2,0))," ")))))</f>
        <v xml:space="preserve"> </v>
      </c>
      <c r="S321" s="70" t="str">
        <f>IF($L321=" "," ",(IF($M321=FALSE," ",(IF($M321&gt;0,INDEX('Bin Analysis'!$C$3:$S$10110,MATCH($L321,'Bin Analysis'!$L$3:$L$10110,0),MATCH(S$5,'Bin Analysis'!$C$2:$S$2,0))," ")))))</f>
        <v xml:space="preserve"> </v>
      </c>
      <c r="T321" s="70" t="str">
        <f>Assignments!K320</f>
        <v/>
      </c>
      <c r="U321" s="70" t="str">
        <f>Assignments!L320</f>
        <v/>
      </c>
      <c r="V321" s="76" t="str">
        <f>Assignments!V320</f>
        <v/>
      </c>
    </row>
    <row r="322" spans="2:22" x14ac:dyDescent="0.55000000000000004">
      <c r="B322" s="6"/>
      <c r="E322" s="7"/>
      <c r="G322" s="40" t="str">
        <f>IFERROR('Data Transformation'!M320," ")</f>
        <v xml:space="preserve"> </v>
      </c>
      <c r="L322" s="68" t="str">
        <f t="shared" si="5"/>
        <v xml:space="preserve"> </v>
      </c>
      <c r="M322" s="69" t="str">
        <f>IF(L322=" "," ",(IF($L322&gt;0,INDEX('Bin Analysis'!$C$3:$S$10110,MATCH($L322,'Bin Analysis'!$L$3:$L$10110,0),MATCH(M$5,'Bin Analysis'!$C$2:$S$2,0))," ")))</f>
        <v xml:space="preserve"> </v>
      </c>
      <c r="N322" s="70" t="str">
        <f>IF($L322=" "," ",(IF($M322=FALSE," ",(IF($M322&gt;0,INDEX('Bin Analysis'!$C$3:$S$10110,MATCH($L322,'Bin Analysis'!$L$3:$L$10110,0),MATCH(N$5,'Bin Analysis'!$C$2:$S$2,0))," ")))))</f>
        <v xml:space="preserve"> </v>
      </c>
      <c r="O322" s="70" t="str">
        <f>IF($L322=" "," ",(IF($M322=FALSE," ",(IF($M322&gt;0,INDEX('Bin Analysis'!$C$3:$S$10110,MATCH($L322,'Bin Analysis'!$L$3:$L$10110,0),MATCH(O$5,'Bin Analysis'!$C$2:$S$2,0))," ")))))</f>
        <v xml:space="preserve"> </v>
      </c>
      <c r="P322" s="70" t="str">
        <f>IF($L322=" "," ",(IF($M322=FALSE," ",(IF($M322&gt;0,INDEX('Bin Analysis'!$C$3:$S$10110,MATCH($L322,'Bin Analysis'!$L$3:$L$10110,0),MATCH(P$5,'Bin Analysis'!$C$2:$S$2,0))," ")))))</f>
        <v xml:space="preserve"> </v>
      </c>
      <c r="Q322" s="70" t="str">
        <f>IF($L322=" "," ",(IF($M322=FALSE," ",(IF($M322&gt;0,INDEX('Bin Analysis'!$C$3:$S$10110,MATCH($L322,'Bin Analysis'!$L$3:$L$10110,0),MATCH(Q$5,'Bin Analysis'!$C$2:$S$2,0))," ")))))</f>
        <v xml:space="preserve"> </v>
      </c>
      <c r="R322" s="70" t="str">
        <f>IF($L322=" "," ",(IF($M322=FALSE," ",(IF($M322&gt;0,INDEX('Bin Analysis'!$C$3:$S$10110,MATCH($L322,'Bin Analysis'!$L$3:$L$10110,0),MATCH(R$5,'Bin Analysis'!$C$2:$S$2,0))," ")))))</f>
        <v xml:space="preserve"> </v>
      </c>
      <c r="S322" s="70" t="str">
        <f>IF($L322=" "," ",(IF($M322=FALSE," ",(IF($M322&gt;0,INDEX('Bin Analysis'!$C$3:$S$10110,MATCH($L322,'Bin Analysis'!$L$3:$L$10110,0),MATCH(S$5,'Bin Analysis'!$C$2:$S$2,0))," ")))))</f>
        <v xml:space="preserve"> </v>
      </c>
      <c r="T322" s="70" t="str">
        <f>Assignments!K321</f>
        <v/>
      </c>
      <c r="U322" s="70" t="str">
        <f>Assignments!L321</f>
        <v/>
      </c>
      <c r="V322" s="76" t="str">
        <f>Assignments!V321</f>
        <v/>
      </c>
    </row>
    <row r="323" spans="2:22" x14ac:dyDescent="0.55000000000000004">
      <c r="B323" s="6"/>
      <c r="E323" s="7"/>
      <c r="G323" s="40" t="str">
        <f>IFERROR('Data Transformation'!M321," ")</f>
        <v xml:space="preserve"> </v>
      </c>
      <c r="L323" s="68" t="str">
        <f t="shared" si="5"/>
        <v xml:space="preserve"> </v>
      </c>
      <c r="M323" s="69" t="str">
        <f>IF(L323=" "," ",(IF($L323&gt;0,INDEX('Bin Analysis'!$C$3:$S$10110,MATCH($L323,'Bin Analysis'!$L$3:$L$10110,0),MATCH(M$5,'Bin Analysis'!$C$2:$S$2,0))," ")))</f>
        <v xml:space="preserve"> </v>
      </c>
      <c r="N323" s="70" t="str">
        <f>IF($L323=" "," ",(IF($M323=FALSE," ",(IF($M323&gt;0,INDEX('Bin Analysis'!$C$3:$S$10110,MATCH($L323,'Bin Analysis'!$L$3:$L$10110,0),MATCH(N$5,'Bin Analysis'!$C$2:$S$2,0))," ")))))</f>
        <v xml:space="preserve"> </v>
      </c>
      <c r="O323" s="70" t="str">
        <f>IF($L323=" "," ",(IF($M323=FALSE," ",(IF($M323&gt;0,INDEX('Bin Analysis'!$C$3:$S$10110,MATCH($L323,'Bin Analysis'!$L$3:$L$10110,0),MATCH(O$5,'Bin Analysis'!$C$2:$S$2,0))," ")))))</f>
        <v xml:space="preserve"> </v>
      </c>
      <c r="P323" s="70" t="str">
        <f>IF($L323=" "," ",(IF($M323=FALSE," ",(IF($M323&gt;0,INDEX('Bin Analysis'!$C$3:$S$10110,MATCH($L323,'Bin Analysis'!$L$3:$L$10110,0),MATCH(P$5,'Bin Analysis'!$C$2:$S$2,0))," ")))))</f>
        <v xml:space="preserve"> </v>
      </c>
      <c r="Q323" s="70" t="str">
        <f>IF($L323=" "," ",(IF($M323=FALSE," ",(IF($M323&gt;0,INDEX('Bin Analysis'!$C$3:$S$10110,MATCH($L323,'Bin Analysis'!$L$3:$L$10110,0),MATCH(Q$5,'Bin Analysis'!$C$2:$S$2,0))," ")))))</f>
        <v xml:space="preserve"> </v>
      </c>
      <c r="R323" s="70" t="str">
        <f>IF($L323=" "," ",(IF($M323=FALSE," ",(IF($M323&gt;0,INDEX('Bin Analysis'!$C$3:$S$10110,MATCH($L323,'Bin Analysis'!$L$3:$L$10110,0),MATCH(R$5,'Bin Analysis'!$C$2:$S$2,0))," ")))))</f>
        <v xml:space="preserve"> </v>
      </c>
      <c r="S323" s="70" t="str">
        <f>IF($L323=" "," ",(IF($M323=FALSE," ",(IF($M323&gt;0,INDEX('Bin Analysis'!$C$3:$S$10110,MATCH($L323,'Bin Analysis'!$L$3:$L$10110,0),MATCH(S$5,'Bin Analysis'!$C$2:$S$2,0))," ")))))</f>
        <v xml:space="preserve"> </v>
      </c>
      <c r="T323" s="70" t="str">
        <f>Assignments!K322</f>
        <v/>
      </c>
      <c r="U323" s="70" t="str">
        <f>Assignments!L322</f>
        <v/>
      </c>
      <c r="V323" s="76" t="str">
        <f>Assignments!V322</f>
        <v/>
      </c>
    </row>
    <row r="324" spans="2:22" x14ac:dyDescent="0.55000000000000004">
      <c r="B324" s="6"/>
      <c r="E324" s="7"/>
      <c r="G324" s="40" t="str">
        <f>IFERROR('Data Transformation'!M322," ")</f>
        <v xml:space="preserve"> </v>
      </c>
      <c r="L324" s="68" t="str">
        <f t="shared" si="5"/>
        <v xml:space="preserve"> </v>
      </c>
      <c r="M324" s="69" t="str">
        <f>IF(L324=" "," ",(IF($L324&gt;0,INDEX('Bin Analysis'!$C$3:$S$10110,MATCH($L324,'Bin Analysis'!$L$3:$L$10110,0),MATCH(M$5,'Bin Analysis'!$C$2:$S$2,0))," ")))</f>
        <v xml:space="preserve"> </v>
      </c>
      <c r="N324" s="70" t="str">
        <f>IF($L324=" "," ",(IF($M324=FALSE," ",(IF($M324&gt;0,INDEX('Bin Analysis'!$C$3:$S$10110,MATCH($L324,'Bin Analysis'!$L$3:$L$10110,0),MATCH(N$5,'Bin Analysis'!$C$2:$S$2,0))," ")))))</f>
        <v xml:space="preserve"> </v>
      </c>
      <c r="O324" s="70" t="str">
        <f>IF($L324=" "," ",(IF($M324=FALSE," ",(IF($M324&gt;0,INDEX('Bin Analysis'!$C$3:$S$10110,MATCH($L324,'Bin Analysis'!$L$3:$L$10110,0),MATCH(O$5,'Bin Analysis'!$C$2:$S$2,0))," ")))))</f>
        <v xml:space="preserve"> </v>
      </c>
      <c r="P324" s="70" t="str">
        <f>IF($L324=" "," ",(IF($M324=FALSE," ",(IF($M324&gt;0,INDEX('Bin Analysis'!$C$3:$S$10110,MATCH($L324,'Bin Analysis'!$L$3:$L$10110,0),MATCH(P$5,'Bin Analysis'!$C$2:$S$2,0))," ")))))</f>
        <v xml:space="preserve"> </v>
      </c>
      <c r="Q324" s="70" t="str">
        <f>IF($L324=" "," ",(IF($M324=FALSE," ",(IF($M324&gt;0,INDEX('Bin Analysis'!$C$3:$S$10110,MATCH($L324,'Bin Analysis'!$L$3:$L$10110,0),MATCH(Q$5,'Bin Analysis'!$C$2:$S$2,0))," ")))))</f>
        <v xml:space="preserve"> </v>
      </c>
      <c r="R324" s="70" t="str">
        <f>IF($L324=" "," ",(IF($M324=FALSE," ",(IF($M324&gt;0,INDEX('Bin Analysis'!$C$3:$S$10110,MATCH($L324,'Bin Analysis'!$L$3:$L$10110,0),MATCH(R$5,'Bin Analysis'!$C$2:$S$2,0))," ")))))</f>
        <v xml:space="preserve"> </v>
      </c>
      <c r="S324" s="70" t="str">
        <f>IF($L324=" "," ",(IF($M324=FALSE," ",(IF($M324&gt;0,INDEX('Bin Analysis'!$C$3:$S$10110,MATCH($L324,'Bin Analysis'!$L$3:$L$10110,0),MATCH(S$5,'Bin Analysis'!$C$2:$S$2,0))," ")))))</f>
        <v xml:space="preserve"> </v>
      </c>
      <c r="T324" s="70" t="str">
        <f>Assignments!K323</f>
        <v/>
      </c>
      <c r="U324" s="70" t="str">
        <f>Assignments!L323</f>
        <v/>
      </c>
      <c r="V324" s="76" t="str">
        <f>Assignments!V323</f>
        <v/>
      </c>
    </row>
    <row r="325" spans="2:22" x14ac:dyDescent="0.55000000000000004">
      <c r="B325" s="6"/>
      <c r="E325" s="7"/>
      <c r="G325" s="40" t="str">
        <f>IFERROR('Data Transformation'!M323," ")</f>
        <v xml:space="preserve"> </v>
      </c>
      <c r="L325" s="68" t="str">
        <f t="shared" si="5"/>
        <v xml:space="preserve"> </v>
      </c>
      <c r="M325" s="69" t="str">
        <f>IF(L325=" "," ",(IF($L325&gt;0,INDEX('Bin Analysis'!$C$3:$S$10110,MATCH($L325,'Bin Analysis'!$L$3:$L$10110,0),MATCH(M$5,'Bin Analysis'!$C$2:$S$2,0))," ")))</f>
        <v xml:space="preserve"> </v>
      </c>
      <c r="N325" s="70" t="str">
        <f>IF($L325=" "," ",(IF($M325=FALSE," ",(IF($M325&gt;0,INDEX('Bin Analysis'!$C$3:$S$10110,MATCH($L325,'Bin Analysis'!$L$3:$L$10110,0),MATCH(N$5,'Bin Analysis'!$C$2:$S$2,0))," ")))))</f>
        <v xml:space="preserve"> </v>
      </c>
      <c r="O325" s="70" t="str">
        <f>IF($L325=" "," ",(IF($M325=FALSE," ",(IF($M325&gt;0,INDEX('Bin Analysis'!$C$3:$S$10110,MATCH($L325,'Bin Analysis'!$L$3:$L$10110,0),MATCH(O$5,'Bin Analysis'!$C$2:$S$2,0))," ")))))</f>
        <v xml:space="preserve"> </v>
      </c>
      <c r="P325" s="70" t="str">
        <f>IF($L325=" "," ",(IF($M325=FALSE," ",(IF($M325&gt;0,INDEX('Bin Analysis'!$C$3:$S$10110,MATCH($L325,'Bin Analysis'!$L$3:$L$10110,0),MATCH(P$5,'Bin Analysis'!$C$2:$S$2,0))," ")))))</f>
        <v xml:space="preserve"> </v>
      </c>
      <c r="Q325" s="70" t="str">
        <f>IF($L325=" "," ",(IF($M325=FALSE," ",(IF($M325&gt;0,INDEX('Bin Analysis'!$C$3:$S$10110,MATCH($L325,'Bin Analysis'!$L$3:$L$10110,0),MATCH(Q$5,'Bin Analysis'!$C$2:$S$2,0))," ")))))</f>
        <v xml:space="preserve"> </v>
      </c>
      <c r="R325" s="70" t="str">
        <f>IF($L325=" "," ",(IF($M325=FALSE," ",(IF($M325&gt;0,INDEX('Bin Analysis'!$C$3:$S$10110,MATCH($L325,'Bin Analysis'!$L$3:$L$10110,0),MATCH(R$5,'Bin Analysis'!$C$2:$S$2,0))," ")))))</f>
        <v xml:space="preserve"> </v>
      </c>
      <c r="S325" s="70" t="str">
        <f>IF($L325=" "," ",(IF($M325=FALSE," ",(IF($M325&gt;0,INDEX('Bin Analysis'!$C$3:$S$10110,MATCH($L325,'Bin Analysis'!$L$3:$L$10110,0),MATCH(S$5,'Bin Analysis'!$C$2:$S$2,0))," ")))))</f>
        <v xml:space="preserve"> </v>
      </c>
      <c r="T325" s="70" t="str">
        <f>Assignments!K324</f>
        <v/>
      </c>
      <c r="U325" s="70" t="str">
        <f>Assignments!L324</f>
        <v/>
      </c>
      <c r="V325" s="76" t="str">
        <f>Assignments!V324</f>
        <v/>
      </c>
    </row>
    <row r="326" spans="2:22" x14ac:dyDescent="0.55000000000000004">
      <c r="B326" s="6"/>
      <c r="E326" s="7"/>
      <c r="G326" s="40" t="str">
        <f>IFERROR('Data Transformation'!M324," ")</f>
        <v xml:space="preserve"> </v>
      </c>
      <c r="L326" s="68" t="str">
        <f t="shared" si="5"/>
        <v xml:space="preserve"> </v>
      </c>
      <c r="M326" s="69" t="str">
        <f>IF(L326=" "," ",(IF($L326&gt;0,INDEX('Bin Analysis'!$C$3:$S$10110,MATCH($L326,'Bin Analysis'!$L$3:$L$10110,0),MATCH(M$5,'Bin Analysis'!$C$2:$S$2,0))," ")))</f>
        <v xml:space="preserve"> </v>
      </c>
      <c r="N326" s="70" t="str">
        <f>IF($L326=" "," ",(IF($M326=FALSE," ",(IF($M326&gt;0,INDEX('Bin Analysis'!$C$3:$S$10110,MATCH($L326,'Bin Analysis'!$L$3:$L$10110,0),MATCH(N$5,'Bin Analysis'!$C$2:$S$2,0))," ")))))</f>
        <v xml:space="preserve"> </v>
      </c>
      <c r="O326" s="70" t="str">
        <f>IF($L326=" "," ",(IF($M326=FALSE," ",(IF($M326&gt;0,INDEX('Bin Analysis'!$C$3:$S$10110,MATCH($L326,'Bin Analysis'!$L$3:$L$10110,0),MATCH(O$5,'Bin Analysis'!$C$2:$S$2,0))," ")))))</f>
        <v xml:space="preserve"> </v>
      </c>
      <c r="P326" s="70" t="str">
        <f>IF($L326=" "," ",(IF($M326=FALSE," ",(IF($M326&gt;0,INDEX('Bin Analysis'!$C$3:$S$10110,MATCH($L326,'Bin Analysis'!$L$3:$L$10110,0),MATCH(P$5,'Bin Analysis'!$C$2:$S$2,0))," ")))))</f>
        <v xml:space="preserve"> </v>
      </c>
      <c r="Q326" s="70" t="str">
        <f>IF($L326=" "," ",(IF($M326=FALSE," ",(IF($M326&gt;0,INDEX('Bin Analysis'!$C$3:$S$10110,MATCH($L326,'Bin Analysis'!$L$3:$L$10110,0),MATCH(Q$5,'Bin Analysis'!$C$2:$S$2,0))," ")))))</f>
        <v xml:space="preserve"> </v>
      </c>
      <c r="R326" s="70" t="str">
        <f>IF($L326=" "," ",(IF($M326=FALSE," ",(IF($M326&gt;0,INDEX('Bin Analysis'!$C$3:$S$10110,MATCH($L326,'Bin Analysis'!$L$3:$L$10110,0),MATCH(R$5,'Bin Analysis'!$C$2:$S$2,0))," ")))))</f>
        <v xml:space="preserve"> </v>
      </c>
      <c r="S326" s="70" t="str">
        <f>IF($L326=" "," ",(IF($M326=FALSE," ",(IF($M326&gt;0,INDEX('Bin Analysis'!$C$3:$S$10110,MATCH($L326,'Bin Analysis'!$L$3:$L$10110,0),MATCH(S$5,'Bin Analysis'!$C$2:$S$2,0))," ")))))</f>
        <v xml:space="preserve"> </v>
      </c>
      <c r="T326" s="70" t="str">
        <f>Assignments!K325</f>
        <v/>
      </c>
      <c r="U326" s="70" t="str">
        <f>Assignments!L325</f>
        <v/>
      </c>
      <c r="V326" s="76" t="str">
        <f>Assignments!V325</f>
        <v/>
      </c>
    </row>
    <row r="327" spans="2:22" x14ac:dyDescent="0.55000000000000004">
      <c r="B327" s="6"/>
      <c r="E327" s="7"/>
      <c r="G327" s="40" t="str">
        <f>IFERROR('Data Transformation'!M325," ")</f>
        <v xml:space="preserve"> </v>
      </c>
      <c r="L327" s="68" t="str">
        <f t="shared" ref="L327:L356" si="6">$G328</f>
        <v xml:space="preserve"> </v>
      </c>
      <c r="M327" s="69" t="str">
        <f>IF(L327=" "," ",(IF($L327&gt;0,INDEX('Bin Analysis'!$C$3:$S$10110,MATCH($L327,'Bin Analysis'!$L$3:$L$10110,0),MATCH(M$5,'Bin Analysis'!$C$2:$S$2,0))," ")))</f>
        <v xml:space="preserve"> </v>
      </c>
      <c r="N327" s="70" t="str">
        <f>IF($L327=" "," ",(IF($M327=FALSE," ",(IF($M327&gt;0,INDEX('Bin Analysis'!$C$3:$S$10110,MATCH($L327,'Bin Analysis'!$L$3:$L$10110,0),MATCH(N$5,'Bin Analysis'!$C$2:$S$2,0))," ")))))</f>
        <v xml:space="preserve"> </v>
      </c>
      <c r="O327" s="70" t="str">
        <f>IF($L327=" "," ",(IF($M327=FALSE," ",(IF($M327&gt;0,INDEX('Bin Analysis'!$C$3:$S$10110,MATCH($L327,'Bin Analysis'!$L$3:$L$10110,0),MATCH(O$5,'Bin Analysis'!$C$2:$S$2,0))," ")))))</f>
        <v xml:space="preserve"> </v>
      </c>
      <c r="P327" s="70" t="str">
        <f>IF($L327=" "," ",(IF($M327=FALSE," ",(IF($M327&gt;0,INDEX('Bin Analysis'!$C$3:$S$10110,MATCH($L327,'Bin Analysis'!$L$3:$L$10110,0),MATCH(P$5,'Bin Analysis'!$C$2:$S$2,0))," ")))))</f>
        <v xml:space="preserve"> </v>
      </c>
      <c r="Q327" s="70" t="str">
        <f>IF($L327=" "," ",(IF($M327=FALSE," ",(IF($M327&gt;0,INDEX('Bin Analysis'!$C$3:$S$10110,MATCH($L327,'Bin Analysis'!$L$3:$L$10110,0),MATCH(Q$5,'Bin Analysis'!$C$2:$S$2,0))," ")))))</f>
        <v xml:space="preserve"> </v>
      </c>
      <c r="R327" s="70" t="str">
        <f>IF($L327=" "," ",(IF($M327=FALSE," ",(IF($M327&gt;0,INDEX('Bin Analysis'!$C$3:$S$10110,MATCH($L327,'Bin Analysis'!$L$3:$L$10110,0),MATCH(R$5,'Bin Analysis'!$C$2:$S$2,0))," ")))))</f>
        <v xml:space="preserve"> </v>
      </c>
      <c r="S327" s="70" t="str">
        <f>IF($L327=" "," ",(IF($M327=FALSE," ",(IF($M327&gt;0,INDEX('Bin Analysis'!$C$3:$S$10110,MATCH($L327,'Bin Analysis'!$L$3:$L$10110,0),MATCH(S$5,'Bin Analysis'!$C$2:$S$2,0))," ")))))</f>
        <v xml:space="preserve"> </v>
      </c>
      <c r="T327" s="70" t="str">
        <f>Assignments!K326</f>
        <v/>
      </c>
      <c r="U327" s="70" t="str">
        <f>Assignments!L326</f>
        <v/>
      </c>
      <c r="V327" s="76" t="str">
        <f>Assignments!V326</f>
        <v/>
      </c>
    </row>
    <row r="328" spans="2:22" x14ac:dyDescent="0.55000000000000004">
      <c r="B328" s="6"/>
      <c r="E328" s="7"/>
      <c r="G328" s="40" t="str">
        <f>IFERROR('Data Transformation'!M326," ")</f>
        <v xml:space="preserve"> </v>
      </c>
      <c r="L328" s="68" t="str">
        <f t="shared" si="6"/>
        <v xml:space="preserve"> </v>
      </c>
      <c r="M328" s="69" t="str">
        <f>IF(L328=" "," ",(IF($L328&gt;0,INDEX('Bin Analysis'!$C$3:$S$10110,MATCH($L328,'Bin Analysis'!$L$3:$L$10110,0),MATCH(M$5,'Bin Analysis'!$C$2:$S$2,0))," ")))</f>
        <v xml:space="preserve"> </v>
      </c>
      <c r="N328" s="70" t="str">
        <f>IF($L328=" "," ",(IF($M328=FALSE," ",(IF($M328&gt;0,INDEX('Bin Analysis'!$C$3:$S$10110,MATCH($L328,'Bin Analysis'!$L$3:$L$10110,0),MATCH(N$5,'Bin Analysis'!$C$2:$S$2,0))," ")))))</f>
        <v xml:space="preserve"> </v>
      </c>
      <c r="O328" s="70" t="str">
        <f>IF($L328=" "," ",(IF($M328=FALSE," ",(IF($M328&gt;0,INDEX('Bin Analysis'!$C$3:$S$10110,MATCH($L328,'Bin Analysis'!$L$3:$L$10110,0),MATCH(O$5,'Bin Analysis'!$C$2:$S$2,0))," ")))))</f>
        <v xml:space="preserve"> </v>
      </c>
      <c r="P328" s="70" t="str">
        <f>IF($L328=" "," ",(IF($M328=FALSE," ",(IF($M328&gt;0,INDEX('Bin Analysis'!$C$3:$S$10110,MATCH($L328,'Bin Analysis'!$L$3:$L$10110,0),MATCH(P$5,'Bin Analysis'!$C$2:$S$2,0))," ")))))</f>
        <v xml:space="preserve"> </v>
      </c>
      <c r="Q328" s="70" t="str">
        <f>IF($L328=" "," ",(IF($M328=FALSE," ",(IF($M328&gt;0,INDEX('Bin Analysis'!$C$3:$S$10110,MATCH($L328,'Bin Analysis'!$L$3:$L$10110,0),MATCH(Q$5,'Bin Analysis'!$C$2:$S$2,0))," ")))))</f>
        <v xml:space="preserve"> </v>
      </c>
      <c r="R328" s="70" t="str">
        <f>IF($L328=" "," ",(IF($M328=FALSE," ",(IF($M328&gt;0,INDEX('Bin Analysis'!$C$3:$S$10110,MATCH($L328,'Bin Analysis'!$L$3:$L$10110,0),MATCH(R$5,'Bin Analysis'!$C$2:$S$2,0))," ")))))</f>
        <v xml:space="preserve"> </v>
      </c>
      <c r="S328" s="70" t="str">
        <f>IF($L328=" "," ",(IF($M328=FALSE," ",(IF($M328&gt;0,INDEX('Bin Analysis'!$C$3:$S$10110,MATCH($L328,'Bin Analysis'!$L$3:$L$10110,0),MATCH(S$5,'Bin Analysis'!$C$2:$S$2,0))," ")))))</f>
        <v xml:space="preserve"> </v>
      </c>
      <c r="T328" s="70" t="str">
        <f>Assignments!K327</f>
        <v/>
      </c>
      <c r="U328" s="70" t="str">
        <f>Assignments!L327</f>
        <v/>
      </c>
      <c r="V328" s="76" t="str">
        <f>Assignments!V327</f>
        <v/>
      </c>
    </row>
    <row r="329" spans="2:22" x14ac:dyDescent="0.55000000000000004">
      <c r="B329" s="6"/>
      <c r="E329" s="7"/>
      <c r="G329" s="40" t="str">
        <f>IFERROR('Data Transformation'!M327," ")</f>
        <v xml:space="preserve"> </v>
      </c>
      <c r="L329" s="68" t="str">
        <f t="shared" si="6"/>
        <v xml:space="preserve"> </v>
      </c>
      <c r="M329" s="69" t="str">
        <f>IF(L329=" "," ",(IF($L329&gt;0,INDEX('Bin Analysis'!$C$3:$S$10110,MATCH($L329,'Bin Analysis'!$L$3:$L$10110,0),MATCH(M$5,'Bin Analysis'!$C$2:$S$2,0))," ")))</f>
        <v xml:space="preserve"> </v>
      </c>
      <c r="N329" s="70" t="str">
        <f>IF($L329=" "," ",(IF($M329=FALSE," ",(IF($M329&gt;0,INDEX('Bin Analysis'!$C$3:$S$10110,MATCH($L329,'Bin Analysis'!$L$3:$L$10110,0),MATCH(N$5,'Bin Analysis'!$C$2:$S$2,0))," ")))))</f>
        <v xml:space="preserve"> </v>
      </c>
      <c r="O329" s="70" t="str">
        <f>IF($L329=" "," ",(IF($M329=FALSE," ",(IF($M329&gt;0,INDEX('Bin Analysis'!$C$3:$S$10110,MATCH($L329,'Bin Analysis'!$L$3:$L$10110,0),MATCH(O$5,'Bin Analysis'!$C$2:$S$2,0))," ")))))</f>
        <v xml:space="preserve"> </v>
      </c>
      <c r="P329" s="70" t="str">
        <f>IF($L329=" "," ",(IF($M329=FALSE," ",(IF($M329&gt;0,INDEX('Bin Analysis'!$C$3:$S$10110,MATCH($L329,'Bin Analysis'!$L$3:$L$10110,0),MATCH(P$5,'Bin Analysis'!$C$2:$S$2,0))," ")))))</f>
        <v xml:space="preserve"> </v>
      </c>
      <c r="Q329" s="70" t="str">
        <f>IF($L329=" "," ",(IF($M329=FALSE," ",(IF($M329&gt;0,INDEX('Bin Analysis'!$C$3:$S$10110,MATCH($L329,'Bin Analysis'!$L$3:$L$10110,0),MATCH(Q$5,'Bin Analysis'!$C$2:$S$2,0))," ")))))</f>
        <v xml:space="preserve"> </v>
      </c>
      <c r="R329" s="70" t="str">
        <f>IF($L329=" "," ",(IF($M329=FALSE," ",(IF($M329&gt;0,INDEX('Bin Analysis'!$C$3:$S$10110,MATCH($L329,'Bin Analysis'!$L$3:$L$10110,0),MATCH(R$5,'Bin Analysis'!$C$2:$S$2,0))," ")))))</f>
        <v xml:space="preserve"> </v>
      </c>
      <c r="S329" s="70" t="str">
        <f>IF($L329=" "," ",(IF($M329=FALSE," ",(IF($M329&gt;0,INDEX('Bin Analysis'!$C$3:$S$10110,MATCH($L329,'Bin Analysis'!$L$3:$L$10110,0),MATCH(S$5,'Bin Analysis'!$C$2:$S$2,0))," ")))))</f>
        <v xml:space="preserve"> </v>
      </c>
      <c r="T329" s="70" t="str">
        <f>Assignments!K328</f>
        <v/>
      </c>
      <c r="U329" s="70" t="str">
        <f>Assignments!L328</f>
        <v/>
      </c>
      <c r="V329" s="76" t="str">
        <f>Assignments!V328</f>
        <v/>
      </c>
    </row>
    <row r="330" spans="2:22" x14ac:dyDescent="0.55000000000000004">
      <c r="B330" s="6"/>
      <c r="E330" s="7"/>
      <c r="G330" s="40" t="str">
        <f>IFERROR('Data Transformation'!M328," ")</f>
        <v xml:space="preserve"> </v>
      </c>
      <c r="L330" s="68" t="str">
        <f t="shared" si="6"/>
        <v xml:space="preserve"> </v>
      </c>
      <c r="M330" s="69" t="str">
        <f>IF(L330=" "," ",(IF($L330&gt;0,INDEX('Bin Analysis'!$C$3:$S$10110,MATCH($L330,'Bin Analysis'!$L$3:$L$10110,0),MATCH(M$5,'Bin Analysis'!$C$2:$S$2,0))," ")))</f>
        <v xml:space="preserve"> </v>
      </c>
      <c r="N330" s="70" t="str">
        <f>IF($L330=" "," ",(IF($M330=FALSE," ",(IF($M330&gt;0,INDEX('Bin Analysis'!$C$3:$S$10110,MATCH($L330,'Bin Analysis'!$L$3:$L$10110,0),MATCH(N$5,'Bin Analysis'!$C$2:$S$2,0))," ")))))</f>
        <v xml:space="preserve"> </v>
      </c>
      <c r="O330" s="70" t="str">
        <f>IF($L330=" "," ",(IF($M330=FALSE," ",(IF($M330&gt;0,INDEX('Bin Analysis'!$C$3:$S$10110,MATCH($L330,'Bin Analysis'!$L$3:$L$10110,0),MATCH(O$5,'Bin Analysis'!$C$2:$S$2,0))," ")))))</f>
        <v xml:space="preserve"> </v>
      </c>
      <c r="P330" s="70" t="str">
        <f>IF($L330=" "," ",(IF($M330=FALSE," ",(IF($M330&gt;0,INDEX('Bin Analysis'!$C$3:$S$10110,MATCH($L330,'Bin Analysis'!$L$3:$L$10110,0),MATCH(P$5,'Bin Analysis'!$C$2:$S$2,0))," ")))))</f>
        <v xml:space="preserve"> </v>
      </c>
      <c r="Q330" s="70" t="str">
        <f>IF($L330=" "," ",(IF($M330=FALSE," ",(IF($M330&gt;0,INDEX('Bin Analysis'!$C$3:$S$10110,MATCH($L330,'Bin Analysis'!$L$3:$L$10110,0),MATCH(Q$5,'Bin Analysis'!$C$2:$S$2,0))," ")))))</f>
        <v xml:space="preserve"> </v>
      </c>
      <c r="R330" s="70" t="str">
        <f>IF($L330=" "," ",(IF($M330=FALSE," ",(IF($M330&gt;0,INDEX('Bin Analysis'!$C$3:$S$10110,MATCH($L330,'Bin Analysis'!$L$3:$L$10110,0),MATCH(R$5,'Bin Analysis'!$C$2:$S$2,0))," ")))))</f>
        <v xml:space="preserve"> </v>
      </c>
      <c r="S330" s="70" t="str">
        <f>IF($L330=" "," ",(IF($M330=FALSE," ",(IF($M330&gt;0,INDEX('Bin Analysis'!$C$3:$S$10110,MATCH($L330,'Bin Analysis'!$L$3:$L$10110,0),MATCH(S$5,'Bin Analysis'!$C$2:$S$2,0))," ")))))</f>
        <v xml:space="preserve"> </v>
      </c>
      <c r="T330" s="70" t="str">
        <f>Assignments!K329</f>
        <v/>
      </c>
      <c r="U330" s="70" t="str">
        <f>Assignments!L329</f>
        <v/>
      </c>
      <c r="V330" s="76" t="str">
        <f>Assignments!V329</f>
        <v/>
      </c>
    </row>
    <row r="331" spans="2:22" x14ac:dyDescent="0.55000000000000004">
      <c r="B331" s="6"/>
      <c r="E331" s="7"/>
      <c r="G331" s="40" t="str">
        <f>IFERROR('Data Transformation'!M329," ")</f>
        <v xml:space="preserve"> </v>
      </c>
      <c r="L331" s="68" t="str">
        <f t="shared" si="6"/>
        <v xml:space="preserve"> </v>
      </c>
      <c r="M331" s="69" t="str">
        <f>IF(L331=" "," ",(IF($L331&gt;0,INDEX('Bin Analysis'!$C$3:$S$10110,MATCH($L331,'Bin Analysis'!$L$3:$L$10110,0),MATCH(M$5,'Bin Analysis'!$C$2:$S$2,0))," ")))</f>
        <v xml:space="preserve"> </v>
      </c>
      <c r="N331" s="70" t="str">
        <f>IF($L331=" "," ",(IF($M331=FALSE," ",(IF($M331&gt;0,INDEX('Bin Analysis'!$C$3:$S$10110,MATCH($L331,'Bin Analysis'!$L$3:$L$10110,0),MATCH(N$5,'Bin Analysis'!$C$2:$S$2,0))," ")))))</f>
        <v xml:space="preserve"> </v>
      </c>
      <c r="O331" s="70" t="str">
        <f>IF($L331=" "," ",(IF($M331=FALSE," ",(IF($M331&gt;0,INDEX('Bin Analysis'!$C$3:$S$10110,MATCH($L331,'Bin Analysis'!$L$3:$L$10110,0),MATCH(O$5,'Bin Analysis'!$C$2:$S$2,0))," ")))))</f>
        <v xml:space="preserve"> </v>
      </c>
      <c r="P331" s="70" t="str">
        <f>IF($L331=" "," ",(IF($M331=FALSE," ",(IF($M331&gt;0,INDEX('Bin Analysis'!$C$3:$S$10110,MATCH($L331,'Bin Analysis'!$L$3:$L$10110,0),MATCH(P$5,'Bin Analysis'!$C$2:$S$2,0))," ")))))</f>
        <v xml:space="preserve"> </v>
      </c>
      <c r="Q331" s="70" t="str">
        <f>IF($L331=" "," ",(IF($M331=FALSE," ",(IF($M331&gt;0,INDEX('Bin Analysis'!$C$3:$S$10110,MATCH($L331,'Bin Analysis'!$L$3:$L$10110,0),MATCH(Q$5,'Bin Analysis'!$C$2:$S$2,0))," ")))))</f>
        <v xml:space="preserve"> </v>
      </c>
      <c r="R331" s="70" t="str">
        <f>IF($L331=" "," ",(IF($M331=FALSE," ",(IF($M331&gt;0,INDEX('Bin Analysis'!$C$3:$S$10110,MATCH($L331,'Bin Analysis'!$L$3:$L$10110,0),MATCH(R$5,'Bin Analysis'!$C$2:$S$2,0))," ")))))</f>
        <v xml:space="preserve"> </v>
      </c>
      <c r="S331" s="70" t="str">
        <f>IF($L331=" "," ",(IF($M331=FALSE," ",(IF($M331&gt;0,INDEX('Bin Analysis'!$C$3:$S$10110,MATCH($L331,'Bin Analysis'!$L$3:$L$10110,0),MATCH(S$5,'Bin Analysis'!$C$2:$S$2,0))," ")))))</f>
        <v xml:space="preserve"> </v>
      </c>
      <c r="T331" s="70" t="str">
        <f>Assignments!K330</f>
        <v/>
      </c>
      <c r="U331" s="70" t="str">
        <f>Assignments!L330</f>
        <v/>
      </c>
      <c r="V331" s="76" t="str">
        <f>Assignments!V330</f>
        <v/>
      </c>
    </row>
    <row r="332" spans="2:22" x14ac:dyDescent="0.55000000000000004">
      <c r="B332" s="6"/>
      <c r="E332" s="7"/>
      <c r="G332" s="40" t="str">
        <f>IFERROR('Data Transformation'!M330," ")</f>
        <v xml:space="preserve"> </v>
      </c>
      <c r="L332" s="68" t="str">
        <f t="shared" si="6"/>
        <v xml:space="preserve"> </v>
      </c>
      <c r="M332" s="69" t="str">
        <f>IF(L332=" "," ",(IF($L332&gt;0,INDEX('Bin Analysis'!$C$3:$S$10110,MATCH($L332,'Bin Analysis'!$L$3:$L$10110,0),MATCH(M$5,'Bin Analysis'!$C$2:$S$2,0))," ")))</f>
        <v xml:space="preserve"> </v>
      </c>
      <c r="N332" s="70" t="str">
        <f>IF($L332=" "," ",(IF($M332=FALSE," ",(IF($M332&gt;0,INDEX('Bin Analysis'!$C$3:$S$10110,MATCH($L332,'Bin Analysis'!$L$3:$L$10110,0),MATCH(N$5,'Bin Analysis'!$C$2:$S$2,0))," ")))))</f>
        <v xml:space="preserve"> </v>
      </c>
      <c r="O332" s="70" t="str">
        <f>IF($L332=" "," ",(IF($M332=FALSE," ",(IF($M332&gt;0,INDEX('Bin Analysis'!$C$3:$S$10110,MATCH($L332,'Bin Analysis'!$L$3:$L$10110,0),MATCH(O$5,'Bin Analysis'!$C$2:$S$2,0))," ")))))</f>
        <v xml:space="preserve"> </v>
      </c>
      <c r="P332" s="70" t="str">
        <f>IF($L332=" "," ",(IF($M332=FALSE," ",(IF($M332&gt;0,INDEX('Bin Analysis'!$C$3:$S$10110,MATCH($L332,'Bin Analysis'!$L$3:$L$10110,0),MATCH(P$5,'Bin Analysis'!$C$2:$S$2,0))," ")))))</f>
        <v xml:space="preserve"> </v>
      </c>
      <c r="Q332" s="70" t="str">
        <f>IF($L332=" "," ",(IF($M332=FALSE," ",(IF($M332&gt;0,INDEX('Bin Analysis'!$C$3:$S$10110,MATCH($L332,'Bin Analysis'!$L$3:$L$10110,0),MATCH(Q$5,'Bin Analysis'!$C$2:$S$2,0))," ")))))</f>
        <v xml:space="preserve"> </v>
      </c>
      <c r="R332" s="70" t="str">
        <f>IF($L332=" "," ",(IF($M332=FALSE," ",(IF($M332&gt;0,INDEX('Bin Analysis'!$C$3:$S$10110,MATCH($L332,'Bin Analysis'!$L$3:$L$10110,0),MATCH(R$5,'Bin Analysis'!$C$2:$S$2,0))," ")))))</f>
        <v xml:space="preserve"> </v>
      </c>
      <c r="S332" s="70" t="str">
        <f>IF($L332=" "," ",(IF($M332=FALSE," ",(IF($M332&gt;0,INDEX('Bin Analysis'!$C$3:$S$10110,MATCH($L332,'Bin Analysis'!$L$3:$L$10110,0),MATCH(S$5,'Bin Analysis'!$C$2:$S$2,0))," ")))))</f>
        <v xml:space="preserve"> </v>
      </c>
      <c r="T332" s="70" t="str">
        <f>Assignments!K331</f>
        <v/>
      </c>
      <c r="U332" s="70" t="str">
        <f>Assignments!L331</f>
        <v/>
      </c>
      <c r="V332" s="76" t="str">
        <f>Assignments!V331</f>
        <v/>
      </c>
    </row>
    <row r="333" spans="2:22" x14ac:dyDescent="0.55000000000000004">
      <c r="B333" s="6"/>
      <c r="E333" s="7"/>
      <c r="G333" s="40" t="str">
        <f>IFERROR('Data Transformation'!M331," ")</f>
        <v xml:space="preserve"> </v>
      </c>
      <c r="L333" s="68" t="str">
        <f t="shared" si="6"/>
        <v xml:space="preserve"> </v>
      </c>
      <c r="M333" s="69" t="str">
        <f>IF(L333=" "," ",(IF($L333&gt;0,INDEX('Bin Analysis'!$C$3:$S$10110,MATCH($L333,'Bin Analysis'!$L$3:$L$10110,0),MATCH(M$5,'Bin Analysis'!$C$2:$S$2,0))," ")))</f>
        <v xml:space="preserve"> </v>
      </c>
      <c r="N333" s="70" t="str">
        <f>IF($L333=" "," ",(IF($M333=FALSE," ",(IF($M333&gt;0,INDEX('Bin Analysis'!$C$3:$S$10110,MATCH($L333,'Bin Analysis'!$L$3:$L$10110,0),MATCH(N$5,'Bin Analysis'!$C$2:$S$2,0))," ")))))</f>
        <v xml:space="preserve"> </v>
      </c>
      <c r="O333" s="70" t="str">
        <f>IF($L333=" "," ",(IF($M333=FALSE," ",(IF($M333&gt;0,INDEX('Bin Analysis'!$C$3:$S$10110,MATCH($L333,'Bin Analysis'!$L$3:$L$10110,0),MATCH(O$5,'Bin Analysis'!$C$2:$S$2,0))," ")))))</f>
        <v xml:space="preserve"> </v>
      </c>
      <c r="P333" s="70" t="str">
        <f>IF($L333=" "," ",(IF($M333=FALSE," ",(IF($M333&gt;0,INDEX('Bin Analysis'!$C$3:$S$10110,MATCH($L333,'Bin Analysis'!$L$3:$L$10110,0),MATCH(P$5,'Bin Analysis'!$C$2:$S$2,0))," ")))))</f>
        <v xml:space="preserve"> </v>
      </c>
      <c r="Q333" s="70" t="str">
        <f>IF($L333=" "," ",(IF($M333=FALSE," ",(IF($M333&gt;0,INDEX('Bin Analysis'!$C$3:$S$10110,MATCH($L333,'Bin Analysis'!$L$3:$L$10110,0),MATCH(Q$5,'Bin Analysis'!$C$2:$S$2,0))," ")))))</f>
        <v xml:space="preserve"> </v>
      </c>
      <c r="R333" s="70" t="str">
        <f>IF($L333=" "," ",(IF($M333=FALSE," ",(IF($M333&gt;0,INDEX('Bin Analysis'!$C$3:$S$10110,MATCH($L333,'Bin Analysis'!$L$3:$L$10110,0),MATCH(R$5,'Bin Analysis'!$C$2:$S$2,0))," ")))))</f>
        <v xml:space="preserve"> </v>
      </c>
      <c r="S333" s="70" t="str">
        <f>IF($L333=" "," ",(IF($M333=FALSE," ",(IF($M333&gt;0,INDEX('Bin Analysis'!$C$3:$S$10110,MATCH($L333,'Bin Analysis'!$L$3:$L$10110,0),MATCH(S$5,'Bin Analysis'!$C$2:$S$2,0))," ")))))</f>
        <v xml:space="preserve"> </v>
      </c>
      <c r="T333" s="70" t="str">
        <f>Assignments!K332</f>
        <v/>
      </c>
      <c r="U333" s="70" t="str">
        <f>Assignments!L332</f>
        <v/>
      </c>
      <c r="V333" s="76" t="str">
        <f>Assignments!V332</f>
        <v/>
      </c>
    </row>
    <row r="334" spans="2:22" x14ac:dyDescent="0.55000000000000004">
      <c r="B334" s="6"/>
      <c r="E334" s="7"/>
      <c r="G334" s="40" t="str">
        <f>IFERROR('Data Transformation'!M332," ")</f>
        <v xml:space="preserve"> </v>
      </c>
      <c r="L334" s="68" t="str">
        <f t="shared" si="6"/>
        <v xml:space="preserve"> </v>
      </c>
      <c r="M334" s="69" t="str">
        <f>IF(L334=" "," ",(IF($L334&gt;0,INDEX('Bin Analysis'!$C$3:$S$10110,MATCH($L334,'Bin Analysis'!$L$3:$L$10110,0),MATCH(M$5,'Bin Analysis'!$C$2:$S$2,0))," ")))</f>
        <v xml:space="preserve"> </v>
      </c>
      <c r="N334" s="70" t="str">
        <f>IF($L334=" "," ",(IF($M334=FALSE," ",(IF($M334&gt;0,INDEX('Bin Analysis'!$C$3:$S$10110,MATCH($L334,'Bin Analysis'!$L$3:$L$10110,0),MATCH(N$5,'Bin Analysis'!$C$2:$S$2,0))," ")))))</f>
        <v xml:space="preserve"> </v>
      </c>
      <c r="O334" s="70" t="str">
        <f>IF($L334=" "," ",(IF($M334=FALSE," ",(IF($M334&gt;0,INDEX('Bin Analysis'!$C$3:$S$10110,MATCH($L334,'Bin Analysis'!$L$3:$L$10110,0),MATCH(O$5,'Bin Analysis'!$C$2:$S$2,0))," ")))))</f>
        <v xml:space="preserve"> </v>
      </c>
      <c r="P334" s="70" t="str">
        <f>IF($L334=" "," ",(IF($M334=FALSE," ",(IF($M334&gt;0,INDEX('Bin Analysis'!$C$3:$S$10110,MATCH($L334,'Bin Analysis'!$L$3:$L$10110,0),MATCH(P$5,'Bin Analysis'!$C$2:$S$2,0))," ")))))</f>
        <v xml:space="preserve"> </v>
      </c>
      <c r="Q334" s="70" t="str">
        <f>IF($L334=" "," ",(IF($M334=FALSE," ",(IF($M334&gt;0,INDEX('Bin Analysis'!$C$3:$S$10110,MATCH($L334,'Bin Analysis'!$L$3:$L$10110,0),MATCH(Q$5,'Bin Analysis'!$C$2:$S$2,0))," ")))))</f>
        <v xml:space="preserve"> </v>
      </c>
      <c r="R334" s="70" t="str">
        <f>IF($L334=" "," ",(IF($M334=FALSE," ",(IF($M334&gt;0,INDEX('Bin Analysis'!$C$3:$S$10110,MATCH($L334,'Bin Analysis'!$L$3:$L$10110,0),MATCH(R$5,'Bin Analysis'!$C$2:$S$2,0))," ")))))</f>
        <v xml:space="preserve"> </v>
      </c>
      <c r="S334" s="70" t="str">
        <f>IF($L334=" "," ",(IF($M334=FALSE," ",(IF($M334&gt;0,INDEX('Bin Analysis'!$C$3:$S$10110,MATCH($L334,'Bin Analysis'!$L$3:$L$10110,0),MATCH(S$5,'Bin Analysis'!$C$2:$S$2,0))," ")))))</f>
        <v xml:space="preserve"> </v>
      </c>
      <c r="T334" s="70" t="str">
        <f>Assignments!K333</f>
        <v/>
      </c>
      <c r="U334" s="70" t="str">
        <f>Assignments!L333</f>
        <v/>
      </c>
      <c r="V334" s="76" t="str">
        <f>Assignments!V333</f>
        <v/>
      </c>
    </row>
    <row r="335" spans="2:22" x14ac:dyDescent="0.55000000000000004">
      <c r="B335" s="6"/>
      <c r="E335" s="7"/>
      <c r="G335" s="40" t="str">
        <f>IFERROR('Data Transformation'!M333," ")</f>
        <v xml:space="preserve"> </v>
      </c>
      <c r="L335" s="68" t="str">
        <f t="shared" si="6"/>
        <v xml:space="preserve"> </v>
      </c>
      <c r="M335" s="69" t="str">
        <f>IF(L335=" "," ",(IF($L335&gt;0,INDEX('Bin Analysis'!$C$3:$S$10110,MATCH($L335,'Bin Analysis'!$L$3:$L$10110,0),MATCH(M$5,'Bin Analysis'!$C$2:$S$2,0))," ")))</f>
        <v xml:space="preserve"> </v>
      </c>
      <c r="N335" s="70" t="str">
        <f>IF($L335=" "," ",(IF($M335=FALSE," ",(IF($M335&gt;0,INDEX('Bin Analysis'!$C$3:$S$10110,MATCH($L335,'Bin Analysis'!$L$3:$L$10110,0),MATCH(N$5,'Bin Analysis'!$C$2:$S$2,0))," ")))))</f>
        <v xml:space="preserve"> </v>
      </c>
      <c r="O335" s="70" t="str">
        <f>IF($L335=" "," ",(IF($M335=FALSE," ",(IF($M335&gt;0,INDEX('Bin Analysis'!$C$3:$S$10110,MATCH($L335,'Bin Analysis'!$L$3:$L$10110,0),MATCH(O$5,'Bin Analysis'!$C$2:$S$2,0))," ")))))</f>
        <v xml:space="preserve"> </v>
      </c>
      <c r="P335" s="70" t="str">
        <f>IF($L335=" "," ",(IF($M335=FALSE," ",(IF($M335&gt;0,INDEX('Bin Analysis'!$C$3:$S$10110,MATCH($L335,'Bin Analysis'!$L$3:$L$10110,0),MATCH(P$5,'Bin Analysis'!$C$2:$S$2,0))," ")))))</f>
        <v xml:space="preserve"> </v>
      </c>
      <c r="Q335" s="70" t="str">
        <f>IF($L335=" "," ",(IF($M335=FALSE," ",(IF($M335&gt;0,INDEX('Bin Analysis'!$C$3:$S$10110,MATCH($L335,'Bin Analysis'!$L$3:$L$10110,0),MATCH(Q$5,'Bin Analysis'!$C$2:$S$2,0))," ")))))</f>
        <v xml:space="preserve"> </v>
      </c>
      <c r="R335" s="70" t="str">
        <f>IF($L335=" "," ",(IF($M335=FALSE," ",(IF($M335&gt;0,INDEX('Bin Analysis'!$C$3:$S$10110,MATCH($L335,'Bin Analysis'!$L$3:$L$10110,0),MATCH(R$5,'Bin Analysis'!$C$2:$S$2,0))," ")))))</f>
        <v xml:space="preserve"> </v>
      </c>
      <c r="S335" s="70" t="str">
        <f>IF($L335=" "," ",(IF($M335=FALSE," ",(IF($M335&gt;0,INDEX('Bin Analysis'!$C$3:$S$10110,MATCH($L335,'Bin Analysis'!$L$3:$L$10110,0),MATCH(S$5,'Bin Analysis'!$C$2:$S$2,0))," ")))))</f>
        <v xml:space="preserve"> </v>
      </c>
      <c r="T335" s="70" t="str">
        <f>Assignments!K334</f>
        <v/>
      </c>
      <c r="U335" s="70" t="str">
        <f>Assignments!L334</f>
        <v/>
      </c>
      <c r="V335" s="76" t="str">
        <f>Assignments!V334</f>
        <v/>
      </c>
    </row>
    <row r="336" spans="2:22" x14ac:dyDescent="0.55000000000000004">
      <c r="B336" s="6"/>
      <c r="E336" s="7"/>
      <c r="G336" s="40" t="str">
        <f>IFERROR('Data Transformation'!M334," ")</f>
        <v xml:space="preserve"> </v>
      </c>
      <c r="L336" s="68" t="str">
        <f t="shared" si="6"/>
        <v xml:space="preserve"> </v>
      </c>
      <c r="M336" s="69" t="str">
        <f>IF(L336=" "," ",(IF($L336&gt;0,INDEX('Bin Analysis'!$C$3:$S$10110,MATCH($L336,'Bin Analysis'!$L$3:$L$10110,0),MATCH(M$5,'Bin Analysis'!$C$2:$S$2,0))," ")))</f>
        <v xml:space="preserve"> </v>
      </c>
      <c r="N336" s="70" t="str">
        <f>IF($L336=" "," ",(IF($M336=FALSE," ",(IF($M336&gt;0,INDEX('Bin Analysis'!$C$3:$S$10110,MATCH($L336,'Bin Analysis'!$L$3:$L$10110,0),MATCH(N$5,'Bin Analysis'!$C$2:$S$2,0))," ")))))</f>
        <v xml:space="preserve"> </v>
      </c>
      <c r="O336" s="70" t="str">
        <f>IF($L336=" "," ",(IF($M336=FALSE," ",(IF($M336&gt;0,INDEX('Bin Analysis'!$C$3:$S$10110,MATCH($L336,'Bin Analysis'!$L$3:$L$10110,0),MATCH(O$5,'Bin Analysis'!$C$2:$S$2,0))," ")))))</f>
        <v xml:space="preserve"> </v>
      </c>
      <c r="P336" s="70" t="str">
        <f>IF($L336=" "," ",(IF($M336=FALSE," ",(IF($M336&gt;0,INDEX('Bin Analysis'!$C$3:$S$10110,MATCH($L336,'Bin Analysis'!$L$3:$L$10110,0),MATCH(P$5,'Bin Analysis'!$C$2:$S$2,0))," ")))))</f>
        <v xml:space="preserve"> </v>
      </c>
      <c r="Q336" s="70" t="str">
        <f>IF($L336=" "," ",(IF($M336=FALSE," ",(IF($M336&gt;0,INDEX('Bin Analysis'!$C$3:$S$10110,MATCH($L336,'Bin Analysis'!$L$3:$L$10110,0),MATCH(Q$5,'Bin Analysis'!$C$2:$S$2,0))," ")))))</f>
        <v xml:space="preserve"> </v>
      </c>
      <c r="R336" s="70" t="str">
        <f>IF($L336=" "," ",(IF($M336=FALSE," ",(IF($M336&gt;0,INDEX('Bin Analysis'!$C$3:$S$10110,MATCH($L336,'Bin Analysis'!$L$3:$L$10110,0),MATCH(R$5,'Bin Analysis'!$C$2:$S$2,0))," ")))))</f>
        <v xml:space="preserve"> </v>
      </c>
      <c r="S336" s="70" t="str">
        <f>IF($L336=" "," ",(IF($M336=FALSE," ",(IF($M336&gt;0,INDEX('Bin Analysis'!$C$3:$S$10110,MATCH($L336,'Bin Analysis'!$L$3:$L$10110,0),MATCH(S$5,'Bin Analysis'!$C$2:$S$2,0))," ")))))</f>
        <v xml:space="preserve"> </v>
      </c>
      <c r="T336" s="70" t="str">
        <f>Assignments!K335</f>
        <v/>
      </c>
      <c r="U336" s="70" t="str">
        <f>Assignments!L335</f>
        <v/>
      </c>
      <c r="V336" s="76" t="str">
        <f>Assignments!V335</f>
        <v/>
      </c>
    </row>
    <row r="337" spans="2:22" x14ac:dyDescent="0.55000000000000004">
      <c r="B337" s="6"/>
      <c r="E337" s="7"/>
      <c r="G337" s="40" t="str">
        <f>IFERROR('Data Transformation'!M335," ")</f>
        <v xml:space="preserve"> </v>
      </c>
      <c r="L337" s="68" t="str">
        <f t="shared" si="6"/>
        <v xml:space="preserve"> </v>
      </c>
      <c r="M337" s="69" t="str">
        <f>IF(L337=" "," ",(IF($L337&gt;0,INDEX('Bin Analysis'!$C$3:$S$10110,MATCH($L337,'Bin Analysis'!$L$3:$L$10110,0),MATCH(M$5,'Bin Analysis'!$C$2:$S$2,0))," ")))</f>
        <v xml:space="preserve"> </v>
      </c>
      <c r="N337" s="70" t="str">
        <f>IF($L337=" "," ",(IF($M337=FALSE," ",(IF($M337&gt;0,INDEX('Bin Analysis'!$C$3:$S$10110,MATCH($L337,'Bin Analysis'!$L$3:$L$10110,0),MATCH(N$5,'Bin Analysis'!$C$2:$S$2,0))," ")))))</f>
        <v xml:space="preserve"> </v>
      </c>
      <c r="O337" s="70" t="str">
        <f>IF($L337=" "," ",(IF($M337=FALSE," ",(IF($M337&gt;0,INDEX('Bin Analysis'!$C$3:$S$10110,MATCH($L337,'Bin Analysis'!$L$3:$L$10110,0),MATCH(O$5,'Bin Analysis'!$C$2:$S$2,0))," ")))))</f>
        <v xml:space="preserve"> </v>
      </c>
      <c r="P337" s="70" t="str">
        <f>IF($L337=" "," ",(IF($M337=FALSE," ",(IF($M337&gt;0,INDEX('Bin Analysis'!$C$3:$S$10110,MATCH($L337,'Bin Analysis'!$L$3:$L$10110,0),MATCH(P$5,'Bin Analysis'!$C$2:$S$2,0))," ")))))</f>
        <v xml:space="preserve"> </v>
      </c>
      <c r="Q337" s="70" t="str">
        <f>IF($L337=" "," ",(IF($M337=FALSE," ",(IF($M337&gt;0,INDEX('Bin Analysis'!$C$3:$S$10110,MATCH($L337,'Bin Analysis'!$L$3:$L$10110,0),MATCH(Q$5,'Bin Analysis'!$C$2:$S$2,0))," ")))))</f>
        <v xml:space="preserve"> </v>
      </c>
      <c r="R337" s="70" t="str">
        <f>IF($L337=" "," ",(IF($M337=FALSE," ",(IF($M337&gt;0,INDEX('Bin Analysis'!$C$3:$S$10110,MATCH($L337,'Bin Analysis'!$L$3:$L$10110,0),MATCH(R$5,'Bin Analysis'!$C$2:$S$2,0))," ")))))</f>
        <v xml:space="preserve"> </v>
      </c>
      <c r="S337" s="70" t="str">
        <f>IF($L337=" "," ",(IF($M337=FALSE," ",(IF($M337&gt;0,INDEX('Bin Analysis'!$C$3:$S$10110,MATCH($L337,'Bin Analysis'!$L$3:$L$10110,0),MATCH(S$5,'Bin Analysis'!$C$2:$S$2,0))," ")))))</f>
        <v xml:space="preserve"> </v>
      </c>
      <c r="T337" s="70" t="str">
        <f>Assignments!K336</f>
        <v/>
      </c>
      <c r="U337" s="70" t="str">
        <f>Assignments!L336</f>
        <v/>
      </c>
      <c r="V337" s="76" t="str">
        <f>Assignments!V336</f>
        <v/>
      </c>
    </row>
    <row r="338" spans="2:22" x14ac:dyDescent="0.55000000000000004">
      <c r="B338" s="6"/>
      <c r="E338" s="7"/>
      <c r="G338" s="40" t="str">
        <f>IFERROR('Data Transformation'!M336," ")</f>
        <v xml:space="preserve"> </v>
      </c>
      <c r="L338" s="68" t="str">
        <f t="shared" si="6"/>
        <v xml:space="preserve"> </v>
      </c>
      <c r="M338" s="69" t="str">
        <f>IF(L338=" "," ",(IF($L338&gt;0,INDEX('Bin Analysis'!$C$3:$S$10110,MATCH($L338,'Bin Analysis'!$L$3:$L$10110,0),MATCH(M$5,'Bin Analysis'!$C$2:$S$2,0))," ")))</f>
        <v xml:space="preserve"> </v>
      </c>
      <c r="N338" s="70" t="str">
        <f>IF($L338=" "," ",(IF($M338=FALSE," ",(IF($M338&gt;0,INDEX('Bin Analysis'!$C$3:$S$10110,MATCH($L338,'Bin Analysis'!$L$3:$L$10110,0),MATCH(N$5,'Bin Analysis'!$C$2:$S$2,0))," ")))))</f>
        <v xml:space="preserve"> </v>
      </c>
      <c r="O338" s="70" t="str">
        <f>IF($L338=" "," ",(IF($M338=FALSE," ",(IF($M338&gt;0,INDEX('Bin Analysis'!$C$3:$S$10110,MATCH($L338,'Bin Analysis'!$L$3:$L$10110,0),MATCH(O$5,'Bin Analysis'!$C$2:$S$2,0))," ")))))</f>
        <v xml:space="preserve"> </v>
      </c>
      <c r="P338" s="70" t="str">
        <f>IF($L338=" "," ",(IF($M338=FALSE," ",(IF($M338&gt;0,INDEX('Bin Analysis'!$C$3:$S$10110,MATCH($L338,'Bin Analysis'!$L$3:$L$10110,0),MATCH(P$5,'Bin Analysis'!$C$2:$S$2,0))," ")))))</f>
        <v xml:space="preserve"> </v>
      </c>
      <c r="Q338" s="70" t="str">
        <f>IF($L338=" "," ",(IF($M338=FALSE," ",(IF($M338&gt;0,INDEX('Bin Analysis'!$C$3:$S$10110,MATCH($L338,'Bin Analysis'!$L$3:$L$10110,0),MATCH(Q$5,'Bin Analysis'!$C$2:$S$2,0))," ")))))</f>
        <v xml:space="preserve"> </v>
      </c>
      <c r="R338" s="70" t="str">
        <f>IF($L338=" "," ",(IF($M338=FALSE," ",(IF($M338&gt;0,INDEX('Bin Analysis'!$C$3:$S$10110,MATCH($L338,'Bin Analysis'!$L$3:$L$10110,0),MATCH(R$5,'Bin Analysis'!$C$2:$S$2,0))," ")))))</f>
        <v xml:space="preserve"> </v>
      </c>
      <c r="S338" s="70" t="str">
        <f>IF($L338=" "," ",(IF($M338=FALSE," ",(IF($M338&gt;0,INDEX('Bin Analysis'!$C$3:$S$10110,MATCH($L338,'Bin Analysis'!$L$3:$L$10110,0),MATCH(S$5,'Bin Analysis'!$C$2:$S$2,0))," ")))))</f>
        <v xml:space="preserve"> </v>
      </c>
      <c r="T338" s="70" t="str">
        <f>Assignments!K337</f>
        <v/>
      </c>
      <c r="U338" s="70" t="str">
        <f>Assignments!L337</f>
        <v/>
      </c>
      <c r="V338" s="76" t="str">
        <f>Assignments!V337</f>
        <v/>
      </c>
    </row>
    <row r="339" spans="2:22" x14ac:dyDescent="0.55000000000000004">
      <c r="B339" s="6"/>
      <c r="E339" s="7"/>
      <c r="G339" s="40" t="str">
        <f>IFERROR('Data Transformation'!M337," ")</f>
        <v xml:space="preserve"> </v>
      </c>
      <c r="L339" s="68" t="str">
        <f t="shared" si="6"/>
        <v xml:space="preserve"> </v>
      </c>
      <c r="M339" s="69" t="str">
        <f>IF(L339=" "," ",(IF($L339&gt;0,INDEX('Bin Analysis'!$C$3:$S$10110,MATCH($L339,'Bin Analysis'!$L$3:$L$10110,0),MATCH(M$5,'Bin Analysis'!$C$2:$S$2,0))," ")))</f>
        <v xml:space="preserve"> </v>
      </c>
      <c r="N339" s="70" t="str">
        <f>IF($L339=" "," ",(IF($M339=FALSE," ",(IF($M339&gt;0,INDEX('Bin Analysis'!$C$3:$S$10110,MATCH($L339,'Bin Analysis'!$L$3:$L$10110,0),MATCH(N$5,'Bin Analysis'!$C$2:$S$2,0))," ")))))</f>
        <v xml:space="preserve"> </v>
      </c>
      <c r="O339" s="70" t="str">
        <f>IF($L339=" "," ",(IF($M339=FALSE," ",(IF($M339&gt;0,INDEX('Bin Analysis'!$C$3:$S$10110,MATCH($L339,'Bin Analysis'!$L$3:$L$10110,0),MATCH(O$5,'Bin Analysis'!$C$2:$S$2,0))," ")))))</f>
        <v xml:space="preserve"> </v>
      </c>
      <c r="P339" s="70" t="str">
        <f>IF($L339=" "," ",(IF($M339=FALSE," ",(IF($M339&gt;0,INDEX('Bin Analysis'!$C$3:$S$10110,MATCH($L339,'Bin Analysis'!$L$3:$L$10110,0),MATCH(P$5,'Bin Analysis'!$C$2:$S$2,0))," ")))))</f>
        <v xml:space="preserve"> </v>
      </c>
      <c r="Q339" s="70" t="str">
        <f>IF($L339=" "," ",(IF($M339=FALSE," ",(IF($M339&gt;0,INDEX('Bin Analysis'!$C$3:$S$10110,MATCH($L339,'Bin Analysis'!$L$3:$L$10110,0),MATCH(Q$5,'Bin Analysis'!$C$2:$S$2,0))," ")))))</f>
        <v xml:space="preserve"> </v>
      </c>
      <c r="R339" s="70" t="str">
        <f>IF($L339=" "," ",(IF($M339=FALSE," ",(IF($M339&gt;0,INDEX('Bin Analysis'!$C$3:$S$10110,MATCH($L339,'Bin Analysis'!$L$3:$L$10110,0),MATCH(R$5,'Bin Analysis'!$C$2:$S$2,0))," ")))))</f>
        <v xml:space="preserve"> </v>
      </c>
      <c r="S339" s="70" t="str">
        <f>IF($L339=" "," ",(IF($M339=FALSE," ",(IF($M339&gt;0,INDEX('Bin Analysis'!$C$3:$S$10110,MATCH($L339,'Bin Analysis'!$L$3:$L$10110,0),MATCH(S$5,'Bin Analysis'!$C$2:$S$2,0))," ")))))</f>
        <v xml:space="preserve"> </v>
      </c>
      <c r="T339" s="70" t="str">
        <f>Assignments!K338</f>
        <v/>
      </c>
      <c r="U339" s="70" t="str">
        <f>Assignments!L338</f>
        <v/>
      </c>
      <c r="V339" s="76" t="str">
        <f>Assignments!V338</f>
        <v/>
      </c>
    </row>
    <row r="340" spans="2:22" x14ac:dyDescent="0.55000000000000004">
      <c r="B340" s="6"/>
      <c r="E340" s="7"/>
      <c r="G340" s="40" t="str">
        <f>IFERROR('Data Transformation'!M338," ")</f>
        <v xml:space="preserve"> </v>
      </c>
      <c r="L340" s="68" t="str">
        <f t="shared" si="6"/>
        <v xml:space="preserve"> </v>
      </c>
      <c r="M340" s="69" t="str">
        <f>IF(L340=" "," ",(IF($L340&gt;0,INDEX('Bin Analysis'!$C$3:$S$10110,MATCH($L340,'Bin Analysis'!$L$3:$L$10110,0),MATCH(M$5,'Bin Analysis'!$C$2:$S$2,0))," ")))</f>
        <v xml:space="preserve"> </v>
      </c>
      <c r="N340" s="70" t="str">
        <f>IF($L340=" "," ",(IF($M340=FALSE," ",(IF($M340&gt;0,INDEX('Bin Analysis'!$C$3:$S$10110,MATCH($L340,'Bin Analysis'!$L$3:$L$10110,0),MATCH(N$5,'Bin Analysis'!$C$2:$S$2,0))," ")))))</f>
        <v xml:space="preserve"> </v>
      </c>
      <c r="O340" s="70" t="str">
        <f>IF($L340=" "," ",(IF($M340=FALSE," ",(IF($M340&gt;0,INDEX('Bin Analysis'!$C$3:$S$10110,MATCH($L340,'Bin Analysis'!$L$3:$L$10110,0),MATCH(O$5,'Bin Analysis'!$C$2:$S$2,0))," ")))))</f>
        <v xml:space="preserve"> </v>
      </c>
      <c r="P340" s="70" t="str">
        <f>IF($L340=" "," ",(IF($M340=FALSE," ",(IF($M340&gt;0,INDEX('Bin Analysis'!$C$3:$S$10110,MATCH($L340,'Bin Analysis'!$L$3:$L$10110,0),MATCH(P$5,'Bin Analysis'!$C$2:$S$2,0))," ")))))</f>
        <v xml:space="preserve"> </v>
      </c>
      <c r="Q340" s="70" t="str">
        <f>IF($L340=" "," ",(IF($M340=FALSE," ",(IF($M340&gt;0,INDEX('Bin Analysis'!$C$3:$S$10110,MATCH($L340,'Bin Analysis'!$L$3:$L$10110,0),MATCH(Q$5,'Bin Analysis'!$C$2:$S$2,0))," ")))))</f>
        <v xml:space="preserve"> </v>
      </c>
      <c r="R340" s="70" t="str">
        <f>IF($L340=" "," ",(IF($M340=FALSE," ",(IF($M340&gt;0,INDEX('Bin Analysis'!$C$3:$S$10110,MATCH($L340,'Bin Analysis'!$L$3:$L$10110,0),MATCH(R$5,'Bin Analysis'!$C$2:$S$2,0))," ")))))</f>
        <v xml:space="preserve"> </v>
      </c>
      <c r="S340" s="70" t="str">
        <f>IF($L340=" "," ",(IF($M340=FALSE," ",(IF($M340&gt;0,INDEX('Bin Analysis'!$C$3:$S$10110,MATCH($L340,'Bin Analysis'!$L$3:$L$10110,0),MATCH(S$5,'Bin Analysis'!$C$2:$S$2,0))," ")))))</f>
        <v xml:space="preserve"> </v>
      </c>
      <c r="T340" s="70" t="str">
        <f>Assignments!K339</f>
        <v/>
      </c>
      <c r="U340" s="70" t="str">
        <f>Assignments!L339</f>
        <v/>
      </c>
      <c r="V340" s="76" t="str">
        <f>Assignments!V339</f>
        <v/>
      </c>
    </row>
    <row r="341" spans="2:22" x14ac:dyDescent="0.55000000000000004">
      <c r="B341" s="6"/>
      <c r="E341" s="7"/>
      <c r="G341" s="40" t="str">
        <f>IFERROR('Data Transformation'!M339," ")</f>
        <v xml:space="preserve"> </v>
      </c>
      <c r="L341" s="68" t="str">
        <f t="shared" si="6"/>
        <v xml:space="preserve"> </v>
      </c>
      <c r="M341" s="69" t="str">
        <f>IF(L341=" "," ",(IF($L341&gt;0,INDEX('Bin Analysis'!$C$3:$S$10110,MATCH($L341,'Bin Analysis'!$L$3:$L$10110,0),MATCH(M$5,'Bin Analysis'!$C$2:$S$2,0))," ")))</f>
        <v xml:space="preserve"> </v>
      </c>
      <c r="N341" s="70" t="str">
        <f>IF($L341=" "," ",(IF($M341=FALSE," ",(IF($M341&gt;0,INDEX('Bin Analysis'!$C$3:$S$10110,MATCH($L341,'Bin Analysis'!$L$3:$L$10110,0),MATCH(N$5,'Bin Analysis'!$C$2:$S$2,0))," ")))))</f>
        <v xml:space="preserve"> </v>
      </c>
      <c r="O341" s="70" t="str">
        <f>IF($L341=" "," ",(IF($M341=FALSE," ",(IF($M341&gt;0,INDEX('Bin Analysis'!$C$3:$S$10110,MATCH($L341,'Bin Analysis'!$L$3:$L$10110,0),MATCH(O$5,'Bin Analysis'!$C$2:$S$2,0))," ")))))</f>
        <v xml:space="preserve"> </v>
      </c>
      <c r="P341" s="70" t="str">
        <f>IF($L341=" "," ",(IF($M341=FALSE," ",(IF($M341&gt;0,INDEX('Bin Analysis'!$C$3:$S$10110,MATCH($L341,'Bin Analysis'!$L$3:$L$10110,0),MATCH(P$5,'Bin Analysis'!$C$2:$S$2,0))," ")))))</f>
        <v xml:space="preserve"> </v>
      </c>
      <c r="Q341" s="70" t="str">
        <f>IF($L341=" "," ",(IF($M341=FALSE," ",(IF($M341&gt;0,INDEX('Bin Analysis'!$C$3:$S$10110,MATCH($L341,'Bin Analysis'!$L$3:$L$10110,0),MATCH(Q$5,'Bin Analysis'!$C$2:$S$2,0))," ")))))</f>
        <v xml:space="preserve"> </v>
      </c>
      <c r="R341" s="70" t="str">
        <f>IF($L341=" "," ",(IF($M341=FALSE," ",(IF($M341&gt;0,INDEX('Bin Analysis'!$C$3:$S$10110,MATCH($L341,'Bin Analysis'!$L$3:$L$10110,0),MATCH(R$5,'Bin Analysis'!$C$2:$S$2,0))," ")))))</f>
        <v xml:space="preserve"> </v>
      </c>
      <c r="S341" s="70" t="str">
        <f>IF($L341=" "," ",(IF($M341=FALSE," ",(IF($M341&gt;0,INDEX('Bin Analysis'!$C$3:$S$10110,MATCH($L341,'Bin Analysis'!$L$3:$L$10110,0),MATCH(S$5,'Bin Analysis'!$C$2:$S$2,0))," ")))))</f>
        <v xml:space="preserve"> </v>
      </c>
      <c r="T341" s="70" t="str">
        <f>Assignments!K340</f>
        <v/>
      </c>
      <c r="U341" s="70" t="str">
        <f>Assignments!L340</f>
        <v/>
      </c>
      <c r="V341" s="76" t="str">
        <f>Assignments!V340</f>
        <v/>
      </c>
    </row>
    <row r="342" spans="2:22" x14ac:dyDescent="0.55000000000000004">
      <c r="B342" s="6"/>
      <c r="E342" s="7"/>
      <c r="G342" s="40" t="str">
        <f>IFERROR('Data Transformation'!M340," ")</f>
        <v xml:space="preserve"> </v>
      </c>
      <c r="L342" s="68" t="str">
        <f t="shared" si="6"/>
        <v xml:space="preserve"> </v>
      </c>
      <c r="M342" s="69" t="str">
        <f>IF(L342=" "," ",(IF($L342&gt;0,INDEX('Bin Analysis'!$C$3:$S$10110,MATCH($L342,'Bin Analysis'!$L$3:$L$10110,0),MATCH(M$5,'Bin Analysis'!$C$2:$S$2,0))," ")))</f>
        <v xml:space="preserve"> </v>
      </c>
      <c r="N342" s="70" t="str">
        <f>IF($L342=" "," ",(IF($M342=FALSE," ",(IF($M342&gt;0,INDEX('Bin Analysis'!$C$3:$S$10110,MATCH($L342,'Bin Analysis'!$L$3:$L$10110,0),MATCH(N$5,'Bin Analysis'!$C$2:$S$2,0))," ")))))</f>
        <v xml:space="preserve"> </v>
      </c>
      <c r="O342" s="70" t="str">
        <f>IF($L342=" "," ",(IF($M342=FALSE," ",(IF($M342&gt;0,INDEX('Bin Analysis'!$C$3:$S$10110,MATCH($L342,'Bin Analysis'!$L$3:$L$10110,0),MATCH(O$5,'Bin Analysis'!$C$2:$S$2,0))," ")))))</f>
        <v xml:space="preserve"> </v>
      </c>
      <c r="P342" s="70" t="str">
        <f>IF($L342=" "," ",(IF($M342=FALSE," ",(IF($M342&gt;0,INDEX('Bin Analysis'!$C$3:$S$10110,MATCH($L342,'Bin Analysis'!$L$3:$L$10110,0),MATCH(P$5,'Bin Analysis'!$C$2:$S$2,0))," ")))))</f>
        <v xml:space="preserve"> </v>
      </c>
      <c r="Q342" s="70" t="str">
        <f>IF($L342=" "," ",(IF($M342=FALSE," ",(IF($M342&gt;0,INDEX('Bin Analysis'!$C$3:$S$10110,MATCH($L342,'Bin Analysis'!$L$3:$L$10110,0),MATCH(Q$5,'Bin Analysis'!$C$2:$S$2,0))," ")))))</f>
        <v xml:space="preserve"> </v>
      </c>
      <c r="R342" s="70" t="str">
        <f>IF($L342=" "," ",(IF($M342=FALSE," ",(IF($M342&gt;0,INDEX('Bin Analysis'!$C$3:$S$10110,MATCH($L342,'Bin Analysis'!$L$3:$L$10110,0),MATCH(R$5,'Bin Analysis'!$C$2:$S$2,0))," ")))))</f>
        <v xml:space="preserve"> </v>
      </c>
      <c r="S342" s="70" t="str">
        <f>IF($L342=" "," ",(IF($M342=FALSE," ",(IF($M342&gt;0,INDEX('Bin Analysis'!$C$3:$S$10110,MATCH($L342,'Bin Analysis'!$L$3:$L$10110,0),MATCH(S$5,'Bin Analysis'!$C$2:$S$2,0))," ")))))</f>
        <v xml:space="preserve"> </v>
      </c>
      <c r="T342" s="70" t="str">
        <f>Assignments!K341</f>
        <v/>
      </c>
      <c r="U342" s="70" t="str">
        <f>Assignments!L341</f>
        <v/>
      </c>
      <c r="V342" s="76" t="str">
        <f>Assignments!V341</f>
        <v/>
      </c>
    </row>
    <row r="343" spans="2:22" x14ac:dyDescent="0.55000000000000004">
      <c r="B343" s="6"/>
      <c r="E343" s="7"/>
      <c r="G343" s="40" t="str">
        <f>IFERROR('Data Transformation'!M341," ")</f>
        <v xml:space="preserve"> </v>
      </c>
      <c r="L343" s="68" t="str">
        <f t="shared" si="6"/>
        <v xml:space="preserve"> </v>
      </c>
      <c r="M343" s="69" t="str">
        <f>IF(L343=" "," ",(IF($L343&gt;0,INDEX('Bin Analysis'!$C$3:$S$10110,MATCH($L343,'Bin Analysis'!$L$3:$L$10110,0),MATCH(M$5,'Bin Analysis'!$C$2:$S$2,0))," ")))</f>
        <v xml:space="preserve"> </v>
      </c>
      <c r="N343" s="70" t="str">
        <f>IF($L343=" "," ",(IF($M343=FALSE," ",(IF($M343&gt;0,INDEX('Bin Analysis'!$C$3:$S$10110,MATCH($L343,'Bin Analysis'!$L$3:$L$10110,0),MATCH(N$5,'Bin Analysis'!$C$2:$S$2,0))," ")))))</f>
        <v xml:space="preserve"> </v>
      </c>
      <c r="O343" s="70" t="str">
        <f>IF($L343=" "," ",(IF($M343=FALSE," ",(IF($M343&gt;0,INDEX('Bin Analysis'!$C$3:$S$10110,MATCH($L343,'Bin Analysis'!$L$3:$L$10110,0),MATCH(O$5,'Bin Analysis'!$C$2:$S$2,0))," ")))))</f>
        <v xml:space="preserve"> </v>
      </c>
      <c r="P343" s="70" t="str">
        <f>IF($L343=" "," ",(IF($M343=FALSE," ",(IF($M343&gt;0,INDEX('Bin Analysis'!$C$3:$S$10110,MATCH($L343,'Bin Analysis'!$L$3:$L$10110,0),MATCH(P$5,'Bin Analysis'!$C$2:$S$2,0))," ")))))</f>
        <v xml:space="preserve"> </v>
      </c>
      <c r="Q343" s="70" t="str">
        <f>IF($L343=" "," ",(IF($M343=FALSE," ",(IF($M343&gt;0,INDEX('Bin Analysis'!$C$3:$S$10110,MATCH($L343,'Bin Analysis'!$L$3:$L$10110,0),MATCH(Q$5,'Bin Analysis'!$C$2:$S$2,0))," ")))))</f>
        <v xml:space="preserve"> </v>
      </c>
      <c r="R343" s="70" t="str">
        <f>IF($L343=" "," ",(IF($M343=FALSE," ",(IF($M343&gt;0,INDEX('Bin Analysis'!$C$3:$S$10110,MATCH($L343,'Bin Analysis'!$L$3:$L$10110,0),MATCH(R$5,'Bin Analysis'!$C$2:$S$2,0))," ")))))</f>
        <v xml:space="preserve"> </v>
      </c>
      <c r="S343" s="70" t="str">
        <f>IF($L343=" "," ",(IF($M343=FALSE," ",(IF($M343&gt;0,INDEX('Bin Analysis'!$C$3:$S$10110,MATCH($L343,'Bin Analysis'!$L$3:$L$10110,0),MATCH(S$5,'Bin Analysis'!$C$2:$S$2,0))," ")))))</f>
        <v xml:space="preserve"> </v>
      </c>
      <c r="T343" s="70" t="str">
        <f>Assignments!K342</f>
        <v/>
      </c>
      <c r="U343" s="70" t="str">
        <f>Assignments!L342</f>
        <v/>
      </c>
      <c r="V343" s="76" t="str">
        <f>Assignments!V342</f>
        <v/>
      </c>
    </row>
    <row r="344" spans="2:22" x14ac:dyDescent="0.55000000000000004">
      <c r="B344" s="6"/>
      <c r="E344" s="7"/>
      <c r="G344" s="40" t="str">
        <f>IFERROR('Data Transformation'!M342," ")</f>
        <v xml:space="preserve"> </v>
      </c>
      <c r="L344" s="68" t="str">
        <f t="shared" si="6"/>
        <v xml:space="preserve"> </v>
      </c>
      <c r="M344" s="69" t="str">
        <f>IF(L344=" "," ",(IF($L344&gt;0,INDEX('Bin Analysis'!$C$3:$S$10110,MATCH($L344,'Bin Analysis'!$L$3:$L$10110,0),MATCH(M$5,'Bin Analysis'!$C$2:$S$2,0))," ")))</f>
        <v xml:space="preserve"> </v>
      </c>
      <c r="N344" s="70" t="str">
        <f>IF($L344=" "," ",(IF($M344=FALSE," ",(IF($M344&gt;0,INDEX('Bin Analysis'!$C$3:$S$10110,MATCH($L344,'Bin Analysis'!$L$3:$L$10110,0),MATCH(N$5,'Bin Analysis'!$C$2:$S$2,0))," ")))))</f>
        <v xml:space="preserve"> </v>
      </c>
      <c r="O344" s="70" t="str">
        <f>IF($L344=" "," ",(IF($M344=FALSE," ",(IF($M344&gt;0,INDEX('Bin Analysis'!$C$3:$S$10110,MATCH($L344,'Bin Analysis'!$L$3:$L$10110,0),MATCH(O$5,'Bin Analysis'!$C$2:$S$2,0))," ")))))</f>
        <v xml:space="preserve"> </v>
      </c>
      <c r="P344" s="70" t="str">
        <f>IF($L344=" "," ",(IF($M344=FALSE," ",(IF($M344&gt;0,INDEX('Bin Analysis'!$C$3:$S$10110,MATCH($L344,'Bin Analysis'!$L$3:$L$10110,0),MATCH(P$5,'Bin Analysis'!$C$2:$S$2,0))," ")))))</f>
        <v xml:space="preserve"> </v>
      </c>
      <c r="Q344" s="70" t="str">
        <f>IF($L344=" "," ",(IF($M344=FALSE," ",(IF($M344&gt;0,INDEX('Bin Analysis'!$C$3:$S$10110,MATCH($L344,'Bin Analysis'!$L$3:$L$10110,0),MATCH(Q$5,'Bin Analysis'!$C$2:$S$2,0))," ")))))</f>
        <v xml:space="preserve"> </v>
      </c>
      <c r="R344" s="70" t="str">
        <f>IF($L344=" "," ",(IF($M344=FALSE," ",(IF($M344&gt;0,INDEX('Bin Analysis'!$C$3:$S$10110,MATCH($L344,'Bin Analysis'!$L$3:$L$10110,0),MATCH(R$5,'Bin Analysis'!$C$2:$S$2,0))," ")))))</f>
        <v xml:space="preserve"> </v>
      </c>
      <c r="S344" s="70" t="str">
        <f>IF($L344=" "," ",(IF($M344=FALSE," ",(IF($M344&gt;0,INDEX('Bin Analysis'!$C$3:$S$10110,MATCH($L344,'Bin Analysis'!$L$3:$L$10110,0),MATCH(S$5,'Bin Analysis'!$C$2:$S$2,0))," ")))))</f>
        <v xml:space="preserve"> </v>
      </c>
      <c r="T344" s="70" t="str">
        <f>Assignments!K343</f>
        <v/>
      </c>
      <c r="U344" s="70" t="str">
        <f>Assignments!L343</f>
        <v/>
      </c>
      <c r="V344" s="76" t="str">
        <f>Assignments!V343</f>
        <v/>
      </c>
    </row>
    <row r="345" spans="2:22" x14ac:dyDescent="0.55000000000000004">
      <c r="B345" s="6"/>
      <c r="E345" s="7"/>
      <c r="G345" s="40" t="str">
        <f>IFERROR('Data Transformation'!M343," ")</f>
        <v xml:space="preserve"> </v>
      </c>
      <c r="L345" s="68" t="str">
        <f t="shared" si="6"/>
        <v xml:space="preserve"> </v>
      </c>
      <c r="M345" s="69" t="str">
        <f>IF(L345=" "," ",(IF($L345&gt;0,INDEX('Bin Analysis'!$C$3:$S$10110,MATCH($L345,'Bin Analysis'!$L$3:$L$10110,0),MATCH(M$5,'Bin Analysis'!$C$2:$S$2,0))," ")))</f>
        <v xml:space="preserve"> </v>
      </c>
      <c r="N345" s="70" t="str">
        <f>IF($L345=" "," ",(IF($M345=FALSE," ",(IF($M345&gt;0,INDEX('Bin Analysis'!$C$3:$S$10110,MATCH($L345,'Bin Analysis'!$L$3:$L$10110,0),MATCH(N$5,'Bin Analysis'!$C$2:$S$2,0))," ")))))</f>
        <v xml:space="preserve"> </v>
      </c>
      <c r="O345" s="70" t="str">
        <f>IF($L345=" "," ",(IF($M345=FALSE," ",(IF($M345&gt;0,INDEX('Bin Analysis'!$C$3:$S$10110,MATCH($L345,'Bin Analysis'!$L$3:$L$10110,0),MATCH(O$5,'Bin Analysis'!$C$2:$S$2,0))," ")))))</f>
        <v xml:space="preserve"> </v>
      </c>
      <c r="P345" s="70" t="str">
        <f>IF($L345=" "," ",(IF($M345=FALSE," ",(IF($M345&gt;0,INDEX('Bin Analysis'!$C$3:$S$10110,MATCH($L345,'Bin Analysis'!$L$3:$L$10110,0),MATCH(P$5,'Bin Analysis'!$C$2:$S$2,0))," ")))))</f>
        <v xml:space="preserve"> </v>
      </c>
      <c r="Q345" s="70" t="str">
        <f>IF($L345=" "," ",(IF($M345=FALSE," ",(IF($M345&gt;0,INDEX('Bin Analysis'!$C$3:$S$10110,MATCH($L345,'Bin Analysis'!$L$3:$L$10110,0),MATCH(Q$5,'Bin Analysis'!$C$2:$S$2,0))," ")))))</f>
        <v xml:space="preserve"> </v>
      </c>
      <c r="R345" s="70" t="str">
        <f>IF($L345=" "," ",(IF($M345=FALSE," ",(IF($M345&gt;0,INDEX('Bin Analysis'!$C$3:$S$10110,MATCH($L345,'Bin Analysis'!$L$3:$L$10110,0),MATCH(R$5,'Bin Analysis'!$C$2:$S$2,0))," ")))))</f>
        <v xml:space="preserve"> </v>
      </c>
      <c r="S345" s="70" t="str">
        <f>IF($L345=" "," ",(IF($M345=FALSE," ",(IF($M345&gt;0,INDEX('Bin Analysis'!$C$3:$S$10110,MATCH($L345,'Bin Analysis'!$L$3:$L$10110,0),MATCH(S$5,'Bin Analysis'!$C$2:$S$2,0))," ")))))</f>
        <v xml:space="preserve"> </v>
      </c>
      <c r="T345" s="70" t="str">
        <f>Assignments!K344</f>
        <v/>
      </c>
      <c r="U345" s="70" t="str">
        <f>Assignments!L344</f>
        <v/>
      </c>
      <c r="V345" s="76" t="str">
        <f>Assignments!V344</f>
        <v/>
      </c>
    </row>
    <row r="346" spans="2:22" x14ac:dyDescent="0.55000000000000004">
      <c r="B346" s="6"/>
      <c r="E346" s="7"/>
      <c r="G346" s="40" t="str">
        <f>IFERROR('Data Transformation'!M344," ")</f>
        <v xml:space="preserve"> </v>
      </c>
      <c r="L346" s="68" t="str">
        <f t="shared" si="6"/>
        <v xml:space="preserve"> </v>
      </c>
      <c r="M346" s="69" t="str">
        <f>IF(L346=" "," ",(IF($L346&gt;0,INDEX('Bin Analysis'!$C$3:$S$10110,MATCH($L346,'Bin Analysis'!$L$3:$L$10110,0),MATCH(M$5,'Bin Analysis'!$C$2:$S$2,0))," ")))</f>
        <v xml:space="preserve"> </v>
      </c>
      <c r="N346" s="70" t="str">
        <f>IF($L346=" "," ",(IF($M346=FALSE," ",(IF($M346&gt;0,INDEX('Bin Analysis'!$C$3:$S$10110,MATCH($L346,'Bin Analysis'!$L$3:$L$10110,0),MATCH(N$5,'Bin Analysis'!$C$2:$S$2,0))," ")))))</f>
        <v xml:space="preserve"> </v>
      </c>
      <c r="O346" s="70" t="str">
        <f>IF($L346=" "," ",(IF($M346=FALSE," ",(IF($M346&gt;0,INDEX('Bin Analysis'!$C$3:$S$10110,MATCH($L346,'Bin Analysis'!$L$3:$L$10110,0),MATCH(O$5,'Bin Analysis'!$C$2:$S$2,0))," ")))))</f>
        <v xml:space="preserve"> </v>
      </c>
      <c r="P346" s="70" t="str">
        <f>IF($L346=" "," ",(IF($M346=FALSE," ",(IF($M346&gt;0,INDEX('Bin Analysis'!$C$3:$S$10110,MATCH($L346,'Bin Analysis'!$L$3:$L$10110,0),MATCH(P$5,'Bin Analysis'!$C$2:$S$2,0))," ")))))</f>
        <v xml:space="preserve"> </v>
      </c>
      <c r="Q346" s="70" t="str">
        <f>IF($L346=" "," ",(IF($M346=FALSE," ",(IF($M346&gt;0,INDEX('Bin Analysis'!$C$3:$S$10110,MATCH($L346,'Bin Analysis'!$L$3:$L$10110,0),MATCH(Q$5,'Bin Analysis'!$C$2:$S$2,0))," ")))))</f>
        <v xml:space="preserve"> </v>
      </c>
      <c r="R346" s="70" t="str">
        <f>IF($L346=" "," ",(IF($M346=FALSE," ",(IF($M346&gt;0,INDEX('Bin Analysis'!$C$3:$S$10110,MATCH($L346,'Bin Analysis'!$L$3:$L$10110,0),MATCH(R$5,'Bin Analysis'!$C$2:$S$2,0))," ")))))</f>
        <v xml:space="preserve"> </v>
      </c>
      <c r="S346" s="70" t="str">
        <f>IF($L346=" "," ",(IF($M346=FALSE," ",(IF($M346&gt;0,INDEX('Bin Analysis'!$C$3:$S$10110,MATCH($L346,'Bin Analysis'!$L$3:$L$10110,0),MATCH(S$5,'Bin Analysis'!$C$2:$S$2,0))," ")))))</f>
        <v xml:space="preserve"> </v>
      </c>
      <c r="T346" s="70" t="str">
        <f>Assignments!K345</f>
        <v/>
      </c>
      <c r="U346" s="70" t="str">
        <f>Assignments!L345</f>
        <v/>
      </c>
      <c r="V346" s="76" t="str">
        <f>Assignments!V345</f>
        <v/>
      </c>
    </row>
    <row r="347" spans="2:22" x14ac:dyDescent="0.55000000000000004">
      <c r="B347" s="6"/>
      <c r="E347" s="7"/>
      <c r="G347" s="40" t="str">
        <f>IFERROR('Data Transformation'!M345," ")</f>
        <v xml:space="preserve"> </v>
      </c>
      <c r="L347" s="68" t="str">
        <f t="shared" si="6"/>
        <v xml:space="preserve"> </v>
      </c>
      <c r="M347" s="69" t="str">
        <f>IF(L347=" "," ",(IF($L347&gt;0,INDEX('Bin Analysis'!$C$3:$S$10110,MATCH($L347,'Bin Analysis'!$L$3:$L$10110,0),MATCH(M$5,'Bin Analysis'!$C$2:$S$2,0))," ")))</f>
        <v xml:space="preserve"> </v>
      </c>
      <c r="N347" s="70" t="str">
        <f>IF($L347=" "," ",(IF($M347=FALSE," ",(IF($M347&gt;0,INDEX('Bin Analysis'!$C$3:$S$10110,MATCH($L347,'Bin Analysis'!$L$3:$L$10110,0),MATCH(N$5,'Bin Analysis'!$C$2:$S$2,0))," ")))))</f>
        <v xml:space="preserve"> </v>
      </c>
      <c r="O347" s="70" t="str">
        <f>IF($L347=" "," ",(IF($M347=FALSE," ",(IF($M347&gt;0,INDEX('Bin Analysis'!$C$3:$S$10110,MATCH($L347,'Bin Analysis'!$L$3:$L$10110,0),MATCH(O$5,'Bin Analysis'!$C$2:$S$2,0))," ")))))</f>
        <v xml:space="preserve"> </v>
      </c>
      <c r="P347" s="70" t="str">
        <f>IF($L347=" "," ",(IF($M347=FALSE," ",(IF($M347&gt;0,INDEX('Bin Analysis'!$C$3:$S$10110,MATCH($L347,'Bin Analysis'!$L$3:$L$10110,0),MATCH(P$5,'Bin Analysis'!$C$2:$S$2,0))," ")))))</f>
        <v xml:space="preserve"> </v>
      </c>
      <c r="Q347" s="70" t="str">
        <f>IF($L347=" "," ",(IF($M347=FALSE," ",(IF($M347&gt;0,INDEX('Bin Analysis'!$C$3:$S$10110,MATCH($L347,'Bin Analysis'!$L$3:$L$10110,0),MATCH(Q$5,'Bin Analysis'!$C$2:$S$2,0))," ")))))</f>
        <v xml:space="preserve"> </v>
      </c>
      <c r="R347" s="70" t="str">
        <f>IF($L347=" "," ",(IF($M347=FALSE," ",(IF($M347&gt;0,INDEX('Bin Analysis'!$C$3:$S$10110,MATCH($L347,'Bin Analysis'!$L$3:$L$10110,0),MATCH(R$5,'Bin Analysis'!$C$2:$S$2,0))," ")))))</f>
        <v xml:space="preserve"> </v>
      </c>
      <c r="S347" s="70" t="str">
        <f>IF($L347=" "," ",(IF($M347=FALSE," ",(IF($M347&gt;0,INDEX('Bin Analysis'!$C$3:$S$10110,MATCH($L347,'Bin Analysis'!$L$3:$L$10110,0),MATCH(S$5,'Bin Analysis'!$C$2:$S$2,0))," ")))))</f>
        <v xml:space="preserve"> </v>
      </c>
      <c r="T347" s="70" t="str">
        <f>Assignments!K346</f>
        <v/>
      </c>
      <c r="U347" s="70" t="str">
        <f>Assignments!L346</f>
        <v/>
      </c>
      <c r="V347" s="76" t="str">
        <f>Assignments!V346</f>
        <v/>
      </c>
    </row>
    <row r="348" spans="2:22" x14ac:dyDescent="0.55000000000000004">
      <c r="B348" s="6"/>
      <c r="E348" s="7"/>
      <c r="G348" s="40" t="str">
        <f>IFERROR('Data Transformation'!M346," ")</f>
        <v xml:space="preserve"> </v>
      </c>
      <c r="L348" s="68" t="str">
        <f t="shared" si="6"/>
        <v xml:space="preserve"> </v>
      </c>
      <c r="M348" s="69" t="str">
        <f>IF(L348=" "," ",(IF($L348&gt;0,INDEX('Bin Analysis'!$C$3:$S$10110,MATCH($L348,'Bin Analysis'!$L$3:$L$10110,0),MATCH(M$5,'Bin Analysis'!$C$2:$S$2,0))," ")))</f>
        <v xml:space="preserve"> </v>
      </c>
      <c r="N348" s="70" t="str">
        <f>IF($L348=" "," ",(IF($M348=FALSE," ",(IF($M348&gt;0,INDEX('Bin Analysis'!$C$3:$S$10110,MATCH($L348,'Bin Analysis'!$L$3:$L$10110,0),MATCH(N$5,'Bin Analysis'!$C$2:$S$2,0))," ")))))</f>
        <v xml:space="preserve"> </v>
      </c>
      <c r="O348" s="70" t="str">
        <f>IF($L348=" "," ",(IF($M348=FALSE," ",(IF($M348&gt;0,INDEX('Bin Analysis'!$C$3:$S$10110,MATCH($L348,'Bin Analysis'!$L$3:$L$10110,0),MATCH(O$5,'Bin Analysis'!$C$2:$S$2,0))," ")))))</f>
        <v xml:space="preserve"> </v>
      </c>
      <c r="P348" s="70" t="str">
        <f>IF($L348=" "," ",(IF($M348=FALSE," ",(IF($M348&gt;0,INDEX('Bin Analysis'!$C$3:$S$10110,MATCH($L348,'Bin Analysis'!$L$3:$L$10110,0),MATCH(P$5,'Bin Analysis'!$C$2:$S$2,0))," ")))))</f>
        <v xml:space="preserve"> </v>
      </c>
      <c r="Q348" s="70" t="str">
        <f>IF($L348=" "," ",(IF($M348=FALSE," ",(IF($M348&gt;0,INDEX('Bin Analysis'!$C$3:$S$10110,MATCH($L348,'Bin Analysis'!$L$3:$L$10110,0),MATCH(Q$5,'Bin Analysis'!$C$2:$S$2,0))," ")))))</f>
        <v xml:space="preserve"> </v>
      </c>
      <c r="R348" s="70" t="str">
        <f>IF($L348=" "," ",(IF($M348=FALSE," ",(IF($M348&gt;0,INDEX('Bin Analysis'!$C$3:$S$10110,MATCH($L348,'Bin Analysis'!$L$3:$L$10110,0),MATCH(R$5,'Bin Analysis'!$C$2:$S$2,0))," ")))))</f>
        <v xml:space="preserve"> </v>
      </c>
      <c r="S348" s="70" t="str">
        <f>IF($L348=" "," ",(IF($M348=FALSE," ",(IF($M348&gt;0,INDEX('Bin Analysis'!$C$3:$S$10110,MATCH($L348,'Bin Analysis'!$L$3:$L$10110,0),MATCH(S$5,'Bin Analysis'!$C$2:$S$2,0))," ")))))</f>
        <v xml:space="preserve"> </v>
      </c>
      <c r="T348" s="70" t="str">
        <f>Assignments!K347</f>
        <v/>
      </c>
      <c r="U348" s="70" t="str">
        <f>Assignments!L347</f>
        <v/>
      </c>
      <c r="V348" s="76" t="str">
        <f>Assignments!V347</f>
        <v/>
      </c>
    </row>
    <row r="349" spans="2:22" x14ac:dyDescent="0.55000000000000004">
      <c r="B349" s="6"/>
      <c r="E349" s="7"/>
      <c r="G349" s="40" t="str">
        <f>IFERROR('Data Transformation'!M347," ")</f>
        <v xml:space="preserve"> </v>
      </c>
      <c r="L349" s="68" t="str">
        <f t="shared" si="6"/>
        <v xml:space="preserve"> </v>
      </c>
      <c r="M349" s="69" t="str">
        <f>IF(L349=" "," ",(IF($L349&gt;0,INDEX('Bin Analysis'!$C$3:$S$10110,MATCH($L349,'Bin Analysis'!$L$3:$L$10110,0),MATCH(M$5,'Bin Analysis'!$C$2:$S$2,0))," ")))</f>
        <v xml:space="preserve"> </v>
      </c>
      <c r="N349" s="70" t="str">
        <f>IF($L349=" "," ",(IF($M349=FALSE," ",(IF($M349&gt;0,INDEX('Bin Analysis'!$C$3:$S$10110,MATCH($L349,'Bin Analysis'!$L$3:$L$10110,0),MATCH(N$5,'Bin Analysis'!$C$2:$S$2,0))," ")))))</f>
        <v xml:space="preserve"> </v>
      </c>
      <c r="O349" s="70" t="str">
        <f>IF($L349=" "," ",(IF($M349=FALSE," ",(IF($M349&gt;0,INDEX('Bin Analysis'!$C$3:$S$10110,MATCH($L349,'Bin Analysis'!$L$3:$L$10110,0),MATCH(O$5,'Bin Analysis'!$C$2:$S$2,0))," ")))))</f>
        <v xml:space="preserve"> </v>
      </c>
      <c r="P349" s="70" t="str">
        <f>IF($L349=" "," ",(IF($M349=FALSE," ",(IF($M349&gt;0,INDEX('Bin Analysis'!$C$3:$S$10110,MATCH($L349,'Bin Analysis'!$L$3:$L$10110,0),MATCH(P$5,'Bin Analysis'!$C$2:$S$2,0))," ")))))</f>
        <v xml:space="preserve"> </v>
      </c>
      <c r="Q349" s="70" t="str">
        <f>IF($L349=" "," ",(IF($M349=FALSE," ",(IF($M349&gt;0,INDEX('Bin Analysis'!$C$3:$S$10110,MATCH($L349,'Bin Analysis'!$L$3:$L$10110,0),MATCH(Q$5,'Bin Analysis'!$C$2:$S$2,0))," ")))))</f>
        <v xml:space="preserve"> </v>
      </c>
      <c r="R349" s="70" t="str">
        <f>IF($L349=" "," ",(IF($M349=FALSE," ",(IF($M349&gt;0,INDEX('Bin Analysis'!$C$3:$S$10110,MATCH($L349,'Bin Analysis'!$L$3:$L$10110,0),MATCH(R$5,'Bin Analysis'!$C$2:$S$2,0))," ")))))</f>
        <v xml:space="preserve"> </v>
      </c>
      <c r="S349" s="70" t="str">
        <f>IF($L349=" "," ",(IF($M349=FALSE," ",(IF($M349&gt;0,INDEX('Bin Analysis'!$C$3:$S$10110,MATCH($L349,'Bin Analysis'!$L$3:$L$10110,0),MATCH(S$5,'Bin Analysis'!$C$2:$S$2,0))," ")))))</f>
        <v xml:space="preserve"> </v>
      </c>
      <c r="T349" s="70" t="str">
        <f>Assignments!K348</f>
        <v/>
      </c>
      <c r="U349" s="70" t="str">
        <f>Assignments!L348</f>
        <v/>
      </c>
      <c r="V349" s="76" t="str">
        <f>Assignments!V348</f>
        <v/>
      </c>
    </row>
    <row r="350" spans="2:22" x14ac:dyDescent="0.55000000000000004">
      <c r="B350" s="6"/>
      <c r="E350" s="7"/>
      <c r="G350" s="40" t="str">
        <f>IFERROR('Data Transformation'!M348," ")</f>
        <v xml:space="preserve"> </v>
      </c>
      <c r="L350" s="68" t="str">
        <f t="shared" si="6"/>
        <v xml:space="preserve"> </v>
      </c>
      <c r="M350" s="69" t="str">
        <f>IF(L350=" "," ",(IF($L350&gt;0,INDEX('Bin Analysis'!$C$3:$S$10110,MATCH($L350,'Bin Analysis'!$L$3:$L$10110,0),MATCH(M$5,'Bin Analysis'!$C$2:$S$2,0))," ")))</f>
        <v xml:space="preserve"> </v>
      </c>
      <c r="N350" s="70" t="str">
        <f>IF($L350=" "," ",(IF($M350=FALSE," ",(IF($M350&gt;0,INDEX('Bin Analysis'!$C$3:$S$10110,MATCH($L350,'Bin Analysis'!$L$3:$L$10110,0),MATCH(N$5,'Bin Analysis'!$C$2:$S$2,0))," ")))))</f>
        <v xml:space="preserve"> </v>
      </c>
      <c r="O350" s="70" t="str">
        <f>IF($L350=" "," ",(IF($M350=FALSE," ",(IF($M350&gt;0,INDEX('Bin Analysis'!$C$3:$S$10110,MATCH($L350,'Bin Analysis'!$L$3:$L$10110,0),MATCH(O$5,'Bin Analysis'!$C$2:$S$2,0))," ")))))</f>
        <v xml:space="preserve"> </v>
      </c>
      <c r="P350" s="70" t="str">
        <f>IF($L350=" "," ",(IF($M350=FALSE," ",(IF($M350&gt;0,INDEX('Bin Analysis'!$C$3:$S$10110,MATCH($L350,'Bin Analysis'!$L$3:$L$10110,0),MATCH(P$5,'Bin Analysis'!$C$2:$S$2,0))," ")))))</f>
        <v xml:space="preserve"> </v>
      </c>
      <c r="Q350" s="70" t="str">
        <f>IF($L350=" "," ",(IF($M350=FALSE," ",(IF($M350&gt;0,INDEX('Bin Analysis'!$C$3:$S$10110,MATCH($L350,'Bin Analysis'!$L$3:$L$10110,0),MATCH(Q$5,'Bin Analysis'!$C$2:$S$2,0))," ")))))</f>
        <v xml:space="preserve"> </v>
      </c>
      <c r="R350" s="70" t="str">
        <f>IF($L350=" "," ",(IF($M350=FALSE," ",(IF($M350&gt;0,INDEX('Bin Analysis'!$C$3:$S$10110,MATCH($L350,'Bin Analysis'!$L$3:$L$10110,0),MATCH(R$5,'Bin Analysis'!$C$2:$S$2,0))," ")))))</f>
        <v xml:space="preserve"> </v>
      </c>
      <c r="S350" s="70" t="str">
        <f>IF($L350=" "," ",(IF($M350=FALSE," ",(IF($M350&gt;0,INDEX('Bin Analysis'!$C$3:$S$10110,MATCH($L350,'Bin Analysis'!$L$3:$L$10110,0),MATCH(S$5,'Bin Analysis'!$C$2:$S$2,0))," ")))))</f>
        <v xml:space="preserve"> </v>
      </c>
      <c r="T350" s="70" t="str">
        <f>Assignments!K349</f>
        <v/>
      </c>
      <c r="U350" s="70" t="str">
        <f>Assignments!L349</f>
        <v/>
      </c>
      <c r="V350" s="76" t="str">
        <f>Assignments!V349</f>
        <v/>
      </c>
    </row>
    <row r="351" spans="2:22" x14ac:dyDescent="0.55000000000000004">
      <c r="B351" s="6"/>
      <c r="E351" s="7"/>
      <c r="G351" s="40" t="str">
        <f>IFERROR('Data Transformation'!M349," ")</f>
        <v xml:space="preserve"> </v>
      </c>
      <c r="L351" s="68" t="str">
        <f t="shared" si="6"/>
        <v xml:space="preserve"> </v>
      </c>
      <c r="M351" s="69" t="str">
        <f>IF(L351=" "," ",(IF($L351&gt;0,INDEX('Bin Analysis'!$C$3:$S$10110,MATCH($L351,'Bin Analysis'!$L$3:$L$10110,0),MATCH(M$5,'Bin Analysis'!$C$2:$S$2,0))," ")))</f>
        <v xml:space="preserve"> </v>
      </c>
      <c r="N351" s="70" t="str">
        <f>IF($L351=" "," ",(IF($M351=FALSE," ",(IF($M351&gt;0,INDEX('Bin Analysis'!$C$3:$S$10110,MATCH($L351,'Bin Analysis'!$L$3:$L$10110,0),MATCH(N$5,'Bin Analysis'!$C$2:$S$2,0))," ")))))</f>
        <v xml:space="preserve"> </v>
      </c>
      <c r="O351" s="70" t="str">
        <f>IF($L351=" "," ",(IF($M351=FALSE," ",(IF($M351&gt;0,INDEX('Bin Analysis'!$C$3:$S$10110,MATCH($L351,'Bin Analysis'!$L$3:$L$10110,0),MATCH(O$5,'Bin Analysis'!$C$2:$S$2,0))," ")))))</f>
        <v xml:space="preserve"> </v>
      </c>
      <c r="P351" s="70" t="str">
        <f>IF($L351=" "," ",(IF($M351=FALSE," ",(IF($M351&gt;0,INDEX('Bin Analysis'!$C$3:$S$10110,MATCH($L351,'Bin Analysis'!$L$3:$L$10110,0),MATCH(P$5,'Bin Analysis'!$C$2:$S$2,0))," ")))))</f>
        <v xml:space="preserve"> </v>
      </c>
      <c r="Q351" s="70" t="str">
        <f>IF($L351=" "," ",(IF($M351=FALSE," ",(IF($M351&gt;0,INDEX('Bin Analysis'!$C$3:$S$10110,MATCH($L351,'Bin Analysis'!$L$3:$L$10110,0),MATCH(Q$5,'Bin Analysis'!$C$2:$S$2,0))," ")))))</f>
        <v xml:space="preserve"> </v>
      </c>
      <c r="R351" s="70" t="str">
        <f>IF($L351=" "," ",(IF($M351=FALSE," ",(IF($M351&gt;0,INDEX('Bin Analysis'!$C$3:$S$10110,MATCH($L351,'Bin Analysis'!$L$3:$L$10110,0),MATCH(R$5,'Bin Analysis'!$C$2:$S$2,0))," ")))))</f>
        <v xml:space="preserve"> </v>
      </c>
      <c r="S351" s="70" t="str">
        <f>IF($L351=" "," ",(IF($M351=FALSE," ",(IF($M351&gt;0,INDEX('Bin Analysis'!$C$3:$S$10110,MATCH($L351,'Bin Analysis'!$L$3:$L$10110,0),MATCH(S$5,'Bin Analysis'!$C$2:$S$2,0))," ")))))</f>
        <v xml:space="preserve"> </v>
      </c>
      <c r="T351" s="70" t="str">
        <f>Assignments!K350</f>
        <v/>
      </c>
      <c r="U351" s="70" t="str">
        <f>Assignments!L350</f>
        <v/>
      </c>
      <c r="V351" s="76" t="str">
        <f>Assignments!V350</f>
        <v/>
      </c>
    </row>
    <row r="352" spans="2:22" x14ac:dyDescent="0.55000000000000004">
      <c r="B352" s="6"/>
      <c r="E352" s="7"/>
      <c r="G352" s="40" t="str">
        <f>IFERROR('Data Transformation'!M350," ")</f>
        <v xml:space="preserve"> </v>
      </c>
      <c r="L352" s="68" t="str">
        <f t="shared" si="6"/>
        <v xml:space="preserve"> </v>
      </c>
      <c r="M352" s="69" t="str">
        <f>IF(L352=" "," ",(IF($L352&gt;0,INDEX('Bin Analysis'!$C$3:$S$10110,MATCH($L352,'Bin Analysis'!$L$3:$L$10110,0),MATCH(M$5,'Bin Analysis'!$C$2:$S$2,0))," ")))</f>
        <v xml:space="preserve"> </v>
      </c>
      <c r="N352" s="70" t="str">
        <f>IF($L352=" "," ",(IF($M352=FALSE," ",(IF($M352&gt;0,INDEX('Bin Analysis'!$C$3:$S$10110,MATCH($L352,'Bin Analysis'!$L$3:$L$10110,0),MATCH(N$5,'Bin Analysis'!$C$2:$S$2,0))," ")))))</f>
        <v xml:space="preserve"> </v>
      </c>
      <c r="O352" s="70" t="str">
        <f>IF($L352=" "," ",(IF($M352=FALSE," ",(IF($M352&gt;0,INDEX('Bin Analysis'!$C$3:$S$10110,MATCH($L352,'Bin Analysis'!$L$3:$L$10110,0),MATCH(O$5,'Bin Analysis'!$C$2:$S$2,0))," ")))))</f>
        <v xml:space="preserve"> </v>
      </c>
      <c r="P352" s="70" t="str">
        <f>IF($L352=" "," ",(IF($M352=FALSE," ",(IF($M352&gt;0,INDEX('Bin Analysis'!$C$3:$S$10110,MATCH($L352,'Bin Analysis'!$L$3:$L$10110,0),MATCH(P$5,'Bin Analysis'!$C$2:$S$2,0))," ")))))</f>
        <v xml:space="preserve"> </v>
      </c>
      <c r="Q352" s="70" t="str">
        <f>IF($L352=" "," ",(IF($M352=FALSE," ",(IF($M352&gt;0,INDEX('Bin Analysis'!$C$3:$S$10110,MATCH($L352,'Bin Analysis'!$L$3:$L$10110,0),MATCH(Q$5,'Bin Analysis'!$C$2:$S$2,0))," ")))))</f>
        <v xml:space="preserve"> </v>
      </c>
      <c r="R352" s="70" t="str">
        <f>IF($L352=" "," ",(IF($M352=FALSE," ",(IF($M352&gt;0,INDEX('Bin Analysis'!$C$3:$S$10110,MATCH($L352,'Bin Analysis'!$L$3:$L$10110,0),MATCH(R$5,'Bin Analysis'!$C$2:$S$2,0))," ")))))</f>
        <v xml:space="preserve"> </v>
      </c>
      <c r="S352" s="70" t="str">
        <f>IF($L352=" "," ",(IF($M352=FALSE," ",(IF($M352&gt;0,INDEX('Bin Analysis'!$C$3:$S$10110,MATCH($L352,'Bin Analysis'!$L$3:$L$10110,0),MATCH(S$5,'Bin Analysis'!$C$2:$S$2,0))," ")))))</f>
        <v xml:space="preserve"> </v>
      </c>
      <c r="T352" s="70" t="str">
        <f>Assignments!K351</f>
        <v/>
      </c>
      <c r="U352" s="70" t="str">
        <f>Assignments!L351</f>
        <v/>
      </c>
      <c r="V352" s="76" t="str">
        <f>Assignments!V351</f>
        <v/>
      </c>
    </row>
    <row r="353" spans="2:22" x14ac:dyDescent="0.55000000000000004">
      <c r="B353" s="6"/>
      <c r="E353" s="7"/>
      <c r="G353" s="40" t="str">
        <f>IFERROR('Data Transformation'!M351," ")</f>
        <v xml:space="preserve"> </v>
      </c>
      <c r="L353" s="68" t="str">
        <f t="shared" si="6"/>
        <v xml:space="preserve"> </v>
      </c>
      <c r="M353" s="69" t="str">
        <f>IF(L353=" "," ",(IF($L353&gt;0,INDEX('Bin Analysis'!$C$3:$S$10110,MATCH($L353,'Bin Analysis'!$L$3:$L$10110,0),MATCH(M$5,'Bin Analysis'!$C$2:$S$2,0))," ")))</f>
        <v xml:space="preserve"> </v>
      </c>
      <c r="N353" s="70" t="str">
        <f>IF($L353=" "," ",(IF($M353=FALSE," ",(IF($M353&gt;0,INDEX('Bin Analysis'!$C$3:$S$10110,MATCH($L353,'Bin Analysis'!$L$3:$L$10110,0),MATCH(N$5,'Bin Analysis'!$C$2:$S$2,0))," ")))))</f>
        <v xml:space="preserve"> </v>
      </c>
      <c r="O353" s="70" t="str">
        <f>IF($L353=" "," ",(IF($M353=FALSE," ",(IF($M353&gt;0,INDEX('Bin Analysis'!$C$3:$S$10110,MATCH($L353,'Bin Analysis'!$L$3:$L$10110,0),MATCH(O$5,'Bin Analysis'!$C$2:$S$2,0))," ")))))</f>
        <v xml:space="preserve"> </v>
      </c>
      <c r="P353" s="70" t="str">
        <f>IF($L353=" "," ",(IF($M353=FALSE," ",(IF($M353&gt;0,INDEX('Bin Analysis'!$C$3:$S$10110,MATCH($L353,'Bin Analysis'!$L$3:$L$10110,0),MATCH(P$5,'Bin Analysis'!$C$2:$S$2,0))," ")))))</f>
        <v xml:space="preserve"> </v>
      </c>
      <c r="Q353" s="70" t="str">
        <f>IF($L353=" "," ",(IF($M353=FALSE," ",(IF($M353&gt;0,INDEX('Bin Analysis'!$C$3:$S$10110,MATCH($L353,'Bin Analysis'!$L$3:$L$10110,0),MATCH(Q$5,'Bin Analysis'!$C$2:$S$2,0))," ")))))</f>
        <v xml:space="preserve"> </v>
      </c>
      <c r="R353" s="70" t="str">
        <f>IF($L353=" "," ",(IF($M353=FALSE," ",(IF($M353&gt;0,INDEX('Bin Analysis'!$C$3:$S$10110,MATCH($L353,'Bin Analysis'!$L$3:$L$10110,0),MATCH(R$5,'Bin Analysis'!$C$2:$S$2,0))," ")))))</f>
        <v xml:space="preserve"> </v>
      </c>
      <c r="S353" s="70" t="str">
        <f>IF($L353=" "," ",(IF($M353=FALSE," ",(IF($M353&gt;0,INDEX('Bin Analysis'!$C$3:$S$10110,MATCH($L353,'Bin Analysis'!$L$3:$L$10110,0),MATCH(S$5,'Bin Analysis'!$C$2:$S$2,0))," ")))))</f>
        <v xml:space="preserve"> </v>
      </c>
      <c r="T353" s="70" t="str">
        <f>Assignments!K352</f>
        <v/>
      </c>
      <c r="U353" s="70" t="str">
        <f>Assignments!L352</f>
        <v/>
      </c>
      <c r="V353" s="76" t="str">
        <f>Assignments!V352</f>
        <v/>
      </c>
    </row>
    <row r="354" spans="2:22" x14ac:dyDescent="0.55000000000000004">
      <c r="B354" s="6"/>
      <c r="E354" s="7"/>
      <c r="G354" s="40" t="str">
        <f>IFERROR('Data Transformation'!M352," ")</f>
        <v xml:space="preserve"> </v>
      </c>
      <c r="L354" s="68" t="str">
        <f t="shared" si="6"/>
        <v xml:space="preserve"> </v>
      </c>
      <c r="M354" s="69" t="str">
        <f>IF(L354=" "," ",(IF($L354&gt;0,INDEX('Bin Analysis'!$C$3:$S$10110,MATCH($L354,'Bin Analysis'!$L$3:$L$10110,0),MATCH(M$5,'Bin Analysis'!$C$2:$S$2,0))," ")))</f>
        <v xml:space="preserve"> </v>
      </c>
      <c r="N354" s="70" t="str">
        <f>IF($L354=" "," ",(IF($M354=FALSE," ",(IF($M354&gt;0,INDEX('Bin Analysis'!$C$3:$S$10110,MATCH($L354,'Bin Analysis'!$L$3:$L$10110,0),MATCH(N$5,'Bin Analysis'!$C$2:$S$2,0))," ")))))</f>
        <v xml:space="preserve"> </v>
      </c>
      <c r="O354" s="70" t="str">
        <f>IF($L354=" "," ",(IF($M354=FALSE," ",(IF($M354&gt;0,INDEX('Bin Analysis'!$C$3:$S$10110,MATCH($L354,'Bin Analysis'!$L$3:$L$10110,0),MATCH(O$5,'Bin Analysis'!$C$2:$S$2,0))," ")))))</f>
        <v xml:space="preserve"> </v>
      </c>
      <c r="P354" s="70" t="str">
        <f>IF($L354=" "," ",(IF($M354=FALSE," ",(IF($M354&gt;0,INDEX('Bin Analysis'!$C$3:$S$10110,MATCH($L354,'Bin Analysis'!$L$3:$L$10110,0),MATCH(P$5,'Bin Analysis'!$C$2:$S$2,0))," ")))))</f>
        <v xml:space="preserve"> </v>
      </c>
      <c r="Q354" s="70" t="str">
        <f>IF($L354=" "," ",(IF($M354=FALSE," ",(IF($M354&gt;0,INDEX('Bin Analysis'!$C$3:$S$10110,MATCH($L354,'Bin Analysis'!$L$3:$L$10110,0),MATCH(Q$5,'Bin Analysis'!$C$2:$S$2,0))," ")))))</f>
        <v xml:space="preserve"> </v>
      </c>
      <c r="R354" s="70" t="str">
        <f>IF($L354=" "," ",(IF($M354=FALSE," ",(IF($M354&gt;0,INDEX('Bin Analysis'!$C$3:$S$10110,MATCH($L354,'Bin Analysis'!$L$3:$L$10110,0),MATCH(R$5,'Bin Analysis'!$C$2:$S$2,0))," ")))))</f>
        <v xml:space="preserve"> </v>
      </c>
      <c r="S354" s="70" t="str">
        <f>IF($L354=" "," ",(IF($M354=FALSE," ",(IF($M354&gt;0,INDEX('Bin Analysis'!$C$3:$S$10110,MATCH($L354,'Bin Analysis'!$L$3:$L$10110,0),MATCH(S$5,'Bin Analysis'!$C$2:$S$2,0))," ")))))</f>
        <v xml:space="preserve"> </v>
      </c>
      <c r="T354" s="70" t="str">
        <f>Assignments!K353</f>
        <v/>
      </c>
      <c r="U354" s="70" t="str">
        <f>Assignments!L353</f>
        <v/>
      </c>
      <c r="V354" s="76" t="str">
        <f>Assignments!V353</f>
        <v/>
      </c>
    </row>
    <row r="355" spans="2:22" x14ac:dyDescent="0.55000000000000004">
      <c r="B355" s="6"/>
      <c r="E355" s="7"/>
      <c r="G355" s="40" t="str">
        <f>IFERROR('Data Transformation'!M353," ")</f>
        <v xml:space="preserve"> </v>
      </c>
      <c r="L355" s="68" t="str">
        <f t="shared" si="6"/>
        <v xml:space="preserve"> </v>
      </c>
      <c r="M355" s="69" t="str">
        <f>IF(L355=" "," ",(IF($L355&gt;0,INDEX('Bin Analysis'!$C$3:$S$10110,MATCH($L355,'Bin Analysis'!$L$3:$L$10110,0),MATCH(M$5,'Bin Analysis'!$C$2:$S$2,0))," ")))</f>
        <v xml:space="preserve"> </v>
      </c>
      <c r="N355" s="70" t="str">
        <f>IF($L355=" "," ",(IF($M355=FALSE," ",(IF($M355&gt;0,INDEX('Bin Analysis'!$C$3:$S$10110,MATCH($L355,'Bin Analysis'!$L$3:$L$10110,0),MATCH(N$5,'Bin Analysis'!$C$2:$S$2,0))," ")))))</f>
        <v xml:space="preserve"> </v>
      </c>
      <c r="O355" s="70" t="str">
        <f>IF($L355=" "," ",(IF($M355=FALSE," ",(IF($M355&gt;0,INDEX('Bin Analysis'!$C$3:$S$10110,MATCH($L355,'Bin Analysis'!$L$3:$L$10110,0),MATCH(O$5,'Bin Analysis'!$C$2:$S$2,0))," ")))))</f>
        <v xml:space="preserve"> </v>
      </c>
      <c r="P355" s="70" t="str">
        <f>IF($L355=" "," ",(IF($M355=FALSE," ",(IF($M355&gt;0,INDEX('Bin Analysis'!$C$3:$S$10110,MATCH($L355,'Bin Analysis'!$L$3:$L$10110,0),MATCH(P$5,'Bin Analysis'!$C$2:$S$2,0))," ")))))</f>
        <v xml:space="preserve"> </v>
      </c>
      <c r="Q355" s="70" t="str">
        <f>IF($L355=" "," ",(IF($M355=FALSE," ",(IF($M355&gt;0,INDEX('Bin Analysis'!$C$3:$S$10110,MATCH($L355,'Bin Analysis'!$L$3:$L$10110,0),MATCH(Q$5,'Bin Analysis'!$C$2:$S$2,0))," ")))))</f>
        <v xml:space="preserve"> </v>
      </c>
      <c r="R355" s="70" t="str">
        <f>IF($L355=" "," ",(IF($M355=FALSE," ",(IF($M355&gt;0,INDEX('Bin Analysis'!$C$3:$S$10110,MATCH($L355,'Bin Analysis'!$L$3:$L$10110,0),MATCH(R$5,'Bin Analysis'!$C$2:$S$2,0))," ")))))</f>
        <v xml:space="preserve"> </v>
      </c>
      <c r="S355" s="70" t="str">
        <f>IF($L355=" "," ",(IF($M355=FALSE," ",(IF($M355&gt;0,INDEX('Bin Analysis'!$C$3:$S$10110,MATCH($L355,'Bin Analysis'!$L$3:$L$10110,0),MATCH(S$5,'Bin Analysis'!$C$2:$S$2,0))," ")))))</f>
        <v xml:space="preserve"> </v>
      </c>
      <c r="T355" s="70" t="str">
        <f>Assignments!K354</f>
        <v/>
      </c>
      <c r="U355" s="70" t="str">
        <f>Assignments!L354</f>
        <v/>
      </c>
      <c r="V355" s="77" t="str">
        <f>Assignments!V354</f>
        <v/>
      </c>
    </row>
    <row r="356" spans="2:22" ht="16" thickBot="1" x14ac:dyDescent="0.6">
      <c r="B356" s="6"/>
      <c r="E356" s="7"/>
      <c r="G356" s="40" t="str">
        <f>IFERROR('Data Transformation'!M354," ")</f>
        <v xml:space="preserve"> </v>
      </c>
      <c r="L356" s="71" t="str">
        <f t="shared" si="6"/>
        <v xml:space="preserve"> </v>
      </c>
      <c r="M356" s="72" t="str">
        <f>IF(L356=" "," ",(IF($L356&gt;0,INDEX('Bin Analysis'!$C$3:$S$10110,MATCH($L356,'Bin Analysis'!$L$3:$L$10110,0),MATCH(M$5,'Bin Analysis'!$C$2:$S$2,0))," ")))</f>
        <v xml:space="preserve"> </v>
      </c>
      <c r="N356" s="73" t="str">
        <f>IF($L356=" "," ",(IF($M356=FALSE," ",(IF($M356&gt;0,INDEX('Bin Analysis'!$C$3:$S$10110,MATCH($L356,'Bin Analysis'!$L$3:$L$10110,0),MATCH(N$5,'Bin Analysis'!$C$2:$S$2,0))," ")))))</f>
        <v xml:space="preserve"> </v>
      </c>
      <c r="O356" s="73" t="str">
        <f>IF($L356=" "," ",(IF($M356=FALSE," ",(IF($M356&gt;0,INDEX('Bin Analysis'!$C$3:$S$10110,MATCH($L356,'Bin Analysis'!$L$3:$L$10110,0),MATCH(O$5,'Bin Analysis'!$C$2:$S$2,0))," ")))))</f>
        <v xml:space="preserve"> </v>
      </c>
      <c r="P356" s="73" t="str">
        <f>IF($L356=" "," ",(IF($M356=FALSE," ",(IF($M356&gt;0,INDEX('Bin Analysis'!$C$3:$S$10110,MATCH($L356,'Bin Analysis'!$L$3:$L$10110,0),MATCH(P$5,'Bin Analysis'!$C$2:$S$2,0))," ")))))</f>
        <v xml:space="preserve"> </v>
      </c>
      <c r="Q356" s="73" t="str">
        <f>IF($L356=" "," ",(IF($M356=FALSE," ",(IF($M356&gt;0,INDEX('Bin Analysis'!$C$3:$S$10110,MATCH($L356,'Bin Analysis'!$L$3:$L$10110,0),MATCH(Q$5,'Bin Analysis'!$C$2:$S$2,0))," ")))))</f>
        <v xml:space="preserve"> </v>
      </c>
      <c r="R356" s="73" t="str">
        <f>IF($L356=" "," ",(IF($M356=FALSE," ",(IF($M356&gt;0,INDEX('Bin Analysis'!$C$3:$S$10110,MATCH($L356,'Bin Analysis'!$L$3:$L$10110,0),MATCH(R$5,'Bin Analysis'!$C$2:$S$2,0))," ")))))</f>
        <v xml:space="preserve"> </v>
      </c>
      <c r="S356" s="73" t="str">
        <f>IF($L356=" "," ",(IF($M356=FALSE," ",(IF($M356&gt;0,INDEX('Bin Analysis'!$C$3:$S$10110,MATCH($L356,'Bin Analysis'!$L$3:$L$10110,0),MATCH(S$5,'Bin Analysis'!$C$2:$S$2,0))," ")))))</f>
        <v xml:space="preserve"> </v>
      </c>
      <c r="T356" s="73" t="str">
        <f>Assignments!K355</f>
        <v/>
      </c>
      <c r="U356" s="73" t="str">
        <f>Assignments!L355</f>
        <v/>
      </c>
      <c r="V356" s="78"/>
    </row>
    <row r="357" spans="2:22" x14ac:dyDescent="0.55000000000000004">
      <c r="B357" s="6"/>
      <c r="E357" s="7"/>
      <c r="G357" s="41" t="str">
        <f>IFERROR('Data Transformation'!M355," ")</f>
        <v xml:space="preserve"> </v>
      </c>
    </row>
    <row r="358" spans="2:22" x14ac:dyDescent="0.55000000000000004">
      <c r="B358" s="6"/>
      <c r="E358" s="7"/>
    </row>
    <row r="359" spans="2:22" x14ac:dyDescent="0.55000000000000004">
      <c r="B359" s="6"/>
      <c r="E359" s="7"/>
    </row>
    <row r="360" spans="2:22" x14ac:dyDescent="0.55000000000000004">
      <c r="B360" s="6"/>
      <c r="E360" s="7"/>
    </row>
    <row r="361" spans="2:22" x14ac:dyDescent="0.55000000000000004">
      <c r="B361" s="6"/>
      <c r="E361" s="7"/>
    </row>
    <row r="362" spans="2:22" x14ac:dyDescent="0.55000000000000004">
      <c r="B362" s="6"/>
      <c r="E362" s="7"/>
    </row>
    <row r="363" spans="2:22" x14ac:dyDescent="0.55000000000000004">
      <c r="B363" s="6"/>
      <c r="E363" s="7"/>
    </row>
    <row r="364" spans="2:22" x14ac:dyDescent="0.55000000000000004">
      <c r="B364" s="6"/>
      <c r="E364" s="7"/>
    </row>
    <row r="365" spans="2:22" x14ac:dyDescent="0.55000000000000004">
      <c r="B365" s="6"/>
      <c r="E365" s="7"/>
    </row>
    <row r="366" spans="2:22" x14ac:dyDescent="0.55000000000000004">
      <c r="B366" s="6"/>
      <c r="E366" s="7"/>
    </row>
    <row r="367" spans="2:22" x14ac:dyDescent="0.55000000000000004">
      <c r="B367" s="6"/>
      <c r="E367" s="7"/>
    </row>
    <row r="368" spans="2:22" x14ac:dyDescent="0.55000000000000004">
      <c r="B368" s="6"/>
      <c r="E368" s="7"/>
    </row>
    <row r="369" spans="2:5" x14ac:dyDescent="0.55000000000000004">
      <c r="B369" s="6"/>
      <c r="E369" s="7"/>
    </row>
    <row r="370" spans="2:5" x14ac:dyDescent="0.55000000000000004">
      <c r="B370" s="6"/>
      <c r="E370" s="7"/>
    </row>
    <row r="371" spans="2:5" x14ac:dyDescent="0.55000000000000004">
      <c r="B371" s="6"/>
      <c r="E371" s="7"/>
    </row>
    <row r="372" spans="2:5" x14ac:dyDescent="0.55000000000000004">
      <c r="B372" s="6"/>
      <c r="E372" s="7"/>
    </row>
    <row r="373" spans="2:5" x14ac:dyDescent="0.55000000000000004">
      <c r="B373" s="6"/>
      <c r="E373" s="7"/>
    </row>
    <row r="374" spans="2:5" x14ac:dyDescent="0.55000000000000004">
      <c r="B374" s="6"/>
      <c r="E374" s="7"/>
    </row>
    <row r="375" spans="2:5" x14ac:dyDescent="0.55000000000000004">
      <c r="B375" s="6"/>
      <c r="E375" s="7"/>
    </row>
    <row r="376" spans="2:5" x14ac:dyDescent="0.55000000000000004">
      <c r="B376" s="6"/>
      <c r="E376" s="7"/>
    </row>
    <row r="377" spans="2:5" x14ac:dyDescent="0.55000000000000004">
      <c r="B377" s="6"/>
      <c r="E377" s="7"/>
    </row>
    <row r="378" spans="2:5" x14ac:dyDescent="0.55000000000000004">
      <c r="B378" s="6"/>
      <c r="E378" s="7"/>
    </row>
    <row r="379" spans="2:5" x14ac:dyDescent="0.55000000000000004">
      <c r="B379" s="6"/>
      <c r="E379" s="7"/>
    </row>
    <row r="380" spans="2:5" x14ac:dyDescent="0.55000000000000004">
      <c r="B380" s="6"/>
      <c r="E380" s="7"/>
    </row>
    <row r="381" spans="2:5" x14ac:dyDescent="0.55000000000000004">
      <c r="B381" s="6"/>
      <c r="E381" s="7"/>
    </row>
    <row r="382" spans="2:5" x14ac:dyDescent="0.55000000000000004">
      <c r="B382" s="6"/>
      <c r="E382" s="7"/>
    </row>
    <row r="383" spans="2:5" x14ac:dyDescent="0.55000000000000004">
      <c r="B383" s="6"/>
      <c r="E383" s="7"/>
    </row>
    <row r="384" spans="2:5" x14ac:dyDescent="0.55000000000000004">
      <c r="B384" s="6"/>
      <c r="E384" s="7"/>
    </row>
    <row r="385" spans="2:5" x14ac:dyDescent="0.55000000000000004">
      <c r="B385" s="6"/>
      <c r="E385" s="7"/>
    </row>
    <row r="386" spans="2:5" x14ac:dyDescent="0.55000000000000004">
      <c r="B386" s="6"/>
      <c r="E386" s="7"/>
    </row>
    <row r="387" spans="2:5" x14ac:dyDescent="0.55000000000000004">
      <c r="B387" s="6"/>
      <c r="E387" s="7"/>
    </row>
    <row r="388" spans="2:5" x14ac:dyDescent="0.55000000000000004">
      <c r="B388" s="6"/>
      <c r="E388" s="7"/>
    </row>
    <row r="389" spans="2:5" x14ac:dyDescent="0.55000000000000004">
      <c r="B389" s="6"/>
      <c r="E389" s="7"/>
    </row>
    <row r="390" spans="2:5" x14ac:dyDescent="0.55000000000000004">
      <c r="B390" s="6"/>
      <c r="E390" s="7"/>
    </row>
    <row r="391" spans="2:5" x14ac:dyDescent="0.55000000000000004">
      <c r="B391" s="6"/>
      <c r="E391" s="7"/>
    </row>
    <row r="392" spans="2:5" x14ac:dyDescent="0.55000000000000004">
      <c r="B392" s="6"/>
      <c r="E392" s="7"/>
    </row>
    <row r="393" spans="2:5" x14ac:dyDescent="0.55000000000000004">
      <c r="B393" s="6"/>
      <c r="E393" s="7"/>
    </row>
    <row r="394" spans="2:5" x14ac:dyDescent="0.55000000000000004">
      <c r="B394" s="6"/>
      <c r="E394" s="7"/>
    </row>
    <row r="395" spans="2:5" x14ac:dyDescent="0.55000000000000004">
      <c r="B395" s="6"/>
      <c r="E395" s="7"/>
    </row>
    <row r="396" spans="2:5" x14ac:dyDescent="0.55000000000000004">
      <c r="B396" s="6"/>
      <c r="E396" s="7"/>
    </row>
    <row r="397" spans="2:5" x14ac:dyDescent="0.55000000000000004">
      <c r="B397" s="6"/>
      <c r="E397" s="7"/>
    </row>
    <row r="398" spans="2:5" x14ac:dyDescent="0.55000000000000004">
      <c r="B398" s="6"/>
      <c r="E398" s="7"/>
    </row>
    <row r="399" spans="2:5" x14ac:dyDescent="0.55000000000000004">
      <c r="B399" s="6"/>
      <c r="E399" s="7"/>
    </row>
    <row r="400" spans="2:5" x14ac:dyDescent="0.55000000000000004">
      <c r="B400" s="6"/>
      <c r="E400" s="7"/>
    </row>
    <row r="401" spans="2:5" x14ac:dyDescent="0.55000000000000004">
      <c r="B401" s="6"/>
      <c r="E401" s="7"/>
    </row>
    <row r="402" spans="2:5" x14ac:dyDescent="0.55000000000000004">
      <c r="B402" s="6"/>
      <c r="E402" s="7"/>
    </row>
    <row r="403" spans="2:5" x14ac:dyDescent="0.55000000000000004">
      <c r="B403" s="6"/>
      <c r="E403" s="7"/>
    </row>
    <row r="404" spans="2:5" x14ac:dyDescent="0.55000000000000004">
      <c r="B404" s="6"/>
      <c r="E404" s="7"/>
    </row>
    <row r="405" spans="2:5" x14ac:dyDescent="0.55000000000000004">
      <c r="B405" s="6"/>
      <c r="E405" s="7"/>
    </row>
    <row r="406" spans="2:5" x14ac:dyDescent="0.55000000000000004">
      <c r="B406" s="6"/>
      <c r="E406" s="7"/>
    </row>
    <row r="407" spans="2:5" x14ac:dyDescent="0.55000000000000004">
      <c r="B407" s="6"/>
      <c r="E407" s="7"/>
    </row>
    <row r="408" spans="2:5" x14ac:dyDescent="0.55000000000000004">
      <c r="B408" s="6"/>
      <c r="E408" s="7"/>
    </row>
    <row r="409" spans="2:5" x14ac:dyDescent="0.55000000000000004">
      <c r="B409" s="6"/>
      <c r="E409" s="7"/>
    </row>
    <row r="410" spans="2:5" x14ac:dyDescent="0.55000000000000004">
      <c r="B410" s="6"/>
      <c r="E410" s="7"/>
    </row>
    <row r="411" spans="2:5" x14ac:dyDescent="0.55000000000000004">
      <c r="B411" s="6"/>
      <c r="E411" s="7"/>
    </row>
    <row r="412" spans="2:5" x14ac:dyDescent="0.55000000000000004">
      <c r="B412" s="6"/>
      <c r="E412" s="7"/>
    </row>
    <row r="413" spans="2:5" x14ac:dyDescent="0.55000000000000004">
      <c r="B413" s="6"/>
      <c r="E413" s="7"/>
    </row>
    <row r="414" spans="2:5" x14ac:dyDescent="0.55000000000000004">
      <c r="B414" s="6"/>
      <c r="E414" s="7"/>
    </row>
    <row r="415" spans="2:5" x14ac:dyDescent="0.55000000000000004">
      <c r="B415" s="6"/>
      <c r="E415" s="7"/>
    </row>
    <row r="416" spans="2:5" x14ac:dyDescent="0.55000000000000004">
      <c r="B416" s="6"/>
      <c r="E416" s="7"/>
    </row>
    <row r="417" spans="2:5" x14ac:dyDescent="0.55000000000000004">
      <c r="B417" s="6"/>
      <c r="E417" s="7"/>
    </row>
    <row r="418" spans="2:5" x14ac:dyDescent="0.55000000000000004">
      <c r="B418" s="6"/>
      <c r="E418" s="7"/>
    </row>
    <row r="419" spans="2:5" x14ac:dyDescent="0.55000000000000004">
      <c r="B419" s="6"/>
      <c r="E419" s="7"/>
    </row>
    <row r="420" spans="2:5" x14ac:dyDescent="0.55000000000000004">
      <c r="B420" s="6"/>
      <c r="E420" s="7"/>
    </row>
    <row r="421" spans="2:5" x14ac:dyDescent="0.55000000000000004">
      <c r="B421" s="6"/>
      <c r="E421" s="7"/>
    </row>
    <row r="422" spans="2:5" x14ac:dyDescent="0.55000000000000004">
      <c r="B422" s="6"/>
      <c r="E422" s="7"/>
    </row>
    <row r="423" spans="2:5" x14ac:dyDescent="0.55000000000000004">
      <c r="B423" s="6"/>
      <c r="E423" s="7"/>
    </row>
    <row r="424" spans="2:5" x14ac:dyDescent="0.55000000000000004">
      <c r="B424" s="6"/>
      <c r="E424" s="7"/>
    </row>
    <row r="425" spans="2:5" x14ac:dyDescent="0.55000000000000004">
      <c r="B425" s="6"/>
      <c r="E425" s="7"/>
    </row>
    <row r="426" spans="2:5" x14ac:dyDescent="0.55000000000000004">
      <c r="B426" s="6"/>
      <c r="E426" s="7"/>
    </row>
    <row r="427" spans="2:5" x14ac:dyDescent="0.55000000000000004">
      <c r="B427" s="6"/>
      <c r="E427" s="7"/>
    </row>
    <row r="428" spans="2:5" x14ac:dyDescent="0.55000000000000004">
      <c r="B428" s="6"/>
      <c r="E428" s="7"/>
    </row>
    <row r="429" spans="2:5" x14ac:dyDescent="0.55000000000000004">
      <c r="B429" s="6"/>
      <c r="E429" s="7"/>
    </row>
    <row r="430" spans="2:5" x14ac:dyDescent="0.55000000000000004">
      <c r="B430" s="6"/>
      <c r="E430" s="7"/>
    </row>
    <row r="431" spans="2:5" x14ac:dyDescent="0.55000000000000004">
      <c r="B431" s="6"/>
      <c r="E431" s="7"/>
    </row>
    <row r="432" spans="2:5" x14ac:dyDescent="0.55000000000000004">
      <c r="B432" s="6"/>
      <c r="E432" s="7"/>
    </row>
    <row r="433" spans="2:5" x14ac:dyDescent="0.55000000000000004">
      <c r="B433" s="6"/>
      <c r="E433" s="7"/>
    </row>
    <row r="434" spans="2:5" x14ac:dyDescent="0.55000000000000004">
      <c r="B434" s="6"/>
      <c r="E434" s="7"/>
    </row>
    <row r="435" spans="2:5" x14ac:dyDescent="0.55000000000000004">
      <c r="B435" s="6"/>
      <c r="E435" s="7"/>
    </row>
    <row r="436" spans="2:5" x14ac:dyDescent="0.55000000000000004">
      <c r="B436" s="6"/>
      <c r="E436" s="7"/>
    </row>
    <row r="437" spans="2:5" x14ac:dyDescent="0.55000000000000004">
      <c r="B437" s="6"/>
      <c r="E437" s="7"/>
    </row>
    <row r="438" spans="2:5" x14ac:dyDescent="0.55000000000000004">
      <c r="B438" s="6"/>
      <c r="E438" s="7"/>
    </row>
    <row r="439" spans="2:5" x14ac:dyDescent="0.55000000000000004">
      <c r="B439" s="6"/>
      <c r="E439" s="7"/>
    </row>
    <row r="440" spans="2:5" x14ac:dyDescent="0.55000000000000004">
      <c r="B440" s="6"/>
      <c r="E440" s="7"/>
    </row>
    <row r="441" spans="2:5" x14ac:dyDescent="0.55000000000000004">
      <c r="B441" s="6"/>
      <c r="E441" s="7"/>
    </row>
    <row r="442" spans="2:5" x14ac:dyDescent="0.55000000000000004">
      <c r="B442" s="6"/>
      <c r="E442" s="7"/>
    </row>
    <row r="443" spans="2:5" x14ac:dyDescent="0.55000000000000004">
      <c r="B443" s="6"/>
      <c r="E443" s="7"/>
    </row>
    <row r="444" spans="2:5" x14ac:dyDescent="0.55000000000000004">
      <c r="B444" s="6"/>
      <c r="E444" s="7"/>
    </row>
    <row r="445" spans="2:5" x14ac:dyDescent="0.55000000000000004">
      <c r="B445" s="6"/>
      <c r="E445" s="7"/>
    </row>
    <row r="446" spans="2:5" x14ac:dyDescent="0.55000000000000004">
      <c r="B446" s="6"/>
      <c r="E446" s="7"/>
    </row>
    <row r="447" spans="2:5" x14ac:dyDescent="0.55000000000000004">
      <c r="B447" s="6"/>
      <c r="E447" s="7"/>
    </row>
    <row r="448" spans="2:5" x14ac:dyDescent="0.55000000000000004">
      <c r="B448" s="6"/>
      <c r="E448" s="7"/>
    </row>
    <row r="449" spans="2:5" x14ac:dyDescent="0.55000000000000004">
      <c r="B449" s="6"/>
      <c r="E449" s="7"/>
    </row>
    <row r="450" spans="2:5" x14ac:dyDescent="0.55000000000000004">
      <c r="B450" s="6"/>
      <c r="E450" s="7"/>
    </row>
    <row r="451" spans="2:5" x14ac:dyDescent="0.55000000000000004">
      <c r="B451" s="6"/>
      <c r="E451" s="7"/>
    </row>
    <row r="452" spans="2:5" x14ac:dyDescent="0.55000000000000004">
      <c r="B452" s="6"/>
      <c r="E452" s="7"/>
    </row>
    <row r="453" spans="2:5" x14ac:dyDescent="0.55000000000000004">
      <c r="B453" s="6"/>
      <c r="E453" s="7"/>
    </row>
    <row r="454" spans="2:5" x14ac:dyDescent="0.55000000000000004">
      <c r="B454" s="6"/>
      <c r="E454" s="7"/>
    </row>
    <row r="455" spans="2:5" x14ac:dyDescent="0.55000000000000004">
      <c r="B455" s="6"/>
      <c r="E455" s="7"/>
    </row>
    <row r="456" spans="2:5" x14ac:dyDescent="0.55000000000000004">
      <c r="B456" s="6"/>
      <c r="E456" s="7"/>
    </row>
    <row r="457" spans="2:5" x14ac:dyDescent="0.55000000000000004">
      <c r="B457" s="6"/>
      <c r="E457" s="7"/>
    </row>
    <row r="458" spans="2:5" x14ac:dyDescent="0.55000000000000004">
      <c r="B458" s="6"/>
      <c r="E458" s="7"/>
    </row>
    <row r="459" spans="2:5" x14ac:dyDescent="0.55000000000000004">
      <c r="B459" s="6"/>
      <c r="E459" s="7"/>
    </row>
    <row r="460" spans="2:5" x14ac:dyDescent="0.55000000000000004">
      <c r="B460" s="6"/>
      <c r="E460" s="7"/>
    </row>
    <row r="461" spans="2:5" x14ac:dyDescent="0.55000000000000004">
      <c r="B461" s="6"/>
      <c r="E461" s="7"/>
    </row>
    <row r="462" spans="2:5" x14ac:dyDescent="0.55000000000000004">
      <c r="B462" s="6"/>
      <c r="E462" s="7"/>
    </row>
    <row r="463" spans="2:5" x14ac:dyDescent="0.55000000000000004">
      <c r="B463" s="6"/>
      <c r="E463" s="7"/>
    </row>
    <row r="464" spans="2:5" x14ac:dyDescent="0.55000000000000004">
      <c r="B464" s="6"/>
      <c r="E464" s="7"/>
    </row>
    <row r="465" spans="2:5" x14ac:dyDescent="0.55000000000000004">
      <c r="B465" s="6"/>
      <c r="E465" s="7"/>
    </row>
    <row r="466" spans="2:5" x14ac:dyDescent="0.55000000000000004">
      <c r="B466" s="6"/>
      <c r="E466" s="7"/>
    </row>
    <row r="467" spans="2:5" x14ac:dyDescent="0.55000000000000004">
      <c r="B467" s="6"/>
      <c r="E467" s="7"/>
    </row>
    <row r="468" spans="2:5" x14ac:dyDescent="0.55000000000000004">
      <c r="B468" s="6"/>
      <c r="E468" s="7"/>
    </row>
    <row r="469" spans="2:5" x14ac:dyDescent="0.55000000000000004">
      <c r="B469" s="6"/>
      <c r="E469" s="7"/>
    </row>
    <row r="470" spans="2:5" x14ac:dyDescent="0.55000000000000004">
      <c r="B470" s="6"/>
      <c r="E470" s="7"/>
    </row>
    <row r="471" spans="2:5" x14ac:dyDescent="0.55000000000000004">
      <c r="B471" s="6"/>
      <c r="E471" s="7"/>
    </row>
    <row r="472" spans="2:5" x14ac:dyDescent="0.55000000000000004">
      <c r="B472" s="6"/>
      <c r="E472" s="7"/>
    </row>
    <row r="473" spans="2:5" x14ac:dyDescent="0.55000000000000004">
      <c r="B473" s="6"/>
      <c r="E473" s="7"/>
    </row>
    <row r="474" spans="2:5" x14ac:dyDescent="0.55000000000000004">
      <c r="B474" s="6"/>
      <c r="E474" s="7"/>
    </row>
    <row r="475" spans="2:5" x14ac:dyDescent="0.55000000000000004">
      <c r="B475" s="6"/>
      <c r="E475" s="7"/>
    </row>
    <row r="476" spans="2:5" x14ac:dyDescent="0.55000000000000004">
      <c r="B476" s="6"/>
      <c r="E476" s="7"/>
    </row>
    <row r="477" spans="2:5" x14ac:dyDescent="0.55000000000000004">
      <c r="B477" s="6"/>
      <c r="E477" s="7"/>
    </row>
    <row r="478" spans="2:5" x14ac:dyDescent="0.55000000000000004">
      <c r="B478" s="6"/>
      <c r="E478" s="7"/>
    </row>
    <row r="479" spans="2:5" x14ac:dyDescent="0.55000000000000004">
      <c r="B479" s="6"/>
      <c r="E479" s="7"/>
    </row>
    <row r="480" spans="2:5" x14ac:dyDescent="0.55000000000000004">
      <c r="B480" s="6"/>
      <c r="E480" s="7"/>
    </row>
    <row r="481" spans="2:5" x14ac:dyDescent="0.55000000000000004">
      <c r="B481" s="6"/>
      <c r="E481" s="7"/>
    </row>
    <row r="482" spans="2:5" x14ac:dyDescent="0.55000000000000004">
      <c r="B482" s="6"/>
      <c r="E482" s="7"/>
    </row>
    <row r="483" spans="2:5" x14ac:dyDescent="0.55000000000000004">
      <c r="B483" s="6"/>
      <c r="E483" s="7"/>
    </row>
    <row r="484" spans="2:5" x14ac:dyDescent="0.55000000000000004">
      <c r="B484" s="6"/>
      <c r="E484" s="7"/>
    </row>
    <row r="485" spans="2:5" x14ac:dyDescent="0.55000000000000004">
      <c r="B485" s="6"/>
      <c r="E485" s="7"/>
    </row>
    <row r="486" spans="2:5" x14ac:dyDescent="0.55000000000000004">
      <c r="B486" s="6"/>
      <c r="E486" s="7"/>
    </row>
    <row r="487" spans="2:5" x14ac:dyDescent="0.55000000000000004">
      <c r="B487" s="6"/>
      <c r="E487" s="7"/>
    </row>
    <row r="488" spans="2:5" x14ac:dyDescent="0.55000000000000004">
      <c r="B488" s="6"/>
      <c r="E488" s="7"/>
    </row>
    <row r="489" spans="2:5" x14ac:dyDescent="0.55000000000000004">
      <c r="B489" s="6"/>
      <c r="E489" s="7"/>
    </row>
    <row r="490" spans="2:5" x14ac:dyDescent="0.55000000000000004">
      <c r="B490" s="6"/>
      <c r="E490" s="7"/>
    </row>
    <row r="491" spans="2:5" x14ac:dyDescent="0.55000000000000004">
      <c r="B491" s="6"/>
      <c r="E491" s="7"/>
    </row>
    <row r="492" spans="2:5" x14ac:dyDescent="0.55000000000000004">
      <c r="B492" s="6"/>
      <c r="E492" s="7"/>
    </row>
    <row r="493" spans="2:5" x14ac:dyDescent="0.55000000000000004">
      <c r="B493" s="6"/>
      <c r="E493" s="7"/>
    </row>
    <row r="494" spans="2:5" x14ac:dyDescent="0.55000000000000004">
      <c r="B494" s="6"/>
      <c r="E494" s="7"/>
    </row>
    <row r="495" spans="2:5" x14ac:dyDescent="0.55000000000000004">
      <c r="B495" s="6"/>
      <c r="E495" s="7"/>
    </row>
    <row r="496" spans="2:5" x14ac:dyDescent="0.55000000000000004">
      <c r="B496" s="6"/>
      <c r="E496" s="7"/>
    </row>
    <row r="497" spans="2:5" x14ac:dyDescent="0.55000000000000004">
      <c r="B497" s="6"/>
      <c r="E497" s="7"/>
    </row>
    <row r="498" spans="2:5" x14ac:dyDescent="0.55000000000000004">
      <c r="B498" s="6"/>
      <c r="E498" s="7"/>
    </row>
    <row r="499" spans="2:5" x14ac:dyDescent="0.55000000000000004">
      <c r="B499" s="6"/>
      <c r="E499" s="7"/>
    </row>
    <row r="500" spans="2:5" x14ac:dyDescent="0.55000000000000004">
      <c r="B500" s="6"/>
      <c r="E500" s="7"/>
    </row>
    <row r="501" spans="2:5" x14ac:dyDescent="0.55000000000000004">
      <c r="B501" s="6"/>
      <c r="E501" s="7"/>
    </row>
    <row r="502" spans="2:5" x14ac:dyDescent="0.55000000000000004">
      <c r="B502" s="6"/>
      <c r="E502" s="7"/>
    </row>
    <row r="503" spans="2:5" x14ac:dyDescent="0.55000000000000004">
      <c r="B503" s="6"/>
      <c r="E503" s="7"/>
    </row>
    <row r="504" spans="2:5" x14ac:dyDescent="0.55000000000000004">
      <c r="B504" s="6"/>
      <c r="E504" s="7"/>
    </row>
    <row r="505" spans="2:5" x14ac:dyDescent="0.55000000000000004">
      <c r="B505" s="6"/>
      <c r="E505" s="7"/>
    </row>
    <row r="506" spans="2:5" x14ac:dyDescent="0.55000000000000004">
      <c r="B506" s="6"/>
      <c r="E506" s="7"/>
    </row>
    <row r="507" spans="2:5" x14ac:dyDescent="0.55000000000000004">
      <c r="B507" s="6"/>
      <c r="E507" s="7"/>
    </row>
    <row r="508" spans="2:5" x14ac:dyDescent="0.55000000000000004">
      <c r="B508" s="6"/>
      <c r="E508" s="7"/>
    </row>
    <row r="509" spans="2:5" x14ac:dyDescent="0.55000000000000004">
      <c r="B509" s="6"/>
      <c r="E509" s="7"/>
    </row>
    <row r="510" spans="2:5" x14ac:dyDescent="0.55000000000000004">
      <c r="B510" s="6"/>
      <c r="E510" s="7"/>
    </row>
    <row r="511" spans="2:5" x14ac:dyDescent="0.55000000000000004">
      <c r="B511" s="6"/>
      <c r="E511" s="7"/>
    </row>
    <row r="512" spans="2:5" x14ac:dyDescent="0.55000000000000004">
      <c r="B512" s="6"/>
      <c r="E512" s="7"/>
    </row>
    <row r="513" spans="2:5" x14ac:dyDescent="0.55000000000000004">
      <c r="B513" s="6"/>
      <c r="E513" s="7"/>
    </row>
    <row r="514" spans="2:5" x14ac:dyDescent="0.55000000000000004">
      <c r="B514" s="6"/>
      <c r="E514" s="7"/>
    </row>
    <row r="515" spans="2:5" x14ac:dyDescent="0.55000000000000004">
      <c r="B515" s="6"/>
      <c r="E515" s="7"/>
    </row>
    <row r="516" spans="2:5" x14ac:dyDescent="0.55000000000000004">
      <c r="B516" s="6"/>
      <c r="E516" s="7"/>
    </row>
    <row r="517" spans="2:5" x14ac:dyDescent="0.55000000000000004">
      <c r="B517" s="6"/>
      <c r="E517" s="7"/>
    </row>
    <row r="518" spans="2:5" x14ac:dyDescent="0.55000000000000004">
      <c r="B518" s="6"/>
      <c r="E518" s="7"/>
    </row>
    <row r="519" spans="2:5" x14ac:dyDescent="0.55000000000000004">
      <c r="B519" s="6"/>
      <c r="E519" s="7"/>
    </row>
    <row r="520" spans="2:5" x14ac:dyDescent="0.55000000000000004">
      <c r="B520" s="6"/>
      <c r="E520" s="7"/>
    </row>
    <row r="521" spans="2:5" x14ac:dyDescent="0.55000000000000004">
      <c r="B521" s="6"/>
      <c r="E521" s="7"/>
    </row>
    <row r="522" spans="2:5" x14ac:dyDescent="0.55000000000000004">
      <c r="B522" s="6"/>
      <c r="E522" s="7"/>
    </row>
    <row r="523" spans="2:5" x14ac:dyDescent="0.55000000000000004">
      <c r="B523" s="6"/>
      <c r="E523" s="7"/>
    </row>
    <row r="524" spans="2:5" x14ac:dyDescent="0.55000000000000004">
      <c r="B524" s="6"/>
      <c r="E524" s="7"/>
    </row>
    <row r="525" spans="2:5" x14ac:dyDescent="0.55000000000000004">
      <c r="B525" s="6"/>
      <c r="E525" s="7"/>
    </row>
    <row r="526" spans="2:5" x14ac:dyDescent="0.55000000000000004">
      <c r="B526" s="6"/>
      <c r="E526" s="7"/>
    </row>
    <row r="527" spans="2:5" x14ac:dyDescent="0.55000000000000004">
      <c r="B527" s="6"/>
      <c r="E527" s="7"/>
    </row>
    <row r="528" spans="2:5" x14ac:dyDescent="0.55000000000000004">
      <c r="B528" s="6"/>
      <c r="E528" s="7"/>
    </row>
    <row r="529" spans="2:5" x14ac:dyDescent="0.55000000000000004">
      <c r="B529" s="6"/>
      <c r="E529" s="7"/>
    </row>
    <row r="530" spans="2:5" x14ac:dyDescent="0.55000000000000004">
      <c r="B530" s="6"/>
      <c r="E530" s="7"/>
    </row>
    <row r="531" spans="2:5" x14ac:dyDescent="0.55000000000000004">
      <c r="B531" s="6"/>
      <c r="E531" s="7"/>
    </row>
    <row r="532" spans="2:5" x14ac:dyDescent="0.55000000000000004">
      <c r="B532" s="6"/>
      <c r="E532" s="7"/>
    </row>
    <row r="533" spans="2:5" x14ac:dyDescent="0.55000000000000004">
      <c r="B533" s="6"/>
      <c r="E533" s="7"/>
    </row>
    <row r="534" spans="2:5" x14ac:dyDescent="0.55000000000000004">
      <c r="B534" s="6"/>
      <c r="E534" s="7"/>
    </row>
    <row r="535" spans="2:5" x14ac:dyDescent="0.55000000000000004">
      <c r="B535" s="6"/>
      <c r="E535" s="7"/>
    </row>
    <row r="536" spans="2:5" x14ac:dyDescent="0.55000000000000004">
      <c r="B536" s="6"/>
      <c r="E536" s="7"/>
    </row>
    <row r="537" spans="2:5" x14ac:dyDescent="0.55000000000000004">
      <c r="B537" s="6"/>
      <c r="E537" s="7"/>
    </row>
    <row r="538" spans="2:5" x14ac:dyDescent="0.55000000000000004">
      <c r="B538" s="6"/>
      <c r="E538" s="7"/>
    </row>
    <row r="539" spans="2:5" x14ac:dyDescent="0.55000000000000004">
      <c r="B539" s="6"/>
      <c r="E539" s="7"/>
    </row>
    <row r="540" spans="2:5" x14ac:dyDescent="0.55000000000000004">
      <c r="B540" s="6"/>
      <c r="E540" s="7"/>
    </row>
    <row r="541" spans="2:5" x14ac:dyDescent="0.55000000000000004">
      <c r="B541" s="6"/>
      <c r="E541" s="7"/>
    </row>
    <row r="542" spans="2:5" x14ac:dyDescent="0.55000000000000004">
      <c r="B542" s="6"/>
      <c r="E542" s="7"/>
    </row>
    <row r="543" spans="2:5" x14ac:dyDescent="0.55000000000000004">
      <c r="B543" s="6"/>
      <c r="E543" s="7"/>
    </row>
    <row r="544" spans="2:5" x14ac:dyDescent="0.55000000000000004">
      <c r="B544" s="6"/>
      <c r="E544" s="7"/>
    </row>
    <row r="545" spans="2:5" x14ac:dyDescent="0.55000000000000004">
      <c r="B545" s="6"/>
      <c r="E545" s="7"/>
    </row>
    <row r="546" spans="2:5" x14ac:dyDescent="0.55000000000000004">
      <c r="B546" s="6"/>
      <c r="E546" s="7"/>
    </row>
    <row r="547" spans="2:5" x14ac:dyDescent="0.55000000000000004">
      <c r="B547" s="6"/>
      <c r="E547" s="7"/>
    </row>
    <row r="548" spans="2:5" x14ac:dyDescent="0.55000000000000004">
      <c r="B548" s="6"/>
      <c r="E548" s="7"/>
    </row>
    <row r="549" spans="2:5" x14ac:dyDescent="0.55000000000000004">
      <c r="B549" s="6"/>
      <c r="E549" s="7"/>
    </row>
    <row r="550" spans="2:5" x14ac:dyDescent="0.55000000000000004">
      <c r="B550" s="6"/>
      <c r="E550" s="7"/>
    </row>
    <row r="551" spans="2:5" x14ac:dyDescent="0.55000000000000004">
      <c r="B551" s="6"/>
      <c r="E551" s="7"/>
    </row>
    <row r="552" spans="2:5" x14ac:dyDescent="0.55000000000000004">
      <c r="B552" s="6"/>
      <c r="E552" s="7"/>
    </row>
    <row r="553" spans="2:5" x14ac:dyDescent="0.55000000000000004">
      <c r="B553" s="6"/>
      <c r="E553" s="7"/>
    </row>
    <row r="554" spans="2:5" x14ac:dyDescent="0.55000000000000004">
      <c r="B554" s="6"/>
      <c r="E554" s="7"/>
    </row>
    <row r="555" spans="2:5" x14ac:dyDescent="0.55000000000000004">
      <c r="B555" s="6"/>
      <c r="E555" s="7"/>
    </row>
    <row r="556" spans="2:5" x14ac:dyDescent="0.55000000000000004">
      <c r="B556" s="6"/>
      <c r="E556" s="7"/>
    </row>
    <row r="557" spans="2:5" x14ac:dyDescent="0.55000000000000004">
      <c r="B557" s="6"/>
      <c r="E557" s="7"/>
    </row>
    <row r="558" spans="2:5" x14ac:dyDescent="0.55000000000000004">
      <c r="B558" s="6"/>
      <c r="E558" s="7"/>
    </row>
    <row r="559" spans="2:5" x14ac:dyDescent="0.55000000000000004">
      <c r="B559" s="6"/>
      <c r="E559" s="7"/>
    </row>
    <row r="560" spans="2:5" x14ac:dyDescent="0.55000000000000004">
      <c r="B560" s="6"/>
      <c r="E560" s="7"/>
    </row>
    <row r="561" spans="2:5" x14ac:dyDescent="0.55000000000000004">
      <c r="B561" s="6"/>
      <c r="E561" s="7"/>
    </row>
    <row r="562" spans="2:5" x14ac:dyDescent="0.55000000000000004">
      <c r="B562" s="6"/>
      <c r="E562" s="7"/>
    </row>
    <row r="563" spans="2:5" x14ac:dyDescent="0.55000000000000004">
      <c r="B563" s="6"/>
      <c r="E563" s="7"/>
    </row>
    <row r="564" spans="2:5" x14ac:dyDescent="0.55000000000000004">
      <c r="B564" s="6"/>
      <c r="E564" s="7"/>
    </row>
    <row r="565" spans="2:5" x14ac:dyDescent="0.55000000000000004">
      <c r="B565" s="6"/>
      <c r="E565" s="7"/>
    </row>
    <row r="566" spans="2:5" x14ac:dyDescent="0.55000000000000004">
      <c r="B566" s="6"/>
      <c r="E566" s="7"/>
    </row>
    <row r="567" spans="2:5" x14ac:dyDescent="0.55000000000000004">
      <c r="B567" s="6"/>
      <c r="E567" s="7"/>
    </row>
    <row r="568" spans="2:5" x14ac:dyDescent="0.55000000000000004">
      <c r="B568" s="6"/>
      <c r="E568" s="7"/>
    </row>
    <row r="569" spans="2:5" x14ac:dyDescent="0.55000000000000004">
      <c r="B569" s="6"/>
      <c r="E569" s="7"/>
    </row>
    <row r="570" spans="2:5" x14ac:dyDescent="0.55000000000000004">
      <c r="B570" s="6"/>
      <c r="E570" s="7"/>
    </row>
    <row r="571" spans="2:5" x14ac:dyDescent="0.55000000000000004">
      <c r="B571" s="6"/>
      <c r="E571" s="7"/>
    </row>
    <row r="572" spans="2:5" x14ac:dyDescent="0.55000000000000004">
      <c r="B572" s="6"/>
      <c r="E572" s="7"/>
    </row>
    <row r="573" spans="2:5" x14ac:dyDescent="0.55000000000000004">
      <c r="B573" s="6"/>
      <c r="E573" s="7"/>
    </row>
    <row r="574" spans="2:5" x14ac:dyDescent="0.55000000000000004">
      <c r="B574" s="6"/>
      <c r="E574" s="7"/>
    </row>
    <row r="575" spans="2:5" x14ac:dyDescent="0.55000000000000004">
      <c r="B575" s="6"/>
      <c r="E575" s="7"/>
    </row>
    <row r="576" spans="2:5" x14ac:dyDescent="0.55000000000000004">
      <c r="B576" s="6"/>
      <c r="E576" s="7"/>
    </row>
    <row r="577" spans="2:5" x14ac:dyDescent="0.55000000000000004">
      <c r="B577" s="6"/>
      <c r="E577" s="7"/>
    </row>
    <row r="578" spans="2:5" x14ac:dyDescent="0.55000000000000004">
      <c r="B578" s="6"/>
      <c r="E578" s="7"/>
    </row>
    <row r="579" spans="2:5" x14ac:dyDescent="0.55000000000000004">
      <c r="B579" s="6"/>
      <c r="E579" s="7"/>
    </row>
    <row r="580" spans="2:5" x14ac:dyDescent="0.55000000000000004">
      <c r="B580" s="6"/>
      <c r="E580" s="7"/>
    </row>
    <row r="581" spans="2:5" x14ac:dyDescent="0.55000000000000004">
      <c r="B581" s="6"/>
      <c r="E581" s="7"/>
    </row>
    <row r="582" spans="2:5" x14ac:dyDescent="0.55000000000000004">
      <c r="B582" s="6"/>
      <c r="E582" s="7"/>
    </row>
    <row r="583" spans="2:5" x14ac:dyDescent="0.55000000000000004">
      <c r="B583" s="6"/>
      <c r="E583" s="7"/>
    </row>
    <row r="584" spans="2:5" x14ac:dyDescent="0.55000000000000004">
      <c r="B584" s="6"/>
      <c r="E584" s="7"/>
    </row>
    <row r="585" spans="2:5" x14ac:dyDescent="0.55000000000000004">
      <c r="B585" s="6"/>
      <c r="E585" s="7"/>
    </row>
    <row r="586" spans="2:5" x14ac:dyDescent="0.55000000000000004">
      <c r="B586" s="6"/>
      <c r="E586" s="7"/>
    </row>
    <row r="587" spans="2:5" x14ac:dyDescent="0.55000000000000004">
      <c r="B587" s="6"/>
      <c r="E587" s="7"/>
    </row>
    <row r="588" spans="2:5" x14ac:dyDescent="0.55000000000000004">
      <c r="B588" s="6"/>
      <c r="E588" s="7"/>
    </row>
    <row r="589" spans="2:5" x14ac:dyDescent="0.55000000000000004">
      <c r="B589" s="6"/>
      <c r="E589" s="7"/>
    </row>
    <row r="590" spans="2:5" x14ac:dyDescent="0.55000000000000004">
      <c r="B590" s="6"/>
      <c r="E590" s="7"/>
    </row>
    <row r="591" spans="2:5" x14ac:dyDescent="0.55000000000000004">
      <c r="B591" s="6"/>
      <c r="E591" s="7"/>
    </row>
    <row r="592" spans="2:5" x14ac:dyDescent="0.55000000000000004">
      <c r="B592" s="6"/>
      <c r="E592" s="7"/>
    </row>
    <row r="593" spans="2:5" x14ac:dyDescent="0.55000000000000004">
      <c r="B593" s="6"/>
      <c r="E593" s="7"/>
    </row>
    <row r="594" spans="2:5" x14ac:dyDescent="0.55000000000000004">
      <c r="B594" s="6"/>
      <c r="E594" s="7"/>
    </row>
    <row r="595" spans="2:5" x14ac:dyDescent="0.55000000000000004">
      <c r="B595" s="6"/>
      <c r="E595" s="7"/>
    </row>
    <row r="596" spans="2:5" x14ac:dyDescent="0.55000000000000004">
      <c r="B596" s="6"/>
      <c r="E596" s="7"/>
    </row>
    <row r="597" spans="2:5" x14ac:dyDescent="0.55000000000000004">
      <c r="B597" s="6"/>
      <c r="E597" s="7"/>
    </row>
    <row r="598" spans="2:5" x14ac:dyDescent="0.55000000000000004">
      <c r="B598" s="6"/>
      <c r="E598" s="7"/>
    </row>
    <row r="599" spans="2:5" x14ac:dyDescent="0.55000000000000004">
      <c r="B599" s="6"/>
      <c r="E599" s="7"/>
    </row>
    <row r="600" spans="2:5" x14ac:dyDescent="0.55000000000000004">
      <c r="B600" s="6"/>
      <c r="E600" s="7"/>
    </row>
    <row r="601" spans="2:5" x14ac:dyDescent="0.55000000000000004">
      <c r="B601" s="6"/>
      <c r="E601" s="7"/>
    </row>
    <row r="602" spans="2:5" x14ac:dyDescent="0.55000000000000004">
      <c r="B602" s="6"/>
      <c r="E602" s="7"/>
    </row>
    <row r="603" spans="2:5" x14ac:dyDescent="0.55000000000000004">
      <c r="B603" s="6"/>
      <c r="E603" s="7"/>
    </row>
    <row r="604" spans="2:5" x14ac:dyDescent="0.55000000000000004">
      <c r="B604" s="6"/>
      <c r="E604" s="7"/>
    </row>
    <row r="605" spans="2:5" x14ac:dyDescent="0.55000000000000004">
      <c r="B605" s="6"/>
      <c r="E605" s="7"/>
    </row>
    <row r="606" spans="2:5" x14ac:dyDescent="0.55000000000000004">
      <c r="B606" s="6"/>
      <c r="E606" s="7"/>
    </row>
    <row r="607" spans="2:5" x14ac:dyDescent="0.55000000000000004">
      <c r="B607" s="6"/>
      <c r="E607" s="7"/>
    </row>
    <row r="608" spans="2:5" x14ac:dyDescent="0.55000000000000004">
      <c r="B608" s="6"/>
      <c r="E608" s="7"/>
    </row>
    <row r="609" spans="2:5" x14ac:dyDescent="0.55000000000000004">
      <c r="B609" s="6"/>
      <c r="E609" s="7"/>
    </row>
    <row r="610" spans="2:5" x14ac:dyDescent="0.55000000000000004">
      <c r="B610" s="6"/>
      <c r="E610" s="7"/>
    </row>
    <row r="611" spans="2:5" x14ac:dyDescent="0.55000000000000004">
      <c r="B611" s="6"/>
      <c r="E611" s="7"/>
    </row>
    <row r="612" spans="2:5" x14ac:dyDescent="0.55000000000000004">
      <c r="B612" s="6"/>
      <c r="E612" s="7"/>
    </row>
    <row r="613" spans="2:5" x14ac:dyDescent="0.55000000000000004">
      <c r="B613" s="6"/>
      <c r="E613" s="7"/>
    </row>
    <row r="614" spans="2:5" x14ac:dyDescent="0.55000000000000004">
      <c r="B614" s="6"/>
      <c r="E614" s="7"/>
    </row>
    <row r="615" spans="2:5" x14ac:dyDescent="0.55000000000000004">
      <c r="B615" s="6"/>
      <c r="E615" s="7"/>
    </row>
    <row r="616" spans="2:5" x14ac:dyDescent="0.55000000000000004">
      <c r="B616" s="6"/>
      <c r="E616" s="7"/>
    </row>
    <row r="617" spans="2:5" x14ac:dyDescent="0.55000000000000004">
      <c r="B617" s="6"/>
      <c r="E617" s="7"/>
    </row>
    <row r="618" spans="2:5" x14ac:dyDescent="0.55000000000000004">
      <c r="B618" s="6"/>
      <c r="E618" s="7"/>
    </row>
    <row r="619" spans="2:5" x14ac:dyDescent="0.55000000000000004">
      <c r="B619" s="6"/>
      <c r="E619" s="7"/>
    </row>
    <row r="620" spans="2:5" x14ac:dyDescent="0.55000000000000004">
      <c r="B620" s="6"/>
      <c r="E620" s="7"/>
    </row>
    <row r="621" spans="2:5" x14ac:dyDescent="0.55000000000000004">
      <c r="B621" s="6"/>
      <c r="E621" s="7"/>
    </row>
    <row r="622" spans="2:5" x14ac:dyDescent="0.55000000000000004">
      <c r="B622" s="6"/>
      <c r="E622" s="7"/>
    </row>
    <row r="623" spans="2:5" x14ac:dyDescent="0.55000000000000004">
      <c r="B623" s="6"/>
      <c r="E623" s="7"/>
    </row>
    <row r="624" spans="2:5" x14ac:dyDescent="0.55000000000000004">
      <c r="B624" s="6"/>
      <c r="E624" s="7"/>
    </row>
    <row r="625" spans="2:5" x14ac:dyDescent="0.55000000000000004">
      <c r="B625" s="6"/>
      <c r="E625" s="7"/>
    </row>
    <row r="626" spans="2:5" x14ac:dyDescent="0.55000000000000004">
      <c r="B626" s="6"/>
      <c r="E626" s="7"/>
    </row>
    <row r="627" spans="2:5" x14ac:dyDescent="0.55000000000000004">
      <c r="B627" s="6"/>
      <c r="E627" s="7"/>
    </row>
    <row r="628" spans="2:5" x14ac:dyDescent="0.55000000000000004">
      <c r="B628" s="6"/>
      <c r="E628" s="7"/>
    </row>
    <row r="629" spans="2:5" x14ac:dyDescent="0.55000000000000004">
      <c r="B629" s="6"/>
      <c r="E629" s="7"/>
    </row>
    <row r="630" spans="2:5" x14ac:dyDescent="0.55000000000000004">
      <c r="B630" s="6"/>
      <c r="E630" s="7"/>
    </row>
    <row r="631" spans="2:5" x14ac:dyDescent="0.55000000000000004">
      <c r="B631" s="6"/>
      <c r="E631" s="7"/>
    </row>
    <row r="632" spans="2:5" x14ac:dyDescent="0.55000000000000004">
      <c r="B632" s="6"/>
      <c r="E632" s="7"/>
    </row>
    <row r="633" spans="2:5" x14ac:dyDescent="0.55000000000000004">
      <c r="B633" s="6"/>
      <c r="E633" s="7"/>
    </row>
    <row r="634" spans="2:5" x14ac:dyDescent="0.55000000000000004">
      <c r="B634" s="6"/>
      <c r="E634" s="7"/>
    </row>
    <row r="635" spans="2:5" x14ac:dyDescent="0.55000000000000004">
      <c r="B635" s="6"/>
      <c r="E635" s="7"/>
    </row>
    <row r="636" spans="2:5" x14ac:dyDescent="0.55000000000000004">
      <c r="B636" s="6"/>
      <c r="E636" s="7"/>
    </row>
    <row r="637" spans="2:5" x14ac:dyDescent="0.55000000000000004">
      <c r="B637" s="6"/>
      <c r="E637" s="7"/>
    </row>
    <row r="638" spans="2:5" x14ac:dyDescent="0.55000000000000004">
      <c r="B638" s="6"/>
      <c r="E638" s="7"/>
    </row>
    <row r="639" spans="2:5" x14ac:dyDescent="0.55000000000000004">
      <c r="B639" s="6"/>
      <c r="E639" s="7"/>
    </row>
    <row r="640" spans="2:5" x14ac:dyDescent="0.55000000000000004">
      <c r="B640" s="6"/>
      <c r="E640" s="7"/>
    </row>
    <row r="641" spans="2:5" x14ac:dyDescent="0.55000000000000004">
      <c r="B641" s="6"/>
      <c r="E641" s="7"/>
    </row>
    <row r="642" spans="2:5" x14ac:dyDescent="0.55000000000000004">
      <c r="B642" s="6"/>
      <c r="E642" s="7"/>
    </row>
    <row r="643" spans="2:5" x14ac:dyDescent="0.55000000000000004">
      <c r="B643" s="6"/>
      <c r="E643" s="7"/>
    </row>
    <row r="644" spans="2:5" x14ac:dyDescent="0.55000000000000004">
      <c r="B644" s="6"/>
      <c r="E644" s="7"/>
    </row>
    <row r="645" spans="2:5" x14ac:dyDescent="0.55000000000000004">
      <c r="B645" s="6"/>
      <c r="E645" s="7"/>
    </row>
    <row r="646" spans="2:5" x14ac:dyDescent="0.55000000000000004">
      <c r="B646" s="6"/>
      <c r="E646" s="7"/>
    </row>
    <row r="647" spans="2:5" x14ac:dyDescent="0.55000000000000004">
      <c r="B647" s="6"/>
      <c r="E647" s="7"/>
    </row>
    <row r="648" spans="2:5" x14ac:dyDescent="0.55000000000000004">
      <c r="B648" s="6"/>
      <c r="E648" s="7"/>
    </row>
    <row r="649" spans="2:5" x14ac:dyDescent="0.55000000000000004">
      <c r="B649" s="6"/>
      <c r="E649" s="7"/>
    </row>
    <row r="650" spans="2:5" x14ac:dyDescent="0.55000000000000004">
      <c r="B650" s="6"/>
      <c r="E650" s="7"/>
    </row>
    <row r="651" spans="2:5" x14ac:dyDescent="0.55000000000000004">
      <c r="B651" s="6"/>
      <c r="E651" s="7"/>
    </row>
    <row r="652" spans="2:5" x14ac:dyDescent="0.55000000000000004">
      <c r="B652" s="6"/>
      <c r="E652" s="7"/>
    </row>
    <row r="653" spans="2:5" x14ac:dyDescent="0.55000000000000004">
      <c r="B653" s="6"/>
      <c r="E653" s="7"/>
    </row>
    <row r="654" spans="2:5" x14ac:dyDescent="0.55000000000000004">
      <c r="B654" s="6"/>
      <c r="E654" s="7"/>
    </row>
    <row r="655" spans="2:5" x14ac:dyDescent="0.55000000000000004">
      <c r="B655" s="6"/>
      <c r="E655" s="7"/>
    </row>
    <row r="656" spans="2:5" x14ac:dyDescent="0.55000000000000004">
      <c r="B656" s="6"/>
      <c r="E656" s="7"/>
    </row>
    <row r="657" spans="2:5" x14ac:dyDescent="0.55000000000000004">
      <c r="B657" s="6"/>
      <c r="E657" s="7"/>
    </row>
    <row r="658" spans="2:5" x14ac:dyDescent="0.55000000000000004">
      <c r="B658" s="6"/>
      <c r="E658" s="7"/>
    </row>
    <row r="659" spans="2:5" x14ac:dyDescent="0.55000000000000004">
      <c r="B659" s="6"/>
      <c r="E659" s="7"/>
    </row>
    <row r="660" spans="2:5" x14ac:dyDescent="0.55000000000000004">
      <c r="B660" s="6"/>
      <c r="E660" s="7"/>
    </row>
    <row r="661" spans="2:5" x14ac:dyDescent="0.55000000000000004">
      <c r="B661" s="6"/>
      <c r="E661" s="7"/>
    </row>
    <row r="662" spans="2:5" x14ac:dyDescent="0.55000000000000004">
      <c r="B662" s="6"/>
      <c r="E662" s="7"/>
    </row>
    <row r="663" spans="2:5" x14ac:dyDescent="0.55000000000000004">
      <c r="B663" s="6"/>
      <c r="E663" s="7"/>
    </row>
    <row r="664" spans="2:5" x14ac:dyDescent="0.55000000000000004">
      <c r="B664" s="6"/>
      <c r="E664" s="7"/>
    </row>
    <row r="665" spans="2:5" x14ac:dyDescent="0.55000000000000004">
      <c r="B665" s="6"/>
      <c r="E665" s="7"/>
    </row>
    <row r="666" spans="2:5" x14ac:dyDescent="0.55000000000000004">
      <c r="B666" s="6"/>
      <c r="E666" s="7"/>
    </row>
    <row r="667" spans="2:5" x14ac:dyDescent="0.55000000000000004">
      <c r="B667" s="6"/>
      <c r="E667" s="7"/>
    </row>
    <row r="668" spans="2:5" x14ac:dyDescent="0.55000000000000004">
      <c r="B668" s="6"/>
      <c r="E668" s="7"/>
    </row>
    <row r="669" spans="2:5" x14ac:dyDescent="0.55000000000000004">
      <c r="B669" s="6"/>
      <c r="E669" s="7"/>
    </row>
    <row r="670" spans="2:5" x14ac:dyDescent="0.55000000000000004">
      <c r="B670" s="6"/>
      <c r="E670" s="7"/>
    </row>
    <row r="671" spans="2:5" x14ac:dyDescent="0.55000000000000004">
      <c r="B671" s="6"/>
      <c r="E671" s="7"/>
    </row>
    <row r="672" spans="2:5" x14ac:dyDescent="0.55000000000000004">
      <c r="B672" s="6"/>
      <c r="E672" s="7"/>
    </row>
    <row r="673" spans="2:5" x14ac:dyDescent="0.55000000000000004">
      <c r="B673" s="6"/>
      <c r="E673" s="7"/>
    </row>
    <row r="674" spans="2:5" x14ac:dyDescent="0.55000000000000004">
      <c r="B674" s="6"/>
      <c r="E674" s="7"/>
    </row>
    <row r="675" spans="2:5" x14ac:dyDescent="0.55000000000000004">
      <c r="B675" s="6"/>
      <c r="E675" s="7"/>
    </row>
    <row r="676" spans="2:5" x14ac:dyDescent="0.55000000000000004">
      <c r="B676" s="6"/>
      <c r="E676" s="7"/>
    </row>
    <row r="677" spans="2:5" x14ac:dyDescent="0.55000000000000004">
      <c r="B677" s="6"/>
      <c r="E677" s="7"/>
    </row>
    <row r="678" spans="2:5" x14ac:dyDescent="0.55000000000000004">
      <c r="B678" s="6"/>
      <c r="E678" s="7"/>
    </row>
    <row r="679" spans="2:5" x14ac:dyDescent="0.55000000000000004">
      <c r="B679" s="6"/>
      <c r="E679" s="7"/>
    </row>
    <row r="680" spans="2:5" x14ac:dyDescent="0.55000000000000004">
      <c r="B680" s="6"/>
      <c r="E680" s="7"/>
    </row>
    <row r="681" spans="2:5" x14ac:dyDescent="0.55000000000000004">
      <c r="B681" s="6"/>
      <c r="E681" s="7"/>
    </row>
    <row r="682" spans="2:5" x14ac:dyDescent="0.55000000000000004">
      <c r="B682" s="6"/>
      <c r="E682" s="7"/>
    </row>
    <row r="683" spans="2:5" x14ac:dyDescent="0.55000000000000004">
      <c r="B683" s="6"/>
      <c r="E683" s="7"/>
    </row>
    <row r="684" spans="2:5" x14ac:dyDescent="0.55000000000000004">
      <c r="B684" s="6"/>
      <c r="E684" s="7"/>
    </row>
    <row r="685" spans="2:5" x14ac:dyDescent="0.55000000000000004">
      <c r="B685" s="6"/>
      <c r="E685" s="7"/>
    </row>
    <row r="686" spans="2:5" x14ac:dyDescent="0.55000000000000004">
      <c r="B686" s="6"/>
      <c r="E686" s="7"/>
    </row>
    <row r="687" spans="2:5" x14ac:dyDescent="0.55000000000000004">
      <c r="B687" s="6"/>
      <c r="E687" s="7"/>
    </row>
    <row r="688" spans="2:5" x14ac:dyDescent="0.55000000000000004">
      <c r="B688" s="6"/>
      <c r="E688" s="7"/>
    </row>
    <row r="689" spans="2:5" x14ac:dyDescent="0.55000000000000004">
      <c r="B689" s="6"/>
      <c r="E689" s="7"/>
    </row>
    <row r="690" spans="2:5" x14ac:dyDescent="0.55000000000000004">
      <c r="B690" s="6"/>
      <c r="E690" s="7"/>
    </row>
    <row r="691" spans="2:5" x14ac:dyDescent="0.55000000000000004">
      <c r="B691" s="6"/>
      <c r="E691" s="7"/>
    </row>
    <row r="692" spans="2:5" x14ac:dyDescent="0.55000000000000004">
      <c r="B692" s="6"/>
      <c r="E692" s="7"/>
    </row>
    <row r="693" spans="2:5" x14ac:dyDescent="0.55000000000000004">
      <c r="B693" s="6"/>
      <c r="E693" s="7"/>
    </row>
    <row r="694" spans="2:5" x14ac:dyDescent="0.55000000000000004">
      <c r="B694" s="6"/>
      <c r="E694" s="7"/>
    </row>
    <row r="695" spans="2:5" x14ac:dyDescent="0.55000000000000004">
      <c r="B695" s="6"/>
      <c r="E695" s="7"/>
    </row>
    <row r="696" spans="2:5" x14ac:dyDescent="0.55000000000000004">
      <c r="B696" s="6"/>
      <c r="E696" s="7"/>
    </row>
    <row r="697" spans="2:5" x14ac:dyDescent="0.55000000000000004">
      <c r="B697" s="6"/>
      <c r="E697" s="7"/>
    </row>
    <row r="698" spans="2:5" x14ac:dyDescent="0.55000000000000004">
      <c r="B698" s="6"/>
      <c r="E698" s="7"/>
    </row>
    <row r="699" spans="2:5" x14ac:dyDescent="0.55000000000000004">
      <c r="B699" s="6"/>
      <c r="E699" s="7"/>
    </row>
    <row r="700" spans="2:5" x14ac:dyDescent="0.55000000000000004">
      <c r="B700" s="6"/>
      <c r="E700" s="7"/>
    </row>
    <row r="701" spans="2:5" x14ac:dyDescent="0.55000000000000004">
      <c r="B701" s="6"/>
      <c r="E701" s="7"/>
    </row>
    <row r="702" spans="2:5" x14ac:dyDescent="0.55000000000000004">
      <c r="B702" s="6"/>
      <c r="E702" s="7"/>
    </row>
    <row r="703" spans="2:5" x14ac:dyDescent="0.55000000000000004">
      <c r="B703" s="6"/>
      <c r="E703" s="7"/>
    </row>
    <row r="704" spans="2:5" x14ac:dyDescent="0.55000000000000004">
      <c r="B704" s="6"/>
      <c r="E704" s="7"/>
    </row>
    <row r="705" spans="2:5" x14ac:dyDescent="0.55000000000000004">
      <c r="B705" s="6"/>
      <c r="E705" s="7"/>
    </row>
    <row r="706" spans="2:5" x14ac:dyDescent="0.55000000000000004">
      <c r="B706" s="6"/>
      <c r="E706" s="7"/>
    </row>
    <row r="707" spans="2:5" x14ac:dyDescent="0.55000000000000004">
      <c r="B707" s="6"/>
      <c r="E707" s="7"/>
    </row>
    <row r="708" spans="2:5" x14ac:dyDescent="0.55000000000000004">
      <c r="B708" s="6"/>
      <c r="E708" s="7"/>
    </row>
    <row r="709" spans="2:5" x14ac:dyDescent="0.55000000000000004">
      <c r="B709" s="6"/>
      <c r="E709" s="7"/>
    </row>
    <row r="710" spans="2:5" x14ac:dyDescent="0.55000000000000004">
      <c r="B710" s="6"/>
      <c r="E710" s="7"/>
    </row>
    <row r="711" spans="2:5" x14ac:dyDescent="0.55000000000000004">
      <c r="B711" s="6"/>
      <c r="E711" s="7"/>
    </row>
    <row r="712" spans="2:5" x14ac:dyDescent="0.55000000000000004">
      <c r="B712" s="6"/>
      <c r="E712" s="7"/>
    </row>
    <row r="713" spans="2:5" x14ac:dyDescent="0.55000000000000004">
      <c r="B713" s="6"/>
      <c r="E713" s="7"/>
    </row>
    <row r="714" spans="2:5" x14ac:dyDescent="0.55000000000000004">
      <c r="B714" s="6"/>
      <c r="E714" s="7"/>
    </row>
    <row r="715" spans="2:5" x14ac:dyDescent="0.55000000000000004">
      <c r="B715" s="6"/>
      <c r="E715" s="7"/>
    </row>
    <row r="716" spans="2:5" x14ac:dyDescent="0.55000000000000004">
      <c r="B716" s="6"/>
      <c r="E716" s="7"/>
    </row>
    <row r="717" spans="2:5" x14ac:dyDescent="0.55000000000000004">
      <c r="B717" s="6"/>
      <c r="E717" s="7"/>
    </row>
    <row r="718" spans="2:5" x14ac:dyDescent="0.55000000000000004">
      <c r="B718" s="6"/>
      <c r="E718" s="7"/>
    </row>
    <row r="719" spans="2:5" x14ac:dyDescent="0.55000000000000004">
      <c r="B719" s="6"/>
      <c r="E719" s="7"/>
    </row>
    <row r="720" spans="2:5" x14ac:dyDescent="0.55000000000000004">
      <c r="B720" s="6"/>
      <c r="E720" s="7"/>
    </row>
    <row r="721" spans="2:5" x14ac:dyDescent="0.55000000000000004">
      <c r="B721" s="6"/>
      <c r="E721" s="7"/>
    </row>
    <row r="722" spans="2:5" x14ac:dyDescent="0.55000000000000004">
      <c r="B722" s="6"/>
      <c r="E722" s="7"/>
    </row>
    <row r="723" spans="2:5" x14ac:dyDescent="0.55000000000000004">
      <c r="B723" s="6"/>
      <c r="E723" s="7"/>
    </row>
    <row r="724" spans="2:5" x14ac:dyDescent="0.55000000000000004">
      <c r="B724" s="6"/>
      <c r="E724" s="7"/>
    </row>
    <row r="725" spans="2:5" x14ac:dyDescent="0.55000000000000004">
      <c r="B725" s="6"/>
      <c r="E725" s="7"/>
    </row>
    <row r="726" spans="2:5" x14ac:dyDescent="0.55000000000000004">
      <c r="B726" s="6"/>
      <c r="E726" s="7"/>
    </row>
    <row r="727" spans="2:5" x14ac:dyDescent="0.55000000000000004">
      <c r="B727" s="6"/>
      <c r="E727" s="7"/>
    </row>
    <row r="728" spans="2:5" x14ac:dyDescent="0.55000000000000004">
      <c r="B728" s="6"/>
      <c r="E728" s="7"/>
    </row>
    <row r="729" spans="2:5" x14ac:dyDescent="0.55000000000000004">
      <c r="B729" s="6"/>
      <c r="E729" s="7"/>
    </row>
    <row r="730" spans="2:5" x14ac:dyDescent="0.55000000000000004">
      <c r="B730" s="6"/>
      <c r="E730" s="7"/>
    </row>
    <row r="731" spans="2:5" x14ac:dyDescent="0.55000000000000004">
      <c r="B731" s="6"/>
      <c r="E731" s="7"/>
    </row>
    <row r="732" spans="2:5" x14ac:dyDescent="0.55000000000000004">
      <c r="B732" s="6"/>
      <c r="E732" s="7"/>
    </row>
    <row r="733" spans="2:5" x14ac:dyDescent="0.55000000000000004">
      <c r="B733" s="6"/>
      <c r="E733" s="7"/>
    </row>
    <row r="734" spans="2:5" x14ac:dyDescent="0.55000000000000004">
      <c r="B734" s="6"/>
      <c r="E734" s="7"/>
    </row>
    <row r="735" spans="2:5" x14ac:dyDescent="0.55000000000000004">
      <c r="B735" s="6"/>
      <c r="E735" s="7"/>
    </row>
    <row r="736" spans="2:5" x14ac:dyDescent="0.55000000000000004">
      <c r="B736" s="6"/>
      <c r="E736" s="7"/>
    </row>
    <row r="737" spans="2:5" x14ac:dyDescent="0.55000000000000004">
      <c r="B737" s="6"/>
      <c r="E737" s="7"/>
    </row>
    <row r="738" spans="2:5" x14ac:dyDescent="0.55000000000000004">
      <c r="B738" s="6"/>
      <c r="E738" s="7"/>
    </row>
    <row r="739" spans="2:5" x14ac:dyDescent="0.55000000000000004">
      <c r="B739" s="6"/>
      <c r="E739" s="7"/>
    </row>
    <row r="740" spans="2:5" x14ac:dyDescent="0.55000000000000004">
      <c r="B740" s="6"/>
      <c r="E740" s="7"/>
    </row>
    <row r="741" spans="2:5" x14ac:dyDescent="0.55000000000000004">
      <c r="B741" s="6"/>
      <c r="E741" s="7"/>
    </row>
    <row r="742" spans="2:5" x14ac:dyDescent="0.55000000000000004">
      <c r="B742" s="6"/>
      <c r="E742" s="7"/>
    </row>
    <row r="743" spans="2:5" x14ac:dyDescent="0.55000000000000004">
      <c r="B743" s="6"/>
      <c r="E743" s="7"/>
    </row>
    <row r="744" spans="2:5" x14ac:dyDescent="0.55000000000000004">
      <c r="B744" s="6"/>
      <c r="E744" s="7"/>
    </row>
    <row r="745" spans="2:5" x14ac:dyDescent="0.55000000000000004">
      <c r="B745" s="6"/>
      <c r="E745" s="7"/>
    </row>
    <row r="746" spans="2:5" x14ac:dyDescent="0.55000000000000004">
      <c r="B746" s="6"/>
      <c r="E746" s="7"/>
    </row>
    <row r="747" spans="2:5" x14ac:dyDescent="0.55000000000000004">
      <c r="B747" s="6"/>
      <c r="E747" s="7"/>
    </row>
    <row r="748" spans="2:5" x14ac:dyDescent="0.55000000000000004">
      <c r="B748" s="6"/>
      <c r="E748" s="7"/>
    </row>
    <row r="749" spans="2:5" x14ac:dyDescent="0.55000000000000004">
      <c r="B749" s="6"/>
      <c r="E749" s="7"/>
    </row>
    <row r="750" spans="2:5" x14ac:dyDescent="0.55000000000000004">
      <c r="B750" s="6"/>
      <c r="E750" s="7"/>
    </row>
    <row r="751" spans="2:5" x14ac:dyDescent="0.55000000000000004">
      <c r="B751" s="6"/>
      <c r="E751" s="7"/>
    </row>
    <row r="752" spans="2:5" x14ac:dyDescent="0.55000000000000004">
      <c r="B752" s="6"/>
      <c r="E752" s="7"/>
    </row>
    <row r="753" spans="2:5" x14ac:dyDescent="0.55000000000000004">
      <c r="B753" s="6"/>
      <c r="E753" s="7"/>
    </row>
    <row r="754" spans="2:5" x14ac:dyDescent="0.55000000000000004">
      <c r="B754" s="6"/>
      <c r="E754" s="7"/>
    </row>
    <row r="755" spans="2:5" x14ac:dyDescent="0.55000000000000004">
      <c r="B755" s="6"/>
      <c r="E755" s="7"/>
    </row>
    <row r="756" spans="2:5" x14ac:dyDescent="0.55000000000000004">
      <c r="B756" s="6"/>
      <c r="E756" s="7"/>
    </row>
    <row r="757" spans="2:5" x14ac:dyDescent="0.55000000000000004">
      <c r="B757" s="6"/>
      <c r="E757" s="7"/>
    </row>
    <row r="758" spans="2:5" x14ac:dyDescent="0.55000000000000004">
      <c r="B758" s="6"/>
      <c r="E758" s="7"/>
    </row>
    <row r="759" spans="2:5" x14ac:dyDescent="0.55000000000000004">
      <c r="B759" s="6"/>
      <c r="E759" s="7"/>
    </row>
    <row r="760" spans="2:5" x14ac:dyDescent="0.55000000000000004">
      <c r="B760" s="6"/>
      <c r="E760" s="7"/>
    </row>
    <row r="761" spans="2:5" x14ac:dyDescent="0.55000000000000004">
      <c r="B761" s="6"/>
      <c r="E761" s="7"/>
    </row>
    <row r="762" spans="2:5" x14ac:dyDescent="0.55000000000000004">
      <c r="B762" s="6"/>
      <c r="E762" s="7"/>
    </row>
    <row r="763" spans="2:5" x14ac:dyDescent="0.55000000000000004">
      <c r="B763" s="6"/>
      <c r="E763" s="7"/>
    </row>
    <row r="764" spans="2:5" x14ac:dyDescent="0.55000000000000004">
      <c r="B764" s="6"/>
      <c r="E764" s="7"/>
    </row>
    <row r="765" spans="2:5" x14ac:dyDescent="0.55000000000000004">
      <c r="B765" s="6"/>
      <c r="E765" s="7"/>
    </row>
    <row r="766" spans="2:5" x14ac:dyDescent="0.55000000000000004">
      <c r="B766" s="6"/>
      <c r="E766" s="7"/>
    </row>
    <row r="767" spans="2:5" x14ac:dyDescent="0.55000000000000004">
      <c r="B767" s="6"/>
      <c r="E767" s="7"/>
    </row>
    <row r="768" spans="2:5" x14ac:dyDescent="0.55000000000000004">
      <c r="B768" s="6"/>
      <c r="E768" s="7"/>
    </row>
    <row r="769" spans="2:5" x14ac:dyDescent="0.55000000000000004">
      <c r="B769" s="6"/>
      <c r="E769" s="7"/>
    </row>
    <row r="770" spans="2:5" x14ac:dyDescent="0.55000000000000004">
      <c r="B770" s="6"/>
      <c r="E770" s="7"/>
    </row>
    <row r="771" spans="2:5" x14ac:dyDescent="0.55000000000000004">
      <c r="B771" s="6"/>
      <c r="E771" s="7"/>
    </row>
    <row r="772" spans="2:5" x14ac:dyDescent="0.55000000000000004">
      <c r="B772" s="6"/>
      <c r="E772" s="7"/>
    </row>
    <row r="773" spans="2:5" x14ac:dyDescent="0.55000000000000004">
      <c r="B773" s="6"/>
      <c r="E773" s="7"/>
    </row>
    <row r="774" spans="2:5" x14ac:dyDescent="0.55000000000000004">
      <c r="B774" s="6"/>
      <c r="E774" s="7"/>
    </row>
    <row r="775" spans="2:5" x14ac:dyDescent="0.55000000000000004">
      <c r="B775" s="6"/>
      <c r="E775" s="7"/>
    </row>
    <row r="776" spans="2:5" x14ac:dyDescent="0.55000000000000004">
      <c r="B776" s="6"/>
      <c r="E776" s="7"/>
    </row>
    <row r="777" spans="2:5" x14ac:dyDescent="0.55000000000000004">
      <c r="B777" s="6"/>
      <c r="E777" s="7"/>
    </row>
    <row r="778" spans="2:5" x14ac:dyDescent="0.55000000000000004">
      <c r="B778" s="6"/>
      <c r="E778" s="7"/>
    </row>
    <row r="779" spans="2:5" x14ac:dyDescent="0.55000000000000004">
      <c r="B779" s="6"/>
      <c r="E779" s="7"/>
    </row>
    <row r="780" spans="2:5" x14ac:dyDescent="0.55000000000000004">
      <c r="B780" s="6"/>
      <c r="E780" s="7"/>
    </row>
    <row r="781" spans="2:5" x14ac:dyDescent="0.55000000000000004">
      <c r="B781" s="6"/>
      <c r="E781" s="7"/>
    </row>
    <row r="782" spans="2:5" x14ac:dyDescent="0.55000000000000004">
      <c r="B782" s="6"/>
      <c r="E782" s="7"/>
    </row>
    <row r="783" spans="2:5" x14ac:dyDescent="0.55000000000000004">
      <c r="B783" s="6"/>
      <c r="E783" s="7"/>
    </row>
    <row r="784" spans="2:5" x14ac:dyDescent="0.55000000000000004">
      <c r="B784" s="6"/>
      <c r="E784" s="7"/>
    </row>
    <row r="785" spans="2:5" x14ac:dyDescent="0.55000000000000004">
      <c r="B785" s="6"/>
      <c r="E785" s="7"/>
    </row>
    <row r="786" spans="2:5" x14ac:dyDescent="0.55000000000000004">
      <c r="B786" s="6"/>
      <c r="E786" s="7"/>
    </row>
    <row r="787" spans="2:5" x14ac:dyDescent="0.55000000000000004">
      <c r="B787" s="6"/>
      <c r="E787" s="7"/>
    </row>
    <row r="788" spans="2:5" x14ac:dyDescent="0.55000000000000004">
      <c r="B788" s="6"/>
      <c r="E788" s="7"/>
    </row>
    <row r="789" spans="2:5" x14ac:dyDescent="0.55000000000000004">
      <c r="B789" s="6"/>
      <c r="E789" s="7"/>
    </row>
    <row r="790" spans="2:5" x14ac:dyDescent="0.55000000000000004">
      <c r="B790" s="6"/>
      <c r="E790" s="7"/>
    </row>
    <row r="791" spans="2:5" x14ac:dyDescent="0.55000000000000004">
      <c r="B791" s="6"/>
      <c r="E791" s="7"/>
    </row>
    <row r="792" spans="2:5" x14ac:dyDescent="0.55000000000000004">
      <c r="B792" s="6"/>
      <c r="E792" s="7"/>
    </row>
    <row r="793" spans="2:5" x14ac:dyDescent="0.55000000000000004">
      <c r="B793" s="6"/>
      <c r="E793" s="7"/>
    </row>
    <row r="794" spans="2:5" x14ac:dyDescent="0.55000000000000004">
      <c r="B794" s="6"/>
      <c r="E794" s="7"/>
    </row>
    <row r="795" spans="2:5" x14ac:dyDescent="0.55000000000000004">
      <c r="B795" s="6"/>
      <c r="E795" s="7"/>
    </row>
    <row r="796" spans="2:5" x14ac:dyDescent="0.55000000000000004">
      <c r="B796" s="6"/>
      <c r="E796" s="7"/>
    </row>
    <row r="797" spans="2:5" x14ac:dyDescent="0.55000000000000004">
      <c r="B797" s="6"/>
      <c r="E797" s="7"/>
    </row>
    <row r="798" spans="2:5" x14ac:dyDescent="0.55000000000000004">
      <c r="B798" s="6"/>
      <c r="E798" s="7"/>
    </row>
    <row r="799" spans="2:5" x14ac:dyDescent="0.55000000000000004">
      <c r="B799" s="6"/>
      <c r="E799" s="7"/>
    </row>
    <row r="800" spans="2:5" x14ac:dyDescent="0.55000000000000004">
      <c r="B800" s="6"/>
      <c r="E800" s="7"/>
    </row>
    <row r="801" spans="2:5" x14ac:dyDescent="0.55000000000000004">
      <c r="B801" s="6"/>
      <c r="E801" s="7"/>
    </row>
    <row r="802" spans="2:5" x14ac:dyDescent="0.55000000000000004">
      <c r="B802" s="6"/>
      <c r="E802" s="7"/>
    </row>
    <row r="803" spans="2:5" x14ac:dyDescent="0.55000000000000004">
      <c r="B803" s="6"/>
      <c r="E803" s="7"/>
    </row>
    <row r="804" spans="2:5" x14ac:dyDescent="0.55000000000000004">
      <c r="B804" s="6"/>
      <c r="E804" s="7"/>
    </row>
    <row r="805" spans="2:5" x14ac:dyDescent="0.55000000000000004">
      <c r="B805" s="6"/>
      <c r="E805" s="7"/>
    </row>
    <row r="806" spans="2:5" x14ac:dyDescent="0.55000000000000004">
      <c r="B806" s="6"/>
      <c r="E806" s="7"/>
    </row>
    <row r="807" spans="2:5" x14ac:dyDescent="0.55000000000000004">
      <c r="B807" s="6"/>
      <c r="E807" s="7"/>
    </row>
    <row r="808" spans="2:5" x14ac:dyDescent="0.55000000000000004">
      <c r="B808" s="6"/>
      <c r="E808" s="7"/>
    </row>
    <row r="809" spans="2:5" x14ac:dyDescent="0.55000000000000004">
      <c r="B809" s="6"/>
      <c r="E809" s="7"/>
    </row>
    <row r="810" spans="2:5" x14ac:dyDescent="0.55000000000000004">
      <c r="B810" s="6"/>
      <c r="E810" s="7"/>
    </row>
    <row r="811" spans="2:5" x14ac:dyDescent="0.55000000000000004">
      <c r="B811" s="6"/>
      <c r="E811" s="7"/>
    </row>
    <row r="812" spans="2:5" x14ac:dyDescent="0.55000000000000004">
      <c r="B812" s="6"/>
      <c r="E812" s="7"/>
    </row>
    <row r="813" spans="2:5" x14ac:dyDescent="0.55000000000000004">
      <c r="B813" s="6"/>
      <c r="E813" s="7"/>
    </row>
    <row r="814" spans="2:5" x14ac:dyDescent="0.55000000000000004">
      <c r="B814" s="6"/>
      <c r="E814" s="7"/>
    </row>
    <row r="815" spans="2:5" x14ac:dyDescent="0.55000000000000004">
      <c r="B815" s="6"/>
      <c r="E815" s="7"/>
    </row>
    <row r="816" spans="2:5" x14ac:dyDescent="0.55000000000000004">
      <c r="B816" s="6"/>
      <c r="E816" s="7"/>
    </row>
    <row r="817" spans="2:5" x14ac:dyDescent="0.55000000000000004">
      <c r="B817" s="6"/>
      <c r="E817" s="7"/>
    </row>
    <row r="818" spans="2:5" x14ac:dyDescent="0.55000000000000004">
      <c r="B818" s="6"/>
      <c r="E818" s="7"/>
    </row>
    <row r="819" spans="2:5" x14ac:dyDescent="0.55000000000000004">
      <c r="B819" s="6"/>
      <c r="E819" s="7"/>
    </row>
    <row r="820" spans="2:5" x14ac:dyDescent="0.55000000000000004">
      <c r="B820" s="6"/>
      <c r="E820" s="7"/>
    </row>
    <row r="821" spans="2:5" x14ac:dyDescent="0.55000000000000004">
      <c r="B821" s="6"/>
      <c r="E821" s="7"/>
    </row>
    <row r="822" spans="2:5" x14ac:dyDescent="0.55000000000000004">
      <c r="B822" s="6"/>
      <c r="E822" s="7"/>
    </row>
    <row r="823" spans="2:5" x14ac:dyDescent="0.55000000000000004">
      <c r="B823" s="6"/>
      <c r="E823" s="7"/>
    </row>
    <row r="824" spans="2:5" x14ac:dyDescent="0.55000000000000004">
      <c r="B824" s="6"/>
      <c r="E824" s="7"/>
    </row>
    <row r="825" spans="2:5" x14ac:dyDescent="0.55000000000000004">
      <c r="B825" s="6"/>
      <c r="E825" s="7"/>
    </row>
    <row r="826" spans="2:5" x14ac:dyDescent="0.55000000000000004">
      <c r="B826" s="6"/>
      <c r="E826" s="7"/>
    </row>
    <row r="827" spans="2:5" x14ac:dyDescent="0.55000000000000004">
      <c r="B827" s="6"/>
      <c r="E827" s="7"/>
    </row>
    <row r="828" spans="2:5" x14ac:dyDescent="0.55000000000000004">
      <c r="B828" s="6"/>
      <c r="E828" s="7"/>
    </row>
    <row r="829" spans="2:5" x14ac:dyDescent="0.55000000000000004">
      <c r="B829" s="6"/>
      <c r="E829" s="7"/>
    </row>
    <row r="830" spans="2:5" x14ac:dyDescent="0.55000000000000004">
      <c r="B830" s="6"/>
      <c r="E830" s="7"/>
    </row>
    <row r="831" spans="2:5" x14ac:dyDescent="0.55000000000000004">
      <c r="B831" s="6"/>
      <c r="E831" s="7"/>
    </row>
    <row r="832" spans="2:5" x14ac:dyDescent="0.55000000000000004">
      <c r="B832" s="6"/>
      <c r="E832" s="7"/>
    </row>
    <row r="833" spans="2:5" x14ac:dyDescent="0.55000000000000004">
      <c r="B833" s="6"/>
      <c r="E833" s="7"/>
    </row>
    <row r="834" spans="2:5" x14ac:dyDescent="0.55000000000000004">
      <c r="B834" s="6"/>
      <c r="E834" s="7"/>
    </row>
    <row r="835" spans="2:5" x14ac:dyDescent="0.55000000000000004">
      <c r="B835" s="6"/>
      <c r="E835" s="7"/>
    </row>
    <row r="836" spans="2:5" x14ac:dyDescent="0.55000000000000004">
      <c r="B836" s="6"/>
      <c r="E836" s="7"/>
    </row>
    <row r="837" spans="2:5" x14ac:dyDescent="0.55000000000000004">
      <c r="B837" s="6"/>
      <c r="E837" s="7"/>
    </row>
    <row r="838" spans="2:5" x14ac:dyDescent="0.55000000000000004">
      <c r="B838" s="6"/>
      <c r="E838" s="7"/>
    </row>
    <row r="839" spans="2:5" x14ac:dyDescent="0.55000000000000004">
      <c r="B839" s="6"/>
      <c r="E839" s="7"/>
    </row>
    <row r="840" spans="2:5" x14ac:dyDescent="0.55000000000000004">
      <c r="B840" s="6"/>
      <c r="E840" s="7"/>
    </row>
    <row r="841" spans="2:5" x14ac:dyDescent="0.55000000000000004">
      <c r="B841" s="6"/>
      <c r="E841" s="7"/>
    </row>
    <row r="842" spans="2:5" x14ac:dyDescent="0.55000000000000004">
      <c r="B842" s="6"/>
      <c r="E842" s="7"/>
    </row>
    <row r="843" spans="2:5" x14ac:dyDescent="0.55000000000000004">
      <c r="B843" s="6"/>
      <c r="E843" s="7"/>
    </row>
    <row r="844" spans="2:5" x14ac:dyDescent="0.55000000000000004">
      <c r="B844" s="6"/>
      <c r="E844" s="7"/>
    </row>
    <row r="845" spans="2:5" x14ac:dyDescent="0.55000000000000004">
      <c r="B845" s="6"/>
      <c r="E845" s="7"/>
    </row>
    <row r="846" spans="2:5" x14ac:dyDescent="0.55000000000000004">
      <c r="B846" s="6"/>
      <c r="E846" s="7"/>
    </row>
    <row r="847" spans="2:5" x14ac:dyDescent="0.55000000000000004">
      <c r="B847" s="6"/>
      <c r="E847" s="7"/>
    </row>
    <row r="848" spans="2:5" x14ac:dyDescent="0.55000000000000004">
      <c r="B848" s="6"/>
      <c r="E848" s="7"/>
    </row>
    <row r="849" spans="2:5" x14ac:dyDescent="0.55000000000000004">
      <c r="B849" s="6"/>
      <c r="E849" s="7"/>
    </row>
    <row r="850" spans="2:5" x14ac:dyDescent="0.55000000000000004">
      <c r="B850" s="6"/>
      <c r="E850" s="7"/>
    </row>
    <row r="851" spans="2:5" x14ac:dyDescent="0.55000000000000004">
      <c r="B851" s="6"/>
      <c r="E851" s="7"/>
    </row>
    <row r="852" spans="2:5" x14ac:dyDescent="0.55000000000000004">
      <c r="B852" s="6"/>
      <c r="E852" s="7"/>
    </row>
    <row r="853" spans="2:5" x14ac:dyDescent="0.55000000000000004">
      <c r="B853" s="6"/>
      <c r="E853" s="7"/>
    </row>
    <row r="854" spans="2:5" x14ac:dyDescent="0.55000000000000004">
      <c r="B854" s="6"/>
      <c r="E854" s="7"/>
    </row>
    <row r="855" spans="2:5" x14ac:dyDescent="0.55000000000000004">
      <c r="B855" s="6"/>
      <c r="E855" s="7"/>
    </row>
    <row r="856" spans="2:5" x14ac:dyDescent="0.55000000000000004">
      <c r="B856" s="6"/>
      <c r="E856" s="7"/>
    </row>
    <row r="857" spans="2:5" x14ac:dyDescent="0.55000000000000004">
      <c r="B857" s="6"/>
      <c r="E857" s="7"/>
    </row>
    <row r="858" spans="2:5" x14ac:dyDescent="0.55000000000000004">
      <c r="B858" s="6"/>
      <c r="E858" s="7"/>
    </row>
    <row r="859" spans="2:5" x14ac:dyDescent="0.55000000000000004">
      <c r="B859" s="6"/>
      <c r="E859" s="7"/>
    </row>
    <row r="860" spans="2:5" x14ac:dyDescent="0.55000000000000004">
      <c r="B860" s="6"/>
      <c r="E860" s="7"/>
    </row>
    <row r="861" spans="2:5" x14ac:dyDescent="0.55000000000000004">
      <c r="B861" s="6"/>
      <c r="E861" s="7"/>
    </row>
    <row r="862" spans="2:5" x14ac:dyDescent="0.55000000000000004">
      <c r="B862" s="6"/>
      <c r="E862" s="7"/>
    </row>
    <row r="863" spans="2:5" x14ac:dyDescent="0.55000000000000004">
      <c r="B863" s="6"/>
      <c r="E863" s="7"/>
    </row>
    <row r="864" spans="2:5" x14ac:dyDescent="0.55000000000000004">
      <c r="B864" s="6"/>
      <c r="E864" s="7"/>
    </row>
    <row r="865" spans="2:5" x14ac:dyDescent="0.55000000000000004">
      <c r="B865" s="6"/>
      <c r="E865" s="7"/>
    </row>
    <row r="866" spans="2:5" x14ac:dyDescent="0.55000000000000004">
      <c r="B866" s="6"/>
      <c r="E866" s="7"/>
    </row>
    <row r="867" spans="2:5" x14ac:dyDescent="0.55000000000000004">
      <c r="B867" s="6"/>
      <c r="E867" s="7"/>
    </row>
    <row r="868" spans="2:5" x14ac:dyDescent="0.55000000000000004">
      <c r="B868" s="6"/>
      <c r="E868" s="7"/>
    </row>
    <row r="869" spans="2:5" x14ac:dyDescent="0.55000000000000004">
      <c r="B869" s="6"/>
      <c r="E869" s="7"/>
    </row>
    <row r="870" spans="2:5" x14ac:dyDescent="0.55000000000000004">
      <c r="B870" s="6"/>
      <c r="E870" s="7"/>
    </row>
    <row r="871" spans="2:5" x14ac:dyDescent="0.55000000000000004">
      <c r="B871" s="6"/>
      <c r="E871" s="7"/>
    </row>
    <row r="872" spans="2:5" x14ac:dyDescent="0.55000000000000004">
      <c r="B872" s="6"/>
      <c r="E872" s="7"/>
    </row>
    <row r="873" spans="2:5" x14ac:dyDescent="0.55000000000000004">
      <c r="B873" s="6"/>
      <c r="E873" s="7"/>
    </row>
    <row r="874" spans="2:5" x14ac:dyDescent="0.55000000000000004">
      <c r="B874" s="6"/>
      <c r="E874" s="7"/>
    </row>
    <row r="875" spans="2:5" x14ac:dyDescent="0.55000000000000004">
      <c r="B875" s="6"/>
      <c r="E875" s="7"/>
    </row>
    <row r="876" spans="2:5" x14ac:dyDescent="0.55000000000000004">
      <c r="B876" s="6"/>
      <c r="E876" s="7"/>
    </row>
    <row r="877" spans="2:5" x14ac:dyDescent="0.55000000000000004">
      <c r="B877" s="6"/>
      <c r="E877" s="7"/>
    </row>
    <row r="878" spans="2:5" x14ac:dyDescent="0.55000000000000004">
      <c r="B878" s="6"/>
      <c r="E878" s="7"/>
    </row>
    <row r="879" spans="2:5" x14ac:dyDescent="0.55000000000000004">
      <c r="B879" s="6"/>
      <c r="E879" s="7"/>
    </row>
    <row r="880" spans="2:5" x14ac:dyDescent="0.55000000000000004">
      <c r="B880" s="6"/>
      <c r="E880" s="7"/>
    </row>
    <row r="881" spans="2:5" x14ac:dyDescent="0.55000000000000004">
      <c r="B881" s="6"/>
      <c r="E881" s="7"/>
    </row>
    <row r="882" spans="2:5" x14ac:dyDescent="0.55000000000000004">
      <c r="B882" s="6"/>
      <c r="E882" s="7"/>
    </row>
    <row r="883" spans="2:5" x14ac:dyDescent="0.55000000000000004">
      <c r="B883" s="6"/>
      <c r="E883" s="7"/>
    </row>
    <row r="884" spans="2:5" x14ac:dyDescent="0.55000000000000004">
      <c r="B884" s="6"/>
      <c r="E884" s="7"/>
    </row>
    <row r="885" spans="2:5" x14ac:dyDescent="0.55000000000000004">
      <c r="B885" s="6"/>
      <c r="E885" s="7"/>
    </row>
    <row r="886" spans="2:5" x14ac:dyDescent="0.55000000000000004">
      <c r="B886" s="6"/>
      <c r="E886" s="7"/>
    </row>
    <row r="887" spans="2:5" x14ac:dyDescent="0.55000000000000004">
      <c r="B887" s="6"/>
      <c r="E887" s="7"/>
    </row>
    <row r="888" spans="2:5" x14ac:dyDescent="0.55000000000000004">
      <c r="B888" s="6"/>
      <c r="E888" s="7"/>
    </row>
    <row r="889" spans="2:5" x14ac:dyDescent="0.55000000000000004">
      <c r="B889" s="6"/>
      <c r="E889" s="7"/>
    </row>
    <row r="890" spans="2:5" x14ac:dyDescent="0.55000000000000004">
      <c r="B890" s="6"/>
      <c r="E890" s="7"/>
    </row>
    <row r="891" spans="2:5" x14ac:dyDescent="0.55000000000000004">
      <c r="B891" s="6"/>
      <c r="E891" s="7"/>
    </row>
    <row r="892" spans="2:5" x14ac:dyDescent="0.55000000000000004">
      <c r="B892" s="6"/>
      <c r="E892" s="7"/>
    </row>
    <row r="893" spans="2:5" x14ac:dyDescent="0.55000000000000004">
      <c r="B893" s="6"/>
      <c r="E893" s="7"/>
    </row>
    <row r="894" spans="2:5" x14ac:dyDescent="0.55000000000000004">
      <c r="B894" s="6"/>
      <c r="E894" s="7"/>
    </row>
    <row r="895" spans="2:5" x14ac:dyDescent="0.55000000000000004">
      <c r="B895" s="6"/>
      <c r="E895" s="7"/>
    </row>
    <row r="896" spans="2:5" x14ac:dyDescent="0.55000000000000004">
      <c r="B896" s="6"/>
      <c r="E896" s="7"/>
    </row>
    <row r="897" spans="2:5" x14ac:dyDescent="0.55000000000000004">
      <c r="B897" s="6"/>
      <c r="E897" s="7"/>
    </row>
    <row r="898" spans="2:5" x14ac:dyDescent="0.55000000000000004">
      <c r="B898" s="6"/>
      <c r="E898" s="7"/>
    </row>
    <row r="899" spans="2:5" x14ac:dyDescent="0.55000000000000004">
      <c r="B899" s="6"/>
      <c r="E899" s="7"/>
    </row>
    <row r="900" spans="2:5" x14ac:dyDescent="0.55000000000000004">
      <c r="B900" s="6"/>
      <c r="E900" s="7"/>
    </row>
    <row r="901" spans="2:5" x14ac:dyDescent="0.55000000000000004">
      <c r="B901" s="6"/>
      <c r="E901" s="7"/>
    </row>
    <row r="902" spans="2:5" x14ac:dyDescent="0.55000000000000004">
      <c r="B902" s="6"/>
      <c r="E902" s="7"/>
    </row>
    <row r="903" spans="2:5" x14ac:dyDescent="0.55000000000000004">
      <c r="B903" s="6"/>
      <c r="E903" s="7"/>
    </row>
    <row r="904" spans="2:5" x14ac:dyDescent="0.55000000000000004">
      <c r="B904" s="6"/>
      <c r="E904" s="7"/>
    </row>
    <row r="905" spans="2:5" x14ac:dyDescent="0.55000000000000004">
      <c r="B905" s="6"/>
      <c r="E905" s="7"/>
    </row>
    <row r="906" spans="2:5" x14ac:dyDescent="0.55000000000000004">
      <c r="B906" s="6"/>
      <c r="E906" s="7"/>
    </row>
    <row r="907" spans="2:5" x14ac:dyDescent="0.55000000000000004">
      <c r="B907" s="6"/>
      <c r="E907" s="7"/>
    </row>
    <row r="908" spans="2:5" x14ac:dyDescent="0.55000000000000004">
      <c r="B908" s="6"/>
      <c r="E908" s="7"/>
    </row>
    <row r="909" spans="2:5" x14ac:dyDescent="0.55000000000000004">
      <c r="B909" s="6"/>
      <c r="E909" s="7"/>
    </row>
    <row r="910" spans="2:5" x14ac:dyDescent="0.55000000000000004">
      <c r="B910" s="6"/>
      <c r="E910" s="7"/>
    </row>
    <row r="911" spans="2:5" x14ac:dyDescent="0.55000000000000004">
      <c r="B911" s="6"/>
      <c r="E911" s="7"/>
    </row>
    <row r="912" spans="2:5" x14ac:dyDescent="0.55000000000000004">
      <c r="B912" s="6"/>
      <c r="E912" s="7"/>
    </row>
    <row r="913" spans="2:5" x14ac:dyDescent="0.55000000000000004">
      <c r="B913" s="6"/>
      <c r="E913" s="7"/>
    </row>
    <row r="914" spans="2:5" x14ac:dyDescent="0.55000000000000004">
      <c r="B914" s="6"/>
      <c r="E914" s="7"/>
    </row>
    <row r="915" spans="2:5" x14ac:dyDescent="0.55000000000000004">
      <c r="B915" s="6"/>
      <c r="E915" s="7"/>
    </row>
    <row r="916" spans="2:5" x14ac:dyDescent="0.55000000000000004">
      <c r="B916" s="6"/>
      <c r="E916" s="7"/>
    </row>
    <row r="917" spans="2:5" x14ac:dyDescent="0.55000000000000004">
      <c r="B917" s="6"/>
      <c r="E917" s="7"/>
    </row>
    <row r="918" spans="2:5" x14ac:dyDescent="0.55000000000000004">
      <c r="B918" s="6"/>
      <c r="E918" s="7"/>
    </row>
    <row r="919" spans="2:5" x14ac:dyDescent="0.55000000000000004">
      <c r="B919" s="6"/>
      <c r="E919" s="7"/>
    </row>
    <row r="920" spans="2:5" x14ac:dyDescent="0.55000000000000004">
      <c r="B920" s="6"/>
      <c r="E920" s="7"/>
    </row>
    <row r="921" spans="2:5" x14ac:dyDescent="0.55000000000000004">
      <c r="B921" s="6"/>
      <c r="E921" s="7"/>
    </row>
    <row r="922" spans="2:5" x14ac:dyDescent="0.55000000000000004">
      <c r="B922" s="6"/>
      <c r="E922" s="7"/>
    </row>
    <row r="923" spans="2:5" x14ac:dyDescent="0.55000000000000004">
      <c r="B923" s="6"/>
      <c r="E923" s="7"/>
    </row>
    <row r="924" spans="2:5" x14ac:dyDescent="0.55000000000000004">
      <c r="B924" s="6"/>
      <c r="E924" s="7"/>
    </row>
    <row r="925" spans="2:5" x14ac:dyDescent="0.55000000000000004">
      <c r="B925" s="6"/>
      <c r="E925" s="7"/>
    </row>
    <row r="926" spans="2:5" x14ac:dyDescent="0.55000000000000004">
      <c r="B926" s="6"/>
      <c r="E926" s="7"/>
    </row>
    <row r="927" spans="2:5" x14ac:dyDescent="0.55000000000000004">
      <c r="B927" s="6"/>
      <c r="E927" s="7"/>
    </row>
    <row r="928" spans="2:5" x14ac:dyDescent="0.55000000000000004">
      <c r="B928" s="6"/>
      <c r="E928" s="7"/>
    </row>
    <row r="929" spans="2:5" x14ac:dyDescent="0.55000000000000004">
      <c r="B929" s="6"/>
      <c r="E929" s="7"/>
    </row>
    <row r="930" spans="2:5" x14ac:dyDescent="0.55000000000000004">
      <c r="B930" s="6"/>
      <c r="E930" s="7"/>
    </row>
    <row r="931" spans="2:5" x14ac:dyDescent="0.55000000000000004">
      <c r="B931" s="6"/>
      <c r="E931" s="7"/>
    </row>
    <row r="932" spans="2:5" x14ac:dyDescent="0.55000000000000004">
      <c r="B932" s="6"/>
      <c r="E932" s="7"/>
    </row>
    <row r="933" spans="2:5" x14ac:dyDescent="0.55000000000000004">
      <c r="B933" s="6"/>
      <c r="E933" s="7"/>
    </row>
    <row r="934" spans="2:5" x14ac:dyDescent="0.55000000000000004">
      <c r="B934" s="6"/>
      <c r="E934" s="7"/>
    </row>
    <row r="935" spans="2:5" x14ac:dyDescent="0.55000000000000004">
      <c r="B935" s="6"/>
      <c r="E935" s="7"/>
    </row>
    <row r="936" spans="2:5" x14ac:dyDescent="0.55000000000000004">
      <c r="B936" s="6"/>
      <c r="E936" s="7"/>
    </row>
    <row r="937" spans="2:5" x14ac:dyDescent="0.55000000000000004">
      <c r="B937" s="6"/>
      <c r="E937" s="7"/>
    </row>
    <row r="938" spans="2:5" x14ac:dyDescent="0.55000000000000004">
      <c r="B938" s="6"/>
      <c r="E938" s="7"/>
    </row>
    <row r="939" spans="2:5" x14ac:dyDescent="0.55000000000000004">
      <c r="B939" s="6"/>
      <c r="E939" s="7"/>
    </row>
    <row r="940" spans="2:5" x14ac:dyDescent="0.55000000000000004">
      <c r="B940" s="6"/>
      <c r="E940" s="7"/>
    </row>
    <row r="941" spans="2:5" x14ac:dyDescent="0.55000000000000004">
      <c r="B941" s="6"/>
      <c r="E941" s="7"/>
    </row>
    <row r="942" spans="2:5" x14ac:dyDescent="0.55000000000000004">
      <c r="B942" s="6"/>
      <c r="E942" s="7"/>
    </row>
    <row r="943" spans="2:5" x14ac:dyDescent="0.55000000000000004">
      <c r="B943" s="6"/>
      <c r="E943" s="7"/>
    </row>
    <row r="944" spans="2:5" x14ac:dyDescent="0.55000000000000004">
      <c r="B944" s="6"/>
      <c r="E944" s="7"/>
    </row>
    <row r="945" spans="2:5" x14ac:dyDescent="0.55000000000000004">
      <c r="B945" s="6"/>
      <c r="E945" s="7"/>
    </row>
    <row r="946" spans="2:5" x14ac:dyDescent="0.55000000000000004">
      <c r="B946" s="6"/>
      <c r="E946" s="7"/>
    </row>
    <row r="947" spans="2:5" x14ac:dyDescent="0.55000000000000004">
      <c r="B947" s="6"/>
      <c r="E947" s="7"/>
    </row>
    <row r="948" spans="2:5" x14ac:dyDescent="0.55000000000000004">
      <c r="B948" s="6"/>
      <c r="E948" s="7"/>
    </row>
    <row r="949" spans="2:5" x14ac:dyDescent="0.55000000000000004">
      <c r="B949" s="6"/>
      <c r="E949" s="7"/>
    </row>
    <row r="950" spans="2:5" x14ac:dyDescent="0.55000000000000004">
      <c r="B950" s="6"/>
      <c r="E950" s="7"/>
    </row>
    <row r="951" spans="2:5" x14ac:dyDescent="0.55000000000000004">
      <c r="B951" s="6"/>
      <c r="E951" s="7"/>
    </row>
    <row r="952" spans="2:5" x14ac:dyDescent="0.55000000000000004">
      <c r="B952" s="6"/>
      <c r="E952" s="7"/>
    </row>
    <row r="953" spans="2:5" x14ac:dyDescent="0.55000000000000004">
      <c r="B953" s="6"/>
      <c r="E953" s="7"/>
    </row>
    <row r="954" spans="2:5" x14ac:dyDescent="0.55000000000000004">
      <c r="B954" s="6"/>
      <c r="E954" s="7"/>
    </row>
    <row r="955" spans="2:5" x14ac:dyDescent="0.55000000000000004">
      <c r="B955" s="6"/>
      <c r="E955" s="7"/>
    </row>
    <row r="956" spans="2:5" x14ac:dyDescent="0.55000000000000004">
      <c r="B956" s="6"/>
      <c r="E956" s="7"/>
    </row>
    <row r="957" spans="2:5" x14ac:dyDescent="0.55000000000000004">
      <c r="B957" s="6"/>
      <c r="E957" s="7"/>
    </row>
    <row r="958" spans="2:5" x14ac:dyDescent="0.55000000000000004">
      <c r="B958" s="6"/>
      <c r="E958" s="7"/>
    </row>
    <row r="959" spans="2:5" x14ac:dyDescent="0.55000000000000004">
      <c r="B959" s="6"/>
      <c r="E959" s="7"/>
    </row>
    <row r="960" spans="2:5" x14ac:dyDescent="0.55000000000000004">
      <c r="B960" s="6"/>
      <c r="E960" s="7"/>
    </row>
    <row r="961" spans="2:5" x14ac:dyDescent="0.55000000000000004">
      <c r="B961" s="6"/>
      <c r="E961" s="7"/>
    </row>
    <row r="962" spans="2:5" x14ac:dyDescent="0.55000000000000004">
      <c r="B962" s="6"/>
      <c r="E962" s="7"/>
    </row>
    <row r="963" spans="2:5" x14ac:dyDescent="0.55000000000000004">
      <c r="B963" s="6"/>
      <c r="E963" s="7"/>
    </row>
    <row r="964" spans="2:5" x14ac:dyDescent="0.55000000000000004">
      <c r="B964" s="6"/>
      <c r="E964" s="7"/>
    </row>
    <row r="965" spans="2:5" x14ac:dyDescent="0.55000000000000004">
      <c r="B965" s="6"/>
      <c r="E965" s="7"/>
    </row>
    <row r="966" spans="2:5" x14ac:dyDescent="0.55000000000000004">
      <c r="B966" s="6"/>
      <c r="E966" s="7"/>
    </row>
    <row r="967" spans="2:5" x14ac:dyDescent="0.55000000000000004">
      <c r="B967" s="6"/>
      <c r="E967" s="7"/>
    </row>
    <row r="968" spans="2:5" x14ac:dyDescent="0.55000000000000004">
      <c r="B968" s="6"/>
      <c r="E968" s="7"/>
    </row>
    <row r="969" spans="2:5" x14ac:dyDescent="0.55000000000000004">
      <c r="B969" s="6"/>
      <c r="E969" s="7"/>
    </row>
    <row r="970" spans="2:5" x14ac:dyDescent="0.55000000000000004">
      <c r="B970" s="6"/>
      <c r="E970" s="7"/>
    </row>
    <row r="971" spans="2:5" x14ac:dyDescent="0.55000000000000004">
      <c r="B971" s="6"/>
      <c r="E971" s="7"/>
    </row>
    <row r="972" spans="2:5" x14ac:dyDescent="0.55000000000000004">
      <c r="B972" s="6"/>
      <c r="E972" s="7"/>
    </row>
    <row r="973" spans="2:5" x14ac:dyDescent="0.55000000000000004">
      <c r="B973" s="6"/>
      <c r="E973" s="7"/>
    </row>
    <row r="974" spans="2:5" x14ac:dyDescent="0.55000000000000004">
      <c r="B974" s="6"/>
      <c r="E974" s="7"/>
    </row>
    <row r="975" spans="2:5" x14ac:dyDescent="0.55000000000000004">
      <c r="B975" s="6"/>
      <c r="E975" s="7"/>
    </row>
    <row r="976" spans="2:5" x14ac:dyDescent="0.55000000000000004">
      <c r="B976" s="6"/>
      <c r="E976" s="7"/>
    </row>
    <row r="977" spans="2:5" x14ac:dyDescent="0.55000000000000004">
      <c r="B977" s="6"/>
      <c r="E977" s="7"/>
    </row>
    <row r="978" spans="2:5" x14ac:dyDescent="0.55000000000000004">
      <c r="B978" s="6"/>
      <c r="E978" s="7"/>
    </row>
    <row r="979" spans="2:5" x14ac:dyDescent="0.55000000000000004">
      <c r="B979" s="6"/>
      <c r="E979" s="7"/>
    </row>
    <row r="980" spans="2:5" x14ac:dyDescent="0.55000000000000004">
      <c r="B980" s="6"/>
      <c r="E980" s="7"/>
    </row>
    <row r="981" spans="2:5" x14ac:dyDescent="0.55000000000000004">
      <c r="B981" s="6"/>
      <c r="E981" s="7"/>
    </row>
    <row r="982" spans="2:5" x14ac:dyDescent="0.55000000000000004">
      <c r="B982" s="6"/>
      <c r="E982" s="7"/>
    </row>
    <row r="983" spans="2:5" x14ac:dyDescent="0.55000000000000004">
      <c r="B983" s="6"/>
      <c r="E983" s="7"/>
    </row>
    <row r="984" spans="2:5" x14ac:dyDescent="0.55000000000000004">
      <c r="B984" s="6"/>
      <c r="E984" s="7"/>
    </row>
    <row r="985" spans="2:5" x14ac:dyDescent="0.55000000000000004">
      <c r="B985" s="6"/>
      <c r="E985" s="7"/>
    </row>
    <row r="986" spans="2:5" x14ac:dyDescent="0.55000000000000004">
      <c r="B986" s="6"/>
      <c r="E986" s="7"/>
    </row>
    <row r="987" spans="2:5" x14ac:dyDescent="0.55000000000000004">
      <c r="B987" s="6"/>
      <c r="E987" s="7"/>
    </row>
    <row r="988" spans="2:5" x14ac:dyDescent="0.55000000000000004">
      <c r="B988" s="6"/>
      <c r="E988" s="7"/>
    </row>
    <row r="989" spans="2:5" x14ac:dyDescent="0.55000000000000004">
      <c r="B989" s="6"/>
      <c r="E989" s="7"/>
    </row>
    <row r="990" spans="2:5" x14ac:dyDescent="0.55000000000000004">
      <c r="B990" s="6"/>
      <c r="E990" s="7"/>
    </row>
    <row r="991" spans="2:5" x14ac:dyDescent="0.55000000000000004">
      <c r="B991" s="6"/>
      <c r="E991" s="7"/>
    </row>
    <row r="992" spans="2:5" x14ac:dyDescent="0.55000000000000004">
      <c r="B992" s="6"/>
      <c r="E992" s="7"/>
    </row>
    <row r="993" spans="2:5" x14ac:dyDescent="0.55000000000000004">
      <c r="B993" s="6"/>
      <c r="E993" s="7"/>
    </row>
    <row r="994" spans="2:5" x14ac:dyDescent="0.55000000000000004">
      <c r="B994" s="6"/>
      <c r="E994" s="7"/>
    </row>
    <row r="995" spans="2:5" x14ac:dyDescent="0.55000000000000004">
      <c r="B995" s="6"/>
      <c r="E995" s="7"/>
    </row>
    <row r="996" spans="2:5" x14ac:dyDescent="0.55000000000000004">
      <c r="B996" s="6"/>
      <c r="E996" s="7"/>
    </row>
    <row r="997" spans="2:5" x14ac:dyDescent="0.55000000000000004">
      <c r="B997" s="6"/>
      <c r="E997" s="7"/>
    </row>
    <row r="998" spans="2:5" x14ac:dyDescent="0.55000000000000004">
      <c r="B998" s="6"/>
      <c r="E998" s="7"/>
    </row>
    <row r="999" spans="2:5" x14ac:dyDescent="0.55000000000000004">
      <c r="B999" s="6"/>
      <c r="E999" s="7"/>
    </row>
    <row r="1000" spans="2:5" x14ac:dyDescent="0.55000000000000004">
      <c r="B1000" s="6"/>
      <c r="E1000" s="7"/>
    </row>
    <row r="1001" spans="2:5" x14ac:dyDescent="0.55000000000000004">
      <c r="B1001" s="6"/>
      <c r="E1001" s="7"/>
    </row>
    <row r="1002" spans="2:5" x14ac:dyDescent="0.55000000000000004">
      <c r="B1002" s="6"/>
      <c r="E1002" s="7"/>
    </row>
    <row r="1003" spans="2:5" x14ac:dyDescent="0.55000000000000004">
      <c r="B1003" s="6"/>
      <c r="E1003" s="7"/>
    </row>
    <row r="1004" spans="2:5" x14ac:dyDescent="0.55000000000000004">
      <c r="B1004" s="6"/>
      <c r="E1004" s="7"/>
    </row>
    <row r="1005" spans="2:5" x14ac:dyDescent="0.55000000000000004">
      <c r="B1005" s="6"/>
      <c r="E1005" s="7"/>
    </row>
    <row r="1006" spans="2:5" x14ac:dyDescent="0.55000000000000004">
      <c r="B1006" s="6"/>
      <c r="E1006" s="7"/>
    </row>
    <row r="1007" spans="2:5" x14ac:dyDescent="0.55000000000000004">
      <c r="B1007" s="6"/>
      <c r="E1007" s="7"/>
    </row>
    <row r="1008" spans="2:5" x14ac:dyDescent="0.55000000000000004">
      <c r="B1008" s="6"/>
      <c r="E1008" s="7"/>
    </row>
    <row r="1009" spans="2:5" x14ac:dyDescent="0.55000000000000004">
      <c r="B1009" s="6"/>
      <c r="E1009" s="7"/>
    </row>
    <row r="1010" spans="2:5" x14ac:dyDescent="0.55000000000000004">
      <c r="B1010" s="6"/>
      <c r="E1010" s="7"/>
    </row>
    <row r="1011" spans="2:5" x14ac:dyDescent="0.55000000000000004">
      <c r="B1011" s="6"/>
      <c r="E1011" s="7"/>
    </row>
    <row r="1012" spans="2:5" x14ac:dyDescent="0.55000000000000004">
      <c r="B1012" s="6"/>
      <c r="E1012" s="7"/>
    </row>
    <row r="1013" spans="2:5" x14ac:dyDescent="0.55000000000000004">
      <c r="B1013" s="6"/>
      <c r="E1013" s="7"/>
    </row>
    <row r="1014" spans="2:5" x14ac:dyDescent="0.55000000000000004">
      <c r="B1014" s="6"/>
      <c r="E1014" s="7"/>
    </row>
    <row r="1015" spans="2:5" x14ac:dyDescent="0.55000000000000004">
      <c r="B1015" s="6"/>
      <c r="E1015" s="7"/>
    </row>
    <row r="1016" spans="2:5" x14ac:dyDescent="0.55000000000000004">
      <c r="B1016" s="6"/>
      <c r="E1016" s="7"/>
    </row>
    <row r="1017" spans="2:5" x14ac:dyDescent="0.55000000000000004">
      <c r="B1017" s="6"/>
      <c r="E1017" s="7"/>
    </row>
    <row r="1018" spans="2:5" x14ac:dyDescent="0.55000000000000004">
      <c r="B1018" s="6"/>
      <c r="E1018" s="7"/>
    </row>
    <row r="1019" spans="2:5" x14ac:dyDescent="0.55000000000000004">
      <c r="B1019" s="6"/>
      <c r="E1019" s="7"/>
    </row>
    <row r="1020" spans="2:5" x14ac:dyDescent="0.55000000000000004">
      <c r="B1020" s="6"/>
      <c r="E1020" s="7"/>
    </row>
    <row r="1021" spans="2:5" x14ac:dyDescent="0.55000000000000004">
      <c r="B1021" s="6"/>
      <c r="E1021" s="7"/>
    </row>
    <row r="1022" spans="2:5" x14ac:dyDescent="0.55000000000000004">
      <c r="B1022" s="6"/>
      <c r="E1022" s="7"/>
    </row>
    <row r="1023" spans="2:5" x14ac:dyDescent="0.55000000000000004">
      <c r="B1023" s="6"/>
      <c r="E1023" s="7"/>
    </row>
    <row r="1024" spans="2:5" x14ac:dyDescent="0.55000000000000004">
      <c r="B1024" s="6"/>
      <c r="E1024" s="7"/>
    </row>
    <row r="1025" spans="2:5" x14ac:dyDescent="0.55000000000000004">
      <c r="B1025" s="6"/>
      <c r="E1025" s="7"/>
    </row>
    <row r="1026" spans="2:5" x14ac:dyDescent="0.55000000000000004">
      <c r="B1026" s="6"/>
      <c r="E1026" s="7"/>
    </row>
    <row r="1027" spans="2:5" x14ac:dyDescent="0.55000000000000004">
      <c r="B1027" s="6"/>
      <c r="E1027" s="7"/>
    </row>
    <row r="1028" spans="2:5" x14ac:dyDescent="0.55000000000000004">
      <c r="B1028" s="6"/>
      <c r="E1028" s="7"/>
    </row>
    <row r="1029" spans="2:5" x14ac:dyDescent="0.55000000000000004">
      <c r="B1029" s="6"/>
      <c r="E1029" s="7"/>
    </row>
    <row r="1030" spans="2:5" x14ac:dyDescent="0.55000000000000004">
      <c r="B1030" s="6"/>
      <c r="E1030" s="7"/>
    </row>
    <row r="1031" spans="2:5" x14ac:dyDescent="0.55000000000000004">
      <c r="B1031" s="6"/>
      <c r="E1031" s="7"/>
    </row>
    <row r="1032" spans="2:5" x14ac:dyDescent="0.55000000000000004">
      <c r="B1032" s="6"/>
      <c r="E1032" s="7"/>
    </row>
    <row r="1033" spans="2:5" x14ac:dyDescent="0.55000000000000004">
      <c r="B1033" s="6"/>
      <c r="E1033" s="7"/>
    </row>
    <row r="1034" spans="2:5" x14ac:dyDescent="0.55000000000000004">
      <c r="B1034" s="6"/>
      <c r="E1034" s="7"/>
    </row>
    <row r="1035" spans="2:5" x14ac:dyDescent="0.55000000000000004">
      <c r="B1035" s="6"/>
      <c r="E1035" s="7"/>
    </row>
    <row r="1036" spans="2:5" x14ac:dyDescent="0.55000000000000004">
      <c r="B1036" s="6"/>
      <c r="E1036" s="7"/>
    </row>
    <row r="1037" spans="2:5" x14ac:dyDescent="0.55000000000000004">
      <c r="B1037" s="6"/>
      <c r="E1037" s="7"/>
    </row>
    <row r="1038" spans="2:5" x14ac:dyDescent="0.55000000000000004">
      <c r="B1038" s="6"/>
      <c r="E1038" s="7"/>
    </row>
    <row r="1039" spans="2:5" x14ac:dyDescent="0.55000000000000004">
      <c r="B1039" s="6"/>
      <c r="E1039" s="7"/>
    </row>
    <row r="1040" spans="2:5" x14ac:dyDescent="0.55000000000000004">
      <c r="B1040" s="6"/>
      <c r="E1040" s="7"/>
    </row>
    <row r="1041" spans="2:5" x14ac:dyDescent="0.55000000000000004">
      <c r="B1041" s="6"/>
      <c r="E1041" s="7"/>
    </row>
    <row r="1042" spans="2:5" x14ac:dyDescent="0.55000000000000004">
      <c r="B1042" s="6"/>
      <c r="E1042" s="7"/>
    </row>
    <row r="1043" spans="2:5" x14ac:dyDescent="0.55000000000000004">
      <c r="B1043" s="6"/>
      <c r="E1043" s="7"/>
    </row>
    <row r="1044" spans="2:5" x14ac:dyDescent="0.55000000000000004">
      <c r="B1044" s="6"/>
      <c r="E1044" s="7"/>
    </row>
    <row r="1045" spans="2:5" x14ac:dyDescent="0.55000000000000004">
      <c r="B1045" s="6"/>
      <c r="E1045" s="7"/>
    </row>
    <row r="1046" spans="2:5" x14ac:dyDescent="0.55000000000000004">
      <c r="B1046" s="6"/>
      <c r="E1046" s="7"/>
    </row>
    <row r="1047" spans="2:5" x14ac:dyDescent="0.55000000000000004">
      <c r="B1047" s="6"/>
      <c r="E1047" s="7"/>
    </row>
    <row r="1048" spans="2:5" x14ac:dyDescent="0.55000000000000004">
      <c r="B1048" s="6"/>
      <c r="E1048" s="7"/>
    </row>
    <row r="1049" spans="2:5" x14ac:dyDescent="0.55000000000000004">
      <c r="B1049" s="6"/>
      <c r="E1049" s="7"/>
    </row>
    <row r="1050" spans="2:5" x14ac:dyDescent="0.55000000000000004">
      <c r="B1050" s="6"/>
      <c r="E1050" s="7"/>
    </row>
    <row r="1051" spans="2:5" x14ac:dyDescent="0.55000000000000004">
      <c r="B1051" s="6"/>
      <c r="E1051" s="7"/>
    </row>
    <row r="1052" spans="2:5" x14ac:dyDescent="0.55000000000000004">
      <c r="B1052" s="6"/>
      <c r="E1052" s="7"/>
    </row>
    <row r="1053" spans="2:5" x14ac:dyDescent="0.55000000000000004">
      <c r="B1053" s="6"/>
      <c r="E1053" s="7"/>
    </row>
    <row r="1054" spans="2:5" x14ac:dyDescent="0.55000000000000004">
      <c r="B1054" s="6"/>
      <c r="E1054" s="7"/>
    </row>
    <row r="1055" spans="2:5" x14ac:dyDescent="0.55000000000000004">
      <c r="B1055" s="6"/>
      <c r="E1055" s="7"/>
    </row>
    <row r="1056" spans="2:5" x14ac:dyDescent="0.55000000000000004">
      <c r="B1056" s="6"/>
      <c r="E1056" s="7"/>
    </row>
    <row r="1057" spans="2:5" x14ac:dyDescent="0.55000000000000004">
      <c r="B1057" s="6"/>
      <c r="E1057" s="7"/>
    </row>
    <row r="1058" spans="2:5" x14ac:dyDescent="0.55000000000000004">
      <c r="B1058" s="6"/>
      <c r="E1058" s="7"/>
    </row>
    <row r="1059" spans="2:5" x14ac:dyDescent="0.55000000000000004">
      <c r="B1059" s="6"/>
      <c r="E1059" s="7"/>
    </row>
    <row r="1060" spans="2:5" x14ac:dyDescent="0.55000000000000004">
      <c r="B1060" s="6"/>
      <c r="E1060" s="7"/>
    </row>
    <row r="1061" spans="2:5" x14ac:dyDescent="0.55000000000000004">
      <c r="B1061" s="6"/>
      <c r="E1061" s="7"/>
    </row>
    <row r="1062" spans="2:5" x14ac:dyDescent="0.55000000000000004">
      <c r="B1062" s="6"/>
      <c r="E1062" s="7"/>
    </row>
    <row r="1063" spans="2:5" x14ac:dyDescent="0.55000000000000004">
      <c r="B1063" s="6"/>
      <c r="E1063" s="7"/>
    </row>
    <row r="1064" spans="2:5" x14ac:dyDescent="0.55000000000000004">
      <c r="B1064" s="6"/>
      <c r="E1064" s="7"/>
    </row>
    <row r="1065" spans="2:5" x14ac:dyDescent="0.55000000000000004">
      <c r="B1065" s="6"/>
      <c r="E1065" s="7"/>
    </row>
    <row r="1066" spans="2:5" x14ac:dyDescent="0.55000000000000004">
      <c r="B1066" s="6"/>
      <c r="E1066" s="7"/>
    </row>
    <row r="1067" spans="2:5" x14ac:dyDescent="0.55000000000000004">
      <c r="B1067" s="6"/>
      <c r="E1067" s="7"/>
    </row>
    <row r="1068" spans="2:5" x14ac:dyDescent="0.55000000000000004">
      <c r="B1068" s="6"/>
      <c r="E1068" s="7"/>
    </row>
    <row r="1069" spans="2:5" x14ac:dyDescent="0.55000000000000004">
      <c r="B1069" s="6"/>
      <c r="E1069" s="7"/>
    </row>
    <row r="1070" spans="2:5" x14ac:dyDescent="0.55000000000000004">
      <c r="B1070" s="6"/>
      <c r="E1070" s="7"/>
    </row>
    <row r="1071" spans="2:5" x14ac:dyDescent="0.55000000000000004">
      <c r="B1071" s="6"/>
      <c r="E1071" s="7"/>
    </row>
    <row r="1072" spans="2:5" x14ac:dyDescent="0.55000000000000004">
      <c r="B1072" s="6"/>
      <c r="E1072" s="7"/>
    </row>
    <row r="1073" spans="2:5" x14ac:dyDescent="0.55000000000000004">
      <c r="B1073" s="6"/>
      <c r="E1073" s="7"/>
    </row>
    <row r="1074" spans="2:5" x14ac:dyDescent="0.55000000000000004">
      <c r="B1074" s="6"/>
      <c r="E1074" s="7"/>
    </row>
    <row r="1075" spans="2:5" x14ac:dyDescent="0.55000000000000004">
      <c r="B1075" s="6"/>
      <c r="E1075" s="7"/>
    </row>
    <row r="1076" spans="2:5" x14ac:dyDescent="0.55000000000000004">
      <c r="B1076" s="6"/>
      <c r="E1076" s="7"/>
    </row>
    <row r="1077" spans="2:5" x14ac:dyDescent="0.55000000000000004">
      <c r="B1077" s="6"/>
      <c r="E1077" s="7"/>
    </row>
    <row r="1078" spans="2:5" x14ac:dyDescent="0.55000000000000004">
      <c r="B1078" s="6"/>
      <c r="E1078" s="7"/>
    </row>
    <row r="1079" spans="2:5" x14ac:dyDescent="0.55000000000000004">
      <c r="B1079" s="6"/>
      <c r="E1079" s="7"/>
    </row>
    <row r="1080" spans="2:5" x14ac:dyDescent="0.55000000000000004">
      <c r="B1080" s="6"/>
      <c r="E1080" s="7"/>
    </row>
    <row r="1081" spans="2:5" x14ac:dyDescent="0.55000000000000004">
      <c r="B1081" s="6"/>
      <c r="E1081" s="7"/>
    </row>
    <row r="1082" spans="2:5" x14ac:dyDescent="0.55000000000000004">
      <c r="B1082" s="6"/>
      <c r="E1082" s="7"/>
    </row>
    <row r="1083" spans="2:5" x14ac:dyDescent="0.55000000000000004">
      <c r="B1083" s="6"/>
      <c r="E1083" s="7"/>
    </row>
    <row r="1084" spans="2:5" x14ac:dyDescent="0.55000000000000004">
      <c r="B1084" s="6"/>
      <c r="E1084" s="7"/>
    </row>
    <row r="1085" spans="2:5" x14ac:dyDescent="0.55000000000000004">
      <c r="B1085" s="6"/>
      <c r="E1085" s="7"/>
    </row>
    <row r="1086" spans="2:5" x14ac:dyDescent="0.55000000000000004">
      <c r="B1086" s="6"/>
      <c r="E1086" s="7"/>
    </row>
    <row r="1087" spans="2:5" x14ac:dyDescent="0.55000000000000004">
      <c r="B1087" s="6"/>
      <c r="E1087" s="7"/>
    </row>
    <row r="1088" spans="2:5" x14ac:dyDescent="0.55000000000000004">
      <c r="B1088" s="6"/>
      <c r="E1088" s="7"/>
    </row>
    <row r="1089" spans="2:5" x14ac:dyDescent="0.55000000000000004">
      <c r="B1089" s="6"/>
      <c r="E1089" s="7"/>
    </row>
    <row r="1090" spans="2:5" x14ac:dyDescent="0.55000000000000004">
      <c r="B1090" s="6"/>
      <c r="E1090" s="7"/>
    </row>
    <row r="1091" spans="2:5" x14ac:dyDescent="0.55000000000000004">
      <c r="B1091" s="6"/>
      <c r="E1091" s="7"/>
    </row>
    <row r="1092" spans="2:5" x14ac:dyDescent="0.55000000000000004">
      <c r="B1092" s="6"/>
      <c r="E1092" s="7"/>
    </row>
    <row r="1093" spans="2:5" x14ac:dyDescent="0.55000000000000004">
      <c r="B1093" s="6"/>
      <c r="E1093" s="7"/>
    </row>
    <row r="1094" spans="2:5" x14ac:dyDescent="0.55000000000000004">
      <c r="B1094" s="6"/>
      <c r="E1094" s="7"/>
    </row>
    <row r="1095" spans="2:5" x14ac:dyDescent="0.55000000000000004">
      <c r="B1095" s="6"/>
      <c r="E1095" s="7"/>
    </row>
    <row r="1096" spans="2:5" x14ac:dyDescent="0.55000000000000004">
      <c r="B1096" s="6"/>
      <c r="E1096" s="7"/>
    </row>
    <row r="1097" spans="2:5" x14ac:dyDescent="0.55000000000000004">
      <c r="B1097" s="6"/>
      <c r="E1097" s="7"/>
    </row>
    <row r="1098" spans="2:5" x14ac:dyDescent="0.55000000000000004">
      <c r="B1098" s="6"/>
      <c r="E1098" s="7"/>
    </row>
    <row r="1099" spans="2:5" x14ac:dyDescent="0.55000000000000004">
      <c r="B1099" s="6"/>
      <c r="E1099" s="7"/>
    </row>
    <row r="1100" spans="2:5" x14ac:dyDescent="0.55000000000000004">
      <c r="B1100" s="6"/>
      <c r="E1100" s="7"/>
    </row>
    <row r="1101" spans="2:5" x14ac:dyDescent="0.55000000000000004">
      <c r="B1101" s="6"/>
      <c r="E1101" s="7"/>
    </row>
    <row r="1102" spans="2:5" x14ac:dyDescent="0.55000000000000004">
      <c r="B1102" s="6"/>
      <c r="E1102" s="7"/>
    </row>
    <row r="1103" spans="2:5" x14ac:dyDescent="0.55000000000000004">
      <c r="B1103" s="6"/>
      <c r="E1103" s="7"/>
    </row>
    <row r="1104" spans="2:5" x14ac:dyDescent="0.55000000000000004">
      <c r="B1104" s="6"/>
      <c r="E1104" s="7"/>
    </row>
    <row r="1105" spans="2:5" x14ac:dyDescent="0.55000000000000004">
      <c r="B1105" s="6"/>
      <c r="E1105" s="7"/>
    </row>
    <row r="1106" spans="2:5" x14ac:dyDescent="0.55000000000000004">
      <c r="B1106" s="6"/>
      <c r="E1106" s="7"/>
    </row>
    <row r="1107" spans="2:5" x14ac:dyDescent="0.55000000000000004">
      <c r="B1107" s="6"/>
      <c r="E1107" s="7"/>
    </row>
    <row r="1108" spans="2:5" x14ac:dyDescent="0.55000000000000004">
      <c r="B1108" s="6"/>
      <c r="E1108" s="7"/>
    </row>
    <row r="1109" spans="2:5" x14ac:dyDescent="0.55000000000000004">
      <c r="B1109" s="6"/>
      <c r="E1109" s="7"/>
    </row>
    <row r="1110" spans="2:5" x14ac:dyDescent="0.55000000000000004">
      <c r="B1110" s="6"/>
      <c r="E1110" s="7"/>
    </row>
    <row r="1111" spans="2:5" x14ac:dyDescent="0.55000000000000004">
      <c r="B1111" s="6"/>
      <c r="E1111" s="7"/>
    </row>
    <row r="1112" spans="2:5" x14ac:dyDescent="0.55000000000000004">
      <c r="B1112" s="6"/>
      <c r="E1112" s="7"/>
    </row>
    <row r="1113" spans="2:5" x14ac:dyDescent="0.55000000000000004">
      <c r="B1113" s="6"/>
      <c r="E1113" s="7"/>
    </row>
    <row r="1114" spans="2:5" x14ac:dyDescent="0.55000000000000004">
      <c r="B1114" s="6"/>
      <c r="E1114" s="7"/>
    </row>
    <row r="1115" spans="2:5" x14ac:dyDescent="0.55000000000000004">
      <c r="B1115" s="6"/>
      <c r="E1115" s="7"/>
    </row>
    <row r="1116" spans="2:5" x14ac:dyDescent="0.55000000000000004">
      <c r="B1116" s="6"/>
      <c r="E1116" s="7"/>
    </row>
    <row r="1117" spans="2:5" x14ac:dyDescent="0.55000000000000004">
      <c r="B1117" s="6"/>
      <c r="E1117" s="7"/>
    </row>
    <row r="1118" spans="2:5" x14ac:dyDescent="0.55000000000000004">
      <c r="B1118" s="6"/>
      <c r="E1118" s="7"/>
    </row>
    <row r="1119" spans="2:5" x14ac:dyDescent="0.55000000000000004">
      <c r="B1119" s="6"/>
      <c r="E1119" s="7"/>
    </row>
    <row r="1120" spans="2:5" x14ac:dyDescent="0.55000000000000004">
      <c r="B1120" s="6"/>
      <c r="E1120" s="7"/>
    </row>
    <row r="1121" spans="2:5" x14ac:dyDescent="0.55000000000000004">
      <c r="B1121" s="6"/>
      <c r="E1121" s="7"/>
    </row>
    <row r="1122" spans="2:5" x14ac:dyDescent="0.55000000000000004">
      <c r="B1122" s="6"/>
      <c r="E1122" s="7"/>
    </row>
    <row r="1123" spans="2:5" x14ac:dyDescent="0.55000000000000004">
      <c r="B1123" s="6"/>
      <c r="E1123" s="7"/>
    </row>
    <row r="1124" spans="2:5" x14ac:dyDescent="0.55000000000000004">
      <c r="B1124" s="6"/>
      <c r="E1124" s="7"/>
    </row>
    <row r="1125" spans="2:5" x14ac:dyDescent="0.55000000000000004">
      <c r="B1125" s="6"/>
      <c r="E1125" s="7"/>
    </row>
    <row r="1126" spans="2:5" x14ac:dyDescent="0.55000000000000004">
      <c r="B1126" s="6"/>
      <c r="E1126" s="7"/>
    </row>
    <row r="1127" spans="2:5" x14ac:dyDescent="0.55000000000000004">
      <c r="B1127" s="6"/>
      <c r="E1127" s="7"/>
    </row>
    <row r="1128" spans="2:5" x14ac:dyDescent="0.55000000000000004">
      <c r="B1128" s="6"/>
      <c r="E1128" s="7"/>
    </row>
    <row r="1129" spans="2:5" x14ac:dyDescent="0.55000000000000004">
      <c r="B1129" s="6"/>
      <c r="E1129" s="7"/>
    </row>
    <row r="1130" spans="2:5" x14ac:dyDescent="0.55000000000000004">
      <c r="B1130" s="6"/>
      <c r="E1130" s="7"/>
    </row>
    <row r="1131" spans="2:5" x14ac:dyDescent="0.55000000000000004">
      <c r="B1131" s="6"/>
      <c r="E1131" s="7"/>
    </row>
    <row r="1132" spans="2:5" x14ac:dyDescent="0.55000000000000004">
      <c r="B1132" s="6"/>
      <c r="E1132" s="7"/>
    </row>
    <row r="1133" spans="2:5" x14ac:dyDescent="0.55000000000000004">
      <c r="B1133" s="6"/>
      <c r="E1133" s="7"/>
    </row>
    <row r="1134" spans="2:5" x14ac:dyDescent="0.55000000000000004">
      <c r="B1134" s="6"/>
      <c r="E1134" s="7"/>
    </row>
    <row r="1135" spans="2:5" x14ac:dyDescent="0.55000000000000004">
      <c r="B1135" s="6"/>
      <c r="E1135" s="7"/>
    </row>
    <row r="1136" spans="2:5" x14ac:dyDescent="0.55000000000000004">
      <c r="B1136" s="6"/>
      <c r="E1136" s="7"/>
    </row>
    <row r="1137" spans="2:5" x14ac:dyDescent="0.55000000000000004">
      <c r="B1137" s="6"/>
      <c r="E1137" s="7"/>
    </row>
    <row r="1138" spans="2:5" x14ac:dyDescent="0.55000000000000004">
      <c r="B1138" s="6"/>
      <c r="E1138" s="7"/>
    </row>
    <row r="1139" spans="2:5" x14ac:dyDescent="0.55000000000000004">
      <c r="B1139" s="6"/>
      <c r="E1139" s="7"/>
    </row>
    <row r="1140" spans="2:5" x14ac:dyDescent="0.55000000000000004">
      <c r="B1140" s="6"/>
      <c r="E1140" s="7"/>
    </row>
    <row r="1141" spans="2:5" x14ac:dyDescent="0.55000000000000004">
      <c r="B1141" s="6"/>
      <c r="E1141" s="7"/>
    </row>
    <row r="1142" spans="2:5" x14ac:dyDescent="0.55000000000000004">
      <c r="B1142" s="6"/>
      <c r="E1142" s="7"/>
    </row>
    <row r="1143" spans="2:5" x14ac:dyDescent="0.55000000000000004">
      <c r="B1143" s="6"/>
      <c r="E1143" s="7"/>
    </row>
    <row r="1144" spans="2:5" x14ac:dyDescent="0.55000000000000004">
      <c r="B1144" s="6"/>
      <c r="E1144" s="7"/>
    </row>
    <row r="1145" spans="2:5" x14ac:dyDescent="0.55000000000000004">
      <c r="B1145" s="6"/>
      <c r="E1145" s="7"/>
    </row>
    <row r="1146" spans="2:5" x14ac:dyDescent="0.55000000000000004">
      <c r="B1146" s="6"/>
      <c r="E1146" s="7"/>
    </row>
    <row r="1147" spans="2:5" x14ac:dyDescent="0.55000000000000004">
      <c r="B1147" s="6"/>
      <c r="E1147" s="7"/>
    </row>
    <row r="1148" spans="2:5" x14ac:dyDescent="0.55000000000000004">
      <c r="B1148" s="6"/>
      <c r="E1148" s="7"/>
    </row>
    <row r="1149" spans="2:5" x14ac:dyDescent="0.55000000000000004">
      <c r="B1149" s="6"/>
      <c r="E1149" s="7"/>
    </row>
    <row r="1150" spans="2:5" x14ac:dyDescent="0.55000000000000004">
      <c r="B1150" s="6"/>
      <c r="E1150" s="7"/>
    </row>
    <row r="1151" spans="2:5" x14ac:dyDescent="0.55000000000000004">
      <c r="B1151" s="6"/>
      <c r="E1151" s="7"/>
    </row>
    <row r="1152" spans="2:5" x14ac:dyDescent="0.55000000000000004">
      <c r="B1152" s="6"/>
      <c r="E1152" s="7"/>
    </row>
    <row r="1153" spans="2:5" x14ac:dyDescent="0.55000000000000004">
      <c r="B1153" s="6"/>
      <c r="E1153" s="7"/>
    </row>
    <row r="1154" spans="2:5" x14ac:dyDescent="0.55000000000000004">
      <c r="B1154" s="6"/>
      <c r="E1154" s="7"/>
    </row>
    <row r="1155" spans="2:5" x14ac:dyDescent="0.55000000000000004">
      <c r="B1155" s="6"/>
      <c r="E1155" s="7"/>
    </row>
    <row r="1156" spans="2:5" x14ac:dyDescent="0.55000000000000004">
      <c r="B1156" s="6"/>
      <c r="E1156" s="7"/>
    </row>
    <row r="1157" spans="2:5" x14ac:dyDescent="0.55000000000000004">
      <c r="B1157" s="6"/>
      <c r="E1157" s="7"/>
    </row>
    <row r="1158" spans="2:5" x14ac:dyDescent="0.55000000000000004">
      <c r="B1158" s="6"/>
      <c r="E1158" s="7"/>
    </row>
    <row r="1159" spans="2:5" x14ac:dyDescent="0.55000000000000004">
      <c r="B1159" s="6"/>
      <c r="E1159" s="7"/>
    </row>
    <row r="1160" spans="2:5" x14ac:dyDescent="0.55000000000000004">
      <c r="B1160" s="6"/>
      <c r="E1160" s="7"/>
    </row>
    <row r="1161" spans="2:5" x14ac:dyDescent="0.55000000000000004">
      <c r="B1161" s="6"/>
      <c r="E1161" s="7"/>
    </row>
    <row r="1162" spans="2:5" x14ac:dyDescent="0.55000000000000004">
      <c r="B1162" s="6"/>
      <c r="E1162" s="7"/>
    </row>
    <row r="1163" spans="2:5" x14ac:dyDescent="0.55000000000000004">
      <c r="B1163" s="6"/>
      <c r="E1163" s="7"/>
    </row>
    <row r="1164" spans="2:5" x14ac:dyDescent="0.55000000000000004">
      <c r="B1164" s="6"/>
      <c r="E1164" s="7"/>
    </row>
    <row r="1165" spans="2:5" x14ac:dyDescent="0.55000000000000004">
      <c r="B1165" s="6"/>
      <c r="E1165" s="7"/>
    </row>
    <row r="1166" spans="2:5" x14ac:dyDescent="0.55000000000000004">
      <c r="B1166" s="6"/>
      <c r="E1166" s="7"/>
    </row>
    <row r="1167" spans="2:5" x14ac:dyDescent="0.55000000000000004">
      <c r="B1167" s="6"/>
      <c r="E1167" s="7"/>
    </row>
    <row r="1168" spans="2:5" x14ac:dyDescent="0.55000000000000004">
      <c r="B1168" s="6"/>
      <c r="E1168" s="7"/>
    </row>
    <row r="1169" spans="2:5" x14ac:dyDescent="0.55000000000000004">
      <c r="B1169" s="6"/>
      <c r="E1169" s="7"/>
    </row>
    <row r="1170" spans="2:5" x14ac:dyDescent="0.55000000000000004">
      <c r="B1170" s="6"/>
      <c r="E1170" s="7"/>
    </row>
    <row r="1171" spans="2:5" x14ac:dyDescent="0.55000000000000004">
      <c r="B1171" s="6"/>
      <c r="E1171" s="7"/>
    </row>
    <row r="1172" spans="2:5" x14ac:dyDescent="0.55000000000000004">
      <c r="B1172" s="6"/>
      <c r="E1172" s="7"/>
    </row>
    <row r="1173" spans="2:5" x14ac:dyDescent="0.55000000000000004">
      <c r="B1173" s="6"/>
      <c r="E1173" s="7"/>
    </row>
    <row r="1174" spans="2:5" x14ac:dyDescent="0.55000000000000004">
      <c r="B1174" s="6"/>
      <c r="E1174" s="7"/>
    </row>
    <row r="1175" spans="2:5" x14ac:dyDescent="0.55000000000000004">
      <c r="B1175" s="6"/>
      <c r="E1175" s="7"/>
    </row>
    <row r="1176" spans="2:5" x14ac:dyDescent="0.55000000000000004">
      <c r="B1176" s="6"/>
      <c r="E1176" s="7"/>
    </row>
    <row r="1177" spans="2:5" x14ac:dyDescent="0.55000000000000004">
      <c r="B1177" s="6"/>
      <c r="E1177" s="7"/>
    </row>
    <row r="1178" spans="2:5" x14ac:dyDescent="0.55000000000000004">
      <c r="B1178" s="6"/>
      <c r="E1178" s="7"/>
    </row>
    <row r="1179" spans="2:5" x14ac:dyDescent="0.55000000000000004">
      <c r="B1179" s="6"/>
      <c r="E1179" s="7"/>
    </row>
    <row r="1180" spans="2:5" x14ac:dyDescent="0.55000000000000004">
      <c r="B1180" s="6"/>
      <c r="E1180" s="7"/>
    </row>
    <row r="1181" spans="2:5" x14ac:dyDescent="0.55000000000000004">
      <c r="B1181" s="6"/>
      <c r="E1181" s="7"/>
    </row>
    <row r="1182" spans="2:5" x14ac:dyDescent="0.55000000000000004">
      <c r="B1182" s="6"/>
      <c r="E1182" s="7"/>
    </row>
    <row r="1183" spans="2:5" x14ac:dyDescent="0.55000000000000004">
      <c r="B1183" s="6"/>
      <c r="E1183" s="7"/>
    </row>
    <row r="1184" spans="2:5" x14ac:dyDescent="0.55000000000000004">
      <c r="B1184" s="6"/>
      <c r="E1184" s="7"/>
    </row>
    <row r="1185" spans="2:5" x14ac:dyDescent="0.55000000000000004">
      <c r="B1185" s="6"/>
      <c r="E1185" s="7"/>
    </row>
    <row r="1186" spans="2:5" x14ac:dyDescent="0.55000000000000004">
      <c r="B1186" s="6"/>
      <c r="E1186" s="7"/>
    </row>
    <row r="1187" spans="2:5" x14ac:dyDescent="0.55000000000000004">
      <c r="B1187" s="6"/>
      <c r="E1187" s="7"/>
    </row>
    <row r="1188" spans="2:5" x14ac:dyDescent="0.55000000000000004">
      <c r="B1188" s="6"/>
      <c r="E1188" s="7"/>
    </row>
    <row r="1189" spans="2:5" x14ac:dyDescent="0.55000000000000004">
      <c r="B1189" s="6"/>
      <c r="E1189" s="7"/>
    </row>
    <row r="1190" spans="2:5" x14ac:dyDescent="0.55000000000000004">
      <c r="B1190" s="6"/>
      <c r="E1190" s="7"/>
    </row>
    <row r="1191" spans="2:5" x14ac:dyDescent="0.55000000000000004">
      <c r="B1191" s="6"/>
      <c r="E1191" s="7"/>
    </row>
    <row r="1192" spans="2:5" x14ac:dyDescent="0.55000000000000004">
      <c r="B1192" s="6"/>
      <c r="E1192" s="7"/>
    </row>
    <row r="1193" spans="2:5" x14ac:dyDescent="0.55000000000000004">
      <c r="B1193" s="6"/>
      <c r="E1193" s="7"/>
    </row>
    <row r="1194" spans="2:5" x14ac:dyDescent="0.55000000000000004">
      <c r="B1194" s="6"/>
      <c r="E1194" s="7"/>
    </row>
    <row r="1195" spans="2:5" x14ac:dyDescent="0.55000000000000004">
      <c r="B1195" s="6"/>
      <c r="E1195" s="7"/>
    </row>
    <row r="1196" spans="2:5" x14ac:dyDescent="0.55000000000000004">
      <c r="B1196" s="6"/>
      <c r="E1196" s="7"/>
    </row>
    <row r="1197" spans="2:5" x14ac:dyDescent="0.55000000000000004">
      <c r="B1197" s="6"/>
      <c r="E1197" s="7"/>
    </row>
    <row r="1198" spans="2:5" x14ac:dyDescent="0.55000000000000004">
      <c r="B1198" s="6"/>
      <c r="E1198" s="7"/>
    </row>
    <row r="1199" spans="2:5" x14ac:dyDescent="0.55000000000000004">
      <c r="B1199" s="6"/>
      <c r="E1199" s="7"/>
    </row>
    <row r="1200" spans="2:5" x14ac:dyDescent="0.55000000000000004">
      <c r="B1200" s="6"/>
      <c r="E1200" s="7"/>
    </row>
    <row r="1201" spans="2:5" x14ac:dyDescent="0.55000000000000004">
      <c r="B1201" s="6"/>
      <c r="E1201" s="7"/>
    </row>
    <row r="1202" spans="2:5" x14ac:dyDescent="0.55000000000000004">
      <c r="B1202" s="6"/>
      <c r="E1202" s="7"/>
    </row>
    <row r="1203" spans="2:5" x14ac:dyDescent="0.55000000000000004">
      <c r="B1203" s="6"/>
      <c r="E1203" s="7"/>
    </row>
    <row r="1204" spans="2:5" x14ac:dyDescent="0.55000000000000004">
      <c r="B1204" s="6"/>
      <c r="E1204" s="7"/>
    </row>
    <row r="1205" spans="2:5" x14ac:dyDescent="0.55000000000000004">
      <c r="B1205" s="6"/>
      <c r="E1205" s="7"/>
    </row>
    <row r="1206" spans="2:5" x14ac:dyDescent="0.55000000000000004">
      <c r="B1206" s="6"/>
      <c r="E1206" s="7"/>
    </row>
    <row r="1207" spans="2:5" x14ac:dyDescent="0.55000000000000004">
      <c r="B1207" s="6"/>
      <c r="E1207" s="7"/>
    </row>
    <row r="1208" spans="2:5" x14ac:dyDescent="0.55000000000000004">
      <c r="B1208" s="6"/>
      <c r="E1208" s="7"/>
    </row>
    <row r="1209" spans="2:5" x14ac:dyDescent="0.55000000000000004">
      <c r="B1209" s="6"/>
      <c r="E1209" s="7"/>
    </row>
    <row r="1210" spans="2:5" x14ac:dyDescent="0.55000000000000004">
      <c r="B1210" s="6"/>
      <c r="E1210" s="7"/>
    </row>
    <row r="1211" spans="2:5" x14ac:dyDescent="0.55000000000000004">
      <c r="B1211" s="6"/>
      <c r="E1211" s="7"/>
    </row>
    <row r="1212" spans="2:5" x14ac:dyDescent="0.55000000000000004">
      <c r="B1212" s="6"/>
      <c r="E1212" s="7"/>
    </row>
    <row r="1213" spans="2:5" x14ac:dyDescent="0.55000000000000004">
      <c r="B1213" s="6"/>
      <c r="E1213" s="7"/>
    </row>
    <row r="1214" spans="2:5" x14ac:dyDescent="0.55000000000000004">
      <c r="B1214" s="6"/>
      <c r="E1214" s="7"/>
    </row>
    <row r="1215" spans="2:5" x14ac:dyDescent="0.55000000000000004">
      <c r="B1215" s="6"/>
      <c r="E1215" s="7"/>
    </row>
    <row r="1216" spans="2:5" x14ac:dyDescent="0.55000000000000004">
      <c r="B1216" s="6"/>
      <c r="E1216" s="7"/>
    </row>
    <row r="1217" spans="2:5" x14ac:dyDescent="0.55000000000000004">
      <c r="B1217" s="6"/>
      <c r="E1217" s="7"/>
    </row>
    <row r="1218" spans="2:5" x14ac:dyDescent="0.55000000000000004">
      <c r="B1218" s="6"/>
      <c r="E1218" s="7"/>
    </row>
    <row r="1219" spans="2:5" x14ac:dyDescent="0.55000000000000004">
      <c r="B1219" s="6"/>
      <c r="E1219" s="7"/>
    </row>
    <row r="1220" spans="2:5" x14ac:dyDescent="0.55000000000000004">
      <c r="B1220" s="6"/>
      <c r="E1220" s="7"/>
    </row>
    <row r="1221" spans="2:5" x14ac:dyDescent="0.55000000000000004">
      <c r="B1221" s="6"/>
      <c r="E1221" s="7"/>
    </row>
    <row r="1222" spans="2:5" x14ac:dyDescent="0.55000000000000004">
      <c r="B1222" s="6"/>
      <c r="E1222" s="7"/>
    </row>
    <row r="1223" spans="2:5" x14ac:dyDescent="0.55000000000000004">
      <c r="B1223" s="6"/>
      <c r="E1223" s="7"/>
    </row>
    <row r="1224" spans="2:5" x14ac:dyDescent="0.55000000000000004">
      <c r="B1224" s="6"/>
      <c r="E1224" s="7"/>
    </row>
    <row r="1225" spans="2:5" x14ac:dyDescent="0.55000000000000004">
      <c r="B1225" s="6"/>
      <c r="E1225" s="7"/>
    </row>
    <row r="1226" spans="2:5" x14ac:dyDescent="0.55000000000000004">
      <c r="B1226" s="6"/>
      <c r="E1226" s="7"/>
    </row>
    <row r="1227" spans="2:5" x14ac:dyDescent="0.55000000000000004">
      <c r="B1227" s="6"/>
      <c r="E1227" s="7"/>
    </row>
    <row r="1228" spans="2:5" x14ac:dyDescent="0.55000000000000004">
      <c r="B1228" s="6"/>
      <c r="E1228" s="7"/>
    </row>
    <row r="1229" spans="2:5" x14ac:dyDescent="0.55000000000000004">
      <c r="B1229" s="6"/>
      <c r="E1229" s="7"/>
    </row>
    <row r="1230" spans="2:5" x14ac:dyDescent="0.55000000000000004">
      <c r="B1230" s="6"/>
      <c r="E1230" s="7"/>
    </row>
    <row r="1231" spans="2:5" x14ac:dyDescent="0.55000000000000004">
      <c r="B1231" s="6"/>
      <c r="E1231" s="7"/>
    </row>
    <row r="1232" spans="2:5" x14ac:dyDescent="0.55000000000000004">
      <c r="B1232" s="6"/>
      <c r="E1232" s="7"/>
    </row>
    <row r="1233" spans="2:5" x14ac:dyDescent="0.55000000000000004">
      <c r="B1233" s="6"/>
      <c r="E1233" s="7"/>
    </row>
    <row r="1234" spans="2:5" x14ac:dyDescent="0.55000000000000004">
      <c r="B1234" s="6"/>
      <c r="E1234" s="7"/>
    </row>
    <row r="1235" spans="2:5" x14ac:dyDescent="0.55000000000000004">
      <c r="B1235" s="6"/>
      <c r="E1235" s="7"/>
    </row>
    <row r="1236" spans="2:5" x14ac:dyDescent="0.55000000000000004">
      <c r="B1236" s="6"/>
      <c r="E1236" s="7"/>
    </row>
    <row r="1237" spans="2:5" x14ac:dyDescent="0.55000000000000004">
      <c r="B1237" s="6"/>
      <c r="E1237" s="7"/>
    </row>
    <row r="1238" spans="2:5" x14ac:dyDescent="0.55000000000000004">
      <c r="B1238" s="6"/>
      <c r="E1238" s="7"/>
    </row>
    <row r="1239" spans="2:5" x14ac:dyDescent="0.55000000000000004">
      <c r="B1239" s="6"/>
      <c r="E1239" s="7"/>
    </row>
    <row r="1240" spans="2:5" x14ac:dyDescent="0.55000000000000004">
      <c r="B1240" s="6"/>
      <c r="E1240" s="7"/>
    </row>
    <row r="1241" spans="2:5" x14ac:dyDescent="0.55000000000000004">
      <c r="B1241" s="6"/>
      <c r="E1241" s="7"/>
    </row>
    <row r="1242" spans="2:5" x14ac:dyDescent="0.55000000000000004">
      <c r="B1242" s="6"/>
      <c r="E1242" s="7"/>
    </row>
    <row r="1243" spans="2:5" x14ac:dyDescent="0.55000000000000004">
      <c r="B1243" s="6"/>
      <c r="E1243" s="7"/>
    </row>
    <row r="1244" spans="2:5" x14ac:dyDescent="0.55000000000000004">
      <c r="B1244" s="6"/>
      <c r="E1244" s="7"/>
    </row>
    <row r="1245" spans="2:5" x14ac:dyDescent="0.55000000000000004">
      <c r="B1245" s="6"/>
      <c r="E1245" s="7"/>
    </row>
    <row r="1246" spans="2:5" x14ac:dyDescent="0.55000000000000004">
      <c r="B1246" s="6"/>
      <c r="E1246" s="7"/>
    </row>
    <row r="1247" spans="2:5" x14ac:dyDescent="0.55000000000000004">
      <c r="B1247" s="6"/>
      <c r="E1247" s="7"/>
    </row>
    <row r="1248" spans="2:5" x14ac:dyDescent="0.55000000000000004">
      <c r="B1248" s="6"/>
      <c r="E1248" s="7"/>
    </row>
    <row r="1249" spans="2:5" x14ac:dyDescent="0.55000000000000004">
      <c r="B1249" s="6"/>
      <c r="E1249" s="7"/>
    </row>
    <row r="1250" spans="2:5" x14ac:dyDescent="0.55000000000000004">
      <c r="B1250" s="6"/>
      <c r="E1250" s="7"/>
    </row>
    <row r="1251" spans="2:5" x14ac:dyDescent="0.55000000000000004">
      <c r="B1251" s="6"/>
      <c r="E1251" s="7"/>
    </row>
    <row r="1252" spans="2:5" x14ac:dyDescent="0.55000000000000004">
      <c r="B1252" s="6"/>
      <c r="E1252" s="7"/>
    </row>
    <row r="1253" spans="2:5" x14ac:dyDescent="0.55000000000000004">
      <c r="B1253" s="6"/>
      <c r="E1253" s="7"/>
    </row>
    <row r="1254" spans="2:5" x14ac:dyDescent="0.55000000000000004">
      <c r="B1254" s="6"/>
      <c r="E1254" s="7"/>
    </row>
    <row r="1255" spans="2:5" x14ac:dyDescent="0.55000000000000004">
      <c r="B1255" s="6"/>
      <c r="E1255" s="7"/>
    </row>
    <row r="1256" spans="2:5" x14ac:dyDescent="0.55000000000000004">
      <c r="B1256" s="6"/>
      <c r="E1256" s="7"/>
    </row>
    <row r="1257" spans="2:5" x14ac:dyDescent="0.55000000000000004">
      <c r="B1257" s="6"/>
      <c r="E1257" s="7"/>
    </row>
    <row r="1258" spans="2:5" x14ac:dyDescent="0.55000000000000004">
      <c r="B1258" s="6"/>
      <c r="E1258" s="7"/>
    </row>
    <row r="1259" spans="2:5" x14ac:dyDescent="0.55000000000000004">
      <c r="B1259" s="6"/>
      <c r="E1259" s="7"/>
    </row>
    <row r="1260" spans="2:5" x14ac:dyDescent="0.55000000000000004">
      <c r="B1260" s="6"/>
      <c r="E1260" s="7"/>
    </row>
    <row r="1261" spans="2:5" x14ac:dyDescent="0.55000000000000004">
      <c r="B1261" s="6"/>
      <c r="E1261" s="7"/>
    </row>
    <row r="1262" spans="2:5" x14ac:dyDescent="0.55000000000000004">
      <c r="B1262" s="6"/>
      <c r="E1262" s="7"/>
    </row>
    <row r="1263" spans="2:5" x14ac:dyDescent="0.55000000000000004">
      <c r="B1263" s="6"/>
      <c r="E1263" s="7"/>
    </row>
    <row r="1264" spans="2:5" x14ac:dyDescent="0.55000000000000004">
      <c r="B1264" s="6"/>
      <c r="E1264" s="7"/>
    </row>
    <row r="1265" spans="2:5" x14ac:dyDescent="0.55000000000000004">
      <c r="B1265" s="6"/>
      <c r="E1265" s="7"/>
    </row>
    <row r="1266" spans="2:5" x14ac:dyDescent="0.55000000000000004">
      <c r="B1266" s="6"/>
      <c r="E1266" s="7"/>
    </row>
    <row r="1267" spans="2:5" x14ac:dyDescent="0.55000000000000004">
      <c r="B1267" s="6"/>
      <c r="E1267" s="7"/>
    </row>
    <row r="1268" spans="2:5" x14ac:dyDescent="0.55000000000000004">
      <c r="B1268" s="6"/>
      <c r="E1268" s="7"/>
    </row>
    <row r="1269" spans="2:5" x14ac:dyDescent="0.55000000000000004">
      <c r="B1269" s="6"/>
      <c r="E1269" s="7"/>
    </row>
    <row r="1270" spans="2:5" x14ac:dyDescent="0.55000000000000004">
      <c r="B1270" s="6"/>
      <c r="E1270" s="7"/>
    </row>
    <row r="1271" spans="2:5" x14ac:dyDescent="0.55000000000000004">
      <c r="B1271" s="6"/>
      <c r="E1271" s="7"/>
    </row>
    <row r="1272" spans="2:5" x14ac:dyDescent="0.55000000000000004">
      <c r="B1272" s="6"/>
      <c r="E1272" s="7"/>
    </row>
    <row r="1273" spans="2:5" x14ac:dyDescent="0.55000000000000004">
      <c r="B1273" s="6"/>
      <c r="E1273" s="7"/>
    </row>
    <row r="1274" spans="2:5" x14ac:dyDescent="0.55000000000000004">
      <c r="B1274" s="6"/>
      <c r="E1274" s="7"/>
    </row>
    <row r="1275" spans="2:5" x14ac:dyDescent="0.55000000000000004">
      <c r="B1275" s="6"/>
      <c r="E1275" s="7"/>
    </row>
    <row r="1276" spans="2:5" x14ac:dyDescent="0.55000000000000004">
      <c r="B1276" s="6"/>
      <c r="E1276" s="7"/>
    </row>
    <row r="1277" spans="2:5" x14ac:dyDescent="0.55000000000000004">
      <c r="B1277" s="6"/>
      <c r="E1277" s="7"/>
    </row>
    <row r="1278" spans="2:5" x14ac:dyDescent="0.55000000000000004">
      <c r="B1278" s="6"/>
      <c r="E1278" s="7"/>
    </row>
    <row r="1279" spans="2:5" x14ac:dyDescent="0.55000000000000004">
      <c r="B1279" s="6"/>
      <c r="E1279" s="7"/>
    </row>
    <row r="1280" spans="2:5" x14ac:dyDescent="0.55000000000000004">
      <c r="B1280" s="6"/>
      <c r="E1280" s="7"/>
    </row>
    <row r="1281" spans="2:5" x14ac:dyDescent="0.55000000000000004">
      <c r="B1281" s="6"/>
      <c r="E1281" s="7"/>
    </row>
    <row r="1282" spans="2:5" x14ac:dyDescent="0.55000000000000004">
      <c r="B1282" s="6"/>
      <c r="E1282" s="7"/>
    </row>
    <row r="1283" spans="2:5" x14ac:dyDescent="0.55000000000000004">
      <c r="B1283" s="6"/>
      <c r="E1283" s="7"/>
    </row>
    <row r="1284" spans="2:5" x14ac:dyDescent="0.55000000000000004">
      <c r="B1284" s="6"/>
      <c r="E1284" s="7"/>
    </row>
    <row r="1285" spans="2:5" x14ac:dyDescent="0.55000000000000004">
      <c r="B1285" s="6"/>
      <c r="E1285" s="7"/>
    </row>
    <row r="1286" spans="2:5" x14ac:dyDescent="0.55000000000000004">
      <c r="B1286" s="6"/>
      <c r="E1286" s="7"/>
    </row>
    <row r="1287" spans="2:5" x14ac:dyDescent="0.55000000000000004">
      <c r="B1287" s="6"/>
      <c r="E1287" s="7"/>
    </row>
    <row r="1288" spans="2:5" x14ac:dyDescent="0.55000000000000004">
      <c r="B1288" s="6"/>
      <c r="E1288" s="7"/>
    </row>
    <row r="1289" spans="2:5" x14ac:dyDescent="0.55000000000000004">
      <c r="B1289" s="6"/>
      <c r="E1289" s="7"/>
    </row>
    <row r="1290" spans="2:5" x14ac:dyDescent="0.55000000000000004">
      <c r="B1290" s="6"/>
      <c r="E1290" s="7"/>
    </row>
    <row r="1291" spans="2:5" x14ac:dyDescent="0.55000000000000004">
      <c r="B1291" s="6"/>
      <c r="E1291" s="7"/>
    </row>
    <row r="1292" spans="2:5" x14ac:dyDescent="0.55000000000000004">
      <c r="B1292" s="6"/>
      <c r="E1292" s="7"/>
    </row>
    <row r="1293" spans="2:5" x14ac:dyDescent="0.55000000000000004">
      <c r="B1293" s="6"/>
      <c r="E1293" s="7"/>
    </row>
    <row r="1294" spans="2:5" x14ac:dyDescent="0.55000000000000004">
      <c r="B1294" s="6"/>
      <c r="E1294" s="7"/>
    </row>
    <row r="1295" spans="2:5" x14ac:dyDescent="0.55000000000000004">
      <c r="B1295" s="6"/>
      <c r="E1295" s="7"/>
    </row>
    <row r="1296" spans="2:5" x14ac:dyDescent="0.55000000000000004">
      <c r="B1296" s="6"/>
      <c r="E1296" s="7"/>
    </row>
    <row r="1297" spans="2:5" x14ac:dyDescent="0.55000000000000004">
      <c r="B1297" s="6"/>
      <c r="E1297" s="7"/>
    </row>
    <row r="1298" spans="2:5" x14ac:dyDescent="0.55000000000000004">
      <c r="B1298" s="6"/>
      <c r="E1298" s="7"/>
    </row>
    <row r="1299" spans="2:5" x14ac:dyDescent="0.55000000000000004">
      <c r="B1299" s="6"/>
      <c r="E1299" s="7"/>
    </row>
    <row r="1300" spans="2:5" x14ac:dyDescent="0.55000000000000004">
      <c r="B1300" s="6"/>
      <c r="E1300" s="7"/>
    </row>
    <row r="1301" spans="2:5" x14ac:dyDescent="0.55000000000000004">
      <c r="B1301" s="6"/>
      <c r="E1301" s="7"/>
    </row>
    <row r="1302" spans="2:5" x14ac:dyDescent="0.55000000000000004">
      <c r="B1302" s="6"/>
      <c r="E1302" s="7"/>
    </row>
    <row r="1303" spans="2:5" x14ac:dyDescent="0.55000000000000004">
      <c r="B1303" s="6"/>
      <c r="E1303" s="7"/>
    </row>
    <row r="1304" spans="2:5" x14ac:dyDescent="0.55000000000000004">
      <c r="B1304" s="6"/>
      <c r="E1304" s="7"/>
    </row>
    <row r="1305" spans="2:5" x14ac:dyDescent="0.55000000000000004">
      <c r="B1305" s="6"/>
      <c r="E1305" s="7"/>
    </row>
    <row r="1306" spans="2:5" x14ac:dyDescent="0.55000000000000004">
      <c r="B1306" s="6"/>
      <c r="E1306" s="7"/>
    </row>
    <row r="1307" spans="2:5" x14ac:dyDescent="0.55000000000000004">
      <c r="B1307" s="6"/>
      <c r="E1307" s="7"/>
    </row>
    <row r="1308" spans="2:5" x14ac:dyDescent="0.55000000000000004">
      <c r="B1308" s="6"/>
      <c r="E1308" s="7"/>
    </row>
    <row r="1309" spans="2:5" x14ac:dyDescent="0.55000000000000004">
      <c r="B1309" s="6"/>
      <c r="E1309" s="7"/>
    </row>
    <row r="1310" spans="2:5" x14ac:dyDescent="0.55000000000000004">
      <c r="B1310" s="6"/>
      <c r="E1310" s="7"/>
    </row>
    <row r="1311" spans="2:5" x14ac:dyDescent="0.55000000000000004">
      <c r="B1311" s="6"/>
      <c r="E1311" s="7"/>
    </row>
    <row r="1312" spans="2:5" x14ac:dyDescent="0.55000000000000004">
      <c r="B1312" s="6"/>
      <c r="E1312" s="7"/>
    </row>
    <row r="1313" spans="2:5" x14ac:dyDescent="0.55000000000000004">
      <c r="B1313" s="6"/>
      <c r="E1313" s="7"/>
    </row>
    <row r="1314" spans="2:5" x14ac:dyDescent="0.55000000000000004">
      <c r="B1314" s="6"/>
      <c r="E1314" s="7"/>
    </row>
    <row r="1315" spans="2:5" x14ac:dyDescent="0.55000000000000004">
      <c r="B1315" s="6"/>
      <c r="E1315" s="7"/>
    </row>
    <row r="1316" spans="2:5" x14ac:dyDescent="0.55000000000000004">
      <c r="B1316" s="6"/>
      <c r="E1316" s="7"/>
    </row>
    <row r="1317" spans="2:5" x14ac:dyDescent="0.55000000000000004">
      <c r="B1317" s="6"/>
      <c r="E1317" s="7"/>
    </row>
    <row r="1318" spans="2:5" x14ac:dyDescent="0.55000000000000004">
      <c r="B1318" s="6"/>
      <c r="E1318" s="7"/>
    </row>
    <row r="1319" spans="2:5" x14ac:dyDescent="0.55000000000000004">
      <c r="B1319" s="6"/>
      <c r="E1319" s="7"/>
    </row>
    <row r="1320" spans="2:5" x14ac:dyDescent="0.55000000000000004">
      <c r="B1320" s="6"/>
      <c r="E1320" s="7"/>
    </row>
    <row r="1321" spans="2:5" x14ac:dyDescent="0.55000000000000004">
      <c r="B1321" s="6"/>
      <c r="E1321" s="7"/>
    </row>
    <row r="1322" spans="2:5" x14ac:dyDescent="0.55000000000000004">
      <c r="B1322" s="6"/>
      <c r="E1322" s="7"/>
    </row>
    <row r="1323" spans="2:5" x14ac:dyDescent="0.55000000000000004">
      <c r="B1323" s="6"/>
      <c r="E1323" s="7"/>
    </row>
    <row r="1324" spans="2:5" x14ac:dyDescent="0.55000000000000004">
      <c r="B1324" s="6"/>
      <c r="E1324" s="7"/>
    </row>
    <row r="1325" spans="2:5" x14ac:dyDescent="0.55000000000000004">
      <c r="B1325" s="6"/>
      <c r="E1325" s="7"/>
    </row>
    <row r="1326" spans="2:5" x14ac:dyDescent="0.55000000000000004">
      <c r="B1326" s="6"/>
      <c r="E1326" s="7"/>
    </row>
    <row r="1327" spans="2:5" x14ac:dyDescent="0.55000000000000004">
      <c r="B1327" s="6"/>
      <c r="E1327" s="7"/>
    </row>
    <row r="1328" spans="2:5" x14ac:dyDescent="0.55000000000000004">
      <c r="B1328" s="6"/>
      <c r="E1328" s="7"/>
    </row>
    <row r="1329" spans="2:5" x14ac:dyDescent="0.55000000000000004">
      <c r="B1329" s="6"/>
      <c r="E1329" s="7"/>
    </row>
    <row r="1330" spans="2:5" x14ac:dyDescent="0.55000000000000004">
      <c r="B1330" s="6"/>
      <c r="E1330" s="7"/>
    </row>
    <row r="1331" spans="2:5" x14ac:dyDescent="0.55000000000000004">
      <c r="B1331" s="6"/>
      <c r="E1331" s="7"/>
    </row>
    <row r="1332" spans="2:5" x14ac:dyDescent="0.55000000000000004">
      <c r="B1332" s="6"/>
      <c r="E1332" s="7"/>
    </row>
    <row r="1333" spans="2:5" x14ac:dyDescent="0.55000000000000004">
      <c r="B1333" s="6"/>
      <c r="E1333" s="7"/>
    </row>
    <row r="1334" spans="2:5" x14ac:dyDescent="0.55000000000000004">
      <c r="B1334" s="6"/>
      <c r="E1334" s="7"/>
    </row>
    <row r="1335" spans="2:5" x14ac:dyDescent="0.55000000000000004">
      <c r="B1335" s="6"/>
      <c r="E1335" s="7"/>
    </row>
    <row r="1336" spans="2:5" x14ac:dyDescent="0.55000000000000004">
      <c r="B1336" s="6"/>
      <c r="E1336" s="7"/>
    </row>
    <row r="1337" spans="2:5" x14ac:dyDescent="0.55000000000000004">
      <c r="B1337" s="6"/>
      <c r="E1337" s="7"/>
    </row>
    <row r="1338" spans="2:5" x14ac:dyDescent="0.55000000000000004">
      <c r="B1338" s="6"/>
      <c r="E1338" s="7"/>
    </row>
    <row r="1339" spans="2:5" x14ac:dyDescent="0.55000000000000004">
      <c r="B1339" s="6"/>
      <c r="E1339" s="7"/>
    </row>
    <row r="1340" spans="2:5" x14ac:dyDescent="0.55000000000000004">
      <c r="B1340" s="6"/>
      <c r="E1340" s="7"/>
    </row>
    <row r="1341" spans="2:5" x14ac:dyDescent="0.55000000000000004">
      <c r="B1341" s="6"/>
      <c r="E1341" s="7"/>
    </row>
    <row r="1342" spans="2:5" x14ac:dyDescent="0.55000000000000004">
      <c r="B1342" s="6"/>
      <c r="E1342" s="7"/>
    </row>
    <row r="1343" spans="2:5" x14ac:dyDescent="0.55000000000000004">
      <c r="B1343" s="6"/>
      <c r="E1343" s="7"/>
    </row>
    <row r="1344" spans="2:5" x14ac:dyDescent="0.55000000000000004">
      <c r="B1344" s="6"/>
      <c r="E1344" s="7"/>
    </row>
    <row r="1345" spans="2:5" x14ac:dyDescent="0.55000000000000004">
      <c r="B1345" s="6"/>
      <c r="E1345" s="7"/>
    </row>
    <row r="1346" spans="2:5" x14ac:dyDescent="0.55000000000000004">
      <c r="B1346" s="6"/>
      <c r="E1346" s="7"/>
    </row>
    <row r="1347" spans="2:5" x14ac:dyDescent="0.55000000000000004">
      <c r="B1347" s="6"/>
      <c r="E1347" s="7"/>
    </row>
    <row r="1348" spans="2:5" x14ac:dyDescent="0.55000000000000004">
      <c r="B1348" s="6"/>
      <c r="E1348" s="7"/>
    </row>
    <row r="1349" spans="2:5" x14ac:dyDescent="0.55000000000000004">
      <c r="B1349" s="6"/>
      <c r="E1349" s="7"/>
    </row>
    <row r="1350" spans="2:5" x14ac:dyDescent="0.55000000000000004">
      <c r="B1350" s="6"/>
      <c r="E1350" s="7"/>
    </row>
    <row r="1351" spans="2:5" x14ac:dyDescent="0.55000000000000004">
      <c r="B1351" s="6"/>
      <c r="E1351" s="7"/>
    </row>
    <row r="1352" spans="2:5" x14ac:dyDescent="0.55000000000000004">
      <c r="B1352" s="6"/>
      <c r="E1352" s="7"/>
    </row>
    <row r="1353" spans="2:5" x14ac:dyDescent="0.55000000000000004">
      <c r="B1353" s="6"/>
      <c r="E1353" s="7"/>
    </row>
    <row r="1354" spans="2:5" x14ac:dyDescent="0.55000000000000004">
      <c r="B1354" s="6"/>
      <c r="E1354" s="7"/>
    </row>
    <row r="1355" spans="2:5" x14ac:dyDescent="0.55000000000000004">
      <c r="B1355" s="6"/>
      <c r="E1355" s="7"/>
    </row>
    <row r="1356" spans="2:5" x14ac:dyDescent="0.55000000000000004">
      <c r="B1356" s="6"/>
      <c r="E1356" s="7"/>
    </row>
    <row r="1357" spans="2:5" x14ac:dyDescent="0.55000000000000004">
      <c r="B1357" s="6"/>
      <c r="E1357" s="7"/>
    </row>
    <row r="1358" spans="2:5" x14ac:dyDescent="0.55000000000000004">
      <c r="B1358" s="6"/>
      <c r="E1358" s="7"/>
    </row>
    <row r="1359" spans="2:5" x14ac:dyDescent="0.55000000000000004">
      <c r="B1359" s="6"/>
      <c r="E1359" s="7"/>
    </row>
    <row r="1360" spans="2:5" x14ac:dyDescent="0.55000000000000004">
      <c r="B1360" s="6"/>
      <c r="E1360" s="7"/>
    </row>
    <row r="1361" spans="2:5" x14ac:dyDescent="0.55000000000000004">
      <c r="B1361" s="6"/>
      <c r="E1361" s="7"/>
    </row>
    <row r="1362" spans="2:5" x14ac:dyDescent="0.55000000000000004">
      <c r="B1362" s="6"/>
      <c r="E1362" s="7"/>
    </row>
    <row r="1363" spans="2:5" x14ac:dyDescent="0.55000000000000004">
      <c r="B1363" s="6"/>
      <c r="E1363" s="7"/>
    </row>
    <row r="1364" spans="2:5" x14ac:dyDescent="0.55000000000000004">
      <c r="B1364" s="6"/>
      <c r="E1364" s="7"/>
    </row>
    <row r="1365" spans="2:5" x14ac:dyDescent="0.55000000000000004">
      <c r="B1365" s="6"/>
      <c r="E1365" s="7"/>
    </row>
    <row r="1366" spans="2:5" x14ac:dyDescent="0.55000000000000004">
      <c r="B1366" s="6"/>
      <c r="E1366" s="7"/>
    </row>
    <row r="1367" spans="2:5" x14ac:dyDescent="0.55000000000000004">
      <c r="B1367" s="6"/>
      <c r="E1367" s="7"/>
    </row>
    <row r="1368" spans="2:5" x14ac:dyDescent="0.55000000000000004">
      <c r="B1368" s="6"/>
      <c r="E1368" s="7"/>
    </row>
    <row r="1369" spans="2:5" x14ac:dyDescent="0.55000000000000004">
      <c r="B1369" s="6"/>
      <c r="E1369" s="7"/>
    </row>
    <row r="1370" spans="2:5" x14ac:dyDescent="0.55000000000000004">
      <c r="B1370" s="6"/>
      <c r="E1370" s="7"/>
    </row>
    <row r="1371" spans="2:5" x14ac:dyDescent="0.55000000000000004">
      <c r="B1371" s="6"/>
      <c r="E1371" s="7"/>
    </row>
    <row r="1372" spans="2:5" x14ac:dyDescent="0.55000000000000004">
      <c r="B1372" s="6"/>
      <c r="E1372" s="7"/>
    </row>
    <row r="1373" spans="2:5" x14ac:dyDescent="0.55000000000000004">
      <c r="B1373" s="6"/>
      <c r="E1373" s="7"/>
    </row>
    <row r="1374" spans="2:5" x14ac:dyDescent="0.55000000000000004">
      <c r="B1374" s="6"/>
      <c r="E1374" s="7"/>
    </row>
    <row r="1375" spans="2:5" x14ac:dyDescent="0.55000000000000004">
      <c r="B1375" s="6"/>
      <c r="E1375" s="7"/>
    </row>
    <row r="1376" spans="2:5" x14ac:dyDescent="0.55000000000000004">
      <c r="B1376" s="6"/>
      <c r="E1376" s="7"/>
    </row>
    <row r="1377" spans="2:5" x14ac:dyDescent="0.55000000000000004">
      <c r="B1377" s="6"/>
      <c r="E1377" s="7"/>
    </row>
    <row r="1378" spans="2:5" x14ac:dyDescent="0.55000000000000004">
      <c r="B1378" s="6"/>
      <c r="E1378" s="7"/>
    </row>
    <row r="1379" spans="2:5" x14ac:dyDescent="0.55000000000000004">
      <c r="B1379" s="6"/>
      <c r="E1379" s="7"/>
    </row>
    <row r="1380" spans="2:5" x14ac:dyDescent="0.55000000000000004">
      <c r="B1380" s="6"/>
      <c r="E1380" s="7"/>
    </row>
    <row r="1381" spans="2:5" x14ac:dyDescent="0.55000000000000004">
      <c r="B1381" s="6"/>
      <c r="E1381" s="7"/>
    </row>
    <row r="1382" spans="2:5" x14ac:dyDescent="0.55000000000000004">
      <c r="B1382" s="6"/>
      <c r="E1382" s="7"/>
    </row>
    <row r="1383" spans="2:5" x14ac:dyDescent="0.55000000000000004">
      <c r="B1383" s="6"/>
      <c r="E1383" s="7"/>
    </row>
    <row r="1384" spans="2:5" x14ac:dyDescent="0.55000000000000004">
      <c r="B1384" s="6"/>
      <c r="E1384" s="7"/>
    </row>
    <row r="1385" spans="2:5" x14ac:dyDescent="0.55000000000000004">
      <c r="B1385" s="6"/>
      <c r="E1385" s="7"/>
    </row>
    <row r="1386" spans="2:5" x14ac:dyDescent="0.55000000000000004">
      <c r="B1386" s="6"/>
      <c r="E1386" s="7"/>
    </row>
    <row r="1387" spans="2:5" x14ac:dyDescent="0.55000000000000004">
      <c r="B1387" s="6"/>
      <c r="E1387" s="7"/>
    </row>
    <row r="1388" spans="2:5" x14ac:dyDescent="0.55000000000000004">
      <c r="B1388" s="6"/>
      <c r="E1388" s="7"/>
    </row>
    <row r="1389" spans="2:5" x14ac:dyDescent="0.55000000000000004">
      <c r="B1389" s="6"/>
      <c r="E1389" s="7"/>
    </row>
    <row r="1390" spans="2:5" x14ac:dyDescent="0.55000000000000004">
      <c r="B1390" s="6"/>
      <c r="E1390" s="7"/>
    </row>
    <row r="1391" spans="2:5" x14ac:dyDescent="0.55000000000000004">
      <c r="B1391" s="6"/>
      <c r="E1391" s="7"/>
    </row>
    <row r="1392" spans="2:5" x14ac:dyDescent="0.55000000000000004">
      <c r="B1392" s="6"/>
      <c r="E1392" s="7"/>
    </row>
    <row r="1393" spans="2:5" x14ac:dyDescent="0.55000000000000004">
      <c r="B1393" s="6"/>
      <c r="E1393" s="7"/>
    </row>
    <row r="1394" spans="2:5" x14ac:dyDescent="0.55000000000000004">
      <c r="B1394" s="6"/>
      <c r="E1394" s="7"/>
    </row>
    <row r="1395" spans="2:5" x14ac:dyDescent="0.55000000000000004">
      <c r="B1395" s="6"/>
      <c r="E1395" s="7"/>
    </row>
    <row r="1396" spans="2:5" x14ac:dyDescent="0.55000000000000004">
      <c r="B1396" s="6"/>
      <c r="E1396" s="7"/>
    </row>
    <row r="1397" spans="2:5" x14ac:dyDescent="0.55000000000000004">
      <c r="B1397" s="6"/>
      <c r="E1397" s="7"/>
    </row>
    <row r="1398" spans="2:5" x14ac:dyDescent="0.55000000000000004">
      <c r="B1398" s="6"/>
      <c r="E1398" s="7"/>
    </row>
    <row r="1399" spans="2:5" x14ac:dyDescent="0.55000000000000004">
      <c r="B1399" s="6"/>
      <c r="E1399" s="7"/>
    </row>
    <row r="1400" spans="2:5" x14ac:dyDescent="0.55000000000000004">
      <c r="B1400" s="6"/>
      <c r="E1400" s="7"/>
    </row>
    <row r="1401" spans="2:5" x14ac:dyDescent="0.55000000000000004">
      <c r="B1401" s="6"/>
      <c r="E1401" s="7"/>
    </row>
    <row r="1402" spans="2:5" x14ac:dyDescent="0.55000000000000004">
      <c r="B1402" s="6"/>
      <c r="E1402" s="7"/>
    </row>
    <row r="1403" spans="2:5" x14ac:dyDescent="0.55000000000000004">
      <c r="B1403" s="6"/>
      <c r="E1403" s="7"/>
    </row>
    <row r="1404" spans="2:5" x14ac:dyDescent="0.55000000000000004">
      <c r="B1404" s="6"/>
      <c r="E1404" s="7"/>
    </row>
    <row r="1405" spans="2:5" x14ac:dyDescent="0.55000000000000004">
      <c r="B1405" s="6"/>
      <c r="E1405" s="7"/>
    </row>
    <row r="1406" spans="2:5" x14ac:dyDescent="0.55000000000000004">
      <c r="B1406" s="6"/>
      <c r="E1406" s="7"/>
    </row>
    <row r="1407" spans="2:5" x14ac:dyDescent="0.55000000000000004">
      <c r="B1407" s="6"/>
      <c r="E1407" s="7"/>
    </row>
    <row r="1408" spans="2:5" x14ac:dyDescent="0.55000000000000004">
      <c r="B1408" s="6"/>
      <c r="E1408" s="7"/>
    </row>
    <row r="1409" spans="2:5" x14ac:dyDescent="0.55000000000000004">
      <c r="B1409" s="6"/>
      <c r="E1409" s="7"/>
    </row>
    <row r="1410" spans="2:5" x14ac:dyDescent="0.55000000000000004">
      <c r="B1410" s="6"/>
      <c r="E1410" s="7"/>
    </row>
    <row r="1411" spans="2:5" x14ac:dyDescent="0.55000000000000004">
      <c r="B1411" s="6"/>
      <c r="E1411" s="7"/>
    </row>
    <row r="1412" spans="2:5" x14ac:dyDescent="0.55000000000000004">
      <c r="B1412" s="6"/>
      <c r="E1412" s="7"/>
    </row>
    <row r="1413" spans="2:5" x14ac:dyDescent="0.55000000000000004">
      <c r="B1413" s="6"/>
      <c r="E1413" s="7"/>
    </row>
    <row r="1414" spans="2:5" x14ac:dyDescent="0.55000000000000004">
      <c r="B1414" s="6"/>
      <c r="E1414" s="7"/>
    </row>
    <row r="1415" spans="2:5" x14ac:dyDescent="0.55000000000000004">
      <c r="B1415" s="6"/>
      <c r="E1415" s="7"/>
    </row>
    <row r="1416" spans="2:5" x14ac:dyDescent="0.55000000000000004">
      <c r="B1416" s="6"/>
      <c r="E1416" s="7"/>
    </row>
    <row r="1417" spans="2:5" x14ac:dyDescent="0.55000000000000004">
      <c r="B1417" s="6"/>
      <c r="E1417" s="7"/>
    </row>
    <row r="1418" spans="2:5" x14ac:dyDescent="0.55000000000000004">
      <c r="B1418" s="6"/>
      <c r="E1418" s="7"/>
    </row>
    <row r="1419" spans="2:5" x14ac:dyDescent="0.55000000000000004">
      <c r="B1419" s="6"/>
      <c r="E1419" s="7"/>
    </row>
    <row r="1420" spans="2:5" x14ac:dyDescent="0.55000000000000004">
      <c r="B1420" s="6"/>
      <c r="E1420" s="7"/>
    </row>
    <row r="1421" spans="2:5" x14ac:dyDescent="0.55000000000000004">
      <c r="B1421" s="6"/>
      <c r="E1421" s="7"/>
    </row>
    <row r="1422" spans="2:5" x14ac:dyDescent="0.55000000000000004">
      <c r="B1422" s="6"/>
      <c r="E1422" s="7"/>
    </row>
    <row r="1423" spans="2:5" x14ac:dyDescent="0.55000000000000004">
      <c r="B1423" s="6"/>
      <c r="E1423" s="7"/>
    </row>
    <row r="1424" spans="2:5" x14ac:dyDescent="0.55000000000000004">
      <c r="B1424" s="6"/>
      <c r="E1424" s="7"/>
    </row>
    <row r="1425" spans="2:5" x14ac:dyDescent="0.55000000000000004">
      <c r="B1425" s="6"/>
      <c r="E1425" s="7"/>
    </row>
    <row r="1426" spans="2:5" x14ac:dyDescent="0.55000000000000004">
      <c r="B1426" s="6"/>
      <c r="E1426" s="7"/>
    </row>
    <row r="1427" spans="2:5" x14ac:dyDescent="0.55000000000000004">
      <c r="B1427" s="6"/>
      <c r="E1427" s="7"/>
    </row>
    <row r="1428" spans="2:5" x14ac:dyDescent="0.55000000000000004">
      <c r="B1428" s="6"/>
      <c r="E1428" s="7"/>
    </row>
    <row r="1429" spans="2:5" x14ac:dyDescent="0.55000000000000004">
      <c r="B1429" s="6"/>
      <c r="E1429" s="7"/>
    </row>
    <row r="1430" spans="2:5" x14ac:dyDescent="0.55000000000000004">
      <c r="B1430" s="6"/>
      <c r="E1430" s="7"/>
    </row>
    <row r="1431" spans="2:5" x14ac:dyDescent="0.55000000000000004">
      <c r="B1431" s="6"/>
      <c r="E1431" s="7"/>
    </row>
    <row r="1432" spans="2:5" x14ac:dyDescent="0.55000000000000004">
      <c r="B1432" s="6"/>
      <c r="E1432" s="7"/>
    </row>
    <row r="1433" spans="2:5" x14ac:dyDescent="0.55000000000000004">
      <c r="B1433" s="6"/>
      <c r="E1433" s="7"/>
    </row>
    <row r="1434" spans="2:5" x14ac:dyDescent="0.55000000000000004">
      <c r="B1434" s="6"/>
      <c r="E1434" s="7"/>
    </row>
    <row r="1435" spans="2:5" x14ac:dyDescent="0.55000000000000004">
      <c r="B1435" s="6"/>
      <c r="E1435" s="7"/>
    </row>
    <row r="1436" spans="2:5" x14ac:dyDescent="0.55000000000000004">
      <c r="B1436" s="6"/>
      <c r="E1436" s="7"/>
    </row>
    <row r="1437" spans="2:5" x14ac:dyDescent="0.55000000000000004">
      <c r="B1437" s="6"/>
      <c r="E1437" s="7"/>
    </row>
    <row r="1438" spans="2:5" x14ac:dyDescent="0.55000000000000004">
      <c r="B1438" s="6"/>
      <c r="E1438" s="7"/>
    </row>
    <row r="1439" spans="2:5" x14ac:dyDescent="0.55000000000000004">
      <c r="B1439" s="6"/>
      <c r="E1439" s="7"/>
    </row>
    <row r="1440" spans="2:5" x14ac:dyDescent="0.55000000000000004">
      <c r="B1440" s="6"/>
      <c r="E1440" s="7"/>
    </row>
    <row r="1441" spans="2:5" x14ac:dyDescent="0.55000000000000004">
      <c r="B1441" s="6"/>
      <c r="E1441" s="7"/>
    </row>
    <row r="1442" spans="2:5" x14ac:dyDescent="0.55000000000000004">
      <c r="B1442" s="6"/>
      <c r="E1442" s="7"/>
    </row>
    <row r="1443" spans="2:5" x14ac:dyDescent="0.55000000000000004">
      <c r="B1443" s="6"/>
      <c r="E1443" s="7"/>
    </row>
    <row r="1444" spans="2:5" x14ac:dyDescent="0.55000000000000004">
      <c r="B1444" s="6"/>
      <c r="E1444" s="7"/>
    </row>
    <row r="1445" spans="2:5" x14ac:dyDescent="0.55000000000000004">
      <c r="B1445" s="6"/>
      <c r="E1445" s="7"/>
    </row>
    <row r="1446" spans="2:5" x14ac:dyDescent="0.55000000000000004">
      <c r="B1446" s="6"/>
      <c r="E1446" s="7"/>
    </row>
    <row r="1447" spans="2:5" x14ac:dyDescent="0.55000000000000004">
      <c r="B1447" s="6"/>
      <c r="E1447" s="7"/>
    </row>
    <row r="1448" spans="2:5" x14ac:dyDescent="0.55000000000000004">
      <c r="B1448" s="6"/>
      <c r="E1448" s="7"/>
    </row>
    <row r="1449" spans="2:5" x14ac:dyDescent="0.55000000000000004">
      <c r="B1449" s="6"/>
      <c r="E1449" s="7"/>
    </row>
    <row r="1450" spans="2:5" x14ac:dyDescent="0.55000000000000004">
      <c r="B1450" s="6"/>
      <c r="E1450" s="7"/>
    </row>
    <row r="1451" spans="2:5" x14ac:dyDescent="0.55000000000000004">
      <c r="B1451" s="6"/>
      <c r="E1451" s="7"/>
    </row>
    <row r="1452" spans="2:5" x14ac:dyDescent="0.55000000000000004">
      <c r="B1452" s="6"/>
      <c r="E1452" s="7"/>
    </row>
    <row r="1453" spans="2:5" x14ac:dyDescent="0.55000000000000004">
      <c r="B1453" s="6"/>
      <c r="E1453" s="7"/>
    </row>
    <row r="1454" spans="2:5" x14ac:dyDescent="0.55000000000000004">
      <c r="B1454" s="6"/>
      <c r="E1454" s="7"/>
    </row>
    <row r="1455" spans="2:5" x14ac:dyDescent="0.55000000000000004">
      <c r="B1455" s="6"/>
      <c r="E1455" s="7"/>
    </row>
    <row r="1456" spans="2:5" x14ac:dyDescent="0.55000000000000004">
      <c r="B1456" s="6"/>
      <c r="E1456" s="7"/>
    </row>
    <row r="1457" spans="2:5" x14ac:dyDescent="0.55000000000000004">
      <c r="B1457" s="6"/>
      <c r="E1457" s="7"/>
    </row>
    <row r="1458" spans="2:5" x14ac:dyDescent="0.55000000000000004">
      <c r="B1458" s="6"/>
      <c r="E1458" s="7"/>
    </row>
    <row r="1459" spans="2:5" x14ac:dyDescent="0.55000000000000004">
      <c r="B1459" s="6"/>
      <c r="E1459" s="7"/>
    </row>
    <row r="1460" spans="2:5" x14ac:dyDescent="0.55000000000000004">
      <c r="B1460" s="6"/>
      <c r="E1460" s="7"/>
    </row>
    <row r="1461" spans="2:5" x14ac:dyDescent="0.55000000000000004">
      <c r="B1461" s="6"/>
      <c r="E1461" s="7"/>
    </row>
    <row r="1462" spans="2:5" x14ac:dyDescent="0.55000000000000004">
      <c r="B1462" s="6"/>
      <c r="E1462" s="7"/>
    </row>
    <row r="1463" spans="2:5" x14ac:dyDescent="0.55000000000000004">
      <c r="B1463" s="6"/>
      <c r="E1463" s="7"/>
    </row>
    <row r="1464" spans="2:5" x14ac:dyDescent="0.55000000000000004">
      <c r="B1464" s="6"/>
      <c r="E1464" s="7"/>
    </row>
    <row r="1465" spans="2:5" x14ac:dyDescent="0.55000000000000004">
      <c r="B1465" s="6"/>
      <c r="E1465" s="7"/>
    </row>
    <row r="1466" spans="2:5" x14ac:dyDescent="0.55000000000000004">
      <c r="B1466" s="6"/>
      <c r="E1466" s="7"/>
    </row>
    <row r="1467" spans="2:5" x14ac:dyDescent="0.55000000000000004">
      <c r="B1467" s="6"/>
      <c r="E1467" s="7"/>
    </row>
    <row r="1468" spans="2:5" x14ac:dyDescent="0.55000000000000004">
      <c r="B1468" s="6"/>
      <c r="E1468" s="7"/>
    </row>
    <row r="1469" spans="2:5" x14ac:dyDescent="0.55000000000000004">
      <c r="B1469" s="6"/>
      <c r="E1469" s="7"/>
    </row>
    <row r="1470" spans="2:5" x14ac:dyDescent="0.55000000000000004">
      <c r="B1470" s="6"/>
      <c r="E1470" s="7"/>
    </row>
    <row r="1471" spans="2:5" x14ac:dyDescent="0.55000000000000004">
      <c r="B1471" s="6"/>
      <c r="E1471" s="7"/>
    </row>
    <row r="1472" spans="2:5" x14ac:dyDescent="0.55000000000000004">
      <c r="B1472" s="6"/>
      <c r="E1472" s="7"/>
    </row>
    <row r="1473" spans="2:5" x14ac:dyDescent="0.55000000000000004">
      <c r="B1473" s="6"/>
      <c r="E1473" s="7"/>
    </row>
    <row r="1474" spans="2:5" x14ac:dyDescent="0.55000000000000004">
      <c r="B1474" s="6"/>
      <c r="E1474" s="7"/>
    </row>
    <row r="1475" spans="2:5" x14ac:dyDescent="0.55000000000000004">
      <c r="B1475" s="6"/>
      <c r="E1475" s="7"/>
    </row>
    <row r="1476" spans="2:5" x14ac:dyDescent="0.55000000000000004">
      <c r="B1476" s="6"/>
      <c r="E1476" s="7"/>
    </row>
    <row r="1477" spans="2:5" x14ac:dyDescent="0.55000000000000004">
      <c r="B1477" s="6"/>
      <c r="E1477" s="7"/>
    </row>
    <row r="1478" spans="2:5" x14ac:dyDescent="0.55000000000000004">
      <c r="B1478" s="6"/>
      <c r="E1478" s="7"/>
    </row>
    <row r="1479" spans="2:5" x14ac:dyDescent="0.55000000000000004">
      <c r="B1479" s="6"/>
      <c r="E1479" s="7"/>
    </row>
    <row r="1480" spans="2:5" x14ac:dyDescent="0.55000000000000004">
      <c r="B1480" s="6"/>
      <c r="E1480" s="7"/>
    </row>
    <row r="1481" spans="2:5" x14ac:dyDescent="0.55000000000000004">
      <c r="B1481" s="6"/>
      <c r="E1481" s="7"/>
    </row>
    <row r="1482" spans="2:5" x14ac:dyDescent="0.55000000000000004">
      <c r="B1482" s="6"/>
      <c r="E1482" s="7"/>
    </row>
    <row r="1483" spans="2:5" x14ac:dyDescent="0.55000000000000004">
      <c r="B1483" s="6"/>
      <c r="E1483" s="7"/>
    </row>
    <row r="1484" spans="2:5" x14ac:dyDescent="0.55000000000000004">
      <c r="B1484" s="6"/>
      <c r="E1484" s="7"/>
    </row>
    <row r="1485" spans="2:5" x14ac:dyDescent="0.55000000000000004">
      <c r="B1485" s="6"/>
      <c r="E1485" s="7"/>
    </row>
    <row r="1486" spans="2:5" x14ac:dyDescent="0.55000000000000004">
      <c r="B1486" s="6"/>
      <c r="E1486" s="7"/>
    </row>
    <row r="1487" spans="2:5" x14ac:dyDescent="0.55000000000000004">
      <c r="B1487" s="6"/>
      <c r="E1487" s="7"/>
    </row>
    <row r="1488" spans="2:5" x14ac:dyDescent="0.55000000000000004">
      <c r="B1488" s="6"/>
      <c r="E1488" s="7"/>
    </row>
    <row r="1489" spans="2:5" x14ac:dyDescent="0.55000000000000004">
      <c r="B1489" s="6"/>
      <c r="E1489" s="7"/>
    </row>
    <row r="1490" spans="2:5" x14ac:dyDescent="0.55000000000000004">
      <c r="B1490" s="6"/>
      <c r="E1490" s="7"/>
    </row>
    <row r="1491" spans="2:5" x14ac:dyDescent="0.55000000000000004">
      <c r="B1491" s="6"/>
      <c r="E1491" s="7"/>
    </row>
    <row r="1492" spans="2:5" x14ac:dyDescent="0.55000000000000004">
      <c r="B1492" s="6"/>
      <c r="E1492" s="7"/>
    </row>
    <row r="1493" spans="2:5" x14ac:dyDescent="0.55000000000000004">
      <c r="B1493" s="6"/>
      <c r="E1493" s="7"/>
    </row>
    <row r="1494" spans="2:5" x14ac:dyDescent="0.55000000000000004">
      <c r="B1494" s="6"/>
      <c r="E1494" s="7"/>
    </row>
    <row r="1495" spans="2:5" x14ac:dyDescent="0.55000000000000004">
      <c r="B1495" s="6"/>
      <c r="E1495" s="7"/>
    </row>
    <row r="1496" spans="2:5" x14ac:dyDescent="0.55000000000000004">
      <c r="B1496" s="6"/>
      <c r="E1496" s="7"/>
    </row>
    <row r="1497" spans="2:5" x14ac:dyDescent="0.55000000000000004">
      <c r="B1497" s="6"/>
      <c r="E1497" s="7"/>
    </row>
    <row r="1498" spans="2:5" x14ac:dyDescent="0.55000000000000004">
      <c r="B1498" s="6"/>
      <c r="E1498" s="7"/>
    </row>
    <row r="1499" spans="2:5" x14ac:dyDescent="0.55000000000000004">
      <c r="B1499" s="6"/>
      <c r="E1499" s="7"/>
    </row>
    <row r="1500" spans="2:5" x14ac:dyDescent="0.55000000000000004">
      <c r="B1500" s="6"/>
      <c r="E1500" s="7"/>
    </row>
    <row r="1501" spans="2:5" x14ac:dyDescent="0.55000000000000004">
      <c r="B1501" s="6"/>
      <c r="E1501" s="7"/>
    </row>
    <row r="1502" spans="2:5" x14ac:dyDescent="0.55000000000000004">
      <c r="B1502" s="6"/>
      <c r="E1502" s="7"/>
    </row>
    <row r="1503" spans="2:5" x14ac:dyDescent="0.55000000000000004">
      <c r="B1503" s="6"/>
      <c r="E1503" s="7"/>
    </row>
    <row r="1504" spans="2:5" x14ac:dyDescent="0.55000000000000004">
      <c r="B1504" s="6"/>
      <c r="E1504" s="7"/>
    </row>
    <row r="1505" spans="2:5" x14ac:dyDescent="0.55000000000000004">
      <c r="B1505" s="6"/>
      <c r="E1505" s="7"/>
    </row>
    <row r="1506" spans="2:5" x14ac:dyDescent="0.55000000000000004">
      <c r="B1506" s="6"/>
      <c r="E1506" s="7"/>
    </row>
    <row r="1507" spans="2:5" x14ac:dyDescent="0.55000000000000004">
      <c r="B1507" s="6"/>
      <c r="E1507" s="7"/>
    </row>
    <row r="1508" spans="2:5" x14ac:dyDescent="0.55000000000000004">
      <c r="B1508" s="6"/>
      <c r="E1508" s="7"/>
    </row>
    <row r="1509" spans="2:5" x14ac:dyDescent="0.55000000000000004">
      <c r="B1509" s="6"/>
      <c r="E1509" s="7"/>
    </row>
    <row r="1510" spans="2:5" x14ac:dyDescent="0.55000000000000004">
      <c r="B1510" s="6"/>
      <c r="E1510" s="7"/>
    </row>
    <row r="1511" spans="2:5" x14ac:dyDescent="0.55000000000000004">
      <c r="B1511" s="6"/>
      <c r="E1511" s="7"/>
    </row>
    <row r="1512" spans="2:5" x14ac:dyDescent="0.55000000000000004">
      <c r="B1512" s="6"/>
      <c r="E1512" s="7"/>
    </row>
    <row r="1513" spans="2:5" x14ac:dyDescent="0.55000000000000004">
      <c r="B1513" s="6"/>
      <c r="E1513" s="7"/>
    </row>
    <row r="1514" spans="2:5" x14ac:dyDescent="0.55000000000000004">
      <c r="B1514" s="6"/>
      <c r="E1514" s="7"/>
    </row>
    <row r="1515" spans="2:5" x14ac:dyDescent="0.55000000000000004">
      <c r="B1515" s="6"/>
      <c r="E1515" s="7"/>
    </row>
    <row r="1516" spans="2:5" x14ac:dyDescent="0.55000000000000004">
      <c r="B1516" s="6"/>
      <c r="E1516" s="7"/>
    </row>
    <row r="1517" spans="2:5" x14ac:dyDescent="0.55000000000000004">
      <c r="B1517" s="6"/>
      <c r="E1517" s="7"/>
    </row>
    <row r="1518" spans="2:5" x14ac:dyDescent="0.55000000000000004">
      <c r="B1518" s="6"/>
      <c r="E1518" s="7"/>
    </row>
    <row r="1519" spans="2:5" x14ac:dyDescent="0.55000000000000004">
      <c r="B1519" s="6"/>
      <c r="E1519" s="7"/>
    </row>
    <row r="1520" spans="2:5" x14ac:dyDescent="0.55000000000000004">
      <c r="B1520" s="6"/>
      <c r="E1520" s="7"/>
    </row>
    <row r="1521" spans="2:5" x14ac:dyDescent="0.55000000000000004">
      <c r="B1521" s="6"/>
      <c r="E1521" s="7"/>
    </row>
    <row r="1522" spans="2:5" x14ac:dyDescent="0.55000000000000004">
      <c r="B1522" s="6"/>
      <c r="E1522" s="7"/>
    </row>
    <row r="1523" spans="2:5" x14ac:dyDescent="0.55000000000000004">
      <c r="B1523" s="6"/>
      <c r="E1523" s="7"/>
    </row>
    <row r="1524" spans="2:5" x14ac:dyDescent="0.55000000000000004">
      <c r="B1524" s="6"/>
      <c r="E1524" s="7"/>
    </row>
    <row r="1525" spans="2:5" x14ac:dyDescent="0.55000000000000004">
      <c r="B1525" s="6"/>
      <c r="E1525" s="7"/>
    </row>
    <row r="1526" spans="2:5" x14ac:dyDescent="0.55000000000000004">
      <c r="B1526" s="6"/>
      <c r="E1526" s="7"/>
    </row>
    <row r="1527" spans="2:5" x14ac:dyDescent="0.55000000000000004">
      <c r="B1527" s="6"/>
      <c r="E1527" s="7"/>
    </row>
    <row r="1528" spans="2:5" x14ac:dyDescent="0.55000000000000004">
      <c r="B1528" s="6"/>
      <c r="E1528" s="7"/>
    </row>
    <row r="1529" spans="2:5" x14ac:dyDescent="0.55000000000000004">
      <c r="B1529" s="6"/>
      <c r="E1529" s="7"/>
    </row>
    <row r="1530" spans="2:5" x14ac:dyDescent="0.55000000000000004">
      <c r="B1530" s="6"/>
      <c r="E1530" s="7"/>
    </row>
    <row r="1531" spans="2:5" x14ac:dyDescent="0.55000000000000004">
      <c r="B1531" s="6"/>
      <c r="E1531" s="7"/>
    </row>
    <row r="1532" spans="2:5" x14ac:dyDescent="0.55000000000000004">
      <c r="B1532" s="6"/>
      <c r="E1532" s="7"/>
    </row>
    <row r="1533" spans="2:5" x14ac:dyDescent="0.55000000000000004">
      <c r="B1533" s="6"/>
      <c r="E1533" s="7"/>
    </row>
    <row r="1534" spans="2:5" x14ac:dyDescent="0.55000000000000004">
      <c r="B1534" s="6"/>
      <c r="E1534" s="7"/>
    </row>
    <row r="1535" spans="2:5" x14ac:dyDescent="0.55000000000000004">
      <c r="B1535" s="6"/>
      <c r="E1535" s="7"/>
    </row>
    <row r="1536" spans="2:5" x14ac:dyDescent="0.55000000000000004">
      <c r="B1536" s="6"/>
      <c r="E1536" s="7"/>
    </row>
    <row r="1537" spans="2:5" x14ac:dyDescent="0.55000000000000004">
      <c r="B1537" s="6"/>
      <c r="E1537" s="7"/>
    </row>
    <row r="1538" spans="2:5" x14ac:dyDescent="0.55000000000000004">
      <c r="B1538" s="6"/>
      <c r="E1538" s="7"/>
    </row>
    <row r="1539" spans="2:5" x14ac:dyDescent="0.55000000000000004">
      <c r="B1539" s="6"/>
      <c r="E1539" s="7"/>
    </row>
    <row r="1540" spans="2:5" x14ac:dyDescent="0.55000000000000004">
      <c r="B1540" s="6"/>
      <c r="E1540" s="7"/>
    </row>
    <row r="1541" spans="2:5" x14ac:dyDescent="0.55000000000000004">
      <c r="B1541" s="6"/>
      <c r="E1541" s="7"/>
    </row>
    <row r="1542" spans="2:5" x14ac:dyDescent="0.55000000000000004">
      <c r="B1542" s="6"/>
      <c r="E1542" s="7"/>
    </row>
    <row r="1543" spans="2:5" x14ac:dyDescent="0.55000000000000004">
      <c r="B1543" s="6"/>
      <c r="E1543" s="7"/>
    </row>
    <row r="1544" spans="2:5" x14ac:dyDescent="0.55000000000000004">
      <c r="B1544" s="6"/>
      <c r="E1544" s="7"/>
    </row>
    <row r="1545" spans="2:5" x14ac:dyDescent="0.55000000000000004">
      <c r="B1545" s="6"/>
      <c r="E1545" s="7"/>
    </row>
    <row r="1546" spans="2:5" x14ac:dyDescent="0.55000000000000004">
      <c r="B1546" s="6"/>
      <c r="E1546" s="7"/>
    </row>
    <row r="1547" spans="2:5" x14ac:dyDescent="0.55000000000000004">
      <c r="B1547" s="6"/>
      <c r="E1547" s="7"/>
    </row>
    <row r="1548" spans="2:5" x14ac:dyDescent="0.55000000000000004">
      <c r="B1548" s="6"/>
      <c r="E1548" s="7"/>
    </row>
    <row r="1549" spans="2:5" x14ac:dyDescent="0.55000000000000004">
      <c r="B1549" s="6"/>
      <c r="E1549" s="7"/>
    </row>
    <row r="1550" spans="2:5" x14ac:dyDescent="0.55000000000000004">
      <c r="B1550" s="6"/>
      <c r="E1550" s="7"/>
    </row>
    <row r="1551" spans="2:5" x14ac:dyDescent="0.55000000000000004">
      <c r="B1551" s="6"/>
      <c r="E1551" s="7"/>
    </row>
    <row r="1552" spans="2:5" x14ac:dyDescent="0.55000000000000004">
      <c r="B1552" s="6"/>
      <c r="E1552" s="7"/>
    </row>
    <row r="1553" spans="2:5" x14ac:dyDescent="0.55000000000000004">
      <c r="B1553" s="6"/>
      <c r="E1553" s="7"/>
    </row>
    <row r="1554" spans="2:5" x14ac:dyDescent="0.55000000000000004">
      <c r="B1554" s="6"/>
      <c r="E1554" s="7"/>
    </row>
    <row r="1555" spans="2:5" x14ac:dyDescent="0.55000000000000004">
      <c r="B1555" s="6"/>
      <c r="E1555" s="7"/>
    </row>
    <row r="1556" spans="2:5" x14ac:dyDescent="0.55000000000000004">
      <c r="B1556" s="6"/>
      <c r="E1556" s="7"/>
    </row>
    <row r="1557" spans="2:5" x14ac:dyDescent="0.55000000000000004">
      <c r="B1557" s="6"/>
      <c r="E1557" s="7"/>
    </row>
    <row r="1558" spans="2:5" x14ac:dyDescent="0.55000000000000004">
      <c r="B1558" s="6"/>
      <c r="E1558" s="7"/>
    </row>
    <row r="1559" spans="2:5" x14ac:dyDescent="0.55000000000000004">
      <c r="B1559" s="6"/>
      <c r="E1559" s="7"/>
    </row>
    <row r="1560" spans="2:5" x14ac:dyDescent="0.55000000000000004">
      <c r="B1560" s="6"/>
      <c r="E1560" s="7"/>
    </row>
    <row r="1561" spans="2:5" x14ac:dyDescent="0.55000000000000004">
      <c r="B1561" s="6"/>
      <c r="E1561" s="7"/>
    </row>
    <row r="1562" spans="2:5" x14ac:dyDescent="0.55000000000000004">
      <c r="B1562" s="6"/>
      <c r="E1562" s="7"/>
    </row>
    <row r="1563" spans="2:5" x14ac:dyDescent="0.55000000000000004">
      <c r="B1563" s="6"/>
      <c r="E1563" s="7"/>
    </row>
    <row r="1564" spans="2:5" x14ac:dyDescent="0.55000000000000004">
      <c r="B1564" s="6"/>
      <c r="E1564" s="7"/>
    </row>
    <row r="1565" spans="2:5" x14ac:dyDescent="0.55000000000000004">
      <c r="B1565" s="6"/>
      <c r="E1565" s="7"/>
    </row>
    <row r="1566" spans="2:5" x14ac:dyDescent="0.55000000000000004">
      <c r="B1566" s="6"/>
      <c r="E1566" s="7"/>
    </row>
    <row r="1567" spans="2:5" x14ac:dyDescent="0.55000000000000004">
      <c r="B1567" s="6"/>
      <c r="E1567" s="7"/>
    </row>
    <row r="1568" spans="2:5" x14ac:dyDescent="0.55000000000000004">
      <c r="B1568" s="6"/>
      <c r="E1568" s="7"/>
    </row>
    <row r="1569" spans="2:5" x14ac:dyDescent="0.55000000000000004">
      <c r="B1569" s="6"/>
      <c r="E1569" s="7"/>
    </row>
    <row r="1570" spans="2:5" x14ac:dyDescent="0.55000000000000004">
      <c r="B1570" s="6"/>
      <c r="E1570" s="7"/>
    </row>
    <row r="1571" spans="2:5" x14ac:dyDescent="0.55000000000000004">
      <c r="B1571" s="6"/>
      <c r="E1571" s="7"/>
    </row>
    <row r="1572" spans="2:5" x14ac:dyDescent="0.55000000000000004">
      <c r="B1572" s="6"/>
      <c r="E1572" s="7"/>
    </row>
    <row r="1573" spans="2:5" x14ac:dyDescent="0.55000000000000004">
      <c r="B1573" s="6"/>
      <c r="E1573" s="7"/>
    </row>
    <row r="1574" spans="2:5" x14ac:dyDescent="0.55000000000000004">
      <c r="B1574" s="6"/>
      <c r="E1574" s="7"/>
    </row>
    <row r="1575" spans="2:5" x14ac:dyDescent="0.55000000000000004">
      <c r="B1575" s="6"/>
      <c r="E1575" s="7"/>
    </row>
    <row r="1576" spans="2:5" x14ac:dyDescent="0.55000000000000004">
      <c r="B1576" s="6"/>
      <c r="E1576" s="7"/>
    </row>
    <row r="1577" spans="2:5" x14ac:dyDescent="0.55000000000000004">
      <c r="B1577" s="6"/>
      <c r="E1577" s="7"/>
    </row>
    <row r="1578" spans="2:5" x14ac:dyDescent="0.55000000000000004">
      <c r="B1578" s="6"/>
      <c r="E1578" s="7"/>
    </row>
    <row r="1579" spans="2:5" x14ac:dyDescent="0.55000000000000004">
      <c r="B1579" s="6"/>
      <c r="E1579" s="7"/>
    </row>
    <row r="1580" spans="2:5" x14ac:dyDescent="0.55000000000000004">
      <c r="B1580" s="6"/>
      <c r="E1580" s="7"/>
    </row>
    <row r="1581" spans="2:5" x14ac:dyDescent="0.55000000000000004">
      <c r="B1581" s="6"/>
      <c r="E1581" s="7"/>
    </row>
    <row r="1582" spans="2:5" x14ac:dyDescent="0.55000000000000004">
      <c r="B1582" s="6"/>
      <c r="E1582" s="7"/>
    </row>
    <row r="1583" spans="2:5" x14ac:dyDescent="0.55000000000000004">
      <c r="B1583" s="6"/>
      <c r="E1583" s="7"/>
    </row>
    <row r="1584" spans="2:5" x14ac:dyDescent="0.55000000000000004">
      <c r="B1584" s="6"/>
      <c r="E1584" s="7"/>
    </row>
    <row r="1585" spans="2:5" x14ac:dyDescent="0.55000000000000004">
      <c r="B1585" s="6"/>
      <c r="E1585" s="7"/>
    </row>
    <row r="1586" spans="2:5" x14ac:dyDescent="0.55000000000000004">
      <c r="B1586" s="6"/>
      <c r="E1586" s="7"/>
    </row>
    <row r="1587" spans="2:5" x14ac:dyDescent="0.55000000000000004">
      <c r="B1587" s="6"/>
      <c r="E1587" s="7"/>
    </row>
    <row r="1588" spans="2:5" x14ac:dyDescent="0.55000000000000004">
      <c r="B1588" s="6"/>
      <c r="E1588" s="7"/>
    </row>
    <row r="1589" spans="2:5" x14ac:dyDescent="0.55000000000000004">
      <c r="B1589" s="6"/>
      <c r="E1589" s="7"/>
    </row>
    <row r="1590" spans="2:5" x14ac:dyDescent="0.55000000000000004">
      <c r="B1590" s="6"/>
      <c r="E1590" s="7"/>
    </row>
    <row r="1591" spans="2:5" x14ac:dyDescent="0.55000000000000004">
      <c r="B1591" s="6"/>
      <c r="E1591" s="7"/>
    </row>
    <row r="1592" spans="2:5" x14ac:dyDescent="0.55000000000000004">
      <c r="B1592" s="6"/>
      <c r="E1592" s="7"/>
    </row>
    <row r="1593" spans="2:5" x14ac:dyDescent="0.55000000000000004">
      <c r="B1593" s="6"/>
      <c r="E1593" s="7"/>
    </row>
    <row r="1594" spans="2:5" x14ac:dyDescent="0.55000000000000004">
      <c r="B1594" s="6"/>
      <c r="E1594" s="7"/>
    </row>
    <row r="1595" spans="2:5" x14ac:dyDescent="0.55000000000000004">
      <c r="B1595" s="6"/>
      <c r="E1595" s="7"/>
    </row>
    <row r="1596" spans="2:5" x14ac:dyDescent="0.55000000000000004">
      <c r="B1596" s="6"/>
      <c r="E1596" s="7"/>
    </row>
    <row r="1597" spans="2:5" x14ac:dyDescent="0.55000000000000004">
      <c r="B1597" s="6"/>
      <c r="E1597" s="7"/>
    </row>
    <row r="1598" spans="2:5" x14ac:dyDescent="0.55000000000000004">
      <c r="B1598" s="6"/>
      <c r="E1598" s="7"/>
    </row>
    <row r="1599" spans="2:5" x14ac:dyDescent="0.55000000000000004">
      <c r="B1599" s="6"/>
      <c r="E1599" s="7"/>
    </row>
    <row r="1600" spans="2:5" x14ac:dyDescent="0.55000000000000004">
      <c r="B1600" s="6"/>
      <c r="E1600" s="7"/>
    </row>
    <row r="1601" spans="2:5" x14ac:dyDescent="0.55000000000000004">
      <c r="B1601" s="6"/>
      <c r="E1601" s="7"/>
    </row>
    <row r="1602" spans="2:5" x14ac:dyDescent="0.55000000000000004">
      <c r="B1602" s="6"/>
      <c r="E1602" s="7"/>
    </row>
    <row r="1603" spans="2:5" x14ac:dyDescent="0.55000000000000004">
      <c r="B1603" s="6"/>
      <c r="E1603" s="7"/>
    </row>
    <row r="1604" spans="2:5" x14ac:dyDescent="0.55000000000000004">
      <c r="B1604" s="6"/>
      <c r="E1604" s="7"/>
    </row>
    <row r="1605" spans="2:5" x14ac:dyDescent="0.55000000000000004">
      <c r="B1605" s="6"/>
      <c r="E1605" s="7"/>
    </row>
    <row r="1606" spans="2:5" x14ac:dyDescent="0.55000000000000004">
      <c r="B1606" s="6"/>
      <c r="E1606" s="7"/>
    </row>
    <row r="1607" spans="2:5" x14ac:dyDescent="0.55000000000000004">
      <c r="B1607" s="6"/>
      <c r="E1607" s="7"/>
    </row>
    <row r="1608" spans="2:5" x14ac:dyDescent="0.55000000000000004">
      <c r="B1608" s="6"/>
      <c r="E1608" s="7"/>
    </row>
    <row r="1609" spans="2:5" x14ac:dyDescent="0.55000000000000004">
      <c r="B1609" s="6"/>
      <c r="E1609" s="7"/>
    </row>
    <row r="1610" spans="2:5" x14ac:dyDescent="0.55000000000000004">
      <c r="B1610" s="6"/>
      <c r="E1610" s="7"/>
    </row>
    <row r="1611" spans="2:5" x14ac:dyDescent="0.55000000000000004">
      <c r="B1611" s="6"/>
      <c r="E1611" s="7"/>
    </row>
    <row r="1612" spans="2:5" x14ac:dyDescent="0.55000000000000004">
      <c r="B1612" s="6"/>
      <c r="E1612" s="7"/>
    </row>
    <row r="1613" spans="2:5" x14ac:dyDescent="0.55000000000000004">
      <c r="B1613" s="6"/>
      <c r="E1613" s="7"/>
    </row>
    <row r="1614" spans="2:5" x14ac:dyDescent="0.55000000000000004">
      <c r="B1614" s="6"/>
      <c r="E1614" s="7"/>
    </row>
    <row r="1615" spans="2:5" x14ac:dyDescent="0.55000000000000004">
      <c r="B1615" s="6"/>
      <c r="E1615" s="7"/>
    </row>
    <row r="1616" spans="2:5" x14ac:dyDescent="0.55000000000000004">
      <c r="B1616" s="6"/>
      <c r="E1616" s="7"/>
    </row>
    <row r="1617" spans="2:5" x14ac:dyDescent="0.55000000000000004">
      <c r="B1617" s="6"/>
      <c r="E1617" s="7"/>
    </row>
    <row r="1618" spans="2:5" x14ac:dyDescent="0.55000000000000004">
      <c r="B1618" s="6"/>
      <c r="E1618" s="7"/>
    </row>
    <row r="1619" spans="2:5" x14ac:dyDescent="0.55000000000000004">
      <c r="B1619" s="6"/>
      <c r="E1619" s="7"/>
    </row>
    <row r="1620" spans="2:5" x14ac:dyDescent="0.55000000000000004">
      <c r="B1620" s="6"/>
      <c r="E1620" s="7"/>
    </row>
    <row r="1621" spans="2:5" x14ac:dyDescent="0.55000000000000004">
      <c r="B1621" s="6"/>
      <c r="E1621" s="7"/>
    </row>
    <row r="1622" spans="2:5" x14ac:dyDescent="0.55000000000000004">
      <c r="B1622" s="6"/>
      <c r="E1622" s="7"/>
    </row>
    <row r="1623" spans="2:5" x14ac:dyDescent="0.55000000000000004">
      <c r="B1623" s="6"/>
      <c r="E1623" s="7"/>
    </row>
    <row r="1624" spans="2:5" x14ac:dyDescent="0.55000000000000004">
      <c r="B1624" s="6"/>
      <c r="E1624" s="7"/>
    </row>
    <row r="1625" spans="2:5" x14ac:dyDescent="0.55000000000000004">
      <c r="B1625" s="6"/>
      <c r="E1625" s="7"/>
    </row>
    <row r="1626" spans="2:5" x14ac:dyDescent="0.55000000000000004">
      <c r="B1626" s="6"/>
      <c r="E1626" s="7"/>
    </row>
    <row r="1627" spans="2:5" x14ac:dyDescent="0.55000000000000004">
      <c r="B1627" s="6"/>
      <c r="E1627" s="7"/>
    </row>
    <row r="1628" spans="2:5" x14ac:dyDescent="0.55000000000000004">
      <c r="B1628" s="6"/>
      <c r="E1628" s="7"/>
    </row>
    <row r="1629" spans="2:5" x14ac:dyDescent="0.55000000000000004">
      <c r="B1629" s="6"/>
      <c r="E1629" s="7"/>
    </row>
    <row r="1630" spans="2:5" x14ac:dyDescent="0.55000000000000004">
      <c r="B1630" s="6"/>
      <c r="E1630" s="7"/>
    </row>
    <row r="1631" spans="2:5" x14ac:dyDescent="0.55000000000000004">
      <c r="B1631" s="6"/>
      <c r="E1631" s="7"/>
    </row>
    <row r="1632" spans="2:5" x14ac:dyDescent="0.55000000000000004">
      <c r="B1632" s="6"/>
      <c r="E1632" s="7"/>
    </row>
    <row r="1633" spans="2:5" x14ac:dyDescent="0.55000000000000004">
      <c r="B1633" s="6"/>
      <c r="E1633" s="7"/>
    </row>
    <row r="1634" spans="2:5" x14ac:dyDescent="0.55000000000000004">
      <c r="B1634" s="6"/>
      <c r="E1634" s="7"/>
    </row>
    <row r="1635" spans="2:5" x14ac:dyDescent="0.55000000000000004">
      <c r="B1635" s="6"/>
      <c r="E1635" s="7"/>
    </row>
    <row r="1636" spans="2:5" x14ac:dyDescent="0.55000000000000004">
      <c r="B1636" s="6"/>
      <c r="E1636" s="7"/>
    </row>
    <row r="1637" spans="2:5" x14ac:dyDescent="0.55000000000000004">
      <c r="B1637" s="6"/>
      <c r="E1637" s="7"/>
    </row>
    <row r="1638" spans="2:5" x14ac:dyDescent="0.55000000000000004">
      <c r="B1638" s="6"/>
      <c r="E1638" s="7"/>
    </row>
    <row r="1639" spans="2:5" x14ac:dyDescent="0.55000000000000004">
      <c r="B1639" s="6"/>
      <c r="E1639" s="7"/>
    </row>
    <row r="1640" spans="2:5" x14ac:dyDescent="0.55000000000000004">
      <c r="B1640" s="6"/>
      <c r="E1640" s="7"/>
    </row>
    <row r="1641" spans="2:5" x14ac:dyDescent="0.55000000000000004">
      <c r="B1641" s="6"/>
      <c r="E1641" s="7"/>
    </row>
    <row r="1642" spans="2:5" x14ac:dyDescent="0.55000000000000004">
      <c r="B1642" s="6"/>
      <c r="E1642" s="7"/>
    </row>
    <row r="1643" spans="2:5" x14ac:dyDescent="0.55000000000000004">
      <c r="B1643" s="6"/>
      <c r="E1643" s="7"/>
    </row>
    <row r="1644" spans="2:5" x14ac:dyDescent="0.55000000000000004">
      <c r="B1644" s="6"/>
      <c r="E1644" s="7"/>
    </row>
    <row r="1645" spans="2:5" x14ac:dyDescent="0.55000000000000004">
      <c r="B1645" s="6"/>
      <c r="E1645" s="7"/>
    </row>
    <row r="1646" spans="2:5" x14ac:dyDescent="0.55000000000000004">
      <c r="B1646" s="6"/>
      <c r="E1646" s="7"/>
    </row>
    <row r="1647" spans="2:5" x14ac:dyDescent="0.55000000000000004">
      <c r="B1647" s="6"/>
      <c r="E1647" s="7"/>
    </row>
    <row r="1648" spans="2:5" x14ac:dyDescent="0.55000000000000004">
      <c r="B1648" s="6"/>
      <c r="E1648" s="7"/>
    </row>
    <row r="1649" spans="2:5" x14ac:dyDescent="0.55000000000000004">
      <c r="B1649" s="6"/>
      <c r="E1649" s="7"/>
    </row>
    <row r="1650" spans="2:5" x14ac:dyDescent="0.55000000000000004">
      <c r="B1650" s="6"/>
      <c r="E1650" s="7"/>
    </row>
    <row r="1651" spans="2:5" x14ac:dyDescent="0.55000000000000004">
      <c r="B1651" s="6"/>
      <c r="E1651" s="7"/>
    </row>
    <row r="1652" spans="2:5" x14ac:dyDescent="0.55000000000000004">
      <c r="B1652" s="6"/>
      <c r="E1652" s="7"/>
    </row>
    <row r="1653" spans="2:5" x14ac:dyDescent="0.55000000000000004">
      <c r="B1653" s="6"/>
      <c r="E1653" s="7"/>
    </row>
    <row r="1654" spans="2:5" x14ac:dyDescent="0.55000000000000004">
      <c r="B1654" s="6"/>
      <c r="E1654" s="7"/>
    </row>
    <row r="1655" spans="2:5" x14ac:dyDescent="0.55000000000000004">
      <c r="B1655" s="6"/>
      <c r="E1655" s="7"/>
    </row>
    <row r="1656" spans="2:5" x14ac:dyDescent="0.55000000000000004">
      <c r="B1656" s="6"/>
      <c r="E1656" s="7"/>
    </row>
    <row r="1657" spans="2:5" x14ac:dyDescent="0.55000000000000004">
      <c r="B1657" s="6"/>
      <c r="E1657" s="7"/>
    </row>
    <row r="1658" spans="2:5" x14ac:dyDescent="0.55000000000000004">
      <c r="B1658" s="6"/>
      <c r="E1658" s="7"/>
    </row>
    <row r="1659" spans="2:5" x14ac:dyDescent="0.55000000000000004">
      <c r="B1659" s="6"/>
      <c r="E1659" s="7"/>
    </row>
    <row r="1660" spans="2:5" x14ac:dyDescent="0.55000000000000004">
      <c r="B1660" s="6"/>
      <c r="E1660" s="7"/>
    </row>
    <row r="1661" spans="2:5" x14ac:dyDescent="0.55000000000000004">
      <c r="B1661" s="6"/>
      <c r="E1661" s="7"/>
    </row>
    <row r="1662" spans="2:5" x14ac:dyDescent="0.55000000000000004">
      <c r="B1662" s="6"/>
      <c r="E1662" s="7"/>
    </row>
    <row r="1663" spans="2:5" x14ac:dyDescent="0.55000000000000004">
      <c r="B1663" s="6"/>
      <c r="E1663" s="7"/>
    </row>
    <row r="1664" spans="2:5" x14ac:dyDescent="0.55000000000000004">
      <c r="B1664" s="6"/>
      <c r="E1664" s="7"/>
    </row>
    <row r="1665" spans="2:5" x14ac:dyDescent="0.55000000000000004">
      <c r="B1665" s="6"/>
      <c r="E1665" s="7"/>
    </row>
    <row r="1666" spans="2:5" x14ac:dyDescent="0.55000000000000004">
      <c r="B1666" s="6"/>
      <c r="E1666" s="7"/>
    </row>
    <row r="1667" spans="2:5" x14ac:dyDescent="0.55000000000000004">
      <c r="B1667" s="6"/>
      <c r="E1667" s="7"/>
    </row>
    <row r="1668" spans="2:5" x14ac:dyDescent="0.55000000000000004">
      <c r="B1668" s="6"/>
      <c r="E1668" s="7"/>
    </row>
    <row r="1669" spans="2:5" x14ac:dyDescent="0.55000000000000004">
      <c r="B1669" s="6"/>
      <c r="E1669" s="7"/>
    </row>
    <row r="1670" spans="2:5" x14ac:dyDescent="0.55000000000000004">
      <c r="B1670" s="6"/>
      <c r="E1670" s="7"/>
    </row>
    <row r="1671" spans="2:5" x14ac:dyDescent="0.55000000000000004">
      <c r="B1671" s="6"/>
      <c r="E1671" s="7"/>
    </row>
    <row r="1672" spans="2:5" x14ac:dyDescent="0.55000000000000004">
      <c r="B1672" s="6"/>
      <c r="E1672" s="7"/>
    </row>
    <row r="1673" spans="2:5" x14ac:dyDescent="0.55000000000000004">
      <c r="B1673" s="6"/>
      <c r="E1673" s="7"/>
    </row>
    <row r="1674" spans="2:5" x14ac:dyDescent="0.55000000000000004">
      <c r="B1674" s="6"/>
      <c r="E1674" s="7"/>
    </row>
    <row r="1675" spans="2:5" x14ac:dyDescent="0.55000000000000004">
      <c r="B1675" s="6"/>
      <c r="E1675" s="7"/>
    </row>
    <row r="1676" spans="2:5" x14ac:dyDescent="0.55000000000000004">
      <c r="B1676" s="6"/>
      <c r="E1676" s="7"/>
    </row>
    <row r="1677" spans="2:5" x14ac:dyDescent="0.55000000000000004">
      <c r="B1677" s="6"/>
      <c r="E1677" s="7"/>
    </row>
    <row r="1678" spans="2:5" x14ac:dyDescent="0.55000000000000004">
      <c r="B1678" s="6"/>
      <c r="E1678" s="7"/>
    </row>
    <row r="1679" spans="2:5" x14ac:dyDescent="0.55000000000000004">
      <c r="B1679" s="6"/>
      <c r="E1679" s="7"/>
    </row>
    <row r="1680" spans="2:5" x14ac:dyDescent="0.55000000000000004">
      <c r="B1680" s="6"/>
      <c r="E1680" s="7"/>
    </row>
    <row r="1681" spans="2:5" x14ac:dyDescent="0.55000000000000004">
      <c r="B1681" s="6"/>
      <c r="E1681" s="7"/>
    </row>
    <row r="1682" spans="2:5" x14ac:dyDescent="0.55000000000000004">
      <c r="B1682" s="6"/>
      <c r="E1682" s="7"/>
    </row>
    <row r="1683" spans="2:5" x14ac:dyDescent="0.55000000000000004">
      <c r="B1683" s="6"/>
      <c r="E1683" s="7"/>
    </row>
    <row r="1684" spans="2:5" x14ac:dyDescent="0.55000000000000004">
      <c r="B1684" s="6"/>
      <c r="E1684" s="7"/>
    </row>
    <row r="1685" spans="2:5" x14ac:dyDescent="0.55000000000000004">
      <c r="B1685" s="6"/>
      <c r="E1685" s="7"/>
    </row>
    <row r="1686" spans="2:5" x14ac:dyDescent="0.55000000000000004">
      <c r="B1686" s="6"/>
      <c r="E1686" s="7"/>
    </row>
    <row r="1687" spans="2:5" x14ac:dyDescent="0.55000000000000004">
      <c r="B1687" s="6"/>
      <c r="E1687" s="7"/>
    </row>
    <row r="1688" spans="2:5" x14ac:dyDescent="0.55000000000000004">
      <c r="B1688" s="6"/>
      <c r="E1688" s="7"/>
    </row>
    <row r="1689" spans="2:5" x14ac:dyDescent="0.55000000000000004">
      <c r="B1689" s="6"/>
      <c r="E1689" s="7"/>
    </row>
    <row r="1690" spans="2:5" x14ac:dyDescent="0.55000000000000004">
      <c r="B1690" s="6"/>
      <c r="E1690" s="7"/>
    </row>
    <row r="1691" spans="2:5" x14ac:dyDescent="0.55000000000000004">
      <c r="B1691" s="6"/>
      <c r="E1691" s="7"/>
    </row>
    <row r="1692" spans="2:5" x14ac:dyDescent="0.55000000000000004">
      <c r="B1692" s="6"/>
      <c r="E1692" s="7"/>
    </row>
    <row r="1693" spans="2:5" x14ac:dyDescent="0.55000000000000004">
      <c r="B1693" s="6"/>
      <c r="E1693" s="7"/>
    </row>
    <row r="1694" spans="2:5" x14ac:dyDescent="0.55000000000000004">
      <c r="B1694" s="6"/>
      <c r="E1694" s="7"/>
    </row>
    <row r="1695" spans="2:5" x14ac:dyDescent="0.55000000000000004">
      <c r="B1695" s="6"/>
      <c r="E1695" s="7"/>
    </row>
    <row r="1696" spans="2:5" x14ac:dyDescent="0.55000000000000004">
      <c r="B1696" s="6"/>
      <c r="E1696" s="7"/>
    </row>
    <row r="1697" spans="2:5" x14ac:dyDescent="0.55000000000000004">
      <c r="B1697" s="6"/>
      <c r="E1697" s="7"/>
    </row>
    <row r="1698" spans="2:5" x14ac:dyDescent="0.55000000000000004">
      <c r="B1698" s="6"/>
      <c r="E1698" s="7"/>
    </row>
    <row r="1699" spans="2:5" x14ac:dyDescent="0.55000000000000004">
      <c r="B1699" s="6"/>
      <c r="E1699" s="7"/>
    </row>
    <row r="1700" spans="2:5" x14ac:dyDescent="0.55000000000000004">
      <c r="B1700" s="6"/>
      <c r="E1700" s="7"/>
    </row>
    <row r="1701" spans="2:5" x14ac:dyDescent="0.55000000000000004">
      <c r="B1701" s="6"/>
      <c r="E1701" s="7"/>
    </row>
    <row r="1702" spans="2:5" x14ac:dyDescent="0.55000000000000004">
      <c r="B1702" s="6"/>
      <c r="E1702" s="7"/>
    </row>
    <row r="1703" spans="2:5" x14ac:dyDescent="0.55000000000000004">
      <c r="B1703" s="6"/>
      <c r="E1703" s="7"/>
    </row>
    <row r="1704" spans="2:5" x14ac:dyDescent="0.55000000000000004">
      <c r="B1704" s="6"/>
      <c r="E1704" s="7"/>
    </row>
    <row r="1705" spans="2:5" x14ac:dyDescent="0.55000000000000004">
      <c r="B1705" s="6"/>
      <c r="E1705" s="7"/>
    </row>
    <row r="1706" spans="2:5" x14ac:dyDescent="0.55000000000000004">
      <c r="B1706" s="6"/>
      <c r="E1706" s="7"/>
    </row>
    <row r="1707" spans="2:5" x14ac:dyDescent="0.55000000000000004">
      <c r="B1707" s="6"/>
      <c r="E1707" s="7"/>
    </row>
    <row r="1708" spans="2:5" x14ac:dyDescent="0.55000000000000004">
      <c r="B1708" s="6"/>
      <c r="E1708" s="7"/>
    </row>
    <row r="1709" spans="2:5" x14ac:dyDescent="0.55000000000000004">
      <c r="B1709" s="6"/>
      <c r="E1709" s="7"/>
    </row>
    <row r="1710" spans="2:5" x14ac:dyDescent="0.55000000000000004">
      <c r="B1710" s="6"/>
      <c r="E1710" s="7"/>
    </row>
    <row r="1711" spans="2:5" x14ac:dyDescent="0.55000000000000004">
      <c r="B1711" s="6"/>
      <c r="E1711" s="7"/>
    </row>
    <row r="1712" spans="2:5" x14ac:dyDescent="0.55000000000000004">
      <c r="B1712" s="6"/>
      <c r="E1712" s="7"/>
    </row>
    <row r="1713" spans="2:5" x14ac:dyDescent="0.55000000000000004">
      <c r="B1713" s="6"/>
      <c r="E1713" s="7"/>
    </row>
    <row r="1714" spans="2:5" x14ac:dyDescent="0.55000000000000004">
      <c r="B1714" s="6"/>
      <c r="E1714" s="7"/>
    </row>
    <row r="1715" spans="2:5" x14ac:dyDescent="0.55000000000000004">
      <c r="B1715" s="6"/>
      <c r="E1715" s="7"/>
    </row>
    <row r="1716" spans="2:5" x14ac:dyDescent="0.55000000000000004">
      <c r="B1716" s="6"/>
      <c r="E1716" s="7"/>
    </row>
    <row r="1717" spans="2:5" x14ac:dyDescent="0.55000000000000004">
      <c r="B1717" s="6"/>
      <c r="E1717" s="7"/>
    </row>
    <row r="1718" spans="2:5" x14ac:dyDescent="0.55000000000000004">
      <c r="B1718" s="6"/>
      <c r="E1718" s="7"/>
    </row>
    <row r="1719" spans="2:5" x14ac:dyDescent="0.55000000000000004">
      <c r="B1719" s="6"/>
      <c r="E1719" s="7"/>
    </row>
    <row r="1720" spans="2:5" x14ac:dyDescent="0.55000000000000004">
      <c r="B1720" s="6"/>
      <c r="E1720" s="7"/>
    </row>
    <row r="1721" spans="2:5" x14ac:dyDescent="0.55000000000000004">
      <c r="B1721" s="6"/>
      <c r="E1721" s="7"/>
    </row>
    <row r="1722" spans="2:5" x14ac:dyDescent="0.55000000000000004">
      <c r="B1722" s="6"/>
      <c r="E1722" s="7"/>
    </row>
    <row r="1723" spans="2:5" x14ac:dyDescent="0.55000000000000004">
      <c r="B1723" s="6"/>
      <c r="E1723" s="7"/>
    </row>
    <row r="1724" spans="2:5" x14ac:dyDescent="0.55000000000000004">
      <c r="B1724" s="6"/>
      <c r="E1724" s="7"/>
    </row>
    <row r="1725" spans="2:5" x14ac:dyDescent="0.55000000000000004">
      <c r="B1725" s="6"/>
      <c r="E1725" s="7"/>
    </row>
    <row r="1726" spans="2:5" x14ac:dyDescent="0.55000000000000004">
      <c r="B1726" s="6"/>
      <c r="E1726" s="7"/>
    </row>
    <row r="1727" spans="2:5" x14ac:dyDescent="0.55000000000000004">
      <c r="B1727" s="6"/>
      <c r="E1727" s="7"/>
    </row>
    <row r="1728" spans="2:5" x14ac:dyDescent="0.55000000000000004">
      <c r="B1728" s="6"/>
      <c r="E1728" s="7"/>
    </row>
    <row r="1729" spans="2:5" x14ac:dyDescent="0.55000000000000004">
      <c r="B1729" s="6"/>
      <c r="E1729" s="7"/>
    </row>
    <row r="1730" spans="2:5" x14ac:dyDescent="0.55000000000000004">
      <c r="B1730" s="6"/>
      <c r="E1730" s="7"/>
    </row>
    <row r="1731" spans="2:5" x14ac:dyDescent="0.55000000000000004">
      <c r="B1731" s="6"/>
      <c r="E1731" s="7"/>
    </row>
    <row r="1732" spans="2:5" x14ac:dyDescent="0.55000000000000004">
      <c r="B1732" s="6"/>
      <c r="E1732" s="7"/>
    </row>
    <row r="1733" spans="2:5" x14ac:dyDescent="0.55000000000000004">
      <c r="B1733" s="6"/>
      <c r="E1733" s="7"/>
    </row>
    <row r="1734" spans="2:5" x14ac:dyDescent="0.55000000000000004">
      <c r="B1734" s="6"/>
      <c r="E1734" s="7"/>
    </row>
    <row r="1735" spans="2:5" x14ac:dyDescent="0.55000000000000004">
      <c r="B1735" s="6"/>
      <c r="E1735" s="7"/>
    </row>
    <row r="1736" spans="2:5" x14ac:dyDescent="0.55000000000000004">
      <c r="B1736" s="6"/>
      <c r="E1736" s="7"/>
    </row>
    <row r="1737" spans="2:5" x14ac:dyDescent="0.55000000000000004">
      <c r="B1737" s="6"/>
      <c r="E1737" s="7"/>
    </row>
    <row r="1738" spans="2:5" x14ac:dyDescent="0.55000000000000004">
      <c r="B1738" s="6"/>
      <c r="E1738" s="7"/>
    </row>
    <row r="1739" spans="2:5" x14ac:dyDescent="0.55000000000000004">
      <c r="B1739" s="6"/>
      <c r="E1739" s="7"/>
    </row>
    <row r="1740" spans="2:5" x14ac:dyDescent="0.55000000000000004">
      <c r="B1740" s="6"/>
      <c r="E1740" s="7"/>
    </row>
    <row r="1741" spans="2:5" x14ac:dyDescent="0.55000000000000004">
      <c r="B1741" s="6"/>
      <c r="E1741" s="7"/>
    </row>
    <row r="1742" spans="2:5" x14ac:dyDescent="0.55000000000000004">
      <c r="B1742" s="6"/>
      <c r="E1742" s="7"/>
    </row>
    <row r="1743" spans="2:5" x14ac:dyDescent="0.55000000000000004">
      <c r="B1743" s="6"/>
      <c r="E1743" s="7"/>
    </row>
    <row r="1744" spans="2:5" x14ac:dyDescent="0.55000000000000004">
      <c r="B1744" s="6"/>
      <c r="E1744" s="7"/>
    </row>
    <row r="1745" spans="2:5" x14ac:dyDescent="0.55000000000000004">
      <c r="B1745" s="6"/>
      <c r="E1745" s="7"/>
    </row>
    <row r="1746" spans="2:5" x14ac:dyDescent="0.55000000000000004">
      <c r="B1746" s="6"/>
      <c r="E1746" s="7"/>
    </row>
    <row r="1747" spans="2:5" x14ac:dyDescent="0.55000000000000004">
      <c r="B1747" s="6"/>
      <c r="E1747" s="7"/>
    </row>
    <row r="1748" spans="2:5" x14ac:dyDescent="0.55000000000000004">
      <c r="B1748" s="6"/>
      <c r="E1748" s="7"/>
    </row>
    <row r="1749" spans="2:5" x14ac:dyDescent="0.55000000000000004">
      <c r="B1749" s="6"/>
      <c r="E1749" s="7"/>
    </row>
    <row r="1750" spans="2:5" x14ac:dyDescent="0.55000000000000004">
      <c r="B1750" s="6"/>
      <c r="E1750" s="7"/>
    </row>
    <row r="1751" spans="2:5" x14ac:dyDescent="0.55000000000000004">
      <c r="B1751" s="6"/>
      <c r="E1751" s="7"/>
    </row>
    <row r="1752" spans="2:5" x14ac:dyDescent="0.55000000000000004">
      <c r="B1752" s="6"/>
      <c r="E1752" s="7"/>
    </row>
    <row r="1753" spans="2:5" x14ac:dyDescent="0.55000000000000004">
      <c r="B1753" s="6"/>
      <c r="E1753" s="7"/>
    </row>
    <row r="1754" spans="2:5" x14ac:dyDescent="0.55000000000000004">
      <c r="B1754" s="6"/>
      <c r="E1754" s="7"/>
    </row>
    <row r="1755" spans="2:5" x14ac:dyDescent="0.55000000000000004">
      <c r="B1755" s="6"/>
      <c r="E1755" s="7"/>
    </row>
    <row r="1756" spans="2:5" x14ac:dyDescent="0.55000000000000004">
      <c r="B1756" s="6"/>
      <c r="E1756" s="7"/>
    </row>
    <row r="1757" spans="2:5" x14ac:dyDescent="0.55000000000000004">
      <c r="B1757" s="6"/>
      <c r="E1757" s="7"/>
    </row>
    <row r="1758" spans="2:5" x14ac:dyDescent="0.55000000000000004">
      <c r="B1758" s="6"/>
      <c r="E1758" s="7"/>
    </row>
    <row r="1759" spans="2:5" x14ac:dyDescent="0.55000000000000004">
      <c r="B1759" s="6"/>
      <c r="E1759" s="7"/>
    </row>
    <row r="1760" spans="2:5" x14ac:dyDescent="0.55000000000000004">
      <c r="B1760" s="6"/>
      <c r="E1760" s="7"/>
    </row>
    <row r="1761" spans="2:5" x14ac:dyDescent="0.55000000000000004">
      <c r="B1761" s="6"/>
      <c r="E1761" s="7"/>
    </row>
    <row r="1762" spans="2:5" x14ac:dyDescent="0.55000000000000004">
      <c r="B1762" s="6"/>
      <c r="E1762" s="7"/>
    </row>
    <row r="1763" spans="2:5" x14ac:dyDescent="0.55000000000000004">
      <c r="B1763" s="6"/>
      <c r="E1763" s="7"/>
    </row>
    <row r="1764" spans="2:5" x14ac:dyDescent="0.55000000000000004">
      <c r="B1764" s="6"/>
      <c r="E1764" s="7"/>
    </row>
    <row r="1765" spans="2:5" x14ac:dyDescent="0.55000000000000004">
      <c r="B1765" s="6"/>
      <c r="E1765" s="7"/>
    </row>
    <row r="1766" spans="2:5" x14ac:dyDescent="0.55000000000000004">
      <c r="B1766" s="6"/>
      <c r="E1766" s="7"/>
    </row>
    <row r="1767" spans="2:5" x14ac:dyDescent="0.55000000000000004">
      <c r="B1767" s="6"/>
      <c r="E1767" s="7"/>
    </row>
    <row r="1768" spans="2:5" x14ac:dyDescent="0.55000000000000004">
      <c r="B1768" s="6"/>
      <c r="E1768" s="7"/>
    </row>
    <row r="1769" spans="2:5" x14ac:dyDescent="0.55000000000000004">
      <c r="B1769" s="6"/>
      <c r="E1769" s="7"/>
    </row>
    <row r="1770" spans="2:5" x14ac:dyDescent="0.55000000000000004">
      <c r="B1770" s="6"/>
      <c r="E1770" s="7"/>
    </row>
    <row r="1771" spans="2:5" x14ac:dyDescent="0.55000000000000004">
      <c r="B1771" s="6"/>
      <c r="E1771" s="7"/>
    </row>
    <row r="1772" spans="2:5" x14ac:dyDescent="0.55000000000000004">
      <c r="B1772" s="6"/>
      <c r="E1772" s="7"/>
    </row>
    <row r="1773" spans="2:5" x14ac:dyDescent="0.55000000000000004">
      <c r="B1773" s="6"/>
      <c r="E1773" s="7"/>
    </row>
    <row r="1774" spans="2:5" x14ac:dyDescent="0.55000000000000004">
      <c r="B1774" s="6"/>
      <c r="E1774" s="7"/>
    </row>
    <row r="1775" spans="2:5" x14ac:dyDescent="0.55000000000000004">
      <c r="B1775" s="6"/>
      <c r="E1775" s="7"/>
    </row>
    <row r="1776" spans="2:5" x14ac:dyDescent="0.55000000000000004">
      <c r="B1776" s="6"/>
      <c r="E1776" s="7"/>
    </row>
    <row r="1777" spans="2:5" x14ac:dyDescent="0.55000000000000004">
      <c r="B1777" s="6"/>
      <c r="E1777" s="7"/>
    </row>
    <row r="1778" spans="2:5" x14ac:dyDescent="0.55000000000000004">
      <c r="B1778" s="6"/>
      <c r="E1778" s="7"/>
    </row>
    <row r="1779" spans="2:5" x14ac:dyDescent="0.55000000000000004">
      <c r="B1779" s="6"/>
      <c r="E1779" s="7"/>
    </row>
    <row r="1780" spans="2:5" x14ac:dyDescent="0.55000000000000004">
      <c r="B1780" s="6"/>
      <c r="E1780" s="7"/>
    </row>
    <row r="1781" spans="2:5" x14ac:dyDescent="0.55000000000000004">
      <c r="B1781" s="6"/>
      <c r="E1781" s="7"/>
    </row>
    <row r="1782" spans="2:5" x14ac:dyDescent="0.55000000000000004">
      <c r="B1782" s="6"/>
      <c r="E1782" s="7"/>
    </row>
    <row r="1783" spans="2:5" x14ac:dyDescent="0.55000000000000004">
      <c r="B1783" s="6"/>
      <c r="E1783" s="7"/>
    </row>
    <row r="1784" spans="2:5" x14ac:dyDescent="0.55000000000000004">
      <c r="B1784" s="6"/>
      <c r="E1784" s="7"/>
    </row>
    <row r="1785" spans="2:5" x14ac:dyDescent="0.55000000000000004">
      <c r="B1785" s="6"/>
      <c r="E1785" s="7"/>
    </row>
    <row r="1786" spans="2:5" x14ac:dyDescent="0.55000000000000004">
      <c r="B1786" s="6"/>
      <c r="E1786" s="7"/>
    </row>
    <row r="1787" spans="2:5" x14ac:dyDescent="0.55000000000000004">
      <c r="B1787" s="6"/>
      <c r="E1787" s="7"/>
    </row>
    <row r="1788" spans="2:5" x14ac:dyDescent="0.55000000000000004">
      <c r="B1788" s="6"/>
      <c r="E1788" s="7"/>
    </row>
    <row r="1789" spans="2:5" x14ac:dyDescent="0.55000000000000004">
      <c r="B1789" s="6"/>
      <c r="E1789" s="7"/>
    </row>
    <row r="1790" spans="2:5" x14ac:dyDescent="0.55000000000000004">
      <c r="B1790" s="6"/>
      <c r="E1790" s="7"/>
    </row>
    <row r="1791" spans="2:5" x14ac:dyDescent="0.55000000000000004">
      <c r="B1791" s="6"/>
      <c r="E1791" s="7"/>
    </row>
    <row r="1792" spans="2:5" x14ac:dyDescent="0.55000000000000004">
      <c r="B1792" s="6"/>
      <c r="E1792" s="7"/>
    </row>
    <row r="1793" spans="2:5" x14ac:dyDescent="0.55000000000000004">
      <c r="B1793" s="6"/>
      <c r="E1793" s="7"/>
    </row>
    <row r="1794" spans="2:5" x14ac:dyDescent="0.55000000000000004">
      <c r="B1794" s="6"/>
      <c r="E1794" s="7"/>
    </row>
    <row r="1795" spans="2:5" x14ac:dyDescent="0.55000000000000004">
      <c r="B1795" s="6"/>
      <c r="E1795" s="7"/>
    </row>
    <row r="1796" spans="2:5" x14ac:dyDescent="0.55000000000000004">
      <c r="B1796" s="6"/>
      <c r="E1796" s="7"/>
    </row>
    <row r="1797" spans="2:5" x14ac:dyDescent="0.55000000000000004">
      <c r="B1797" s="6"/>
      <c r="E1797" s="7"/>
    </row>
    <row r="1798" spans="2:5" x14ac:dyDescent="0.55000000000000004">
      <c r="B1798" s="6"/>
      <c r="E1798" s="7"/>
    </row>
    <row r="1799" spans="2:5" x14ac:dyDescent="0.55000000000000004">
      <c r="B1799" s="6"/>
      <c r="E1799" s="7"/>
    </row>
    <row r="1800" spans="2:5" x14ac:dyDescent="0.55000000000000004">
      <c r="B1800" s="6"/>
      <c r="E1800" s="7"/>
    </row>
    <row r="1801" spans="2:5" x14ac:dyDescent="0.55000000000000004">
      <c r="B1801" s="6"/>
      <c r="E1801" s="7"/>
    </row>
    <row r="1802" spans="2:5" x14ac:dyDescent="0.55000000000000004">
      <c r="B1802" s="6"/>
      <c r="E1802" s="7"/>
    </row>
    <row r="1803" spans="2:5" x14ac:dyDescent="0.55000000000000004">
      <c r="B1803" s="6"/>
      <c r="E1803" s="7"/>
    </row>
    <row r="1804" spans="2:5" x14ac:dyDescent="0.55000000000000004">
      <c r="B1804" s="6"/>
      <c r="E1804" s="7"/>
    </row>
    <row r="1805" spans="2:5" x14ac:dyDescent="0.55000000000000004">
      <c r="B1805" s="6"/>
      <c r="E1805" s="7"/>
    </row>
    <row r="1806" spans="2:5" x14ac:dyDescent="0.55000000000000004">
      <c r="B1806" s="6"/>
      <c r="E1806" s="7"/>
    </row>
    <row r="1807" spans="2:5" x14ac:dyDescent="0.55000000000000004">
      <c r="B1807" s="6"/>
      <c r="E1807" s="7"/>
    </row>
    <row r="1808" spans="2:5" x14ac:dyDescent="0.55000000000000004">
      <c r="B1808" s="6"/>
      <c r="E1808" s="7"/>
    </row>
    <row r="1809" spans="2:5" x14ac:dyDescent="0.55000000000000004">
      <c r="B1809" s="6"/>
      <c r="E1809" s="7"/>
    </row>
    <row r="1810" spans="2:5" x14ac:dyDescent="0.55000000000000004">
      <c r="B1810" s="6"/>
      <c r="E1810" s="7"/>
    </row>
    <row r="1811" spans="2:5" x14ac:dyDescent="0.55000000000000004">
      <c r="B1811" s="6"/>
      <c r="E1811" s="7"/>
    </row>
    <row r="1812" spans="2:5" x14ac:dyDescent="0.55000000000000004">
      <c r="B1812" s="6"/>
      <c r="E1812" s="7"/>
    </row>
    <row r="1813" spans="2:5" x14ac:dyDescent="0.55000000000000004">
      <c r="B1813" s="6"/>
      <c r="E1813" s="7"/>
    </row>
    <row r="1814" spans="2:5" x14ac:dyDescent="0.55000000000000004">
      <c r="B1814" s="6"/>
      <c r="E1814" s="7"/>
    </row>
    <row r="1815" spans="2:5" x14ac:dyDescent="0.55000000000000004">
      <c r="B1815" s="6"/>
      <c r="E1815" s="7"/>
    </row>
    <row r="1816" spans="2:5" x14ac:dyDescent="0.55000000000000004">
      <c r="B1816" s="6"/>
      <c r="E1816" s="7"/>
    </row>
    <row r="1817" spans="2:5" x14ac:dyDescent="0.55000000000000004">
      <c r="B1817" s="6"/>
      <c r="E1817" s="7"/>
    </row>
    <row r="1818" spans="2:5" x14ac:dyDescent="0.55000000000000004">
      <c r="B1818" s="6"/>
      <c r="E1818" s="7"/>
    </row>
    <row r="1819" spans="2:5" x14ac:dyDescent="0.55000000000000004">
      <c r="B1819" s="6"/>
      <c r="E1819" s="7"/>
    </row>
    <row r="1820" spans="2:5" x14ac:dyDescent="0.55000000000000004">
      <c r="B1820" s="6"/>
      <c r="E1820" s="7"/>
    </row>
    <row r="1821" spans="2:5" x14ac:dyDescent="0.55000000000000004">
      <c r="B1821" s="6"/>
      <c r="E1821" s="7"/>
    </row>
    <row r="1822" spans="2:5" x14ac:dyDescent="0.55000000000000004">
      <c r="B1822" s="6"/>
      <c r="E1822" s="7"/>
    </row>
    <row r="1823" spans="2:5" x14ac:dyDescent="0.55000000000000004">
      <c r="B1823" s="6"/>
      <c r="E1823" s="7"/>
    </row>
    <row r="1824" spans="2:5" x14ac:dyDescent="0.55000000000000004">
      <c r="B1824" s="6"/>
      <c r="E1824" s="7"/>
    </row>
    <row r="1825" spans="2:5" x14ac:dyDescent="0.55000000000000004">
      <c r="B1825" s="6"/>
      <c r="E1825" s="7"/>
    </row>
    <row r="1826" spans="2:5" x14ac:dyDescent="0.55000000000000004">
      <c r="B1826" s="6"/>
      <c r="E1826" s="7"/>
    </row>
    <row r="1827" spans="2:5" x14ac:dyDescent="0.55000000000000004">
      <c r="B1827" s="6"/>
      <c r="E1827" s="7"/>
    </row>
    <row r="1828" spans="2:5" x14ac:dyDescent="0.55000000000000004">
      <c r="B1828" s="6"/>
      <c r="E1828" s="7"/>
    </row>
    <row r="1829" spans="2:5" x14ac:dyDescent="0.55000000000000004">
      <c r="B1829" s="6"/>
      <c r="E1829" s="7"/>
    </row>
    <row r="1830" spans="2:5" x14ac:dyDescent="0.55000000000000004">
      <c r="B1830" s="6"/>
      <c r="E1830" s="7"/>
    </row>
    <row r="1831" spans="2:5" x14ac:dyDescent="0.55000000000000004">
      <c r="B1831" s="6"/>
      <c r="E1831" s="7"/>
    </row>
    <row r="1832" spans="2:5" x14ac:dyDescent="0.55000000000000004">
      <c r="B1832" s="6"/>
      <c r="E1832" s="7"/>
    </row>
    <row r="1833" spans="2:5" x14ac:dyDescent="0.55000000000000004">
      <c r="B1833" s="6"/>
      <c r="E1833" s="7"/>
    </row>
    <row r="1834" spans="2:5" x14ac:dyDescent="0.55000000000000004">
      <c r="B1834" s="6"/>
      <c r="E1834" s="7"/>
    </row>
    <row r="1835" spans="2:5" x14ac:dyDescent="0.55000000000000004">
      <c r="B1835" s="6"/>
      <c r="E1835" s="7"/>
    </row>
    <row r="1836" spans="2:5" x14ac:dyDescent="0.55000000000000004">
      <c r="B1836" s="6"/>
      <c r="E1836" s="7"/>
    </row>
    <row r="1837" spans="2:5" x14ac:dyDescent="0.55000000000000004">
      <c r="B1837" s="6"/>
      <c r="E1837" s="7"/>
    </row>
    <row r="1838" spans="2:5" x14ac:dyDescent="0.55000000000000004">
      <c r="B1838" s="6"/>
      <c r="E1838" s="7"/>
    </row>
    <row r="1839" spans="2:5" x14ac:dyDescent="0.55000000000000004">
      <c r="B1839" s="6"/>
      <c r="E1839" s="7"/>
    </row>
    <row r="1840" spans="2:5" x14ac:dyDescent="0.55000000000000004">
      <c r="B1840" s="6"/>
      <c r="E1840" s="7"/>
    </row>
    <row r="1841" spans="2:5" x14ac:dyDescent="0.55000000000000004">
      <c r="B1841" s="6"/>
      <c r="E1841" s="7"/>
    </row>
    <row r="1842" spans="2:5" x14ac:dyDescent="0.55000000000000004">
      <c r="B1842" s="6"/>
      <c r="E1842" s="7"/>
    </row>
    <row r="1843" spans="2:5" x14ac:dyDescent="0.55000000000000004">
      <c r="B1843" s="6"/>
      <c r="E1843" s="7"/>
    </row>
    <row r="1844" spans="2:5" x14ac:dyDescent="0.55000000000000004">
      <c r="B1844" s="6"/>
      <c r="E1844" s="7"/>
    </row>
    <row r="1845" spans="2:5" x14ac:dyDescent="0.55000000000000004">
      <c r="B1845" s="6"/>
      <c r="E1845" s="7"/>
    </row>
    <row r="1846" spans="2:5" x14ac:dyDescent="0.55000000000000004">
      <c r="B1846" s="6"/>
      <c r="E1846" s="7"/>
    </row>
    <row r="1847" spans="2:5" x14ac:dyDescent="0.55000000000000004">
      <c r="B1847" s="6"/>
      <c r="E1847" s="7"/>
    </row>
    <row r="1848" spans="2:5" x14ac:dyDescent="0.55000000000000004">
      <c r="B1848" s="6"/>
      <c r="E1848" s="7"/>
    </row>
    <row r="1849" spans="2:5" x14ac:dyDescent="0.55000000000000004">
      <c r="B1849" s="6"/>
      <c r="E1849" s="7"/>
    </row>
    <row r="1850" spans="2:5" x14ac:dyDescent="0.55000000000000004">
      <c r="B1850" s="6"/>
      <c r="E1850" s="7"/>
    </row>
    <row r="1851" spans="2:5" x14ac:dyDescent="0.55000000000000004">
      <c r="B1851" s="6"/>
      <c r="E1851" s="7"/>
    </row>
    <row r="1852" spans="2:5" x14ac:dyDescent="0.55000000000000004">
      <c r="B1852" s="6"/>
      <c r="E1852" s="7"/>
    </row>
    <row r="1853" spans="2:5" x14ac:dyDescent="0.55000000000000004">
      <c r="B1853" s="6"/>
      <c r="E1853" s="7"/>
    </row>
    <row r="1854" spans="2:5" x14ac:dyDescent="0.55000000000000004">
      <c r="B1854" s="6"/>
      <c r="E1854" s="7"/>
    </row>
    <row r="1855" spans="2:5" x14ac:dyDescent="0.55000000000000004">
      <c r="B1855" s="6"/>
      <c r="E1855" s="7"/>
    </row>
    <row r="1856" spans="2:5" x14ac:dyDescent="0.55000000000000004">
      <c r="B1856" s="6"/>
      <c r="E1856" s="7"/>
    </row>
    <row r="1857" spans="2:5" x14ac:dyDescent="0.55000000000000004">
      <c r="B1857" s="6"/>
      <c r="E1857" s="7"/>
    </row>
    <row r="1858" spans="2:5" x14ac:dyDescent="0.55000000000000004">
      <c r="B1858" s="6"/>
      <c r="E1858" s="7"/>
    </row>
    <row r="1859" spans="2:5" x14ac:dyDescent="0.55000000000000004">
      <c r="B1859" s="6"/>
      <c r="E1859" s="7"/>
    </row>
    <row r="1860" spans="2:5" x14ac:dyDescent="0.55000000000000004">
      <c r="B1860" s="6"/>
      <c r="E1860" s="7"/>
    </row>
    <row r="1861" spans="2:5" x14ac:dyDescent="0.55000000000000004">
      <c r="B1861" s="6"/>
      <c r="E1861" s="7"/>
    </row>
    <row r="1862" spans="2:5" x14ac:dyDescent="0.55000000000000004">
      <c r="B1862" s="6"/>
      <c r="E1862" s="7"/>
    </row>
    <row r="1863" spans="2:5" x14ac:dyDescent="0.55000000000000004">
      <c r="B1863" s="6"/>
      <c r="E1863" s="7"/>
    </row>
    <row r="1864" spans="2:5" x14ac:dyDescent="0.55000000000000004">
      <c r="B1864" s="6"/>
      <c r="E1864" s="7"/>
    </row>
    <row r="1865" spans="2:5" x14ac:dyDescent="0.55000000000000004">
      <c r="B1865" s="6"/>
      <c r="E1865" s="7"/>
    </row>
    <row r="1866" spans="2:5" x14ac:dyDescent="0.55000000000000004">
      <c r="B1866" s="6"/>
      <c r="E1866" s="7"/>
    </row>
    <row r="1867" spans="2:5" x14ac:dyDescent="0.55000000000000004">
      <c r="B1867" s="6"/>
      <c r="E1867" s="7"/>
    </row>
    <row r="1868" spans="2:5" x14ac:dyDescent="0.55000000000000004">
      <c r="B1868" s="6"/>
      <c r="E1868" s="7"/>
    </row>
    <row r="1869" spans="2:5" x14ac:dyDescent="0.55000000000000004">
      <c r="B1869" s="6"/>
      <c r="E1869" s="7"/>
    </row>
    <row r="1870" spans="2:5" x14ac:dyDescent="0.55000000000000004">
      <c r="B1870" s="6"/>
      <c r="E1870" s="7"/>
    </row>
    <row r="1871" spans="2:5" x14ac:dyDescent="0.55000000000000004">
      <c r="B1871" s="6"/>
      <c r="E1871" s="7"/>
    </row>
    <row r="1872" spans="2:5" x14ac:dyDescent="0.55000000000000004">
      <c r="B1872" s="6"/>
      <c r="E1872" s="7"/>
    </row>
    <row r="1873" spans="2:5" x14ac:dyDescent="0.55000000000000004">
      <c r="B1873" s="6"/>
      <c r="E1873" s="7"/>
    </row>
    <row r="1874" spans="2:5" x14ac:dyDescent="0.55000000000000004">
      <c r="B1874" s="6"/>
      <c r="E1874" s="7"/>
    </row>
    <row r="1875" spans="2:5" x14ac:dyDescent="0.55000000000000004">
      <c r="B1875" s="6"/>
      <c r="E1875" s="7"/>
    </row>
    <row r="1876" spans="2:5" x14ac:dyDescent="0.55000000000000004">
      <c r="B1876" s="6"/>
      <c r="E1876" s="7"/>
    </row>
    <row r="1877" spans="2:5" x14ac:dyDescent="0.55000000000000004">
      <c r="B1877" s="6"/>
      <c r="E1877" s="7"/>
    </row>
    <row r="1878" spans="2:5" x14ac:dyDescent="0.55000000000000004">
      <c r="B1878" s="6"/>
      <c r="E1878" s="7"/>
    </row>
    <row r="1879" spans="2:5" x14ac:dyDescent="0.55000000000000004">
      <c r="B1879" s="6"/>
      <c r="E1879" s="7"/>
    </row>
    <row r="1880" spans="2:5" x14ac:dyDescent="0.55000000000000004">
      <c r="B1880" s="6"/>
      <c r="E1880" s="7"/>
    </row>
    <row r="1881" spans="2:5" x14ac:dyDescent="0.55000000000000004">
      <c r="B1881" s="6"/>
      <c r="E1881" s="7"/>
    </row>
    <row r="1882" spans="2:5" x14ac:dyDescent="0.55000000000000004">
      <c r="B1882" s="6"/>
      <c r="E1882" s="7"/>
    </row>
    <row r="1883" spans="2:5" x14ac:dyDescent="0.55000000000000004">
      <c r="B1883" s="6"/>
      <c r="E1883" s="7"/>
    </row>
    <row r="1884" spans="2:5" x14ac:dyDescent="0.55000000000000004">
      <c r="B1884" s="6"/>
      <c r="E1884" s="7"/>
    </row>
    <row r="1885" spans="2:5" x14ac:dyDescent="0.55000000000000004">
      <c r="B1885" s="6"/>
      <c r="E1885" s="7"/>
    </row>
    <row r="1886" spans="2:5" x14ac:dyDescent="0.55000000000000004">
      <c r="B1886" s="6"/>
      <c r="E1886" s="7"/>
    </row>
    <row r="1887" spans="2:5" x14ac:dyDescent="0.55000000000000004">
      <c r="B1887" s="6"/>
      <c r="E1887" s="7"/>
    </row>
    <row r="1888" spans="2:5" x14ac:dyDescent="0.55000000000000004">
      <c r="B1888" s="6"/>
      <c r="E1888" s="7"/>
    </row>
    <row r="1889" spans="2:5" x14ac:dyDescent="0.55000000000000004">
      <c r="B1889" s="6"/>
      <c r="E1889" s="7"/>
    </row>
    <row r="1890" spans="2:5" x14ac:dyDescent="0.55000000000000004">
      <c r="B1890" s="6"/>
      <c r="E1890" s="7"/>
    </row>
    <row r="1891" spans="2:5" x14ac:dyDescent="0.55000000000000004">
      <c r="B1891" s="6"/>
      <c r="E1891" s="7"/>
    </row>
    <row r="1892" spans="2:5" x14ac:dyDescent="0.55000000000000004">
      <c r="B1892" s="6"/>
      <c r="E1892" s="7"/>
    </row>
    <row r="1893" spans="2:5" x14ac:dyDescent="0.55000000000000004">
      <c r="B1893" s="6"/>
      <c r="E1893" s="7"/>
    </row>
    <row r="1894" spans="2:5" x14ac:dyDescent="0.55000000000000004">
      <c r="B1894" s="6"/>
      <c r="E1894" s="7"/>
    </row>
    <row r="1895" spans="2:5" x14ac:dyDescent="0.55000000000000004">
      <c r="B1895" s="6"/>
      <c r="E1895" s="7"/>
    </row>
    <row r="1896" spans="2:5" x14ac:dyDescent="0.55000000000000004">
      <c r="B1896" s="6"/>
      <c r="E1896" s="7"/>
    </row>
    <row r="1897" spans="2:5" x14ac:dyDescent="0.55000000000000004">
      <c r="B1897" s="6"/>
      <c r="E1897" s="7"/>
    </row>
    <row r="1898" spans="2:5" x14ac:dyDescent="0.55000000000000004">
      <c r="B1898" s="6"/>
      <c r="E1898" s="7"/>
    </row>
    <row r="1899" spans="2:5" x14ac:dyDescent="0.55000000000000004">
      <c r="B1899" s="6"/>
      <c r="E1899" s="7"/>
    </row>
    <row r="1900" spans="2:5" x14ac:dyDescent="0.55000000000000004">
      <c r="B1900" s="6"/>
      <c r="E1900" s="7"/>
    </row>
    <row r="1901" spans="2:5" x14ac:dyDescent="0.55000000000000004">
      <c r="B1901" s="6"/>
      <c r="E1901" s="7"/>
    </row>
    <row r="1902" spans="2:5" x14ac:dyDescent="0.55000000000000004">
      <c r="B1902" s="6"/>
      <c r="E1902" s="7"/>
    </row>
    <row r="1903" spans="2:5" x14ac:dyDescent="0.55000000000000004">
      <c r="B1903" s="6"/>
      <c r="E1903" s="7"/>
    </row>
    <row r="1904" spans="2:5" x14ac:dyDescent="0.55000000000000004">
      <c r="B1904" s="6"/>
      <c r="E1904" s="7"/>
    </row>
    <row r="1905" spans="2:5" x14ac:dyDescent="0.55000000000000004">
      <c r="B1905" s="6"/>
      <c r="E1905" s="7"/>
    </row>
    <row r="1906" spans="2:5" x14ac:dyDescent="0.55000000000000004">
      <c r="B1906" s="6"/>
      <c r="E1906" s="7"/>
    </row>
    <row r="1907" spans="2:5" x14ac:dyDescent="0.55000000000000004">
      <c r="B1907" s="6"/>
      <c r="E1907" s="7"/>
    </row>
    <row r="1908" spans="2:5" x14ac:dyDescent="0.55000000000000004">
      <c r="B1908" s="6"/>
      <c r="E1908" s="7"/>
    </row>
    <row r="1909" spans="2:5" x14ac:dyDescent="0.55000000000000004">
      <c r="B1909" s="6"/>
      <c r="E1909" s="7"/>
    </row>
    <row r="1910" spans="2:5" x14ac:dyDescent="0.55000000000000004">
      <c r="B1910" s="6"/>
      <c r="E1910" s="7"/>
    </row>
    <row r="1911" spans="2:5" x14ac:dyDescent="0.55000000000000004">
      <c r="B1911" s="6"/>
      <c r="E1911" s="7"/>
    </row>
    <row r="1912" spans="2:5" x14ac:dyDescent="0.55000000000000004">
      <c r="B1912" s="6"/>
      <c r="E1912" s="7"/>
    </row>
    <row r="1913" spans="2:5" x14ac:dyDescent="0.55000000000000004">
      <c r="B1913" s="6"/>
      <c r="E1913" s="7"/>
    </row>
    <row r="1914" spans="2:5" x14ac:dyDescent="0.55000000000000004">
      <c r="B1914" s="6"/>
      <c r="E1914" s="7"/>
    </row>
    <row r="1915" spans="2:5" x14ac:dyDescent="0.55000000000000004">
      <c r="B1915" s="6"/>
      <c r="E1915" s="7"/>
    </row>
    <row r="1916" spans="2:5" x14ac:dyDescent="0.55000000000000004">
      <c r="B1916" s="6"/>
      <c r="E1916" s="7"/>
    </row>
    <row r="1917" spans="2:5" x14ac:dyDescent="0.55000000000000004">
      <c r="B1917" s="6"/>
      <c r="E1917" s="7"/>
    </row>
    <row r="1918" spans="2:5" x14ac:dyDescent="0.55000000000000004">
      <c r="B1918" s="6"/>
      <c r="E1918" s="7"/>
    </row>
    <row r="1919" spans="2:5" x14ac:dyDescent="0.55000000000000004">
      <c r="B1919" s="6"/>
      <c r="E1919" s="7"/>
    </row>
    <row r="1920" spans="2:5" x14ac:dyDescent="0.55000000000000004">
      <c r="B1920" s="6"/>
      <c r="E1920" s="7"/>
    </row>
    <row r="1921" spans="2:5" x14ac:dyDescent="0.55000000000000004">
      <c r="B1921" s="6"/>
      <c r="E1921" s="7"/>
    </row>
    <row r="1922" spans="2:5" x14ac:dyDescent="0.55000000000000004">
      <c r="B1922" s="6"/>
      <c r="E1922" s="7"/>
    </row>
    <row r="1923" spans="2:5" x14ac:dyDescent="0.55000000000000004">
      <c r="B1923" s="6"/>
      <c r="E1923" s="7"/>
    </row>
    <row r="1924" spans="2:5" x14ac:dyDescent="0.55000000000000004">
      <c r="B1924" s="6"/>
      <c r="E1924" s="7"/>
    </row>
    <row r="1925" spans="2:5" x14ac:dyDescent="0.55000000000000004">
      <c r="B1925" s="6"/>
      <c r="E1925" s="7"/>
    </row>
    <row r="1926" spans="2:5" x14ac:dyDescent="0.55000000000000004">
      <c r="B1926" s="6"/>
      <c r="E1926" s="7"/>
    </row>
    <row r="1927" spans="2:5" x14ac:dyDescent="0.55000000000000004">
      <c r="B1927" s="6"/>
      <c r="E1927" s="7"/>
    </row>
    <row r="1928" spans="2:5" x14ac:dyDescent="0.55000000000000004">
      <c r="B1928" s="6"/>
      <c r="E1928" s="7"/>
    </row>
    <row r="1929" spans="2:5" x14ac:dyDescent="0.55000000000000004">
      <c r="B1929" s="6"/>
      <c r="E1929" s="7"/>
    </row>
    <row r="1930" spans="2:5" x14ac:dyDescent="0.55000000000000004">
      <c r="B1930" s="6"/>
      <c r="E1930" s="7"/>
    </row>
    <row r="1931" spans="2:5" x14ac:dyDescent="0.55000000000000004">
      <c r="B1931" s="6"/>
      <c r="E1931" s="7"/>
    </row>
    <row r="1932" spans="2:5" x14ac:dyDescent="0.55000000000000004">
      <c r="B1932" s="6"/>
      <c r="E1932" s="7"/>
    </row>
    <row r="1933" spans="2:5" x14ac:dyDescent="0.55000000000000004">
      <c r="B1933" s="6"/>
      <c r="E1933" s="7"/>
    </row>
    <row r="1934" spans="2:5" x14ac:dyDescent="0.55000000000000004">
      <c r="B1934" s="6"/>
      <c r="E1934" s="7"/>
    </row>
    <row r="1935" spans="2:5" x14ac:dyDescent="0.55000000000000004">
      <c r="B1935" s="6"/>
      <c r="E1935" s="7"/>
    </row>
    <row r="1936" spans="2:5" x14ac:dyDescent="0.55000000000000004">
      <c r="B1936" s="6"/>
      <c r="E1936" s="7"/>
    </row>
    <row r="1937" spans="2:5" x14ac:dyDescent="0.55000000000000004">
      <c r="B1937" s="6"/>
      <c r="E1937" s="7"/>
    </row>
    <row r="1938" spans="2:5" x14ac:dyDescent="0.55000000000000004">
      <c r="B1938" s="6"/>
      <c r="E1938" s="7"/>
    </row>
    <row r="1939" spans="2:5" x14ac:dyDescent="0.55000000000000004">
      <c r="B1939" s="6"/>
      <c r="E1939" s="7"/>
    </row>
    <row r="1940" spans="2:5" x14ac:dyDescent="0.55000000000000004">
      <c r="B1940" s="6"/>
      <c r="E1940" s="7"/>
    </row>
    <row r="1941" spans="2:5" x14ac:dyDescent="0.55000000000000004">
      <c r="B1941" s="6"/>
      <c r="E1941" s="7"/>
    </row>
    <row r="1942" spans="2:5" x14ac:dyDescent="0.55000000000000004">
      <c r="B1942" s="6"/>
      <c r="E1942" s="7"/>
    </row>
    <row r="1943" spans="2:5" x14ac:dyDescent="0.55000000000000004">
      <c r="B1943" s="6"/>
      <c r="E1943" s="7"/>
    </row>
    <row r="1944" spans="2:5" x14ac:dyDescent="0.55000000000000004">
      <c r="B1944" s="6"/>
      <c r="E1944" s="7"/>
    </row>
    <row r="1945" spans="2:5" x14ac:dyDescent="0.55000000000000004">
      <c r="B1945" s="6"/>
      <c r="E1945" s="7"/>
    </row>
    <row r="1946" spans="2:5" x14ac:dyDescent="0.55000000000000004">
      <c r="B1946" s="6"/>
      <c r="E1946" s="7"/>
    </row>
    <row r="1947" spans="2:5" x14ac:dyDescent="0.55000000000000004">
      <c r="B1947" s="6"/>
      <c r="E1947" s="7"/>
    </row>
    <row r="1948" spans="2:5" x14ac:dyDescent="0.55000000000000004">
      <c r="B1948" s="6"/>
      <c r="E1948" s="7"/>
    </row>
    <row r="1949" spans="2:5" x14ac:dyDescent="0.55000000000000004">
      <c r="B1949" s="6"/>
      <c r="E1949" s="7"/>
    </row>
    <row r="1950" spans="2:5" x14ac:dyDescent="0.55000000000000004">
      <c r="B1950" s="6"/>
      <c r="E1950" s="7"/>
    </row>
    <row r="1951" spans="2:5" x14ac:dyDescent="0.55000000000000004">
      <c r="B1951" s="6"/>
      <c r="E1951" s="7"/>
    </row>
    <row r="1952" spans="2:5" x14ac:dyDescent="0.55000000000000004">
      <c r="B1952" s="6"/>
      <c r="E1952" s="7"/>
    </row>
    <row r="1953" spans="2:5" x14ac:dyDescent="0.55000000000000004">
      <c r="B1953" s="6"/>
      <c r="E1953" s="7"/>
    </row>
    <row r="1954" spans="2:5" x14ac:dyDescent="0.55000000000000004">
      <c r="B1954" s="6"/>
      <c r="E1954" s="7"/>
    </row>
    <row r="1955" spans="2:5" x14ac:dyDescent="0.55000000000000004">
      <c r="B1955" s="6"/>
      <c r="E1955" s="7"/>
    </row>
    <row r="1956" spans="2:5" x14ac:dyDescent="0.55000000000000004">
      <c r="B1956" s="6"/>
      <c r="E1956" s="7"/>
    </row>
    <row r="1957" spans="2:5" x14ac:dyDescent="0.55000000000000004">
      <c r="B1957" s="6"/>
      <c r="E1957" s="7"/>
    </row>
    <row r="1958" spans="2:5" x14ac:dyDescent="0.55000000000000004">
      <c r="B1958" s="6"/>
      <c r="E1958" s="7"/>
    </row>
    <row r="1959" spans="2:5" x14ac:dyDescent="0.55000000000000004">
      <c r="B1959" s="6"/>
      <c r="E1959" s="7"/>
    </row>
    <row r="1960" spans="2:5" x14ac:dyDescent="0.55000000000000004">
      <c r="B1960" s="6"/>
      <c r="E1960" s="7"/>
    </row>
    <row r="1961" spans="2:5" x14ac:dyDescent="0.55000000000000004">
      <c r="B1961" s="6"/>
      <c r="E1961" s="7"/>
    </row>
    <row r="1962" spans="2:5" x14ac:dyDescent="0.55000000000000004">
      <c r="B1962" s="6"/>
      <c r="E1962" s="7"/>
    </row>
    <row r="1963" spans="2:5" x14ac:dyDescent="0.55000000000000004">
      <c r="B1963" s="6"/>
      <c r="E1963" s="7"/>
    </row>
    <row r="1964" spans="2:5" x14ac:dyDescent="0.55000000000000004">
      <c r="B1964" s="6"/>
      <c r="E1964" s="7"/>
    </row>
    <row r="1965" spans="2:5" x14ac:dyDescent="0.55000000000000004">
      <c r="B1965" s="6"/>
      <c r="E1965" s="7"/>
    </row>
    <row r="1966" spans="2:5" x14ac:dyDescent="0.55000000000000004">
      <c r="B1966" s="6"/>
      <c r="E1966" s="7"/>
    </row>
    <row r="1967" spans="2:5" x14ac:dyDescent="0.55000000000000004">
      <c r="B1967" s="6"/>
      <c r="E1967" s="7"/>
    </row>
    <row r="1968" spans="2:5" x14ac:dyDescent="0.55000000000000004">
      <c r="B1968" s="6"/>
      <c r="E1968" s="7"/>
    </row>
    <row r="1969" spans="2:5" x14ac:dyDescent="0.55000000000000004">
      <c r="B1969" s="6"/>
      <c r="E1969" s="7"/>
    </row>
    <row r="1970" spans="2:5" x14ac:dyDescent="0.55000000000000004">
      <c r="B1970" s="6"/>
      <c r="E1970" s="7"/>
    </row>
    <row r="1971" spans="2:5" x14ac:dyDescent="0.55000000000000004">
      <c r="B1971" s="6"/>
      <c r="E1971" s="7"/>
    </row>
    <row r="1972" spans="2:5" x14ac:dyDescent="0.55000000000000004">
      <c r="B1972" s="6"/>
      <c r="E1972" s="7"/>
    </row>
    <row r="1973" spans="2:5" x14ac:dyDescent="0.55000000000000004">
      <c r="B1973" s="6"/>
      <c r="E1973" s="7"/>
    </row>
    <row r="1974" spans="2:5" x14ac:dyDescent="0.55000000000000004">
      <c r="B1974" s="6"/>
      <c r="E1974" s="7"/>
    </row>
    <row r="1975" spans="2:5" x14ac:dyDescent="0.55000000000000004">
      <c r="B1975" s="6"/>
      <c r="E1975" s="7"/>
    </row>
    <row r="1976" spans="2:5" x14ac:dyDescent="0.55000000000000004">
      <c r="B1976" s="6"/>
      <c r="E1976" s="7"/>
    </row>
    <row r="1977" spans="2:5" x14ac:dyDescent="0.55000000000000004">
      <c r="B1977" s="6"/>
      <c r="E1977" s="7"/>
    </row>
    <row r="1978" spans="2:5" x14ac:dyDescent="0.55000000000000004">
      <c r="B1978" s="6"/>
      <c r="E1978" s="7"/>
    </row>
    <row r="1979" spans="2:5" x14ac:dyDescent="0.55000000000000004">
      <c r="B1979" s="6"/>
      <c r="E1979" s="7"/>
    </row>
    <row r="1980" spans="2:5" x14ac:dyDescent="0.55000000000000004">
      <c r="B1980" s="6"/>
      <c r="E1980" s="7"/>
    </row>
    <row r="1981" spans="2:5" x14ac:dyDescent="0.55000000000000004">
      <c r="B1981" s="6"/>
      <c r="E1981" s="7"/>
    </row>
    <row r="1982" spans="2:5" x14ac:dyDescent="0.55000000000000004">
      <c r="B1982" s="6"/>
      <c r="E1982" s="7"/>
    </row>
    <row r="1983" spans="2:5" x14ac:dyDescent="0.55000000000000004">
      <c r="B1983" s="6"/>
      <c r="E1983" s="7"/>
    </row>
    <row r="1984" spans="2:5" x14ac:dyDescent="0.55000000000000004">
      <c r="B1984" s="6"/>
      <c r="E1984" s="7"/>
    </row>
    <row r="1985" spans="2:5" x14ac:dyDescent="0.55000000000000004">
      <c r="B1985" s="6"/>
      <c r="E1985" s="7"/>
    </row>
    <row r="1986" spans="2:5" x14ac:dyDescent="0.55000000000000004">
      <c r="B1986" s="6"/>
      <c r="E1986" s="7"/>
    </row>
    <row r="1987" spans="2:5" x14ac:dyDescent="0.55000000000000004">
      <c r="B1987" s="6"/>
      <c r="E1987" s="7"/>
    </row>
    <row r="1988" spans="2:5" x14ac:dyDescent="0.55000000000000004">
      <c r="B1988" s="6"/>
      <c r="E1988" s="7"/>
    </row>
    <row r="1989" spans="2:5" x14ac:dyDescent="0.55000000000000004">
      <c r="B1989" s="6"/>
      <c r="E1989" s="7"/>
    </row>
    <row r="1990" spans="2:5" x14ac:dyDescent="0.55000000000000004">
      <c r="B1990" s="6"/>
      <c r="E1990" s="7"/>
    </row>
    <row r="1991" spans="2:5" x14ac:dyDescent="0.55000000000000004">
      <c r="B1991" s="6"/>
      <c r="E1991" s="7"/>
    </row>
    <row r="1992" spans="2:5" x14ac:dyDescent="0.55000000000000004">
      <c r="B1992" s="6"/>
      <c r="E1992" s="7"/>
    </row>
    <row r="1993" spans="2:5" x14ac:dyDescent="0.55000000000000004">
      <c r="B1993" s="6"/>
      <c r="E1993" s="7"/>
    </row>
    <row r="1994" spans="2:5" x14ac:dyDescent="0.55000000000000004">
      <c r="B1994" s="6"/>
      <c r="E1994" s="7"/>
    </row>
    <row r="1995" spans="2:5" x14ac:dyDescent="0.55000000000000004">
      <c r="B1995" s="6"/>
      <c r="E1995" s="7"/>
    </row>
    <row r="1996" spans="2:5" x14ac:dyDescent="0.55000000000000004">
      <c r="B1996" s="6"/>
      <c r="E1996" s="7"/>
    </row>
    <row r="1997" spans="2:5" x14ac:dyDescent="0.55000000000000004">
      <c r="B1997" s="6"/>
      <c r="E1997" s="7"/>
    </row>
    <row r="1998" spans="2:5" x14ac:dyDescent="0.55000000000000004">
      <c r="B1998" s="6"/>
      <c r="E1998" s="7"/>
    </row>
    <row r="1999" spans="2:5" x14ac:dyDescent="0.55000000000000004">
      <c r="B1999" s="6"/>
      <c r="E1999" s="7"/>
    </row>
    <row r="2000" spans="2:5" x14ac:dyDescent="0.55000000000000004">
      <c r="B2000" s="6"/>
      <c r="E2000" s="7"/>
    </row>
    <row r="2001" spans="2:5" x14ac:dyDescent="0.55000000000000004">
      <c r="B2001" s="6"/>
      <c r="E2001" s="7"/>
    </row>
    <row r="2002" spans="2:5" x14ac:dyDescent="0.55000000000000004">
      <c r="B2002" s="6"/>
      <c r="E2002" s="7"/>
    </row>
    <row r="2003" spans="2:5" x14ac:dyDescent="0.55000000000000004">
      <c r="B2003" s="6"/>
      <c r="E2003" s="7"/>
    </row>
    <row r="2004" spans="2:5" x14ac:dyDescent="0.55000000000000004">
      <c r="B2004" s="6"/>
      <c r="E2004" s="7"/>
    </row>
    <row r="2005" spans="2:5" x14ac:dyDescent="0.55000000000000004">
      <c r="B2005" s="6"/>
      <c r="E2005" s="7"/>
    </row>
    <row r="2006" spans="2:5" x14ac:dyDescent="0.55000000000000004">
      <c r="B2006" s="6"/>
      <c r="E2006" s="7"/>
    </row>
    <row r="2007" spans="2:5" x14ac:dyDescent="0.55000000000000004">
      <c r="B2007" s="6"/>
      <c r="E2007" s="7"/>
    </row>
    <row r="2008" spans="2:5" x14ac:dyDescent="0.55000000000000004">
      <c r="B2008" s="6"/>
      <c r="E2008" s="7"/>
    </row>
    <row r="2009" spans="2:5" x14ac:dyDescent="0.55000000000000004">
      <c r="B2009" s="6"/>
      <c r="E2009" s="7"/>
    </row>
    <row r="2010" spans="2:5" x14ac:dyDescent="0.55000000000000004">
      <c r="B2010" s="6"/>
      <c r="E2010" s="7"/>
    </row>
    <row r="2011" spans="2:5" x14ac:dyDescent="0.55000000000000004">
      <c r="B2011" s="6"/>
      <c r="E2011" s="7"/>
    </row>
    <row r="2012" spans="2:5" x14ac:dyDescent="0.55000000000000004">
      <c r="B2012" s="6"/>
      <c r="E2012" s="7"/>
    </row>
    <row r="2013" spans="2:5" x14ac:dyDescent="0.55000000000000004">
      <c r="B2013" s="6"/>
      <c r="E2013" s="7"/>
    </row>
    <row r="2014" spans="2:5" x14ac:dyDescent="0.55000000000000004">
      <c r="B2014" s="6"/>
      <c r="E2014" s="7"/>
    </row>
    <row r="2015" spans="2:5" x14ac:dyDescent="0.55000000000000004">
      <c r="B2015" s="6"/>
      <c r="E2015" s="7"/>
    </row>
    <row r="2016" spans="2:5" x14ac:dyDescent="0.55000000000000004">
      <c r="B2016" s="6"/>
      <c r="E2016" s="7"/>
    </row>
    <row r="2017" spans="2:5" x14ac:dyDescent="0.55000000000000004">
      <c r="B2017" s="6"/>
      <c r="E2017" s="7"/>
    </row>
    <row r="2018" spans="2:5" x14ac:dyDescent="0.55000000000000004">
      <c r="B2018" s="6"/>
      <c r="E2018" s="7"/>
    </row>
    <row r="2019" spans="2:5" x14ac:dyDescent="0.55000000000000004">
      <c r="B2019" s="6"/>
      <c r="E2019" s="7"/>
    </row>
    <row r="2020" spans="2:5" x14ac:dyDescent="0.55000000000000004">
      <c r="B2020" s="6"/>
      <c r="E2020" s="7"/>
    </row>
    <row r="2021" spans="2:5" x14ac:dyDescent="0.55000000000000004">
      <c r="B2021" s="6"/>
      <c r="E2021" s="7"/>
    </row>
    <row r="2022" spans="2:5" x14ac:dyDescent="0.55000000000000004">
      <c r="B2022" s="6"/>
      <c r="E2022" s="7"/>
    </row>
    <row r="2023" spans="2:5" x14ac:dyDescent="0.55000000000000004">
      <c r="B2023" s="6"/>
      <c r="E2023" s="7"/>
    </row>
    <row r="2024" spans="2:5" x14ac:dyDescent="0.55000000000000004">
      <c r="B2024" s="6"/>
      <c r="E2024" s="7"/>
    </row>
    <row r="2025" spans="2:5" x14ac:dyDescent="0.55000000000000004">
      <c r="B2025" s="6"/>
      <c r="E2025" s="7"/>
    </row>
    <row r="2026" spans="2:5" x14ac:dyDescent="0.55000000000000004">
      <c r="B2026" s="6"/>
      <c r="E2026" s="7"/>
    </row>
    <row r="2027" spans="2:5" x14ac:dyDescent="0.55000000000000004">
      <c r="B2027" s="6"/>
      <c r="E2027" s="7"/>
    </row>
    <row r="2028" spans="2:5" x14ac:dyDescent="0.55000000000000004">
      <c r="B2028" s="6"/>
      <c r="E2028" s="7"/>
    </row>
    <row r="2029" spans="2:5" x14ac:dyDescent="0.55000000000000004">
      <c r="B2029" s="6"/>
      <c r="E2029" s="7"/>
    </row>
    <row r="2030" spans="2:5" x14ac:dyDescent="0.55000000000000004">
      <c r="B2030" s="6"/>
      <c r="E2030" s="7"/>
    </row>
    <row r="2031" spans="2:5" x14ac:dyDescent="0.55000000000000004">
      <c r="B2031" s="6"/>
      <c r="E2031" s="7"/>
    </row>
    <row r="2032" spans="2:5" x14ac:dyDescent="0.55000000000000004">
      <c r="B2032" s="6"/>
      <c r="E2032" s="7"/>
    </row>
    <row r="2033" spans="2:5" x14ac:dyDescent="0.55000000000000004">
      <c r="B2033" s="6"/>
      <c r="E2033" s="7"/>
    </row>
    <row r="2034" spans="2:5" x14ac:dyDescent="0.55000000000000004">
      <c r="B2034" s="6"/>
      <c r="E2034" s="7"/>
    </row>
    <row r="2035" spans="2:5" x14ac:dyDescent="0.55000000000000004">
      <c r="B2035" s="6"/>
      <c r="E2035" s="7"/>
    </row>
    <row r="2036" spans="2:5" x14ac:dyDescent="0.55000000000000004">
      <c r="B2036" s="6"/>
      <c r="E2036" s="7"/>
    </row>
    <row r="2037" spans="2:5" x14ac:dyDescent="0.55000000000000004">
      <c r="B2037" s="6"/>
      <c r="E2037" s="7"/>
    </row>
    <row r="2038" spans="2:5" x14ac:dyDescent="0.55000000000000004">
      <c r="B2038" s="6"/>
      <c r="E2038" s="7"/>
    </row>
    <row r="2039" spans="2:5" x14ac:dyDescent="0.55000000000000004">
      <c r="B2039" s="6"/>
      <c r="E2039" s="7"/>
    </row>
    <row r="2040" spans="2:5" x14ac:dyDescent="0.55000000000000004">
      <c r="B2040" s="6"/>
      <c r="E2040" s="7"/>
    </row>
    <row r="2041" spans="2:5" x14ac:dyDescent="0.55000000000000004">
      <c r="B2041" s="6"/>
      <c r="E2041" s="7"/>
    </row>
    <row r="2042" spans="2:5" x14ac:dyDescent="0.55000000000000004">
      <c r="B2042" s="6"/>
      <c r="E2042" s="7"/>
    </row>
    <row r="2043" spans="2:5" x14ac:dyDescent="0.55000000000000004">
      <c r="B2043" s="6"/>
      <c r="E2043" s="7"/>
    </row>
    <row r="2044" spans="2:5" x14ac:dyDescent="0.55000000000000004">
      <c r="B2044" s="6"/>
      <c r="E2044" s="7"/>
    </row>
    <row r="2045" spans="2:5" x14ac:dyDescent="0.55000000000000004">
      <c r="B2045" s="6"/>
      <c r="E2045" s="7"/>
    </row>
    <row r="2046" spans="2:5" x14ac:dyDescent="0.55000000000000004">
      <c r="B2046" s="6"/>
      <c r="E2046" s="7"/>
    </row>
    <row r="2047" spans="2:5" x14ac:dyDescent="0.55000000000000004">
      <c r="B2047" s="6"/>
      <c r="E2047" s="7"/>
    </row>
    <row r="2048" spans="2:5" x14ac:dyDescent="0.55000000000000004">
      <c r="B2048" s="6"/>
      <c r="E2048" s="7"/>
    </row>
    <row r="2049" spans="2:5" x14ac:dyDescent="0.55000000000000004">
      <c r="B2049" s="6"/>
      <c r="E2049" s="7"/>
    </row>
    <row r="2050" spans="2:5" x14ac:dyDescent="0.55000000000000004">
      <c r="B2050" s="6"/>
      <c r="E2050" s="7"/>
    </row>
    <row r="2051" spans="2:5" x14ac:dyDescent="0.55000000000000004">
      <c r="B2051" s="6"/>
      <c r="E2051" s="7"/>
    </row>
    <row r="2052" spans="2:5" x14ac:dyDescent="0.55000000000000004">
      <c r="B2052" s="6"/>
      <c r="E2052" s="7"/>
    </row>
    <row r="2053" spans="2:5" x14ac:dyDescent="0.55000000000000004">
      <c r="B2053" s="6"/>
      <c r="E2053" s="7"/>
    </row>
    <row r="2054" spans="2:5" x14ac:dyDescent="0.55000000000000004">
      <c r="B2054" s="6"/>
      <c r="E2054" s="7"/>
    </row>
    <row r="2055" spans="2:5" x14ac:dyDescent="0.55000000000000004">
      <c r="B2055" s="6"/>
      <c r="E2055" s="7"/>
    </row>
    <row r="2056" spans="2:5" x14ac:dyDescent="0.55000000000000004">
      <c r="B2056" s="6"/>
      <c r="E2056" s="7"/>
    </row>
    <row r="2057" spans="2:5" x14ac:dyDescent="0.55000000000000004">
      <c r="B2057" s="6"/>
      <c r="E2057" s="7"/>
    </row>
    <row r="2058" spans="2:5" x14ac:dyDescent="0.55000000000000004">
      <c r="B2058" s="6"/>
      <c r="E2058" s="7"/>
    </row>
    <row r="2059" spans="2:5" x14ac:dyDescent="0.55000000000000004">
      <c r="B2059" s="6"/>
      <c r="E2059" s="7"/>
    </row>
    <row r="2060" spans="2:5" x14ac:dyDescent="0.55000000000000004">
      <c r="B2060" s="6"/>
      <c r="E2060" s="7"/>
    </row>
    <row r="2061" spans="2:5" x14ac:dyDescent="0.55000000000000004">
      <c r="B2061" s="6"/>
      <c r="E2061" s="7"/>
    </row>
    <row r="2062" spans="2:5" x14ac:dyDescent="0.55000000000000004">
      <c r="B2062" s="6"/>
      <c r="E2062" s="7"/>
    </row>
    <row r="2063" spans="2:5" x14ac:dyDescent="0.55000000000000004">
      <c r="B2063" s="6"/>
      <c r="E2063" s="7"/>
    </row>
    <row r="2064" spans="2:5" x14ac:dyDescent="0.55000000000000004">
      <c r="B2064" s="6"/>
      <c r="E2064" s="7"/>
    </row>
    <row r="2065" spans="2:5" x14ac:dyDescent="0.55000000000000004">
      <c r="B2065" s="6"/>
      <c r="E2065" s="7"/>
    </row>
    <row r="2066" spans="2:5" x14ac:dyDescent="0.55000000000000004">
      <c r="B2066" s="6"/>
      <c r="E2066" s="7"/>
    </row>
    <row r="2067" spans="2:5" x14ac:dyDescent="0.55000000000000004">
      <c r="B2067" s="6"/>
      <c r="E2067" s="7"/>
    </row>
    <row r="2068" spans="2:5" x14ac:dyDescent="0.55000000000000004">
      <c r="B2068" s="6"/>
      <c r="E2068" s="7"/>
    </row>
    <row r="2069" spans="2:5" x14ac:dyDescent="0.55000000000000004">
      <c r="B2069" s="6"/>
      <c r="E2069" s="7"/>
    </row>
    <row r="2070" spans="2:5" x14ac:dyDescent="0.55000000000000004">
      <c r="B2070" s="6"/>
      <c r="E2070" s="7"/>
    </row>
    <row r="2071" spans="2:5" x14ac:dyDescent="0.55000000000000004">
      <c r="B2071" s="6"/>
      <c r="E2071" s="7"/>
    </row>
    <row r="2072" spans="2:5" x14ac:dyDescent="0.55000000000000004">
      <c r="B2072" s="6"/>
      <c r="E2072" s="7"/>
    </row>
    <row r="2073" spans="2:5" x14ac:dyDescent="0.55000000000000004">
      <c r="B2073" s="6"/>
      <c r="E2073" s="7"/>
    </row>
    <row r="2074" spans="2:5" x14ac:dyDescent="0.55000000000000004">
      <c r="B2074" s="6"/>
      <c r="E2074" s="7"/>
    </row>
    <row r="2075" spans="2:5" x14ac:dyDescent="0.55000000000000004">
      <c r="B2075" s="6"/>
      <c r="E2075" s="7"/>
    </row>
    <row r="2076" spans="2:5" x14ac:dyDescent="0.55000000000000004">
      <c r="B2076" s="6"/>
      <c r="E2076" s="7"/>
    </row>
    <row r="2077" spans="2:5" x14ac:dyDescent="0.55000000000000004">
      <c r="B2077" s="6"/>
      <c r="E2077" s="7"/>
    </row>
    <row r="2078" spans="2:5" x14ac:dyDescent="0.55000000000000004">
      <c r="B2078" s="6"/>
      <c r="E2078" s="7"/>
    </row>
    <row r="2079" spans="2:5" x14ac:dyDescent="0.55000000000000004">
      <c r="B2079" s="6"/>
      <c r="E2079" s="7"/>
    </row>
    <row r="2080" spans="2:5" x14ac:dyDescent="0.55000000000000004">
      <c r="B2080" s="6"/>
      <c r="E2080" s="7"/>
    </row>
    <row r="2081" spans="2:5" x14ac:dyDescent="0.55000000000000004">
      <c r="B2081" s="6"/>
      <c r="E2081" s="7"/>
    </row>
    <row r="2082" spans="2:5" x14ac:dyDescent="0.55000000000000004">
      <c r="B2082" s="6"/>
      <c r="E2082" s="7"/>
    </row>
    <row r="2083" spans="2:5" x14ac:dyDescent="0.55000000000000004">
      <c r="B2083" s="6"/>
      <c r="E2083" s="7"/>
    </row>
    <row r="2084" spans="2:5" x14ac:dyDescent="0.55000000000000004">
      <c r="B2084" s="6"/>
      <c r="E2084" s="7"/>
    </row>
    <row r="2085" spans="2:5" x14ac:dyDescent="0.55000000000000004">
      <c r="B2085" s="6"/>
      <c r="E2085" s="7"/>
    </row>
    <row r="2086" spans="2:5" x14ac:dyDescent="0.55000000000000004">
      <c r="B2086" s="6"/>
      <c r="E2086" s="7"/>
    </row>
    <row r="2087" spans="2:5" x14ac:dyDescent="0.55000000000000004">
      <c r="B2087" s="6"/>
      <c r="E2087" s="7"/>
    </row>
    <row r="2088" spans="2:5" x14ac:dyDescent="0.55000000000000004">
      <c r="B2088" s="6"/>
      <c r="E2088" s="7"/>
    </row>
    <row r="2089" spans="2:5" x14ac:dyDescent="0.55000000000000004">
      <c r="B2089" s="6"/>
      <c r="E2089" s="7"/>
    </row>
    <row r="2090" spans="2:5" x14ac:dyDescent="0.55000000000000004">
      <c r="B2090" s="6"/>
      <c r="E2090" s="7"/>
    </row>
    <row r="2091" spans="2:5" x14ac:dyDescent="0.55000000000000004">
      <c r="B2091" s="6"/>
      <c r="E2091" s="7"/>
    </row>
    <row r="2092" spans="2:5" x14ac:dyDescent="0.55000000000000004">
      <c r="B2092" s="6"/>
      <c r="E2092" s="7"/>
    </row>
    <row r="2093" spans="2:5" x14ac:dyDescent="0.55000000000000004">
      <c r="B2093" s="6"/>
      <c r="E2093" s="7"/>
    </row>
    <row r="2094" spans="2:5" x14ac:dyDescent="0.55000000000000004">
      <c r="B2094" s="6"/>
      <c r="E2094" s="7"/>
    </row>
    <row r="2095" spans="2:5" x14ac:dyDescent="0.55000000000000004">
      <c r="B2095" s="6"/>
      <c r="E2095" s="7"/>
    </row>
    <row r="2096" spans="2:5" x14ac:dyDescent="0.55000000000000004">
      <c r="B2096" s="6"/>
      <c r="E2096" s="7"/>
    </row>
    <row r="2097" spans="2:5" x14ac:dyDescent="0.55000000000000004">
      <c r="B2097" s="6"/>
      <c r="E2097" s="7"/>
    </row>
    <row r="2098" spans="2:5" x14ac:dyDescent="0.55000000000000004">
      <c r="B2098" s="6"/>
      <c r="E2098" s="7"/>
    </row>
    <row r="2099" spans="2:5" x14ac:dyDescent="0.55000000000000004">
      <c r="B2099" s="6"/>
      <c r="E2099" s="7"/>
    </row>
    <row r="2100" spans="2:5" x14ac:dyDescent="0.55000000000000004">
      <c r="B2100" s="6"/>
      <c r="E2100" s="7"/>
    </row>
    <row r="2101" spans="2:5" x14ac:dyDescent="0.55000000000000004">
      <c r="B2101" s="6"/>
      <c r="E2101" s="7"/>
    </row>
    <row r="2102" spans="2:5" x14ac:dyDescent="0.55000000000000004">
      <c r="B2102" s="6"/>
      <c r="E2102" s="7"/>
    </row>
    <row r="2103" spans="2:5" x14ac:dyDescent="0.55000000000000004">
      <c r="B2103" s="6"/>
      <c r="E2103" s="7"/>
    </row>
    <row r="2104" spans="2:5" x14ac:dyDescent="0.55000000000000004">
      <c r="B2104" s="6"/>
      <c r="E2104" s="7"/>
    </row>
    <row r="2105" spans="2:5" x14ac:dyDescent="0.55000000000000004">
      <c r="B2105" s="6"/>
      <c r="E2105" s="7"/>
    </row>
    <row r="2106" spans="2:5" x14ac:dyDescent="0.55000000000000004">
      <c r="B2106" s="6"/>
      <c r="E2106" s="7"/>
    </row>
    <row r="2107" spans="2:5" x14ac:dyDescent="0.55000000000000004">
      <c r="B2107" s="6"/>
      <c r="E2107" s="7"/>
    </row>
    <row r="2108" spans="2:5" x14ac:dyDescent="0.55000000000000004">
      <c r="B2108" s="6"/>
      <c r="E2108" s="7"/>
    </row>
    <row r="2109" spans="2:5" x14ac:dyDescent="0.55000000000000004">
      <c r="B2109" s="6"/>
      <c r="E2109" s="7"/>
    </row>
    <row r="2110" spans="2:5" x14ac:dyDescent="0.55000000000000004">
      <c r="B2110" s="6"/>
      <c r="E2110" s="7"/>
    </row>
    <row r="2111" spans="2:5" x14ac:dyDescent="0.55000000000000004">
      <c r="B2111" s="6"/>
      <c r="E2111" s="7"/>
    </row>
    <row r="2112" spans="2:5" x14ac:dyDescent="0.55000000000000004">
      <c r="B2112" s="6"/>
      <c r="E2112" s="7"/>
    </row>
    <row r="2113" spans="2:5" x14ac:dyDescent="0.55000000000000004">
      <c r="B2113" s="6"/>
      <c r="E2113" s="7"/>
    </row>
    <row r="2114" spans="2:5" x14ac:dyDescent="0.55000000000000004">
      <c r="B2114" s="6"/>
      <c r="E2114" s="7"/>
    </row>
    <row r="2115" spans="2:5" x14ac:dyDescent="0.55000000000000004">
      <c r="B2115" s="6"/>
      <c r="E2115" s="7"/>
    </row>
    <row r="2116" spans="2:5" x14ac:dyDescent="0.55000000000000004">
      <c r="B2116" s="6"/>
      <c r="E2116" s="7"/>
    </row>
    <row r="2117" spans="2:5" x14ac:dyDescent="0.55000000000000004">
      <c r="B2117" s="6"/>
      <c r="E2117" s="7"/>
    </row>
    <row r="2118" spans="2:5" x14ac:dyDescent="0.55000000000000004">
      <c r="B2118" s="6"/>
      <c r="E2118" s="7"/>
    </row>
    <row r="2119" spans="2:5" x14ac:dyDescent="0.55000000000000004">
      <c r="B2119" s="6"/>
      <c r="E2119" s="7"/>
    </row>
    <row r="2120" spans="2:5" x14ac:dyDescent="0.55000000000000004">
      <c r="B2120" s="6"/>
      <c r="E2120" s="7"/>
    </row>
    <row r="2121" spans="2:5" x14ac:dyDescent="0.55000000000000004">
      <c r="B2121" s="6"/>
      <c r="E2121" s="7"/>
    </row>
    <row r="2122" spans="2:5" x14ac:dyDescent="0.55000000000000004">
      <c r="B2122" s="6"/>
      <c r="E2122" s="7"/>
    </row>
    <row r="2123" spans="2:5" x14ac:dyDescent="0.55000000000000004">
      <c r="B2123" s="6"/>
      <c r="E2123" s="7"/>
    </row>
    <row r="2124" spans="2:5" x14ac:dyDescent="0.55000000000000004">
      <c r="B2124" s="6"/>
      <c r="E2124" s="7"/>
    </row>
    <row r="2125" spans="2:5" x14ac:dyDescent="0.55000000000000004">
      <c r="B2125" s="6"/>
      <c r="E2125" s="7"/>
    </row>
    <row r="2126" spans="2:5" x14ac:dyDescent="0.55000000000000004">
      <c r="B2126" s="6"/>
      <c r="E2126" s="7"/>
    </row>
    <row r="2127" spans="2:5" x14ac:dyDescent="0.55000000000000004">
      <c r="B2127" s="6"/>
      <c r="E2127" s="7"/>
    </row>
    <row r="2128" spans="2:5" x14ac:dyDescent="0.55000000000000004">
      <c r="B2128" s="6"/>
      <c r="E2128" s="7"/>
    </row>
    <row r="2129" spans="2:5" x14ac:dyDescent="0.55000000000000004">
      <c r="B2129" s="6"/>
      <c r="E2129" s="7"/>
    </row>
    <row r="2130" spans="2:5" x14ac:dyDescent="0.55000000000000004">
      <c r="B2130" s="6"/>
      <c r="E2130" s="7"/>
    </row>
    <row r="2131" spans="2:5" x14ac:dyDescent="0.55000000000000004">
      <c r="B2131" s="6"/>
      <c r="E2131" s="7"/>
    </row>
    <row r="2132" spans="2:5" x14ac:dyDescent="0.55000000000000004">
      <c r="B2132" s="6"/>
      <c r="E2132" s="7"/>
    </row>
    <row r="2133" spans="2:5" x14ac:dyDescent="0.55000000000000004">
      <c r="B2133" s="6"/>
      <c r="E2133" s="7"/>
    </row>
    <row r="2134" spans="2:5" x14ac:dyDescent="0.55000000000000004">
      <c r="B2134" s="6"/>
      <c r="E2134" s="7"/>
    </row>
    <row r="2135" spans="2:5" x14ac:dyDescent="0.55000000000000004">
      <c r="B2135" s="6"/>
      <c r="E2135" s="7"/>
    </row>
    <row r="2136" spans="2:5" x14ac:dyDescent="0.55000000000000004">
      <c r="B2136" s="6"/>
      <c r="E2136" s="7"/>
    </row>
    <row r="2137" spans="2:5" x14ac:dyDescent="0.55000000000000004">
      <c r="B2137" s="6"/>
      <c r="E2137" s="7"/>
    </row>
    <row r="2138" spans="2:5" x14ac:dyDescent="0.55000000000000004">
      <c r="B2138" s="6"/>
      <c r="E2138" s="7"/>
    </row>
    <row r="2139" spans="2:5" x14ac:dyDescent="0.55000000000000004">
      <c r="B2139" s="6"/>
      <c r="E2139" s="7"/>
    </row>
    <row r="2140" spans="2:5" x14ac:dyDescent="0.55000000000000004">
      <c r="B2140" s="6"/>
      <c r="E2140" s="7"/>
    </row>
    <row r="2141" spans="2:5" x14ac:dyDescent="0.55000000000000004">
      <c r="B2141" s="6"/>
      <c r="E2141" s="7"/>
    </row>
    <row r="2142" spans="2:5" x14ac:dyDescent="0.55000000000000004">
      <c r="B2142" s="6"/>
      <c r="E2142" s="7"/>
    </row>
    <row r="2143" spans="2:5" x14ac:dyDescent="0.55000000000000004">
      <c r="B2143" s="6"/>
      <c r="E2143" s="7"/>
    </row>
    <row r="2144" spans="2:5" x14ac:dyDescent="0.55000000000000004">
      <c r="B2144" s="6"/>
      <c r="E2144" s="7"/>
    </row>
    <row r="2145" spans="2:5" x14ac:dyDescent="0.55000000000000004">
      <c r="B2145" s="6"/>
      <c r="E2145" s="7"/>
    </row>
    <row r="2146" spans="2:5" x14ac:dyDescent="0.55000000000000004">
      <c r="B2146" s="6"/>
      <c r="E2146" s="7"/>
    </row>
    <row r="2147" spans="2:5" x14ac:dyDescent="0.55000000000000004">
      <c r="B2147" s="6"/>
      <c r="E2147" s="7"/>
    </row>
    <row r="2148" spans="2:5" x14ac:dyDescent="0.55000000000000004">
      <c r="B2148" s="6"/>
      <c r="E2148" s="7"/>
    </row>
    <row r="2149" spans="2:5" x14ac:dyDescent="0.55000000000000004">
      <c r="B2149" s="6"/>
      <c r="E2149" s="7"/>
    </row>
    <row r="2150" spans="2:5" x14ac:dyDescent="0.55000000000000004">
      <c r="B2150" s="6"/>
      <c r="E2150" s="7"/>
    </row>
    <row r="2151" spans="2:5" x14ac:dyDescent="0.55000000000000004">
      <c r="B2151" s="6"/>
      <c r="E2151" s="7"/>
    </row>
    <row r="2152" spans="2:5" x14ac:dyDescent="0.55000000000000004">
      <c r="B2152" s="6"/>
      <c r="E2152" s="7"/>
    </row>
    <row r="2153" spans="2:5" x14ac:dyDescent="0.55000000000000004">
      <c r="B2153" s="6"/>
      <c r="E2153" s="7"/>
    </row>
    <row r="2154" spans="2:5" x14ac:dyDescent="0.55000000000000004">
      <c r="B2154" s="6"/>
      <c r="E2154" s="7"/>
    </row>
    <row r="2155" spans="2:5" x14ac:dyDescent="0.55000000000000004">
      <c r="B2155" s="6"/>
      <c r="E2155" s="7"/>
    </row>
    <row r="2156" spans="2:5" x14ac:dyDescent="0.55000000000000004">
      <c r="B2156" s="6"/>
      <c r="E2156" s="7"/>
    </row>
    <row r="2157" spans="2:5" x14ac:dyDescent="0.55000000000000004">
      <c r="B2157" s="6"/>
      <c r="E2157" s="7"/>
    </row>
    <row r="2158" spans="2:5" x14ac:dyDescent="0.55000000000000004">
      <c r="B2158" s="6"/>
      <c r="E2158" s="7"/>
    </row>
    <row r="2159" spans="2:5" x14ac:dyDescent="0.55000000000000004">
      <c r="B2159" s="6"/>
      <c r="E2159" s="7"/>
    </row>
    <row r="2160" spans="2:5" x14ac:dyDescent="0.55000000000000004">
      <c r="B2160" s="6"/>
      <c r="E2160" s="7"/>
    </row>
    <row r="2161" spans="2:5" x14ac:dyDescent="0.55000000000000004">
      <c r="B2161" s="6"/>
      <c r="E2161" s="7"/>
    </row>
    <row r="2162" spans="2:5" x14ac:dyDescent="0.55000000000000004">
      <c r="B2162" s="6"/>
      <c r="E2162" s="7"/>
    </row>
    <row r="2163" spans="2:5" x14ac:dyDescent="0.55000000000000004">
      <c r="B2163" s="6"/>
      <c r="E2163" s="7"/>
    </row>
    <row r="2164" spans="2:5" x14ac:dyDescent="0.55000000000000004">
      <c r="B2164" s="6"/>
      <c r="E2164" s="7"/>
    </row>
    <row r="2165" spans="2:5" x14ac:dyDescent="0.55000000000000004">
      <c r="B2165" s="6"/>
      <c r="E2165" s="7"/>
    </row>
    <row r="2166" spans="2:5" x14ac:dyDescent="0.55000000000000004">
      <c r="B2166" s="6"/>
      <c r="E2166" s="7"/>
    </row>
    <row r="2167" spans="2:5" x14ac:dyDescent="0.55000000000000004">
      <c r="B2167" s="6"/>
      <c r="E2167" s="7"/>
    </row>
    <row r="2168" spans="2:5" x14ac:dyDescent="0.55000000000000004">
      <c r="B2168" s="6"/>
      <c r="E2168" s="7"/>
    </row>
    <row r="2169" spans="2:5" x14ac:dyDescent="0.55000000000000004">
      <c r="B2169" s="6"/>
      <c r="E2169" s="7"/>
    </row>
    <row r="2170" spans="2:5" x14ac:dyDescent="0.55000000000000004">
      <c r="B2170" s="6"/>
      <c r="E2170" s="7"/>
    </row>
    <row r="2171" spans="2:5" x14ac:dyDescent="0.55000000000000004">
      <c r="B2171" s="6"/>
      <c r="E2171" s="7"/>
    </row>
    <row r="2172" spans="2:5" x14ac:dyDescent="0.55000000000000004">
      <c r="B2172" s="6"/>
      <c r="E2172" s="7"/>
    </row>
    <row r="2173" spans="2:5" x14ac:dyDescent="0.55000000000000004">
      <c r="B2173" s="6"/>
      <c r="E2173" s="7"/>
    </row>
    <row r="2174" spans="2:5" x14ac:dyDescent="0.55000000000000004">
      <c r="B2174" s="6"/>
      <c r="E2174" s="7"/>
    </row>
    <row r="2175" spans="2:5" x14ac:dyDescent="0.55000000000000004">
      <c r="B2175" s="6"/>
      <c r="E2175" s="7"/>
    </row>
    <row r="2176" spans="2:5" x14ac:dyDescent="0.55000000000000004">
      <c r="B2176" s="6"/>
      <c r="E2176" s="7"/>
    </row>
    <row r="2177" spans="2:5" x14ac:dyDescent="0.55000000000000004">
      <c r="B2177" s="6"/>
      <c r="E2177" s="7"/>
    </row>
    <row r="2178" spans="2:5" x14ac:dyDescent="0.55000000000000004">
      <c r="B2178" s="6"/>
      <c r="E2178" s="7"/>
    </row>
    <row r="2179" spans="2:5" x14ac:dyDescent="0.55000000000000004">
      <c r="B2179" s="6"/>
      <c r="E2179" s="7"/>
    </row>
    <row r="2180" spans="2:5" x14ac:dyDescent="0.55000000000000004">
      <c r="B2180" s="6"/>
      <c r="E2180" s="7"/>
    </row>
    <row r="2181" spans="2:5" x14ac:dyDescent="0.55000000000000004">
      <c r="B2181" s="6"/>
      <c r="E2181" s="7"/>
    </row>
    <row r="2182" spans="2:5" x14ac:dyDescent="0.55000000000000004">
      <c r="B2182" s="6"/>
      <c r="E2182" s="7"/>
    </row>
    <row r="2183" spans="2:5" x14ac:dyDescent="0.55000000000000004">
      <c r="B2183" s="6"/>
      <c r="E2183" s="7"/>
    </row>
    <row r="2184" spans="2:5" x14ac:dyDescent="0.55000000000000004">
      <c r="B2184" s="6"/>
      <c r="E2184" s="7"/>
    </row>
    <row r="2185" spans="2:5" x14ac:dyDescent="0.55000000000000004">
      <c r="B2185" s="6"/>
      <c r="E2185" s="7"/>
    </row>
    <row r="2186" spans="2:5" x14ac:dyDescent="0.55000000000000004">
      <c r="B2186" s="6"/>
      <c r="E2186" s="7"/>
    </row>
    <row r="2187" spans="2:5" x14ac:dyDescent="0.55000000000000004">
      <c r="B2187" s="6"/>
      <c r="E2187" s="7"/>
    </row>
    <row r="2188" spans="2:5" x14ac:dyDescent="0.55000000000000004">
      <c r="B2188" s="6"/>
      <c r="E2188" s="7"/>
    </row>
    <row r="2189" spans="2:5" x14ac:dyDescent="0.55000000000000004">
      <c r="B2189" s="6"/>
      <c r="E2189" s="7"/>
    </row>
    <row r="2190" spans="2:5" x14ac:dyDescent="0.55000000000000004">
      <c r="B2190" s="6"/>
      <c r="E2190" s="7"/>
    </row>
    <row r="2191" spans="2:5" x14ac:dyDescent="0.55000000000000004">
      <c r="B2191" s="6"/>
      <c r="E2191" s="7"/>
    </row>
    <row r="2192" spans="2:5" x14ac:dyDescent="0.55000000000000004">
      <c r="B2192" s="6"/>
      <c r="E2192" s="7"/>
    </row>
    <row r="2193" spans="2:5" x14ac:dyDescent="0.55000000000000004">
      <c r="B2193" s="6"/>
      <c r="E2193" s="7"/>
    </row>
    <row r="2194" spans="2:5" x14ac:dyDescent="0.55000000000000004">
      <c r="B2194" s="6"/>
      <c r="E2194" s="7"/>
    </row>
    <row r="2195" spans="2:5" x14ac:dyDescent="0.55000000000000004">
      <c r="B2195" s="6"/>
      <c r="E2195" s="7"/>
    </row>
    <row r="2196" spans="2:5" x14ac:dyDescent="0.55000000000000004">
      <c r="B2196" s="6"/>
      <c r="E2196" s="7"/>
    </row>
    <row r="2197" spans="2:5" x14ac:dyDescent="0.55000000000000004">
      <c r="B2197" s="6"/>
      <c r="E2197" s="7"/>
    </row>
    <row r="2198" spans="2:5" x14ac:dyDescent="0.55000000000000004">
      <c r="B2198" s="6"/>
      <c r="E2198" s="7"/>
    </row>
    <row r="2199" spans="2:5" x14ac:dyDescent="0.55000000000000004">
      <c r="B2199" s="6"/>
      <c r="E2199" s="7"/>
    </row>
    <row r="2200" spans="2:5" x14ac:dyDescent="0.55000000000000004">
      <c r="B2200" s="6"/>
      <c r="E2200" s="7"/>
    </row>
    <row r="2201" spans="2:5" x14ac:dyDescent="0.55000000000000004">
      <c r="B2201" s="6"/>
      <c r="E2201" s="7"/>
    </row>
    <row r="2202" spans="2:5" x14ac:dyDescent="0.55000000000000004">
      <c r="B2202" s="6"/>
      <c r="E2202" s="7"/>
    </row>
    <row r="2203" spans="2:5" x14ac:dyDescent="0.55000000000000004">
      <c r="B2203" s="6"/>
      <c r="E2203" s="7"/>
    </row>
    <row r="2204" spans="2:5" x14ac:dyDescent="0.55000000000000004">
      <c r="B2204" s="6"/>
      <c r="E2204" s="7"/>
    </row>
    <row r="2205" spans="2:5" x14ac:dyDescent="0.55000000000000004">
      <c r="B2205" s="6"/>
      <c r="E2205" s="7"/>
    </row>
    <row r="2206" spans="2:5" x14ac:dyDescent="0.55000000000000004">
      <c r="B2206" s="6"/>
      <c r="E2206" s="7"/>
    </row>
    <row r="2207" spans="2:5" x14ac:dyDescent="0.55000000000000004">
      <c r="B2207" s="6"/>
      <c r="E2207" s="7"/>
    </row>
    <row r="2208" spans="2:5" x14ac:dyDescent="0.55000000000000004">
      <c r="B2208" s="6"/>
      <c r="E2208" s="7"/>
    </row>
    <row r="2209" spans="2:5" x14ac:dyDescent="0.55000000000000004">
      <c r="B2209" s="6"/>
      <c r="E2209" s="7"/>
    </row>
    <row r="2210" spans="2:5" x14ac:dyDescent="0.55000000000000004">
      <c r="B2210" s="6"/>
      <c r="E2210" s="7"/>
    </row>
    <row r="2211" spans="2:5" x14ac:dyDescent="0.55000000000000004">
      <c r="B2211" s="6"/>
      <c r="E2211" s="7"/>
    </row>
    <row r="2212" spans="2:5" x14ac:dyDescent="0.55000000000000004">
      <c r="B2212" s="6"/>
      <c r="E2212" s="7"/>
    </row>
    <row r="2213" spans="2:5" x14ac:dyDescent="0.55000000000000004">
      <c r="B2213" s="6"/>
      <c r="E2213" s="7"/>
    </row>
    <row r="2214" spans="2:5" x14ac:dyDescent="0.55000000000000004">
      <c r="B2214" s="6"/>
      <c r="E2214" s="7"/>
    </row>
    <row r="2215" spans="2:5" x14ac:dyDescent="0.55000000000000004">
      <c r="B2215" s="6"/>
      <c r="E2215" s="7"/>
    </row>
    <row r="2216" spans="2:5" x14ac:dyDescent="0.55000000000000004">
      <c r="B2216" s="6"/>
      <c r="E2216" s="7"/>
    </row>
    <row r="2217" spans="2:5" x14ac:dyDescent="0.55000000000000004">
      <c r="B2217" s="6"/>
      <c r="E2217" s="7"/>
    </row>
    <row r="2218" spans="2:5" x14ac:dyDescent="0.55000000000000004">
      <c r="B2218" s="6"/>
      <c r="E2218" s="7"/>
    </row>
    <row r="2219" spans="2:5" x14ac:dyDescent="0.55000000000000004">
      <c r="B2219" s="6"/>
      <c r="E2219" s="7"/>
    </row>
    <row r="2220" spans="2:5" x14ac:dyDescent="0.55000000000000004">
      <c r="B2220" s="6"/>
      <c r="E2220" s="7"/>
    </row>
    <row r="2221" spans="2:5" x14ac:dyDescent="0.55000000000000004">
      <c r="B2221" s="6"/>
      <c r="E2221" s="7"/>
    </row>
    <row r="2222" spans="2:5" x14ac:dyDescent="0.55000000000000004">
      <c r="B2222" s="6"/>
      <c r="E2222" s="7"/>
    </row>
    <row r="2223" spans="2:5" x14ac:dyDescent="0.55000000000000004">
      <c r="B2223" s="6"/>
      <c r="E2223" s="7"/>
    </row>
    <row r="2224" spans="2:5" x14ac:dyDescent="0.55000000000000004">
      <c r="B2224" s="6"/>
      <c r="E2224" s="7"/>
    </row>
    <row r="2225" spans="2:5" x14ac:dyDescent="0.55000000000000004">
      <c r="B2225" s="6"/>
      <c r="E2225" s="7"/>
    </row>
    <row r="2226" spans="2:5" x14ac:dyDescent="0.55000000000000004">
      <c r="B2226" s="6"/>
      <c r="E2226" s="7"/>
    </row>
    <row r="2227" spans="2:5" x14ac:dyDescent="0.55000000000000004">
      <c r="B2227" s="6"/>
      <c r="E2227" s="7"/>
    </row>
    <row r="2228" spans="2:5" x14ac:dyDescent="0.55000000000000004">
      <c r="B2228" s="6"/>
      <c r="E2228" s="7"/>
    </row>
    <row r="2229" spans="2:5" x14ac:dyDescent="0.55000000000000004">
      <c r="B2229" s="6"/>
      <c r="E2229" s="7"/>
    </row>
    <row r="2230" spans="2:5" x14ac:dyDescent="0.55000000000000004">
      <c r="B2230" s="6"/>
      <c r="E2230" s="7"/>
    </row>
    <row r="2231" spans="2:5" x14ac:dyDescent="0.55000000000000004">
      <c r="B2231" s="6"/>
      <c r="E2231" s="7"/>
    </row>
    <row r="2232" spans="2:5" x14ac:dyDescent="0.55000000000000004">
      <c r="B2232" s="6"/>
      <c r="E2232" s="7"/>
    </row>
    <row r="2233" spans="2:5" x14ac:dyDescent="0.55000000000000004">
      <c r="B2233" s="6"/>
      <c r="E2233" s="7"/>
    </row>
    <row r="2234" spans="2:5" x14ac:dyDescent="0.55000000000000004">
      <c r="B2234" s="6"/>
      <c r="E2234" s="7"/>
    </row>
    <row r="2235" spans="2:5" x14ac:dyDescent="0.55000000000000004">
      <c r="B2235" s="6"/>
      <c r="E2235" s="7"/>
    </row>
    <row r="2236" spans="2:5" x14ac:dyDescent="0.55000000000000004">
      <c r="B2236" s="6"/>
      <c r="E2236" s="7"/>
    </row>
    <row r="2237" spans="2:5" x14ac:dyDescent="0.55000000000000004">
      <c r="B2237" s="6"/>
      <c r="E2237" s="7"/>
    </row>
    <row r="2238" spans="2:5" x14ac:dyDescent="0.55000000000000004">
      <c r="B2238" s="6"/>
      <c r="E2238" s="7"/>
    </row>
    <row r="2239" spans="2:5" x14ac:dyDescent="0.55000000000000004">
      <c r="B2239" s="6"/>
      <c r="E2239" s="7"/>
    </row>
    <row r="2240" spans="2:5" x14ac:dyDescent="0.55000000000000004">
      <c r="B2240" s="6"/>
      <c r="E2240" s="7"/>
    </row>
    <row r="2241" spans="2:5" x14ac:dyDescent="0.55000000000000004">
      <c r="B2241" s="6"/>
      <c r="E2241" s="7"/>
    </row>
    <row r="2242" spans="2:5" x14ac:dyDescent="0.55000000000000004">
      <c r="B2242" s="6"/>
      <c r="E2242" s="7"/>
    </row>
    <row r="2243" spans="2:5" x14ac:dyDescent="0.55000000000000004">
      <c r="B2243" s="6"/>
      <c r="E2243" s="7"/>
    </row>
    <row r="2244" spans="2:5" x14ac:dyDescent="0.55000000000000004">
      <c r="B2244" s="6"/>
      <c r="E2244" s="7"/>
    </row>
    <row r="2245" spans="2:5" x14ac:dyDescent="0.55000000000000004">
      <c r="B2245" s="6"/>
      <c r="E2245" s="7"/>
    </row>
    <row r="2246" spans="2:5" x14ac:dyDescent="0.55000000000000004">
      <c r="B2246" s="6"/>
      <c r="E2246" s="7"/>
    </row>
    <row r="2247" spans="2:5" x14ac:dyDescent="0.55000000000000004">
      <c r="B2247" s="6"/>
      <c r="E2247" s="7"/>
    </row>
    <row r="2248" spans="2:5" x14ac:dyDescent="0.55000000000000004">
      <c r="B2248" s="6"/>
      <c r="E2248" s="7"/>
    </row>
    <row r="2249" spans="2:5" x14ac:dyDescent="0.55000000000000004">
      <c r="B2249" s="6"/>
      <c r="E2249" s="7"/>
    </row>
    <row r="2250" spans="2:5" x14ac:dyDescent="0.55000000000000004">
      <c r="B2250" s="6"/>
      <c r="E2250" s="7"/>
    </row>
    <row r="2251" spans="2:5" x14ac:dyDescent="0.55000000000000004">
      <c r="B2251" s="6"/>
      <c r="E2251" s="7"/>
    </row>
    <row r="2252" spans="2:5" x14ac:dyDescent="0.55000000000000004">
      <c r="B2252" s="6"/>
      <c r="E2252" s="7"/>
    </row>
    <row r="2253" spans="2:5" x14ac:dyDescent="0.55000000000000004">
      <c r="B2253" s="6"/>
      <c r="E2253" s="7"/>
    </row>
    <row r="2254" spans="2:5" x14ac:dyDescent="0.55000000000000004">
      <c r="B2254" s="6"/>
      <c r="E2254" s="7"/>
    </row>
    <row r="2255" spans="2:5" x14ac:dyDescent="0.55000000000000004">
      <c r="B2255" s="6"/>
      <c r="E2255" s="7"/>
    </row>
    <row r="2256" spans="2:5" x14ac:dyDescent="0.55000000000000004">
      <c r="B2256" s="6"/>
      <c r="E2256" s="7"/>
    </row>
    <row r="2257" spans="2:5" x14ac:dyDescent="0.55000000000000004">
      <c r="B2257" s="6"/>
      <c r="E2257" s="7"/>
    </row>
    <row r="2258" spans="2:5" x14ac:dyDescent="0.55000000000000004">
      <c r="B2258" s="6"/>
      <c r="E2258" s="7"/>
    </row>
    <row r="2259" spans="2:5" x14ac:dyDescent="0.55000000000000004">
      <c r="B2259" s="6"/>
      <c r="E2259" s="7"/>
    </row>
    <row r="2260" spans="2:5" x14ac:dyDescent="0.55000000000000004">
      <c r="B2260" s="6"/>
      <c r="E2260" s="7"/>
    </row>
    <row r="2261" spans="2:5" x14ac:dyDescent="0.55000000000000004">
      <c r="B2261" s="6"/>
      <c r="E2261" s="7"/>
    </row>
    <row r="2262" spans="2:5" x14ac:dyDescent="0.55000000000000004">
      <c r="B2262" s="6"/>
      <c r="E2262" s="7"/>
    </row>
    <row r="2263" spans="2:5" x14ac:dyDescent="0.55000000000000004">
      <c r="B2263" s="6"/>
      <c r="E2263" s="7"/>
    </row>
    <row r="2264" spans="2:5" x14ac:dyDescent="0.55000000000000004">
      <c r="B2264" s="6"/>
      <c r="E2264" s="7"/>
    </row>
    <row r="2265" spans="2:5" x14ac:dyDescent="0.55000000000000004">
      <c r="B2265" s="6"/>
      <c r="E2265" s="7"/>
    </row>
    <row r="2266" spans="2:5" x14ac:dyDescent="0.55000000000000004">
      <c r="B2266" s="6"/>
      <c r="E2266" s="7"/>
    </row>
    <row r="2267" spans="2:5" x14ac:dyDescent="0.55000000000000004">
      <c r="B2267" s="6"/>
      <c r="E2267" s="7"/>
    </row>
    <row r="2268" spans="2:5" x14ac:dyDescent="0.55000000000000004">
      <c r="B2268" s="6"/>
      <c r="E2268" s="7"/>
    </row>
    <row r="2269" spans="2:5" x14ac:dyDescent="0.55000000000000004">
      <c r="B2269" s="6"/>
      <c r="E2269" s="7"/>
    </row>
    <row r="2270" spans="2:5" x14ac:dyDescent="0.55000000000000004">
      <c r="B2270" s="6"/>
      <c r="E2270" s="7"/>
    </row>
    <row r="2271" spans="2:5" x14ac:dyDescent="0.55000000000000004">
      <c r="B2271" s="6"/>
      <c r="E2271" s="7"/>
    </row>
    <row r="2272" spans="2:5" x14ac:dyDescent="0.55000000000000004">
      <c r="B2272" s="6"/>
      <c r="E2272" s="7"/>
    </row>
    <row r="2273" spans="2:5" x14ac:dyDescent="0.55000000000000004">
      <c r="B2273" s="6"/>
      <c r="E2273" s="7"/>
    </row>
    <row r="2274" spans="2:5" x14ac:dyDescent="0.55000000000000004">
      <c r="B2274" s="6"/>
      <c r="E2274" s="7"/>
    </row>
    <row r="2275" spans="2:5" x14ac:dyDescent="0.55000000000000004">
      <c r="B2275" s="6"/>
      <c r="E2275" s="7"/>
    </row>
    <row r="2276" spans="2:5" x14ac:dyDescent="0.55000000000000004">
      <c r="B2276" s="6"/>
      <c r="E2276" s="7"/>
    </row>
    <row r="2277" spans="2:5" x14ac:dyDescent="0.55000000000000004">
      <c r="B2277" s="6"/>
      <c r="E2277" s="7"/>
    </row>
    <row r="2278" spans="2:5" x14ac:dyDescent="0.55000000000000004">
      <c r="B2278" s="6"/>
      <c r="E2278" s="7"/>
    </row>
    <row r="2279" spans="2:5" x14ac:dyDescent="0.55000000000000004">
      <c r="B2279" s="6"/>
      <c r="E2279" s="7"/>
    </row>
    <row r="2280" spans="2:5" x14ac:dyDescent="0.55000000000000004">
      <c r="B2280" s="6"/>
      <c r="E2280" s="7"/>
    </row>
    <row r="2281" spans="2:5" x14ac:dyDescent="0.55000000000000004">
      <c r="B2281" s="6"/>
      <c r="E2281" s="7"/>
    </row>
    <row r="2282" spans="2:5" x14ac:dyDescent="0.55000000000000004">
      <c r="B2282" s="6"/>
      <c r="E2282" s="7"/>
    </row>
    <row r="2283" spans="2:5" x14ac:dyDescent="0.55000000000000004">
      <c r="B2283" s="6"/>
      <c r="E2283" s="7"/>
    </row>
    <row r="2284" spans="2:5" x14ac:dyDescent="0.55000000000000004">
      <c r="B2284" s="6"/>
      <c r="E2284" s="7"/>
    </row>
    <row r="2285" spans="2:5" x14ac:dyDescent="0.55000000000000004">
      <c r="B2285" s="6"/>
      <c r="E2285" s="7"/>
    </row>
    <row r="2286" spans="2:5" x14ac:dyDescent="0.55000000000000004">
      <c r="B2286" s="6"/>
      <c r="E2286" s="7"/>
    </row>
    <row r="2287" spans="2:5" x14ac:dyDescent="0.55000000000000004">
      <c r="B2287" s="6"/>
      <c r="E2287" s="7"/>
    </row>
    <row r="2288" spans="2:5" x14ac:dyDescent="0.55000000000000004">
      <c r="B2288" s="6"/>
      <c r="E2288" s="7"/>
    </row>
    <row r="2289" spans="2:5" x14ac:dyDescent="0.55000000000000004">
      <c r="B2289" s="6"/>
      <c r="E2289" s="7"/>
    </row>
    <row r="2290" spans="2:5" x14ac:dyDescent="0.55000000000000004">
      <c r="B2290" s="6"/>
      <c r="E2290" s="7"/>
    </row>
    <row r="2291" spans="2:5" x14ac:dyDescent="0.55000000000000004">
      <c r="B2291" s="6"/>
      <c r="E2291" s="7"/>
    </row>
    <row r="2292" spans="2:5" x14ac:dyDescent="0.55000000000000004">
      <c r="B2292" s="6"/>
      <c r="E2292" s="7"/>
    </row>
    <row r="2293" spans="2:5" x14ac:dyDescent="0.55000000000000004">
      <c r="B2293" s="6"/>
      <c r="E2293" s="7"/>
    </row>
    <row r="2294" spans="2:5" x14ac:dyDescent="0.55000000000000004">
      <c r="B2294" s="6"/>
      <c r="E2294" s="7"/>
    </row>
    <row r="2295" spans="2:5" x14ac:dyDescent="0.55000000000000004">
      <c r="B2295" s="6"/>
      <c r="E2295" s="7"/>
    </row>
    <row r="2296" spans="2:5" x14ac:dyDescent="0.55000000000000004">
      <c r="B2296" s="6"/>
      <c r="E2296" s="7"/>
    </row>
    <row r="2297" spans="2:5" x14ac:dyDescent="0.55000000000000004">
      <c r="B2297" s="6"/>
      <c r="E2297" s="7"/>
    </row>
    <row r="2298" spans="2:5" x14ac:dyDescent="0.55000000000000004">
      <c r="B2298" s="6"/>
      <c r="E2298" s="7"/>
    </row>
    <row r="2299" spans="2:5" x14ac:dyDescent="0.55000000000000004">
      <c r="B2299" s="6"/>
      <c r="E2299" s="7"/>
    </row>
    <row r="2300" spans="2:5" x14ac:dyDescent="0.55000000000000004">
      <c r="B2300" s="6"/>
      <c r="E2300" s="7"/>
    </row>
    <row r="2301" spans="2:5" x14ac:dyDescent="0.55000000000000004">
      <c r="B2301" s="6"/>
      <c r="E2301" s="7"/>
    </row>
    <row r="2302" spans="2:5" x14ac:dyDescent="0.55000000000000004">
      <c r="B2302" s="6"/>
      <c r="E2302" s="7"/>
    </row>
    <row r="2303" spans="2:5" x14ac:dyDescent="0.55000000000000004">
      <c r="B2303" s="6"/>
      <c r="E2303" s="7"/>
    </row>
    <row r="2304" spans="2:5" x14ac:dyDescent="0.55000000000000004">
      <c r="B2304" s="6"/>
      <c r="E2304" s="7"/>
    </row>
    <row r="2305" spans="2:5" x14ac:dyDescent="0.55000000000000004">
      <c r="B2305" s="6"/>
      <c r="E2305" s="7"/>
    </row>
    <row r="2306" spans="2:5" x14ac:dyDescent="0.55000000000000004">
      <c r="B2306" s="6"/>
      <c r="E2306" s="7"/>
    </row>
    <row r="2307" spans="2:5" x14ac:dyDescent="0.55000000000000004">
      <c r="B2307" s="6"/>
      <c r="E2307" s="7"/>
    </row>
    <row r="2308" spans="2:5" x14ac:dyDescent="0.55000000000000004">
      <c r="B2308" s="6"/>
      <c r="E2308" s="7"/>
    </row>
    <row r="2309" spans="2:5" x14ac:dyDescent="0.55000000000000004">
      <c r="B2309" s="6"/>
      <c r="E2309" s="7"/>
    </row>
    <row r="2310" spans="2:5" x14ac:dyDescent="0.55000000000000004">
      <c r="B2310" s="6"/>
      <c r="E2310" s="7"/>
    </row>
    <row r="2311" spans="2:5" x14ac:dyDescent="0.55000000000000004">
      <c r="B2311" s="6"/>
      <c r="E2311" s="7"/>
    </row>
    <row r="2312" spans="2:5" x14ac:dyDescent="0.55000000000000004">
      <c r="B2312" s="6"/>
      <c r="E2312" s="7"/>
    </row>
    <row r="2313" spans="2:5" x14ac:dyDescent="0.55000000000000004">
      <c r="B2313" s="6"/>
      <c r="E2313" s="7"/>
    </row>
    <row r="2314" spans="2:5" x14ac:dyDescent="0.55000000000000004">
      <c r="B2314" s="6"/>
      <c r="E2314" s="7"/>
    </row>
    <row r="2315" spans="2:5" x14ac:dyDescent="0.55000000000000004">
      <c r="B2315" s="6"/>
      <c r="E2315" s="7"/>
    </row>
    <row r="2316" spans="2:5" x14ac:dyDescent="0.55000000000000004">
      <c r="B2316" s="6"/>
      <c r="E2316" s="7"/>
    </row>
    <row r="2317" spans="2:5" x14ac:dyDescent="0.55000000000000004">
      <c r="B2317" s="6"/>
      <c r="E2317" s="7"/>
    </row>
    <row r="2318" spans="2:5" x14ac:dyDescent="0.55000000000000004">
      <c r="B2318" s="6"/>
      <c r="E2318" s="7"/>
    </row>
    <row r="2319" spans="2:5" x14ac:dyDescent="0.55000000000000004">
      <c r="B2319" s="6"/>
      <c r="E2319" s="7"/>
    </row>
    <row r="2320" spans="2:5" x14ac:dyDescent="0.55000000000000004">
      <c r="B2320" s="6"/>
      <c r="E2320" s="7"/>
    </row>
    <row r="2321" spans="2:5" x14ac:dyDescent="0.55000000000000004">
      <c r="B2321" s="6"/>
      <c r="E2321" s="7"/>
    </row>
    <row r="2322" spans="2:5" x14ac:dyDescent="0.55000000000000004">
      <c r="B2322" s="6"/>
      <c r="E2322" s="7"/>
    </row>
    <row r="2323" spans="2:5" x14ac:dyDescent="0.55000000000000004">
      <c r="B2323" s="6"/>
      <c r="E2323" s="7"/>
    </row>
    <row r="2324" spans="2:5" x14ac:dyDescent="0.55000000000000004">
      <c r="B2324" s="6"/>
      <c r="E2324" s="7"/>
    </row>
    <row r="2325" spans="2:5" x14ac:dyDescent="0.55000000000000004">
      <c r="B2325" s="6"/>
      <c r="E2325" s="7"/>
    </row>
    <row r="2326" spans="2:5" x14ac:dyDescent="0.55000000000000004">
      <c r="B2326" s="6"/>
      <c r="E2326" s="7"/>
    </row>
    <row r="2327" spans="2:5" x14ac:dyDescent="0.55000000000000004">
      <c r="B2327" s="6"/>
      <c r="E2327" s="7"/>
    </row>
    <row r="2328" spans="2:5" x14ac:dyDescent="0.55000000000000004">
      <c r="B2328" s="6"/>
      <c r="E2328" s="7"/>
    </row>
    <row r="2329" spans="2:5" x14ac:dyDescent="0.55000000000000004">
      <c r="B2329" s="6"/>
      <c r="E2329" s="7"/>
    </row>
    <row r="2330" spans="2:5" x14ac:dyDescent="0.55000000000000004">
      <c r="B2330" s="6"/>
      <c r="E2330" s="7"/>
    </row>
    <row r="2331" spans="2:5" x14ac:dyDescent="0.55000000000000004">
      <c r="B2331" s="6"/>
      <c r="E2331" s="7"/>
    </row>
    <row r="2332" spans="2:5" x14ac:dyDescent="0.55000000000000004">
      <c r="B2332" s="6"/>
      <c r="E2332" s="7"/>
    </row>
    <row r="2333" spans="2:5" x14ac:dyDescent="0.55000000000000004">
      <c r="B2333" s="6"/>
      <c r="E2333" s="7"/>
    </row>
    <row r="2334" spans="2:5" x14ac:dyDescent="0.55000000000000004">
      <c r="B2334" s="6"/>
      <c r="E2334" s="7"/>
    </row>
    <row r="2335" spans="2:5" x14ac:dyDescent="0.55000000000000004">
      <c r="B2335" s="6"/>
      <c r="E2335" s="7"/>
    </row>
    <row r="2336" spans="2:5" x14ac:dyDescent="0.55000000000000004">
      <c r="B2336" s="6"/>
      <c r="E2336" s="7"/>
    </row>
    <row r="2337" spans="2:5" x14ac:dyDescent="0.55000000000000004">
      <c r="B2337" s="6"/>
      <c r="E2337" s="7"/>
    </row>
    <row r="2338" spans="2:5" x14ac:dyDescent="0.55000000000000004">
      <c r="B2338" s="6"/>
      <c r="E2338" s="7"/>
    </row>
    <row r="2339" spans="2:5" x14ac:dyDescent="0.55000000000000004">
      <c r="B2339" s="6"/>
      <c r="E2339" s="7"/>
    </row>
    <row r="2340" spans="2:5" x14ac:dyDescent="0.55000000000000004">
      <c r="B2340" s="6"/>
      <c r="E2340" s="7"/>
    </row>
    <row r="2341" spans="2:5" x14ac:dyDescent="0.55000000000000004">
      <c r="B2341" s="6"/>
      <c r="E2341" s="7"/>
    </row>
    <row r="2342" spans="2:5" x14ac:dyDescent="0.55000000000000004">
      <c r="B2342" s="6"/>
      <c r="E2342" s="7"/>
    </row>
    <row r="2343" spans="2:5" x14ac:dyDescent="0.55000000000000004">
      <c r="B2343" s="6"/>
      <c r="E2343" s="7"/>
    </row>
    <row r="2344" spans="2:5" x14ac:dyDescent="0.55000000000000004">
      <c r="B2344" s="6"/>
      <c r="E2344" s="7"/>
    </row>
    <row r="2345" spans="2:5" x14ac:dyDescent="0.55000000000000004">
      <c r="B2345" s="6"/>
      <c r="E2345" s="7"/>
    </row>
    <row r="2346" spans="2:5" x14ac:dyDescent="0.55000000000000004">
      <c r="B2346" s="6"/>
      <c r="E2346" s="7"/>
    </row>
    <row r="2347" spans="2:5" x14ac:dyDescent="0.55000000000000004">
      <c r="B2347" s="6"/>
      <c r="E2347" s="7"/>
    </row>
    <row r="2348" spans="2:5" x14ac:dyDescent="0.55000000000000004">
      <c r="B2348" s="6"/>
      <c r="E2348" s="7"/>
    </row>
    <row r="2349" spans="2:5" x14ac:dyDescent="0.55000000000000004">
      <c r="B2349" s="6"/>
      <c r="E2349" s="7"/>
    </row>
    <row r="2350" spans="2:5" x14ac:dyDescent="0.55000000000000004">
      <c r="B2350" s="6"/>
      <c r="E2350" s="7"/>
    </row>
    <row r="2351" spans="2:5" x14ac:dyDescent="0.55000000000000004">
      <c r="B2351" s="6"/>
      <c r="E2351" s="7"/>
    </row>
    <row r="2352" spans="2:5" x14ac:dyDescent="0.55000000000000004">
      <c r="B2352" s="6"/>
      <c r="E2352" s="7"/>
    </row>
    <row r="2353" spans="2:5" x14ac:dyDescent="0.55000000000000004">
      <c r="B2353" s="6"/>
      <c r="E2353" s="7"/>
    </row>
    <row r="2354" spans="2:5" x14ac:dyDescent="0.55000000000000004">
      <c r="B2354" s="6"/>
      <c r="E2354" s="7"/>
    </row>
    <row r="2355" spans="2:5" x14ac:dyDescent="0.55000000000000004">
      <c r="B2355" s="6"/>
      <c r="E2355" s="7"/>
    </row>
    <row r="2356" spans="2:5" x14ac:dyDescent="0.55000000000000004">
      <c r="B2356" s="6"/>
      <c r="E2356" s="7"/>
    </row>
    <row r="2357" spans="2:5" x14ac:dyDescent="0.55000000000000004">
      <c r="B2357" s="6"/>
      <c r="E2357" s="7"/>
    </row>
    <row r="2358" spans="2:5" x14ac:dyDescent="0.55000000000000004">
      <c r="B2358" s="6"/>
      <c r="E2358" s="7"/>
    </row>
    <row r="2359" spans="2:5" x14ac:dyDescent="0.55000000000000004">
      <c r="B2359" s="6"/>
      <c r="E2359" s="7"/>
    </row>
    <row r="2360" spans="2:5" x14ac:dyDescent="0.55000000000000004">
      <c r="B2360" s="6"/>
      <c r="E2360" s="7"/>
    </row>
    <row r="2361" spans="2:5" x14ac:dyDescent="0.55000000000000004">
      <c r="B2361" s="6"/>
      <c r="E2361" s="7"/>
    </row>
    <row r="2362" spans="2:5" x14ac:dyDescent="0.55000000000000004">
      <c r="B2362" s="6"/>
      <c r="E2362" s="7"/>
    </row>
    <row r="2363" spans="2:5" x14ac:dyDescent="0.55000000000000004">
      <c r="B2363" s="6"/>
      <c r="E2363" s="7"/>
    </row>
    <row r="2364" spans="2:5" x14ac:dyDescent="0.55000000000000004">
      <c r="B2364" s="6"/>
      <c r="E2364" s="7"/>
    </row>
    <row r="2365" spans="2:5" x14ac:dyDescent="0.55000000000000004">
      <c r="B2365" s="6"/>
      <c r="E2365" s="7"/>
    </row>
    <row r="2366" spans="2:5" x14ac:dyDescent="0.55000000000000004">
      <c r="B2366" s="6"/>
      <c r="E2366" s="7"/>
    </row>
    <row r="2367" spans="2:5" x14ac:dyDescent="0.55000000000000004">
      <c r="B2367" s="6"/>
      <c r="E2367" s="7"/>
    </row>
    <row r="2368" spans="2:5" x14ac:dyDescent="0.55000000000000004">
      <c r="B2368" s="6"/>
      <c r="E2368" s="7"/>
    </row>
    <row r="2369" spans="2:5" x14ac:dyDescent="0.55000000000000004">
      <c r="B2369" s="6"/>
      <c r="E2369" s="7"/>
    </row>
    <row r="2370" spans="2:5" x14ac:dyDescent="0.55000000000000004">
      <c r="B2370" s="6"/>
      <c r="E2370" s="7"/>
    </row>
    <row r="2371" spans="2:5" x14ac:dyDescent="0.55000000000000004">
      <c r="B2371" s="6"/>
      <c r="E2371" s="7"/>
    </row>
    <row r="2372" spans="2:5" x14ac:dyDescent="0.55000000000000004">
      <c r="B2372" s="6"/>
      <c r="E2372" s="7"/>
    </row>
    <row r="2373" spans="2:5" x14ac:dyDescent="0.55000000000000004">
      <c r="B2373" s="6"/>
      <c r="E2373" s="7"/>
    </row>
    <row r="2374" spans="2:5" x14ac:dyDescent="0.55000000000000004">
      <c r="B2374" s="6"/>
      <c r="E2374" s="7"/>
    </row>
    <row r="2375" spans="2:5" x14ac:dyDescent="0.55000000000000004">
      <c r="B2375" s="6"/>
      <c r="E2375" s="7"/>
    </row>
    <row r="2376" spans="2:5" x14ac:dyDescent="0.55000000000000004">
      <c r="B2376" s="6"/>
      <c r="E2376" s="7"/>
    </row>
    <row r="2377" spans="2:5" x14ac:dyDescent="0.55000000000000004">
      <c r="B2377" s="6"/>
      <c r="E2377" s="7"/>
    </row>
    <row r="2378" spans="2:5" x14ac:dyDescent="0.55000000000000004">
      <c r="B2378" s="6"/>
      <c r="E2378" s="7"/>
    </row>
    <row r="2379" spans="2:5" x14ac:dyDescent="0.55000000000000004">
      <c r="B2379" s="6"/>
      <c r="E2379" s="7"/>
    </row>
    <row r="2380" spans="2:5" x14ac:dyDescent="0.55000000000000004">
      <c r="B2380" s="6"/>
      <c r="E2380" s="7"/>
    </row>
    <row r="2381" spans="2:5" x14ac:dyDescent="0.55000000000000004">
      <c r="B2381" s="6"/>
      <c r="E2381" s="7"/>
    </row>
    <row r="2382" spans="2:5" x14ac:dyDescent="0.55000000000000004">
      <c r="B2382" s="6"/>
      <c r="E2382" s="7"/>
    </row>
    <row r="2383" spans="2:5" x14ac:dyDescent="0.55000000000000004">
      <c r="B2383" s="6"/>
      <c r="E2383" s="7"/>
    </row>
    <row r="2384" spans="2:5" x14ac:dyDescent="0.55000000000000004">
      <c r="B2384" s="6"/>
      <c r="E2384" s="7"/>
    </row>
    <row r="2385" spans="2:5" x14ac:dyDescent="0.55000000000000004">
      <c r="B2385" s="6"/>
      <c r="E2385" s="7"/>
    </row>
    <row r="2386" spans="2:5" x14ac:dyDescent="0.55000000000000004">
      <c r="B2386" s="6"/>
      <c r="E2386" s="7"/>
    </row>
    <row r="2387" spans="2:5" x14ac:dyDescent="0.55000000000000004">
      <c r="B2387" s="6"/>
      <c r="E2387" s="7"/>
    </row>
    <row r="2388" spans="2:5" x14ac:dyDescent="0.55000000000000004">
      <c r="B2388" s="6"/>
      <c r="E2388" s="7"/>
    </row>
    <row r="2389" spans="2:5" x14ac:dyDescent="0.55000000000000004">
      <c r="B2389" s="6"/>
      <c r="E2389" s="7"/>
    </row>
    <row r="2390" spans="2:5" x14ac:dyDescent="0.55000000000000004">
      <c r="B2390" s="6"/>
      <c r="E2390" s="7"/>
    </row>
    <row r="2391" spans="2:5" x14ac:dyDescent="0.55000000000000004">
      <c r="B2391" s="6"/>
      <c r="E2391" s="7"/>
    </row>
    <row r="2392" spans="2:5" x14ac:dyDescent="0.55000000000000004">
      <c r="B2392" s="6"/>
      <c r="E2392" s="7"/>
    </row>
    <row r="2393" spans="2:5" x14ac:dyDescent="0.55000000000000004">
      <c r="B2393" s="6"/>
      <c r="E2393" s="7"/>
    </row>
    <row r="2394" spans="2:5" x14ac:dyDescent="0.55000000000000004">
      <c r="B2394" s="6"/>
      <c r="E2394" s="7"/>
    </row>
    <row r="2395" spans="2:5" x14ac:dyDescent="0.55000000000000004">
      <c r="B2395" s="6"/>
      <c r="E2395" s="7"/>
    </row>
    <row r="2396" spans="2:5" x14ac:dyDescent="0.55000000000000004">
      <c r="B2396" s="6"/>
      <c r="E2396" s="7"/>
    </row>
    <row r="2397" spans="2:5" x14ac:dyDescent="0.55000000000000004">
      <c r="B2397" s="6"/>
      <c r="E2397" s="7"/>
    </row>
    <row r="2398" spans="2:5" x14ac:dyDescent="0.55000000000000004">
      <c r="B2398" s="6"/>
      <c r="E2398" s="7"/>
    </row>
    <row r="2399" spans="2:5" x14ac:dyDescent="0.55000000000000004">
      <c r="B2399" s="6"/>
      <c r="E2399" s="7"/>
    </row>
    <row r="2400" spans="2:5" x14ac:dyDescent="0.55000000000000004">
      <c r="B2400" s="6"/>
      <c r="E2400" s="7"/>
    </row>
    <row r="2401" spans="2:5" x14ac:dyDescent="0.55000000000000004">
      <c r="B2401" s="6"/>
      <c r="E2401" s="7"/>
    </row>
    <row r="2402" spans="2:5" x14ac:dyDescent="0.55000000000000004">
      <c r="B2402" s="6"/>
      <c r="E2402" s="7"/>
    </row>
    <row r="2403" spans="2:5" x14ac:dyDescent="0.55000000000000004">
      <c r="B2403" s="6"/>
      <c r="E2403" s="7"/>
    </row>
    <row r="2404" spans="2:5" x14ac:dyDescent="0.55000000000000004">
      <c r="B2404" s="6"/>
      <c r="E2404" s="7"/>
    </row>
    <row r="2405" spans="2:5" x14ac:dyDescent="0.55000000000000004">
      <c r="B2405" s="6"/>
      <c r="E2405" s="7"/>
    </row>
    <row r="2406" spans="2:5" x14ac:dyDescent="0.55000000000000004">
      <c r="B2406" s="6"/>
      <c r="E2406" s="7"/>
    </row>
    <row r="2407" spans="2:5" x14ac:dyDescent="0.55000000000000004">
      <c r="B2407" s="6"/>
      <c r="E2407" s="7"/>
    </row>
    <row r="2408" spans="2:5" x14ac:dyDescent="0.55000000000000004">
      <c r="B2408" s="6"/>
      <c r="E2408" s="7"/>
    </row>
    <row r="2409" spans="2:5" x14ac:dyDescent="0.55000000000000004">
      <c r="B2409" s="6"/>
      <c r="E2409" s="7"/>
    </row>
    <row r="2410" spans="2:5" x14ac:dyDescent="0.55000000000000004">
      <c r="B2410" s="6"/>
      <c r="E2410" s="7"/>
    </row>
    <row r="2411" spans="2:5" x14ac:dyDescent="0.55000000000000004">
      <c r="B2411" s="6"/>
      <c r="E2411" s="7"/>
    </row>
    <row r="2412" spans="2:5" x14ac:dyDescent="0.55000000000000004">
      <c r="B2412" s="6"/>
      <c r="E2412" s="7"/>
    </row>
    <row r="2413" spans="2:5" x14ac:dyDescent="0.55000000000000004">
      <c r="B2413" s="6"/>
      <c r="E2413" s="7"/>
    </row>
    <row r="2414" spans="2:5" x14ac:dyDescent="0.55000000000000004">
      <c r="B2414" s="6"/>
      <c r="E2414" s="7"/>
    </row>
    <row r="2415" spans="2:5" x14ac:dyDescent="0.55000000000000004">
      <c r="B2415" s="6"/>
      <c r="E2415" s="7"/>
    </row>
    <row r="2416" spans="2:5" x14ac:dyDescent="0.55000000000000004">
      <c r="B2416" s="6"/>
      <c r="E2416" s="7"/>
    </row>
    <row r="2417" spans="2:5" x14ac:dyDescent="0.55000000000000004">
      <c r="B2417" s="6"/>
      <c r="E2417" s="7"/>
    </row>
    <row r="2418" spans="2:5" x14ac:dyDescent="0.55000000000000004">
      <c r="B2418" s="6"/>
      <c r="E2418" s="7"/>
    </row>
    <row r="2419" spans="2:5" x14ac:dyDescent="0.55000000000000004">
      <c r="B2419" s="6"/>
      <c r="E2419" s="7"/>
    </row>
    <row r="2420" spans="2:5" x14ac:dyDescent="0.55000000000000004">
      <c r="B2420" s="6"/>
      <c r="E2420" s="7"/>
    </row>
    <row r="2421" spans="2:5" x14ac:dyDescent="0.55000000000000004">
      <c r="B2421" s="6"/>
      <c r="E2421" s="7"/>
    </row>
    <row r="2422" spans="2:5" x14ac:dyDescent="0.55000000000000004">
      <c r="B2422" s="6"/>
      <c r="E2422" s="7"/>
    </row>
    <row r="2423" spans="2:5" x14ac:dyDescent="0.55000000000000004">
      <c r="B2423" s="6"/>
      <c r="E2423" s="7"/>
    </row>
    <row r="2424" spans="2:5" x14ac:dyDescent="0.55000000000000004">
      <c r="B2424" s="6"/>
      <c r="E2424" s="7"/>
    </row>
    <row r="2425" spans="2:5" x14ac:dyDescent="0.55000000000000004">
      <c r="B2425" s="6"/>
      <c r="E2425" s="7"/>
    </row>
    <row r="2426" spans="2:5" x14ac:dyDescent="0.55000000000000004">
      <c r="B2426" s="6"/>
      <c r="E2426" s="7"/>
    </row>
    <row r="2427" spans="2:5" x14ac:dyDescent="0.55000000000000004">
      <c r="B2427" s="6"/>
      <c r="E2427" s="7"/>
    </row>
    <row r="2428" spans="2:5" x14ac:dyDescent="0.55000000000000004">
      <c r="B2428" s="6"/>
      <c r="E2428" s="7"/>
    </row>
    <row r="2429" spans="2:5" x14ac:dyDescent="0.55000000000000004">
      <c r="B2429" s="6"/>
      <c r="E2429" s="7"/>
    </row>
    <row r="2430" spans="2:5" x14ac:dyDescent="0.55000000000000004">
      <c r="B2430" s="6"/>
      <c r="E2430" s="7"/>
    </row>
    <row r="2431" spans="2:5" x14ac:dyDescent="0.55000000000000004">
      <c r="B2431" s="6"/>
      <c r="E2431" s="7"/>
    </row>
    <row r="2432" spans="2:5" x14ac:dyDescent="0.55000000000000004">
      <c r="B2432" s="6"/>
      <c r="E2432" s="7"/>
    </row>
    <row r="2433" spans="2:5" x14ac:dyDescent="0.55000000000000004">
      <c r="B2433" s="6"/>
      <c r="E2433" s="7"/>
    </row>
    <row r="2434" spans="2:5" x14ac:dyDescent="0.55000000000000004">
      <c r="B2434" s="6"/>
      <c r="E2434" s="7"/>
    </row>
    <row r="2435" spans="2:5" x14ac:dyDescent="0.55000000000000004">
      <c r="B2435" s="6"/>
      <c r="E2435" s="7"/>
    </row>
    <row r="2436" spans="2:5" x14ac:dyDescent="0.55000000000000004">
      <c r="B2436" s="6"/>
      <c r="E2436" s="7"/>
    </row>
    <row r="2437" spans="2:5" x14ac:dyDescent="0.55000000000000004">
      <c r="B2437" s="6"/>
      <c r="E2437" s="7"/>
    </row>
    <row r="2438" spans="2:5" x14ac:dyDescent="0.55000000000000004">
      <c r="B2438" s="6"/>
      <c r="E2438" s="7"/>
    </row>
    <row r="2439" spans="2:5" x14ac:dyDescent="0.55000000000000004">
      <c r="B2439" s="6"/>
      <c r="E2439" s="7"/>
    </row>
    <row r="2440" spans="2:5" x14ac:dyDescent="0.55000000000000004">
      <c r="B2440" s="6"/>
      <c r="E2440" s="7"/>
    </row>
    <row r="2441" spans="2:5" x14ac:dyDescent="0.55000000000000004">
      <c r="B2441" s="6"/>
      <c r="E2441" s="7"/>
    </row>
    <row r="2442" spans="2:5" x14ac:dyDescent="0.55000000000000004">
      <c r="B2442" s="6"/>
      <c r="E2442" s="7"/>
    </row>
    <row r="2443" spans="2:5" x14ac:dyDescent="0.55000000000000004">
      <c r="B2443" s="6"/>
      <c r="E2443" s="7"/>
    </row>
    <row r="2444" spans="2:5" x14ac:dyDescent="0.55000000000000004">
      <c r="B2444" s="6"/>
      <c r="E2444" s="7"/>
    </row>
    <row r="2445" spans="2:5" x14ac:dyDescent="0.55000000000000004">
      <c r="B2445" s="6"/>
      <c r="E2445" s="7"/>
    </row>
    <row r="2446" spans="2:5" x14ac:dyDescent="0.55000000000000004">
      <c r="B2446" s="6"/>
      <c r="E2446" s="7"/>
    </row>
    <row r="2447" spans="2:5" x14ac:dyDescent="0.55000000000000004">
      <c r="B2447" s="6"/>
      <c r="E2447" s="7"/>
    </row>
    <row r="2448" spans="2:5" x14ac:dyDescent="0.55000000000000004">
      <c r="B2448" s="6"/>
      <c r="E2448" s="7"/>
    </row>
    <row r="2449" spans="2:5" x14ac:dyDescent="0.55000000000000004">
      <c r="B2449" s="6"/>
      <c r="E2449" s="7"/>
    </row>
    <row r="2450" spans="2:5" x14ac:dyDescent="0.55000000000000004">
      <c r="B2450" s="6"/>
      <c r="E2450" s="7"/>
    </row>
    <row r="2451" spans="2:5" x14ac:dyDescent="0.55000000000000004">
      <c r="B2451" s="6"/>
      <c r="E2451" s="7"/>
    </row>
    <row r="2452" spans="2:5" x14ac:dyDescent="0.55000000000000004">
      <c r="B2452" s="6"/>
      <c r="E2452" s="7"/>
    </row>
    <row r="2453" spans="2:5" x14ac:dyDescent="0.55000000000000004">
      <c r="B2453" s="6"/>
      <c r="E2453" s="7"/>
    </row>
    <row r="2454" spans="2:5" x14ac:dyDescent="0.55000000000000004">
      <c r="B2454" s="6"/>
      <c r="E2454" s="7"/>
    </row>
    <row r="2455" spans="2:5" x14ac:dyDescent="0.55000000000000004">
      <c r="B2455" s="6"/>
      <c r="E2455" s="7"/>
    </row>
    <row r="2456" spans="2:5" x14ac:dyDescent="0.55000000000000004">
      <c r="B2456" s="6"/>
      <c r="E2456" s="7"/>
    </row>
    <row r="2457" spans="2:5" x14ac:dyDescent="0.55000000000000004">
      <c r="B2457" s="6"/>
      <c r="E2457" s="7"/>
    </row>
    <row r="2458" spans="2:5" x14ac:dyDescent="0.55000000000000004">
      <c r="B2458" s="6"/>
      <c r="E2458" s="7"/>
    </row>
    <row r="2459" spans="2:5" x14ac:dyDescent="0.55000000000000004">
      <c r="B2459" s="6"/>
      <c r="E2459" s="7"/>
    </row>
    <row r="2460" spans="2:5" x14ac:dyDescent="0.55000000000000004">
      <c r="B2460" s="6"/>
      <c r="E2460" s="7"/>
    </row>
    <row r="2461" spans="2:5" x14ac:dyDescent="0.55000000000000004">
      <c r="B2461" s="6"/>
      <c r="E2461" s="7"/>
    </row>
    <row r="2462" spans="2:5" x14ac:dyDescent="0.55000000000000004">
      <c r="B2462" s="6"/>
      <c r="E2462" s="7"/>
    </row>
    <row r="2463" spans="2:5" x14ac:dyDescent="0.55000000000000004">
      <c r="B2463" s="6"/>
      <c r="E2463" s="7"/>
    </row>
    <row r="2464" spans="2:5" x14ac:dyDescent="0.55000000000000004">
      <c r="B2464" s="6"/>
      <c r="E2464" s="7"/>
    </row>
    <row r="2465" spans="2:5" x14ac:dyDescent="0.55000000000000004">
      <c r="B2465" s="6"/>
      <c r="E2465" s="7"/>
    </row>
    <row r="2466" spans="2:5" x14ac:dyDescent="0.55000000000000004">
      <c r="B2466" s="6"/>
      <c r="E2466" s="7"/>
    </row>
    <row r="2467" spans="2:5" x14ac:dyDescent="0.55000000000000004">
      <c r="B2467" s="6"/>
      <c r="E2467" s="7"/>
    </row>
    <row r="2468" spans="2:5" x14ac:dyDescent="0.55000000000000004">
      <c r="B2468" s="6"/>
      <c r="E2468" s="7"/>
    </row>
    <row r="2469" spans="2:5" x14ac:dyDescent="0.55000000000000004">
      <c r="B2469" s="6"/>
      <c r="E2469" s="7"/>
    </row>
    <row r="2470" spans="2:5" x14ac:dyDescent="0.55000000000000004">
      <c r="B2470" s="6"/>
      <c r="E2470" s="7"/>
    </row>
    <row r="2471" spans="2:5" x14ac:dyDescent="0.55000000000000004">
      <c r="B2471" s="6"/>
      <c r="E2471" s="7"/>
    </row>
    <row r="2472" spans="2:5" x14ac:dyDescent="0.55000000000000004">
      <c r="B2472" s="6"/>
      <c r="E2472" s="7"/>
    </row>
    <row r="2473" spans="2:5" x14ac:dyDescent="0.55000000000000004">
      <c r="B2473" s="6"/>
      <c r="E2473" s="7"/>
    </row>
    <row r="2474" spans="2:5" x14ac:dyDescent="0.55000000000000004">
      <c r="B2474" s="6"/>
      <c r="E2474" s="7"/>
    </row>
    <row r="2475" spans="2:5" x14ac:dyDescent="0.55000000000000004">
      <c r="B2475" s="6"/>
      <c r="E2475" s="7"/>
    </row>
    <row r="2476" spans="2:5" x14ac:dyDescent="0.55000000000000004">
      <c r="B2476" s="6"/>
      <c r="E2476" s="7"/>
    </row>
    <row r="2477" spans="2:5" x14ac:dyDescent="0.55000000000000004">
      <c r="B2477" s="6"/>
      <c r="E2477" s="7"/>
    </row>
    <row r="2478" spans="2:5" x14ac:dyDescent="0.55000000000000004">
      <c r="B2478" s="6"/>
      <c r="E2478" s="7"/>
    </row>
    <row r="2479" spans="2:5" x14ac:dyDescent="0.55000000000000004">
      <c r="B2479" s="6"/>
      <c r="E2479" s="7"/>
    </row>
    <row r="2480" spans="2:5" x14ac:dyDescent="0.55000000000000004">
      <c r="B2480" s="6"/>
      <c r="E2480" s="7"/>
    </row>
    <row r="2481" spans="2:5" x14ac:dyDescent="0.55000000000000004">
      <c r="B2481" s="6"/>
      <c r="E2481" s="7"/>
    </row>
    <row r="2482" spans="2:5" x14ac:dyDescent="0.55000000000000004">
      <c r="B2482" s="6"/>
      <c r="E2482" s="7"/>
    </row>
    <row r="2483" spans="2:5" x14ac:dyDescent="0.55000000000000004">
      <c r="B2483" s="6"/>
      <c r="E2483" s="7"/>
    </row>
    <row r="2484" spans="2:5" x14ac:dyDescent="0.55000000000000004">
      <c r="B2484" s="6"/>
      <c r="E2484" s="7"/>
    </row>
    <row r="2485" spans="2:5" x14ac:dyDescent="0.55000000000000004">
      <c r="B2485" s="6"/>
      <c r="E2485" s="7"/>
    </row>
    <row r="2486" spans="2:5" x14ac:dyDescent="0.55000000000000004">
      <c r="B2486" s="6"/>
      <c r="E2486" s="7"/>
    </row>
    <row r="2487" spans="2:5" x14ac:dyDescent="0.55000000000000004">
      <c r="B2487" s="6"/>
      <c r="E2487" s="7"/>
    </row>
    <row r="2488" spans="2:5" x14ac:dyDescent="0.55000000000000004">
      <c r="B2488" s="6"/>
      <c r="E2488" s="7"/>
    </row>
    <row r="2489" spans="2:5" x14ac:dyDescent="0.55000000000000004">
      <c r="B2489" s="6"/>
      <c r="E2489" s="7"/>
    </row>
    <row r="2490" spans="2:5" x14ac:dyDescent="0.55000000000000004">
      <c r="B2490" s="6"/>
      <c r="E2490" s="7"/>
    </row>
    <row r="2491" spans="2:5" x14ac:dyDescent="0.55000000000000004">
      <c r="B2491" s="6"/>
      <c r="E2491" s="7"/>
    </row>
    <row r="2492" spans="2:5" x14ac:dyDescent="0.55000000000000004">
      <c r="B2492" s="6"/>
      <c r="E2492" s="7"/>
    </row>
    <row r="2493" spans="2:5" x14ac:dyDescent="0.55000000000000004">
      <c r="B2493" s="6"/>
      <c r="E2493" s="7"/>
    </row>
    <row r="2494" spans="2:5" x14ac:dyDescent="0.55000000000000004">
      <c r="B2494" s="6"/>
      <c r="E2494" s="7"/>
    </row>
    <row r="2495" spans="2:5" x14ac:dyDescent="0.55000000000000004">
      <c r="B2495" s="6"/>
      <c r="E2495" s="7"/>
    </row>
    <row r="2496" spans="2:5" x14ac:dyDescent="0.55000000000000004">
      <c r="B2496" s="6"/>
      <c r="E2496" s="7"/>
    </row>
    <row r="2497" spans="2:5" x14ac:dyDescent="0.55000000000000004">
      <c r="B2497" s="6"/>
      <c r="E2497" s="7"/>
    </row>
    <row r="2498" spans="2:5" x14ac:dyDescent="0.55000000000000004">
      <c r="B2498" s="6"/>
      <c r="E2498" s="7"/>
    </row>
    <row r="2499" spans="2:5" x14ac:dyDescent="0.55000000000000004">
      <c r="B2499" s="6"/>
      <c r="E2499" s="7"/>
    </row>
    <row r="2500" spans="2:5" x14ac:dyDescent="0.55000000000000004">
      <c r="B2500" s="6"/>
      <c r="E2500" s="7"/>
    </row>
    <row r="2501" spans="2:5" x14ac:dyDescent="0.55000000000000004">
      <c r="B2501" s="6"/>
      <c r="E2501" s="7"/>
    </row>
    <row r="2502" spans="2:5" x14ac:dyDescent="0.55000000000000004">
      <c r="B2502" s="6"/>
      <c r="E2502" s="7"/>
    </row>
    <row r="2503" spans="2:5" x14ac:dyDescent="0.55000000000000004">
      <c r="B2503" s="6"/>
      <c r="E2503" s="7"/>
    </row>
    <row r="2504" spans="2:5" x14ac:dyDescent="0.55000000000000004">
      <c r="B2504" s="6"/>
      <c r="E2504" s="7"/>
    </row>
    <row r="2505" spans="2:5" x14ac:dyDescent="0.55000000000000004">
      <c r="B2505" s="6"/>
      <c r="E2505" s="7"/>
    </row>
    <row r="2506" spans="2:5" x14ac:dyDescent="0.55000000000000004">
      <c r="B2506" s="6"/>
      <c r="E2506" s="7"/>
    </row>
    <row r="2507" spans="2:5" x14ac:dyDescent="0.55000000000000004">
      <c r="B2507" s="6"/>
      <c r="E2507" s="7"/>
    </row>
    <row r="2508" spans="2:5" x14ac:dyDescent="0.55000000000000004">
      <c r="B2508" s="6"/>
      <c r="E2508" s="7"/>
    </row>
    <row r="2509" spans="2:5" x14ac:dyDescent="0.55000000000000004">
      <c r="B2509" s="6"/>
      <c r="E2509" s="7"/>
    </row>
    <row r="2510" spans="2:5" x14ac:dyDescent="0.55000000000000004">
      <c r="B2510" s="6"/>
      <c r="E2510" s="7"/>
    </row>
    <row r="2511" spans="2:5" x14ac:dyDescent="0.55000000000000004">
      <c r="B2511" s="6"/>
      <c r="E2511" s="7"/>
    </row>
    <row r="2512" spans="2:5" x14ac:dyDescent="0.55000000000000004">
      <c r="B2512" s="6"/>
      <c r="E2512" s="7"/>
    </row>
    <row r="2513" spans="2:5" x14ac:dyDescent="0.55000000000000004">
      <c r="B2513" s="6"/>
      <c r="E2513" s="7"/>
    </row>
    <row r="2514" spans="2:5" x14ac:dyDescent="0.55000000000000004">
      <c r="B2514" s="6"/>
      <c r="E2514" s="7"/>
    </row>
    <row r="2515" spans="2:5" x14ac:dyDescent="0.55000000000000004">
      <c r="B2515" s="6"/>
      <c r="E2515" s="7"/>
    </row>
    <row r="2516" spans="2:5" x14ac:dyDescent="0.55000000000000004">
      <c r="B2516" s="6"/>
      <c r="E2516" s="7"/>
    </row>
    <row r="2517" spans="2:5" x14ac:dyDescent="0.55000000000000004">
      <c r="B2517" s="6"/>
      <c r="E2517" s="7"/>
    </row>
    <row r="2518" spans="2:5" x14ac:dyDescent="0.55000000000000004">
      <c r="B2518" s="6"/>
      <c r="E2518" s="7"/>
    </row>
    <row r="2519" spans="2:5" x14ac:dyDescent="0.55000000000000004">
      <c r="B2519" s="6"/>
      <c r="E2519" s="7"/>
    </row>
    <row r="2520" spans="2:5" x14ac:dyDescent="0.55000000000000004">
      <c r="B2520" s="6"/>
      <c r="E2520" s="7"/>
    </row>
    <row r="2521" spans="2:5" x14ac:dyDescent="0.55000000000000004">
      <c r="B2521" s="6"/>
      <c r="E2521" s="7"/>
    </row>
    <row r="2522" spans="2:5" x14ac:dyDescent="0.55000000000000004">
      <c r="B2522" s="6"/>
      <c r="E2522" s="7"/>
    </row>
    <row r="2523" spans="2:5" x14ac:dyDescent="0.55000000000000004">
      <c r="B2523" s="6"/>
      <c r="E2523" s="7"/>
    </row>
    <row r="2524" spans="2:5" x14ac:dyDescent="0.55000000000000004">
      <c r="B2524" s="6"/>
      <c r="E2524" s="7"/>
    </row>
    <row r="2525" spans="2:5" x14ac:dyDescent="0.55000000000000004">
      <c r="B2525" s="6"/>
      <c r="E2525" s="7"/>
    </row>
    <row r="2526" spans="2:5" x14ac:dyDescent="0.55000000000000004">
      <c r="B2526" s="6"/>
      <c r="E2526" s="7"/>
    </row>
    <row r="2527" spans="2:5" x14ac:dyDescent="0.55000000000000004">
      <c r="B2527" s="6"/>
      <c r="E2527" s="7"/>
    </row>
    <row r="2528" spans="2:5" x14ac:dyDescent="0.55000000000000004">
      <c r="B2528" s="6"/>
      <c r="E2528" s="7"/>
    </row>
    <row r="2529" spans="2:5" x14ac:dyDescent="0.55000000000000004">
      <c r="B2529" s="6"/>
      <c r="E2529" s="7"/>
    </row>
    <row r="2530" spans="2:5" x14ac:dyDescent="0.55000000000000004">
      <c r="B2530" s="6"/>
      <c r="E2530" s="7"/>
    </row>
    <row r="2531" spans="2:5" x14ac:dyDescent="0.55000000000000004">
      <c r="B2531" s="6"/>
      <c r="E2531" s="7"/>
    </row>
    <row r="2532" spans="2:5" x14ac:dyDescent="0.55000000000000004">
      <c r="B2532" s="6"/>
      <c r="E2532" s="7"/>
    </row>
    <row r="2533" spans="2:5" x14ac:dyDescent="0.55000000000000004">
      <c r="B2533" s="6"/>
      <c r="E2533" s="7"/>
    </row>
    <row r="2534" spans="2:5" x14ac:dyDescent="0.55000000000000004">
      <c r="B2534" s="6"/>
      <c r="E2534" s="7"/>
    </row>
    <row r="2535" spans="2:5" x14ac:dyDescent="0.55000000000000004">
      <c r="B2535" s="6"/>
      <c r="E2535" s="7"/>
    </row>
    <row r="2536" spans="2:5" x14ac:dyDescent="0.55000000000000004">
      <c r="B2536" s="6"/>
      <c r="E2536" s="7"/>
    </row>
    <row r="2537" spans="2:5" x14ac:dyDescent="0.55000000000000004">
      <c r="B2537" s="6"/>
      <c r="E2537" s="7"/>
    </row>
    <row r="2538" spans="2:5" x14ac:dyDescent="0.55000000000000004">
      <c r="B2538" s="6"/>
      <c r="E2538" s="7"/>
    </row>
    <row r="2539" spans="2:5" x14ac:dyDescent="0.55000000000000004">
      <c r="B2539" s="6"/>
      <c r="E2539" s="7"/>
    </row>
    <row r="2540" spans="2:5" x14ac:dyDescent="0.55000000000000004">
      <c r="B2540" s="6"/>
      <c r="E2540" s="7"/>
    </row>
    <row r="2541" spans="2:5" x14ac:dyDescent="0.55000000000000004">
      <c r="B2541" s="6"/>
      <c r="E2541" s="7"/>
    </row>
    <row r="2542" spans="2:5" x14ac:dyDescent="0.55000000000000004">
      <c r="B2542" s="6"/>
      <c r="E2542" s="7"/>
    </row>
    <row r="2543" spans="2:5" x14ac:dyDescent="0.55000000000000004">
      <c r="B2543" s="6"/>
      <c r="E2543" s="7"/>
    </row>
    <row r="2544" spans="2:5" x14ac:dyDescent="0.55000000000000004">
      <c r="B2544" s="6"/>
      <c r="E2544" s="7"/>
    </row>
    <row r="2545" spans="2:5" x14ac:dyDescent="0.55000000000000004">
      <c r="B2545" s="6"/>
      <c r="E2545" s="7"/>
    </row>
    <row r="2546" spans="2:5" x14ac:dyDescent="0.55000000000000004">
      <c r="B2546" s="6"/>
      <c r="E2546" s="7"/>
    </row>
    <row r="2547" spans="2:5" x14ac:dyDescent="0.55000000000000004">
      <c r="B2547" s="6"/>
      <c r="E2547" s="7"/>
    </row>
    <row r="2548" spans="2:5" x14ac:dyDescent="0.55000000000000004">
      <c r="B2548" s="6"/>
      <c r="E2548" s="7"/>
    </row>
    <row r="2549" spans="2:5" x14ac:dyDescent="0.55000000000000004">
      <c r="B2549" s="6"/>
      <c r="E2549" s="7"/>
    </row>
    <row r="2550" spans="2:5" x14ac:dyDescent="0.55000000000000004">
      <c r="B2550" s="6"/>
      <c r="E2550" s="7"/>
    </row>
    <row r="2551" spans="2:5" x14ac:dyDescent="0.55000000000000004">
      <c r="B2551" s="6"/>
      <c r="E2551" s="7"/>
    </row>
    <row r="2552" spans="2:5" x14ac:dyDescent="0.55000000000000004">
      <c r="B2552" s="6"/>
      <c r="E2552" s="7"/>
    </row>
    <row r="2553" spans="2:5" x14ac:dyDescent="0.55000000000000004">
      <c r="B2553" s="6"/>
      <c r="E2553" s="7"/>
    </row>
    <row r="2554" spans="2:5" x14ac:dyDescent="0.55000000000000004">
      <c r="B2554" s="6"/>
      <c r="E2554" s="7"/>
    </row>
    <row r="2555" spans="2:5" x14ac:dyDescent="0.55000000000000004">
      <c r="B2555" s="6"/>
      <c r="E2555" s="7"/>
    </row>
    <row r="2556" spans="2:5" x14ac:dyDescent="0.55000000000000004">
      <c r="B2556" s="6"/>
      <c r="E2556" s="7"/>
    </row>
    <row r="2557" spans="2:5" x14ac:dyDescent="0.55000000000000004">
      <c r="B2557" s="6"/>
      <c r="E2557" s="7"/>
    </row>
    <row r="2558" spans="2:5" x14ac:dyDescent="0.55000000000000004">
      <c r="B2558" s="6"/>
      <c r="E2558" s="7"/>
    </row>
    <row r="2559" spans="2:5" x14ac:dyDescent="0.55000000000000004">
      <c r="B2559" s="6"/>
      <c r="E2559" s="7"/>
    </row>
    <row r="2560" spans="2:5" x14ac:dyDescent="0.55000000000000004">
      <c r="B2560" s="6"/>
      <c r="E2560" s="7"/>
    </row>
    <row r="2561" spans="2:5" x14ac:dyDescent="0.55000000000000004">
      <c r="B2561" s="6"/>
      <c r="E2561" s="7"/>
    </row>
    <row r="2562" spans="2:5" x14ac:dyDescent="0.55000000000000004">
      <c r="B2562" s="6"/>
      <c r="E2562" s="7"/>
    </row>
    <row r="2563" spans="2:5" x14ac:dyDescent="0.55000000000000004">
      <c r="B2563" s="6"/>
      <c r="E2563" s="7"/>
    </row>
    <row r="2564" spans="2:5" x14ac:dyDescent="0.55000000000000004">
      <c r="B2564" s="6"/>
      <c r="E2564" s="7"/>
    </row>
    <row r="2565" spans="2:5" x14ac:dyDescent="0.55000000000000004">
      <c r="B2565" s="6"/>
      <c r="E2565" s="7"/>
    </row>
    <row r="2566" spans="2:5" x14ac:dyDescent="0.55000000000000004">
      <c r="B2566" s="6"/>
      <c r="E2566" s="7"/>
    </row>
    <row r="2567" spans="2:5" x14ac:dyDescent="0.55000000000000004">
      <c r="B2567" s="6"/>
      <c r="E2567" s="7"/>
    </row>
    <row r="2568" spans="2:5" x14ac:dyDescent="0.55000000000000004">
      <c r="B2568" s="6"/>
      <c r="E2568" s="7"/>
    </row>
    <row r="2569" spans="2:5" x14ac:dyDescent="0.55000000000000004">
      <c r="B2569" s="6"/>
      <c r="E2569" s="7"/>
    </row>
    <row r="2570" spans="2:5" x14ac:dyDescent="0.55000000000000004">
      <c r="B2570" s="6"/>
      <c r="E2570" s="7"/>
    </row>
    <row r="2571" spans="2:5" x14ac:dyDescent="0.55000000000000004">
      <c r="B2571" s="6"/>
      <c r="E2571" s="7"/>
    </row>
    <row r="2572" spans="2:5" x14ac:dyDescent="0.55000000000000004">
      <c r="B2572" s="6"/>
      <c r="E2572" s="7"/>
    </row>
    <row r="2573" spans="2:5" x14ac:dyDescent="0.55000000000000004">
      <c r="B2573" s="6"/>
      <c r="E2573" s="7"/>
    </row>
    <row r="2574" spans="2:5" x14ac:dyDescent="0.55000000000000004">
      <c r="B2574" s="6"/>
      <c r="E2574" s="7"/>
    </row>
    <row r="2575" spans="2:5" x14ac:dyDescent="0.55000000000000004">
      <c r="B2575" s="6"/>
      <c r="E2575" s="7"/>
    </row>
    <row r="2576" spans="2:5" x14ac:dyDescent="0.55000000000000004">
      <c r="B2576" s="6"/>
      <c r="E2576" s="7"/>
    </row>
    <row r="2577" spans="2:5" x14ac:dyDescent="0.55000000000000004">
      <c r="B2577" s="6"/>
      <c r="E2577" s="7"/>
    </row>
    <row r="2578" spans="2:5" x14ac:dyDescent="0.55000000000000004">
      <c r="B2578" s="6"/>
      <c r="E2578" s="7"/>
    </row>
    <row r="2579" spans="2:5" x14ac:dyDescent="0.55000000000000004">
      <c r="B2579" s="6"/>
      <c r="E2579" s="7"/>
    </row>
    <row r="2580" spans="2:5" x14ac:dyDescent="0.55000000000000004">
      <c r="B2580" s="6"/>
      <c r="E2580" s="7"/>
    </row>
    <row r="2581" spans="2:5" x14ac:dyDescent="0.55000000000000004">
      <c r="B2581" s="6"/>
      <c r="E2581" s="7"/>
    </row>
    <row r="2582" spans="2:5" x14ac:dyDescent="0.55000000000000004">
      <c r="B2582" s="6"/>
      <c r="E2582" s="7"/>
    </row>
    <row r="2583" spans="2:5" x14ac:dyDescent="0.55000000000000004">
      <c r="B2583" s="6"/>
      <c r="E2583" s="7"/>
    </row>
    <row r="2584" spans="2:5" x14ac:dyDescent="0.55000000000000004">
      <c r="B2584" s="6"/>
      <c r="E2584" s="7"/>
    </row>
    <row r="2585" spans="2:5" x14ac:dyDescent="0.55000000000000004">
      <c r="B2585" s="6"/>
      <c r="E2585" s="7"/>
    </row>
    <row r="2586" spans="2:5" x14ac:dyDescent="0.55000000000000004">
      <c r="B2586" s="6"/>
      <c r="E2586" s="7"/>
    </row>
    <row r="2587" spans="2:5" x14ac:dyDescent="0.55000000000000004">
      <c r="B2587" s="6"/>
      <c r="E2587" s="7"/>
    </row>
    <row r="2588" spans="2:5" x14ac:dyDescent="0.55000000000000004">
      <c r="B2588" s="6"/>
      <c r="E2588" s="7"/>
    </row>
    <row r="2589" spans="2:5" x14ac:dyDescent="0.55000000000000004">
      <c r="B2589" s="6"/>
      <c r="E2589" s="7"/>
    </row>
    <row r="2590" spans="2:5" x14ac:dyDescent="0.55000000000000004">
      <c r="B2590" s="6"/>
      <c r="E2590" s="7"/>
    </row>
    <row r="2591" spans="2:5" x14ac:dyDescent="0.55000000000000004">
      <c r="B2591" s="6"/>
      <c r="E2591" s="7"/>
    </row>
    <row r="2592" spans="2:5" x14ac:dyDescent="0.55000000000000004">
      <c r="B2592" s="6"/>
      <c r="E2592" s="7"/>
    </row>
    <row r="2593" spans="2:5" x14ac:dyDescent="0.55000000000000004">
      <c r="B2593" s="6"/>
      <c r="E2593" s="7"/>
    </row>
    <row r="2594" spans="2:5" x14ac:dyDescent="0.55000000000000004">
      <c r="B2594" s="6"/>
      <c r="E2594" s="7"/>
    </row>
    <row r="2595" spans="2:5" x14ac:dyDescent="0.55000000000000004">
      <c r="B2595" s="6"/>
      <c r="E2595" s="7"/>
    </row>
    <row r="2596" spans="2:5" x14ac:dyDescent="0.55000000000000004">
      <c r="B2596" s="6"/>
      <c r="E2596" s="7"/>
    </row>
    <row r="2597" spans="2:5" x14ac:dyDescent="0.55000000000000004">
      <c r="B2597" s="6"/>
      <c r="E2597" s="7"/>
    </row>
    <row r="2598" spans="2:5" x14ac:dyDescent="0.55000000000000004">
      <c r="B2598" s="6"/>
      <c r="E2598" s="7"/>
    </row>
    <row r="2599" spans="2:5" x14ac:dyDescent="0.55000000000000004">
      <c r="B2599" s="6"/>
      <c r="E2599" s="7"/>
    </row>
    <row r="2600" spans="2:5" x14ac:dyDescent="0.55000000000000004">
      <c r="B2600" s="6"/>
      <c r="E2600" s="7"/>
    </row>
    <row r="2601" spans="2:5" x14ac:dyDescent="0.55000000000000004">
      <c r="B2601" s="6"/>
      <c r="E2601" s="7"/>
    </row>
    <row r="2602" spans="2:5" x14ac:dyDescent="0.55000000000000004">
      <c r="B2602" s="6"/>
      <c r="E2602" s="7"/>
    </row>
    <row r="2603" spans="2:5" x14ac:dyDescent="0.55000000000000004">
      <c r="B2603" s="6"/>
      <c r="E2603" s="7"/>
    </row>
    <row r="2604" spans="2:5" x14ac:dyDescent="0.55000000000000004">
      <c r="B2604" s="6"/>
      <c r="E2604" s="7"/>
    </row>
    <row r="2605" spans="2:5" x14ac:dyDescent="0.55000000000000004">
      <c r="B2605" s="6"/>
      <c r="E2605" s="7"/>
    </row>
    <row r="2606" spans="2:5" x14ac:dyDescent="0.55000000000000004">
      <c r="B2606" s="6"/>
      <c r="E2606" s="7"/>
    </row>
    <row r="2607" spans="2:5" x14ac:dyDescent="0.55000000000000004">
      <c r="B2607" s="6"/>
      <c r="E2607" s="7"/>
    </row>
    <row r="2608" spans="2:5" x14ac:dyDescent="0.55000000000000004">
      <c r="B2608" s="6"/>
      <c r="E2608" s="7"/>
    </row>
    <row r="2609" spans="2:5" x14ac:dyDescent="0.55000000000000004">
      <c r="B2609" s="6"/>
      <c r="E2609" s="7"/>
    </row>
    <row r="2610" spans="2:5" x14ac:dyDescent="0.55000000000000004">
      <c r="B2610" s="6"/>
      <c r="E2610" s="7"/>
    </row>
    <row r="2611" spans="2:5" x14ac:dyDescent="0.55000000000000004">
      <c r="B2611" s="6"/>
      <c r="E2611" s="7"/>
    </row>
    <row r="2612" spans="2:5" x14ac:dyDescent="0.55000000000000004">
      <c r="B2612" s="6"/>
      <c r="E2612" s="7"/>
    </row>
    <row r="2613" spans="2:5" x14ac:dyDescent="0.55000000000000004">
      <c r="B2613" s="6"/>
      <c r="E2613" s="7"/>
    </row>
    <row r="2614" spans="2:5" x14ac:dyDescent="0.55000000000000004">
      <c r="B2614" s="6"/>
      <c r="E2614" s="7"/>
    </row>
    <row r="2615" spans="2:5" x14ac:dyDescent="0.55000000000000004">
      <c r="B2615" s="6"/>
      <c r="E2615" s="7"/>
    </row>
    <row r="2616" spans="2:5" x14ac:dyDescent="0.55000000000000004">
      <c r="B2616" s="6"/>
      <c r="E2616" s="7"/>
    </row>
    <row r="2617" spans="2:5" x14ac:dyDescent="0.55000000000000004">
      <c r="B2617" s="6"/>
      <c r="E2617" s="7"/>
    </row>
    <row r="2618" spans="2:5" x14ac:dyDescent="0.55000000000000004">
      <c r="B2618" s="6"/>
      <c r="E2618" s="7"/>
    </row>
    <row r="2619" spans="2:5" x14ac:dyDescent="0.55000000000000004">
      <c r="B2619" s="6"/>
      <c r="E2619" s="7"/>
    </row>
    <row r="2620" spans="2:5" x14ac:dyDescent="0.55000000000000004">
      <c r="B2620" s="6"/>
      <c r="E2620" s="7"/>
    </row>
    <row r="2621" spans="2:5" x14ac:dyDescent="0.55000000000000004">
      <c r="B2621" s="6"/>
      <c r="E2621" s="7"/>
    </row>
    <row r="2622" spans="2:5" x14ac:dyDescent="0.55000000000000004">
      <c r="B2622" s="6"/>
      <c r="E2622" s="7"/>
    </row>
    <row r="2623" spans="2:5" x14ac:dyDescent="0.55000000000000004">
      <c r="B2623" s="6"/>
      <c r="E2623" s="7"/>
    </row>
    <row r="2624" spans="2:5" x14ac:dyDescent="0.55000000000000004">
      <c r="B2624" s="6"/>
      <c r="E2624" s="7"/>
    </row>
    <row r="2625" spans="2:5" x14ac:dyDescent="0.55000000000000004">
      <c r="B2625" s="6"/>
      <c r="E2625" s="7"/>
    </row>
    <row r="2626" spans="2:5" x14ac:dyDescent="0.55000000000000004">
      <c r="B2626" s="6"/>
      <c r="E2626" s="7"/>
    </row>
    <row r="2627" spans="2:5" x14ac:dyDescent="0.55000000000000004">
      <c r="B2627" s="6"/>
      <c r="E2627" s="7"/>
    </row>
    <row r="2628" spans="2:5" x14ac:dyDescent="0.55000000000000004">
      <c r="B2628" s="6"/>
      <c r="E2628" s="7"/>
    </row>
    <row r="2629" spans="2:5" x14ac:dyDescent="0.55000000000000004">
      <c r="B2629" s="6"/>
      <c r="E2629" s="7"/>
    </row>
    <row r="2630" spans="2:5" x14ac:dyDescent="0.55000000000000004">
      <c r="B2630" s="6"/>
      <c r="E2630" s="7"/>
    </row>
    <row r="2631" spans="2:5" x14ac:dyDescent="0.55000000000000004">
      <c r="B2631" s="6"/>
      <c r="E2631" s="7"/>
    </row>
    <row r="2632" spans="2:5" x14ac:dyDescent="0.55000000000000004">
      <c r="B2632" s="6"/>
      <c r="E2632" s="7"/>
    </row>
    <row r="2633" spans="2:5" x14ac:dyDescent="0.55000000000000004">
      <c r="B2633" s="6"/>
      <c r="E2633" s="7"/>
    </row>
    <row r="2634" spans="2:5" x14ac:dyDescent="0.55000000000000004">
      <c r="B2634" s="6"/>
      <c r="E2634" s="7"/>
    </row>
    <row r="2635" spans="2:5" x14ac:dyDescent="0.55000000000000004">
      <c r="B2635" s="6"/>
      <c r="E2635" s="7"/>
    </row>
    <row r="2636" spans="2:5" x14ac:dyDescent="0.55000000000000004">
      <c r="B2636" s="6"/>
      <c r="E2636" s="7"/>
    </row>
    <row r="2637" spans="2:5" x14ac:dyDescent="0.55000000000000004">
      <c r="B2637" s="6"/>
      <c r="E2637" s="7"/>
    </row>
    <row r="2638" spans="2:5" x14ac:dyDescent="0.55000000000000004">
      <c r="B2638" s="6"/>
      <c r="E2638" s="7"/>
    </row>
    <row r="2639" spans="2:5" x14ac:dyDescent="0.55000000000000004">
      <c r="B2639" s="6"/>
      <c r="E2639" s="7"/>
    </row>
    <row r="2640" spans="2:5" x14ac:dyDescent="0.55000000000000004">
      <c r="B2640" s="6"/>
      <c r="E2640" s="7"/>
    </row>
    <row r="2641" spans="2:5" x14ac:dyDescent="0.55000000000000004">
      <c r="B2641" s="6"/>
      <c r="E2641" s="7"/>
    </row>
    <row r="2642" spans="2:5" x14ac:dyDescent="0.55000000000000004">
      <c r="B2642" s="6"/>
      <c r="E2642" s="7"/>
    </row>
    <row r="2643" spans="2:5" x14ac:dyDescent="0.55000000000000004">
      <c r="B2643" s="6"/>
      <c r="E2643" s="7"/>
    </row>
    <row r="2644" spans="2:5" x14ac:dyDescent="0.55000000000000004">
      <c r="B2644" s="6"/>
      <c r="E2644" s="7"/>
    </row>
    <row r="2645" spans="2:5" x14ac:dyDescent="0.55000000000000004">
      <c r="B2645" s="6"/>
      <c r="E2645" s="7"/>
    </row>
    <row r="2646" spans="2:5" x14ac:dyDescent="0.55000000000000004">
      <c r="B2646" s="6"/>
      <c r="E2646" s="7"/>
    </row>
    <row r="2647" spans="2:5" x14ac:dyDescent="0.55000000000000004">
      <c r="B2647" s="6"/>
      <c r="E2647" s="7"/>
    </row>
    <row r="2648" spans="2:5" x14ac:dyDescent="0.55000000000000004">
      <c r="B2648" s="6"/>
      <c r="E2648" s="7"/>
    </row>
    <row r="2649" spans="2:5" x14ac:dyDescent="0.55000000000000004">
      <c r="B2649" s="6"/>
      <c r="E2649" s="7"/>
    </row>
    <row r="2650" spans="2:5" x14ac:dyDescent="0.55000000000000004">
      <c r="B2650" s="6"/>
      <c r="E2650" s="7"/>
    </row>
    <row r="2651" spans="2:5" x14ac:dyDescent="0.55000000000000004">
      <c r="B2651" s="6"/>
      <c r="E2651" s="7"/>
    </row>
    <row r="2652" spans="2:5" x14ac:dyDescent="0.55000000000000004">
      <c r="B2652" s="6"/>
      <c r="E2652" s="7"/>
    </row>
    <row r="2653" spans="2:5" x14ac:dyDescent="0.55000000000000004">
      <c r="B2653" s="6"/>
      <c r="E2653" s="7"/>
    </row>
    <row r="2654" spans="2:5" x14ac:dyDescent="0.55000000000000004">
      <c r="B2654" s="6"/>
      <c r="E2654" s="7"/>
    </row>
    <row r="2655" spans="2:5" x14ac:dyDescent="0.55000000000000004">
      <c r="B2655" s="6"/>
      <c r="E2655" s="7"/>
    </row>
    <row r="2656" spans="2:5" x14ac:dyDescent="0.55000000000000004">
      <c r="B2656" s="6"/>
      <c r="E2656" s="7"/>
    </row>
    <row r="2657" spans="2:5" x14ac:dyDescent="0.55000000000000004">
      <c r="B2657" s="6"/>
      <c r="E2657" s="7"/>
    </row>
    <row r="2658" spans="2:5" x14ac:dyDescent="0.55000000000000004">
      <c r="B2658" s="6"/>
      <c r="E2658" s="7"/>
    </row>
    <row r="2659" spans="2:5" x14ac:dyDescent="0.55000000000000004">
      <c r="B2659" s="6"/>
      <c r="E2659" s="7"/>
    </row>
    <row r="2660" spans="2:5" x14ac:dyDescent="0.55000000000000004">
      <c r="B2660" s="6"/>
      <c r="E2660" s="7"/>
    </row>
    <row r="2661" spans="2:5" x14ac:dyDescent="0.55000000000000004">
      <c r="B2661" s="6"/>
      <c r="E2661" s="7"/>
    </row>
    <row r="2662" spans="2:5" x14ac:dyDescent="0.55000000000000004">
      <c r="B2662" s="6"/>
      <c r="E2662" s="7"/>
    </row>
    <row r="2663" spans="2:5" x14ac:dyDescent="0.55000000000000004">
      <c r="B2663" s="6"/>
      <c r="E2663" s="7"/>
    </row>
    <row r="2664" spans="2:5" x14ac:dyDescent="0.55000000000000004">
      <c r="B2664" s="6"/>
      <c r="E2664" s="7"/>
    </row>
    <row r="2665" spans="2:5" x14ac:dyDescent="0.55000000000000004">
      <c r="B2665" s="6"/>
      <c r="E2665" s="7"/>
    </row>
    <row r="2666" spans="2:5" x14ac:dyDescent="0.55000000000000004">
      <c r="B2666" s="6"/>
      <c r="E2666" s="7"/>
    </row>
    <row r="2667" spans="2:5" x14ac:dyDescent="0.55000000000000004">
      <c r="B2667" s="6"/>
      <c r="E2667" s="7"/>
    </row>
    <row r="2668" spans="2:5" x14ac:dyDescent="0.55000000000000004">
      <c r="B2668" s="6"/>
      <c r="E2668" s="7"/>
    </row>
    <row r="2669" spans="2:5" x14ac:dyDescent="0.55000000000000004">
      <c r="B2669" s="6"/>
      <c r="E2669" s="7"/>
    </row>
    <row r="2670" spans="2:5" x14ac:dyDescent="0.55000000000000004">
      <c r="B2670" s="6"/>
      <c r="E2670" s="7"/>
    </row>
    <row r="2671" spans="2:5" x14ac:dyDescent="0.55000000000000004">
      <c r="B2671" s="6"/>
      <c r="E2671" s="7"/>
    </row>
    <row r="2672" spans="2:5" x14ac:dyDescent="0.55000000000000004">
      <c r="B2672" s="6"/>
      <c r="E2672" s="7"/>
    </row>
    <row r="2673" spans="2:5" x14ac:dyDescent="0.55000000000000004">
      <c r="B2673" s="6"/>
      <c r="E2673" s="7"/>
    </row>
    <row r="2674" spans="2:5" x14ac:dyDescent="0.55000000000000004">
      <c r="B2674" s="6"/>
      <c r="E2674" s="7"/>
    </row>
    <row r="2675" spans="2:5" x14ac:dyDescent="0.55000000000000004">
      <c r="B2675" s="6"/>
      <c r="E2675" s="7"/>
    </row>
    <row r="2676" spans="2:5" x14ac:dyDescent="0.55000000000000004">
      <c r="B2676" s="6"/>
      <c r="E2676" s="7"/>
    </row>
    <row r="2677" spans="2:5" x14ac:dyDescent="0.55000000000000004">
      <c r="B2677" s="6"/>
      <c r="E2677" s="7"/>
    </row>
    <row r="2678" spans="2:5" x14ac:dyDescent="0.55000000000000004">
      <c r="B2678" s="6"/>
      <c r="E2678" s="7"/>
    </row>
    <row r="2679" spans="2:5" x14ac:dyDescent="0.55000000000000004">
      <c r="B2679" s="6"/>
      <c r="E2679" s="7"/>
    </row>
    <row r="2680" spans="2:5" x14ac:dyDescent="0.55000000000000004">
      <c r="B2680" s="6"/>
      <c r="E2680" s="7"/>
    </row>
    <row r="2681" spans="2:5" x14ac:dyDescent="0.55000000000000004">
      <c r="B2681" s="6"/>
      <c r="E2681" s="7"/>
    </row>
    <row r="2682" spans="2:5" x14ac:dyDescent="0.55000000000000004">
      <c r="B2682" s="6"/>
      <c r="E2682" s="7"/>
    </row>
    <row r="2683" spans="2:5" x14ac:dyDescent="0.55000000000000004">
      <c r="B2683" s="6"/>
      <c r="E2683" s="7"/>
    </row>
    <row r="2684" spans="2:5" x14ac:dyDescent="0.55000000000000004">
      <c r="B2684" s="6"/>
      <c r="E2684" s="7"/>
    </row>
    <row r="2685" spans="2:5" x14ac:dyDescent="0.55000000000000004">
      <c r="B2685" s="6"/>
      <c r="E2685" s="7"/>
    </row>
    <row r="2686" spans="2:5" x14ac:dyDescent="0.55000000000000004">
      <c r="B2686" s="6"/>
      <c r="E2686" s="7"/>
    </row>
    <row r="2687" spans="2:5" x14ac:dyDescent="0.55000000000000004">
      <c r="B2687" s="6"/>
      <c r="E2687" s="7"/>
    </row>
    <row r="2688" spans="2:5" x14ac:dyDescent="0.55000000000000004">
      <c r="B2688" s="6"/>
      <c r="E2688" s="7"/>
    </row>
    <row r="2689" spans="2:5" x14ac:dyDescent="0.55000000000000004">
      <c r="B2689" s="6"/>
      <c r="E2689" s="7"/>
    </row>
    <row r="2690" spans="2:5" x14ac:dyDescent="0.55000000000000004">
      <c r="B2690" s="6"/>
      <c r="E2690" s="7"/>
    </row>
    <row r="2691" spans="2:5" x14ac:dyDescent="0.55000000000000004">
      <c r="B2691" s="6"/>
      <c r="E2691" s="7"/>
    </row>
    <row r="2692" spans="2:5" x14ac:dyDescent="0.55000000000000004">
      <c r="B2692" s="6"/>
      <c r="E2692" s="7"/>
    </row>
    <row r="2693" spans="2:5" x14ac:dyDescent="0.55000000000000004">
      <c r="B2693" s="6"/>
      <c r="E2693" s="7"/>
    </row>
    <row r="2694" spans="2:5" x14ac:dyDescent="0.55000000000000004">
      <c r="B2694" s="6"/>
      <c r="E2694" s="7"/>
    </row>
    <row r="2695" spans="2:5" x14ac:dyDescent="0.55000000000000004">
      <c r="B2695" s="6"/>
      <c r="E2695" s="7"/>
    </row>
    <row r="2696" spans="2:5" x14ac:dyDescent="0.55000000000000004">
      <c r="B2696" s="6"/>
      <c r="E2696" s="7"/>
    </row>
    <row r="2697" spans="2:5" x14ac:dyDescent="0.55000000000000004">
      <c r="B2697" s="6"/>
      <c r="E2697" s="7"/>
    </row>
    <row r="2698" spans="2:5" x14ac:dyDescent="0.55000000000000004">
      <c r="B2698" s="6"/>
      <c r="E2698" s="7"/>
    </row>
    <row r="2699" spans="2:5" x14ac:dyDescent="0.55000000000000004">
      <c r="B2699" s="6"/>
      <c r="E2699" s="7"/>
    </row>
    <row r="2700" spans="2:5" x14ac:dyDescent="0.55000000000000004">
      <c r="B2700" s="6"/>
      <c r="E2700" s="7"/>
    </row>
    <row r="2701" spans="2:5" x14ac:dyDescent="0.55000000000000004">
      <c r="B2701" s="6"/>
      <c r="E2701" s="7"/>
    </row>
    <row r="2702" spans="2:5" x14ac:dyDescent="0.55000000000000004">
      <c r="B2702" s="6"/>
      <c r="E2702" s="7"/>
    </row>
    <row r="2703" spans="2:5" x14ac:dyDescent="0.55000000000000004">
      <c r="B2703" s="6"/>
      <c r="E2703" s="7"/>
    </row>
    <row r="2704" spans="2:5" x14ac:dyDescent="0.55000000000000004">
      <c r="B2704" s="6"/>
      <c r="E2704" s="7"/>
    </row>
    <row r="2705" spans="2:5" x14ac:dyDescent="0.55000000000000004">
      <c r="B2705" s="6"/>
      <c r="E2705" s="7"/>
    </row>
    <row r="2706" spans="2:5" x14ac:dyDescent="0.55000000000000004">
      <c r="B2706" s="6"/>
      <c r="E2706" s="7"/>
    </row>
    <row r="2707" spans="2:5" x14ac:dyDescent="0.55000000000000004">
      <c r="B2707" s="6"/>
      <c r="E2707" s="7"/>
    </row>
    <row r="2708" spans="2:5" x14ac:dyDescent="0.55000000000000004">
      <c r="B2708" s="6"/>
      <c r="E2708" s="7"/>
    </row>
    <row r="2709" spans="2:5" x14ac:dyDescent="0.55000000000000004">
      <c r="B2709" s="6"/>
      <c r="E2709" s="7"/>
    </row>
    <row r="2710" spans="2:5" x14ac:dyDescent="0.55000000000000004">
      <c r="B2710" s="6"/>
      <c r="E2710" s="7"/>
    </row>
    <row r="2711" spans="2:5" x14ac:dyDescent="0.55000000000000004">
      <c r="B2711" s="6"/>
      <c r="E2711" s="7"/>
    </row>
    <row r="2712" spans="2:5" x14ac:dyDescent="0.55000000000000004">
      <c r="B2712" s="6"/>
      <c r="E2712" s="7"/>
    </row>
    <row r="2713" spans="2:5" x14ac:dyDescent="0.55000000000000004">
      <c r="B2713" s="6"/>
      <c r="E2713" s="7"/>
    </row>
    <row r="2714" spans="2:5" x14ac:dyDescent="0.55000000000000004">
      <c r="B2714" s="6"/>
      <c r="E2714" s="7"/>
    </row>
    <row r="2715" spans="2:5" x14ac:dyDescent="0.55000000000000004">
      <c r="B2715" s="6"/>
      <c r="E2715" s="7"/>
    </row>
    <row r="2716" spans="2:5" x14ac:dyDescent="0.55000000000000004">
      <c r="B2716" s="6"/>
      <c r="E2716" s="7"/>
    </row>
    <row r="2717" spans="2:5" x14ac:dyDescent="0.55000000000000004">
      <c r="B2717" s="6"/>
      <c r="E2717" s="7"/>
    </row>
    <row r="2718" spans="2:5" x14ac:dyDescent="0.55000000000000004">
      <c r="B2718" s="6"/>
      <c r="E2718" s="7"/>
    </row>
    <row r="2719" spans="2:5" x14ac:dyDescent="0.55000000000000004">
      <c r="B2719" s="6"/>
      <c r="E2719" s="7"/>
    </row>
    <row r="2720" spans="2:5" x14ac:dyDescent="0.55000000000000004">
      <c r="B2720" s="6"/>
      <c r="E2720" s="7"/>
    </row>
    <row r="2721" spans="2:5" x14ac:dyDescent="0.55000000000000004">
      <c r="B2721" s="6"/>
      <c r="E2721" s="7"/>
    </row>
    <row r="2722" spans="2:5" x14ac:dyDescent="0.55000000000000004">
      <c r="B2722" s="6"/>
      <c r="E2722" s="7"/>
    </row>
    <row r="2723" spans="2:5" x14ac:dyDescent="0.55000000000000004">
      <c r="B2723" s="6"/>
      <c r="E2723" s="7"/>
    </row>
    <row r="2724" spans="2:5" x14ac:dyDescent="0.55000000000000004">
      <c r="B2724" s="6"/>
      <c r="E2724" s="7"/>
    </row>
    <row r="2725" spans="2:5" x14ac:dyDescent="0.55000000000000004">
      <c r="B2725" s="6"/>
      <c r="E2725" s="7"/>
    </row>
    <row r="2726" spans="2:5" x14ac:dyDescent="0.55000000000000004">
      <c r="B2726" s="6"/>
      <c r="E2726" s="7"/>
    </row>
    <row r="2727" spans="2:5" x14ac:dyDescent="0.55000000000000004">
      <c r="B2727" s="6"/>
      <c r="E2727" s="7"/>
    </row>
    <row r="2728" spans="2:5" x14ac:dyDescent="0.55000000000000004">
      <c r="B2728" s="6"/>
      <c r="E2728" s="7"/>
    </row>
    <row r="2729" spans="2:5" x14ac:dyDescent="0.55000000000000004">
      <c r="B2729" s="6"/>
      <c r="E2729" s="7"/>
    </row>
    <row r="2730" spans="2:5" x14ac:dyDescent="0.55000000000000004">
      <c r="B2730" s="6"/>
      <c r="E2730" s="7"/>
    </row>
    <row r="2731" spans="2:5" x14ac:dyDescent="0.55000000000000004">
      <c r="B2731" s="6"/>
      <c r="E2731" s="7"/>
    </row>
    <row r="2732" spans="2:5" x14ac:dyDescent="0.55000000000000004">
      <c r="B2732" s="6"/>
      <c r="E2732" s="7"/>
    </row>
    <row r="2733" spans="2:5" x14ac:dyDescent="0.55000000000000004">
      <c r="B2733" s="6"/>
      <c r="E2733" s="7"/>
    </row>
    <row r="2734" spans="2:5" x14ac:dyDescent="0.55000000000000004">
      <c r="B2734" s="6"/>
      <c r="E2734" s="7"/>
    </row>
    <row r="2735" spans="2:5" x14ac:dyDescent="0.55000000000000004">
      <c r="B2735" s="6"/>
      <c r="E2735" s="7"/>
    </row>
    <row r="2736" spans="2:5" x14ac:dyDescent="0.55000000000000004">
      <c r="B2736" s="6"/>
      <c r="E2736" s="7"/>
    </row>
    <row r="2737" spans="2:5" x14ac:dyDescent="0.55000000000000004">
      <c r="B2737" s="6"/>
      <c r="E2737" s="7"/>
    </row>
    <row r="2738" spans="2:5" x14ac:dyDescent="0.55000000000000004">
      <c r="B2738" s="6"/>
      <c r="E2738" s="7"/>
    </row>
    <row r="2739" spans="2:5" x14ac:dyDescent="0.55000000000000004">
      <c r="B2739" s="6"/>
      <c r="E2739" s="7"/>
    </row>
    <row r="2740" spans="2:5" x14ac:dyDescent="0.55000000000000004">
      <c r="B2740" s="6"/>
      <c r="E2740" s="7"/>
    </row>
    <row r="2741" spans="2:5" x14ac:dyDescent="0.55000000000000004">
      <c r="B2741" s="6"/>
      <c r="E2741" s="7"/>
    </row>
    <row r="2742" spans="2:5" x14ac:dyDescent="0.55000000000000004">
      <c r="B2742" s="6"/>
      <c r="E2742" s="7"/>
    </row>
    <row r="2743" spans="2:5" x14ac:dyDescent="0.55000000000000004">
      <c r="B2743" s="6"/>
      <c r="E2743" s="7"/>
    </row>
    <row r="2744" spans="2:5" x14ac:dyDescent="0.55000000000000004">
      <c r="B2744" s="6"/>
      <c r="E2744" s="7"/>
    </row>
    <row r="2745" spans="2:5" x14ac:dyDescent="0.55000000000000004">
      <c r="B2745" s="6"/>
      <c r="E2745" s="7"/>
    </row>
    <row r="2746" spans="2:5" x14ac:dyDescent="0.55000000000000004">
      <c r="B2746" s="6"/>
      <c r="E2746" s="7"/>
    </row>
    <row r="2747" spans="2:5" x14ac:dyDescent="0.55000000000000004">
      <c r="B2747" s="6"/>
      <c r="E2747" s="7"/>
    </row>
    <row r="2748" spans="2:5" x14ac:dyDescent="0.55000000000000004">
      <c r="B2748" s="6"/>
      <c r="E2748" s="7"/>
    </row>
    <row r="2749" spans="2:5" x14ac:dyDescent="0.55000000000000004">
      <c r="B2749" s="6"/>
      <c r="E2749" s="7"/>
    </row>
    <row r="2750" spans="2:5" x14ac:dyDescent="0.55000000000000004">
      <c r="B2750" s="6"/>
      <c r="E2750" s="7"/>
    </row>
    <row r="2751" spans="2:5" x14ac:dyDescent="0.55000000000000004">
      <c r="B2751" s="6"/>
      <c r="E2751" s="7"/>
    </row>
    <row r="2752" spans="2:5" x14ac:dyDescent="0.55000000000000004">
      <c r="B2752" s="6"/>
      <c r="E2752" s="7"/>
    </row>
    <row r="2753" spans="2:5" x14ac:dyDescent="0.55000000000000004">
      <c r="B2753" s="6"/>
      <c r="E2753" s="7"/>
    </row>
    <row r="2754" spans="2:5" x14ac:dyDescent="0.55000000000000004">
      <c r="B2754" s="6"/>
      <c r="E2754" s="7"/>
    </row>
    <row r="2755" spans="2:5" x14ac:dyDescent="0.55000000000000004">
      <c r="B2755" s="6"/>
      <c r="E2755" s="7"/>
    </row>
    <row r="2756" spans="2:5" x14ac:dyDescent="0.55000000000000004">
      <c r="B2756" s="6"/>
      <c r="E2756" s="7"/>
    </row>
    <row r="2757" spans="2:5" x14ac:dyDescent="0.55000000000000004">
      <c r="B2757" s="6"/>
      <c r="E2757" s="7"/>
    </row>
    <row r="2758" spans="2:5" x14ac:dyDescent="0.55000000000000004">
      <c r="B2758" s="6"/>
      <c r="E2758" s="7"/>
    </row>
    <row r="2759" spans="2:5" x14ac:dyDescent="0.55000000000000004">
      <c r="B2759" s="6"/>
      <c r="E2759" s="7"/>
    </row>
    <row r="2760" spans="2:5" x14ac:dyDescent="0.55000000000000004">
      <c r="B2760" s="6"/>
      <c r="E2760" s="7"/>
    </row>
    <row r="2761" spans="2:5" x14ac:dyDescent="0.55000000000000004">
      <c r="B2761" s="6"/>
      <c r="E2761" s="7"/>
    </row>
    <row r="2762" spans="2:5" x14ac:dyDescent="0.55000000000000004">
      <c r="B2762" s="6"/>
      <c r="E2762" s="7"/>
    </row>
    <row r="2763" spans="2:5" x14ac:dyDescent="0.55000000000000004">
      <c r="B2763" s="6"/>
      <c r="E2763" s="7"/>
    </row>
    <row r="2764" spans="2:5" x14ac:dyDescent="0.55000000000000004">
      <c r="B2764" s="6"/>
      <c r="E2764" s="7"/>
    </row>
    <row r="2765" spans="2:5" x14ac:dyDescent="0.55000000000000004">
      <c r="B2765" s="6"/>
      <c r="E2765" s="7"/>
    </row>
    <row r="2766" spans="2:5" x14ac:dyDescent="0.55000000000000004">
      <c r="B2766" s="6"/>
      <c r="E2766" s="7"/>
    </row>
    <row r="2767" spans="2:5" x14ac:dyDescent="0.55000000000000004">
      <c r="B2767" s="6"/>
      <c r="E2767" s="7"/>
    </row>
    <row r="2768" spans="2:5" x14ac:dyDescent="0.55000000000000004">
      <c r="B2768" s="6"/>
      <c r="E2768" s="7"/>
    </row>
    <row r="2769" spans="2:5" x14ac:dyDescent="0.55000000000000004">
      <c r="B2769" s="6"/>
      <c r="E2769" s="7"/>
    </row>
    <row r="2770" spans="2:5" x14ac:dyDescent="0.55000000000000004">
      <c r="B2770" s="6"/>
      <c r="E2770" s="7"/>
    </row>
    <row r="2771" spans="2:5" x14ac:dyDescent="0.55000000000000004">
      <c r="B2771" s="6"/>
      <c r="E2771" s="7"/>
    </row>
    <row r="2772" spans="2:5" x14ac:dyDescent="0.55000000000000004">
      <c r="B2772" s="6"/>
      <c r="E2772" s="7"/>
    </row>
    <row r="2773" spans="2:5" x14ac:dyDescent="0.55000000000000004">
      <c r="B2773" s="6"/>
      <c r="E2773" s="7"/>
    </row>
    <row r="2774" spans="2:5" x14ac:dyDescent="0.55000000000000004">
      <c r="B2774" s="6"/>
      <c r="E2774" s="7"/>
    </row>
    <row r="2775" spans="2:5" x14ac:dyDescent="0.55000000000000004">
      <c r="B2775" s="6"/>
      <c r="E2775" s="7"/>
    </row>
    <row r="2776" spans="2:5" x14ac:dyDescent="0.55000000000000004">
      <c r="B2776" s="6"/>
      <c r="E2776" s="7"/>
    </row>
    <row r="2777" spans="2:5" x14ac:dyDescent="0.55000000000000004">
      <c r="B2777" s="6"/>
      <c r="E2777" s="7"/>
    </row>
    <row r="2778" spans="2:5" x14ac:dyDescent="0.55000000000000004">
      <c r="B2778" s="6"/>
      <c r="E2778" s="7"/>
    </row>
    <row r="2779" spans="2:5" x14ac:dyDescent="0.55000000000000004">
      <c r="B2779" s="6"/>
      <c r="E2779" s="7"/>
    </row>
    <row r="2780" spans="2:5" x14ac:dyDescent="0.55000000000000004">
      <c r="B2780" s="6"/>
      <c r="E2780" s="7"/>
    </row>
    <row r="2781" spans="2:5" x14ac:dyDescent="0.55000000000000004">
      <c r="B2781" s="6"/>
      <c r="E2781" s="7"/>
    </row>
    <row r="2782" spans="2:5" x14ac:dyDescent="0.55000000000000004">
      <c r="B2782" s="6"/>
      <c r="E2782" s="7"/>
    </row>
    <row r="2783" spans="2:5" x14ac:dyDescent="0.55000000000000004">
      <c r="B2783" s="6"/>
      <c r="E2783" s="7"/>
    </row>
    <row r="2784" spans="2:5" x14ac:dyDescent="0.55000000000000004">
      <c r="B2784" s="6"/>
      <c r="E2784" s="7"/>
    </row>
    <row r="2785" spans="2:5" x14ac:dyDescent="0.55000000000000004">
      <c r="B2785" s="6"/>
      <c r="E2785" s="7"/>
    </row>
    <row r="2786" spans="2:5" x14ac:dyDescent="0.55000000000000004">
      <c r="B2786" s="6"/>
      <c r="E2786" s="7"/>
    </row>
    <row r="2787" spans="2:5" x14ac:dyDescent="0.55000000000000004">
      <c r="B2787" s="6"/>
      <c r="E2787" s="7"/>
    </row>
    <row r="2788" spans="2:5" x14ac:dyDescent="0.55000000000000004">
      <c r="B2788" s="6"/>
      <c r="E2788" s="7"/>
    </row>
    <row r="2789" spans="2:5" x14ac:dyDescent="0.55000000000000004">
      <c r="B2789" s="6"/>
      <c r="E2789" s="7"/>
    </row>
    <row r="2790" spans="2:5" x14ac:dyDescent="0.55000000000000004">
      <c r="B2790" s="6"/>
      <c r="E2790" s="7"/>
    </row>
    <row r="2791" spans="2:5" x14ac:dyDescent="0.55000000000000004">
      <c r="B2791" s="6"/>
      <c r="E2791" s="7"/>
    </row>
    <row r="2792" spans="2:5" x14ac:dyDescent="0.55000000000000004">
      <c r="B2792" s="6"/>
      <c r="E2792" s="7"/>
    </row>
    <row r="2793" spans="2:5" x14ac:dyDescent="0.55000000000000004">
      <c r="B2793" s="6"/>
      <c r="E2793" s="7"/>
    </row>
    <row r="2794" spans="2:5" x14ac:dyDescent="0.55000000000000004">
      <c r="B2794" s="6"/>
      <c r="E2794" s="7"/>
    </row>
    <row r="2795" spans="2:5" x14ac:dyDescent="0.55000000000000004">
      <c r="B2795" s="6"/>
      <c r="E2795" s="7"/>
    </row>
    <row r="2796" spans="2:5" x14ac:dyDescent="0.55000000000000004">
      <c r="B2796" s="6"/>
      <c r="E2796" s="7"/>
    </row>
    <row r="2797" spans="2:5" x14ac:dyDescent="0.55000000000000004">
      <c r="B2797" s="6"/>
      <c r="E2797" s="7"/>
    </row>
    <row r="2798" spans="2:5" x14ac:dyDescent="0.55000000000000004">
      <c r="B2798" s="6"/>
      <c r="E2798" s="7"/>
    </row>
    <row r="2799" spans="2:5" x14ac:dyDescent="0.55000000000000004">
      <c r="B2799" s="6"/>
      <c r="E2799" s="7"/>
    </row>
    <row r="2800" spans="2:5" x14ac:dyDescent="0.55000000000000004">
      <c r="B2800" s="6"/>
      <c r="E2800" s="7"/>
    </row>
    <row r="2801" spans="2:5" x14ac:dyDescent="0.55000000000000004">
      <c r="B2801" s="6"/>
      <c r="E2801" s="7"/>
    </row>
    <row r="2802" spans="2:5" x14ac:dyDescent="0.55000000000000004">
      <c r="B2802" s="6"/>
      <c r="E2802" s="7"/>
    </row>
    <row r="2803" spans="2:5" x14ac:dyDescent="0.55000000000000004">
      <c r="B2803" s="6"/>
      <c r="E2803" s="7"/>
    </row>
    <row r="2804" spans="2:5" x14ac:dyDescent="0.55000000000000004">
      <c r="B2804" s="6"/>
      <c r="E2804" s="7"/>
    </row>
    <row r="2805" spans="2:5" x14ac:dyDescent="0.55000000000000004">
      <c r="B2805" s="6"/>
      <c r="E2805" s="7"/>
    </row>
    <row r="2806" spans="2:5" x14ac:dyDescent="0.55000000000000004">
      <c r="B2806" s="6"/>
      <c r="E2806" s="7"/>
    </row>
    <row r="2807" spans="2:5" x14ac:dyDescent="0.55000000000000004">
      <c r="B2807" s="6"/>
      <c r="E2807" s="7"/>
    </row>
    <row r="2808" spans="2:5" x14ac:dyDescent="0.55000000000000004">
      <c r="B2808" s="6"/>
      <c r="E2808" s="7"/>
    </row>
    <row r="2809" spans="2:5" x14ac:dyDescent="0.55000000000000004">
      <c r="B2809" s="6"/>
      <c r="E2809" s="7"/>
    </row>
    <row r="2810" spans="2:5" x14ac:dyDescent="0.55000000000000004">
      <c r="B2810" s="6"/>
      <c r="E2810" s="7"/>
    </row>
    <row r="2811" spans="2:5" x14ac:dyDescent="0.55000000000000004">
      <c r="B2811" s="6"/>
      <c r="E2811" s="7"/>
    </row>
    <row r="2812" spans="2:5" x14ac:dyDescent="0.55000000000000004">
      <c r="B2812" s="6"/>
      <c r="E2812" s="7"/>
    </row>
    <row r="2813" spans="2:5" x14ac:dyDescent="0.55000000000000004">
      <c r="B2813" s="6"/>
      <c r="E2813" s="7"/>
    </row>
    <row r="2814" spans="2:5" x14ac:dyDescent="0.55000000000000004">
      <c r="B2814" s="6"/>
      <c r="E2814" s="7"/>
    </row>
    <row r="2815" spans="2:5" x14ac:dyDescent="0.55000000000000004">
      <c r="B2815" s="6"/>
      <c r="E2815" s="7"/>
    </row>
    <row r="2816" spans="2:5" x14ac:dyDescent="0.55000000000000004">
      <c r="B2816" s="6"/>
      <c r="E2816" s="7"/>
    </row>
    <row r="2817" spans="2:5" x14ac:dyDescent="0.55000000000000004">
      <c r="B2817" s="6"/>
      <c r="E2817" s="7"/>
    </row>
    <row r="2818" spans="2:5" x14ac:dyDescent="0.55000000000000004">
      <c r="B2818" s="6"/>
      <c r="E2818" s="7"/>
    </row>
    <row r="2819" spans="2:5" x14ac:dyDescent="0.55000000000000004">
      <c r="B2819" s="6"/>
      <c r="E2819" s="7"/>
    </row>
    <row r="2820" spans="2:5" x14ac:dyDescent="0.55000000000000004">
      <c r="B2820" s="6"/>
      <c r="E2820" s="7"/>
    </row>
    <row r="2821" spans="2:5" x14ac:dyDescent="0.55000000000000004">
      <c r="B2821" s="6"/>
      <c r="E2821" s="7"/>
    </row>
    <row r="2822" spans="2:5" x14ac:dyDescent="0.55000000000000004">
      <c r="B2822" s="6"/>
      <c r="E2822" s="7"/>
    </row>
    <row r="2823" spans="2:5" x14ac:dyDescent="0.55000000000000004">
      <c r="B2823" s="6"/>
      <c r="E2823" s="7"/>
    </row>
    <row r="2824" spans="2:5" x14ac:dyDescent="0.55000000000000004">
      <c r="B2824" s="6"/>
      <c r="E2824" s="7"/>
    </row>
    <row r="2825" spans="2:5" x14ac:dyDescent="0.55000000000000004">
      <c r="B2825" s="6"/>
      <c r="E2825" s="7"/>
    </row>
    <row r="2826" spans="2:5" x14ac:dyDescent="0.55000000000000004">
      <c r="B2826" s="6"/>
      <c r="E2826" s="7"/>
    </row>
    <row r="2827" spans="2:5" x14ac:dyDescent="0.55000000000000004">
      <c r="B2827" s="6"/>
      <c r="E2827" s="7"/>
    </row>
    <row r="2828" spans="2:5" x14ac:dyDescent="0.55000000000000004">
      <c r="B2828" s="6"/>
      <c r="E2828" s="7"/>
    </row>
    <row r="2829" spans="2:5" x14ac:dyDescent="0.55000000000000004">
      <c r="B2829" s="6"/>
      <c r="E2829" s="7"/>
    </row>
    <row r="2830" spans="2:5" x14ac:dyDescent="0.55000000000000004">
      <c r="B2830" s="6"/>
      <c r="E2830" s="7"/>
    </row>
    <row r="2831" spans="2:5" x14ac:dyDescent="0.55000000000000004">
      <c r="B2831" s="6"/>
      <c r="E2831" s="7"/>
    </row>
    <row r="2832" spans="2:5" x14ac:dyDescent="0.55000000000000004">
      <c r="B2832" s="6"/>
      <c r="E2832" s="7"/>
    </row>
    <row r="2833" spans="2:5" x14ac:dyDescent="0.55000000000000004">
      <c r="B2833" s="6"/>
      <c r="E2833" s="7"/>
    </row>
    <row r="2834" spans="2:5" x14ac:dyDescent="0.55000000000000004">
      <c r="B2834" s="6"/>
      <c r="E2834" s="7"/>
    </row>
    <row r="2835" spans="2:5" x14ac:dyDescent="0.55000000000000004">
      <c r="B2835" s="6"/>
      <c r="E2835" s="7"/>
    </row>
    <row r="2836" spans="2:5" x14ac:dyDescent="0.55000000000000004">
      <c r="B2836" s="6"/>
      <c r="E2836" s="7"/>
    </row>
    <row r="2837" spans="2:5" x14ac:dyDescent="0.55000000000000004">
      <c r="B2837" s="6"/>
      <c r="E2837" s="7"/>
    </row>
    <row r="2838" spans="2:5" x14ac:dyDescent="0.55000000000000004">
      <c r="B2838" s="6"/>
      <c r="E2838" s="7"/>
    </row>
    <row r="2839" spans="2:5" x14ac:dyDescent="0.55000000000000004">
      <c r="B2839" s="6"/>
      <c r="E2839" s="7"/>
    </row>
    <row r="2840" spans="2:5" x14ac:dyDescent="0.55000000000000004">
      <c r="B2840" s="6"/>
      <c r="E2840" s="7"/>
    </row>
    <row r="2841" spans="2:5" x14ac:dyDescent="0.55000000000000004">
      <c r="B2841" s="6"/>
      <c r="E2841" s="7"/>
    </row>
    <row r="2842" spans="2:5" x14ac:dyDescent="0.55000000000000004">
      <c r="B2842" s="6"/>
      <c r="E2842" s="7"/>
    </row>
    <row r="2843" spans="2:5" x14ac:dyDescent="0.55000000000000004">
      <c r="B2843" s="6"/>
      <c r="E2843" s="7"/>
    </row>
    <row r="2844" spans="2:5" x14ac:dyDescent="0.55000000000000004">
      <c r="B2844" s="6"/>
      <c r="E2844" s="7"/>
    </row>
    <row r="2845" spans="2:5" x14ac:dyDescent="0.55000000000000004">
      <c r="B2845" s="6"/>
      <c r="E2845" s="7"/>
    </row>
    <row r="2846" spans="2:5" x14ac:dyDescent="0.55000000000000004">
      <c r="B2846" s="6"/>
      <c r="E2846" s="7"/>
    </row>
    <row r="2847" spans="2:5" x14ac:dyDescent="0.55000000000000004">
      <c r="B2847" s="6"/>
      <c r="E2847" s="7"/>
    </row>
    <row r="2848" spans="2:5" x14ac:dyDescent="0.55000000000000004">
      <c r="B2848" s="6"/>
      <c r="E2848" s="7"/>
    </row>
    <row r="2849" spans="2:5" x14ac:dyDescent="0.55000000000000004">
      <c r="B2849" s="6"/>
      <c r="E2849" s="7"/>
    </row>
    <row r="2850" spans="2:5" x14ac:dyDescent="0.55000000000000004">
      <c r="B2850" s="6"/>
      <c r="E2850" s="7"/>
    </row>
    <row r="2851" spans="2:5" x14ac:dyDescent="0.55000000000000004">
      <c r="B2851" s="6"/>
      <c r="E2851" s="7"/>
    </row>
    <row r="2852" spans="2:5" x14ac:dyDescent="0.55000000000000004">
      <c r="B2852" s="6"/>
      <c r="E2852" s="7"/>
    </row>
    <row r="2853" spans="2:5" x14ac:dyDescent="0.55000000000000004">
      <c r="B2853" s="6"/>
      <c r="E2853" s="7"/>
    </row>
    <row r="2854" spans="2:5" x14ac:dyDescent="0.55000000000000004">
      <c r="B2854" s="6"/>
      <c r="E2854" s="7"/>
    </row>
    <row r="2855" spans="2:5" x14ac:dyDescent="0.55000000000000004">
      <c r="B2855" s="6"/>
      <c r="E2855" s="7"/>
    </row>
    <row r="2856" spans="2:5" x14ac:dyDescent="0.55000000000000004">
      <c r="B2856" s="6"/>
      <c r="E2856" s="7"/>
    </row>
    <row r="2857" spans="2:5" x14ac:dyDescent="0.55000000000000004">
      <c r="B2857" s="6"/>
      <c r="E2857" s="7"/>
    </row>
    <row r="2858" spans="2:5" x14ac:dyDescent="0.55000000000000004">
      <c r="B2858" s="6"/>
      <c r="E2858" s="7"/>
    </row>
    <row r="2859" spans="2:5" x14ac:dyDescent="0.55000000000000004">
      <c r="B2859" s="6"/>
      <c r="E2859" s="7"/>
    </row>
    <row r="2860" spans="2:5" x14ac:dyDescent="0.55000000000000004">
      <c r="B2860" s="6"/>
      <c r="E2860" s="7"/>
    </row>
    <row r="2861" spans="2:5" x14ac:dyDescent="0.55000000000000004">
      <c r="B2861" s="6"/>
      <c r="E2861" s="7"/>
    </row>
    <row r="2862" spans="2:5" x14ac:dyDescent="0.55000000000000004">
      <c r="B2862" s="6"/>
      <c r="E2862" s="7"/>
    </row>
    <row r="2863" spans="2:5" x14ac:dyDescent="0.55000000000000004">
      <c r="B2863" s="6"/>
      <c r="E2863" s="7"/>
    </row>
    <row r="2864" spans="2:5" x14ac:dyDescent="0.55000000000000004">
      <c r="B2864" s="6"/>
      <c r="E2864" s="7"/>
    </row>
    <row r="2865" spans="2:5" x14ac:dyDescent="0.55000000000000004">
      <c r="B2865" s="6"/>
      <c r="E2865" s="7"/>
    </row>
    <row r="2866" spans="2:5" x14ac:dyDescent="0.55000000000000004">
      <c r="B2866" s="6"/>
      <c r="E2866" s="7"/>
    </row>
    <row r="2867" spans="2:5" x14ac:dyDescent="0.55000000000000004">
      <c r="B2867" s="6"/>
      <c r="E2867" s="7"/>
    </row>
    <row r="2868" spans="2:5" x14ac:dyDescent="0.55000000000000004">
      <c r="B2868" s="6"/>
      <c r="E2868" s="7"/>
    </row>
    <row r="2869" spans="2:5" x14ac:dyDescent="0.55000000000000004">
      <c r="B2869" s="6"/>
      <c r="E2869" s="7"/>
    </row>
    <row r="2870" spans="2:5" x14ac:dyDescent="0.55000000000000004">
      <c r="B2870" s="6"/>
      <c r="E2870" s="7"/>
    </row>
    <row r="2871" spans="2:5" x14ac:dyDescent="0.55000000000000004">
      <c r="B2871" s="6"/>
      <c r="E2871" s="7"/>
    </row>
    <row r="2872" spans="2:5" x14ac:dyDescent="0.55000000000000004">
      <c r="B2872" s="6"/>
      <c r="E2872" s="7"/>
    </row>
    <row r="2873" spans="2:5" x14ac:dyDescent="0.55000000000000004">
      <c r="B2873" s="6"/>
      <c r="E2873" s="7"/>
    </row>
    <row r="2874" spans="2:5" x14ac:dyDescent="0.55000000000000004">
      <c r="B2874" s="6"/>
      <c r="E2874" s="7"/>
    </row>
    <row r="2875" spans="2:5" x14ac:dyDescent="0.55000000000000004">
      <c r="B2875" s="6"/>
      <c r="E2875" s="7"/>
    </row>
    <row r="2876" spans="2:5" x14ac:dyDescent="0.55000000000000004">
      <c r="B2876" s="6"/>
      <c r="E2876" s="7"/>
    </row>
    <row r="2877" spans="2:5" x14ac:dyDescent="0.55000000000000004">
      <c r="B2877" s="6"/>
      <c r="E2877" s="7"/>
    </row>
    <row r="2878" spans="2:5" x14ac:dyDescent="0.55000000000000004">
      <c r="B2878" s="6"/>
      <c r="E2878" s="7"/>
    </row>
    <row r="2879" spans="2:5" x14ac:dyDescent="0.55000000000000004">
      <c r="B2879" s="6"/>
      <c r="E2879" s="7"/>
    </row>
    <row r="2880" spans="2:5" x14ac:dyDescent="0.55000000000000004">
      <c r="B2880" s="6"/>
      <c r="E2880" s="7"/>
    </row>
    <row r="2881" spans="2:5" x14ac:dyDescent="0.55000000000000004">
      <c r="B2881" s="6"/>
      <c r="E2881" s="7"/>
    </row>
    <row r="2882" spans="2:5" x14ac:dyDescent="0.55000000000000004">
      <c r="B2882" s="6"/>
      <c r="E2882" s="7"/>
    </row>
    <row r="2883" spans="2:5" x14ac:dyDescent="0.55000000000000004">
      <c r="B2883" s="6"/>
      <c r="E2883" s="7"/>
    </row>
    <row r="2884" spans="2:5" x14ac:dyDescent="0.55000000000000004">
      <c r="B2884" s="6"/>
      <c r="E2884" s="7"/>
    </row>
    <row r="2885" spans="2:5" x14ac:dyDescent="0.55000000000000004">
      <c r="B2885" s="6"/>
      <c r="E2885" s="7"/>
    </row>
    <row r="2886" spans="2:5" x14ac:dyDescent="0.55000000000000004">
      <c r="B2886" s="6"/>
      <c r="E2886" s="7"/>
    </row>
    <row r="2887" spans="2:5" x14ac:dyDescent="0.55000000000000004">
      <c r="B2887" s="6"/>
      <c r="E2887" s="7"/>
    </row>
    <row r="2888" spans="2:5" x14ac:dyDescent="0.55000000000000004">
      <c r="B2888" s="6"/>
      <c r="E2888" s="7"/>
    </row>
    <row r="2889" spans="2:5" x14ac:dyDescent="0.55000000000000004">
      <c r="B2889" s="6"/>
      <c r="E2889" s="7"/>
    </row>
    <row r="2890" spans="2:5" x14ac:dyDescent="0.55000000000000004">
      <c r="B2890" s="6"/>
      <c r="E2890" s="7"/>
    </row>
    <row r="2891" spans="2:5" x14ac:dyDescent="0.55000000000000004">
      <c r="B2891" s="6"/>
      <c r="E2891" s="7"/>
    </row>
    <row r="2892" spans="2:5" x14ac:dyDescent="0.55000000000000004">
      <c r="B2892" s="6"/>
      <c r="E2892" s="7"/>
    </row>
    <row r="2893" spans="2:5" x14ac:dyDescent="0.55000000000000004">
      <c r="B2893" s="6"/>
      <c r="E2893" s="7"/>
    </row>
    <row r="2894" spans="2:5" x14ac:dyDescent="0.55000000000000004">
      <c r="B2894" s="6"/>
      <c r="E2894" s="7"/>
    </row>
    <row r="2895" spans="2:5" x14ac:dyDescent="0.55000000000000004">
      <c r="B2895" s="6"/>
      <c r="E2895" s="7"/>
    </row>
    <row r="2896" spans="2:5" x14ac:dyDescent="0.55000000000000004">
      <c r="B2896" s="6"/>
      <c r="E2896" s="7"/>
    </row>
    <row r="2897" spans="2:5" x14ac:dyDescent="0.55000000000000004">
      <c r="B2897" s="6"/>
      <c r="E2897" s="7"/>
    </row>
    <row r="2898" spans="2:5" x14ac:dyDescent="0.55000000000000004">
      <c r="B2898" s="6"/>
      <c r="E2898" s="7"/>
    </row>
    <row r="2899" spans="2:5" x14ac:dyDescent="0.55000000000000004">
      <c r="B2899" s="6"/>
      <c r="E2899" s="7"/>
    </row>
    <row r="2900" spans="2:5" x14ac:dyDescent="0.55000000000000004">
      <c r="B2900" s="6"/>
      <c r="E2900" s="7"/>
    </row>
    <row r="2901" spans="2:5" x14ac:dyDescent="0.55000000000000004">
      <c r="B2901" s="6"/>
      <c r="E2901" s="7"/>
    </row>
    <row r="2902" spans="2:5" x14ac:dyDescent="0.55000000000000004">
      <c r="B2902" s="6"/>
      <c r="E2902" s="7"/>
    </row>
    <row r="2903" spans="2:5" x14ac:dyDescent="0.55000000000000004">
      <c r="B2903" s="6"/>
      <c r="E2903" s="7"/>
    </row>
    <row r="2904" spans="2:5" x14ac:dyDescent="0.55000000000000004">
      <c r="B2904" s="6"/>
      <c r="E2904" s="7"/>
    </row>
    <row r="2905" spans="2:5" x14ac:dyDescent="0.55000000000000004">
      <c r="B2905" s="6"/>
      <c r="E2905" s="7"/>
    </row>
    <row r="2906" spans="2:5" x14ac:dyDescent="0.55000000000000004">
      <c r="B2906" s="6"/>
      <c r="E2906" s="7"/>
    </row>
    <row r="2907" spans="2:5" x14ac:dyDescent="0.55000000000000004">
      <c r="B2907" s="6"/>
      <c r="E2907" s="7"/>
    </row>
    <row r="2908" spans="2:5" x14ac:dyDescent="0.55000000000000004">
      <c r="B2908" s="6"/>
      <c r="E2908" s="7"/>
    </row>
    <row r="2909" spans="2:5" x14ac:dyDescent="0.55000000000000004">
      <c r="B2909" s="6"/>
      <c r="E2909" s="7"/>
    </row>
    <row r="2910" spans="2:5" x14ac:dyDescent="0.55000000000000004">
      <c r="B2910" s="6"/>
      <c r="E2910" s="7"/>
    </row>
    <row r="2911" spans="2:5" x14ac:dyDescent="0.55000000000000004">
      <c r="B2911" s="6"/>
      <c r="E2911" s="7"/>
    </row>
    <row r="2912" spans="2:5" x14ac:dyDescent="0.55000000000000004">
      <c r="B2912" s="6"/>
      <c r="E2912" s="7"/>
    </row>
    <row r="2913" spans="2:5" x14ac:dyDescent="0.55000000000000004">
      <c r="B2913" s="6"/>
      <c r="E2913" s="7"/>
    </row>
    <row r="2914" spans="2:5" x14ac:dyDescent="0.55000000000000004">
      <c r="B2914" s="6"/>
      <c r="E2914" s="7"/>
    </row>
    <row r="2915" spans="2:5" x14ac:dyDescent="0.55000000000000004">
      <c r="B2915" s="6"/>
      <c r="E2915" s="7"/>
    </row>
    <row r="2916" spans="2:5" x14ac:dyDescent="0.55000000000000004">
      <c r="B2916" s="6"/>
      <c r="E2916" s="7"/>
    </row>
    <row r="2917" spans="2:5" x14ac:dyDescent="0.55000000000000004">
      <c r="B2917" s="6"/>
      <c r="E2917" s="7"/>
    </row>
    <row r="2918" spans="2:5" x14ac:dyDescent="0.55000000000000004">
      <c r="B2918" s="6"/>
      <c r="E2918" s="7"/>
    </row>
    <row r="2919" spans="2:5" x14ac:dyDescent="0.55000000000000004">
      <c r="B2919" s="6"/>
      <c r="E2919" s="7"/>
    </row>
    <row r="2920" spans="2:5" x14ac:dyDescent="0.55000000000000004">
      <c r="B2920" s="6"/>
      <c r="E2920" s="7"/>
    </row>
    <row r="2921" spans="2:5" x14ac:dyDescent="0.55000000000000004">
      <c r="B2921" s="6"/>
      <c r="E2921" s="7"/>
    </row>
    <row r="2922" spans="2:5" x14ac:dyDescent="0.55000000000000004">
      <c r="B2922" s="6"/>
      <c r="E2922" s="7"/>
    </row>
    <row r="2923" spans="2:5" x14ac:dyDescent="0.55000000000000004">
      <c r="B2923" s="6"/>
      <c r="E2923" s="7"/>
    </row>
    <row r="2924" spans="2:5" x14ac:dyDescent="0.55000000000000004">
      <c r="B2924" s="6"/>
      <c r="E2924" s="7"/>
    </row>
    <row r="2925" spans="2:5" x14ac:dyDescent="0.55000000000000004">
      <c r="B2925" s="6"/>
      <c r="E2925" s="7"/>
    </row>
    <row r="2926" spans="2:5" x14ac:dyDescent="0.55000000000000004">
      <c r="B2926" s="6"/>
      <c r="E2926" s="7"/>
    </row>
    <row r="2927" spans="2:5" x14ac:dyDescent="0.55000000000000004">
      <c r="B2927" s="6"/>
      <c r="E2927" s="7"/>
    </row>
    <row r="2928" spans="2:5" x14ac:dyDescent="0.55000000000000004">
      <c r="B2928" s="6"/>
      <c r="E2928" s="7"/>
    </row>
    <row r="2929" spans="2:5" x14ac:dyDescent="0.55000000000000004">
      <c r="B2929" s="6"/>
      <c r="E2929" s="7"/>
    </row>
    <row r="2930" spans="2:5" x14ac:dyDescent="0.55000000000000004">
      <c r="B2930" s="6"/>
      <c r="E2930" s="7"/>
    </row>
    <row r="2931" spans="2:5" x14ac:dyDescent="0.55000000000000004">
      <c r="B2931" s="6"/>
      <c r="E2931" s="7"/>
    </row>
    <row r="2932" spans="2:5" x14ac:dyDescent="0.55000000000000004">
      <c r="B2932" s="6"/>
      <c r="E2932" s="7"/>
    </row>
    <row r="2933" spans="2:5" x14ac:dyDescent="0.55000000000000004">
      <c r="B2933" s="6"/>
      <c r="E2933" s="7"/>
    </row>
    <row r="2934" spans="2:5" x14ac:dyDescent="0.55000000000000004">
      <c r="B2934" s="6"/>
      <c r="E2934" s="7"/>
    </row>
    <row r="2935" spans="2:5" x14ac:dyDescent="0.55000000000000004">
      <c r="B2935" s="6"/>
      <c r="E2935" s="7"/>
    </row>
    <row r="2936" spans="2:5" x14ac:dyDescent="0.55000000000000004">
      <c r="B2936" s="6"/>
      <c r="E2936" s="7"/>
    </row>
    <row r="2937" spans="2:5" x14ac:dyDescent="0.55000000000000004">
      <c r="B2937" s="6"/>
      <c r="E2937" s="7"/>
    </row>
    <row r="2938" spans="2:5" x14ac:dyDescent="0.55000000000000004">
      <c r="B2938" s="6"/>
      <c r="E2938" s="7"/>
    </row>
    <row r="2939" spans="2:5" x14ac:dyDescent="0.55000000000000004">
      <c r="B2939" s="6"/>
      <c r="E2939" s="7"/>
    </row>
    <row r="2940" spans="2:5" x14ac:dyDescent="0.55000000000000004">
      <c r="B2940" s="6"/>
      <c r="E2940" s="7"/>
    </row>
    <row r="2941" spans="2:5" x14ac:dyDescent="0.55000000000000004">
      <c r="B2941" s="6"/>
      <c r="E2941" s="7"/>
    </row>
    <row r="2942" spans="2:5" x14ac:dyDescent="0.55000000000000004">
      <c r="B2942" s="6"/>
      <c r="E2942" s="7"/>
    </row>
    <row r="2943" spans="2:5" x14ac:dyDescent="0.55000000000000004">
      <c r="B2943" s="6"/>
      <c r="E2943" s="7"/>
    </row>
    <row r="2944" spans="2:5" x14ac:dyDescent="0.55000000000000004">
      <c r="B2944" s="6"/>
      <c r="E2944" s="7"/>
    </row>
    <row r="2945" spans="2:5" x14ac:dyDescent="0.55000000000000004">
      <c r="B2945" s="6"/>
      <c r="E2945" s="7"/>
    </row>
    <row r="2946" spans="2:5" x14ac:dyDescent="0.55000000000000004">
      <c r="B2946" s="6"/>
      <c r="E2946" s="7"/>
    </row>
    <row r="2947" spans="2:5" x14ac:dyDescent="0.55000000000000004">
      <c r="B2947" s="6"/>
      <c r="E2947" s="7"/>
    </row>
    <row r="2948" spans="2:5" x14ac:dyDescent="0.55000000000000004">
      <c r="B2948" s="6"/>
      <c r="E2948" s="7"/>
    </row>
    <row r="2949" spans="2:5" x14ac:dyDescent="0.55000000000000004">
      <c r="B2949" s="6"/>
      <c r="E2949" s="7"/>
    </row>
    <row r="2950" spans="2:5" x14ac:dyDescent="0.55000000000000004">
      <c r="B2950" s="6"/>
      <c r="E2950" s="7"/>
    </row>
    <row r="2951" spans="2:5" x14ac:dyDescent="0.55000000000000004">
      <c r="B2951" s="6"/>
      <c r="E2951" s="7"/>
    </row>
    <row r="2952" spans="2:5" x14ac:dyDescent="0.55000000000000004">
      <c r="B2952" s="6"/>
      <c r="E2952" s="7"/>
    </row>
    <row r="2953" spans="2:5" x14ac:dyDescent="0.55000000000000004">
      <c r="B2953" s="6"/>
      <c r="E2953" s="7"/>
    </row>
    <row r="2954" spans="2:5" x14ac:dyDescent="0.55000000000000004">
      <c r="B2954" s="6"/>
      <c r="E2954" s="7"/>
    </row>
    <row r="2955" spans="2:5" x14ac:dyDescent="0.55000000000000004">
      <c r="B2955" s="6"/>
      <c r="E2955" s="7"/>
    </row>
    <row r="2956" spans="2:5" x14ac:dyDescent="0.55000000000000004">
      <c r="B2956" s="6"/>
      <c r="E2956" s="7"/>
    </row>
    <row r="2957" spans="2:5" x14ac:dyDescent="0.55000000000000004">
      <c r="B2957" s="6"/>
      <c r="E2957" s="7"/>
    </row>
    <row r="2958" spans="2:5" x14ac:dyDescent="0.55000000000000004">
      <c r="B2958" s="6"/>
      <c r="E2958" s="7"/>
    </row>
    <row r="2959" spans="2:5" x14ac:dyDescent="0.55000000000000004">
      <c r="B2959" s="6"/>
      <c r="E2959" s="7"/>
    </row>
    <row r="2960" spans="2:5" x14ac:dyDescent="0.55000000000000004">
      <c r="B2960" s="6"/>
      <c r="E2960" s="7"/>
    </row>
    <row r="2961" spans="2:5" x14ac:dyDescent="0.55000000000000004">
      <c r="B2961" s="6"/>
      <c r="E2961" s="7"/>
    </row>
    <row r="2962" spans="2:5" x14ac:dyDescent="0.55000000000000004">
      <c r="B2962" s="6"/>
      <c r="E2962" s="7"/>
    </row>
    <row r="2963" spans="2:5" x14ac:dyDescent="0.55000000000000004">
      <c r="B2963" s="6"/>
      <c r="E2963" s="7"/>
    </row>
    <row r="2964" spans="2:5" x14ac:dyDescent="0.55000000000000004">
      <c r="B2964" s="6"/>
      <c r="E2964" s="7"/>
    </row>
    <row r="2965" spans="2:5" x14ac:dyDescent="0.55000000000000004">
      <c r="B2965" s="6"/>
      <c r="E2965" s="7"/>
    </row>
    <row r="2966" spans="2:5" x14ac:dyDescent="0.55000000000000004">
      <c r="B2966" s="6"/>
      <c r="E2966" s="7"/>
    </row>
    <row r="2967" spans="2:5" x14ac:dyDescent="0.55000000000000004">
      <c r="B2967" s="6"/>
      <c r="E2967" s="7"/>
    </row>
    <row r="2968" spans="2:5" x14ac:dyDescent="0.55000000000000004">
      <c r="B2968" s="6"/>
      <c r="E2968" s="7"/>
    </row>
    <row r="2969" spans="2:5" x14ac:dyDescent="0.55000000000000004">
      <c r="B2969" s="6"/>
      <c r="E2969" s="7"/>
    </row>
    <row r="2970" spans="2:5" x14ac:dyDescent="0.55000000000000004">
      <c r="B2970" s="6"/>
      <c r="E2970" s="7"/>
    </row>
    <row r="2971" spans="2:5" x14ac:dyDescent="0.55000000000000004">
      <c r="B2971" s="6"/>
      <c r="E2971" s="7"/>
    </row>
    <row r="2972" spans="2:5" x14ac:dyDescent="0.55000000000000004">
      <c r="B2972" s="6"/>
      <c r="E2972" s="7"/>
    </row>
    <row r="2973" spans="2:5" x14ac:dyDescent="0.55000000000000004">
      <c r="B2973" s="6"/>
      <c r="E2973" s="7"/>
    </row>
    <row r="2974" spans="2:5" x14ac:dyDescent="0.55000000000000004">
      <c r="B2974" s="6"/>
      <c r="E2974" s="7"/>
    </row>
    <row r="2975" spans="2:5" x14ac:dyDescent="0.55000000000000004">
      <c r="B2975" s="6"/>
      <c r="E2975" s="7"/>
    </row>
    <row r="2976" spans="2:5" x14ac:dyDescent="0.55000000000000004">
      <c r="B2976" s="6"/>
      <c r="E2976" s="7"/>
    </row>
    <row r="2977" spans="2:5" x14ac:dyDescent="0.55000000000000004">
      <c r="B2977" s="6"/>
      <c r="E2977" s="7"/>
    </row>
    <row r="2978" spans="2:5" x14ac:dyDescent="0.55000000000000004">
      <c r="B2978" s="6"/>
      <c r="E2978" s="7"/>
    </row>
    <row r="2979" spans="2:5" x14ac:dyDescent="0.55000000000000004">
      <c r="B2979" s="6"/>
      <c r="E2979" s="7"/>
    </row>
    <row r="2980" spans="2:5" x14ac:dyDescent="0.55000000000000004">
      <c r="B2980" s="6"/>
      <c r="E2980" s="7"/>
    </row>
    <row r="2981" spans="2:5" x14ac:dyDescent="0.55000000000000004">
      <c r="B2981" s="6"/>
      <c r="E2981" s="7"/>
    </row>
    <row r="2982" spans="2:5" x14ac:dyDescent="0.55000000000000004">
      <c r="B2982" s="6"/>
      <c r="E2982" s="7"/>
    </row>
    <row r="2983" spans="2:5" x14ac:dyDescent="0.55000000000000004">
      <c r="B2983" s="6"/>
      <c r="E2983" s="7"/>
    </row>
    <row r="2984" spans="2:5" x14ac:dyDescent="0.55000000000000004">
      <c r="B2984" s="6"/>
      <c r="E2984" s="7"/>
    </row>
    <row r="2985" spans="2:5" x14ac:dyDescent="0.55000000000000004">
      <c r="B2985" s="6"/>
      <c r="E2985" s="7"/>
    </row>
    <row r="2986" spans="2:5" x14ac:dyDescent="0.55000000000000004">
      <c r="B2986" s="6"/>
      <c r="E2986" s="7"/>
    </row>
    <row r="2987" spans="2:5" x14ac:dyDescent="0.55000000000000004">
      <c r="B2987" s="6"/>
      <c r="E2987" s="7"/>
    </row>
    <row r="2988" spans="2:5" x14ac:dyDescent="0.55000000000000004">
      <c r="B2988" s="6"/>
      <c r="E2988" s="7"/>
    </row>
    <row r="2989" spans="2:5" x14ac:dyDescent="0.55000000000000004">
      <c r="B2989" s="6"/>
      <c r="E2989" s="7"/>
    </row>
    <row r="2990" spans="2:5" x14ac:dyDescent="0.55000000000000004">
      <c r="B2990" s="6"/>
      <c r="E2990" s="7"/>
    </row>
    <row r="2991" spans="2:5" x14ac:dyDescent="0.55000000000000004">
      <c r="B2991" s="6"/>
      <c r="E2991" s="7"/>
    </row>
    <row r="2992" spans="2:5" x14ac:dyDescent="0.55000000000000004">
      <c r="B2992" s="6"/>
      <c r="E2992" s="7"/>
    </row>
    <row r="2993" spans="2:5" x14ac:dyDescent="0.55000000000000004">
      <c r="B2993" s="6"/>
      <c r="E2993" s="7"/>
    </row>
    <row r="2994" spans="2:5" x14ac:dyDescent="0.55000000000000004">
      <c r="B2994" s="6"/>
      <c r="E2994" s="7"/>
    </row>
    <row r="2995" spans="2:5" x14ac:dyDescent="0.55000000000000004">
      <c r="B2995" s="6"/>
      <c r="E2995" s="7"/>
    </row>
    <row r="2996" spans="2:5" x14ac:dyDescent="0.55000000000000004">
      <c r="B2996" s="6"/>
      <c r="E2996" s="7"/>
    </row>
    <row r="2997" spans="2:5" x14ac:dyDescent="0.55000000000000004">
      <c r="B2997" s="6"/>
      <c r="E2997" s="7"/>
    </row>
    <row r="2998" spans="2:5" x14ac:dyDescent="0.55000000000000004">
      <c r="B2998" s="6"/>
      <c r="E2998" s="7"/>
    </row>
    <row r="2999" spans="2:5" x14ac:dyDescent="0.55000000000000004">
      <c r="B2999" s="6"/>
      <c r="E2999" s="7"/>
    </row>
    <row r="3000" spans="2:5" x14ac:dyDescent="0.55000000000000004">
      <c r="B3000" s="6"/>
      <c r="E3000" s="7"/>
    </row>
    <row r="3001" spans="2:5" x14ac:dyDescent="0.55000000000000004">
      <c r="B3001" s="6"/>
      <c r="E3001" s="7"/>
    </row>
    <row r="3002" spans="2:5" x14ac:dyDescent="0.55000000000000004">
      <c r="B3002" s="6"/>
      <c r="E3002" s="7"/>
    </row>
    <row r="3003" spans="2:5" x14ac:dyDescent="0.55000000000000004">
      <c r="B3003" s="6"/>
      <c r="E3003" s="7"/>
    </row>
    <row r="3004" spans="2:5" x14ac:dyDescent="0.55000000000000004">
      <c r="B3004" s="6"/>
      <c r="E3004" s="7"/>
    </row>
    <row r="3005" spans="2:5" x14ac:dyDescent="0.55000000000000004">
      <c r="B3005" s="6"/>
      <c r="E3005" s="7"/>
    </row>
    <row r="3006" spans="2:5" x14ac:dyDescent="0.55000000000000004">
      <c r="B3006" s="6"/>
      <c r="E3006" s="7"/>
    </row>
    <row r="3007" spans="2:5" x14ac:dyDescent="0.55000000000000004">
      <c r="B3007" s="6"/>
      <c r="E3007" s="7"/>
    </row>
    <row r="3008" spans="2:5" x14ac:dyDescent="0.55000000000000004">
      <c r="B3008" s="6"/>
      <c r="E3008" s="7"/>
    </row>
    <row r="3009" spans="2:5" x14ac:dyDescent="0.55000000000000004">
      <c r="B3009" s="6"/>
      <c r="E3009" s="7"/>
    </row>
    <row r="3010" spans="2:5" x14ac:dyDescent="0.55000000000000004">
      <c r="B3010" s="6"/>
      <c r="E3010" s="7"/>
    </row>
    <row r="3011" spans="2:5" x14ac:dyDescent="0.55000000000000004">
      <c r="B3011" s="6"/>
      <c r="E3011" s="7"/>
    </row>
    <row r="3012" spans="2:5" x14ac:dyDescent="0.55000000000000004">
      <c r="B3012" s="6"/>
      <c r="E3012" s="7"/>
    </row>
    <row r="3013" spans="2:5" x14ac:dyDescent="0.55000000000000004">
      <c r="B3013" s="6"/>
      <c r="E3013" s="7"/>
    </row>
    <row r="3014" spans="2:5" x14ac:dyDescent="0.55000000000000004">
      <c r="B3014" s="6"/>
      <c r="E3014" s="7"/>
    </row>
    <row r="3015" spans="2:5" x14ac:dyDescent="0.55000000000000004">
      <c r="B3015" s="6"/>
      <c r="E3015" s="7"/>
    </row>
    <row r="3016" spans="2:5" x14ac:dyDescent="0.55000000000000004">
      <c r="B3016" s="6"/>
      <c r="E3016" s="7"/>
    </row>
    <row r="3017" spans="2:5" x14ac:dyDescent="0.55000000000000004">
      <c r="B3017" s="6"/>
      <c r="E3017" s="7"/>
    </row>
    <row r="3018" spans="2:5" x14ac:dyDescent="0.55000000000000004">
      <c r="B3018" s="6"/>
      <c r="E3018" s="7"/>
    </row>
    <row r="3019" spans="2:5" x14ac:dyDescent="0.55000000000000004">
      <c r="B3019" s="6"/>
      <c r="E3019" s="7"/>
    </row>
    <row r="3020" spans="2:5" x14ac:dyDescent="0.55000000000000004">
      <c r="B3020" s="6"/>
      <c r="E3020" s="7"/>
    </row>
    <row r="3021" spans="2:5" x14ac:dyDescent="0.55000000000000004">
      <c r="B3021" s="6"/>
      <c r="E3021" s="7"/>
    </row>
    <row r="3022" spans="2:5" x14ac:dyDescent="0.55000000000000004">
      <c r="B3022" s="6"/>
      <c r="E3022" s="7"/>
    </row>
    <row r="3023" spans="2:5" x14ac:dyDescent="0.55000000000000004">
      <c r="B3023" s="6"/>
      <c r="E3023" s="7"/>
    </row>
    <row r="3024" spans="2:5" x14ac:dyDescent="0.55000000000000004">
      <c r="B3024" s="6"/>
      <c r="E3024" s="7"/>
    </row>
    <row r="3025" spans="2:5" x14ac:dyDescent="0.55000000000000004">
      <c r="B3025" s="6"/>
      <c r="E3025" s="7"/>
    </row>
    <row r="3026" spans="2:5" x14ac:dyDescent="0.55000000000000004">
      <c r="B3026" s="6"/>
      <c r="E3026" s="7"/>
    </row>
    <row r="3027" spans="2:5" x14ac:dyDescent="0.55000000000000004">
      <c r="B3027" s="6"/>
      <c r="E3027" s="7"/>
    </row>
    <row r="3028" spans="2:5" x14ac:dyDescent="0.55000000000000004">
      <c r="B3028" s="6"/>
      <c r="E3028" s="7"/>
    </row>
    <row r="3029" spans="2:5" x14ac:dyDescent="0.55000000000000004">
      <c r="B3029" s="6"/>
      <c r="E3029" s="7"/>
    </row>
    <row r="3030" spans="2:5" x14ac:dyDescent="0.55000000000000004">
      <c r="B3030" s="6"/>
      <c r="E3030" s="7"/>
    </row>
    <row r="3031" spans="2:5" x14ac:dyDescent="0.55000000000000004">
      <c r="B3031" s="6"/>
      <c r="E3031" s="7"/>
    </row>
    <row r="3032" spans="2:5" x14ac:dyDescent="0.55000000000000004">
      <c r="B3032" s="6"/>
      <c r="E3032" s="7"/>
    </row>
    <row r="3033" spans="2:5" x14ac:dyDescent="0.55000000000000004">
      <c r="B3033" s="6"/>
      <c r="E3033" s="7"/>
    </row>
    <row r="3034" spans="2:5" x14ac:dyDescent="0.55000000000000004">
      <c r="B3034" s="6"/>
      <c r="E3034" s="7"/>
    </row>
    <row r="3035" spans="2:5" x14ac:dyDescent="0.55000000000000004">
      <c r="B3035" s="6"/>
      <c r="E3035" s="7"/>
    </row>
    <row r="3036" spans="2:5" x14ac:dyDescent="0.55000000000000004">
      <c r="B3036" s="6"/>
      <c r="E3036" s="7"/>
    </row>
    <row r="3037" spans="2:5" x14ac:dyDescent="0.55000000000000004">
      <c r="B3037" s="6"/>
      <c r="E3037" s="7"/>
    </row>
    <row r="3038" spans="2:5" x14ac:dyDescent="0.55000000000000004">
      <c r="B3038" s="6"/>
      <c r="E3038" s="7"/>
    </row>
    <row r="3039" spans="2:5" x14ac:dyDescent="0.55000000000000004">
      <c r="B3039" s="6"/>
      <c r="E3039" s="7"/>
    </row>
    <row r="3040" spans="2:5" x14ac:dyDescent="0.55000000000000004">
      <c r="B3040" s="6"/>
      <c r="E3040" s="7"/>
    </row>
    <row r="3041" spans="2:5" x14ac:dyDescent="0.55000000000000004">
      <c r="B3041" s="6"/>
      <c r="E3041" s="7"/>
    </row>
    <row r="3042" spans="2:5" x14ac:dyDescent="0.55000000000000004">
      <c r="B3042" s="6"/>
      <c r="E3042" s="7"/>
    </row>
    <row r="3043" spans="2:5" x14ac:dyDescent="0.55000000000000004">
      <c r="B3043" s="6"/>
      <c r="E3043" s="7"/>
    </row>
    <row r="3044" spans="2:5" x14ac:dyDescent="0.55000000000000004">
      <c r="B3044" s="6"/>
      <c r="E3044" s="7"/>
    </row>
    <row r="3045" spans="2:5" x14ac:dyDescent="0.55000000000000004">
      <c r="B3045" s="6"/>
      <c r="E3045" s="7"/>
    </row>
    <row r="3046" spans="2:5" x14ac:dyDescent="0.55000000000000004">
      <c r="B3046" s="6"/>
      <c r="E3046" s="7"/>
    </row>
    <row r="3047" spans="2:5" x14ac:dyDescent="0.55000000000000004">
      <c r="B3047" s="6"/>
      <c r="E3047" s="7"/>
    </row>
    <row r="3048" spans="2:5" x14ac:dyDescent="0.55000000000000004">
      <c r="B3048" s="6"/>
      <c r="E3048" s="7"/>
    </row>
    <row r="3049" spans="2:5" x14ac:dyDescent="0.55000000000000004">
      <c r="B3049" s="6"/>
      <c r="E3049" s="7"/>
    </row>
    <row r="3050" spans="2:5" x14ac:dyDescent="0.55000000000000004">
      <c r="B3050" s="6"/>
      <c r="E3050" s="7"/>
    </row>
    <row r="3051" spans="2:5" x14ac:dyDescent="0.55000000000000004">
      <c r="B3051" s="6"/>
      <c r="E3051" s="7"/>
    </row>
    <row r="3052" spans="2:5" x14ac:dyDescent="0.55000000000000004">
      <c r="B3052" s="6"/>
      <c r="E3052" s="7"/>
    </row>
    <row r="3053" spans="2:5" x14ac:dyDescent="0.55000000000000004">
      <c r="B3053" s="6"/>
      <c r="E3053" s="7"/>
    </row>
    <row r="3054" spans="2:5" x14ac:dyDescent="0.55000000000000004">
      <c r="B3054" s="6"/>
      <c r="E3054" s="7"/>
    </row>
    <row r="3055" spans="2:5" x14ac:dyDescent="0.55000000000000004">
      <c r="B3055" s="6"/>
      <c r="E3055" s="7"/>
    </row>
    <row r="3056" spans="2:5" x14ac:dyDescent="0.55000000000000004">
      <c r="B3056" s="6"/>
      <c r="E3056" s="7"/>
    </row>
    <row r="3057" spans="2:5" x14ac:dyDescent="0.55000000000000004">
      <c r="B3057" s="6"/>
      <c r="E3057" s="7"/>
    </row>
    <row r="3058" spans="2:5" x14ac:dyDescent="0.55000000000000004">
      <c r="B3058" s="6"/>
      <c r="E3058" s="7"/>
    </row>
    <row r="3059" spans="2:5" x14ac:dyDescent="0.55000000000000004">
      <c r="B3059" s="6"/>
      <c r="E3059" s="7"/>
    </row>
    <row r="3060" spans="2:5" x14ac:dyDescent="0.55000000000000004">
      <c r="B3060" s="6"/>
      <c r="E3060" s="7"/>
    </row>
    <row r="3061" spans="2:5" x14ac:dyDescent="0.55000000000000004">
      <c r="B3061" s="6"/>
      <c r="E3061" s="7"/>
    </row>
    <row r="3062" spans="2:5" x14ac:dyDescent="0.55000000000000004">
      <c r="B3062" s="6"/>
      <c r="E3062" s="7"/>
    </row>
    <row r="3063" spans="2:5" x14ac:dyDescent="0.55000000000000004">
      <c r="B3063" s="6"/>
      <c r="E3063" s="7"/>
    </row>
    <row r="3064" spans="2:5" x14ac:dyDescent="0.55000000000000004">
      <c r="B3064" s="6"/>
      <c r="E3064" s="7"/>
    </row>
    <row r="3065" spans="2:5" x14ac:dyDescent="0.55000000000000004">
      <c r="B3065" s="6"/>
      <c r="E3065" s="7"/>
    </row>
    <row r="3066" spans="2:5" x14ac:dyDescent="0.55000000000000004">
      <c r="B3066" s="6"/>
      <c r="E3066" s="7"/>
    </row>
    <row r="3067" spans="2:5" x14ac:dyDescent="0.55000000000000004">
      <c r="B3067" s="6"/>
      <c r="E3067" s="7"/>
    </row>
    <row r="3068" spans="2:5" x14ac:dyDescent="0.55000000000000004">
      <c r="B3068" s="6"/>
      <c r="E3068" s="7"/>
    </row>
    <row r="3069" spans="2:5" x14ac:dyDescent="0.55000000000000004">
      <c r="B3069" s="6"/>
      <c r="E3069" s="7"/>
    </row>
    <row r="3070" spans="2:5" x14ac:dyDescent="0.55000000000000004">
      <c r="B3070" s="6"/>
      <c r="E3070" s="7"/>
    </row>
    <row r="3071" spans="2:5" x14ac:dyDescent="0.55000000000000004">
      <c r="B3071" s="6"/>
      <c r="E3071" s="7"/>
    </row>
    <row r="3072" spans="2:5" x14ac:dyDescent="0.55000000000000004">
      <c r="B3072" s="6"/>
      <c r="E3072" s="7"/>
    </row>
    <row r="3073" spans="2:5" x14ac:dyDescent="0.55000000000000004">
      <c r="B3073" s="6"/>
      <c r="E3073" s="7"/>
    </row>
    <row r="3074" spans="2:5" x14ac:dyDescent="0.55000000000000004">
      <c r="B3074" s="6"/>
      <c r="E3074" s="7"/>
    </row>
    <row r="3075" spans="2:5" x14ac:dyDescent="0.55000000000000004">
      <c r="B3075" s="6"/>
      <c r="E3075" s="7"/>
    </row>
    <row r="3076" spans="2:5" x14ac:dyDescent="0.55000000000000004">
      <c r="B3076" s="6"/>
      <c r="E3076" s="7"/>
    </row>
    <row r="3077" spans="2:5" x14ac:dyDescent="0.55000000000000004">
      <c r="B3077" s="6"/>
      <c r="E3077" s="7"/>
    </row>
    <row r="3078" spans="2:5" x14ac:dyDescent="0.55000000000000004">
      <c r="B3078" s="6"/>
      <c r="E3078" s="7"/>
    </row>
    <row r="3079" spans="2:5" x14ac:dyDescent="0.55000000000000004">
      <c r="B3079" s="6"/>
      <c r="E3079" s="7"/>
    </row>
    <row r="3080" spans="2:5" x14ac:dyDescent="0.55000000000000004">
      <c r="B3080" s="6"/>
      <c r="E3080" s="7"/>
    </row>
    <row r="3081" spans="2:5" x14ac:dyDescent="0.55000000000000004">
      <c r="B3081" s="6"/>
      <c r="E3081" s="7"/>
    </row>
    <row r="3082" spans="2:5" x14ac:dyDescent="0.55000000000000004">
      <c r="B3082" s="6"/>
      <c r="E3082" s="7"/>
    </row>
    <row r="3083" spans="2:5" x14ac:dyDescent="0.55000000000000004">
      <c r="B3083" s="6"/>
      <c r="E3083" s="7"/>
    </row>
    <row r="3084" spans="2:5" x14ac:dyDescent="0.55000000000000004">
      <c r="B3084" s="6"/>
      <c r="E3084" s="7"/>
    </row>
    <row r="3085" spans="2:5" x14ac:dyDescent="0.55000000000000004">
      <c r="B3085" s="6"/>
      <c r="E3085" s="7"/>
    </row>
    <row r="3086" spans="2:5" x14ac:dyDescent="0.55000000000000004">
      <c r="B3086" s="6"/>
      <c r="E3086" s="7"/>
    </row>
    <row r="3087" spans="2:5" x14ac:dyDescent="0.55000000000000004">
      <c r="B3087" s="6"/>
      <c r="E3087" s="7"/>
    </row>
    <row r="3088" spans="2:5" x14ac:dyDescent="0.55000000000000004">
      <c r="B3088" s="6"/>
      <c r="E3088" s="7"/>
    </row>
    <row r="3089" spans="2:5" x14ac:dyDescent="0.55000000000000004">
      <c r="B3089" s="6"/>
      <c r="E3089" s="7"/>
    </row>
    <row r="3090" spans="2:5" x14ac:dyDescent="0.55000000000000004">
      <c r="B3090" s="6"/>
      <c r="E3090" s="7"/>
    </row>
    <row r="3091" spans="2:5" x14ac:dyDescent="0.55000000000000004">
      <c r="B3091" s="6"/>
      <c r="E3091" s="7"/>
    </row>
    <row r="3092" spans="2:5" x14ac:dyDescent="0.55000000000000004">
      <c r="B3092" s="6"/>
      <c r="E3092" s="7"/>
    </row>
    <row r="3093" spans="2:5" x14ac:dyDescent="0.55000000000000004">
      <c r="B3093" s="6"/>
      <c r="E3093" s="7"/>
    </row>
    <row r="3094" spans="2:5" x14ac:dyDescent="0.55000000000000004">
      <c r="B3094" s="6"/>
      <c r="E3094" s="7"/>
    </row>
    <row r="3095" spans="2:5" x14ac:dyDescent="0.55000000000000004">
      <c r="B3095" s="6"/>
      <c r="E3095" s="7"/>
    </row>
    <row r="3096" spans="2:5" x14ac:dyDescent="0.55000000000000004">
      <c r="B3096" s="6"/>
      <c r="E3096" s="7"/>
    </row>
    <row r="3097" spans="2:5" x14ac:dyDescent="0.55000000000000004">
      <c r="B3097" s="6"/>
      <c r="E3097" s="7"/>
    </row>
    <row r="3098" spans="2:5" x14ac:dyDescent="0.55000000000000004">
      <c r="B3098" s="6"/>
      <c r="E3098" s="7"/>
    </row>
    <row r="3099" spans="2:5" x14ac:dyDescent="0.55000000000000004">
      <c r="B3099" s="6"/>
      <c r="E3099" s="7"/>
    </row>
    <row r="3100" spans="2:5" x14ac:dyDescent="0.55000000000000004">
      <c r="B3100" s="6"/>
      <c r="E3100" s="7"/>
    </row>
    <row r="3101" spans="2:5" x14ac:dyDescent="0.55000000000000004">
      <c r="B3101" s="6"/>
      <c r="E3101" s="7"/>
    </row>
    <row r="3102" spans="2:5" x14ac:dyDescent="0.55000000000000004">
      <c r="B3102" s="6"/>
      <c r="E3102" s="7"/>
    </row>
    <row r="3103" spans="2:5" x14ac:dyDescent="0.55000000000000004">
      <c r="B3103" s="6"/>
      <c r="E3103" s="7"/>
    </row>
    <row r="3104" spans="2:5" x14ac:dyDescent="0.55000000000000004">
      <c r="B3104" s="6"/>
      <c r="E3104" s="7"/>
    </row>
    <row r="3105" spans="2:5" x14ac:dyDescent="0.55000000000000004">
      <c r="B3105" s="6"/>
      <c r="E3105" s="7"/>
    </row>
    <row r="3106" spans="2:5" x14ac:dyDescent="0.55000000000000004">
      <c r="B3106" s="6"/>
      <c r="E3106" s="7"/>
    </row>
    <row r="3107" spans="2:5" x14ac:dyDescent="0.55000000000000004">
      <c r="B3107" s="6"/>
      <c r="E3107" s="7"/>
    </row>
    <row r="3108" spans="2:5" x14ac:dyDescent="0.55000000000000004">
      <c r="B3108" s="6"/>
      <c r="E3108" s="7"/>
    </row>
    <row r="3109" spans="2:5" x14ac:dyDescent="0.55000000000000004">
      <c r="B3109" s="6"/>
      <c r="E3109" s="7"/>
    </row>
    <row r="3110" spans="2:5" x14ac:dyDescent="0.55000000000000004">
      <c r="B3110" s="6"/>
      <c r="E3110" s="7"/>
    </row>
    <row r="3111" spans="2:5" x14ac:dyDescent="0.55000000000000004">
      <c r="B3111" s="6"/>
      <c r="E3111" s="7"/>
    </row>
    <row r="3112" spans="2:5" x14ac:dyDescent="0.55000000000000004">
      <c r="B3112" s="6"/>
      <c r="E3112" s="7"/>
    </row>
    <row r="3113" spans="2:5" x14ac:dyDescent="0.55000000000000004">
      <c r="B3113" s="6"/>
      <c r="E3113" s="7"/>
    </row>
    <row r="3114" spans="2:5" x14ac:dyDescent="0.55000000000000004">
      <c r="B3114" s="6"/>
      <c r="E3114" s="7"/>
    </row>
    <row r="3115" spans="2:5" x14ac:dyDescent="0.55000000000000004">
      <c r="B3115" s="6"/>
      <c r="E3115" s="7"/>
    </row>
    <row r="3116" spans="2:5" x14ac:dyDescent="0.55000000000000004">
      <c r="B3116" s="6"/>
      <c r="E3116" s="7"/>
    </row>
    <row r="3117" spans="2:5" x14ac:dyDescent="0.55000000000000004">
      <c r="B3117" s="6"/>
      <c r="E3117" s="7"/>
    </row>
    <row r="3118" spans="2:5" x14ac:dyDescent="0.55000000000000004">
      <c r="B3118" s="6"/>
      <c r="E3118" s="7"/>
    </row>
    <row r="3119" spans="2:5" x14ac:dyDescent="0.55000000000000004">
      <c r="B3119" s="6"/>
      <c r="E3119" s="7"/>
    </row>
    <row r="3120" spans="2:5" x14ac:dyDescent="0.55000000000000004">
      <c r="B3120" s="6"/>
      <c r="E3120" s="7"/>
    </row>
    <row r="3121" spans="2:5" x14ac:dyDescent="0.55000000000000004">
      <c r="B3121" s="6"/>
      <c r="E3121" s="7"/>
    </row>
    <row r="3122" spans="2:5" x14ac:dyDescent="0.55000000000000004">
      <c r="B3122" s="6"/>
      <c r="E3122" s="7"/>
    </row>
    <row r="3123" spans="2:5" x14ac:dyDescent="0.55000000000000004">
      <c r="B3123" s="6"/>
      <c r="E3123" s="7"/>
    </row>
    <row r="3124" spans="2:5" x14ac:dyDescent="0.55000000000000004">
      <c r="B3124" s="6"/>
      <c r="E3124" s="7"/>
    </row>
    <row r="3125" spans="2:5" x14ac:dyDescent="0.55000000000000004">
      <c r="B3125" s="6"/>
      <c r="E3125" s="7"/>
    </row>
    <row r="3126" spans="2:5" x14ac:dyDescent="0.55000000000000004">
      <c r="B3126" s="6"/>
      <c r="E3126" s="7"/>
    </row>
    <row r="3127" spans="2:5" x14ac:dyDescent="0.55000000000000004">
      <c r="B3127" s="6"/>
      <c r="E3127" s="7"/>
    </row>
    <row r="3128" spans="2:5" x14ac:dyDescent="0.55000000000000004">
      <c r="B3128" s="6"/>
      <c r="E3128" s="7"/>
    </row>
    <row r="3129" spans="2:5" x14ac:dyDescent="0.55000000000000004">
      <c r="B3129" s="6"/>
      <c r="E3129" s="7"/>
    </row>
    <row r="3130" spans="2:5" x14ac:dyDescent="0.55000000000000004">
      <c r="B3130" s="6"/>
      <c r="E3130" s="7"/>
    </row>
    <row r="3131" spans="2:5" x14ac:dyDescent="0.55000000000000004">
      <c r="B3131" s="6"/>
      <c r="E3131" s="7"/>
    </row>
    <row r="3132" spans="2:5" x14ac:dyDescent="0.55000000000000004">
      <c r="B3132" s="6"/>
      <c r="E3132" s="7"/>
    </row>
    <row r="3133" spans="2:5" x14ac:dyDescent="0.55000000000000004">
      <c r="B3133" s="6"/>
      <c r="E3133" s="7"/>
    </row>
    <row r="3134" spans="2:5" x14ac:dyDescent="0.55000000000000004">
      <c r="B3134" s="6"/>
      <c r="E3134" s="7"/>
    </row>
    <row r="3135" spans="2:5" x14ac:dyDescent="0.55000000000000004">
      <c r="B3135" s="6"/>
      <c r="E3135" s="7"/>
    </row>
    <row r="3136" spans="2:5" x14ac:dyDescent="0.55000000000000004">
      <c r="B3136" s="6"/>
      <c r="E3136" s="7"/>
    </row>
    <row r="3137" spans="2:5" x14ac:dyDescent="0.55000000000000004">
      <c r="B3137" s="6"/>
      <c r="E3137" s="7"/>
    </row>
    <row r="3138" spans="2:5" x14ac:dyDescent="0.55000000000000004">
      <c r="B3138" s="6"/>
      <c r="E3138" s="7"/>
    </row>
    <row r="3139" spans="2:5" x14ac:dyDescent="0.55000000000000004">
      <c r="B3139" s="6"/>
      <c r="E3139" s="7"/>
    </row>
    <row r="3140" spans="2:5" x14ac:dyDescent="0.55000000000000004">
      <c r="B3140" s="6"/>
      <c r="E3140" s="7"/>
    </row>
    <row r="3141" spans="2:5" x14ac:dyDescent="0.55000000000000004">
      <c r="B3141" s="6"/>
      <c r="E3141" s="7"/>
    </row>
    <row r="3142" spans="2:5" x14ac:dyDescent="0.55000000000000004">
      <c r="B3142" s="6"/>
      <c r="E3142" s="7"/>
    </row>
    <row r="3143" spans="2:5" x14ac:dyDescent="0.55000000000000004">
      <c r="B3143" s="6"/>
      <c r="E3143" s="7"/>
    </row>
    <row r="3144" spans="2:5" x14ac:dyDescent="0.55000000000000004">
      <c r="B3144" s="6"/>
      <c r="E3144" s="7"/>
    </row>
    <row r="3145" spans="2:5" x14ac:dyDescent="0.55000000000000004">
      <c r="B3145" s="6"/>
      <c r="E3145" s="7"/>
    </row>
    <row r="3146" spans="2:5" x14ac:dyDescent="0.55000000000000004">
      <c r="B3146" s="6"/>
      <c r="E3146" s="7"/>
    </row>
    <row r="3147" spans="2:5" x14ac:dyDescent="0.55000000000000004">
      <c r="B3147" s="6"/>
      <c r="E3147" s="7"/>
    </row>
    <row r="3148" spans="2:5" x14ac:dyDescent="0.55000000000000004">
      <c r="B3148" s="6"/>
      <c r="E3148" s="7"/>
    </row>
    <row r="3149" spans="2:5" x14ac:dyDescent="0.55000000000000004">
      <c r="B3149" s="6"/>
      <c r="E3149" s="7"/>
    </row>
    <row r="3150" spans="2:5" x14ac:dyDescent="0.55000000000000004">
      <c r="B3150" s="6"/>
      <c r="E3150" s="7"/>
    </row>
    <row r="3151" spans="2:5" x14ac:dyDescent="0.55000000000000004">
      <c r="B3151" s="6"/>
      <c r="E3151" s="7"/>
    </row>
    <row r="3152" spans="2:5" x14ac:dyDescent="0.55000000000000004">
      <c r="B3152" s="6"/>
      <c r="E3152" s="7"/>
    </row>
    <row r="3153" spans="2:5" x14ac:dyDescent="0.55000000000000004">
      <c r="B3153" s="6"/>
      <c r="E3153" s="7"/>
    </row>
    <row r="3154" spans="2:5" x14ac:dyDescent="0.55000000000000004">
      <c r="B3154" s="6"/>
      <c r="E3154" s="7"/>
    </row>
    <row r="3155" spans="2:5" x14ac:dyDescent="0.55000000000000004">
      <c r="B3155" s="6"/>
      <c r="E3155" s="7"/>
    </row>
    <row r="3156" spans="2:5" x14ac:dyDescent="0.55000000000000004">
      <c r="B3156" s="6"/>
      <c r="E3156" s="7"/>
    </row>
    <row r="3157" spans="2:5" x14ac:dyDescent="0.55000000000000004">
      <c r="B3157" s="6"/>
      <c r="E3157" s="7"/>
    </row>
    <row r="3158" spans="2:5" x14ac:dyDescent="0.55000000000000004">
      <c r="B3158" s="6"/>
      <c r="E3158" s="7"/>
    </row>
    <row r="3159" spans="2:5" x14ac:dyDescent="0.55000000000000004">
      <c r="B3159" s="6"/>
      <c r="E3159" s="7"/>
    </row>
    <row r="3160" spans="2:5" x14ac:dyDescent="0.55000000000000004">
      <c r="B3160" s="6"/>
      <c r="E3160" s="7"/>
    </row>
    <row r="3161" spans="2:5" x14ac:dyDescent="0.55000000000000004">
      <c r="B3161" s="6"/>
      <c r="E3161" s="7"/>
    </row>
    <row r="3162" spans="2:5" x14ac:dyDescent="0.55000000000000004">
      <c r="B3162" s="6"/>
      <c r="E3162" s="7"/>
    </row>
    <row r="3163" spans="2:5" x14ac:dyDescent="0.55000000000000004">
      <c r="B3163" s="6"/>
      <c r="E3163" s="7"/>
    </row>
    <row r="3164" spans="2:5" x14ac:dyDescent="0.55000000000000004">
      <c r="B3164" s="6"/>
      <c r="E3164" s="7"/>
    </row>
    <row r="3165" spans="2:5" x14ac:dyDescent="0.55000000000000004">
      <c r="B3165" s="6"/>
      <c r="E3165" s="7"/>
    </row>
    <row r="3166" spans="2:5" x14ac:dyDescent="0.55000000000000004">
      <c r="B3166" s="6"/>
      <c r="E3166" s="7"/>
    </row>
    <row r="3167" spans="2:5" x14ac:dyDescent="0.55000000000000004">
      <c r="B3167" s="6"/>
      <c r="E3167" s="7"/>
    </row>
    <row r="3168" spans="2:5" x14ac:dyDescent="0.55000000000000004">
      <c r="B3168" s="6"/>
      <c r="E3168" s="7"/>
    </row>
    <row r="3169" spans="2:5" x14ac:dyDescent="0.55000000000000004">
      <c r="B3169" s="6"/>
      <c r="E3169" s="7"/>
    </row>
    <row r="3170" spans="2:5" x14ac:dyDescent="0.55000000000000004">
      <c r="B3170" s="6"/>
      <c r="E3170" s="7"/>
    </row>
    <row r="3171" spans="2:5" x14ac:dyDescent="0.55000000000000004">
      <c r="B3171" s="6"/>
      <c r="E3171" s="7"/>
    </row>
    <row r="3172" spans="2:5" x14ac:dyDescent="0.55000000000000004">
      <c r="B3172" s="6"/>
      <c r="E3172" s="7"/>
    </row>
    <row r="3173" spans="2:5" x14ac:dyDescent="0.55000000000000004">
      <c r="B3173" s="6"/>
      <c r="E3173" s="7"/>
    </row>
    <row r="3174" spans="2:5" x14ac:dyDescent="0.55000000000000004">
      <c r="B3174" s="6"/>
      <c r="E3174" s="7"/>
    </row>
    <row r="3175" spans="2:5" x14ac:dyDescent="0.55000000000000004">
      <c r="B3175" s="6"/>
      <c r="E3175" s="7"/>
    </row>
    <row r="3176" spans="2:5" x14ac:dyDescent="0.55000000000000004">
      <c r="B3176" s="6"/>
      <c r="E3176" s="7"/>
    </row>
    <row r="3177" spans="2:5" x14ac:dyDescent="0.55000000000000004">
      <c r="B3177" s="6"/>
      <c r="E3177" s="7"/>
    </row>
    <row r="3178" spans="2:5" x14ac:dyDescent="0.55000000000000004">
      <c r="B3178" s="6"/>
      <c r="E3178" s="7"/>
    </row>
    <row r="3179" spans="2:5" x14ac:dyDescent="0.55000000000000004">
      <c r="B3179" s="6"/>
      <c r="E3179" s="7"/>
    </row>
    <row r="3180" spans="2:5" x14ac:dyDescent="0.55000000000000004">
      <c r="B3180" s="6"/>
      <c r="E3180" s="7"/>
    </row>
    <row r="3181" spans="2:5" x14ac:dyDescent="0.55000000000000004">
      <c r="B3181" s="6"/>
      <c r="E3181" s="7"/>
    </row>
    <row r="3182" spans="2:5" x14ac:dyDescent="0.55000000000000004">
      <c r="B3182" s="6"/>
      <c r="E3182" s="7"/>
    </row>
    <row r="3183" spans="2:5" x14ac:dyDescent="0.55000000000000004">
      <c r="B3183" s="6"/>
      <c r="E3183" s="7"/>
    </row>
    <row r="3184" spans="2:5" x14ac:dyDescent="0.55000000000000004">
      <c r="B3184" s="6"/>
      <c r="E3184" s="7"/>
    </row>
    <row r="3185" spans="2:5" x14ac:dyDescent="0.55000000000000004">
      <c r="B3185" s="6"/>
      <c r="E3185" s="7"/>
    </row>
    <row r="3186" spans="2:5" x14ac:dyDescent="0.55000000000000004">
      <c r="B3186" s="6"/>
      <c r="E3186" s="7"/>
    </row>
    <row r="3187" spans="2:5" x14ac:dyDescent="0.55000000000000004">
      <c r="B3187" s="6"/>
      <c r="E3187" s="7"/>
    </row>
    <row r="3188" spans="2:5" x14ac:dyDescent="0.55000000000000004">
      <c r="B3188" s="6"/>
      <c r="E3188" s="7"/>
    </row>
    <row r="3189" spans="2:5" x14ac:dyDescent="0.55000000000000004">
      <c r="B3189" s="6"/>
      <c r="E3189" s="7"/>
    </row>
    <row r="3190" spans="2:5" x14ac:dyDescent="0.55000000000000004">
      <c r="B3190" s="6"/>
      <c r="E3190" s="7"/>
    </row>
    <row r="3191" spans="2:5" x14ac:dyDescent="0.55000000000000004">
      <c r="B3191" s="6"/>
      <c r="E3191" s="7"/>
    </row>
    <row r="3192" spans="2:5" x14ac:dyDescent="0.55000000000000004">
      <c r="B3192" s="6"/>
      <c r="E3192" s="7"/>
    </row>
    <row r="3193" spans="2:5" x14ac:dyDescent="0.55000000000000004">
      <c r="B3193" s="6"/>
      <c r="E3193" s="7"/>
    </row>
    <row r="3194" spans="2:5" x14ac:dyDescent="0.55000000000000004">
      <c r="B3194" s="6"/>
      <c r="E3194" s="7"/>
    </row>
    <row r="3195" spans="2:5" x14ac:dyDescent="0.55000000000000004">
      <c r="B3195" s="6"/>
      <c r="E3195" s="7"/>
    </row>
    <row r="3196" spans="2:5" x14ac:dyDescent="0.55000000000000004">
      <c r="B3196" s="6"/>
      <c r="E3196" s="7"/>
    </row>
    <row r="3197" spans="2:5" x14ac:dyDescent="0.55000000000000004">
      <c r="B3197" s="6"/>
      <c r="E3197" s="7"/>
    </row>
    <row r="3198" spans="2:5" x14ac:dyDescent="0.55000000000000004">
      <c r="B3198" s="6"/>
      <c r="E3198" s="7"/>
    </row>
    <row r="3199" spans="2:5" x14ac:dyDescent="0.55000000000000004">
      <c r="B3199" s="6"/>
      <c r="E3199" s="7"/>
    </row>
    <row r="3200" spans="2:5" x14ac:dyDescent="0.55000000000000004">
      <c r="B3200" s="6"/>
      <c r="E3200" s="7"/>
    </row>
    <row r="3201" spans="2:5" x14ac:dyDescent="0.55000000000000004">
      <c r="B3201" s="6"/>
      <c r="E3201" s="7"/>
    </row>
    <row r="3202" spans="2:5" x14ac:dyDescent="0.55000000000000004">
      <c r="B3202" s="6"/>
      <c r="E3202" s="7"/>
    </row>
    <row r="3203" spans="2:5" x14ac:dyDescent="0.55000000000000004">
      <c r="B3203" s="6"/>
      <c r="E3203" s="7"/>
    </row>
    <row r="3204" spans="2:5" x14ac:dyDescent="0.55000000000000004">
      <c r="B3204" s="6"/>
      <c r="E3204" s="7"/>
    </row>
    <row r="3205" spans="2:5" x14ac:dyDescent="0.55000000000000004">
      <c r="B3205" s="6"/>
      <c r="E3205" s="7"/>
    </row>
    <row r="3206" spans="2:5" x14ac:dyDescent="0.55000000000000004">
      <c r="B3206" s="6"/>
      <c r="E3206" s="7"/>
    </row>
    <row r="3207" spans="2:5" x14ac:dyDescent="0.55000000000000004">
      <c r="B3207" s="6"/>
      <c r="E3207" s="7"/>
    </row>
    <row r="3208" spans="2:5" x14ac:dyDescent="0.55000000000000004">
      <c r="B3208" s="6"/>
      <c r="E3208" s="7"/>
    </row>
    <row r="3209" spans="2:5" x14ac:dyDescent="0.55000000000000004">
      <c r="B3209" s="6"/>
      <c r="E3209" s="7"/>
    </row>
    <row r="3210" spans="2:5" x14ac:dyDescent="0.55000000000000004">
      <c r="B3210" s="6"/>
      <c r="E3210" s="7"/>
    </row>
    <row r="3211" spans="2:5" x14ac:dyDescent="0.55000000000000004">
      <c r="B3211" s="6"/>
      <c r="E3211" s="7"/>
    </row>
    <row r="3212" spans="2:5" x14ac:dyDescent="0.55000000000000004">
      <c r="B3212" s="6"/>
      <c r="E3212" s="7"/>
    </row>
    <row r="3213" spans="2:5" x14ac:dyDescent="0.55000000000000004">
      <c r="B3213" s="6"/>
      <c r="E3213" s="7"/>
    </row>
    <row r="3214" spans="2:5" x14ac:dyDescent="0.55000000000000004">
      <c r="B3214" s="6"/>
      <c r="E3214" s="7"/>
    </row>
    <row r="3215" spans="2:5" x14ac:dyDescent="0.55000000000000004">
      <c r="B3215" s="6"/>
      <c r="E3215" s="7"/>
    </row>
    <row r="3216" spans="2:5" x14ac:dyDescent="0.55000000000000004">
      <c r="B3216" s="6"/>
      <c r="E3216" s="7"/>
    </row>
    <row r="3217" spans="2:5" x14ac:dyDescent="0.55000000000000004">
      <c r="B3217" s="6"/>
      <c r="E3217" s="7"/>
    </row>
    <row r="3218" spans="2:5" x14ac:dyDescent="0.55000000000000004">
      <c r="B3218" s="6"/>
      <c r="E3218" s="7"/>
    </row>
    <row r="3219" spans="2:5" x14ac:dyDescent="0.55000000000000004">
      <c r="B3219" s="6"/>
      <c r="E3219" s="7"/>
    </row>
    <row r="3220" spans="2:5" x14ac:dyDescent="0.55000000000000004">
      <c r="B3220" s="6"/>
      <c r="E3220" s="7"/>
    </row>
    <row r="3221" spans="2:5" x14ac:dyDescent="0.55000000000000004">
      <c r="B3221" s="6"/>
      <c r="E3221" s="7"/>
    </row>
    <row r="3222" spans="2:5" x14ac:dyDescent="0.55000000000000004">
      <c r="B3222" s="6"/>
      <c r="E3222" s="7"/>
    </row>
    <row r="3223" spans="2:5" x14ac:dyDescent="0.55000000000000004">
      <c r="B3223" s="6"/>
      <c r="E3223" s="7"/>
    </row>
    <row r="3224" spans="2:5" x14ac:dyDescent="0.55000000000000004">
      <c r="B3224" s="6"/>
      <c r="E3224" s="7"/>
    </row>
    <row r="3225" spans="2:5" x14ac:dyDescent="0.55000000000000004">
      <c r="B3225" s="6"/>
      <c r="E3225" s="7"/>
    </row>
    <row r="3226" spans="2:5" x14ac:dyDescent="0.55000000000000004">
      <c r="B3226" s="6"/>
      <c r="E3226" s="7"/>
    </row>
    <row r="3227" spans="2:5" x14ac:dyDescent="0.55000000000000004">
      <c r="B3227" s="6"/>
      <c r="E3227" s="7"/>
    </row>
    <row r="3228" spans="2:5" x14ac:dyDescent="0.55000000000000004">
      <c r="B3228" s="6"/>
      <c r="E3228" s="7"/>
    </row>
    <row r="3229" spans="2:5" x14ac:dyDescent="0.55000000000000004">
      <c r="B3229" s="6"/>
      <c r="E3229" s="7"/>
    </row>
    <row r="3230" spans="2:5" x14ac:dyDescent="0.55000000000000004">
      <c r="B3230" s="6"/>
      <c r="E3230" s="7"/>
    </row>
    <row r="3231" spans="2:5" x14ac:dyDescent="0.55000000000000004">
      <c r="B3231" s="6"/>
      <c r="E3231" s="7"/>
    </row>
    <row r="3232" spans="2:5" x14ac:dyDescent="0.55000000000000004">
      <c r="B3232" s="6"/>
      <c r="E3232" s="7"/>
    </row>
    <row r="3233" spans="2:5" x14ac:dyDescent="0.55000000000000004">
      <c r="B3233" s="6"/>
      <c r="E3233" s="7"/>
    </row>
    <row r="3234" spans="2:5" x14ac:dyDescent="0.55000000000000004">
      <c r="B3234" s="6"/>
      <c r="E3234" s="7"/>
    </row>
    <row r="3235" spans="2:5" x14ac:dyDescent="0.55000000000000004">
      <c r="B3235" s="6"/>
      <c r="E3235" s="7"/>
    </row>
    <row r="3236" spans="2:5" x14ac:dyDescent="0.55000000000000004">
      <c r="B3236" s="6"/>
      <c r="E3236" s="7"/>
    </row>
    <row r="3237" spans="2:5" x14ac:dyDescent="0.55000000000000004">
      <c r="B3237" s="6"/>
      <c r="E3237" s="7"/>
    </row>
    <row r="3238" spans="2:5" x14ac:dyDescent="0.55000000000000004">
      <c r="B3238" s="6"/>
      <c r="E3238" s="7"/>
    </row>
    <row r="3239" spans="2:5" x14ac:dyDescent="0.55000000000000004">
      <c r="B3239" s="6"/>
      <c r="E3239" s="7"/>
    </row>
    <row r="3240" spans="2:5" x14ac:dyDescent="0.55000000000000004">
      <c r="B3240" s="6"/>
      <c r="E3240" s="7"/>
    </row>
    <row r="3241" spans="2:5" x14ac:dyDescent="0.55000000000000004">
      <c r="B3241" s="6"/>
      <c r="E3241" s="7"/>
    </row>
    <row r="3242" spans="2:5" x14ac:dyDescent="0.55000000000000004">
      <c r="B3242" s="6"/>
      <c r="E3242" s="7"/>
    </row>
    <row r="3243" spans="2:5" x14ac:dyDescent="0.55000000000000004">
      <c r="B3243" s="6"/>
      <c r="E3243" s="7"/>
    </row>
    <row r="3244" spans="2:5" x14ac:dyDescent="0.55000000000000004">
      <c r="B3244" s="6"/>
      <c r="E3244" s="7"/>
    </row>
    <row r="3245" spans="2:5" x14ac:dyDescent="0.55000000000000004">
      <c r="B3245" s="6"/>
      <c r="E3245" s="7"/>
    </row>
    <row r="3246" spans="2:5" x14ac:dyDescent="0.55000000000000004">
      <c r="B3246" s="6"/>
      <c r="E3246" s="7"/>
    </row>
    <row r="3247" spans="2:5" x14ac:dyDescent="0.55000000000000004">
      <c r="B3247" s="6"/>
      <c r="E3247" s="7"/>
    </row>
    <row r="3248" spans="2:5" x14ac:dyDescent="0.55000000000000004">
      <c r="B3248" s="6"/>
      <c r="E3248" s="7"/>
    </row>
    <row r="3249" spans="2:5" x14ac:dyDescent="0.55000000000000004">
      <c r="B3249" s="6"/>
      <c r="E3249" s="7"/>
    </row>
    <row r="3250" spans="2:5" x14ac:dyDescent="0.55000000000000004">
      <c r="B3250" s="6"/>
      <c r="E3250" s="7"/>
    </row>
    <row r="3251" spans="2:5" x14ac:dyDescent="0.55000000000000004">
      <c r="B3251" s="6"/>
      <c r="E3251" s="7"/>
    </row>
    <row r="3252" spans="2:5" x14ac:dyDescent="0.55000000000000004">
      <c r="B3252" s="6"/>
      <c r="E3252" s="7"/>
    </row>
    <row r="3253" spans="2:5" x14ac:dyDescent="0.55000000000000004">
      <c r="B3253" s="6"/>
      <c r="E3253" s="7"/>
    </row>
    <row r="3254" spans="2:5" x14ac:dyDescent="0.55000000000000004">
      <c r="B3254" s="6"/>
      <c r="E3254" s="7"/>
    </row>
    <row r="3255" spans="2:5" x14ac:dyDescent="0.55000000000000004">
      <c r="B3255" s="6"/>
      <c r="E3255" s="7"/>
    </row>
    <row r="3256" spans="2:5" x14ac:dyDescent="0.55000000000000004">
      <c r="B3256" s="6"/>
      <c r="E3256" s="7"/>
    </row>
    <row r="3257" spans="2:5" x14ac:dyDescent="0.55000000000000004">
      <c r="B3257" s="6"/>
      <c r="E3257" s="7"/>
    </row>
    <row r="3258" spans="2:5" x14ac:dyDescent="0.55000000000000004">
      <c r="B3258" s="6"/>
      <c r="E3258" s="7"/>
    </row>
    <row r="3259" spans="2:5" x14ac:dyDescent="0.55000000000000004">
      <c r="B3259" s="6"/>
      <c r="E3259" s="7"/>
    </row>
    <row r="3260" spans="2:5" x14ac:dyDescent="0.55000000000000004">
      <c r="B3260" s="6"/>
      <c r="E3260" s="7"/>
    </row>
    <row r="3261" spans="2:5" x14ac:dyDescent="0.55000000000000004">
      <c r="B3261" s="6"/>
      <c r="E3261" s="7"/>
    </row>
    <row r="3262" spans="2:5" x14ac:dyDescent="0.55000000000000004">
      <c r="B3262" s="6"/>
      <c r="E3262" s="7"/>
    </row>
    <row r="3263" spans="2:5" x14ac:dyDescent="0.55000000000000004">
      <c r="B3263" s="6"/>
      <c r="E3263" s="7"/>
    </row>
    <row r="3264" spans="2:5" x14ac:dyDescent="0.55000000000000004">
      <c r="B3264" s="6"/>
      <c r="E3264" s="7"/>
    </row>
    <row r="3265" spans="2:5" x14ac:dyDescent="0.55000000000000004">
      <c r="B3265" s="6"/>
      <c r="E3265" s="7"/>
    </row>
    <row r="3266" spans="2:5" x14ac:dyDescent="0.55000000000000004">
      <c r="B3266" s="6"/>
      <c r="E3266" s="7"/>
    </row>
    <row r="3267" spans="2:5" x14ac:dyDescent="0.55000000000000004">
      <c r="B3267" s="6"/>
      <c r="E3267" s="7"/>
    </row>
    <row r="3268" spans="2:5" x14ac:dyDescent="0.55000000000000004">
      <c r="B3268" s="6"/>
      <c r="E3268" s="7"/>
    </row>
    <row r="3269" spans="2:5" x14ac:dyDescent="0.55000000000000004">
      <c r="B3269" s="6"/>
      <c r="E3269" s="7"/>
    </row>
    <row r="3270" spans="2:5" x14ac:dyDescent="0.55000000000000004">
      <c r="B3270" s="6"/>
      <c r="E3270" s="7"/>
    </row>
    <row r="3271" spans="2:5" x14ac:dyDescent="0.55000000000000004">
      <c r="B3271" s="6"/>
      <c r="E3271" s="7"/>
    </row>
    <row r="3272" spans="2:5" x14ac:dyDescent="0.55000000000000004">
      <c r="B3272" s="6"/>
      <c r="E3272" s="7"/>
    </row>
    <row r="3273" spans="2:5" x14ac:dyDescent="0.55000000000000004">
      <c r="B3273" s="6"/>
      <c r="E3273" s="7"/>
    </row>
    <row r="3274" spans="2:5" x14ac:dyDescent="0.55000000000000004">
      <c r="B3274" s="6"/>
      <c r="E3274" s="7"/>
    </row>
    <row r="3275" spans="2:5" x14ac:dyDescent="0.55000000000000004">
      <c r="B3275" s="6"/>
      <c r="E3275" s="7"/>
    </row>
    <row r="3276" spans="2:5" x14ac:dyDescent="0.55000000000000004">
      <c r="B3276" s="6"/>
      <c r="E3276" s="7"/>
    </row>
    <row r="3277" spans="2:5" x14ac:dyDescent="0.55000000000000004">
      <c r="B3277" s="6"/>
      <c r="E3277" s="7"/>
    </row>
    <row r="3278" spans="2:5" x14ac:dyDescent="0.55000000000000004">
      <c r="B3278" s="6"/>
      <c r="E3278" s="7"/>
    </row>
    <row r="3279" spans="2:5" x14ac:dyDescent="0.55000000000000004">
      <c r="B3279" s="6"/>
      <c r="E3279" s="7"/>
    </row>
    <row r="3280" spans="2:5" x14ac:dyDescent="0.55000000000000004">
      <c r="B3280" s="6"/>
      <c r="E3280" s="7"/>
    </row>
    <row r="3281" spans="2:5" x14ac:dyDescent="0.55000000000000004">
      <c r="B3281" s="6"/>
      <c r="E3281" s="7"/>
    </row>
    <row r="3282" spans="2:5" x14ac:dyDescent="0.55000000000000004">
      <c r="B3282" s="6"/>
      <c r="E3282" s="7"/>
    </row>
    <row r="3283" spans="2:5" x14ac:dyDescent="0.55000000000000004">
      <c r="B3283" s="6"/>
      <c r="E3283" s="7"/>
    </row>
    <row r="3284" spans="2:5" x14ac:dyDescent="0.55000000000000004">
      <c r="B3284" s="6"/>
      <c r="E3284" s="7"/>
    </row>
    <row r="3285" spans="2:5" x14ac:dyDescent="0.55000000000000004">
      <c r="B3285" s="6"/>
      <c r="E3285" s="7"/>
    </row>
    <row r="3286" spans="2:5" x14ac:dyDescent="0.55000000000000004">
      <c r="B3286" s="6"/>
      <c r="E3286" s="7"/>
    </row>
    <row r="3287" spans="2:5" x14ac:dyDescent="0.55000000000000004">
      <c r="B3287" s="6"/>
      <c r="E3287" s="7"/>
    </row>
    <row r="3288" spans="2:5" x14ac:dyDescent="0.55000000000000004">
      <c r="B3288" s="6"/>
      <c r="E3288" s="7"/>
    </row>
    <row r="3289" spans="2:5" x14ac:dyDescent="0.55000000000000004">
      <c r="B3289" s="6"/>
      <c r="E3289" s="7"/>
    </row>
    <row r="3290" spans="2:5" x14ac:dyDescent="0.55000000000000004">
      <c r="B3290" s="6"/>
      <c r="E3290" s="7"/>
    </row>
    <row r="3291" spans="2:5" x14ac:dyDescent="0.55000000000000004">
      <c r="B3291" s="6"/>
      <c r="E3291" s="7"/>
    </row>
    <row r="3292" spans="2:5" x14ac:dyDescent="0.55000000000000004">
      <c r="B3292" s="6"/>
      <c r="E3292" s="7"/>
    </row>
    <row r="3293" spans="2:5" x14ac:dyDescent="0.55000000000000004">
      <c r="B3293" s="6"/>
      <c r="E3293" s="7"/>
    </row>
    <row r="3294" spans="2:5" x14ac:dyDescent="0.55000000000000004">
      <c r="B3294" s="6"/>
      <c r="E3294" s="7"/>
    </row>
    <row r="3295" spans="2:5" x14ac:dyDescent="0.55000000000000004">
      <c r="B3295" s="6"/>
      <c r="E3295" s="7"/>
    </row>
    <row r="3296" spans="2:5" x14ac:dyDescent="0.55000000000000004">
      <c r="B3296" s="6"/>
      <c r="E3296" s="7"/>
    </row>
    <row r="3297" spans="2:5" x14ac:dyDescent="0.55000000000000004">
      <c r="B3297" s="6"/>
      <c r="E3297" s="7"/>
    </row>
    <row r="3298" spans="2:5" x14ac:dyDescent="0.55000000000000004">
      <c r="B3298" s="6"/>
      <c r="E3298" s="7"/>
    </row>
    <row r="3299" spans="2:5" x14ac:dyDescent="0.55000000000000004">
      <c r="B3299" s="6"/>
      <c r="E3299" s="7"/>
    </row>
    <row r="3300" spans="2:5" x14ac:dyDescent="0.55000000000000004">
      <c r="B3300" s="6"/>
      <c r="E3300" s="7"/>
    </row>
    <row r="3301" spans="2:5" x14ac:dyDescent="0.55000000000000004">
      <c r="B3301" s="6"/>
      <c r="E3301" s="7"/>
    </row>
    <row r="3302" spans="2:5" x14ac:dyDescent="0.55000000000000004">
      <c r="B3302" s="6"/>
      <c r="E3302" s="7"/>
    </row>
    <row r="3303" spans="2:5" x14ac:dyDescent="0.55000000000000004">
      <c r="B3303" s="6"/>
      <c r="E3303" s="7"/>
    </row>
    <row r="3304" spans="2:5" x14ac:dyDescent="0.55000000000000004">
      <c r="B3304" s="6"/>
      <c r="E3304" s="7"/>
    </row>
    <row r="3305" spans="2:5" x14ac:dyDescent="0.55000000000000004">
      <c r="B3305" s="6"/>
      <c r="E3305" s="7"/>
    </row>
    <row r="3306" spans="2:5" x14ac:dyDescent="0.55000000000000004">
      <c r="B3306" s="6"/>
      <c r="E3306" s="7"/>
    </row>
    <row r="3307" spans="2:5" x14ac:dyDescent="0.55000000000000004">
      <c r="B3307" s="6"/>
      <c r="E3307" s="7"/>
    </row>
    <row r="3308" spans="2:5" x14ac:dyDescent="0.55000000000000004">
      <c r="B3308" s="6"/>
      <c r="E3308" s="7"/>
    </row>
    <row r="3309" spans="2:5" x14ac:dyDescent="0.55000000000000004">
      <c r="B3309" s="6"/>
      <c r="E3309" s="7"/>
    </row>
    <row r="3310" spans="2:5" x14ac:dyDescent="0.55000000000000004">
      <c r="B3310" s="6"/>
      <c r="E3310" s="7"/>
    </row>
    <row r="3311" spans="2:5" x14ac:dyDescent="0.55000000000000004">
      <c r="B3311" s="6"/>
      <c r="E3311" s="7"/>
    </row>
    <row r="3312" spans="2:5" x14ac:dyDescent="0.55000000000000004">
      <c r="B3312" s="6"/>
      <c r="E3312" s="7"/>
    </row>
    <row r="3313" spans="2:5" x14ac:dyDescent="0.55000000000000004">
      <c r="B3313" s="6"/>
      <c r="E3313" s="7"/>
    </row>
    <row r="3314" spans="2:5" x14ac:dyDescent="0.55000000000000004">
      <c r="B3314" s="6"/>
      <c r="E3314" s="7"/>
    </row>
    <row r="3315" spans="2:5" x14ac:dyDescent="0.55000000000000004">
      <c r="B3315" s="6"/>
      <c r="E3315" s="7"/>
    </row>
    <row r="3316" spans="2:5" x14ac:dyDescent="0.55000000000000004">
      <c r="B3316" s="6"/>
      <c r="E3316" s="7"/>
    </row>
    <row r="3317" spans="2:5" x14ac:dyDescent="0.55000000000000004">
      <c r="B3317" s="6"/>
      <c r="E3317" s="7"/>
    </row>
    <row r="3318" spans="2:5" x14ac:dyDescent="0.55000000000000004">
      <c r="B3318" s="6"/>
      <c r="E3318" s="7"/>
    </row>
    <row r="3319" spans="2:5" x14ac:dyDescent="0.55000000000000004">
      <c r="B3319" s="6"/>
      <c r="E3319" s="7"/>
    </row>
    <row r="3320" spans="2:5" x14ac:dyDescent="0.55000000000000004">
      <c r="B3320" s="6"/>
      <c r="E3320" s="7"/>
    </row>
    <row r="3321" spans="2:5" x14ac:dyDescent="0.55000000000000004">
      <c r="B3321" s="6"/>
      <c r="E3321" s="7"/>
    </row>
    <row r="3322" spans="2:5" x14ac:dyDescent="0.55000000000000004">
      <c r="B3322" s="6"/>
      <c r="E3322" s="7"/>
    </row>
    <row r="3323" spans="2:5" x14ac:dyDescent="0.55000000000000004">
      <c r="B3323" s="6"/>
      <c r="E3323" s="7"/>
    </row>
    <row r="3324" spans="2:5" x14ac:dyDescent="0.55000000000000004">
      <c r="B3324" s="6"/>
      <c r="E3324" s="7"/>
    </row>
    <row r="3325" spans="2:5" x14ac:dyDescent="0.55000000000000004">
      <c r="B3325" s="6"/>
      <c r="E3325" s="7"/>
    </row>
    <row r="3326" spans="2:5" x14ac:dyDescent="0.55000000000000004">
      <c r="B3326" s="6"/>
      <c r="E3326" s="7"/>
    </row>
    <row r="3327" spans="2:5" x14ac:dyDescent="0.55000000000000004">
      <c r="B3327" s="6"/>
      <c r="E3327" s="7"/>
    </row>
    <row r="3328" spans="2:5" x14ac:dyDescent="0.55000000000000004">
      <c r="B3328" s="6"/>
      <c r="E3328" s="7"/>
    </row>
    <row r="3329" spans="2:5" x14ac:dyDescent="0.55000000000000004">
      <c r="B3329" s="6"/>
      <c r="E3329" s="7"/>
    </row>
    <row r="3330" spans="2:5" x14ac:dyDescent="0.55000000000000004">
      <c r="B3330" s="6"/>
      <c r="E3330" s="7"/>
    </row>
    <row r="3331" spans="2:5" x14ac:dyDescent="0.55000000000000004">
      <c r="B3331" s="6"/>
      <c r="E3331" s="7"/>
    </row>
    <row r="3332" spans="2:5" x14ac:dyDescent="0.55000000000000004">
      <c r="B3332" s="6"/>
      <c r="E3332" s="7"/>
    </row>
    <row r="3333" spans="2:5" x14ac:dyDescent="0.55000000000000004">
      <c r="B3333" s="6"/>
      <c r="E3333" s="7"/>
    </row>
    <row r="3334" spans="2:5" x14ac:dyDescent="0.55000000000000004">
      <c r="B3334" s="6"/>
      <c r="E3334" s="7"/>
    </row>
    <row r="3335" spans="2:5" x14ac:dyDescent="0.55000000000000004">
      <c r="B3335" s="6"/>
      <c r="E3335" s="7"/>
    </row>
    <row r="3336" spans="2:5" x14ac:dyDescent="0.55000000000000004">
      <c r="B3336" s="6"/>
      <c r="E3336" s="7"/>
    </row>
    <row r="3337" spans="2:5" x14ac:dyDescent="0.55000000000000004">
      <c r="B3337" s="6"/>
      <c r="E3337" s="7"/>
    </row>
    <row r="3338" spans="2:5" x14ac:dyDescent="0.55000000000000004">
      <c r="B3338" s="6"/>
      <c r="E3338" s="7"/>
    </row>
    <row r="3339" spans="2:5" x14ac:dyDescent="0.55000000000000004">
      <c r="B3339" s="6"/>
      <c r="E3339" s="7"/>
    </row>
    <row r="3340" spans="2:5" x14ac:dyDescent="0.55000000000000004">
      <c r="B3340" s="6"/>
      <c r="E3340" s="7"/>
    </row>
    <row r="3341" spans="2:5" x14ac:dyDescent="0.55000000000000004">
      <c r="B3341" s="6"/>
      <c r="E3341" s="7"/>
    </row>
    <row r="3342" spans="2:5" x14ac:dyDescent="0.55000000000000004">
      <c r="B3342" s="6"/>
      <c r="E3342" s="7"/>
    </row>
    <row r="3343" spans="2:5" x14ac:dyDescent="0.55000000000000004">
      <c r="B3343" s="6"/>
      <c r="E3343" s="7"/>
    </row>
    <row r="3344" spans="2:5" x14ac:dyDescent="0.55000000000000004">
      <c r="B3344" s="6"/>
      <c r="E3344" s="7"/>
    </row>
    <row r="3345" spans="2:5" x14ac:dyDescent="0.55000000000000004">
      <c r="B3345" s="6"/>
      <c r="E3345" s="7"/>
    </row>
    <row r="3346" spans="2:5" x14ac:dyDescent="0.55000000000000004">
      <c r="B3346" s="6"/>
      <c r="E3346" s="7"/>
    </row>
    <row r="3347" spans="2:5" x14ac:dyDescent="0.55000000000000004">
      <c r="B3347" s="6"/>
      <c r="E3347" s="7"/>
    </row>
    <row r="3348" spans="2:5" x14ac:dyDescent="0.55000000000000004">
      <c r="B3348" s="6"/>
      <c r="E3348" s="7"/>
    </row>
    <row r="3349" spans="2:5" x14ac:dyDescent="0.55000000000000004">
      <c r="B3349" s="6"/>
      <c r="E3349" s="7"/>
    </row>
    <row r="3350" spans="2:5" x14ac:dyDescent="0.55000000000000004">
      <c r="B3350" s="6"/>
      <c r="E3350" s="7"/>
    </row>
    <row r="3351" spans="2:5" x14ac:dyDescent="0.55000000000000004">
      <c r="B3351" s="6"/>
      <c r="E3351" s="7"/>
    </row>
    <row r="3352" spans="2:5" x14ac:dyDescent="0.55000000000000004">
      <c r="B3352" s="6"/>
      <c r="E3352" s="7"/>
    </row>
    <row r="3353" spans="2:5" x14ac:dyDescent="0.55000000000000004">
      <c r="B3353" s="6"/>
      <c r="E3353" s="7"/>
    </row>
    <row r="3354" spans="2:5" x14ac:dyDescent="0.55000000000000004">
      <c r="B3354" s="6"/>
      <c r="E3354" s="7"/>
    </row>
    <row r="3355" spans="2:5" x14ac:dyDescent="0.55000000000000004">
      <c r="B3355" s="6"/>
      <c r="E3355" s="7"/>
    </row>
    <row r="3356" spans="2:5" x14ac:dyDescent="0.55000000000000004">
      <c r="B3356" s="6"/>
      <c r="E3356" s="7"/>
    </row>
    <row r="3357" spans="2:5" x14ac:dyDescent="0.55000000000000004">
      <c r="B3357" s="6"/>
      <c r="E3357" s="7"/>
    </row>
    <row r="3358" spans="2:5" x14ac:dyDescent="0.55000000000000004">
      <c r="B3358" s="6"/>
      <c r="E3358" s="7"/>
    </row>
    <row r="3359" spans="2:5" x14ac:dyDescent="0.55000000000000004">
      <c r="B3359" s="6"/>
      <c r="E3359" s="7"/>
    </row>
    <row r="3360" spans="2:5" x14ac:dyDescent="0.55000000000000004">
      <c r="B3360" s="6"/>
      <c r="E3360" s="7"/>
    </row>
    <row r="3361" spans="2:5" x14ac:dyDescent="0.55000000000000004">
      <c r="B3361" s="6"/>
      <c r="E3361" s="7"/>
    </row>
    <row r="3362" spans="2:5" x14ac:dyDescent="0.55000000000000004">
      <c r="B3362" s="6"/>
      <c r="E3362" s="7"/>
    </row>
    <row r="3363" spans="2:5" x14ac:dyDescent="0.55000000000000004">
      <c r="B3363" s="6"/>
      <c r="E3363" s="7"/>
    </row>
    <row r="3364" spans="2:5" x14ac:dyDescent="0.55000000000000004">
      <c r="B3364" s="6"/>
      <c r="E3364" s="7"/>
    </row>
    <row r="3365" spans="2:5" x14ac:dyDescent="0.55000000000000004">
      <c r="B3365" s="6"/>
      <c r="E3365" s="7"/>
    </row>
    <row r="3366" spans="2:5" x14ac:dyDescent="0.55000000000000004">
      <c r="B3366" s="6"/>
      <c r="E3366" s="7"/>
    </row>
    <row r="3367" spans="2:5" x14ac:dyDescent="0.55000000000000004">
      <c r="B3367" s="6"/>
      <c r="E3367" s="7"/>
    </row>
    <row r="3368" spans="2:5" x14ac:dyDescent="0.55000000000000004">
      <c r="B3368" s="6"/>
      <c r="E3368" s="7"/>
    </row>
    <row r="3369" spans="2:5" x14ac:dyDescent="0.55000000000000004">
      <c r="B3369" s="6"/>
      <c r="E3369" s="7"/>
    </row>
    <row r="3370" spans="2:5" x14ac:dyDescent="0.55000000000000004">
      <c r="B3370" s="6"/>
      <c r="E3370" s="7"/>
    </row>
    <row r="3371" spans="2:5" x14ac:dyDescent="0.55000000000000004">
      <c r="B3371" s="6"/>
      <c r="E3371" s="7"/>
    </row>
    <row r="3372" spans="2:5" x14ac:dyDescent="0.55000000000000004">
      <c r="B3372" s="6"/>
      <c r="E3372" s="7"/>
    </row>
    <row r="3373" spans="2:5" x14ac:dyDescent="0.55000000000000004">
      <c r="B3373" s="6"/>
      <c r="E3373" s="7"/>
    </row>
    <row r="3374" spans="2:5" x14ac:dyDescent="0.55000000000000004">
      <c r="B3374" s="6"/>
      <c r="E3374" s="7"/>
    </row>
    <row r="3375" spans="2:5" x14ac:dyDescent="0.55000000000000004">
      <c r="B3375" s="6"/>
      <c r="E3375" s="7"/>
    </row>
    <row r="3376" spans="2:5" x14ac:dyDescent="0.55000000000000004">
      <c r="B3376" s="6"/>
      <c r="E3376" s="7"/>
    </row>
    <row r="3377" spans="2:5" x14ac:dyDescent="0.55000000000000004">
      <c r="B3377" s="6"/>
      <c r="E3377" s="7"/>
    </row>
    <row r="3378" spans="2:5" x14ac:dyDescent="0.55000000000000004">
      <c r="B3378" s="6"/>
      <c r="E3378" s="7"/>
    </row>
    <row r="3379" spans="2:5" x14ac:dyDescent="0.55000000000000004">
      <c r="B3379" s="6"/>
      <c r="E3379" s="7"/>
    </row>
    <row r="3380" spans="2:5" x14ac:dyDescent="0.55000000000000004">
      <c r="B3380" s="6"/>
      <c r="E3380" s="7"/>
    </row>
    <row r="3381" spans="2:5" x14ac:dyDescent="0.55000000000000004">
      <c r="B3381" s="6"/>
      <c r="E3381" s="7"/>
    </row>
    <row r="3382" spans="2:5" x14ac:dyDescent="0.55000000000000004">
      <c r="B3382" s="6"/>
      <c r="E3382" s="7"/>
    </row>
    <row r="3383" spans="2:5" x14ac:dyDescent="0.55000000000000004">
      <c r="B3383" s="6"/>
      <c r="E3383" s="7"/>
    </row>
    <row r="3384" spans="2:5" x14ac:dyDescent="0.55000000000000004">
      <c r="B3384" s="6"/>
      <c r="E3384" s="7"/>
    </row>
    <row r="3385" spans="2:5" x14ac:dyDescent="0.55000000000000004">
      <c r="B3385" s="6"/>
      <c r="E3385" s="7"/>
    </row>
    <row r="3386" spans="2:5" x14ac:dyDescent="0.55000000000000004">
      <c r="B3386" s="6"/>
      <c r="E3386" s="7"/>
    </row>
    <row r="3387" spans="2:5" x14ac:dyDescent="0.55000000000000004">
      <c r="B3387" s="6"/>
      <c r="E3387" s="7"/>
    </row>
    <row r="3388" spans="2:5" x14ac:dyDescent="0.55000000000000004">
      <c r="B3388" s="6"/>
      <c r="E3388" s="7"/>
    </row>
    <row r="3389" spans="2:5" x14ac:dyDescent="0.55000000000000004">
      <c r="B3389" s="6"/>
      <c r="E3389" s="7"/>
    </row>
    <row r="3390" spans="2:5" x14ac:dyDescent="0.55000000000000004">
      <c r="B3390" s="6"/>
      <c r="E3390" s="7"/>
    </row>
    <row r="3391" spans="2:5" x14ac:dyDescent="0.55000000000000004">
      <c r="B3391" s="6"/>
      <c r="E3391" s="7"/>
    </row>
    <row r="3392" spans="2:5" x14ac:dyDescent="0.55000000000000004">
      <c r="B3392" s="6"/>
      <c r="E3392" s="7"/>
    </row>
    <row r="3393" spans="2:5" x14ac:dyDescent="0.55000000000000004">
      <c r="B3393" s="6"/>
      <c r="E3393" s="7"/>
    </row>
    <row r="3394" spans="2:5" x14ac:dyDescent="0.55000000000000004">
      <c r="B3394" s="6"/>
      <c r="E3394" s="7"/>
    </row>
    <row r="3395" spans="2:5" x14ac:dyDescent="0.55000000000000004">
      <c r="B3395" s="6"/>
      <c r="E3395" s="7"/>
    </row>
    <row r="3396" spans="2:5" x14ac:dyDescent="0.55000000000000004">
      <c r="B3396" s="6"/>
      <c r="E3396" s="7"/>
    </row>
    <row r="3397" spans="2:5" x14ac:dyDescent="0.55000000000000004">
      <c r="B3397" s="6"/>
      <c r="E3397" s="7"/>
    </row>
    <row r="3398" spans="2:5" x14ac:dyDescent="0.55000000000000004">
      <c r="B3398" s="6"/>
      <c r="E3398" s="7"/>
    </row>
    <row r="3399" spans="2:5" x14ac:dyDescent="0.55000000000000004">
      <c r="B3399" s="6"/>
      <c r="E3399" s="7"/>
    </row>
    <row r="3400" spans="2:5" x14ac:dyDescent="0.55000000000000004">
      <c r="B3400" s="6"/>
      <c r="E3400" s="7"/>
    </row>
    <row r="3401" spans="2:5" x14ac:dyDescent="0.55000000000000004">
      <c r="B3401" s="6"/>
      <c r="E3401" s="7"/>
    </row>
    <row r="3402" spans="2:5" x14ac:dyDescent="0.55000000000000004">
      <c r="B3402" s="6"/>
      <c r="E3402" s="7"/>
    </row>
    <row r="3403" spans="2:5" x14ac:dyDescent="0.55000000000000004">
      <c r="B3403" s="6"/>
      <c r="E3403" s="7"/>
    </row>
    <row r="3404" spans="2:5" x14ac:dyDescent="0.55000000000000004">
      <c r="B3404" s="6"/>
      <c r="E3404" s="7"/>
    </row>
    <row r="3405" spans="2:5" x14ac:dyDescent="0.55000000000000004">
      <c r="B3405" s="6"/>
      <c r="E3405" s="7"/>
    </row>
    <row r="3406" spans="2:5" x14ac:dyDescent="0.55000000000000004">
      <c r="B3406" s="6"/>
      <c r="E3406" s="7"/>
    </row>
    <row r="3407" spans="2:5" x14ac:dyDescent="0.55000000000000004">
      <c r="B3407" s="6"/>
      <c r="E3407" s="7"/>
    </row>
    <row r="3408" spans="2:5" x14ac:dyDescent="0.55000000000000004">
      <c r="B3408" s="6"/>
      <c r="E3408" s="7"/>
    </row>
    <row r="3409" spans="2:5" x14ac:dyDescent="0.55000000000000004">
      <c r="B3409" s="6"/>
      <c r="E3409" s="7"/>
    </row>
    <row r="3410" spans="2:5" x14ac:dyDescent="0.55000000000000004">
      <c r="B3410" s="6"/>
      <c r="E3410" s="7"/>
    </row>
    <row r="3411" spans="2:5" x14ac:dyDescent="0.55000000000000004">
      <c r="B3411" s="6"/>
      <c r="E3411" s="7"/>
    </row>
    <row r="3412" spans="2:5" x14ac:dyDescent="0.55000000000000004">
      <c r="B3412" s="6"/>
      <c r="E3412" s="7"/>
    </row>
    <row r="3413" spans="2:5" x14ac:dyDescent="0.55000000000000004">
      <c r="B3413" s="6"/>
      <c r="E3413" s="7"/>
    </row>
    <row r="3414" spans="2:5" x14ac:dyDescent="0.55000000000000004">
      <c r="B3414" s="6"/>
      <c r="E3414" s="7"/>
    </row>
    <row r="3415" spans="2:5" x14ac:dyDescent="0.55000000000000004">
      <c r="B3415" s="6"/>
      <c r="E3415" s="7"/>
    </row>
    <row r="3416" spans="2:5" x14ac:dyDescent="0.55000000000000004">
      <c r="B3416" s="6"/>
      <c r="E3416" s="7"/>
    </row>
    <row r="3417" spans="2:5" x14ac:dyDescent="0.55000000000000004">
      <c r="B3417" s="6"/>
      <c r="E3417" s="7"/>
    </row>
    <row r="3418" spans="2:5" x14ac:dyDescent="0.55000000000000004">
      <c r="B3418" s="6"/>
      <c r="E3418" s="7"/>
    </row>
    <row r="3419" spans="2:5" x14ac:dyDescent="0.55000000000000004">
      <c r="B3419" s="6"/>
      <c r="E3419" s="7"/>
    </row>
    <row r="3420" spans="2:5" x14ac:dyDescent="0.55000000000000004">
      <c r="B3420" s="6"/>
      <c r="E3420" s="7"/>
    </row>
    <row r="3421" spans="2:5" x14ac:dyDescent="0.55000000000000004">
      <c r="B3421" s="6"/>
      <c r="E3421" s="7"/>
    </row>
    <row r="3422" spans="2:5" x14ac:dyDescent="0.55000000000000004">
      <c r="B3422" s="6"/>
      <c r="E3422" s="7"/>
    </row>
    <row r="3423" spans="2:5" x14ac:dyDescent="0.55000000000000004">
      <c r="B3423" s="6"/>
      <c r="E3423" s="7"/>
    </row>
    <row r="3424" spans="2:5" x14ac:dyDescent="0.55000000000000004">
      <c r="B3424" s="6"/>
      <c r="E3424" s="7"/>
    </row>
    <row r="3425" spans="2:5" x14ac:dyDescent="0.55000000000000004">
      <c r="B3425" s="6"/>
      <c r="E3425" s="7"/>
    </row>
    <row r="3426" spans="2:5" x14ac:dyDescent="0.55000000000000004">
      <c r="B3426" s="6"/>
      <c r="E3426" s="7"/>
    </row>
    <row r="3427" spans="2:5" x14ac:dyDescent="0.55000000000000004">
      <c r="B3427" s="6"/>
      <c r="E3427" s="7"/>
    </row>
    <row r="3428" spans="2:5" x14ac:dyDescent="0.55000000000000004">
      <c r="B3428" s="6"/>
      <c r="E3428" s="7"/>
    </row>
    <row r="3429" spans="2:5" x14ac:dyDescent="0.55000000000000004">
      <c r="B3429" s="6"/>
      <c r="E3429" s="7"/>
    </row>
    <row r="3430" spans="2:5" x14ac:dyDescent="0.55000000000000004">
      <c r="B3430" s="6"/>
      <c r="E3430" s="7"/>
    </row>
    <row r="3431" spans="2:5" x14ac:dyDescent="0.55000000000000004">
      <c r="B3431" s="6"/>
      <c r="E3431" s="7"/>
    </row>
    <row r="3432" spans="2:5" x14ac:dyDescent="0.55000000000000004">
      <c r="B3432" s="6"/>
      <c r="E3432" s="7"/>
    </row>
    <row r="3433" spans="2:5" x14ac:dyDescent="0.55000000000000004">
      <c r="B3433" s="6"/>
      <c r="E3433" s="7"/>
    </row>
    <row r="3434" spans="2:5" x14ac:dyDescent="0.55000000000000004">
      <c r="B3434" s="6"/>
      <c r="E3434" s="7"/>
    </row>
    <row r="3435" spans="2:5" x14ac:dyDescent="0.55000000000000004">
      <c r="B3435" s="6"/>
      <c r="E3435" s="7"/>
    </row>
    <row r="3436" spans="2:5" x14ac:dyDescent="0.55000000000000004">
      <c r="B3436" s="6"/>
      <c r="E3436" s="7"/>
    </row>
    <row r="3437" spans="2:5" x14ac:dyDescent="0.55000000000000004">
      <c r="B3437" s="6"/>
      <c r="E3437" s="7"/>
    </row>
    <row r="3438" spans="2:5" x14ac:dyDescent="0.55000000000000004">
      <c r="B3438" s="6"/>
      <c r="E3438" s="7"/>
    </row>
    <row r="3439" spans="2:5" x14ac:dyDescent="0.55000000000000004">
      <c r="B3439" s="6"/>
      <c r="E3439" s="7"/>
    </row>
    <row r="3440" spans="2:5" x14ac:dyDescent="0.55000000000000004">
      <c r="B3440" s="6"/>
      <c r="E3440" s="7"/>
    </row>
    <row r="3441" spans="2:5" x14ac:dyDescent="0.55000000000000004">
      <c r="B3441" s="6"/>
      <c r="E3441" s="7"/>
    </row>
    <row r="3442" spans="2:5" x14ac:dyDescent="0.55000000000000004">
      <c r="B3442" s="6"/>
      <c r="E3442" s="7"/>
    </row>
    <row r="3443" spans="2:5" x14ac:dyDescent="0.55000000000000004">
      <c r="B3443" s="6"/>
      <c r="E3443" s="7"/>
    </row>
    <row r="3444" spans="2:5" x14ac:dyDescent="0.55000000000000004">
      <c r="B3444" s="6"/>
      <c r="E3444" s="7"/>
    </row>
    <row r="3445" spans="2:5" x14ac:dyDescent="0.55000000000000004">
      <c r="B3445" s="6"/>
      <c r="E3445" s="7"/>
    </row>
    <row r="3446" spans="2:5" x14ac:dyDescent="0.55000000000000004">
      <c r="B3446" s="6"/>
      <c r="E3446" s="7"/>
    </row>
    <row r="3447" spans="2:5" x14ac:dyDescent="0.55000000000000004">
      <c r="B3447" s="6"/>
      <c r="E3447" s="7"/>
    </row>
    <row r="3448" spans="2:5" x14ac:dyDescent="0.55000000000000004">
      <c r="B3448" s="6"/>
      <c r="E3448" s="7"/>
    </row>
    <row r="3449" spans="2:5" x14ac:dyDescent="0.55000000000000004">
      <c r="B3449" s="6"/>
      <c r="E3449" s="7"/>
    </row>
    <row r="3450" spans="2:5" x14ac:dyDescent="0.55000000000000004">
      <c r="B3450" s="6"/>
      <c r="E3450" s="7"/>
    </row>
    <row r="3451" spans="2:5" x14ac:dyDescent="0.55000000000000004">
      <c r="B3451" s="6"/>
      <c r="E3451" s="7"/>
    </row>
    <row r="3452" spans="2:5" x14ac:dyDescent="0.55000000000000004">
      <c r="B3452" s="6"/>
      <c r="E3452" s="7"/>
    </row>
    <row r="3453" spans="2:5" x14ac:dyDescent="0.55000000000000004">
      <c r="B3453" s="6"/>
      <c r="E3453" s="7"/>
    </row>
    <row r="3454" spans="2:5" x14ac:dyDescent="0.55000000000000004">
      <c r="B3454" s="6"/>
      <c r="E3454" s="7"/>
    </row>
    <row r="3455" spans="2:5" x14ac:dyDescent="0.55000000000000004">
      <c r="B3455" s="6"/>
      <c r="E3455" s="7"/>
    </row>
    <row r="3456" spans="2:5" x14ac:dyDescent="0.55000000000000004">
      <c r="B3456" s="6"/>
      <c r="E3456" s="7"/>
    </row>
    <row r="3457" spans="2:5" x14ac:dyDescent="0.55000000000000004">
      <c r="B3457" s="6"/>
      <c r="E3457" s="7"/>
    </row>
    <row r="3458" spans="2:5" x14ac:dyDescent="0.55000000000000004">
      <c r="B3458" s="6"/>
      <c r="E3458" s="7"/>
    </row>
    <row r="3459" spans="2:5" x14ac:dyDescent="0.55000000000000004">
      <c r="B3459" s="6"/>
      <c r="E3459" s="7"/>
    </row>
    <row r="3460" spans="2:5" x14ac:dyDescent="0.55000000000000004">
      <c r="B3460" s="6"/>
      <c r="E3460" s="7"/>
    </row>
    <row r="3461" spans="2:5" x14ac:dyDescent="0.55000000000000004">
      <c r="B3461" s="6"/>
      <c r="E3461" s="7"/>
    </row>
    <row r="3462" spans="2:5" x14ac:dyDescent="0.55000000000000004">
      <c r="B3462" s="6"/>
      <c r="E3462" s="7"/>
    </row>
    <row r="3463" spans="2:5" x14ac:dyDescent="0.55000000000000004">
      <c r="B3463" s="6"/>
      <c r="E3463" s="7"/>
    </row>
    <row r="3464" spans="2:5" x14ac:dyDescent="0.55000000000000004">
      <c r="B3464" s="6"/>
      <c r="E3464" s="7"/>
    </row>
    <row r="3465" spans="2:5" x14ac:dyDescent="0.55000000000000004">
      <c r="B3465" s="6"/>
      <c r="E3465" s="7"/>
    </row>
    <row r="3466" spans="2:5" x14ac:dyDescent="0.55000000000000004">
      <c r="B3466" s="6"/>
      <c r="E3466" s="7"/>
    </row>
    <row r="3467" spans="2:5" x14ac:dyDescent="0.55000000000000004">
      <c r="B3467" s="6"/>
      <c r="E3467" s="7"/>
    </row>
    <row r="3468" spans="2:5" x14ac:dyDescent="0.55000000000000004">
      <c r="B3468" s="6"/>
      <c r="E3468" s="7"/>
    </row>
    <row r="3469" spans="2:5" x14ac:dyDescent="0.55000000000000004">
      <c r="B3469" s="6"/>
      <c r="E3469" s="7"/>
    </row>
    <row r="3470" spans="2:5" x14ac:dyDescent="0.55000000000000004">
      <c r="B3470" s="6"/>
      <c r="E3470" s="7"/>
    </row>
    <row r="3471" spans="2:5" x14ac:dyDescent="0.55000000000000004">
      <c r="B3471" s="6"/>
      <c r="E3471" s="7"/>
    </row>
    <row r="3472" spans="2:5" x14ac:dyDescent="0.55000000000000004">
      <c r="B3472" s="6"/>
      <c r="E3472" s="7"/>
    </row>
    <row r="3473" spans="2:5" x14ac:dyDescent="0.55000000000000004">
      <c r="B3473" s="6"/>
      <c r="E3473" s="7"/>
    </row>
    <row r="3474" spans="2:5" x14ac:dyDescent="0.55000000000000004">
      <c r="B3474" s="6"/>
      <c r="E3474" s="7"/>
    </row>
    <row r="3475" spans="2:5" x14ac:dyDescent="0.55000000000000004">
      <c r="B3475" s="6"/>
      <c r="E3475" s="7"/>
    </row>
    <row r="3476" spans="2:5" x14ac:dyDescent="0.55000000000000004">
      <c r="B3476" s="6"/>
      <c r="E3476" s="7"/>
    </row>
    <row r="3477" spans="2:5" x14ac:dyDescent="0.55000000000000004">
      <c r="B3477" s="6"/>
      <c r="E3477" s="7"/>
    </row>
    <row r="3478" spans="2:5" x14ac:dyDescent="0.55000000000000004">
      <c r="B3478" s="6"/>
      <c r="E3478" s="7"/>
    </row>
    <row r="3479" spans="2:5" x14ac:dyDescent="0.55000000000000004">
      <c r="B3479" s="6"/>
      <c r="E3479" s="7"/>
    </row>
    <row r="3480" spans="2:5" x14ac:dyDescent="0.55000000000000004">
      <c r="B3480" s="6"/>
      <c r="E3480" s="7"/>
    </row>
    <row r="3481" spans="2:5" x14ac:dyDescent="0.55000000000000004">
      <c r="B3481" s="6"/>
      <c r="E3481" s="7"/>
    </row>
    <row r="3482" spans="2:5" x14ac:dyDescent="0.55000000000000004">
      <c r="B3482" s="6"/>
      <c r="E3482" s="7"/>
    </row>
    <row r="3483" spans="2:5" x14ac:dyDescent="0.55000000000000004">
      <c r="B3483" s="6"/>
      <c r="E3483" s="7"/>
    </row>
    <row r="3484" spans="2:5" x14ac:dyDescent="0.55000000000000004">
      <c r="B3484" s="6"/>
      <c r="E3484" s="7"/>
    </row>
    <row r="3485" spans="2:5" x14ac:dyDescent="0.55000000000000004">
      <c r="B3485" s="6"/>
      <c r="E3485" s="7"/>
    </row>
    <row r="3486" spans="2:5" x14ac:dyDescent="0.55000000000000004">
      <c r="B3486" s="6"/>
      <c r="E3486" s="7"/>
    </row>
    <row r="3487" spans="2:5" x14ac:dyDescent="0.55000000000000004">
      <c r="B3487" s="6"/>
      <c r="E3487" s="7"/>
    </row>
    <row r="3488" spans="2:5" x14ac:dyDescent="0.55000000000000004">
      <c r="B3488" s="6"/>
      <c r="E3488" s="7"/>
    </row>
    <row r="3489" spans="2:5" x14ac:dyDescent="0.55000000000000004">
      <c r="B3489" s="6"/>
      <c r="E3489" s="7"/>
    </row>
    <row r="3490" spans="2:5" x14ac:dyDescent="0.55000000000000004">
      <c r="B3490" s="6"/>
      <c r="E3490" s="7"/>
    </row>
    <row r="3491" spans="2:5" x14ac:dyDescent="0.55000000000000004">
      <c r="B3491" s="6"/>
      <c r="E3491" s="7"/>
    </row>
    <row r="3492" spans="2:5" x14ac:dyDescent="0.55000000000000004">
      <c r="B3492" s="6"/>
      <c r="E3492" s="7"/>
    </row>
    <row r="3493" spans="2:5" x14ac:dyDescent="0.55000000000000004">
      <c r="B3493" s="6"/>
      <c r="E3493" s="7"/>
    </row>
    <row r="3494" spans="2:5" x14ac:dyDescent="0.55000000000000004">
      <c r="B3494" s="6"/>
      <c r="E3494" s="7"/>
    </row>
    <row r="3495" spans="2:5" x14ac:dyDescent="0.55000000000000004">
      <c r="B3495" s="6"/>
      <c r="E3495" s="7"/>
    </row>
    <row r="3496" spans="2:5" x14ac:dyDescent="0.55000000000000004">
      <c r="B3496" s="6"/>
      <c r="E3496" s="7"/>
    </row>
    <row r="3497" spans="2:5" x14ac:dyDescent="0.55000000000000004">
      <c r="B3497" s="6"/>
      <c r="E3497" s="7"/>
    </row>
    <row r="3498" spans="2:5" x14ac:dyDescent="0.55000000000000004">
      <c r="B3498" s="6"/>
      <c r="E3498" s="7"/>
    </row>
    <row r="3499" spans="2:5" x14ac:dyDescent="0.55000000000000004">
      <c r="B3499" s="6"/>
      <c r="E3499" s="7"/>
    </row>
    <row r="3500" spans="2:5" x14ac:dyDescent="0.55000000000000004">
      <c r="B3500" s="6"/>
      <c r="E3500" s="7"/>
    </row>
    <row r="3501" spans="2:5" x14ac:dyDescent="0.55000000000000004">
      <c r="B3501" s="6"/>
      <c r="E3501" s="7"/>
    </row>
    <row r="3502" spans="2:5" x14ac:dyDescent="0.55000000000000004">
      <c r="B3502" s="6"/>
      <c r="E3502" s="7"/>
    </row>
    <row r="3503" spans="2:5" x14ac:dyDescent="0.55000000000000004">
      <c r="B3503" s="6"/>
      <c r="E3503" s="7"/>
    </row>
    <row r="3504" spans="2:5" x14ac:dyDescent="0.55000000000000004">
      <c r="B3504" s="6"/>
      <c r="E3504" s="7"/>
    </row>
    <row r="3505" spans="2:5" x14ac:dyDescent="0.55000000000000004">
      <c r="B3505" s="6"/>
      <c r="E3505" s="7"/>
    </row>
    <row r="3506" spans="2:5" x14ac:dyDescent="0.55000000000000004">
      <c r="B3506" s="6"/>
      <c r="E3506" s="7"/>
    </row>
    <row r="3507" spans="2:5" x14ac:dyDescent="0.55000000000000004">
      <c r="B3507" s="6"/>
      <c r="E3507" s="7"/>
    </row>
    <row r="3508" spans="2:5" x14ac:dyDescent="0.55000000000000004">
      <c r="B3508" s="6"/>
      <c r="E3508" s="7"/>
    </row>
    <row r="3509" spans="2:5" x14ac:dyDescent="0.55000000000000004">
      <c r="B3509" s="6"/>
      <c r="E3509" s="7"/>
    </row>
    <row r="3510" spans="2:5" x14ac:dyDescent="0.55000000000000004">
      <c r="B3510" s="6"/>
      <c r="E3510" s="7"/>
    </row>
    <row r="3511" spans="2:5" x14ac:dyDescent="0.55000000000000004">
      <c r="B3511" s="6"/>
      <c r="E3511" s="7"/>
    </row>
    <row r="3512" spans="2:5" x14ac:dyDescent="0.55000000000000004">
      <c r="B3512" s="6"/>
      <c r="E3512" s="7"/>
    </row>
    <row r="3513" spans="2:5" x14ac:dyDescent="0.55000000000000004">
      <c r="B3513" s="6"/>
      <c r="E3513" s="7"/>
    </row>
    <row r="3514" spans="2:5" x14ac:dyDescent="0.55000000000000004">
      <c r="B3514" s="6"/>
      <c r="E3514" s="7"/>
    </row>
    <row r="3515" spans="2:5" x14ac:dyDescent="0.55000000000000004">
      <c r="B3515" s="6"/>
      <c r="E3515" s="7"/>
    </row>
    <row r="3516" spans="2:5" x14ac:dyDescent="0.55000000000000004">
      <c r="B3516" s="6"/>
      <c r="E3516" s="7"/>
    </row>
    <row r="3517" spans="2:5" x14ac:dyDescent="0.55000000000000004">
      <c r="B3517" s="6"/>
      <c r="E3517" s="7"/>
    </row>
    <row r="3518" spans="2:5" x14ac:dyDescent="0.55000000000000004">
      <c r="B3518" s="6"/>
      <c r="E3518" s="7"/>
    </row>
    <row r="3519" spans="2:5" x14ac:dyDescent="0.55000000000000004">
      <c r="B3519" s="6"/>
      <c r="E3519" s="7"/>
    </row>
    <row r="3520" spans="2:5" x14ac:dyDescent="0.55000000000000004">
      <c r="B3520" s="6"/>
      <c r="E3520" s="7"/>
    </row>
    <row r="3521" spans="2:5" x14ac:dyDescent="0.55000000000000004">
      <c r="B3521" s="6"/>
      <c r="E3521" s="7"/>
    </row>
    <row r="3522" spans="2:5" x14ac:dyDescent="0.55000000000000004">
      <c r="B3522" s="6"/>
      <c r="E3522" s="7"/>
    </row>
    <row r="3523" spans="2:5" x14ac:dyDescent="0.55000000000000004">
      <c r="B3523" s="6"/>
      <c r="E3523" s="7"/>
    </row>
    <row r="3524" spans="2:5" x14ac:dyDescent="0.55000000000000004">
      <c r="B3524" s="6"/>
      <c r="E3524" s="7"/>
    </row>
    <row r="3525" spans="2:5" x14ac:dyDescent="0.55000000000000004">
      <c r="B3525" s="6"/>
      <c r="E3525" s="7"/>
    </row>
    <row r="3526" spans="2:5" x14ac:dyDescent="0.55000000000000004">
      <c r="B3526" s="6"/>
      <c r="E3526" s="7"/>
    </row>
    <row r="3527" spans="2:5" x14ac:dyDescent="0.55000000000000004">
      <c r="B3527" s="6"/>
      <c r="E3527" s="7"/>
    </row>
    <row r="3528" spans="2:5" x14ac:dyDescent="0.55000000000000004">
      <c r="B3528" s="6"/>
      <c r="E3528" s="7"/>
    </row>
    <row r="3529" spans="2:5" x14ac:dyDescent="0.55000000000000004">
      <c r="B3529" s="6"/>
      <c r="E3529" s="7"/>
    </row>
    <row r="3530" spans="2:5" x14ac:dyDescent="0.55000000000000004">
      <c r="B3530" s="6"/>
      <c r="E3530" s="7"/>
    </row>
    <row r="3531" spans="2:5" x14ac:dyDescent="0.55000000000000004">
      <c r="B3531" s="6"/>
      <c r="E3531" s="7"/>
    </row>
    <row r="3532" spans="2:5" x14ac:dyDescent="0.55000000000000004">
      <c r="B3532" s="6"/>
      <c r="E3532" s="7"/>
    </row>
    <row r="3533" spans="2:5" x14ac:dyDescent="0.55000000000000004">
      <c r="B3533" s="6"/>
      <c r="E3533" s="7"/>
    </row>
    <row r="3534" spans="2:5" x14ac:dyDescent="0.55000000000000004">
      <c r="B3534" s="6"/>
      <c r="E3534" s="7"/>
    </row>
    <row r="3535" spans="2:5" x14ac:dyDescent="0.55000000000000004">
      <c r="B3535" s="6"/>
      <c r="E3535" s="7"/>
    </row>
    <row r="3536" spans="2:5" x14ac:dyDescent="0.55000000000000004">
      <c r="B3536" s="6"/>
      <c r="E3536" s="7"/>
    </row>
    <row r="3537" spans="2:5" x14ac:dyDescent="0.55000000000000004">
      <c r="B3537" s="6"/>
      <c r="E3537" s="7"/>
    </row>
    <row r="3538" spans="2:5" x14ac:dyDescent="0.55000000000000004">
      <c r="B3538" s="6"/>
      <c r="E3538" s="7"/>
    </row>
    <row r="3539" spans="2:5" x14ac:dyDescent="0.55000000000000004">
      <c r="B3539" s="6"/>
      <c r="E3539" s="7"/>
    </row>
    <row r="3540" spans="2:5" x14ac:dyDescent="0.55000000000000004">
      <c r="B3540" s="6"/>
      <c r="E3540" s="7"/>
    </row>
    <row r="3541" spans="2:5" x14ac:dyDescent="0.55000000000000004">
      <c r="B3541" s="6"/>
      <c r="E3541" s="7"/>
    </row>
    <row r="3542" spans="2:5" x14ac:dyDescent="0.55000000000000004">
      <c r="B3542" s="6"/>
      <c r="E3542" s="7"/>
    </row>
    <row r="3543" spans="2:5" x14ac:dyDescent="0.55000000000000004">
      <c r="B3543" s="6"/>
      <c r="E3543" s="7"/>
    </row>
    <row r="3544" spans="2:5" x14ac:dyDescent="0.55000000000000004">
      <c r="B3544" s="6"/>
      <c r="E3544" s="7"/>
    </row>
    <row r="3545" spans="2:5" x14ac:dyDescent="0.55000000000000004">
      <c r="B3545" s="6"/>
      <c r="E3545" s="7"/>
    </row>
    <row r="3546" spans="2:5" x14ac:dyDescent="0.55000000000000004">
      <c r="B3546" s="6"/>
      <c r="E3546" s="7"/>
    </row>
    <row r="3547" spans="2:5" x14ac:dyDescent="0.55000000000000004">
      <c r="B3547" s="6"/>
      <c r="E3547" s="7"/>
    </row>
    <row r="3548" spans="2:5" x14ac:dyDescent="0.55000000000000004">
      <c r="B3548" s="6"/>
      <c r="E3548" s="7"/>
    </row>
    <row r="3549" spans="2:5" x14ac:dyDescent="0.55000000000000004">
      <c r="B3549" s="6"/>
      <c r="E3549" s="7"/>
    </row>
    <row r="3550" spans="2:5" x14ac:dyDescent="0.55000000000000004">
      <c r="B3550" s="6"/>
      <c r="E3550" s="7"/>
    </row>
    <row r="3551" spans="2:5" x14ac:dyDescent="0.55000000000000004">
      <c r="B3551" s="6"/>
      <c r="E3551" s="7"/>
    </row>
    <row r="3552" spans="2:5" x14ac:dyDescent="0.55000000000000004">
      <c r="B3552" s="6"/>
      <c r="E3552" s="7"/>
    </row>
    <row r="3553" spans="2:5" x14ac:dyDescent="0.55000000000000004">
      <c r="B3553" s="6"/>
      <c r="E3553" s="7"/>
    </row>
    <row r="3554" spans="2:5" x14ac:dyDescent="0.55000000000000004">
      <c r="B3554" s="6"/>
      <c r="E3554" s="7"/>
    </row>
    <row r="3555" spans="2:5" x14ac:dyDescent="0.55000000000000004">
      <c r="B3555" s="6"/>
      <c r="E3555" s="7"/>
    </row>
    <row r="3556" spans="2:5" x14ac:dyDescent="0.55000000000000004">
      <c r="B3556" s="6"/>
      <c r="E3556" s="7"/>
    </row>
    <row r="3557" spans="2:5" x14ac:dyDescent="0.55000000000000004">
      <c r="B3557" s="6"/>
      <c r="E3557" s="7"/>
    </row>
    <row r="3558" spans="2:5" x14ac:dyDescent="0.55000000000000004">
      <c r="B3558" s="6"/>
      <c r="E3558" s="7"/>
    </row>
    <row r="3559" spans="2:5" x14ac:dyDescent="0.55000000000000004">
      <c r="B3559" s="6"/>
      <c r="E3559" s="7"/>
    </row>
    <row r="3560" spans="2:5" x14ac:dyDescent="0.55000000000000004">
      <c r="B3560" s="6"/>
      <c r="E3560" s="7"/>
    </row>
    <row r="3561" spans="2:5" x14ac:dyDescent="0.55000000000000004">
      <c r="B3561" s="6"/>
      <c r="E3561" s="7"/>
    </row>
    <row r="3562" spans="2:5" x14ac:dyDescent="0.55000000000000004">
      <c r="B3562" s="6"/>
      <c r="E3562" s="7"/>
    </row>
    <row r="3563" spans="2:5" x14ac:dyDescent="0.55000000000000004">
      <c r="B3563" s="6"/>
      <c r="E3563" s="7"/>
    </row>
    <row r="3564" spans="2:5" x14ac:dyDescent="0.55000000000000004">
      <c r="B3564" s="6"/>
      <c r="E3564" s="7"/>
    </row>
    <row r="3565" spans="2:5" x14ac:dyDescent="0.55000000000000004">
      <c r="B3565" s="6"/>
      <c r="E3565" s="7"/>
    </row>
    <row r="3566" spans="2:5" x14ac:dyDescent="0.55000000000000004">
      <c r="B3566" s="6"/>
      <c r="E3566" s="7"/>
    </row>
    <row r="3567" spans="2:5" x14ac:dyDescent="0.55000000000000004">
      <c r="B3567" s="6"/>
      <c r="E3567" s="7"/>
    </row>
    <row r="3568" spans="2:5" x14ac:dyDescent="0.55000000000000004">
      <c r="B3568" s="6"/>
      <c r="E3568" s="7"/>
    </row>
    <row r="3569" spans="2:5" x14ac:dyDescent="0.55000000000000004">
      <c r="B3569" s="6"/>
      <c r="E3569" s="7"/>
    </row>
    <row r="3570" spans="2:5" x14ac:dyDescent="0.55000000000000004">
      <c r="B3570" s="6"/>
      <c r="E3570" s="7"/>
    </row>
    <row r="3571" spans="2:5" x14ac:dyDescent="0.55000000000000004">
      <c r="B3571" s="6"/>
      <c r="E3571" s="7"/>
    </row>
    <row r="3572" spans="2:5" x14ac:dyDescent="0.55000000000000004">
      <c r="B3572" s="6"/>
      <c r="E3572" s="7"/>
    </row>
    <row r="3573" spans="2:5" x14ac:dyDescent="0.55000000000000004">
      <c r="B3573" s="6"/>
      <c r="E3573" s="7"/>
    </row>
    <row r="3574" spans="2:5" x14ac:dyDescent="0.55000000000000004">
      <c r="B3574" s="6"/>
      <c r="E3574" s="7"/>
    </row>
    <row r="3575" spans="2:5" x14ac:dyDescent="0.55000000000000004">
      <c r="B3575" s="6"/>
      <c r="E3575" s="7"/>
    </row>
    <row r="3576" spans="2:5" x14ac:dyDescent="0.55000000000000004">
      <c r="B3576" s="6"/>
      <c r="E3576" s="7"/>
    </row>
    <row r="3577" spans="2:5" x14ac:dyDescent="0.55000000000000004">
      <c r="B3577" s="6"/>
      <c r="E3577" s="7"/>
    </row>
    <row r="3578" spans="2:5" x14ac:dyDescent="0.55000000000000004">
      <c r="B3578" s="6"/>
      <c r="E3578" s="7"/>
    </row>
    <row r="3579" spans="2:5" x14ac:dyDescent="0.55000000000000004">
      <c r="B3579" s="6"/>
      <c r="E3579" s="7"/>
    </row>
    <row r="3580" spans="2:5" x14ac:dyDescent="0.55000000000000004">
      <c r="B3580" s="6"/>
      <c r="E3580" s="7"/>
    </row>
    <row r="3581" spans="2:5" x14ac:dyDescent="0.55000000000000004">
      <c r="B3581" s="6"/>
      <c r="E3581" s="7"/>
    </row>
    <row r="3582" spans="2:5" x14ac:dyDescent="0.55000000000000004">
      <c r="B3582" s="6"/>
      <c r="E3582" s="7"/>
    </row>
    <row r="3583" spans="2:5" x14ac:dyDescent="0.55000000000000004">
      <c r="B3583" s="6"/>
      <c r="E3583" s="7"/>
    </row>
    <row r="3584" spans="2:5" x14ac:dyDescent="0.55000000000000004">
      <c r="B3584" s="6"/>
      <c r="E3584" s="7"/>
    </row>
    <row r="3585" spans="2:5" x14ac:dyDescent="0.55000000000000004">
      <c r="B3585" s="6"/>
      <c r="E3585" s="7"/>
    </row>
    <row r="3586" spans="2:5" x14ac:dyDescent="0.55000000000000004">
      <c r="B3586" s="6"/>
      <c r="E3586" s="7"/>
    </row>
    <row r="3587" spans="2:5" x14ac:dyDescent="0.55000000000000004">
      <c r="B3587" s="6"/>
      <c r="E3587" s="7"/>
    </row>
    <row r="3588" spans="2:5" x14ac:dyDescent="0.55000000000000004">
      <c r="B3588" s="6"/>
      <c r="E3588" s="7"/>
    </row>
    <row r="3589" spans="2:5" x14ac:dyDescent="0.55000000000000004">
      <c r="B3589" s="6"/>
      <c r="E3589" s="7"/>
    </row>
    <row r="3590" spans="2:5" x14ac:dyDescent="0.55000000000000004">
      <c r="B3590" s="6"/>
      <c r="E3590" s="7"/>
    </row>
    <row r="3591" spans="2:5" x14ac:dyDescent="0.55000000000000004">
      <c r="B3591" s="6"/>
      <c r="E3591" s="7"/>
    </row>
    <row r="3592" spans="2:5" x14ac:dyDescent="0.55000000000000004">
      <c r="B3592" s="6"/>
      <c r="E3592" s="7"/>
    </row>
    <row r="3593" spans="2:5" x14ac:dyDescent="0.55000000000000004">
      <c r="B3593" s="6"/>
      <c r="E3593" s="7"/>
    </row>
    <row r="3594" spans="2:5" x14ac:dyDescent="0.55000000000000004">
      <c r="B3594" s="6"/>
      <c r="E3594" s="7"/>
    </row>
    <row r="3595" spans="2:5" x14ac:dyDescent="0.55000000000000004">
      <c r="B3595" s="6"/>
      <c r="E3595" s="7"/>
    </row>
    <row r="3596" spans="2:5" x14ac:dyDescent="0.55000000000000004">
      <c r="B3596" s="6"/>
      <c r="E3596" s="7"/>
    </row>
    <row r="3597" spans="2:5" x14ac:dyDescent="0.55000000000000004">
      <c r="B3597" s="6"/>
      <c r="E3597" s="7"/>
    </row>
    <row r="3598" spans="2:5" x14ac:dyDescent="0.55000000000000004">
      <c r="B3598" s="6"/>
      <c r="E3598" s="7"/>
    </row>
    <row r="3599" spans="2:5" x14ac:dyDescent="0.55000000000000004">
      <c r="B3599" s="6"/>
      <c r="E3599" s="7"/>
    </row>
    <row r="3600" spans="2:5" x14ac:dyDescent="0.55000000000000004">
      <c r="B3600" s="6"/>
      <c r="E3600" s="7"/>
    </row>
    <row r="3601" spans="2:5" x14ac:dyDescent="0.55000000000000004">
      <c r="B3601" s="6"/>
      <c r="E3601" s="7"/>
    </row>
    <row r="3602" spans="2:5" x14ac:dyDescent="0.55000000000000004">
      <c r="B3602" s="6"/>
      <c r="E3602" s="7"/>
    </row>
    <row r="3603" spans="2:5" x14ac:dyDescent="0.55000000000000004">
      <c r="B3603" s="6"/>
      <c r="E3603" s="7"/>
    </row>
    <row r="3604" spans="2:5" x14ac:dyDescent="0.55000000000000004">
      <c r="B3604" s="6"/>
      <c r="E3604" s="7"/>
    </row>
    <row r="3605" spans="2:5" x14ac:dyDescent="0.55000000000000004">
      <c r="B3605" s="6"/>
      <c r="E3605" s="7"/>
    </row>
    <row r="3606" spans="2:5" x14ac:dyDescent="0.55000000000000004">
      <c r="B3606" s="6"/>
      <c r="E3606" s="7"/>
    </row>
    <row r="3607" spans="2:5" x14ac:dyDescent="0.55000000000000004">
      <c r="B3607" s="6"/>
      <c r="E3607" s="7"/>
    </row>
    <row r="3608" spans="2:5" x14ac:dyDescent="0.55000000000000004">
      <c r="B3608" s="6"/>
      <c r="E3608" s="7"/>
    </row>
    <row r="3609" spans="2:5" x14ac:dyDescent="0.55000000000000004">
      <c r="B3609" s="6"/>
      <c r="E3609" s="7"/>
    </row>
    <row r="3610" spans="2:5" x14ac:dyDescent="0.55000000000000004">
      <c r="B3610" s="6"/>
      <c r="E3610" s="7"/>
    </row>
    <row r="3611" spans="2:5" x14ac:dyDescent="0.55000000000000004">
      <c r="B3611" s="6"/>
      <c r="E3611" s="7"/>
    </row>
    <row r="3612" spans="2:5" x14ac:dyDescent="0.55000000000000004">
      <c r="B3612" s="6"/>
      <c r="E3612" s="7"/>
    </row>
    <row r="3613" spans="2:5" x14ac:dyDescent="0.55000000000000004">
      <c r="B3613" s="6"/>
      <c r="E3613" s="7"/>
    </row>
    <row r="3614" spans="2:5" x14ac:dyDescent="0.55000000000000004">
      <c r="B3614" s="6"/>
      <c r="E3614" s="7"/>
    </row>
    <row r="3615" spans="2:5" x14ac:dyDescent="0.55000000000000004">
      <c r="B3615" s="6"/>
      <c r="E3615" s="7"/>
    </row>
    <row r="3616" spans="2:5" x14ac:dyDescent="0.55000000000000004">
      <c r="B3616" s="6"/>
      <c r="E3616" s="7"/>
    </row>
    <row r="3617" spans="2:5" x14ac:dyDescent="0.55000000000000004">
      <c r="B3617" s="6"/>
      <c r="E3617" s="7"/>
    </row>
    <row r="3618" spans="2:5" x14ac:dyDescent="0.55000000000000004">
      <c r="B3618" s="6"/>
      <c r="E3618" s="7"/>
    </row>
    <row r="3619" spans="2:5" x14ac:dyDescent="0.55000000000000004">
      <c r="B3619" s="6"/>
      <c r="E3619" s="7"/>
    </row>
    <row r="3620" spans="2:5" x14ac:dyDescent="0.55000000000000004">
      <c r="B3620" s="6"/>
      <c r="E3620" s="7"/>
    </row>
    <row r="3621" spans="2:5" x14ac:dyDescent="0.55000000000000004">
      <c r="B3621" s="6"/>
      <c r="E3621" s="7"/>
    </row>
    <row r="3622" spans="2:5" x14ac:dyDescent="0.55000000000000004">
      <c r="B3622" s="6"/>
      <c r="E3622" s="7"/>
    </row>
    <row r="3623" spans="2:5" x14ac:dyDescent="0.55000000000000004">
      <c r="B3623" s="6"/>
      <c r="E3623" s="7"/>
    </row>
    <row r="3624" spans="2:5" x14ac:dyDescent="0.55000000000000004">
      <c r="B3624" s="6"/>
      <c r="E3624" s="7"/>
    </row>
    <row r="3625" spans="2:5" x14ac:dyDescent="0.55000000000000004">
      <c r="B3625" s="6"/>
      <c r="E3625" s="7"/>
    </row>
    <row r="3626" spans="2:5" x14ac:dyDescent="0.55000000000000004">
      <c r="B3626" s="6"/>
      <c r="E3626" s="7"/>
    </row>
    <row r="3627" spans="2:5" x14ac:dyDescent="0.55000000000000004">
      <c r="B3627" s="6"/>
      <c r="E3627" s="7"/>
    </row>
    <row r="3628" spans="2:5" x14ac:dyDescent="0.55000000000000004">
      <c r="B3628" s="6"/>
      <c r="E3628" s="7"/>
    </row>
    <row r="3629" spans="2:5" x14ac:dyDescent="0.55000000000000004">
      <c r="B3629" s="6"/>
      <c r="E3629" s="7"/>
    </row>
    <row r="3630" spans="2:5" x14ac:dyDescent="0.55000000000000004">
      <c r="B3630" s="6"/>
      <c r="E3630" s="7"/>
    </row>
    <row r="3631" spans="2:5" x14ac:dyDescent="0.55000000000000004">
      <c r="B3631" s="6"/>
      <c r="E3631" s="7"/>
    </row>
    <row r="3632" spans="2:5" x14ac:dyDescent="0.55000000000000004">
      <c r="B3632" s="6"/>
      <c r="E3632" s="7"/>
    </row>
    <row r="3633" spans="2:5" x14ac:dyDescent="0.55000000000000004">
      <c r="B3633" s="6"/>
      <c r="E3633" s="7"/>
    </row>
    <row r="3634" spans="2:5" x14ac:dyDescent="0.55000000000000004">
      <c r="B3634" s="6"/>
      <c r="E3634" s="7"/>
    </row>
    <row r="3635" spans="2:5" x14ac:dyDescent="0.55000000000000004">
      <c r="B3635" s="6"/>
      <c r="E3635" s="7"/>
    </row>
    <row r="3636" spans="2:5" x14ac:dyDescent="0.55000000000000004">
      <c r="B3636" s="6"/>
      <c r="E3636" s="7"/>
    </row>
    <row r="3637" spans="2:5" x14ac:dyDescent="0.55000000000000004">
      <c r="B3637" s="6"/>
      <c r="E3637" s="7"/>
    </row>
    <row r="3638" spans="2:5" x14ac:dyDescent="0.55000000000000004">
      <c r="B3638" s="6"/>
      <c r="E3638" s="7"/>
    </row>
    <row r="3639" spans="2:5" x14ac:dyDescent="0.55000000000000004">
      <c r="B3639" s="6"/>
      <c r="E3639" s="7"/>
    </row>
    <row r="3640" spans="2:5" x14ac:dyDescent="0.55000000000000004">
      <c r="B3640" s="6"/>
      <c r="E3640" s="7"/>
    </row>
    <row r="3641" spans="2:5" x14ac:dyDescent="0.55000000000000004">
      <c r="B3641" s="6"/>
      <c r="E3641" s="7"/>
    </row>
    <row r="3642" spans="2:5" x14ac:dyDescent="0.55000000000000004">
      <c r="B3642" s="6"/>
      <c r="E3642" s="7"/>
    </row>
    <row r="3643" spans="2:5" x14ac:dyDescent="0.55000000000000004">
      <c r="B3643" s="6"/>
      <c r="E3643" s="7"/>
    </row>
    <row r="3644" spans="2:5" x14ac:dyDescent="0.55000000000000004">
      <c r="B3644" s="6"/>
      <c r="E3644" s="7"/>
    </row>
    <row r="3645" spans="2:5" x14ac:dyDescent="0.55000000000000004">
      <c r="B3645" s="6"/>
      <c r="E3645" s="7"/>
    </row>
    <row r="3646" spans="2:5" x14ac:dyDescent="0.55000000000000004">
      <c r="B3646" s="6"/>
      <c r="E3646" s="7"/>
    </row>
    <row r="3647" spans="2:5" x14ac:dyDescent="0.55000000000000004">
      <c r="B3647" s="6"/>
      <c r="E3647" s="7"/>
    </row>
    <row r="3648" spans="2:5" x14ac:dyDescent="0.55000000000000004">
      <c r="B3648" s="6"/>
      <c r="E3648" s="7"/>
    </row>
    <row r="3649" spans="2:5" x14ac:dyDescent="0.55000000000000004">
      <c r="B3649" s="6"/>
      <c r="E3649" s="7"/>
    </row>
    <row r="3650" spans="2:5" x14ac:dyDescent="0.55000000000000004">
      <c r="B3650" s="6"/>
      <c r="E3650" s="7"/>
    </row>
    <row r="3651" spans="2:5" x14ac:dyDescent="0.55000000000000004">
      <c r="B3651" s="6"/>
      <c r="E3651" s="7"/>
    </row>
    <row r="3652" spans="2:5" x14ac:dyDescent="0.55000000000000004">
      <c r="B3652" s="6"/>
      <c r="E3652" s="7"/>
    </row>
    <row r="3653" spans="2:5" x14ac:dyDescent="0.55000000000000004">
      <c r="B3653" s="6"/>
      <c r="E3653" s="7"/>
    </row>
    <row r="3654" spans="2:5" x14ac:dyDescent="0.55000000000000004">
      <c r="B3654" s="6"/>
      <c r="E3654" s="7"/>
    </row>
    <row r="3655" spans="2:5" x14ac:dyDescent="0.55000000000000004">
      <c r="B3655" s="6"/>
      <c r="E3655" s="7"/>
    </row>
    <row r="3656" spans="2:5" x14ac:dyDescent="0.55000000000000004">
      <c r="B3656" s="6"/>
      <c r="E3656" s="7"/>
    </row>
    <row r="3657" spans="2:5" x14ac:dyDescent="0.55000000000000004">
      <c r="B3657" s="6"/>
      <c r="E3657" s="7"/>
    </row>
    <row r="3658" spans="2:5" x14ac:dyDescent="0.55000000000000004">
      <c r="B3658" s="6"/>
      <c r="E3658" s="7"/>
    </row>
    <row r="3659" spans="2:5" x14ac:dyDescent="0.55000000000000004">
      <c r="B3659" s="6"/>
      <c r="E3659" s="7"/>
    </row>
    <row r="3660" spans="2:5" x14ac:dyDescent="0.55000000000000004">
      <c r="B3660" s="6"/>
      <c r="E3660" s="7"/>
    </row>
    <row r="3661" spans="2:5" x14ac:dyDescent="0.55000000000000004">
      <c r="B3661" s="6"/>
      <c r="E3661" s="7"/>
    </row>
    <row r="3662" spans="2:5" x14ac:dyDescent="0.55000000000000004">
      <c r="B3662" s="6"/>
      <c r="E3662" s="7"/>
    </row>
    <row r="3663" spans="2:5" x14ac:dyDescent="0.55000000000000004">
      <c r="B3663" s="6"/>
      <c r="E3663" s="7"/>
    </row>
    <row r="3664" spans="2:5" x14ac:dyDescent="0.55000000000000004">
      <c r="B3664" s="6"/>
      <c r="E3664" s="7"/>
    </row>
    <row r="3665" spans="2:5" x14ac:dyDescent="0.55000000000000004">
      <c r="B3665" s="6"/>
      <c r="E3665" s="7"/>
    </row>
    <row r="3666" spans="2:5" x14ac:dyDescent="0.55000000000000004">
      <c r="B3666" s="6"/>
      <c r="E3666" s="7"/>
    </row>
    <row r="3667" spans="2:5" x14ac:dyDescent="0.55000000000000004">
      <c r="B3667" s="6"/>
      <c r="E3667" s="7"/>
    </row>
    <row r="3668" spans="2:5" x14ac:dyDescent="0.55000000000000004">
      <c r="B3668" s="6"/>
      <c r="E3668" s="7"/>
    </row>
    <row r="3669" spans="2:5" x14ac:dyDescent="0.55000000000000004">
      <c r="B3669" s="6"/>
      <c r="E3669" s="7"/>
    </row>
    <row r="3670" spans="2:5" x14ac:dyDescent="0.55000000000000004">
      <c r="B3670" s="6"/>
      <c r="E3670" s="7"/>
    </row>
    <row r="3671" spans="2:5" x14ac:dyDescent="0.55000000000000004">
      <c r="B3671" s="6"/>
      <c r="E3671" s="7"/>
    </row>
    <row r="3672" spans="2:5" x14ac:dyDescent="0.55000000000000004">
      <c r="B3672" s="6"/>
      <c r="E3672" s="7"/>
    </row>
    <row r="3673" spans="2:5" x14ac:dyDescent="0.55000000000000004">
      <c r="B3673" s="6"/>
      <c r="E3673" s="7"/>
    </row>
    <row r="3674" spans="2:5" x14ac:dyDescent="0.55000000000000004">
      <c r="B3674" s="6"/>
      <c r="E3674" s="7"/>
    </row>
    <row r="3675" spans="2:5" x14ac:dyDescent="0.55000000000000004">
      <c r="B3675" s="6"/>
      <c r="E3675" s="7"/>
    </row>
    <row r="3676" spans="2:5" x14ac:dyDescent="0.55000000000000004">
      <c r="B3676" s="6"/>
      <c r="E3676" s="7"/>
    </row>
    <row r="3677" spans="2:5" x14ac:dyDescent="0.55000000000000004">
      <c r="B3677" s="6"/>
      <c r="E3677" s="7"/>
    </row>
    <row r="3678" spans="2:5" x14ac:dyDescent="0.55000000000000004">
      <c r="B3678" s="6"/>
      <c r="E3678" s="7"/>
    </row>
    <row r="3679" spans="2:5" x14ac:dyDescent="0.55000000000000004">
      <c r="B3679" s="6"/>
      <c r="E3679" s="7"/>
    </row>
    <row r="3680" spans="2:5" x14ac:dyDescent="0.55000000000000004">
      <c r="B3680" s="6"/>
      <c r="E3680" s="7"/>
    </row>
    <row r="3681" spans="2:5" x14ac:dyDescent="0.55000000000000004">
      <c r="B3681" s="6"/>
      <c r="E3681" s="7"/>
    </row>
    <row r="3682" spans="2:5" x14ac:dyDescent="0.55000000000000004">
      <c r="B3682" s="6"/>
      <c r="E3682" s="7"/>
    </row>
    <row r="3683" spans="2:5" x14ac:dyDescent="0.55000000000000004">
      <c r="B3683" s="6"/>
      <c r="E3683" s="7"/>
    </row>
    <row r="3684" spans="2:5" x14ac:dyDescent="0.55000000000000004">
      <c r="B3684" s="6"/>
      <c r="E3684" s="7"/>
    </row>
    <row r="3685" spans="2:5" x14ac:dyDescent="0.55000000000000004">
      <c r="B3685" s="6"/>
      <c r="E3685" s="7"/>
    </row>
    <row r="3686" spans="2:5" x14ac:dyDescent="0.55000000000000004">
      <c r="B3686" s="6"/>
      <c r="E3686" s="7"/>
    </row>
    <row r="3687" spans="2:5" x14ac:dyDescent="0.55000000000000004">
      <c r="B3687" s="6"/>
      <c r="E3687" s="7"/>
    </row>
    <row r="3688" spans="2:5" x14ac:dyDescent="0.55000000000000004">
      <c r="B3688" s="6"/>
      <c r="E3688" s="7"/>
    </row>
    <row r="3689" spans="2:5" x14ac:dyDescent="0.55000000000000004">
      <c r="B3689" s="6"/>
      <c r="E3689" s="7"/>
    </row>
    <row r="3690" spans="2:5" x14ac:dyDescent="0.55000000000000004">
      <c r="B3690" s="6"/>
      <c r="E3690" s="7"/>
    </row>
    <row r="3691" spans="2:5" x14ac:dyDescent="0.55000000000000004">
      <c r="B3691" s="6"/>
      <c r="E3691" s="7"/>
    </row>
    <row r="3692" spans="2:5" x14ac:dyDescent="0.55000000000000004">
      <c r="B3692" s="6"/>
      <c r="E3692" s="7"/>
    </row>
    <row r="3693" spans="2:5" x14ac:dyDescent="0.55000000000000004">
      <c r="B3693" s="6"/>
      <c r="E3693" s="7"/>
    </row>
    <row r="3694" spans="2:5" x14ac:dyDescent="0.55000000000000004">
      <c r="B3694" s="6"/>
      <c r="E3694" s="7"/>
    </row>
    <row r="3695" spans="2:5" x14ac:dyDescent="0.55000000000000004">
      <c r="B3695" s="6"/>
      <c r="E3695" s="7"/>
    </row>
    <row r="3696" spans="2:5" x14ac:dyDescent="0.55000000000000004">
      <c r="B3696" s="6"/>
      <c r="E3696" s="7"/>
    </row>
    <row r="3697" spans="2:5" x14ac:dyDescent="0.55000000000000004">
      <c r="B3697" s="6"/>
      <c r="E3697" s="7"/>
    </row>
    <row r="3698" spans="2:5" x14ac:dyDescent="0.55000000000000004">
      <c r="B3698" s="6"/>
      <c r="E3698" s="7"/>
    </row>
    <row r="3699" spans="2:5" x14ac:dyDescent="0.55000000000000004">
      <c r="B3699" s="6"/>
      <c r="E3699" s="7"/>
    </row>
    <row r="3700" spans="2:5" x14ac:dyDescent="0.55000000000000004">
      <c r="B3700" s="6"/>
      <c r="E3700" s="7"/>
    </row>
    <row r="3701" spans="2:5" x14ac:dyDescent="0.55000000000000004">
      <c r="B3701" s="6"/>
      <c r="E3701" s="7"/>
    </row>
    <row r="3702" spans="2:5" x14ac:dyDescent="0.55000000000000004">
      <c r="B3702" s="6"/>
      <c r="E3702" s="7"/>
    </row>
    <row r="3703" spans="2:5" x14ac:dyDescent="0.55000000000000004">
      <c r="B3703" s="6"/>
      <c r="E3703" s="7"/>
    </row>
    <row r="3704" spans="2:5" x14ac:dyDescent="0.55000000000000004">
      <c r="B3704" s="6"/>
      <c r="E3704" s="7"/>
    </row>
    <row r="3705" spans="2:5" x14ac:dyDescent="0.55000000000000004">
      <c r="B3705" s="6"/>
      <c r="E3705" s="7"/>
    </row>
    <row r="3706" spans="2:5" x14ac:dyDescent="0.55000000000000004">
      <c r="B3706" s="6"/>
      <c r="E3706" s="7"/>
    </row>
    <row r="3707" spans="2:5" x14ac:dyDescent="0.55000000000000004">
      <c r="B3707" s="6"/>
      <c r="E3707" s="7"/>
    </row>
    <row r="3708" spans="2:5" x14ac:dyDescent="0.55000000000000004">
      <c r="B3708" s="6"/>
      <c r="E3708" s="7"/>
    </row>
    <row r="3709" spans="2:5" x14ac:dyDescent="0.55000000000000004">
      <c r="B3709" s="6"/>
      <c r="E3709" s="7"/>
    </row>
    <row r="3710" spans="2:5" x14ac:dyDescent="0.55000000000000004">
      <c r="B3710" s="6"/>
      <c r="E3710" s="7"/>
    </row>
    <row r="3711" spans="2:5" x14ac:dyDescent="0.55000000000000004">
      <c r="B3711" s="6"/>
      <c r="E3711" s="7"/>
    </row>
    <row r="3712" spans="2:5" x14ac:dyDescent="0.55000000000000004">
      <c r="B3712" s="6"/>
      <c r="E3712" s="7"/>
    </row>
    <row r="3713" spans="2:5" x14ac:dyDescent="0.55000000000000004">
      <c r="B3713" s="6"/>
      <c r="E3713" s="7"/>
    </row>
    <row r="3714" spans="2:5" x14ac:dyDescent="0.55000000000000004">
      <c r="B3714" s="6"/>
      <c r="E3714" s="7"/>
    </row>
    <row r="3715" spans="2:5" x14ac:dyDescent="0.55000000000000004">
      <c r="B3715" s="6"/>
      <c r="E3715" s="7"/>
    </row>
    <row r="3716" spans="2:5" x14ac:dyDescent="0.55000000000000004">
      <c r="B3716" s="6"/>
      <c r="E3716" s="7"/>
    </row>
    <row r="3717" spans="2:5" x14ac:dyDescent="0.55000000000000004">
      <c r="B3717" s="6"/>
      <c r="E3717" s="7"/>
    </row>
    <row r="3718" spans="2:5" x14ac:dyDescent="0.55000000000000004">
      <c r="B3718" s="6"/>
      <c r="E3718" s="7"/>
    </row>
    <row r="3719" spans="2:5" x14ac:dyDescent="0.55000000000000004">
      <c r="B3719" s="6"/>
      <c r="E3719" s="7"/>
    </row>
    <row r="3720" spans="2:5" x14ac:dyDescent="0.55000000000000004">
      <c r="B3720" s="6"/>
      <c r="E3720" s="7"/>
    </row>
    <row r="3721" spans="2:5" x14ac:dyDescent="0.55000000000000004">
      <c r="B3721" s="6"/>
      <c r="E3721" s="7"/>
    </row>
    <row r="3722" spans="2:5" x14ac:dyDescent="0.55000000000000004">
      <c r="B3722" s="6"/>
      <c r="E3722" s="7"/>
    </row>
    <row r="3723" spans="2:5" x14ac:dyDescent="0.55000000000000004">
      <c r="B3723" s="6"/>
      <c r="E3723" s="7"/>
    </row>
    <row r="3724" spans="2:5" x14ac:dyDescent="0.55000000000000004">
      <c r="B3724" s="6"/>
      <c r="E3724" s="7"/>
    </row>
    <row r="3725" spans="2:5" x14ac:dyDescent="0.55000000000000004">
      <c r="B3725" s="6"/>
      <c r="E3725" s="7"/>
    </row>
    <row r="3726" spans="2:5" x14ac:dyDescent="0.55000000000000004">
      <c r="B3726" s="6"/>
      <c r="E3726" s="7"/>
    </row>
    <row r="3727" spans="2:5" x14ac:dyDescent="0.55000000000000004">
      <c r="B3727" s="6"/>
      <c r="E3727" s="7"/>
    </row>
    <row r="3728" spans="2:5" x14ac:dyDescent="0.55000000000000004">
      <c r="B3728" s="6"/>
      <c r="E3728" s="7"/>
    </row>
    <row r="3729" spans="2:5" x14ac:dyDescent="0.55000000000000004">
      <c r="B3729" s="6"/>
      <c r="E3729" s="7"/>
    </row>
    <row r="3730" spans="2:5" x14ac:dyDescent="0.55000000000000004">
      <c r="B3730" s="6"/>
      <c r="E3730" s="7"/>
    </row>
    <row r="3731" spans="2:5" x14ac:dyDescent="0.55000000000000004">
      <c r="B3731" s="6"/>
      <c r="E3731" s="7"/>
    </row>
    <row r="3732" spans="2:5" x14ac:dyDescent="0.55000000000000004">
      <c r="B3732" s="6"/>
      <c r="E3732" s="7"/>
    </row>
    <row r="3733" spans="2:5" x14ac:dyDescent="0.55000000000000004">
      <c r="B3733" s="6"/>
      <c r="E3733" s="7"/>
    </row>
    <row r="3734" spans="2:5" x14ac:dyDescent="0.55000000000000004">
      <c r="B3734" s="6"/>
      <c r="E3734" s="7"/>
    </row>
    <row r="3735" spans="2:5" x14ac:dyDescent="0.55000000000000004">
      <c r="B3735" s="6"/>
      <c r="E3735" s="7"/>
    </row>
    <row r="3736" spans="2:5" x14ac:dyDescent="0.55000000000000004">
      <c r="B3736" s="6"/>
      <c r="E3736" s="7"/>
    </row>
    <row r="3737" spans="2:5" x14ac:dyDescent="0.55000000000000004">
      <c r="B3737" s="6"/>
      <c r="E3737" s="7"/>
    </row>
    <row r="3738" spans="2:5" x14ac:dyDescent="0.55000000000000004">
      <c r="B3738" s="6"/>
      <c r="E3738" s="7"/>
    </row>
    <row r="3739" spans="2:5" x14ac:dyDescent="0.55000000000000004">
      <c r="B3739" s="6"/>
      <c r="E3739" s="7"/>
    </row>
    <row r="3740" spans="2:5" x14ac:dyDescent="0.55000000000000004">
      <c r="B3740" s="6"/>
      <c r="E3740" s="7"/>
    </row>
    <row r="3741" spans="2:5" x14ac:dyDescent="0.55000000000000004">
      <c r="B3741" s="6"/>
      <c r="E3741" s="7"/>
    </row>
    <row r="3742" spans="2:5" x14ac:dyDescent="0.55000000000000004">
      <c r="B3742" s="6"/>
      <c r="E3742" s="7"/>
    </row>
    <row r="3743" spans="2:5" x14ac:dyDescent="0.55000000000000004">
      <c r="B3743" s="6"/>
      <c r="E3743" s="7"/>
    </row>
    <row r="3744" spans="2:5" x14ac:dyDescent="0.55000000000000004">
      <c r="B3744" s="6"/>
      <c r="E3744" s="7"/>
    </row>
    <row r="3745" spans="2:5" x14ac:dyDescent="0.55000000000000004">
      <c r="B3745" s="6"/>
      <c r="E3745" s="7"/>
    </row>
    <row r="3746" spans="2:5" x14ac:dyDescent="0.55000000000000004">
      <c r="B3746" s="6"/>
      <c r="E3746" s="7"/>
    </row>
    <row r="3747" spans="2:5" x14ac:dyDescent="0.55000000000000004">
      <c r="B3747" s="6"/>
      <c r="E3747" s="7"/>
    </row>
    <row r="3748" spans="2:5" x14ac:dyDescent="0.55000000000000004">
      <c r="B3748" s="6"/>
      <c r="E3748" s="7"/>
    </row>
    <row r="3749" spans="2:5" x14ac:dyDescent="0.55000000000000004">
      <c r="B3749" s="6"/>
      <c r="E3749" s="7"/>
    </row>
    <row r="3750" spans="2:5" x14ac:dyDescent="0.55000000000000004">
      <c r="B3750" s="6"/>
      <c r="E3750" s="7"/>
    </row>
    <row r="3751" spans="2:5" x14ac:dyDescent="0.55000000000000004">
      <c r="B3751" s="6"/>
      <c r="E3751" s="7"/>
    </row>
    <row r="3752" spans="2:5" x14ac:dyDescent="0.55000000000000004">
      <c r="B3752" s="6"/>
      <c r="E3752" s="7"/>
    </row>
    <row r="3753" spans="2:5" x14ac:dyDescent="0.55000000000000004">
      <c r="B3753" s="6"/>
      <c r="E3753" s="7"/>
    </row>
    <row r="3754" spans="2:5" x14ac:dyDescent="0.55000000000000004">
      <c r="B3754" s="6"/>
      <c r="E3754" s="7"/>
    </row>
    <row r="3755" spans="2:5" x14ac:dyDescent="0.55000000000000004">
      <c r="B3755" s="6"/>
      <c r="E3755" s="7"/>
    </row>
    <row r="3756" spans="2:5" x14ac:dyDescent="0.55000000000000004">
      <c r="B3756" s="6"/>
      <c r="E3756" s="7"/>
    </row>
    <row r="3757" spans="2:5" x14ac:dyDescent="0.55000000000000004">
      <c r="B3757" s="6"/>
      <c r="E3757" s="7"/>
    </row>
    <row r="3758" spans="2:5" x14ac:dyDescent="0.55000000000000004">
      <c r="B3758" s="6"/>
      <c r="E3758" s="7"/>
    </row>
    <row r="3759" spans="2:5" x14ac:dyDescent="0.55000000000000004">
      <c r="B3759" s="6"/>
      <c r="E3759" s="7"/>
    </row>
    <row r="3760" spans="2:5" x14ac:dyDescent="0.55000000000000004">
      <c r="B3760" s="6"/>
      <c r="E3760" s="7"/>
    </row>
    <row r="3761" spans="2:5" x14ac:dyDescent="0.55000000000000004">
      <c r="B3761" s="6"/>
      <c r="E3761" s="7"/>
    </row>
    <row r="3762" spans="2:5" x14ac:dyDescent="0.55000000000000004">
      <c r="B3762" s="6"/>
      <c r="E3762" s="7"/>
    </row>
    <row r="3763" spans="2:5" x14ac:dyDescent="0.55000000000000004">
      <c r="B3763" s="6"/>
      <c r="E3763" s="7"/>
    </row>
    <row r="3764" spans="2:5" x14ac:dyDescent="0.55000000000000004">
      <c r="B3764" s="6"/>
      <c r="E3764" s="7"/>
    </row>
    <row r="3765" spans="2:5" x14ac:dyDescent="0.55000000000000004">
      <c r="B3765" s="6"/>
      <c r="E3765" s="7"/>
    </row>
    <row r="3766" spans="2:5" x14ac:dyDescent="0.55000000000000004">
      <c r="B3766" s="6"/>
      <c r="E3766" s="7"/>
    </row>
    <row r="3767" spans="2:5" x14ac:dyDescent="0.55000000000000004">
      <c r="B3767" s="6"/>
      <c r="E3767" s="7"/>
    </row>
    <row r="3768" spans="2:5" x14ac:dyDescent="0.55000000000000004">
      <c r="B3768" s="6"/>
      <c r="E3768" s="7"/>
    </row>
    <row r="3769" spans="2:5" x14ac:dyDescent="0.55000000000000004">
      <c r="B3769" s="6"/>
      <c r="E3769" s="7"/>
    </row>
    <row r="3770" spans="2:5" x14ac:dyDescent="0.55000000000000004">
      <c r="B3770" s="6"/>
      <c r="E3770" s="7"/>
    </row>
    <row r="3771" spans="2:5" x14ac:dyDescent="0.55000000000000004">
      <c r="B3771" s="6"/>
      <c r="E3771" s="7"/>
    </row>
    <row r="3772" spans="2:5" x14ac:dyDescent="0.55000000000000004">
      <c r="B3772" s="6"/>
      <c r="E3772" s="7"/>
    </row>
    <row r="3773" spans="2:5" x14ac:dyDescent="0.55000000000000004">
      <c r="B3773" s="6"/>
      <c r="E3773" s="7"/>
    </row>
    <row r="3774" spans="2:5" x14ac:dyDescent="0.55000000000000004">
      <c r="B3774" s="6"/>
      <c r="E3774" s="7"/>
    </row>
    <row r="3775" spans="2:5" x14ac:dyDescent="0.55000000000000004">
      <c r="B3775" s="6"/>
      <c r="E3775" s="7"/>
    </row>
    <row r="3776" spans="2:5" x14ac:dyDescent="0.55000000000000004">
      <c r="B3776" s="6"/>
      <c r="E3776" s="7"/>
    </row>
    <row r="3777" spans="2:5" x14ac:dyDescent="0.55000000000000004">
      <c r="B3777" s="6"/>
      <c r="E3777" s="7"/>
    </row>
    <row r="3778" spans="2:5" x14ac:dyDescent="0.55000000000000004">
      <c r="B3778" s="6"/>
      <c r="E3778" s="7"/>
    </row>
    <row r="3779" spans="2:5" x14ac:dyDescent="0.55000000000000004">
      <c r="B3779" s="6"/>
      <c r="E3779" s="7"/>
    </row>
    <row r="3780" spans="2:5" x14ac:dyDescent="0.55000000000000004">
      <c r="B3780" s="6"/>
      <c r="E3780" s="7"/>
    </row>
    <row r="3781" spans="2:5" x14ac:dyDescent="0.55000000000000004">
      <c r="B3781" s="6"/>
      <c r="E3781" s="7"/>
    </row>
    <row r="3782" spans="2:5" x14ac:dyDescent="0.55000000000000004">
      <c r="B3782" s="6"/>
      <c r="E3782" s="7"/>
    </row>
    <row r="3783" spans="2:5" x14ac:dyDescent="0.55000000000000004">
      <c r="B3783" s="6"/>
      <c r="E3783" s="7"/>
    </row>
    <row r="3784" spans="2:5" x14ac:dyDescent="0.55000000000000004">
      <c r="B3784" s="6"/>
      <c r="E3784" s="7"/>
    </row>
    <row r="3785" spans="2:5" x14ac:dyDescent="0.55000000000000004">
      <c r="B3785" s="6"/>
      <c r="E3785" s="7"/>
    </row>
    <row r="3786" spans="2:5" x14ac:dyDescent="0.55000000000000004">
      <c r="B3786" s="6"/>
      <c r="E3786" s="7"/>
    </row>
    <row r="3787" spans="2:5" x14ac:dyDescent="0.55000000000000004">
      <c r="B3787" s="6"/>
      <c r="E3787" s="7"/>
    </row>
    <row r="3788" spans="2:5" x14ac:dyDescent="0.55000000000000004">
      <c r="B3788" s="6"/>
      <c r="E3788" s="7"/>
    </row>
    <row r="3789" spans="2:5" x14ac:dyDescent="0.55000000000000004">
      <c r="B3789" s="6"/>
      <c r="E3789" s="7"/>
    </row>
    <row r="3790" spans="2:5" x14ac:dyDescent="0.55000000000000004">
      <c r="B3790" s="6"/>
      <c r="E3790" s="7"/>
    </row>
    <row r="3791" spans="2:5" x14ac:dyDescent="0.55000000000000004">
      <c r="B3791" s="6"/>
      <c r="E3791" s="7"/>
    </row>
    <row r="3792" spans="2:5" x14ac:dyDescent="0.55000000000000004">
      <c r="B3792" s="6"/>
      <c r="E3792" s="7"/>
    </row>
    <row r="3793" spans="2:5" x14ac:dyDescent="0.55000000000000004">
      <c r="B3793" s="6"/>
      <c r="E3793" s="7"/>
    </row>
    <row r="3794" spans="2:5" x14ac:dyDescent="0.55000000000000004">
      <c r="B3794" s="6"/>
      <c r="E3794" s="7"/>
    </row>
    <row r="3795" spans="2:5" x14ac:dyDescent="0.55000000000000004">
      <c r="B3795" s="6"/>
      <c r="E3795" s="7"/>
    </row>
    <row r="3796" spans="2:5" x14ac:dyDescent="0.55000000000000004">
      <c r="B3796" s="6"/>
      <c r="E3796" s="7"/>
    </row>
    <row r="3797" spans="2:5" x14ac:dyDescent="0.55000000000000004">
      <c r="B3797" s="6"/>
      <c r="E3797" s="7"/>
    </row>
    <row r="3798" spans="2:5" x14ac:dyDescent="0.55000000000000004">
      <c r="B3798" s="6"/>
      <c r="E3798" s="7"/>
    </row>
    <row r="3799" spans="2:5" x14ac:dyDescent="0.55000000000000004">
      <c r="B3799" s="6"/>
      <c r="E3799" s="7"/>
    </row>
    <row r="3800" spans="2:5" x14ac:dyDescent="0.55000000000000004">
      <c r="B3800" s="6"/>
      <c r="E3800" s="7"/>
    </row>
    <row r="3801" spans="2:5" x14ac:dyDescent="0.55000000000000004">
      <c r="B3801" s="6"/>
      <c r="E3801" s="7"/>
    </row>
    <row r="3802" spans="2:5" x14ac:dyDescent="0.55000000000000004">
      <c r="B3802" s="6"/>
      <c r="E3802" s="7"/>
    </row>
    <row r="3803" spans="2:5" x14ac:dyDescent="0.55000000000000004">
      <c r="B3803" s="6"/>
      <c r="E3803" s="7"/>
    </row>
    <row r="3804" spans="2:5" x14ac:dyDescent="0.55000000000000004">
      <c r="B3804" s="6"/>
      <c r="E3804" s="7"/>
    </row>
    <row r="3805" spans="2:5" x14ac:dyDescent="0.55000000000000004">
      <c r="B3805" s="6"/>
      <c r="E3805" s="7"/>
    </row>
    <row r="3806" spans="2:5" x14ac:dyDescent="0.55000000000000004">
      <c r="B3806" s="6"/>
      <c r="E3806" s="7"/>
    </row>
    <row r="3807" spans="2:5" x14ac:dyDescent="0.55000000000000004">
      <c r="B3807" s="6"/>
      <c r="E3807" s="7"/>
    </row>
    <row r="3808" spans="2:5" x14ac:dyDescent="0.55000000000000004">
      <c r="B3808" s="6"/>
      <c r="E3808" s="7"/>
    </row>
    <row r="3809" spans="2:5" x14ac:dyDescent="0.55000000000000004">
      <c r="B3809" s="6"/>
      <c r="E3809" s="7"/>
    </row>
    <row r="3810" spans="2:5" x14ac:dyDescent="0.55000000000000004">
      <c r="B3810" s="6"/>
      <c r="E3810" s="7"/>
    </row>
    <row r="3811" spans="2:5" x14ac:dyDescent="0.55000000000000004">
      <c r="B3811" s="6"/>
      <c r="E3811" s="7"/>
    </row>
    <row r="3812" spans="2:5" x14ac:dyDescent="0.55000000000000004">
      <c r="B3812" s="6"/>
      <c r="E3812" s="7"/>
    </row>
    <row r="3813" spans="2:5" x14ac:dyDescent="0.55000000000000004">
      <c r="B3813" s="6"/>
      <c r="E3813" s="7"/>
    </row>
    <row r="3814" spans="2:5" x14ac:dyDescent="0.55000000000000004">
      <c r="B3814" s="6"/>
      <c r="E3814" s="7"/>
    </row>
    <row r="3815" spans="2:5" x14ac:dyDescent="0.55000000000000004">
      <c r="B3815" s="6"/>
      <c r="E3815" s="7"/>
    </row>
    <row r="3816" spans="2:5" x14ac:dyDescent="0.55000000000000004">
      <c r="B3816" s="6"/>
      <c r="E3816" s="7"/>
    </row>
    <row r="3817" spans="2:5" x14ac:dyDescent="0.55000000000000004">
      <c r="B3817" s="6"/>
      <c r="E3817" s="7"/>
    </row>
    <row r="3818" spans="2:5" x14ac:dyDescent="0.55000000000000004">
      <c r="B3818" s="6"/>
      <c r="E3818" s="7"/>
    </row>
    <row r="3819" spans="2:5" x14ac:dyDescent="0.55000000000000004">
      <c r="B3819" s="6"/>
      <c r="E3819" s="7"/>
    </row>
    <row r="3820" spans="2:5" x14ac:dyDescent="0.55000000000000004">
      <c r="B3820" s="6"/>
      <c r="E3820" s="7"/>
    </row>
    <row r="3821" spans="2:5" x14ac:dyDescent="0.55000000000000004">
      <c r="B3821" s="6"/>
      <c r="E3821" s="7"/>
    </row>
    <row r="3822" spans="2:5" x14ac:dyDescent="0.55000000000000004">
      <c r="B3822" s="6"/>
      <c r="E3822" s="7"/>
    </row>
    <row r="3823" spans="2:5" x14ac:dyDescent="0.55000000000000004">
      <c r="B3823" s="6"/>
      <c r="E3823" s="7"/>
    </row>
    <row r="3824" spans="2:5" x14ac:dyDescent="0.55000000000000004">
      <c r="B3824" s="6"/>
      <c r="E3824" s="7"/>
    </row>
    <row r="3825" spans="2:5" x14ac:dyDescent="0.55000000000000004">
      <c r="B3825" s="6"/>
      <c r="E3825" s="7"/>
    </row>
    <row r="3826" spans="2:5" x14ac:dyDescent="0.55000000000000004">
      <c r="B3826" s="6"/>
      <c r="E3826" s="7"/>
    </row>
    <row r="3827" spans="2:5" x14ac:dyDescent="0.55000000000000004">
      <c r="B3827" s="6"/>
      <c r="E3827" s="7"/>
    </row>
    <row r="3828" spans="2:5" x14ac:dyDescent="0.55000000000000004">
      <c r="B3828" s="6"/>
      <c r="E3828" s="7"/>
    </row>
    <row r="3829" spans="2:5" x14ac:dyDescent="0.55000000000000004">
      <c r="B3829" s="6"/>
      <c r="E3829" s="7"/>
    </row>
    <row r="3830" spans="2:5" x14ac:dyDescent="0.55000000000000004">
      <c r="B3830" s="6"/>
      <c r="E3830" s="7"/>
    </row>
    <row r="3831" spans="2:5" x14ac:dyDescent="0.55000000000000004">
      <c r="B3831" s="6"/>
      <c r="E3831" s="7"/>
    </row>
    <row r="3832" spans="2:5" x14ac:dyDescent="0.55000000000000004">
      <c r="B3832" s="6"/>
      <c r="E3832" s="7"/>
    </row>
    <row r="3833" spans="2:5" x14ac:dyDescent="0.55000000000000004">
      <c r="B3833" s="6"/>
      <c r="E3833" s="7"/>
    </row>
    <row r="3834" spans="2:5" x14ac:dyDescent="0.55000000000000004">
      <c r="B3834" s="6"/>
      <c r="E3834" s="7"/>
    </row>
    <row r="3835" spans="2:5" x14ac:dyDescent="0.55000000000000004">
      <c r="B3835" s="6"/>
      <c r="E3835" s="7"/>
    </row>
    <row r="3836" spans="2:5" x14ac:dyDescent="0.55000000000000004">
      <c r="B3836" s="6"/>
      <c r="E3836" s="7"/>
    </row>
    <row r="3837" spans="2:5" x14ac:dyDescent="0.55000000000000004">
      <c r="B3837" s="6"/>
      <c r="E3837" s="7"/>
    </row>
    <row r="3838" spans="2:5" x14ac:dyDescent="0.55000000000000004">
      <c r="B3838" s="6"/>
      <c r="E3838" s="7"/>
    </row>
    <row r="3839" spans="2:5" x14ac:dyDescent="0.55000000000000004">
      <c r="B3839" s="6"/>
      <c r="E3839" s="7"/>
    </row>
    <row r="3840" spans="2:5" x14ac:dyDescent="0.55000000000000004">
      <c r="B3840" s="6"/>
      <c r="E3840" s="7"/>
    </row>
    <row r="3841" spans="2:5" x14ac:dyDescent="0.55000000000000004">
      <c r="B3841" s="6"/>
      <c r="E3841" s="7"/>
    </row>
    <row r="3842" spans="2:5" x14ac:dyDescent="0.55000000000000004">
      <c r="B3842" s="6"/>
      <c r="E3842" s="7"/>
    </row>
    <row r="3843" spans="2:5" x14ac:dyDescent="0.55000000000000004">
      <c r="B3843" s="6"/>
      <c r="E3843" s="7"/>
    </row>
    <row r="3844" spans="2:5" x14ac:dyDescent="0.55000000000000004">
      <c r="B3844" s="6"/>
      <c r="E3844" s="7"/>
    </row>
    <row r="3845" spans="2:5" x14ac:dyDescent="0.55000000000000004">
      <c r="B3845" s="6"/>
      <c r="E3845" s="7"/>
    </row>
    <row r="3846" spans="2:5" x14ac:dyDescent="0.55000000000000004">
      <c r="B3846" s="6"/>
      <c r="E3846" s="7"/>
    </row>
    <row r="3847" spans="2:5" x14ac:dyDescent="0.55000000000000004">
      <c r="B3847" s="6"/>
      <c r="E3847" s="7"/>
    </row>
    <row r="3848" spans="2:5" x14ac:dyDescent="0.55000000000000004">
      <c r="B3848" s="6"/>
      <c r="E3848" s="7"/>
    </row>
    <row r="3849" spans="2:5" x14ac:dyDescent="0.55000000000000004">
      <c r="B3849" s="6"/>
      <c r="E3849" s="7"/>
    </row>
    <row r="3850" spans="2:5" x14ac:dyDescent="0.55000000000000004">
      <c r="B3850" s="6"/>
      <c r="E3850" s="7"/>
    </row>
    <row r="3851" spans="2:5" x14ac:dyDescent="0.55000000000000004">
      <c r="B3851" s="6"/>
      <c r="E3851" s="7"/>
    </row>
    <row r="3852" spans="2:5" x14ac:dyDescent="0.55000000000000004">
      <c r="B3852" s="6"/>
      <c r="E3852" s="7"/>
    </row>
    <row r="3853" spans="2:5" x14ac:dyDescent="0.55000000000000004">
      <c r="B3853" s="6"/>
      <c r="E3853" s="7"/>
    </row>
    <row r="3854" spans="2:5" x14ac:dyDescent="0.55000000000000004">
      <c r="B3854" s="6"/>
      <c r="E3854" s="7"/>
    </row>
    <row r="3855" spans="2:5" x14ac:dyDescent="0.55000000000000004">
      <c r="B3855" s="6"/>
      <c r="E3855" s="7"/>
    </row>
    <row r="3856" spans="2:5" x14ac:dyDescent="0.55000000000000004">
      <c r="B3856" s="6"/>
      <c r="E3856" s="7"/>
    </row>
    <row r="3857" spans="2:5" x14ac:dyDescent="0.55000000000000004">
      <c r="B3857" s="6"/>
      <c r="E3857" s="7"/>
    </row>
    <row r="3858" spans="2:5" x14ac:dyDescent="0.55000000000000004">
      <c r="B3858" s="6"/>
      <c r="E3858" s="7"/>
    </row>
    <row r="3859" spans="2:5" x14ac:dyDescent="0.55000000000000004">
      <c r="B3859" s="6"/>
      <c r="E3859" s="7"/>
    </row>
    <row r="3860" spans="2:5" x14ac:dyDescent="0.55000000000000004">
      <c r="B3860" s="6"/>
      <c r="E3860" s="7"/>
    </row>
    <row r="3861" spans="2:5" x14ac:dyDescent="0.55000000000000004">
      <c r="B3861" s="6"/>
      <c r="E3861" s="7"/>
    </row>
    <row r="3862" spans="2:5" x14ac:dyDescent="0.55000000000000004">
      <c r="B3862" s="6"/>
      <c r="E3862" s="7"/>
    </row>
    <row r="3863" spans="2:5" x14ac:dyDescent="0.55000000000000004">
      <c r="B3863" s="6"/>
      <c r="E3863" s="7"/>
    </row>
    <row r="3864" spans="2:5" x14ac:dyDescent="0.55000000000000004">
      <c r="B3864" s="6"/>
      <c r="E3864" s="7"/>
    </row>
    <row r="3865" spans="2:5" x14ac:dyDescent="0.55000000000000004">
      <c r="B3865" s="6"/>
      <c r="E3865" s="7"/>
    </row>
    <row r="3866" spans="2:5" x14ac:dyDescent="0.55000000000000004">
      <c r="B3866" s="6"/>
      <c r="E3866" s="7"/>
    </row>
    <row r="3867" spans="2:5" x14ac:dyDescent="0.55000000000000004">
      <c r="B3867" s="6"/>
      <c r="E3867" s="7"/>
    </row>
    <row r="3868" spans="2:5" x14ac:dyDescent="0.55000000000000004">
      <c r="B3868" s="6"/>
      <c r="E3868" s="7"/>
    </row>
    <row r="3869" spans="2:5" x14ac:dyDescent="0.55000000000000004">
      <c r="B3869" s="6"/>
      <c r="E3869" s="7"/>
    </row>
    <row r="3870" spans="2:5" x14ac:dyDescent="0.55000000000000004">
      <c r="B3870" s="6"/>
      <c r="E3870" s="7"/>
    </row>
    <row r="3871" spans="2:5" x14ac:dyDescent="0.55000000000000004">
      <c r="B3871" s="6"/>
      <c r="E3871" s="7"/>
    </row>
    <row r="3872" spans="2:5" x14ac:dyDescent="0.55000000000000004">
      <c r="B3872" s="6"/>
      <c r="E3872" s="7"/>
    </row>
    <row r="3873" spans="2:5" x14ac:dyDescent="0.55000000000000004">
      <c r="B3873" s="6"/>
      <c r="E3873" s="7"/>
    </row>
    <row r="3874" spans="2:5" x14ac:dyDescent="0.55000000000000004">
      <c r="B3874" s="6"/>
      <c r="E3874" s="7"/>
    </row>
    <row r="3875" spans="2:5" x14ac:dyDescent="0.55000000000000004">
      <c r="B3875" s="6"/>
      <c r="E3875" s="7"/>
    </row>
    <row r="3876" spans="2:5" x14ac:dyDescent="0.55000000000000004">
      <c r="B3876" s="6"/>
      <c r="E3876" s="7"/>
    </row>
    <row r="3877" spans="2:5" x14ac:dyDescent="0.55000000000000004">
      <c r="B3877" s="6"/>
      <c r="E3877" s="7"/>
    </row>
    <row r="3878" spans="2:5" x14ac:dyDescent="0.55000000000000004">
      <c r="B3878" s="6"/>
      <c r="E3878" s="7"/>
    </row>
    <row r="3879" spans="2:5" x14ac:dyDescent="0.55000000000000004">
      <c r="B3879" s="6"/>
      <c r="E3879" s="7"/>
    </row>
    <row r="3880" spans="2:5" x14ac:dyDescent="0.55000000000000004">
      <c r="B3880" s="6"/>
      <c r="E3880" s="7"/>
    </row>
    <row r="3881" spans="2:5" x14ac:dyDescent="0.55000000000000004">
      <c r="B3881" s="6"/>
      <c r="E3881" s="7"/>
    </row>
    <row r="3882" spans="2:5" x14ac:dyDescent="0.55000000000000004">
      <c r="B3882" s="6"/>
      <c r="E3882" s="7"/>
    </row>
    <row r="3883" spans="2:5" x14ac:dyDescent="0.55000000000000004">
      <c r="B3883" s="6"/>
      <c r="E3883" s="7"/>
    </row>
    <row r="3884" spans="2:5" x14ac:dyDescent="0.55000000000000004">
      <c r="B3884" s="6"/>
      <c r="E3884" s="7"/>
    </row>
    <row r="3885" spans="2:5" x14ac:dyDescent="0.55000000000000004">
      <c r="B3885" s="6"/>
      <c r="E3885" s="7"/>
    </row>
    <row r="3886" spans="2:5" x14ac:dyDescent="0.55000000000000004">
      <c r="B3886" s="6"/>
      <c r="E3886" s="7"/>
    </row>
    <row r="3887" spans="2:5" x14ac:dyDescent="0.55000000000000004">
      <c r="B3887" s="6"/>
      <c r="E3887" s="7"/>
    </row>
    <row r="3888" spans="2:5" x14ac:dyDescent="0.55000000000000004">
      <c r="B3888" s="6"/>
      <c r="E3888" s="7"/>
    </row>
    <row r="3889" spans="2:5" x14ac:dyDescent="0.55000000000000004">
      <c r="B3889" s="6"/>
      <c r="E3889" s="7"/>
    </row>
    <row r="3890" spans="2:5" x14ac:dyDescent="0.55000000000000004">
      <c r="B3890" s="6"/>
      <c r="E3890" s="7"/>
    </row>
    <row r="3891" spans="2:5" x14ac:dyDescent="0.55000000000000004">
      <c r="B3891" s="6"/>
      <c r="E3891" s="7"/>
    </row>
    <row r="3892" spans="2:5" x14ac:dyDescent="0.55000000000000004">
      <c r="B3892" s="6"/>
      <c r="E3892" s="7"/>
    </row>
    <row r="3893" spans="2:5" x14ac:dyDescent="0.55000000000000004">
      <c r="B3893" s="6"/>
      <c r="E3893" s="7"/>
    </row>
    <row r="3894" spans="2:5" x14ac:dyDescent="0.55000000000000004">
      <c r="B3894" s="6"/>
      <c r="E3894" s="7"/>
    </row>
    <row r="3895" spans="2:5" x14ac:dyDescent="0.55000000000000004">
      <c r="B3895" s="6"/>
      <c r="E3895" s="7"/>
    </row>
    <row r="3896" spans="2:5" x14ac:dyDescent="0.55000000000000004">
      <c r="B3896" s="6"/>
      <c r="E3896" s="7"/>
    </row>
    <row r="3897" spans="2:5" x14ac:dyDescent="0.55000000000000004">
      <c r="B3897" s="6"/>
      <c r="E3897" s="7"/>
    </row>
    <row r="3898" spans="2:5" x14ac:dyDescent="0.55000000000000004">
      <c r="B3898" s="6"/>
      <c r="E3898" s="7"/>
    </row>
    <row r="3899" spans="2:5" x14ac:dyDescent="0.55000000000000004">
      <c r="B3899" s="6"/>
      <c r="E3899" s="7"/>
    </row>
    <row r="3900" spans="2:5" x14ac:dyDescent="0.55000000000000004">
      <c r="B3900" s="6"/>
      <c r="E3900" s="7"/>
    </row>
    <row r="3901" spans="2:5" x14ac:dyDescent="0.55000000000000004">
      <c r="B3901" s="6"/>
      <c r="E3901" s="7"/>
    </row>
    <row r="3902" spans="2:5" x14ac:dyDescent="0.55000000000000004">
      <c r="B3902" s="6"/>
      <c r="E3902" s="7"/>
    </row>
    <row r="3903" spans="2:5" x14ac:dyDescent="0.55000000000000004">
      <c r="B3903" s="6"/>
      <c r="E3903" s="7"/>
    </row>
    <row r="3904" spans="2:5" x14ac:dyDescent="0.55000000000000004">
      <c r="B3904" s="6"/>
      <c r="E3904" s="7"/>
    </row>
    <row r="3905" spans="2:5" x14ac:dyDescent="0.55000000000000004">
      <c r="B3905" s="6"/>
      <c r="E3905" s="7"/>
    </row>
    <row r="3906" spans="2:5" x14ac:dyDescent="0.55000000000000004">
      <c r="B3906" s="6"/>
      <c r="E3906" s="7"/>
    </row>
    <row r="3907" spans="2:5" x14ac:dyDescent="0.55000000000000004">
      <c r="B3907" s="6"/>
      <c r="E3907" s="7"/>
    </row>
    <row r="3908" spans="2:5" x14ac:dyDescent="0.55000000000000004">
      <c r="B3908" s="6"/>
      <c r="E3908" s="7"/>
    </row>
    <row r="3909" spans="2:5" x14ac:dyDescent="0.55000000000000004">
      <c r="B3909" s="6"/>
      <c r="E3909" s="7"/>
    </row>
    <row r="3910" spans="2:5" x14ac:dyDescent="0.55000000000000004">
      <c r="B3910" s="6"/>
      <c r="E3910" s="7"/>
    </row>
    <row r="3911" spans="2:5" x14ac:dyDescent="0.55000000000000004">
      <c r="B3911" s="6"/>
      <c r="E3911" s="7"/>
    </row>
    <row r="3912" spans="2:5" x14ac:dyDescent="0.55000000000000004">
      <c r="B3912" s="6"/>
      <c r="E3912" s="7"/>
    </row>
    <row r="3913" spans="2:5" x14ac:dyDescent="0.55000000000000004">
      <c r="B3913" s="6"/>
      <c r="E3913" s="7"/>
    </row>
    <row r="3914" spans="2:5" x14ac:dyDescent="0.55000000000000004">
      <c r="B3914" s="6"/>
      <c r="E3914" s="7"/>
    </row>
    <row r="3915" spans="2:5" x14ac:dyDescent="0.55000000000000004">
      <c r="B3915" s="6"/>
      <c r="E3915" s="7"/>
    </row>
    <row r="3916" spans="2:5" x14ac:dyDescent="0.55000000000000004">
      <c r="B3916" s="6"/>
      <c r="E3916" s="7"/>
    </row>
    <row r="3917" spans="2:5" x14ac:dyDescent="0.55000000000000004">
      <c r="B3917" s="6"/>
      <c r="E3917" s="7"/>
    </row>
    <row r="3918" spans="2:5" x14ac:dyDescent="0.55000000000000004">
      <c r="B3918" s="6"/>
      <c r="E3918" s="7"/>
    </row>
    <row r="3919" spans="2:5" x14ac:dyDescent="0.55000000000000004">
      <c r="B3919" s="6"/>
      <c r="E3919" s="7"/>
    </row>
    <row r="3920" spans="2:5" x14ac:dyDescent="0.55000000000000004">
      <c r="B3920" s="6"/>
      <c r="E3920" s="7"/>
    </row>
    <row r="3921" spans="2:5" x14ac:dyDescent="0.55000000000000004">
      <c r="B3921" s="6"/>
      <c r="E3921" s="7"/>
    </row>
    <row r="3922" spans="2:5" x14ac:dyDescent="0.55000000000000004">
      <c r="B3922" s="6"/>
      <c r="E3922" s="7"/>
    </row>
    <row r="3923" spans="2:5" x14ac:dyDescent="0.55000000000000004">
      <c r="B3923" s="6"/>
      <c r="E3923" s="7"/>
    </row>
    <row r="3924" spans="2:5" x14ac:dyDescent="0.55000000000000004">
      <c r="B3924" s="6"/>
      <c r="E3924" s="7"/>
    </row>
    <row r="3925" spans="2:5" x14ac:dyDescent="0.55000000000000004">
      <c r="B3925" s="6"/>
      <c r="E3925" s="7"/>
    </row>
    <row r="3926" spans="2:5" x14ac:dyDescent="0.55000000000000004">
      <c r="B3926" s="6"/>
      <c r="E3926" s="7"/>
    </row>
    <row r="3927" spans="2:5" x14ac:dyDescent="0.55000000000000004">
      <c r="B3927" s="6"/>
      <c r="E3927" s="7"/>
    </row>
    <row r="3928" spans="2:5" x14ac:dyDescent="0.55000000000000004">
      <c r="B3928" s="6"/>
      <c r="E3928" s="7"/>
    </row>
    <row r="3929" spans="2:5" x14ac:dyDescent="0.55000000000000004">
      <c r="B3929" s="6"/>
      <c r="E3929" s="7"/>
    </row>
    <row r="3930" spans="2:5" x14ac:dyDescent="0.55000000000000004">
      <c r="B3930" s="6"/>
      <c r="E3930" s="7"/>
    </row>
    <row r="3931" spans="2:5" x14ac:dyDescent="0.55000000000000004">
      <c r="B3931" s="6"/>
      <c r="E3931" s="7"/>
    </row>
    <row r="3932" spans="2:5" x14ac:dyDescent="0.55000000000000004">
      <c r="B3932" s="6"/>
      <c r="E3932" s="7"/>
    </row>
    <row r="3933" spans="2:5" x14ac:dyDescent="0.55000000000000004">
      <c r="B3933" s="6"/>
      <c r="E3933" s="7"/>
    </row>
    <row r="3934" spans="2:5" x14ac:dyDescent="0.55000000000000004">
      <c r="B3934" s="6"/>
      <c r="E3934" s="7"/>
    </row>
    <row r="3935" spans="2:5" x14ac:dyDescent="0.55000000000000004">
      <c r="B3935" s="6"/>
      <c r="E3935" s="7"/>
    </row>
    <row r="3936" spans="2:5" x14ac:dyDescent="0.55000000000000004">
      <c r="B3936" s="6"/>
      <c r="E3936" s="7"/>
    </row>
    <row r="3937" spans="2:5" x14ac:dyDescent="0.55000000000000004">
      <c r="B3937" s="6"/>
      <c r="E3937" s="7"/>
    </row>
    <row r="3938" spans="2:5" x14ac:dyDescent="0.55000000000000004">
      <c r="B3938" s="6"/>
      <c r="E3938" s="7"/>
    </row>
    <row r="3939" spans="2:5" x14ac:dyDescent="0.55000000000000004">
      <c r="B3939" s="6"/>
      <c r="E3939" s="7"/>
    </row>
    <row r="3940" spans="2:5" x14ac:dyDescent="0.55000000000000004">
      <c r="B3940" s="6"/>
      <c r="E3940" s="7"/>
    </row>
    <row r="3941" spans="2:5" x14ac:dyDescent="0.55000000000000004">
      <c r="B3941" s="6"/>
      <c r="E3941" s="7"/>
    </row>
    <row r="3942" spans="2:5" x14ac:dyDescent="0.55000000000000004">
      <c r="B3942" s="6"/>
      <c r="E3942" s="7"/>
    </row>
    <row r="3943" spans="2:5" x14ac:dyDescent="0.55000000000000004">
      <c r="B3943" s="6"/>
      <c r="E3943" s="7"/>
    </row>
    <row r="3944" spans="2:5" x14ac:dyDescent="0.55000000000000004">
      <c r="B3944" s="6"/>
      <c r="E3944" s="7"/>
    </row>
    <row r="3945" spans="2:5" x14ac:dyDescent="0.55000000000000004">
      <c r="B3945" s="6"/>
      <c r="E3945" s="7"/>
    </row>
    <row r="3946" spans="2:5" x14ac:dyDescent="0.55000000000000004">
      <c r="B3946" s="6"/>
      <c r="E3946" s="7"/>
    </row>
    <row r="3947" spans="2:5" x14ac:dyDescent="0.55000000000000004">
      <c r="B3947" s="6"/>
      <c r="E3947" s="7"/>
    </row>
    <row r="3948" spans="2:5" x14ac:dyDescent="0.55000000000000004">
      <c r="B3948" s="6"/>
      <c r="E3948" s="7"/>
    </row>
    <row r="3949" spans="2:5" x14ac:dyDescent="0.55000000000000004">
      <c r="B3949" s="6"/>
      <c r="E3949" s="7"/>
    </row>
    <row r="3950" spans="2:5" x14ac:dyDescent="0.55000000000000004">
      <c r="B3950" s="6"/>
      <c r="E3950" s="7"/>
    </row>
    <row r="3951" spans="2:5" x14ac:dyDescent="0.55000000000000004">
      <c r="B3951" s="6"/>
      <c r="E3951" s="7"/>
    </row>
    <row r="3952" spans="2:5" x14ac:dyDescent="0.55000000000000004">
      <c r="B3952" s="6"/>
      <c r="E3952" s="7"/>
    </row>
    <row r="3953" spans="2:5" x14ac:dyDescent="0.55000000000000004">
      <c r="B3953" s="6"/>
      <c r="E3953" s="7"/>
    </row>
    <row r="3954" spans="2:5" x14ac:dyDescent="0.55000000000000004">
      <c r="B3954" s="6"/>
      <c r="E3954" s="7"/>
    </row>
    <row r="3955" spans="2:5" x14ac:dyDescent="0.55000000000000004">
      <c r="B3955" s="6"/>
      <c r="E3955" s="7"/>
    </row>
    <row r="3956" spans="2:5" x14ac:dyDescent="0.55000000000000004">
      <c r="B3956" s="6"/>
      <c r="E3956" s="7"/>
    </row>
    <row r="3957" spans="2:5" x14ac:dyDescent="0.55000000000000004">
      <c r="B3957" s="6"/>
      <c r="E3957" s="7"/>
    </row>
    <row r="3958" spans="2:5" x14ac:dyDescent="0.55000000000000004">
      <c r="B3958" s="6"/>
      <c r="E3958" s="7"/>
    </row>
    <row r="3959" spans="2:5" x14ac:dyDescent="0.55000000000000004">
      <c r="B3959" s="6"/>
      <c r="E3959" s="7"/>
    </row>
    <row r="3960" spans="2:5" x14ac:dyDescent="0.55000000000000004">
      <c r="B3960" s="6"/>
      <c r="E3960" s="7"/>
    </row>
    <row r="3961" spans="2:5" x14ac:dyDescent="0.55000000000000004">
      <c r="B3961" s="6"/>
      <c r="E3961" s="7"/>
    </row>
    <row r="3962" spans="2:5" x14ac:dyDescent="0.55000000000000004">
      <c r="B3962" s="6"/>
      <c r="E3962" s="7"/>
    </row>
    <row r="3963" spans="2:5" x14ac:dyDescent="0.55000000000000004">
      <c r="B3963" s="6"/>
      <c r="E3963" s="7"/>
    </row>
    <row r="3964" spans="2:5" x14ac:dyDescent="0.55000000000000004">
      <c r="B3964" s="6"/>
      <c r="E3964" s="7"/>
    </row>
    <row r="3965" spans="2:5" x14ac:dyDescent="0.55000000000000004">
      <c r="B3965" s="6"/>
      <c r="E3965" s="7"/>
    </row>
    <row r="3966" spans="2:5" x14ac:dyDescent="0.55000000000000004">
      <c r="B3966" s="6"/>
      <c r="E3966" s="7"/>
    </row>
    <row r="3967" spans="2:5" x14ac:dyDescent="0.55000000000000004">
      <c r="B3967" s="6"/>
      <c r="E3967" s="7"/>
    </row>
    <row r="3968" spans="2:5" x14ac:dyDescent="0.55000000000000004">
      <c r="B3968" s="6"/>
      <c r="E3968" s="7"/>
    </row>
    <row r="3969" spans="2:5" x14ac:dyDescent="0.55000000000000004">
      <c r="B3969" s="6"/>
      <c r="E3969" s="7"/>
    </row>
    <row r="3970" spans="2:5" x14ac:dyDescent="0.55000000000000004">
      <c r="B3970" s="6"/>
      <c r="E3970" s="7"/>
    </row>
    <row r="3971" spans="2:5" x14ac:dyDescent="0.55000000000000004">
      <c r="B3971" s="6"/>
      <c r="E3971" s="7"/>
    </row>
    <row r="3972" spans="2:5" x14ac:dyDescent="0.55000000000000004">
      <c r="B3972" s="6"/>
      <c r="E3972" s="7"/>
    </row>
    <row r="3973" spans="2:5" x14ac:dyDescent="0.55000000000000004">
      <c r="B3973" s="6"/>
      <c r="E3973" s="7"/>
    </row>
    <row r="3974" spans="2:5" x14ac:dyDescent="0.55000000000000004">
      <c r="B3974" s="6"/>
      <c r="E3974" s="7"/>
    </row>
    <row r="3975" spans="2:5" x14ac:dyDescent="0.55000000000000004">
      <c r="B3975" s="6"/>
      <c r="E3975" s="7"/>
    </row>
    <row r="3976" spans="2:5" x14ac:dyDescent="0.55000000000000004">
      <c r="B3976" s="6"/>
      <c r="E3976" s="7"/>
    </row>
    <row r="3977" spans="2:5" x14ac:dyDescent="0.55000000000000004">
      <c r="B3977" s="6"/>
      <c r="E3977" s="7"/>
    </row>
    <row r="3978" spans="2:5" x14ac:dyDescent="0.55000000000000004">
      <c r="B3978" s="6"/>
      <c r="E3978" s="7"/>
    </row>
    <row r="3979" spans="2:5" x14ac:dyDescent="0.55000000000000004">
      <c r="B3979" s="6"/>
      <c r="E3979" s="7"/>
    </row>
    <row r="3980" spans="2:5" x14ac:dyDescent="0.55000000000000004">
      <c r="B3980" s="6"/>
      <c r="E3980" s="7"/>
    </row>
    <row r="3981" spans="2:5" x14ac:dyDescent="0.55000000000000004">
      <c r="B3981" s="6"/>
      <c r="E3981" s="7"/>
    </row>
    <row r="3982" spans="2:5" x14ac:dyDescent="0.55000000000000004">
      <c r="B3982" s="6"/>
      <c r="E3982" s="7"/>
    </row>
    <row r="3983" spans="2:5" x14ac:dyDescent="0.55000000000000004">
      <c r="B3983" s="6"/>
      <c r="E3983" s="7"/>
    </row>
    <row r="3984" spans="2:5" x14ac:dyDescent="0.55000000000000004">
      <c r="B3984" s="6"/>
      <c r="E3984" s="7"/>
    </row>
    <row r="3985" spans="2:5" x14ac:dyDescent="0.55000000000000004">
      <c r="B3985" s="6"/>
      <c r="E3985" s="7"/>
    </row>
    <row r="3986" spans="2:5" x14ac:dyDescent="0.55000000000000004">
      <c r="B3986" s="6"/>
      <c r="E3986" s="7"/>
    </row>
    <row r="3987" spans="2:5" x14ac:dyDescent="0.55000000000000004">
      <c r="B3987" s="6"/>
      <c r="E3987" s="7"/>
    </row>
    <row r="3988" spans="2:5" x14ac:dyDescent="0.55000000000000004">
      <c r="B3988" s="6"/>
      <c r="E3988" s="7"/>
    </row>
    <row r="3989" spans="2:5" x14ac:dyDescent="0.55000000000000004">
      <c r="B3989" s="6"/>
      <c r="E3989" s="7"/>
    </row>
    <row r="3990" spans="2:5" x14ac:dyDescent="0.55000000000000004">
      <c r="B3990" s="6"/>
      <c r="E3990" s="7"/>
    </row>
    <row r="3991" spans="2:5" x14ac:dyDescent="0.55000000000000004">
      <c r="B3991" s="6"/>
      <c r="E3991" s="7"/>
    </row>
    <row r="3992" spans="2:5" x14ac:dyDescent="0.55000000000000004">
      <c r="B3992" s="6"/>
      <c r="E3992" s="7"/>
    </row>
    <row r="3993" spans="2:5" x14ac:dyDescent="0.55000000000000004">
      <c r="B3993" s="6"/>
      <c r="E3993" s="7"/>
    </row>
    <row r="3994" spans="2:5" x14ac:dyDescent="0.55000000000000004">
      <c r="B3994" s="6"/>
      <c r="E3994" s="7"/>
    </row>
    <row r="3995" spans="2:5" x14ac:dyDescent="0.55000000000000004">
      <c r="B3995" s="6"/>
      <c r="E3995" s="7"/>
    </row>
    <row r="3996" spans="2:5" x14ac:dyDescent="0.55000000000000004">
      <c r="B3996" s="6"/>
      <c r="E3996" s="7"/>
    </row>
    <row r="3997" spans="2:5" x14ac:dyDescent="0.55000000000000004">
      <c r="B3997" s="6"/>
      <c r="E3997" s="7"/>
    </row>
    <row r="3998" spans="2:5" x14ac:dyDescent="0.55000000000000004">
      <c r="B3998" s="6"/>
      <c r="E3998" s="7"/>
    </row>
    <row r="3999" spans="2:5" x14ac:dyDescent="0.55000000000000004">
      <c r="B3999" s="6"/>
      <c r="E3999" s="7"/>
    </row>
    <row r="4000" spans="2:5" x14ac:dyDescent="0.55000000000000004">
      <c r="B4000" s="6"/>
      <c r="E4000" s="7"/>
    </row>
    <row r="4001" spans="2:5" x14ac:dyDescent="0.55000000000000004">
      <c r="B4001" s="6"/>
      <c r="E4001" s="7"/>
    </row>
    <row r="4002" spans="2:5" x14ac:dyDescent="0.55000000000000004">
      <c r="B4002" s="6"/>
      <c r="E4002" s="7"/>
    </row>
    <row r="4003" spans="2:5" x14ac:dyDescent="0.55000000000000004">
      <c r="B4003" s="6"/>
      <c r="E4003" s="7"/>
    </row>
    <row r="4004" spans="2:5" x14ac:dyDescent="0.55000000000000004">
      <c r="B4004" s="6"/>
      <c r="E4004" s="7"/>
    </row>
    <row r="4005" spans="2:5" x14ac:dyDescent="0.55000000000000004">
      <c r="B4005" s="6"/>
      <c r="E4005" s="7"/>
    </row>
    <row r="4006" spans="2:5" x14ac:dyDescent="0.55000000000000004">
      <c r="B4006" s="6"/>
      <c r="E4006" s="7"/>
    </row>
    <row r="4007" spans="2:5" x14ac:dyDescent="0.55000000000000004">
      <c r="B4007" s="6"/>
      <c r="E4007" s="7"/>
    </row>
    <row r="4008" spans="2:5" x14ac:dyDescent="0.55000000000000004">
      <c r="B4008" s="6"/>
      <c r="E4008" s="7"/>
    </row>
    <row r="4009" spans="2:5" x14ac:dyDescent="0.55000000000000004">
      <c r="B4009" s="6"/>
      <c r="E4009" s="7"/>
    </row>
    <row r="4010" spans="2:5" x14ac:dyDescent="0.55000000000000004">
      <c r="B4010" s="6"/>
      <c r="E4010" s="7"/>
    </row>
    <row r="4011" spans="2:5" x14ac:dyDescent="0.55000000000000004">
      <c r="B4011" s="6"/>
      <c r="E4011" s="7"/>
    </row>
    <row r="4012" spans="2:5" x14ac:dyDescent="0.55000000000000004">
      <c r="B4012" s="6"/>
      <c r="E4012" s="7"/>
    </row>
    <row r="4013" spans="2:5" x14ac:dyDescent="0.55000000000000004">
      <c r="B4013" s="6"/>
      <c r="E4013" s="7"/>
    </row>
    <row r="4014" spans="2:5" x14ac:dyDescent="0.55000000000000004">
      <c r="B4014" s="6"/>
      <c r="E4014" s="7"/>
    </row>
    <row r="4015" spans="2:5" x14ac:dyDescent="0.55000000000000004">
      <c r="B4015" s="6"/>
      <c r="E4015" s="7"/>
    </row>
    <row r="4016" spans="2:5" x14ac:dyDescent="0.55000000000000004">
      <c r="B4016" s="6"/>
      <c r="E4016" s="7"/>
    </row>
    <row r="4017" spans="2:5" x14ac:dyDescent="0.55000000000000004">
      <c r="B4017" s="6"/>
      <c r="E4017" s="7"/>
    </row>
    <row r="4018" spans="2:5" x14ac:dyDescent="0.55000000000000004">
      <c r="B4018" s="6"/>
      <c r="E4018" s="7"/>
    </row>
    <row r="4019" spans="2:5" x14ac:dyDescent="0.55000000000000004">
      <c r="B4019" s="6"/>
      <c r="E4019" s="7"/>
    </row>
    <row r="4020" spans="2:5" x14ac:dyDescent="0.55000000000000004">
      <c r="B4020" s="6"/>
      <c r="E4020" s="7"/>
    </row>
    <row r="4021" spans="2:5" x14ac:dyDescent="0.55000000000000004">
      <c r="B4021" s="6"/>
      <c r="E4021" s="7"/>
    </row>
    <row r="4022" spans="2:5" x14ac:dyDescent="0.55000000000000004">
      <c r="B4022" s="6"/>
      <c r="E4022" s="7"/>
    </row>
    <row r="4023" spans="2:5" x14ac:dyDescent="0.55000000000000004">
      <c r="B4023" s="6"/>
      <c r="E4023" s="7"/>
    </row>
    <row r="4024" spans="2:5" x14ac:dyDescent="0.55000000000000004">
      <c r="B4024" s="6"/>
      <c r="E4024" s="7"/>
    </row>
    <row r="4025" spans="2:5" x14ac:dyDescent="0.55000000000000004">
      <c r="B4025" s="6"/>
      <c r="E4025" s="7"/>
    </row>
    <row r="4026" spans="2:5" x14ac:dyDescent="0.55000000000000004">
      <c r="B4026" s="6"/>
      <c r="E4026" s="7"/>
    </row>
    <row r="4027" spans="2:5" x14ac:dyDescent="0.55000000000000004">
      <c r="B4027" s="6"/>
      <c r="E4027" s="7"/>
    </row>
    <row r="4028" spans="2:5" x14ac:dyDescent="0.55000000000000004">
      <c r="B4028" s="6"/>
      <c r="E4028" s="7"/>
    </row>
    <row r="4029" spans="2:5" x14ac:dyDescent="0.55000000000000004">
      <c r="B4029" s="6"/>
      <c r="E4029" s="7"/>
    </row>
    <row r="4030" spans="2:5" x14ac:dyDescent="0.55000000000000004">
      <c r="B4030" s="6"/>
      <c r="E4030" s="7"/>
    </row>
    <row r="4031" spans="2:5" x14ac:dyDescent="0.55000000000000004">
      <c r="B4031" s="6"/>
      <c r="E4031" s="7"/>
    </row>
    <row r="4032" spans="2:5" x14ac:dyDescent="0.55000000000000004">
      <c r="B4032" s="6"/>
      <c r="E4032" s="7"/>
    </row>
    <row r="4033" spans="2:5" x14ac:dyDescent="0.55000000000000004">
      <c r="B4033" s="6"/>
      <c r="E4033" s="7"/>
    </row>
    <row r="4034" spans="2:5" x14ac:dyDescent="0.55000000000000004">
      <c r="B4034" s="6"/>
      <c r="E4034" s="7"/>
    </row>
    <row r="4035" spans="2:5" x14ac:dyDescent="0.55000000000000004">
      <c r="B4035" s="6"/>
      <c r="E4035" s="7"/>
    </row>
    <row r="4036" spans="2:5" x14ac:dyDescent="0.55000000000000004">
      <c r="B4036" s="6"/>
      <c r="E4036" s="7"/>
    </row>
    <row r="4037" spans="2:5" x14ac:dyDescent="0.55000000000000004">
      <c r="B4037" s="6"/>
      <c r="E4037" s="7"/>
    </row>
    <row r="4038" spans="2:5" x14ac:dyDescent="0.55000000000000004">
      <c r="B4038" s="6"/>
      <c r="E4038" s="7"/>
    </row>
    <row r="4039" spans="2:5" x14ac:dyDescent="0.55000000000000004">
      <c r="B4039" s="6"/>
      <c r="E4039" s="7"/>
    </row>
    <row r="4040" spans="2:5" x14ac:dyDescent="0.55000000000000004">
      <c r="B4040" s="6"/>
      <c r="E4040" s="7"/>
    </row>
    <row r="4041" spans="2:5" x14ac:dyDescent="0.55000000000000004">
      <c r="B4041" s="6"/>
      <c r="E4041" s="7"/>
    </row>
    <row r="4042" spans="2:5" x14ac:dyDescent="0.55000000000000004">
      <c r="B4042" s="6"/>
      <c r="E4042" s="7"/>
    </row>
    <row r="4043" spans="2:5" x14ac:dyDescent="0.55000000000000004">
      <c r="B4043" s="6"/>
      <c r="E4043" s="7"/>
    </row>
    <row r="4044" spans="2:5" x14ac:dyDescent="0.55000000000000004">
      <c r="B4044" s="6"/>
      <c r="E4044" s="7"/>
    </row>
    <row r="4045" spans="2:5" x14ac:dyDescent="0.55000000000000004">
      <c r="B4045" s="6"/>
      <c r="E4045" s="7"/>
    </row>
    <row r="4046" spans="2:5" x14ac:dyDescent="0.55000000000000004">
      <c r="B4046" s="6"/>
      <c r="E4046" s="7"/>
    </row>
    <row r="4047" spans="2:5" x14ac:dyDescent="0.55000000000000004">
      <c r="B4047" s="6"/>
      <c r="E4047" s="7"/>
    </row>
    <row r="4048" spans="2:5" x14ac:dyDescent="0.55000000000000004">
      <c r="B4048" s="6"/>
      <c r="E4048" s="7"/>
    </row>
    <row r="4049" spans="2:5" x14ac:dyDescent="0.55000000000000004">
      <c r="B4049" s="6"/>
      <c r="E4049" s="7"/>
    </row>
    <row r="4050" spans="2:5" x14ac:dyDescent="0.55000000000000004">
      <c r="B4050" s="6"/>
      <c r="E4050" s="7"/>
    </row>
    <row r="4051" spans="2:5" x14ac:dyDescent="0.55000000000000004">
      <c r="B4051" s="6"/>
      <c r="E4051" s="7"/>
    </row>
    <row r="4052" spans="2:5" x14ac:dyDescent="0.55000000000000004">
      <c r="B4052" s="6"/>
      <c r="E4052" s="7"/>
    </row>
    <row r="4053" spans="2:5" x14ac:dyDescent="0.55000000000000004">
      <c r="B4053" s="6"/>
      <c r="E4053" s="7"/>
    </row>
    <row r="4054" spans="2:5" x14ac:dyDescent="0.55000000000000004">
      <c r="B4054" s="6"/>
      <c r="E4054" s="7"/>
    </row>
    <row r="4055" spans="2:5" x14ac:dyDescent="0.55000000000000004">
      <c r="B4055" s="6"/>
      <c r="E4055" s="7"/>
    </row>
    <row r="4056" spans="2:5" x14ac:dyDescent="0.55000000000000004">
      <c r="B4056" s="6"/>
      <c r="E4056" s="7"/>
    </row>
    <row r="4057" spans="2:5" x14ac:dyDescent="0.55000000000000004">
      <c r="B4057" s="6"/>
      <c r="E4057" s="7"/>
    </row>
    <row r="4058" spans="2:5" x14ac:dyDescent="0.55000000000000004">
      <c r="B4058" s="6"/>
      <c r="E4058" s="7"/>
    </row>
    <row r="4059" spans="2:5" x14ac:dyDescent="0.55000000000000004">
      <c r="B4059" s="6"/>
      <c r="E4059" s="7"/>
    </row>
    <row r="4060" spans="2:5" x14ac:dyDescent="0.55000000000000004">
      <c r="B4060" s="6"/>
      <c r="E4060" s="7"/>
    </row>
    <row r="4061" spans="2:5" x14ac:dyDescent="0.55000000000000004">
      <c r="B4061" s="6"/>
      <c r="E4061" s="7"/>
    </row>
    <row r="4062" spans="2:5" x14ac:dyDescent="0.55000000000000004">
      <c r="B4062" s="6"/>
      <c r="E4062" s="7"/>
    </row>
    <row r="4063" spans="2:5" x14ac:dyDescent="0.55000000000000004">
      <c r="B4063" s="6"/>
      <c r="E4063" s="7"/>
    </row>
    <row r="4064" spans="2:5" x14ac:dyDescent="0.55000000000000004">
      <c r="B4064" s="6"/>
      <c r="E4064" s="7"/>
    </row>
    <row r="4065" spans="2:5" x14ac:dyDescent="0.55000000000000004">
      <c r="B4065" s="6"/>
      <c r="E4065" s="7"/>
    </row>
    <row r="4066" spans="2:5" x14ac:dyDescent="0.55000000000000004">
      <c r="B4066" s="6"/>
      <c r="E4066" s="7"/>
    </row>
    <row r="4067" spans="2:5" x14ac:dyDescent="0.55000000000000004">
      <c r="B4067" s="6"/>
      <c r="E4067" s="7"/>
    </row>
    <row r="4068" spans="2:5" x14ac:dyDescent="0.55000000000000004">
      <c r="B4068" s="6"/>
      <c r="E4068" s="7"/>
    </row>
    <row r="4069" spans="2:5" x14ac:dyDescent="0.55000000000000004">
      <c r="B4069" s="6"/>
      <c r="E4069" s="7"/>
    </row>
    <row r="4070" spans="2:5" x14ac:dyDescent="0.55000000000000004">
      <c r="B4070" s="6"/>
      <c r="E4070" s="7"/>
    </row>
    <row r="4071" spans="2:5" x14ac:dyDescent="0.55000000000000004">
      <c r="B4071" s="6"/>
      <c r="E4071" s="7"/>
    </row>
    <row r="4072" spans="2:5" x14ac:dyDescent="0.55000000000000004">
      <c r="B4072" s="6"/>
      <c r="E4072" s="7"/>
    </row>
    <row r="4073" spans="2:5" x14ac:dyDescent="0.55000000000000004">
      <c r="B4073" s="6"/>
      <c r="E4073" s="7"/>
    </row>
    <row r="4074" spans="2:5" x14ac:dyDescent="0.55000000000000004">
      <c r="B4074" s="6"/>
      <c r="E4074" s="7"/>
    </row>
    <row r="4075" spans="2:5" x14ac:dyDescent="0.55000000000000004">
      <c r="B4075" s="6"/>
      <c r="E4075" s="7"/>
    </row>
    <row r="4076" spans="2:5" x14ac:dyDescent="0.55000000000000004">
      <c r="B4076" s="6"/>
      <c r="E4076" s="7"/>
    </row>
    <row r="4077" spans="2:5" x14ac:dyDescent="0.55000000000000004">
      <c r="B4077" s="6"/>
      <c r="E4077" s="7"/>
    </row>
    <row r="4078" spans="2:5" x14ac:dyDescent="0.55000000000000004">
      <c r="B4078" s="6"/>
      <c r="E4078" s="7"/>
    </row>
    <row r="4079" spans="2:5" x14ac:dyDescent="0.55000000000000004">
      <c r="B4079" s="6"/>
      <c r="E4079" s="7"/>
    </row>
    <row r="4080" spans="2:5" x14ac:dyDescent="0.55000000000000004">
      <c r="B4080" s="6"/>
      <c r="E4080" s="7"/>
    </row>
    <row r="4081" spans="2:5" x14ac:dyDescent="0.55000000000000004">
      <c r="B4081" s="6"/>
      <c r="E4081" s="7"/>
    </row>
    <row r="4082" spans="2:5" x14ac:dyDescent="0.55000000000000004">
      <c r="B4082" s="6"/>
      <c r="E4082" s="7"/>
    </row>
    <row r="4083" spans="2:5" x14ac:dyDescent="0.55000000000000004">
      <c r="B4083" s="6"/>
      <c r="E4083" s="7"/>
    </row>
    <row r="4084" spans="2:5" x14ac:dyDescent="0.55000000000000004">
      <c r="B4084" s="6"/>
      <c r="E4084" s="7"/>
    </row>
    <row r="4085" spans="2:5" x14ac:dyDescent="0.55000000000000004">
      <c r="B4085" s="6"/>
      <c r="E4085" s="7"/>
    </row>
    <row r="4086" spans="2:5" x14ac:dyDescent="0.55000000000000004">
      <c r="B4086" s="6"/>
      <c r="E4086" s="7"/>
    </row>
    <row r="4087" spans="2:5" x14ac:dyDescent="0.55000000000000004">
      <c r="B4087" s="6"/>
      <c r="E4087" s="7"/>
    </row>
    <row r="4088" spans="2:5" x14ac:dyDescent="0.55000000000000004">
      <c r="B4088" s="6"/>
      <c r="E4088" s="7"/>
    </row>
    <row r="4089" spans="2:5" x14ac:dyDescent="0.55000000000000004">
      <c r="B4089" s="6"/>
      <c r="E4089" s="7"/>
    </row>
    <row r="4090" spans="2:5" x14ac:dyDescent="0.55000000000000004">
      <c r="B4090" s="6"/>
      <c r="E4090" s="7"/>
    </row>
    <row r="4091" spans="2:5" x14ac:dyDescent="0.55000000000000004">
      <c r="B4091" s="6"/>
      <c r="E4091" s="7"/>
    </row>
    <row r="4092" spans="2:5" x14ac:dyDescent="0.55000000000000004">
      <c r="B4092" s="6"/>
      <c r="E4092" s="7"/>
    </row>
    <row r="4093" spans="2:5" x14ac:dyDescent="0.55000000000000004">
      <c r="B4093" s="6"/>
      <c r="E4093" s="7"/>
    </row>
    <row r="4094" spans="2:5" x14ac:dyDescent="0.55000000000000004">
      <c r="B4094" s="6"/>
      <c r="E4094" s="7"/>
    </row>
    <row r="4095" spans="2:5" x14ac:dyDescent="0.55000000000000004">
      <c r="B4095" s="6"/>
      <c r="E4095" s="7"/>
    </row>
    <row r="4096" spans="2:5" x14ac:dyDescent="0.55000000000000004">
      <c r="B4096" s="6"/>
      <c r="E4096" s="7"/>
    </row>
    <row r="4097" spans="2:5" x14ac:dyDescent="0.55000000000000004">
      <c r="B4097" s="6"/>
      <c r="E4097" s="7"/>
    </row>
    <row r="4098" spans="2:5" x14ac:dyDescent="0.55000000000000004">
      <c r="B4098" s="6"/>
      <c r="E4098" s="7"/>
    </row>
    <row r="4099" spans="2:5" x14ac:dyDescent="0.55000000000000004">
      <c r="B4099" s="6"/>
      <c r="E4099" s="7"/>
    </row>
    <row r="4100" spans="2:5" x14ac:dyDescent="0.55000000000000004">
      <c r="B4100" s="6"/>
      <c r="E4100" s="7"/>
    </row>
    <row r="4101" spans="2:5" x14ac:dyDescent="0.55000000000000004">
      <c r="B4101" s="6"/>
      <c r="E4101" s="7"/>
    </row>
    <row r="4102" spans="2:5" x14ac:dyDescent="0.55000000000000004">
      <c r="B4102" s="6"/>
      <c r="E4102" s="7"/>
    </row>
    <row r="4103" spans="2:5" x14ac:dyDescent="0.55000000000000004">
      <c r="B4103" s="6"/>
      <c r="E4103" s="7"/>
    </row>
    <row r="4104" spans="2:5" x14ac:dyDescent="0.55000000000000004">
      <c r="B4104" s="6"/>
      <c r="E4104" s="7"/>
    </row>
    <row r="4105" spans="2:5" x14ac:dyDescent="0.55000000000000004">
      <c r="B4105" s="6"/>
      <c r="E4105" s="7"/>
    </row>
    <row r="4106" spans="2:5" x14ac:dyDescent="0.55000000000000004">
      <c r="B4106" s="6"/>
      <c r="E4106" s="7"/>
    </row>
    <row r="4107" spans="2:5" x14ac:dyDescent="0.55000000000000004">
      <c r="B4107" s="6"/>
      <c r="E4107" s="7"/>
    </row>
    <row r="4108" spans="2:5" x14ac:dyDescent="0.55000000000000004">
      <c r="B4108" s="6"/>
      <c r="E4108" s="7"/>
    </row>
    <row r="4109" spans="2:5" x14ac:dyDescent="0.55000000000000004">
      <c r="B4109" s="6"/>
      <c r="E4109" s="7"/>
    </row>
    <row r="4110" spans="2:5" x14ac:dyDescent="0.55000000000000004">
      <c r="B4110" s="6"/>
      <c r="E4110" s="7"/>
    </row>
    <row r="4111" spans="2:5" x14ac:dyDescent="0.55000000000000004">
      <c r="B4111" s="6"/>
      <c r="E4111" s="7"/>
    </row>
    <row r="4112" spans="2:5" x14ac:dyDescent="0.55000000000000004">
      <c r="B4112" s="6"/>
      <c r="E4112" s="7"/>
    </row>
    <row r="4113" spans="2:5" x14ac:dyDescent="0.55000000000000004">
      <c r="B4113" s="6"/>
      <c r="E4113" s="7"/>
    </row>
    <row r="4114" spans="2:5" x14ac:dyDescent="0.55000000000000004">
      <c r="B4114" s="6"/>
      <c r="E4114" s="7"/>
    </row>
    <row r="4115" spans="2:5" x14ac:dyDescent="0.55000000000000004">
      <c r="B4115" s="6"/>
      <c r="E4115" s="7"/>
    </row>
    <row r="4116" spans="2:5" x14ac:dyDescent="0.55000000000000004">
      <c r="B4116" s="6"/>
      <c r="E4116" s="7"/>
    </row>
    <row r="4117" spans="2:5" x14ac:dyDescent="0.55000000000000004">
      <c r="B4117" s="6"/>
      <c r="E4117" s="7"/>
    </row>
    <row r="4118" spans="2:5" x14ac:dyDescent="0.55000000000000004">
      <c r="B4118" s="6"/>
      <c r="E4118" s="7"/>
    </row>
    <row r="4119" spans="2:5" x14ac:dyDescent="0.55000000000000004">
      <c r="B4119" s="6"/>
      <c r="E4119" s="7"/>
    </row>
    <row r="4120" spans="2:5" x14ac:dyDescent="0.55000000000000004">
      <c r="B4120" s="6"/>
      <c r="E4120" s="7"/>
    </row>
    <row r="4121" spans="2:5" x14ac:dyDescent="0.55000000000000004">
      <c r="B4121" s="6"/>
      <c r="E4121" s="7"/>
    </row>
    <row r="4122" spans="2:5" x14ac:dyDescent="0.55000000000000004">
      <c r="B4122" s="6"/>
      <c r="E4122" s="7"/>
    </row>
    <row r="4123" spans="2:5" x14ac:dyDescent="0.55000000000000004">
      <c r="B4123" s="6"/>
      <c r="E4123" s="7"/>
    </row>
    <row r="4124" spans="2:5" x14ac:dyDescent="0.55000000000000004">
      <c r="B4124" s="6"/>
      <c r="E4124" s="7"/>
    </row>
    <row r="4125" spans="2:5" x14ac:dyDescent="0.55000000000000004">
      <c r="B4125" s="6"/>
      <c r="E4125" s="7"/>
    </row>
    <row r="4126" spans="2:5" x14ac:dyDescent="0.55000000000000004">
      <c r="B4126" s="6"/>
      <c r="E4126" s="7"/>
    </row>
    <row r="4127" spans="2:5" x14ac:dyDescent="0.55000000000000004">
      <c r="B4127" s="6"/>
      <c r="E4127" s="7"/>
    </row>
    <row r="4128" spans="2:5" x14ac:dyDescent="0.55000000000000004">
      <c r="B4128" s="6"/>
      <c r="E4128" s="7"/>
    </row>
    <row r="4129" spans="2:5" x14ac:dyDescent="0.55000000000000004">
      <c r="B4129" s="6"/>
      <c r="E4129" s="7"/>
    </row>
    <row r="4130" spans="2:5" x14ac:dyDescent="0.55000000000000004">
      <c r="B4130" s="6"/>
      <c r="E4130" s="7"/>
    </row>
    <row r="4131" spans="2:5" x14ac:dyDescent="0.55000000000000004">
      <c r="B4131" s="6"/>
      <c r="E4131" s="7"/>
    </row>
    <row r="4132" spans="2:5" x14ac:dyDescent="0.55000000000000004">
      <c r="B4132" s="6"/>
      <c r="E4132" s="7"/>
    </row>
    <row r="4133" spans="2:5" x14ac:dyDescent="0.55000000000000004">
      <c r="B4133" s="6"/>
      <c r="E4133" s="7"/>
    </row>
    <row r="4134" spans="2:5" x14ac:dyDescent="0.55000000000000004">
      <c r="B4134" s="6"/>
      <c r="E4134" s="7"/>
    </row>
    <row r="4135" spans="2:5" x14ac:dyDescent="0.55000000000000004">
      <c r="B4135" s="6"/>
      <c r="E4135" s="7"/>
    </row>
    <row r="4136" spans="2:5" x14ac:dyDescent="0.55000000000000004">
      <c r="B4136" s="6"/>
      <c r="E4136" s="7"/>
    </row>
    <row r="4137" spans="2:5" x14ac:dyDescent="0.55000000000000004">
      <c r="B4137" s="6"/>
      <c r="E4137" s="7"/>
    </row>
    <row r="4138" spans="2:5" x14ac:dyDescent="0.55000000000000004">
      <c r="B4138" s="6"/>
      <c r="E4138" s="7"/>
    </row>
    <row r="4139" spans="2:5" x14ac:dyDescent="0.55000000000000004">
      <c r="B4139" s="6"/>
      <c r="E4139" s="7"/>
    </row>
    <row r="4140" spans="2:5" x14ac:dyDescent="0.55000000000000004">
      <c r="B4140" s="6"/>
      <c r="E4140" s="7"/>
    </row>
    <row r="4141" spans="2:5" x14ac:dyDescent="0.55000000000000004">
      <c r="B4141" s="6"/>
      <c r="E4141" s="7"/>
    </row>
    <row r="4142" spans="2:5" x14ac:dyDescent="0.55000000000000004">
      <c r="B4142" s="6"/>
      <c r="E4142" s="7"/>
    </row>
    <row r="4143" spans="2:5" x14ac:dyDescent="0.55000000000000004">
      <c r="B4143" s="6"/>
      <c r="E4143" s="7"/>
    </row>
    <row r="4144" spans="2:5" x14ac:dyDescent="0.55000000000000004">
      <c r="B4144" s="6"/>
      <c r="E4144" s="7"/>
    </row>
    <row r="4145" spans="2:5" x14ac:dyDescent="0.55000000000000004">
      <c r="B4145" s="6"/>
      <c r="E4145" s="7"/>
    </row>
    <row r="4146" spans="2:5" x14ac:dyDescent="0.55000000000000004">
      <c r="B4146" s="6"/>
      <c r="E4146" s="7"/>
    </row>
    <row r="4147" spans="2:5" x14ac:dyDescent="0.55000000000000004">
      <c r="B4147" s="6"/>
      <c r="E4147" s="7"/>
    </row>
    <row r="4148" spans="2:5" x14ac:dyDescent="0.55000000000000004">
      <c r="B4148" s="6"/>
      <c r="E4148" s="7"/>
    </row>
    <row r="4149" spans="2:5" x14ac:dyDescent="0.55000000000000004">
      <c r="B4149" s="6"/>
      <c r="E4149" s="7"/>
    </row>
    <row r="4150" spans="2:5" x14ac:dyDescent="0.55000000000000004">
      <c r="B4150" s="6"/>
      <c r="E4150" s="7"/>
    </row>
    <row r="4151" spans="2:5" x14ac:dyDescent="0.55000000000000004">
      <c r="B4151" s="6"/>
      <c r="E4151" s="7"/>
    </row>
    <row r="4152" spans="2:5" x14ac:dyDescent="0.55000000000000004">
      <c r="B4152" s="6"/>
      <c r="E4152" s="7"/>
    </row>
    <row r="4153" spans="2:5" x14ac:dyDescent="0.55000000000000004">
      <c r="B4153" s="6"/>
      <c r="E4153" s="7"/>
    </row>
    <row r="4154" spans="2:5" x14ac:dyDescent="0.55000000000000004">
      <c r="B4154" s="6"/>
      <c r="E4154" s="7"/>
    </row>
    <row r="4155" spans="2:5" x14ac:dyDescent="0.55000000000000004">
      <c r="B4155" s="6"/>
      <c r="E4155" s="7"/>
    </row>
    <row r="4156" spans="2:5" x14ac:dyDescent="0.55000000000000004">
      <c r="B4156" s="6"/>
      <c r="E4156" s="7"/>
    </row>
    <row r="4157" spans="2:5" x14ac:dyDescent="0.55000000000000004">
      <c r="B4157" s="6"/>
      <c r="E4157" s="7"/>
    </row>
    <row r="4158" spans="2:5" x14ac:dyDescent="0.55000000000000004">
      <c r="B4158" s="6"/>
      <c r="E4158" s="7"/>
    </row>
    <row r="4159" spans="2:5" x14ac:dyDescent="0.55000000000000004">
      <c r="B4159" s="6"/>
      <c r="E4159" s="7"/>
    </row>
    <row r="4160" spans="2:5" x14ac:dyDescent="0.55000000000000004">
      <c r="B4160" s="6"/>
      <c r="E4160" s="7"/>
    </row>
    <row r="4161" spans="2:5" x14ac:dyDescent="0.55000000000000004">
      <c r="B4161" s="6"/>
      <c r="E4161" s="7"/>
    </row>
    <row r="4162" spans="2:5" x14ac:dyDescent="0.55000000000000004">
      <c r="B4162" s="6"/>
      <c r="E4162" s="7"/>
    </row>
    <row r="4163" spans="2:5" x14ac:dyDescent="0.55000000000000004">
      <c r="B4163" s="6"/>
      <c r="E4163" s="7"/>
    </row>
    <row r="4164" spans="2:5" x14ac:dyDescent="0.55000000000000004">
      <c r="B4164" s="6"/>
      <c r="E4164" s="7"/>
    </row>
    <row r="4165" spans="2:5" x14ac:dyDescent="0.55000000000000004">
      <c r="B4165" s="6"/>
      <c r="E4165" s="7"/>
    </row>
    <row r="4166" spans="2:5" x14ac:dyDescent="0.55000000000000004">
      <c r="B4166" s="6"/>
      <c r="E4166" s="7"/>
    </row>
    <row r="4167" spans="2:5" x14ac:dyDescent="0.55000000000000004">
      <c r="B4167" s="6"/>
      <c r="E4167" s="7"/>
    </row>
    <row r="4168" spans="2:5" x14ac:dyDescent="0.55000000000000004">
      <c r="B4168" s="6"/>
      <c r="E4168" s="7"/>
    </row>
    <row r="4169" spans="2:5" x14ac:dyDescent="0.55000000000000004">
      <c r="B4169" s="6"/>
      <c r="E4169" s="7"/>
    </row>
    <row r="4170" spans="2:5" x14ac:dyDescent="0.55000000000000004">
      <c r="B4170" s="6"/>
      <c r="E4170" s="7"/>
    </row>
    <row r="4171" spans="2:5" x14ac:dyDescent="0.55000000000000004">
      <c r="B4171" s="6"/>
      <c r="E4171" s="7"/>
    </row>
    <row r="4172" spans="2:5" x14ac:dyDescent="0.55000000000000004">
      <c r="B4172" s="6"/>
      <c r="E4172" s="7"/>
    </row>
    <row r="4173" spans="2:5" x14ac:dyDescent="0.55000000000000004">
      <c r="B4173" s="6"/>
      <c r="E4173" s="7"/>
    </row>
    <row r="4174" spans="2:5" x14ac:dyDescent="0.55000000000000004">
      <c r="B4174" s="6"/>
      <c r="E4174" s="7"/>
    </row>
    <row r="4175" spans="2:5" x14ac:dyDescent="0.55000000000000004">
      <c r="B4175" s="6"/>
      <c r="E4175" s="7"/>
    </row>
    <row r="4176" spans="2:5" x14ac:dyDescent="0.55000000000000004">
      <c r="B4176" s="6"/>
      <c r="E4176" s="7"/>
    </row>
    <row r="4177" spans="2:5" x14ac:dyDescent="0.55000000000000004">
      <c r="B4177" s="6"/>
      <c r="E4177" s="7"/>
    </row>
    <row r="4178" spans="2:5" x14ac:dyDescent="0.55000000000000004">
      <c r="B4178" s="6"/>
      <c r="E4178" s="7"/>
    </row>
    <row r="4179" spans="2:5" x14ac:dyDescent="0.55000000000000004">
      <c r="B4179" s="6"/>
      <c r="E4179" s="7"/>
    </row>
    <row r="4180" spans="2:5" x14ac:dyDescent="0.55000000000000004">
      <c r="B4180" s="6"/>
      <c r="E4180" s="7"/>
    </row>
    <row r="4181" spans="2:5" x14ac:dyDescent="0.55000000000000004">
      <c r="B4181" s="6"/>
      <c r="E4181" s="7"/>
    </row>
    <row r="4182" spans="2:5" x14ac:dyDescent="0.55000000000000004">
      <c r="B4182" s="6"/>
      <c r="E4182" s="7"/>
    </row>
    <row r="4183" spans="2:5" x14ac:dyDescent="0.55000000000000004">
      <c r="B4183" s="6"/>
      <c r="E4183" s="7"/>
    </row>
    <row r="4184" spans="2:5" x14ac:dyDescent="0.55000000000000004">
      <c r="B4184" s="6"/>
      <c r="E4184" s="7"/>
    </row>
    <row r="4185" spans="2:5" x14ac:dyDescent="0.55000000000000004">
      <c r="B4185" s="6"/>
      <c r="E4185" s="7"/>
    </row>
    <row r="4186" spans="2:5" x14ac:dyDescent="0.55000000000000004">
      <c r="B4186" s="6"/>
      <c r="E4186" s="7"/>
    </row>
    <row r="4187" spans="2:5" x14ac:dyDescent="0.55000000000000004">
      <c r="B4187" s="6"/>
      <c r="E4187" s="7"/>
    </row>
    <row r="4188" spans="2:5" x14ac:dyDescent="0.55000000000000004">
      <c r="B4188" s="6"/>
      <c r="E4188" s="7"/>
    </row>
    <row r="4189" spans="2:5" x14ac:dyDescent="0.55000000000000004">
      <c r="B4189" s="6"/>
      <c r="E4189" s="7"/>
    </row>
    <row r="4190" spans="2:5" x14ac:dyDescent="0.55000000000000004">
      <c r="B4190" s="6"/>
      <c r="E4190" s="7"/>
    </row>
    <row r="4191" spans="2:5" x14ac:dyDescent="0.55000000000000004">
      <c r="B4191" s="6"/>
      <c r="E4191" s="7"/>
    </row>
    <row r="4192" spans="2:5" x14ac:dyDescent="0.55000000000000004">
      <c r="B4192" s="6"/>
      <c r="E4192" s="7"/>
    </row>
    <row r="4193" spans="2:5" x14ac:dyDescent="0.55000000000000004">
      <c r="B4193" s="6"/>
      <c r="E4193" s="7"/>
    </row>
    <row r="4194" spans="2:5" x14ac:dyDescent="0.55000000000000004">
      <c r="B4194" s="6"/>
      <c r="E4194" s="7"/>
    </row>
    <row r="4195" spans="2:5" x14ac:dyDescent="0.55000000000000004">
      <c r="B4195" s="6"/>
      <c r="E4195" s="7"/>
    </row>
    <row r="4196" spans="2:5" x14ac:dyDescent="0.55000000000000004">
      <c r="B4196" s="6"/>
      <c r="E4196" s="7"/>
    </row>
    <row r="4197" spans="2:5" x14ac:dyDescent="0.55000000000000004">
      <c r="B4197" s="6"/>
      <c r="E4197" s="7"/>
    </row>
    <row r="4198" spans="2:5" x14ac:dyDescent="0.55000000000000004">
      <c r="B4198" s="6"/>
      <c r="E4198" s="7"/>
    </row>
    <row r="4199" spans="2:5" x14ac:dyDescent="0.55000000000000004">
      <c r="B4199" s="6"/>
      <c r="E4199" s="7"/>
    </row>
    <row r="4200" spans="2:5" x14ac:dyDescent="0.55000000000000004">
      <c r="B4200" s="6"/>
      <c r="E4200" s="7"/>
    </row>
    <row r="4201" spans="2:5" x14ac:dyDescent="0.55000000000000004">
      <c r="B4201" s="6"/>
      <c r="E4201" s="7"/>
    </row>
    <row r="4202" spans="2:5" x14ac:dyDescent="0.55000000000000004">
      <c r="B4202" s="6"/>
      <c r="E4202" s="7"/>
    </row>
    <row r="4203" spans="2:5" x14ac:dyDescent="0.55000000000000004">
      <c r="B4203" s="6"/>
      <c r="E4203" s="7"/>
    </row>
    <row r="4204" spans="2:5" x14ac:dyDescent="0.55000000000000004">
      <c r="B4204" s="6"/>
      <c r="E4204" s="7"/>
    </row>
    <row r="4205" spans="2:5" x14ac:dyDescent="0.55000000000000004">
      <c r="B4205" s="6"/>
      <c r="E4205" s="7"/>
    </row>
    <row r="4206" spans="2:5" x14ac:dyDescent="0.55000000000000004">
      <c r="B4206" s="6"/>
      <c r="E4206" s="7"/>
    </row>
    <row r="4207" spans="2:5" x14ac:dyDescent="0.55000000000000004">
      <c r="B4207" s="6"/>
      <c r="E4207" s="7"/>
    </row>
    <row r="4208" spans="2:5" x14ac:dyDescent="0.55000000000000004">
      <c r="B4208" s="6"/>
      <c r="E4208" s="7"/>
    </row>
    <row r="4209" spans="2:5" x14ac:dyDescent="0.55000000000000004">
      <c r="B4209" s="6"/>
      <c r="E4209" s="7"/>
    </row>
    <row r="4210" spans="2:5" x14ac:dyDescent="0.55000000000000004">
      <c r="B4210" s="6"/>
      <c r="E4210" s="7"/>
    </row>
    <row r="4211" spans="2:5" x14ac:dyDescent="0.55000000000000004">
      <c r="B4211" s="6"/>
      <c r="E4211" s="7"/>
    </row>
    <row r="4212" spans="2:5" x14ac:dyDescent="0.55000000000000004">
      <c r="B4212" s="6"/>
      <c r="E4212" s="7"/>
    </row>
    <row r="4213" spans="2:5" x14ac:dyDescent="0.55000000000000004">
      <c r="B4213" s="6"/>
      <c r="E4213" s="7"/>
    </row>
    <row r="4214" spans="2:5" x14ac:dyDescent="0.55000000000000004">
      <c r="B4214" s="6"/>
      <c r="E4214" s="7"/>
    </row>
    <row r="4215" spans="2:5" x14ac:dyDescent="0.55000000000000004">
      <c r="B4215" s="6"/>
      <c r="E4215" s="7"/>
    </row>
    <row r="4216" spans="2:5" x14ac:dyDescent="0.55000000000000004">
      <c r="B4216" s="6"/>
      <c r="E4216" s="7"/>
    </row>
    <row r="4217" spans="2:5" x14ac:dyDescent="0.55000000000000004">
      <c r="B4217" s="6"/>
      <c r="E4217" s="7"/>
    </row>
    <row r="4218" spans="2:5" x14ac:dyDescent="0.55000000000000004">
      <c r="B4218" s="6"/>
      <c r="E4218" s="7"/>
    </row>
    <row r="4219" spans="2:5" x14ac:dyDescent="0.55000000000000004">
      <c r="B4219" s="6"/>
      <c r="E4219" s="7"/>
    </row>
    <row r="4220" spans="2:5" x14ac:dyDescent="0.55000000000000004">
      <c r="B4220" s="6"/>
      <c r="E4220" s="7"/>
    </row>
    <row r="4221" spans="2:5" x14ac:dyDescent="0.55000000000000004">
      <c r="B4221" s="6"/>
      <c r="E4221" s="7"/>
    </row>
    <row r="4222" spans="2:5" x14ac:dyDescent="0.55000000000000004">
      <c r="B4222" s="6"/>
      <c r="E4222" s="7"/>
    </row>
    <row r="4223" spans="2:5" x14ac:dyDescent="0.55000000000000004">
      <c r="B4223" s="6"/>
      <c r="E4223" s="7"/>
    </row>
    <row r="4224" spans="2:5" x14ac:dyDescent="0.55000000000000004">
      <c r="B4224" s="6"/>
      <c r="E4224" s="7"/>
    </row>
    <row r="4225" spans="2:5" x14ac:dyDescent="0.55000000000000004">
      <c r="B4225" s="6"/>
      <c r="E4225" s="7"/>
    </row>
    <row r="4226" spans="2:5" x14ac:dyDescent="0.55000000000000004">
      <c r="B4226" s="6"/>
      <c r="E4226" s="7"/>
    </row>
    <row r="4227" spans="2:5" x14ac:dyDescent="0.55000000000000004">
      <c r="B4227" s="6"/>
      <c r="E4227" s="7"/>
    </row>
    <row r="4228" spans="2:5" x14ac:dyDescent="0.55000000000000004">
      <c r="B4228" s="6"/>
      <c r="E4228" s="7"/>
    </row>
    <row r="4229" spans="2:5" x14ac:dyDescent="0.55000000000000004">
      <c r="B4229" s="6"/>
      <c r="E4229" s="7"/>
    </row>
    <row r="4230" spans="2:5" x14ac:dyDescent="0.55000000000000004">
      <c r="B4230" s="6"/>
      <c r="E4230" s="7"/>
    </row>
    <row r="4231" spans="2:5" x14ac:dyDescent="0.55000000000000004">
      <c r="B4231" s="6"/>
      <c r="E4231" s="7"/>
    </row>
    <row r="4232" spans="2:5" x14ac:dyDescent="0.55000000000000004">
      <c r="B4232" s="6"/>
      <c r="E4232" s="7"/>
    </row>
    <row r="4233" spans="2:5" x14ac:dyDescent="0.55000000000000004">
      <c r="B4233" s="6"/>
      <c r="E4233" s="7"/>
    </row>
    <row r="4234" spans="2:5" x14ac:dyDescent="0.55000000000000004">
      <c r="B4234" s="6"/>
      <c r="E4234" s="7"/>
    </row>
    <row r="4235" spans="2:5" x14ac:dyDescent="0.55000000000000004">
      <c r="B4235" s="6"/>
      <c r="E4235" s="7"/>
    </row>
    <row r="4236" spans="2:5" x14ac:dyDescent="0.55000000000000004">
      <c r="B4236" s="6"/>
      <c r="E4236" s="7"/>
    </row>
    <row r="4237" spans="2:5" x14ac:dyDescent="0.55000000000000004">
      <c r="B4237" s="6"/>
      <c r="E4237" s="7"/>
    </row>
    <row r="4238" spans="2:5" x14ac:dyDescent="0.55000000000000004">
      <c r="B4238" s="6"/>
      <c r="E4238" s="7"/>
    </row>
    <row r="4239" spans="2:5" x14ac:dyDescent="0.55000000000000004">
      <c r="B4239" s="6"/>
      <c r="E4239" s="7"/>
    </row>
    <row r="4240" spans="2:5" x14ac:dyDescent="0.55000000000000004">
      <c r="B4240" s="6"/>
      <c r="E4240" s="7"/>
    </row>
    <row r="4241" spans="2:5" x14ac:dyDescent="0.55000000000000004">
      <c r="B4241" s="6"/>
      <c r="E4241" s="7"/>
    </row>
    <row r="4242" spans="2:5" x14ac:dyDescent="0.55000000000000004">
      <c r="B4242" s="6"/>
      <c r="E4242" s="7"/>
    </row>
    <row r="4243" spans="2:5" x14ac:dyDescent="0.55000000000000004">
      <c r="B4243" s="6"/>
      <c r="E4243" s="7"/>
    </row>
    <row r="4244" spans="2:5" x14ac:dyDescent="0.55000000000000004">
      <c r="B4244" s="6"/>
      <c r="E4244" s="7"/>
    </row>
    <row r="4245" spans="2:5" x14ac:dyDescent="0.55000000000000004">
      <c r="B4245" s="6"/>
      <c r="E4245" s="7"/>
    </row>
    <row r="4246" spans="2:5" x14ac:dyDescent="0.55000000000000004">
      <c r="B4246" s="6"/>
      <c r="E4246" s="7"/>
    </row>
    <row r="4247" spans="2:5" x14ac:dyDescent="0.55000000000000004">
      <c r="B4247" s="6"/>
      <c r="E4247" s="7"/>
    </row>
    <row r="4248" spans="2:5" x14ac:dyDescent="0.55000000000000004">
      <c r="B4248" s="6"/>
      <c r="E4248" s="7"/>
    </row>
    <row r="4249" spans="2:5" x14ac:dyDescent="0.55000000000000004">
      <c r="B4249" s="6"/>
      <c r="E4249" s="7"/>
    </row>
    <row r="4250" spans="2:5" x14ac:dyDescent="0.55000000000000004">
      <c r="B4250" s="6"/>
      <c r="E4250" s="7"/>
    </row>
    <row r="4251" spans="2:5" x14ac:dyDescent="0.55000000000000004">
      <c r="B4251" s="6"/>
      <c r="E4251" s="7"/>
    </row>
    <row r="4252" spans="2:5" x14ac:dyDescent="0.55000000000000004">
      <c r="B4252" s="6"/>
      <c r="E4252" s="7"/>
    </row>
    <row r="4253" spans="2:5" x14ac:dyDescent="0.55000000000000004">
      <c r="B4253" s="6"/>
      <c r="E4253" s="7"/>
    </row>
    <row r="4254" spans="2:5" x14ac:dyDescent="0.55000000000000004">
      <c r="B4254" s="6"/>
      <c r="E4254" s="7"/>
    </row>
    <row r="4255" spans="2:5" x14ac:dyDescent="0.55000000000000004">
      <c r="B4255" s="6"/>
      <c r="E4255" s="7"/>
    </row>
    <row r="4256" spans="2:5" x14ac:dyDescent="0.55000000000000004">
      <c r="B4256" s="6"/>
      <c r="E4256" s="7"/>
    </row>
    <row r="4257" spans="2:5" x14ac:dyDescent="0.55000000000000004">
      <c r="B4257" s="6"/>
      <c r="E4257" s="7"/>
    </row>
    <row r="4258" spans="2:5" x14ac:dyDescent="0.55000000000000004">
      <c r="B4258" s="6"/>
      <c r="E4258" s="7"/>
    </row>
    <row r="4259" spans="2:5" x14ac:dyDescent="0.55000000000000004">
      <c r="B4259" s="6"/>
      <c r="E4259" s="7"/>
    </row>
    <row r="4260" spans="2:5" x14ac:dyDescent="0.55000000000000004">
      <c r="B4260" s="6"/>
      <c r="E4260" s="7"/>
    </row>
    <row r="4261" spans="2:5" x14ac:dyDescent="0.55000000000000004">
      <c r="B4261" s="6"/>
      <c r="E4261" s="7"/>
    </row>
    <row r="4262" spans="2:5" x14ac:dyDescent="0.55000000000000004">
      <c r="B4262" s="6"/>
      <c r="E4262" s="7"/>
    </row>
    <row r="4263" spans="2:5" x14ac:dyDescent="0.55000000000000004">
      <c r="B4263" s="6"/>
      <c r="E4263" s="7"/>
    </row>
    <row r="4264" spans="2:5" x14ac:dyDescent="0.55000000000000004">
      <c r="B4264" s="6"/>
      <c r="E4264" s="7"/>
    </row>
    <row r="4265" spans="2:5" x14ac:dyDescent="0.55000000000000004">
      <c r="B4265" s="6"/>
      <c r="E4265" s="7"/>
    </row>
    <row r="4266" spans="2:5" x14ac:dyDescent="0.55000000000000004">
      <c r="B4266" s="6"/>
      <c r="E4266" s="7"/>
    </row>
    <row r="4267" spans="2:5" x14ac:dyDescent="0.55000000000000004">
      <c r="B4267" s="6"/>
      <c r="E4267" s="7"/>
    </row>
    <row r="4268" spans="2:5" x14ac:dyDescent="0.55000000000000004">
      <c r="B4268" s="6"/>
      <c r="E4268" s="7"/>
    </row>
    <row r="4269" spans="2:5" x14ac:dyDescent="0.55000000000000004">
      <c r="B4269" s="6"/>
      <c r="E4269" s="7"/>
    </row>
    <row r="4270" spans="2:5" x14ac:dyDescent="0.55000000000000004">
      <c r="B4270" s="6"/>
      <c r="E4270" s="7"/>
    </row>
    <row r="4271" spans="2:5" x14ac:dyDescent="0.55000000000000004">
      <c r="B4271" s="6"/>
      <c r="E4271" s="7"/>
    </row>
    <row r="4272" spans="2:5" x14ac:dyDescent="0.55000000000000004">
      <c r="B4272" s="6"/>
      <c r="E4272" s="7"/>
    </row>
    <row r="4273" spans="2:5" x14ac:dyDescent="0.55000000000000004">
      <c r="B4273" s="6"/>
      <c r="E4273" s="7"/>
    </row>
    <row r="4274" spans="2:5" x14ac:dyDescent="0.55000000000000004">
      <c r="B4274" s="6"/>
      <c r="E4274" s="7"/>
    </row>
    <row r="4275" spans="2:5" x14ac:dyDescent="0.55000000000000004">
      <c r="B4275" s="6"/>
      <c r="E4275" s="7"/>
    </row>
    <row r="4276" spans="2:5" x14ac:dyDescent="0.55000000000000004">
      <c r="B4276" s="6"/>
      <c r="E4276" s="7"/>
    </row>
    <row r="4277" spans="2:5" x14ac:dyDescent="0.55000000000000004">
      <c r="B4277" s="6"/>
      <c r="E4277" s="7"/>
    </row>
    <row r="4278" spans="2:5" x14ac:dyDescent="0.55000000000000004">
      <c r="B4278" s="6"/>
      <c r="E4278" s="7"/>
    </row>
    <row r="4279" spans="2:5" x14ac:dyDescent="0.55000000000000004">
      <c r="B4279" s="6"/>
      <c r="E4279" s="7"/>
    </row>
    <row r="4280" spans="2:5" x14ac:dyDescent="0.55000000000000004">
      <c r="B4280" s="6"/>
      <c r="E4280" s="7"/>
    </row>
    <row r="4281" spans="2:5" x14ac:dyDescent="0.55000000000000004">
      <c r="B4281" s="6"/>
      <c r="E4281" s="7"/>
    </row>
    <row r="4282" spans="2:5" x14ac:dyDescent="0.55000000000000004">
      <c r="B4282" s="6"/>
      <c r="E4282" s="7"/>
    </row>
    <row r="4283" spans="2:5" x14ac:dyDescent="0.55000000000000004">
      <c r="B4283" s="6"/>
      <c r="E4283" s="7"/>
    </row>
    <row r="4284" spans="2:5" x14ac:dyDescent="0.55000000000000004">
      <c r="B4284" s="6"/>
      <c r="E4284" s="7"/>
    </row>
    <row r="4285" spans="2:5" x14ac:dyDescent="0.55000000000000004">
      <c r="B4285" s="6"/>
      <c r="E4285" s="7"/>
    </row>
    <row r="4286" spans="2:5" x14ac:dyDescent="0.55000000000000004">
      <c r="B4286" s="6"/>
      <c r="E4286" s="7"/>
    </row>
    <row r="4287" spans="2:5" x14ac:dyDescent="0.55000000000000004">
      <c r="B4287" s="6"/>
      <c r="E4287" s="7"/>
    </row>
    <row r="4288" spans="2:5" x14ac:dyDescent="0.55000000000000004">
      <c r="B4288" s="6"/>
      <c r="E4288" s="7"/>
    </row>
    <row r="4289" spans="2:5" x14ac:dyDescent="0.55000000000000004">
      <c r="B4289" s="6"/>
      <c r="E4289" s="7"/>
    </row>
    <row r="4290" spans="2:5" x14ac:dyDescent="0.55000000000000004">
      <c r="B4290" s="6"/>
      <c r="E4290" s="7"/>
    </row>
    <row r="4291" spans="2:5" x14ac:dyDescent="0.55000000000000004">
      <c r="B4291" s="6"/>
      <c r="E4291" s="7"/>
    </row>
    <row r="4292" spans="2:5" x14ac:dyDescent="0.55000000000000004">
      <c r="B4292" s="6"/>
      <c r="E4292" s="7"/>
    </row>
    <row r="4293" spans="2:5" x14ac:dyDescent="0.55000000000000004">
      <c r="B4293" s="6"/>
      <c r="E4293" s="7"/>
    </row>
    <row r="4294" spans="2:5" x14ac:dyDescent="0.55000000000000004">
      <c r="B4294" s="6"/>
      <c r="E4294" s="7"/>
    </row>
    <row r="4295" spans="2:5" x14ac:dyDescent="0.55000000000000004">
      <c r="B4295" s="6"/>
      <c r="E4295" s="7"/>
    </row>
    <row r="4296" spans="2:5" x14ac:dyDescent="0.55000000000000004">
      <c r="B4296" s="6"/>
      <c r="E4296" s="7"/>
    </row>
    <row r="4297" spans="2:5" x14ac:dyDescent="0.55000000000000004">
      <c r="B4297" s="6"/>
      <c r="E4297" s="7"/>
    </row>
    <row r="4298" spans="2:5" x14ac:dyDescent="0.55000000000000004">
      <c r="B4298" s="6"/>
      <c r="E4298" s="7"/>
    </row>
    <row r="4299" spans="2:5" x14ac:dyDescent="0.55000000000000004">
      <c r="B4299" s="6"/>
      <c r="E4299" s="7"/>
    </row>
    <row r="4300" spans="2:5" x14ac:dyDescent="0.55000000000000004">
      <c r="B4300" s="6"/>
      <c r="E4300" s="7"/>
    </row>
    <row r="4301" spans="2:5" x14ac:dyDescent="0.55000000000000004">
      <c r="B4301" s="6"/>
      <c r="E4301" s="7"/>
    </row>
    <row r="4302" spans="2:5" x14ac:dyDescent="0.55000000000000004">
      <c r="B4302" s="6"/>
      <c r="E4302" s="7"/>
    </row>
    <row r="4303" spans="2:5" x14ac:dyDescent="0.55000000000000004">
      <c r="B4303" s="6"/>
      <c r="E4303" s="7"/>
    </row>
    <row r="4304" spans="2:5" x14ac:dyDescent="0.55000000000000004">
      <c r="B4304" s="6"/>
      <c r="E4304" s="7"/>
    </row>
    <row r="4305" spans="2:5" x14ac:dyDescent="0.55000000000000004">
      <c r="B4305" s="6"/>
      <c r="E4305" s="7"/>
    </row>
    <row r="4306" spans="2:5" x14ac:dyDescent="0.55000000000000004">
      <c r="B4306" s="6"/>
      <c r="E4306" s="7"/>
    </row>
    <row r="4307" spans="2:5" x14ac:dyDescent="0.55000000000000004">
      <c r="B4307" s="6"/>
      <c r="E4307" s="7"/>
    </row>
    <row r="4308" spans="2:5" x14ac:dyDescent="0.55000000000000004">
      <c r="B4308" s="6"/>
      <c r="E4308" s="7"/>
    </row>
    <row r="4309" spans="2:5" x14ac:dyDescent="0.55000000000000004">
      <c r="B4309" s="6"/>
      <c r="E4309" s="7"/>
    </row>
    <row r="4310" spans="2:5" x14ac:dyDescent="0.55000000000000004">
      <c r="B4310" s="6"/>
      <c r="E4310" s="7"/>
    </row>
    <row r="4311" spans="2:5" x14ac:dyDescent="0.55000000000000004">
      <c r="B4311" s="6"/>
      <c r="E4311" s="7"/>
    </row>
    <row r="4312" spans="2:5" x14ac:dyDescent="0.55000000000000004">
      <c r="B4312" s="6"/>
      <c r="E4312" s="7"/>
    </row>
    <row r="4313" spans="2:5" x14ac:dyDescent="0.55000000000000004">
      <c r="B4313" s="6"/>
      <c r="E4313" s="7"/>
    </row>
    <row r="4314" spans="2:5" x14ac:dyDescent="0.55000000000000004">
      <c r="B4314" s="6"/>
      <c r="E4314" s="7"/>
    </row>
    <row r="4315" spans="2:5" x14ac:dyDescent="0.55000000000000004">
      <c r="B4315" s="6"/>
      <c r="E4315" s="7"/>
    </row>
    <row r="4316" spans="2:5" x14ac:dyDescent="0.55000000000000004">
      <c r="B4316" s="6"/>
      <c r="E4316" s="7"/>
    </row>
    <row r="4317" spans="2:5" x14ac:dyDescent="0.55000000000000004">
      <c r="B4317" s="6"/>
      <c r="E4317" s="7"/>
    </row>
    <row r="4318" spans="2:5" x14ac:dyDescent="0.55000000000000004">
      <c r="B4318" s="6"/>
      <c r="E4318" s="7"/>
    </row>
    <row r="4319" spans="2:5" x14ac:dyDescent="0.55000000000000004">
      <c r="B4319" s="6"/>
      <c r="E4319" s="7"/>
    </row>
    <row r="4320" spans="2:5" x14ac:dyDescent="0.55000000000000004">
      <c r="B4320" s="6"/>
      <c r="E4320" s="7"/>
    </row>
    <row r="4321" spans="2:5" x14ac:dyDescent="0.55000000000000004">
      <c r="B4321" s="6"/>
      <c r="E4321" s="7"/>
    </row>
    <row r="4322" spans="2:5" x14ac:dyDescent="0.55000000000000004">
      <c r="B4322" s="6"/>
      <c r="E4322" s="7"/>
    </row>
    <row r="4323" spans="2:5" x14ac:dyDescent="0.55000000000000004">
      <c r="B4323" s="6"/>
      <c r="E4323" s="7"/>
    </row>
    <row r="4324" spans="2:5" x14ac:dyDescent="0.55000000000000004">
      <c r="B4324" s="6"/>
      <c r="E4324" s="7"/>
    </row>
    <row r="4325" spans="2:5" x14ac:dyDescent="0.55000000000000004">
      <c r="B4325" s="6"/>
      <c r="E4325" s="7"/>
    </row>
    <row r="4326" spans="2:5" x14ac:dyDescent="0.55000000000000004">
      <c r="B4326" s="6"/>
      <c r="E4326" s="7"/>
    </row>
    <row r="4327" spans="2:5" x14ac:dyDescent="0.55000000000000004">
      <c r="B4327" s="6"/>
      <c r="E4327" s="7"/>
    </row>
    <row r="4328" spans="2:5" x14ac:dyDescent="0.55000000000000004">
      <c r="B4328" s="6"/>
      <c r="E4328" s="7"/>
    </row>
    <row r="4329" spans="2:5" x14ac:dyDescent="0.55000000000000004">
      <c r="B4329" s="6"/>
      <c r="E4329" s="7"/>
    </row>
    <row r="4330" spans="2:5" x14ac:dyDescent="0.55000000000000004">
      <c r="B4330" s="6"/>
      <c r="E4330" s="7"/>
    </row>
    <row r="4331" spans="2:5" x14ac:dyDescent="0.55000000000000004">
      <c r="B4331" s="6"/>
      <c r="E4331" s="7"/>
    </row>
    <row r="4332" spans="2:5" x14ac:dyDescent="0.55000000000000004">
      <c r="B4332" s="6"/>
      <c r="E4332" s="7"/>
    </row>
    <row r="4333" spans="2:5" x14ac:dyDescent="0.55000000000000004">
      <c r="B4333" s="6"/>
      <c r="E4333" s="7"/>
    </row>
    <row r="4334" spans="2:5" x14ac:dyDescent="0.55000000000000004">
      <c r="B4334" s="6"/>
      <c r="E4334" s="7"/>
    </row>
    <row r="4335" spans="2:5" x14ac:dyDescent="0.55000000000000004">
      <c r="B4335" s="6"/>
      <c r="E4335" s="7"/>
    </row>
    <row r="4336" spans="2:5" x14ac:dyDescent="0.55000000000000004">
      <c r="B4336" s="6"/>
      <c r="E4336" s="7"/>
    </row>
    <row r="4337" spans="2:5" x14ac:dyDescent="0.55000000000000004">
      <c r="B4337" s="6"/>
      <c r="E4337" s="7"/>
    </row>
    <row r="4338" spans="2:5" x14ac:dyDescent="0.55000000000000004">
      <c r="B4338" s="6"/>
      <c r="E4338" s="7"/>
    </row>
    <row r="4339" spans="2:5" x14ac:dyDescent="0.55000000000000004">
      <c r="B4339" s="6"/>
      <c r="E4339" s="7"/>
    </row>
    <row r="4340" spans="2:5" x14ac:dyDescent="0.55000000000000004">
      <c r="B4340" s="6"/>
      <c r="E4340" s="7"/>
    </row>
    <row r="4341" spans="2:5" x14ac:dyDescent="0.55000000000000004">
      <c r="B4341" s="6"/>
      <c r="E4341" s="7"/>
    </row>
    <row r="4342" spans="2:5" x14ac:dyDescent="0.55000000000000004">
      <c r="B4342" s="6"/>
      <c r="E4342" s="7"/>
    </row>
    <row r="4343" spans="2:5" x14ac:dyDescent="0.55000000000000004">
      <c r="B4343" s="6"/>
      <c r="E4343" s="7"/>
    </row>
    <row r="4344" spans="2:5" x14ac:dyDescent="0.55000000000000004">
      <c r="B4344" s="6"/>
      <c r="E4344" s="7"/>
    </row>
    <row r="4345" spans="2:5" x14ac:dyDescent="0.55000000000000004">
      <c r="B4345" s="6"/>
      <c r="E4345" s="7"/>
    </row>
    <row r="4346" spans="2:5" x14ac:dyDescent="0.55000000000000004">
      <c r="B4346" s="6"/>
      <c r="E4346" s="7"/>
    </row>
    <row r="4347" spans="2:5" x14ac:dyDescent="0.55000000000000004">
      <c r="B4347" s="6"/>
      <c r="E4347" s="7"/>
    </row>
    <row r="4348" spans="2:5" x14ac:dyDescent="0.55000000000000004">
      <c r="B4348" s="6"/>
      <c r="E4348" s="7"/>
    </row>
    <row r="4349" spans="2:5" x14ac:dyDescent="0.55000000000000004">
      <c r="B4349" s="6"/>
      <c r="E4349" s="7"/>
    </row>
    <row r="4350" spans="2:5" x14ac:dyDescent="0.55000000000000004">
      <c r="B4350" s="6"/>
      <c r="E4350" s="7"/>
    </row>
    <row r="4351" spans="2:5" x14ac:dyDescent="0.55000000000000004">
      <c r="B4351" s="6"/>
      <c r="E4351" s="7"/>
    </row>
    <row r="4352" spans="2:5" x14ac:dyDescent="0.55000000000000004">
      <c r="B4352" s="6"/>
      <c r="E4352" s="7"/>
    </row>
    <row r="4353" spans="2:5" x14ac:dyDescent="0.55000000000000004">
      <c r="B4353" s="6"/>
      <c r="E4353" s="7"/>
    </row>
    <row r="4354" spans="2:5" x14ac:dyDescent="0.55000000000000004">
      <c r="B4354" s="6"/>
      <c r="E4354" s="7"/>
    </row>
    <row r="4355" spans="2:5" x14ac:dyDescent="0.55000000000000004">
      <c r="B4355" s="6"/>
      <c r="E4355" s="7"/>
    </row>
    <row r="4356" spans="2:5" x14ac:dyDescent="0.55000000000000004">
      <c r="B4356" s="6"/>
      <c r="E4356" s="7"/>
    </row>
    <row r="4357" spans="2:5" x14ac:dyDescent="0.55000000000000004">
      <c r="B4357" s="6"/>
      <c r="E4357" s="7"/>
    </row>
    <row r="4358" spans="2:5" x14ac:dyDescent="0.55000000000000004">
      <c r="B4358" s="6"/>
      <c r="E4358" s="7"/>
    </row>
    <row r="4359" spans="2:5" x14ac:dyDescent="0.55000000000000004">
      <c r="B4359" s="6"/>
      <c r="E4359" s="7"/>
    </row>
    <row r="4360" spans="2:5" x14ac:dyDescent="0.55000000000000004">
      <c r="B4360" s="6"/>
      <c r="E4360" s="7"/>
    </row>
    <row r="4361" spans="2:5" x14ac:dyDescent="0.55000000000000004">
      <c r="B4361" s="6"/>
      <c r="E4361" s="7"/>
    </row>
    <row r="4362" spans="2:5" x14ac:dyDescent="0.55000000000000004">
      <c r="B4362" s="6"/>
      <c r="E4362" s="7"/>
    </row>
    <row r="4363" spans="2:5" x14ac:dyDescent="0.55000000000000004">
      <c r="B4363" s="6"/>
      <c r="E4363" s="7"/>
    </row>
    <row r="4364" spans="2:5" x14ac:dyDescent="0.55000000000000004">
      <c r="B4364" s="6"/>
      <c r="E4364" s="7"/>
    </row>
    <row r="4365" spans="2:5" x14ac:dyDescent="0.55000000000000004">
      <c r="B4365" s="6"/>
      <c r="E4365" s="7"/>
    </row>
    <row r="4366" spans="2:5" x14ac:dyDescent="0.55000000000000004">
      <c r="B4366" s="6"/>
      <c r="E4366" s="7"/>
    </row>
    <row r="4367" spans="2:5" x14ac:dyDescent="0.55000000000000004">
      <c r="B4367" s="6"/>
      <c r="E4367" s="7"/>
    </row>
    <row r="4368" spans="2:5" x14ac:dyDescent="0.55000000000000004">
      <c r="B4368" s="6"/>
      <c r="E4368" s="7"/>
    </row>
    <row r="4369" spans="2:5" x14ac:dyDescent="0.55000000000000004">
      <c r="B4369" s="6"/>
      <c r="E4369" s="7"/>
    </row>
    <row r="4370" spans="2:5" x14ac:dyDescent="0.55000000000000004">
      <c r="B4370" s="6"/>
      <c r="E4370" s="7"/>
    </row>
    <row r="4371" spans="2:5" x14ac:dyDescent="0.55000000000000004">
      <c r="B4371" s="6"/>
      <c r="E4371" s="7"/>
    </row>
    <row r="4372" spans="2:5" x14ac:dyDescent="0.55000000000000004">
      <c r="B4372" s="6"/>
      <c r="E4372" s="7"/>
    </row>
    <row r="4373" spans="2:5" x14ac:dyDescent="0.55000000000000004">
      <c r="B4373" s="6"/>
      <c r="E4373" s="7"/>
    </row>
    <row r="4374" spans="2:5" x14ac:dyDescent="0.55000000000000004">
      <c r="B4374" s="6"/>
      <c r="E4374" s="7"/>
    </row>
    <row r="4375" spans="2:5" x14ac:dyDescent="0.55000000000000004">
      <c r="B4375" s="6"/>
      <c r="E4375" s="7"/>
    </row>
    <row r="4376" spans="2:5" x14ac:dyDescent="0.55000000000000004">
      <c r="B4376" s="6"/>
      <c r="E4376" s="7"/>
    </row>
    <row r="4377" spans="2:5" x14ac:dyDescent="0.55000000000000004">
      <c r="B4377" s="6"/>
      <c r="E4377" s="7"/>
    </row>
    <row r="4378" spans="2:5" x14ac:dyDescent="0.55000000000000004">
      <c r="B4378" s="6"/>
      <c r="E4378" s="7"/>
    </row>
    <row r="4379" spans="2:5" x14ac:dyDescent="0.55000000000000004">
      <c r="B4379" s="6"/>
      <c r="E4379" s="7"/>
    </row>
    <row r="4380" spans="2:5" x14ac:dyDescent="0.55000000000000004">
      <c r="B4380" s="6"/>
      <c r="E4380" s="7"/>
    </row>
    <row r="4381" spans="2:5" x14ac:dyDescent="0.55000000000000004">
      <c r="B4381" s="6"/>
      <c r="E4381" s="7"/>
    </row>
    <row r="4382" spans="2:5" x14ac:dyDescent="0.55000000000000004">
      <c r="B4382" s="6"/>
      <c r="E4382" s="7"/>
    </row>
    <row r="4383" spans="2:5" x14ac:dyDescent="0.55000000000000004">
      <c r="B4383" s="6"/>
      <c r="E4383" s="7"/>
    </row>
    <row r="4384" spans="2:5" x14ac:dyDescent="0.55000000000000004">
      <c r="B4384" s="6"/>
      <c r="E4384" s="7"/>
    </row>
    <row r="4385" spans="2:5" x14ac:dyDescent="0.55000000000000004">
      <c r="B4385" s="6"/>
      <c r="E4385" s="7"/>
    </row>
    <row r="4386" spans="2:5" x14ac:dyDescent="0.55000000000000004">
      <c r="B4386" s="6"/>
      <c r="E4386" s="7"/>
    </row>
    <row r="4387" spans="2:5" x14ac:dyDescent="0.55000000000000004">
      <c r="B4387" s="6"/>
      <c r="E4387" s="7"/>
    </row>
    <row r="4388" spans="2:5" x14ac:dyDescent="0.55000000000000004">
      <c r="B4388" s="6"/>
      <c r="E4388" s="7"/>
    </row>
    <row r="4389" spans="2:5" x14ac:dyDescent="0.55000000000000004">
      <c r="B4389" s="6"/>
      <c r="E4389" s="7"/>
    </row>
    <row r="4390" spans="2:5" x14ac:dyDescent="0.55000000000000004">
      <c r="B4390" s="6"/>
      <c r="E4390" s="7"/>
    </row>
    <row r="4391" spans="2:5" x14ac:dyDescent="0.55000000000000004">
      <c r="B4391" s="6"/>
      <c r="E4391" s="7"/>
    </row>
    <row r="4392" spans="2:5" x14ac:dyDescent="0.55000000000000004">
      <c r="B4392" s="6"/>
      <c r="E4392" s="7"/>
    </row>
    <row r="4393" spans="2:5" x14ac:dyDescent="0.55000000000000004">
      <c r="B4393" s="6"/>
      <c r="E4393" s="7"/>
    </row>
    <row r="4394" spans="2:5" x14ac:dyDescent="0.55000000000000004">
      <c r="B4394" s="6"/>
      <c r="E4394" s="7"/>
    </row>
    <row r="4395" spans="2:5" x14ac:dyDescent="0.55000000000000004">
      <c r="B4395" s="6"/>
      <c r="E4395" s="7"/>
    </row>
    <row r="4396" spans="2:5" x14ac:dyDescent="0.55000000000000004">
      <c r="B4396" s="6"/>
      <c r="E4396" s="7"/>
    </row>
    <row r="4397" spans="2:5" x14ac:dyDescent="0.55000000000000004">
      <c r="B4397" s="6"/>
      <c r="E4397" s="7"/>
    </row>
    <row r="4398" spans="2:5" x14ac:dyDescent="0.55000000000000004">
      <c r="B4398" s="6"/>
      <c r="E4398" s="7"/>
    </row>
    <row r="4399" spans="2:5" x14ac:dyDescent="0.55000000000000004">
      <c r="B4399" s="6"/>
      <c r="E4399" s="7"/>
    </row>
    <row r="4400" spans="2:5" x14ac:dyDescent="0.55000000000000004">
      <c r="B4400" s="6"/>
      <c r="E4400" s="7"/>
    </row>
    <row r="4401" spans="2:5" x14ac:dyDescent="0.55000000000000004">
      <c r="B4401" s="6"/>
      <c r="E4401" s="7"/>
    </row>
    <row r="4402" spans="2:5" x14ac:dyDescent="0.55000000000000004">
      <c r="B4402" s="6"/>
      <c r="E4402" s="7"/>
    </row>
    <row r="4403" spans="2:5" x14ac:dyDescent="0.55000000000000004">
      <c r="B4403" s="6"/>
      <c r="E4403" s="7"/>
    </row>
    <row r="4404" spans="2:5" x14ac:dyDescent="0.55000000000000004">
      <c r="B4404" s="6"/>
      <c r="E4404" s="7"/>
    </row>
    <row r="4405" spans="2:5" x14ac:dyDescent="0.55000000000000004">
      <c r="B4405" s="6"/>
      <c r="E4405" s="7"/>
    </row>
    <row r="4406" spans="2:5" x14ac:dyDescent="0.55000000000000004">
      <c r="B4406" s="6"/>
      <c r="E4406" s="7"/>
    </row>
    <row r="4407" spans="2:5" x14ac:dyDescent="0.55000000000000004">
      <c r="B4407" s="6"/>
      <c r="E4407" s="7"/>
    </row>
    <row r="4408" spans="2:5" x14ac:dyDescent="0.55000000000000004">
      <c r="B4408" s="6"/>
      <c r="E4408" s="7"/>
    </row>
    <row r="4409" spans="2:5" x14ac:dyDescent="0.55000000000000004">
      <c r="B4409" s="6"/>
      <c r="E4409" s="7"/>
    </row>
    <row r="4410" spans="2:5" x14ac:dyDescent="0.55000000000000004">
      <c r="B4410" s="6"/>
      <c r="E4410" s="7"/>
    </row>
    <row r="4411" spans="2:5" x14ac:dyDescent="0.55000000000000004">
      <c r="B4411" s="6"/>
      <c r="E4411" s="7"/>
    </row>
    <row r="4412" spans="2:5" x14ac:dyDescent="0.55000000000000004">
      <c r="B4412" s="6"/>
      <c r="E4412" s="7"/>
    </row>
    <row r="4413" spans="2:5" x14ac:dyDescent="0.55000000000000004">
      <c r="B4413" s="6"/>
      <c r="E4413" s="7"/>
    </row>
    <row r="4414" spans="2:5" x14ac:dyDescent="0.55000000000000004">
      <c r="B4414" s="6"/>
      <c r="E4414" s="7"/>
    </row>
    <row r="4415" spans="2:5" x14ac:dyDescent="0.55000000000000004">
      <c r="B4415" s="6"/>
      <c r="E4415" s="7"/>
    </row>
    <row r="4416" spans="2:5" x14ac:dyDescent="0.55000000000000004">
      <c r="B4416" s="6"/>
      <c r="E4416" s="7"/>
    </row>
    <row r="4417" spans="2:5" x14ac:dyDescent="0.55000000000000004">
      <c r="B4417" s="6"/>
      <c r="E4417" s="7"/>
    </row>
    <row r="4418" spans="2:5" x14ac:dyDescent="0.55000000000000004">
      <c r="B4418" s="6"/>
      <c r="E4418" s="7"/>
    </row>
    <row r="4419" spans="2:5" x14ac:dyDescent="0.55000000000000004">
      <c r="B4419" s="6"/>
      <c r="E4419" s="7"/>
    </row>
    <row r="4420" spans="2:5" x14ac:dyDescent="0.55000000000000004">
      <c r="B4420" s="6"/>
      <c r="E4420" s="7"/>
    </row>
    <row r="4421" spans="2:5" x14ac:dyDescent="0.55000000000000004">
      <c r="B4421" s="6"/>
      <c r="E4421" s="7"/>
    </row>
    <row r="4422" spans="2:5" x14ac:dyDescent="0.55000000000000004">
      <c r="B4422" s="6"/>
      <c r="E4422" s="7"/>
    </row>
    <row r="4423" spans="2:5" x14ac:dyDescent="0.55000000000000004">
      <c r="B4423" s="6"/>
      <c r="E4423" s="7"/>
    </row>
    <row r="4424" spans="2:5" x14ac:dyDescent="0.55000000000000004">
      <c r="B4424" s="6"/>
      <c r="E4424" s="7"/>
    </row>
    <row r="4425" spans="2:5" x14ac:dyDescent="0.55000000000000004">
      <c r="B4425" s="6"/>
      <c r="E4425" s="7"/>
    </row>
    <row r="4426" spans="2:5" x14ac:dyDescent="0.55000000000000004">
      <c r="B4426" s="6"/>
      <c r="E4426" s="7"/>
    </row>
    <row r="4427" spans="2:5" x14ac:dyDescent="0.55000000000000004">
      <c r="B4427" s="6"/>
      <c r="E4427" s="7"/>
    </row>
    <row r="4428" spans="2:5" x14ac:dyDescent="0.55000000000000004">
      <c r="B4428" s="6"/>
      <c r="E4428" s="7"/>
    </row>
    <row r="4429" spans="2:5" x14ac:dyDescent="0.55000000000000004">
      <c r="B4429" s="6"/>
      <c r="E4429" s="7"/>
    </row>
    <row r="4430" spans="2:5" x14ac:dyDescent="0.55000000000000004">
      <c r="B4430" s="6"/>
      <c r="E4430" s="7"/>
    </row>
    <row r="4431" spans="2:5" x14ac:dyDescent="0.55000000000000004">
      <c r="B4431" s="6"/>
      <c r="E4431" s="7"/>
    </row>
    <row r="4432" spans="2:5" x14ac:dyDescent="0.55000000000000004">
      <c r="B4432" s="6"/>
      <c r="E4432" s="7"/>
    </row>
    <row r="4433" spans="2:5" x14ac:dyDescent="0.55000000000000004">
      <c r="B4433" s="6"/>
      <c r="E4433" s="7"/>
    </row>
    <row r="4434" spans="2:5" x14ac:dyDescent="0.55000000000000004">
      <c r="B4434" s="6"/>
      <c r="E4434" s="7"/>
    </row>
    <row r="4435" spans="2:5" x14ac:dyDescent="0.55000000000000004">
      <c r="B4435" s="6"/>
      <c r="E4435" s="7"/>
    </row>
    <row r="4436" spans="2:5" x14ac:dyDescent="0.55000000000000004">
      <c r="B4436" s="6"/>
      <c r="E4436" s="7"/>
    </row>
    <row r="4437" spans="2:5" x14ac:dyDescent="0.55000000000000004">
      <c r="B4437" s="6"/>
      <c r="E4437" s="7"/>
    </row>
    <row r="4438" spans="2:5" x14ac:dyDescent="0.55000000000000004">
      <c r="B4438" s="6"/>
      <c r="E4438" s="7"/>
    </row>
    <row r="4439" spans="2:5" x14ac:dyDescent="0.55000000000000004">
      <c r="B4439" s="6"/>
      <c r="E4439" s="7"/>
    </row>
    <row r="4440" spans="2:5" x14ac:dyDescent="0.55000000000000004">
      <c r="B4440" s="6"/>
      <c r="E4440" s="7"/>
    </row>
    <row r="4441" spans="2:5" x14ac:dyDescent="0.55000000000000004">
      <c r="B4441" s="6"/>
      <c r="E4441" s="7"/>
    </row>
    <row r="4442" spans="2:5" x14ac:dyDescent="0.55000000000000004">
      <c r="B4442" s="6"/>
      <c r="E4442" s="7"/>
    </row>
    <row r="4443" spans="2:5" x14ac:dyDescent="0.55000000000000004">
      <c r="B4443" s="6"/>
      <c r="E4443" s="7"/>
    </row>
    <row r="4444" spans="2:5" x14ac:dyDescent="0.55000000000000004">
      <c r="B4444" s="6"/>
      <c r="E4444" s="7"/>
    </row>
    <row r="4445" spans="2:5" x14ac:dyDescent="0.55000000000000004">
      <c r="B4445" s="6"/>
      <c r="E4445" s="7"/>
    </row>
    <row r="4446" spans="2:5" x14ac:dyDescent="0.55000000000000004">
      <c r="B4446" s="6"/>
      <c r="E4446" s="7"/>
    </row>
    <row r="4447" spans="2:5" x14ac:dyDescent="0.55000000000000004">
      <c r="B4447" s="6"/>
      <c r="E4447" s="7"/>
    </row>
    <row r="4448" spans="2:5" x14ac:dyDescent="0.55000000000000004">
      <c r="B4448" s="6"/>
      <c r="E4448" s="7"/>
    </row>
    <row r="4449" spans="2:5" x14ac:dyDescent="0.55000000000000004">
      <c r="B4449" s="6"/>
      <c r="E4449" s="7"/>
    </row>
    <row r="4450" spans="2:5" x14ac:dyDescent="0.55000000000000004">
      <c r="B4450" s="6"/>
      <c r="E4450" s="7"/>
    </row>
    <row r="4451" spans="2:5" x14ac:dyDescent="0.55000000000000004">
      <c r="B4451" s="6"/>
      <c r="E4451" s="7"/>
    </row>
    <row r="4452" spans="2:5" x14ac:dyDescent="0.55000000000000004">
      <c r="B4452" s="6"/>
      <c r="E4452" s="7"/>
    </row>
    <row r="4453" spans="2:5" x14ac:dyDescent="0.55000000000000004">
      <c r="B4453" s="6"/>
      <c r="E4453" s="7"/>
    </row>
    <row r="4454" spans="2:5" x14ac:dyDescent="0.55000000000000004">
      <c r="B4454" s="6"/>
      <c r="E4454" s="7"/>
    </row>
    <row r="4455" spans="2:5" x14ac:dyDescent="0.55000000000000004">
      <c r="B4455" s="6"/>
      <c r="E4455" s="7"/>
    </row>
    <row r="4456" spans="2:5" x14ac:dyDescent="0.55000000000000004">
      <c r="B4456" s="6"/>
      <c r="E4456" s="7"/>
    </row>
    <row r="4457" spans="2:5" x14ac:dyDescent="0.55000000000000004">
      <c r="B4457" s="6"/>
      <c r="E4457" s="7"/>
    </row>
    <row r="4458" spans="2:5" x14ac:dyDescent="0.55000000000000004">
      <c r="B4458" s="6"/>
      <c r="E4458" s="7"/>
    </row>
    <row r="4459" spans="2:5" x14ac:dyDescent="0.55000000000000004">
      <c r="B4459" s="6"/>
      <c r="E4459" s="7"/>
    </row>
    <row r="4460" spans="2:5" x14ac:dyDescent="0.55000000000000004">
      <c r="B4460" s="6"/>
      <c r="E4460" s="7"/>
    </row>
    <row r="4461" spans="2:5" x14ac:dyDescent="0.55000000000000004">
      <c r="B4461" s="6"/>
      <c r="E4461" s="7"/>
    </row>
    <row r="4462" spans="2:5" x14ac:dyDescent="0.55000000000000004">
      <c r="B4462" s="6"/>
      <c r="E4462" s="7"/>
    </row>
    <row r="4463" spans="2:5" x14ac:dyDescent="0.55000000000000004">
      <c r="B4463" s="6"/>
      <c r="E4463" s="7"/>
    </row>
    <row r="4464" spans="2:5" x14ac:dyDescent="0.55000000000000004">
      <c r="B4464" s="6"/>
      <c r="E4464" s="7"/>
    </row>
    <row r="4465" spans="2:5" x14ac:dyDescent="0.55000000000000004">
      <c r="B4465" s="6"/>
      <c r="E4465" s="7"/>
    </row>
    <row r="4466" spans="2:5" x14ac:dyDescent="0.55000000000000004">
      <c r="B4466" s="6"/>
      <c r="E4466" s="7"/>
    </row>
    <row r="4467" spans="2:5" x14ac:dyDescent="0.55000000000000004">
      <c r="B4467" s="6"/>
      <c r="E4467" s="7"/>
    </row>
    <row r="4468" spans="2:5" x14ac:dyDescent="0.55000000000000004">
      <c r="B4468" s="6"/>
      <c r="E4468" s="7"/>
    </row>
    <row r="4469" spans="2:5" x14ac:dyDescent="0.55000000000000004">
      <c r="B4469" s="6"/>
      <c r="E4469" s="7"/>
    </row>
    <row r="4470" spans="2:5" x14ac:dyDescent="0.55000000000000004">
      <c r="B4470" s="6"/>
      <c r="E4470" s="7"/>
    </row>
    <row r="4471" spans="2:5" x14ac:dyDescent="0.55000000000000004">
      <c r="B4471" s="6"/>
      <c r="E4471" s="7"/>
    </row>
    <row r="4472" spans="2:5" x14ac:dyDescent="0.55000000000000004">
      <c r="B4472" s="6"/>
      <c r="E4472" s="7"/>
    </row>
    <row r="4473" spans="2:5" x14ac:dyDescent="0.55000000000000004">
      <c r="B4473" s="6"/>
      <c r="E4473" s="7"/>
    </row>
    <row r="4474" spans="2:5" x14ac:dyDescent="0.55000000000000004">
      <c r="B4474" s="6"/>
      <c r="E4474" s="7"/>
    </row>
    <row r="4475" spans="2:5" x14ac:dyDescent="0.55000000000000004">
      <c r="B4475" s="6"/>
      <c r="E4475" s="7"/>
    </row>
    <row r="4476" spans="2:5" x14ac:dyDescent="0.55000000000000004">
      <c r="B4476" s="6"/>
      <c r="E4476" s="7"/>
    </row>
    <row r="4477" spans="2:5" x14ac:dyDescent="0.55000000000000004">
      <c r="B4477" s="6"/>
      <c r="E4477" s="7"/>
    </row>
    <row r="4478" spans="2:5" x14ac:dyDescent="0.55000000000000004">
      <c r="B4478" s="6"/>
      <c r="E4478" s="7"/>
    </row>
    <row r="4479" spans="2:5" x14ac:dyDescent="0.55000000000000004">
      <c r="B4479" s="6"/>
      <c r="E4479" s="7"/>
    </row>
    <row r="4480" spans="2:5" x14ac:dyDescent="0.55000000000000004">
      <c r="B4480" s="6"/>
      <c r="E4480" s="7"/>
    </row>
    <row r="4481" spans="2:5" x14ac:dyDescent="0.55000000000000004">
      <c r="B4481" s="6"/>
      <c r="E4481" s="7"/>
    </row>
    <row r="4482" spans="2:5" x14ac:dyDescent="0.55000000000000004">
      <c r="B4482" s="6"/>
      <c r="E4482" s="7"/>
    </row>
    <row r="4483" spans="2:5" x14ac:dyDescent="0.55000000000000004">
      <c r="B4483" s="6"/>
      <c r="E4483" s="7"/>
    </row>
    <row r="4484" spans="2:5" x14ac:dyDescent="0.55000000000000004">
      <c r="B4484" s="6"/>
      <c r="E4484" s="7"/>
    </row>
    <row r="4485" spans="2:5" x14ac:dyDescent="0.55000000000000004">
      <c r="B4485" s="6"/>
      <c r="E4485" s="7"/>
    </row>
    <row r="4486" spans="2:5" x14ac:dyDescent="0.55000000000000004">
      <c r="B4486" s="6"/>
      <c r="E4486" s="7"/>
    </row>
    <row r="4487" spans="2:5" x14ac:dyDescent="0.55000000000000004">
      <c r="B4487" s="6"/>
      <c r="E4487" s="7"/>
    </row>
    <row r="4488" spans="2:5" x14ac:dyDescent="0.55000000000000004">
      <c r="B4488" s="6"/>
      <c r="E4488" s="7"/>
    </row>
    <row r="4489" spans="2:5" x14ac:dyDescent="0.55000000000000004">
      <c r="B4489" s="6"/>
      <c r="E4489" s="7"/>
    </row>
    <row r="4490" spans="2:5" x14ac:dyDescent="0.55000000000000004">
      <c r="B4490" s="6"/>
      <c r="E4490" s="7"/>
    </row>
    <row r="4491" spans="2:5" x14ac:dyDescent="0.55000000000000004">
      <c r="B4491" s="6"/>
      <c r="E4491" s="7"/>
    </row>
    <row r="4492" spans="2:5" x14ac:dyDescent="0.55000000000000004">
      <c r="B4492" s="6"/>
      <c r="E4492" s="7"/>
    </row>
    <row r="4493" spans="2:5" x14ac:dyDescent="0.55000000000000004">
      <c r="B4493" s="6"/>
      <c r="E4493" s="7"/>
    </row>
    <row r="4494" spans="2:5" x14ac:dyDescent="0.55000000000000004">
      <c r="B4494" s="6"/>
      <c r="E4494" s="7"/>
    </row>
    <row r="4495" spans="2:5" x14ac:dyDescent="0.55000000000000004">
      <c r="B4495" s="6"/>
      <c r="E4495" s="7"/>
    </row>
    <row r="4496" spans="2:5" x14ac:dyDescent="0.55000000000000004">
      <c r="B4496" s="6"/>
      <c r="E4496" s="7"/>
    </row>
    <row r="4497" spans="2:5" x14ac:dyDescent="0.55000000000000004">
      <c r="B4497" s="6"/>
      <c r="E4497" s="7"/>
    </row>
    <row r="4498" spans="2:5" x14ac:dyDescent="0.55000000000000004">
      <c r="B4498" s="6"/>
      <c r="E4498" s="7"/>
    </row>
    <row r="4499" spans="2:5" x14ac:dyDescent="0.55000000000000004">
      <c r="B4499" s="6"/>
      <c r="E4499" s="7"/>
    </row>
    <row r="4500" spans="2:5" x14ac:dyDescent="0.55000000000000004">
      <c r="B4500" s="6"/>
      <c r="E4500" s="7"/>
    </row>
    <row r="4501" spans="2:5" x14ac:dyDescent="0.55000000000000004">
      <c r="B4501" s="6"/>
      <c r="E4501" s="7"/>
    </row>
    <row r="4502" spans="2:5" x14ac:dyDescent="0.55000000000000004">
      <c r="B4502" s="6"/>
      <c r="E4502" s="7"/>
    </row>
    <row r="4503" spans="2:5" x14ac:dyDescent="0.55000000000000004">
      <c r="B4503" s="6"/>
      <c r="E4503" s="7"/>
    </row>
    <row r="4504" spans="2:5" x14ac:dyDescent="0.55000000000000004">
      <c r="B4504" s="6"/>
      <c r="E4504" s="7"/>
    </row>
    <row r="4505" spans="2:5" x14ac:dyDescent="0.55000000000000004">
      <c r="B4505" s="6"/>
      <c r="E4505" s="7"/>
    </row>
    <row r="4506" spans="2:5" x14ac:dyDescent="0.55000000000000004">
      <c r="B4506" s="6"/>
      <c r="E4506" s="7"/>
    </row>
    <row r="4507" spans="2:5" x14ac:dyDescent="0.55000000000000004">
      <c r="B4507" s="6"/>
      <c r="E4507" s="7"/>
    </row>
    <row r="4508" spans="2:5" x14ac:dyDescent="0.55000000000000004">
      <c r="B4508" s="6"/>
      <c r="E4508" s="7"/>
    </row>
    <row r="4509" spans="2:5" x14ac:dyDescent="0.55000000000000004">
      <c r="B4509" s="6"/>
      <c r="E4509" s="7"/>
    </row>
    <row r="4510" spans="2:5" x14ac:dyDescent="0.55000000000000004">
      <c r="B4510" s="6"/>
      <c r="E4510" s="7"/>
    </row>
    <row r="4511" spans="2:5" x14ac:dyDescent="0.55000000000000004">
      <c r="B4511" s="6"/>
      <c r="E4511" s="7"/>
    </row>
    <row r="4512" spans="2:5" x14ac:dyDescent="0.55000000000000004">
      <c r="B4512" s="6"/>
      <c r="E4512" s="7"/>
    </row>
    <row r="4513" spans="2:5" x14ac:dyDescent="0.55000000000000004">
      <c r="B4513" s="6"/>
      <c r="E4513" s="7"/>
    </row>
    <row r="4514" spans="2:5" x14ac:dyDescent="0.55000000000000004">
      <c r="B4514" s="6"/>
      <c r="E4514" s="7"/>
    </row>
    <row r="4515" spans="2:5" x14ac:dyDescent="0.55000000000000004">
      <c r="B4515" s="6"/>
      <c r="E4515" s="7"/>
    </row>
    <row r="4516" spans="2:5" x14ac:dyDescent="0.55000000000000004">
      <c r="B4516" s="6"/>
      <c r="E4516" s="7"/>
    </row>
    <row r="4517" spans="2:5" x14ac:dyDescent="0.55000000000000004">
      <c r="B4517" s="6"/>
      <c r="E4517" s="7"/>
    </row>
    <row r="4518" spans="2:5" x14ac:dyDescent="0.55000000000000004">
      <c r="B4518" s="6"/>
      <c r="E4518" s="7"/>
    </row>
    <row r="4519" spans="2:5" x14ac:dyDescent="0.55000000000000004">
      <c r="B4519" s="6"/>
      <c r="E4519" s="7"/>
    </row>
    <row r="4520" spans="2:5" x14ac:dyDescent="0.55000000000000004">
      <c r="B4520" s="6"/>
      <c r="E4520" s="7"/>
    </row>
    <row r="4521" spans="2:5" x14ac:dyDescent="0.55000000000000004">
      <c r="B4521" s="6"/>
      <c r="E4521" s="7"/>
    </row>
    <row r="4522" spans="2:5" x14ac:dyDescent="0.55000000000000004">
      <c r="B4522" s="6"/>
      <c r="E4522" s="7"/>
    </row>
    <row r="4523" spans="2:5" x14ac:dyDescent="0.55000000000000004">
      <c r="B4523" s="6"/>
      <c r="E4523" s="7"/>
    </row>
    <row r="4524" spans="2:5" x14ac:dyDescent="0.55000000000000004">
      <c r="B4524" s="6"/>
      <c r="E4524" s="7"/>
    </row>
    <row r="4525" spans="2:5" x14ac:dyDescent="0.55000000000000004">
      <c r="B4525" s="6"/>
      <c r="E4525" s="7"/>
    </row>
    <row r="4526" spans="2:5" x14ac:dyDescent="0.55000000000000004">
      <c r="B4526" s="6"/>
      <c r="E4526" s="7"/>
    </row>
    <row r="4527" spans="2:5" x14ac:dyDescent="0.55000000000000004">
      <c r="B4527" s="6"/>
      <c r="E4527" s="7"/>
    </row>
    <row r="4528" spans="2:5" x14ac:dyDescent="0.55000000000000004">
      <c r="B4528" s="6"/>
      <c r="E4528" s="7"/>
    </row>
    <row r="4529" spans="2:5" x14ac:dyDescent="0.55000000000000004">
      <c r="B4529" s="6"/>
      <c r="E4529" s="7"/>
    </row>
    <row r="4530" spans="2:5" x14ac:dyDescent="0.55000000000000004">
      <c r="B4530" s="6"/>
      <c r="E4530" s="7"/>
    </row>
    <row r="4531" spans="2:5" x14ac:dyDescent="0.55000000000000004">
      <c r="B4531" s="6"/>
      <c r="E4531" s="7"/>
    </row>
    <row r="4532" spans="2:5" x14ac:dyDescent="0.55000000000000004">
      <c r="B4532" s="6"/>
      <c r="E4532" s="7"/>
    </row>
    <row r="4533" spans="2:5" x14ac:dyDescent="0.55000000000000004">
      <c r="B4533" s="6"/>
      <c r="E4533" s="7"/>
    </row>
    <row r="4534" spans="2:5" x14ac:dyDescent="0.55000000000000004">
      <c r="B4534" s="6"/>
      <c r="E4534" s="7"/>
    </row>
    <row r="4535" spans="2:5" x14ac:dyDescent="0.55000000000000004">
      <c r="B4535" s="6"/>
      <c r="E4535" s="7"/>
    </row>
    <row r="4536" spans="2:5" x14ac:dyDescent="0.55000000000000004">
      <c r="B4536" s="6"/>
      <c r="E4536" s="7"/>
    </row>
    <row r="4537" spans="2:5" x14ac:dyDescent="0.55000000000000004">
      <c r="B4537" s="6"/>
      <c r="E4537" s="7"/>
    </row>
    <row r="4538" spans="2:5" x14ac:dyDescent="0.55000000000000004">
      <c r="B4538" s="6"/>
      <c r="E4538" s="7"/>
    </row>
    <row r="4539" spans="2:5" x14ac:dyDescent="0.55000000000000004">
      <c r="B4539" s="6"/>
      <c r="E4539" s="7"/>
    </row>
    <row r="4540" spans="2:5" x14ac:dyDescent="0.55000000000000004">
      <c r="B4540" s="6"/>
      <c r="E4540" s="7"/>
    </row>
    <row r="4541" spans="2:5" x14ac:dyDescent="0.55000000000000004">
      <c r="B4541" s="6"/>
      <c r="E4541" s="7"/>
    </row>
    <row r="4542" spans="2:5" x14ac:dyDescent="0.55000000000000004">
      <c r="B4542" s="6"/>
      <c r="E4542" s="7"/>
    </row>
    <row r="4543" spans="2:5" x14ac:dyDescent="0.55000000000000004">
      <c r="B4543" s="6"/>
      <c r="E4543" s="7"/>
    </row>
    <row r="4544" spans="2:5" x14ac:dyDescent="0.55000000000000004">
      <c r="B4544" s="6"/>
      <c r="E4544" s="7"/>
    </row>
    <row r="4545" spans="2:5" x14ac:dyDescent="0.55000000000000004">
      <c r="B4545" s="6"/>
      <c r="E4545" s="7"/>
    </row>
    <row r="4546" spans="2:5" x14ac:dyDescent="0.55000000000000004">
      <c r="B4546" s="6"/>
      <c r="E4546" s="7"/>
    </row>
    <row r="4547" spans="2:5" x14ac:dyDescent="0.55000000000000004">
      <c r="B4547" s="6"/>
      <c r="E4547" s="7"/>
    </row>
    <row r="4548" spans="2:5" x14ac:dyDescent="0.55000000000000004">
      <c r="B4548" s="6"/>
      <c r="E4548" s="7"/>
    </row>
    <row r="4549" spans="2:5" x14ac:dyDescent="0.55000000000000004">
      <c r="B4549" s="6"/>
      <c r="E4549" s="7"/>
    </row>
    <row r="4550" spans="2:5" x14ac:dyDescent="0.55000000000000004">
      <c r="B4550" s="6"/>
      <c r="E4550" s="7"/>
    </row>
    <row r="4551" spans="2:5" x14ac:dyDescent="0.55000000000000004">
      <c r="B4551" s="6"/>
      <c r="E4551" s="7"/>
    </row>
    <row r="4552" spans="2:5" x14ac:dyDescent="0.55000000000000004">
      <c r="B4552" s="6"/>
      <c r="E4552" s="7"/>
    </row>
    <row r="4553" spans="2:5" x14ac:dyDescent="0.55000000000000004">
      <c r="B4553" s="6"/>
      <c r="E4553" s="7"/>
    </row>
    <row r="4554" spans="2:5" x14ac:dyDescent="0.55000000000000004">
      <c r="B4554" s="6"/>
      <c r="E4554" s="7"/>
    </row>
    <row r="4555" spans="2:5" x14ac:dyDescent="0.55000000000000004">
      <c r="B4555" s="6"/>
      <c r="E4555" s="7"/>
    </row>
    <row r="4556" spans="2:5" x14ac:dyDescent="0.55000000000000004">
      <c r="B4556" s="6"/>
      <c r="E4556" s="7"/>
    </row>
    <row r="4557" spans="2:5" x14ac:dyDescent="0.55000000000000004">
      <c r="B4557" s="6"/>
      <c r="E4557" s="7"/>
    </row>
    <row r="4558" spans="2:5" x14ac:dyDescent="0.55000000000000004">
      <c r="B4558" s="6"/>
      <c r="E4558" s="7"/>
    </row>
    <row r="4559" spans="2:5" x14ac:dyDescent="0.55000000000000004">
      <c r="B4559" s="6"/>
      <c r="E4559" s="7"/>
    </row>
    <row r="4560" spans="2:5" x14ac:dyDescent="0.55000000000000004">
      <c r="B4560" s="6"/>
      <c r="E4560" s="7"/>
    </row>
    <row r="4561" spans="2:5" x14ac:dyDescent="0.55000000000000004">
      <c r="B4561" s="6"/>
      <c r="E4561" s="7"/>
    </row>
    <row r="4562" spans="2:5" x14ac:dyDescent="0.55000000000000004">
      <c r="B4562" s="6"/>
      <c r="E4562" s="7"/>
    </row>
    <row r="4563" spans="2:5" x14ac:dyDescent="0.55000000000000004">
      <c r="B4563" s="6"/>
      <c r="E4563" s="7"/>
    </row>
    <row r="4564" spans="2:5" x14ac:dyDescent="0.55000000000000004">
      <c r="B4564" s="6"/>
      <c r="E4564" s="7"/>
    </row>
    <row r="4565" spans="2:5" x14ac:dyDescent="0.55000000000000004">
      <c r="B4565" s="6"/>
      <c r="E4565" s="7"/>
    </row>
    <row r="4566" spans="2:5" x14ac:dyDescent="0.55000000000000004">
      <c r="B4566" s="6"/>
      <c r="E4566" s="7"/>
    </row>
    <row r="4567" spans="2:5" x14ac:dyDescent="0.55000000000000004">
      <c r="B4567" s="6"/>
      <c r="E4567" s="7"/>
    </row>
    <row r="4568" spans="2:5" x14ac:dyDescent="0.55000000000000004">
      <c r="B4568" s="6"/>
      <c r="E4568" s="7"/>
    </row>
    <row r="4569" spans="2:5" x14ac:dyDescent="0.55000000000000004">
      <c r="B4569" s="6"/>
      <c r="E4569" s="7"/>
    </row>
    <row r="4570" spans="2:5" x14ac:dyDescent="0.55000000000000004">
      <c r="B4570" s="6"/>
      <c r="E4570" s="7"/>
    </row>
    <row r="4571" spans="2:5" x14ac:dyDescent="0.55000000000000004">
      <c r="B4571" s="6"/>
      <c r="E4571" s="7"/>
    </row>
    <row r="4572" spans="2:5" x14ac:dyDescent="0.55000000000000004">
      <c r="B4572" s="6"/>
      <c r="E4572" s="7"/>
    </row>
    <row r="4573" spans="2:5" x14ac:dyDescent="0.55000000000000004">
      <c r="B4573" s="6"/>
      <c r="E4573" s="7"/>
    </row>
    <row r="4574" spans="2:5" x14ac:dyDescent="0.55000000000000004">
      <c r="B4574" s="6"/>
      <c r="E4574" s="7"/>
    </row>
    <row r="4575" spans="2:5" x14ac:dyDescent="0.55000000000000004">
      <c r="B4575" s="6"/>
      <c r="E4575" s="7"/>
    </row>
    <row r="4576" spans="2:5" x14ac:dyDescent="0.55000000000000004">
      <c r="B4576" s="6"/>
      <c r="E4576" s="7"/>
    </row>
    <row r="4577" spans="2:5" x14ac:dyDescent="0.55000000000000004">
      <c r="B4577" s="6"/>
      <c r="E4577" s="7"/>
    </row>
    <row r="4578" spans="2:5" x14ac:dyDescent="0.55000000000000004">
      <c r="B4578" s="6"/>
      <c r="E4578" s="7"/>
    </row>
    <row r="4579" spans="2:5" x14ac:dyDescent="0.55000000000000004">
      <c r="B4579" s="6"/>
      <c r="E4579" s="7"/>
    </row>
    <row r="4580" spans="2:5" x14ac:dyDescent="0.55000000000000004">
      <c r="B4580" s="6"/>
      <c r="E4580" s="7"/>
    </row>
    <row r="4581" spans="2:5" x14ac:dyDescent="0.55000000000000004">
      <c r="B4581" s="6"/>
      <c r="E4581" s="7"/>
    </row>
    <row r="4582" spans="2:5" x14ac:dyDescent="0.55000000000000004">
      <c r="B4582" s="6"/>
      <c r="E4582" s="7"/>
    </row>
    <row r="4583" spans="2:5" x14ac:dyDescent="0.55000000000000004">
      <c r="B4583" s="6"/>
      <c r="E4583" s="7"/>
    </row>
    <row r="4584" spans="2:5" x14ac:dyDescent="0.55000000000000004">
      <c r="B4584" s="6"/>
      <c r="E4584" s="7"/>
    </row>
    <row r="4585" spans="2:5" x14ac:dyDescent="0.55000000000000004">
      <c r="B4585" s="6"/>
      <c r="E4585" s="7"/>
    </row>
    <row r="4586" spans="2:5" x14ac:dyDescent="0.55000000000000004">
      <c r="B4586" s="6"/>
      <c r="E4586" s="7"/>
    </row>
    <row r="4587" spans="2:5" x14ac:dyDescent="0.55000000000000004">
      <c r="B4587" s="6"/>
      <c r="E4587" s="7"/>
    </row>
    <row r="4588" spans="2:5" x14ac:dyDescent="0.55000000000000004">
      <c r="B4588" s="6"/>
      <c r="E4588" s="7"/>
    </row>
    <row r="4589" spans="2:5" x14ac:dyDescent="0.55000000000000004">
      <c r="B4589" s="6"/>
      <c r="E4589" s="7"/>
    </row>
    <row r="4590" spans="2:5" x14ac:dyDescent="0.55000000000000004">
      <c r="B4590" s="6"/>
      <c r="E4590" s="7"/>
    </row>
    <row r="4591" spans="2:5" x14ac:dyDescent="0.55000000000000004">
      <c r="B4591" s="6"/>
      <c r="E4591" s="7"/>
    </row>
    <row r="4592" spans="2:5" x14ac:dyDescent="0.55000000000000004">
      <c r="B4592" s="6"/>
      <c r="E4592" s="7"/>
    </row>
    <row r="4593" spans="2:5" x14ac:dyDescent="0.55000000000000004">
      <c r="B4593" s="6"/>
      <c r="E4593" s="7"/>
    </row>
    <row r="4594" spans="2:5" x14ac:dyDescent="0.55000000000000004">
      <c r="B4594" s="6"/>
      <c r="E4594" s="7"/>
    </row>
    <row r="4595" spans="2:5" x14ac:dyDescent="0.55000000000000004">
      <c r="B4595" s="6"/>
      <c r="E4595" s="7"/>
    </row>
    <row r="4596" spans="2:5" x14ac:dyDescent="0.55000000000000004">
      <c r="B4596" s="6"/>
      <c r="E4596" s="7"/>
    </row>
    <row r="4597" spans="2:5" x14ac:dyDescent="0.55000000000000004">
      <c r="B4597" s="6"/>
      <c r="E4597" s="7"/>
    </row>
    <row r="4598" spans="2:5" x14ac:dyDescent="0.55000000000000004">
      <c r="B4598" s="6"/>
      <c r="E4598" s="7"/>
    </row>
    <row r="4599" spans="2:5" x14ac:dyDescent="0.55000000000000004">
      <c r="B4599" s="6"/>
      <c r="E4599" s="7"/>
    </row>
    <row r="4600" spans="2:5" x14ac:dyDescent="0.55000000000000004">
      <c r="B4600" s="6"/>
      <c r="E4600" s="7"/>
    </row>
    <row r="4601" spans="2:5" x14ac:dyDescent="0.55000000000000004">
      <c r="B4601" s="6"/>
      <c r="E4601" s="7"/>
    </row>
    <row r="4602" spans="2:5" x14ac:dyDescent="0.55000000000000004">
      <c r="B4602" s="6"/>
      <c r="E4602" s="7"/>
    </row>
    <row r="4603" spans="2:5" x14ac:dyDescent="0.55000000000000004">
      <c r="B4603" s="6"/>
      <c r="E4603" s="7"/>
    </row>
    <row r="4604" spans="2:5" x14ac:dyDescent="0.55000000000000004">
      <c r="B4604" s="6"/>
      <c r="E4604" s="7"/>
    </row>
    <row r="4605" spans="2:5" x14ac:dyDescent="0.55000000000000004">
      <c r="B4605" s="6"/>
      <c r="E4605" s="7"/>
    </row>
    <row r="4606" spans="2:5" x14ac:dyDescent="0.55000000000000004">
      <c r="B4606" s="6"/>
      <c r="E4606" s="7"/>
    </row>
    <row r="4607" spans="2:5" x14ac:dyDescent="0.55000000000000004">
      <c r="B4607" s="6"/>
      <c r="E4607" s="7"/>
    </row>
    <row r="4608" spans="2:5" x14ac:dyDescent="0.55000000000000004">
      <c r="B4608" s="6"/>
      <c r="E4608" s="7"/>
    </row>
    <row r="4609" spans="2:5" x14ac:dyDescent="0.55000000000000004">
      <c r="B4609" s="6"/>
      <c r="E4609" s="7"/>
    </row>
    <row r="4610" spans="2:5" x14ac:dyDescent="0.55000000000000004">
      <c r="B4610" s="6"/>
      <c r="E4610" s="7"/>
    </row>
    <row r="4611" spans="2:5" x14ac:dyDescent="0.55000000000000004">
      <c r="B4611" s="6"/>
      <c r="E4611" s="7"/>
    </row>
    <row r="4612" spans="2:5" x14ac:dyDescent="0.55000000000000004">
      <c r="B4612" s="6"/>
      <c r="E4612" s="7"/>
    </row>
    <row r="4613" spans="2:5" x14ac:dyDescent="0.55000000000000004">
      <c r="B4613" s="6"/>
      <c r="E4613" s="7"/>
    </row>
    <row r="4614" spans="2:5" x14ac:dyDescent="0.55000000000000004">
      <c r="B4614" s="6"/>
      <c r="E4614" s="7"/>
    </row>
    <row r="4615" spans="2:5" x14ac:dyDescent="0.55000000000000004">
      <c r="B4615" s="6"/>
      <c r="E4615" s="7"/>
    </row>
    <row r="4616" spans="2:5" x14ac:dyDescent="0.55000000000000004">
      <c r="B4616" s="6"/>
      <c r="E4616" s="7"/>
    </row>
    <row r="4617" spans="2:5" x14ac:dyDescent="0.55000000000000004">
      <c r="B4617" s="6"/>
      <c r="E4617" s="7"/>
    </row>
    <row r="4618" spans="2:5" x14ac:dyDescent="0.55000000000000004">
      <c r="B4618" s="6"/>
      <c r="E4618" s="7"/>
    </row>
    <row r="4619" spans="2:5" x14ac:dyDescent="0.55000000000000004">
      <c r="B4619" s="6"/>
      <c r="E4619" s="7"/>
    </row>
    <row r="4620" spans="2:5" x14ac:dyDescent="0.55000000000000004">
      <c r="B4620" s="6"/>
      <c r="E4620" s="7"/>
    </row>
    <row r="4621" spans="2:5" x14ac:dyDescent="0.55000000000000004">
      <c r="B4621" s="6"/>
      <c r="E4621" s="7"/>
    </row>
    <row r="4622" spans="2:5" x14ac:dyDescent="0.55000000000000004">
      <c r="B4622" s="6"/>
      <c r="E4622" s="7"/>
    </row>
    <row r="4623" spans="2:5" x14ac:dyDescent="0.55000000000000004">
      <c r="B4623" s="6"/>
      <c r="E4623" s="7"/>
    </row>
    <row r="4624" spans="2:5" x14ac:dyDescent="0.55000000000000004">
      <c r="B4624" s="6"/>
      <c r="E4624" s="7"/>
    </row>
    <row r="4625" spans="2:5" x14ac:dyDescent="0.55000000000000004">
      <c r="B4625" s="6"/>
      <c r="E4625" s="7"/>
    </row>
    <row r="4626" spans="2:5" x14ac:dyDescent="0.55000000000000004">
      <c r="B4626" s="6"/>
      <c r="E4626" s="7"/>
    </row>
    <row r="4627" spans="2:5" x14ac:dyDescent="0.55000000000000004">
      <c r="B4627" s="6"/>
      <c r="E4627" s="7"/>
    </row>
    <row r="4628" spans="2:5" x14ac:dyDescent="0.55000000000000004">
      <c r="B4628" s="6"/>
      <c r="E4628" s="7"/>
    </row>
    <row r="4629" spans="2:5" x14ac:dyDescent="0.55000000000000004">
      <c r="B4629" s="6"/>
      <c r="E4629" s="7"/>
    </row>
    <row r="4630" spans="2:5" x14ac:dyDescent="0.55000000000000004">
      <c r="B4630" s="6"/>
      <c r="E4630" s="7"/>
    </row>
    <row r="4631" spans="2:5" x14ac:dyDescent="0.55000000000000004">
      <c r="B4631" s="6"/>
      <c r="E4631" s="7"/>
    </row>
    <row r="4632" spans="2:5" x14ac:dyDescent="0.55000000000000004">
      <c r="B4632" s="6"/>
      <c r="E4632" s="7"/>
    </row>
    <row r="4633" spans="2:5" x14ac:dyDescent="0.55000000000000004">
      <c r="B4633" s="6"/>
      <c r="E4633" s="7"/>
    </row>
    <row r="4634" spans="2:5" x14ac:dyDescent="0.55000000000000004">
      <c r="B4634" s="6"/>
      <c r="E4634" s="7"/>
    </row>
    <row r="4635" spans="2:5" x14ac:dyDescent="0.55000000000000004">
      <c r="B4635" s="6"/>
      <c r="E4635" s="7"/>
    </row>
    <row r="4636" spans="2:5" x14ac:dyDescent="0.55000000000000004">
      <c r="B4636" s="6"/>
      <c r="E4636" s="7"/>
    </row>
    <row r="4637" spans="2:5" x14ac:dyDescent="0.55000000000000004">
      <c r="B4637" s="6"/>
      <c r="E4637" s="7"/>
    </row>
    <row r="4638" spans="2:5" x14ac:dyDescent="0.55000000000000004">
      <c r="B4638" s="6"/>
      <c r="E4638" s="7"/>
    </row>
    <row r="4639" spans="2:5" x14ac:dyDescent="0.55000000000000004">
      <c r="B4639" s="6"/>
      <c r="E4639" s="7"/>
    </row>
    <row r="4640" spans="2:5" x14ac:dyDescent="0.55000000000000004">
      <c r="B4640" s="6"/>
      <c r="E4640" s="7"/>
    </row>
    <row r="4641" spans="2:5" x14ac:dyDescent="0.55000000000000004">
      <c r="B4641" s="6"/>
      <c r="E4641" s="7"/>
    </row>
    <row r="4642" spans="2:5" x14ac:dyDescent="0.55000000000000004">
      <c r="B4642" s="6"/>
      <c r="E4642" s="7"/>
    </row>
    <row r="4643" spans="2:5" x14ac:dyDescent="0.55000000000000004">
      <c r="B4643" s="6"/>
      <c r="E4643" s="7"/>
    </row>
    <row r="4644" spans="2:5" x14ac:dyDescent="0.55000000000000004">
      <c r="B4644" s="6"/>
      <c r="E4644" s="7"/>
    </row>
    <row r="4645" spans="2:5" x14ac:dyDescent="0.55000000000000004">
      <c r="B4645" s="6"/>
      <c r="E4645" s="7"/>
    </row>
    <row r="4646" spans="2:5" x14ac:dyDescent="0.55000000000000004">
      <c r="B4646" s="6"/>
      <c r="E4646" s="7"/>
    </row>
    <row r="4647" spans="2:5" x14ac:dyDescent="0.55000000000000004">
      <c r="B4647" s="6"/>
      <c r="E4647" s="7"/>
    </row>
    <row r="4648" spans="2:5" x14ac:dyDescent="0.55000000000000004">
      <c r="B4648" s="6"/>
      <c r="E4648" s="7"/>
    </row>
    <row r="4649" spans="2:5" x14ac:dyDescent="0.55000000000000004">
      <c r="B4649" s="6"/>
      <c r="E4649" s="7"/>
    </row>
    <row r="4650" spans="2:5" x14ac:dyDescent="0.55000000000000004">
      <c r="B4650" s="6"/>
      <c r="E4650" s="7"/>
    </row>
    <row r="4651" spans="2:5" x14ac:dyDescent="0.55000000000000004">
      <c r="B4651" s="6"/>
      <c r="E4651" s="7"/>
    </row>
    <row r="4652" spans="2:5" x14ac:dyDescent="0.55000000000000004">
      <c r="B4652" s="6"/>
      <c r="E4652" s="7"/>
    </row>
    <row r="4653" spans="2:5" x14ac:dyDescent="0.55000000000000004">
      <c r="B4653" s="6"/>
      <c r="E4653" s="7"/>
    </row>
    <row r="4654" spans="2:5" x14ac:dyDescent="0.55000000000000004">
      <c r="B4654" s="6"/>
      <c r="E4654" s="7"/>
    </row>
    <row r="4655" spans="2:5" x14ac:dyDescent="0.55000000000000004">
      <c r="B4655" s="6"/>
      <c r="E4655" s="7"/>
    </row>
    <row r="4656" spans="2:5" x14ac:dyDescent="0.55000000000000004">
      <c r="B4656" s="6"/>
      <c r="E4656" s="7"/>
    </row>
    <row r="4657" spans="2:5" x14ac:dyDescent="0.55000000000000004">
      <c r="B4657" s="6"/>
      <c r="E4657" s="7"/>
    </row>
    <row r="4658" spans="2:5" x14ac:dyDescent="0.55000000000000004">
      <c r="B4658" s="6"/>
      <c r="E4658" s="7"/>
    </row>
    <row r="4659" spans="2:5" x14ac:dyDescent="0.55000000000000004">
      <c r="B4659" s="6"/>
      <c r="E4659" s="7"/>
    </row>
    <row r="4660" spans="2:5" x14ac:dyDescent="0.55000000000000004">
      <c r="B4660" s="6"/>
      <c r="E4660" s="7"/>
    </row>
    <row r="4661" spans="2:5" x14ac:dyDescent="0.55000000000000004">
      <c r="B4661" s="6"/>
      <c r="E4661" s="7"/>
    </row>
    <row r="4662" spans="2:5" x14ac:dyDescent="0.55000000000000004">
      <c r="B4662" s="6"/>
      <c r="E4662" s="7"/>
    </row>
    <row r="4663" spans="2:5" x14ac:dyDescent="0.55000000000000004">
      <c r="B4663" s="6"/>
      <c r="E4663" s="7"/>
    </row>
    <row r="4664" spans="2:5" x14ac:dyDescent="0.55000000000000004">
      <c r="B4664" s="6"/>
      <c r="E4664" s="7"/>
    </row>
    <row r="4665" spans="2:5" x14ac:dyDescent="0.55000000000000004">
      <c r="B4665" s="6"/>
      <c r="E4665" s="7"/>
    </row>
    <row r="4666" spans="2:5" x14ac:dyDescent="0.55000000000000004">
      <c r="B4666" s="6"/>
      <c r="E4666" s="7"/>
    </row>
    <row r="4667" spans="2:5" x14ac:dyDescent="0.55000000000000004">
      <c r="B4667" s="6"/>
      <c r="E4667" s="7"/>
    </row>
    <row r="4668" spans="2:5" x14ac:dyDescent="0.55000000000000004">
      <c r="B4668" s="6"/>
      <c r="E4668" s="7"/>
    </row>
    <row r="4669" spans="2:5" x14ac:dyDescent="0.55000000000000004">
      <c r="B4669" s="6"/>
      <c r="E4669" s="7"/>
    </row>
    <row r="4670" spans="2:5" x14ac:dyDescent="0.55000000000000004">
      <c r="B4670" s="6"/>
      <c r="E4670" s="7"/>
    </row>
    <row r="4671" spans="2:5" x14ac:dyDescent="0.55000000000000004">
      <c r="B4671" s="6"/>
      <c r="E4671" s="7"/>
    </row>
    <row r="4672" spans="2:5" x14ac:dyDescent="0.55000000000000004">
      <c r="B4672" s="6"/>
      <c r="E4672" s="7"/>
    </row>
    <row r="4673" spans="2:5" x14ac:dyDescent="0.55000000000000004">
      <c r="B4673" s="6"/>
      <c r="E4673" s="7"/>
    </row>
    <row r="4674" spans="2:5" x14ac:dyDescent="0.55000000000000004">
      <c r="B4674" s="6"/>
      <c r="E4674" s="7"/>
    </row>
    <row r="4675" spans="2:5" x14ac:dyDescent="0.55000000000000004">
      <c r="B4675" s="6"/>
      <c r="E4675" s="7"/>
    </row>
    <row r="4676" spans="2:5" x14ac:dyDescent="0.55000000000000004">
      <c r="B4676" s="6"/>
      <c r="E4676" s="7"/>
    </row>
    <row r="4677" spans="2:5" x14ac:dyDescent="0.55000000000000004">
      <c r="B4677" s="6"/>
      <c r="E4677" s="7"/>
    </row>
    <row r="4678" spans="2:5" x14ac:dyDescent="0.55000000000000004">
      <c r="B4678" s="6"/>
      <c r="E4678" s="7"/>
    </row>
    <row r="4679" spans="2:5" x14ac:dyDescent="0.55000000000000004">
      <c r="B4679" s="6"/>
      <c r="E4679" s="7"/>
    </row>
    <row r="4680" spans="2:5" x14ac:dyDescent="0.55000000000000004">
      <c r="B4680" s="6"/>
      <c r="E4680" s="7"/>
    </row>
    <row r="4681" spans="2:5" x14ac:dyDescent="0.55000000000000004">
      <c r="B4681" s="6"/>
      <c r="E4681" s="7"/>
    </row>
    <row r="4682" spans="2:5" x14ac:dyDescent="0.55000000000000004">
      <c r="B4682" s="6"/>
      <c r="E4682" s="7"/>
    </row>
    <row r="4683" spans="2:5" x14ac:dyDescent="0.55000000000000004">
      <c r="B4683" s="6"/>
      <c r="E4683" s="7"/>
    </row>
    <row r="4684" spans="2:5" x14ac:dyDescent="0.55000000000000004">
      <c r="B4684" s="6"/>
      <c r="E4684" s="7"/>
    </row>
    <row r="4685" spans="2:5" x14ac:dyDescent="0.55000000000000004">
      <c r="B4685" s="6"/>
      <c r="E4685" s="7"/>
    </row>
    <row r="4686" spans="2:5" x14ac:dyDescent="0.55000000000000004">
      <c r="B4686" s="6"/>
      <c r="E4686" s="7"/>
    </row>
    <row r="4687" spans="2:5" x14ac:dyDescent="0.55000000000000004">
      <c r="B4687" s="6"/>
      <c r="E4687" s="7"/>
    </row>
    <row r="4688" spans="2:5" x14ac:dyDescent="0.55000000000000004">
      <c r="B4688" s="6"/>
      <c r="E4688" s="7"/>
    </row>
    <row r="4689" spans="2:5" x14ac:dyDescent="0.55000000000000004">
      <c r="B4689" s="6"/>
      <c r="E4689" s="7"/>
    </row>
    <row r="4690" spans="2:5" x14ac:dyDescent="0.55000000000000004">
      <c r="B4690" s="6"/>
      <c r="E4690" s="7"/>
    </row>
    <row r="4691" spans="2:5" x14ac:dyDescent="0.55000000000000004">
      <c r="B4691" s="6"/>
      <c r="E4691" s="7"/>
    </row>
    <row r="4692" spans="2:5" x14ac:dyDescent="0.55000000000000004">
      <c r="B4692" s="6"/>
      <c r="E4692" s="7"/>
    </row>
    <row r="4693" spans="2:5" x14ac:dyDescent="0.55000000000000004">
      <c r="B4693" s="6"/>
      <c r="E4693" s="7"/>
    </row>
    <row r="4694" spans="2:5" x14ac:dyDescent="0.55000000000000004">
      <c r="B4694" s="6"/>
      <c r="E4694" s="7"/>
    </row>
    <row r="4695" spans="2:5" x14ac:dyDescent="0.55000000000000004">
      <c r="B4695" s="6"/>
      <c r="E4695" s="7"/>
    </row>
    <row r="4696" spans="2:5" x14ac:dyDescent="0.55000000000000004">
      <c r="B4696" s="6"/>
      <c r="E4696" s="7"/>
    </row>
    <row r="4697" spans="2:5" x14ac:dyDescent="0.55000000000000004">
      <c r="B4697" s="6"/>
      <c r="E4697" s="7"/>
    </row>
    <row r="4698" spans="2:5" x14ac:dyDescent="0.55000000000000004">
      <c r="B4698" s="6"/>
      <c r="E4698" s="7"/>
    </row>
    <row r="4699" spans="2:5" x14ac:dyDescent="0.55000000000000004">
      <c r="B4699" s="6"/>
      <c r="E4699" s="7"/>
    </row>
    <row r="4700" spans="2:5" x14ac:dyDescent="0.55000000000000004">
      <c r="B4700" s="6"/>
      <c r="E4700" s="7"/>
    </row>
    <row r="4701" spans="2:5" x14ac:dyDescent="0.55000000000000004">
      <c r="B4701" s="6"/>
      <c r="E4701" s="7"/>
    </row>
    <row r="4702" spans="2:5" x14ac:dyDescent="0.55000000000000004">
      <c r="B4702" s="6"/>
      <c r="E4702" s="7"/>
    </row>
    <row r="4703" spans="2:5" x14ac:dyDescent="0.55000000000000004">
      <c r="B4703" s="6"/>
      <c r="E4703" s="7"/>
    </row>
    <row r="4704" spans="2:5" x14ac:dyDescent="0.55000000000000004">
      <c r="B4704" s="6"/>
      <c r="E4704" s="7"/>
    </row>
    <row r="4705" spans="2:5" x14ac:dyDescent="0.55000000000000004">
      <c r="B4705" s="6"/>
      <c r="E4705" s="7"/>
    </row>
    <row r="4706" spans="2:5" x14ac:dyDescent="0.55000000000000004">
      <c r="B4706" s="6"/>
      <c r="E4706" s="7"/>
    </row>
    <row r="4707" spans="2:5" x14ac:dyDescent="0.55000000000000004">
      <c r="B4707" s="6"/>
      <c r="E4707" s="7"/>
    </row>
    <row r="4708" spans="2:5" x14ac:dyDescent="0.55000000000000004">
      <c r="B4708" s="6"/>
      <c r="E4708" s="7"/>
    </row>
    <row r="4709" spans="2:5" x14ac:dyDescent="0.55000000000000004">
      <c r="B4709" s="6"/>
      <c r="E4709" s="7"/>
    </row>
    <row r="4710" spans="2:5" x14ac:dyDescent="0.55000000000000004">
      <c r="B4710" s="6"/>
      <c r="E4710" s="7"/>
    </row>
    <row r="4711" spans="2:5" x14ac:dyDescent="0.55000000000000004">
      <c r="B4711" s="6"/>
      <c r="E4711" s="7"/>
    </row>
    <row r="4712" spans="2:5" x14ac:dyDescent="0.55000000000000004">
      <c r="B4712" s="6"/>
      <c r="E4712" s="7"/>
    </row>
    <row r="4713" spans="2:5" x14ac:dyDescent="0.55000000000000004">
      <c r="B4713" s="6"/>
      <c r="E4713" s="7"/>
    </row>
    <row r="4714" spans="2:5" x14ac:dyDescent="0.55000000000000004">
      <c r="B4714" s="6"/>
      <c r="E4714" s="7"/>
    </row>
    <row r="4715" spans="2:5" x14ac:dyDescent="0.55000000000000004">
      <c r="B4715" s="6"/>
      <c r="E4715" s="7"/>
    </row>
    <row r="4716" spans="2:5" x14ac:dyDescent="0.55000000000000004">
      <c r="B4716" s="6"/>
      <c r="E4716" s="7"/>
    </row>
    <row r="4717" spans="2:5" x14ac:dyDescent="0.55000000000000004">
      <c r="B4717" s="6"/>
      <c r="E4717" s="7"/>
    </row>
    <row r="4718" spans="2:5" x14ac:dyDescent="0.55000000000000004">
      <c r="B4718" s="6"/>
      <c r="E4718" s="7"/>
    </row>
    <row r="4719" spans="2:5" x14ac:dyDescent="0.55000000000000004">
      <c r="B4719" s="6"/>
      <c r="E4719" s="7"/>
    </row>
    <row r="4720" spans="2:5" x14ac:dyDescent="0.55000000000000004">
      <c r="B4720" s="6"/>
      <c r="E4720" s="7"/>
    </row>
    <row r="4721" spans="2:5" x14ac:dyDescent="0.55000000000000004">
      <c r="B4721" s="6"/>
      <c r="E4721" s="7"/>
    </row>
    <row r="4722" spans="2:5" x14ac:dyDescent="0.55000000000000004">
      <c r="B4722" s="6"/>
      <c r="E4722" s="7"/>
    </row>
    <row r="4723" spans="2:5" x14ac:dyDescent="0.55000000000000004">
      <c r="B4723" s="6"/>
      <c r="E4723" s="7"/>
    </row>
    <row r="4724" spans="2:5" x14ac:dyDescent="0.55000000000000004">
      <c r="B4724" s="6"/>
      <c r="E4724" s="7"/>
    </row>
    <row r="4725" spans="2:5" x14ac:dyDescent="0.55000000000000004">
      <c r="B4725" s="6"/>
      <c r="E4725" s="7"/>
    </row>
    <row r="4726" spans="2:5" x14ac:dyDescent="0.55000000000000004">
      <c r="B4726" s="6"/>
      <c r="E4726" s="7"/>
    </row>
    <row r="4727" spans="2:5" x14ac:dyDescent="0.55000000000000004">
      <c r="B4727" s="6"/>
      <c r="E4727" s="7"/>
    </row>
    <row r="4728" spans="2:5" x14ac:dyDescent="0.55000000000000004">
      <c r="B4728" s="6"/>
      <c r="E4728" s="7"/>
    </row>
    <row r="4729" spans="2:5" x14ac:dyDescent="0.55000000000000004">
      <c r="B4729" s="6"/>
      <c r="E4729" s="7"/>
    </row>
    <row r="4730" spans="2:5" x14ac:dyDescent="0.55000000000000004">
      <c r="B4730" s="6"/>
      <c r="E4730" s="7"/>
    </row>
    <row r="4731" spans="2:5" x14ac:dyDescent="0.55000000000000004">
      <c r="B4731" s="6"/>
      <c r="E4731" s="7"/>
    </row>
    <row r="4732" spans="2:5" x14ac:dyDescent="0.55000000000000004">
      <c r="B4732" s="6"/>
      <c r="E4732" s="7"/>
    </row>
    <row r="4733" spans="2:5" x14ac:dyDescent="0.55000000000000004">
      <c r="B4733" s="6"/>
      <c r="E4733" s="7"/>
    </row>
    <row r="4734" spans="2:5" x14ac:dyDescent="0.55000000000000004">
      <c r="B4734" s="6"/>
      <c r="E4734" s="7"/>
    </row>
    <row r="4735" spans="2:5" x14ac:dyDescent="0.55000000000000004">
      <c r="B4735" s="6"/>
      <c r="E4735" s="7"/>
    </row>
    <row r="4736" spans="2:5" x14ac:dyDescent="0.55000000000000004">
      <c r="B4736" s="6"/>
      <c r="E4736" s="7"/>
    </row>
    <row r="4737" spans="2:5" x14ac:dyDescent="0.55000000000000004">
      <c r="B4737" s="6"/>
      <c r="E4737" s="7"/>
    </row>
    <row r="4738" spans="2:5" x14ac:dyDescent="0.55000000000000004">
      <c r="B4738" s="6"/>
      <c r="E4738" s="7"/>
    </row>
    <row r="4739" spans="2:5" x14ac:dyDescent="0.55000000000000004">
      <c r="B4739" s="6"/>
      <c r="E4739" s="7"/>
    </row>
    <row r="4740" spans="2:5" x14ac:dyDescent="0.55000000000000004">
      <c r="B4740" s="6"/>
      <c r="E4740" s="7"/>
    </row>
    <row r="4741" spans="2:5" x14ac:dyDescent="0.55000000000000004">
      <c r="B4741" s="6"/>
      <c r="E4741" s="7"/>
    </row>
    <row r="4742" spans="2:5" x14ac:dyDescent="0.55000000000000004">
      <c r="B4742" s="6"/>
      <c r="E4742" s="7"/>
    </row>
    <row r="4743" spans="2:5" x14ac:dyDescent="0.55000000000000004">
      <c r="B4743" s="6"/>
      <c r="E4743" s="7"/>
    </row>
    <row r="4744" spans="2:5" x14ac:dyDescent="0.55000000000000004">
      <c r="B4744" s="6"/>
      <c r="E4744" s="7"/>
    </row>
    <row r="4745" spans="2:5" x14ac:dyDescent="0.55000000000000004">
      <c r="B4745" s="6"/>
      <c r="E4745" s="7"/>
    </row>
    <row r="4746" spans="2:5" x14ac:dyDescent="0.55000000000000004">
      <c r="B4746" s="6"/>
      <c r="E4746" s="7"/>
    </row>
    <row r="4747" spans="2:5" x14ac:dyDescent="0.55000000000000004">
      <c r="B4747" s="6"/>
      <c r="E4747" s="7"/>
    </row>
    <row r="4748" spans="2:5" x14ac:dyDescent="0.55000000000000004">
      <c r="B4748" s="6"/>
      <c r="E4748" s="7"/>
    </row>
    <row r="4749" spans="2:5" x14ac:dyDescent="0.55000000000000004">
      <c r="B4749" s="6"/>
      <c r="E4749" s="7"/>
    </row>
    <row r="4750" spans="2:5" x14ac:dyDescent="0.55000000000000004">
      <c r="B4750" s="6"/>
      <c r="E4750" s="7"/>
    </row>
    <row r="4751" spans="2:5" x14ac:dyDescent="0.55000000000000004">
      <c r="B4751" s="6"/>
      <c r="E4751" s="7"/>
    </row>
    <row r="4752" spans="2:5" x14ac:dyDescent="0.55000000000000004">
      <c r="B4752" s="6"/>
      <c r="E4752" s="7"/>
    </row>
    <row r="4753" spans="2:5" x14ac:dyDescent="0.55000000000000004">
      <c r="B4753" s="6"/>
      <c r="E4753" s="7"/>
    </row>
    <row r="4754" spans="2:5" x14ac:dyDescent="0.55000000000000004">
      <c r="B4754" s="6"/>
      <c r="E4754" s="7"/>
    </row>
    <row r="4755" spans="2:5" x14ac:dyDescent="0.55000000000000004">
      <c r="B4755" s="6"/>
      <c r="E4755" s="7"/>
    </row>
    <row r="4756" spans="2:5" x14ac:dyDescent="0.55000000000000004">
      <c r="B4756" s="6"/>
      <c r="E4756" s="7"/>
    </row>
    <row r="4757" spans="2:5" x14ac:dyDescent="0.55000000000000004">
      <c r="B4757" s="6"/>
      <c r="E4757" s="7"/>
    </row>
    <row r="4758" spans="2:5" x14ac:dyDescent="0.55000000000000004">
      <c r="B4758" s="6"/>
      <c r="E4758" s="7"/>
    </row>
    <row r="4759" spans="2:5" x14ac:dyDescent="0.55000000000000004">
      <c r="B4759" s="6"/>
      <c r="E4759" s="7"/>
    </row>
    <row r="4760" spans="2:5" x14ac:dyDescent="0.55000000000000004">
      <c r="B4760" s="6"/>
      <c r="E4760" s="7"/>
    </row>
    <row r="4761" spans="2:5" x14ac:dyDescent="0.55000000000000004">
      <c r="B4761" s="6"/>
      <c r="E4761" s="7"/>
    </row>
    <row r="4762" spans="2:5" x14ac:dyDescent="0.55000000000000004">
      <c r="B4762" s="6"/>
      <c r="E4762" s="7"/>
    </row>
    <row r="4763" spans="2:5" x14ac:dyDescent="0.55000000000000004">
      <c r="B4763" s="6"/>
      <c r="E4763" s="7"/>
    </row>
    <row r="4764" spans="2:5" x14ac:dyDescent="0.55000000000000004">
      <c r="B4764" s="6"/>
      <c r="E4764" s="7"/>
    </row>
    <row r="4765" spans="2:5" x14ac:dyDescent="0.55000000000000004">
      <c r="B4765" s="6"/>
      <c r="E4765" s="7"/>
    </row>
    <row r="4766" spans="2:5" x14ac:dyDescent="0.55000000000000004">
      <c r="B4766" s="6"/>
      <c r="E4766" s="7"/>
    </row>
    <row r="4767" spans="2:5" x14ac:dyDescent="0.55000000000000004">
      <c r="B4767" s="6"/>
      <c r="E4767" s="7"/>
    </row>
    <row r="4768" spans="2:5" x14ac:dyDescent="0.55000000000000004">
      <c r="B4768" s="6"/>
      <c r="E4768" s="7"/>
    </row>
    <row r="4769" spans="2:5" x14ac:dyDescent="0.55000000000000004">
      <c r="B4769" s="6"/>
      <c r="E4769" s="7"/>
    </row>
    <row r="4770" spans="2:5" x14ac:dyDescent="0.55000000000000004">
      <c r="B4770" s="6"/>
      <c r="E4770" s="7"/>
    </row>
    <row r="4771" spans="2:5" x14ac:dyDescent="0.55000000000000004">
      <c r="B4771" s="6"/>
      <c r="E4771" s="7"/>
    </row>
    <row r="4772" spans="2:5" x14ac:dyDescent="0.55000000000000004">
      <c r="B4772" s="6"/>
      <c r="E4772" s="7"/>
    </row>
    <row r="4773" spans="2:5" x14ac:dyDescent="0.55000000000000004">
      <c r="B4773" s="6"/>
      <c r="E4773" s="7"/>
    </row>
    <row r="4774" spans="2:5" x14ac:dyDescent="0.55000000000000004">
      <c r="B4774" s="6"/>
      <c r="E4774" s="7"/>
    </row>
    <row r="4775" spans="2:5" x14ac:dyDescent="0.55000000000000004">
      <c r="B4775" s="6"/>
      <c r="E4775" s="7"/>
    </row>
    <row r="4776" spans="2:5" x14ac:dyDescent="0.55000000000000004">
      <c r="B4776" s="6"/>
      <c r="E4776" s="7"/>
    </row>
    <row r="4777" spans="2:5" x14ac:dyDescent="0.55000000000000004">
      <c r="B4777" s="6"/>
      <c r="E4777" s="7"/>
    </row>
    <row r="4778" spans="2:5" x14ac:dyDescent="0.55000000000000004">
      <c r="B4778" s="6"/>
      <c r="E4778" s="7"/>
    </row>
    <row r="4779" spans="2:5" x14ac:dyDescent="0.55000000000000004">
      <c r="B4779" s="6"/>
      <c r="E4779" s="7"/>
    </row>
    <row r="4780" spans="2:5" x14ac:dyDescent="0.55000000000000004">
      <c r="B4780" s="6"/>
      <c r="E4780" s="7"/>
    </row>
    <row r="4781" spans="2:5" x14ac:dyDescent="0.55000000000000004">
      <c r="B4781" s="6"/>
      <c r="E4781" s="7"/>
    </row>
    <row r="4782" spans="2:5" x14ac:dyDescent="0.55000000000000004">
      <c r="B4782" s="6"/>
      <c r="E4782" s="7"/>
    </row>
    <row r="4783" spans="2:5" x14ac:dyDescent="0.55000000000000004">
      <c r="B4783" s="6"/>
      <c r="E4783" s="7"/>
    </row>
    <row r="4784" spans="2:5" x14ac:dyDescent="0.55000000000000004">
      <c r="B4784" s="6"/>
      <c r="E4784" s="7"/>
    </row>
    <row r="4785" spans="2:5" x14ac:dyDescent="0.55000000000000004">
      <c r="B4785" s="6"/>
      <c r="E4785" s="7"/>
    </row>
    <row r="4786" spans="2:5" x14ac:dyDescent="0.55000000000000004">
      <c r="B4786" s="6"/>
      <c r="E4786" s="7"/>
    </row>
    <row r="4787" spans="2:5" x14ac:dyDescent="0.55000000000000004">
      <c r="B4787" s="6"/>
      <c r="E4787" s="7"/>
    </row>
    <row r="4788" spans="2:5" x14ac:dyDescent="0.55000000000000004">
      <c r="B4788" s="6"/>
      <c r="E4788" s="7"/>
    </row>
    <row r="4789" spans="2:5" x14ac:dyDescent="0.55000000000000004">
      <c r="B4789" s="6"/>
      <c r="E4789" s="7"/>
    </row>
    <row r="4790" spans="2:5" x14ac:dyDescent="0.55000000000000004">
      <c r="B4790" s="6"/>
      <c r="E4790" s="7"/>
    </row>
    <row r="4791" spans="2:5" x14ac:dyDescent="0.55000000000000004">
      <c r="B4791" s="6"/>
      <c r="E4791" s="7"/>
    </row>
    <row r="4792" spans="2:5" x14ac:dyDescent="0.55000000000000004">
      <c r="B4792" s="6"/>
      <c r="E4792" s="7"/>
    </row>
    <row r="4793" spans="2:5" x14ac:dyDescent="0.55000000000000004">
      <c r="B4793" s="6"/>
      <c r="E4793" s="7"/>
    </row>
    <row r="4794" spans="2:5" x14ac:dyDescent="0.55000000000000004">
      <c r="B4794" s="6"/>
      <c r="E4794" s="7"/>
    </row>
    <row r="4795" spans="2:5" x14ac:dyDescent="0.55000000000000004">
      <c r="B4795" s="6"/>
      <c r="E4795" s="7"/>
    </row>
    <row r="4796" spans="2:5" x14ac:dyDescent="0.55000000000000004">
      <c r="B4796" s="6"/>
      <c r="E4796" s="7"/>
    </row>
    <row r="4797" spans="2:5" x14ac:dyDescent="0.55000000000000004">
      <c r="B4797" s="6"/>
      <c r="E4797" s="7"/>
    </row>
    <row r="4798" spans="2:5" x14ac:dyDescent="0.55000000000000004">
      <c r="B4798" s="6"/>
      <c r="E4798" s="7"/>
    </row>
    <row r="4799" spans="2:5" x14ac:dyDescent="0.55000000000000004">
      <c r="B4799" s="6"/>
      <c r="E4799" s="7"/>
    </row>
    <row r="4800" spans="2:5" x14ac:dyDescent="0.55000000000000004">
      <c r="B4800" s="6"/>
      <c r="E4800" s="7"/>
    </row>
    <row r="4801" spans="2:5" x14ac:dyDescent="0.55000000000000004">
      <c r="B4801" s="6"/>
      <c r="E4801" s="7"/>
    </row>
    <row r="4802" spans="2:5" x14ac:dyDescent="0.55000000000000004">
      <c r="B4802" s="6"/>
      <c r="E4802" s="7"/>
    </row>
    <row r="4803" spans="2:5" x14ac:dyDescent="0.55000000000000004">
      <c r="B4803" s="6"/>
      <c r="E4803" s="7"/>
    </row>
    <row r="4804" spans="2:5" x14ac:dyDescent="0.55000000000000004">
      <c r="B4804" s="6"/>
      <c r="E4804" s="7"/>
    </row>
    <row r="4805" spans="2:5" x14ac:dyDescent="0.55000000000000004">
      <c r="B4805" s="6"/>
      <c r="E4805" s="7"/>
    </row>
    <row r="4806" spans="2:5" x14ac:dyDescent="0.55000000000000004">
      <c r="B4806" s="6"/>
      <c r="E4806" s="7"/>
    </row>
    <row r="4807" spans="2:5" x14ac:dyDescent="0.55000000000000004">
      <c r="B4807" s="6"/>
      <c r="E4807" s="7"/>
    </row>
    <row r="4808" spans="2:5" x14ac:dyDescent="0.55000000000000004">
      <c r="B4808" s="6"/>
      <c r="E4808" s="7"/>
    </row>
    <row r="4809" spans="2:5" x14ac:dyDescent="0.55000000000000004">
      <c r="B4809" s="6"/>
      <c r="E4809" s="7"/>
    </row>
    <row r="4810" spans="2:5" x14ac:dyDescent="0.55000000000000004">
      <c r="B4810" s="6"/>
      <c r="E4810" s="7"/>
    </row>
    <row r="4811" spans="2:5" x14ac:dyDescent="0.55000000000000004">
      <c r="B4811" s="6"/>
      <c r="E4811" s="7"/>
    </row>
    <row r="4812" spans="2:5" x14ac:dyDescent="0.55000000000000004">
      <c r="B4812" s="6"/>
      <c r="E4812" s="7"/>
    </row>
    <row r="4813" spans="2:5" x14ac:dyDescent="0.55000000000000004">
      <c r="B4813" s="6"/>
      <c r="E4813" s="7"/>
    </row>
    <row r="4814" spans="2:5" x14ac:dyDescent="0.55000000000000004">
      <c r="B4814" s="6"/>
      <c r="E4814" s="7"/>
    </row>
    <row r="4815" spans="2:5" x14ac:dyDescent="0.55000000000000004">
      <c r="B4815" s="6"/>
      <c r="E4815" s="7"/>
    </row>
    <row r="4816" spans="2:5" x14ac:dyDescent="0.55000000000000004">
      <c r="B4816" s="6"/>
      <c r="E4816" s="7"/>
    </row>
    <row r="4817" spans="2:5" x14ac:dyDescent="0.55000000000000004">
      <c r="B4817" s="6"/>
      <c r="E4817" s="7"/>
    </row>
    <row r="4818" spans="2:5" x14ac:dyDescent="0.55000000000000004">
      <c r="B4818" s="6"/>
      <c r="E4818" s="7"/>
    </row>
    <row r="4819" spans="2:5" x14ac:dyDescent="0.55000000000000004">
      <c r="B4819" s="6"/>
      <c r="E4819" s="7"/>
    </row>
    <row r="4820" spans="2:5" x14ac:dyDescent="0.55000000000000004">
      <c r="B4820" s="6"/>
      <c r="E4820" s="7"/>
    </row>
    <row r="4821" spans="2:5" x14ac:dyDescent="0.55000000000000004">
      <c r="B4821" s="6"/>
      <c r="E4821" s="7"/>
    </row>
    <row r="4822" spans="2:5" x14ac:dyDescent="0.55000000000000004">
      <c r="B4822" s="6"/>
      <c r="E4822" s="7"/>
    </row>
    <row r="4823" spans="2:5" x14ac:dyDescent="0.55000000000000004">
      <c r="B4823" s="6"/>
      <c r="E4823" s="7"/>
    </row>
    <row r="4824" spans="2:5" x14ac:dyDescent="0.55000000000000004">
      <c r="B4824" s="6"/>
      <c r="E4824" s="7"/>
    </row>
    <row r="4825" spans="2:5" x14ac:dyDescent="0.55000000000000004">
      <c r="B4825" s="6"/>
      <c r="E4825" s="7"/>
    </row>
    <row r="4826" spans="2:5" x14ac:dyDescent="0.55000000000000004">
      <c r="B4826" s="6"/>
      <c r="E4826" s="7"/>
    </row>
    <row r="4827" spans="2:5" x14ac:dyDescent="0.55000000000000004">
      <c r="B4827" s="6"/>
      <c r="E4827" s="7"/>
    </row>
    <row r="4828" spans="2:5" x14ac:dyDescent="0.55000000000000004">
      <c r="B4828" s="6"/>
      <c r="E4828" s="7"/>
    </row>
    <row r="4829" spans="2:5" x14ac:dyDescent="0.55000000000000004">
      <c r="B4829" s="6"/>
      <c r="E4829" s="7"/>
    </row>
    <row r="4830" spans="2:5" x14ac:dyDescent="0.55000000000000004">
      <c r="B4830" s="6"/>
      <c r="E4830" s="7"/>
    </row>
    <row r="4831" spans="2:5" x14ac:dyDescent="0.55000000000000004">
      <c r="B4831" s="6"/>
      <c r="E4831" s="7"/>
    </row>
    <row r="4832" spans="2:5" x14ac:dyDescent="0.55000000000000004">
      <c r="B4832" s="6"/>
      <c r="E4832" s="7"/>
    </row>
    <row r="4833" spans="2:5" x14ac:dyDescent="0.55000000000000004">
      <c r="B4833" s="6"/>
      <c r="E4833" s="7"/>
    </row>
    <row r="4834" spans="2:5" x14ac:dyDescent="0.55000000000000004">
      <c r="B4834" s="6"/>
      <c r="E4834" s="7"/>
    </row>
    <row r="4835" spans="2:5" x14ac:dyDescent="0.55000000000000004">
      <c r="B4835" s="6"/>
      <c r="E4835" s="7"/>
    </row>
    <row r="4836" spans="2:5" x14ac:dyDescent="0.55000000000000004">
      <c r="B4836" s="6"/>
      <c r="E4836" s="7"/>
    </row>
    <row r="4837" spans="2:5" x14ac:dyDescent="0.55000000000000004">
      <c r="B4837" s="6"/>
      <c r="E4837" s="7"/>
    </row>
    <row r="4838" spans="2:5" x14ac:dyDescent="0.55000000000000004">
      <c r="B4838" s="6"/>
      <c r="E4838" s="7"/>
    </row>
    <row r="4839" spans="2:5" x14ac:dyDescent="0.55000000000000004">
      <c r="B4839" s="6"/>
      <c r="E4839" s="7"/>
    </row>
    <row r="4840" spans="2:5" x14ac:dyDescent="0.55000000000000004">
      <c r="B4840" s="6"/>
      <c r="E4840" s="7"/>
    </row>
    <row r="4841" spans="2:5" x14ac:dyDescent="0.55000000000000004">
      <c r="B4841" s="6"/>
      <c r="E4841" s="7"/>
    </row>
    <row r="4842" spans="2:5" x14ac:dyDescent="0.55000000000000004">
      <c r="B4842" s="6"/>
      <c r="E4842" s="7"/>
    </row>
    <row r="4843" spans="2:5" x14ac:dyDescent="0.55000000000000004">
      <c r="B4843" s="6"/>
      <c r="E4843" s="7"/>
    </row>
    <row r="4844" spans="2:5" x14ac:dyDescent="0.55000000000000004">
      <c r="B4844" s="6"/>
      <c r="E4844" s="7"/>
    </row>
    <row r="4845" spans="2:5" x14ac:dyDescent="0.55000000000000004">
      <c r="B4845" s="6"/>
      <c r="E4845" s="7"/>
    </row>
    <row r="4846" spans="2:5" x14ac:dyDescent="0.55000000000000004">
      <c r="B4846" s="6"/>
      <c r="E4846" s="7"/>
    </row>
    <row r="4847" spans="2:5" x14ac:dyDescent="0.55000000000000004">
      <c r="B4847" s="6"/>
      <c r="E4847" s="7"/>
    </row>
    <row r="4848" spans="2:5" x14ac:dyDescent="0.55000000000000004">
      <c r="B4848" s="6"/>
      <c r="E4848" s="7"/>
    </row>
    <row r="4849" spans="2:5" x14ac:dyDescent="0.55000000000000004">
      <c r="B4849" s="6"/>
      <c r="E4849" s="7"/>
    </row>
    <row r="4850" spans="2:5" x14ac:dyDescent="0.55000000000000004">
      <c r="B4850" s="6"/>
      <c r="E4850" s="7"/>
    </row>
    <row r="4851" spans="2:5" x14ac:dyDescent="0.55000000000000004">
      <c r="B4851" s="6"/>
      <c r="E4851" s="7"/>
    </row>
    <row r="4852" spans="2:5" x14ac:dyDescent="0.55000000000000004">
      <c r="B4852" s="6"/>
      <c r="E4852" s="7"/>
    </row>
    <row r="4853" spans="2:5" x14ac:dyDescent="0.55000000000000004">
      <c r="B4853" s="6"/>
      <c r="E4853" s="7"/>
    </row>
    <row r="4854" spans="2:5" x14ac:dyDescent="0.55000000000000004">
      <c r="B4854" s="6"/>
      <c r="E4854" s="7"/>
    </row>
    <row r="4855" spans="2:5" x14ac:dyDescent="0.55000000000000004">
      <c r="B4855" s="6"/>
      <c r="E4855" s="7"/>
    </row>
    <row r="4856" spans="2:5" x14ac:dyDescent="0.55000000000000004">
      <c r="B4856" s="6"/>
      <c r="E4856" s="7"/>
    </row>
    <row r="4857" spans="2:5" x14ac:dyDescent="0.55000000000000004">
      <c r="B4857" s="6"/>
      <c r="E4857" s="7"/>
    </row>
    <row r="4858" spans="2:5" x14ac:dyDescent="0.55000000000000004">
      <c r="B4858" s="6"/>
      <c r="E4858" s="7"/>
    </row>
    <row r="4859" spans="2:5" x14ac:dyDescent="0.55000000000000004">
      <c r="B4859" s="6"/>
      <c r="E4859" s="7"/>
    </row>
    <row r="4860" spans="2:5" x14ac:dyDescent="0.55000000000000004">
      <c r="B4860" s="6"/>
      <c r="E4860" s="7"/>
    </row>
    <row r="4861" spans="2:5" x14ac:dyDescent="0.55000000000000004">
      <c r="B4861" s="6"/>
      <c r="E4861" s="7"/>
    </row>
    <row r="4862" spans="2:5" x14ac:dyDescent="0.55000000000000004">
      <c r="B4862" s="6"/>
      <c r="E4862" s="7"/>
    </row>
    <row r="4863" spans="2:5" x14ac:dyDescent="0.55000000000000004">
      <c r="B4863" s="6"/>
      <c r="E4863" s="7"/>
    </row>
    <row r="4864" spans="2:5" x14ac:dyDescent="0.55000000000000004">
      <c r="B4864" s="6"/>
      <c r="E4864" s="7"/>
    </row>
    <row r="4865" spans="2:5" x14ac:dyDescent="0.55000000000000004">
      <c r="B4865" s="6"/>
      <c r="E4865" s="7"/>
    </row>
    <row r="4866" spans="2:5" x14ac:dyDescent="0.55000000000000004">
      <c r="B4866" s="6"/>
      <c r="E4866" s="7"/>
    </row>
    <row r="4867" spans="2:5" x14ac:dyDescent="0.55000000000000004">
      <c r="B4867" s="6"/>
      <c r="E4867" s="7"/>
    </row>
    <row r="4868" spans="2:5" x14ac:dyDescent="0.55000000000000004">
      <c r="B4868" s="6"/>
      <c r="E4868" s="7"/>
    </row>
    <row r="4869" spans="2:5" x14ac:dyDescent="0.55000000000000004">
      <c r="B4869" s="6"/>
      <c r="E4869" s="7"/>
    </row>
    <row r="4870" spans="2:5" x14ac:dyDescent="0.55000000000000004">
      <c r="B4870" s="6"/>
      <c r="E4870" s="7"/>
    </row>
    <row r="4871" spans="2:5" x14ac:dyDescent="0.55000000000000004">
      <c r="B4871" s="6"/>
      <c r="E4871" s="7"/>
    </row>
    <row r="4872" spans="2:5" x14ac:dyDescent="0.55000000000000004">
      <c r="B4872" s="6"/>
      <c r="E4872" s="7"/>
    </row>
    <row r="4873" spans="2:5" x14ac:dyDescent="0.55000000000000004">
      <c r="B4873" s="6"/>
      <c r="E4873" s="7"/>
    </row>
    <row r="4874" spans="2:5" x14ac:dyDescent="0.55000000000000004">
      <c r="B4874" s="6"/>
      <c r="E4874" s="7"/>
    </row>
    <row r="4875" spans="2:5" x14ac:dyDescent="0.55000000000000004">
      <c r="B4875" s="6"/>
      <c r="E4875" s="7"/>
    </row>
    <row r="4876" spans="2:5" x14ac:dyDescent="0.55000000000000004">
      <c r="B4876" s="6"/>
      <c r="E4876" s="7"/>
    </row>
    <row r="4877" spans="2:5" x14ac:dyDescent="0.55000000000000004">
      <c r="B4877" s="6"/>
      <c r="E4877" s="7"/>
    </row>
    <row r="4878" spans="2:5" x14ac:dyDescent="0.55000000000000004">
      <c r="B4878" s="6"/>
      <c r="E4878" s="7"/>
    </row>
    <row r="4879" spans="2:5" x14ac:dyDescent="0.55000000000000004">
      <c r="B4879" s="6"/>
      <c r="E4879" s="7"/>
    </row>
    <row r="4880" spans="2:5" x14ac:dyDescent="0.55000000000000004">
      <c r="B4880" s="6"/>
      <c r="E4880" s="7"/>
    </row>
    <row r="4881" spans="2:5" x14ac:dyDescent="0.55000000000000004">
      <c r="B4881" s="6"/>
      <c r="E4881" s="7"/>
    </row>
    <row r="4882" spans="2:5" x14ac:dyDescent="0.55000000000000004">
      <c r="B4882" s="6"/>
      <c r="E4882" s="7"/>
    </row>
    <row r="4883" spans="2:5" x14ac:dyDescent="0.55000000000000004">
      <c r="B4883" s="6"/>
      <c r="E4883" s="7"/>
    </row>
    <row r="4884" spans="2:5" x14ac:dyDescent="0.55000000000000004">
      <c r="B4884" s="6"/>
      <c r="E4884" s="7"/>
    </row>
    <row r="4885" spans="2:5" x14ac:dyDescent="0.55000000000000004">
      <c r="B4885" s="6"/>
      <c r="E4885" s="7"/>
    </row>
    <row r="4886" spans="2:5" x14ac:dyDescent="0.55000000000000004">
      <c r="B4886" s="6"/>
      <c r="E4886" s="7"/>
    </row>
    <row r="4887" spans="2:5" x14ac:dyDescent="0.55000000000000004">
      <c r="B4887" s="6"/>
      <c r="E4887" s="7"/>
    </row>
    <row r="4888" spans="2:5" x14ac:dyDescent="0.55000000000000004">
      <c r="B4888" s="6"/>
      <c r="E4888" s="7"/>
    </row>
    <row r="4889" spans="2:5" x14ac:dyDescent="0.55000000000000004">
      <c r="B4889" s="6"/>
      <c r="E4889" s="7"/>
    </row>
    <row r="4890" spans="2:5" x14ac:dyDescent="0.55000000000000004">
      <c r="B4890" s="6"/>
      <c r="E4890" s="7"/>
    </row>
    <row r="4891" spans="2:5" x14ac:dyDescent="0.55000000000000004">
      <c r="B4891" s="6"/>
      <c r="E4891" s="7"/>
    </row>
    <row r="4892" spans="2:5" x14ac:dyDescent="0.55000000000000004">
      <c r="B4892" s="6"/>
      <c r="E4892" s="7"/>
    </row>
    <row r="4893" spans="2:5" x14ac:dyDescent="0.55000000000000004">
      <c r="B4893" s="6"/>
      <c r="E4893" s="7"/>
    </row>
    <row r="4894" spans="2:5" x14ac:dyDescent="0.55000000000000004">
      <c r="B4894" s="6"/>
      <c r="E4894" s="7"/>
    </row>
    <row r="4895" spans="2:5" x14ac:dyDescent="0.55000000000000004">
      <c r="B4895" s="6"/>
      <c r="E4895" s="7"/>
    </row>
    <row r="4896" spans="2:5" x14ac:dyDescent="0.55000000000000004">
      <c r="B4896" s="6"/>
      <c r="E4896" s="7"/>
    </row>
    <row r="4897" spans="2:5" x14ac:dyDescent="0.55000000000000004">
      <c r="B4897" s="6"/>
      <c r="E4897" s="7"/>
    </row>
    <row r="4898" spans="2:5" x14ac:dyDescent="0.55000000000000004">
      <c r="B4898" s="6"/>
      <c r="E4898" s="7"/>
    </row>
    <row r="4899" spans="2:5" x14ac:dyDescent="0.55000000000000004">
      <c r="B4899" s="6"/>
      <c r="E4899" s="7"/>
    </row>
    <row r="4900" spans="2:5" x14ac:dyDescent="0.55000000000000004">
      <c r="B4900" s="6"/>
      <c r="E4900" s="7"/>
    </row>
    <row r="4901" spans="2:5" x14ac:dyDescent="0.55000000000000004">
      <c r="B4901" s="6"/>
      <c r="E4901" s="7"/>
    </row>
    <row r="4902" spans="2:5" x14ac:dyDescent="0.55000000000000004">
      <c r="B4902" s="6"/>
      <c r="E4902" s="7"/>
    </row>
    <row r="4903" spans="2:5" x14ac:dyDescent="0.55000000000000004">
      <c r="B4903" s="6"/>
      <c r="E4903" s="7"/>
    </row>
    <row r="4904" spans="2:5" x14ac:dyDescent="0.55000000000000004">
      <c r="B4904" s="6"/>
      <c r="E4904" s="7"/>
    </row>
    <row r="4905" spans="2:5" x14ac:dyDescent="0.55000000000000004">
      <c r="B4905" s="6"/>
      <c r="E4905" s="7"/>
    </row>
    <row r="4906" spans="2:5" x14ac:dyDescent="0.55000000000000004">
      <c r="B4906" s="6"/>
      <c r="E4906" s="7"/>
    </row>
    <row r="4907" spans="2:5" x14ac:dyDescent="0.55000000000000004">
      <c r="B4907" s="6"/>
      <c r="E4907" s="7"/>
    </row>
    <row r="4908" spans="2:5" x14ac:dyDescent="0.55000000000000004">
      <c r="B4908" s="6"/>
      <c r="E4908" s="7"/>
    </row>
    <row r="4909" spans="2:5" x14ac:dyDescent="0.55000000000000004">
      <c r="B4909" s="6"/>
      <c r="E4909" s="7"/>
    </row>
    <row r="4910" spans="2:5" x14ac:dyDescent="0.55000000000000004">
      <c r="B4910" s="6"/>
      <c r="E4910" s="7"/>
    </row>
    <row r="4911" spans="2:5" x14ac:dyDescent="0.55000000000000004">
      <c r="B4911" s="6"/>
      <c r="E4911" s="7"/>
    </row>
    <row r="4912" spans="2:5" x14ac:dyDescent="0.55000000000000004">
      <c r="B4912" s="6"/>
      <c r="E4912" s="7"/>
    </row>
    <row r="4913" spans="2:5" x14ac:dyDescent="0.55000000000000004">
      <c r="B4913" s="6"/>
      <c r="E4913" s="7"/>
    </row>
    <row r="4914" spans="2:5" x14ac:dyDescent="0.55000000000000004">
      <c r="B4914" s="6"/>
      <c r="E4914" s="7"/>
    </row>
    <row r="4915" spans="2:5" x14ac:dyDescent="0.55000000000000004">
      <c r="B4915" s="6"/>
      <c r="E4915" s="7"/>
    </row>
    <row r="4916" spans="2:5" x14ac:dyDescent="0.55000000000000004">
      <c r="B4916" s="6"/>
      <c r="E4916" s="7"/>
    </row>
    <row r="4917" spans="2:5" x14ac:dyDescent="0.55000000000000004">
      <c r="B4917" s="6"/>
      <c r="E4917" s="7"/>
    </row>
    <row r="4918" spans="2:5" x14ac:dyDescent="0.55000000000000004">
      <c r="B4918" s="6"/>
      <c r="E4918" s="7"/>
    </row>
    <row r="4919" spans="2:5" x14ac:dyDescent="0.55000000000000004">
      <c r="B4919" s="6"/>
      <c r="E4919" s="7"/>
    </row>
    <row r="4920" spans="2:5" x14ac:dyDescent="0.55000000000000004">
      <c r="B4920" s="6"/>
      <c r="E4920" s="7"/>
    </row>
    <row r="4921" spans="2:5" x14ac:dyDescent="0.55000000000000004">
      <c r="B4921" s="6"/>
      <c r="E4921" s="7"/>
    </row>
    <row r="4922" spans="2:5" x14ac:dyDescent="0.55000000000000004">
      <c r="B4922" s="6"/>
      <c r="E4922" s="7"/>
    </row>
    <row r="4923" spans="2:5" x14ac:dyDescent="0.55000000000000004">
      <c r="B4923" s="6"/>
      <c r="E4923" s="7"/>
    </row>
    <row r="4924" spans="2:5" x14ac:dyDescent="0.55000000000000004">
      <c r="B4924" s="6"/>
      <c r="E4924" s="7"/>
    </row>
    <row r="4925" spans="2:5" x14ac:dyDescent="0.55000000000000004">
      <c r="B4925" s="6"/>
      <c r="E4925" s="7"/>
    </row>
    <row r="4926" spans="2:5" x14ac:dyDescent="0.55000000000000004">
      <c r="B4926" s="6"/>
      <c r="E4926" s="7"/>
    </row>
    <row r="4927" spans="2:5" x14ac:dyDescent="0.55000000000000004">
      <c r="B4927" s="6"/>
      <c r="E4927" s="7"/>
    </row>
    <row r="4928" spans="2:5" x14ac:dyDescent="0.55000000000000004">
      <c r="B4928" s="6"/>
      <c r="E4928" s="7"/>
    </row>
    <row r="4929" spans="2:5" x14ac:dyDescent="0.55000000000000004">
      <c r="B4929" s="6"/>
      <c r="E4929" s="7"/>
    </row>
    <row r="4930" spans="2:5" x14ac:dyDescent="0.55000000000000004">
      <c r="B4930" s="6"/>
      <c r="E4930" s="7"/>
    </row>
    <row r="4931" spans="2:5" x14ac:dyDescent="0.55000000000000004">
      <c r="B4931" s="6"/>
      <c r="E4931" s="7"/>
    </row>
    <row r="4932" spans="2:5" x14ac:dyDescent="0.55000000000000004">
      <c r="B4932" s="6"/>
      <c r="E4932" s="7"/>
    </row>
    <row r="4933" spans="2:5" x14ac:dyDescent="0.55000000000000004">
      <c r="B4933" s="6"/>
      <c r="E4933" s="7"/>
    </row>
    <row r="4934" spans="2:5" x14ac:dyDescent="0.55000000000000004">
      <c r="B4934" s="6"/>
      <c r="E4934" s="7"/>
    </row>
    <row r="4935" spans="2:5" x14ac:dyDescent="0.55000000000000004">
      <c r="B4935" s="6"/>
      <c r="E4935" s="7"/>
    </row>
    <row r="4936" spans="2:5" x14ac:dyDescent="0.55000000000000004">
      <c r="B4936" s="6"/>
      <c r="E4936" s="7"/>
    </row>
    <row r="4937" spans="2:5" x14ac:dyDescent="0.55000000000000004">
      <c r="B4937" s="6"/>
      <c r="E4937" s="7"/>
    </row>
    <row r="4938" spans="2:5" x14ac:dyDescent="0.55000000000000004">
      <c r="B4938" s="6"/>
      <c r="E4938" s="7"/>
    </row>
    <row r="4939" spans="2:5" x14ac:dyDescent="0.55000000000000004">
      <c r="B4939" s="6"/>
      <c r="E4939" s="7"/>
    </row>
    <row r="4940" spans="2:5" x14ac:dyDescent="0.55000000000000004">
      <c r="B4940" s="6"/>
      <c r="E4940" s="7"/>
    </row>
    <row r="4941" spans="2:5" x14ac:dyDescent="0.55000000000000004">
      <c r="B4941" s="6"/>
      <c r="E4941" s="7"/>
    </row>
    <row r="4942" spans="2:5" x14ac:dyDescent="0.55000000000000004">
      <c r="B4942" s="6"/>
      <c r="E4942" s="7"/>
    </row>
    <row r="4943" spans="2:5" x14ac:dyDescent="0.55000000000000004">
      <c r="B4943" s="6"/>
      <c r="E4943" s="7"/>
    </row>
    <row r="4944" spans="2:5" x14ac:dyDescent="0.55000000000000004">
      <c r="B4944" s="6"/>
      <c r="E4944" s="7"/>
    </row>
    <row r="4945" spans="2:5" x14ac:dyDescent="0.55000000000000004">
      <c r="B4945" s="6"/>
      <c r="E4945" s="7"/>
    </row>
    <row r="4946" spans="2:5" x14ac:dyDescent="0.55000000000000004">
      <c r="B4946" s="6"/>
      <c r="E4946" s="7"/>
    </row>
    <row r="4947" spans="2:5" x14ac:dyDescent="0.55000000000000004">
      <c r="B4947" s="6"/>
      <c r="E4947" s="7"/>
    </row>
    <row r="4948" spans="2:5" x14ac:dyDescent="0.55000000000000004">
      <c r="B4948" s="6"/>
      <c r="E4948" s="7"/>
    </row>
    <row r="4949" spans="2:5" x14ac:dyDescent="0.55000000000000004">
      <c r="B4949" s="6"/>
      <c r="E4949" s="7"/>
    </row>
    <row r="4950" spans="2:5" x14ac:dyDescent="0.55000000000000004">
      <c r="B4950" s="6"/>
      <c r="E4950" s="7"/>
    </row>
    <row r="4951" spans="2:5" x14ac:dyDescent="0.55000000000000004">
      <c r="B4951" s="6"/>
      <c r="E4951" s="7"/>
    </row>
    <row r="4952" spans="2:5" x14ac:dyDescent="0.55000000000000004">
      <c r="B4952" s="6"/>
      <c r="E4952" s="7"/>
    </row>
    <row r="4953" spans="2:5" x14ac:dyDescent="0.55000000000000004">
      <c r="B4953" s="6"/>
      <c r="E4953" s="7"/>
    </row>
    <row r="4954" spans="2:5" x14ac:dyDescent="0.55000000000000004">
      <c r="B4954" s="6"/>
      <c r="E4954" s="7"/>
    </row>
    <row r="4955" spans="2:5" x14ac:dyDescent="0.55000000000000004">
      <c r="B4955" s="6"/>
      <c r="E4955" s="7"/>
    </row>
    <row r="4956" spans="2:5" x14ac:dyDescent="0.55000000000000004">
      <c r="B4956" s="6"/>
      <c r="E4956" s="7"/>
    </row>
    <row r="4957" spans="2:5" x14ac:dyDescent="0.55000000000000004">
      <c r="B4957" s="6"/>
      <c r="E4957" s="7"/>
    </row>
    <row r="4958" spans="2:5" x14ac:dyDescent="0.55000000000000004">
      <c r="B4958" s="6"/>
      <c r="E4958" s="7"/>
    </row>
    <row r="4959" spans="2:5" x14ac:dyDescent="0.55000000000000004">
      <c r="B4959" s="6"/>
      <c r="E4959" s="7"/>
    </row>
    <row r="4960" spans="2:5" x14ac:dyDescent="0.55000000000000004">
      <c r="B4960" s="6"/>
      <c r="E4960" s="7"/>
    </row>
    <row r="4961" spans="2:5" x14ac:dyDescent="0.55000000000000004">
      <c r="B4961" s="6"/>
      <c r="E4961" s="7"/>
    </row>
    <row r="4962" spans="2:5" x14ac:dyDescent="0.55000000000000004">
      <c r="B4962" s="6"/>
      <c r="E4962" s="7"/>
    </row>
    <row r="4963" spans="2:5" x14ac:dyDescent="0.55000000000000004">
      <c r="B4963" s="6"/>
      <c r="E4963" s="7"/>
    </row>
    <row r="4964" spans="2:5" x14ac:dyDescent="0.55000000000000004">
      <c r="B4964" s="6"/>
      <c r="E4964" s="7"/>
    </row>
    <row r="4965" spans="2:5" x14ac:dyDescent="0.55000000000000004">
      <c r="B4965" s="6"/>
      <c r="E4965" s="7"/>
    </row>
    <row r="4966" spans="2:5" x14ac:dyDescent="0.55000000000000004">
      <c r="B4966" s="6"/>
      <c r="E4966" s="7"/>
    </row>
    <row r="4967" spans="2:5" x14ac:dyDescent="0.55000000000000004">
      <c r="B4967" s="6"/>
      <c r="E4967" s="7"/>
    </row>
    <row r="4968" spans="2:5" x14ac:dyDescent="0.55000000000000004">
      <c r="B4968" s="6"/>
      <c r="E4968" s="7"/>
    </row>
    <row r="4969" spans="2:5" x14ac:dyDescent="0.55000000000000004">
      <c r="B4969" s="6"/>
      <c r="E4969" s="7"/>
    </row>
    <row r="4970" spans="2:5" x14ac:dyDescent="0.55000000000000004">
      <c r="B4970" s="6"/>
      <c r="E4970" s="7"/>
    </row>
    <row r="4971" spans="2:5" x14ac:dyDescent="0.55000000000000004">
      <c r="B4971" s="6"/>
      <c r="E4971" s="7"/>
    </row>
    <row r="4972" spans="2:5" x14ac:dyDescent="0.55000000000000004">
      <c r="B4972" s="6"/>
      <c r="E4972" s="7"/>
    </row>
    <row r="4973" spans="2:5" x14ac:dyDescent="0.55000000000000004">
      <c r="B4973" s="6"/>
      <c r="E4973" s="7"/>
    </row>
    <row r="4974" spans="2:5" x14ac:dyDescent="0.55000000000000004">
      <c r="B4974" s="6"/>
      <c r="E4974" s="7"/>
    </row>
    <row r="4975" spans="2:5" x14ac:dyDescent="0.55000000000000004">
      <c r="B4975" s="6"/>
      <c r="E4975" s="7"/>
    </row>
    <row r="4976" spans="2:5" x14ac:dyDescent="0.55000000000000004">
      <c r="B4976" s="6"/>
      <c r="E4976" s="7"/>
    </row>
    <row r="4977" spans="2:5" x14ac:dyDescent="0.55000000000000004">
      <c r="B4977" s="6"/>
      <c r="E4977" s="7"/>
    </row>
    <row r="4978" spans="2:5" x14ac:dyDescent="0.55000000000000004">
      <c r="B4978" s="6"/>
      <c r="E4978" s="7"/>
    </row>
    <row r="4979" spans="2:5" x14ac:dyDescent="0.55000000000000004">
      <c r="B4979" s="6"/>
      <c r="E4979" s="7"/>
    </row>
    <row r="4980" spans="2:5" x14ac:dyDescent="0.55000000000000004">
      <c r="B4980" s="6"/>
      <c r="E4980" s="7"/>
    </row>
    <row r="4981" spans="2:5" x14ac:dyDescent="0.55000000000000004">
      <c r="B4981" s="6"/>
      <c r="E4981" s="7"/>
    </row>
    <row r="4982" spans="2:5" x14ac:dyDescent="0.55000000000000004">
      <c r="B4982" s="6"/>
      <c r="E4982" s="7"/>
    </row>
    <row r="4983" spans="2:5" x14ac:dyDescent="0.55000000000000004">
      <c r="B4983" s="6"/>
      <c r="E4983" s="7"/>
    </row>
    <row r="4984" spans="2:5" x14ac:dyDescent="0.55000000000000004">
      <c r="B4984" s="6"/>
      <c r="E4984" s="7"/>
    </row>
    <row r="4985" spans="2:5" x14ac:dyDescent="0.55000000000000004">
      <c r="B4985" s="6"/>
      <c r="E4985" s="7"/>
    </row>
    <row r="4986" spans="2:5" x14ac:dyDescent="0.55000000000000004">
      <c r="B4986" s="6"/>
      <c r="E4986" s="7"/>
    </row>
    <row r="4987" spans="2:5" x14ac:dyDescent="0.55000000000000004">
      <c r="B4987" s="6"/>
      <c r="E4987" s="7"/>
    </row>
    <row r="4988" spans="2:5" x14ac:dyDescent="0.55000000000000004">
      <c r="B4988" s="6"/>
      <c r="E4988" s="7"/>
    </row>
    <row r="4989" spans="2:5" x14ac:dyDescent="0.55000000000000004">
      <c r="B4989" s="6"/>
      <c r="E4989" s="7"/>
    </row>
    <row r="4990" spans="2:5" x14ac:dyDescent="0.55000000000000004">
      <c r="B4990" s="6"/>
      <c r="E4990" s="7"/>
    </row>
    <row r="4991" spans="2:5" x14ac:dyDescent="0.55000000000000004">
      <c r="B4991" s="6"/>
      <c r="E4991" s="7"/>
    </row>
    <row r="4992" spans="2:5" x14ac:dyDescent="0.55000000000000004">
      <c r="B4992" s="6"/>
      <c r="E4992" s="7"/>
    </row>
    <row r="4993" spans="2:5" x14ac:dyDescent="0.55000000000000004">
      <c r="B4993" s="6"/>
      <c r="E4993" s="7"/>
    </row>
    <row r="4994" spans="2:5" x14ac:dyDescent="0.55000000000000004">
      <c r="B4994" s="6"/>
      <c r="E4994" s="7"/>
    </row>
    <row r="4995" spans="2:5" x14ac:dyDescent="0.55000000000000004">
      <c r="B4995" s="6"/>
      <c r="E4995" s="7"/>
    </row>
    <row r="4996" spans="2:5" x14ac:dyDescent="0.55000000000000004">
      <c r="B4996" s="6"/>
      <c r="E4996" s="7"/>
    </row>
    <row r="4997" spans="2:5" x14ac:dyDescent="0.55000000000000004">
      <c r="B4997" s="6"/>
      <c r="E4997" s="7"/>
    </row>
    <row r="4998" spans="2:5" x14ac:dyDescent="0.55000000000000004">
      <c r="B4998" s="6"/>
      <c r="E4998" s="7"/>
    </row>
    <row r="4999" spans="2:5" x14ac:dyDescent="0.55000000000000004">
      <c r="B4999" s="6"/>
      <c r="E4999" s="7"/>
    </row>
    <row r="5000" spans="2:5" x14ac:dyDescent="0.55000000000000004">
      <c r="B5000" s="6"/>
      <c r="E5000" s="7"/>
    </row>
    <row r="5001" spans="2:5" x14ac:dyDescent="0.55000000000000004">
      <c r="B5001" s="6"/>
      <c r="E5001" s="7"/>
    </row>
    <row r="5002" spans="2:5" x14ac:dyDescent="0.55000000000000004">
      <c r="B5002" s="6"/>
      <c r="E5002" s="7"/>
    </row>
    <row r="5003" spans="2:5" x14ac:dyDescent="0.55000000000000004">
      <c r="B5003" s="6"/>
      <c r="E5003" s="7"/>
    </row>
    <row r="5004" spans="2:5" x14ac:dyDescent="0.55000000000000004">
      <c r="B5004" s="6"/>
      <c r="E5004" s="7"/>
    </row>
    <row r="5005" spans="2:5" x14ac:dyDescent="0.55000000000000004">
      <c r="B5005" s="6"/>
      <c r="E5005" s="7"/>
    </row>
    <row r="5006" spans="2:5" x14ac:dyDescent="0.55000000000000004">
      <c r="B5006" s="6"/>
      <c r="E5006" s="7"/>
    </row>
    <row r="5007" spans="2:5" x14ac:dyDescent="0.55000000000000004">
      <c r="B5007" s="6"/>
      <c r="E5007" s="7"/>
    </row>
    <row r="5008" spans="2:5" x14ac:dyDescent="0.55000000000000004">
      <c r="B5008" s="6"/>
      <c r="E5008" s="7"/>
    </row>
    <row r="5009" spans="2:5" x14ac:dyDescent="0.55000000000000004">
      <c r="B5009" s="6"/>
      <c r="E5009" s="7"/>
    </row>
    <row r="5010" spans="2:5" x14ac:dyDescent="0.55000000000000004">
      <c r="B5010" s="6"/>
      <c r="E5010" s="7"/>
    </row>
    <row r="5011" spans="2:5" x14ac:dyDescent="0.55000000000000004">
      <c r="B5011" s="6"/>
      <c r="E5011" s="7"/>
    </row>
    <row r="5012" spans="2:5" x14ac:dyDescent="0.55000000000000004">
      <c r="B5012" s="6"/>
      <c r="E5012" s="7"/>
    </row>
    <row r="5013" spans="2:5" x14ac:dyDescent="0.55000000000000004">
      <c r="B5013" s="6"/>
      <c r="E5013" s="7"/>
    </row>
    <row r="5014" spans="2:5" x14ac:dyDescent="0.55000000000000004">
      <c r="B5014" s="6"/>
      <c r="E5014" s="7"/>
    </row>
    <row r="5015" spans="2:5" x14ac:dyDescent="0.55000000000000004">
      <c r="B5015" s="6"/>
      <c r="E5015" s="7"/>
    </row>
    <row r="5016" spans="2:5" x14ac:dyDescent="0.55000000000000004">
      <c r="B5016" s="6"/>
      <c r="E5016" s="7"/>
    </row>
    <row r="5017" spans="2:5" x14ac:dyDescent="0.55000000000000004">
      <c r="B5017" s="6"/>
      <c r="E5017" s="7"/>
    </row>
    <row r="5018" spans="2:5" x14ac:dyDescent="0.55000000000000004">
      <c r="B5018" s="6"/>
      <c r="E5018" s="7"/>
    </row>
    <row r="5019" spans="2:5" x14ac:dyDescent="0.55000000000000004">
      <c r="B5019" s="6"/>
      <c r="E5019" s="7"/>
    </row>
    <row r="5020" spans="2:5" x14ac:dyDescent="0.55000000000000004">
      <c r="B5020" s="6"/>
      <c r="E5020" s="7"/>
    </row>
    <row r="5021" spans="2:5" x14ac:dyDescent="0.55000000000000004">
      <c r="B5021" s="6"/>
      <c r="E5021" s="7"/>
    </row>
    <row r="5022" spans="2:5" x14ac:dyDescent="0.55000000000000004">
      <c r="B5022" s="6"/>
      <c r="E5022" s="7"/>
    </row>
    <row r="5023" spans="2:5" x14ac:dyDescent="0.55000000000000004">
      <c r="B5023" s="6"/>
      <c r="E5023" s="7"/>
    </row>
    <row r="5024" spans="2:5" x14ac:dyDescent="0.55000000000000004">
      <c r="B5024" s="6"/>
      <c r="E5024" s="7"/>
    </row>
    <row r="5025" spans="2:5" x14ac:dyDescent="0.55000000000000004">
      <c r="B5025" s="6"/>
      <c r="E5025" s="7"/>
    </row>
    <row r="5026" spans="2:5" x14ac:dyDescent="0.55000000000000004">
      <c r="B5026" s="6"/>
      <c r="E5026" s="7"/>
    </row>
    <row r="5027" spans="2:5" x14ac:dyDescent="0.55000000000000004">
      <c r="B5027" s="6"/>
      <c r="E5027" s="7"/>
    </row>
    <row r="5028" spans="2:5" x14ac:dyDescent="0.55000000000000004">
      <c r="B5028" s="6"/>
      <c r="E5028" s="7"/>
    </row>
    <row r="5029" spans="2:5" x14ac:dyDescent="0.55000000000000004">
      <c r="B5029" s="6"/>
      <c r="E5029" s="7"/>
    </row>
    <row r="5030" spans="2:5" x14ac:dyDescent="0.55000000000000004">
      <c r="B5030" s="6"/>
      <c r="E5030" s="7"/>
    </row>
    <row r="5031" spans="2:5" x14ac:dyDescent="0.55000000000000004">
      <c r="B5031" s="6"/>
      <c r="E5031" s="7"/>
    </row>
    <row r="5032" spans="2:5" x14ac:dyDescent="0.55000000000000004">
      <c r="B5032" s="6"/>
      <c r="E5032" s="7"/>
    </row>
    <row r="5033" spans="2:5" x14ac:dyDescent="0.55000000000000004">
      <c r="B5033" s="6"/>
      <c r="E5033" s="7"/>
    </row>
    <row r="5034" spans="2:5" x14ac:dyDescent="0.55000000000000004">
      <c r="B5034" s="6"/>
      <c r="E5034" s="7"/>
    </row>
    <row r="5035" spans="2:5" x14ac:dyDescent="0.55000000000000004">
      <c r="B5035" s="6"/>
      <c r="E5035" s="7"/>
    </row>
    <row r="5036" spans="2:5" x14ac:dyDescent="0.55000000000000004">
      <c r="B5036" s="6"/>
      <c r="E5036" s="7"/>
    </row>
    <row r="5037" spans="2:5" x14ac:dyDescent="0.55000000000000004">
      <c r="B5037" s="6"/>
      <c r="E5037" s="7"/>
    </row>
    <row r="5038" spans="2:5" x14ac:dyDescent="0.55000000000000004">
      <c r="B5038" s="6"/>
      <c r="E5038" s="7"/>
    </row>
    <row r="5039" spans="2:5" x14ac:dyDescent="0.55000000000000004">
      <c r="B5039" s="6"/>
      <c r="E5039" s="7"/>
    </row>
    <row r="5040" spans="2:5" x14ac:dyDescent="0.55000000000000004">
      <c r="B5040" s="6"/>
      <c r="E5040" s="7"/>
    </row>
    <row r="5041" spans="2:5" x14ac:dyDescent="0.55000000000000004">
      <c r="B5041" s="6"/>
      <c r="E5041" s="7"/>
    </row>
    <row r="5042" spans="2:5" x14ac:dyDescent="0.55000000000000004">
      <c r="B5042" s="6"/>
      <c r="E5042" s="7"/>
    </row>
    <row r="5043" spans="2:5" x14ac:dyDescent="0.55000000000000004">
      <c r="B5043" s="6"/>
      <c r="E5043" s="7"/>
    </row>
    <row r="5044" spans="2:5" x14ac:dyDescent="0.55000000000000004">
      <c r="B5044" s="6"/>
      <c r="E5044" s="7"/>
    </row>
    <row r="5045" spans="2:5" x14ac:dyDescent="0.55000000000000004">
      <c r="B5045" s="6"/>
      <c r="E5045" s="7"/>
    </row>
    <row r="5046" spans="2:5" x14ac:dyDescent="0.55000000000000004">
      <c r="B5046" s="6"/>
      <c r="E5046" s="7"/>
    </row>
    <row r="5047" spans="2:5" x14ac:dyDescent="0.55000000000000004">
      <c r="B5047" s="6"/>
      <c r="E5047" s="7"/>
    </row>
    <row r="5048" spans="2:5" x14ac:dyDescent="0.55000000000000004">
      <c r="B5048" s="6"/>
      <c r="E5048" s="7"/>
    </row>
    <row r="5049" spans="2:5" x14ac:dyDescent="0.55000000000000004">
      <c r="B5049" s="6"/>
      <c r="E5049" s="7"/>
    </row>
    <row r="5050" spans="2:5" x14ac:dyDescent="0.55000000000000004">
      <c r="B5050" s="6"/>
      <c r="E5050" s="7"/>
    </row>
    <row r="5051" spans="2:5" x14ac:dyDescent="0.55000000000000004">
      <c r="B5051" s="6"/>
      <c r="E5051" s="7"/>
    </row>
    <row r="5052" spans="2:5" x14ac:dyDescent="0.55000000000000004">
      <c r="B5052" s="6"/>
      <c r="E5052" s="7"/>
    </row>
    <row r="5053" spans="2:5" x14ac:dyDescent="0.55000000000000004">
      <c r="B5053" s="6"/>
      <c r="E5053" s="7"/>
    </row>
    <row r="5054" spans="2:5" x14ac:dyDescent="0.55000000000000004">
      <c r="B5054" s="6"/>
      <c r="E5054" s="7"/>
    </row>
    <row r="5055" spans="2:5" x14ac:dyDescent="0.55000000000000004">
      <c r="B5055" s="6"/>
      <c r="E5055" s="7"/>
    </row>
    <row r="5056" spans="2:5" x14ac:dyDescent="0.55000000000000004">
      <c r="B5056" s="6"/>
      <c r="E5056" s="7"/>
    </row>
    <row r="5057" spans="2:5" x14ac:dyDescent="0.55000000000000004">
      <c r="B5057" s="6"/>
      <c r="E5057" s="7"/>
    </row>
    <row r="5058" spans="2:5" x14ac:dyDescent="0.55000000000000004">
      <c r="B5058" s="6"/>
      <c r="E5058" s="7"/>
    </row>
    <row r="5059" spans="2:5" x14ac:dyDescent="0.55000000000000004">
      <c r="B5059" s="6"/>
      <c r="E5059" s="7"/>
    </row>
    <row r="5060" spans="2:5" x14ac:dyDescent="0.55000000000000004">
      <c r="B5060" s="6"/>
      <c r="E5060" s="7"/>
    </row>
    <row r="5061" spans="2:5" x14ac:dyDescent="0.55000000000000004">
      <c r="B5061" s="6"/>
      <c r="E5061" s="7"/>
    </row>
    <row r="5062" spans="2:5" x14ac:dyDescent="0.55000000000000004">
      <c r="B5062" s="6"/>
      <c r="E5062" s="7"/>
    </row>
    <row r="5063" spans="2:5" x14ac:dyDescent="0.55000000000000004">
      <c r="B5063" s="6"/>
      <c r="E5063" s="7"/>
    </row>
    <row r="5064" spans="2:5" x14ac:dyDescent="0.55000000000000004">
      <c r="B5064" s="6"/>
      <c r="E5064" s="7"/>
    </row>
    <row r="5065" spans="2:5" x14ac:dyDescent="0.55000000000000004">
      <c r="B5065" s="6"/>
      <c r="E5065" s="7"/>
    </row>
    <row r="5066" spans="2:5" x14ac:dyDescent="0.55000000000000004">
      <c r="B5066" s="6"/>
      <c r="E5066" s="7"/>
    </row>
    <row r="5067" spans="2:5" x14ac:dyDescent="0.55000000000000004">
      <c r="B5067" s="6"/>
      <c r="E5067" s="7"/>
    </row>
    <row r="5068" spans="2:5" x14ac:dyDescent="0.55000000000000004">
      <c r="B5068" s="6"/>
      <c r="E5068" s="7"/>
    </row>
    <row r="5069" spans="2:5" x14ac:dyDescent="0.55000000000000004">
      <c r="B5069" s="6"/>
      <c r="E5069" s="7"/>
    </row>
    <row r="5070" spans="2:5" x14ac:dyDescent="0.55000000000000004">
      <c r="B5070" s="6"/>
      <c r="E5070" s="7"/>
    </row>
    <row r="5071" spans="2:5" x14ac:dyDescent="0.55000000000000004">
      <c r="B5071" s="6"/>
      <c r="E5071" s="7"/>
    </row>
    <row r="5072" spans="2:5" x14ac:dyDescent="0.55000000000000004">
      <c r="B5072" s="6"/>
      <c r="E5072" s="7"/>
    </row>
    <row r="5073" spans="2:5" x14ac:dyDescent="0.55000000000000004">
      <c r="B5073" s="6"/>
      <c r="E5073" s="7"/>
    </row>
    <row r="5074" spans="2:5" x14ac:dyDescent="0.55000000000000004">
      <c r="B5074" s="6"/>
      <c r="E5074" s="7"/>
    </row>
    <row r="5075" spans="2:5" x14ac:dyDescent="0.55000000000000004">
      <c r="B5075" s="6"/>
      <c r="E5075" s="7"/>
    </row>
    <row r="5076" spans="2:5" x14ac:dyDescent="0.55000000000000004">
      <c r="B5076" s="6"/>
      <c r="E5076" s="7"/>
    </row>
    <row r="5077" spans="2:5" x14ac:dyDescent="0.55000000000000004">
      <c r="B5077" s="6"/>
      <c r="E5077" s="7"/>
    </row>
    <row r="5078" spans="2:5" x14ac:dyDescent="0.55000000000000004">
      <c r="B5078" s="6"/>
      <c r="E5078" s="7"/>
    </row>
    <row r="5079" spans="2:5" x14ac:dyDescent="0.55000000000000004">
      <c r="B5079" s="6"/>
      <c r="E5079" s="7"/>
    </row>
    <row r="5080" spans="2:5" x14ac:dyDescent="0.55000000000000004">
      <c r="B5080" s="6"/>
      <c r="E5080" s="7"/>
    </row>
    <row r="5081" spans="2:5" x14ac:dyDescent="0.55000000000000004">
      <c r="B5081" s="6"/>
      <c r="E5081" s="7"/>
    </row>
    <row r="5082" spans="2:5" x14ac:dyDescent="0.55000000000000004">
      <c r="B5082" s="6"/>
      <c r="E5082" s="7"/>
    </row>
    <row r="5083" spans="2:5" x14ac:dyDescent="0.55000000000000004">
      <c r="B5083" s="6"/>
      <c r="E5083" s="7"/>
    </row>
    <row r="5084" spans="2:5" x14ac:dyDescent="0.55000000000000004">
      <c r="B5084" s="6"/>
      <c r="E5084" s="7"/>
    </row>
    <row r="5085" spans="2:5" x14ac:dyDescent="0.55000000000000004">
      <c r="B5085" s="6"/>
      <c r="E5085" s="7"/>
    </row>
    <row r="5086" spans="2:5" x14ac:dyDescent="0.55000000000000004">
      <c r="B5086" s="6"/>
      <c r="E5086" s="7"/>
    </row>
    <row r="5087" spans="2:5" x14ac:dyDescent="0.55000000000000004">
      <c r="B5087" s="6"/>
      <c r="E5087" s="7"/>
    </row>
    <row r="5088" spans="2:5" x14ac:dyDescent="0.55000000000000004">
      <c r="B5088" s="6"/>
      <c r="E5088" s="7"/>
    </row>
    <row r="5089" spans="2:5" x14ac:dyDescent="0.55000000000000004">
      <c r="B5089" s="6"/>
      <c r="E5089" s="7"/>
    </row>
    <row r="5090" spans="2:5" x14ac:dyDescent="0.55000000000000004">
      <c r="B5090" s="6"/>
      <c r="E5090" s="7"/>
    </row>
    <row r="5091" spans="2:5" x14ac:dyDescent="0.55000000000000004">
      <c r="B5091" s="6"/>
      <c r="E5091" s="7"/>
    </row>
    <row r="5092" spans="2:5" x14ac:dyDescent="0.55000000000000004">
      <c r="B5092" s="6"/>
      <c r="E5092" s="7"/>
    </row>
    <row r="5093" spans="2:5" x14ac:dyDescent="0.55000000000000004">
      <c r="B5093" s="6"/>
      <c r="E5093" s="7"/>
    </row>
    <row r="5094" spans="2:5" x14ac:dyDescent="0.55000000000000004">
      <c r="B5094" s="6"/>
      <c r="E5094" s="7"/>
    </row>
    <row r="5095" spans="2:5" x14ac:dyDescent="0.55000000000000004">
      <c r="B5095" s="6"/>
      <c r="E5095" s="7"/>
    </row>
    <row r="5096" spans="2:5" x14ac:dyDescent="0.55000000000000004">
      <c r="B5096" s="6"/>
      <c r="E5096" s="7"/>
    </row>
    <row r="5097" spans="2:5" x14ac:dyDescent="0.55000000000000004">
      <c r="B5097" s="6"/>
      <c r="E5097" s="7"/>
    </row>
    <row r="5098" spans="2:5" x14ac:dyDescent="0.55000000000000004">
      <c r="B5098" s="6"/>
      <c r="E5098" s="7"/>
    </row>
    <row r="5099" spans="2:5" x14ac:dyDescent="0.55000000000000004">
      <c r="B5099" s="6"/>
      <c r="E5099" s="7"/>
    </row>
    <row r="5100" spans="2:5" x14ac:dyDescent="0.55000000000000004">
      <c r="B5100" s="6"/>
      <c r="E5100" s="7"/>
    </row>
    <row r="5101" spans="2:5" x14ac:dyDescent="0.55000000000000004">
      <c r="B5101" s="6"/>
      <c r="E5101" s="7"/>
    </row>
    <row r="5102" spans="2:5" x14ac:dyDescent="0.55000000000000004">
      <c r="B5102" s="6"/>
      <c r="E5102" s="7"/>
    </row>
    <row r="5103" spans="2:5" x14ac:dyDescent="0.55000000000000004">
      <c r="B5103" s="6"/>
      <c r="E5103" s="7"/>
    </row>
    <row r="5104" spans="2:5" x14ac:dyDescent="0.55000000000000004">
      <c r="B5104" s="6"/>
      <c r="E5104" s="7"/>
    </row>
    <row r="5105" spans="2:5" x14ac:dyDescent="0.55000000000000004">
      <c r="B5105" s="6"/>
      <c r="E5105" s="7"/>
    </row>
    <row r="5106" spans="2:5" x14ac:dyDescent="0.55000000000000004">
      <c r="B5106" s="6"/>
      <c r="E5106" s="7"/>
    </row>
    <row r="5107" spans="2:5" x14ac:dyDescent="0.55000000000000004">
      <c r="B5107" s="6"/>
      <c r="E5107" s="7"/>
    </row>
    <row r="5108" spans="2:5" x14ac:dyDescent="0.55000000000000004">
      <c r="B5108" s="6"/>
      <c r="E5108" s="7"/>
    </row>
    <row r="5109" spans="2:5" x14ac:dyDescent="0.55000000000000004">
      <c r="B5109" s="6"/>
      <c r="E5109" s="7"/>
    </row>
    <row r="5110" spans="2:5" x14ac:dyDescent="0.55000000000000004">
      <c r="B5110" s="6"/>
      <c r="E5110" s="7"/>
    </row>
    <row r="5111" spans="2:5" x14ac:dyDescent="0.55000000000000004">
      <c r="B5111" s="6"/>
      <c r="E5111" s="7"/>
    </row>
    <row r="5112" spans="2:5" x14ac:dyDescent="0.55000000000000004">
      <c r="B5112" s="6"/>
      <c r="E5112" s="7"/>
    </row>
    <row r="5113" spans="2:5" x14ac:dyDescent="0.55000000000000004">
      <c r="B5113" s="6"/>
      <c r="E5113" s="7"/>
    </row>
    <row r="5114" spans="2:5" x14ac:dyDescent="0.55000000000000004">
      <c r="B5114" s="6"/>
      <c r="E5114" s="7"/>
    </row>
    <row r="5115" spans="2:5" x14ac:dyDescent="0.55000000000000004">
      <c r="B5115" s="6"/>
      <c r="E5115" s="7"/>
    </row>
    <row r="5116" spans="2:5" x14ac:dyDescent="0.55000000000000004">
      <c r="B5116" s="6"/>
      <c r="E5116" s="7"/>
    </row>
    <row r="5117" spans="2:5" x14ac:dyDescent="0.55000000000000004">
      <c r="B5117" s="6"/>
      <c r="E5117" s="7"/>
    </row>
    <row r="5118" spans="2:5" x14ac:dyDescent="0.55000000000000004">
      <c r="B5118" s="6"/>
      <c r="E5118" s="7"/>
    </row>
    <row r="5119" spans="2:5" x14ac:dyDescent="0.55000000000000004">
      <c r="B5119" s="6"/>
      <c r="E5119" s="7"/>
    </row>
    <row r="5120" spans="2:5" x14ac:dyDescent="0.55000000000000004">
      <c r="B5120" s="6"/>
      <c r="E5120" s="7"/>
    </row>
    <row r="5121" spans="2:5" x14ac:dyDescent="0.55000000000000004">
      <c r="B5121" s="6"/>
      <c r="E5121" s="7"/>
    </row>
    <row r="5122" spans="2:5" x14ac:dyDescent="0.55000000000000004">
      <c r="B5122" s="6"/>
      <c r="E5122" s="7"/>
    </row>
    <row r="5123" spans="2:5" x14ac:dyDescent="0.55000000000000004">
      <c r="B5123" s="6"/>
      <c r="E5123" s="7"/>
    </row>
    <row r="5124" spans="2:5" x14ac:dyDescent="0.55000000000000004">
      <c r="B5124" s="6"/>
      <c r="E5124" s="7"/>
    </row>
    <row r="5125" spans="2:5" x14ac:dyDescent="0.55000000000000004">
      <c r="B5125" s="6"/>
      <c r="E5125" s="7"/>
    </row>
    <row r="5126" spans="2:5" x14ac:dyDescent="0.55000000000000004">
      <c r="B5126" s="6"/>
      <c r="E5126" s="7"/>
    </row>
    <row r="5127" spans="2:5" x14ac:dyDescent="0.55000000000000004">
      <c r="B5127" s="6"/>
      <c r="E5127" s="7"/>
    </row>
    <row r="5128" spans="2:5" x14ac:dyDescent="0.55000000000000004">
      <c r="B5128" s="6"/>
      <c r="E5128" s="7"/>
    </row>
    <row r="5129" spans="2:5" x14ac:dyDescent="0.55000000000000004">
      <c r="B5129" s="6"/>
      <c r="E5129" s="7"/>
    </row>
    <row r="5130" spans="2:5" x14ac:dyDescent="0.55000000000000004">
      <c r="B5130" s="6"/>
      <c r="E5130" s="7"/>
    </row>
    <row r="5131" spans="2:5" x14ac:dyDescent="0.55000000000000004">
      <c r="B5131" s="6"/>
      <c r="E5131" s="7"/>
    </row>
    <row r="5132" spans="2:5" x14ac:dyDescent="0.55000000000000004">
      <c r="B5132" s="6"/>
      <c r="E5132" s="7"/>
    </row>
    <row r="5133" spans="2:5" x14ac:dyDescent="0.55000000000000004">
      <c r="B5133" s="6"/>
      <c r="E5133" s="7"/>
    </row>
    <row r="5134" spans="2:5" x14ac:dyDescent="0.55000000000000004">
      <c r="B5134" s="6"/>
      <c r="E5134" s="7"/>
    </row>
    <row r="5135" spans="2:5" x14ac:dyDescent="0.55000000000000004">
      <c r="B5135" s="6"/>
      <c r="E5135" s="7"/>
    </row>
    <row r="5136" spans="2:5" x14ac:dyDescent="0.55000000000000004">
      <c r="B5136" s="6"/>
      <c r="E5136" s="7"/>
    </row>
    <row r="5137" spans="2:5" x14ac:dyDescent="0.55000000000000004">
      <c r="B5137" s="6"/>
      <c r="E5137" s="7"/>
    </row>
    <row r="5138" spans="2:5" x14ac:dyDescent="0.55000000000000004">
      <c r="B5138" s="6"/>
      <c r="E5138" s="7"/>
    </row>
    <row r="5139" spans="2:5" x14ac:dyDescent="0.55000000000000004">
      <c r="B5139" s="6"/>
      <c r="E5139" s="7"/>
    </row>
    <row r="5140" spans="2:5" x14ac:dyDescent="0.55000000000000004">
      <c r="B5140" s="6"/>
      <c r="E5140" s="7"/>
    </row>
    <row r="5141" spans="2:5" x14ac:dyDescent="0.55000000000000004">
      <c r="B5141" s="6"/>
      <c r="E5141" s="7"/>
    </row>
    <row r="5142" spans="2:5" x14ac:dyDescent="0.55000000000000004">
      <c r="B5142" s="6"/>
      <c r="E5142" s="7"/>
    </row>
    <row r="5143" spans="2:5" x14ac:dyDescent="0.55000000000000004">
      <c r="B5143" s="6"/>
      <c r="E5143" s="7"/>
    </row>
    <row r="5144" spans="2:5" x14ac:dyDescent="0.55000000000000004">
      <c r="B5144" s="6"/>
      <c r="E5144" s="7"/>
    </row>
    <row r="5145" spans="2:5" x14ac:dyDescent="0.55000000000000004">
      <c r="B5145" s="6"/>
      <c r="E5145" s="7"/>
    </row>
    <row r="5146" spans="2:5" x14ac:dyDescent="0.55000000000000004">
      <c r="B5146" s="6"/>
      <c r="E5146" s="7"/>
    </row>
    <row r="5147" spans="2:5" x14ac:dyDescent="0.55000000000000004">
      <c r="B5147" s="6"/>
      <c r="E5147" s="7"/>
    </row>
    <row r="5148" spans="2:5" x14ac:dyDescent="0.55000000000000004">
      <c r="B5148" s="6"/>
      <c r="E5148" s="7"/>
    </row>
    <row r="5149" spans="2:5" x14ac:dyDescent="0.55000000000000004">
      <c r="B5149" s="6"/>
      <c r="E5149" s="7"/>
    </row>
    <row r="5150" spans="2:5" x14ac:dyDescent="0.55000000000000004">
      <c r="B5150" s="6"/>
      <c r="E5150" s="7"/>
    </row>
    <row r="5151" spans="2:5" x14ac:dyDescent="0.55000000000000004">
      <c r="B5151" s="6"/>
      <c r="E5151" s="7"/>
    </row>
    <row r="5152" spans="2:5" x14ac:dyDescent="0.55000000000000004">
      <c r="B5152" s="6"/>
      <c r="E5152" s="7"/>
    </row>
    <row r="5153" spans="2:5" x14ac:dyDescent="0.55000000000000004">
      <c r="B5153" s="6"/>
      <c r="E5153" s="7"/>
    </row>
    <row r="5154" spans="2:5" x14ac:dyDescent="0.55000000000000004">
      <c r="B5154" s="6"/>
      <c r="E5154" s="7"/>
    </row>
    <row r="5155" spans="2:5" x14ac:dyDescent="0.55000000000000004">
      <c r="B5155" s="6"/>
      <c r="E5155" s="7"/>
    </row>
    <row r="5156" spans="2:5" x14ac:dyDescent="0.55000000000000004">
      <c r="B5156" s="6"/>
      <c r="E5156" s="7"/>
    </row>
    <row r="5157" spans="2:5" x14ac:dyDescent="0.55000000000000004">
      <c r="B5157" s="6"/>
      <c r="E5157" s="7"/>
    </row>
    <row r="5158" spans="2:5" x14ac:dyDescent="0.55000000000000004">
      <c r="B5158" s="6"/>
      <c r="E5158" s="7"/>
    </row>
    <row r="5159" spans="2:5" x14ac:dyDescent="0.55000000000000004">
      <c r="B5159" s="6"/>
      <c r="E5159" s="7"/>
    </row>
    <row r="5160" spans="2:5" x14ac:dyDescent="0.55000000000000004">
      <c r="B5160" s="6"/>
      <c r="E5160" s="7"/>
    </row>
    <row r="5161" spans="2:5" x14ac:dyDescent="0.55000000000000004">
      <c r="B5161" s="6"/>
      <c r="E5161" s="7"/>
    </row>
    <row r="5162" spans="2:5" x14ac:dyDescent="0.55000000000000004">
      <c r="B5162" s="6"/>
      <c r="E5162" s="7"/>
    </row>
    <row r="5163" spans="2:5" x14ac:dyDescent="0.55000000000000004">
      <c r="B5163" s="6"/>
      <c r="E5163" s="7"/>
    </row>
    <row r="5164" spans="2:5" x14ac:dyDescent="0.55000000000000004">
      <c r="B5164" s="6"/>
      <c r="E5164" s="7"/>
    </row>
    <row r="5165" spans="2:5" x14ac:dyDescent="0.55000000000000004">
      <c r="B5165" s="6"/>
      <c r="E5165" s="7"/>
    </row>
    <row r="5166" spans="2:5" x14ac:dyDescent="0.55000000000000004">
      <c r="B5166" s="6"/>
      <c r="E5166" s="7"/>
    </row>
    <row r="5167" spans="2:5" x14ac:dyDescent="0.55000000000000004">
      <c r="B5167" s="6"/>
      <c r="E5167" s="7"/>
    </row>
    <row r="5168" spans="2:5" x14ac:dyDescent="0.55000000000000004">
      <c r="B5168" s="6"/>
      <c r="E5168" s="7"/>
    </row>
    <row r="5169" spans="2:5" x14ac:dyDescent="0.55000000000000004">
      <c r="B5169" s="6"/>
      <c r="E5169" s="7"/>
    </row>
    <row r="5170" spans="2:5" x14ac:dyDescent="0.55000000000000004">
      <c r="B5170" s="6"/>
      <c r="E5170" s="7"/>
    </row>
    <row r="5171" spans="2:5" x14ac:dyDescent="0.55000000000000004">
      <c r="B5171" s="6"/>
      <c r="E5171" s="7"/>
    </row>
    <row r="5172" spans="2:5" x14ac:dyDescent="0.55000000000000004">
      <c r="B5172" s="6"/>
      <c r="E5172" s="7"/>
    </row>
    <row r="5173" spans="2:5" x14ac:dyDescent="0.55000000000000004">
      <c r="B5173" s="6"/>
      <c r="E5173" s="7"/>
    </row>
    <row r="5174" spans="2:5" x14ac:dyDescent="0.55000000000000004">
      <c r="B5174" s="6"/>
      <c r="E5174" s="7"/>
    </row>
    <row r="5175" spans="2:5" x14ac:dyDescent="0.55000000000000004">
      <c r="B5175" s="6"/>
      <c r="E5175" s="7"/>
    </row>
    <row r="5176" spans="2:5" x14ac:dyDescent="0.55000000000000004">
      <c r="B5176" s="6"/>
      <c r="E5176" s="7"/>
    </row>
    <row r="5177" spans="2:5" x14ac:dyDescent="0.55000000000000004">
      <c r="B5177" s="6"/>
      <c r="E5177" s="7"/>
    </row>
    <row r="5178" spans="2:5" x14ac:dyDescent="0.55000000000000004">
      <c r="B5178" s="6"/>
      <c r="E5178" s="7"/>
    </row>
    <row r="5179" spans="2:5" x14ac:dyDescent="0.55000000000000004">
      <c r="B5179" s="6"/>
      <c r="E5179" s="7"/>
    </row>
    <row r="5180" spans="2:5" x14ac:dyDescent="0.55000000000000004">
      <c r="B5180" s="6"/>
      <c r="E5180" s="7"/>
    </row>
    <row r="5181" spans="2:5" x14ac:dyDescent="0.55000000000000004">
      <c r="B5181" s="6"/>
      <c r="E5181" s="7"/>
    </row>
    <row r="5182" spans="2:5" x14ac:dyDescent="0.55000000000000004">
      <c r="B5182" s="6"/>
      <c r="E5182" s="7"/>
    </row>
    <row r="5183" spans="2:5" x14ac:dyDescent="0.55000000000000004">
      <c r="B5183" s="6"/>
      <c r="E5183" s="7"/>
    </row>
    <row r="5184" spans="2:5" x14ac:dyDescent="0.55000000000000004">
      <c r="B5184" s="6"/>
      <c r="E5184" s="7"/>
    </row>
    <row r="5185" spans="2:5" x14ac:dyDescent="0.55000000000000004">
      <c r="B5185" s="6"/>
      <c r="E5185" s="7"/>
    </row>
    <row r="5186" spans="2:5" x14ac:dyDescent="0.55000000000000004">
      <c r="B5186" s="6"/>
      <c r="E5186" s="7"/>
    </row>
    <row r="5187" spans="2:5" x14ac:dyDescent="0.55000000000000004">
      <c r="B5187" s="6"/>
      <c r="E5187" s="7"/>
    </row>
    <row r="5188" spans="2:5" x14ac:dyDescent="0.55000000000000004">
      <c r="B5188" s="6"/>
      <c r="E5188" s="7"/>
    </row>
    <row r="5189" spans="2:5" x14ac:dyDescent="0.55000000000000004">
      <c r="B5189" s="6"/>
      <c r="E5189" s="7"/>
    </row>
    <row r="5190" spans="2:5" x14ac:dyDescent="0.55000000000000004">
      <c r="B5190" s="6"/>
      <c r="E5190" s="7"/>
    </row>
    <row r="5191" spans="2:5" x14ac:dyDescent="0.55000000000000004">
      <c r="B5191" s="6"/>
      <c r="E5191" s="7"/>
    </row>
    <row r="5192" spans="2:5" x14ac:dyDescent="0.55000000000000004">
      <c r="B5192" s="6"/>
      <c r="E5192" s="7"/>
    </row>
    <row r="5193" spans="2:5" x14ac:dyDescent="0.55000000000000004">
      <c r="B5193" s="6"/>
      <c r="E5193" s="7"/>
    </row>
    <row r="5194" spans="2:5" x14ac:dyDescent="0.55000000000000004">
      <c r="B5194" s="6"/>
      <c r="E5194" s="7"/>
    </row>
    <row r="5195" spans="2:5" x14ac:dyDescent="0.55000000000000004">
      <c r="B5195" s="6"/>
      <c r="E5195" s="7"/>
    </row>
    <row r="5196" spans="2:5" x14ac:dyDescent="0.55000000000000004">
      <c r="B5196" s="6"/>
      <c r="E5196" s="7"/>
    </row>
    <row r="5197" spans="2:5" x14ac:dyDescent="0.55000000000000004">
      <c r="B5197" s="6"/>
      <c r="E5197" s="7"/>
    </row>
    <row r="5198" spans="2:5" x14ac:dyDescent="0.55000000000000004">
      <c r="B5198" s="6"/>
      <c r="E5198" s="7"/>
    </row>
    <row r="5199" spans="2:5" x14ac:dyDescent="0.55000000000000004">
      <c r="B5199" s="6"/>
      <c r="E5199" s="7"/>
    </row>
    <row r="5200" spans="2:5" x14ac:dyDescent="0.55000000000000004">
      <c r="B5200" s="6"/>
      <c r="E5200" s="7"/>
    </row>
    <row r="5201" spans="2:5" x14ac:dyDescent="0.55000000000000004">
      <c r="B5201" s="6"/>
      <c r="E5201" s="7"/>
    </row>
    <row r="5202" spans="2:5" x14ac:dyDescent="0.55000000000000004">
      <c r="B5202" s="6"/>
      <c r="E5202" s="7"/>
    </row>
    <row r="5203" spans="2:5" x14ac:dyDescent="0.55000000000000004">
      <c r="B5203" s="6"/>
      <c r="E5203" s="7"/>
    </row>
    <row r="5204" spans="2:5" x14ac:dyDescent="0.55000000000000004">
      <c r="B5204" s="6"/>
      <c r="E5204" s="7"/>
    </row>
    <row r="5205" spans="2:5" x14ac:dyDescent="0.55000000000000004">
      <c r="B5205" s="6"/>
      <c r="E5205" s="7"/>
    </row>
    <row r="5206" spans="2:5" x14ac:dyDescent="0.55000000000000004">
      <c r="B5206" s="6"/>
      <c r="E5206" s="7"/>
    </row>
    <row r="5207" spans="2:5" x14ac:dyDescent="0.55000000000000004">
      <c r="B5207" s="6"/>
      <c r="E5207" s="7"/>
    </row>
    <row r="5208" spans="2:5" x14ac:dyDescent="0.55000000000000004">
      <c r="B5208" s="6"/>
      <c r="E5208" s="7"/>
    </row>
    <row r="5209" spans="2:5" x14ac:dyDescent="0.55000000000000004">
      <c r="B5209" s="6"/>
      <c r="E5209" s="7"/>
    </row>
    <row r="5210" spans="2:5" x14ac:dyDescent="0.55000000000000004">
      <c r="B5210" s="6"/>
      <c r="E5210" s="7"/>
    </row>
    <row r="5211" spans="2:5" x14ac:dyDescent="0.55000000000000004">
      <c r="B5211" s="6"/>
      <c r="E5211" s="7"/>
    </row>
    <row r="5212" spans="2:5" x14ac:dyDescent="0.55000000000000004">
      <c r="B5212" s="6"/>
      <c r="E5212" s="7"/>
    </row>
    <row r="5213" spans="2:5" x14ac:dyDescent="0.55000000000000004">
      <c r="B5213" s="6"/>
      <c r="E5213" s="7"/>
    </row>
    <row r="5214" spans="2:5" x14ac:dyDescent="0.55000000000000004">
      <c r="B5214" s="6"/>
      <c r="E5214" s="7"/>
    </row>
    <row r="5215" spans="2:5" x14ac:dyDescent="0.55000000000000004">
      <c r="B5215" s="6"/>
      <c r="E5215" s="7"/>
    </row>
    <row r="5216" spans="2:5" x14ac:dyDescent="0.55000000000000004">
      <c r="B5216" s="6"/>
      <c r="E5216" s="7"/>
    </row>
    <row r="5217" spans="2:5" x14ac:dyDescent="0.55000000000000004">
      <c r="B5217" s="6"/>
      <c r="E5217" s="7"/>
    </row>
    <row r="5218" spans="2:5" x14ac:dyDescent="0.55000000000000004">
      <c r="B5218" s="6"/>
      <c r="E5218" s="7"/>
    </row>
    <row r="5219" spans="2:5" x14ac:dyDescent="0.55000000000000004">
      <c r="B5219" s="6"/>
      <c r="E5219" s="7"/>
    </row>
    <row r="5220" spans="2:5" x14ac:dyDescent="0.55000000000000004">
      <c r="B5220" s="6"/>
      <c r="E5220" s="7"/>
    </row>
    <row r="5221" spans="2:5" x14ac:dyDescent="0.55000000000000004">
      <c r="B5221" s="6"/>
      <c r="E5221" s="7"/>
    </row>
    <row r="5222" spans="2:5" x14ac:dyDescent="0.55000000000000004">
      <c r="B5222" s="6"/>
      <c r="E5222" s="7"/>
    </row>
    <row r="5223" spans="2:5" x14ac:dyDescent="0.55000000000000004">
      <c r="B5223" s="6"/>
      <c r="E5223" s="7"/>
    </row>
    <row r="5224" spans="2:5" x14ac:dyDescent="0.55000000000000004">
      <c r="B5224" s="6"/>
      <c r="E5224" s="7"/>
    </row>
    <row r="5225" spans="2:5" x14ac:dyDescent="0.55000000000000004">
      <c r="B5225" s="6"/>
      <c r="E5225" s="7"/>
    </row>
    <row r="5226" spans="2:5" x14ac:dyDescent="0.55000000000000004">
      <c r="B5226" s="6"/>
      <c r="E5226" s="7"/>
    </row>
    <row r="5227" spans="2:5" x14ac:dyDescent="0.55000000000000004">
      <c r="B5227" s="6"/>
      <c r="E5227" s="7"/>
    </row>
    <row r="5228" spans="2:5" x14ac:dyDescent="0.55000000000000004">
      <c r="B5228" s="6"/>
      <c r="E5228" s="7"/>
    </row>
    <row r="5229" spans="2:5" x14ac:dyDescent="0.55000000000000004">
      <c r="B5229" s="6"/>
      <c r="E5229" s="7"/>
    </row>
    <row r="5230" spans="2:5" x14ac:dyDescent="0.55000000000000004">
      <c r="B5230" s="6"/>
      <c r="E5230" s="7"/>
    </row>
    <row r="5231" spans="2:5" x14ac:dyDescent="0.55000000000000004">
      <c r="B5231" s="6"/>
      <c r="E5231" s="7"/>
    </row>
    <row r="5232" spans="2:5" x14ac:dyDescent="0.55000000000000004">
      <c r="B5232" s="6"/>
      <c r="E5232" s="7"/>
    </row>
    <row r="5233" spans="2:5" x14ac:dyDescent="0.55000000000000004">
      <c r="B5233" s="6"/>
      <c r="E5233" s="7"/>
    </row>
    <row r="5234" spans="2:5" x14ac:dyDescent="0.55000000000000004">
      <c r="B5234" s="6"/>
      <c r="E5234" s="7"/>
    </row>
    <row r="5235" spans="2:5" x14ac:dyDescent="0.55000000000000004">
      <c r="B5235" s="6"/>
      <c r="E5235" s="7"/>
    </row>
    <row r="5236" spans="2:5" x14ac:dyDescent="0.55000000000000004">
      <c r="B5236" s="6"/>
      <c r="E5236" s="7"/>
    </row>
    <row r="5237" spans="2:5" x14ac:dyDescent="0.55000000000000004">
      <c r="B5237" s="6"/>
      <c r="E5237" s="7"/>
    </row>
    <row r="5238" spans="2:5" x14ac:dyDescent="0.55000000000000004">
      <c r="B5238" s="6"/>
      <c r="E5238" s="7"/>
    </row>
    <row r="5239" spans="2:5" x14ac:dyDescent="0.55000000000000004">
      <c r="B5239" s="6"/>
      <c r="E5239" s="7"/>
    </row>
    <row r="5240" spans="2:5" x14ac:dyDescent="0.55000000000000004">
      <c r="B5240" s="6"/>
      <c r="E5240" s="7"/>
    </row>
    <row r="5241" spans="2:5" x14ac:dyDescent="0.55000000000000004">
      <c r="B5241" s="6"/>
      <c r="E5241" s="7"/>
    </row>
    <row r="5242" spans="2:5" x14ac:dyDescent="0.55000000000000004">
      <c r="B5242" s="6"/>
      <c r="E5242" s="7"/>
    </row>
    <row r="5243" spans="2:5" x14ac:dyDescent="0.55000000000000004">
      <c r="B5243" s="6"/>
      <c r="E5243" s="7"/>
    </row>
    <row r="5244" spans="2:5" x14ac:dyDescent="0.55000000000000004">
      <c r="B5244" s="6"/>
      <c r="E5244" s="7"/>
    </row>
    <row r="5245" spans="2:5" x14ac:dyDescent="0.55000000000000004">
      <c r="B5245" s="6"/>
      <c r="E5245" s="7"/>
    </row>
    <row r="5246" spans="2:5" x14ac:dyDescent="0.55000000000000004">
      <c r="B5246" s="6"/>
      <c r="E5246" s="7"/>
    </row>
    <row r="5247" spans="2:5" x14ac:dyDescent="0.55000000000000004">
      <c r="B5247" s="6"/>
      <c r="E5247" s="7"/>
    </row>
    <row r="5248" spans="2:5" x14ac:dyDescent="0.55000000000000004">
      <c r="B5248" s="6"/>
      <c r="E5248" s="7"/>
    </row>
    <row r="5249" spans="2:5" x14ac:dyDescent="0.55000000000000004">
      <c r="B5249" s="6"/>
      <c r="E5249" s="7"/>
    </row>
    <row r="5250" spans="2:5" x14ac:dyDescent="0.55000000000000004">
      <c r="B5250" s="6"/>
      <c r="E5250" s="7"/>
    </row>
    <row r="5251" spans="2:5" x14ac:dyDescent="0.55000000000000004">
      <c r="B5251" s="6"/>
      <c r="E5251" s="7"/>
    </row>
    <row r="5252" spans="2:5" x14ac:dyDescent="0.55000000000000004">
      <c r="B5252" s="6"/>
      <c r="E5252" s="7"/>
    </row>
    <row r="5253" spans="2:5" x14ac:dyDescent="0.55000000000000004">
      <c r="B5253" s="6"/>
      <c r="E5253" s="7"/>
    </row>
    <row r="5254" spans="2:5" x14ac:dyDescent="0.55000000000000004">
      <c r="B5254" s="6"/>
      <c r="E5254" s="7"/>
    </row>
    <row r="5255" spans="2:5" x14ac:dyDescent="0.55000000000000004">
      <c r="B5255" s="6"/>
      <c r="E5255" s="7"/>
    </row>
    <row r="5256" spans="2:5" x14ac:dyDescent="0.55000000000000004">
      <c r="B5256" s="6"/>
      <c r="E5256" s="7"/>
    </row>
    <row r="5257" spans="2:5" x14ac:dyDescent="0.55000000000000004">
      <c r="B5257" s="6"/>
      <c r="E5257" s="7"/>
    </row>
    <row r="5258" spans="2:5" x14ac:dyDescent="0.55000000000000004">
      <c r="B5258" s="6"/>
      <c r="E5258" s="7"/>
    </row>
    <row r="5259" spans="2:5" x14ac:dyDescent="0.55000000000000004">
      <c r="B5259" s="6"/>
      <c r="E5259" s="7"/>
    </row>
    <row r="5260" spans="2:5" x14ac:dyDescent="0.55000000000000004">
      <c r="B5260" s="6"/>
      <c r="E5260" s="7"/>
    </row>
    <row r="5261" spans="2:5" x14ac:dyDescent="0.55000000000000004">
      <c r="B5261" s="6"/>
      <c r="E5261" s="7"/>
    </row>
    <row r="5262" spans="2:5" x14ac:dyDescent="0.55000000000000004">
      <c r="B5262" s="6"/>
      <c r="E5262" s="7"/>
    </row>
    <row r="5263" spans="2:5" x14ac:dyDescent="0.55000000000000004">
      <c r="B5263" s="6"/>
      <c r="E5263" s="7"/>
    </row>
    <row r="5264" spans="2:5" x14ac:dyDescent="0.55000000000000004">
      <c r="B5264" s="6"/>
      <c r="E5264" s="7"/>
    </row>
    <row r="5265" spans="2:5" x14ac:dyDescent="0.55000000000000004">
      <c r="B5265" s="6"/>
      <c r="E5265" s="7"/>
    </row>
    <row r="5266" spans="2:5" x14ac:dyDescent="0.55000000000000004">
      <c r="B5266" s="6"/>
      <c r="E5266" s="7"/>
    </row>
    <row r="5267" spans="2:5" x14ac:dyDescent="0.55000000000000004">
      <c r="B5267" s="6"/>
      <c r="E5267" s="7"/>
    </row>
    <row r="5268" spans="2:5" x14ac:dyDescent="0.55000000000000004">
      <c r="B5268" s="6"/>
      <c r="E5268" s="7"/>
    </row>
    <row r="5269" spans="2:5" x14ac:dyDescent="0.55000000000000004">
      <c r="B5269" s="6"/>
      <c r="E5269" s="7"/>
    </row>
    <row r="5270" spans="2:5" x14ac:dyDescent="0.55000000000000004">
      <c r="B5270" s="6"/>
      <c r="E5270" s="7"/>
    </row>
    <row r="5271" spans="2:5" x14ac:dyDescent="0.55000000000000004">
      <c r="B5271" s="6"/>
      <c r="E5271" s="7"/>
    </row>
    <row r="5272" spans="2:5" x14ac:dyDescent="0.55000000000000004">
      <c r="B5272" s="6"/>
      <c r="E5272" s="7"/>
    </row>
    <row r="5273" spans="2:5" x14ac:dyDescent="0.55000000000000004">
      <c r="B5273" s="6"/>
      <c r="E5273" s="7"/>
    </row>
    <row r="5274" spans="2:5" x14ac:dyDescent="0.55000000000000004">
      <c r="B5274" s="6"/>
      <c r="E5274" s="7"/>
    </row>
    <row r="5275" spans="2:5" x14ac:dyDescent="0.55000000000000004">
      <c r="B5275" s="6"/>
      <c r="E5275" s="7"/>
    </row>
    <row r="5276" spans="2:5" x14ac:dyDescent="0.55000000000000004">
      <c r="B5276" s="6"/>
      <c r="E5276" s="7"/>
    </row>
    <row r="5277" spans="2:5" x14ac:dyDescent="0.55000000000000004">
      <c r="B5277" s="6"/>
      <c r="E5277" s="7"/>
    </row>
    <row r="5278" spans="2:5" x14ac:dyDescent="0.55000000000000004">
      <c r="B5278" s="6"/>
      <c r="E5278" s="7"/>
    </row>
    <row r="5279" spans="2:5" x14ac:dyDescent="0.55000000000000004">
      <c r="B5279" s="6"/>
      <c r="E5279" s="7"/>
    </row>
    <row r="5280" spans="2:5" x14ac:dyDescent="0.55000000000000004">
      <c r="B5280" s="6"/>
      <c r="E5280" s="7"/>
    </row>
    <row r="5281" spans="2:5" x14ac:dyDescent="0.55000000000000004">
      <c r="B5281" s="6"/>
      <c r="E5281" s="7"/>
    </row>
    <row r="5282" spans="2:5" x14ac:dyDescent="0.55000000000000004">
      <c r="B5282" s="6"/>
      <c r="E5282" s="7"/>
    </row>
    <row r="5283" spans="2:5" x14ac:dyDescent="0.55000000000000004">
      <c r="B5283" s="6"/>
      <c r="E5283" s="7"/>
    </row>
    <row r="5284" spans="2:5" x14ac:dyDescent="0.55000000000000004">
      <c r="B5284" s="6"/>
      <c r="E5284" s="7"/>
    </row>
    <row r="5285" spans="2:5" x14ac:dyDescent="0.55000000000000004">
      <c r="B5285" s="6"/>
      <c r="E5285" s="7"/>
    </row>
    <row r="5286" spans="2:5" x14ac:dyDescent="0.55000000000000004">
      <c r="B5286" s="6"/>
      <c r="E5286" s="7"/>
    </row>
    <row r="5287" spans="2:5" x14ac:dyDescent="0.55000000000000004">
      <c r="B5287" s="6"/>
      <c r="E5287" s="7"/>
    </row>
    <row r="5288" spans="2:5" x14ac:dyDescent="0.55000000000000004">
      <c r="B5288" s="6"/>
      <c r="E5288" s="7"/>
    </row>
    <row r="5289" spans="2:5" x14ac:dyDescent="0.55000000000000004">
      <c r="B5289" s="6"/>
      <c r="E5289" s="7"/>
    </row>
    <row r="5290" spans="2:5" x14ac:dyDescent="0.55000000000000004">
      <c r="B5290" s="6"/>
      <c r="E5290" s="7"/>
    </row>
    <row r="5291" spans="2:5" x14ac:dyDescent="0.55000000000000004">
      <c r="B5291" s="6"/>
      <c r="E5291" s="7"/>
    </row>
    <row r="5292" spans="2:5" x14ac:dyDescent="0.55000000000000004">
      <c r="B5292" s="6"/>
      <c r="E5292" s="7"/>
    </row>
    <row r="5293" spans="2:5" x14ac:dyDescent="0.55000000000000004">
      <c r="B5293" s="6"/>
      <c r="E5293" s="7"/>
    </row>
    <row r="5294" spans="2:5" x14ac:dyDescent="0.55000000000000004">
      <c r="B5294" s="6"/>
      <c r="E5294" s="7"/>
    </row>
    <row r="5295" spans="2:5" x14ac:dyDescent="0.55000000000000004">
      <c r="B5295" s="6"/>
      <c r="E5295" s="7"/>
    </row>
    <row r="5296" spans="2:5" x14ac:dyDescent="0.55000000000000004">
      <c r="B5296" s="6"/>
      <c r="E5296" s="7"/>
    </row>
    <row r="5297" spans="2:5" x14ac:dyDescent="0.55000000000000004">
      <c r="B5297" s="6"/>
      <c r="E5297" s="7"/>
    </row>
    <row r="5298" spans="2:5" x14ac:dyDescent="0.55000000000000004">
      <c r="B5298" s="6"/>
      <c r="E5298" s="7"/>
    </row>
    <row r="5299" spans="2:5" x14ac:dyDescent="0.55000000000000004">
      <c r="B5299" s="6"/>
      <c r="E5299" s="7"/>
    </row>
    <row r="5300" spans="2:5" x14ac:dyDescent="0.55000000000000004">
      <c r="B5300" s="6"/>
      <c r="E5300" s="7"/>
    </row>
    <row r="5301" spans="2:5" x14ac:dyDescent="0.55000000000000004">
      <c r="B5301" s="6"/>
      <c r="E5301" s="7"/>
    </row>
    <row r="5302" spans="2:5" x14ac:dyDescent="0.55000000000000004">
      <c r="B5302" s="6"/>
      <c r="E5302" s="7"/>
    </row>
    <row r="5303" spans="2:5" x14ac:dyDescent="0.55000000000000004">
      <c r="B5303" s="6"/>
      <c r="E5303" s="7"/>
    </row>
    <row r="5304" spans="2:5" x14ac:dyDescent="0.55000000000000004">
      <c r="B5304" s="6"/>
      <c r="E5304" s="7"/>
    </row>
    <row r="5305" spans="2:5" x14ac:dyDescent="0.55000000000000004">
      <c r="B5305" s="6"/>
      <c r="E5305" s="7"/>
    </row>
    <row r="5306" spans="2:5" x14ac:dyDescent="0.55000000000000004">
      <c r="B5306" s="6"/>
      <c r="E5306" s="7"/>
    </row>
    <row r="5307" spans="2:5" x14ac:dyDescent="0.55000000000000004">
      <c r="B5307" s="6"/>
      <c r="E5307" s="7"/>
    </row>
    <row r="5308" spans="2:5" x14ac:dyDescent="0.55000000000000004">
      <c r="B5308" s="6"/>
      <c r="E5308" s="7"/>
    </row>
    <row r="5309" spans="2:5" x14ac:dyDescent="0.55000000000000004">
      <c r="B5309" s="6"/>
      <c r="E5309" s="7"/>
    </row>
    <row r="5310" spans="2:5" x14ac:dyDescent="0.55000000000000004">
      <c r="B5310" s="6"/>
      <c r="E5310" s="7"/>
    </row>
    <row r="5311" spans="2:5" x14ac:dyDescent="0.55000000000000004">
      <c r="B5311" s="6"/>
      <c r="E5311" s="7"/>
    </row>
    <row r="5312" spans="2:5" x14ac:dyDescent="0.55000000000000004">
      <c r="B5312" s="6"/>
      <c r="E5312" s="7"/>
    </row>
    <row r="5313" spans="2:5" x14ac:dyDescent="0.55000000000000004">
      <c r="B5313" s="6"/>
      <c r="E5313" s="7"/>
    </row>
    <row r="5314" spans="2:5" x14ac:dyDescent="0.55000000000000004">
      <c r="B5314" s="6"/>
      <c r="E5314" s="7"/>
    </row>
    <row r="5315" spans="2:5" x14ac:dyDescent="0.55000000000000004">
      <c r="B5315" s="6"/>
      <c r="E5315" s="7"/>
    </row>
    <row r="5316" spans="2:5" x14ac:dyDescent="0.55000000000000004">
      <c r="B5316" s="6"/>
      <c r="E5316" s="7"/>
    </row>
    <row r="5317" spans="2:5" x14ac:dyDescent="0.55000000000000004">
      <c r="B5317" s="6"/>
      <c r="E5317" s="7"/>
    </row>
    <row r="5318" spans="2:5" x14ac:dyDescent="0.55000000000000004">
      <c r="B5318" s="6"/>
      <c r="E5318" s="7"/>
    </row>
    <row r="5319" spans="2:5" x14ac:dyDescent="0.55000000000000004">
      <c r="B5319" s="6"/>
      <c r="E5319" s="7"/>
    </row>
    <row r="5320" spans="2:5" x14ac:dyDescent="0.55000000000000004">
      <c r="B5320" s="6"/>
      <c r="E5320" s="7"/>
    </row>
    <row r="5321" spans="2:5" x14ac:dyDescent="0.55000000000000004">
      <c r="B5321" s="6"/>
      <c r="E5321" s="7"/>
    </row>
    <row r="5322" spans="2:5" x14ac:dyDescent="0.55000000000000004">
      <c r="B5322" s="6"/>
      <c r="E5322" s="7"/>
    </row>
    <row r="5323" spans="2:5" x14ac:dyDescent="0.55000000000000004">
      <c r="B5323" s="6"/>
      <c r="E5323" s="7"/>
    </row>
    <row r="5324" spans="2:5" x14ac:dyDescent="0.55000000000000004">
      <c r="B5324" s="6"/>
      <c r="E5324" s="7"/>
    </row>
    <row r="5325" spans="2:5" x14ac:dyDescent="0.55000000000000004">
      <c r="B5325" s="6"/>
      <c r="E5325" s="7"/>
    </row>
    <row r="5326" spans="2:5" x14ac:dyDescent="0.55000000000000004">
      <c r="B5326" s="6"/>
      <c r="E5326" s="7"/>
    </row>
    <row r="5327" spans="2:5" x14ac:dyDescent="0.55000000000000004">
      <c r="B5327" s="6"/>
      <c r="E5327" s="7"/>
    </row>
    <row r="5328" spans="2:5" x14ac:dyDescent="0.55000000000000004">
      <c r="B5328" s="6"/>
      <c r="E5328" s="7"/>
    </row>
    <row r="5329" spans="2:5" x14ac:dyDescent="0.55000000000000004">
      <c r="B5329" s="6"/>
      <c r="E5329" s="7"/>
    </row>
    <row r="5330" spans="2:5" x14ac:dyDescent="0.55000000000000004">
      <c r="B5330" s="6"/>
      <c r="E5330" s="7"/>
    </row>
    <row r="5331" spans="2:5" x14ac:dyDescent="0.55000000000000004">
      <c r="B5331" s="6"/>
      <c r="E5331" s="7"/>
    </row>
    <row r="5332" spans="2:5" x14ac:dyDescent="0.55000000000000004">
      <c r="B5332" s="6"/>
      <c r="E5332" s="7"/>
    </row>
    <row r="5333" spans="2:5" x14ac:dyDescent="0.55000000000000004">
      <c r="B5333" s="6"/>
      <c r="E5333" s="7"/>
    </row>
    <row r="5334" spans="2:5" x14ac:dyDescent="0.55000000000000004">
      <c r="B5334" s="6"/>
      <c r="E5334" s="7"/>
    </row>
    <row r="5335" spans="2:5" x14ac:dyDescent="0.55000000000000004">
      <c r="B5335" s="6"/>
      <c r="E5335" s="7"/>
    </row>
    <row r="5336" spans="2:5" x14ac:dyDescent="0.55000000000000004">
      <c r="B5336" s="6"/>
      <c r="E5336" s="7"/>
    </row>
    <row r="5337" spans="2:5" x14ac:dyDescent="0.55000000000000004">
      <c r="B5337" s="6"/>
      <c r="E5337" s="7"/>
    </row>
    <row r="5338" spans="2:5" x14ac:dyDescent="0.55000000000000004">
      <c r="B5338" s="6"/>
      <c r="E5338" s="7"/>
    </row>
    <row r="5339" spans="2:5" x14ac:dyDescent="0.55000000000000004">
      <c r="B5339" s="6"/>
      <c r="E5339" s="7"/>
    </row>
    <row r="5340" spans="2:5" x14ac:dyDescent="0.55000000000000004">
      <c r="B5340" s="6"/>
      <c r="E5340" s="7"/>
    </row>
    <row r="5341" spans="2:5" x14ac:dyDescent="0.55000000000000004">
      <c r="B5341" s="6"/>
      <c r="E5341" s="7"/>
    </row>
    <row r="5342" spans="2:5" x14ac:dyDescent="0.55000000000000004">
      <c r="B5342" s="6"/>
      <c r="E5342" s="7"/>
    </row>
    <row r="5343" spans="2:5" x14ac:dyDescent="0.55000000000000004">
      <c r="B5343" s="6"/>
      <c r="E5343" s="7"/>
    </row>
    <row r="5344" spans="2:5" x14ac:dyDescent="0.55000000000000004">
      <c r="B5344" s="6"/>
      <c r="E5344" s="7"/>
    </row>
    <row r="5345" spans="2:5" x14ac:dyDescent="0.55000000000000004">
      <c r="B5345" s="6"/>
      <c r="E5345" s="7"/>
    </row>
    <row r="5346" spans="2:5" x14ac:dyDescent="0.55000000000000004">
      <c r="B5346" s="6"/>
      <c r="E5346" s="7"/>
    </row>
    <row r="5347" spans="2:5" x14ac:dyDescent="0.55000000000000004">
      <c r="B5347" s="6"/>
      <c r="E5347" s="7"/>
    </row>
    <row r="5348" spans="2:5" x14ac:dyDescent="0.55000000000000004">
      <c r="B5348" s="6"/>
      <c r="E5348" s="7"/>
    </row>
    <row r="5349" spans="2:5" x14ac:dyDescent="0.55000000000000004">
      <c r="B5349" s="6"/>
      <c r="E5349" s="7"/>
    </row>
    <row r="5350" spans="2:5" x14ac:dyDescent="0.55000000000000004">
      <c r="B5350" s="6"/>
      <c r="E5350" s="7"/>
    </row>
    <row r="5351" spans="2:5" x14ac:dyDescent="0.55000000000000004">
      <c r="B5351" s="6"/>
      <c r="E5351" s="7"/>
    </row>
    <row r="5352" spans="2:5" x14ac:dyDescent="0.55000000000000004">
      <c r="B5352" s="6"/>
      <c r="E5352" s="7"/>
    </row>
    <row r="5353" spans="2:5" x14ac:dyDescent="0.55000000000000004">
      <c r="B5353" s="6"/>
      <c r="E5353" s="7"/>
    </row>
    <row r="5354" spans="2:5" x14ac:dyDescent="0.55000000000000004">
      <c r="B5354" s="6"/>
      <c r="E5354" s="7"/>
    </row>
    <row r="5355" spans="2:5" x14ac:dyDescent="0.55000000000000004">
      <c r="B5355" s="6"/>
      <c r="E5355" s="7"/>
    </row>
    <row r="5356" spans="2:5" x14ac:dyDescent="0.55000000000000004">
      <c r="B5356" s="6"/>
      <c r="E5356" s="7"/>
    </row>
    <row r="5357" spans="2:5" x14ac:dyDescent="0.55000000000000004">
      <c r="B5357" s="6"/>
      <c r="E5357" s="7"/>
    </row>
    <row r="5358" spans="2:5" x14ac:dyDescent="0.55000000000000004">
      <c r="B5358" s="6"/>
      <c r="E5358" s="7"/>
    </row>
    <row r="5359" spans="2:5" x14ac:dyDescent="0.55000000000000004">
      <c r="B5359" s="6"/>
      <c r="E5359" s="7"/>
    </row>
    <row r="5360" spans="2:5" x14ac:dyDescent="0.55000000000000004">
      <c r="B5360" s="6"/>
      <c r="E5360" s="7"/>
    </row>
    <row r="5361" spans="2:5" x14ac:dyDescent="0.55000000000000004">
      <c r="B5361" s="6"/>
      <c r="E5361" s="7"/>
    </row>
    <row r="5362" spans="2:5" x14ac:dyDescent="0.55000000000000004">
      <c r="B5362" s="6"/>
      <c r="E5362" s="7"/>
    </row>
    <row r="5363" spans="2:5" x14ac:dyDescent="0.55000000000000004">
      <c r="B5363" s="6"/>
      <c r="E5363" s="7"/>
    </row>
    <row r="5364" spans="2:5" x14ac:dyDescent="0.55000000000000004">
      <c r="B5364" s="6"/>
      <c r="E5364" s="7"/>
    </row>
    <row r="5365" spans="2:5" x14ac:dyDescent="0.55000000000000004">
      <c r="B5365" s="6"/>
      <c r="E5365" s="7"/>
    </row>
    <row r="5366" spans="2:5" x14ac:dyDescent="0.55000000000000004">
      <c r="B5366" s="6"/>
      <c r="E5366" s="7"/>
    </row>
    <row r="5367" spans="2:5" x14ac:dyDescent="0.55000000000000004">
      <c r="B5367" s="6"/>
      <c r="E5367" s="7"/>
    </row>
    <row r="5368" spans="2:5" x14ac:dyDescent="0.55000000000000004">
      <c r="B5368" s="6"/>
      <c r="E5368" s="7"/>
    </row>
    <row r="5369" spans="2:5" x14ac:dyDescent="0.55000000000000004">
      <c r="B5369" s="6"/>
      <c r="E5369" s="7"/>
    </row>
    <row r="5370" spans="2:5" x14ac:dyDescent="0.55000000000000004">
      <c r="B5370" s="6"/>
      <c r="E5370" s="7"/>
    </row>
    <row r="5371" spans="2:5" x14ac:dyDescent="0.55000000000000004">
      <c r="B5371" s="6"/>
      <c r="E5371" s="7"/>
    </row>
    <row r="5372" spans="2:5" x14ac:dyDescent="0.55000000000000004">
      <c r="B5372" s="6"/>
      <c r="E5372" s="7"/>
    </row>
    <row r="5373" spans="2:5" x14ac:dyDescent="0.55000000000000004">
      <c r="B5373" s="6"/>
      <c r="E5373" s="7"/>
    </row>
    <row r="5374" spans="2:5" x14ac:dyDescent="0.55000000000000004">
      <c r="B5374" s="6"/>
      <c r="E5374" s="7"/>
    </row>
    <row r="5375" spans="2:5" x14ac:dyDescent="0.55000000000000004">
      <c r="B5375" s="6"/>
      <c r="E5375" s="7"/>
    </row>
    <row r="5376" spans="2:5" x14ac:dyDescent="0.55000000000000004">
      <c r="B5376" s="6"/>
      <c r="E5376" s="7"/>
    </row>
    <row r="5377" spans="2:5" x14ac:dyDescent="0.55000000000000004">
      <c r="B5377" s="6"/>
      <c r="E5377" s="7"/>
    </row>
    <row r="5378" spans="2:5" x14ac:dyDescent="0.55000000000000004">
      <c r="B5378" s="6"/>
      <c r="E5378" s="7"/>
    </row>
    <row r="5379" spans="2:5" x14ac:dyDescent="0.55000000000000004">
      <c r="B5379" s="6"/>
      <c r="E5379" s="7"/>
    </row>
    <row r="5380" spans="2:5" x14ac:dyDescent="0.55000000000000004">
      <c r="B5380" s="6"/>
      <c r="E5380" s="7"/>
    </row>
    <row r="5381" spans="2:5" x14ac:dyDescent="0.55000000000000004">
      <c r="B5381" s="6"/>
      <c r="E5381" s="7"/>
    </row>
    <row r="5382" spans="2:5" x14ac:dyDescent="0.55000000000000004">
      <c r="B5382" s="6"/>
      <c r="E5382" s="7"/>
    </row>
    <row r="5383" spans="2:5" x14ac:dyDescent="0.55000000000000004">
      <c r="B5383" s="6"/>
      <c r="E5383" s="7"/>
    </row>
    <row r="5384" spans="2:5" x14ac:dyDescent="0.55000000000000004">
      <c r="B5384" s="6"/>
      <c r="E5384" s="7"/>
    </row>
    <row r="5385" spans="2:5" x14ac:dyDescent="0.55000000000000004">
      <c r="B5385" s="6"/>
      <c r="E5385" s="7"/>
    </row>
    <row r="5386" spans="2:5" x14ac:dyDescent="0.55000000000000004">
      <c r="B5386" s="6"/>
      <c r="E5386" s="7"/>
    </row>
    <row r="5387" spans="2:5" x14ac:dyDescent="0.55000000000000004">
      <c r="B5387" s="6"/>
      <c r="E5387" s="7"/>
    </row>
    <row r="5388" spans="2:5" x14ac:dyDescent="0.55000000000000004">
      <c r="B5388" s="6"/>
      <c r="E5388" s="7"/>
    </row>
    <row r="5389" spans="2:5" x14ac:dyDescent="0.55000000000000004">
      <c r="B5389" s="6"/>
      <c r="E5389" s="7"/>
    </row>
    <row r="5390" spans="2:5" x14ac:dyDescent="0.55000000000000004">
      <c r="B5390" s="6"/>
      <c r="E5390" s="7"/>
    </row>
    <row r="5391" spans="2:5" x14ac:dyDescent="0.55000000000000004">
      <c r="B5391" s="6"/>
      <c r="E5391" s="7"/>
    </row>
    <row r="5392" spans="2:5" x14ac:dyDescent="0.55000000000000004">
      <c r="B5392" s="6"/>
      <c r="E5392" s="7"/>
    </row>
    <row r="5393" spans="2:5" x14ac:dyDescent="0.55000000000000004">
      <c r="B5393" s="6"/>
      <c r="E5393" s="7"/>
    </row>
    <row r="5394" spans="2:5" x14ac:dyDescent="0.55000000000000004">
      <c r="B5394" s="6"/>
      <c r="E5394" s="7"/>
    </row>
    <row r="5395" spans="2:5" x14ac:dyDescent="0.55000000000000004">
      <c r="B5395" s="6"/>
      <c r="E5395" s="7"/>
    </row>
    <row r="5396" spans="2:5" x14ac:dyDescent="0.55000000000000004">
      <c r="B5396" s="6"/>
      <c r="E5396" s="7"/>
    </row>
    <row r="5397" spans="2:5" x14ac:dyDescent="0.55000000000000004">
      <c r="B5397" s="6"/>
      <c r="E5397" s="7"/>
    </row>
    <row r="5398" spans="2:5" x14ac:dyDescent="0.55000000000000004">
      <c r="B5398" s="6"/>
      <c r="E5398" s="7"/>
    </row>
    <row r="5399" spans="2:5" x14ac:dyDescent="0.55000000000000004">
      <c r="B5399" s="6"/>
      <c r="E5399" s="7"/>
    </row>
    <row r="5400" spans="2:5" x14ac:dyDescent="0.55000000000000004">
      <c r="B5400" s="6"/>
      <c r="E5400" s="7"/>
    </row>
    <row r="5401" spans="2:5" x14ac:dyDescent="0.55000000000000004">
      <c r="B5401" s="6"/>
      <c r="E5401" s="7"/>
    </row>
    <row r="5402" spans="2:5" x14ac:dyDescent="0.55000000000000004">
      <c r="B5402" s="6"/>
      <c r="E5402" s="7"/>
    </row>
    <row r="5403" spans="2:5" x14ac:dyDescent="0.55000000000000004">
      <c r="B5403" s="6"/>
      <c r="E5403" s="7"/>
    </row>
    <row r="5404" spans="2:5" x14ac:dyDescent="0.55000000000000004">
      <c r="B5404" s="6"/>
      <c r="E5404" s="7"/>
    </row>
    <row r="5405" spans="2:5" x14ac:dyDescent="0.55000000000000004">
      <c r="B5405" s="6"/>
      <c r="E5405" s="7"/>
    </row>
    <row r="5406" spans="2:5" x14ac:dyDescent="0.55000000000000004">
      <c r="B5406" s="6"/>
      <c r="E5406" s="7"/>
    </row>
    <row r="5407" spans="2:5" x14ac:dyDescent="0.55000000000000004">
      <c r="B5407" s="6"/>
      <c r="E5407" s="7"/>
    </row>
    <row r="5408" spans="2:5" x14ac:dyDescent="0.55000000000000004">
      <c r="B5408" s="6"/>
      <c r="E5408" s="7"/>
    </row>
    <row r="5409" spans="2:5" x14ac:dyDescent="0.55000000000000004">
      <c r="B5409" s="6"/>
      <c r="E5409" s="7"/>
    </row>
    <row r="5410" spans="2:5" x14ac:dyDescent="0.55000000000000004">
      <c r="B5410" s="6"/>
      <c r="E5410" s="7"/>
    </row>
    <row r="5411" spans="2:5" x14ac:dyDescent="0.55000000000000004">
      <c r="B5411" s="6"/>
      <c r="E5411" s="7"/>
    </row>
    <row r="5412" spans="2:5" x14ac:dyDescent="0.55000000000000004">
      <c r="B5412" s="6"/>
      <c r="E5412" s="7"/>
    </row>
    <row r="5413" spans="2:5" x14ac:dyDescent="0.55000000000000004">
      <c r="B5413" s="6"/>
      <c r="E5413" s="7"/>
    </row>
    <row r="5414" spans="2:5" x14ac:dyDescent="0.55000000000000004">
      <c r="B5414" s="6"/>
      <c r="E5414" s="7"/>
    </row>
    <row r="5415" spans="2:5" x14ac:dyDescent="0.55000000000000004">
      <c r="B5415" s="6"/>
      <c r="E5415" s="7"/>
    </row>
    <row r="5416" spans="2:5" x14ac:dyDescent="0.55000000000000004">
      <c r="B5416" s="6"/>
      <c r="E5416" s="7"/>
    </row>
    <row r="5417" spans="2:5" x14ac:dyDescent="0.55000000000000004">
      <c r="B5417" s="6"/>
      <c r="E5417" s="7"/>
    </row>
    <row r="5418" spans="2:5" x14ac:dyDescent="0.55000000000000004">
      <c r="B5418" s="6"/>
      <c r="E5418" s="7"/>
    </row>
    <row r="5419" spans="2:5" x14ac:dyDescent="0.55000000000000004">
      <c r="B5419" s="6"/>
      <c r="E5419" s="7"/>
    </row>
    <row r="5420" spans="2:5" x14ac:dyDescent="0.55000000000000004">
      <c r="B5420" s="6"/>
      <c r="E5420" s="7"/>
    </row>
    <row r="5421" spans="2:5" x14ac:dyDescent="0.55000000000000004">
      <c r="B5421" s="6"/>
      <c r="E5421" s="7"/>
    </row>
    <row r="5422" spans="2:5" x14ac:dyDescent="0.55000000000000004">
      <c r="B5422" s="6"/>
      <c r="E5422" s="7"/>
    </row>
    <row r="5423" spans="2:5" x14ac:dyDescent="0.55000000000000004">
      <c r="B5423" s="6"/>
      <c r="E5423" s="7"/>
    </row>
    <row r="5424" spans="2:5" x14ac:dyDescent="0.55000000000000004">
      <c r="B5424" s="6"/>
      <c r="E5424" s="7"/>
    </row>
    <row r="5425" spans="2:5" x14ac:dyDescent="0.55000000000000004">
      <c r="B5425" s="6"/>
      <c r="E5425" s="7"/>
    </row>
    <row r="5426" spans="2:5" x14ac:dyDescent="0.55000000000000004">
      <c r="B5426" s="6"/>
      <c r="E5426" s="7"/>
    </row>
    <row r="5427" spans="2:5" x14ac:dyDescent="0.55000000000000004">
      <c r="B5427" s="6"/>
      <c r="E5427" s="7"/>
    </row>
    <row r="5428" spans="2:5" x14ac:dyDescent="0.55000000000000004">
      <c r="B5428" s="6"/>
      <c r="E5428" s="7"/>
    </row>
    <row r="5429" spans="2:5" x14ac:dyDescent="0.55000000000000004">
      <c r="B5429" s="6"/>
      <c r="E5429" s="7"/>
    </row>
    <row r="5430" spans="2:5" x14ac:dyDescent="0.55000000000000004">
      <c r="B5430" s="6"/>
      <c r="E5430" s="7"/>
    </row>
    <row r="5431" spans="2:5" x14ac:dyDescent="0.55000000000000004">
      <c r="B5431" s="6"/>
      <c r="E5431" s="7"/>
    </row>
    <row r="5432" spans="2:5" x14ac:dyDescent="0.55000000000000004">
      <c r="B5432" s="6"/>
      <c r="E5432" s="7"/>
    </row>
    <row r="5433" spans="2:5" x14ac:dyDescent="0.55000000000000004">
      <c r="B5433" s="6"/>
      <c r="E5433" s="7"/>
    </row>
    <row r="5434" spans="2:5" x14ac:dyDescent="0.55000000000000004">
      <c r="B5434" s="6"/>
      <c r="E5434" s="7"/>
    </row>
    <row r="5435" spans="2:5" x14ac:dyDescent="0.55000000000000004">
      <c r="B5435" s="6"/>
      <c r="E5435" s="7"/>
    </row>
    <row r="5436" spans="2:5" x14ac:dyDescent="0.55000000000000004">
      <c r="B5436" s="6"/>
      <c r="E5436" s="7"/>
    </row>
    <row r="5437" spans="2:5" x14ac:dyDescent="0.55000000000000004">
      <c r="B5437" s="6"/>
      <c r="E5437" s="7"/>
    </row>
    <row r="5438" spans="2:5" x14ac:dyDescent="0.55000000000000004">
      <c r="B5438" s="6"/>
      <c r="E5438" s="7"/>
    </row>
    <row r="5439" spans="2:5" x14ac:dyDescent="0.55000000000000004">
      <c r="B5439" s="6"/>
      <c r="E5439" s="7"/>
    </row>
    <row r="5440" spans="2:5" x14ac:dyDescent="0.55000000000000004">
      <c r="B5440" s="6"/>
      <c r="E5440" s="7"/>
    </row>
    <row r="5441" spans="2:5" x14ac:dyDescent="0.55000000000000004">
      <c r="B5441" s="6"/>
      <c r="E5441" s="7"/>
    </row>
    <row r="5442" spans="2:5" x14ac:dyDescent="0.55000000000000004">
      <c r="B5442" s="6"/>
      <c r="E5442" s="7"/>
    </row>
    <row r="5443" spans="2:5" x14ac:dyDescent="0.55000000000000004">
      <c r="B5443" s="6"/>
      <c r="E5443" s="7"/>
    </row>
    <row r="5444" spans="2:5" x14ac:dyDescent="0.55000000000000004">
      <c r="B5444" s="6"/>
      <c r="E5444" s="7"/>
    </row>
    <row r="5445" spans="2:5" x14ac:dyDescent="0.55000000000000004">
      <c r="B5445" s="6"/>
      <c r="E5445" s="7"/>
    </row>
    <row r="5446" spans="2:5" x14ac:dyDescent="0.55000000000000004">
      <c r="B5446" s="6"/>
      <c r="E5446" s="7"/>
    </row>
    <row r="5447" spans="2:5" x14ac:dyDescent="0.55000000000000004">
      <c r="B5447" s="6"/>
      <c r="E5447" s="7"/>
    </row>
    <row r="5448" spans="2:5" x14ac:dyDescent="0.55000000000000004">
      <c r="B5448" s="6"/>
      <c r="E5448" s="7"/>
    </row>
    <row r="5449" spans="2:5" x14ac:dyDescent="0.55000000000000004">
      <c r="B5449" s="6"/>
      <c r="E5449" s="7"/>
    </row>
    <row r="5450" spans="2:5" x14ac:dyDescent="0.55000000000000004">
      <c r="B5450" s="6"/>
      <c r="E5450" s="7"/>
    </row>
    <row r="5451" spans="2:5" x14ac:dyDescent="0.55000000000000004">
      <c r="B5451" s="6"/>
      <c r="E5451" s="7"/>
    </row>
    <row r="5452" spans="2:5" x14ac:dyDescent="0.55000000000000004">
      <c r="B5452" s="6"/>
      <c r="E5452" s="7"/>
    </row>
    <row r="5453" spans="2:5" x14ac:dyDescent="0.55000000000000004">
      <c r="B5453" s="6"/>
      <c r="E5453" s="7"/>
    </row>
    <row r="5454" spans="2:5" x14ac:dyDescent="0.55000000000000004">
      <c r="B5454" s="6"/>
      <c r="E5454" s="7"/>
    </row>
    <row r="5455" spans="2:5" x14ac:dyDescent="0.55000000000000004">
      <c r="B5455" s="6"/>
      <c r="E5455" s="7"/>
    </row>
    <row r="5456" spans="2:5" x14ac:dyDescent="0.55000000000000004">
      <c r="B5456" s="6"/>
      <c r="E5456" s="7"/>
    </row>
    <row r="5457" spans="2:5" x14ac:dyDescent="0.55000000000000004">
      <c r="B5457" s="6"/>
      <c r="E5457" s="7"/>
    </row>
    <row r="5458" spans="2:5" x14ac:dyDescent="0.55000000000000004">
      <c r="B5458" s="6"/>
      <c r="E5458" s="7"/>
    </row>
    <row r="5459" spans="2:5" x14ac:dyDescent="0.55000000000000004">
      <c r="B5459" s="6"/>
      <c r="E5459" s="7"/>
    </row>
    <row r="5460" spans="2:5" x14ac:dyDescent="0.55000000000000004">
      <c r="B5460" s="6"/>
      <c r="E5460" s="7"/>
    </row>
    <row r="5461" spans="2:5" x14ac:dyDescent="0.55000000000000004">
      <c r="B5461" s="6"/>
      <c r="E5461" s="7"/>
    </row>
    <row r="5462" spans="2:5" x14ac:dyDescent="0.55000000000000004">
      <c r="B5462" s="6"/>
      <c r="E5462" s="7"/>
    </row>
    <row r="5463" spans="2:5" x14ac:dyDescent="0.55000000000000004">
      <c r="B5463" s="6"/>
      <c r="E5463" s="7"/>
    </row>
    <row r="5464" spans="2:5" x14ac:dyDescent="0.55000000000000004">
      <c r="B5464" s="6"/>
      <c r="E5464" s="7"/>
    </row>
    <row r="5465" spans="2:5" x14ac:dyDescent="0.55000000000000004">
      <c r="B5465" s="6"/>
      <c r="E5465" s="7"/>
    </row>
    <row r="5466" spans="2:5" x14ac:dyDescent="0.55000000000000004">
      <c r="B5466" s="6"/>
      <c r="E5466" s="7"/>
    </row>
    <row r="5467" spans="2:5" x14ac:dyDescent="0.55000000000000004">
      <c r="B5467" s="6"/>
      <c r="E5467" s="7"/>
    </row>
    <row r="5468" spans="2:5" x14ac:dyDescent="0.55000000000000004">
      <c r="B5468" s="6"/>
      <c r="E5468" s="7"/>
    </row>
    <row r="5469" spans="2:5" x14ac:dyDescent="0.55000000000000004">
      <c r="B5469" s="6"/>
      <c r="E5469" s="7"/>
    </row>
    <row r="5470" spans="2:5" x14ac:dyDescent="0.55000000000000004">
      <c r="B5470" s="6"/>
      <c r="E5470" s="7"/>
    </row>
    <row r="5471" spans="2:5" x14ac:dyDescent="0.55000000000000004">
      <c r="B5471" s="6"/>
      <c r="E5471" s="7"/>
    </row>
    <row r="5472" spans="2:5" x14ac:dyDescent="0.55000000000000004">
      <c r="B5472" s="6"/>
      <c r="E5472" s="7"/>
    </row>
    <row r="5473" spans="2:5" x14ac:dyDescent="0.55000000000000004">
      <c r="B5473" s="6"/>
      <c r="E5473" s="7"/>
    </row>
    <row r="5474" spans="2:5" x14ac:dyDescent="0.55000000000000004">
      <c r="B5474" s="6"/>
      <c r="E5474" s="7"/>
    </row>
    <row r="5475" spans="2:5" x14ac:dyDescent="0.55000000000000004">
      <c r="B5475" s="6"/>
      <c r="E5475" s="7"/>
    </row>
    <row r="5476" spans="2:5" x14ac:dyDescent="0.55000000000000004">
      <c r="B5476" s="6"/>
      <c r="E5476" s="7"/>
    </row>
    <row r="5477" spans="2:5" x14ac:dyDescent="0.55000000000000004">
      <c r="B5477" s="6"/>
      <c r="E5477" s="7"/>
    </row>
    <row r="5478" spans="2:5" x14ac:dyDescent="0.55000000000000004">
      <c r="B5478" s="6"/>
      <c r="E5478" s="7"/>
    </row>
    <row r="5479" spans="2:5" x14ac:dyDescent="0.55000000000000004">
      <c r="B5479" s="6"/>
      <c r="E5479" s="7"/>
    </row>
    <row r="5480" spans="2:5" x14ac:dyDescent="0.55000000000000004">
      <c r="B5480" s="6"/>
      <c r="E5480" s="7"/>
    </row>
    <row r="5481" spans="2:5" x14ac:dyDescent="0.55000000000000004">
      <c r="B5481" s="6"/>
      <c r="E5481" s="7"/>
    </row>
    <row r="5482" spans="2:5" x14ac:dyDescent="0.55000000000000004">
      <c r="B5482" s="6"/>
      <c r="E5482" s="7"/>
    </row>
    <row r="5483" spans="2:5" x14ac:dyDescent="0.55000000000000004">
      <c r="B5483" s="6"/>
      <c r="E5483" s="7"/>
    </row>
    <row r="5484" spans="2:5" x14ac:dyDescent="0.55000000000000004">
      <c r="B5484" s="6"/>
      <c r="E5484" s="7"/>
    </row>
    <row r="5485" spans="2:5" x14ac:dyDescent="0.55000000000000004">
      <c r="B5485" s="6"/>
      <c r="E5485" s="7"/>
    </row>
    <row r="5486" spans="2:5" x14ac:dyDescent="0.55000000000000004">
      <c r="B5486" s="6"/>
      <c r="E5486" s="7"/>
    </row>
    <row r="5487" spans="2:5" x14ac:dyDescent="0.55000000000000004">
      <c r="B5487" s="6"/>
      <c r="E5487" s="7"/>
    </row>
    <row r="5488" spans="2:5" x14ac:dyDescent="0.55000000000000004">
      <c r="B5488" s="6"/>
      <c r="E5488" s="7"/>
    </row>
    <row r="5489" spans="2:5" x14ac:dyDescent="0.55000000000000004">
      <c r="B5489" s="6"/>
      <c r="E5489" s="7"/>
    </row>
    <row r="5490" spans="2:5" x14ac:dyDescent="0.55000000000000004">
      <c r="B5490" s="6"/>
      <c r="E5490" s="7"/>
    </row>
    <row r="5491" spans="2:5" x14ac:dyDescent="0.55000000000000004">
      <c r="B5491" s="6"/>
      <c r="E5491" s="7"/>
    </row>
    <row r="5492" spans="2:5" x14ac:dyDescent="0.55000000000000004">
      <c r="B5492" s="6"/>
      <c r="E5492" s="7"/>
    </row>
    <row r="5493" spans="2:5" x14ac:dyDescent="0.55000000000000004">
      <c r="B5493" s="6"/>
      <c r="E5493" s="7"/>
    </row>
    <row r="5494" spans="2:5" x14ac:dyDescent="0.55000000000000004">
      <c r="B5494" s="6"/>
      <c r="E5494" s="7"/>
    </row>
    <row r="5495" spans="2:5" x14ac:dyDescent="0.55000000000000004">
      <c r="B5495" s="6"/>
      <c r="E5495" s="7"/>
    </row>
    <row r="5496" spans="2:5" x14ac:dyDescent="0.55000000000000004">
      <c r="B5496" s="6"/>
      <c r="E5496" s="7"/>
    </row>
    <row r="5497" spans="2:5" x14ac:dyDescent="0.55000000000000004">
      <c r="B5497" s="6"/>
      <c r="E5497" s="7"/>
    </row>
    <row r="5498" spans="2:5" x14ac:dyDescent="0.55000000000000004">
      <c r="B5498" s="6"/>
      <c r="E5498" s="7"/>
    </row>
    <row r="5499" spans="2:5" x14ac:dyDescent="0.55000000000000004">
      <c r="B5499" s="6"/>
      <c r="E5499" s="7"/>
    </row>
    <row r="5500" spans="2:5" x14ac:dyDescent="0.55000000000000004">
      <c r="B5500" s="6"/>
      <c r="E5500" s="7"/>
    </row>
    <row r="5501" spans="2:5" x14ac:dyDescent="0.55000000000000004">
      <c r="B5501" s="6"/>
      <c r="E5501" s="7"/>
    </row>
    <row r="5502" spans="2:5" x14ac:dyDescent="0.55000000000000004">
      <c r="B5502" s="6"/>
      <c r="E5502" s="7"/>
    </row>
    <row r="5503" spans="2:5" x14ac:dyDescent="0.55000000000000004">
      <c r="B5503" s="6"/>
      <c r="E5503" s="7"/>
    </row>
    <row r="5504" spans="2:5" x14ac:dyDescent="0.55000000000000004">
      <c r="B5504" s="6"/>
      <c r="E5504" s="7"/>
    </row>
    <row r="5505" spans="2:5" x14ac:dyDescent="0.55000000000000004">
      <c r="B5505" s="6"/>
      <c r="E5505" s="7"/>
    </row>
    <row r="5506" spans="2:5" x14ac:dyDescent="0.55000000000000004">
      <c r="B5506" s="6"/>
      <c r="E5506" s="7"/>
    </row>
    <row r="5507" spans="2:5" x14ac:dyDescent="0.55000000000000004">
      <c r="B5507" s="6"/>
      <c r="E5507" s="7"/>
    </row>
    <row r="5508" spans="2:5" x14ac:dyDescent="0.55000000000000004">
      <c r="B5508" s="6"/>
      <c r="E5508" s="7"/>
    </row>
    <row r="5509" spans="2:5" x14ac:dyDescent="0.55000000000000004">
      <c r="B5509" s="6"/>
      <c r="E5509" s="7"/>
    </row>
    <row r="5510" spans="2:5" x14ac:dyDescent="0.55000000000000004">
      <c r="B5510" s="6"/>
      <c r="E5510" s="7"/>
    </row>
    <row r="5511" spans="2:5" x14ac:dyDescent="0.55000000000000004">
      <c r="B5511" s="6"/>
      <c r="E5511" s="7"/>
    </row>
    <row r="5512" spans="2:5" x14ac:dyDescent="0.55000000000000004">
      <c r="B5512" s="6"/>
      <c r="E5512" s="7"/>
    </row>
    <row r="5513" spans="2:5" x14ac:dyDescent="0.55000000000000004">
      <c r="B5513" s="6"/>
      <c r="E5513" s="7"/>
    </row>
    <row r="5514" spans="2:5" x14ac:dyDescent="0.55000000000000004">
      <c r="B5514" s="6"/>
      <c r="E5514" s="7"/>
    </row>
    <row r="5515" spans="2:5" x14ac:dyDescent="0.55000000000000004">
      <c r="B5515" s="6"/>
      <c r="E5515" s="7"/>
    </row>
    <row r="5516" spans="2:5" x14ac:dyDescent="0.55000000000000004">
      <c r="B5516" s="6"/>
      <c r="E5516" s="7"/>
    </row>
    <row r="5517" spans="2:5" x14ac:dyDescent="0.55000000000000004">
      <c r="B5517" s="6"/>
      <c r="E5517" s="7"/>
    </row>
    <row r="5518" spans="2:5" x14ac:dyDescent="0.55000000000000004">
      <c r="B5518" s="6"/>
      <c r="E5518" s="7"/>
    </row>
    <row r="5519" spans="2:5" x14ac:dyDescent="0.55000000000000004">
      <c r="B5519" s="6"/>
      <c r="E5519" s="7"/>
    </row>
    <row r="5520" spans="2:5" x14ac:dyDescent="0.55000000000000004">
      <c r="B5520" s="6"/>
      <c r="E5520" s="7"/>
    </row>
    <row r="5521" spans="2:5" x14ac:dyDescent="0.55000000000000004">
      <c r="B5521" s="6"/>
      <c r="E5521" s="7"/>
    </row>
    <row r="5522" spans="2:5" x14ac:dyDescent="0.55000000000000004">
      <c r="B5522" s="6"/>
      <c r="E5522" s="7"/>
    </row>
    <row r="5523" spans="2:5" x14ac:dyDescent="0.55000000000000004">
      <c r="B5523" s="6"/>
      <c r="E5523" s="7"/>
    </row>
    <row r="5524" spans="2:5" x14ac:dyDescent="0.55000000000000004">
      <c r="B5524" s="6"/>
      <c r="E5524" s="7"/>
    </row>
    <row r="5525" spans="2:5" x14ac:dyDescent="0.55000000000000004">
      <c r="B5525" s="6"/>
      <c r="E5525" s="7"/>
    </row>
    <row r="5526" spans="2:5" x14ac:dyDescent="0.55000000000000004">
      <c r="B5526" s="6"/>
      <c r="E5526" s="7"/>
    </row>
    <row r="5527" spans="2:5" x14ac:dyDescent="0.55000000000000004">
      <c r="B5527" s="6"/>
      <c r="E5527" s="7"/>
    </row>
    <row r="5528" spans="2:5" x14ac:dyDescent="0.55000000000000004">
      <c r="B5528" s="6"/>
      <c r="E5528" s="7"/>
    </row>
    <row r="5529" spans="2:5" x14ac:dyDescent="0.55000000000000004">
      <c r="B5529" s="6"/>
      <c r="E5529" s="7"/>
    </row>
    <row r="5530" spans="2:5" x14ac:dyDescent="0.55000000000000004">
      <c r="B5530" s="6"/>
      <c r="E5530" s="7"/>
    </row>
    <row r="5531" spans="2:5" x14ac:dyDescent="0.55000000000000004">
      <c r="B5531" s="6"/>
      <c r="E5531" s="7"/>
    </row>
    <row r="5532" spans="2:5" x14ac:dyDescent="0.55000000000000004">
      <c r="B5532" s="6"/>
      <c r="E5532" s="7"/>
    </row>
    <row r="5533" spans="2:5" x14ac:dyDescent="0.55000000000000004">
      <c r="B5533" s="6"/>
      <c r="E5533" s="7"/>
    </row>
    <row r="5534" spans="2:5" x14ac:dyDescent="0.55000000000000004">
      <c r="B5534" s="6"/>
      <c r="E5534" s="7"/>
    </row>
    <row r="5535" spans="2:5" x14ac:dyDescent="0.55000000000000004">
      <c r="B5535" s="6"/>
      <c r="E5535" s="7"/>
    </row>
    <row r="5536" spans="2:5" x14ac:dyDescent="0.55000000000000004">
      <c r="B5536" s="6"/>
      <c r="E5536" s="7"/>
    </row>
    <row r="5537" spans="2:5" x14ac:dyDescent="0.55000000000000004">
      <c r="B5537" s="6"/>
      <c r="E5537" s="7"/>
    </row>
    <row r="5538" spans="2:5" x14ac:dyDescent="0.55000000000000004">
      <c r="B5538" s="6"/>
      <c r="E5538" s="7"/>
    </row>
    <row r="5539" spans="2:5" x14ac:dyDescent="0.55000000000000004">
      <c r="B5539" s="6"/>
      <c r="E5539" s="7"/>
    </row>
    <row r="5540" spans="2:5" x14ac:dyDescent="0.55000000000000004">
      <c r="B5540" s="6"/>
      <c r="E5540" s="7"/>
    </row>
    <row r="5541" spans="2:5" x14ac:dyDescent="0.55000000000000004">
      <c r="B5541" s="6"/>
      <c r="E5541" s="7"/>
    </row>
    <row r="5542" spans="2:5" x14ac:dyDescent="0.55000000000000004">
      <c r="B5542" s="6"/>
      <c r="E5542" s="7"/>
    </row>
    <row r="5543" spans="2:5" x14ac:dyDescent="0.55000000000000004">
      <c r="B5543" s="6"/>
      <c r="E5543" s="7"/>
    </row>
    <row r="5544" spans="2:5" x14ac:dyDescent="0.55000000000000004">
      <c r="B5544" s="6"/>
      <c r="E5544" s="7"/>
    </row>
    <row r="5545" spans="2:5" x14ac:dyDescent="0.55000000000000004">
      <c r="B5545" s="6"/>
      <c r="E5545" s="7"/>
    </row>
    <row r="5546" spans="2:5" x14ac:dyDescent="0.55000000000000004">
      <c r="B5546" s="6"/>
      <c r="E5546" s="7"/>
    </row>
    <row r="5547" spans="2:5" x14ac:dyDescent="0.55000000000000004">
      <c r="B5547" s="6"/>
      <c r="E5547" s="7"/>
    </row>
    <row r="5548" spans="2:5" x14ac:dyDescent="0.55000000000000004">
      <c r="B5548" s="6"/>
      <c r="E5548" s="7"/>
    </row>
    <row r="5549" spans="2:5" x14ac:dyDescent="0.55000000000000004">
      <c r="B5549" s="6"/>
      <c r="E5549" s="7"/>
    </row>
    <row r="5550" spans="2:5" x14ac:dyDescent="0.55000000000000004">
      <c r="B5550" s="6"/>
      <c r="E5550" s="7"/>
    </row>
    <row r="5551" spans="2:5" x14ac:dyDescent="0.55000000000000004">
      <c r="B5551" s="6"/>
      <c r="E5551" s="7"/>
    </row>
    <row r="5552" spans="2:5" x14ac:dyDescent="0.55000000000000004">
      <c r="B5552" s="6"/>
      <c r="E5552" s="7"/>
    </row>
    <row r="5553" spans="2:5" x14ac:dyDescent="0.55000000000000004">
      <c r="B5553" s="6"/>
      <c r="E5553" s="7"/>
    </row>
    <row r="5554" spans="2:5" x14ac:dyDescent="0.55000000000000004">
      <c r="B5554" s="6"/>
      <c r="E5554" s="7"/>
    </row>
    <row r="5555" spans="2:5" x14ac:dyDescent="0.55000000000000004">
      <c r="B5555" s="6"/>
      <c r="E5555" s="7"/>
    </row>
    <row r="5556" spans="2:5" x14ac:dyDescent="0.55000000000000004">
      <c r="B5556" s="6"/>
      <c r="E5556" s="7"/>
    </row>
    <row r="5557" spans="2:5" x14ac:dyDescent="0.55000000000000004">
      <c r="B5557" s="6"/>
      <c r="E5557" s="7"/>
    </row>
    <row r="5558" spans="2:5" x14ac:dyDescent="0.55000000000000004">
      <c r="B5558" s="6"/>
      <c r="E5558" s="7"/>
    </row>
    <row r="5559" spans="2:5" x14ac:dyDescent="0.55000000000000004">
      <c r="B5559" s="6"/>
      <c r="E5559" s="7"/>
    </row>
    <row r="5560" spans="2:5" x14ac:dyDescent="0.55000000000000004">
      <c r="B5560" s="6"/>
      <c r="E5560" s="7"/>
    </row>
    <row r="5561" spans="2:5" x14ac:dyDescent="0.55000000000000004">
      <c r="B5561" s="6"/>
      <c r="E5561" s="7"/>
    </row>
    <row r="5562" spans="2:5" x14ac:dyDescent="0.55000000000000004">
      <c r="B5562" s="6"/>
      <c r="E5562" s="7"/>
    </row>
    <row r="5563" spans="2:5" x14ac:dyDescent="0.55000000000000004">
      <c r="B5563" s="6"/>
      <c r="E5563" s="7"/>
    </row>
    <row r="5564" spans="2:5" x14ac:dyDescent="0.55000000000000004">
      <c r="B5564" s="6"/>
      <c r="E5564" s="7"/>
    </row>
    <row r="5565" spans="2:5" x14ac:dyDescent="0.55000000000000004">
      <c r="B5565" s="6"/>
      <c r="E5565" s="7"/>
    </row>
    <row r="5566" spans="2:5" x14ac:dyDescent="0.55000000000000004">
      <c r="B5566" s="6"/>
      <c r="E5566" s="7"/>
    </row>
    <row r="5567" spans="2:5" x14ac:dyDescent="0.55000000000000004">
      <c r="B5567" s="6"/>
      <c r="E5567" s="7"/>
    </row>
    <row r="5568" spans="2:5" x14ac:dyDescent="0.55000000000000004">
      <c r="B5568" s="6"/>
      <c r="E5568" s="7"/>
    </row>
    <row r="5569" spans="2:5" x14ac:dyDescent="0.55000000000000004">
      <c r="B5569" s="6"/>
      <c r="E5569" s="7"/>
    </row>
    <row r="5570" spans="2:5" x14ac:dyDescent="0.55000000000000004">
      <c r="B5570" s="6"/>
      <c r="E5570" s="7"/>
    </row>
    <row r="5571" spans="2:5" x14ac:dyDescent="0.55000000000000004">
      <c r="B5571" s="6"/>
      <c r="E5571" s="7"/>
    </row>
    <row r="5572" spans="2:5" x14ac:dyDescent="0.55000000000000004">
      <c r="B5572" s="6"/>
      <c r="E5572" s="7"/>
    </row>
    <row r="5573" spans="2:5" x14ac:dyDescent="0.55000000000000004">
      <c r="B5573" s="6"/>
      <c r="E5573" s="7"/>
    </row>
    <row r="5574" spans="2:5" x14ac:dyDescent="0.55000000000000004">
      <c r="B5574" s="6"/>
      <c r="E5574" s="7"/>
    </row>
    <row r="5575" spans="2:5" x14ac:dyDescent="0.55000000000000004">
      <c r="B5575" s="6"/>
      <c r="E5575" s="7"/>
    </row>
    <row r="5576" spans="2:5" x14ac:dyDescent="0.55000000000000004">
      <c r="B5576" s="6"/>
      <c r="E5576" s="7"/>
    </row>
    <row r="5577" spans="2:5" x14ac:dyDescent="0.55000000000000004">
      <c r="B5577" s="6"/>
      <c r="E5577" s="7"/>
    </row>
    <row r="5578" spans="2:5" x14ac:dyDescent="0.55000000000000004">
      <c r="B5578" s="6"/>
      <c r="E5578" s="7"/>
    </row>
    <row r="5579" spans="2:5" x14ac:dyDescent="0.55000000000000004">
      <c r="B5579" s="6"/>
      <c r="E5579" s="7"/>
    </row>
    <row r="5580" spans="2:5" x14ac:dyDescent="0.55000000000000004">
      <c r="B5580" s="6"/>
      <c r="E5580" s="7"/>
    </row>
    <row r="5581" spans="2:5" x14ac:dyDescent="0.55000000000000004">
      <c r="B5581" s="6"/>
      <c r="E5581" s="7"/>
    </row>
    <row r="5582" spans="2:5" x14ac:dyDescent="0.55000000000000004">
      <c r="B5582" s="6"/>
      <c r="E5582" s="7"/>
    </row>
    <row r="5583" spans="2:5" x14ac:dyDescent="0.55000000000000004">
      <c r="B5583" s="6"/>
      <c r="E5583" s="7"/>
    </row>
    <row r="5584" spans="2:5" x14ac:dyDescent="0.55000000000000004">
      <c r="B5584" s="6"/>
      <c r="E5584" s="7"/>
    </row>
    <row r="5585" spans="2:5" x14ac:dyDescent="0.55000000000000004">
      <c r="B5585" s="6"/>
      <c r="E5585" s="7"/>
    </row>
    <row r="5586" spans="2:5" x14ac:dyDescent="0.55000000000000004">
      <c r="B5586" s="6"/>
      <c r="E5586" s="7"/>
    </row>
    <row r="5587" spans="2:5" x14ac:dyDescent="0.55000000000000004">
      <c r="B5587" s="6"/>
      <c r="E5587" s="7"/>
    </row>
    <row r="5588" spans="2:5" x14ac:dyDescent="0.55000000000000004">
      <c r="B5588" s="6"/>
      <c r="E5588" s="7"/>
    </row>
    <row r="5589" spans="2:5" x14ac:dyDescent="0.55000000000000004">
      <c r="B5589" s="6"/>
      <c r="E5589" s="7"/>
    </row>
    <row r="5590" spans="2:5" x14ac:dyDescent="0.55000000000000004">
      <c r="B5590" s="6"/>
      <c r="E5590" s="7"/>
    </row>
    <row r="5591" spans="2:5" x14ac:dyDescent="0.55000000000000004">
      <c r="B5591" s="6"/>
      <c r="E5591" s="7"/>
    </row>
    <row r="5592" spans="2:5" x14ac:dyDescent="0.55000000000000004">
      <c r="B5592" s="6"/>
      <c r="E5592" s="7"/>
    </row>
    <row r="5593" spans="2:5" x14ac:dyDescent="0.55000000000000004">
      <c r="B5593" s="6"/>
      <c r="E5593" s="7"/>
    </row>
    <row r="5594" spans="2:5" x14ac:dyDescent="0.55000000000000004">
      <c r="B5594" s="6"/>
      <c r="E5594" s="7"/>
    </row>
    <row r="5595" spans="2:5" x14ac:dyDescent="0.55000000000000004">
      <c r="B5595" s="6"/>
      <c r="E5595" s="7"/>
    </row>
    <row r="5596" spans="2:5" x14ac:dyDescent="0.55000000000000004">
      <c r="B5596" s="6"/>
      <c r="E5596" s="7"/>
    </row>
    <row r="5597" spans="2:5" x14ac:dyDescent="0.55000000000000004">
      <c r="B5597" s="6"/>
      <c r="E5597" s="7"/>
    </row>
    <row r="5598" spans="2:5" x14ac:dyDescent="0.55000000000000004">
      <c r="B5598" s="6"/>
      <c r="E5598" s="7"/>
    </row>
    <row r="5599" spans="2:5" x14ac:dyDescent="0.55000000000000004">
      <c r="B5599" s="6"/>
      <c r="E5599" s="7"/>
    </row>
    <row r="5600" spans="2:5" x14ac:dyDescent="0.55000000000000004">
      <c r="B5600" s="6"/>
      <c r="E5600" s="7"/>
    </row>
    <row r="5601" spans="2:5" x14ac:dyDescent="0.55000000000000004">
      <c r="B5601" s="6"/>
      <c r="E5601" s="7"/>
    </row>
    <row r="5602" spans="2:5" x14ac:dyDescent="0.55000000000000004">
      <c r="B5602" s="6"/>
      <c r="E5602" s="7"/>
    </row>
    <row r="5603" spans="2:5" x14ac:dyDescent="0.55000000000000004">
      <c r="B5603" s="6"/>
      <c r="E5603" s="7"/>
    </row>
    <row r="5604" spans="2:5" x14ac:dyDescent="0.55000000000000004">
      <c r="B5604" s="6"/>
      <c r="E5604" s="7"/>
    </row>
    <row r="5605" spans="2:5" x14ac:dyDescent="0.55000000000000004">
      <c r="B5605" s="6"/>
      <c r="E5605" s="7"/>
    </row>
    <row r="5606" spans="2:5" x14ac:dyDescent="0.55000000000000004">
      <c r="B5606" s="6"/>
      <c r="E5606" s="7"/>
    </row>
    <row r="5607" spans="2:5" x14ac:dyDescent="0.55000000000000004">
      <c r="B5607" s="6"/>
      <c r="E5607" s="7"/>
    </row>
    <row r="5608" spans="2:5" x14ac:dyDescent="0.55000000000000004">
      <c r="B5608" s="6"/>
      <c r="E5608" s="7"/>
    </row>
    <row r="5609" spans="2:5" x14ac:dyDescent="0.55000000000000004">
      <c r="B5609" s="6"/>
      <c r="E5609" s="7"/>
    </row>
    <row r="5610" spans="2:5" x14ac:dyDescent="0.55000000000000004">
      <c r="B5610" s="6"/>
      <c r="E5610" s="7"/>
    </row>
    <row r="5611" spans="2:5" x14ac:dyDescent="0.55000000000000004">
      <c r="B5611" s="6"/>
      <c r="E5611" s="7"/>
    </row>
    <row r="5612" spans="2:5" x14ac:dyDescent="0.55000000000000004">
      <c r="B5612" s="6"/>
      <c r="E5612" s="7"/>
    </row>
    <row r="5613" spans="2:5" x14ac:dyDescent="0.55000000000000004">
      <c r="B5613" s="6"/>
      <c r="E5613" s="7"/>
    </row>
    <row r="5614" spans="2:5" x14ac:dyDescent="0.55000000000000004">
      <c r="B5614" s="6"/>
      <c r="E5614" s="7"/>
    </row>
    <row r="5615" spans="2:5" x14ac:dyDescent="0.55000000000000004">
      <c r="B5615" s="6"/>
      <c r="E5615" s="7"/>
    </row>
    <row r="5616" spans="2:5" x14ac:dyDescent="0.55000000000000004">
      <c r="B5616" s="6"/>
      <c r="E5616" s="7"/>
    </row>
    <row r="5617" spans="2:5" x14ac:dyDescent="0.55000000000000004">
      <c r="B5617" s="6"/>
      <c r="E5617" s="7"/>
    </row>
    <row r="5618" spans="2:5" x14ac:dyDescent="0.55000000000000004">
      <c r="B5618" s="6"/>
      <c r="E5618" s="7"/>
    </row>
    <row r="5619" spans="2:5" x14ac:dyDescent="0.55000000000000004">
      <c r="B5619" s="6"/>
      <c r="E5619" s="7"/>
    </row>
    <row r="5620" spans="2:5" x14ac:dyDescent="0.55000000000000004">
      <c r="B5620" s="6"/>
      <c r="E5620" s="7"/>
    </row>
    <row r="5621" spans="2:5" x14ac:dyDescent="0.55000000000000004">
      <c r="B5621" s="6"/>
      <c r="E5621" s="7"/>
    </row>
    <row r="5622" spans="2:5" x14ac:dyDescent="0.55000000000000004">
      <c r="B5622" s="6"/>
      <c r="E5622" s="7"/>
    </row>
    <row r="5623" spans="2:5" x14ac:dyDescent="0.55000000000000004">
      <c r="B5623" s="6"/>
      <c r="E5623" s="7"/>
    </row>
    <row r="5624" spans="2:5" x14ac:dyDescent="0.55000000000000004">
      <c r="B5624" s="6"/>
      <c r="E5624" s="7"/>
    </row>
    <row r="5625" spans="2:5" x14ac:dyDescent="0.55000000000000004">
      <c r="B5625" s="6"/>
      <c r="E5625" s="7"/>
    </row>
    <row r="5626" spans="2:5" x14ac:dyDescent="0.55000000000000004">
      <c r="B5626" s="6"/>
      <c r="E5626" s="7"/>
    </row>
    <row r="5627" spans="2:5" x14ac:dyDescent="0.55000000000000004">
      <c r="B5627" s="6"/>
      <c r="E5627" s="7"/>
    </row>
    <row r="5628" spans="2:5" x14ac:dyDescent="0.55000000000000004">
      <c r="B5628" s="6"/>
      <c r="E5628" s="7"/>
    </row>
    <row r="5629" spans="2:5" x14ac:dyDescent="0.55000000000000004">
      <c r="B5629" s="6"/>
      <c r="E5629" s="7"/>
    </row>
    <row r="5630" spans="2:5" x14ac:dyDescent="0.55000000000000004">
      <c r="B5630" s="6"/>
      <c r="E5630" s="7"/>
    </row>
    <row r="5631" spans="2:5" x14ac:dyDescent="0.55000000000000004">
      <c r="B5631" s="6"/>
      <c r="E5631" s="7"/>
    </row>
    <row r="5632" spans="2:5" x14ac:dyDescent="0.55000000000000004">
      <c r="B5632" s="6"/>
      <c r="E5632" s="7"/>
    </row>
    <row r="5633" spans="2:5" x14ac:dyDescent="0.55000000000000004">
      <c r="B5633" s="6"/>
      <c r="E5633" s="7"/>
    </row>
    <row r="5634" spans="2:5" x14ac:dyDescent="0.55000000000000004">
      <c r="B5634" s="6"/>
      <c r="E5634" s="7"/>
    </row>
    <row r="5635" spans="2:5" x14ac:dyDescent="0.55000000000000004">
      <c r="B5635" s="6"/>
      <c r="E5635" s="7"/>
    </row>
    <row r="5636" spans="2:5" x14ac:dyDescent="0.55000000000000004">
      <c r="B5636" s="6"/>
      <c r="E5636" s="7"/>
    </row>
    <row r="5637" spans="2:5" x14ac:dyDescent="0.55000000000000004">
      <c r="B5637" s="6"/>
      <c r="E5637" s="7"/>
    </row>
    <row r="5638" spans="2:5" x14ac:dyDescent="0.55000000000000004">
      <c r="B5638" s="6"/>
      <c r="E5638" s="7"/>
    </row>
    <row r="5639" spans="2:5" x14ac:dyDescent="0.55000000000000004">
      <c r="B5639" s="6"/>
      <c r="E5639" s="7"/>
    </row>
    <row r="5640" spans="2:5" x14ac:dyDescent="0.55000000000000004">
      <c r="B5640" s="6"/>
      <c r="E5640" s="7"/>
    </row>
    <row r="5641" spans="2:5" x14ac:dyDescent="0.55000000000000004">
      <c r="B5641" s="6"/>
      <c r="E5641" s="7"/>
    </row>
    <row r="5642" spans="2:5" x14ac:dyDescent="0.55000000000000004">
      <c r="B5642" s="6"/>
      <c r="E5642" s="7"/>
    </row>
    <row r="5643" spans="2:5" x14ac:dyDescent="0.55000000000000004">
      <c r="B5643" s="6"/>
      <c r="E5643" s="7"/>
    </row>
    <row r="5644" spans="2:5" x14ac:dyDescent="0.55000000000000004">
      <c r="B5644" s="6"/>
      <c r="E5644" s="7"/>
    </row>
    <row r="5645" spans="2:5" x14ac:dyDescent="0.55000000000000004">
      <c r="B5645" s="6"/>
      <c r="E5645" s="7"/>
    </row>
    <row r="5646" spans="2:5" x14ac:dyDescent="0.55000000000000004">
      <c r="B5646" s="6"/>
      <c r="E5646" s="7"/>
    </row>
    <row r="5647" spans="2:5" x14ac:dyDescent="0.55000000000000004">
      <c r="B5647" s="6"/>
      <c r="E5647" s="7"/>
    </row>
    <row r="5648" spans="2:5" x14ac:dyDescent="0.55000000000000004">
      <c r="B5648" s="6"/>
      <c r="E5648" s="7"/>
    </row>
    <row r="5649" spans="2:5" x14ac:dyDescent="0.55000000000000004">
      <c r="B5649" s="6"/>
      <c r="E5649" s="7"/>
    </row>
    <row r="5650" spans="2:5" x14ac:dyDescent="0.55000000000000004">
      <c r="B5650" s="6"/>
      <c r="E5650" s="7"/>
    </row>
    <row r="5651" spans="2:5" x14ac:dyDescent="0.55000000000000004">
      <c r="B5651" s="6"/>
      <c r="E5651" s="7"/>
    </row>
    <row r="5652" spans="2:5" x14ac:dyDescent="0.55000000000000004">
      <c r="B5652" s="6"/>
      <c r="E5652" s="7"/>
    </row>
    <row r="5653" spans="2:5" x14ac:dyDescent="0.55000000000000004">
      <c r="B5653" s="6"/>
      <c r="E5653" s="7"/>
    </row>
    <row r="5654" spans="2:5" x14ac:dyDescent="0.55000000000000004">
      <c r="B5654" s="6"/>
      <c r="E5654" s="7"/>
    </row>
    <row r="5655" spans="2:5" x14ac:dyDescent="0.55000000000000004">
      <c r="B5655" s="6"/>
      <c r="E5655" s="7"/>
    </row>
    <row r="5656" spans="2:5" x14ac:dyDescent="0.55000000000000004">
      <c r="B5656" s="6"/>
      <c r="E5656" s="7"/>
    </row>
    <row r="5657" spans="2:5" x14ac:dyDescent="0.55000000000000004">
      <c r="B5657" s="6"/>
      <c r="E5657" s="7"/>
    </row>
    <row r="5658" spans="2:5" x14ac:dyDescent="0.55000000000000004">
      <c r="B5658" s="6"/>
      <c r="E5658" s="7"/>
    </row>
    <row r="5659" spans="2:5" x14ac:dyDescent="0.55000000000000004">
      <c r="B5659" s="6"/>
      <c r="E5659" s="7"/>
    </row>
    <row r="5660" spans="2:5" x14ac:dyDescent="0.55000000000000004">
      <c r="B5660" s="6"/>
      <c r="E5660" s="7"/>
    </row>
    <row r="5661" spans="2:5" x14ac:dyDescent="0.55000000000000004">
      <c r="B5661" s="6"/>
      <c r="E5661" s="7"/>
    </row>
    <row r="5662" spans="2:5" x14ac:dyDescent="0.55000000000000004">
      <c r="B5662" s="6"/>
      <c r="E5662" s="7"/>
    </row>
    <row r="5663" spans="2:5" x14ac:dyDescent="0.55000000000000004">
      <c r="B5663" s="6"/>
      <c r="E5663" s="7"/>
    </row>
    <row r="5664" spans="2:5" x14ac:dyDescent="0.55000000000000004">
      <c r="B5664" s="6"/>
      <c r="E5664" s="7"/>
    </row>
    <row r="5665" spans="2:5" x14ac:dyDescent="0.55000000000000004">
      <c r="B5665" s="6"/>
      <c r="E5665" s="7"/>
    </row>
    <row r="5666" spans="2:5" x14ac:dyDescent="0.55000000000000004">
      <c r="B5666" s="6"/>
      <c r="E5666" s="7"/>
    </row>
    <row r="5667" spans="2:5" x14ac:dyDescent="0.55000000000000004">
      <c r="B5667" s="6"/>
      <c r="E5667" s="7"/>
    </row>
    <row r="5668" spans="2:5" x14ac:dyDescent="0.55000000000000004">
      <c r="B5668" s="6"/>
      <c r="E5668" s="7"/>
    </row>
    <row r="5669" spans="2:5" x14ac:dyDescent="0.55000000000000004">
      <c r="B5669" s="6"/>
      <c r="E5669" s="7"/>
    </row>
    <row r="5670" spans="2:5" x14ac:dyDescent="0.55000000000000004">
      <c r="B5670" s="6"/>
      <c r="E5670" s="7"/>
    </row>
    <row r="5671" spans="2:5" x14ac:dyDescent="0.55000000000000004">
      <c r="B5671" s="6"/>
      <c r="E5671" s="7"/>
    </row>
    <row r="5672" spans="2:5" x14ac:dyDescent="0.55000000000000004">
      <c r="B5672" s="6"/>
      <c r="E5672" s="7"/>
    </row>
    <row r="5673" spans="2:5" x14ac:dyDescent="0.55000000000000004">
      <c r="B5673" s="6"/>
      <c r="E5673" s="7"/>
    </row>
    <row r="5674" spans="2:5" x14ac:dyDescent="0.55000000000000004">
      <c r="B5674" s="6"/>
      <c r="E5674" s="7"/>
    </row>
    <row r="5675" spans="2:5" x14ac:dyDescent="0.55000000000000004">
      <c r="B5675" s="6"/>
      <c r="E5675" s="7"/>
    </row>
    <row r="5676" spans="2:5" x14ac:dyDescent="0.55000000000000004">
      <c r="B5676" s="6"/>
      <c r="E5676" s="7"/>
    </row>
    <row r="5677" spans="2:5" x14ac:dyDescent="0.55000000000000004">
      <c r="B5677" s="6"/>
      <c r="E5677" s="7"/>
    </row>
    <row r="5678" spans="2:5" x14ac:dyDescent="0.55000000000000004">
      <c r="B5678" s="6"/>
      <c r="E5678" s="7"/>
    </row>
    <row r="5679" spans="2:5" x14ac:dyDescent="0.55000000000000004">
      <c r="B5679" s="6"/>
      <c r="E5679" s="7"/>
    </row>
    <row r="5680" spans="2:5" x14ac:dyDescent="0.55000000000000004">
      <c r="B5680" s="6"/>
      <c r="E5680" s="7"/>
    </row>
    <row r="5681" spans="2:5" x14ac:dyDescent="0.55000000000000004">
      <c r="B5681" s="6"/>
      <c r="E5681" s="7"/>
    </row>
    <row r="5682" spans="2:5" x14ac:dyDescent="0.55000000000000004">
      <c r="B5682" s="6"/>
      <c r="E5682" s="7"/>
    </row>
    <row r="5683" spans="2:5" x14ac:dyDescent="0.55000000000000004">
      <c r="B5683" s="6"/>
      <c r="E5683" s="7"/>
    </row>
    <row r="5684" spans="2:5" x14ac:dyDescent="0.55000000000000004">
      <c r="B5684" s="6"/>
      <c r="E5684" s="7"/>
    </row>
    <row r="5685" spans="2:5" x14ac:dyDescent="0.55000000000000004">
      <c r="B5685" s="6"/>
      <c r="E5685" s="7"/>
    </row>
    <row r="5686" spans="2:5" x14ac:dyDescent="0.55000000000000004">
      <c r="B5686" s="6"/>
      <c r="E5686" s="7"/>
    </row>
    <row r="5687" spans="2:5" x14ac:dyDescent="0.55000000000000004">
      <c r="B5687" s="6"/>
      <c r="E5687" s="7"/>
    </row>
    <row r="5688" spans="2:5" x14ac:dyDescent="0.55000000000000004">
      <c r="B5688" s="6"/>
      <c r="E5688" s="7"/>
    </row>
    <row r="5689" spans="2:5" x14ac:dyDescent="0.55000000000000004">
      <c r="B5689" s="6"/>
      <c r="E5689" s="7"/>
    </row>
    <row r="5690" spans="2:5" x14ac:dyDescent="0.55000000000000004">
      <c r="B5690" s="6"/>
      <c r="E5690" s="7"/>
    </row>
    <row r="5691" spans="2:5" x14ac:dyDescent="0.55000000000000004">
      <c r="B5691" s="6"/>
      <c r="E5691" s="7"/>
    </row>
    <row r="5692" spans="2:5" x14ac:dyDescent="0.55000000000000004">
      <c r="B5692" s="6"/>
      <c r="E5692" s="7"/>
    </row>
    <row r="5693" spans="2:5" x14ac:dyDescent="0.55000000000000004">
      <c r="B5693" s="6"/>
      <c r="E5693" s="7"/>
    </row>
    <row r="5694" spans="2:5" x14ac:dyDescent="0.55000000000000004">
      <c r="B5694" s="6"/>
      <c r="E5694" s="7"/>
    </row>
    <row r="5695" spans="2:5" x14ac:dyDescent="0.55000000000000004">
      <c r="B5695" s="6"/>
      <c r="E5695" s="7"/>
    </row>
    <row r="5696" spans="2:5" x14ac:dyDescent="0.55000000000000004">
      <c r="B5696" s="6"/>
      <c r="E5696" s="7"/>
    </row>
    <row r="5697" spans="2:5" x14ac:dyDescent="0.55000000000000004">
      <c r="B5697" s="6"/>
      <c r="E5697" s="7"/>
    </row>
    <row r="5698" spans="2:5" x14ac:dyDescent="0.55000000000000004">
      <c r="B5698" s="6"/>
      <c r="E5698" s="7"/>
    </row>
    <row r="5699" spans="2:5" x14ac:dyDescent="0.55000000000000004">
      <c r="B5699" s="6"/>
      <c r="E5699" s="7"/>
    </row>
    <row r="5700" spans="2:5" x14ac:dyDescent="0.55000000000000004">
      <c r="B5700" s="6"/>
      <c r="E5700" s="7"/>
    </row>
    <row r="5701" spans="2:5" x14ac:dyDescent="0.55000000000000004">
      <c r="B5701" s="6"/>
      <c r="E5701" s="7"/>
    </row>
    <row r="5702" spans="2:5" x14ac:dyDescent="0.55000000000000004">
      <c r="B5702" s="6"/>
      <c r="E5702" s="7"/>
    </row>
    <row r="5703" spans="2:5" x14ac:dyDescent="0.55000000000000004">
      <c r="B5703" s="6"/>
      <c r="E5703" s="7"/>
    </row>
    <row r="5704" spans="2:5" x14ac:dyDescent="0.55000000000000004">
      <c r="B5704" s="6"/>
      <c r="E5704" s="7"/>
    </row>
    <row r="5705" spans="2:5" x14ac:dyDescent="0.55000000000000004">
      <c r="B5705" s="6"/>
      <c r="E5705" s="7"/>
    </row>
    <row r="5706" spans="2:5" x14ac:dyDescent="0.55000000000000004">
      <c r="B5706" s="6"/>
      <c r="E5706" s="7"/>
    </row>
    <row r="5707" spans="2:5" x14ac:dyDescent="0.55000000000000004">
      <c r="B5707" s="6"/>
      <c r="E5707" s="7"/>
    </row>
    <row r="5708" spans="2:5" x14ac:dyDescent="0.55000000000000004">
      <c r="B5708" s="6"/>
      <c r="E5708" s="7"/>
    </row>
    <row r="5709" spans="2:5" x14ac:dyDescent="0.55000000000000004">
      <c r="B5709" s="6"/>
      <c r="E5709" s="7"/>
    </row>
    <row r="5710" spans="2:5" x14ac:dyDescent="0.55000000000000004">
      <c r="B5710" s="6"/>
      <c r="E5710" s="7"/>
    </row>
    <row r="5711" spans="2:5" x14ac:dyDescent="0.55000000000000004">
      <c r="B5711" s="6"/>
      <c r="E5711" s="7"/>
    </row>
    <row r="5712" spans="2:5" x14ac:dyDescent="0.55000000000000004">
      <c r="B5712" s="6"/>
      <c r="E5712" s="7"/>
    </row>
    <row r="5713" spans="2:5" x14ac:dyDescent="0.55000000000000004">
      <c r="B5713" s="6"/>
      <c r="E5713" s="7"/>
    </row>
    <row r="5714" spans="2:5" x14ac:dyDescent="0.55000000000000004">
      <c r="B5714" s="6"/>
      <c r="E5714" s="7"/>
    </row>
    <row r="5715" spans="2:5" x14ac:dyDescent="0.55000000000000004">
      <c r="B5715" s="6"/>
      <c r="E5715" s="7"/>
    </row>
    <row r="5716" spans="2:5" x14ac:dyDescent="0.55000000000000004">
      <c r="B5716" s="6"/>
      <c r="E5716" s="7"/>
    </row>
    <row r="5717" spans="2:5" x14ac:dyDescent="0.55000000000000004">
      <c r="B5717" s="6"/>
      <c r="E5717" s="7"/>
    </row>
    <row r="5718" spans="2:5" x14ac:dyDescent="0.55000000000000004">
      <c r="B5718" s="6"/>
      <c r="E5718" s="7"/>
    </row>
    <row r="5719" spans="2:5" x14ac:dyDescent="0.55000000000000004">
      <c r="B5719" s="6"/>
      <c r="E5719" s="7"/>
    </row>
    <row r="5720" spans="2:5" x14ac:dyDescent="0.55000000000000004">
      <c r="B5720" s="6"/>
      <c r="E5720" s="7"/>
    </row>
    <row r="5721" spans="2:5" x14ac:dyDescent="0.55000000000000004">
      <c r="B5721" s="6"/>
      <c r="E5721" s="7"/>
    </row>
    <row r="5722" spans="2:5" x14ac:dyDescent="0.55000000000000004">
      <c r="B5722" s="6"/>
      <c r="E5722" s="7"/>
    </row>
    <row r="5723" spans="2:5" x14ac:dyDescent="0.55000000000000004">
      <c r="B5723" s="6"/>
      <c r="E5723" s="7"/>
    </row>
    <row r="5724" spans="2:5" x14ac:dyDescent="0.55000000000000004">
      <c r="B5724" s="6"/>
      <c r="E5724" s="7"/>
    </row>
    <row r="5725" spans="2:5" x14ac:dyDescent="0.55000000000000004">
      <c r="B5725" s="6"/>
      <c r="E5725" s="7"/>
    </row>
    <row r="5726" spans="2:5" x14ac:dyDescent="0.55000000000000004">
      <c r="B5726" s="6"/>
      <c r="E5726" s="7"/>
    </row>
    <row r="5727" spans="2:5" x14ac:dyDescent="0.55000000000000004">
      <c r="B5727" s="6"/>
      <c r="E5727" s="7"/>
    </row>
    <row r="5728" spans="2:5" x14ac:dyDescent="0.55000000000000004">
      <c r="B5728" s="6"/>
      <c r="E5728" s="7"/>
    </row>
    <row r="5729" spans="2:5" x14ac:dyDescent="0.55000000000000004">
      <c r="B5729" s="6"/>
      <c r="E5729" s="7"/>
    </row>
    <row r="5730" spans="2:5" x14ac:dyDescent="0.55000000000000004">
      <c r="B5730" s="6"/>
      <c r="E5730" s="7"/>
    </row>
    <row r="5731" spans="2:5" x14ac:dyDescent="0.55000000000000004">
      <c r="B5731" s="6"/>
      <c r="E5731" s="7"/>
    </row>
    <row r="5732" spans="2:5" x14ac:dyDescent="0.55000000000000004">
      <c r="B5732" s="6"/>
      <c r="E5732" s="7"/>
    </row>
    <row r="5733" spans="2:5" x14ac:dyDescent="0.55000000000000004">
      <c r="B5733" s="6"/>
      <c r="E5733" s="7"/>
    </row>
    <row r="5734" spans="2:5" x14ac:dyDescent="0.55000000000000004">
      <c r="B5734" s="6"/>
      <c r="E5734" s="7"/>
    </row>
    <row r="5735" spans="2:5" x14ac:dyDescent="0.55000000000000004">
      <c r="B5735" s="6"/>
      <c r="E5735" s="7"/>
    </row>
    <row r="5736" spans="2:5" x14ac:dyDescent="0.55000000000000004">
      <c r="B5736" s="6"/>
      <c r="E5736" s="7"/>
    </row>
    <row r="5737" spans="2:5" x14ac:dyDescent="0.55000000000000004">
      <c r="B5737" s="6"/>
      <c r="E5737" s="7"/>
    </row>
    <row r="5738" spans="2:5" x14ac:dyDescent="0.55000000000000004">
      <c r="B5738" s="6"/>
      <c r="E5738" s="7"/>
    </row>
    <row r="5739" spans="2:5" x14ac:dyDescent="0.55000000000000004">
      <c r="B5739" s="6"/>
      <c r="E5739" s="7"/>
    </row>
    <row r="5740" spans="2:5" x14ac:dyDescent="0.55000000000000004">
      <c r="B5740" s="6"/>
      <c r="E5740" s="7"/>
    </row>
    <row r="5741" spans="2:5" x14ac:dyDescent="0.55000000000000004">
      <c r="B5741" s="6"/>
      <c r="E5741" s="7"/>
    </row>
    <row r="5742" spans="2:5" x14ac:dyDescent="0.55000000000000004">
      <c r="B5742" s="6"/>
      <c r="E5742" s="7"/>
    </row>
    <row r="5743" spans="2:5" x14ac:dyDescent="0.55000000000000004">
      <c r="B5743" s="6"/>
      <c r="E5743" s="7"/>
    </row>
    <row r="5744" spans="2:5" x14ac:dyDescent="0.55000000000000004">
      <c r="B5744" s="6"/>
      <c r="E5744" s="7"/>
    </row>
    <row r="5745" spans="2:5" x14ac:dyDescent="0.55000000000000004">
      <c r="B5745" s="6"/>
      <c r="E5745" s="7"/>
    </row>
    <row r="5746" spans="2:5" x14ac:dyDescent="0.55000000000000004">
      <c r="B5746" s="6"/>
      <c r="E5746" s="7"/>
    </row>
    <row r="5747" spans="2:5" x14ac:dyDescent="0.55000000000000004">
      <c r="B5747" s="6"/>
      <c r="E5747" s="7"/>
    </row>
    <row r="5748" spans="2:5" x14ac:dyDescent="0.55000000000000004">
      <c r="B5748" s="6"/>
      <c r="E5748" s="7"/>
    </row>
    <row r="5749" spans="2:5" x14ac:dyDescent="0.55000000000000004">
      <c r="B5749" s="6"/>
      <c r="E5749" s="7"/>
    </row>
    <row r="5750" spans="2:5" x14ac:dyDescent="0.55000000000000004">
      <c r="B5750" s="6"/>
      <c r="E5750" s="7"/>
    </row>
    <row r="5751" spans="2:5" x14ac:dyDescent="0.55000000000000004">
      <c r="B5751" s="6"/>
      <c r="E5751" s="7"/>
    </row>
    <row r="5752" spans="2:5" x14ac:dyDescent="0.55000000000000004">
      <c r="B5752" s="6"/>
      <c r="E5752" s="7"/>
    </row>
    <row r="5753" spans="2:5" x14ac:dyDescent="0.55000000000000004">
      <c r="B5753" s="6"/>
      <c r="E5753" s="7"/>
    </row>
    <row r="5754" spans="2:5" x14ac:dyDescent="0.55000000000000004">
      <c r="B5754" s="6"/>
      <c r="E5754" s="7"/>
    </row>
    <row r="5755" spans="2:5" x14ac:dyDescent="0.55000000000000004">
      <c r="B5755" s="6"/>
      <c r="E5755" s="7"/>
    </row>
    <row r="5756" spans="2:5" x14ac:dyDescent="0.55000000000000004">
      <c r="B5756" s="6"/>
      <c r="E5756" s="7"/>
    </row>
    <row r="5757" spans="2:5" x14ac:dyDescent="0.55000000000000004">
      <c r="B5757" s="6"/>
      <c r="E5757" s="7"/>
    </row>
    <row r="5758" spans="2:5" x14ac:dyDescent="0.55000000000000004">
      <c r="B5758" s="6"/>
      <c r="E5758" s="7"/>
    </row>
    <row r="5759" spans="2:5" x14ac:dyDescent="0.55000000000000004">
      <c r="B5759" s="6"/>
      <c r="E5759" s="7"/>
    </row>
    <row r="5760" spans="2:5" x14ac:dyDescent="0.55000000000000004">
      <c r="B5760" s="6"/>
      <c r="E5760" s="7"/>
    </row>
    <row r="5761" spans="2:5" x14ac:dyDescent="0.55000000000000004">
      <c r="B5761" s="6"/>
      <c r="E5761" s="7"/>
    </row>
    <row r="5762" spans="2:5" x14ac:dyDescent="0.55000000000000004">
      <c r="B5762" s="6"/>
      <c r="E5762" s="7"/>
    </row>
    <row r="5763" spans="2:5" x14ac:dyDescent="0.55000000000000004">
      <c r="B5763" s="6"/>
      <c r="E5763" s="7"/>
    </row>
    <row r="5764" spans="2:5" x14ac:dyDescent="0.55000000000000004">
      <c r="B5764" s="6"/>
      <c r="E5764" s="7"/>
    </row>
    <row r="5765" spans="2:5" x14ac:dyDescent="0.55000000000000004">
      <c r="B5765" s="6"/>
      <c r="E5765" s="7"/>
    </row>
    <row r="5766" spans="2:5" x14ac:dyDescent="0.55000000000000004">
      <c r="B5766" s="6"/>
      <c r="E5766" s="7"/>
    </row>
    <row r="5767" spans="2:5" x14ac:dyDescent="0.55000000000000004">
      <c r="B5767" s="6"/>
      <c r="E5767" s="7"/>
    </row>
    <row r="5768" spans="2:5" x14ac:dyDescent="0.55000000000000004">
      <c r="B5768" s="6"/>
      <c r="E5768" s="7"/>
    </row>
    <row r="5769" spans="2:5" x14ac:dyDescent="0.55000000000000004">
      <c r="B5769" s="6"/>
      <c r="E5769" s="7"/>
    </row>
    <row r="5770" spans="2:5" x14ac:dyDescent="0.55000000000000004">
      <c r="B5770" s="6"/>
      <c r="E5770" s="7"/>
    </row>
    <row r="5771" spans="2:5" x14ac:dyDescent="0.55000000000000004">
      <c r="B5771" s="6"/>
      <c r="E5771" s="7"/>
    </row>
    <row r="5772" spans="2:5" x14ac:dyDescent="0.55000000000000004">
      <c r="B5772" s="6"/>
      <c r="E5772" s="7"/>
    </row>
    <row r="5773" spans="2:5" x14ac:dyDescent="0.55000000000000004">
      <c r="B5773" s="6"/>
      <c r="E5773" s="7"/>
    </row>
    <row r="5774" spans="2:5" x14ac:dyDescent="0.55000000000000004">
      <c r="B5774" s="6"/>
      <c r="E5774" s="7"/>
    </row>
    <row r="5775" spans="2:5" x14ac:dyDescent="0.55000000000000004">
      <c r="B5775" s="6"/>
      <c r="E5775" s="7"/>
    </row>
    <row r="5776" spans="2:5" x14ac:dyDescent="0.55000000000000004">
      <c r="B5776" s="6"/>
      <c r="E5776" s="7"/>
    </row>
    <row r="5777" spans="2:5" x14ac:dyDescent="0.55000000000000004">
      <c r="B5777" s="6"/>
      <c r="E5777" s="7"/>
    </row>
    <row r="5778" spans="2:5" x14ac:dyDescent="0.55000000000000004">
      <c r="B5778" s="6"/>
      <c r="E5778" s="7"/>
    </row>
    <row r="5779" spans="2:5" x14ac:dyDescent="0.55000000000000004">
      <c r="B5779" s="6"/>
      <c r="E5779" s="7"/>
    </row>
    <row r="5780" spans="2:5" x14ac:dyDescent="0.55000000000000004">
      <c r="B5780" s="6"/>
      <c r="E5780" s="7"/>
    </row>
    <row r="5781" spans="2:5" x14ac:dyDescent="0.55000000000000004">
      <c r="B5781" s="6"/>
      <c r="E5781" s="7"/>
    </row>
    <row r="5782" spans="2:5" x14ac:dyDescent="0.55000000000000004">
      <c r="B5782" s="6"/>
      <c r="E5782" s="7"/>
    </row>
    <row r="5783" spans="2:5" x14ac:dyDescent="0.55000000000000004">
      <c r="B5783" s="6"/>
      <c r="E5783" s="7"/>
    </row>
    <row r="5784" spans="2:5" x14ac:dyDescent="0.55000000000000004">
      <c r="B5784" s="6"/>
      <c r="E5784" s="7"/>
    </row>
    <row r="5785" spans="2:5" x14ac:dyDescent="0.55000000000000004">
      <c r="B5785" s="6"/>
      <c r="E5785" s="7"/>
    </row>
    <row r="5786" spans="2:5" x14ac:dyDescent="0.55000000000000004">
      <c r="B5786" s="6"/>
      <c r="E5786" s="7"/>
    </row>
    <row r="5787" spans="2:5" x14ac:dyDescent="0.55000000000000004">
      <c r="B5787" s="6"/>
      <c r="E5787" s="7"/>
    </row>
    <row r="5788" spans="2:5" x14ac:dyDescent="0.55000000000000004">
      <c r="B5788" s="6"/>
      <c r="E5788" s="7"/>
    </row>
    <row r="5789" spans="2:5" x14ac:dyDescent="0.55000000000000004">
      <c r="B5789" s="6"/>
      <c r="E5789" s="7"/>
    </row>
    <row r="5790" spans="2:5" x14ac:dyDescent="0.55000000000000004">
      <c r="B5790" s="6"/>
      <c r="E5790" s="7"/>
    </row>
    <row r="5791" spans="2:5" x14ac:dyDescent="0.55000000000000004">
      <c r="B5791" s="6"/>
      <c r="E5791" s="7"/>
    </row>
    <row r="5792" spans="2:5" x14ac:dyDescent="0.55000000000000004">
      <c r="B5792" s="6"/>
      <c r="E5792" s="7"/>
    </row>
    <row r="5793" spans="2:5" x14ac:dyDescent="0.55000000000000004">
      <c r="B5793" s="6"/>
      <c r="E5793" s="7"/>
    </row>
    <row r="5794" spans="2:5" x14ac:dyDescent="0.55000000000000004">
      <c r="B5794" s="6"/>
      <c r="E5794" s="7"/>
    </row>
    <row r="5795" spans="2:5" x14ac:dyDescent="0.55000000000000004">
      <c r="B5795" s="6"/>
      <c r="E5795" s="7"/>
    </row>
    <row r="5796" spans="2:5" x14ac:dyDescent="0.55000000000000004">
      <c r="B5796" s="6"/>
      <c r="E5796" s="7"/>
    </row>
    <row r="5797" spans="2:5" x14ac:dyDescent="0.55000000000000004">
      <c r="B5797" s="6"/>
      <c r="E5797" s="7"/>
    </row>
    <row r="5798" spans="2:5" x14ac:dyDescent="0.55000000000000004">
      <c r="B5798" s="6"/>
      <c r="E5798" s="7"/>
    </row>
    <row r="5799" spans="2:5" x14ac:dyDescent="0.55000000000000004">
      <c r="B5799" s="6"/>
      <c r="E5799" s="7"/>
    </row>
    <row r="5800" spans="2:5" x14ac:dyDescent="0.55000000000000004">
      <c r="B5800" s="6"/>
      <c r="E5800" s="7"/>
    </row>
    <row r="5801" spans="2:5" x14ac:dyDescent="0.55000000000000004">
      <c r="B5801" s="6"/>
      <c r="E5801" s="7"/>
    </row>
    <row r="5802" spans="2:5" x14ac:dyDescent="0.55000000000000004">
      <c r="B5802" s="6"/>
      <c r="E5802" s="7"/>
    </row>
    <row r="5803" spans="2:5" x14ac:dyDescent="0.55000000000000004">
      <c r="B5803" s="6"/>
      <c r="E5803" s="7"/>
    </row>
    <row r="5804" spans="2:5" x14ac:dyDescent="0.55000000000000004">
      <c r="B5804" s="6"/>
      <c r="E5804" s="7"/>
    </row>
    <row r="5805" spans="2:5" x14ac:dyDescent="0.55000000000000004">
      <c r="B5805" s="6"/>
      <c r="E5805" s="7"/>
    </row>
    <row r="5806" spans="2:5" x14ac:dyDescent="0.55000000000000004">
      <c r="B5806" s="6"/>
      <c r="E5806" s="7"/>
    </row>
    <row r="5807" spans="2:5" x14ac:dyDescent="0.55000000000000004">
      <c r="B5807" s="6"/>
      <c r="E5807" s="7"/>
    </row>
    <row r="5808" spans="2:5" x14ac:dyDescent="0.55000000000000004">
      <c r="B5808" s="6"/>
      <c r="E5808" s="7"/>
    </row>
    <row r="5809" spans="2:5" x14ac:dyDescent="0.55000000000000004">
      <c r="B5809" s="6"/>
      <c r="E5809" s="7"/>
    </row>
    <row r="5810" spans="2:5" x14ac:dyDescent="0.55000000000000004">
      <c r="B5810" s="6"/>
      <c r="E5810" s="7"/>
    </row>
    <row r="5811" spans="2:5" x14ac:dyDescent="0.55000000000000004">
      <c r="B5811" s="6"/>
      <c r="E5811" s="7"/>
    </row>
    <row r="5812" spans="2:5" x14ac:dyDescent="0.55000000000000004">
      <c r="B5812" s="6"/>
      <c r="E5812" s="7"/>
    </row>
    <row r="5813" spans="2:5" x14ac:dyDescent="0.55000000000000004">
      <c r="B5813" s="6"/>
      <c r="E5813" s="7"/>
    </row>
    <row r="5814" spans="2:5" x14ac:dyDescent="0.55000000000000004">
      <c r="B5814" s="6"/>
      <c r="E5814" s="7"/>
    </row>
    <row r="5815" spans="2:5" x14ac:dyDescent="0.55000000000000004">
      <c r="B5815" s="6"/>
      <c r="E5815" s="7"/>
    </row>
    <row r="5816" spans="2:5" x14ac:dyDescent="0.55000000000000004">
      <c r="B5816" s="6"/>
      <c r="E5816" s="7"/>
    </row>
    <row r="5817" spans="2:5" x14ac:dyDescent="0.55000000000000004">
      <c r="B5817" s="6"/>
      <c r="E5817" s="7"/>
    </row>
    <row r="5818" spans="2:5" x14ac:dyDescent="0.55000000000000004">
      <c r="B5818" s="6"/>
      <c r="E5818" s="7"/>
    </row>
    <row r="5819" spans="2:5" x14ac:dyDescent="0.55000000000000004">
      <c r="B5819" s="6"/>
      <c r="E5819" s="7"/>
    </row>
    <row r="5820" spans="2:5" x14ac:dyDescent="0.55000000000000004">
      <c r="B5820" s="6"/>
      <c r="E5820" s="7"/>
    </row>
    <row r="5821" spans="2:5" x14ac:dyDescent="0.55000000000000004">
      <c r="B5821" s="6"/>
      <c r="E5821" s="7"/>
    </row>
    <row r="5822" spans="2:5" x14ac:dyDescent="0.55000000000000004">
      <c r="B5822" s="6"/>
      <c r="E5822" s="7"/>
    </row>
    <row r="5823" spans="2:5" x14ac:dyDescent="0.55000000000000004">
      <c r="B5823" s="6"/>
      <c r="E5823" s="7"/>
    </row>
    <row r="5824" spans="2:5" x14ac:dyDescent="0.55000000000000004">
      <c r="B5824" s="6"/>
      <c r="E5824" s="7"/>
    </row>
    <row r="5825" spans="2:5" x14ac:dyDescent="0.55000000000000004">
      <c r="B5825" s="6"/>
      <c r="E5825" s="7"/>
    </row>
    <row r="5826" spans="2:5" x14ac:dyDescent="0.55000000000000004">
      <c r="B5826" s="6"/>
      <c r="E5826" s="7"/>
    </row>
    <row r="5827" spans="2:5" x14ac:dyDescent="0.55000000000000004">
      <c r="B5827" s="6"/>
      <c r="E5827" s="7"/>
    </row>
    <row r="5828" spans="2:5" x14ac:dyDescent="0.55000000000000004">
      <c r="B5828" s="6"/>
      <c r="E5828" s="7"/>
    </row>
    <row r="5829" spans="2:5" x14ac:dyDescent="0.55000000000000004">
      <c r="B5829" s="6"/>
      <c r="E5829" s="7"/>
    </row>
    <row r="5830" spans="2:5" x14ac:dyDescent="0.55000000000000004">
      <c r="B5830" s="6"/>
      <c r="E5830" s="7"/>
    </row>
    <row r="5831" spans="2:5" x14ac:dyDescent="0.55000000000000004">
      <c r="B5831" s="6"/>
      <c r="E5831" s="7"/>
    </row>
    <row r="5832" spans="2:5" x14ac:dyDescent="0.55000000000000004">
      <c r="B5832" s="6"/>
      <c r="E5832" s="7"/>
    </row>
    <row r="5833" spans="2:5" x14ac:dyDescent="0.55000000000000004">
      <c r="B5833" s="6"/>
      <c r="E5833" s="7"/>
    </row>
    <row r="5834" spans="2:5" x14ac:dyDescent="0.55000000000000004">
      <c r="B5834" s="6"/>
      <c r="E5834" s="7"/>
    </row>
    <row r="5835" spans="2:5" x14ac:dyDescent="0.55000000000000004">
      <c r="B5835" s="6"/>
      <c r="E5835" s="7"/>
    </row>
    <row r="5836" spans="2:5" x14ac:dyDescent="0.55000000000000004">
      <c r="B5836" s="6"/>
      <c r="E5836" s="7"/>
    </row>
    <row r="5837" spans="2:5" x14ac:dyDescent="0.55000000000000004">
      <c r="B5837" s="6"/>
      <c r="E5837" s="7"/>
    </row>
    <row r="5838" spans="2:5" x14ac:dyDescent="0.55000000000000004">
      <c r="B5838" s="6"/>
      <c r="E5838" s="7"/>
    </row>
    <row r="5839" spans="2:5" x14ac:dyDescent="0.55000000000000004">
      <c r="B5839" s="6"/>
      <c r="E5839" s="7"/>
    </row>
    <row r="5840" spans="2:5" x14ac:dyDescent="0.55000000000000004">
      <c r="B5840" s="6"/>
      <c r="E5840" s="7"/>
    </row>
    <row r="5841" spans="2:5" x14ac:dyDescent="0.55000000000000004">
      <c r="B5841" s="6"/>
      <c r="E5841" s="7"/>
    </row>
    <row r="5842" spans="2:5" x14ac:dyDescent="0.55000000000000004">
      <c r="B5842" s="6"/>
      <c r="E5842" s="7"/>
    </row>
    <row r="5843" spans="2:5" x14ac:dyDescent="0.55000000000000004">
      <c r="B5843" s="6"/>
      <c r="E5843" s="7"/>
    </row>
    <row r="5844" spans="2:5" x14ac:dyDescent="0.55000000000000004">
      <c r="B5844" s="6"/>
      <c r="E5844" s="7"/>
    </row>
    <row r="5845" spans="2:5" x14ac:dyDescent="0.55000000000000004">
      <c r="B5845" s="6"/>
      <c r="E5845" s="7"/>
    </row>
    <row r="5846" spans="2:5" x14ac:dyDescent="0.55000000000000004">
      <c r="B5846" s="6"/>
      <c r="E5846" s="7"/>
    </row>
    <row r="5847" spans="2:5" x14ac:dyDescent="0.55000000000000004">
      <c r="B5847" s="6"/>
      <c r="E5847" s="7"/>
    </row>
    <row r="5848" spans="2:5" x14ac:dyDescent="0.55000000000000004">
      <c r="B5848" s="6"/>
      <c r="E5848" s="7"/>
    </row>
    <row r="5849" spans="2:5" x14ac:dyDescent="0.55000000000000004">
      <c r="B5849" s="6"/>
      <c r="E5849" s="7"/>
    </row>
    <row r="5850" spans="2:5" x14ac:dyDescent="0.55000000000000004">
      <c r="B5850" s="6"/>
      <c r="E5850" s="7"/>
    </row>
    <row r="5851" spans="2:5" x14ac:dyDescent="0.55000000000000004">
      <c r="B5851" s="6"/>
      <c r="E5851" s="7"/>
    </row>
    <row r="5852" spans="2:5" x14ac:dyDescent="0.55000000000000004">
      <c r="B5852" s="6"/>
      <c r="E5852" s="7"/>
    </row>
    <row r="5853" spans="2:5" x14ac:dyDescent="0.55000000000000004">
      <c r="B5853" s="6"/>
      <c r="E5853" s="7"/>
    </row>
    <row r="5854" spans="2:5" x14ac:dyDescent="0.55000000000000004">
      <c r="B5854" s="6"/>
      <c r="E5854" s="7"/>
    </row>
    <row r="5855" spans="2:5" x14ac:dyDescent="0.55000000000000004">
      <c r="B5855" s="6"/>
      <c r="E5855" s="7"/>
    </row>
    <row r="5856" spans="2:5" x14ac:dyDescent="0.55000000000000004">
      <c r="B5856" s="6"/>
      <c r="E5856" s="7"/>
    </row>
    <row r="5857" spans="2:5" x14ac:dyDescent="0.55000000000000004">
      <c r="B5857" s="6"/>
      <c r="E5857" s="7"/>
    </row>
    <row r="5858" spans="2:5" x14ac:dyDescent="0.55000000000000004">
      <c r="B5858" s="6"/>
      <c r="E5858" s="7"/>
    </row>
    <row r="5859" spans="2:5" x14ac:dyDescent="0.55000000000000004">
      <c r="B5859" s="6"/>
      <c r="E5859" s="7"/>
    </row>
    <row r="5860" spans="2:5" x14ac:dyDescent="0.55000000000000004">
      <c r="B5860" s="6"/>
      <c r="E5860" s="7"/>
    </row>
    <row r="5861" spans="2:5" x14ac:dyDescent="0.55000000000000004">
      <c r="B5861" s="6"/>
      <c r="E5861" s="7"/>
    </row>
    <row r="5862" spans="2:5" x14ac:dyDescent="0.55000000000000004">
      <c r="B5862" s="6"/>
      <c r="E5862" s="7"/>
    </row>
    <row r="5863" spans="2:5" x14ac:dyDescent="0.55000000000000004">
      <c r="B5863" s="6"/>
      <c r="E5863" s="7"/>
    </row>
    <row r="5864" spans="2:5" x14ac:dyDescent="0.55000000000000004">
      <c r="B5864" s="6"/>
      <c r="E5864" s="7"/>
    </row>
    <row r="5865" spans="2:5" x14ac:dyDescent="0.55000000000000004">
      <c r="B5865" s="6"/>
      <c r="E5865" s="7"/>
    </row>
    <row r="5866" spans="2:5" x14ac:dyDescent="0.55000000000000004">
      <c r="B5866" s="6"/>
      <c r="E5866" s="7"/>
    </row>
    <row r="5867" spans="2:5" x14ac:dyDescent="0.55000000000000004">
      <c r="B5867" s="6"/>
      <c r="E5867" s="7"/>
    </row>
    <row r="5868" spans="2:5" x14ac:dyDescent="0.55000000000000004">
      <c r="B5868" s="6"/>
      <c r="E5868" s="7"/>
    </row>
    <row r="5869" spans="2:5" x14ac:dyDescent="0.55000000000000004">
      <c r="B5869" s="6"/>
      <c r="E5869" s="7"/>
    </row>
    <row r="5870" spans="2:5" x14ac:dyDescent="0.55000000000000004">
      <c r="B5870" s="6"/>
      <c r="E5870" s="7"/>
    </row>
    <row r="5871" spans="2:5" x14ac:dyDescent="0.55000000000000004">
      <c r="B5871" s="6"/>
      <c r="E5871" s="7"/>
    </row>
    <row r="5872" spans="2:5" x14ac:dyDescent="0.55000000000000004">
      <c r="B5872" s="6"/>
      <c r="E5872" s="7"/>
    </row>
    <row r="5873" spans="2:5" x14ac:dyDescent="0.55000000000000004">
      <c r="B5873" s="6"/>
      <c r="E5873" s="7"/>
    </row>
    <row r="5874" spans="2:5" x14ac:dyDescent="0.55000000000000004">
      <c r="B5874" s="6"/>
      <c r="E5874" s="7"/>
    </row>
    <row r="5875" spans="2:5" x14ac:dyDescent="0.55000000000000004">
      <c r="B5875" s="6"/>
      <c r="E5875" s="7"/>
    </row>
    <row r="5876" spans="2:5" x14ac:dyDescent="0.55000000000000004">
      <c r="B5876" s="6"/>
      <c r="E5876" s="7"/>
    </row>
    <row r="5877" spans="2:5" x14ac:dyDescent="0.55000000000000004">
      <c r="B5877" s="6"/>
      <c r="E5877" s="7"/>
    </row>
    <row r="5878" spans="2:5" x14ac:dyDescent="0.55000000000000004">
      <c r="B5878" s="6"/>
      <c r="E5878" s="7"/>
    </row>
    <row r="5879" spans="2:5" x14ac:dyDescent="0.55000000000000004">
      <c r="B5879" s="6"/>
      <c r="E5879" s="7"/>
    </row>
    <row r="5880" spans="2:5" x14ac:dyDescent="0.55000000000000004">
      <c r="B5880" s="6"/>
      <c r="E5880" s="7"/>
    </row>
    <row r="5881" spans="2:5" x14ac:dyDescent="0.55000000000000004">
      <c r="B5881" s="6"/>
      <c r="E5881" s="7"/>
    </row>
    <row r="5882" spans="2:5" x14ac:dyDescent="0.55000000000000004">
      <c r="B5882" s="6"/>
      <c r="E5882" s="7"/>
    </row>
    <row r="5883" spans="2:5" x14ac:dyDescent="0.55000000000000004">
      <c r="B5883" s="6"/>
      <c r="E5883" s="7"/>
    </row>
    <row r="5884" spans="2:5" x14ac:dyDescent="0.55000000000000004">
      <c r="B5884" s="6"/>
      <c r="E5884" s="7"/>
    </row>
    <row r="5885" spans="2:5" x14ac:dyDescent="0.55000000000000004">
      <c r="B5885" s="6"/>
      <c r="E5885" s="7"/>
    </row>
    <row r="5886" spans="2:5" x14ac:dyDescent="0.55000000000000004">
      <c r="B5886" s="6"/>
      <c r="E5886" s="7"/>
    </row>
    <row r="5887" spans="2:5" x14ac:dyDescent="0.55000000000000004">
      <c r="B5887" s="6"/>
      <c r="E5887" s="7"/>
    </row>
    <row r="5888" spans="2:5" x14ac:dyDescent="0.55000000000000004">
      <c r="B5888" s="6"/>
      <c r="E5888" s="7"/>
    </row>
    <row r="5889" spans="2:5" x14ac:dyDescent="0.55000000000000004">
      <c r="B5889" s="6"/>
      <c r="E5889" s="7"/>
    </row>
    <row r="5890" spans="2:5" x14ac:dyDescent="0.55000000000000004">
      <c r="B5890" s="6"/>
      <c r="E5890" s="7"/>
    </row>
    <row r="5891" spans="2:5" x14ac:dyDescent="0.55000000000000004">
      <c r="B5891" s="6"/>
      <c r="E5891" s="7"/>
    </row>
    <row r="5892" spans="2:5" x14ac:dyDescent="0.55000000000000004">
      <c r="B5892" s="6"/>
      <c r="E5892" s="7"/>
    </row>
    <row r="5893" spans="2:5" x14ac:dyDescent="0.55000000000000004">
      <c r="B5893" s="6"/>
      <c r="E5893" s="7"/>
    </row>
    <row r="5894" spans="2:5" x14ac:dyDescent="0.55000000000000004">
      <c r="B5894" s="6"/>
      <c r="E5894" s="7"/>
    </row>
    <row r="5895" spans="2:5" x14ac:dyDescent="0.55000000000000004">
      <c r="B5895" s="6"/>
      <c r="E5895" s="7"/>
    </row>
    <row r="5896" spans="2:5" x14ac:dyDescent="0.55000000000000004">
      <c r="B5896" s="6"/>
      <c r="E5896" s="7"/>
    </row>
    <row r="5897" spans="2:5" x14ac:dyDescent="0.55000000000000004">
      <c r="B5897" s="6"/>
      <c r="E5897" s="7"/>
    </row>
    <row r="5898" spans="2:5" x14ac:dyDescent="0.55000000000000004">
      <c r="B5898" s="6"/>
      <c r="E5898" s="7"/>
    </row>
    <row r="5899" spans="2:5" x14ac:dyDescent="0.55000000000000004">
      <c r="B5899" s="6"/>
      <c r="E5899" s="7"/>
    </row>
    <row r="5900" spans="2:5" x14ac:dyDescent="0.55000000000000004">
      <c r="B5900" s="6"/>
      <c r="E5900" s="7"/>
    </row>
    <row r="5901" spans="2:5" x14ac:dyDescent="0.55000000000000004">
      <c r="B5901" s="6"/>
      <c r="E5901" s="7"/>
    </row>
    <row r="5902" spans="2:5" x14ac:dyDescent="0.55000000000000004">
      <c r="B5902" s="6"/>
      <c r="E5902" s="7"/>
    </row>
    <row r="5903" spans="2:5" x14ac:dyDescent="0.55000000000000004">
      <c r="B5903" s="6"/>
      <c r="E5903" s="7"/>
    </row>
    <row r="5904" spans="2:5" x14ac:dyDescent="0.55000000000000004">
      <c r="B5904" s="6"/>
      <c r="E5904" s="7"/>
    </row>
    <row r="5905" spans="2:5" x14ac:dyDescent="0.55000000000000004">
      <c r="B5905" s="6"/>
      <c r="E5905" s="7"/>
    </row>
    <row r="5906" spans="2:5" x14ac:dyDescent="0.55000000000000004">
      <c r="B5906" s="6"/>
      <c r="E5906" s="7"/>
    </row>
    <row r="5907" spans="2:5" x14ac:dyDescent="0.55000000000000004">
      <c r="B5907" s="6"/>
      <c r="E5907" s="7"/>
    </row>
    <row r="5908" spans="2:5" x14ac:dyDescent="0.55000000000000004">
      <c r="B5908" s="6"/>
      <c r="E5908" s="7"/>
    </row>
    <row r="5909" spans="2:5" x14ac:dyDescent="0.55000000000000004">
      <c r="B5909" s="6"/>
      <c r="E5909" s="7"/>
    </row>
    <row r="5910" spans="2:5" x14ac:dyDescent="0.55000000000000004">
      <c r="B5910" s="6"/>
      <c r="E5910" s="7"/>
    </row>
    <row r="5911" spans="2:5" x14ac:dyDescent="0.55000000000000004">
      <c r="B5911" s="6"/>
      <c r="E5911" s="7"/>
    </row>
    <row r="5912" spans="2:5" x14ac:dyDescent="0.55000000000000004">
      <c r="B5912" s="6"/>
      <c r="E5912" s="7"/>
    </row>
    <row r="5913" spans="2:5" x14ac:dyDescent="0.55000000000000004">
      <c r="B5913" s="6"/>
      <c r="E5913" s="7"/>
    </row>
    <row r="5914" spans="2:5" x14ac:dyDescent="0.55000000000000004">
      <c r="B5914" s="6"/>
      <c r="E5914" s="7"/>
    </row>
    <row r="5915" spans="2:5" x14ac:dyDescent="0.55000000000000004">
      <c r="B5915" s="6"/>
      <c r="E5915" s="7"/>
    </row>
    <row r="5916" spans="2:5" x14ac:dyDescent="0.55000000000000004">
      <c r="B5916" s="6"/>
      <c r="E5916" s="7"/>
    </row>
    <row r="5917" spans="2:5" x14ac:dyDescent="0.55000000000000004">
      <c r="B5917" s="6"/>
      <c r="E5917" s="7"/>
    </row>
    <row r="5918" spans="2:5" x14ac:dyDescent="0.55000000000000004">
      <c r="B5918" s="6"/>
      <c r="E5918" s="7"/>
    </row>
    <row r="5919" spans="2:5" x14ac:dyDescent="0.55000000000000004">
      <c r="B5919" s="6"/>
      <c r="E5919" s="7"/>
    </row>
    <row r="5920" spans="2:5" x14ac:dyDescent="0.55000000000000004">
      <c r="B5920" s="6"/>
      <c r="E5920" s="7"/>
    </row>
    <row r="5921" spans="2:5" x14ac:dyDescent="0.55000000000000004">
      <c r="B5921" s="6"/>
      <c r="E5921" s="7"/>
    </row>
    <row r="5922" spans="2:5" x14ac:dyDescent="0.55000000000000004">
      <c r="B5922" s="6"/>
      <c r="E5922" s="7"/>
    </row>
    <row r="5923" spans="2:5" x14ac:dyDescent="0.55000000000000004">
      <c r="B5923" s="6"/>
      <c r="E5923" s="7"/>
    </row>
    <row r="5924" spans="2:5" x14ac:dyDescent="0.55000000000000004">
      <c r="B5924" s="6"/>
      <c r="E5924" s="7"/>
    </row>
    <row r="5925" spans="2:5" x14ac:dyDescent="0.55000000000000004">
      <c r="B5925" s="6"/>
      <c r="E5925" s="7"/>
    </row>
    <row r="5926" spans="2:5" x14ac:dyDescent="0.55000000000000004">
      <c r="B5926" s="6"/>
      <c r="E5926" s="7"/>
    </row>
    <row r="5927" spans="2:5" x14ac:dyDescent="0.55000000000000004">
      <c r="B5927" s="6"/>
      <c r="E5927" s="7"/>
    </row>
    <row r="5928" spans="2:5" x14ac:dyDescent="0.55000000000000004">
      <c r="B5928" s="6"/>
      <c r="E5928" s="7"/>
    </row>
    <row r="5929" spans="2:5" x14ac:dyDescent="0.55000000000000004">
      <c r="B5929" s="6"/>
      <c r="E5929" s="7"/>
    </row>
    <row r="5930" spans="2:5" x14ac:dyDescent="0.55000000000000004">
      <c r="B5930" s="6"/>
      <c r="E5930" s="7"/>
    </row>
    <row r="5931" spans="2:5" x14ac:dyDescent="0.55000000000000004">
      <c r="B5931" s="6"/>
      <c r="E5931" s="7"/>
    </row>
    <row r="5932" spans="2:5" x14ac:dyDescent="0.55000000000000004">
      <c r="B5932" s="6"/>
      <c r="E5932" s="7"/>
    </row>
    <row r="5933" spans="2:5" x14ac:dyDescent="0.55000000000000004">
      <c r="B5933" s="6"/>
      <c r="E5933" s="7"/>
    </row>
    <row r="5934" spans="2:5" x14ac:dyDescent="0.55000000000000004">
      <c r="B5934" s="6"/>
      <c r="E5934" s="7"/>
    </row>
    <row r="5935" spans="2:5" x14ac:dyDescent="0.55000000000000004">
      <c r="B5935" s="6"/>
      <c r="E5935" s="7"/>
    </row>
    <row r="5936" spans="2:5" x14ac:dyDescent="0.55000000000000004">
      <c r="B5936" s="6"/>
      <c r="E5936" s="7"/>
    </row>
    <row r="5937" spans="2:5" x14ac:dyDescent="0.55000000000000004">
      <c r="B5937" s="6"/>
      <c r="E5937" s="7"/>
    </row>
    <row r="5938" spans="2:5" x14ac:dyDescent="0.55000000000000004">
      <c r="B5938" s="6"/>
      <c r="E5938" s="7"/>
    </row>
    <row r="5939" spans="2:5" x14ac:dyDescent="0.55000000000000004">
      <c r="B5939" s="6"/>
      <c r="E5939" s="7"/>
    </row>
    <row r="5940" spans="2:5" x14ac:dyDescent="0.55000000000000004">
      <c r="B5940" s="6"/>
      <c r="E5940" s="7"/>
    </row>
    <row r="5941" spans="2:5" x14ac:dyDescent="0.55000000000000004">
      <c r="B5941" s="6"/>
      <c r="E5941" s="7"/>
    </row>
    <row r="5942" spans="2:5" x14ac:dyDescent="0.55000000000000004">
      <c r="B5942" s="6"/>
      <c r="E5942" s="7"/>
    </row>
    <row r="5943" spans="2:5" x14ac:dyDescent="0.55000000000000004">
      <c r="B5943" s="6"/>
      <c r="E5943" s="7"/>
    </row>
    <row r="5944" spans="2:5" x14ac:dyDescent="0.55000000000000004">
      <c r="B5944" s="6"/>
      <c r="E5944" s="7"/>
    </row>
    <row r="5945" spans="2:5" x14ac:dyDescent="0.55000000000000004">
      <c r="B5945" s="6"/>
      <c r="E5945" s="7"/>
    </row>
    <row r="5946" spans="2:5" x14ac:dyDescent="0.55000000000000004">
      <c r="B5946" s="6"/>
      <c r="E5946" s="7"/>
    </row>
    <row r="5947" spans="2:5" x14ac:dyDescent="0.55000000000000004">
      <c r="B5947" s="6"/>
      <c r="E5947" s="7"/>
    </row>
    <row r="5948" spans="2:5" x14ac:dyDescent="0.55000000000000004">
      <c r="B5948" s="6"/>
      <c r="E5948" s="7"/>
    </row>
    <row r="5949" spans="2:5" x14ac:dyDescent="0.55000000000000004">
      <c r="B5949" s="6"/>
      <c r="E5949" s="7"/>
    </row>
    <row r="5950" spans="2:5" x14ac:dyDescent="0.55000000000000004">
      <c r="B5950" s="6"/>
      <c r="E5950" s="7"/>
    </row>
    <row r="5951" spans="2:5" x14ac:dyDescent="0.55000000000000004">
      <c r="B5951" s="6"/>
      <c r="E5951" s="7"/>
    </row>
    <row r="5952" spans="2:5" x14ac:dyDescent="0.55000000000000004">
      <c r="B5952" s="6"/>
      <c r="E5952" s="7"/>
    </row>
    <row r="5953" spans="2:5" x14ac:dyDescent="0.55000000000000004">
      <c r="B5953" s="6"/>
      <c r="E5953" s="7"/>
    </row>
    <row r="5954" spans="2:5" x14ac:dyDescent="0.55000000000000004">
      <c r="B5954" s="6"/>
      <c r="E5954" s="7"/>
    </row>
    <row r="5955" spans="2:5" x14ac:dyDescent="0.55000000000000004">
      <c r="B5955" s="6"/>
      <c r="E5955" s="7"/>
    </row>
    <row r="5956" spans="2:5" x14ac:dyDescent="0.55000000000000004">
      <c r="B5956" s="6"/>
      <c r="E5956" s="7"/>
    </row>
    <row r="5957" spans="2:5" x14ac:dyDescent="0.55000000000000004">
      <c r="B5957" s="6"/>
      <c r="E5957" s="7"/>
    </row>
    <row r="5958" spans="2:5" x14ac:dyDescent="0.55000000000000004">
      <c r="B5958" s="6"/>
      <c r="E5958" s="7"/>
    </row>
    <row r="5959" spans="2:5" x14ac:dyDescent="0.55000000000000004">
      <c r="B5959" s="6"/>
      <c r="E5959" s="7"/>
    </row>
    <row r="5960" spans="2:5" x14ac:dyDescent="0.55000000000000004">
      <c r="B5960" s="6"/>
      <c r="E5960" s="7"/>
    </row>
    <row r="5961" spans="2:5" x14ac:dyDescent="0.55000000000000004">
      <c r="B5961" s="6"/>
      <c r="E5961" s="7"/>
    </row>
    <row r="5962" spans="2:5" x14ac:dyDescent="0.55000000000000004">
      <c r="B5962" s="6"/>
      <c r="E5962" s="7"/>
    </row>
    <row r="5963" spans="2:5" x14ac:dyDescent="0.55000000000000004">
      <c r="B5963" s="6"/>
      <c r="E5963" s="7"/>
    </row>
    <row r="5964" spans="2:5" x14ac:dyDescent="0.55000000000000004">
      <c r="B5964" s="6"/>
      <c r="E5964" s="7"/>
    </row>
    <row r="5965" spans="2:5" x14ac:dyDescent="0.55000000000000004">
      <c r="B5965" s="6"/>
      <c r="E5965" s="7"/>
    </row>
    <row r="5966" spans="2:5" x14ac:dyDescent="0.55000000000000004">
      <c r="B5966" s="6"/>
      <c r="E5966" s="7"/>
    </row>
    <row r="5967" spans="2:5" x14ac:dyDescent="0.55000000000000004">
      <c r="B5967" s="6"/>
      <c r="E5967" s="7"/>
    </row>
    <row r="5968" spans="2:5" x14ac:dyDescent="0.55000000000000004">
      <c r="B5968" s="6"/>
      <c r="E5968" s="7"/>
    </row>
    <row r="5969" spans="2:5" x14ac:dyDescent="0.55000000000000004">
      <c r="B5969" s="6"/>
      <c r="E5969" s="7"/>
    </row>
    <row r="5970" spans="2:5" x14ac:dyDescent="0.55000000000000004">
      <c r="B5970" s="6"/>
      <c r="E5970" s="7"/>
    </row>
    <row r="5971" spans="2:5" x14ac:dyDescent="0.55000000000000004">
      <c r="B5971" s="6"/>
      <c r="E5971" s="7"/>
    </row>
    <row r="5972" spans="2:5" x14ac:dyDescent="0.55000000000000004">
      <c r="B5972" s="6"/>
      <c r="E5972" s="7"/>
    </row>
    <row r="5973" spans="2:5" x14ac:dyDescent="0.55000000000000004">
      <c r="B5973" s="6"/>
      <c r="E5973" s="7"/>
    </row>
    <row r="5974" spans="2:5" x14ac:dyDescent="0.55000000000000004">
      <c r="B5974" s="6"/>
      <c r="E5974" s="7"/>
    </row>
    <row r="5975" spans="2:5" x14ac:dyDescent="0.55000000000000004">
      <c r="B5975" s="6"/>
      <c r="E5975" s="7"/>
    </row>
    <row r="5976" spans="2:5" x14ac:dyDescent="0.55000000000000004">
      <c r="B5976" s="6"/>
      <c r="E5976" s="7"/>
    </row>
    <row r="5977" spans="2:5" x14ac:dyDescent="0.55000000000000004">
      <c r="B5977" s="6"/>
      <c r="E5977" s="7"/>
    </row>
    <row r="5978" spans="2:5" x14ac:dyDescent="0.55000000000000004">
      <c r="B5978" s="6"/>
      <c r="E5978" s="7"/>
    </row>
    <row r="5979" spans="2:5" x14ac:dyDescent="0.55000000000000004">
      <c r="B5979" s="6"/>
      <c r="E5979" s="7"/>
    </row>
    <row r="5980" spans="2:5" x14ac:dyDescent="0.55000000000000004">
      <c r="B5980" s="6"/>
      <c r="E5980" s="7"/>
    </row>
    <row r="5981" spans="2:5" x14ac:dyDescent="0.55000000000000004">
      <c r="B5981" s="6"/>
      <c r="E5981" s="7"/>
    </row>
    <row r="5982" spans="2:5" x14ac:dyDescent="0.55000000000000004">
      <c r="B5982" s="6"/>
      <c r="E5982" s="7"/>
    </row>
    <row r="5983" spans="2:5" x14ac:dyDescent="0.55000000000000004">
      <c r="B5983" s="6"/>
      <c r="E5983" s="7"/>
    </row>
    <row r="5984" spans="2:5" x14ac:dyDescent="0.55000000000000004">
      <c r="B5984" s="6"/>
      <c r="E5984" s="7"/>
    </row>
    <row r="5985" spans="2:5" x14ac:dyDescent="0.55000000000000004">
      <c r="B5985" s="6"/>
      <c r="E5985" s="7"/>
    </row>
    <row r="5986" spans="2:5" x14ac:dyDescent="0.55000000000000004">
      <c r="B5986" s="6"/>
      <c r="E5986" s="7"/>
    </row>
    <row r="5987" spans="2:5" x14ac:dyDescent="0.55000000000000004">
      <c r="B5987" s="6"/>
      <c r="E5987" s="7"/>
    </row>
    <row r="5988" spans="2:5" x14ac:dyDescent="0.55000000000000004">
      <c r="B5988" s="6"/>
      <c r="E5988" s="7"/>
    </row>
    <row r="5989" spans="2:5" x14ac:dyDescent="0.55000000000000004">
      <c r="B5989" s="6"/>
      <c r="E5989" s="7"/>
    </row>
    <row r="5990" spans="2:5" x14ac:dyDescent="0.55000000000000004">
      <c r="B5990" s="6"/>
      <c r="E5990" s="7"/>
    </row>
    <row r="5991" spans="2:5" x14ac:dyDescent="0.55000000000000004">
      <c r="B5991" s="6"/>
      <c r="E5991" s="7"/>
    </row>
    <row r="5992" spans="2:5" x14ac:dyDescent="0.55000000000000004">
      <c r="B5992" s="6"/>
      <c r="E5992" s="7"/>
    </row>
    <row r="5993" spans="2:5" x14ac:dyDescent="0.55000000000000004">
      <c r="B5993" s="6"/>
      <c r="E5993" s="7"/>
    </row>
    <row r="5994" spans="2:5" x14ac:dyDescent="0.55000000000000004">
      <c r="B5994" s="6"/>
      <c r="E5994" s="7"/>
    </row>
    <row r="5995" spans="2:5" x14ac:dyDescent="0.55000000000000004">
      <c r="B5995" s="6"/>
      <c r="E5995" s="7"/>
    </row>
    <row r="5996" spans="2:5" x14ac:dyDescent="0.55000000000000004">
      <c r="B5996" s="6"/>
      <c r="E5996" s="7"/>
    </row>
    <row r="5997" spans="2:5" x14ac:dyDescent="0.55000000000000004">
      <c r="B5997" s="6"/>
      <c r="E5997" s="7"/>
    </row>
    <row r="5998" spans="2:5" x14ac:dyDescent="0.55000000000000004">
      <c r="B5998" s="6"/>
      <c r="E5998" s="7"/>
    </row>
    <row r="5999" spans="2:5" x14ac:dyDescent="0.55000000000000004">
      <c r="B5999" s="6"/>
      <c r="E5999" s="7"/>
    </row>
    <row r="6000" spans="2:5" x14ac:dyDescent="0.55000000000000004">
      <c r="B6000" s="6"/>
      <c r="E6000" s="7"/>
    </row>
    <row r="6001" spans="2:5" x14ac:dyDescent="0.55000000000000004">
      <c r="B6001" s="6"/>
      <c r="E6001" s="7"/>
    </row>
    <row r="6002" spans="2:5" x14ac:dyDescent="0.55000000000000004">
      <c r="B6002" s="6"/>
      <c r="E6002" s="7"/>
    </row>
    <row r="6003" spans="2:5" x14ac:dyDescent="0.55000000000000004">
      <c r="B6003" s="6"/>
      <c r="E6003" s="7"/>
    </row>
    <row r="6004" spans="2:5" x14ac:dyDescent="0.55000000000000004">
      <c r="B6004" s="6"/>
      <c r="E6004" s="7"/>
    </row>
    <row r="6005" spans="2:5" x14ac:dyDescent="0.55000000000000004">
      <c r="B6005" s="6"/>
      <c r="E6005" s="7"/>
    </row>
    <row r="6006" spans="2:5" ht="16" thickBot="1" x14ac:dyDescent="0.6">
      <c r="B6006" s="8"/>
      <c r="C6006" s="9"/>
      <c r="D6006" s="9"/>
      <c r="E6006" s="10"/>
    </row>
  </sheetData>
  <sortState xmlns:xlrd2="http://schemas.microsoft.com/office/spreadsheetml/2017/richdata2" ref="B5:E321">
    <sortCondition ref="B5:B321"/>
  </sortState>
  <customSheetViews>
    <customSheetView guid="{3FABBB88-4ADF-4471-88BA-07085913E628}" scale="85" topLeftCell="G13">
      <selection activeCell="J28" sqref="J28"/>
      <pageMargins left="0.75" right="0.75" top="1" bottom="1" header="0.5" footer="0.5"/>
      <pageSetup orientation="portrait" horizontalDpi="4294967292" verticalDpi="4294967292"/>
    </customSheetView>
  </customSheetViews>
  <mergeCells count="2">
    <mergeCell ref="N4:R4"/>
    <mergeCell ref="B2:F2"/>
  </mergeCells>
  <conditionalFormatting sqref="I20">
    <cfRule type="containsText" dxfId="366" priority="2" operator="containsText" text="see">
      <formula>NOT(ISERROR(SEARCH("see",I20)))</formula>
    </cfRule>
  </conditionalFormatting>
  <dataValidations xWindow="754" yWindow="1001"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Nonfunctional Protein Value " prompt="This cell requires the researcher to determine if the nonfunctional (dead) value associated with this protein and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mutants at each position.  This calculation is performed in Data Transformation columns Q and R." sqref="I22" xr:uid="{00000000-0002-0000-0100-000003000000}"/>
    <dataValidation allowBlank="1" showInputMessage="1" showErrorMessage="1" promptTitle="Position analysis" prompt="The positions below were identified from the data set for score calculations. If less than 20 positions are included, the user may find the calculator for smaller data sets to be more informative and efficient."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functional value and error for wild type should be entered in the boxes to the right." sqref="A5" xr:uid="{00000000-0002-0000-0100-000007000000}"/>
    <dataValidation allowBlank="1" showInputMessage="1" showErrorMessage="1" promptTitle="Data for wild type" prompt="Enter the functional value for the wild type protein here." sqref="D5" xr:uid="{473590FF-521A-4926-BFCD-A40B91BFC6F2}"/>
    <dataValidation allowBlank="1" showInputMessage="1" showErrorMessage="1" promptTitle="Error for wild type" prompt="Enter the error for the wild type functional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functional value to be analyzed.  Positive, negative, and decimals are all acceptable for these data calculations.  Values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functional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0000000-0002-0000-0100-000010000000}"/>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AA5" xr:uid="{00000000-0002-0000-0100-000011000000}"/>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00000000-0002-0000-0100-000012000000}"/>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00000000-0002-0000-0100-000013000000}"/>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00000000-0002-0000-0100-000014000000}"/>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00000000-0002-0000-0100-000016000000}"/>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00000000-0002-0000-0100-000017000000}"/>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00000000-0002-0000-0100-000018000000}"/>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9000000}"/>
    <dataValidation allowBlank="1" showErrorMessage="1" sqref="I27" xr:uid="{BD82AB9D-FB96-49B5-93D7-7E2CC4D71D1D}"/>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1" operator="lessThan" id="{34E6105A-5DF1-7247-B72E-7BC6249930B6}">
            <xm:f>'Data Transformation'!$R$24</xm:f>
            <x14:dxf>
              <font>
                <color rgb="FF9C0006"/>
              </font>
              <fill>
                <patternFill>
                  <bgColor rgb="FFFFC7CE"/>
                </patternFill>
              </fill>
            </x14:dxf>
          </x14:cfRule>
          <xm:sqref>M6:M356</xm:sqref>
        </x14:conditionalFormatting>
        <x14:conditionalFormatting xmlns:xm="http://schemas.microsoft.com/office/excel/2006/main">
          <x14:cfRule type="expression" priority="1" id="{E1D8CA44-0F49-46C7-883A-8E77AB05EA4A}">
            <xm:f>Assignments!AE6=TRUE</xm:f>
            <x14:dxf>
              <fill>
                <patternFill>
                  <bgColor rgb="FF00B0F0"/>
                </patternFill>
              </fill>
            </x14:dxf>
          </x14:cfRule>
          <xm:sqref>V7:V356</xm:sqref>
        </x14:conditionalFormatting>
      </x14:conditionalFormattings>
    </ext>
    <ext xmlns:x14="http://schemas.microsoft.com/office/spreadsheetml/2009/9/main" uri="{CCE6A557-97BC-4b89-ADB6-D9C93CAAB3DF}">
      <x14:dataValidations xmlns:xm="http://schemas.microsoft.com/office/excel/2006/main" xWindow="754" yWindow="1001"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B5BE-8B80-437B-B8FF-5118F8D1144B}">
  <dimension ref="A1"/>
  <sheetViews>
    <sheetView workbookViewId="0"/>
  </sheetViews>
  <sheetFormatPr defaultRowHeight="15.7" x14ac:dyDescent="0.55000000000000004"/>
  <sheetData>
    <row r="1" spans="1:1" x14ac:dyDescent="0.55000000000000004">
      <c r="A1"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6424"/>
  <sheetViews>
    <sheetView zoomScale="66" zoomScaleNormal="85" workbookViewId="0">
      <selection activeCell="B1" sqref="B1"/>
    </sheetView>
  </sheetViews>
  <sheetFormatPr defaultColWidth="11" defaultRowHeight="15.7" x14ac:dyDescent="0.55000000000000004"/>
  <cols>
    <col min="6" max="6" width="15" bestFit="1" customWidth="1"/>
    <col min="17" max="17" width="23.109375" bestFit="1" customWidth="1"/>
  </cols>
  <sheetData>
    <row r="1" spans="1:21" x14ac:dyDescent="0.55000000000000004">
      <c r="B1" s="2" t="s">
        <v>2</v>
      </c>
      <c r="J1" s="2" t="s">
        <v>12</v>
      </c>
      <c r="K1" s="2"/>
      <c r="L1" s="2"/>
      <c r="M1" s="2"/>
      <c r="Q1" s="2" t="s">
        <v>13</v>
      </c>
      <c r="T1" s="2" t="s">
        <v>59</v>
      </c>
    </row>
    <row r="2" spans="1:21" x14ac:dyDescent="0.55000000000000004">
      <c r="B2" t="s">
        <v>0</v>
      </c>
      <c r="C2" t="s">
        <v>2</v>
      </c>
      <c r="D2" t="s">
        <v>3</v>
      </c>
      <c r="E2" t="s">
        <v>10</v>
      </c>
      <c r="F2" t="s">
        <v>11</v>
      </c>
      <c r="G2" t="s">
        <v>22</v>
      </c>
      <c r="H2" t="s">
        <v>23</v>
      </c>
      <c r="I2" t="s">
        <v>83</v>
      </c>
      <c r="O2" t="s">
        <v>55</v>
      </c>
    </row>
    <row r="3" spans="1:21" x14ac:dyDescent="0.55000000000000004">
      <c r="A3" s="13" t="s">
        <v>25</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57</v>
      </c>
      <c r="M3" t="s">
        <v>56</v>
      </c>
      <c r="N3" t="s">
        <v>54</v>
      </c>
      <c r="O3" t="s">
        <v>61</v>
      </c>
      <c r="Q3" t="s">
        <v>14</v>
      </c>
      <c r="R3">
        <f>MIN(G4:G8425)</f>
        <v>0</v>
      </c>
      <c r="T3" t="s">
        <v>64</v>
      </c>
    </row>
    <row r="4" spans="1:21" x14ac:dyDescent="0.55000000000000004">
      <c r="A4" t="s">
        <v>25</v>
      </c>
      <c r="B4" t="str">
        <f>'Input and Summary Results'!G$8</f>
        <v xml:space="preserve"> </v>
      </c>
      <c r="C4">
        <f>IF(B4=0,FALSE,'Input and Summary Results'!$D$5)</f>
        <v>0</v>
      </c>
      <c r="D4">
        <f>IF(B4=0,FALSE,'Input and Summary Results'!$E$5)</f>
        <v>0</v>
      </c>
      <c r="E4" t="e">
        <f t="shared" ref="E4" si="0">IF(C4=FALSE,FALSE,LOG10(C4))</f>
        <v>#NUM!</v>
      </c>
      <c r="F4" t="e">
        <f>IF(D4=FALSE, FALSE,0.434*D4/C4)</f>
        <v>#DIV/0!</v>
      </c>
      <c r="G4" t="b">
        <f>IF(B4=" ",FALSE,(IF('Input and Summary Results'!$J$4="yes",'Data Transformation'!E4,'Data Transformation'!C4)))</f>
        <v>0</v>
      </c>
      <c r="H4" t="b">
        <f>IF(B4=" ",FALSE,(IF('Input and Summary Results'!$J$4="yes",'Data Transformation'!F4,'Data Transformation'!D4)))</f>
        <v>0</v>
      </c>
      <c r="I4" t="str">
        <f>IF(G4=FALSE,"",B4)</f>
        <v/>
      </c>
      <c r="J4" t="s">
        <v>26</v>
      </c>
      <c r="M4" t="str">
        <f>J4</f>
        <v>all</v>
      </c>
      <c r="N4">
        <f>(COUNTIF(I425:I8425,"&gt;0"))+1</f>
        <v>1</v>
      </c>
      <c r="O4" t="b">
        <f t="shared" ref="O4:O67" si="1">IF(N4&gt;4,N4,FALSE)</f>
        <v>0</v>
      </c>
      <c r="Q4" t="s">
        <v>15</v>
      </c>
      <c r="R4">
        <f>IF('Input and Summary Results'!J4="yes",MAX(E425:E8425),MAX(C425:C8425))</f>
        <v>0</v>
      </c>
      <c r="T4" t="s">
        <v>58</v>
      </c>
    </row>
    <row r="5" spans="1:21" x14ac:dyDescent="0.55000000000000004">
      <c r="A5" t="s">
        <v>25</v>
      </c>
      <c r="B5" t="str">
        <f>'Input and Summary Results'!$G9</f>
        <v xml:space="preserve"> </v>
      </c>
      <c r="C5">
        <f>IF(B5=0,FALSE,'Input and Summary Results'!$D$5)</f>
        <v>0</v>
      </c>
      <c r="D5">
        <f>IF(B5=0,FALSE,'Input and Summary Results'!$E$5)</f>
        <v>0</v>
      </c>
      <c r="E5" t="e">
        <f t="shared" ref="E5:E68" si="2">IF(C5=FALSE,FALSE,LOG10(C5))</f>
        <v>#NUM!</v>
      </c>
      <c r="F5" t="e">
        <f t="shared" ref="F5:F68" si="3">IF(D5=FALSE, FALSE,0.434*D5/C5)</f>
        <v>#DIV/0!</v>
      </c>
      <c r="G5" t="b">
        <f>IF(B5=" ",FALSE,(IF('Input and Summary Results'!$J$4="yes",'Data Transformation'!E5,'Data Transformation'!C5)))</f>
        <v>0</v>
      </c>
      <c r="H5" t="b">
        <f>IF(B5=" ",FALSE,(IF('Input and Summary Results'!$J$4="yes",'Data Transformation'!F5,'Data Transformation'!D5)))</f>
        <v>0</v>
      </c>
      <c r="I5" t="str">
        <f t="shared" ref="I5:I68" si="4">IF(G5=FALSE,"",B5)</f>
        <v/>
      </c>
      <c r="J5" s="18">
        <f>LOOKUP(2,1/(COUNTIF($J$4:J4,'Input and Summary Results'!$B$7:$B$8007)=0),'Input and Summary Results'!$B$7:$B$8007)</f>
        <v>0</v>
      </c>
      <c r="K5" s="18">
        <f>IFERROR(J5," ")</f>
        <v>0</v>
      </c>
      <c r="M5" s="42" t="s">
        <v>82</v>
      </c>
      <c r="N5" s="43">
        <f>SUM(N6:N426)</f>
        <v>0</v>
      </c>
      <c r="O5" t="b">
        <f t="shared" si="1"/>
        <v>0</v>
      </c>
      <c r="Q5" t="s">
        <v>5</v>
      </c>
      <c r="R5" t="e">
        <f>$G$3</f>
        <v>#NUM!</v>
      </c>
      <c r="T5" t="s">
        <v>60</v>
      </c>
    </row>
    <row r="6" spans="1:21" x14ac:dyDescent="0.55000000000000004">
      <c r="A6" t="s">
        <v>25</v>
      </c>
      <c r="B6" t="str">
        <f>'Input and Summary Results'!$G10</f>
        <v xml:space="preserve"> </v>
      </c>
      <c r="C6">
        <f>IF(B6=0,FALSE,'Input and Summary Results'!$D$5)</f>
        <v>0</v>
      </c>
      <c r="D6">
        <f>IF(B6=0,FALSE,'Input and Summary Results'!$E$5)</f>
        <v>0</v>
      </c>
      <c r="E6" t="e">
        <f t="shared" si="2"/>
        <v>#NUM!</v>
      </c>
      <c r="F6" t="e">
        <f t="shared" si="3"/>
        <v>#DIV/0!</v>
      </c>
      <c r="G6" t="b">
        <f>IF(B6=" ",FALSE,(IF('Input and Summary Results'!$J$4="yes",'Data Transformation'!E6,'Data Transformation'!C6)))</f>
        <v>0</v>
      </c>
      <c r="H6" t="b">
        <f>IF(B6=" ",FALSE,(IF('Input and Summary Results'!$J$4="yes",'Data Transformation'!F6,'Data Transformation'!D6)))</f>
        <v>0</v>
      </c>
      <c r="I6" t="str">
        <f t="shared" si="4"/>
        <v/>
      </c>
      <c r="J6" s="18" t="e">
        <f>LOOKUP(2,1/(COUNTIF($J$4:J5,'Input and Summary Results'!$B$7:$B$8007)=0),'Input and Summary Results'!$B$7:$B$8007)</f>
        <v>#N/A</v>
      </c>
      <c r="K6" s="18" t="str">
        <f t="shared" ref="K6:K69" si="5">IFERROR(J6," ")</f>
        <v xml:space="preserve"> </v>
      </c>
      <c r="L6" s="18">
        <v>1</v>
      </c>
      <c r="M6" t="e">
        <f>SMALL($K$6:$K$426,L6)</f>
        <v>#NUM!</v>
      </c>
      <c r="N6">
        <f t="shared" ref="N6:N69" si="6">COUNTIF($I$4:$I$8425,M6)</f>
        <v>0</v>
      </c>
      <c r="O6" t="b">
        <f t="shared" si="1"/>
        <v>0</v>
      </c>
      <c r="Q6" t="s">
        <v>16</v>
      </c>
      <c r="R6">
        <f>IF('Input and Summary Results'!J4="yes",LOG('Input and Summary Results'!J17,10),'Input and Summary Results'!J17)</f>
        <v>0</v>
      </c>
    </row>
    <row r="7" spans="1:21" x14ac:dyDescent="0.55000000000000004">
      <c r="A7" t="s">
        <v>25</v>
      </c>
      <c r="B7" t="str">
        <f>'Input and Summary Results'!$G11</f>
        <v xml:space="preserve"> </v>
      </c>
      <c r="C7">
        <f>IF(B7=0,FALSE,'Input and Summary Results'!$D$5)</f>
        <v>0</v>
      </c>
      <c r="D7">
        <f>IF(B7=0,FALSE,'Input and Summary Results'!$E$5)</f>
        <v>0</v>
      </c>
      <c r="E7" t="e">
        <f t="shared" si="2"/>
        <v>#NUM!</v>
      </c>
      <c r="F7" t="e">
        <f t="shared" si="3"/>
        <v>#DIV/0!</v>
      </c>
      <c r="G7" t="b">
        <f>IF(B7=" ",FALSE,(IF('Input and Summary Results'!$J$4="yes",'Data Transformation'!E7,'Data Transformation'!C7)))</f>
        <v>0</v>
      </c>
      <c r="H7" t="b">
        <f>IF(B7=" ",FALSE,(IF('Input and Summary Results'!$J$4="yes",'Data Transformation'!F7,'Data Transformation'!D7)))</f>
        <v>0</v>
      </c>
      <c r="I7" t="str">
        <f t="shared" si="4"/>
        <v/>
      </c>
      <c r="J7" s="18" t="e">
        <f>LOOKUP(2,1/(COUNTIF($J$4:J6,'Input and Summary Results'!$B$7:$B$8007)=0),'Input and Summary Results'!$B$7:$B$8007)</f>
        <v>#N/A</v>
      </c>
      <c r="K7" s="18" t="str">
        <f t="shared" si="5"/>
        <v xml:space="preserve"> </v>
      </c>
      <c r="L7" s="18">
        <f>L6+1</f>
        <v>2</v>
      </c>
      <c r="M7" t="e">
        <f t="shared" ref="M7:M70" si="7">SMALL($K$6:$K$426,L7)</f>
        <v>#NUM!</v>
      </c>
      <c r="N7">
        <f t="shared" si="6"/>
        <v>0</v>
      </c>
      <c r="O7" t="b">
        <f t="shared" si="1"/>
        <v>0</v>
      </c>
      <c r="T7" t="s">
        <v>65</v>
      </c>
    </row>
    <row r="8" spans="1:21" x14ac:dyDescent="0.55000000000000004">
      <c r="A8" t="s">
        <v>25</v>
      </c>
      <c r="B8" t="str">
        <f>'Input and Summary Results'!$G12</f>
        <v xml:space="preserve"> </v>
      </c>
      <c r="C8">
        <f>IF(B8=0,FALSE,'Input and Summary Results'!$D$5)</f>
        <v>0</v>
      </c>
      <c r="D8">
        <f>IF(B8=0,FALSE,'Input and Summary Results'!$E$5)</f>
        <v>0</v>
      </c>
      <c r="E8" t="e">
        <f t="shared" si="2"/>
        <v>#NUM!</v>
      </c>
      <c r="F8" t="e">
        <f t="shared" si="3"/>
        <v>#DIV/0!</v>
      </c>
      <c r="G8" t="b">
        <f>IF(B8=" ",FALSE,(IF('Input and Summary Results'!$J$4="yes",'Data Transformation'!E8,'Data Transformation'!C8)))</f>
        <v>0</v>
      </c>
      <c r="H8" t="b">
        <f>IF(B8=" ",FALSE,(IF('Input and Summary Results'!$J$4="yes",'Data Transformation'!F8,'Data Transformation'!D8)))</f>
        <v>0</v>
      </c>
      <c r="I8" t="str">
        <f t="shared" si="4"/>
        <v/>
      </c>
      <c r="J8" s="18" t="e">
        <f>LOOKUP(2,1/(COUNTIF($J$4:J7,'Input and Summary Results'!$B$7:$B$8007)=0),'Input and Summary Results'!$B$7:$B$8007)</f>
        <v>#N/A</v>
      </c>
      <c r="K8" s="18" t="str">
        <f t="shared" si="5"/>
        <v xml:space="preserve"> </v>
      </c>
      <c r="L8" s="18">
        <f t="shared" ref="L8:L71" si="8">L7+1</f>
        <v>3</v>
      </c>
      <c r="M8" t="e">
        <f t="shared" si="7"/>
        <v>#NUM!</v>
      </c>
      <c r="N8">
        <f t="shared" si="6"/>
        <v>0</v>
      </c>
      <c r="O8" t="b">
        <f t="shared" si="1"/>
        <v>0</v>
      </c>
      <c r="Q8" t="s">
        <v>85</v>
      </c>
      <c r="T8" t="s">
        <v>30</v>
      </c>
      <c r="U8">
        <f>IF('Input and Summary Results'!J4="yes",10^R9,R9)</f>
        <v>1</v>
      </c>
    </row>
    <row r="9" spans="1:21" x14ac:dyDescent="0.55000000000000004">
      <c r="A9" t="s">
        <v>25</v>
      </c>
      <c r="B9" t="str">
        <f>'Input and Summary Results'!$G13</f>
        <v xml:space="preserve"> </v>
      </c>
      <c r="C9">
        <f>IF(B9=0,FALSE,'Input and Summary Results'!$D$5)</f>
        <v>0</v>
      </c>
      <c r="D9">
        <f>IF(B9=0,FALSE,'Input and Summary Results'!$E$5)</f>
        <v>0</v>
      </c>
      <c r="E9" t="e">
        <f t="shared" si="2"/>
        <v>#NUM!</v>
      </c>
      <c r="F9" t="e">
        <f t="shared" si="3"/>
        <v>#DIV/0!</v>
      </c>
      <c r="G9" t="b">
        <f>IF(B9=" ",FALSE,(IF('Input and Summary Results'!$J$4="yes",'Data Transformation'!E9,'Data Transformation'!C9)))</f>
        <v>0</v>
      </c>
      <c r="H9" t="b">
        <f>IF(B9=" ",FALSE,(IF('Input and Summary Results'!$J$4="yes",'Data Transformation'!F9,'Data Transformation'!D9)))</f>
        <v>0</v>
      </c>
      <c r="I9" t="str">
        <f t="shared" si="4"/>
        <v/>
      </c>
      <c r="J9" s="18" t="e">
        <f>LOOKUP(2,1/(COUNTIF($J$4:J8,'Input and Summary Results'!$B$7:$B$8007)=0),'Input and Summary Results'!$B$7:$B$8007)</f>
        <v>#N/A</v>
      </c>
      <c r="K9" s="18" t="str">
        <f t="shared" si="5"/>
        <v xml:space="preserve"> </v>
      </c>
      <c r="L9" s="18">
        <f t="shared" si="8"/>
        <v>4</v>
      </c>
      <c r="M9" t="e">
        <f t="shared" si="7"/>
        <v>#NUM!</v>
      </c>
      <c r="N9">
        <f t="shared" si="6"/>
        <v>0</v>
      </c>
      <c r="O9" t="b">
        <f t="shared" si="1"/>
        <v>0</v>
      </c>
      <c r="Q9" t="s">
        <v>14</v>
      </c>
      <c r="R9">
        <f>IF('Input and Summary Results'!J11="",'Data Transformation'!R3,IF('Input and Summary Results'!$J$4="yes",LOG('Input and Summary Results'!J11,10),'Input and Summary Results'!J11))</f>
        <v>0</v>
      </c>
      <c r="T9" t="s">
        <v>79</v>
      </c>
      <c r="U9">
        <f>IF('Input and Summary Results'!J4="yes",10^R10,R10)</f>
        <v>1</v>
      </c>
    </row>
    <row r="10" spans="1:21" x14ac:dyDescent="0.55000000000000004">
      <c r="A10" t="s">
        <v>25</v>
      </c>
      <c r="B10" t="str">
        <f>'Input and Summary Results'!$G14</f>
        <v xml:space="preserve"> </v>
      </c>
      <c r="C10">
        <f>IF(B10=0,FALSE,'Input and Summary Results'!$D$5)</f>
        <v>0</v>
      </c>
      <c r="D10">
        <f>IF(B10=0,FALSE,'Input and Summary Results'!$E$5)</f>
        <v>0</v>
      </c>
      <c r="E10" t="e">
        <f t="shared" si="2"/>
        <v>#NUM!</v>
      </c>
      <c r="F10" t="e">
        <f t="shared" si="3"/>
        <v>#DIV/0!</v>
      </c>
      <c r="G10" t="b">
        <f>IF(B10=" ",FALSE,(IF('Input and Summary Results'!$J$4="yes",'Data Transformation'!E10,'Data Transformation'!C10)))</f>
        <v>0</v>
      </c>
      <c r="H10" t="b">
        <f>IF(B10=" ",FALSE,(IF('Input and Summary Results'!$J$4="yes",'Data Transformation'!F10,'Data Transformation'!D10)))</f>
        <v>0</v>
      </c>
      <c r="I10" t="str">
        <f t="shared" si="4"/>
        <v/>
      </c>
      <c r="J10" s="18" t="e">
        <f>LOOKUP(2,1/(COUNTIF($J$4:J9,'Input and Summary Results'!$B$7:$B$8007)=0),'Input and Summary Results'!$B$7:$B$8007)</f>
        <v>#N/A</v>
      </c>
      <c r="K10" s="18" t="str">
        <f t="shared" si="5"/>
        <v xml:space="preserve"> </v>
      </c>
      <c r="L10" s="18">
        <f t="shared" si="8"/>
        <v>5</v>
      </c>
      <c r="M10" t="e">
        <f t="shared" si="7"/>
        <v>#NUM!</v>
      </c>
      <c r="N10">
        <f t="shared" si="6"/>
        <v>0</v>
      </c>
      <c r="O10" t="b">
        <f t="shared" si="1"/>
        <v>0</v>
      </c>
      <c r="Q10" t="s">
        <v>15</v>
      </c>
      <c r="R10">
        <f>IF('Input and Summary Results'!J12="",'Data Transformation'!R4,IF('Input and Summary Results'!$J$4="yes",LOG('Input and Summary Results'!J12,10),'Input and Summary Results'!J12))</f>
        <v>0</v>
      </c>
    </row>
    <row r="11" spans="1:21" x14ac:dyDescent="0.55000000000000004">
      <c r="A11" t="s">
        <v>25</v>
      </c>
      <c r="B11" t="str">
        <f>'Input and Summary Results'!$G15</f>
        <v xml:space="preserve"> </v>
      </c>
      <c r="C11">
        <f>IF(B11=0,FALSE,'Input and Summary Results'!$D$5)</f>
        <v>0</v>
      </c>
      <c r="D11">
        <f>IF(B11=0,FALSE,'Input and Summary Results'!$E$5)</f>
        <v>0</v>
      </c>
      <c r="E11" t="e">
        <f t="shared" si="2"/>
        <v>#NUM!</v>
      </c>
      <c r="F11" t="e">
        <f t="shared" si="3"/>
        <v>#DIV/0!</v>
      </c>
      <c r="G11" t="b">
        <f>IF(B11=" ",FALSE,(IF('Input and Summary Results'!$J$4="yes",'Data Transformation'!E11,'Data Transformation'!C11)))</f>
        <v>0</v>
      </c>
      <c r="H11" t="b">
        <f>IF(B11=" ",FALSE,(IF('Input and Summary Results'!$J$4="yes",'Data Transformation'!F11,'Data Transformation'!D11)))</f>
        <v>0</v>
      </c>
      <c r="I11" t="str">
        <f t="shared" si="4"/>
        <v/>
      </c>
      <c r="J11" s="18" t="e">
        <f>LOOKUP(2,1/(COUNTIF($J$4:J10,'Input and Summary Results'!$B$7:$B$8007)=0),'Input and Summary Results'!$B$7:$B$8007)</f>
        <v>#N/A</v>
      </c>
      <c r="K11" s="18" t="str">
        <f t="shared" si="5"/>
        <v xml:space="preserve"> </v>
      </c>
      <c r="L11" s="18">
        <f t="shared" si="8"/>
        <v>6</v>
      </c>
      <c r="M11" t="e">
        <f t="shared" si="7"/>
        <v>#NUM!</v>
      </c>
      <c r="N11">
        <f t="shared" si="6"/>
        <v>0</v>
      </c>
      <c r="O11" t="b">
        <f t="shared" si="1"/>
        <v>0</v>
      </c>
      <c r="T11" t="s">
        <v>104</v>
      </c>
      <c r="U11" t="e">
        <f>'Data Transformation'!$G$3+0.5*'Data Transformation'!$U$25</f>
        <v>#NUM!</v>
      </c>
    </row>
    <row r="12" spans="1:21" x14ac:dyDescent="0.55000000000000004">
      <c r="A12" t="s">
        <v>25</v>
      </c>
      <c r="B12" t="str">
        <f>'Input and Summary Results'!$G16</f>
        <v xml:space="preserve"> </v>
      </c>
      <c r="C12">
        <f>IF(B12=0,FALSE,'Input and Summary Results'!$D$5)</f>
        <v>0</v>
      </c>
      <c r="D12">
        <f>IF(B12=0,FALSE,'Input and Summary Results'!$E$5)</f>
        <v>0</v>
      </c>
      <c r="E12" t="e">
        <f t="shared" si="2"/>
        <v>#NUM!</v>
      </c>
      <c r="F12" t="e">
        <f t="shared" si="3"/>
        <v>#DIV/0!</v>
      </c>
      <c r="G12" t="b">
        <f>IF(B12=" ",FALSE,(IF('Input and Summary Results'!$J$4="yes",'Data Transformation'!E12,'Data Transformation'!C12)))</f>
        <v>0</v>
      </c>
      <c r="H12" t="b">
        <f>IF(B12=" ",FALSE,(IF('Input and Summary Results'!$J$4="yes",'Data Transformation'!F12,'Data Transformation'!D12)))</f>
        <v>0</v>
      </c>
      <c r="I12" t="str">
        <f t="shared" si="4"/>
        <v/>
      </c>
      <c r="J12" s="18" t="e">
        <f>LOOKUP(2,1/(COUNTIF($J$4:J11,'Input and Summary Results'!$B$7:$B$8007)=0),'Input and Summary Results'!$B$7:$B$8007)</f>
        <v>#N/A</v>
      </c>
      <c r="K12" s="18" t="str">
        <f t="shared" si="5"/>
        <v xml:space="preserve"> </v>
      </c>
      <c r="L12" s="18">
        <f t="shared" si="8"/>
        <v>7</v>
      </c>
      <c r="M12" t="e">
        <f t="shared" si="7"/>
        <v>#NUM!</v>
      </c>
      <c r="N12">
        <f t="shared" si="6"/>
        <v>0</v>
      </c>
      <c r="O12" t="b">
        <f t="shared" si="1"/>
        <v>0</v>
      </c>
      <c r="T12" t="s">
        <v>105</v>
      </c>
      <c r="U12" t="e">
        <f>U11-W25</f>
        <v>#NUM!</v>
      </c>
    </row>
    <row r="13" spans="1:21" x14ac:dyDescent="0.55000000000000004">
      <c r="A13" t="s">
        <v>25</v>
      </c>
      <c r="B13" t="str">
        <f>'Input and Summary Results'!$G17</f>
        <v xml:space="preserve"> </v>
      </c>
      <c r="C13">
        <f>IF(B13=0,FALSE,'Input and Summary Results'!$D$5)</f>
        <v>0</v>
      </c>
      <c r="D13">
        <f>IF(B13=0,FALSE,'Input and Summary Results'!$E$5)</f>
        <v>0</v>
      </c>
      <c r="E13" t="e">
        <f t="shared" si="2"/>
        <v>#NUM!</v>
      </c>
      <c r="F13" t="e">
        <f t="shared" si="3"/>
        <v>#DIV/0!</v>
      </c>
      <c r="G13" t="b">
        <f>IF(B13=" ",FALSE,(IF('Input and Summary Results'!$J$4="yes",'Data Transformation'!E13,'Data Transformation'!C13)))</f>
        <v>0</v>
      </c>
      <c r="H13" t="b">
        <f>IF(B13=" ",FALSE,(IF('Input and Summary Results'!$J$4="yes",'Data Transformation'!F13,'Data Transformation'!D13)))</f>
        <v>0</v>
      </c>
      <c r="I13" t="str">
        <f t="shared" si="4"/>
        <v/>
      </c>
      <c r="J13" s="18" t="e">
        <f>LOOKUP(2,1/(COUNTIF($J$4:J12,'Input and Summary Results'!$B$7:$B$8007)=0),'Input and Summary Results'!$B$7:$B$8007)</f>
        <v>#N/A</v>
      </c>
      <c r="K13" s="18" t="str">
        <f t="shared" si="5"/>
        <v xml:space="preserve"> </v>
      </c>
      <c r="L13" s="18">
        <f t="shared" si="8"/>
        <v>8</v>
      </c>
      <c r="M13" t="e">
        <f t="shared" si="7"/>
        <v>#NUM!</v>
      </c>
      <c r="N13">
        <f t="shared" si="6"/>
        <v>0</v>
      </c>
      <c r="O13" t="b">
        <f t="shared" si="1"/>
        <v>0</v>
      </c>
    </row>
    <row r="14" spans="1:21" x14ac:dyDescent="0.55000000000000004">
      <c r="A14" t="s">
        <v>25</v>
      </c>
      <c r="B14" t="str">
        <f>'Input and Summary Results'!$G18</f>
        <v xml:space="preserve"> </v>
      </c>
      <c r="C14">
        <f>IF(B14=0,FALSE,'Input and Summary Results'!$D$5)</f>
        <v>0</v>
      </c>
      <c r="D14">
        <f>IF(B14=0,FALSE,'Input and Summary Results'!$E$5)</f>
        <v>0</v>
      </c>
      <c r="E14" t="e">
        <f t="shared" si="2"/>
        <v>#NUM!</v>
      </c>
      <c r="F14" t="e">
        <f t="shared" si="3"/>
        <v>#DIV/0!</v>
      </c>
      <c r="G14" t="b">
        <f>IF(B14=" ",FALSE,(IF('Input and Summary Results'!$J$4="yes",'Data Transformation'!E14,'Data Transformation'!C14)))</f>
        <v>0</v>
      </c>
      <c r="H14" t="b">
        <f>IF(B14=" ",FALSE,(IF('Input and Summary Results'!$J$4="yes",'Data Transformation'!F14,'Data Transformation'!D14)))</f>
        <v>0</v>
      </c>
      <c r="I14" t="str">
        <f t="shared" si="4"/>
        <v/>
      </c>
      <c r="J14" s="18" t="e">
        <f>LOOKUP(2,1/(COUNTIF($J$4:J13,'Input and Summary Results'!$B$7:$B$8007)=0),'Input and Summary Results'!$B$7:$B$8007)</f>
        <v>#N/A</v>
      </c>
      <c r="K14" s="18" t="str">
        <f t="shared" si="5"/>
        <v xml:space="preserve"> </v>
      </c>
      <c r="L14" s="18">
        <f t="shared" si="8"/>
        <v>9</v>
      </c>
      <c r="M14" t="e">
        <f t="shared" si="7"/>
        <v>#NUM!</v>
      </c>
      <c r="N14">
        <f t="shared" si="6"/>
        <v>0</v>
      </c>
      <c r="O14" t="b">
        <f t="shared" si="1"/>
        <v>0</v>
      </c>
    </row>
    <row r="15" spans="1:21" x14ac:dyDescent="0.55000000000000004">
      <c r="A15" t="s">
        <v>25</v>
      </c>
      <c r="B15" t="str">
        <f>'Input and Summary Results'!$G19</f>
        <v xml:space="preserve"> </v>
      </c>
      <c r="C15">
        <f>IF(B15=0,FALSE,'Input and Summary Results'!$D$5)</f>
        <v>0</v>
      </c>
      <c r="D15">
        <f>IF(B15=0,FALSE,'Input and Summary Results'!$E$5)</f>
        <v>0</v>
      </c>
      <c r="E15" t="e">
        <f t="shared" si="2"/>
        <v>#NUM!</v>
      </c>
      <c r="F15" t="e">
        <f t="shared" si="3"/>
        <v>#DIV/0!</v>
      </c>
      <c r="G15" t="b">
        <f>IF(B15=" ",FALSE,(IF('Input and Summary Results'!$J$4="yes",'Data Transformation'!E15,'Data Transformation'!C15)))</f>
        <v>0</v>
      </c>
      <c r="H15" t="b">
        <f>IF(B15=" ",FALSE,(IF('Input and Summary Results'!$J$4="yes",'Data Transformation'!F15,'Data Transformation'!D15)))</f>
        <v>0</v>
      </c>
      <c r="I15" t="str">
        <f t="shared" si="4"/>
        <v/>
      </c>
      <c r="J15" s="18" t="e">
        <f>LOOKUP(2,1/(COUNTIF($J$4:J14,'Input and Summary Results'!$B$7:$B$8007)=0),'Input and Summary Results'!$B$7:$B$8007)</f>
        <v>#N/A</v>
      </c>
      <c r="K15" s="18" t="str">
        <f t="shared" si="5"/>
        <v xml:space="preserve"> </v>
      </c>
      <c r="L15" s="18">
        <f t="shared" si="8"/>
        <v>10</v>
      </c>
      <c r="M15" t="e">
        <f t="shared" si="7"/>
        <v>#NUM!</v>
      </c>
      <c r="N15">
        <f t="shared" si="6"/>
        <v>0</v>
      </c>
      <c r="O15" t="b">
        <f t="shared" si="1"/>
        <v>0</v>
      </c>
      <c r="Q15" t="s">
        <v>86</v>
      </c>
      <c r="R15" t="e">
        <f>IF('Input and Summary Results'!J19="",_xlfn.AGGREGATE(1,6,H4,H425:H6424),(IF('Input and Summary Results'!J4="yes",'Input and Summary Results'!J19*0.434/C3,'Input and Summary Results'!J19)))</f>
        <v>#DIV/0!</v>
      </c>
      <c r="T15" t="s">
        <v>139</v>
      </c>
      <c r="U15" t="e">
        <f>IF('Input and Summary Results'!J4="yes",'Input and Summary Results'!J19*0.434/C3,'Input and Summary Results'!J19)</f>
        <v>#DIV/0!</v>
      </c>
    </row>
    <row r="16" spans="1:21" x14ac:dyDescent="0.55000000000000004">
      <c r="A16" t="s">
        <v>25</v>
      </c>
      <c r="B16" t="str">
        <f>'Input and Summary Results'!$G20</f>
        <v xml:space="preserve"> </v>
      </c>
      <c r="C16">
        <f>IF(B16=0,FALSE,'Input and Summary Results'!$D$5)</f>
        <v>0</v>
      </c>
      <c r="D16">
        <f>IF(B16=0,FALSE,'Input and Summary Results'!$E$5)</f>
        <v>0</v>
      </c>
      <c r="E16" t="e">
        <f t="shared" si="2"/>
        <v>#NUM!</v>
      </c>
      <c r="F16" t="e">
        <f t="shared" si="3"/>
        <v>#DIV/0!</v>
      </c>
      <c r="G16" t="b">
        <f>IF(B16=" ",FALSE,(IF('Input and Summary Results'!$J$4="yes",'Data Transformation'!E16,'Data Transformation'!C16)))</f>
        <v>0</v>
      </c>
      <c r="H16" t="b">
        <f>IF(B16=" ",FALSE,(IF('Input and Summary Results'!$J$4="yes",'Data Transformation'!F16,'Data Transformation'!D16)))</f>
        <v>0</v>
      </c>
      <c r="I16" t="str">
        <f t="shared" si="4"/>
        <v/>
      </c>
      <c r="J16" s="18" t="e">
        <f>LOOKUP(2,1/(COUNTIF($J$4:J15,'Input and Summary Results'!$B$7:$B$8007)=0),'Input and Summary Results'!$B$7:$B$8007)</f>
        <v>#N/A</v>
      </c>
      <c r="K16" s="18" t="str">
        <f t="shared" si="5"/>
        <v xml:space="preserve"> </v>
      </c>
      <c r="L16" s="18">
        <f t="shared" si="8"/>
        <v>11</v>
      </c>
      <c r="M16" t="e">
        <f t="shared" si="7"/>
        <v>#NUM!</v>
      </c>
      <c r="N16">
        <f t="shared" si="6"/>
        <v>0</v>
      </c>
      <c r="O16" t="b">
        <f t="shared" si="1"/>
        <v>0</v>
      </c>
      <c r="Q16" t="s">
        <v>103</v>
      </c>
      <c r="R16" t="e">
        <f>R15*2</f>
        <v>#DIV/0!</v>
      </c>
    </row>
    <row r="17" spans="1:23" x14ac:dyDescent="0.55000000000000004">
      <c r="A17" t="s">
        <v>25</v>
      </c>
      <c r="B17" t="str">
        <f>'Input and Summary Results'!$G21</f>
        <v xml:space="preserve"> </v>
      </c>
      <c r="C17">
        <f>IF(B17=0,FALSE,'Input and Summary Results'!$D$5)</f>
        <v>0</v>
      </c>
      <c r="D17">
        <f>IF(B17=0,FALSE,'Input and Summary Results'!$E$5)</f>
        <v>0</v>
      </c>
      <c r="E17" t="e">
        <f t="shared" si="2"/>
        <v>#NUM!</v>
      </c>
      <c r="F17" t="e">
        <f t="shared" si="3"/>
        <v>#DIV/0!</v>
      </c>
      <c r="G17" t="b">
        <f>IF(B17=" ",FALSE,(IF('Input and Summary Results'!$J$4="yes",'Data Transformation'!E17,'Data Transformation'!C17)))</f>
        <v>0</v>
      </c>
      <c r="H17" t="b">
        <f>IF(B17=" ",FALSE,(IF('Input and Summary Results'!$J$4="yes",'Data Transformation'!F17,'Data Transformation'!D17)))</f>
        <v>0</v>
      </c>
      <c r="I17" t="str">
        <f t="shared" si="4"/>
        <v/>
      </c>
      <c r="J17" s="18" t="e">
        <f>LOOKUP(2,1/(COUNTIF($J$4:J16,'Input and Summary Results'!$B$7:$B$8007)=0),'Input and Summary Results'!$B$7:$B$8007)</f>
        <v>#N/A</v>
      </c>
      <c r="K17" s="18" t="str">
        <f t="shared" si="5"/>
        <v xml:space="preserve"> </v>
      </c>
      <c r="L17" s="18">
        <f t="shared" si="8"/>
        <v>12</v>
      </c>
      <c r="M17" t="e">
        <f t="shared" si="7"/>
        <v>#NUM!</v>
      </c>
      <c r="N17">
        <f t="shared" si="6"/>
        <v>0</v>
      </c>
      <c r="O17" t="b">
        <f t="shared" si="1"/>
        <v>0</v>
      </c>
    </row>
    <row r="18" spans="1:23" x14ac:dyDescent="0.55000000000000004">
      <c r="A18" t="s">
        <v>25</v>
      </c>
      <c r="B18" t="str">
        <f>'Input and Summary Results'!$G22</f>
        <v xml:space="preserve"> </v>
      </c>
      <c r="C18">
        <f>IF(B18=0,FALSE,'Input and Summary Results'!$D$5)</f>
        <v>0</v>
      </c>
      <c r="D18">
        <f>IF(B18=0,FALSE,'Input and Summary Results'!$E$5)</f>
        <v>0</v>
      </c>
      <c r="E18" t="e">
        <f t="shared" si="2"/>
        <v>#NUM!</v>
      </c>
      <c r="F18" t="e">
        <f t="shared" si="3"/>
        <v>#DIV/0!</v>
      </c>
      <c r="G18" t="b">
        <f>IF(B18=" ",FALSE,(IF('Input and Summary Results'!$J$4="yes",'Data Transformation'!E18,'Data Transformation'!C18)))</f>
        <v>0</v>
      </c>
      <c r="H18" t="b">
        <f>IF(B18=" ",FALSE,(IF('Input and Summary Results'!$J$4="yes",'Data Transformation'!F18,'Data Transformation'!D18)))</f>
        <v>0</v>
      </c>
      <c r="I18" t="str">
        <f t="shared" si="4"/>
        <v/>
      </c>
      <c r="J18" s="18" t="e">
        <f>LOOKUP(2,1/(COUNTIF($J$4:J17,'Input and Summary Results'!$B$7:$B$8007)=0),'Input and Summary Results'!$B$7:$B$8007)</f>
        <v>#N/A</v>
      </c>
      <c r="K18" s="18" t="str">
        <f t="shared" si="5"/>
        <v xml:space="preserve"> </v>
      </c>
      <c r="L18" s="18">
        <f t="shared" si="8"/>
        <v>13</v>
      </c>
      <c r="M18" t="e">
        <f t="shared" si="7"/>
        <v>#NUM!</v>
      </c>
      <c r="N18">
        <f t="shared" si="6"/>
        <v>0</v>
      </c>
      <c r="O18" t="b">
        <f t="shared" si="1"/>
        <v>0</v>
      </c>
      <c r="Q18" s="2" t="s">
        <v>17</v>
      </c>
    </row>
    <row r="19" spans="1:23" x14ac:dyDescent="0.55000000000000004">
      <c r="A19" t="s">
        <v>25</v>
      </c>
      <c r="B19" t="str">
        <f>'Input and Summary Results'!$G23</f>
        <v xml:space="preserve"> </v>
      </c>
      <c r="C19">
        <f>IF(B19=0,FALSE,'Input and Summary Results'!$D$5)</f>
        <v>0</v>
      </c>
      <c r="D19">
        <f>IF(B19=0,FALSE,'Input and Summary Results'!$E$5)</f>
        <v>0</v>
      </c>
      <c r="E19" t="e">
        <f t="shared" si="2"/>
        <v>#NUM!</v>
      </c>
      <c r="F19" t="e">
        <f t="shared" si="3"/>
        <v>#DIV/0!</v>
      </c>
      <c r="G19" t="b">
        <f>IF(B19=" ",FALSE,(IF('Input and Summary Results'!$J$4="yes",'Data Transformation'!E19,'Data Transformation'!C19)))</f>
        <v>0</v>
      </c>
      <c r="H19" t="b">
        <f>IF(B19=" ",FALSE,(IF('Input and Summary Results'!$J$4="yes",'Data Transformation'!F19,'Data Transformation'!D19)))</f>
        <v>0</v>
      </c>
      <c r="I19" t="str">
        <f t="shared" si="4"/>
        <v/>
      </c>
      <c r="J19" s="18" t="e">
        <f>LOOKUP(2,1/(COUNTIF($J$4:J18,'Input and Summary Results'!$B$7:$B$8007)=0),'Input and Summary Results'!$B$7:$B$8007)</f>
        <v>#N/A</v>
      </c>
      <c r="K19" s="18" t="str">
        <f t="shared" si="5"/>
        <v xml:space="preserve"> </v>
      </c>
      <c r="L19" s="18">
        <f t="shared" si="8"/>
        <v>14</v>
      </c>
      <c r="M19" t="e">
        <f t="shared" si="7"/>
        <v>#NUM!</v>
      </c>
      <c r="N19">
        <f t="shared" si="6"/>
        <v>0</v>
      </c>
      <c r="O19" t="b">
        <f t="shared" si="1"/>
        <v>0</v>
      </c>
      <c r="Q19" t="s">
        <v>18</v>
      </c>
      <c r="R19" s="12" t="e">
        <f>(R10-R9)/R16</f>
        <v>#DIV/0!</v>
      </c>
    </row>
    <row r="20" spans="1:23" x14ac:dyDescent="0.55000000000000004">
      <c r="A20" t="s">
        <v>25</v>
      </c>
      <c r="B20" t="str">
        <f>'Input and Summary Results'!$G24</f>
        <v xml:space="preserve"> </v>
      </c>
      <c r="C20">
        <f>IF(B20=0,FALSE,'Input and Summary Results'!$D$5)</f>
        <v>0</v>
      </c>
      <c r="D20">
        <f>IF(B20=0,FALSE,'Input and Summary Results'!$E$5)</f>
        <v>0</v>
      </c>
      <c r="E20" t="e">
        <f t="shared" si="2"/>
        <v>#NUM!</v>
      </c>
      <c r="F20" t="e">
        <f t="shared" si="3"/>
        <v>#DIV/0!</v>
      </c>
      <c r="G20" t="b">
        <f>IF(B20=" ",FALSE,(IF('Input and Summary Results'!$J$4="yes",'Data Transformation'!E20,'Data Transformation'!C20)))</f>
        <v>0</v>
      </c>
      <c r="H20" t="b">
        <f>IF(B20=" ",FALSE,(IF('Input and Summary Results'!$J$4="yes",'Data Transformation'!F20,'Data Transformation'!D20)))</f>
        <v>0</v>
      </c>
      <c r="I20" t="str">
        <f t="shared" si="4"/>
        <v/>
      </c>
      <c r="J20" s="18" t="e">
        <f>LOOKUP(2,1/(COUNTIF($J$4:J19,'Input and Summary Results'!$B$7:$B$8007)=0),'Input and Summary Results'!$B$7:$B$8007)</f>
        <v>#N/A</v>
      </c>
      <c r="K20" s="18" t="str">
        <f t="shared" si="5"/>
        <v xml:space="preserve"> </v>
      </c>
      <c r="L20" s="18">
        <f t="shared" si="8"/>
        <v>15</v>
      </c>
      <c r="M20" t="e">
        <f t="shared" si="7"/>
        <v>#NUM!</v>
      </c>
      <c r="N20">
        <f t="shared" si="6"/>
        <v>0</v>
      </c>
      <c r="O20" t="b">
        <f t="shared" si="1"/>
        <v>0</v>
      </c>
      <c r="Q20" t="s">
        <v>19</v>
      </c>
      <c r="R20" t="e">
        <f>AVERAGE(O6:O427)</f>
        <v>#DIV/0!</v>
      </c>
    </row>
    <row r="21" spans="1:23" x14ac:dyDescent="0.55000000000000004">
      <c r="A21" t="s">
        <v>25</v>
      </c>
      <c r="B21" t="str">
        <f>'Input and Summary Results'!$G25</f>
        <v xml:space="preserve"> </v>
      </c>
      <c r="C21">
        <f>IF(B21=0,FALSE,'Input and Summary Results'!$D$5)</f>
        <v>0</v>
      </c>
      <c r="D21">
        <f>IF(B21=0,FALSE,'Input and Summary Results'!$E$5)</f>
        <v>0</v>
      </c>
      <c r="E21" t="e">
        <f t="shared" si="2"/>
        <v>#NUM!</v>
      </c>
      <c r="F21" t="e">
        <f t="shared" si="3"/>
        <v>#DIV/0!</v>
      </c>
      <c r="G21" t="b">
        <f>IF(B21=" ",FALSE,(IF('Input and Summary Results'!$J$4="yes",'Data Transformation'!E21,'Data Transformation'!C21)))</f>
        <v>0</v>
      </c>
      <c r="H21" t="b">
        <f>IF(B21=" ",FALSE,(IF('Input and Summary Results'!$J$4="yes",'Data Transformation'!F21,'Data Transformation'!D21)))</f>
        <v>0</v>
      </c>
      <c r="I21" t="str">
        <f t="shared" si="4"/>
        <v/>
      </c>
      <c r="J21" s="18" t="e">
        <f>LOOKUP(2,1/(COUNTIF($J$4:J20,'Input and Summary Results'!$B$7:$B$8007)=0),'Input and Summary Results'!$B$7:$B$8007)</f>
        <v>#N/A</v>
      </c>
      <c r="K21" s="18" t="str">
        <f t="shared" si="5"/>
        <v xml:space="preserve"> </v>
      </c>
      <c r="L21" s="18">
        <f t="shared" si="8"/>
        <v>16</v>
      </c>
      <c r="M21" t="e">
        <f t="shared" si="7"/>
        <v>#NUM!</v>
      </c>
      <c r="N21">
        <f t="shared" si="6"/>
        <v>0</v>
      </c>
      <c r="O21" t="b">
        <f t="shared" si="1"/>
        <v>0</v>
      </c>
      <c r="Q21" t="s">
        <v>20</v>
      </c>
      <c r="R21" t="e">
        <f>MEDIAN(O6:O427)</f>
        <v>#NUM!</v>
      </c>
    </row>
    <row r="22" spans="1:23" x14ac:dyDescent="0.55000000000000004">
      <c r="A22" t="s">
        <v>25</v>
      </c>
      <c r="B22" t="str">
        <f>'Input and Summary Results'!$G26</f>
        <v xml:space="preserve"> </v>
      </c>
      <c r="C22">
        <f>IF(B22=0,FALSE,'Input and Summary Results'!$D$5)</f>
        <v>0</v>
      </c>
      <c r="D22">
        <f>IF(B22=0,FALSE,'Input and Summary Results'!$E$5)</f>
        <v>0</v>
      </c>
      <c r="E22" t="e">
        <f t="shared" si="2"/>
        <v>#NUM!</v>
      </c>
      <c r="F22" t="e">
        <f t="shared" si="3"/>
        <v>#DIV/0!</v>
      </c>
      <c r="G22" t="b">
        <f>IF(B22=" ",FALSE,(IF('Input and Summary Results'!$J$4="yes",'Data Transformation'!E22,'Data Transformation'!C22)))</f>
        <v>0</v>
      </c>
      <c r="H22" t="b">
        <f>IF(B22=" ",FALSE,(IF('Input and Summary Results'!$J$4="yes",'Data Transformation'!F22,'Data Transformation'!D22)))</f>
        <v>0</v>
      </c>
      <c r="I22" t="str">
        <f t="shared" si="4"/>
        <v/>
      </c>
      <c r="J22" s="18" t="e">
        <f>LOOKUP(2,1/(COUNTIF($J$4:J21,'Input and Summary Results'!$B$7:$B$8007)=0),'Input and Summary Results'!$B$7:$B$8007)</f>
        <v>#N/A</v>
      </c>
      <c r="K22" s="18" t="str">
        <f t="shared" si="5"/>
        <v xml:space="preserve"> </v>
      </c>
      <c r="L22" s="18">
        <f t="shared" si="8"/>
        <v>17</v>
      </c>
      <c r="M22" t="e">
        <f t="shared" si="7"/>
        <v>#NUM!</v>
      </c>
      <c r="N22">
        <f t="shared" si="6"/>
        <v>0</v>
      </c>
      <c r="O22" t="b">
        <f t="shared" si="1"/>
        <v>0</v>
      </c>
    </row>
    <row r="23" spans="1:23" x14ac:dyDescent="0.55000000000000004">
      <c r="A23" t="s">
        <v>25</v>
      </c>
      <c r="B23" t="str">
        <f>'Input and Summary Results'!$G27</f>
        <v xml:space="preserve"> </v>
      </c>
      <c r="C23">
        <f>IF(B23=0,FALSE,'Input and Summary Results'!$D$5)</f>
        <v>0</v>
      </c>
      <c r="D23">
        <f>IF(B23=0,FALSE,'Input and Summary Results'!$E$5)</f>
        <v>0</v>
      </c>
      <c r="E23" t="e">
        <f t="shared" si="2"/>
        <v>#NUM!</v>
      </c>
      <c r="F23" t="e">
        <f t="shared" si="3"/>
        <v>#DIV/0!</v>
      </c>
      <c r="G23" t="b">
        <f>IF(B23=" ",FALSE,(IF('Input and Summary Results'!$J$4="yes",'Data Transformation'!E23,'Data Transformation'!C23)))</f>
        <v>0</v>
      </c>
      <c r="H23" t="b">
        <f>IF(B23=" ",FALSE,(IF('Input and Summary Results'!$J$4="yes",'Data Transformation'!F23,'Data Transformation'!D23)))</f>
        <v>0</v>
      </c>
      <c r="I23" t="str">
        <f t="shared" si="4"/>
        <v/>
      </c>
      <c r="J23" s="18" t="e">
        <f>LOOKUP(2,1/(COUNTIF($J$4:J22,'Input and Summary Results'!$B$7:$B$8007)=0),'Input and Summary Results'!$B$7:$B$8007)</f>
        <v>#N/A</v>
      </c>
      <c r="K23" s="18" t="str">
        <f t="shared" si="5"/>
        <v xml:space="preserve"> </v>
      </c>
      <c r="L23" s="18">
        <f t="shared" si="8"/>
        <v>18</v>
      </c>
      <c r="M23" t="e">
        <f t="shared" si="7"/>
        <v>#NUM!</v>
      </c>
      <c r="N23">
        <f t="shared" si="6"/>
        <v>0</v>
      </c>
      <c r="O23" t="b">
        <f t="shared" si="1"/>
        <v>0</v>
      </c>
      <c r="Q23" t="s">
        <v>21</v>
      </c>
      <c r="R23" s="12" t="e">
        <f>ROUNDDOWN(MIN(R19:R21),0)</f>
        <v>#DIV/0!</v>
      </c>
    </row>
    <row r="24" spans="1:23" x14ac:dyDescent="0.55000000000000004">
      <c r="A24" t="s">
        <v>25</v>
      </c>
      <c r="B24" t="str">
        <f>'Input and Summary Results'!$G28</f>
        <v xml:space="preserve"> </v>
      </c>
      <c r="C24">
        <f>IF(B24=0,FALSE,'Input and Summary Results'!$D$5)</f>
        <v>0</v>
      </c>
      <c r="D24">
        <f>IF(B24=0,FALSE,'Input and Summary Results'!$E$5)</f>
        <v>0</v>
      </c>
      <c r="E24" t="e">
        <f t="shared" si="2"/>
        <v>#NUM!</v>
      </c>
      <c r="F24" t="e">
        <f t="shared" si="3"/>
        <v>#DIV/0!</v>
      </c>
      <c r="G24" t="b">
        <f>IF(B24=" ",FALSE,(IF('Input and Summary Results'!$J$4="yes",'Data Transformation'!E24,'Data Transformation'!C24)))</f>
        <v>0</v>
      </c>
      <c r="H24" t="b">
        <f>IF(B24=" ",FALSE,(IF('Input and Summary Results'!$J$4="yes",'Data Transformation'!F24,'Data Transformation'!D24)))</f>
        <v>0</v>
      </c>
      <c r="I24" t="str">
        <f t="shared" si="4"/>
        <v/>
      </c>
      <c r="J24" s="18" t="e">
        <f>LOOKUP(2,1/(COUNTIF($J$4:J23,'Input and Summary Results'!$B$7:$B$8007)=0),'Input and Summary Results'!$B$7:$B$8007)</f>
        <v>#N/A</v>
      </c>
      <c r="K24" s="18" t="str">
        <f t="shared" si="5"/>
        <v xml:space="preserve"> </v>
      </c>
      <c r="L24" s="18">
        <f t="shared" si="8"/>
        <v>19</v>
      </c>
      <c r="M24" t="e">
        <f t="shared" si="7"/>
        <v>#NUM!</v>
      </c>
      <c r="N24">
        <f t="shared" si="6"/>
        <v>0</v>
      </c>
      <c r="O24" t="b">
        <f t="shared" si="1"/>
        <v>0</v>
      </c>
      <c r="Q24" t="s">
        <v>24</v>
      </c>
      <c r="R24" t="e">
        <f>IF('Input and Summary Results'!J23&gt;0,(ROUNDDOWN('Input and Summary Results'!J23,0)),'Data Transformation'!R23)</f>
        <v>#DIV/0!</v>
      </c>
    </row>
    <row r="25" spans="1:23" x14ac:dyDescent="0.55000000000000004">
      <c r="A25" t="s">
        <v>25</v>
      </c>
      <c r="B25" t="str">
        <f>'Input and Summary Results'!$G29</f>
        <v xml:space="preserve"> </v>
      </c>
      <c r="C25">
        <f>IF(B25=0,FALSE,'Input and Summary Results'!$D$5)</f>
        <v>0</v>
      </c>
      <c r="D25">
        <f>IF(B25=0,FALSE,'Input and Summary Results'!$E$5)</f>
        <v>0</v>
      </c>
      <c r="E25" t="e">
        <f t="shared" si="2"/>
        <v>#NUM!</v>
      </c>
      <c r="F25" t="e">
        <f t="shared" si="3"/>
        <v>#DIV/0!</v>
      </c>
      <c r="G25" t="b">
        <f>IF(B25=" ",FALSE,(IF('Input and Summary Results'!$J$4="yes",'Data Transformation'!E25,'Data Transformation'!C25)))</f>
        <v>0</v>
      </c>
      <c r="H25" t="b">
        <f>IF(B25=" ",FALSE,(IF('Input and Summary Results'!$J$4="yes",'Data Transformation'!F25,'Data Transformation'!D25)))</f>
        <v>0</v>
      </c>
      <c r="I25" t="str">
        <f t="shared" si="4"/>
        <v/>
      </c>
      <c r="J25" s="18" t="e">
        <f>LOOKUP(2,1/(COUNTIF($J$4:J24,'Input and Summary Results'!$B$7:$B$8007)=0),'Input and Summary Results'!$B$7:$B$8007)</f>
        <v>#N/A</v>
      </c>
      <c r="K25" s="18" t="str">
        <f t="shared" si="5"/>
        <v xml:space="preserve"> </v>
      </c>
      <c r="L25" s="18">
        <f t="shared" si="8"/>
        <v>20</v>
      </c>
      <c r="M25" t="e">
        <f t="shared" si="7"/>
        <v>#NUM!</v>
      </c>
      <c r="N25">
        <f t="shared" si="6"/>
        <v>0</v>
      </c>
      <c r="O25" t="b">
        <f t="shared" si="1"/>
        <v>0</v>
      </c>
      <c r="Q25" t="s">
        <v>8</v>
      </c>
      <c r="R25" t="e">
        <f>(R10-R9)/R24</f>
        <v>#DIV/0!</v>
      </c>
      <c r="T25" t="s">
        <v>117</v>
      </c>
      <c r="U25" t="e">
        <f>IF(ISNUMBER('Input and Summary Results'!J27),'Input and Summary Results'!J27,'Data Transformation'!W25)</f>
        <v>#DIV/0!</v>
      </c>
      <c r="V25" t="s">
        <v>140</v>
      </c>
      <c r="W25" t="e">
        <f>IF(ISNUMBER('Input and Summary Results'!J19),'Data Transformation'!U15*4,IF(ISNUMBER('Input and Summary Results'!E5),'Data Transformation'!H3*4,'Data Transformation'!U26))</f>
        <v>#DIV/0!</v>
      </c>
    </row>
    <row r="26" spans="1:23" x14ac:dyDescent="0.55000000000000004">
      <c r="A26" t="s">
        <v>25</v>
      </c>
      <c r="B26" t="str">
        <f>'Input and Summary Results'!$G30</f>
        <v xml:space="preserve"> </v>
      </c>
      <c r="C26">
        <f>IF(B26=0,FALSE,'Input and Summary Results'!$D$5)</f>
        <v>0</v>
      </c>
      <c r="D26">
        <f>IF(B26=0,FALSE,'Input and Summary Results'!$E$5)</f>
        <v>0</v>
      </c>
      <c r="E26" t="e">
        <f t="shared" si="2"/>
        <v>#NUM!</v>
      </c>
      <c r="F26" t="e">
        <f t="shared" si="3"/>
        <v>#DIV/0!</v>
      </c>
      <c r="G26" t="b">
        <f>IF(B26=" ",FALSE,(IF('Input and Summary Results'!$J$4="yes",'Data Transformation'!E26,'Data Transformation'!C26)))</f>
        <v>0</v>
      </c>
      <c r="H26" t="b">
        <f>IF(B26=" ",FALSE,(IF('Input and Summary Results'!$J$4="yes",'Data Transformation'!F26,'Data Transformation'!D26)))</f>
        <v>0</v>
      </c>
      <c r="I26" t="str">
        <f t="shared" si="4"/>
        <v/>
      </c>
      <c r="J26" s="18" t="e">
        <f>LOOKUP(2,1/(COUNTIF($J$4:J25,'Input and Summary Results'!$B$7:$B$8007)=0),'Input and Summary Results'!$B$7:$B$8007)</f>
        <v>#N/A</v>
      </c>
      <c r="K26" s="18" t="str">
        <f t="shared" si="5"/>
        <v xml:space="preserve"> </v>
      </c>
      <c r="L26" s="18">
        <f t="shared" si="8"/>
        <v>21</v>
      </c>
      <c r="M26" t="e">
        <f t="shared" si="7"/>
        <v>#NUM!</v>
      </c>
      <c r="N26">
        <f t="shared" si="6"/>
        <v>0</v>
      </c>
      <c r="O26" t="b">
        <f t="shared" si="1"/>
        <v>0</v>
      </c>
      <c r="Q26" t="s">
        <v>80</v>
      </c>
      <c r="R26" t="e">
        <f>10^R25</f>
        <v>#DIV/0!</v>
      </c>
      <c r="T26" t="s">
        <v>106</v>
      </c>
      <c r="U26" t="e">
        <f>R25*2</f>
        <v>#DIV/0!</v>
      </c>
    </row>
    <row r="27" spans="1:23" x14ac:dyDescent="0.55000000000000004">
      <c r="A27" t="s">
        <v>25</v>
      </c>
      <c r="B27" t="str">
        <f>'Input and Summary Results'!$G31</f>
        <v xml:space="preserve"> </v>
      </c>
      <c r="C27">
        <f>IF(B27=0,FALSE,'Input and Summary Results'!$D$5)</f>
        <v>0</v>
      </c>
      <c r="D27">
        <f>IF(B27=0,FALSE,'Input and Summary Results'!$E$5)</f>
        <v>0</v>
      </c>
      <c r="E27" t="e">
        <f t="shared" si="2"/>
        <v>#NUM!</v>
      </c>
      <c r="F27" t="e">
        <f t="shared" si="3"/>
        <v>#DIV/0!</v>
      </c>
      <c r="G27" t="b">
        <f>IF(B27=" ",FALSE,(IF('Input and Summary Results'!$J$4="yes",'Data Transformation'!E27,'Data Transformation'!C27)))</f>
        <v>0</v>
      </c>
      <c r="H27" t="b">
        <f>IF(B27=" ",FALSE,(IF('Input and Summary Results'!$J$4="yes",'Data Transformation'!F27,'Data Transformation'!D27)))</f>
        <v>0</v>
      </c>
      <c r="I27" t="str">
        <f t="shared" si="4"/>
        <v/>
      </c>
      <c r="J27" s="18" t="e">
        <f>LOOKUP(2,1/(COUNTIF($J$4:J26,'Input and Summary Results'!$B$7:$B$8007)=0),'Input and Summary Results'!$B$7:$B$8007)</f>
        <v>#N/A</v>
      </c>
      <c r="K27" s="18" t="str">
        <f t="shared" si="5"/>
        <v xml:space="preserve"> </v>
      </c>
      <c r="L27" s="18">
        <f t="shared" si="8"/>
        <v>22</v>
      </c>
      <c r="M27" t="e">
        <f t="shared" si="7"/>
        <v>#NUM!</v>
      </c>
      <c r="N27">
        <f t="shared" si="6"/>
        <v>0</v>
      </c>
      <c r="O27" t="b">
        <f t="shared" si="1"/>
        <v>0</v>
      </c>
    </row>
    <row r="28" spans="1:23" x14ac:dyDescent="0.55000000000000004">
      <c r="A28" t="s">
        <v>25</v>
      </c>
      <c r="B28" t="str">
        <f>'Input and Summary Results'!$G32</f>
        <v xml:space="preserve"> </v>
      </c>
      <c r="C28">
        <f>IF(B28=0,FALSE,'Input and Summary Results'!$D$5)</f>
        <v>0</v>
      </c>
      <c r="D28">
        <f>IF(B28=0,FALSE,'Input and Summary Results'!$E$5)</f>
        <v>0</v>
      </c>
      <c r="E28" t="e">
        <f t="shared" si="2"/>
        <v>#NUM!</v>
      </c>
      <c r="F28" t="e">
        <f t="shared" si="3"/>
        <v>#DIV/0!</v>
      </c>
      <c r="G28" t="b">
        <f>IF(B28=" ",FALSE,(IF('Input and Summary Results'!$J$4="yes",'Data Transformation'!E28,'Data Transformation'!C28)))</f>
        <v>0</v>
      </c>
      <c r="H28" t="b">
        <f>IF(B28=" ",FALSE,(IF('Input and Summary Results'!$J$4="yes",'Data Transformation'!F28,'Data Transformation'!D28)))</f>
        <v>0</v>
      </c>
      <c r="I28" t="str">
        <f t="shared" si="4"/>
        <v/>
      </c>
      <c r="J28" s="18" t="e">
        <f>LOOKUP(2,1/(COUNTIF($J$4:J27,'Input and Summary Results'!$B$7:$B$8007)=0),'Input and Summary Results'!$B$7:$B$8007)</f>
        <v>#N/A</v>
      </c>
      <c r="K28" s="18" t="str">
        <f t="shared" si="5"/>
        <v xml:space="preserve"> </v>
      </c>
      <c r="L28" s="18">
        <f t="shared" si="8"/>
        <v>23</v>
      </c>
      <c r="M28" t="e">
        <f t="shared" si="7"/>
        <v>#NUM!</v>
      </c>
      <c r="N28">
        <f t="shared" si="6"/>
        <v>0</v>
      </c>
      <c r="O28" t="b">
        <f t="shared" si="1"/>
        <v>0</v>
      </c>
      <c r="Q28" t="s">
        <v>126</v>
      </c>
      <c r="R28">
        <f>IF(ISNUMBER('Input and Summary Results'!J36),'Input and Summary Results'!J36,'Input and Summary Results'!J37)</f>
        <v>0.5</v>
      </c>
    </row>
    <row r="29" spans="1:23" x14ac:dyDescent="0.55000000000000004">
      <c r="A29" t="s">
        <v>25</v>
      </c>
      <c r="B29" t="str">
        <f>'Input and Summary Results'!$G33</f>
        <v xml:space="preserve"> </v>
      </c>
      <c r="C29">
        <f>IF(B29=0,FALSE,'Input and Summary Results'!$D$5)</f>
        <v>0</v>
      </c>
      <c r="D29">
        <f>IF(B29=0,FALSE,'Input and Summary Results'!$E$5)</f>
        <v>0</v>
      </c>
      <c r="E29" t="e">
        <f t="shared" si="2"/>
        <v>#NUM!</v>
      </c>
      <c r="F29" t="e">
        <f t="shared" si="3"/>
        <v>#DIV/0!</v>
      </c>
      <c r="G29" t="b">
        <f>IF(B29=" ",FALSE,(IF('Input and Summary Results'!$J$4="yes",'Data Transformation'!E29,'Data Transformation'!C29)))</f>
        <v>0</v>
      </c>
      <c r="H29" t="b">
        <f>IF(B29=" ",FALSE,(IF('Input and Summary Results'!$J$4="yes",'Data Transformation'!F29,'Data Transformation'!D29)))</f>
        <v>0</v>
      </c>
      <c r="I29" t="str">
        <f t="shared" si="4"/>
        <v/>
      </c>
      <c r="J29" s="18" t="e">
        <f>LOOKUP(2,1/(COUNTIF($J$4:J28,'Input and Summary Results'!$B$7:$B$8007)=0),'Input and Summary Results'!$B$7:$B$8007)</f>
        <v>#N/A</v>
      </c>
      <c r="K29" s="18" t="str">
        <f t="shared" si="5"/>
        <v xml:space="preserve"> </v>
      </c>
      <c r="L29" s="18">
        <f t="shared" si="8"/>
        <v>24</v>
      </c>
      <c r="M29" t="e">
        <f t="shared" si="7"/>
        <v>#NUM!</v>
      </c>
      <c r="N29">
        <f t="shared" si="6"/>
        <v>0</v>
      </c>
      <c r="O29" t="b">
        <f t="shared" si="1"/>
        <v>0</v>
      </c>
      <c r="Q29" t="s">
        <v>127</v>
      </c>
      <c r="R29">
        <f>IF(ISNUMBER('Input and Summary Results'!J33),'Input and Summary Results'!J33,'Input and Summary Results'!J34)</f>
        <v>0.7</v>
      </c>
    </row>
    <row r="30" spans="1:23" x14ac:dyDescent="0.55000000000000004">
      <c r="A30" t="s">
        <v>25</v>
      </c>
      <c r="B30" t="str">
        <f>'Input and Summary Results'!$G34</f>
        <v xml:space="preserve"> </v>
      </c>
      <c r="C30">
        <f>IF(B30=0,FALSE,'Input and Summary Results'!$D$5)</f>
        <v>0</v>
      </c>
      <c r="D30">
        <f>IF(B30=0,FALSE,'Input and Summary Results'!$E$5)</f>
        <v>0</v>
      </c>
      <c r="E30" t="e">
        <f t="shared" si="2"/>
        <v>#NUM!</v>
      </c>
      <c r="F30" t="e">
        <f t="shared" si="3"/>
        <v>#DIV/0!</v>
      </c>
      <c r="G30" t="b">
        <f>IF(B30=" ",FALSE,(IF('Input and Summary Results'!$J$4="yes",'Data Transformation'!E30,'Data Transformation'!C30)))</f>
        <v>0</v>
      </c>
      <c r="H30" t="b">
        <f>IF(B30=" ",FALSE,(IF('Input and Summary Results'!$J$4="yes",'Data Transformation'!F30,'Data Transformation'!D30)))</f>
        <v>0</v>
      </c>
      <c r="I30" t="str">
        <f t="shared" si="4"/>
        <v/>
      </c>
      <c r="J30" s="18" t="e">
        <f>LOOKUP(2,1/(COUNTIF($J$4:J29,'Input and Summary Results'!$B$7:$B$8007)=0),'Input and Summary Results'!$B$7:$B$8007)</f>
        <v>#N/A</v>
      </c>
      <c r="K30" s="18" t="str">
        <f t="shared" si="5"/>
        <v xml:space="preserve"> </v>
      </c>
      <c r="L30" s="18">
        <f t="shared" si="8"/>
        <v>25</v>
      </c>
      <c r="M30" t="e">
        <f t="shared" si="7"/>
        <v>#NUM!</v>
      </c>
      <c r="N30">
        <f t="shared" si="6"/>
        <v>0</v>
      </c>
      <c r="O30" t="b">
        <f t="shared" si="1"/>
        <v>0</v>
      </c>
      <c r="Q30" t="s">
        <v>128</v>
      </c>
      <c r="R30">
        <f>IF(ISNUMBER('Input and Summary Results'!J39),'Input and Summary Results'!J39,'Input and Summary Results'!J40)</f>
        <v>0.64</v>
      </c>
    </row>
    <row r="31" spans="1:23" x14ac:dyDescent="0.55000000000000004">
      <c r="A31" t="s">
        <v>25</v>
      </c>
      <c r="B31" t="str">
        <f>'Input and Summary Results'!$G35</f>
        <v xml:space="preserve"> </v>
      </c>
      <c r="C31">
        <f>IF(B31=0,FALSE,'Input and Summary Results'!$D$5)</f>
        <v>0</v>
      </c>
      <c r="D31">
        <f>IF(B31=0,FALSE,'Input and Summary Results'!$E$5)</f>
        <v>0</v>
      </c>
      <c r="E31" t="e">
        <f t="shared" si="2"/>
        <v>#NUM!</v>
      </c>
      <c r="F31" t="e">
        <f t="shared" si="3"/>
        <v>#DIV/0!</v>
      </c>
      <c r="G31" t="b">
        <f>IF(B31=" ",FALSE,(IF('Input and Summary Results'!$J$4="yes",'Data Transformation'!E31,'Data Transformation'!C31)))</f>
        <v>0</v>
      </c>
      <c r="H31" t="b">
        <f>IF(B31=" ",FALSE,(IF('Input and Summary Results'!$J$4="yes",'Data Transformation'!F31,'Data Transformation'!D31)))</f>
        <v>0</v>
      </c>
      <c r="I31" t="str">
        <f t="shared" si="4"/>
        <v/>
      </c>
      <c r="J31" s="18" t="e">
        <f>LOOKUP(2,1/(COUNTIF($J$4:J30,'Input and Summary Results'!$B$7:$B$8007)=0),'Input and Summary Results'!$B$7:$B$8007)</f>
        <v>#N/A</v>
      </c>
      <c r="K31" s="18" t="str">
        <f t="shared" si="5"/>
        <v xml:space="preserve"> </v>
      </c>
      <c r="L31" s="18">
        <f t="shared" si="8"/>
        <v>26</v>
      </c>
      <c r="M31" t="e">
        <f t="shared" si="7"/>
        <v>#NUM!</v>
      </c>
      <c r="N31">
        <f t="shared" si="6"/>
        <v>0</v>
      </c>
      <c r="O31" t="b">
        <f t="shared" si="1"/>
        <v>0</v>
      </c>
      <c r="Q31" t="s">
        <v>129</v>
      </c>
      <c r="R31">
        <f>IF(ISNUMBER('Input and Summary Results'!J30),'Input and Summary Results'!J30,'Input and Summary Results'!J31)</f>
        <v>0.8</v>
      </c>
    </row>
    <row r="32" spans="1:23" x14ac:dyDescent="0.55000000000000004">
      <c r="A32" t="s">
        <v>25</v>
      </c>
      <c r="B32" t="str">
        <f>'Input and Summary Results'!$G36</f>
        <v xml:space="preserve"> </v>
      </c>
      <c r="C32">
        <f>IF(B32=0,FALSE,'Input and Summary Results'!$D$5)</f>
        <v>0</v>
      </c>
      <c r="D32">
        <f>IF(B32=0,FALSE,'Input and Summary Results'!$E$5)</f>
        <v>0</v>
      </c>
      <c r="E32" t="e">
        <f t="shared" si="2"/>
        <v>#NUM!</v>
      </c>
      <c r="F32" t="e">
        <f t="shared" si="3"/>
        <v>#DIV/0!</v>
      </c>
      <c r="G32" t="b">
        <f>IF(B32=" ",FALSE,(IF('Input and Summary Results'!$J$4="yes",'Data Transformation'!E32,'Data Transformation'!C32)))</f>
        <v>0</v>
      </c>
      <c r="H32" t="b">
        <f>IF(B32=" ",FALSE,(IF('Input and Summary Results'!$J$4="yes",'Data Transformation'!F32,'Data Transformation'!D32)))</f>
        <v>0</v>
      </c>
      <c r="I32" t="str">
        <f t="shared" si="4"/>
        <v/>
      </c>
      <c r="J32" s="18" t="e">
        <f>LOOKUP(2,1/(COUNTIF($J$4:J31,'Input and Summary Results'!$B$7:$B$8007)=0),'Input and Summary Results'!$B$7:$B$8007)</f>
        <v>#N/A</v>
      </c>
      <c r="K32" s="18" t="str">
        <f t="shared" si="5"/>
        <v xml:space="preserve"> </v>
      </c>
      <c r="L32" s="18">
        <f t="shared" si="8"/>
        <v>27</v>
      </c>
      <c r="M32" t="e">
        <f t="shared" si="7"/>
        <v>#NUM!</v>
      </c>
      <c r="N32">
        <f t="shared" si="6"/>
        <v>0</v>
      </c>
      <c r="O32" t="b">
        <f t="shared" si="1"/>
        <v>0</v>
      </c>
    </row>
    <row r="33" spans="1:15" x14ac:dyDescent="0.55000000000000004">
      <c r="A33" t="s">
        <v>25</v>
      </c>
      <c r="B33" t="str">
        <f>'Input and Summary Results'!$G37</f>
        <v xml:space="preserve"> </v>
      </c>
      <c r="C33">
        <f>IF(B33=0,FALSE,'Input and Summary Results'!$D$5)</f>
        <v>0</v>
      </c>
      <c r="D33">
        <f>IF(B33=0,FALSE,'Input and Summary Results'!$E$5)</f>
        <v>0</v>
      </c>
      <c r="E33" t="e">
        <f t="shared" si="2"/>
        <v>#NUM!</v>
      </c>
      <c r="F33" t="e">
        <f t="shared" si="3"/>
        <v>#DIV/0!</v>
      </c>
      <c r="G33" t="b">
        <f>IF(B33=" ",FALSE,(IF('Input and Summary Results'!$J$4="yes",'Data Transformation'!E33,'Data Transformation'!C33)))</f>
        <v>0</v>
      </c>
      <c r="H33" t="b">
        <f>IF(B33=" ",FALSE,(IF('Input and Summary Results'!$J$4="yes",'Data Transformation'!F33,'Data Transformation'!D33)))</f>
        <v>0</v>
      </c>
      <c r="I33" t="str">
        <f t="shared" si="4"/>
        <v/>
      </c>
      <c r="J33" s="18" t="e">
        <f>LOOKUP(2,1/(COUNTIF($J$4:J32,'Input and Summary Results'!$B$7:$B$8007)=0),'Input and Summary Results'!$B$7:$B$8007)</f>
        <v>#N/A</v>
      </c>
      <c r="K33" s="18" t="str">
        <f t="shared" si="5"/>
        <v xml:space="preserve"> </v>
      </c>
      <c r="L33" s="18">
        <f t="shared" si="8"/>
        <v>28</v>
      </c>
      <c r="M33" t="e">
        <f t="shared" si="7"/>
        <v>#NUM!</v>
      </c>
      <c r="N33">
        <f t="shared" si="6"/>
        <v>0</v>
      </c>
      <c r="O33" t="b">
        <f t="shared" si="1"/>
        <v>0</v>
      </c>
    </row>
    <row r="34" spans="1:15" x14ac:dyDescent="0.55000000000000004">
      <c r="A34" t="s">
        <v>25</v>
      </c>
      <c r="B34" t="str">
        <f>'Input and Summary Results'!$G38</f>
        <v xml:space="preserve"> </v>
      </c>
      <c r="C34">
        <f>IF(B34=0,FALSE,'Input and Summary Results'!$D$5)</f>
        <v>0</v>
      </c>
      <c r="D34">
        <f>IF(B34=0,FALSE,'Input and Summary Results'!$E$5)</f>
        <v>0</v>
      </c>
      <c r="E34" t="e">
        <f t="shared" si="2"/>
        <v>#NUM!</v>
      </c>
      <c r="F34" t="e">
        <f t="shared" si="3"/>
        <v>#DIV/0!</v>
      </c>
      <c r="G34" t="b">
        <f>IF(B34=" ",FALSE,(IF('Input and Summary Results'!$J$4="yes",'Data Transformation'!E34,'Data Transformation'!C34)))</f>
        <v>0</v>
      </c>
      <c r="H34" t="b">
        <f>IF(B34=" ",FALSE,(IF('Input and Summary Results'!$J$4="yes",'Data Transformation'!F34,'Data Transformation'!D34)))</f>
        <v>0</v>
      </c>
      <c r="I34" t="str">
        <f t="shared" si="4"/>
        <v/>
      </c>
      <c r="J34" s="18" t="e">
        <f>LOOKUP(2,1/(COUNTIF($J$4:J33,'Input and Summary Results'!$B$7:$B$8007)=0),'Input and Summary Results'!$B$7:$B$8007)</f>
        <v>#N/A</v>
      </c>
      <c r="K34" s="18" t="str">
        <f t="shared" si="5"/>
        <v xml:space="preserve"> </v>
      </c>
      <c r="L34" s="18">
        <f t="shared" si="8"/>
        <v>29</v>
      </c>
      <c r="M34" t="e">
        <f t="shared" si="7"/>
        <v>#NUM!</v>
      </c>
      <c r="N34">
        <f t="shared" si="6"/>
        <v>0</v>
      </c>
      <c r="O34" t="b">
        <f t="shared" si="1"/>
        <v>0</v>
      </c>
    </row>
    <row r="35" spans="1:15" x14ac:dyDescent="0.55000000000000004">
      <c r="A35" t="s">
        <v>25</v>
      </c>
      <c r="B35" t="str">
        <f>'Input and Summary Results'!$G39</f>
        <v xml:space="preserve"> </v>
      </c>
      <c r="C35">
        <f>IF(B35=0,FALSE,'Input and Summary Results'!$D$5)</f>
        <v>0</v>
      </c>
      <c r="D35">
        <f>IF(B35=0,FALSE,'Input and Summary Results'!$E$5)</f>
        <v>0</v>
      </c>
      <c r="E35" t="e">
        <f t="shared" si="2"/>
        <v>#NUM!</v>
      </c>
      <c r="F35" t="e">
        <f t="shared" si="3"/>
        <v>#DIV/0!</v>
      </c>
      <c r="G35" t="b">
        <f>IF(B35=" ",FALSE,(IF('Input and Summary Results'!$J$4="yes",'Data Transformation'!E35,'Data Transformation'!C35)))</f>
        <v>0</v>
      </c>
      <c r="H35" t="b">
        <f>IF(B35=" ",FALSE,(IF('Input and Summary Results'!$J$4="yes",'Data Transformation'!F35,'Data Transformation'!D35)))</f>
        <v>0</v>
      </c>
      <c r="I35" t="str">
        <f t="shared" si="4"/>
        <v/>
      </c>
      <c r="J35" s="18" t="e">
        <f>LOOKUP(2,1/(COUNTIF($J$4:J34,'Input and Summary Results'!$B$7:$B$8007)=0),'Input and Summary Results'!$B$7:$B$8007)</f>
        <v>#N/A</v>
      </c>
      <c r="K35" s="18" t="str">
        <f t="shared" si="5"/>
        <v xml:space="preserve"> </v>
      </c>
      <c r="L35" s="18">
        <f t="shared" si="8"/>
        <v>30</v>
      </c>
      <c r="M35" t="e">
        <f t="shared" si="7"/>
        <v>#NUM!</v>
      </c>
      <c r="N35">
        <f t="shared" si="6"/>
        <v>0</v>
      </c>
      <c r="O35" t="b">
        <f t="shared" si="1"/>
        <v>0</v>
      </c>
    </row>
    <row r="36" spans="1:15" x14ac:dyDescent="0.55000000000000004">
      <c r="A36" t="s">
        <v>25</v>
      </c>
      <c r="B36" t="str">
        <f>'Input and Summary Results'!$G40</f>
        <v xml:space="preserve"> </v>
      </c>
      <c r="C36">
        <f>IF(B36=0,FALSE,'Input and Summary Results'!$D$5)</f>
        <v>0</v>
      </c>
      <c r="D36">
        <f>IF(B36=0,FALSE,'Input and Summary Results'!$E$5)</f>
        <v>0</v>
      </c>
      <c r="E36" t="e">
        <f t="shared" si="2"/>
        <v>#NUM!</v>
      </c>
      <c r="F36" t="e">
        <f t="shared" si="3"/>
        <v>#DIV/0!</v>
      </c>
      <c r="G36" t="b">
        <f>IF(B36=" ",FALSE,(IF('Input and Summary Results'!$J$4="yes",'Data Transformation'!E36,'Data Transformation'!C36)))</f>
        <v>0</v>
      </c>
      <c r="H36" t="b">
        <f>IF(B36=" ",FALSE,(IF('Input and Summary Results'!$J$4="yes",'Data Transformation'!F36,'Data Transformation'!D36)))</f>
        <v>0</v>
      </c>
      <c r="I36" t="str">
        <f t="shared" si="4"/>
        <v/>
      </c>
      <c r="J36" s="18" t="e">
        <f>LOOKUP(2,1/(COUNTIF($J$4:J35,'Input and Summary Results'!$B$7:$B$8007)=0),'Input and Summary Results'!$B$7:$B$8007)</f>
        <v>#N/A</v>
      </c>
      <c r="K36" s="18" t="str">
        <f t="shared" si="5"/>
        <v xml:space="preserve"> </v>
      </c>
      <c r="L36" s="18">
        <f t="shared" si="8"/>
        <v>31</v>
      </c>
      <c r="M36" t="e">
        <f t="shared" si="7"/>
        <v>#NUM!</v>
      </c>
      <c r="N36">
        <f t="shared" si="6"/>
        <v>0</v>
      </c>
      <c r="O36" t="b">
        <f t="shared" si="1"/>
        <v>0</v>
      </c>
    </row>
    <row r="37" spans="1:15" x14ac:dyDescent="0.55000000000000004">
      <c r="A37" t="s">
        <v>25</v>
      </c>
      <c r="B37" t="str">
        <f>'Input and Summary Results'!$G41</f>
        <v xml:space="preserve"> </v>
      </c>
      <c r="C37">
        <f>IF(B37=0,FALSE,'Input and Summary Results'!$D$5)</f>
        <v>0</v>
      </c>
      <c r="D37">
        <f>IF(B37=0,FALSE,'Input and Summary Results'!$E$5)</f>
        <v>0</v>
      </c>
      <c r="E37" t="e">
        <f t="shared" si="2"/>
        <v>#NUM!</v>
      </c>
      <c r="F37" t="e">
        <f t="shared" si="3"/>
        <v>#DIV/0!</v>
      </c>
      <c r="G37" t="b">
        <f>IF(B37=" ",FALSE,(IF('Input and Summary Results'!$J$4="yes",'Data Transformation'!E37,'Data Transformation'!C37)))</f>
        <v>0</v>
      </c>
      <c r="H37" t="b">
        <f>IF(B37=" ",FALSE,(IF('Input and Summary Results'!$J$4="yes",'Data Transformation'!F37,'Data Transformation'!D37)))</f>
        <v>0</v>
      </c>
      <c r="I37" t="str">
        <f t="shared" si="4"/>
        <v/>
      </c>
      <c r="J37" s="18" t="e">
        <f>LOOKUP(2,1/(COUNTIF($J$4:J36,'Input and Summary Results'!$B$7:$B$8007)=0),'Input and Summary Results'!$B$7:$B$8007)</f>
        <v>#N/A</v>
      </c>
      <c r="K37" s="18" t="str">
        <f t="shared" si="5"/>
        <v xml:space="preserve"> </v>
      </c>
      <c r="L37" s="18">
        <f t="shared" si="8"/>
        <v>32</v>
      </c>
      <c r="M37" t="e">
        <f t="shared" si="7"/>
        <v>#NUM!</v>
      </c>
      <c r="N37">
        <f t="shared" si="6"/>
        <v>0</v>
      </c>
      <c r="O37" t="b">
        <f t="shared" si="1"/>
        <v>0</v>
      </c>
    </row>
    <row r="38" spans="1:15" x14ac:dyDescent="0.55000000000000004">
      <c r="A38" t="s">
        <v>25</v>
      </c>
      <c r="B38" t="str">
        <f>'Input and Summary Results'!$G42</f>
        <v xml:space="preserve"> </v>
      </c>
      <c r="C38">
        <f>IF(B38=0,FALSE,'Input and Summary Results'!$D$5)</f>
        <v>0</v>
      </c>
      <c r="D38">
        <f>IF(B38=0,FALSE,'Input and Summary Results'!$E$5)</f>
        <v>0</v>
      </c>
      <c r="E38" t="e">
        <f t="shared" si="2"/>
        <v>#NUM!</v>
      </c>
      <c r="F38" t="e">
        <f t="shared" si="3"/>
        <v>#DIV/0!</v>
      </c>
      <c r="G38" t="b">
        <f>IF(B38=" ",FALSE,(IF('Input and Summary Results'!$J$4="yes",'Data Transformation'!E38,'Data Transformation'!C38)))</f>
        <v>0</v>
      </c>
      <c r="H38" t="b">
        <f>IF(B38=" ",FALSE,(IF('Input and Summary Results'!$J$4="yes",'Data Transformation'!F38,'Data Transformation'!D38)))</f>
        <v>0</v>
      </c>
      <c r="I38" t="str">
        <f t="shared" si="4"/>
        <v/>
      </c>
      <c r="J38" s="18" t="e">
        <f>LOOKUP(2,1/(COUNTIF($J$4:J37,'Input and Summary Results'!$B$7:$B$8007)=0),'Input and Summary Results'!$B$7:$B$8007)</f>
        <v>#N/A</v>
      </c>
      <c r="K38" s="18" t="str">
        <f t="shared" si="5"/>
        <v xml:space="preserve"> </v>
      </c>
      <c r="L38" s="18">
        <f t="shared" si="8"/>
        <v>33</v>
      </c>
      <c r="M38" t="e">
        <f t="shared" si="7"/>
        <v>#NUM!</v>
      </c>
      <c r="N38">
        <f t="shared" si="6"/>
        <v>0</v>
      </c>
      <c r="O38" t="b">
        <f t="shared" si="1"/>
        <v>0</v>
      </c>
    </row>
    <row r="39" spans="1:15" x14ac:dyDescent="0.55000000000000004">
      <c r="A39" t="s">
        <v>25</v>
      </c>
      <c r="B39" t="str">
        <f>'Input and Summary Results'!$G43</f>
        <v xml:space="preserve"> </v>
      </c>
      <c r="C39">
        <f>IF(B39=0,FALSE,'Input and Summary Results'!$D$5)</f>
        <v>0</v>
      </c>
      <c r="D39">
        <f>IF(B39=0,FALSE,'Input and Summary Results'!$E$5)</f>
        <v>0</v>
      </c>
      <c r="E39" t="e">
        <f t="shared" si="2"/>
        <v>#NUM!</v>
      </c>
      <c r="F39" t="e">
        <f t="shared" si="3"/>
        <v>#DIV/0!</v>
      </c>
      <c r="G39" t="b">
        <f>IF(B39=" ",FALSE,(IF('Input and Summary Results'!$J$4="yes",'Data Transformation'!E39,'Data Transformation'!C39)))</f>
        <v>0</v>
      </c>
      <c r="H39" t="b">
        <f>IF(B39=" ",FALSE,(IF('Input and Summary Results'!$J$4="yes",'Data Transformation'!F39,'Data Transformation'!D39)))</f>
        <v>0</v>
      </c>
      <c r="I39" t="str">
        <f t="shared" si="4"/>
        <v/>
      </c>
      <c r="J39" s="18" t="e">
        <f>LOOKUP(2,1/(COUNTIF($J$4:J38,'Input and Summary Results'!$B$7:$B$8007)=0),'Input and Summary Results'!$B$7:$B$8007)</f>
        <v>#N/A</v>
      </c>
      <c r="K39" s="18" t="str">
        <f t="shared" si="5"/>
        <v xml:space="preserve"> </v>
      </c>
      <c r="L39" s="18">
        <f t="shared" si="8"/>
        <v>34</v>
      </c>
      <c r="M39" t="e">
        <f t="shared" si="7"/>
        <v>#NUM!</v>
      </c>
      <c r="N39">
        <f t="shared" si="6"/>
        <v>0</v>
      </c>
      <c r="O39" t="b">
        <f t="shared" si="1"/>
        <v>0</v>
      </c>
    </row>
    <row r="40" spans="1:15" x14ac:dyDescent="0.55000000000000004">
      <c r="A40" t="s">
        <v>25</v>
      </c>
      <c r="B40" t="str">
        <f>'Input and Summary Results'!$G44</f>
        <v xml:space="preserve"> </v>
      </c>
      <c r="C40">
        <f>IF(B40=0,FALSE,'Input and Summary Results'!$D$5)</f>
        <v>0</v>
      </c>
      <c r="D40">
        <f>IF(B40=0,FALSE,'Input and Summary Results'!$E$5)</f>
        <v>0</v>
      </c>
      <c r="E40" t="e">
        <f t="shared" si="2"/>
        <v>#NUM!</v>
      </c>
      <c r="F40" t="e">
        <f t="shared" si="3"/>
        <v>#DIV/0!</v>
      </c>
      <c r="G40" t="b">
        <f>IF(B40=" ",FALSE,(IF('Input and Summary Results'!$J$4="yes",'Data Transformation'!E40,'Data Transformation'!C40)))</f>
        <v>0</v>
      </c>
      <c r="H40" t="b">
        <f>IF(B40=" ",FALSE,(IF('Input and Summary Results'!$J$4="yes",'Data Transformation'!F40,'Data Transformation'!D40)))</f>
        <v>0</v>
      </c>
      <c r="I40" t="str">
        <f t="shared" si="4"/>
        <v/>
      </c>
      <c r="J40" s="18" t="e">
        <f>LOOKUP(2,1/(COUNTIF($J$4:J39,'Input and Summary Results'!$B$7:$B$8007)=0),'Input and Summary Results'!$B$7:$B$8007)</f>
        <v>#N/A</v>
      </c>
      <c r="K40" s="18" t="str">
        <f t="shared" si="5"/>
        <v xml:space="preserve"> </v>
      </c>
      <c r="L40" s="18">
        <f t="shared" si="8"/>
        <v>35</v>
      </c>
      <c r="M40" t="e">
        <f t="shared" si="7"/>
        <v>#NUM!</v>
      </c>
      <c r="N40">
        <f t="shared" si="6"/>
        <v>0</v>
      </c>
      <c r="O40" t="b">
        <f t="shared" si="1"/>
        <v>0</v>
      </c>
    </row>
    <row r="41" spans="1:15" x14ac:dyDescent="0.55000000000000004">
      <c r="A41" t="s">
        <v>25</v>
      </c>
      <c r="B41" t="str">
        <f>'Input and Summary Results'!$G45</f>
        <v xml:space="preserve"> </v>
      </c>
      <c r="C41">
        <f>IF(B41=0,FALSE,'Input and Summary Results'!$D$5)</f>
        <v>0</v>
      </c>
      <c r="D41">
        <f>IF(B41=0,FALSE,'Input and Summary Results'!$E$5)</f>
        <v>0</v>
      </c>
      <c r="E41" t="e">
        <f t="shared" si="2"/>
        <v>#NUM!</v>
      </c>
      <c r="F41" t="e">
        <f t="shared" si="3"/>
        <v>#DIV/0!</v>
      </c>
      <c r="G41" t="b">
        <f>IF(B41=" ",FALSE,(IF('Input and Summary Results'!$J$4="yes",'Data Transformation'!E41,'Data Transformation'!C41)))</f>
        <v>0</v>
      </c>
      <c r="H41" t="b">
        <f>IF(B41=" ",FALSE,(IF('Input and Summary Results'!$J$4="yes",'Data Transformation'!F41,'Data Transformation'!D41)))</f>
        <v>0</v>
      </c>
      <c r="I41" t="str">
        <f t="shared" si="4"/>
        <v/>
      </c>
      <c r="J41" s="18" t="e">
        <f>LOOKUP(2,1/(COUNTIF($J$4:J40,'Input and Summary Results'!$B$7:$B$8007)=0),'Input and Summary Results'!$B$7:$B$8007)</f>
        <v>#N/A</v>
      </c>
      <c r="K41" s="18" t="str">
        <f t="shared" si="5"/>
        <v xml:space="preserve"> </v>
      </c>
      <c r="L41" s="18">
        <f t="shared" si="8"/>
        <v>36</v>
      </c>
      <c r="M41" t="e">
        <f t="shared" si="7"/>
        <v>#NUM!</v>
      </c>
      <c r="N41">
        <f t="shared" si="6"/>
        <v>0</v>
      </c>
      <c r="O41" t="b">
        <f t="shared" si="1"/>
        <v>0</v>
      </c>
    </row>
    <row r="42" spans="1:15" x14ac:dyDescent="0.55000000000000004">
      <c r="A42" t="s">
        <v>25</v>
      </c>
      <c r="B42" t="str">
        <f>'Input and Summary Results'!$G46</f>
        <v xml:space="preserve"> </v>
      </c>
      <c r="C42">
        <f>IF(B42=0,FALSE,'Input and Summary Results'!$D$5)</f>
        <v>0</v>
      </c>
      <c r="D42">
        <f>IF(B42=0,FALSE,'Input and Summary Results'!$E$5)</f>
        <v>0</v>
      </c>
      <c r="E42" t="e">
        <f t="shared" si="2"/>
        <v>#NUM!</v>
      </c>
      <c r="F42" t="e">
        <f t="shared" si="3"/>
        <v>#DIV/0!</v>
      </c>
      <c r="G42" t="b">
        <f>IF(B42=" ",FALSE,(IF('Input and Summary Results'!$J$4="yes",'Data Transformation'!E42,'Data Transformation'!C42)))</f>
        <v>0</v>
      </c>
      <c r="H42" t="b">
        <f>IF(B42=" ",FALSE,(IF('Input and Summary Results'!$J$4="yes",'Data Transformation'!F42,'Data Transformation'!D42)))</f>
        <v>0</v>
      </c>
      <c r="I42" t="str">
        <f t="shared" si="4"/>
        <v/>
      </c>
      <c r="J42" s="18" t="e">
        <f>LOOKUP(2,1/(COUNTIF($J$4:J41,'Input and Summary Results'!$B$7:$B$8007)=0),'Input and Summary Results'!$B$7:$B$8007)</f>
        <v>#N/A</v>
      </c>
      <c r="K42" s="18" t="str">
        <f t="shared" si="5"/>
        <v xml:space="preserve"> </v>
      </c>
      <c r="L42" s="18">
        <f t="shared" si="8"/>
        <v>37</v>
      </c>
      <c r="M42" t="e">
        <f t="shared" si="7"/>
        <v>#NUM!</v>
      </c>
      <c r="N42">
        <f t="shared" si="6"/>
        <v>0</v>
      </c>
      <c r="O42" t="b">
        <f t="shared" si="1"/>
        <v>0</v>
      </c>
    </row>
    <row r="43" spans="1:15" x14ac:dyDescent="0.55000000000000004">
      <c r="A43" t="s">
        <v>25</v>
      </c>
      <c r="B43" t="str">
        <f>'Input and Summary Results'!$G47</f>
        <v xml:space="preserve"> </v>
      </c>
      <c r="C43">
        <f>IF(B43=0,FALSE,'Input and Summary Results'!$D$5)</f>
        <v>0</v>
      </c>
      <c r="D43">
        <f>IF(B43=0,FALSE,'Input and Summary Results'!$E$5)</f>
        <v>0</v>
      </c>
      <c r="E43" t="e">
        <f t="shared" si="2"/>
        <v>#NUM!</v>
      </c>
      <c r="F43" t="e">
        <f t="shared" si="3"/>
        <v>#DIV/0!</v>
      </c>
      <c r="G43" t="b">
        <f>IF(B43=" ",FALSE,(IF('Input and Summary Results'!$J$4="yes",'Data Transformation'!E43,'Data Transformation'!C43)))</f>
        <v>0</v>
      </c>
      <c r="H43" t="b">
        <f>IF(B43=" ",FALSE,(IF('Input and Summary Results'!$J$4="yes",'Data Transformation'!F43,'Data Transformation'!D43)))</f>
        <v>0</v>
      </c>
      <c r="I43" t="str">
        <f t="shared" si="4"/>
        <v/>
      </c>
      <c r="J43" s="18" t="e">
        <f>LOOKUP(2,1/(COUNTIF($J$4:J42,'Input and Summary Results'!$B$7:$B$8007)=0),'Input and Summary Results'!$B$7:$B$8007)</f>
        <v>#N/A</v>
      </c>
      <c r="K43" s="18" t="str">
        <f t="shared" si="5"/>
        <v xml:space="preserve"> </v>
      </c>
      <c r="L43" s="18">
        <f t="shared" si="8"/>
        <v>38</v>
      </c>
      <c r="M43" t="e">
        <f t="shared" si="7"/>
        <v>#NUM!</v>
      </c>
      <c r="N43">
        <f t="shared" si="6"/>
        <v>0</v>
      </c>
      <c r="O43" t="b">
        <f t="shared" si="1"/>
        <v>0</v>
      </c>
    </row>
    <row r="44" spans="1:15" x14ac:dyDescent="0.55000000000000004">
      <c r="A44" t="s">
        <v>25</v>
      </c>
      <c r="B44" t="str">
        <f>'Input and Summary Results'!$G48</f>
        <v xml:space="preserve"> </v>
      </c>
      <c r="C44">
        <f>IF(B44=0,FALSE,'Input and Summary Results'!$D$5)</f>
        <v>0</v>
      </c>
      <c r="D44">
        <f>IF(B44=0,FALSE,'Input and Summary Results'!$E$5)</f>
        <v>0</v>
      </c>
      <c r="E44" t="e">
        <f t="shared" si="2"/>
        <v>#NUM!</v>
      </c>
      <c r="F44" t="e">
        <f t="shared" si="3"/>
        <v>#DIV/0!</v>
      </c>
      <c r="G44" t="b">
        <f>IF(B44=" ",FALSE,(IF('Input and Summary Results'!$J$4="yes",'Data Transformation'!E44,'Data Transformation'!C44)))</f>
        <v>0</v>
      </c>
      <c r="H44" t="b">
        <f>IF(B44=" ",FALSE,(IF('Input and Summary Results'!$J$4="yes",'Data Transformation'!F44,'Data Transformation'!D44)))</f>
        <v>0</v>
      </c>
      <c r="I44" t="str">
        <f t="shared" si="4"/>
        <v/>
      </c>
      <c r="J44" s="18" t="e">
        <f>LOOKUP(2,1/(COUNTIF($J$4:J43,'Input and Summary Results'!$B$7:$B$8007)=0),'Input and Summary Results'!$B$7:$B$8007)</f>
        <v>#N/A</v>
      </c>
      <c r="K44" s="18" t="str">
        <f t="shared" si="5"/>
        <v xml:space="preserve"> </v>
      </c>
      <c r="L44" s="18">
        <f t="shared" si="8"/>
        <v>39</v>
      </c>
      <c r="M44" t="e">
        <f t="shared" si="7"/>
        <v>#NUM!</v>
      </c>
      <c r="N44">
        <f t="shared" si="6"/>
        <v>0</v>
      </c>
      <c r="O44" t="b">
        <f t="shared" si="1"/>
        <v>0</v>
      </c>
    </row>
    <row r="45" spans="1:15" x14ac:dyDescent="0.55000000000000004">
      <c r="A45" t="s">
        <v>25</v>
      </c>
      <c r="B45" t="str">
        <f>'Input and Summary Results'!$G49</f>
        <v xml:space="preserve"> </v>
      </c>
      <c r="C45">
        <f>IF(B45=0,FALSE,'Input and Summary Results'!$D$5)</f>
        <v>0</v>
      </c>
      <c r="D45">
        <f>IF(B45=0,FALSE,'Input and Summary Results'!$E$5)</f>
        <v>0</v>
      </c>
      <c r="E45" t="e">
        <f t="shared" si="2"/>
        <v>#NUM!</v>
      </c>
      <c r="F45" t="e">
        <f t="shared" si="3"/>
        <v>#DIV/0!</v>
      </c>
      <c r="G45" t="b">
        <f>IF(B45=" ",FALSE,(IF('Input and Summary Results'!$J$4="yes",'Data Transformation'!E45,'Data Transformation'!C45)))</f>
        <v>0</v>
      </c>
      <c r="H45" t="b">
        <f>IF(B45=" ",FALSE,(IF('Input and Summary Results'!$J$4="yes",'Data Transformation'!F45,'Data Transformation'!D45)))</f>
        <v>0</v>
      </c>
      <c r="I45" t="str">
        <f t="shared" si="4"/>
        <v/>
      </c>
      <c r="J45" s="18" t="e">
        <f>LOOKUP(2,1/(COUNTIF($J$4:J44,'Input and Summary Results'!$B$7:$B$8007)=0),'Input and Summary Results'!$B$7:$B$8007)</f>
        <v>#N/A</v>
      </c>
      <c r="K45" s="18" t="str">
        <f t="shared" si="5"/>
        <v xml:space="preserve"> </v>
      </c>
      <c r="L45" s="18">
        <f t="shared" si="8"/>
        <v>40</v>
      </c>
      <c r="M45" t="e">
        <f t="shared" si="7"/>
        <v>#NUM!</v>
      </c>
      <c r="N45">
        <f t="shared" si="6"/>
        <v>0</v>
      </c>
      <c r="O45" t="b">
        <f t="shared" si="1"/>
        <v>0</v>
      </c>
    </row>
    <row r="46" spans="1:15" x14ac:dyDescent="0.55000000000000004">
      <c r="A46" t="s">
        <v>25</v>
      </c>
      <c r="B46" t="str">
        <f>'Input and Summary Results'!$G50</f>
        <v xml:space="preserve"> </v>
      </c>
      <c r="C46">
        <f>IF(B46=0,FALSE,'Input and Summary Results'!$D$5)</f>
        <v>0</v>
      </c>
      <c r="D46">
        <f>IF(B46=0,FALSE,'Input and Summary Results'!$E$5)</f>
        <v>0</v>
      </c>
      <c r="E46" t="e">
        <f t="shared" si="2"/>
        <v>#NUM!</v>
      </c>
      <c r="F46" t="e">
        <f t="shared" si="3"/>
        <v>#DIV/0!</v>
      </c>
      <c r="G46" t="b">
        <f>IF(B46=" ",FALSE,(IF('Input and Summary Results'!$J$4="yes",'Data Transformation'!E46,'Data Transformation'!C46)))</f>
        <v>0</v>
      </c>
      <c r="H46" t="b">
        <f>IF(B46=" ",FALSE,(IF('Input and Summary Results'!$J$4="yes",'Data Transformation'!F46,'Data Transformation'!D46)))</f>
        <v>0</v>
      </c>
      <c r="I46" t="str">
        <f t="shared" si="4"/>
        <v/>
      </c>
      <c r="J46" s="18" t="e">
        <f>LOOKUP(2,1/(COUNTIF($J$4:J45,'Input and Summary Results'!$B$7:$B$8007)=0),'Input and Summary Results'!$B$7:$B$8007)</f>
        <v>#N/A</v>
      </c>
      <c r="K46" s="18" t="str">
        <f t="shared" si="5"/>
        <v xml:space="preserve"> </v>
      </c>
      <c r="L46" s="18">
        <f t="shared" si="8"/>
        <v>41</v>
      </c>
      <c r="M46" t="e">
        <f t="shared" si="7"/>
        <v>#NUM!</v>
      </c>
      <c r="N46">
        <f t="shared" si="6"/>
        <v>0</v>
      </c>
      <c r="O46" t="b">
        <f t="shared" si="1"/>
        <v>0</v>
      </c>
    </row>
    <row r="47" spans="1:15" x14ac:dyDescent="0.55000000000000004">
      <c r="A47" t="s">
        <v>25</v>
      </c>
      <c r="B47" t="str">
        <f>'Input and Summary Results'!$G51</f>
        <v xml:space="preserve"> </v>
      </c>
      <c r="C47">
        <f>IF(B47=0,FALSE,'Input and Summary Results'!$D$5)</f>
        <v>0</v>
      </c>
      <c r="D47">
        <f>IF(B47=0,FALSE,'Input and Summary Results'!$E$5)</f>
        <v>0</v>
      </c>
      <c r="E47" t="e">
        <f t="shared" si="2"/>
        <v>#NUM!</v>
      </c>
      <c r="F47" t="e">
        <f t="shared" si="3"/>
        <v>#DIV/0!</v>
      </c>
      <c r="G47" t="b">
        <f>IF(B47=" ",FALSE,(IF('Input and Summary Results'!$J$4="yes",'Data Transformation'!E47,'Data Transformation'!C47)))</f>
        <v>0</v>
      </c>
      <c r="H47" t="b">
        <f>IF(B47=" ",FALSE,(IF('Input and Summary Results'!$J$4="yes",'Data Transformation'!F47,'Data Transformation'!D47)))</f>
        <v>0</v>
      </c>
      <c r="I47" t="str">
        <f t="shared" si="4"/>
        <v/>
      </c>
      <c r="J47" s="18" t="e">
        <f>LOOKUP(2,1/(COUNTIF($J$4:J46,'Input and Summary Results'!$B$7:$B$8007)=0),'Input and Summary Results'!$B$7:$B$8007)</f>
        <v>#N/A</v>
      </c>
      <c r="K47" s="18" t="str">
        <f t="shared" si="5"/>
        <v xml:space="preserve"> </v>
      </c>
      <c r="L47" s="18">
        <f t="shared" si="8"/>
        <v>42</v>
      </c>
      <c r="M47" t="e">
        <f t="shared" si="7"/>
        <v>#NUM!</v>
      </c>
      <c r="N47">
        <f t="shared" si="6"/>
        <v>0</v>
      </c>
      <c r="O47" t="b">
        <f t="shared" si="1"/>
        <v>0</v>
      </c>
    </row>
    <row r="48" spans="1:15" x14ac:dyDescent="0.55000000000000004">
      <c r="A48" t="s">
        <v>25</v>
      </c>
      <c r="B48" t="str">
        <f>'Input and Summary Results'!$G52</f>
        <v xml:space="preserve"> </v>
      </c>
      <c r="C48">
        <f>IF(B48=0,FALSE,'Input and Summary Results'!$D$5)</f>
        <v>0</v>
      </c>
      <c r="D48">
        <f>IF(B48=0,FALSE,'Input and Summary Results'!$E$5)</f>
        <v>0</v>
      </c>
      <c r="E48" t="e">
        <f t="shared" si="2"/>
        <v>#NUM!</v>
      </c>
      <c r="F48" t="e">
        <f t="shared" si="3"/>
        <v>#DIV/0!</v>
      </c>
      <c r="G48" t="b">
        <f>IF(B48=" ",FALSE,(IF('Input and Summary Results'!$J$4="yes",'Data Transformation'!E48,'Data Transformation'!C48)))</f>
        <v>0</v>
      </c>
      <c r="H48" t="b">
        <f>IF(B48=" ",FALSE,(IF('Input and Summary Results'!$J$4="yes",'Data Transformation'!F48,'Data Transformation'!D48)))</f>
        <v>0</v>
      </c>
      <c r="I48" t="str">
        <f t="shared" si="4"/>
        <v/>
      </c>
      <c r="J48" s="18" t="e">
        <f>LOOKUP(2,1/(COUNTIF($J$4:J47,'Input and Summary Results'!$B$7:$B$8007)=0),'Input and Summary Results'!$B$7:$B$8007)</f>
        <v>#N/A</v>
      </c>
      <c r="K48" s="18" t="str">
        <f t="shared" si="5"/>
        <v xml:space="preserve"> </v>
      </c>
      <c r="L48" s="18">
        <f t="shared" si="8"/>
        <v>43</v>
      </c>
      <c r="M48" t="e">
        <f t="shared" si="7"/>
        <v>#NUM!</v>
      </c>
      <c r="N48">
        <f t="shared" si="6"/>
        <v>0</v>
      </c>
      <c r="O48" t="b">
        <f t="shared" si="1"/>
        <v>0</v>
      </c>
    </row>
    <row r="49" spans="1:15" x14ac:dyDescent="0.55000000000000004">
      <c r="A49" t="s">
        <v>25</v>
      </c>
      <c r="B49" t="str">
        <f>'Input and Summary Results'!$G53</f>
        <v xml:space="preserve"> </v>
      </c>
      <c r="C49">
        <f>IF(B49=0,FALSE,'Input and Summary Results'!$D$5)</f>
        <v>0</v>
      </c>
      <c r="D49">
        <f>IF(B49=0,FALSE,'Input and Summary Results'!$E$5)</f>
        <v>0</v>
      </c>
      <c r="E49" t="e">
        <f t="shared" si="2"/>
        <v>#NUM!</v>
      </c>
      <c r="F49" t="e">
        <f t="shared" si="3"/>
        <v>#DIV/0!</v>
      </c>
      <c r="G49" t="b">
        <f>IF(B49=" ",FALSE,(IF('Input and Summary Results'!$J$4="yes",'Data Transformation'!E49,'Data Transformation'!C49)))</f>
        <v>0</v>
      </c>
      <c r="H49" t="b">
        <f>IF(B49=" ",FALSE,(IF('Input and Summary Results'!$J$4="yes",'Data Transformation'!F49,'Data Transformation'!D49)))</f>
        <v>0</v>
      </c>
      <c r="I49" t="str">
        <f t="shared" si="4"/>
        <v/>
      </c>
      <c r="J49" s="18" t="e">
        <f>LOOKUP(2,1/(COUNTIF($J$4:J48,'Input and Summary Results'!$B$7:$B$8007)=0),'Input and Summary Results'!$B$7:$B$8007)</f>
        <v>#N/A</v>
      </c>
      <c r="K49" s="18" t="str">
        <f t="shared" si="5"/>
        <v xml:space="preserve"> </v>
      </c>
      <c r="L49" s="18">
        <f t="shared" si="8"/>
        <v>44</v>
      </c>
      <c r="M49" t="e">
        <f t="shared" si="7"/>
        <v>#NUM!</v>
      </c>
      <c r="N49">
        <f t="shared" si="6"/>
        <v>0</v>
      </c>
      <c r="O49" t="b">
        <f t="shared" si="1"/>
        <v>0</v>
      </c>
    </row>
    <row r="50" spans="1:15" x14ac:dyDescent="0.55000000000000004">
      <c r="A50" t="s">
        <v>25</v>
      </c>
      <c r="B50" t="str">
        <f>'Input and Summary Results'!$G54</f>
        <v xml:space="preserve"> </v>
      </c>
      <c r="C50">
        <f>IF(B50=0,FALSE,'Input and Summary Results'!$D$5)</f>
        <v>0</v>
      </c>
      <c r="D50">
        <f>IF(B50=0,FALSE,'Input and Summary Results'!$E$5)</f>
        <v>0</v>
      </c>
      <c r="E50" t="e">
        <f t="shared" si="2"/>
        <v>#NUM!</v>
      </c>
      <c r="F50" t="e">
        <f t="shared" si="3"/>
        <v>#DIV/0!</v>
      </c>
      <c r="G50" t="b">
        <f>IF(B50=" ",FALSE,(IF('Input and Summary Results'!$J$4="yes",'Data Transformation'!E50,'Data Transformation'!C50)))</f>
        <v>0</v>
      </c>
      <c r="H50" t="b">
        <f>IF(B50=" ",FALSE,(IF('Input and Summary Results'!$J$4="yes",'Data Transformation'!F50,'Data Transformation'!D50)))</f>
        <v>0</v>
      </c>
      <c r="I50" t="str">
        <f t="shared" si="4"/>
        <v/>
      </c>
      <c r="J50" s="18" t="e">
        <f>LOOKUP(2,1/(COUNTIF($J$4:J49,'Input and Summary Results'!$B$7:$B$8007)=0),'Input and Summary Results'!$B$7:$B$8007)</f>
        <v>#N/A</v>
      </c>
      <c r="K50" s="18" t="str">
        <f t="shared" si="5"/>
        <v xml:space="preserve"> </v>
      </c>
      <c r="L50" s="18">
        <f t="shared" si="8"/>
        <v>45</v>
      </c>
      <c r="M50" t="e">
        <f t="shared" si="7"/>
        <v>#NUM!</v>
      </c>
      <c r="N50">
        <f t="shared" si="6"/>
        <v>0</v>
      </c>
      <c r="O50" t="b">
        <f t="shared" si="1"/>
        <v>0</v>
      </c>
    </row>
    <row r="51" spans="1:15" x14ac:dyDescent="0.55000000000000004">
      <c r="A51" t="s">
        <v>25</v>
      </c>
      <c r="B51" t="str">
        <f>'Input and Summary Results'!$G55</f>
        <v xml:space="preserve"> </v>
      </c>
      <c r="C51">
        <f>IF(B51=0,FALSE,'Input and Summary Results'!$D$5)</f>
        <v>0</v>
      </c>
      <c r="D51">
        <f>IF(B51=0,FALSE,'Input and Summary Results'!$E$5)</f>
        <v>0</v>
      </c>
      <c r="E51" t="e">
        <f t="shared" si="2"/>
        <v>#NUM!</v>
      </c>
      <c r="F51" t="e">
        <f t="shared" si="3"/>
        <v>#DIV/0!</v>
      </c>
      <c r="G51" t="b">
        <f>IF(B51=" ",FALSE,(IF('Input and Summary Results'!$J$4="yes",'Data Transformation'!E51,'Data Transformation'!C51)))</f>
        <v>0</v>
      </c>
      <c r="H51" t="b">
        <f>IF(B51=" ",FALSE,(IF('Input and Summary Results'!$J$4="yes",'Data Transformation'!F51,'Data Transformation'!D51)))</f>
        <v>0</v>
      </c>
      <c r="I51" t="str">
        <f t="shared" si="4"/>
        <v/>
      </c>
      <c r="J51" s="18" t="e">
        <f>LOOKUP(2,1/(COUNTIF($J$4:J50,'Input and Summary Results'!$B$7:$B$8007)=0),'Input and Summary Results'!$B$7:$B$8007)</f>
        <v>#N/A</v>
      </c>
      <c r="K51" s="18" t="str">
        <f t="shared" si="5"/>
        <v xml:space="preserve"> </v>
      </c>
      <c r="L51" s="18">
        <f t="shared" si="8"/>
        <v>46</v>
      </c>
      <c r="M51" t="e">
        <f t="shared" si="7"/>
        <v>#NUM!</v>
      </c>
      <c r="N51">
        <f t="shared" si="6"/>
        <v>0</v>
      </c>
      <c r="O51" t="b">
        <f t="shared" si="1"/>
        <v>0</v>
      </c>
    </row>
    <row r="52" spans="1:15" x14ac:dyDescent="0.55000000000000004">
      <c r="A52" t="s">
        <v>25</v>
      </c>
      <c r="B52" t="str">
        <f>'Input and Summary Results'!$G56</f>
        <v xml:space="preserve"> </v>
      </c>
      <c r="C52">
        <f>IF(B52=0,FALSE,'Input and Summary Results'!$D$5)</f>
        <v>0</v>
      </c>
      <c r="D52">
        <f>IF(B52=0,FALSE,'Input and Summary Results'!$E$5)</f>
        <v>0</v>
      </c>
      <c r="E52" t="e">
        <f t="shared" si="2"/>
        <v>#NUM!</v>
      </c>
      <c r="F52" t="e">
        <f t="shared" si="3"/>
        <v>#DIV/0!</v>
      </c>
      <c r="G52" t="b">
        <f>IF(B52=" ",FALSE,(IF('Input and Summary Results'!$J$4="yes",'Data Transformation'!E52,'Data Transformation'!C52)))</f>
        <v>0</v>
      </c>
      <c r="H52" t="b">
        <f>IF(B52=" ",FALSE,(IF('Input and Summary Results'!$J$4="yes",'Data Transformation'!F52,'Data Transformation'!D52)))</f>
        <v>0</v>
      </c>
      <c r="I52" t="str">
        <f t="shared" si="4"/>
        <v/>
      </c>
      <c r="J52" s="18" t="e">
        <f>LOOKUP(2,1/(COUNTIF($J$4:J51,'Input and Summary Results'!$B$7:$B$8007)=0),'Input and Summary Results'!$B$7:$B$8007)</f>
        <v>#N/A</v>
      </c>
      <c r="K52" s="18" t="str">
        <f t="shared" si="5"/>
        <v xml:space="preserve"> </v>
      </c>
      <c r="L52" s="18">
        <f t="shared" si="8"/>
        <v>47</v>
      </c>
      <c r="M52" t="e">
        <f t="shared" si="7"/>
        <v>#NUM!</v>
      </c>
      <c r="N52">
        <f t="shared" si="6"/>
        <v>0</v>
      </c>
      <c r="O52" t="b">
        <f t="shared" si="1"/>
        <v>0</v>
      </c>
    </row>
    <row r="53" spans="1:15" x14ac:dyDescent="0.55000000000000004">
      <c r="A53" t="s">
        <v>25</v>
      </c>
      <c r="B53" t="str">
        <f>'Input and Summary Results'!$G57</f>
        <v xml:space="preserve"> </v>
      </c>
      <c r="C53">
        <f>IF(B53=0,FALSE,'Input and Summary Results'!$D$5)</f>
        <v>0</v>
      </c>
      <c r="D53">
        <f>IF(B53=0,FALSE,'Input and Summary Results'!$E$5)</f>
        <v>0</v>
      </c>
      <c r="E53" t="e">
        <f t="shared" si="2"/>
        <v>#NUM!</v>
      </c>
      <c r="F53" t="e">
        <f t="shared" si="3"/>
        <v>#DIV/0!</v>
      </c>
      <c r="G53" t="b">
        <f>IF(B53=" ",FALSE,(IF('Input and Summary Results'!$J$4="yes",'Data Transformation'!E53,'Data Transformation'!C53)))</f>
        <v>0</v>
      </c>
      <c r="H53" t="b">
        <f>IF(B53=" ",FALSE,(IF('Input and Summary Results'!$J$4="yes",'Data Transformation'!F53,'Data Transformation'!D53)))</f>
        <v>0</v>
      </c>
      <c r="I53" t="str">
        <f t="shared" si="4"/>
        <v/>
      </c>
      <c r="J53" s="18" t="e">
        <f>LOOKUP(2,1/(COUNTIF($J$4:J52,'Input and Summary Results'!$B$7:$B$8007)=0),'Input and Summary Results'!$B$7:$B$8007)</f>
        <v>#N/A</v>
      </c>
      <c r="K53" s="18" t="str">
        <f t="shared" si="5"/>
        <v xml:space="preserve"> </v>
      </c>
      <c r="L53" s="18">
        <f t="shared" si="8"/>
        <v>48</v>
      </c>
      <c r="M53" t="e">
        <f t="shared" si="7"/>
        <v>#NUM!</v>
      </c>
      <c r="N53">
        <f t="shared" si="6"/>
        <v>0</v>
      </c>
      <c r="O53" t="b">
        <f t="shared" si="1"/>
        <v>0</v>
      </c>
    </row>
    <row r="54" spans="1:15" x14ac:dyDescent="0.55000000000000004">
      <c r="A54" t="s">
        <v>25</v>
      </c>
      <c r="B54" t="str">
        <f>'Input and Summary Results'!$G58</f>
        <v xml:space="preserve"> </v>
      </c>
      <c r="C54">
        <f>IF(B54=0,FALSE,'Input and Summary Results'!$D$5)</f>
        <v>0</v>
      </c>
      <c r="D54">
        <f>IF(B54=0,FALSE,'Input and Summary Results'!$E$5)</f>
        <v>0</v>
      </c>
      <c r="E54" t="e">
        <f t="shared" si="2"/>
        <v>#NUM!</v>
      </c>
      <c r="F54" t="e">
        <f t="shared" si="3"/>
        <v>#DIV/0!</v>
      </c>
      <c r="G54" t="b">
        <f>IF(B54=" ",FALSE,(IF('Input and Summary Results'!$J$4="yes",'Data Transformation'!E54,'Data Transformation'!C54)))</f>
        <v>0</v>
      </c>
      <c r="H54" t="b">
        <f>IF(B54=" ",FALSE,(IF('Input and Summary Results'!$J$4="yes",'Data Transformation'!F54,'Data Transformation'!D54)))</f>
        <v>0</v>
      </c>
      <c r="I54" t="str">
        <f t="shared" si="4"/>
        <v/>
      </c>
      <c r="J54" s="18" t="e">
        <f>LOOKUP(2,1/(COUNTIF($J$4:J53,'Input and Summary Results'!$B$7:$B$8007)=0),'Input and Summary Results'!$B$7:$B$8007)</f>
        <v>#N/A</v>
      </c>
      <c r="K54" s="18" t="str">
        <f t="shared" si="5"/>
        <v xml:space="preserve"> </v>
      </c>
      <c r="L54" s="18">
        <f t="shared" si="8"/>
        <v>49</v>
      </c>
      <c r="M54" t="e">
        <f t="shared" si="7"/>
        <v>#NUM!</v>
      </c>
      <c r="N54">
        <f t="shared" si="6"/>
        <v>0</v>
      </c>
      <c r="O54" t="b">
        <f t="shared" si="1"/>
        <v>0</v>
      </c>
    </row>
    <row r="55" spans="1:15" x14ac:dyDescent="0.55000000000000004">
      <c r="A55" t="s">
        <v>25</v>
      </c>
      <c r="B55" t="str">
        <f>'Input and Summary Results'!$G59</f>
        <v xml:space="preserve"> </v>
      </c>
      <c r="C55">
        <f>IF(B55=0,FALSE,'Input and Summary Results'!$D$5)</f>
        <v>0</v>
      </c>
      <c r="D55">
        <f>IF(B55=0,FALSE,'Input and Summary Results'!$E$5)</f>
        <v>0</v>
      </c>
      <c r="E55" t="e">
        <f t="shared" si="2"/>
        <v>#NUM!</v>
      </c>
      <c r="F55" t="e">
        <f t="shared" si="3"/>
        <v>#DIV/0!</v>
      </c>
      <c r="G55" t="b">
        <f>IF(B55=" ",FALSE,(IF('Input and Summary Results'!$J$4="yes",'Data Transformation'!E55,'Data Transformation'!C55)))</f>
        <v>0</v>
      </c>
      <c r="H55" t="b">
        <f>IF(B55=" ",FALSE,(IF('Input and Summary Results'!$J$4="yes",'Data Transformation'!F55,'Data Transformation'!D55)))</f>
        <v>0</v>
      </c>
      <c r="I55" t="str">
        <f t="shared" si="4"/>
        <v/>
      </c>
      <c r="J55" s="18" t="e">
        <f>LOOKUP(2,1/(COUNTIF($J$4:J54,'Input and Summary Results'!$B$7:$B$8007)=0),'Input and Summary Results'!$B$7:$B$8007)</f>
        <v>#N/A</v>
      </c>
      <c r="K55" s="18" t="str">
        <f t="shared" si="5"/>
        <v xml:space="preserve"> </v>
      </c>
      <c r="L55" s="18">
        <f t="shared" si="8"/>
        <v>50</v>
      </c>
      <c r="M55" t="e">
        <f t="shared" si="7"/>
        <v>#NUM!</v>
      </c>
      <c r="N55">
        <f t="shared" si="6"/>
        <v>0</v>
      </c>
      <c r="O55" t="b">
        <f t="shared" si="1"/>
        <v>0</v>
      </c>
    </row>
    <row r="56" spans="1:15" x14ac:dyDescent="0.55000000000000004">
      <c r="A56" t="s">
        <v>25</v>
      </c>
      <c r="B56" t="str">
        <f>'Input and Summary Results'!$G60</f>
        <v xml:space="preserve"> </v>
      </c>
      <c r="C56">
        <f>IF(B56=0,FALSE,'Input and Summary Results'!$D$5)</f>
        <v>0</v>
      </c>
      <c r="D56">
        <f>IF(B56=0,FALSE,'Input and Summary Results'!$E$5)</f>
        <v>0</v>
      </c>
      <c r="E56" t="e">
        <f t="shared" si="2"/>
        <v>#NUM!</v>
      </c>
      <c r="F56" t="e">
        <f t="shared" si="3"/>
        <v>#DIV/0!</v>
      </c>
      <c r="G56" t="b">
        <f>IF(B56=" ",FALSE,(IF('Input and Summary Results'!$J$4="yes",'Data Transformation'!E56,'Data Transformation'!C56)))</f>
        <v>0</v>
      </c>
      <c r="H56" t="b">
        <f>IF(B56=" ",FALSE,(IF('Input and Summary Results'!$J$4="yes",'Data Transformation'!F56,'Data Transformation'!D56)))</f>
        <v>0</v>
      </c>
      <c r="I56" t="str">
        <f t="shared" si="4"/>
        <v/>
      </c>
      <c r="J56" s="18" t="e">
        <f>LOOKUP(2,1/(COUNTIF($J$4:J55,'Input and Summary Results'!$B$7:$B$8007)=0),'Input and Summary Results'!$B$7:$B$8007)</f>
        <v>#N/A</v>
      </c>
      <c r="K56" s="18" t="str">
        <f t="shared" si="5"/>
        <v xml:space="preserve"> </v>
      </c>
      <c r="L56" s="18">
        <f t="shared" si="8"/>
        <v>51</v>
      </c>
      <c r="M56" t="e">
        <f t="shared" si="7"/>
        <v>#NUM!</v>
      </c>
      <c r="N56">
        <f t="shared" si="6"/>
        <v>0</v>
      </c>
      <c r="O56" t="b">
        <f t="shared" si="1"/>
        <v>0</v>
      </c>
    </row>
    <row r="57" spans="1:15" x14ac:dyDescent="0.55000000000000004">
      <c r="A57" t="s">
        <v>25</v>
      </c>
      <c r="B57" t="str">
        <f>'Input and Summary Results'!$G61</f>
        <v xml:space="preserve"> </v>
      </c>
      <c r="C57">
        <f>IF(B57=0,FALSE,'Input and Summary Results'!$D$5)</f>
        <v>0</v>
      </c>
      <c r="D57">
        <f>IF(B57=0,FALSE,'Input and Summary Results'!$E$5)</f>
        <v>0</v>
      </c>
      <c r="E57" t="e">
        <f t="shared" si="2"/>
        <v>#NUM!</v>
      </c>
      <c r="F57" t="e">
        <f t="shared" si="3"/>
        <v>#DIV/0!</v>
      </c>
      <c r="G57" t="b">
        <f>IF(B57=" ",FALSE,(IF('Input and Summary Results'!$J$4="yes",'Data Transformation'!E57,'Data Transformation'!C57)))</f>
        <v>0</v>
      </c>
      <c r="H57" t="b">
        <f>IF(B57=" ",FALSE,(IF('Input and Summary Results'!$J$4="yes",'Data Transformation'!F57,'Data Transformation'!D57)))</f>
        <v>0</v>
      </c>
      <c r="I57" t="str">
        <f t="shared" si="4"/>
        <v/>
      </c>
      <c r="J57" s="18" t="e">
        <f>LOOKUP(2,1/(COUNTIF($J$4:J56,'Input and Summary Results'!$B$7:$B$8007)=0),'Input and Summary Results'!$B$7:$B$8007)</f>
        <v>#N/A</v>
      </c>
      <c r="K57" s="18" t="str">
        <f t="shared" si="5"/>
        <v xml:space="preserve"> </v>
      </c>
      <c r="L57" s="18">
        <f t="shared" si="8"/>
        <v>52</v>
      </c>
      <c r="M57" t="e">
        <f t="shared" si="7"/>
        <v>#NUM!</v>
      </c>
      <c r="N57">
        <f t="shared" si="6"/>
        <v>0</v>
      </c>
      <c r="O57" t="b">
        <f t="shared" si="1"/>
        <v>0</v>
      </c>
    </row>
    <row r="58" spans="1:15" x14ac:dyDescent="0.55000000000000004">
      <c r="A58" t="s">
        <v>25</v>
      </c>
      <c r="B58" t="str">
        <f>'Input and Summary Results'!$G62</f>
        <v xml:space="preserve"> </v>
      </c>
      <c r="C58">
        <f>IF(B58=0,FALSE,'Input and Summary Results'!$D$5)</f>
        <v>0</v>
      </c>
      <c r="D58">
        <f>IF(B58=0,FALSE,'Input and Summary Results'!$E$5)</f>
        <v>0</v>
      </c>
      <c r="E58" t="e">
        <f t="shared" si="2"/>
        <v>#NUM!</v>
      </c>
      <c r="F58" t="e">
        <f t="shared" si="3"/>
        <v>#DIV/0!</v>
      </c>
      <c r="G58" t="b">
        <f>IF(B58=" ",FALSE,(IF('Input and Summary Results'!$J$4="yes",'Data Transformation'!E58,'Data Transformation'!C58)))</f>
        <v>0</v>
      </c>
      <c r="H58" t="b">
        <f>IF(B58=" ",FALSE,(IF('Input and Summary Results'!$J$4="yes",'Data Transformation'!F58,'Data Transformation'!D58)))</f>
        <v>0</v>
      </c>
      <c r="I58" t="str">
        <f t="shared" si="4"/>
        <v/>
      </c>
      <c r="J58" s="18" t="e">
        <f>LOOKUP(2,1/(COUNTIF($J$4:J57,'Input and Summary Results'!$B$7:$B$8007)=0),'Input and Summary Results'!$B$7:$B$8007)</f>
        <v>#N/A</v>
      </c>
      <c r="K58" s="18" t="str">
        <f t="shared" si="5"/>
        <v xml:space="preserve"> </v>
      </c>
      <c r="L58" s="18">
        <f t="shared" si="8"/>
        <v>53</v>
      </c>
      <c r="M58" t="e">
        <f t="shared" si="7"/>
        <v>#NUM!</v>
      </c>
      <c r="N58">
        <f t="shared" si="6"/>
        <v>0</v>
      </c>
      <c r="O58" t="b">
        <f t="shared" si="1"/>
        <v>0</v>
      </c>
    </row>
    <row r="59" spans="1:15" x14ac:dyDescent="0.55000000000000004">
      <c r="A59" t="s">
        <v>25</v>
      </c>
      <c r="B59" t="str">
        <f>'Input and Summary Results'!$G63</f>
        <v xml:space="preserve"> </v>
      </c>
      <c r="C59">
        <f>IF(B59=0,FALSE,'Input and Summary Results'!$D$5)</f>
        <v>0</v>
      </c>
      <c r="D59">
        <f>IF(B59=0,FALSE,'Input and Summary Results'!$E$5)</f>
        <v>0</v>
      </c>
      <c r="E59" t="e">
        <f t="shared" si="2"/>
        <v>#NUM!</v>
      </c>
      <c r="F59" t="e">
        <f t="shared" si="3"/>
        <v>#DIV/0!</v>
      </c>
      <c r="G59" t="b">
        <f>IF(B59=" ",FALSE,(IF('Input and Summary Results'!$J$4="yes",'Data Transformation'!E59,'Data Transformation'!C59)))</f>
        <v>0</v>
      </c>
      <c r="H59" t="b">
        <f>IF(B59=" ",FALSE,(IF('Input and Summary Results'!$J$4="yes",'Data Transformation'!F59,'Data Transformation'!D59)))</f>
        <v>0</v>
      </c>
      <c r="I59" t="str">
        <f t="shared" si="4"/>
        <v/>
      </c>
      <c r="J59" s="18" t="e">
        <f>LOOKUP(2,1/(COUNTIF($J$4:J58,'Input and Summary Results'!$B$7:$B$8007)=0),'Input and Summary Results'!$B$7:$B$8007)</f>
        <v>#N/A</v>
      </c>
      <c r="K59" s="18" t="str">
        <f t="shared" si="5"/>
        <v xml:space="preserve"> </v>
      </c>
      <c r="L59" s="18">
        <f t="shared" si="8"/>
        <v>54</v>
      </c>
      <c r="M59" t="e">
        <f t="shared" si="7"/>
        <v>#NUM!</v>
      </c>
      <c r="N59">
        <f t="shared" si="6"/>
        <v>0</v>
      </c>
      <c r="O59" t="b">
        <f t="shared" si="1"/>
        <v>0</v>
      </c>
    </row>
    <row r="60" spans="1:15" x14ac:dyDescent="0.55000000000000004">
      <c r="A60" t="s">
        <v>25</v>
      </c>
      <c r="B60" t="str">
        <f>'Input and Summary Results'!$G64</f>
        <v xml:space="preserve"> </v>
      </c>
      <c r="C60">
        <f>IF(B60=0,FALSE,'Input and Summary Results'!$D$5)</f>
        <v>0</v>
      </c>
      <c r="D60">
        <f>IF(B60=0,FALSE,'Input and Summary Results'!$E$5)</f>
        <v>0</v>
      </c>
      <c r="E60" t="e">
        <f t="shared" si="2"/>
        <v>#NUM!</v>
      </c>
      <c r="F60" t="e">
        <f t="shared" si="3"/>
        <v>#DIV/0!</v>
      </c>
      <c r="G60" t="b">
        <f>IF(B60=" ",FALSE,(IF('Input and Summary Results'!$J$4="yes",'Data Transformation'!E60,'Data Transformation'!C60)))</f>
        <v>0</v>
      </c>
      <c r="H60" t="b">
        <f>IF(B60=" ",FALSE,(IF('Input and Summary Results'!$J$4="yes",'Data Transformation'!F60,'Data Transformation'!D60)))</f>
        <v>0</v>
      </c>
      <c r="I60" t="str">
        <f t="shared" si="4"/>
        <v/>
      </c>
      <c r="J60" s="18" t="e">
        <f>LOOKUP(2,1/(COUNTIF($J$4:J59,'Input and Summary Results'!$B$7:$B$8007)=0),'Input and Summary Results'!$B$7:$B$8007)</f>
        <v>#N/A</v>
      </c>
      <c r="K60" s="18" t="str">
        <f t="shared" si="5"/>
        <v xml:space="preserve"> </v>
      </c>
      <c r="L60" s="18">
        <f t="shared" si="8"/>
        <v>55</v>
      </c>
      <c r="M60" t="e">
        <f t="shared" si="7"/>
        <v>#NUM!</v>
      </c>
      <c r="N60">
        <f t="shared" si="6"/>
        <v>0</v>
      </c>
      <c r="O60" t="b">
        <f t="shared" si="1"/>
        <v>0</v>
      </c>
    </row>
    <row r="61" spans="1:15" x14ac:dyDescent="0.55000000000000004">
      <c r="A61" t="s">
        <v>25</v>
      </c>
      <c r="B61" t="str">
        <f>'Input and Summary Results'!$G65</f>
        <v xml:space="preserve"> </v>
      </c>
      <c r="C61">
        <f>IF(B61=0,FALSE,'Input and Summary Results'!$D$5)</f>
        <v>0</v>
      </c>
      <c r="D61">
        <f>IF(B61=0,FALSE,'Input and Summary Results'!$E$5)</f>
        <v>0</v>
      </c>
      <c r="E61" t="e">
        <f t="shared" si="2"/>
        <v>#NUM!</v>
      </c>
      <c r="F61" t="e">
        <f t="shared" si="3"/>
        <v>#DIV/0!</v>
      </c>
      <c r="G61" t="b">
        <f>IF(B61=" ",FALSE,(IF('Input and Summary Results'!$J$4="yes",'Data Transformation'!E61,'Data Transformation'!C61)))</f>
        <v>0</v>
      </c>
      <c r="H61" t="b">
        <f>IF(B61=" ",FALSE,(IF('Input and Summary Results'!$J$4="yes",'Data Transformation'!F61,'Data Transformation'!D61)))</f>
        <v>0</v>
      </c>
      <c r="I61" t="str">
        <f t="shared" si="4"/>
        <v/>
      </c>
      <c r="J61" s="18" t="e">
        <f>LOOKUP(2,1/(COUNTIF($J$4:J60,'Input and Summary Results'!$B$7:$B$8007)=0),'Input and Summary Results'!$B$7:$B$8007)</f>
        <v>#N/A</v>
      </c>
      <c r="K61" s="18" t="str">
        <f t="shared" si="5"/>
        <v xml:space="preserve"> </v>
      </c>
      <c r="L61" s="18">
        <f t="shared" si="8"/>
        <v>56</v>
      </c>
      <c r="M61" t="e">
        <f t="shared" si="7"/>
        <v>#NUM!</v>
      </c>
      <c r="N61">
        <f t="shared" si="6"/>
        <v>0</v>
      </c>
      <c r="O61" t="b">
        <f t="shared" si="1"/>
        <v>0</v>
      </c>
    </row>
    <row r="62" spans="1:15" x14ac:dyDescent="0.55000000000000004">
      <c r="A62" t="s">
        <v>25</v>
      </c>
      <c r="B62" t="str">
        <f>'Input and Summary Results'!$G66</f>
        <v xml:space="preserve"> </v>
      </c>
      <c r="C62">
        <f>IF(B62=0,FALSE,'Input and Summary Results'!$D$5)</f>
        <v>0</v>
      </c>
      <c r="D62">
        <f>IF(B62=0,FALSE,'Input and Summary Results'!$E$5)</f>
        <v>0</v>
      </c>
      <c r="E62" t="e">
        <f t="shared" si="2"/>
        <v>#NUM!</v>
      </c>
      <c r="F62" t="e">
        <f t="shared" si="3"/>
        <v>#DIV/0!</v>
      </c>
      <c r="G62" t="b">
        <f>IF(B62=" ",FALSE,(IF('Input and Summary Results'!$J$4="yes",'Data Transformation'!E62,'Data Transformation'!C62)))</f>
        <v>0</v>
      </c>
      <c r="H62" t="b">
        <f>IF(B62=" ",FALSE,(IF('Input and Summary Results'!$J$4="yes",'Data Transformation'!F62,'Data Transformation'!D62)))</f>
        <v>0</v>
      </c>
      <c r="I62" t="str">
        <f t="shared" si="4"/>
        <v/>
      </c>
      <c r="J62" s="18" t="e">
        <f>LOOKUP(2,1/(COUNTIF($J$4:J61,'Input and Summary Results'!$B$7:$B$8007)=0),'Input and Summary Results'!$B$7:$B$8007)</f>
        <v>#N/A</v>
      </c>
      <c r="K62" s="18" t="str">
        <f t="shared" si="5"/>
        <v xml:space="preserve"> </v>
      </c>
      <c r="L62" s="18">
        <f t="shared" si="8"/>
        <v>57</v>
      </c>
      <c r="M62" t="e">
        <f t="shared" si="7"/>
        <v>#NUM!</v>
      </c>
      <c r="N62">
        <f t="shared" si="6"/>
        <v>0</v>
      </c>
      <c r="O62" t="b">
        <f t="shared" si="1"/>
        <v>0</v>
      </c>
    </row>
    <row r="63" spans="1:15" x14ac:dyDescent="0.55000000000000004">
      <c r="A63" t="s">
        <v>25</v>
      </c>
      <c r="B63" t="str">
        <f>'Input and Summary Results'!$G67</f>
        <v xml:space="preserve"> </v>
      </c>
      <c r="C63">
        <f>IF(B63=0,FALSE,'Input and Summary Results'!$D$5)</f>
        <v>0</v>
      </c>
      <c r="D63">
        <f>IF(B63=0,FALSE,'Input and Summary Results'!$E$5)</f>
        <v>0</v>
      </c>
      <c r="E63" t="e">
        <f t="shared" si="2"/>
        <v>#NUM!</v>
      </c>
      <c r="F63" t="e">
        <f t="shared" si="3"/>
        <v>#DIV/0!</v>
      </c>
      <c r="G63" t="b">
        <f>IF(B63=" ",FALSE,(IF('Input and Summary Results'!$J$4="yes",'Data Transformation'!E63,'Data Transformation'!C63)))</f>
        <v>0</v>
      </c>
      <c r="H63" t="b">
        <f>IF(B63=" ",FALSE,(IF('Input and Summary Results'!$J$4="yes",'Data Transformation'!F63,'Data Transformation'!D63)))</f>
        <v>0</v>
      </c>
      <c r="I63" t="str">
        <f t="shared" si="4"/>
        <v/>
      </c>
      <c r="J63" s="18" t="e">
        <f>LOOKUP(2,1/(COUNTIF($J$4:J62,'Input and Summary Results'!$B$7:$B$8007)=0),'Input and Summary Results'!$B$7:$B$8007)</f>
        <v>#N/A</v>
      </c>
      <c r="K63" s="18" t="str">
        <f t="shared" si="5"/>
        <v xml:space="preserve"> </v>
      </c>
      <c r="L63" s="18">
        <f t="shared" si="8"/>
        <v>58</v>
      </c>
      <c r="M63" t="e">
        <f t="shared" si="7"/>
        <v>#NUM!</v>
      </c>
      <c r="N63">
        <f t="shared" si="6"/>
        <v>0</v>
      </c>
      <c r="O63" t="b">
        <f t="shared" si="1"/>
        <v>0</v>
      </c>
    </row>
    <row r="64" spans="1:15" x14ac:dyDescent="0.55000000000000004">
      <c r="A64" t="s">
        <v>25</v>
      </c>
      <c r="B64" t="str">
        <f>'Input and Summary Results'!$G68</f>
        <v xml:space="preserve"> </v>
      </c>
      <c r="C64">
        <f>IF(B64=0,FALSE,'Input and Summary Results'!$D$5)</f>
        <v>0</v>
      </c>
      <c r="D64">
        <f>IF(B64=0,FALSE,'Input and Summary Results'!$E$5)</f>
        <v>0</v>
      </c>
      <c r="E64" t="e">
        <f t="shared" si="2"/>
        <v>#NUM!</v>
      </c>
      <c r="F64" t="e">
        <f t="shared" si="3"/>
        <v>#DIV/0!</v>
      </c>
      <c r="G64" t="b">
        <f>IF(B64=" ",FALSE,(IF('Input and Summary Results'!$J$4="yes",'Data Transformation'!E64,'Data Transformation'!C64)))</f>
        <v>0</v>
      </c>
      <c r="H64" t="b">
        <f>IF(B64=" ",FALSE,(IF('Input and Summary Results'!$J$4="yes",'Data Transformation'!F64,'Data Transformation'!D64)))</f>
        <v>0</v>
      </c>
      <c r="I64" t="str">
        <f t="shared" si="4"/>
        <v/>
      </c>
      <c r="J64" s="18" t="e">
        <f>LOOKUP(2,1/(COUNTIF($J$4:J63,'Input and Summary Results'!$B$7:$B$8007)=0),'Input and Summary Results'!$B$7:$B$8007)</f>
        <v>#N/A</v>
      </c>
      <c r="K64" s="18" t="str">
        <f t="shared" si="5"/>
        <v xml:space="preserve"> </v>
      </c>
      <c r="L64" s="18">
        <f t="shared" si="8"/>
        <v>59</v>
      </c>
      <c r="M64" t="e">
        <f t="shared" si="7"/>
        <v>#NUM!</v>
      </c>
      <c r="N64">
        <f t="shared" si="6"/>
        <v>0</v>
      </c>
      <c r="O64" t="b">
        <f t="shared" si="1"/>
        <v>0</v>
      </c>
    </row>
    <row r="65" spans="1:15" x14ac:dyDescent="0.55000000000000004">
      <c r="A65" t="s">
        <v>25</v>
      </c>
      <c r="B65" t="str">
        <f>'Input and Summary Results'!$G69</f>
        <v xml:space="preserve"> </v>
      </c>
      <c r="C65">
        <f>IF(B65=0,FALSE,'Input and Summary Results'!$D$5)</f>
        <v>0</v>
      </c>
      <c r="D65">
        <f>IF(B65=0,FALSE,'Input and Summary Results'!$E$5)</f>
        <v>0</v>
      </c>
      <c r="E65" t="e">
        <f t="shared" si="2"/>
        <v>#NUM!</v>
      </c>
      <c r="F65" t="e">
        <f t="shared" si="3"/>
        <v>#DIV/0!</v>
      </c>
      <c r="G65" t="b">
        <f>IF(B65=" ",FALSE,(IF('Input and Summary Results'!$J$4="yes",'Data Transformation'!E65,'Data Transformation'!C65)))</f>
        <v>0</v>
      </c>
      <c r="H65" t="b">
        <f>IF(B65=" ",FALSE,(IF('Input and Summary Results'!$J$4="yes",'Data Transformation'!F65,'Data Transformation'!D65)))</f>
        <v>0</v>
      </c>
      <c r="I65" t="str">
        <f t="shared" si="4"/>
        <v/>
      </c>
      <c r="J65" s="18" t="e">
        <f>LOOKUP(2,1/(COUNTIF($J$4:J64,'Input and Summary Results'!$B$7:$B$8007)=0),'Input and Summary Results'!$B$7:$B$8007)</f>
        <v>#N/A</v>
      </c>
      <c r="K65" s="18" t="str">
        <f t="shared" si="5"/>
        <v xml:space="preserve"> </v>
      </c>
      <c r="L65" s="18">
        <f t="shared" si="8"/>
        <v>60</v>
      </c>
      <c r="M65" t="e">
        <f t="shared" si="7"/>
        <v>#NUM!</v>
      </c>
      <c r="N65">
        <f t="shared" si="6"/>
        <v>0</v>
      </c>
      <c r="O65" t="b">
        <f t="shared" si="1"/>
        <v>0</v>
      </c>
    </row>
    <row r="66" spans="1:15" x14ac:dyDescent="0.55000000000000004">
      <c r="A66" t="s">
        <v>25</v>
      </c>
      <c r="B66" t="str">
        <f>'Input and Summary Results'!$G70</f>
        <v xml:space="preserve"> </v>
      </c>
      <c r="C66">
        <f>IF(B66=0,FALSE,'Input and Summary Results'!$D$5)</f>
        <v>0</v>
      </c>
      <c r="D66">
        <f>IF(B66=0,FALSE,'Input and Summary Results'!$E$5)</f>
        <v>0</v>
      </c>
      <c r="E66" t="e">
        <f t="shared" si="2"/>
        <v>#NUM!</v>
      </c>
      <c r="F66" t="e">
        <f t="shared" si="3"/>
        <v>#DIV/0!</v>
      </c>
      <c r="G66" t="b">
        <f>IF(B66=" ",FALSE,(IF('Input and Summary Results'!$J$4="yes",'Data Transformation'!E66,'Data Transformation'!C66)))</f>
        <v>0</v>
      </c>
      <c r="H66" t="b">
        <f>IF(B66=" ",FALSE,(IF('Input and Summary Results'!$J$4="yes",'Data Transformation'!F66,'Data Transformation'!D66)))</f>
        <v>0</v>
      </c>
      <c r="I66" t="str">
        <f t="shared" si="4"/>
        <v/>
      </c>
      <c r="J66" s="18" t="e">
        <f>LOOKUP(2,1/(COUNTIF($J$4:J65,'Input and Summary Results'!$B$7:$B$8007)=0),'Input and Summary Results'!$B$7:$B$8007)</f>
        <v>#N/A</v>
      </c>
      <c r="K66" s="18" t="str">
        <f t="shared" si="5"/>
        <v xml:space="preserve"> </v>
      </c>
      <c r="L66" s="18">
        <f t="shared" si="8"/>
        <v>61</v>
      </c>
      <c r="M66" t="e">
        <f t="shared" si="7"/>
        <v>#NUM!</v>
      </c>
      <c r="N66">
        <f t="shared" si="6"/>
        <v>0</v>
      </c>
      <c r="O66" t="b">
        <f t="shared" si="1"/>
        <v>0</v>
      </c>
    </row>
    <row r="67" spans="1:15" x14ac:dyDescent="0.55000000000000004">
      <c r="A67" t="s">
        <v>25</v>
      </c>
      <c r="B67" t="str">
        <f>'Input and Summary Results'!$G71</f>
        <v xml:space="preserve"> </v>
      </c>
      <c r="C67">
        <f>IF(B67=0,FALSE,'Input and Summary Results'!$D$5)</f>
        <v>0</v>
      </c>
      <c r="D67">
        <f>IF(B67=0,FALSE,'Input and Summary Results'!$E$5)</f>
        <v>0</v>
      </c>
      <c r="E67" t="e">
        <f t="shared" si="2"/>
        <v>#NUM!</v>
      </c>
      <c r="F67" t="e">
        <f t="shared" si="3"/>
        <v>#DIV/0!</v>
      </c>
      <c r="G67" t="b">
        <f>IF(B67=" ",FALSE,(IF('Input and Summary Results'!$J$4="yes",'Data Transformation'!E67,'Data Transformation'!C67)))</f>
        <v>0</v>
      </c>
      <c r="H67" t="b">
        <f>IF(B67=" ",FALSE,(IF('Input and Summary Results'!$J$4="yes",'Data Transformation'!F67,'Data Transformation'!D67)))</f>
        <v>0</v>
      </c>
      <c r="I67" t="str">
        <f t="shared" si="4"/>
        <v/>
      </c>
      <c r="J67" s="18" t="e">
        <f>LOOKUP(2,1/(COUNTIF($J$4:J66,'Input and Summary Results'!$B$7:$B$8007)=0),'Input and Summary Results'!$B$7:$B$8007)</f>
        <v>#N/A</v>
      </c>
      <c r="K67" s="18" t="str">
        <f t="shared" si="5"/>
        <v xml:space="preserve"> </v>
      </c>
      <c r="L67" s="18">
        <f t="shared" si="8"/>
        <v>62</v>
      </c>
      <c r="M67" t="e">
        <f t="shared" si="7"/>
        <v>#NUM!</v>
      </c>
      <c r="N67">
        <f t="shared" si="6"/>
        <v>0</v>
      </c>
      <c r="O67" t="b">
        <f t="shared" si="1"/>
        <v>0</v>
      </c>
    </row>
    <row r="68" spans="1:15" x14ac:dyDescent="0.55000000000000004">
      <c r="A68" t="s">
        <v>25</v>
      </c>
      <c r="B68" t="str">
        <f>'Input and Summary Results'!$G72</f>
        <v xml:space="preserve"> </v>
      </c>
      <c r="C68">
        <f>IF(B68=0,FALSE,'Input and Summary Results'!$D$5)</f>
        <v>0</v>
      </c>
      <c r="D68">
        <f>IF(B68=0,FALSE,'Input and Summary Results'!$E$5)</f>
        <v>0</v>
      </c>
      <c r="E68" t="e">
        <f t="shared" si="2"/>
        <v>#NUM!</v>
      </c>
      <c r="F68" t="e">
        <f t="shared" si="3"/>
        <v>#DIV/0!</v>
      </c>
      <c r="G68" t="b">
        <f>IF(B68=" ",FALSE,(IF('Input and Summary Results'!$J$4="yes",'Data Transformation'!E68,'Data Transformation'!C68)))</f>
        <v>0</v>
      </c>
      <c r="H68" t="b">
        <f>IF(B68=" ",FALSE,(IF('Input and Summary Results'!$J$4="yes",'Data Transformation'!F68,'Data Transformation'!D68)))</f>
        <v>0</v>
      </c>
      <c r="I68" t="str">
        <f t="shared" si="4"/>
        <v/>
      </c>
      <c r="J68" s="18" t="e">
        <f>LOOKUP(2,1/(COUNTIF($J$4:J67,'Input and Summary Results'!$B$7:$B$8007)=0),'Input and Summary Results'!$B$7:$B$8007)</f>
        <v>#N/A</v>
      </c>
      <c r="K68" s="18" t="str">
        <f t="shared" si="5"/>
        <v xml:space="preserve"> </v>
      </c>
      <c r="L68" s="18">
        <f t="shared" si="8"/>
        <v>63</v>
      </c>
      <c r="M68" t="e">
        <f t="shared" si="7"/>
        <v>#NUM!</v>
      </c>
      <c r="N68">
        <f t="shared" si="6"/>
        <v>0</v>
      </c>
      <c r="O68" t="b">
        <f t="shared" ref="O68:O131" si="9">IF(N68&gt;4,N68,FALSE)</f>
        <v>0</v>
      </c>
    </row>
    <row r="69" spans="1:15" x14ac:dyDescent="0.55000000000000004">
      <c r="A69" t="s">
        <v>25</v>
      </c>
      <c r="B69" t="str">
        <f>'Input and Summary Results'!$G73</f>
        <v xml:space="preserve"> </v>
      </c>
      <c r="C69">
        <f>IF(B69=0,FALSE,'Input and Summary Results'!$D$5)</f>
        <v>0</v>
      </c>
      <c r="D69">
        <f>IF(B69=0,FALSE,'Input and Summary Results'!$E$5)</f>
        <v>0</v>
      </c>
      <c r="E69" t="e">
        <f t="shared" ref="E69:E132" si="10">IF(C69=FALSE,FALSE,LOG10(C69))</f>
        <v>#NUM!</v>
      </c>
      <c r="F69" t="e">
        <f t="shared" ref="F69:F132" si="11">IF(D69=FALSE, FALSE,0.434*D69/C69)</f>
        <v>#DIV/0!</v>
      </c>
      <c r="G69" t="b">
        <f>IF(B69=" ",FALSE,(IF('Input and Summary Results'!$J$4="yes",'Data Transformation'!E69,'Data Transformation'!C69)))</f>
        <v>0</v>
      </c>
      <c r="H69" t="b">
        <f>IF(B69=" ",FALSE,(IF('Input and Summary Results'!$J$4="yes",'Data Transformation'!F69,'Data Transformation'!D69)))</f>
        <v>0</v>
      </c>
      <c r="I69" t="str">
        <f t="shared" ref="I69:I132" si="12">IF(G69=FALSE,"",B69)</f>
        <v/>
      </c>
      <c r="J69" s="18" t="e">
        <f>LOOKUP(2,1/(COUNTIF($J$4:J68,'Input and Summary Results'!$B$7:$B$8007)=0),'Input and Summary Results'!$B$7:$B$8007)</f>
        <v>#N/A</v>
      </c>
      <c r="K69" s="18" t="str">
        <f t="shared" si="5"/>
        <v xml:space="preserve"> </v>
      </c>
      <c r="L69" s="18">
        <f t="shared" si="8"/>
        <v>64</v>
      </c>
      <c r="M69" t="e">
        <f t="shared" si="7"/>
        <v>#NUM!</v>
      </c>
      <c r="N69">
        <f t="shared" si="6"/>
        <v>0</v>
      </c>
      <c r="O69" t="b">
        <f t="shared" si="9"/>
        <v>0</v>
      </c>
    </row>
    <row r="70" spans="1:15" x14ac:dyDescent="0.55000000000000004">
      <c r="A70" t="s">
        <v>25</v>
      </c>
      <c r="B70" t="str">
        <f>'Input and Summary Results'!$G74</f>
        <v xml:space="preserve"> </v>
      </c>
      <c r="C70">
        <f>IF(B70=0,FALSE,'Input and Summary Results'!$D$5)</f>
        <v>0</v>
      </c>
      <c r="D70">
        <f>IF(B70=0,FALSE,'Input and Summary Results'!$E$5)</f>
        <v>0</v>
      </c>
      <c r="E70" t="e">
        <f t="shared" si="10"/>
        <v>#NUM!</v>
      </c>
      <c r="F70" t="e">
        <f t="shared" si="11"/>
        <v>#DIV/0!</v>
      </c>
      <c r="G70" t="b">
        <f>IF(B70=" ",FALSE,(IF('Input and Summary Results'!$J$4="yes",'Data Transformation'!E70,'Data Transformation'!C70)))</f>
        <v>0</v>
      </c>
      <c r="H70" t="b">
        <f>IF(B70=" ",FALSE,(IF('Input and Summary Results'!$J$4="yes",'Data Transformation'!F70,'Data Transformation'!D70)))</f>
        <v>0</v>
      </c>
      <c r="I70" t="str">
        <f t="shared" si="12"/>
        <v/>
      </c>
      <c r="J70" s="18" t="e">
        <f>LOOKUP(2,1/(COUNTIF($J$4:J69,'Input and Summary Results'!$B$7:$B$8007)=0),'Input and Summary Results'!$B$7:$B$8007)</f>
        <v>#N/A</v>
      </c>
      <c r="K70" s="18" t="str">
        <f t="shared" ref="K70:K133" si="13">IFERROR(J70," ")</f>
        <v xml:space="preserve"> </v>
      </c>
      <c r="L70" s="18">
        <f t="shared" si="8"/>
        <v>65</v>
      </c>
      <c r="M70" t="e">
        <f t="shared" si="7"/>
        <v>#NUM!</v>
      </c>
      <c r="N70">
        <f t="shared" ref="N70:N133" si="14">COUNTIF($I$4:$I$8425,M70)</f>
        <v>0</v>
      </c>
      <c r="O70" t="b">
        <f t="shared" si="9"/>
        <v>0</v>
      </c>
    </row>
    <row r="71" spans="1:15" x14ac:dyDescent="0.55000000000000004">
      <c r="A71" t="s">
        <v>25</v>
      </c>
      <c r="B71" t="str">
        <f>'Input and Summary Results'!$G75</f>
        <v xml:space="preserve"> </v>
      </c>
      <c r="C71">
        <f>IF(B71=0,FALSE,'Input and Summary Results'!$D$5)</f>
        <v>0</v>
      </c>
      <c r="D71">
        <f>IF(B71=0,FALSE,'Input and Summary Results'!$E$5)</f>
        <v>0</v>
      </c>
      <c r="E71" t="e">
        <f t="shared" si="10"/>
        <v>#NUM!</v>
      </c>
      <c r="F71" t="e">
        <f t="shared" si="11"/>
        <v>#DIV/0!</v>
      </c>
      <c r="G71" t="b">
        <f>IF(B71=" ",FALSE,(IF('Input and Summary Results'!$J$4="yes",'Data Transformation'!E71,'Data Transformation'!C71)))</f>
        <v>0</v>
      </c>
      <c r="H71" t="b">
        <f>IF(B71=" ",FALSE,(IF('Input and Summary Results'!$J$4="yes",'Data Transformation'!F71,'Data Transformation'!D71)))</f>
        <v>0</v>
      </c>
      <c r="I71" t="str">
        <f t="shared" si="12"/>
        <v/>
      </c>
      <c r="J71" s="18" t="e">
        <f>LOOKUP(2,1/(COUNTIF($J$4:J70,'Input and Summary Results'!$B$7:$B$8007)=0),'Input and Summary Results'!$B$7:$B$8007)</f>
        <v>#N/A</v>
      </c>
      <c r="K71" s="18" t="str">
        <f t="shared" si="13"/>
        <v xml:space="preserve"> </v>
      </c>
      <c r="L71" s="18">
        <f t="shared" si="8"/>
        <v>66</v>
      </c>
      <c r="M71" t="e">
        <f t="shared" ref="M71:M134" si="15">SMALL($K$6:$K$426,L71)</f>
        <v>#NUM!</v>
      </c>
      <c r="N71">
        <f t="shared" si="14"/>
        <v>0</v>
      </c>
      <c r="O71" t="b">
        <f t="shared" si="9"/>
        <v>0</v>
      </c>
    </row>
    <row r="72" spans="1:15" x14ac:dyDescent="0.55000000000000004">
      <c r="A72" t="s">
        <v>25</v>
      </c>
      <c r="B72" t="str">
        <f>'Input and Summary Results'!$G76</f>
        <v xml:space="preserve"> </v>
      </c>
      <c r="C72">
        <f>IF(B72=0,FALSE,'Input and Summary Results'!$D$5)</f>
        <v>0</v>
      </c>
      <c r="D72">
        <f>IF(B72=0,FALSE,'Input and Summary Results'!$E$5)</f>
        <v>0</v>
      </c>
      <c r="E72" t="e">
        <f t="shared" si="10"/>
        <v>#NUM!</v>
      </c>
      <c r="F72" t="e">
        <f t="shared" si="11"/>
        <v>#DIV/0!</v>
      </c>
      <c r="G72" t="b">
        <f>IF(B72=" ",FALSE,(IF('Input and Summary Results'!$J$4="yes",'Data Transformation'!E72,'Data Transformation'!C72)))</f>
        <v>0</v>
      </c>
      <c r="H72" t="b">
        <f>IF(B72=" ",FALSE,(IF('Input and Summary Results'!$J$4="yes",'Data Transformation'!F72,'Data Transformation'!D72)))</f>
        <v>0</v>
      </c>
      <c r="I72" t="str">
        <f t="shared" si="12"/>
        <v/>
      </c>
      <c r="J72" s="18" t="e">
        <f>LOOKUP(2,1/(COUNTIF($J$4:J71,'Input and Summary Results'!$B$7:$B$8007)=0),'Input and Summary Results'!$B$7:$B$8007)</f>
        <v>#N/A</v>
      </c>
      <c r="K72" s="18" t="str">
        <f t="shared" si="13"/>
        <v xml:space="preserve"> </v>
      </c>
      <c r="L72" s="18">
        <f t="shared" ref="L72:L135" si="16">L71+1</f>
        <v>67</v>
      </c>
      <c r="M72" t="e">
        <f t="shared" si="15"/>
        <v>#NUM!</v>
      </c>
      <c r="N72">
        <f t="shared" si="14"/>
        <v>0</v>
      </c>
      <c r="O72" t="b">
        <f t="shared" si="9"/>
        <v>0</v>
      </c>
    </row>
    <row r="73" spans="1:15" x14ac:dyDescent="0.55000000000000004">
      <c r="A73" t="s">
        <v>25</v>
      </c>
      <c r="B73" t="str">
        <f>'Input and Summary Results'!$G77</f>
        <v xml:space="preserve"> </v>
      </c>
      <c r="C73">
        <f>IF(B73=0,FALSE,'Input and Summary Results'!$D$5)</f>
        <v>0</v>
      </c>
      <c r="D73">
        <f>IF(B73=0,FALSE,'Input and Summary Results'!$E$5)</f>
        <v>0</v>
      </c>
      <c r="E73" t="e">
        <f t="shared" si="10"/>
        <v>#NUM!</v>
      </c>
      <c r="F73" t="e">
        <f t="shared" si="11"/>
        <v>#DIV/0!</v>
      </c>
      <c r="G73" t="b">
        <f>IF(B73=" ",FALSE,(IF('Input and Summary Results'!$J$4="yes",'Data Transformation'!E73,'Data Transformation'!C73)))</f>
        <v>0</v>
      </c>
      <c r="H73" t="b">
        <f>IF(B73=" ",FALSE,(IF('Input and Summary Results'!$J$4="yes",'Data Transformation'!F73,'Data Transformation'!D73)))</f>
        <v>0</v>
      </c>
      <c r="I73" t="str">
        <f t="shared" si="12"/>
        <v/>
      </c>
      <c r="J73" s="18" t="e">
        <f>LOOKUP(2,1/(COUNTIF($J$4:J72,'Input and Summary Results'!$B$7:$B$8007)=0),'Input and Summary Results'!$B$7:$B$8007)</f>
        <v>#N/A</v>
      </c>
      <c r="K73" s="18" t="str">
        <f t="shared" si="13"/>
        <v xml:space="preserve"> </v>
      </c>
      <c r="L73" s="18">
        <f t="shared" si="16"/>
        <v>68</v>
      </c>
      <c r="M73" t="e">
        <f t="shared" si="15"/>
        <v>#NUM!</v>
      </c>
      <c r="N73">
        <f t="shared" si="14"/>
        <v>0</v>
      </c>
      <c r="O73" t="b">
        <f t="shared" si="9"/>
        <v>0</v>
      </c>
    </row>
    <row r="74" spans="1:15" x14ac:dyDescent="0.55000000000000004">
      <c r="A74" t="s">
        <v>25</v>
      </c>
      <c r="B74" t="str">
        <f>'Input and Summary Results'!$G78</f>
        <v xml:space="preserve"> </v>
      </c>
      <c r="C74">
        <f>IF(B74=0,FALSE,'Input and Summary Results'!$D$5)</f>
        <v>0</v>
      </c>
      <c r="D74">
        <f>IF(B74=0,FALSE,'Input and Summary Results'!$E$5)</f>
        <v>0</v>
      </c>
      <c r="E74" t="e">
        <f t="shared" si="10"/>
        <v>#NUM!</v>
      </c>
      <c r="F74" t="e">
        <f t="shared" si="11"/>
        <v>#DIV/0!</v>
      </c>
      <c r="G74" t="b">
        <f>IF(B74=" ",FALSE,(IF('Input and Summary Results'!$J$4="yes",'Data Transformation'!E74,'Data Transformation'!C74)))</f>
        <v>0</v>
      </c>
      <c r="H74" t="b">
        <f>IF(B74=" ",FALSE,(IF('Input and Summary Results'!$J$4="yes",'Data Transformation'!F74,'Data Transformation'!D74)))</f>
        <v>0</v>
      </c>
      <c r="I74" t="str">
        <f t="shared" si="12"/>
        <v/>
      </c>
      <c r="J74" s="18" t="e">
        <f>LOOKUP(2,1/(COUNTIF($J$4:J73,'Input and Summary Results'!$B$7:$B$8007)=0),'Input and Summary Results'!$B$7:$B$8007)</f>
        <v>#N/A</v>
      </c>
      <c r="K74" s="18" t="str">
        <f t="shared" si="13"/>
        <v xml:space="preserve"> </v>
      </c>
      <c r="L74" s="18">
        <f t="shared" si="16"/>
        <v>69</v>
      </c>
      <c r="M74" t="e">
        <f t="shared" si="15"/>
        <v>#NUM!</v>
      </c>
      <c r="N74">
        <f t="shared" si="14"/>
        <v>0</v>
      </c>
      <c r="O74" t="b">
        <f t="shared" si="9"/>
        <v>0</v>
      </c>
    </row>
    <row r="75" spans="1:15" x14ac:dyDescent="0.55000000000000004">
      <c r="A75" t="s">
        <v>25</v>
      </c>
      <c r="B75" t="str">
        <f>'Input and Summary Results'!$G79</f>
        <v xml:space="preserve"> </v>
      </c>
      <c r="C75">
        <f>IF(B75=0,FALSE,'Input and Summary Results'!$D$5)</f>
        <v>0</v>
      </c>
      <c r="D75">
        <f>IF(B75=0,FALSE,'Input and Summary Results'!$E$5)</f>
        <v>0</v>
      </c>
      <c r="E75" t="e">
        <f t="shared" si="10"/>
        <v>#NUM!</v>
      </c>
      <c r="F75" t="e">
        <f t="shared" si="11"/>
        <v>#DIV/0!</v>
      </c>
      <c r="G75" t="b">
        <f>IF(B75=" ",FALSE,(IF('Input and Summary Results'!$J$4="yes",'Data Transformation'!E75,'Data Transformation'!C75)))</f>
        <v>0</v>
      </c>
      <c r="H75" t="b">
        <f>IF(B75=" ",FALSE,(IF('Input and Summary Results'!$J$4="yes",'Data Transformation'!F75,'Data Transformation'!D75)))</f>
        <v>0</v>
      </c>
      <c r="I75" t="str">
        <f t="shared" si="12"/>
        <v/>
      </c>
      <c r="J75" s="18" t="e">
        <f>LOOKUP(2,1/(COUNTIF($J$4:J74,'Input and Summary Results'!$B$7:$B$8007)=0),'Input and Summary Results'!$B$7:$B$8007)</f>
        <v>#N/A</v>
      </c>
      <c r="K75" s="18" t="str">
        <f t="shared" si="13"/>
        <v xml:space="preserve"> </v>
      </c>
      <c r="L75" s="18">
        <f t="shared" si="16"/>
        <v>70</v>
      </c>
      <c r="M75" t="e">
        <f t="shared" si="15"/>
        <v>#NUM!</v>
      </c>
      <c r="N75">
        <f t="shared" si="14"/>
        <v>0</v>
      </c>
      <c r="O75" t="b">
        <f t="shared" si="9"/>
        <v>0</v>
      </c>
    </row>
    <row r="76" spans="1:15" x14ac:dyDescent="0.55000000000000004">
      <c r="A76" t="s">
        <v>25</v>
      </c>
      <c r="B76" t="str">
        <f>'Input and Summary Results'!$G80</f>
        <v xml:space="preserve"> </v>
      </c>
      <c r="C76">
        <f>IF(B76=0,FALSE,'Input and Summary Results'!$D$5)</f>
        <v>0</v>
      </c>
      <c r="D76">
        <f>IF(B76=0,FALSE,'Input and Summary Results'!$E$5)</f>
        <v>0</v>
      </c>
      <c r="E76" t="e">
        <f t="shared" si="10"/>
        <v>#NUM!</v>
      </c>
      <c r="F76" t="e">
        <f t="shared" si="11"/>
        <v>#DIV/0!</v>
      </c>
      <c r="G76" t="b">
        <f>IF(B76=" ",FALSE,(IF('Input and Summary Results'!$J$4="yes",'Data Transformation'!E76,'Data Transformation'!C76)))</f>
        <v>0</v>
      </c>
      <c r="H76" t="b">
        <f>IF(B76=" ",FALSE,(IF('Input and Summary Results'!$J$4="yes",'Data Transformation'!F76,'Data Transformation'!D76)))</f>
        <v>0</v>
      </c>
      <c r="I76" t="str">
        <f t="shared" si="12"/>
        <v/>
      </c>
      <c r="J76" s="18" t="e">
        <f>LOOKUP(2,1/(COUNTIF($J$4:J75,'Input and Summary Results'!$B$7:$B$8007)=0),'Input and Summary Results'!$B$7:$B$8007)</f>
        <v>#N/A</v>
      </c>
      <c r="K76" s="18" t="str">
        <f t="shared" si="13"/>
        <v xml:space="preserve"> </v>
      </c>
      <c r="L76" s="18">
        <f t="shared" si="16"/>
        <v>71</v>
      </c>
      <c r="M76" t="e">
        <f t="shared" si="15"/>
        <v>#NUM!</v>
      </c>
      <c r="N76">
        <f t="shared" si="14"/>
        <v>0</v>
      </c>
      <c r="O76" t="b">
        <f t="shared" si="9"/>
        <v>0</v>
      </c>
    </row>
    <row r="77" spans="1:15" x14ac:dyDescent="0.55000000000000004">
      <c r="A77" t="s">
        <v>25</v>
      </c>
      <c r="B77" t="str">
        <f>'Input and Summary Results'!$G81</f>
        <v xml:space="preserve"> </v>
      </c>
      <c r="C77">
        <f>IF(B77=0,FALSE,'Input and Summary Results'!$D$5)</f>
        <v>0</v>
      </c>
      <c r="D77">
        <f>IF(B77=0,FALSE,'Input and Summary Results'!$E$5)</f>
        <v>0</v>
      </c>
      <c r="E77" t="e">
        <f t="shared" si="10"/>
        <v>#NUM!</v>
      </c>
      <c r="F77" t="e">
        <f t="shared" si="11"/>
        <v>#DIV/0!</v>
      </c>
      <c r="G77" t="b">
        <f>IF(B77=" ",FALSE,(IF('Input and Summary Results'!$J$4="yes",'Data Transformation'!E77,'Data Transformation'!C77)))</f>
        <v>0</v>
      </c>
      <c r="H77" t="b">
        <f>IF(B77=" ",FALSE,(IF('Input and Summary Results'!$J$4="yes",'Data Transformation'!F77,'Data Transformation'!D77)))</f>
        <v>0</v>
      </c>
      <c r="I77" t="str">
        <f t="shared" si="12"/>
        <v/>
      </c>
      <c r="J77" s="18" t="e">
        <f>LOOKUP(2,1/(COUNTIF($J$4:J76,'Input and Summary Results'!$B$7:$B$8007)=0),'Input and Summary Results'!$B$7:$B$8007)</f>
        <v>#N/A</v>
      </c>
      <c r="K77" s="18" t="str">
        <f t="shared" si="13"/>
        <v xml:space="preserve"> </v>
      </c>
      <c r="L77" s="18">
        <f t="shared" si="16"/>
        <v>72</v>
      </c>
      <c r="M77" t="e">
        <f t="shared" si="15"/>
        <v>#NUM!</v>
      </c>
      <c r="N77">
        <f t="shared" si="14"/>
        <v>0</v>
      </c>
      <c r="O77" t="b">
        <f t="shared" si="9"/>
        <v>0</v>
      </c>
    </row>
    <row r="78" spans="1:15" x14ac:dyDescent="0.55000000000000004">
      <c r="A78" t="s">
        <v>25</v>
      </c>
      <c r="B78" t="str">
        <f>'Input and Summary Results'!$G82</f>
        <v xml:space="preserve"> </v>
      </c>
      <c r="C78">
        <f>IF(B78=0,FALSE,'Input and Summary Results'!$D$5)</f>
        <v>0</v>
      </c>
      <c r="D78">
        <f>IF(B78=0,FALSE,'Input and Summary Results'!$E$5)</f>
        <v>0</v>
      </c>
      <c r="E78" t="e">
        <f t="shared" si="10"/>
        <v>#NUM!</v>
      </c>
      <c r="F78" t="e">
        <f t="shared" si="11"/>
        <v>#DIV/0!</v>
      </c>
      <c r="G78" t="b">
        <f>IF(B78=" ",FALSE,(IF('Input and Summary Results'!$J$4="yes",'Data Transformation'!E78,'Data Transformation'!C78)))</f>
        <v>0</v>
      </c>
      <c r="H78" t="b">
        <f>IF(B78=" ",FALSE,(IF('Input and Summary Results'!$J$4="yes",'Data Transformation'!F78,'Data Transformation'!D78)))</f>
        <v>0</v>
      </c>
      <c r="I78" t="str">
        <f t="shared" si="12"/>
        <v/>
      </c>
      <c r="J78" s="18" t="e">
        <f>LOOKUP(2,1/(COUNTIF($J$4:J77,'Input and Summary Results'!$B$7:$B$8007)=0),'Input and Summary Results'!$B$7:$B$8007)</f>
        <v>#N/A</v>
      </c>
      <c r="K78" s="18" t="str">
        <f t="shared" si="13"/>
        <v xml:space="preserve"> </v>
      </c>
      <c r="L78" s="18">
        <f t="shared" si="16"/>
        <v>73</v>
      </c>
      <c r="M78" t="e">
        <f t="shared" si="15"/>
        <v>#NUM!</v>
      </c>
      <c r="N78">
        <f t="shared" si="14"/>
        <v>0</v>
      </c>
      <c r="O78" t="b">
        <f t="shared" si="9"/>
        <v>0</v>
      </c>
    </row>
    <row r="79" spans="1:15" x14ac:dyDescent="0.55000000000000004">
      <c r="A79" t="s">
        <v>25</v>
      </c>
      <c r="B79" t="str">
        <f>'Input and Summary Results'!$G83</f>
        <v xml:space="preserve"> </v>
      </c>
      <c r="C79">
        <f>IF(B79=0,FALSE,'Input and Summary Results'!$D$5)</f>
        <v>0</v>
      </c>
      <c r="D79">
        <f>IF(B79=0,FALSE,'Input and Summary Results'!$E$5)</f>
        <v>0</v>
      </c>
      <c r="E79" t="e">
        <f t="shared" si="10"/>
        <v>#NUM!</v>
      </c>
      <c r="F79" t="e">
        <f t="shared" si="11"/>
        <v>#DIV/0!</v>
      </c>
      <c r="G79" t="b">
        <f>IF(B79=" ",FALSE,(IF('Input and Summary Results'!$J$4="yes",'Data Transformation'!E79,'Data Transformation'!C79)))</f>
        <v>0</v>
      </c>
      <c r="H79" t="b">
        <f>IF(B79=" ",FALSE,(IF('Input and Summary Results'!$J$4="yes",'Data Transformation'!F79,'Data Transformation'!D79)))</f>
        <v>0</v>
      </c>
      <c r="I79" t="str">
        <f t="shared" si="12"/>
        <v/>
      </c>
      <c r="J79" s="18" t="e">
        <f>LOOKUP(2,1/(COUNTIF($J$4:J78,'Input and Summary Results'!$B$7:$B$8007)=0),'Input and Summary Results'!$B$7:$B$8007)</f>
        <v>#N/A</v>
      </c>
      <c r="K79" s="18" t="str">
        <f t="shared" si="13"/>
        <v xml:space="preserve"> </v>
      </c>
      <c r="L79" s="18">
        <f t="shared" si="16"/>
        <v>74</v>
      </c>
      <c r="M79" t="e">
        <f t="shared" si="15"/>
        <v>#NUM!</v>
      </c>
      <c r="N79">
        <f t="shared" si="14"/>
        <v>0</v>
      </c>
      <c r="O79" t="b">
        <f t="shared" si="9"/>
        <v>0</v>
      </c>
    </row>
    <row r="80" spans="1:15" x14ac:dyDescent="0.55000000000000004">
      <c r="A80" t="s">
        <v>25</v>
      </c>
      <c r="B80" t="str">
        <f>'Input and Summary Results'!$G84</f>
        <v xml:space="preserve"> </v>
      </c>
      <c r="C80">
        <f>IF(B80=0,FALSE,'Input and Summary Results'!$D$5)</f>
        <v>0</v>
      </c>
      <c r="D80">
        <f>IF(B80=0,FALSE,'Input and Summary Results'!$E$5)</f>
        <v>0</v>
      </c>
      <c r="E80" t="e">
        <f t="shared" si="10"/>
        <v>#NUM!</v>
      </c>
      <c r="F80" t="e">
        <f t="shared" si="11"/>
        <v>#DIV/0!</v>
      </c>
      <c r="G80" t="b">
        <f>IF(B80=" ",FALSE,(IF('Input and Summary Results'!$J$4="yes",'Data Transformation'!E80,'Data Transformation'!C80)))</f>
        <v>0</v>
      </c>
      <c r="H80" t="b">
        <f>IF(B80=" ",FALSE,(IF('Input and Summary Results'!$J$4="yes",'Data Transformation'!F80,'Data Transformation'!D80)))</f>
        <v>0</v>
      </c>
      <c r="I80" t="str">
        <f t="shared" si="12"/>
        <v/>
      </c>
      <c r="J80" s="18" t="e">
        <f>LOOKUP(2,1/(COUNTIF($J$4:J79,'Input and Summary Results'!$B$7:$B$8007)=0),'Input and Summary Results'!$B$7:$B$8007)</f>
        <v>#N/A</v>
      </c>
      <c r="K80" s="18" t="str">
        <f t="shared" si="13"/>
        <v xml:space="preserve"> </v>
      </c>
      <c r="L80" s="18">
        <f t="shared" si="16"/>
        <v>75</v>
      </c>
      <c r="M80" t="e">
        <f t="shared" si="15"/>
        <v>#NUM!</v>
      </c>
      <c r="N80">
        <f t="shared" si="14"/>
        <v>0</v>
      </c>
      <c r="O80" t="b">
        <f t="shared" si="9"/>
        <v>0</v>
      </c>
    </row>
    <row r="81" spans="1:15" x14ac:dyDescent="0.55000000000000004">
      <c r="A81" t="s">
        <v>25</v>
      </c>
      <c r="B81" t="str">
        <f>'Input and Summary Results'!$G85</f>
        <v xml:space="preserve"> </v>
      </c>
      <c r="C81">
        <f>IF(B81=0,FALSE,'Input and Summary Results'!$D$5)</f>
        <v>0</v>
      </c>
      <c r="D81">
        <f>IF(B81=0,FALSE,'Input and Summary Results'!$E$5)</f>
        <v>0</v>
      </c>
      <c r="E81" t="e">
        <f t="shared" si="10"/>
        <v>#NUM!</v>
      </c>
      <c r="F81" t="e">
        <f t="shared" si="11"/>
        <v>#DIV/0!</v>
      </c>
      <c r="G81" t="b">
        <f>IF(B81=" ",FALSE,(IF('Input and Summary Results'!$J$4="yes",'Data Transformation'!E81,'Data Transformation'!C81)))</f>
        <v>0</v>
      </c>
      <c r="H81" t="b">
        <f>IF(B81=" ",FALSE,(IF('Input and Summary Results'!$J$4="yes",'Data Transformation'!F81,'Data Transformation'!D81)))</f>
        <v>0</v>
      </c>
      <c r="I81" t="str">
        <f t="shared" si="12"/>
        <v/>
      </c>
      <c r="J81" s="18" t="e">
        <f>LOOKUP(2,1/(COUNTIF($J$4:J80,'Input and Summary Results'!$B$7:$B$8007)=0),'Input and Summary Results'!$B$7:$B$8007)</f>
        <v>#N/A</v>
      </c>
      <c r="K81" s="18" t="str">
        <f t="shared" si="13"/>
        <v xml:space="preserve"> </v>
      </c>
      <c r="L81" s="18">
        <f t="shared" si="16"/>
        <v>76</v>
      </c>
      <c r="M81" t="e">
        <f t="shared" si="15"/>
        <v>#NUM!</v>
      </c>
      <c r="N81">
        <f t="shared" si="14"/>
        <v>0</v>
      </c>
      <c r="O81" t="b">
        <f t="shared" si="9"/>
        <v>0</v>
      </c>
    </row>
    <row r="82" spans="1:15" x14ac:dyDescent="0.55000000000000004">
      <c r="A82" t="s">
        <v>25</v>
      </c>
      <c r="B82" t="str">
        <f>'Input and Summary Results'!$G86</f>
        <v xml:space="preserve"> </v>
      </c>
      <c r="C82">
        <f>IF(B82=0,FALSE,'Input and Summary Results'!$D$5)</f>
        <v>0</v>
      </c>
      <c r="D82">
        <f>IF(B82=0,FALSE,'Input and Summary Results'!$E$5)</f>
        <v>0</v>
      </c>
      <c r="E82" t="e">
        <f t="shared" si="10"/>
        <v>#NUM!</v>
      </c>
      <c r="F82" t="e">
        <f t="shared" si="11"/>
        <v>#DIV/0!</v>
      </c>
      <c r="G82" t="b">
        <f>IF(B82=" ",FALSE,(IF('Input and Summary Results'!$J$4="yes",'Data Transformation'!E82,'Data Transformation'!C82)))</f>
        <v>0</v>
      </c>
      <c r="H82" t="b">
        <f>IF(B82=" ",FALSE,(IF('Input and Summary Results'!$J$4="yes",'Data Transformation'!F82,'Data Transformation'!D82)))</f>
        <v>0</v>
      </c>
      <c r="I82" t="str">
        <f t="shared" si="12"/>
        <v/>
      </c>
      <c r="J82" s="18" t="e">
        <f>LOOKUP(2,1/(COUNTIF($J$4:J81,'Input and Summary Results'!$B$7:$B$8007)=0),'Input and Summary Results'!$B$7:$B$8007)</f>
        <v>#N/A</v>
      </c>
      <c r="K82" s="18" t="str">
        <f t="shared" si="13"/>
        <v xml:space="preserve"> </v>
      </c>
      <c r="L82" s="18">
        <f t="shared" si="16"/>
        <v>77</v>
      </c>
      <c r="M82" t="e">
        <f t="shared" si="15"/>
        <v>#NUM!</v>
      </c>
      <c r="N82">
        <f t="shared" si="14"/>
        <v>0</v>
      </c>
      <c r="O82" t="b">
        <f t="shared" si="9"/>
        <v>0</v>
      </c>
    </row>
    <row r="83" spans="1:15" x14ac:dyDescent="0.55000000000000004">
      <c r="A83" t="s">
        <v>25</v>
      </c>
      <c r="B83" t="str">
        <f>'Input and Summary Results'!$G87</f>
        <v xml:space="preserve"> </v>
      </c>
      <c r="C83">
        <f>IF(B83=0,FALSE,'Input and Summary Results'!$D$5)</f>
        <v>0</v>
      </c>
      <c r="D83">
        <f>IF(B83=0,FALSE,'Input and Summary Results'!$E$5)</f>
        <v>0</v>
      </c>
      <c r="E83" t="e">
        <f t="shared" si="10"/>
        <v>#NUM!</v>
      </c>
      <c r="F83" t="e">
        <f t="shared" si="11"/>
        <v>#DIV/0!</v>
      </c>
      <c r="G83" t="b">
        <f>IF(B83=" ",FALSE,(IF('Input and Summary Results'!$J$4="yes",'Data Transformation'!E83,'Data Transformation'!C83)))</f>
        <v>0</v>
      </c>
      <c r="H83" t="b">
        <f>IF(B83=" ",FALSE,(IF('Input and Summary Results'!$J$4="yes",'Data Transformation'!F83,'Data Transformation'!D83)))</f>
        <v>0</v>
      </c>
      <c r="I83" t="str">
        <f t="shared" si="12"/>
        <v/>
      </c>
      <c r="J83" s="18" t="e">
        <f>LOOKUP(2,1/(COUNTIF($J$4:J82,'Input and Summary Results'!$B$7:$B$8007)=0),'Input and Summary Results'!$B$7:$B$8007)</f>
        <v>#N/A</v>
      </c>
      <c r="K83" s="18" t="str">
        <f t="shared" si="13"/>
        <v xml:space="preserve"> </v>
      </c>
      <c r="L83" s="18">
        <f t="shared" si="16"/>
        <v>78</v>
      </c>
      <c r="M83" t="e">
        <f t="shared" si="15"/>
        <v>#NUM!</v>
      </c>
      <c r="N83">
        <f t="shared" si="14"/>
        <v>0</v>
      </c>
      <c r="O83" t="b">
        <f t="shared" si="9"/>
        <v>0</v>
      </c>
    </row>
    <row r="84" spans="1:15" x14ac:dyDescent="0.55000000000000004">
      <c r="A84" t="s">
        <v>25</v>
      </c>
      <c r="B84" t="str">
        <f>'Input and Summary Results'!$G88</f>
        <v xml:space="preserve"> </v>
      </c>
      <c r="C84">
        <f>IF(B84=0,FALSE,'Input and Summary Results'!$D$5)</f>
        <v>0</v>
      </c>
      <c r="D84">
        <f>IF(B84=0,FALSE,'Input and Summary Results'!$E$5)</f>
        <v>0</v>
      </c>
      <c r="E84" t="e">
        <f t="shared" si="10"/>
        <v>#NUM!</v>
      </c>
      <c r="F84" t="e">
        <f t="shared" si="11"/>
        <v>#DIV/0!</v>
      </c>
      <c r="G84" t="b">
        <f>IF(B84=" ",FALSE,(IF('Input and Summary Results'!$J$4="yes",'Data Transformation'!E84,'Data Transformation'!C84)))</f>
        <v>0</v>
      </c>
      <c r="H84" t="b">
        <f>IF(B84=" ",FALSE,(IF('Input and Summary Results'!$J$4="yes",'Data Transformation'!F84,'Data Transformation'!D84)))</f>
        <v>0</v>
      </c>
      <c r="I84" t="str">
        <f t="shared" si="12"/>
        <v/>
      </c>
      <c r="J84" s="18" t="e">
        <f>LOOKUP(2,1/(COUNTIF($J$4:J83,'Input and Summary Results'!$B$7:$B$8007)=0),'Input and Summary Results'!$B$7:$B$8007)</f>
        <v>#N/A</v>
      </c>
      <c r="K84" s="18" t="str">
        <f t="shared" si="13"/>
        <v xml:space="preserve"> </v>
      </c>
      <c r="L84" s="18">
        <f t="shared" si="16"/>
        <v>79</v>
      </c>
      <c r="M84" t="e">
        <f t="shared" si="15"/>
        <v>#NUM!</v>
      </c>
      <c r="N84">
        <f t="shared" si="14"/>
        <v>0</v>
      </c>
      <c r="O84" t="b">
        <f t="shared" si="9"/>
        <v>0</v>
      </c>
    </row>
    <row r="85" spans="1:15" x14ac:dyDescent="0.55000000000000004">
      <c r="A85" t="s">
        <v>25</v>
      </c>
      <c r="B85" t="str">
        <f>'Input and Summary Results'!$G89</f>
        <v xml:space="preserve"> </v>
      </c>
      <c r="C85">
        <f>IF(B85=0,FALSE,'Input and Summary Results'!$D$5)</f>
        <v>0</v>
      </c>
      <c r="D85">
        <f>IF(B85=0,FALSE,'Input and Summary Results'!$E$5)</f>
        <v>0</v>
      </c>
      <c r="E85" t="e">
        <f t="shared" si="10"/>
        <v>#NUM!</v>
      </c>
      <c r="F85" t="e">
        <f t="shared" si="11"/>
        <v>#DIV/0!</v>
      </c>
      <c r="G85" t="b">
        <f>IF(B85=" ",FALSE,(IF('Input and Summary Results'!$J$4="yes",'Data Transformation'!E85,'Data Transformation'!C85)))</f>
        <v>0</v>
      </c>
      <c r="H85" t="b">
        <f>IF(B85=" ",FALSE,(IF('Input and Summary Results'!$J$4="yes",'Data Transformation'!F85,'Data Transformation'!D85)))</f>
        <v>0</v>
      </c>
      <c r="I85" t="str">
        <f t="shared" si="12"/>
        <v/>
      </c>
      <c r="J85" s="18" t="e">
        <f>LOOKUP(2,1/(COUNTIF($J$4:J84,'Input and Summary Results'!$B$7:$B$8007)=0),'Input and Summary Results'!$B$7:$B$8007)</f>
        <v>#N/A</v>
      </c>
      <c r="K85" s="18" t="str">
        <f t="shared" si="13"/>
        <v xml:space="preserve"> </v>
      </c>
      <c r="L85" s="18">
        <f t="shared" si="16"/>
        <v>80</v>
      </c>
      <c r="M85" t="e">
        <f t="shared" si="15"/>
        <v>#NUM!</v>
      </c>
      <c r="N85">
        <f t="shared" si="14"/>
        <v>0</v>
      </c>
      <c r="O85" t="b">
        <f t="shared" si="9"/>
        <v>0</v>
      </c>
    </row>
    <row r="86" spans="1:15" x14ac:dyDescent="0.55000000000000004">
      <c r="A86" t="s">
        <v>25</v>
      </c>
      <c r="B86" t="str">
        <f>'Input and Summary Results'!$G90</f>
        <v xml:space="preserve"> </v>
      </c>
      <c r="C86">
        <f>IF(B86=0,FALSE,'Input and Summary Results'!$D$5)</f>
        <v>0</v>
      </c>
      <c r="D86">
        <f>IF(B86=0,FALSE,'Input and Summary Results'!$E$5)</f>
        <v>0</v>
      </c>
      <c r="E86" t="e">
        <f t="shared" si="10"/>
        <v>#NUM!</v>
      </c>
      <c r="F86" t="e">
        <f t="shared" si="11"/>
        <v>#DIV/0!</v>
      </c>
      <c r="G86" t="b">
        <f>IF(B86=" ",FALSE,(IF('Input and Summary Results'!$J$4="yes",'Data Transformation'!E86,'Data Transformation'!C86)))</f>
        <v>0</v>
      </c>
      <c r="H86" t="b">
        <f>IF(B86=" ",FALSE,(IF('Input and Summary Results'!$J$4="yes",'Data Transformation'!F86,'Data Transformation'!D86)))</f>
        <v>0</v>
      </c>
      <c r="I86" t="str">
        <f t="shared" si="12"/>
        <v/>
      </c>
      <c r="J86" s="18" t="e">
        <f>LOOKUP(2,1/(COUNTIF($J$4:J85,'Input and Summary Results'!$B$7:$B$8007)=0),'Input and Summary Results'!$B$7:$B$8007)</f>
        <v>#N/A</v>
      </c>
      <c r="K86" s="18" t="str">
        <f t="shared" si="13"/>
        <v xml:space="preserve"> </v>
      </c>
      <c r="L86" s="18">
        <f t="shared" si="16"/>
        <v>81</v>
      </c>
      <c r="M86" t="e">
        <f t="shared" si="15"/>
        <v>#NUM!</v>
      </c>
      <c r="N86">
        <f t="shared" si="14"/>
        <v>0</v>
      </c>
      <c r="O86" t="b">
        <f t="shared" si="9"/>
        <v>0</v>
      </c>
    </row>
    <row r="87" spans="1:15" x14ac:dyDescent="0.55000000000000004">
      <c r="A87" t="s">
        <v>25</v>
      </c>
      <c r="B87" t="str">
        <f>'Input and Summary Results'!$G91</f>
        <v xml:space="preserve"> </v>
      </c>
      <c r="C87">
        <f>IF(B87=0,FALSE,'Input and Summary Results'!$D$5)</f>
        <v>0</v>
      </c>
      <c r="D87">
        <f>IF(B87=0,FALSE,'Input and Summary Results'!$E$5)</f>
        <v>0</v>
      </c>
      <c r="E87" t="e">
        <f t="shared" si="10"/>
        <v>#NUM!</v>
      </c>
      <c r="F87" t="e">
        <f t="shared" si="11"/>
        <v>#DIV/0!</v>
      </c>
      <c r="G87" t="b">
        <f>IF(B87=" ",FALSE,(IF('Input and Summary Results'!$J$4="yes",'Data Transformation'!E87,'Data Transformation'!C87)))</f>
        <v>0</v>
      </c>
      <c r="H87" t="b">
        <f>IF(B87=" ",FALSE,(IF('Input and Summary Results'!$J$4="yes",'Data Transformation'!F87,'Data Transformation'!D87)))</f>
        <v>0</v>
      </c>
      <c r="I87" t="str">
        <f t="shared" si="12"/>
        <v/>
      </c>
      <c r="J87" s="18" t="e">
        <f>LOOKUP(2,1/(COUNTIF($J$4:J86,'Input and Summary Results'!$B$7:$B$8007)=0),'Input and Summary Results'!$B$7:$B$8007)</f>
        <v>#N/A</v>
      </c>
      <c r="K87" s="18" t="str">
        <f t="shared" si="13"/>
        <v xml:space="preserve"> </v>
      </c>
      <c r="L87" s="18">
        <f t="shared" si="16"/>
        <v>82</v>
      </c>
      <c r="M87" t="e">
        <f t="shared" si="15"/>
        <v>#NUM!</v>
      </c>
      <c r="N87">
        <f t="shared" si="14"/>
        <v>0</v>
      </c>
      <c r="O87" t="b">
        <f t="shared" si="9"/>
        <v>0</v>
      </c>
    </row>
    <row r="88" spans="1:15" x14ac:dyDescent="0.55000000000000004">
      <c r="A88" t="s">
        <v>25</v>
      </c>
      <c r="B88" t="str">
        <f>'Input and Summary Results'!$G92</f>
        <v xml:space="preserve"> </v>
      </c>
      <c r="C88">
        <f>IF(B88=0,FALSE,'Input and Summary Results'!$D$5)</f>
        <v>0</v>
      </c>
      <c r="D88">
        <f>IF(B88=0,FALSE,'Input and Summary Results'!$E$5)</f>
        <v>0</v>
      </c>
      <c r="E88" t="e">
        <f t="shared" si="10"/>
        <v>#NUM!</v>
      </c>
      <c r="F88" t="e">
        <f t="shared" si="11"/>
        <v>#DIV/0!</v>
      </c>
      <c r="G88" t="b">
        <f>IF(B88=" ",FALSE,(IF('Input and Summary Results'!$J$4="yes",'Data Transformation'!E88,'Data Transformation'!C88)))</f>
        <v>0</v>
      </c>
      <c r="H88" t="b">
        <f>IF(B88=" ",FALSE,(IF('Input and Summary Results'!$J$4="yes",'Data Transformation'!F88,'Data Transformation'!D88)))</f>
        <v>0</v>
      </c>
      <c r="I88" t="str">
        <f t="shared" si="12"/>
        <v/>
      </c>
      <c r="J88" s="18" t="e">
        <f>LOOKUP(2,1/(COUNTIF($J$4:J87,'Input and Summary Results'!$B$7:$B$8007)=0),'Input and Summary Results'!$B$7:$B$8007)</f>
        <v>#N/A</v>
      </c>
      <c r="K88" s="18" t="str">
        <f t="shared" si="13"/>
        <v xml:space="preserve"> </v>
      </c>
      <c r="L88" s="18">
        <f t="shared" si="16"/>
        <v>83</v>
      </c>
      <c r="M88" t="e">
        <f t="shared" si="15"/>
        <v>#NUM!</v>
      </c>
      <c r="N88">
        <f t="shared" si="14"/>
        <v>0</v>
      </c>
      <c r="O88" t="b">
        <f t="shared" si="9"/>
        <v>0</v>
      </c>
    </row>
    <row r="89" spans="1:15" x14ac:dyDescent="0.55000000000000004">
      <c r="A89" t="s">
        <v>25</v>
      </c>
      <c r="B89" t="str">
        <f>'Input and Summary Results'!$G93</f>
        <v xml:space="preserve"> </v>
      </c>
      <c r="C89">
        <f>IF(B89=0,FALSE,'Input and Summary Results'!$D$5)</f>
        <v>0</v>
      </c>
      <c r="D89">
        <f>IF(B89=0,FALSE,'Input and Summary Results'!$E$5)</f>
        <v>0</v>
      </c>
      <c r="E89" t="e">
        <f t="shared" si="10"/>
        <v>#NUM!</v>
      </c>
      <c r="F89" t="e">
        <f t="shared" si="11"/>
        <v>#DIV/0!</v>
      </c>
      <c r="G89" t="b">
        <f>IF(B89=" ",FALSE,(IF('Input and Summary Results'!$J$4="yes",'Data Transformation'!E89,'Data Transformation'!C89)))</f>
        <v>0</v>
      </c>
      <c r="H89" t="b">
        <f>IF(B89=" ",FALSE,(IF('Input and Summary Results'!$J$4="yes",'Data Transformation'!F89,'Data Transformation'!D89)))</f>
        <v>0</v>
      </c>
      <c r="I89" t="str">
        <f t="shared" si="12"/>
        <v/>
      </c>
      <c r="J89" s="18" t="e">
        <f>LOOKUP(2,1/(COUNTIF($J$4:J88,'Input and Summary Results'!$B$7:$B$8007)=0),'Input and Summary Results'!$B$7:$B$8007)</f>
        <v>#N/A</v>
      </c>
      <c r="K89" s="18" t="str">
        <f t="shared" si="13"/>
        <v xml:space="preserve"> </v>
      </c>
      <c r="L89" s="18">
        <f t="shared" si="16"/>
        <v>84</v>
      </c>
      <c r="M89" t="e">
        <f t="shared" si="15"/>
        <v>#NUM!</v>
      </c>
      <c r="N89">
        <f t="shared" si="14"/>
        <v>0</v>
      </c>
      <c r="O89" t="b">
        <f t="shared" si="9"/>
        <v>0</v>
      </c>
    </row>
    <row r="90" spans="1:15" x14ac:dyDescent="0.55000000000000004">
      <c r="A90" t="s">
        <v>25</v>
      </c>
      <c r="B90" t="str">
        <f>'Input and Summary Results'!$G94</f>
        <v xml:space="preserve"> </v>
      </c>
      <c r="C90">
        <f>IF(B90=0,FALSE,'Input and Summary Results'!$D$5)</f>
        <v>0</v>
      </c>
      <c r="D90">
        <f>IF(B90=0,FALSE,'Input and Summary Results'!$E$5)</f>
        <v>0</v>
      </c>
      <c r="E90" t="e">
        <f t="shared" si="10"/>
        <v>#NUM!</v>
      </c>
      <c r="F90" t="e">
        <f t="shared" si="11"/>
        <v>#DIV/0!</v>
      </c>
      <c r="G90" t="b">
        <f>IF(B90=" ",FALSE,(IF('Input and Summary Results'!$J$4="yes",'Data Transformation'!E90,'Data Transformation'!C90)))</f>
        <v>0</v>
      </c>
      <c r="H90" t="b">
        <f>IF(B90=" ",FALSE,(IF('Input and Summary Results'!$J$4="yes",'Data Transformation'!F90,'Data Transformation'!D90)))</f>
        <v>0</v>
      </c>
      <c r="I90" t="str">
        <f t="shared" si="12"/>
        <v/>
      </c>
      <c r="J90" s="18" t="e">
        <f>LOOKUP(2,1/(COUNTIF($J$4:J89,'Input and Summary Results'!$B$7:$B$8007)=0),'Input and Summary Results'!$B$7:$B$8007)</f>
        <v>#N/A</v>
      </c>
      <c r="K90" s="18" t="str">
        <f t="shared" si="13"/>
        <v xml:space="preserve"> </v>
      </c>
      <c r="L90" s="18">
        <f t="shared" si="16"/>
        <v>85</v>
      </c>
      <c r="M90" t="e">
        <f t="shared" si="15"/>
        <v>#NUM!</v>
      </c>
      <c r="N90">
        <f t="shared" si="14"/>
        <v>0</v>
      </c>
      <c r="O90" t="b">
        <f t="shared" si="9"/>
        <v>0</v>
      </c>
    </row>
    <row r="91" spans="1:15" x14ac:dyDescent="0.55000000000000004">
      <c r="A91" t="s">
        <v>25</v>
      </c>
      <c r="B91" t="str">
        <f>'Input and Summary Results'!$G95</f>
        <v xml:space="preserve"> </v>
      </c>
      <c r="C91">
        <f>IF(B91=0,FALSE,'Input and Summary Results'!$D$5)</f>
        <v>0</v>
      </c>
      <c r="D91">
        <f>IF(B91=0,FALSE,'Input and Summary Results'!$E$5)</f>
        <v>0</v>
      </c>
      <c r="E91" t="e">
        <f t="shared" si="10"/>
        <v>#NUM!</v>
      </c>
      <c r="F91" t="e">
        <f t="shared" si="11"/>
        <v>#DIV/0!</v>
      </c>
      <c r="G91" t="b">
        <f>IF(B91=" ",FALSE,(IF('Input and Summary Results'!$J$4="yes",'Data Transformation'!E91,'Data Transformation'!C91)))</f>
        <v>0</v>
      </c>
      <c r="H91" t="b">
        <f>IF(B91=" ",FALSE,(IF('Input and Summary Results'!$J$4="yes",'Data Transformation'!F91,'Data Transformation'!D91)))</f>
        <v>0</v>
      </c>
      <c r="I91" t="str">
        <f t="shared" si="12"/>
        <v/>
      </c>
      <c r="J91" s="18" t="e">
        <f>LOOKUP(2,1/(COUNTIF($J$4:J90,'Input and Summary Results'!$B$7:$B$8007)=0),'Input and Summary Results'!$B$7:$B$8007)</f>
        <v>#N/A</v>
      </c>
      <c r="K91" s="18" t="str">
        <f t="shared" si="13"/>
        <v xml:space="preserve"> </v>
      </c>
      <c r="L91" s="18">
        <f t="shared" si="16"/>
        <v>86</v>
      </c>
      <c r="M91" t="e">
        <f t="shared" si="15"/>
        <v>#NUM!</v>
      </c>
      <c r="N91">
        <f t="shared" si="14"/>
        <v>0</v>
      </c>
      <c r="O91" t="b">
        <f t="shared" si="9"/>
        <v>0</v>
      </c>
    </row>
    <row r="92" spans="1:15" x14ac:dyDescent="0.55000000000000004">
      <c r="A92" t="s">
        <v>25</v>
      </c>
      <c r="B92" t="str">
        <f>'Input and Summary Results'!$G96</f>
        <v xml:space="preserve"> </v>
      </c>
      <c r="C92">
        <f>IF(B92=0,FALSE,'Input and Summary Results'!$D$5)</f>
        <v>0</v>
      </c>
      <c r="D92">
        <f>IF(B92=0,FALSE,'Input and Summary Results'!$E$5)</f>
        <v>0</v>
      </c>
      <c r="E92" t="e">
        <f t="shared" si="10"/>
        <v>#NUM!</v>
      </c>
      <c r="F92" t="e">
        <f t="shared" si="11"/>
        <v>#DIV/0!</v>
      </c>
      <c r="G92" t="b">
        <f>IF(B92=" ",FALSE,(IF('Input and Summary Results'!$J$4="yes",'Data Transformation'!E92,'Data Transformation'!C92)))</f>
        <v>0</v>
      </c>
      <c r="H92" t="b">
        <f>IF(B92=" ",FALSE,(IF('Input and Summary Results'!$J$4="yes",'Data Transformation'!F92,'Data Transformation'!D92)))</f>
        <v>0</v>
      </c>
      <c r="I92" t="str">
        <f t="shared" si="12"/>
        <v/>
      </c>
      <c r="J92" s="18" t="e">
        <f>LOOKUP(2,1/(COUNTIF($J$4:J91,'Input and Summary Results'!$B$7:$B$8007)=0),'Input and Summary Results'!$B$7:$B$8007)</f>
        <v>#N/A</v>
      </c>
      <c r="K92" s="18" t="str">
        <f t="shared" si="13"/>
        <v xml:space="preserve"> </v>
      </c>
      <c r="L92" s="18">
        <f t="shared" si="16"/>
        <v>87</v>
      </c>
      <c r="M92" t="e">
        <f t="shared" si="15"/>
        <v>#NUM!</v>
      </c>
      <c r="N92">
        <f t="shared" si="14"/>
        <v>0</v>
      </c>
      <c r="O92" t="b">
        <f t="shared" si="9"/>
        <v>0</v>
      </c>
    </row>
    <row r="93" spans="1:15" x14ac:dyDescent="0.55000000000000004">
      <c r="A93" t="s">
        <v>25</v>
      </c>
      <c r="B93" t="str">
        <f>'Input and Summary Results'!$G97</f>
        <v xml:space="preserve"> </v>
      </c>
      <c r="C93">
        <f>IF(B93=0,FALSE,'Input and Summary Results'!$D$5)</f>
        <v>0</v>
      </c>
      <c r="D93">
        <f>IF(B93=0,FALSE,'Input and Summary Results'!$E$5)</f>
        <v>0</v>
      </c>
      <c r="E93" t="e">
        <f t="shared" si="10"/>
        <v>#NUM!</v>
      </c>
      <c r="F93" t="e">
        <f t="shared" si="11"/>
        <v>#DIV/0!</v>
      </c>
      <c r="G93" t="b">
        <f>IF(B93=" ",FALSE,(IF('Input and Summary Results'!$J$4="yes",'Data Transformation'!E93,'Data Transformation'!C93)))</f>
        <v>0</v>
      </c>
      <c r="H93" t="b">
        <f>IF(B93=" ",FALSE,(IF('Input and Summary Results'!$J$4="yes",'Data Transformation'!F93,'Data Transformation'!D93)))</f>
        <v>0</v>
      </c>
      <c r="I93" t="str">
        <f t="shared" si="12"/>
        <v/>
      </c>
      <c r="J93" s="18" t="e">
        <f>LOOKUP(2,1/(COUNTIF($J$4:J92,'Input and Summary Results'!$B$7:$B$8007)=0),'Input and Summary Results'!$B$7:$B$8007)</f>
        <v>#N/A</v>
      </c>
      <c r="K93" s="18" t="str">
        <f t="shared" si="13"/>
        <v xml:space="preserve"> </v>
      </c>
      <c r="L93" s="18">
        <f t="shared" si="16"/>
        <v>88</v>
      </c>
      <c r="M93" t="e">
        <f t="shared" si="15"/>
        <v>#NUM!</v>
      </c>
      <c r="N93">
        <f t="shared" si="14"/>
        <v>0</v>
      </c>
      <c r="O93" t="b">
        <f t="shared" si="9"/>
        <v>0</v>
      </c>
    </row>
    <row r="94" spans="1:15" x14ac:dyDescent="0.55000000000000004">
      <c r="A94" t="s">
        <v>25</v>
      </c>
      <c r="B94" t="str">
        <f>'Input and Summary Results'!$G98</f>
        <v xml:space="preserve"> </v>
      </c>
      <c r="C94">
        <f>IF(B94=0,FALSE,'Input and Summary Results'!$D$5)</f>
        <v>0</v>
      </c>
      <c r="D94">
        <f>IF(B94=0,FALSE,'Input and Summary Results'!$E$5)</f>
        <v>0</v>
      </c>
      <c r="E94" t="e">
        <f t="shared" si="10"/>
        <v>#NUM!</v>
      </c>
      <c r="F94" t="e">
        <f t="shared" si="11"/>
        <v>#DIV/0!</v>
      </c>
      <c r="G94" t="b">
        <f>IF(B94=" ",FALSE,(IF('Input and Summary Results'!$J$4="yes",'Data Transformation'!E94,'Data Transformation'!C94)))</f>
        <v>0</v>
      </c>
      <c r="H94" t="b">
        <f>IF(B94=" ",FALSE,(IF('Input and Summary Results'!$J$4="yes",'Data Transformation'!F94,'Data Transformation'!D94)))</f>
        <v>0</v>
      </c>
      <c r="I94" t="str">
        <f t="shared" si="12"/>
        <v/>
      </c>
      <c r="J94" s="18" t="e">
        <f>LOOKUP(2,1/(COUNTIF($J$4:J93,'Input and Summary Results'!$B$7:$B$8007)=0),'Input and Summary Results'!$B$7:$B$8007)</f>
        <v>#N/A</v>
      </c>
      <c r="K94" s="18" t="str">
        <f t="shared" si="13"/>
        <v xml:space="preserve"> </v>
      </c>
      <c r="L94" s="18">
        <f t="shared" si="16"/>
        <v>89</v>
      </c>
      <c r="M94" t="e">
        <f t="shared" si="15"/>
        <v>#NUM!</v>
      </c>
      <c r="N94">
        <f t="shared" si="14"/>
        <v>0</v>
      </c>
      <c r="O94" t="b">
        <f t="shared" si="9"/>
        <v>0</v>
      </c>
    </row>
    <row r="95" spans="1:15" x14ac:dyDescent="0.55000000000000004">
      <c r="A95" t="s">
        <v>25</v>
      </c>
      <c r="B95" t="str">
        <f>'Input and Summary Results'!$G99</f>
        <v xml:space="preserve"> </v>
      </c>
      <c r="C95">
        <f>IF(B95=0,FALSE,'Input and Summary Results'!$D$5)</f>
        <v>0</v>
      </c>
      <c r="D95">
        <f>IF(B95=0,FALSE,'Input and Summary Results'!$E$5)</f>
        <v>0</v>
      </c>
      <c r="E95" t="e">
        <f t="shared" si="10"/>
        <v>#NUM!</v>
      </c>
      <c r="F95" t="e">
        <f t="shared" si="11"/>
        <v>#DIV/0!</v>
      </c>
      <c r="G95" t="b">
        <f>IF(B95=" ",FALSE,(IF('Input and Summary Results'!$J$4="yes",'Data Transformation'!E95,'Data Transformation'!C95)))</f>
        <v>0</v>
      </c>
      <c r="H95" t="b">
        <f>IF(B95=" ",FALSE,(IF('Input and Summary Results'!$J$4="yes",'Data Transformation'!F95,'Data Transformation'!D95)))</f>
        <v>0</v>
      </c>
      <c r="I95" t="str">
        <f t="shared" si="12"/>
        <v/>
      </c>
      <c r="J95" s="18" t="e">
        <f>LOOKUP(2,1/(COUNTIF($J$4:J94,'Input and Summary Results'!$B$7:$B$8007)=0),'Input and Summary Results'!$B$7:$B$8007)</f>
        <v>#N/A</v>
      </c>
      <c r="K95" s="18" t="str">
        <f t="shared" si="13"/>
        <v xml:space="preserve"> </v>
      </c>
      <c r="L95" s="18">
        <f t="shared" si="16"/>
        <v>90</v>
      </c>
      <c r="M95" t="e">
        <f t="shared" si="15"/>
        <v>#NUM!</v>
      </c>
      <c r="N95">
        <f t="shared" si="14"/>
        <v>0</v>
      </c>
      <c r="O95" t="b">
        <f t="shared" si="9"/>
        <v>0</v>
      </c>
    </row>
    <row r="96" spans="1:15" x14ac:dyDescent="0.55000000000000004">
      <c r="A96" t="s">
        <v>25</v>
      </c>
      <c r="B96" t="str">
        <f>'Input and Summary Results'!$G100</f>
        <v xml:space="preserve"> </v>
      </c>
      <c r="C96">
        <f>IF(B96=0,FALSE,'Input and Summary Results'!$D$5)</f>
        <v>0</v>
      </c>
      <c r="D96">
        <f>IF(B96=0,FALSE,'Input and Summary Results'!$E$5)</f>
        <v>0</v>
      </c>
      <c r="E96" t="e">
        <f t="shared" si="10"/>
        <v>#NUM!</v>
      </c>
      <c r="F96" t="e">
        <f t="shared" si="11"/>
        <v>#DIV/0!</v>
      </c>
      <c r="G96" t="b">
        <f>IF(B96=" ",FALSE,(IF('Input and Summary Results'!$J$4="yes",'Data Transformation'!E96,'Data Transformation'!C96)))</f>
        <v>0</v>
      </c>
      <c r="H96" t="b">
        <f>IF(B96=" ",FALSE,(IF('Input and Summary Results'!$J$4="yes",'Data Transformation'!F96,'Data Transformation'!D96)))</f>
        <v>0</v>
      </c>
      <c r="I96" t="str">
        <f t="shared" si="12"/>
        <v/>
      </c>
      <c r="J96" s="18" t="e">
        <f>LOOKUP(2,1/(COUNTIF($J$4:J95,'Input and Summary Results'!$B$7:$B$8007)=0),'Input and Summary Results'!$B$7:$B$8007)</f>
        <v>#N/A</v>
      </c>
      <c r="K96" s="18" t="str">
        <f t="shared" si="13"/>
        <v xml:space="preserve"> </v>
      </c>
      <c r="L96" s="18">
        <f t="shared" si="16"/>
        <v>91</v>
      </c>
      <c r="M96" t="e">
        <f t="shared" si="15"/>
        <v>#NUM!</v>
      </c>
      <c r="N96">
        <f t="shared" si="14"/>
        <v>0</v>
      </c>
      <c r="O96" t="b">
        <f t="shared" si="9"/>
        <v>0</v>
      </c>
    </row>
    <row r="97" spans="1:15" x14ac:dyDescent="0.55000000000000004">
      <c r="A97" t="s">
        <v>25</v>
      </c>
      <c r="B97" t="str">
        <f>'Input and Summary Results'!$G101</f>
        <v xml:space="preserve"> </v>
      </c>
      <c r="C97">
        <f>IF(B97=0,FALSE,'Input and Summary Results'!$D$5)</f>
        <v>0</v>
      </c>
      <c r="D97">
        <f>IF(B97=0,FALSE,'Input and Summary Results'!$E$5)</f>
        <v>0</v>
      </c>
      <c r="E97" t="e">
        <f t="shared" si="10"/>
        <v>#NUM!</v>
      </c>
      <c r="F97" t="e">
        <f t="shared" si="11"/>
        <v>#DIV/0!</v>
      </c>
      <c r="G97" t="b">
        <f>IF(B97=" ",FALSE,(IF('Input and Summary Results'!$J$4="yes",'Data Transformation'!E97,'Data Transformation'!C97)))</f>
        <v>0</v>
      </c>
      <c r="H97" t="b">
        <f>IF(B97=" ",FALSE,(IF('Input and Summary Results'!$J$4="yes",'Data Transformation'!F97,'Data Transformation'!D97)))</f>
        <v>0</v>
      </c>
      <c r="I97" t="str">
        <f t="shared" si="12"/>
        <v/>
      </c>
      <c r="J97" s="18" t="e">
        <f>LOOKUP(2,1/(COUNTIF($J$4:J96,'Input and Summary Results'!$B$7:$B$8007)=0),'Input and Summary Results'!$B$7:$B$8007)</f>
        <v>#N/A</v>
      </c>
      <c r="K97" s="18" t="str">
        <f t="shared" si="13"/>
        <v xml:space="preserve"> </v>
      </c>
      <c r="L97" s="18">
        <f t="shared" si="16"/>
        <v>92</v>
      </c>
      <c r="M97" t="e">
        <f t="shared" si="15"/>
        <v>#NUM!</v>
      </c>
      <c r="N97">
        <f t="shared" si="14"/>
        <v>0</v>
      </c>
      <c r="O97" t="b">
        <f t="shared" si="9"/>
        <v>0</v>
      </c>
    </row>
    <row r="98" spans="1:15" x14ac:dyDescent="0.55000000000000004">
      <c r="A98" t="s">
        <v>25</v>
      </c>
      <c r="B98" t="str">
        <f>'Input and Summary Results'!$G102</f>
        <v xml:space="preserve"> </v>
      </c>
      <c r="C98">
        <f>IF(B98=0,FALSE,'Input and Summary Results'!$D$5)</f>
        <v>0</v>
      </c>
      <c r="D98">
        <f>IF(B98=0,FALSE,'Input and Summary Results'!$E$5)</f>
        <v>0</v>
      </c>
      <c r="E98" t="e">
        <f t="shared" si="10"/>
        <v>#NUM!</v>
      </c>
      <c r="F98" t="e">
        <f t="shared" si="11"/>
        <v>#DIV/0!</v>
      </c>
      <c r="G98" t="b">
        <f>IF(B98=" ",FALSE,(IF('Input and Summary Results'!$J$4="yes",'Data Transformation'!E98,'Data Transformation'!C98)))</f>
        <v>0</v>
      </c>
      <c r="H98" t="b">
        <f>IF(B98=" ",FALSE,(IF('Input and Summary Results'!$J$4="yes",'Data Transformation'!F98,'Data Transformation'!D98)))</f>
        <v>0</v>
      </c>
      <c r="I98" t="str">
        <f t="shared" si="12"/>
        <v/>
      </c>
      <c r="J98" s="18" t="e">
        <f>LOOKUP(2,1/(COUNTIF($J$4:J97,'Input and Summary Results'!$B$7:$B$8007)=0),'Input and Summary Results'!$B$7:$B$8007)</f>
        <v>#N/A</v>
      </c>
      <c r="K98" s="18" t="str">
        <f t="shared" si="13"/>
        <v xml:space="preserve"> </v>
      </c>
      <c r="L98" s="18">
        <f t="shared" si="16"/>
        <v>93</v>
      </c>
      <c r="M98" t="e">
        <f t="shared" si="15"/>
        <v>#NUM!</v>
      </c>
      <c r="N98">
        <f t="shared" si="14"/>
        <v>0</v>
      </c>
      <c r="O98" t="b">
        <f t="shared" si="9"/>
        <v>0</v>
      </c>
    </row>
    <row r="99" spans="1:15" x14ac:dyDescent="0.55000000000000004">
      <c r="A99" t="s">
        <v>25</v>
      </c>
      <c r="B99" t="str">
        <f>'Input and Summary Results'!$G103</f>
        <v xml:space="preserve"> </v>
      </c>
      <c r="C99">
        <f>IF(B99=0,FALSE,'Input and Summary Results'!$D$5)</f>
        <v>0</v>
      </c>
      <c r="D99">
        <f>IF(B99=0,FALSE,'Input and Summary Results'!$E$5)</f>
        <v>0</v>
      </c>
      <c r="E99" t="e">
        <f t="shared" si="10"/>
        <v>#NUM!</v>
      </c>
      <c r="F99" t="e">
        <f t="shared" si="11"/>
        <v>#DIV/0!</v>
      </c>
      <c r="G99" t="b">
        <f>IF(B99=" ",FALSE,(IF('Input and Summary Results'!$J$4="yes",'Data Transformation'!E99,'Data Transformation'!C99)))</f>
        <v>0</v>
      </c>
      <c r="H99" t="b">
        <f>IF(B99=" ",FALSE,(IF('Input and Summary Results'!$J$4="yes",'Data Transformation'!F99,'Data Transformation'!D99)))</f>
        <v>0</v>
      </c>
      <c r="I99" t="str">
        <f t="shared" si="12"/>
        <v/>
      </c>
      <c r="J99" s="18" t="e">
        <f>LOOKUP(2,1/(COUNTIF($J$4:J98,'Input and Summary Results'!$B$7:$B$8007)=0),'Input and Summary Results'!$B$7:$B$8007)</f>
        <v>#N/A</v>
      </c>
      <c r="K99" s="18" t="str">
        <f t="shared" si="13"/>
        <v xml:space="preserve"> </v>
      </c>
      <c r="L99" s="18">
        <f t="shared" si="16"/>
        <v>94</v>
      </c>
      <c r="M99" t="e">
        <f t="shared" si="15"/>
        <v>#NUM!</v>
      </c>
      <c r="N99">
        <f t="shared" si="14"/>
        <v>0</v>
      </c>
      <c r="O99" t="b">
        <f t="shared" si="9"/>
        <v>0</v>
      </c>
    </row>
    <row r="100" spans="1:15" x14ac:dyDescent="0.55000000000000004">
      <c r="A100" t="s">
        <v>25</v>
      </c>
      <c r="B100" t="str">
        <f>'Input and Summary Results'!$G104</f>
        <v xml:space="preserve"> </v>
      </c>
      <c r="C100">
        <f>IF(B100=0,FALSE,'Input and Summary Results'!$D$5)</f>
        <v>0</v>
      </c>
      <c r="D100">
        <f>IF(B100=0,FALSE,'Input and Summary Results'!$E$5)</f>
        <v>0</v>
      </c>
      <c r="E100" t="e">
        <f t="shared" si="10"/>
        <v>#NUM!</v>
      </c>
      <c r="F100" t="e">
        <f t="shared" si="11"/>
        <v>#DIV/0!</v>
      </c>
      <c r="G100" t="b">
        <f>IF(B100=" ",FALSE,(IF('Input and Summary Results'!$J$4="yes",'Data Transformation'!E100,'Data Transformation'!C100)))</f>
        <v>0</v>
      </c>
      <c r="H100" t="b">
        <f>IF(B100=" ",FALSE,(IF('Input and Summary Results'!$J$4="yes",'Data Transformation'!F100,'Data Transformation'!D100)))</f>
        <v>0</v>
      </c>
      <c r="I100" t="str">
        <f t="shared" si="12"/>
        <v/>
      </c>
      <c r="J100" s="18" t="e">
        <f>LOOKUP(2,1/(COUNTIF($J$4:J99,'Input and Summary Results'!$B$7:$B$8007)=0),'Input and Summary Results'!$B$7:$B$8007)</f>
        <v>#N/A</v>
      </c>
      <c r="K100" s="18" t="str">
        <f t="shared" si="13"/>
        <v xml:space="preserve"> </v>
      </c>
      <c r="L100" s="18">
        <f t="shared" si="16"/>
        <v>95</v>
      </c>
      <c r="M100" t="e">
        <f t="shared" si="15"/>
        <v>#NUM!</v>
      </c>
      <c r="N100">
        <f t="shared" si="14"/>
        <v>0</v>
      </c>
      <c r="O100" t="b">
        <f t="shared" si="9"/>
        <v>0</v>
      </c>
    </row>
    <row r="101" spans="1:15" x14ac:dyDescent="0.55000000000000004">
      <c r="A101" t="s">
        <v>25</v>
      </c>
      <c r="B101" t="str">
        <f>'Input and Summary Results'!$G105</f>
        <v xml:space="preserve"> </v>
      </c>
      <c r="C101">
        <f>IF(B101=0,FALSE,'Input and Summary Results'!$D$5)</f>
        <v>0</v>
      </c>
      <c r="D101">
        <f>IF(B101=0,FALSE,'Input and Summary Results'!$E$5)</f>
        <v>0</v>
      </c>
      <c r="E101" t="e">
        <f t="shared" si="10"/>
        <v>#NUM!</v>
      </c>
      <c r="F101" t="e">
        <f t="shared" si="11"/>
        <v>#DIV/0!</v>
      </c>
      <c r="G101" t="b">
        <f>IF(B101=" ",FALSE,(IF('Input and Summary Results'!$J$4="yes",'Data Transformation'!E101,'Data Transformation'!C101)))</f>
        <v>0</v>
      </c>
      <c r="H101" t="b">
        <f>IF(B101=" ",FALSE,(IF('Input and Summary Results'!$J$4="yes",'Data Transformation'!F101,'Data Transformation'!D101)))</f>
        <v>0</v>
      </c>
      <c r="I101" t="str">
        <f t="shared" si="12"/>
        <v/>
      </c>
      <c r="J101" s="18" t="e">
        <f>LOOKUP(2,1/(COUNTIF($J$4:J100,'Input and Summary Results'!$B$7:$B$8007)=0),'Input and Summary Results'!$B$7:$B$8007)</f>
        <v>#N/A</v>
      </c>
      <c r="K101" s="18" t="str">
        <f t="shared" si="13"/>
        <v xml:space="preserve"> </v>
      </c>
      <c r="L101" s="18">
        <f t="shared" si="16"/>
        <v>96</v>
      </c>
      <c r="M101" t="e">
        <f t="shared" si="15"/>
        <v>#NUM!</v>
      </c>
      <c r="N101">
        <f t="shared" si="14"/>
        <v>0</v>
      </c>
      <c r="O101" t="b">
        <f t="shared" si="9"/>
        <v>0</v>
      </c>
    </row>
    <row r="102" spans="1:15" x14ac:dyDescent="0.55000000000000004">
      <c r="A102" t="s">
        <v>25</v>
      </c>
      <c r="B102" t="str">
        <f>'Input and Summary Results'!$G106</f>
        <v xml:space="preserve"> </v>
      </c>
      <c r="C102">
        <f>IF(B102=0,FALSE,'Input and Summary Results'!$D$5)</f>
        <v>0</v>
      </c>
      <c r="D102">
        <f>IF(B102=0,FALSE,'Input and Summary Results'!$E$5)</f>
        <v>0</v>
      </c>
      <c r="E102" t="e">
        <f t="shared" si="10"/>
        <v>#NUM!</v>
      </c>
      <c r="F102" t="e">
        <f t="shared" si="11"/>
        <v>#DIV/0!</v>
      </c>
      <c r="G102" t="b">
        <f>IF(B102=" ",FALSE,(IF('Input and Summary Results'!$J$4="yes",'Data Transformation'!E102,'Data Transformation'!C102)))</f>
        <v>0</v>
      </c>
      <c r="H102" t="b">
        <f>IF(B102=" ",FALSE,(IF('Input and Summary Results'!$J$4="yes",'Data Transformation'!F102,'Data Transformation'!D102)))</f>
        <v>0</v>
      </c>
      <c r="I102" t="str">
        <f t="shared" si="12"/>
        <v/>
      </c>
      <c r="J102" s="18" t="e">
        <f>LOOKUP(2,1/(COUNTIF($J$4:J101,'Input and Summary Results'!$B$7:$B$8007)=0),'Input and Summary Results'!$B$7:$B$8007)</f>
        <v>#N/A</v>
      </c>
      <c r="K102" s="18" t="str">
        <f t="shared" si="13"/>
        <v xml:space="preserve"> </v>
      </c>
      <c r="L102" s="18">
        <f t="shared" si="16"/>
        <v>97</v>
      </c>
      <c r="M102" t="e">
        <f t="shared" si="15"/>
        <v>#NUM!</v>
      </c>
      <c r="N102">
        <f t="shared" si="14"/>
        <v>0</v>
      </c>
      <c r="O102" t="b">
        <f t="shared" si="9"/>
        <v>0</v>
      </c>
    </row>
    <row r="103" spans="1:15" x14ac:dyDescent="0.55000000000000004">
      <c r="A103" t="s">
        <v>25</v>
      </c>
      <c r="B103" t="str">
        <f>'Input and Summary Results'!$G107</f>
        <v xml:space="preserve"> </v>
      </c>
      <c r="C103">
        <f>IF(B103=0,FALSE,'Input and Summary Results'!$D$5)</f>
        <v>0</v>
      </c>
      <c r="D103">
        <f>IF(B103=0,FALSE,'Input and Summary Results'!$E$5)</f>
        <v>0</v>
      </c>
      <c r="E103" t="e">
        <f t="shared" si="10"/>
        <v>#NUM!</v>
      </c>
      <c r="F103" t="e">
        <f t="shared" si="11"/>
        <v>#DIV/0!</v>
      </c>
      <c r="G103" t="b">
        <f>IF(B103=" ",FALSE,(IF('Input and Summary Results'!$J$4="yes",'Data Transformation'!E103,'Data Transformation'!C103)))</f>
        <v>0</v>
      </c>
      <c r="H103" t="b">
        <f>IF(B103=" ",FALSE,(IF('Input and Summary Results'!$J$4="yes",'Data Transformation'!F103,'Data Transformation'!D103)))</f>
        <v>0</v>
      </c>
      <c r="I103" t="str">
        <f t="shared" si="12"/>
        <v/>
      </c>
      <c r="J103" s="18" t="e">
        <f>LOOKUP(2,1/(COUNTIF($J$4:J102,'Input and Summary Results'!$B$7:$B$8007)=0),'Input and Summary Results'!$B$7:$B$8007)</f>
        <v>#N/A</v>
      </c>
      <c r="K103" s="18" t="str">
        <f t="shared" si="13"/>
        <v xml:space="preserve"> </v>
      </c>
      <c r="L103" s="18">
        <f t="shared" si="16"/>
        <v>98</v>
      </c>
      <c r="M103" t="e">
        <f t="shared" si="15"/>
        <v>#NUM!</v>
      </c>
      <c r="N103">
        <f t="shared" si="14"/>
        <v>0</v>
      </c>
      <c r="O103" t="b">
        <f t="shared" si="9"/>
        <v>0</v>
      </c>
    </row>
    <row r="104" spans="1:15" x14ac:dyDescent="0.55000000000000004">
      <c r="A104" t="s">
        <v>25</v>
      </c>
      <c r="B104" t="str">
        <f>'Input and Summary Results'!$G108</f>
        <v xml:space="preserve"> </v>
      </c>
      <c r="C104">
        <f>IF(B104=0,FALSE,'Input and Summary Results'!$D$5)</f>
        <v>0</v>
      </c>
      <c r="D104">
        <f>IF(B104=0,FALSE,'Input and Summary Results'!$E$5)</f>
        <v>0</v>
      </c>
      <c r="E104" t="e">
        <f t="shared" si="10"/>
        <v>#NUM!</v>
      </c>
      <c r="F104" t="e">
        <f t="shared" si="11"/>
        <v>#DIV/0!</v>
      </c>
      <c r="G104" t="b">
        <f>IF(B104=" ",FALSE,(IF('Input and Summary Results'!$J$4="yes",'Data Transformation'!E104,'Data Transformation'!C104)))</f>
        <v>0</v>
      </c>
      <c r="H104" t="b">
        <f>IF(B104=" ",FALSE,(IF('Input and Summary Results'!$J$4="yes",'Data Transformation'!F104,'Data Transformation'!D104)))</f>
        <v>0</v>
      </c>
      <c r="I104" t="str">
        <f t="shared" si="12"/>
        <v/>
      </c>
      <c r="J104" s="18" t="e">
        <f>LOOKUP(2,1/(COUNTIF($J$4:J103,'Input and Summary Results'!$B$7:$B$8007)=0),'Input and Summary Results'!$B$7:$B$8007)</f>
        <v>#N/A</v>
      </c>
      <c r="K104" s="18" t="str">
        <f t="shared" si="13"/>
        <v xml:space="preserve"> </v>
      </c>
      <c r="L104" s="18">
        <f t="shared" si="16"/>
        <v>99</v>
      </c>
      <c r="M104" t="e">
        <f t="shared" si="15"/>
        <v>#NUM!</v>
      </c>
      <c r="N104">
        <f t="shared" si="14"/>
        <v>0</v>
      </c>
      <c r="O104" t="b">
        <f t="shared" si="9"/>
        <v>0</v>
      </c>
    </row>
    <row r="105" spans="1:15" x14ac:dyDescent="0.55000000000000004">
      <c r="A105" t="s">
        <v>25</v>
      </c>
      <c r="B105" t="str">
        <f>'Input and Summary Results'!$G109</f>
        <v xml:space="preserve"> </v>
      </c>
      <c r="C105">
        <f>IF(B105=0,FALSE,'Input and Summary Results'!$D$5)</f>
        <v>0</v>
      </c>
      <c r="D105">
        <f>IF(B105=0,FALSE,'Input and Summary Results'!$E$5)</f>
        <v>0</v>
      </c>
      <c r="E105" t="e">
        <f t="shared" si="10"/>
        <v>#NUM!</v>
      </c>
      <c r="F105" t="e">
        <f t="shared" si="11"/>
        <v>#DIV/0!</v>
      </c>
      <c r="G105" t="b">
        <f>IF(B105=" ",FALSE,(IF('Input and Summary Results'!$J$4="yes",'Data Transformation'!E105,'Data Transformation'!C105)))</f>
        <v>0</v>
      </c>
      <c r="H105" t="b">
        <f>IF(B105=" ",FALSE,(IF('Input and Summary Results'!$J$4="yes",'Data Transformation'!F105,'Data Transformation'!D105)))</f>
        <v>0</v>
      </c>
      <c r="I105" t="str">
        <f t="shared" si="12"/>
        <v/>
      </c>
      <c r="J105" s="18" t="e">
        <f>LOOKUP(2,1/(COUNTIF($J$4:J104,'Input and Summary Results'!$B$7:$B$8007)=0),'Input and Summary Results'!$B$7:$B$8007)</f>
        <v>#N/A</v>
      </c>
      <c r="K105" s="18" t="str">
        <f t="shared" si="13"/>
        <v xml:space="preserve"> </v>
      </c>
      <c r="L105" s="18">
        <f t="shared" si="16"/>
        <v>100</v>
      </c>
      <c r="M105" t="e">
        <f t="shared" si="15"/>
        <v>#NUM!</v>
      </c>
      <c r="N105">
        <f t="shared" si="14"/>
        <v>0</v>
      </c>
      <c r="O105" t="b">
        <f t="shared" si="9"/>
        <v>0</v>
      </c>
    </row>
    <row r="106" spans="1:15" x14ac:dyDescent="0.55000000000000004">
      <c r="A106" t="s">
        <v>25</v>
      </c>
      <c r="B106" t="str">
        <f>'Input and Summary Results'!$G110</f>
        <v xml:space="preserve"> </v>
      </c>
      <c r="C106">
        <f>IF(B106=0,FALSE,'Input and Summary Results'!$D$5)</f>
        <v>0</v>
      </c>
      <c r="D106">
        <f>IF(B106=0,FALSE,'Input and Summary Results'!$E$5)</f>
        <v>0</v>
      </c>
      <c r="E106" t="e">
        <f t="shared" si="10"/>
        <v>#NUM!</v>
      </c>
      <c r="F106" t="e">
        <f t="shared" si="11"/>
        <v>#DIV/0!</v>
      </c>
      <c r="G106" t="b">
        <f>IF(B106=" ",FALSE,(IF('Input and Summary Results'!$J$4="yes",'Data Transformation'!E106,'Data Transformation'!C106)))</f>
        <v>0</v>
      </c>
      <c r="H106" t="b">
        <f>IF(B106=" ",FALSE,(IF('Input and Summary Results'!$J$4="yes",'Data Transformation'!F106,'Data Transformation'!D106)))</f>
        <v>0</v>
      </c>
      <c r="I106" t="str">
        <f t="shared" si="12"/>
        <v/>
      </c>
      <c r="J106" s="18" t="e">
        <f>LOOKUP(2,1/(COUNTIF($J$4:J105,'Input and Summary Results'!$B$7:$B$8007)=0),'Input and Summary Results'!$B$7:$B$8007)</f>
        <v>#N/A</v>
      </c>
      <c r="K106" s="18" t="str">
        <f t="shared" si="13"/>
        <v xml:space="preserve"> </v>
      </c>
      <c r="L106" s="18">
        <f t="shared" si="16"/>
        <v>101</v>
      </c>
      <c r="M106" t="e">
        <f t="shared" si="15"/>
        <v>#NUM!</v>
      </c>
      <c r="N106">
        <f t="shared" si="14"/>
        <v>0</v>
      </c>
      <c r="O106" t="b">
        <f t="shared" si="9"/>
        <v>0</v>
      </c>
    </row>
    <row r="107" spans="1:15" x14ac:dyDescent="0.55000000000000004">
      <c r="A107" t="s">
        <v>25</v>
      </c>
      <c r="B107" t="str">
        <f>'Input and Summary Results'!$G111</f>
        <v xml:space="preserve"> </v>
      </c>
      <c r="C107">
        <f>IF(B107=0,FALSE,'Input and Summary Results'!$D$5)</f>
        <v>0</v>
      </c>
      <c r="D107">
        <f>IF(B107=0,FALSE,'Input and Summary Results'!$E$5)</f>
        <v>0</v>
      </c>
      <c r="E107" t="e">
        <f t="shared" si="10"/>
        <v>#NUM!</v>
      </c>
      <c r="F107" t="e">
        <f t="shared" si="11"/>
        <v>#DIV/0!</v>
      </c>
      <c r="G107" t="b">
        <f>IF(B107=" ",FALSE,(IF('Input and Summary Results'!$J$4="yes",'Data Transformation'!E107,'Data Transformation'!C107)))</f>
        <v>0</v>
      </c>
      <c r="H107" t="b">
        <f>IF(B107=" ",FALSE,(IF('Input and Summary Results'!$J$4="yes",'Data Transformation'!F107,'Data Transformation'!D107)))</f>
        <v>0</v>
      </c>
      <c r="I107" t="str">
        <f t="shared" si="12"/>
        <v/>
      </c>
      <c r="J107" s="18" t="e">
        <f>LOOKUP(2,1/(COUNTIF($J$4:J106,'Input and Summary Results'!$B$7:$B$8007)=0),'Input and Summary Results'!$B$7:$B$8007)</f>
        <v>#N/A</v>
      </c>
      <c r="K107" s="18" t="str">
        <f t="shared" si="13"/>
        <v xml:space="preserve"> </v>
      </c>
      <c r="L107" s="18">
        <f t="shared" si="16"/>
        <v>102</v>
      </c>
      <c r="M107" t="e">
        <f t="shared" si="15"/>
        <v>#NUM!</v>
      </c>
      <c r="N107">
        <f t="shared" si="14"/>
        <v>0</v>
      </c>
      <c r="O107" t="b">
        <f t="shared" si="9"/>
        <v>0</v>
      </c>
    </row>
    <row r="108" spans="1:15" x14ac:dyDescent="0.55000000000000004">
      <c r="A108" t="s">
        <v>25</v>
      </c>
      <c r="B108" t="str">
        <f>'Input and Summary Results'!$G112</f>
        <v xml:space="preserve"> </v>
      </c>
      <c r="C108">
        <f>IF(B108=0,FALSE,'Input and Summary Results'!$D$5)</f>
        <v>0</v>
      </c>
      <c r="D108">
        <f>IF(B108=0,FALSE,'Input and Summary Results'!$E$5)</f>
        <v>0</v>
      </c>
      <c r="E108" t="e">
        <f t="shared" si="10"/>
        <v>#NUM!</v>
      </c>
      <c r="F108" t="e">
        <f t="shared" si="11"/>
        <v>#DIV/0!</v>
      </c>
      <c r="G108" t="b">
        <f>IF(B108=" ",FALSE,(IF('Input and Summary Results'!$J$4="yes",'Data Transformation'!E108,'Data Transformation'!C108)))</f>
        <v>0</v>
      </c>
      <c r="H108" t="b">
        <f>IF(B108=" ",FALSE,(IF('Input and Summary Results'!$J$4="yes",'Data Transformation'!F108,'Data Transformation'!D108)))</f>
        <v>0</v>
      </c>
      <c r="I108" t="str">
        <f t="shared" si="12"/>
        <v/>
      </c>
      <c r="J108" s="18" t="e">
        <f>LOOKUP(2,1/(COUNTIF($J$4:J107,'Input and Summary Results'!$B$7:$B$8007)=0),'Input and Summary Results'!$B$7:$B$8007)</f>
        <v>#N/A</v>
      </c>
      <c r="K108" s="18" t="str">
        <f t="shared" si="13"/>
        <v xml:space="preserve"> </v>
      </c>
      <c r="L108" s="18">
        <f t="shared" si="16"/>
        <v>103</v>
      </c>
      <c r="M108" t="e">
        <f t="shared" si="15"/>
        <v>#NUM!</v>
      </c>
      <c r="N108">
        <f t="shared" si="14"/>
        <v>0</v>
      </c>
      <c r="O108" t="b">
        <f t="shared" si="9"/>
        <v>0</v>
      </c>
    </row>
    <row r="109" spans="1:15" x14ac:dyDescent="0.55000000000000004">
      <c r="A109" t="s">
        <v>25</v>
      </c>
      <c r="B109" t="str">
        <f>'Input and Summary Results'!$G113</f>
        <v xml:space="preserve"> </v>
      </c>
      <c r="C109">
        <f>IF(B109=0,FALSE,'Input and Summary Results'!$D$5)</f>
        <v>0</v>
      </c>
      <c r="D109">
        <f>IF(B109=0,FALSE,'Input and Summary Results'!$E$5)</f>
        <v>0</v>
      </c>
      <c r="E109" t="e">
        <f t="shared" si="10"/>
        <v>#NUM!</v>
      </c>
      <c r="F109" t="e">
        <f t="shared" si="11"/>
        <v>#DIV/0!</v>
      </c>
      <c r="G109" t="b">
        <f>IF(B109=" ",FALSE,(IF('Input and Summary Results'!$J$4="yes",'Data Transformation'!E109,'Data Transformation'!C109)))</f>
        <v>0</v>
      </c>
      <c r="H109" t="b">
        <f>IF(B109=" ",FALSE,(IF('Input and Summary Results'!$J$4="yes",'Data Transformation'!F109,'Data Transformation'!D109)))</f>
        <v>0</v>
      </c>
      <c r="I109" t="str">
        <f t="shared" si="12"/>
        <v/>
      </c>
      <c r="J109" s="18" t="e">
        <f>LOOKUP(2,1/(COUNTIF($J$4:J108,'Input and Summary Results'!$B$7:$B$8007)=0),'Input and Summary Results'!$B$7:$B$8007)</f>
        <v>#N/A</v>
      </c>
      <c r="K109" s="18" t="str">
        <f t="shared" si="13"/>
        <v xml:space="preserve"> </v>
      </c>
      <c r="L109" s="18">
        <f t="shared" si="16"/>
        <v>104</v>
      </c>
      <c r="M109" t="e">
        <f t="shared" si="15"/>
        <v>#NUM!</v>
      </c>
      <c r="N109">
        <f t="shared" si="14"/>
        <v>0</v>
      </c>
      <c r="O109" t="b">
        <f t="shared" si="9"/>
        <v>0</v>
      </c>
    </row>
    <row r="110" spans="1:15" x14ac:dyDescent="0.55000000000000004">
      <c r="A110" t="s">
        <v>25</v>
      </c>
      <c r="B110" t="str">
        <f>'Input and Summary Results'!$G114</f>
        <v xml:space="preserve"> </v>
      </c>
      <c r="C110">
        <f>IF(B110=0,FALSE,'Input and Summary Results'!$D$5)</f>
        <v>0</v>
      </c>
      <c r="D110">
        <f>IF(B110=0,FALSE,'Input and Summary Results'!$E$5)</f>
        <v>0</v>
      </c>
      <c r="E110" t="e">
        <f t="shared" si="10"/>
        <v>#NUM!</v>
      </c>
      <c r="F110" t="e">
        <f t="shared" si="11"/>
        <v>#DIV/0!</v>
      </c>
      <c r="G110" t="b">
        <f>IF(B110=" ",FALSE,(IF('Input and Summary Results'!$J$4="yes",'Data Transformation'!E110,'Data Transformation'!C110)))</f>
        <v>0</v>
      </c>
      <c r="H110" t="b">
        <f>IF(B110=" ",FALSE,(IF('Input and Summary Results'!$J$4="yes",'Data Transformation'!F110,'Data Transformation'!D110)))</f>
        <v>0</v>
      </c>
      <c r="I110" t="str">
        <f t="shared" si="12"/>
        <v/>
      </c>
      <c r="J110" s="18" t="e">
        <f>LOOKUP(2,1/(COUNTIF($J$4:J109,'Input and Summary Results'!$B$7:$B$8007)=0),'Input and Summary Results'!$B$7:$B$8007)</f>
        <v>#N/A</v>
      </c>
      <c r="K110" s="18" t="str">
        <f t="shared" si="13"/>
        <v xml:space="preserve"> </v>
      </c>
      <c r="L110" s="18">
        <f t="shared" si="16"/>
        <v>105</v>
      </c>
      <c r="M110" t="e">
        <f t="shared" si="15"/>
        <v>#NUM!</v>
      </c>
      <c r="N110">
        <f t="shared" si="14"/>
        <v>0</v>
      </c>
      <c r="O110" t="b">
        <f t="shared" si="9"/>
        <v>0</v>
      </c>
    </row>
    <row r="111" spans="1:15" x14ac:dyDescent="0.55000000000000004">
      <c r="A111" t="s">
        <v>25</v>
      </c>
      <c r="B111" t="str">
        <f>'Input and Summary Results'!$G115</f>
        <v xml:space="preserve"> </v>
      </c>
      <c r="C111">
        <f>IF(B111=0,FALSE,'Input and Summary Results'!$D$5)</f>
        <v>0</v>
      </c>
      <c r="D111">
        <f>IF(B111=0,FALSE,'Input and Summary Results'!$E$5)</f>
        <v>0</v>
      </c>
      <c r="E111" t="e">
        <f t="shared" si="10"/>
        <v>#NUM!</v>
      </c>
      <c r="F111" t="e">
        <f t="shared" si="11"/>
        <v>#DIV/0!</v>
      </c>
      <c r="G111" t="b">
        <f>IF(B111=" ",FALSE,(IF('Input and Summary Results'!$J$4="yes",'Data Transformation'!E111,'Data Transformation'!C111)))</f>
        <v>0</v>
      </c>
      <c r="H111" t="b">
        <f>IF(B111=" ",FALSE,(IF('Input and Summary Results'!$J$4="yes",'Data Transformation'!F111,'Data Transformation'!D111)))</f>
        <v>0</v>
      </c>
      <c r="I111" t="str">
        <f t="shared" si="12"/>
        <v/>
      </c>
      <c r="J111" s="18" t="e">
        <f>LOOKUP(2,1/(COUNTIF($J$4:J110,'Input and Summary Results'!$B$7:$B$8007)=0),'Input and Summary Results'!$B$7:$B$8007)</f>
        <v>#N/A</v>
      </c>
      <c r="K111" s="18" t="str">
        <f t="shared" si="13"/>
        <v xml:space="preserve"> </v>
      </c>
      <c r="L111" s="18">
        <f t="shared" si="16"/>
        <v>106</v>
      </c>
      <c r="M111" t="e">
        <f t="shared" si="15"/>
        <v>#NUM!</v>
      </c>
      <c r="N111">
        <f t="shared" si="14"/>
        <v>0</v>
      </c>
      <c r="O111" t="b">
        <f t="shared" si="9"/>
        <v>0</v>
      </c>
    </row>
    <row r="112" spans="1:15" x14ac:dyDescent="0.55000000000000004">
      <c r="A112" t="s">
        <v>25</v>
      </c>
      <c r="B112" t="str">
        <f>'Input and Summary Results'!$G116</f>
        <v xml:space="preserve"> </v>
      </c>
      <c r="C112">
        <f>IF(B112=0,FALSE,'Input and Summary Results'!$D$5)</f>
        <v>0</v>
      </c>
      <c r="D112">
        <f>IF(B112=0,FALSE,'Input and Summary Results'!$E$5)</f>
        <v>0</v>
      </c>
      <c r="E112" t="e">
        <f t="shared" si="10"/>
        <v>#NUM!</v>
      </c>
      <c r="F112" t="e">
        <f t="shared" si="11"/>
        <v>#DIV/0!</v>
      </c>
      <c r="G112" t="b">
        <f>IF(B112=" ",FALSE,(IF('Input and Summary Results'!$J$4="yes",'Data Transformation'!E112,'Data Transformation'!C112)))</f>
        <v>0</v>
      </c>
      <c r="H112" t="b">
        <f>IF(B112=" ",FALSE,(IF('Input and Summary Results'!$J$4="yes",'Data Transformation'!F112,'Data Transformation'!D112)))</f>
        <v>0</v>
      </c>
      <c r="I112" t="str">
        <f t="shared" si="12"/>
        <v/>
      </c>
      <c r="J112" s="18" t="e">
        <f>LOOKUP(2,1/(COUNTIF($J$4:J111,'Input and Summary Results'!$B$7:$B$8007)=0),'Input and Summary Results'!$B$7:$B$8007)</f>
        <v>#N/A</v>
      </c>
      <c r="K112" s="18" t="str">
        <f t="shared" si="13"/>
        <v xml:space="preserve"> </v>
      </c>
      <c r="L112" s="18">
        <f t="shared" si="16"/>
        <v>107</v>
      </c>
      <c r="M112" t="e">
        <f t="shared" si="15"/>
        <v>#NUM!</v>
      </c>
      <c r="N112">
        <f t="shared" si="14"/>
        <v>0</v>
      </c>
      <c r="O112" t="b">
        <f t="shared" si="9"/>
        <v>0</v>
      </c>
    </row>
    <row r="113" spans="1:15" x14ac:dyDescent="0.55000000000000004">
      <c r="A113" t="s">
        <v>25</v>
      </c>
      <c r="B113" t="str">
        <f>'Input and Summary Results'!$G117</f>
        <v xml:space="preserve"> </v>
      </c>
      <c r="C113">
        <f>IF(B113=0,FALSE,'Input and Summary Results'!$D$5)</f>
        <v>0</v>
      </c>
      <c r="D113">
        <f>IF(B113=0,FALSE,'Input and Summary Results'!$E$5)</f>
        <v>0</v>
      </c>
      <c r="E113" t="e">
        <f t="shared" si="10"/>
        <v>#NUM!</v>
      </c>
      <c r="F113" t="e">
        <f t="shared" si="11"/>
        <v>#DIV/0!</v>
      </c>
      <c r="G113" t="b">
        <f>IF(B113=" ",FALSE,(IF('Input and Summary Results'!$J$4="yes",'Data Transformation'!E113,'Data Transformation'!C113)))</f>
        <v>0</v>
      </c>
      <c r="H113" t="b">
        <f>IF(B113=" ",FALSE,(IF('Input and Summary Results'!$J$4="yes",'Data Transformation'!F113,'Data Transformation'!D113)))</f>
        <v>0</v>
      </c>
      <c r="I113" t="str">
        <f t="shared" si="12"/>
        <v/>
      </c>
      <c r="J113" s="18" t="e">
        <f>LOOKUP(2,1/(COUNTIF($J$4:J112,'Input and Summary Results'!$B$7:$B$8007)=0),'Input and Summary Results'!$B$7:$B$8007)</f>
        <v>#N/A</v>
      </c>
      <c r="K113" s="18" t="str">
        <f t="shared" si="13"/>
        <v xml:space="preserve"> </v>
      </c>
      <c r="L113" s="18">
        <f t="shared" si="16"/>
        <v>108</v>
      </c>
      <c r="M113" t="e">
        <f t="shared" si="15"/>
        <v>#NUM!</v>
      </c>
      <c r="N113">
        <f t="shared" si="14"/>
        <v>0</v>
      </c>
      <c r="O113" t="b">
        <f t="shared" si="9"/>
        <v>0</v>
      </c>
    </row>
    <row r="114" spans="1:15" x14ac:dyDescent="0.55000000000000004">
      <c r="A114" t="s">
        <v>25</v>
      </c>
      <c r="B114" t="str">
        <f>'Input and Summary Results'!$G118</f>
        <v xml:space="preserve"> </v>
      </c>
      <c r="C114">
        <f>IF(B114=0,FALSE,'Input and Summary Results'!$D$5)</f>
        <v>0</v>
      </c>
      <c r="D114">
        <f>IF(B114=0,FALSE,'Input and Summary Results'!$E$5)</f>
        <v>0</v>
      </c>
      <c r="E114" t="e">
        <f t="shared" si="10"/>
        <v>#NUM!</v>
      </c>
      <c r="F114" t="e">
        <f t="shared" si="11"/>
        <v>#DIV/0!</v>
      </c>
      <c r="G114" t="b">
        <f>IF(B114=" ",FALSE,(IF('Input and Summary Results'!$J$4="yes",'Data Transformation'!E114,'Data Transformation'!C114)))</f>
        <v>0</v>
      </c>
      <c r="H114" t="b">
        <f>IF(B114=" ",FALSE,(IF('Input and Summary Results'!$J$4="yes",'Data Transformation'!F114,'Data Transformation'!D114)))</f>
        <v>0</v>
      </c>
      <c r="I114" t="str">
        <f t="shared" si="12"/>
        <v/>
      </c>
      <c r="J114" s="18" t="e">
        <f>LOOKUP(2,1/(COUNTIF($J$4:J113,'Input and Summary Results'!$B$7:$B$8007)=0),'Input and Summary Results'!$B$7:$B$8007)</f>
        <v>#N/A</v>
      </c>
      <c r="K114" s="18" t="str">
        <f t="shared" si="13"/>
        <v xml:space="preserve"> </v>
      </c>
      <c r="L114" s="18">
        <f t="shared" si="16"/>
        <v>109</v>
      </c>
      <c r="M114" t="e">
        <f t="shared" si="15"/>
        <v>#NUM!</v>
      </c>
      <c r="N114">
        <f t="shared" si="14"/>
        <v>0</v>
      </c>
      <c r="O114" t="b">
        <f t="shared" si="9"/>
        <v>0</v>
      </c>
    </row>
    <row r="115" spans="1:15" x14ac:dyDescent="0.55000000000000004">
      <c r="A115" t="s">
        <v>25</v>
      </c>
      <c r="B115" t="str">
        <f>'Input and Summary Results'!$G119</f>
        <v xml:space="preserve"> </v>
      </c>
      <c r="C115">
        <f>IF(B115=0,FALSE,'Input and Summary Results'!$D$5)</f>
        <v>0</v>
      </c>
      <c r="D115">
        <f>IF(B115=0,FALSE,'Input and Summary Results'!$E$5)</f>
        <v>0</v>
      </c>
      <c r="E115" t="e">
        <f t="shared" si="10"/>
        <v>#NUM!</v>
      </c>
      <c r="F115" t="e">
        <f t="shared" si="11"/>
        <v>#DIV/0!</v>
      </c>
      <c r="G115" t="b">
        <f>IF(B115=" ",FALSE,(IF('Input and Summary Results'!$J$4="yes",'Data Transformation'!E115,'Data Transformation'!C115)))</f>
        <v>0</v>
      </c>
      <c r="H115" t="b">
        <f>IF(B115=" ",FALSE,(IF('Input and Summary Results'!$J$4="yes",'Data Transformation'!F115,'Data Transformation'!D115)))</f>
        <v>0</v>
      </c>
      <c r="I115" t="str">
        <f t="shared" si="12"/>
        <v/>
      </c>
      <c r="J115" s="18" t="e">
        <f>LOOKUP(2,1/(COUNTIF($J$4:J114,'Input and Summary Results'!$B$7:$B$8007)=0),'Input and Summary Results'!$B$7:$B$8007)</f>
        <v>#N/A</v>
      </c>
      <c r="K115" s="18" t="str">
        <f t="shared" si="13"/>
        <v xml:space="preserve"> </v>
      </c>
      <c r="L115" s="18">
        <f t="shared" si="16"/>
        <v>110</v>
      </c>
      <c r="M115" t="e">
        <f t="shared" si="15"/>
        <v>#NUM!</v>
      </c>
      <c r="N115">
        <f t="shared" si="14"/>
        <v>0</v>
      </c>
      <c r="O115" t="b">
        <f t="shared" si="9"/>
        <v>0</v>
      </c>
    </row>
    <row r="116" spans="1:15" x14ac:dyDescent="0.55000000000000004">
      <c r="A116" t="s">
        <v>25</v>
      </c>
      <c r="B116" t="str">
        <f>'Input and Summary Results'!$G120</f>
        <v xml:space="preserve"> </v>
      </c>
      <c r="C116">
        <f>IF(B116=0,FALSE,'Input and Summary Results'!$D$5)</f>
        <v>0</v>
      </c>
      <c r="D116">
        <f>IF(B116=0,FALSE,'Input and Summary Results'!$E$5)</f>
        <v>0</v>
      </c>
      <c r="E116" t="e">
        <f t="shared" si="10"/>
        <v>#NUM!</v>
      </c>
      <c r="F116" t="e">
        <f t="shared" si="11"/>
        <v>#DIV/0!</v>
      </c>
      <c r="G116" t="b">
        <f>IF(B116=" ",FALSE,(IF('Input and Summary Results'!$J$4="yes",'Data Transformation'!E116,'Data Transformation'!C116)))</f>
        <v>0</v>
      </c>
      <c r="H116" t="b">
        <f>IF(B116=" ",FALSE,(IF('Input and Summary Results'!$J$4="yes",'Data Transformation'!F116,'Data Transformation'!D116)))</f>
        <v>0</v>
      </c>
      <c r="I116" t="str">
        <f t="shared" si="12"/>
        <v/>
      </c>
      <c r="J116" s="18" t="e">
        <f>LOOKUP(2,1/(COUNTIF($J$4:J115,'Input and Summary Results'!$B$7:$B$8007)=0),'Input and Summary Results'!$B$7:$B$8007)</f>
        <v>#N/A</v>
      </c>
      <c r="K116" s="18" t="str">
        <f t="shared" si="13"/>
        <v xml:space="preserve"> </v>
      </c>
      <c r="L116" s="18">
        <f t="shared" si="16"/>
        <v>111</v>
      </c>
      <c r="M116" t="e">
        <f t="shared" si="15"/>
        <v>#NUM!</v>
      </c>
      <c r="N116">
        <f t="shared" si="14"/>
        <v>0</v>
      </c>
      <c r="O116" t="b">
        <f t="shared" si="9"/>
        <v>0</v>
      </c>
    </row>
    <row r="117" spans="1:15" x14ac:dyDescent="0.55000000000000004">
      <c r="A117" t="s">
        <v>25</v>
      </c>
      <c r="B117" t="str">
        <f>'Input and Summary Results'!$G121</f>
        <v xml:space="preserve"> </v>
      </c>
      <c r="C117">
        <f>IF(B117=0,FALSE,'Input and Summary Results'!$D$5)</f>
        <v>0</v>
      </c>
      <c r="D117">
        <f>IF(B117=0,FALSE,'Input and Summary Results'!$E$5)</f>
        <v>0</v>
      </c>
      <c r="E117" t="e">
        <f t="shared" si="10"/>
        <v>#NUM!</v>
      </c>
      <c r="F117" t="e">
        <f t="shared" si="11"/>
        <v>#DIV/0!</v>
      </c>
      <c r="G117" t="b">
        <f>IF(B117=" ",FALSE,(IF('Input and Summary Results'!$J$4="yes",'Data Transformation'!E117,'Data Transformation'!C117)))</f>
        <v>0</v>
      </c>
      <c r="H117" t="b">
        <f>IF(B117=" ",FALSE,(IF('Input and Summary Results'!$J$4="yes",'Data Transformation'!F117,'Data Transformation'!D117)))</f>
        <v>0</v>
      </c>
      <c r="I117" t="str">
        <f t="shared" si="12"/>
        <v/>
      </c>
      <c r="J117" s="18" t="e">
        <f>LOOKUP(2,1/(COUNTIF($J$4:J116,'Input and Summary Results'!$B$7:$B$8007)=0),'Input and Summary Results'!$B$7:$B$8007)</f>
        <v>#N/A</v>
      </c>
      <c r="K117" s="18" t="str">
        <f t="shared" si="13"/>
        <v xml:space="preserve"> </v>
      </c>
      <c r="L117" s="18">
        <f t="shared" si="16"/>
        <v>112</v>
      </c>
      <c r="M117" t="e">
        <f t="shared" si="15"/>
        <v>#NUM!</v>
      </c>
      <c r="N117">
        <f t="shared" si="14"/>
        <v>0</v>
      </c>
      <c r="O117" t="b">
        <f t="shared" si="9"/>
        <v>0</v>
      </c>
    </row>
    <row r="118" spans="1:15" x14ac:dyDescent="0.55000000000000004">
      <c r="A118" t="s">
        <v>25</v>
      </c>
      <c r="B118" t="str">
        <f>'Input and Summary Results'!$G122</f>
        <v xml:space="preserve"> </v>
      </c>
      <c r="C118">
        <f>IF(B118=0,FALSE,'Input and Summary Results'!$D$5)</f>
        <v>0</v>
      </c>
      <c r="D118">
        <f>IF(B118=0,FALSE,'Input and Summary Results'!$E$5)</f>
        <v>0</v>
      </c>
      <c r="E118" t="e">
        <f t="shared" si="10"/>
        <v>#NUM!</v>
      </c>
      <c r="F118" t="e">
        <f t="shared" si="11"/>
        <v>#DIV/0!</v>
      </c>
      <c r="G118" t="b">
        <f>IF(B118=" ",FALSE,(IF('Input and Summary Results'!$J$4="yes",'Data Transformation'!E118,'Data Transformation'!C118)))</f>
        <v>0</v>
      </c>
      <c r="H118" t="b">
        <f>IF(B118=" ",FALSE,(IF('Input and Summary Results'!$J$4="yes",'Data Transformation'!F118,'Data Transformation'!D118)))</f>
        <v>0</v>
      </c>
      <c r="I118" t="str">
        <f t="shared" si="12"/>
        <v/>
      </c>
      <c r="J118" s="18" t="e">
        <f>LOOKUP(2,1/(COUNTIF($J$4:J117,'Input and Summary Results'!$B$7:$B$8007)=0),'Input and Summary Results'!$B$7:$B$8007)</f>
        <v>#N/A</v>
      </c>
      <c r="K118" s="18" t="str">
        <f t="shared" si="13"/>
        <v xml:space="preserve"> </v>
      </c>
      <c r="L118" s="18">
        <f t="shared" si="16"/>
        <v>113</v>
      </c>
      <c r="M118" t="e">
        <f t="shared" si="15"/>
        <v>#NUM!</v>
      </c>
      <c r="N118">
        <f t="shared" si="14"/>
        <v>0</v>
      </c>
      <c r="O118" t="b">
        <f t="shared" si="9"/>
        <v>0</v>
      </c>
    </row>
    <row r="119" spans="1:15" x14ac:dyDescent="0.55000000000000004">
      <c r="A119" t="s">
        <v>25</v>
      </c>
      <c r="B119" t="str">
        <f>'Input and Summary Results'!$G123</f>
        <v xml:space="preserve"> </v>
      </c>
      <c r="C119">
        <f>IF(B119=0,FALSE,'Input and Summary Results'!$D$5)</f>
        <v>0</v>
      </c>
      <c r="D119">
        <f>IF(B119=0,FALSE,'Input and Summary Results'!$E$5)</f>
        <v>0</v>
      </c>
      <c r="E119" t="e">
        <f t="shared" si="10"/>
        <v>#NUM!</v>
      </c>
      <c r="F119" t="e">
        <f t="shared" si="11"/>
        <v>#DIV/0!</v>
      </c>
      <c r="G119" t="b">
        <f>IF(B119=" ",FALSE,(IF('Input and Summary Results'!$J$4="yes",'Data Transformation'!E119,'Data Transformation'!C119)))</f>
        <v>0</v>
      </c>
      <c r="H119" t="b">
        <f>IF(B119=" ",FALSE,(IF('Input and Summary Results'!$J$4="yes",'Data Transformation'!F119,'Data Transformation'!D119)))</f>
        <v>0</v>
      </c>
      <c r="I119" t="str">
        <f t="shared" si="12"/>
        <v/>
      </c>
      <c r="J119" s="18" t="e">
        <f>LOOKUP(2,1/(COUNTIF($J$4:J118,'Input and Summary Results'!$B$7:$B$8007)=0),'Input and Summary Results'!$B$7:$B$8007)</f>
        <v>#N/A</v>
      </c>
      <c r="K119" s="18" t="str">
        <f t="shared" si="13"/>
        <v xml:space="preserve"> </v>
      </c>
      <c r="L119" s="18">
        <f t="shared" si="16"/>
        <v>114</v>
      </c>
      <c r="M119" t="e">
        <f t="shared" si="15"/>
        <v>#NUM!</v>
      </c>
      <c r="N119">
        <f t="shared" si="14"/>
        <v>0</v>
      </c>
      <c r="O119" t="b">
        <f t="shared" si="9"/>
        <v>0</v>
      </c>
    </row>
    <row r="120" spans="1:15" x14ac:dyDescent="0.55000000000000004">
      <c r="A120" t="s">
        <v>25</v>
      </c>
      <c r="B120" t="str">
        <f>'Input and Summary Results'!$G124</f>
        <v xml:space="preserve"> </v>
      </c>
      <c r="C120">
        <f>IF(B120=0,FALSE,'Input and Summary Results'!$D$5)</f>
        <v>0</v>
      </c>
      <c r="D120">
        <f>IF(B120=0,FALSE,'Input and Summary Results'!$E$5)</f>
        <v>0</v>
      </c>
      <c r="E120" t="e">
        <f t="shared" si="10"/>
        <v>#NUM!</v>
      </c>
      <c r="F120" t="e">
        <f t="shared" si="11"/>
        <v>#DIV/0!</v>
      </c>
      <c r="G120" t="b">
        <f>IF(B120=" ",FALSE,(IF('Input and Summary Results'!$J$4="yes",'Data Transformation'!E120,'Data Transformation'!C120)))</f>
        <v>0</v>
      </c>
      <c r="H120" t="b">
        <f>IF(B120=" ",FALSE,(IF('Input and Summary Results'!$J$4="yes",'Data Transformation'!F120,'Data Transformation'!D120)))</f>
        <v>0</v>
      </c>
      <c r="I120" t="str">
        <f t="shared" si="12"/>
        <v/>
      </c>
      <c r="J120" s="18" t="e">
        <f>LOOKUP(2,1/(COUNTIF($J$4:J119,'Input and Summary Results'!$B$7:$B$8007)=0),'Input and Summary Results'!$B$7:$B$8007)</f>
        <v>#N/A</v>
      </c>
      <c r="K120" s="18" t="str">
        <f t="shared" si="13"/>
        <v xml:space="preserve"> </v>
      </c>
      <c r="L120" s="18">
        <f t="shared" si="16"/>
        <v>115</v>
      </c>
      <c r="M120" t="e">
        <f t="shared" si="15"/>
        <v>#NUM!</v>
      </c>
      <c r="N120">
        <f t="shared" si="14"/>
        <v>0</v>
      </c>
      <c r="O120" t="b">
        <f t="shared" si="9"/>
        <v>0</v>
      </c>
    </row>
    <row r="121" spans="1:15" x14ac:dyDescent="0.55000000000000004">
      <c r="A121" t="s">
        <v>25</v>
      </c>
      <c r="B121" t="str">
        <f>'Input and Summary Results'!$G125</f>
        <v xml:space="preserve"> </v>
      </c>
      <c r="C121">
        <f>IF(B121=0,FALSE,'Input and Summary Results'!$D$5)</f>
        <v>0</v>
      </c>
      <c r="D121">
        <f>IF(B121=0,FALSE,'Input and Summary Results'!$E$5)</f>
        <v>0</v>
      </c>
      <c r="E121" t="e">
        <f t="shared" si="10"/>
        <v>#NUM!</v>
      </c>
      <c r="F121" t="e">
        <f t="shared" si="11"/>
        <v>#DIV/0!</v>
      </c>
      <c r="G121" t="b">
        <f>IF(B121=" ",FALSE,(IF('Input and Summary Results'!$J$4="yes",'Data Transformation'!E121,'Data Transformation'!C121)))</f>
        <v>0</v>
      </c>
      <c r="H121" t="b">
        <f>IF(B121=" ",FALSE,(IF('Input and Summary Results'!$J$4="yes",'Data Transformation'!F121,'Data Transformation'!D121)))</f>
        <v>0</v>
      </c>
      <c r="I121" t="str">
        <f t="shared" si="12"/>
        <v/>
      </c>
      <c r="J121" s="18" t="e">
        <f>LOOKUP(2,1/(COUNTIF($J$4:J120,'Input and Summary Results'!$B$7:$B$8007)=0),'Input and Summary Results'!$B$7:$B$8007)</f>
        <v>#N/A</v>
      </c>
      <c r="K121" s="18" t="str">
        <f t="shared" si="13"/>
        <v xml:space="preserve"> </v>
      </c>
      <c r="L121" s="18">
        <f t="shared" si="16"/>
        <v>116</v>
      </c>
      <c r="M121" t="e">
        <f t="shared" si="15"/>
        <v>#NUM!</v>
      </c>
      <c r="N121">
        <f t="shared" si="14"/>
        <v>0</v>
      </c>
      <c r="O121" t="b">
        <f t="shared" si="9"/>
        <v>0</v>
      </c>
    </row>
    <row r="122" spans="1:15" x14ac:dyDescent="0.55000000000000004">
      <c r="A122" t="s">
        <v>25</v>
      </c>
      <c r="B122" t="str">
        <f>'Input and Summary Results'!$G126</f>
        <v xml:space="preserve"> </v>
      </c>
      <c r="C122">
        <f>IF(B122=0,FALSE,'Input and Summary Results'!$D$5)</f>
        <v>0</v>
      </c>
      <c r="D122">
        <f>IF(B122=0,FALSE,'Input and Summary Results'!$E$5)</f>
        <v>0</v>
      </c>
      <c r="E122" t="e">
        <f t="shared" si="10"/>
        <v>#NUM!</v>
      </c>
      <c r="F122" t="e">
        <f t="shared" si="11"/>
        <v>#DIV/0!</v>
      </c>
      <c r="G122" t="b">
        <f>IF(B122=" ",FALSE,(IF('Input and Summary Results'!$J$4="yes",'Data Transformation'!E122,'Data Transformation'!C122)))</f>
        <v>0</v>
      </c>
      <c r="H122" t="b">
        <f>IF(B122=" ",FALSE,(IF('Input and Summary Results'!$J$4="yes",'Data Transformation'!F122,'Data Transformation'!D122)))</f>
        <v>0</v>
      </c>
      <c r="I122" t="str">
        <f t="shared" si="12"/>
        <v/>
      </c>
      <c r="J122" s="18" t="e">
        <f>LOOKUP(2,1/(COUNTIF($J$4:J121,'Input and Summary Results'!$B$7:$B$8007)=0),'Input and Summary Results'!$B$7:$B$8007)</f>
        <v>#N/A</v>
      </c>
      <c r="K122" s="18" t="str">
        <f t="shared" si="13"/>
        <v xml:space="preserve"> </v>
      </c>
      <c r="L122" s="18">
        <f t="shared" si="16"/>
        <v>117</v>
      </c>
      <c r="M122" t="e">
        <f t="shared" si="15"/>
        <v>#NUM!</v>
      </c>
      <c r="N122">
        <f t="shared" si="14"/>
        <v>0</v>
      </c>
      <c r="O122" t="b">
        <f t="shared" si="9"/>
        <v>0</v>
      </c>
    </row>
    <row r="123" spans="1:15" x14ac:dyDescent="0.55000000000000004">
      <c r="A123" t="s">
        <v>25</v>
      </c>
      <c r="B123" t="str">
        <f>'Input and Summary Results'!$G127</f>
        <v xml:space="preserve"> </v>
      </c>
      <c r="C123">
        <f>IF(B123=0,FALSE,'Input and Summary Results'!$D$5)</f>
        <v>0</v>
      </c>
      <c r="D123">
        <f>IF(B123=0,FALSE,'Input and Summary Results'!$E$5)</f>
        <v>0</v>
      </c>
      <c r="E123" t="e">
        <f t="shared" si="10"/>
        <v>#NUM!</v>
      </c>
      <c r="F123" t="e">
        <f t="shared" si="11"/>
        <v>#DIV/0!</v>
      </c>
      <c r="G123" t="b">
        <f>IF(B123=" ",FALSE,(IF('Input and Summary Results'!$J$4="yes",'Data Transformation'!E123,'Data Transformation'!C123)))</f>
        <v>0</v>
      </c>
      <c r="H123" t="b">
        <f>IF(B123=" ",FALSE,(IF('Input and Summary Results'!$J$4="yes",'Data Transformation'!F123,'Data Transformation'!D123)))</f>
        <v>0</v>
      </c>
      <c r="I123" t="str">
        <f t="shared" si="12"/>
        <v/>
      </c>
      <c r="J123" s="18" t="e">
        <f>LOOKUP(2,1/(COUNTIF($J$4:J122,'Input and Summary Results'!$B$7:$B$8007)=0),'Input and Summary Results'!$B$7:$B$8007)</f>
        <v>#N/A</v>
      </c>
      <c r="K123" s="18" t="str">
        <f t="shared" si="13"/>
        <v xml:space="preserve"> </v>
      </c>
      <c r="L123" s="18">
        <f t="shared" si="16"/>
        <v>118</v>
      </c>
      <c r="M123" t="e">
        <f t="shared" si="15"/>
        <v>#NUM!</v>
      </c>
      <c r="N123">
        <f t="shared" si="14"/>
        <v>0</v>
      </c>
      <c r="O123" t="b">
        <f t="shared" si="9"/>
        <v>0</v>
      </c>
    </row>
    <row r="124" spans="1:15" x14ac:dyDescent="0.55000000000000004">
      <c r="A124" t="s">
        <v>25</v>
      </c>
      <c r="B124" t="str">
        <f>'Input and Summary Results'!$G128</f>
        <v xml:space="preserve"> </v>
      </c>
      <c r="C124">
        <f>IF(B124=0,FALSE,'Input and Summary Results'!$D$5)</f>
        <v>0</v>
      </c>
      <c r="D124">
        <f>IF(B124=0,FALSE,'Input and Summary Results'!$E$5)</f>
        <v>0</v>
      </c>
      <c r="E124" t="e">
        <f t="shared" si="10"/>
        <v>#NUM!</v>
      </c>
      <c r="F124" t="e">
        <f t="shared" si="11"/>
        <v>#DIV/0!</v>
      </c>
      <c r="G124" t="b">
        <f>IF(B124=" ",FALSE,(IF('Input and Summary Results'!$J$4="yes",'Data Transformation'!E124,'Data Transformation'!C124)))</f>
        <v>0</v>
      </c>
      <c r="H124" t="b">
        <f>IF(B124=" ",FALSE,(IF('Input and Summary Results'!$J$4="yes",'Data Transformation'!F124,'Data Transformation'!D124)))</f>
        <v>0</v>
      </c>
      <c r="I124" t="str">
        <f t="shared" si="12"/>
        <v/>
      </c>
      <c r="J124" s="18" t="e">
        <f>LOOKUP(2,1/(COUNTIF($J$4:J123,'Input and Summary Results'!$B$7:$B$8007)=0),'Input and Summary Results'!$B$7:$B$8007)</f>
        <v>#N/A</v>
      </c>
      <c r="K124" s="18" t="str">
        <f t="shared" si="13"/>
        <v xml:space="preserve"> </v>
      </c>
      <c r="L124" s="18">
        <f t="shared" si="16"/>
        <v>119</v>
      </c>
      <c r="M124" t="e">
        <f t="shared" si="15"/>
        <v>#NUM!</v>
      </c>
      <c r="N124">
        <f t="shared" si="14"/>
        <v>0</v>
      </c>
      <c r="O124" t="b">
        <f t="shared" si="9"/>
        <v>0</v>
      </c>
    </row>
    <row r="125" spans="1:15" x14ac:dyDescent="0.55000000000000004">
      <c r="A125" t="s">
        <v>25</v>
      </c>
      <c r="B125" t="str">
        <f>'Input and Summary Results'!$G129</f>
        <v xml:space="preserve"> </v>
      </c>
      <c r="C125">
        <f>IF(B125=0,FALSE,'Input and Summary Results'!$D$5)</f>
        <v>0</v>
      </c>
      <c r="D125">
        <f>IF(B125=0,FALSE,'Input and Summary Results'!$E$5)</f>
        <v>0</v>
      </c>
      <c r="E125" t="e">
        <f t="shared" si="10"/>
        <v>#NUM!</v>
      </c>
      <c r="F125" t="e">
        <f t="shared" si="11"/>
        <v>#DIV/0!</v>
      </c>
      <c r="G125" t="b">
        <f>IF(B125=" ",FALSE,(IF('Input and Summary Results'!$J$4="yes",'Data Transformation'!E125,'Data Transformation'!C125)))</f>
        <v>0</v>
      </c>
      <c r="H125" t="b">
        <f>IF(B125=" ",FALSE,(IF('Input and Summary Results'!$J$4="yes",'Data Transformation'!F125,'Data Transformation'!D125)))</f>
        <v>0</v>
      </c>
      <c r="I125" t="str">
        <f t="shared" si="12"/>
        <v/>
      </c>
      <c r="J125" s="18" t="e">
        <f>LOOKUP(2,1/(COUNTIF($J$4:J124,'Input and Summary Results'!$B$7:$B$8007)=0),'Input and Summary Results'!$B$7:$B$8007)</f>
        <v>#N/A</v>
      </c>
      <c r="K125" s="18" t="str">
        <f t="shared" si="13"/>
        <v xml:space="preserve"> </v>
      </c>
      <c r="L125" s="18">
        <f t="shared" si="16"/>
        <v>120</v>
      </c>
      <c r="M125" t="e">
        <f t="shared" si="15"/>
        <v>#NUM!</v>
      </c>
      <c r="N125">
        <f t="shared" si="14"/>
        <v>0</v>
      </c>
      <c r="O125" t="b">
        <f t="shared" si="9"/>
        <v>0</v>
      </c>
    </row>
    <row r="126" spans="1:15" x14ac:dyDescent="0.55000000000000004">
      <c r="A126" t="s">
        <v>25</v>
      </c>
      <c r="B126" t="str">
        <f>'Input and Summary Results'!$G130</f>
        <v xml:space="preserve"> </v>
      </c>
      <c r="C126">
        <f>IF(B126=0,FALSE,'Input and Summary Results'!$D$5)</f>
        <v>0</v>
      </c>
      <c r="D126">
        <f>IF(B126=0,FALSE,'Input and Summary Results'!$E$5)</f>
        <v>0</v>
      </c>
      <c r="E126" t="e">
        <f t="shared" si="10"/>
        <v>#NUM!</v>
      </c>
      <c r="F126" t="e">
        <f t="shared" si="11"/>
        <v>#DIV/0!</v>
      </c>
      <c r="G126" t="b">
        <f>IF(B126=" ",FALSE,(IF('Input and Summary Results'!$J$4="yes",'Data Transformation'!E126,'Data Transformation'!C126)))</f>
        <v>0</v>
      </c>
      <c r="H126" t="b">
        <f>IF(B126=" ",FALSE,(IF('Input and Summary Results'!$J$4="yes",'Data Transformation'!F126,'Data Transformation'!D126)))</f>
        <v>0</v>
      </c>
      <c r="I126" t="str">
        <f t="shared" si="12"/>
        <v/>
      </c>
      <c r="J126" s="18" t="e">
        <f>LOOKUP(2,1/(COUNTIF($J$4:J125,'Input and Summary Results'!$B$7:$B$8007)=0),'Input and Summary Results'!$B$7:$B$8007)</f>
        <v>#N/A</v>
      </c>
      <c r="K126" s="18" t="str">
        <f t="shared" si="13"/>
        <v xml:space="preserve"> </v>
      </c>
      <c r="L126" s="18">
        <f t="shared" si="16"/>
        <v>121</v>
      </c>
      <c r="M126" t="e">
        <f t="shared" si="15"/>
        <v>#NUM!</v>
      </c>
      <c r="N126">
        <f t="shared" si="14"/>
        <v>0</v>
      </c>
      <c r="O126" t="b">
        <f t="shared" si="9"/>
        <v>0</v>
      </c>
    </row>
    <row r="127" spans="1:15" x14ac:dyDescent="0.55000000000000004">
      <c r="A127" t="s">
        <v>25</v>
      </c>
      <c r="B127" t="str">
        <f>'Input and Summary Results'!$G131</f>
        <v xml:space="preserve"> </v>
      </c>
      <c r="C127">
        <f>IF(B127=0,FALSE,'Input and Summary Results'!$D$5)</f>
        <v>0</v>
      </c>
      <c r="D127">
        <f>IF(B127=0,FALSE,'Input and Summary Results'!$E$5)</f>
        <v>0</v>
      </c>
      <c r="E127" t="e">
        <f t="shared" si="10"/>
        <v>#NUM!</v>
      </c>
      <c r="F127" t="e">
        <f t="shared" si="11"/>
        <v>#DIV/0!</v>
      </c>
      <c r="G127" t="b">
        <f>IF(B127=" ",FALSE,(IF('Input and Summary Results'!$J$4="yes",'Data Transformation'!E127,'Data Transformation'!C127)))</f>
        <v>0</v>
      </c>
      <c r="H127" t="b">
        <f>IF(B127=" ",FALSE,(IF('Input and Summary Results'!$J$4="yes",'Data Transformation'!F127,'Data Transformation'!D127)))</f>
        <v>0</v>
      </c>
      <c r="I127" t="str">
        <f t="shared" si="12"/>
        <v/>
      </c>
      <c r="J127" s="18" t="e">
        <f>LOOKUP(2,1/(COUNTIF($J$4:J126,'Input and Summary Results'!$B$7:$B$8007)=0),'Input and Summary Results'!$B$7:$B$8007)</f>
        <v>#N/A</v>
      </c>
      <c r="K127" s="18" t="str">
        <f t="shared" si="13"/>
        <v xml:space="preserve"> </v>
      </c>
      <c r="L127" s="18">
        <f t="shared" si="16"/>
        <v>122</v>
      </c>
      <c r="M127" t="e">
        <f t="shared" si="15"/>
        <v>#NUM!</v>
      </c>
      <c r="N127">
        <f t="shared" si="14"/>
        <v>0</v>
      </c>
      <c r="O127" t="b">
        <f t="shared" si="9"/>
        <v>0</v>
      </c>
    </row>
    <row r="128" spans="1:15" x14ac:dyDescent="0.55000000000000004">
      <c r="A128" t="s">
        <v>25</v>
      </c>
      <c r="B128" t="str">
        <f>'Input and Summary Results'!$G132</f>
        <v xml:space="preserve"> </v>
      </c>
      <c r="C128">
        <f>IF(B128=0,FALSE,'Input and Summary Results'!$D$5)</f>
        <v>0</v>
      </c>
      <c r="D128">
        <f>IF(B128=0,FALSE,'Input and Summary Results'!$E$5)</f>
        <v>0</v>
      </c>
      <c r="E128" t="e">
        <f t="shared" si="10"/>
        <v>#NUM!</v>
      </c>
      <c r="F128" t="e">
        <f t="shared" si="11"/>
        <v>#DIV/0!</v>
      </c>
      <c r="G128" t="b">
        <f>IF(B128=" ",FALSE,(IF('Input and Summary Results'!$J$4="yes",'Data Transformation'!E128,'Data Transformation'!C128)))</f>
        <v>0</v>
      </c>
      <c r="H128" t="b">
        <f>IF(B128=" ",FALSE,(IF('Input and Summary Results'!$J$4="yes",'Data Transformation'!F128,'Data Transformation'!D128)))</f>
        <v>0</v>
      </c>
      <c r="I128" t="str">
        <f t="shared" si="12"/>
        <v/>
      </c>
      <c r="J128" s="18" t="e">
        <f>LOOKUP(2,1/(COUNTIF($J$4:J127,'Input and Summary Results'!$B$7:$B$8007)=0),'Input and Summary Results'!$B$7:$B$8007)</f>
        <v>#N/A</v>
      </c>
      <c r="K128" s="18" t="str">
        <f t="shared" si="13"/>
        <v xml:space="preserve"> </v>
      </c>
      <c r="L128" s="18">
        <f t="shared" si="16"/>
        <v>123</v>
      </c>
      <c r="M128" t="e">
        <f t="shared" si="15"/>
        <v>#NUM!</v>
      </c>
      <c r="N128">
        <f t="shared" si="14"/>
        <v>0</v>
      </c>
      <c r="O128" t="b">
        <f t="shared" si="9"/>
        <v>0</v>
      </c>
    </row>
    <row r="129" spans="1:15" x14ac:dyDescent="0.55000000000000004">
      <c r="A129" t="s">
        <v>25</v>
      </c>
      <c r="B129" t="str">
        <f>'Input and Summary Results'!$G133</f>
        <v xml:space="preserve"> </v>
      </c>
      <c r="C129">
        <f>IF(B129=0,FALSE,'Input and Summary Results'!$D$5)</f>
        <v>0</v>
      </c>
      <c r="D129">
        <f>IF(B129=0,FALSE,'Input and Summary Results'!$E$5)</f>
        <v>0</v>
      </c>
      <c r="E129" t="e">
        <f t="shared" si="10"/>
        <v>#NUM!</v>
      </c>
      <c r="F129" t="e">
        <f t="shared" si="11"/>
        <v>#DIV/0!</v>
      </c>
      <c r="G129" t="b">
        <f>IF(B129=" ",FALSE,(IF('Input and Summary Results'!$J$4="yes",'Data Transformation'!E129,'Data Transformation'!C129)))</f>
        <v>0</v>
      </c>
      <c r="H129" t="b">
        <f>IF(B129=" ",FALSE,(IF('Input and Summary Results'!$J$4="yes",'Data Transformation'!F129,'Data Transformation'!D129)))</f>
        <v>0</v>
      </c>
      <c r="I129" t="str">
        <f t="shared" si="12"/>
        <v/>
      </c>
      <c r="J129" s="18" t="e">
        <f>LOOKUP(2,1/(COUNTIF($J$4:J128,'Input and Summary Results'!$B$7:$B$8007)=0),'Input and Summary Results'!$B$7:$B$8007)</f>
        <v>#N/A</v>
      </c>
      <c r="K129" s="18" t="str">
        <f t="shared" si="13"/>
        <v xml:space="preserve"> </v>
      </c>
      <c r="L129" s="18">
        <f t="shared" si="16"/>
        <v>124</v>
      </c>
      <c r="M129" t="e">
        <f t="shared" si="15"/>
        <v>#NUM!</v>
      </c>
      <c r="N129">
        <f t="shared" si="14"/>
        <v>0</v>
      </c>
      <c r="O129" t="b">
        <f t="shared" si="9"/>
        <v>0</v>
      </c>
    </row>
    <row r="130" spans="1:15" x14ac:dyDescent="0.55000000000000004">
      <c r="A130" t="s">
        <v>25</v>
      </c>
      <c r="B130" t="str">
        <f>'Input and Summary Results'!$G134</f>
        <v xml:space="preserve"> </v>
      </c>
      <c r="C130">
        <f>IF(B130=0,FALSE,'Input and Summary Results'!$D$5)</f>
        <v>0</v>
      </c>
      <c r="D130">
        <f>IF(B130=0,FALSE,'Input and Summary Results'!$E$5)</f>
        <v>0</v>
      </c>
      <c r="E130" t="e">
        <f t="shared" si="10"/>
        <v>#NUM!</v>
      </c>
      <c r="F130" t="e">
        <f t="shared" si="11"/>
        <v>#DIV/0!</v>
      </c>
      <c r="G130" t="b">
        <f>IF(B130=" ",FALSE,(IF('Input and Summary Results'!$J$4="yes",'Data Transformation'!E130,'Data Transformation'!C130)))</f>
        <v>0</v>
      </c>
      <c r="H130" t="b">
        <f>IF(B130=" ",FALSE,(IF('Input and Summary Results'!$J$4="yes",'Data Transformation'!F130,'Data Transformation'!D130)))</f>
        <v>0</v>
      </c>
      <c r="I130" t="str">
        <f t="shared" si="12"/>
        <v/>
      </c>
      <c r="J130" s="18" t="e">
        <f>LOOKUP(2,1/(COUNTIF($J$4:J129,'Input and Summary Results'!$B$7:$B$8007)=0),'Input and Summary Results'!$B$7:$B$8007)</f>
        <v>#N/A</v>
      </c>
      <c r="K130" s="18" t="str">
        <f t="shared" si="13"/>
        <v xml:space="preserve"> </v>
      </c>
      <c r="L130" s="18">
        <f t="shared" si="16"/>
        <v>125</v>
      </c>
      <c r="M130" t="e">
        <f t="shared" si="15"/>
        <v>#NUM!</v>
      </c>
      <c r="N130">
        <f t="shared" si="14"/>
        <v>0</v>
      </c>
      <c r="O130" t="b">
        <f t="shared" si="9"/>
        <v>0</v>
      </c>
    </row>
    <row r="131" spans="1:15" x14ac:dyDescent="0.55000000000000004">
      <c r="A131" t="s">
        <v>25</v>
      </c>
      <c r="B131" t="str">
        <f>'Input and Summary Results'!$G135</f>
        <v xml:space="preserve"> </v>
      </c>
      <c r="C131">
        <f>IF(B131=0,FALSE,'Input and Summary Results'!$D$5)</f>
        <v>0</v>
      </c>
      <c r="D131">
        <f>IF(B131=0,FALSE,'Input and Summary Results'!$E$5)</f>
        <v>0</v>
      </c>
      <c r="E131" t="e">
        <f t="shared" si="10"/>
        <v>#NUM!</v>
      </c>
      <c r="F131" t="e">
        <f t="shared" si="11"/>
        <v>#DIV/0!</v>
      </c>
      <c r="G131" t="b">
        <f>IF(B131=" ",FALSE,(IF('Input and Summary Results'!$J$4="yes",'Data Transformation'!E131,'Data Transformation'!C131)))</f>
        <v>0</v>
      </c>
      <c r="H131" t="b">
        <f>IF(B131=" ",FALSE,(IF('Input and Summary Results'!$J$4="yes",'Data Transformation'!F131,'Data Transformation'!D131)))</f>
        <v>0</v>
      </c>
      <c r="I131" t="str">
        <f t="shared" si="12"/>
        <v/>
      </c>
      <c r="J131" s="18" t="e">
        <f>LOOKUP(2,1/(COUNTIF($J$4:J130,'Input and Summary Results'!$B$7:$B$8007)=0),'Input and Summary Results'!$B$7:$B$8007)</f>
        <v>#N/A</v>
      </c>
      <c r="K131" s="18" t="str">
        <f t="shared" si="13"/>
        <v xml:space="preserve"> </v>
      </c>
      <c r="L131" s="18">
        <f t="shared" si="16"/>
        <v>126</v>
      </c>
      <c r="M131" t="e">
        <f t="shared" si="15"/>
        <v>#NUM!</v>
      </c>
      <c r="N131">
        <f t="shared" si="14"/>
        <v>0</v>
      </c>
      <c r="O131" t="b">
        <f t="shared" si="9"/>
        <v>0</v>
      </c>
    </row>
    <row r="132" spans="1:15" x14ac:dyDescent="0.55000000000000004">
      <c r="A132" t="s">
        <v>25</v>
      </c>
      <c r="B132" t="str">
        <f>'Input and Summary Results'!$G136</f>
        <v xml:space="preserve"> </v>
      </c>
      <c r="C132">
        <f>IF(B132=0,FALSE,'Input and Summary Results'!$D$5)</f>
        <v>0</v>
      </c>
      <c r="D132">
        <f>IF(B132=0,FALSE,'Input and Summary Results'!$E$5)</f>
        <v>0</v>
      </c>
      <c r="E132" t="e">
        <f t="shared" si="10"/>
        <v>#NUM!</v>
      </c>
      <c r="F132" t="e">
        <f t="shared" si="11"/>
        <v>#DIV/0!</v>
      </c>
      <c r="G132" t="b">
        <f>IF(B132=" ",FALSE,(IF('Input and Summary Results'!$J$4="yes",'Data Transformation'!E132,'Data Transformation'!C132)))</f>
        <v>0</v>
      </c>
      <c r="H132" t="b">
        <f>IF(B132=" ",FALSE,(IF('Input and Summary Results'!$J$4="yes",'Data Transformation'!F132,'Data Transformation'!D132)))</f>
        <v>0</v>
      </c>
      <c r="I132" t="str">
        <f t="shared" si="12"/>
        <v/>
      </c>
      <c r="J132" s="18" t="e">
        <f>LOOKUP(2,1/(COUNTIF($J$4:J131,'Input and Summary Results'!$B$7:$B$8007)=0),'Input and Summary Results'!$B$7:$B$8007)</f>
        <v>#N/A</v>
      </c>
      <c r="K132" s="18" t="str">
        <f t="shared" si="13"/>
        <v xml:space="preserve"> </v>
      </c>
      <c r="L132" s="18">
        <f t="shared" si="16"/>
        <v>127</v>
      </c>
      <c r="M132" t="e">
        <f t="shared" si="15"/>
        <v>#NUM!</v>
      </c>
      <c r="N132">
        <f t="shared" si="14"/>
        <v>0</v>
      </c>
      <c r="O132" t="b">
        <f t="shared" ref="O132:O195" si="17">IF(N132&gt;4,N132,FALSE)</f>
        <v>0</v>
      </c>
    </row>
    <row r="133" spans="1:15" x14ac:dyDescent="0.55000000000000004">
      <c r="A133" t="s">
        <v>25</v>
      </c>
      <c r="B133" t="str">
        <f>'Input and Summary Results'!$G137</f>
        <v xml:space="preserve"> </v>
      </c>
      <c r="C133">
        <f>IF(B133=0,FALSE,'Input and Summary Results'!$D$5)</f>
        <v>0</v>
      </c>
      <c r="D133">
        <f>IF(B133=0,FALSE,'Input and Summary Results'!$E$5)</f>
        <v>0</v>
      </c>
      <c r="E133" t="e">
        <f t="shared" ref="E133:E196" si="18">IF(C133=FALSE,FALSE,LOG10(C133))</f>
        <v>#NUM!</v>
      </c>
      <c r="F133" t="e">
        <f t="shared" ref="F133:F196" si="19">IF(D133=FALSE, FALSE,0.434*D133/C133)</f>
        <v>#DIV/0!</v>
      </c>
      <c r="G133" t="b">
        <f>IF(B133=" ",FALSE,(IF('Input and Summary Results'!$J$4="yes",'Data Transformation'!E133,'Data Transformation'!C133)))</f>
        <v>0</v>
      </c>
      <c r="H133" t="b">
        <f>IF(B133=" ",FALSE,(IF('Input and Summary Results'!$J$4="yes",'Data Transformation'!F133,'Data Transformation'!D133)))</f>
        <v>0</v>
      </c>
      <c r="I133" t="str">
        <f t="shared" ref="I133:I196" si="20">IF(G133=FALSE,"",B133)</f>
        <v/>
      </c>
      <c r="J133" s="18" t="e">
        <f>LOOKUP(2,1/(COUNTIF($J$4:J132,'Input and Summary Results'!$B$7:$B$8007)=0),'Input and Summary Results'!$B$7:$B$8007)</f>
        <v>#N/A</v>
      </c>
      <c r="K133" s="18" t="str">
        <f t="shared" si="13"/>
        <v xml:space="preserve"> </v>
      </c>
      <c r="L133" s="18">
        <f t="shared" si="16"/>
        <v>128</v>
      </c>
      <c r="M133" t="e">
        <f t="shared" si="15"/>
        <v>#NUM!</v>
      </c>
      <c r="N133">
        <f t="shared" si="14"/>
        <v>0</v>
      </c>
      <c r="O133" t="b">
        <f t="shared" si="17"/>
        <v>0</v>
      </c>
    </row>
    <row r="134" spans="1:15" x14ac:dyDescent="0.55000000000000004">
      <c r="A134" t="s">
        <v>25</v>
      </c>
      <c r="B134" t="str">
        <f>'Input and Summary Results'!$G138</f>
        <v xml:space="preserve"> </v>
      </c>
      <c r="C134">
        <f>IF(B134=0,FALSE,'Input and Summary Results'!$D$5)</f>
        <v>0</v>
      </c>
      <c r="D134">
        <f>IF(B134=0,FALSE,'Input and Summary Results'!$E$5)</f>
        <v>0</v>
      </c>
      <c r="E134" t="e">
        <f t="shared" si="18"/>
        <v>#NUM!</v>
      </c>
      <c r="F134" t="e">
        <f t="shared" si="19"/>
        <v>#DIV/0!</v>
      </c>
      <c r="G134" t="b">
        <f>IF(B134=" ",FALSE,(IF('Input and Summary Results'!$J$4="yes",'Data Transformation'!E134,'Data Transformation'!C134)))</f>
        <v>0</v>
      </c>
      <c r="H134" t="b">
        <f>IF(B134=" ",FALSE,(IF('Input and Summary Results'!$J$4="yes",'Data Transformation'!F134,'Data Transformation'!D134)))</f>
        <v>0</v>
      </c>
      <c r="I134" t="str">
        <f t="shared" si="20"/>
        <v/>
      </c>
      <c r="J134" s="18" t="e">
        <f>LOOKUP(2,1/(COUNTIF($J$4:J133,'Input and Summary Results'!$B$7:$B$8007)=0),'Input and Summary Results'!$B$7:$B$8007)</f>
        <v>#N/A</v>
      </c>
      <c r="K134" s="18" t="str">
        <f t="shared" ref="K134:K197" si="21">IFERROR(J134," ")</f>
        <v xml:space="preserve"> </v>
      </c>
      <c r="L134" s="18">
        <f t="shared" si="16"/>
        <v>129</v>
      </c>
      <c r="M134" t="e">
        <f t="shared" si="15"/>
        <v>#NUM!</v>
      </c>
      <c r="N134">
        <f t="shared" ref="N134:N197" si="22">COUNTIF($I$4:$I$8425,M134)</f>
        <v>0</v>
      </c>
      <c r="O134" t="b">
        <f t="shared" si="17"/>
        <v>0</v>
      </c>
    </row>
    <row r="135" spans="1:15" x14ac:dyDescent="0.55000000000000004">
      <c r="A135" t="s">
        <v>25</v>
      </c>
      <c r="B135" t="str">
        <f>'Input and Summary Results'!$G139</f>
        <v xml:space="preserve"> </v>
      </c>
      <c r="C135">
        <f>IF(B135=0,FALSE,'Input and Summary Results'!$D$5)</f>
        <v>0</v>
      </c>
      <c r="D135">
        <f>IF(B135=0,FALSE,'Input and Summary Results'!$E$5)</f>
        <v>0</v>
      </c>
      <c r="E135" t="e">
        <f t="shared" si="18"/>
        <v>#NUM!</v>
      </c>
      <c r="F135" t="e">
        <f t="shared" si="19"/>
        <v>#DIV/0!</v>
      </c>
      <c r="G135" t="b">
        <f>IF(B135=" ",FALSE,(IF('Input and Summary Results'!$J$4="yes",'Data Transformation'!E135,'Data Transformation'!C135)))</f>
        <v>0</v>
      </c>
      <c r="H135" t="b">
        <f>IF(B135=" ",FALSE,(IF('Input and Summary Results'!$J$4="yes",'Data Transformation'!F135,'Data Transformation'!D135)))</f>
        <v>0</v>
      </c>
      <c r="I135" t="str">
        <f t="shared" si="20"/>
        <v/>
      </c>
      <c r="J135" s="18" t="e">
        <f>LOOKUP(2,1/(COUNTIF($J$4:J134,'Input and Summary Results'!$B$7:$B$8007)=0),'Input and Summary Results'!$B$7:$B$8007)</f>
        <v>#N/A</v>
      </c>
      <c r="K135" s="18" t="str">
        <f t="shared" si="21"/>
        <v xml:space="preserve"> </v>
      </c>
      <c r="L135" s="18">
        <f t="shared" si="16"/>
        <v>130</v>
      </c>
      <c r="M135" t="e">
        <f t="shared" ref="M135:M198" si="23">SMALL($K$6:$K$426,L135)</f>
        <v>#NUM!</v>
      </c>
      <c r="N135">
        <f t="shared" si="22"/>
        <v>0</v>
      </c>
      <c r="O135" t="b">
        <f t="shared" si="17"/>
        <v>0</v>
      </c>
    </row>
    <row r="136" spans="1:15" x14ac:dyDescent="0.55000000000000004">
      <c r="A136" t="s">
        <v>25</v>
      </c>
      <c r="B136" t="str">
        <f>'Input and Summary Results'!$G140</f>
        <v xml:space="preserve"> </v>
      </c>
      <c r="C136">
        <f>IF(B136=0,FALSE,'Input and Summary Results'!$D$5)</f>
        <v>0</v>
      </c>
      <c r="D136">
        <f>IF(B136=0,FALSE,'Input and Summary Results'!$E$5)</f>
        <v>0</v>
      </c>
      <c r="E136" t="e">
        <f t="shared" si="18"/>
        <v>#NUM!</v>
      </c>
      <c r="F136" t="e">
        <f t="shared" si="19"/>
        <v>#DIV/0!</v>
      </c>
      <c r="G136" t="b">
        <f>IF(B136=" ",FALSE,(IF('Input and Summary Results'!$J$4="yes",'Data Transformation'!E136,'Data Transformation'!C136)))</f>
        <v>0</v>
      </c>
      <c r="H136" t="b">
        <f>IF(B136=" ",FALSE,(IF('Input and Summary Results'!$J$4="yes",'Data Transformation'!F136,'Data Transformation'!D136)))</f>
        <v>0</v>
      </c>
      <c r="I136" t="str">
        <f t="shared" si="20"/>
        <v/>
      </c>
      <c r="J136" s="18" t="e">
        <f>LOOKUP(2,1/(COUNTIF($J$4:J135,'Input and Summary Results'!$B$7:$B$8007)=0),'Input and Summary Results'!$B$7:$B$8007)</f>
        <v>#N/A</v>
      </c>
      <c r="K136" s="18" t="str">
        <f t="shared" si="21"/>
        <v xml:space="preserve"> </v>
      </c>
      <c r="L136" s="18">
        <f t="shared" ref="L136:L199" si="24">L135+1</f>
        <v>131</v>
      </c>
      <c r="M136" t="e">
        <f t="shared" si="23"/>
        <v>#NUM!</v>
      </c>
      <c r="N136">
        <f t="shared" si="22"/>
        <v>0</v>
      </c>
      <c r="O136" t="b">
        <f t="shared" si="17"/>
        <v>0</v>
      </c>
    </row>
    <row r="137" spans="1:15" x14ac:dyDescent="0.55000000000000004">
      <c r="A137" t="s">
        <v>25</v>
      </c>
      <c r="B137" t="str">
        <f>'Input and Summary Results'!$G141</f>
        <v xml:space="preserve"> </v>
      </c>
      <c r="C137">
        <f>IF(B137=0,FALSE,'Input and Summary Results'!$D$5)</f>
        <v>0</v>
      </c>
      <c r="D137">
        <f>IF(B137=0,FALSE,'Input and Summary Results'!$E$5)</f>
        <v>0</v>
      </c>
      <c r="E137" t="e">
        <f t="shared" si="18"/>
        <v>#NUM!</v>
      </c>
      <c r="F137" t="e">
        <f t="shared" si="19"/>
        <v>#DIV/0!</v>
      </c>
      <c r="G137" t="b">
        <f>IF(B137=" ",FALSE,(IF('Input and Summary Results'!$J$4="yes",'Data Transformation'!E137,'Data Transformation'!C137)))</f>
        <v>0</v>
      </c>
      <c r="H137" t="b">
        <f>IF(B137=" ",FALSE,(IF('Input and Summary Results'!$J$4="yes",'Data Transformation'!F137,'Data Transformation'!D137)))</f>
        <v>0</v>
      </c>
      <c r="I137" t="str">
        <f t="shared" si="20"/>
        <v/>
      </c>
      <c r="J137" s="18" t="e">
        <f>LOOKUP(2,1/(COUNTIF($J$4:J136,'Input and Summary Results'!$B$7:$B$8007)=0),'Input and Summary Results'!$B$7:$B$8007)</f>
        <v>#N/A</v>
      </c>
      <c r="K137" s="18" t="str">
        <f t="shared" si="21"/>
        <v xml:space="preserve"> </v>
      </c>
      <c r="L137" s="18">
        <f t="shared" si="24"/>
        <v>132</v>
      </c>
      <c r="M137" t="e">
        <f t="shared" si="23"/>
        <v>#NUM!</v>
      </c>
      <c r="N137">
        <f t="shared" si="22"/>
        <v>0</v>
      </c>
      <c r="O137" t="b">
        <f t="shared" si="17"/>
        <v>0</v>
      </c>
    </row>
    <row r="138" spans="1:15" x14ac:dyDescent="0.55000000000000004">
      <c r="A138" t="s">
        <v>25</v>
      </c>
      <c r="B138" t="str">
        <f>'Input and Summary Results'!$G142</f>
        <v xml:space="preserve"> </v>
      </c>
      <c r="C138">
        <f>IF(B138=0,FALSE,'Input and Summary Results'!$D$5)</f>
        <v>0</v>
      </c>
      <c r="D138">
        <f>IF(B138=0,FALSE,'Input and Summary Results'!$E$5)</f>
        <v>0</v>
      </c>
      <c r="E138" t="e">
        <f t="shared" si="18"/>
        <v>#NUM!</v>
      </c>
      <c r="F138" t="e">
        <f t="shared" si="19"/>
        <v>#DIV/0!</v>
      </c>
      <c r="G138" t="b">
        <f>IF(B138=" ",FALSE,(IF('Input and Summary Results'!$J$4="yes",'Data Transformation'!E138,'Data Transformation'!C138)))</f>
        <v>0</v>
      </c>
      <c r="H138" t="b">
        <f>IF(B138=" ",FALSE,(IF('Input and Summary Results'!$J$4="yes",'Data Transformation'!F138,'Data Transformation'!D138)))</f>
        <v>0</v>
      </c>
      <c r="I138" t="str">
        <f t="shared" si="20"/>
        <v/>
      </c>
      <c r="J138" s="18" t="e">
        <f>LOOKUP(2,1/(COUNTIF($J$4:J137,'Input and Summary Results'!$B$7:$B$8007)=0),'Input and Summary Results'!$B$7:$B$8007)</f>
        <v>#N/A</v>
      </c>
      <c r="K138" s="18" t="str">
        <f t="shared" si="21"/>
        <v xml:space="preserve"> </v>
      </c>
      <c r="L138" s="18">
        <f t="shared" si="24"/>
        <v>133</v>
      </c>
      <c r="M138" t="e">
        <f t="shared" si="23"/>
        <v>#NUM!</v>
      </c>
      <c r="N138">
        <f t="shared" si="22"/>
        <v>0</v>
      </c>
      <c r="O138" t="b">
        <f t="shared" si="17"/>
        <v>0</v>
      </c>
    </row>
    <row r="139" spans="1:15" x14ac:dyDescent="0.55000000000000004">
      <c r="A139" t="s">
        <v>25</v>
      </c>
      <c r="B139" t="str">
        <f>'Input and Summary Results'!$G143</f>
        <v xml:space="preserve"> </v>
      </c>
      <c r="C139">
        <f>IF(B139=0,FALSE,'Input and Summary Results'!$D$5)</f>
        <v>0</v>
      </c>
      <c r="D139">
        <f>IF(B139=0,FALSE,'Input and Summary Results'!$E$5)</f>
        <v>0</v>
      </c>
      <c r="E139" t="e">
        <f t="shared" si="18"/>
        <v>#NUM!</v>
      </c>
      <c r="F139" t="e">
        <f t="shared" si="19"/>
        <v>#DIV/0!</v>
      </c>
      <c r="G139" t="b">
        <f>IF(B139=" ",FALSE,(IF('Input and Summary Results'!$J$4="yes",'Data Transformation'!E139,'Data Transformation'!C139)))</f>
        <v>0</v>
      </c>
      <c r="H139" t="b">
        <f>IF(B139=" ",FALSE,(IF('Input and Summary Results'!$J$4="yes",'Data Transformation'!F139,'Data Transformation'!D139)))</f>
        <v>0</v>
      </c>
      <c r="I139" t="str">
        <f t="shared" si="20"/>
        <v/>
      </c>
      <c r="J139" s="18" t="e">
        <f>LOOKUP(2,1/(COUNTIF($J$4:J138,'Input and Summary Results'!$B$7:$B$8007)=0),'Input and Summary Results'!$B$7:$B$8007)</f>
        <v>#N/A</v>
      </c>
      <c r="K139" s="18" t="str">
        <f t="shared" si="21"/>
        <v xml:space="preserve"> </v>
      </c>
      <c r="L139" s="18">
        <f t="shared" si="24"/>
        <v>134</v>
      </c>
      <c r="M139" t="e">
        <f t="shared" si="23"/>
        <v>#NUM!</v>
      </c>
      <c r="N139">
        <f t="shared" si="22"/>
        <v>0</v>
      </c>
      <c r="O139" t="b">
        <f t="shared" si="17"/>
        <v>0</v>
      </c>
    </row>
    <row r="140" spans="1:15" x14ac:dyDescent="0.55000000000000004">
      <c r="A140" t="s">
        <v>25</v>
      </c>
      <c r="B140" t="str">
        <f>'Input and Summary Results'!$G144</f>
        <v xml:space="preserve"> </v>
      </c>
      <c r="C140">
        <f>IF(B140=0,FALSE,'Input and Summary Results'!$D$5)</f>
        <v>0</v>
      </c>
      <c r="D140">
        <f>IF(B140=0,FALSE,'Input and Summary Results'!$E$5)</f>
        <v>0</v>
      </c>
      <c r="E140" t="e">
        <f t="shared" si="18"/>
        <v>#NUM!</v>
      </c>
      <c r="F140" t="e">
        <f t="shared" si="19"/>
        <v>#DIV/0!</v>
      </c>
      <c r="G140" t="b">
        <f>IF(B140=" ",FALSE,(IF('Input and Summary Results'!$J$4="yes",'Data Transformation'!E140,'Data Transformation'!C140)))</f>
        <v>0</v>
      </c>
      <c r="H140" t="b">
        <f>IF(B140=" ",FALSE,(IF('Input and Summary Results'!$J$4="yes",'Data Transformation'!F140,'Data Transformation'!D140)))</f>
        <v>0</v>
      </c>
      <c r="I140" t="str">
        <f t="shared" si="20"/>
        <v/>
      </c>
      <c r="J140" s="18" t="e">
        <f>LOOKUP(2,1/(COUNTIF($J$4:J139,'Input and Summary Results'!$B$7:$B$8007)=0),'Input and Summary Results'!$B$7:$B$8007)</f>
        <v>#N/A</v>
      </c>
      <c r="K140" s="18" t="str">
        <f t="shared" si="21"/>
        <v xml:space="preserve"> </v>
      </c>
      <c r="L140" s="18">
        <f t="shared" si="24"/>
        <v>135</v>
      </c>
      <c r="M140" t="e">
        <f t="shared" si="23"/>
        <v>#NUM!</v>
      </c>
      <c r="N140">
        <f t="shared" si="22"/>
        <v>0</v>
      </c>
      <c r="O140" t="b">
        <f t="shared" si="17"/>
        <v>0</v>
      </c>
    </row>
    <row r="141" spans="1:15" x14ac:dyDescent="0.55000000000000004">
      <c r="A141" t="s">
        <v>25</v>
      </c>
      <c r="B141" t="str">
        <f>'Input and Summary Results'!$G145</f>
        <v xml:space="preserve"> </v>
      </c>
      <c r="C141">
        <f>IF(B141=0,FALSE,'Input and Summary Results'!$D$5)</f>
        <v>0</v>
      </c>
      <c r="D141">
        <f>IF(B141=0,FALSE,'Input and Summary Results'!$E$5)</f>
        <v>0</v>
      </c>
      <c r="E141" t="e">
        <f t="shared" si="18"/>
        <v>#NUM!</v>
      </c>
      <c r="F141" t="e">
        <f t="shared" si="19"/>
        <v>#DIV/0!</v>
      </c>
      <c r="G141" t="b">
        <f>IF(B141=" ",FALSE,(IF('Input and Summary Results'!$J$4="yes",'Data Transformation'!E141,'Data Transformation'!C141)))</f>
        <v>0</v>
      </c>
      <c r="H141" t="b">
        <f>IF(B141=" ",FALSE,(IF('Input and Summary Results'!$J$4="yes",'Data Transformation'!F141,'Data Transformation'!D141)))</f>
        <v>0</v>
      </c>
      <c r="I141" t="str">
        <f t="shared" si="20"/>
        <v/>
      </c>
      <c r="J141" s="18" t="e">
        <f>LOOKUP(2,1/(COUNTIF($J$4:J140,'Input and Summary Results'!$B$7:$B$8007)=0),'Input and Summary Results'!$B$7:$B$8007)</f>
        <v>#N/A</v>
      </c>
      <c r="K141" s="18" t="str">
        <f t="shared" si="21"/>
        <v xml:space="preserve"> </v>
      </c>
      <c r="L141" s="18">
        <f t="shared" si="24"/>
        <v>136</v>
      </c>
      <c r="M141" t="e">
        <f t="shared" si="23"/>
        <v>#NUM!</v>
      </c>
      <c r="N141">
        <f t="shared" si="22"/>
        <v>0</v>
      </c>
      <c r="O141" t="b">
        <f t="shared" si="17"/>
        <v>0</v>
      </c>
    </row>
    <row r="142" spans="1:15" x14ac:dyDescent="0.55000000000000004">
      <c r="A142" t="s">
        <v>25</v>
      </c>
      <c r="B142" t="str">
        <f>'Input and Summary Results'!$G146</f>
        <v xml:space="preserve"> </v>
      </c>
      <c r="C142">
        <f>IF(B142=0,FALSE,'Input and Summary Results'!$D$5)</f>
        <v>0</v>
      </c>
      <c r="D142">
        <f>IF(B142=0,FALSE,'Input and Summary Results'!$E$5)</f>
        <v>0</v>
      </c>
      <c r="E142" t="e">
        <f t="shared" si="18"/>
        <v>#NUM!</v>
      </c>
      <c r="F142" t="e">
        <f t="shared" si="19"/>
        <v>#DIV/0!</v>
      </c>
      <c r="G142" t="b">
        <f>IF(B142=" ",FALSE,(IF('Input and Summary Results'!$J$4="yes",'Data Transformation'!E142,'Data Transformation'!C142)))</f>
        <v>0</v>
      </c>
      <c r="H142" t="b">
        <f>IF(B142=" ",FALSE,(IF('Input and Summary Results'!$J$4="yes",'Data Transformation'!F142,'Data Transformation'!D142)))</f>
        <v>0</v>
      </c>
      <c r="I142" t="str">
        <f t="shared" si="20"/>
        <v/>
      </c>
      <c r="J142" s="18" t="e">
        <f>LOOKUP(2,1/(COUNTIF($J$4:J141,'Input and Summary Results'!$B$7:$B$8007)=0),'Input and Summary Results'!$B$7:$B$8007)</f>
        <v>#N/A</v>
      </c>
      <c r="K142" s="18" t="str">
        <f t="shared" si="21"/>
        <v xml:space="preserve"> </v>
      </c>
      <c r="L142" s="18">
        <f t="shared" si="24"/>
        <v>137</v>
      </c>
      <c r="M142" t="e">
        <f t="shared" si="23"/>
        <v>#NUM!</v>
      </c>
      <c r="N142">
        <f t="shared" si="22"/>
        <v>0</v>
      </c>
      <c r="O142" t="b">
        <f t="shared" si="17"/>
        <v>0</v>
      </c>
    </row>
    <row r="143" spans="1:15" x14ac:dyDescent="0.55000000000000004">
      <c r="A143" t="s">
        <v>25</v>
      </c>
      <c r="B143" t="str">
        <f>'Input and Summary Results'!$G147</f>
        <v xml:space="preserve"> </v>
      </c>
      <c r="C143">
        <f>IF(B143=0,FALSE,'Input and Summary Results'!$D$5)</f>
        <v>0</v>
      </c>
      <c r="D143">
        <f>IF(B143=0,FALSE,'Input and Summary Results'!$E$5)</f>
        <v>0</v>
      </c>
      <c r="E143" t="e">
        <f t="shared" si="18"/>
        <v>#NUM!</v>
      </c>
      <c r="F143" t="e">
        <f t="shared" si="19"/>
        <v>#DIV/0!</v>
      </c>
      <c r="G143" t="b">
        <f>IF(B143=" ",FALSE,(IF('Input and Summary Results'!$J$4="yes",'Data Transformation'!E143,'Data Transformation'!C143)))</f>
        <v>0</v>
      </c>
      <c r="H143" t="b">
        <f>IF(B143=" ",FALSE,(IF('Input and Summary Results'!$J$4="yes",'Data Transformation'!F143,'Data Transformation'!D143)))</f>
        <v>0</v>
      </c>
      <c r="I143" t="str">
        <f t="shared" si="20"/>
        <v/>
      </c>
      <c r="J143" s="18" t="e">
        <f>LOOKUP(2,1/(COUNTIF($J$4:J142,'Input and Summary Results'!$B$7:$B$8007)=0),'Input and Summary Results'!$B$7:$B$8007)</f>
        <v>#N/A</v>
      </c>
      <c r="K143" s="18" t="str">
        <f t="shared" si="21"/>
        <v xml:space="preserve"> </v>
      </c>
      <c r="L143" s="18">
        <f t="shared" si="24"/>
        <v>138</v>
      </c>
      <c r="M143" t="e">
        <f t="shared" si="23"/>
        <v>#NUM!</v>
      </c>
      <c r="N143">
        <f t="shared" si="22"/>
        <v>0</v>
      </c>
      <c r="O143" t="b">
        <f t="shared" si="17"/>
        <v>0</v>
      </c>
    </row>
    <row r="144" spans="1:15" x14ac:dyDescent="0.55000000000000004">
      <c r="A144" t="s">
        <v>25</v>
      </c>
      <c r="B144" t="str">
        <f>'Input and Summary Results'!$G148</f>
        <v xml:space="preserve"> </v>
      </c>
      <c r="C144">
        <f>IF(B144=0,FALSE,'Input and Summary Results'!$D$5)</f>
        <v>0</v>
      </c>
      <c r="D144">
        <f>IF(B144=0,FALSE,'Input and Summary Results'!$E$5)</f>
        <v>0</v>
      </c>
      <c r="E144" t="e">
        <f t="shared" si="18"/>
        <v>#NUM!</v>
      </c>
      <c r="F144" t="e">
        <f t="shared" si="19"/>
        <v>#DIV/0!</v>
      </c>
      <c r="G144" t="b">
        <f>IF(B144=" ",FALSE,(IF('Input and Summary Results'!$J$4="yes",'Data Transformation'!E144,'Data Transformation'!C144)))</f>
        <v>0</v>
      </c>
      <c r="H144" t="b">
        <f>IF(B144=" ",FALSE,(IF('Input and Summary Results'!$J$4="yes",'Data Transformation'!F144,'Data Transformation'!D144)))</f>
        <v>0</v>
      </c>
      <c r="I144" t="str">
        <f t="shared" si="20"/>
        <v/>
      </c>
      <c r="J144" s="18" t="e">
        <f>LOOKUP(2,1/(COUNTIF($J$4:J143,'Input and Summary Results'!$B$7:$B$8007)=0),'Input and Summary Results'!$B$7:$B$8007)</f>
        <v>#N/A</v>
      </c>
      <c r="K144" s="18" t="str">
        <f t="shared" si="21"/>
        <v xml:space="preserve"> </v>
      </c>
      <c r="L144" s="18">
        <f t="shared" si="24"/>
        <v>139</v>
      </c>
      <c r="M144" t="e">
        <f t="shared" si="23"/>
        <v>#NUM!</v>
      </c>
      <c r="N144">
        <f t="shared" si="22"/>
        <v>0</v>
      </c>
      <c r="O144" t="b">
        <f t="shared" si="17"/>
        <v>0</v>
      </c>
    </row>
    <row r="145" spans="1:15" x14ac:dyDescent="0.55000000000000004">
      <c r="A145" t="s">
        <v>25</v>
      </c>
      <c r="B145" t="str">
        <f>'Input and Summary Results'!$G149</f>
        <v xml:space="preserve"> </v>
      </c>
      <c r="C145">
        <f>IF(B145=0,FALSE,'Input and Summary Results'!$D$5)</f>
        <v>0</v>
      </c>
      <c r="D145">
        <f>IF(B145=0,FALSE,'Input and Summary Results'!$E$5)</f>
        <v>0</v>
      </c>
      <c r="E145" t="e">
        <f t="shared" si="18"/>
        <v>#NUM!</v>
      </c>
      <c r="F145" t="e">
        <f t="shared" si="19"/>
        <v>#DIV/0!</v>
      </c>
      <c r="G145" t="b">
        <f>IF(B145=" ",FALSE,(IF('Input and Summary Results'!$J$4="yes",'Data Transformation'!E145,'Data Transformation'!C145)))</f>
        <v>0</v>
      </c>
      <c r="H145" t="b">
        <f>IF(B145=" ",FALSE,(IF('Input and Summary Results'!$J$4="yes",'Data Transformation'!F145,'Data Transformation'!D145)))</f>
        <v>0</v>
      </c>
      <c r="I145" t="str">
        <f t="shared" si="20"/>
        <v/>
      </c>
      <c r="J145" s="18" t="e">
        <f>LOOKUP(2,1/(COUNTIF($J$4:J144,'Input and Summary Results'!$B$7:$B$8007)=0),'Input and Summary Results'!$B$7:$B$8007)</f>
        <v>#N/A</v>
      </c>
      <c r="K145" s="18" t="str">
        <f t="shared" si="21"/>
        <v xml:space="preserve"> </v>
      </c>
      <c r="L145" s="18">
        <f t="shared" si="24"/>
        <v>140</v>
      </c>
      <c r="M145" t="e">
        <f t="shared" si="23"/>
        <v>#NUM!</v>
      </c>
      <c r="N145">
        <f t="shared" si="22"/>
        <v>0</v>
      </c>
      <c r="O145" t="b">
        <f t="shared" si="17"/>
        <v>0</v>
      </c>
    </row>
    <row r="146" spans="1:15" x14ac:dyDescent="0.55000000000000004">
      <c r="A146" t="s">
        <v>25</v>
      </c>
      <c r="B146" t="str">
        <f>'Input and Summary Results'!$G150</f>
        <v xml:space="preserve"> </v>
      </c>
      <c r="C146">
        <f>IF(B146=0,FALSE,'Input and Summary Results'!$D$5)</f>
        <v>0</v>
      </c>
      <c r="D146">
        <f>IF(B146=0,FALSE,'Input and Summary Results'!$E$5)</f>
        <v>0</v>
      </c>
      <c r="E146" t="e">
        <f t="shared" si="18"/>
        <v>#NUM!</v>
      </c>
      <c r="F146" t="e">
        <f t="shared" si="19"/>
        <v>#DIV/0!</v>
      </c>
      <c r="G146" t="b">
        <f>IF(B146=" ",FALSE,(IF('Input and Summary Results'!$J$4="yes",'Data Transformation'!E146,'Data Transformation'!C146)))</f>
        <v>0</v>
      </c>
      <c r="H146" t="b">
        <f>IF(B146=" ",FALSE,(IF('Input and Summary Results'!$J$4="yes",'Data Transformation'!F146,'Data Transformation'!D146)))</f>
        <v>0</v>
      </c>
      <c r="I146" t="str">
        <f t="shared" si="20"/>
        <v/>
      </c>
      <c r="J146" s="18" t="e">
        <f>LOOKUP(2,1/(COUNTIF($J$4:J145,'Input and Summary Results'!$B$7:$B$8007)=0),'Input and Summary Results'!$B$7:$B$8007)</f>
        <v>#N/A</v>
      </c>
      <c r="K146" s="18" t="str">
        <f t="shared" si="21"/>
        <v xml:space="preserve"> </v>
      </c>
      <c r="L146" s="18">
        <f t="shared" si="24"/>
        <v>141</v>
      </c>
      <c r="M146" t="e">
        <f t="shared" si="23"/>
        <v>#NUM!</v>
      </c>
      <c r="N146">
        <f t="shared" si="22"/>
        <v>0</v>
      </c>
      <c r="O146" t="b">
        <f t="shared" si="17"/>
        <v>0</v>
      </c>
    </row>
    <row r="147" spans="1:15" x14ac:dyDescent="0.55000000000000004">
      <c r="A147" t="s">
        <v>25</v>
      </c>
      <c r="B147" t="str">
        <f>'Input and Summary Results'!$G151</f>
        <v xml:space="preserve"> </v>
      </c>
      <c r="C147">
        <f>IF(B147=0,FALSE,'Input and Summary Results'!$D$5)</f>
        <v>0</v>
      </c>
      <c r="D147">
        <f>IF(B147=0,FALSE,'Input and Summary Results'!$E$5)</f>
        <v>0</v>
      </c>
      <c r="E147" t="e">
        <f t="shared" si="18"/>
        <v>#NUM!</v>
      </c>
      <c r="F147" t="e">
        <f t="shared" si="19"/>
        <v>#DIV/0!</v>
      </c>
      <c r="G147" t="b">
        <f>IF(B147=" ",FALSE,(IF('Input and Summary Results'!$J$4="yes",'Data Transformation'!E147,'Data Transformation'!C147)))</f>
        <v>0</v>
      </c>
      <c r="H147" t="b">
        <f>IF(B147=" ",FALSE,(IF('Input and Summary Results'!$J$4="yes",'Data Transformation'!F147,'Data Transformation'!D147)))</f>
        <v>0</v>
      </c>
      <c r="I147" t="str">
        <f t="shared" si="20"/>
        <v/>
      </c>
      <c r="J147" s="18" t="e">
        <f>LOOKUP(2,1/(COUNTIF($J$4:J146,'Input and Summary Results'!$B$7:$B$8007)=0),'Input and Summary Results'!$B$7:$B$8007)</f>
        <v>#N/A</v>
      </c>
      <c r="K147" s="18" t="str">
        <f t="shared" si="21"/>
        <v xml:space="preserve"> </v>
      </c>
      <c r="L147" s="18">
        <f t="shared" si="24"/>
        <v>142</v>
      </c>
      <c r="M147" t="e">
        <f t="shared" si="23"/>
        <v>#NUM!</v>
      </c>
      <c r="N147">
        <f t="shared" si="22"/>
        <v>0</v>
      </c>
      <c r="O147" t="b">
        <f t="shared" si="17"/>
        <v>0</v>
      </c>
    </row>
    <row r="148" spans="1:15" x14ac:dyDescent="0.55000000000000004">
      <c r="A148" t="s">
        <v>25</v>
      </c>
      <c r="B148" t="str">
        <f>'Input and Summary Results'!$G152</f>
        <v xml:space="preserve"> </v>
      </c>
      <c r="C148">
        <f>IF(B148=0,FALSE,'Input and Summary Results'!$D$5)</f>
        <v>0</v>
      </c>
      <c r="D148">
        <f>IF(B148=0,FALSE,'Input and Summary Results'!$E$5)</f>
        <v>0</v>
      </c>
      <c r="E148" t="e">
        <f t="shared" si="18"/>
        <v>#NUM!</v>
      </c>
      <c r="F148" t="e">
        <f t="shared" si="19"/>
        <v>#DIV/0!</v>
      </c>
      <c r="G148" t="b">
        <f>IF(B148=" ",FALSE,(IF('Input and Summary Results'!$J$4="yes",'Data Transformation'!E148,'Data Transformation'!C148)))</f>
        <v>0</v>
      </c>
      <c r="H148" t="b">
        <f>IF(B148=" ",FALSE,(IF('Input and Summary Results'!$J$4="yes",'Data Transformation'!F148,'Data Transformation'!D148)))</f>
        <v>0</v>
      </c>
      <c r="I148" t="str">
        <f t="shared" si="20"/>
        <v/>
      </c>
      <c r="J148" s="18" t="e">
        <f>LOOKUP(2,1/(COUNTIF($J$4:J147,'Input and Summary Results'!$B$7:$B$8007)=0),'Input and Summary Results'!$B$7:$B$8007)</f>
        <v>#N/A</v>
      </c>
      <c r="K148" s="18" t="str">
        <f t="shared" si="21"/>
        <v xml:space="preserve"> </v>
      </c>
      <c r="L148" s="18">
        <f t="shared" si="24"/>
        <v>143</v>
      </c>
      <c r="M148" t="e">
        <f t="shared" si="23"/>
        <v>#NUM!</v>
      </c>
      <c r="N148">
        <f t="shared" si="22"/>
        <v>0</v>
      </c>
      <c r="O148" t="b">
        <f t="shared" si="17"/>
        <v>0</v>
      </c>
    </row>
    <row r="149" spans="1:15" x14ac:dyDescent="0.55000000000000004">
      <c r="A149" t="s">
        <v>25</v>
      </c>
      <c r="B149" t="str">
        <f>'Input and Summary Results'!$G153</f>
        <v xml:space="preserve"> </v>
      </c>
      <c r="C149">
        <f>IF(B149=0,FALSE,'Input and Summary Results'!$D$5)</f>
        <v>0</v>
      </c>
      <c r="D149">
        <f>IF(B149=0,FALSE,'Input and Summary Results'!$E$5)</f>
        <v>0</v>
      </c>
      <c r="E149" t="e">
        <f t="shared" si="18"/>
        <v>#NUM!</v>
      </c>
      <c r="F149" t="e">
        <f t="shared" si="19"/>
        <v>#DIV/0!</v>
      </c>
      <c r="G149" t="b">
        <f>IF(B149=" ",FALSE,(IF('Input and Summary Results'!$J$4="yes",'Data Transformation'!E149,'Data Transformation'!C149)))</f>
        <v>0</v>
      </c>
      <c r="H149" t="b">
        <f>IF(B149=" ",FALSE,(IF('Input and Summary Results'!$J$4="yes",'Data Transformation'!F149,'Data Transformation'!D149)))</f>
        <v>0</v>
      </c>
      <c r="I149" t="str">
        <f t="shared" si="20"/>
        <v/>
      </c>
      <c r="J149" s="18" t="e">
        <f>LOOKUP(2,1/(COUNTIF($J$4:J148,'Input and Summary Results'!$B$7:$B$8007)=0),'Input and Summary Results'!$B$7:$B$8007)</f>
        <v>#N/A</v>
      </c>
      <c r="K149" s="18" t="str">
        <f t="shared" si="21"/>
        <v xml:space="preserve"> </v>
      </c>
      <c r="L149" s="18">
        <f t="shared" si="24"/>
        <v>144</v>
      </c>
      <c r="M149" t="e">
        <f t="shared" si="23"/>
        <v>#NUM!</v>
      </c>
      <c r="N149">
        <f t="shared" si="22"/>
        <v>0</v>
      </c>
      <c r="O149" t="b">
        <f t="shared" si="17"/>
        <v>0</v>
      </c>
    </row>
    <row r="150" spans="1:15" x14ac:dyDescent="0.55000000000000004">
      <c r="A150" t="s">
        <v>25</v>
      </c>
      <c r="B150" t="str">
        <f>'Input and Summary Results'!$G154</f>
        <v xml:space="preserve"> </v>
      </c>
      <c r="C150">
        <f>IF(B150=0,FALSE,'Input and Summary Results'!$D$5)</f>
        <v>0</v>
      </c>
      <c r="D150">
        <f>IF(B150=0,FALSE,'Input and Summary Results'!$E$5)</f>
        <v>0</v>
      </c>
      <c r="E150" t="e">
        <f t="shared" si="18"/>
        <v>#NUM!</v>
      </c>
      <c r="F150" t="e">
        <f t="shared" si="19"/>
        <v>#DIV/0!</v>
      </c>
      <c r="G150" t="b">
        <f>IF(B150=" ",FALSE,(IF('Input and Summary Results'!$J$4="yes",'Data Transformation'!E150,'Data Transformation'!C150)))</f>
        <v>0</v>
      </c>
      <c r="H150" t="b">
        <f>IF(B150=" ",FALSE,(IF('Input and Summary Results'!$J$4="yes",'Data Transformation'!F150,'Data Transformation'!D150)))</f>
        <v>0</v>
      </c>
      <c r="I150" t="str">
        <f t="shared" si="20"/>
        <v/>
      </c>
      <c r="J150" s="18" t="e">
        <f>LOOKUP(2,1/(COUNTIF($J$4:J149,'Input and Summary Results'!$B$7:$B$8007)=0),'Input and Summary Results'!$B$7:$B$8007)</f>
        <v>#N/A</v>
      </c>
      <c r="K150" s="18" t="str">
        <f t="shared" si="21"/>
        <v xml:space="preserve"> </v>
      </c>
      <c r="L150" s="18">
        <f t="shared" si="24"/>
        <v>145</v>
      </c>
      <c r="M150" t="e">
        <f t="shared" si="23"/>
        <v>#NUM!</v>
      </c>
      <c r="N150">
        <f t="shared" si="22"/>
        <v>0</v>
      </c>
      <c r="O150" t="b">
        <f t="shared" si="17"/>
        <v>0</v>
      </c>
    </row>
    <row r="151" spans="1:15" x14ac:dyDescent="0.55000000000000004">
      <c r="A151" t="s">
        <v>25</v>
      </c>
      <c r="B151" t="str">
        <f>'Input and Summary Results'!$G155</f>
        <v xml:space="preserve"> </v>
      </c>
      <c r="C151">
        <f>IF(B151=0,FALSE,'Input and Summary Results'!$D$5)</f>
        <v>0</v>
      </c>
      <c r="D151">
        <f>IF(B151=0,FALSE,'Input and Summary Results'!$E$5)</f>
        <v>0</v>
      </c>
      <c r="E151" t="e">
        <f t="shared" si="18"/>
        <v>#NUM!</v>
      </c>
      <c r="F151" t="e">
        <f t="shared" si="19"/>
        <v>#DIV/0!</v>
      </c>
      <c r="G151" t="b">
        <f>IF(B151=" ",FALSE,(IF('Input and Summary Results'!$J$4="yes",'Data Transformation'!E151,'Data Transformation'!C151)))</f>
        <v>0</v>
      </c>
      <c r="H151" t="b">
        <f>IF(B151=" ",FALSE,(IF('Input and Summary Results'!$J$4="yes",'Data Transformation'!F151,'Data Transformation'!D151)))</f>
        <v>0</v>
      </c>
      <c r="I151" t="str">
        <f t="shared" si="20"/>
        <v/>
      </c>
      <c r="J151" s="18" t="e">
        <f>LOOKUP(2,1/(COUNTIF($J$4:J150,'Input and Summary Results'!$B$7:$B$8007)=0),'Input and Summary Results'!$B$7:$B$8007)</f>
        <v>#N/A</v>
      </c>
      <c r="K151" s="18" t="str">
        <f t="shared" si="21"/>
        <v xml:space="preserve"> </v>
      </c>
      <c r="L151" s="18">
        <f t="shared" si="24"/>
        <v>146</v>
      </c>
      <c r="M151" t="e">
        <f t="shared" si="23"/>
        <v>#NUM!</v>
      </c>
      <c r="N151">
        <f t="shared" si="22"/>
        <v>0</v>
      </c>
      <c r="O151" t="b">
        <f t="shared" si="17"/>
        <v>0</v>
      </c>
    </row>
    <row r="152" spans="1:15" x14ac:dyDescent="0.55000000000000004">
      <c r="A152" t="s">
        <v>25</v>
      </c>
      <c r="B152" t="str">
        <f>'Input and Summary Results'!$G156</f>
        <v xml:space="preserve"> </v>
      </c>
      <c r="C152">
        <f>IF(B152=0,FALSE,'Input and Summary Results'!$D$5)</f>
        <v>0</v>
      </c>
      <c r="D152">
        <f>IF(B152=0,FALSE,'Input and Summary Results'!$E$5)</f>
        <v>0</v>
      </c>
      <c r="E152" t="e">
        <f t="shared" si="18"/>
        <v>#NUM!</v>
      </c>
      <c r="F152" t="e">
        <f t="shared" si="19"/>
        <v>#DIV/0!</v>
      </c>
      <c r="G152" t="b">
        <f>IF(B152=" ",FALSE,(IF('Input and Summary Results'!$J$4="yes",'Data Transformation'!E152,'Data Transformation'!C152)))</f>
        <v>0</v>
      </c>
      <c r="H152" t="b">
        <f>IF(B152=" ",FALSE,(IF('Input and Summary Results'!$J$4="yes",'Data Transformation'!F152,'Data Transformation'!D152)))</f>
        <v>0</v>
      </c>
      <c r="I152" t="str">
        <f t="shared" si="20"/>
        <v/>
      </c>
      <c r="J152" s="18" t="e">
        <f>LOOKUP(2,1/(COUNTIF($J$4:J151,'Input and Summary Results'!$B$7:$B$8007)=0),'Input and Summary Results'!$B$7:$B$8007)</f>
        <v>#N/A</v>
      </c>
      <c r="K152" s="18" t="str">
        <f t="shared" si="21"/>
        <v xml:space="preserve"> </v>
      </c>
      <c r="L152" s="18">
        <f t="shared" si="24"/>
        <v>147</v>
      </c>
      <c r="M152" t="e">
        <f t="shared" si="23"/>
        <v>#NUM!</v>
      </c>
      <c r="N152">
        <f t="shared" si="22"/>
        <v>0</v>
      </c>
      <c r="O152" t="b">
        <f t="shared" si="17"/>
        <v>0</v>
      </c>
    </row>
    <row r="153" spans="1:15" x14ac:dyDescent="0.55000000000000004">
      <c r="A153" t="s">
        <v>25</v>
      </c>
      <c r="B153" t="str">
        <f>'Input and Summary Results'!$G157</f>
        <v xml:space="preserve"> </v>
      </c>
      <c r="C153">
        <f>IF(B153=0,FALSE,'Input and Summary Results'!$D$5)</f>
        <v>0</v>
      </c>
      <c r="D153">
        <f>IF(B153=0,FALSE,'Input and Summary Results'!$E$5)</f>
        <v>0</v>
      </c>
      <c r="E153" t="e">
        <f t="shared" si="18"/>
        <v>#NUM!</v>
      </c>
      <c r="F153" t="e">
        <f t="shared" si="19"/>
        <v>#DIV/0!</v>
      </c>
      <c r="G153" t="b">
        <f>IF(B153=" ",FALSE,(IF('Input and Summary Results'!$J$4="yes",'Data Transformation'!E153,'Data Transformation'!C153)))</f>
        <v>0</v>
      </c>
      <c r="H153" t="b">
        <f>IF(B153=" ",FALSE,(IF('Input and Summary Results'!$J$4="yes",'Data Transformation'!F153,'Data Transformation'!D153)))</f>
        <v>0</v>
      </c>
      <c r="I153" t="str">
        <f t="shared" si="20"/>
        <v/>
      </c>
      <c r="J153" s="18" t="e">
        <f>LOOKUP(2,1/(COUNTIF($J$4:J152,'Input and Summary Results'!$B$7:$B$8007)=0),'Input and Summary Results'!$B$7:$B$8007)</f>
        <v>#N/A</v>
      </c>
      <c r="K153" s="18" t="str">
        <f t="shared" si="21"/>
        <v xml:space="preserve"> </v>
      </c>
      <c r="L153" s="18">
        <f t="shared" si="24"/>
        <v>148</v>
      </c>
      <c r="M153" t="e">
        <f t="shared" si="23"/>
        <v>#NUM!</v>
      </c>
      <c r="N153">
        <f t="shared" si="22"/>
        <v>0</v>
      </c>
      <c r="O153" t="b">
        <f t="shared" si="17"/>
        <v>0</v>
      </c>
    </row>
    <row r="154" spans="1:15" x14ac:dyDescent="0.55000000000000004">
      <c r="A154" t="s">
        <v>25</v>
      </c>
      <c r="B154" t="str">
        <f>'Input and Summary Results'!$G158</f>
        <v xml:space="preserve"> </v>
      </c>
      <c r="C154">
        <f>IF(B154=0,FALSE,'Input and Summary Results'!$D$5)</f>
        <v>0</v>
      </c>
      <c r="D154">
        <f>IF(B154=0,FALSE,'Input and Summary Results'!$E$5)</f>
        <v>0</v>
      </c>
      <c r="E154" t="e">
        <f t="shared" si="18"/>
        <v>#NUM!</v>
      </c>
      <c r="F154" t="e">
        <f t="shared" si="19"/>
        <v>#DIV/0!</v>
      </c>
      <c r="G154" t="b">
        <f>IF(B154=" ",FALSE,(IF('Input and Summary Results'!$J$4="yes",'Data Transformation'!E154,'Data Transformation'!C154)))</f>
        <v>0</v>
      </c>
      <c r="H154" t="b">
        <f>IF(B154=" ",FALSE,(IF('Input and Summary Results'!$J$4="yes",'Data Transformation'!F154,'Data Transformation'!D154)))</f>
        <v>0</v>
      </c>
      <c r="I154" t="str">
        <f t="shared" si="20"/>
        <v/>
      </c>
      <c r="J154" s="18" t="e">
        <f>LOOKUP(2,1/(COUNTIF($J$4:J153,'Input and Summary Results'!$B$7:$B$8007)=0),'Input and Summary Results'!$B$7:$B$8007)</f>
        <v>#N/A</v>
      </c>
      <c r="K154" s="18" t="str">
        <f t="shared" si="21"/>
        <v xml:space="preserve"> </v>
      </c>
      <c r="L154" s="18">
        <f t="shared" si="24"/>
        <v>149</v>
      </c>
      <c r="M154" t="e">
        <f t="shared" si="23"/>
        <v>#NUM!</v>
      </c>
      <c r="N154">
        <f t="shared" si="22"/>
        <v>0</v>
      </c>
      <c r="O154" t="b">
        <f t="shared" si="17"/>
        <v>0</v>
      </c>
    </row>
    <row r="155" spans="1:15" x14ac:dyDescent="0.55000000000000004">
      <c r="A155" t="s">
        <v>25</v>
      </c>
      <c r="B155" t="str">
        <f>'Input and Summary Results'!$G159</f>
        <v xml:space="preserve"> </v>
      </c>
      <c r="C155">
        <f>IF(B155=0,FALSE,'Input and Summary Results'!$D$5)</f>
        <v>0</v>
      </c>
      <c r="D155">
        <f>IF(B155=0,FALSE,'Input and Summary Results'!$E$5)</f>
        <v>0</v>
      </c>
      <c r="E155" t="e">
        <f t="shared" si="18"/>
        <v>#NUM!</v>
      </c>
      <c r="F155" t="e">
        <f t="shared" si="19"/>
        <v>#DIV/0!</v>
      </c>
      <c r="G155" t="b">
        <f>IF(B155=" ",FALSE,(IF('Input and Summary Results'!$J$4="yes",'Data Transformation'!E155,'Data Transformation'!C155)))</f>
        <v>0</v>
      </c>
      <c r="H155" t="b">
        <f>IF(B155=" ",FALSE,(IF('Input and Summary Results'!$J$4="yes",'Data Transformation'!F155,'Data Transformation'!D155)))</f>
        <v>0</v>
      </c>
      <c r="I155" t="str">
        <f t="shared" si="20"/>
        <v/>
      </c>
      <c r="J155" s="18" t="e">
        <f>LOOKUP(2,1/(COUNTIF($J$4:J154,'Input and Summary Results'!$B$7:$B$8007)=0),'Input and Summary Results'!$B$7:$B$8007)</f>
        <v>#N/A</v>
      </c>
      <c r="K155" s="18" t="str">
        <f t="shared" si="21"/>
        <v xml:space="preserve"> </v>
      </c>
      <c r="L155" s="18">
        <f t="shared" si="24"/>
        <v>150</v>
      </c>
      <c r="M155" t="e">
        <f t="shared" si="23"/>
        <v>#NUM!</v>
      </c>
      <c r="N155">
        <f t="shared" si="22"/>
        <v>0</v>
      </c>
      <c r="O155" t="b">
        <f t="shared" si="17"/>
        <v>0</v>
      </c>
    </row>
    <row r="156" spans="1:15" x14ac:dyDescent="0.55000000000000004">
      <c r="A156" t="s">
        <v>25</v>
      </c>
      <c r="B156" t="str">
        <f>'Input and Summary Results'!$G160</f>
        <v xml:space="preserve"> </v>
      </c>
      <c r="C156">
        <f>IF(B156=0,FALSE,'Input and Summary Results'!$D$5)</f>
        <v>0</v>
      </c>
      <c r="D156">
        <f>IF(B156=0,FALSE,'Input and Summary Results'!$E$5)</f>
        <v>0</v>
      </c>
      <c r="E156" t="e">
        <f t="shared" si="18"/>
        <v>#NUM!</v>
      </c>
      <c r="F156" t="e">
        <f t="shared" si="19"/>
        <v>#DIV/0!</v>
      </c>
      <c r="G156" t="b">
        <f>IF(B156=" ",FALSE,(IF('Input and Summary Results'!$J$4="yes",'Data Transformation'!E156,'Data Transformation'!C156)))</f>
        <v>0</v>
      </c>
      <c r="H156" t="b">
        <f>IF(B156=" ",FALSE,(IF('Input and Summary Results'!$J$4="yes",'Data Transformation'!F156,'Data Transformation'!D156)))</f>
        <v>0</v>
      </c>
      <c r="I156" t="str">
        <f t="shared" si="20"/>
        <v/>
      </c>
      <c r="J156" s="18" t="e">
        <f>LOOKUP(2,1/(COUNTIF($J$4:J155,'Input and Summary Results'!$B$7:$B$8007)=0),'Input and Summary Results'!$B$7:$B$8007)</f>
        <v>#N/A</v>
      </c>
      <c r="K156" s="18" t="str">
        <f t="shared" si="21"/>
        <v xml:space="preserve"> </v>
      </c>
      <c r="L156" s="18">
        <f t="shared" si="24"/>
        <v>151</v>
      </c>
      <c r="M156" t="e">
        <f t="shared" si="23"/>
        <v>#NUM!</v>
      </c>
      <c r="N156">
        <f t="shared" si="22"/>
        <v>0</v>
      </c>
      <c r="O156" t="b">
        <f t="shared" si="17"/>
        <v>0</v>
      </c>
    </row>
    <row r="157" spans="1:15" x14ac:dyDescent="0.55000000000000004">
      <c r="A157" t="s">
        <v>25</v>
      </c>
      <c r="B157" t="str">
        <f>'Input and Summary Results'!$G161</f>
        <v xml:space="preserve"> </v>
      </c>
      <c r="C157">
        <f>IF(B157=0,FALSE,'Input and Summary Results'!$D$5)</f>
        <v>0</v>
      </c>
      <c r="D157">
        <f>IF(B157=0,FALSE,'Input and Summary Results'!$E$5)</f>
        <v>0</v>
      </c>
      <c r="E157" t="e">
        <f t="shared" si="18"/>
        <v>#NUM!</v>
      </c>
      <c r="F157" t="e">
        <f t="shared" si="19"/>
        <v>#DIV/0!</v>
      </c>
      <c r="G157" t="b">
        <f>IF(B157=" ",FALSE,(IF('Input and Summary Results'!$J$4="yes",'Data Transformation'!E157,'Data Transformation'!C157)))</f>
        <v>0</v>
      </c>
      <c r="H157" t="b">
        <f>IF(B157=" ",FALSE,(IF('Input and Summary Results'!$J$4="yes",'Data Transformation'!F157,'Data Transformation'!D157)))</f>
        <v>0</v>
      </c>
      <c r="I157" t="str">
        <f t="shared" si="20"/>
        <v/>
      </c>
      <c r="J157" s="18" t="e">
        <f>LOOKUP(2,1/(COUNTIF($J$4:J156,'Input and Summary Results'!$B$7:$B$8007)=0),'Input and Summary Results'!$B$7:$B$8007)</f>
        <v>#N/A</v>
      </c>
      <c r="K157" s="18" t="str">
        <f t="shared" si="21"/>
        <v xml:space="preserve"> </v>
      </c>
      <c r="L157" s="18">
        <f t="shared" si="24"/>
        <v>152</v>
      </c>
      <c r="M157" t="e">
        <f t="shared" si="23"/>
        <v>#NUM!</v>
      </c>
      <c r="N157">
        <f t="shared" si="22"/>
        <v>0</v>
      </c>
      <c r="O157" t="b">
        <f t="shared" si="17"/>
        <v>0</v>
      </c>
    </row>
    <row r="158" spans="1:15" x14ac:dyDescent="0.55000000000000004">
      <c r="A158" t="s">
        <v>25</v>
      </c>
      <c r="B158" t="str">
        <f>'Input and Summary Results'!$G162</f>
        <v xml:space="preserve"> </v>
      </c>
      <c r="C158">
        <f>IF(B158=0,FALSE,'Input and Summary Results'!$D$5)</f>
        <v>0</v>
      </c>
      <c r="D158">
        <f>IF(B158=0,FALSE,'Input and Summary Results'!$E$5)</f>
        <v>0</v>
      </c>
      <c r="E158" t="e">
        <f t="shared" si="18"/>
        <v>#NUM!</v>
      </c>
      <c r="F158" t="e">
        <f t="shared" si="19"/>
        <v>#DIV/0!</v>
      </c>
      <c r="G158" t="b">
        <f>IF(B158=" ",FALSE,(IF('Input and Summary Results'!$J$4="yes",'Data Transformation'!E158,'Data Transformation'!C158)))</f>
        <v>0</v>
      </c>
      <c r="H158" t="b">
        <f>IF(B158=" ",FALSE,(IF('Input and Summary Results'!$J$4="yes",'Data Transformation'!F158,'Data Transformation'!D158)))</f>
        <v>0</v>
      </c>
      <c r="I158" t="str">
        <f t="shared" si="20"/>
        <v/>
      </c>
      <c r="J158" s="18" t="e">
        <f>LOOKUP(2,1/(COUNTIF($J$4:J157,'Input and Summary Results'!$B$7:$B$8007)=0),'Input and Summary Results'!$B$7:$B$8007)</f>
        <v>#N/A</v>
      </c>
      <c r="K158" s="18" t="str">
        <f t="shared" si="21"/>
        <v xml:space="preserve"> </v>
      </c>
      <c r="L158" s="18">
        <f t="shared" si="24"/>
        <v>153</v>
      </c>
      <c r="M158" t="e">
        <f t="shared" si="23"/>
        <v>#NUM!</v>
      </c>
      <c r="N158">
        <f t="shared" si="22"/>
        <v>0</v>
      </c>
      <c r="O158" t="b">
        <f t="shared" si="17"/>
        <v>0</v>
      </c>
    </row>
    <row r="159" spans="1:15" x14ac:dyDescent="0.55000000000000004">
      <c r="A159" t="s">
        <v>25</v>
      </c>
      <c r="B159" t="str">
        <f>'Input and Summary Results'!$G163</f>
        <v xml:space="preserve"> </v>
      </c>
      <c r="C159">
        <f>IF(B159=0,FALSE,'Input and Summary Results'!$D$5)</f>
        <v>0</v>
      </c>
      <c r="D159">
        <f>IF(B159=0,FALSE,'Input and Summary Results'!$E$5)</f>
        <v>0</v>
      </c>
      <c r="E159" t="e">
        <f t="shared" si="18"/>
        <v>#NUM!</v>
      </c>
      <c r="F159" t="e">
        <f t="shared" si="19"/>
        <v>#DIV/0!</v>
      </c>
      <c r="G159" t="b">
        <f>IF(B159=" ",FALSE,(IF('Input and Summary Results'!$J$4="yes",'Data Transformation'!E159,'Data Transformation'!C159)))</f>
        <v>0</v>
      </c>
      <c r="H159" t="b">
        <f>IF(B159=" ",FALSE,(IF('Input and Summary Results'!$J$4="yes",'Data Transformation'!F159,'Data Transformation'!D159)))</f>
        <v>0</v>
      </c>
      <c r="I159" t="str">
        <f t="shared" si="20"/>
        <v/>
      </c>
      <c r="J159" s="18" t="e">
        <f>LOOKUP(2,1/(COUNTIF($J$4:J158,'Input and Summary Results'!$B$7:$B$8007)=0),'Input and Summary Results'!$B$7:$B$8007)</f>
        <v>#N/A</v>
      </c>
      <c r="K159" s="18" t="str">
        <f t="shared" si="21"/>
        <v xml:space="preserve"> </v>
      </c>
      <c r="L159" s="18">
        <f t="shared" si="24"/>
        <v>154</v>
      </c>
      <c r="M159" t="e">
        <f t="shared" si="23"/>
        <v>#NUM!</v>
      </c>
      <c r="N159">
        <f t="shared" si="22"/>
        <v>0</v>
      </c>
      <c r="O159" t="b">
        <f t="shared" si="17"/>
        <v>0</v>
      </c>
    </row>
    <row r="160" spans="1:15" x14ac:dyDescent="0.55000000000000004">
      <c r="A160" t="s">
        <v>25</v>
      </c>
      <c r="B160" t="str">
        <f>'Input and Summary Results'!$G164</f>
        <v xml:space="preserve"> </v>
      </c>
      <c r="C160">
        <f>IF(B160=0,FALSE,'Input and Summary Results'!$D$5)</f>
        <v>0</v>
      </c>
      <c r="D160">
        <f>IF(B160=0,FALSE,'Input and Summary Results'!$E$5)</f>
        <v>0</v>
      </c>
      <c r="E160" t="e">
        <f t="shared" si="18"/>
        <v>#NUM!</v>
      </c>
      <c r="F160" t="e">
        <f t="shared" si="19"/>
        <v>#DIV/0!</v>
      </c>
      <c r="G160" t="b">
        <f>IF(B160=" ",FALSE,(IF('Input and Summary Results'!$J$4="yes",'Data Transformation'!E160,'Data Transformation'!C160)))</f>
        <v>0</v>
      </c>
      <c r="H160" t="b">
        <f>IF(B160=" ",FALSE,(IF('Input and Summary Results'!$J$4="yes",'Data Transformation'!F160,'Data Transformation'!D160)))</f>
        <v>0</v>
      </c>
      <c r="I160" t="str">
        <f t="shared" si="20"/>
        <v/>
      </c>
      <c r="J160" s="18" t="e">
        <f>LOOKUP(2,1/(COUNTIF($J$4:J159,'Input and Summary Results'!$B$7:$B$8007)=0),'Input and Summary Results'!$B$7:$B$8007)</f>
        <v>#N/A</v>
      </c>
      <c r="K160" s="18" t="str">
        <f t="shared" si="21"/>
        <v xml:space="preserve"> </v>
      </c>
      <c r="L160" s="18">
        <f t="shared" si="24"/>
        <v>155</v>
      </c>
      <c r="M160" t="e">
        <f t="shared" si="23"/>
        <v>#NUM!</v>
      </c>
      <c r="N160">
        <f t="shared" si="22"/>
        <v>0</v>
      </c>
      <c r="O160" t="b">
        <f t="shared" si="17"/>
        <v>0</v>
      </c>
    </row>
    <row r="161" spans="1:15" x14ac:dyDescent="0.55000000000000004">
      <c r="A161" t="s">
        <v>25</v>
      </c>
      <c r="B161" t="str">
        <f>'Input and Summary Results'!$G165</f>
        <v xml:space="preserve"> </v>
      </c>
      <c r="C161">
        <f>IF(B161=0,FALSE,'Input and Summary Results'!$D$5)</f>
        <v>0</v>
      </c>
      <c r="D161">
        <f>IF(B161=0,FALSE,'Input and Summary Results'!$E$5)</f>
        <v>0</v>
      </c>
      <c r="E161" t="e">
        <f t="shared" si="18"/>
        <v>#NUM!</v>
      </c>
      <c r="F161" t="e">
        <f t="shared" si="19"/>
        <v>#DIV/0!</v>
      </c>
      <c r="G161" t="b">
        <f>IF(B161=" ",FALSE,(IF('Input and Summary Results'!$J$4="yes",'Data Transformation'!E161,'Data Transformation'!C161)))</f>
        <v>0</v>
      </c>
      <c r="H161" t="b">
        <f>IF(B161=" ",FALSE,(IF('Input and Summary Results'!$J$4="yes",'Data Transformation'!F161,'Data Transformation'!D161)))</f>
        <v>0</v>
      </c>
      <c r="I161" t="str">
        <f t="shared" si="20"/>
        <v/>
      </c>
      <c r="J161" s="18" t="e">
        <f>LOOKUP(2,1/(COUNTIF($J$4:J160,'Input and Summary Results'!$B$7:$B$8007)=0),'Input and Summary Results'!$B$7:$B$8007)</f>
        <v>#N/A</v>
      </c>
      <c r="K161" s="18" t="str">
        <f t="shared" si="21"/>
        <v xml:space="preserve"> </v>
      </c>
      <c r="L161" s="18">
        <f t="shared" si="24"/>
        <v>156</v>
      </c>
      <c r="M161" t="e">
        <f t="shared" si="23"/>
        <v>#NUM!</v>
      </c>
      <c r="N161">
        <f t="shared" si="22"/>
        <v>0</v>
      </c>
      <c r="O161" t="b">
        <f t="shared" si="17"/>
        <v>0</v>
      </c>
    </row>
    <row r="162" spans="1:15" x14ac:dyDescent="0.55000000000000004">
      <c r="A162" t="s">
        <v>25</v>
      </c>
      <c r="B162" t="str">
        <f>'Input and Summary Results'!$G166</f>
        <v xml:space="preserve"> </v>
      </c>
      <c r="C162">
        <f>IF(B162=0,FALSE,'Input and Summary Results'!$D$5)</f>
        <v>0</v>
      </c>
      <c r="D162">
        <f>IF(B162=0,FALSE,'Input and Summary Results'!$E$5)</f>
        <v>0</v>
      </c>
      <c r="E162" t="e">
        <f t="shared" si="18"/>
        <v>#NUM!</v>
      </c>
      <c r="F162" t="e">
        <f t="shared" si="19"/>
        <v>#DIV/0!</v>
      </c>
      <c r="G162" t="b">
        <f>IF(B162=" ",FALSE,(IF('Input and Summary Results'!$J$4="yes",'Data Transformation'!E162,'Data Transformation'!C162)))</f>
        <v>0</v>
      </c>
      <c r="H162" t="b">
        <f>IF(B162=" ",FALSE,(IF('Input and Summary Results'!$J$4="yes",'Data Transformation'!F162,'Data Transformation'!D162)))</f>
        <v>0</v>
      </c>
      <c r="I162" t="str">
        <f t="shared" si="20"/>
        <v/>
      </c>
      <c r="J162" s="18" t="e">
        <f>LOOKUP(2,1/(COUNTIF($J$4:J161,'Input and Summary Results'!$B$7:$B$8007)=0),'Input and Summary Results'!$B$7:$B$8007)</f>
        <v>#N/A</v>
      </c>
      <c r="K162" s="18" t="str">
        <f t="shared" si="21"/>
        <v xml:space="preserve"> </v>
      </c>
      <c r="L162" s="18">
        <f t="shared" si="24"/>
        <v>157</v>
      </c>
      <c r="M162" t="e">
        <f t="shared" si="23"/>
        <v>#NUM!</v>
      </c>
      <c r="N162">
        <f t="shared" si="22"/>
        <v>0</v>
      </c>
      <c r="O162" t="b">
        <f t="shared" si="17"/>
        <v>0</v>
      </c>
    </row>
    <row r="163" spans="1:15" x14ac:dyDescent="0.55000000000000004">
      <c r="A163" t="s">
        <v>25</v>
      </c>
      <c r="B163" t="str">
        <f>'Input and Summary Results'!$G167</f>
        <v xml:space="preserve"> </v>
      </c>
      <c r="C163">
        <f>IF(B163=0,FALSE,'Input and Summary Results'!$D$5)</f>
        <v>0</v>
      </c>
      <c r="D163">
        <f>IF(B163=0,FALSE,'Input and Summary Results'!$E$5)</f>
        <v>0</v>
      </c>
      <c r="E163" t="e">
        <f t="shared" si="18"/>
        <v>#NUM!</v>
      </c>
      <c r="F163" t="e">
        <f t="shared" si="19"/>
        <v>#DIV/0!</v>
      </c>
      <c r="G163" t="b">
        <f>IF(B163=" ",FALSE,(IF('Input and Summary Results'!$J$4="yes",'Data Transformation'!E163,'Data Transformation'!C163)))</f>
        <v>0</v>
      </c>
      <c r="H163" t="b">
        <f>IF(B163=" ",FALSE,(IF('Input and Summary Results'!$J$4="yes",'Data Transformation'!F163,'Data Transformation'!D163)))</f>
        <v>0</v>
      </c>
      <c r="I163" t="str">
        <f t="shared" si="20"/>
        <v/>
      </c>
      <c r="J163" s="18" t="e">
        <f>LOOKUP(2,1/(COUNTIF($J$4:J162,'Input and Summary Results'!$B$7:$B$8007)=0),'Input and Summary Results'!$B$7:$B$8007)</f>
        <v>#N/A</v>
      </c>
      <c r="K163" s="18" t="str">
        <f t="shared" si="21"/>
        <v xml:space="preserve"> </v>
      </c>
      <c r="L163" s="18">
        <f t="shared" si="24"/>
        <v>158</v>
      </c>
      <c r="M163" t="e">
        <f t="shared" si="23"/>
        <v>#NUM!</v>
      </c>
      <c r="N163">
        <f t="shared" si="22"/>
        <v>0</v>
      </c>
      <c r="O163" t="b">
        <f t="shared" si="17"/>
        <v>0</v>
      </c>
    </row>
    <row r="164" spans="1:15" x14ac:dyDescent="0.55000000000000004">
      <c r="A164" t="s">
        <v>25</v>
      </c>
      <c r="B164" t="str">
        <f>'Input and Summary Results'!$G168</f>
        <v xml:space="preserve"> </v>
      </c>
      <c r="C164">
        <f>IF(B164=0,FALSE,'Input and Summary Results'!$D$5)</f>
        <v>0</v>
      </c>
      <c r="D164">
        <f>IF(B164=0,FALSE,'Input and Summary Results'!$E$5)</f>
        <v>0</v>
      </c>
      <c r="E164" t="e">
        <f t="shared" si="18"/>
        <v>#NUM!</v>
      </c>
      <c r="F164" t="e">
        <f t="shared" si="19"/>
        <v>#DIV/0!</v>
      </c>
      <c r="G164" t="b">
        <f>IF(B164=" ",FALSE,(IF('Input and Summary Results'!$J$4="yes",'Data Transformation'!E164,'Data Transformation'!C164)))</f>
        <v>0</v>
      </c>
      <c r="H164" t="b">
        <f>IF(B164=" ",FALSE,(IF('Input and Summary Results'!$J$4="yes",'Data Transformation'!F164,'Data Transformation'!D164)))</f>
        <v>0</v>
      </c>
      <c r="I164" t="str">
        <f t="shared" si="20"/>
        <v/>
      </c>
      <c r="J164" s="18" t="e">
        <f>LOOKUP(2,1/(COUNTIF($J$4:J163,'Input and Summary Results'!$B$7:$B$8007)=0),'Input and Summary Results'!$B$7:$B$8007)</f>
        <v>#N/A</v>
      </c>
      <c r="K164" s="18" t="str">
        <f t="shared" si="21"/>
        <v xml:space="preserve"> </v>
      </c>
      <c r="L164" s="18">
        <f t="shared" si="24"/>
        <v>159</v>
      </c>
      <c r="M164" t="e">
        <f t="shared" si="23"/>
        <v>#NUM!</v>
      </c>
      <c r="N164">
        <f t="shared" si="22"/>
        <v>0</v>
      </c>
      <c r="O164" t="b">
        <f t="shared" si="17"/>
        <v>0</v>
      </c>
    </row>
    <row r="165" spans="1:15" x14ac:dyDescent="0.55000000000000004">
      <c r="A165" t="s">
        <v>25</v>
      </c>
      <c r="B165" t="str">
        <f>'Input and Summary Results'!$G169</f>
        <v xml:space="preserve"> </v>
      </c>
      <c r="C165">
        <f>IF(B165=0,FALSE,'Input and Summary Results'!$D$5)</f>
        <v>0</v>
      </c>
      <c r="D165">
        <f>IF(B165=0,FALSE,'Input and Summary Results'!$E$5)</f>
        <v>0</v>
      </c>
      <c r="E165" t="e">
        <f t="shared" si="18"/>
        <v>#NUM!</v>
      </c>
      <c r="F165" t="e">
        <f t="shared" si="19"/>
        <v>#DIV/0!</v>
      </c>
      <c r="G165" t="b">
        <f>IF(B165=" ",FALSE,(IF('Input and Summary Results'!$J$4="yes",'Data Transformation'!E165,'Data Transformation'!C165)))</f>
        <v>0</v>
      </c>
      <c r="H165" t="b">
        <f>IF(B165=" ",FALSE,(IF('Input and Summary Results'!$J$4="yes",'Data Transformation'!F165,'Data Transformation'!D165)))</f>
        <v>0</v>
      </c>
      <c r="I165" t="str">
        <f t="shared" si="20"/>
        <v/>
      </c>
      <c r="J165" s="18" t="e">
        <f>LOOKUP(2,1/(COUNTIF($J$4:J164,'Input and Summary Results'!$B$7:$B$8007)=0),'Input and Summary Results'!$B$7:$B$8007)</f>
        <v>#N/A</v>
      </c>
      <c r="K165" s="18" t="str">
        <f t="shared" si="21"/>
        <v xml:space="preserve"> </v>
      </c>
      <c r="L165" s="18">
        <f t="shared" si="24"/>
        <v>160</v>
      </c>
      <c r="M165" t="e">
        <f t="shared" si="23"/>
        <v>#NUM!</v>
      </c>
      <c r="N165">
        <f t="shared" si="22"/>
        <v>0</v>
      </c>
      <c r="O165" t="b">
        <f t="shared" si="17"/>
        <v>0</v>
      </c>
    </row>
    <row r="166" spans="1:15" x14ac:dyDescent="0.55000000000000004">
      <c r="A166" t="s">
        <v>25</v>
      </c>
      <c r="B166" t="str">
        <f>'Input and Summary Results'!$G170</f>
        <v xml:space="preserve"> </v>
      </c>
      <c r="C166">
        <f>IF(B166=0,FALSE,'Input and Summary Results'!$D$5)</f>
        <v>0</v>
      </c>
      <c r="D166">
        <f>IF(B166=0,FALSE,'Input and Summary Results'!$E$5)</f>
        <v>0</v>
      </c>
      <c r="E166" t="e">
        <f t="shared" si="18"/>
        <v>#NUM!</v>
      </c>
      <c r="F166" t="e">
        <f t="shared" si="19"/>
        <v>#DIV/0!</v>
      </c>
      <c r="G166" t="b">
        <f>IF(B166=" ",FALSE,(IF('Input and Summary Results'!$J$4="yes",'Data Transformation'!E166,'Data Transformation'!C166)))</f>
        <v>0</v>
      </c>
      <c r="H166" t="b">
        <f>IF(B166=" ",FALSE,(IF('Input and Summary Results'!$J$4="yes",'Data Transformation'!F166,'Data Transformation'!D166)))</f>
        <v>0</v>
      </c>
      <c r="I166" t="str">
        <f t="shared" si="20"/>
        <v/>
      </c>
      <c r="J166" s="18" t="e">
        <f>LOOKUP(2,1/(COUNTIF($J$4:J165,'Input and Summary Results'!$B$7:$B$8007)=0),'Input and Summary Results'!$B$7:$B$8007)</f>
        <v>#N/A</v>
      </c>
      <c r="K166" s="18" t="str">
        <f t="shared" si="21"/>
        <v xml:space="preserve"> </v>
      </c>
      <c r="L166" s="18">
        <f t="shared" si="24"/>
        <v>161</v>
      </c>
      <c r="M166" t="e">
        <f t="shared" si="23"/>
        <v>#NUM!</v>
      </c>
      <c r="N166">
        <f t="shared" si="22"/>
        <v>0</v>
      </c>
      <c r="O166" t="b">
        <f t="shared" si="17"/>
        <v>0</v>
      </c>
    </row>
    <row r="167" spans="1:15" x14ac:dyDescent="0.55000000000000004">
      <c r="A167" t="s">
        <v>25</v>
      </c>
      <c r="B167" t="str">
        <f>'Input and Summary Results'!$G171</f>
        <v xml:space="preserve"> </v>
      </c>
      <c r="C167">
        <f>IF(B167=0,FALSE,'Input and Summary Results'!$D$5)</f>
        <v>0</v>
      </c>
      <c r="D167">
        <f>IF(B167=0,FALSE,'Input and Summary Results'!$E$5)</f>
        <v>0</v>
      </c>
      <c r="E167" t="e">
        <f t="shared" si="18"/>
        <v>#NUM!</v>
      </c>
      <c r="F167" t="e">
        <f t="shared" si="19"/>
        <v>#DIV/0!</v>
      </c>
      <c r="G167" t="b">
        <f>IF(B167=" ",FALSE,(IF('Input and Summary Results'!$J$4="yes",'Data Transformation'!E167,'Data Transformation'!C167)))</f>
        <v>0</v>
      </c>
      <c r="H167" t="b">
        <f>IF(B167=" ",FALSE,(IF('Input and Summary Results'!$J$4="yes",'Data Transformation'!F167,'Data Transformation'!D167)))</f>
        <v>0</v>
      </c>
      <c r="I167" t="str">
        <f t="shared" si="20"/>
        <v/>
      </c>
      <c r="J167" s="18" t="e">
        <f>LOOKUP(2,1/(COUNTIF($J$4:J166,'Input and Summary Results'!$B$7:$B$8007)=0),'Input and Summary Results'!$B$7:$B$8007)</f>
        <v>#N/A</v>
      </c>
      <c r="K167" s="18" t="str">
        <f t="shared" si="21"/>
        <v xml:space="preserve"> </v>
      </c>
      <c r="L167" s="18">
        <f t="shared" si="24"/>
        <v>162</v>
      </c>
      <c r="M167" t="e">
        <f t="shared" si="23"/>
        <v>#NUM!</v>
      </c>
      <c r="N167">
        <f t="shared" si="22"/>
        <v>0</v>
      </c>
      <c r="O167" t="b">
        <f t="shared" si="17"/>
        <v>0</v>
      </c>
    </row>
    <row r="168" spans="1:15" x14ac:dyDescent="0.55000000000000004">
      <c r="A168" t="s">
        <v>25</v>
      </c>
      <c r="B168" t="str">
        <f>'Input and Summary Results'!$G172</f>
        <v xml:space="preserve"> </v>
      </c>
      <c r="C168">
        <f>IF(B168=0,FALSE,'Input and Summary Results'!$D$5)</f>
        <v>0</v>
      </c>
      <c r="D168">
        <f>IF(B168=0,FALSE,'Input and Summary Results'!$E$5)</f>
        <v>0</v>
      </c>
      <c r="E168" t="e">
        <f t="shared" si="18"/>
        <v>#NUM!</v>
      </c>
      <c r="F168" t="e">
        <f t="shared" si="19"/>
        <v>#DIV/0!</v>
      </c>
      <c r="G168" t="b">
        <f>IF(B168=" ",FALSE,(IF('Input and Summary Results'!$J$4="yes",'Data Transformation'!E168,'Data Transformation'!C168)))</f>
        <v>0</v>
      </c>
      <c r="H168" t="b">
        <f>IF(B168=" ",FALSE,(IF('Input and Summary Results'!$J$4="yes",'Data Transformation'!F168,'Data Transformation'!D168)))</f>
        <v>0</v>
      </c>
      <c r="I168" t="str">
        <f t="shared" si="20"/>
        <v/>
      </c>
      <c r="J168" s="18" t="e">
        <f>LOOKUP(2,1/(COUNTIF($J$4:J167,'Input and Summary Results'!$B$7:$B$8007)=0),'Input and Summary Results'!$B$7:$B$8007)</f>
        <v>#N/A</v>
      </c>
      <c r="K168" s="18" t="str">
        <f t="shared" si="21"/>
        <v xml:space="preserve"> </v>
      </c>
      <c r="L168" s="18">
        <f t="shared" si="24"/>
        <v>163</v>
      </c>
      <c r="M168" t="e">
        <f t="shared" si="23"/>
        <v>#NUM!</v>
      </c>
      <c r="N168">
        <f t="shared" si="22"/>
        <v>0</v>
      </c>
      <c r="O168" t="b">
        <f t="shared" si="17"/>
        <v>0</v>
      </c>
    </row>
    <row r="169" spans="1:15" x14ac:dyDescent="0.55000000000000004">
      <c r="A169" t="s">
        <v>25</v>
      </c>
      <c r="B169" t="str">
        <f>'Input and Summary Results'!$G173</f>
        <v xml:space="preserve"> </v>
      </c>
      <c r="C169">
        <f>IF(B169=0,FALSE,'Input and Summary Results'!$D$5)</f>
        <v>0</v>
      </c>
      <c r="D169">
        <f>IF(B169=0,FALSE,'Input and Summary Results'!$E$5)</f>
        <v>0</v>
      </c>
      <c r="E169" t="e">
        <f t="shared" si="18"/>
        <v>#NUM!</v>
      </c>
      <c r="F169" t="e">
        <f t="shared" si="19"/>
        <v>#DIV/0!</v>
      </c>
      <c r="G169" t="b">
        <f>IF(B169=" ",FALSE,(IF('Input and Summary Results'!$J$4="yes",'Data Transformation'!E169,'Data Transformation'!C169)))</f>
        <v>0</v>
      </c>
      <c r="H169" t="b">
        <f>IF(B169=" ",FALSE,(IF('Input and Summary Results'!$J$4="yes",'Data Transformation'!F169,'Data Transformation'!D169)))</f>
        <v>0</v>
      </c>
      <c r="I169" t="str">
        <f t="shared" si="20"/>
        <v/>
      </c>
      <c r="J169" s="18" t="e">
        <f>LOOKUP(2,1/(COUNTIF($J$4:J168,'Input and Summary Results'!$B$7:$B$8007)=0),'Input and Summary Results'!$B$7:$B$8007)</f>
        <v>#N/A</v>
      </c>
      <c r="K169" s="18" t="str">
        <f t="shared" si="21"/>
        <v xml:space="preserve"> </v>
      </c>
      <c r="L169" s="18">
        <f t="shared" si="24"/>
        <v>164</v>
      </c>
      <c r="M169" t="e">
        <f t="shared" si="23"/>
        <v>#NUM!</v>
      </c>
      <c r="N169">
        <f t="shared" si="22"/>
        <v>0</v>
      </c>
      <c r="O169" t="b">
        <f t="shared" si="17"/>
        <v>0</v>
      </c>
    </row>
    <row r="170" spans="1:15" x14ac:dyDescent="0.55000000000000004">
      <c r="A170" t="s">
        <v>25</v>
      </c>
      <c r="B170" t="str">
        <f>'Input and Summary Results'!$G174</f>
        <v xml:space="preserve"> </v>
      </c>
      <c r="C170">
        <f>IF(B170=0,FALSE,'Input and Summary Results'!$D$5)</f>
        <v>0</v>
      </c>
      <c r="D170">
        <f>IF(B170=0,FALSE,'Input and Summary Results'!$E$5)</f>
        <v>0</v>
      </c>
      <c r="E170" t="e">
        <f t="shared" si="18"/>
        <v>#NUM!</v>
      </c>
      <c r="F170" t="e">
        <f t="shared" si="19"/>
        <v>#DIV/0!</v>
      </c>
      <c r="G170" t="b">
        <f>IF(B170=" ",FALSE,(IF('Input and Summary Results'!$J$4="yes",'Data Transformation'!E170,'Data Transformation'!C170)))</f>
        <v>0</v>
      </c>
      <c r="H170" t="b">
        <f>IF(B170=" ",FALSE,(IF('Input and Summary Results'!$J$4="yes",'Data Transformation'!F170,'Data Transformation'!D170)))</f>
        <v>0</v>
      </c>
      <c r="I170" t="str">
        <f t="shared" si="20"/>
        <v/>
      </c>
      <c r="J170" s="18" t="e">
        <f>LOOKUP(2,1/(COUNTIF($J$4:J169,'Input and Summary Results'!$B$7:$B$8007)=0),'Input and Summary Results'!$B$7:$B$8007)</f>
        <v>#N/A</v>
      </c>
      <c r="K170" s="18" t="str">
        <f t="shared" si="21"/>
        <v xml:space="preserve"> </v>
      </c>
      <c r="L170" s="18">
        <f t="shared" si="24"/>
        <v>165</v>
      </c>
      <c r="M170" t="e">
        <f t="shared" si="23"/>
        <v>#NUM!</v>
      </c>
      <c r="N170">
        <f t="shared" si="22"/>
        <v>0</v>
      </c>
      <c r="O170" t="b">
        <f t="shared" si="17"/>
        <v>0</v>
      </c>
    </row>
    <row r="171" spans="1:15" x14ac:dyDescent="0.55000000000000004">
      <c r="A171" t="s">
        <v>25</v>
      </c>
      <c r="B171" t="str">
        <f>'Input and Summary Results'!$G175</f>
        <v xml:space="preserve"> </v>
      </c>
      <c r="C171">
        <f>IF(B171=0,FALSE,'Input and Summary Results'!$D$5)</f>
        <v>0</v>
      </c>
      <c r="D171">
        <f>IF(B171=0,FALSE,'Input and Summary Results'!$E$5)</f>
        <v>0</v>
      </c>
      <c r="E171" t="e">
        <f t="shared" si="18"/>
        <v>#NUM!</v>
      </c>
      <c r="F171" t="e">
        <f t="shared" si="19"/>
        <v>#DIV/0!</v>
      </c>
      <c r="G171" t="b">
        <f>IF(B171=" ",FALSE,(IF('Input and Summary Results'!$J$4="yes",'Data Transformation'!E171,'Data Transformation'!C171)))</f>
        <v>0</v>
      </c>
      <c r="H171" t="b">
        <f>IF(B171=" ",FALSE,(IF('Input and Summary Results'!$J$4="yes",'Data Transformation'!F171,'Data Transformation'!D171)))</f>
        <v>0</v>
      </c>
      <c r="I171" t="str">
        <f t="shared" si="20"/>
        <v/>
      </c>
      <c r="J171" s="18" t="e">
        <f>LOOKUP(2,1/(COUNTIF($J$4:J170,'Input and Summary Results'!$B$7:$B$8007)=0),'Input and Summary Results'!$B$7:$B$8007)</f>
        <v>#N/A</v>
      </c>
      <c r="K171" s="18" t="str">
        <f t="shared" si="21"/>
        <v xml:space="preserve"> </v>
      </c>
      <c r="L171" s="18">
        <f t="shared" si="24"/>
        <v>166</v>
      </c>
      <c r="M171" t="e">
        <f t="shared" si="23"/>
        <v>#NUM!</v>
      </c>
      <c r="N171">
        <f t="shared" si="22"/>
        <v>0</v>
      </c>
      <c r="O171" t="b">
        <f t="shared" si="17"/>
        <v>0</v>
      </c>
    </row>
    <row r="172" spans="1:15" x14ac:dyDescent="0.55000000000000004">
      <c r="A172" t="s">
        <v>25</v>
      </c>
      <c r="B172" t="str">
        <f>'Input and Summary Results'!$G176</f>
        <v xml:space="preserve"> </v>
      </c>
      <c r="C172">
        <f>IF(B172=0,FALSE,'Input and Summary Results'!$D$5)</f>
        <v>0</v>
      </c>
      <c r="D172">
        <f>IF(B172=0,FALSE,'Input and Summary Results'!$E$5)</f>
        <v>0</v>
      </c>
      <c r="E172" t="e">
        <f t="shared" si="18"/>
        <v>#NUM!</v>
      </c>
      <c r="F172" t="e">
        <f t="shared" si="19"/>
        <v>#DIV/0!</v>
      </c>
      <c r="G172" t="b">
        <f>IF(B172=" ",FALSE,(IF('Input and Summary Results'!$J$4="yes",'Data Transformation'!E172,'Data Transformation'!C172)))</f>
        <v>0</v>
      </c>
      <c r="H172" t="b">
        <f>IF(B172=" ",FALSE,(IF('Input and Summary Results'!$J$4="yes",'Data Transformation'!F172,'Data Transformation'!D172)))</f>
        <v>0</v>
      </c>
      <c r="I172" t="str">
        <f t="shared" si="20"/>
        <v/>
      </c>
      <c r="J172" s="18" t="e">
        <f>LOOKUP(2,1/(COUNTIF($J$4:J171,'Input and Summary Results'!$B$7:$B$8007)=0),'Input and Summary Results'!$B$7:$B$8007)</f>
        <v>#N/A</v>
      </c>
      <c r="K172" s="18" t="str">
        <f t="shared" si="21"/>
        <v xml:space="preserve"> </v>
      </c>
      <c r="L172" s="18">
        <f t="shared" si="24"/>
        <v>167</v>
      </c>
      <c r="M172" t="e">
        <f t="shared" si="23"/>
        <v>#NUM!</v>
      </c>
      <c r="N172">
        <f t="shared" si="22"/>
        <v>0</v>
      </c>
      <c r="O172" t="b">
        <f t="shared" si="17"/>
        <v>0</v>
      </c>
    </row>
    <row r="173" spans="1:15" x14ac:dyDescent="0.55000000000000004">
      <c r="A173" t="s">
        <v>25</v>
      </c>
      <c r="B173" t="str">
        <f>'Input and Summary Results'!$G177</f>
        <v xml:space="preserve"> </v>
      </c>
      <c r="C173">
        <f>IF(B173=0,FALSE,'Input and Summary Results'!$D$5)</f>
        <v>0</v>
      </c>
      <c r="D173">
        <f>IF(B173=0,FALSE,'Input and Summary Results'!$E$5)</f>
        <v>0</v>
      </c>
      <c r="E173" t="e">
        <f t="shared" si="18"/>
        <v>#NUM!</v>
      </c>
      <c r="F173" t="e">
        <f t="shared" si="19"/>
        <v>#DIV/0!</v>
      </c>
      <c r="G173" t="b">
        <f>IF(B173=" ",FALSE,(IF('Input and Summary Results'!$J$4="yes",'Data Transformation'!E173,'Data Transformation'!C173)))</f>
        <v>0</v>
      </c>
      <c r="H173" t="b">
        <f>IF(B173=" ",FALSE,(IF('Input and Summary Results'!$J$4="yes",'Data Transformation'!F173,'Data Transformation'!D173)))</f>
        <v>0</v>
      </c>
      <c r="I173" t="str">
        <f t="shared" si="20"/>
        <v/>
      </c>
      <c r="J173" s="18" t="e">
        <f>LOOKUP(2,1/(COUNTIF($J$4:J172,'Input and Summary Results'!$B$7:$B$8007)=0),'Input and Summary Results'!$B$7:$B$8007)</f>
        <v>#N/A</v>
      </c>
      <c r="K173" s="18" t="str">
        <f t="shared" si="21"/>
        <v xml:space="preserve"> </v>
      </c>
      <c r="L173" s="18">
        <f t="shared" si="24"/>
        <v>168</v>
      </c>
      <c r="M173" t="e">
        <f t="shared" si="23"/>
        <v>#NUM!</v>
      </c>
      <c r="N173">
        <f t="shared" si="22"/>
        <v>0</v>
      </c>
      <c r="O173" t="b">
        <f t="shared" si="17"/>
        <v>0</v>
      </c>
    </row>
    <row r="174" spans="1:15" x14ac:dyDescent="0.55000000000000004">
      <c r="A174" t="s">
        <v>25</v>
      </c>
      <c r="B174" t="str">
        <f>'Input and Summary Results'!$G178</f>
        <v xml:space="preserve"> </v>
      </c>
      <c r="C174">
        <f>IF(B174=0,FALSE,'Input and Summary Results'!$D$5)</f>
        <v>0</v>
      </c>
      <c r="D174">
        <f>IF(B174=0,FALSE,'Input and Summary Results'!$E$5)</f>
        <v>0</v>
      </c>
      <c r="E174" t="e">
        <f t="shared" si="18"/>
        <v>#NUM!</v>
      </c>
      <c r="F174" t="e">
        <f t="shared" si="19"/>
        <v>#DIV/0!</v>
      </c>
      <c r="G174" t="b">
        <f>IF(B174=" ",FALSE,(IF('Input and Summary Results'!$J$4="yes",'Data Transformation'!E174,'Data Transformation'!C174)))</f>
        <v>0</v>
      </c>
      <c r="H174" t="b">
        <f>IF(B174=" ",FALSE,(IF('Input and Summary Results'!$J$4="yes",'Data Transformation'!F174,'Data Transformation'!D174)))</f>
        <v>0</v>
      </c>
      <c r="I174" t="str">
        <f t="shared" si="20"/>
        <v/>
      </c>
      <c r="J174" s="18" t="e">
        <f>LOOKUP(2,1/(COUNTIF($J$4:J173,'Input and Summary Results'!$B$7:$B$8007)=0),'Input and Summary Results'!$B$7:$B$8007)</f>
        <v>#N/A</v>
      </c>
      <c r="K174" s="18" t="str">
        <f t="shared" si="21"/>
        <v xml:space="preserve"> </v>
      </c>
      <c r="L174" s="18">
        <f t="shared" si="24"/>
        <v>169</v>
      </c>
      <c r="M174" t="e">
        <f t="shared" si="23"/>
        <v>#NUM!</v>
      </c>
      <c r="N174">
        <f t="shared" si="22"/>
        <v>0</v>
      </c>
      <c r="O174" t="b">
        <f t="shared" si="17"/>
        <v>0</v>
      </c>
    </row>
    <row r="175" spans="1:15" x14ac:dyDescent="0.55000000000000004">
      <c r="A175" t="s">
        <v>25</v>
      </c>
      <c r="B175" t="str">
        <f>'Input and Summary Results'!$G179</f>
        <v xml:space="preserve"> </v>
      </c>
      <c r="C175">
        <f>IF(B175=0,FALSE,'Input and Summary Results'!$D$5)</f>
        <v>0</v>
      </c>
      <c r="D175">
        <f>IF(B175=0,FALSE,'Input and Summary Results'!$E$5)</f>
        <v>0</v>
      </c>
      <c r="E175" t="e">
        <f t="shared" si="18"/>
        <v>#NUM!</v>
      </c>
      <c r="F175" t="e">
        <f t="shared" si="19"/>
        <v>#DIV/0!</v>
      </c>
      <c r="G175" t="b">
        <f>IF(B175=" ",FALSE,(IF('Input and Summary Results'!$J$4="yes",'Data Transformation'!E175,'Data Transformation'!C175)))</f>
        <v>0</v>
      </c>
      <c r="H175" t="b">
        <f>IF(B175=" ",FALSE,(IF('Input and Summary Results'!$J$4="yes",'Data Transformation'!F175,'Data Transformation'!D175)))</f>
        <v>0</v>
      </c>
      <c r="I175" t="str">
        <f t="shared" si="20"/>
        <v/>
      </c>
      <c r="J175" s="18" t="e">
        <f>LOOKUP(2,1/(COUNTIF($J$4:J174,'Input and Summary Results'!$B$7:$B$8007)=0),'Input and Summary Results'!$B$7:$B$8007)</f>
        <v>#N/A</v>
      </c>
      <c r="K175" s="18" t="str">
        <f t="shared" si="21"/>
        <v xml:space="preserve"> </v>
      </c>
      <c r="L175" s="18">
        <f t="shared" si="24"/>
        <v>170</v>
      </c>
      <c r="M175" t="e">
        <f t="shared" si="23"/>
        <v>#NUM!</v>
      </c>
      <c r="N175">
        <f t="shared" si="22"/>
        <v>0</v>
      </c>
      <c r="O175" t="b">
        <f t="shared" si="17"/>
        <v>0</v>
      </c>
    </row>
    <row r="176" spans="1:15" x14ac:dyDescent="0.55000000000000004">
      <c r="A176" t="s">
        <v>25</v>
      </c>
      <c r="B176" t="str">
        <f>'Input and Summary Results'!$G180</f>
        <v xml:space="preserve"> </v>
      </c>
      <c r="C176">
        <f>IF(B176=0,FALSE,'Input and Summary Results'!$D$5)</f>
        <v>0</v>
      </c>
      <c r="D176">
        <f>IF(B176=0,FALSE,'Input and Summary Results'!$E$5)</f>
        <v>0</v>
      </c>
      <c r="E176" t="e">
        <f t="shared" si="18"/>
        <v>#NUM!</v>
      </c>
      <c r="F176" t="e">
        <f t="shared" si="19"/>
        <v>#DIV/0!</v>
      </c>
      <c r="G176" t="b">
        <f>IF(B176=" ",FALSE,(IF('Input and Summary Results'!$J$4="yes",'Data Transformation'!E176,'Data Transformation'!C176)))</f>
        <v>0</v>
      </c>
      <c r="H176" t="b">
        <f>IF(B176=" ",FALSE,(IF('Input and Summary Results'!$J$4="yes",'Data Transformation'!F176,'Data Transformation'!D176)))</f>
        <v>0</v>
      </c>
      <c r="I176" t="str">
        <f t="shared" si="20"/>
        <v/>
      </c>
      <c r="J176" s="18" t="e">
        <f>LOOKUP(2,1/(COUNTIF($J$4:J175,'Input and Summary Results'!$B$7:$B$8007)=0),'Input and Summary Results'!$B$7:$B$8007)</f>
        <v>#N/A</v>
      </c>
      <c r="K176" s="18" t="str">
        <f t="shared" si="21"/>
        <v xml:space="preserve"> </v>
      </c>
      <c r="L176" s="18">
        <f t="shared" si="24"/>
        <v>171</v>
      </c>
      <c r="M176" t="e">
        <f t="shared" si="23"/>
        <v>#NUM!</v>
      </c>
      <c r="N176">
        <f t="shared" si="22"/>
        <v>0</v>
      </c>
      <c r="O176" t="b">
        <f t="shared" si="17"/>
        <v>0</v>
      </c>
    </row>
    <row r="177" spans="1:15" x14ac:dyDescent="0.55000000000000004">
      <c r="A177" t="s">
        <v>25</v>
      </c>
      <c r="B177" t="str">
        <f>'Input and Summary Results'!$G181</f>
        <v xml:space="preserve"> </v>
      </c>
      <c r="C177">
        <f>IF(B177=0,FALSE,'Input and Summary Results'!$D$5)</f>
        <v>0</v>
      </c>
      <c r="D177">
        <f>IF(B177=0,FALSE,'Input and Summary Results'!$E$5)</f>
        <v>0</v>
      </c>
      <c r="E177" t="e">
        <f t="shared" si="18"/>
        <v>#NUM!</v>
      </c>
      <c r="F177" t="e">
        <f t="shared" si="19"/>
        <v>#DIV/0!</v>
      </c>
      <c r="G177" t="b">
        <f>IF(B177=" ",FALSE,(IF('Input and Summary Results'!$J$4="yes",'Data Transformation'!E177,'Data Transformation'!C177)))</f>
        <v>0</v>
      </c>
      <c r="H177" t="b">
        <f>IF(B177=" ",FALSE,(IF('Input and Summary Results'!$J$4="yes",'Data Transformation'!F177,'Data Transformation'!D177)))</f>
        <v>0</v>
      </c>
      <c r="I177" t="str">
        <f t="shared" si="20"/>
        <v/>
      </c>
      <c r="J177" s="18" t="e">
        <f>LOOKUP(2,1/(COUNTIF($J$4:J176,'Input and Summary Results'!$B$7:$B$8007)=0),'Input and Summary Results'!$B$7:$B$8007)</f>
        <v>#N/A</v>
      </c>
      <c r="K177" s="18" t="str">
        <f t="shared" si="21"/>
        <v xml:space="preserve"> </v>
      </c>
      <c r="L177" s="18">
        <f t="shared" si="24"/>
        <v>172</v>
      </c>
      <c r="M177" t="e">
        <f t="shared" si="23"/>
        <v>#NUM!</v>
      </c>
      <c r="N177">
        <f t="shared" si="22"/>
        <v>0</v>
      </c>
      <c r="O177" t="b">
        <f t="shared" si="17"/>
        <v>0</v>
      </c>
    </row>
    <row r="178" spans="1:15" x14ac:dyDescent="0.55000000000000004">
      <c r="A178" t="s">
        <v>25</v>
      </c>
      <c r="B178" t="str">
        <f>'Input and Summary Results'!$G182</f>
        <v xml:space="preserve"> </v>
      </c>
      <c r="C178">
        <f>IF(B178=0,FALSE,'Input and Summary Results'!$D$5)</f>
        <v>0</v>
      </c>
      <c r="D178">
        <f>IF(B178=0,FALSE,'Input and Summary Results'!$E$5)</f>
        <v>0</v>
      </c>
      <c r="E178" t="e">
        <f t="shared" si="18"/>
        <v>#NUM!</v>
      </c>
      <c r="F178" t="e">
        <f t="shared" si="19"/>
        <v>#DIV/0!</v>
      </c>
      <c r="G178" t="b">
        <f>IF(B178=" ",FALSE,(IF('Input and Summary Results'!$J$4="yes",'Data Transformation'!E178,'Data Transformation'!C178)))</f>
        <v>0</v>
      </c>
      <c r="H178" t="b">
        <f>IF(B178=" ",FALSE,(IF('Input and Summary Results'!$J$4="yes",'Data Transformation'!F178,'Data Transformation'!D178)))</f>
        <v>0</v>
      </c>
      <c r="I178" t="str">
        <f t="shared" si="20"/>
        <v/>
      </c>
      <c r="J178" s="18" t="e">
        <f>LOOKUP(2,1/(COUNTIF($J$4:J177,'Input and Summary Results'!$B$7:$B$8007)=0),'Input and Summary Results'!$B$7:$B$8007)</f>
        <v>#N/A</v>
      </c>
      <c r="K178" s="18" t="str">
        <f t="shared" si="21"/>
        <v xml:space="preserve"> </v>
      </c>
      <c r="L178" s="18">
        <f t="shared" si="24"/>
        <v>173</v>
      </c>
      <c r="M178" t="e">
        <f t="shared" si="23"/>
        <v>#NUM!</v>
      </c>
      <c r="N178">
        <f t="shared" si="22"/>
        <v>0</v>
      </c>
      <c r="O178" t="b">
        <f t="shared" si="17"/>
        <v>0</v>
      </c>
    </row>
    <row r="179" spans="1:15" x14ac:dyDescent="0.55000000000000004">
      <c r="A179" t="s">
        <v>25</v>
      </c>
      <c r="B179" t="str">
        <f>'Input and Summary Results'!$G183</f>
        <v xml:space="preserve"> </v>
      </c>
      <c r="C179">
        <f>IF(B179=0,FALSE,'Input and Summary Results'!$D$5)</f>
        <v>0</v>
      </c>
      <c r="D179">
        <f>IF(B179=0,FALSE,'Input and Summary Results'!$E$5)</f>
        <v>0</v>
      </c>
      <c r="E179" t="e">
        <f t="shared" si="18"/>
        <v>#NUM!</v>
      </c>
      <c r="F179" t="e">
        <f t="shared" si="19"/>
        <v>#DIV/0!</v>
      </c>
      <c r="G179" t="b">
        <f>IF(B179=" ",FALSE,(IF('Input and Summary Results'!$J$4="yes",'Data Transformation'!E179,'Data Transformation'!C179)))</f>
        <v>0</v>
      </c>
      <c r="H179" t="b">
        <f>IF(B179=" ",FALSE,(IF('Input and Summary Results'!$J$4="yes",'Data Transformation'!F179,'Data Transformation'!D179)))</f>
        <v>0</v>
      </c>
      <c r="I179" t="str">
        <f t="shared" si="20"/>
        <v/>
      </c>
      <c r="J179" s="18" t="e">
        <f>LOOKUP(2,1/(COUNTIF($J$4:J178,'Input and Summary Results'!$B$7:$B$8007)=0),'Input and Summary Results'!$B$7:$B$8007)</f>
        <v>#N/A</v>
      </c>
      <c r="K179" s="18" t="str">
        <f t="shared" si="21"/>
        <v xml:space="preserve"> </v>
      </c>
      <c r="L179" s="18">
        <f t="shared" si="24"/>
        <v>174</v>
      </c>
      <c r="M179" t="e">
        <f t="shared" si="23"/>
        <v>#NUM!</v>
      </c>
      <c r="N179">
        <f t="shared" si="22"/>
        <v>0</v>
      </c>
      <c r="O179" t="b">
        <f t="shared" si="17"/>
        <v>0</v>
      </c>
    </row>
    <row r="180" spans="1:15" x14ac:dyDescent="0.55000000000000004">
      <c r="A180" t="s">
        <v>25</v>
      </c>
      <c r="B180" t="str">
        <f>'Input and Summary Results'!$G184</f>
        <v xml:space="preserve"> </v>
      </c>
      <c r="C180">
        <f>IF(B180=0,FALSE,'Input and Summary Results'!$D$5)</f>
        <v>0</v>
      </c>
      <c r="D180">
        <f>IF(B180=0,FALSE,'Input and Summary Results'!$E$5)</f>
        <v>0</v>
      </c>
      <c r="E180" t="e">
        <f t="shared" si="18"/>
        <v>#NUM!</v>
      </c>
      <c r="F180" t="e">
        <f t="shared" si="19"/>
        <v>#DIV/0!</v>
      </c>
      <c r="G180" t="b">
        <f>IF(B180=" ",FALSE,(IF('Input and Summary Results'!$J$4="yes",'Data Transformation'!E180,'Data Transformation'!C180)))</f>
        <v>0</v>
      </c>
      <c r="H180" t="b">
        <f>IF(B180=" ",FALSE,(IF('Input and Summary Results'!$J$4="yes",'Data Transformation'!F180,'Data Transformation'!D180)))</f>
        <v>0</v>
      </c>
      <c r="I180" t="str">
        <f t="shared" si="20"/>
        <v/>
      </c>
      <c r="J180" s="18" t="e">
        <f>LOOKUP(2,1/(COUNTIF($J$4:J179,'Input and Summary Results'!$B$7:$B$8007)=0),'Input and Summary Results'!$B$7:$B$8007)</f>
        <v>#N/A</v>
      </c>
      <c r="K180" s="18" t="str">
        <f t="shared" si="21"/>
        <v xml:space="preserve"> </v>
      </c>
      <c r="L180" s="18">
        <f t="shared" si="24"/>
        <v>175</v>
      </c>
      <c r="M180" t="e">
        <f t="shared" si="23"/>
        <v>#NUM!</v>
      </c>
      <c r="N180">
        <f t="shared" si="22"/>
        <v>0</v>
      </c>
      <c r="O180" t="b">
        <f t="shared" si="17"/>
        <v>0</v>
      </c>
    </row>
    <row r="181" spans="1:15" x14ac:dyDescent="0.55000000000000004">
      <c r="A181" t="s">
        <v>25</v>
      </c>
      <c r="B181" t="str">
        <f>'Input and Summary Results'!$G185</f>
        <v xml:space="preserve"> </v>
      </c>
      <c r="C181">
        <f>IF(B181=0,FALSE,'Input and Summary Results'!$D$5)</f>
        <v>0</v>
      </c>
      <c r="D181">
        <f>IF(B181=0,FALSE,'Input and Summary Results'!$E$5)</f>
        <v>0</v>
      </c>
      <c r="E181" t="e">
        <f t="shared" si="18"/>
        <v>#NUM!</v>
      </c>
      <c r="F181" t="e">
        <f t="shared" si="19"/>
        <v>#DIV/0!</v>
      </c>
      <c r="G181" t="b">
        <f>IF(B181=" ",FALSE,(IF('Input and Summary Results'!$J$4="yes",'Data Transformation'!E181,'Data Transformation'!C181)))</f>
        <v>0</v>
      </c>
      <c r="H181" t="b">
        <f>IF(B181=" ",FALSE,(IF('Input and Summary Results'!$J$4="yes",'Data Transformation'!F181,'Data Transformation'!D181)))</f>
        <v>0</v>
      </c>
      <c r="I181" t="str">
        <f t="shared" si="20"/>
        <v/>
      </c>
      <c r="J181" s="18" t="e">
        <f>LOOKUP(2,1/(COUNTIF($J$4:J180,'Input and Summary Results'!$B$7:$B$8007)=0),'Input and Summary Results'!$B$7:$B$8007)</f>
        <v>#N/A</v>
      </c>
      <c r="K181" s="18" t="str">
        <f t="shared" si="21"/>
        <v xml:space="preserve"> </v>
      </c>
      <c r="L181" s="18">
        <f t="shared" si="24"/>
        <v>176</v>
      </c>
      <c r="M181" t="e">
        <f t="shared" si="23"/>
        <v>#NUM!</v>
      </c>
      <c r="N181">
        <f t="shared" si="22"/>
        <v>0</v>
      </c>
      <c r="O181" t="b">
        <f t="shared" si="17"/>
        <v>0</v>
      </c>
    </row>
    <row r="182" spans="1:15" x14ac:dyDescent="0.55000000000000004">
      <c r="A182" t="s">
        <v>25</v>
      </c>
      <c r="B182" t="str">
        <f>'Input and Summary Results'!$G186</f>
        <v xml:space="preserve"> </v>
      </c>
      <c r="C182">
        <f>IF(B182=0,FALSE,'Input and Summary Results'!$D$5)</f>
        <v>0</v>
      </c>
      <c r="D182">
        <f>IF(B182=0,FALSE,'Input and Summary Results'!$E$5)</f>
        <v>0</v>
      </c>
      <c r="E182" t="e">
        <f t="shared" si="18"/>
        <v>#NUM!</v>
      </c>
      <c r="F182" t="e">
        <f t="shared" si="19"/>
        <v>#DIV/0!</v>
      </c>
      <c r="G182" t="b">
        <f>IF(B182=" ",FALSE,(IF('Input and Summary Results'!$J$4="yes",'Data Transformation'!E182,'Data Transformation'!C182)))</f>
        <v>0</v>
      </c>
      <c r="H182" t="b">
        <f>IF(B182=" ",FALSE,(IF('Input and Summary Results'!$J$4="yes",'Data Transformation'!F182,'Data Transformation'!D182)))</f>
        <v>0</v>
      </c>
      <c r="I182" t="str">
        <f t="shared" si="20"/>
        <v/>
      </c>
      <c r="J182" s="18" t="e">
        <f>LOOKUP(2,1/(COUNTIF($J$4:J181,'Input and Summary Results'!$B$7:$B$8007)=0),'Input and Summary Results'!$B$7:$B$8007)</f>
        <v>#N/A</v>
      </c>
      <c r="K182" s="18" t="str">
        <f t="shared" si="21"/>
        <v xml:space="preserve"> </v>
      </c>
      <c r="L182" s="18">
        <f t="shared" si="24"/>
        <v>177</v>
      </c>
      <c r="M182" t="e">
        <f t="shared" si="23"/>
        <v>#NUM!</v>
      </c>
      <c r="N182">
        <f t="shared" si="22"/>
        <v>0</v>
      </c>
      <c r="O182" t="b">
        <f t="shared" si="17"/>
        <v>0</v>
      </c>
    </row>
    <row r="183" spans="1:15" x14ac:dyDescent="0.55000000000000004">
      <c r="A183" t="s">
        <v>25</v>
      </c>
      <c r="B183" t="str">
        <f>'Input and Summary Results'!$G187</f>
        <v xml:space="preserve"> </v>
      </c>
      <c r="C183">
        <f>IF(B183=0,FALSE,'Input and Summary Results'!$D$5)</f>
        <v>0</v>
      </c>
      <c r="D183">
        <f>IF(B183=0,FALSE,'Input and Summary Results'!$E$5)</f>
        <v>0</v>
      </c>
      <c r="E183" t="e">
        <f t="shared" si="18"/>
        <v>#NUM!</v>
      </c>
      <c r="F183" t="e">
        <f t="shared" si="19"/>
        <v>#DIV/0!</v>
      </c>
      <c r="G183" t="b">
        <f>IF(B183=" ",FALSE,(IF('Input and Summary Results'!$J$4="yes",'Data Transformation'!E183,'Data Transformation'!C183)))</f>
        <v>0</v>
      </c>
      <c r="H183" t="b">
        <f>IF(B183=" ",FALSE,(IF('Input and Summary Results'!$J$4="yes",'Data Transformation'!F183,'Data Transformation'!D183)))</f>
        <v>0</v>
      </c>
      <c r="I183" t="str">
        <f t="shared" si="20"/>
        <v/>
      </c>
      <c r="J183" s="18" t="e">
        <f>LOOKUP(2,1/(COUNTIF($J$4:J182,'Input and Summary Results'!$B$7:$B$8007)=0),'Input and Summary Results'!$B$7:$B$8007)</f>
        <v>#N/A</v>
      </c>
      <c r="K183" s="18" t="str">
        <f t="shared" si="21"/>
        <v xml:space="preserve"> </v>
      </c>
      <c r="L183" s="18">
        <f t="shared" si="24"/>
        <v>178</v>
      </c>
      <c r="M183" t="e">
        <f t="shared" si="23"/>
        <v>#NUM!</v>
      </c>
      <c r="N183">
        <f t="shared" si="22"/>
        <v>0</v>
      </c>
      <c r="O183" t="b">
        <f t="shared" si="17"/>
        <v>0</v>
      </c>
    </row>
    <row r="184" spans="1:15" x14ac:dyDescent="0.55000000000000004">
      <c r="A184" t="s">
        <v>25</v>
      </c>
      <c r="B184" t="str">
        <f>'Input and Summary Results'!$G188</f>
        <v xml:space="preserve"> </v>
      </c>
      <c r="C184">
        <f>IF(B184=0,FALSE,'Input and Summary Results'!$D$5)</f>
        <v>0</v>
      </c>
      <c r="D184">
        <f>IF(B184=0,FALSE,'Input and Summary Results'!$E$5)</f>
        <v>0</v>
      </c>
      <c r="E184" t="e">
        <f t="shared" si="18"/>
        <v>#NUM!</v>
      </c>
      <c r="F184" t="e">
        <f t="shared" si="19"/>
        <v>#DIV/0!</v>
      </c>
      <c r="G184" t="b">
        <f>IF(B184=" ",FALSE,(IF('Input and Summary Results'!$J$4="yes",'Data Transformation'!E184,'Data Transformation'!C184)))</f>
        <v>0</v>
      </c>
      <c r="H184" t="b">
        <f>IF(B184=" ",FALSE,(IF('Input and Summary Results'!$J$4="yes",'Data Transformation'!F184,'Data Transformation'!D184)))</f>
        <v>0</v>
      </c>
      <c r="I184" t="str">
        <f t="shared" si="20"/>
        <v/>
      </c>
      <c r="J184" s="18" t="e">
        <f>LOOKUP(2,1/(COUNTIF($J$4:J183,'Input and Summary Results'!$B$7:$B$8007)=0),'Input and Summary Results'!$B$7:$B$8007)</f>
        <v>#N/A</v>
      </c>
      <c r="K184" s="18" t="str">
        <f t="shared" si="21"/>
        <v xml:space="preserve"> </v>
      </c>
      <c r="L184" s="18">
        <f t="shared" si="24"/>
        <v>179</v>
      </c>
      <c r="M184" t="e">
        <f t="shared" si="23"/>
        <v>#NUM!</v>
      </c>
      <c r="N184">
        <f t="shared" si="22"/>
        <v>0</v>
      </c>
      <c r="O184" t="b">
        <f t="shared" si="17"/>
        <v>0</v>
      </c>
    </row>
    <row r="185" spans="1:15" x14ac:dyDescent="0.55000000000000004">
      <c r="A185" t="s">
        <v>25</v>
      </c>
      <c r="B185" t="str">
        <f>'Input and Summary Results'!$G189</f>
        <v xml:space="preserve"> </v>
      </c>
      <c r="C185">
        <f>IF(B185=0,FALSE,'Input and Summary Results'!$D$5)</f>
        <v>0</v>
      </c>
      <c r="D185">
        <f>IF(B185=0,FALSE,'Input and Summary Results'!$E$5)</f>
        <v>0</v>
      </c>
      <c r="E185" t="e">
        <f t="shared" si="18"/>
        <v>#NUM!</v>
      </c>
      <c r="F185" t="e">
        <f t="shared" si="19"/>
        <v>#DIV/0!</v>
      </c>
      <c r="G185" t="b">
        <f>IF(B185=" ",FALSE,(IF('Input and Summary Results'!$J$4="yes",'Data Transformation'!E185,'Data Transformation'!C185)))</f>
        <v>0</v>
      </c>
      <c r="H185" t="b">
        <f>IF(B185=" ",FALSE,(IF('Input and Summary Results'!$J$4="yes",'Data Transformation'!F185,'Data Transformation'!D185)))</f>
        <v>0</v>
      </c>
      <c r="I185" t="str">
        <f t="shared" si="20"/>
        <v/>
      </c>
      <c r="J185" s="18" t="e">
        <f>LOOKUP(2,1/(COUNTIF($J$4:J184,'Input and Summary Results'!$B$7:$B$8007)=0),'Input and Summary Results'!$B$7:$B$8007)</f>
        <v>#N/A</v>
      </c>
      <c r="K185" s="18" t="str">
        <f t="shared" si="21"/>
        <v xml:space="preserve"> </v>
      </c>
      <c r="L185" s="18">
        <f t="shared" si="24"/>
        <v>180</v>
      </c>
      <c r="M185" t="e">
        <f t="shared" si="23"/>
        <v>#NUM!</v>
      </c>
      <c r="N185">
        <f t="shared" si="22"/>
        <v>0</v>
      </c>
      <c r="O185" t="b">
        <f t="shared" si="17"/>
        <v>0</v>
      </c>
    </row>
    <row r="186" spans="1:15" x14ac:dyDescent="0.55000000000000004">
      <c r="A186" t="s">
        <v>25</v>
      </c>
      <c r="B186" t="str">
        <f>'Input and Summary Results'!$G190</f>
        <v xml:space="preserve"> </v>
      </c>
      <c r="C186">
        <f>IF(B186=0,FALSE,'Input and Summary Results'!$D$5)</f>
        <v>0</v>
      </c>
      <c r="D186">
        <f>IF(B186=0,FALSE,'Input and Summary Results'!$E$5)</f>
        <v>0</v>
      </c>
      <c r="E186" t="e">
        <f t="shared" si="18"/>
        <v>#NUM!</v>
      </c>
      <c r="F186" t="e">
        <f t="shared" si="19"/>
        <v>#DIV/0!</v>
      </c>
      <c r="G186" t="b">
        <f>IF(B186=" ",FALSE,(IF('Input and Summary Results'!$J$4="yes",'Data Transformation'!E186,'Data Transformation'!C186)))</f>
        <v>0</v>
      </c>
      <c r="H186" t="b">
        <f>IF(B186=" ",FALSE,(IF('Input and Summary Results'!$J$4="yes",'Data Transformation'!F186,'Data Transformation'!D186)))</f>
        <v>0</v>
      </c>
      <c r="I186" t="str">
        <f t="shared" si="20"/>
        <v/>
      </c>
      <c r="J186" s="18" t="e">
        <f>LOOKUP(2,1/(COUNTIF($J$4:J185,'Input and Summary Results'!$B$7:$B$8007)=0),'Input and Summary Results'!$B$7:$B$8007)</f>
        <v>#N/A</v>
      </c>
      <c r="K186" s="18" t="str">
        <f t="shared" si="21"/>
        <v xml:space="preserve"> </v>
      </c>
      <c r="L186" s="18">
        <f t="shared" si="24"/>
        <v>181</v>
      </c>
      <c r="M186" t="e">
        <f t="shared" si="23"/>
        <v>#NUM!</v>
      </c>
      <c r="N186">
        <f t="shared" si="22"/>
        <v>0</v>
      </c>
      <c r="O186" t="b">
        <f t="shared" si="17"/>
        <v>0</v>
      </c>
    </row>
    <row r="187" spans="1:15" x14ac:dyDescent="0.55000000000000004">
      <c r="A187" t="s">
        <v>25</v>
      </c>
      <c r="B187" t="str">
        <f>'Input and Summary Results'!$G191</f>
        <v xml:space="preserve"> </v>
      </c>
      <c r="C187">
        <f>IF(B187=0,FALSE,'Input and Summary Results'!$D$5)</f>
        <v>0</v>
      </c>
      <c r="D187">
        <f>IF(B187=0,FALSE,'Input and Summary Results'!$E$5)</f>
        <v>0</v>
      </c>
      <c r="E187" t="e">
        <f t="shared" si="18"/>
        <v>#NUM!</v>
      </c>
      <c r="F187" t="e">
        <f t="shared" si="19"/>
        <v>#DIV/0!</v>
      </c>
      <c r="G187" t="b">
        <f>IF(B187=" ",FALSE,(IF('Input and Summary Results'!$J$4="yes",'Data Transformation'!E187,'Data Transformation'!C187)))</f>
        <v>0</v>
      </c>
      <c r="H187" t="b">
        <f>IF(B187=" ",FALSE,(IF('Input and Summary Results'!$J$4="yes",'Data Transformation'!F187,'Data Transformation'!D187)))</f>
        <v>0</v>
      </c>
      <c r="I187" t="str">
        <f t="shared" si="20"/>
        <v/>
      </c>
      <c r="J187" s="18" t="e">
        <f>LOOKUP(2,1/(COUNTIF($J$4:J186,'Input and Summary Results'!$B$7:$B$8007)=0),'Input and Summary Results'!$B$7:$B$8007)</f>
        <v>#N/A</v>
      </c>
      <c r="K187" s="18" t="str">
        <f t="shared" si="21"/>
        <v xml:space="preserve"> </v>
      </c>
      <c r="L187" s="18">
        <f t="shared" si="24"/>
        <v>182</v>
      </c>
      <c r="M187" t="e">
        <f t="shared" si="23"/>
        <v>#NUM!</v>
      </c>
      <c r="N187">
        <f t="shared" si="22"/>
        <v>0</v>
      </c>
      <c r="O187" t="b">
        <f t="shared" si="17"/>
        <v>0</v>
      </c>
    </row>
    <row r="188" spans="1:15" x14ac:dyDescent="0.55000000000000004">
      <c r="A188" t="s">
        <v>25</v>
      </c>
      <c r="B188" t="str">
        <f>'Input and Summary Results'!$G192</f>
        <v xml:space="preserve"> </v>
      </c>
      <c r="C188">
        <f>IF(B188=0,FALSE,'Input and Summary Results'!$D$5)</f>
        <v>0</v>
      </c>
      <c r="D188">
        <f>IF(B188=0,FALSE,'Input and Summary Results'!$E$5)</f>
        <v>0</v>
      </c>
      <c r="E188" t="e">
        <f t="shared" si="18"/>
        <v>#NUM!</v>
      </c>
      <c r="F188" t="e">
        <f t="shared" si="19"/>
        <v>#DIV/0!</v>
      </c>
      <c r="G188" t="b">
        <f>IF(B188=" ",FALSE,(IF('Input and Summary Results'!$J$4="yes",'Data Transformation'!E188,'Data Transformation'!C188)))</f>
        <v>0</v>
      </c>
      <c r="H188" t="b">
        <f>IF(B188=" ",FALSE,(IF('Input and Summary Results'!$J$4="yes",'Data Transformation'!F188,'Data Transformation'!D188)))</f>
        <v>0</v>
      </c>
      <c r="I188" t="str">
        <f t="shared" si="20"/>
        <v/>
      </c>
      <c r="J188" s="18" t="e">
        <f>LOOKUP(2,1/(COUNTIF($J$4:J187,'Input and Summary Results'!$B$7:$B$8007)=0),'Input and Summary Results'!$B$7:$B$8007)</f>
        <v>#N/A</v>
      </c>
      <c r="K188" s="18" t="str">
        <f t="shared" si="21"/>
        <v xml:space="preserve"> </v>
      </c>
      <c r="L188" s="18">
        <f t="shared" si="24"/>
        <v>183</v>
      </c>
      <c r="M188" t="e">
        <f t="shared" si="23"/>
        <v>#NUM!</v>
      </c>
      <c r="N188">
        <f t="shared" si="22"/>
        <v>0</v>
      </c>
      <c r="O188" t="b">
        <f t="shared" si="17"/>
        <v>0</v>
      </c>
    </row>
    <row r="189" spans="1:15" x14ac:dyDescent="0.55000000000000004">
      <c r="A189" t="s">
        <v>25</v>
      </c>
      <c r="B189" t="str">
        <f>'Input and Summary Results'!$G193</f>
        <v xml:space="preserve"> </v>
      </c>
      <c r="C189">
        <f>IF(B189=0,FALSE,'Input and Summary Results'!$D$5)</f>
        <v>0</v>
      </c>
      <c r="D189">
        <f>IF(B189=0,FALSE,'Input and Summary Results'!$E$5)</f>
        <v>0</v>
      </c>
      <c r="E189" t="e">
        <f t="shared" si="18"/>
        <v>#NUM!</v>
      </c>
      <c r="F189" t="e">
        <f t="shared" si="19"/>
        <v>#DIV/0!</v>
      </c>
      <c r="G189" t="b">
        <f>IF(B189=" ",FALSE,(IF('Input and Summary Results'!$J$4="yes",'Data Transformation'!E189,'Data Transformation'!C189)))</f>
        <v>0</v>
      </c>
      <c r="H189" t="b">
        <f>IF(B189=" ",FALSE,(IF('Input and Summary Results'!$J$4="yes",'Data Transformation'!F189,'Data Transformation'!D189)))</f>
        <v>0</v>
      </c>
      <c r="I189" t="str">
        <f t="shared" si="20"/>
        <v/>
      </c>
      <c r="J189" s="18" t="e">
        <f>LOOKUP(2,1/(COUNTIF($J$4:J188,'Input and Summary Results'!$B$7:$B$8007)=0),'Input and Summary Results'!$B$7:$B$8007)</f>
        <v>#N/A</v>
      </c>
      <c r="K189" s="18" t="str">
        <f t="shared" si="21"/>
        <v xml:space="preserve"> </v>
      </c>
      <c r="L189" s="18">
        <f t="shared" si="24"/>
        <v>184</v>
      </c>
      <c r="M189" t="e">
        <f t="shared" si="23"/>
        <v>#NUM!</v>
      </c>
      <c r="N189">
        <f t="shared" si="22"/>
        <v>0</v>
      </c>
      <c r="O189" t="b">
        <f t="shared" si="17"/>
        <v>0</v>
      </c>
    </row>
    <row r="190" spans="1:15" x14ac:dyDescent="0.55000000000000004">
      <c r="A190" t="s">
        <v>25</v>
      </c>
      <c r="B190" t="str">
        <f>'Input and Summary Results'!$G194</f>
        <v xml:space="preserve"> </v>
      </c>
      <c r="C190">
        <f>IF(B190=0,FALSE,'Input and Summary Results'!$D$5)</f>
        <v>0</v>
      </c>
      <c r="D190">
        <f>IF(B190=0,FALSE,'Input and Summary Results'!$E$5)</f>
        <v>0</v>
      </c>
      <c r="E190" t="e">
        <f t="shared" si="18"/>
        <v>#NUM!</v>
      </c>
      <c r="F190" t="e">
        <f t="shared" si="19"/>
        <v>#DIV/0!</v>
      </c>
      <c r="G190" t="b">
        <f>IF(B190=" ",FALSE,(IF('Input and Summary Results'!$J$4="yes",'Data Transformation'!E190,'Data Transformation'!C190)))</f>
        <v>0</v>
      </c>
      <c r="H190" t="b">
        <f>IF(B190=" ",FALSE,(IF('Input and Summary Results'!$J$4="yes",'Data Transformation'!F190,'Data Transformation'!D190)))</f>
        <v>0</v>
      </c>
      <c r="I190" t="str">
        <f t="shared" si="20"/>
        <v/>
      </c>
      <c r="J190" s="18" t="e">
        <f>LOOKUP(2,1/(COUNTIF($J$4:J189,'Input and Summary Results'!$B$7:$B$8007)=0),'Input and Summary Results'!$B$7:$B$8007)</f>
        <v>#N/A</v>
      </c>
      <c r="K190" s="18" t="str">
        <f t="shared" si="21"/>
        <v xml:space="preserve"> </v>
      </c>
      <c r="L190" s="18">
        <f t="shared" si="24"/>
        <v>185</v>
      </c>
      <c r="M190" t="e">
        <f t="shared" si="23"/>
        <v>#NUM!</v>
      </c>
      <c r="N190">
        <f t="shared" si="22"/>
        <v>0</v>
      </c>
      <c r="O190" t="b">
        <f t="shared" si="17"/>
        <v>0</v>
      </c>
    </row>
    <row r="191" spans="1:15" x14ac:dyDescent="0.55000000000000004">
      <c r="A191" t="s">
        <v>25</v>
      </c>
      <c r="B191" t="str">
        <f>'Input and Summary Results'!$G195</f>
        <v xml:space="preserve"> </v>
      </c>
      <c r="C191">
        <f>IF(B191=0,FALSE,'Input and Summary Results'!$D$5)</f>
        <v>0</v>
      </c>
      <c r="D191">
        <f>IF(B191=0,FALSE,'Input and Summary Results'!$E$5)</f>
        <v>0</v>
      </c>
      <c r="E191" t="e">
        <f t="shared" si="18"/>
        <v>#NUM!</v>
      </c>
      <c r="F191" t="e">
        <f t="shared" si="19"/>
        <v>#DIV/0!</v>
      </c>
      <c r="G191" t="b">
        <f>IF(B191=" ",FALSE,(IF('Input and Summary Results'!$J$4="yes",'Data Transformation'!E191,'Data Transformation'!C191)))</f>
        <v>0</v>
      </c>
      <c r="H191" t="b">
        <f>IF(B191=" ",FALSE,(IF('Input and Summary Results'!$J$4="yes",'Data Transformation'!F191,'Data Transformation'!D191)))</f>
        <v>0</v>
      </c>
      <c r="I191" t="str">
        <f t="shared" si="20"/>
        <v/>
      </c>
      <c r="J191" s="18" t="e">
        <f>LOOKUP(2,1/(COUNTIF($J$4:J190,'Input and Summary Results'!$B$7:$B$8007)=0),'Input and Summary Results'!$B$7:$B$8007)</f>
        <v>#N/A</v>
      </c>
      <c r="K191" s="18" t="str">
        <f t="shared" si="21"/>
        <v xml:space="preserve"> </v>
      </c>
      <c r="L191" s="18">
        <f t="shared" si="24"/>
        <v>186</v>
      </c>
      <c r="M191" t="e">
        <f t="shared" si="23"/>
        <v>#NUM!</v>
      </c>
      <c r="N191">
        <f t="shared" si="22"/>
        <v>0</v>
      </c>
      <c r="O191" t="b">
        <f t="shared" si="17"/>
        <v>0</v>
      </c>
    </row>
    <row r="192" spans="1:15" x14ac:dyDescent="0.55000000000000004">
      <c r="A192" t="s">
        <v>25</v>
      </c>
      <c r="B192" t="str">
        <f>'Input and Summary Results'!$G196</f>
        <v xml:space="preserve"> </v>
      </c>
      <c r="C192">
        <f>IF(B192=0,FALSE,'Input and Summary Results'!$D$5)</f>
        <v>0</v>
      </c>
      <c r="D192">
        <f>IF(B192=0,FALSE,'Input and Summary Results'!$E$5)</f>
        <v>0</v>
      </c>
      <c r="E192" t="e">
        <f t="shared" si="18"/>
        <v>#NUM!</v>
      </c>
      <c r="F192" t="e">
        <f t="shared" si="19"/>
        <v>#DIV/0!</v>
      </c>
      <c r="G192" t="b">
        <f>IF(B192=" ",FALSE,(IF('Input and Summary Results'!$J$4="yes",'Data Transformation'!E192,'Data Transformation'!C192)))</f>
        <v>0</v>
      </c>
      <c r="H192" t="b">
        <f>IF(B192=" ",FALSE,(IF('Input and Summary Results'!$J$4="yes",'Data Transformation'!F192,'Data Transformation'!D192)))</f>
        <v>0</v>
      </c>
      <c r="I192" t="str">
        <f t="shared" si="20"/>
        <v/>
      </c>
      <c r="J192" s="18" t="e">
        <f>LOOKUP(2,1/(COUNTIF($J$4:J191,'Input and Summary Results'!$B$7:$B$8007)=0),'Input and Summary Results'!$B$7:$B$8007)</f>
        <v>#N/A</v>
      </c>
      <c r="K192" s="18" t="str">
        <f t="shared" si="21"/>
        <v xml:space="preserve"> </v>
      </c>
      <c r="L192" s="18">
        <f t="shared" si="24"/>
        <v>187</v>
      </c>
      <c r="M192" t="e">
        <f t="shared" si="23"/>
        <v>#NUM!</v>
      </c>
      <c r="N192">
        <f t="shared" si="22"/>
        <v>0</v>
      </c>
      <c r="O192" t="b">
        <f t="shared" si="17"/>
        <v>0</v>
      </c>
    </row>
    <row r="193" spans="1:15" x14ac:dyDescent="0.55000000000000004">
      <c r="A193" t="s">
        <v>25</v>
      </c>
      <c r="B193" t="str">
        <f>'Input and Summary Results'!$G197</f>
        <v xml:space="preserve"> </v>
      </c>
      <c r="C193">
        <f>IF(B193=0,FALSE,'Input and Summary Results'!$D$5)</f>
        <v>0</v>
      </c>
      <c r="D193">
        <f>IF(B193=0,FALSE,'Input and Summary Results'!$E$5)</f>
        <v>0</v>
      </c>
      <c r="E193" t="e">
        <f t="shared" si="18"/>
        <v>#NUM!</v>
      </c>
      <c r="F193" t="e">
        <f t="shared" si="19"/>
        <v>#DIV/0!</v>
      </c>
      <c r="G193" t="b">
        <f>IF(B193=" ",FALSE,(IF('Input and Summary Results'!$J$4="yes",'Data Transformation'!E193,'Data Transformation'!C193)))</f>
        <v>0</v>
      </c>
      <c r="H193" t="b">
        <f>IF(B193=" ",FALSE,(IF('Input and Summary Results'!$J$4="yes",'Data Transformation'!F193,'Data Transformation'!D193)))</f>
        <v>0</v>
      </c>
      <c r="I193" t="str">
        <f t="shared" si="20"/>
        <v/>
      </c>
      <c r="J193" s="18" t="e">
        <f>LOOKUP(2,1/(COUNTIF($J$4:J192,'Input and Summary Results'!$B$7:$B$8007)=0),'Input and Summary Results'!$B$7:$B$8007)</f>
        <v>#N/A</v>
      </c>
      <c r="K193" s="18" t="str">
        <f t="shared" si="21"/>
        <v xml:space="preserve"> </v>
      </c>
      <c r="L193" s="18">
        <f t="shared" si="24"/>
        <v>188</v>
      </c>
      <c r="M193" t="e">
        <f t="shared" si="23"/>
        <v>#NUM!</v>
      </c>
      <c r="N193">
        <f t="shared" si="22"/>
        <v>0</v>
      </c>
      <c r="O193" t="b">
        <f t="shared" si="17"/>
        <v>0</v>
      </c>
    </row>
    <row r="194" spans="1:15" x14ac:dyDescent="0.55000000000000004">
      <c r="A194" t="s">
        <v>25</v>
      </c>
      <c r="B194" t="str">
        <f>'Input and Summary Results'!$G198</f>
        <v xml:space="preserve"> </v>
      </c>
      <c r="C194">
        <f>IF(B194=0,FALSE,'Input and Summary Results'!$D$5)</f>
        <v>0</v>
      </c>
      <c r="D194">
        <f>IF(B194=0,FALSE,'Input and Summary Results'!$E$5)</f>
        <v>0</v>
      </c>
      <c r="E194" t="e">
        <f t="shared" si="18"/>
        <v>#NUM!</v>
      </c>
      <c r="F194" t="e">
        <f t="shared" si="19"/>
        <v>#DIV/0!</v>
      </c>
      <c r="G194" t="b">
        <f>IF(B194=" ",FALSE,(IF('Input and Summary Results'!$J$4="yes",'Data Transformation'!E194,'Data Transformation'!C194)))</f>
        <v>0</v>
      </c>
      <c r="H194" t="b">
        <f>IF(B194=" ",FALSE,(IF('Input and Summary Results'!$J$4="yes",'Data Transformation'!F194,'Data Transformation'!D194)))</f>
        <v>0</v>
      </c>
      <c r="I194" t="str">
        <f t="shared" si="20"/>
        <v/>
      </c>
      <c r="J194" s="18" t="e">
        <f>LOOKUP(2,1/(COUNTIF($J$4:J193,'Input and Summary Results'!$B$7:$B$8007)=0),'Input and Summary Results'!$B$7:$B$8007)</f>
        <v>#N/A</v>
      </c>
      <c r="K194" s="18" t="str">
        <f t="shared" si="21"/>
        <v xml:space="preserve"> </v>
      </c>
      <c r="L194" s="18">
        <f t="shared" si="24"/>
        <v>189</v>
      </c>
      <c r="M194" t="e">
        <f t="shared" si="23"/>
        <v>#NUM!</v>
      </c>
      <c r="N194">
        <f t="shared" si="22"/>
        <v>0</v>
      </c>
      <c r="O194" t="b">
        <f t="shared" si="17"/>
        <v>0</v>
      </c>
    </row>
    <row r="195" spans="1:15" x14ac:dyDescent="0.55000000000000004">
      <c r="A195" t="s">
        <v>25</v>
      </c>
      <c r="B195" t="str">
        <f>'Input and Summary Results'!$G199</f>
        <v xml:space="preserve"> </v>
      </c>
      <c r="C195">
        <f>IF(B195=0,FALSE,'Input and Summary Results'!$D$5)</f>
        <v>0</v>
      </c>
      <c r="D195">
        <f>IF(B195=0,FALSE,'Input and Summary Results'!$E$5)</f>
        <v>0</v>
      </c>
      <c r="E195" t="e">
        <f t="shared" si="18"/>
        <v>#NUM!</v>
      </c>
      <c r="F195" t="e">
        <f t="shared" si="19"/>
        <v>#DIV/0!</v>
      </c>
      <c r="G195" t="b">
        <f>IF(B195=" ",FALSE,(IF('Input and Summary Results'!$J$4="yes",'Data Transformation'!E195,'Data Transformation'!C195)))</f>
        <v>0</v>
      </c>
      <c r="H195" t="b">
        <f>IF(B195=" ",FALSE,(IF('Input and Summary Results'!$J$4="yes",'Data Transformation'!F195,'Data Transformation'!D195)))</f>
        <v>0</v>
      </c>
      <c r="I195" t="str">
        <f t="shared" si="20"/>
        <v/>
      </c>
      <c r="J195" s="18" t="e">
        <f>LOOKUP(2,1/(COUNTIF($J$4:J194,'Input and Summary Results'!$B$7:$B$8007)=0),'Input and Summary Results'!$B$7:$B$8007)</f>
        <v>#N/A</v>
      </c>
      <c r="K195" s="18" t="str">
        <f t="shared" si="21"/>
        <v xml:space="preserve"> </v>
      </c>
      <c r="L195" s="18">
        <f t="shared" si="24"/>
        <v>190</v>
      </c>
      <c r="M195" t="e">
        <f t="shared" si="23"/>
        <v>#NUM!</v>
      </c>
      <c r="N195">
        <f t="shared" si="22"/>
        <v>0</v>
      </c>
      <c r="O195" t="b">
        <f t="shared" si="17"/>
        <v>0</v>
      </c>
    </row>
    <row r="196" spans="1:15" x14ac:dyDescent="0.55000000000000004">
      <c r="A196" t="s">
        <v>25</v>
      </c>
      <c r="B196" t="str">
        <f>'Input and Summary Results'!$G200</f>
        <v xml:space="preserve"> </v>
      </c>
      <c r="C196">
        <f>IF(B196=0,FALSE,'Input and Summary Results'!$D$5)</f>
        <v>0</v>
      </c>
      <c r="D196">
        <f>IF(B196=0,FALSE,'Input and Summary Results'!$E$5)</f>
        <v>0</v>
      </c>
      <c r="E196" t="e">
        <f t="shared" si="18"/>
        <v>#NUM!</v>
      </c>
      <c r="F196" t="e">
        <f t="shared" si="19"/>
        <v>#DIV/0!</v>
      </c>
      <c r="G196" t="b">
        <f>IF(B196=" ",FALSE,(IF('Input and Summary Results'!$J$4="yes",'Data Transformation'!E196,'Data Transformation'!C196)))</f>
        <v>0</v>
      </c>
      <c r="H196" t="b">
        <f>IF(B196=" ",FALSE,(IF('Input and Summary Results'!$J$4="yes",'Data Transformation'!F196,'Data Transformation'!D196)))</f>
        <v>0</v>
      </c>
      <c r="I196" t="str">
        <f t="shared" si="20"/>
        <v/>
      </c>
      <c r="J196" s="18" t="e">
        <f>LOOKUP(2,1/(COUNTIF($J$4:J195,'Input and Summary Results'!$B$7:$B$8007)=0),'Input and Summary Results'!$B$7:$B$8007)</f>
        <v>#N/A</v>
      </c>
      <c r="K196" s="18" t="str">
        <f t="shared" si="21"/>
        <v xml:space="preserve"> </v>
      </c>
      <c r="L196" s="18">
        <f t="shared" si="24"/>
        <v>191</v>
      </c>
      <c r="M196" t="e">
        <f t="shared" si="23"/>
        <v>#NUM!</v>
      </c>
      <c r="N196">
        <f t="shared" si="22"/>
        <v>0</v>
      </c>
      <c r="O196" t="b">
        <f t="shared" ref="O196:O259" si="25">IF(N196&gt;4,N196,FALSE)</f>
        <v>0</v>
      </c>
    </row>
    <row r="197" spans="1:15" x14ac:dyDescent="0.55000000000000004">
      <c r="A197" t="s">
        <v>25</v>
      </c>
      <c r="B197" t="str">
        <f>'Input and Summary Results'!$G201</f>
        <v xml:space="preserve"> </v>
      </c>
      <c r="C197">
        <f>IF(B197=0,FALSE,'Input and Summary Results'!$D$5)</f>
        <v>0</v>
      </c>
      <c r="D197">
        <f>IF(B197=0,FALSE,'Input and Summary Results'!$E$5)</f>
        <v>0</v>
      </c>
      <c r="E197" t="e">
        <f t="shared" ref="E197:E260" si="26">IF(C197=FALSE,FALSE,LOG10(C197))</f>
        <v>#NUM!</v>
      </c>
      <c r="F197" t="e">
        <f t="shared" ref="F197:F260" si="27">IF(D197=FALSE, FALSE,0.434*D197/C197)</f>
        <v>#DIV/0!</v>
      </c>
      <c r="G197" t="b">
        <f>IF(B197=" ",FALSE,(IF('Input and Summary Results'!$J$4="yes",'Data Transformation'!E197,'Data Transformation'!C197)))</f>
        <v>0</v>
      </c>
      <c r="H197" t="b">
        <f>IF(B197=" ",FALSE,(IF('Input and Summary Results'!$J$4="yes",'Data Transformation'!F197,'Data Transformation'!D197)))</f>
        <v>0</v>
      </c>
      <c r="I197" t="str">
        <f t="shared" ref="I197:I260" si="28">IF(G197=FALSE,"",B197)</f>
        <v/>
      </c>
      <c r="J197" s="18" t="e">
        <f>LOOKUP(2,1/(COUNTIF($J$4:J196,'Input and Summary Results'!$B$7:$B$8007)=0),'Input and Summary Results'!$B$7:$B$8007)</f>
        <v>#N/A</v>
      </c>
      <c r="K197" s="18" t="str">
        <f t="shared" si="21"/>
        <v xml:space="preserve"> </v>
      </c>
      <c r="L197" s="18">
        <f t="shared" si="24"/>
        <v>192</v>
      </c>
      <c r="M197" t="e">
        <f t="shared" si="23"/>
        <v>#NUM!</v>
      </c>
      <c r="N197">
        <f t="shared" si="22"/>
        <v>0</v>
      </c>
      <c r="O197" t="b">
        <f t="shared" si="25"/>
        <v>0</v>
      </c>
    </row>
    <row r="198" spans="1:15" x14ac:dyDescent="0.55000000000000004">
      <c r="A198" t="s">
        <v>25</v>
      </c>
      <c r="B198" t="str">
        <f>'Input and Summary Results'!$G202</f>
        <v xml:space="preserve"> </v>
      </c>
      <c r="C198">
        <f>IF(B198=0,FALSE,'Input and Summary Results'!$D$5)</f>
        <v>0</v>
      </c>
      <c r="D198">
        <f>IF(B198=0,FALSE,'Input and Summary Results'!$E$5)</f>
        <v>0</v>
      </c>
      <c r="E198" t="e">
        <f t="shared" si="26"/>
        <v>#NUM!</v>
      </c>
      <c r="F198" t="e">
        <f t="shared" si="27"/>
        <v>#DIV/0!</v>
      </c>
      <c r="G198" t="b">
        <f>IF(B198=" ",FALSE,(IF('Input and Summary Results'!$J$4="yes",'Data Transformation'!E198,'Data Transformation'!C198)))</f>
        <v>0</v>
      </c>
      <c r="H198" t="b">
        <f>IF(B198=" ",FALSE,(IF('Input and Summary Results'!$J$4="yes",'Data Transformation'!F198,'Data Transformation'!D198)))</f>
        <v>0</v>
      </c>
      <c r="I198" t="str">
        <f t="shared" si="28"/>
        <v/>
      </c>
      <c r="J198" s="18" t="e">
        <f>LOOKUP(2,1/(COUNTIF($J$4:J197,'Input and Summary Results'!$B$7:$B$8007)=0),'Input and Summary Results'!$B$7:$B$8007)</f>
        <v>#N/A</v>
      </c>
      <c r="K198" s="18" t="str">
        <f t="shared" ref="K198:K261" si="29">IFERROR(J198," ")</f>
        <v xml:space="preserve"> </v>
      </c>
      <c r="L198" s="18">
        <f t="shared" si="24"/>
        <v>193</v>
      </c>
      <c r="M198" t="e">
        <f t="shared" si="23"/>
        <v>#NUM!</v>
      </c>
      <c r="N198">
        <f t="shared" ref="N198:N261" si="30">COUNTIF($I$4:$I$8425,M198)</f>
        <v>0</v>
      </c>
      <c r="O198" t="b">
        <f t="shared" si="25"/>
        <v>0</v>
      </c>
    </row>
    <row r="199" spans="1:15" x14ac:dyDescent="0.55000000000000004">
      <c r="A199" t="s">
        <v>25</v>
      </c>
      <c r="B199" t="str">
        <f>'Input and Summary Results'!$G203</f>
        <v xml:space="preserve"> </v>
      </c>
      <c r="C199">
        <f>IF(B199=0,FALSE,'Input and Summary Results'!$D$5)</f>
        <v>0</v>
      </c>
      <c r="D199">
        <f>IF(B199=0,FALSE,'Input and Summary Results'!$E$5)</f>
        <v>0</v>
      </c>
      <c r="E199" t="e">
        <f t="shared" si="26"/>
        <v>#NUM!</v>
      </c>
      <c r="F199" t="e">
        <f t="shared" si="27"/>
        <v>#DIV/0!</v>
      </c>
      <c r="G199" t="b">
        <f>IF(B199=" ",FALSE,(IF('Input and Summary Results'!$J$4="yes",'Data Transformation'!E199,'Data Transformation'!C199)))</f>
        <v>0</v>
      </c>
      <c r="H199" t="b">
        <f>IF(B199=" ",FALSE,(IF('Input and Summary Results'!$J$4="yes",'Data Transformation'!F199,'Data Transformation'!D199)))</f>
        <v>0</v>
      </c>
      <c r="I199" t="str">
        <f t="shared" si="28"/>
        <v/>
      </c>
      <c r="J199" s="18" t="e">
        <f>LOOKUP(2,1/(COUNTIF($J$4:J198,'Input and Summary Results'!$B$7:$B$8007)=0),'Input and Summary Results'!$B$7:$B$8007)</f>
        <v>#N/A</v>
      </c>
      <c r="K199" s="18" t="str">
        <f t="shared" si="29"/>
        <v xml:space="preserve"> </v>
      </c>
      <c r="L199" s="18">
        <f t="shared" si="24"/>
        <v>194</v>
      </c>
      <c r="M199" t="e">
        <f t="shared" ref="M199:M262" si="31">SMALL($K$6:$K$426,L199)</f>
        <v>#NUM!</v>
      </c>
      <c r="N199">
        <f t="shared" si="30"/>
        <v>0</v>
      </c>
      <c r="O199" t="b">
        <f t="shared" si="25"/>
        <v>0</v>
      </c>
    </row>
    <row r="200" spans="1:15" x14ac:dyDescent="0.55000000000000004">
      <c r="A200" t="s">
        <v>25</v>
      </c>
      <c r="B200" t="str">
        <f>'Input and Summary Results'!$G204</f>
        <v xml:space="preserve"> </v>
      </c>
      <c r="C200">
        <f>IF(B200=0,FALSE,'Input and Summary Results'!$D$5)</f>
        <v>0</v>
      </c>
      <c r="D200">
        <f>IF(B200=0,FALSE,'Input and Summary Results'!$E$5)</f>
        <v>0</v>
      </c>
      <c r="E200" t="e">
        <f t="shared" si="26"/>
        <v>#NUM!</v>
      </c>
      <c r="F200" t="e">
        <f t="shared" si="27"/>
        <v>#DIV/0!</v>
      </c>
      <c r="G200" t="b">
        <f>IF(B200=" ",FALSE,(IF('Input and Summary Results'!$J$4="yes",'Data Transformation'!E200,'Data Transformation'!C200)))</f>
        <v>0</v>
      </c>
      <c r="H200" t="b">
        <f>IF(B200=" ",FALSE,(IF('Input and Summary Results'!$J$4="yes",'Data Transformation'!F200,'Data Transformation'!D200)))</f>
        <v>0</v>
      </c>
      <c r="I200" t="str">
        <f t="shared" si="28"/>
        <v/>
      </c>
      <c r="J200" s="18" t="e">
        <f>LOOKUP(2,1/(COUNTIF($J$4:J199,'Input and Summary Results'!$B$7:$B$8007)=0),'Input and Summary Results'!$B$7:$B$8007)</f>
        <v>#N/A</v>
      </c>
      <c r="K200" s="18" t="str">
        <f t="shared" si="29"/>
        <v xml:space="preserve"> </v>
      </c>
      <c r="L200" s="18">
        <f t="shared" ref="L200:L263" si="32">L199+1</f>
        <v>195</v>
      </c>
      <c r="M200" t="e">
        <f t="shared" si="31"/>
        <v>#NUM!</v>
      </c>
      <c r="N200">
        <f t="shared" si="30"/>
        <v>0</v>
      </c>
      <c r="O200" t="b">
        <f t="shared" si="25"/>
        <v>0</v>
      </c>
    </row>
    <row r="201" spans="1:15" x14ac:dyDescent="0.55000000000000004">
      <c r="A201" t="s">
        <v>25</v>
      </c>
      <c r="B201" t="str">
        <f>'Input and Summary Results'!$G205</f>
        <v xml:space="preserve"> </v>
      </c>
      <c r="C201">
        <f>IF(B201=0,FALSE,'Input and Summary Results'!$D$5)</f>
        <v>0</v>
      </c>
      <c r="D201">
        <f>IF(B201=0,FALSE,'Input and Summary Results'!$E$5)</f>
        <v>0</v>
      </c>
      <c r="E201" t="e">
        <f t="shared" si="26"/>
        <v>#NUM!</v>
      </c>
      <c r="F201" t="e">
        <f t="shared" si="27"/>
        <v>#DIV/0!</v>
      </c>
      <c r="G201" t="b">
        <f>IF(B201=" ",FALSE,(IF('Input and Summary Results'!$J$4="yes",'Data Transformation'!E201,'Data Transformation'!C201)))</f>
        <v>0</v>
      </c>
      <c r="H201" t="b">
        <f>IF(B201=" ",FALSE,(IF('Input and Summary Results'!$J$4="yes",'Data Transformation'!F201,'Data Transformation'!D201)))</f>
        <v>0</v>
      </c>
      <c r="I201" t="str">
        <f t="shared" si="28"/>
        <v/>
      </c>
      <c r="J201" s="18" t="e">
        <f>LOOKUP(2,1/(COUNTIF($J$4:J200,'Input and Summary Results'!$B$7:$B$8007)=0),'Input and Summary Results'!$B$7:$B$8007)</f>
        <v>#N/A</v>
      </c>
      <c r="K201" s="18" t="str">
        <f t="shared" si="29"/>
        <v xml:space="preserve"> </v>
      </c>
      <c r="L201" s="18">
        <f t="shared" si="32"/>
        <v>196</v>
      </c>
      <c r="M201" t="e">
        <f t="shared" si="31"/>
        <v>#NUM!</v>
      </c>
      <c r="N201">
        <f t="shared" si="30"/>
        <v>0</v>
      </c>
      <c r="O201" t="b">
        <f t="shared" si="25"/>
        <v>0</v>
      </c>
    </row>
    <row r="202" spans="1:15" x14ac:dyDescent="0.55000000000000004">
      <c r="A202" t="s">
        <v>25</v>
      </c>
      <c r="B202" t="str">
        <f>'Input and Summary Results'!$G206</f>
        <v xml:space="preserve"> </v>
      </c>
      <c r="C202">
        <f>IF(B202=0,FALSE,'Input and Summary Results'!$D$5)</f>
        <v>0</v>
      </c>
      <c r="D202">
        <f>IF(B202=0,FALSE,'Input and Summary Results'!$E$5)</f>
        <v>0</v>
      </c>
      <c r="E202" t="e">
        <f t="shared" si="26"/>
        <v>#NUM!</v>
      </c>
      <c r="F202" t="e">
        <f t="shared" si="27"/>
        <v>#DIV/0!</v>
      </c>
      <c r="G202" t="b">
        <f>IF(B202=" ",FALSE,(IF('Input and Summary Results'!$J$4="yes",'Data Transformation'!E202,'Data Transformation'!C202)))</f>
        <v>0</v>
      </c>
      <c r="H202" t="b">
        <f>IF(B202=" ",FALSE,(IF('Input and Summary Results'!$J$4="yes",'Data Transformation'!F202,'Data Transformation'!D202)))</f>
        <v>0</v>
      </c>
      <c r="I202" t="str">
        <f t="shared" si="28"/>
        <v/>
      </c>
      <c r="J202" s="18" t="e">
        <f>LOOKUP(2,1/(COUNTIF($J$4:J201,'Input and Summary Results'!$B$7:$B$8007)=0),'Input and Summary Results'!$B$7:$B$8007)</f>
        <v>#N/A</v>
      </c>
      <c r="K202" s="18" t="str">
        <f t="shared" si="29"/>
        <v xml:space="preserve"> </v>
      </c>
      <c r="L202" s="18">
        <f t="shared" si="32"/>
        <v>197</v>
      </c>
      <c r="M202" t="e">
        <f t="shared" si="31"/>
        <v>#NUM!</v>
      </c>
      <c r="N202">
        <f t="shared" si="30"/>
        <v>0</v>
      </c>
      <c r="O202" t="b">
        <f t="shared" si="25"/>
        <v>0</v>
      </c>
    </row>
    <row r="203" spans="1:15" x14ac:dyDescent="0.55000000000000004">
      <c r="A203" t="s">
        <v>25</v>
      </c>
      <c r="B203" t="str">
        <f>'Input and Summary Results'!$G207</f>
        <v xml:space="preserve"> </v>
      </c>
      <c r="C203">
        <f>IF(B203=0,FALSE,'Input and Summary Results'!$D$5)</f>
        <v>0</v>
      </c>
      <c r="D203">
        <f>IF(B203=0,FALSE,'Input and Summary Results'!$E$5)</f>
        <v>0</v>
      </c>
      <c r="E203" t="e">
        <f t="shared" si="26"/>
        <v>#NUM!</v>
      </c>
      <c r="F203" t="e">
        <f t="shared" si="27"/>
        <v>#DIV/0!</v>
      </c>
      <c r="G203" t="b">
        <f>IF(B203=" ",FALSE,(IF('Input and Summary Results'!$J$4="yes",'Data Transformation'!E203,'Data Transformation'!C203)))</f>
        <v>0</v>
      </c>
      <c r="H203" t="b">
        <f>IF(B203=" ",FALSE,(IF('Input and Summary Results'!$J$4="yes",'Data Transformation'!F203,'Data Transformation'!D203)))</f>
        <v>0</v>
      </c>
      <c r="I203" t="str">
        <f t="shared" si="28"/>
        <v/>
      </c>
      <c r="J203" s="18" t="e">
        <f>LOOKUP(2,1/(COUNTIF($J$4:J202,'Input and Summary Results'!$B$7:$B$8007)=0),'Input and Summary Results'!$B$7:$B$8007)</f>
        <v>#N/A</v>
      </c>
      <c r="K203" s="18" t="str">
        <f t="shared" si="29"/>
        <v xml:space="preserve"> </v>
      </c>
      <c r="L203" s="18">
        <f t="shared" si="32"/>
        <v>198</v>
      </c>
      <c r="M203" t="e">
        <f t="shared" si="31"/>
        <v>#NUM!</v>
      </c>
      <c r="N203">
        <f t="shared" si="30"/>
        <v>0</v>
      </c>
      <c r="O203" t="b">
        <f t="shared" si="25"/>
        <v>0</v>
      </c>
    </row>
    <row r="204" spans="1:15" x14ac:dyDescent="0.55000000000000004">
      <c r="A204" t="s">
        <v>25</v>
      </c>
      <c r="B204" t="str">
        <f>'Input and Summary Results'!$G208</f>
        <v xml:space="preserve"> </v>
      </c>
      <c r="C204">
        <f>IF(B204=0,FALSE,'Input and Summary Results'!$D$5)</f>
        <v>0</v>
      </c>
      <c r="D204">
        <f>IF(B204=0,FALSE,'Input and Summary Results'!$E$5)</f>
        <v>0</v>
      </c>
      <c r="E204" t="e">
        <f t="shared" si="26"/>
        <v>#NUM!</v>
      </c>
      <c r="F204" t="e">
        <f t="shared" si="27"/>
        <v>#DIV/0!</v>
      </c>
      <c r="G204" t="b">
        <f>IF(B204=" ",FALSE,(IF('Input and Summary Results'!$J$4="yes",'Data Transformation'!E204,'Data Transformation'!C204)))</f>
        <v>0</v>
      </c>
      <c r="H204" t="b">
        <f>IF(B204=" ",FALSE,(IF('Input and Summary Results'!$J$4="yes",'Data Transformation'!F204,'Data Transformation'!D204)))</f>
        <v>0</v>
      </c>
      <c r="I204" t="str">
        <f t="shared" si="28"/>
        <v/>
      </c>
      <c r="J204" s="18" t="e">
        <f>LOOKUP(2,1/(COUNTIF($J$4:J203,'Input and Summary Results'!$B$7:$B$8007)=0),'Input and Summary Results'!$B$7:$B$8007)</f>
        <v>#N/A</v>
      </c>
      <c r="K204" s="18" t="str">
        <f t="shared" si="29"/>
        <v xml:space="preserve"> </v>
      </c>
      <c r="L204" s="18">
        <f t="shared" si="32"/>
        <v>199</v>
      </c>
      <c r="M204" t="e">
        <f t="shared" si="31"/>
        <v>#NUM!</v>
      </c>
      <c r="N204">
        <f t="shared" si="30"/>
        <v>0</v>
      </c>
      <c r="O204" t="b">
        <f t="shared" si="25"/>
        <v>0</v>
      </c>
    </row>
    <row r="205" spans="1:15" x14ac:dyDescent="0.55000000000000004">
      <c r="A205" t="s">
        <v>25</v>
      </c>
      <c r="B205" t="str">
        <f>'Input and Summary Results'!$G209</f>
        <v xml:space="preserve"> </v>
      </c>
      <c r="C205">
        <f>IF(B205=0,FALSE,'Input and Summary Results'!$D$5)</f>
        <v>0</v>
      </c>
      <c r="D205">
        <f>IF(B205=0,FALSE,'Input and Summary Results'!$E$5)</f>
        <v>0</v>
      </c>
      <c r="E205" t="e">
        <f t="shared" si="26"/>
        <v>#NUM!</v>
      </c>
      <c r="F205" t="e">
        <f t="shared" si="27"/>
        <v>#DIV/0!</v>
      </c>
      <c r="G205" t="b">
        <f>IF(B205=" ",FALSE,(IF('Input and Summary Results'!$J$4="yes",'Data Transformation'!E205,'Data Transformation'!C205)))</f>
        <v>0</v>
      </c>
      <c r="H205" t="b">
        <f>IF(B205=" ",FALSE,(IF('Input and Summary Results'!$J$4="yes",'Data Transformation'!F205,'Data Transformation'!D205)))</f>
        <v>0</v>
      </c>
      <c r="I205" t="str">
        <f t="shared" si="28"/>
        <v/>
      </c>
      <c r="J205" s="18" t="e">
        <f>LOOKUP(2,1/(COUNTIF($J$4:J204,'Input and Summary Results'!$B$7:$B$8007)=0),'Input and Summary Results'!$B$7:$B$8007)</f>
        <v>#N/A</v>
      </c>
      <c r="K205" s="18" t="str">
        <f t="shared" si="29"/>
        <v xml:space="preserve"> </v>
      </c>
      <c r="L205" s="18">
        <f t="shared" si="32"/>
        <v>200</v>
      </c>
      <c r="M205" t="e">
        <f t="shared" si="31"/>
        <v>#NUM!</v>
      </c>
      <c r="N205">
        <f t="shared" si="30"/>
        <v>0</v>
      </c>
      <c r="O205" t="b">
        <f t="shared" si="25"/>
        <v>0</v>
      </c>
    </row>
    <row r="206" spans="1:15" x14ac:dyDescent="0.55000000000000004">
      <c r="A206" t="s">
        <v>25</v>
      </c>
      <c r="B206" t="str">
        <f>'Input and Summary Results'!$G210</f>
        <v xml:space="preserve"> </v>
      </c>
      <c r="C206">
        <f>IF(B206=0,FALSE,'Input and Summary Results'!$D$5)</f>
        <v>0</v>
      </c>
      <c r="D206">
        <f>IF(B206=0,FALSE,'Input and Summary Results'!$E$5)</f>
        <v>0</v>
      </c>
      <c r="E206" t="e">
        <f t="shared" si="26"/>
        <v>#NUM!</v>
      </c>
      <c r="F206" t="e">
        <f t="shared" si="27"/>
        <v>#DIV/0!</v>
      </c>
      <c r="G206" t="b">
        <f>IF(B206=" ",FALSE,(IF('Input and Summary Results'!$J$4="yes",'Data Transformation'!E206,'Data Transformation'!C206)))</f>
        <v>0</v>
      </c>
      <c r="H206" t="b">
        <f>IF(B206=" ",FALSE,(IF('Input and Summary Results'!$J$4="yes",'Data Transformation'!F206,'Data Transformation'!D206)))</f>
        <v>0</v>
      </c>
      <c r="I206" t="str">
        <f t="shared" si="28"/>
        <v/>
      </c>
      <c r="J206" s="18" t="e">
        <f>LOOKUP(2,1/(COUNTIF($J$4:J205,'Input and Summary Results'!$B$7:$B$8007)=0),'Input and Summary Results'!$B$7:$B$8007)</f>
        <v>#N/A</v>
      </c>
      <c r="K206" s="18" t="str">
        <f t="shared" si="29"/>
        <v xml:space="preserve"> </v>
      </c>
      <c r="L206" s="18">
        <f t="shared" si="32"/>
        <v>201</v>
      </c>
      <c r="M206" t="e">
        <f t="shared" si="31"/>
        <v>#NUM!</v>
      </c>
      <c r="N206">
        <f t="shared" si="30"/>
        <v>0</v>
      </c>
      <c r="O206" t="b">
        <f t="shared" si="25"/>
        <v>0</v>
      </c>
    </row>
    <row r="207" spans="1:15" x14ac:dyDescent="0.55000000000000004">
      <c r="A207" t="s">
        <v>25</v>
      </c>
      <c r="B207" t="str">
        <f>'Input and Summary Results'!$G211</f>
        <v xml:space="preserve"> </v>
      </c>
      <c r="C207">
        <f>IF(B207=0,FALSE,'Input and Summary Results'!$D$5)</f>
        <v>0</v>
      </c>
      <c r="D207">
        <f>IF(B207=0,FALSE,'Input and Summary Results'!$E$5)</f>
        <v>0</v>
      </c>
      <c r="E207" t="e">
        <f t="shared" si="26"/>
        <v>#NUM!</v>
      </c>
      <c r="F207" t="e">
        <f t="shared" si="27"/>
        <v>#DIV/0!</v>
      </c>
      <c r="G207" t="b">
        <f>IF(B207=" ",FALSE,(IF('Input and Summary Results'!$J$4="yes",'Data Transformation'!E207,'Data Transformation'!C207)))</f>
        <v>0</v>
      </c>
      <c r="H207" t="b">
        <f>IF(B207=" ",FALSE,(IF('Input and Summary Results'!$J$4="yes",'Data Transformation'!F207,'Data Transformation'!D207)))</f>
        <v>0</v>
      </c>
      <c r="I207" t="str">
        <f t="shared" si="28"/>
        <v/>
      </c>
      <c r="J207" s="18" t="e">
        <f>LOOKUP(2,1/(COUNTIF($J$4:J206,'Input and Summary Results'!$B$7:$B$8007)=0),'Input and Summary Results'!$B$7:$B$8007)</f>
        <v>#N/A</v>
      </c>
      <c r="K207" s="18" t="str">
        <f t="shared" si="29"/>
        <v xml:space="preserve"> </v>
      </c>
      <c r="L207" s="18">
        <f t="shared" si="32"/>
        <v>202</v>
      </c>
      <c r="M207" t="e">
        <f t="shared" si="31"/>
        <v>#NUM!</v>
      </c>
      <c r="N207">
        <f t="shared" si="30"/>
        <v>0</v>
      </c>
      <c r="O207" t="b">
        <f t="shared" si="25"/>
        <v>0</v>
      </c>
    </row>
    <row r="208" spans="1:15" x14ac:dyDescent="0.55000000000000004">
      <c r="A208" t="s">
        <v>25</v>
      </c>
      <c r="B208" t="str">
        <f>'Input and Summary Results'!$G212</f>
        <v xml:space="preserve"> </v>
      </c>
      <c r="C208">
        <f>IF(B208=0,FALSE,'Input and Summary Results'!$D$5)</f>
        <v>0</v>
      </c>
      <c r="D208">
        <f>IF(B208=0,FALSE,'Input and Summary Results'!$E$5)</f>
        <v>0</v>
      </c>
      <c r="E208" t="e">
        <f t="shared" si="26"/>
        <v>#NUM!</v>
      </c>
      <c r="F208" t="e">
        <f t="shared" si="27"/>
        <v>#DIV/0!</v>
      </c>
      <c r="G208" t="b">
        <f>IF(B208=" ",FALSE,(IF('Input and Summary Results'!$J$4="yes",'Data Transformation'!E208,'Data Transformation'!C208)))</f>
        <v>0</v>
      </c>
      <c r="H208" t="b">
        <f>IF(B208=" ",FALSE,(IF('Input and Summary Results'!$J$4="yes",'Data Transformation'!F208,'Data Transformation'!D208)))</f>
        <v>0</v>
      </c>
      <c r="I208" t="str">
        <f t="shared" si="28"/>
        <v/>
      </c>
      <c r="J208" s="18" t="e">
        <f>LOOKUP(2,1/(COUNTIF($J$4:J207,'Input and Summary Results'!$B$7:$B$8007)=0),'Input and Summary Results'!$B$7:$B$8007)</f>
        <v>#N/A</v>
      </c>
      <c r="K208" s="18" t="str">
        <f t="shared" si="29"/>
        <v xml:space="preserve"> </v>
      </c>
      <c r="L208" s="18">
        <f t="shared" si="32"/>
        <v>203</v>
      </c>
      <c r="M208" t="e">
        <f t="shared" si="31"/>
        <v>#NUM!</v>
      </c>
      <c r="N208">
        <f t="shared" si="30"/>
        <v>0</v>
      </c>
      <c r="O208" t="b">
        <f t="shared" si="25"/>
        <v>0</v>
      </c>
    </row>
    <row r="209" spans="1:15" x14ac:dyDescent="0.55000000000000004">
      <c r="A209" t="s">
        <v>25</v>
      </c>
      <c r="B209" t="str">
        <f>'Input and Summary Results'!$G213</f>
        <v xml:space="preserve"> </v>
      </c>
      <c r="C209">
        <f>IF(B209=0,FALSE,'Input and Summary Results'!$D$5)</f>
        <v>0</v>
      </c>
      <c r="D209">
        <f>IF(B209=0,FALSE,'Input and Summary Results'!$E$5)</f>
        <v>0</v>
      </c>
      <c r="E209" t="e">
        <f t="shared" si="26"/>
        <v>#NUM!</v>
      </c>
      <c r="F209" t="e">
        <f t="shared" si="27"/>
        <v>#DIV/0!</v>
      </c>
      <c r="G209" t="b">
        <f>IF(B209=" ",FALSE,(IF('Input and Summary Results'!$J$4="yes",'Data Transformation'!E209,'Data Transformation'!C209)))</f>
        <v>0</v>
      </c>
      <c r="H209" t="b">
        <f>IF(B209=" ",FALSE,(IF('Input and Summary Results'!$J$4="yes",'Data Transformation'!F209,'Data Transformation'!D209)))</f>
        <v>0</v>
      </c>
      <c r="I209" t="str">
        <f t="shared" si="28"/>
        <v/>
      </c>
      <c r="J209" s="18" t="e">
        <f>LOOKUP(2,1/(COUNTIF($J$4:J208,'Input and Summary Results'!$B$7:$B$8007)=0),'Input and Summary Results'!$B$7:$B$8007)</f>
        <v>#N/A</v>
      </c>
      <c r="K209" s="18" t="str">
        <f t="shared" si="29"/>
        <v xml:space="preserve"> </v>
      </c>
      <c r="L209" s="18">
        <f t="shared" si="32"/>
        <v>204</v>
      </c>
      <c r="M209" t="e">
        <f t="shared" si="31"/>
        <v>#NUM!</v>
      </c>
      <c r="N209">
        <f t="shared" si="30"/>
        <v>0</v>
      </c>
      <c r="O209" t="b">
        <f t="shared" si="25"/>
        <v>0</v>
      </c>
    </row>
    <row r="210" spans="1:15" x14ac:dyDescent="0.55000000000000004">
      <c r="A210" t="s">
        <v>25</v>
      </c>
      <c r="B210" t="str">
        <f>'Input and Summary Results'!$G214</f>
        <v xml:space="preserve"> </v>
      </c>
      <c r="C210">
        <f>IF(B210=0,FALSE,'Input and Summary Results'!$D$5)</f>
        <v>0</v>
      </c>
      <c r="D210">
        <f>IF(B210=0,FALSE,'Input and Summary Results'!$E$5)</f>
        <v>0</v>
      </c>
      <c r="E210" t="e">
        <f t="shared" si="26"/>
        <v>#NUM!</v>
      </c>
      <c r="F210" t="e">
        <f t="shared" si="27"/>
        <v>#DIV/0!</v>
      </c>
      <c r="G210" t="b">
        <f>IF(B210=" ",FALSE,(IF('Input and Summary Results'!$J$4="yes",'Data Transformation'!E210,'Data Transformation'!C210)))</f>
        <v>0</v>
      </c>
      <c r="H210" t="b">
        <f>IF(B210=" ",FALSE,(IF('Input and Summary Results'!$J$4="yes",'Data Transformation'!F210,'Data Transformation'!D210)))</f>
        <v>0</v>
      </c>
      <c r="I210" t="str">
        <f t="shared" si="28"/>
        <v/>
      </c>
      <c r="J210" s="18" t="e">
        <f>LOOKUP(2,1/(COUNTIF($J$4:J209,'Input and Summary Results'!$B$7:$B$8007)=0),'Input and Summary Results'!$B$7:$B$8007)</f>
        <v>#N/A</v>
      </c>
      <c r="K210" s="18" t="str">
        <f t="shared" si="29"/>
        <v xml:space="preserve"> </v>
      </c>
      <c r="L210" s="18">
        <f t="shared" si="32"/>
        <v>205</v>
      </c>
      <c r="M210" t="e">
        <f t="shared" si="31"/>
        <v>#NUM!</v>
      </c>
      <c r="N210">
        <f t="shared" si="30"/>
        <v>0</v>
      </c>
      <c r="O210" t="b">
        <f t="shared" si="25"/>
        <v>0</v>
      </c>
    </row>
    <row r="211" spans="1:15" x14ac:dyDescent="0.55000000000000004">
      <c r="A211" t="s">
        <v>25</v>
      </c>
      <c r="B211" t="str">
        <f>'Input and Summary Results'!$G215</f>
        <v xml:space="preserve"> </v>
      </c>
      <c r="C211">
        <f>IF(B211=0,FALSE,'Input and Summary Results'!$D$5)</f>
        <v>0</v>
      </c>
      <c r="D211">
        <f>IF(B211=0,FALSE,'Input and Summary Results'!$E$5)</f>
        <v>0</v>
      </c>
      <c r="E211" t="e">
        <f t="shared" si="26"/>
        <v>#NUM!</v>
      </c>
      <c r="F211" t="e">
        <f t="shared" si="27"/>
        <v>#DIV/0!</v>
      </c>
      <c r="G211" t="b">
        <f>IF(B211=" ",FALSE,(IF('Input and Summary Results'!$J$4="yes",'Data Transformation'!E211,'Data Transformation'!C211)))</f>
        <v>0</v>
      </c>
      <c r="H211" t="b">
        <f>IF(B211=" ",FALSE,(IF('Input and Summary Results'!$J$4="yes",'Data Transformation'!F211,'Data Transformation'!D211)))</f>
        <v>0</v>
      </c>
      <c r="I211" t="str">
        <f t="shared" si="28"/>
        <v/>
      </c>
      <c r="J211" s="18" t="e">
        <f>LOOKUP(2,1/(COUNTIF($J$4:J210,'Input and Summary Results'!$B$7:$B$8007)=0),'Input and Summary Results'!$B$7:$B$8007)</f>
        <v>#N/A</v>
      </c>
      <c r="K211" s="18" t="str">
        <f t="shared" si="29"/>
        <v xml:space="preserve"> </v>
      </c>
      <c r="L211" s="18">
        <f t="shared" si="32"/>
        <v>206</v>
      </c>
      <c r="M211" t="e">
        <f t="shared" si="31"/>
        <v>#NUM!</v>
      </c>
      <c r="N211">
        <f t="shared" si="30"/>
        <v>0</v>
      </c>
      <c r="O211" t="b">
        <f t="shared" si="25"/>
        <v>0</v>
      </c>
    </row>
    <row r="212" spans="1:15" x14ac:dyDescent="0.55000000000000004">
      <c r="A212" t="s">
        <v>25</v>
      </c>
      <c r="B212" t="str">
        <f>'Input and Summary Results'!$G216</f>
        <v xml:space="preserve"> </v>
      </c>
      <c r="C212">
        <f>IF(B212=0,FALSE,'Input and Summary Results'!$D$5)</f>
        <v>0</v>
      </c>
      <c r="D212">
        <f>IF(B212=0,FALSE,'Input and Summary Results'!$E$5)</f>
        <v>0</v>
      </c>
      <c r="E212" t="e">
        <f t="shared" si="26"/>
        <v>#NUM!</v>
      </c>
      <c r="F212" t="e">
        <f t="shared" si="27"/>
        <v>#DIV/0!</v>
      </c>
      <c r="G212" t="b">
        <f>IF(B212=" ",FALSE,(IF('Input and Summary Results'!$J$4="yes",'Data Transformation'!E212,'Data Transformation'!C212)))</f>
        <v>0</v>
      </c>
      <c r="H212" t="b">
        <f>IF(B212=" ",FALSE,(IF('Input and Summary Results'!$J$4="yes",'Data Transformation'!F212,'Data Transformation'!D212)))</f>
        <v>0</v>
      </c>
      <c r="I212" t="str">
        <f t="shared" si="28"/>
        <v/>
      </c>
      <c r="J212" s="18" t="e">
        <f>LOOKUP(2,1/(COUNTIF($J$4:J211,'Input and Summary Results'!$B$7:$B$8007)=0),'Input and Summary Results'!$B$7:$B$8007)</f>
        <v>#N/A</v>
      </c>
      <c r="K212" s="18" t="str">
        <f t="shared" si="29"/>
        <v xml:space="preserve"> </v>
      </c>
      <c r="L212" s="18">
        <f t="shared" si="32"/>
        <v>207</v>
      </c>
      <c r="M212" t="e">
        <f t="shared" si="31"/>
        <v>#NUM!</v>
      </c>
      <c r="N212">
        <f t="shared" si="30"/>
        <v>0</v>
      </c>
      <c r="O212" t="b">
        <f t="shared" si="25"/>
        <v>0</v>
      </c>
    </row>
    <row r="213" spans="1:15" x14ac:dyDescent="0.55000000000000004">
      <c r="A213" t="s">
        <v>25</v>
      </c>
      <c r="B213" t="str">
        <f>'Input and Summary Results'!$G217</f>
        <v xml:space="preserve"> </v>
      </c>
      <c r="C213">
        <f>IF(B213=0,FALSE,'Input and Summary Results'!$D$5)</f>
        <v>0</v>
      </c>
      <c r="D213">
        <f>IF(B213=0,FALSE,'Input and Summary Results'!$E$5)</f>
        <v>0</v>
      </c>
      <c r="E213" t="e">
        <f t="shared" si="26"/>
        <v>#NUM!</v>
      </c>
      <c r="F213" t="e">
        <f t="shared" si="27"/>
        <v>#DIV/0!</v>
      </c>
      <c r="G213" t="b">
        <f>IF(B213=" ",FALSE,(IF('Input and Summary Results'!$J$4="yes",'Data Transformation'!E213,'Data Transformation'!C213)))</f>
        <v>0</v>
      </c>
      <c r="H213" t="b">
        <f>IF(B213=" ",FALSE,(IF('Input and Summary Results'!$J$4="yes",'Data Transformation'!F213,'Data Transformation'!D213)))</f>
        <v>0</v>
      </c>
      <c r="I213" t="str">
        <f t="shared" si="28"/>
        <v/>
      </c>
      <c r="J213" s="18" t="e">
        <f>LOOKUP(2,1/(COUNTIF($J$4:J212,'Input and Summary Results'!$B$7:$B$8007)=0),'Input and Summary Results'!$B$7:$B$8007)</f>
        <v>#N/A</v>
      </c>
      <c r="K213" s="18" t="str">
        <f t="shared" si="29"/>
        <v xml:space="preserve"> </v>
      </c>
      <c r="L213" s="18">
        <f t="shared" si="32"/>
        <v>208</v>
      </c>
      <c r="M213" t="e">
        <f t="shared" si="31"/>
        <v>#NUM!</v>
      </c>
      <c r="N213">
        <f t="shared" si="30"/>
        <v>0</v>
      </c>
      <c r="O213" t="b">
        <f t="shared" si="25"/>
        <v>0</v>
      </c>
    </row>
    <row r="214" spans="1:15" x14ac:dyDescent="0.55000000000000004">
      <c r="A214" t="s">
        <v>25</v>
      </c>
      <c r="B214" t="str">
        <f>'Input and Summary Results'!$G218</f>
        <v xml:space="preserve"> </v>
      </c>
      <c r="C214">
        <f>IF(B214=0,FALSE,'Input and Summary Results'!$D$5)</f>
        <v>0</v>
      </c>
      <c r="D214">
        <f>IF(B214=0,FALSE,'Input and Summary Results'!$E$5)</f>
        <v>0</v>
      </c>
      <c r="E214" t="e">
        <f t="shared" si="26"/>
        <v>#NUM!</v>
      </c>
      <c r="F214" t="e">
        <f t="shared" si="27"/>
        <v>#DIV/0!</v>
      </c>
      <c r="G214" t="b">
        <f>IF(B214=" ",FALSE,(IF('Input and Summary Results'!$J$4="yes",'Data Transformation'!E214,'Data Transformation'!C214)))</f>
        <v>0</v>
      </c>
      <c r="H214" t="b">
        <f>IF(B214=" ",FALSE,(IF('Input and Summary Results'!$J$4="yes",'Data Transformation'!F214,'Data Transformation'!D214)))</f>
        <v>0</v>
      </c>
      <c r="I214" t="str">
        <f t="shared" si="28"/>
        <v/>
      </c>
      <c r="J214" s="18" t="e">
        <f>LOOKUP(2,1/(COUNTIF($J$4:J213,'Input and Summary Results'!$B$7:$B$8007)=0),'Input and Summary Results'!$B$7:$B$8007)</f>
        <v>#N/A</v>
      </c>
      <c r="K214" s="18" t="str">
        <f t="shared" si="29"/>
        <v xml:space="preserve"> </v>
      </c>
      <c r="L214" s="18">
        <f t="shared" si="32"/>
        <v>209</v>
      </c>
      <c r="M214" t="e">
        <f t="shared" si="31"/>
        <v>#NUM!</v>
      </c>
      <c r="N214">
        <f t="shared" si="30"/>
        <v>0</v>
      </c>
      <c r="O214" t="b">
        <f t="shared" si="25"/>
        <v>0</v>
      </c>
    </row>
    <row r="215" spans="1:15" x14ac:dyDescent="0.55000000000000004">
      <c r="A215" t="s">
        <v>25</v>
      </c>
      <c r="B215" t="str">
        <f>'Input and Summary Results'!$G219</f>
        <v xml:space="preserve"> </v>
      </c>
      <c r="C215">
        <f>IF(B215=0,FALSE,'Input and Summary Results'!$D$5)</f>
        <v>0</v>
      </c>
      <c r="D215">
        <f>IF(B215=0,FALSE,'Input and Summary Results'!$E$5)</f>
        <v>0</v>
      </c>
      <c r="E215" t="e">
        <f t="shared" si="26"/>
        <v>#NUM!</v>
      </c>
      <c r="F215" t="e">
        <f t="shared" si="27"/>
        <v>#DIV/0!</v>
      </c>
      <c r="G215" t="b">
        <f>IF(B215=" ",FALSE,(IF('Input and Summary Results'!$J$4="yes",'Data Transformation'!E215,'Data Transformation'!C215)))</f>
        <v>0</v>
      </c>
      <c r="H215" t="b">
        <f>IF(B215=" ",FALSE,(IF('Input and Summary Results'!$J$4="yes",'Data Transformation'!F215,'Data Transformation'!D215)))</f>
        <v>0</v>
      </c>
      <c r="I215" t="str">
        <f t="shared" si="28"/>
        <v/>
      </c>
      <c r="J215" s="18" t="e">
        <f>LOOKUP(2,1/(COUNTIF($J$4:J214,'Input and Summary Results'!$B$7:$B$8007)=0),'Input and Summary Results'!$B$7:$B$8007)</f>
        <v>#N/A</v>
      </c>
      <c r="K215" s="18" t="str">
        <f t="shared" si="29"/>
        <v xml:space="preserve"> </v>
      </c>
      <c r="L215" s="18">
        <f t="shared" si="32"/>
        <v>210</v>
      </c>
      <c r="M215" t="e">
        <f t="shared" si="31"/>
        <v>#NUM!</v>
      </c>
      <c r="N215">
        <f t="shared" si="30"/>
        <v>0</v>
      </c>
      <c r="O215" t="b">
        <f t="shared" si="25"/>
        <v>0</v>
      </c>
    </row>
    <row r="216" spans="1:15" x14ac:dyDescent="0.55000000000000004">
      <c r="A216" t="s">
        <v>25</v>
      </c>
      <c r="B216" t="str">
        <f>'Input and Summary Results'!$G220</f>
        <v xml:space="preserve"> </v>
      </c>
      <c r="C216">
        <f>IF(B216=0,FALSE,'Input and Summary Results'!$D$5)</f>
        <v>0</v>
      </c>
      <c r="D216">
        <f>IF(B216=0,FALSE,'Input and Summary Results'!$E$5)</f>
        <v>0</v>
      </c>
      <c r="E216" t="e">
        <f t="shared" si="26"/>
        <v>#NUM!</v>
      </c>
      <c r="F216" t="e">
        <f t="shared" si="27"/>
        <v>#DIV/0!</v>
      </c>
      <c r="G216" t="b">
        <f>IF(B216=" ",FALSE,(IF('Input and Summary Results'!$J$4="yes",'Data Transformation'!E216,'Data Transformation'!C216)))</f>
        <v>0</v>
      </c>
      <c r="H216" t="b">
        <f>IF(B216=" ",FALSE,(IF('Input and Summary Results'!$J$4="yes",'Data Transformation'!F216,'Data Transformation'!D216)))</f>
        <v>0</v>
      </c>
      <c r="I216" t="str">
        <f t="shared" si="28"/>
        <v/>
      </c>
      <c r="J216" s="18" t="e">
        <f>LOOKUP(2,1/(COUNTIF($J$4:J215,'Input and Summary Results'!$B$7:$B$8007)=0),'Input and Summary Results'!$B$7:$B$8007)</f>
        <v>#N/A</v>
      </c>
      <c r="K216" s="18" t="str">
        <f t="shared" si="29"/>
        <v xml:space="preserve"> </v>
      </c>
      <c r="L216" s="18">
        <f t="shared" si="32"/>
        <v>211</v>
      </c>
      <c r="M216" t="e">
        <f t="shared" si="31"/>
        <v>#NUM!</v>
      </c>
      <c r="N216">
        <f t="shared" si="30"/>
        <v>0</v>
      </c>
      <c r="O216" t="b">
        <f t="shared" si="25"/>
        <v>0</v>
      </c>
    </row>
    <row r="217" spans="1:15" x14ac:dyDescent="0.55000000000000004">
      <c r="A217" t="s">
        <v>25</v>
      </c>
      <c r="B217" t="str">
        <f>'Input and Summary Results'!$G221</f>
        <v xml:space="preserve"> </v>
      </c>
      <c r="C217">
        <f>IF(B217=0,FALSE,'Input and Summary Results'!$D$5)</f>
        <v>0</v>
      </c>
      <c r="D217">
        <f>IF(B217=0,FALSE,'Input and Summary Results'!$E$5)</f>
        <v>0</v>
      </c>
      <c r="E217" t="e">
        <f t="shared" si="26"/>
        <v>#NUM!</v>
      </c>
      <c r="F217" t="e">
        <f t="shared" si="27"/>
        <v>#DIV/0!</v>
      </c>
      <c r="G217" t="b">
        <f>IF(B217=" ",FALSE,(IF('Input and Summary Results'!$J$4="yes",'Data Transformation'!E217,'Data Transformation'!C217)))</f>
        <v>0</v>
      </c>
      <c r="H217" t="b">
        <f>IF(B217=" ",FALSE,(IF('Input and Summary Results'!$J$4="yes",'Data Transformation'!F217,'Data Transformation'!D217)))</f>
        <v>0</v>
      </c>
      <c r="I217" t="str">
        <f t="shared" si="28"/>
        <v/>
      </c>
      <c r="J217" s="18" t="e">
        <f>LOOKUP(2,1/(COUNTIF($J$4:J216,'Input and Summary Results'!$B$7:$B$8007)=0),'Input and Summary Results'!$B$7:$B$8007)</f>
        <v>#N/A</v>
      </c>
      <c r="K217" s="18" t="str">
        <f t="shared" si="29"/>
        <v xml:space="preserve"> </v>
      </c>
      <c r="L217" s="18">
        <f t="shared" si="32"/>
        <v>212</v>
      </c>
      <c r="M217" t="e">
        <f t="shared" si="31"/>
        <v>#NUM!</v>
      </c>
      <c r="N217">
        <f t="shared" si="30"/>
        <v>0</v>
      </c>
      <c r="O217" t="b">
        <f t="shared" si="25"/>
        <v>0</v>
      </c>
    </row>
    <row r="218" spans="1:15" x14ac:dyDescent="0.55000000000000004">
      <c r="A218" t="s">
        <v>25</v>
      </c>
      <c r="B218" t="str">
        <f>'Input and Summary Results'!$G222</f>
        <v xml:space="preserve"> </v>
      </c>
      <c r="C218">
        <f>IF(B218=0,FALSE,'Input and Summary Results'!$D$5)</f>
        <v>0</v>
      </c>
      <c r="D218">
        <f>IF(B218=0,FALSE,'Input and Summary Results'!$E$5)</f>
        <v>0</v>
      </c>
      <c r="E218" t="e">
        <f t="shared" si="26"/>
        <v>#NUM!</v>
      </c>
      <c r="F218" t="e">
        <f t="shared" si="27"/>
        <v>#DIV/0!</v>
      </c>
      <c r="G218" t="b">
        <f>IF(B218=" ",FALSE,(IF('Input and Summary Results'!$J$4="yes",'Data Transformation'!E218,'Data Transformation'!C218)))</f>
        <v>0</v>
      </c>
      <c r="H218" t="b">
        <f>IF(B218=" ",FALSE,(IF('Input and Summary Results'!$J$4="yes",'Data Transformation'!F218,'Data Transformation'!D218)))</f>
        <v>0</v>
      </c>
      <c r="I218" t="str">
        <f t="shared" si="28"/>
        <v/>
      </c>
      <c r="J218" s="18" t="e">
        <f>LOOKUP(2,1/(COUNTIF($J$4:J217,'Input and Summary Results'!$B$7:$B$8007)=0),'Input and Summary Results'!$B$7:$B$8007)</f>
        <v>#N/A</v>
      </c>
      <c r="K218" s="18" t="str">
        <f t="shared" si="29"/>
        <v xml:space="preserve"> </v>
      </c>
      <c r="L218" s="18">
        <f t="shared" si="32"/>
        <v>213</v>
      </c>
      <c r="M218" t="e">
        <f t="shared" si="31"/>
        <v>#NUM!</v>
      </c>
      <c r="N218">
        <f t="shared" si="30"/>
        <v>0</v>
      </c>
      <c r="O218" t="b">
        <f t="shared" si="25"/>
        <v>0</v>
      </c>
    </row>
    <row r="219" spans="1:15" x14ac:dyDescent="0.55000000000000004">
      <c r="A219" t="s">
        <v>25</v>
      </c>
      <c r="B219" t="str">
        <f>'Input and Summary Results'!$G223</f>
        <v xml:space="preserve"> </v>
      </c>
      <c r="C219">
        <f>IF(B219=0,FALSE,'Input and Summary Results'!$D$5)</f>
        <v>0</v>
      </c>
      <c r="D219">
        <f>IF(B219=0,FALSE,'Input and Summary Results'!$E$5)</f>
        <v>0</v>
      </c>
      <c r="E219" t="e">
        <f t="shared" si="26"/>
        <v>#NUM!</v>
      </c>
      <c r="F219" t="e">
        <f t="shared" si="27"/>
        <v>#DIV/0!</v>
      </c>
      <c r="G219" t="b">
        <f>IF(B219=" ",FALSE,(IF('Input and Summary Results'!$J$4="yes",'Data Transformation'!E219,'Data Transformation'!C219)))</f>
        <v>0</v>
      </c>
      <c r="H219" t="b">
        <f>IF(B219=" ",FALSE,(IF('Input and Summary Results'!$J$4="yes",'Data Transformation'!F219,'Data Transformation'!D219)))</f>
        <v>0</v>
      </c>
      <c r="I219" t="str">
        <f t="shared" si="28"/>
        <v/>
      </c>
      <c r="J219" s="18" t="e">
        <f>LOOKUP(2,1/(COUNTIF($J$4:J218,'Input and Summary Results'!$B$7:$B$8007)=0),'Input and Summary Results'!$B$7:$B$8007)</f>
        <v>#N/A</v>
      </c>
      <c r="K219" s="18" t="str">
        <f t="shared" si="29"/>
        <v xml:space="preserve"> </v>
      </c>
      <c r="L219" s="18">
        <f t="shared" si="32"/>
        <v>214</v>
      </c>
      <c r="M219" t="e">
        <f t="shared" si="31"/>
        <v>#NUM!</v>
      </c>
      <c r="N219">
        <f t="shared" si="30"/>
        <v>0</v>
      </c>
      <c r="O219" t="b">
        <f t="shared" si="25"/>
        <v>0</v>
      </c>
    </row>
    <row r="220" spans="1:15" x14ac:dyDescent="0.55000000000000004">
      <c r="A220" t="s">
        <v>25</v>
      </c>
      <c r="B220" t="str">
        <f>'Input and Summary Results'!$G224</f>
        <v xml:space="preserve"> </v>
      </c>
      <c r="C220">
        <f>IF(B220=0,FALSE,'Input and Summary Results'!$D$5)</f>
        <v>0</v>
      </c>
      <c r="D220">
        <f>IF(B220=0,FALSE,'Input and Summary Results'!$E$5)</f>
        <v>0</v>
      </c>
      <c r="E220" t="e">
        <f t="shared" si="26"/>
        <v>#NUM!</v>
      </c>
      <c r="F220" t="e">
        <f t="shared" si="27"/>
        <v>#DIV/0!</v>
      </c>
      <c r="G220" t="b">
        <f>IF(B220=" ",FALSE,(IF('Input and Summary Results'!$J$4="yes",'Data Transformation'!E220,'Data Transformation'!C220)))</f>
        <v>0</v>
      </c>
      <c r="H220" t="b">
        <f>IF(B220=" ",FALSE,(IF('Input and Summary Results'!$J$4="yes",'Data Transformation'!F220,'Data Transformation'!D220)))</f>
        <v>0</v>
      </c>
      <c r="I220" t="str">
        <f t="shared" si="28"/>
        <v/>
      </c>
      <c r="J220" s="18" t="e">
        <f>LOOKUP(2,1/(COUNTIF($J$4:J219,'Input and Summary Results'!$B$7:$B$8007)=0),'Input and Summary Results'!$B$7:$B$8007)</f>
        <v>#N/A</v>
      </c>
      <c r="K220" s="18" t="str">
        <f t="shared" si="29"/>
        <v xml:space="preserve"> </v>
      </c>
      <c r="L220" s="18">
        <f t="shared" si="32"/>
        <v>215</v>
      </c>
      <c r="M220" t="e">
        <f t="shared" si="31"/>
        <v>#NUM!</v>
      </c>
      <c r="N220">
        <f t="shared" si="30"/>
        <v>0</v>
      </c>
      <c r="O220" t="b">
        <f t="shared" si="25"/>
        <v>0</v>
      </c>
    </row>
    <row r="221" spans="1:15" x14ac:dyDescent="0.55000000000000004">
      <c r="A221" t="s">
        <v>25</v>
      </c>
      <c r="B221" t="str">
        <f>'Input and Summary Results'!$G225</f>
        <v xml:space="preserve"> </v>
      </c>
      <c r="C221">
        <f>IF(B221=0,FALSE,'Input and Summary Results'!$D$5)</f>
        <v>0</v>
      </c>
      <c r="D221">
        <f>IF(B221=0,FALSE,'Input and Summary Results'!$E$5)</f>
        <v>0</v>
      </c>
      <c r="E221" t="e">
        <f t="shared" si="26"/>
        <v>#NUM!</v>
      </c>
      <c r="F221" t="e">
        <f t="shared" si="27"/>
        <v>#DIV/0!</v>
      </c>
      <c r="G221" t="b">
        <f>IF(B221=" ",FALSE,(IF('Input and Summary Results'!$J$4="yes",'Data Transformation'!E221,'Data Transformation'!C221)))</f>
        <v>0</v>
      </c>
      <c r="H221" t="b">
        <f>IF(B221=" ",FALSE,(IF('Input and Summary Results'!$J$4="yes",'Data Transformation'!F221,'Data Transformation'!D221)))</f>
        <v>0</v>
      </c>
      <c r="I221" t="str">
        <f t="shared" si="28"/>
        <v/>
      </c>
      <c r="J221" s="18" t="e">
        <f>LOOKUP(2,1/(COUNTIF($J$4:J220,'Input and Summary Results'!$B$7:$B$8007)=0),'Input and Summary Results'!$B$7:$B$8007)</f>
        <v>#N/A</v>
      </c>
      <c r="K221" s="18" t="str">
        <f t="shared" si="29"/>
        <v xml:space="preserve"> </v>
      </c>
      <c r="L221" s="18">
        <f t="shared" si="32"/>
        <v>216</v>
      </c>
      <c r="M221" t="e">
        <f t="shared" si="31"/>
        <v>#NUM!</v>
      </c>
      <c r="N221">
        <f t="shared" si="30"/>
        <v>0</v>
      </c>
      <c r="O221" t="b">
        <f t="shared" si="25"/>
        <v>0</v>
      </c>
    </row>
    <row r="222" spans="1:15" x14ac:dyDescent="0.55000000000000004">
      <c r="A222" t="s">
        <v>25</v>
      </c>
      <c r="B222" t="str">
        <f>'Input and Summary Results'!$G226</f>
        <v xml:space="preserve"> </v>
      </c>
      <c r="C222">
        <f>IF(B222=0,FALSE,'Input and Summary Results'!$D$5)</f>
        <v>0</v>
      </c>
      <c r="D222">
        <f>IF(B222=0,FALSE,'Input and Summary Results'!$E$5)</f>
        <v>0</v>
      </c>
      <c r="E222" t="e">
        <f t="shared" si="26"/>
        <v>#NUM!</v>
      </c>
      <c r="F222" t="e">
        <f t="shared" si="27"/>
        <v>#DIV/0!</v>
      </c>
      <c r="G222" t="b">
        <f>IF(B222=" ",FALSE,(IF('Input and Summary Results'!$J$4="yes",'Data Transformation'!E222,'Data Transformation'!C222)))</f>
        <v>0</v>
      </c>
      <c r="H222" t="b">
        <f>IF(B222=" ",FALSE,(IF('Input and Summary Results'!$J$4="yes",'Data Transformation'!F222,'Data Transformation'!D222)))</f>
        <v>0</v>
      </c>
      <c r="I222" t="str">
        <f t="shared" si="28"/>
        <v/>
      </c>
      <c r="J222" s="18" t="e">
        <f>LOOKUP(2,1/(COUNTIF($J$4:J221,'Input and Summary Results'!$B$7:$B$8007)=0),'Input and Summary Results'!$B$7:$B$8007)</f>
        <v>#N/A</v>
      </c>
      <c r="K222" s="18" t="str">
        <f t="shared" si="29"/>
        <v xml:space="preserve"> </v>
      </c>
      <c r="L222" s="18">
        <f t="shared" si="32"/>
        <v>217</v>
      </c>
      <c r="M222" t="e">
        <f t="shared" si="31"/>
        <v>#NUM!</v>
      </c>
      <c r="N222">
        <f t="shared" si="30"/>
        <v>0</v>
      </c>
      <c r="O222" t="b">
        <f t="shared" si="25"/>
        <v>0</v>
      </c>
    </row>
    <row r="223" spans="1:15" x14ac:dyDescent="0.55000000000000004">
      <c r="A223" t="s">
        <v>25</v>
      </c>
      <c r="B223" t="str">
        <f>'Input and Summary Results'!$G227</f>
        <v xml:space="preserve"> </v>
      </c>
      <c r="C223">
        <f>IF(B223=0,FALSE,'Input and Summary Results'!$D$5)</f>
        <v>0</v>
      </c>
      <c r="D223">
        <f>IF(B223=0,FALSE,'Input and Summary Results'!$E$5)</f>
        <v>0</v>
      </c>
      <c r="E223" t="e">
        <f t="shared" si="26"/>
        <v>#NUM!</v>
      </c>
      <c r="F223" t="e">
        <f t="shared" si="27"/>
        <v>#DIV/0!</v>
      </c>
      <c r="G223" t="b">
        <f>IF(B223=" ",FALSE,(IF('Input and Summary Results'!$J$4="yes",'Data Transformation'!E223,'Data Transformation'!C223)))</f>
        <v>0</v>
      </c>
      <c r="H223" t="b">
        <f>IF(B223=" ",FALSE,(IF('Input and Summary Results'!$J$4="yes",'Data Transformation'!F223,'Data Transformation'!D223)))</f>
        <v>0</v>
      </c>
      <c r="I223" t="str">
        <f t="shared" si="28"/>
        <v/>
      </c>
      <c r="J223" s="18" t="e">
        <f>LOOKUP(2,1/(COUNTIF($J$4:J222,'Input and Summary Results'!$B$7:$B$8007)=0),'Input and Summary Results'!$B$7:$B$8007)</f>
        <v>#N/A</v>
      </c>
      <c r="K223" s="18" t="str">
        <f t="shared" si="29"/>
        <v xml:space="preserve"> </v>
      </c>
      <c r="L223" s="18">
        <f t="shared" si="32"/>
        <v>218</v>
      </c>
      <c r="M223" t="e">
        <f t="shared" si="31"/>
        <v>#NUM!</v>
      </c>
      <c r="N223">
        <f t="shared" si="30"/>
        <v>0</v>
      </c>
      <c r="O223" t="b">
        <f t="shared" si="25"/>
        <v>0</v>
      </c>
    </row>
    <row r="224" spans="1:15" x14ac:dyDescent="0.55000000000000004">
      <c r="A224" t="s">
        <v>25</v>
      </c>
      <c r="B224" t="str">
        <f>'Input and Summary Results'!$G228</f>
        <v xml:space="preserve"> </v>
      </c>
      <c r="C224">
        <f>IF(B224=0,FALSE,'Input and Summary Results'!$D$5)</f>
        <v>0</v>
      </c>
      <c r="D224">
        <f>IF(B224=0,FALSE,'Input and Summary Results'!$E$5)</f>
        <v>0</v>
      </c>
      <c r="E224" t="e">
        <f t="shared" si="26"/>
        <v>#NUM!</v>
      </c>
      <c r="F224" t="e">
        <f t="shared" si="27"/>
        <v>#DIV/0!</v>
      </c>
      <c r="G224" t="b">
        <f>IF(B224=" ",FALSE,(IF('Input and Summary Results'!$J$4="yes",'Data Transformation'!E224,'Data Transformation'!C224)))</f>
        <v>0</v>
      </c>
      <c r="H224" t="b">
        <f>IF(B224=" ",FALSE,(IF('Input and Summary Results'!$J$4="yes",'Data Transformation'!F224,'Data Transformation'!D224)))</f>
        <v>0</v>
      </c>
      <c r="I224" t="str">
        <f t="shared" si="28"/>
        <v/>
      </c>
      <c r="J224" s="18" t="e">
        <f>LOOKUP(2,1/(COUNTIF($J$4:J223,'Input and Summary Results'!$B$7:$B$8007)=0),'Input and Summary Results'!$B$7:$B$8007)</f>
        <v>#N/A</v>
      </c>
      <c r="K224" s="18" t="str">
        <f t="shared" si="29"/>
        <v xml:space="preserve"> </v>
      </c>
      <c r="L224" s="18">
        <f t="shared" si="32"/>
        <v>219</v>
      </c>
      <c r="M224" t="e">
        <f t="shared" si="31"/>
        <v>#NUM!</v>
      </c>
      <c r="N224">
        <f t="shared" si="30"/>
        <v>0</v>
      </c>
      <c r="O224" t="b">
        <f t="shared" si="25"/>
        <v>0</v>
      </c>
    </row>
    <row r="225" spans="1:15" x14ac:dyDescent="0.55000000000000004">
      <c r="A225" t="s">
        <v>25</v>
      </c>
      <c r="B225" t="str">
        <f>'Input and Summary Results'!$G229</f>
        <v xml:space="preserve"> </v>
      </c>
      <c r="C225">
        <f>IF(B225=0,FALSE,'Input and Summary Results'!$D$5)</f>
        <v>0</v>
      </c>
      <c r="D225">
        <f>IF(B225=0,FALSE,'Input and Summary Results'!$E$5)</f>
        <v>0</v>
      </c>
      <c r="E225" t="e">
        <f t="shared" si="26"/>
        <v>#NUM!</v>
      </c>
      <c r="F225" t="e">
        <f t="shared" si="27"/>
        <v>#DIV/0!</v>
      </c>
      <c r="G225" t="b">
        <f>IF(B225=" ",FALSE,(IF('Input and Summary Results'!$J$4="yes",'Data Transformation'!E225,'Data Transformation'!C225)))</f>
        <v>0</v>
      </c>
      <c r="H225" t="b">
        <f>IF(B225=" ",FALSE,(IF('Input and Summary Results'!$J$4="yes",'Data Transformation'!F225,'Data Transformation'!D225)))</f>
        <v>0</v>
      </c>
      <c r="I225" t="str">
        <f t="shared" si="28"/>
        <v/>
      </c>
      <c r="J225" s="18" t="e">
        <f>LOOKUP(2,1/(COUNTIF($J$4:J224,'Input and Summary Results'!$B$7:$B$8007)=0),'Input and Summary Results'!$B$7:$B$8007)</f>
        <v>#N/A</v>
      </c>
      <c r="K225" s="18" t="str">
        <f t="shared" si="29"/>
        <v xml:space="preserve"> </v>
      </c>
      <c r="L225" s="18">
        <f t="shared" si="32"/>
        <v>220</v>
      </c>
      <c r="M225" t="e">
        <f t="shared" si="31"/>
        <v>#NUM!</v>
      </c>
      <c r="N225">
        <f t="shared" si="30"/>
        <v>0</v>
      </c>
      <c r="O225" t="b">
        <f t="shared" si="25"/>
        <v>0</v>
      </c>
    </row>
    <row r="226" spans="1:15" x14ac:dyDescent="0.55000000000000004">
      <c r="A226" t="s">
        <v>25</v>
      </c>
      <c r="B226" t="str">
        <f>'Input and Summary Results'!$G230</f>
        <v xml:space="preserve"> </v>
      </c>
      <c r="C226">
        <f>IF(B226=0,FALSE,'Input and Summary Results'!$D$5)</f>
        <v>0</v>
      </c>
      <c r="D226">
        <f>IF(B226=0,FALSE,'Input and Summary Results'!$E$5)</f>
        <v>0</v>
      </c>
      <c r="E226" t="e">
        <f t="shared" si="26"/>
        <v>#NUM!</v>
      </c>
      <c r="F226" t="e">
        <f t="shared" si="27"/>
        <v>#DIV/0!</v>
      </c>
      <c r="G226" t="b">
        <f>IF(B226=" ",FALSE,(IF('Input and Summary Results'!$J$4="yes",'Data Transformation'!E226,'Data Transformation'!C226)))</f>
        <v>0</v>
      </c>
      <c r="H226" t="b">
        <f>IF(B226=" ",FALSE,(IF('Input and Summary Results'!$J$4="yes",'Data Transformation'!F226,'Data Transformation'!D226)))</f>
        <v>0</v>
      </c>
      <c r="I226" t="str">
        <f t="shared" si="28"/>
        <v/>
      </c>
      <c r="J226" s="18" t="e">
        <f>LOOKUP(2,1/(COUNTIF($J$4:J225,'Input and Summary Results'!$B$7:$B$8007)=0),'Input and Summary Results'!$B$7:$B$8007)</f>
        <v>#N/A</v>
      </c>
      <c r="K226" s="18" t="str">
        <f t="shared" si="29"/>
        <v xml:space="preserve"> </v>
      </c>
      <c r="L226" s="18">
        <f t="shared" si="32"/>
        <v>221</v>
      </c>
      <c r="M226" t="e">
        <f t="shared" si="31"/>
        <v>#NUM!</v>
      </c>
      <c r="N226">
        <f t="shared" si="30"/>
        <v>0</v>
      </c>
      <c r="O226" t="b">
        <f t="shared" si="25"/>
        <v>0</v>
      </c>
    </row>
    <row r="227" spans="1:15" x14ac:dyDescent="0.55000000000000004">
      <c r="A227" t="s">
        <v>25</v>
      </c>
      <c r="B227" t="str">
        <f>'Input and Summary Results'!$G231</f>
        <v xml:space="preserve"> </v>
      </c>
      <c r="C227">
        <f>IF(B227=0,FALSE,'Input and Summary Results'!$D$5)</f>
        <v>0</v>
      </c>
      <c r="D227">
        <f>IF(B227=0,FALSE,'Input and Summary Results'!$E$5)</f>
        <v>0</v>
      </c>
      <c r="E227" t="e">
        <f t="shared" si="26"/>
        <v>#NUM!</v>
      </c>
      <c r="F227" t="e">
        <f t="shared" si="27"/>
        <v>#DIV/0!</v>
      </c>
      <c r="G227" t="b">
        <f>IF(B227=" ",FALSE,(IF('Input and Summary Results'!$J$4="yes",'Data Transformation'!E227,'Data Transformation'!C227)))</f>
        <v>0</v>
      </c>
      <c r="H227" t="b">
        <f>IF(B227=" ",FALSE,(IF('Input and Summary Results'!$J$4="yes",'Data Transformation'!F227,'Data Transformation'!D227)))</f>
        <v>0</v>
      </c>
      <c r="I227" t="str">
        <f t="shared" si="28"/>
        <v/>
      </c>
      <c r="J227" s="18" t="e">
        <f>LOOKUP(2,1/(COUNTIF($J$4:J226,'Input and Summary Results'!$B$7:$B$8007)=0),'Input and Summary Results'!$B$7:$B$8007)</f>
        <v>#N/A</v>
      </c>
      <c r="K227" s="18" t="str">
        <f t="shared" si="29"/>
        <v xml:space="preserve"> </v>
      </c>
      <c r="L227" s="18">
        <f t="shared" si="32"/>
        <v>222</v>
      </c>
      <c r="M227" t="e">
        <f t="shared" si="31"/>
        <v>#NUM!</v>
      </c>
      <c r="N227">
        <f t="shared" si="30"/>
        <v>0</v>
      </c>
      <c r="O227" t="b">
        <f t="shared" si="25"/>
        <v>0</v>
      </c>
    </row>
    <row r="228" spans="1:15" x14ac:dyDescent="0.55000000000000004">
      <c r="A228" t="s">
        <v>25</v>
      </c>
      <c r="B228" t="str">
        <f>'Input and Summary Results'!$G232</f>
        <v xml:space="preserve"> </v>
      </c>
      <c r="C228">
        <f>IF(B228=0,FALSE,'Input and Summary Results'!$D$5)</f>
        <v>0</v>
      </c>
      <c r="D228">
        <f>IF(B228=0,FALSE,'Input and Summary Results'!$E$5)</f>
        <v>0</v>
      </c>
      <c r="E228" t="e">
        <f t="shared" si="26"/>
        <v>#NUM!</v>
      </c>
      <c r="F228" t="e">
        <f t="shared" si="27"/>
        <v>#DIV/0!</v>
      </c>
      <c r="G228" t="b">
        <f>IF(B228=" ",FALSE,(IF('Input and Summary Results'!$J$4="yes",'Data Transformation'!E228,'Data Transformation'!C228)))</f>
        <v>0</v>
      </c>
      <c r="H228" t="b">
        <f>IF(B228=" ",FALSE,(IF('Input and Summary Results'!$J$4="yes",'Data Transformation'!F228,'Data Transformation'!D228)))</f>
        <v>0</v>
      </c>
      <c r="I228" t="str">
        <f t="shared" si="28"/>
        <v/>
      </c>
      <c r="J228" s="18" t="e">
        <f>LOOKUP(2,1/(COUNTIF($J$4:J227,'Input and Summary Results'!$B$7:$B$8007)=0),'Input and Summary Results'!$B$7:$B$8007)</f>
        <v>#N/A</v>
      </c>
      <c r="K228" s="18" t="str">
        <f t="shared" si="29"/>
        <v xml:space="preserve"> </v>
      </c>
      <c r="L228" s="18">
        <f t="shared" si="32"/>
        <v>223</v>
      </c>
      <c r="M228" t="e">
        <f t="shared" si="31"/>
        <v>#NUM!</v>
      </c>
      <c r="N228">
        <f t="shared" si="30"/>
        <v>0</v>
      </c>
      <c r="O228" t="b">
        <f t="shared" si="25"/>
        <v>0</v>
      </c>
    </row>
    <row r="229" spans="1:15" x14ac:dyDescent="0.55000000000000004">
      <c r="A229" t="s">
        <v>25</v>
      </c>
      <c r="B229" t="str">
        <f>'Input and Summary Results'!$G233</f>
        <v xml:space="preserve"> </v>
      </c>
      <c r="C229">
        <f>IF(B229=0,FALSE,'Input and Summary Results'!$D$5)</f>
        <v>0</v>
      </c>
      <c r="D229">
        <f>IF(B229=0,FALSE,'Input and Summary Results'!$E$5)</f>
        <v>0</v>
      </c>
      <c r="E229" t="e">
        <f t="shared" si="26"/>
        <v>#NUM!</v>
      </c>
      <c r="F229" t="e">
        <f t="shared" si="27"/>
        <v>#DIV/0!</v>
      </c>
      <c r="G229" t="b">
        <f>IF(B229=" ",FALSE,(IF('Input and Summary Results'!$J$4="yes",'Data Transformation'!E229,'Data Transformation'!C229)))</f>
        <v>0</v>
      </c>
      <c r="H229" t="b">
        <f>IF(B229=" ",FALSE,(IF('Input and Summary Results'!$J$4="yes",'Data Transformation'!F229,'Data Transformation'!D229)))</f>
        <v>0</v>
      </c>
      <c r="I229" t="str">
        <f t="shared" si="28"/>
        <v/>
      </c>
      <c r="J229" s="18" t="e">
        <f>LOOKUP(2,1/(COUNTIF($J$4:J228,'Input and Summary Results'!$B$7:$B$8007)=0),'Input and Summary Results'!$B$7:$B$8007)</f>
        <v>#N/A</v>
      </c>
      <c r="K229" s="18" t="str">
        <f t="shared" si="29"/>
        <v xml:space="preserve"> </v>
      </c>
      <c r="L229" s="18">
        <f t="shared" si="32"/>
        <v>224</v>
      </c>
      <c r="M229" t="e">
        <f t="shared" si="31"/>
        <v>#NUM!</v>
      </c>
      <c r="N229">
        <f t="shared" si="30"/>
        <v>0</v>
      </c>
      <c r="O229" t="b">
        <f t="shared" si="25"/>
        <v>0</v>
      </c>
    </row>
    <row r="230" spans="1:15" x14ac:dyDescent="0.55000000000000004">
      <c r="A230" t="s">
        <v>25</v>
      </c>
      <c r="B230" t="str">
        <f>'Input and Summary Results'!$G234</f>
        <v xml:space="preserve"> </v>
      </c>
      <c r="C230">
        <f>IF(B230=0,FALSE,'Input and Summary Results'!$D$5)</f>
        <v>0</v>
      </c>
      <c r="D230">
        <f>IF(B230=0,FALSE,'Input and Summary Results'!$E$5)</f>
        <v>0</v>
      </c>
      <c r="E230" t="e">
        <f t="shared" si="26"/>
        <v>#NUM!</v>
      </c>
      <c r="F230" t="e">
        <f t="shared" si="27"/>
        <v>#DIV/0!</v>
      </c>
      <c r="G230" t="b">
        <f>IF(B230=" ",FALSE,(IF('Input and Summary Results'!$J$4="yes",'Data Transformation'!E230,'Data Transformation'!C230)))</f>
        <v>0</v>
      </c>
      <c r="H230" t="b">
        <f>IF(B230=" ",FALSE,(IF('Input and Summary Results'!$J$4="yes",'Data Transformation'!F230,'Data Transformation'!D230)))</f>
        <v>0</v>
      </c>
      <c r="I230" t="str">
        <f t="shared" si="28"/>
        <v/>
      </c>
      <c r="J230" s="18" t="e">
        <f>LOOKUP(2,1/(COUNTIF($J$4:J229,'Input and Summary Results'!$B$7:$B$8007)=0),'Input and Summary Results'!$B$7:$B$8007)</f>
        <v>#N/A</v>
      </c>
      <c r="K230" s="18" t="str">
        <f t="shared" si="29"/>
        <v xml:space="preserve"> </v>
      </c>
      <c r="L230" s="18">
        <f t="shared" si="32"/>
        <v>225</v>
      </c>
      <c r="M230" t="e">
        <f t="shared" si="31"/>
        <v>#NUM!</v>
      </c>
      <c r="N230">
        <f t="shared" si="30"/>
        <v>0</v>
      </c>
      <c r="O230" t="b">
        <f t="shared" si="25"/>
        <v>0</v>
      </c>
    </row>
    <row r="231" spans="1:15" x14ac:dyDescent="0.55000000000000004">
      <c r="A231" t="s">
        <v>25</v>
      </c>
      <c r="B231" t="str">
        <f>'Input and Summary Results'!$G235</f>
        <v xml:space="preserve"> </v>
      </c>
      <c r="C231">
        <f>IF(B231=0,FALSE,'Input and Summary Results'!$D$5)</f>
        <v>0</v>
      </c>
      <c r="D231">
        <f>IF(B231=0,FALSE,'Input and Summary Results'!$E$5)</f>
        <v>0</v>
      </c>
      <c r="E231" t="e">
        <f t="shared" si="26"/>
        <v>#NUM!</v>
      </c>
      <c r="F231" t="e">
        <f t="shared" si="27"/>
        <v>#DIV/0!</v>
      </c>
      <c r="G231" t="b">
        <f>IF(B231=" ",FALSE,(IF('Input and Summary Results'!$J$4="yes",'Data Transformation'!E231,'Data Transformation'!C231)))</f>
        <v>0</v>
      </c>
      <c r="H231" t="b">
        <f>IF(B231=" ",FALSE,(IF('Input and Summary Results'!$J$4="yes",'Data Transformation'!F231,'Data Transformation'!D231)))</f>
        <v>0</v>
      </c>
      <c r="I231" t="str">
        <f t="shared" si="28"/>
        <v/>
      </c>
      <c r="J231" s="18" t="e">
        <f>LOOKUP(2,1/(COUNTIF($J$4:J230,'Input and Summary Results'!$B$7:$B$8007)=0),'Input and Summary Results'!$B$7:$B$8007)</f>
        <v>#N/A</v>
      </c>
      <c r="K231" s="18" t="str">
        <f t="shared" si="29"/>
        <v xml:space="preserve"> </v>
      </c>
      <c r="L231" s="18">
        <f t="shared" si="32"/>
        <v>226</v>
      </c>
      <c r="M231" t="e">
        <f t="shared" si="31"/>
        <v>#NUM!</v>
      </c>
      <c r="N231">
        <f t="shared" si="30"/>
        <v>0</v>
      </c>
      <c r="O231" t="b">
        <f t="shared" si="25"/>
        <v>0</v>
      </c>
    </row>
    <row r="232" spans="1:15" x14ac:dyDescent="0.55000000000000004">
      <c r="A232" t="s">
        <v>25</v>
      </c>
      <c r="B232" t="str">
        <f>'Input and Summary Results'!$G236</f>
        <v xml:space="preserve"> </v>
      </c>
      <c r="C232">
        <f>IF(B232=0,FALSE,'Input and Summary Results'!$D$5)</f>
        <v>0</v>
      </c>
      <c r="D232">
        <f>IF(B232=0,FALSE,'Input and Summary Results'!$E$5)</f>
        <v>0</v>
      </c>
      <c r="E232" t="e">
        <f t="shared" si="26"/>
        <v>#NUM!</v>
      </c>
      <c r="F232" t="e">
        <f t="shared" si="27"/>
        <v>#DIV/0!</v>
      </c>
      <c r="G232" t="b">
        <f>IF(B232=" ",FALSE,(IF('Input and Summary Results'!$J$4="yes",'Data Transformation'!E232,'Data Transformation'!C232)))</f>
        <v>0</v>
      </c>
      <c r="H232" t="b">
        <f>IF(B232=" ",FALSE,(IF('Input and Summary Results'!$J$4="yes",'Data Transformation'!F232,'Data Transformation'!D232)))</f>
        <v>0</v>
      </c>
      <c r="I232" t="str">
        <f t="shared" si="28"/>
        <v/>
      </c>
      <c r="J232" s="18" t="e">
        <f>LOOKUP(2,1/(COUNTIF($J$4:J231,'Input and Summary Results'!$B$7:$B$8007)=0),'Input and Summary Results'!$B$7:$B$8007)</f>
        <v>#N/A</v>
      </c>
      <c r="K232" s="18" t="str">
        <f t="shared" si="29"/>
        <v xml:space="preserve"> </v>
      </c>
      <c r="L232" s="18">
        <f t="shared" si="32"/>
        <v>227</v>
      </c>
      <c r="M232" t="e">
        <f t="shared" si="31"/>
        <v>#NUM!</v>
      </c>
      <c r="N232">
        <f t="shared" si="30"/>
        <v>0</v>
      </c>
      <c r="O232" t="b">
        <f t="shared" si="25"/>
        <v>0</v>
      </c>
    </row>
    <row r="233" spans="1:15" x14ac:dyDescent="0.55000000000000004">
      <c r="A233" t="s">
        <v>25</v>
      </c>
      <c r="B233" t="str">
        <f>'Input and Summary Results'!$G237</f>
        <v xml:space="preserve"> </v>
      </c>
      <c r="C233">
        <f>IF(B233=0,FALSE,'Input and Summary Results'!$D$5)</f>
        <v>0</v>
      </c>
      <c r="D233">
        <f>IF(B233=0,FALSE,'Input and Summary Results'!$E$5)</f>
        <v>0</v>
      </c>
      <c r="E233" t="e">
        <f t="shared" si="26"/>
        <v>#NUM!</v>
      </c>
      <c r="F233" t="e">
        <f t="shared" si="27"/>
        <v>#DIV/0!</v>
      </c>
      <c r="G233" t="b">
        <f>IF(B233=" ",FALSE,(IF('Input and Summary Results'!$J$4="yes",'Data Transformation'!E233,'Data Transformation'!C233)))</f>
        <v>0</v>
      </c>
      <c r="H233" t="b">
        <f>IF(B233=" ",FALSE,(IF('Input and Summary Results'!$J$4="yes",'Data Transformation'!F233,'Data Transformation'!D233)))</f>
        <v>0</v>
      </c>
      <c r="I233" t="str">
        <f t="shared" si="28"/>
        <v/>
      </c>
      <c r="J233" s="18" t="e">
        <f>LOOKUP(2,1/(COUNTIF($J$4:J232,'Input and Summary Results'!$B$7:$B$8007)=0),'Input and Summary Results'!$B$7:$B$8007)</f>
        <v>#N/A</v>
      </c>
      <c r="K233" s="18" t="str">
        <f t="shared" si="29"/>
        <v xml:space="preserve"> </v>
      </c>
      <c r="L233" s="18">
        <f t="shared" si="32"/>
        <v>228</v>
      </c>
      <c r="M233" t="e">
        <f t="shared" si="31"/>
        <v>#NUM!</v>
      </c>
      <c r="N233">
        <f t="shared" si="30"/>
        <v>0</v>
      </c>
      <c r="O233" t="b">
        <f t="shared" si="25"/>
        <v>0</v>
      </c>
    </row>
    <row r="234" spans="1:15" x14ac:dyDescent="0.55000000000000004">
      <c r="A234" t="s">
        <v>25</v>
      </c>
      <c r="B234" t="str">
        <f>'Input and Summary Results'!$G238</f>
        <v xml:space="preserve"> </v>
      </c>
      <c r="C234">
        <f>IF(B234=0,FALSE,'Input and Summary Results'!$D$5)</f>
        <v>0</v>
      </c>
      <c r="D234">
        <f>IF(B234=0,FALSE,'Input and Summary Results'!$E$5)</f>
        <v>0</v>
      </c>
      <c r="E234" t="e">
        <f t="shared" si="26"/>
        <v>#NUM!</v>
      </c>
      <c r="F234" t="e">
        <f t="shared" si="27"/>
        <v>#DIV/0!</v>
      </c>
      <c r="G234" t="b">
        <f>IF(B234=" ",FALSE,(IF('Input and Summary Results'!$J$4="yes",'Data Transformation'!E234,'Data Transformation'!C234)))</f>
        <v>0</v>
      </c>
      <c r="H234" t="b">
        <f>IF(B234=" ",FALSE,(IF('Input and Summary Results'!$J$4="yes",'Data Transformation'!F234,'Data Transformation'!D234)))</f>
        <v>0</v>
      </c>
      <c r="I234" t="str">
        <f t="shared" si="28"/>
        <v/>
      </c>
      <c r="J234" s="18" t="e">
        <f>LOOKUP(2,1/(COUNTIF($J$4:J233,'Input and Summary Results'!$B$7:$B$8007)=0),'Input and Summary Results'!$B$7:$B$8007)</f>
        <v>#N/A</v>
      </c>
      <c r="K234" s="18" t="str">
        <f t="shared" si="29"/>
        <v xml:space="preserve"> </v>
      </c>
      <c r="L234" s="18">
        <f t="shared" si="32"/>
        <v>229</v>
      </c>
      <c r="M234" t="e">
        <f t="shared" si="31"/>
        <v>#NUM!</v>
      </c>
      <c r="N234">
        <f t="shared" si="30"/>
        <v>0</v>
      </c>
      <c r="O234" t="b">
        <f t="shared" si="25"/>
        <v>0</v>
      </c>
    </row>
    <row r="235" spans="1:15" x14ac:dyDescent="0.55000000000000004">
      <c r="A235" t="s">
        <v>25</v>
      </c>
      <c r="B235" t="str">
        <f>'Input and Summary Results'!$G239</f>
        <v xml:space="preserve"> </v>
      </c>
      <c r="C235">
        <f>IF(B235=0,FALSE,'Input and Summary Results'!$D$5)</f>
        <v>0</v>
      </c>
      <c r="D235">
        <f>IF(B235=0,FALSE,'Input and Summary Results'!$E$5)</f>
        <v>0</v>
      </c>
      <c r="E235" t="e">
        <f t="shared" si="26"/>
        <v>#NUM!</v>
      </c>
      <c r="F235" t="e">
        <f t="shared" si="27"/>
        <v>#DIV/0!</v>
      </c>
      <c r="G235" t="b">
        <f>IF(B235=" ",FALSE,(IF('Input and Summary Results'!$J$4="yes",'Data Transformation'!E235,'Data Transformation'!C235)))</f>
        <v>0</v>
      </c>
      <c r="H235" t="b">
        <f>IF(B235=" ",FALSE,(IF('Input and Summary Results'!$J$4="yes",'Data Transformation'!F235,'Data Transformation'!D235)))</f>
        <v>0</v>
      </c>
      <c r="I235" t="str">
        <f t="shared" si="28"/>
        <v/>
      </c>
      <c r="J235" s="18" t="e">
        <f>LOOKUP(2,1/(COUNTIF($J$4:J234,'Input and Summary Results'!$B$7:$B$8007)=0),'Input and Summary Results'!$B$7:$B$8007)</f>
        <v>#N/A</v>
      </c>
      <c r="K235" s="18" t="str">
        <f t="shared" si="29"/>
        <v xml:space="preserve"> </v>
      </c>
      <c r="L235" s="18">
        <f t="shared" si="32"/>
        <v>230</v>
      </c>
      <c r="M235" t="e">
        <f t="shared" si="31"/>
        <v>#NUM!</v>
      </c>
      <c r="N235">
        <f t="shared" si="30"/>
        <v>0</v>
      </c>
      <c r="O235" t="b">
        <f t="shared" si="25"/>
        <v>0</v>
      </c>
    </row>
    <row r="236" spans="1:15" x14ac:dyDescent="0.55000000000000004">
      <c r="A236" t="s">
        <v>25</v>
      </c>
      <c r="B236" t="str">
        <f>'Input and Summary Results'!$G240</f>
        <v xml:space="preserve"> </v>
      </c>
      <c r="C236">
        <f>IF(B236=0,FALSE,'Input and Summary Results'!$D$5)</f>
        <v>0</v>
      </c>
      <c r="D236">
        <f>IF(B236=0,FALSE,'Input and Summary Results'!$E$5)</f>
        <v>0</v>
      </c>
      <c r="E236" t="e">
        <f t="shared" si="26"/>
        <v>#NUM!</v>
      </c>
      <c r="F236" t="e">
        <f t="shared" si="27"/>
        <v>#DIV/0!</v>
      </c>
      <c r="G236" t="b">
        <f>IF(B236=" ",FALSE,(IF('Input and Summary Results'!$J$4="yes",'Data Transformation'!E236,'Data Transformation'!C236)))</f>
        <v>0</v>
      </c>
      <c r="H236" t="b">
        <f>IF(B236=" ",FALSE,(IF('Input and Summary Results'!$J$4="yes",'Data Transformation'!F236,'Data Transformation'!D236)))</f>
        <v>0</v>
      </c>
      <c r="I236" t="str">
        <f t="shared" si="28"/>
        <v/>
      </c>
      <c r="J236" s="18" t="e">
        <f>LOOKUP(2,1/(COUNTIF($J$4:J235,'Input and Summary Results'!$B$7:$B$8007)=0),'Input and Summary Results'!$B$7:$B$8007)</f>
        <v>#N/A</v>
      </c>
      <c r="K236" s="18" t="str">
        <f t="shared" si="29"/>
        <v xml:space="preserve"> </v>
      </c>
      <c r="L236" s="18">
        <f t="shared" si="32"/>
        <v>231</v>
      </c>
      <c r="M236" t="e">
        <f t="shared" si="31"/>
        <v>#NUM!</v>
      </c>
      <c r="N236">
        <f t="shared" si="30"/>
        <v>0</v>
      </c>
      <c r="O236" t="b">
        <f t="shared" si="25"/>
        <v>0</v>
      </c>
    </row>
    <row r="237" spans="1:15" x14ac:dyDescent="0.55000000000000004">
      <c r="A237" t="s">
        <v>25</v>
      </c>
      <c r="B237" t="str">
        <f>'Input and Summary Results'!$G241</f>
        <v xml:space="preserve"> </v>
      </c>
      <c r="C237">
        <f>IF(B237=0,FALSE,'Input and Summary Results'!$D$5)</f>
        <v>0</v>
      </c>
      <c r="D237">
        <f>IF(B237=0,FALSE,'Input and Summary Results'!$E$5)</f>
        <v>0</v>
      </c>
      <c r="E237" t="e">
        <f t="shared" si="26"/>
        <v>#NUM!</v>
      </c>
      <c r="F237" t="e">
        <f t="shared" si="27"/>
        <v>#DIV/0!</v>
      </c>
      <c r="G237" t="b">
        <f>IF(B237=" ",FALSE,(IF('Input and Summary Results'!$J$4="yes",'Data Transformation'!E237,'Data Transformation'!C237)))</f>
        <v>0</v>
      </c>
      <c r="H237" t="b">
        <f>IF(B237=" ",FALSE,(IF('Input and Summary Results'!$J$4="yes",'Data Transformation'!F237,'Data Transformation'!D237)))</f>
        <v>0</v>
      </c>
      <c r="I237" t="str">
        <f t="shared" si="28"/>
        <v/>
      </c>
      <c r="J237" s="18" t="e">
        <f>LOOKUP(2,1/(COUNTIF($J$4:J236,'Input and Summary Results'!$B$7:$B$8007)=0),'Input and Summary Results'!$B$7:$B$8007)</f>
        <v>#N/A</v>
      </c>
      <c r="K237" s="18" t="str">
        <f t="shared" si="29"/>
        <v xml:space="preserve"> </v>
      </c>
      <c r="L237" s="18">
        <f t="shared" si="32"/>
        <v>232</v>
      </c>
      <c r="M237" t="e">
        <f t="shared" si="31"/>
        <v>#NUM!</v>
      </c>
      <c r="N237">
        <f t="shared" si="30"/>
        <v>0</v>
      </c>
      <c r="O237" t="b">
        <f t="shared" si="25"/>
        <v>0</v>
      </c>
    </row>
    <row r="238" spans="1:15" x14ac:dyDescent="0.55000000000000004">
      <c r="A238" t="s">
        <v>25</v>
      </c>
      <c r="B238" t="str">
        <f>'Input and Summary Results'!$G242</f>
        <v xml:space="preserve"> </v>
      </c>
      <c r="C238">
        <f>IF(B238=0,FALSE,'Input and Summary Results'!$D$5)</f>
        <v>0</v>
      </c>
      <c r="D238">
        <f>IF(B238=0,FALSE,'Input and Summary Results'!$E$5)</f>
        <v>0</v>
      </c>
      <c r="E238" t="e">
        <f t="shared" si="26"/>
        <v>#NUM!</v>
      </c>
      <c r="F238" t="e">
        <f t="shared" si="27"/>
        <v>#DIV/0!</v>
      </c>
      <c r="G238" t="b">
        <f>IF(B238=" ",FALSE,(IF('Input and Summary Results'!$J$4="yes",'Data Transformation'!E238,'Data Transformation'!C238)))</f>
        <v>0</v>
      </c>
      <c r="H238" t="b">
        <f>IF(B238=" ",FALSE,(IF('Input and Summary Results'!$J$4="yes",'Data Transformation'!F238,'Data Transformation'!D238)))</f>
        <v>0</v>
      </c>
      <c r="I238" t="str">
        <f t="shared" si="28"/>
        <v/>
      </c>
      <c r="J238" s="18" t="e">
        <f>LOOKUP(2,1/(COUNTIF($J$4:J237,'Input and Summary Results'!$B$7:$B$8007)=0),'Input and Summary Results'!$B$7:$B$8007)</f>
        <v>#N/A</v>
      </c>
      <c r="K238" s="18" t="str">
        <f t="shared" si="29"/>
        <v xml:space="preserve"> </v>
      </c>
      <c r="L238" s="18">
        <f t="shared" si="32"/>
        <v>233</v>
      </c>
      <c r="M238" t="e">
        <f t="shared" si="31"/>
        <v>#NUM!</v>
      </c>
      <c r="N238">
        <f t="shared" si="30"/>
        <v>0</v>
      </c>
      <c r="O238" t="b">
        <f t="shared" si="25"/>
        <v>0</v>
      </c>
    </row>
    <row r="239" spans="1:15" x14ac:dyDescent="0.55000000000000004">
      <c r="A239" t="s">
        <v>25</v>
      </c>
      <c r="B239" t="str">
        <f>'Input and Summary Results'!$G243</f>
        <v xml:space="preserve"> </v>
      </c>
      <c r="C239">
        <f>IF(B239=0,FALSE,'Input and Summary Results'!$D$5)</f>
        <v>0</v>
      </c>
      <c r="D239">
        <f>IF(B239=0,FALSE,'Input and Summary Results'!$E$5)</f>
        <v>0</v>
      </c>
      <c r="E239" t="e">
        <f t="shared" si="26"/>
        <v>#NUM!</v>
      </c>
      <c r="F239" t="e">
        <f t="shared" si="27"/>
        <v>#DIV/0!</v>
      </c>
      <c r="G239" t="b">
        <f>IF(B239=" ",FALSE,(IF('Input and Summary Results'!$J$4="yes",'Data Transformation'!E239,'Data Transformation'!C239)))</f>
        <v>0</v>
      </c>
      <c r="H239" t="b">
        <f>IF(B239=" ",FALSE,(IF('Input and Summary Results'!$J$4="yes",'Data Transformation'!F239,'Data Transformation'!D239)))</f>
        <v>0</v>
      </c>
      <c r="I239" t="str">
        <f t="shared" si="28"/>
        <v/>
      </c>
      <c r="J239" s="18" t="e">
        <f>LOOKUP(2,1/(COUNTIF($J$4:J238,'Input and Summary Results'!$B$7:$B$8007)=0),'Input and Summary Results'!$B$7:$B$8007)</f>
        <v>#N/A</v>
      </c>
      <c r="K239" s="18" t="str">
        <f t="shared" si="29"/>
        <v xml:space="preserve"> </v>
      </c>
      <c r="L239" s="18">
        <f t="shared" si="32"/>
        <v>234</v>
      </c>
      <c r="M239" t="e">
        <f t="shared" si="31"/>
        <v>#NUM!</v>
      </c>
      <c r="N239">
        <f t="shared" si="30"/>
        <v>0</v>
      </c>
      <c r="O239" t="b">
        <f t="shared" si="25"/>
        <v>0</v>
      </c>
    </row>
    <row r="240" spans="1:15" x14ac:dyDescent="0.55000000000000004">
      <c r="A240" t="s">
        <v>25</v>
      </c>
      <c r="B240" t="str">
        <f>'Input and Summary Results'!$G244</f>
        <v xml:space="preserve"> </v>
      </c>
      <c r="C240">
        <f>IF(B240=0,FALSE,'Input and Summary Results'!$D$5)</f>
        <v>0</v>
      </c>
      <c r="D240">
        <f>IF(B240=0,FALSE,'Input and Summary Results'!$E$5)</f>
        <v>0</v>
      </c>
      <c r="E240" t="e">
        <f t="shared" si="26"/>
        <v>#NUM!</v>
      </c>
      <c r="F240" t="e">
        <f t="shared" si="27"/>
        <v>#DIV/0!</v>
      </c>
      <c r="G240" t="b">
        <f>IF(B240=" ",FALSE,(IF('Input and Summary Results'!$J$4="yes",'Data Transformation'!E240,'Data Transformation'!C240)))</f>
        <v>0</v>
      </c>
      <c r="H240" t="b">
        <f>IF(B240=" ",FALSE,(IF('Input and Summary Results'!$J$4="yes",'Data Transformation'!F240,'Data Transformation'!D240)))</f>
        <v>0</v>
      </c>
      <c r="I240" t="str">
        <f t="shared" si="28"/>
        <v/>
      </c>
      <c r="J240" s="18" t="e">
        <f>LOOKUP(2,1/(COUNTIF($J$4:J239,'Input and Summary Results'!$B$7:$B$8007)=0),'Input and Summary Results'!$B$7:$B$8007)</f>
        <v>#N/A</v>
      </c>
      <c r="K240" s="18" t="str">
        <f t="shared" si="29"/>
        <v xml:space="preserve"> </v>
      </c>
      <c r="L240" s="18">
        <f t="shared" si="32"/>
        <v>235</v>
      </c>
      <c r="M240" t="e">
        <f t="shared" si="31"/>
        <v>#NUM!</v>
      </c>
      <c r="N240">
        <f t="shared" si="30"/>
        <v>0</v>
      </c>
      <c r="O240" t="b">
        <f t="shared" si="25"/>
        <v>0</v>
      </c>
    </row>
    <row r="241" spans="1:15" x14ac:dyDescent="0.55000000000000004">
      <c r="A241" t="s">
        <v>25</v>
      </c>
      <c r="B241" t="str">
        <f>'Input and Summary Results'!$G245</f>
        <v xml:space="preserve"> </v>
      </c>
      <c r="C241">
        <f>IF(B241=0,FALSE,'Input and Summary Results'!$D$5)</f>
        <v>0</v>
      </c>
      <c r="D241">
        <f>IF(B241=0,FALSE,'Input and Summary Results'!$E$5)</f>
        <v>0</v>
      </c>
      <c r="E241" t="e">
        <f t="shared" si="26"/>
        <v>#NUM!</v>
      </c>
      <c r="F241" t="e">
        <f t="shared" si="27"/>
        <v>#DIV/0!</v>
      </c>
      <c r="G241" t="b">
        <f>IF(B241=" ",FALSE,(IF('Input and Summary Results'!$J$4="yes",'Data Transformation'!E241,'Data Transformation'!C241)))</f>
        <v>0</v>
      </c>
      <c r="H241" t="b">
        <f>IF(B241=" ",FALSE,(IF('Input and Summary Results'!$J$4="yes",'Data Transformation'!F241,'Data Transformation'!D241)))</f>
        <v>0</v>
      </c>
      <c r="I241" t="str">
        <f t="shared" si="28"/>
        <v/>
      </c>
      <c r="J241" s="18" t="e">
        <f>LOOKUP(2,1/(COUNTIF($J$4:J240,'Input and Summary Results'!$B$7:$B$8007)=0),'Input and Summary Results'!$B$7:$B$8007)</f>
        <v>#N/A</v>
      </c>
      <c r="K241" s="18" t="str">
        <f t="shared" si="29"/>
        <v xml:space="preserve"> </v>
      </c>
      <c r="L241" s="18">
        <f t="shared" si="32"/>
        <v>236</v>
      </c>
      <c r="M241" t="e">
        <f t="shared" si="31"/>
        <v>#NUM!</v>
      </c>
      <c r="N241">
        <f t="shared" si="30"/>
        <v>0</v>
      </c>
      <c r="O241" t="b">
        <f t="shared" si="25"/>
        <v>0</v>
      </c>
    </row>
    <row r="242" spans="1:15" x14ac:dyDescent="0.55000000000000004">
      <c r="A242" t="s">
        <v>25</v>
      </c>
      <c r="B242" t="str">
        <f>'Input and Summary Results'!$G246</f>
        <v xml:space="preserve"> </v>
      </c>
      <c r="C242">
        <f>IF(B242=0,FALSE,'Input and Summary Results'!$D$5)</f>
        <v>0</v>
      </c>
      <c r="D242">
        <f>IF(B242=0,FALSE,'Input and Summary Results'!$E$5)</f>
        <v>0</v>
      </c>
      <c r="E242" t="e">
        <f t="shared" si="26"/>
        <v>#NUM!</v>
      </c>
      <c r="F242" t="e">
        <f t="shared" si="27"/>
        <v>#DIV/0!</v>
      </c>
      <c r="G242" t="b">
        <f>IF(B242=" ",FALSE,(IF('Input and Summary Results'!$J$4="yes",'Data Transformation'!E242,'Data Transformation'!C242)))</f>
        <v>0</v>
      </c>
      <c r="H242" t="b">
        <f>IF(B242=" ",FALSE,(IF('Input and Summary Results'!$J$4="yes",'Data Transformation'!F242,'Data Transformation'!D242)))</f>
        <v>0</v>
      </c>
      <c r="I242" t="str">
        <f t="shared" si="28"/>
        <v/>
      </c>
      <c r="J242" s="18" t="e">
        <f>LOOKUP(2,1/(COUNTIF($J$4:J241,'Input and Summary Results'!$B$7:$B$8007)=0),'Input and Summary Results'!$B$7:$B$8007)</f>
        <v>#N/A</v>
      </c>
      <c r="K242" s="18" t="str">
        <f t="shared" si="29"/>
        <v xml:space="preserve"> </v>
      </c>
      <c r="L242" s="18">
        <f t="shared" si="32"/>
        <v>237</v>
      </c>
      <c r="M242" t="e">
        <f t="shared" si="31"/>
        <v>#NUM!</v>
      </c>
      <c r="N242">
        <f t="shared" si="30"/>
        <v>0</v>
      </c>
      <c r="O242" t="b">
        <f t="shared" si="25"/>
        <v>0</v>
      </c>
    </row>
    <row r="243" spans="1:15" x14ac:dyDescent="0.55000000000000004">
      <c r="A243" t="s">
        <v>25</v>
      </c>
      <c r="B243" t="str">
        <f>'Input and Summary Results'!$G247</f>
        <v xml:space="preserve"> </v>
      </c>
      <c r="C243">
        <f>IF(B243=0,FALSE,'Input and Summary Results'!$D$5)</f>
        <v>0</v>
      </c>
      <c r="D243">
        <f>IF(B243=0,FALSE,'Input and Summary Results'!$E$5)</f>
        <v>0</v>
      </c>
      <c r="E243" t="e">
        <f t="shared" si="26"/>
        <v>#NUM!</v>
      </c>
      <c r="F243" t="e">
        <f t="shared" si="27"/>
        <v>#DIV/0!</v>
      </c>
      <c r="G243" t="b">
        <f>IF(B243=" ",FALSE,(IF('Input and Summary Results'!$J$4="yes",'Data Transformation'!E243,'Data Transformation'!C243)))</f>
        <v>0</v>
      </c>
      <c r="H243" t="b">
        <f>IF(B243=" ",FALSE,(IF('Input and Summary Results'!$J$4="yes",'Data Transformation'!F243,'Data Transformation'!D243)))</f>
        <v>0</v>
      </c>
      <c r="I243" t="str">
        <f t="shared" si="28"/>
        <v/>
      </c>
      <c r="J243" s="18" t="e">
        <f>LOOKUP(2,1/(COUNTIF($J$4:J242,'Input and Summary Results'!$B$7:$B$8007)=0),'Input and Summary Results'!$B$7:$B$8007)</f>
        <v>#N/A</v>
      </c>
      <c r="K243" s="18" t="str">
        <f t="shared" si="29"/>
        <v xml:space="preserve"> </v>
      </c>
      <c r="L243" s="18">
        <f t="shared" si="32"/>
        <v>238</v>
      </c>
      <c r="M243" t="e">
        <f t="shared" si="31"/>
        <v>#NUM!</v>
      </c>
      <c r="N243">
        <f t="shared" si="30"/>
        <v>0</v>
      </c>
      <c r="O243" t="b">
        <f t="shared" si="25"/>
        <v>0</v>
      </c>
    </row>
    <row r="244" spans="1:15" x14ac:dyDescent="0.55000000000000004">
      <c r="A244" t="s">
        <v>25</v>
      </c>
      <c r="B244" t="str">
        <f>'Input and Summary Results'!$G248</f>
        <v xml:space="preserve"> </v>
      </c>
      <c r="C244">
        <f>IF(B244=0,FALSE,'Input and Summary Results'!$D$5)</f>
        <v>0</v>
      </c>
      <c r="D244">
        <f>IF(B244=0,FALSE,'Input and Summary Results'!$E$5)</f>
        <v>0</v>
      </c>
      <c r="E244" t="e">
        <f t="shared" si="26"/>
        <v>#NUM!</v>
      </c>
      <c r="F244" t="e">
        <f t="shared" si="27"/>
        <v>#DIV/0!</v>
      </c>
      <c r="G244" t="b">
        <f>IF(B244=" ",FALSE,(IF('Input and Summary Results'!$J$4="yes",'Data Transformation'!E244,'Data Transformation'!C244)))</f>
        <v>0</v>
      </c>
      <c r="H244" t="b">
        <f>IF(B244=" ",FALSE,(IF('Input and Summary Results'!$J$4="yes",'Data Transformation'!F244,'Data Transformation'!D244)))</f>
        <v>0</v>
      </c>
      <c r="I244" t="str">
        <f t="shared" si="28"/>
        <v/>
      </c>
      <c r="J244" s="18" t="e">
        <f>LOOKUP(2,1/(COUNTIF($J$4:J243,'Input and Summary Results'!$B$7:$B$8007)=0),'Input and Summary Results'!$B$7:$B$8007)</f>
        <v>#N/A</v>
      </c>
      <c r="K244" s="18" t="str">
        <f t="shared" si="29"/>
        <v xml:space="preserve"> </v>
      </c>
      <c r="L244" s="18">
        <f t="shared" si="32"/>
        <v>239</v>
      </c>
      <c r="M244" t="e">
        <f t="shared" si="31"/>
        <v>#NUM!</v>
      </c>
      <c r="N244">
        <f t="shared" si="30"/>
        <v>0</v>
      </c>
      <c r="O244" t="b">
        <f t="shared" si="25"/>
        <v>0</v>
      </c>
    </row>
    <row r="245" spans="1:15" x14ac:dyDescent="0.55000000000000004">
      <c r="A245" t="s">
        <v>25</v>
      </c>
      <c r="B245" t="str">
        <f>'Input and Summary Results'!$G249</f>
        <v xml:space="preserve"> </v>
      </c>
      <c r="C245">
        <f>IF(B245=0,FALSE,'Input and Summary Results'!$D$5)</f>
        <v>0</v>
      </c>
      <c r="D245">
        <f>IF(B245=0,FALSE,'Input and Summary Results'!$E$5)</f>
        <v>0</v>
      </c>
      <c r="E245" t="e">
        <f t="shared" si="26"/>
        <v>#NUM!</v>
      </c>
      <c r="F245" t="e">
        <f t="shared" si="27"/>
        <v>#DIV/0!</v>
      </c>
      <c r="G245" t="b">
        <f>IF(B245=" ",FALSE,(IF('Input and Summary Results'!$J$4="yes",'Data Transformation'!E245,'Data Transformation'!C245)))</f>
        <v>0</v>
      </c>
      <c r="H245" t="b">
        <f>IF(B245=" ",FALSE,(IF('Input and Summary Results'!$J$4="yes",'Data Transformation'!F245,'Data Transformation'!D245)))</f>
        <v>0</v>
      </c>
      <c r="I245" t="str">
        <f t="shared" si="28"/>
        <v/>
      </c>
      <c r="J245" s="18" t="e">
        <f>LOOKUP(2,1/(COUNTIF($J$4:J244,'Input and Summary Results'!$B$7:$B$8007)=0),'Input and Summary Results'!$B$7:$B$8007)</f>
        <v>#N/A</v>
      </c>
      <c r="K245" s="18" t="str">
        <f t="shared" si="29"/>
        <v xml:space="preserve"> </v>
      </c>
      <c r="L245" s="18">
        <f t="shared" si="32"/>
        <v>240</v>
      </c>
      <c r="M245" t="e">
        <f t="shared" si="31"/>
        <v>#NUM!</v>
      </c>
      <c r="N245">
        <f t="shared" si="30"/>
        <v>0</v>
      </c>
      <c r="O245" t="b">
        <f t="shared" si="25"/>
        <v>0</v>
      </c>
    </row>
    <row r="246" spans="1:15" x14ac:dyDescent="0.55000000000000004">
      <c r="A246" t="s">
        <v>25</v>
      </c>
      <c r="B246" t="str">
        <f>'Input and Summary Results'!$G250</f>
        <v xml:space="preserve"> </v>
      </c>
      <c r="C246">
        <f>IF(B246=0,FALSE,'Input and Summary Results'!$D$5)</f>
        <v>0</v>
      </c>
      <c r="D246">
        <f>IF(B246=0,FALSE,'Input and Summary Results'!$E$5)</f>
        <v>0</v>
      </c>
      <c r="E246" t="e">
        <f t="shared" si="26"/>
        <v>#NUM!</v>
      </c>
      <c r="F246" t="e">
        <f t="shared" si="27"/>
        <v>#DIV/0!</v>
      </c>
      <c r="G246" t="b">
        <f>IF(B246=" ",FALSE,(IF('Input and Summary Results'!$J$4="yes",'Data Transformation'!E246,'Data Transformation'!C246)))</f>
        <v>0</v>
      </c>
      <c r="H246" t="b">
        <f>IF(B246=" ",FALSE,(IF('Input and Summary Results'!$J$4="yes",'Data Transformation'!F246,'Data Transformation'!D246)))</f>
        <v>0</v>
      </c>
      <c r="I246" t="str">
        <f t="shared" si="28"/>
        <v/>
      </c>
      <c r="J246" s="18" t="e">
        <f>LOOKUP(2,1/(COUNTIF($J$4:J245,'Input and Summary Results'!$B$7:$B$8007)=0),'Input and Summary Results'!$B$7:$B$8007)</f>
        <v>#N/A</v>
      </c>
      <c r="K246" s="18" t="str">
        <f t="shared" si="29"/>
        <v xml:space="preserve"> </v>
      </c>
      <c r="L246" s="18">
        <f t="shared" si="32"/>
        <v>241</v>
      </c>
      <c r="M246" t="e">
        <f t="shared" si="31"/>
        <v>#NUM!</v>
      </c>
      <c r="N246">
        <f t="shared" si="30"/>
        <v>0</v>
      </c>
      <c r="O246" t="b">
        <f t="shared" si="25"/>
        <v>0</v>
      </c>
    </row>
    <row r="247" spans="1:15" x14ac:dyDescent="0.55000000000000004">
      <c r="A247" t="s">
        <v>25</v>
      </c>
      <c r="B247" t="str">
        <f>'Input and Summary Results'!$G251</f>
        <v xml:space="preserve"> </v>
      </c>
      <c r="C247">
        <f>IF(B247=0,FALSE,'Input and Summary Results'!$D$5)</f>
        <v>0</v>
      </c>
      <c r="D247">
        <f>IF(B247=0,FALSE,'Input and Summary Results'!$E$5)</f>
        <v>0</v>
      </c>
      <c r="E247" t="e">
        <f t="shared" si="26"/>
        <v>#NUM!</v>
      </c>
      <c r="F247" t="e">
        <f t="shared" si="27"/>
        <v>#DIV/0!</v>
      </c>
      <c r="G247" t="b">
        <f>IF(B247=" ",FALSE,(IF('Input and Summary Results'!$J$4="yes",'Data Transformation'!E247,'Data Transformation'!C247)))</f>
        <v>0</v>
      </c>
      <c r="H247" t="b">
        <f>IF(B247=" ",FALSE,(IF('Input and Summary Results'!$J$4="yes",'Data Transformation'!F247,'Data Transformation'!D247)))</f>
        <v>0</v>
      </c>
      <c r="I247" t="str">
        <f t="shared" si="28"/>
        <v/>
      </c>
      <c r="J247" s="18" t="e">
        <f>LOOKUP(2,1/(COUNTIF($J$4:J246,'Input and Summary Results'!$B$7:$B$8007)=0),'Input and Summary Results'!$B$7:$B$8007)</f>
        <v>#N/A</v>
      </c>
      <c r="K247" s="18" t="str">
        <f t="shared" si="29"/>
        <v xml:space="preserve"> </v>
      </c>
      <c r="L247" s="18">
        <f t="shared" si="32"/>
        <v>242</v>
      </c>
      <c r="M247" t="e">
        <f t="shared" si="31"/>
        <v>#NUM!</v>
      </c>
      <c r="N247">
        <f t="shared" si="30"/>
        <v>0</v>
      </c>
      <c r="O247" t="b">
        <f t="shared" si="25"/>
        <v>0</v>
      </c>
    </row>
    <row r="248" spans="1:15" x14ac:dyDescent="0.55000000000000004">
      <c r="A248" t="s">
        <v>25</v>
      </c>
      <c r="B248" t="str">
        <f>'Input and Summary Results'!$G252</f>
        <v xml:space="preserve"> </v>
      </c>
      <c r="C248">
        <f>IF(B248=0,FALSE,'Input and Summary Results'!$D$5)</f>
        <v>0</v>
      </c>
      <c r="D248">
        <f>IF(B248=0,FALSE,'Input and Summary Results'!$E$5)</f>
        <v>0</v>
      </c>
      <c r="E248" t="e">
        <f t="shared" si="26"/>
        <v>#NUM!</v>
      </c>
      <c r="F248" t="e">
        <f t="shared" si="27"/>
        <v>#DIV/0!</v>
      </c>
      <c r="G248" t="b">
        <f>IF(B248=" ",FALSE,(IF('Input and Summary Results'!$J$4="yes",'Data Transformation'!E248,'Data Transformation'!C248)))</f>
        <v>0</v>
      </c>
      <c r="H248" t="b">
        <f>IF(B248=" ",FALSE,(IF('Input and Summary Results'!$J$4="yes",'Data Transformation'!F248,'Data Transformation'!D248)))</f>
        <v>0</v>
      </c>
      <c r="I248" t="str">
        <f t="shared" si="28"/>
        <v/>
      </c>
      <c r="J248" s="18" t="e">
        <f>LOOKUP(2,1/(COUNTIF($J$4:J247,'Input and Summary Results'!$B$7:$B$8007)=0),'Input and Summary Results'!$B$7:$B$8007)</f>
        <v>#N/A</v>
      </c>
      <c r="K248" s="18" t="str">
        <f t="shared" si="29"/>
        <v xml:space="preserve"> </v>
      </c>
      <c r="L248" s="18">
        <f t="shared" si="32"/>
        <v>243</v>
      </c>
      <c r="M248" t="e">
        <f t="shared" si="31"/>
        <v>#NUM!</v>
      </c>
      <c r="N248">
        <f t="shared" si="30"/>
        <v>0</v>
      </c>
      <c r="O248" t="b">
        <f t="shared" si="25"/>
        <v>0</v>
      </c>
    </row>
    <row r="249" spans="1:15" x14ac:dyDescent="0.55000000000000004">
      <c r="A249" t="s">
        <v>25</v>
      </c>
      <c r="B249" t="str">
        <f>'Input and Summary Results'!$G253</f>
        <v xml:space="preserve"> </v>
      </c>
      <c r="C249">
        <f>IF(B249=0,FALSE,'Input and Summary Results'!$D$5)</f>
        <v>0</v>
      </c>
      <c r="D249">
        <f>IF(B249=0,FALSE,'Input and Summary Results'!$E$5)</f>
        <v>0</v>
      </c>
      <c r="E249" t="e">
        <f t="shared" si="26"/>
        <v>#NUM!</v>
      </c>
      <c r="F249" t="e">
        <f t="shared" si="27"/>
        <v>#DIV/0!</v>
      </c>
      <c r="G249" t="b">
        <f>IF(B249=" ",FALSE,(IF('Input and Summary Results'!$J$4="yes",'Data Transformation'!E249,'Data Transformation'!C249)))</f>
        <v>0</v>
      </c>
      <c r="H249" t="b">
        <f>IF(B249=" ",FALSE,(IF('Input and Summary Results'!$J$4="yes",'Data Transformation'!F249,'Data Transformation'!D249)))</f>
        <v>0</v>
      </c>
      <c r="I249" t="str">
        <f t="shared" si="28"/>
        <v/>
      </c>
      <c r="J249" s="18" t="e">
        <f>LOOKUP(2,1/(COUNTIF($J$4:J248,'Input and Summary Results'!$B$7:$B$8007)=0),'Input and Summary Results'!$B$7:$B$8007)</f>
        <v>#N/A</v>
      </c>
      <c r="K249" s="18" t="str">
        <f t="shared" si="29"/>
        <v xml:space="preserve"> </v>
      </c>
      <c r="L249" s="18">
        <f t="shared" si="32"/>
        <v>244</v>
      </c>
      <c r="M249" t="e">
        <f t="shared" si="31"/>
        <v>#NUM!</v>
      </c>
      <c r="N249">
        <f t="shared" si="30"/>
        <v>0</v>
      </c>
      <c r="O249" t="b">
        <f t="shared" si="25"/>
        <v>0</v>
      </c>
    </row>
    <row r="250" spans="1:15" x14ac:dyDescent="0.55000000000000004">
      <c r="A250" t="s">
        <v>25</v>
      </c>
      <c r="B250" t="str">
        <f>'Input and Summary Results'!$G254</f>
        <v xml:space="preserve"> </v>
      </c>
      <c r="C250">
        <f>IF(B250=0,FALSE,'Input and Summary Results'!$D$5)</f>
        <v>0</v>
      </c>
      <c r="D250">
        <f>IF(B250=0,FALSE,'Input and Summary Results'!$E$5)</f>
        <v>0</v>
      </c>
      <c r="E250" t="e">
        <f t="shared" si="26"/>
        <v>#NUM!</v>
      </c>
      <c r="F250" t="e">
        <f t="shared" si="27"/>
        <v>#DIV/0!</v>
      </c>
      <c r="G250" t="b">
        <f>IF(B250=" ",FALSE,(IF('Input and Summary Results'!$J$4="yes",'Data Transformation'!E250,'Data Transformation'!C250)))</f>
        <v>0</v>
      </c>
      <c r="H250" t="b">
        <f>IF(B250=" ",FALSE,(IF('Input and Summary Results'!$J$4="yes",'Data Transformation'!F250,'Data Transformation'!D250)))</f>
        <v>0</v>
      </c>
      <c r="I250" t="str">
        <f t="shared" si="28"/>
        <v/>
      </c>
      <c r="J250" s="18" t="e">
        <f>LOOKUP(2,1/(COUNTIF($J$4:J249,'Input and Summary Results'!$B$7:$B$8007)=0),'Input and Summary Results'!$B$7:$B$8007)</f>
        <v>#N/A</v>
      </c>
      <c r="K250" s="18" t="str">
        <f t="shared" si="29"/>
        <v xml:space="preserve"> </v>
      </c>
      <c r="L250" s="18">
        <f t="shared" si="32"/>
        <v>245</v>
      </c>
      <c r="M250" t="e">
        <f t="shared" si="31"/>
        <v>#NUM!</v>
      </c>
      <c r="N250">
        <f t="shared" si="30"/>
        <v>0</v>
      </c>
      <c r="O250" t="b">
        <f t="shared" si="25"/>
        <v>0</v>
      </c>
    </row>
    <row r="251" spans="1:15" x14ac:dyDescent="0.55000000000000004">
      <c r="A251" t="s">
        <v>25</v>
      </c>
      <c r="B251" t="str">
        <f>'Input and Summary Results'!$G255</f>
        <v xml:space="preserve"> </v>
      </c>
      <c r="C251">
        <f>IF(B251=0,FALSE,'Input and Summary Results'!$D$5)</f>
        <v>0</v>
      </c>
      <c r="D251">
        <f>IF(B251=0,FALSE,'Input and Summary Results'!$E$5)</f>
        <v>0</v>
      </c>
      <c r="E251" t="e">
        <f t="shared" si="26"/>
        <v>#NUM!</v>
      </c>
      <c r="F251" t="e">
        <f t="shared" si="27"/>
        <v>#DIV/0!</v>
      </c>
      <c r="G251" t="b">
        <f>IF(B251=" ",FALSE,(IF('Input and Summary Results'!$J$4="yes",'Data Transformation'!E251,'Data Transformation'!C251)))</f>
        <v>0</v>
      </c>
      <c r="H251" t="b">
        <f>IF(B251=" ",FALSE,(IF('Input and Summary Results'!$J$4="yes",'Data Transformation'!F251,'Data Transformation'!D251)))</f>
        <v>0</v>
      </c>
      <c r="I251" t="str">
        <f t="shared" si="28"/>
        <v/>
      </c>
      <c r="J251" s="18" t="e">
        <f>LOOKUP(2,1/(COUNTIF($J$4:J250,'Input and Summary Results'!$B$7:$B$8007)=0),'Input and Summary Results'!$B$7:$B$8007)</f>
        <v>#N/A</v>
      </c>
      <c r="K251" s="18" t="str">
        <f t="shared" si="29"/>
        <v xml:space="preserve"> </v>
      </c>
      <c r="L251" s="18">
        <f t="shared" si="32"/>
        <v>246</v>
      </c>
      <c r="M251" t="e">
        <f t="shared" si="31"/>
        <v>#NUM!</v>
      </c>
      <c r="N251">
        <f t="shared" si="30"/>
        <v>0</v>
      </c>
      <c r="O251" t="b">
        <f t="shared" si="25"/>
        <v>0</v>
      </c>
    </row>
    <row r="252" spans="1:15" x14ac:dyDescent="0.55000000000000004">
      <c r="A252" t="s">
        <v>25</v>
      </c>
      <c r="B252" t="str">
        <f>'Input and Summary Results'!$G256</f>
        <v xml:space="preserve"> </v>
      </c>
      <c r="C252">
        <f>IF(B252=0,FALSE,'Input and Summary Results'!$D$5)</f>
        <v>0</v>
      </c>
      <c r="D252">
        <f>IF(B252=0,FALSE,'Input and Summary Results'!$E$5)</f>
        <v>0</v>
      </c>
      <c r="E252" t="e">
        <f t="shared" si="26"/>
        <v>#NUM!</v>
      </c>
      <c r="F252" t="e">
        <f t="shared" si="27"/>
        <v>#DIV/0!</v>
      </c>
      <c r="G252" t="b">
        <f>IF(B252=" ",FALSE,(IF('Input and Summary Results'!$J$4="yes",'Data Transformation'!E252,'Data Transformation'!C252)))</f>
        <v>0</v>
      </c>
      <c r="H252" t="b">
        <f>IF(B252=" ",FALSE,(IF('Input and Summary Results'!$J$4="yes",'Data Transformation'!F252,'Data Transformation'!D252)))</f>
        <v>0</v>
      </c>
      <c r="I252" t="str">
        <f t="shared" si="28"/>
        <v/>
      </c>
      <c r="J252" s="18" t="e">
        <f>LOOKUP(2,1/(COUNTIF($J$4:J251,'Input and Summary Results'!$B$7:$B$8007)=0),'Input and Summary Results'!$B$7:$B$8007)</f>
        <v>#N/A</v>
      </c>
      <c r="K252" s="18" t="str">
        <f t="shared" si="29"/>
        <v xml:space="preserve"> </v>
      </c>
      <c r="L252" s="18">
        <f t="shared" si="32"/>
        <v>247</v>
      </c>
      <c r="M252" t="e">
        <f t="shared" si="31"/>
        <v>#NUM!</v>
      </c>
      <c r="N252">
        <f t="shared" si="30"/>
        <v>0</v>
      </c>
      <c r="O252" t="b">
        <f t="shared" si="25"/>
        <v>0</v>
      </c>
    </row>
    <row r="253" spans="1:15" x14ac:dyDescent="0.55000000000000004">
      <c r="A253" t="s">
        <v>25</v>
      </c>
      <c r="B253" t="str">
        <f>'Input and Summary Results'!$G257</f>
        <v xml:space="preserve"> </v>
      </c>
      <c r="C253">
        <f>IF(B253=0,FALSE,'Input and Summary Results'!$D$5)</f>
        <v>0</v>
      </c>
      <c r="D253">
        <f>IF(B253=0,FALSE,'Input and Summary Results'!$E$5)</f>
        <v>0</v>
      </c>
      <c r="E253" t="e">
        <f t="shared" si="26"/>
        <v>#NUM!</v>
      </c>
      <c r="F253" t="e">
        <f t="shared" si="27"/>
        <v>#DIV/0!</v>
      </c>
      <c r="G253" t="b">
        <f>IF(B253=" ",FALSE,(IF('Input and Summary Results'!$J$4="yes",'Data Transformation'!E253,'Data Transformation'!C253)))</f>
        <v>0</v>
      </c>
      <c r="H253" t="b">
        <f>IF(B253=" ",FALSE,(IF('Input and Summary Results'!$J$4="yes",'Data Transformation'!F253,'Data Transformation'!D253)))</f>
        <v>0</v>
      </c>
      <c r="I253" t="str">
        <f t="shared" si="28"/>
        <v/>
      </c>
      <c r="J253" s="18" t="e">
        <f>LOOKUP(2,1/(COUNTIF($J$4:J252,'Input and Summary Results'!$B$7:$B$8007)=0),'Input and Summary Results'!$B$7:$B$8007)</f>
        <v>#N/A</v>
      </c>
      <c r="K253" s="18" t="str">
        <f t="shared" si="29"/>
        <v xml:space="preserve"> </v>
      </c>
      <c r="L253" s="18">
        <f t="shared" si="32"/>
        <v>248</v>
      </c>
      <c r="M253" t="e">
        <f t="shared" si="31"/>
        <v>#NUM!</v>
      </c>
      <c r="N253">
        <f t="shared" si="30"/>
        <v>0</v>
      </c>
      <c r="O253" t="b">
        <f t="shared" si="25"/>
        <v>0</v>
      </c>
    </row>
    <row r="254" spans="1:15" x14ac:dyDescent="0.55000000000000004">
      <c r="A254" t="s">
        <v>25</v>
      </c>
      <c r="B254" t="str">
        <f>'Input and Summary Results'!$G258</f>
        <v xml:space="preserve"> </v>
      </c>
      <c r="C254">
        <f>IF(B254=0,FALSE,'Input and Summary Results'!$D$5)</f>
        <v>0</v>
      </c>
      <c r="D254">
        <f>IF(B254=0,FALSE,'Input and Summary Results'!$E$5)</f>
        <v>0</v>
      </c>
      <c r="E254" t="e">
        <f t="shared" si="26"/>
        <v>#NUM!</v>
      </c>
      <c r="F254" t="e">
        <f t="shared" si="27"/>
        <v>#DIV/0!</v>
      </c>
      <c r="G254" t="b">
        <f>IF(B254=" ",FALSE,(IF('Input and Summary Results'!$J$4="yes",'Data Transformation'!E254,'Data Transformation'!C254)))</f>
        <v>0</v>
      </c>
      <c r="H254" t="b">
        <f>IF(B254=" ",FALSE,(IF('Input and Summary Results'!$J$4="yes",'Data Transformation'!F254,'Data Transformation'!D254)))</f>
        <v>0</v>
      </c>
      <c r="I254" t="str">
        <f t="shared" si="28"/>
        <v/>
      </c>
      <c r="J254" s="18" t="e">
        <f>LOOKUP(2,1/(COUNTIF($J$4:J253,'Input and Summary Results'!$B$7:$B$8007)=0),'Input and Summary Results'!$B$7:$B$8007)</f>
        <v>#N/A</v>
      </c>
      <c r="K254" s="18" t="str">
        <f t="shared" si="29"/>
        <v xml:space="preserve"> </v>
      </c>
      <c r="L254" s="18">
        <f t="shared" si="32"/>
        <v>249</v>
      </c>
      <c r="M254" t="e">
        <f t="shared" si="31"/>
        <v>#NUM!</v>
      </c>
      <c r="N254">
        <f t="shared" si="30"/>
        <v>0</v>
      </c>
      <c r="O254" t="b">
        <f t="shared" si="25"/>
        <v>0</v>
      </c>
    </row>
    <row r="255" spans="1:15" x14ac:dyDescent="0.55000000000000004">
      <c r="A255" t="s">
        <v>25</v>
      </c>
      <c r="B255" t="str">
        <f>'Input and Summary Results'!$G259</f>
        <v xml:space="preserve"> </v>
      </c>
      <c r="C255">
        <f>IF(B255=0,FALSE,'Input and Summary Results'!$D$5)</f>
        <v>0</v>
      </c>
      <c r="D255">
        <f>IF(B255=0,FALSE,'Input and Summary Results'!$E$5)</f>
        <v>0</v>
      </c>
      <c r="E255" t="e">
        <f t="shared" si="26"/>
        <v>#NUM!</v>
      </c>
      <c r="F255" t="e">
        <f t="shared" si="27"/>
        <v>#DIV/0!</v>
      </c>
      <c r="G255" t="b">
        <f>IF(B255=" ",FALSE,(IF('Input and Summary Results'!$J$4="yes",'Data Transformation'!E255,'Data Transformation'!C255)))</f>
        <v>0</v>
      </c>
      <c r="H255" t="b">
        <f>IF(B255=" ",FALSE,(IF('Input and Summary Results'!$J$4="yes",'Data Transformation'!F255,'Data Transformation'!D255)))</f>
        <v>0</v>
      </c>
      <c r="I255" t="str">
        <f t="shared" si="28"/>
        <v/>
      </c>
      <c r="J255" s="18" t="e">
        <f>LOOKUP(2,1/(COUNTIF($J$4:J254,'Input and Summary Results'!$B$7:$B$8007)=0),'Input and Summary Results'!$B$7:$B$8007)</f>
        <v>#N/A</v>
      </c>
      <c r="K255" s="18" t="str">
        <f t="shared" si="29"/>
        <v xml:space="preserve"> </v>
      </c>
      <c r="L255" s="18">
        <f t="shared" si="32"/>
        <v>250</v>
      </c>
      <c r="M255" t="e">
        <f t="shared" si="31"/>
        <v>#NUM!</v>
      </c>
      <c r="N255">
        <f t="shared" si="30"/>
        <v>0</v>
      </c>
      <c r="O255" t="b">
        <f t="shared" si="25"/>
        <v>0</v>
      </c>
    </row>
    <row r="256" spans="1:15" x14ac:dyDescent="0.55000000000000004">
      <c r="A256" t="s">
        <v>25</v>
      </c>
      <c r="B256" t="str">
        <f>'Input and Summary Results'!$G260</f>
        <v xml:space="preserve"> </v>
      </c>
      <c r="C256">
        <f>IF(B256=0,FALSE,'Input and Summary Results'!$D$5)</f>
        <v>0</v>
      </c>
      <c r="D256">
        <f>IF(B256=0,FALSE,'Input and Summary Results'!$E$5)</f>
        <v>0</v>
      </c>
      <c r="E256" t="e">
        <f t="shared" si="26"/>
        <v>#NUM!</v>
      </c>
      <c r="F256" t="e">
        <f t="shared" si="27"/>
        <v>#DIV/0!</v>
      </c>
      <c r="G256" t="b">
        <f>IF(B256=" ",FALSE,(IF('Input and Summary Results'!$J$4="yes",'Data Transformation'!E256,'Data Transformation'!C256)))</f>
        <v>0</v>
      </c>
      <c r="H256" t="b">
        <f>IF(B256=" ",FALSE,(IF('Input and Summary Results'!$J$4="yes",'Data Transformation'!F256,'Data Transformation'!D256)))</f>
        <v>0</v>
      </c>
      <c r="I256" t="str">
        <f t="shared" si="28"/>
        <v/>
      </c>
      <c r="J256" s="18" t="e">
        <f>LOOKUP(2,1/(COUNTIF($J$4:J255,'Input and Summary Results'!$B$7:$B$8007)=0),'Input and Summary Results'!$B$7:$B$8007)</f>
        <v>#N/A</v>
      </c>
      <c r="K256" s="18" t="str">
        <f t="shared" si="29"/>
        <v xml:space="preserve"> </v>
      </c>
      <c r="L256" s="18">
        <f t="shared" si="32"/>
        <v>251</v>
      </c>
      <c r="M256" t="e">
        <f t="shared" si="31"/>
        <v>#NUM!</v>
      </c>
      <c r="N256">
        <f t="shared" si="30"/>
        <v>0</v>
      </c>
      <c r="O256" t="b">
        <f t="shared" si="25"/>
        <v>0</v>
      </c>
    </row>
    <row r="257" spans="1:15" x14ac:dyDescent="0.55000000000000004">
      <c r="A257" t="s">
        <v>25</v>
      </c>
      <c r="B257" t="str">
        <f>'Input and Summary Results'!$G261</f>
        <v xml:space="preserve"> </v>
      </c>
      <c r="C257">
        <f>IF(B257=0,FALSE,'Input and Summary Results'!$D$5)</f>
        <v>0</v>
      </c>
      <c r="D257">
        <f>IF(B257=0,FALSE,'Input and Summary Results'!$E$5)</f>
        <v>0</v>
      </c>
      <c r="E257" t="e">
        <f t="shared" si="26"/>
        <v>#NUM!</v>
      </c>
      <c r="F257" t="e">
        <f t="shared" si="27"/>
        <v>#DIV/0!</v>
      </c>
      <c r="G257" t="b">
        <f>IF(B257=" ",FALSE,(IF('Input and Summary Results'!$J$4="yes",'Data Transformation'!E257,'Data Transformation'!C257)))</f>
        <v>0</v>
      </c>
      <c r="H257" t="b">
        <f>IF(B257=" ",FALSE,(IF('Input and Summary Results'!$J$4="yes",'Data Transformation'!F257,'Data Transformation'!D257)))</f>
        <v>0</v>
      </c>
      <c r="I257" t="str">
        <f t="shared" si="28"/>
        <v/>
      </c>
      <c r="J257" s="18" t="e">
        <f>LOOKUP(2,1/(COUNTIF($J$4:J256,'Input and Summary Results'!$B$7:$B$8007)=0),'Input and Summary Results'!$B$7:$B$8007)</f>
        <v>#N/A</v>
      </c>
      <c r="K257" s="18" t="str">
        <f t="shared" si="29"/>
        <v xml:space="preserve"> </v>
      </c>
      <c r="L257" s="18">
        <f t="shared" si="32"/>
        <v>252</v>
      </c>
      <c r="M257" t="e">
        <f t="shared" si="31"/>
        <v>#NUM!</v>
      </c>
      <c r="N257">
        <f t="shared" si="30"/>
        <v>0</v>
      </c>
      <c r="O257" t="b">
        <f t="shared" si="25"/>
        <v>0</v>
      </c>
    </row>
    <row r="258" spans="1:15" x14ac:dyDescent="0.55000000000000004">
      <c r="A258" t="s">
        <v>25</v>
      </c>
      <c r="B258" t="str">
        <f>'Input and Summary Results'!$G262</f>
        <v xml:space="preserve"> </v>
      </c>
      <c r="C258">
        <f>IF(B258=0,FALSE,'Input and Summary Results'!$D$5)</f>
        <v>0</v>
      </c>
      <c r="D258">
        <f>IF(B258=0,FALSE,'Input and Summary Results'!$E$5)</f>
        <v>0</v>
      </c>
      <c r="E258" t="e">
        <f t="shared" si="26"/>
        <v>#NUM!</v>
      </c>
      <c r="F258" t="e">
        <f t="shared" si="27"/>
        <v>#DIV/0!</v>
      </c>
      <c r="G258" t="b">
        <f>IF(B258=" ",FALSE,(IF('Input and Summary Results'!$J$4="yes",'Data Transformation'!E258,'Data Transformation'!C258)))</f>
        <v>0</v>
      </c>
      <c r="H258" t="b">
        <f>IF(B258=" ",FALSE,(IF('Input and Summary Results'!$J$4="yes",'Data Transformation'!F258,'Data Transformation'!D258)))</f>
        <v>0</v>
      </c>
      <c r="I258" t="str">
        <f t="shared" si="28"/>
        <v/>
      </c>
      <c r="J258" s="18" t="e">
        <f>LOOKUP(2,1/(COUNTIF($J$4:J257,'Input and Summary Results'!$B$7:$B$8007)=0),'Input and Summary Results'!$B$7:$B$8007)</f>
        <v>#N/A</v>
      </c>
      <c r="K258" s="18" t="str">
        <f t="shared" si="29"/>
        <v xml:space="preserve"> </v>
      </c>
      <c r="L258" s="18">
        <f t="shared" si="32"/>
        <v>253</v>
      </c>
      <c r="M258" t="e">
        <f t="shared" si="31"/>
        <v>#NUM!</v>
      </c>
      <c r="N258">
        <f t="shared" si="30"/>
        <v>0</v>
      </c>
      <c r="O258" t="b">
        <f t="shared" si="25"/>
        <v>0</v>
      </c>
    </row>
    <row r="259" spans="1:15" x14ac:dyDescent="0.55000000000000004">
      <c r="A259" t="s">
        <v>25</v>
      </c>
      <c r="B259" t="str">
        <f>'Input and Summary Results'!$G263</f>
        <v xml:space="preserve"> </v>
      </c>
      <c r="C259">
        <f>IF(B259=0,FALSE,'Input and Summary Results'!$D$5)</f>
        <v>0</v>
      </c>
      <c r="D259">
        <f>IF(B259=0,FALSE,'Input and Summary Results'!$E$5)</f>
        <v>0</v>
      </c>
      <c r="E259" t="e">
        <f t="shared" si="26"/>
        <v>#NUM!</v>
      </c>
      <c r="F259" t="e">
        <f t="shared" si="27"/>
        <v>#DIV/0!</v>
      </c>
      <c r="G259" t="b">
        <f>IF(B259=" ",FALSE,(IF('Input and Summary Results'!$J$4="yes",'Data Transformation'!E259,'Data Transformation'!C259)))</f>
        <v>0</v>
      </c>
      <c r="H259" t="b">
        <f>IF(B259=" ",FALSE,(IF('Input and Summary Results'!$J$4="yes",'Data Transformation'!F259,'Data Transformation'!D259)))</f>
        <v>0</v>
      </c>
      <c r="I259" t="str">
        <f t="shared" si="28"/>
        <v/>
      </c>
      <c r="J259" s="18" t="e">
        <f>LOOKUP(2,1/(COUNTIF($J$4:J258,'Input and Summary Results'!$B$7:$B$8007)=0),'Input and Summary Results'!$B$7:$B$8007)</f>
        <v>#N/A</v>
      </c>
      <c r="K259" s="18" t="str">
        <f t="shared" si="29"/>
        <v xml:space="preserve"> </v>
      </c>
      <c r="L259" s="18">
        <f t="shared" si="32"/>
        <v>254</v>
      </c>
      <c r="M259" t="e">
        <f t="shared" si="31"/>
        <v>#NUM!</v>
      </c>
      <c r="N259">
        <f t="shared" si="30"/>
        <v>0</v>
      </c>
      <c r="O259" t="b">
        <f t="shared" si="25"/>
        <v>0</v>
      </c>
    </row>
    <row r="260" spans="1:15" x14ac:dyDescent="0.55000000000000004">
      <c r="A260" t="s">
        <v>25</v>
      </c>
      <c r="B260" t="str">
        <f>'Input and Summary Results'!$G264</f>
        <v xml:space="preserve"> </v>
      </c>
      <c r="C260">
        <f>IF(B260=0,FALSE,'Input and Summary Results'!$D$5)</f>
        <v>0</v>
      </c>
      <c r="D260">
        <f>IF(B260=0,FALSE,'Input and Summary Results'!$E$5)</f>
        <v>0</v>
      </c>
      <c r="E260" t="e">
        <f t="shared" si="26"/>
        <v>#NUM!</v>
      </c>
      <c r="F260" t="e">
        <f t="shared" si="27"/>
        <v>#DIV/0!</v>
      </c>
      <c r="G260" t="b">
        <f>IF(B260=" ",FALSE,(IF('Input and Summary Results'!$J$4="yes",'Data Transformation'!E260,'Data Transformation'!C260)))</f>
        <v>0</v>
      </c>
      <c r="H260" t="b">
        <f>IF(B260=" ",FALSE,(IF('Input and Summary Results'!$J$4="yes",'Data Transformation'!F260,'Data Transformation'!D260)))</f>
        <v>0</v>
      </c>
      <c r="I260" t="str">
        <f t="shared" si="28"/>
        <v/>
      </c>
      <c r="J260" s="18" t="e">
        <f>LOOKUP(2,1/(COUNTIF($J$4:J259,'Input and Summary Results'!$B$7:$B$8007)=0),'Input and Summary Results'!$B$7:$B$8007)</f>
        <v>#N/A</v>
      </c>
      <c r="K260" s="18" t="str">
        <f t="shared" si="29"/>
        <v xml:space="preserve"> </v>
      </c>
      <c r="L260" s="18">
        <f t="shared" si="32"/>
        <v>255</v>
      </c>
      <c r="M260" t="e">
        <f t="shared" si="31"/>
        <v>#NUM!</v>
      </c>
      <c r="N260">
        <f t="shared" si="30"/>
        <v>0</v>
      </c>
      <c r="O260" t="b">
        <f t="shared" ref="O260:O323" si="33">IF(N260&gt;4,N260,FALSE)</f>
        <v>0</v>
      </c>
    </row>
    <row r="261" spans="1:15" x14ac:dyDescent="0.55000000000000004">
      <c r="A261" t="s">
        <v>25</v>
      </c>
      <c r="B261" t="str">
        <f>'Input and Summary Results'!$G265</f>
        <v xml:space="preserve"> </v>
      </c>
      <c r="C261">
        <f>IF(B261=0,FALSE,'Input and Summary Results'!$D$5)</f>
        <v>0</v>
      </c>
      <c r="D261">
        <f>IF(B261=0,FALSE,'Input and Summary Results'!$E$5)</f>
        <v>0</v>
      </c>
      <c r="E261" t="e">
        <f t="shared" ref="E261:E324" si="34">IF(C261=FALSE,FALSE,LOG10(C261))</f>
        <v>#NUM!</v>
      </c>
      <c r="F261" t="e">
        <f t="shared" ref="F261:F324" si="35">IF(D261=FALSE, FALSE,0.434*D261/C261)</f>
        <v>#DIV/0!</v>
      </c>
      <c r="G261" t="b">
        <f>IF(B261=" ",FALSE,(IF('Input and Summary Results'!$J$4="yes",'Data Transformation'!E261,'Data Transformation'!C261)))</f>
        <v>0</v>
      </c>
      <c r="H261" t="b">
        <f>IF(B261=" ",FALSE,(IF('Input and Summary Results'!$J$4="yes",'Data Transformation'!F261,'Data Transformation'!D261)))</f>
        <v>0</v>
      </c>
      <c r="I261" t="str">
        <f t="shared" ref="I261:I324" si="36">IF(G261=FALSE,"",B261)</f>
        <v/>
      </c>
      <c r="J261" s="18" t="e">
        <f>LOOKUP(2,1/(COUNTIF($J$4:J260,'Input and Summary Results'!$B$7:$B$8007)=0),'Input and Summary Results'!$B$7:$B$8007)</f>
        <v>#N/A</v>
      </c>
      <c r="K261" s="18" t="str">
        <f t="shared" si="29"/>
        <v xml:space="preserve"> </v>
      </c>
      <c r="L261" s="18">
        <f t="shared" si="32"/>
        <v>256</v>
      </c>
      <c r="M261" t="e">
        <f t="shared" si="31"/>
        <v>#NUM!</v>
      </c>
      <c r="N261">
        <f t="shared" si="30"/>
        <v>0</v>
      </c>
      <c r="O261" t="b">
        <f t="shared" si="33"/>
        <v>0</v>
      </c>
    </row>
    <row r="262" spans="1:15" x14ac:dyDescent="0.55000000000000004">
      <c r="A262" t="s">
        <v>25</v>
      </c>
      <c r="B262" t="str">
        <f>'Input and Summary Results'!$G266</f>
        <v xml:space="preserve"> </v>
      </c>
      <c r="C262">
        <f>IF(B262=0,FALSE,'Input and Summary Results'!$D$5)</f>
        <v>0</v>
      </c>
      <c r="D262">
        <f>IF(B262=0,FALSE,'Input and Summary Results'!$E$5)</f>
        <v>0</v>
      </c>
      <c r="E262" t="e">
        <f t="shared" si="34"/>
        <v>#NUM!</v>
      </c>
      <c r="F262" t="e">
        <f t="shared" si="35"/>
        <v>#DIV/0!</v>
      </c>
      <c r="G262" t="b">
        <f>IF(B262=" ",FALSE,(IF('Input and Summary Results'!$J$4="yes",'Data Transformation'!E262,'Data Transformation'!C262)))</f>
        <v>0</v>
      </c>
      <c r="H262" t="b">
        <f>IF(B262=" ",FALSE,(IF('Input and Summary Results'!$J$4="yes",'Data Transformation'!F262,'Data Transformation'!D262)))</f>
        <v>0</v>
      </c>
      <c r="I262" t="str">
        <f t="shared" si="36"/>
        <v/>
      </c>
      <c r="J262" s="18" t="e">
        <f>LOOKUP(2,1/(COUNTIF($J$4:J261,'Input and Summary Results'!$B$7:$B$8007)=0),'Input and Summary Results'!$B$7:$B$8007)</f>
        <v>#N/A</v>
      </c>
      <c r="K262" s="18" t="str">
        <f t="shared" ref="K262:K325" si="37">IFERROR(J262," ")</f>
        <v xml:space="preserve"> </v>
      </c>
      <c r="L262" s="18">
        <f t="shared" si="32"/>
        <v>257</v>
      </c>
      <c r="M262" t="e">
        <f t="shared" si="31"/>
        <v>#NUM!</v>
      </c>
      <c r="N262">
        <f t="shared" ref="N262:N325" si="38">COUNTIF($I$4:$I$8425,M262)</f>
        <v>0</v>
      </c>
      <c r="O262" t="b">
        <f t="shared" si="33"/>
        <v>0</v>
      </c>
    </row>
    <row r="263" spans="1:15" x14ac:dyDescent="0.55000000000000004">
      <c r="A263" t="s">
        <v>25</v>
      </c>
      <c r="B263" t="str">
        <f>'Input and Summary Results'!$G267</f>
        <v xml:space="preserve"> </v>
      </c>
      <c r="C263">
        <f>IF(B263=0,FALSE,'Input and Summary Results'!$D$5)</f>
        <v>0</v>
      </c>
      <c r="D263">
        <f>IF(B263=0,FALSE,'Input and Summary Results'!$E$5)</f>
        <v>0</v>
      </c>
      <c r="E263" t="e">
        <f t="shared" si="34"/>
        <v>#NUM!</v>
      </c>
      <c r="F263" t="e">
        <f t="shared" si="35"/>
        <v>#DIV/0!</v>
      </c>
      <c r="G263" t="b">
        <f>IF(B263=" ",FALSE,(IF('Input and Summary Results'!$J$4="yes",'Data Transformation'!E263,'Data Transformation'!C263)))</f>
        <v>0</v>
      </c>
      <c r="H263" t="b">
        <f>IF(B263=" ",FALSE,(IF('Input and Summary Results'!$J$4="yes",'Data Transformation'!F263,'Data Transformation'!D263)))</f>
        <v>0</v>
      </c>
      <c r="I263" t="str">
        <f t="shared" si="36"/>
        <v/>
      </c>
      <c r="J263" s="18" t="e">
        <f>LOOKUP(2,1/(COUNTIF($J$4:J262,'Input and Summary Results'!$B$7:$B$8007)=0),'Input and Summary Results'!$B$7:$B$8007)</f>
        <v>#N/A</v>
      </c>
      <c r="K263" s="18" t="str">
        <f t="shared" si="37"/>
        <v xml:space="preserve"> </v>
      </c>
      <c r="L263" s="18">
        <f t="shared" si="32"/>
        <v>258</v>
      </c>
      <c r="M263" t="e">
        <f t="shared" ref="M263:M326" si="39">SMALL($K$6:$K$426,L263)</f>
        <v>#NUM!</v>
      </c>
      <c r="N263">
        <f t="shared" si="38"/>
        <v>0</v>
      </c>
      <c r="O263" t="b">
        <f t="shared" si="33"/>
        <v>0</v>
      </c>
    </row>
    <row r="264" spans="1:15" x14ac:dyDescent="0.55000000000000004">
      <c r="A264" t="s">
        <v>25</v>
      </c>
      <c r="B264" t="str">
        <f>'Input and Summary Results'!$G268</f>
        <v xml:space="preserve"> </v>
      </c>
      <c r="C264">
        <f>IF(B264=0,FALSE,'Input and Summary Results'!$D$5)</f>
        <v>0</v>
      </c>
      <c r="D264">
        <f>IF(B264=0,FALSE,'Input and Summary Results'!$E$5)</f>
        <v>0</v>
      </c>
      <c r="E264" t="e">
        <f t="shared" si="34"/>
        <v>#NUM!</v>
      </c>
      <c r="F264" t="e">
        <f t="shared" si="35"/>
        <v>#DIV/0!</v>
      </c>
      <c r="G264" t="b">
        <f>IF(B264=" ",FALSE,(IF('Input and Summary Results'!$J$4="yes",'Data Transformation'!E264,'Data Transformation'!C264)))</f>
        <v>0</v>
      </c>
      <c r="H264" t="b">
        <f>IF(B264=" ",FALSE,(IF('Input and Summary Results'!$J$4="yes",'Data Transformation'!F264,'Data Transformation'!D264)))</f>
        <v>0</v>
      </c>
      <c r="I264" t="str">
        <f t="shared" si="36"/>
        <v/>
      </c>
      <c r="J264" s="18" t="e">
        <f>LOOKUP(2,1/(COUNTIF($J$4:J263,'Input and Summary Results'!$B$7:$B$8007)=0),'Input and Summary Results'!$B$7:$B$8007)</f>
        <v>#N/A</v>
      </c>
      <c r="K264" s="18" t="str">
        <f t="shared" si="37"/>
        <v xml:space="preserve"> </v>
      </c>
      <c r="L264" s="18">
        <f t="shared" ref="L264:L327" si="40">L263+1</f>
        <v>259</v>
      </c>
      <c r="M264" t="e">
        <f t="shared" si="39"/>
        <v>#NUM!</v>
      </c>
      <c r="N264">
        <f t="shared" si="38"/>
        <v>0</v>
      </c>
      <c r="O264" t="b">
        <f t="shared" si="33"/>
        <v>0</v>
      </c>
    </row>
    <row r="265" spans="1:15" x14ac:dyDescent="0.55000000000000004">
      <c r="A265" t="s">
        <v>25</v>
      </c>
      <c r="B265" t="str">
        <f>'Input and Summary Results'!$G269</f>
        <v xml:space="preserve"> </v>
      </c>
      <c r="C265">
        <f>IF(B265=0,FALSE,'Input and Summary Results'!$D$5)</f>
        <v>0</v>
      </c>
      <c r="D265">
        <f>IF(B265=0,FALSE,'Input and Summary Results'!$E$5)</f>
        <v>0</v>
      </c>
      <c r="E265" t="e">
        <f t="shared" si="34"/>
        <v>#NUM!</v>
      </c>
      <c r="F265" t="e">
        <f t="shared" si="35"/>
        <v>#DIV/0!</v>
      </c>
      <c r="G265" t="b">
        <f>IF(B265=" ",FALSE,(IF('Input and Summary Results'!$J$4="yes",'Data Transformation'!E265,'Data Transformation'!C265)))</f>
        <v>0</v>
      </c>
      <c r="H265" t="b">
        <f>IF(B265=" ",FALSE,(IF('Input and Summary Results'!$J$4="yes",'Data Transformation'!F265,'Data Transformation'!D265)))</f>
        <v>0</v>
      </c>
      <c r="I265" t="str">
        <f t="shared" si="36"/>
        <v/>
      </c>
      <c r="J265" s="18" t="e">
        <f>LOOKUP(2,1/(COUNTIF($J$4:J264,'Input and Summary Results'!$B$7:$B$8007)=0),'Input and Summary Results'!$B$7:$B$8007)</f>
        <v>#N/A</v>
      </c>
      <c r="K265" s="18" t="str">
        <f t="shared" si="37"/>
        <v xml:space="preserve"> </v>
      </c>
      <c r="L265" s="18">
        <f t="shared" si="40"/>
        <v>260</v>
      </c>
      <c r="M265" t="e">
        <f t="shared" si="39"/>
        <v>#NUM!</v>
      </c>
      <c r="N265">
        <f t="shared" si="38"/>
        <v>0</v>
      </c>
      <c r="O265" t="b">
        <f t="shared" si="33"/>
        <v>0</v>
      </c>
    </row>
    <row r="266" spans="1:15" x14ac:dyDescent="0.55000000000000004">
      <c r="A266" t="s">
        <v>25</v>
      </c>
      <c r="B266" t="str">
        <f>'Input and Summary Results'!$G270</f>
        <v xml:space="preserve"> </v>
      </c>
      <c r="C266">
        <f>IF(B266=0,FALSE,'Input and Summary Results'!$D$5)</f>
        <v>0</v>
      </c>
      <c r="D266">
        <f>IF(B266=0,FALSE,'Input and Summary Results'!$E$5)</f>
        <v>0</v>
      </c>
      <c r="E266" t="e">
        <f t="shared" si="34"/>
        <v>#NUM!</v>
      </c>
      <c r="F266" t="e">
        <f t="shared" si="35"/>
        <v>#DIV/0!</v>
      </c>
      <c r="G266" t="b">
        <f>IF(B266=" ",FALSE,(IF('Input and Summary Results'!$J$4="yes",'Data Transformation'!E266,'Data Transformation'!C266)))</f>
        <v>0</v>
      </c>
      <c r="H266" t="b">
        <f>IF(B266=" ",FALSE,(IF('Input and Summary Results'!$J$4="yes",'Data Transformation'!F266,'Data Transformation'!D266)))</f>
        <v>0</v>
      </c>
      <c r="I266" t="str">
        <f t="shared" si="36"/>
        <v/>
      </c>
      <c r="J266" s="18" t="e">
        <f>LOOKUP(2,1/(COUNTIF($J$4:J265,'Input and Summary Results'!$B$7:$B$8007)=0),'Input and Summary Results'!$B$7:$B$8007)</f>
        <v>#N/A</v>
      </c>
      <c r="K266" s="18" t="str">
        <f t="shared" si="37"/>
        <v xml:space="preserve"> </v>
      </c>
      <c r="L266" s="18">
        <f t="shared" si="40"/>
        <v>261</v>
      </c>
      <c r="M266" t="e">
        <f t="shared" si="39"/>
        <v>#NUM!</v>
      </c>
      <c r="N266">
        <f t="shared" si="38"/>
        <v>0</v>
      </c>
      <c r="O266" t="b">
        <f t="shared" si="33"/>
        <v>0</v>
      </c>
    </row>
    <row r="267" spans="1:15" x14ac:dyDescent="0.55000000000000004">
      <c r="A267" t="s">
        <v>25</v>
      </c>
      <c r="B267" t="str">
        <f>'Input and Summary Results'!$G271</f>
        <v xml:space="preserve"> </v>
      </c>
      <c r="C267">
        <f>IF(B267=0,FALSE,'Input and Summary Results'!$D$5)</f>
        <v>0</v>
      </c>
      <c r="D267">
        <f>IF(B267=0,FALSE,'Input and Summary Results'!$E$5)</f>
        <v>0</v>
      </c>
      <c r="E267" t="e">
        <f t="shared" si="34"/>
        <v>#NUM!</v>
      </c>
      <c r="F267" t="e">
        <f t="shared" si="35"/>
        <v>#DIV/0!</v>
      </c>
      <c r="G267" t="b">
        <f>IF(B267=" ",FALSE,(IF('Input and Summary Results'!$J$4="yes",'Data Transformation'!E267,'Data Transformation'!C267)))</f>
        <v>0</v>
      </c>
      <c r="H267" t="b">
        <f>IF(B267=" ",FALSE,(IF('Input and Summary Results'!$J$4="yes",'Data Transformation'!F267,'Data Transformation'!D267)))</f>
        <v>0</v>
      </c>
      <c r="I267" t="str">
        <f t="shared" si="36"/>
        <v/>
      </c>
      <c r="J267" s="18" t="e">
        <f>LOOKUP(2,1/(COUNTIF($J$4:J266,'Input and Summary Results'!$B$7:$B$8007)=0),'Input and Summary Results'!$B$7:$B$8007)</f>
        <v>#N/A</v>
      </c>
      <c r="K267" s="18" t="str">
        <f t="shared" si="37"/>
        <v xml:space="preserve"> </v>
      </c>
      <c r="L267" s="18">
        <f t="shared" si="40"/>
        <v>262</v>
      </c>
      <c r="M267" t="e">
        <f t="shared" si="39"/>
        <v>#NUM!</v>
      </c>
      <c r="N267">
        <f t="shared" si="38"/>
        <v>0</v>
      </c>
      <c r="O267" t="b">
        <f t="shared" si="33"/>
        <v>0</v>
      </c>
    </row>
    <row r="268" spans="1:15" x14ac:dyDescent="0.55000000000000004">
      <c r="A268" t="s">
        <v>25</v>
      </c>
      <c r="B268" t="str">
        <f>'Input and Summary Results'!$G272</f>
        <v xml:space="preserve"> </v>
      </c>
      <c r="C268">
        <f>IF(B268=0,FALSE,'Input and Summary Results'!$D$5)</f>
        <v>0</v>
      </c>
      <c r="D268">
        <f>IF(B268=0,FALSE,'Input and Summary Results'!$E$5)</f>
        <v>0</v>
      </c>
      <c r="E268" t="e">
        <f t="shared" si="34"/>
        <v>#NUM!</v>
      </c>
      <c r="F268" t="e">
        <f t="shared" si="35"/>
        <v>#DIV/0!</v>
      </c>
      <c r="G268" t="b">
        <f>IF(B268=" ",FALSE,(IF('Input and Summary Results'!$J$4="yes",'Data Transformation'!E268,'Data Transformation'!C268)))</f>
        <v>0</v>
      </c>
      <c r="H268" t="b">
        <f>IF(B268=" ",FALSE,(IF('Input and Summary Results'!$J$4="yes",'Data Transformation'!F268,'Data Transformation'!D268)))</f>
        <v>0</v>
      </c>
      <c r="I268" t="str">
        <f t="shared" si="36"/>
        <v/>
      </c>
      <c r="J268" s="18" t="e">
        <f>LOOKUP(2,1/(COUNTIF($J$4:J267,'Input and Summary Results'!$B$7:$B$8007)=0),'Input and Summary Results'!$B$7:$B$8007)</f>
        <v>#N/A</v>
      </c>
      <c r="K268" s="18" t="str">
        <f t="shared" si="37"/>
        <v xml:space="preserve"> </v>
      </c>
      <c r="L268" s="18">
        <f t="shared" si="40"/>
        <v>263</v>
      </c>
      <c r="M268" t="e">
        <f t="shared" si="39"/>
        <v>#NUM!</v>
      </c>
      <c r="N268">
        <f t="shared" si="38"/>
        <v>0</v>
      </c>
      <c r="O268" t="b">
        <f t="shared" si="33"/>
        <v>0</v>
      </c>
    </row>
    <row r="269" spans="1:15" x14ac:dyDescent="0.55000000000000004">
      <c r="A269" t="s">
        <v>25</v>
      </c>
      <c r="B269" t="str">
        <f>'Input and Summary Results'!$G273</f>
        <v xml:space="preserve"> </v>
      </c>
      <c r="C269">
        <f>IF(B269=0,FALSE,'Input and Summary Results'!$D$5)</f>
        <v>0</v>
      </c>
      <c r="D269">
        <f>IF(B269=0,FALSE,'Input and Summary Results'!$E$5)</f>
        <v>0</v>
      </c>
      <c r="E269" t="e">
        <f t="shared" si="34"/>
        <v>#NUM!</v>
      </c>
      <c r="F269" t="e">
        <f t="shared" si="35"/>
        <v>#DIV/0!</v>
      </c>
      <c r="G269" t="b">
        <f>IF(B269=" ",FALSE,(IF('Input and Summary Results'!$J$4="yes",'Data Transformation'!E269,'Data Transformation'!C269)))</f>
        <v>0</v>
      </c>
      <c r="H269" t="b">
        <f>IF(B269=" ",FALSE,(IF('Input and Summary Results'!$J$4="yes",'Data Transformation'!F269,'Data Transformation'!D269)))</f>
        <v>0</v>
      </c>
      <c r="I269" t="str">
        <f t="shared" si="36"/>
        <v/>
      </c>
      <c r="J269" s="18" t="e">
        <f>LOOKUP(2,1/(COUNTIF($J$4:J268,'Input and Summary Results'!$B$7:$B$8007)=0),'Input and Summary Results'!$B$7:$B$8007)</f>
        <v>#N/A</v>
      </c>
      <c r="K269" s="18" t="str">
        <f t="shared" si="37"/>
        <v xml:space="preserve"> </v>
      </c>
      <c r="L269" s="18">
        <f t="shared" si="40"/>
        <v>264</v>
      </c>
      <c r="M269" t="e">
        <f t="shared" si="39"/>
        <v>#NUM!</v>
      </c>
      <c r="N269">
        <f t="shared" si="38"/>
        <v>0</v>
      </c>
      <c r="O269" t="b">
        <f t="shared" si="33"/>
        <v>0</v>
      </c>
    </row>
    <row r="270" spans="1:15" x14ac:dyDescent="0.55000000000000004">
      <c r="A270" t="s">
        <v>25</v>
      </c>
      <c r="B270" t="str">
        <f>'Input and Summary Results'!$G274</f>
        <v xml:space="preserve"> </v>
      </c>
      <c r="C270">
        <f>IF(B270=0,FALSE,'Input and Summary Results'!$D$5)</f>
        <v>0</v>
      </c>
      <c r="D270">
        <f>IF(B270=0,FALSE,'Input and Summary Results'!$E$5)</f>
        <v>0</v>
      </c>
      <c r="E270" t="e">
        <f t="shared" si="34"/>
        <v>#NUM!</v>
      </c>
      <c r="F270" t="e">
        <f t="shared" si="35"/>
        <v>#DIV/0!</v>
      </c>
      <c r="G270" t="b">
        <f>IF(B270=" ",FALSE,(IF('Input and Summary Results'!$J$4="yes",'Data Transformation'!E270,'Data Transformation'!C270)))</f>
        <v>0</v>
      </c>
      <c r="H270" t="b">
        <f>IF(B270=" ",FALSE,(IF('Input and Summary Results'!$J$4="yes",'Data Transformation'!F270,'Data Transformation'!D270)))</f>
        <v>0</v>
      </c>
      <c r="I270" t="str">
        <f t="shared" si="36"/>
        <v/>
      </c>
      <c r="J270" s="18" t="e">
        <f>LOOKUP(2,1/(COUNTIF($J$4:J269,'Input and Summary Results'!$B$7:$B$8007)=0),'Input and Summary Results'!$B$7:$B$8007)</f>
        <v>#N/A</v>
      </c>
      <c r="K270" s="18" t="str">
        <f t="shared" si="37"/>
        <v xml:space="preserve"> </v>
      </c>
      <c r="L270" s="18">
        <f t="shared" si="40"/>
        <v>265</v>
      </c>
      <c r="M270" t="e">
        <f t="shared" si="39"/>
        <v>#NUM!</v>
      </c>
      <c r="N270">
        <f t="shared" si="38"/>
        <v>0</v>
      </c>
      <c r="O270" t="b">
        <f t="shared" si="33"/>
        <v>0</v>
      </c>
    </row>
    <row r="271" spans="1:15" x14ac:dyDescent="0.55000000000000004">
      <c r="A271" t="s">
        <v>25</v>
      </c>
      <c r="B271" t="str">
        <f>'Input and Summary Results'!$G275</f>
        <v xml:space="preserve"> </v>
      </c>
      <c r="C271">
        <f>IF(B271=0,FALSE,'Input and Summary Results'!$D$5)</f>
        <v>0</v>
      </c>
      <c r="D271">
        <f>IF(B271=0,FALSE,'Input and Summary Results'!$E$5)</f>
        <v>0</v>
      </c>
      <c r="E271" t="e">
        <f t="shared" si="34"/>
        <v>#NUM!</v>
      </c>
      <c r="F271" t="e">
        <f t="shared" si="35"/>
        <v>#DIV/0!</v>
      </c>
      <c r="G271" t="b">
        <f>IF(B271=" ",FALSE,(IF('Input and Summary Results'!$J$4="yes",'Data Transformation'!E271,'Data Transformation'!C271)))</f>
        <v>0</v>
      </c>
      <c r="H271" t="b">
        <f>IF(B271=" ",FALSE,(IF('Input and Summary Results'!$J$4="yes",'Data Transformation'!F271,'Data Transformation'!D271)))</f>
        <v>0</v>
      </c>
      <c r="I271" t="str">
        <f t="shared" si="36"/>
        <v/>
      </c>
      <c r="J271" s="18" t="e">
        <f>LOOKUP(2,1/(COUNTIF($J$4:J270,'Input and Summary Results'!$B$7:$B$8007)=0),'Input and Summary Results'!$B$7:$B$8007)</f>
        <v>#N/A</v>
      </c>
      <c r="K271" s="18" t="str">
        <f t="shared" si="37"/>
        <v xml:space="preserve"> </v>
      </c>
      <c r="L271" s="18">
        <f t="shared" si="40"/>
        <v>266</v>
      </c>
      <c r="M271" t="e">
        <f t="shared" si="39"/>
        <v>#NUM!</v>
      </c>
      <c r="N271">
        <f t="shared" si="38"/>
        <v>0</v>
      </c>
      <c r="O271" t="b">
        <f t="shared" si="33"/>
        <v>0</v>
      </c>
    </row>
    <row r="272" spans="1:15" x14ac:dyDescent="0.55000000000000004">
      <c r="A272" t="s">
        <v>25</v>
      </c>
      <c r="B272" t="str">
        <f>'Input and Summary Results'!$G276</f>
        <v xml:space="preserve"> </v>
      </c>
      <c r="C272">
        <f>IF(B272=0,FALSE,'Input and Summary Results'!$D$5)</f>
        <v>0</v>
      </c>
      <c r="D272">
        <f>IF(B272=0,FALSE,'Input and Summary Results'!$E$5)</f>
        <v>0</v>
      </c>
      <c r="E272" t="e">
        <f t="shared" si="34"/>
        <v>#NUM!</v>
      </c>
      <c r="F272" t="e">
        <f t="shared" si="35"/>
        <v>#DIV/0!</v>
      </c>
      <c r="G272" t="b">
        <f>IF(B272=" ",FALSE,(IF('Input and Summary Results'!$J$4="yes",'Data Transformation'!E272,'Data Transformation'!C272)))</f>
        <v>0</v>
      </c>
      <c r="H272" t="b">
        <f>IF(B272=" ",FALSE,(IF('Input and Summary Results'!$J$4="yes",'Data Transformation'!F272,'Data Transformation'!D272)))</f>
        <v>0</v>
      </c>
      <c r="I272" t="str">
        <f t="shared" si="36"/>
        <v/>
      </c>
      <c r="J272" s="18" t="e">
        <f>LOOKUP(2,1/(COUNTIF($J$4:J271,'Input and Summary Results'!$B$7:$B$8007)=0),'Input and Summary Results'!$B$7:$B$8007)</f>
        <v>#N/A</v>
      </c>
      <c r="K272" s="18" t="str">
        <f t="shared" si="37"/>
        <v xml:space="preserve"> </v>
      </c>
      <c r="L272" s="18">
        <f t="shared" si="40"/>
        <v>267</v>
      </c>
      <c r="M272" t="e">
        <f t="shared" si="39"/>
        <v>#NUM!</v>
      </c>
      <c r="N272">
        <f t="shared" si="38"/>
        <v>0</v>
      </c>
      <c r="O272" t="b">
        <f t="shared" si="33"/>
        <v>0</v>
      </c>
    </row>
    <row r="273" spans="1:15" x14ac:dyDescent="0.55000000000000004">
      <c r="A273" t="s">
        <v>25</v>
      </c>
      <c r="B273" t="str">
        <f>'Input and Summary Results'!$G277</f>
        <v xml:space="preserve"> </v>
      </c>
      <c r="C273">
        <f>IF(B273=0,FALSE,'Input and Summary Results'!$D$5)</f>
        <v>0</v>
      </c>
      <c r="D273">
        <f>IF(B273=0,FALSE,'Input and Summary Results'!$E$5)</f>
        <v>0</v>
      </c>
      <c r="E273" t="e">
        <f t="shared" si="34"/>
        <v>#NUM!</v>
      </c>
      <c r="F273" t="e">
        <f t="shared" si="35"/>
        <v>#DIV/0!</v>
      </c>
      <c r="G273" t="b">
        <f>IF(B273=" ",FALSE,(IF('Input and Summary Results'!$J$4="yes",'Data Transformation'!E273,'Data Transformation'!C273)))</f>
        <v>0</v>
      </c>
      <c r="H273" t="b">
        <f>IF(B273=" ",FALSE,(IF('Input and Summary Results'!$J$4="yes",'Data Transformation'!F273,'Data Transformation'!D273)))</f>
        <v>0</v>
      </c>
      <c r="I273" t="str">
        <f t="shared" si="36"/>
        <v/>
      </c>
      <c r="J273" s="18" t="e">
        <f>LOOKUP(2,1/(COUNTIF($J$4:J272,'Input and Summary Results'!$B$7:$B$8007)=0),'Input and Summary Results'!$B$7:$B$8007)</f>
        <v>#N/A</v>
      </c>
      <c r="K273" s="18" t="str">
        <f t="shared" si="37"/>
        <v xml:space="preserve"> </v>
      </c>
      <c r="L273" s="18">
        <f t="shared" si="40"/>
        <v>268</v>
      </c>
      <c r="M273" t="e">
        <f t="shared" si="39"/>
        <v>#NUM!</v>
      </c>
      <c r="N273">
        <f t="shared" si="38"/>
        <v>0</v>
      </c>
      <c r="O273" t="b">
        <f t="shared" si="33"/>
        <v>0</v>
      </c>
    </row>
    <row r="274" spans="1:15" x14ac:dyDescent="0.55000000000000004">
      <c r="A274" t="s">
        <v>25</v>
      </c>
      <c r="B274" t="str">
        <f>'Input and Summary Results'!$G278</f>
        <v xml:space="preserve"> </v>
      </c>
      <c r="C274">
        <f>IF(B274=0,FALSE,'Input and Summary Results'!$D$5)</f>
        <v>0</v>
      </c>
      <c r="D274">
        <f>IF(B274=0,FALSE,'Input and Summary Results'!$E$5)</f>
        <v>0</v>
      </c>
      <c r="E274" t="e">
        <f t="shared" si="34"/>
        <v>#NUM!</v>
      </c>
      <c r="F274" t="e">
        <f t="shared" si="35"/>
        <v>#DIV/0!</v>
      </c>
      <c r="G274" t="b">
        <f>IF(B274=" ",FALSE,(IF('Input and Summary Results'!$J$4="yes",'Data Transformation'!E274,'Data Transformation'!C274)))</f>
        <v>0</v>
      </c>
      <c r="H274" t="b">
        <f>IF(B274=" ",FALSE,(IF('Input and Summary Results'!$J$4="yes",'Data Transformation'!F274,'Data Transformation'!D274)))</f>
        <v>0</v>
      </c>
      <c r="I274" t="str">
        <f t="shared" si="36"/>
        <v/>
      </c>
      <c r="J274" s="18" t="e">
        <f>LOOKUP(2,1/(COUNTIF($J$4:J273,'Input and Summary Results'!$B$7:$B$8007)=0),'Input and Summary Results'!$B$7:$B$8007)</f>
        <v>#N/A</v>
      </c>
      <c r="K274" s="18" t="str">
        <f t="shared" si="37"/>
        <v xml:space="preserve"> </v>
      </c>
      <c r="L274" s="18">
        <f t="shared" si="40"/>
        <v>269</v>
      </c>
      <c r="M274" t="e">
        <f t="shared" si="39"/>
        <v>#NUM!</v>
      </c>
      <c r="N274">
        <f t="shared" si="38"/>
        <v>0</v>
      </c>
      <c r="O274" t="b">
        <f t="shared" si="33"/>
        <v>0</v>
      </c>
    </row>
    <row r="275" spans="1:15" x14ac:dyDescent="0.55000000000000004">
      <c r="A275" t="s">
        <v>25</v>
      </c>
      <c r="B275" t="str">
        <f>'Input and Summary Results'!$G279</f>
        <v xml:space="preserve"> </v>
      </c>
      <c r="C275">
        <f>IF(B275=0,FALSE,'Input and Summary Results'!$D$5)</f>
        <v>0</v>
      </c>
      <c r="D275">
        <f>IF(B275=0,FALSE,'Input and Summary Results'!$E$5)</f>
        <v>0</v>
      </c>
      <c r="E275" t="e">
        <f t="shared" si="34"/>
        <v>#NUM!</v>
      </c>
      <c r="F275" t="e">
        <f t="shared" si="35"/>
        <v>#DIV/0!</v>
      </c>
      <c r="G275" t="b">
        <f>IF(B275=" ",FALSE,(IF('Input and Summary Results'!$J$4="yes",'Data Transformation'!E275,'Data Transformation'!C275)))</f>
        <v>0</v>
      </c>
      <c r="H275" t="b">
        <f>IF(B275=" ",FALSE,(IF('Input and Summary Results'!$J$4="yes",'Data Transformation'!F275,'Data Transformation'!D275)))</f>
        <v>0</v>
      </c>
      <c r="I275" t="str">
        <f t="shared" si="36"/>
        <v/>
      </c>
      <c r="J275" s="18" t="e">
        <f>LOOKUP(2,1/(COUNTIF($J$4:J274,'Input and Summary Results'!$B$7:$B$8007)=0),'Input and Summary Results'!$B$7:$B$8007)</f>
        <v>#N/A</v>
      </c>
      <c r="K275" s="18" t="str">
        <f t="shared" si="37"/>
        <v xml:space="preserve"> </v>
      </c>
      <c r="L275" s="18">
        <f t="shared" si="40"/>
        <v>270</v>
      </c>
      <c r="M275" t="e">
        <f t="shared" si="39"/>
        <v>#NUM!</v>
      </c>
      <c r="N275">
        <f t="shared" si="38"/>
        <v>0</v>
      </c>
      <c r="O275" t="b">
        <f t="shared" si="33"/>
        <v>0</v>
      </c>
    </row>
    <row r="276" spans="1:15" x14ac:dyDescent="0.55000000000000004">
      <c r="A276" t="s">
        <v>25</v>
      </c>
      <c r="B276" t="str">
        <f>'Input and Summary Results'!$G280</f>
        <v xml:space="preserve"> </v>
      </c>
      <c r="C276">
        <f>IF(B276=0,FALSE,'Input and Summary Results'!$D$5)</f>
        <v>0</v>
      </c>
      <c r="D276">
        <f>IF(B276=0,FALSE,'Input and Summary Results'!$E$5)</f>
        <v>0</v>
      </c>
      <c r="E276" t="e">
        <f t="shared" si="34"/>
        <v>#NUM!</v>
      </c>
      <c r="F276" t="e">
        <f t="shared" si="35"/>
        <v>#DIV/0!</v>
      </c>
      <c r="G276" t="b">
        <f>IF(B276=" ",FALSE,(IF('Input and Summary Results'!$J$4="yes",'Data Transformation'!E276,'Data Transformation'!C276)))</f>
        <v>0</v>
      </c>
      <c r="H276" t="b">
        <f>IF(B276=" ",FALSE,(IF('Input and Summary Results'!$J$4="yes",'Data Transformation'!F276,'Data Transformation'!D276)))</f>
        <v>0</v>
      </c>
      <c r="I276" t="str">
        <f t="shared" si="36"/>
        <v/>
      </c>
      <c r="J276" s="18" t="e">
        <f>LOOKUP(2,1/(COUNTIF($J$4:J275,'Input and Summary Results'!$B$7:$B$8007)=0),'Input and Summary Results'!$B$7:$B$8007)</f>
        <v>#N/A</v>
      </c>
      <c r="K276" s="18" t="str">
        <f t="shared" si="37"/>
        <v xml:space="preserve"> </v>
      </c>
      <c r="L276" s="18">
        <f t="shared" si="40"/>
        <v>271</v>
      </c>
      <c r="M276" t="e">
        <f t="shared" si="39"/>
        <v>#NUM!</v>
      </c>
      <c r="N276">
        <f t="shared" si="38"/>
        <v>0</v>
      </c>
      <c r="O276" t="b">
        <f t="shared" si="33"/>
        <v>0</v>
      </c>
    </row>
    <row r="277" spans="1:15" x14ac:dyDescent="0.55000000000000004">
      <c r="A277" t="s">
        <v>25</v>
      </c>
      <c r="B277" t="str">
        <f>'Input and Summary Results'!$G281</f>
        <v xml:space="preserve"> </v>
      </c>
      <c r="C277">
        <f>IF(B277=0,FALSE,'Input and Summary Results'!$D$5)</f>
        <v>0</v>
      </c>
      <c r="D277">
        <f>IF(B277=0,FALSE,'Input and Summary Results'!$E$5)</f>
        <v>0</v>
      </c>
      <c r="E277" t="e">
        <f t="shared" si="34"/>
        <v>#NUM!</v>
      </c>
      <c r="F277" t="e">
        <f t="shared" si="35"/>
        <v>#DIV/0!</v>
      </c>
      <c r="G277" t="b">
        <f>IF(B277=" ",FALSE,(IF('Input and Summary Results'!$J$4="yes",'Data Transformation'!E277,'Data Transformation'!C277)))</f>
        <v>0</v>
      </c>
      <c r="H277" t="b">
        <f>IF(B277=" ",FALSE,(IF('Input and Summary Results'!$J$4="yes",'Data Transformation'!F277,'Data Transformation'!D277)))</f>
        <v>0</v>
      </c>
      <c r="I277" t="str">
        <f t="shared" si="36"/>
        <v/>
      </c>
      <c r="J277" s="18" t="e">
        <f>LOOKUP(2,1/(COUNTIF($J$4:J276,'Input and Summary Results'!$B$7:$B$8007)=0),'Input and Summary Results'!$B$7:$B$8007)</f>
        <v>#N/A</v>
      </c>
      <c r="K277" s="18" t="str">
        <f t="shared" si="37"/>
        <v xml:space="preserve"> </v>
      </c>
      <c r="L277" s="18">
        <f t="shared" si="40"/>
        <v>272</v>
      </c>
      <c r="M277" t="e">
        <f t="shared" si="39"/>
        <v>#NUM!</v>
      </c>
      <c r="N277">
        <f t="shared" si="38"/>
        <v>0</v>
      </c>
      <c r="O277" t="b">
        <f t="shared" si="33"/>
        <v>0</v>
      </c>
    </row>
    <row r="278" spans="1:15" x14ac:dyDescent="0.55000000000000004">
      <c r="A278" t="s">
        <v>25</v>
      </c>
      <c r="B278" t="str">
        <f>'Input and Summary Results'!$G282</f>
        <v xml:space="preserve"> </v>
      </c>
      <c r="C278">
        <f>IF(B278=0,FALSE,'Input and Summary Results'!$D$5)</f>
        <v>0</v>
      </c>
      <c r="D278">
        <f>IF(B278=0,FALSE,'Input and Summary Results'!$E$5)</f>
        <v>0</v>
      </c>
      <c r="E278" t="e">
        <f t="shared" si="34"/>
        <v>#NUM!</v>
      </c>
      <c r="F278" t="e">
        <f t="shared" si="35"/>
        <v>#DIV/0!</v>
      </c>
      <c r="G278" t="b">
        <f>IF(B278=" ",FALSE,(IF('Input and Summary Results'!$J$4="yes",'Data Transformation'!E278,'Data Transformation'!C278)))</f>
        <v>0</v>
      </c>
      <c r="H278" t="b">
        <f>IF(B278=" ",FALSE,(IF('Input and Summary Results'!$J$4="yes",'Data Transformation'!F278,'Data Transformation'!D278)))</f>
        <v>0</v>
      </c>
      <c r="I278" t="str">
        <f t="shared" si="36"/>
        <v/>
      </c>
      <c r="J278" s="18" t="e">
        <f>LOOKUP(2,1/(COUNTIF($J$4:J277,'Input and Summary Results'!$B$7:$B$8007)=0),'Input and Summary Results'!$B$7:$B$8007)</f>
        <v>#N/A</v>
      </c>
      <c r="K278" s="18" t="str">
        <f t="shared" si="37"/>
        <v xml:space="preserve"> </v>
      </c>
      <c r="L278" s="18">
        <f t="shared" si="40"/>
        <v>273</v>
      </c>
      <c r="M278" t="e">
        <f t="shared" si="39"/>
        <v>#NUM!</v>
      </c>
      <c r="N278">
        <f t="shared" si="38"/>
        <v>0</v>
      </c>
      <c r="O278" t="b">
        <f t="shared" si="33"/>
        <v>0</v>
      </c>
    </row>
    <row r="279" spans="1:15" x14ac:dyDescent="0.55000000000000004">
      <c r="A279" t="s">
        <v>25</v>
      </c>
      <c r="B279" t="str">
        <f>'Input and Summary Results'!$G283</f>
        <v xml:space="preserve"> </v>
      </c>
      <c r="C279">
        <f>IF(B279=0,FALSE,'Input and Summary Results'!$D$5)</f>
        <v>0</v>
      </c>
      <c r="D279">
        <f>IF(B279=0,FALSE,'Input and Summary Results'!$E$5)</f>
        <v>0</v>
      </c>
      <c r="E279" t="e">
        <f t="shared" si="34"/>
        <v>#NUM!</v>
      </c>
      <c r="F279" t="e">
        <f t="shared" si="35"/>
        <v>#DIV/0!</v>
      </c>
      <c r="G279" t="b">
        <f>IF(B279=" ",FALSE,(IF('Input and Summary Results'!$J$4="yes",'Data Transformation'!E279,'Data Transformation'!C279)))</f>
        <v>0</v>
      </c>
      <c r="H279" t="b">
        <f>IF(B279=" ",FALSE,(IF('Input and Summary Results'!$J$4="yes",'Data Transformation'!F279,'Data Transformation'!D279)))</f>
        <v>0</v>
      </c>
      <c r="I279" t="str">
        <f t="shared" si="36"/>
        <v/>
      </c>
      <c r="J279" s="18" t="e">
        <f>LOOKUP(2,1/(COUNTIF($J$4:J278,'Input and Summary Results'!$B$7:$B$8007)=0),'Input and Summary Results'!$B$7:$B$8007)</f>
        <v>#N/A</v>
      </c>
      <c r="K279" s="18" t="str">
        <f t="shared" si="37"/>
        <v xml:space="preserve"> </v>
      </c>
      <c r="L279" s="18">
        <f t="shared" si="40"/>
        <v>274</v>
      </c>
      <c r="M279" t="e">
        <f t="shared" si="39"/>
        <v>#NUM!</v>
      </c>
      <c r="N279">
        <f t="shared" si="38"/>
        <v>0</v>
      </c>
      <c r="O279" t="b">
        <f t="shared" si="33"/>
        <v>0</v>
      </c>
    </row>
    <row r="280" spans="1:15" x14ac:dyDescent="0.55000000000000004">
      <c r="A280" t="s">
        <v>25</v>
      </c>
      <c r="B280" t="str">
        <f>'Input and Summary Results'!$G284</f>
        <v xml:space="preserve"> </v>
      </c>
      <c r="C280">
        <f>IF(B280=0,FALSE,'Input and Summary Results'!$D$5)</f>
        <v>0</v>
      </c>
      <c r="D280">
        <f>IF(B280=0,FALSE,'Input and Summary Results'!$E$5)</f>
        <v>0</v>
      </c>
      <c r="E280" t="e">
        <f t="shared" si="34"/>
        <v>#NUM!</v>
      </c>
      <c r="F280" t="e">
        <f t="shared" si="35"/>
        <v>#DIV/0!</v>
      </c>
      <c r="G280" t="b">
        <f>IF(B280=" ",FALSE,(IF('Input and Summary Results'!$J$4="yes",'Data Transformation'!E280,'Data Transformation'!C280)))</f>
        <v>0</v>
      </c>
      <c r="H280" t="b">
        <f>IF(B280=" ",FALSE,(IF('Input and Summary Results'!$J$4="yes",'Data Transformation'!F280,'Data Transformation'!D280)))</f>
        <v>0</v>
      </c>
      <c r="I280" t="str">
        <f t="shared" si="36"/>
        <v/>
      </c>
      <c r="J280" s="18" t="e">
        <f>LOOKUP(2,1/(COUNTIF($J$4:J279,'Input and Summary Results'!$B$7:$B$8007)=0),'Input and Summary Results'!$B$7:$B$8007)</f>
        <v>#N/A</v>
      </c>
      <c r="K280" s="18" t="str">
        <f t="shared" si="37"/>
        <v xml:space="preserve"> </v>
      </c>
      <c r="L280" s="18">
        <f t="shared" si="40"/>
        <v>275</v>
      </c>
      <c r="M280" t="e">
        <f t="shared" si="39"/>
        <v>#NUM!</v>
      </c>
      <c r="N280">
        <f t="shared" si="38"/>
        <v>0</v>
      </c>
      <c r="O280" t="b">
        <f t="shared" si="33"/>
        <v>0</v>
      </c>
    </row>
    <row r="281" spans="1:15" x14ac:dyDescent="0.55000000000000004">
      <c r="A281" t="s">
        <v>25</v>
      </c>
      <c r="B281" t="str">
        <f>'Input and Summary Results'!$G285</f>
        <v xml:space="preserve"> </v>
      </c>
      <c r="C281">
        <f>IF(B281=0,FALSE,'Input and Summary Results'!$D$5)</f>
        <v>0</v>
      </c>
      <c r="D281">
        <f>IF(B281=0,FALSE,'Input and Summary Results'!$E$5)</f>
        <v>0</v>
      </c>
      <c r="E281" t="e">
        <f t="shared" si="34"/>
        <v>#NUM!</v>
      </c>
      <c r="F281" t="e">
        <f t="shared" si="35"/>
        <v>#DIV/0!</v>
      </c>
      <c r="G281" t="b">
        <f>IF(B281=" ",FALSE,(IF('Input and Summary Results'!$J$4="yes",'Data Transformation'!E281,'Data Transformation'!C281)))</f>
        <v>0</v>
      </c>
      <c r="H281" t="b">
        <f>IF(B281=" ",FALSE,(IF('Input and Summary Results'!$J$4="yes",'Data Transformation'!F281,'Data Transformation'!D281)))</f>
        <v>0</v>
      </c>
      <c r="I281" t="str">
        <f t="shared" si="36"/>
        <v/>
      </c>
      <c r="J281" s="18" t="e">
        <f>LOOKUP(2,1/(COUNTIF($J$4:J280,'Input and Summary Results'!$B$7:$B$8007)=0),'Input and Summary Results'!$B$7:$B$8007)</f>
        <v>#N/A</v>
      </c>
      <c r="K281" s="18" t="str">
        <f t="shared" si="37"/>
        <v xml:space="preserve"> </v>
      </c>
      <c r="L281" s="18">
        <f t="shared" si="40"/>
        <v>276</v>
      </c>
      <c r="M281" t="e">
        <f t="shared" si="39"/>
        <v>#NUM!</v>
      </c>
      <c r="N281">
        <f t="shared" si="38"/>
        <v>0</v>
      </c>
      <c r="O281" t="b">
        <f t="shared" si="33"/>
        <v>0</v>
      </c>
    </row>
    <row r="282" spans="1:15" x14ac:dyDescent="0.55000000000000004">
      <c r="A282" t="s">
        <v>25</v>
      </c>
      <c r="B282" t="str">
        <f>'Input and Summary Results'!$G286</f>
        <v xml:space="preserve"> </v>
      </c>
      <c r="C282">
        <f>IF(B282=0,FALSE,'Input and Summary Results'!$D$5)</f>
        <v>0</v>
      </c>
      <c r="D282">
        <f>IF(B282=0,FALSE,'Input and Summary Results'!$E$5)</f>
        <v>0</v>
      </c>
      <c r="E282" t="e">
        <f t="shared" si="34"/>
        <v>#NUM!</v>
      </c>
      <c r="F282" t="e">
        <f t="shared" si="35"/>
        <v>#DIV/0!</v>
      </c>
      <c r="G282" t="b">
        <f>IF(B282=" ",FALSE,(IF('Input and Summary Results'!$J$4="yes",'Data Transformation'!E282,'Data Transformation'!C282)))</f>
        <v>0</v>
      </c>
      <c r="H282" t="b">
        <f>IF(B282=" ",FALSE,(IF('Input and Summary Results'!$J$4="yes",'Data Transformation'!F282,'Data Transformation'!D282)))</f>
        <v>0</v>
      </c>
      <c r="I282" t="str">
        <f t="shared" si="36"/>
        <v/>
      </c>
      <c r="J282" s="18" t="e">
        <f>LOOKUP(2,1/(COUNTIF($J$4:J281,'Input and Summary Results'!$B$7:$B$8007)=0),'Input and Summary Results'!$B$7:$B$8007)</f>
        <v>#N/A</v>
      </c>
      <c r="K282" s="18" t="str">
        <f t="shared" si="37"/>
        <v xml:space="preserve"> </v>
      </c>
      <c r="L282" s="18">
        <f t="shared" si="40"/>
        <v>277</v>
      </c>
      <c r="M282" t="e">
        <f t="shared" si="39"/>
        <v>#NUM!</v>
      </c>
      <c r="N282">
        <f t="shared" si="38"/>
        <v>0</v>
      </c>
      <c r="O282" t="b">
        <f t="shared" si="33"/>
        <v>0</v>
      </c>
    </row>
    <row r="283" spans="1:15" x14ac:dyDescent="0.55000000000000004">
      <c r="A283" t="s">
        <v>25</v>
      </c>
      <c r="B283" t="str">
        <f>'Input and Summary Results'!$G287</f>
        <v xml:space="preserve"> </v>
      </c>
      <c r="C283">
        <f>IF(B283=0,FALSE,'Input and Summary Results'!$D$5)</f>
        <v>0</v>
      </c>
      <c r="D283">
        <f>IF(B283=0,FALSE,'Input and Summary Results'!$E$5)</f>
        <v>0</v>
      </c>
      <c r="E283" t="e">
        <f t="shared" si="34"/>
        <v>#NUM!</v>
      </c>
      <c r="F283" t="e">
        <f t="shared" si="35"/>
        <v>#DIV/0!</v>
      </c>
      <c r="G283" t="b">
        <f>IF(B283=" ",FALSE,(IF('Input and Summary Results'!$J$4="yes",'Data Transformation'!E283,'Data Transformation'!C283)))</f>
        <v>0</v>
      </c>
      <c r="H283" t="b">
        <f>IF(B283=" ",FALSE,(IF('Input and Summary Results'!$J$4="yes",'Data Transformation'!F283,'Data Transformation'!D283)))</f>
        <v>0</v>
      </c>
      <c r="I283" t="str">
        <f t="shared" si="36"/>
        <v/>
      </c>
      <c r="J283" s="18" t="e">
        <f>LOOKUP(2,1/(COUNTIF($J$4:J282,'Input and Summary Results'!$B$7:$B$8007)=0),'Input and Summary Results'!$B$7:$B$8007)</f>
        <v>#N/A</v>
      </c>
      <c r="K283" s="18" t="str">
        <f t="shared" si="37"/>
        <v xml:space="preserve"> </v>
      </c>
      <c r="L283" s="18">
        <f t="shared" si="40"/>
        <v>278</v>
      </c>
      <c r="M283" t="e">
        <f t="shared" si="39"/>
        <v>#NUM!</v>
      </c>
      <c r="N283">
        <f t="shared" si="38"/>
        <v>0</v>
      </c>
      <c r="O283" t="b">
        <f t="shared" si="33"/>
        <v>0</v>
      </c>
    </row>
    <row r="284" spans="1:15" x14ac:dyDescent="0.55000000000000004">
      <c r="A284" t="s">
        <v>25</v>
      </c>
      <c r="B284" t="str">
        <f>'Input and Summary Results'!$G288</f>
        <v xml:space="preserve"> </v>
      </c>
      <c r="C284">
        <f>IF(B284=0,FALSE,'Input and Summary Results'!$D$5)</f>
        <v>0</v>
      </c>
      <c r="D284">
        <f>IF(B284=0,FALSE,'Input and Summary Results'!$E$5)</f>
        <v>0</v>
      </c>
      <c r="E284" t="e">
        <f t="shared" si="34"/>
        <v>#NUM!</v>
      </c>
      <c r="F284" t="e">
        <f t="shared" si="35"/>
        <v>#DIV/0!</v>
      </c>
      <c r="G284" t="b">
        <f>IF(B284=" ",FALSE,(IF('Input and Summary Results'!$J$4="yes",'Data Transformation'!E284,'Data Transformation'!C284)))</f>
        <v>0</v>
      </c>
      <c r="H284" t="b">
        <f>IF(B284=" ",FALSE,(IF('Input and Summary Results'!$J$4="yes",'Data Transformation'!F284,'Data Transformation'!D284)))</f>
        <v>0</v>
      </c>
      <c r="I284" t="str">
        <f t="shared" si="36"/>
        <v/>
      </c>
      <c r="J284" s="18" t="e">
        <f>LOOKUP(2,1/(COUNTIF($J$4:J283,'Input and Summary Results'!$B$7:$B$8007)=0),'Input and Summary Results'!$B$7:$B$8007)</f>
        <v>#N/A</v>
      </c>
      <c r="K284" s="18" t="str">
        <f t="shared" si="37"/>
        <v xml:space="preserve"> </v>
      </c>
      <c r="L284" s="18">
        <f t="shared" si="40"/>
        <v>279</v>
      </c>
      <c r="M284" t="e">
        <f t="shared" si="39"/>
        <v>#NUM!</v>
      </c>
      <c r="N284">
        <f t="shared" si="38"/>
        <v>0</v>
      </c>
      <c r="O284" t="b">
        <f t="shared" si="33"/>
        <v>0</v>
      </c>
    </row>
    <row r="285" spans="1:15" x14ac:dyDescent="0.55000000000000004">
      <c r="A285" t="s">
        <v>25</v>
      </c>
      <c r="B285" t="str">
        <f>'Input and Summary Results'!$G289</f>
        <v xml:space="preserve"> </v>
      </c>
      <c r="C285">
        <f>IF(B285=0,FALSE,'Input and Summary Results'!$D$5)</f>
        <v>0</v>
      </c>
      <c r="D285">
        <f>IF(B285=0,FALSE,'Input and Summary Results'!$E$5)</f>
        <v>0</v>
      </c>
      <c r="E285" t="e">
        <f t="shared" si="34"/>
        <v>#NUM!</v>
      </c>
      <c r="F285" t="e">
        <f t="shared" si="35"/>
        <v>#DIV/0!</v>
      </c>
      <c r="G285" t="b">
        <f>IF(B285=" ",FALSE,(IF('Input and Summary Results'!$J$4="yes",'Data Transformation'!E285,'Data Transformation'!C285)))</f>
        <v>0</v>
      </c>
      <c r="H285" t="b">
        <f>IF(B285=" ",FALSE,(IF('Input and Summary Results'!$J$4="yes",'Data Transformation'!F285,'Data Transformation'!D285)))</f>
        <v>0</v>
      </c>
      <c r="I285" t="str">
        <f t="shared" si="36"/>
        <v/>
      </c>
      <c r="J285" s="18" t="e">
        <f>LOOKUP(2,1/(COUNTIF($J$4:J284,'Input and Summary Results'!$B$7:$B$8007)=0),'Input and Summary Results'!$B$7:$B$8007)</f>
        <v>#N/A</v>
      </c>
      <c r="K285" s="18" t="str">
        <f t="shared" si="37"/>
        <v xml:space="preserve"> </v>
      </c>
      <c r="L285" s="18">
        <f t="shared" si="40"/>
        <v>280</v>
      </c>
      <c r="M285" t="e">
        <f t="shared" si="39"/>
        <v>#NUM!</v>
      </c>
      <c r="N285">
        <f t="shared" si="38"/>
        <v>0</v>
      </c>
      <c r="O285" t="b">
        <f t="shared" si="33"/>
        <v>0</v>
      </c>
    </row>
    <row r="286" spans="1:15" x14ac:dyDescent="0.55000000000000004">
      <c r="A286" t="s">
        <v>25</v>
      </c>
      <c r="B286" t="str">
        <f>'Input and Summary Results'!$G290</f>
        <v xml:space="preserve"> </v>
      </c>
      <c r="C286">
        <f>IF(B286=0,FALSE,'Input and Summary Results'!$D$5)</f>
        <v>0</v>
      </c>
      <c r="D286">
        <f>IF(B286=0,FALSE,'Input and Summary Results'!$E$5)</f>
        <v>0</v>
      </c>
      <c r="E286" t="e">
        <f t="shared" si="34"/>
        <v>#NUM!</v>
      </c>
      <c r="F286" t="e">
        <f t="shared" si="35"/>
        <v>#DIV/0!</v>
      </c>
      <c r="G286" t="b">
        <f>IF(B286=" ",FALSE,(IF('Input and Summary Results'!$J$4="yes",'Data Transformation'!E286,'Data Transformation'!C286)))</f>
        <v>0</v>
      </c>
      <c r="H286" t="b">
        <f>IF(B286=" ",FALSE,(IF('Input and Summary Results'!$J$4="yes",'Data Transformation'!F286,'Data Transformation'!D286)))</f>
        <v>0</v>
      </c>
      <c r="I286" t="str">
        <f t="shared" si="36"/>
        <v/>
      </c>
      <c r="J286" s="18" t="e">
        <f>LOOKUP(2,1/(COUNTIF($J$4:J285,'Input and Summary Results'!$B$7:$B$8007)=0),'Input and Summary Results'!$B$7:$B$8007)</f>
        <v>#N/A</v>
      </c>
      <c r="K286" s="18" t="str">
        <f t="shared" si="37"/>
        <v xml:space="preserve"> </v>
      </c>
      <c r="L286" s="18">
        <f t="shared" si="40"/>
        <v>281</v>
      </c>
      <c r="M286" t="e">
        <f t="shared" si="39"/>
        <v>#NUM!</v>
      </c>
      <c r="N286">
        <f t="shared" si="38"/>
        <v>0</v>
      </c>
      <c r="O286" t="b">
        <f t="shared" si="33"/>
        <v>0</v>
      </c>
    </row>
    <row r="287" spans="1:15" x14ac:dyDescent="0.55000000000000004">
      <c r="A287" t="s">
        <v>25</v>
      </c>
      <c r="B287" t="str">
        <f>'Input and Summary Results'!$G291</f>
        <v xml:space="preserve"> </v>
      </c>
      <c r="C287">
        <f>IF(B287=0,FALSE,'Input and Summary Results'!$D$5)</f>
        <v>0</v>
      </c>
      <c r="D287">
        <f>IF(B287=0,FALSE,'Input and Summary Results'!$E$5)</f>
        <v>0</v>
      </c>
      <c r="E287" t="e">
        <f t="shared" si="34"/>
        <v>#NUM!</v>
      </c>
      <c r="F287" t="e">
        <f t="shared" si="35"/>
        <v>#DIV/0!</v>
      </c>
      <c r="G287" t="b">
        <f>IF(B287=" ",FALSE,(IF('Input and Summary Results'!$J$4="yes",'Data Transformation'!E287,'Data Transformation'!C287)))</f>
        <v>0</v>
      </c>
      <c r="H287" t="b">
        <f>IF(B287=" ",FALSE,(IF('Input and Summary Results'!$J$4="yes",'Data Transformation'!F287,'Data Transformation'!D287)))</f>
        <v>0</v>
      </c>
      <c r="I287" t="str">
        <f t="shared" si="36"/>
        <v/>
      </c>
      <c r="J287" s="18" t="e">
        <f>LOOKUP(2,1/(COUNTIF($J$4:J286,'Input and Summary Results'!$B$7:$B$8007)=0),'Input and Summary Results'!$B$7:$B$8007)</f>
        <v>#N/A</v>
      </c>
      <c r="K287" s="18" t="str">
        <f t="shared" si="37"/>
        <v xml:space="preserve"> </v>
      </c>
      <c r="L287" s="18">
        <f t="shared" si="40"/>
        <v>282</v>
      </c>
      <c r="M287" t="e">
        <f t="shared" si="39"/>
        <v>#NUM!</v>
      </c>
      <c r="N287">
        <f t="shared" si="38"/>
        <v>0</v>
      </c>
      <c r="O287" t="b">
        <f t="shared" si="33"/>
        <v>0</v>
      </c>
    </row>
    <row r="288" spans="1:15" x14ac:dyDescent="0.55000000000000004">
      <c r="A288" t="s">
        <v>25</v>
      </c>
      <c r="B288" t="str">
        <f>'Input and Summary Results'!$G292</f>
        <v xml:space="preserve"> </v>
      </c>
      <c r="C288">
        <f>IF(B288=0,FALSE,'Input and Summary Results'!$D$5)</f>
        <v>0</v>
      </c>
      <c r="D288">
        <f>IF(B288=0,FALSE,'Input and Summary Results'!$E$5)</f>
        <v>0</v>
      </c>
      <c r="E288" t="e">
        <f t="shared" si="34"/>
        <v>#NUM!</v>
      </c>
      <c r="F288" t="e">
        <f t="shared" si="35"/>
        <v>#DIV/0!</v>
      </c>
      <c r="G288" t="b">
        <f>IF(B288=" ",FALSE,(IF('Input and Summary Results'!$J$4="yes",'Data Transformation'!E288,'Data Transformation'!C288)))</f>
        <v>0</v>
      </c>
      <c r="H288" t="b">
        <f>IF(B288=" ",FALSE,(IF('Input and Summary Results'!$J$4="yes",'Data Transformation'!F288,'Data Transformation'!D288)))</f>
        <v>0</v>
      </c>
      <c r="I288" t="str">
        <f t="shared" si="36"/>
        <v/>
      </c>
      <c r="J288" s="18" t="e">
        <f>LOOKUP(2,1/(COUNTIF($J$4:J287,'Input and Summary Results'!$B$7:$B$8007)=0),'Input and Summary Results'!$B$7:$B$8007)</f>
        <v>#N/A</v>
      </c>
      <c r="K288" s="18" t="str">
        <f t="shared" si="37"/>
        <v xml:space="preserve"> </v>
      </c>
      <c r="L288" s="18">
        <f t="shared" si="40"/>
        <v>283</v>
      </c>
      <c r="M288" t="e">
        <f t="shared" si="39"/>
        <v>#NUM!</v>
      </c>
      <c r="N288">
        <f t="shared" si="38"/>
        <v>0</v>
      </c>
      <c r="O288" t="b">
        <f t="shared" si="33"/>
        <v>0</v>
      </c>
    </row>
    <row r="289" spans="1:15" x14ac:dyDescent="0.55000000000000004">
      <c r="A289" t="s">
        <v>25</v>
      </c>
      <c r="B289" t="str">
        <f>'Input and Summary Results'!$G293</f>
        <v xml:space="preserve"> </v>
      </c>
      <c r="C289">
        <f>IF(B289=0,FALSE,'Input and Summary Results'!$D$5)</f>
        <v>0</v>
      </c>
      <c r="D289">
        <f>IF(B289=0,FALSE,'Input and Summary Results'!$E$5)</f>
        <v>0</v>
      </c>
      <c r="E289" t="e">
        <f t="shared" si="34"/>
        <v>#NUM!</v>
      </c>
      <c r="F289" t="e">
        <f t="shared" si="35"/>
        <v>#DIV/0!</v>
      </c>
      <c r="G289" t="b">
        <f>IF(B289=" ",FALSE,(IF('Input and Summary Results'!$J$4="yes",'Data Transformation'!E289,'Data Transformation'!C289)))</f>
        <v>0</v>
      </c>
      <c r="H289" t="b">
        <f>IF(B289=" ",FALSE,(IF('Input and Summary Results'!$J$4="yes",'Data Transformation'!F289,'Data Transformation'!D289)))</f>
        <v>0</v>
      </c>
      <c r="I289" t="str">
        <f t="shared" si="36"/>
        <v/>
      </c>
      <c r="J289" s="18" t="e">
        <f>LOOKUP(2,1/(COUNTIF($J$4:J288,'Input and Summary Results'!$B$7:$B$8007)=0),'Input and Summary Results'!$B$7:$B$8007)</f>
        <v>#N/A</v>
      </c>
      <c r="K289" s="18" t="str">
        <f t="shared" si="37"/>
        <v xml:space="preserve"> </v>
      </c>
      <c r="L289" s="18">
        <f t="shared" si="40"/>
        <v>284</v>
      </c>
      <c r="M289" t="e">
        <f t="shared" si="39"/>
        <v>#NUM!</v>
      </c>
      <c r="N289">
        <f t="shared" si="38"/>
        <v>0</v>
      </c>
      <c r="O289" t="b">
        <f t="shared" si="33"/>
        <v>0</v>
      </c>
    </row>
    <row r="290" spans="1:15" x14ac:dyDescent="0.55000000000000004">
      <c r="A290" t="s">
        <v>25</v>
      </c>
      <c r="B290" t="str">
        <f>'Input and Summary Results'!$G294</f>
        <v xml:space="preserve"> </v>
      </c>
      <c r="C290">
        <f>IF(B290=0,FALSE,'Input and Summary Results'!$D$5)</f>
        <v>0</v>
      </c>
      <c r="D290">
        <f>IF(B290=0,FALSE,'Input and Summary Results'!$E$5)</f>
        <v>0</v>
      </c>
      <c r="E290" t="e">
        <f t="shared" si="34"/>
        <v>#NUM!</v>
      </c>
      <c r="F290" t="e">
        <f t="shared" si="35"/>
        <v>#DIV/0!</v>
      </c>
      <c r="G290" t="b">
        <f>IF(B290=" ",FALSE,(IF('Input and Summary Results'!$J$4="yes",'Data Transformation'!E290,'Data Transformation'!C290)))</f>
        <v>0</v>
      </c>
      <c r="H290" t="b">
        <f>IF(B290=" ",FALSE,(IF('Input and Summary Results'!$J$4="yes",'Data Transformation'!F290,'Data Transformation'!D290)))</f>
        <v>0</v>
      </c>
      <c r="I290" t="str">
        <f t="shared" si="36"/>
        <v/>
      </c>
      <c r="J290" s="18" t="e">
        <f>LOOKUP(2,1/(COUNTIF($J$4:J289,'Input and Summary Results'!$B$7:$B$8007)=0),'Input and Summary Results'!$B$7:$B$8007)</f>
        <v>#N/A</v>
      </c>
      <c r="K290" s="18" t="str">
        <f t="shared" si="37"/>
        <v xml:space="preserve"> </v>
      </c>
      <c r="L290" s="18">
        <f t="shared" si="40"/>
        <v>285</v>
      </c>
      <c r="M290" t="e">
        <f t="shared" si="39"/>
        <v>#NUM!</v>
      </c>
      <c r="N290">
        <f t="shared" si="38"/>
        <v>0</v>
      </c>
      <c r="O290" t="b">
        <f t="shared" si="33"/>
        <v>0</v>
      </c>
    </row>
    <row r="291" spans="1:15" x14ac:dyDescent="0.55000000000000004">
      <c r="A291" t="s">
        <v>25</v>
      </c>
      <c r="B291" t="str">
        <f>'Input and Summary Results'!$G295</f>
        <v xml:space="preserve"> </v>
      </c>
      <c r="C291">
        <f>IF(B291=0,FALSE,'Input and Summary Results'!$D$5)</f>
        <v>0</v>
      </c>
      <c r="D291">
        <f>IF(B291=0,FALSE,'Input and Summary Results'!$E$5)</f>
        <v>0</v>
      </c>
      <c r="E291" t="e">
        <f t="shared" si="34"/>
        <v>#NUM!</v>
      </c>
      <c r="F291" t="e">
        <f t="shared" si="35"/>
        <v>#DIV/0!</v>
      </c>
      <c r="G291" t="b">
        <f>IF(B291=" ",FALSE,(IF('Input and Summary Results'!$J$4="yes",'Data Transformation'!E291,'Data Transformation'!C291)))</f>
        <v>0</v>
      </c>
      <c r="H291" t="b">
        <f>IF(B291=" ",FALSE,(IF('Input and Summary Results'!$J$4="yes",'Data Transformation'!F291,'Data Transformation'!D291)))</f>
        <v>0</v>
      </c>
      <c r="I291" t="str">
        <f t="shared" si="36"/>
        <v/>
      </c>
      <c r="J291" s="18" t="e">
        <f>LOOKUP(2,1/(COUNTIF($J$4:J290,'Input and Summary Results'!$B$7:$B$8007)=0),'Input and Summary Results'!$B$7:$B$8007)</f>
        <v>#N/A</v>
      </c>
      <c r="K291" s="18" t="str">
        <f t="shared" si="37"/>
        <v xml:space="preserve"> </v>
      </c>
      <c r="L291" s="18">
        <f t="shared" si="40"/>
        <v>286</v>
      </c>
      <c r="M291" t="e">
        <f t="shared" si="39"/>
        <v>#NUM!</v>
      </c>
      <c r="N291">
        <f t="shared" si="38"/>
        <v>0</v>
      </c>
      <c r="O291" t="b">
        <f t="shared" si="33"/>
        <v>0</v>
      </c>
    </row>
    <row r="292" spans="1:15" x14ac:dyDescent="0.55000000000000004">
      <c r="A292" t="s">
        <v>25</v>
      </c>
      <c r="B292" t="str">
        <f>'Input and Summary Results'!$G296</f>
        <v xml:space="preserve"> </v>
      </c>
      <c r="C292">
        <f>IF(B292=0,FALSE,'Input and Summary Results'!$D$5)</f>
        <v>0</v>
      </c>
      <c r="D292">
        <f>IF(B292=0,FALSE,'Input and Summary Results'!$E$5)</f>
        <v>0</v>
      </c>
      <c r="E292" t="e">
        <f t="shared" si="34"/>
        <v>#NUM!</v>
      </c>
      <c r="F292" t="e">
        <f t="shared" si="35"/>
        <v>#DIV/0!</v>
      </c>
      <c r="G292" t="b">
        <f>IF(B292=" ",FALSE,(IF('Input and Summary Results'!$J$4="yes",'Data Transformation'!E292,'Data Transformation'!C292)))</f>
        <v>0</v>
      </c>
      <c r="H292" t="b">
        <f>IF(B292=" ",FALSE,(IF('Input and Summary Results'!$J$4="yes",'Data Transformation'!F292,'Data Transformation'!D292)))</f>
        <v>0</v>
      </c>
      <c r="I292" t="str">
        <f t="shared" si="36"/>
        <v/>
      </c>
      <c r="J292" s="18" t="e">
        <f>LOOKUP(2,1/(COUNTIF($J$4:J291,'Input and Summary Results'!$B$7:$B$8007)=0),'Input and Summary Results'!$B$7:$B$8007)</f>
        <v>#N/A</v>
      </c>
      <c r="K292" s="18" t="str">
        <f t="shared" si="37"/>
        <v xml:space="preserve"> </v>
      </c>
      <c r="L292" s="18">
        <f t="shared" si="40"/>
        <v>287</v>
      </c>
      <c r="M292" t="e">
        <f t="shared" si="39"/>
        <v>#NUM!</v>
      </c>
      <c r="N292">
        <f t="shared" si="38"/>
        <v>0</v>
      </c>
      <c r="O292" t="b">
        <f t="shared" si="33"/>
        <v>0</v>
      </c>
    </row>
    <row r="293" spans="1:15" x14ac:dyDescent="0.55000000000000004">
      <c r="A293" t="s">
        <v>25</v>
      </c>
      <c r="B293" t="str">
        <f>'Input and Summary Results'!$G297</f>
        <v xml:space="preserve"> </v>
      </c>
      <c r="C293">
        <f>IF(B293=0,FALSE,'Input and Summary Results'!$D$5)</f>
        <v>0</v>
      </c>
      <c r="D293">
        <f>IF(B293=0,FALSE,'Input and Summary Results'!$E$5)</f>
        <v>0</v>
      </c>
      <c r="E293" t="e">
        <f t="shared" si="34"/>
        <v>#NUM!</v>
      </c>
      <c r="F293" t="e">
        <f t="shared" si="35"/>
        <v>#DIV/0!</v>
      </c>
      <c r="G293" t="b">
        <f>IF(B293=" ",FALSE,(IF('Input and Summary Results'!$J$4="yes",'Data Transformation'!E293,'Data Transformation'!C293)))</f>
        <v>0</v>
      </c>
      <c r="H293" t="b">
        <f>IF(B293=" ",FALSE,(IF('Input and Summary Results'!$J$4="yes",'Data Transformation'!F293,'Data Transformation'!D293)))</f>
        <v>0</v>
      </c>
      <c r="I293" t="str">
        <f t="shared" si="36"/>
        <v/>
      </c>
      <c r="J293" s="18" t="e">
        <f>LOOKUP(2,1/(COUNTIF($J$4:J292,'Input and Summary Results'!$B$7:$B$8007)=0),'Input and Summary Results'!$B$7:$B$8007)</f>
        <v>#N/A</v>
      </c>
      <c r="K293" s="18" t="str">
        <f t="shared" si="37"/>
        <v xml:space="preserve"> </v>
      </c>
      <c r="L293" s="18">
        <f t="shared" si="40"/>
        <v>288</v>
      </c>
      <c r="M293" t="e">
        <f t="shared" si="39"/>
        <v>#NUM!</v>
      </c>
      <c r="N293">
        <f t="shared" si="38"/>
        <v>0</v>
      </c>
      <c r="O293" t="b">
        <f t="shared" si="33"/>
        <v>0</v>
      </c>
    </row>
    <row r="294" spans="1:15" x14ac:dyDescent="0.55000000000000004">
      <c r="A294" t="s">
        <v>25</v>
      </c>
      <c r="B294" t="str">
        <f>'Input and Summary Results'!$G298</f>
        <v xml:space="preserve"> </v>
      </c>
      <c r="C294">
        <f>IF(B294=0,FALSE,'Input and Summary Results'!$D$5)</f>
        <v>0</v>
      </c>
      <c r="D294">
        <f>IF(B294=0,FALSE,'Input and Summary Results'!$E$5)</f>
        <v>0</v>
      </c>
      <c r="E294" t="e">
        <f t="shared" si="34"/>
        <v>#NUM!</v>
      </c>
      <c r="F294" t="e">
        <f t="shared" si="35"/>
        <v>#DIV/0!</v>
      </c>
      <c r="G294" t="b">
        <f>IF(B294=" ",FALSE,(IF('Input and Summary Results'!$J$4="yes",'Data Transformation'!E294,'Data Transformation'!C294)))</f>
        <v>0</v>
      </c>
      <c r="H294" t="b">
        <f>IF(B294=" ",FALSE,(IF('Input and Summary Results'!$J$4="yes",'Data Transformation'!F294,'Data Transformation'!D294)))</f>
        <v>0</v>
      </c>
      <c r="I294" t="str">
        <f t="shared" si="36"/>
        <v/>
      </c>
      <c r="J294" s="18" t="e">
        <f>LOOKUP(2,1/(COUNTIF($J$4:J293,'Input and Summary Results'!$B$7:$B$8007)=0),'Input and Summary Results'!$B$7:$B$8007)</f>
        <v>#N/A</v>
      </c>
      <c r="K294" s="18" t="str">
        <f t="shared" si="37"/>
        <v xml:space="preserve"> </v>
      </c>
      <c r="L294" s="18">
        <f t="shared" si="40"/>
        <v>289</v>
      </c>
      <c r="M294" t="e">
        <f t="shared" si="39"/>
        <v>#NUM!</v>
      </c>
      <c r="N294">
        <f t="shared" si="38"/>
        <v>0</v>
      </c>
      <c r="O294" t="b">
        <f t="shared" si="33"/>
        <v>0</v>
      </c>
    </row>
    <row r="295" spans="1:15" x14ac:dyDescent="0.55000000000000004">
      <c r="A295" t="s">
        <v>25</v>
      </c>
      <c r="B295" t="str">
        <f>'Input and Summary Results'!$G299</f>
        <v xml:space="preserve"> </v>
      </c>
      <c r="C295">
        <f>IF(B295=0,FALSE,'Input and Summary Results'!$D$5)</f>
        <v>0</v>
      </c>
      <c r="D295">
        <f>IF(B295=0,FALSE,'Input and Summary Results'!$E$5)</f>
        <v>0</v>
      </c>
      <c r="E295" t="e">
        <f t="shared" si="34"/>
        <v>#NUM!</v>
      </c>
      <c r="F295" t="e">
        <f t="shared" si="35"/>
        <v>#DIV/0!</v>
      </c>
      <c r="G295" t="b">
        <f>IF(B295=" ",FALSE,(IF('Input and Summary Results'!$J$4="yes",'Data Transformation'!E295,'Data Transformation'!C295)))</f>
        <v>0</v>
      </c>
      <c r="H295" t="b">
        <f>IF(B295=" ",FALSE,(IF('Input and Summary Results'!$J$4="yes",'Data Transformation'!F295,'Data Transformation'!D295)))</f>
        <v>0</v>
      </c>
      <c r="I295" t="str">
        <f t="shared" si="36"/>
        <v/>
      </c>
      <c r="J295" s="18" t="e">
        <f>LOOKUP(2,1/(COUNTIF($J$4:J294,'Input and Summary Results'!$B$7:$B$8007)=0),'Input and Summary Results'!$B$7:$B$8007)</f>
        <v>#N/A</v>
      </c>
      <c r="K295" s="18" t="str">
        <f t="shared" si="37"/>
        <v xml:space="preserve"> </v>
      </c>
      <c r="L295" s="18">
        <f t="shared" si="40"/>
        <v>290</v>
      </c>
      <c r="M295" t="e">
        <f t="shared" si="39"/>
        <v>#NUM!</v>
      </c>
      <c r="N295">
        <f t="shared" si="38"/>
        <v>0</v>
      </c>
      <c r="O295" t="b">
        <f t="shared" si="33"/>
        <v>0</v>
      </c>
    </row>
    <row r="296" spans="1:15" x14ac:dyDescent="0.55000000000000004">
      <c r="A296" t="s">
        <v>25</v>
      </c>
      <c r="B296" t="str">
        <f>'Input and Summary Results'!$G300</f>
        <v xml:space="preserve"> </v>
      </c>
      <c r="C296">
        <f>IF(B296=0,FALSE,'Input and Summary Results'!$D$5)</f>
        <v>0</v>
      </c>
      <c r="D296">
        <f>IF(B296=0,FALSE,'Input and Summary Results'!$E$5)</f>
        <v>0</v>
      </c>
      <c r="E296" t="e">
        <f t="shared" si="34"/>
        <v>#NUM!</v>
      </c>
      <c r="F296" t="e">
        <f t="shared" si="35"/>
        <v>#DIV/0!</v>
      </c>
      <c r="G296" t="b">
        <f>IF(B296=" ",FALSE,(IF('Input and Summary Results'!$J$4="yes",'Data Transformation'!E296,'Data Transformation'!C296)))</f>
        <v>0</v>
      </c>
      <c r="H296" t="b">
        <f>IF(B296=" ",FALSE,(IF('Input and Summary Results'!$J$4="yes",'Data Transformation'!F296,'Data Transformation'!D296)))</f>
        <v>0</v>
      </c>
      <c r="I296" t="str">
        <f t="shared" si="36"/>
        <v/>
      </c>
      <c r="J296" s="18" t="e">
        <f>LOOKUP(2,1/(COUNTIF($J$4:J295,'Input and Summary Results'!$B$7:$B$8007)=0),'Input and Summary Results'!$B$7:$B$8007)</f>
        <v>#N/A</v>
      </c>
      <c r="K296" s="18" t="str">
        <f t="shared" si="37"/>
        <v xml:space="preserve"> </v>
      </c>
      <c r="L296" s="18">
        <f t="shared" si="40"/>
        <v>291</v>
      </c>
      <c r="M296" t="e">
        <f t="shared" si="39"/>
        <v>#NUM!</v>
      </c>
      <c r="N296">
        <f t="shared" si="38"/>
        <v>0</v>
      </c>
      <c r="O296" t="b">
        <f t="shared" si="33"/>
        <v>0</v>
      </c>
    </row>
    <row r="297" spans="1:15" x14ac:dyDescent="0.55000000000000004">
      <c r="A297" t="s">
        <v>25</v>
      </c>
      <c r="B297" t="str">
        <f>'Input and Summary Results'!$G301</f>
        <v xml:space="preserve"> </v>
      </c>
      <c r="C297">
        <f>IF(B297=0,FALSE,'Input and Summary Results'!$D$5)</f>
        <v>0</v>
      </c>
      <c r="D297">
        <f>IF(B297=0,FALSE,'Input and Summary Results'!$E$5)</f>
        <v>0</v>
      </c>
      <c r="E297" t="e">
        <f t="shared" si="34"/>
        <v>#NUM!</v>
      </c>
      <c r="F297" t="e">
        <f t="shared" si="35"/>
        <v>#DIV/0!</v>
      </c>
      <c r="G297" t="b">
        <f>IF(B297=" ",FALSE,(IF('Input and Summary Results'!$J$4="yes",'Data Transformation'!E297,'Data Transformation'!C297)))</f>
        <v>0</v>
      </c>
      <c r="H297" t="b">
        <f>IF(B297=" ",FALSE,(IF('Input and Summary Results'!$J$4="yes",'Data Transformation'!F297,'Data Transformation'!D297)))</f>
        <v>0</v>
      </c>
      <c r="I297" t="str">
        <f t="shared" si="36"/>
        <v/>
      </c>
      <c r="J297" s="18" t="e">
        <f>LOOKUP(2,1/(COUNTIF($J$4:J296,'Input and Summary Results'!$B$7:$B$8007)=0),'Input and Summary Results'!$B$7:$B$8007)</f>
        <v>#N/A</v>
      </c>
      <c r="K297" s="18" t="str">
        <f t="shared" si="37"/>
        <v xml:space="preserve"> </v>
      </c>
      <c r="L297" s="18">
        <f t="shared" si="40"/>
        <v>292</v>
      </c>
      <c r="M297" t="e">
        <f t="shared" si="39"/>
        <v>#NUM!</v>
      </c>
      <c r="N297">
        <f t="shared" si="38"/>
        <v>0</v>
      </c>
      <c r="O297" t="b">
        <f t="shared" si="33"/>
        <v>0</v>
      </c>
    </row>
    <row r="298" spans="1:15" x14ac:dyDescent="0.55000000000000004">
      <c r="A298" t="s">
        <v>25</v>
      </c>
      <c r="B298" t="str">
        <f>'Input and Summary Results'!$G302</f>
        <v xml:space="preserve"> </v>
      </c>
      <c r="C298">
        <f>IF(B298=0,FALSE,'Input and Summary Results'!$D$5)</f>
        <v>0</v>
      </c>
      <c r="D298">
        <f>IF(B298=0,FALSE,'Input and Summary Results'!$E$5)</f>
        <v>0</v>
      </c>
      <c r="E298" t="e">
        <f t="shared" si="34"/>
        <v>#NUM!</v>
      </c>
      <c r="F298" t="e">
        <f t="shared" si="35"/>
        <v>#DIV/0!</v>
      </c>
      <c r="G298" t="b">
        <f>IF(B298=" ",FALSE,(IF('Input and Summary Results'!$J$4="yes",'Data Transformation'!E298,'Data Transformation'!C298)))</f>
        <v>0</v>
      </c>
      <c r="H298" t="b">
        <f>IF(B298=" ",FALSE,(IF('Input and Summary Results'!$J$4="yes",'Data Transformation'!F298,'Data Transformation'!D298)))</f>
        <v>0</v>
      </c>
      <c r="I298" t="str">
        <f t="shared" si="36"/>
        <v/>
      </c>
      <c r="J298" s="18" t="e">
        <f>LOOKUP(2,1/(COUNTIF($J$4:J297,'Input and Summary Results'!$B$7:$B$8007)=0),'Input and Summary Results'!$B$7:$B$8007)</f>
        <v>#N/A</v>
      </c>
      <c r="K298" s="18" t="str">
        <f t="shared" si="37"/>
        <v xml:space="preserve"> </v>
      </c>
      <c r="L298" s="18">
        <f t="shared" si="40"/>
        <v>293</v>
      </c>
      <c r="M298" t="e">
        <f t="shared" si="39"/>
        <v>#NUM!</v>
      </c>
      <c r="N298">
        <f t="shared" si="38"/>
        <v>0</v>
      </c>
      <c r="O298" t="b">
        <f t="shared" si="33"/>
        <v>0</v>
      </c>
    </row>
    <row r="299" spans="1:15" x14ac:dyDescent="0.55000000000000004">
      <c r="A299" t="s">
        <v>25</v>
      </c>
      <c r="B299" t="str">
        <f>'Input and Summary Results'!$G303</f>
        <v xml:space="preserve"> </v>
      </c>
      <c r="C299">
        <f>IF(B299=0,FALSE,'Input and Summary Results'!$D$5)</f>
        <v>0</v>
      </c>
      <c r="D299">
        <f>IF(B299=0,FALSE,'Input and Summary Results'!$E$5)</f>
        <v>0</v>
      </c>
      <c r="E299" t="e">
        <f t="shared" si="34"/>
        <v>#NUM!</v>
      </c>
      <c r="F299" t="e">
        <f t="shared" si="35"/>
        <v>#DIV/0!</v>
      </c>
      <c r="G299" t="b">
        <f>IF(B299=" ",FALSE,(IF('Input and Summary Results'!$J$4="yes",'Data Transformation'!E299,'Data Transformation'!C299)))</f>
        <v>0</v>
      </c>
      <c r="H299" t="b">
        <f>IF(B299=" ",FALSE,(IF('Input and Summary Results'!$J$4="yes",'Data Transformation'!F299,'Data Transformation'!D299)))</f>
        <v>0</v>
      </c>
      <c r="I299" t="str">
        <f t="shared" si="36"/>
        <v/>
      </c>
      <c r="J299" s="18" t="e">
        <f>LOOKUP(2,1/(COUNTIF($J$4:J298,'Input and Summary Results'!$B$7:$B$8007)=0),'Input and Summary Results'!$B$7:$B$8007)</f>
        <v>#N/A</v>
      </c>
      <c r="K299" s="18" t="str">
        <f t="shared" si="37"/>
        <v xml:space="preserve"> </v>
      </c>
      <c r="L299" s="18">
        <f t="shared" si="40"/>
        <v>294</v>
      </c>
      <c r="M299" t="e">
        <f t="shared" si="39"/>
        <v>#NUM!</v>
      </c>
      <c r="N299">
        <f t="shared" si="38"/>
        <v>0</v>
      </c>
      <c r="O299" t="b">
        <f t="shared" si="33"/>
        <v>0</v>
      </c>
    </row>
    <row r="300" spans="1:15" x14ac:dyDescent="0.55000000000000004">
      <c r="A300" t="s">
        <v>25</v>
      </c>
      <c r="B300" t="str">
        <f>'Input and Summary Results'!$G304</f>
        <v xml:space="preserve"> </v>
      </c>
      <c r="C300">
        <f>IF(B300=0,FALSE,'Input and Summary Results'!$D$5)</f>
        <v>0</v>
      </c>
      <c r="D300">
        <f>IF(B300=0,FALSE,'Input and Summary Results'!$E$5)</f>
        <v>0</v>
      </c>
      <c r="E300" t="e">
        <f t="shared" si="34"/>
        <v>#NUM!</v>
      </c>
      <c r="F300" t="e">
        <f t="shared" si="35"/>
        <v>#DIV/0!</v>
      </c>
      <c r="G300" t="b">
        <f>IF(B300=" ",FALSE,(IF('Input and Summary Results'!$J$4="yes",'Data Transformation'!E300,'Data Transformation'!C300)))</f>
        <v>0</v>
      </c>
      <c r="H300" t="b">
        <f>IF(B300=" ",FALSE,(IF('Input and Summary Results'!$J$4="yes",'Data Transformation'!F300,'Data Transformation'!D300)))</f>
        <v>0</v>
      </c>
      <c r="I300" t="str">
        <f t="shared" si="36"/>
        <v/>
      </c>
      <c r="J300" s="18" t="e">
        <f>LOOKUP(2,1/(COUNTIF($J$4:J299,'Input and Summary Results'!$B$7:$B$8007)=0),'Input and Summary Results'!$B$7:$B$8007)</f>
        <v>#N/A</v>
      </c>
      <c r="K300" s="18" t="str">
        <f t="shared" si="37"/>
        <v xml:space="preserve"> </v>
      </c>
      <c r="L300" s="18">
        <f t="shared" si="40"/>
        <v>295</v>
      </c>
      <c r="M300" t="e">
        <f t="shared" si="39"/>
        <v>#NUM!</v>
      </c>
      <c r="N300">
        <f t="shared" si="38"/>
        <v>0</v>
      </c>
      <c r="O300" t="b">
        <f t="shared" si="33"/>
        <v>0</v>
      </c>
    </row>
    <row r="301" spans="1:15" x14ac:dyDescent="0.55000000000000004">
      <c r="A301" t="s">
        <v>25</v>
      </c>
      <c r="B301" t="str">
        <f>'Input and Summary Results'!$G305</f>
        <v xml:space="preserve"> </v>
      </c>
      <c r="C301">
        <f>IF(B301=0,FALSE,'Input and Summary Results'!$D$5)</f>
        <v>0</v>
      </c>
      <c r="D301">
        <f>IF(B301=0,FALSE,'Input and Summary Results'!$E$5)</f>
        <v>0</v>
      </c>
      <c r="E301" t="e">
        <f t="shared" si="34"/>
        <v>#NUM!</v>
      </c>
      <c r="F301" t="e">
        <f t="shared" si="35"/>
        <v>#DIV/0!</v>
      </c>
      <c r="G301" t="b">
        <f>IF(B301=" ",FALSE,(IF('Input and Summary Results'!$J$4="yes",'Data Transformation'!E301,'Data Transformation'!C301)))</f>
        <v>0</v>
      </c>
      <c r="H301" t="b">
        <f>IF(B301=" ",FALSE,(IF('Input and Summary Results'!$J$4="yes",'Data Transformation'!F301,'Data Transformation'!D301)))</f>
        <v>0</v>
      </c>
      <c r="I301" t="str">
        <f t="shared" si="36"/>
        <v/>
      </c>
      <c r="J301" s="18" t="e">
        <f>LOOKUP(2,1/(COUNTIF($J$4:J300,'Input and Summary Results'!$B$7:$B$8007)=0),'Input and Summary Results'!$B$7:$B$8007)</f>
        <v>#N/A</v>
      </c>
      <c r="K301" s="18" t="str">
        <f t="shared" si="37"/>
        <v xml:space="preserve"> </v>
      </c>
      <c r="L301" s="18">
        <f t="shared" si="40"/>
        <v>296</v>
      </c>
      <c r="M301" t="e">
        <f t="shared" si="39"/>
        <v>#NUM!</v>
      </c>
      <c r="N301">
        <f t="shared" si="38"/>
        <v>0</v>
      </c>
      <c r="O301" t="b">
        <f t="shared" si="33"/>
        <v>0</v>
      </c>
    </row>
    <row r="302" spans="1:15" x14ac:dyDescent="0.55000000000000004">
      <c r="A302" t="s">
        <v>25</v>
      </c>
      <c r="B302" t="str">
        <f>'Input and Summary Results'!$G306</f>
        <v xml:space="preserve"> </v>
      </c>
      <c r="C302">
        <f>IF(B302=0,FALSE,'Input and Summary Results'!$D$5)</f>
        <v>0</v>
      </c>
      <c r="D302">
        <f>IF(B302=0,FALSE,'Input and Summary Results'!$E$5)</f>
        <v>0</v>
      </c>
      <c r="E302" t="e">
        <f t="shared" si="34"/>
        <v>#NUM!</v>
      </c>
      <c r="F302" t="e">
        <f t="shared" si="35"/>
        <v>#DIV/0!</v>
      </c>
      <c r="G302" t="b">
        <f>IF(B302=" ",FALSE,(IF('Input and Summary Results'!$J$4="yes",'Data Transformation'!E302,'Data Transformation'!C302)))</f>
        <v>0</v>
      </c>
      <c r="H302" t="b">
        <f>IF(B302=" ",FALSE,(IF('Input and Summary Results'!$J$4="yes",'Data Transformation'!F302,'Data Transformation'!D302)))</f>
        <v>0</v>
      </c>
      <c r="I302" t="str">
        <f t="shared" si="36"/>
        <v/>
      </c>
      <c r="J302" s="18" t="e">
        <f>LOOKUP(2,1/(COUNTIF($J$4:J301,'Input and Summary Results'!$B$7:$B$8007)=0),'Input and Summary Results'!$B$7:$B$8007)</f>
        <v>#N/A</v>
      </c>
      <c r="K302" s="18" t="str">
        <f t="shared" si="37"/>
        <v xml:space="preserve"> </v>
      </c>
      <c r="L302" s="18">
        <f t="shared" si="40"/>
        <v>297</v>
      </c>
      <c r="M302" t="e">
        <f t="shared" si="39"/>
        <v>#NUM!</v>
      </c>
      <c r="N302">
        <f t="shared" si="38"/>
        <v>0</v>
      </c>
      <c r="O302" t="b">
        <f t="shared" si="33"/>
        <v>0</v>
      </c>
    </row>
    <row r="303" spans="1:15" x14ac:dyDescent="0.55000000000000004">
      <c r="A303" t="s">
        <v>25</v>
      </c>
      <c r="B303" t="str">
        <f>'Input and Summary Results'!$G307</f>
        <v xml:space="preserve"> </v>
      </c>
      <c r="C303">
        <f>IF(B303=0,FALSE,'Input and Summary Results'!$D$5)</f>
        <v>0</v>
      </c>
      <c r="D303">
        <f>IF(B303=0,FALSE,'Input and Summary Results'!$E$5)</f>
        <v>0</v>
      </c>
      <c r="E303" t="e">
        <f t="shared" si="34"/>
        <v>#NUM!</v>
      </c>
      <c r="F303" t="e">
        <f t="shared" si="35"/>
        <v>#DIV/0!</v>
      </c>
      <c r="G303" t="b">
        <f>IF(B303=" ",FALSE,(IF('Input and Summary Results'!$J$4="yes",'Data Transformation'!E303,'Data Transformation'!C303)))</f>
        <v>0</v>
      </c>
      <c r="H303" t="b">
        <f>IF(B303=" ",FALSE,(IF('Input and Summary Results'!$J$4="yes",'Data Transformation'!F303,'Data Transformation'!D303)))</f>
        <v>0</v>
      </c>
      <c r="I303" t="str">
        <f t="shared" si="36"/>
        <v/>
      </c>
      <c r="J303" s="18" t="e">
        <f>LOOKUP(2,1/(COUNTIF($J$4:J302,'Input and Summary Results'!$B$7:$B$8007)=0),'Input and Summary Results'!$B$7:$B$8007)</f>
        <v>#N/A</v>
      </c>
      <c r="K303" s="18" t="str">
        <f t="shared" si="37"/>
        <v xml:space="preserve"> </v>
      </c>
      <c r="L303" s="18">
        <f t="shared" si="40"/>
        <v>298</v>
      </c>
      <c r="M303" t="e">
        <f t="shared" si="39"/>
        <v>#NUM!</v>
      </c>
      <c r="N303">
        <f t="shared" si="38"/>
        <v>0</v>
      </c>
      <c r="O303" t="b">
        <f t="shared" si="33"/>
        <v>0</v>
      </c>
    </row>
    <row r="304" spans="1:15" x14ac:dyDescent="0.55000000000000004">
      <c r="A304" t="s">
        <v>25</v>
      </c>
      <c r="B304" t="str">
        <f>'Input and Summary Results'!$G308</f>
        <v xml:space="preserve"> </v>
      </c>
      <c r="C304">
        <f>IF(B304=0,FALSE,'Input and Summary Results'!$D$5)</f>
        <v>0</v>
      </c>
      <c r="D304">
        <f>IF(B304=0,FALSE,'Input and Summary Results'!$E$5)</f>
        <v>0</v>
      </c>
      <c r="E304" t="e">
        <f t="shared" si="34"/>
        <v>#NUM!</v>
      </c>
      <c r="F304" t="e">
        <f t="shared" si="35"/>
        <v>#DIV/0!</v>
      </c>
      <c r="G304" t="b">
        <f>IF(B304=" ",FALSE,(IF('Input and Summary Results'!$J$4="yes",'Data Transformation'!E304,'Data Transformation'!C304)))</f>
        <v>0</v>
      </c>
      <c r="H304" t="b">
        <f>IF(B304=" ",FALSE,(IF('Input and Summary Results'!$J$4="yes",'Data Transformation'!F304,'Data Transformation'!D304)))</f>
        <v>0</v>
      </c>
      <c r="I304" t="str">
        <f t="shared" si="36"/>
        <v/>
      </c>
      <c r="J304" s="18" t="e">
        <f>LOOKUP(2,1/(COUNTIF($J$4:J303,'Input and Summary Results'!$B$7:$B$8007)=0),'Input and Summary Results'!$B$7:$B$8007)</f>
        <v>#N/A</v>
      </c>
      <c r="K304" s="18" t="str">
        <f t="shared" si="37"/>
        <v xml:space="preserve"> </v>
      </c>
      <c r="L304" s="18">
        <f t="shared" si="40"/>
        <v>299</v>
      </c>
      <c r="M304" t="e">
        <f t="shared" si="39"/>
        <v>#NUM!</v>
      </c>
      <c r="N304">
        <f t="shared" si="38"/>
        <v>0</v>
      </c>
      <c r="O304" t="b">
        <f t="shared" si="33"/>
        <v>0</v>
      </c>
    </row>
    <row r="305" spans="1:15" x14ac:dyDescent="0.55000000000000004">
      <c r="A305" t="s">
        <v>25</v>
      </c>
      <c r="B305" t="str">
        <f>'Input and Summary Results'!$G309</f>
        <v xml:space="preserve"> </v>
      </c>
      <c r="C305">
        <f>IF(B305=0,FALSE,'Input and Summary Results'!$D$5)</f>
        <v>0</v>
      </c>
      <c r="D305">
        <f>IF(B305=0,FALSE,'Input and Summary Results'!$E$5)</f>
        <v>0</v>
      </c>
      <c r="E305" t="e">
        <f t="shared" si="34"/>
        <v>#NUM!</v>
      </c>
      <c r="F305" t="e">
        <f t="shared" si="35"/>
        <v>#DIV/0!</v>
      </c>
      <c r="G305" t="b">
        <f>IF(B305=" ",FALSE,(IF('Input and Summary Results'!$J$4="yes",'Data Transformation'!E305,'Data Transformation'!C305)))</f>
        <v>0</v>
      </c>
      <c r="H305" t="b">
        <f>IF(B305=" ",FALSE,(IF('Input and Summary Results'!$J$4="yes",'Data Transformation'!F305,'Data Transformation'!D305)))</f>
        <v>0</v>
      </c>
      <c r="I305" t="str">
        <f t="shared" si="36"/>
        <v/>
      </c>
      <c r="J305" s="18" t="e">
        <f>LOOKUP(2,1/(COUNTIF($J$4:J304,'Input and Summary Results'!$B$7:$B$8007)=0),'Input and Summary Results'!$B$7:$B$8007)</f>
        <v>#N/A</v>
      </c>
      <c r="K305" s="18" t="str">
        <f t="shared" si="37"/>
        <v xml:space="preserve"> </v>
      </c>
      <c r="L305" s="18">
        <f t="shared" si="40"/>
        <v>300</v>
      </c>
      <c r="M305" t="e">
        <f t="shared" si="39"/>
        <v>#NUM!</v>
      </c>
      <c r="N305">
        <f t="shared" si="38"/>
        <v>0</v>
      </c>
      <c r="O305" t="b">
        <f t="shared" si="33"/>
        <v>0</v>
      </c>
    </row>
    <row r="306" spans="1:15" x14ac:dyDescent="0.55000000000000004">
      <c r="A306" t="s">
        <v>25</v>
      </c>
      <c r="B306" t="str">
        <f>'Input and Summary Results'!$G310</f>
        <v xml:space="preserve"> </v>
      </c>
      <c r="C306">
        <f>IF(B306=0,FALSE,'Input and Summary Results'!$D$5)</f>
        <v>0</v>
      </c>
      <c r="D306">
        <f>IF(B306=0,FALSE,'Input and Summary Results'!$E$5)</f>
        <v>0</v>
      </c>
      <c r="E306" t="e">
        <f t="shared" si="34"/>
        <v>#NUM!</v>
      </c>
      <c r="F306" t="e">
        <f t="shared" si="35"/>
        <v>#DIV/0!</v>
      </c>
      <c r="G306" t="b">
        <f>IF(B306=" ",FALSE,(IF('Input and Summary Results'!$J$4="yes",'Data Transformation'!E306,'Data Transformation'!C306)))</f>
        <v>0</v>
      </c>
      <c r="H306" t="b">
        <f>IF(B306=" ",FALSE,(IF('Input and Summary Results'!$J$4="yes",'Data Transformation'!F306,'Data Transformation'!D306)))</f>
        <v>0</v>
      </c>
      <c r="I306" t="str">
        <f t="shared" si="36"/>
        <v/>
      </c>
      <c r="J306" s="18" t="e">
        <f>LOOKUP(2,1/(COUNTIF($J$4:J305,'Input and Summary Results'!$B$7:$B$8007)=0),'Input and Summary Results'!$B$7:$B$8007)</f>
        <v>#N/A</v>
      </c>
      <c r="K306" s="18" t="str">
        <f t="shared" si="37"/>
        <v xml:space="preserve"> </v>
      </c>
      <c r="L306" s="18">
        <f t="shared" si="40"/>
        <v>301</v>
      </c>
      <c r="M306" t="e">
        <f t="shared" si="39"/>
        <v>#NUM!</v>
      </c>
      <c r="N306">
        <f t="shared" si="38"/>
        <v>0</v>
      </c>
      <c r="O306" t="b">
        <f t="shared" si="33"/>
        <v>0</v>
      </c>
    </row>
    <row r="307" spans="1:15" x14ac:dyDescent="0.55000000000000004">
      <c r="A307" t="s">
        <v>25</v>
      </c>
      <c r="B307" t="str">
        <f>'Input and Summary Results'!$G311</f>
        <v xml:space="preserve"> </v>
      </c>
      <c r="C307">
        <f>IF(B307=0,FALSE,'Input and Summary Results'!$D$5)</f>
        <v>0</v>
      </c>
      <c r="D307">
        <f>IF(B307=0,FALSE,'Input and Summary Results'!$E$5)</f>
        <v>0</v>
      </c>
      <c r="E307" t="e">
        <f t="shared" si="34"/>
        <v>#NUM!</v>
      </c>
      <c r="F307" t="e">
        <f t="shared" si="35"/>
        <v>#DIV/0!</v>
      </c>
      <c r="G307" t="b">
        <f>IF(B307=" ",FALSE,(IF('Input and Summary Results'!$J$4="yes",'Data Transformation'!E307,'Data Transformation'!C307)))</f>
        <v>0</v>
      </c>
      <c r="H307" t="b">
        <f>IF(B307=" ",FALSE,(IF('Input and Summary Results'!$J$4="yes",'Data Transformation'!F307,'Data Transformation'!D307)))</f>
        <v>0</v>
      </c>
      <c r="I307" t="str">
        <f t="shared" si="36"/>
        <v/>
      </c>
      <c r="J307" s="18" t="e">
        <f>LOOKUP(2,1/(COUNTIF($J$4:J306,'Input and Summary Results'!$B$7:$B$8007)=0),'Input and Summary Results'!$B$7:$B$8007)</f>
        <v>#N/A</v>
      </c>
      <c r="K307" s="18" t="str">
        <f t="shared" si="37"/>
        <v xml:space="preserve"> </v>
      </c>
      <c r="L307" s="18">
        <f t="shared" si="40"/>
        <v>302</v>
      </c>
      <c r="M307" t="e">
        <f t="shared" si="39"/>
        <v>#NUM!</v>
      </c>
      <c r="N307">
        <f t="shared" si="38"/>
        <v>0</v>
      </c>
      <c r="O307" t="b">
        <f t="shared" si="33"/>
        <v>0</v>
      </c>
    </row>
    <row r="308" spans="1:15" x14ac:dyDescent="0.55000000000000004">
      <c r="A308" t="s">
        <v>25</v>
      </c>
      <c r="B308" t="str">
        <f>'Input and Summary Results'!$G312</f>
        <v xml:space="preserve"> </v>
      </c>
      <c r="C308">
        <f>IF(B308=0,FALSE,'Input and Summary Results'!$D$5)</f>
        <v>0</v>
      </c>
      <c r="D308">
        <f>IF(B308=0,FALSE,'Input and Summary Results'!$E$5)</f>
        <v>0</v>
      </c>
      <c r="E308" t="e">
        <f t="shared" si="34"/>
        <v>#NUM!</v>
      </c>
      <c r="F308" t="e">
        <f t="shared" si="35"/>
        <v>#DIV/0!</v>
      </c>
      <c r="G308" t="b">
        <f>IF(B308=" ",FALSE,(IF('Input and Summary Results'!$J$4="yes",'Data Transformation'!E308,'Data Transformation'!C308)))</f>
        <v>0</v>
      </c>
      <c r="H308" t="b">
        <f>IF(B308=" ",FALSE,(IF('Input and Summary Results'!$J$4="yes",'Data Transformation'!F308,'Data Transformation'!D308)))</f>
        <v>0</v>
      </c>
      <c r="I308" t="str">
        <f t="shared" si="36"/>
        <v/>
      </c>
      <c r="J308" s="18" t="e">
        <f>LOOKUP(2,1/(COUNTIF($J$4:J307,'Input and Summary Results'!$B$7:$B$8007)=0),'Input and Summary Results'!$B$7:$B$8007)</f>
        <v>#N/A</v>
      </c>
      <c r="K308" s="18" t="str">
        <f t="shared" si="37"/>
        <v xml:space="preserve"> </v>
      </c>
      <c r="L308" s="18">
        <f t="shared" si="40"/>
        <v>303</v>
      </c>
      <c r="M308" t="e">
        <f t="shared" si="39"/>
        <v>#NUM!</v>
      </c>
      <c r="N308">
        <f t="shared" si="38"/>
        <v>0</v>
      </c>
      <c r="O308" t="b">
        <f t="shared" si="33"/>
        <v>0</v>
      </c>
    </row>
    <row r="309" spans="1:15" x14ac:dyDescent="0.55000000000000004">
      <c r="A309" t="s">
        <v>25</v>
      </c>
      <c r="B309" t="str">
        <f>'Input and Summary Results'!$G313</f>
        <v xml:space="preserve"> </v>
      </c>
      <c r="C309">
        <f>IF(B309=0,FALSE,'Input and Summary Results'!$D$5)</f>
        <v>0</v>
      </c>
      <c r="D309">
        <f>IF(B309=0,FALSE,'Input and Summary Results'!$E$5)</f>
        <v>0</v>
      </c>
      <c r="E309" t="e">
        <f t="shared" si="34"/>
        <v>#NUM!</v>
      </c>
      <c r="F309" t="e">
        <f t="shared" si="35"/>
        <v>#DIV/0!</v>
      </c>
      <c r="G309" t="b">
        <f>IF(B309=" ",FALSE,(IF('Input and Summary Results'!$J$4="yes",'Data Transformation'!E309,'Data Transformation'!C309)))</f>
        <v>0</v>
      </c>
      <c r="H309" t="b">
        <f>IF(B309=" ",FALSE,(IF('Input and Summary Results'!$J$4="yes",'Data Transformation'!F309,'Data Transformation'!D309)))</f>
        <v>0</v>
      </c>
      <c r="I309" t="str">
        <f t="shared" si="36"/>
        <v/>
      </c>
      <c r="J309" s="18" t="e">
        <f>LOOKUP(2,1/(COUNTIF($J$4:J308,'Input and Summary Results'!$B$7:$B$8007)=0),'Input and Summary Results'!$B$7:$B$8007)</f>
        <v>#N/A</v>
      </c>
      <c r="K309" s="18" t="str">
        <f t="shared" si="37"/>
        <v xml:space="preserve"> </v>
      </c>
      <c r="L309" s="18">
        <f t="shared" si="40"/>
        <v>304</v>
      </c>
      <c r="M309" t="e">
        <f t="shared" si="39"/>
        <v>#NUM!</v>
      </c>
      <c r="N309">
        <f t="shared" si="38"/>
        <v>0</v>
      </c>
      <c r="O309" t="b">
        <f t="shared" si="33"/>
        <v>0</v>
      </c>
    </row>
    <row r="310" spans="1:15" x14ac:dyDescent="0.55000000000000004">
      <c r="A310" t="s">
        <v>25</v>
      </c>
      <c r="B310" t="str">
        <f>'Input and Summary Results'!$G314</f>
        <v xml:space="preserve"> </v>
      </c>
      <c r="C310">
        <f>IF(B310=0,FALSE,'Input and Summary Results'!$D$5)</f>
        <v>0</v>
      </c>
      <c r="D310">
        <f>IF(B310=0,FALSE,'Input and Summary Results'!$E$5)</f>
        <v>0</v>
      </c>
      <c r="E310" t="e">
        <f t="shared" si="34"/>
        <v>#NUM!</v>
      </c>
      <c r="F310" t="e">
        <f t="shared" si="35"/>
        <v>#DIV/0!</v>
      </c>
      <c r="G310" t="b">
        <f>IF(B310=" ",FALSE,(IF('Input and Summary Results'!$J$4="yes",'Data Transformation'!E310,'Data Transformation'!C310)))</f>
        <v>0</v>
      </c>
      <c r="H310" t="b">
        <f>IF(B310=" ",FALSE,(IF('Input and Summary Results'!$J$4="yes",'Data Transformation'!F310,'Data Transformation'!D310)))</f>
        <v>0</v>
      </c>
      <c r="I310" t="str">
        <f t="shared" si="36"/>
        <v/>
      </c>
      <c r="J310" s="18" t="e">
        <f>LOOKUP(2,1/(COUNTIF($J$4:J309,'Input and Summary Results'!$B$7:$B$8007)=0),'Input and Summary Results'!$B$7:$B$8007)</f>
        <v>#N/A</v>
      </c>
      <c r="K310" s="18" t="str">
        <f t="shared" si="37"/>
        <v xml:space="preserve"> </v>
      </c>
      <c r="L310" s="18">
        <f t="shared" si="40"/>
        <v>305</v>
      </c>
      <c r="M310" t="e">
        <f t="shared" si="39"/>
        <v>#NUM!</v>
      </c>
      <c r="N310">
        <f t="shared" si="38"/>
        <v>0</v>
      </c>
      <c r="O310" t="b">
        <f t="shared" si="33"/>
        <v>0</v>
      </c>
    </row>
    <row r="311" spans="1:15" x14ac:dyDescent="0.55000000000000004">
      <c r="A311" t="s">
        <v>25</v>
      </c>
      <c r="B311" t="str">
        <f>'Input and Summary Results'!$G315</f>
        <v xml:space="preserve"> </v>
      </c>
      <c r="C311">
        <f>IF(B311=0,FALSE,'Input and Summary Results'!$D$5)</f>
        <v>0</v>
      </c>
      <c r="D311">
        <f>IF(B311=0,FALSE,'Input and Summary Results'!$E$5)</f>
        <v>0</v>
      </c>
      <c r="E311" t="e">
        <f t="shared" si="34"/>
        <v>#NUM!</v>
      </c>
      <c r="F311" t="e">
        <f t="shared" si="35"/>
        <v>#DIV/0!</v>
      </c>
      <c r="G311" t="b">
        <f>IF(B311=" ",FALSE,(IF('Input and Summary Results'!$J$4="yes",'Data Transformation'!E311,'Data Transformation'!C311)))</f>
        <v>0</v>
      </c>
      <c r="H311" t="b">
        <f>IF(B311=" ",FALSE,(IF('Input and Summary Results'!$J$4="yes",'Data Transformation'!F311,'Data Transformation'!D311)))</f>
        <v>0</v>
      </c>
      <c r="I311" t="str">
        <f t="shared" si="36"/>
        <v/>
      </c>
      <c r="J311" s="18" t="e">
        <f>LOOKUP(2,1/(COUNTIF($J$4:J310,'Input and Summary Results'!$B$7:$B$8007)=0),'Input and Summary Results'!$B$7:$B$8007)</f>
        <v>#N/A</v>
      </c>
      <c r="K311" s="18" t="str">
        <f t="shared" si="37"/>
        <v xml:space="preserve"> </v>
      </c>
      <c r="L311" s="18">
        <f t="shared" si="40"/>
        <v>306</v>
      </c>
      <c r="M311" t="e">
        <f t="shared" si="39"/>
        <v>#NUM!</v>
      </c>
      <c r="N311">
        <f t="shared" si="38"/>
        <v>0</v>
      </c>
      <c r="O311" t="b">
        <f t="shared" si="33"/>
        <v>0</v>
      </c>
    </row>
    <row r="312" spans="1:15" x14ac:dyDescent="0.55000000000000004">
      <c r="A312" t="s">
        <v>25</v>
      </c>
      <c r="B312" t="str">
        <f>'Input and Summary Results'!$G316</f>
        <v xml:space="preserve"> </v>
      </c>
      <c r="C312">
        <f>IF(B312=0,FALSE,'Input and Summary Results'!$D$5)</f>
        <v>0</v>
      </c>
      <c r="D312">
        <f>IF(B312=0,FALSE,'Input and Summary Results'!$E$5)</f>
        <v>0</v>
      </c>
      <c r="E312" t="e">
        <f t="shared" si="34"/>
        <v>#NUM!</v>
      </c>
      <c r="F312" t="e">
        <f t="shared" si="35"/>
        <v>#DIV/0!</v>
      </c>
      <c r="G312" t="b">
        <f>IF(B312=" ",FALSE,(IF('Input and Summary Results'!$J$4="yes",'Data Transformation'!E312,'Data Transformation'!C312)))</f>
        <v>0</v>
      </c>
      <c r="H312" t="b">
        <f>IF(B312=" ",FALSE,(IF('Input and Summary Results'!$J$4="yes",'Data Transformation'!F312,'Data Transformation'!D312)))</f>
        <v>0</v>
      </c>
      <c r="I312" t="str">
        <f t="shared" si="36"/>
        <v/>
      </c>
      <c r="J312" s="18" t="e">
        <f>LOOKUP(2,1/(COUNTIF($J$4:J311,'Input and Summary Results'!$B$7:$B$8007)=0),'Input and Summary Results'!$B$7:$B$8007)</f>
        <v>#N/A</v>
      </c>
      <c r="K312" s="18" t="str">
        <f t="shared" si="37"/>
        <v xml:space="preserve"> </v>
      </c>
      <c r="L312" s="18">
        <f t="shared" si="40"/>
        <v>307</v>
      </c>
      <c r="M312" t="e">
        <f t="shared" si="39"/>
        <v>#NUM!</v>
      </c>
      <c r="N312">
        <f t="shared" si="38"/>
        <v>0</v>
      </c>
      <c r="O312" t="b">
        <f t="shared" si="33"/>
        <v>0</v>
      </c>
    </row>
    <row r="313" spans="1:15" x14ac:dyDescent="0.55000000000000004">
      <c r="A313" t="s">
        <v>25</v>
      </c>
      <c r="B313" t="str">
        <f>'Input and Summary Results'!$G317</f>
        <v xml:space="preserve"> </v>
      </c>
      <c r="C313">
        <f>IF(B313=0,FALSE,'Input and Summary Results'!$D$5)</f>
        <v>0</v>
      </c>
      <c r="D313">
        <f>IF(B313=0,FALSE,'Input and Summary Results'!$E$5)</f>
        <v>0</v>
      </c>
      <c r="E313" t="e">
        <f t="shared" si="34"/>
        <v>#NUM!</v>
      </c>
      <c r="F313" t="e">
        <f t="shared" si="35"/>
        <v>#DIV/0!</v>
      </c>
      <c r="G313" t="b">
        <f>IF(B313=" ",FALSE,(IF('Input and Summary Results'!$J$4="yes",'Data Transformation'!E313,'Data Transformation'!C313)))</f>
        <v>0</v>
      </c>
      <c r="H313" t="b">
        <f>IF(B313=" ",FALSE,(IF('Input and Summary Results'!$J$4="yes",'Data Transformation'!F313,'Data Transformation'!D313)))</f>
        <v>0</v>
      </c>
      <c r="I313" t="str">
        <f t="shared" si="36"/>
        <v/>
      </c>
      <c r="J313" s="18" t="e">
        <f>LOOKUP(2,1/(COUNTIF($J$4:J312,'Input and Summary Results'!$B$7:$B$8007)=0),'Input and Summary Results'!$B$7:$B$8007)</f>
        <v>#N/A</v>
      </c>
      <c r="K313" s="18" t="str">
        <f t="shared" si="37"/>
        <v xml:space="preserve"> </v>
      </c>
      <c r="L313" s="18">
        <f t="shared" si="40"/>
        <v>308</v>
      </c>
      <c r="M313" t="e">
        <f t="shared" si="39"/>
        <v>#NUM!</v>
      </c>
      <c r="N313">
        <f t="shared" si="38"/>
        <v>0</v>
      </c>
      <c r="O313" t="b">
        <f t="shared" si="33"/>
        <v>0</v>
      </c>
    </row>
    <row r="314" spans="1:15" x14ac:dyDescent="0.55000000000000004">
      <c r="A314" t="s">
        <v>25</v>
      </c>
      <c r="B314" t="str">
        <f>'Input and Summary Results'!$G318</f>
        <v xml:space="preserve"> </v>
      </c>
      <c r="C314">
        <f>IF(B314=0,FALSE,'Input and Summary Results'!$D$5)</f>
        <v>0</v>
      </c>
      <c r="D314">
        <f>IF(B314=0,FALSE,'Input and Summary Results'!$E$5)</f>
        <v>0</v>
      </c>
      <c r="E314" t="e">
        <f t="shared" si="34"/>
        <v>#NUM!</v>
      </c>
      <c r="F314" t="e">
        <f t="shared" si="35"/>
        <v>#DIV/0!</v>
      </c>
      <c r="G314" t="b">
        <f>IF(B314=" ",FALSE,(IF('Input and Summary Results'!$J$4="yes",'Data Transformation'!E314,'Data Transformation'!C314)))</f>
        <v>0</v>
      </c>
      <c r="H314" t="b">
        <f>IF(B314=" ",FALSE,(IF('Input and Summary Results'!$J$4="yes",'Data Transformation'!F314,'Data Transformation'!D314)))</f>
        <v>0</v>
      </c>
      <c r="I314" t="str">
        <f t="shared" si="36"/>
        <v/>
      </c>
      <c r="J314" s="18" t="e">
        <f>LOOKUP(2,1/(COUNTIF($J$4:J313,'Input and Summary Results'!$B$7:$B$8007)=0),'Input and Summary Results'!$B$7:$B$8007)</f>
        <v>#N/A</v>
      </c>
      <c r="K314" s="18" t="str">
        <f t="shared" si="37"/>
        <v xml:space="preserve"> </v>
      </c>
      <c r="L314" s="18">
        <f t="shared" si="40"/>
        <v>309</v>
      </c>
      <c r="M314" t="e">
        <f t="shared" si="39"/>
        <v>#NUM!</v>
      </c>
      <c r="N314">
        <f t="shared" si="38"/>
        <v>0</v>
      </c>
      <c r="O314" t="b">
        <f t="shared" si="33"/>
        <v>0</v>
      </c>
    </row>
    <row r="315" spans="1:15" x14ac:dyDescent="0.55000000000000004">
      <c r="A315" t="s">
        <v>25</v>
      </c>
      <c r="B315" t="str">
        <f>'Input and Summary Results'!$G319</f>
        <v xml:space="preserve"> </v>
      </c>
      <c r="C315">
        <f>IF(B315=0,FALSE,'Input and Summary Results'!$D$5)</f>
        <v>0</v>
      </c>
      <c r="D315">
        <f>IF(B315=0,FALSE,'Input and Summary Results'!$E$5)</f>
        <v>0</v>
      </c>
      <c r="E315" t="e">
        <f t="shared" si="34"/>
        <v>#NUM!</v>
      </c>
      <c r="F315" t="e">
        <f t="shared" si="35"/>
        <v>#DIV/0!</v>
      </c>
      <c r="G315" t="b">
        <f>IF(B315=" ",FALSE,(IF('Input and Summary Results'!$J$4="yes",'Data Transformation'!E315,'Data Transformation'!C315)))</f>
        <v>0</v>
      </c>
      <c r="H315" t="b">
        <f>IF(B315=" ",FALSE,(IF('Input and Summary Results'!$J$4="yes",'Data Transformation'!F315,'Data Transformation'!D315)))</f>
        <v>0</v>
      </c>
      <c r="I315" t="str">
        <f t="shared" si="36"/>
        <v/>
      </c>
      <c r="J315" s="18" t="e">
        <f>LOOKUP(2,1/(COUNTIF($J$4:J314,'Input and Summary Results'!$B$7:$B$8007)=0),'Input and Summary Results'!$B$7:$B$8007)</f>
        <v>#N/A</v>
      </c>
      <c r="K315" s="18" t="str">
        <f t="shared" si="37"/>
        <v xml:space="preserve"> </v>
      </c>
      <c r="L315" s="18">
        <f t="shared" si="40"/>
        <v>310</v>
      </c>
      <c r="M315" t="e">
        <f t="shared" si="39"/>
        <v>#NUM!</v>
      </c>
      <c r="N315">
        <f t="shared" si="38"/>
        <v>0</v>
      </c>
      <c r="O315" t="b">
        <f t="shared" si="33"/>
        <v>0</v>
      </c>
    </row>
    <row r="316" spans="1:15" x14ac:dyDescent="0.55000000000000004">
      <c r="A316" t="s">
        <v>25</v>
      </c>
      <c r="B316" t="str">
        <f>'Input and Summary Results'!$G320</f>
        <v xml:space="preserve"> </v>
      </c>
      <c r="C316">
        <f>IF(B316=0,FALSE,'Input and Summary Results'!$D$5)</f>
        <v>0</v>
      </c>
      <c r="D316">
        <f>IF(B316=0,FALSE,'Input and Summary Results'!$E$5)</f>
        <v>0</v>
      </c>
      <c r="E316" t="e">
        <f t="shared" si="34"/>
        <v>#NUM!</v>
      </c>
      <c r="F316" t="e">
        <f t="shared" si="35"/>
        <v>#DIV/0!</v>
      </c>
      <c r="G316" t="b">
        <f>IF(B316=" ",FALSE,(IF('Input and Summary Results'!$J$4="yes",'Data Transformation'!E316,'Data Transformation'!C316)))</f>
        <v>0</v>
      </c>
      <c r="H316" t="b">
        <f>IF(B316=" ",FALSE,(IF('Input and Summary Results'!$J$4="yes",'Data Transformation'!F316,'Data Transformation'!D316)))</f>
        <v>0</v>
      </c>
      <c r="I316" t="str">
        <f t="shared" si="36"/>
        <v/>
      </c>
      <c r="J316" s="18" t="e">
        <f>LOOKUP(2,1/(COUNTIF($J$4:J315,'Input and Summary Results'!$B$7:$B$8007)=0),'Input and Summary Results'!$B$7:$B$8007)</f>
        <v>#N/A</v>
      </c>
      <c r="K316" s="18" t="str">
        <f t="shared" si="37"/>
        <v xml:space="preserve"> </v>
      </c>
      <c r="L316" s="18">
        <f t="shared" si="40"/>
        <v>311</v>
      </c>
      <c r="M316" t="e">
        <f t="shared" si="39"/>
        <v>#NUM!</v>
      </c>
      <c r="N316">
        <f t="shared" si="38"/>
        <v>0</v>
      </c>
      <c r="O316" t="b">
        <f t="shared" si="33"/>
        <v>0</v>
      </c>
    </row>
    <row r="317" spans="1:15" x14ac:dyDescent="0.55000000000000004">
      <c r="A317" t="s">
        <v>25</v>
      </c>
      <c r="B317" t="str">
        <f>'Input and Summary Results'!$G321</f>
        <v xml:space="preserve"> </v>
      </c>
      <c r="C317">
        <f>IF(B317=0,FALSE,'Input and Summary Results'!$D$5)</f>
        <v>0</v>
      </c>
      <c r="D317">
        <f>IF(B317=0,FALSE,'Input and Summary Results'!$E$5)</f>
        <v>0</v>
      </c>
      <c r="E317" t="e">
        <f t="shared" si="34"/>
        <v>#NUM!</v>
      </c>
      <c r="F317" t="e">
        <f t="shared" si="35"/>
        <v>#DIV/0!</v>
      </c>
      <c r="G317" t="b">
        <f>IF(B317=" ",FALSE,(IF('Input and Summary Results'!$J$4="yes",'Data Transformation'!E317,'Data Transformation'!C317)))</f>
        <v>0</v>
      </c>
      <c r="H317" t="b">
        <f>IF(B317=" ",FALSE,(IF('Input and Summary Results'!$J$4="yes",'Data Transformation'!F317,'Data Transformation'!D317)))</f>
        <v>0</v>
      </c>
      <c r="I317" t="str">
        <f t="shared" si="36"/>
        <v/>
      </c>
      <c r="J317" s="18" t="e">
        <f>LOOKUP(2,1/(COUNTIF($J$4:J316,'Input and Summary Results'!$B$7:$B$8007)=0),'Input and Summary Results'!$B$7:$B$8007)</f>
        <v>#N/A</v>
      </c>
      <c r="K317" s="18" t="str">
        <f t="shared" si="37"/>
        <v xml:space="preserve"> </v>
      </c>
      <c r="L317" s="18">
        <f t="shared" si="40"/>
        <v>312</v>
      </c>
      <c r="M317" t="e">
        <f t="shared" si="39"/>
        <v>#NUM!</v>
      </c>
      <c r="N317">
        <f t="shared" si="38"/>
        <v>0</v>
      </c>
      <c r="O317" t="b">
        <f t="shared" si="33"/>
        <v>0</v>
      </c>
    </row>
    <row r="318" spans="1:15" x14ac:dyDescent="0.55000000000000004">
      <c r="A318" t="s">
        <v>25</v>
      </c>
      <c r="B318" t="str">
        <f>'Input and Summary Results'!$G322</f>
        <v xml:space="preserve"> </v>
      </c>
      <c r="C318">
        <f>IF(B318=0,FALSE,'Input and Summary Results'!$D$5)</f>
        <v>0</v>
      </c>
      <c r="D318">
        <f>IF(B318=0,FALSE,'Input and Summary Results'!$E$5)</f>
        <v>0</v>
      </c>
      <c r="E318" t="e">
        <f t="shared" si="34"/>
        <v>#NUM!</v>
      </c>
      <c r="F318" t="e">
        <f t="shared" si="35"/>
        <v>#DIV/0!</v>
      </c>
      <c r="G318" t="b">
        <f>IF(B318=" ",FALSE,(IF('Input and Summary Results'!$J$4="yes",'Data Transformation'!E318,'Data Transformation'!C318)))</f>
        <v>0</v>
      </c>
      <c r="H318" t="b">
        <f>IF(B318=" ",FALSE,(IF('Input and Summary Results'!$J$4="yes",'Data Transformation'!F318,'Data Transformation'!D318)))</f>
        <v>0</v>
      </c>
      <c r="I318" t="str">
        <f t="shared" si="36"/>
        <v/>
      </c>
      <c r="J318" s="18" t="e">
        <f>LOOKUP(2,1/(COUNTIF($J$4:J317,'Input and Summary Results'!$B$7:$B$8007)=0),'Input and Summary Results'!$B$7:$B$8007)</f>
        <v>#N/A</v>
      </c>
      <c r="K318" s="18" t="str">
        <f t="shared" si="37"/>
        <v xml:space="preserve"> </v>
      </c>
      <c r="L318" s="18">
        <f t="shared" si="40"/>
        <v>313</v>
      </c>
      <c r="M318" t="e">
        <f t="shared" si="39"/>
        <v>#NUM!</v>
      </c>
      <c r="N318">
        <f t="shared" si="38"/>
        <v>0</v>
      </c>
      <c r="O318" t="b">
        <f t="shared" si="33"/>
        <v>0</v>
      </c>
    </row>
    <row r="319" spans="1:15" x14ac:dyDescent="0.55000000000000004">
      <c r="A319" t="s">
        <v>25</v>
      </c>
      <c r="B319" t="str">
        <f>'Input and Summary Results'!$G323</f>
        <v xml:space="preserve"> </v>
      </c>
      <c r="C319">
        <f>IF(B319=0,FALSE,'Input and Summary Results'!$D$5)</f>
        <v>0</v>
      </c>
      <c r="D319">
        <f>IF(B319=0,FALSE,'Input and Summary Results'!$E$5)</f>
        <v>0</v>
      </c>
      <c r="E319" t="e">
        <f t="shared" si="34"/>
        <v>#NUM!</v>
      </c>
      <c r="F319" t="e">
        <f t="shared" si="35"/>
        <v>#DIV/0!</v>
      </c>
      <c r="G319" t="b">
        <f>IF(B319=" ",FALSE,(IF('Input and Summary Results'!$J$4="yes",'Data Transformation'!E319,'Data Transformation'!C319)))</f>
        <v>0</v>
      </c>
      <c r="H319" t="b">
        <f>IF(B319=" ",FALSE,(IF('Input and Summary Results'!$J$4="yes",'Data Transformation'!F319,'Data Transformation'!D319)))</f>
        <v>0</v>
      </c>
      <c r="I319" t="str">
        <f t="shared" si="36"/>
        <v/>
      </c>
      <c r="J319" s="18" t="e">
        <f>LOOKUP(2,1/(COUNTIF($J$4:J318,'Input and Summary Results'!$B$7:$B$8007)=0),'Input and Summary Results'!$B$7:$B$8007)</f>
        <v>#N/A</v>
      </c>
      <c r="K319" s="18" t="str">
        <f t="shared" si="37"/>
        <v xml:space="preserve"> </v>
      </c>
      <c r="L319" s="18">
        <f t="shared" si="40"/>
        <v>314</v>
      </c>
      <c r="M319" t="e">
        <f t="shared" si="39"/>
        <v>#NUM!</v>
      </c>
      <c r="N319">
        <f t="shared" si="38"/>
        <v>0</v>
      </c>
      <c r="O319" t="b">
        <f t="shared" si="33"/>
        <v>0</v>
      </c>
    </row>
    <row r="320" spans="1:15" x14ac:dyDescent="0.55000000000000004">
      <c r="A320" t="s">
        <v>25</v>
      </c>
      <c r="B320" t="str">
        <f>'Input and Summary Results'!$G324</f>
        <v xml:space="preserve"> </v>
      </c>
      <c r="C320">
        <f>IF(B320=0,FALSE,'Input and Summary Results'!$D$5)</f>
        <v>0</v>
      </c>
      <c r="D320">
        <f>IF(B320=0,FALSE,'Input and Summary Results'!$E$5)</f>
        <v>0</v>
      </c>
      <c r="E320" t="e">
        <f t="shared" si="34"/>
        <v>#NUM!</v>
      </c>
      <c r="F320" t="e">
        <f t="shared" si="35"/>
        <v>#DIV/0!</v>
      </c>
      <c r="G320" t="b">
        <f>IF(B320=" ",FALSE,(IF('Input and Summary Results'!$J$4="yes",'Data Transformation'!E320,'Data Transformation'!C320)))</f>
        <v>0</v>
      </c>
      <c r="H320" t="b">
        <f>IF(B320=" ",FALSE,(IF('Input and Summary Results'!$J$4="yes",'Data Transformation'!F320,'Data Transformation'!D320)))</f>
        <v>0</v>
      </c>
      <c r="I320" t="str">
        <f t="shared" si="36"/>
        <v/>
      </c>
      <c r="J320" s="18" t="e">
        <f>LOOKUP(2,1/(COUNTIF($J$4:J319,'Input and Summary Results'!$B$7:$B$8007)=0),'Input and Summary Results'!$B$7:$B$8007)</f>
        <v>#N/A</v>
      </c>
      <c r="K320" s="18" t="str">
        <f t="shared" si="37"/>
        <v xml:space="preserve"> </v>
      </c>
      <c r="L320" s="18">
        <f t="shared" si="40"/>
        <v>315</v>
      </c>
      <c r="M320" t="e">
        <f t="shared" si="39"/>
        <v>#NUM!</v>
      </c>
      <c r="N320">
        <f t="shared" si="38"/>
        <v>0</v>
      </c>
      <c r="O320" t="b">
        <f t="shared" si="33"/>
        <v>0</v>
      </c>
    </row>
    <row r="321" spans="1:15" x14ac:dyDescent="0.55000000000000004">
      <c r="A321" t="s">
        <v>25</v>
      </c>
      <c r="B321" t="str">
        <f>'Input and Summary Results'!$G325</f>
        <v xml:space="preserve"> </v>
      </c>
      <c r="C321">
        <f>IF(B321=0,FALSE,'Input and Summary Results'!$D$5)</f>
        <v>0</v>
      </c>
      <c r="D321">
        <f>IF(B321=0,FALSE,'Input and Summary Results'!$E$5)</f>
        <v>0</v>
      </c>
      <c r="E321" t="e">
        <f t="shared" si="34"/>
        <v>#NUM!</v>
      </c>
      <c r="F321" t="e">
        <f t="shared" si="35"/>
        <v>#DIV/0!</v>
      </c>
      <c r="G321" t="b">
        <f>IF(B321=" ",FALSE,(IF('Input and Summary Results'!$J$4="yes",'Data Transformation'!E321,'Data Transformation'!C321)))</f>
        <v>0</v>
      </c>
      <c r="H321" t="b">
        <f>IF(B321=" ",FALSE,(IF('Input and Summary Results'!$J$4="yes",'Data Transformation'!F321,'Data Transformation'!D321)))</f>
        <v>0</v>
      </c>
      <c r="I321" t="str">
        <f t="shared" si="36"/>
        <v/>
      </c>
      <c r="J321" s="18" t="e">
        <f>LOOKUP(2,1/(COUNTIF($J$4:J320,'Input and Summary Results'!$B$7:$B$8007)=0),'Input and Summary Results'!$B$7:$B$8007)</f>
        <v>#N/A</v>
      </c>
      <c r="K321" s="18" t="str">
        <f t="shared" si="37"/>
        <v xml:space="preserve"> </v>
      </c>
      <c r="L321" s="18">
        <f t="shared" si="40"/>
        <v>316</v>
      </c>
      <c r="M321" t="e">
        <f t="shared" si="39"/>
        <v>#NUM!</v>
      </c>
      <c r="N321">
        <f t="shared" si="38"/>
        <v>0</v>
      </c>
      <c r="O321" t="b">
        <f t="shared" si="33"/>
        <v>0</v>
      </c>
    </row>
    <row r="322" spans="1:15" x14ac:dyDescent="0.55000000000000004">
      <c r="A322" t="s">
        <v>25</v>
      </c>
      <c r="B322" t="str">
        <f>'Input and Summary Results'!$G326</f>
        <v xml:space="preserve"> </v>
      </c>
      <c r="C322">
        <f>IF(B322=0,FALSE,'Input and Summary Results'!$D$5)</f>
        <v>0</v>
      </c>
      <c r="D322">
        <f>IF(B322=0,FALSE,'Input and Summary Results'!$E$5)</f>
        <v>0</v>
      </c>
      <c r="E322" t="e">
        <f t="shared" si="34"/>
        <v>#NUM!</v>
      </c>
      <c r="F322" t="e">
        <f t="shared" si="35"/>
        <v>#DIV/0!</v>
      </c>
      <c r="G322" t="b">
        <f>IF(B322=" ",FALSE,(IF('Input and Summary Results'!$J$4="yes",'Data Transformation'!E322,'Data Transformation'!C322)))</f>
        <v>0</v>
      </c>
      <c r="H322" t="b">
        <f>IF(B322=" ",FALSE,(IF('Input and Summary Results'!$J$4="yes",'Data Transformation'!F322,'Data Transformation'!D322)))</f>
        <v>0</v>
      </c>
      <c r="I322" t="str">
        <f t="shared" si="36"/>
        <v/>
      </c>
      <c r="J322" s="18" t="e">
        <f>LOOKUP(2,1/(COUNTIF($J$4:J321,'Input and Summary Results'!$B$7:$B$8007)=0),'Input and Summary Results'!$B$7:$B$8007)</f>
        <v>#N/A</v>
      </c>
      <c r="K322" s="18" t="str">
        <f t="shared" si="37"/>
        <v xml:space="preserve"> </v>
      </c>
      <c r="L322" s="18">
        <f t="shared" si="40"/>
        <v>317</v>
      </c>
      <c r="M322" t="e">
        <f t="shared" si="39"/>
        <v>#NUM!</v>
      </c>
      <c r="N322">
        <f t="shared" si="38"/>
        <v>0</v>
      </c>
      <c r="O322" t="b">
        <f t="shared" si="33"/>
        <v>0</v>
      </c>
    </row>
    <row r="323" spans="1:15" x14ac:dyDescent="0.55000000000000004">
      <c r="A323" t="s">
        <v>25</v>
      </c>
      <c r="B323" t="str">
        <f>'Input and Summary Results'!$G327</f>
        <v xml:space="preserve"> </v>
      </c>
      <c r="C323">
        <f>IF(B323=0,FALSE,'Input and Summary Results'!$D$5)</f>
        <v>0</v>
      </c>
      <c r="D323">
        <f>IF(B323=0,FALSE,'Input and Summary Results'!$E$5)</f>
        <v>0</v>
      </c>
      <c r="E323" t="e">
        <f t="shared" si="34"/>
        <v>#NUM!</v>
      </c>
      <c r="F323" t="e">
        <f t="shared" si="35"/>
        <v>#DIV/0!</v>
      </c>
      <c r="G323" t="b">
        <f>IF(B323=" ",FALSE,(IF('Input and Summary Results'!$J$4="yes",'Data Transformation'!E323,'Data Transformation'!C323)))</f>
        <v>0</v>
      </c>
      <c r="H323" t="b">
        <f>IF(B323=" ",FALSE,(IF('Input and Summary Results'!$J$4="yes",'Data Transformation'!F323,'Data Transformation'!D323)))</f>
        <v>0</v>
      </c>
      <c r="I323" t="str">
        <f t="shared" si="36"/>
        <v/>
      </c>
      <c r="J323" s="18" t="e">
        <f>LOOKUP(2,1/(COUNTIF($J$4:J322,'Input and Summary Results'!$B$7:$B$8007)=0),'Input and Summary Results'!$B$7:$B$8007)</f>
        <v>#N/A</v>
      </c>
      <c r="K323" s="18" t="str">
        <f t="shared" si="37"/>
        <v xml:space="preserve"> </v>
      </c>
      <c r="L323" s="18">
        <f t="shared" si="40"/>
        <v>318</v>
      </c>
      <c r="M323" t="e">
        <f t="shared" si="39"/>
        <v>#NUM!</v>
      </c>
      <c r="N323">
        <f t="shared" si="38"/>
        <v>0</v>
      </c>
      <c r="O323" t="b">
        <f t="shared" si="33"/>
        <v>0</v>
      </c>
    </row>
    <row r="324" spans="1:15" x14ac:dyDescent="0.55000000000000004">
      <c r="A324" t="s">
        <v>25</v>
      </c>
      <c r="B324" t="str">
        <f>'Input and Summary Results'!$G328</f>
        <v xml:space="preserve"> </v>
      </c>
      <c r="C324">
        <f>IF(B324=0,FALSE,'Input and Summary Results'!$D$5)</f>
        <v>0</v>
      </c>
      <c r="D324">
        <f>IF(B324=0,FALSE,'Input and Summary Results'!$E$5)</f>
        <v>0</v>
      </c>
      <c r="E324" t="e">
        <f t="shared" si="34"/>
        <v>#NUM!</v>
      </c>
      <c r="F324" t="e">
        <f t="shared" si="35"/>
        <v>#DIV/0!</v>
      </c>
      <c r="G324" t="b">
        <f>IF(B324=" ",FALSE,(IF('Input and Summary Results'!$J$4="yes",'Data Transformation'!E324,'Data Transformation'!C324)))</f>
        <v>0</v>
      </c>
      <c r="H324" t="b">
        <f>IF(B324=" ",FALSE,(IF('Input and Summary Results'!$J$4="yes",'Data Transformation'!F324,'Data Transformation'!D324)))</f>
        <v>0</v>
      </c>
      <c r="I324" t="str">
        <f t="shared" si="36"/>
        <v/>
      </c>
      <c r="J324" s="18" t="e">
        <f>LOOKUP(2,1/(COUNTIF($J$4:J323,'Input and Summary Results'!$B$7:$B$8007)=0),'Input and Summary Results'!$B$7:$B$8007)</f>
        <v>#N/A</v>
      </c>
      <c r="K324" s="18" t="str">
        <f t="shared" si="37"/>
        <v xml:space="preserve"> </v>
      </c>
      <c r="L324" s="18">
        <f t="shared" si="40"/>
        <v>319</v>
      </c>
      <c r="M324" t="e">
        <f t="shared" si="39"/>
        <v>#NUM!</v>
      </c>
      <c r="N324">
        <f t="shared" si="38"/>
        <v>0</v>
      </c>
      <c r="O324" t="b">
        <f t="shared" ref="O324:O355" si="41">IF(N324&gt;4,N324,FALSE)</f>
        <v>0</v>
      </c>
    </row>
    <row r="325" spans="1:15" x14ac:dyDescent="0.55000000000000004">
      <c r="A325" t="s">
        <v>25</v>
      </c>
      <c r="B325" t="str">
        <f>'Input and Summary Results'!$G329</f>
        <v xml:space="preserve"> </v>
      </c>
      <c r="C325">
        <f>IF(B325=0,FALSE,'Input and Summary Results'!$D$5)</f>
        <v>0</v>
      </c>
      <c r="D325">
        <f>IF(B325=0,FALSE,'Input and Summary Results'!$E$5)</f>
        <v>0</v>
      </c>
      <c r="E325" t="e">
        <f t="shared" ref="E325:E352" si="42">IF(C325=FALSE,FALSE,LOG10(C325))</f>
        <v>#NUM!</v>
      </c>
      <c r="F325" t="e">
        <f t="shared" ref="F325:F352" si="43">IF(D325=FALSE, FALSE,0.434*D325/C325)</f>
        <v>#DIV/0!</v>
      </c>
      <c r="G325" t="b">
        <f>IF(B325=" ",FALSE,(IF('Input and Summary Results'!$J$4="yes",'Data Transformation'!E325,'Data Transformation'!C325)))</f>
        <v>0</v>
      </c>
      <c r="H325" t="b">
        <f>IF(B325=" ",FALSE,(IF('Input and Summary Results'!$J$4="yes",'Data Transformation'!F325,'Data Transformation'!D325)))</f>
        <v>0</v>
      </c>
      <c r="I325" t="str">
        <f t="shared" ref="I325:I388" si="44">IF(G325=FALSE,"",B325)</f>
        <v/>
      </c>
      <c r="J325" s="18" t="e">
        <f>LOOKUP(2,1/(COUNTIF($J$4:J324,'Input and Summary Results'!$B$7:$B$8007)=0),'Input and Summary Results'!$B$7:$B$8007)</f>
        <v>#N/A</v>
      </c>
      <c r="K325" s="18" t="str">
        <f t="shared" si="37"/>
        <v xml:space="preserve"> </v>
      </c>
      <c r="L325" s="18">
        <f t="shared" si="40"/>
        <v>320</v>
      </c>
      <c r="M325" t="e">
        <f t="shared" si="39"/>
        <v>#NUM!</v>
      </c>
      <c r="N325">
        <f t="shared" si="38"/>
        <v>0</v>
      </c>
      <c r="O325" t="b">
        <f t="shared" si="41"/>
        <v>0</v>
      </c>
    </row>
    <row r="326" spans="1:15" x14ac:dyDescent="0.55000000000000004">
      <c r="A326" t="s">
        <v>25</v>
      </c>
      <c r="B326" t="str">
        <f>'Input and Summary Results'!$G330</f>
        <v xml:space="preserve"> </v>
      </c>
      <c r="C326">
        <f>IF(B326=0,FALSE,'Input and Summary Results'!$D$5)</f>
        <v>0</v>
      </c>
      <c r="D326">
        <f>IF(B326=0,FALSE,'Input and Summary Results'!$E$5)</f>
        <v>0</v>
      </c>
      <c r="E326" t="e">
        <f t="shared" si="42"/>
        <v>#NUM!</v>
      </c>
      <c r="F326" t="e">
        <f t="shared" si="43"/>
        <v>#DIV/0!</v>
      </c>
      <c r="G326" t="b">
        <f>IF(B326=" ",FALSE,(IF('Input and Summary Results'!$J$4="yes",'Data Transformation'!E326,'Data Transformation'!C326)))</f>
        <v>0</v>
      </c>
      <c r="H326" t="b">
        <f>IF(B326=" ",FALSE,(IF('Input and Summary Results'!$J$4="yes",'Data Transformation'!F326,'Data Transformation'!D326)))</f>
        <v>0</v>
      </c>
      <c r="I326" t="str">
        <f t="shared" si="44"/>
        <v/>
      </c>
      <c r="J326" s="18" t="e">
        <f>LOOKUP(2,1/(COUNTIF($J$4:J325,'Input and Summary Results'!$B$7:$B$8007)=0),'Input and Summary Results'!$B$7:$B$8007)</f>
        <v>#N/A</v>
      </c>
      <c r="K326" s="18" t="str">
        <f t="shared" ref="K326:K355" si="45">IFERROR(J326," ")</f>
        <v xml:space="preserve"> </v>
      </c>
      <c r="L326" s="18">
        <f t="shared" si="40"/>
        <v>321</v>
      </c>
      <c r="M326" t="e">
        <f t="shared" si="39"/>
        <v>#NUM!</v>
      </c>
      <c r="N326">
        <f t="shared" ref="N326:N355" si="46">COUNTIF($I$4:$I$8425,M326)</f>
        <v>0</v>
      </c>
      <c r="O326" t="b">
        <f t="shared" si="41"/>
        <v>0</v>
      </c>
    </row>
    <row r="327" spans="1:15" x14ac:dyDescent="0.55000000000000004">
      <c r="A327" t="s">
        <v>25</v>
      </c>
      <c r="B327" t="str">
        <f>'Input and Summary Results'!$G331</f>
        <v xml:space="preserve"> </v>
      </c>
      <c r="C327">
        <f>IF(B327=0,FALSE,'Input and Summary Results'!$D$5)</f>
        <v>0</v>
      </c>
      <c r="D327">
        <f>IF(B327=0,FALSE,'Input and Summary Results'!$E$5)</f>
        <v>0</v>
      </c>
      <c r="E327" t="e">
        <f t="shared" si="42"/>
        <v>#NUM!</v>
      </c>
      <c r="F327" t="e">
        <f t="shared" si="43"/>
        <v>#DIV/0!</v>
      </c>
      <c r="G327" t="b">
        <f>IF(B327=" ",FALSE,(IF('Input and Summary Results'!$J$4="yes",'Data Transformation'!E327,'Data Transformation'!C327)))</f>
        <v>0</v>
      </c>
      <c r="H327" t="b">
        <f>IF(B327=" ",FALSE,(IF('Input and Summary Results'!$J$4="yes",'Data Transformation'!F327,'Data Transformation'!D327)))</f>
        <v>0</v>
      </c>
      <c r="I327" t="str">
        <f t="shared" si="44"/>
        <v/>
      </c>
      <c r="J327" s="18" t="e">
        <f>LOOKUP(2,1/(COUNTIF($J$4:J326,'Input and Summary Results'!$B$7:$B$8007)=0),'Input and Summary Results'!$B$7:$B$8007)</f>
        <v>#N/A</v>
      </c>
      <c r="K327" s="18" t="str">
        <f t="shared" si="45"/>
        <v xml:space="preserve"> </v>
      </c>
      <c r="L327" s="18">
        <f t="shared" si="40"/>
        <v>322</v>
      </c>
      <c r="M327" t="e">
        <f t="shared" ref="M327:M355" si="47">SMALL($K$6:$K$426,L327)</f>
        <v>#NUM!</v>
      </c>
      <c r="N327">
        <f t="shared" si="46"/>
        <v>0</v>
      </c>
      <c r="O327" t="b">
        <f t="shared" si="41"/>
        <v>0</v>
      </c>
    </row>
    <row r="328" spans="1:15" x14ac:dyDescent="0.55000000000000004">
      <c r="A328" t="s">
        <v>25</v>
      </c>
      <c r="B328" t="str">
        <f>'Input and Summary Results'!$G332</f>
        <v xml:space="preserve"> </v>
      </c>
      <c r="C328">
        <f>IF(B328=0,FALSE,'Input and Summary Results'!$D$5)</f>
        <v>0</v>
      </c>
      <c r="D328">
        <f>IF(B328=0,FALSE,'Input and Summary Results'!$E$5)</f>
        <v>0</v>
      </c>
      <c r="E328" t="e">
        <f t="shared" si="42"/>
        <v>#NUM!</v>
      </c>
      <c r="F328" t="e">
        <f t="shared" si="43"/>
        <v>#DIV/0!</v>
      </c>
      <c r="G328" t="b">
        <f>IF(B328=" ",FALSE,(IF('Input and Summary Results'!$J$4="yes",'Data Transformation'!E328,'Data Transformation'!C328)))</f>
        <v>0</v>
      </c>
      <c r="H328" t="b">
        <f>IF(B328=" ",FALSE,(IF('Input and Summary Results'!$J$4="yes",'Data Transformation'!F328,'Data Transformation'!D328)))</f>
        <v>0</v>
      </c>
      <c r="I328" t="str">
        <f t="shared" si="44"/>
        <v/>
      </c>
      <c r="J328" s="18" t="e">
        <f>LOOKUP(2,1/(COUNTIF($J$4:J327,'Input and Summary Results'!$B$7:$B$8007)=0),'Input and Summary Results'!$B$7:$B$8007)</f>
        <v>#N/A</v>
      </c>
      <c r="K328" s="18" t="str">
        <f t="shared" si="45"/>
        <v xml:space="preserve"> </v>
      </c>
      <c r="L328" s="18">
        <f t="shared" ref="L328:L355" si="48">L327+1</f>
        <v>323</v>
      </c>
      <c r="M328" t="e">
        <f t="shared" si="47"/>
        <v>#NUM!</v>
      </c>
      <c r="N328">
        <f t="shared" si="46"/>
        <v>0</v>
      </c>
      <c r="O328" t="b">
        <f t="shared" si="41"/>
        <v>0</v>
      </c>
    </row>
    <row r="329" spans="1:15" x14ac:dyDescent="0.55000000000000004">
      <c r="A329" t="s">
        <v>25</v>
      </c>
      <c r="B329" t="str">
        <f>'Input and Summary Results'!$G333</f>
        <v xml:space="preserve"> </v>
      </c>
      <c r="C329">
        <f>IF(B329=0,FALSE,'Input and Summary Results'!$D$5)</f>
        <v>0</v>
      </c>
      <c r="D329">
        <f>IF(B329=0,FALSE,'Input and Summary Results'!$E$5)</f>
        <v>0</v>
      </c>
      <c r="E329" t="e">
        <f t="shared" si="42"/>
        <v>#NUM!</v>
      </c>
      <c r="F329" t="e">
        <f t="shared" si="43"/>
        <v>#DIV/0!</v>
      </c>
      <c r="G329" t="b">
        <f>IF(B329=" ",FALSE,(IF('Input and Summary Results'!$J$4="yes",'Data Transformation'!E329,'Data Transformation'!C329)))</f>
        <v>0</v>
      </c>
      <c r="H329" t="b">
        <f>IF(B329=" ",FALSE,(IF('Input and Summary Results'!$J$4="yes",'Data Transformation'!F329,'Data Transformation'!D329)))</f>
        <v>0</v>
      </c>
      <c r="I329" t="str">
        <f t="shared" si="44"/>
        <v/>
      </c>
      <c r="J329" s="18" t="e">
        <f>LOOKUP(2,1/(COUNTIF($J$4:J328,'Input and Summary Results'!$B$7:$B$8007)=0),'Input and Summary Results'!$B$7:$B$8007)</f>
        <v>#N/A</v>
      </c>
      <c r="K329" s="18" t="str">
        <f t="shared" si="45"/>
        <v xml:space="preserve"> </v>
      </c>
      <c r="L329" s="18">
        <f t="shared" si="48"/>
        <v>324</v>
      </c>
      <c r="M329" t="e">
        <f t="shared" si="47"/>
        <v>#NUM!</v>
      </c>
      <c r="N329">
        <f t="shared" si="46"/>
        <v>0</v>
      </c>
      <c r="O329" t="b">
        <f t="shared" si="41"/>
        <v>0</v>
      </c>
    </row>
    <row r="330" spans="1:15" x14ac:dyDescent="0.55000000000000004">
      <c r="A330" t="s">
        <v>25</v>
      </c>
      <c r="B330" t="str">
        <f>'Input and Summary Results'!$G334</f>
        <v xml:space="preserve"> </v>
      </c>
      <c r="C330">
        <f>IF(B330=0,FALSE,'Input and Summary Results'!$D$5)</f>
        <v>0</v>
      </c>
      <c r="D330">
        <f>IF(B330=0,FALSE,'Input and Summary Results'!$E$5)</f>
        <v>0</v>
      </c>
      <c r="E330" t="e">
        <f t="shared" si="42"/>
        <v>#NUM!</v>
      </c>
      <c r="F330" t="e">
        <f t="shared" si="43"/>
        <v>#DIV/0!</v>
      </c>
      <c r="G330" t="b">
        <f>IF(B330=" ",FALSE,(IF('Input and Summary Results'!$J$4="yes",'Data Transformation'!E330,'Data Transformation'!C330)))</f>
        <v>0</v>
      </c>
      <c r="H330" t="b">
        <f>IF(B330=" ",FALSE,(IF('Input and Summary Results'!$J$4="yes",'Data Transformation'!F330,'Data Transformation'!D330)))</f>
        <v>0</v>
      </c>
      <c r="I330" t="str">
        <f t="shared" si="44"/>
        <v/>
      </c>
      <c r="J330" s="18" t="e">
        <f>LOOKUP(2,1/(COUNTIF($J$4:J329,'Input and Summary Results'!$B$7:$B$8007)=0),'Input and Summary Results'!$B$7:$B$8007)</f>
        <v>#N/A</v>
      </c>
      <c r="K330" s="18" t="str">
        <f t="shared" si="45"/>
        <v xml:space="preserve"> </v>
      </c>
      <c r="L330" s="18">
        <f t="shared" si="48"/>
        <v>325</v>
      </c>
      <c r="M330" t="e">
        <f t="shared" si="47"/>
        <v>#NUM!</v>
      </c>
      <c r="N330">
        <f t="shared" si="46"/>
        <v>0</v>
      </c>
      <c r="O330" t="b">
        <f t="shared" si="41"/>
        <v>0</v>
      </c>
    </row>
    <row r="331" spans="1:15" x14ac:dyDescent="0.55000000000000004">
      <c r="A331" t="s">
        <v>25</v>
      </c>
      <c r="B331" t="str">
        <f>'Input and Summary Results'!$G335</f>
        <v xml:space="preserve"> </v>
      </c>
      <c r="C331">
        <f>IF(B331=0,FALSE,'Input and Summary Results'!$D$5)</f>
        <v>0</v>
      </c>
      <c r="D331">
        <f>IF(B331=0,FALSE,'Input and Summary Results'!$E$5)</f>
        <v>0</v>
      </c>
      <c r="E331" t="e">
        <f t="shared" si="42"/>
        <v>#NUM!</v>
      </c>
      <c r="F331" t="e">
        <f t="shared" si="43"/>
        <v>#DIV/0!</v>
      </c>
      <c r="G331" t="b">
        <f>IF(B331=" ",FALSE,(IF('Input and Summary Results'!$J$4="yes",'Data Transformation'!E331,'Data Transformation'!C331)))</f>
        <v>0</v>
      </c>
      <c r="H331" t="b">
        <f>IF(B331=" ",FALSE,(IF('Input and Summary Results'!$J$4="yes",'Data Transformation'!F331,'Data Transformation'!D331)))</f>
        <v>0</v>
      </c>
      <c r="I331" t="str">
        <f t="shared" si="44"/>
        <v/>
      </c>
      <c r="J331" s="18" t="e">
        <f>LOOKUP(2,1/(COUNTIF($J$4:J330,'Input and Summary Results'!$B$7:$B$8007)=0),'Input and Summary Results'!$B$7:$B$8007)</f>
        <v>#N/A</v>
      </c>
      <c r="K331" s="18" t="str">
        <f t="shared" si="45"/>
        <v xml:space="preserve"> </v>
      </c>
      <c r="L331" s="18">
        <f t="shared" si="48"/>
        <v>326</v>
      </c>
      <c r="M331" t="e">
        <f t="shared" si="47"/>
        <v>#NUM!</v>
      </c>
      <c r="N331">
        <f t="shared" si="46"/>
        <v>0</v>
      </c>
      <c r="O331" t="b">
        <f t="shared" si="41"/>
        <v>0</v>
      </c>
    </row>
    <row r="332" spans="1:15" x14ac:dyDescent="0.55000000000000004">
      <c r="A332" t="s">
        <v>25</v>
      </c>
      <c r="B332" t="str">
        <f>'Input and Summary Results'!$G336</f>
        <v xml:space="preserve"> </v>
      </c>
      <c r="C332">
        <f>IF(B332=0,FALSE,'Input and Summary Results'!$D$5)</f>
        <v>0</v>
      </c>
      <c r="D332">
        <f>IF(B332=0,FALSE,'Input and Summary Results'!$E$5)</f>
        <v>0</v>
      </c>
      <c r="E332" t="e">
        <f t="shared" si="42"/>
        <v>#NUM!</v>
      </c>
      <c r="F332" t="e">
        <f t="shared" si="43"/>
        <v>#DIV/0!</v>
      </c>
      <c r="G332" t="b">
        <f>IF(B332=" ",FALSE,(IF('Input and Summary Results'!$J$4="yes",'Data Transformation'!E332,'Data Transformation'!C332)))</f>
        <v>0</v>
      </c>
      <c r="H332" t="b">
        <f>IF(B332=" ",FALSE,(IF('Input and Summary Results'!$J$4="yes",'Data Transformation'!F332,'Data Transformation'!D332)))</f>
        <v>0</v>
      </c>
      <c r="I332" t="str">
        <f t="shared" si="44"/>
        <v/>
      </c>
      <c r="J332" s="18" t="e">
        <f>LOOKUP(2,1/(COUNTIF($J$4:J331,'Input and Summary Results'!$B$7:$B$8007)=0),'Input and Summary Results'!$B$7:$B$8007)</f>
        <v>#N/A</v>
      </c>
      <c r="K332" s="18" t="str">
        <f t="shared" si="45"/>
        <v xml:space="preserve"> </v>
      </c>
      <c r="L332" s="18">
        <f t="shared" si="48"/>
        <v>327</v>
      </c>
      <c r="M332" t="e">
        <f t="shared" si="47"/>
        <v>#NUM!</v>
      </c>
      <c r="N332">
        <f t="shared" si="46"/>
        <v>0</v>
      </c>
      <c r="O332" t="b">
        <f t="shared" si="41"/>
        <v>0</v>
      </c>
    </row>
    <row r="333" spans="1:15" x14ac:dyDescent="0.55000000000000004">
      <c r="A333" t="s">
        <v>25</v>
      </c>
      <c r="B333" t="str">
        <f>'Input and Summary Results'!$G337</f>
        <v xml:space="preserve"> </v>
      </c>
      <c r="C333">
        <f>IF(B333=0,FALSE,'Input and Summary Results'!$D$5)</f>
        <v>0</v>
      </c>
      <c r="D333">
        <f>IF(B333=0,FALSE,'Input and Summary Results'!$E$5)</f>
        <v>0</v>
      </c>
      <c r="E333" t="e">
        <f t="shared" si="42"/>
        <v>#NUM!</v>
      </c>
      <c r="F333" t="e">
        <f t="shared" si="43"/>
        <v>#DIV/0!</v>
      </c>
      <c r="G333" t="b">
        <f>IF(B333=" ",FALSE,(IF('Input and Summary Results'!$J$4="yes",'Data Transformation'!E333,'Data Transformation'!C333)))</f>
        <v>0</v>
      </c>
      <c r="H333" t="b">
        <f>IF(B333=" ",FALSE,(IF('Input and Summary Results'!$J$4="yes",'Data Transformation'!F333,'Data Transformation'!D333)))</f>
        <v>0</v>
      </c>
      <c r="I333" t="str">
        <f t="shared" si="44"/>
        <v/>
      </c>
      <c r="J333" s="18" t="e">
        <f>LOOKUP(2,1/(COUNTIF($J$4:J332,'Input and Summary Results'!$B$7:$B$8007)=0),'Input and Summary Results'!$B$7:$B$8007)</f>
        <v>#N/A</v>
      </c>
      <c r="K333" s="18" t="str">
        <f t="shared" si="45"/>
        <v xml:space="preserve"> </v>
      </c>
      <c r="L333" s="18">
        <f t="shared" si="48"/>
        <v>328</v>
      </c>
      <c r="M333" t="e">
        <f t="shared" si="47"/>
        <v>#NUM!</v>
      </c>
      <c r="N333">
        <f t="shared" si="46"/>
        <v>0</v>
      </c>
      <c r="O333" t="b">
        <f t="shared" si="41"/>
        <v>0</v>
      </c>
    </row>
    <row r="334" spans="1:15" x14ac:dyDescent="0.55000000000000004">
      <c r="A334" t="s">
        <v>25</v>
      </c>
      <c r="B334" t="str">
        <f>'Input and Summary Results'!$G338</f>
        <v xml:space="preserve"> </v>
      </c>
      <c r="C334">
        <f>IF(B334=0,FALSE,'Input and Summary Results'!$D$5)</f>
        <v>0</v>
      </c>
      <c r="D334">
        <f>IF(B334=0,FALSE,'Input and Summary Results'!$E$5)</f>
        <v>0</v>
      </c>
      <c r="E334" t="e">
        <f t="shared" si="42"/>
        <v>#NUM!</v>
      </c>
      <c r="F334" t="e">
        <f t="shared" si="43"/>
        <v>#DIV/0!</v>
      </c>
      <c r="G334" t="b">
        <f>IF(B334=" ",FALSE,(IF('Input and Summary Results'!$J$4="yes",'Data Transformation'!E334,'Data Transformation'!C334)))</f>
        <v>0</v>
      </c>
      <c r="H334" t="b">
        <f>IF(B334=" ",FALSE,(IF('Input and Summary Results'!$J$4="yes",'Data Transformation'!F334,'Data Transformation'!D334)))</f>
        <v>0</v>
      </c>
      <c r="I334" t="str">
        <f t="shared" si="44"/>
        <v/>
      </c>
      <c r="J334" s="18" t="e">
        <f>LOOKUP(2,1/(COUNTIF($J$4:J333,'Input and Summary Results'!$B$7:$B$8007)=0),'Input and Summary Results'!$B$7:$B$8007)</f>
        <v>#N/A</v>
      </c>
      <c r="K334" s="18" t="str">
        <f t="shared" si="45"/>
        <v xml:space="preserve"> </v>
      </c>
      <c r="L334" s="18">
        <f t="shared" si="48"/>
        <v>329</v>
      </c>
      <c r="M334" t="e">
        <f t="shared" si="47"/>
        <v>#NUM!</v>
      </c>
      <c r="N334">
        <f t="shared" si="46"/>
        <v>0</v>
      </c>
      <c r="O334" t="b">
        <f t="shared" si="41"/>
        <v>0</v>
      </c>
    </row>
    <row r="335" spans="1:15" x14ac:dyDescent="0.55000000000000004">
      <c r="A335" t="s">
        <v>25</v>
      </c>
      <c r="B335" t="str">
        <f>'Input and Summary Results'!$G339</f>
        <v xml:space="preserve"> </v>
      </c>
      <c r="C335">
        <f>IF(B335=0,FALSE,'Input and Summary Results'!$D$5)</f>
        <v>0</v>
      </c>
      <c r="D335">
        <f>IF(B335=0,FALSE,'Input and Summary Results'!$E$5)</f>
        <v>0</v>
      </c>
      <c r="E335" t="e">
        <f t="shared" si="42"/>
        <v>#NUM!</v>
      </c>
      <c r="F335" t="e">
        <f t="shared" si="43"/>
        <v>#DIV/0!</v>
      </c>
      <c r="G335" t="b">
        <f>IF(B335=" ",FALSE,(IF('Input and Summary Results'!$J$4="yes",'Data Transformation'!E335,'Data Transformation'!C335)))</f>
        <v>0</v>
      </c>
      <c r="H335" t="b">
        <f>IF(B335=" ",FALSE,(IF('Input and Summary Results'!$J$4="yes",'Data Transformation'!F335,'Data Transformation'!D335)))</f>
        <v>0</v>
      </c>
      <c r="I335" t="str">
        <f t="shared" si="44"/>
        <v/>
      </c>
      <c r="J335" s="18" t="e">
        <f>LOOKUP(2,1/(COUNTIF($J$4:J334,'Input and Summary Results'!$B$7:$B$8007)=0),'Input and Summary Results'!$B$7:$B$8007)</f>
        <v>#N/A</v>
      </c>
      <c r="K335" s="18" t="str">
        <f t="shared" si="45"/>
        <v xml:space="preserve"> </v>
      </c>
      <c r="L335" s="18">
        <f t="shared" si="48"/>
        <v>330</v>
      </c>
      <c r="M335" t="e">
        <f t="shared" si="47"/>
        <v>#NUM!</v>
      </c>
      <c r="N335">
        <f t="shared" si="46"/>
        <v>0</v>
      </c>
      <c r="O335" t="b">
        <f t="shared" si="41"/>
        <v>0</v>
      </c>
    </row>
    <row r="336" spans="1:15" x14ac:dyDescent="0.55000000000000004">
      <c r="A336" t="s">
        <v>25</v>
      </c>
      <c r="B336" t="str">
        <f>'Input and Summary Results'!$G340</f>
        <v xml:space="preserve"> </v>
      </c>
      <c r="C336">
        <f>IF(B336=0,FALSE,'Input and Summary Results'!$D$5)</f>
        <v>0</v>
      </c>
      <c r="D336">
        <f>IF(B336=0,FALSE,'Input and Summary Results'!$E$5)</f>
        <v>0</v>
      </c>
      <c r="E336" t="e">
        <f t="shared" si="42"/>
        <v>#NUM!</v>
      </c>
      <c r="F336" t="e">
        <f t="shared" si="43"/>
        <v>#DIV/0!</v>
      </c>
      <c r="G336" t="b">
        <f>IF(B336=" ",FALSE,(IF('Input and Summary Results'!$J$4="yes",'Data Transformation'!E336,'Data Transformation'!C336)))</f>
        <v>0</v>
      </c>
      <c r="H336" t="b">
        <f>IF(B336=" ",FALSE,(IF('Input and Summary Results'!$J$4="yes",'Data Transformation'!F336,'Data Transformation'!D336)))</f>
        <v>0</v>
      </c>
      <c r="I336" t="str">
        <f t="shared" si="44"/>
        <v/>
      </c>
      <c r="J336" s="18" t="e">
        <f>LOOKUP(2,1/(COUNTIF($J$4:J335,'Input and Summary Results'!$B$7:$B$8007)=0),'Input and Summary Results'!$B$7:$B$8007)</f>
        <v>#N/A</v>
      </c>
      <c r="K336" s="18" t="str">
        <f t="shared" si="45"/>
        <v xml:space="preserve"> </v>
      </c>
      <c r="L336" s="18">
        <f t="shared" si="48"/>
        <v>331</v>
      </c>
      <c r="M336" t="e">
        <f t="shared" si="47"/>
        <v>#NUM!</v>
      </c>
      <c r="N336">
        <f t="shared" si="46"/>
        <v>0</v>
      </c>
      <c r="O336" t="b">
        <f t="shared" si="41"/>
        <v>0</v>
      </c>
    </row>
    <row r="337" spans="1:15" x14ac:dyDescent="0.55000000000000004">
      <c r="A337" t="s">
        <v>25</v>
      </c>
      <c r="B337" t="str">
        <f>'Input and Summary Results'!$G341</f>
        <v xml:space="preserve"> </v>
      </c>
      <c r="C337">
        <f>IF(B337=0,FALSE,'Input and Summary Results'!$D$5)</f>
        <v>0</v>
      </c>
      <c r="D337">
        <f>IF(B337=0,FALSE,'Input and Summary Results'!$E$5)</f>
        <v>0</v>
      </c>
      <c r="E337" t="e">
        <f t="shared" si="42"/>
        <v>#NUM!</v>
      </c>
      <c r="F337" t="e">
        <f t="shared" si="43"/>
        <v>#DIV/0!</v>
      </c>
      <c r="G337" t="b">
        <f>IF(B337=" ",FALSE,(IF('Input and Summary Results'!$J$4="yes",'Data Transformation'!E337,'Data Transformation'!C337)))</f>
        <v>0</v>
      </c>
      <c r="H337" t="b">
        <f>IF(B337=" ",FALSE,(IF('Input and Summary Results'!$J$4="yes",'Data Transformation'!F337,'Data Transformation'!D337)))</f>
        <v>0</v>
      </c>
      <c r="I337" t="str">
        <f t="shared" si="44"/>
        <v/>
      </c>
      <c r="J337" s="18" t="e">
        <f>LOOKUP(2,1/(COUNTIF($J$4:J336,'Input and Summary Results'!$B$7:$B$8007)=0),'Input and Summary Results'!$B$7:$B$8007)</f>
        <v>#N/A</v>
      </c>
      <c r="K337" s="18" t="str">
        <f t="shared" si="45"/>
        <v xml:space="preserve"> </v>
      </c>
      <c r="L337" s="18">
        <f t="shared" si="48"/>
        <v>332</v>
      </c>
      <c r="M337" t="e">
        <f t="shared" si="47"/>
        <v>#NUM!</v>
      </c>
      <c r="N337">
        <f t="shared" si="46"/>
        <v>0</v>
      </c>
      <c r="O337" t="b">
        <f t="shared" si="41"/>
        <v>0</v>
      </c>
    </row>
    <row r="338" spans="1:15" x14ac:dyDescent="0.55000000000000004">
      <c r="A338" t="s">
        <v>25</v>
      </c>
      <c r="B338" t="str">
        <f>'Input and Summary Results'!$G342</f>
        <v xml:space="preserve"> </v>
      </c>
      <c r="C338">
        <f>IF(B338=0,FALSE,'Input and Summary Results'!$D$5)</f>
        <v>0</v>
      </c>
      <c r="D338">
        <f>IF(B338=0,FALSE,'Input and Summary Results'!$E$5)</f>
        <v>0</v>
      </c>
      <c r="E338" t="e">
        <f t="shared" si="42"/>
        <v>#NUM!</v>
      </c>
      <c r="F338" t="e">
        <f t="shared" si="43"/>
        <v>#DIV/0!</v>
      </c>
      <c r="G338" t="b">
        <f>IF(B338=" ",FALSE,(IF('Input and Summary Results'!$J$4="yes",'Data Transformation'!E338,'Data Transformation'!C338)))</f>
        <v>0</v>
      </c>
      <c r="H338" t="b">
        <f>IF(B338=" ",FALSE,(IF('Input and Summary Results'!$J$4="yes",'Data Transformation'!F338,'Data Transformation'!D338)))</f>
        <v>0</v>
      </c>
      <c r="I338" t="str">
        <f t="shared" si="44"/>
        <v/>
      </c>
      <c r="J338" s="18" t="e">
        <f>LOOKUP(2,1/(COUNTIF($J$4:J337,'Input and Summary Results'!$B$7:$B$8007)=0),'Input and Summary Results'!$B$7:$B$8007)</f>
        <v>#N/A</v>
      </c>
      <c r="K338" s="18" t="str">
        <f t="shared" si="45"/>
        <v xml:space="preserve"> </v>
      </c>
      <c r="L338" s="18">
        <f t="shared" si="48"/>
        <v>333</v>
      </c>
      <c r="M338" t="e">
        <f t="shared" si="47"/>
        <v>#NUM!</v>
      </c>
      <c r="N338">
        <f t="shared" si="46"/>
        <v>0</v>
      </c>
      <c r="O338" t="b">
        <f t="shared" si="41"/>
        <v>0</v>
      </c>
    </row>
    <row r="339" spans="1:15" x14ac:dyDescent="0.55000000000000004">
      <c r="A339" t="s">
        <v>25</v>
      </c>
      <c r="B339" t="str">
        <f>'Input and Summary Results'!$G343</f>
        <v xml:space="preserve"> </v>
      </c>
      <c r="C339">
        <f>IF(B339=0,FALSE,'Input and Summary Results'!$D$5)</f>
        <v>0</v>
      </c>
      <c r="D339">
        <f>IF(B339=0,FALSE,'Input and Summary Results'!$E$5)</f>
        <v>0</v>
      </c>
      <c r="E339" t="e">
        <f t="shared" si="42"/>
        <v>#NUM!</v>
      </c>
      <c r="F339" t="e">
        <f t="shared" si="43"/>
        <v>#DIV/0!</v>
      </c>
      <c r="G339" t="b">
        <f>IF(B339=" ",FALSE,(IF('Input and Summary Results'!$J$4="yes",'Data Transformation'!E339,'Data Transformation'!C339)))</f>
        <v>0</v>
      </c>
      <c r="H339" t="b">
        <f>IF(B339=" ",FALSE,(IF('Input and Summary Results'!$J$4="yes",'Data Transformation'!F339,'Data Transformation'!D339)))</f>
        <v>0</v>
      </c>
      <c r="I339" t="str">
        <f t="shared" si="44"/>
        <v/>
      </c>
      <c r="J339" s="18" t="e">
        <f>LOOKUP(2,1/(COUNTIF($J$4:J338,'Input and Summary Results'!$B$7:$B$8007)=0),'Input and Summary Results'!$B$7:$B$8007)</f>
        <v>#N/A</v>
      </c>
      <c r="K339" s="18" t="str">
        <f t="shared" si="45"/>
        <v xml:space="preserve"> </v>
      </c>
      <c r="L339" s="18">
        <f t="shared" si="48"/>
        <v>334</v>
      </c>
      <c r="M339" t="e">
        <f t="shared" si="47"/>
        <v>#NUM!</v>
      </c>
      <c r="N339">
        <f t="shared" si="46"/>
        <v>0</v>
      </c>
      <c r="O339" t="b">
        <f t="shared" si="41"/>
        <v>0</v>
      </c>
    </row>
    <row r="340" spans="1:15" x14ac:dyDescent="0.55000000000000004">
      <c r="A340" t="s">
        <v>25</v>
      </c>
      <c r="B340" t="str">
        <f>'Input and Summary Results'!$G344</f>
        <v xml:space="preserve"> </v>
      </c>
      <c r="C340">
        <f>IF(B340=0,FALSE,'Input and Summary Results'!$D$5)</f>
        <v>0</v>
      </c>
      <c r="D340">
        <f>IF(B340=0,FALSE,'Input and Summary Results'!$E$5)</f>
        <v>0</v>
      </c>
      <c r="E340" t="e">
        <f t="shared" si="42"/>
        <v>#NUM!</v>
      </c>
      <c r="F340" t="e">
        <f t="shared" si="43"/>
        <v>#DIV/0!</v>
      </c>
      <c r="G340" t="b">
        <f>IF(B340=" ",FALSE,(IF('Input and Summary Results'!$J$4="yes",'Data Transformation'!E340,'Data Transformation'!C340)))</f>
        <v>0</v>
      </c>
      <c r="H340" t="b">
        <f>IF(B340=" ",FALSE,(IF('Input and Summary Results'!$J$4="yes",'Data Transformation'!F340,'Data Transformation'!D340)))</f>
        <v>0</v>
      </c>
      <c r="I340" t="str">
        <f t="shared" si="44"/>
        <v/>
      </c>
      <c r="J340" s="18" t="e">
        <f>LOOKUP(2,1/(COUNTIF($J$4:J339,'Input and Summary Results'!$B$7:$B$8007)=0),'Input and Summary Results'!$B$7:$B$8007)</f>
        <v>#N/A</v>
      </c>
      <c r="K340" s="18" t="str">
        <f t="shared" si="45"/>
        <v xml:space="preserve"> </v>
      </c>
      <c r="L340" s="18">
        <f t="shared" si="48"/>
        <v>335</v>
      </c>
      <c r="M340" t="e">
        <f t="shared" si="47"/>
        <v>#NUM!</v>
      </c>
      <c r="N340">
        <f t="shared" si="46"/>
        <v>0</v>
      </c>
      <c r="O340" t="b">
        <f t="shared" si="41"/>
        <v>0</v>
      </c>
    </row>
    <row r="341" spans="1:15" x14ac:dyDescent="0.55000000000000004">
      <c r="A341" t="s">
        <v>25</v>
      </c>
      <c r="B341" t="str">
        <f>'Input and Summary Results'!$G345</f>
        <v xml:space="preserve"> </v>
      </c>
      <c r="C341">
        <f>IF(B341=0,FALSE,'Input and Summary Results'!$D$5)</f>
        <v>0</v>
      </c>
      <c r="D341">
        <f>IF(B341=0,FALSE,'Input and Summary Results'!$E$5)</f>
        <v>0</v>
      </c>
      <c r="E341" t="e">
        <f t="shared" si="42"/>
        <v>#NUM!</v>
      </c>
      <c r="F341" t="e">
        <f t="shared" si="43"/>
        <v>#DIV/0!</v>
      </c>
      <c r="G341" t="b">
        <f>IF(B341=" ",FALSE,(IF('Input and Summary Results'!$J$4="yes",'Data Transformation'!E341,'Data Transformation'!C341)))</f>
        <v>0</v>
      </c>
      <c r="H341" t="b">
        <f>IF(B341=" ",FALSE,(IF('Input and Summary Results'!$J$4="yes",'Data Transformation'!F341,'Data Transformation'!D341)))</f>
        <v>0</v>
      </c>
      <c r="I341" t="str">
        <f t="shared" si="44"/>
        <v/>
      </c>
      <c r="J341" s="18" t="e">
        <f>LOOKUP(2,1/(COUNTIF($J$4:J340,'Input and Summary Results'!$B$7:$B$8007)=0),'Input and Summary Results'!$B$7:$B$8007)</f>
        <v>#N/A</v>
      </c>
      <c r="K341" s="18" t="str">
        <f t="shared" si="45"/>
        <v xml:space="preserve"> </v>
      </c>
      <c r="L341" s="18">
        <f t="shared" si="48"/>
        <v>336</v>
      </c>
      <c r="M341" t="e">
        <f t="shared" si="47"/>
        <v>#NUM!</v>
      </c>
      <c r="N341">
        <f t="shared" si="46"/>
        <v>0</v>
      </c>
      <c r="O341" t="b">
        <f t="shared" si="41"/>
        <v>0</v>
      </c>
    </row>
    <row r="342" spans="1:15" x14ac:dyDescent="0.55000000000000004">
      <c r="A342" t="s">
        <v>25</v>
      </c>
      <c r="B342" t="str">
        <f>'Input and Summary Results'!$G346</f>
        <v xml:space="preserve"> </v>
      </c>
      <c r="C342">
        <f>IF(B342=0,FALSE,'Input and Summary Results'!$D$5)</f>
        <v>0</v>
      </c>
      <c r="D342">
        <f>IF(B342=0,FALSE,'Input and Summary Results'!$E$5)</f>
        <v>0</v>
      </c>
      <c r="E342" t="e">
        <f t="shared" si="42"/>
        <v>#NUM!</v>
      </c>
      <c r="F342" t="e">
        <f t="shared" si="43"/>
        <v>#DIV/0!</v>
      </c>
      <c r="G342" t="b">
        <f>IF(B342=" ",FALSE,(IF('Input and Summary Results'!$J$4="yes",'Data Transformation'!E342,'Data Transformation'!C342)))</f>
        <v>0</v>
      </c>
      <c r="H342" t="b">
        <f>IF(B342=" ",FALSE,(IF('Input and Summary Results'!$J$4="yes",'Data Transformation'!F342,'Data Transformation'!D342)))</f>
        <v>0</v>
      </c>
      <c r="I342" t="str">
        <f t="shared" si="44"/>
        <v/>
      </c>
      <c r="J342" s="18" t="e">
        <f>LOOKUP(2,1/(COUNTIF($J$4:J341,'Input and Summary Results'!$B$7:$B$8007)=0),'Input and Summary Results'!$B$7:$B$8007)</f>
        <v>#N/A</v>
      </c>
      <c r="K342" s="18" t="str">
        <f t="shared" si="45"/>
        <v xml:space="preserve"> </v>
      </c>
      <c r="L342" s="18">
        <f t="shared" si="48"/>
        <v>337</v>
      </c>
      <c r="M342" t="e">
        <f t="shared" si="47"/>
        <v>#NUM!</v>
      </c>
      <c r="N342">
        <f t="shared" si="46"/>
        <v>0</v>
      </c>
      <c r="O342" t="b">
        <f t="shared" si="41"/>
        <v>0</v>
      </c>
    </row>
    <row r="343" spans="1:15" x14ac:dyDescent="0.55000000000000004">
      <c r="A343" t="s">
        <v>25</v>
      </c>
      <c r="B343" t="str">
        <f>'Input and Summary Results'!$G347</f>
        <v xml:space="preserve"> </v>
      </c>
      <c r="C343">
        <f>IF(B343=0,FALSE,'Input and Summary Results'!$D$5)</f>
        <v>0</v>
      </c>
      <c r="D343">
        <f>IF(B343=0,FALSE,'Input and Summary Results'!$E$5)</f>
        <v>0</v>
      </c>
      <c r="E343" t="e">
        <f t="shared" si="42"/>
        <v>#NUM!</v>
      </c>
      <c r="F343" t="e">
        <f t="shared" si="43"/>
        <v>#DIV/0!</v>
      </c>
      <c r="G343" t="b">
        <f>IF(B343=" ",FALSE,(IF('Input and Summary Results'!$J$4="yes",'Data Transformation'!E343,'Data Transformation'!C343)))</f>
        <v>0</v>
      </c>
      <c r="H343" t="b">
        <f>IF(B343=" ",FALSE,(IF('Input and Summary Results'!$J$4="yes",'Data Transformation'!F343,'Data Transformation'!D343)))</f>
        <v>0</v>
      </c>
      <c r="I343" t="str">
        <f t="shared" si="44"/>
        <v/>
      </c>
      <c r="J343" s="18" t="e">
        <f>LOOKUP(2,1/(COUNTIF($J$4:J342,'Input and Summary Results'!$B$7:$B$8007)=0),'Input and Summary Results'!$B$7:$B$8007)</f>
        <v>#N/A</v>
      </c>
      <c r="K343" s="18" t="str">
        <f t="shared" si="45"/>
        <v xml:space="preserve"> </v>
      </c>
      <c r="L343" s="18">
        <f t="shared" si="48"/>
        <v>338</v>
      </c>
      <c r="M343" t="e">
        <f t="shared" si="47"/>
        <v>#NUM!</v>
      </c>
      <c r="N343">
        <f t="shared" si="46"/>
        <v>0</v>
      </c>
      <c r="O343" t="b">
        <f t="shared" si="41"/>
        <v>0</v>
      </c>
    </row>
    <row r="344" spans="1:15" x14ac:dyDescent="0.55000000000000004">
      <c r="A344" t="s">
        <v>25</v>
      </c>
      <c r="B344" t="str">
        <f>'Input and Summary Results'!$G348</f>
        <v xml:space="preserve"> </v>
      </c>
      <c r="C344">
        <f>IF(B344=0,FALSE,'Input and Summary Results'!$D$5)</f>
        <v>0</v>
      </c>
      <c r="D344">
        <f>IF(B344=0,FALSE,'Input and Summary Results'!$E$5)</f>
        <v>0</v>
      </c>
      <c r="E344" t="e">
        <f t="shared" si="42"/>
        <v>#NUM!</v>
      </c>
      <c r="F344" t="e">
        <f t="shared" si="43"/>
        <v>#DIV/0!</v>
      </c>
      <c r="G344" t="b">
        <f>IF(B344=" ",FALSE,(IF('Input and Summary Results'!$J$4="yes",'Data Transformation'!E344,'Data Transformation'!C344)))</f>
        <v>0</v>
      </c>
      <c r="H344" t="b">
        <f>IF(B344=" ",FALSE,(IF('Input and Summary Results'!$J$4="yes",'Data Transformation'!F344,'Data Transformation'!D344)))</f>
        <v>0</v>
      </c>
      <c r="I344" t="str">
        <f t="shared" si="44"/>
        <v/>
      </c>
      <c r="J344" s="18" t="e">
        <f>LOOKUP(2,1/(COUNTIF($J$4:J343,'Input and Summary Results'!$B$7:$B$8007)=0),'Input and Summary Results'!$B$7:$B$8007)</f>
        <v>#N/A</v>
      </c>
      <c r="K344" s="18" t="str">
        <f t="shared" si="45"/>
        <v xml:space="preserve"> </v>
      </c>
      <c r="L344" s="18">
        <f t="shared" si="48"/>
        <v>339</v>
      </c>
      <c r="M344" t="e">
        <f t="shared" si="47"/>
        <v>#NUM!</v>
      </c>
      <c r="N344">
        <f t="shared" si="46"/>
        <v>0</v>
      </c>
      <c r="O344" t="b">
        <f t="shared" si="41"/>
        <v>0</v>
      </c>
    </row>
    <row r="345" spans="1:15" x14ac:dyDescent="0.55000000000000004">
      <c r="A345" t="s">
        <v>25</v>
      </c>
      <c r="B345" t="str">
        <f>'Input and Summary Results'!$G349</f>
        <v xml:space="preserve"> </v>
      </c>
      <c r="C345">
        <f>IF(B345=0,FALSE,'Input and Summary Results'!$D$5)</f>
        <v>0</v>
      </c>
      <c r="D345">
        <f>IF(B345=0,FALSE,'Input and Summary Results'!$E$5)</f>
        <v>0</v>
      </c>
      <c r="E345" t="e">
        <f t="shared" si="42"/>
        <v>#NUM!</v>
      </c>
      <c r="F345" t="e">
        <f t="shared" si="43"/>
        <v>#DIV/0!</v>
      </c>
      <c r="G345" t="b">
        <f>IF(B345=" ",FALSE,(IF('Input and Summary Results'!$J$4="yes",'Data Transformation'!E345,'Data Transformation'!C345)))</f>
        <v>0</v>
      </c>
      <c r="H345" t="b">
        <f>IF(B345=" ",FALSE,(IF('Input and Summary Results'!$J$4="yes",'Data Transformation'!F345,'Data Transformation'!D345)))</f>
        <v>0</v>
      </c>
      <c r="I345" t="str">
        <f t="shared" si="44"/>
        <v/>
      </c>
      <c r="J345" s="18" t="e">
        <f>LOOKUP(2,1/(COUNTIF($J$4:J344,'Input and Summary Results'!$B$7:$B$8007)=0),'Input and Summary Results'!$B$7:$B$8007)</f>
        <v>#N/A</v>
      </c>
      <c r="K345" s="18" t="str">
        <f t="shared" si="45"/>
        <v xml:space="preserve"> </v>
      </c>
      <c r="L345" s="18">
        <f t="shared" si="48"/>
        <v>340</v>
      </c>
      <c r="M345" t="e">
        <f t="shared" si="47"/>
        <v>#NUM!</v>
      </c>
      <c r="N345">
        <f t="shared" si="46"/>
        <v>0</v>
      </c>
      <c r="O345" t="b">
        <f t="shared" si="41"/>
        <v>0</v>
      </c>
    </row>
    <row r="346" spans="1:15" x14ac:dyDescent="0.55000000000000004">
      <c r="A346" t="s">
        <v>25</v>
      </c>
      <c r="B346" t="str">
        <f>'Input and Summary Results'!$G350</f>
        <v xml:space="preserve"> </v>
      </c>
      <c r="C346">
        <f>IF(B346=0,FALSE,'Input and Summary Results'!$D$5)</f>
        <v>0</v>
      </c>
      <c r="D346">
        <f>IF(B346=0,FALSE,'Input and Summary Results'!$E$5)</f>
        <v>0</v>
      </c>
      <c r="E346" t="e">
        <f t="shared" si="42"/>
        <v>#NUM!</v>
      </c>
      <c r="F346" t="e">
        <f t="shared" si="43"/>
        <v>#DIV/0!</v>
      </c>
      <c r="G346" t="b">
        <f>IF(B346=" ",FALSE,(IF('Input and Summary Results'!$J$4="yes",'Data Transformation'!E346,'Data Transformation'!C346)))</f>
        <v>0</v>
      </c>
      <c r="H346" t="b">
        <f>IF(B346=" ",FALSE,(IF('Input and Summary Results'!$J$4="yes",'Data Transformation'!F346,'Data Transformation'!D346)))</f>
        <v>0</v>
      </c>
      <c r="I346" t="str">
        <f t="shared" si="44"/>
        <v/>
      </c>
      <c r="J346" s="18" t="e">
        <f>LOOKUP(2,1/(COUNTIF($J$4:J345,'Input and Summary Results'!$B$7:$B$8007)=0),'Input and Summary Results'!$B$7:$B$8007)</f>
        <v>#N/A</v>
      </c>
      <c r="K346" s="18" t="str">
        <f t="shared" si="45"/>
        <v xml:space="preserve"> </v>
      </c>
      <c r="L346" s="18">
        <f t="shared" si="48"/>
        <v>341</v>
      </c>
      <c r="M346" t="e">
        <f t="shared" si="47"/>
        <v>#NUM!</v>
      </c>
      <c r="N346">
        <f t="shared" si="46"/>
        <v>0</v>
      </c>
      <c r="O346" t="b">
        <f t="shared" si="41"/>
        <v>0</v>
      </c>
    </row>
    <row r="347" spans="1:15" x14ac:dyDescent="0.55000000000000004">
      <c r="A347" t="s">
        <v>25</v>
      </c>
      <c r="B347" t="str">
        <f>'Input and Summary Results'!$G351</f>
        <v xml:space="preserve"> </v>
      </c>
      <c r="C347">
        <f>IF(B347=0,FALSE,'Input and Summary Results'!$D$5)</f>
        <v>0</v>
      </c>
      <c r="D347">
        <f>IF(B347=0,FALSE,'Input and Summary Results'!$E$5)</f>
        <v>0</v>
      </c>
      <c r="E347" t="e">
        <f t="shared" si="42"/>
        <v>#NUM!</v>
      </c>
      <c r="F347" t="e">
        <f t="shared" si="43"/>
        <v>#DIV/0!</v>
      </c>
      <c r="G347" t="b">
        <f>IF(B347=" ",FALSE,(IF('Input and Summary Results'!$J$4="yes",'Data Transformation'!E347,'Data Transformation'!C347)))</f>
        <v>0</v>
      </c>
      <c r="H347" t="b">
        <f>IF(B347=" ",FALSE,(IF('Input and Summary Results'!$J$4="yes",'Data Transformation'!F347,'Data Transformation'!D347)))</f>
        <v>0</v>
      </c>
      <c r="I347" t="str">
        <f t="shared" si="44"/>
        <v/>
      </c>
      <c r="J347" s="18" t="e">
        <f>LOOKUP(2,1/(COUNTIF($J$4:J346,'Input and Summary Results'!$B$7:$B$8007)=0),'Input and Summary Results'!$B$7:$B$8007)</f>
        <v>#N/A</v>
      </c>
      <c r="K347" s="18" t="str">
        <f t="shared" si="45"/>
        <v xml:space="preserve"> </v>
      </c>
      <c r="L347" s="18">
        <f t="shared" si="48"/>
        <v>342</v>
      </c>
      <c r="M347" t="e">
        <f t="shared" si="47"/>
        <v>#NUM!</v>
      </c>
      <c r="N347">
        <f t="shared" si="46"/>
        <v>0</v>
      </c>
      <c r="O347" t="b">
        <f t="shared" si="41"/>
        <v>0</v>
      </c>
    </row>
    <row r="348" spans="1:15" x14ac:dyDescent="0.55000000000000004">
      <c r="A348" t="s">
        <v>25</v>
      </c>
      <c r="B348" t="str">
        <f>'Input and Summary Results'!$G352</f>
        <v xml:space="preserve"> </v>
      </c>
      <c r="C348">
        <f>IF(B348=0,FALSE,'Input and Summary Results'!$D$5)</f>
        <v>0</v>
      </c>
      <c r="D348">
        <f>IF(B348=0,FALSE,'Input and Summary Results'!$E$5)</f>
        <v>0</v>
      </c>
      <c r="E348" t="e">
        <f t="shared" si="42"/>
        <v>#NUM!</v>
      </c>
      <c r="F348" t="e">
        <f t="shared" si="43"/>
        <v>#DIV/0!</v>
      </c>
      <c r="G348" t="b">
        <f>IF(B348=" ",FALSE,(IF('Input and Summary Results'!$J$4="yes",'Data Transformation'!E348,'Data Transformation'!C348)))</f>
        <v>0</v>
      </c>
      <c r="H348" t="b">
        <f>IF(B348=" ",FALSE,(IF('Input and Summary Results'!$J$4="yes",'Data Transformation'!F348,'Data Transformation'!D348)))</f>
        <v>0</v>
      </c>
      <c r="I348" t="str">
        <f t="shared" si="44"/>
        <v/>
      </c>
      <c r="J348" s="18" t="e">
        <f>LOOKUP(2,1/(COUNTIF($J$4:J347,'Input and Summary Results'!$B$7:$B$8007)=0),'Input and Summary Results'!$B$7:$B$8007)</f>
        <v>#N/A</v>
      </c>
      <c r="K348" s="18" t="str">
        <f t="shared" si="45"/>
        <v xml:space="preserve"> </v>
      </c>
      <c r="L348" s="18">
        <f t="shared" si="48"/>
        <v>343</v>
      </c>
      <c r="M348" t="e">
        <f t="shared" si="47"/>
        <v>#NUM!</v>
      </c>
      <c r="N348">
        <f t="shared" si="46"/>
        <v>0</v>
      </c>
      <c r="O348" t="b">
        <f t="shared" si="41"/>
        <v>0</v>
      </c>
    </row>
    <row r="349" spans="1:15" x14ac:dyDescent="0.55000000000000004">
      <c r="A349" t="s">
        <v>25</v>
      </c>
      <c r="B349" t="str">
        <f>'Input and Summary Results'!$G353</f>
        <v xml:space="preserve"> </v>
      </c>
      <c r="C349">
        <f>IF(B349=0,FALSE,'Input and Summary Results'!$D$5)</f>
        <v>0</v>
      </c>
      <c r="D349">
        <f>IF(B349=0,FALSE,'Input and Summary Results'!$E$5)</f>
        <v>0</v>
      </c>
      <c r="E349" t="e">
        <f t="shared" si="42"/>
        <v>#NUM!</v>
      </c>
      <c r="F349" t="e">
        <f t="shared" si="43"/>
        <v>#DIV/0!</v>
      </c>
      <c r="G349" t="b">
        <f>IF(B349=" ",FALSE,(IF('Input and Summary Results'!$J$4="yes",'Data Transformation'!E349,'Data Transformation'!C349)))</f>
        <v>0</v>
      </c>
      <c r="H349" t="b">
        <f>IF(B349=" ",FALSE,(IF('Input and Summary Results'!$J$4="yes",'Data Transformation'!F349,'Data Transformation'!D349)))</f>
        <v>0</v>
      </c>
      <c r="I349" t="str">
        <f t="shared" si="44"/>
        <v/>
      </c>
      <c r="J349" s="18" t="e">
        <f>LOOKUP(2,1/(COUNTIF($J$4:J348,'Input and Summary Results'!$B$7:$B$8007)=0),'Input and Summary Results'!$B$7:$B$8007)</f>
        <v>#N/A</v>
      </c>
      <c r="K349" s="18" t="str">
        <f t="shared" si="45"/>
        <v xml:space="preserve"> </v>
      </c>
      <c r="L349" s="18">
        <f t="shared" si="48"/>
        <v>344</v>
      </c>
      <c r="M349" t="e">
        <f t="shared" si="47"/>
        <v>#NUM!</v>
      </c>
      <c r="N349">
        <f t="shared" si="46"/>
        <v>0</v>
      </c>
      <c r="O349" t="b">
        <f t="shared" si="41"/>
        <v>0</v>
      </c>
    </row>
    <row r="350" spans="1:15" x14ac:dyDescent="0.55000000000000004">
      <c r="A350" t="s">
        <v>25</v>
      </c>
      <c r="B350" t="str">
        <f>'Input and Summary Results'!$G354</f>
        <v xml:space="preserve"> </v>
      </c>
      <c r="C350">
        <f>IF(B350=0,FALSE,'Input and Summary Results'!$D$5)</f>
        <v>0</v>
      </c>
      <c r="D350">
        <f>IF(B350=0,FALSE,'Input and Summary Results'!$E$5)</f>
        <v>0</v>
      </c>
      <c r="E350" t="e">
        <f t="shared" si="42"/>
        <v>#NUM!</v>
      </c>
      <c r="F350" t="e">
        <f t="shared" si="43"/>
        <v>#DIV/0!</v>
      </c>
      <c r="G350" t="b">
        <f>IF(B350=" ",FALSE,(IF('Input and Summary Results'!$J$4="yes",'Data Transformation'!E350,'Data Transformation'!C350)))</f>
        <v>0</v>
      </c>
      <c r="H350" t="b">
        <f>IF(B350=" ",FALSE,(IF('Input and Summary Results'!$J$4="yes",'Data Transformation'!F350,'Data Transformation'!D350)))</f>
        <v>0</v>
      </c>
      <c r="I350" t="str">
        <f t="shared" si="44"/>
        <v/>
      </c>
      <c r="J350" s="18" t="e">
        <f>LOOKUP(2,1/(COUNTIF($J$4:J349,'Input and Summary Results'!$B$7:$B$8007)=0),'Input and Summary Results'!$B$7:$B$8007)</f>
        <v>#N/A</v>
      </c>
      <c r="K350" s="18" t="str">
        <f t="shared" si="45"/>
        <v xml:space="preserve"> </v>
      </c>
      <c r="L350" s="18">
        <f t="shared" si="48"/>
        <v>345</v>
      </c>
      <c r="M350" t="e">
        <f t="shared" si="47"/>
        <v>#NUM!</v>
      </c>
      <c r="N350">
        <f t="shared" si="46"/>
        <v>0</v>
      </c>
      <c r="O350" t="b">
        <f t="shared" si="41"/>
        <v>0</v>
      </c>
    </row>
    <row r="351" spans="1:15" x14ac:dyDescent="0.55000000000000004">
      <c r="A351" t="s">
        <v>25</v>
      </c>
      <c r="B351" t="str">
        <f>'Input and Summary Results'!$G355</f>
        <v xml:space="preserve"> </v>
      </c>
      <c r="C351">
        <f>IF(B351=0,FALSE,'Input and Summary Results'!$D$5)</f>
        <v>0</v>
      </c>
      <c r="D351">
        <f>IF(B351=0,FALSE,'Input and Summary Results'!$E$5)</f>
        <v>0</v>
      </c>
      <c r="E351" t="e">
        <f t="shared" si="42"/>
        <v>#NUM!</v>
      </c>
      <c r="F351" t="e">
        <f t="shared" si="43"/>
        <v>#DIV/0!</v>
      </c>
      <c r="G351" t="b">
        <f>IF(B351=" ",FALSE,(IF('Input and Summary Results'!$J$4="yes",'Data Transformation'!E351,'Data Transformation'!C351)))</f>
        <v>0</v>
      </c>
      <c r="H351" t="b">
        <f>IF(B351=" ",FALSE,(IF('Input and Summary Results'!$J$4="yes",'Data Transformation'!F351,'Data Transformation'!D351)))</f>
        <v>0</v>
      </c>
      <c r="I351" t="str">
        <f t="shared" si="44"/>
        <v/>
      </c>
      <c r="J351" s="18" t="e">
        <f>LOOKUP(2,1/(COUNTIF($J$4:J350,'Input and Summary Results'!$B$7:$B$8007)=0),'Input and Summary Results'!$B$7:$B$8007)</f>
        <v>#N/A</v>
      </c>
      <c r="K351" s="18" t="str">
        <f t="shared" si="45"/>
        <v xml:space="preserve"> </v>
      </c>
      <c r="L351" s="18">
        <f t="shared" si="48"/>
        <v>346</v>
      </c>
      <c r="M351" t="e">
        <f t="shared" si="47"/>
        <v>#NUM!</v>
      </c>
      <c r="N351">
        <f t="shared" si="46"/>
        <v>0</v>
      </c>
      <c r="O351" t="b">
        <f t="shared" si="41"/>
        <v>0</v>
      </c>
    </row>
    <row r="352" spans="1:15" x14ac:dyDescent="0.55000000000000004">
      <c r="A352" t="s">
        <v>25</v>
      </c>
      <c r="B352" t="str">
        <f>'Input and Summary Results'!$G356</f>
        <v xml:space="preserve"> </v>
      </c>
      <c r="C352">
        <f>IF(B352=0,FALSE,'Input and Summary Results'!$D$5)</f>
        <v>0</v>
      </c>
      <c r="D352">
        <f>IF(B352=0,FALSE,'Input and Summary Results'!$E$5)</f>
        <v>0</v>
      </c>
      <c r="E352" t="e">
        <f t="shared" si="42"/>
        <v>#NUM!</v>
      </c>
      <c r="F352" t="e">
        <f t="shared" si="43"/>
        <v>#DIV/0!</v>
      </c>
      <c r="G352" t="b">
        <f>IF(B352=" ",FALSE,(IF('Input and Summary Results'!$J$4="yes",'Data Transformation'!E352,'Data Transformation'!C352)))</f>
        <v>0</v>
      </c>
      <c r="H352" t="b">
        <f>IF(B352=" ",FALSE,(IF('Input and Summary Results'!$J$4="yes",'Data Transformation'!F352,'Data Transformation'!D352)))</f>
        <v>0</v>
      </c>
      <c r="I352" t="str">
        <f t="shared" si="44"/>
        <v/>
      </c>
      <c r="J352" s="18" t="e">
        <f>LOOKUP(2,1/(COUNTIF($J$4:J351,'Input and Summary Results'!$B$7:$B$8007)=0),'Input and Summary Results'!$B$7:$B$8007)</f>
        <v>#N/A</v>
      </c>
      <c r="K352" s="18" t="str">
        <f t="shared" si="45"/>
        <v xml:space="preserve"> </v>
      </c>
      <c r="L352" s="18">
        <f t="shared" si="48"/>
        <v>347</v>
      </c>
      <c r="M352" t="e">
        <f t="shared" si="47"/>
        <v>#NUM!</v>
      </c>
      <c r="N352">
        <f t="shared" si="46"/>
        <v>0</v>
      </c>
      <c r="O352" t="b">
        <f t="shared" si="41"/>
        <v>0</v>
      </c>
    </row>
    <row r="353" spans="9:15" x14ac:dyDescent="0.55000000000000004">
      <c r="I353" t="str">
        <f t="shared" si="44"/>
        <v/>
      </c>
      <c r="J353" s="18" t="e">
        <f>LOOKUP(2,1/(COUNTIF($J$4:J352,'Input and Summary Results'!$B$7:$B$8007)=0),'Input and Summary Results'!$B$7:$B$8007)</f>
        <v>#N/A</v>
      </c>
      <c r="K353" s="18" t="str">
        <f t="shared" si="45"/>
        <v xml:space="preserve"> </v>
      </c>
      <c r="L353" s="18">
        <f t="shared" si="48"/>
        <v>348</v>
      </c>
      <c r="M353" t="e">
        <f t="shared" si="47"/>
        <v>#NUM!</v>
      </c>
      <c r="N353">
        <f t="shared" si="46"/>
        <v>0</v>
      </c>
      <c r="O353" t="b">
        <f t="shared" si="41"/>
        <v>0</v>
      </c>
    </row>
    <row r="354" spans="9:15" x14ac:dyDescent="0.55000000000000004">
      <c r="I354" t="str">
        <f t="shared" si="44"/>
        <v/>
      </c>
      <c r="J354" s="18" t="e">
        <f>LOOKUP(2,1/(COUNTIF($J$4:J353,'Input and Summary Results'!$B$7:$B$8007)=0),'Input and Summary Results'!$B$7:$B$8007)</f>
        <v>#N/A</v>
      </c>
      <c r="K354" s="18" t="str">
        <f t="shared" si="45"/>
        <v xml:space="preserve"> </v>
      </c>
      <c r="L354" s="18">
        <f t="shared" si="48"/>
        <v>349</v>
      </c>
      <c r="M354" t="e">
        <f t="shared" si="47"/>
        <v>#NUM!</v>
      </c>
      <c r="N354">
        <f t="shared" si="46"/>
        <v>0</v>
      </c>
      <c r="O354" t="b">
        <f t="shared" si="41"/>
        <v>0</v>
      </c>
    </row>
    <row r="355" spans="9:15" x14ac:dyDescent="0.55000000000000004">
      <c r="I355" t="str">
        <f t="shared" si="44"/>
        <v/>
      </c>
      <c r="J355" s="18" t="e">
        <f>LOOKUP(2,1/(COUNTIF($J$4:J354,'Input and Summary Results'!$B$7:$B$8007)=0),'Input and Summary Results'!$B$7:$B$8007)</f>
        <v>#N/A</v>
      </c>
      <c r="K355" s="18" t="str">
        <f t="shared" si="45"/>
        <v xml:space="preserve"> </v>
      </c>
      <c r="L355" s="18">
        <f t="shared" si="48"/>
        <v>350</v>
      </c>
      <c r="M355" t="e">
        <f t="shared" si="47"/>
        <v>#NUM!</v>
      </c>
      <c r="N355">
        <f t="shared" si="46"/>
        <v>0</v>
      </c>
      <c r="O355" t="b">
        <f t="shared" si="41"/>
        <v>0</v>
      </c>
    </row>
    <row r="356" spans="9:15" x14ac:dyDescent="0.55000000000000004">
      <c r="I356" t="str">
        <f t="shared" si="44"/>
        <v/>
      </c>
      <c r="J356" s="18"/>
      <c r="K356" s="18"/>
      <c r="L356" s="18"/>
    </row>
    <row r="357" spans="9:15" x14ac:dyDescent="0.55000000000000004">
      <c r="I357" t="str">
        <f t="shared" si="44"/>
        <v/>
      </c>
      <c r="J357" s="18"/>
      <c r="K357" s="18"/>
      <c r="L357" s="18"/>
    </row>
    <row r="358" spans="9:15" x14ac:dyDescent="0.55000000000000004">
      <c r="I358" t="str">
        <f t="shared" si="44"/>
        <v/>
      </c>
      <c r="J358" s="18"/>
      <c r="K358" s="18"/>
      <c r="L358" s="18"/>
    </row>
    <row r="359" spans="9:15" x14ac:dyDescent="0.55000000000000004">
      <c r="I359" t="str">
        <f t="shared" si="44"/>
        <v/>
      </c>
      <c r="J359" s="18"/>
      <c r="K359" s="18"/>
      <c r="L359" s="18"/>
    </row>
    <row r="360" spans="9:15" x14ac:dyDescent="0.55000000000000004">
      <c r="I360" t="str">
        <f t="shared" si="44"/>
        <v/>
      </c>
      <c r="J360" s="18"/>
      <c r="K360" s="18"/>
      <c r="L360" s="18"/>
    </row>
    <row r="361" spans="9:15" x14ac:dyDescent="0.55000000000000004">
      <c r="I361" t="str">
        <f t="shared" si="44"/>
        <v/>
      </c>
      <c r="J361" s="18"/>
      <c r="K361" s="18"/>
      <c r="L361" s="18"/>
    </row>
    <row r="362" spans="9:15" x14ac:dyDescent="0.55000000000000004">
      <c r="I362" t="str">
        <f t="shared" si="44"/>
        <v/>
      </c>
      <c r="J362" s="18"/>
      <c r="K362" s="18"/>
      <c r="L362" s="18"/>
    </row>
    <row r="363" spans="9:15" x14ac:dyDescent="0.55000000000000004">
      <c r="I363" t="str">
        <f t="shared" si="44"/>
        <v/>
      </c>
      <c r="J363" s="18"/>
      <c r="K363" s="18"/>
      <c r="L363" s="18"/>
    </row>
    <row r="364" spans="9:15" x14ac:dyDescent="0.55000000000000004">
      <c r="I364" t="str">
        <f t="shared" si="44"/>
        <v/>
      </c>
      <c r="J364" s="18"/>
      <c r="K364" s="18"/>
      <c r="L364" s="18"/>
    </row>
    <row r="365" spans="9:15" x14ac:dyDescent="0.55000000000000004">
      <c r="I365" t="str">
        <f t="shared" si="44"/>
        <v/>
      </c>
      <c r="J365" s="18"/>
      <c r="K365" s="18"/>
      <c r="L365" s="18"/>
    </row>
    <row r="366" spans="9:15" x14ac:dyDescent="0.55000000000000004">
      <c r="I366" t="str">
        <f t="shared" si="44"/>
        <v/>
      </c>
      <c r="J366" s="18"/>
      <c r="K366" s="18"/>
      <c r="L366" s="18"/>
    </row>
    <row r="367" spans="9:15" x14ac:dyDescent="0.55000000000000004">
      <c r="I367" t="str">
        <f t="shared" si="44"/>
        <v/>
      </c>
      <c r="J367" s="18"/>
      <c r="K367" s="18"/>
      <c r="L367" s="18"/>
    </row>
    <row r="368" spans="9:15" x14ac:dyDescent="0.55000000000000004">
      <c r="I368" t="str">
        <f t="shared" si="44"/>
        <v/>
      </c>
      <c r="J368" s="18"/>
      <c r="K368" s="18"/>
      <c r="L368" s="18"/>
    </row>
    <row r="369" spans="9:12" x14ac:dyDescent="0.55000000000000004">
      <c r="I369" t="str">
        <f t="shared" si="44"/>
        <v/>
      </c>
      <c r="J369" s="18"/>
      <c r="K369" s="18"/>
      <c r="L369" s="18"/>
    </row>
    <row r="370" spans="9:12" x14ac:dyDescent="0.55000000000000004">
      <c r="I370" t="str">
        <f t="shared" si="44"/>
        <v/>
      </c>
      <c r="J370" s="18"/>
      <c r="K370" s="18"/>
      <c r="L370" s="18"/>
    </row>
    <row r="371" spans="9:12" x14ac:dyDescent="0.55000000000000004">
      <c r="I371" t="str">
        <f t="shared" si="44"/>
        <v/>
      </c>
      <c r="J371" s="18"/>
      <c r="K371" s="18"/>
      <c r="L371" s="18"/>
    </row>
    <row r="372" spans="9:12" x14ac:dyDescent="0.55000000000000004">
      <c r="I372" t="str">
        <f t="shared" si="44"/>
        <v/>
      </c>
      <c r="J372" s="18"/>
      <c r="K372" s="18"/>
      <c r="L372" s="18"/>
    </row>
    <row r="373" spans="9:12" x14ac:dyDescent="0.55000000000000004">
      <c r="I373" t="str">
        <f t="shared" si="44"/>
        <v/>
      </c>
      <c r="J373" s="18"/>
      <c r="K373" s="18"/>
      <c r="L373" s="18"/>
    </row>
    <row r="374" spans="9:12" x14ac:dyDescent="0.55000000000000004">
      <c r="I374" t="str">
        <f t="shared" si="44"/>
        <v/>
      </c>
      <c r="J374" s="18"/>
      <c r="K374" s="18"/>
      <c r="L374" s="18"/>
    </row>
    <row r="375" spans="9:12" x14ac:dyDescent="0.55000000000000004">
      <c r="I375" t="str">
        <f t="shared" si="44"/>
        <v/>
      </c>
      <c r="J375" s="18"/>
      <c r="K375" s="18"/>
      <c r="L375" s="18"/>
    </row>
    <row r="376" spans="9:12" x14ac:dyDescent="0.55000000000000004">
      <c r="I376" t="str">
        <f t="shared" si="44"/>
        <v/>
      </c>
      <c r="J376" s="18"/>
      <c r="K376" s="18"/>
      <c r="L376" s="18"/>
    </row>
    <row r="377" spans="9:12" x14ac:dyDescent="0.55000000000000004">
      <c r="I377" t="str">
        <f t="shared" si="44"/>
        <v/>
      </c>
      <c r="J377" s="18"/>
      <c r="K377" s="18"/>
      <c r="L377" s="18"/>
    </row>
    <row r="378" spans="9:12" x14ac:dyDescent="0.55000000000000004">
      <c r="I378" t="str">
        <f t="shared" si="44"/>
        <v/>
      </c>
      <c r="J378" s="18"/>
      <c r="K378" s="18"/>
      <c r="L378" s="18"/>
    </row>
    <row r="379" spans="9:12" x14ac:dyDescent="0.55000000000000004">
      <c r="I379" t="str">
        <f t="shared" si="44"/>
        <v/>
      </c>
      <c r="J379" s="18"/>
      <c r="K379" s="18"/>
      <c r="L379" s="18"/>
    </row>
    <row r="380" spans="9:12" x14ac:dyDescent="0.55000000000000004">
      <c r="I380" t="str">
        <f t="shared" si="44"/>
        <v/>
      </c>
      <c r="J380" s="18"/>
      <c r="K380" s="18"/>
      <c r="L380" s="18"/>
    </row>
    <row r="381" spans="9:12" x14ac:dyDescent="0.55000000000000004">
      <c r="I381" t="str">
        <f t="shared" si="44"/>
        <v/>
      </c>
      <c r="J381" s="18"/>
      <c r="K381" s="18"/>
      <c r="L381" s="18"/>
    </row>
    <row r="382" spans="9:12" x14ac:dyDescent="0.55000000000000004">
      <c r="I382" t="str">
        <f t="shared" si="44"/>
        <v/>
      </c>
      <c r="J382" s="18"/>
      <c r="K382" s="18"/>
      <c r="L382" s="18"/>
    </row>
    <row r="383" spans="9:12" x14ac:dyDescent="0.55000000000000004">
      <c r="I383" t="str">
        <f t="shared" si="44"/>
        <v/>
      </c>
      <c r="J383" s="18"/>
      <c r="K383" s="18"/>
      <c r="L383" s="18"/>
    </row>
    <row r="384" spans="9:12" x14ac:dyDescent="0.55000000000000004">
      <c r="I384" t="str">
        <f t="shared" si="44"/>
        <v/>
      </c>
      <c r="J384" s="18"/>
      <c r="K384" s="18"/>
      <c r="L384" s="18"/>
    </row>
    <row r="385" spans="9:12" x14ac:dyDescent="0.55000000000000004">
      <c r="I385" t="str">
        <f t="shared" si="44"/>
        <v/>
      </c>
      <c r="J385" s="18"/>
      <c r="K385" s="18"/>
      <c r="L385" s="18"/>
    </row>
    <row r="386" spans="9:12" x14ac:dyDescent="0.55000000000000004">
      <c r="I386" t="str">
        <f t="shared" si="44"/>
        <v/>
      </c>
      <c r="J386" s="18"/>
      <c r="K386" s="18"/>
      <c r="L386" s="18"/>
    </row>
    <row r="387" spans="9:12" x14ac:dyDescent="0.55000000000000004">
      <c r="I387" t="str">
        <f t="shared" si="44"/>
        <v/>
      </c>
      <c r="J387" s="18"/>
      <c r="K387" s="18"/>
      <c r="L387" s="18"/>
    </row>
    <row r="388" spans="9:12" x14ac:dyDescent="0.55000000000000004">
      <c r="I388" t="str">
        <f t="shared" si="44"/>
        <v/>
      </c>
      <c r="J388" s="18"/>
      <c r="K388" s="18"/>
      <c r="L388" s="18"/>
    </row>
    <row r="389" spans="9:12" x14ac:dyDescent="0.55000000000000004">
      <c r="I389" t="str">
        <f t="shared" ref="I389:I452" si="49">IF(G389=FALSE,"",B389)</f>
        <v/>
      </c>
      <c r="J389" s="18"/>
      <c r="K389" s="18"/>
      <c r="L389" s="18"/>
    </row>
    <row r="390" spans="9:12" x14ac:dyDescent="0.55000000000000004">
      <c r="I390" t="str">
        <f t="shared" si="49"/>
        <v/>
      </c>
      <c r="J390" s="18"/>
      <c r="K390" s="18"/>
      <c r="L390" s="18"/>
    </row>
    <row r="391" spans="9:12" x14ac:dyDescent="0.55000000000000004">
      <c r="I391" t="str">
        <f t="shared" si="49"/>
        <v/>
      </c>
      <c r="J391" s="18"/>
      <c r="K391" s="18"/>
      <c r="L391" s="18"/>
    </row>
    <row r="392" spans="9:12" x14ac:dyDescent="0.55000000000000004">
      <c r="I392" t="str">
        <f t="shared" si="49"/>
        <v/>
      </c>
      <c r="J392" s="18"/>
      <c r="K392" s="18"/>
      <c r="L392" s="18"/>
    </row>
    <row r="393" spans="9:12" x14ac:dyDescent="0.55000000000000004">
      <c r="I393" t="str">
        <f t="shared" si="49"/>
        <v/>
      </c>
      <c r="J393" s="18"/>
      <c r="K393" s="18"/>
      <c r="L393" s="18"/>
    </row>
    <row r="394" spans="9:12" x14ac:dyDescent="0.55000000000000004">
      <c r="I394" t="str">
        <f t="shared" si="49"/>
        <v/>
      </c>
      <c r="J394" s="18"/>
      <c r="K394" s="18"/>
      <c r="L394" s="18"/>
    </row>
    <row r="395" spans="9:12" x14ac:dyDescent="0.55000000000000004">
      <c r="I395" t="str">
        <f t="shared" si="49"/>
        <v/>
      </c>
      <c r="J395" s="18"/>
      <c r="K395" s="18"/>
      <c r="L395" s="18"/>
    </row>
    <row r="396" spans="9:12" x14ac:dyDescent="0.55000000000000004">
      <c r="I396" t="str">
        <f t="shared" si="49"/>
        <v/>
      </c>
      <c r="J396" s="18"/>
      <c r="K396" s="18"/>
      <c r="L396" s="18"/>
    </row>
    <row r="397" spans="9:12" x14ac:dyDescent="0.55000000000000004">
      <c r="I397" t="str">
        <f t="shared" si="49"/>
        <v/>
      </c>
      <c r="J397" s="18"/>
      <c r="K397" s="18"/>
      <c r="L397" s="18"/>
    </row>
    <row r="398" spans="9:12" x14ac:dyDescent="0.55000000000000004">
      <c r="I398" t="str">
        <f t="shared" si="49"/>
        <v/>
      </c>
      <c r="J398" s="18"/>
      <c r="K398" s="18"/>
      <c r="L398" s="18"/>
    </row>
    <row r="399" spans="9:12" x14ac:dyDescent="0.55000000000000004">
      <c r="I399" t="str">
        <f t="shared" si="49"/>
        <v/>
      </c>
      <c r="J399" s="18"/>
      <c r="K399" s="18"/>
      <c r="L399" s="18"/>
    </row>
    <row r="400" spans="9:12" x14ac:dyDescent="0.55000000000000004">
      <c r="I400" t="str">
        <f t="shared" si="49"/>
        <v/>
      </c>
      <c r="J400" s="18"/>
      <c r="K400" s="18"/>
      <c r="L400" s="18"/>
    </row>
    <row r="401" spans="9:12" x14ac:dyDescent="0.55000000000000004">
      <c r="I401" t="str">
        <f t="shared" si="49"/>
        <v/>
      </c>
      <c r="J401" s="18"/>
      <c r="K401" s="18"/>
      <c r="L401" s="18"/>
    </row>
    <row r="402" spans="9:12" x14ac:dyDescent="0.55000000000000004">
      <c r="I402" t="str">
        <f t="shared" si="49"/>
        <v/>
      </c>
      <c r="J402" s="18"/>
      <c r="K402" s="18"/>
      <c r="L402" s="18"/>
    </row>
    <row r="403" spans="9:12" x14ac:dyDescent="0.55000000000000004">
      <c r="I403" t="str">
        <f t="shared" si="49"/>
        <v/>
      </c>
      <c r="J403" s="18"/>
      <c r="K403" s="18"/>
      <c r="L403" s="18"/>
    </row>
    <row r="404" spans="9:12" x14ac:dyDescent="0.55000000000000004">
      <c r="I404" t="str">
        <f t="shared" si="49"/>
        <v/>
      </c>
      <c r="J404" s="18"/>
      <c r="K404" s="18"/>
      <c r="L404" s="18"/>
    </row>
    <row r="405" spans="9:12" x14ac:dyDescent="0.55000000000000004">
      <c r="I405" t="str">
        <f t="shared" si="49"/>
        <v/>
      </c>
      <c r="J405" s="18"/>
      <c r="K405" s="18"/>
      <c r="L405" s="18"/>
    </row>
    <row r="406" spans="9:12" x14ac:dyDescent="0.55000000000000004">
      <c r="I406" t="str">
        <f t="shared" si="49"/>
        <v/>
      </c>
      <c r="J406" s="18"/>
      <c r="K406" s="18"/>
      <c r="L406" s="18"/>
    </row>
    <row r="407" spans="9:12" x14ac:dyDescent="0.55000000000000004">
      <c r="I407" t="str">
        <f t="shared" si="49"/>
        <v/>
      </c>
      <c r="J407" s="18"/>
      <c r="K407" s="18"/>
      <c r="L407" s="18"/>
    </row>
    <row r="408" spans="9:12" x14ac:dyDescent="0.55000000000000004">
      <c r="I408" t="str">
        <f t="shared" si="49"/>
        <v/>
      </c>
      <c r="J408" s="18"/>
      <c r="K408" s="18"/>
      <c r="L408" s="18"/>
    </row>
    <row r="409" spans="9:12" x14ac:dyDescent="0.55000000000000004">
      <c r="I409" t="str">
        <f t="shared" si="49"/>
        <v/>
      </c>
      <c r="J409" s="18"/>
      <c r="K409" s="18"/>
      <c r="L409" s="18"/>
    </row>
    <row r="410" spans="9:12" x14ac:dyDescent="0.55000000000000004">
      <c r="I410" t="str">
        <f t="shared" si="49"/>
        <v/>
      </c>
      <c r="J410" s="18"/>
      <c r="K410" s="18"/>
      <c r="L410" s="18"/>
    </row>
    <row r="411" spans="9:12" x14ac:dyDescent="0.55000000000000004">
      <c r="I411" t="str">
        <f t="shared" si="49"/>
        <v/>
      </c>
      <c r="J411" s="18"/>
      <c r="K411" s="18"/>
      <c r="L411" s="18"/>
    </row>
    <row r="412" spans="9:12" x14ac:dyDescent="0.55000000000000004">
      <c r="I412" t="str">
        <f t="shared" si="49"/>
        <v/>
      </c>
      <c r="J412" s="18"/>
      <c r="K412" s="18"/>
      <c r="L412" s="18"/>
    </row>
    <row r="413" spans="9:12" x14ac:dyDescent="0.55000000000000004">
      <c r="I413" t="str">
        <f t="shared" si="49"/>
        <v/>
      </c>
      <c r="J413" s="18"/>
      <c r="K413" s="18"/>
      <c r="L413" s="18"/>
    </row>
    <row r="414" spans="9:12" x14ac:dyDescent="0.55000000000000004">
      <c r="I414" t="str">
        <f t="shared" si="49"/>
        <v/>
      </c>
      <c r="J414" s="18"/>
      <c r="K414" s="18"/>
      <c r="L414" s="18"/>
    </row>
    <row r="415" spans="9:12" x14ac:dyDescent="0.55000000000000004">
      <c r="I415" t="str">
        <f t="shared" si="49"/>
        <v/>
      </c>
      <c r="J415" s="18"/>
      <c r="K415" s="18"/>
      <c r="L415" s="18"/>
    </row>
    <row r="416" spans="9:12" x14ac:dyDescent="0.55000000000000004">
      <c r="I416" t="str">
        <f t="shared" si="49"/>
        <v/>
      </c>
      <c r="J416" s="18"/>
      <c r="K416" s="18"/>
      <c r="L416" s="18"/>
    </row>
    <row r="417" spans="2:12" x14ac:dyDescent="0.55000000000000004">
      <c r="I417" t="str">
        <f t="shared" si="49"/>
        <v/>
      </c>
      <c r="J417" s="18"/>
      <c r="K417" s="18"/>
      <c r="L417" s="18"/>
    </row>
    <row r="418" spans="2:12" x14ac:dyDescent="0.55000000000000004">
      <c r="I418" t="str">
        <f t="shared" si="49"/>
        <v/>
      </c>
      <c r="J418" s="18"/>
      <c r="K418" s="18"/>
      <c r="L418" s="18"/>
    </row>
    <row r="419" spans="2:12" x14ac:dyDescent="0.55000000000000004">
      <c r="I419" t="str">
        <f t="shared" si="49"/>
        <v/>
      </c>
      <c r="J419" s="18"/>
      <c r="K419" s="18"/>
      <c r="L419" s="18"/>
    </row>
    <row r="420" spans="2:12" x14ac:dyDescent="0.55000000000000004">
      <c r="I420" t="str">
        <f t="shared" si="49"/>
        <v/>
      </c>
      <c r="J420" s="18"/>
      <c r="K420" s="18"/>
      <c r="L420" s="18"/>
    </row>
    <row r="421" spans="2:12" x14ac:dyDescent="0.55000000000000004">
      <c r="I421" t="str">
        <f t="shared" si="49"/>
        <v/>
      </c>
      <c r="J421" s="18"/>
      <c r="K421" s="18"/>
      <c r="L421" s="18"/>
    </row>
    <row r="422" spans="2:12" x14ac:dyDescent="0.55000000000000004">
      <c r="I422" t="str">
        <f t="shared" si="49"/>
        <v/>
      </c>
      <c r="J422" s="18"/>
      <c r="K422" s="18"/>
      <c r="L422" s="18"/>
    </row>
    <row r="423" spans="2:12" x14ac:dyDescent="0.55000000000000004">
      <c r="I423" t="str">
        <f t="shared" si="49"/>
        <v/>
      </c>
      <c r="J423" s="18"/>
      <c r="K423" s="18"/>
      <c r="L423" s="18"/>
    </row>
    <row r="424" spans="2:12" x14ac:dyDescent="0.55000000000000004">
      <c r="I424" t="str">
        <f t="shared" si="49"/>
        <v/>
      </c>
      <c r="J424" s="18"/>
      <c r="K424" s="18"/>
      <c r="L424" s="18"/>
    </row>
    <row r="425" spans="2:12" x14ac:dyDescent="0.55000000000000004">
      <c r="B425" t="b">
        <f>IF('Input and Summary Results'!D7=0,FALSE,'Input and Summary Results'!$B7)</f>
        <v>0</v>
      </c>
      <c r="C425" t="b">
        <f>IF(OR(B425=0,'Input and Summary Results'!D7=0,'Input and Summary Results'!D7=""),FALSE,'Input and Summary Results'!$D7)</f>
        <v>0</v>
      </c>
      <c r="D425" t="b">
        <f>IF(OR(B425=0,'Input and Summary Results'!E7=0),FALSE,'Input and Summary Results'!$E7)</f>
        <v>0</v>
      </c>
      <c r="E425" t="b">
        <f>IF(C425=FALSE,FALSE,LOG10(C425))</f>
        <v>0</v>
      </c>
      <c r="F425" t="b">
        <f>IF(D425=FALSE, FALSE,0.434*D425/C425)</f>
        <v>0</v>
      </c>
      <c r="G425" t="b">
        <f>IF('Input and Summary Results'!$J$4="yes",IF(C425=FALSE,FALSE,IF('Data Transformation'!E425&lt;$R$10,E425,$R$10)),IF(C425=FALSE,FALSE,IF(C425&lt;$R$10,C425,$R$10)))</f>
        <v>0</v>
      </c>
      <c r="H425" t="b">
        <f>IF('Input and Summary Results'!$J$4="yes",'Data Transformation'!F425,'Data Transformation'!D425)</f>
        <v>0</v>
      </c>
      <c r="I425" t="str">
        <f t="shared" si="49"/>
        <v/>
      </c>
      <c r="J425" s="18"/>
      <c r="K425" s="18"/>
      <c r="L425" s="18"/>
    </row>
    <row r="426" spans="2:12" x14ac:dyDescent="0.55000000000000004">
      <c r="B426" t="b">
        <f>IF('Input and Summary Results'!D8=0,FALSE,'Input and Summary Results'!$B8)</f>
        <v>0</v>
      </c>
      <c r="C426" t="b">
        <f>IF(OR(B426=0,'Input and Summary Results'!D8=0,'Input and Summary Results'!D8=""),FALSE,'Input and Summary Results'!$D8)</f>
        <v>0</v>
      </c>
      <c r="D426" t="b">
        <f>IF(OR(B426=0,'Input and Summary Results'!E8=0),FALSE,'Input and Summary Results'!$E8)</f>
        <v>0</v>
      </c>
      <c r="E426" t="b">
        <f t="shared" ref="E426:E489" si="50">IF(C426=FALSE,FALSE,LOG10(C426))</f>
        <v>0</v>
      </c>
      <c r="F426" t="b">
        <f t="shared" ref="F426:F489" si="51">IF(D426=FALSE, FALSE,0.434*D426/C426)</f>
        <v>0</v>
      </c>
      <c r="G426" t="b">
        <f>IF('Input and Summary Results'!$J$4="yes",IF(C426=FALSE,FALSE,IF('Data Transformation'!E426&lt;$R$10,E426,$R$10)),IF(C426=FALSE,FALSE,IF(C426&lt;$R$10,C426,$R$10)))</f>
        <v>0</v>
      </c>
      <c r="H426" t="b">
        <f>IF('Input and Summary Results'!$J$4="yes",'Data Transformation'!F426,'Data Transformation'!D426)</f>
        <v>0</v>
      </c>
      <c r="I426" t="str">
        <f t="shared" si="49"/>
        <v/>
      </c>
      <c r="J426" s="18"/>
      <c r="K426" s="18"/>
      <c r="L426" s="18"/>
    </row>
    <row r="427" spans="2:12" x14ac:dyDescent="0.55000000000000004">
      <c r="B427" t="b">
        <f>IF('Input and Summary Results'!D9=0,FALSE,'Input and Summary Results'!$B9)</f>
        <v>0</v>
      </c>
      <c r="C427" t="b">
        <f>IF(OR(B427=0,'Input and Summary Results'!D9=0,'Input and Summary Results'!D9=""),FALSE,'Input and Summary Results'!$D9)</f>
        <v>0</v>
      </c>
      <c r="D427" t="b">
        <f>IF(OR(B427=0,'Input and Summary Results'!E9=0),FALSE,'Input and Summary Results'!$E9)</f>
        <v>0</v>
      </c>
      <c r="E427" t="b">
        <f t="shared" si="50"/>
        <v>0</v>
      </c>
      <c r="F427" t="b">
        <f t="shared" si="51"/>
        <v>0</v>
      </c>
      <c r="G427" t="b">
        <f>IF('Input and Summary Results'!$J$4="yes",IF(C427=FALSE,FALSE,IF('Data Transformation'!E427&lt;$R$10,E427,$R$10)),IF(C427=FALSE,FALSE,IF(C427&lt;$R$10,C427,$R$10)))</f>
        <v>0</v>
      </c>
      <c r="H427" t="b">
        <f>IF('Input and Summary Results'!$J$4="yes",'Data Transformation'!F427,'Data Transformation'!D427)</f>
        <v>0</v>
      </c>
      <c r="I427" t="str">
        <f t="shared" si="49"/>
        <v/>
      </c>
    </row>
    <row r="428" spans="2:12" x14ac:dyDescent="0.55000000000000004">
      <c r="B428" t="b">
        <f>IF('Input and Summary Results'!D10=0,FALSE,'Input and Summary Results'!$B10)</f>
        <v>0</v>
      </c>
      <c r="C428" t="b">
        <f>IF(OR(B428=0,'Input and Summary Results'!D10=0,'Input and Summary Results'!D10=""),FALSE,'Input and Summary Results'!$D10)</f>
        <v>0</v>
      </c>
      <c r="D428" t="b">
        <f>IF(OR(B428=0,'Input and Summary Results'!E10=0),FALSE,'Input and Summary Results'!$E10)</f>
        <v>0</v>
      </c>
      <c r="E428" t="b">
        <f t="shared" si="50"/>
        <v>0</v>
      </c>
      <c r="F428" t="b">
        <f t="shared" si="51"/>
        <v>0</v>
      </c>
      <c r="G428" t="b">
        <f>IF('Input and Summary Results'!$J$4="yes",IF(C428=FALSE,FALSE,IF('Data Transformation'!E428&lt;$R$10,E428,$R$10)),IF(C428=FALSE,FALSE,IF(C428&lt;$R$10,C428,$R$10)))</f>
        <v>0</v>
      </c>
      <c r="H428" t="b">
        <f>IF('Input and Summary Results'!$J$4="yes",'Data Transformation'!F428,'Data Transformation'!D428)</f>
        <v>0</v>
      </c>
      <c r="I428" t="str">
        <f t="shared" si="49"/>
        <v/>
      </c>
    </row>
    <row r="429" spans="2:12" x14ac:dyDescent="0.55000000000000004">
      <c r="B429" t="b">
        <f>IF('Input and Summary Results'!D11=0,FALSE,'Input and Summary Results'!$B11)</f>
        <v>0</v>
      </c>
      <c r="C429" t="b">
        <f>IF(OR(B429=0,'Input and Summary Results'!D11=0,'Input and Summary Results'!D11=""),FALSE,'Input and Summary Results'!$D11)</f>
        <v>0</v>
      </c>
      <c r="D429" t="b">
        <f>IF(OR(B429=0,'Input and Summary Results'!E11=0),FALSE,'Input and Summary Results'!$E11)</f>
        <v>0</v>
      </c>
      <c r="E429" t="b">
        <f t="shared" si="50"/>
        <v>0</v>
      </c>
      <c r="F429" t="b">
        <f t="shared" si="51"/>
        <v>0</v>
      </c>
      <c r="G429" t="b">
        <f>IF('Input and Summary Results'!$J$4="yes",IF(C429=FALSE,FALSE,IF('Data Transformation'!E429&lt;$R$10,E429,$R$10)),IF(C429=FALSE,FALSE,IF(C429&lt;$R$10,C429,$R$10)))</f>
        <v>0</v>
      </c>
      <c r="H429" t="b">
        <f>IF('Input and Summary Results'!$J$4="yes",'Data Transformation'!F429,'Data Transformation'!D429)</f>
        <v>0</v>
      </c>
      <c r="I429" t="str">
        <f t="shared" si="49"/>
        <v/>
      </c>
    </row>
    <row r="430" spans="2:12" x14ac:dyDescent="0.55000000000000004">
      <c r="B430" t="b">
        <f>IF('Input and Summary Results'!D12=0,FALSE,'Input and Summary Results'!$B12)</f>
        <v>0</v>
      </c>
      <c r="C430" t="b">
        <f>IF(OR(B430=0,'Input and Summary Results'!D12=0,'Input and Summary Results'!D12=""),FALSE,'Input and Summary Results'!$D12)</f>
        <v>0</v>
      </c>
      <c r="D430" t="b">
        <f>IF(OR(B430=0,'Input and Summary Results'!E12=0),FALSE,'Input and Summary Results'!$E12)</f>
        <v>0</v>
      </c>
      <c r="E430" t="b">
        <f t="shared" si="50"/>
        <v>0</v>
      </c>
      <c r="F430" t="b">
        <f t="shared" si="51"/>
        <v>0</v>
      </c>
      <c r="G430" t="b">
        <f>IF('Input and Summary Results'!$J$4="yes",IF(C430=FALSE,FALSE,IF('Data Transformation'!E430&lt;$R$10,E430,$R$10)),IF(C430=FALSE,FALSE,IF(C430&lt;$R$10,C430,$R$10)))</f>
        <v>0</v>
      </c>
      <c r="H430" t="b">
        <f>IF('Input and Summary Results'!$J$4="yes",'Data Transformation'!F430,'Data Transformation'!D430)</f>
        <v>0</v>
      </c>
      <c r="I430" t="str">
        <f t="shared" si="49"/>
        <v/>
      </c>
    </row>
    <row r="431" spans="2:12" x14ac:dyDescent="0.55000000000000004">
      <c r="B431" t="b">
        <f>IF('Input and Summary Results'!D13=0,FALSE,'Input and Summary Results'!$B13)</f>
        <v>0</v>
      </c>
      <c r="C431" t="b">
        <f>IF(OR(B431=0,'Input and Summary Results'!D13=0,'Input and Summary Results'!D13=""),FALSE,'Input and Summary Results'!$D13)</f>
        <v>0</v>
      </c>
      <c r="D431" t="b">
        <f>IF(OR(B431=0,'Input and Summary Results'!E13=0),FALSE,'Input and Summary Results'!$E13)</f>
        <v>0</v>
      </c>
      <c r="E431" t="b">
        <f t="shared" si="50"/>
        <v>0</v>
      </c>
      <c r="F431" t="b">
        <f t="shared" si="51"/>
        <v>0</v>
      </c>
      <c r="G431" t="b">
        <f>IF('Input and Summary Results'!$J$4="yes",IF(C431=FALSE,FALSE,IF('Data Transformation'!E431&lt;$R$10,E431,$R$10)),IF(C431=FALSE,FALSE,IF(C431&lt;$R$10,C431,$R$10)))</f>
        <v>0</v>
      </c>
      <c r="H431" t="b">
        <f>IF('Input and Summary Results'!$J$4="yes",'Data Transformation'!F431,'Data Transformation'!D431)</f>
        <v>0</v>
      </c>
      <c r="I431" t="str">
        <f t="shared" si="49"/>
        <v/>
      </c>
    </row>
    <row r="432" spans="2:12" x14ac:dyDescent="0.55000000000000004">
      <c r="B432" t="b">
        <f>IF('Input and Summary Results'!D14=0,FALSE,'Input and Summary Results'!$B14)</f>
        <v>0</v>
      </c>
      <c r="C432" t="b">
        <f>IF(OR(B432=0,'Input and Summary Results'!D14=0,'Input and Summary Results'!D14=""),FALSE,'Input and Summary Results'!$D14)</f>
        <v>0</v>
      </c>
      <c r="D432" t="b">
        <f>IF(OR(B432=0,'Input and Summary Results'!E14=0),FALSE,'Input and Summary Results'!$E14)</f>
        <v>0</v>
      </c>
      <c r="E432" t="b">
        <f t="shared" si="50"/>
        <v>0</v>
      </c>
      <c r="F432" t="b">
        <f t="shared" si="51"/>
        <v>0</v>
      </c>
      <c r="G432" t="b">
        <f>IF('Input and Summary Results'!$J$4="yes",IF(C432=FALSE,FALSE,IF('Data Transformation'!E432&lt;$R$10,E432,$R$10)),IF(C432=FALSE,FALSE,IF(C432&lt;$R$10,C432,$R$10)))</f>
        <v>0</v>
      </c>
      <c r="H432" t="b">
        <f>IF('Input and Summary Results'!$J$4="yes",'Data Transformation'!F432,'Data Transformation'!D432)</f>
        <v>0</v>
      </c>
      <c r="I432" t="str">
        <f t="shared" si="49"/>
        <v/>
      </c>
    </row>
    <row r="433" spans="2:9" x14ac:dyDescent="0.55000000000000004">
      <c r="B433" t="b">
        <f>IF('Input and Summary Results'!D15=0,FALSE,'Input and Summary Results'!$B15)</f>
        <v>0</v>
      </c>
      <c r="C433" t="b">
        <f>IF(OR(B433=0,'Input and Summary Results'!D15=0,'Input and Summary Results'!D15=""),FALSE,'Input and Summary Results'!$D15)</f>
        <v>0</v>
      </c>
      <c r="D433" t="b">
        <f>IF(OR(B433=0,'Input and Summary Results'!E15=0),FALSE,'Input and Summary Results'!$E15)</f>
        <v>0</v>
      </c>
      <c r="E433" t="b">
        <f t="shared" si="50"/>
        <v>0</v>
      </c>
      <c r="F433" t="b">
        <f t="shared" si="51"/>
        <v>0</v>
      </c>
      <c r="G433" t="b">
        <f>IF('Input and Summary Results'!$J$4="yes",IF(C433=FALSE,FALSE,IF('Data Transformation'!E433&lt;$R$10,E433,$R$10)),IF(C433=FALSE,FALSE,IF(C433&lt;$R$10,C433,$R$10)))</f>
        <v>0</v>
      </c>
      <c r="H433" t="b">
        <f>IF('Input and Summary Results'!$J$4="yes",'Data Transformation'!F433,'Data Transformation'!D433)</f>
        <v>0</v>
      </c>
      <c r="I433" t="str">
        <f t="shared" si="49"/>
        <v/>
      </c>
    </row>
    <row r="434" spans="2:9" x14ac:dyDescent="0.55000000000000004">
      <c r="B434" t="b">
        <f>IF('Input and Summary Results'!D16=0,FALSE,'Input and Summary Results'!$B16)</f>
        <v>0</v>
      </c>
      <c r="C434" t="b">
        <f>IF(OR(B434=0,'Input and Summary Results'!D16=0,'Input and Summary Results'!D16=""),FALSE,'Input and Summary Results'!$D16)</f>
        <v>0</v>
      </c>
      <c r="D434" t="b">
        <f>IF(OR(B434=0,'Input and Summary Results'!E16=0),FALSE,'Input and Summary Results'!$E16)</f>
        <v>0</v>
      </c>
      <c r="E434" t="b">
        <f t="shared" si="50"/>
        <v>0</v>
      </c>
      <c r="F434" t="b">
        <f t="shared" si="51"/>
        <v>0</v>
      </c>
      <c r="G434" t="b">
        <f>IF('Input and Summary Results'!$J$4="yes",IF(C434=FALSE,FALSE,IF('Data Transformation'!E434&lt;$R$10,E434,$R$10)),IF(C434=FALSE,FALSE,IF(C434&lt;$R$10,C434,$R$10)))</f>
        <v>0</v>
      </c>
      <c r="H434" t="b">
        <f>IF('Input and Summary Results'!$J$4="yes",'Data Transformation'!F434,'Data Transformation'!D434)</f>
        <v>0</v>
      </c>
      <c r="I434" t="str">
        <f t="shared" si="49"/>
        <v/>
      </c>
    </row>
    <row r="435" spans="2:9" x14ac:dyDescent="0.55000000000000004">
      <c r="B435" t="b">
        <f>IF('Input and Summary Results'!D17=0,FALSE,'Input and Summary Results'!$B17)</f>
        <v>0</v>
      </c>
      <c r="C435" t="b">
        <f>IF(OR(B435=0,'Input and Summary Results'!D17=0,'Input and Summary Results'!D17=""),FALSE,'Input and Summary Results'!$D17)</f>
        <v>0</v>
      </c>
      <c r="D435" t="b">
        <f>IF(OR(B435=0,'Input and Summary Results'!E17=0),FALSE,'Input and Summary Results'!$E17)</f>
        <v>0</v>
      </c>
      <c r="E435" t="b">
        <f t="shared" si="50"/>
        <v>0</v>
      </c>
      <c r="F435" t="b">
        <f t="shared" si="51"/>
        <v>0</v>
      </c>
      <c r="G435" t="b">
        <f>IF('Input and Summary Results'!$J$4="yes",IF(C435=FALSE,FALSE,IF('Data Transformation'!E435&lt;$R$10,E435,$R$10)),IF(C435=FALSE,FALSE,IF(C435&lt;$R$10,C435,$R$10)))</f>
        <v>0</v>
      </c>
      <c r="H435" t="b">
        <f>IF('Input and Summary Results'!$J$4="yes",'Data Transformation'!F435,'Data Transformation'!D435)</f>
        <v>0</v>
      </c>
      <c r="I435" t="str">
        <f t="shared" si="49"/>
        <v/>
      </c>
    </row>
    <row r="436" spans="2:9" x14ac:dyDescent="0.55000000000000004">
      <c r="B436" t="b">
        <f>IF('Input and Summary Results'!D18=0,FALSE,'Input and Summary Results'!$B18)</f>
        <v>0</v>
      </c>
      <c r="C436" t="b">
        <f>IF(OR(B436=0,'Input and Summary Results'!D18=0,'Input and Summary Results'!D18=""),FALSE,'Input and Summary Results'!$D18)</f>
        <v>0</v>
      </c>
      <c r="D436" t="b">
        <f>IF(OR(B436=0,'Input and Summary Results'!E18=0),FALSE,'Input and Summary Results'!$E18)</f>
        <v>0</v>
      </c>
      <c r="E436" t="b">
        <f t="shared" si="50"/>
        <v>0</v>
      </c>
      <c r="F436" t="b">
        <f t="shared" si="51"/>
        <v>0</v>
      </c>
      <c r="G436" t="b">
        <f>IF('Input and Summary Results'!$J$4="yes",IF(C436=FALSE,FALSE,IF('Data Transformation'!E436&lt;$R$10,E436,$R$10)),IF(C436=FALSE,FALSE,IF(C436&lt;$R$10,C436,$R$10)))</f>
        <v>0</v>
      </c>
      <c r="H436" t="b">
        <f>IF('Input and Summary Results'!$J$4="yes",'Data Transformation'!F436,'Data Transformation'!D436)</f>
        <v>0</v>
      </c>
      <c r="I436" t="str">
        <f t="shared" si="49"/>
        <v/>
      </c>
    </row>
    <row r="437" spans="2:9" x14ac:dyDescent="0.55000000000000004">
      <c r="B437" t="b">
        <f>IF('Input and Summary Results'!D19=0,FALSE,'Input and Summary Results'!$B19)</f>
        <v>0</v>
      </c>
      <c r="C437" t="b">
        <f>IF(OR(B437=0,'Input and Summary Results'!D19=0,'Input and Summary Results'!D19=""),FALSE,'Input and Summary Results'!$D19)</f>
        <v>0</v>
      </c>
      <c r="D437" t="b">
        <f>IF(OR(B437=0,'Input and Summary Results'!E19=0),FALSE,'Input and Summary Results'!$E19)</f>
        <v>0</v>
      </c>
      <c r="E437" t="b">
        <f t="shared" si="50"/>
        <v>0</v>
      </c>
      <c r="F437" t="b">
        <f t="shared" si="51"/>
        <v>0</v>
      </c>
      <c r="G437" t="b">
        <f>IF('Input and Summary Results'!$J$4="yes",IF(C437=FALSE,FALSE,IF('Data Transformation'!E437&lt;$R$10,E437,$R$10)),IF(C437=FALSE,FALSE,IF(C437&lt;$R$10,C437,$R$10)))</f>
        <v>0</v>
      </c>
      <c r="H437" t="b">
        <f>IF('Input and Summary Results'!$J$4="yes",'Data Transformation'!F437,'Data Transformation'!D437)</f>
        <v>0</v>
      </c>
      <c r="I437" t="str">
        <f t="shared" si="49"/>
        <v/>
      </c>
    </row>
    <row r="438" spans="2:9" x14ac:dyDescent="0.55000000000000004">
      <c r="B438" t="b">
        <f>IF('Input and Summary Results'!D20=0,FALSE,'Input and Summary Results'!$B20)</f>
        <v>0</v>
      </c>
      <c r="C438" t="b">
        <f>IF(OR(B438=0,'Input and Summary Results'!D20=0,'Input and Summary Results'!D20=""),FALSE,'Input and Summary Results'!$D20)</f>
        <v>0</v>
      </c>
      <c r="D438" t="b">
        <f>IF(OR(B438=0,'Input and Summary Results'!E20=0),FALSE,'Input and Summary Results'!$E20)</f>
        <v>0</v>
      </c>
      <c r="E438" t="b">
        <f t="shared" si="50"/>
        <v>0</v>
      </c>
      <c r="F438" t="b">
        <f t="shared" si="51"/>
        <v>0</v>
      </c>
      <c r="G438" t="b">
        <f>IF('Input and Summary Results'!$J$4="yes",IF(C438=FALSE,FALSE,IF('Data Transformation'!E438&lt;$R$10,E438,$R$10)),IF(C438=FALSE,FALSE,IF(C438&lt;$R$10,C438,$R$10)))</f>
        <v>0</v>
      </c>
      <c r="H438" t="b">
        <f>IF('Input and Summary Results'!$J$4="yes",'Data Transformation'!F438,'Data Transformation'!D438)</f>
        <v>0</v>
      </c>
      <c r="I438" t="str">
        <f t="shared" si="49"/>
        <v/>
      </c>
    </row>
    <row r="439" spans="2:9" x14ac:dyDescent="0.55000000000000004">
      <c r="B439" t="b">
        <f>IF('Input and Summary Results'!D21=0,FALSE,'Input and Summary Results'!$B21)</f>
        <v>0</v>
      </c>
      <c r="C439" t="b">
        <f>IF(OR(B439=0,'Input and Summary Results'!D21=0,'Input and Summary Results'!D21=""),FALSE,'Input and Summary Results'!$D21)</f>
        <v>0</v>
      </c>
      <c r="D439" t="b">
        <f>IF(OR(B439=0,'Input and Summary Results'!E21=0),FALSE,'Input and Summary Results'!$E21)</f>
        <v>0</v>
      </c>
      <c r="E439" t="b">
        <f t="shared" si="50"/>
        <v>0</v>
      </c>
      <c r="F439" t="b">
        <f t="shared" si="51"/>
        <v>0</v>
      </c>
      <c r="G439" t="b">
        <f>IF('Input and Summary Results'!$J$4="yes",IF(C439=FALSE,FALSE,IF('Data Transformation'!E439&lt;$R$10,E439,$R$10)),IF(C439=FALSE,FALSE,IF(C439&lt;$R$10,C439,$R$10)))</f>
        <v>0</v>
      </c>
      <c r="H439" t="b">
        <f>IF('Input and Summary Results'!$J$4="yes",'Data Transformation'!F439,'Data Transformation'!D439)</f>
        <v>0</v>
      </c>
      <c r="I439" t="str">
        <f t="shared" si="49"/>
        <v/>
      </c>
    </row>
    <row r="440" spans="2:9" x14ac:dyDescent="0.55000000000000004">
      <c r="B440" t="b">
        <f>IF('Input and Summary Results'!D22=0,FALSE,'Input and Summary Results'!$B22)</f>
        <v>0</v>
      </c>
      <c r="C440" t="b">
        <f>IF(OR(B440=0,'Input and Summary Results'!D22=0,'Input and Summary Results'!D22=""),FALSE,'Input and Summary Results'!$D22)</f>
        <v>0</v>
      </c>
      <c r="D440" t="b">
        <f>IF(OR(B440=0,'Input and Summary Results'!E22=0),FALSE,'Input and Summary Results'!$E22)</f>
        <v>0</v>
      </c>
      <c r="E440" t="b">
        <f t="shared" si="50"/>
        <v>0</v>
      </c>
      <c r="F440" t="b">
        <f t="shared" si="51"/>
        <v>0</v>
      </c>
      <c r="G440" t="b">
        <f>IF('Input and Summary Results'!$J$4="yes",IF(C440=FALSE,FALSE,IF('Data Transformation'!E440&lt;$R$10,E440,$R$10)),IF(C440=FALSE,FALSE,IF(C440&lt;$R$10,C440,$R$10)))</f>
        <v>0</v>
      </c>
      <c r="H440" t="b">
        <f>IF('Input and Summary Results'!$J$4="yes",'Data Transformation'!F440,'Data Transformation'!D440)</f>
        <v>0</v>
      </c>
      <c r="I440" t="str">
        <f t="shared" si="49"/>
        <v/>
      </c>
    </row>
    <row r="441" spans="2:9" x14ac:dyDescent="0.55000000000000004">
      <c r="B441" t="b">
        <f>IF('Input and Summary Results'!D23=0,FALSE,'Input and Summary Results'!$B23)</f>
        <v>0</v>
      </c>
      <c r="C441" t="b">
        <f>IF(OR(B441=0,'Input and Summary Results'!D23=0,'Input and Summary Results'!D23=""),FALSE,'Input and Summary Results'!$D23)</f>
        <v>0</v>
      </c>
      <c r="D441" t="b">
        <f>IF(OR(B441=0,'Input and Summary Results'!E23=0),FALSE,'Input and Summary Results'!$E23)</f>
        <v>0</v>
      </c>
      <c r="E441" t="b">
        <f t="shared" si="50"/>
        <v>0</v>
      </c>
      <c r="F441" t="b">
        <f t="shared" si="51"/>
        <v>0</v>
      </c>
      <c r="G441" t="b">
        <f>IF('Input and Summary Results'!$J$4="yes",IF(C441=FALSE,FALSE,IF('Data Transformation'!E441&lt;$R$10,E441,$R$10)),IF(C441=FALSE,FALSE,IF(C441&lt;$R$10,C441,$R$10)))</f>
        <v>0</v>
      </c>
      <c r="H441" t="b">
        <f>IF('Input and Summary Results'!$J$4="yes",'Data Transformation'!F441,'Data Transformation'!D441)</f>
        <v>0</v>
      </c>
      <c r="I441" t="str">
        <f t="shared" si="49"/>
        <v/>
      </c>
    </row>
    <row r="442" spans="2:9" x14ac:dyDescent="0.55000000000000004">
      <c r="B442" t="b">
        <f>IF('Input and Summary Results'!D24=0,FALSE,'Input and Summary Results'!$B24)</f>
        <v>0</v>
      </c>
      <c r="C442" t="b">
        <f>IF(OR(B442=0,'Input and Summary Results'!D24=0,'Input and Summary Results'!D24=""),FALSE,'Input and Summary Results'!$D24)</f>
        <v>0</v>
      </c>
      <c r="D442" t="b">
        <f>IF(OR(B442=0,'Input and Summary Results'!E24=0),FALSE,'Input and Summary Results'!$E24)</f>
        <v>0</v>
      </c>
      <c r="E442" t="b">
        <f t="shared" si="50"/>
        <v>0</v>
      </c>
      <c r="F442" t="b">
        <f t="shared" si="51"/>
        <v>0</v>
      </c>
      <c r="G442" t="b">
        <f>IF('Input and Summary Results'!$J$4="yes",IF(C442=FALSE,FALSE,IF('Data Transformation'!E442&lt;$R$10,E442,$R$10)),IF(C442=FALSE,FALSE,IF(C442&lt;$R$10,C442,$R$10)))</f>
        <v>0</v>
      </c>
      <c r="H442" t="b">
        <f>IF('Input and Summary Results'!$J$4="yes",'Data Transformation'!F442,'Data Transformation'!D442)</f>
        <v>0</v>
      </c>
      <c r="I442" t="str">
        <f t="shared" si="49"/>
        <v/>
      </c>
    </row>
    <row r="443" spans="2:9" x14ac:dyDescent="0.55000000000000004">
      <c r="B443" t="b">
        <f>IF('Input and Summary Results'!D25=0,FALSE,'Input and Summary Results'!$B25)</f>
        <v>0</v>
      </c>
      <c r="C443" t="b">
        <f>IF(OR(B443=0,'Input and Summary Results'!D25=0,'Input and Summary Results'!D25=""),FALSE,'Input and Summary Results'!$D25)</f>
        <v>0</v>
      </c>
      <c r="D443" t="b">
        <f>IF(OR(B443=0,'Input and Summary Results'!E25=0),FALSE,'Input and Summary Results'!$E25)</f>
        <v>0</v>
      </c>
      <c r="E443" t="b">
        <f t="shared" si="50"/>
        <v>0</v>
      </c>
      <c r="F443" t="b">
        <f t="shared" si="51"/>
        <v>0</v>
      </c>
      <c r="G443" t="b">
        <f>IF('Input and Summary Results'!$J$4="yes",IF(C443=FALSE,FALSE,IF('Data Transformation'!E443&lt;$R$10,E443,$R$10)),IF(C443=FALSE,FALSE,IF(C443&lt;$R$10,C443,$R$10)))</f>
        <v>0</v>
      </c>
      <c r="H443" t="b">
        <f>IF('Input and Summary Results'!$J$4="yes",'Data Transformation'!F443,'Data Transformation'!D443)</f>
        <v>0</v>
      </c>
      <c r="I443" t="str">
        <f t="shared" si="49"/>
        <v/>
      </c>
    </row>
    <row r="444" spans="2:9" x14ac:dyDescent="0.55000000000000004">
      <c r="B444" t="b">
        <f>IF('Input and Summary Results'!D26=0,FALSE,'Input and Summary Results'!$B26)</f>
        <v>0</v>
      </c>
      <c r="C444" t="b">
        <f>IF(OR(B444=0,'Input and Summary Results'!D26=0,'Input and Summary Results'!D26=""),FALSE,'Input and Summary Results'!$D26)</f>
        <v>0</v>
      </c>
      <c r="D444" t="b">
        <f>IF(OR(B444=0,'Input and Summary Results'!E26=0),FALSE,'Input and Summary Results'!$E26)</f>
        <v>0</v>
      </c>
      <c r="E444" t="b">
        <f t="shared" si="50"/>
        <v>0</v>
      </c>
      <c r="F444" t="b">
        <f t="shared" si="51"/>
        <v>0</v>
      </c>
      <c r="G444" t="b">
        <f>IF('Input and Summary Results'!$J$4="yes",IF(C444=FALSE,FALSE,IF('Data Transformation'!E444&lt;$R$10,E444,$R$10)),IF(C444=FALSE,FALSE,IF(C444&lt;$R$10,C444,$R$10)))</f>
        <v>0</v>
      </c>
      <c r="H444" t="b">
        <f>IF('Input and Summary Results'!$J$4="yes",'Data Transformation'!F444,'Data Transformation'!D444)</f>
        <v>0</v>
      </c>
      <c r="I444" t="str">
        <f t="shared" si="49"/>
        <v/>
      </c>
    </row>
    <row r="445" spans="2:9" x14ac:dyDescent="0.55000000000000004">
      <c r="B445" t="b">
        <f>IF('Input and Summary Results'!D27=0,FALSE,'Input and Summary Results'!$B27)</f>
        <v>0</v>
      </c>
      <c r="C445" t="b">
        <f>IF(OR(B445=0,'Input and Summary Results'!D27=0,'Input and Summary Results'!D27=""),FALSE,'Input and Summary Results'!$D27)</f>
        <v>0</v>
      </c>
      <c r="D445" t="b">
        <f>IF(OR(B445=0,'Input and Summary Results'!E27=0),FALSE,'Input and Summary Results'!$E27)</f>
        <v>0</v>
      </c>
      <c r="E445" t="b">
        <f t="shared" si="50"/>
        <v>0</v>
      </c>
      <c r="F445" t="b">
        <f t="shared" si="51"/>
        <v>0</v>
      </c>
      <c r="G445" t="b">
        <f>IF('Input and Summary Results'!$J$4="yes",IF(C445=FALSE,FALSE,IF('Data Transformation'!E445&lt;$R$10,E445,$R$10)),IF(C445=FALSE,FALSE,IF(C445&lt;$R$10,C445,$R$10)))</f>
        <v>0</v>
      </c>
      <c r="H445" t="b">
        <f>IF('Input and Summary Results'!$J$4="yes",'Data Transformation'!F445,'Data Transformation'!D445)</f>
        <v>0</v>
      </c>
      <c r="I445" t="str">
        <f t="shared" si="49"/>
        <v/>
      </c>
    </row>
    <row r="446" spans="2:9" x14ac:dyDescent="0.55000000000000004">
      <c r="B446" t="b">
        <f>IF('Input and Summary Results'!D28=0,FALSE,'Input and Summary Results'!$B28)</f>
        <v>0</v>
      </c>
      <c r="C446" t="b">
        <f>IF(OR(B446=0,'Input and Summary Results'!D28=0,'Input and Summary Results'!D28=""),FALSE,'Input and Summary Results'!$D28)</f>
        <v>0</v>
      </c>
      <c r="D446" t="b">
        <f>IF(OR(B446=0,'Input and Summary Results'!E28=0),FALSE,'Input and Summary Results'!$E28)</f>
        <v>0</v>
      </c>
      <c r="E446" t="b">
        <f t="shared" si="50"/>
        <v>0</v>
      </c>
      <c r="F446" t="b">
        <f t="shared" si="51"/>
        <v>0</v>
      </c>
      <c r="G446" t="b">
        <f>IF('Input and Summary Results'!$J$4="yes",IF(C446=FALSE,FALSE,IF('Data Transformation'!E446&lt;$R$10,E446,$R$10)),IF(C446=FALSE,FALSE,IF(C446&lt;$R$10,C446,$R$10)))</f>
        <v>0</v>
      </c>
      <c r="H446" t="b">
        <f>IF('Input and Summary Results'!$J$4="yes",'Data Transformation'!F446,'Data Transformation'!D446)</f>
        <v>0</v>
      </c>
      <c r="I446" t="str">
        <f t="shared" si="49"/>
        <v/>
      </c>
    </row>
    <row r="447" spans="2:9" x14ac:dyDescent="0.55000000000000004">
      <c r="B447" t="b">
        <f>IF('Input and Summary Results'!D29=0,FALSE,'Input and Summary Results'!$B29)</f>
        <v>0</v>
      </c>
      <c r="C447" t="b">
        <f>IF(OR(B447=0,'Input and Summary Results'!D29=0,'Input and Summary Results'!D29=""),FALSE,'Input and Summary Results'!$D29)</f>
        <v>0</v>
      </c>
      <c r="D447" t="b">
        <f>IF(OR(B447=0,'Input and Summary Results'!E29=0),FALSE,'Input and Summary Results'!$E29)</f>
        <v>0</v>
      </c>
      <c r="E447" t="b">
        <f t="shared" si="50"/>
        <v>0</v>
      </c>
      <c r="F447" t="b">
        <f t="shared" si="51"/>
        <v>0</v>
      </c>
      <c r="G447" t="b">
        <f>IF('Input and Summary Results'!$J$4="yes",IF(C447=FALSE,FALSE,IF('Data Transformation'!E447&lt;$R$10,E447,$R$10)),IF(C447=FALSE,FALSE,IF(C447&lt;$R$10,C447,$R$10)))</f>
        <v>0</v>
      </c>
      <c r="H447" t="b">
        <f>IF('Input and Summary Results'!$J$4="yes",'Data Transformation'!F447,'Data Transformation'!D447)</f>
        <v>0</v>
      </c>
      <c r="I447" t="str">
        <f t="shared" si="49"/>
        <v/>
      </c>
    </row>
    <row r="448" spans="2:9" x14ac:dyDescent="0.55000000000000004">
      <c r="B448" t="b">
        <f>IF('Input and Summary Results'!D30=0,FALSE,'Input and Summary Results'!$B30)</f>
        <v>0</v>
      </c>
      <c r="C448" t="b">
        <f>IF(OR(B448=0,'Input and Summary Results'!D30=0,'Input and Summary Results'!D30=""),FALSE,'Input and Summary Results'!$D30)</f>
        <v>0</v>
      </c>
      <c r="D448" t="b">
        <f>IF(OR(B448=0,'Input and Summary Results'!E30=0),FALSE,'Input and Summary Results'!$E30)</f>
        <v>0</v>
      </c>
      <c r="E448" t="b">
        <f t="shared" si="50"/>
        <v>0</v>
      </c>
      <c r="F448" t="b">
        <f t="shared" si="51"/>
        <v>0</v>
      </c>
      <c r="G448" t="b">
        <f>IF('Input and Summary Results'!$J$4="yes",IF(C448=FALSE,FALSE,IF('Data Transformation'!E448&lt;$R$10,E448,$R$10)),IF(C448=FALSE,FALSE,IF(C448&lt;$R$10,C448,$R$10)))</f>
        <v>0</v>
      </c>
      <c r="H448" t="b">
        <f>IF('Input and Summary Results'!$J$4="yes",'Data Transformation'!F448,'Data Transformation'!D448)</f>
        <v>0</v>
      </c>
      <c r="I448" t="str">
        <f t="shared" si="49"/>
        <v/>
      </c>
    </row>
    <row r="449" spans="2:9" x14ac:dyDescent="0.55000000000000004">
      <c r="B449" t="b">
        <f>IF('Input and Summary Results'!D31=0,FALSE,'Input and Summary Results'!$B31)</f>
        <v>0</v>
      </c>
      <c r="C449" t="b">
        <f>IF(OR(B449=0,'Input and Summary Results'!D31=0,'Input and Summary Results'!D31=""),FALSE,'Input and Summary Results'!$D31)</f>
        <v>0</v>
      </c>
      <c r="D449" t="b">
        <f>IF(OR(B449=0,'Input and Summary Results'!E31=0),FALSE,'Input and Summary Results'!$E31)</f>
        <v>0</v>
      </c>
      <c r="E449" t="b">
        <f t="shared" si="50"/>
        <v>0</v>
      </c>
      <c r="F449" t="b">
        <f t="shared" si="51"/>
        <v>0</v>
      </c>
      <c r="G449" t="b">
        <f>IF('Input and Summary Results'!$J$4="yes",IF(C449=FALSE,FALSE,IF('Data Transformation'!E449&lt;$R$10,E449,$R$10)),IF(C449=FALSE,FALSE,IF(C449&lt;$R$10,C449,$R$10)))</f>
        <v>0</v>
      </c>
      <c r="H449" t="b">
        <f>IF('Input and Summary Results'!$J$4="yes",'Data Transformation'!F449,'Data Transformation'!D449)</f>
        <v>0</v>
      </c>
      <c r="I449" t="str">
        <f t="shared" si="49"/>
        <v/>
      </c>
    </row>
    <row r="450" spans="2:9" x14ac:dyDescent="0.55000000000000004">
      <c r="B450" t="b">
        <f>IF('Input and Summary Results'!D32=0,FALSE,'Input and Summary Results'!$B32)</f>
        <v>0</v>
      </c>
      <c r="C450" t="b">
        <f>IF(OR(B450=0,'Input and Summary Results'!D32=0,'Input and Summary Results'!D32=""),FALSE,'Input and Summary Results'!$D32)</f>
        <v>0</v>
      </c>
      <c r="D450" t="b">
        <f>IF(OR(B450=0,'Input and Summary Results'!E32=0),FALSE,'Input and Summary Results'!$E32)</f>
        <v>0</v>
      </c>
      <c r="E450" t="b">
        <f t="shared" si="50"/>
        <v>0</v>
      </c>
      <c r="F450" t="b">
        <f t="shared" si="51"/>
        <v>0</v>
      </c>
      <c r="G450" t="b">
        <f>IF('Input and Summary Results'!$J$4="yes",IF(C450=FALSE,FALSE,IF('Data Transformation'!E450&lt;$R$10,E450,$R$10)),IF(C450=FALSE,FALSE,IF(C450&lt;$R$10,C450,$R$10)))</f>
        <v>0</v>
      </c>
      <c r="H450" t="b">
        <f>IF('Input and Summary Results'!$J$4="yes",'Data Transformation'!F450,'Data Transformation'!D450)</f>
        <v>0</v>
      </c>
      <c r="I450" t="str">
        <f t="shared" si="49"/>
        <v/>
      </c>
    </row>
    <row r="451" spans="2:9" x14ac:dyDescent="0.55000000000000004">
      <c r="B451" t="b">
        <f>IF('Input and Summary Results'!D33=0,FALSE,'Input and Summary Results'!$B33)</f>
        <v>0</v>
      </c>
      <c r="C451" t="b">
        <f>IF(OR(B451=0,'Input and Summary Results'!D33=0,'Input and Summary Results'!D33=""),FALSE,'Input and Summary Results'!$D33)</f>
        <v>0</v>
      </c>
      <c r="D451" t="b">
        <f>IF(OR(B451=0,'Input and Summary Results'!E33=0),FALSE,'Input and Summary Results'!$E33)</f>
        <v>0</v>
      </c>
      <c r="E451" t="b">
        <f t="shared" si="50"/>
        <v>0</v>
      </c>
      <c r="F451" t="b">
        <f t="shared" si="51"/>
        <v>0</v>
      </c>
      <c r="G451" t="b">
        <f>IF('Input and Summary Results'!$J$4="yes",IF(C451=FALSE,FALSE,IF('Data Transformation'!E451&lt;$R$10,E451,$R$10)),IF(C451=FALSE,FALSE,IF(C451&lt;$R$10,C451,$R$10)))</f>
        <v>0</v>
      </c>
      <c r="H451" t="b">
        <f>IF('Input and Summary Results'!$J$4="yes",'Data Transformation'!F451,'Data Transformation'!D451)</f>
        <v>0</v>
      </c>
      <c r="I451" t="str">
        <f t="shared" si="49"/>
        <v/>
      </c>
    </row>
    <row r="452" spans="2:9" x14ac:dyDescent="0.55000000000000004">
      <c r="B452" t="b">
        <f>IF('Input and Summary Results'!D34=0,FALSE,'Input and Summary Results'!$B34)</f>
        <v>0</v>
      </c>
      <c r="C452" t="b">
        <f>IF(OR(B452=0,'Input and Summary Results'!D34=0,'Input and Summary Results'!D34=""),FALSE,'Input and Summary Results'!$D34)</f>
        <v>0</v>
      </c>
      <c r="D452" t="b">
        <f>IF(OR(B452=0,'Input and Summary Results'!E34=0),FALSE,'Input and Summary Results'!$E34)</f>
        <v>0</v>
      </c>
      <c r="E452" t="b">
        <f t="shared" si="50"/>
        <v>0</v>
      </c>
      <c r="F452" t="b">
        <f t="shared" si="51"/>
        <v>0</v>
      </c>
      <c r="G452" t="b">
        <f>IF('Input and Summary Results'!$J$4="yes",IF(C452=FALSE,FALSE,IF('Data Transformation'!E452&lt;$R$10,E452,$R$10)),IF(C452=FALSE,FALSE,IF(C452&lt;$R$10,C452,$R$10)))</f>
        <v>0</v>
      </c>
      <c r="H452" t="b">
        <f>IF('Input and Summary Results'!$J$4="yes",'Data Transformation'!F452,'Data Transformation'!D452)</f>
        <v>0</v>
      </c>
      <c r="I452" t="str">
        <f t="shared" si="49"/>
        <v/>
      </c>
    </row>
    <row r="453" spans="2:9" x14ac:dyDescent="0.55000000000000004">
      <c r="B453" t="b">
        <f>IF('Input and Summary Results'!D35=0,FALSE,'Input and Summary Results'!$B35)</f>
        <v>0</v>
      </c>
      <c r="C453" t="b">
        <f>IF(OR(B453=0,'Input and Summary Results'!D35=0,'Input and Summary Results'!D35=""),FALSE,'Input and Summary Results'!$D35)</f>
        <v>0</v>
      </c>
      <c r="D453" t="b">
        <f>IF(OR(B453=0,'Input and Summary Results'!E35=0),FALSE,'Input and Summary Results'!$E35)</f>
        <v>0</v>
      </c>
      <c r="E453" t="b">
        <f t="shared" si="50"/>
        <v>0</v>
      </c>
      <c r="F453" t="b">
        <f t="shared" si="51"/>
        <v>0</v>
      </c>
      <c r="G453" t="b">
        <f>IF('Input and Summary Results'!$J$4="yes",IF(C453=FALSE,FALSE,IF('Data Transformation'!E453&lt;$R$10,E453,$R$10)),IF(C453=FALSE,FALSE,IF(C453&lt;$R$10,C453,$R$10)))</f>
        <v>0</v>
      </c>
      <c r="H453" t="b">
        <f>IF('Input and Summary Results'!$J$4="yes",'Data Transformation'!F453,'Data Transformation'!D453)</f>
        <v>0</v>
      </c>
      <c r="I453" t="str">
        <f t="shared" ref="I453:I516" si="52">IF(G453=FALSE,"",B453)</f>
        <v/>
      </c>
    </row>
    <row r="454" spans="2:9" x14ac:dyDescent="0.55000000000000004">
      <c r="B454" t="b">
        <f>IF('Input and Summary Results'!D36=0,FALSE,'Input and Summary Results'!$B36)</f>
        <v>0</v>
      </c>
      <c r="C454" t="b">
        <f>IF(OR(B454=0,'Input and Summary Results'!D36=0,'Input and Summary Results'!D36=""),FALSE,'Input and Summary Results'!$D36)</f>
        <v>0</v>
      </c>
      <c r="D454" t="b">
        <f>IF(OR(B454=0,'Input and Summary Results'!E36=0),FALSE,'Input and Summary Results'!$E36)</f>
        <v>0</v>
      </c>
      <c r="E454" t="b">
        <f t="shared" si="50"/>
        <v>0</v>
      </c>
      <c r="F454" t="b">
        <f t="shared" si="51"/>
        <v>0</v>
      </c>
      <c r="G454" t="b">
        <f>IF('Input and Summary Results'!$J$4="yes",IF(C454=FALSE,FALSE,IF('Data Transformation'!E454&lt;$R$10,E454,$R$10)),IF(C454=FALSE,FALSE,IF(C454&lt;$R$10,C454,$R$10)))</f>
        <v>0</v>
      </c>
      <c r="H454" t="b">
        <f>IF('Input and Summary Results'!$J$4="yes",'Data Transformation'!F454,'Data Transformation'!D454)</f>
        <v>0</v>
      </c>
      <c r="I454" t="str">
        <f t="shared" si="52"/>
        <v/>
      </c>
    </row>
    <row r="455" spans="2:9" x14ac:dyDescent="0.55000000000000004">
      <c r="B455" t="b">
        <f>IF('Input and Summary Results'!D37=0,FALSE,'Input and Summary Results'!$B37)</f>
        <v>0</v>
      </c>
      <c r="C455" t="b">
        <f>IF(OR(B455=0,'Input and Summary Results'!D37=0,'Input and Summary Results'!D37=""),FALSE,'Input and Summary Results'!$D37)</f>
        <v>0</v>
      </c>
      <c r="D455" t="b">
        <f>IF(OR(B455=0,'Input and Summary Results'!E37=0),FALSE,'Input and Summary Results'!$E37)</f>
        <v>0</v>
      </c>
      <c r="E455" t="b">
        <f t="shared" si="50"/>
        <v>0</v>
      </c>
      <c r="F455" t="b">
        <f t="shared" si="51"/>
        <v>0</v>
      </c>
      <c r="G455" t="b">
        <f>IF('Input and Summary Results'!$J$4="yes",IF(C455=FALSE,FALSE,IF('Data Transformation'!E455&lt;$R$10,E455,$R$10)),IF(C455=FALSE,FALSE,IF(C455&lt;$R$10,C455,$R$10)))</f>
        <v>0</v>
      </c>
      <c r="H455" t="b">
        <f>IF('Input and Summary Results'!$J$4="yes",'Data Transformation'!F455,'Data Transformation'!D455)</f>
        <v>0</v>
      </c>
      <c r="I455" t="str">
        <f t="shared" si="52"/>
        <v/>
      </c>
    </row>
    <row r="456" spans="2:9" x14ac:dyDescent="0.55000000000000004">
      <c r="B456" t="b">
        <f>IF('Input and Summary Results'!D38=0,FALSE,'Input and Summary Results'!$B38)</f>
        <v>0</v>
      </c>
      <c r="C456" t="b">
        <f>IF(OR(B456=0,'Input and Summary Results'!D38=0,'Input and Summary Results'!D38=""),FALSE,'Input and Summary Results'!$D38)</f>
        <v>0</v>
      </c>
      <c r="D456" t="b">
        <f>IF(OR(B456=0,'Input and Summary Results'!E38=0),FALSE,'Input and Summary Results'!$E38)</f>
        <v>0</v>
      </c>
      <c r="E456" t="b">
        <f t="shared" si="50"/>
        <v>0</v>
      </c>
      <c r="F456" t="b">
        <f t="shared" si="51"/>
        <v>0</v>
      </c>
      <c r="G456" t="b">
        <f>IF('Input and Summary Results'!$J$4="yes",IF(C456=FALSE,FALSE,IF('Data Transformation'!E456&lt;$R$10,E456,$R$10)),IF(C456=FALSE,FALSE,IF(C456&lt;$R$10,C456,$R$10)))</f>
        <v>0</v>
      </c>
      <c r="H456" t="b">
        <f>IF('Input and Summary Results'!$J$4="yes",'Data Transformation'!F456,'Data Transformation'!D456)</f>
        <v>0</v>
      </c>
      <c r="I456" t="str">
        <f t="shared" si="52"/>
        <v/>
      </c>
    </row>
    <row r="457" spans="2:9" x14ac:dyDescent="0.55000000000000004">
      <c r="B457" t="b">
        <f>IF('Input and Summary Results'!D39=0,FALSE,'Input and Summary Results'!$B39)</f>
        <v>0</v>
      </c>
      <c r="C457" t="b">
        <f>IF(OR(B457=0,'Input and Summary Results'!D39=0,'Input and Summary Results'!D39=""),FALSE,'Input and Summary Results'!$D39)</f>
        <v>0</v>
      </c>
      <c r="D457" t="b">
        <f>IF(OR(B457=0,'Input and Summary Results'!E39=0),FALSE,'Input and Summary Results'!$E39)</f>
        <v>0</v>
      </c>
      <c r="E457" t="b">
        <f t="shared" si="50"/>
        <v>0</v>
      </c>
      <c r="F457" t="b">
        <f t="shared" si="51"/>
        <v>0</v>
      </c>
      <c r="G457" t="b">
        <f>IF('Input and Summary Results'!$J$4="yes",IF(C457=FALSE,FALSE,IF('Data Transformation'!E457&lt;$R$10,E457,$R$10)),IF(C457=FALSE,FALSE,IF(C457&lt;$R$10,C457,$R$10)))</f>
        <v>0</v>
      </c>
      <c r="H457" t="b">
        <f>IF('Input and Summary Results'!$J$4="yes",'Data Transformation'!F457,'Data Transformation'!D457)</f>
        <v>0</v>
      </c>
      <c r="I457" t="str">
        <f t="shared" si="52"/>
        <v/>
      </c>
    </row>
    <row r="458" spans="2:9" x14ac:dyDescent="0.55000000000000004">
      <c r="B458" t="b">
        <f>IF('Input and Summary Results'!D40=0,FALSE,'Input and Summary Results'!$B40)</f>
        <v>0</v>
      </c>
      <c r="C458" t="b">
        <f>IF(OR(B458=0,'Input and Summary Results'!D40=0,'Input and Summary Results'!D40=""),FALSE,'Input and Summary Results'!$D40)</f>
        <v>0</v>
      </c>
      <c r="D458" t="b">
        <f>IF(OR(B458=0,'Input and Summary Results'!E40=0),FALSE,'Input and Summary Results'!$E40)</f>
        <v>0</v>
      </c>
      <c r="E458" t="b">
        <f t="shared" si="50"/>
        <v>0</v>
      </c>
      <c r="F458" t="b">
        <f t="shared" si="51"/>
        <v>0</v>
      </c>
      <c r="G458" t="b">
        <f>IF('Input and Summary Results'!$J$4="yes",IF(C458=FALSE,FALSE,IF('Data Transformation'!E458&lt;$R$10,E458,$R$10)),IF(C458=FALSE,FALSE,IF(C458&lt;$R$10,C458,$R$10)))</f>
        <v>0</v>
      </c>
      <c r="H458" t="b">
        <f>IF('Input and Summary Results'!$J$4="yes",'Data Transformation'!F458,'Data Transformation'!D458)</f>
        <v>0</v>
      </c>
      <c r="I458" t="str">
        <f t="shared" si="52"/>
        <v/>
      </c>
    </row>
    <row r="459" spans="2:9" x14ac:dyDescent="0.55000000000000004">
      <c r="B459" t="b">
        <f>IF('Input and Summary Results'!D41=0,FALSE,'Input and Summary Results'!$B41)</f>
        <v>0</v>
      </c>
      <c r="C459" t="b">
        <f>IF(OR(B459=0,'Input and Summary Results'!D41=0,'Input and Summary Results'!D41=""),FALSE,'Input and Summary Results'!$D41)</f>
        <v>0</v>
      </c>
      <c r="D459" t="b">
        <f>IF(OR(B459=0,'Input and Summary Results'!E41=0),FALSE,'Input and Summary Results'!$E41)</f>
        <v>0</v>
      </c>
      <c r="E459" t="b">
        <f t="shared" si="50"/>
        <v>0</v>
      </c>
      <c r="F459" t="b">
        <f t="shared" si="51"/>
        <v>0</v>
      </c>
      <c r="G459" t="b">
        <f>IF('Input and Summary Results'!$J$4="yes",IF(C459=FALSE,FALSE,IF('Data Transformation'!E459&lt;$R$10,E459,$R$10)),IF(C459=FALSE,FALSE,IF(C459&lt;$R$10,C459,$R$10)))</f>
        <v>0</v>
      </c>
      <c r="H459" t="b">
        <f>IF('Input and Summary Results'!$J$4="yes",'Data Transformation'!F459,'Data Transformation'!D459)</f>
        <v>0</v>
      </c>
      <c r="I459" t="str">
        <f t="shared" si="52"/>
        <v/>
      </c>
    </row>
    <row r="460" spans="2:9" x14ac:dyDescent="0.55000000000000004">
      <c r="B460" t="b">
        <f>IF('Input and Summary Results'!D42=0,FALSE,'Input and Summary Results'!$B42)</f>
        <v>0</v>
      </c>
      <c r="C460" t="b">
        <f>IF(OR(B460=0,'Input and Summary Results'!D42=0,'Input and Summary Results'!D42=""),FALSE,'Input and Summary Results'!$D42)</f>
        <v>0</v>
      </c>
      <c r="D460" t="b">
        <f>IF(OR(B460=0,'Input and Summary Results'!E42=0),FALSE,'Input and Summary Results'!$E42)</f>
        <v>0</v>
      </c>
      <c r="E460" t="b">
        <f t="shared" si="50"/>
        <v>0</v>
      </c>
      <c r="F460" t="b">
        <f t="shared" si="51"/>
        <v>0</v>
      </c>
      <c r="G460" t="b">
        <f>IF('Input and Summary Results'!$J$4="yes",IF(C460=FALSE,FALSE,IF('Data Transformation'!E460&lt;$R$10,E460,$R$10)),IF(C460=FALSE,FALSE,IF(C460&lt;$R$10,C460,$R$10)))</f>
        <v>0</v>
      </c>
      <c r="H460" t="b">
        <f>IF('Input and Summary Results'!$J$4="yes",'Data Transformation'!F460,'Data Transformation'!D460)</f>
        <v>0</v>
      </c>
      <c r="I460" t="str">
        <f t="shared" si="52"/>
        <v/>
      </c>
    </row>
    <row r="461" spans="2:9" x14ac:dyDescent="0.55000000000000004">
      <c r="B461" t="b">
        <f>IF('Input and Summary Results'!D43=0,FALSE,'Input and Summary Results'!$B43)</f>
        <v>0</v>
      </c>
      <c r="C461" t="b">
        <f>IF(OR(B461=0,'Input and Summary Results'!D43=0,'Input and Summary Results'!D43=""),FALSE,'Input and Summary Results'!$D43)</f>
        <v>0</v>
      </c>
      <c r="D461" t="b">
        <f>IF(OR(B461=0,'Input and Summary Results'!E43=0),FALSE,'Input and Summary Results'!$E43)</f>
        <v>0</v>
      </c>
      <c r="E461" t="b">
        <f t="shared" si="50"/>
        <v>0</v>
      </c>
      <c r="F461" t="b">
        <f t="shared" si="51"/>
        <v>0</v>
      </c>
      <c r="G461" t="b">
        <f>IF('Input and Summary Results'!$J$4="yes",IF(C461=FALSE,FALSE,IF('Data Transformation'!E461&lt;$R$10,E461,$R$10)),IF(C461=FALSE,FALSE,IF(C461&lt;$R$10,C461,$R$10)))</f>
        <v>0</v>
      </c>
      <c r="H461" t="b">
        <f>IF('Input and Summary Results'!$J$4="yes",'Data Transformation'!F461,'Data Transformation'!D461)</f>
        <v>0</v>
      </c>
      <c r="I461" t="str">
        <f t="shared" si="52"/>
        <v/>
      </c>
    </row>
    <row r="462" spans="2:9" x14ac:dyDescent="0.55000000000000004">
      <c r="B462" t="b">
        <f>IF('Input and Summary Results'!D44=0,FALSE,'Input and Summary Results'!$B44)</f>
        <v>0</v>
      </c>
      <c r="C462" t="b">
        <f>IF(OR(B462=0,'Input and Summary Results'!D44=0,'Input and Summary Results'!D44=""),FALSE,'Input and Summary Results'!$D44)</f>
        <v>0</v>
      </c>
      <c r="D462" t="b">
        <f>IF(OR(B462=0,'Input and Summary Results'!E44=0),FALSE,'Input and Summary Results'!$E44)</f>
        <v>0</v>
      </c>
      <c r="E462" t="b">
        <f t="shared" si="50"/>
        <v>0</v>
      </c>
      <c r="F462" t="b">
        <f t="shared" si="51"/>
        <v>0</v>
      </c>
      <c r="G462" t="b">
        <f>IF('Input and Summary Results'!$J$4="yes",IF(C462=FALSE,FALSE,IF('Data Transformation'!E462&lt;$R$10,E462,$R$10)),IF(C462=FALSE,FALSE,IF(C462&lt;$R$10,C462,$R$10)))</f>
        <v>0</v>
      </c>
      <c r="H462" t="b">
        <f>IF('Input and Summary Results'!$J$4="yes",'Data Transformation'!F462,'Data Transformation'!D462)</f>
        <v>0</v>
      </c>
      <c r="I462" t="str">
        <f t="shared" si="52"/>
        <v/>
      </c>
    </row>
    <row r="463" spans="2:9" x14ac:dyDescent="0.55000000000000004">
      <c r="B463" t="b">
        <f>IF('Input and Summary Results'!D45=0,FALSE,'Input and Summary Results'!$B45)</f>
        <v>0</v>
      </c>
      <c r="C463" t="b">
        <f>IF(OR(B463=0,'Input and Summary Results'!D45=0,'Input and Summary Results'!D45=""),FALSE,'Input and Summary Results'!$D45)</f>
        <v>0</v>
      </c>
      <c r="D463" t="b">
        <f>IF(OR(B463=0,'Input and Summary Results'!E45=0),FALSE,'Input and Summary Results'!$E45)</f>
        <v>0</v>
      </c>
      <c r="E463" t="b">
        <f t="shared" si="50"/>
        <v>0</v>
      </c>
      <c r="F463" t="b">
        <f t="shared" si="51"/>
        <v>0</v>
      </c>
      <c r="G463" t="b">
        <f>IF('Input and Summary Results'!$J$4="yes",IF(C463=FALSE,FALSE,IF('Data Transformation'!E463&lt;$R$10,E463,$R$10)),IF(C463=FALSE,FALSE,IF(C463&lt;$R$10,C463,$R$10)))</f>
        <v>0</v>
      </c>
      <c r="H463" t="b">
        <f>IF('Input and Summary Results'!$J$4="yes",'Data Transformation'!F463,'Data Transformation'!D463)</f>
        <v>0</v>
      </c>
      <c r="I463" t="str">
        <f t="shared" si="52"/>
        <v/>
      </c>
    </row>
    <row r="464" spans="2:9" x14ac:dyDescent="0.55000000000000004">
      <c r="B464" t="b">
        <f>IF('Input and Summary Results'!D46=0,FALSE,'Input and Summary Results'!$B46)</f>
        <v>0</v>
      </c>
      <c r="C464" t="b">
        <f>IF(OR(B464=0,'Input and Summary Results'!D46=0,'Input and Summary Results'!D46=""),FALSE,'Input and Summary Results'!$D46)</f>
        <v>0</v>
      </c>
      <c r="D464" t="b">
        <f>IF(OR(B464=0,'Input and Summary Results'!E46=0),FALSE,'Input and Summary Results'!$E46)</f>
        <v>0</v>
      </c>
      <c r="E464" t="b">
        <f t="shared" si="50"/>
        <v>0</v>
      </c>
      <c r="F464" t="b">
        <f t="shared" si="51"/>
        <v>0</v>
      </c>
      <c r="G464" t="b">
        <f>IF('Input and Summary Results'!$J$4="yes",IF(C464=FALSE,FALSE,IF('Data Transformation'!E464&lt;$R$10,E464,$R$10)),IF(C464=FALSE,FALSE,IF(C464&lt;$R$10,C464,$R$10)))</f>
        <v>0</v>
      </c>
      <c r="H464" t="b">
        <f>IF('Input and Summary Results'!$J$4="yes",'Data Transformation'!F464,'Data Transformation'!D464)</f>
        <v>0</v>
      </c>
      <c r="I464" t="str">
        <f t="shared" si="52"/>
        <v/>
      </c>
    </row>
    <row r="465" spans="2:9" x14ac:dyDescent="0.55000000000000004">
      <c r="B465" t="b">
        <f>IF('Input and Summary Results'!D47=0,FALSE,'Input and Summary Results'!$B47)</f>
        <v>0</v>
      </c>
      <c r="C465" t="b">
        <f>IF(OR(B465=0,'Input and Summary Results'!D47=0,'Input and Summary Results'!D47=""),FALSE,'Input and Summary Results'!$D47)</f>
        <v>0</v>
      </c>
      <c r="D465" t="b">
        <f>IF(OR(B465=0,'Input and Summary Results'!E47=0),FALSE,'Input and Summary Results'!$E47)</f>
        <v>0</v>
      </c>
      <c r="E465" t="b">
        <f t="shared" si="50"/>
        <v>0</v>
      </c>
      <c r="F465" t="b">
        <f t="shared" si="51"/>
        <v>0</v>
      </c>
      <c r="G465" t="b">
        <f>IF('Input and Summary Results'!$J$4="yes",IF(C465=FALSE,FALSE,IF('Data Transformation'!E465&lt;$R$10,E465,$R$10)),IF(C465=FALSE,FALSE,IF(C465&lt;$R$10,C465,$R$10)))</f>
        <v>0</v>
      </c>
      <c r="H465" t="b">
        <f>IF('Input and Summary Results'!$J$4="yes",'Data Transformation'!F465,'Data Transformation'!D465)</f>
        <v>0</v>
      </c>
      <c r="I465" t="str">
        <f t="shared" si="52"/>
        <v/>
      </c>
    </row>
    <row r="466" spans="2:9" x14ac:dyDescent="0.55000000000000004">
      <c r="B466" t="b">
        <f>IF('Input and Summary Results'!D48=0,FALSE,'Input and Summary Results'!$B48)</f>
        <v>0</v>
      </c>
      <c r="C466" t="b">
        <f>IF(OR(B466=0,'Input and Summary Results'!D48=0,'Input and Summary Results'!D48=""),FALSE,'Input and Summary Results'!$D48)</f>
        <v>0</v>
      </c>
      <c r="D466" t="b">
        <f>IF(OR(B466=0,'Input and Summary Results'!E48=0),FALSE,'Input and Summary Results'!$E48)</f>
        <v>0</v>
      </c>
      <c r="E466" t="b">
        <f t="shared" si="50"/>
        <v>0</v>
      </c>
      <c r="F466" t="b">
        <f t="shared" si="51"/>
        <v>0</v>
      </c>
      <c r="G466" t="b">
        <f>IF('Input and Summary Results'!$J$4="yes",IF(C466=FALSE,FALSE,IF('Data Transformation'!E466&lt;$R$10,E466,$R$10)),IF(C466=FALSE,FALSE,IF(C466&lt;$R$10,C466,$R$10)))</f>
        <v>0</v>
      </c>
      <c r="H466" t="b">
        <f>IF('Input and Summary Results'!$J$4="yes",'Data Transformation'!F466,'Data Transformation'!D466)</f>
        <v>0</v>
      </c>
      <c r="I466" t="str">
        <f t="shared" si="52"/>
        <v/>
      </c>
    </row>
    <row r="467" spans="2:9" x14ac:dyDescent="0.55000000000000004">
      <c r="B467" t="b">
        <f>IF('Input and Summary Results'!D49=0,FALSE,'Input and Summary Results'!$B49)</f>
        <v>0</v>
      </c>
      <c r="C467" t="b">
        <f>IF(OR(B467=0,'Input and Summary Results'!D49=0,'Input and Summary Results'!D49=""),FALSE,'Input and Summary Results'!$D49)</f>
        <v>0</v>
      </c>
      <c r="D467" t="b">
        <f>IF(OR(B467=0,'Input and Summary Results'!E49=0),FALSE,'Input and Summary Results'!$E49)</f>
        <v>0</v>
      </c>
      <c r="E467" t="b">
        <f t="shared" si="50"/>
        <v>0</v>
      </c>
      <c r="F467" t="b">
        <f t="shared" si="51"/>
        <v>0</v>
      </c>
      <c r="G467" t="b">
        <f>IF('Input and Summary Results'!$J$4="yes",IF(C467=FALSE,FALSE,IF('Data Transformation'!E467&lt;$R$10,E467,$R$10)),IF(C467=FALSE,FALSE,IF(C467&lt;$R$10,C467,$R$10)))</f>
        <v>0</v>
      </c>
      <c r="H467" t="b">
        <f>IF('Input and Summary Results'!$J$4="yes",'Data Transformation'!F467,'Data Transformation'!D467)</f>
        <v>0</v>
      </c>
      <c r="I467" t="str">
        <f t="shared" si="52"/>
        <v/>
      </c>
    </row>
    <row r="468" spans="2:9" x14ac:dyDescent="0.55000000000000004">
      <c r="B468" t="b">
        <f>IF('Input and Summary Results'!D50=0,FALSE,'Input and Summary Results'!$B50)</f>
        <v>0</v>
      </c>
      <c r="C468" t="b">
        <f>IF(OR(B468=0,'Input and Summary Results'!D50=0,'Input and Summary Results'!D50=""),FALSE,'Input and Summary Results'!$D50)</f>
        <v>0</v>
      </c>
      <c r="D468" t="b">
        <f>IF(OR(B468=0,'Input and Summary Results'!E50=0),FALSE,'Input and Summary Results'!$E50)</f>
        <v>0</v>
      </c>
      <c r="E468" t="b">
        <f t="shared" si="50"/>
        <v>0</v>
      </c>
      <c r="F468" t="b">
        <f t="shared" si="51"/>
        <v>0</v>
      </c>
      <c r="G468" t="b">
        <f>IF('Input and Summary Results'!$J$4="yes",IF(C468=FALSE,FALSE,IF('Data Transformation'!E468&lt;$R$10,E468,$R$10)),IF(C468=FALSE,FALSE,IF(C468&lt;$R$10,C468,$R$10)))</f>
        <v>0</v>
      </c>
      <c r="H468" t="b">
        <f>IF('Input and Summary Results'!$J$4="yes",'Data Transformation'!F468,'Data Transformation'!D468)</f>
        <v>0</v>
      </c>
      <c r="I468" t="str">
        <f t="shared" si="52"/>
        <v/>
      </c>
    </row>
    <row r="469" spans="2:9" x14ac:dyDescent="0.55000000000000004">
      <c r="B469" t="b">
        <f>IF('Input and Summary Results'!D51=0,FALSE,'Input and Summary Results'!$B51)</f>
        <v>0</v>
      </c>
      <c r="C469" t="b">
        <f>IF(OR(B469=0,'Input and Summary Results'!D51=0,'Input and Summary Results'!D51=""),FALSE,'Input and Summary Results'!$D51)</f>
        <v>0</v>
      </c>
      <c r="D469" t="b">
        <f>IF(OR(B469=0,'Input and Summary Results'!E51=0),FALSE,'Input and Summary Results'!$E51)</f>
        <v>0</v>
      </c>
      <c r="E469" t="b">
        <f t="shared" si="50"/>
        <v>0</v>
      </c>
      <c r="F469" t="b">
        <f t="shared" si="51"/>
        <v>0</v>
      </c>
      <c r="G469" t="b">
        <f>IF('Input and Summary Results'!$J$4="yes",IF(C469=FALSE,FALSE,IF('Data Transformation'!E469&lt;$R$10,E469,$R$10)),IF(C469=FALSE,FALSE,IF(C469&lt;$R$10,C469,$R$10)))</f>
        <v>0</v>
      </c>
      <c r="H469" t="b">
        <f>IF('Input and Summary Results'!$J$4="yes",'Data Transformation'!F469,'Data Transformation'!D469)</f>
        <v>0</v>
      </c>
      <c r="I469" t="str">
        <f t="shared" si="52"/>
        <v/>
      </c>
    </row>
    <row r="470" spans="2:9" x14ac:dyDescent="0.55000000000000004">
      <c r="B470" t="b">
        <f>IF('Input and Summary Results'!D52=0,FALSE,'Input and Summary Results'!$B52)</f>
        <v>0</v>
      </c>
      <c r="C470" t="b">
        <f>IF(OR(B470=0,'Input and Summary Results'!D52=0,'Input and Summary Results'!D52=""),FALSE,'Input and Summary Results'!$D52)</f>
        <v>0</v>
      </c>
      <c r="D470" t="b">
        <f>IF(OR(B470=0,'Input and Summary Results'!E52=0),FALSE,'Input and Summary Results'!$E52)</f>
        <v>0</v>
      </c>
      <c r="E470" t="b">
        <f t="shared" si="50"/>
        <v>0</v>
      </c>
      <c r="F470" t="b">
        <f t="shared" si="51"/>
        <v>0</v>
      </c>
      <c r="G470" t="b">
        <f>IF('Input and Summary Results'!$J$4="yes",IF(C470=FALSE,FALSE,IF('Data Transformation'!E470&lt;$R$10,E470,$R$10)),IF(C470=FALSE,FALSE,IF(C470&lt;$R$10,C470,$R$10)))</f>
        <v>0</v>
      </c>
      <c r="H470" t="b">
        <f>IF('Input and Summary Results'!$J$4="yes",'Data Transformation'!F470,'Data Transformation'!D470)</f>
        <v>0</v>
      </c>
      <c r="I470" t="str">
        <f t="shared" si="52"/>
        <v/>
      </c>
    </row>
    <row r="471" spans="2:9" x14ac:dyDescent="0.55000000000000004">
      <c r="B471" t="b">
        <f>IF('Input and Summary Results'!D53=0,FALSE,'Input and Summary Results'!$B53)</f>
        <v>0</v>
      </c>
      <c r="C471" t="b">
        <f>IF(OR(B471=0,'Input and Summary Results'!D53=0,'Input and Summary Results'!D53=""),FALSE,'Input and Summary Results'!$D53)</f>
        <v>0</v>
      </c>
      <c r="D471" t="b">
        <f>IF(OR(B471=0,'Input and Summary Results'!E53=0),FALSE,'Input and Summary Results'!$E53)</f>
        <v>0</v>
      </c>
      <c r="E471" t="b">
        <f t="shared" si="50"/>
        <v>0</v>
      </c>
      <c r="F471" t="b">
        <f t="shared" si="51"/>
        <v>0</v>
      </c>
      <c r="G471" t="b">
        <f>IF('Input and Summary Results'!$J$4="yes",IF(C471=FALSE,FALSE,IF('Data Transformation'!E471&lt;$R$10,E471,$R$10)),IF(C471=FALSE,FALSE,IF(C471&lt;$R$10,C471,$R$10)))</f>
        <v>0</v>
      </c>
      <c r="H471" t="b">
        <f>IF('Input and Summary Results'!$J$4="yes",'Data Transformation'!F471,'Data Transformation'!D471)</f>
        <v>0</v>
      </c>
      <c r="I471" t="str">
        <f t="shared" si="52"/>
        <v/>
      </c>
    </row>
    <row r="472" spans="2:9" x14ac:dyDescent="0.55000000000000004">
      <c r="B472" t="b">
        <f>IF('Input and Summary Results'!D54=0,FALSE,'Input and Summary Results'!$B54)</f>
        <v>0</v>
      </c>
      <c r="C472" t="b">
        <f>IF(OR(B472=0,'Input and Summary Results'!D54=0,'Input and Summary Results'!D54=""),FALSE,'Input and Summary Results'!$D54)</f>
        <v>0</v>
      </c>
      <c r="D472" t="b">
        <f>IF(OR(B472=0,'Input and Summary Results'!E54=0),FALSE,'Input and Summary Results'!$E54)</f>
        <v>0</v>
      </c>
      <c r="E472" t="b">
        <f t="shared" si="50"/>
        <v>0</v>
      </c>
      <c r="F472" t="b">
        <f t="shared" si="51"/>
        <v>0</v>
      </c>
      <c r="G472" t="b">
        <f>IF('Input and Summary Results'!$J$4="yes",IF(C472=FALSE,FALSE,IF('Data Transformation'!E472&lt;$R$10,E472,$R$10)),IF(C472=FALSE,FALSE,IF(C472&lt;$R$10,C472,$R$10)))</f>
        <v>0</v>
      </c>
      <c r="H472" t="b">
        <f>IF('Input and Summary Results'!$J$4="yes",'Data Transformation'!F472,'Data Transformation'!D472)</f>
        <v>0</v>
      </c>
      <c r="I472" t="str">
        <f t="shared" si="52"/>
        <v/>
      </c>
    </row>
    <row r="473" spans="2:9" x14ac:dyDescent="0.55000000000000004">
      <c r="B473" t="b">
        <f>IF('Input and Summary Results'!D55=0,FALSE,'Input and Summary Results'!$B55)</f>
        <v>0</v>
      </c>
      <c r="C473" t="b">
        <f>IF(OR(B473=0,'Input and Summary Results'!D55=0,'Input and Summary Results'!D55=""),FALSE,'Input and Summary Results'!$D55)</f>
        <v>0</v>
      </c>
      <c r="D473" t="b">
        <f>IF(OR(B473=0,'Input and Summary Results'!E55=0),FALSE,'Input and Summary Results'!$E55)</f>
        <v>0</v>
      </c>
      <c r="E473" t="b">
        <f t="shared" si="50"/>
        <v>0</v>
      </c>
      <c r="F473" t="b">
        <f t="shared" si="51"/>
        <v>0</v>
      </c>
      <c r="G473" t="b">
        <f>IF('Input and Summary Results'!$J$4="yes",IF(C473=FALSE,FALSE,IF('Data Transformation'!E473&lt;$R$10,E473,$R$10)),IF(C473=FALSE,FALSE,IF(C473&lt;$R$10,C473,$R$10)))</f>
        <v>0</v>
      </c>
      <c r="H473" t="b">
        <f>IF('Input and Summary Results'!$J$4="yes",'Data Transformation'!F473,'Data Transformation'!D473)</f>
        <v>0</v>
      </c>
      <c r="I473" t="str">
        <f t="shared" si="52"/>
        <v/>
      </c>
    </row>
    <row r="474" spans="2:9" x14ac:dyDescent="0.55000000000000004">
      <c r="B474" t="b">
        <f>IF('Input and Summary Results'!D56=0,FALSE,'Input and Summary Results'!$B56)</f>
        <v>0</v>
      </c>
      <c r="C474" t="b">
        <f>IF(OR(B474=0,'Input and Summary Results'!D56=0,'Input and Summary Results'!D56=""),FALSE,'Input and Summary Results'!$D56)</f>
        <v>0</v>
      </c>
      <c r="D474" t="b">
        <f>IF(OR(B474=0,'Input and Summary Results'!E56=0),FALSE,'Input and Summary Results'!$E56)</f>
        <v>0</v>
      </c>
      <c r="E474" t="b">
        <f t="shared" si="50"/>
        <v>0</v>
      </c>
      <c r="F474" t="b">
        <f t="shared" si="51"/>
        <v>0</v>
      </c>
      <c r="G474" t="b">
        <f>IF('Input and Summary Results'!$J$4="yes",IF(C474=FALSE,FALSE,IF('Data Transformation'!E474&lt;$R$10,E474,$R$10)),IF(C474=FALSE,FALSE,IF(C474&lt;$R$10,C474,$R$10)))</f>
        <v>0</v>
      </c>
      <c r="H474" t="b">
        <f>IF('Input and Summary Results'!$J$4="yes",'Data Transformation'!F474,'Data Transformation'!D474)</f>
        <v>0</v>
      </c>
      <c r="I474" t="str">
        <f t="shared" si="52"/>
        <v/>
      </c>
    </row>
    <row r="475" spans="2:9" x14ac:dyDescent="0.55000000000000004">
      <c r="B475" t="b">
        <f>IF('Input and Summary Results'!D57=0,FALSE,'Input and Summary Results'!$B57)</f>
        <v>0</v>
      </c>
      <c r="C475" t="b">
        <f>IF(OR(B475=0,'Input and Summary Results'!D57=0,'Input and Summary Results'!D57=""),FALSE,'Input and Summary Results'!$D57)</f>
        <v>0</v>
      </c>
      <c r="D475" t="b">
        <f>IF(OR(B475=0,'Input and Summary Results'!E57=0),FALSE,'Input and Summary Results'!$E57)</f>
        <v>0</v>
      </c>
      <c r="E475" t="b">
        <f t="shared" si="50"/>
        <v>0</v>
      </c>
      <c r="F475" t="b">
        <f t="shared" si="51"/>
        <v>0</v>
      </c>
      <c r="G475" t="b">
        <f>IF('Input and Summary Results'!$J$4="yes",IF(C475=FALSE,FALSE,IF('Data Transformation'!E475&lt;$R$10,E475,$R$10)),IF(C475=FALSE,FALSE,IF(C475&lt;$R$10,C475,$R$10)))</f>
        <v>0</v>
      </c>
      <c r="H475" t="b">
        <f>IF('Input and Summary Results'!$J$4="yes",'Data Transformation'!F475,'Data Transformation'!D475)</f>
        <v>0</v>
      </c>
      <c r="I475" t="str">
        <f t="shared" si="52"/>
        <v/>
      </c>
    </row>
    <row r="476" spans="2:9" x14ac:dyDescent="0.55000000000000004">
      <c r="B476" t="b">
        <f>IF('Input and Summary Results'!D58=0,FALSE,'Input and Summary Results'!$B58)</f>
        <v>0</v>
      </c>
      <c r="C476" t="b">
        <f>IF(OR(B476=0,'Input and Summary Results'!D58=0,'Input and Summary Results'!D58=""),FALSE,'Input and Summary Results'!$D58)</f>
        <v>0</v>
      </c>
      <c r="D476" t="b">
        <f>IF(OR(B476=0,'Input and Summary Results'!E58=0),FALSE,'Input and Summary Results'!$E58)</f>
        <v>0</v>
      </c>
      <c r="E476" t="b">
        <f t="shared" si="50"/>
        <v>0</v>
      </c>
      <c r="F476" t="b">
        <f t="shared" si="51"/>
        <v>0</v>
      </c>
      <c r="G476" t="b">
        <f>IF('Input and Summary Results'!$J$4="yes",IF(C476=FALSE,FALSE,IF('Data Transformation'!E476&lt;$R$10,E476,$R$10)),IF(C476=FALSE,FALSE,IF(C476&lt;$R$10,C476,$R$10)))</f>
        <v>0</v>
      </c>
      <c r="H476" t="b">
        <f>IF('Input and Summary Results'!$J$4="yes",'Data Transformation'!F476,'Data Transformation'!D476)</f>
        <v>0</v>
      </c>
      <c r="I476" t="str">
        <f t="shared" si="52"/>
        <v/>
      </c>
    </row>
    <row r="477" spans="2:9" x14ac:dyDescent="0.55000000000000004">
      <c r="B477" t="b">
        <f>IF('Input and Summary Results'!D59=0,FALSE,'Input and Summary Results'!$B59)</f>
        <v>0</v>
      </c>
      <c r="C477" t="b">
        <f>IF(OR(B477=0,'Input and Summary Results'!D59=0,'Input and Summary Results'!D59=""),FALSE,'Input and Summary Results'!$D59)</f>
        <v>0</v>
      </c>
      <c r="D477" t="b">
        <f>IF(OR(B477=0,'Input and Summary Results'!E59=0),FALSE,'Input and Summary Results'!$E59)</f>
        <v>0</v>
      </c>
      <c r="E477" t="b">
        <f t="shared" si="50"/>
        <v>0</v>
      </c>
      <c r="F477" t="b">
        <f t="shared" si="51"/>
        <v>0</v>
      </c>
      <c r="G477" t="b">
        <f>IF('Input and Summary Results'!$J$4="yes",IF(C477=FALSE,FALSE,IF('Data Transformation'!E477&lt;$R$10,E477,$R$10)),IF(C477=FALSE,FALSE,IF(C477&lt;$R$10,C477,$R$10)))</f>
        <v>0</v>
      </c>
      <c r="H477" t="b">
        <f>IF('Input and Summary Results'!$J$4="yes",'Data Transformation'!F477,'Data Transformation'!D477)</f>
        <v>0</v>
      </c>
      <c r="I477" t="str">
        <f t="shared" si="52"/>
        <v/>
      </c>
    </row>
    <row r="478" spans="2:9" x14ac:dyDescent="0.55000000000000004">
      <c r="B478" t="b">
        <f>IF('Input and Summary Results'!D60=0,FALSE,'Input and Summary Results'!$B60)</f>
        <v>0</v>
      </c>
      <c r="C478" t="b">
        <f>IF(OR(B478=0,'Input and Summary Results'!D60=0,'Input and Summary Results'!D60=""),FALSE,'Input and Summary Results'!$D60)</f>
        <v>0</v>
      </c>
      <c r="D478" t="b">
        <f>IF(OR(B478=0,'Input and Summary Results'!E60=0),FALSE,'Input and Summary Results'!$E60)</f>
        <v>0</v>
      </c>
      <c r="E478" t="b">
        <f t="shared" si="50"/>
        <v>0</v>
      </c>
      <c r="F478" t="b">
        <f t="shared" si="51"/>
        <v>0</v>
      </c>
      <c r="G478" t="b">
        <f>IF('Input and Summary Results'!$J$4="yes",IF(C478=FALSE,FALSE,IF('Data Transformation'!E478&lt;$R$10,E478,$R$10)),IF(C478=FALSE,FALSE,IF(C478&lt;$R$10,C478,$R$10)))</f>
        <v>0</v>
      </c>
      <c r="H478" t="b">
        <f>IF('Input and Summary Results'!$J$4="yes",'Data Transformation'!F478,'Data Transformation'!D478)</f>
        <v>0</v>
      </c>
      <c r="I478" t="str">
        <f t="shared" si="52"/>
        <v/>
      </c>
    </row>
    <row r="479" spans="2:9" x14ac:dyDescent="0.55000000000000004">
      <c r="B479" t="b">
        <f>IF('Input and Summary Results'!D61=0,FALSE,'Input and Summary Results'!$B61)</f>
        <v>0</v>
      </c>
      <c r="C479" t="b">
        <f>IF(OR(B479=0,'Input and Summary Results'!D61=0,'Input and Summary Results'!D61=""),FALSE,'Input and Summary Results'!$D61)</f>
        <v>0</v>
      </c>
      <c r="D479" t="b">
        <f>IF(OR(B479=0,'Input and Summary Results'!E61=0),FALSE,'Input and Summary Results'!$E61)</f>
        <v>0</v>
      </c>
      <c r="E479" t="b">
        <f t="shared" si="50"/>
        <v>0</v>
      </c>
      <c r="F479" t="b">
        <f t="shared" si="51"/>
        <v>0</v>
      </c>
      <c r="G479" t="b">
        <f>IF('Input and Summary Results'!$J$4="yes",IF(C479=FALSE,FALSE,IF('Data Transformation'!E479&lt;$R$10,E479,$R$10)),IF(C479=FALSE,FALSE,IF(C479&lt;$R$10,C479,$R$10)))</f>
        <v>0</v>
      </c>
      <c r="H479" t="b">
        <f>IF('Input and Summary Results'!$J$4="yes",'Data Transformation'!F479,'Data Transformation'!D479)</f>
        <v>0</v>
      </c>
      <c r="I479" t="str">
        <f t="shared" si="52"/>
        <v/>
      </c>
    </row>
    <row r="480" spans="2:9" x14ac:dyDescent="0.55000000000000004">
      <c r="B480" t="b">
        <f>IF('Input and Summary Results'!D62=0,FALSE,'Input and Summary Results'!$B62)</f>
        <v>0</v>
      </c>
      <c r="C480" t="b">
        <f>IF(OR(B480=0,'Input and Summary Results'!D62=0,'Input and Summary Results'!D62=""),FALSE,'Input and Summary Results'!$D62)</f>
        <v>0</v>
      </c>
      <c r="D480" t="b">
        <f>IF(OR(B480=0,'Input and Summary Results'!E62=0),FALSE,'Input and Summary Results'!$E62)</f>
        <v>0</v>
      </c>
      <c r="E480" t="b">
        <f t="shared" si="50"/>
        <v>0</v>
      </c>
      <c r="F480" t="b">
        <f t="shared" si="51"/>
        <v>0</v>
      </c>
      <c r="G480" t="b">
        <f>IF('Input and Summary Results'!$J$4="yes",IF(C480=FALSE,FALSE,IF('Data Transformation'!E480&lt;$R$10,E480,$R$10)),IF(C480=FALSE,FALSE,IF(C480&lt;$R$10,C480,$R$10)))</f>
        <v>0</v>
      </c>
      <c r="H480" t="b">
        <f>IF('Input and Summary Results'!$J$4="yes",'Data Transformation'!F480,'Data Transformation'!D480)</f>
        <v>0</v>
      </c>
      <c r="I480" t="str">
        <f t="shared" si="52"/>
        <v/>
      </c>
    </row>
    <row r="481" spans="2:9" x14ac:dyDescent="0.55000000000000004">
      <c r="B481" t="b">
        <f>IF('Input and Summary Results'!D63=0,FALSE,'Input and Summary Results'!$B63)</f>
        <v>0</v>
      </c>
      <c r="C481" t="b">
        <f>IF(OR(B481=0,'Input and Summary Results'!D63=0,'Input and Summary Results'!D63=""),FALSE,'Input and Summary Results'!$D63)</f>
        <v>0</v>
      </c>
      <c r="D481" t="b">
        <f>IF(OR(B481=0,'Input and Summary Results'!E63=0),FALSE,'Input and Summary Results'!$E63)</f>
        <v>0</v>
      </c>
      <c r="E481" t="b">
        <f t="shared" si="50"/>
        <v>0</v>
      </c>
      <c r="F481" t="b">
        <f t="shared" si="51"/>
        <v>0</v>
      </c>
      <c r="G481" t="b">
        <f>IF('Input and Summary Results'!$J$4="yes",IF(C481=FALSE,FALSE,IF('Data Transformation'!E481&lt;$R$10,E481,$R$10)),IF(C481=FALSE,FALSE,IF(C481&lt;$R$10,C481,$R$10)))</f>
        <v>0</v>
      </c>
      <c r="H481" t="b">
        <f>IF('Input and Summary Results'!$J$4="yes",'Data Transformation'!F481,'Data Transformation'!D481)</f>
        <v>0</v>
      </c>
      <c r="I481" t="str">
        <f t="shared" si="52"/>
        <v/>
      </c>
    </row>
    <row r="482" spans="2:9" x14ac:dyDescent="0.55000000000000004">
      <c r="B482" t="b">
        <f>IF('Input and Summary Results'!D64=0,FALSE,'Input and Summary Results'!$B64)</f>
        <v>0</v>
      </c>
      <c r="C482" t="b">
        <f>IF(OR(B482=0,'Input and Summary Results'!D64=0,'Input and Summary Results'!D64=""),FALSE,'Input and Summary Results'!$D64)</f>
        <v>0</v>
      </c>
      <c r="D482" t="b">
        <f>IF(OR(B482=0,'Input and Summary Results'!E64=0),FALSE,'Input and Summary Results'!$E64)</f>
        <v>0</v>
      </c>
      <c r="E482" t="b">
        <f t="shared" si="50"/>
        <v>0</v>
      </c>
      <c r="F482" t="b">
        <f t="shared" si="51"/>
        <v>0</v>
      </c>
      <c r="G482" t="b">
        <f>IF('Input and Summary Results'!$J$4="yes",IF(C482=FALSE,FALSE,IF('Data Transformation'!E482&lt;$R$10,E482,$R$10)),IF(C482=FALSE,FALSE,IF(C482&lt;$R$10,C482,$R$10)))</f>
        <v>0</v>
      </c>
      <c r="H482" t="b">
        <f>IF('Input and Summary Results'!$J$4="yes",'Data Transformation'!F482,'Data Transformation'!D482)</f>
        <v>0</v>
      </c>
      <c r="I482" t="str">
        <f t="shared" si="52"/>
        <v/>
      </c>
    </row>
    <row r="483" spans="2:9" x14ac:dyDescent="0.55000000000000004">
      <c r="B483" t="b">
        <f>IF('Input and Summary Results'!D65=0,FALSE,'Input and Summary Results'!$B65)</f>
        <v>0</v>
      </c>
      <c r="C483" t="b">
        <f>IF(OR(B483=0,'Input and Summary Results'!D65=0,'Input and Summary Results'!D65=""),FALSE,'Input and Summary Results'!$D65)</f>
        <v>0</v>
      </c>
      <c r="D483" t="b">
        <f>IF(OR(B483=0,'Input and Summary Results'!E65=0),FALSE,'Input and Summary Results'!$E65)</f>
        <v>0</v>
      </c>
      <c r="E483" t="b">
        <f t="shared" si="50"/>
        <v>0</v>
      </c>
      <c r="F483" t="b">
        <f t="shared" si="51"/>
        <v>0</v>
      </c>
      <c r="G483" t="b">
        <f>IF('Input and Summary Results'!$J$4="yes",IF(C483=FALSE,FALSE,IF('Data Transformation'!E483&lt;$R$10,E483,$R$10)),IF(C483=FALSE,FALSE,IF(C483&lt;$R$10,C483,$R$10)))</f>
        <v>0</v>
      </c>
      <c r="H483" t="b">
        <f>IF('Input and Summary Results'!$J$4="yes",'Data Transformation'!F483,'Data Transformation'!D483)</f>
        <v>0</v>
      </c>
      <c r="I483" t="str">
        <f t="shared" si="52"/>
        <v/>
      </c>
    </row>
    <row r="484" spans="2:9" x14ac:dyDescent="0.55000000000000004">
      <c r="B484" t="b">
        <f>IF('Input and Summary Results'!D66=0,FALSE,'Input and Summary Results'!$B66)</f>
        <v>0</v>
      </c>
      <c r="C484" t="b">
        <f>IF(OR(B484=0,'Input and Summary Results'!D66=0,'Input and Summary Results'!D66=""),FALSE,'Input and Summary Results'!$D66)</f>
        <v>0</v>
      </c>
      <c r="D484" t="b">
        <f>IF(OR(B484=0,'Input and Summary Results'!E66=0),FALSE,'Input and Summary Results'!$E66)</f>
        <v>0</v>
      </c>
      <c r="E484" t="b">
        <f t="shared" si="50"/>
        <v>0</v>
      </c>
      <c r="F484" t="b">
        <f t="shared" si="51"/>
        <v>0</v>
      </c>
      <c r="G484" t="b">
        <f>IF('Input and Summary Results'!$J$4="yes",IF(C484=FALSE,FALSE,IF('Data Transformation'!E484&lt;$R$10,E484,$R$10)),IF(C484=FALSE,FALSE,IF(C484&lt;$R$10,C484,$R$10)))</f>
        <v>0</v>
      </c>
      <c r="H484" t="b">
        <f>IF('Input and Summary Results'!$J$4="yes",'Data Transformation'!F484,'Data Transformation'!D484)</f>
        <v>0</v>
      </c>
      <c r="I484" t="str">
        <f t="shared" si="52"/>
        <v/>
      </c>
    </row>
    <row r="485" spans="2:9" x14ac:dyDescent="0.55000000000000004">
      <c r="B485" t="b">
        <f>IF('Input and Summary Results'!D67=0,FALSE,'Input and Summary Results'!$B67)</f>
        <v>0</v>
      </c>
      <c r="C485" t="b">
        <f>IF(OR(B485=0,'Input and Summary Results'!D67=0,'Input and Summary Results'!D67=""),FALSE,'Input and Summary Results'!$D67)</f>
        <v>0</v>
      </c>
      <c r="D485" t="b">
        <f>IF(OR(B485=0,'Input and Summary Results'!E67=0),FALSE,'Input and Summary Results'!$E67)</f>
        <v>0</v>
      </c>
      <c r="E485" t="b">
        <f t="shared" si="50"/>
        <v>0</v>
      </c>
      <c r="F485" t="b">
        <f t="shared" si="51"/>
        <v>0</v>
      </c>
      <c r="G485" t="b">
        <f>IF('Input and Summary Results'!$J$4="yes",IF(C485=FALSE,FALSE,IF('Data Transformation'!E485&lt;$R$10,E485,$R$10)),IF(C485=FALSE,FALSE,IF(C485&lt;$R$10,C485,$R$10)))</f>
        <v>0</v>
      </c>
      <c r="H485" t="b">
        <f>IF('Input and Summary Results'!$J$4="yes",'Data Transformation'!F485,'Data Transformation'!D485)</f>
        <v>0</v>
      </c>
      <c r="I485" t="str">
        <f t="shared" si="52"/>
        <v/>
      </c>
    </row>
    <row r="486" spans="2:9" x14ac:dyDescent="0.55000000000000004">
      <c r="B486" t="b">
        <f>IF('Input and Summary Results'!D68=0,FALSE,'Input and Summary Results'!$B68)</f>
        <v>0</v>
      </c>
      <c r="C486" t="b">
        <f>IF(OR(B486=0,'Input and Summary Results'!D68=0,'Input and Summary Results'!D68=""),FALSE,'Input and Summary Results'!$D68)</f>
        <v>0</v>
      </c>
      <c r="D486" t="b">
        <f>IF(OR(B486=0,'Input and Summary Results'!E68=0),FALSE,'Input and Summary Results'!$E68)</f>
        <v>0</v>
      </c>
      <c r="E486" t="b">
        <f t="shared" si="50"/>
        <v>0</v>
      </c>
      <c r="F486" t="b">
        <f t="shared" si="51"/>
        <v>0</v>
      </c>
      <c r="G486" t="b">
        <f>IF('Input and Summary Results'!$J$4="yes",IF(C486=FALSE,FALSE,IF('Data Transformation'!E486&lt;$R$10,E486,$R$10)),IF(C486=FALSE,FALSE,IF(C486&lt;$R$10,C486,$R$10)))</f>
        <v>0</v>
      </c>
      <c r="H486" t="b">
        <f>IF('Input and Summary Results'!$J$4="yes",'Data Transformation'!F486,'Data Transformation'!D486)</f>
        <v>0</v>
      </c>
      <c r="I486" t="str">
        <f t="shared" si="52"/>
        <v/>
      </c>
    </row>
    <row r="487" spans="2:9" x14ac:dyDescent="0.55000000000000004">
      <c r="B487" t="b">
        <f>IF('Input and Summary Results'!D69=0,FALSE,'Input and Summary Results'!$B69)</f>
        <v>0</v>
      </c>
      <c r="C487" t="b">
        <f>IF(OR(B487=0,'Input and Summary Results'!D69=0,'Input and Summary Results'!D69=""),FALSE,'Input and Summary Results'!$D69)</f>
        <v>0</v>
      </c>
      <c r="D487" t="b">
        <f>IF(OR(B487=0,'Input and Summary Results'!E69=0),FALSE,'Input and Summary Results'!$E69)</f>
        <v>0</v>
      </c>
      <c r="E487" t="b">
        <f t="shared" si="50"/>
        <v>0</v>
      </c>
      <c r="F487" t="b">
        <f t="shared" si="51"/>
        <v>0</v>
      </c>
      <c r="G487" t="b">
        <f>IF('Input and Summary Results'!$J$4="yes",IF(C487=FALSE,FALSE,IF('Data Transformation'!E487&lt;$R$10,E487,$R$10)),IF(C487=FALSE,FALSE,IF(C487&lt;$R$10,C487,$R$10)))</f>
        <v>0</v>
      </c>
      <c r="H487" t="b">
        <f>IF('Input and Summary Results'!$J$4="yes",'Data Transformation'!F487,'Data Transformation'!D487)</f>
        <v>0</v>
      </c>
      <c r="I487" t="str">
        <f t="shared" si="52"/>
        <v/>
      </c>
    </row>
    <row r="488" spans="2:9" x14ac:dyDescent="0.55000000000000004">
      <c r="B488" t="b">
        <f>IF('Input and Summary Results'!D70=0,FALSE,'Input and Summary Results'!$B70)</f>
        <v>0</v>
      </c>
      <c r="C488" t="b">
        <f>IF(OR(B488=0,'Input and Summary Results'!D70=0,'Input and Summary Results'!D70=""),FALSE,'Input and Summary Results'!$D70)</f>
        <v>0</v>
      </c>
      <c r="D488" t="b">
        <f>IF(OR(B488=0,'Input and Summary Results'!E70=0),FALSE,'Input and Summary Results'!$E70)</f>
        <v>0</v>
      </c>
      <c r="E488" t="b">
        <f t="shared" si="50"/>
        <v>0</v>
      </c>
      <c r="F488" t="b">
        <f t="shared" si="51"/>
        <v>0</v>
      </c>
      <c r="G488" t="b">
        <f>IF('Input and Summary Results'!$J$4="yes",IF(C488=FALSE,FALSE,IF('Data Transformation'!E488&lt;$R$10,E488,$R$10)),IF(C488=FALSE,FALSE,IF(C488&lt;$R$10,C488,$R$10)))</f>
        <v>0</v>
      </c>
      <c r="H488" t="b">
        <f>IF('Input and Summary Results'!$J$4="yes",'Data Transformation'!F488,'Data Transformation'!D488)</f>
        <v>0</v>
      </c>
      <c r="I488" t="str">
        <f t="shared" si="52"/>
        <v/>
      </c>
    </row>
    <row r="489" spans="2:9" x14ac:dyDescent="0.55000000000000004">
      <c r="B489" t="b">
        <f>IF('Input and Summary Results'!D71=0,FALSE,'Input and Summary Results'!$B71)</f>
        <v>0</v>
      </c>
      <c r="C489" t="b">
        <f>IF(OR(B489=0,'Input and Summary Results'!D71=0,'Input and Summary Results'!D71=""),FALSE,'Input and Summary Results'!$D71)</f>
        <v>0</v>
      </c>
      <c r="D489" t="b">
        <f>IF(OR(B489=0,'Input and Summary Results'!E71=0),FALSE,'Input and Summary Results'!$E71)</f>
        <v>0</v>
      </c>
      <c r="E489" t="b">
        <f t="shared" si="50"/>
        <v>0</v>
      </c>
      <c r="F489" t="b">
        <f t="shared" si="51"/>
        <v>0</v>
      </c>
      <c r="G489" t="b">
        <f>IF('Input and Summary Results'!$J$4="yes",IF(C489=FALSE,FALSE,IF('Data Transformation'!E489&lt;$R$10,E489,$R$10)),IF(C489=FALSE,FALSE,IF(C489&lt;$R$10,C489,$R$10)))</f>
        <v>0</v>
      </c>
      <c r="H489" t="b">
        <f>IF('Input and Summary Results'!$J$4="yes",'Data Transformation'!F489,'Data Transformation'!D489)</f>
        <v>0</v>
      </c>
      <c r="I489" t="str">
        <f t="shared" si="52"/>
        <v/>
      </c>
    </row>
    <row r="490" spans="2:9" x14ac:dyDescent="0.55000000000000004">
      <c r="B490" t="b">
        <f>IF('Input and Summary Results'!D72=0,FALSE,'Input and Summary Results'!$B72)</f>
        <v>0</v>
      </c>
      <c r="C490" t="b">
        <f>IF(OR(B490=0,'Input and Summary Results'!D72=0,'Input and Summary Results'!D72=""),FALSE,'Input and Summary Results'!$D72)</f>
        <v>0</v>
      </c>
      <c r="D490" t="b">
        <f>IF(OR(B490=0,'Input and Summary Results'!E72=0),FALSE,'Input and Summary Results'!$E72)</f>
        <v>0</v>
      </c>
      <c r="E490" t="b">
        <f t="shared" ref="E490:E553" si="53">IF(C490=FALSE,FALSE,LOG10(C490))</f>
        <v>0</v>
      </c>
      <c r="F490" t="b">
        <f t="shared" ref="F490:F553" si="54">IF(D490=FALSE, FALSE,0.434*D490/C490)</f>
        <v>0</v>
      </c>
      <c r="G490" t="b">
        <f>IF('Input and Summary Results'!$J$4="yes",IF(C490=FALSE,FALSE,IF('Data Transformation'!E490&lt;$R$10,E490,$R$10)),IF(C490=FALSE,FALSE,IF(C490&lt;$R$10,C490,$R$10)))</f>
        <v>0</v>
      </c>
      <c r="H490" t="b">
        <f>IF('Input and Summary Results'!$J$4="yes",'Data Transformation'!F490,'Data Transformation'!D490)</f>
        <v>0</v>
      </c>
      <c r="I490" t="str">
        <f t="shared" si="52"/>
        <v/>
      </c>
    </row>
    <row r="491" spans="2:9" x14ac:dyDescent="0.55000000000000004">
      <c r="B491" t="b">
        <f>IF('Input and Summary Results'!D73=0,FALSE,'Input and Summary Results'!$B73)</f>
        <v>0</v>
      </c>
      <c r="C491" t="b">
        <f>IF(OR(B491=0,'Input and Summary Results'!D73=0,'Input and Summary Results'!D73=""),FALSE,'Input and Summary Results'!$D73)</f>
        <v>0</v>
      </c>
      <c r="D491" t="b">
        <f>IF(OR(B491=0,'Input and Summary Results'!E73=0),FALSE,'Input and Summary Results'!$E73)</f>
        <v>0</v>
      </c>
      <c r="E491" t="b">
        <f t="shared" si="53"/>
        <v>0</v>
      </c>
      <c r="F491" t="b">
        <f t="shared" si="54"/>
        <v>0</v>
      </c>
      <c r="G491" t="b">
        <f>IF('Input and Summary Results'!$J$4="yes",IF(C491=FALSE,FALSE,IF('Data Transformation'!E491&lt;$R$10,E491,$R$10)),IF(C491=FALSE,FALSE,IF(C491&lt;$R$10,C491,$R$10)))</f>
        <v>0</v>
      </c>
      <c r="H491" t="b">
        <f>IF('Input and Summary Results'!$J$4="yes",'Data Transformation'!F491,'Data Transformation'!D491)</f>
        <v>0</v>
      </c>
      <c r="I491" t="str">
        <f t="shared" si="52"/>
        <v/>
      </c>
    </row>
    <row r="492" spans="2:9" x14ac:dyDescent="0.55000000000000004">
      <c r="B492" t="b">
        <f>IF('Input and Summary Results'!D74=0,FALSE,'Input and Summary Results'!$B74)</f>
        <v>0</v>
      </c>
      <c r="C492" t="b">
        <f>IF(OR(B492=0,'Input and Summary Results'!D74=0,'Input and Summary Results'!D74=""),FALSE,'Input and Summary Results'!$D74)</f>
        <v>0</v>
      </c>
      <c r="D492" t="b">
        <f>IF(OR(B492=0,'Input and Summary Results'!E74=0),FALSE,'Input and Summary Results'!$E74)</f>
        <v>0</v>
      </c>
      <c r="E492" t="b">
        <f t="shared" si="53"/>
        <v>0</v>
      </c>
      <c r="F492" t="b">
        <f t="shared" si="54"/>
        <v>0</v>
      </c>
      <c r="G492" t="b">
        <f>IF('Input and Summary Results'!$J$4="yes",IF(C492=FALSE,FALSE,IF('Data Transformation'!E492&lt;$R$10,E492,$R$10)),IF(C492=FALSE,FALSE,IF(C492&lt;$R$10,C492,$R$10)))</f>
        <v>0</v>
      </c>
      <c r="H492" t="b">
        <f>IF('Input and Summary Results'!$J$4="yes",'Data Transformation'!F492,'Data Transformation'!D492)</f>
        <v>0</v>
      </c>
      <c r="I492" t="str">
        <f t="shared" si="52"/>
        <v/>
      </c>
    </row>
    <row r="493" spans="2:9" x14ac:dyDescent="0.55000000000000004">
      <c r="B493" t="b">
        <f>IF('Input and Summary Results'!D75=0,FALSE,'Input and Summary Results'!$B75)</f>
        <v>0</v>
      </c>
      <c r="C493" t="b">
        <f>IF(OR(B493=0,'Input and Summary Results'!D75=0,'Input and Summary Results'!D75=""),FALSE,'Input and Summary Results'!$D75)</f>
        <v>0</v>
      </c>
      <c r="D493" t="b">
        <f>IF(OR(B493=0,'Input and Summary Results'!E75=0),FALSE,'Input and Summary Results'!$E75)</f>
        <v>0</v>
      </c>
      <c r="E493" t="b">
        <f t="shared" si="53"/>
        <v>0</v>
      </c>
      <c r="F493" t="b">
        <f t="shared" si="54"/>
        <v>0</v>
      </c>
      <c r="G493" t="b">
        <f>IF('Input and Summary Results'!$J$4="yes",IF(C493=FALSE,FALSE,IF('Data Transformation'!E493&lt;$R$10,E493,$R$10)),IF(C493=FALSE,FALSE,IF(C493&lt;$R$10,C493,$R$10)))</f>
        <v>0</v>
      </c>
      <c r="H493" t="b">
        <f>IF('Input and Summary Results'!$J$4="yes",'Data Transformation'!F493,'Data Transformation'!D493)</f>
        <v>0</v>
      </c>
      <c r="I493" t="str">
        <f t="shared" si="52"/>
        <v/>
      </c>
    </row>
    <row r="494" spans="2:9" x14ac:dyDescent="0.55000000000000004">
      <c r="B494" t="b">
        <f>IF('Input and Summary Results'!D76=0,FALSE,'Input and Summary Results'!$B76)</f>
        <v>0</v>
      </c>
      <c r="C494" t="b">
        <f>IF(OR(B494=0,'Input and Summary Results'!D76=0,'Input and Summary Results'!D76=""),FALSE,'Input and Summary Results'!$D76)</f>
        <v>0</v>
      </c>
      <c r="D494" t="b">
        <f>IF(OR(B494=0,'Input and Summary Results'!E76=0),FALSE,'Input and Summary Results'!$E76)</f>
        <v>0</v>
      </c>
      <c r="E494" t="b">
        <f t="shared" si="53"/>
        <v>0</v>
      </c>
      <c r="F494" t="b">
        <f t="shared" si="54"/>
        <v>0</v>
      </c>
      <c r="G494" t="b">
        <f>IF('Input and Summary Results'!$J$4="yes",IF(C494=FALSE,FALSE,IF('Data Transformation'!E494&lt;$R$10,E494,$R$10)),IF(C494=FALSE,FALSE,IF(C494&lt;$R$10,C494,$R$10)))</f>
        <v>0</v>
      </c>
      <c r="H494" t="b">
        <f>IF('Input and Summary Results'!$J$4="yes",'Data Transformation'!F494,'Data Transformation'!D494)</f>
        <v>0</v>
      </c>
      <c r="I494" t="str">
        <f t="shared" si="52"/>
        <v/>
      </c>
    </row>
    <row r="495" spans="2:9" x14ac:dyDescent="0.55000000000000004">
      <c r="B495" t="b">
        <f>IF('Input and Summary Results'!D77=0,FALSE,'Input and Summary Results'!$B77)</f>
        <v>0</v>
      </c>
      <c r="C495" t="b">
        <f>IF(OR(B495=0,'Input and Summary Results'!D77=0,'Input and Summary Results'!D77=""),FALSE,'Input and Summary Results'!$D77)</f>
        <v>0</v>
      </c>
      <c r="D495" t="b">
        <f>IF(OR(B495=0,'Input and Summary Results'!E77=0),FALSE,'Input and Summary Results'!$E77)</f>
        <v>0</v>
      </c>
      <c r="E495" t="b">
        <f t="shared" si="53"/>
        <v>0</v>
      </c>
      <c r="F495" t="b">
        <f t="shared" si="54"/>
        <v>0</v>
      </c>
      <c r="G495" t="b">
        <f>IF('Input and Summary Results'!$J$4="yes",IF(C495=FALSE,FALSE,IF('Data Transformation'!E495&lt;$R$10,E495,$R$10)),IF(C495=FALSE,FALSE,IF(C495&lt;$R$10,C495,$R$10)))</f>
        <v>0</v>
      </c>
      <c r="H495" t="b">
        <f>IF('Input and Summary Results'!$J$4="yes",'Data Transformation'!F495,'Data Transformation'!D495)</f>
        <v>0</v>
      </c>
      <c r="I495" t="str">
        <f t="shared" si="52"/>
        <v/>
      </c>
    </row>
    <row r="496" spans="2:9" x14ac:dyDescent="0.55000000000000004">
      <c r="B496" t="b">
        <f>IF('Input and Summary Results'!D78=0,FALSE,'Input and Summary Results'!$B78)</f>
        <v>0</v>
      </c>
      <c r="C496" t="b">
        <f>IF(OR(B496=0,'Input and Summary Results'!D78=0,'Input and Summary Results'!D78=""),FALSE,'Input and Summary Results'!$D78)</f>
        <v>0</v>
      </c>
      <c r="D496" t="b">
        <f>IF(OR(B496=0,'Input and Summary Results'!E78=0),FALSE,'Input and Summary Results'!$E78)</f>
        <v>0</v>
      </c>
      <c r="E496" t="b">
        <f t="shared" si="53"/>
        <v>0</v>
      </c>
      <c r="F496" t="b">
        <f t="shared" si="54"/>
        <v>0</v>
      </c>
      <c r="G496" t="b">
        <f>IF('Input and Summary Results'!$J$4="yes",IF(C496=FALSE,FALSE,IF('Data Transformation'!E496&lt;$R$10,E496,$R$10)),IF(C496=FALSE,FALSE,IF(C496&lt;$R$10,C496,$R$10)))</f>
        <v>0</v>
      </c>
      <c r="H496" t="b">
        <f>IF('Input and Summary Results'!$J$4="yes",'Data Transformation'!F496,'Data Transformation'!D496)</f>
        <v>0</v>
      </c>
      <c r="I496" t="str">
        <f t="shared" si="52"/>
        <v/>
      </c>
    </row>
    <row r="497" spans="2:9" x14ac:dyDescent="0.55000000000000004">
      <c r="B497" t="b">
        <f>IF('Input and Summary Results'!D79=0,FALSE,'Input and Summary Results'!$B79)</f>
        <v>0</v>
      </c>
      <c r="C497" t="b">
        <f>IF(OR(B497=0,'Input and Summary Results'!D79=0,'Input and Summary Results'!D79=""),FALSE,'Input and Summary Results'!$D79)</f>
        <v>0</v>
      </c>
      <c r="D497" t="b">
        <f>IF(OR(B497=0,'Input and Summary Results'!E79=0),FALSE,'Input and Summary Results'!$E79)</f>
        <v>0</v>
      </c>
      <c r="E497" t="b">
        <f t="shared" si="53"/>
        <v>0</v>
      </c>
      <c r="F497" t="b">
        <f t="shared" si="54"/>
        <v>0</v>
      </c>
      <c r="G497" t="b">
        <f>IF('Input and Summary Results'!$J$4="yes",IF(C497=FALSE,FALSE,IF('Data Transformation'!E497&lt;$R$10,E497,$R$10)),IF(C497=FALSE,FALSE,IF(C497&lt;$R$10,C497,$R$10)))</f>
        <v>0</v>
      </c>
      <c r="H497" t="b">
        <f>IF('Input and Summary Results'!$J$4="yes",'Data Transformation'!F497,'Data Transformation'!D497)</f>
        <v>0</v>
      </c>
      <c r="I497" t="str">
        <f t="shared" si="52"/>
        <v/>
      </c>
    </row>
    <row r="498" spans="2:9" x14ac:dyDescent="0.55000000000000004">
      <c r="B498" t="b">
        <f>IF('Input and Summary Results'!D80=0,FALSE,'Input and Summary Results'!$B80)</f>
        <v>0</v>
      </c>
      <c r="C498" t="b">
        <f>IF(OR(B498=0,'Input and Summary Results'!D80=0,'Input and Summary Results'!D80=""),FALSE,'Input and Summary Results'!$D80)</f>
        <v>0</v>
      </c>
      <c r="D498" t="b">
        <f>IF(OR(B498=0,'Input and Summary Results'!E80=0),FALSE,'Input and Summary Results'!$E80)</f>
        <v>0</v>
      </c>
      <c r="E498" t="b">
        <f t="shared" si="53"/>
        <v>0</v>
      </c>
      <c r="F498" t="b">
        <f t="shared" si="54"/>
        <v>0</v>
      </c>
      <c r="G498" t="b">
        <f>IF('Input and Summary Results'!$J$4="yes",IF(C498=FALSE,FALSE,IF('Data Transformation'!E498&lt;$R$10,E498,$R$10)),IF(C498=FALSE,FALSE,IF(C498&lt;$R$10,C498,$R$10)))</f>
        <v>0</v>
      </c>
      <c r="H498" t="b">
        <f>IF('Input and Summary Results'!$J$4="yes",'Data Transformation'!F498,'Data Transformation'!D498)</f>
        <v>0</v>
      </c>
      <c r="I498" t="str">
        <f t="shared" si="52"/>
        <v/>
      </c>
    </row>
    <row r="499" spans="2:9" x14ac:dyDescent="0.55000000000000004">
      <c r="B499" t="b">
        <f>IF('Input and Summary Results'!D81=0,FALSE,'Input and Summary Results'!$B81)</f>
        <v>0</v>
      </c>
      <c r="C499" t="b">
        <f>IF(OR(B499=0,'Input and Summary Results'!D81=0,'Input and Summary Results'!D81=""),FALSE,'Input and Summary Results'!$D81)</f>
        <v>0</v>
      </c>
      <c r="D499" t="b">
        <f>IF(OR(B499=0,'Input and Summary Results'!E81=0),FALSE,'Input and Summary Results'!$E81)</f>
        <v>0</v>
      </c>
      <c r="E499" t="b">
        <f t="shared" si="53"/>
        <v>0</v>
      </c>
      <c r="F499" t="b">
        <f t="shared" si="54"/>
        <v>0</v>
      </c>
      <c r="G499" t="b">
        <f>IF('Input and Summary Results'!$J$4="yes",IF(C499=FALSE,FALSE,IF('Data Transformation'!E499&lt;$R$10,E499,$R$10)),IF(C499=FALSE,FALSE,IF(C499&lt;$R$10,C499,$R$10)))</f>
        <v>0</v>
      </c>
      <c r="H499" t="b">
        <f>IF('Input and Summary Results'!$J$4="yes",'Data Transformation'!F499,'Data Transformation'!D499)</f>
        <v>0</v>
      </c>
      <c r="I499" t="str">
        <f t="shared" si="52"/>
        <v/>
      </c>
    </row>
    <row r="500" spans="2:9" x14ac:dyDescent="0.55000000000000004">
      <c r="B500" t="b">
        <f>IF('Input and Summary Results'!D82=0,FALSE,'Input and Summary Results'!$B82)</f>
        <v>0</v>
      </c>
      <c r="C500" t="b">
        <f>IF(OR(B500=0,'Input and Summary Results'!D82=0,'Input and Summary Results'!D82=""),FALSE,'Input and Summary Results'!$D82)</f>
        <v>0</v>
      </c>
      <c r="D500" t="b">
        <f>IF(OR(B500=0,'Input and Summary Results'!E82=0),FALSE,'Input and Summary Results'!$E82)</f>
        <v>0</v>
      </c>
      <c r="E500" t="b">
        <f t="shared" si="53"/>
        <v>0</v>
      </c>
      <c r="F500" t="b">
        <f t="shared" si="54"/>
        <v>0</v>
      </c>
      <c r="G500" t="b">
        <f>IF('Input and Summary Results'!$J$4="yes",IF(C500=FALSE,FALSE,IF('Data Transformation'!E500&lt;$R$10,E500,$R$10)),IF(C500=FALSE,FALSE,IF(C500&lt;$R$10,C500,$R$10)))</f>
        <v>0</v>
      </c>
      <c r="H500" t="b">
        <f>IF('Input and Summary Results'!$J$4="yes",'Data Transformation'!F500,'Data Transformation'!D500)</f>
        <v>0</v>
      </c>
      <c r="I500" t="str">
        <f t="shared" si="52"/>
        <v/>
      </c>
    </row>
    <row r="501" spans="2:9" x14ac:dyDescent="0.55000000000000004">
      <c r="B501" t="b">
        <f>IF('Input and Summary Results'!D83=0,FALSE,'Input and Summary Results'!$B83)</f>
        <v>0</v>
      </c>
      <c r="C501" t="b">
        <f>IF(OR(B501=0,'Input and Summary Results'!D83=0,'Input and Summary Results'!D83=""),FALSE,'Input and Summary Results'!$D83)</f>
        <v>0</v>
      </c>
      <c r="D501" t="b">
        <f>IF(OR(B501=0,'Input and Summary Results'!E83=0),FALSE,'Input and Summary Results'!$E83)</f>
        <v>0</v>
      </c>
      <c r="E501" t="b">
        <f t="shared" si="53"/>
        <v>0</v>
      </c>
      <c r="F501" t="b">
        <f t="shared" si="54"/>
        <v>0</v>
      </c>
      <c r="G501" t="b">
        <f>IF('Input and Summary Results'!$J$4="yes",IF(C501=FALSE,FALSE,IF('Data Transformation'!E501&lt;$R$10,E501,$R$10)),IF(C501=FALSE,FALSE,IF(C501&lt;$R$10,C501,$R$10)))</f>
        <v>0</v>
      </c>
      <c r="H501" t="b">
        <f>IF('Input and Summary Results'!$J$4="yes",'Data Transformation'!F501,'Data Transformation'!D501)</f>
        <v>0</v>
      </c>
      <c r="I501" t="str">
        <f t="shared" si="52"/>
        <v/>
      </c>
    </row>
    <row r="502" spans="2:9" x14ac:dyDescent="0.55000000000000004">
      <c r="B502" t="b">
        <f>IF('Input and Summary Results'!D84=0,FALSE,'Input and Summary Results'!$B84)</f>
        <v>0</v>
      </c>
      <c r="C502" t="b">
        <f>IF(OR(B502=0,'Input and Summary Results'!D84=0,'Input and Summary Results'!D84=""),FALSE,'Input and Summary Results'!$D84)</f>
        <v>0</v>
      </c>
      <c r="D502" t="b">
        <f>IF(OR(B502=0,'Input and Summary Results'!E84=0),FALSE,'Input and Summary Results'!$E84)</f>
        <v>0</v>
      </c>
      <c r="E502" t="b">
        <f t="shared" si="53"/>
        <v>0</v>
      </c>
      <c r="F502" t="b">
        <f t="shared" si="54"/>
        <v>0</v>
      </c>
      <c r="G502" t="b">
        <f>IF('Input and Summary Results'!$J$4="yes",IF(C502=FALSE,FALSE,IF('Data Transformation'!E502&lt;$R$10,E502,$R$10)),IF(C502=FALSE,FALSE,IF(C502&lt;$R$10,C502,$R$10)))</f>
        <v>0</v>
      </c>
      <c r="H502" t="b">
        <f>IF('Input and Summary Results'!$J$4="yes",'Data Transformation'!F502,'Data Transformation'!D502)</f>
        <v>0</v>
      </c>
      <c r="I502" t="str">
        <f t="shared" si="52"/>
        <v/>
      </c>
    </row>
    <row r="503" spans="2:9" x14ac:dyDescent="0.55000000000000004">
      <c r="B503" t="b">
        <f>IF('Input and Summary Results'!D85=0,FALSE,'Input and Summary Results'!$B85)</f>
        <v>0</v>
      </c>
      <c r="C503" t="b">
        <f>IF(OR(B503=0,'Input and Summary Results'!D85=0,'Input and Summary Results'!D85=""),FALSE,'Input and Summary Results'!$D85)</f>
        <v>0</v>
      </c>
      <c r="D503" t="b">
        <f>IF(OR(B503=0,'Input and Summary Results'!E85=0),FALSE,'Input and Summary Results'!$E85)</f>
        <v>0</v>
      </c>
      <c r="E503" t="b">
        <f t="shared" si="53"/>
        <v>0</v>
      </c>
      <c r="F503" t="b">
        <f t="shared" si="54"/>
        <v>0</v>
      </c>
      <c r="G503" t="b">
        <f>IF('Input and Summary Results'!$J$4="yes",IF(C503=FALSE,FALSE,IF('Data Transformation'!E503&lt;$R$10,E503,$R$10)),IF(C503=FALSE,FALSE,IF(C503&lt;$R$10,C503,$R$10)))</f>
        <v>0</v>
      </c>
      <c r="H503" t="b">
        <f>IF('Input and Summary Results'!$J$4="yes",'Data Transformation'!F503,'Data Transformation'!D503)</f>
        <v>0</v>
      </c>
      <c r="I503" t="str">
        <f t="shared" si="52"/>
        <v/>
      </c>
    </row>
    <row r="504" spans="2:9" x14ac:dyDescent="0.55000000000000004">
      <c r="B504" t="b">
        <f>IF('Input and Summary Results'!D86=0,FALSE,'Input and Summary Results'!$B86)</f>
        <v>0</v>
      </c>
      <c r="C504" t="b">
        <f>IF(OR(B504=0,'Input and Summary Results'!D86=0,'Input and Summary Results'!D86=""),FALSE,'Input and Summary Results'!$D86)</f>
        <v>0</v>
      </c>
      <c r="D504" t="b">
        <f>IF(OR(B504=0,'Input and Summary Results'!E86=0),FALSE,'Input and Summary Results'!$E86)</f>
        <v>0</v>
      </c>
      <c r="E504" t="b">
        <f t="shared" si="53"/>
        <v>0</v>
      </c>
      <c r="F504" t="b">
        <f t="shared" si="54"/>
        <v>0</v>
      </c>
      <c r="G504" t="b">
        <f>IF('Input and Summary Results'!$J$4="yes",IF(C504=FALSE,FALSE,IF('Data Transformation'!E504&lt;$R$10,E504,$R$10)),IF(C504=FALSE,FALSE,IF(C504&lt;$R$10,C504,$R$10)))</f>
        <v>0</v>
      </c>
      <c r="H504" t="b">
        <f>IF('Input and Summary Results'!$J$4="yes",'Data Transformation'!F504,'Data Transformation'!D504)</f>
        <v>0</v>
      </c>
      <c r="I504" t="str">
        <f t="shared" si="52"/>
        <v/>
      </c>
    </row>
    <row r="505" spans="2:9" x14ac:dyDescent="0.55000000000000004">
      <c r="B505" t="b">
        <f>IF('Input and Summary Results'!D87=0,FALSE,'Input and Summary Results'!$B87)</f>
        <v>0</v>
      </c>
      <c r="C505" t="b">
        <f>IF(OR(B505=0,'Input and Summary Results'!D87=0,'Input and Summary Results'!D87=""),FALSE,'Input and Summary Results'!$D87)</f>
        <v>0</v>
      </c>
      <c r="D505" t="b">
        <f>IF(OR(B505=0,'Input and Summary Results'!E87=0),FALSE,'Input and Summary Results'!$E87)</f>
        <v>0</v>
      </c>
      <c r="E505" t="b">
        <f t="shared" si="53"/>
        <v>0</v>
      </c>
      <c r="F505" t="b">
        <f t="shared" si="54"/>
        <v>0</v>
      </c>
      <c r="G505" t="b">
        <f>IF('Input and Summary Results'!$J$4="yes",IF(C505=FALSE,FALSE,IF('Data Transformation'!E505&lt;$R$10,E505,$R$10)),IF(C505=FALSE,FALSE,IF(C505&lt;$R$10,C505,$R$10)))</f>
        <v>0</v>
      </c>
      <c r="H505" t="b">
        <f>IF('Input and Summary Results'!$J$4="yes",'Data Transformation'!F505,'Data Transformation'!D505)</f>
        <v>0</v>
      </c>
      <c r="I505" t="str">
        <f t="shared" si="52"/>
        <v/>
      </c>
    </row>
    <row r="506" spans="2:9" x14ac:dyDescent="0.55000000000000004">
      <c r="B506" t="b">
        <f>IF('Input and Summary Results'!D88=0,FALSE,'Input and Summary Results'!$B88)</f>
        <v>0</v>
      </c>
      <c r="C506" t="b">
        <f>IF(OR(B506=0,'Input and Summary Results'!D88=0,'Input and Summary Results'!D88=""),FALSE,'Input and Summary Results'!$D88)</f>
        <v>0</v>
      </c>
      <c r="D506" t="b">
        <f>IF(OR(B506=0,'Input and Summary Results'!E88=0),FALSE,'Input and Summary Results'!$E88)</f>
        <v>0</v>
      </c>
      <c r="E506" t="b">
        <f t="shared" si="53"/>
        <v>0</v>
      </c>
      <c r="F506" t="b">
        <f t="shared" si="54"/>
        <v>0</v>
      </c>
      <c r="G506" t="b">
        <f>IF('Input and Summary Results'!$J$4="yes",IF(C506=FALSE,FALSE,IF('Data Transformation'!E506&lt;$R$10,E506,$R$10)),IF(C506=FALSE,FALSE,IF(C506&lt;$R$10,C506,$R$10)))</f>
        <v>0</v>
      </c>
      <c r="H506" t="b">
        <f>IF('Input and Summary Results'!$J$4="yes",'Data Transformation'!F506,'Data Transformation'!D506)</f>
        <v>0</v>
      </c>
      <c r="I506" t="str">
        <f t="shared" si="52"/>
        <v/>
      </c>
    </row>
    <row r="507" spans="2:9" x14ac:dyDescent="0.55000000000000004">
      <c r="B507" t="b">
        <f>IF('Input and Summary Results'!D89=0,FALSE,'Input and Summary Results'!$B89)</f>
        <v>0</v>
      </c>
      <c r="C507" t="b">
        <f>IF(OR(B507=0,'Input and Summary Results'!D89=0,'Input and Summary Results'!D89=""),FALSE,'Input and Summary Results'!$D89)</f>
        <v>0</v>
      </c>
      <c r="D507" t="b">
        <f>IF(OR(B507=0,'Input and Summary Results'!E89=0),FALSE,'Input and Summary Results'!$E89)</f>
        <v>0</v>
      </c>
      <c r="E507" t="b">
        <f t="shared" si="53"/>
        <v>0</v>
      </c>
      <c r="F507" t="b">
        <f t="shared" si="54"/>
        <v>0</v>
      </c>
      <c r="G507" t="b">
        <f>IF('Input and Summary Results'!$J$4="yes",IF(C507=FALSE,FALSE,IF('Data Transformation'!E507&lt;$R$10,E507,$R$10)),IF(C507=FALSE,FALSE,IF(C507&lt;$R$10,C507,$R$10)))</f>
        <v>0</v>
      </c>
      <c r="H507" t="b">
        <f>IF('Input and Summary Results'!$J$4="yes",'Data Transformation'!F507,'Data Transformation'!D507)</f>
        <v>0</v>
      </c>
      <c r="I507" t="str">
        <f t="shared" si="52"/>
        <v/>
      </c>
    </row>
    <row r="508" spans="2:9" x14ac:dyDescent="0.55000000000000004">
      <c r="B508" t="b">
        <f>IF('Input and Summary Results'!D90=0,FALSE,'Input and Summary Results'!$B90)</f>
        <v>0</v>
      </c>
      <c r="C508" t="b">
        <f>IF(OR(B508=0,'Input and Summary Results'!D90=0,'Input and Summary Results'!D90=""),FALSE,'Input and Summary Results'!$D90)</f>
        <v>0</v>
      </c>
      <c r="D508" t="b">
        <f>IF(OR(B508=0,'Input and Summary Results'!E90=0),FALSE,'Input and Summary Results'!$E90)</f>
        <v>0</v>
      </c>
      <c r="E508" t="b">
        <f t="shared" si="53"/>
        <v>0</v>
      </c>
      <c r="F508" t="b">
        <f t="shared" si="54"/>
        <v>0</v>
      </c>
      <c r="G508" t="b">
        <f>IF('Input and Summary Results'!$J$4="yes",IF(C508=FALSE,FALSE,IF('Data Transformation'!E508&lt;$R$10,E508,$R$10)),IF(C508=FALSE,FALSE,IF(C508&lt;$R$10,C508,$R$10)))</f>
        <v>0</v>
      </c>
      <c r="H508" t="b">
        <f>IF('Input and Summary Results'!$J$4="yes",'Data Transformation'!F508,'Data Transformation'!D508)</f>
        <v>0</v>
      </c>
      <c r="I508" t="str">
        <f t="shared" si="52"/>
        <v/>
      </c>
    </row>
    <row r="509" spans="2:9" x14ac:dyDescent="0.55000000000000004">
      <c r="B509" t="b">
        <f>IF('Input and Summary Results'!D91=0,FALSE,'Input and Summary Results'!$B91)</f>
        <v>0</v>
      </c>
      <c r="C509" t="b">
        <f>IF(OR(B509=0,'Input and Summary Results'!D91=0,'Input and Summary Results'!D91=""),FALSE,'Input and Summary Results'!$D91)</f>
        <v>0</v>
      </c>
      <c r="D509" t="b">
        <f>IF(OR(B509=0,'Input and Summary Results'!E91=0),FALSE,'Input and Summary Results'!$E91)</f>
        <v>0</v>
      </c>
      <c r="E509" t="b">
        <f t="shared" si="53"/>
        <v>0</v>
      </c>
      <c r="F509" t="b">
        <f t="shared" si="54"/>
        <v>0</v>
      </c>
      <c r="G509" t="b">
        <f>IF('Input and Summary Results'!$J$4="yes",IF(C509=FALSE,FALSE,IF('Data Transformation'!E509&lt;$R$10,E509,$R$10)),IF(C509=FALSE,FALSE,IF(C509&lt;$R$10,C509,$R$10)))</f>
        <v>0</v>
      </c>
      <c r="H509" t="b">
        <f>IF('Input and Summary Results'!$J$4="yes",'Data Transformation'!F509,'Data Transformation'!D509)</f>
        <v>0</v>
      </c>
      <c r="I509" t="str">
        <f t="shared" si="52"/>
        <v/>
      </c>
    </row>
    <row r="510" spans="2:9" x14ac:dyDescent="0.55000000000000004">
      <c r="B510" t="b">
        <f>IF('Input and Summary Results'!D92=0,FALSE,'Input and Summary Results'!$B92)</f>
        <v>0</v>
      </c>
      <c r="C510" t="b">
        <f>IF(OR(B510=0,'Input and Summary Results'!D92=0,'Input and Summary Results'!D92=""),FALSE,'Input and Summary Results'!$D92)</f>
        <v>0</v>
      </c>
      <c r="D510" t="b">
        <f>IF(OR(B510=0,'Input and Summary Results'!E92=0),FALSE,'Input and Summary Results'!$E92)</f>
        <v>0</v>
      </c>
      <c r="E510" t="b">
        <f t="shared" si="53"/>
        <v>0</v>
      </c>
      <c r="F510" t="b">
        <f t="shared" si="54"/>
        <v>0</v>
      </c>
      <c r="G510" t="b">
        <f>IF('Input and Summary Results'!$J$4="yes",IF(C510=FALSE,FALSE,IF('Data Transformation'!E510&lt;$R$10,E510,$R$10)),IF(C510=FALSE,FALSE,IF(C510&lt;$R$10,C510,$R$10)))</f>
        <v>0</v>
      </c>
      <c r="H510" t="b">
        <f>IF('Input and Summary Results'!$J$4="yes",'Data Transformation'!F510,'Data Transformation'!D510)</f>
        <v>0</v>
      </c>
      <c r="I510" t="str">
        <f t="shared" si="52"/>
        <v/>
      </c>
    </row>
    <row r="511" spans="2:9" x14ac:dyDescent="0.55000000000000004">
      <c r="B511" t="b">
        <f>IF('Input and Summary Results'!D93=0,FALSE,'Input and Summary Results'!$B93)</f>
        <v>0</v>
      </c>
      <c r="C511" t="b">
        <f>IF(OR(B511=0,'Input and Summary Results'!D93=0,'Input and Summary Results'!D93=""),FALSE,'Input and Summary Results'!$D93)</f>
        <v>0</v>
      </c>
      <c r="D511" t="b">
        <f>IF(OR(B511=0,'Input and Summary Results'!E93=0),FALSE,'Input and Summary Results'!$E93)</f>
        <v>0</v>
      </c>
      <c r="E511" t="b">
        <f t="shared" si="53"/>
        <v>0</v>
      </c>
      <c r="F511" t="b">
        <f t="shared" si="54"/>
        <v>0</v>
      </c>
      <c r="G511" t="b">
        <f>IF('Input and Summary Results'!$J$4="yes",IF(C511=FALSE,FALSE,IF('Data Transformation'!E511&lt;$R$10,E511,$R$10)),IF(C511=FALSE,FALSE,IF(C511&lt;$R$10,C511,$R$10)))</f>
        <v>0</v>
      </c>
      <c r="H511" t="b">
        <f>IF('Input and Summary Results'!$J$4="yes",'Data Transformation'!F511,'Data Transformation'!D511)</f>
        <v>0</v>
      </c>
      <c r="I511" t="str">
        <f t="shared" si="52"/>
        <v/>
      </c>
    </row>
    <row r="512" spans="2:9" x14ac:dyDescent="0.55000000000000004">
      <c r="B512" t="b">
        <f>IF('Input and Summary Results'!D94=0,FALSE,'Input and Summary Results'!$B94)</f>
        <v>0</v>
      </c>
      <c r="C512" t="b">
        <f>IF(OR(B512=0,'Input and Summary Results'!D94=0,'Input and Summary Results'!D94=""),FALSE,'Input and Summary Results'!$D94)</f>
        <v>0</v>
      </c>
      <c r="D512" t="b">
        <f>IF(OR(B512=0,'Input and Summary Results'!E94=0),FALSE,'Input and Summary Results'!$E94)</f>
        <v>0</v>
      </c>
      <c r="E512" t="b">
        <f t="shared" si="53"/>
        <v>0</v>
      </c>
      <c r="F512" t="b">
        <f t="shared" si="54"/>
        <v>0</v>
      </c>
      <c r="G512" t="b">
        <f>IF('Input and Summary Results'!$J$4="yes",IF(C512=FALSE,FALSE,IF('Data Transformation'!E512&lt;$R$10,E512,$R$10)),IF(C512=FALSE,FALSE,IF(C512&lt;$R$10,C512,$R$10)))</f>
        <v>0</v>
      </c>
      <c r="H512" t="b">
        <f>IF('Input and Summary Results'!$J$4="yes",'Data Transformation'!F512,'Data Transformation'!D512)</f>
        <v>0</v>
      </c>
      <c r="I512" t="str">
        <f t="shared" si="52"/>
        <v/>
      </c>
    </row>
    <row r="513" spans="2:9" x14ac:dyDescent="0.55000000000000004">
      <c r="B513" t="b">
        <f>IF('Input and Summary Results'!D95=0,FALSE,'Input and Summary Results'!$B95)</f>
        <v>0</v>
      </c>
      <c r="C513" t="b">
        <f>IF(OR(B513=0,'Input and Summary Results'!D95=0,'Input and Summary Results'!D95=""),FALSE,'Input and Summary Results'!$D95)</f>
        <v>0</v>
      </c>
      <c r="D513" t="b">
        <f>IF(OR(B513=0,'Input and Summary Results'!E95=0),FALSE,'Input and Summary Results'!$E95)</f>
        <v>0</v>
      </c>
      <c r="E513" t="b">
        <f t="shared" si="53"/>
        <v>0</v>
      </c>
      <c r="F513" t="b">
        <f t="shared" si="54"/>
        <v>0</v>
      </c>
      <c r="G513" t="b">
        <f>IF('Input and Summary Results'!$J$4="yes",IF(C513=FALSE,FALSE,IF('Data Transformation'!E513&lt;$R$10,E513,$R$10)),IF(C513=FALSE,FALSE,IF(C513&lt;$R$10,C513,$R$10)))</f>
        <v>0</v>
      </c>
      <c r="H513" t="b">
        <f>IF('Input and Summary Results'!$J$4="yes",'Data Transformation'!F513,'Data Transformation'!D513)</f>
        <v>0</v>
      </c>
      <c r="I513" t="str">
        <f t="shared" si="52"/>
        <v/>
      </c>
    </row>
    <row r="514" spans="2:9" x14ac:dyDescent="0.55000000000000004">
      <c r="B514" t="b">
        <f>IF('Input and Summary Results'!D96=0,FALSE,'Input and Summary Results'!$B96)</f>
        <v>0</v>
      </c>
      <c r="C514" t="b">
        <f>IF(OR(B514=0,'Input and Summary Results'!D96=0,'Input and Summary Results'!D96=""),FALSE,'Input and Summary Results'!$D96)</f>
        <v>0</v>
      </c>
      <c r="D514" t="b">
        <f>IF(OR(B514=0,'Input and Summary Results'!E96=0),FALSE,'Input and Summary Results'!$E96)</f>
        <v>0</v>
      </c>
      <c r="E514" t="b">
        <f t="shared" si="53"/>
        <v>0</v>
      </c>
      <c r="F514" t="b">
        <f t="shared" si="54"/>
        <v>0</v>
      </c>
      <c r="G514" t="b">
        <f>IF('Input and Summary Results'!$J$4="yes",IF(C514=FALSE,FALSE,IF('Data Transformation'!E514&lt;$R$10,E514,$R$10)),IF(C514=FALSE,FALSE,IF(C514&lt;$R$10,C514,$R$10)))</f>
        <v>0</v>
      </c>
      <c r="H514" t="b">
        <f>IF('Input and Summary Results'!$J$4="yes",'Data Transformation'!F514,'Data Transformation'!D514)</f>
        <v>0</v>
      </c>
      <c r="I514" t="str">
        <f t="shared" si="52"/>
        <v/>
      </c>
    </row>
    <row r="515" spans="2:9" x14ac:dyDescent="0.55000000000000004">
      <c r="B515" t="b">
        <f>IF('Input and Summary Results'!D97=0,FALSE,'Input and Summary Results'!$B97)</f>
        <v>0</v>
      </c>
      <c r="C515" t="b">
        <f>IF(OR(B515=0,'Input and Summary Results'!D97=0,'Input and Summary Results'!D97=""),FALSE,'Input and Summary Results'!$D97)</f>
        <v>0</v>
      </c>
      <c r="D515" t="b">
        <f>IF(OR(B515=0,'Input and Summary Results'!E97=0),FALSE,'Input and Summary Results'!$E97)</f>
        <v>0</v>
      </c>
      <c r="E515" t="b">
        <f t="shared" si="53"/>
        <v>0</v>
      </c>
      <c r="F515" t="b">
        <f t="shared" si="54"/>
        <v>0</v>
      </c>
      <c r="G515" t="b">
        <f>IF('Input and Summary Results'!$J$4="yes",IF(C515=FALSE,FALSE,IF('Data Transformation'!E515&lt;$R$10,E515,$R$10)),IF(C515=FALSE,FALSE,IF(C515&lt;$R$10,C515,$R$10)))</f>
        <v>0</v>
      </c>
      <c r="H515" t="b">
        <f>IF('Input and Summary Results'!$J$4="yes",'Data Transformation'!F515,'Data Transformation'!D515)</f>
        <v>0</v>
      </c>
      <c r="I515" t="str">
        <f t="shared" si="52"/>
        <v/>
      </c>
    </row>
    <row r="516" spans="2:9" x14ac:dyDescent="0.55000000000000004">
      <c r="B516" t="b">
        <f>IF('Input and Summary Results'!D98=0,FALSE,'Input and Summary Results'!$B98)</f>
        <v>0</v>
      </c>
      <c r="C516" t="b">
        <f>IF(OR(B516=0,'Input and Summary Results'!D98=0,'Input and Summary Results'!D98=""),FALSE,'Input and Summary Results'!$D98)</f>
        <v>0</v>
      </c>
      <c r="D516" t="b">
        <f>IF(OR(B516=0,'Input and Summary Results'!E98=0),FALSE,'Input and Summary Results'!$E98)</f>
        <v>0</v>
      </c>
      <c r="E516" t="b">
        <f t="shared" si="53"/>
        <v>0</v>
      </c>
      <c r="F516" t="b">
        <f t="shared" si="54"/>
        <v>0</v>
      </c>
      <c r="G516" t="b">
        <f>IF('Input and Summary Results'!$J$4="yes",IF(C516=FALSE,FALSE,IF('Data Transformation'!E516&lt;$R$10,E516,$R$10)),IF(C516=FALSE,FALSE,IF(C516&lt;$R$10,C516,$R$10)))</f>
        <v>0</v>
      </c>
      <c r="H516" t="b">
        <f>IF('Input and Summary Results'!$J$4="yes",'Data Transformation'!F516,'Data Transformation'!D516)</f>
        <v>0</v>
      </c>
      <c r="I516" t="str">
        <f t="shared" si="52"/>
        <v/>
      </c>
    </row>
    <row r="517" spans="2:9" x14ac:dyDescent="0.55000000000000004">
      <c r="B517" t="b">
        <f>IF('Input and Summary Results'!D99=0,FALSE,'Input and Summary Results'!$B99)</f>
        <v>0</v>
      </c>
      <c r="C517" t="b">
        <f>IF(OR(B517=0,'Input and Summary Results'!D99=0,'Input and Summary Results'!D99=""),FALSE,'Input and Summary Results'!$D99)</f>
        <v>0</v>
      </c>
      <c r="D517" t="b">
        <f>IF(OR(B517=0,'Input and Summary Results'!E99=0),FALSE,'Input and Summary Results'!$E99)</f>
        <v>0</v>
      </c>
      <c r="E517" t="b">
        <f t="shared" si="53"/>
        <v>0</v>
      </c>
      <c r="F517" t="b">
        <f t="shared" si="54"/>
        <v>0</v>
      </c>
      <c r="G517" t="b">
        <f>IF('Input and Summary Results'!$J$4="yes",IF(C517=FALSE,FALSE,IF('Data Transformation'!E517&lt;$R$10,E517,$R$10)),IF(C517=FALSE,FALSE,IF(C517&lt;$R$10,C517,$R$10)))</f>
        <v>0</v>
      </c>
      <c r="H517" t="b">
        <f>IF('Input and Summary Results'!$J$4="yes",'Data Transformation'!F517,'Data Transformation'!D517)</f>
        <v>0</v>
      </c>
      <c r="I517" t="str">
        <f t="shared" ref="I517:I580" si="55">IF(G517=FALSE,"",B517)</f>
        <v/>
      </c>
    </row>
    <row r="518" spans="2:9" x14ac:dyDescent="0.55000000000000004">
      <c r="B518" t="b">
        <f>IF('Input and Summary Results'!D100=0,FALSE,'Input and Summary Results'!$B100)</f>
        <v>0</v>
      </c>
      <c r="C518" t="b">
        <f>IF(OR(B518=0,'Input and Summary Results'!D100=0,'Input and Summary Results'!D100=""),FALSE,'Input and Summary Results'!$D100)</f>
        <v>0</v>
      </c>
      <c r="D518" t="b">
        <f>IF(OR(B518=0,'Input and Summary Results'!E100=0),FALSE,'Input and Summary Results'!$E100)</f>
        <v>0</v>
      </c>
      <c r="E518" t="b">
        <f t="shared" si="53"/>
        <v>0</v>
      </c>
      <c r="F518" t="b">
        <f t="shared" si="54"/>
        <v>0</v>
      </c>
      <c r="G518" t="b">
        <f>IF('Input and Summary Results'!$J$4="yes",IF(C518=FALSE,FALSE,IF('Data Transformation'!E518&lt;$R$10,E518,$R$10)),IF(C518=FALSE,FALSE,IF(C518&lt;$R$10,C518,$R$10)))</f>
        <v>0</v>
      </c>
      <c r="H518" t="b">
        <f>IF('Input and Summary Results'!$J$4="yes",'Data Transformation'!F518,'Data Transformation'!D518)</f>
        <v>0</v>
      </c>
      <c r="I518" t="str">
        <f t="shared" si="55"/>
        <v/>
      </c>
    </row>
    <row r="519" spans="2:9" x14ac:dyDescent="0.55000000000000004">
      <c r="B519" t="b">
        <f>IF('Input and Summary Results'!D101=0,FALSE,'Input and Summary Results'!$B101)</f>
        <v>0</v>
      </c>
      <c r="C519" t="b">
        <f>IF(OR(B519=0,'Input and Summary Results'!D101=0,'Input and Summary Results'!D101=""),FALSE,'Input and Summary Results'!$D101)</f>
        <v>0</v>
      </c>
      <c r="D519" t="b">
        <f>IF(OR(B519=0,'Input and Summary Results'!E101=0),FALSE,'Input and Summary Results'!$E101)</f>
        <v>0</v>
      </c>
      <c r="E519" t="b">
        <f t="shared" si="53"/>
        <v>0</v>
      </c>
      <c r="F519" t="b">
        <f t="shared" si="54"/>
        <v>0</v>
      </c>
      <c r="G519" t="b">
        <f>IF('Input and Summary Results'!$J$4="yes",IF(C519=FALSE,FALSE,IF('Data Transformation'!E519&lt;$R$10,E519,$R$10)),IF(C519=FALSE,FALSE,IF(C519&lt;$R$10,C519,$R$10)))</f>
        <v>0</v>
      </c>
      <c r="H519" t="b">
        <f>IF('Input and Summary Results'!$J$4="yes",'Data Transformation'!F519,'Data Transformation'!D519)</f>
        <v>0</v>
      </c>
      <c r="I519" t="str">
        <f t="shared" si="55"/>
        <v/>
      </c>
    </row>
    <row r="520" spans="2:9" x14ac:dyDescent="0.55000000000000004">
      <c r="B520" t="b">
        <f>IF('Input and Summary Results'!D102=0,FALSE,'Input and Summary Results'!$B102)</f>
        <v>0</v>
      </c>
      <c r="C520" t="b">
        <f>IF(OR(B520=0,'Input and Summary Results'!D102=0,'Input and Summary Results'!D102=""),FALSE,'Input and Summary Results'!$D102)</f>
        <v>0</v>
      </c>
      <c r="D520" t="b">
        <f>IF(OR(B520=0,'Input and Summary Results'!E102=0),FALSE,'Input and Summary Results'!$E102)</f>
        <v>0</v>
      </c>
      <c r="E520" t="b">
        <f t="shared" si="53"/>
        <v>0</v>
      </c>
      <c r="F520" t="b">
        <f t="shared" si="54"/>
        <v>0</v>
      </c>
      <c r="G520" t="b">
        <f>IF('Input and Summary Results'!$J$4="yes",IF(C520=FALSE,FALSE,IF('Data Transformation'!E520&lt;$R$10,E520,$R$10)),IF(C520=FALSE,FALSE,IF(C520&lt;$R$10,C520,$R$10)))</f>
        <v>0</v>
      </c>
      <c r="H520" t="b">
        <f>IF('Input and Summary Results'!$J$4="yes",'Data Transformation'!F520,'Data Transformation'!D520)</f>
        <v>0</v>
      </c>
      <c r="I520" t="str">
        <f t="shared" si="55"/>
        <v/>
      </c>
    </row>
    <row r="521" spans="2:9" x14ac:dyDescent="0.55000000000000004">
      <c r="B521" t="b">
        <f>IF('Input and Summary Results'!D103=0,FALSE,'Input and Summary Results'!$B103)</f>
        <v>0</v>
      </c>
      <c r="C521" t="b">
        <f>IF(OR(B521=0,'Input and Summary Results'!D103=0,'Input and Summary Results'!D103=""),FALSE,'Input and Summary Results'!$D103)</f>
        <v>0</v>
      </c>
      <c r="D521" t="b">
        <f>IF(OR(B521=0,'Input and Summary Results'!E103=0),FALSE,'Input and Summary Results'!$E103)</f>
        <v>0</v>
      </c>
      <c r="E521" t="b">
        <f t="shared" si="53"/>
        <v>0</v>
      </c>
      <c r="F521" t="b">
        <f t="shared" si="54"/>
        <v>0</v>
      </c>
      <c r="G521" t="b">
        <f>IF('Input and Summary Results'!$J$4="yes",IF(C521=FALSE,FALSE,IF('Data Transformation'!E521&lt;$R$10,E521,$R$10)),IF(C521=FALSE,FALSE,IF(C521&lt;$R$10,C521,$R$10)))</f>
        <v>0</v>
      </c>
      <c r="H521" t="b">
        <f>IF('Input and Summary Results'!$J$4="yes",'Data Transformation'!F521,'Data Transformation'!D521)</f>
        <v>0</v>
      </c>
      <c r="I521" t="str">
        <f t="shared" si="55"/>
        <v/>
      </c>
    </row>
    <row r="522" spans="2:9" x14ac:dyDescent="0.55000000000000004">
      <c r="B522" t="b">
        <f>IF('Input and Summary Results'!D104=0,FALSE,'Input and Summary Results'!$B104)</f>
        <v>0</v>
      </c>
      <c r="C522" t="b">
        <f>IF(OR(B522=0,'Input and Summary Results'!D104=0,'Input and Summary Results'!D104=""),FALSE,'Input and Summary Results'!$D104)</f>
        <v>0</v>
      </c>
      <c r="D522" t="b">
        <f>IF(OR(B522=0,'Input and Summary Results'!E104=0),FALSE,'Input and Summary Results'!$E104)</f>
        <v>0</v>
      </c>
      <c r="E522" t="b">
        <f t="shared" si="53"/>
        <v>0</v>
      </c>
      <c r="F522" t="b">
        <f t="shared" si="54"/>
        <v>0</v>
      </c>
      <c r="G522" t="b">
        <f>IF('Input and Summary Results'!$J$4="yes",IF(C522=FALSE,FALSE,IF('Data Transformation'!E522&lt;$R$10,E522,$R$10)),IF(C522=FALSE,FALSE,IF(C522&lt;$R$10,C522,$R$10)))</f>
        <v>0</v>
      </c>
      <c r="H522" t="b">
        <f>IF('Input and Summary Results'!$J$4="yes",'Data Transformation'!F522,'Data Transformation'!D522)</f>
        <v>0</v>
      </c>
      <c r="I522" t="str">
        <f t="shared" si="55"/>
        <v/>
      </c>
    </row>
    <row r="523" spans="2:9" x14ac:dyDescent="0.55000000000000004">
      <c r="B523" t="b">
        <f>IF('Input and Summary Results'!D105=0,FALSE,'Input and Summary Results'!$B105)</f>
        <v>0</v>
      </c>
      <c r="C523" t="b">
        <f>IF(OR(B523=0,'Input and Summary Results'!D105=0,'Input and Summary Results'!D105=""),FALSE,'Input and Summary Results'!$D105)</f>
        <v>0</v>
      </c>
      <c r="D523" t="b">
        <f>IF(OR(B523=0,'Input and Summary Results'!E105=0),FALSE,'Input and Summary Results'!$E105)</f>
        <v>0</v>
      </c>
      <c r="E523" t="b">
        <f t="shared" si="53"/>
        <v>0</v>
      </c>
      <c r="F523" t="b">
        <f t="shared" si="54"/>
        <v>0</v>
      </c>
      <c r="G523" t="b">
        <f>IF('Input and Summary Results'!$J$4="yes",IF(C523=FALSE,FALSE,IF('Data Transformation'!E523&lt;$R$10,E523,$R$10)),IF(C523=FALSE,FALSE,IF(C523&lt;$R$10,C523,$R$10)))</f>
        <v>0</v>
      </c>
      <c r="H523" t="b">
        <f>IF('Input and Summary Results'!$J$4="yes",'Data Transformation'!F523,'Data Transformation'!D523)</f>
        <v>0</v>
      </c>
      <c r="I523" t="str">
        <f t="shared" si="55"/>
        <v/>
      </c>
    </row>
    <row r="524" spans="2:9" x14ac:dyDescent="0.55000000000000004">
      <c r="B524" t="b">
        <f>IF('Input and Summary Results'!D106=0,FALSE,'Input and Summary Results'!$B106)</f>
        <v>0</v>
      </c>
      <c r="C524" t="b">
        <f>IF(OR(B524=0,'Input and Summary Results'!D106=0,'Input and Summary Results'!D106=""),FALSE,'Input and Summary Results'!$D106)</f>
        <v>0</v>
      </c>
      <c r="D524" t="b">
        <f>IF(OR(B524=0,'Input and Summary Results'!E106=0),FALSE,'Input and Summary Results'!$E106)</f>
        <v>0</v>
      </c>
      <c r="E524" t="b">
        <f t="shared" si="53"/>
        <v>0</v>
      </c>
      <c r="F524" t="b">
        <f t="shared" si="54"/>
        <v>0</v>
      </c>
      <c r="G524" t="b">
        <f>IF('Input and Summary Results'!$J$4="yes",IF(C524=FALSE,FALSE,IF('Data Transformation'!E524&lt;$R$10,E524,$R$10)),IF(C524=FALSE,FALSE,IF(C524&lt;$R$10,C524,$R$10)))</f>
        <v>0</v>
      </c>
      <c r="H524" t="b">
        <f>IF('Input and Summary Results'!$J$4="yes",'Data Transformation'!F524,'Data Transformation'!D524)</f>
        <v>0</v>
      </c>
      <c r="I524" t="str">
        <f t="shared" si="55"/>
        <v/>
      </c>
    </row>
    <row r="525" spans="2:9" x14ac:dyDescent="0.55000000000000004">
      <c r="B525" t="b">
        <f>IF('Input and Summary Results'!D107=0,FALSE,'Input and Summary Results'!$B107)</f>
        <v>0</v>
      </c>
      <c r="C525" t="b">
        <f>IF(OR(B525=0,'Input and Summary Results'!D107=0,'Input and Summary Results'!D107=""),FALSE,'Input and Summary Results'!$D107)</f>
        <v>0</v>
      </c>
      <c r="D525" t="b">
        <f>IF(OR(B525=0,'Input and Summary Results'!E107=0),FALSE,'Input and Summary Results'!$E107)</f>
        <v>0</v>
      </c>
      <c r="E525" t="b">
        <f t="shared" si="53"/>
        <v>0</v>
      </c>
      <c r="F525" t="b">
        <f t="shared" si="54"/>
        <v>0</v>
      </c>
      <c r="G525" t="b">
        <f>IF('Input and Summary Results'!$J$4="yes",IF(C525=FALSE,FALSE,IF('Data Transformation'!E525&lt;$R$10,E525,$R$10)),IF(C525=FALSE,FALSE,IF(C525&lt;$R$10,C525,$R$10)))</f>
        <v>0</v>
      </c>
      <c r="H525" t="b">
        <f>IF('Input and Summary Results'!$J$4="yes",'Data Transformation'!F525,'Data Transformation'!D525)</f>
        <v>0</v>
      </c>
      <c r="I525" t="str">
        <f t="shared" si="55"/>
        <v/>
      </c>
    </row>
    <row r="526" spans="2:9" x14ac:dyDescent="0.55000000000000004">
      <c r="B526" t="b">
        <f>IF('Input and Summary Results'!D108=0,FALSE,'Input and Summary Results'!$B108)</f>
        <v>0</v>
      </c>
      <c r="C526" t="b">
        <f>IF(OR(B526=0,'Input and Summary Results'!D108=0,'Input and Summary Results'!D108=""),FALSE,'Input and Summary Results'!$D108)</f>
        <v>0</v>
      </c>
      <c r="D526" t="b">
        <f>IF(OR(B526=0,'Input and Summary Results'!E108=0),FALSE,'Input and Summary Results'!$E108)</f>
        <v>0</v>
      </c>
      <c r="E526" t="b">
        <f t="shared" si="53"/>
        <v>0</v>
      </c>
      <c r="F526" t="b">
        <f t="shared" si="54"/>
        <v>0</v>
      </c>
      <c r="G526" t="b">
        <f>IF('Input and Summary Results'!$J$4="yes",IF(C526=FALSE,FALSE,IF('Data Transformation'!E526&lt;$R$10,E526,$R$10)),IF(C526=FALSE,FALSE,IF(C526&lt;$R$10,C526,$R$10)))</f>
        <v>0</v>
      </c>
      <c r="H526" t="b">
        <f>IF('Input and Summary Results'!$J$4="yes",'Data Transformation'!F526,'Data Transformation'!D526)</f>
        <v>0</v>
      </c>
      <c r="I526" t="str">
        <f t="shared" si="55"/>
        <v/>
      </c>
    </row>
    <row r="527" spans="2:9" x14ac:dyDescent="0.55000000000000004">
      <c r="B527" t="b">
        <f>IF('Input and Summary Results'!D109=0,FALSE,'Input and Summary Results'!$B109)</f>
        <v>0</v>
      </c>
      <c r="C527" t="b">
        <f>IF(OR(B527=0,'Input and Summary Results'!D109=0,'Input and Summary Results'!D109=""),FALSE,'Input and Summary Results'!$D109)</f>
        <v>0</v>
      </c>
      <c r="D527" t="b">
        <f>IF(OR(B527=0,'Input and Summary Results'!E109=0),FALSE,'Input and Summary Results'!$E109)</f>
        <v>0</v>
      </c>
      <c r="E527" t="b">
        <f t="shared" si="53"/>
        <v>0</v>
      </c>
      <c r="F527" t="b">
        <f t="shared" si="54"/>
        <v>0</v>
      </c>
      <c r="G527" t="b">
        <f>IF('Input and Summary Results'!$J$4="yes",IF(C527=FALSE,FALSE,IF('Data Transformation'!E527&lt;$R$10,E527,$R$10)),IF(C527=FALSE,FALSE,IF(C527&lt;$R$10,C527,$R$10)))</f>
        <v>0</v>
      </c>
      <c r="H527" t="b">
        <f>IF('Input and Summary Results'!$J$4="yes",'Data Transformation'!F527,'Data Transformation'!D527)</f>
        <v>0</v>
      </c>
      <c r="I527" t="str">
        <f t="shared" si="55"/>
        <v/>
      </c>
    </row>
    <row r="528" spans="2:9" x14ac:dyDescent="0.55000000000000004">
      <c r="B528" t="b">
        <f>IF('Input and Summary Results'!D110=0,FALSE,'Input and Summary Results'!$B110)</f>
        <v>0</v>
      </c>
      <c r="C528" t="b">
        <f>IF(OR(B528=0,'Input and Summary Results'!D110=0,'Input and Summary Results'!D110=""),FALSE,'Input and Summary Results'!$D110)</f>
        <v>0</v>
      </c>
      <c r="D528" t="b">
        <f>IF(OR(B528=0,'Input and Summary Results'!E110=0),FALSE,'Input and Summary Results'!$E110)</f>
        <v>0</v>
      </c>
      <c r="E528" t="b">
        <f t="shared" si="53"/>
        <v>0</v>
      </c>
      <c r="F528" t="b">
        <f t="shared" si="54"/>
        <v>0</v>
      </c>
      <c r="G528" t="b">
        <f>IF('Input and Summary Results'!$J$4="yes",IF(C528=FALSE,FALSE,IF('Data Transformation'!E528&lt;$R$10,E528,$R$10)),IF(C528=FALSE,FALSE,IF(C528&lt;$R$10,C528,$R$10)))</f>
        <v>0</v>
      </c>
      <c r="H528" t="b">
        <f>IF('Input and Summary Results'!$J$4="yes",'Data Transformation'!F528,'Data Transformation'!D528)</f>
        <v>0</v>
      </c>
      <c r="I528" t="str">
        <f t="shared" si="55"/>
        <v/>
      </c>
    </row>
    <row r="529" spans="2:9" x14ac:dyDescent="0.55000000000000004">
      <c r="B529" t="b">
        <f>IF('Input and Summary Results'!D111=0,FALSE,'Input and Summary Results'!$B111)</f>
        <v>0</v>
      </c>
      <c r="C529" t="b">
        <f>IF(OR(B529=0,'Input and Summary Results'!D111=0,'Input and Summary Results'!D111=""),FALSE,'Input and Summary Results'!$D111)</f>
        <v>0</v>
      </c>
      <c r="D529" t="b">
        <f>IF(OR(B529=0,'Input and Summary Results'!E111=0),FALSE,'Input and Summary Results'!$E111)</f>
        <v>0</v>
      </c>
      <c r="E529" t="b">
        <f t="shared" si="53"/>
        <v>0</v>
      </c>
      <c r="F529" t="b">
        <f t="shared" si="54"/>
        <v>0</v>
      </c>
      <c r="G529" t="b">
        <f>IF('Input and Summary Results'!$J$4="yes",IF(C529=FALSE,FALSE,IF('Data Transformation'!E529&lt;$R$10,E529,$R$10)),IF(C529=FALSE,FALSE,IF(C529&lt;$R$10,C529,$R$10)))</f>
        <v>0</v>
      </c>
      <c r="H529" t="b">
        <f>IF('Input and Summary Results'!$J$4="yes",'Data Transformation'!F529,'Data Transformation'!D529)</f>
        <v>0</v>
      </c>
      <c r="I529" t="str">
        <f t="shared" si="55"/>
        <v/>
      </c>
    </row>
    <row r="530" spans="2:9" x14ac:dyDescent="0.55000000000000004">
      <c r="B530" t="b">
        <f>IF('Input and Summary Results'!D112=0,FALSE,'Input and Summary Results'!$B112)</f>
        <v>0</v>
      </c>
      <c r="C530" t="b">
        <f>IF(OR(B530=0,'Input and Summary Results'!D112=0,'Input and Summary Results'!D112=""),FALSE,'Input and Summary Results'!$D112)</f>
        <v>0</v>
      </c>
      <c r="D530" t="b">
        <f>IF(OR(B530=0,'Input and Summary Results'!E112=0),FALSE,'Input and Summary Results'!$E112)</f>
        <v>0</v>
      </c>
      <c r="E530" t="b">
        <f t="shared" si="53"/>
        <v>0</v>
      </c>
      <c r="F530" t="b">
        <f t="shared" si="54"/>
        <v>0</v>
      </c>
      <c r="G530" t="b">
        <f>IF('Input and Summary Results'!$J$4="yes",IF(C530=FALSE,FALSE,IF('Data Transformation'!E530&lt;$R$10,E530,$R$10)),IF(C530=FALSE,FALSE,IF(C530&lt;$R$10,C530,$R$10)))</f>
        <v>0</v>
      </c>
      <c r="H530" t="b">
        <f>IF('Input and Summary Results'!$J$4="yes",'Data Transformation'!F530,'Data Transformation'!D530)</f>
        <v>0</v>
      </c>
      <c r="I530" t="str">
        <f t="shared" si="55"/>
        <v/>
      </c>
    </row>
    <row r="531" spans="2:9" x14ac:dyDescent="0.55000000000000004">
      <c r="B531" t="b">
        <f>IF('Input and Summary Results'!D113=0,FALSE,'Input and Summary Results'!$B113)</f>
        <v>0</v>
      </c>
      <c r="C531" t="b">
        <f>IF(OR(B531=0,'Input and Summary Results'!D113=0,'Input and Summary Results'!D113=""),FALSE,'Input and Summary Results'!$D113)</f>
        <v>0</v>
      </c>
      <c r="D531" t="b">
        <f>IF(OR(B531=0,'Input and Summary Results'!E113=0),FALSE,'Input and Summary Results'!$E113)</f>
        <v>0</v>
      </c>
      <c r="E531" t="b">
        <f t="shared" si="53"/>
        <v>0</v>
      </c>
      <c r="F531" t="b">
        <f t="shared" si="54"/>
        <v>0</v>
      </c>
      <c r="G531" t="b">
        <f>IF('Input and Summary Results'!$J$4="yes",IF(C531=FALSE,FALSE,IF('Data Transformation'!E531&lt;$R$10,E531,$R$10)),IF(C531=FALSE,FALSE,IF(C531&lt;$R$10,C531,$R$10)))</f>
        <v>0</v>
      </c>
      <c r="H531" t="b">
        <f>IF('Input and Summary Results'!$J$4="yes",'Data Transformation'!F531,'Data Transformation'!D531)</f>
        <v>0</v>
      </c>
      <c r="I531" t="str">
        <f t="shared" si="55"/>
        <v/>
      </c>
    </row>
    <row r="532" spans="2:9" x14ac:dyDescent="0.55000000000000004">
      <c r="B532" t="b">
        <f>IF('Input and Summary Results'!D114=0,FALSE,'Input and Summary Results'!$B114)</f>
        <v>0</v>
      </c>
      <c r="C532" t="b">
        <f>IF(OR(B532=0,'Input and Summary Results'!D114=0,'Input and Summary Results'!D114=""),FALSE,'Input and Summary Results'!$D114)</f>
        <v>0</v>
      </c>
      <c r="D532" t="b">
        <f>IF(OR(B532=0,'Input and Summary Results'!E114=0),FALSE,'Input and Summary Results'!$E114)</f>
        <v>0</v>
      </c>
      <c r="E532" t="b">
        <f t="shared" si="53"/>
        <v>0</v>
      </c>
      <c r="F532" t="b">
        <f t="shared" si="54"/>
        <v>0</v>
      </c>
      <c r="G532" t="b">
        <f>IF('Input and Summary Results'!$J$4="yes",IF(C532=FALSE,FALSE,IF('Data Transformation'!E532&lt;$R$10,E532,$R$10)),IF(C532=FALSE,FALSE,IF(C532&lt;$R$10,C532,$R$10)))</f>
        <v>0</v>
      </c>
      <c r="H532" t="b">
        <f>IF('Input and Summary Results'!$J$4="yes",'Data Transformation'!F532,'Data Transformation'!D532)</f>
        <v>0</v>
      </c>
      <c r="I532" t="str">
        <f t="shared" si="55"/>
        <v/>
      </c>
    </row>
    <row r="533" spans="2:9" x14ac:dyDescent="0.55000000000000004">
      <c r="B533" t="b">
        <f>IF('Input and Summary Results'!D115=0,FALSE,'Input and Summary Results'!$B115)</f>
        <v>0</v>
      </c>
      <c r="C533" t="b">
        <f>IF(OR(B533=0,'Input and Summary Results'!D115=0,'Input and Summary Results'!D115=""),FALSE,'Input and Summary Results'!$D115)</f>
        <v>0</v>
      </c>
      <c r="D533" t="b">
        <f>IF(OR(B533=0,'Input and Summary Results'!E115=0),FALSE,'Input and Summary Results'!$E115)</f>
        <v>0</v>
      </c>
      <c r="E533" t="b">
        <f t="shared" si="53"/>
        <v>0</v>
      </c>
      <c r="F533" t="b">
        <f t="shared" si="54"/>
        <v>0</v>
      </c>
      <c r="G533" t="b">
        <f>IF('Input and Summary Results'!$J$4="yes",IF(C533=FALSE,FALSE,IF('Data Transformation'!E533&lt;$R$10,E533,$R$10)),IF(C533=FALSE,FALSE,IF(C533&lt;$R$10,C533,$R$10)))</f>
        <v>0</v>
      </c>
      <c r="H533" t="b">
        <f>IF('Input and Summary Results'!$J$4="yes",'Data Transformation'!F533,'Data Transformation'!D533)</f>
        <v>0</v>
      </c>
      <c r="I533" t="str">
        <f t="shared" si="55"/>
        <v/>
      </c>
    </row>
    <row r="534" spans="2:9" x14ac:dyDescent="0.55000000000000004">
      <c r="B534" t="b">
        <f>IF('Input and Summary Results'!D116=0,FALSE,'Input and Summary Results'!$B116)</f>
        <v>0</v>
      </c>
      <c r="C534" t="b">
        <f>IF(OR(B534=0,'Input and Summary Results'!D116=0,'Input and Summary Results'!D116=""),FALSE,'Input and Summary Results'!$D116)</f>
        <v>0</v>
      </c>
      <c r="D534" t="b">
        <f>IF(OR(B534=0,'Input and Summary Results'!E116=0),FALSE,'Input and Summary Results'!$E116)</f>
        <v>0</v>
      </c>
      <c r="E534" t="b">
        <f t="shared" si="53"/>
        <v>0</v>
      </c>
      <c r="F534" t="b">
        <f t="shared" si="54"/>
        <v>0</v>
      </c>
      <c r="G534" t="b">
        <f>IF('Input and Summary Results'!$J$4="yes",IF(C534=FALSE,FALSE,IF('Data Transformation'!E534&lt;$R$10,E534,$R$10)),IF(C534=FALSE,FALSE,IF(C534&lt;$R$10,C534,$R$10)))</f>
        <v>0</v>
      </c>
      <c r="H534" t="b">
        <f>IF('Input and Summary Results'!$J$4="yes",'Data Transformation'!F534,'Data Transformation'!D534)</f>
        <v>0</v>
      </c>
      <c r="I534" t="str">
        <f t="shared" si="55"/>
        <v/>
      </c>
    </row>
    <row r="535" spans="2:9" x14ac:dyDescent="0.55000000000000004">
      <c r="B535" t="b">
        <f>IF('Input and Summary Results'!D117=0,FALSE,'Input and Summary Results'!$B117)</f>
        <v>0</v>
      </c>
      <c r="C535" t="b">
        <f>IF(OR(B535=0,'Input and Summary Results'!D117=0,'Input and Summary Results'!D117=""),FALSE,'Input and Summary Results'!$D117)</f>
        <v>0</v>
      </c>
      <c r="D535" t="b">
        <f>IF(OR(B535=0,'Input and Summary Results'!E117=0),FALSE,'Input and Summary Results'!$E117)</f>
        <v>0</v>
      </c>
      <c r="E535" t="b">
        <f t="shared" si="53"/>
        <v>0</v>
      </c>
      <c r="F535" t="b">
        <f t="shared" si="54"/>
        <v>0</v>
      </c>
      <c r="G535" t="b">
        <f>IF('Input and Summary Results'!$J$4="yes",IF(C535=FALSE,FALSE,IF('Data Transformation'!E535&lt;$R$10,E535,$R$10)),IF(C535=FALSE,FALSE,IF(C535&lt;$R$10,C535,$R$10)))</f>
        <v>0</v>
      </c>
      <c r="H535" t="b">
        <f>IF('Input and Summary Results'!$J$4="yes",'Data Transformation'!F535,'Data Transformation'!D535)</f>
        <v>0</v>
      </c>
      <c r="I535" t="str">
        <f t="shared" si="55"/>
        <v/>
      </c>
    </row>
    <row r="536" spans="2:9" x14ac:dyDescent="0.55000000000000004">
      <c r="B536" t="b">
        <f>IF('Input and Summary Results'!D118=0,FALSE,'Input and Summary Results'!$B118)</f>
        <v>0</v>
      </c>
      <c r="C536" t="b">
        <f>IF(OR(B536=0,'Input and Summary Results'!D118=0,'Input and Summary Results'!D118=""),FALSE,'Input and Summary Results'!$D118)</f>
        <v>0</v>
      </c>
      <c r="D536" t="b">
        <f>IF(OR(B536=0,'Input and Summary Results'!E118=0),FALSE,'Input and Summary Results'!$E118)</f>
        <v>0</v>
      </c>
      <c r="E536" t="b">
        <f t="shared" si="53"/>
        <v>0</v>
      </c>
      <c r="F536" t="b">
        <f t="shared" si="54"/>
        <v>0</v>
      </c>
      <c r="G536" t="b">
        <f>IF('Input and Summary Results'!$J$4="yes",IF(C536=FALSE,FALSE,IF('Data Transformation'!E536&lt;$R$10,E536,$R$10)),IF(C536=FALSE,FALSE,IF(C536&lt;$R$10,C536,$R$10)))</f>
        <v>0</v>
      </c>
      <c r="H536" t="b">
        <f>IF('Input and Summary Results'!$J$4="yes",'Data Transformation'!F536,'Data Transformation'!D536)</f>
        <v>0</v>
      </c>
      <c r="I536" t="str">
        <f t="shared" si="55"/>
        <v/>
      </c>
    </row>
    <row r="537" spans="2:9" x14ac:dyDescent="0.55000000000000004">
      <c r="B537" t="b">
        <f>IF('Input and Summary Results'!D119=0,FALSE,'Input and Summary Results'!$B119)</f>
        <v>0</v>
      </c>
      <c r="C537" t="b">
        <f>IF(OR(B537=0,'Input and Summary Results'!D119=0,'Input and Summary Results'!D119=""),FALSE,'Input and Summary Results'!$D119)</f>
        <v>0</v>
      </c>
      <c r="D537" t="b">
        <f>IF(OR(B537=0,'Input and Summary Results'!E119=0),FALSE,'Input and Summary Results'!$E119)</f>
        <v>0</v>
      </c>
      <c r="E537" t="b">
        <f t="shared" si="53"/>
        <v>0</v>
      </c>
      <c r="F537" t="b">
        <f t="shared" si="54"/>
        <v>0</v>
      </c>
      <c r="G537" t="b">
        <f>IF('Input and Summary Results'!$J$4="yes",IF(C537=FALSE,FALSE,IF('Data Transformation'!E537&lt;$R$10,E537,$R$10)),IF(C537=FALSE,FALSE,IF(C537&lt;$R$10,C537,$R$10)))</f>
        <v>0</v>
      </c>
      <c r="H537" t="b">
        <f>IF('Input and Summary Results'!$J$4="yes",'Data Transformation'!F537,'Data Transformation'!D537)</f>
        <v>0</v>
      </c>
      <c r="I537" t="str">
        <f t="shared" si="55"/>
        <v/>
      </c>
    </row>
    <row r="538" spans="2:9" x14ac:dyDescent="0.55000000000000004">
      <c r="B538" t="b">
        <f>IF('Input and Summary Results'!D120=0,FALSE,'Input and Summary Results'!$B120)</f>
        <v>0</v>
      </c>
      <c r="C538" t="b">
        <f>IF(OR(B538=0,'Input and Summary Results'!D120=0,'Input and Summary Results'!D120=""),FALSE,'Input and Summary Results'!$D120)</f>
        <v>0</v>
      </c>
      <c r="D538" t="b">
        <f>IF(OR(B538=0,'Input and Summary Results'!E120=0),FALSE,'Input and Summary Results'!$E120)</f>
        <v>0</v>
      </c>
      <c r="E538" t="b">
        <f t="shared" si="53"/>
        <v>0</v>
      </c>
      <c r="F538" t="b">
        <f t="shared" si="54"/>
        <v>0</v>
      </c>
      <c r="G538" t="b">
        <f>IF('Input and Summary Results'!$J$4="yes",IF(C538=FALSE,FALSE,IF('Data Transformation'!E538&lt;$R$10,E538,$R$10)),IF(C538=FALSE,FALSE,IF(C538&lt;$R$10,C538,$R$10)))</f>
        <v>0</v>
      </c>
      <c r="H538" t="b">
        <f>IF('Input and Summary Results'!$J$4="yes",'Data Transformation'!F538,'Data Transformation'!D538)</f>
        <v>0</v>
      </c>
      <c r="I538" t="str">
        <f t="shared" si="55"/>
        <v/>
      </c>
    </row>
    <row r="539" spans="2:9" x14ac:dyDescent="0.55000000000000004">
      <c r="B539" t="b">
        <f>IF('Input and Summary Results'!D121=0,FALSE,'Input and Summary Results'!$B121)</f>
        <v>0</v>
      </c>
      <c r="C539" t="b">
        <f>IF(OR(B539=0,'Input and Summary Results'!D121=0,'Input and Summary Results'!D121=""),FALSE,'Input and Summary Results'!$D121)</f>
        <v>0</v>
      </c>
      <c r="D539" t="b">
        <f>IF(OR(B539=0,'Input and Summary Results'!E121=0),FALSE,'Input and Summary Results'!$E121)</f>
        <v>0</v>
      </c>
      <c r="E539" t="b">
        <f t="shared" si="53"/>
        <v>0</v>
      </c>
      <c r="F539" t="b">
        <f t="shared" si="54"/>
        <v>0</v>
      </c>
      <c r="G539" t="b">
        <f>IF('Input and Summary Results'!$J$4="yes",IF(C539=FALSE,FALSE,IF('Data Transformation'!E539&lt;$R$10,E539,$R$10)),IF(C539=FALSE,FALSE,IF(C539&lt;$R$10,C539,$R$10)))</f>
        <v>0</v>
      </c>
      <c r="H539" t="b">
        <f>IF('Input and Summary Results'!$J$4="yes",'Data Transformation'!F539,'Data Transformation'!D539)</f>
        <v>0</v>
      </c>
      <c r="I539" t="str">
        <f t="shared" si="55"/>
        <v/>
      </c>
    </row>
    <row r="540" spans="2:9" x14ac:dyDescent="0.55000000000000004">
      <c r="B540" t="b">
        <f>IF('Input and Summary Results'!D122=0,FALSE,'Input and Summary Results'!$B122)</f>
        <v>0</v>
      </c>
      <c r="C540" t="b">
        <f>IF(OR(B540=0,'Input and Summary Results'!D122=0,'Input and Summary Results'!D122=""),FALSE,'Input and Summary Results'!$D122)</f>
        <v>0</v>
      </c>
      <c r="D540" t="b">
        <f>IF(OR(B540=0,'Input and Summary Results'!E122=0),FALSE,'Input and Summary Results'!$E122)</f>
        <v>0</v>
      </c>
      <c r="E540" t="b">
        <f t="shared" si="53"/>
        <v>0</v>
      </c>
      <c r="F540" t="b">
        <f t="shared" si="54"/>
        <v>0</v>
      </c>
      <c r="G540" t="b">
        <f>IF('Input and Summary Results'!$J$4="yes",IF(C540=FALSE,FALSE,IF('Data Transformation'!E540&lt;$R$10,E540,$R$10)),IF(C540=FALSE,FALSE,IF(C540&lt;$R$10,C540,$R$10)))</f>
        <v>0</v>
      </c>
      <c r="H540" t="b">
        <f>IF('Input and Summary Results'!$J$4="yes",'Data Transformation'!F540,'Data Transformation'!D540)</f>
        <v>0</v>
      </c>
      <c r="I540" t="str">
        <f t="shared" si="55"/>
        <v/>
      </c>
    </row>
    <row r="541" spans="2:9" x14ac:dyDescent="0.55000000000000004">
      <c r="B541" t="b">
        <f>IF('Input and Summary Results'!D123=0,FALSE,'Input and Summary Results'!$B123)</f>
        <v>0</v>
      </c>
      <c r="C541" t="b">
        <f>IF(OR(B541=0,'Input and Summary Results'!D123=0,'Input and Summary Results'!D123=""),FALSE,'Input and Summary Results'!$D123)</f>
        <v>0</v>
      </c>
      <c r="D541" t="b">
        <f>IF(OR(B541=0,'Input and Summary Results'!E123=0),FALSE,'Input and Summary Results'!$E123)</f>
        <v>0</v>
      </c>
      <c r="E541" t="b">
        <f t="shared" si="53"/>
        <v>0</v>
      </c>
      <c r="F541" t="b">
        <f t="shared" si="54"/>
        <v>0</v>
      </c>
      <c r="G541" t="b">
        <f>IF('Input and Summary Results'!$J$4="yes",IF(C541=FALSE,FALSE,IF('Data Transformation'!E541&lt;$R$10,E541,$R$10)),IF(C541=FALSE,FALSE,IF(C541&lt;$R$10,C541,$R$10)))</f>
        <v>0</v>
      </c>
      <c r="H541" t="b">
        <f>IF('Input and Summary Results'!$J$4="yes",'Data Transformation'!F541,'Data Transformation'!D541)</f>
        <v>0</v>
      </c>
      <c r="I541" t="str">
        <f t="shared" si="55"/>
        <v/>
      </c>
    </row>
    <row r="542" spans="2:9" x14ac:dyDescent="0.55000000000000004">
      <c r="B542" t="b">
        <f>IF('Input and Summary Results'!D124=0,FALSE,'Input and Summary Results'!$B124)</f>
        <v>0</v>
      </c>
      <c r="C542" t="b">
        <f>IF(OR(B542=0,'Input and Summary Results'!D124=0,'Input and Summary Results'!D124=""),FALSE,'Input and Summary Results'!$D124)</f>
        <v>0</v>
      </c>
      <c r="D542" t="b">
        <f>IF(OR(B542=0,'Input and Summary Results'!E124=0),FALSE,'Input and Summary Results'!$E124)</f>
        <v>0</v>
      </c>
      <c r="E542" t="b">
        <f t="shared" si="53"/>
        <v>0</v>
      </c>
      <c r="F542" t="b">
        <f t="shared" si="54"/>
        <v>0</v>
      </c>
      <c r="G542" t="b">
        <f>IF('Input and Summary Results'!$J$4="yes",IF(C542=FALSE,FALSE,IF('Data Transformation'!E542&lt;$R$10,E542,$R$10)),IF(C542=FALSE,FALSE,IF(C542&lt;$R$10,C542,$R$10)))</f>
        <v>0</v>
      </c>
      <c r="H542" t="b">
        <f>IF('Input and Summary Results'!$J$4="yes",'Data Transformation'!F542,'Data Transformation'!D542)</f>
        <v>0</v>
      </c>
      <c r="I542" t="str">
        <f t="shared" si="55"/>
        <v/>
      </c>
    </row>
    <row r="543" spans="2:9" x14ac:dyDescent="0.55000000000000004">
      <c r="B543" t="b">
        <f>IF('Input and Summary Results'!D125=0,FALSE,'Input and Summary Results'!$B125)</f>
        <v>0</v>
      </c>
      <c r="C543" t="b">
        <f>IF(OR(B543=0,'Input and Summary Results'!D125=0,'Input and Summary Results'!D125=""),FALSE,'Input and Summary Results'!$D125)</f>
        <v>0</v>
      </c>
      <c r="D543" t="b">
        <f>IF(OR(B543=0,'Input and Summary Results'!E125=0),FALSE,'Input and Summary Results'!$E125)</f>
        <v>0</v>
      </c>
      <c r="E543" t="b">
        <f t="shared" si="53"/>
        <v>0</v>
      </c>
      <c r="F543" t="b">
        <f t="shared" si="54"/>
        <v>0</v>
      </c>
      <c r="G543" t="b">
        <f>IF('Input and Summary Results'!$J$4="yes",IF(C543=FALSE,FALSE,IF('Data Transformation'!E543&lt;$R$10,E543,$R$10)),IF(C543=FALSE,FALSE,IF(C543&lt;$R$10,C543,$R$10)))</f>
        <v>0</v>
      </c>
      <c r="H543" t="b">
        <f>IF('Input and Summary Results'!$J$4="yes",'Data Transformation'!F543,'Data Transformation'!D543)</f>
        <v>0</v>
      </c>
      <c r="I543" t="str">
        <f t="shared" si="55"/>
        <v/>
      </c>
    </row>
    <row r="544" spans="2:9" x14ac:dyDescent="0.55000000000000004">
      <c r="B544" t="b">
        <f>IF('Input and Summary Results'!D126=0,FALSE,'Input and Summary Results'!$B126)</f>
        <v>0</v>
      </c>
      <c r="C544" t="b">
        <f>IF(OR(B544=0,'Input and Summary Results'!D126=0,'Input and Summary Results'!D126=""),FALSE,'Input and Summary Results'!$D126)</f>
        <v>0</v>
      </c>
      <c r="D544" t="b">
        <f>IF(OR(B544=0,'Input and Summary Results'!E126=0),FALSE,'Input and Summary Results'!$E126)</f>
        <v>0</v>
      </c>
      <c r="E544" t="b">
        <f t="shared" si="53"/>
        <v>0</v>
      </c>
      <c r="F544" t="b">
        <f t="shared" si="54"/>
        <v>0</v>
      </c>
      <c r="G544" t="b">
        <f>IF('Input and Summary Results'!$J$4="yes",IF(C544=FALSE,FALSE,IF('Data Transformation'!E544&lt;$R$10,E544,$R$10)),IF(C544=FALSE,FALSE,IF(C544&lt;$R$10,C544,$R$10)))</f>
        <v>0</v>
      </c>
      <c r="H544" t="b">
        <f>IF('Input and Summary Results'!$J$4="yes",'Data Transformation'!F544,'Data Transformation'!D544)</f>
        <v>0</v>
      </c>
      <c r="I544" t="str">
        <f t="shared" si="55"/>
        <v/>
      </c>
    </row>
    <row r="545" spans="2:9" x14ac:dyDescent="0.55000000000000004">
      <c r="B545" t="b">
        <f>IF('Input and Summary Results'!D127=0,FALSE,'Input and Summary Results'!$B127)</f>
        <v>0</v>
      </c>
      <c r="C545" t="b">
        <f>IF(OR(B545=0,'Input and Summary Results'!D127=0,'Input and Summary Results'!D127=""),FALSE,'Input and Summary Results'!$D127)</f>
        <v>0</v>
      </c>
      <c r="D545" t="b">
        <f>IF(OR(B545=0,'Input and Summary Results'!E127=0),FALSE,'Input and Summary Results'!$E127)</f>
        <v>0</v>
      </c>
      <c r="E545" t="b">
        <f t="shared" si="53"/>
        <v>0</v>
      </c>
      <c r="F545" t="b">
        <f t="shared" si="54"/>
        <v>0</v>
      </c>
      <c r="G545" t="b">
        <f>IF('Input and Summary Results'!$J$4="yes",IF(C545=FALSE,FALSE,IF('Data Transformation'!E545&lt;$R$10,E545,$R$10)),IF(C545=FALSE,FALSE,IF(C545&lt;$R$10,C545,$R$10)))</f>
        <v>0</v>
      </c>
      <c r="H545" t="b">
        <f>IF('Input and Summary Results'!$J$4="yes",'Data Transformation'!F545,'Data Transformation'!D545)</f>
        <v>0</v>
      </c>
      <c r="I545" t="str">
        <f t="shared" si="55"/>
        <v/>
      </c>
    </row>
    <row r="546" spans="2:9" x14ac:dyDescent="0.55000000000000004">
      <c r="B546" t="b">
        <f>IF('Input and Summary Results'!D128=0,FALSE,'Input and Summary Results'!$B128)</f>
        <v>0</v>
      </c>
      <c r="C546" t="b">
        <f>IF(OR(B546=0,'Input and Summary Results'!D128=0,'Input and Summary Results'!D128=""),FALSE,'Input and Summary Results'!$D128)</f>
        <v>0</v>
      </c>
      <c r="D546" t="b">
        <f>IF(OR(B546=0,'Input and Summary Results'!E128=0),FALSE,'Input and Summary Results'!$E128)</f>
        <v>0</v>
      </c>
      <c r="E546" t="b">
        <f t="shared" si="53"/>
        <v>0</v>
      </c>
      <c r="F546" t="b">
        <f t="shared" si="54"/>
        <v>0</v>
      </c>
      <c r="G546" t="b">
        <f>IF('Input and Summary Results'!$J$4="yes",IF(C546=FALSE,FALSE,IF('Data Transformation'!E546&lt;$R$10,E546,$R$10)),IF(C546=FALSE,FALSE,IF(C546&lt;$R$10,C546,$R$10)))</f>
        <v>0</v>
      </c>
      <c r="H546" t="b">
        <f>IF('Input and Summary Results'!$J$4="yes",'Data Transformation'!F546,'Data Transformation'!D546)</f>
        <v>0</v>
      </c>
      <c r="I546" t="str">
        <f t="shared" si="55"/>
        <v/>
      </c>
    </row>
    <row r="547" spans="2:9" x14ac:dyDescent="0.55000000000000004">
      <c r="B547" t="b">
        <f>IF('Input and Summary Results'!D129=0,FALSE,'Input and Summary Results'!$B129)</f>
        <v>0</v>
      </c>
      <c r="C547" t="b">
        <f>IF(OR(B547=0,'Input and Summary Results'!D129=0,'Input and Summary Results'!D129=""),FALSE,'Input and Summary Results'!$D129)</f>
        <v>0</v>
      </c>
      <c r="D547" t="b">
        <f>IF(OR(B547=0,'Input and Summary Results'!E129=0),FALSE,'Input and Summary Results'!$E129)</f>
        <v>0</v>
      </c>
      <c r="E547" t="b">
        <f t="shared" si="53"/>
        <v>0</v>
      </c>
      <c r="F547" t="b">
        <f t="shared" si="54"/>
        <v>0</v>
      </c>
      <c r="G547" t="b">
        <f>IF('Input and Summary Results'!$J$4="yes",IF(C547=FALSE,FALSE,IF('Data Transformation'!E547&lt;$R$10,E547,$R$10)),IF(C547=FALSE,FALSE,IF(C547&lt;$R$10,C547,$R$10)))</f>
        <v>0</v>
      </c>
      <c r="H547" t="b">
        <f>IF('Input and Summary Results'!$J$4="yes",'Data Transformation'!F547,'Data Transformation'!D547)</f>
        <v>0</v>
      </c>
      <c r="I547" t="str">
        <f t="shared" si="55"/>
        <v/>
      </c>
    </row>
    <row r="548" spans="2:9" x14ac:dyDescent="0.55000000000000004">
      <c r="B548" t="b">
        <f>IF('Input and Summary Results'!D130=0,FALSE,'Input and Summary Results'!$B130)</f>
        <v>0</v>
      </c>
      <c r="C548" t="b">
        <f>IF(OR(B548=0,'Input and Summary Results'!D130=0,'Input and Summary Results'!D130=""),FALSE,'Input and Summary Results'!$D130)</f>
        <v>0</v>
      </c>
      <c r="D548" t="b">
        <f>IF(OR(B548=0,'Input and Summary Results'!E130=0),FALSE,'Input and Summary Results'!$E130)</f>
        <v>0</v>
      </c>
      <c r="E548" t="b">
        <f t="shared" si="53"/>
        <v>0</v>
      </c>
      <c r="F548" t="b">
        <f t="shared" si="54"/>
        <v>0</v>
      </c>
      <c r="G548" t="b">
        <f>IF('Input and Summary Results'!$J$4="yes",IF(C548=FALSE,FALSE,IF('Data Transformation'!E548&lt;$R$10,E548,$R$10)),IF(C548=FALSE,FALSE,IF(C548&lt;$R$10,C548,$R$10)))</f>
        <v>0</v>
      </c>
      <c r="H548" t="b">
        <f>IF('Input and Summary Results'!$J$4="yes",'Data Transformation'!F548,'Data Transformation'!D548)</f>
        <v>0</v>
      </c>
      <c r="I548" t="str">
        <f t="shared" si="55"/>
        <v/>
      </c>
    </row>
    <row r="549" spans="2:9" x14ac:dyDescent="0.55000000000000004">
      <c r="B549" t="b">
        <f>IF('Input and Summary Results'!D131=0,FALSE,'Input and Summary Results'!$B131)</f>
        <v>0</v>
      </c>
      <c r="C549" t="b">
        <f>IF(OR(B549=0,'Input and Summary Results'!D131=0,'Input and Summary Results'!D131=""),FALSE,'Input and Summary Results'!$D131)</f>
        <v>0</v>
      </c>
      <c r="D549" t="b">
        <f>IF(OR(B549=0,'Input and Summary Results'!E131=0),FALSE,'Input and Summary Results'!$E131)</f>
        <v>0</v>
      </c>
      <c r="E549" t="b">
        <f t="shared" si="53"/>
        <v>0</v>
      </c>
      <c r="F549" t="b">
        <f t="shared" si="54"/>
        <v>0</v>
      </c>
      <c r="G549" t="b">
        <f>IF('Input and Summary Results'!$J$4="yes",IF(C549=FALSE,FALSE,IF('Data Transformation'!E549&lt;$R$10,E549,$R$10)),IF(C549=FALSE,FALSE,IF(C549&lt;$R$10,C549,$R$10)))</f>
        <v>0</v>
      </c>
      <c r="H549" t="b">
        <f>IF('Input and Summary Results'!$J$4="yes",'Data Transformation'!F549,'Data Transformation'!D549)</f>
        <v>0</v>
      </c>
      <c r="I549" t="str">
        <f t="shared" si="55"/>
        <v/>
      </c>
    </row>
    <row r="550" spans="2:9" x14ac:dyDescent="0.55000000000000004">
      <c r="B550" t="b">
        <f>IF('Input and Summary Results'!D132=0,FALSE,'Input and Summary Results'!$B132)</f>
        <v>0</v>
      </c>
      <c r="C550" t="b">
        <f>IF(OR(B550=0,'Input and Summary Results'!D132=0,'Input and Summary Results'!D132=""),FALSE,'Input and Summary Results'!$D132)</f>
        <v>0</v>
      </c>
      <c r="D550" t="b">
        <f>IF(OR(B550=0,'Input and Summary Results'!E132=0),FALSE,'Input and Summary Results'!$E132)</f>
        <v>0</v>
      </c>
      <c r="E550" t="b">
        <f t="shared" si="53"/>
        <v>0</v>
      </c>
      <c r="F550" t="b">
        <f t="shared" si="54"/>
        <v>0</v>
      </c>
      <c r="G550" t="b">
        <f>IF('Input and Summary Results'!$J$4="yes",IF(C550=FALSE,FALSE,IF('Data Transformation'!E550&lt;$R$10,E550,$R$10)),IF(C550=FALSE,FALSE,IF(C550&lt;$R$10,C550,$R$10)))</f>
        <v>0</v>
      </c>
      <c r="H550" t="b">
        <f>IF('Input and Summary Results'!$J$4="yes",'Data Transformation'!F550,'Data Transformation'!D550)</f>
        <v>0</v>
      </c>
      <c r="I550" t="str">
        <f t="shared" si="55"/>
        <v/>
      </c>
    </row>
    <row r="551" spans="2:9" x14ac:dyDescent="0.55000000000000004">
      <c r="B551" t="b">
        <f>IF('Input and Summary Results'!D133=0,FALSE,'Input and Summary Results'!$B133)</f>
        <v>0</v>
      </c>
      <c r="C551" t="b">
        <f>IF(OR(B551=0,'Input and Summary Results'!D133=0,'Input and Summary Results'!D133=""),FALSE,'Input and Summary Results'!$D133)</f>
        <v>0</v>
      </c>
      <c r="D551" t="b">
        <f>IF(OR(B551=0,'Input and Summary Results'!E133=0),FALSE,'Input and Summary Results'!$E133)</f>
        <v>0</v>
      </c>
      <c r="E551" t="b">
        <f t="shared" si="53"/>
        <v>0</v>
      </c>
      <c r="F551" t="b">
        <f t="shared" si="54"/>
        <v>0</v>
      </c>
      <c r="G551" t="b">
        <f>IF('Input and Summary Results'!$J$4="yes",IF(C551=FALSE,FALSE,IF('Data Transformation'!E551&lt;$R$10,E551,$R$10)),IF(C551=FALSE,FALSE,IF(C551&lt;$R$10,C551,$R$10)))</f>
        <v>0</v>
      </c>
      <c r="H551" t="b">
        <f>IF('Input and Summary Results'!$J$4="yes",'Data Transformation'!F551,'Data Transformation'!D551)</f>
        <v>0</v>
      </c>
      <c r="I551" t="str">
        <f t="shared" si="55"/>
        <v/>
      </c>
    </row>
    <row r="552" spans="2:9" x14ac:dyDescent="0.55000000000000004">
      <c r="B552" t="b">
        <f>IF('Input and Summary Results'!D134=0,FALSE,'Input and Summary Results'!$B134)</f>
        <v>0</v>
      </c>
      <c r="C552" t="b">
        <f>IF(OR(B552=0,'Input and Summary Results'!D134=0,'Input and Summary Results'!D134=""),FALSE,'Input and Summary Results'!$D134)</f>
        <v>0</v>
      </c>
      <c r="D552" t="b">
        <f>IF(OR(B552=0,'Input and Summary Results'!E134=0),FALSE,'Input and Summary Results'!$E134)</f>
        <v>0</v>
      </c>
      <c r="E552" t="b">
        <f t="shared" si="53"/>
        <v>0</v>
      </c>
      <c r="F552" t="b">
        <f t="shared" si="54"/>
        <v>0</v>
      </c>
      <c r="G552" t="b">
        <f>IF('Input and Summary Results'!$J$4="yes",IF(C552=FALSE,FALSE,IF('Data Transformation'!E552&lt;$R$10,E552,$R$10)),IF(C552=FALSE,FALSE,IF(C552&lt;$R$10,C552,$R$10)))</f>
        <v>0</v>
      </c>
      <c r="H552" t="b">
        <f>IF('Input and Summary Results'!$J$4="yes",'Data Transformation'!F552,'Data Transformation'!D552)</f>
        <v>0</v>
      </c>
      <c r="I552" t="str">
        <f t="shared" si="55"/>
        <v/>
      </c>
    </row>
    <row r="553" spans="2:9" x14ac:dyDescent="0.55000000000000004">
      <c r="B553" t="b">
        <f>IF('Input and Summary Results'!D135=0,FALSE,'Input and Summary Results'!$B135)</f>
        <v>0</v>
      </c>
      <c r="C553" t="b">
        <f>IF(OR(B553=0,'Input and Summary Results'!D135=0,'Input and Summary Results'!D135=""),FALSE,'Input and Summary Results'!$D135)</f>
        <v>0</v>
      </c>
      <c r="D553" t="b">
        <f>IF(OR(B553=0,'Input and Summary Results'!E135=0),FALSE,'Input and Summary Results'!$E135)</f>
        <v>0</v>
      </c>
      <c r="E553" t="b">
        <f t="shared" si="53"/>
        <v>0</v>
      </c>
      <c r="F553" t="b">
        <f t="shared" si="54"/>
        <v>0</v>
      </c>
      <c r="G553" t="b">
        <f>IF('Input and Summary Results'!$J$4="yes",IF(C553=FALSE,FALSE,IF('Data Transformation'!E553&lt;$R$10,E553,$R$10)),IF(C553=FALSE,FALSE,IF(C553&lt;$R$10,C553,$R$10)))</f>
        <v>0</v>
      </c>
      <c r="H553" t="b">
        <f>IF('Input and Summary Results'!$J$4="yes",'Data Transformation'!F553,'Data Transformation'!D553)</f>
        <v>0</v>
      </c>
      <c r="I553" t="str">
        <f t="shared" si="55"/>
        <v/>
      </c>
    </row>
    <row r="554" spans="2:9" x14ac:dyDescent="0.55000000000000004">
      <c r="B554" t="b">
        <f>IF('Input and Summary Results'!D136=0,FALSE,'Input and Summary Results'!$B136)</f>
        <v>0</v>
      </c>
      <c r="C554" t="b">
        <f>IF(OR(B554=0,'Input and Summary Results'!D136=0,'Input and Summary Results'!D136=""),FALSE,'Input and Summary Results'!$D136)</f>
        <v>0</v>
      </c>
      <c r="D554" t="b">
        <f>IF(OR(B554=0,'Input and Summary Results'!E136=0),FALSE,'Input and Summary Results'!$E136)</f>
        <v>0</v>
      </c>
      <c r="E554" t="b">
        <f t="shared" ref="E554:E617" si="56">IF(C554=FALSE,FALSE,LOG10(C554))</f>
        <v>0</v>
      </c>
      <c r="F554" t="b">
        <f t="shared" ref="F554:F617" si="57">IF(D554=FALSE, FALSE,0.434*D554/C554)</f>
        <v>0</v>
      </c>
      <c r="G554" t="b">
        <f>IF('Input and Summary Results'!$J$4="yes",IF(C554=FALSE,FALSE,IF('Data Transformation'!E554&lt;$R$10,E554,$R$10)),IF(C554=FALSE,FALSE,IF(C554&lt;$R$10,C554,$R$10)))</f>
        <v>0</v>
      </c>
      <c r="H554" t="b">
        <f>IF('Input and Summary Results'!$J$4="yes",'Data Transformation'!F554,'Data Transformation'!D554)</f>
        <v>0</v>
      </c>
      <c r="I554" t="str">
        <f t="shared" si="55"/>
        <v/>
      </c>
    </row>
    <row r="555" spans="2:9" x14ac:dyDescent="0.55000000000000004">
      <c r="B555" t="b">
        <f>IF('Input and Summary Results'!D137=0,FALSE,'Input and Summary Results'!$B137)</f>
        <v>0</v>
      </c>
      <c r="C555" t="b">
        <f>IF(OR(B555=0,'Input and Summary Results'!D137=0,'Input and Summary Results'!D137=""),FALSE,'Input and Summary Results'!$D137)</f>
        <v>0</v>
      </c>
      <c r="D555" t="b">
        <f>IF(OR(B555=0,'Input and Summary Results'!E137=0),FALSE,'Input and Summary Results'!$E137)</f>
        <v>0</v>
      </c>
      <c r="E555" t="b">
        <f t="shared" si="56"/>
        <v>0</v>
      </c>
      <c r="F555" t="b">
        <f t="shared" si="57"/>
        <v>0</v>
      </c>
      <c r="G555" t="b">
        <f>IF('Input and Summary Results'!$J$4="yes",IF(C555=FALSE,FALSE,IF('Data Transformation'!E555&lt;$R$10,E555,$R$10)),IF(C555=FALSE,FALSE,IF(C555&lt;$R$10,C555,$R$10)))</f>
        <v>0</v>
      </c>
      <c r="H555" t="b">
        <f>IF('Input and Summary Results'!$J$4="yes",'Data Transformation'!F555,'Data Transformation'!D555)</f>
        <v>0</v>
      </c>
      <c r="I555" t="str">
        <f t="shared" si="55"/>
        <v/>
      </c>
    </row>
    <row r="556" spans="2:9" x14ac:dyDescent="0.55000000000000004">
      <c r="B556" t="b">
        <f>IF('Input and Summary Results'!D138=0,FALSE,'Input and Summary Results'!$B138)</f>
        <v>0</v>
      </c>
      <c r="C556" t="b">
        <f>IF(OR(B556=0,'Input and Summary Results'!D138=0,'Input and Summary Results'!D138=""),FALSE,'Input and Summary Results'!$D138)</f>
        <v>0</v>
      </c>
      <c r="D556" t="b">
        <f>IF(OR(B556=0,'Input and Summary Results'!E138=0),FALSE,'Input and Summary Results'!$E138)</f>
        <v>0</v>
      </c>
      <c r="E556" t="b">
        <f t="shared" si="56"/>
        <v>0</v>
      </c>
      <c r="F556" t="b">
        <f t="shared" si="57"/>
        <v>0</v>
      </c>
      <c r="G556" t="b">
        <f>IF('Input and Summary Results'!$J$4="yes",IF(C556=FALSE,FALSE,IF('Data Transformation'!E556&lt;$R$10,E556,$R$10)),IF(C556=FALSE,FALSE,IF(C556&lt;$R$10,C556,$R$10)))</f>
        <v>0</v>
      </c>
      <c r="H556" t="b">
        <f>IF('Input and Summary Results'!$J$4="yes",'Data Transformation'!F556,'Data Transformation'!D556)</f>
        <v>0</v>
      </c>
      <c r="I556" t="str">
        <f t="shared" si="55"/>
        <v/>
      </c>
    </row>
    <row r="557" spans="2:9" x14ac:dyDescent="0.55000000000000004">
      <c r="B557" t="b">
        <f>IF('Input and Summary Results'!D139=0,FALSE,'Input and Summary Results'!$B139)</f>
        <v>0</v>
      </c>
      <c r="C557" t="b">
        <f>IF(OR(B557=0,'Input and Summary Results'!D139=0,'Input and Summary Results'!D139=""),FALSE,'Input and Summary Results'!$D139)</f>
        <v>0</v>
      </c>
      <c r="D557" t="b">
        <f>IF(OR(B557=0,'Input and Summary Results'!E139=0),FALSE,'Input and Summary Results'!$E139)</f>
        <v>0</v>
      </c>
      <c r="E557" t="b">
        <f t="shared" si="56"/>
        <v>0</v>
      </c>
      <c r="F557" t="b">
        <f t="shared" si="57"/>
        <v>0</v>
      </c>
      <c r="G557" t="b">
        <f>IF('Input and Summary Results'!$J$4="yes",IF(C557=FALSE,FALSE,IF('Data Transformation'!E557&lt;$R$10,E557,$R$10)),IF(C557=FALSE,FALSE,IF(C557&lt;$R$10,C557,$R$10)))</f>
        <v>0</v>
      </c>
      <c r="H557" t="b">
        <f>IF('Input and Summary Results'!$J$4="yes",'Data Transformation'!F557,'Data Transformation'!D557)</f>
        <v>0</v>
      </c>
      <c r="I557" t="str">
        <f t="shared" si="55"/>
        <v/>
      </c>
    </row>
    <row r="558" spans="2:9" x14ac:dyDescent="0.55000000000000004">
      <c r="B558" t="b">
        <f>IF('Input and Summary Results'!D140=0,FALSE,'Input and Summary Results'!$B140)</f>
        <v>0</v>
      </c>
      <c r="C558" t="b">
        <f>IF(OR(B558=0,'Input and Summary Results'!D140=0,'Input and Summary Results'!D140=""),FALSE,'Input and Summary Results'!$D140)</f>
        <v>0</v>
      </c>
      <c r="D558" t="b">
        <f>IF(OR(B558=0,'Input and Summary Results'!E140=0),FALSE,'Input and Summary Results'!$E140)</f>
        <v>0</v>
      </c>
      <c r="E558" t="b">
        <f t="shared" si="56"/>
        <v>0</v>
      </c>
      <c r="F558" t="b">
        <f t="shared" si="57"/>
        <v>0</v>
      </c>
      <c r="G558" t="b">
        <f>IF('Input and Summary Results'!$J$4="yes",IF(C558=FALSE,FALSE,IF('Data Transformation'!E558&lt;$R$10,E558,$R$10)),IF(C558=FALSE,FALSE,IF(C558&lt;$R$10,C558,$R$10)))</f>
        <v>0</v>
      </c>
      <c r="H558" t="b">
        <f>IF('Input and Summary Results'!$J$4="yes",'Data Transformation'!F558,'Data Transformation'!D558)</f>
        <v>0</v>
      </c>
      <c r="I558" t="str">
        <f t="shared" si="55"/>
        <v/>
      </c>
    </row>
    <row r="559" spans="2:9" x14ac:dyDescent="0.55000000000000004">
      <c r="B559" t="b">
        <f>IF('Input and Summary Results'!D141=0,FALSE,'Input and Summary Results'!$B141)</f>
        <v>0</v>
      </c>
      <c r="C559" t="b">
        <f>IF(OR(B559=0,'Input and Summary Results'!D141=0,'Input and Summary Results'!D141=""),FALSE,'Input and Summary Results'!$D141)</f>
        <v>0</v>
      </c>
      <c r="D559" t="b">
        <f>IF(OR(B559=0,'Input and Summary Results'!E141=0),FALSE,'Input and Summary Results'!$E141)</f>
        <v>0</v>
      </c>
      <c r="E559" t="b">
        <f t="shared" si="56"/>
        <v>0</v>
      </c>
      <c r="F559" t="b">
        <f t="shared" si="57"/>
        <v>0</v>
      </c>
      <c r="G559" t="b">
        <f>IF('Input and Summary Results'!$J$4="yes",IF(C559=FALSE,FALSE,IF('Data Transformation'!E559&lt;$R$10,E559,$R$10)),IF(C559=FALSE,FALSE,IF(C559&lt;$R$10,C559,$R$10)))</f>
        <v>0</v>
      </c>
      <c r="H559" t="b">
        <f>IF('Input and Summary Results'!$J$4="yes",'Data Transformation'!F559,'Data Transformation'!D559)</f>
        <v>0</v>
      </c>
      <c r="I559" t="str">
        <f t="shared" si="55"/>
        <v/>
      </c>
    </row>
    <row r="560" spans="2:9" x14ac:dyDescent="0.55000000000000004">
      <c r="B560" t="b">
        <f>IF('Input and Summary Results'!D142=0,FALSE,'Input and Summary Results'!$B142)</f>
        <v>0</v>
      </c>
      <c r="C560" t="b">
        <f>IF(OR(B560=0,'Input and Summary Results'!D142=0,'Input and Summary Results'!D142=""),FALSE,'Input and Summary Results'!$D142)</f>
        <v>0</v>
      </c>
      <c r="D560" t="b">
        <f>IF(OR(B560=0,'Input and Summary Results'!E142=0),FALSE,'Input and Summary Results'!$E142)</f>
        <v>0</v>
      </c>
      <c r="E560" t="b">
        <f t="shared" si="56"/>
        <v>0</v>
      </c>
      <c r="F560" t="b">
        <f t="shared" si="57"/>
        <v>0</v>
      </c>
      <c r="G560" t="b">
        <f>IF('Input and Summary Results'!$J$4="yes",IF(C560=FALSE,FALSE,IF('Data Transformation'!E560&lt;$R$10,E560,$R$10)),IF(C560=FALSE,FALSE,IF(C560&lt;$R$10,C560,$R$10)))</f>
        <v>0</v>
      </c>
      <c r="H560" t="b">
        <f>IF('Input and Summary Results'!$J$4="yes",'Data Transformation'!F560,'Data Transformation'!D560)</f>
        <v>0</v>
      </c>
      <c r="I560" t="str">
        <f t="shared" si="55"/>
        <v/>
      </c>
    </row>
    <row r="561" spans="2:9" x14ac:dyDescent="0.55000000000000004">
      <c r="B561" t="b">
        <f>IF('Input and Summary Results'!D143=0,FALSE,'Input and Summary Results'!$B143)</f>
        <v>0</v>
      </c>
      <c r="C561" t="b">
        <f>IF(OR(B561=0,'Input and Summary Results'!D143=0,'Input and Summary Results'!D143=""),FALSE,'Input and Summary Results'!$D143)</f>
        <v>0</v>
      </c>
      <c r="D561" t="b">
        <f>IF(OR(B561=0,'Input and Summary Results'!E143=0),FALSE,'Input and Summary Results'!$E143)</f>
        <v>0</v>
      </c>
      <c r="E561" t="b">
        <f t="shared" si="56"/>
        <v>0</v>
      </c>
      <c r="F561" t="b">
        <f t="shared" si="57"/>
        <v>0</v>
      </c>
      <c r="G561" t="b">
        <f>IF('Input and Summary Results'!$J$4="yes",IF(C561=FALSE,FALSE,IF('Data Transformation'!E561&lt;$R$10,E561,$R$10)),IF(C561=FALSE,FALSE,IF(C561&lt;$R$10,C561,$R$10)))</f>
        <v>0</v>
      </c>
      <c r="H561" t="b">
        <f>IF('Input and Summary Results'!$J$4="yes",'Data Transformation'!F561,'Data Transformation'!D561)</f>
        <v>0</v>
      </c>
      <c r="I561" t="str">
        <f t="shared" si="55"/>
        <v/>
      </c>
    </row>
    <row r="562" spans="2:9" x14ac:dyDescent="0.55000000000000004">
      <c r="B562" t="b">
        <f>IF('Input and Summary Results'!D144=0,FALSE,'Input and Summary Results'!$B144)</f>
        <v>0</v>
      </c>
      <c r="C562" t="b">
        <f>IF(OR(B562=0,'Input and Summary Results'!D144=0,'Input and Summary Results'!D144=""),FALSE,'Input and Summary Results'!$D144)</f>
        <v>0</v>
      </c>
      <c r="D562" t="b">
        <f>IF(OR(B562=0,'Input and Summary Results'!E144=0),FALSE,'Input and Summary Results'!$E144)</f>
        <v>0</v>
      </c>
      <c r="E562" t="b">
        <f t="shared" si="56"/>
        <v>0</v>
      </c>
      <c r="F562" t="b">
        <f t="shared" si="57"/>
        <v>0</v>
      </c>
      <c r="G562" t="b">
        <f>IF('Input and Summary Results'!$J$4="yes",IF(C562=FALSE,FALSE,IF('Data Transformation'!E562&lt;$R$10,E562,$R$10)),IF(C562=FALSE,FALSE,IF(C562&lt;$R$10,C562,$R$10)))</f>
        <v>0</v>
      </c>
      <c r="H562" t="b">
        <f>IF('Input and Summary Results'!$J$4="yes",'Data Transformation'!F562,'Data Transformation'!D562)</f>
        <v>0</v>
      </c>
      <c r="I562" t="str">
        <f t="shared" si="55"/>
        <v/>
      </c>
    </row>
    <row r="563" spans="2:9" x14ac:dyDescent="0.55000000000000004">
      <c r="B563" t="b">
        <f>IF('Input and Summary Results'!D145=0,FALSE,'Input and Summary Results'!$B145)</f>
        <v>0</v>
      </c>
      <c r="C563" t="b">
        <f>IF(OR(B563=0,'Input and Summary Results'!D145=0,'Input and Summary Results'!D145=""),FALSE,'Input and Summary Results'!$D145)</f>
        <v>0</v>
      </c>
      <c r="D563" t="b">
        <f>IF(OR(B563=0,'Input and Summary Results'!E145=0),FALSE,'Input and Summary Results'!$E145)</f>
        <v>0</v>
      </c>
      <c r="E563" t="b">
        <f t="shared" si="56"/>
        <v>0</v>
      </c>
      <c r="F563" t="b">
        <f t="shared" si="57"/>
        <v>0</v>
      </c>
      <c r="G563" t="b">
        <f>IF('Input and Summary Results'!$J$4="yes",IF(C563=FALSE,FALSE,IF('Data Transformation'!E563&lt;$R$10,E563,$R$10)),IF(C563=FALSE,FALSE,IF(C563&lt;$R$10,C563,$R$10)))</f>
        <v>0</v>
      </c>
      <c r="H563" t="b">
        <f>IF('Input and Summary Results'!$J$4="yes",'Data Transformation'!F563,'Data Transformation'!D563)</f>
        <v>0</v>
      </c>
      <c r="I563" t="str">
        <f t="shared" si="55"/>
        <v/>
      </c>
    </row>
    <row r="564" spans="2:9" x14ac:dyDescent="0.55000000000000004">
      <c r="B564" t="b">
        <f>IF('Input and Summary Results'!D146=0,FALSE,'Input and Summary Results'!$B146)</f>
        <v>0</v>
      </c>
      <c r="C564" t="b">
        <f>IF(OR(B564=0,'Input and Summary Results'!D146=0,'Input and Summary Results'!D146=""),FALSE,'Input and Summary Results'!$D146)</f>
        <v>0</v>
      </c>
      <c r="D564" t="b">
        <f>IF(OR(B564=0,'Input and Summary Results'!E146=0),FALSE,'Input and Summary Results'!$E146)</f>
        <v>0</v>
      </c>
      <c r="E564" t="b">
        <f t="shared" si="56"/>
        <v>0</v>
      </c>
      <c r="F564" t="b">
        <f t="shared" si="57"/>
        <v>0</v>
      </c>
      <c r="G564" t="b">
        <f>IF('Input and Summary Results'!$J$4="yes",IF(C564=FALSE,FALSE,IF('Data Transformation'!E564&lt;$R$10,E564,$R$10)),IF(C564=FALSE,FALSE,IF(C564&lt;$R$10,C564,$R$10)))</f>
        <v>0</v>
      </c>
      <c r="H564" t="b">
        <f>IF('Input and Summary Results'!$J$4="yes",'Data Transformation'!F564,'Data Transformation'!D564)</f>
        <v>0</v>
      </c>
      <c r="I564" t="str">
        <f t="shared" si="55"/>
        <v/>
      </c>
    </row>
    <row r="565" spans="2:9" x14ac:dyDescent="0.55000000000000004">
      <c r="B565" t="b">
        <f>IF('Input and Summary Results'!D147=0,FALSE,'Input and Summary Results'!$B147)</f>
        <v>0</v>
      </c>
      <c r="C565" t="b">
        <f>IF(OR(B565=0,'Input and Summary Results'!D147=0,'Input and Summary Results'!D147=""),FALSE,'Input and Summary Results'!$D147)</f>
        <v>0</v>
      </c>
      <c r="D565" t="b">
        <f>IF(OR(B565=0,'Input and Summary Results'!E147=0),FALSE,'Input and Summary Results'!$E147)</f>
        <v>0</v>
      </c>
      <c r="E565" t="b">
        <f t="shared" si="56"/>
        <v>0</v>
      </c>
      <c r="F565" t="b">
        <f t="shared" si="57"/>
        <v>0</v>
      </c>
      <c r="G565" t="b">
        <f>IF('Input and Summary Results'!$J$4="yes",IF(C565=FALSE,FALSE,IF('Data Transformation'!E565&lt;$R$10,E565,$R$10)),IF(C565=FALSE,FALSE,IF(C565&lt;$R$10,C565,$R$10)))</f>
        <v>0</v>
      </c>
      <c r="H565" t="b">
        <f>IF('Input and Summary Results'!$J$4="yes",'Data Transformation'!F565,'Data Transformation'!D565)</f>
        <v>0</v>
      </c>
      <c r="I565" t="str">
        <f t="shared" si="55"/>
        <v/>
      </c>
    </row>
    <row r="566" spans="2:9" x14ac:dyDescent="0.55000000000000004">
      <c r="B566" t="b">
        <f>IF('Input and Summary Results'!D148=0,FALSE,'Input and Summary Results'!$B148)</f>
        <v>0</v>
      </c>
      <c r="C566" t="b">
        <f>IF(OR(B566=0,'Input and Summary Results'!D148=0,'Input and Summary Results'!D148=""),FALSE,'Input and Summary Results'!$D148)</f>
        <v>0</v>
      </c>
      <c r="D566" t="b">
        <f>IF(OR(B566=0,'Input and Summary Results'!E148=0),FALSE,'Input and Summary Results'!$E148)</f>
        <v>0</v>
      </c>
      <c r="E566" t="b">
        <f t="shared" si="56"/>
        <v>0</v>
      </c>
      <c r="F566" t="b">
        <f t="shared" si="57"/>
        <v>0</v>
      </c>
      <c r="G566" t="b">
        <f>IF('Input and Summary Results'!$J$4="yes",IF(C566=FALSE,FALSE,IF('Data Transformation'!E566&lt;$R$10,E566,$R$10)),IF(C566=FALSE,FALSE,IF(C566&lt;$R$10,C566,$R$10)))</f>
        <v>0</v>
      </c>
      <c r="H566" t="b">
        <f>IF('Input and Summary Results'!$J$4="yes",'Data Transformation'!F566,'Data Transformation'!D566)</f>
        <v>0</v>
      </c>
      <c r="I566" t="str">
        <f t="shared" si="55"/>
        <v/>
      </c>
    </row>
    <row r="567" spans="2:9" x14ac:dyDescent="0.55000000000000004">
      <c r="B567" t="b">
        <f>IF('Input and Summary Results'!D149=0,FALSE,'Input and Summary Results'!$B149)</f>
        <v>0</v>
      </c>
      <c r="C567" t="b">
        <f>IF(OR(B567=0,'Input and Summary Results'!D149=0,'Input and Summary Results'!D149=""),FALSE,'Input and Summary Results'!$D149)</f>
        <v>0</v>
      </c>
      <c r="D567" t="b">
        <f>IF(OR(B567=0,'Input and Summary Results'!E149=0),FALSE,'Input and Summary Results'!$E149)</f>
        <v>0</v>
      </c>
      <c r="E567" t="b">
        <f t="shared" si="56"/>
        <v>0</v>
      </c>
      <c r="F567" t="b">
        <f t="shared" si="57"/>
        <v>0</v>
      </c>
      <c r="G567" t="b">
        <f>IF('Input and Summary Results'!$J$4="yes",IF(C567=FALSE,FALSE,IF('Data Transformation'!E567&lt;$R$10,E567,$R$10)),IF(C567=FALSE,FALSE,IF(C567&lt;$R$10,C567,$R$10)))</f>
        <v>0</v>
      </c>
      <c r="H567" t="b">
        <f>IF('Input and Summary Results'!$J$4="yes",'Data Transformation'!F567,'Data Transformation'!D567)</f>
        <v>0</v>
      </c>
      <c r="I567" t="str">
        <f t="shared" si="55"/>
        <v/>
      </c>
    </row>
    <row r="568" spans="2:9" x14ac:dyDescent="0.55000000000000004">
      <c r="B568" t="b">
        <f>IF('Input and Summary Results'!D150=0,FALSE,'Input and Summary Results'!$B150)</f>
        <v>0</v>
      </c>
      <c r="C568" t="b">
        <f>IF(OR(B568=0,'Input and Summary Results'!D150=0,'Input and Summary Results'!D150=""),FALSE,'Input and Summary Results'!$D150)</f>
        <v>0</v>
      </c>
      <c r="D568" t="b">
        <f>IF(OR(B568=0,'Input and Summary Results'!E150=0),FALSE,'Input and Summary Results'!$E150)</f>
        <v>0</v>
      </c>
      <c r="E568" t="b">
        <f t="shared" si="56"/>
        <v>0</v>
      </c>
      <c r="F568" t="b">
        <f t="shared" si="57"/>
        <v>0</v>
      </c>
      <c r="G568" t="b">
        <f>IF('Input and Summary Results'!$J$4="yes",IF(C568=FALSE,FALSE,IF('Data Transformation'!E568&lt;$R$10,E568,$R$10)),IF(C568=FALSE,FALSE,IF(C568&lt;$R$10,C568,$R$10)))</f>
        <v>0</v>
      </c>
      <c r="H568" t="b">
        <f>IF('Input and Summary Results'!$J$4="yes",'Data Transformation'!F568,'Data Transformation'!D568)</f>
        <v>0</v>
      </c>
      <c r="I568" t="str">
        <f t="shared" si="55"/>
        <v/>
      </c>
    </row>
    <row r="569" spans="2:9" x14ac:dyDescent="0.55000000000000004">
      <c r="B569" t="b">
        <f>IF('Input and Summary Results'!D151=0,FALSE,'Input and Summary Results'!$B151)</f>
        <v>0</v>
      </c>
      <c r="C569" t="b">
        <f>IF(OR(B569=0,'Input and Summary Results'!D151=0,'Input and Summary Results'!D151=""),FALSE,'Input and Summary Results'!$D151)</f>
        <v>0</v>
      </c>
      <c r="D569" t="b">
        <f>IF(OR(B569=0,'Input and Summary Results'!E151=0),FALSE,'Input and Summary Results'!$E151)</f>
        <v>0</v>
      </c>
      <c r="E569" t="b">
        <f t="shared" si="56"/>
        <v>0</v>
      </c>
      <c r="F569" t="b">
        <f t="shared" si="57"/>
        <v>0</v>
      </c>
      <c r="G569" t="b">
        <f>IF('Input and Summary Results'!$J$4="yes",IF(C569=FALSE,FALSE,IF('Data Transformation'!E569&lt;$R$10,E569,$R$10)),IF(C569=FALSE,FALSE,IF(C569&lt;$R$10,C569,$R$10)))</f>
        <v>0</v>
      </c>
      <c r="H569" t="b">
        <f>IF('Input and Summary Results'!$J$4="yes",'Data Transformation'!F569,'Data Transformation'!D569)</f>
        <v>0</v>
      </c>
      <c r="I569" t="str">
        <f t="shared" si="55"/>
        <v/>
      </c>
    </row>
    <row r="570" spans="2:9" x14ac:dyDescent="0.55000000000000004">
      <c r="B570" t="b">
        <f>IF('Input and Summary Results'!D152=0,FALSE,'Input and Summary Results'!$B152)</f>
        <v>0</v>
      </c>
      <c r="C570" t="b">
        <f>IF(OR(B570=0,'Input and Summary Results'!D152=0,'Input and Summary Results'!D152=""),FALSE,'Input and Summary Results'!$D152)</f>
        <v>0</v>
      </c>
      <c r="D570" t="b">
        <f>IF(OR(B570=0,'Input and Summary Results'!E152=0),FALSE,'Input and Summary Results'!$E152)</f>
        <v>0</v>
      </c>
      <c r="E570" t="b">
        <f t="shared" si="56"/>
        <v>0</v>
      </c>
      <c r="F570" t="b">
        <f t="shared" si="57"/>
        <v>0</v>
      </c>
      <c r="G570" t="b">
        <f>IF('Input and Summary Results'!$J$4="yes",IF(C570=FALSE,FALSE,IF('Data Transformation'!E570&lt;$R$10,E570,$R$10)),IF(C570=FALSE,FALSE,IF(C570&lt;$R$10,C570,$R$10)))</f>
        <v>0</v>
      </c>
      <c r="H570" t="b">
        <f>IF('Input and Summary Results'!$J$4="yes",'Data Transformation'!F570,'Data Transformation'!D570)</f>
        <v>0</v>
      </c>
      <c r="I570" t="str">
        <f t="shared" si="55"/>
        <v/>
      </c>
    </row>
    <row r="571" spans="2:9" x14ac:dyDescent="0.55000000000000004">
      <c r="B571" t="b">
        <f>IF('Input and Summary Results'!D153=0,FALSE,'Input and Summary Results'!$B153)</f>
        <v>0</v>
      </c>
      <c r="C571" t="b">
        <f>IF(OR(B571=0,'Input and Summary Results'!D153=0,'Input and Summary Results'!D153=""),FALSE,'Input and Summary Results'!$D153)</f>
        <v>0</v>
      </c>
      <c r="D571" t="b">
        <f>IF(OR(B571=0,'Input and Summary Results'!E153=0),FALSE,'Input and Summary Results'!$E153)</f>
        <v>0</v>
      </c>
      <c r="E571" t="b">
        <f t="shared" si="56"/>
        <v>0</v>
      </c>
      <c r="F571" t="b">
        <f t="shared" si="57"/>
        <v>0</v>
      </c>
      <c r="G571" t="b">
        <f>IF('Input and Summary Results'!$J$4="yes",IF(C571=FALSE,FALSE,IF('Data Transformation'!E571&lt;$R$10,E571,$R$10)),IF(C571=FALSE,FALSE,IF(C571&lt;$R$10,C571,$R$10)))</f>
        <v>0</v>
      </c>
      <c r="H571" t="b">
        <f>IF('Input and Summary Results'!$J$4="yes",'Data Transformation'!F571,'Data Transformation'!D571)</f>
        <v>0</v>
      </c>
      <c r="I571" t="str">
        <f t="shared" si="55"/>
        <v/>
      </c>
    </row>
    <row r="572" spans="2:9" x14ac:dyDescent="0.55000000000000004">
      <c r="B572" t="b">
        <f>IF('Input and Summary Results'!D154=0,FALSE,'Input and Summary Results'!$B154)</f>
        <v>0</v>
      </c>
      <c r="C572" t="b">
        <f>IF(OR(B572=0,'Input and Summary Results'!D154=0,'Input and Summary Results'!D154=""),FALSE,'Input and Summary Results'!$D154)</f>
        <v>0</v>
      </c>
      <c r="D572" t="b">
        <f>IF(OR(B572=0,'Input and Summary Results'!E154=0),FALSE,'Input and Summary Results'!$E154)</f>
        <v>0</v>
      </c>
      <c r="E572" t="b">
        <f t="shared" si="56"/>
        <v>0</v>
      </c>
      <c r="F572" t="b">
        <f t="shared" si="57"/>
        <v>0</v>
      </c>
      <c r="G572" t="b">
        <f>IF('Input and Summary Results'!$J$4="yes",IF(C572=FALSE,FALSE,IF('Data Transformation'!E572&lt;$R$10,E572,$R$10)),IF(C572=FALSE,FALSE,IF(C572&lt;$R$10,C572,$R$10)))</f>
        <v>0</v>
      </c>
      <c r="H572" t="b">
        <f>IF('Input and Summary Results'!$J$4="yes",'Data Transformation'!F572,'Data Transformation'!D572)</f>
        <v>0</v>
      </c>
      <c r="I572" t="str">
        <f t="shared" si="55"/>
        <v/>
      </c>
    </row>
    <row r="573" spans="2:9" x14ac:dyDescent="0.55000000000000004">
      <c r="B573" t="b">
        <f>IF('Input and Summary Results'!D155=0,FALSE,'Input and Summary Results'!$B155)</f>
        <v>0</v>
      </c>
      <c r="C573" t="b">
        <f>IF(OR(B573=0,'Input and Summary Results'!D155=0,'Input and Summary Results'!D155=""),FALSE,'Input and Summary Results'!$D155)</f>
        <v>0</v>
      </c>
      <c r="D573" t="b">
        <f>IF(OR(B573=0,'Input and Summary Results'!E155=0),FALSE,'Input and Summary Results'!$E155)</f>
        <v>0</v>
      </c>
      <c r="E573" t="b">
        <f t="shared" si="56"/>
        <v>0</v>
      </c>
      <c r="F573" t="b">
        <f t="shared" si="57"/>
        <v>0</v>
      </c>
      <c r="G573" t="b">
        <f>IF('Input and Summary Results'!$J$4="yes",IF(C573=FALSE,FALSE,IF('Data Transformation'!E573&lt;$R$10,E573,$R$10)),IF(C573=FALSE,FALSE,IF(C573&lt;$R$10,C573,$R$10)))</f>
        <v>0</v>
      </c>
      <c r="H573" t="b">
        <f>IF('Input and Summary Results'!$J$4="yes",'Data Transformation'!F573,'Data Transformation'!D573)</f>
        <v>0</v>
      </c>
      <c r="I573" t="str">
        <f t="shared" si="55"/>
        <v/>
      </c>
    </row>
    <row r="574" spans="2:9" x14ac:dyDescent="0.55000000000000004">
      <c r="B574" t="b">
        <f>IF('Input and Summary Results'!D156=0,FALSE,'Input and Summary Results'!$B156)</f>
        <v>0</v>
      </c>
      <c r="C574" t="b">
        <f>IF(OR(B574=0,'Input and Summary Results'!D156=0,'Input and Summary Results'!D156=""),FALSE,'Input and Summary Results'!$D156)</f>
        <v>0</v>
      </c>
      <c r="D574" t="b">
        <f>IF(OR(B574=0,'Input and Summary Results'!E156=0),FALSE,'Input and Summary Results'!$E156)</f>
        <v>0</v>
      </c>
      <c r="E574" t="b">
        <f t="shared" si="56"/>
        <v>0</v>
      </c>
      <c r="F574" t="b">
        <f t="shared" si="57"/>
        <v>0</v>
      </c>
      <c r="G574" t="b">
        <f>IF('Input and Summary Results'!$J$4="yes",IF(C574=FALSE,FALSE,IF('Data Transformation'!E574&lt;$R$10,E574,$R$10)),IF(C574=FALSE,FALSE,IF(C574&lt;$R$10,C574,$R$10)))</f>
        <v>0</v>
      </c>
      <c r="H574" t="b">
        <f>IF('Input and Summary Results'!$J$4="yes",'Data Transformation'!F574,'Data Transformation'!D574)</f>
        <v>0</v>
      </c>
      <c r="I574" t="str">
        <f t="shared" si="55"/>
        <v/>
      </c>
    </row>
    <row r="575" spans="2:9" x14ac:dyDescent="0.55000000000000004">
      <c r="B575" t="b">
        <f>IF('Input and Summary Results'!D157=0,FALSE,'Input and Summary Results'!$B157)</f>
        <v>0</v>
      </c>
      <c r="C575" t="b">
        <f>IF(OR(B575=0,'Input and Summary Results'!D157=0,'Input and Summary Results'!D157=""),FALSE,'Input and Summary Results'!$D157)</f>
        <v>0</v>
      </c>
      <c r="D575" t="b">
        <f>IF(OR(B575=0,'Input and Summary Results'!E157=0),FALSE,'Input and Summary Results'!$E157)</f>
        <v>0</v>
      </c>
      <c r="E575" t="b">
        <f t="shared" si="56"/>
        <v>0</v>
      </c>
      <c r="F575" t="b">
        <f t="shared" si="57"/>
        <v>0</v>
      </c>
      <c r="G575" t="b">
        <f>IF('Input and Summary Results'!$J$4="yes",IF(C575=FALSE,FALSE,IF('Data Transformation'!E575&lt;$R$10,E575,$R$10)),IF(C575=FALSE,FALSE,IF(C575&lt;$R$10,C575,$R$10)))</f>
        <v>0</v>
      </c>
      <c r="H575" t="b">
        <f>IF('Input and Summary Results'!$J$4="yes",'Data Transformation'!F575,'Data Transformation'!D575)</f>
        <v>0</v>
      </c>
      <c r="I575" t="str">
        <f t="shared" si="55"/>
        <v/>
      </c>
    </row>
    <row r="576" spans="2:9" x14ac:dyDescent="0.55000000000000004">
      <c r="B576" t="b">
        <f>IF('Input and Summary Results'!D158=0,FALSE,'Input and Summary Results'!$B158)</f>
        <v>0</v>
      </c>
      <c r="C576" t="b">
        <f>IF(OR(B576=0,'Input and Summary Results'!D158=0,'Input and Summary Results'!D158=""),FALSE,'Input and Summary Results'!$D158)</f>
        <v>0</v>
      </c>
      <c r="D576" t="b">
        <f>IF(OR(B576=0,'Input and Summary Results'!E158=0),FALSE,'Input and Summary Results'!$E158)</f>
        <v>0</v>
      </c>
      <c r="E576" t="b">
        <f t="shared" si="56"/>
        <v>0</v>
      </c>
      <c r="F576" t="b">
        <f t="shared" si="57"/>
        <v>0</v>
      </c>
      <c r="G576" t="b">
        <f>IF('Input and Summary Results'!$J$4="yes",IF(C576=FALSE,FALSE,IF('Data Transformation'!E576&lt;$R$10,E576,$R$10)),IF(C576=FALSE,FALSE,IF(C576&lt;$R$10,C576,$R$10)))</f>
        <v>0</v>
      </c>
      <c r="H576" t="b">
        <f>IF('Input and Summary Results'!$J$4="yes",'Data Transformation'!F576,'Data Transformation'!D576)</f>
        <v>0</v>
      </c>
      <c r="I576" t="str">
        <f t="shared" si="55"/>
        <v/>
      </c>
    </row>
    <row r="577" spans="2:9" x14ac:dyDescent="0.55000000000000004">
      <c r="B577" t="b">
        <f>IF('Input and Summary Results'!D159=0,FALSE,'Input and Summary Results'!$B159)</f>
        <v>0</v>
      </c>
      <c r="C577" t="b">
        <f>IF(OR(B577=0,'Input and Summary Results'!D159=0,'Input and Summary Results'!D159=""),FALSE,'Input and Summary Results'!$D159)</f>
        <v>0</v>
      </c>
      <c r="D577" t="b">
        <f>IF(OR(B577=0,'Input and Summary Results'!E159=0),FALSE,'Input and Summary Results'!$E159)</f>
        <v>0</v>
      </c>
      <c r="E577" t="b">
        <f t="shared" si="56"/>
        <v>0</v>
      </c>
      <c r="F577" t="b">
        <f t="shared" si="57"/>
        <v>0</v>
      </c>
      <c r="G577" t="b">
        <f>IF('Input and Summary Results'!$J$4="yes",IF(C577=FALSE,FALSE,IF('Data Transformation'!E577&lt;$R$10,E577,$R$10)),IF(C577=FALSE,FALSE,IF(C577&lt;$R$10,C577,$R$10)))</f>
        <v>0</v>
      </c>
      <c r="H577" t="b">
        <f>IF('Input and Summary Results'!$J$4="yes",'Data Transformation'!F577,'Data Transformation'!D577)</f>
        <v>0</v>
      </c>
      <c r="I577" t="str">
        <f t="shared" si="55"/>
        <v/>
      </c>
    </row>
    <row r="578" spans="2:9" x14ac:dyDescent="0.55000000000000004">
      <c r="B578" t="b">
        <f>IF('Input and Summary Results'!D160=0,FALSE,'Input and Summary Results'!$B160)</f>
        <v>0</v>
      </c>
      <c r="C578" t="b">
        <f>IF(OR(B578=0,'Input and Summary Results'!D160=0,'Input and Summary Results'!D160=""),FALSE,'Input and Summary Results'!$D160)</f>
        <v>0</v>
      </c>
      <c r="D578" t="b">
        <f>IF(OR(B578=0,'Input and Summary Results'!E160=0),FALSE,'Input and Summary Results'!$E160)</f>
        <v>0</v>
      </c>
      <c r="E578" t="b">
        <f t="shared" si="56"/>
        <v>0</v>
      </c>
      <c r="F578" t="b">
        <f t="shared" si="57"/>
        <v>0</v>
      </c>
      <c r="G578" t="b">
        <f>IF('Input and Summary Results'!$J$4="yes",IF(C578=FALSE,FALSE,IF('Data Transformation'!E578&lt;$R$10,E578,$R$10)),IF(C578=FALSE,FALSE,IF(C578&lt;$R$10,C578,$R$10)))</f>
        <v>0</v>
      </c>
      <c r="H578" t="b">
        <f>IF('Input and Summary Results'!$J$4="yes",'Data Transformation'!F578,'Data Transformation'!D578)</f>
        <v>0</v>
      </c>
      <c r="I578" t="str">
        <f t="shared" si="55"/>
        <v/>
      </c>
    </row>
    <row r="579" spans="2:9" x14ac:dyDescent="0.55000000000000004">
      <c r="B579" t="b">
        <f>IF('Input and Summary Results'!D161=0,FALSE,'Input and Summary Results'!$B161)</f>
        <v>0</v>
      </c>
      <c r="C579" t="b">
        <f>IF(OR(B579=0,'Input and Summary Results'!D161=0,'Input and Summary Results'!D161=""),FALSE,'Input and Summary Results'!$D161)</f>
        <v>0</v>
      </c>
      <c r="D579" t="b">
        <f>IF(OR(B579=0,'Input and Summary Results'!E161=0),FALSE,'Input and Summary Results'!$E161)</f>
        <v>0</v>
      </c>
      <c r="E579" t="b">
        <f t="shared" si="56"/>
        <v>0</v>
      </c>
      <c r="F579" t="b">
        <f t="shared" si="57"/>
        <v>0</v>
      </c>
      <c r="G579" t="b">
        <f>IF('Input and Summary Results'!$J$4="yes",IF(C579=FALSE,FALSE,IF('Data Transformation'!E579&lt;$R$10,E579,$R$10)),IF(C579=FALSE,FALSE,IF(C579&lt;$R$10,C579,$R$10)))</f>
        <v>0</v>
      </c>
      <c r="H579" t="b">
        <f>IF('Input and Summary Results'!$J$4="yes",'Data Transformation'!F579,'Data Transformation'!D579)</f>
        <v>0</v>
      </c>
      <c r="I579" t="str">
        <f t="shared" si="55"/>
        <v/>
      </c>
    </row>
    <row r="580" spans="2:9" x14ac:dyDescent="0.55000000000000004">
      <c r="B580" t="b">
        <f>IF('Input and Summary Results'!D162=0,FALSE,'Input and Summary Results'!$B162)</f>
        <v>0</v>
      </c>
      <c r="C580" t="b">
        <f>IF(OR(B580=0,'Input and Summary Results'!D162=0,'Input and Summary Results'!D162=""),FALSE,'Input and Summary Results'!$D162)</f>
        <v>0</v>
      </c>
      <c r="D580" t="b">
        <f>IF(OR(B580=0,'Input and Summary Results'!E162=0),FALSE,'Input and Summary Results'!$E162)</f>
        <v>0</v>
      </c>
      <c r="E580" t="b">
        <f t="shared" si="56"/>
        <v>0</v>
      </c>
      <c r="F580" t="b">
        <f t="shared" si="57"/>
        <v>0</v>
      </c>
      <c r="G580" t="b">
        <f>IF('Input and Summary Results'!$J$4="yes",IF(C580=FALSE,FALSE,IF('Data Transformation'!E580&lt;$R$10,E580,$R$10)),IF(C580=FALSE,FALSE,IF(C580&lt;$R$10,C580,$R$10)))</f>
        <v>0</v>
      </c>
      <c r="H580" t="b">
        <f>IF('Input and Summary Results'!$J$4="yes",'Data Transformation'!F580,'Data Transformation'!D580)</f>
        <v>0</v>
      </c>
      <c r="I580" t="str">
        <f t="shared" si="55"/>
        <v/>
      </c>
    </row>
    <row r="581" spans="2:9" x14ac:dyDescent="0.55000000000000004">
      <c r="B581" t="b">
        <f>IF('Input and Summary Results'!D163=0,FALSE,'Input and Summary Results'!$B163)</f>
        <v>0</v>
      </c>
      <c r="C581" t="b">
        <f>IF(OR(B581=0,'Input and Summary Results'!D163=0,'Input and Summary Results'!D163=""),FALSE,'Input and Summary Results'!$D163)</f>
        <v>0</v>
      </c>
      <c r="D581" t="b">
        <f>IF(OR(B581=0,'Input and Summary Results'!E163=0),FALSE,'Input and Summary Results'!$E163)</f>
        <v>0</v>
      </c>
      <c r="E581" t="b">
        <f t="shared" si="56"/>
        <v>0</v>
      </c>
      <c r="F581" t="b">
        <f t="shared" si="57"/>
        <v>0</v>
      </c>
      <c r="G581" t="b">
        <f>IF('Input and Summary Results'!$J$4="yes",IF(C581=FALSE,FALSE,IF('Data Transformation'!E581&lt;$R$10,E581,$R$10)),IF(C581=FALSE,FALSE,IF(C581&lt;$R$10,C581,$R$10)))</f>
        <v>0</v>
      </c>
      <c r="H581" t="b">
        <f>IF('Input and Summary Results'!$J$4="yes",'Data Transformation'!F581,'Data Transformation'!D581)</f>
        <v>0</v>
      </c>
      <c r="I581" t="str">
        <f t="shared" ref="I581:I644" si="58">IF(G581=FALSE,"",B581)</f>
        <v/>
      </c>
    </row>
    <row r="582" spans="2:9" x14ac:dyDescent="0.55000000000000004">
      <c r="B582" t="b">
        <f>IF('Input and Summary Results'!D164=0,FALSE,'Input and Summary Results'!$B164)</f>
        <v>0</v>
      </c>
      <c r="C582" t="b">
        <f>IF(OR(B582=0,'Input and Summary Results'!D164=0,'Input and Summary Results'!D164=""),FALSE,'Input and Summary Results'!$D164)</f>
        <v>0</v>
      </c>
      <c r="D582" t="b">
        <f>IF(OR(B582=0,'Input and Summary Results'!E164=0),FALSE,'Input and Summary Results'!$E164)</f>
        <v>0</v>
      </c>
      <c r="E582" t="b">
        <f t="shared" si="56"/>
        <v>0</v>
      </c>
      <c r="F582" t="b">
        <f t="shared" si="57"/>
        <v>0</v>
      </c>
      <c r="G582" t="b">
        <f>IF('Input and Summary Results'!$J$4="yes",IF(C582=FALSE,FALSE,IF('Data Transformation'!E582&lt;$R$10,E582,$R$10)),IF(C582=FALSE,FALSE,IF(C582&lt;$R$10,C582,$R$10)))</f>
        <v>0</v>
      </c>
      <c r="H582" t="b">
        <f>IF('Input and Summary Results'!$J$4="yes",'Data Transformation'!F582,'Data Transformation'!D582)</f>
        <v>0</v>
      </c>
      <c r="I582" t="str">
        <f t="shared" si="58"/>
        <v/>
      </c>
    </row>
    <row r="583" spans="2:9" x14ac:dyDescent="0.55000000000000004">
      <c r="B583" t="b">
        <f>IF('Input and Summary Results'!D165=0,FALSE,'Input and Summary Results'!$B165)</f>
        <v>0</v>
      </c>
      <c r="C583" t="b">
        <f>IF(OR(B583=0,'Input and Summary Results'!D165=0,'Input and Summary Results'!D165=""),FALSE,'Input and Summary Results'!$D165)</f>
        <v>0</v>
      </c>
      <c r="D583" t="b">
        <f>IF(OR(B583=0,'Input and Summary Results'!E165=0),FALSE,'Input and Summary Results'!$E165)</f>
        <v>0</v>
      </c>
      <c r="E583" t="b">
        <f t="shared" si="56"/>
        <v>0</v>
      </c>
      <c r="F583" t="b">
        <f t="shared" si="57"/>
        <v>0</v>
      </c>
      <c r="G583" t="b">
        <f>IF('Input and Summary Results'!$J$4="yes",IF(C583=FALSE,FALSE,IF('Data Transformation'!E583&lt;$R$10,E583,$R$10)),IF(C583=FALSE,FALSE,IF(C583&lt;$R$10,C583,$R$10)))</f>
        <v>0</v>
      </c>
      <c r="H583" t="b">
        <f>IF('Input and Summary Results'!$J$4="yes",'Data Transformation'!F583,'Data Transformation'!D583)</f>
        <v>0</v>
      </c>
      <c r="I583" t="str">
        <f t="shared" si="58"/>
        <v/>
      </c>
    </row>
    <row r="584" spans="2:9" x14ac:dyDescent="0.55000000000000004">
      <c r="B584" t="b">
        <f>IF('Input and Summary Results'!D166=0,FALSE,'Input and Summary Results'!$B166)</f>
        <v>0</v>
      </c>
      <c r="C584" t="b">
        <f>IF(OR(B584=0,'Input and Summary Results'!D166=0,'Input and Summary Results'!D166=""),FALSE,'Input and Summary Results'!$D166)</f>
        <v>0</v>
      </c>
      <c r="D584" t="b">
        <f>IF(OR(B584=0,'Input and Summary Results'!E166=0),FALSE,'Input and Summary Results'!$E166)</f>
        <v>0</v>
      </c>
      <c r="E584" t="b">
        <f t="shared" si="56"/>
        <v>0</v>
      </c>
      <c r="F584" t="b">
        <f t="shared" si="57"/>
        <v>0</v>
      </c>
      <c r="G584" t="b">
        <f>IF('Input and Summary Results'!$J$4="yes",IF(C584=FALSE,FALSE,IF('Data Transformation'!E584&lt;$R$10,E584,$R$10)),IF(C584=FALSE,FALSE,IF(C584&lt;$R$10,C584,$R$10)))</f>
        <v>0</v>
      </c>
      <c r="H584" t="b">
        <f>IF('Input and Summary Results'!$J$4="yes",'Data Transformation'!F584,'Data Transformation'!D584)</f>
        <v>0</v>
      </c>
      <c r="I584" t="str">
        <f t="shared" si="58"/>
        <v/>
      </c>
    </row>
    <row r="585" spans="2:9" x14ac:dyDescent="0.55000000000000004">
      <c r="B585" t="b">
        <f>IF('Input and Summary Results'!D167=0,FALSE,'Input and Summary Results'!$B167)</f>
        <v>0</v>
      </c>
      <c r="C585" t="b">
        <f>IF(OR(B585=0,'Input and Summary Results'!D167=0,'Input and Summary Results'!D167=""),FALSE,'Input and Summary Results'!$D167)</f>
        <v>0</v>
      </c>
      <c r="D585" t="b">
        <f>IF(OR(B585=0,'Input and Summary Results'!E167=0),FALSE,'Input and Summary Results'!$E167)</f>
        <v>0</v>
      </c>
      <c r="E585" t="b">
        <f t="shared" si="56"/>
        <v>0</v>
      </c>
      <c r="F585" t="b">
        <f t="shared" si="57"/>
        <v>0</v>
      </c>
      <c r="G585" t="b">
        <f>IF('Input and Summary Results'!$J$4="yes",IF(C585=FALSE,FALSE,IF('Data Transformation'!E585&lt;$R$10,E585,$R$10)),IF(C585=FALSE,FALSE,IF(C585&lt;$R$10,C585,$R$10)))</f>
        <v>0</v>
      </c>
      <c r="H585" t="b">
        <f>IF('Input and Summary Results'!$J$4="yes",'Data Transformation'!F585,'Data Transformation'!D585)</f>
        <v>0</v>
      </c>
      <c r="I585" t="str">
        <f t="shared" si="58"/>
        <v/>
      </c>
    </row>
    <row r="586" spans="2:9" x14ac:dyDescent="0.55000000000000004">
      <c r="B586" t="b">
        <f>IF('Input and Summary Results'!D168=0,FALSE,'Input and Summary Results'!$B168)</f>
        <v>0</v>
      </c>
      <c r="C586" t="b">
        <f>IF(OR(B586=0,'Input and Summary Results'!D168=0,'Input and Summary Results'!D168=""),FALSE,'Input and Summary Results'!$D168)</f>
        <v>0</v>
      </c>
      <c r="D586" t="b">
        <f>IF(OR(B586=0,'Input and Summary Results'!E168=0),FALSE,'Input and Summary Results'!$E168)</f>
        <v>0</v>
      </c>
      <c r="E586" t="b">
        <f t="shared" si="56"/>
        <v>0</v>
      </c>
      <c r="F586" t="b">
        <f t="shared" si="57"/>
        <v>0</v>
      </c>
      <c r="G586" t="b">
        <f>IF('Input and Summary Results'!$J$4="yes",IF(C586=FALSE,FALSE,IF('Data Transformation'!E586&lt;$R$10,E586,$R$10)),IF(C586=FALSE,FALSE,IF(C586&lt;$R$10,C586,$R$10)))</f>
        <v>0</v>
      </c>
      <c r="H586" t="b">
        <f>IF('Input and Summary Results'!$J$4="yes",'Data Transformation'!F586,'Data Transformation'!D586)</f>
        <v>0</v>
      </c>
      <c r="I586" t="str">
        <f t="shared" si="58"/>
        <v/>
      </c>
    </row>
    <row r="587" spans="2:9" x14ac:dyDescent="0.55000000000000004">
      <c r="B587" t="b">
        <f>IF('Input and Summary Results'!D169=0,FALSE,'Input and Summary Results'!$B169)</f>
        <v>0</v>
      </c>
      <c r="C587" t="b">
        <f>IF(OR(B587=0,'Input and Summary Results'!D169=0,'Input and Summary Results'!D169=""),FALSE,'Input and Summary Results'!$D169)</f>
        <v>0</v>
      </c>
      <c r="D587" t="b">
        <f>IF(OR(B587=0,'Input and Summary Results'!E169=0),FALSE,'Input and Summary Results'!$E169)</f>
        <v>0</v>
      </c>
      <c r="E587" t="b">
        <f t="shared" si="56"/>
        <v>0</v>
      </c>
      <c r="F587" t="b">
        <f t="shared" si="57"/>
        <v>0</v>
      </c>
      <c r="G587" t="b">
        <f>IF('Input and Summary Results'!$J$4="yes",IF(C587=FALSE,FALSE,IF('Data Transformation'!E587&lt;$R$10,E587,$R$10)),IF(C587=FALSE,FALSE,IF(C587&lt;$R$10,C587,$R$10)))</f>
        <v>0</v>
      </c>
      <c r="H587" t="b">
        <f>IF('Input and Summary Results'!$J$4="yes",'Data Transformation'!F587,'Data Transformation'!D587)</f>
        <v>0</v>
      </c>
      <c r="I587" t="str">
        <f t="shared" si="58"/>
        <v/>
      </c>
    </row>
    <row r="588" spans="2:9" x14ac:dyDescent="0.55000000000000004">
      <c r="B588" t="b">
        <f>IF('Input and Summary Results'!D170=0,FALSE,'Input and Summary Results'!$B170)</f>
        <v>0</v>
      </c>
      <c r="C588" t="b">
        <f>IF(OR(B588=0,'Input and Summary Results'!D170=0,'Input and Summary Results'!D170=""),FALSE,'Input and Summary Results'!$D170)</f>
        <v>0</v>
      </c>
      <c r="D588" t="b">
        <f>IF(OR(B588=0,'Input and Summary Results'!E170=0),FALSE,'Input and Summary Results'!$E170)</f>
        <v>0</v>
      </c>
      <c r="E588" t="b">
        <f t="shared" si="56"/>
        <v>0</v>
      </c>
      <c r="F588" t="b">
        <f t="shared" si="57"/>
        <v>0</v>
      </c>
      <c r="G588" t="b">
        <f>IF('Input and Summary Results'!$J$4="yes",IF(C588=FALSE,FALSE,IF('Data Transformation'!E588&lt;$R$10,E588,$R$10)),IF(C588=FALSE,FALSE,IF(C588&lt;$R$10,C588,$R$10)))</f>
        <v>0</v>
      </c>
      <c r="H588" t="b">
        <f>IF('Input and Summary Results'!$J$4="yes",'Data Transformation'!F588,'Data Transformation'!D588)</f>
        <v>0</v>
      </c>
      <c r="I588" t="str">
        <f t="shared" si="58"/>
        <v/>
      </c>
    </row>
    <row r="589" spans="2:9" x14ac:dyDescent="0.55000000000000004">
      <c r="B589" t="b">
        <f>IF('Input and Summary Results'!D171=0,FALSE,'Input and Summary Results'!$B171)</f>
        <v>0</v>
      </c>
      <c r="C589" t="b">
        <f>IF(OR(B589=0,'Input and Summary Results'!D171=0,'Input and Summary Results'!D171=""),FALSE,'Input and Summary Results'!$D171)</f>
        <v>0</v>
      </c>
      <c r="D589" t="b">
        <f>IF(OR(B589=0,'Input and Summary Results'!E171=0),FALSE,'Input and Summary Results'!$E171)</f>
        <v>0</v>
      </c>
      <c r="E589" t="b">
        <f t="shared" si="56"/>
        <v>0</v>
      </c>
      <c r="F589" t="b">
        <f t="shared" si="57"/>
        <v>0</v>
      </c>
      <c r="G589" t="b">
        <f>IF('Input and Summary Results'!$J$4="yes",IF(C589=FALSE,FALSE,IF('Data Transformation'!E589&lt;$R$10,E589,$R$10)),IF(C589=FALSE,FALSE,IF(C589&lt;$R$10,C589,$R$10)))</f>
        <v>0</v>
      </c>
      <c r="H589" t="b">
        <f>IF('Input and Summary Results'!$J$4="yes",'Data Transformation'!F589,'Data Transformation'!D589)</f>
        <v>0</v>
      </c>
      <c r="I589" t="str">
        <f t="shared" si="58"/>
        <v/>
      </c>
    </row>
    <row r="590" spans="2:9" x14ac:dyDescent="0.55000000000000004">
      <c r="B590" t="b">
        <f>IF('Input and Summary Results'!D172=0,FALSE,'Input and Summary Results'!$B172)</f>
        <v>0</v>
      </c>
      <c r="C590" t="b">
        <f>IF(OR(B590=0,'Input and Summary Results'!D172=0,'Input and Summary Results'!D172=""),FALSE,'Input and Summary Results'!$D172)</f>
        <v>0</v>
      </c>
      <c r="D590" t="b">
        <f>IF(OR(B590=0,'Input and Summary Results'!E172=0),FALSE,'Input and Summary Results'!$E172)</f>
        <v>0</v>
      </c>
      <c r="E590" t="b">
        <f t="shared" si="56"/>
        <v>0</v>
      </c>
      <c r="F590" t="b">
        <f t="shared" si="57"/>
        <v>0</v>
      </c>
      <c r="G590" t="b">
        <f>IF('Input and Summary Results'!$J$4="yes",IF(C590=FALSE,FALSE,IF('Data Transformation'!E590&lt;$R$10,E590,$R$10)),IF(C590=FALSE,FALSE,IF(C590&lt;$R$10,C590,$R$10)))</f>
        <v>0</v>
      </c>
      <c r="H590" t="b">
        <f>IF('Input and Summary Results'!$J$4="yes",'Data Transformation'!F590,'Data Transformation'!D590)</f>
        <v>0</v>
      </c>
      <c r="I590" t="str">
        <f t="shared" si="58"/>
        <v/>
      </c>
    </row>
    <row r="591" spans="2:9" x14ac:dyDescent="0.55000000000000004">
      <c r="B591" t="b">
        <f>IF('Input and Summary Results'!D173=0,FALSE,'Input and Summary Results'!$B173)</f>
        <v>0</v>
      </c>
      <c r="C591" t="b">
        <f>IF(OR(B591=0,'Input and Summary Results'!D173=0,'Input and Summary Results'!D173=""),FALSE,'Input and Summary Results'!$D173)</f>
        <v>0</v>
      </c>
      <c r="D591" t="b">
        <f>IF(OR(B591=0,'Input and Summary Results'!E173=0),FALSE,'Input and Summary Results'!$E173)</f>
        <v>0</v>
      </c>
      <c r="E591" t="b">
        <f t="shared" si="56"/>
        <v>0</v>
      </c>
      <c r="F591" t="b">
        <f t="shared" si="57"/>
        <v>0</v>
      </c>
      <c r="G591" t="b">
        <f>IF('Input and Summary Results'!$J$4="yes",IF(C591=FALSE,FALSE,IF('Data Transformation'!E591&lt;$R$10,E591,$R$10)),IF(C591=FALSE,FALSE,IF(C591&lt;$R$10,C591,$R$10)))</f>
        <v>0</v>
      </c>
      <c r="H591" t="b">
        <f>IF('Input and Summary Results'!$J$4="yes",'Data Transformation'!F591,'Data Transformation'!D591)</f>
        <v>0</v>
      </c>
      <c r="I591" t="str">
        <f t="shared" si="58"/>
        <v/>
      </c>
    </row>
    <row r="592" spans="2:9" x14ac:dyDescent="0.55000000000000004">
      <c r="B592" t="b">
        <f>IF('Input and Summary Results'!D174=0,FALSE,'Input and Summary Results'!$B174)</f>
        <v>0</v>
      </c>
      <c r="C592" t="b">
        <f>IF(OR(B592=0,'Input and Summary Results'!D174=0,'Input and Summary Results'!D174=""),FALSE,'Input and Summary Results'!$D174)</f>
        <v>0</v>
      </c>
      <c r="D592" t="b">
        <f>IF(OR(B592=0,'Input and Summary Results'!E174=0),FALSE,'Input and Summary Results'!$E174)</f>
        <v>0</v>
      </c>
      <c r="E592" t="b">
        <f t="shared" si="56"/>
        <v>0</v>
      </c>
      <c r="F592" t="b">
        <f t="shared" si="57"/>
        <v>0</v>
      </c>
      <c r="G592" t="b">
        <f>IF('Input and Summary Results'!$J$4="yes",IF(C592=FALSE,FALSE,IF('Data Transformation'!E592&lt;$R$10,E592,$R$10)),IF(C592=FALSE,FALSE,IF(C592&lt;$R$10,C592,$R$10)))</f>
        <v>0</v>
      </c>
      <c r="H592" t="b">
        <f>IF('Input and Summary Results'!$J$4="yes",'Data Transformation'!F592,'Data Transformation'!D592)</f>
        <v>0</v>
      </c>
      <c r="I592" t="str">
        <f t="shared" si="58"/>
        <v/>
      </c>
    </row>
    <row r="593" spans="2:9" x14ac:dyDescent="0.55000000000000004">
      <c r="B593" t="b">
        <f>IF('Input and Summary Results'!D175=0,FALSE,'Input and Summary Results'!$B175)</f>
        <v>0</v>
      </c>
      <c r="C593" t="b">
        <f>IF(OR(B593=0,'Input and Summary Results'!D175=0,'Input and Summary Results'!D175=""),FALSE,'Input and Summary Results'!$D175)</f>
        <v>0</v>
      </c>
      <c r="D593" t="b">
        <f>IF(OR(B593=0,'Input and Summary Results'!E175=0),FALSE,'Input and Summary Results'!$E175)</f>
        <v>0</v>
      </c>
      <c r="E593" t="b">
        <f t="shared" si="56"/>
        <v>0</v>
      </c>
      <c r="F593" t="b">
        <f t="shared" si="57"/>
        <v>0</v>
      </c>
      <c r="G593" t="b">
        <f>IF('Input and Summary Results'!$J$4="yes",IF(C593=FALSE,FALSE,IF('Data Transformation'!E593&lt;$R$10,E593,$R$10)),IF(C593=FALSE,FALSE,IF(C593&lt;$R$10,C593,$R$10)))</f>
        <v>0</v>
      </c>
      <c r="H593" t="b">
        <f>IF('Input and Summary Results'!$J$4="yes",'Data Transformation'!F593,'Data Transformation'!D593)</f>
        <v>0</v>
      </c>
      <c r="I593" t="str">
        <f t="shared" si="58"/>
        <v/>
      </c>
    </row>
    <row r="594" spans="2:9" x14ac:dyDescent="0.55000000000000004">
      <c r="B594" t="b">
        <f>IF('Input and Summary Results'!D176=0,FALSE,'Input and Summary Results'!$B176)</f>
        <v>0</v>
      </c>
      <c r="C594" t="b">
        <f>IF(OR(B594=0,'Input and Summary Results'!D176=0,'Input and Summary Results'!D176=""),FALSE,'Input and Summary Results'!$D176)</f>
        <v>0</v>
      </c>
      <c r="D594" t="b">
        <f>IF(OR(B594=0,'Input and Summary Results'!E176=0),FALSE,'Input and Summary Results'!$E176)</f>
        <v>0</v>
      </c>
      <c r="E594" t="b">
        <f t="shared" si="56"/>
        <v>0</v>
      </c>
      <c r="F594" t="b">
        <f t="shared" si="57"/>
        <v>0</v>
      </c>
      <c r="G594" t="b">
        <f>IF('Input and Summary Results'!$J$4="yes",IF(C594=FALSE,FALSE,IF('Data Transformation'!E594&lt;$R$10,E594,$R$10)),IF(C594=FALSE,FALSE,IF(C594&lt;$R$10,C594,$R$10)))</f>
        <v>0</v>
      </c>
      <c r="H594" t="b">
        <f>IF('Input and Summary Results'!$J$4="yes",'Data Transformation'!F594,'Data Transformation'!D594)</f>
        <v>0</v>
      </c>
      <c r="I594" t="str">
        <f t="shared" si="58"/>
        <v/>
      </c>
    </row>
    <row r="595" spans="2:9" x14ac:dyDescent="0.55000000000000004">
      <c r="B595" t="b">
        <f>IF('Input and Summary Results'!D177=0,FALSE,'Input and Summary Results'!$B177)</f>
        <v>0</v>
      </c>
      <c r="C595" t="b">
        <f>IF(OR(B595=0,'Input and Summary Results'!D177=0,'Input and Summary Results'!D177=""),FALSE,'Input and Summary Results'!$D177)</f>
        <v>0</v>
      </c>
      <c r="D595" t="b">
        <f>IF(OR(B595=0,'Input and Summary Results'!E177=0),FALSE,'Input and Summary Results'!$E177)</f>
        <v>0</v>
      </c>
      <c r="E595" t="b">
        <f t="shared" si="56"/>
        <v>0</v>
      </c>
      <c r="F595" t="b">
        <f t="shared" si="57"/>
        <v>0</v>
      </c>
      <c r="G595" t="b">
        <f>IF('Input and Summary Results'!$J$4="yes",IF(C595=FALSE,FALSE,IF('Data Transformation'!E595&lt;$R$10,E595,$R$10)),IF(C595=FALSE,FALSE,IF(C595&lt;$R$10,C595,$R$10)))</f>
        <v>0</v>
      </c>
      <c r="H595" t="b">
        <f>IF('Input and Summary Results'!$J$4="yes",'Data Transformation'!F595,'Data Transformation'!D595)</f>
        <v>0</v>
      </c>
      <c r="I595" t="str">
        <f t="shared" si="58"/>
        <v/>
      </c>
    </row>
    <row r="596" spans="2:9" x14ac:dyDescent="0.55000000000000004">
      <c r="B596" t="b">
        <f>IF('Input and Summary Results'!D178=0,FALSE,'Input and Summary Results'!$B178)</f>
        <v>0</v>
      </c>
      <c r="C596" t="b">
        <f>IF(OR(B596=0,'Input and Summary Results'!D178=0,'Input and Summary Results'!D178=""),FALSE,'Input and Summary Results'!$D178)</f>
        <v>0</v>
      </c>
      <c r="D596" t="b">
        <f>IF(OR(B596=0,'Input and Summary Results'!E178=0),FALSE,'Input and Summary Results'!$E178)</f>
        <v>0</v>
      </c>
      <c r="E596" t="b">
        <f t="shared" si="56"/>
        <v>0</v>
      </c>
      <c r="F596" t="b">
        <f t="shared" si="57"/>
        <v>0</v>
      </c>
      <c r="G596" t="b">
        <f>IF('Input and Summary Results'!$J$4="yes",IF(C596=FALSE,FALSE,IF('Data Transformation'!E596&lt;$R$10,E596,$R$10)),IF(C596=FALSE,FALSE,IF(C596&lt;$R$10,C596,$R$10)))</f>
        <v>0</v>
      </c>
      <c r="H596" t="b">
        <f>IF('Input and Summary Results'!$J$4="yes",'Data Transformation'!F596,'Data Transformation'!D596)</f>
        <v>0</v>
      </c>
      <c r="I596" t="str">
        <f t="shared" si="58"/>
        <v/>
      </c>
    </row>
    <row r="597" spans="2:9" x14ac:dyDescent="0.55000000000000004">
      <c r="B597" t="b">
        <f>IF('Input and Summary Results'!D179=0,FALSE,'Input and Summary Results'!$B179)</f>
        <v>0</v>
      </c>
      <c r="C597" t="b">
        <f>IF(OR(B597=0,'Input and Summary Results'!D179=0,'Input and Summary Results'!D179=""),FALSE,'Input and Summary Results'!$D179)</f>
        <v>0</v>
      </c>
      <c r="D597" t="b">
        <f>IF(OR(B597=0,'Input and Summary Results'!E179=0),FALSE,'Input and Summary Results'!$E179)</f>
        <v>0</v>
      </c>
      <c r="E597" t="b">
        <f t="shared" si="56"/>
        <v>0</v>
      </c>
      <c r="F597" t="b">
        <f t="shared" si="57"/>
        <v>0</v>
      </c>
      <c r="G597" t="b">
        <f>IF('Input and Summary Results'!$J$4="yes",IF(C597=FALSE,FALSE,IF('Data Transformation'!E597&lt;$R$10,E597,$R$10)),IF(C597=FALSE,FALSE,IF(C597&lt;$R$10,C597,$R$10)))</f>
        <v>0</v>
      </c>
      <c r="H597" t="b">
        <f>IF('Input and Summary Results'!$J$4="yes",'Data Transformation'!F597,'Data Transformation'!D597)</f>
        <v>0</v>
      </c>
      <c r="I597" t="str">
        <f t="shared" si="58"/>
        <v/>
      </c>
    </row>
    <row r="598" spans="2:9" x14ac:dyDescent="0.55000000000000004">
      <c r="B598" t="b">
        <f>IF('Input and Summary Results'!D180=0,FALSE,'Input and Summary Results'!$B180)</f>
        <v>0</v>
      </c>
      <c r="C598" t="b">
        <f>IF(OR(B598=0,'Input and Summary Results'!D180=0,'Input and Summary Results'!D180=""),FALSE,'Input and Summary Results'!$D180)</f>
        <v>0</v>
      </c>
      <c r="D598" t="b">
        <f>IF(OR(B598=0,'Input and Summary Results'!E180=0),FALSE,'Input and Summary Results'!$E180)</f>
        <v>0</v>
      </c>
      <c r="E598" t="b">
        <f t="shared" si="56"/>
        <v>0</v>
      </c>
      <c r="F598" t="b">
        <f t="shared" si="57"/>
        <v>0</v>
      </c>
      <c r="G598" t="b">
        <f>IF('Input and Summary Results'!$J$4="yes",IF(C598=FALSE,FALSE,IF('Data Transformation'!E598&lt;$R$10,E598,$R$10)),IF(C598=FALSE,FALSE,IF(C598&lt;$R$10,C598,$R$10)))</f>
        <v>0</v>
      </c>
      <c r="H598" t="b">
        <f>IF('Input and Summary Results'!$J$4="yes",'Data Transformation'!F598,'Data Transformation'!D598)</f>
        <v>0</v>
      </c>
      <c r="I598" t="str">
        <f t="shared" si="58"/>
        <v/>
      </c>
    </row>
    <row r="599" spans="2:9" x14ac:dyDescent="0.55000000000000004">
      <c r="B599" t="b">
        <f>IF('Input and Summary Results'!D181=0,FALSE,'Input and Summary Results'!$B181)</f>
        <v>0</v>
      </c>
      <c r="C599" t="b">
        <f>IF(OR(B599=0,'Input and Summary Results'!D181=0,'Input and Summary Results'!D181=""),FALSE,'Input and Summary Results'!$D181)</f>
        <v>0</v>
      </c>
      <c r="D599" t="b">
        <f>IF(OR(B599=0,'Input and Summary Results'!E181=0),FALSE,'Input and Summary Results'!$E181)</f>
        <v>0</v>
      </c>
      <c r="E599" t="b">
        <f t="shared" si="56"/>
        <v>0</v>
      </c>
      <c r="F599" t="b">
        <f t="shared" si="57"/>
        <v>0</v>
      </c>
      <c r="G599" t="b">
        <f>IF('Input and Summary Results'!$J$4="yes",IF(C599=FALSE,FALSE,IF('Data Transformation'!E599&lt;$R$10,E599,$R$10)),IF(C599=FALSE,FALSE,IF(C599&lt;$R$10,C599,$R$10)))</f>
        <v>0</v>
      </c>
      <c r="H599" t="b">
        <f>IF('Input and Summary Results'!$J$4="yes",'Data Transformation'!F599,'Data Transformation'!D599)</f>
        <v>0</v>
      </c>
      <c r="I599" t="str">
        <f t="shared" si="58"/>
        <v/>
      </c>
    </row>
    <row r="600" spans="2:9" x14ac:dyDescent="0.55000000000000004">
      <c r="B600" t="b">
        <f>IF('Input and Summary Results'!D182=0,FALSE,'Input and Summary Results'!$B182)</f>
        <v>0</v>
      </c>
      <c r="C600" t="b">
        <f>IF(OR(B600=0,'Input and Summary Results'!D182=0,'Input and Summary Results'!D182=""),FALSE,'Input and Summary Results'!$D182)</f>
        <v>0</v>
      </c>
      <c r="D600" t="b">
        <f>IF(OR(B600=0,'Input and Summary Results'!E182=0),FALSE,'Input and Summary Results'!$E182)</f>
        <v>0</v>
      </c>
      <c r="E600" t="b">
        <f t="shared" si="56"/>
        <v>0</v>
      </c>
      <c r="F600" t="b">
        <f t="shared" si="57"/>
        <v>0</v>
      </c>
      <c r="G600" t="b">
        <f>IF('Input and Summary Results'!$J$4="yes",IF(C600=FALSE,FALSE,IF('Data Transformation'!E600&lt;$R$10,E600,$R$10)),IF(C600=FALSE,FALSE,IF(C600&lt;$R$10,C600,$R$10)))</f>
        <v>0</v>
      </c>
      <c r="H600" t="b">
        <f>IF('Input and Summary Results'!$J$4="yes",'Data Transformation'!F600,'Data Transformation'!D600)</f>
        <v>0</v>
      </c>
      <c r="I600" t="str">
        <f t="shared" si="58"/>
        <v/>
      </c>
    </row>
    <row r="601" spans="2:9" x14ac:dyDescent="0.55000000000000004">
      <c r="B601" t="b">
        <f>IF('Input and Summary Results'!D183=0,FALSE,'Input and Summary Results'!$B183)</f>
        <v>0</v>
      </c>
      <c r="C601" t="b">
        <f>IF(OR(B601=0,'Input and Summary Results'!D183=0,'Input and Summary Results'!D183=""),FALSE,'Input and Summary Results'!$D183)</f>
        <v>0</v>
      </c>
      <c r="D601" t="b">
        <f>IF(OR(B601=0,'Input and Summary Results'!E183=0),FALSE,'Input and Summary Results'!$E183)</f>
        <v>0</v>
      </c>
      <c r="E601" t="b">
        <f t="shared" si="56"/>
        <v>0</v>
      </c>
      <c r="F601" t="b">
        <f t="shared" si="57"/>
        <v>0</v>
      </c>
      <c r="G601" t="b">
        <f>IF('Input and Summary Results'!$J$4="yes",IF(C601=FALSE,FALSE,IF('Data Transformation'!E601&lt;$R$10,E601,$R$10)),IF(C601=FALSE,FALSE,IF(C601&lt;$R$10,C601,$R$10)))</f>
        <v>0</v>
      </c>
      <c r="H601" t="b">
        <f>IF('Input and Summary Results'!$J$4="yes",'Data Transformation'!F601,'Data Transformation'!D601)</f>
        <v>0</v>
      </c>
      <c r="I601" t="str">
        <f t="shared" si="58"/>
        <v/>
      </c>
    </row>
    <row r="602" spans="2:9" x14ac:dyDescent="0.55000000000000004">
      <c r="B602" t="b">
        <f>IF('Input and Summary Results'!D184=0,FALSE,'Input and Summary Results'!$B184)</f>
        <v>0</v>
      </c>
      <c r="C602" t="b">
        <f>IF(OR(B602=0,'Input and Summary Results'!D184=0,'Input and Summary Results'!D184=""),FALSE,'Input and Summary Results'!$D184)</f>
        <v>0</v>
      </c>
      <c r="D602" t="b">
        <f>IF(OR(B602=0,'Input and Summary Results'!E184=0),FALSE,'Input and Summary Results'!$E184)</f>
        <v>0</v>
      </c>
      <c r="E602" t="b">
        <f t="shared" si="56"/>
        <v>0</v>
      </c>
      <c r="F602" t="b">
        <f t="shared" si="57"/>
        <v>0</v>
      </c>
      <c r="G602" t="b">
        <f>IF('Input and Summary Results'!$J$4="yes",IF(C602=FALSE,FALSE,IF('Data Transformation'!E602&lt;$R$10,E602,$R$10)),IF(C602=FALSE,FALSE,IF(C602&lt;$R$10,C602,$R$10)))</f>
        <v>0</v>
      </c>
      <c r="H602" t="b">
        <f>IF('Input and Summary Results'!$J$4="yes",'Data Transformation'!F602,'Data Transformation'!D602)</f>
        <v>0</v>
      </c>
      <c r="I602" t="str">
        <f t="shared" si="58"/>
        <v/>
      </c>
    </row>
    <row r="603" spans="2:9" x14ac:dyDescent="0.55000000000000004">
      <c r="B603" t="b">
        <f>IF('Input and Summary Results'!D185=0,FALSE,'Input and Summary Results'!$B185)</f>
        <v>0</v>
      </c>
      <c r="C603" t="b">
        <f>IF(OR(B603=0,'Input and Summary Results'!D185=0,'Input and Summary Results'!D185=""),FALSE,'Input and Summary Results'!$D185)</f>
        <v>0</v>
      </c>
      <c r="D603" t="b">
        <f>IF(OR(B603=0,'Input and Summary Results'!E185=0),FALSE,'Input and Summary Results'!$E185)</f>
        <v>0</v>
      </c>
      <c r="E603" t="b">
        <f t="shared" si="56"/>
        <v>0</v>
      </c>
      <c r="F603" t="b">
        <f t="shared" si="57"/>
        <v>0</v>
      </c>
      <c r="G603" t="b">
        <f>IF('Input and Summary Results'!$J$4="yes",IF(C603=FALSE,FALSE,IF('Data Transformation'!E603&lt;$R$10,E603,$R$10)),IF(C603=FALSE,FALSE,IF(C603&lt;$R$10,C603,$R$10)))</f>
        <v>0</v>
      </c>
      <c r="H603" t="b">
        <f>IF('Input and Summary Results'!$J$4="yes",'Data Transformation'!F603,'Data Transformation'!D603)</f>
        <v>0</v>
      </c>
      <c r="I603" t="str">
        <f t="shared" si="58"/>
        <v/>
      </c>
    </row>
    <row r="604" spans="2:9" x14ac:dyDescent="0.55000000000000004">
      <c r="B604" t="b">
        <f>IF('Input and Summary Results'!D186=0,FALSE,'Input and Summary Results'!$B186)</f>
        <v>0</v>
      </c>
      <c r="C604" t="b">
        <f>IF(OR(B604=0,'Input and Summary Results'!D186=0,'Input and Summary Results'!D186=""),FALSE,'Input and Summary Results'!$D186)</f>
        <v>0</v>
      </c>
      <c r="D604" t="b">
        <f>IF(OR(B604=0,'Input and Summary Results'!E186=0),FALSE,'Input and Summary Results'!$E186)</f>
        <v>0</v>
      </c>
      <c r="E604" t="b">
        <f t="shared" si="56"/>
        <v>0</v>
      </c>
      <c r="F604" t="b">
        <f t="shared" si="57"/>
        <v>0</v>
      </c>
      <c r="G604" t="b">
        <f>IF('Input and Summary Results'!$J$4="yes",IF(C604=FALSE,FALSE,IF('Data Transformation'!E604&lt;$R$10,E604,$R$10)),IF(C604=FALSE,FALSE,IF(C604&lt;$R$10,C604,$R$10)))</f>
        <v>0</v>
      </c>
      <c r="H604" t="b">
        <f>IF('Input and Summary Results'!$J$4="yes",'Data Transformation'!F604,'Data Transformation'!D604)</f>
        <v>0</v>
      </c>
      <c r="I604" t="str">
        <f t="shared" si="58"/>
        <v/>
      </c>
    </row>
    <row r="605" spans="2:9" x14ac:dyDescent="0.55000000000000004">
      <c r="B605" t="b">
        <f>IF('Input and Summary Results'!D187=0,FALSE,'Input and Summary Results'!$B187)</f>
        <v>0</v>
      </c>
      <c r="C605" t="b">
        <f>IF(OR(B605=0,'Input and Summary Results'!D187=0,'Input and Summary Results'!D187=""),FALSE,'Input and Summary Results'!$D187)</f>
        <v>0</v>
      </c>
      <c r="D605" t="b">
        <f>IF(OR(B605=0,'Input and Summary Results'!E187=0),FALSE,'Input and Summary Results'!$E187)</f>
        <v>0</v>
      </c>
      <c r="E605" t="b">
        <f t="shared" si="56"/>
        <v>0</v>
      </c>
      <c r="F605" t="b">
        <f t="shared" si="57"/>
        <v>0</v>
      </c>
      <c r="G605" t="b">
        <f>IF('Input and Summary Results'!$J$4="yes",IF(C605=FALSE,FALSE,IF('Data Transformation'!E605&lt;$R$10,E605,$R$10)),IF(C605=FALSE,FALSE,IF(C605&lt;$R$10,C605,$R$10)))</f>
        <v>0</v>
      </c>
      <c r="H605" t="b">
        <f>IF('Input and Summary Results'!$J$4="yes",'Data Transformation'!F605,'Data Transformation'!D605)</f>
        <v>0</v>
      </c>
      <c r="I605" t="str">
        <f t="shared" si="58"/>
        <v/>
      </c>
    </row>
    <row r="606" spans="2:9" x14ac:dyDescent="0.55000000000000004">
      <c r="B606" t="b">
        <f>IF('Input and Summary Results'!D188=0,FALSE,'Input and Summary Results'!$B188)</f>
        <v>0</v>
      </c>
      <c r="C606" t="b">
        <f>IF(OR(B606=0,'Input and Summary Results'!D188=0,'Input and Summary Results'!D188=""),FALSE,'Input and Summary Results'!$D188)</f>
        <v>0</v>
      </c>
      <c r="D606" t="b">
        <f>IF(OR(B606=0,'Input and Summary Results'!E188=0),FALSE,'Input and Summary Results'!$E188)</f>
        <v>0</v>
      </c>
      <c r="E606" t="b">
        <f t="shared" si="56"/>
        <v>0</v>
      </c>
      <c r="F606" t="b">
        <f t="shared" si="57"/>
        <v>0</v>
      </c>
      <c r="G606" t="b">
        <f>IF('Input and Summary Results'!$J$4="yes",IF(C606=FALSE,FALSE,IF('Data Transformation'!E606&lt;$R$10,E606,$R$10)),IF(C606=FALSE,FALSE,IF(C606&lt;$R$10,C606,$R$10)))</f>
        <v>0</v>
      </c>
      <c r="H606" t="b">
        <f>IF('Input and Summary Results'!$J$4="yes",'Data Transformation'!F606,'Data Transformation'!D606)</f>
        <v>0</v>
      </c>
      <c r="I606" t="str">
        <f t="shared" si="58"/>
        <v/>
      </c>
    </row>
    <row r="607" spans="2:9" x14ac:dyDescent="0.55000000000000004">
      <c r="B607" t="b">
        <f>IF('Input and Summary Results'!D189=0,FALSE,'Input and Summary Results'!$B189)</f>
        <v>0</v>
      </c>
      <c r="C607" t="b">
        <f>IF(OR(B607=0,'Input and Summary Results'!D189=0,'Input and Summary Results'!D189=""),FALSE,'Input and Summary Results'!$D189)</f>
        <v>0</v>
      </c>
      <c r="D607" t="b">
        <f>IF(OR(B607=0,'Input and Summary Results'!E189=0),FALSE,'Input and Summary Results'!$E189)</f>
        <v>0</v>
      </c>
      <c r="E607" t="b">
        <f t="shared" si="56"/>
        <v>0</v>
      </c>
      <c r="F607" t="b">
        <f t="shared" si="57"/>
        <v>0</v>
      </c>
      <c r="G607" t="b">
        <f>IF('Input and Summary Results'!$J$4="yes",IF(C607=FALSE,FALSE,IF('Data Transformation'!E607&lt;$R$10,E607,$R$10)),IF(C607=FALSE,FALSE,IF(C607&lt;$R$10,C607,$R$10)))</f>
        <v>0</v>
      </c>
      <c r="H607" t="b">
        <f>IF('Input and Summary Results'!$J$4="yes",'Data Transformation'!F607,'Data Transformation'!D607)</f>
        <v>0</v>
      </c>
      <c r="I607" t="str">
        <f t="shared" si="58"/>
        <v/>
      </c>
    </row>
    <row r="608" spans="2:9" x14ac:dyDescent="0.55000000000000004">
      <c r="B608" t="b">
        <f>IF('Input and Summary Results'!D190=0,FALSE,'Input and Summary Results'!$B190)</f>
        <v>0</v>
      </c>
      <c r="C608" t="b">
        <f>IF(OR(B608=0,'Input and Summary Results'!D190=0,'Input and Summary Results'!D190=""),FALSE,'Input and Summary Results'!$D190)</f>
        <v>0</v>
      </c>
      <c r="D608" t="b">
        <f>IF(OR(B608=0,'Input and Summary Results'!E190=0),FALSE,'Input and Summary Results'!$E190)</f>
        <v>0</v>
      </c>
      <c r="E608" t="b">
        <f t="shared" si="56"/>
        <v>0</v>
      </c>
      <c r="F608" t="b">
        <f t="shared" si="57"/>
        <v>0</v>
      </c>
      <c r="G608" t="b">
        <f>IF('Input and Summary Results'!$J$4="yes",IF(C608=FALSE,FALSE,IF('Data Transformation'!E608&lt;$R$10,E608,$R$10)),IF(C608=FALSE,FALSE,IF(C608&lt;$R$10,C608,$R$10)))</f>
        <v>0</v>
      </c>
      <c r="H608" t="b">
        <f>IF('Input and Summary Results'!$J$4="yes",'Data Transformation'!F608,'Data Transformation'!D608)</f>
        <v>0</v>
      </c>
      <c r="I608" t="str">
        <f t="shared" si="58"/>
        <v/>
      </c>
    </row>
    <row r="609" spans="2:9" x14ac:dyDescent="0.55000000000000004">
      <c r="B609" t="b">
        <f>IF('Input and Summary Results'!D191=0,FALSE,'Input and Summary Results'!$B191)</f>
        <v>0</v>
      </c>
      <c r="C609" t="b">
        <f>IF(OR(B609=0,'Input and Summary Results'!D191=0,'Input and Summary Results'!D191=""),FALSE,'Input and Summary Results'!$D191)</f>
        <v>0</v>
      </c>
      <c r="D609" t="b">
        <f>IF(OR(B609=0,'Input and Summary Results'!E191=0),FALSE,'Input and Summary Results'!$E191)</f>
        <v>0</v>
      </c>
      <c r="E609" t="b">
        <f t="shared" si="56"/>
        <v>0</v>
      </c>
      <c r="F609" t="b">
        <f t="shared" si="57"/>
        <v>0</v>
      </c>
      <c r="G609" t="b">
        <f>IF('Input and Summary Results'!$J$4="yes",IF(C609=FALSE,FALSE,IF('Data Transformation'!E609&lt;$R$10,E609,$R$10)),IF(C609=FALSE,FALSE,IF(C609&lt;$R$10,C609,$R$10)))</f>
        <v>0</v>
      </c>
      <c r="H609" t="b">
        <f>IF('Input and Summary Results'!$J$4="yes",'Data Transformation'!F609,'Data Transformation'!D609)</f>
        <v>0</v>
      </c>
      <c r="I609" t="str">
        <f t="shared" si="58"/>
        <v/>
      </c>
    </row>
    <row r="610" spans="2:9" x14ac:dyDescent="0.55000000000000004">
      <c r="B610" t="b">
        <f>IF('Input and Summary Results'!D192=0,FALSE,'Input and Summary Results'!$B192)</f>
        <v>0</v>
      </c>
      <c r="C610" t="b">
        <f>IF(OR(B610=0,'Input and Summary Results'!D192=0,'Input and Summary Results'!D192=""),FALSE,'Input and Summary Results'!$D192)</f>
        <v>0</v>
      </c>
      <c r="D610" t="b">
        <f>IF(OR(B610=0,'Input and Summary Results'!E192=0),FALSE,'Input and Summary Results'!$E192)</f>
        <v>0</v>
      </c>
      <c r="E610" t="b">
        <f t="shared" si="56"/>
        <v>0</v>
      </c>
      <c r="F610" t="b">
        <f t="shared" si="57"/>
        <v>0</v>
      </c>
      <c r="G610" t="b">
        <f>IF('Input and Summary Results'!$J$4="yes",IF(C610=FALSE,FALSE,IF('Data Transformation'!E610&lt;$R$10,E610,$R$10)),IF(C610=FALSE,FALSE,IF(C610&lt;$R$10,C610,$R$10)))</f>
        <v>0</v>
      </c>
      <c r="H610" t="b">
        <f>IF('Input and Summary Results'!$J$4="yes",'Data Transformation'!F610,'Data Transformation'!D610)</f>
        <v>0</v>
      </c>
      <c r="I610" t="str">
        <f t="shared" si="58"/>
        <v/>
      </c>
    </row>
    <row r="611" spans="2:9" x14ac:dyDescent="0.55000000000000004">
      <c r="B611" t="b">
        <f>IF('Input and Summary Results'!D193=0,FALSE,'Input and Summary Results'!$B193)</f>
        <v>0</v>
      </c>
      <c r="C611" t="b">
        <f>IF(OR(B611=0,'Input and Summary Results'!D193=0,'Input and Summary Results'!D193=""),FALSE,'Input and Summary Results'!$D193)</f>
        <v>0</v>
      </c>
      <c r="D611" t="b">
        <f>IF(OR(B611=0,'Input and Summary Results'!E193=0),FALSE,'Input and Summary Results'!$E193)</f>
        <v>0</v>
      </c>
      <c r="E611" t="b">
        <f t="shared" si="56"/>
        <v>0</v>
      </c>
      <c r="F611" t="b">
        <f t="shared" si="57"/>
        <v>0</v>
      </c>
      <c r="G611" t="b">
        <f>IF('Input and Summary Results'!$J$4="yes",IF(C611=FALSE,FALSE,IF('Data Transformation'!E611&lt;$R$10,E611,$R$10)),IF(C611=FALSE,FALSE,IF(C611&lt;$R$10,C611,$R$10)))</f>
        <v>0</v>
      </c>
      <c r="H611" t="b">
        <f>IF('Input and Summary Results'!$J$4="yes",'Data Transformation'!F611,'Data Transformation'!D611)</f>
        <v>0</v>
      </c>
      <c r="I611" t="str">
        <f t="shared" si="58"/>
        <v/>
      </c>
    </row>
    <row r="612" spans="2:9" x14ac:dyDescent="0.55000000000000004">
      <c r="B612" t="b">
        <f>IF('Input and Summary Results'!D194=0,FALSE,'Input and Summary Results'!$B194)</f>
        <v>0</v>
      </c>
      <c r="C612" t="b">
        <f>IF(OR(B612=0,'Input and Summary Results'!D194=0,'Input and Summary Results'!D194=""),FALSE,'Input and Summary Results'!$D194)</f>
        <v>0</v>
      </c>
      <c r="D612" t="b">
        <f>IF(OR(B612=0,'Input and Summary Results'!E194=0),FALSE,'Input and Summary Results'!$E194)</f>
        <v>0</v>
      </c>
      <c r="E612" t="b">
        <f t="shared" si="56"/>
        <v>0</v>
      </c>
      <c r="F612" t="b">
        <f t="shared" si="57"/>
        <v>0</v>
      </c>
      <c r="G612" t="b">
        <f>IF('Input and Summary Results'!$J$4="yes",IF(C612=FALSE,FALSE,IF('Data Transformation'!E612&lt;$R$10,E612,$R$10)),IF(C612=FALSE,FALSE,IF(C612&lt;$R$10,C612,$R$10)))</f>
        <v>0</v>
      </c>
      <c r="H612" t="b">
        <f>IF('Input and Summary Results'!$J$4="yes",'Data Transformation'!F612,'Data Transformation'!D612)</f>
        <v>0</v>
      </c>
      <c r="I612" t="str">
        <f t="shared" si="58"/>
        <v/>
      </c>
    </row>
    <row r="613" spans="2:9" x14ac:dyDescent="0.55000000000000004">
      <c r="B613" t="b">
        <f>IF('Input and Summary Results'!D195=0,FALSE,'Input and Summary Results'!$B195)</f>
        <v>0</v>
      </c>
      <c r="C613" t="b">
        <f>IF(OR(B613=0,'Input and Summary Results'!D195=0,'Input and Summary Results'!D195=""),FALSE,'Input and Summary Results'!$D195)</f>
        <v>0</v>
      </c>
      <c r="D613" t="b">
        <f>IF(OR(B613=0,'Input and Summary Results'!E195=0),FALSE,'Input and Summary Results'!$E195)</f>
        <v>0</v>
      </c>
      <c r="E613" t="b">
        <f t="shared" si="56"/>
        <v>0</v>
      </c>
      <c r="F613" t="b">
        <f t="shared" si="57"/>
        <v>0</v>
      </c>
      <c r="G613" t="b">
        <f>IF('Input and Summary Results'!$J$4="yes",IF(C613=FALSE,FALSE,IF('Data Transformation'!E613&lt;$R$10,E613,$R$10)),IF(C613=FALSE,FALSE,IF(C613&lt;$R$10,C613,$R$10)))</f>
        <v>0</v>
      </c>
      <c r="H613" t="b">
        <f>IF('Input and Summary Results'!$J$4="yes",'Data Transformation'!F613,'Data Transformation'!D613)</f>
        <v>0</v>
      </c>
      <c r="I613" t="str">
        <f t="shared" si="58"/>
        <v/>
      </c>
    </row>
    <row r="614" spans="2:9" x14ac:dyDescent="0.55000000000000004">
      <c r="B614" t="b">
        <f>IF('Input and Summary Results'!D196=0,FALSE,'Input and Summary Results'!$B196)</f>
        <v>0</v>
      </c>
      <c r="C614" t="b">
        <f>IF(OR(B614=0,'Input and Summary Results'!D196=0,'Input and Summary Results'!D196=""),FALSE,'Input and Summary Results'!$D196)</f>
        <v>0</v>
      </c>
      <c r="D614" t="b">
        <f>IF(OR(B614=0,'Input and Summary Results'!E196=0),FALSE,'Input and Summary Results'!$E196)</f>
        <v>0</v>
      </c>
      <c r="E614" t="b">
        <f t="shared" si="56"/>
        <v>0</v>
      </c>
      <c r="F614" t="b">
        <f t="shared" si="57"/>
        <v>0</v>
      </c>
      <c r="G614" t="b">
        <f>IF('Input and Summary Results'!$J$4="yes",IF(C614=FALSE,FALSE,IF('Data Transformation'!E614&lt;$R$10,E614,$R$10)),IF(C614=FALSE,FALSE,IF(C614&lt;$R$10,C614,$R$10)))</f>
        <v>0</v>
      </c>
      <c r="H614" t="b">
        <f>IF('Input and Summary Results'!$J$4="yes",'Data Transformation'!F614,'Data Transformation'!D614)</f>
        <v>0</v>
      </c>
      <c r="I614" t="str">
        <f t="shared" si="58"/>
        <v/>
      </c>
    </row>
    <row r="615" spans="2:9" x14ac:dyDescent="0.55000000000000004">
      <c r="B615" t="b">
        <f>IF('Input and Summary Results'!D197=0,FALSE,'Input and Summary Results'!$B197)</f>
        <v>0</v>
      </c>
      <c r="C615" t="b">
        <f>IF(OR(B615=0,'Input and Summary Results'!D197=0,'Input and Summary Results'!D197=""),FALSE,'Input and Summary Results'!$D197)</f>
        <v>0</v>
      </c>
      <c r="D615" t="b">
        <f>IF(OR(B615=0,'Input and Summary Results'!E197=0),FALSE,'Input and Summary Results'!$E197)</f>
        <v>0</v>
      </c>
      <c r="E615" t="b">
        <f t="shared" si="56"/>
        <v>0</v>
      </c>
      <c r="F615" t="b">
        <f t="shared" si="57"/>
        <v>0</v>
      </c>
      <c r="G615" t="b">
        <f>IF('Input and Summary Results'!$J$4="yes",IF(C615=FALSE,FALSE,IF('Data Transformation'!E615&lt;$R$10,E615,$R$10)),IF(C615=FALSE,FALSE,IF(C615&lt;$R$10,C615,$R$10)))</f>
        <v>0</v>
      </c>
      <c r="H615" t="b">
        <f>IF('Input and Summary Results'!$J$4="yes",'Data Transformation'!F615,'Data Transformation'!D615)</f>
        <v>0</v>
      </c>
      <c r="I615" t="str">
        <f t="shared" si="58"/>
        <v/>
      </c>
    </row>
    <row r="616" spans="2:9" x14ac:dyDescent="0.55000000000000004">
      <c r="B616" t="b">
        <f>IF('Input and Summary Results'!D198=0,FALSE,'Input and Summary Results'!$B198)</f>
        <v>0</v>
      </c>
      <c r="C616" t="b">
        <f>IF(OR(B616=0,'Input and Summary Results'!D198=0,'Input and Summary Results'!D198=""),FALSE,'Input and Summary Results'!$D198)</f>
        <v>0</v>
      </c>
      <c r="D616" t="b">
        <f>IF(OR(B616=0,'Input and Summary Results'!E198=0),FALSE,'Input and Summary Results'!$E198)</f>
        <v>0</v>
      </c>
      <c r="E616" t="b">
        <f t="shared" si="56"/>
        <v>0</v>
      </c>
      <c r="F616" t="b">
        <f t="shared" si="57"/>
        <v>0</v>
      </c>
      <c r="G616" t="b">
        <f>IF('Input and Summary Results'!$J$4="yes",IF(C616=FALSE,FALSE,IF('Data Transformation'!E616&lt;$R$10,E616,$R$10)),IF(C616=FALSE,FALSE,IF(C616&lt;$R$10,C616,$R$10)))</f>
        <v>0</v>
      </c>
      <c r="H616" t="b">
        <f>IF('Input and Summary Results'!$J$4="yes",'Data Transformation'!F616,'Data Transformation'!D616)</f>
        <v>0</v>
      </c>
      <c r="I616" t="str">
        <f t="shared" si="58"/>
        <v/>
      </c>
    </row>
    <row r="617" spans="2:9" x14ac:dyDescent="0.55000000000000004">
      <c r="B617" t="b">
        <f>IF('Input and Summary Results'!D199=0,FALSE,'Input and Summary Results'!$B199)</f>
        <v>0</v>
      </c>
      <c r="C617" t="b">
        <f>IF(OR(B617=0,'Input and Summary Results'!D199=0,'Input and Summary Results'!D199=""),FALSE,'Input and Summary Results'!$D199)</f>
        <v>0</v>
      </c>
      <c r="D617" t="b">
        <f>IF(OR(B617=0,'Input and Summary Results'!E199=0),FALSE,'Input and Summary Results'!$E199)</f>
        <v>0</v>
      </c>
      <c r="E617" t="b">
        <f t="shared" si="56"/>
        <v>0</v>
      </c>
      <c r="F617" t="b">
        <f t="shared" si="57"/>
        <v>0</v>
      </c>
      <c r="G617" t="b">
        <f>IF('Input and Summary Results'!$J$4="yes",IF(C617=FALSE,FALSE,IF('Data Transformation'!E617&lt;$R$10,E617,$R$10)),IF(C617=FALSE,FALSE,IF(C617&lt;$R$10,C617,$R$10)))</f>
        <v>0</v>
      </c>
      <c r="H617" t="b">
        <f>IF('Input and Summary Results'!$J$4="yes",'Data Transformation'!F617,'Data Transformation'!D617)</f>
        <v>0</v>
      </c>
      <c r="I617" t="str">
        <f t="shared" si="58"/>
        <v/>
      </c>
    </row>
    <row r="618" spans="2:9" x14ac:dyDescent="0.55000000000000004">
      <c r="B618" t="b">
        <f>IF('Input and Summary Results'!D200=0,FALSE,'Input and Summary Results'!$B200)</f>
        <v>0</v>
      </c>
      <c r="C618" t="b">
        <f>IF(OR(B618=0,'Input and Summary Results'!D200=0,'Input and Summary Results'!D200=""),FALSE,'Input and Summary Results'!$D200)</f>
        <v>0</v>
      </c>
      <c r="D618" t="b">
        <f>IF(OR(B618=0,'Input and Summary Results'!E200=0),FALSE,'Input and Summary Results'!$E200)</f>
        <v>0</v>
      </c>
      <c r="E618" t="b">
        <f t="shared" ref="E618:E681" si="59">IF(C618=FALSE,FALSE,LOG10(C618))</f>
        <v>0</v>
      </c>
      <c r="F618" t="b">
        <f t="shared" ref="F618:F681" si="60">IF(D618=FALSE, FALSE,0.434*D618/C618)</f>
        <v>0</v>
      </c>
      <c r="G618" t="b">
        <f>IF('Input and Summary Results'!$J$4="yes",IF(C618=FALSE,FALSE,IF('Data Transformation'!E618&lt;$R$10,E618,$R$10)),IF(C618=FALSE,FALSE,IF(C618&lt;$R$10,C618,$R$10)))</f>
        <v>0</v>
      </c>
      <c r="H618" t="b">
        <f>IF('Input and Summary Results'!$J$4="yes",'Data Transformation'!F618,'Data Transformation'!D618)</f>
        <v>0</v>
      </c>
      <c r="I618" t="str">
        <f t="shared" si="58"/>
        <v/>
      </c>
    </row>
    <row r="619" spans="2:9" x14ac:dyDescent="0.55000000000000004">
      <c r="B619" t="b">
        <f>IF('Input and Summary Results'!D201=0,FALSE,'Input and Summary Results'!$B201)</f>
        <v>0</v>
      </c>
      <c r="C619" t="b">
        <f>IF(OR(B619=0,'Input and Summary Results'!D201=0,'Input and Summary Results'!D201=""),FALSE,'Input and Summary Results'!$D201)</f>
        <v>0</v>
      </c>
      <c r="D619" t="b">
        <f>IF(OR(B619=0,'Input and Summary Results'!E201=0),FALSE,'Input and Summary Results'!$E201)</f>
        <v>0</v>
      </c>
      <c r="E619" t="b">
        <f t="shared" si="59"/>
        <v>0</v>
      </c>
      <c r="F619" t="b">
        <f t="shared" si="60"/>
        <v>0</v>
      </c>
      <c r="G619" t="b">
        <f>IF('Input and Summary Results'!$J$4="yes",IF(C619=FALSE,FALSE,IF('Data Transformation'!E619&lt;$R$10,E619,$R$10)),IF(C619=FALSE,FALSE,IF(C619&lt;$R$10,C619,$R$10)))</f>
        <v>0</v>
      </c>
      <c r="H619" t="b">
        <f>IF('Input and Summary Results'!$J$4="yes",'Data Transformation'!F619,'Data Transformation'!D619)</f>
        <v>0</v>
      </c>
      <c r="I619" t="str">
        <f t="shared" si="58"/>
        <v/>
      </c>
    </row>
    <row r="620" spans="2:9" x14ac:dyDescent="0.55000000000000004">
      <c r="B620" t="b">
        <f>IF('Input and Summary Results'!D202=0,FALSE,'Input and Summary Results'!$B202)</f>
        <v>0</v>
      </c>
      <c r="C620" t="b">
        <f>IF(OR(B620=0,'Input and Summary Results'!D202=0,'Input and Summary Results'!D202=""),FALSE,'Input and Summary Results'!$D202)</f>
        <v>0</v>
      </c>
      <c r="D620" t="b">
        <f>IF(OR(B620=0,'Input and Summary Results'!E202=0),FALSE,'Input and Summary Results'!$E202)</f>
        <v>0</v>
      </c>
      <c r="E620" t="b">
        <f t="shared" si="59"/>
        <v>0</v>
      </c>
      <c r="F620" t="b">
        <f t="shared" si="60"/>
        <v>0</v>
      </c>
      <c r="G620" t="b">
        <f>IF('Input and Summary Results'!$J$4="yes",IF(C620=FALSE,FALSE,IF('Data Transformation'!E620&lt;$R$10,E620,$R$10)),IF(C620=FALSE,FALSE,IF(C620&lt;$R$10,C620,$R$10)))</f>
        <v>0</v>
      </c>
      <c r="H620" t="b">
        <f>IF('Input and Summary Results'!$J$4="yes",'Data Transformation'!F620,'Data Transformation'!D620)</f>
        <v>0</v>
      </c>
      <c r="I620" t="str">
        <f t="shared" si="58"/>
        <v/>
      </c>
    </row>
    <row r="621" spans="2:9" x14ac:dyDescent="0.55000000000000004">
      <c r="B621" t="b">
        <f>IF('Input and Summary Results'!D203=0,FALSE,'Input and Summary Results'!$B203)</f>
        <v>0</v>
      </c>
      <c r="C621" t="b">
        <f>IF(OR(B621=0,'Input and Summary Results'!D203=0,'Input and Summary Results'!D203=""),FALSE,'Input and Summary Results'!$D203)</f>
        <v>0</v>
      </c>
      <c r="D621" t="b">
        <f>IF(OR(B621=0,'Input and Summary Results'!E203=0),FALSE,'Input and Summary Results'!$E203)</f>
        <v>0</v>
      </c>
      <c r="E621" t="b">
        <f t="shared" si="59"/>
        <v>0</v>
      </c>
      <c r="F621" t="b">
        <f t="shared" si="60"/>
        <v>0</v>
      </c>
      <c r="G621" t="b">
        <f>IF('Input and Summary Results'!$J$4="yes",IF(C621=FALSE,FALSE,IF('Data Transformation'!E621&lt;$R$10,E621,$R$10)),IF(C621=FALSE,FALSE,IF(C621&lt;$R$10,C621,$R$10)))</f>
        <v>0</v>
      </c>
      <c r="H621" t="b">
        <f>IF('Input and Summary Results'!$J$4="yes",'Data Transformation'!F621,'Data Transformation'!D621)</f>
        <v>0</v>
      </c>
      <c r="I621" t="str">
        <f t="shared" si="58"/>
        <v/>
      </c>
    </row>
    <row r="622" spans="2:9" x14ac:dyDescent="0.55000000000000004">
      <c r="B622" t="b">
        <f>IF('Input and Summary Results'!D204=0,FALSE,'Input and Summary Results'!$B204)</f>
        <v>0</v>
      </c>
      <c r="C622" t="b">
        <f>IF(OR(B622=0,'Input and Summary Results'!D204=0,'Input and Summary Results'!D204=""),FALSE,'Input and Summary Results'!$D204)</f>
        <v>0</v>
      </c>
      <c r="D622" t="b">
        <f>IF(OR(B622=0,'Input and Summary Results'!E204=0),FALSE,'Input and Summary Results'!$E204)</f>
        <v>0</v>
      </c>
      <c r="E622" t="b">
        <f t="shared" si="59"/>
        <v>0</v>
      </c>
      <c r="F622" t="b">
        <f t="shared" si="60"/>
        <v>0</v>
      </c>
      <c r="G622" t="b">
        <f>IF('Input and Summary Results'!$J$4="yes",IF(C622=FALSE,FALSE,IF('Data Transformation'!E622&lt;$R$10,E622,$R$10)),IF(C622=FALSE,FALSE,IF(C622&lt;$R$10,C622,$R$10)))</f>
        <v>0</v>
      </c>
      <c r="H622" t="b">
        <f>IF('Input and Summary Results'!$J$4="yes",'Data Transformation'!F622,'Data Transformation'!D622)</f>
        <v>0</v>
      </c>
      <c r="I622" t="str">
        <f t="shared" si="58"/>
        <v/>
      </c>
    </row>
    <row r="623" spans="2:9" x14ac:dyDescent="0.55000000000000004">
      <c r="B623" t="b">
        <f>IF('Input and Summary Results'!D205=0,FALSE,'Input and Summary Results'!$B205)</f>
        <v>0</v>
      </c>
      <c r="C623" t="b">
        <f>IF(OR(B623=0,'Input and Summary Results'!D205=0,'Input and Summary Results'!D205=""),FALSE,'Input and Summary Results'!$D205)</f>
        <v>0</v>
      </c>
      <c r="D623" t="b">
        <f>IF(OR(B623=0,'Input and Summary Results'!E205=0),FALSE,'Input and Summary Results'!$E205)</f>
        <v>0</v>
      </c>
      <c r="E623" t="b">
        <f t="shared" si="59"/>
        <v>0</v>
      </c>
      <c r="F623" t="b">
        <f t="shared" si="60"/>
        <v>0</v>
      </c>
      <c r="G623" t="b">
        <f>IF('Input and Summary Results'!$J$4="yes",IF(C623=FALSE,FALSE,IF('Data Transformation'!E623&lt;$R$10,E623,$R$10)),IF(C623=FALSE,FALSE,IF(C623&lt;$R$10,C623,$R$10)))</f>
        <v>0</v>
      </c>
      <c r="H623" t="b">
        <f>IF('Input and Summary Results'!$J$4="yes",'Data Transformation'!F623,'Data Transformation'!D623)</f>
        <v>0</v>
      </c>
      <c r="I623" t="str">
        <f t="shared" si="58"/>
        <v/>
      </c>
    </row>
    <row r="624" spans="2:9" x14ac:dyDescent="0.55000000000000004">
      <c r="B624" t="b">
        <f>IF('Input and Summary Results'!D206=0,FALSE,'Input and Summary Results'!$B206)</f>
        <v>0</v>
      </c>
      <c r="C624" t="b">
        <f>IF(OR(B624=0,'Input and Summary Results'!D206=0,'Input and Summary Results'!D206=""),FALSE,'Input and Summary Results'!$D206)</f>
        <v>0</v>
      </c>
      <c r="D624" t="b">
        <f>IF(OR(B624=0,'Input and Summary Results'!E206=0),FALSE,'Input and Summary Results'!$E206)</f>
        <v>0</v>
      </c>
      <c r="E624" t="b">
        <f t="shared" si="59"/>
        <v>0</v>
      </c>
      <c r="F624" t="b">
        <f t="shared" si="60"/>
        <v>0</v>
      </c>
      <c r="G624" t="b">
        <f>IF('Input and Summary Results'!$J$4="yes",IF(C624=FALSE,FALSE,IF('Data Transformation'!E624&lt;$R$10,E624,$R$10)),IF(C624=FALSE,FALSE,IF(C624&lt;$R$10,C624,$R$10)))</f>
        <v>0</v>
      </c>
      <c r="H624" t="b">
        <f>IF('Input and Summary Results'!$J$4="yes",'Data Transformation'!F624,'Data Transformation'!D624)</f>
        <v>0</v>
      </c>
      <c r="I624" t="str">
        <f t="shared" si="58"/>
        <v/>
      </c>
    </row>
    <row r="625" spans="2:9" x14ac:dyDescent="0.55000000000000004">
      <c r="B625" t="b">
        <f>IF('Input and Summary Results'!D207=0,FALSE,'Input and Summary Results'!$B207)</f>
        <v>0</v>
      </c>
      <c r="C625" t="b">
        <f>IF(OR(B625=0,'Input and Summary Results'!D207=0,'Input and Summary Results'!D207=""),FALSE,'Input and Summary Results'!$D207)</f>
        <v>0</v>
      </c>
      <c r="D625" t="b">
        <f>IF(OR(B625=0,'Input and Summary Results'!E207=0),FALSE,'Input and Summary Results'!$E207)</f>
        <v>0</v>
      </c>
      <c r="E625" t="b">
        <f t="shared" si="59"/>
        <v>0</v>
      </c>
      <c r="F625" t="b">
        <f t="shared" si="60"/>
        <v>0</v>
      </c>
      <c r="G625" t="b">
        <f>IF('Input and Summary Results'!$J$4="yes",IF(C625=FALSE,FALSE,IF('Data Transformation'!E625&lt;$R$10,E625,$R$10)),IF(C625=FALSE,FALSE,IF(C625&lt;$R$10,C625,$R$10)))</f>
        <v>0</v>
      </c>
      <c r="H625" t="b">
        <f>IF('Input and Summary Results'!$J$4="yes",'Data Transformation'!F625,'Data Transformation'!D625)</f>
        <v>0</v>
      </c>
      <c r="I625" t="str">
        <f t="shared" si="58"/>
        <v/>
      </c>
    </row>
    <row r="626" spans="2:9" x14ac:dyDescent="0.55000000000000004">
      <c r="B626" t="b">
        <f>IF('Input and Summary Results'!D208=0,FALSE,'Input and Summary Results'!$B208)</f>
        <v>0</v>
      </c>
      <c r="C626" t="b">
        <f>IF(OR(B626=0,'Input and Summary Results'!D208=0,'Input and Summary Results'!D208=""),FALSE,'Input and Summary Results'!$D208)</f>
        <v>0</v>
      </c>
      <c r="D626" t="b">
        <f>IF(OR(B626=0,'Input and Summary Results'!E208=0),FALSE,'Input and Summary Results'!$E208)</f>
        <v>0</v>
      </c>
      <c r="E626" t="b">
        <f t="shared" si="59"/>
        <v>0</v>
      </c>
      <c r="F626" t="b">
        <f t="shared" si="60"/>
        <v>0</v>
      </c>
      <c r="G626" t="b">
        <f>IF('Input and Summary Results'!$J$4="yes",IF(C626=FALSE,FALSE,IF('Data Transformation'!E626&lt;$R$10,E626,$R$10)),IF(C626=FALSE,FALSE,IF(C626&lt;$R$10,C626,$R$10)))</f>
        <v>0</v>
      </c>
      <c r="H626" t="b">
        <f>IF('Input and Summary Results'!$J$4="yes",'Data Transformation'!F626,'Data Transformation'!D626)</f>
        <v>0</v>
      </c>
      <c r="I626" t="str">
        <f t="shared" si="58"/>
        <v/>
      </c>
    </row>
    <row r="627" spans="2:9" x14ac:dyDescent="0.55000000000000004">
      <c r="B627" t="b">
        <f>IF('Input and Summary Results'!D209=0,FALSE,'Input and Summary Results'!$B209)</f>
        <v>0</v>
      </c>
      <c r="C627" t="b">
        <f>IF(OR(B627=0,'Input and Summary Results'!D209=0,'Input and Summary Results'!D209=""),FALSE,'Input and Summary Results'!$D209)</f>
        <v>0</v>
      </c>
      <c r="D627" t="b">
        <f>IF(OR(B627=0,'Input and Summary Results'!E209=0),FALSE,'Input and Summary Results'!$E209)</f>
        <v>0</v>
      </c>
      <c r="E627" t="b">
        <f t="shared" si="59"/>
        <v>0</v>
      </c>
      <c r="F627" t="b">
        <f t="shared" si="60"/>
        <v>0</v>
      </c>
      <c r="G627" t="b">
        <f>IF('Input and Summary Results'!$J$4="yes",IF(C627=FALSE,FALSE,IF('Data Transformation'!E627&lt;$R$10,E627,$R$10)),IF(C627=FALSE,FALSE,IF(C627&lt;$R$10,C627,$R$10)))</f>
        <v>0</v>
      </c>
      <c r="H627" t="b">
        <f>IF('Input and Summary Results'!$J$4="yes",'Data Transformation'!F627,'Data Transformation'!D627)</f>
        <v>0</v>
      </c>
      <c r="I627" t="str">
        <f t="shared" si="58"/>
        <v/>
      </c>
    </row>
    <row r="628" spans="2:9" x14ac:dyDescent="0.55000000000000004">
      <c r="B628" t="b">
        <f>IF('Input and Summary Results'!D210=0,FALSE,'Input and Summary Results'!$B210)</f>
        <v>0</v>
      </c>
      <c r="C628" t="b">
        <f>IF(OR(B628=0,'Input and Summary Results'!D210=0,'Input and Summary Results'!D210=""),FALSE,'Input and Summary Results'!$D210)</f>
        <v>0</v>
      </c>
      <c r="D628" t="b">
        <f>IF(OR(B628=0,'Input and Summary Results'!E210=0),FALSE,'Input and Summary Results'!$E210)</f>
        <v>0</v>
      </c>
      <c r="E628" t="b">
        <f t="shared" si="59"/>
        <v>0</v>
      </c>
      <c r="F628" t="b">
        <f t="shared" si="60"/>
        <v>0</v>
      </c>
      <c r="G628" t="b">
        <f>IF('Input and Summary Results'!$J$4="yes",IF(C628=FALSE,FALSE,IF('Data Transformation'!E628&lt;$R$10,E628,$R$10)),IF(C628=FALSE,FALSE,IF(C628&lt;$R$10,C628,$R$10)))</f>
        <v>0</v>
      </c>
      <c r="H628" t="b">
        <f>IF('Input and Summary Results'!$J$4="yes",'Data Transformation'!F628,'Data Transformation'!D628)</f>
        <v>0</v>
      </c>
      <c r="I628" t="str">
        <f t="shared" si="58"/>
        <v/>
      </c>
    </row>
    <row r="629" spans="2:9" x14ac:dyDescent="0.55000000000000004">
      <c r="B629" t="b">
        <f>IF('Input and Summary Results'!D211=0,FALSE,'Input and Summary Results'!$B211)</f>
        <v>0</v>
      </c>
      <c r="C629" t="b">
        <f>IF(OR(B629=0,'Input and Summary Results'!D211=0,'Input and Summary Results'!D211=""),FALSE,'Input and Summary Results'!$D211)</f>
        <v>0</v>
      </c>
      <c r="D629" t="b">
        <f>IF(OR(B629=0,'Input and Summary Results'!E211=0),FALSE,'Input and Summary Results'!$E211)</f>
        <v>0</v>
      </c>
      <c r="E629" t="b">
        <f t="shared" si="59"/>
        <v>0</v>
      </c>
      <c r="F629" t="b">
        <f t="shared" si="60"/>
        <v>0</v>
      </c>
      <c r="G629" t="b">
        <f>IF('Input and Summary Results'!$J$4="yes",IF(C629=FALSE,FALSE,IF('Data Transformation'!E629&lt;$R$10,E629,$R$10)),IF(C629=FALSE,FALSE,IF(C629&lt;$R$10,C629,$R$10)))</f>
        <v>0</v>
      </c>
      <c r="H629" t="b">
        <f>IF('Input and Summary Results'!$J$4="yes",'Data Transformation'!F629,'Data Transformation'!D629)</f>
        <v>0</v>
      </c>
      <c r="I629" t="str">
        <f t="shared" si="58"/>
        <v/>
      </c>
    </row>
    <row r="630" spans="2:9" x14ac:dyDescent="0.55000000000000004">
      <c r="B630" t="b">
        <f>IF('Input and Summary Results'!D212=0,FALSE,'Input and Summary Results'!$B212)</f>
        <v>0</v>
      </c>
      <c r="C630" t="b">
        <f>IF(OR(B630=0,'Input and Summary Results'!D212=0,'Input and Summary Results'!D212=""),FALSE,'Input and Summary Results'!$D212)</f>
        <v>0</v>
      </c>
      <c r="D630" t="b">
        <f>IF(OR(B630=0,'Input and Summary Results'!E212=0),FALSE,'Input and Summary Results'!$E212)</f>
        <v>0</v>
      </c>
      <c r="E630" t="b">
        <f t="shared" si="59"/>
        <v>0</v>
      </c>
      <c r="F630" t="b">
        <f t="shared" si="60"/>
        <v>0</v>
      </c>
      <c r="G630" t="b">
        <f>IF('Input and Summary Results'!$J$4="yes",IF(C630=FALSE,FALSE,IF('Data Transformation'!E630&lt;$R$10,E630,$R$10)),IF(C630=FALSE,FALSE,IF(C630&lt;$R$10,C630,$R$10)))</f>
        <v>0</v>
      </c>
      <c r="H630" t="b">
        <f>IF('Input and Summary Results'!$J$4="yes",'Data Transformation'!F630,'Data Transformation'!D630)</f>
        <v>0</v>
      </c>
      <c r="I630" t="str">
        <f t="shared" si="58"/>
        <v/>
      </c>
    </row>
    <row r="631" spans="2:9" x14ac:dyDescent="0.55000000000000004">
      <c r="B631" t="b">
        <f>IF('Input and Summary Results'!D213=0,FALSE,'Input and Summary Results'!$B213)</f>
        <v>0</v>
      </c>
      <c r="C631" t="b">
        <f>IF(OR(B631=0,'Input and Summary Results'!D213=0,'Input and Summary Results'!D213=""),FALSE,'Input and Summary Results'!$D213)</f>
        <v>0</v>
      </c>
      <c r="D631" t="b">
        <f>IF(OR(B631=0,'Input and Summary Results'!E213=0),FALSE,'Input and Summary Results'!$E213)</f>
        <v>0</v>
      </c>
      <c r="E631" t="b">
        <f t="shared" si="59"/>
        <v>0</v>
      </c>
      <c r="F631" t="b">
        <f t="shared" si="60"/>
        <v>0</v>
      </c>
      <c r="G631" t="b">
        <f>IF('Input and Summary Results'!$J$4="yes",IF(C631=FALSE,FALSE,IF('Data Transformation'!E631&lt;$R$10,E631,$R$10)),IF(C631=FALSE,FALSE,IF(C631&lt;$R$10,C631,$R$10)))</f>
        <v>0</v>
      </c>
      <c r="H631" t="b">
        <f>IF('Input and Summary Results'!$J$4="yes",'Data Transformation'!F631,'Data Transformation'!D631)</f>
        <v>0</v>
      </c>
      <c r="I631" t="str">
        <f t="shared" si="58"/>
        <v/>
      </c>
    </row>
    <row r="632" spans="2:9" x14ac:dyDescent="0.55000000000000004">
      <c r="B632" t="b">
        <f>IF('Input and Summary Results'!D214=0,FALSE,'Input and Summary Results'!$B214)</f>
        <v>0</v>
      </c>
      <c r="C632" t="b">
        <f>IF(OR(B632=0,'Input and Summary Results'!D214=0,'Input and Summary Results'!D214=""),FALSE,'Input and Summary Results'!$D214)</f>
        <v>0</v>
      </c>
      <c r="D632" t="b">
        <f>IF(OR(B632=0,'Input and Summary Results'!E214=0),FALSE,'Input and Summary Results'!$E214)</f>
        <v>0</v>
      </c>
      <c r="E632" t="b">
        <f t="shared" si="59"/>
        <v>0</v>
      </c>
      <c r="F632" t="b">
        <f t="shared" si="60"/>
        <v>0</v>
      </c>
      <c r="G632" t="b">
        <f>IF('Input and Summary Results'!$J$4="yes",IF(C632=FALSE,FALSE,IF('Data Transformation'!E632&lt;$R$10,E632,$R$10)),IF(C632=FALSE,FALSE,IF(C632&lt;$R$10,C632,$R$10)))</f>
        <v>0</v>
      </c>
      <c r="H632" t="b">
        <f>IF('Input and Summary Results'!$J$4="yes",'Data Transformation'!F632,'Data Transformation'!D632)</f>
        <v>0</v>
      </c>
      <c r="I632" t="str">
        <f t="shared" si="58"/>
        <v/>
      </c>
    </row>
    <row r="633" spans="2:9" x14ac:dyDescent="0.55000000000000004">
      <c r="B633" t="b">
        <f>IF('Input and Summary Results'!D215=0,FALSE,'Input and Summary Results'!$B215)</f>
        <v>0</v>
      </c>
      <c r="C633" t="b">
        <f>IF(OR(B633=0,'Input and Summary Results'!D215=0,'Input and Summary Results'!D215=""),FALSE,'Input and Summary Results'!$D215)</f>
        <v>0</v>
      </c>
      <c r="D633" t="b">
        <f>IF(OR(B633=0,'Input and Summary Results'!E215=0),FALSE,'Input and Summary Results'!$E215)</f>
        <v>0</v>
      </c>
      <c r="E633" t="b">
        <f t="shared" si="59"/>
        <v>0</v>
      </c>
      <c r="F633" t="b">
        <f t="shared" si="60"/>
        <v>0</v>
      </c>
      <c r="G633" t="b">
        <f>IF('Input and Summary Results'!$J$4="yes",IF(C633=FALSE,FALSE,IF('Data Transformation'!E633&lt;$R$10,E633,$R$10)),IF(C633=FALSE,FALSE,IF(C633&lt;$R$10,C633,$R$10)))</f>
        <v>0</v>
      </c>
      <c r="H633" t="b">
        <f>IF('Input and Summary Results'!$J$4="yes",'Data Transformation'!F633,'Data Transformation'!D633)</f>
        <v>0</v>
      </c>
      <c r="I633" t="str">
        <f t="shared" si="58"/>
        <v/>
      </c>
    </row>
    <row r="634" spans="2:9" x14ac:dyDescent="0.55000000000000004">
      <c r="B634" t="b">
        <f>IF('Input and Summary Results'!D216=0,FALSE,'Input and Summary Results'!$B216)</f>
        <v>0</v>
      </c>
      <c r="C634" t="b">
        <f>IF(OR(B634=0,'Input and Summary Results'!D216=0,'Input and Summary Results'!D216=""),FALSE,'Input and Summary Results'!$D216)</f>
        <v>0</v>
      </c>
      <c r="D634" t="b">
        <f>IF(OR(B634=0,'Input and Summary Results'!E216=0),FALSE,'Input and Summary Results'!$E216)</f>
        <v>0</v>
      </c>
      <c r="E634" t="b">
        <f t="shared" si="59"/>
        <v>0</v>
      </c>
      <c r="F634" t="b">
        <f t="shared" si="60"/>
        <v>0</v>
      </c>
      <c r="G634" t="b">
        <f>IF('Input and Summary Results'!$J$4="yes",IF(C634=FALSE,FALSE,IF('Data Transformation'!E634&lt;$R$10,E634,$R$10)),IF(C634=FALSE,FALSE,IF(C634&lt;$R$10,C634,$R$10)))</f>
        <v>0</v>
      </c>
      <c r="H634" t="b">
        <f>IF('Input and Summary Results'!$J$4="yes",'Data Transformation'!F634,'Data Transformation'!D634)</f>
        <v>0</v>
      </c>
      <c r="I634" t="str">
        <f t="shared" si="58"/>
        <v/>
      </c>
    </row>
    <row r="635" spans="2:9" x14ac:dyDescent="0.55000000000000004">
      <c r="B635" t="b">
        <f>IF('Input and Summary Results'!D217=0,FALSE,'Input and Summary Results'!$B217)</f>
        <v>0</v>
      </c>
      <c r="C635" t="b">
        <f>IF(OR(B635=0,'Input and Summary Results'!D217=0,'Input and Summary Results'!D217=""),FALSE,'Input and Summary Results'!$D217)</f>
        <v>0</v>
      </c>
      <c r="D635" t="b">
        <f>IF(OR(B635=0,'Input and Summary Results'!E217=0),FALSE,'Input and Summary Results'!$E217)</f>
        <v>0</v>
      </c>
      <c r="E635" t="b">
        <f t="shared" si="59"/>
        <v>0</v>
      </c>
      <c r="F635" t="b">
        <f t="shared" si="60"/>
        <v>0</v>
      </c>
      <c r="G635" t="b">
        <f>IF('Input and Summary Results'!$J$4="yes",IF(C635=FALSE,FALSE,IF('Data Transformation'!E635&lt;$R$10,E635,$R$10)),IF(C635=FALSE,FALSE,IF(C635&lt;$R$10,C635,$R$10)))</f>
        <v>0</v>
      </c>
      <c r="H635" t="b">
        <f>IF('Input and Summary Results'!$J$4="yes",'Data Transformation'!F635,'Data Transformation'!D635)</f>
        <v>0</v>
      </c>
      <c r="I635" t="str">
        <f t="shared" si="58"/>
        <v/>
      </c>
    </row>
    <row r="636" spans="2:9" x14ac:dyDescent="0.55000000000000004">
      <c r="B636" t="b">
        <f>IF('Input and Summary Results'!D218=0,FALSE,'Input and Summary Results'!$B218)</f>
        <v>0</v>
      </c>
      <c r="C636" t="b">
        <f>IF(OR(B636=0,'Input and Summary Results'!D218=0,'Input and Summary Results'!D218=""),FALSE,'Input and Summary Results'!$D218)</f>
        <v>0</v>
      </c>
      <c r="D636" t="b">
        <f>IF(OR(B636=0,'Input and Summary Results'!E218=0),FALSE,'Input and Summary Results'!$E218)</f>
        <v>0</v>
      </c>
      <c r="E636" t="b">
        <f t="shared" si="59"/>
        <v>0</v>
      </c>
      <c r="F636" t="b">
        <f t="shared" si="60"/>
        <v>0</v>
      </c>
      <c r="G636" t="b">
        <f>IF('Input and Summary Results'!$J$4="yes",IF(C636=FALSE,FALSE,IF('Data Transformation'!E636&lt;$R$10,E636,$R$10)),IF(C636=FALSE,FALSE,IF(C636&lt;$R$10,C636,$R$10)))</f>
        <v>0</v>
      </c>
      <c r="H636" t="b">
        <f>IF('Input and Summary Results'!$J$4="yes",'Data Transformation'!F636,'Data Transformation'!D636)</f>
        <v>0</v>
      </c>
      <c r="I636" t="str">
        <f t="shared" si="58"/>
        <v/>
      </c>
    </row>
    <row r="637" spans="2:9" x14ac:dyDescent="0.55000000000000004">
      <c r="B637" t="b">
        <f>IF('Input and Summary Results'!D219=0,FALSE,'Input and Summary Results'!$B219)</f>
        <v>0</v>
      </c>
      <c r="C637" t="b">
        <f>IF(OR(B637=0,'Input and Summary Results'!D219=0,'Input and Summary Results'!D219=""),FALSE,'Input and Summary Results'!$D219)</f>
        <v>0</v>
      </c>
      <c r="D637" t="b">
        <f>IF(OR(B637=0,'Input and Summary Results'!E219=0),FALSE,'Input and Summary Results'!$E219)</f>
        <v>0</v>
      </c>
      <c r="E637" t="b">
        <f t="shared" si="59"/>
        <v>0</v>
      </c>
      <c r="F637" t="b">
        <f t="shared" si="60"/>
        <v>0</v>
      </c>
      <c r="G637" t="b">
        <f>IF('Input and Summary Results'!$J$4="yes",IF(C637=FALSE,FALSE,IF('Data Transformation'!E637&lt;$R$10,E637,$R$10)),IF(C637=FALSE,FALSE,IF(C637&lt;$R$10,C637,$R$10)))</f>
        <v>0</v>
      </c>
      <c r="H637" t="b">
        <f>IF('Input and Summary Results'!$J$4="yes",'Data Transformation'!F637,'Data Transformation'!D637)</f>
        <v>0</v>
      </c>
      <c r="I637" t="str">
        <f t="shared" si="58"/>
        <v/>
      </c>
    </row>
    <row r="638" spans="2:9" x14ac:dyDescent="0.55000000000000004">
      <c r="B638" t="b">
        <f>IF('Input and Summary Results'!D220=0,FALSE,'Input and Summary Results'!$B220)</f>
        <v>0</v>
      </c>
      <c r="C638" t="b">
        <f>IF(OR(B638=0,'Input and Summary Results'!D220=0,'Input and Summary Results'!D220=""),FALSE,'Input and Summary Results'!$D220)</f>
        <v>0</v>
      </c>
      <c r="D638" t="b">
        <f>IF(OR(B638=0,'Input and Summary Results'!E220=0),FALSE,'Input and Summary Results'!$E220)</f>
        <v>0</v>
      </c>
      <c r="E638" t="b">
        <f t="shared" si="59"/>
        <v>0</v>
      </c>
      <c r="F638" t="b">
        <f t="shared" si="60"/>
        <v>0</v>
      </c>
      <c r="G638" t="b">
        <f>IF('Input and Summary Results'!$J$4="yes",IF(C638=FALSE,FALSE,IF('Data Transformation'!E638&lt;$R$10,E638,$R$10)),IF(C638=FALSE,FALSE,IF(C638&lt;$R$10,C638,$R$10)))</f>
        <v>0</v>
      </c>
      <c r="H638" t="b">
        <f>IF('Input and Summary Results'!$J$4="yes",'Data Transformation'!F638,'Data Transformation'!D638)</f>
        <v>0</v>
      </c>
      <c r="I638" t="str">
        <f t="shared" si="58"/>
        <v/>
      </c>
    </row>
    <row r="639" spans="2:9" x14ac:dyDescent="0.55000000000000004">
      <c r="B639" t="b">
        <f>IF('Input and Summary Results'!D221=0,FALSE,'Input and Summary Results'!$B221)</f>
        <v>0</v>
      </c>
      <c r="C639" t="b">
        <f>IF(OR(B639=0,'Input and Summary Results'!D221=0,'Input and Summary Results'!D221=""),FALSE,'Input and Summary Results'!$D221)</f>
        <v>0</v>
      </c>
      <c r="D639" t="b">
        <f>IF(OR(B639=0,'Input and Summary Results'!E221=0),FALSE,'Input and Summary Results'!$E221)</f>
        <v>0</v>
      </c>
      <c r="E639" t="b">
        <f t="shared" si="59"/>
        <v>0</v>
      </c>
      <c r="F639" t="b">
        <f t="shared" si="60"/>
        <v>0</v>
      </c>
      <c r="G639" t="b">
        <f>IF('Input and Summary Results'!$J$4="yes",IF(C639=FALSE,FALSE,IF('Data Transformation'!E639&lt;$R$10,E639,$R$10)),IF(C639=FALSE,FALSE,IF(C639&lt;$R$10,C639,$R$10)))</f>
        <v>0</v>
      </c>
      <c r="H639" t="b">
        <f>IF('Input and Summary Results'!$J$4="yes",'Data Transformation'!F639,'Data Transformation'!D639)</f>
        <v>0</v>
      </c>
      <c r="I639" t="str">
        <f t="shared" si="58"/>
        <v/>
      </c>
    </row>
    <row r="640" spans="2:9" x14ac:dyDescent="0.55000000000000004">
      <c r="B640" t="b">
        <f>IF('Input and Summary Results'!D222=0,FALSE,'Input and Summary Results'!$B222)</f>
        <v>0</v>
      </c>
      <c r="C640" t="b">
        <f>IF(OR(B640=0,'Input and Summary Results'!D222=0,'Input and Summary Results'!D222=""),FALSE,'Input and Summary Results'!$D222)</f>
        <v>0</v>
      </c>
      <c r="D640" t="b">
        <f>IF(OR(B640=0,'Input and Summary Results'!E222=0),FALSE,'Input and Summary Results'!$E222)</f>
        <v>0</v>
      </c>
      <c r="E640" t="b">
        <f t="shared" si="59"/>
        <v>0</v>
      </c>
      <c r="F640" t="b">
        <f t="shared" si="60"/>
        <v>0</v>
      </c>
      <c r="G640" t="b">
        <f>IF('Input and Summary Results'!$J$4="yes",IF(C640=FALSE,FALSE,IF('Data Transformation'!E640&lt;$R$10,E640,$R$10)),IF(C640=FALSE,FALSE,IF(C640&lt;$R$10,C640,$R$10)))</f>
        <v>0</v>
      </c>
      <c r="H640" t="b">
        <f>IF('Input and Summary Results'!$J$4="yes",'Data Transformation'!F640,'Data Transformation'!D640)</f>
        <v>0</v>
      </c>
      <c r="I640" t="str">
        <f t="shared" si="58"/>
        <v/>
      </c>
    </row>
    <row r="641" spans="2:9" x14ac:dyDescent="0.55000000000000004">
      <c r="B641" t="b">
        <f>IF('Input and Summary Results'!D223=0,FALSE,'Input and Summary Results'!$B223)</f>
        <v>0</v>
      </c>
      <c r="C641" t="b">
        <f>IF(OR(B641=0,'Input and Summary Results'!D223=0,'Input and Summary Results'!D223=""),FALSE,'Input and Summary Results'!$D223)</f>
        <v>0</v>
      </c>
      <c r="D641" t="b">
        <f>IF(OR(B641=0,'Input and Summary Results'!E223=0),FALSE,'Input and Summary Results'!$E223)</f>
        <v>0</v>
      </c>
      <c r="E641" t="b">
        <f t="shared" si="59"/>
        <v>0</v>
      </c>
      <c r="F641" t="b">
        <f t="shared" si="60"/>
        <v>0</v>
      </c>
      <c r="G641" t="b">
        <f>IF('Input and Summary Results'!$J$4="yes",IF(C641=FALSE,FALSE,IF('Data Transformation'!E641&lt;$R$10,E641,$R$10)),IF(C641=FALSE,FALSE,IF(C641&lt;$R$10,C641,$R$10)))</f>
        <v>0</v>
      </c>
      <c r="H641" t="b">
        <f>IF('Input and Summary Results'!$J$4="yes",'Data Transformation'!F641,'Data Transformation'!D641)</f>
        <v>0</v>
      </c>
      <c r="I641" t="str">
        <f t="shared" si="58"/>
        <v/>
      </c>
    </row>
    <row r="642" spans="2:9" x14ac:dyDescent="0.55000000000000004">
      <c r="B642" t="b">
        <f>IF('Input and Summary Results'!D224=0,FALSE,'Input and Summary Results'!$B224)</f>
        <v>0</v>
      </c>
      <c r="C642" t="b">
        <f>IF(OR(B642=0,'Input and Summary Results'!D224=0,'Input and Summary Results'!D224=""),FALSE,'Input and Summary Results'!$D224)</f>
        <v>0</v>
      </c>
      <c r="D642" t="b">
        <f>IF(OR(B642=0,'Input and Summary Results'!E224=0),FALSE,'Input and Summary Results'!$E224)</f>
        <v>0</v>
      </c>
      <c r="E642" t="b">
        <f t="shared" si="59"/>
        <v>0</v>
      </c>
      <c r="F642" t="b">
        <f t="shared" si="60"/>
        <v>0</v>
      </c>
      <c r="G642" t="b">
        <f>IF('Input and Summary Results'!$J$4="yes",IF(C642=FALSE,FALSE,IF('Data Transformation'!E642&lt;$R$10,E642,$R$10)),IF(C642=FALSE,FALSE,IF(C642&lt;$R$10,C642,$R$10)))</f>
        <v>0</v>
      </c>
      <c r="H642" t="b">
        <f>IF('Input and Summary Results'!$J$4="yes",'Data Transformation'!F642,'Data Transformation'!D642)</f>
        <v>0</v>
      </c>
      <c r="I642" t="str">
        <f t="shared" si="58"/>
        <v/>
      </c>
    </row>
    <row r="643" spans="2:9" x14ac:dyDescent="0.55000000000000004">
      <c r="B643" t="b">
        <f>IF('Input and Summary Results'!D225=0,FALSE,'Input and Summary Results'!$B225)</f>
        <v>0</v>
      </c>
      <c r="C643" t="b">
        <f>IF(OR(B643=0,'Input and Summary Results'!D225=0,'Input and Summary Results'!D225=""),FALSE,'Input and Summary Results'!$D225)</f>
        <v>0</v>
      </c>
      <c r="D643" t="b">
        <f>IF(OR(B643=0,'Input and Summary Results'!E225=0),FALSE,'Input and Summary Results'!$E225)</f>
        <v>0</v>
      </c>
      <c r="E643" t="b">
        <f t="shared" si="59"/>
        <v>0</v>
      </c>
      <c r="F643" t="b">
        <f t="shared" si="60"/>
        <v>0</v>
      </c>
      <c r="G643" t="b">
        <f>IF('Input and Summary Results'!$J$4="yes",IF(C643=FALSE,FALSE,IF('Data Transformation'!E643&lt;$R$10,E643,$R$10)),IF(C643=FALSE,FALSE,IF(C643&lt;$R$10,C643,$R$10)))</f>
        <v>0</v>
      </c>
      <c r="H643" t="b">
        <f>IF('Input and Summary Results'!$J$4="yes",'Data Transformation'!F643,'Data Transformation'!D643)</f>
        <v>0</v>
      </c>
      <c r="I643" t="str">
        <f t="shared" si="58"/>
        <v/>
      </c>
    </row>
    <row r="644" spans="2:9" x14ac:dyDescent="0.55000000000000004">
      <c r="B644" t="b">
        <f>IF('Input and Summary Results'!D226=0,FALSE,'Input and Summary Results'!$B226)</f>
        <v>0</v>
      </c>
      <c r="C644" t="b">
        <f>IF(OR(B644=0,'Input and Summary Results'!D226=0,'Input and Summary Results'!D226=""),FALSE,'Input and Summary Results'!$D226)</f>
        <v>0</v>
      </c>
      <c r="D644" t="b">
        <f>IF(OR(B644=0,'Input and Summary Results'!E226=0),FALSE,'Input and Summary Results'!$E226)</f>
        <v>0</v>
      </c>
      <c r="E644" t="b">
        <f t="shared" si="59"/>
        <v>0</v>
      </c>
      <c r="F644" t="b">
        <f t="shared" si="60"/>
        <v>0</v>
      </c>
      <c r="G644" t="b">
        <f>IF('Input and Summary Results'!$J$4="yes",IF(C644=FALSE,FALSE,IF('Data Transformation'!E644&lt;$R$10,E644,$R$10)),IF(C644=FALSE,FALSE,IF(C644&lt;$R$10,C644,$R$10)))</f>
        <v>0</v>
      </c>
      <c r="H644" t="b">
        <f>IF('Input and Summary Results'!$J$4="yes",'Data Transformation'!F644,'Data Transformation'!D644)</f>
        <v>0</v>
      </c>
      <c r="I644" t="str">
        <f t="shared" si="58"/>
        <v/>
      </c>
    </row>
    <row r="645" spans="2:9" x14ac:dyDescent="0.55000000000000004">
      <c r="B645" t="b">
        <f>IF('Input and Summary Results'!D227=0,FALSE,'Input and Summary Results'!$B227)</f>
        <v>0</v>
      </c>
      <c r="C645" t="b">
        <f>IF(OR(B645=0,'Input and Summary Results'!D227=0,'Input and Summary Results'!D227=""),FALSE,'Input and Summary Results'!$D227)</f>
        <v>0</v>
      </c>
      <c r="D645" t="b">
        <f>IF(OR(B645=0,'Input and Summary Results'!E227=0),FALSE,'Input and Summary Results'!$E227)</f>
        <v>0</v>
      </c>
      <c r="E645" t="b">
        <f t="shared" si="59"/>
        <v>0</v>
      </c>
      <c r="F645" t="b">
        <f t="shared" si="60"/>
        <v>0</v>
      </c>
      <c r="G645" t="b">
        <f>IF('Input and Summary Results'!$J$4="yes",IF(C645=FALSE,FALSE,IF('Data Transformation'!E645&lt;$R$10,E645,$R$10)),IF(C645=FALSE,FALSE,IF(C645&lt;$R$10,C645,$R$10)))</f>
        <v>0</v>
      </c>
      <c r="H645" t="b">
        <f>IF('Input and Summary Results'!$J$4="yes",'Data Transformation'!F645,'Data Transformation'!D645)</f>
        <v>0</v>
      </c>
      <c r="I645" t="str">
        <f t="shared" ref="I645:I708" si="61">IF(G645=FALSE,"",B645)</f>
        <v/>
      </c>
    </row>
    <row r="646" spans="2:9" x14ac:dyDescent="0.55000000000000004">
      <c r="B646" t="b">
        <f>IF('Input and Summary Results'!D228=0,FALSE,'Input and Summary Results'!$B228)</f>
        <v>0</v>
      </c>
      <c r="C646" t="b">
        <f>IF(OR(B646=0,'Input and Summary Results'!D228=0,'Input and Summary Results'!D228=""),FALSE,'Input and Summary Results'!$D228)</f>
        <v>0</v>
      </c>
      <c r="D646" t="b">
        <f>IF(OR(B646=0,'Input and Summary Results'!E228=0),FALSE,'Input and Summary Results'!$E228)</f>
        <v>0</v>
      </c>
      <c r="E646" t="b">
        <f t="shared" si="59"/>
        <v>0</v>
      </c>
      <c r="F646" t="b">
        <f t="shared" si="60"/>
        <v>0</v>
      </c>
      <c r="G646" t="b">
        <f>IF('Input and Summary Results'!$J$4="yes",IF(C646=FALSE,FALSE,IF('Data Transformation'!E646&lt;$R$10,E646,$R$10)),IF(C646=FALSE,FALSE,IF(C646&lt;$R$10,C646,$R$10)))</f>
        <v>0</v>
      </c>
      <c r="H646" t="b">
        <f>IF('Input and Summary Results'!$J$4="yes",'Data Transformation'!F646,'Data Transformation'!D646)</f>
        <v>0</v>
      </c>
      <c r="I646" t="str">
        <f t="shared" si="61"/>
        <v/>
      </c>
    </row>
    <row r="647" spans="2:9" x14ac:dyDescent="0.55000000000000004">
      <c r="B647" t="b">
        <f>IF('Input and Summary Results'!D229=0,FALSE,'Input and Summary Results'!$B229)</f>
        <v>0</v>
      </c>
      <c r="C647" t="b">
        <f>IF(OR(B647=0,'Input and Summary Results'!D229=0,'Input and Summary Results'!D229=""),FALSE,'Input and Summary Results'!$D229)</f>
        <v>0</v>
      </c>
      <c r="D647" t="b">
        <f>IF(OR(B647=0,'Input and Summary Results'!E229=0),FALSE,'Input and Summary Results'!$E229)</f>
        <v>0</v>
      </c>
      <c r="E647" t="b">
        <f t="shared" si="59"/>
        <v>0</v>
      </c>
      <c r="F647" t="b">
        <f t="shared" si="60"/>
        <v>0</v>
      </c>
      <c r="G647" t="b">
        <f>IF('Input and Summary Results'!$J$4="yes",IF(C647=FALSE,FALSE,IF('Data Transformation'!E647&lt;$R$10,E647,$R$10)),IF(C647=FALSE,FALSE,IF(C647&lt;$R$10,C647,$R$10)))</f>
        <v>0</v>
      </c>
      <c r="H647" t="b">
        <f>IF('Input and Summary Results'!$J$4="yes",'Data Transformation'!F647,'Data Transformation'!D647)</f>
        <v>0</v>
      </c>
      <c r="I647" t="str">
        <f t="shared" si="61"/>
        <v/>
      </c>
    </row>
    <row r="648" spans="2:9" x14ac:dyDescent="0.55000000000000004">
      <c r="B648" t="b">
        <f>IF('Input and Summary Results'!D230=0,FALSE,'Input and Summary Results'!$B230)</f>
        <v>0</v>
      </c>
      <c r="C648" t="b">
        <f>IF(OR(B648=0,'Input and Summary Results'!D230=0,'Input and Summary Results'!D230=""),FALSE,'Input and Summary Results'!$D230)</f>
        <v>0</v>
      </c>
      <c r="D648" t="b">
        <f>IF(OR(B648=0,'Input and Summary Results'!E230=0),FALSE,'Input and Summary Results'!$E230)</f>
        <v>0</v>
      </c>
      <c r="E648" t="b">
        <f t="shared" si="59"/>
        <v>0</v>
      </c>
      <c r="F648" t="b">
        <f t="shared" si="60"/>
        <v>0</v>
      </c>
      <c r="G648" t="b">
        <f>IF('Input and Summary Results'!$J$4="yes",IF(C648=FALSE,FALSE,IF('Data Transformation'!E648&lt;$R$10,E648,$R$10)),IF(C648=FALSE,FALSE,IF(C648&lt;$R$10,C648,$R$10)))</f>
        <v>0</v>
      </c>
      <c r="H648" t="b">
        <f>IF('Input and Summary Results'!$J$4="yes",'Data Transformation'!F648,'Data Transformation'!D648)</f>
        <v>0</v>
      </c>
      <c r="I648" t="str">
        <f t="shared" si="61"/>
        <v/>
      </c>
    </row>
    <row r="649" spans="2:9" x14ac:dyDescent="0.55000000000000004">
      <c r="B649" t="b">
        <f>IF('Input and Summary Results'!D231=0,FALSE,'Input and Summary Results'!$B231)</f>
        <v>0</v>
      </c>
      <c r="C649" t="b">
        <f>IF(OR(B649=0,'Input and Summary Results'!D231=0,'Input and Summary Results'!D231=""),FALSE,'Input and Summary Results'!$D231)</f>
        <v>0</v>
      </c>
      <c r="D649" t="b">
        <f>IF(OR(B649=0,'Input and Summary Results'!E231=0),FALSE,'Input and Summary Results'!$E231)</f>
        <v>0</v>
      </c>
      <c r="E649" t="b">
        <f t="shared" si="59"/>
        <v>0</v>
      </c>
      <c r="F649" t="b">
        <f t="shared" si="60"/>
        <v>0</v>
      </c>
      <c r="G649" t="b">
        <f>IF('Input and Summary Results'!$J$4="yes",IF(C649=FALSE,FALSE,IF('Data Transformation'!E649&lt;$R$10,E649,$R$10)),IF(C649=FALSE,FALSE,IF(C649&lt;$R$10,C649,$R$10)))</f>
        <v>0</v>
      </c>
      <c r="H649" t="b">
        <f>IF('Input and Summary Results'!$J$4="yes",'Data Transformation'!F649,'Data Transformation'!D649)</f>
        <v>0</v>
      </c>
      <c r="I649" t="str">
        <f t="shared" si="61"/>
        <v/>
      </c>
    </row>
    <row r="650" spans="2:9" x14ac:dyDescent="0.55000000000000004">
      <c r="B650" t="b">
        <f>IF('Input and Summary Results'!D232=0,FALSE,'Input and Summary Results'!$B232)</f>
        <v>0</v>
      </c>
      <c r="C650" t="b">
        <f>IF(OR(B650=0,'Input and Summary Results'!D232=0,'Input and Summary Results'!D232=""),FALSE,'Input and Summary Results'!$D232)</f>
        <v>0</v>
      </c>
      <c r="D650" t="b">
        <f>IF(OR(B650=0,'Input and Summary Results'!E232=0),FALSE,'Input and Summary Results'!$E232)</f>
        <v>0</v>
      </c>
      <c r="E650" t="b">
        <f t="shared" si="59"/>
        <v>0</v>
      </c>
      <c r="F650" t="b">
        <f t="shared" si="60"/>
        <v>0</v>
      </c>
      <c r="G650" t="b">
        <f>IF('Input and Summary Results'!$J$4="yes",IF(C650=FALSE,FALSE,IF('Data Transformation'!E650&lt;$R$10,E650,$R$10)),IF(C650=FALSE,FALSE,IF(C650&lt;$R$10,C650,$R$10)))</f>
        <v>0</v>
      </c>
      <c r="H650" t="b">
        <f>IF('Input and Summary Results'!$J$4="yes",'Data Transformation'!F650,'Data Transformation'!D650)</f>
        <v>0</v>
      </c>
      <c r="I650" t="str">
        <f t="shared" si="61"/>
        <v/>
      </c>
    </row>
    <row r="651" spans="2:9" x14ac:dyDescent="0.55000000000000004">
      <c r="B651" t="b">
        <f>IF('Input and Summary Results'!D233=0,FALSE,'Input and Summary Results'!$B233)</f>
        <v>0</v>
      </c>
      <c r="C651" t="b">
        <f>IF(OR(B651=0,'Input and Summary Results'!D233=0,'Input and Summary Results'!D233=""),FALSE,'Input and Summary Results'!$D233)</f>
        <v>0</v>
      </c>
      <c r="D651" t="b">
        <f>IF(OR(B651=0,'Input and Summary Results'!E233=0),FALSE,'Input and Summary Results'!$E233)</f>
        <v>0</v>
      </c>
      <c r="E651" t="b">
        <f t="shared" si="59"/>
        <v>0</v>
      </c>
      <c r="F651" t="b">
        <f t="shared" si="60"/>
        <v>0</v>
      </c>
      <c r="G651" t="b">
        <f>IF('Input and Summary Results'!$J$4="yes",IF(C651=FALSE,FALSE,IF('Data Transformation'!E651&lt;$R$10,E651,$R$10)),IF(C651=FALSE,FALSE,IF(C651&lt;$R$10,C651,$R$10)))</f>
        <v>0</v>
      </c>
      <c r="H651" t="b">
        <f>IF('Input and Summary Results'!$J$4="yes",'Data Transformation'!F651,'Data Transformation'!D651)</f>
        <v>0</v>
      </c>
      <c r="I651" t="str">
        <f t="shared" si="61"/>
        <v/>
      </c>
    </row>
    <row r="652" spans="2:9" x14ac:dyDescent="0.55000000000000004">
      <c r="B652" t="b">
        <f>IF('Input and Summary Results'!D234=0,FALSE,'Input and Summary Results'!$B234)</f>
        <v>0</v>
      </c>
      <c r="C652" t="b">
        <f>IF(OR(B652=0,'Input and Summary Results'!D234=0,'Input and Summary Results'!D234=""),FALSE,'Input and Summary Results'!$D234)</f>
        <v>0</v>
      </c>
      <c r="D652" t="b">
        <f>IF(OR(B652=0,'Input and Summary Results'!E234=0),FALSE,'Input and Summary Results'!$E234)</f>
        <v>0</v>
      </c>
      <c r="E652" t="b">
        <f t="shared" si="59"/>
        <v>0</v>
      </c>
      <c r="F652" t="b">
        <f t="shared" si="60"/>
        <v>0</v>
      </c>
      <c r="G652" t="b">
        <f>IF('Input and Summary Results'!$J$4="yes",IF(C652=FALSE,FALSE,IF('Data Transformation'!E652&lt;$R$10,E652,$R$10)),IF(C652=FALSE,FALSE,IF(C652&lt;$R$10,C652,$R$10)))</f>
        <v>0</v>
      </c>
      <c r="H652" t="b">
        <f>IF('Input and Summary Results'!$J$4="yes",'Data Transformation'!F652,'Data Transformation'!D652)</f>
        <v>0</v>
      </c>
      <c r="I652" t="str">
        <f t="shared" si="61"/>
        <v/>
      </c>
    </row>
    <row r="653" spans="2:9" x14ac:dyDescent="0.55000000000000004">
      <c r="B653" t="b">
        <f>IF('Input and Summary Results'!D235=0,FALSE,'Input and Summary Results'!$B235)</f>
        <v>0</v>
      </c>
      <c r="C653" t="b">
        <f>IF(OR(B653=0,'Input and Summary Results'!D235=0,'Input and Summary Results'!D235=""),FALSE,'Input and Summary Results'!$D235)</f>
        <v>0</v>
      </c>
      <c r="D653" t="b">
        <f>IF(OR(B653=0,'Input and Summary Results'!E235=0),FALSE,'Input and Summary Results'!$E235)</f>
        <v>0</v>
      </c>
      <c r="E653" t="b">
        <f t="shared" si="59"/>
        <v>0</v>
      </c>
      <c r="F653" t="b">
        <f t="shared" si="60"/>
        <v>0</v>
      </c>
      <c r="G653" t="b">
        <f>IF('Input and Summary Results'!$J$4="yes",IF(C653=FALSE,FALSE,IF('Data Transformation'!E653&lt;$R$10,E653,$R$10)),IF(C653=FALSE,FALSE,IF(C653&lt;$R$10,C653,$R$10)))</f>
        <v>0</v>
      </c>
      <c r="H653" t="b">
        <f>IF('Input and Summary Results'!$J$4="yes",'Data Transformation'!F653,'Data Transformation'!D653)</f>
        <v>0</v>
      </c>
      <c r="I653" t="str">
        <f t="shared" si="61"/>
        <v/>
      </c>
    </row>
    <row r="654" spans="2:9" x14ac:dyDescent="0.55000000000000004">
      <c r="B654" t="b">
        <f>IF('Input and Summary Results'!D236=0,FALSE,'Input and Summary Results'!$B236)</f>
        <v>0</v>
      </c>
      <c r="C654" t="b">
        <f>IF(OR(B654=0,'Input and Summary Results'!D236=0,'Input and Summary Results'!D236=""),FALSE,'Input and Summary Results'!$D236)</f>
        <v>0</v>
      </c>
      <c r="D654" t="b">
        <f>IF(OR(B654=0,'Input and Summary Results'!E236=0),FALSE,'Input and Summary Results'!$E236)</f>
        <v>0</v>
      </c>
      <c r="E654" t="b">
        <f t="shared" si="59"/>
        <v>0</v>
      </c>
      <c r="F654" t="b">
        <f t="shared" si="60"/>
        <v>0</v>
      </c>
      <c r="G654" t="b">
        <f>IF('Input and Summary Results'!$J$4="yes",IF(C654=FALSE,FALSE,IF('Data Transformation'!E654&lt;$R$10,E654,$R$10)),IF(C654=FALSE,FALSE,IF(C654&lt;$R$10,C654,$R$10)))</f>
        <v>0</v>
      </c>
      <c r="H654" t="b">
        <f>IF('Input and Summary Results'!$J$4="yes",'Data Transformation'!F654,'Data Transformation'!D654)</f>
        <v>0</v>
      </c>
      <c r="I654" t="str">
        <f t="shared" si="61"/>
        <v/>
      </c>
    </row>
    <row r="655" spans="2:9" x14ac:dyDescent="0.55000000000000004">
      <c r="B655" t="b">
        <f>IF('Input and Summary Results'!D237=0,FALSE,'Input and Summary Results'!$B237)</f>
        <v>0</v>
      </c>
      <c r="C655" t="b">
        <f>IF(OR(B655=0,'Input and Summary Results'!D237=0,'Input and Summary Results'!D237=""),FALSE,'Input and Summary Results'!$D237)</f>
        <v>0</v>
      </c>
      <c r="D655" t="b">
        <f>IF(OR(B655=0,'Input and Summary Results'!E237=0),FALSE,'Input and Summary Results'!$E237)</f>
        <v>0</v>
      </c>
      <c r="E655" t="b">
        <f t="shared" si="59"/>
        <v>0</v>
      </c>
      <c r="F655" t="b">
        <f t="shared" si="60"/>
        <v>0</v>
      </c>
      <c r="G655" t="b">
        <f>IF('Input and Summary Results'!$J$4="yes",IF(C655=FALSE,FALSE,IF('Data Transformation'!E655&lt;$R$10,E655,$R$10)),IF(C655=FALSE,FALSE,IF(C655&lt;$R$10,C655,$R$10)))</f>
        <v>0</v>
      </c>
      <c r="H655" t="b">
        <f>IF('Input and Summary Results'!$J$4="yes",'Data Transformation'!F655,'Data Transformation'!D655)</f>
        <v>0</v>
      </c>
      <c r="I655" t="str">
        <f t="shared" si="61"/>
        <v/>
      </c>
    </row>
    <row r="656" spans="2:9" x14ac:dyDescent="0.55000000000000004">
      <c r="B656" t="b">
        <f>IF('Input and Summary Results'!D238=0,FALSE,'Input and Summary Results'!$B238)</f>
        <v>0</v>
      </c>
      <c r="C656" t="b">
        <f>IF(OR(B656=0,'Input and Summary Results'!D238=0,'Input and Summary Results'!D238=""),FALSE,'Input and Summary Results'!$D238)</f>
        <v>0</v>
      </c>
      <c r="D656" t="b">
        <f>IF(OR(B656=0,'Input and Summary Results'!E238=0),FALSE,'Input and Summary Results'!$E238)</f>
        <v>0</v>
      </c>
      <c r="E656" t="b">
        <f t="shared" si="59"/>
        <v>0</v>
      </c>
      <c r="F656" t="b">
        <f t="shared" si="60"/>
        <v>0</v>
      </c>
      <c r="G656" t="b">
        <f>IF('Input and Summary Results'!$J$4="yes",IF(C656=FALSE,FALSE,IF('Data Transformation'!E656&lt;$R$10,E656,$R$10)),IF(C656=FALSE,FALSE,IF(C656&lt;$R$10,C656,$R$10)))</f>
        <v>0</v>
      </c>
      <c r="H656" t="b">
        <f>IF('Input and Summary Results'!$J$4="yes",'Data Transformation'!F656,'Data Transformation'!D656)</f>
        <v>0</v>
      </c>
      <c r="I656" t="str">
        <f t="shared" si="61"/>
        <v/>
      </c>
    </row>
    <row r="657" spans="2:9" x14ac:dyDescent="0.55000000000000004">
      <c r="B657" t="b">
        <f>IF('Input and Summary Results'!D239=0,FALSE,'Input and Summary Results'!$B239)</f>
        <v>0</v>
      </c>
      <c r="C657" t="b">
        <f>IF(OR(B657=0,'Input and Summary Results'!D239=0,'Input and Summary Results'!D239=""),FALSE,'Input and Summary Results'!$D239)</f>
        <v>0</v>
      </c>
      <c r="D657" t="b">
        <f>IF(OR(B657=0,'Input and Summary Results'!E239=0),FALSE,'Input and Summary Results'!$E239)</f>
        <v>0</v>
      </c>
      <c r="E657" t="b">
        <f t="shared" si="59"/>
        <v>0</v>
      </c>
      <c r="F657" t="b">
        <f t="shared" si="60"/>
        <v>0</v>
      </c>
      <c r="G657" t="b">
        <f>IF('Input and Summary Results'!$J$4="yes",IF(C657=FALSE,FALSE,IF('Data Transformation'!E657&lt;$R$10,E657,$R$10)),IF(C657=FALSE,FALSE,IF(C657&lt;$R$10,C657,$R$10)))</f>
        <v>0</v>
      </c>
      <c r="H657" t="b">
        <f>IF('Input and Summary Results'!$J$4="yes",'Data Transformation'!F657,'Data Transformation'!D657)</f>
        <v>0</v>
      </c>
      <c r="I657" t="str">
        <f t="shared" si="61"/>
        <v/>
      </c>
    </row>
    <row r="658" spans="2:9" x14ac:dyDescent="0.55000000000000004">
      <c r="B658" t="b">
        <f>IF('Input and Summary Results'!D240=0,FALSE,'Input and Summary Results'!$B240)</f>
        <v>0</v>
      </c>
      <c r="C658" t="b">
        <f>IF(OR(B658=0,'Input and Summary Results'!D240=0,'Input and Summary Results'!D240=""),FALSE,'Input and Summary Results'!$D240)</f>
        <v>0</v>
      </c>
      <c r="D658" t="b">
        <f>IF(OR(B658=0,'Input and Summary Results'!E240=0),FALSE,'Input and Summary Results'!$E240)</f>
        <v>0</v>
      </c>
      <c r="E658" t="b">
        <f t="shared" si="59"/>
        <v>0</v>
      </c>
      <c r="F658" t="b">
        <f t="shared" si="60"/>
        <v>0</v>
      </c>
      <c r="G658" t="b">
        <f>IF('Input and Summary Results'!$J$4="yes",IF(C658=FALSE,FALSE,IF('Data Transformation'!E658&lt;$R$10,E658,$R$10)),IF(C658=FALSE,FALSE,IF(C658&lt;$R$10,C658,$R$10)))</f>
        <v>0</v>
      </c>
      <c r="H658" t="b">
        <f>IF('Input and Summary Results'!$J$4="yes",'Data Transformation'!F658,'Data Transformation'!D658)</f>
        <v>0</v>
      </c>
      <c r="I658" t="str">
        <f t="shared" si="61"/>
        <v/>
      </c>
    </row>
    <row r="659" spans="2:9" x14ac:dyDescent="0.55000000000000004">
      <c r="B659" t="b">
        <f>IF('Input and Summary Results'!D241=0,FALSE,'Input and Summary Results'!$B241)</f>
        <v>0</v>
      </c>
      <c r="C659" t="b">
        <f>IF(OR(B659=0,'Input and Summary Results'!D241=0,'Input and Summary Results'!D241=""),FALSE,'Input and Summary Results'!$D241)</f>
        <v>0</v>
      </c>
      <c r="D659" t="b">
        <f>IF(OR(B659=0,'Input and Summary Results'!E241=0),FALSE,'Input and Summary Results'!$E241)</f>
        <v>0</v>
      </c>
      <c r="E659" t="b">
        <f t="shared" si="59"/>
        <v>0</v>
      </c>
      <c r="F659" t="b">
        <f t="shared" si="60"/>
        <v>0</v>
      </c>
      <c r="G659" t="b">
        <f>IF('Input and Summary Results'!$J$4="yes",IF(C659=FALSE,FALSE,IF('Data Transformation'!E659&lt;$R$10,E659,$R$10)),IF(C659=FALSE,FALSE,IF(C659&lt;$R$10,C659,$R$10)))</f>
        <v>0</v>
      </c>
      <c r="H659" t="b">
        <f>IF('Input and Summary Results'!$J$4="yes",'Data Transformation'!F659,'Data Transformation'!D659)</f>
        <v>0</v>
      </c>
      <c r="I659" t="str">
        <f t="shared" si="61"/>
        <v/>
      </c>
    </row>
    <row r="660" spans="2:9" x14ac:dyDescent="0.55000000000000004">
      <c r="B660" t="b">
        <f>IF('Input and Summary Results'!D242=0,FALSE,'Input and Summary Results'!$B242)</f>
        <v>0</v>
      </c>
      <c r="C660" t="b">
        <f>IF(OR(B660=0,'Input and Summary Results'!D242=0,'Input and Summary Results'!D242=""),FALSE,'Input and Summary Results'!$D242)</f>
        <v>0</v>
      </c>
      <c r="D660" t="b">
        <f>IF(OR(B660=0,'Input and Summary Results'!E242=0),FALSE,'Input and Summary Results'!$E242)</f>
        <v>0</v>
      </c>
      <c r="E660" t="b">
        <f t="shared" si="59"/>
        <v>0</v>
      </c>
      <c r="F660" t="b">
        <f t="shared" si="60"/>
        <v>0</v>
      </c>
      <c r="G660" t="b">
        <f>IF('Input and Summary Results'!$J$4="yes",IF(C660=FALSE,FALSE,IF('Data Transformation'!E660&lt;$R$10,E660,$R$10)),IF(C660=FALSE,FALSE,IF(C660&lt;$R$10,C660,$R$10)))</f>
        <v>0</v>
      </c>
      <c r="H660" t="b">
        <f>IF('Input and Summary Results'!$J$4="yes",'Data Transformation'!F660,'Data Transformation'!D660)</f>
        <v>0</v>
      </c>
      <c r="I660" t="str">
        <f t="shared" si="61"/>
        <v/>
      </c>
    </row>
    <row r="661" spans="2:9" x14ac:dyDescent="0.55000000000000004">
      <c r="B661" t="b">
        <f>IF('Input and Summary Results'!D243=0,FALSE,'Input and Summary Results'!$B243)</f>
        <v>0</v>
      </c>
      <c r="C661" t="b">
        <f>IF(OR(B661=0,'Input and Summary Results'!D243=0,'Input and Summary Results'!D243=""),FALSE,'Input and Summary Results'!$D243)</f>
        <v>0</v>
      </c>
      <c r="D661" t="b">
        <f>IF(OR(B661=0,'Input and Summary Results'!E243=0),FALSE,'Input and Summary Results'!$E243)</f>
        <v>0</v>
      </c>
      <c r="E661" t="b">
        <f t="shared" si="59"/>
        <v>0</v>
      </c>
      <c r="F661" t="b">
        <f t="shared" si="60"/>
        <v>0</v>
      </c>
      <c r="G661" t="b">
        <f>IF('Input and Summary Results'!$J$4="yes",IF(C661=FALSE,FALSE,IF('Data Transformation'!E661&lt;$R$10,E661,$R$10)),IF(C661=FALSE,FALSE,IF(C661&lt;$R$10,C661,$R$10)))</f>
        <v>0</v>
      </c>
      <c r="H661" t="b">
        <f>IF('Input and Summary Results'!$J$4="yes",'Data Transformation'!F661,'Data Transformation'!D661)</f>
        <v>0</v>
      </c>
      <c r="I661" t="str">
        <f t="shared" si="61"/>
        <v/>
      </c>
    </row>
    <row r="662" spans="2:9" x14ac:dyDescent="0.55000000000000004">
      <c r="B662" t="b">
        <f>IF('Input and Summary Results'!D244=0,FALSE,'Input and Summary Results'!$B244)</f>
        <v>0</v>
      </c>
      <c r="C662" t="b">
        <f>IF(OR(B662=0,'Input and Summary Results'!D244=0,'Input and Summary Results'!D244=""),FALSE,'Input and Summary Results'!$D244)</f>
        <v>0</v>
      </c>
      <c r="D662" t="b">
        <f>IF(OR(B662=0,'Input and Summary Results'!E244=0),FALSE,'Input and Summary Results'!$E244)</f>
        <v>0</v>
      </c>
      <c r="E662" t="b">
        <f t="shared" si="59"/>
        <v>0</v>
      </c>
      <c r="F662" t="b">
        <f t="shared" si="60"/>
        <v>0</v>
      </c>
      <c r="G662" t="b">
        <f>IF('Input and Summary Results'!$J$4="yes",IF(C662=FALSE,FALSE,IF('Data Transformation'!E662&lt;$R$10,E662,$R$10)),IF(C662=FALSE,FALSE,IF(C662&lt;$R$10,C662,$R$10)))</f>
        <v>0</v>
      </c>
      <c r="H662" t="b">
        <f>IF('Input and Summary Results'!$J$4="yes",'Data Transformation'!F662,'Data Transformation'!D662)</f>
        <v>0</v>
      </c>
      <c r="I662" t="str">
        <f t="shared" si="61"/>
        <v/>
      </c>
    </row>
    <row r="663" spans="2:9" x14ac:dyDescent="0.55000000000000004">
      <c r="B663" t="b">
        <f>IF('Input and Summary Results'!D245=0,FALSE,'Input and Summary Results'!$B245)</f>
        <v>0</v>
      </c>
      <c r="C663" t="b">
        <f>IF(OR(B663=0,'Input and Summary Results'!D245=0,'Input and Summary Results'!D245=""),FALSE,'Input and Summary Results'!$D245)</f>
        <v>0</v>
      </c>
      <c r="D663" t="b">
        <f>IF(OR(B663=0,'Input and Summary Results'!E245=0),FALSE,'Input and Summary Results'!$E245)</f>
        <v>0</v>
      </c>
      <c r="E663" t="b">
        <f t="shared" si="59"/>
        <v>0</v>
      </c>
      <c r="F663" t="b">
        <f t="shared" si="60"/>
        <v>0</v>
      </c>
      <c r="G663" t="b">
        <f>IF('Input and Summary Results'!$J$4="yes",IF(C663=FALSE,FALSE,IF('Data Transformation'!E663&lt;$R$10,E663,$R$10)),IF(C663=FALSE,FALSE,IF(C663&lt;$R$10,C663,$R$10)))</f>
        <v>0</v>
      </c>
      <c r="H663" t="b">
        <f>IF('Input and Summary Results'!$J$4="yes",'Data Transformation'!F663,'Data Transformation'!D663)</f>
        <v>0</v>
      </c>
      <c r="I663" t="str">
        <f t="shared" si="61"/>
        <v/>
      </c>
    </row>
    <row r="664" spans="2:9" x14ac:dyDescent="0.55000000000000004">
      <c r="B664" t="b">
        <f>IF('Input and Summary Results'!D246=0,FALSE,'Input and Summary Results'!$B246)</f>
        <v>0</v>
      </c>
      <c r="C664" t="b">
        <f>IF(OR(B664=0,'Input and Summary Results'!D246=0,'Input and Summary Results'!D246=""),FALSE,'Input and Summary Results'!$D246)</f>
        <v>0</v>
      </c>
      <c r="D664" t="b">
        <f>IF(OR(B664=0,'Input and Summary Results'!E246=0),FALSE,'Input and Summary Results'!$E246)</f>
        <v>0</v>
      </c>
      <c r="E664" t="b">
        <f t="shared" si="59"/>
        <v>0</v>
      </c>
      <c r="F664" t="b">
        <f t="shared" si="60"/>
        <v>0</v>
      </c>
      <c r="G664" t="b">
        <f>IF('Input and Summary Results'!$J$4="yes",IF(C664=FALSE,FALSE,IF('Data Transformation'!E664&lt;$R$10,E664,$R$10)),IF(C664=FALSE,FALSE,IF(C664&lt;$R$10,C664,$R$10)))</f>
        <v>0</v>
      </c>
      <c r="H664" t="b">
        <f>IF('Input and Summary Results'!$J$4="yes",'Data Transformation'!F664,'Data Transformation'!D664)</f>
        <v>0</v>
      </c>
      <c r="I664" t="str">
        <f t="shared" si="61"/>
        <v/>
      </c>
    </row>
    <row r="665" spans="2:9" x14ac:dyDescent="0.55000000000000004">
      <c r="B665" t="b">
        <f>IF('Input and Summary Results'!D247=0,FALSE,'Input and Summary Results'!$B247)</f>
        <v>0</v>
      </c>
      <c r="C665" t="b">
        <f>IF(OR(B665=0,'Input and Summary Results'!D247=0,'Input and Summary Results'!D247=""),FALSE,'Input and Summary Results'!$D247)</f>
        <v>0</v>
      </c>
      <c r="D665" t="b">
        <f>IF(OR(B665=0,'Input and Summary Results'!E247=0),FALSE,'Input and Summary Results'!$E247)</f>
        <v>0</v>
      </c>
      <c r="E665" t="b">
        <f t="shared" si="59"/>
        <v>0</v>
      </c>
      <c r="F665" t="b">
        <f t="shared" si="60"/>
        <v>0</v>
      </c>
      <c r="G665" t="b">
        <f>IF('Input and Summary Results'!$J$4="yes",IF(C665=FALSE,FALSE,IF('Data Transformation'!E665&lt;$R$10,E665,$R$10)),IF(C665=FALSE,FALSE,IF(C665&lt;$R$10,C665,$R$10)))</f>
        <v>0</v>
      </c>
      <c r="H665" t="b">
        <f>IF('Input and Summary Results'!$J$4="yes",'Data Transformation'!F665,'Data Transformation'!D665)</f>
        <v>0</v>
      </c>
      <c r="I665" t="str">
        <f t="shared" si="61"/>
        <v/>
      </c>
    </row>
    <row r="666" spans="2:9" x14ac:dyDescent="0.55000000000000004">
      <c r="B666" t="b">
        <f>IF('Input and Summary Results'!D248=0,FALSE,'Input and Summary Results'!$B248)</f>
        <v>0</v>
      </c>
      <c r="C666" t="b">
        <f>IF(OR(B666=0,'Input and Summary Results'!D248=0,'Input and Summary Results'!D248=""),FALSE,'Input and Summary Results'!$D248)</f>
        <v>0</v>
      </c>
      <c r="D666" t="b">
        <f>IF(OR(B666=0,'Input and Summary Results'!E248=0),FALSE,'Input and Summary Results'!$E248)</f>
        <v>0</v>
      </c>
      <c r="E666" t="b">
        <f t="shared" si="59"/>
        <v>0</v>
      </c>
      <c r="F666" t="b">
        <f t="shared" si="60"/>
        <v>0</v>
      </c>
      <c r="G666" t="b">
        <f>IF('Input and Summary Results'!$J$4="yes",IF(C666=FALSE,FALSE,IF('Data Transformation'!E666&lt;$R$10,E666,$R$10)),IF(C666=FALSE,FALSE,IF(C666&lt;$R$10,C666,$R$10)))</f>
        <v>0</v>
      </c>
      <c r="H666" t="b">
        <f>IF('Input and Summary Results'!$J$4="yes",'Data Transformation'!F666,'Data Transformation'!D666)</f>
        <v>0</v>
      </c>
      <c r="I666" t="str">
        <f t="shared" si="61"/>
        <v/>
      </c>
    </row>
    <row r="667" spans="2:9" x14ac:dyDescent="0.55000000000000004">
      <c r="B667" t="b">
        <f>IF('Input and Summary Results'!D249=0,FALSE,'Input and Summary Results'!$B249)</f>
        <v>0</v>
      </c>
      <c r="C667" t="b">
        <f>IF(OR(B667=0,'Input and Summary Results'!D249=0,'Input and Summary Results'!D249=""),FALSE,'Input and Summary Results'!$D249)</f>
        <v>0</v>
      </c>
      <c r="D667" t="b">
        <f>IF(OR(B667=0,'Input and Summary Results'!E249=0),FALSE,'Input and Summary Results'!$E249)</f>
        <v>0</v>
      </c>
      <c r="E667" t="b">
        <f t="shared" si="59"/>
        <v>0</v>
      </c>
      <c r="F667" t="b">
        <f t="shared" si="60"/>
        <v>0</v>
      </c>
      <c r="G667" t="b">
        <f>IF('Input and Summary Results'!$J$4="yes",IF(C667=FALSE,FALSE,IF('Data Transformation'!E667&lt;$R$10,E667,$R$10)),IF(C667=FALSE,FALSE,IF(C667&lt;$R$10,C667,$R$10)))</f>
        <v>0</v>
      </c>
      <c r="H667" t="b">
        <f>IF('Input and Summary Results'!$J$4="yes",'Data Transformation'!F667,'Data Transformation'!D667)</f>
        <v>0</v>
      </c>
      <c r="I667" t="str">
        <f t="shared" si="61"/>
        <v/>
      </c>
    </row>
    <row r="668" spans="2:9" x14ac:dyDescent="0.55000000000000004">
      <c r="B668" t="b">
        <f>IF('Input and Summary Results'!D250=0,FALSE,'Input and Summary Results'!$B250)</f>
        <v>0</v>
      </c>
      <c r="C668" t="b">
        <f>IF(OR(B668=0,'Input and Summary Results'!D250=0,'Input and Summary Results'!D250=""),FALSE,'Input and Summary Results'!$D250)</f>
        <v>0</v>
      </c>
      <c r="D668" t="b">
        <f>IF(OR(B668=0,'Input and Summary Results'!E250=0),FALSE,'Input and Summary Results'!$E250)</f>
        <v>0</v>
      </c>
      <c r="E668" t="b">
        <f t="shared" si="59"/>
        <v>0</v>
      </c>
      <c r="F668" t="b">
        <f t="shared" si="60"/>
        <v>0</v>
      </c>
      <c r="G668" t="b">
        <f>IF('Input and Summary Results'!$J$4="yes",IF(C668=FALSE,FALSE,IF('Data Transformation'!E668&lt;$R$10,E668,$R$10)),IF(C668=FALSE,FALSE,IF(C668&lt;$R$10,C668,$R$10)))</f>
        <v>0</v>
      </c>
      <c r="H668" t="b">
        <f>IF('Input and Summary Results'!$J$4="yes",'Data Transformation'!F668,'Data Transformation'!D668)</f>
        <v>0</v>
      </c>
      <c r="I668" t="str">
        <f t="shared" si="61"/>
        <v/>
      </c>
    </row>
    <row r="669" spans="2:9" x14ac:dyDescent="0.55000000000000004">
      <c r="B669" t="b">
        <f>IF('Input and Summary Results'!D251=0,FALSE,'Input and Summary Results'!$B251)</f>
        <v>0</v>
      </c>
      <c r="C669" t="b">
        <f>IF(OR(B669=0,'Input and Summary Results'!D251=0,'Input and Summary Results'!D251=""),FALSE,'Input and Summary Results'!$D251)</f>
        <v>0</v>
      </c>
      <c r="D669" t="b">
        <f>IF(OR(B669=0,'Input and Summary Results'!E251=0),FALSE,'Input and Summary Results'!$E251)</f>
        <v>0</v>
      </c>
      <c r="E669" t="b">
        <f t="shared" si="59"/>
        <v>0</v>
      </c>
      <c r="F669" t="b">
        <f t="shared" si="60"/>
        <v>0</v>
      </c>
      <c r="G669" t="b">
        <f>IF('Input and Summary Results'!$J$4="yes",IF(C669=FALSE,FALSE,IF('Data Transformation'!E669&lt;$R$10,E669,$R$10)),IF(C669=FALSE,FALSE,IF(C669&lt;$R$10,C669,$R$10)))</f>
        <v>0</v>
      </c>
      <c r="H669" t="b">
        <f>IF('Input and Summary Results'!$J$4="yes",'Data Transformation'!F669,'Data Transformation'!D669)</f>
        <v>0</v>
      </c>
      <c r="I669" t="str">
        <f t="shared" si="61"/>
        <v/>
      </c>
    </row>
    <row r="670" spans="2:9" x14ac:dyDescent="0.55000000000000004">
      <c r="B670" t="b">
        <f>IF('Input and Summary Results'!D252=0,FALSE,'Input and Summary Results'!$B252)</f>
        <v>0</v>
      </c>
      <c r="C670" t="b">
        <f>IF(OR(B670=0,'Input and Summary Results'!D252=0,'Input and Summary Results'!D252=""),FALSE,'Input and Summary Results'!$D252)</f>
        <v>0</v>
      </c>
      <c r="D670" t="b">
        <f>IF(OR(B670=0,'Input and Summary Results'!E252=0),FALSE,'Input and Summary Results'!$E252)</f>
        <v>0</v>
      </c>
      <c r="E670" t="b">
        <f t="shared" si="59"/>
        <v>0</v>
      </c>
      <c r="F670" t="b">
        <f t="shared" si="60"/>
        <v>0</v>
      </c>
      <c r="G670" t="b">
        <f>IF('Input and Summary Results'!$J$4="yes",IF(C670=FALSE,FALSE,IF('Data Transformation'!E670&lt;$R$10,E670,$R$10)),IF(C670=FALSE,FALSE,IF(C670&lt;$R$10,C670,$R$10)))</f>
        <v>0</v>
      </c>
      <c r="H670" t="b">
        <f>IF('Input and Summary Results'!$J$4="yes",'Data Transformation'!F670,'Data Transformation'!D670)</f>
        <v>0</v>
      </c>
      <c r="I670" t="str">
        <f t="shared" si="61"/>
        <v/>
      </c>
    </row>
    <row r="671" spans="2:9" x14ac:dyDescent="0.55000000000000004">
      <c r="B671" t="b">
        <f>IF('Input and Summary Results'!D253=0,FALSE,'Input and Summary Results'!$B253)</f>
        <v>0</v>
      </c>
      <c r="C671" t="b">
        <f>IF(OR(B671=0,'Input and Summary Results'!D253=0,'Input and Summary Results'!D253=""),FALSE,'Input and Summary Results'!$D253)</f>
        <v>0</v>
      </c>
      <c r="D671" t="b">
        <f>IF(OR(B671=0,'Input and Summary Results'!E253=0),FALSE,'Input and Summary Results'!$E253)</f>
        <v>0</v>
      </c>
      <c r="E671" t="b">
        <f t="shared" si="59"/>
        <v>0</v>
      </c>
      <c r="F671" t="b">
        <f t="shared" si="60"/>
        <v>0</v>
      </c>
      <c r="G671" t="b">
        <f>IF('Input and Summary Results'!$J$4="yes",IF(C671=FALSE,FALSE,IF('Data Transformation'!E671&lt;$R$10,E671,$R$10)),IF(C671=FALSE,FALSE,IF(C671&lt;$R$10,C671,$R$10)))</f>
        <v>0</v>
      </c>
      <c r="H671" t="b">
        <f>IF('Input and Summary Results'!$J$4="yes",'Data Transformation'!F671,'Data Transformation'!D671)</f>
        <v>0</v>
      </c>
      <c r="I671" t="str">
        <f t="shared" si="61"/>
        <v/>
      </c>
    </row>
    <row r="672" spans="2:9" x14ac:dyDescent="0.55000000000000004">
      <c r="B672" t="b">
        <f>IF('Input and Summary Results'!D254=0,FALSE,'Input and Summary Results'!$B254)</f>
        <v>0</v>
      </c>
      <c r="C672" t="b">
        <f>IF(OR(B672=0,'Input and Summary Results'!D254=0,'Input and Summary Results'!D254=""),FALSE,'Input and Summary Results'!$D254)</f>
        <v>0</v>
      </c>
      <c r="D672" t="b">
        <f>IF(OR(B672=0,'Input and Summary Results'!E254=0),FALSE,'Input and Summary Results'!$E254)</f>
        <v>0</v>
      </c>
      <c r="E672" t="b">
        <f t="shared" si="59"/>
        <v>0</v>
      </c>
      <c r="F672" t="b">
        <f t="shared" si="60"/>
        <v>0</v>
      </c>
      <c r="G672" t="b">
        <f>IF('Input and Summary Results'!$J$4="yes",IF(C672=FALSE,FALSE,IF('Data Transformation'!E672&lt;$R$10,E672,$R$10)),IF(C672=FALSE,FALSE,IF(C672&lt;$R$10,C672,$R$10)))</f>
        <v>0</v>
      </c>
      <c r="H672" t="b">
        <f>IF('Input and Summary Results'!$J$4="yes",'Data Transformation'!F672,'Data Transformation'!D672)</f>
        <v>0</v>
      </c>
      <c r="I672" t="str">
        <f t="shared" si="61"/>
        <v/>
      </c>
    </row>
    <row r="673" spans="2:9" x14ac:dyDescent="0.55000000000000004">
      <c r="B673" t="b">
        <f>IF('Input and Summary Results'!D255=0,FALSE,'Input and Summary Results'!$B255)</f>
        <v>0</v>
      </c>
      <c r="C673" t="b">
        <f>IF(OR(B673=0,'Input and Summary Results'!D255=0,'Input and Summary Results'!D255=""),FALSE,'Input and Summary Results'!$D255)</f>
        <v>0</v>
      </c>
      <c r="D673" t="b">
        <f>IF(OR(B673=0,'Input and Summary Results'!E255=0),FALSE,'Input and Summary Results'!$E255)</f>
        <v>0</v>
      </c>
      <c r="E673" t="b">
        <f t="shared" si="59"/>
        <v>0</v>
      </c>
      <c r="F673" t="b">
        <f t="shared" si="60"/>
        <v>0</v>
      </c>
      <c r="G673" t="b">
        <f>IF('Input and Summary Results'!$J$4="yes",IF(C673=FALSE,FALSE,IF('Data Transformation'!E673&lt;$R$10,E673,$R$10)),IF(C673=FALSE,FALSE,IF(C673&lt;$R$10,C673,$R$10)))</f>
        <v>0</v>
      </c>
      <c r="H673" t="b">
        <f>IF('Input and Summary Results'!$J$4="yes",'Data Transformation'!F673,'Data Transformation'!D673)</f>
        <v>0</v>
      </c>
      <c r="I673" t="str">
        <f t="shared" si="61"/>
        <v/>
      </c>
    </row>
    <row r="674" spans="2:9" x14ac:dyDescent="0.55000000000000004">
      <c r="B674" t="b">
        <f>IF('Input and Summary Results'!D256=0,FALSE,'Input and Summary Results'!$B256)</f>
        <v>0</v>
      </c>
      <c r="C674" t="b">
        <f>IF(OR(B674=0,'Input and Summary Results'!D256=0,'Input and Summary Results'!D256=""),FALSE,'Input and Summary Results'!$D256)</f>
        <v>0</v>
      </c>
      <c r="D674" t="b">
        <f>IF(OR(B674=0,'Input and Summary Results'!E256=0),FALSE,'Input and Summary Results'!$E256)</f>
        <v>0</v>
      </c>
      <c r="E674" t="b">
        <f t="shared" si="59"/>
        <v>0</v>
      </c>
      <c r="F674" t="b">
        <f t="shared" si="60"/>
        <v>0</v>
      </c>
      <c r="G674" t="b">
        <f>IF('Input and Summary Results'!$J$4="yes",IF(C674=FALSE,FALSE,IF('Data Transformation'!E674&lt;$R$10,E674,$R$10)),IF(C674=FALSE,FALSE,IF(C674&lt;$R$10,C674,$R$10)))</f>
        <v>0</v>
      </c>
      <c r="H674" t="b">
        <f>IF('Input and Summary Results'!$J$4="yes",'Data Transformation'!F674,'Data Transformation'!D674)</f>
        <v>0</v>
      </c>
      <c r="I674" t="str">
        <f t="shared" si="61"/>
        <v/>
      </c>
    </row>
    <row r="675" spans="2:9" x14ac:dyDescent="0.55000000000000004">
      <c r="B675" t="b">
        <f>IF('Input and Summary Results'!D257=0,FALSE,'Input and Summary Results'!$B257)</f>
        <v>0</v>
      </c>
      <c r="C675" t="b">
        <f>IF(OR(B675=0,'Input and Summary Results'!D257=0,'Input and Summary Results'!D257=""),FALSE,'Input and Summary Results'!$D257)</f>
        <v>0</v>
      </c>
      <c r="D675" t="b">
        <f>IF(OR(B675=0,'Input and Summary Results'!E257=0),FALSE,'Input and Summary Results'!$E257)</f>
        <v>0</v>
      </c>
      <c r="E675" t="b">
        <f t="shared" si="59"/>
        <v>0</v>
      </c>
      <c r="F675" t="b">
        <f t="shared" si="60"/>
        <v>0</v>
      </c>
      <c r="G675" t="b">
        <f>IF('Input and Summary Results'!$J$4="yes",IF(C675=FALSE,FALSE,IF('Data Transformation'!E675&lt;$R$10,E675,$R$10)),IF(C675=FALSE,FALSE,IF(C675&lt;$R$10,C675,$R$10)))</f>
        <v>0</v>
      </c>
      <c r="H675" t="b">
        <f>IF('Input and Summary Results'!$J$4="yes",'Data Transformation'!F675,'Data Transformation'!D675)</f>
        <v>0</v>
      </c>
      <c r="I675" t="str">
        <f t="shared" si="61"/>
        <v/>
      </c>
    </row>
    <row r="676" spans="2:9" x14ac:dyDescent="0.55000000000000004">
      <c r="B676" t="b">
        <f>IF('Input and Summary Results'!D258=0,FALSE,'Input and Summary Results'!$B258)</f>
        <v>0</v>
      </c>
      <c r="C676" t="b">
        <f>IF(OR(B676=0,'Input and Summary Results'!D258=0,'Input and Summary Results'!D258=""),FALSE,'Input and Summary Results'!$D258)</f>
        <v>0</v>
      </c>
      <c r="D676" t="b">
        <f>IF(OR(B676=0,'Input and Summary Results'!E258=0),FALSE,'Input and Summary Results'!$E258)</f>
        <v>0</v>
      </c>
      <c r="E676" t="b">
        <f t="shared" si="59"/>
        <v>0</v>
      </c>
      <c r="F676" t="b">
        <f t="shared" si="60"/>
        <v>0</v>
      </c>
      <c r="G676" t="b">
        <f>IF('Input and Summary Results'!$J$4="yes",IF(C676=FALSE,FALSE,IF('Data Transformation'!E676&lt;$R$10,E676,$R$10)),IF(C676=FALSE,FALSE,IF(C676&lt;$R$10,C676,$R$10)))</f>
        <v>0</v>
      </c>
      <c r="H676" t="b">
        <f>IF('Input and Summary Results'!$J$4="yes",'Data Transformation'!F676,'Data Transformation'!D676)</f>
        <v>0</v>
      </c>
      <c r="I676" t="str">
        <f t="shared" si="61"/>
        <v/>
      </c>
    </row>
    <row r="677" spans="2:9" x14ac:dyDescent="0.55000000000000004">
      <c r="B677" t="b">
        <f>IF('Input and Summary Results'!D259=0,FALSE,'Input and Summary Results'!$B259)</f>
        <v>0</v>
      </c>
      <c r="C677" t="b">
        <f>IF(OR(B677=0,'Input and Summary Results'!D259=0,'Input and Summary Results'!D259=""),FALSE,'Input and Summary Results'!$D259)</f>
        <v>0</v>
      </c>
      <c r="D677" t="b">
        <f>IF(OR(B677=0,'Input and Summary Results'!E259=0),FALSE,'Input and Summary Results'!$E259)</f>
        <v>0</v>
      </c>
      <c r="E677" t="b">
        <f t="shared" si="59"/>
        <v>0</v>
      </c>
      <c r="F677" t="b">
        <f t="shared" si="60"/>
        <v>0</v>
      </c>
      <c r="G677" t="b">
        <f>IF('Input and Summary Results'!$J$4="yes",IF(C677=FALSE,FALSE,IF('Data Transformation'!E677&lt;$R$10,E677,$R$10)),IF(C677=FALSE,FALSE,IF(C677&lt;$R$10,C677,$R$10)))</f>
        <v>0</v>
      </c>
      <c r="H677" t="b">
        <f>IF('Input and Summary Results'!$J$4="yes",'Data Transformation'!F677,'Data Transformation'!D677)</f>
        <v>0</v>
      </c>
      <c r="I677" t="str">
        <f t="shared" si="61"/>
        <v/>
      </c>
    </row>
    <row r="678" spans="2:9" x14ac:dyDescent="0.55000000000000004">
      <c r="B678" t="b">
        <f>IF('Input and Summary Results'!D260=0,FALSE,'Input and Summary Results'!$B260)</f>
        <v>0</v>
      </c>
      <c r="C678" t="b">
        <f>IF(OR(B678=0,'Input and Summary Results'!D260=0,'Input and Summary Results'!D260=""),FALSE,'Input and Summary Results'!$D260)</f>
        <v>0</v>
      </c>
      <c r="D678" t="b">
        <f>IF(OR(B678=0,'Input and Summary Results'!E260=0),FALSE,'Input and Summary Results'!$E260)</f>
        <v>0</v>
      </c>
      <c r="E678" t="b">
        <f t="shared" si="59"/>
        <v>0</v>
      </c>
      <c r="F678" t="b">
        <f t="shared" si="60"/>
        <v>0</v>
      </c>
      <c r="G678" t="b">
        <f>IF('Input and Summary Results'!$J$4="yes",IF(C678=FALSE,FALSE,IF('Data Transformation'!E678&lt;$R$10,E678,$R$10)),IF(C678=FALSE,FALSE,IF(C678&lt;$R$10,C678,$R$10)))</f>
        <v>0</v>
      </c>
      <c r="H678" t="b">
        <f>IF('Input and Summary Results'!$J$4="yes",'Data Transformation'!F678,'Data Transformation'!D678)</f>
        <v>0</v>
      </c>
      <c r="I678" t="str">
        <f t="shared" si="61"/>
        <v/>
      </c>
    </row>
    <row r="679" spans="2:9" x14ac:dyDescent="0.55000000000000004">
      <c r="B679" t="b">
        <f>IF('Input and Summary Results'!D261=0,FALSE,'Input and Summary Results'!$B261)</f>
        <v>0</v>
      </c>
      <c r="C679" t="b">
        <f>IF(OR(B679=0,'Input and Summary Results'!D261=0,'Input and Summary Results'!D261=""),FALSE,'Input and Summary Results'!$D261)</f>
        <v>0</v>
      </c>
      <c r="D679" t="b">
        <f>IF(OR(B679=0,'Input and Summary Results'!E261=0),FALSE,'Input and Summary Results'!$E261)</f>
        <v>0</v>
      </c>
      <c r="E679" t="b">
        <f t="shared" si="59"/>
        <v>0</v>
      </c>
      <c r="F679" t="b">
        <f t="shared" si="60"/>
        <v>0</v>
      </c>
      <c r="G679" t="b">
        <f>IF('Input and Summary Results'!$J$4="yes",IF(C679=FALSE,FALSE,IF('Data Transformation'!E679&lt;$R$10,E679,$R$10)),IF(C679=FALSE,FALSE,IF(C679&lt;$R$10,C679,$R$10)))</f>
        <v>0</v>
      </c>
      <c r="H679" t="b">
        <f>IF('Input and Summary Results'!$J$4="yes",'Data Transformation'!F679,'Data Transformation'!D679)</f>
        <v>0</v>
      </c>
      <c r="I679" t="str">
        <f t="shared" si="61"/>
        <v/>
      </c>
    </row>
    <row r="680" spans="2:9" x14ac:dyDescent="0.55000000000000004">
      <c r="B680" t="b">
        <f>IF('Input and Summary Results'!D262=0,FALSE,'Input and Summary Results'!$B262)</f>
        <v>0</v>
      </c>
      <c r="C680" t="b">
        <f>IF(OR(B680=0,'Input and Summary Results'!D262=0,'Input and Summary Results'!D262=""),FALSE,'Input and Summary Results'!$D262)</f>
        <v>0</v>
      </c>
      <c r="D680" t="b">
        <f>IF(OR(B680=0,'Input and Summary Results'!E262=0),FALSE,'Input and Summary Results'!$E262)</f>
        <v>0</v>
      </c>
      <c r="E680" t="b">
        <f t="shared" si="59"/>
        <v>0</v>
      </c>
      <c r="F680" t="b">
        <f t="shared" si="60"/>
        <v>0</v>
      </c>
      <c r="G680" t="b">
        <f>IF('Input and Summary Results'!$J$4="yes",IF(C680=FALSE,FALSE,IF('Data Transformation'!E680&lt;$R$10,E680,$R$10)),IF(C680=FALSE,FALSE,IF(C680&lt;$R$10,C680,$R$10)))</f>
        <v>0</v>
      </c>
      <c r="H680" t="b">
        <f>IF('Input and Summary Results'!$J$4="yes",'Data Transformation'!F680,'Data Transformation'!D680)</f>
        <v>0</v>
      </c>
      <c r="I680" t="str">
        <f t="shared" si="61"/>
        <v/>
      </c>
    </row>
    <row r="681" spans="2:9" x14ac:dyDescent="0.55000000000000004">
      <c r="B681" t="b">
        <f>IF('Input and Summary Results'!D263=0,FALSE,'Input and Summary Results'!$B263)</f>
        <v>0</v>
      </c>
      <c r="C681" t="b">
        <f>IF(OR(B681=0,'Input and Summary Results'!D263=0,'Input and Summary Results'!D263=""),FALSE,'Input and Summary Results'!$D263)</f>
        <v>0</v>
      </c>
      <c r="D681" t="b">
        <f>IF(OR(B681=0,'Input and Summary Results'!E263=0),FALSE,'Input and Summary Results'!$E263)</f>
        <v>0</v>
      </c>
      <c r="E681" t="b">
        <f t="shared" si="59"/>
        <v>0</v>
      </c>
      <c r="F681" t="b">
        <f t="shared" si="60"/>
        <v>0</v>
      </c>
      <c r="G681" t="b">
        <f>IF('Input and Summary Results'!$J$4="yes",IF(C681=FALSE,FALSE,IF('Data Transformation'!E681&lt;$R$10,E681,$R$10)),IF(C681=FALSE,FALSE,IF(C681&lt;$R$10,C681,$R$10)))</f>
        <v>0</v>
      </c>
      <c r="H681" t="b">
        <f>IF('Input and Summary Results'!$J$4="yes",'Data Transformation'!F681,'Data Transformation'!D681)</f>
        <v>0</v>
      </c>
      <c r="I681" t="str">
        <f t="shared" si="61"/>
        <v/>
      </c>
    </row>
    <row r="682" spans="2:9" x14ac:dyDescent="0.55000000000000004">
      <c r="B682" t="b">
        <f>IF('Input and Summary Results'!D264=0,FALSE,'Input and Summary Results'!$B264)</f>
        <v>0</v>
      </c>
      <c r="C682" t="b">
        <f>IF(OR(B682=0,'Input and Summary Results'!D264=0,'Input and Summary Results'!D264=""),FALSE,'Input and Summary Results'!$D264)</f>
        <v>0</v>
      </c>
      <c r="D682" t="b">
        <f>IF(OR(B682=0,'Input and Summary Results'!E264=0),FALSE,'Input and Summary Results'!$E264)</f>
        <v>0</v>
      </c>
      <c r="E682" t="b">
        <f t="shared" ref="E682:E745" si="62">IF(C682=FALSE,FALSE,LOG10(C682))</f>
        <v>0</v>
      </c>
      <c r="F682" t="b">
        <f t="shared" ref="F682:F745" si="63">IF(D682=FALSE, FALSE,0.434*D682/C682)</f>
        <v>0</v>
      </c>
      <c r="G682" t="b">
        <f>IF('Input and Summary Results'!$J$4="yes",IF(C682=FALSE,FALSE,IF('Data Transformation'!E682&lt;$R$10,E682,$R$10)),IF(C682=FALSE,FALSE,IF(C682&lt;$R$10,C682,$R$10)))</f>
        <v>0</v>
      </c>
      <c r="H682" t="b">
        <f>IF('Input and Summary Results'!$J$4="yes",'Data Transformation'!F682,'Data Transformation'!D682)</f>
        <v>0</v>
      </c>
      <c r="I682" t="str">
        <f t="shared" si="61"/>
        <v/>
      </c>
    </row>
    <row r="683" spans="2:9" x14ac:dyDescent="0.55000000000000004">
      <c r="B683" t="b">
        <f>IF('Input and Summary Results'!D265=0,FALSE,'Input and Summary Results'!$B265)</f>
        <v>0</v>
      </c>
      <c r="C683" t="b">
        <f>IF(OR(B683=0,'Input and Summary Results'!D265=0,'Input and Summary Results'!D265=""),FALSE,'Input and Summary Results'!$D265)</f>
        <v>0</v>
      </c>
      <c r="D683" t="b">
        <f>IF(OR(B683=0,'Input and Summary Results'!E265=0),FALSE,'Input and Summary Results'!$E265)</f>
        <v>0</v>
      </c>
      <c r="E683" t="b">
        <f t="shared" si="62"/>
        <v>0</v>
      </c>
      <c r="F683" t="b">
        <f t="shared" si="63"/>
        <v>0</v>
      </c>
      <c r="G683" t="b">
        <f>IF('Input and Summary Results'!$J$4="yes",IF(C683=FALSE,FALSE,IF('Data Transformation'!E683&lt;$R$10,E683,$R$10)),IF(C683=FALSE,FALSE,IF(C683&lt;$R$10,C683,$R$10)))</f>
        <v>0</v>
      </c>
      <c r="H683" t="b">
        <f>IF('Input and Summary Results'!$J$4="yes",'Data Transformation'!F683,'Data Transformation'!D683)</f>
        <v>0</v>
      </c>
      <c r="I683" t="str">
        <f t="shared" si="61"/>
        <v/>
      </c>
    </row>
    <row r="684" spans="2:9" x14ac:dyDescent="0.55000000000000004">
      <c r="B684" t="b">
        <f>IF('Input and Summary Results'!D266=0,FALSE,'Input and Summary Results'!$B266)</f>
        <v>0</v>
      </c>
      <c r="C684" t="b">
        <f>IF(OR(B684=0,'Input and Summary Results'!D266=0,'Input and Summary Results'!D266=""),FALSE,'Input and Summary Results'!$D266)</f>
        <v>0</v>
      </c>
      <c r="D684" t="b">
        <f>IF(OR(B684=0,'Input and Summary Results'!E266=0),FALSE,'Input and Summary Results'!$E266)</f>
        <v>0</v>
      </c>
      <c r="E684" t="b">
        <f t="shared" si="62"/>
        <v>0</v>
      </c>
      <c r="F684" t="b">
        <f t="shared" si="63"/>
        <v>0</v>
      </c>
      <c r="G684" t="b">
        <f>IF('Input and Summary Results'!$J$4="yes",IF(C684=FALSE,FALSE,IF('Data Transformation'!E684&lt;$R$10,E684,$R$10)),IF(C684=FALSE,FALSE,IF(C684&lt;$R$10,C684,$R$10)))</f>
        <v>0</v>
      </c>
      <c r="H684" t="b">
        <f>IF('Input and Summary Results'!$J$4="yes",'Data Transformation'!F684,'Data Transformation'!D684)</f>
        <v>0</v>
      </c>
      <c r="I684" t="str">
        <f t="shared" si="61"/>
        <v/>
      </c>
    </row>
    <row r="685" spans="2:9" x14ac:dyDescent="0.55000000000000004">
      <c r="B685" t="b">
        <f>IF('Input and Summary Results'!D267=0,FALSE,'Input and Summary Results'!$B267)</f>
        <v>0</v>
      </c>
      <c r="C685" t="b">
        <f>IF(OR(B685=0,'Input and Summary Results'!D267=0,'Input and Summary Results'!D267=""),FALSE,'Input and Summary Results'!$D267)</f>
        <v>0</v>
      </c>
      <c r="D685" t="b">
        <f>IF(OR(B685=0,'Input and Summary Results'!E267=0),FALSE,'Input and Summary Results'!$E267)</f>
        <v>0</v>
      </c>
      <c r="E685" t="b">
        <f t="shared" si="62"/>
        <v>0</v>
      </c>
      <c r="F685" t="b">
        <f t="shared" si="63"/>
        <v>0</v>
      </c>
      <c r="G685" t="b">
        <f>IF('Input and Summary Results'!$J$4="yes",IF(C685=FALSE,FALSE,IF('Data Transformation'!E685&lt;$R$10,E685,$R$10)),IF(C685=FALSE,FALSE,IF(C685&lt;$R$10,C685,$R$10)))</f>
        <v>0</v>
      </c>
      <c r="H685" t="b">
        <f>IF('Input and Summary Results'!$J$4="yes",'Data Transformation'!F685,'Data Transformation'!D685)</f>
        <v>0</v>
      </c>
      <c r="I685" t="str">
        <f t="shared" si="61"/>
        <v/>
      </c>
    </row>
    <row r="686" spans="2:9" x14ac:dyDescent="0.55000000000000004">
      <c r="B686" t="b">
        <f>IF('Input and Summary Results'!D268=0,FALSE,'Input and Summary Results'!$B268)</f>
        <v>0</v>
      </c>
      <c r="C686" t="b">
        <f>IF(OR(B686=0,'Input and Summary Results'!D268=0,'Input and Summary Results'!D268=""),FALSE,'Input and Summary Results'!$D268)</f>
        <v>0</v>
      </c>
      <c r="D686" t="b">
        <f>IF(OR(B686=0,'Input and Summary Results'!E268=0),FALSE,'Input and Summary Results'!$E268)</f>
        <v>0</v>
      </c>
      <c r="E686" t="b">
        <f t="shared" si="62"/>
        <v>0</v>
      </c>
      <c r="F686" t="b">
        <f t="shared" si="63"/>
        <v>0</v>
      </c>
      <c r="G686" t="b">
        <f>IF('Input and Summary Results'!$J$4="yes",IF(C686=FALSE,FALSE,IF('Data Transformation'!E686&lt;$R$10,E686,$R$10)),IF(C686=FALSE,FALSE,IF(C686&lt;$R$10,C686,$R$10)))</f>
        <v>0</v>
      </c>
      <c r="H686" t="b">
        <f>IF('Input and Summary Results'!$J$4="yes",'Data Transformation'!F686,'Data Transformation'!D686)</f>
        <v>0</v>
      </c>
      <c r="I686" t="str">
        <f t="shared" si="61"/>
        <v/>
      </c>
    </row>
    <row r="687" spans="2:9" x14ac:dyDescent="0.55000000000000004">
      <c r="B687" t="b">
        <f>IF('Input and Summary Results'!D269=0,FALSE,'Input and Summary Results'!$B269)</f>
        <v>0</v>
      </c>
      <c r="C687" t="b">
        <f>IF(OR(B687=0,'Input and Summary Results'!D269=0,'Input and Summary Results'!D269=""),FALSE,'Input and Summary Results'!$D269)</f>
        <v>0</v>
      </c>
      <c r="D687" t="b">
        <f>IF(OR(B687=0,'Input and Summary Results'!E269=0),FALSE,'Input and Summary Results'!$E269)</f>
        <v>0</v>
      </c>
      <c r="E687" t="b">
        <f t="shared" si="62"/>
        <v>0</v>
      </c>
      <c r="F687" t="b">
        <f t="shared" si="63"/>
        <v>0</v>
      </c>
      <c r="G687" t="b">
        <f>IF('Input and Summary Results'!$J$4="yes",IF(C687=FALSE,FALSE,IF('Data Transformation'!E687&lt;$R$10,E687,$R$10)),IF(C687=FALSE,FALSE,IF(C687&lt;$R$10,C687,$R$10)))</f>
        <v>0</v>
      </c>
      <c r="H687" t="b">
        <f>IF('Input and Summary Results'!$J$4="yes",'Data Transformation'!F687,'Data Transformation'!D687)</f>
        <v>0</v>
      </c>
      <c r="I687" t="str">
        <f t="shared" si="61"/>
        <v/>
      </c>
    </row>
    <row r="688" spans="2:9" x14ac:dyDescent="0.55000000000000004">
      <c r="B688" t="b">
        <f>IF('Input and Summary Results'!D270=0,FALSE,'Input and Summary Results'!$B270)</f>
        <v>0</v>
      </c>
      <c r="C688" t="b">
        <f>IF(OR(B688=0,'Input and Summary Results'!D270=0,'Input and Summary Results'!D270=""),FALSE,'Input and Summary Results'!$D270)</f>
        <v>0</v>
      </c>
      <c r="D688" t="b">
        <f>IF(OR(B688=0,'Input and Summary Results'!E270=0),FALSE,'Input and Summary Results'!$E270)</f>
        <v>0</v>
      </c>
      <c r="E688" t="b">
        <f t="shared" si="62"/>
        <v>0</v>
      </c>
      <c r="F688" t="b">
        <f t="shared" si="63"/>
        <v>0</v>
      </c>
      <c r="G688" t="b">
        <f>IF('Input and Summary Results'!$J$4="yes",IF(C688=FALSE,FALSE,IF('Data Transformation'!E688&lt;$R$10,E688,$R$10)),IF(C688=FALSE,FALSE,IF(C688&lt;$R$10,C688,$R$10)))</f>
        <v>0</v>
      </c>
      <c r="H688" t="b">
        <f>IF('Input and Summary Results'!$J$4="yes",'Data Transformation'!F688,'Data Transformation'!D688)</f>
        <v>0</v>
      </c>
      <c r="I688" t="str">
        <f t="shared" si="61"/>
        <v/>
      </c>
    </row>
    <row r="689" spans="2:9" x14ac:dyDescent="0.55000000000000004">
      <c r="B689" t="b">
        <f>IF('Input and Summary Results'!D271=0,FALSE,'Input and Summary Results'!$B271)</f>
        <v>0</v>
      </c>
      <c r="C689" t="b">
        <f>IF(OR(B689=0,'Input and Summary Results'!D271=0,'Input and Summary Results'!D271=""),FALSE,'Input and Summary Results'!$D271)</f>
        <v>0</v>
      </c>
      <c r="D689" t="b">
        <f>IF(OR(B689=0,'Input and Summary Results'!E271=0),FALSE,'Input and Summary Results'!$E271)</f>
        <v>0</v>
      </c>
      <c r="E689" t="b">
        <f t="shared" si="62"/>
        <v>0</v>
      </c>
      <c r="F689" t="b">
        <f t="shared" si="63"/>
        <v>0</v>
      </c>
      <c r="G689" t="b">
        <f>IF('Input and Summary Results'!$J$4="yes",IF(C689=FALSE,FALSE,IF('Data Transformation'!E689&lt;$R$10,E689,$R$10)),IF(C689=FALSE,FALSE,IF(C689&lt;$R$10,C689,$R$10)))</f>
        <v>0</v>
      </c>
      <c r="H689" t="b">
        <f>IF('Input and Summary Results'!$J$4="yes",'Data Transformation'!F689,'Data Transformation'!D689)</f>
        <v>0</v>
      </c>
      <c r="I689" t="str">
        <f t="shared" si="61"/>
        <v/>
      </c>
    </row>
    <row r="690" spans="2:9" x14ac:dyDescent="0.55000000000000004">
      <c r="B690" t="b">
        <f>IF('Input and Summary Results'!D272=0,FALSE,'Input and Summary Results'!$B272)</f>
        <v>0</v>
      </c>
      <c r="C690" t="b">
        <f>IF(OR(B690=0,'Input and Summary Results'!D272=0,'Input and Summary Results'!D272=""),FALSE,'Input and Summary Results'!$D272)</f>
        <v>0</v>
      </c>
      <c r="D690" t="b">
        <f>IF(OR(B690=0,'Input and Summary Results'!E272=0),FALSE,'Input and Summary Results'!$E272)</f>
        <v>0</v>
      </c>
      <c r="E690" t="b">
        <f t="shared" si="62"/>
        <v>0</v>
      </c>
      <c r="F690" t="b">
        <f t="shared" si="63"/>
        <v>0</v>
      </c>
      <c r="G690" t="b">
        <f>IF('Input and Summary Results'!$J$4="yes",IF(C690=FALSE,FALSE,IF('Data Transformation'!E690&lt;$R$10,E690,$R$10)),IF(C690=FALSE,FALSE,IF(C690&lt;$R$10,C690,$R$10)))</f>
        <v>0</v>
      </c>
      <c r="H690" t="b">
        <f>IF('Input and Summary Results'!$J$4="yes",'Data Transformation'!F690,'Data Transformation'!D690)</f>
        <v>0</v>
      </c>
      <c r="I690" t="str">
        <f t="shared" si="61"/>
        <v/>
      </c>
    </row>
    <row r="691" spans="2:9" x14ac:dyDescent="0.55000000000000004">
      <c r="B691" t="b">
        <f>IF('Input and Summary Results'!D273=0,FALSE,'Input and Summary Results'!$B273)</f>
        <v>0</v>
      </c>
      <c r="C691" t="b">
        <f>IF(OR(B691=0,'Input and Summary Results'!D273=0,'Input and Summary Results'!D273=""),FALSE,'Input and Summary Results'!$D273)</f>
        <v>0</v>
      </c>
      <c r="D691" t="b">
        <f>IF(OR(B691=0,'Input and Summary Results'!E273=0),FALSE,'Input and Summary Results'!$E273)</f>
        <v>0</v>
      </c>
      <c r="E691" t="b">
        <f t="shared" si="62"/>
        <v>0</v>
      </c>
      <c r="F691" t="b">
        <f t="shared" si="63"/>
        <v>0</v>
      </c>
      <c r="G691" t="b">
        <f>IF('Input and Summary Results'!$J$4="yes",IF(C691=FALSE,FALSE,IF('Data Transformation'!E691&lt;$R$10,E691,$R$10)),IF(C691=FALSE,FALSE,IF(C691&lt;$R$10,C691,$R$10)))</f>
        <v>0</v>
      </c>
      <c r="H691" t="b">
        <f>IF('Input and Summary Results'!$J$4="yes",'Data Transformation'!F691,'Data Transformation'!D691)</f>
        <v>0</v>
      </c>
      <c r="I691" t="str">
        <f t="shared" si="61"/>
        <v/>
      </c>
    </row>
    <row r="692" spans="2:9" x14ac:dyDescent="0.55000000000000004">
      <c r="B692" t="b">
        <f>IF('Input and Summary Results'!D274=0,FALSE,'Input and Summary Results'!$B274)</f>
        <v>0</v>
      </c>
      <c r="C692" t="b">
        <f>IF(OR(B692=0,'Input and Summary Results'!D274=0,'Input and Summary Results'!D274=""),FALSE,'Input and Summary Results'!$D274)</f>
        <v>0</v>
      </c>
      <c r="D692" t="b">
        <f>IF(OR(B692=0,'Input and Summary Results'!E274=0),FALSE,'Input and Summary Results'!$E274)</f>
        <v>0</v>
      </c>
      <c r="E692" t="b">
        <f t="shared" si="62"/>
        <v>0</v>
      </c>
      <c r="F692" t="b">
        <f t="shared" si="63"/>
        <v>0</v>
      </c>
      <c r="G692" t="b">
        <f>IF('Input and Summary Results'!$J$4="yes",IF(C692=FALSE,FALSE,IF('Data Transformation'!E692&lt;$R$10,E692,$R$10)),IF(C692=FALSE,FALSE,IF(C692&lt;$R$10,C692,$R$10)))</f>
        <v>0</v>
      </c>
      <c r="H692" t="b">
        <f>IF('Input and Summary Results'!$J$4="yes",'Data Transformation'!F692,'Data Transformation'!D692)</f>
        <v>0</v>
      </c>
      <c r="I692" t="str">
        <f t="shared" si="61"/>
        <v/>
      </c>
    </row>
    <row r="693" spans="2:9" x14ac:dyDescent="0.55000000000000004">
      <c r="B693" t="b">
        <f>IF('Input and Summary Results'!D275=0,FALSE,'Input and Summary Results'!$B275)</f>
        <v>0</v>
      </c>
      <c r="C693" t="b">
        <f>IF(OR(B693=0,'Input and Summary Results'!D275=0,'Input and Summary Results'!D275=""),FALSE,'Input and Summary Results'!$D275)</f>
        <v>0</v>
      </c>
      <c r="D693" t="b">
        <f>IF(OR(B693=0,'Input and Summary Results'!E275=0),FALSE,'Input and Summary Results'!$E275)</f>
        <v>0</v>
      </c>
      <c r="E693" t="b">
        <f t="shared" si="62"/>
        <v>0</v>
      </c>
      <c r="F693" t="b">
        <f t="shared" si="63"/>
        <v>0</v>
      </c>
      <c r="G693" t="b">
        <f>IF('Input and Summary Results'!$J$4="yes",IF(C693=FALSE,FALSE,IF('Data Transformation'!E693&lt;$R$10,E693,$R$10)),IF(C693=FALSE,FALSE,IF(C693&lt;$R$10,C693,$R$10)))</f>
        <v>0</v>
      </c>
      <c r="H693" t="b">
        <f>IF('Input and Summary Results'!$J$4="yes",'Data Transformation'!F693,'Data Transformation'!D693)</f>
        <v>0</v>
      </c>
      <c r="I693" t="str">
        <f t="shared" si="61"/>
        <v/>
      </c>
    </row>
    <row r="694" spans="2:9" x14ac:dyDescent="0.55000000000000004">
      <c r="B694" t="b">
        <f>IF('Input and Summary Results'!D276=0,FALSE,'Input and Summary Results'!$B276)</f>
        <v>0</v>
      </c>
      <c r="C694" t="b">
        <f>IF(OR(B694=0,'Input and Summary Results'!D276=0,'Input and Summary Results'!D276=""),FALSE,'Input and Summary Results'!$D276)</f>
        <v>0</v>
      </c>
      <c r="D694" t="b">
        <f>IF(OR(B694=0,'Input and Summary Results'!E276=0),FALSE,'Input and Summary Results'!$E276)</f>
        <v>0</v>
      </c>
      <c r="E694" t="b">
        <f t="shared" si="62"/>
        <v>0</v>
      </c>
      <c r="F694" t="b">
        <f t="shared" si="63"/>
        <v>0</v>
      </c>
      <c r="G694" t="b">
        <f>IF('Input and Summary Results'!$J$4="yes",IF(C694=FALSE,FALSE,IF('Data Transformation'!E694&lt;$R$10,E694,$R$10)),IF(C694=FALSE,FALSE,IF(C694&lt;$R$10,C694,$R$10)))</f>
        <v>0</v>
      </c>
      <c r="H694" t="b">
        <f>IF('Input and Summary Results'!$J$4="yes",'Data Transformation'!F694,'Data Transformation'!D694)</f>
        <v>0</v>
      </c>
      <c r="I694" t="str">
        <f t="shared" si="61"/>
        <v/>
      </c>
    </row>
    <row r="695" spans="2:9" x14ac:dyDescent="0.55000000000000004">
      <c r="B695" t="b">
        <f>IF('Input and Summary Results'!D277=0,FALSE,'Input and Summary Results'!$B277)</f>
        <v>0</v>
      </c>
      <c r="C695" t="b">
        <f>IF(OR(B695=0,'Input and Summary Results'!D277=0,'Input and Summary Results'!D277=""),FALSE,'Input and Summary Results'!$D277)</f>
        <v>0</v>
      </c>
      <c r="D695" t="b">
        <f>IF(OR(B695=0,'Input and Summary Results'!E277=0),FALSE,'Input and Summary Results'!$E277)</f>
        <v>0</v>
      </c>
      <c r="E695" t="b">
        <f t="shared" si="62"/>
        <v>0</v>
      </c>
      <c r="F695" t="b">
        <f t="shared" si="63"/>
        <v>0</v>
      </c>
      <c r="G695" t="b">
        <f>IF('Input and Summary Results'!$J$4="yes",IF(C695=FALSE,FALSE,IF('Data Transformation'!E695&lt;$R$10,E695,$R$10)),IF(C695=FALSE,FALSE,IF(C695&lt;$R$10,C695,$R$10)))</f>
        <v>0</v>
      </c>
      <c r="H695" t="b">
        <f>IF('Input and Summary Results'!$J$4="yes",'Data Transformation'!F695,'Data Transformation'!D695)</f>
        <v>0</v>
      </c>
      <c r="I695" t="str">
        <f t="shared" si="61"/>
        <v/>
      </c>
    </row>
    <row r="696" spans="2:9" x14ac:dyDescent="0.55000000000000004">
      <c r="B696" t="b">
        <f>IF('Input and Summary Results'!D278=0,FALSE,'Input and Summary Results'!$B278)</f>
        <v>0</v>
      </c>
      <c r="C696" t="b">
        <f>IF(OR(B696=0,'Input and Summary Results'!D278=0,'Input and Summary Results'!D278=""),FALSE,'Input and Summary Results'!$D278)</f>
        <v>0</v>
      </c>
      <c r="D696" t="b">
        <f>IF(OR(B696=0,'Input and Summary Results'!E278=0),FALSE,'Input and Summary Results'!$E278)</f>
        <v>0</v>
      </c>
      <c r="E696" t="b">
        <f t="shared" si="62"/>
        <v>0</v>
      </c>
      <c r="F696" t="b">
        <f t="shared" si="63"/>
        <v>0</v>
      </c>
      <c r="G696" t="b">
        <f>IF('Input and Summary Results'!$J$4="yes",IF(C696=FALSE,FALSE,IF('Data Transformation'!E696&lt;$R$10,E696,$R$10)),IF(C696=FALSE,FALSE,IF(C696&lt;$R$10,C696,$R$10)))</f>
        <v>0</v>
      </c>
      <c r="H696" t="b">
        <f>IF('Input and Summary Results'!$J$4="yes",'Data Transformation'!F696,'Data Transformation'!D696)</f>
        <v>0</v>
      </c>
      <c r="I696" t="str">
        <f t="shared" si="61"/>
        <v/>
      </c>
    </row>
    <row r="697" spans="2:9" x14ac:dyDescent="0.55000000000000004">
      <c r="B697" t="b">
        <f>IF('Input and Summary Results'!D279=0,FALSE,'Input and Summary Results'!$B279)</f>
        <v>0</v>
      </c>
      <c r="C697" t="b">
        <f>IF(OR(B697=0,'Input and Summary Results'!D279=0,'Input and Summary Results'!D279=""),FALSE,'Input and Summary Results'!$D279)</f>
        <v>0</v>
      </c>
      <c r="D697" t="b">
        <f>IF(OR(B697=0,'Input and Summary Results'!E279=0),FALSE,'Input and Summary Results'!$E279)</f>
        <v>0</v>
      </c>
      <c r="E697" t="b">
        <f t="shared" si="62"/>
        <v>0</v>
      </c>
      <c r="F697" t="b">
        <f t="shared" si="63"/>
        <v>0</v>
      </c>
      <c r="G697" t="b">
        <f>IF('Input and Summary Results'!$J$4="yes",IF(C697=FALSE,FALSE,IF('Data Transformation'!E697&lt;$R$10,E697,$R$10)),IF(C697=FALSE,FALSE,IF(C697&lt;$R$10,C697,$R$10)))</f>
        <v>0</v>
      </c>
      <c r="H697" t="b">
        <f>IF('Input and Summary Results'!$J$4="yes",'Data Transformation'!F697,'Data Transformation'!D697)</f>
        <v>0</v>
      </c>
      <c r="I697" t="str">
        <f t="shared" si="61"/>
        <v/>
      </c>
    </row>
    <row r="698" spans="2:9" x14ac:dyDescent="0.55000000000000004">
      <c r="B698" t="b">
        <f>IF('Input and Summary Results'!D280=0,FALSE,'Input and Summary Results'!$B280)</f>
        <v>0</v>
      </c>
      <c r="C698" t="b">
        <f>IF(OR(B698=0,'Input and Summary Results'!D280=0,'Input and Summary Results'!D280=""),FALSE,'Input and Summary Results'!$D280)</f>
        <v>0</v>
      </c>
      <c r="D698" t="b">
        <f>IF(OR(B698=0,'Input and Summary Results'!E280=0),FALSE,'Input and Summary Results'!$E280)</f>
        <v>0</v>
      </c>
      <c r="E698" t="b">
        <f t="shared" si="62"/>
        <v>0</v>
      </c>
      <c r="F698" t="b">
        <f t="shared" si="63"/>
        <v>0</v>
      </c>
      <c r="G698" t="b">
        <f>IF('Input and Summary Results'!$J$4="yes",IF(C698=FALSE,FALSE,IF('Data Transformation'!E698&lt;$R$10,E698,$R$10)),IF(C698=FALSE,FALSE,IF(C698&lt;$R$10,C698,$R$10)))</f>
        <v>0</v>
      </c>
      <c r="H698" t="b">
        <f>IF('Input and Summary Results'!$J$4="yes",'Data Transformation'!F698,'Data Transformation'!D698)</f>
        <v>0</v>
      </c>
      <c r="I698" t="str">
        <f t="shared" si="61"/>
        <v/>
      </c>
    </row>
    <row r="699" spans="2:9" x14ac:dyDescent="0.55000000000000004">
      <c r="B699" t="b">
        <f>IF('Input and Summary Results'!D281=0,FALSE,'Input and Summary Results'!$B281)</f>
        <v>0</v>
      </c>
      <c r="C699" t="b">
        <f>IF(OR(B699=0,'Input and Summary Results'!D281=0,'Input and Summary Results'!D281=""),FALSE,'Input and Summary Results'!$D281)</f>
        <v>0</v>
      </c>
      <c r="D699" t="b">
        <f>IF(OR(B699=0,'Input and Summary Results'!E281=0),FALSE,'Input and Summary Results'!$E281)</f>
        <v>0</v>
      </c>
      <c r="E699" t="b">
        <f t="shared" si="62"/>
        <v>0</v>
      </c>
      <c r="F699" t="b">
        <f t="shared" si="63"/>
        <v>0</v>
      </c>
      <c r="G699" t="b">
        <f>IF('Input and Summary Results'!$J$4="yes",IF(C699=FALSE,FALSE,IF('Data Transformation'!E699&lt;$R$10,E699,$R$10)),IF(C699=FALSE,FALSE,IF(C699&lt;$R$10,C699,$R$10)))</f>
        <v>0</v>
      </c>
      <c r="H699" t="b">
        <f>IF('Input and Summary Results'!$J$4="yes",'Data Transformation'!F699,'Data Transformation'!D699)</f>
        <v>0</v>
      </c>
      <c r="I699" t="str">
        <f t="shared" si="61"/>
        <v/>
      </c>
    </row>
    <row r="700" spans="2:9" x14ac:dyDescent="0.55000000000000004">
      <c r="B700" t="b">
        <f>IF('Input and Summary Results'!D282=0,FALSE,'Input and Summary Results'!$B282)</f>
        <v>0</v>
      </c>
      <c r="C700" t="b">
        <f>IF(OR(B700=0,'Input and Summary Results'!D282=0,'Input and Summary Results'!D282=""),FALSE,'Input and Summary Results'!$D282)</f>
        <v>0</v>
      </c>
      <c r="D700" t="b">
        <f>IF(OR(B700=0,'Input and Summary Results'!E282=0),FALSE,'Input and Summary Results'!$E282)</f>
        <v>0</v>
      </c>
      <c r="E700" t="b">
        <f t="shared" si="62"/>
        <v>0</v>
      </c>
      <c r="F700" t="b">
        <f t="shared" si="63"/>
        <v>0</v>
      </c>
      <c r="G700" t="b">
        <f>IF('Input and Summary Results'!$J$4="yes",IF(C700=FALSE,FALSE,IF('Data Transformation'!E700&lt;$R$10,E700,$R$10)),IF(C700=FALSE,FALSE,IF(C700&lt;$R$10,C700,$R$10)))</f>
        <v>0</v>
      </c>
      <c r="H700" t="b">
        <f>IF('Input and Summary Results'!$J$4="yes",'Data Transformation'!F700,'Data Transformation'!D700)</f>
        <v>0</v>
      </c>
      <c r="I700" t="str">
        <f t="shared" si="61"/>
        <v/>
      </c>
    </row>
    <row r="701" spans="2:9" x14ac:dyDescent="0.55000000000000004">
      <c r="B701" t="b">
        <f>IF('Input and Summary Results'!D283=0,FALSE,'Input and Summary Results'!$B283)</f>
        <v>0</v>
      </c>
      <c r="C701" t="b">
        <f>IF(OR(B701=0,'Input and Summary Results'!D283=0,'Input and Summary Results'!D283=""),FALSE,'Input and Summary Results'!$D283)</f>
        <v>0</v>
      </c>
      <c r="D701" t="b">
        <f>IF(OR(B701=0,'Input and Summary Results'!E283=0),FALSE,'Input and Summary Results'!$E283)</f>
        <v>0</v>
      </c>
      <c r="E701" t="b">
        <f t="shared" si="62"/>
        <v>0</v>
      </c>
      <c r="F701" t="b">
        <f t="shared" si="63"/>
        <v>0</v>
      </c>
      <c r="G701" t="b">
        <f>IF('Input and Summary Results'!$J$4="yes",IF(C701=FALSE,FALSE,IF('Data Transformation'!E701&lt;$R$10,E701,$R$10)),IF(C701=FALSE,FALSE,IF(C701&lt;$R$10,C701,$R$10)))</f>
        <v>0</v>
      </c>
      <c r="H701" t="b">
        <f>IF('Input and Summary Results'!$J$4="yes",'Data Transformation'!F701,'Data Transformation'!D701)</f>
        <v>0</v>
      </c>
      <c r="I701" t="str">
        <f t="shared" si="61"/>
        <v/>
      </c>
    </row>
    <row r="702" spans="2:9" x14ac:dyDescent="0.55000000000000004">
      <c r="B702" t="b">
        <f>IF('Input and Summary Results'!D284=0,FALSE,'Input and Summary Results'!$B284)</f>
        <v>0</v>
      </c>
      <c r="C702" t="b">
        <f>IF(OR(B702=0,'Input and Summary Results'!D284=0,'Input and Summary Results'!D284=""),FALSE,'Input and Summary Results'!$D284)</f>
        <v>0</v>
      </c>
      <c r="D702" t="b">
        <f>IF(OR(B702=0,'Input and Summary Results'!E284=0),FALSE,'Input and Summary Results'!$E284)</f>
        <v>0</v>
      </c>
      <c r="E702" t="b">
        <f t="shared" si="62"/>
        <v>0</v>
      </c>
      <c r="F702" t="b">
        <f t="shared" si="63"/>
        <v>0</v>
      </c>
      <c r="G702" t="b">
        <f>IF('Input and Summary Results'!$J$4="yes",IF(C702=FALSE,FALSE,IF('Data Transformation'!E702&lt;$R$10,E702,$R$10)),IF(C702=FALSE,FALSE,IF(C702&lt;$R$10,C702,$R$10)))</f>
        <v>0</v>
      </c>
      <c r="H702" t="b">
        <f>IF('Input and Summary Results'!$J$4="yes",'Data Transformation'!F702,'Data Transformation'!D702)</f>
        <v>0</v>
      </c>
      <c r="I702" t="str">
        <f t="shared" si="61"/>
        <v/>
      </c>
    </row>
    <row r="703" spans="2:9" x14ac:dyDescent="0.55000000000000004">
      <c r="B703" t="b">
        <f>IF('Input and Summary Results'!D285=0,FALSE,'Input and Summary Results'!$B285)</f>
        <v>0</v>
      </c>
      <c r="C703" t="b">
        <f>IF(OR(B703=0,'Input and Summary Results'!D285=0,'Input and Summary Results'!D285=""),FALSE,'Input and Summary Results'!$D285)</f>
        <v>0</v>
      </c>
      <c r="D703" t="b">
        <f>IF(OR(B703=0,'Input and Summary Results'!E285=0),FALSE,'Input and Summary Results'!$E285)</f>
        <v>0</v>
      </c>
      <c r="E703" t="b">
        <f t="shared" si="62"/>
        <v>0</v>
      </c>
      <c r="F703" t="b">
        <f t="shared" si="63"/>
        <v>0</v>
      </c>
      <c r="G703" t="b">
        <f>IF('Input and Summary Results'!$J$4="yes",IF(C703=FALSE,FALSE,IF('Data Transformation'!E703&lt;$R$10,E703,$R$10)),IF(C703=FALSE,FALSE,IF(C703&lt;$R$10,C703,$R$10)))</f>
        <v>0</v>
      </c>
      <c r="H703" t="b">
        <f>IF('Input and Summary Results'!$J$4="yes",'Data Transformation'!F703,'Data Transformation'!D703)</f>
        <v>0</v>
      </c>
      <c r="I703" t="str">
        <f t="shared" si="61"/>
        <v/>
      </c>
    </row>
    <row r="704" spans="2:9" x14ac:dyDescent="0.55000000000000004">
      <c r="B704" t="b">
        <f>IF('Input and Summary Results'!D286=0,FALSE,'Input and Summary Results'!$B286)</f>
        <v>0</v>
      </c>
      <c r="C704" t="b">
        <f>IF(OR(B704=0,'Input and Summary Results'!D286=0,'Input and Summary Results'!D286=""),FALSE,'Input and Summary Results'!$D286)</f>
        <v>0</v>
      </c>
      <c r="D704" t="b">
        <f>IF(OR(B704=0,'Input and Summary Results'!E286=0),FALSE,'Input and Summary Results'!$E286)</f>
        <v>0</v>
      </c>
      <c r="E704" t="b">
        <f t="shared" si="62"/>
        <v>0</v>
      </c>
      <c r="F704" t="b">
        <f t="shared" si="63"/>
        <v>0</v>
      </c>
      <c r="G704" t="b">
        <f>IF('Input and Summary Results'!$J$4="yes",IF(C704=FALSE,FALSE,IF('Data Transformation'!E704&lt;$R$10,E704,$R$10)),IF(C704=FALSE,FALSE,IF(C704&lt;$R$10,C704,$R$10)))</f>
        <v>0</v>
      </c>
      <c r="H704" t="b">
        <f>IF('Input and Summary Results'!$J$4="yes",'Data Transformation'!F704,'Data Transformation'!D704)</f>
        <v>0</v>
      </c>
      <c r="I704" t="str">
        <f t="shared" si="61"/>
        <v/>
      </c>
    </row>
    <row r="705" spans="2:9" x14ac:dyDescent="0.55000000000000004">
      <c r="B705" t="b">
        <f>IF('Input and Summary Results'!D287=0,FALSE,'Input and Summary Results'!$B287)</f>
        <v>0</v>
      </c>
      <c r="C705" t="b">
        <f>IF(OR(B705=0,'Input and Summary Results'!D287=0,'Input and Summary Results'!D287=""),FALSE,'Input and Summary Results'!$D287)</f>
        <v>0</v>
      </c>
      <c r="D705" t="b">
        <f>IF(OR(B705=0,'Input and Summary Results'!E287=0),FALSE,'Input and Summary Results'!$E287)</f>
        <v>0</v>
      </c>
      <c r="E705" t="b">
        <f t="shared" si="62"/>
        <v>0</v>
      </c>
      <c r="F705" t="b">
        <f t="shared" si="63"/>
        <v>0</v>
      </c>
      <c r="G705" t="b">
        <f>IF('Input and Summary Results'!$J$4="yes",IF(C705=FALSE,FALSE,IF('Data Transformation'!E705&lt;$R$10,E705,$R$10)),IF(C705=FALSE,FALSE,IF(C705&lt;$R$10,C705,$R$10)))</f>
        <v>0</v>
      </c>
      <c r="H705" t="b">
        <f>IF('Input and Summary Results'!$J$4="yes",'Data Transformation'!F705,'Data Transformation'!D705)</f>
        <v>0</v>
      </c>
      <c r="I705" t="str">
        <f t="shared" si="61"/>
        <v/>
      </c>
    </row>
    <row r="706" spans="2:9" x14ac:dyDescent="0.55000000000000004">
      <c r="B706" t="b">
        <f>IF('Input and Summary Results'!D288=0,FALSE,'Input and Summary Results'!$B288)</f>
        <v>0</v>
      </c>
      <c r="C706" t="b">
        <f>IF(OR(B706=0,'Input and Summary Results'!D288=0,'Input and Summary Results'!D288=""),FALSE,'Input and Summary Results'!$D288)</f>
        <v>0</v>
      </c>
      <c r="D706" t="b">
        <f>IF(OR(B706=0,'Input and Summary Results'!E288=0),FALSE,'Input and Summary Results'!$E288)</f>
        <v>0</v>
      </c>
      <c r="E706" t="b">
        <f t="shared" si="62"/>
        <v>0</v>
      </c>
      <c r="F706" t="b">
        <f t="shared" si="63"/>
        <v>0</v>
      </c>
      <c r="G706" t="b">
        <f>IF('Input and Summary Results'!$J$4="yes",IF(C706=FALSE,FALSE,IF('Data Transformation'!E706&lt;$R$10,E706,$R$10)),IF(C706=FALSE,FALSE,IF(C706&lt;$R$10,C706,$R$10)))</f>
        <v>0</v>
      </c>
      <c r="H706" t="b">
        <f>IF('Input and Summary Results'!$J$4="yes",'Data Transformation'!F706,'Data Transformation'!D706)</f>
        <v>0</v>
      </c>
      <c r="I706" t="str">
        <f t="shared" si="61"/>
        <v/>
      </c>
    </row>
    <row r="707" spans="2:9" x14ac:dyDescent="0.55000000000000004">
      <c r="B707" t="b">
        <f>IF('Input and Summary Results'!D289=0,FALSE,'Input and Summary Results'!$B289)</f>
        <v>0</v>
      </c>
      <c r="C707" t="b">
        <f>IF(OR(B707=0,'Input and Summary Results'!D289=0,'Input and Summary Results'!D289=""),FALSE,'Input and Summary Results'!$D289)</f>
        <v>0</v>
      </c>
      <c r="D707" t="b">
        <f>IF(OR(B707=0,'Input and Summary Results'!E289=0),FALSE,'Input and Summary Results'!$E289)</f>
        <v>0</v>
      </c>
      <c r="E707" t="b">
        <f t="shared" si="62"/>
        <v>0</v>
      </c>
      <c r="F707" t="b">
        <f t="shared" si="63"/>
        <v>0</v>
      </c>
      <c r="G707" t="b">
        <f>IF('Input and Summary Results'!$J$4="yes",IF(C707=FALSE,FALSE,IF('Data Transformation'!E707&lt;$R$10,E707,$R$10)),IF(C707=FALSE,FALSE,IF(C707&lt;$R$10,C707,$R$10)))</f>
        <v>0</v>
      </c>
      <c r="H707" t="b">
        <f>IF('Input and Summary Results'!$J$4="yes",'Data Transformation'!F707,'Data Transformation'!D707)</f>
        <v>0</v>
      </c>
      <c r="I707" t="str">
        <f t="shared" si="61"/>
        <v/>
      </c>
    </row>
    <row r="708" spans="2:9" x14ac:dyDescent="0.55000000000000004">
      <c r="B708" t="b">
        <f>IF('Input and Summary Results'!D290=0,FALSE,'Input and Summary Results'!$B290)</f>
        <v>0</v>
      </c>
      <c r="C708" t="b">
        <f>IF(OR(B708=0,'Input and Summary Results'!D290=0,'Input and Summary Results'!D290=""),FALSE,'Input and Summary Results'!$D290)</f>
        <v>0</v>
      </c>
      <c r="D708" t="b">
        <f>IF(OR(B708=0,'Input and Summary Results'!E290=0),FALSE,'Input and Summary Results'!$E290)</f>
        <v>0</v>
      </c>
      <c r="E708" t="b">
        <f t="shared" si="62"/>
        <v>0</v>
      </c>
      <c r="F708" t="b">
        <f t="shared" si="63"/>
        <v>0</v>
      </c>
      <c r="G708" t="b">
        <f>IF('Input and Summary Results'!$J$4="yes",IF(C708=FALSE,FALSE,IF('Data Transformation'!E708&lt;$R$10,E708,$R$10)),IF(C708=FALSE,FALSE,IF(C708&lt;$R$10,C708,$R$10)))</f>
        <v>0</v>
      </c>
      <c r="H708" t="b">
        <f>IF('Input and Summary Results'!$J$4="yes",'Data Transformation'!F708,'Data Transformation'!D708)</f>
        <v>0</v>
      </c>
      <c r="I708" t="str">
        <f t="shared" si="61"/>
        <v/>
      </c>
    </row>
    <row r="709" spans="2:9" x14ac:dyDescent="0.55000000000000004">
      <c r="B709" t="b">
        <f>IF('Input and Summary Results'!D291=0,FALSE,'Input and Summary Results'!$B291)</f>
        <v>0</v>
      </c>
      <c r="C709" t="b">
        <f>IF(OR(B709=0,'Input and Summary Results'!D291=0,'Input and Summary Results'!D291=""),FALSE,'Input and Summary Results'!$D291)</f>
        <v>0</v>
      </c>
      <c r="D709" t="b">
        <f>IF(OR(B709=0,'Input and Summary Results'!E291=0),FALSE,'Input and Summary Results'!$E291)</f>
        <v>0</v>
      </c>
      <c r="E709" t="b">
        <f t="shared" si="62"/>
        <v>0</v>
      </c>
      <c r="F709" t="b">
        <f t="shared" si="63"/>
        <v>0</v>
      </c>
      <c r="G709" t="b">
        <f>IF('Input and Summary Results'!$J$4="yes",IF(C709=FALSE,FALSE,IF('Data Transformation'!E709&lt;$R$10,E709,$R$10)),IF(C709=FALSE,FALSE,IF(C709&lt;$R$10,C709,$R$10)))</f>
        <v>0</v>
      </c>
      <c r="H709" t="b">
        <f>IF('Input and Summary Results'!$J$4="yes",'Data Transformation'!F709,'Data Transformation'!D709)</f>
        <v>0</v>
      </c>
      <c r="I709" t="str">
        <f t="shared" ref="I709:I772" si="64">IF(G709=FALSE,"",B709)</f>
        <v/>
      </c>
    </row>
    <row r="710" spans="2:9" x14ac:dyDescent="0.55000000000000004">
      <c r="B710" t="b">
        <f>IF('Input and Summary Results'!D292=0,FALSE,'Input and Summary Results'!$B292)</f>
        <v>0</v>
      </c>
      <c r="C710" t="b">
        <f>IF(OR(B710=0,'Input and Summary Results'!D292=0,'Input and Summary Results'!D292=""),FALSE,'Input and Summary Results'!$D292)</f>
        <v>0</v>
      </c>
      <c r="D710" t="b">
        <f>IF(OR(B710=0,'Input and Summary Results'!E292=0),FALSE,'Input and Summary Results'!$E292)</f>
        <v>0</v>
      </c>
      <c r="E710" t="b">
        <f t="shared" si="62"/>
        <v>0</v>
      </c>
      <c r="F710" t="b">
        <f t="shared" si="63"/>
        <v>0</v>
      </c>
      <c r="G710" t="b">
        <f>IF('Input and Summary Results'!$J$4="yes",IF(C710=FALSE,FALSE,IF('Data Transformation'!E710&lt;$R$10,E710,$R$10)),IF(C710=FALSE,FALSE,IF(C710&lt;$R$10,C710,$R$10)))</f>
        <v>0</v>
      </c>
      <c r="H710" t="b">
        <f>IF('Input and Summary Results'!$J$4="yes",'Data Transformation'!F710,'Data Transformation'!D710)</f>
        <v>0</v>
      </c>
      <c r="I710" t="str">
        <f t="shared" si="64"/>
        <v/>
      </c>
    </row>
    <row r="711" spans="2:9" x14ac:dyDescent="0.55000000000000004">
      <c r="B711" t="b">
        <f>IF('Input and Summary Results'!D293=0,FALSE,'Input and Summary Results'!$B293)</f>
        <v>0</v>
      </c>
      <c r="C711" t="b">
        <f>IF(OR(B711=0,'Input and Summary Results'!D293=0,'Input and Summary Results'!D293=""),FALSE,'Input and Summary Results'!$D293)</f>
        <v>0</v>
      </c>
      <c r="D711" t="b">
        <f>IF(OR(B711=0,'Input and Summary Results'!E293=0),FALSE,'Input and Summary Results'!$E293)</f>
        <v>0</v>
      </c>
      <c r="E711" t="b">
        <f t="shared" si="62"/>
        <v>0</v>
      </c>
      <c r="F711" t="b">
        <f t="shared" si="63"/>
        <v>0</v>
      </c>
      <c r="G711" t="b">
        <f>IF('Input and Summary Results'!$J$4="yes",IF(C711=FALSE,FALSE,IF('Data Transformation'!E711&lt;$R$10,E711,$R$10)),IF(C711=FALSE,FALSE,IF(C711&lt;$R$10,C711,$R$10)))</f>
        <v>0</v>
      </c>
      <c r="H711" t="b">
        <f>IF('Input and Summary Results'!$J$4="yes",'Data Transformation'!F711,'Data Transformation'!D711)</f>
        <v>0</v>
      </c>
      <c r="I711" t="str">
        <f t="shared" si="64"/>
        <v/>
      </c>
    </row>
    <row r="712" spans="2:9" x14ac:dyDescent="0.55000000000000004">
      <c r="B712" t="b">
        <f>IF('Input and Summary Results'!D294=0,FALSE,'Input and Summary Results'!$B294)</f>
        <v>0</v>
      </c>
      <c r="C712" t="b">
        <f>IF(OR(B712=0,'Input and Summary Results'!D294=0,'Input and Summary Results'!D294=""),FALSE,'Input and Summary Results'!$D294)</f>
        <v>0</v>
      </c>
      <c r="D712" t="b">
        <f>IF(OR(B712=0,'Input and Summary Results'!E294=0),FALSE,'Input and Summary Results'!$E294)</f>
        <v>0</v>
      </c>
      <c r="E712" t="b">
        <f t="shared" si="62"/>
        <v>0</v>
      </c>
      <c r="F712" t="b">
        <f t="shared" si="63"/>
        <v>0</v>
      </c>
      <c r="G712" t="b">
        <f>IF('Input and Summary Results'!$J$4="yes",IF(C712=FALSE,FALSE,IF('Data Transformation'!E712&lt;$R$10,E712,$R$10)),IF(C712=FALSE,FALSE,IF(C712&lt;$R$10,C712,$R$10)))</f>
        <v>0</v>
      </c>
      <c r="H712" t="b">
        <f>IF('Input and Summary Results'!$J$4="yes",'Data Transformation'!F712,'Data Transformation'!D712)</f>
        <v>0</v>
      </c>
      <c r="I712" t="str">
        <f t="shared" si="64"/>
        <v/>
      </c>
    </row>
    <row r="713" spans="2:9" x14ac:dyDescent="0.55000000000000004">
      <c r="B713" t="b">
        <f>IF('Input and Summary Results'!D295=0,FALSE,'Input and Summary Results'!$B295)</f>
        <v>0</v>
      </c>
      <c r="C713" t="b">
        <f>IF(OR(B713=0,'Input and Summary Results'!D295=0,'Input and Summary Results'!D295=""),FALSE,'Input and Summary Results'!$D295)</f>
        <v>0</v>
      </c>
      <c r="D713" t="b">
        <f>IF(OR(B713=0,'Input and Summary Results'!E295=0),FALSE,'Input and Summary Results'!$E295)</f>
        <v>0</v>
      </c>
      <c r="E713" t="b">
        <f t="shared" si="62"/>
        <v>0</v>
      </c>
      <c r="F713" t="b">
        <f t="shared" si="63"/>
        <v>0</v>
      </c>
      <c r="G713" t="b">
        <f>IF('Input and Summary Results'!$J$4="yes",IF(C713=FALSE,FALSE,IF('Data Transformation'!E713&lt;$R$10,E713,$R$10)),IF(C713=FALSE,FALSE,IF(C713&lt;$R$10,C713,$R$10)))</f>
        <v>0</v>
      </c>
      <c r="H713" t="b">
        <f>IF('Input and Summary Results'!$J$4="yes",'Data Transformation'!F713,'Data Transformation'!D713)</f>
        <v>0</v>
      </c>
      <c r="I713" t="str">
        <f t="shared" si="64"/>
        <v/>
      </c>
    </row>
    <row r="714" spans="2:9" x14ac:dyDescent="0.55000000000000004">
      <c r="B714" t="b">
        <f>IF('Input and Summary Results'!D296=0,FALSE,'Input and Summary Results'!$B296)</f>
        <v>0</v>
      </c>
      <c r="C714" t="b">
        <f>IF(OR(B714=0,'Input and Summary Results'!D296=0,'Input and Summary Results'!D296=""),FALSE,'Input and Summary Results'!$D296)</f>
        <v>0</v>
      </c>
      <c r="D714" t="b">
        <f>IF(OR(B714=0,'Input and Summary Results'!E296=0),FALSE,'Input and Summary Results'!$E296)</f>
        <v>0</v>
      </c>
      <c r="E714" t="b">
        <f t="shared" si="62"/>
        <v>0</v>
      </c>
      <c r="F714" t="b">
        <f t="shared" si="63"/>
        <v>0</v>
      </c>
      <c r="G714" t="b">
        <f>IF('Input and Summary Results'!$J$4="yes",IF(C714=FALSE,FALSE,IF('Data Transformation'!E714&lt;$R$10,E714,$R$10)),IF(C714=FALSE,FALSE,IF(C714&lt;$R$10,C714,$R$10)))</f>
        <v>0</v>
      </c>
      <c r="H714" t="b">
        <f>IF('Input and Summary Results'!$J$4="yes",'Data Transformation'!F714,'Data Transformation'!D714)</f>
        <v>0</v>
      </c>
      <c r="I714" t="str">
        <f t="shared" si="64"/>
        <v/>
      </c>
    </row>
    <row r="715" spans="2:9" x14ac:dyDescent="0.55000000000000004">
      <c r="B715" t="b">
        <f>IF('Input and Summary Results'!D297=0,FALSE,'Input and Summary Results'!$B297)</f>
        <v>0</v>
      </c>
      <c r="C715" t="b">
        <f>IF(OR(B715=0,'Input and Summary Results'!D297=0,'Input and Summary Results'!D297=""),FALSE,'Input and Summary Results'!$D297)</f>
        <v>0</v>
      </c>
      <c r="D715" t="b">
        <f>IF(OR(B715=0,'Input and Summary Results'!E297=0),FALSE,'Input and Summary Results'!$E297)</f>
        <v>0</v>
      </c>
      <c r="E715" t="b">
        <f t="shared" si="62"/>
        <v>0</v>
      </c>
      <c r="F715" t="b">
        <f t="shared" si="63"/>
        <v>0</v>
      </c>
      <c r="G715" t="b">
        <f>IF('Input and Summary Results'!$J$4="yes",IF(C715=FALSE,FALSE,IF('Data Transformation'!E715&lt;$R$10,E715,$R$10)),IF(C715=FALSE,FALSE,IF(C715&lt;$R$10,C715,$R$10)))</f>
        <v>0</v>
      </c>
      <c r="H715" t="b">
        <f>IF('Input and Summary Results'!$J$4="yes",'Data Transformation'!F715,'Data Transformation'!D715)</f>
        <v>0</v>
      </c>
      <c r="I715" t="str">
        <f t="shared" si="64"/>
        <v/>
      </c>
    </row>
    <row r="716" spans="2:9" x14ac:dyDescent="0.55000000000000004">
      <c r="B716" t="b">
        <f>IF('Input and Summary Results'!D298=0,FALSE,'Input and Summary Results'!$B298)</f>
        <v>0</v>
      </c>
      <c r="C716" t="b">
        <f>IF(OR(B716=0,'Input and Summary Results'!D298=0,'Input and Summary Results'!D298=""),FALSE,'Input and Summary Results'!$D298)</f>
        <v>0</v>
      </c>
      <c r="D716" t="b">
        <f>IF(OR(B716=0,'Input and Summary Results'!E298=0),FALSE,'Input and Summary Results'!$E298)</f>
        <v>0</v>
      </c>
      <c r="E716" t="b">
        <f t="shared" si="62"/>
        <v>0</v>
      </c>
      <c r="F716" t="b">
        <f t="shared" si="63"/>
        <v>0</v>
      </c>
      <c r="G716" t="b">
        <f>IF('Input and Summary Results'!$J$4="yes",IF(C716=FALSE,FALSE,IF('Data Transformation'!E716&lt;$R$10,E716,$R$10)),IF(C716=FALSE,FALSE,IF(C716&lt;$R$10,C716,$R$10)))</f>
        <v>0</v>
      </c>
      <c r="H716" t="b">
        <f>IF('Input and Summary Results'!$J$4="yes",'Data Transformation'!F716,'Data Transformation'!D716)</f>
        <v>0</v>
      </c>
      <c r="I716" t="str">
        <f t="shared" si="64"/>
        <v/>
      </c>
    </row>
    <row r="717" spans="2:9" x14ac:dyDescent="0.55000000000000004">
      <c r="B717" t="b">
        <f>IF('Input and Summary Results'!D299=0,FALSE,'Input and Summary Results'!$B299)</f>
        <v>0</v>
      </c>
      <c r="C717" t="b">
        <f>IF(OR(B717=0,'Input and Summary Results'!D299=0,'Input and Summary Results'!D299=""),FALSE,'Input and Summary Results'!$D299)</f>
        <v>0</v>
      </c>
      <c r="D717" t="b">
        <f>IF(OR(B717=0,'Input and Summary Results'!E299=0),FALSE,'Input and Summary Results'!$E299)</f>
        <v>0</v>
      </c>
      <c r="E717" t="b">
        <f t="shared" si="62"/>
        <v>0</v>
      </c>
      <c r="F717" t="b">
        <f t="shared" si="63"/>
        <v>0</v>
      </c>
      <c r="G717" t="b">
        <f>IF('Input and Summary Results'!$J$4="yes",IF(C717=FALSE,FALSE,IF('Data Transformation'!E717&lt;$R$10,E717,$R$10)),IF(C717=FALSE,FALSE,IF(C717&lt;$R$10,C717,$R$10)))</f>
        <v>0</v>
      </c>
      <c r="H717" t="b">
        <f>IF('Input and Summary Results'!$J$4="yes",'Data Transformation'!F717,'Data Transformation'!D717)</f>
        <v>0</v>
      </c>
      <c r="I717" t="str">
        <f t="shared" si="64"/>
        <v/>
      </c>
    </row>
    <row r="718" spans="2:9" x14ac:dyDescent="0.55000000000000004">
      <c r="B718" t="b">
        <f>IF('Input and Summary Results'!D300=0,FALSE,'Input and Summary Results'!$B300)</f>
        <v>0</v>
      </c>
      <c r="C718" t="b">
        <f>IF(OR(B718=0,'Input and Summary Results'!D300=0,'Input and Summary Results'!D300=""),FALSE,'Input and Summary Results'!$D300)</f>
        <v>0</v>
      </c>
      <c r="D718" t="b">
        <f>IF(OR(B718=0,'Input and Summary Results'!E300=0),FALSE,'Input and Summary Results'!$E300)</f>
        <v>0</v>
      </c>
      <c r="E718" t="b">
        <f t="shared" si="62"/>
        <v>0</v>
      </c>
      <c r="F718" t="b">
        <f t="shared" si="63"/>
        <v>0</v>
      </c>
      <c r="G718" t="b">
        <f>IF('Input and Summary Results'!$J$4="yes",IF(C718=FALSE,FALSE,IF('Data Transformation'!E718&lt;$R$10,E718,$R$10)),IF(C718=FALSE,FALSE,IF(C718&lt;$R$10,C718,$R$10)))</f>
        <v>0</v>
      </c>
      <c r="H718" t="b">
        <f>IF('Input and Summary Results'!$J$4="yes",'Data Transformation'!F718,'Data Transformation'!D718)</f>
        <v>0</v>
      </c>
      <c r="I718" t="str">
        <f t="shared" si="64"/>
        <v/>
      </c>
    </row>
    <row r="719" spans="2:9" x14ac:dyDescent="0.55000000000000004">
      <c r="B719" t="b">
        <f>IF('Input and Summary Results'!D301=0,FALSE,'Input and Summary Results'!$B301)</f>
        <v>0</v>
      </c>
      <c r="C719" t="b">
        <f>IF(OR(B719=0,'Input and Summary Results'!D301=0,'Input and Summary Results'!D301=""),FALSE,'Input and Summary Results'!$D301)</f>
        <v>0</v>
      </c>
      <c r="D719" t="b">
        <f>IF(OR(B719=0,'Input and Summary Results'!E301=0),FALSE,'Input and Summary Results'!$E301)</f>
        <v>0</v>
      </c>
      <c r="E719" t="b">
        <f t="shared" si="62"/>
        <v>0</v>
      </c>
      <c r="F719" t="b">
        <f t="shared" si="63"/>
        <v>0</v>
      </c>
      <c r="G719" t="b">
        <f>IF('Input and Summary Results'!$J$4="yes",IF(C719=FALSE,FALSE,IF('Data Transformation'!E719&lt;$R$10,E719,$R$10)),IF(C719=FALSE,FALSE,IF(C719&lt;$R$10,C719,$R$10)))</f>
        <v>0</v>
      </c>
      <c r="H719" t="b">
        <f>IF('Input and Summary Results'!$J$4="yes",'Data Transformation'!F719,'Data Transformation'!D719)</f>
        <v>0</v>
      </c>
      <c r="I719" t="str">
        <f t="shared" si="64"/>
        <v/>
      </c>
    </row>
    <row r="720" spans="2:9" x14ac:dyDescent="0.55000000000000004">
      <c r="B720" t="b">
        <f>IF('Input and Summary Results'!D302=0,FALSE,'Input and Summary Results'!$B302)</f>
        <v>0</v>
      </c>
      <c r="C720" t="b">
        <f>IF(OR(B720=0,'Input and Summary Results'!D302=0,'Input and Summary Results'!D302=""),FALSE,'Input and Summary Results'!$D302)</f>
        <v>0</v>
      </c>
      <c r="D720" t="b">
        <f>IF(OR(B720=0,'Input and Summary Results'!E302=0),FALSE,'Input and Summary Results'!$E302)</f>
        <v>0</v>
      </c>
      <c r="E720" t="b">
        <f t="shared" si="62"/>
        <v>0</v>
      </c>
      <c r="F720" t="b">
        <f t="shared" si="63"/>
        <v>0</v>
      </c>
      <c r="G720" t="b">
        <f>IF('Input and Summary Results'!$J$4="yes",IF(C720=FALSE,FALSE,IF('Data Transformation'!E720&lt;$R$10,E720,$R$10)),IF(C720=FALSE,FALSE,IF(C720&lt;$R$10,C720,$R$10)))</f>
        <v>0</v>
      </c>
      <c r="H720" t="b">
        <f>IF('Input and Summary Results'!$J$4="yes",'Data Transformation'!F720,'Data Transformation'!D720)</f>
        <v>0</v>
      </c>
      <c r="I720" t="str">
        <f t="shared" si="64"/>
        <v/>
      </c>
    </row>
    <row r="721" spans="2:9" x14ac:dyDescent="0.55000000000000004">
      <c r="B721" t="b">
        <f>IF('Input and Summary Results'!D303=0,FALSE,'Input and Summary Results'!$B303)</f>
        <v>0</v>
      </c>
      <c r="C721" t="b">
        <f>IF(OR(B721=0,'Input and Summary Results'!D303=0,'Input and Summary Results'!D303=""),FALSE,'Input and Summary Results'!$D303)</f>
        <v>0</v>
      </c>
      <c r="D721" t="b">
        <f>IF(OR(B721=0,'Input and Summary Results'!E303=0),FALSE,'Input and Summary Results'!$E303)</f>
        <v>0</v>
      </c>
      <c r="E721" t="b">
        <f t="shared" si="62"/>
        <v>0</v>
      </c>
      <c r="F721" t="b">
        <f t="shared" si="63"/>
        <v>0</v>
      </c>
      <c r="G721" t="b">
        <f>IF('Input and Summary Results'!$J$4="yes",IF(C721=FALSE,FALSE,IF('Data Transformation'!E721&lt;$R$10,E721,$R$10)),IF(C721=FALSE,FALSE,IF(C721&lt;$R$10,C721,$R$10)))</f>
        <v>0</v>
      </c>
      <c r="H721" t="b">
        <f>IF('Input and Summary Results'!$J$4="yes",'Data Transformation'!F721,'Data Transformation'!D721)</f>
        <v>0</v>
      </c>
      <c r="I721" t="str">
        <f t="shared" si="64"/>
        <v/>
      </c>
    </row>
    <row r="722" spans="2:9" x14ac:dyDescent="0.55000000000000004">
      <c r="B722" t="b">
        <f>IF('Input and Summary Results'!D304=0,FALSE,'Input and Summary Results'!$B304)</f>
        <v>0</v>
      </c>
      <c r="C722" t="b">
        <f>IF(OR(B722=0,'Input and Summary Results'!D304=0,'Input and Summary Results'!D304=""),FALSE,'Input and Summary Results'!$D304)</f>
        <v>0</v>
      </c>
      <c r="D722" t="b">
        <f>IF(OR(B722=0,'Input and Summary Results'!E304=0),FALSE,'Input and Summary Results'!$E304)</f>
        <v>0</v>
      </c>
      <c r="E722" t="b">
        <f t="shared" si="62"/>
        <v>0</v>
      </c>
      <c r="F722" t="b">
        <f t="shared" si="63"/>
        <v>0</v>
      </c>
      <c r="G722" t="b">
        <f>IF('Input and Summary Results'!$J$4="yes",IF(C722=FALSE,FALSE,IF('Data Transformation'!E722&lt;$R$10,E722,$R$10)),IF(C722=FALSE,FALSE,IF(C722&lt;$R$10,C722,$R$10)))</f>
        <v>0</v>
      </c>
      <c r="H722" t="b">
        <f>IF('Input and Summary Results'!$J$4="yes",'Data Transformation'!F722,'Data Transformation'!D722)</f>
        <v>0</v>
      </c>
      <c r="I722" t="str">
        <f t="shared" si="64"/>
        <v/>
      </c>
    </row>
    <row r="723" spans="2:9" x14ac:dyDescent="0.55000000000000004">
      <c r="B723" t="b">
        <f>IF('Input and Summary Results'!D305=0,FALSE,'Input and Summary Results'!$B305)</f>
        <v>0</v>
      </c>
      <c r="C723" t="b">
        <f>IF(OR(B723=0,'Input and Summary Results'!D305=0,'Input and Summary Results'!D305=""),FALSE,'Input and Summary Results'!$D305)</f>
        <v>0</v>
      </c>
      <c r="D723" t="b">
        <f>IF(OR(B723=0,'Input and Summary Results'!E305=0),FALSE,'Input and Summary Results'!$E305)</f>
        <v>0</v>
      </c>
      <c r="E723" t="b">
        <f t="shared" si="62"/>
        <v>0</v>
      </c>
      <c r="F723" t="b">
        <f t="shared" si="63"/>
        <v>0</v>
      </c>
      <c r="G723" t="b">
        <f>IF('Input and Summary Results'!$J$4="yes",IF(C723=FALSE,FALSE,IF('Data Transformation'!E723&lt;$R$10,E723,$R$10)),IF(C723=FALSE,FALSE,IF(C723&lt;$R$10,C723,$R$10)))</f>
        <v>0</v>
      </c>
      <c r="H723" t="b">
        <f>IF('Input and Summary Results'!$J$4="yes",'Data Transformation'!F723,'Data Transformation'!D723)</f>
        <v>0</v>
      </c>
      <c r="I723" t="str">
        <f t="shared" si="64"/>
        <v/>
      </c>
    </row>
    <row r="724" spans="2:9" x14ac:dyDescent="0.55000000000000004">
      <c r="B724" t="b">
        <f>IF('Input and Summary Results'!D306=0,FALSE,'Input and Summary Results'!$B306)</f>
        <v>0</v>
      </c>
      <c r="C724" t="b">
        <f>IF(OR(B724=0,'Input and Summary Results'!D306=0,'Input and Summary Results'!D306=""),FALSE,'Input and Summary Results'!$D306)</f>
        <v>0</v>
      </c>
      <c r="D724" t="b">
        <f>IF(OR(B724=0,'Input and Summary Results'!E306=0),FALSE,'Input and Summary Results'!$E306)</f>
        <v>0</v>
      </c>
      <c r="E724" t="b">
        <f t="shared" si="62"/>
        <v>0</v>
      </c>
      <c r="F724" t="b">
        <f t="shared" si="63"/>
        <v>0</v>
      </c>
      <c r="G724" t="b">
        <f>IF('Input and Summary Results'!$J$4="yes",IF(C724=FALSE,FALSE,IF('Data Transformation'!E724&lt;$R$10,E724,$R$10)),IF(C724=FALSE,FALSE,IF(C724&lt;$R$10,C724,$R$10)))</f>
        <v>0</v>
      </c>
      <c r="H724" t="b">
        <f>IF('Input and Summary Results'!$J$4="yes",'Data Transformation'!F724,'Data Transformation'!D724)</f>
        <v>0</v>
      </c>
      <c r="I724" t="str">
        <f t="shared" si="64"/>
        <v/>
      </c>
    </row>
    <row r="725" spans="2:9" x14ac:dyDescent="0.55000000000000004">
      <c r="B725" t="b">
        <f>IF('Input and Summary Results'!D307=0,FALSE,'Input and Summary Results'!$B307)</f>
        <v>0</v>
      </c>
      <c r="C725" t="b">
        <f>IF(OR(B725=0,'Input and Summary Results'!D307=0,'Input and Summary Results'!D307=""),FALSE,'Input and Summary Results'!$D307)</f>
        <v>0</v>
      </c>
      <c r="D725" t="b">
        <f>IF(OR(B725=0,'Input and Summary Results'!E307=0),FALSE,'Input and Summary Results'!$E307)</f>
        <v>0</v>
      </c>
      <c r="E725" t="b">
        <f t="shared" si="62"/>
        <v>0</v>
      </c>
      <c r="F725" t="b">
        <f t="shared" si="63"/>
        <v>0</v>
      </c>
      <c r="G725" t="b">
        <f>IF('Input and Summary Results'!$J$4="yes",IF(C725=FALSE,FALSE,IF('Data Transformation'!E725&lt;$R$10,E725,$R$10)),IF(C725=FALSE,FALSE,IF(C725&lt;$R$10,C725,$R$10)))</f>
        <v>0</v>
      </c>
      <c r="H725" t="b">
        <f>IF('Input and Summary Results'!$J$4="yes",'Data Transformation'!F725,'Data Transformation'!D725)</f>
        <v>0</v>
      </c>
      <c r="I725" t="str">
        <f t="shared" si="64"/>
        <v/>
      </c>
    </row>
    <row r="726" spans="2:9" x14ac:dyDescent="0.55000000000000004">
      <c r="B726" t="b">
        <f>IF('Input and Summary Results'!D308=0,FALSE,'Input and Summary Results'!$B308)</f>
        <v>0</v>
      </c>
      <c r="C726" t="b">
        <f>IF(OR(B726=0,'Input and Summary Results'!D308=0,'Input and Summary Results'!D308=""),FALSE,'Input and Summary Results'!$D308)</f>
        <v>0</v>
      </c>
      <c r="D726" t="b">
        <f>IF(OR(B726=0,'Input and Summary Results'!E308=0),FALSE,'Input and Summary Results'!$E308)</f>
        <v>0</v>
      </c>
      <c r="E726" t="b">
        <f t="shared" si="62"/>
        <v>0</v>
      </c>
      <c r="F726" t="b">
        <f t="shared" si="63"/>
        <v>0</v>
      </c>
      <c r="G726" t="b">
        <f>IF('Input and Summary Results'!$J$4="yes",IF(C726=FALSE,FALSE,IF('Data Transformation'!E726&lt;$R$10,E726,$R$10)),IF(C726=FALSE,FALSE,IF(C726&lt;$R$10,C726,$R$10)))</f>
        <v>0</v>
      </c>
      <c r="H726" t="b">
        <f>IF('Input and Summary Results'!$J$4="yes",'Data Transformation'!F726,'Data Transformation'!D726)</f>
        <v>0</v>
      </c>
      <c r="I726" t="str">
        <f t="shared" si="64"/>
        <v/>
      </c>
    </row>
    <row r="727" spans="2:9" x14ac:dyDescent="0.55000000000000004">
      <c r="B727" t="b">
        <f>IF('Input and Summary Results'!D309=0,FALSE,'Input and Summary Results'!$B309)</f>
        <v>0</v>
      </c>
      <c r="C727" t="b">
        <f>IF(OR(B727=0,'Input and Summary Results'!D309=0,'Input and Summary Results'!D309=""),FALSE,'Input and Summary Results'!$D309)</f>
        <v>0</v>
      </c>
      <c r="D727" t="b">
        <f>IF(OR(B727=0,'Input and Summary Results'!E309=0),FALSE,'Input and Summary Results'!$E309)</f>
        <v>0</v>
      </c>
      <c r="E727" t="b">
        <f t="shared" si="62"/>
        <v>0</v>
      </c>
      <c r="F727" t="b">
        <f t="shared" si="63"/>
        <v>0</v>
      </c>
      <c r="G727" t="b">
        <f>IF('Input and Summary Results'!$J$4="yes",IF(C727=FALSE,FALSE,IF('Data Transformation'!E727&lt;$R$10,E727,$R$10)),IF(C727=FALSE,FALSE,IF(C727&lt;$R$10,C727,$R$10)))</f>
        <v>0</v>
      </c>
      <c r="H727" t="b">
        <f>IF('Input and Summary Results'!$J$4="yes",'Data Transformation'!F727,'Data Transformation'!D727)</f>
        <v>0</v>
      </c>
      <c r="I727" t="str">
        <f t="shared" si="64"/>
        <v/>
      </c>
    </row>
    <row r="728" spans="2:9" x14ac:dyDescent="0.55000000000000004">
      <c r="B728" t="b">
        <f>IF('Input and Summary Results'!D310=0,FALSE,'Input and Summary Results'!$B310)</f>
        <v>0</v>
      </c>
      <c r="C728" t="b">
        <f>IF(OR(B728=0,'Input and Summary Results'!D310=0,'Input and Summary Results'!D310=""),FALSE,'Input and Summary Results'!$D310)</f>
        <v>0</v>
      </c>
      <c r="D728" t="b">
        <f>IF(OR(B728=0,'Input and Summary Results'!E310=0),FALSE,'Input and Summary Results'!$E310)</f>
        <v>0</v>
      </c>
      <c r="E728" t="b">
        <f t="shared" si="62"/>
        <v>0</v>
      </c>
      <c r="F728" t="b">
        <f t="shared" si="63"/>
        <v>0</v>
      </c>
      <c r="G728" t="b">
        <f>IF('Input and Summary Results'!$J$4="yes",IF(C728=FALSE,FALSE,IF('Data Transformation'!E728&lt;$R$10,E728,$R$10)),IF(C728=FALSE,FALSE,IF(C728&lt;$R$10,C728,$R$10)))</f>
        <v>0</v>
      </c>
      <c r="H728" t="b">
        <f>IF('Input and Summary Results'!$J$4="yes",'Data Transformation'!F728,'Data Transformation'!D728)</f>
        <v>0</v>
      </c>
      <c r="I728" t="str">
        <f t="shared" si="64"/>
        <v/>
      </c>
    </row>
    <row r="729" spans="2:9" x14ac:dyDescent="0.55000000000000004">
      <c r="B729" t="b">
        <f>IF('Input and Summary Results'!D311=0,FALSE,'Input and Summary Results'!$B311)</f>
        <v>0</v>
      </c>
      <c r="C729" t="b">
        <f>IF(OR(B729=0,'Input and Summary Results'!D311=0,'Input and Summary Results'!D311=""),FALSE,'Input and Summary Results'!$D311)</f>
        <v>0</v>
      </c>
      <c r="D729" t="b">
        <f>IF(OR(B729=0,'Input and Summary Results'!E311=0),FALSE,'Input and Summary Results'!$E311)</f>
        <v>0</v>
      </c>
      <c r="E729" t="b">
        <f t="shared" si="62"/>
        <v>0</v>
      </c>
      <c r="F729" t="b">
        <f t="shared" si="63"/>
        <v>0</v>
      </c>
      <c r="G729" t="b">
        <f>IF('Input and Summary Results'!$J$4="yes",IF(C729=FALSE,FALSE,IF('Data Transformation'!E729&lt;$R$10,E729,$R$10)),IF(C729=FALSE,FALSE,IF(C729&lt;$R$10,C729,$R$10)))</f>
        <v>0</v>
      </c>
      <c r="H729" t="b">
        <f>IF('Input and Summary Results'!$J$4="yes",'Data Transformation'!F729,'Data Transformation'!D729)</f>
        <v>0</v>
      </c>
      <c r="I729" t="str">
        <f t="shared" si="64"/>
        <v/>
      </c>
    </row>
    <row r="730" spans="2:9" x14ac:dyDescent="0.55000000000000004">
      <c r="B730" t="b">
        <f>IF('Input and Summary Results'!D312=0,FALSE,'Input and Summary Results'!$B312)</f>
        <v>0</v>
      </c>
      <c r="C730" t="b">
        <f>IF(OR(B730=0,'Input and Summary Results'!D312=0,'Input and Summary Results'!D312=""),FALSE,'Input and Summary Results'!$D312)</f>
        <v>0</v>
      </c>
      <c r="D730" t="b">
        <f>IF(OR(B730=0,'Input and Summary Results'!E312=0),FALSE,'Input and Summary Results'!$E312)</f>
        <v>0</v>
      </c>
      <c r="E730" t="b">
        <f t="shared" si="62"/>
        <v>0</v>
      </c>
      <c r="F730" t="b">
        <f t="shared" si="63"/>
        <v>0</v>
      </c>
      <c r="G730" t="b">
        <f>IF('Input and Summary Results'!$J$4="yes",IF(C730=FALSE,FALSE,IF('Data Transformation'!E730&lt;$R$10,E730,$R$10)),IF(C730=FALSE,FALSE,IF(C730&lt;$R$10,C730,$R$10)))</f>
        <v>0</v>
      </c>
      <c r="H730" t="b">
        <f>IF('Input and Summary Results'!$J$4="yes",'Data Transformation'!F730,'Data Transformation'!D730)</f>
        <v>0</v>
      </c>
      <c r="I730" t="str">
        <f t="shared" si="64"/>
        <v/>
      </c>
    </row>
    <row r="731" spans="2:9" x14ac:dyDescent="0.55000000000000004">
      <c r="B731" t="b">
        <f>IF('Input and Summary Results'!D313=0,FALSE,'Input and Summary Results'!$B313)</f>
        <v>0</v>
      </c>
      <c r="C731" t="b">
        <f>IF(OR(B731=0,'Input and Summary Results'!D313=0,'Input and Summary Results'!D313=""),FALSE,'Input and Summary Results'!$D313)</f>
        <v>0</v>
      </c>
      <c r="D731" t="b">
        <f>IF(OR(B731=0,'Input and Summary Results'!E313=0),FALSE,'Input and Summary Results'!$E313)</f>
        <v>0</v>
      </c>
      <c r="E731" t="b">
        <f t="shared" si="62"/>
        <v>0</v>
      </c>
      <c r="F731" t="b">
        <f t="shared" si="63"/>
        <v>0</v>
      </c>
      <c r="G731" t="b">
        <f>IF('Input and Summary Results'!$J$4="yes",IF(C731=FALSE,FALSE,IF('Data Transformation'!E731&lt;$R$10,E731,$R$10)),IF(C731=FALSE,FALSE,IF(C731&lt;$R$10,C731,$R$10)))</f>
        <v>0</v>
      </c>
      <c r="H731" t="b">
        <f>IF('Input and Summary Results'!$J$4="yes",'Data Transformation'!F731,'Data Transformation'!D731)</f>
        <v>0</v>
      </c>
      <c r="I731" t="str">
        <f t="shared" si="64"/>
        <v/>
      </c>
    </row>
    <row r="732" spans="2:9" x14ac:dyDescent="0.55000000000000004">
      <c r="B732" t="b">
        <f>IF('Input and Summary Results'!D314=0,FALSE,'Input and Summary Results'!$B314)</f>
        <v>0</v>
      </c>
      <c r="C732" t="b">
        <f>IF(OR(B732=0,'Input and Summary Results'!D314=0,'Input and Summary Results'!D314=""),FALSE,'Input and Summary Results'!$D314)</f>
        <v>0</v>
      </c>
      <c r="D732" t="b">
        <f>IF(OR(B732=0,'Input and Summary Results'!E314=0),FALSE,'Input and Summary Results'!$E314)</f>
        <v>0</v>
      </c>
      <c r="E732" t="b">
        <f t="shared" si="62"/>
        <v>0</v>
      </c>
      <c r="F732" t="b">
        <f t="shared" si="63"/>
        <v>0</v>
      </c>
      <c r="G732" t="b">
        <f>IF('Input and Summary Results'!$J$4="yes",IF(C732=FALSE,FALSE,IF('Data Transformation'!E732&lt;$R$10,E732,$R$10)),IF(C732=FALSE,FALSE,IF(C732&lt;$R$10,C732,$R$10)))</f>
        <v>0</v>
      </c>
      <c r="H732" t="b">
        <f>IF('Input and Summary Results'!$J$4="yes",'Data Transformation'!F732,'Data Transformation'!D732)</f>
        <v>0</v>
      </c>
      <c r="I732" t="str">
        <f t="shared" si="64"/>
        <v/>
      </c>
    </row>
    <row r="733" spans="2:9" x14ac:dyDescent="0.55000000000000004">
      <c r="B733" t="b">
        <f>IF('Input and Summary Results'!D315=0,FALSE,'Input and Summary Results'!$B315)</f>
        <v>0</v>
      </c>
      <c r="C733" t="b">
        <f>IF(OR(B733=0,'Input and Summary Results'!D315=0,'Input and Summary Results'!D315=""),FALSE,'Input and Summary Results'!$D315)</f>
        <v>0</v>
      </c>
      <c r="D733" t="b">
        <f>IF(OR(B733=0,'Input and Summary Results'!E315=0),FALSE,'Input and Summary Results'!$E315)</f>
        <v>0</v>
      </c>
      <c r="E733" t="b">
        <f t="shared" si="62"/>
        <v>0</v>
      </c>
      <c r="F733" t="b">
        <f t="shared" si="63"/>
        <v>0</v>
      </c>
      <c r="G733" t="b">
        <f>IF('Input and Summary Results'!$J$4="yes",IF(C733=FALSE,FALSE,IF('Data Transformation'!E733&lt;$R$10,E733,$R$10)),IF(C733=FALSE,FALSE,IF(C733&lt;$R$10,C733,$R$10)))</f>
        <v>0</v>
      </c>
      <c r="H733" t="b">
        <f>IF('Input and Summary Results'!$J$4="yes",'Data Transformation'!F733,'Data Transformation'!D733)</f>
        <v>0</v>
      </c>
      <c r="I733" t="str">
        <f t="shared" si="64"/>
        <v/>
      </c>
    </row>
    <row r="734" spans="2:9" x14ac:dyDescent="0.55000000000000004">
      <c r="B734" t="b">
        <f>IF('Input and Summary Results'!D316=0,FALSE,'Input and Summary Results'!$B316)</f>
        <v>0</v>
      </c>
      <c r="C734" t="b">
        <f>IF(OR(B734=0,'Input and Summary Results'!D316=0,'Input and Summary Results'!D316=""),FALSE,'Input and Summary Results'!$D316)</f>
        <v>0</v>
      </c>
      <c r="D734" t="b">
        <f>IF(OR(B734=0,'Input and Summary Results'!E316=0),FALSE,'Input and Summary Results'!$E316)</f>
        <v>0</v>
      </c>
      <c r="E734" t="b">
        <f t="shared" si="62"/>
        <v>0</v>
      </c>
      <c r="F734" t="b">
        <f t="shared" si="63"/>
        <v>0</v>
      </c>
      <c r="G734" t="b">
        <f>IF('Input and Summary Results'!$J$4="yes",IF(C734=FALSE,FALSE,IF('Data Transformation'!E734&lt;$R$10,E734,$R$10)),IF(C734=FALSE,FALSE,IF(C734&lt;$R$10,C734,$R$10)))</f>
        <v>0</v>
      </c>
      <c r="H734" t="b">
        <f>IF('Input and Summary Results'!$J$4="yes",'Data Transformation'!F734,'Data Transformation'!D734)</f>
        <v>0</v>
      </c>
      <c r="I734" t="str">
        <f t="shared" si="64"/>
        <v/>
      </c>
    </row>
    <row r="735" spans="2:9" x14ac:dyDescent="0.55000000000000004">
      <c r="B735" t="b">
        <f>IF('Input and Summary Results'!D317=0,FALSE,'Input and Summary Results'!$B317)</f>
        <v>0</v>
      </c>
      <c r="C735" t="b">
        <f>IF(OR(B735=0,'Input and Summary Results'!D317=0,'Input and Summary Results'!D317=""),FALSE,'Input and Summary Results'!$D317)</f>
        <v>0</v>
      </c>
      <c r="D735" t="b">
        <f>IF(OR(B735=0,'Input and Summary Results'!E317=0),FALSE,'Input and Summary Results'!$E317)</f>
        <v>0</v>
      </c>
      <c r="E735" t="b">
        <f t="shared" si="62"/>
        <v>0</v>
      </c>
      <c r="F735" t="b">
        <f t="shared" si="63"/>
        <v>0</v>
      </c>
      <c r="G735" t="b">
        <f>IF('Input and Summary Results'!$J$4="yes",IF(C735=FALSE,FALSE,IF('Data Transformation'!E735&lt;$R$10,E735,$R$10)),IF(C735=FALSE,FALSE,IF(C735&lt;$R$10,C735,$R$10)))</f>
        <v>0</v>
      </c>
      <c r="H735" t="b">
        <f>IF('Input and Summary Results'!$J$4="yes",'Data Transformation'!F735,'Data Transformation'!D735)</f>
        <v>0</v>
      </c>
      <c r="I735" t="str">
        <f t="shared" si="64"/>
        <v/>
      </c>
    </row>
    <row r="736" spans="2:9" x14ac:dyDescent="0.55000000000000004">
      <c r="B736" t="b">
        <f>IF('Input and Summary Results'!D318=0,FALSE,'Input and Summary Results'!$B318)</f>
        <v>0</v>
      </c>
      <c r="C736" t="b">
        <f>IF(OR(B736=0,'Input and Summary Results'!D318=0,'Input and Summary Results'!D318=""),FALSE,'Input and Summary Results'!$D318)</f>
        <v>0</v>
      </c>
      <c r="D736" t="b">
        <f>IF(OR(B736=0,'Input and Summary Results'!E318=0),FALSE,'Input and Summary Results'!$E318)</f>
        <v>0</v>
      </c>
      <c r="E736" t="b">
        <f t="shared" si="62"/>
        <v>0</v>
      </c>
      <c r="F736" t="b">
        <f t="shared" si="63"/>
        <v>0</v>
      </c>
      <c r="G736" t="b">
        <f>IF('Input and Summary Results'!$J$4="yes",IF(C736=FALSE,FALSE,IF('Data Transformation'!E736&lt;$R$10,E736,$R$10)),IF(C736=FALSE,FALSE,IF(C736&lt;$R$10,C736,$R$10)))</f>
        <v>0</v>
      </c>
      <c r="H736" t="b">
        <f>IF('Input and Summary Results'!$J$4="yes",'Data Transformation'!F736,'Data Transformation'!D736)</f>
        <v>0</v>
      </c>
      <c r="I736" t="str">
        <f t="shared" si="64"/>
        <v/>
      </c>
    </row>
    <row r="737" spans="2:9" x14ac:dyDescent="0.55000000000000004">
      <c r="B737" t="b">
        <f>IF('Input and Summary Results'!D319=0,FALSE,'Input and Summary Results'!$B319)</f>
        <v>0</v>
      </c>
      <c r="C737" t="b">
        <f>IF(OR(B737=0,'Input and Summary Results'!D319=0,'Input and Summary Results'!D319=""),FALSE,'Input and Summary Results'!$D319)</f>
        <v>0</v>
      </c>
      <c r="D737" t="b">
        <f>IF(OR(B737=0,'Input and Summary Results'!E319=0),FALSE,'Input and Summary Results'!$E319)</f>
        <v>0</v>
      </c>
      <c r="E737" t="b">
        <f t="shared" si="62"/>
        <v>0</v>
      </c>
      <c r="F737" t="b">
        <f t="shared" si="63"/>
        <v>0</v>
      </c>
      <c r="G737" t="b">
        <f>IF('Input and Summary Results'!$J$4="yes",IF(C737=FALSE,FALSE,IF('Data Transformation'!E737&lt;$R$10,E737,$R$10)),IF(C737=FALSE,FALSE,IF(C737&lt;$R$10,C737,$R$10)))</f>
        <v>0</v>
      </c>
      <c r="H737" t="b">
        <f>IF('Input and Summary Results'!$J$4="yes",'Data Transformation'!F737,'Data Transformation'!D737)</f>
        <v>0</v>
      </c>
      <c r="I737" t="str">
        <f t="shared" si="64"/>
        <v/>
      </c>
    </row>
    <row r="738" spans="2:9" x14ac:dyDescent="0.55000000000000004">
      <c r="B738" t="b">
        <f>IF('Input and Summary Results'!D320=0,FALSE,'Input and Summary Results'!$B320)</f>
        <v>0</v>
      </c>
      <c r="C738" t="b">
        <f>IF(OR(B738=0,'Input and Summary Results'!D320=0,'Input and Summary Results'!D320=""),FALSE,'Input and Summary Results'!$D320)</f>
        <v>0</v>
      </c>
      <c r="D738" t="b">
        <f>IF(OR(B738=0,'Input and Summary Results'!E320=0),FALSE,'Input and Summary Results'!$E320)</f>
        <v>0</v>
      </c>
      <c r="E738" t="b">
        <f t="shared" si="62"/>
        <v>0</v>
      </c>
      <c r="F738" t="b">
        <f t="shared" si="63"/>
        <v>0</v>
      </c>
      <c r="G738" t="b">
        <f>IF('Input and Summary Results'!$J$4="yes",IF(C738=FALSE,FALSE,IF('Data Transformation'!E738&lt;$R$10,E738,$R$10)),IF(C738=FALSE,FALSE,IF(C738&lt;$R$10,C738,$R$10)))</f>
        <v>0</v>
      </c>
      <c r="H738" t="b">
        <f>IF('Input and Summary Results'!$J$4="yes",'Data Transformation'!F738,'Data Transformation'!D738)</f>
        <v>0</v>
      </c>
      <c r="I738" t="str">
        <f t="shared" si="64"/>
        <v/>
      </c>
    </row>
    <row r="739" spans="2:9" x14ac:dyDescent="0.55000000000000004">
      <c r="B739" t="b">
        <f>IF('Input and Summary Results'!D321=0,FALSE,'Input and Summary Results'!$B321)</f>
        <v>0</v>
      </c>
      <c r="C739" t="b">
        <f>IF(OR(B739=0,'Input and Summary Results'!D321=0,'Input and Summary Results'!D321=""),FALSE,'Input and Summary Results'!$D321)</f>
        <v>0</v>
      </c>
      <c r="D739" t="b">
        <f>IF(OR(B739=0,'Input and Summary Results'!E321=0),FALSE,'Input and Summary Results'!$E321)</f>
        <v>0</v>
      </c>
      <c r="E739" t="b">
        <f t="shared" si="62"/>
        <v>0</v>
      </c>
      <c r="F739" t="b">
        <f t="shared" si="63"/>
        <v>0</v>
      </c>
      <c r="G739" t="b">
        <f>IF('Input and Summary Results'!$J$4="yes",IF(C739=FALSE,FALSE,IF('Data Transformation'!E739&lt;$R$10,E739,$R$10)),IF(C739=FALSE,FALSE,IF(C739&lt;$R$10,C739,$R$10)))</f>
        <v>0</v>
      </c>
      <c r="H739" t="b">
        <f>IF('Input and Summary Results'!$J$4="yes",'Data Transformation'!F739,'Data Transformation'!D739)</f>
        <v>0</v>
      </c>
      <c r="I739" t="str">
        <f t="shared" si="64"/>
        <v/>
      </c>
    </row>
    <row r="740" spans="2:9" x14ac:dyDescent="0.55000000000000004">
      <c r="B740" t="b">
        <f>IF('Input and Summary Results'!D322=0,FALSE,'Input and Summary Results'!$B322)</f>
        <v>0</v>
      </c>
      <c r="C740" t="b">
        <f>IF(OR(B740=0,'Input and Summary Results'!D322=0,'Input and Summary Results'!D322=""),FALSE,'Input and Summary Results'!$D322)</f>
        <v>0</v>
      </c>
      <c r="D740" t="b">
        <f>IF(OR(B740=0,'Input and Summary Results'!E322=0),FALSE,'Input and Summary Results'!$E322)</f>
        <v>0</v>
      </c>
      <c r="E740" t="b">
        <f t="shared" si="62"/>
        <v>0</v>
      </c>
      <c r="F740" t="b">
        <f t="shared" si="63"/>
        <v>0</v>
      </c>
      <c r="G740" t="b">
        <f>IF('Input and Summary Results'!$J$4="yes",IF(C740=FALSE,FALSE,IF('Data Transformation'!E740&lt;$R$10,E740,$R$10)),IF(C740=FALSE,FALSE,IF(C740&lt;$R$10,C740,$R$10)))</f>
        <v>0</v>
      </c>
      <c r="H740" t="b">
        <f>IF('Input and Summary Results'!$J$4="yes",'Data Transformation'!F740,'Data Transformation'!D740)</f>
        <v>0</v>
      </c>
      <c r="I740" t="str">
        <f t="shared" si="64"/>
        <v/>
      </c>
    </row>
    <row r="741" spans="2:9" x14ac:dyDescent="0.55000000000000004">
      <c r="B741" t="b">
        <f>IF('Input and Summary Results'!D323=0,FALSE,'Input and Summary Results'!$B323)</f>
        <v>0</v>
      </c>
      <c r="C741" t="b">
        <f>IF(OR(B741=0,'Input and Summary Results'!D323=0,'Input and Summary Results'!D323=""),FALSE,'Input and Summary Results'!$D323)</f>
        <v>0</v>
      </c>
      <c r="D741" t="b">
        <f>IF(OR(B741=0,'Input and Summary Results'!E323=0),FALSE,'Input and Summary Results'!$E323)</f>
        <v>0</v>
      </c>
      <c r="E741" t="b">
        <f t="shared" si="62"/>
        <v>0</v>
      </c>
      <c r="F741" t="b">
        <f t="shared" si="63"/>
        <v>0</v>
      </c>
      <c r="G741" t="b">
        <f>IF('Input and Summary Results'!$J$4="yes",IF(C741=FALSE,FALSE,IF('Data Transformation'!E741&lt;$R$10,E741,$R$10)),IF(C741=FALSE,FALSE,IF(C741&lt;$R$10,C741,$R$10)))</f>
        <v>0</v>
      </c>
      <c r="H741" t="b">
        <f>IF('Input and Summary Results'!$J$4="yes",'Data Transformation'!F741,'Data Transformation'!D741)</f>
        <v>0</v>
      </c>
      <c r="I741" t="str">
        <f t="shared" si="64"/>
        <v/>
      </c>
    </row>
    <row r="742" spans="2:9" x14ac:dyDescent="0.55000000000000004">
      <c r="B742" t="b">
        <f>IF('Input and Summary Results'!D324=0,FALSE,'Input and Summary Results'!$B324)</f>
        <v>0</v>
      </c>
      <c r="C742" t="b">
        <f>IF(OR(B742=0,'Input and Summary Results'!D324=0,'Input and Summary Results'!D324=""),FALSE,'Input and Summary Results'!$D324)</f>
        <v>0</v>
      </c>
      <c r="D742" t="b">
        <f>IF(OR(B742=0,'Input and Summary Results'!E324=0),FALSE,'Input and Summary Results'!$E324)</f>
        <v>0</v>
      </c>
      <c r="E742" t="b">
        <f t="shared" si="62"/>
        <v>0</v>
      </c>
      <c r="F742" t="b">
        <f t="shared" si="63"/>
        <v>0</v>
      </c>
      <c r="G742" t="b">
        <f>IF('Input and Summary Results'!$J$4="yes",IF(C742=FALSE,FALSE,IF('Data Transformation'!E742&lt;$R$10,E742,$R$10)),IF(C742=FALSE,FALSE,IF(C742&lt;$R$10,C742,$R$10)))</f>
        <v>0</v>
      </c>
      <c r="H742" t="b">
        <f>IF('Input and Summary Results'!$J$4="yes",'Data Transformation'!F742,'Data Transformation'!D742)</f>
        <v>0</v>
      </c>
      <c r="I742" t="str">
        <f t="shared" si="64"/>
        <v/>
      </c>
    </row>
    <row r="743" spans="2:9" x14ac:dyDescent="0.55000000000000004">
      <c r="B743" t="b">
        <f>IF('Input and Summary Results'!D325=0,FALSE,'Input and Summary Results'!$B325)</f>
        <v>0</v>
      </c>
      <c r="C743" t="b">
        <f>IF(OR(B743=0,'Input and Summary Results'!D325=0,'Input and Summary Results'!D325=""),FALSE,'Input and Summary Results'!$D325)</f>
        <v>0</v>
      </c>
      <c r="D743" t="b">
        <f>IF(OR(B743=0,'Input and Summary Results'!E325=0),FALSE,'Input and Summary Results'!$E325)</f>
        <v>0</v>
      </c>
      <c r="E743" t="b">
        <f t="shared" si="62"/>
        <v>0</v>
      </c>
      <c r="F743" t="b">
        <f t="shared" si="63"/>
        <v>0</v>
      </c>
      <c r="G743" t="b">
        <f>IF('Input and Summary Results'!$J$4="yes",IF(C743=FALSE,FALSE,IF('Data Transformation'!E743&lt;$R$10,E743,$R$10)),IF(C743=FALSE,FALSE,IF(C743&lt;$R$10,C743,$R$10)))</f>
        <v>0</v>
      </c>
      <c r="H743" t="b">
        <f>IF('Input and Summary Results'!$J$4="yes",'Data Transformation'!F743,'Data Transformation'!D743)</f>
        <v>0</v>
      </c>
      <c r="I743" t="str">
        <f t="shared" si="64"/>
        <v/>
      </c>
    </row>
    <row r="744" spans="2:9" x14ac:dyDescent="0.55000000000000004">
      <c r="B744" t="b">
        <f>IF('Input and Summary Results'!D326=0,FALSE,'Input and Summary Results'!$B326)</f>
        <v>0</v>
      </c>
      <c r="C744" t="b">
        <f>IF(OR(B744=0,'Input and Summary Results'!D326=0,'Input and Summary Results'!D326=""),FALSE,'Input and Summary Results'!$D326)</f>
        <v>0</v>
      </c>
      <c r="D744" t="b">
        <f>IF(OR(B744=0,'Input and Summary Results'!E326=0),FALSE,'Input and Summary Results'!$E326)</f>
        <v>0</v>
      </c>
      <c r="E744" t="b">
        <f t="shared" si="62"/>
        <v>0</v>
      </c>
      <c r="F744" t="b">
        <f t="shared" si="63"/>
        <v>0</v>
      </c>
      <c r="G744" t="b">
        <f>IF('Input and Summary Results'!$J$4="yes",IF(C744=FALSE,FALSE,IF('Data Transformation'!E744&lt;$R$10,E744,$R$10)),IF(C744=FALSE,FALSE,IF(C744&lt;$R$10,C744,$R$10)))</f>
        <v>0</v>
      </c>
      <c r="H744" t="b">
        <f>IF('Input and Summary Results'!$J$4="yes",'Data Transformation'!F744,'Data Transformation'!D744)</f>
        <v>0</v>
      </c>
      <c r="I744" t="str">
        <f t="shared" si="64"/>
        <v/>
      </c>
    </row>
    <row r="745" spans="2:9" x14ac:dyDescent="0.55000000000000004">
      <c r="B745" t="b">
        <f>IF('Input and Summary Results'!D327=0,FALSE,'Input and Summary Results'!$B327)</f>
        <v>0</v>
      </c>
      <c r="C745" t="b">
        <f>IF(OR(B745=0,'Input and Summary Results'!D327=0,'Input and Summary Results'!D327=""),FALSE,'Input and Summary Results'!$D327)</f>
        <v>0</v>
      </c>
      <c r="D745" t="b">
        <f>IF(OR(B745=0,'Input and Summary Results'!E327=0),FALSE,'Input and Summary Results'!$E327)</f>
        <v>0</v>
      </c>
      <c r="E745" t="b">
        <f t="shared" si="62"/>
        <v>0</v>
      </c>
      <c r="F745" t="b">
        <f t="shared" si="63"/>
        <v>0</v>
      </c>
      <c r="G745" t="b">
        <f>IF('Input and Summary Results'!$J$4="yes",IF(C745=FALSE,FALSE,IF('Data Transformation'!E745&lt;$R$10,E745,$R$10)),IF(C745=FALSE,FALSE,IF(C745&lt;$R$10,C745,$R$10)))</f>
        <v>0</v>
      </c>
      <c r="H745" t="b">
        <f>IF('Input and Summary Results'!$J$4="yes",'Data Transformation'!F745,'Data Transformation'!D745)</f>
        <v>0</v>
      </c>
      <c r="I745" t="str">
        <f t="shared" si="64"/>
        <v/>
      </c>
    </row>
    <row r="746" spans="2:9" x14ac:dyDescent="0.55000000000000004">
      <c r="B746" t="b">
        <f>IF('Input and Summary Results'!D328=0,FALSE,'Input and Summary Results'!$B328)</f>
        <v>0</v>
      </c>
      <c r="C746" t="b">
        <f>IF(OR(B746=0,'Input and Summary Results'!D328=0,'Input and Summary Results'!D328=""),FALSE,'Input and Summary Results'!$D328)</f>
        <v>0</v>
      </c>
      <c r="D746" t="b">
        <f>IF(OR(B746=0,'Input and Summary Results'!E328=0),FALSE,'Input and Summary Results'!$E328)</f>
        <v>0</v>
      </c>
      <c r="E746" t="b">
        <f t="shared" ref="E746:E809" si="65">IF(C746=FALSE,FALSE,LOG10(C746))</f>
        <v>0</v>
      </c>
      <c r="F746" t="b">
        <f t="shared" ref="F746:F809" si="66">IF(D746=FALSE, FALSE,0.434*D746/C746)</f>
        <v>0</v>
      </c>
      <c r="G746" t="b">
        <f>IF('Input and Summary Results'!$J$4="yes",IF(C746=FALSE,FALSE,IF('Data Transformation'!E746&lt;$R$10,E746,$R$10)),IF(C746=FALSE,FALSE,IF(C746&lt;$R$10,C746,$R$10)))</f>
        <v>0</v>
      </c>
      <c r="H746" t="b">
        <f>IF('Input and Summary Results'!$J$4="yes",'Data Transformation'!F746,'Data Transformation'!D746)</f>
        <v>0</v>
      </c>
      <c r="I746" t="str">
        <f t="shared" si="64"/>
        <v/>
      </c>
    </row>
    <row r="747" spans="2:9" x14ac:dyDescent="0.55000000000000004">
      <c r="B747" t="b">
        <f>IF('Input and Summary Results'!D329=0,FALSE,'Input and Summary Results'!$B329)</f>
        <v>0</v>
      </c>
      <c r="C747" t="b">
        <f>IF(OR(B747=0,'Input and Summary Results'!D329=0,'Input and Summary Results'!D329=""),FALSE,'Input and Summary Results'!$D329)</f>
        <v>0</v>
      </c>
      <c r="D747" t="b">
        <f>IF(OR(B747=0,'Input and Summary Results'!E329=0),FALSE,'Input and Summary Results'!$E329)</f>
        <v>0</v>
      </c>
      <c r="E747" t="b">
        <f t="shared" si="65"/>
        <v>0</v>
      </c>
      <c r="F747" t="b">
        <f t="shared" si="66"/>
        <v>0</v>
      </c>
      <c r="G747" t="b">
        <f>IF('Input and Summary Results'!$J$4="yes",IF(C747=FALSE,FALSE,IF('Data Transformation'!E747&lt;$R$10,E747,$R$10)),IF(C747=FALSE,FALSE,IF(C747&lt;$R$10,C747,$R$10)))</f>
        <v>0</v>
      </c>
      <c r="H747" t="b">
        <f>IF('Input and Summary Results'!$J$4="yes",'Data Transformation'!F747,'Data Transformation'!D747)</f>
        <v>0</v>
      </c>
      <c r="I747" t="str">
        <f t="shared" si="64"/>
        <v/>
      </c>
    </row>
    <row r="748" spans="2:9" x14ac:dyDescent="0.55000000000000004">
      <c r="B748" t="b">
        <f>IF('Input and Summary Results'!D330=0,FALSE,'Input and Summary Results'!$B330)</f>
        <v>0</v>
      </c>
      <c r="C748" t="b">
        <f>IF(OR(B748=0,'Input and Summary Results'!D330=0,'Input and Summary Results'!D330=""),FALSE,'Input and Summary Results'!$D330)</f>
        <v>0</v>
      </c>
      <c r="D748" t="b">
        <f>IF(OR(B748=0,'Input and Summary Results'!E330=0),FALSE,'Input and Summary Results'!$E330)</f>
        <v>0</v>
      </c>
      <c r="E748" t="b">
        <f t="shared" si="65"/>
        <v>0</v>
      </c>
      <c r="F748" t="b">
        <f t="shared" si="66"/>
        <v>0</v>
      </c>
      <c r="G748" t="b">
        <f>IF('Input and Summary Results'!$J$4="yes",IF(C748=FALSE,FALSE,IF('Data Transformation'!E748&lt;$R$10,E748,$R$10)),IF(C748=FALSE,FALSE,IF(C748&lt;$R$10,C748,$R$10)))</f>
        <v>0</v>
      </c>
      <c r="H748" t="b">
        <f>IF('Input and Summary Results'!$J$4="yes",'Data Transformation'!F748,'Data Transformation'!D748)</f>
        <v>0</v>
      </c>
      <c r="I748" t="str">
        <f t="shared" si="64"/>
        <v/>
      </c>
    </row>
    <row r="749" spans="2:9" x14ac:dyDescent="0.55000000000000004">
      <c r="B749" t="b">
        <f>IF('Input and Summary Results'!D331=0,FALSE,'Input and Summary Results'!$B331)</f>
        <v>0</v>
      </c>
      <c r="C749" t="b">
        <f>IF(OR(B749=0,'Input and Summary Results'!D331=0,'Input and Summary Results'!D331=""),FALSE,'Input and Summary Results'!$D331)</f>
        <v>0</v>
      </c>
      <c r="D749" t="b">
        <f>IF(OR(B749=0,'Input and Summary Results'!E331=0),FALSE,'Input and Summary Results'!$E331)</f>
        <v>0</v>
      </c>
      <c r="E749" t="b">
        <f t="shared" si="65"/>
        <v>0</v>
      </c>
      <c r="F749" t="b">
        <f t="shared" si="66"/>
        <v>0</v>
      </c>
      <c r="G749" t="b">
        <f>IF('Input and Summary Results'!$J$4="yes",IF(C749=FALSE,FALSE,IF('Data Transformation'!E749&lt;$R$10,E749,$R$10)),IF(C749=FALSE,FALSE,IF(C749&lt;$R$10,C749,$R$10)))</f>
        <v>0</v>
      </c>
      <c r="H749" t="b">
        <f>IF('Input and Summary Results'!$J$4="yes",'Data Transformation'!F749,'Data Transformation'!D749)</f>
        <v>0</v>
      </c>
      <c r="I749" t="str">
        <f t="shared" si="64"/>
        <v/>
      </c>
    </row>
    <row r="750" spans="2:9" x14ac:dyDescent="0.55000000000000004">
      <c r="B750" t="b">
        <f>IF('Input and Summary Results'!D332=0,FALSE,'Input and Summary Results'!$B332)</f>
        <v>0</v>
      </c>
      <c r="C750" t="b">
        <f>IF(OR(B750=0,'Input and Summary Results'!D332=0,'Input and Summary Results'!D332=""),FALSE,'Input and Summary Results'!$D332)</f>
        <v>0</v>
      </c>
      <c r="D750" t="b">
        <f>IF(OR(B750=0,'Input and Summary Results'!E332=0),FALSE,'Input and Summary Results'!$E332)</f>
        <v>0</v>
      </c>
      <c r="E750" t="b">
        <f t="shared" si="65"/>
        <v>0</v>
      </c>
      <c r="F750" t="b">
        <f t="shared" si="66"/>
        <v>0</v>
      </c>
      <c r="G750" t="b">
        <f>IF('Input and Summary Results'!$J$4="yes",IF(C750=FALSE,FALSE,IF('Data Transformation'!E750&lt;$R$10,E750,$R$10)),IF(C750=FALSE,FALSE,IF(C750&lt;$R$10,C750,$R$10)))</f>
        <v>0</v>
      </c>
      <c r="H750" t="b">
        <f>IF('Input and Summary Results'!$J$4="yes",'Data Transformation'!F750,'Data Transformation'!D750)</f>
        <v>0</v>
      </c>
      <c r="I750" t="str">
        <f t="shared" si="64"/>
        <v/>
      </c>
    </row>
    <row r="751" spans="2:9" x14ac:dyDescent="0.55000000000000004">
      <c r="B751" t="b">
        <f>IF('Input and Summary Results'!D333=0,FALSE,'Input and Summary Results'!$B333)</f>
        <v>0</v>
      </c>
      <c r="C751" t="b">
        <f>IF(OR(B751=0,'Input and Summary Results'!D333=0,'Input and Summary Results'!D333=""),FALSE,'Input and Summary Results'!$D333)</f>
        <v>0</v>
      </c>
      <c r="D751" t="b">
        <f>IF(OR(B751=0,'Input and Summary Results'!E333=0),FALSE,'Input and Summary Results'!$E333)</f>
        <v>0</v>
      </c>
      <c r="E751" t="b">
        <f t="shared" si="65"/>
        <v>0</v>
      </c>
      <c r="F751" t="b">
        <f t="shared" si="66"/>
        <v>0</v>
      </c>
      <c r="G751" t="b">
        <f>IF('Input and Summary Results'!$J$4="yes",IF(C751=FALSE,FALSE,IF('Data Transformation'!E751&lt;$R$10,E751,$R$10)),IF(C751=FALSE,FALSE,IF(C751&lt;$R$10,C751,$R$10)))</f>
        <v>0</v>
      </c>
      <c r="H751" t="b">
        <f>IF('Input and Summary Results'!$J$4="yes",'Data Transformation'!F751,'Data Transformation'!D751)</f>
        <v>0</v>
      </c>
      <c r="I751" t="str">
        <f t="shared" si="64"/>
        <v/>
      </c>
    </row>
    <row r="752" spans="2:9" x14ac:dyDescent="0.55000000000000004">
      <c r="B752" t="b">
        <f>IF('Input and Summary Results'!D334=0,FALSE,'Input and Summary Results'!$B334)</f>
        <v>0</v>
      </c>
      <c r="C752" t="b">
        <f>IF(OR(B752=0,'Input and Summary Results'!D334=0,'Input and Summary Results'!D334=""),FALSE,'Input and Summary Results'!$D334)</f>
        <v>0</v>
      </c>
      <c r="D752" t="b">
        <f>IF(OR(B752=0,'Input and Summary Results'!E334=0),FALSE,'Input and Summary Results'!$E334)</f>
        <v>0</v>
      </c>
      <c r="E752" t="b">
        <f t="shared" si="65"/>
        <v>0</v>
      </c>
      <c r="F752" t="b">
        <f t="shared" si="66"/>
        <v>0</v>
      </c>
      <c r="G752" t="b">
        <f>IF('Input and Summary Results'!$J$4="yes",IF(C752=FALSE,FALSE,IF('Data Transformation'!E752&lt;$R$10,E752,$R$10)),IF(C752=FALSE,FALSE,IF(C752&lt;$R$10,C752,$R$10)))</f>
        <v>0</v>
      </c>
      <c r="H752" t="b">
        <f>IF('Input and Summary Results'!$J$4="yes",'Data Transformation'!F752,'Data Transformation'!D752)</f>
        <v>0</v>
      </c>
      <c r="I752" t="str">
        <f t="shared" si="64"/>
        <v/>
      </c>
    </row>
    <row r="753" spans="2:9" x14ac:dyDescent="0.55000000000000004">
      <c r="B753" t="b">
        <f>IF('Input and Summary Results'!D335=0,FALSE,'Input and Summary Results'!$B335)</f>
        <v>0</v>
      </c>
      <c r="C753" t="b">
        <f>IF(OR(B753=0,'Input and Summary Results'!D335=0,'Input and Summary Results'!D335=""),FALSE,'Input and Summary Results'!$D335)</f>
        <v>0</v>
      </c>
      <c r="D753" t="b">
        <f>IF(OR(B753=0,'Input and Summary Results'!E335=0),FALSE,'Input and Summary Results'!$E335)</f>
        <v>0</v>
      </c>
      <c r="E753" t="b">
        <f t="shared" si="65"/>
        <v>0</v>
      </c>
      <c r="F753" t="b">
        <f t="shared" si="66"/>
        <v>0</v>
      </c>
      <c r="G753" t="b">
        <f>IF('Input and Summary Results'!$J$4="yes",IF(C753=FALSE,FALSE,IF('Data Transformation'!E753&lt;$R$10,E753,$R$10)),IF(C753=FALSE,FALSE,IF(C753&lt;$R$10,C753,$R$10)))</f>
        <v>0</v>
      </c>
      <c r="H753" t="b">
        <f>IF('Input and Summary Results'!$J$4="yes",'Data Transformation'!F753,'Data Transformation'!D753)</f>
        <v>0</v>
      </c>
      <c r="I753" t="str">
        <f t="shared" si="64"/>
        <v/>
      </c>
    </row>
    <row r="754" spans="2:9" x14ac:dyDescent="0.55000000000000004">
      <c r="B754" t="b">
        <f>IF('Input and Summary Results'!D336=0,FALSE,'Input and Summary Results'!$B336)</f>
        <v>0</v>
      </c>
      <c r="C754" t="b">
        <f>IF(OR(B754=0,'Input and Summary Results'!D336=0,'Input and Summary Results'!D336=""),FALSE,'Input and Summary Results'!$D336)</f>
        <v>0</v>
      </c>
      <c r="D754" t="b">
        <f>IF(OR(B754=0,'Input and Summary Results'!E336=0),FALSE,'Input and Summary Results'!$E336)</f>
        <v>0</v>
      </c>
      <c r="E754" t="b">
        <f t="shared" si="65"/>
        <v>0</v>
      </c>
      <c r="F754" t="b">
        <f t="shared" si="66"/>
        <v>0</v>
      </c>
      <c r="G754" t="b">
        <f>IF('Input and Summary Results'!$J$4="yes",IF(C754=FALSE,FALSE,IF('Data Transformation'!E754&lt;$R$10,E754,$R$10)),IF(C754=FALSE,FALSE,IF(C754&lt;$R$10,C754,$R$10)))</f>
        <v>0</v>
      </c>
      <c r="H754" t="b">
        <f>IF('Input and Summary Results'!$J$4="yes",'Data Transformation'!F754,'Data Transformation'!D754)</f>
        <v>0</v>
      </c>
      <c r="I754" t="str">
        <f t="shared" si="64"/>
        <v/>
      </c>
    </row>
    <row r="755" spans="2:9" x14ac:dyDescent="0.55000000000000004">
      <c r="B755" t="b">
        <f>IF('Input and Summary Results'!D337=0,FALSE,'Input and Summary Results'!$B337)</f>
        <v>0</v>
      </c>
      <c r="C755" t="b">
        <f>IF(OR(B755=0,'Input and Summary Results'!D337=0,'Input and Summary Results'!D337=""),FALSE,'Input and Summary Results'!$D337)</f>
        <v>0</v>
      </c>
      <c r="D755" t="b">
        <f>IF(OR(B755=0,'Input and Summary Results'!E337=0),FALSE,'Input and Summary Results'!$E337)</f>
        <v>0</v>
      </c>
      <c r="E755" t="b">
        <f t="shared" si="65"/>
        <v>0</v>
      </c>
      <c r="F755" t="b">
        <f t="shared" si="66"/>
        <v>0</v>
      </c>
      <c r="G755" t="b">
        <f>IF('Input and Summary Results'!$J$4="yes",IF(C755=FALSE,FALSE,IF('Data Transformation'!E755&lt;$R$10,E755,$R$10)),IF(C755=FALSE,FALSE,IF(C755&lt;$R$10,C755,$R$10)))</f>
        <v>0</v>
      </c>
      <c r="H755" t="b">
        <f>IF('Input and Summary Results'!$J$4="yes",'Data Transformation'!F755,'Data Transformation'!D755)</f>
        <v>0</v>
      </c>
      <c r="I755" t="str">
        <f t="shared" si="64"/>
        <v/>
      </c>
    </row>
    <row r="756" spans="2:9" x14ac:dyDescent="0.55000000000000004">
      <c r="B756" t="b">
        <f>IF('Input and Summary Results'!D338=0,FALSE,'Input and Summary Results'!$B338)</f>
        <v>0</v>
      </c>
      <c r="C756" t="b">
        <f>IF(OR(B756=0,'Input and Summary Results'!D338=0,'Input and Summary Results'!D338=""),FALSE,'Input and Summary Results'!$D338)</f>
        <v>0</v>
      </c>
      <c r="D756" t="b">
        <f>IF(OR(B756=0,'Input and Summary Results'!E338=0),FALSE,'Input and Summary Results'!$E338)</f>
        <v>0</v>
      </c>
      <c r="E756" t="b">
        <f t="shared" si="65"/>
        <v>0</v>
      </c>
      <c r="F756" t="b">
        <f t="shared" si="66"/>
        <v>0</v>
      </c>
      <c r="G756" t="b">
        <f>IF('Input and Summary Results'!$J$4="yes",IF(C756=FALSE,FALSE,IF('Data Transformation'!E756&lt;$R$10,E756,$R$10)),IF(C756=FALSE,FALSE,IF(C756&lt;$R$10,C756,$R$10)))</f>
        <v>0</v>
      </c>
      <c r="H756" t="b">
        <f>IF('Input and Summary Results'!$J$4="yes",'Data Transformation'!F756,'Data Transformation'!D756)</f>
        <v>0</v>
      </c>
      <c r="I756" t="str">
        <f t="shared" si="64"/>
        <v/>
      </c>
    </row>
    <row r="757" spans="2:9" x14ac:dyDescent="0.55000000000000004">
      <c r="B757" t="b">
        <f>IF('Input and Summary Results'!D339=0,FALSE,'Input and Summary Results'!$B339)</f>
        <v>0</v>
      </c>
      <c r="C757" t="b">
        <f>IF(OR(B757=0,'Input and Summary Results'!D339=0,'Input and Summary Results'!D339=""),FALSE,'Input and Summary Results'!$D339)</f>
        <v>0</v>
      </c>
      <c r="D757" t="b">
        <f>IF(OR(B757=0,'Input and Summary Results'!E339=0),FALSE,'Input and Summary Results'!$E339)</f>
        <v>0</v>
      </c>
      <c r="E757" t="b">
        <f t="shared" si="65"/>
        <v>0</v>
      </c>
      <c r="F757" t="b">
        <f t="shared" si="66"/>
        <v>0</v>
      </c>
      <c r="G757" t="b">
        <f>IF('Input and Summary Results'!$J$4="yes",IF(C757=FALSE,FALSE,IF('Data Transformation'!E757&lt;$R$10,E757,$R$10)),IF(C757=FALSE,FALSE,IF(C757&lt;$R$10,C757,$R$10)))</f>
        <v>0</v>
      </c>
      <c r="H757" t="b">
        <f>IF('Input and Summary Results'!$J$4="yes",'Data Transformation'!F757,'Data Transformation'!D757)</f>
        <v>0</v>
      </c>
      <c r="I757" t="str">
        <f t="shared" si="64"/>
        <v/>
      </c>
    </row>
    <row r="758" spans="2:9" x14ac:dyDescent="0.55000000000000004">
      <c r="B758" t="b">
        <f>IF('Input and Summary Results'!D340=0,FALSE,'Input and Summary Results'!$B340)</f>
        <v>0</v>
      </c>
      <c r="C758" t="b">
        <f>IF(OR(B758=0,'Input and Summary Results'!D340=0,'Input and Summary Results'!D340=""),FALSE,'Input and Summary Results'!$D340)</f>
        <v>0</v>
      </c>
      <c r="D758" t="b">
        <f>IF(OR(B758=0,'Input and Summary Results'!E340=0),FALSE,'Input and Summary Results'!$E340)</f>
        <v>0</v>
      </c>
      <c r="E758" t="b">
        <f t="shared" si="65"/>
        <v>0</v>
      </c>
      <c r="F758" t="b">
        <f t="shared" si="66"/>
        <v>0</v>
      </c>
      <c r="G758" t="b">
        <f>IF('Input and Summary Results'!$J$4="yes",IF(C758=FALSE,FALSE,IF('Data Transformation'!E758&lt;$R$10,E758,$R$10)),IF(C758=FALSE,FALSE,IF(C758&lt;$R$10,C758,$R$10)))</f>
        <v>0</v>
      </c>
      <c r="H758" t="b">
        <f>IF('Input and Summary Results'!$J$4="yes",'Data Transformation'!F758,'Data Transformation'!D758)</f>
        <v>0</v>
      </c>
      <c r="I758" t="str">
        <f t="shared" si="64"/>
        <v/>
      </c>
    </row>
    <row r="759" spans="2:9" x14ac:dyDescent="0.55000000000000004">
      <c r="B759" t="b">
        <f>IF('Input and Summary Results'!D341=0,FALSE,'Input and Summary Results'!$B341)</f>
        <v>0</v>
      </c>
      <c r="C759" t="b">
        <f>IF(OR(B759=0,'Input and Summary Results'!D341=0,'Input and Summary Results'!D341=""),FALSE,'Input and Summary Results'!$D341)</f>
        <v>0</v>
      </c>
      <c r="D759" t="b">
        <f>IF(OR(B759=0,'Input and Summary Results'!E341=0),FALSE,'Input and Summary Results'!$E341)</f>
        <v>0</v>
      </c>
      <c r="E759" t="b">
        <f t="shared" si="65"/>
        <v>0</v>
      </c>
      <c r="F759" t="b">
        <f t="shared" si="66"/>
        <v>0</v>
      </c>
      <c r="G759" t="b">
        <f>IF('Input and Summary Results'!$J$4="yes",IF(C759=FALSE,FALSE,IF('Data Transformation'!E759&lt;$R$10,E759,$R$10)),IF(C759=FALSE,FALSE,IF(C759&lt;$R$10,C759,$R$10)))</f>
        <v>0</v>
      </c>
      <c r="H759" t="b">
        <f>IF('Input and Summary Results'!$J$4="yes",'Data Transformation'!F759,'Data Transformation'!D759)</f>
        <v>0</v>
      </c>
      <c r="I759" t="str">
        <f t="shared" si="64"/>
        <v/>
      </c>
    </row>
    <row r="760" spans="2:9" x14ac:dyDescent="0.55000000000000004">
      <c r="B760" t="b">
        <f>IF('Input and Summary Results'!D342=0,FALSE,'Input and Summary Results'!$B342)</f>
        <v>0</v>
      </c>
      <c r="C760" t="b">
        <f>IF(OR(B760=0,'Input and Summary Results'!D342=0,'Input and Summary Results'!D342=""),FALSE,'Input and Summary Results'!$D342)</f>
        <v>0</v>
      </c>
      <c r="D760" t="b">
        <f>IF(OR(B760=0,'Input and Summary Results'!E342=0),FALSE,'Input and Summary Results'!$E342)</f>
        <v>0</v>
      </c>
      <c r="E760" t="b">
        <f t="shared" si="65"/>
        <v>0</v>
      </c>
      <c r="F760" t="b">
        <f t="shared" si="66"/>
        <v>0</v>
      </c>
      <c r="G760" t="b">
        <f>IF('Input and Summary Results'!$J$4="yes",IF(C760=FALSE,FALSE,IF('Data Transformation'!E760&lt;$R$10,E760,$R$10)),IF(C760=FALSE,FALSE,IF(C760&lt;$R$10,C760,$R$10)))</f>
        <v>0</v>
      </c>
      <c r="H760" t="b">
        <f>IF('Input and Summary Results'!$J$4="yes",'Data Transformation'!F760,'Data Transformation'!D760)</f>
        <v>0</v>
      </c>
      <c r="I760" t="str">
        <f t="shared" si="64"/>
        <v/>
      </c>
    </row>
    <row r="761" spans="2:9" x14ac:dyDescent="0.55000000000000004">
      <c r="B761" t="b">
        <f>IF('Input and Summary Results'!D343=0,FALSE,'Input and Summary Results'!$B343)</f>
        <v>0</v>
      </c>
      <c r="C761" t="b">
        <f>IF(OR(B761=0,'Input and Summary Results'!D343=0,'Input and Summary Results'!D343=""),FALSE,'Input and Summary Results'!$D343)</f>
        <v>0</v>
      </c>
      <c r="D761" t="b">
        <f>IF(OR(B761=0,'Input and Summary Results'!E343=0),FALSE,'Input and Summary Results'!$E343)</f>
        <v>0</v>
      </c>
      <c r="E761" t="b">
        <f t="shared" si="65"/>
        <v>0</v>
      </c>
      <c r="F761" t="b">
        <f t="shared" si="66"/>
        <v>0</v>
      </c>
      <c r="G761" t="b">
        <f>IF('Input and Summary Results'!$J$4="yes",IF(C761=FALSE,FALSE,IF('Data Transformation'!E761&lt;$R$10,E761,$R$10)),IF(C761=FALSE,FALSE,IF(C761&lt;$R$10,C761,$R$10)))</f>
        <v>0</v>
      </c>
      <c r="H761" t="b">
        <f>IF('Input and Summary Results'!$J$4="yes",'Data Transformation'!F761,'Data Transformation'!D761)</f>
        <v>0</v>
      </c>
      <c r="I761" t="str">
        <f t="shared" si="64"/>
        <v/>
      </c>
    </row>
    <row r="762" spans="2:9" x14ac:dyDescent="0.55000000000000004">
      <c r="B762" t="b">
        <f>IF('Input and Summary Results'!D344=0,FALSE,'Input and Summary Results'!$B344)</f>
        <v>0</v>
      </c>
      <c r="C762" t="b">
        <f>IF(OR(B762=0,'Input and Summary Results'!D344=0,'Input and Summary Results'!D344=""),FALSE,'Input and Summary Results'!$D344)</f>
        <v>0</v>
      </c>
      <c r="D762" t="b">
        <f>IF(OR(B762=0,'Input and Summary Results'!E344=0),FALSE,'Input and Summary Results'!$E344)</f>
        <v>0</v>
      </c>
      <c r="E762" t="b">
        <f t="shared" si="65"/>
        <v>0</v>
      </c>
      <c r="F762" t="b">
        <f t="shared" si="66"/>
        <v>0</v>
      </c>
      <c r="G762" t="b">
        <f>IF('Input and Summary Results'!$J$4="yes",IF(C762=FALSE,FALSE,IF('Data Transformation'!E762&lt;$R$10,E762,$R$10)),IF(C762=FALSE,FALSE,IF(C762&lt;$R$10,C762,$R$10)))</f>
        <v>0</v>
      </c>
      <c r="H762" t="b">
        <f>IF('Input and Summary Results'!$J$4="yes",'Data Transformation'!F762,'Data Transformation'!D762)</f>
        <v>0</v>
      </c>
      <c r="I762" t="str">
        <f t="shared" si="64"/>
        <v/>
      </c>
    </row>
    <row r="763" spans="2:9" x14ac:dyDescent="0.55000000000000004">
      <c r="B763" t="b">
        <f>IF('Input and Summary Results'!D345=0,FALSE,'Input and Summary Results'!$B345)</f>
        <v>0</v>
      </c>
      <c r="C763" t="b">
        <f>IF(OR(B763=0,'Input and Summary Results'!D345=0,'Input and Summary Results'!D345=""),FALSE,'Input and Summary Results'!$D345)</f>
        <v>0</v>
      </c>
      <c r="D763" t="b">
        <f>IF(OR(B763=0,'Input and Summary Results'!E345=0),FALSE,'Input and Summary Results'!$E345)</f>
        <v>0</v>
      </c>
      <c r="E763" t="b">
        <f t="shared" si="65"/>
        <v>0</v>
      </c>
      <c r="F763" t="b">
        <f t="shared" si="66"/>
        <v>0</v>
      </c>
      <c r="G763" t="b">
        <f>IF('Input and Summary Results'!$J$4="yes",IF(C763=FALSE,FALSE,IF('Data Transformation'!E763&lt;$R$10,E763,$R$10)),IF(C763=FALSE,FALSE,IF(C763&lt;$R$10,C763,$R$10)))</f>
        <v>0</v>
      </c>
      <c r="H763" t="b">
        <f>IF('Input and Summary Results'!$J$4="yes",'Data Transformation'!F763,'Data Transformation'!D763)</f>
        <v>0</v>
      </c>
      <c r="I763" t="str">
        <f t="shared" si="64"/>
        <v/>
      </c>
    </row>
    <row r="764" spans="2:9" x14ac:dyDescent="0.55000000000000004">
      <c r="B764" t="b">
        <f>IF('Input and Summary Results'!D346=0,FALSE,'Input and Summary Results'!$B346)</f>
        <v>0</v>
      </c>
      <c r="C764" t="b">
        <f>IF(OR(B764=0,'Input and Summary Results'!D346=0,'Input and Summary Results'!D346=""),FALSE,'Input and Summary Results'!$D346)</f>
        <v>0</v>
      </c>
      <c r="D764" t="b">
        <f>IF(OR(B764=0,'Input and Summary Results'!E346=0),FALSE,'Input and Summary Results'!$E346)</f>
        <v>0</v>
      </c>
      <c r="E764" t="b">
        <f t="shared" si="65"/>
        <v>0</v>
      </c>
      <c r="F764" t="b">
        <f t="shared" si="66"/>
        <v>0</v>
      </c>
      <c r="G764" t="b">
        <f>IF('Input and Summary Results'!$J$4="yes",IF(C764=FALSE,FALSE,IF('Data Transformation'!E764&lt;$R$10,E764,$R$10)),IF(C764=FALSE,FALSE,IF(C764&lt;$R$10,C764,$R$10)))</f>
        <v>0</v>
      </c>
      <c r="H764" t="b">
        <f>IF('Input and Summary Results'!$J$4="yes",'Data Transformation'!F764,'Data Transformation'!D764)</f>
        <v>0</v>
      </c>
      <c r="I764" t="str">
        <f t="shared" si="64"/>
        <v/>
      </c>
    </row>
    <row r="765" spans="2:9" x14ac:dyDescent="0.55000000000000004">
      <c r="B765" t="b">
        <f>IF('Input and Summary Results'!D347=0,FALSE,'Input and Summary Results'!$B347)</f>
        <v>0</v>
      </c>
      <c r="C765" t="b">
        <f>IF(OR(B765=0,'Input and Summary Results'!D347=0,'Input and Summary Results'!D347=""),FALSE,'Input and Summary Results'!$D347)</f>
        <v>0</v>
      </c>
      <c r="D765" t="b">
        <f>IF(OR(B765=0,'Input and Summary Results'!E347=0),FALSE,'Input and Summary Results'!$E347)</f>
        <v>0</v>
      </c>
      <c r="E765" t="b">
        <f t="shared" si="65"/>
        <v>0</v>
      </c>
      <c r="F765" t="b">
        <f t="shared" si="66"/>
        <v>0</v>
      </c>
      <c r="G765" t="b">
        <f>IF('Input and Summary Results'!$J$4="yes",IF(C765=FALSE,FALSE,IF('Data Transformation'!E765&lt;$R$10,E765,$R$10)),IF(C765=FALSE,FALSE,IF(C765&lt;$R$10,C765,$R$10)))</f>
        <v>0</v>
      </c>
      <c r="H765" t="b">
        <f>IF('Input and Summary Results'!$J$4="yes",'Data Transformation'!F765,'Data Transformation'!D765)</f>
        <v>0</v>
      </c>
      <c r="I765" t="str">
        <f t="shared" si="64"/>
        <v/>
      </c>
    </row>
    <row r="766" spans="2:9" x14ac:dyDescent="0.55000000000000004">
      <c r="B766" t="b">
        <f>IF('Input and Summary Results'!D348=0,FALSE,'Input and Summary Results'!$B348)</f>
        <v>0</v>
      </c>
      <c r="C766" t="b">
        <f>IF(OR(B766=0,'Input and Summary Results'!D348=0,'Input and Summary Results'!D348=""),FALSE,'Input and Summary Results'!$D348)</f>
        <v>0</v>
      </c>
      <c r="D766" t="b">
        <f>IF(OR(B766=0,'Input and Summary Results'!E348=0),FALSE,'Input and Summary Results'!$E348)</f>
        <v>0</v>
      </c>
      <c r="E766" t="b">
        <f t="shared" si="65"/>
        <v>0</v>
      </c>
      <c r="F766" t="b">
        <f t="shared" si="66"/>
        <v>0</v>
      </c>
      <c r="G766" t="b">
        <f>IF('Input and Summary Results'!$J$4="yes",IF(C766=FALSE,FALSE,IF('Data Transformation'!E766&lt;$R$10,E766,$R$10)),IF(C766=FALSE,FALSE,IF(C766&lt;$R$10,C766,$R$10)))</f>
        <v>0</v>
      </c>
      <c r="H766" t="b">
        <f>IF('Input and Summary Results'!$J$4="yes",'Data Transformation'!F766,'Data Transformation'!D766)</f>
        <v>0</v>
      </c>
      <c r="I766" t="str">
        <f t="shared" si="64"/>
        <v/>
      </c>
    </row>
    <row r="767" spans="2:9" x14ac:dyDescent="0.55000000000000004">
      <c r="B767" t="b">
        <f>IF('Input and Summary Results'!D349=0,FALSE,'Input and Summary Results'!$B349)</f>
        <v>0</v>
      </c>
      <c r="C767" t="b">
        <f>IF(OR(B767=0,'Input and Summary Results'!D349=0,'Input and Summary Results'!D349=""),FALSE,'Input and Summary Results'!$D349)</f>
        <v>0</v>
      </c>
      <c r="D767" t="b">
        <f>IF(OR(B767=0,'Input and Summary Results'!E349=0),FALSE,'Input and Summary Results'!$E349)</f>
        <v>0</v>
      </c>
      <c r="E767" t="b">
        <f t="shared" si="65"/>
        <v>0</v>
      </c>
      <c r="F767" t="b">
        <f t="shared" si="66"/>
        <v>0</v>
      </c>
      <c r="G767" t="b">
        <f>IF('Input and Summary Results'!$J$4="yes",IF(C767=FALSE,FALSE,IF('Data Transformation'!E767&lt;$R$10,E767,$R$10)),IF(C767=FALSE,FALSE,IF(C767&lt;$R$10,C767,$R$10)))</f>
        <v>0</v>
      </c>
      <c r="H767" t="b">
        <f>IF('Input and Summary Results'!$J$4="yes",'Data Transformation'!F767,'Data Transformation'!D767)</f>
        <v>0</v>
      </c>
      <c r="I767" t="str">
        <f t="shared" si="64"/>
        <v/>
      </c>
    </row>
    <row r="768" spans="2:9" x14ac:dyDescent="0.55000000000000004">
      <c r="B768" t="b">
        <f>IF('Input and Summary Results'!D350=0,FALSE,'Input and Summary Results'!$B350)</f>
        <v>0</v>
      </c>
      <c r="C768" t="b">
        <f>IF(OR(B768=0,'Input and Summary Results'!D350=0,'Input and Summary Results'!D350=""),FALSE,'Input and Summary Results'!$D350)</f>
        <v>0</v>
      </c>
      <c r="D768" t="b">
        <f>IF(OR(B768=0,'Input and Summary Results'!E350=0),FALSE,'Input and Summary Results'!$E350)</f>
        <v>0</v>
      </c>
      <c r="E768" t="b">
        <f t="shared" si="65"/>
        <v>0</v>
      </c>
      <c r="F768" t="b">
        <f t="shared" si="66"/>
        <v>0</v>
      </c>
      <c r="G768" t="b">
        <f>IF('Input and Summary Results'!$J$4="yes",IF(C768=FALSE,FALSE,IF('Data Transformation'!E768&lt;$R$10,E768,$R$10)),IF(C768=FALSE,FALSE,IF(C768&lt;$R$10,C768,$R$10)))</f>
        <v>0</v>
      </c>
      <c r="H768" t="b">
        <f>IF('Input and Summary Results'!$J$4="yes",'Data Transformation'!F768,'Data Transformation'!D768)</f>
        <v>0</v>
      </c>
      <c r="I768" t="str">
        <f t="shared" si="64"/>
        <v/>
      </c>
    </row>
    <row r="769" spans="2:9" x14ac:dyDescent="0.55000000000000004">
      <c r="B769" t="b">
        <f>IF('Input and Summary Results'!D351=0,FALSE,'Input and Summary Results'!$B351)</f>
        <v>0</v>
      </c>
      <c r="C769" t="b">
        <f>IF(OR(B769=0,'Input and Summary Results'!D351=0,'Input and Summary Results'!D351=""),FALSE,'Input and Summary Results'!$D351)</f>
        <v>0</v>
      </c>
      <c r="D769" t="b">
        <f>IF(OR(B769=0,'Input and Summary Results'!E351=0),FALSE,'Input and Summary Results'!$E351)</f>
        <v>0</v>
      </c>
      <c r="E769" t="b">
        <f t="shared" si="65"/>
        <v>0</v>
      </c>
      <c r="F769" t="b">
        <f t="shared" si="66"/>
        <v>0</v>
      </c>
      <c r="G769" t="b">
        <f>IF('Input and Summary Results'!$J$4="yes",IF(C769=FALSE,FALSE,IF('Data Transformation'!E769&lt;$R$10,E769,$R$10)),IF(C769=FALSE,FALSE,IF(C769&lt;$R$10,C769,$R$10)))</f>
        <v>0</v>
      </c>
      <c r="H769" t="b">
        <f>IF('Input and Summary Results'!$J$4="yes",'Data Transformation'!F769,'Data Transformation'!D769)</f>
        <v>0</v>
      </c>
      <c r="I769" t="str">
        <f t="shared" si="64"/>
        <v/>
      </c>
    </row>
    <row r="770" spans="2:9" x14ac:dyDescent="0.55000000000000004">
      <c r="B770" t="b">
        <f>IF('Input and Summary Results'!D352=0,FALSE,'Input and Summary Results'!$B352)</f>
        <v>0</v>
      </c>
      <c r="C770" t="b">
        <f>IF(OR(B770=0,'Input and Summary Results'!D352=0,'Input and Summary Results'!D352=""),FALSE,'Input and Summary Results'!$D352)</f>
        <v>0</v>
      </c>
      <c r="D770" t="b">
        <f>IF(OR(B770=0,'Input and Summary Results'!E352=0),FALSE,'Input and Summary Results'!$E352)</f>
        <v>0</v>
      </c>
      <c r="E770" t="b">
        <f t="shared" si="65"/>
        <v>0</v>
      </c>
      <c r="F770" t="b">
        <f t="shared" si="66"/>
        <v>0</v>
      </c>
      <c r="G770" t="b">
        <f>IF('Input and Summary Results'!$J$4="yes",IF(C770=FALSE,FALSE,IF('Data Transformation'!E770&lt;$R$10,E770,$R$10)),IF(C770=FALSE,FALSE,IF(C770&lt;$R$10,C770,$R$10)))</f>
        <v>0</v>
      </c>
      <c r="H770" t="b">
        <f>IF('Input and Summary Results'!$J$4="yes",'Data Transformation'!F770,'Data Transformation'!D770)</f>
        <v>0</v>
      </c>
      <c r="I770" t="str">
        <f t="shared" si="64"/>
        <v/>
      </c>
    </row>
    <row r="771" spans="2:9" x14ac:dyDescent="0.55000000000000004">
      <c r="B771" t="b">
        <f>IF('Input and Summary Results'!D353=0,FALSE,'Input and Summary Results'!$B353)</f>
        <v>0</v>
      </c>
      <c r="C771" t="b">
        <f>IF(OR(B771=0,'Input and Summary Results'!D353=0,'Input and Summary Results'!D353=""),FALSE,'Input and Summary Results'!$D353)</f>
        <v>0</v>
      </c>
      <c r="D771" t="b">
        <f>IF(OR(B771=0,'Input and Summary Results'!E353=0),FALSE,'Input and Summary Results'!$E353)</f>
        <v>0</v>
      </c>
      <c r="E771" t="b">
        <f t="shared" si="65"/>
        <v>0</v>
      </c>
      <c r="F771" t="b">
        <f t="shared" si="66"/>
        <v>0</v>
      </c>
      <c r="G771" t="b">
        <f>IF('Input and Summary Results'!$J$4="yes",IF(C771=FALSE,FALSE,IF('Data Transformation'!E771&lt;$R$10,E771,$R$10)),IF(C771=FALSE,FALSE,IF(C771&lt;$R$10,C771,$R$10)))</f>
        <v>0</v>
      </c>
      <c r="H771" t="b">
        <f>IF('Input and Summary Results'!$J$4="yes",'Data Transformation'!F771,'Data Transformation'!D771)</f>
        <v>0</v>
      </c>
      <c r="I771" t="str">
        <f t="shared" si="64"/>
        <v/>
      </c>
    </row>
    <row r="772" spans="2:9" x14ac:dyDescent="0.55000000000000004">
      <c r="B772" t="b">
        <f>IF('Input and Summary Results'!D354=0,FALSE,'Input and Summary Results'!$B354)</f>
        <v>0</v>
      </c>
      <c r="C772" t="b">
        <f>IF(OR(B772=0,'Input and Summary Results'!D354=0,'Input and Summary Results'!D354=""),FALSE,'Input and Summary Results'!$D354)</f>
        <v>0</v>
      </c>
      <c r="D772" t="b">
        <f>IF(OR(B772=0,'Input and Summary Results'!E354=0),FALSE,'Input and Summary Results'!$E354)</f>
        <v>0</v>
      </c>
      <c r="E772" t="b">
        <f t="shared" si="65"/>
        <v>0</v>
      </c>
      <c r="F772" t="b">
        <f t="shared" si="66"/>
        <v>0</v>
      </c>
      <c r="G772" t="b">
        <f>IF('Input and Summary Results'!$J$4="yes",IF(C772=FALSE,FALSE,IF('Data Transformation'!E772&lt;$R$10,E772,$R$10)),IF(C772=FALSE,FALSE,IF(C772&lt;$R$10,C772,$R$10)))</f>
        <v>0</v>
      </c>
      <c r="H772" t="b">
        <f>IF('Input and Summary Results'!$J$4="yes",'Data Transformation'!F772,'Data Transformation'!D772)</f>
        <v>0</v>
      </c>
      <c r="I772" t="str">
        <f t="shared" si="64"/>
        <v/>
      </c>
    </row>
    <row r="773" spans="2:9" x14ac:dyDescent="0.55000000000000004">
      <c r="B773" t="b">
        <f>IF('Input and Summary Results'!D355=0,FALSE,'Input and Summary Results'!$B355)</f>
        <v>0</v>
      </c>
      <c r="C773" t="b">
        <f>IF(OR(B773=0,'Input and Summary Results'!D355=0,'Input and Summary Results'!D355=""),FALSE,'Input and Summary Results'!$D355)</f>
        <v>0</v>
      </c>
      <c r="D773" t="b">
        <f>IF(OR(B773=0,'Input and Summary Results'!E355=0),FALSE,'Input and Summary Results'!$E355)</f>
        <v>0</v>
      </c>
      <c r="E773" t="b">
        <f t="shared" si="65"/>
        <v>0</v>
      </c>
      <c r="F773" t="b">
        <f t="shared" si="66"/>
        <v>0</v>
      </c>
      <c r="G773" t="b">
        <f>IF('Input and Summary Results'!$J$4="yes",IF(C773=FALSE,FALSE,IF('Data Transformation'!E773&lt;$R$10,E773,$R$10)),IF(C773=FALSE,FALSE,IF(C773&lt;$R$10,C773,$R$10)))</f>
        <v>0</v>
      </c>
      <c r="H773" t="b">
        <f>IF('Input and Summary Results'!$J$4="yes",'Data Transformation'!F773,'Data Transformation'!D773)</f>
        <v>0</v>
      </c>
      <c r="I773" t="str">
        <f t="shared" ref="I773:I836" si="67">IF(G773=FALSE,"",B773)</f>
        <v/>
      </c>
    </row>
    <row r="774" spans="2:9" x14ac:dyDescent="0.55000000000000004">
      <c r="B774" t="b">
        <f>IF('Input and Summary Results'!D356=0,FALSE,'Input and Summary Results'!$B356)</f>
        <v>0</v>
      </c>
      <c r="C774" t="b">
        <f>IF(OR(B774=0,'Input and Summary Results'!D356=0,'Input and Summary Results'!D356=""),FALSE,'Input and Summary Results'!$D356)</f>
        <v>0</v>
      </c>
      <c r="D774" t="b">
        <f>IF(OR(B774=0,'Input and Summary Results'!E356=0),FALSE,'Input and Summary Results'!$E356)</f>
        <v>0</v>
      </c>
      <c r="E774" t="b">
        <f t="shared" si="65"/>
        <v>0</v>
      </c>
      <c r="F774" t="b">
        <f t="shared" si="66"/>
        <v>0</v>
      </c>
      <c r="G774" t="b">
        <f>IF('Input and Summary Results'!$J$4="yes",IF(C774=FALSE,FALSE,IF('Data Transformation'!E774&lt;$R$10,E774,$R$10)),IF(C774=FALSE,FALSE,IF(C774&lt;$R$10,C774,$R$10)))</f>
        <v>0</v>
      </c>
      <c r="H774" t="b">
        <f>IF('Input and Summary Results'!$J$4="yes",'Data Transformation'!F774,'Data Transformation'!D774)</f>
        <v>0</v>
      </c>
      <c r="I774" t="str">
        <f t="shared" si="67"/>
        <v/>
      </c>
    </row>
    <row r="775" spans="2:9" x14ac:dyDescent="0.55000000000000004">
      <c r="B775" t="b">
        <f>IF('Input and Summary Results'!D357=0,FALSE,'Input and Summary Results'!$B357)</f>
        <v>0</v>
      </c>
      <c r="C775" t="b">
        <f>IF(OR(B775=0,'Input and Summary Results'!D357=0,'Input and Summary Results'!D357=""),FALSE,'Input and Summary Results'!$D357)</f>
        <v>0</v>
      </c>
      <c r="D775" t="b">
        <f>IF(OR(B775=0,'Input and Summary Results'!E357=0),FALSE,'Input and Summary Results'!$E357)</f>
        <v>0</v>
      </c>
      <c r="E775" t="b">
        <f t="shared" si="65"/>
        <v>0</v>
      </c>
      <c r="F775" t="b">
        <f t="shared" si="66"/>
        <v>0</v>
      </c>
      <c r="G775" t="b">
        <f>IF('Input and Summary Results'!$J$4="yes",IF(C775=FALSE,FALSE,IF('Data Transformation'!E775&lt;$R$10,E775,$R$10)),IF(C775=FALSE,FALSE,IF(C775&lt;$R$10,C775,$R$10)))</f>
        <v>0</v>
      </c>
      <c r="H775" t="b">
        <f>IF('Input and Summary Results'!$J$4="yes",'Data Transformation'!F775,'Data Transformation'!D775)</f>
        <v>0</v>
      </c>
      <c r="I775" t="str">
        <f t="shared" si="67"/>
        <v/>
      </c>
    </row>
    <row r="776" spans="2:9" x14ac:dyDescent="0.55000000000000004">
      <c r="B776" t="b">
        <f>IF('Input and Summary Results'!D358=0,FALSE,'Input and Summary Results'!$B358)</f>
        <v>0</v>
      </c>
      <c r="C776" t="b">
        <f>IF(OR(B776=0,'Input and Summary Results'!D358=0,'Input and Summary Results'!D358=""),FALSE,'Input and Summary Results'!$D358)</f>
        <v>0</v>
      </c>
      <c r="D776" t="b">
        <f>IF(OR(B776=0,'Input and Summary Results'!E358=0),FALSE,'Input and Summary Results'!$E358)</f>
        <v>0</v>
      </c>
      <c r="E776" t="b">
        <f t="shared" si="65"/>
        <v>0</v>
      </c>
      <c r="F776" t="b">
        <f t="shared" si="66"/>
        <v>0</v>
      </c>
      <c r="G776" t="b">
        <f>IF('Input and Summary Results'!$J$4="yes",IF(C776=FALSE,FALSE,IF('Data Transformation'!E776&lt;$R$10,E776,$R$10)),IF(C776=FALSE,FALSE,IF(C776&lt;$R$10,C776,$R$10)))</f>
        <v>0</v>
      </c>
      <c r="H776" t="b">
        <f>IF('Input and Summary Results'!$J$4="yes",'Data Transformation'!F776,'Data Transformation'!D776)</f>
        <v>0</v>
      </c>
      <c r="I776" t="str">
        <f t="shared" si="67"/>
        <v/>
      </c>
    </row>
    <row r="777" spans="2:9" x14ac:dyDescent="0.55000000000000004">
      <c r="B777" t="b">
        <f>IF('Input and Summary Results'!D359=0,FALSE,'Input and Summary Results'!$B359)</f>
        <v>0</v>
      </c>
      <c r="C777" t="b">
        <f>IF(OR(B777=0,'Input and Summary Results'!D359=0,'Input and Summary Results'!D359=""),FALSE,'Input and Summary Results'!$D359)</f>
        <v>0</v>
      </c>
      <c r="D777" t="b">
        <f>IF(OR(B777=0,'Input and Summary Results'!E359=0),FALSE,'Input and Summary Results'!$E359)</f>
        <v>0</v>
      </c>
      <c r="E777" t="b">
        <f t="shared" si="65"/>
        <v>0</v>
      </c>
      <c r="F777" t="b">
        <f t="shared" si="66"/>
        <v>0</v>
      </c>
      <c r="G777" t="b">
        <f>IF('Input and Summary Results'!$J$4="yes",IF(C777=FALSE,FALSE,IF('Data Transformation'!E777&lt;$R$10,E777,$R$10)),IF(C777=FALSE,FALSE,IF(C777&lt;$R$10,C777,$R$10)))</f>
        <v>0</v>
      </c>
      <c r="H777" t="b">
        <f>IF('Input and Summary Results'!$J$4="yes",'Data Transformation'!F777,'Data Transformation'!D777)</f>
        <v>0</v>
      </c>
      <c r="I777" t="str">
        <f t="shared" si="67"/>
        <v/>
      </c>
    </row>
    <row r="778" spans="2:9" x14ac:dyDescent="0.55000000000000004">
      <c r="B778" t="b">
        <f>IF('Input and Summary Results'!D360=0,FALSE,'Input and Summary Results'!$B360)</f>
        <v>0</v>
      </c>
      <c r="C778" t="b">
        <f>IF(OR(B778=0,'Input and Summary Results'!D360=0,'Input and Summary Results'!D360=""),FALSE,'Input and Summary Results'!$D360)</f>
        <v>0</v>
      </c>
      <c r="D778" t="b">
        <f>IF(OR(B778=0,'Input and Summary Results'!E360=0),FALSE,'Input and Summary Results'!$E360)</f>
        <v>0</v>
      </c>
      <c r="E778" t="b">
        <f t="shared" si="65"/>
        <v>0</v>
      </c>
      <c r="F778" t="b">
        <f t="shared" si="66"/>
        <v>0</v>
      </c>
      <c r="G778" t="b">
        <f>IF('Input and Summary Results'!$J$4="yes",IF(C778=FALSE,FALSE,IF('Data Transformation'!E778&lt;$R$10,E778,$R$10)),IF(C778=FALSE,FALSE,IF(C778&lt;$R$10,C778,$R$10)))</f>
        <v>0</v>
      </c>
      <c r="H778" t="b">
        <f>IF('Input and Summary Results'!$J$4="yes",'Data Transformation'!F778,'Data Transformation'!D778)</f>
        <v>0</v>
      </c>
      <c r="I778" t="str">
        <f t="shared" si="67"/>
        <v/>
      </c>
    </row>
    <row r="779" spans="2:9" x14ac:dyDescent="0.55000000000000004">
      <c r="B779" t="b">
        <f>IF('Input and Summary Results'!D361=0,FALSE,'Input and Summary Results'!$B361)</f>
        <v>0</v>
      </c>
      <c r="C779" t="b">
        <f>IF(OR(B779=0,'Input and Summary Results'!D361=0,'Input and Summary Results'!D361=""),FALSE,'Input and Summary Results'!$D361)</f>
        <v>0</v>
      </c>
      <c r="D779" t="b">
        <f>IF(OR(B779=0,'Input and Summary Results'!E361=0),FALSE,'Input and Summary Results'!$E361)</f>
        <v>0</v>
      </c>
      <c r="E779" t="b">
        <f t="shared" si="65"/>
        <v>0</v>
      </c>
      <c r="F779" t="b">
        <f t="shared" si="66"/>
        <v>0</v>
      </c>
      <c r="G779" t="b">
        <f>IF('Input and Summary Results'!$J$4="yes",IF(C779=FALSE,FALSE,IF('Data Transformation'!E779&lt;$R$10,E779,$R$10)),IF(C779=FALSE,FALSE,IF(C779&lt;$R$10,C779,$R$10)))</f>
        <v>0</v>
      </c>
      <c r="H779" t="b">
        <f>IF('Input and Summary Results'!$J$4="yes",'Data Transformation'!F779,'Data Transformation'!D779)</f>
        <v>0</v>
      </c>
      <c r="I779" t="str">
        <f t="shared" si="67"/>
        <v/>
      </c>
    </row>
    <row r="780" spans="2:9" x14ac:dyDescent="0.55000000000000004">
      <c r="B780" t="b">
        <f>IF('Input and Summary Results'!D362=0,FALSE,'Input and Summary Results'!$B362)</f>
        <v>0</v>
      </c>
      <c r="C780" t="b">
        <f>IF(OR(B780=0,'Input and Summary Results'!D362=0,'Input and Summary Results'!D362=""),FALSE,'Input and Summary Results'!$D362)</f>
        <v>0</v>
      </c>
      <c r="D780" t="b">
        <f>IF(OR(B780=0,'Input and Summary Results'!E362=0),FALSE,'Input and Summary Results'!$E362)</f>
        <v>0</v>
      </c>
      <c r="E780" t="b">
        <f t="shared" si="65"/>
        <v>0</v>
      </c>
      <c r="F780" t="b">
        <f t="shared" si="66"/>
        <v>0</v>
      </c>
      <c r="G780" t="b">
        <f>IF('Input and Summary Results'!$J$4="yes",IF(C780=FALSE,FALSE,IF('Data Transformation'!E780&lt;$R$10,E780,$R$10)),IF(C780=FALSE,FALSE,IF(C780&lt;$R$10,C780,$R$10)))</f>
        <v>0</v>
      </c>
      <c r="H780" t="b">
        <f>IF('Input and Summary Results'!$J$4="yes",'Data Transformation'!F780,'Data Transformation'!D780)</f>
        <v>0</v>
      </c>
      <c r="I780" t="str">
        <f t="shared" si="67"/>
        <v/>
      </c>
    </row>
    <row r="781" spans="2:9" x14ac:dyDescent="0.55000000000000004">
      <c r="B781" t="b">
        <f>IF('Input and Summary Results'!D363=0,FALSE,'Input and Summary Results'!$B363)</f>
        <v>0</v>
      </c>
      <c r="C781" t="b">
        <f>IF(OR(B781=0,'Input and Summary Results'!D363=0,'Input and Summary Results'!D363=""),FALSE,'Input and Summary Results'!$D363)</f>
        <v>0</v>
      </c>
      <c r="D781" t="b">
        <f>IF(OR(B781=0,'Input and Summary Results'!E363=0),FALSE,'Input and Summary Results'!$E363)</f>
        <v>0</v>
      </c>
      <c r="E781" t="b">
        <f t="shared" si="65"/>
        <v>0</v>
      </c>
      <c r="F781" t="b">
        <f t="shared" si="66"/>
        <v>0</v>
      </c>
      <c r="G781" t="b">
        <f>IF('Input and Summary Results'!$J$4="yes",IF(C781=FALSE,FALSE,IF('Data Transformation'!E781&lt;$R$10,E781,$R$10)),IF(C781=FALSE,FALSE,IF(C781&lt;$R$10,C781,$R$10)))</f>
        <v>0</v>
      </c>
      <c r="H781" t="b">
        <f>IF('Input and Summary Results'!$J$4="yes",'Data Transformation'!F781,'Data Transformation'!D781)</f>
        <v>0</v>
      </c>
      <c r="I781" t="str">
        <f t="shared" si="67"/>
        <v/>
      </c>
    </row>
    <row r="782" spans="2:9" x14ac:dyDescent="0.55000000000000004">
      <c r="B782" t="b">
        <f>IF('Input and Summary Results'!D364=0,FALSE,'Input and Summary Results'!$B364)</f>
        <v>0</v>
      </c>
      <c r="C782" t="b">
        <f>IF(OR(B782=0,'Input and Summary Results'!D364=0,'Input and Summary Results'!D364=""),FALSE,'Input and Summary Results'!$D364)</f>
        <v>0</v>
      </c>
      <c r="D782" t="b">
        <f>IF(OR(B782=0,'Input and Summary Results'!E364=0),FALSE,'Input and Summary Results'!$E364)</f>
        <v>0</v>
      </c>
      <c r="E782" t="b">
        <f t="shared" si="65"/>
        <v>0</v>
      </c>
      <c r="F782" t="b">
        <f t="shared" si="66"/>
        <v>0</v>
      </c>
      <c r="G782" t="b">
        <f>IF('Input and Summary Results'!$J$4="yes",IF(C782=FALSE,FALSE,IF('Data Transformation'!E782&lt;$R$10,E782,$R$10)),IF(C782=FALSE,FALSE,IF(C782&lt;$R$10,C782,$R$10)))</f>
        <v>0</v>
      </c>
      <c r="H782" t="b">
        <f>IF('Input and Summary Results'!$J$4="yes",'Data Transformation'!F782,'Data Transformation'!D782)</f>
        <v>0</v>
      </c>
      <c r="I782" t="str">
        <f t="shared" si="67"/>
        <v/>
      </c>
    </row>
    <row r="783" spans="2:9" x14ac:dyDescent="0.55000000000000004">
      <c r="B783" t="b">
        <f>IF('Input and Summary Results'!D365=0,FALSE,'Input and Summary Results'!$B365)</f>
        <v>0</v>
      </c>
      <c r="C783" t="b">
        <f>IF(OR(B783=0,'Input and Summary Results'!D365=0,'Input and Summary Results'!D365=""),FALSE,'Input and Summary Results'!$D365)</f>
        <v>0</v>
      </c>
      <c r="D783" t="b">
        <f>IF(OR(B783=0,'Input and Summary Results'!E365=0),FALSE,'Input and Summary Results'!$E365)</f>
        <v>0</v>
      </c>
      <c r="E783" t="b">
        <f t="shared" si="65"/>
        <v>0</v>
      </c>
      <c r="F783" t="b">
        <f t="shared" si="66"/>
        <v>0</v>
      </c>
      <c r="G783" t="b">
        <f>IF('Input and Summary Results'!$J$4="yes",IF(C783=FALSE,FALSE,IF('Data Transformation'!E783&lt;$R$10,E783,$R$10)),IF(C783=FALSE,FALSE,IF(C783&lt;$R$10,C783,$R$10)))</f>
        <v>0</v>
      </c>
      <c r="H783" t="b">
        <f>IF('Input and Summary Results'!$J$4="yes",'Data Transformation'!F783,'Data Transformation'!D783)</f>
        <v>0</v>
      </c>
      <c r="I783" t="str">
        <f t="shared" si="67"/>
        <v/>
      </c>
    </row>
    <row r="784" spans="2:9" x14ac:dyDescent="0.55000000000000004">
      <c r="B784" t="b">
        <f>IF('Input and Summary Results'!D366=0,FALSE,'Input and Summary Results'!$B366)</f>
        <v>0</v>
      </c>
      <c r="C784" t="b">
        <f>IF(OR(B784=0,'Input and Summary Results'!D366=0,'Input and Summary Results'!D366=""),FALSE,'Input and Summary Results'!$D366)</f>
        <v>0</v>
      </c>
      <c r="D784" t="b">
        <f>IF(OR(B784=0,'Input and Summary Results'!E366=0),FALSE,'Input and Summary Results'!$E366)</f>
        <v>0</v>
      </c>
      <c r="E784" t="b">
        <f t="shared" si="65"/>
        <v>0</v>
      </c>
      <c r="F784" t="b">
        <f t="shared" si="66"/>
        <v>0</v>
      </c>
      <c r="G784" t="b">
        <f>IF('Input and Summary Results'!$J$4="yes",IF(C784=FALSE,FALSE,IF('Data Transformation'!E784&lt;$R$10,E784,$R$10)),IF(C784=FALSE,FALSE,IF(C784&lt;$R$10,C784,$R$10)))</f>
        <v>0</v>
      </c>
      <c r="H784" t="b">
        <f>IF('Input and Summary Results'!$J$4="yes",'Data Transformation'!F784,'Data Transformation'!D784)</f>
        <v>0</v>
      </c>
      <c r="I784" t="str">
        <f t="shared" si="67"/>
        <v/>
      </c>
    </row>
    <row r="785" spans="2:9" x14ac:dyDescent="0.55000000000000004">
      <c r="B785" t="b">
        <f>IF('Input and Summary Results'!D367=0,FALSE,'Input and Summary Results'!$B367)</f>
        <v>0</v>
      </c>
      <c r="C785" t="b">
        <f>IF(OR(B785=0,'Input and Summary Results'!D367=0,'Input and Summary Results'!D367=""),FALSE,'Input and Summary Results'!$D367)</f>
        <v>0</v>
      </c>
      <c r="D785" t="b">
        <f>IF(OR(B785=0,'Input and Summary Results'!E367=0),FALSE,'Input and Summary Results'!$E367)</f>
        <v>0</v>
      </c>
      <c r="E785" t="b">
        <f t="shared" si="65"/>
        <v>0</v>
      </c>
      <c r="F785" t="b">
        <f t="shared" si="66"/>
        <v>0</v>
      </c>
      <c r="G785" t="b">
        <f>IF('Input and Summary Results'!$J$4="yes",IF(C785=FALSE,FALSE,IF('Data Transformation'!E785&lt;$R$10,E785,$R$10)),IF(C785=FALSE,FALSE,IF(C785&lt;$R$10,C785,$R$10)))</f>
        <v>0</v>
      </c>
      <c r="H785" t="b">
        <f>IF('Input and Summary Results'!$J$4="yes",'Data Transformation'!F785,'Data Transformation'!D785)</f>
        <v>0</v>
      </c>
      <c r="I785" t="str">
        <f t="shared" si="67"/>
        <v/>
      </c>
    </row>
    <row r="786" spans="2:9" x14ac:dyDescent="0.55000000000000004">
      <c r="B786" t="b">
        <f>IF('Input and Summary Results'!D368=0,FALSE,'Input and Summary Results'!$B368)</f>
        <v>0</v>
      </c>
      <c r="C786" t="b">
        <f>IF(OR(B786=0,'Input and Summary Results'!D368=0,'Input and Summary Results'!D368=""),FALSE,'Input and Summary Results'!$D368)</f>
        <v>0</v>
      </c>
      <c r="D786" t="b">
        <f>IF(OR(B786=0,'Input and Summary Results'!E368=0),FALSE,'Input and Summary Results'!$E368)</f>
        <v>0</v>
      </c>
      <c r="E786" t="b">
        <f t="shared" si="65"/>
        <v>0</v>
      </c>
      <c r="F786" t="b">
        <f t="shared" si="66"/>
        <v>0</v>
      </c>
      <c r="G786" t="b">
        <f>IF('Input and Summary Results'!$J$4="yes",IF(C786=FALSE,FALSE,IF('Data Transformation'!E786&lt;$R$10,E786,$R$10)),IF(C786=FALSE,FALSE,IF(C786&lt;$R$10,C786,$R$10)))</f>
        <v>0</v>
      </c>
      <c r="H786" t="b">
        <f>IF('Input and Summary Results'!$J$4="yes",'Data Transformation'!F786,'Data Transformation'!D786)</f>
        <v>0</v>
      </c>
      <c r="I786" t="str">
        <f t="shared" si="67"/>
        <v/>
      </c>
    </row>
    <row r="787" spans="2:9" x14ac:dyDescent="0.55000000000000004">
      <c r="B787" t="b">
        <f>IF('Input and Summary Results'!D369=0,FALSE,'Input and Summary Results'!$B369)</f>
        <v>0</v>
      </c>
      <c r="C787" t="b">
        <f>IF(OR(B787=0,'Input and Summary Results'!D369=0,'Input and Summary Results'!D369=""),FALSE,'Input and Summary Results'!$D369)</f>
        <v>0</v>
      </c>
      <c r="D787" t="b">
        <f>IF(OR(B787=0,'Input and Summary Results'!E369=0),FALSE,'Input and Summary Results'!$E369)</f>
        <v>0</v>
      </c>
      <c r="E787" t="b">
        <f t="shared" si="65"/>
        <v>0</v>
      </c>
      <c r="F787" t="b">
        <f t="shared" si="66"/>
        <v>0</v>
      </c>
      <c r="G787" t="b">
        <f>IF('Input and Summary Results'!$J$4="yes",IF(C787=FALSE,FALSE,IF('Data Transformation'!E787&lt;$R$10,E787,$R$10)),IF(C787=FALSE,FALSE,IF(C787&lt;$R$10,C787,$R$10)))</f>
        <v>0</v>
      </c>
      <c r="H787" t="b">
        <f>IF('Input and Summary Results'!$J$4="yes",'Data Transformation'!F787,'Data Transformation'!D787)</f>
        <v>0</v>
      </c>
      <c r="I787" t="str">
        <f t="shared" si="67"/>
        <v/>
      </c>
    </row>
    <row r="788" spans="2:9" x14ac:dyDescent="0.55000000000000004">
      <c r="B788" t="b">
        <f>IF('Input and Summary Results'!D370=0,FALSE,'Input and Summary Results'!$B370)</f>
        <v>0</v>
      </c>
      <c r="C788" t="b">
        <f>IF(OR(B788=0,'Input and Summary Results'!D370=0,'Input and Summary Results'!D370=""),FALSE,'Input and Summary Results'!$D370)</f>
        <v>0</v>
      </c>
      <c r="D788" t="b">
        <f>IF(OR(B788=0,'Input and Summary Results'!E370=0),FALSE,'Input and Summary Results'!$E370)</f>
        <v>0</v>
      </c>
      <c r="E788" t="b">
        <f t="shared" si="65"/>
        <v>0</v>
      </c>
      <c r="F788" t="b">
        <f t="shared" si="66"/>
        <v>0</v>
      </c>
      <c r="G788" t="b">
        <f>IF('Input and Summary Results'!$J$4="yes",IF(C788=FALSE,FALSE,IF('Data Transformation'!E788&lt;$R$10,E788,$R$10)),IF(C788=FALSE,FALSE,IF(C788&lt;$R$10,C788,$R$10)))</f>
        <v>0</v>
      </c>
      <c r="H788" t="b">
        <f>IF('Input and Summary Results'!$J$4="yes",'Data Transformation'!F788,'Data Transformation'!D788)</f>
        <v>0</v>
      </c>
      <c r="I788" t="str">
        <f t="shared" si="67"/>
        <v/>
      </c>
    </row>
    <row r="789" spans="2:9" x14ac:dyDescent="0.55000000000000004">
      <c r="B789" t="b">
        <f>IF('Input and Summary Results'!D371=0,FALSE,'Input and Summary Results'!$B371)</f>
        <v>0</v>
      </c>
      <c r="C789" t="b">
        <f>IF(OR(B789=0,'Input and Summary Results'!D371=0,'Input and Summary Results'!D371=""),FALSE,'Input and Summary Results'!$D371)</f>
        <v>0</v>
      </c>
      <c r="D789" t="b">
        <f>IF(OR(B789=0,'Input and Summary Results'!E371=0),FALSE,'Input and Summary Results'!$E371)</f>
        <v>0</v>
      </c>
      <c r="E789" t="b">
        <f t="shared" si="65"/>
        <v>0</v>
      </c>
      <c r="F789" t="b">
        <f t="shared" si="66"/>
        <v>0</v>
      </c>
      <c r="G789" t="b">
        <f>IF('Input and Summary Results'!$J$4="yes",IF(C789=FALSE,FALSE,IF('Data Transformation'!E789&lt;$R$10,E789,$R$10)),IF(C789=FALSE,FALSE,IF(C789&lt;$R$10,C789,$R$10)))</f>
        <v>0</v>
      </c>
      <c r="H789" t="b">
        <f>IF('Input and Summary Results'!$J$4="yes",'Data Transformation'!F789,'Data Transformation'!D789)</f>
        <v>0</v>
      </c>
      <c r="I789" t="str">
        <f t="shared" si="67"/>
        <v/>
      </c>
    </row>
    <row r="790" spans="2:9" x14ac:dyDescent="0.55000000000000004">
      <c r="B790" t="b">
        <f>IF('Input and Summary Results'!D372=0,FALSE,'Input and Summary Results'!$B372)</f>
        <v>0</v>
      </c>
      <c r="C790" t="b">
        <f>IF(OR(B790=0,'Input and Summary Results'!D372=0,'Input and Summary Results'!D372=""),FALSE,'Input and Summary Results'!$D372)</f>
        <v>0</v>
      </c>
      <c r="D790" t="b">
        <f>IF(OR(B790=0,'Input and Summary Results'!E372=0),FALSE,'Input and Summary Results'!$E372)</f>
        <v>0</v>
      </c>
      <c r="E790" t="b">
        <f t="shared" si="65"/>
        <v>0</v>
      </c>
      <c r="F790" t="b">
        <f t="shared" si="66"/>
        <v>0</v>
      </c>
      <c r="G790" t="b">
        <f>IF('Input and Summary Results'!$J$4="yes",IF(C790=FALSE,FALSE,IF('Data Transformation'!E790&lt;$R$10,E790,$R$10)),IF(C790=FALSE,FALSE,IF(C790&lt;$R$10,C790,$R$10)))</f>
        <v>0</v>
      </c>
      <c r="H790" t="b">
        <f>IF('Input and Summary Results'!$J$4="yes",'Data Transformation'!F790,'Data Transformation'!D790)</f>
        <v>0</v>
      </c>
      <c r="I790" t="str">
        <f t="shared" si="67"/>
        <v/>
      </c>
    </row>
    <row r="791" spans="2:9" x14ac:dyDescent="0.55000000000000004">
      <c r="B791" t="b">
        <f>IF('Input and Summary Results'!D373=0,FALSE,'Input and Summary Results'!$B373)</f>
        <v>0</v>
      </c>
      <c r="C791" t="b">
        <f>IF(OR(B791=0,'Input and Summary Results'!D373=0,'Input and Summary Results'!D373=""),FALSE,'Input and Summary Results'!$D373)</f>
        <v>0</v>
      </c>
      <c r="D791" t="b">
        <f>IF(OR(B791=0,'Input and Summary Results'!E373=0),FALSE,'Input and Summary Results'!$E373)</f>
        <v>0</v>
      </c>
      <c r="E791" t="b">
        <f t="shared" si="65"/>
        <v>0</v>
      </c>
      <c r="F791" t="b">
        <f t="shared" si="66"/>
        <v>0</v>
      </c>
      <c r="G791" t="b">
        <f>IF('Input and Summary Results'!$J$4="yes",IF(C791=FALSE,FALSE,IF('Data Transformation'!E791&lt;$R$10,E791,$R$10)),IF(C791=FALSE,FALSE,IF(C791&lt;$R$10,C791,$R$10)))</f>
        <v>0</v>
      </c>
      <c r="H791" t="b">
        <f>IF('Input and Summary Results'!$J$4="yes",'Data Transformation'!F791,'Data Transformation'!D791)</f>
        <v>0</v>
      </c>
      <c r="I791" t="str">
        <f t="shared" si="67"/>
        <v/>
      </c>
    </row>
    <row r="792" spans="2:9" x14ac:dyDescent="0.55000000000000004">
      <c r="B792" t="b">
        <f>IF('Input and Summary Results'!D374=0,FALSE,'Input and Summary Results'!$B374)</f>
        <v>0</v>
      </c>
      <c r="C792" t="b">
        <f>IF(OR(B792=0,'Input and Summary Results'!D374=0,'Input and Summary Results'!D374=""),FALSE,'Input and Summary Results'!$D374)</f>
        <v>0</v>
      </c>
      <c r="D792" t="b">
        <f>IF(OR(B792=0,'Input and Summary Results'!E374=0),FALSE,'Input and Summary Results'!$E374)</f>
        <v>0</v>
      </c>
      <c r="E792" t="b">
        <f t="shared" si="65"/>
        <v>0</v>
      </c>
      <c r="F792" t="b">
        <f t="shared" si="66"/>
        <v>0</v>
      </c>
      <c r="G792" t="b">
        <f>IF('Input and Summary Results'!$J$4="yes",IF(C792=FALSE,FALSE,IF('Data Transformation'!E792&lt;$R$10,E792,$R$10)),IF(C792=FALSE,FALSE,IF(C792&lt;$R$10,C792,$R$10)))</f>
        <v>0</v>
      </c>
      <c r="H792" t="b">
        <f>IF('Input and Summary Results'!$J$4="yes",'Data Transformation'!F792,'Data Transformation'!D792)</f>
        <v>0</v>
      </c>
      <c r="I792" t="str">
        <f t="shared" si="67"/>
        <v/>
      </c>
    </row>
    <row r="793" spans="2:9" x14ac:dyDescent="0.55000000000000004">
      <c r="B793" t="b">
        <f>IF('Input and Summary Results'!D375=0,FALSE,'Input and Summary Results'!$B375)</f>
        <v>0</v>
      </c>
      <c r="C793" t="b">
        <f>IF(OR(B793=0,'Input and Summary Results'!D375=0,'Input and Summary Results'!D375=""),FALSE,'Input and Summary Results'!$D375)</f>
        <v>0</v>
      </c>
      <c r="D793" t="b">
        <f>IF(OR(B793=0,'Input and Summary Results'!E375=0),FALSE,'Input and Summary Results'!$E375)</f>
        <v>0</v>
      </c>
      <c r="E793" t="b">
        <f t="shared" si="65"/>
        <v>0</v>
      </c>
      <c r="F793" t="b">
        <f t="shared" si="66"/>
        <v>0</v>
      </c>
      <c r="G793" t="b">
        <f>IF('Input and Summary Results'!$J$4="yes",IF(C793=FALSE,FALSE,IF('Data Transformation'!E793&lt;$R$10,E793,$R$10)),IF(C793=FALSE,FALSE,IF(C793&lt;$R$10,C793,$R$10)))</f>
        <v>0</v>
      </c>
      <c r="H793" t="b">
        <f>IF('Input and Summary Results'!$J$4="yes",'Data Transformation'!F793,'Data Transformation'!D793)</f>
        <v>0</v>
      </c>
      <c r="I793" t="str">
        <f t="shared" si="67"/>
        <v/>
      </c>
    </row>
    <row r="794" spans="2:9" x14ac:dyDescent="0.55000000000000004">
      <c r="B794" t="b">
        <f>IF('Input and Summary Results'!D376=0,FALSE,'Input and Summary Results'!$B376)</f>
        <v>0</v>
      </c>
      <c r="C794" t="b">
        <f>IF(OR(B794=0,'Input and Summary Results'!D376=0,'Input and Summary Results'!D376=""),FALSE,'Input and Summary Results'!$D376)</f>
        <v>0</v>
      </c>
      <c r="D794" t="b">
        <f>IF(OR(B794=0,'Input and Summary Results'!E376=0),FALSE,'Input and Summary Results'!$E376)</f>
        <v>0</v>
      </c>
      <c r="E794" t="b">
        <f t="shared" si="65"/>
        <v>0</v>
      </c>
      <c r="F794" t="b">
        <f t="shared" si="66"/>
        <v>0</v>
      </c>
      <c r="G794" t="b">
        <f>IF('Input and Summary Results'!$J$4="yes",IF(C794=FALSE,FALSE,IF('Data Transformation'!E794&lt;$R$10,E794,$R$10)),IF(C794=FALSE,FALSE,IF(C794&lt;$R$10,C794,$R$10)))</f>
        <v>0</v>
      </c>
      <c r="H794" t="b">
        <f>IF('Input and Summary Results'!$J$4="yes",'Data Transformation'!F794,'Data Transformation'!D794)</f>
        <v>0</v>
      </c>
      <c r="I794" t="str">
        <f t="shared" si="67"/>
        <v/>
      </c>
    </row>
    <row r="795" spans="2:9" x14ac:dyDescent="0.55000000000000004">
      <c r="B795" t="b">
        <f>IF('Input and Summary Results'!D377=0,FALSE,'Input and Summary Results'!$B377)</f>
        <v>0</v>
      </c>
      <c r="C795" t="b">
        <f>IF(OR(B795=0,'Input and Summary Results'!D377=0,'Input and Summary Results'!D377=""),FALSE,'Input and Summary Results'!$D377)</f>
        <v>0</v>
      </c>
      <c r="D795" t="b">
        <f>IF(OR(B795=0,'Input and Summary Results'!E377=0),FALSE,'Input and Summary Results'!$E377)</f>
        <v>0</v>
      </c>
      <c r="E795" t="b">
        <f t="shared" si="65"/>
        <v>0</v>
      </c>
      <c r="F795" t="b">
        <f t="shared" si="66"/>
        <v>0</v>
      </c>
      <c r="G795" t="b">
        <f>IF('Input and Summary Results'!$J$4="yes",IF(C795=FALSE,FALSE,IF('Data Transformation'!E795&lt;$R$10,E795,$R$10)),IF(C795=FALSE,FALSE,IF(C795&lt;$R$10,C795,$R$10)))</f>
        <v>0</v>
      </c>
      <c r="H795" t="b">
        <f>IF('Input and Summary Results'!$J$4="yes",'Data Transformation'!F795,'Data Transformation'!D795)</f>
        <v>0</v>
      </c>
      <c r="I795" t="str">
        <f t="shared" si="67"/>
        <v/>
      </c>
    </row>
    <row r="796" spans="2:9" x14ac:dyDescent="0.55000000000000004">
      <c r="B796" t="b">
        <f>IF('Input and Summary Results'!D378=0,FALSE,'Input and Summary Results'!$B378)</f>
        <v>0</v>
      </c>
      <c r="C796" t="b">
        <f>IF(OR(B796=0,'Input and Summary Results'!D378=0,'Input and Summary Results'!D378=""),FALSE,'Input and Summary Results'!$D378)</f>
        <v>0</v>
      </c>
      <c r="D796" t="b">
        <f>IF(OR(B796=0,'Input and Summary Results'!E378=0),FALSE,'Input and Summary Results'!$E378)</f>
        <v>0</v>
      </c>
      <c r="E796" t="b">
        <f t="shared" si="65"/>
        <v>0</v>
      </c>
      <c r="F796" t="b">
        <f t="shared" si="66"/>
        <v>0</v>
      </c>
      <c r="G796" t="b">
        <f>IF('Input and Summary Results'!$J$4="yes",IF(C796=FALSE,FALSE,IF('Data Transformation'!E796&lt;$R$10,E796,$R$10)),IF(C796=FALSE,FALSE,IF(C796&lt;$R$10,C796,$R$10)))</f>
        <v>0</v>
      </c>
      <c r="H796" t="b">
        <f>IF('Input and Summary Results'!$J$4="yes",'Data Transformation'!F796,'Data Transformation'!D796)</f>
        <v>0</v>
      </c>
      <c r="I796" t="str">
        <f t="shared" si="67"/>
        <v/>
      </c>
    </row>
    <row r="797" spans="2:9" x14ac:dyDescent="0.55000000000000004">
      <c r="B797" t="b">
        <f>IF('Input and Summary Results'!D379=0,FALSE,'Input and Summary Results'!$B379)</f>
        <v>0</v>
      </c>
      <c r="C797" t="b">
        <f>IF(OR(B797=0,'Input and Summary Results'!D379=0,'Input and Summary Results'!D379=""),FALSE,'Input and Summary Results'!$D379)</f>
        <v>0</v>
      </c>
      <c r="D797" t="b">
        <f>IF(OR(B797=0,'Input and Summary Results'!E379=0),FALSE,'Input and Summary Results'!$E379)</f>
        <v>0</v>
      </c>
      <c r="E797" t="b">
        <f t="shared" si="65"/>
        <v>0</v>
      </c>
      <c r="F797" t="b">
        <f t="shared" si="66"/>
        <v>0</v>
      </c>
      <c r="G797" t="b">
        <f>IF('Input and Summary Results'!$J$4="yes",IF(C797=FALSE,FALSE,IF('Data Transformation'!E797&lt;$R$10,E797,$R$10)),IF(C797=FALSE,FALSE,IF(C797&lt;$R$10,C797,$R$10)))</f>
        <v>0</v>
      </c>
      <c r="H797" t="b">
        <f>IF('Input and Summary Results'!$J$4="yes",'Data Transformation'!F797,'Data Transformation'!D797)</f>
        <v>0</v>
      </c>
      <c r="I797" t="str">
        <f t="shared" si="67"/>
        <v/>
      </c>
    </row>
    <row r="798" spans="2:9" x14ac:dyDescent="0.55000000000000004">
      <c r="B798" t="b">
        <f>IF('Input and Summary Results'!D380=0,FALSE,'Input and Summary Results'!$B380)</f>
        <v>0</v>
      </c>
      <c r="C798" t="b">
        <f>IF(OR(B798=0,'Input and Summary Results'!D380=0,'Input and Summary Results'!D380=""),FALSE,'Input and Summary Results'!$D380)</f>
        <v>0</v>
      </c>
      <c r="D798" t="b">
        <f>IF(OR(B798=0,'Input and Summary Results'!E380=0),FALSE,'Input and Summary Results'!$E380)</f>
        <v>0</v>
      </c>
      <c r="E798" t="b">
        <f t="shared" si="65"/>
        <v>0</v>
      </c>
      <c r="F798" t="b">
        <f t="shared" si="66"/>
        <v>0</v>
      </c>
      <c r="G798" t="b">
        <f>IF('Input and Summary Results'!$J$4="yes",IF(C798=FALSE,FALSE,IF('Data Transformation'!E798&lt;$R$10,E798,$R$10)),IF(C798=FALSE,FALSE,IF(C798&lt;$R$10,C798,$R$10)))</f>
        <v>0</v>
      </c>
      <c r="H798" t="b">
        <f>IF('Input and Summary Results'!$J$4="yes",'Data Transformation'!F798,'Data Transformation'!D798)</f>
        <v>0</v>
      </c>
      <c r="I798" t="str">
        <f t="shared" si="67"/>
        <v/>
      </c>
    </row>
    <row r="799" spans="2:9" x14ac:dyDescent="0.55000000000000004">
      <c r="B799" t="b">
        <f>IF('Input and Summary Results'!D381=0,FALSE,'Input and Summary Results'!$B381)</f>
        <v>0</v>
      </c>
      <c r="C799" t="b">
        <f>IF(OR(B799=0,'Input and Summary Results'!D381=0,'Input and Summary Results'!D381=""),FALSE,'Input and Summary Results'!$D381)</f>
        <v>0</v>
      </c>
      <c r="D799" t="b">
        <f>IF(OR(B799=0,'Input and Summary Results'!E381=0),FALSE,'Input and Summary Results'!$E381)</f>
        <v>0</v>
      </c>
      <c r="E799" t="b">
        <f t="shared" si="65"/>
        <v>0</v>
      </c>
      <c r="F799" t="b">
        <f t="shared" si="66"/>
        <v>0</v>
      </c>
      <c r="G799" t="b">
        <f>IF('Input and Summary Results'!$J$4="yes",IF(C799=FALSE,FALSE,IF('Data Transformation'!E799&lt;$R$10,E799,$R$10)),IF(C799=FALSE,FALSE,IF(C799&lt;$R$10,C799,$R$10)))</f>
        <v>0</v>
      </c>
      <c r="H799" t="b">
        <f>IF('Input and Summary Results'!$J$4="yes",'Data Transformation'!F799,'Data Transformation'!D799)</f>
        <v>0</v>
      </c>
      <c r="I799" t="str">
        <f t="shared" si="67"/>
        <v/>
      </c>
    </row>
    <row r="800" spans="2:9" x14ac:dyDescent="0.55000000000000004">
      <c r="B800" t="b">
        <f>IF('Input and Summary Results'!D382=0,FALSE,'Input and Summary Results'!$B382)</f>
        <v>0</v>
      </c>
      <c r="C800" t="b">
        <f>IF(OR(B800=0,'Input and Summary Results'!D382=0,'Input and Summary Results'!D382=""),FALSE,'Input and Summary Results'!$D382)</f>
        <v>0</v>
      </c>
      <c r="D800" t="b">
        <f>IF(OR(B800=0,'Input and Summary Results'!E382=0),FALSE,'Input and Summary Results'!$E382)</f>
        <v>0</v>
      </c>
      <c r="E800" t="b">
        <f t="shared" si="65"/>
        <v>0</v>
      </c>
      <c r="F800" t="b">
        <f t="shared" si="66"/>
        <v>0</v>
      </c>
      <c r="G800" t="b">
        <f>IF('Input and Summary Results'!$J$4="yes",IF(C800=FALSE,FALSE,IF('Data Transformation'!E800&lt;$R$10,E800,$R$10)),IF(C800=FALSE,FALSE,IF(C800&lt;$R$10,C800,$R$10)))</f>
        <v>0</v>
      </c>
      <c r="H800" t="b">
        <f>IF('Input and Summary Results'!$J$4="yes",'Data Transformation'!F800,'Data Transformation'!D800)</f>
        <v>0</v>
      </c>
      <c r="I800" t="str">
        <f t="shared" si="67"/>
        <v/>
      </c>
    </row>
    <row r="801" spans="2:9" x14ac:dyDescent="0.55000000000000004">
      <c r="B801" t="b">
        <f>IF('Input and Summary Results'!D383=0,FALSE,'Input and Summary Results'!$B383)</f>
        <v>0</v>
      </c>
      <c r="C801" t="b">
        <f>IF(OR(B801=0,'Input and Summary Results'!D383=0,'Input and Summary Results'!D383=""),FALSE,'Input and Summary Results'!$D383)</f>
        <v>0</v>
      </c>
      <c r="D801" t="b">
        <f>IF(OR(B801=0,'Input and Summary Results'!E383=0),FALSE,'Input and Summary Results'!$E383)</f>
        <v>0</v>
      </c>
      <c r="E801" t="b">
        <f t="shared" si="65"/>
        <v>0</v>
      </c>
      <c r="F801" t="b">
        <f t="shared" si="66"/>
        <v>0</v>
      </c>
      <c r="G801" t="b">
        <f>IF('Input and Summary Results'!$J$4="yes",IF(C801=FALSE,FALSE,IF('Data Transformation'!E801&lt;$R$10,E801,$R$10)),IF(C801=FALSE,FALSE,IF(C801&lt;$R$10,C801,$R$10)))</f>
        <v>0</v>
      </c>
      <c r="H801" t="b">
        <f>IF('Input and Summary Results'!$J$4="yes",'Data Transformation'!F801,'Data Transformation'!D801)</f>
        <v>0</v>
      </c>
      <c r="I801" t="str">
        <f t="shared" si="67"/>
        <v/>
      </c>
    </row>
    <row r="802" spans="2:9" x14ac:dyDescent="0.55000000000000004">
      <c r="B802" t="b">
        <f>IF('Input and Summary Results'!D384=0,FALSE,'Input and Summary Results'!$B384)</f>
        <v>0</v>
      </c>
      <c r="C802" t="b">
        <f>IF(OR(B802=0,'Input and Summary Results'!D384=0,'Input and Summary Results'!D384=""),FALSE,'Input and Summary Results'!$D384)</f>
        <v>0</v>
      </c>
      <c r="D802" t="b">
        <f>IF(OR(B802=0,'Input and Summary Results'!E384=0),FALSE,'Input and Summary Results'!$E384)</f>
        <v>0</v>
      </c>
      <c r="E802" t="b">
        <f t="shared" si="65"/>
        <v>0</v>
      </c>
      <c r="F802" t="b">
        <f t="shared" si="66"/>
        <v>0</v>
      </c>
      <c r="G802" t="b">
        <f>IF('Input and Summary Results'!$J$4="yes",IF(C802=FALSE,FALSE,IF('Data Transformation'!E802&lt;$R$10,E802,$R$10)),IF(C802=FALSE,FALSE,IF(C802&lt;$R$10,C802,$R$10)))</f>
        <v>0</v>
      </c>
      <c r="H802" t="b">
        <f>IF('Input and Summary Results'!$J$4="yes",'Data Transformation'!F802,'Data Transformation'!D802)</f>
        <v>0</v>
      </c>
      <c r="I802" t="str">
        <f t="shared" si="67"/>
        <v/>
      </c>
    </row>
    <row r="803" spans="2:9" x14ac:dyDescent="0.55000000000000004">
      <c r="B803" t="b">
        <f>IF('Input and Summary Results'!D385=0,FALSE,'Input and Summary Results'!$B385)</f>
        <v>0</v>
      </c>
      <c r="C803" t="b">
        <f>IF(OR(B803=0,'Input and Summary Results'!D385=0,'Input and Summary Results'!D385=""),FALSE,'Input and Summary Results'!$D385)</f>
        <v>0</v>
      </c>
      <c r="D803" t="b">
        <f>IF(OR(B803=0,'Input and Summary Results'!E385=0),FALSE,'Input and Summary Results'!$E385)</f>
        <v>0</v>
      </c>
      <c r="E803" t="b">
        <f t="shared" si="65"/>
        <v>0</v>
      </c>
      <c r="F803" t="b">
        <f t="shared" si="66"/>
        <v>0</v>
      </c>
      <c r="G803" t="b">
        <f>IF('Input and Summary Results'!$J$4="yes",IF(C803=FALSE,FALSE,IF('Data Transformation'!E803&lt;$R$10,E803,$R$10)),IF(C803=FALSE,FALSE,IF(C803&lt;$R$10,C803,$R$10)))</f>
        <v>0</v>
      </c>
      <c r="H803" t="b">
        <f>IF('Input and Summary Results'!$J$4="yes",'Data Transformation'!F803,'Data Transformation'!D803)</f>
        <v>0</v>
      </c>
      <c r="I803" t="str">
        <f t="shared" si="67"/>
        <v/>
      </c>
    </row>
    <row r="804" spans="2:9" x14ac:dyDescent="0.55000000000000004">
      <c r="B804" t="b">
        <f>IF('Input and Summary Results'!D386=0,FALSE,'Input and Summary Results'!$B386)</f>
        <v>0</v>
      </c>
      <c r="C804" t="b">
        <f>IF(OR(B804=0,'Input and Summary Results'!D386=0,'Input and Summary Results'!D386=""),FALSE,'Input and Summary Results'!$D386)</f>
        <v>0</v>
      </c>
      <c r="D804" t="b">
        <f>IF(OR(B804=0,'Input and Summary Results'!E386=0),FALSE,'Input and Summary Results'!$E386)</f>
        <v>0</v>
      </c>
      <c r="E804" t="b">
        <f t="shared" si="65"/>
        <v>0</v>
      </c>
      <c r="F804" t="b">
        <f t="shared" si="66"/>
        <v>0</v>
      </c>
      <c r="G804" t="b">
        <f>IF('Input and Summary Results'!$J$4="yes",IF(C804=FALSE,FALSE,IF('Data Transformation'!E804&lt;$R$10,E804,$R$10)),IF(C804=FALSE,FALSE,IF(C804&lt;$R$10,C804,$R$10)))</f>
        <v>0</v>
      </c>
      <c r="H804" t="b">
        <f>IF('Input and Summary Results'!$J$4="yes",'Data Transformation'!F804,'Data Transformation'!D804)</f>
        <v>0</v>
      </c>
      <c r="I804" t="str">
        <f t="shared" si="67"/>
        <v/>
      </c>
    </row>
    <row r="805" spans="2:9" x14ac:dyDescent="0.55000000000000004">
      <c r="B805" t="b">
        <f>IF('Input and Summary Results'!D387=0,FALSE,'Input and Summary Results'!$B387)</f>
        <v>0</v>
      </c>
      <c r="C805" t="b">
        <f>IF(OR(B805=0,'Input and Summary Results'!D387=0,'Input and Summary Results'!D387=""),FALSE,'Input and Summary Results'!$D387)</f>
        <v>0</v>
      </c>
      <c r="D805" t="b">
        <f>IF(OR(B805=0,'Input and Summary Results'!E387=0),FALSE,'Input and Summary Results'!$E387)</f>
        <v>0</v>
      </c>
      <c r="E805" t="b">
        <f t="shared" si="65"/>
        <v>0</v>
      </c>
      <c r="F805" t="b">
        <f t="shared" si="66"/>
        <v>0</v>
      </c>
      <c r="G805" t="b">
        <f>IF('Input and Summary Results'!$J$4="yes",IF(C805=FALSE,FALSE,IF('Data Transformation'!E805&lt;$R$10,E805,$R$10)),IF(C805=FALSE,FALSE,IF(C805&lt;$R$10,C805,$R$10)))</f>
        <v>0</v>
      </c>
      <c r="H805" t="b">
        <f>IF('Input and Summary Results'!$J$4="yes",'Data Transformation'!F805,'Data Transformation'!D805)</f>
        <v>0</v>
      </c>
      <c r="I805" t="str">
        <f t="shared" si="67"/>
        <v/>
      </c>
    </row>
    <row r="806" spans="2:9" x14ac:dyDescent="0.55000000000000004">
      <c r="B806" t="b">
        <f>IF('Input and Summary Results'!D388=0,FALSE,'Input and Summary Results'!$B388)</f>
        <v>0</v>
      </c>
      <c r="C806" t="b">
        <f>IF(OR(B806=0,'Input and Summary Results'!D388=0,'Input and Summary Results'!D388=""),FALSE,'Input and Summary Results'!$D388)</f>
        <v>0</v>
      </c>
      <c r="D806" t="b">
        <f>IF(OR(B806=0,'Input and Summary Results'!E388=0),FALSE,'Input and Summary Results'!$E388)</f>
        <v>0</v>
      </c>
      <c r="E806" t="b">
        <f t="shared" si="65"/>
        <v>0</v>
      </c>
      <c r="F806" t="b">
        <f t="shared" si="66"/>
        <v>0</v>
      </c>
      <c r="G806" t="b">
        <f>IF('Input and Summary Results'!$J$4="yes",IF(C806=FALSE,FALSE,IF('Data Transformation'!E806&lt;$R$10,E806,$R$10)),IF(C806=FALSE,FALSE,IF(C806&lt;$R$10,C806,$R$10)))</f>
        <v>0</v>
      </c>
      <c r="H806" t="b">
        <f>IF('Input and Summary Results'!$J$4="yes",'Data Transformation'!F806,'Data Transformation'!D806)</f>
        <v>0</v>
      </c>
      <c r="I806" t="str">
        <f t="shared" si="67"/>
        <v/>
      </c>
    </row>
    <row r="807" spans="2:9" x14ac:dyDescent="0.55000000000000004">
      <c r="B807" t="b">
        <f>IF('Input and Summary Results'!D389=0,FALSE,'Input and Summary Results'!$B389)</f>
        <v>0</v>
      </c>
      <c r="C807" t="b">
        <f>IF(OR(B807=0,'Input and Summary Results'!D389=0,'Input and Summary Results'!D389=""),FALSE,'Input and Summary Results'!$D389)</f>
        <v>0</v>
      </c>
      <c r="D807" t="b">
        <f>IF(OR(B807=0,'Input and Summary Results'!E389=0),FALSE,'Input and Summary Results'!$E389)</f>
        <v>0</v>
      </c>
      <c r="E807" t="b">
        <f t="shared" si="65"/>
        <v>0</v>
      </c>
      <c r="F807" t="b">
        <f t="shared" si="66"/>
        <v>0</v>
      </c>
      <c r="G807" t="b">
        <f>IF('Input and Summary Results'!$J$4="yes",IF(C807=FALSE,FALSE,IF('Data Transformation'!E807&lt;$R$10,E807,$R$10)),IF(C807=FALSE,FALSE,IF(C807&lt;$R$10,C807,$R$10)))</f>
        <v>0</v>
      </c>
      <c r="H807" t="b">
        <f>IF('Input and Summary Results'!$J$4="yes",'Data Transformation'!F807,'Data Transformation'!D807)</f>
        <v>0</v>
      </c>
      <c r="I807" t="str">
        <f t="shared" si="67"/>
        <v/>
      </c>
    </row>
    <row r="808" spans="2:9" x14ac:dyDescent="0.55000000000000004">
      <c r="B808" t="b">
        <f>IF('Input and Summary Results'!D390=0,FALSE,'Input and Summary Results'!$B390)</f>
        <v>0</v>
      </c>
      <c r="C808" t="b">
        <f>IF(OR(B808=0,'Input and Summary Results'!D390=0,'Input and Summary Results'!D390=""),FALSE,'Input and Summary Results'!$D390)</f>
        <v>0</v>
      </c>
      <c r="D808" t="b">
        <f>IF(OR(B808=0,'Input and Summary Results'!E390=0),FALSE,'Input and Summary Results'!$E390)</f>
        <v>0</v>
      </c>
      <c r="E808" t="b">
        <f t="shared" si="65"/>
        <v>0</v>
      </c>
      <c r="F808" t="b">
        <f t="shared" si="66"/>
        <v>0</v>
      </c>
      <c r="G808" t="b">
        <f>IF('Input and Summary Results'!$J$4="yes",IF(C808=FALSE,FALSE,IF('Data Transformation'!E808&lt;$R$10,E808,$R$10)),IF(C808=FALSE,FALSE,IF(C808&lt;$R$10,C808,$R$10)))</f>
        <v>0</v>
      </c>
      <c r="H808" t="b">
        <f>IF('Input and Summary Results'!$J$4="yes",'Data Transformation'!F808,'Data Transformation'!D808)</f>
        <v>0</v>
      </c>
      <c r="I808" t="str">
        <f t="shared" si="67"/>
        <v/>
      </c>
    </row>
    <row r="809" spans="2:9" x14ac:dyDescent="0.55000000000000004">
      <c r="B809" t="b">
        <f>IF('Input and Summary Results'!D391=0,FALSE,'Input and Summary Results'!$B391)</f>
        <v>0</v>
      </c>
      <c r="C809" t="b">
        <f>IF(OR(B809=0,'Input and Summary Results'!D391=0,'Input and Summary Results'!D391=""),FALSE,'Input and Summary Results'!$D391)</f>
        <v>0</v>
      </c>
      <c r="D809" t="b">
        <f>IF(OR(B809=0,'Input and Summary Results'!E391=0),FALSE,'Input and Summary Results'!$E391)</f>
        <v>0</v>
      </c>
      <c r="E809" t="b">
        <f t="shared" si="65"/>
        <v>0</v>
      </c>
      <c r="F809" t="b">
        <f t="shared" si="66"/>
        <v>0</v>
      </c>
      <c r="G809" t="b">
        <f>IF('Input and Summary Results'!$J$4="yes",IF(C809=FALSE,FALSE,IF('Data Transformation'!E809&lt;$R$10,E809,$R$10)),IF(C809=FALSE,FALSE,IF(C809&lt;$R$10,C809,$R$10)))</f>
        <v>0</v>
      </c>
      <c r="H809" t="b">
        <f>IF('Input and Summary Results'!$J$4="yes",'Data Transformation'!F809,'Data Transformation'!D809)</f>
        <v>0</v>
      </c>
      <c r="I809" t="str">
        <f t="shared" si="67"/>
        <v/>
      </c>
    </row>
    <row r="810" spans="2:9" x14ac:dyDescent="0.55000000000000004">
      <c r="B810" t="b">
        <f>IF('Input and Summary Results'!D392=0,FALSE,'Input and Summary Results'!$B392)</f>
        <v>0</v>
      </c>
      <c r="C810" t="b">
        <f>IF(OR(B810=0,'Input and Summary Results'!D392=0,'Input and Summary Results'!D392=""),FALSE,'Input and Summary Results'!$D392)</f>
        <v>0</v>
      </c>
      <c r="D810" t="b">
        <f>IF(OR(B810=0,'Input and Summary Results'!E392=0),FALSE,'Input and Summary Results'!$E392)</f>
        <v>0</v>
      </c>
      <c r="E810" t="b">
        <f t="shared" ref="E810:E873" si="68">IF(C810=FALSE,FALSE,LOG10(C810))</f>
        <v>0</v>
      </c>
      <c r="F810" t="b">
        <f t="shared" ref="F810:F873" si="69">IF(D810=FALSE, FALSE,0.434*D810/C810)</f>
        <v>0</v>
      </c>
      <c r="G810" t="b">
        <f>IF('Input and Summary Results'!$J$4="yes",IF(C810=FALSE,FALSE,IF('Data Transformation'!E810&lt;$R$10,E810,$R$10)),IF(C810=FALSE,FALSE,IF(C810&lt;$R$10,C810,$R$10)))</f>
        <v>0</v>
      </c>
      <c r="H810" t="b">
        <f>IF('Input and Summary Results'!$J$4="yes",'Data Transformation'!F810,'Data Transformation'!D810)</f>
        <v>0</v>
      </c>
      <c r="I810" t="str">
        <f t="shared" si="67"/>
        <v/>
      </c>
    </row>
    <row r="811" spans="2:9" x14ac:dyDescent="0.55000000000000004">
      <c r="B811" t="b">
        <f>IF('Input and Summary Results'!D393=0,FALSE,'Input and Summary Results'!$B393)</f>
        <v>0</v>
      </c>
      <c r="C811" t="b">
        <f>IF(OR(B811=0,'Input and Summary Results'!D393=0,'Input and Summary Results'!D393=""),FALSE,'Input and Summary Results'!$D393)</f>
        <v>0</v>
      </c>
      <c r="D811" t="b">
        <f>IF(OR(B811=0,'Input and Summary Results'!E393=0),FALSE,'Input and Summary Results'!$E393)</f>
        <v>0</v>
      </c>
      <c r="E811" t="b">
        <f t="shared" si="68"/>
        <v>0</v>
      </c>
      <c r="F811" t="b">
        <f t="shared" si="69"/>
        <v>0</v>
      </c>
      <c r="G811" t="b">
        <f>IF('Input and Summary Results'!$J$4="yes",IF(C811=FALSE,FALSE,IF('Data Transformation'!E811&lt;$R$10,E811,$R$10)),IF(C811=FALSE,FALSE,IF(C811&lt;$R$10,C811,$R$10)))</f>
        <v>0</v>
      </c>
      <c r="H811" t="b">
        <f>IF('Input and Summary Results'!$J$4="yes",'Data Transformation'!F811,'Data Transformation'!D811)</f>
        <v>0</v>
      </c>
      <c r="I811" t="str">
        <f t="shared" si="67"/>
        <v/>
      </c>
    </row>
    <row r="812" spans="2:9" x14ac:dyDescent="0.55000000000000004">
      <c r="B812" t="b">
        <f>IF('Input and Summary Results'!D394=0,FALSE,'Input and Summary Results'!$B394)</f>
        <v>0</v>
      </c>
      <c r="C812" t="b">
        <f>IF(OR(B812=0,'Input and Summary Results'!D394=0,'Input and Summary Results'!D394=""),FALSE,'Input and Summary Results'!$D394)</f>
        <v>0</v>
      </c>
      <c r="D812" t="b">
        <f>IF(OR(B812=0,'Input and Summary Results'!E394=0),FALSE,'Input and Summary Results'!$E394)</f>
        <v>0</v>
      </c>
      <c r="E812" t="b">
        <f t="shared" si="68"/>
        <v>0</v>
      </c>
      <c r="F812" t="b">
        <f t="shared" si="69"/>
        <v>0</v>
      </c>
      <c r="G812" t="b">
        <f>IF('Input and Summary Results'!$J$4="yes",IF(C812=FALSE,FALSE,IF('Data Transformation'!E812&lt;$R$10,E812,$R$10)),IF(C812=FALSE,FALSE,IF(C812&lt;$R$10,C812,$R$10)))</f>
        <v>0</v>
      </c>
      <c r="H812" t="b">
        <f>IF('Input and Summary Results'!$J$4="yes",'Data Transformation'!F812,'Data Transformation'!D812)</f>
        <v>0</v>
      </c>
      <c r="I812" t="str">
        <f t="shared" si="67"/>
        <v/>
      </c>
    </row>
    <row r="813" spans="2:9" x14ac:dyDescent="0.55000000000000004">
      <c r="B813" t="b">
        <f>IF('Input and Summary Results'!D395=0,FALSE,'Input and Summary Results'!$B395)</f>
        <v>0</v>
      </c>
      <c r="C813" t="b">
        <f>IF(OR(B813=0,'Input and Summary Results'!D395=0,'Input and Summary Results'!D395=""),FALSE,'Input and Summary Results'!$D395)</f>
        <v>0</v>
      </c>
      <c r="D813" t="b">
        <f>IF(OR(B813=0,'Input and Summary Results'!E395=0),FALSE,'Input and Summary Results'!$E395)</f>
        <v>0</v>
      </c>
      <c r="E813" t="b">
        <f t="shared" si="68"/>
        <v>0</v>
      </c>
      <c r="F813" t="b">
        <f t="shared" si="69"/>
        <v>0</v>
      </c>
      <c r="G813" t="b">
        <f>IF('Input and Summary Results'!$J$4="yes",IF(C813=FALSE,FALSE,IF('Data Transformation'!E813&lt;$R$10,E813,$R$10)),IF(C813=FALSE,FALSE,IF(C813&lt;$R$10,C813,$R$10)))</f>
        <v>0</v>
      </c>
      <c r="H813" t="b">
        <f>IF('Input and Summary Results'!$J$4="yes",'Data Transformation'!F813,'Data Transformation'!D813)</f>
        <v>0</v>
      </c>
      <c r="I813" t="str">
        <f t="shared" si="67"/>
        <v/>
      </c>
    </row>
    <row r="814" spans="2:9" x14ac:dyDescent="0.55000000000000004">
      <c r="B814" t="b">
        <f>IF('Input and Summary Results'!D396=0,FALSE,'Input and Summary Results'!$B396)</f>
        <v>0</v>
      </c>
      <c r="C814" t="b">
        <f>IF(OR(B814=0,'Input and Summary Results'!D396=0,'Input and Summary Results'!D396=""),FALSE,'Input and Summary Results'!$D396)</f>
        <v>0</v>
      </c>
      <c r="D814" t="b">
        <f>IF(OR(B814=0,'Input and Summary Results'!E396=0),FALSE,'Input and Summary Results'!$E396)</f>
        <v>0</v>
      </c>
      <c r="E814" t="b">
        <f t="shared" si="68"/>
        <v>0</v>
      </c>
      <c r="F814" t="b">
        <f t="shared" si="69"/>
        <v>0</v>
      </c>
      <c r="G814" t="b">
        <f>IF('Input and Summary Results'!$J$4="yes",IF(C814=FALSE,FALSE,IF('Data Transformation'!E814&lt;$R$10,E814,$R$10)),IF(C814=FALSE,FALSE,IF(C814&lt;$R$10,C814,$R$10)))</f>
        <v>0</v>
      </c>
      <c r="H814" t="b">
        <f>IF('Input and Summary Results'!$J$4="yes",'Data Transformation'!F814,'Data Transformation'!D814)</f>
        <v>0</v>
      </c>
      <c r="I814" t="str">
        <f t="shared" si="67"/>
        <v/>
      </c>
    </row>
    <row r="815" spans="2:9" x14ac:dyDescent="0.55000000000000004">
      <c r="B815" t="b">
        <f>IF('Input and Summary Results'!D397=0,FALSE,'Input and Summary Results'!$B397)</f>
        <v>0</v>
      </c>
      <c r="C815" t="b">
        <f>IF(OR(B815=0,'Input and Summary Results'!D397=0,'Input and Summary Results'!D397=""),FALSE,'Input and Summary Results'!$D397)</f>
        <v>0</v>
      </c>
      <c r="D815" t="b">
        <f>IF(OR(B815=0,'Input and Summary Results'!E397=0),FALSE,'Input and Summary Results'!$E397)</f>
        <v>0</v>
      </c>
      <c r="E815" t="b">
        <f t="shared" si="68"/>
        <v>0</v>
      </c>
      <c r="F815" t="b">
        <f t="shared" si="69"/>
        <v>0</v>
      </c>
      <c r="G815" t="b">
        <f>IF('Input and Summary Results'!$J$4="yes",IF(C815=FALSE,FALSE,IF('Data Transformation'!E815&lt;$R$10,E815,$R$10)),IF(C815=FALSE,FALSE,IF(C815&lt;$R$10,C815,$R$10)))</f>
        <v>0</v>
      </c>
      <c r="H815" t="b">
        <f>IF('Input and Summary Results'!$J$4="yes",'Data Transformation'!F815,'Data Transformation'!D815)</f>
        <v>0</v>
      </c>
      <c r="I815" t="str">
        <f t="shared" si="67"/>
        <v/>
      </c>
    </row>
    <row r="816" spans="2:9" x14ac:dyDescent="0.55000000000000004">
      <c r="B816" t="b">
        <f>IF('Input and Summary Results'!D398=0,FALSE,'Input and Summary Results'!$B398)</f>
        <v>0</v>
      </c>
      <c r="C816" t="b">
        <f>IF(OR(B816=0,'Input and Summary Results'!D398=0,'Input and Summary Results'!D398=""),FALSE,'Input and Summary Results'!$D398)</f>
        <v>0</v>
      </c>
      <c r="D816" t="b">
        <f>IF(OR(B816=0,'Input and Summary Results'!E398=0),FALSE,'Input and Summary Results'!$E398)</f>
        <v>0</v>
      </c>
      <c r="E816" t="b">
        <f t="shared" si="68"/>
        <v>0</v>
      </c>
      <c r="F816" t="b">
        <f t="shared" si="69"/>
        <v>0</v>
      </c>
      <c r="G816" t="b">
        <f>IF('Input and Summary Results'!$J$4="yes",IF(C816=FALSE,FALSE,IF('Data Transformation'!E816&lt;$R$10,E816,$R$10)),IF(C816=FALSE,FALSE,IF(C816&lt;$R$10,C816,$R$10)))</f>
        <v>0</v>
      </c>
      <c r="H816" t="b">
        <f>IF('Input and Summary Results'!$J$4="yes",'Data Transformation'!F816,'Data Transformation'!D816)</f>
        <v>0</v>
      </c>
      <c r="I816" t="str">
        <f t="shared" si="67"/>
        <v/>
      </c>
    </row>
    <row r="817" spans="2:9" x14ac:dyDescent="0.55000000000000004">
      <c r="B817" t="b">
        <f>IF('Input and Summary Results'!D399=0,FALSE,'Input and Summary Results'!$B399)</f>
        <v>0</v>
      </c>
      <c r="C817" t="b">
        <f>IF(OR(B817=0,'Input and Summary Results'!D399=0,'Input and Summary Results'!D399=""),FALSE,'Input and Summary Results'!$D399)</f>
        <v>0</v>
      </c>
      <c r="D817" t="b">
        <f>IF(OR(B817=0,'Input and Summary Results'!E399=0),FALSE,'Input and Summary Results'!$E399)</f>
        <v>0</v>
      </c>
      <c r="E817" t="b">
        <f t="shared" si="68"/>
        <v>0</v>
      </c>
      <c r="F817" t="b">
        <f t="shared" si="69"/>
        <v>0</v>
      </c>
      <c r="G817" t="b">
        <f>IF('Input and Summary Results'!$J$4="yes",IF(C817=FALSE,FALSE,IF('Data Transformation'!E817&lt;$R$10,E817,$R$10)),IF(C817=FALSE,FALSE,IF(C817&lt;$R$10,C817,$R$10)))</f>
        <v>0</v>
      </c>
      <c r="H817" t="b">
        <f>IF('Input and Summary Results'!$J$4="yes",'Data Transformation'!F817,'Data Transformation'!D817)</f>
        <v>0</v>
      </c>
      <c r="I817" t="str">
        <f t="shared" si="67"/>
        <v/>
      </c>
    </row>
    <row r="818" spans="2:9" x14ac:dyDescent="0.55000000000000004">
      <c r="B818" t="b">
        <f>IF('Input and Summary Results'!D400=0,FALSE,'Input and Summary Results'!$B400)</f>
        <v>0</v>
      </c>
      <c r="C818" t="b">
        <f>IF(OR(B818=0,'Input and Summary Results'!D400=0,'Input and Summary Results'!D400=""),FALSE,'Input and Summary Results'!$D400)</f>
        <v>0</v>
      </c>
      <c r="D818" t="b">
        <f>IF(OR(B818=0,'Input and Summary Results'!E400=0),FALSE,'Input and Summary Results'!$E400)</f>
        <v>0</v>
      </c>
      <c r="E818" t="b">
        <f t="shared" si="68"/>
        <v>0</v>
      </c>
      <c r="F818" t="b">
        <f t="shared" si="69"/>
        <v>0</v>
      </c>
      <c r="G818" t="b">
        <f>IF('Input and Summary Results'!$J$4="yes",IF(C818=FALSE,FALSE,IF('Data Transformation'!E818&lt;$R$10,E818,$R$10)),IF(C818=FALSE,FALSE,IF(C818&lt;$R$10,C818,$R$10)))</f>
        <v>0</v>
      </c>
      <c r="H818" t="b">
        <f>IF('Input and Summary Results'!$J$4="yes",'Data Transformation'!F818,'Data Transformation'!D818)</f>
        <v>0</v>
      </c>
      <c r="I818" t="str">
        <f t="shared" si="67"/>
        <v/>
      </c>
    </row>
    <row r="819" spans="2:9" x14ac:dyDescent="0.55000000000000004">
      <c r="B819" t="b">
        <f>IF('Input and Summary Results'!D401=0,FALSE,'Input and Summary Results'!$B401)</f>
        <v>0</v>
      </c>
      <c r="C819" t="b">
        <f>IF(OR(B819=0,'Input and Summary Results'!D401=0,'Input and Summary Results'!D401=""),FALSE,'Input and Summary Results'!$D401)</f>
        <v>0</v>
      </c>
      <c r="D819" t="b">
        <f>IF(OR(B819=0,'Input and Summary Results'!E401=0),FALSE,'Input and Summary Results'!$E401)</f>
        <v>0</v>
      </c>
      <c r="E819" t="b">
        <f t="shared" si="68"/>
        <v>0</v>
      </c>
      <c r="F819" t="b">
        <f t="shared" si="69"/>
        <v>0</v>
      </c>
      <c r="G819" t="b">
        <f>IF('Input and Summary Results'!$J$4="yes",IF(C819=FALSE,FALSE,IF('Data Transformation'!E819&lt;$R$10,E819,$R$10)),IF(C819=FALSE,FALSE,IF(C819&lt;$R$10,C819,$R$10)))</f>
        <v>0</v>
      </c>
      <c r="H819" t="b">
        <f>IF('Input and Summary Results'!$J$4="yes",'Data Transformation'!F819,'Data Transformation'!D819)</f>
        <v>0</v>
      </c>
      <c r="I819" t="str">
        <f t="shared" si="67"/>
        <v/>
      </c>
    </row>
    <row r="820" spans="2:9" x14ac:dyDescent="0.55000000000000004">
      <c r="B820" t="b">
        <f>IF('Input and Summary Results'!D402=0,FALSE,'Input and Summary Results'!$B402)</f>
        <v>0</v>
      </c>
      <c r="C820" t="b">
        <f>IF(OR(B820=0,'Input and Summary Results'!D402=0,'Input and Summary Results'!D402=""),FALSE,'Input and Summary Results'!$D402)</f>
        <v>0</v>
      </c>
      <c r="D820" t="b">
        <f>IF(OR(B820=0,'Input and Summary Results'!E402=0),FALSE,'Input and Summary Results'!$E402)</f>
        <v>0</v>
      </c>
      <c r="E820" t="b">
        <f t="shared" si="68"/>
        <v>0</v>
      </c>
      <c r="F820" t="b">
        <f t="shared" si="69"/>
        <v>0</v>
      </c>
      <c r="G820" t="b">
        <f>IF('Input and Summary Results'!$J$4="yes",IF(C820=FALSE,FALSE,IF('Data Transformation'!E820&lt;$R$10,E820,$R$10)),IF(C820=FALSE,FALSE,IF(C820&lt;$R$10,C820,$R$10)))</f>
        <v>0</v>
      </c>
      <c r="H820" t="b">
        <f>IF('Input and Summary Results'!$J$4="yes",'Data Transformation'!F820,'Data Transformation'!D820)</f>
        <v>0</v>
      </c>
      <c r="I820" t="str">
        <f t="shared" si="67"/>
        <v/>
      </c>
    </row>
    <row r="821" spans="2:9" x14ac:dyDescent="0.55000000000000004">
      <c r="B821" t="b">
        <f>IF('Input and Summary Results'!D403=0,FALSE,'Input and Summary Results'!$B403)</f>
        <v>0</v>
      </c>
      <c r="C821" t="b">
        <f>IF(OR(B821=0,'Input and Summary Results'!D403=0,'Input and Summary Results'!D403=""),FALSE,'Input and Summary Results'!$D403)</f>
        <v>0</v>
      </c>
      <c r="D821" t="b">
        <f>IF(OR(B821=0,'Input and Summary Results'!E403=0),FALSE,'Input and Summary Results'!$E403)</f>
        <v>0</v>
      </c>
      <c r="E821" t="b">
        <f t="shared" si="68"/>
        <v>0</v>
      </c>
      <c r="F821" t="b">
        <f t="shared" si="69"/>
        <v>0</v>
      </c>
      <c r="G821" t="b">
        <f>IF('Input and Summary Results'!$J$4="yes",IF(C821=FALSE,FALSE,IF('Data Transformation'!E821&lt;$R$10,E821,$R$10)),IF(C821=FALSE,FALSE,IF(C821&lt;$R$10,C821,$R$10)))</f>
        <v>0</v>
      </c>
      <c r="H821" t="b">
        <f>IF('Input and Summary Results'!$J$4="yes",'Data Transformation'!F821,'Data Transformation'!D821)</f>
        <v>0</v>
      </c>
      <c r="I821" t="str">
        <f t="shared" si="67"/>
        <v/>
      </c>
    </row>
    <row r="822" spans="2:9" x14ac:dyDescent="0.55000000000000004">
      <c r="B822" t="b">
        <f>IF('Input and Summary Results'!D404=0,FALSE,'Input and Summary Results'!$B404)</f>
        <v>0</v>
      </c>
      <c r="C822" t="b">
        <f>IF(OR(B822=0,'Input and Summary Results'!D404=0,'Input and Summary Results'!D404=""),FALSE,'Input and Summary Results'!$D404)</f>
        <v>0</v>
      </c>
      <c r="D822" t="b">
        <f>IF(OR(B822=0,'Input and Summary Results'!E404=0),FALSE,'Input and Summary Results'!$E404)</f>
        <v>0</v>
      </c>
      <c r="E822" t="b">
        <f t="shared" si="68"/>
        <v>0</v>
      </c>
      <c r="F822" t="b">
        <f t="shared" si="69"/>
        <v>0</v>
      </c>
      <c r="G822" t="b">
        <f>IF('Input and Summary Results'!$J$4="yes",IF(C822=FALSE,FALSE,IF('Data Transformation'!E822&lt;$R$10,E822,$R$10)),IF(C822=FALSE,FALSE,IF(C822&lt;$R$10,C822,$R$10)))</f>
        <v>0</v>
      </c>
      <c r="H822" t="b">
        <f>IF('Input and Summary Results'!$J$4="yes",'Data Transformation'!F822,'Data Transformation'!D822)</f>
        <v>0</v>
      </c>
      <c r="I822" t="str">
        <f t="shared" si="67"/>
        <v/>
      </c>
    </row>
    <row r="823" spans="2:9" x14ac:dyDescent="0.55000000000000004">
      <c r="B823" t="b">
        <f>IF('Input and Summary Results'!D405=0,FALSE,'Input and Summary Results'!$B405)</f>
        <v>0</v>
      </c>
      <c r="C823" t="b">
        <f>IF(OR(B823=0,'Input and Summary Results'!D405=0,'Input and Summary Results'!D405=""),FALSE,'Input and Summary Results'!$D405)</f>
        <v>0</v>
      </c>
      <c r="D823" t="b">
        <f>IF(OR(B823=0,'Input and Summary Results'!E405=0),FALSE,'Input and Summary Results'!$E405)</f>
        <v>0</v>
      </c>
      <c r="E823" t="b">
        <f t="shared" si="68"/>
        <v>0</v>
      </c>
      <c r="F823" t="b">
        <f t="shared" si="69"/>
        <v>0</v>
      </c>
      <c r="G823" t="b">
        <f>IF('Input and Summary Results'!$J$4="yes",IF(C823=FALSE,FALSE,IF('Data Transformation'!E823&lt;$R$10,E823,$R$10)),IF(C823=FALSE,FALSE,IF(C823&lt;$R$10,C823,$R$10)))</f>
        <v>0</v>
      </c>
      <c r="H823" t="b">
        <f>IF('Input and Summary Results'!$J$4="yes",'Data Transformation'!F823,'Data Transformation'!D823)</f>
        <v>0</v>
      </c>
      <c r="I823" t="str">
        <f t="shared" si="67"/>
        <v/>
      </c>
    </row>
    <row r="824" spans="2:9" x14ac:dyDescent="0.55000000000000004">
      <c r="B824" t="b">
        <f>IF('Input and Summary Results'!D406=0,FALSE,'Input and Summary Results'!$B406)</f>
        <v>0</v>
      </c>
      <c r="C824" t="b">
        <f>IF(OR(B824=0,'Input and Summary Results'!D406=0,'Input and Summary Results'!D406=""),FALSE,'Input and Summary Results'!$D406)</f>
        <v>0</v>
      </c>
      <c r="D824" t="b">
        <f>IF(OR(B824=0,'Input and Summary Results'!E406=0),FALSE,'Input and Summary Results'!$E406)</f>
        <v>0</v>
      </c>
      <c r="E824" t="b">
        <f t="shared" si="68"/>
        <v>0</v>
      </c>
      <c r="F824" t="b">
        <f t="shared" si="69"/>
        <v>0</v>
      </c>
      <c r="G824" t="b">
        <f>IF('Input and Summary Results'!$J$4="yes",IF(C824=FALSE,FALSE,IF('Data Transformation'!E824&lt;$R$10,E824,$R$10)),IF(C824=FALSE,FALSE,IF(C824&lt;$R$10,C824,$R$10)))</f>
        <v>0</v>
      </c>
      <c r="H824" t="b">
        <f>IF('Input and Summary Results'!$J$4="yes",'Data Transformation'!F824,'Data Transformation'!D824)</f>
        <v>0</v>
      </c>
      <c r="I824" t="str">
        <f t="shared" si="67"/>
        <v/>
      </c>
    </row>
    <row r="825" spans="2:9" x14ac:dyDescent="0.55000000000000004">
      <c r="B825" t="b">
        <f>IF('Input and Summary Results'!D407=0,FALSE,'Input and Summary Results'!$B407)</f>
        <v>0</v>
      </c>
      <c r="C825" t="b">
        <f>IF(OR(B825=0,'Input and Summary Results'!D407=0,'Input and Summary Results'!D407=""),FALSE,'Input and Summary Results'!$D407)</f>
        <v>0</v>
      </c>
      <c r="D825" t="b">
        <f>IF(OR(B825=0,'Input and Summary Results'!E407=0),FALSE,'Input and Summary Results'!$E407)</f>
        <v>0</v>
      </c>
      <c r="E825" t="b">
        <f t="shared" si="68"/>
        <v>0</v>
      </c>
      <c r="F825" t="b">
        <f t="shared" si="69"/>
        <v>0</v>
      </c>
      <c r="G825" t="b">
        <f>IF('Input and Summary Results'!$J$4="yes",IF(C825=FALSE,FALSE,IF('Data Transformation'!E825&lt;$R$10,E825,$R$10)),IF(C825=FALSE,FALSE,IF(C825&lt;$R$10,C825,$R$10)))</f>
        <v>0</v>
      </c>
      <c r="H825" t="b">
        <f>IF('Input and Summary Results'!$J$4="yes",'Data Transformation'!F825,'Data Transformation'!D825)</f>
        <v>0</v>
      </c>
      <c r="I825" t="str">
        <f t="shared" si="67"/>
        <v/>
      </c>
    </row>
    <row r="826" spans="2:9" x14ac:dyDescent="0.55000000000000004">
      <c r="B826" t="b">
        <f>IF('Input and Summary Results'!D408=0,FALSE,'Input and Summary Results'!$B408)</f>
        <v>0</v>
      </c>
      <c r="C826" t="b">
        <f>IF(OR(B826=0,'Input and Summary Results'!D408=0,'Input and Summary Results'!D408=""),FALSE,'Input and Summary Results'!$D408)</f>
        <v>0</v>
      </c>
      <c r="D826" t="b">
        <f>IF(OR(B826=0,'Input and Summary Results'!E408=0),FALSE,'Input and Summary Results'!$E408)</f>
        <v>0</v>
      </c>
      <c r="E826" t="b">
        <f t="shared" si="68"/>
        <v>0</v>
      </c>
      <c r="F826" t="b">
        <f t="shared" si="69"/>
        <v>0</v>
      </c>
      <c r="G826" t="b">
        <f>IF('Input and Summary Results'!$J$4="yes",IF(C826=FALSE,FALSE,IF('Data Transformation'!E826&lt;$R$10,E826,$R$10)),IF(C826=FALSE,FALSE,IF(C826&lt;$R$10,C826,$R$10)))</f>
        <v>0</v>
      </c>
      <c r="H826" t="b">
        <f>IF('Input and Summary Results'!$J$4="yes",'Data Transformation'!F826,'Data Transformation'!D826)</f>
        <v>0</v>
      </c>
      <c r="I826" t="str">
        <f t="shared" si="67"/>
        <v/>
      </c>
    </row>
    <row r="827" spans="2:9" x14ac:dyDescent="0.55000000000000004">
      <c r="B827" t="b">
        <f>IF('Input and Summary Results'!D409=0,FALSE,'Input and Summary Results'!$B409)</f>
        <v>0</v>
      </c>
      <c r="C827" t="b">
        <f>IF(OR(B827=0,'Input and Summary Results'!D409=0,'Input and Summary Results'!D409=""),FALSE,'Input and Summary Results'!$D409)</f>
        <v>0</v>
      </c>
      <c r="D827" t="b">
        <f>IF(OR(B827=0,'Input and Summary Results'!E409=0),FALSE,'Input and Summary Results'!$E409)</f>
        <v>0</v>
      </c>
      <c r="E827" t="b">
        <f t="shared" si="68"/>
        <v>0</v>
      </c>
      <c r="F827" t="b">
        <f t="shared" si="69"/>
        <v>0</v>
      </c>
      <c r="G827" t="b">
        <f>IF('Input and Summary Results'!$J$4="yes",IF(C827=FALSE,FALSE,IF('Data Transformation'!E827&lt;$R$10,E827,$R$10)),IF(C827=FALSE,FALSE,IF(C827&lt;$R$10,C827,$R$10)))</f>
        <v>0</v>
      </c>
      <c r="H827" t="b">
        <f>IF('Input and Summary Results'!$J$4="yes",'Data Transformation'!F827,'Data Transformation'!D827)</f>
        <v>0</v>
      </c>
      <c r="I827" t="str">
        <f t="shared" si="67"/>
        <v/>
      </c>
    </row>
    <row r="828" spans="2:9" x14ac:dyDescent="0.55000000000000004">
      <c r="B828" t="b">
        <f>IF('Input and Summary Results'!D410=0,FALSE,'Input and Summary Results'!$B410)</f>
        <v>0</v>
      </c>
      <c r="C828" t="b">
        <f>IF(OR(B828=0,'Input and Summary Results'!D410=0,'Input and Summary Results'!D410=""),FALSE,'Input and Summary Results'!$D410)</f>
        <v>0</v>
      </c>
      <c r="D828" t="b">
        <f>IF(OR(B828=0,'Input and Summary Results'!E410=0),FALSE,'Input and Summary Results'!$E410)</f>
        <v>0</v>
      </c>
      <c r="E828" t="b">
        <f t="shared" si="68"/>
        <v>0</v>
      </c>
      <c r="F828" t="b">
        <f t="shared" si="69"/>
        <v>0</v>
      </c>
      <c r="G828" t="b">
        <f>IF('Input and Summary Results'!$J$4="yes",IF(C828=FALSE,FALSE,IF('Data Transformation'!E828&lt;$R$10,E828,$R$10)),IF(C828=FALSE,FALSE,IF(C828&lt;$R$10,C828,$R$10)))</f>
        <v>0</v>
      </c>
      <c r="H828" t="b">
        <f>IF('Input and Summary Results'!$J$4="yes",'Data Transformation'!F828,'Data Transformation'!D828)</f>
        <v>0</v>
      </c>
      <c r="I828" t="str">
        <f t="shared" si="67"/>
        <v/>
      </c>
    </row>
    <row r="829" spans="2:9" x14ac:dyDescent="0.55000000000000004">
      <c r="B829" t="b">
        <f>IF('Input and Summary Results'!D411=0,FALSE,'Input and Summary Results'!$B411)</f>
        <v>0</v>
      </c>
      <c r="C829" t="b">
        <f>IF(OR(B829=0,'Input and Summary Results'!D411=0,'Input and Summary Results'!D411=""),FALSE,'Input and Summary Results'!$D411)</f>
        <v>0</v>
      </c>
      <c r="D829" t="b">
        <f>IF(OR(B829=0,'Input and Summary Results'!E411=0),FALSE,'Input and Summary Results'!$E411)</f>
        <v>0</v>
      </c>
      <c r="E829" t="b">
        <f t="shared" si="68"/>
        <v>0</v>
      </c>
      <c r="F829" t="b">
        <f t="shared" si="69"/>
        <v>0</v>
      </c>
      <c r="G829" t="b">
        <f>IF('Input and Summary Results'!$J$4="yes",IF(C829=FALSE,FALSE,IF('Data Transformation'!E829&lt;$R$10,E829,$R$10)),IF(C829=FALSE,FALSE,IF(C829&lt;$R$10,C829,$R$10)))</f>
        <v>0</v>
      </c>
      <c r="H829" t="b">
        <f>IF('Input and Summary Results'!$J$4="yes",'Data Transformation'!F829,'Data Transformation'!D829)</f>
        <v>0</v>
      </c>
      <c r="I829" t="str">
        <f t="shared" si="67"/>
        <v/>
      </c>
    </row>
    <row r="830" spans="2:9" x14ac:dyDescent="0.55000000000000004">
      <c r="B830" t="b">
        <f>IF('Input and Summary Results'!D412=0,FALSE,'Input and Summary Results'!$B412)</f>
        <v>0</v>
      </c>
      <c r="C830" t="b">
        <f>IF(OR(B830=0,'Input and Summary Results'!D412=0,'Input and Summary Results'!D412=""),FALSE,'Input and Summary Results'!$D412)</f>
        <v>0</v>
      </c>
      <c r="D830" t="b">
        <f>IF(OR(B830=0,'Input and Summary Results'!E412=0),FALSE,'Input and Summary Results'!$E412)</f>
        <v>0</v>
      </c>
      <c r="E830" t="b">
        <f t="shared" si="68"/>
        <v>0</v>
      </c>
      <c r="F830" t="b">
        <f t="shared" si="69"/>
        <v>0</v>
      </c>
      <c r="G830" t="b">
        <f>IF('Input and Summary Results'!$J$4="yes",IF(C830=FALSE,FALSE,IF('Data Transformation'!E830&lt;$R$10,E830,$R$10)),IF(C830=FALSE,FALSE,IF(C830&lt;$R$10,C830,$R$10)))</f>
        <v>0</v>
      </c>
      <c r="H830" t="b">
        <f>IF('Input and Summary Results'!$J$4="yes",'Data Transformation'!F830,'Data Transformation'!D830)</f>
        <v>0</v>
      </c>
      <c r="I830" t="str">
        <f t="shared" si="67"/>
        <v/>
      </c>
    </row>
    <row r="831" spans="2:9" x14ac:dyDescent="0.55000000000000004">
      <c r="B831" t="b">
        <f>IF('Input and Summary Results'!D413=0,FALSE,'Input and Summary Results'!$B413)</f>
        <v>0</v>
      </c>
      <c r="C831" t="b">
        <f>IF(OR(B831=0,'Input and Summary Results'!D413=0,'Input and Summary Results'!D413=""),FALSE,'Input and Summary Results'!$D413)</f>
        <v>0</v>
      </c>
      <c r="D831" t="b">
        <f>IF(OR(B831=0,'Input and Summary Results'!E413=0),FALSE,'Input and Summary Results'!$E413)</f>
        <v>0</v>
      </c>
      <c r="E831" t="b">
        <f t="shared" si="68"/>
        <v>0</v>
      </c>
      <c r="F831" t="b">
        <f t="shared" si="69"/>
        <v>0</v>
      </c>
      <c r="G831" t="b">
        <f>IF('Input and Summary Results'!$J$4="yes",IF(C831=FALSE,FALSE,IF('Data Transformation'!E831&lt;$R$10,E831,$R$10)),IF(C831=FALSE,FALSE,IF(C831&lt;$R$10,C831,$R$10)))</f>
        <v>0</v>
      </c>
      <c r="H831" t="b">
        <f>IF('Input and Summary Results'!$J$4="yes",'Data Transformation'!F831,'Data Transformation'!D831)</f>
        <v>0</v>
      </c>
      <c r="I831" t="str">
        <f t="shared" si="67"/>
        <v/>
      </c>
    </row>
    <row r="832" spans="2:9" x14ac:dyDescent="0.55000000000000004">
      <c r="B832" t="b">
        <f>IF('Input and Summary Results'!D414=0,FALSE,'Input and Summary Results'!$B414)</f>
        <v>0</v>
      </c>
      <c r="C832" t="b">
        <f>IF(OR(B832=0,'Input and Summary Results'!D414=0,'Input and Summary Results'!D414=""),FALSE,'Input and Summary Results'!$D414)</f>
        <v>0</v>
      </c>
      <c r="D832" t="b">
        <f>IF(OR(B832=0,'Input and Summary Results'!E414=0),FALSE,'Input and Summary Results'!$E414)</f>
        <v>0</v>
      </c>
      <c r="E832" t="b">
        <f t="shared" si="68"/>
        <v>0</v>
      </c>
      <c r="F832" t="b">
        <f t="shared" si="69"/>
        <v>0</v>
      </c>
      <c r="G832" t="b">
        <f>IF('Input and Summary Results'!$J$4="yes",IF(C832=FALSE,FALSE,IF('Data Transformation'!E832&lt;$R$10,E832,$R$10)),IF(C832=FALSE,FALSE,IF(C832&lt;$R$10,C832,$R$10)))</f>
        <v>0</v>
      </c>
      <c r="H832" t="b">
        <f>IF('Input and Summary Results'!$J$4="yes",'Data Transformation'!F832,'Data Transformation'!D832)</f>
        <v>0</v>
      </c>
      <c r="I832" t="str">
        <f t="shared" si="67"/>
        <v/>
      </c>
    </row>
    <row r="833" spans="2:9" x14ac:dyDescent="0.55000000000000004">
      <c r="B833" t="b">
        <f>IF('Input and Summary Results'!D415=0,FALSE,'Input and Summary Results'!$B415)</f>
        <v>0</v>
      </c>
      <c r="C833" t="b">
        <f>IF(OR(B833=0,'Input and Summary Results'!D415=0,'Input and Summary Results'!D415=""),FALSE,'Input and Summary Results'!$D415)</f>
        <v>0</v>
      </c>
      <c r="D833" t="b">
        <f>IF(OR(B833=0,'Input and Summary Results'!E415=0),FALSE,'Input and Summary Results'!$E415)</f>
        <v>0</v>
      </c>
      <c r="E833" t="b">
        <f t="shared" si="68"/>
        <v>0</v>
      </c>
      <c r="F833" t="b">
        <f t="shared" si="69"/>
        <v>0</v>
      </c>
      <c r="G833" t="b">
        <f>IF('Input and Summary Results'!$J$4="yes",IF(C833=FALSE,FALSE,IF('Data Transformation'!E833&lt;$R$10,E833,$R$10)),IF(C833=FALSE,FALSE,IF(C833&lt;$R$10,C833,$R$10)))</f>
        <v>0</v>
      </c>
      <c r="H833" t="b">
        <f>IF('Input and Summary Results'!$J$4="yes",'Data Transformation'!F833,'Data Transformation'!D833)</f>
        <v>0</v>
      </c>
      <c r="I833" t="str">
        <f t="shared" si="67"/>
        <v/>
      </c>
    </row>
    <row r="834" spans="2:9" x14ac:dyDescent="0.55000000000000004">
      <c r="B834" t="b">
        <f>IF('Input and Summary Results'!D416=0,FALSE,'Input and Summary Results'!$B416)</f>
        <v>0</v>
      </c>
      <c r="C834" t="b">
        <f>IF(OR(B834=0,'Input and Summary Results'!D416=0,'Input and Summary Results'!D416=""),FALSE,'Input and Summary Results'!$D416)</f>
        <v>0</v>
      </c>
      <c r="D834" t="b">
        <f>IF(OR(B834=0,'Input and Summary Results'!E416=0),FALSE,'Input and Summary Results'!$E416)</f>
        <v>0</v>
      </c>
      <c r="E834" t="b">
        <f t="shared" si="68"/>
        <v>0</v>
      </c>
      <c r="F834" t="b">
        <f t="shared" si="69"/>
        <v>0</v>
      </c>
      <c r="G834" t="b">
        <f>IF('Input and Summary Results'!$J$4="yes",IF(C834=FALSE,FALSE,IF('Data Transformation'!E834&lt;$R$10,E834,$R$10)),IF(C834=FALSE,FALSE,IF(C834&lt;$R$10,C834,$R$10)))</f>
        <v>0</v>
      </c>
      <c r="H834" t="b">
        <f>IF('Input and Summary Results'!$J$4="yes",'Data Transformation'!F834,'Data Transformation'!D834)</f>
        <v>0</v>
      </c>
      <c r="I834" t="str">
        <f t="shared" si="67"/>
        <v/>
      </c>
    </row>
    <row r="835" spans="2:9" x14ac:dyDescent="0.55000000000000004">
      <c r="B835" t="b">
        <f>IF('Input and Summary Results'!D417=0,FALSE,'Input and Summary Results'!$B417)</f>
        <v>0</v>
      </c>
      <c r="C835" t="b">
        <f>IF(OR(B835=0,'Input and Summary Results'!D417=0,'Input and Summary Results'!D417=""),FALSE,'Input and Summary Results'!$D417)</f>
        <v>0</v>
      </c>
      <c r="D835" t="b">
        <f>IF(OR(B835=0,'Input and Summary Results'!E417=0),FALSE,'Input and Summary Results'!$E417)</f>
        <v>0</v>
      </c>
      <c r="E835" t="b">
        <f t="shared" si="68"/>
        <v>0</v>
      </c>
      <c r="F835" t="b">
        <f t="shared" si="69"/>
        <v>0</v>
      </c>
      <c r="G835" t="b">
        <f>IF('Input and Summary Results'!$J$4="yes",IF(C835=FALSE,FALSE,IF('Data Transformation'!E835&lt;$R$10,E835,$R$10)),IF(C835=FALSE,FALSE,IF(C835&lt;$R$10,C835,$R$10)))</f>
        <v>0</v>
      </c>
      <c r="H835" t="b">
        <f>IF('Input and Summary Results'!$J$4="yes",'Data Transformation'!F835,'Data Transformation'!D835)</f>
        <v>0</v>
      </c>
      <c r="I835" t="str">
        <f t="shared" si="67"/>
        <v/>
      </c>
    </row>
    <row r="836" spans="2:9" x14ac:dyDescent="0.55000000000000004">
      <c r="B836" t="b">
        <f>IF('Input and Summary Results'!D418=0,FALSE,'Input and Summary Results'!$B418)</f>
        <v>0</v>
      </c>
      <c r="C836" t="b">
        <f>IF(OR(B836=0,'Input and Summary Results'!D418=0,'Input and Summary Results'!D418=""),FALSE,'Input and Summary Results'!$D418)</f>
        <v>0</v>
      </c>
      <c r="D836" t="b">
        <f>IF(OR(B836=0,'Input and Summary Results'!E418=0),FALSE,'Input and Summary Results'!$E418)</f>
        <v>0</v>
      </c>
      <c r="E836" t="b">
        <f t="shared" si="68"/>
        <v>0</v>
      </c>
      <c r="F836" t="b">
        <f t="shared" si="69"/>
        <v>0</v>
      </c>
      <c r="G836" t="b">
        <f>IF('Input and Summary Results'!$J$4="yes",IF(C836=FALSE,FALSE,IF('Data Transformation'!E836&lt;$R$10,E836,$R$10)),IF(C836=FALSE,FALSE,IF(C836&lt;$R$10,C836,$R$10)))</f>
        <v>0</v>
      </c>
      <c r="H836" t="b">
        <f>IF('Input and Summary Results'!$J$4="yes",'Data Transformation'!F836,'Data Transformation'!D836)</f>
        <v>0</v>
      </c>
      <c r="I836" t="str">
        <f t="shared" si="67"/>
        <v/>
      </c>
    </row>
    <row r="837" spans="2:9" x14ac:dyDescent="0.55000000000000004">
      <c r="B837" t="b">
        <f>IF('Input and Summary Results'!D419=0,FALSE,'Input and Summary Results'!$B419)</f>
        <v>0</v>
      </c>
      <c r="C837" t="b">
        <f>IF(OR(B837=0,'Input and Summary Results'!D419=0,'Input and Summary Results'!D419=""),FALSE,'Input and Summary Results'!$D419)</f>
        <v>0</v>
      </c>
      <c r="D837" t="b">
        <f>IF(OR(B837=0,'Input and Summary Results'!E419=0),FALSE,'Input and Summary Results'!$E419)</f>
        <v>0</v>
      </c>
      <c r="E837" t="b">
        <f t="shared" si="68"/>
        <v>0</v>
      </c>
      <c r="F837" t="b">
        <f t="shared" si="69"/>
        <v>0</v>
      </c>
      <c r="G837" t="b">
        <f>IF('Input and Summary Results'!$J$4="yes",IF(C837=FALSE,FALSE,IF('Data Transformation'!E837&lt;$R$10,E837,$R$10)),IF(C837=FALSE,FALSE,IF(C837&lt;$R$10,C837,$R$10)))</f>
        <v>0</v>
      </c>
      <c r="H837" t="b">
        <f>IF('Input and Summary Results'!$J$4="yes",'Data Transformation'!F837,'Data Transformation'!D837)</f>
        <v>0</v>
      </c>
      <c r="I837" t="str">
        <f t="shared" ref="I837:I900" si="70">IF(G837=FALSE,"",B837)</f>
        <v/>
      </c>
    </row>
    <row r="838" spans="2:9" x14ac:dyDescent="0.55000000000000004">
      <c r="B838" t="b">
        <f>IF('Input and Summary Results'!D420=0,FALSE,'Input and Summary Results'!$B420)</f>
        <v>0</v>
      </c>
      <c r="C838" t="b">
        <f>IF(OR(B838=0,'Input and Summary Results'!D420=0,'Input and Summary Results'!D420=""),FALSE,'Input and Summary Results'!$D420)</f>
        <v>0</v>
      </c>
      <c r="D838" t="b">
        <f>IF(OR(B838=0,'Input and Summary Results'!E420=0),FALSE,'Input and Summary Results'!$E420)</f>
        <v>0</v>
      </c>
      <c r="E838" t="b">
        <f t="shared" si="68"/>
        <v>0</v>
      </c>
      <c r="F838" t="b">
        <f t="shared" si="69"/>
        <v>0</v>
      </c>
      <c r="G838" t="b">
        <f>IF('Input and Summary Results'!$J$4="yes",IF(C838=FALSE,FALSE,IF('Data Transformation'!E838&lt;$R$10,E838,$R$10)),IF(C838=FALSE,FALSE,IF(C838&lt;$R$10,C838,$R$10)))</f>
        <v>0</v>
      </c>
      <c r="H838" t="b">
        <f>IF('Input and Summary Results'!$J$4="yes",'Data Transformation'!F838,'Data Transformation'!D838)</f>
        <v>0</v>
      </c>
      <c r="I838" t="str">
        <f t="shared" si="70"/>
        <v/>
      </c>
    </row>
    <row r="839" spans="2:9" x14ac:dyDescent="0.55000000000000004">
      <c r="B839" t="b">
        <f>IF('Input and Summary Results'!D421=0,FALSE,'Input and Summary Results'!$B421)</f>
        <v>0</v>
      </c>
      <c r="C839" t="b">
        <f>IF(OR(B839=0,'Input and Summary Results'!D421=0,'Input and Summary Results'!D421=""),FALSE,'Input and Summary Results'!$D421)</f>
        <v>0</v>
      </c>
      <c r="D839" t="b">
        <f>IF(OR(B839=0,'Input and Summary Results'!E421=0),FALSE,'Input and Summary Results'!$E421)</f>
        <v>0</v>
      </c>
      <c r="E839" t="b">
        <f t="shared" si="68"/>
        <v>0</v>
      </c>
      <c r="F839" t="b">
        <f t="shared" si="69"/>
        <v>0</v>
      </c>
      <c r="G839" t="b">
        <f>IF('Input and Summary Results'!$J$4="yes",IF(C839=FALSE,FALSE,IF('Data Transformation'!E839&lt;$R$10,E839,$R$10)),IF(C839=FALSE,FALSE,IF(C839&lt;$R$10,C839,$R$10)))</f>
        <v>0</v>
      </c>
      <c r="H839" t="b">
        <f>IF('Input and Summary Results'!$J$4="yes",'Data Transformation'!F839,'Data Transformation'!D839)</f>
        <v>0</v>
      </c>
      <c r="I839" t="str">
        <f t="shared" si="70"/>
        <v/>
      </c>
    </row>
    <row r="840" spans="2:9" x14ac:dyDescent="0.55000000000000004">
      <c r="B840" t="b">
        <f>IF('Input and Summary Results'!D422=0,FALSE,'Input and Summary Results'!$B422)</f>
        <v>0</v>
      </c>
      <c r="C840" t="b">
        <f>IF(OR(B840=0,'Input and Summary Results'!D422=0,'Input and Summary Results'!D422=""),FALSE,'Input and Summary Results'!$D422)</f>
        <v>0</v>
      </c>
      <c r="D840" t="b">
        <f>IF(OR(B840=0,'Input and Summary Results'!E422=0),FALSE,'Input and Summary Results'!$E422)</f>
        <v>0</v>
      </c>
      <c r="E840" t="b">
        <f t="shared" si="68"/>
        <v>0</v>
      </c>
      <c r="F840" t="b">
        <f t="shared" si="69"/>
        <v>0</v>
      </c>
      <c r="G840" t="b">
        <f>IF('Input and Summary Results'!$J$4="yes",IF(C840=FALSE,FALSE,IF('Data Transformation'!E840&lt;$R$10,E840,$R$10)),IF(C840=FALSE,FALSE,IF(C840&lt;$R$10,C840,$R$10)))</f>
        <v>0</v>
      </c>
      <c r="H840" t="b">
        <f>IF('Input and Summary Results'!$J$4="yes",'Data Transformation'!F840,'Data Transformation'!D840)</f>
        <v>0</v>
      </c>
      <c r="I840" t="str">
        <f t="shared" si="70"/>
        <v/>
      </c>
    </row>
    <row r="841" spans="2:9" x14ac:dyDescent="0.55000000000000004">
      <c r="B841" t="b">
        <f>IF('Input and Summary Results'!D423=0,FALSE,'Input and Summary Results'!$B423)</f>
        <v>0</v>
      </c>
      <c r="C841" t="b">
        <f>IF(OR(B841=0,'Input and Summary Results'!D423=0,'Input and Summary Results'!D423=""),FALSE,'Input and Summary Results'!$D423)</f>
        <v>0</v>
      </c>
      <c r="D841" t="b">
        <f>IF(OR(B841=0,'Input and Summary Results'!E423=0),FALSE,'Input and Summary Results'!$E423)</f>
        <v>0</v>
      </c>
      <c r="E841" t="b">
        <f t="shared" si="68"/>
        <v>0</v>
      </c>
      <c r="F841" t="b">
        <f t="shared" si="69"/>
        <v>0</v>
      </c>
      <c r="G841" t="b">
        <f>IF('Input and Summary Results'!$J$4="yes",IF(C841=FALSE,FALSE,IF('Data Transformation'!E841&lt;$R$10,E841,$R$10)),IF(C841=FALSE,FALSE,IF(C841&lt;$R$10,C841,$R$10)))</f>
        <v>0</v>
      </c>
      <c r="H841" t="b">
        <f>IF('Input and Summary Results'!$J$4="yes",'Data Transformation'!F841,'Data Transformation'!D841)</f>
        <v>0</v>
      </c>
      <c r="I841" t="str">
        <f t="shared" si="70"/>
        <v/>
      </c>
    </row>
    <row r="842" spans="2:9" x14ac:dyDescent="0.55000000000000004">
      <c r="B842" t="b">
        <f>IF('Input and Summary Results'!D424=0,FALSE,'Input and Summary Results'!$B424)</f>
        <v>0</v>
      </c>
      <c r="C842" t="b">
        <f>IF(OR(B842=0,'Input and Summary Results'!D424=0,'Input and Summary Results'!D424=""),FALSE,'Input and Summary Results'!$D424)</f>
        <v>0</v>
      </c>
      <c r="D842" t="b">
        <f>IF(OR(B842=0,'Input and Summary Results'!E424=0),FALSE,'Input and Summary Results'!$E424)</f>
        <v>0</v>
      </c>
      <c r="E842" t="b">
        <f t="shared" si="68"/>
        <v>0</v>
      </c>
      <c r="F842" t="b">
        <f t="shared" si="69"/>
        <v>0</v>
      </c>
      <c r="G842" t="b">
        <f>IF('Input and Summary Results'!$J$4="yes",IF(C842=FALSE,FALSE,IF('Data Transformation'!E842&lt;$R$10,E842,$R$10)),IF(C842=FALSE,FALSE,IF(C842&lt;$R$10,C842,$R$10)))</f>
        <v>0</v>
      </c>
      <c r="H842" t="b">
        <f>IF('Input and Summary Results'!$J$4="yes",'Data Transformation'!F842,'Data Transformation'!D842)</f>
        <v>0</v>
      </c>
      <c r="I842" t="str">
        <f t="shared" si="70"/>
        <v/>
      </c>
    </row>
    <row r="843" spans="2:9" x14ac:dyDescent="0.55000000000000004">
      <c r="B843" t="b">
        <f>IF('Input and Summary Results'!D425=0,FALSE,'Input and Summary Results'!$B425)</f>
        <v>0</v>
      </c>
      <c r="C843" t="b">
        <f>IF(OR(B843=0,'Input and Summary Results'!D425=0,'Input and Summary Results'!D425=""),FALSE,'Input and Summary Results'!$D425)</f>
        <v>0</v>
      </c>
      <c r="D843" t="b">
        <f>IF(OR(B843=0,'Input and Summary Results'!E425=0),FALSE,'Input and Summary Results'!$E425)</f>
        <v>0</v>
      </c>
      <c r="E843" t="b">
        <f t="shared" si="68"/>
        <v>0</v>
      </c>
      <c r="F843" t="b">
        <f t="shared" si="69"/>
        <v>0</v>
      </c>
      <c r="G843" t="b">
        <f>IF('Input and Summary Results'!$J$4="yes",IF(C843=FALSE,FALSE,IF('Data Transformation'!E843&lt;$R$10,E843,$R$10)),IF(C843=FALSE,FALSE,IF(C843&lt;$R$10,C843,$R$10)))</f>
        <v>0</v>
      </c>
      <c r="H843" t="b">
        <f>IF('Input and Summary Results'!$J$4="yes",'Data Transformation'!F843,'Data Transformation'!D843)</f>
        <v>0</v>
      </c>
      <c r="I843" t="str">
        <f t="shared" si="70"/>
        <v/>
      </c>
    </row>
    <row r="844" spans="2:9" x14ac:dyDescent="0.55000000000000004">
      <c r="B844" t="b">
        <f>IF('Input and Summary Results'!D426=0,FALSE,'Input and Summary Results'!$B426)</f>
        <v>0</v>
      </c>
      <c r="C844" t="b">
        <f>IF(OR(B844=0,'Input and Summary Results'!D426=0,'Input and Summary Results'!D426=""),FALSE,'Input and Summary Results'!$D426)</f>
        <v>0</v>
      </c>
      <c r="D844" t="b">
        <f>IF(OR(B844=0,'Input and Summary Results'!E426=0),FALSE,'Input and Summary Results'!$E426)</f>
        <v>0</v>
      </c>
      <c r="E844" t="b">
        <f t="shared" si="68"/>
        <v>0</v>
      </c>
      <c r="F844" t="b">
        <f t="shared" si="69"/>
        <v>0</v>
      </c>
      <c r="G844" t="b">
        <f>IF('Input and Summary Results'!$J$4="yes",IF(C844=FALSE,FALSE,IF('Data Transformation'!E844&lt;$R$10,E844,$R$10)),IF(C844=FALSE,FALSE,IF(C844&lt;$R$10,C844,$R$10)))</f>
        <v>0</v>
      </c>
      <c r="H844" t="b">
        <f>IF('Input and Summary Results'!$J$4="yes",'Data Transformation'!F844,'Data Transformation'!D844)</f>
        <v>0</v>
      </c>
      <c r="I844" t="str">
        <f t="shared" si="70"/>
        <v/>
      </c>
    </row>
    <row r="845" spans="2:9" x14ac:dyDescent="0.55000000000000004">
      <c r="B845" t="b">
        <f>IF('Input and Summary Results'!D427=0,FALSE,'Input and Summary Results'!$B427)</f>
        <v>0</v>
      </c>
      <c r="C845" t="b">
        <f>IF(OR(B845=0,'Input and Summary Results'!D427=0,'Input and Summary Results'!D427=""),FALSE,'Input and Summary Results'!$D427)</f>
        <v>0</v>
      </c>
      <c r="D845" t="b">
        <f>IF(OR(B845=0,'Input and Summary Results'!E427=0),FALSE,'Input and Summary Results'!$E427)</f>
        <v>0</v>
      </c>
      <c r="E845" t="b">
        <f t="shared" si="68"/>
        <v>0</v>
      </c>
      <c r="F845" t="b">
        <f t="shared" si="69"/>
        <v>0</v>
      </c>
      <c r="G845" t="b">
        <f>IF('Input and Summary Results'!$J$4="yes",IF(C845=FALSE,FALSE,IF('Data Transformation'!E845&lt;$R$10,E845,$R$10)),IF(C845=FALSE,FALSE,IF(C845&lt;$R$10,C845,$R$10)))</f>
        <v>0</v>
      </c>
      <c r="H845" t="b">
        <f>IF('Input and Summary Results'!$J$4="yes",'Data Transformation'!F845,'Data Transformation'!D845)</f>
        <v>0</v>
      </c>
      <c r="I845" t="str">
        <f t="shared" si="70"/>
        <v/>
      </c>
    </row>
    <row r="846" spans="2:9" x14ac:dyDescent="0.55000000000000004">
      <c r="B846" t="b">
        <f>IF('Input and Summary Results'!D428=0,FALSE,'Input and Summary Results'!$B428)</f>
        <v>0</v>
      </c>
      <c r="C846" t="b">
        <f>IF(OR(B846=0,'Input and Summary Results'!D428=0,'Input and Summary Results'!D428=""),FALSE,'Input and Summary Results'!$D428)</f>
        <v>0</v>
      </c>
      <c r="D846" t="b">
        <f>IF(OR(B846=0,'Input and Summary Results'!E428=0),FALSE,'Input and Summary Results'!$E428)</f>
        <v>0</v>
      </c>
      <c r="E846" t="b">
        <f t="shared" si="68"/>
        <v>0</v>
      </c>
      <c r="F846" t="b">
        <f t="shared" si="69"/>
        <v>0</v>
      </c>
      <c r="G846" t="b">
        <f>IF('Input and Summary Results'!$J$4="yes",IF(C846=FALSE,FALSE,IF('Data Transformation'!E846&lt;$R$10,E846,$R$10)),IF(C846=FALSE,FALSE,IF(C846&lt;$R$10,C846,$R$10)))</f>
        <v>0</v>
      </c>
      <c r="H846" t="b">
        <f>IF('Input and Summary Results'!$J$4="yes",'Data Transformation'!F846,'Data Transformation'!D846)</f>
        <v>0</v>
      </c>
      <c r="I846" t="str">
        <f t="shared" si="70"/>
        <v/>
      </c>
    </row>
    <row r="847" spans="2:9" x14ac:dyDescent="0.55000000000000004">
      <c r="B847" t="b">
        <f>IF('Input and Summary Results'!D429=0,FALSE,'Input and Summary Results'!$B429)</f>
        <v>0</v>
      </c>
      <c r="C847" t="b">
        <f>IF(OR(B847=0,'Input and Summary Results'!D429=0,'Input and Summary Results'!D429=""),FALSE,'Input and Summary Results'!$D429)</f>
        <v>0</v>
      </c>
      <c r="D847" t="b">
        <f>IF(OR(B847=0,'Input and Summary Results'!E429=0),FALSE,'Input and Summary Results'!$E429)</f>
        <v>0</v>
      </c>
      <c r="E847" t="b">
        <f t="shared" si="68"/>
        <v>0</v>
      </c>
      <c r="F847" t="b">
        <f t="shared" si="69"/>
        <v>0</v>
      </c>
      <c r="G847" t="b">
        <f>IF('Input and Summary Results'!$J$4="yes",IF(C847=FALSE,FALSE,IF('Data Transformation'!E847&lt;$R$10,E847,$R$10)),IF(C847=FALSE,FALSE,IF(C847&lt;$R$10,C847,$R$10)))</f>
        <v>0</v>
      </c>
      <c r="H847" t="b">
        <f>IF('Input and Summary Results'!$J$4="yes",'Data Transformation'!F847,'Data Transformation'!D847)</f>
        <v>0</v>
      </c>
      <c r="I847" t="str">
        <f t="shared" si="70"/>
        <v/>
      </c>
    </row>
    <row r="848" spans="2:9" x14ac:dyDescent="0.55000000000000004">
      <c r="B848" t="b">
        <f>IF('Input and Summary Results'!D430=0,FALSE,'Input and Summary Results'!$B430)</f>
        <v>0</v>
      </c>
      <c r="C848" t="b">
        <f>IF(OR(B848=0,'Input and Summary Results'!D430=0,'Input and Summary Results'!D430=""),FALSE,'Input and Summary Results'!$D430)</f>
        <v>0</v>
      </c>
      <c r="D848" t="b">
        <f>IF(OR(B848=0,'Input and Summary Results'!E430=0),FALSE,'Input and Summary Results'!$E430)</f>
        <v>0</v>
      </c>
      <c r="E848" t="b">
        <f t="shared" si="68"/>
        <v>0</v>
      </c>
      <c r="F848" t="b">
        <f t="shared" si="69"/>
        <v>0</v>
      </c>
      <c r="G848" t="b">
        <f>IF('Input and Summary Results'!$J$4="yes",IF(C848=FALSE,FALSE,IF('Data Transformation'!E848&lt;$R$10,E848,$R$10)),IF(C848=FALSE,FALSE,IF(C848&lt;$R$10,C848,$R$10)))</f>
        <v>0</v>
      </c>
      <c r="H848" t="b">
        <f>IF('Input and Summary Results'!$J$4="yes",'Data Transformation'!F848,'Data Transformation'!D848)</f>
        <v>0</v>
      </c>
      <c r="I848" t="str">
        <f t="shared" si="70"/>
        <v/>
      </c>
    </row>
    <row r="849" spans="2:9" x14ac:dyDescent="0.55000000000000004">
      <c r="B849" t="b">
        <f>IF('Input and Summary Results'!D431=0,FALSE,'Input and Summary Results'!$B431)</f>
        <v>0</v>
      </c>
      <c r="C849" t="b">
        <f>IF(OR(B849=0,'Input and Summary Results'!D431=0,'Input and Summary Results'!D431=""),FALSE,'Input and Summary Results'!$D431)</f>
        <v>0</v>
      </c>
      <c r="D849" t="b">
        <f>IF(OR(B849=0,'Input and Summary Results'!E431=0),FALSE,'Input and Summary Results'!$E431)</f>
        <v>0</v>
      </c>
      <c r="E849" t="b">
        <f t="shared" si="68"/>
        <v>0</v>
      </c>
      <c r="F849" t="b">
        <f t="shared" si="69"/>
        <v>0</v>
      </c>
      <c r="G849" t="b">
        <f>IF('Input and Summary Results'!$J$4="yes",IF(C849=FALSE,FALSE,IF('Data Transformation'!E849&lt;$R$10,E849,$R$10)),IF(C849=FALSE,FALSE,IF(C849&lt;$R$10,C849,$R$10)))</f>
        <v>0</v>
      </c>
      <c r="H849" t="b">
        <f>IF('Input and Summary Results'!$J$4="yes",'Data Transformation'!F849,'Data Transformation'!D849)</f>
        <v>0</v>
      </c>
      <c r="I849" t="str">
        <f t="shared" si="70"/>
        <v/>
      </c>
    </row>
    <row r="850" spans="2:9" x14ac:dyDescent="0.55000000000000004">
      <c r="B850" t="b">
        <f>IF('Input and Summary Results'!D432=0,FALSE,'Input and Summary Results'!$B432)</f>
        <v>0</v>
      </c>
      <c r="C850" t="b">
        <f>IF(OR(B850=0,'Input and Summary Results'!D432=0,'Input and Summary Results'!D432=""),FALSE,'Input and Summary Results'!$D432)</f>
        <v>0</v>
      </c>
      <c r="D850" t="b">
        <f>IF(OR(B850=0,'Input and Summary Results'!E432=0),FALSE,'Input and Summary Results'!$E432)</f>
        <v>0</v>
      </c>
      <c r="E850" t="b">
        <f t="shared" si="68"/>
        <v>0</v>
      </c>
      <c r="F850" t="b">
        <f t="shared" si="69"/>
        <v>0</v>
      </c>
      <c r="G850" t="b">
        <f>IF('Input and Summary Results'!$J$4="yes",IF(C850=FALSE,FALSE,IF('Data Transformation'!E850&lt;$R$10,E850,$R$10)),IF(C850=FALSE,FALSE,IF(C850&lt;$R$10,C850,$R$10)))</f>
        <v>0</v>
      </c>
      <c r="H850" t="b">
        <f>IF('Input and Summary Results'!$J$4="yes",'Data Transformation'!F850,'Data Transformation'!D850)</f>
        <v>0</v>
      </c>
      <c r="I850" t="str">
        <f t="shared" si="70"/>
        <v/>
      </c>
    </row>
    <row r="851" spans="2:9" x14ac:dyDescent="0.55000000000000004">
      <c r="B851" t="b">
        <f>IF('Input and Summary Results'!D433=0,FALSE,'Input and Summary Results'!$B433)</f>
        <v>0</v>
      </c>
      <c r="C851" t="b">
        <f>IF(OR(B851=0,'Input and Summary Results'!D433=0,'Input and Summary Results'!D433=""),FALSE,'Input and Summary Results'!$D433)</f>
        <v>0</v>
      </c>
      <c r="D851" t="b">
        <f>IF(OR(B851=0,'Input and Summary Results'!E433=0),FALSE,'Input and Summary Results'!$E433)</f>
        <v>0</v>
      </c>
      <c r="E851" t="b">
        <f t="shared" si="68"/>
        <v>0</v>
      </c>
      <c r="F851" t="b">
        <f t="shared" si="69"/>
        <v>0</v>
      </c>
      <c r="G851" t="b">
        <f>IF('Input and Summary Results'!$J$4="yes",IF(C851=FALSE,FALSE,IF('Data Transformation'!E851&lt;$R$10,E851,$R$10)),IF(C851=FALSE,FALSE,IF(C851&lt;$R$10,C851,$R$10)))</f>
        <v>0</v>
      </c>
      <c r="H851" t="b">
        <f>IF('Input and Summary Results'!$J$4="yes",'Data Transformation'!F851,'Data Transformation'!D851)</f>
        <v>0</v>
      </c>
      <c r="I851" t="str">
        <f t="shared" si="70"/>
        <v/>
      </c>
    </row>
    <row r="852" spans="2:9" x14ac:dyDescent="0.55000000000000004">
      <c r="B852" t="b">
        <f>IF('Input and Summary Results'!D434=0,FALSE,'Input and Summary Results'!$B434)</f>
        <v>0</v>
      </c>
      <c r="C852" t="b">
        <f>IF(OR(B852=0,'Input and Summary Results'!D434=0,'Input and Summary Results'!D434=""),FALSE,'Input and Summary Results'!$D434)</f>
        <v>0</v>
      </c>
      <c r="D852" t="b">
        <f>IF(OR(B852=0,'Input and Summary Results'!E434=0),FALSE,'Input and Summary Results'!$E434)</f>
        <v>0</v>
      </c>
      <c r="E852" t="b">
        <f t="shared" si="68"/>
        <v>0</v>
      </c>
      <c r="F852" t="b">
        <f t="shared" si="69"/>
        <v>0</v>
      </c>
      <c r="G852" t="b">
        <f>IF('Input and Summary Results'!$J$4="yes",IF(C852=FALSE,FALSE,IF('Data Transformation'!E852&lt;$R$10,E852,$R$10)),IF(C852=FALSE,FALSE,IF(C852&lt;$R$10,C852,$R$10)))</f>
        <v>0</v>
      </c>
      <c r="H852" t="b">
        <f>IF('Input and Summary Results'!$J$4="yes",'Data Transformation'!F852,'Data Transformation'!D852)</f>
        <v>0</v>
      </c>
      <c r="I852" t="str">
        <f t="shared" si="70"/>
        <v/>
      </c>
    </row>
    <row r="853" spans="2:9" x14ac:dyDescent="0.55000000000000004">
      <c r="B853" t="b">
        <f>IF('Input and Summary Results'!D435=0,FALSE,'Input and Summary Results'!$B435)</f>
        <v>0</v>
      </c>
      <c r="C853" t="b">
        <f>IF(OR(B853=0,'Input and Summary Results'!D435=0,'Input and Summary Results'!D435=""),FALSE,'Input and Summary Results'!$D435)</f>
        <v>0</v>
      </c>
      <c r="D853" t="b">
        <f>IF(OR(B853=0,'Input and Summary Results'!E435=0),FALSE,'Input and Summary Results'!$E435)</f>
        <v>0</v>
      </c>
      <c r="E853" t="b">
        <f t="shared" si="68"/>
        <v>0</v>
      </c>
      <c r="F853" t="b">
        <f t="shared" si="69"/>
        <v>0</v>
      </c>
      <c r="G853" t="b">
        <f>IF('Input and Summary Results'!$J$4="yes",IF(C853=FALSE,FALSE,IF('Data Transformation'!E853&lt;$R$10,E853,$R$10)),IF(C853=FALSE,FALSE,IF(C853&lt;$R$10,C853,$R$10)))</f>
        <v>0</v>
      </c>
      <c r="H853" t="b">
        <f>IF('Input and Summary Results'!$J$4="yes",'Data Transformation'!F853,'Data Transformation'!D853)</f>
        <v>0</v>
      </c>
      <c r="I853" t="str">
        <f t="shared" si="70"/>
        <v/>
      </c>
    </row>
    <row r="854" spans="2:9" x14ac:dyDescent="0.55000000000000004">
      <c r="B854" t="b">
        <f>IF('Input and Summary Results'!D436=0,FALSE,'Input and Summary Results'!$B436)</f>
        <v>0</v>
      </c>
      <c r="C854" t="b">
        <f>IF(OR(B854=0,'Input and Summary Results'!D436=0,'Input and Summary Results'!D436=""),FALSE,'Input and Summary Results'!$D436)</f>
        <v>0</v>
      </c>
      <c r="D854" t="b">
        <f>IF(OR(B854=0,'Input and Summary Results'!E436=0),FALSE,'Input and Summary Results'!$E436)</f>
        <v>0</v>
      </c>
      <c r="E854" t="b">
        <f t="shared" si="68"/>
        <v>0</v>
      </c>
      <c r="F854" t="b">
        <f t="shared" si="69"/>
        <v>0</v>
      </c>
      <c r="G854" t="b">
        <f>IF('Input and Summary Results'!$J$4="yes",IF(C854=FALSE,FALSE,IF('Data Transformation'!E854&lt;$R$10,E854,$R$10)),IF(C854=FALSE,FALSE,IF(C854&lt;$R$10,C854,$R$10)))</f>
        <v>0</v>
      </c>
      <c r="H854" t="b">
        <f>IF('Input and Summary Results'!$J$4="yes",'Data Transformation'!F854,'Data Transformation'!D854)</f>
        <v>0</v>
      </c>
      <c r="I854" t="str">
        <f t="shared" si="70"/>
        <v/>
      </c>
    </row>
    <row r="855" spans="2:9" x14ac:dyDescent="0.55000000000000004">
      <c r="B855" t="b">
        <f>IF('Input and Summary Results'!D437=0,FALSE,'Input and Summary Results'!$B437)</f>
        <v>0</v>
      </c>
      <c r="C855" t="b">
        <f>IF(OR(B855=0,'Input and Summary Results'!D437=0,'Input and Summary Results'!D437=""),FALSE,'Input and Summary Results'!$D437)</f>
        <v>0</v>
      </c>
      <c r="D855" t="b">
        <f>IF(OR(B855=0,'Input and Summary Results'!E437=0),FALSE,'Input and Summary Results'!$E437)</f>
        <v>0</v>
      </c>
      <c r="E855" t="b">
        <f t="shared" si="68"/>
        <v>0</v>
      </c>
      <c r="F855" t="b">
        <f t="shared" si="69"/>
        <v>0</v>
      </c>
      <c r="G855" t="b">
        <f>IF('Input and Summary Results'!$J$4="yes",IF(C855=FALSE,FALSE,IF('Data Transformation'!E855&lt;$R$10,E855,$R$10)),IF(C855=FALSE,FALSE,IF(C855&lt;$R$10,C855,$R$10)))</f>
        <v>0</v>
      </c>
      <c r="H855" t="b">
        <f>IF('Input and Summary Results'!$J$4="yes",'Data Transformation'!F855,'Data Transformation'!D855)</f>
        <v>0</v>
      </c>
      <c r="I855" t="str">
        <f t="shared" si="70"/>
        <v/>
      </c>
    </row>
    <row r="856" spans="2:9" x14ac:dyDescent="0.55000000000000004">
      <c r="B856" t="b">
        <f>IF('Input and Summary Results'!D438=0,FALSE,'Input and Summary Results'!$B438)</f>
        <v>0</v>
      </c>
      <c r="C856" t="b">
        <f>IF(OR(B856=0,'Input and Summary Results'!D438=0,'Input and Summary Results'!D438=""),FALSE,'Input and Summary Results'!$D438)</f>
        <v>0</v>
      </c>
      <c r="D856" t="b">
        <f>IF(OR(B856=0,'Input and Summary Results'!E438=0),FALSE,'Input and Summary Results'!$E438)</f>
        <v>0</v>
      </c>
      <c r="E856" t="b">
        <f t="shared" si="68"/>
        <v>0</v>
      </c>
      <c r="F856" t="b">
        <f t="shared" si="69"/>
        <v>0</v>
      </c>
      <c r="G856" t="b">
        <f>IF('Input and Summary Results'!$J$4="yes",IF(C856=FALSE,FALSE,IF('Data Transformation'!E856&lt;$R$10,E856,$R$10)),IF(C856=FALSE,FALSE,IF(C856&lt;$R$10,C856,$R$10)))</f>
        <v>0</v>
      </c>
      <c r="H856" t="b">
        <f>IF('Input and Summary Results'!$J$4="yes",'Data Transformation'!F856,'Data Transformation'!D856)</f>
        <v>0</v>
      </c>
      <c r="I856" t="str">
        <f t="shared" si="70"/>
        <v/>
      </c>
    </row>
    <row r="857" spans="2:9" x14ac:dyDescent="0.55000000000000004">
      <c r="B857" t="b">
        <f>IF('Input and Summary Results'!D439=0,FALSE,'Input and Summary Results'!$B439)</f>
        <v>0</v>
      </c>
      <c r="C857" t="b">
        <f>IF(OR(B857=0,'Input and Summary Results'!D439=0,'Input and Summary Results'!D439=""),FALSE,'Input and Summary Results'!$D439)</f>
        <v>0</v>
      </c>
      <c r="D857" t="b">
        <f>IF(OR(B857=0,'Input and Summary Results'!E439=0),FALSE,'Input and Summary Results'!$E439)</f>
        <v>0</v>
      </c>
      <c r="E857" t="b">
        <f t="shared" si="68"/>
        <v>0</v>
      </c>
      <c r="F857" t="b">
        <f t="shared" si="69"/>
        <v>0</v>
      </c>
      <c r="G857" t="b">
        <f>IF('Input and Summary Results'!$J$4="yes",IF(C857=FALSE,FALSE,IF('Data Transformation'!E857&lt;$R$10,E857,$R$10)),IF(C857=FALSE,FALSE,IF(C857&lt;$R$10,C857,$R$10)))</f>
        <v>0</v>
      </c>
      <c r="H857" t="b">
        <f>IF('Input and Summary Results'!$J$4="yes",'Data Transformation'!F857,'Data Transformation'!D857)</f>
        <v>0</v>
      </c>
      <c r="I857" t="str">
        <f t="shared" si="70"/>
        <v/>
      </c>
    </row>
    <row r="858" spans="2:9" x14ac:dyDescent="0.55000000000000004">
      <c r="B858" t="b">
        <f>IF('Input and Summary Results'!D440=0,FALSE,'Input and Summary Results'!$B440)</f>
        <v>0</v>
      </c>
      <c r="C858" t="b">
        <f>IF(OR(B858=0,'Input and Summary Results'!D440=0,'Input and Summary Results'!D440=""),FALSE,'Input and Summary Results'!$D440)</f>
        <v>0</v>
      </c>
      <c r="D858" t="b">
        <f>IF(OR(B858=0,'Input and Summary Results'!E440=0),FALSE,'Input and Summary Results'!$E440)</f>
        <v>0</v>
      </c>
      <c r="E858" t="b">
        <f t="shared" si="68"/>
        <v>0</v>
      </c>
      <c r="F858" t="b">
        <f t="shared" si="69"/>
        <v>0</v>
      </c>
      <c r="G858" t="b">
        <f>IF('Input and Summary Results'!$J$4="yes",IF(C858=FALSE,FALSE,IF('Data Transformation'!E858&lt;$R$10,E858,$R$10)),IF(C858=FALSE,FALSE,IF(C858&lt;$R$10,C858,$R$10)))</f>
        <v>0</v>
      </c>
      <c r="H858" t="b">
        <f>IF('Input and Summary Results'!$J$4="yes",'Data Transformation'!F858,'Data Transformation'!D858)</f>
        <v>0</v>
      </c>
      <c r="I858" t="str">
        <f t="shared" si="70"/>
        <v/>
      </c>
    </row>
    <row r="859" spans="2:9" x14ac:dyDescent="0.55000000000000004">
      <c r="B859" t="b">
        <f>IF('Input and Summary Results'!D441=0,FALSE,'Input and Summary Results'!$B441)</f>
        <v>0</v>
      </c>
      <c r="C859" t="b">
        <f>IF(OR(B859=0,'Input and Summary Results'!D441=0,'Input and Summary Results'!D441=""),FALSE,'Input and Summary Results'!$D441)</f>
        <v>0</v>
      </c>
      <c r="D859" t="b">
        <f>IF(OR(B859=0,'Input and Summary Results'!E441=0),FALSE,'Input and Summary Results'!$E441)</f>
        <v>0</v>
      </c>
      <c r="E859" t="b">
        <f t="shared" si="68"/>
        <v>0</v>
      </c>
      <c r="F859" t="b">
        <f t="shared" si="69"/>
        <v>0</v>
      </c>
      <c r="G859" t="b">
        <f>IF('Input and Summary Results'!$J$4="yes",IF(C859=FALSE,FALSE,IF('Data Transformation'!E859&lt;$R$10,E859,$R$10)),IF(C859=FALSE,FALSE,IF(C859&lt;$R$10,C859,$R$10)))</f>
        <v>0</v>
      </c>
      <c r="H859" t="b">
        <f>IF('Input and Summary Results'!$J$4="yes",'Data Transformation'!F859,'Data Transformation'!D859)</f>
        <v>0</v>
      </c>
      <c r="I859" t="str">
        <f t="shared" si="70"/>
        <v/>
      </c>
    </row>
    <row r="860" spans="2:9" x14ac:dyDescent="0.55000000000000004">
      <c r="B860" t="b">
        <f>IF('Input and Summary Results'!D442=0,FALSE,'Input and Summary Results'!$B442)</f>
        <v>0</v>
      </c>
      <c r="C860" t="b">
        <f>IF(OR(B860=0,'Input and Summary Results'!D442=0,'Input and Summary Results'!D442=""),FALSE,'Input and Summary Results'!$D442)</f>
        <v>0</v>
      </c>
      <c r="D860" t="b">
        <f>IF(OR(B860=0,'Input and Summary Results'!E442=0),FALSE,'Input and Summary Results'!$E442)</f>
        <v>0</v>
      </c>
      <c r="E860" t="b">
        <f t="shared" si="68"/>
        <v>0</v>
      </c>
      <c r="F860" t="b">
        <f t="shared" si="69"/>
        <v>0</v>
      </c>
      <c r="G860" t="b">
        <f>IF('Input and Summary Results'!$J$4="yes",IF(C860=FALSE,FALSE,IF('Data Transformation'!E860&lt;$R$10,E860,$R$10)),IF(C860=FALSE,FALSE,IF(C860&lt;$R$10,C860,$R$10)))</f>
        <v>0</v>
      </c>
      <c r="H860" t="b">
        <f>IF('Input and Summary Results'!$J$4="yes",'Data Transformation'!F860,'Data Transformation'!D860)</f>
        <v>0</v>
      </c>
      <c r="I860" t="str">
        <f t="shared" si="70"/>
        <v/>
      </c>
    </row>
    <row r="861" spans="2:9" x14ac:dyDescent="0.55000000000000004">
      <c r="B861" t="b">
        <f>IF('Input and Summary Results'!D443=0,FALSE,'Input and Summary Results'!$B443)</f>
        <v>0</v>
      </c>
      <c r="C861" t="b">
        <f>IF(OR(B861=0,'Input and Summary Results'!D443=0,'Input and Summary Results'!D443=""),FALSE,'Input and Summary Results'!$D443)</f>
        <v>0</v>
      </c>
      <c r="D861" t="b">
        <f>IF(OR(B861=0,'Input and Summary Results'!E443=0),FALSE,'Input and Summary Results'!$E443)</f>
        <v>0</v>
      </c>
      <c r="E861" t="b">
        <f t="shared" si="68"/>
        <v>0</v>
      </c>
      <c r="F861" t="b">
        <f t="shared" si="69"/>
        <v>0</v>
      </c>
      <c r="G861" t="b">
        <f>IF('Input and Summary Results'!$J$4="yes",IF(C861=FALSE,FALSE,IF('Data Transformation'!E861&lt;$R$10,E861,$R$10)),IF(C861=FALSE,FALSE,IF(C861&lt;$R$10,C861,$R$10)))</f>
        <v>0</v>
      </c>
      <c r="H861" t="b">
        <f>IF('Input and Summary Results'!$J$4="yes",'Data Transformation'!F861,'Data Transformation'!D861)</f>
        <v>0</v>
      </c>
      <c r="I861" t="str">
        <f t="shared" si="70"/>
        <v/>
      </c>
    </row>
    <row r="862" spans="2:9" x14ac:dyDescent="0.55000000000000004">
      <c r="B862" t="b">
        <f>IF('Input and Summary Results'!D444=0,FALSE,'Input and Summary Results'!$B444)</f>
        <v>0</v>
      </c>
      <c r="C862" t="b">
        <f>IF(OR(B862=0,'Input and Summary Results'!D444=0,'Input and Summary Results'!D444=""),FALSE,'Input and Summary Results'!$D444)</f>
        <v>0</v>
      </c>
      <c r="D862" t="b">
        <f>IF(OR(B862=0,'Input and Summary Results'!E444=0),FALSE,'Input and Summary Results'!$E444)</f>
        <v>0</v>
      </c>
      <c r="E862" t="b">
        <f t="shared" si="68"/>
        <v>0</v>
      </c>
      <c r="F862" t="b">
        <f t="shared" si="69"/>
        <v>0</v>
      </c>
      <c r="G862" t="b">
        <f>IF('Input and Summary Results'!$J$4="yes",IF(C862=FALSE,FALSE,IF('Data Transformation'!E862&lt;$R$10,E862,$R$10)),IF(C862=FALSE,FALSE,IF(C862&lt;$R$10,C862,$R$10)))</f>
        <v>0</v>
      </c>
      <c r="H862" t="b">
        <f>IF('Input and Summary Results'!$J$4="yes",'Data Transformation'!F862,'Data Transformation'!D862)</f>
        <v>0</v>
      </c>
      <c r="I862" t="str">
        <f t="shared" si="70"/>
        <v/>
      </c>
    </row>
    <row r="863" spans="2:9" x14ac:dyDescent="0.55000000000000004">
      <c r="B863" t="b">
        <f>IF('Input and Summary Results'!D445=0,FALSE,'Input and Summary Results'!$B445)</f>
        <v>0</v>
      </c>
      <c r="C863" t="b">
        <f>IF(OR(B863=0,'Input and Summary Results'!D445=0,'Input and Summary Results'!D445=""),FALSE,'Input and Summary Results'!$D445)</f>
        <v>0</v>
      </c>
      <c r="D863" t="b">
        <f>IF(OR(B863=0,'Input and Summary Results'!E445=0),FALSE,'Input and Summary Results'!$E445)</f>
        <v>0</v>
      </c>
      <c r="E863" t="b">
        <f t="shared" si="68"/>
        <v>0</v>
      </c>
      <c r="F863" t="b">
        <f t="shared" si="69"/>
        <v>0</v>
      </c>
      <c r="G863" t="b">
        <f>IF('Input and Summary Results'!$J$4="yes",IF(C863=FALSE,FALSE,IF('Data Transformation'!E863&lt;$R$10,E863,$R$10)),IF(C863=FALSE,FALSE,IF(C863&lt;$R$10,C863,$R$10)))</f>
        <v>0</v>
      </c>
      <c r="H863" t="b">
        <f>IF('Input and Summary Results'!$J$4="yes",'Data Transformation'!F863,'Data Transformation'!D863)</f>
        <v>0</v>
      </c>
      <c r="I863" t="str">
        <f t="shared" si="70"/>
        <v/>
      </c>
    </row>
    <row r="864" spans="2:9" x14ac:dyDescent="0.55000000000000004">
      <c r="B864" t="b">
        <f>IF('Input and Summary Results'!D446=0,FALSE,'Input and Summary Results'!$B446)</f>
        <v>0</v>
      </c>
      <c r="C864" t="b">
        <f>IF(OR(B864=0,'Input and Summary Results'!D446=0,'Input and Summary Results'!D446=""),FALSE,'Input and Summary Results'!$D446)</f>
        <v>0</v>
      </c>
      <c r="D864" t="b">
        <f>IF(OR(B864=0,'Input and Summary Results'!E446=0),FALSE,'Input and Summary Results'!$E446)</f>
        <v>0</v>
      </c>
      <c r="E864" t="b">
        <f t="shared" si="68"/>
        <v>0</v>
      </c>
      <c r="F864" t="b">
        <f t="shared" si="69"/>
        <v>0</v>
      </c>
      <c r="G864" t="b">
        <f>IF('Input and Summary Results'!$J$4="yes",IF(C864=FALSE,FALSE,IF('Data Transformation'!E864&lt;$R$10,E864,$R$10)),IF(C864=FALSE,FALSE,IF(C864&lt;$R$10,C864,$R$10)))</f>
        <v>0</v>
      </c>
      <c r="H864" t="b">
        <f>IF('Input and Summary Results'!$J$4="yes",'Data Transformation'!F864,'Data Transformation'!D864)</f>
        <v>0</v>
      </c>
      <c r="I864" t="str">
        <f t="shared" si="70"/>
        <v/>
      </c>
    </row>
    <row r="865" spans="2:9" x14ac:dyDescent="0.55000000000000004">
      <c r="B865" t="b">
        <f>IF('Input and Summary Results'!D447=0,FALSE,'Input and Summary Results'!$B447)</f>
        <v>0</v>
      </c>
      <c r="C865" t="b">
        <f>IF(OR(B865=0,'Input and Summary Results'!D447=0,'Input and Summary Results'!D447=""),FALSE,'Input and Summary Results'!$D447)</f>
        <v>0</v>
      </c>
      <c r="D865" t="b">
        <f>IF(OR(B865=0,'Input and Summary Results'!E447=0),FALSE,'Input and Summary Results'!$E447)</f>
        <v>0</v>
      </c>
      <c r="E865" t="b">
        <f t="shared" si="68"/>
        <v>0</v>
      </c>
      <c r="F865" t="b">
        <f t="shared" si="69"/>
        <v>0</v>
      </c>
      <c r="G865" t="b">
        <f>IF('Input and Summary Results'!$J$4="yes",IF(C865=FALSE,FALSE,IF('Data Transformation'!E865&lt;$R$10,E865,$R$10)),IF(C865=FALSE,FALSE,IF(C865&lt;$R$10,C865,$R$10)))</f>
        <v>0</v>
      </c>
      <c r="H865" t="b">
        <f>IF('Input and Summary Results'!$J$4="yes",'Data Transformation'!F865,'Data Transformation'!D865)</f>
        <v>0</v>
      </c>
      <c r="I865" t="str">
        <f t="shared" si="70"/>
        <v/>
      </c>
    </row>
    <row r="866" spans="2:9" x14ac:dyDescent="0.55000000000000004">
      <c r="B866" t="b">
        <f>IF('Input and Summary Results'!D448=0,FALSE,'Input and Summary Results'!$B448)</f>
        <v>0</v>
      </c>
      <c r="C866" t="b">
        <f>IF(OR(B866=0,'Input and Summary Results'!D448=0,'Input and Summary Results'!D448=""),FALSE,'Input and Summary Results'!$D448)</f>
        <v>0</v>
      </c>
      <c r="D866" t="b">
        <f>IF(OR(B866=0,'Input and Summary Results'!E448=0),FALSE,'Input and Summary Results'!$E448)</f>
        <v>0</v>
      </c>
      <c r="E866" t="b">
        <f t="shared" si="68"/>
        <v>0</v>
      </c>
      <c r="F866" t="b">
        <f t="shared" si="69"/>
        <v>0</v>
      </c>
      <c r="G866" t="b">
        <f>IF('Input and Summary Results'!$J$4="yes",IF(C866=FALSE,FALSE,IF('Data Transformation'!E866&lt;$R$10,E866,$R$10)),IF(C866=FALSE,FALSE,IF(C866&lt;$R$10,C866,$R$10)))</f>
        <v>0</v>
      </c>
      <c r="H866" t="b">
        <f>IF('Input and Summary Results'!$J$4="yes",'Data Transformation'!F866,'Data Transformation'!D866)</f>
        <v>0</v>
      </c>
      <c r="I866" t="str">
        <f t="shared" si="70"/>
        <v/>
      </c>
    </row>
    <row r="867" spans="2:9" x14ac:dyDescent="0.55000000000000004">
      <c r="B867" t="b">
        <f>IF('Input and Summary Results'!D449=0,FALSE,'Input and Summary Results'!$B449)</f>
        <v>0</v>
      </c>
      <c r="C867" t="b">
        <f>IF(OR(B867=0,'Input and Summary Results'!D449=0,'Input and Summary Results'!D449=""),FALSE,'Input and Summary Results'!$D449)</f>
        <v>0</v>
      </c>
      <c r="D867" t="b">
        <f>IF(OR(B867=0,'Input and Summary Results'!E449=0),FALSE,'Input and Summary Results'!$E449)</f>
        <v>0</v>
      </c>
      <c r="E867" t="b">
        <f t="shared" si="68"/>
        <v>0</v>
      </c>
      <c r="F867" t="b">
        <f t="shared" si="69"/>
        <v>0</v>
      </c>
      <c r="G867" t="b">
        <f>IF('Input and Summary Results'!$J$4="yes",IF(C867=FALSE,FALSE,IF('Data Transformation'!E867&lt;$R$10,E867,$R$10)),IF(C867=FALSE,FALSE,IF(C867&lt;$R$10,C867,$R$10)))</f>
        <v>0</v>
      </c>
      <c r="H867" t="b">
        <f>IF('Input and Summary Results'!$J$4="yes",'Data Transformation'!F867,'Data Transformation'!D867)</f>
        <v>0</v>
      </c>
      <c r="I867" t="str">
        <f t="shared" si="70"/>
        <v/>
      </c>
    </row>
    <row r="868" spans="2:9" x14ac:dyDescent="0.55000000000000004">
      <c r="B868" t="b">
        <f>IF('Input and Summary Results'!D450=0,FALSE,'Input and Summary Results'!$B450)</f>
        <v>0</v>
      </c>
      <c r="C868" t="b">
        <f>IF(OR(B868=0,'Input and Summary Results'!D450=0,'Input and Summary Results'!D450=""),FALSE,'Input and Summary Results'!$D450)</f>
        <v>0</v>
      </c>
      <c r="D868" t="b">
        <f>IF(OR(B868=0,'Input and Summary Results'!E450=0),FALSE,'Input and Summary Results'!$E450)</f>
        <v>0</v>
      </c>
      <c r="E868" t="b">
        <f t="shared" si="68"/>
        <v>0</v>
      </c>
      <c r="F868" t="b">
        <f t="shared" si="69"/>
        <v>0</v>
      </c>
      <c r="G868" t="b">
        <f>IF('Input and Summary Results'!$J$4="yes",IF(C868=FALSE,FALSE,IF('Data Transformation'!E868&lt;$R$10,E868,$R$10)),IF(C868=FALSE,FALSE,IF(C868&lt;$R$10,C868,$R$10)))</f>
        <v>0</v>
      </c>
      <c r="H868" t="b">
        <f>IF('Input and Summary Results'!$J$4="yes",'Data Transformation'!F868,'Data Transformation'!D868)</f>
        <v>0</v>
      </c>
      <c r="I868" t="str">
        <f t="shared" si="70"/>
        <v/>
      </c>
    </row>
    <row r="869" spans="2:9" x14ac:dyDescent="0.55000000000000004">
      <c r="B869" t="b">
        <f>IF('Input and Summary Results'!D451=0,FALSE,'Input and Summary Results'!$B451)</f>
        <v>0</v>
      </c>
      <c r="C869" t="b">
        <f>IF(OR(B869=0,'Input and Summary Results'!D451=0,'Input and Summary Results'!D451=""),FALSE,'Input and Summary Results'!$D451)</f>
        <v>0</v>
      </c>
      <c r="D869" t="b">
        <f>IF(OR(B869=0,'Input and Summary Results'!E451=0),FALSE,'Input and Summary Results'!$E451)</f>
        <v>0</v>
      </c>
      <c r="E869" t="b">
        <f t="shared" si="68"/>
        <v>0</v>
      </c>
      <c r="F869" t="b">
        <f t="shared" si="69"/>
        <v>0</v>
      </c>
      <c r="G869" t="b">
        <f>IF('Input and Summary Results'!$J$4="yes",IF(C869=FALSE,FALSE,IF('Data Transformation'!E869&lt;$R$10,E869,$R$10)),IF(C869=FALSE,FALSE,IF(C869&lt;$R$10,C869,$R$10)))</f>
        <v>0</v>
      </c>
      <c r="H869" t="b">
        <f>IF('Input and Summary Results'!$J$4="yes",'Data Transformation'!F869,'Data Transformation'!D869)</f>
        <v>0</v>
      </c>
      <c r="I869" t="str">
        <f t="shared" si="70"/>
        <v/>
      </c>
    </row>
    <row r="870" spans="2:9" x14ac:dyDescent="0.55000000000000004">
      <c r="B870" t="b">
        <f>IF('Input and Summary Results'!D452=0,FALSE,'Input and Summary Results'!$B452)</f>
        <v>0</v>
      </c>
      <c r="C870" t="b">
        <f>IF(OR(B870=0,'Input and Summary Results'!D452=0,'Input and Summary Results'!D452=""),FALSE,'Input and Summary Results'!$D452)</f>
        <v>0</v>
      </c>
      <c r="D870" t="b">
        <f>IF(OR(B870=0,'Input and Summary Results'!E452=0),FALSE,'Input and Summary Results'!$E452)</f>
        <v>0</v>
      </c>
      <c r="E870" t="b">
        <f t="shared" si="68"/>
        <v>0</v>
      </c>
      <c r="F870" t="b">
        <f t="shared" si="69"/>
        <v>0</v>
      </c>
      <c r="G870" t="b">
        <f>IF('Input and Summary Results'!$J$4="yes",IF(C870=FALSE,FALSE,IF('Data Transformation'!E870&lt;$R$10,E870,$R$10)),IF(C870=FALSE,FALSE,IF(C870&lt;$R$10,C870,$R$10)))</f>
        <v>0</v>
      </c>
      <c r="H870" t="b">
        <f>IF('Input and Summary Results'!$J$4="yes",'Data Transformation'!F870,'Data Transformation'!D870)</f>
        <v>0</v>
      </c>
      <c r="I870" t="str">
        <f t="shared" si="70"/>
        <v/>
      </c>
    </row>
    <row r="871" spans="2:9" x14ac:dyDescent="0.55000000000000004">
      <c r="B871" t="b">
        <f>IF('Input and Summary Results'!D453=0,FALSE,'Input and Summary Results'!$B453)</f>
        <v>0</v>
      </c>
      <c r="C871" t="b">
        <f>IF(OR(B871=0,'Input and Summary Results'!D453=0,'Input and Summary Results'!D453=""),FALSE,'Input and Summary Results'!$D453)</f>
        <v>0</v>
      </c>
      <c r="D871" t="b">
        <f>IF(OR(B871=0,'Input and Summary Results'!E453=0),FALSE,'Input and Summary Results'!$E453)</f>
        <v>0</v>
      </c>
      <c r="E871" t="b">
        <f t="shared" si="68"/>
        <v>0</v>
      </c>
      <c r="F871" t="b">
        <f t="shared" si="69"/>
        <v>0</v>
      </c>
      <c r="G871" t="b">
        <f>IF('Input and Summary Results'!$J$4="yes",IF(C871=FALSE,FALSE,IF('Data Transformation'!E871&lt;$R$10,E871,$R$10)),IF(C871=FALSE,FALSE,IF(C871&lt;$R$10,C871,$R$10)))</f>
        <v>0</v>
      </c>
      <c r="H871" t="b">
        <f>IF('Input and Summary Results'!$J$4="yes",'Data Transformation'!F871,'Data Transformation'!D871)</f>
        <v>0</v>
      </c>
      <c r="I871" t="str">
        <f t="shared" si="70"/>
        <v/>
      </c>
    </row>
    <row r="872" spans="2:9" x14ac:dyDescent="0.55000000000000004">
      <c r="B872" t="b">
        <f>IF('Input and Summary Results'!D454=0,FALSE,'Input and Summary Results'!$B454)</f>
        <v>0</v>
      </c>
      <c r="C872" t="b">
        <f>IF(OR(B872=0,'Input and Summary Results'!D454=0,'Input and Summary Results'!D454=""),FALSE,'Input and Summary Results'!$D454)</f>
        <v>0</v>
      </c>
      <c r="D872" t="b">
        <f>IF(OR(B872=0,'Input and Summary Results'!E454=0),FALSE,'Input and Summary Results'!$E454)</f>
        <v>0</v>
      </c>
      <c r="E872" t="b">
        <f t="shared" si="68"/>
        <v>0</v>
      </c>
      <c r="F872" t="b">
        <f t="shared" si="69"/>
        <v>0</v>
      </c>
      <c r="G872" t="b">
        <f>IF('Input and Summary Results'!$J$4="yes",IF(C872=FALSE,FALSE,IF('Data Transformation'!E872&lt;$R$10,E872,$R$10)),IF(C872=FALSE,FALSE,IF(C872&lt;$R$10,C872,$R$10)))</f>
        <v>0</v>
      </c>
      <c r="H872" t="b">
        <f>IF('Input and Summary Results'!$J$4="yes",'Data Transformation'!F872,'Data Transformation'!D872)</f>
        <v>0</v>
      </c>
      <c r="I872" t="str">
        <f t="shared" si="70"/>
        <v/>
      </c>
    </row>
    <row r="873" spans="2:9" x14ac:dyDescent="0.55000000000000004">
      <c r="B873" t="b">
        <f>IF('Input and Summary Results'!D455=0,FALSE,'Input and Summary Results'!$B455)</f>
        <v>0</v>
      </c>
      <c r="C873" t="b">
        <f>IF(OR(B873=0,'Input and Summary Results'!D455=0,'Input and Summary Results'!D455=""),FALSE,'Input and Summary Results'!$D455)</f>
        <v>0</v>
      </c>
      <c r="D873" t="b">
        <f>IF(OR(B873=0,'Input and Summary Results'!E455=0),FALSE,'Input and Summary Results'!$E455)</f>
        <v>0</v>
      </c>
      <c r="E873" t="b">
        <f t="shared" si="68"/>
        <v>0</v>
      </c>
      <c r="F873" t="b">
        <f t="shared" si="69"/>
        <v>0</v>
      </c>
      <c r="G873" t="b">
        <f>IF('Input and Summary Results'!$J$4="yes",IF(C873=FALSE,FALSE,IF('Data Transformation'!E873&lt;$R$10,E873,$R$10)),IF(C873=FALSE,FALSE,IF(C873&lt;$R$10,C873,$R$10)))</f>
        <v>0</v>
      </c>
      <c r="H873" t="b">
        <f>IF('Input and Summary Results'!$J$4="yes",'Data Transformation'!F873,'Data Transformation'!D873)</f>
        <v>0</v>
      </c>
      <c r="I873" t="str">
        <f t="shared" si="70"/>
        <v/>
      </c>
    </row>
    <row r="874" spans="2:9" x14ac:dyDescent="0.55000000000000004">
      <c r="B874" t="b">
        <f>IF('Input and Summary Results'!D456=0,FALSE,'Input and Summary Results'!$B456)</f>
        <v>0</v>
      </c>
      <c r="C874" t="b">
        <f>IF(OR(B874=0,'Input and Summary Results'!D456=0,'Input and Summary Results'!D456=""),FALSE,'Input and Summary Results'!$D456)</f>
        <v>0</v>
      </c>
      <c r="D874" t="b">
        <f>IF(OR(B874=0,'Input and Summary Results'!E456=0),FALSE,'Input and Summary Results'!$E456)</f>
        <v>0</v>
      </c>
      <c r="E874" t="b">
        <f t="shared" ref="E874:E937" si="71">IF(C874=FALSE,FALSE,LOG10(C874))</f>
        <v>0</v>
      </c>
      <c r="F874" t="b">
        <f t="shared" ref="F874:F937" si="72">IF(D874=FALSE, FALSE,0.434*D874/C874)</f>
        <v>0</v>
      </c>
      <c r="G874" t="b">
        <f>IF('Input and Summary Results'!$J$4="yes",IF(C874=FALSE,FALSE,IF('Data Transformation'!E874&lt;$R$10,E874,$R$10)),IF(C874=FALSE,FALSE,IF(C874&lt;$R$10,C874,$R$10)))</f>
        <v>0</v>
      </c>
      <c r="H874" t="b">
        <f>IF('Input and Summary Results'!$J$4="yes",'Data Transformation'!F874,'Data Transformation'!D874)</f>
        <v>0</v>
      </c>
      <c r="I874" t="str">
        <f t="shared" si="70"/>
        <v/>
      </c>
    </row>
    <row r="875" spans="2:9" x14ac:dyDescent="0.55000000000000004">
      <c r="B875" t="b">
        <f>IF('Input and Summary Results'!D457=0,FALSE,'Input and Summary Results'!$B457)</f>
        <v>0</v>
      </c>
      <c r="C875" t="b">
        <f>IF(OR(B875=0,'Input and Summary Results'!D457=0,'Input and Summary Results'!D457=""),FALSE,'Input and Summary Results'!$D457)</f>
        <v>0</v>
      </c>
      <c r="D875" t="b">
        <f>IF(OR(B875=0,'Input and Summary Results'!E457=0),FALSE,'Input and Summary Results'!$E457)</f>
        <v>0</v>
      </c>
      <c r="E875" t="b">
        <f t="shared" si="71"/>
        <v>0</v>
      </c>
      <c r="F875" t="b">
        <f t="shared" si="72"/>
        <v>0</v>
      </c>
      <c r="G875" t="b">
        <f>IF('Input and Summary Results'!$J$4="yes",IF(C875=FALSE,FALSE,IF('Data Transformation'!E875&lt;$R$10,E875,$R$10)),IF(C875=FALSE,FALSE,IF(C875&lt;$R$10,C875,$R$10)))</f>
        <v>0</v>
      </c>
      <c r="H875" t="b">
        <f>IF('Input and Summary Results'!$J$4="yes",'Data Transformation'!F875,'Data Transformation'!D875)</f>
        <v>0</v>
      </c>
      <c r="I875" t="str">
        <f t="shared" si="70"/>
        <v/>
      </c>
    </row>
    <row r="876" spans="2:9" x14ac:dyDescent="0.55000000000000004">
      <c r="B876" t="b">
        <f>IF('Input and Summary Results'!D458=0,FALSE,'Input and Summary Results'!$B458)</f>
        <v>0</v>
      </c>
      <c r="C876" t="b">
        <f>IF(OR(B876=0,'Input and Summary Results'!D458=0,'Input and Summary Results'!D458=""),FALSE,'Input and Summary Results'!$D458)</f>
        <v>0</v>
      </c>
      <c r="D876" t="b">
        <f>IF(OR(B876=0,'Input and Summary Results'!E458=0),FALSE,'Input and Summary Results'!$E458)</f>
        <v>0</v>
      </c>
      <c r="E876" t="b">
        <f t="shared" si="71"/>
        <v>0</v>
      </c>
      <c r="F876" t="b">
        <f t="shared" si="72"/>
        <v>0</v>
      </c>
      <c r="G876" t="b">
        <f>IF('Input and Summary Results'!$J$4="yes",IF(C876=FALSE,FALSE,IF('Data Transformation'!E876&lt;$R$10,E876,$R$10)),IF(C876=FALSE,FALSE,IF(C876&lt;$R$10,C876,$R$10)))</f>
        <v>0</v>
      </c>
      <c r="H876" t="b">
        <f>IF('Input and Summary Results'!$J$4="yes",'Data Transformation'!F876,'Data Transformation'!D876)</f>
        <v>0</v>
      </c>
      <c r="I876" t="str">
        <f t="shared" si="70"/>
        <v/>
      </c>
    </row>
    <row r="877" spans="2:9" x14ac:dyDescent="0.55000000000000004">
      <c r="B877" t="b">
        <f>IF('Input and Summary Results'!D459=0,FALSE,'Input and Summary Results'!$B459)</f>
        <v>0</v>
      </c>
      <c r="C877" t="b">
        <f>IF(OR(B877=0,'Input and Summary Results'!D459=0,'Input and Summary Results'!D459=""),FALSE,'Input and Summary Results'!$D459)</f>
        <v>0</v>
      </c>
      <c r="D877" t="b">
        <f>IF(OR(B877=0,'Input and Summary Results'!E459=0),FALSE,'Input and Summary Results'!$E459)</f>
        <v>0</v>
      </c>
      <c r="E877" t="b">
        <f t="shared" si="71"/>
        <v>0</v>
      </c>
      <c r="F877" t="b">
        <f t="shared" si="72"/>
        <v>0</v>
      </c>
      <c r="G877" t="b">
        <f>IF('Input and Summary Results'!$J$4="yes",IF(C877=FALSE,FALSE,IF('Data Transformation'!E877&lt;$R$10,E877,$R$10)),IF(C877=FALSE,FALSE,IF(C877&lt;$R$10,C877,$R$10)))</f>
        <v>0</v>
      </c>
      <c r="H877" t="b">
        <f>IF('Input and Summary Results'!$J$4="yes",'Data Transformation'!F877,'Data Transformation'!D877)</f>
        <v>0</v>
      </c>
      <c r="I877" t="str">
        <f t="shared" si="70"/>
        <v/>
      </c>
    </row>
    <row r="878" spans="2:9" x14ac:dyDescent="0.55000000000000004">
      <c r="B878" t="b">
        <f>IF('Input and Summary Results'!D460=0,FALSE,'Input and Summary Results'!$B460)</f>
        <v>0</v>
      </c>
      <c r="C878" t="b">
        <f>IF(OR(B878=0,'Input and Summary Results'!D460=0,'Input and Summary Results'!D460=""),FALSE,'Input and Summary Results'!$D460)</f>
        <v>0</v>
      </c>
      <c r="D878" t="b">
        <f>IF(OR(B878=0,'Input and Summary Results'!E460=0),FALSE,'Input and Summary Results'!$E460)</f>
        <v>0</v>
      </c>
      <c r="E878" t="b">
        <f t="shared" si="71"/>
        <v>0</v>
      </c>
      <c r="F878" t="b">
        <f t="shared" si="72"/>
        <v>0</v>
      </c>
      <c r="G878" t="b">
        <f>IF('Input and Summary Results'!$J$4="yes",IF(C878=FALSE,FALSE,IF('Data Transformation'!E878&lt;$R$10,E878,$R$10)),IF(C878=FALSE,FALSE,IF(C878&lt;$R$10,C878,$R$10)))</f>
        <v>0</v>
      </c>
      <c r="H878" t="b">
        <f>IF('Input and Summary Results'!$J$4="yes",'Data Transformation'!F878,'Data Transformation'!D878)</f>
        <v>0</v>
      </c>
      <c r="I878" t="str">
        <f t="shared" si="70"/>
        <v/>
      </c>
    </row>
    <row r="879" spans="2:9" x14ac:dyDescent="0.55000000000000004">
      <c r="B879" t="b">
        <f>IF('Input and Summary Results'!D461=0,FALSE,'Input and Summary Results'!$B461)</f>
        <v>0</v>
      </c>
      <c r="C879" t="b">
        <f>IF(OR(B879=0,'Input and Summary Results'!D461=0,'Input and Summary Results'!D461=""),FALSE,'Input and Summary Results'!$D461)</f>
        <v>0</v>
      </c>
      <c r="D879" t="b">
        <f>IF(OR(B879=0,'Input and Summary Results'!E461=0),FALSE,'Input and Summary Results'!$E461)</f>
        <v>0</v>
      </c>
      <c r="E879" t="b">
        <f t="shared" si="71"/>
        <v>0</v>
      </c>
      <c r="F879" t="b">
        <f t="shared" si="72"/>
        <v>0</v>
      </c>
      <c r="G879" t="b">
        <f>IF('Input and Summary Results'!$J$4="yes",IF(C879=FALSE,FALSE,IF('Data Transformation'!E879&lt;$R$10,E879,$R$10)),IF(C879=FALSE,FALSE,IF(C879&lt;$R$10,C879,$R$10)))</f>
        <v>0</v>
      </c>
      <c r="H879" t="b">
        <f>IF('Input and Summary Results'!$J$4="yes",'Data Transformation'!F879,'Data Transformation'!D879)</f>
        <v>0</v>
      </c>
      <c r="I879" t="str">
        <f t="shared" si="70"/>
        <v/>
      </c>
    </row>
    <row r="880" spans="2:9" x14ac:dyDescent="0.55000000000000004">
      <c r="B880" t="b">
        <f>IF('Input and Summary Results'!D462=0,FALSE,'Input and Summary Results'!$B462)</f>
        <v>0</v>
      </c>
      <c r="C880" t="b">
        <f>IF(OR(B880=0,'Input and Summary Results'!D462=0,'Input and Summary Results'!D462=""),FALSE,'Input and Summary Results'!$D462)</f>
        <v>0</v>
      </c>
      <c r="D880" t="b">
        <f>IF(OR(B880=0,'Input and Summary Results'!E462=0),FALSE,'Input and Summary Results'!$E462)</f>
        <v>0</v>
      </c>
      <c r="E880" t="b">
        <f t="shared" si="71"/>
        <v>0</v>
      </c>
      <c r="F880" t="b">
        <f t="shared" si="72"/>
        <v>0</v>
      </c>
      <c r="G880" t="b">
        <f>IF('Input and Summary Results'!$J$4="yes",IF(C880=FALSE,FALSE,IF('Data Transformation'!E880&lt;$R$10,E880,$R$10)),IF(C880=FALSE,FALSE,IF(C880&lt;$R$10,C880,$R$10)))</f>
        <v>0</v>
      </c>
      <c r="H880" t="b">
        <f>IF('Input and Summary Results'!$J$4="yes",'Data Transformation'!F880,'Data Transformation'!D880)</f>
        <v>0</v>
      </c>
      <c r="I880" t="str">
        <f t="shared" si="70"/>
        <v/>
      </c>
    </row>
    <row r="881" spans="2:9" x14ac:dyDescent="0.55000000000000004">
      <c r="B881" t="b">
        <f>IF('Input and Summary Results'!D463=0,FALSE,'Input and Summary Results'!$B463)</f>
        <v>0</v>
      </c>
      <c r="C881" t="b">
        <f>IF(OR(B881=0,'Input and Summary Results'!D463=0,'Input and Summary Results'!D463=""),FALSE,'Input and Summary Results'!$D463)</f>
        <v>0</v>
      </c>
      <c r="D881" t="b">
        <f>IF(OR(B881=0,'Input and Summary Results'!E463=0),FALSE,'Input and Summary Results'!$E463)</f>
        <v>0</v>
      </c>
      <c r="E881" t="b">
        <f t="shared" si="71"/>
        <v>0</v>
      </c>
      <c r="F881" t="b">
        <f t="shared" si="72"/>
        <v>0</v>
      </c>
      <c r="G881" t="b">
        <f>IF('Input and Summary Results'!$J$4="yes",IF(C881=FALSE,FALSE,IF('Data Transformation'!E881&lt;$R$10,E881,$R$10)),IF(C881=FALSE,FALSE,IF(C881&lt;$R$10,C881,$R$10)))</f>
        <v>0</v>
      </c>
      <c r="H881" t="b">
        <f>IF('Input and Summary Results'!$J$4="yes",'Data Transformation'!F881,'Data Transformation'!D881)</f>
        <v>0</v>
      </c>
      <c r="I881" t="str">
        <f t="shared" si="70"/>
        <v/>
      </c>
    </row>
    <row r="882" spans="2:9" x14ac:dyDescent="0.55000000000000004">
      <c r="B882" t="b">
        <f>IF('Input and Summary Results'!D464=0,FALSE,'Input and Summary Results'!$B464)</f>
        <v>0</v>
      </c>
      <c r="C882" t="b">
        <f>IF(OR(B882=0,'Input and Summary Results'!D464=0,'Input and Summary Results'!D464=""),FALSE,'Input and Summary Results'!$D464)</f>
        <v>0</v>
      </c>
      <c r="D882" t="b">
        <f>IF(OR(B882=0,'Input and Summary Results'!E464=0),FALSE,'Input and Summary Results'!$E464)</f>
        <v>0</v>
      </c>
      <c r="E882" t="b">
        <f t="shared" si="71"/>
        <v>0</v>
      </c>
      <c r="F882" t="b">
        <f t="shared" si="72"/>
        <v>0</v>
      </c>
      <c r="G882" t="b">
        <f>IF('Input and Summary Results'!$J$4="yes",IF(C882=FALSE,FALSE,IF('Data Transformation'!E882&lt;$R$10,E882,$R$10)),IF(C882=FALSE,FALSE,IF(C882&lt;$R$10,C882,$R$10)))</f>
        <v>0</v>
      </c>
      <c r="H882" t="b">
        <f>IF('Input and Summary Results'!$J$4="yes",'Data Transformation'!F882,'Data Transformation'!D882)</f>
        <v>0</v>
      </c>
      <c r="I882" t="str">
        <f t="shared" si="70"/>
        <v/>
      </c>
    </row>
    <row r="883" spans="2:9" x14ac:dyDescent="0.55000000000000004">
      <c r="B883" t="b">
        <f>IF('Input and Summary Results'!D465=0,FALSE,'Input and Summary Results'!$B465)</f>
        <v>0</v>
      </c>
      <c r="C883" t="b">
        <f>IF(OR(B883=0,'Input and Summary Results'!D465=0,'Input and Summary Results'!D465=""),FALSE,'Input and Summary Results'!$D465)</f>
        <v>0</v>
      </c>
      <c r="D883" t="b">
        <f>IF(OR(B883=0,'Input and Summary Results'!E465=0),FALSE,'Input and Summary Results'!$E465)</f>
        <v>0</v>
      </c>
      <c r="E883" t="b">
        <f t="shared" si="71"/>
        <v>0</v>
      </c>
      <c r="F883" t="b">
        <f t="shared" si="72"/>
        <v>0</v>
      </c>
      <c r="G883" t="b">
        <f>IF('Input and Summary Results'!$J$4="yes",IF(C883=FALSE,FALSE,IF('Data Transformation'!E883&lt;$R$10,E883,$R$10)),IF(C883=FALSE,FALSE,IF(C883&lt;$R$10,C883,$R$10)))</f>
        <v>0</v>
      </c>
      <c r="H883" t="b">
        <f>IF('Input and Summary Results'!$J$4="yes",'Data Transformation'!F883,'Data Transformation'!D883)</f>
        <v>0</v>
      </c>
      <c r="I883" t="str">
        <f t="shared" si="70"/>
        <v/>
      </c>
    </row>
    <row r="884" spans="2:9" x14ac:dyDescent="0.55000000000000004">
      <c r="B884" t="b">
        <f>IF('Input and Summary Results'!D466=0,FALSE,'Input and Summary Results'!$B466)</f>
        <v>0</v>
      </c>
      <c r="C884" t="b">
        <f>IF(OR(B884=0,'Input and Summary Results'!D466=0,'Input and Summary Results'!D466=""),FALSE,'Input and Summary Results'!$D466)</f>
        <v>0</v>
      </c>
      <c r="D884" t="b">
        <f>IF(OR(B884=0,'Input and Summary Results'!E466=0),FALSE,'Input and Summary Results'!$E466)</f>
        <v>0</v>
      </c>
      <c r="E884" t="b">
        <f t="shared" si="71"/>
        <v>0</v>
      </c>
      <c r="F884" t="b">
        <f t="shared" si="72"/>
        <v>0</v>
      </c>
      <c r="G884" t="b">
        <f>IF('Input and Summary Results'!$J$4="yes",IF(C884=FALSE,FALSE,IF('Data Transformation'!E884&lt;$R$10,E884,$R$10)),IF(C884=FALSE,FALSE,IF(C884&lt;$R$10,C884,$R$10)))</f>
        <v>0</v>
      </c>
      <c r="H884" t="b">
        <f>IF('Input and Summary Results'!$J$4="yes",'Data Transformation'!F884,'Data Transformation'!D884)</f>
        <v>0</v>
      </c>
      <c r="I884" t="str">
        <f t="shared" si="70"/>
        <v/>
      </c>
    </row>
    <row r="885" spans="2:9" x14ac:dyDescent="0.55000000000000004">
      <c r="B885" t="b">
        <f>IF('Input and Summary Results'!D467=0,FALSE,'Input and Summary Results'!$B467)</f>
        <v>0</v>
      </c>
      <c r="C885" t="b">
        <f>IF(OR(B885=0,'Input and Summary Results'!D467=0,'Input and Summary Results'!D467=""),FALSE,'Input and Summary Results'!$D467)</f>
        <v>0</v>
      </c>
      <c r="D885" t="b">
        <f>IF(OR(B885=0,'Input and Summary Results'!E467=0),FALSE,'Input and Summary Results'!$E467)</f>
        <v>0</v>
      </c>
      <c r="E885" t="b">
        <f t="shared" si="71"/>
        <v>0</v>
      </c>
      <c r="F885" t="b">
        <f t="shared" si="72"/>
        <v>0</v>
      </c>
      <c r="G885" t="b">
        <f>IF('Input and Summary Results'!$J$4="yes",IF(C885=FALSE,FALSE,IF('Data Transformation'!E885&lt;$R$10,E885,$R$10)),IF(C885=FALSE,FALSE,IF(C885&lt;$R$10,C885,$R$10)))</f>
        <v>0</v>
      </c>
      <c r="H885" t="b">
        <f>IF('Input and Summary Results'!$J$4="yes",'Data Transformation'!F885,'Data Transformation'!D885)</f>
        <v>0</v>
      </c>
      <c r="I885" t="str">
        <f t="shared" si="70"/>
        <v/>
      </c>
    </row>
    <row r="886" spans="2:9" x14ac:dyDescent="0.55000000000000004">
      <c r="B886" t="b">
        <f>IF('Input and Summary Results'!D468=0,FALSE,'Input and Summary Results'!$B468)</f>
        <v>0</v>
      </c>
      <c r="C886" t="b">
        <f>IF(OR(B886=0,'Input and Summary Results'!D468=0,'Input and Summary Results'!D468=""),FALSE,'Input and Summary Results'!$D468)</f>
        <v>0</v>
      </c>
      <c r="D886" t="b">
        <f>IF(OR(B886=0,'Input and Summary Results'!E468=0),FALSE,'Input and Summary Results'!$E468)</f>
        <v>0</v>
      </c>
      <c r="E886" t="b">
        <f t="shared" si="71"/>
        <v>0</v>
      </c>
      <c r="F886" t="b">
        <f t="shared" si="72"/>
        <v>0</v>
      </c>
      <c r="G886" t="b">
        <f>IF('Input and Summary Results'!$J$4="yes",IF(C886=FALSE,FALSE,IF('Data Transformation'!E886&lt;$R$10,E886,$R$10)),IF(C886=FALSE,FALSE,IF(C886&lt;$R$10,C886,$R$10)))</f>
        <v>0</v>
      </c>
      <c r="H886" t="b">
        <f>IF('Input and Summary Results'!$J$4="yes",'Data Transformation'!F886,'Data Transformation'!D886)</f>
        <v>0</v>
      </c>
      <c r="I886" t="str">
        <f t="shared" si="70"/>
        <v/>
      </c>
    </row>
    <row r="887" spans="2:9" x14ac:dyDescent="0.55000000000000004">
      <c r="B887" t="b">
        <f>IF('Input and Summary Results'!D469=0,FALSE,'Input and Summary Results'!$B469)</f>
        <v>0</v>
      </c>
      <c r="C887" t="b">
        <f>IF(OR(B887=0,'Input and Summary Results'!D469=0,'Input and Summary Results'!D469=""),FALSE,'Input and Summary Results'!$D469)</f>
        <v>0</v>
      </c>
      <c r="D887" t="b">
        <f>IF(OR(B887=0,'Input and Summary Results'!E469=0),FALSE,'Input and Summary Results'!$E469)</f>
        <v>0</v>
      </c>
      <c r="E887" t="b">
        <f t="shared" si="71"/>
        <v>0</v>
      </c>
      <c r="F887" t="b">
        <f t="shared" si="72"/>
        <v>0</v>
      </c>
      <c r="G887" t="b">
        <f>IF('Input and Summary Results'!$J$4="yes",IF(C887=FALSE,FALSE,IF('Data Transformation'!E887&lt;$R$10,E887,$R$10)),IF(C887=FALSE,FALSE,IF(C887&lt;$R$10,C887,$R$10)))</f>
        <v>0</v>
      </c>
      <c r="H887" t="b">
        <f>IF('Input and Summary Results'!$J$4="yes",'Data Transformation'!F887,'Data Transformation'!D887)</f>
        <v>0</v>
      </c>
      <c r="I887" t="str">
        <f t="shared" si="70"/>
        <v/>
      </c>
    </row>
    <row r="888" spans="2:9" x14ac:dyDescent="0.55000000000000004">
      <c r="B888" t="b">
        <f>IF('Input and Summary Results'!D470=0,FALSE,'Input and Summary Results'!$B470)</f>
        <v>0</v>
      </c>
      <c r="C888" t="b">
        <f>IF(OR(B888=0,'Input and Summary Results'!D470=0,'Input and Summary Results'!D470=""),FALSE,'Input and Summary Results'!$D470)</f>
        <v>0</v>
      </c>
      <c r="D888" t="b">
        <f>IF(OR(B888=0,'Input and Summary Results'!E470=0),FALSE,'Input and Summary Results'!$E470)</f>
        <v>0</v>
      </c>
      <c r="E888" t="b">
        <f t="shared" si="71"/>
        <v>0</v>
      </c>
      <c r="F888" t="b">
        <f t="shared" si="72"/>
        <v>0</v>
      </c>
      <c r="G888" t="b">
        <f>IF('Input and Summary Results'!$J$4="yes",IF(C888=FALSE,FALSE,IF('Data Transformation'!E888&lt;$R$10,E888,$R$10)),IF(C888=FALSE,FALSE,IF(C888&lt;$R$10,C888,$R$10)))</f>
        <v>0</v>
      </c>
      <c r="H888" t="b">
        <f>IF('Input and Summary Results'!$J$4="yes",'Data Transformation'!F888,'Data Transformation'!D888)</f>
        <v>0</v>
      </c>
      <c r="I888" t="str">
        <f t="shared" si="70"/>
        <v/>
      </c>
    </row>
    <row r="889" spans="2:9" x14ac:dyDescent="0.55000000000000004">
      <c r="B889" t="b">
        <f>IF('Input and Summary Results'!D471=0,FALSE,'Input and Summary Results'!$B471)</f>
        <v>0</v>
      </c>
      <c r="C889" t="b">
        <f>IF(OR(B889=0,'Input and Summary Results'!D471=0,'Input and Summary Results'!D471=""),FALSE,'Input and Summary Results'!$D471)</f>
        <v>0</v>
      </c>
      <c r="D889" t="b">
        <f>IF(OR(B889=0,'Input and Summary Results'!E471=0),FALSE,'Input and Summary Results'!$E471)</f>
        <v>0</v>
      </c>
      <c r="E889" t="b">
        <f t="shared" si="71"/>
        <v>0</v>
      </c>
      <c r="F889" t="b">
        <f t="shared" si="72"/>
        <v>0</v>
      </c>
      <c r="G889" t="b">
        <f>IF('Input and Summary Results'!$J$4="yes",IF(C889=FALSE,FALSE,IF('Data Transformation'!E889&lt;$R$10,E889,$R$10)),IF(C889=FALSE,FALSE,IF(C889&lt;$R$10,C889,$R$10)))</f>
        <v>0</v>
      </c>
      <c r="H889" t="b">
        <f>IF('Input and Summary Results'!$J$4="yes",'Data Transformation'!F889,'Data Transformation'!D889)</f>
        <v>0</v>
      </c>
      <c r="I889" t="str">
        <f t="shared" si="70"/>
        <v/>
      </c>
    </row>
    <row r="890" spans="2:9" x14ac:dyDescent="0.55000000000000004">
      <c r="B890" t="b">
        <f>IF('Input and Summary Results'!D472=0,FALSE,'Input and Summary Results'!$B472)</f>
        <v>0</v>
      </c>
      <c r="C890" t="b">
        <f>IF(OR(B890=0,'Input and Summary Results'!D472=0,'Input and Summary Results'!D472=""),FALSE,'Input and Summary Results'!$D472)</f>
        <v>0</v>
      </c>
      <c r="D890" t="b">
        <f>IF(OR(B890=0,'Input and Summary Results'!E472=0),FALSE,'Input and Summary Results'!$E472)</f>
        <v>0</v>
      </c>
      <c r="E890" t="b">
        <f t="shared" si="71"/>
        <v>0</v>
      </c>
      <c r="F890" t="b">
        <f t="shared" si="72"/>
        <v>0</v>
      </c>
      <c r="G890" t="b">
        <f>IF('Input and Summary Results'!$J$4="yes",IF(C890=FALSE,FALSE,IF('Data Transformation'!E890&lt;$R$10,E890,$R$10)),IF(C890=FALSE,FALSE,IF(C890&lt;$R$10,C890,$R$10)))</f>
        <v>0</v>
      </c>
      <c r="H890" t="b">
        <f>IF('Input and Summary Results'!$J$4="yes",'Data Transformation'!F890,'Data Transformation'!D890)</f>
        <v>0</v>
      </c>
      <c r="I890" t="str">
        <f t="shared" si="70"/>
        <v/>
      </c>
    </row>
    <row r="891" spans="2:9" x14ac:dyDescent="0.55000000000000004">
      <c r="B891" t="b">
        <f>IF('Input and Summary Results'!D473=0,FALSE,'Input and Summary Results'!$B473)</f>
        <v>0</v>
      </c>
      <c r="C891" t="b">
        <f>IF(OR(B891=0,'Input and Summary Results'!D473=0,'Input and Summary Results'!D473=""),FALSE,'Input and Summary Results'!$D473)</f>
        <v>0</v>
      </c>
      <c r="D891" t="b">
        <f>IF(OR(B891=0,'Input and Summary Results'!E473=0),FALSE,'Input and Summary Results'!$E473)</f>
        <v>0</v>
      </c>
      <c r="E891" t="b">
        <f t="shared" si="71"/>
        <v>0</v>
      </c>
      <c r="F891" t="b">
        <f t="shared" si="72"/>
        <v>0</v>
      </c>
      <c r="G891" t="b">
        <f>IF('Input and Summary Results'!$J$4="yes",IF(C891=FALSE,FALSE,IF('Data Transformation'!E891&lt;$R$10,E891,$R$10)),IF(C891=FALSE,FALSE,IF(C891&lt;$R$10,C891,$R$10)))</f>
        <v>0</v>
      </c>
      <c r="H891" t="b">
        <f>IF('Input and Summary Results'!$J$4="yes",'Data Transformation'!F891,'Data Transformation'!D891)</f>
        <v>0</v>
      </c>
      <c r="I891" t="str">
        <f t="shared" si="70"/>
        <v/>
      </c>
    </row>
    <row r="892" spans="2:9" x14ac:dyDescent="0.55000000000000004">
      <c r="B892" t="b">
        <f>IF('Input and Summary Results'!D474=0,FALSE,'Input and Summary Results'!$B474)</f>
        <v>0</v>
      </c>
      <c r="C892" t="b">
        <f>IF(OR(B892=0,'Input and Summary Results'!D474=0,'Input and Summary Results'!D474=""),FALSE,'Input and Summary Results'!$D474)</f>
        <v>0</v>
      </c>
      <c r="D892" t="b">
        <f>IF(OR(B892=0,'Input and Summary Results'!E474=0),FALSE,'Input and Summary Results'!$E474)</f>
        <v>0</v>
      </c>
      <c r="E892" t="b">
        <f t="shared" si="71"/>
        <v>0</v>
      </c>
      <c r="F892" t="b">
        <f t="shared" si="72"/>
        <v>0</v>
      </c>
      <c r="G892" t="b">
        <f>IF('Input and Summary Results'!$J$4="yes",IF(C892=FALSE,FALSE,IF('Data Transformation'!E892&lt;$R$10,E892,$R$10)),IF(C892=FALSE,FALSE,IF(C892&lt;$R$10,C892,$R$10)))</f>
        <v>0</v>
      </c>
      <c r="H892" t="b">
        <f>IF('Input and Summary Results'!$J$4="yes",'Data Transformation'!F892,'Data Transformation'!D892)</f>
        <v>0</v>
      </c>
      <c r="I892" t="str">
        <f t="shared" si="70"/>
        <v/>
      </c>
    </row>
    <row r="893" spans="2:9" x14ac:dyDescent="0.55000000000000004">
      <c r="B893" t="b">
        <f>IF('Input and Summary Results'!D475=0,FALSE,'Input and Summary Results'!$B475)</f>
        <v>0</v>
      </c>
      <c r="C893" t="b">
        <f>IF(OR(B893=0,'Input and Summary Results'!D475=0,'Input and Summary Results'!D475=""),FALSE,'Input and Summary Results'!$D475)</f>
        <v>0</v>
      </c>
      <c r="D893" t="b">
        <f>IF(OR(B893=0,'Input and Summary Results'!E475=0),FALSE,'Input and Summary Results'!$E475)</f>
        <v>0</v>
      </c>
      <c r="E893" t="b">
        <f t="shared" si="71"/>
        <v>0</v>
      </c>
      <c r="F893" t="b">
        <f t="shared" si="72"/>
        <v>0</v>
      </c>
      <c r="G893" t="b">
        <f>IF('Input and Summary Results'!$J$4="yes",IF(C893=FALSE,FALSE,IF('Data Transformation'!E893&lt;$R$10,E893,$R$10)),IF(C893=FALSE,FALSE,IF(C893&lt;$R$10,C893,$R$10)))</f>
        <v>0</v>
      </c>
      <c r="H893" t="b">
        <f>IF('Input and Summary Results'!$J$4="yes",'Data Transformation'!F893,'Data Transformation'!D893)</f>
        <v>0</v>
      </c>
      <c r="I893" t="str">
        <f t="shared" si="70"/>
        <v/>
      </c>
    </row>
    <row r="894" spans="2:9" x14ac:dyDescent="0.55000000000000004">
      <c r="B894" t="b">
        <f>IF('Input and Summary Results'!D476=0,FALSE,'Input and Summary Results'!$B476)</f>
        <v>0</v>
      </c>
      <c r="C894" t="b">
        <f>IF(OR(B894=0,'Input and Summary Results'!D476=0,'Input and Summary Results'!D476=""),FALSE,'Input and Summary Results'!$D476)</f>
        <v>0</v>
      </c>
      <c r="D894" t="b">
        <f>IF(OR(B894=0,'Input and Summary Results'!E476=0),FALSE,'Input and Summary Results'!$E476)</f>
        <v>0</v>
      </c>
      <c r="E894" t="b">
        <f t="shared" si="71"/>
        <v>0</v>
      </c>
      <c r="F894" t="b">
        <f t="shared" si="72"/>
        <v>0</v>
      </c>
      <c r="G894" t="b">
        <f>IF('Input and Summary Results'!$J$4="yes",IF(C894=FALSE,FALSE,IF('Data Transformation'!E894&lt;$R$10,E894,$R$10)),IF(C894=FALSE,FALSE,IF(C894&lt;$R$10,C894,$R$10)))</f>
        <v>0</v>
      </c>
      <c r="H894" t="b">
        <f>IF('Input and Summary Results'!$J$4="yes",'Data Transformation'!F894,'Data Transformation'!D894)</f>
        <v>0</v>
      </c>
      <c r="I894" t="str">
        <f t="shared" si="70"/>
        <v/>
      </c>
    </row>
    <row r="895" spans="2:9" x14ac:dyDescent="0.55000000000000004">
      <c r="B895" t="b">
        <f>IF('Input and Summary Results'!D477=0,FALSE,'Input and Summary Results'!$B477)</f>
        <v>0</v>
      </c>
      <c r="C895" t="b">
        <f>IF(OR(B895=0,'Input and Summary Results'!D477=0,'Input and Summary Results'!D477=""),FALSE,'Input and Summary Results'!$D477)</f>
        <v>0</v>
      </c>
      <c r="D895" t="b">
        <f>IF(OR(B895=0,'Input and Summary Results'!E477=0),FALSE,'Input and Summary Results'!$E477)</f>
        <v>0</v>
      </c>
      <c r="E895" t="b">
        <f t="shared" si="71"/>
        <v>0</v>
      </c>
      <c r="F895" t="b">
        <f t="shared" si="72"/>
        <v>0</v>
      </c>
      <c r="G895" t="b">
        <f>IF('Input and Summary Results'!$J$4="yes",IF(C895=FALSE,FALSE,IF('Data Transformation'!E895&lt;$R$10,E895,$R$10)),IF(C895=FALSE,FALSE,IF(C895&lt;$R$10,C895,$R$10)))</f>
        <v>0</v>
      </c>
      <c r="H895" t="b">
        <f>IF('Input and Summary Results'!$J$4="yes",'Data Transformation'!F895,'Data Transformation'!D895)</f>
        <v>0</v>
      </c>
      <c r="I895" t="str">
        <f t="shared" si="70"/>
        <v/>
      </c>
    </row>
    <row r="896" spans="2:9" x14ac:dyDescent="0.55000000000000004">
      <c r="B896" t="b">
        <f>IF('Input and Summary Results'!D478=0,FALSE,'Input and Summary Results'!$B478)</f>
        <v>0</v>
      </c>
      <c r="C896" t="b">
        <f>IF(OR(B896=0,'Input and Summary Results'!D478=0,'Input and Summary Results'!D478=""),FALSE,'Input and Summary Results'!$D478)</f>
        <v>0</v>
      </c>
      <c r="D896" t="b">
        <f>IF(OR(B896=0,'Input and Summary Results'!E478=0),FALSE,'Input and Summary Results'!$E478)</f>
        <v>0</v>
      </c>
      <c r="E896" t="b">
        <f t="shared" si="71"/>
        <v>0</v>
      </c>
      <c r="F896" t="b">
        <f t="shared" si="72"/>
        <v>0</v>
      </c>
      <c r="G896" t="b">
        <f>IF('Input and Summary Results'!$J$4="yes",IF(C896=FALSE,FALSE,IF('Data Transformation'!E896&lt;$R$10,E896,$R$10)),IF(C896=FALSE,FALSE,IF(C896&lt;$R$10,C896,$R$10)))</f>
        <v>0</v>
      </c>
      <c r="H896" t="b">
        <f>IF('Input and Summary Results'!$J$4="yes",'Data Transformation'!F896,'Data Transformation'!D896)</f>
        <v>0</v>
      </c>
      <c r="I896" t="str">
        <f t="shared" si="70"/>
        <v/>
      </c>
    </row>
    <row r="897" spans="2:9" x14ac:dyDescent="0.55000000000000004">
      <c r="B897" t="b">
        <f>IF('Input and Summary Results'!D479=0,FALSE,'Input and Summary Results'!$B479)</f>
        <v>0</v>
      </c>
      <c r="C897" t="b">
        <f>IF(OR(B897=0,'Input and Summary Results'!D479=0,'Input and Summary Results'!D479=""),FALSE,'Input and Summary Results'!$D479)</f>
        <v>0</v>
      </c>
      <c r="D897" t="b">
        <f>IF(OR(B897=0,'Input and Summary Results'!E479=0),FALSE,'Input and Summary Results'!$E479)</f>
        <v>0</v>
      </c>
      <c r="E897" t="b">
        <f t="shared" si="71"/>
        <v>0</v>
      </c>
      <c r="F897" t="b">
        <f t="shared" si="72"/>
        <v>0</v>
      </c>
      <c r="G897" t="b">
        <f>IF('Input and Summary Results'!$J$4="yes",IF(C897=FALSE,FALSE,IF('Data Transformation'!E897&lt;$R$10,E897,$R$10)),IF(C897=FALSE,FALSE,IF(C897&lt;$R$10,C897,$R$10)))</f>
        <v>0</v>
      </c>
      <c r="H897" t="b">
        <f>IF('Input and Summary Results'!$J$4="yes",'Data Transformation'!F897,'Data Transformation'!D897)</f>
        <v>0</v>
      </c>
      <c r="I897" t="str">
        <f t="shared" si="70"/>
        <v/>
      </c>
    </row>
    <row r="898" spans="2:9" x14ac:dyDescent="0.55000000000000004">
      <c r="B898" t="b">
        <f>IF('Input and Summary Results'!D480=0,FALSE,'Input and Summary Results'!$B480)</f>
        <v>0</v>
      </c>
      <c r="C898" t="b">
        <f>IF(OR(B898=0,'Input and Summary Results'!D480=0,'Input and Summary Results'!D480=""),FALSE,'Input and Summary Results'!$D480)</f>
        <v>0</v>
      </c>
      <c r="D898" t="b">
        <f>IF(OR(B898=0,'Input and Summary Results'!E480=0),FALSE,'Input and Summary Results'!$E480)</f>
        <v>0</v>
      </c>
      <c r="E898" t="b">
        <f t="shared" si="71"/>
        <v>0</v>
      </c>
      <c r="F898" t="b">
        <f t="shared" si="72"/>
        <v>0</v>
      </c>
      <c r="G898" t="b">
        <f>IF('Input and Summary Results'!$J$4="yes",IF(C898=FALSE,FALSE,IF('Data Transformation'!E898&lt;$R$10,E898,$R$10)),IF(C898=FALSE,FALSE,IF(C898&lt;$R$10,C898,$R$10)))</f>
        <v>0</v>
      </c>
      <c r="H898" t="b">
        <f>IF('Input and Summary Results'!$J$4="yes",'Data Transformation'!F898,'Data Transformation'!D898)</f>
        <v>0</v>
      </c>
      <c r="I898" t="str">
        <f t="shared" si="70"/>
        <v/>
      </c>
    </row>
    <row r="899" spans="2:9" x14ac:dyDescent="0.55000000000000004">
      <c r="B899" t="b">
        <f>IF('Input and Summary Results'!D481=0,FALSE,'Input and Summary Results'!$B481)</f>
        <v>0</v>
      </c>
      <c r="C899" t="b">
        <f>IF(OR(B899=0,'Input and Summary Results'!D481=0,'Input and Summary Results'!D481=""),FALSE,'Input and Summary Results'!$D481)</f>
        <v>0</v>
      </c>
      <c r="D899" t="b">
        <f>IF(OR(B899=0,'Input and Summary Results'!E481=0),FALSE,'Input and Summary Results'!$E481)</f>
        <v>0</v>
      </c>
      <c r="E899" t="b">
        <f t="shared" si="71"/>
        <v>0</v>
      </c>
      <c r="F899" t="b">
        <f t="shared" si="72"/>
        <v>0</v>
      </c>
      <c r="G899" t="b">
        <f>IF('Input and Summary Results'!$J$4="yes",IF(C899=FALSE,FALSE,IF('Data Transformation'!E899&lt;$R$10,E899,$R$10)),IF(C899=FALSE,FALSE,IF(C899&lt;$R$10,C899,$R$10)))</f>
        <v>0</v>
      </c>
      <c r="H899" t="b">
        <f>IF('Input and Summary Results'!$J$4="yes",'Data Transformation'!F899,'Data Transformation'!D899)</f>
        <v>0</v>
      </c>
      <c r="I899" t="str">
        <f t="shared" si="70"/>
        <v/>
      </c>
    </row>
    <row r="900" spans="2:9" x14ac:dyDescent="0.55000000000000004">
      <c r="B900" t="b">
        <f>IF('Input and Summary Results'!D482=0,FALSE,'Input and Summary Results'!$B482)</f>
        <v>0</v>
      </c>
      <c r="C900" t="b">
        <f>IF(OR(B900=0,'Input and Summary Results'!D482=0,'Input and Summary Results'!D482=""),FALSE,'Input and Summary Results'!$D482)</f>
        <v>0</v>
      </c>
      <c r="D900" t="b">
        <f>IF(OR(B900=0,'Input and Summary Results'!E482=0),FALSE,'Input and Summary Results'!$E482)</f>
        <v>0</v>
      </c>
      <c r="E900" t="b">
        <f t="shared" si="71"/>
        <v>0</v>
      </c>
      <c r="F900" t="b">
        <f t="shared" si="72"/>
        <v>0</v>
      </c>
      <c r="G900" t="b">
        <f>IF('Input and Summary Results'!$J$4="yes",IF(C900=FALSE,FALSE,IF('Data Transformation'!E900&lt;$R$10,E900,$R$10)),IF(C900=FALSE,FALSE,IF(C900&lt;$R$10,C900,$R$10)))</f>
        <v>0</v>
      </c>
      <c r="H900" t="b">
        <f>IF('Input and Summary Results'!$J$4="yes",'Data Transformation'!F900,'Data Transformation'!D900)</f>
        <v>0</v>
      </c>
      <c r="I900" t="str">
        <f t="shared" si="70"/>
        <v/>
      </c>
    </row>
    <row r="901" spans="2:9" x14ac:dyDescent="0.55000000000000004">
      <c r="B901" t="b">
        <f>IF('Input and Summary Results'!D483=0,FALSE,'Input and Summary Results'!$B483)</f>
        <v>0</v>
      </c>
      <c r="C901" t="b">
        <f>IF(OR(B901=0,'Input and Summary Results'!D483=0,'Input and Summary Results'!D483=""),FALSE,'Input and Summary Results'!$D483)</f>
        <v>0</v>
      </c>
      <c r="D901" t="b">
        <f>IF(OR(B901=0,'Input and Summary Results'!E483=0),FALSE,'Input and Summary Results'!$E483)</f>
        <v>0</v>
      </c>
      <c r="E901" t="b">
        <f t="shared" si="71"/>
        <v>0</v>
      </c>
      <c r="F901" t="b">
        <f t="shared" si="72"/>
        <v>0</v>
      </c>
      <c r="G901" t="b">
        <f>IF('Input and Summary Results'!$J$4="yes",IF(C901=FALSE,FALSE,IF('Data Transformation'!E901&lt;$R$10,E901,$R$10)),IF(C901=FALSE,FALSE,IF(C901&lt;$R$10,C901,$R$10)))</f>
        <v>0</v>
      </c>
      <c r="H901" t="b">
        <f>IF('Input and Summary Results'!$J$4="yes",'Data Transformation'!F901,'Data Transformation'!D901)</f>
        <v>0</v>
      </c>
      <c r="I901" t="str">
        <f t="shared" ref="I901:I964" si="73">IF(G901=FALSE,"",B901)</f>
        <v/>
      </c>
    </row>
    <row r="902" spans="2:9" x14ac:dyDescent="0.55000000000000004">
      <c r="B902" t="b">
        <f>IF('Input and Summary Results'!D484=0,FALSE,'Input and Summary Results'!$B484)</f>
        <v>0</v>
      </c>
      <c r="C902" t="b">
        <f>IF(OR(B902=0,'Input and Summary Results'!D484=0,'Input and Summary Results'!D484=""),FALSE,'Input and Summary Results'!$D484)</f>
        <v>0</v>
      </c>
      <c r="D902" t="b">
        <f>IF(OR(B902=0,'Input and Summary Results'!E484=0),FALSE,'Input and Summary Results'!$E484)</f>
        <v>0</v>
      </c>
      <c r="E902" t="b">
        <f t="shared" si="71"/>
        <v>0</v>
      </c>
      <c r="F902" t="b">
        <f t="shared" si="72"/>
        <v>0</v>
      </c>
      <c r="G902" t="b">
        <f>IF('Input and Summary Results'!$J$4="yes",IF(C902=FALSE,FALSE,IF('Data Transformation'!E902&lt;$R$10,E902,$R$10)),IF(C902=FALSE,FALSE,IF(C902&lt;$R$10,C902,$R$10)))</f>
        <v>0</v>
      </c>
      <c r="H902" t="b">
        <f>IF('Input and Summary Results'!$J$4="yes",'Data Transformation'!F902,'Data Transformation'!D902)</f>
        <v>0</v>
      </c>
      <c r="I902" t="str">
        <f t="shared" si="73"/>
        <v/>
      </c>
    </row>
    <row r="903" spans="2:9" x14ac:dyDescent="0.55000000000000004">
      <c r="B903" t="b">
        <f>IF('Input and Summary Results'!D485=0,FALSE,'Input and Summary Results'!$B485)</f>
        <v>0</v>
      </c>
      <c r="C903" t="b">
        <f>IF(OR(B903=0,'Input and Summary Results'!D485=0,'Input and Summary Results'!D485=""),FALSE,'Input and Summary Results'!$D485)</f>
        <v>0</v>
      </c>
      <c r="D903" t="b">
        <f>IF(OR(B903=0,'Input and Summary Results'!E485=0),FALSE,'Input and Summary Results'!$E485)</f>
        <v>0</v>
      </c>
      <c r="E903" t="b">
        <f t="shared" si="71"/>
        <v>0</v>
      </c>
      <c r="F903" t="b">
        <f t="shared" si="72"/>
        <v>0</v>
      </c>
      <c r="G903" t="b">
        <f>IF('Input and Summary Results'!$J$4="yes",IF(C903=FALSE,FALSE,IF('Data Transformation'!E903&lt;$R$10,E903,$R$10)),IF(C903=FALSE,FALSE,IF(C903&lt;$R$10,C903,$R$10)))</f>
        <v>0</v>
      </c>
      <c r="H903" t="b">
        <f>IF('Input and Summary Results'!$J$4="yes",'Data Transformation'!F903,'Data Transformation'!D903)</f>
        <v>0</v>
      </c>
      <c r="I903" t="str">
        <f t="shared" si="73"/>
        <v/>
      </c>
    </row>
    <row r="904" spans="2:9" x14ac:dyDescent="0.55000000000000004">
      <c r="B904" t="b">
        <f>IF('Input and Summary Results'!D486=0,FALSE,'Input and Summary Results'!$B486)</f>
        <v>0</v>
      </c>
      <c r="C904" t="b">
        <f>IF(OR(B904=0,'Input and Summary Results'!D486=0,'Input and Summary Results'!D486=""),FALSE,'Input and Summary Results'!$D486)</f>
        <v>0</v>
      </c>
      <c r="D904" t="b">
        <f>IF(OR(B904=0,'Input and Summary Results'!E486=0),FALSE,'Input and Summary Results'!$E486)</f>
        <v>0</v>
      </c>
      <c r="E904" t="b">
        <f t="shared" si="71"/>
        <v>0</v>
      </c>
      <c r="F904" t="b">
        <f t="shared" si="72"/>
        <v>0</v>
      </c>
      <c r="G904" t="b">
        <f>IF('Input and Summary Results'!$J$4="yes",IF(C904=FALSE,FALSE,IF('Data Transformation'!E904&lt;$R$10,E904,$R$10)),IF(C904=FALSE,FALSE,IF(C904&lt;$R$10,C904,$R$10)))</f>
        <v>0</v>
      </c>
      <c r="H904" t="b">
        <f>IF('Input and Summary Results'!$J$4="yes",'Data Transformation'!F904,'Data Transformation'!D904)</f>
        <v>0</v>
      </c>
      <c r="I904" t="str">
        <f t="shared" si="73"/>
        <v/>
      </c>
    </row>
    <row r="905" spans="2:9" x14ac:dyDescent="0.55000000000000004">
      <c r="B905" t="b">
        <f>IF('Input and Summary Results'!D487=0,FALSE,'Input and Summary Results'!$B487)</f>
        <v>0</v>
      </c>
      <c r="C905" t="b">
        <f>IF(OR(B905=0,'Input and Summary Results'!D487=0,'Input and Summary Results'!D487=""),FALSE,'Input and Summary Results'!$D487)</f>
        <v>0</v>
      </c>
      <c r="D905" t="b">
        <f>IF(OR(B905=0,'Input and Summary Results'!E487=0),FALSE,'Input and Summary Results'!$E487)</f>
        <v>0</v>
      </c>
      <c r="E905" t="b">
        <f t="shared" si="71"/>
        <v>0</v>
      </c>
      <c r="F905" t="b">
        <f t="shared" si="72"/>
        <v>0</v>
      </c>
      <c r="G905" t="b">
        <f>IF('Input and Summary Results'!$J$4="yes",IF(C905=FALSE,FALSE,IF('Data Transformation'!E905&lt;$R$10,E905,$R$10)),IF(C905=FALSE,FALSE,IF(C905&lt;$R$10,C905,$R$10)))</f>
        <v>0</v>
      </c>
      <c r="H905" t="b">
        <f>IF('Input and Summary Results'!$J$4="yes",'Data Transformation'!F905,'Data Transformation'!D905)</f>
        <v>0</v>
      </c>
      <c r="I905" t="str">
        <f t="shared" si="73"/>
        <v/>
      </c>
    </row>
    <row r="906" spans="2:9" x14ac:dyDescent="0.55000000000000004">
      <c r="B906" t="b">
        <f>IF('Input and Summary Results'!D488=0,FALSE,'Input and Summary Results'!$B488)</f>
        <v>0</v>
      </c>
      <c r="C906" t="b">
        <f>IF(OR(B906=0,'Input and Summary Results'!D488=0,'Input and Summary Results'!D488=""),FALSE,'Input and Summary Results'!$D488)</f>
        <v>0</v>
      </c>
      <c r="D906" t="b">
        <f>IF(OR(B906=0,'Input and Summary Results'!E488=0),FALSE,'Input and Summary Results'!$E488)</f>
        <v>0</v>
      </c>
      <c r="E906" t="b">
        <f t="shared" si="71"/>
        <v>0</v>
      </c>
      <c r="F906" t="b">
        <f t="shared" si="72"/>
        <v>0</v>
      </c>
      <c r="G906" t="b">
        <f>IF('Input and Summary Results'!$J$4="yes",IF(C906=FALSE,FALSE,IF('Data Transformation'!E906&lt;$R$10,E906,$R$10)),IF(C906=FALSE,FALSE,IF(C906&lt;$R$10,C906,$R$10)))</f>
        <v>0</v>
      </c>
      <c r="H906" t="b">
        <f>IF('Input and Summary Results'!$J$4="yes",'Data Transformation'!F906,'Data Transformation'!D906)</f>
        <v>0</v>
      </c>
      <c r="I906" t="str">
        <f t="shared" si="73"/>
        <v/>
      </c>
    </row>
    <row r="907" spans="2:9" x14ac:dyDescent="0.55000000000000004">
      <c r="B907" t="b">
        <f>IF('Input and Summary Results'!D489=0,FALSE,'Input and Summary Results'!$B489)</f>
        <v>0</v>
      </c>
      <c r="C907" t="b">
        <f>IF(OR(B907=0,'Input and Summary Results'!D489=0,'Input and Summary Results'!D489=""),FALSE,'Input and Summary Results'!$D489)</f>
        <v>0</v>
      </c>
      <c r="D907" t="b">
        <f>IF(OR(B907=0,'Input and Summary Results'!E489=0),FALSE,'Input and Summary Results'!$E489)</f>
        <v>0</v>
      </c>
      <c r="E907" t="b">
        <f t="shared" si="71"/>
        <v>0</v>
      </c>
      <c r="F907" t="b">
        <f t="shared" si="72"/>
        <v>0</v>
      </c>
      <c r="G907" t="b">
        <f>IF('Input and Summary Results'!$J$4="yes",IF(C907=FALSE,FALSE,IF('Data Transformation'!E907&lt;$R$10,E907,$R$10)),IF(C907=FALSE,FALSE,IF(C907&lt;$R$10,C907,$R$10)))</f>
        <v>0</v>
      </c>
      <c r="H907" t="b">
        <f>IF('Input and Summary Results'!$J$4="yes",'Data Transformation'!F907,'Data Transformation'!D907)</f>
        <v>0</v>
      </c>
      <c r="I907" t="str">
        <f t="shared" si="73"/>
        <v/>
      </c>
    </row>
    <row r="908" spans="2:9" x14ac:dyDescent="0.55000000000000004">
      <c r="B908" t="b">
        <f>IF('Input and Summary Results'!D490=0,FALSE,'Input and Summary Results'!$B490)</f>
        <v>0</v>
      </c>
      <c r="C908" t="b">
        <f>IF(OR(B908=0,'Input and Summary Results'!D490=0,'Input and Summary Results'!D490=""),FALSE,'Input and Summary Results'!$D490)</f>
        <v>0</v>
      </c>
      <c r="D908" t="b">
        <f>IF(OR(B908=0,'Input and Summary Results'!E490=0),FALSE,'Input and Summary Results'!$E490)</f>
        <v>0</v>
      </c>
      <c r="E908" t="b">
        <f t="shared" si="71"/>
        <v>0</v>
      </c>
      <c r="F908" t="b">
        <f t="shared" si="72"/>
        <v>0</v>
      </c>
      <c r="G908" t="b">
        <f>IF('Input and Summary Results'!$J$4="yes",IF(C908=FALSE,FALSE,IF('Data Transformation'!E908&lt;$R$10,E908,$R$10)),IF(C908=FALSE,FALSE,IF(C908&lt;$R$10,C908,$R$10)))</f>
        <v>0</v>
      </c>
      <c r="H908" t="b">
        <f>IF('Input and Summary Results'!$J$4="yes",'Data Transformation'!F908,'Data Transformation'!D908)</f>
        <v>0</v>
      </c>
      <c r="I908" t="str">
        <f t="shared" si="73"/>
        <v/>
      </c>
    </row>
    <row r="909" spans="2:9" x14ac:dyDescent="0.55000000000000004">
      <c r="B909" t="b">
        <f>IF('Input and Summary Results'!D491=0,FALSE,'Input and Summary Results'!$B491)</f>
        <v>0</v>
      </c>
      <c r="C909" t="b">
        <f>IF(OR(B909=0,'Input and Summary Results'!D491=0,'Input and Summary Results'!D491=""),FALSE,'Input and Summary Results'!$D491)</f>
        <v>0</v>
      </c>
      <c r="D909" t="b">
        <f>IF(OR(B909=0,'Input and Summary Results'!E491=0),FALSE,'Input and Summary Results'!$E491)</f>
        <v>0</v>
      </c>
      <c r="E909" t="b">
        <f t="shared" si="71"/>
        <v>0</v>
      </c>
      <c r="F909" t="b">
        <f t="shared" si="72"/>
        <v>0</v>
      </c>
      <c r="G909" t="b">
        <f>IF('Input and Summary Results'!$J$4="yes",IF(C909=FALSE,FALSE,IF('Data Transformation'!E909&lt;$R$10,E909,$R$10)),IF(C909=FALSE,FALSE,IF(C909&lt;$R$10,C909,$R$10)))</f>
        <v>0</v>
      </c>
      <c r="H909" t="b">
        <f>IF('Input and Summary Results'!$J$4="yes",'Data Transformation'!F909,'Data Transformation'!D909)</f>
        <v>0</v>
      </c>
      <c r="I909" t="str">
        <f t="shared" si="73"/>
        <v/>
      </c>
    </row>
    <row r="910" spans="2:9" x14ac:dyDescent="0.55000000000000004">
      <c r="B910" t="b">
        <f>IF('Input and Summary Results'!D492=0,FALSE,'Input and Summary Results'!$B492)</f>
        <v>0</v>
      </c>
      <c r="C910" t="b">
        <f>IF(OR(B910=0,'Input and Summary Results'!D492=0,'Input and Summary Results'!D492=""),FALSE,'Input and Summary Results'!$D492)</f>
        <v>0</v>
      </c>
      <c r="D910" t="b">
        <f>IF(OR(B910=0,'Input and Summary Results'!E492=0),FALSE,'Input and Summary Results'!$E492)</f>
        <v>0</v>
      </c>
      <c r="E910" t="b">
        <f t="shared" si="71"/>
        <v>0</v>
      </c>
      <c r="F910" t="b">
        <f t="shared" si="72"/>
        <v>0</v>
      </c>
      <c r="G910" t="b">
        <f>IF('Input and Summary Results'!$J$4="yes",IF(C910=FALSE,FALSE,IF('Data Transformation'!E910&lt;$R$10,E910,$R$10)),IF(C910=FALSE,FALSE,IF(C910&lt;$R$10,C910,$R$10)))</f>
        <v>0</v>
      </c>
      <c r="H910" t="b">
        <f>IF('Input and Summary Results'!$J$4="yes",'Data Transformation'!F910,'Data Transformation'!D910)</f>
        <v>0</v>
      </c>
      <c r="I910" t="str">
        <f t="shared" si="73"/>
        <v/>
      </c>
    </row>
    <row r="911" spans="2:9" x14ac:dyDescent="0.55000000000000004">
      <c r="B911" t="b">
        <f>IF('Input and Summary Results'!D493=0,FALSE,'Input and Summary Results'!$B493)</f>
        <v>0</v>
      </c>
      <c r="C911" t="b">
        <f>IF(OR(B911=0,'Input and Summary Results'!D493=0,'Input and Summary Results'!D493=""),FALSE,'Input and Summary Results'!$D493)</f>
        <v>0</v>
      </c>
      <c r="D911" t="b">
        <f>IF(OR(B911=0,'Input and Summary Results'!E493=0),FALSE,'Input and Summary Results'!$E493)</f>
        <v>0</v>
      </c>
      <c r="E911" t="b">
        <f t="shared" si="71"/>
        <v>0</v>
      </c>
      <c r="F911" t="b">
        <f t="shared" si="72"/>
        <v>0</v>
      </c>
      <c r="G911" t="b">
        <f>IF('Input and Summary Results'!$J$4="yes",IF(C911=FALSE,FALSE,IF('Data Transformation'!E911&lt;$R$10,E911,$R$10)),IF(C911=FALSE,FALSE,IF(C911&lt;$R$10,C911,$R$10)))</f>
        <v>0</v>
      </c>
      <c r="H911" t="b">
        <f>IF('Input and Summary Results'!$J$4="yes",'Data Transformation'!F911,'Data Transformation'!D911)</f>
        <v>0</v>
      </c>
      <c r="I911" t="str">
        <f t="shared" si="73"/>
        <v/>
      </c>
    </row>
    <row r="912" spans="2:9" x14ac:dyDescent="0.55000000000000004">
      <c r="B912" t="b">
        <f>IF('Input and Summary Results'!D494=0,FALSE,'Input and Summary Results'!$B494)</f>
        <v>0</v>
      </c>
      <c r="C912" t="b">
        <f>IF(OR(B912=0,'Input and Summary Results'!D494=0,'Input and Summary Results'!D494=""),FALSE,'Input and Summary Results'!$D494)</f>
        <v>0</v>
      </c>
      <c r="D912" t="b">
        <f>IF(OR(B912=0,'Input and Summary Results'!E494=0),FALSE,'Input and Summary Results'!$E494)</f>
        <v>0</v>
      </c>
      <c r="E912" t="b">
        <f t="shared" si="71"/>
        <v>0</v>
      </c>
      <c r="F912" t="b">
        <f t="shared" si="72"/>
        <v>0</v>
      </c>
      <c r="G912" t="b">
        <f>IF('Input and Summary Results'!$J$4="yes",IF(C912=FALSE,FALSE,IF('Data Transformation'!E912&lt;$R$10,E912,$R$10)),IF(C912=FALSE,FALSE,IF(C912&lt;$R$10,C912,$R$10)))</f>
        <v>0</v>
      </c>
      <c r="H912" t="b">
        <f>IF('Input and Summary Results'!$J$4="yes",'Data Transformation'!F912,'Data Transformation'!D912)</f>
        <v>0</v>
      </c>
      <c r="I912" t="str">
        <f t="shared" si="73"/>
        <v/>
      </c>
    </row>
    <row r="913" spans="2:9" x14ac:dyDescent="0.55000000000000004">
      <c r="B913" t="b">
        <f>IF('Input and Summary Results'!D495=0,FALSE,'Input and Summary Results'!$B495)</f>
        <v>0</v>
      </c>
      <c r="C913" t="b">
        <f>IF(OR(B913=0,'Input and Summary Results'!D495=0,'Input and Summary Results'!D495=""),FALSE,'Input and Summary Results'!$D495)</f>
        <v>0</v>
      </c>
      <c r="D913" t="b">
        <f>IF(OR(B913=0,'Input and Summary Results'!E495=0),FALSE,'Input and Summary Results'!$E495)</f>
        <v>0</v>
      </c>
      <c r="E913" t="b">
        <f t="shared" si="71"/>
        <v>0</v>
      </c>
      <c r="F913" t="b">
        <f t="shared" si="72"/>
        <v>0</v>
      </c>
      <c r="G913" t="b">
        <f>IF('Input and Summary Results'!$J$4="yes",IF(C913=FALSE,FALSE,IF('Data Transformation'!E913&lt;$R$10,E913,$R$10)),IF(C913=FALSE,FALSE,IF(C913&lt;$R$10,C913,$R$10)))</f>
        <v>0</v>
      </c>
      <c r="H913" t="b">
        <f>IF('Input and Summary Results'!$J$4="yes",'Data Transformation'!F913,'Data Transformation'!D913)</f>
        <v>0</v>
      </c>
      <c r="I913" t="str">
        <f t="shared" si="73"/>
        <v/>
      </c>
    </row>
    <row r="914" spans="2:9" x14ac:dyDescent="0.55000000000000004">
      <c r="B914" t="b">
        <f>IF('Input and Summary Results'!D496=0,FALSE,'Input and Summary Results'!$B496)</f>
        <v>0</v>
      </c>
      <c r="C914" t="b">
        <f>IF(OR(B914=0,'Input and Summary Results'!D496=0,'Input and Summary Results'!D496=""),FALSE,'Input and Summary Results'!$D496)</f>
        <v>0</v>
      </c>
      <c r="D914" t="b">
        <f>IF(OR(B914=0,'Input and Summary Results'!E496=0),FALSE,'Input and Summary Results'!$E496)</f>
        <v>0</v>
      </c>
      <c r="E914" t="b">
        <f t="shared" si="71"/>
        <v>0</v>
      </c>
      <c r="F914" t="b">
        <f t="shared" si="72"/>
        <v>0</v>
      </c>
      <c r="G914" t="b">
        <f>IF('Input and Summary Results'!$J$4="yes",IF(C914=FALSE,FALSE,IF('Data Transformation'!E914&lt;$R$10,E914,$R$10)),IF(C914=FALSE,FALSE,IF(C914&lt;$R$10,C914,$R$10)))</f>
        <v>0</v>
      </c>
      <c r="H914" t="b">
        <f>IF('Input and Summary Results'!$J$4="yes",'Data Transformation'!F914,'Data Transformation'!D914)</f>
        <v>0</v>
      </c>
      <c r="I914" t="str">
        <f t="shared" si="73"/>
        <v/>
      </c>
    </row>
    <row r="915" spans="2:9" x14ac:dyDescent="0.55000000000000004">
      <c r="B915" t="b">
        <f>IF('Input and Summary Results'!D497=0,FALSE,'Input and Summary Results'!$B497)</f>
        <v>0</v>
      </c>
      <c r="C915" t="b">
        <f>IF(OR(B915=0,'Input and Summary Results'!D497=0,'Input and Summary Results'!D497=""),FALSE,'Input and Summary Results'!$D497)</f>
        <v>0</v>
      </c>
      <c r="D915" t="b">
        <f>IF(OR(B915=0,'Input and Summary Results'!E497=0),FALSE,'Input and Summary Results'!$E497)</f>
        <v>0</v>
      </c>
      <c r="E915" t="b">
        <f t="shared" si="71"/>
        <v>0</v>
      </c>
      <c r="F915" t="b">
        <f t="shared" si="72"/>
        <v>0</v>
      </c>
      <c r="G915" t="b">
        <f>IF('Input and Summary Results'!$J$4="yes",IF(C915=FALSE,FALSE,IF('Data Transformation'!E915&lt;$R$10,E915,$R$10)),IF(C915=FALSE,FALSE,IF(C915&lt;$R$10,C915,$R$10)))</f>
        <v>0</v>
      </c>
      <c r="H915" t="b">
        <f>IF('Input and Summary Results'!$J$4="yes",'Data Transformation'!F915,'Data Transformation'!D915)</f>
        <v>0</v>
      </c>
      <c r="I915" t="str">
        <f t="shared" si="73"/>
        <v/>
      </c>
    </row>
    <row r="916" spans="2:9" x14ac:dyDescent="0.55000000000000004">
      <c r="B916" t="b">
        <f>IF('Input and Summary Results'!D498=0,FALSE,'Input and Summary Results'!$B498)</f>
        <v>0</v>
      </c>
      <c r="C916" t="b">
        <f>IF(OR(B916=0,'Input and Summary Results'!D498=0,'Input and Summary Results'!D498=""),FALSE,'Input and Summary Results'!$D498)</f>
        <v>0</v>
      </c>
      <c r="D916" t="b">
        <f>IF(OR(B916=0,'Input and Summary Results'!E498=0),FALSE,'Input and Summary Results'!$E498)</f>
        <v>0</v>
      </c>
      <c r="E916" t="b">
        <f t="shared" si="71"/>
        <v>0</v>
      </c>
      <c r="F916" t="b">
        <f t="shared" si="72"/>
        <v>0</v>
      </c>
      <c r="G916" t="b">
        <f>IF('Input and Summary Results'!$J$4="yes",IF(C916=FALSE,FALSE,IF('Data Transformation'!E916&lt;$R$10,E916,$R$10)),IF(C916=FALSE,FALSE,IF(C916&lt;$R$10,C916,$R$10)))</f>
        <v>0</v>
      </c>
      <c r="H916" t="b">
        <f>IF('Input and Summary Results'!$J$4="yes",'Data Transformation'!F916,'Data Transformation'!D916)</f>
        <v>0</v>
      </c>
      <c r="I916" t="str">
        <f t="shared" si="73"/>
        <v/>
      </c>
    </row>
    <row r="917" spans="2:9" x14ac:dyDescent="0.55000000000000004">
      <c r="B917" t="b">
        <f>IF('Input and Summary Results'!D499=0,FALSE,'Input and Summary Results'!$B499)</f>
        <v>0</v>
      </c>
      <c r="C917" t="b">
        <f>IF(OR(B917=0,'Input and Summary Results'!D499=0,'Input and Summary Results'!D499=""),FALSE,'Input and Summary Results'!$D499)</f>
        <v>0</v>
      </c>
      <c r="D917" t="b">
        <f>IF(OR(B917=0,'Input and Summary Results'!E499=0),FALSE,'Input and Summary Results'!$E499)</f>
        <v>0</v>
      </c>
      <c r="E917" t="b">
        <f t="shared" si="71"/>
        <v>0</v>
      </c>
      <c r="F917" t="b">
        <f t="shared" si="72"/>
        <v>0</v>
      </c>
      <c r="G917" t="b">
        <f>IF('Input and Summary Results'!$J$4="yes",IF(C917=FALSE,FALSE,IF('Data Transformation'!E917&lt;$R$10,E917,$R$10)),IF(C917=FALSE,FALSE,IF(C917&lt;$R$10,C917,$R$10)))</f>
        <v>0</v>
      </c>
      <c r="H917" t="b">
        <f>IF('Input and Summary Results'!$J$4="yes",'Data Transformation'!F917,'Data Transformation'!D917)</f>
        <v>0</v>
      </c>
      <c r="I917" t="str">
        <f t="shared" si="73"/>
        <v/>
      </c>
    </row>
    <row r="918" spans="2:9" x14ac:dyDescent="0.55000000000000004">
      <c r="B918" t="b">
        <f>IF('Input and Summary Results'!D500=0,FALSE,'Input and Summary Results'!$B500)</f>
        <v>0</v>
      </c>
      <c r="C918" t="b">
        <f>IF(OR(B918=0,'Input and Summary Results'!D500=0,'Input and Summary Results'!D500=""),FALSE,'Input and Summary Results'!$D500)</f>
        <v>0</v>
      </c>
      <c r="D918" t="b">
        <f>IF(OR(B918=0,'Input and Summary Results'!E500=0),FALSE,'Input and Summary Results'!$E500)</f>
        <v>0</v>
      </c>
      <c r="E918" t="b">
        <f t="shared" si="71"/>
        <v>0</v>
      </c>
      <c r="F918" t="b">
        <f t="shared" si="72"/>
        <v>0</v>
      </c>
      <c r="G918" t="b">
        <f>IF('Input and Summary Results'!$J$4="yes",IF(C918=FALSE,FALSE,IF('Data Transformation'!E918&lt;$R$10,E918,$R$10)),IF(C918=FALSE,FALSE,IF(C918&lt;$R$10,C918,$R$10)))</f>
        <v>0</v>
      </c>
      <c r="H918" t="b">
        <f>IF('Input and Summary Results'!$J$4="yes",'Data Transformation'!F918,'Data Transformation'!D918)</f>
        <v>0</v>
      </c>
      <c r="I918" t="str">
        <f t="shared" si="73"/>
        <v/>
      </c>
    </row>
    <row r="919" spans="2:9" x14ac:dyDescent="0.55000000000000004">
      <c r="B919" t="b">
        <f>IF('Input and Summary Results'!D501=0,FALSE,'Input and Summary Results'!$B501)</f>
        <v>0</v>
      </c>
      <c r="C919" t="b">
        <f>IF(OR(B919=0,'Input and Summary Results'!D501=0,'Input and Summary Results'!D501=""),FALSE,'Input and Summary Results'!$D501)</f>
        <v>0</v>
      </c>
      <c r="D919" t="b">
        <f>IF(OR(B919=0,'Input and Summary Results'!E501=0),FALSE,'Input and Summary Results'!$E501)</f>
        <v>0</v>
      </c>
      <c r="E919" t="b">
        <f t="shared" si="71"/>
        <v>0</v>
      </c>
      <c r="F919" t="b">
        <f t="shared" si="72"/>
        <v>0</v>
      </c>
      <c r="G919" t="b">
        <f>IF('Input and Summary Results'!$J$4="yes",IF(C919=FALSE,FALSE,IF('Data Transformation'!E919&lt;$R$10,E919,$R$10)),IF(C919=FALSE,FALSE,IF(C919&lt;$R$10,C919,$R$10)))</f>
        <v>0</v>
      </c>
      <c r="H919" t="b">
        <f>IF('Input and Summary Results'!$J$4="yes",'Data Transformation'!F919,'Data Transformation'!D919)</f>
        <v>0</v>
      </c>
      <c r="I919" t="str">
        <f t="shared" si="73"/>
        <v/>
      </c>
    </row>
    <row r="920" spans="2:9" x14ac:dyDescent="0.55000000000000004">
      <c r="B920" t="b">
        <f>IF('Input and Summary Results'!D502=0,FALSE,'Input and Summary Results'!$B502)</f>
        <v>0</v>
      </c>
      <c r="C920" t="b">
        <f>IF(OR(B920=0,'Input and Summary Results'!D502=0,'Input and Summary Results'!D502=""),FALSE,'Input and Summary Results'!$D502)</f>
        <v>0</v>
      </c>
      <c r="D920" t="b">
        <f>IF(OR(B920=0,'Input and Summary Results'!E502=0),FALSE,'Input and Summary Results'!$E502)</f>
        <v>0</v>
      </c>
      <c r="E920" t="b">
        <f t="shared" si="71"/>
        <v>0</v>
      </c>
      <c r="F920" t="b">
        <f t="shared" si="72"/>
        <v>0</v>
      </c>
      <c r="G920" t="b">
        <f>IF('Input and Summary Results'!$J$4="yes",IF(C920=FALSE,FALSE,IF('Data Transformation'!E920&lt;$R$10,E920,$R$10)),IF(C920=FALSE,FALSE,IF(C920&lt;$R$10,C920,$R$10)))</f>
        <v>0</v>
      </c>
      <c r="H920" t="b">
        <f>IF('Input and Summary Results'!$J$4="yes",'Data Transformation'!F920,'Data Transformation'!D920)</f>
        <v>0</v>
      </c>
      <c r="I920" t="str">
        <f t="shared" si="73"/>
        <v/>
      </c>
    </row>
    <row r="921" spans="2:9" x14ac:dyDescent="0.55000000000000004">
      <c r="B921" t="b">
        <f>IF('Input and Summary Results'!D503=0,FALSE,'Input and Summary Results'!$B503)</f>
        <v>0</v>
      </c>
      <c r="C921" t="b">
        <f>IF(OR(B921=0,'Input and Summary Results'!D503=0,'Input and Summary Results'!D503=""),FALSE,'Input and Summary Results'!$D503)</f>
        <v>0</v>
      </c>
      <c r="D921" t="b">
        <f>IF(OR(B921=0,'Input and Summary Results'!E503=0),FALSE,'Input and Summary Results'!$E503)</f>
        <v>0</v>
      </c>
      <c r="E921" t="b">
        <f t="shared" si="71"/>
        <v>0</v>
      </c>
      <c r="F921" t="b">
        <f t="shared" si="72"/>
        <v>0</v>
      </c>
      <c r="G921" t="b">
        <f>IF('Input and Summary Results'!$J$4="yes",IF(C921=FALSE,FALSE,IF('Data Transformation'!E921&lt;$R$10,E921,$R$10)),IF(C921=FALSE,FALSE,IF(C921&lt;$R$10,C921,$R$10)))</f>
        <v>0</v>
      </c>
      <c r="H921" t="b">
        <f>IF('Input and Summary Results'!$J$4="yes",'Data Transformation'!F921,'Data Transformation'!D921)</f>
        <v>0</v>
      </c>
      <c r="I921" t="str">
        <f t="shared" si="73"/>
        <v/>
      </c>
    </row>
    <row r="922" spans="2:9" x14ac:dyDescent="0.55000000000000004">
      <c r="B922" t="b">
        <f>IF('Input and Summary Results'!D504=0,FALSE,'Input and Summary Results'!$B504)</f>
        <v>0</v>
      </c>
      <c r="C922" t="b">
        <f>IF(OR(B922=0,'Input and Summary Results'!D504=0,'Input and Summary Results'!D504=""),FALSE,'Input and Summary Results'!$D504)</f>
        <v>0</v>
      </c>
      <c r="D922" t="b">
        <f>IF(OR(B922=0,'Input and Summary Results'!E504=0),FALSE,'Input and Summary Results'!$E504)</f>
        <v>0</v>
      </c>
      <c r="E922" t="b">
        <f t="shared" si="71"/>
        <v>0</v>
      </c>
      <c r="F922" t="b">
        <f t="shared" si="72"/>
        <v>0</v>
      </c>
      <c r="G922" t="b">
        <f>IF('Input and Summary Results'!$J$4="yes",IF(C922=FALSE,FALSE,IF('Data Transformation'!E922&lt;$R$10,E922,$R$10)),IF(C922=FALSE,FALSE,IF(C922&lt;$R$10,C922,$R$10)))</f>
        <v>0</v>
      </c>
      <c r="H922" t="b">
        <f>IF('Input and Summary Results'!$J$4="yes",'Data Transformation'!F922,'Data Transformation'!D922)</f>
        <v>0</v>
      </c>
      <c r="I922" t="str">
        <f t="shared" si="73"/>
        <v/>
      </c>
    </row>
    <row r="923" spans="2:9" x14ac:dyDescent="0.55000000000000004">
      <c r="B923" t="b">
        <f>IF('Input and Summary Results'!D505=0,FALSE,'Input and Summary Results'!$B505)</f>
        <v>0</v>
      </c>
      <c r="C923" t="b">
        <f>IF(OR(B923=0,'Input and Summary Results'!D505=0,'Input and Summary Results'!D505=""),FALSE,'Input and Summary Results'!$D505)</f>
        <v>0</v>
      </c>
      <c r="D923" t="b">
        <f>IF(OR(B923=0,'Input and Summary Results'!E505=0),FALSE,'Input and Summary Results'!$E505)</f>
        <v>0</v>
      </c>
      <c r="E923" t="b">
        <f t="shared" si="71"/>
        <v>0</v>
      </c>
      <c r="F923" t="b">
        <f t="shared" si="72"/>
        <v>0</v>
      </c>
      <c r="G923" t="b">
        <f>IF('Input and Summary Results'!$J$4="yes",IF(C923=FALSE,FALSE,IF('Data Transformation'!E923&lt;$R$10,E923,$R$10)),IF(C923=FALSE,FALSE,IF(C923&lt;$R$10,C923,$R$10)))</f>
        <v>0</v>
      </c>
      <c r="H923" t="b">
        <f>IF('Input and Summary Results'!$J$4="yes",'Data Transformation'!F923,'Data Transformation'!D923)</f>
        <v>0</v>
      </c>
      <c r="I923" t="str">
        <f t="shared" si="73"/>
        <v/>
      </c>
    </row>
    <row r="924" spans="2:9" x14ac:dyDescent="0.55000000000000004">
      <c r="B924" t="b">
        <f>IF('Input and Summary Results'!D506=0,FALSE,'Input and Summary Results'!$B506)</f>
        <v>0</v>
      </c>
      <c r="C924" t="b">
        <f>IF(OR(B924=0,'Input and Summary Results'!D506=0,'Input and Summary Results'!D506=""),FALSE,'Input and Summary Results'!$D506)</f>
        <v>0</v>
      </c>
      <c r="D924" t="b">
        <f>IF(OR(B924=0,'Input and Summary Results'!E506=0),FALSE,'Input and Summary Results'!$E506)</f>
        <v>0</v>
      </c>
      <c r="E924" t="b">
        <f t="shared" si="71"/>
        <v>0</v>
      </c>
      <c r="F924" t="b">
        <f t="shared" si="72"/>
        <v>0</v>
      </c>
      <c r="G924" t="b">
        <f>IF('Input and Summary Results'!$J$4="yes",IF(C924=FALSE,FALSE,IF('Data Transformation'!E924&lt;$R$10,E924,$R$10)),IF(C924=FALSE,FALSE,IF(C924&lt;$R$10,C924,$R$10)))</f>
        <v>0</v>
      </c>
      <c r="H924" t="b">
        <f>IF('Input and Summary Results'!$J$4="yes",'Data Transformation'!F924,'Data Transformation'!D924)</f>
        <v>0</v>
      </c>
      <c r="I924" t="str">
        <f t="shared" si="73"/>
        <v/>
      </c>
    </row>
    <row r="925" spans="2:9" x14ac:dyDescent="0.55000000000000004">
      <c r="B925" t="b">
        <f>IF('Input and Summary Results'!D507=0,FALSE,'Input and Summary Results'!$B507)</f>
        <v>0</v>
      </c>
      <c r="C925" t="b">
        <f>IF(OR(B925=0,'Input and Summary Results'!D507=0,'Input and Summary Results'!D507=""),FALSE,'Input and Summary Results'!$D507)</f>
        <v>0</v>
      </c>
      <c r="D925" t="b">
        <f>IF(OR(B925=0,'Input and Summary Results'!E507=0),FALSE,'Input and Summary Results'!$E507)</f>
        <v>0</v>
      </c>
      <c r="E925" t="b">
        <f t="shared" si="71"/>
        <v>0</v>
      </c>
      <c r="F925" t="b">
        <f t="shared" si="72"/>
        <v>0</v>
      </c>
      <c r="G925" t="b">
        <f>IF('Input and Summary Results'!$J$4="yes",IF(C925=FALSE,FALSE,IF('Data Transformation'!E925&lt;$R$10,E925,$R$10)),IF(C925=FALSE,FALSE,IF(C925&lt;$R$10,C925,$R$10)))</f>
        <v>0</v>
      </c>
      <c r="H925" t="b">
        <f>IF('Input and Summary Results'!$J$4="yes",'Data Transformation'!F925,'Data Transformation'!D925)</f>
        <v>0</v>
      </c>
      <c r="I925" t="str">
        <f t="shared" si="73"/>
        <v/>
      </c>
    </row>
    <row r="926" spans="2:9" x14ac:dyDescent="0.55000000000000004">
      <c r="B926" t="b">
        <f>IF('Input and Summary Results'!D508=0,FALSE,'Input and Summary Results'!$B508)</f>
        <v>0</v>
      </c>
      <c r="C926" t="b">
        <f>IF(OR(B926=0,'Input and Summary Results'!D508=0,'Input and Summary Results'!D508=""),FALSE,'Input and Summary Results'!$D508)</f>
        <v>0</v>
      </c>
      <c r="D926" t="b">
        <f>IF(OR(B926=0,'Input and Summary Results'!E508=0),FALSE,'Input and Summary Results'!$E508)</f>
        <v>0</v>
      </c>
      <c r="E926" t="b">
        <f t="shared" si="71"/>
        <v>0</v>
      </c>
      <c r="F926" t="b">
        <f t="shared" si="72"/>
        <v>0</v>
      </c>
      <c r="G926" t="b">
        <f>IF('Input and Summary Results'!$J$4="yes",IF(C926=FALSE,FALSE,IF('Data Transformation'!E926&lt;$R$10,E926,$R$10)),IF(C926=FALSE,FALSE,IF(C926&lt;$R$10,C926,$R$10)))</f>
        <v>0</v>
      </c>
      <c r="H926" t="b">
        <f>IF('Input and Summary Results'!$J$4="yes",'Data Transformation'!F926,'Data Transformation'!D926)</f>
        <v>0</v>
      </c>
      <c r="I926" t="str">
        <f t="shared" si="73"/>
        <v/>
      </c>
    </row>
    <row r="927" spans="2:9" x14ac:dyDescent="0.55000000000000004">
      <c r="B927" t="b">
        <f>IF('Input and Summary Results'!D509=0,FALSE,'Input and Summary Results'!$B509)</f>
        <v>0</v>
      </c>
      <c r="C927" t="b">
        <f>IF(OR(B927=0,'Input and Summary Results'!D509=0,'Input and Summary Results'!D509=""),FALSE,'Input and Summary Results'!$D509)</f>
        <v>0</v>
      </c>
      <c r="D927" t="b">
        <f>IF(OR(B927=0,'Input and Summary Results'!E509=0),FALSE,'Input and Summary Results'!$E509)</f>
        <v>0</v>
      </c>
      <c r="E927" t="b">
        <f t="shared" si="71"/>
        <v>0</v>
      </c>
      <c r="F927" t="b">
        <f t="shared" si="72"/>
        <v>0</v>
      </c>
      <c r="G927" t="b">
        <f>IF('Input and Summary Results'!$J$4="yes",IF(C927=FALSE,FALSE,IF('Data Transformation'!E927&lt;$R$10,E927,$R$10)),IF(C927=FALSE,FALSE,IF(C927&lt;$R$10,C927,$R$10)))</f>
        <v>0</v>
      </c>
      <c r="H927" t="b">
        <f>IF('Input and Summary Results'!$J$4="yes",'Data Transformation'!F927,'Data Transformation'!D927)</f>
        <v>0</v>
      </c>
      <c r="I927" t="str">
        <f t="shared" si="73"/>
        <v/>
      </c>
    </row>
    <row r="928" spans="2:9" x14ac:dyDescent="0.55000000000000004">
      <c r="B928" t="b">
        <f>IF('Input and Summary Results'!D510=0,FALSE,'Input and Summary Results'!$B510)</f>
        <v>0</v>
      </c>
      <c r="C928" t="b">
        <f>IF(OR(B928=0,'Input and Summary Results'!D510=0,'Input and Summary Results'!D510=""),FALSE,'Input and Summary Results'!$D510)</f>
        <v>0</v>
      </c>
      <c r="D928" t="b">
        <f>IF(OR(B928=0,'Input and Summary Results'!E510=0),FALSE,'Input and Summary Results'!$E510)</f>
        <v>0</v>
      </c>
      <c r="E928" t="b">
        <f t="shared" si="71"/>
        <v>0</v>
      </c>
      <c r="F928" t="b">
        <f t="shared" si="72"/>
        <v>0</v>
      </c>
      <c r="G928" t="b">
        <f>IF('Input and Summary Results'!$J$4="yes",IF(C928=FALSE,FALSE,IF('Data Transformation'!E928&lt;$R$10,E928,$R$10)),IF(C928=FALSE,FALSE,IF(C928&lt;$R$10,C928,$R$10)))</f>
        <v>0</v>
      </c>
      <c r="H928" t="b">
        <f>IF('Input and Summary Results'!$J$4="yes",'Data Transformation'!F928,'Data Transformation'!D928)</f>
        <v>0</v>
      </c>
      <c r="I928" t="str">
        <f t="shared" si="73"/>
        <v/>
      </c>
    </row>
    <row r="929" spans="2:9" x14ac:dyDescent="0.55000000000000004">
      <c r="B929" t="b">
        <f>IF('Input and Summary Results'!D511=0,FALSE,'Input and Summary Results'!$B511)</f>
        <v>0</v>
      </c>
      <c r="C929" t="b">
        <f>IF(OR(B929=0,'Input and Summary Results'!D511=0,'Input and Summary Results'!D511=""),FALSE,'Input and Summary Results'!$D511)</f>
        <v>0</v>
      </c>
      <c r="D929" t="b">
        <f>IF(OR(B929=0,'Input and Summary Results'!E511=0),FALSE,'Input and Summary Results'!$E511)</f>
        <v>0</v>
      </c>
      <c r="E929" t="b">
        <f t="shared" si="71"/>
        <v>0</v>
      </c>
      <c r="F929" t="b">
        <f t="shared" si="72"/>
        <v>0</v>
      </c>
      <c r="G929" t="b">
        <f>IF('Input and Summary Results'!$J$4="yes",IF(C929=FALSE,FALSE,IF('Data Transformation'!E929&lt;$R$10,E929,$R$10)),IF(C929=FALSE,FALSE,IF(C929&lt;$R$10,C929,$R$10)))</f>
        <v>0</v>
      </c>
      <c r="H929" t="b">
        <f>IF('Input and Summary Results'!$J$4="yes",'Data Transformation'!F929,'Data Transformation'!D929)</f>
        <v>0</v>
      </c>
      <c r="I929" t="str">
        <f t="shared" si="73"/>
        <v/>
      </c>
    </row>
    <row r="930" spans="2:9" x14ac:dyDescent="0.55000000000000004">
      <c r="B930" t="b">
        <f>IF('Input and Summary Results'!D512=0,FALSE,'Input and Summary Results'!$B512)</f>
        <v>0</v>
      </c>
      <c r="C930" t="b">
        <f>IF(OR(B930=0,'Input and Summary Results'!D512=0,'Input and Summary Results'!D512=""),FALSE,'Input and Summary Results'!$D512)</f>
        <v>0</v>
      </c>
      <c r="D930" t="b">
        <f>IF(OR(B930=0,'Input and Summary Results'!E512=0),FALSE,'Input and Summary Results'!$E512)</f>
        <v>0</v>
      </c>
      <c r="E930" t="b">
        <f t="shared" si="71"/>
        <v>0</v>
      </c>
      <c r="F930" t="b">
        <f t="shared" si="72"/>
        <v>0</v>
      </c>
      <c r="G930" t="b">
        <f>IF('Input and Summary Results'!$J$4="yes",IF(C930=FALSE,FALSE,IF('Data Transformation'!E930&lt;$R$10,E930,$R$10)),IF(C930=FALSE,FALSE,IF(C930&lt;$R$10,C930,$R$10)))</f>
        <v>0</v>
      </c>
      <c r="H930" t="b">
        <f>IF('Input and Summary Results'!$J$4="yes",'Data Transformation'!F930,'Data Transformation'!D930)</f>
        <v>0</v>
      </c>
      <c r="I930" t="str">
        <f t="shared" si="73"/>
        <v/>
      </c>
    </row>
    <row r="931" spans="2:9" x14ac:dyDescent="0.55000000000000004">
      <c r="B931" t="b">
        <f>IF('Input and Summary Results'!D513=0,FALSE,'Input and Summary Results'!$B513)</f>
        <v>0</v>
      </c>
      <c r="C931" t="b">
        <f>IF(OR(B931=0,'Input and Summary Results'!D513=0,'Input and Summary Results'!D513=""),FALSE,'Input and Summary Results'!$D513)</f>
        <v>0</v>
      </c>
      <c r="D931" t="b">
        <f>IF(OR(B931=0,'Input and Summary Results'!E513=0),FALSE,'Input and Summary Results'!$E513)</f>
        <v>0</v>
      </c>
      <c r="E931" t="b">
        <f t="shared" si="71"/>
        <v>0</v>
      </c>
      <c r="F931" t="b">
        <f t="shared" si="72"/>
        <v>0</v>
      </c>
      <c r="G931" t="b">
        <f>IF('Input and Summary Results'!$J$4="yes",IF(C931=FALSE,FALSE,IF('Data Transformation'!E931&lt;$R$10,E931,$R$10)),IF(C931=FALSE,FALSE,IF(C931&lt;$R$10,C931,$R$10)))</f>
        <v>0</v>
      </c>
      <c r="H931" t="b">
        <f>IF('Input and Summary Results'!$J$4="yes",'Data Transformation'!F931,'Data Transformation'!D931)</f>
        <v>0</v>
      </c>
      <c r="I931" t="str">
        <f t="shared" si="73"/>
        <v/>
      </c>
    </row>
    <row r="932" spans="2:9" x14ac:dyDescent="0.55000000000000004">
      <c r="B932" t="b">
        <f>IF('Input and Summary Results'!D514=0,FALSE,'Input and Summary Results'!$B514)</f>
        <v>0</v>
      </c>
      <c r="C932" t="b">
        <f>IF(OR(B932=0,'Input and Summary Results'!D514=0,'Input and Summary Results'!D514=""),FALSE,'Input and Summary Results'!$D514)</f>
        <v>0</v>
      </c>
      <c r="D932" t="b">
        <f>IF(OR(B932=0,'Input and Summary Results'!E514=0),FALSE,'Input and Summary Results'!$E514)</f>
        <v>0</v>
      </c>
      <c r="E932" t="b">
        <f t="shared" si="71"/>
        <v>0</v>
      </c>
      <c r="F932" t="b">
        <f t="shared" si="72"/>
        <v>0</v>
      </c>
      <c r="G932" t="b">
        <f>IF('Input and Summary Results'!$J$4="yes",IF(C932=FALSE,FALSE,IF('Data Transformation'!E932&lt;$R$10,E932,$R$10)),IF(C932=FALSE,FALSE,IF(C932&lt;$R$10,C932,$R$10)))</f>
        <v>0</v>
      </c>
      <c r="H932" t="b">
        <f>IF('Input and Summary Results'!$J$4="yes",'Data Transformation'!F932,'Data Transformation'!D932)</f>
        <v>0</v>
      </c>
      <c r="I932" t="str">
        <f t="shared" si="73"/>
        <v/>
      </c>
    </row>
    <row r="933" spans="2:9" x14ac:dyDescent="0.55000000000000004">
      <c r="B933" t="b">
        <f>IF('Input and Summary Results'!D515=0,FALSE,'Input and Summary Results'!$B515)</f>
        <v>0</v>
      </c>
      <c r="C933" t="b">
        <f>IF(OR(B933=0,'Input and Summary Results'!D515=0,'Input and Summary Results'!D515=""),FALSE,'Input and Summary Results'!$D515)</f>
        <v>0</v>
      </c>
      <c r="D933" t="b">
        <f>IF(OR(B933=0,'Input and Summary Results'!E515=0),FALSE,'Input and Summary Results'!$E515)</f>
        <v>0</v>
      </c>
      <c r="E933" t="b">
        <f t="shared" si="71"/>
        <v>0</v>
      </c>
      <c r="F933" t="b">
        <f t="shared" si="72"/>
        <v>0</v>
      </c>
      <c r="G933" t="b">
        <f>IF('Input and Summary Results'!$J$4="yes",IF(C933=FALSE,FALSE,IF('Data Transformation'!E933&lt;$R$10,E933,$R$10)),IF(C933=FALSE,FALSE,IF(C933&lt;$R$10,C933,$R$10)))</f>
        <v>0</v>
      </c>
      <c r="H933" t="b">
        <f>IF('Input and Summary Results'!$J$4="yes",'Data Transformation'!F933,'Data Transformation'!D933)</f>
        <v>0</v>
      </c>
      <c r="I933" t="str">
        <f t="shared" si="73"/>
        <v/>
      </c>
    </row>
    <row r="934" spans="2:9" x14ac:dyDescent="0.55000000000000004">
      <c r="B934" t="b">
        <f>IF('Input and Summary Results'!D516=0,FALSE,'Input and Summary Results'!$B516)</f>
        <v>0</v>
      </c>
      <c r="C934" t="b">
        <f>IF(OR(B934=0,'Input and Summary Results'!D516=0,'Input and Summary Results'!D516=""),FALSE,'Input and Summary Results'!$D516)</f>
        <v>0</v>
      </c>
      <c r="D934" t="b">
        <f>IF(OR(B934=0,'Input and Summary Results'!E516=0),FALSE,'Input and Summary Results'!$E516)</f>
        <v>0</v>
      </c>
      <c r="E934" t="b">
        <f t="shared" si="71"/>
        <v>0</v>
      </c>
      <c r="F934" t="b">
        <f t="shared" si="72"/>
        <v>0</v>
      </c>
      <c r="G934" t="b">
        <f>IF('Input and Summary Results'!$J$4="yes",IF(C934=FALSE,FALSE,IF('Data Transformation'!E934&lt;$R$10,E934,$R$10)),IF(C934=FALSE,FALSE,IF(C934&lt;$R$10,C934,$R$10)))</f>
        <v>0</v>
      </c>
      <c r="H934" t="b">
        <f>IF('Input and Summary Results'!$J$4="yes",'Data Transformation'!F934,'Data Transformation'!D934)</f>
        <v>0</v>
      </c>
      <c r="I934" t="str">
        <f t="shared" si="73"/>
        <v/>
      </c>
    </row>
    <row r="935" spans="2:9" x14ac:dyDescent="0.55000000000000004">
      <c r="B935" t="b">
        <f>IF('Input and Summary Results'!D517=0,FALSE,'Input and Summary Results'!$B517)</f>
        <v>0</v>
      </c>
      <c r="C935" t="b">
        <f>IF(OR(B935=0,'Input and Summary Results'!D517=0,'Input and Summary Results'!D517=""),FALSE,'Input and Summary Results'!$D517)</f>
        <v>0</v>
      </c>
      <c r="D935" t="b">
        <f>IF(OR(B935=0,'Input and Summary Results'!E517=0),FALSE,'Input and Summary Results'!$E517)</f>
        <v>0</v>
      </c>
      <c r="E935" t="b">
        <f t="shared" si="71"/>
        <v>0</v>
      </c>
      <c r="F935" t="b">
        <f t="shared" si="72"/>
        <v>0</v>
      </c>
      <c r="G935" t="b">
        <f>IF('Input and Summary Results'!$J$4="yes",IF(C935=FALSE,FALSE,IF('Data Transformation'!E935&lt;$R$10,E935,$R$10)),IF(C935=FALSE,FALSE,IF(C935&lt;$R$10,C935,$R$10)))</f>
        <v>0</v>
      </c>
      <c r="H935" t="b">
        <f>IF('Input and Summary Results'!$J$4="yes",'Data Transformation'!F935,'Data Transformation'!D935)</f>
        <v>0</v>
      </c>
      <c r="I935" t="str">
        <f t="shared" si="73"/>
        <v/>
      </c>
    </row>
    <row r="936" spans="2:9" x14ac:dyDescent="0.55000000000000004">
      <c r="B936" t="b">
        <f>IF('Input and Summary Results'!D518=0,FALSE,'Input and Summary Results'!$B518)</f>
        <v>0</v>
      </c>
      <c r="C936" t="b">
        <f>IF(OR(B936=0,'Input and Summary Results'!D518=0,'Input and Summary Results'!D518=""),FALSE,'Input and Summary Results'!$D518)</f>
        <v>0</v>
      </c>
      <c r="D936" t="b">
        <f>IF(OR(B936=0,'Input and Summary Results'!E518=0),FALSE,'Input and Summary Results'!$E518)</f>
        <v>0</v>
      </c>
      <c r="E936" t="b">
        <f t="shared" si="71"/>
        <v>0</v>
      </c>
      <c r="F936" t="b">
        <f t="shared" si="72"/>
        <v>0</v>
      </c>
      <c r="G936" t="b">
        <f>IF('Input and Summary Results'!$J$4="yes",IF(C936=FALSE,FALSE,IF('Data Transformation'!E936&lt;$R$10,E936,$R$10)),IF(C936=FALSE,FALSE,IF(C936&lt;$R$10,C936,$R$10)))</f>
        <v>0</v>
      </c>
      <c r="H936" t="b">
        <f>IF('Input and Summary Results'!$J$4="yes",'Data Transformation'!F936,'Data Transformation'!D936)</f>
        <v>0</v>
      </c>
      <c r="I936" t="str">
        <f t="shared" si="73"/>
        <v/>
      </c>
    </row>
    <row r="937" spans="2:9" x14ac:dyDescent="0.55000000000000004">
      <c r="B937" t="b">
        <f>IF('Input and Summary Results'!D519=0,FALSE,'Input and Summary Results'!$B519)</f>
        <v>0</v>
      </c>
      <c r="C937" t="b">
        <f>IF(OR(B937=0,'Input and Summary Results'!D519=0,'Input and Summary Results'!D519=""),FALSE,'Input and Summary Results'!$D519)</f>
        <v>0</v>
      </c>
      <c r="D937" t="b">
        <f>IF(OR(B937=0,'Input and Summary Results'!E519=0),FALSE,'Input and Summary Results'!$E519)</f>
        <v>0</v>
      </c>
      <c r="E937" t="b">
        <f t="shared" si="71"/>
        <v>0</v>
      </c>
      <c r="F937" t="b">
        <f t="shared" si="72"/>
        <v>0</v>
      </c>
      <c r="G937" t="b">
        <f>IF('Input and Summary Results'!$J$4="yes",IF(C937=FALSE,FALSE,IF('Data Transformation'!E937&lt;$R$10,E937,$R$10)),IF(C937=FALSE,FALSE,IF(C937&lt;$R$10,C937,$R$10)))</f>
        <v>0</v>
      </c>
      <c r="H937" t="b">
        <f>IF('Input and Summary Results'!$J$4="yes",'Data Transformation'!F937,'Data Transformation'!D937)</f>
        <v>0</v>
      </c>
      <c r="I937" t="str">
        <f t="shared" si="73"/>
        <v/>
      </c>
    </row>
    <row r="938" spans="2:9" x14ac:dyDescent="0.55000000000000004">
      <c r="B938" t="b">
        <f>IF('Input and Summary Results'!D520=0,FALSE,'Input and Summary Results'!$B520)</f>
        <v>0</v>
      </c>
      <c r="C938" t="b">
        <f>IF(OR(B938=0,'Input and Summary Results'!D520=0,'Input and Summary Results'!D520=""),FALSE,'Input and Summary Results'!$D520)</f>
        <v>0</v>
      </c>
      <c r="D938" t="b">
        <f>IF(OR(B938=0,'Input and Summary Results'!E520=0),FALSE,'Input and Summary Results'!$E520)</f>
        <v>0</v>
      </c>
      <c r="E938" t="b">
        <f t="shared" ref="E938:E1001" si="74">IF(C938=FALSE,FALSE,LOG10(C938))</f>
        <v>0</v>
      </c>
      <c r="F938" t="b">
        <f t="shared" ref="F938:F1001" si="75">IF(D938=FALSE, FALSE,0.434*D938/C938)</f>
        <v>0</v>
      </c>
      <c r="G938" t="b">
        <f>IF('Input and Summary Results'!$J$4="yes",IF(C938=FALSE,FALSE,IF('Data Transformation'!E938&lt;$R$10,E938,$R$10)),IF(C938=FALSE,FALSE,IF(C938&lt;$R$10,C938,$R$10)))</f>
        <v>0</v>
      </c>
      <c r="H938" t="b">
        <f>IF('Input and Summary Results'!$J$4="yes",'Data Transformation'!F938,'Data Transformation'!D938)</f>
        <v>0</v>
      </c>
      <c r="I938" t="str">
        <f t="shared" si="73"/>
        <v/>
      </c>
    </row>
    <row r="939" spans="2:9" x14ac:dyDescent="0.55000000000000004">
      <c r="B939" t="b">
        <f>IF('Input and Summary Results'!D521=0,FALSE,'Input and Summary Results'!$B521)</f>
        <v>0</v>
      </c>
      <c r="C939" t="b">
        <f>IF(OR(B939=0,'Input and Summary Results'!D521=0,'Input and Summary Results'!D521=""),FALSE,'Input and Summary Results'!$D521)</f>
        <v>0</v>
      </c>
      <c r="D939" t="b">
        <f>IF(OR(B939=0,'Input and Summary Results'!E521=0),FALSE,'Input and Summary Results'!$E521)</f>
        <v>0</v>
      </c>
      <c r="E939" t="b">
        <f t="shared" si="74"/>
        <v>0</v>
      </c>
      <c r="F939" t="b">
        <f t="shared" si="75"/>
        <v>0</v>
      </c>
      <c r="G939" t="b">
        <f>IF('Input and Summary Results'!$J$4="yes",IF(C939=FALSE,FALSE,IF('Data Transformation'!E939&lt;$R$10,E939,$R$10)),IF(C939=FALSE,FALSE,IF(C939&lt;$R$10,C939,$R$10)))</f>
        <v>0</v>
      </c>
      <c r="H939" t="b">
        <f>IF('Input and Summary Results'!$J$4="yes",'Data Transformation'!F939,'Data Transformation'!D939)</f>
        <v>0</v>
      </c>
      <c r="I939" t="str">
        <f t="shared" si="73"/>
        <v/>
      </c>
    </row>
    <row r="940" spans="2:9" x14ac:dyDescent="0.55000000000000004">
      <c r="B940" t="b">
        <f>IF('Input and Summary Results'!D522=0,FALSE,'Input and Summary Results'!$B522)</f>
        <v>0</v>
      </c>
      <c r="C940" t="b">
        <f>IF(OR(B940=0,'Input and Summary Results'!D522=0,'Input and Summary Results'!D522=""),FALSE,'Input and Summary Results'!$D522)</f>
        <v>0</v>
      </c>
      <c r="D940" t="b">
        <f>IF(OR(B940=0,'Input and Summary Results'!E522=0),FALSE,'Input and Summary Results'!$E522)</f>
        <v>0</v>
      </c>
      <c r="E940" t="b">
        <f t="shared" si="74"/>
        <v>0</v>
      </c>
      <c r="F940" t="b">
        <f t="shared" si="75"/>
        <v>0</v>
      </c>
      <c r="G940" t="b">
        <f>IF('Input and Summary Results'!$J$4="yes",IF(C940=FALSE,FALSE,IF('Data Transformation'!E940&lt;$R$10,E940,$R$10)),IF(C940=FALSE,FALSE,IF(C940&lt;$R$10,C940,$R$10)))</f>
        <v>0</v>
      </c>
      <c r="H940" t="b">
        <f>IF('Input and Summary Results'!$J$4="yes",'Data Transformation'!F940,'Data Transformation'!D940)</f>
        <v>0</v>
      </c>
      <c r="I940" t="str">
        <f t="shared" si="73"/>
        <v/>
      </c>
    </row>
    <row r="941" spans="2:9" x14ac:dyDescent="0.55000000000000004">
      <c r="B941" t="b">
        <f>IF('Input and Summary Results'!D523=0,FALSE,'Input and Summary Results'!$B523)</f>
        <v>0</v>
      </c>
      <c r="C941" t="b">
        <f>IF(OR(B941=0,'Input and Summary Results'!D523=0,'Input and Summary Results'!D523=""),FALSE,'Input and Summary Results'!$D523)</f>
        <v>0</v>
      </c>
      <c r="D941" t="b">
        <f>IF(OR(B941=0,'Input and Summary Results'!E523=0),FALSE,'Input and Summary Results'!$E523)</f>
        <v>0</v>
      </c>
      <c r="E941" t="b">
        <f t="shared" si="74"/>
        <v>0</v>
      </c>
      <c r="F941" t="b">
        <f t="shared" si="75"/>
        <v>0</v>
      </c>
      <c r="G941" t="b">
        <f>IF('Input and Summary Results'!$J$4="yes",IF(C941=FALSE,FALSE,IF('Data Transformation'!E941&lt;$R$10,E941,$R$10)),IF(C941=FALSE,FALSE,IF(C941&lt;$R$10,C941,$R$10)))</f>
        <v>0</v>
      </c>
      <c r="H941" t="b">
        <f>IF('Input and Summary Results'!$J$4="yes",'Data Transformation'!F941,'Data Transformation'!D941)</f>
        <v>0</v>
      </c>
      <c r="I941" t="str">
        <f t="shared" si="73"/>
        <v/>
      </c>
    </row>
    <row r="942" spans="2:9" x14ac:dyDescent="0.55000000000000004">
      <c r="B942" t="b">
        <f>IF('Input and Summary Results'!D524=0,FALSE,'Input and Summary Results'!$B524)</f>
        <v>0</v>
      </c>
      <c r="C942" t="b">
        <f>IF(OR(B942=0,'Input and Summary Results'!D524=0,'Input and Summary Results'!D524=""),FALSE,'Input and Summary Results'!$D524)</f>
        <v>0</v>
      </c>
      <c r="D942" t="b">
        <f>IF(OR(B942=0,'Input and Summary Results'!E524=0),FALSE,'Input and Summary Results'!$E524)</f>
        <v>0</v>
      </c>
      <c r="E942" t="b">
        <f t="shared" si="74"/>
        <v>0</v>
      </c>
      <c r="F942" t="b">
        <f t="shared" si="75"/>
        <v>0</v>
      </c>
      <c r="G942" t="b">
        <f>IF('Input and Summary Results'!$J$4="yes",IF(C942=FALSE,FALSE,IF('Data Transformation'!E942&lt;$R$10,E942,$R$10)),IF(C942=FALSE,FALSE,IF(C942&lt;$R$10,C942,$R$10)))</f>
        <v>0</v>
      </c>
      <c r="H942" t="b">
        <f>IF('Input and Summary Results'!$J$4="yes",'Data Transformation'!F942,'Data Transformation'!D942)</f>
        <v>0</v>
      </c>
      <c r="I942" t="str">
        <f t="shared" si="73"/>
        <v/>
      </c>
    </row>
    <row r="943" spans="2:9" x14ac:dyDescent="0.55000000000000004">
      <c r="B943" t="b">
        <f>IF('Input and Summary Results'!D525=0,FALSE,'Input and Summary Results'!$B525)</f>
        <v>0</v>
      </c>
      <c r="C943" t="b">
        <f>IF(OR(B943=0,'Input and Summary Results'!D525=0,'Input and Summary Results'!D525=""),FALSE,'Input and Summary Results'!$D525)</f>
        <v>0</v>
      </c>
      <c r="D943" t="b">
        <f>IF(OR(B943=0,'Input and Summary Results'!E525=0),FALSE,'Input and Summary Results'!$E525)</f>
        <v>0</v>
      </c>
      <c r="E943" t="b">
        <f t="shared" si="74"/>
        <v>0</v>
      </c>
      <c r="F943" t="b">
        <f t="shared" si="75"/>
        <v>0</v>
      </c>
      <c r="G943" t="b">
        <f>IF('Input and Summary Results'!$J$4="yes",IF(C943=FALSE,FALSE,IF('Data Transformation'!E943&lt;$R$10,E943,$R$10)),IF(C943=FALSE,FALSE,IF(C943&lt;$R$10,C943,$R$10)))</f>
        <v>0</v>
      </c>
      <c r="H943" t="b">
        <f>IF('Input and Summary Results'!$J$4="yes",'Data Transformation'!F943,'Data Transformation'!D943)</f>
        <v>0</v>
      </c>
      <c r="I943" t="str">
        <f t="shared" si="73"/>
        <v/>
      </c>
    </row>
    <row r="944" spans="2:9" x14ac:dyDescent="0.55000000000000004">
      <c r="B944" t="b">
        <f>IF('Input and Summary Results'!D526=0,FALSE,'Input and Summary Results'!$B526)</f>
        <v>0</v>
      </c>
      <c r="C944" t="b">
        <f>IF(OR(B944=0,'Input and Summary Results'!D526=0,'Input and Summary Results'!D526=""),FALSE,'Input and Summary Results'!$D526)</f>
        <v>0</v>
      </c>
      <c r="D944" t="b">
        <f>IF(OR(B944=0,'Input and Summary Results'!E526=0),FALSE,'Input and Summary Results'!$E526)</f>
        <v>0</v>
      </c>
      <c r="E944" t="b">
        <f t="shared" si="74"/>
        <v>0</v>
      </c>
      <c r="F944" t="b">
        <f t="shared" si="75"/>
        <v>0</v>
      </c>
      <c r="G944" t="b">
        <f>IF('Input and Summary Results'!$J$4="yes",IF(C944=FALSE,FALSE,IF('Data Transformation'!E944&lt;$R$10,E944,$R$10)),IF(C944=FALSE,FALSE,IF(C944&lt;$R$10,C944,$R$10)))</f>
        <v>0</v>
      </c>
      <c r="H944" t="b">
        <f>IF('Input and Summary Results'!$J$4="yes",'Data Transformation'!F944,'Data Transformation'!D944)</f>
        <v>0</v>
      </c>
      <c r="I944" t="str">
        <f t="shared" si="73"/>
        <v/>
      </c>
    </row>
    <row r="945" spans="2:9" x14ac:dyDescent="0.55000000000000004">
      <c r="B945" t="b">
        <f>IF('Input and Summary Results'!D527=0,FALSE,'Input and Summary Results'!$B527)</f>
        <v>0</v>
      </c>
      <c r="C945" t="b">
        <f>IF(OR(B945=0,'Input and Summary Results'!D527=0,'Input and Summary Results'!D527=""),FALSE,'Input and Summary Results'!$D527)</f>
        <v>0</v>
      </c>
      <c r="D945" t="b">
        <f>IF(OR(B945=0,'Input and Summary Results'!E527=0),FALSE,'Input and Summary Results'!$E527)</f>
        <v>0</v>
      </c>
      <c r="E945" t="b">
        <f t="shared" si="74"/>
        <v>0</v>
      </c>
      <c r="F945" t="b">
        <f t="shared" si="75"/>
        <v>0</v>
      </c>
      <c r="G945" t="b">
        <f>IF('Input and Summary Results'!$J$4="yes",IF(C945=FALSE,FALSE,IF('Data Transformation'!E945&lt;$R$10,E945,$R$10)),IF(C945=FALSE,FALSE,IF(C945&lt;$R$10,C945,$R$10)))</f>
        <v>0</v>
      </c>
      <c r="H945" t="b">
        <f>IF('Input and Summary Results'!$J$4="yes",'Data Transformation'!F945,'Data Transformation'!D945)</f>
        <v>0</v>
      </c>
      <c r="I945" t="str">
        <f t="shared" si="73"/>
        <v/>
      </c>
    </row>
    <row r="946" spans="2:9" x14ac:dyDescent="0.55000000000000004">
      <c r="B946" t="b">
        <f>IF('Input and Summary Results'!D528=0,FALSE,'Input and Summary Results'!$B528)</f>
        <v>0</v>
      </c>
      <c r="C946" t="b">
        <f>IF(OR(B946=0,'Input and Summary Results'!D528=0,'Input and Summary Results'!D528=""),FALSE,'Input and Summary Results'!$D528)</f>
        <v>0</v>
      </c>
      <c r="D946" t="b">
        <f>IF(OR(B946=0,'Input and Summary Results'!E528=0),FALSE,'Input and Summary Results'!$E528)</f>
        <v>0</v>
      </c>
      <c r="E946" t="b">
        <f t="shared" si="74"/>
        <v>0</v>
      </c>
      <c r="F946" t="b">
        <f t="shared" si="75"/>
        <v>0</v>
      </c>
      <c r="G946" t="b">
        <f>IF('Input and Summary Results'!$J$4="yes",IF(C946=FALSE,FALSE,IF('Data Transformation'!E946&lt;$R$10,E946,$R$10)),IF(C946=FALSE,FALSE,IF(C946&lt;$R$10,C946,$R$10)))</f>
        <v>0</v>
      </c>
      <c r="H946" t="b">
        <f>IF('Input and Summary Results'!$J$4="yes",'Data Transformation'!F946,'Data Transformation'!D946)</f>
        <v>0</v>
      </c>
      <c r="I946" t="str">
        <f t="shared" si="73"/>
        <v/>
      </c>
    </row>
    <row r="947" spans="2:9" x14ac:dyDescent="0.55000000000000004">
      <c r="B947" t="b">
        <f>IF('Input and Summary Results'!D529=0,FALSE,'Input and Summary Results'!$B529)</f>
        <v>0</v>
      </c>
      <c r="C947" t="b">
        <f>IF(OR(B947=0,'Input and Summary Results'!D529=0,'Input and Summary Results'!D529=""),FALSE,'Input and Summary Results'!$D529)</f>
        <v>0</v>
      </c>
      <c r="D947" t="b">
        <f>IF(OR(B947=0,'Input and Summary Results'!E529=0),FALSE,'Input and Summary Results'!$E529)</f>
        <v>0</v>
      </c>
      <c r="E947" t="b">
        <f t="shared" si="74"/>
        <v>0</v>
      </c>
      <c r="F947" t="b">
        <f t="shared" si="75"/>
        <v>0</v>
      </c>
      <c r="G947" t="b">
        <f>IF('Input and Summary Results'!$J$4="yes",IF(C947=FALSE,FALSE,IF('Data Transformation'!E947&lt;$R$10,E947,$R$10)),IF(C947=FALSE,FALSE,IF(C947&lt;$R$10,C947,$R$10)))</f>
        <v>0</v>
      </c>
      <c r="H947" t="b">
        <f>IF('Input and Summary Results'!$J$4="yes",'Data Transformation'!F947,'Data Transformation'!D947)</f>
        <v>0</v>
      </c>
      <c r="I947" t="str">
        <f t="shared" si="73"/>
        <v/>
      </c>
    </row>
    <row r="948" spans="2:9" x14ac:dyDescent="0.55000000000000004">
      <c r="B948" t="b">
        <f>IF('Input and Summary Results'!D530=0,FALSE,'Input and Summary Results'!$B530)</f>
        <v>0</v>
      </c>
      <c r="C948" t="b">
        <f>IF(OR(B948=0,'Input and Summary Results'!D530=0,'Input and Summary Results'!D530=""),FALSE,'Input and Summary Results'!$D530)</f>
        <v>0</v>
      </c>
      <c r="D948" t="b">
        <f>IF(OR(B948=0,'Input and Summary Results'!E530=0),FALSE,'Input and Summary Results'!$E530)</f>
        <v>0</v>
      </c>
      <c r="E948" t="b">
        <f t="shared" si="74"/>
        <v>0</v>
      </c>
      <c r="F948" t="b">
        <f t="shared" si="75"/>
        <v>0</v>
      </c>
      <c r="G948" t="b">
        <f>IF('Input and Summary Results'!$J$4="yes",IF(C948=FALSE,FALSE,IF('Data Transformation'!E948&lt;$R$10,E948,$R$10)),IF(C948=FALSE,FALSE,IF(C948&lt;$R$10,C948,$R$10)))</f>
        <v>0</v>
      </c>
      <c r="H948" t="b">
        <f>IF('Input and Summary Results'!$J$4="yes",'Data Transformation'!F948,'Data Transformation'!D948)</f>
        <v>0</v>
      </c>
      <c r="I948" t="str">
        <f t="shared" si="73"/>
        <v/>
      </c>
    </row>
    <row r="949" spans="2:9" x14ac:dyDescent="0.55000000000000004">
      <c r="B949" t="b">
        <f>IF('Input and Summary Results'!D531=0,FALSE,'Input and Summary Results'!$B531)</f>
        <v>0</v>
      </c>
      <c r="C949" t="b">
        <f>IF(OR(B949=0,'Input and Summary Results'!D531=0,'Input and Summary Results'!D531=""),FALSE,'Input and Summary Results'!$D531)</f>
        <v>0</v>
      </c>
      <c r="D949" t="b">
        <f>IF(OR(B949=0,'Input and Summary Results'!E531=0),FALSE,'Input and Summary Results'!$E531)</f>
        <v>0</v>
      </c>
      <c r="E949" t="b">
        <f t="shared" si="74"/>
        <v>0</v>
      </c>
      <c r="F949" t="b">
        <f t="shared" si="75"/>
        <v>0</v>
      </c>
      <c r="G949" t="b">
        <f>IF('Input and Summary Results'!$J$4="yes",IF(C949=FALSE,FALSE,IF('Data Transformation'!E949&lt;$R$10,E949,$R$10)),IF(C949=FALSE,FALSE,IF(C949&lt;$R$10,C949,$R$10)))</f>
        <v>0</v>
      </c>
      <c r="H949" t="b">
        <f>IF('Input and Summary Results'!$J$4="yes",'Data Transformation'!F949,'Data Transformation'!D949)</f>
        <v>0</v>
      </c>
      <c r="I949" t="str">
        <f t="shared" si="73"/>
        <v/>
      </c>
    </row>
    <row r="950" spans="2:9" x14ac:dyDescent="0.55000000000000004">
      <c r="B950" t="b">
        <f>IF('Input and Summary Results'!D532=0,FALSE,'Input and Summary Results'!$B532)</f>
        <v>0</v>
      </c>
      <c r="C950" t="b">
        <f>IF(OR(B950=0,'Input and Summary Results'!D532=0,'Input and Summary Results'!D532=""),FALSE,'Input and Summary Results'!$D532)</f>
        <v>0</v>
      </c>
      <c r="D950" t="b">
        <f>IF(OR(B950=0,'Input and Summary Results'!E532=0),FALSE,'Input and Summary Results'!$E532)</f>
        <v>0</v>
      </c>
      <c r="E950" t="b">
        <f t="shared" si="74"/>
        <v>0</v>
      </c>
      <c r="F950" t="b">
        <f t="shared" si="75"/>
        <v>0</v>
      </c>
      <c r="G950" t="b">
        <f>IF('Input and Summary Results'!$J$4="yes",IF(C950=FALSE,FALSE,IF('Data Transformation'!E950&lt;$R$10,E950,$R$10)),IF(C950=FALSE,FALSE,IF(C950&lt;$R$10,C950,$R$10)))</f>
        <v>0</v>
      </c>
      <c r="H950" t="b">
        <f>IF('Input and Summary Results'!$J$4="yes",'Data Transformation'!F950,'Data Transformation'!D950)</f>
        <v>0</v>
      </c>
      <c r="I950" t="str">
        <f t="shared" si="73"/>
        <v/>
      </c>
    </row>
    <row r="951" spans="2:9" x14ac:dyDescent="0.55000000000000004">
      <c r="B951" t="b">
        <f>IF('Input and Summary Results'!D533=0,FALSE,'Input and Summary Results'!$B533)</f>
        <v>0</v>
      </c>
      <c r="C951" t="b">
        <f>IF(OR(B951=0,'Input and Summary Results'!D533=0,'Input and Summary Results'!D533=""),FALSE,'Input and Summary Results'!$D533)</f>
        <v>0</v>
      </c>
      <c r="D951" t="b">
        <f>IF(OR(B951=0,'Input and Summary Results'!E533=0),FALSE,'Input and Summary Results'!$E533)</f>
        <v>0</v>
      </c>
      <c r="E951" t="b">
        <f t="shared" si="74"/>
        <v>0</v>
      </c>
      <c r="F951" t="b">
        <f t="shared" si="75"/>
        <v>0</v>
      </c>
      <c r="G951" t="b">
        <f>IF('Input and Summary Results'!$J$4="yes",IF(C951=FALSE,FALSE,IF('Data Transformation'!E951&lt;$R$10,E951,$R$10)),IF(C951=FALSE,FALSE,IF(C951&lt;$R$10,C951,$R$10)))</f>
        <v>0</v>
      </c>
      <c r="H951" t="b">
        <f>IF('Input and Summary Results'!$J$4="yes",'Data Transformation'!F951,'Data Transformation'!D951)</f>
        <v>0</v>
      </c>
      <c r="I951" t="str">
        <f t="shared" si="73"/>
        <v/>
      </c>
    </row>
    <row r="952" spans="2:9" x14ac:dyDescent="0.55000000000000004">
      <c r="B952" t="b">
        <f>IF('Input and Summary Results'!D534=0,FALSE,'Input and Summary Results'!$B534)</f>
        <v>0</v>
      </c>
      <c r="C952" t="b">
        <f>IF(OR(B952=0,'Input and Summary Results'!D534=0,'Input and Summary Results'!D534=""),FALSE,'Input and Summary Results'!$D534)</f>
        <v>0</v>
      </c>
      <c r="D952" t="b">
        <f>IF(OR(B952=0,'Input and Summary Results'!E534=0),FALSE,'Input and Summary Results'!$E534)</f>
        <v>0</v>
      </c>
      <c r="E952" t="b">
        <f t="shared" si="74"/>
        <v>0</v>
      </c>
      <c r="F952" t="b">
        <f t="shared" si="75"/>
        <v>0</v>
      </c>
      <c r="G952" t="b">
        <f>IF('Input and Summary Results'!$J$4="yes",IF(C952=FALSE,FALSE,IF('Data Transformation'!E952&lt;$R$10,E952,$R$10)),IF(C952=FALSE,FALSE,IF(C952&lt;$R$10,C952,$R$10)))</f>
        <v>0</v>
      </c>
      <c r="H952" t="b">
        <f>IF('Input and Summary Results'!$J$4="yes",'Data Transformation'!F952,'Data Transformation'!D952)</f>
        <v>0</v>
      </c>
      <c r="I952" t="str">
        <f t="shared" si="73"/>
        <v/>
      </c>
    </row>
    <row r="953" spans="2:9" x14ac:dyDescent="0.55000000000000004">
      <c r="B953" t="b">
        <f>IF('Input and Summary Results'!D535=0,FALSE,'Input and Summary Results'!$B535)</f>
        <v>0</v>
      </c>
      <c r="C953" t="b">
        <f>IF(OR(B953=0,'Input and Summary Results'!D535=0,'Input and Summary Results'!D535=""),FALSE,'Input and Summary Results'!$D535)</f>
        <v>0</v>
      </c>
      <c r="D953" t="b">
        <f>IF(OR(B953=0,'Input and Summary Results'!E535=0),FALSE,'Input and Summary Results'!$E535)</f>
        <v>0</v>
      </c>
      <c r="E953" t="b">
        <f t="shared" si="74"/>
        <v>0</v>
      </c>
      <c r="F953" t="b">
        <f t="shared" si="75"/>
        <v>0</v>
      </c>
      <c r="G953" t="b">
        <f>IF('Input and Summary Results'!$J$4="yes",IF(C953=FALSE,FALSE,IF('Data Transformation'!E953&lt;$R$10,E953,$R$10)),IF(C953=FALSE,FALSE,IF(C953&lt;$R$10,C953,$R$10)))</f>
        <v>0</v>
      </c>
      <c r="H953" t="b">
        <f>IF('Input and Summary Results'!$J$4="yes",'Data Transformation'!F953,'Data Transformation'!D953)</f>
        <v>0</v>
      </c>
      <c r="I953" t="str">
        <f t="shared" si="73"/>
        <v/>
      </c>
    </row>
    <row r="954" spans="2:9" x14ac:dyDescent="0.55000000000000004">
      <c r="B954" t="b">
        <f>IF('Input and Summary Results'!D536=0,FALSE,'Input and Summary Results'!$B536)</f>
        <v>0</v>
      </c>
      <c r="C954" t="b">
        <f>IF(OR(B954=0,'Input and Summary Results'!D536=0,'Input and Summary Results'!D536=""),FALSE,'Input and Summary Results'!$D536)</f>
        <v>0</v>
      </c>
      <c r="D954" t="b">
        <f>IF(OR(B954=0,'Input and Summary Results'!E536=0),FALSE,'Input and Summary Results'!$E536)</f>
        <v>0</v>
      </c>
      <c r="E954" t="b">
        <f t="shared" si="74"/>
        <v>0</v>
      </c>
      <c r="F954" t="b">
        <f t="shared" si="75"/>
        <v>0</v>
      </c>
      <c r="G954" t="b">
        <f>IF('Input and Summary Results'!$J$4="yes",IF(C954=FALSE,FALSE,IF('Data Transformation'!E954&lt;$R$10,E954,$R$10)),IF(C954=FALSE,FALSE,IF(C954&lt;$R$10,C954,$R$10)))</f>
        <v>0</v>
      </c>
      <c r="H954" t="b">
        <f>IF('Input and Summary Results'!$J$4="yes",'Data Transformation'!F954,'Data Transformation'!D954)</f>
        <v>0</v>
      </c>
      <c r="I954" t="str">
        <f t="shared" si="73"/>
        <v/>
      </c>
    </row>
    <row r="955" spans="2:9" x14ac:dyDescent="0.55000000000000004">
      <c r="B955" t="b">
        <f>IF('Input and Summary Results'!D537=0,FALSE,'Input and Summary Results'!$B537)</f>
        <v>0</v>
      </c>
      <c r="C955" t="b">
        <f>IF(OR(B955=0,'Input and Summary Results'!D537=0,'Input and Summary Results'!D537=""),FALSE,'Input and Summary Results'!$D537)</f>
        <v>0</v>
      </c>
      <c r="D955" t="b">
        <f>IF(OR(B955=0,'Input and Summary Results'!E537=0),FALSE,'Input and Summary Results'!$E537)</f>
        <v>0</v>
      </c>
      <c r="E955" t="b">
        <f t="shared" si="74"/>
        <v>0</v>
      </c>
      <c r="F955" t="b">
        <f t="shared" si="75"/>
        <v>0</v>
      </c>
      <c r="G955" t="b">
        <f>IF('Input and Summary Results'!$J$4="yes",IF(C955=FALSE,FALSE,IF('Data Transformation'!E955&lt;$R$10,E955,$R$10)),IF(C955=FALSE,FALSE,IF(C955&lt;$R$10,C955,$R$10)))</f>
        <v>0</v>
      </c>
      <c r="H955" t="b">
        <f>IF('Input and Summary Results'!$J$4="yes",'Data Transformation'!F955,'Data Transformation'!D955)</f>
        <v>0</v>
      </c>
      <c r="I955" t="str">
        <f t="shared" si="73"/>
        <v/>
      </c>
    </row>
    <row r="956" spans="2:9" x14ac:dyDescent="0.55000000000000004">
      <c r="B956" t="b">
        <f>IF('Input and Summary Results'!D538=0,FALSE,'Input and Summary Results'!$B538)</f>
        <v>0</v>
      </c>
      <c r="C956" t="b">
        <f>IF(OR(B956=0,'Input and Summary Results'!D538=0,'Input and Summary Results'!D538=""),FALSE,'Input and Summary Results'!$D538)</f>
        <v>0</v>
      </c>
      <c r="D956" t="b">
        <f>IF(OR(B956=0,'Input and Summary Results'!E538=0),FALSE,'Input and Summary Results'!$E538)</f>
        <v>0</v>
      </c>
      <c r="E956" t="b">
        <f t="shared" si="74"/>
        <v>0</v>
      </c>
      <c r="F956" t="b">
        <f t="shared" si="75"/>
        <v>0</v>
      </c>
      <c r="G956" t="b">
        <f>IF('Input and Summary Results'!$J$4="yes",IF(C956=FALSE,FALSE,IF('Data Transformation'!E956&lt;$R$10,E956,$R$10)),IF(C956=FALSE,FALSE,IF(C956&lt;$R$10,C956,$R$10)))</f>
        <v>0</v>
      </c>
      <c r="H956" t="b">
        <f>IF('Input and Summary Results'!$J$4="yes",'Data Transformation'!F956,'Data Transformation'!D956)</f>
        <v>0</v>
      </c>
      <c r="I956" t="str">
        <f t="shared" si="73"/>
        <v/>
      </c>
    </row>
    <row r="957" spans="2:9" x14ac:dyDescent="0.55000000000000004">
      <c r="B957" t="b">
        <f>IF('Input and Summary Results'!D539=0,FALSE,'Input and Summary Results'!$B539)</f>
        <v>0</v>
      </c>
      <c r="C957" t="b">
        <f>IF(OR(B957=0,'Input and Summary Results'!D539=0,'Input and Summary Results'!D539=""),FALSE,'Input and Summary Results'!$D539)</f>
        <v>0</v>
      </c>
      <c r="D957" t="b">
        <f>IF(OR(B957=0,'Input and Summary Results'!E539=0),FALSE,'Input and Summary Results'!$E539)</f>
        <v>0</v>
      </c>
      <c r="E957" t="b">
        <f t="shared" si="74"/>
        <v>0</v>
      </c>
      <c r="F957" t="b">
        <f t="shared" si="75"/>
        <v>0</v>
      </c>
      <c r="G957" t="b">
        <f>IF('Input and Summary Results'!$J$4="yes",IF(C957=FALSE,FALSE,IF('Data Transformation'!E957&lt;$R$10,E957,$R$10)),IF(C957=FALSE,FALSE,IF(C957&lt;$R$10,C957,$R$10)))</f>
        <v>0</v>
      </c>
      <c r="H957" t="b">
        <f>IF('Input and Summary Results'!$J$4="yes",'Data Transformation'!F957,'Data Transformation'!D957)</f>
        <v>0</v>
      </c>
      <c r="I957" t="str">
        <f t="shared" si="73"/>
        <v/>
      </c>
    </row>
    <row r="958" spans="2:9" x14ac:dyDescent="0.55000000000000004">
      <c r="B958" t="b">
        <f>IF('Input and Summary Results'!D540=0,FALSE,'Input and Summary Results'!$B540)</f>
        <v>0</v>
      </c>
      <c r="C958" t="b">
        <f>IF(OR(B958=0,'Input and Summary Results'!D540=0,'Input and Summary Results'!D540=""),FALSE,'Input and Summary Results'!$D540)</f>
        <v>0</v>
      </c>
      <c r="D958" t="b">
        <f>IF(OR(B958=0,'Input and Summary Results'!E540=0),FALSE,'Input and Summary Results'!$E540)</f>
        <v>0</v>
      </c>
      <c r="E958" t="b">
        <f t="shared" si="74"/>
        <v>0</v>
      </c>
      <c r="F958" t="b">
        <f t="shared" si="75"/>
        <v>0</v>
      </c>
      <c r="G958" t="b">
        <f>IF('Input and Summary Results'!$J$4="yes",IF(C958=FALSE,FALSE,IF('Data Transformation'!E958&lt;$R$10,E958,$R$10)),IF(C958=FALSE,FALSE,IF(C958&lt;$R$10,C958,$R$10)))</f>
        <v>0</v>
      </c>
      <c r="H958" t="b">
        <f>IF('Input and Summary Results'!$J$4="yes",'Data Transformation'!F958,'Data Transformation'!D958)</f>
        <v>0</v>
      </c>
      <c r="I958" t="str">
        <f t="shared" si="73"/>
        <v/>
      </c>
    </row>
    <row r="959" spans="2:9" x14ac:dyDescent="0.55000000000000004">
      <c r="B959" t="b">
        <f>IF('Input and Summary Results'!D541=0,FALSE,'Input and Summary Results'!$B541)</f>
        <v>0</v>
      </c>
      <c r="C959" t="b">
        <f>IF(OR(B959=0,'Input and Summary Results'!D541=0,'Input and Summary Results'!D541=""),FALSE,'Input and Summary Results'!$D541)</f>
        <v>0</v>
      </c>
      <c r="D959" t="b">
        <f>IF(OR(B959=0,'Input and Summary Results'!E541=0),FALSE,'Input and Summary Results'!$E541)</f>
        <v>0</v>
      </c>
      <c r="E959" t="b">
        <f t="shared" si="74"/>
        <v>0</v>
      </c>
      <c r="F959" t="b">
        <f t="shared" si="75"/>
        <v>0</v>
      </c>
      <c r="G959" t="b">
        <f>IF('Input and Summary Results'!$J$4="yes",IF(C959=FALSE,FALSE,IF('Data Transformation'!E959&lt;$R$10,E959,$R$10)),IF(C959=FALSE,FALSE,IF(C959&lt;$R$10,C959,$R$10)))</f>
        <v>0</v>
      </c>
      <c r="H959" t="b">
        <f>IF('Input and Summary Results'!$J$4="yes",'Data Transformation'!F959,'Data Transformation'!D959)</f>
        <v>0</v>
      </c>
      <c r="I959" t="str">
        <f t="shared" si="73"/>
        <v/>
      </c>
    </row>
    <row r="960" spans="2:9" x14ac:dyDescent="0.55000000000000004">
      <c r="B960" t="b">
        <f>IF('Input and Summary Results'!D542=0,FALSE,'Input and Summary Results'!$B542)</f>
        <v>0</v>
      </c>
      <c r="C960" t="b">
        <f>IF(OR(B960=0,'Input and Summary Results'!D542=0,'Input and Summary Results'!D542=""),FALSE,'Input and Summary Results'!$D542)</f>
        <v>0</v>
      </c>
      <c r="D960" t="b">
        <f>IF(OR(B960=0,'Input and Summary Results'!E542=0),FALSE,'Input and Summary Results'!$E542)</f>
        <v>0</v>
      </c>
      <c r="E960" t="b">
        <f t="shared" si="74"/>
        <v>0</v>
      </c>
      <c r="F960" t="b">
        <f t="shared" si="75"/>
        <v>0</v>
      </c>
      <c r="G960" t="b">
        <f>IF('Input and Summary Results'!$J$4="yes",IF(C960=FALSE,FALSE,IF('Data Transformation'!E960&lt;$R$10,E960,$R$10)),IF(C960=FALSE,FALSE,IF(C960&lt;$R$10,C960,$R$10)))</f>
        <v>0</v>
      </c>
      <c r="H960" t="b">
        <f>IF('Input and Summary Results'!$J$4="yes",'Data Transformation'!F960,'Data Transformation'!D960)</f>
        <v>0</v>
      </c>
      <c r="I960" t="str">
        <f t="shared" si="73"/>
        <v/>
      </c>
    </row>
    <row r="961" spans="2:9" x14ac:dyDescent="0.55000000000000004">
      <c r="B961" t="b">
        <f>IF('Input and Summary Results'!D543=0,FALSE,'Input and Summary Results'!$B543)</f>
        <v>0</v>
      </c>
      <c r="C961" t="b">
        <f>IF(OR(B961=0,'Input and Summary Results'!D543=0,'Input and Summary Results'!D543=""),FALSE,'Input and Summary Results'!$D543)</f>
        <v>0</v>
      </c>
      <c r="D961" t="b">
        <f>IF(OR(B961=0,'Input and Summary Results'!E543=0),FALSE,'Input and Summary Results'!$E543)</f>
        <v>0</v>
      </c>
      <c r="E961" t="b">
        <f t="shared" si="74"/>
        <v>0</v>
      </c>
      <c r="F961" t="b">
        <f t="shared" si="75"/>
        <v>0</v>
      </c>
      <c r="G961" t="b">
        <f>IF('Input and Summary Results'!$J$4="yes",IF(C961=FALSE,FALSE,IF('Data Transformation'!E961&lt;$R$10,E961,$R$10)),IF(C961=FALSE,FALSE,IF(C961&lt;$R$10,C961,$R$10)))</f>
        <v>0</v>
      </c>
      <c r="H961" t="b">
        <f>IF('Input and Summary Results'!$J$4="yes",'Data Transformation'!F961,'Data Transformation'!D961)</f>
        <v>0</v>
      </c>
      <c r="I961" t="str">
        <f t="shared" si="73"/>
        <v/>
      </c>
    </row>
    <row r="962" spans="2:9" x14ac:dyDescent="0.55000000000000004">
      <c r="B962" t="b">
        <f>IF('Input and Summary Results'!D544=0,FALSE,'Input and Summary Results'!$B544)</f>
        <v>0</v>
      </c>
      <c r="C962" t="b">
        <f>IF(OR(B962=0,'Input and Summary Results'!D544=0,'Input and Summary Results'!D544=""),FALSE,'Input and Summary Results'!$D544)</f>
        <v>0</v>
      </c>
      <c r="D962" t="b">
        <f>IF(OR(B962=0,'Input and Summary Results'!E544=0),FALSE,'Input and Summary Results'!$E544)</f>
        <v>0</v>
      </c>
      <c r="E962" t="b">
        <f t="shared" si="74"/>
        <v>0</v>
      </c>
      <c r="F962" t="b">
        <f t="shared" si="75"/>
        <v>0</v>
      </c>
      <c r="G962" t="b">
        <f>IF('Input and Summary Results'!$J$4="yes",IF(C962=FALSE,FALSE,IF('Data Transformation'!E962&lt;$R$10,E962,$R$10)),IF(C962=FALSE,FALSE,IF(C962&lt;$R$10,C962,$R$10)))</f>
        <v>0</v>
      </c>
      <c r="H962" t="b">
        <f>IF('Input and Summary Results'!$J$4="yes",'Data Transformation'!F962,'Data Transformation'!D962)</f>
        <v>0</v>
      </c>
      <c r="I962" t="str">
        <f t="shared" si="73"/>
        <v/>
      </c>
    </row>
    <row r="963" spans="2:9" x14ac:dyDescent="0.55000000000000004">
      <c r="B963" t="b">
        <f>IF('Input and Summary Results'!D545=0,FALSE,'Input and Summary Results'!$B545)</f>
        <v>0</v>
      </c>
      <c r="C963" t="b">
        <f>IF(OR(B963=0,'Input and Summary Results'!D545=0,'Input and Summary Results'!D545=""),FALSE,'Input and Summary Results'!$D545)</f>
        <v>0</v>
      </c>
      <c r="D963" t="b">
        <f>IF(OR(B963=0,'Input and Summary Results'!E545=0),FALSE,'Input and Summary Results'!$E545)</f>
        <v>0</v>
      </c>
      <c r="E963" t="b">
        <f t="shared" si="74"/>
        <v>0</v>
      </c>
      <c r="F963" t="b">
        <f t="shared" si="75"/>
        <v>0</v>
      </c>
      <c r="G963" t="b">
        <f>IF('Input and Summary Results'!$J$4="yes",IF(C963=FALSE,FALSE,IF('Data Transformation'!E963&lt;$R$10,E963,$R$10)),IF(C963=FALSE,FALSE,IF(C963&lt;$R$10,C963,$R$10)))</f>
        <v>0</v>
      </c>
      <c r="H963" t="b">
        <f>IF('Input and Summary Results'!$J$4="yes",'Data Transformation'!F963,'Data Transformation'!D963)</f>
        <v>0</v>
      </c>
      <c r="I963" t="str">
        <f t="shared" si="73"/>
        <v/>
      </c>
    </row>
    <row r="964" spans="2:9" x14ac:dyDescent="0.55000000000000004">
      <c r="B964" t="b">
        <f>IF('Input and Summary Results'!D546=0,FALSE,'Input and Summary Results'!$B546)</f>
        <v>0</v>
      </c>
      <c r="C964" t="b">
        <f>IF(OR(B964=0,'Input and Summary Results'!D546=0,'Input and Summary Results'!D546=""),FALSE,'Input and Summary Results'!$D546)</f>
        <v>0</v>
      </c>
      <c r="D964" t="b">
        <f>IF(OR(B964=0,'Input and Summary Results'!E546=0),FALSE,'Input and Summary Results'!$E546)</f>
        <v>0</v>
      </c>
      <c r="E964" t="b">
        <f t="shared" si="74"/>
        <v>0</v>
      </c>
      <c r="F964" t="b">
        <f t="shared" si="75"/>
        <v>0</v>
      </c>
      <c r="G964" t="b">
        <f>IF('Input and Summary Results'!$J$4="yes",IF(C964=FALSE,FALSE,IF('Data Transformation'!E964&lt;$R$10,E964,$R$10)),IF(C964=FALSE,FALSE,IF(C964&lt;$R$10,C964,$R$10)))</f>
        <v>0</v>
      </c>
      <c r="H964" t="b">
        <f>IF('Input and Summary Results'!$J$4="yes",'Data Transformation'!F964,'Data Transformation'!D964)</f>
        <v>0</v>
      </c>
      <c r="I964" t="str">
        <f t="shared" si="73"/>
        <v/>
      </c>
    </row>
    <row r="965" spans="2:9" x14ac:dyDescent="0.55000000000000004">
      <c r="B965" t="b">
        <f>IF('Input and Summary Results'!D547=0,FALSE,'Input and Summary Results'!$B547)</f>
        <v>0</v>
      </c>
      <c r="C965" t="b">
        <f>IF(OR(B965=0,'Input and Summary Results'!D547=0,'Input and Summary Results'!D547=""),FALSE,'Input and Summary Results'!$D547)</f>
        <v>0</v>
      </c>
      <c r="D965" t="b">
        <f>IF(OR(B965=0,'Input and Summary Results'!E547=0),FALSE,'Input and Summary Results'!$E547)</f>
        <v>0</v>
      </c>
      <c r="E965" t="b">
        <f t="shared" si="74"/>
        <v>0</v>
      </c>
      <c r="F965" t="b">
        <f t="shared" si="75"/>
        <v>0</v>
      </c>
      <c r="G965" t="b">
        <f>IF('Input and Summary Results'!$J$4="yes",IF(C965=FALSE,FALSE,IF('Data Transformation'!E965&lt;$R$10,E965,$R$10)),IF(C965=FALSE,FALSE,IF(C965&lt;$R$10,C965,$R$10)))</f>
        <v>0</v>
      </c>
      <c r="H965" t="b">
        <f>IF('Input and Summary Results'!$J$4="yes",'Data Transformation'!F965,'Data Transformation'!D965)</f>
        <v>0</v>
      </c>
      <c r="I965" t="str">
        <f t="shared" ref="I965:I1028" si="76">IF(G965=FALSE,"",B965)</f>
        <v/>
      </c>
    </row>
    <row r="966" spans="2:9" x14ac:dyDescent="0.55000000000000004">
      <c r="B966" t="b">
        <f>IF('Input and Summary Results'!D548=0,FALSE,'Input and Summary Results'!$B548)</f>
        <v>0</v>
      </c>
      <c r="C966" t="b">
        <f>IF(OR(B966=0,'Input and Summary Results'!D548=0,'Input and Summary Results'!D548=""),FALSE,'Input and Summary Results'!$D548)</f>
        <v>0</v>
      </c>
      <c r="D966" t="b">
        <f>IF(OR(B966=0,'Input and Summary Results'!E548=0),FALSE,'Input and Summary Results'!$E548)</f>
        <v>0</v>
      </c>
      <c r="E966" t="b">
        <f t="shared" si="74"/>
        <v>0</v>
      </c>
      <c r="F966" t="b">
        <f t="shared" si="75"/>
        <v>0</v>
      </c>
      <c r="G966" t="b">
        <f>IF('Input and Summary Results'!$J$4="yes",IF(C966=FALSE,FALSE,IF('Data Transformation'!E966&lt;$R$10,E966,$R$10)),IF(C966=FALSE,FALSE,IF(C966&lt;$R$10,C966,$R$10)))</f>
        <v>0</v>
      </c>
      <c r="H966" t="b">
        <f>IF('Input and Summary Results'!$J$4="yes",'Data Transformation'!F966,'Data Transformation'!D966)</f>
        <v>0</v>
      </c>
      <c r="I966" t="str">
        <f t="shared" si="76"/>
        <v/>
      </c>
    </row>
    <row r="967" spans="2:9" x14ac:dyDescent="0.55000000000000004">
      <c r="B967" t="b">
        <f>IF('Input and Summary Results'!D549=0,FALSE,'Input and Summary Results'!$B549)</f>
        <v>0</v>
      </c>
      <c r="C967" t="b">
        <f>IF(OR(B967=0,'Input and Summary Results'!D549=0,'Input and Summary Results'!D549=""),FALSE,'Input and Summary Results'!$D549)</f>
        <v>0</v>
      </c>
      <c r="D967" t="b">
        <f>IF(OR(B967=0,'Input and Summary Results'!E549=0),FALSE,'Input and Summary Results'!$E549)</f>
        <v>0</v>
      </c>
      <c r="E967" t="b">
        <f t="shared" si="74"/>
        <v>0</v>
      </c>
      <c r="F967" t="b">
        <f t="shared" si="75"/>
        <v>0</v>
      </c>
      <c r="G967" t="b">
        <f>IF('Input and Summary Results'!$J$4="yes",IF(C967=FALSE,FALSE,IF('Data Transformation'!E967&lt;$R$10,E967,$R$10)),IF(C967=FALSE,FALSE,IF(C967&lt;$R$10,C967,$R$10)))</f>
        <v>0</v>
      </c>
      <c r="H967" t="b">
        <f>IF('Input and Summary Results'!$J$4="yes",'Data Transformation'!F967,'Data Transformation'!D967)</f>
        <v>0</v>
      </c>
      <c r="I967" t="str">
        <f t="shared" si="76"/>
        <v/>
      </c>
    </row>
    <row r="968" spans="2:9" x14ac:dyDescent="0.55000000000000004">
      <c r="B968" t="b">
        <f>IF('Input and Summary Results'!D550=0,FALSE,'Input and Summary Results'!$B550)</f>
        <v>0</v>
      </c>
      <c r="C968" t="b">
        <f>IF(OR(B968=0,'Input and Summary Results'!D550=0,'Input and Summary Results'!D550=""),FALSE,'Input and Summary Results'!$D550)</f>
        <v>0</v>
      </c>
      <c r="D968" t="b">
        <f>IF(OR(B968=0,'Input and Summary Results'!E550=0),FALSE,'Input and Summary Results'!$E550)</f>
        <v>0</v>
      </c>
      <c r="E968" t="b">
        <f t="shared" si="74"/>
        <v>0</v>
      </c>
      <c r="F968" t="b">
        <f t="shared" si="75"/>
        <v>0</v>
      </c>
      <c r="G968" t="b">
        <f>IF('Input and Summary Results'!$J$4="yes",IF(C968=FALSE,FALSE,IF('Data Transformation'!E968&lt;$R$10,E968,$R$10)),IF(C968=FALSE,FALSE,IF(C968&lt;$R$10,C968,$R$10)))</f>
        <v>0</v>
      </c>
      <c r="H968" t="b">
        <f>IF('Input and Summary Results'!$J$4="yes",'Data Transformation'!F968,'Data Transformation'!D968)</f>
        <v>0</v>
      </c>
      <c r="I968" t="str">
        <f t="shared" si="76"/>
        <v/>
      </c>
    </row>
    <row r="969" spans="2:9" x14ac:dyDescent="0.55000000000000004">
      <c r="B969" t="b">
        <f>IF('Input and Summary Results'!D551=0,FALSE,'Input and Summary Results'!$B551)</f>
        <v>0</v>
      </c>
      <c r="C969" t="b">
        <f>IF(OR(B969=0,'Input and Summary Results'!D551=0,'Input and Summary Results'!D551=""),FALSE,'Input and Summary Results'!$D551)</f>
        <v>0</v>
      </c>
      <c r="D969" t="b">
        <f>IF(OR(B969=0,'Input and Summary Results'!E551=0),FALSE,'Input and Summary Results'!$E551)</f>
        <v>0</v>
      </c>
      <c r="E969" t="b">
        <f t="shared" si="74"/>
        <v>0</v>
      </c>
      <c r="F969" t="b">
        <f t="shared" si="75"/>
        <v>0</v>
      </c>
      <c r="G969" t="b">
        <f>IF('Input and Summary Results'!$J$4="yes",IF(C969=FALSE,FALSE,IF('Data Transformation'!E969&lt;$R$10,E969,$R$10)),IF(C969=FALSE,FALSE,IF(C969&lt;$R$10,C969,$R$10)))</f>
        <v>0</v>
      </c>
      <c r="H969" t="b">
        <f>IF('Input and Summary Results'!$J$4="yes",'Data Transformation'!F969,'Data Transformation'!D969)</f>
        <v>0</v>
      </c>
      <c r="I969" t="str">
        <f t="shared" si="76"/>
        <v/>
      </c>
    </row>
    <row r="970" spans="2:9" x14ac:dyDescent="0.55000000000000004">
      <c r="B970" t="b">
        <f>IF('Input and Summary Results'!D552=0,FALSE,'Input and Summary Results'!$B552)</f>
        <v>0</v>
      </c>
      <c r="C970" t="b">
        <f>IF(OR(B970=0,'Input and Summary Results'!D552=0,'Input and Summary Results'!D552=""),FALSE,'Input and Summary Results'!$D552)</f>
        <v>0</v>
      </c>
      <c r="D970" t="b">
        <f>IF(OR(B970=0,'Input and Summary Results'!E552=0),FALSE,'Input and Summary Results'!$E552)</f>
        <v>0</v>
      </c>
      <c r="E970" t="b">
        <f t="shared" si="74"/>
        <v>0</v>
      </c>
      <c r="F970" t="b">
        <f t="shared" si="75"/>
        <v>0</v>
      </c>
      <c r="G970" t="b">
        <f>IF('Input and Summary Results'!$J$4="yes",IF(C970=FALSE,FALSE,IF('Data Transformation'!E970&lt;$R$10,E970,$R$10)),IF(C970=FALSE,FALSE,IF(C970&lt;$R$10,C970,$R$10)))</f>
        <v>0</v>
      </c>
      <c r="H970" t="b">
        <f>IF('Input and Summary Results'!$J$4="yes",'Data Transformation'!F970,'Data Transformation'!D970)</f>
        <v>0</v>
      </c>
      <c r="I970" t="str">
        <f t="shared" si="76"/>
        <v/>
      </c>
    </row>
    <row r="971" spans="2:9" x14ac:dyDescent="0.55000000000000004">
      <c r="B971" t="b">
        <f>IF('Input and Summary Results'!D553=0,FALSE,'Input and Summary Results'!$B553)</f>
        <v>0</v>
      </c>
      <c r="C971" t="b">
        <f>IF(OR(B971=0,'Input and Summary Results'!D553=0,'Input and Summary Results'!D553=""),FALSE,'Input and Summary Results'!$D553)</f>
        <v>0</v>
      </c>
      <c r="D971" t="b">
        <f>IF(OR(B971=0,'Input and Summary Results'!E553=0),FALSE,'Input and Summary Results'!$E553)</f>
        <v>0</v>
      </c>
      <c r="E971" t="b">
        <f t="shared" si="74"/>
        <v>0</v>
      </c>
      <c r="F971" t="b">
        <f t="shared" si="75"/>
        <v>0</v>
      </c>
      <c r="G971" t="b">
        <f>IF('Input and Summary Results'!$J$4="yes",IF(C971=FALSE,FALSE,IF('Data Transformation'!E971&lt;$R$10,E971,$R$10)),IF(C971=FALSE,FALSE,IF(C971&lt;$R$10,C971,$R$10)))</f>
        <v>0</v>
      </c>
      <c r="H971" t="b">
        <f>IF('Input and Summary Results'!$J$4="yes",'Data Transformation'!F971,'Data Transformation'!D971)</f>
        <v>0</v>
      </c>
      <c r="I971" t="str">
        <f t="shared" si="76"/>
        <v/>
      </c>
    </row>
    <row r="972" spans="2:9" x14ac:dyDescent="0.55000000000000004">
      <c r="B972" t="b">
        <f>IF('Input and Summary Results'!D554=0,FALSE,'Input and Summary Results'!$B554)</f>
        <v>0</v>
      </c>
      <c r="C972" t="b">
        <f>IF(OR(B972=0,'Input and Summary Results'!D554=0,'Input and Summary Results'!D554=""),FALSE,'Input and Summary Results'!$D554)</f>
        <v>0</v>
      </c>
      <c r="D972" t="b">
        <f>IF(OR(B972=0,'Input and Summary Results'!E554=0),FALSE,'Input and Summary Results'!$E554)</f>
        <v>0</v>
      </c>
      <c r="E972" t="b">
        <f t="shared" si="74"/>
        <v>0</v>
      </c>
      <c r="F972" t="b">
        <f t="shared" si="75"/>
        <v>0</v>
      </c>
      <c r="G972" t="b">
        <f>IF('Input and Summary Results'!$J$4="yes",IF(C972=FALSE,FALSE,IF('Data Transformation'!E972&lt;$R$10,E972,$R$10)),IF(C972=FALSE,FALSE,IF(C972&lt;$R$10,C972,$R$10)))</f>
        <v>0</v>
      </c>
      <c r="H972" t="b">
        <f>IF('Input and Summary Results'!$J$4="yes",'Data Transformation'!F972,'Data Transformation'!D972)</f>
        <v>0</v>
      </c>
      <c r="I972" t="str">
        <f t="shared" si="76"/>
        <v/>
      </c>
    </row>
    <row r="973" spans="2:9" x14ac:dyDescent="0.55000000000000004">
      <c r="B973" t="b">
        <f>IF('Input and Summary Results'!D555=0,FALSE,'Input and Summary Results'!$B555)</f>
        <v>0</v>
      </c>
      <c r="C973" t="b">
        <f>IF(OR(B973=0,'Input and Summary Results'!D555=0,'Input and Summary Results'!D555=""),FALSE,'Input and Summary Results'!$D555)</f>
        <v>0</v>
      </c>
      <c r="D973" t="b">
        <f>IF(OR(B973=0,'Input and Summary Results'!E555=0),FALSE,'Input and Summary Results'!$E555)</f>
        <v>0</v>
      </c>
      <c r="E973" t="b">
        <f t="shared" si="74"/>
        <v>0</v>
      </c>
      <c r="F973" t="b">
        <f t="shared" si="75"/>
        <v>0</v>
      </c>
      <c r="G973" t="b">
        <f>IF('Input and Summary Results'!$J$4="yes",IF(C973=FALSE,FALSE,IF('Data Transformation'!E973&lt;$R$10,E973,$R$10)),IF(C973=FALSE,FALSE,IF(C973&lt;$R$10,C973,$R$10)))</f>
        <v>0</v>
      </c>
      <c r="H973" t="b">
        <f>IF('Input and Summary Results'!$J$4="yes",'Data Transformation'!F973,'Data Transformation'!D973)</f>
        <v>0</v>
      </c>
      <c r="I973" t="str">
        <f t="shared" si="76"/>
        <v/>
      </c>
    </row>
    <row r="974" spans="2:9" x14ac:dyDescent="0.55000000000000004">
      <c r="B974" t="b">
        <f>IF('Input and Summary Results'!D556=0,FALSE,'Input and Summary Results'!$B556)</f>
        <v>0</v>
      </c>
      <c r="C974" t="b">
        <f>IF(OR(B974=0,'Input and Summary Results'!D556=0,'Input and Summary Results'!D556=""),FALSE,'Input and Summary Results'!$D556)</f>
        <v>0</v>
      </c>
      <c r="D974" t="b">
        <f>IF(OR(B974=0,'Input and Summary Results'!E556=0),FALSE,'Input and Summary Results'!$E556)</f>
        <v>0</v>
      </c>
      <c r="E974" t="b">
        <f t="shared" si="74"/>
        <v>0</v>
      </c>
      <c r="F974" t="b">
        <f t="shared" si="75"/>
        <v>0</v>
      </c>
      <c r="G974" t="b">
        <f>IF('Input and Summary Results'!$J$4="yes",IF(C974=FALSE,FALSE,IF('Data Transformation'!E974&lt;$R$10,E974,$R$10)),IF(C974=FALSE,FALSE,IF(C974&lt;$R$10,C974,$R$10)))</f>
        <v>0</v>
      </c>
      <c r="H974" t="b">
        <f>IF('Input and Summary Results'!$J$4="yes",'Data Transformation'!F974,'Data Transformation'!D974)</f>
        <v>0</v>
      </c>
      <c r="I974" t="str">
        <f t="shared" si="76"/>
        <v/>
      </c>
    </row>
    <row r="975" spans="2:9" x14ac:dyDescent="0.55000000000000004">
      <c r="B975" t="b">
        <f>IF('Input and Summary Results'!D557=0,FALSE,'Input and Summary Results'!$B557)</f>
        <v>0</v>
      </c>
      <c r="C975" t="b">
        <f>IF(OR(B975=0,'Input and Summary Results'!D557=0,'Input and Summary Results'!D557=""),FALSE,'Input and Summary Results'!$D557)</f>
        <v>0</v>
      </c>
      <c r="D975" t="b">
        <f>IF(OR(B975=0,'Input and Summary Results'!E557=0),FALSE,'Input and Summary Results'!$E557)</f>
        <v>0</v>
      </c>
      <c r="E975" t="b">
        <f t="shared" si="74"/>
        <v>0</v>
      </c>
      <c r="F975" t="b">
        <f t="shared" si="75"/>
        <v>0</v>
      </c>
      <c r="G975" t="b">
        <f>IF('Input and Summary Results'!$J$4="yes",IF(C975=FALSE,FALSE,IF('Data Transformation'!E975&lt;$R$10,E975,$R$10)),IF(C975=FALSE,FALSE,IF(C975&lt;$R$10,C975,$R$10)))</f>
        <v>0</v>
      </c>
      <c r="H975" t="b">
        <f>IF('Input and Summary Results'!$J$4="yes",'Data Transformation'!F975,'Data Transformation'!D975)</f>
        <v>0</v>
      </c>
      <c r="I975" t="str">
        <f t="shared" si="76"/>
        <v/>
      </c>
    </row>
    <row r="976" spans="2:9" x14ac:dyDescent="0.55000000000000004">
      <c r="B976" t="b">
        <f>IF('Input and Summary Results'!D558=0,FALSE,'Input and Summary Results'!$B558)</f>
        <v>0</v>
      </c>
      <c r="C976" t="b">
        <f>IF(OR(B976=0,'Input and Summary Results'!D558=0,'Input and Summary Results'!D558=""),FALSE,'Input and Summary Results'!$D558)</f>
        <v>0</v>
      </c>
      <c r="D976" t="b">
        <f>IF(OR(B976=0,'Input and Summary Results'!E558=0),FALSE,'Input and Summary Results'!$E558)</f>
        <v>0</v>
      </c>
      <c r="E976" t="b">
        <f t="shared" si="74"/>
        <v>0</v>
      </c>
      <c r="F976" t="b">
        <f t="shared" si="75"/>
        <v>0</v>
      </c>
      <c r="G976" t="b">
        <f>IF('Input and Summary Results'!$J$4="yes",IF(C976=FALSE,FALSE,IF('Data Transformation'!E976&lt;$R$10,E976,$R$10)),IF(C976=FALSE,FALSE,IF(C976&lt;$R$10,C976,$R$10)))</f>
        <v>0</v>
      </c>
      <c r="H976" t="b">
        <f>IF('Input and Summary Results'!$J$4="yes",'Data Transformation'!F976,'Data Transformation'!D976)</f>
        <v>0</v>
      </c>
      <c r="I976" t="str">
        <f t="shared" si="76"/>
        <v/>
      </c>
    </row>
    <row r="977" spans="2:9" x14ac:dyDescent="0.55000000000000004">
      <c r="B977" t="b">
        <f>IF('Input and Summary Results'!D559=0,FALSE,'Input and Summary Results'!$B559)</f>
        <v>0</v>
      </c>
      <c r="C977" t="b">
        <f>IF(OR(B977=0,'Input and Summary Results'!D559=0,'Input and Summary Results'!D559=""),FALSE,'Input and Summary Results'!$D559)</f>
        <v>0</v>
      </c>
      <c r="D977" t="b">
        <f>IF(OR(B977=0,'Input and Summary Results'!E559=0),FALSE,'Input and Summary Results'!$E559)</f>
        <v>0</v>
      </c>
      <c r="E977" t="b">
        <f t="shared" si="74"/>
        <v>0</v>
      </c>
      <c r="F977" t="b">
        <f t="shared" si="75"/>
        <v>0</v>
      </c>
      <c r="G977" t="b">
        <f>IF('Input and Summary Results'!$J$4="yes",IF(C977=FALSE,FALSE,IF('Data Transformation'!E977&lt;$R$10,E977,$R$10)),IF(C977=FALSE,FALSE,IF(C977&lt;$R$10,C977,$R$10)))</f>
        <v>0</v>
      </c>
      <c r="H977" t="b">
        <f>IF('Input and Summary Results'!$J$4="yes",'Data Transformation'!F977,'Data Transformation'!D977)</f>
        <v>0</v>
      </c>
      <c r="I977" t="str">
        <f t="shared" si="76"/>
        <v/>
      </c>
    </row>
    <row r="978" spans="2:9" x14ac:dyDescent="0.55000000000000004">
      <c r="B978" t="b">
        <f>IF('Input and Summary Results'!D560=0,FALSE,'Input and Summary Results'!$B560)</f>
        <v>0</v>
      </c>
      <c r="C978" t="b">
        <f>IF(OR(B978=0,'Input and Summary Results'!D560=0,'Input and Summary Results'!D560=""),FALSE,'Input and Summary Results'!$D560)</f>
        <v>0</v>
      </c>
      <c r="D978" t="b">
        <f>IF(OR(B978=0,'Input and Summary Results'!E560=0),FALSE,'Input and Summary Results'!$E560)</f>
        <v>0</v>
      </c>
      <c r="E978" t="b">
        <f t="shared" si="74"/>
        <v>0</v>
      </c>
      <c r="F978" t="b">
        <f t="shared" si="75"/>
        <v>0</v>
      </c>
      <c r="G978" t="b">
        <f>IF('Input and Summary Results'!$J$4="yes",IF(C978=FALSE,FALSE,IF('Data Transformation'!E978&lt;$R$10,E978,$R$10)),IF(C978=FALSE,FALSE,IF(C978&lt;$R$10,C978,$R$10)))</f>
        <v>0</v>
      </c>
      <c r="H978" t="b">
        <f>IF('Input and Summary Results'!$J$4="yes",'Data Transformation'!F978,'Data Transformation'!D978)</f>
        <v>0</v>
      </c>
      <c r="I978" t="str">
        <f t="shared" si="76"/>
        <v/>
      </c>
    </row>
    <row r="979" spans="2:9" x14ac:dyDescent="0.55000000000000004">
      <c r="B979" t="b">
        <f>IF('Input and Summary Results'!D561=0,FALSE,'Input and Summary Results'!$B561)</f>
        <v>0</v>
      </c>
      <c r="C979" t="b">
        <f>IF(OR(B979=0,'Input and Summary Results'!D561=0,'Input and Summary Results'!D561=""),FALSE,'Input and Summary Results'!$D561)</f>
        <v>0</v>
      </c>
      <c r="D979" t="b">
        <f>IF(OR(B979=0,'Input and Summary Results'!E561=0),FALSE,'Input and Summary Results'!$E561)</f>
        <v>0</v>
      </c>
      <c r="E979" t="b">
        <f t="shared" si="74"/>
        <v>0</v>
      </c>
      <c r="F979" t="b">
        <f t="shared" si="75"/>
        <v>0</v>
      </c>
      <c r="G979" t="b">
        <f>IF('Input and Summary Results'!$J$4="yes",IF(C979=FALSE,FALSE,IF('Data Transformation'!E979&lt;$R$10,E979,$R$10)),IF(C979=FALSE,FALSE,IF(C979&lt;$R$10,C979,$R$10)))</f>
        <v>0</v>
      </c>
      <c r="H979" t="b">
        <f>IF('Input and Summary Results'!$J$4="yes",'Data Transformation'!F979,'Data Transformation'!D979)</f>
        <v>0</v>
      </c>
      <c r="I979" t="str">
        <f t="shared" si="76"/>
        <v/>
      </c>
    </row>
    <row r="980" spans="2:9" x14ac:dyDescent="0.55000000000000004">
      <c r="B980" t="b">
        <f>IF('Input and Summary Results'!D562=0,FALSE,'Input and Summary Results'!$B562)</f>
        <v>0</v>
      </c>
      <c r="C980" t="b">
        <f>IF(OR(B980=0,'Input and Summary Results'!D562=0,'Input and Summary Results'!D562=""),FALSE,'Input and Summary Results'!$D562)</f>
        <v>0</v>
      </c>
      <c r="D980" t="b">
        <f>IF(OR(B980=0,'Input and Summary Results'!E562=0),FALSE,'Input and Summary Results'!$E562)</f>
        <v>0</v>
      </c>
      <c r="E980" t="b">
        <f t="shared" si="74"/>
        <v>0</v>
      </c>
      <c r="F980" t="b">
        <f t="shared" si="75"/>
        <v>0</v>
      </c>
      <c r="G980" t="b">
        <f>IF('Input and Summary Results'!$J$4="yes",IF(C980=FALSE,FALSE,IF('Data Transformation'!E980&lt;$R$10,E980,$R$10)),IF(C980=FALSE,FALSE,IF(C980&lt;$R$10,C980,$R$10)))</f>
        <v>0</v>
      </c>
      <c r="H980" t="b">
        <f>IF('Input and Summary Results'!$J$4="yes",'Data Transformation'!F980,'Data Transformation'!D980)</f>
        <v>0</v>
      </c>
      <c r="I980" t="str">
        <f t="shared" si="76"/>
        <v/>
      </c>
    </row>
    <row r="981" spans="2:9" x14ac:dyDescent="0.55000000000000004">
      <c r="B981" t="b">
        <f>IF('Input and Summary Results'!D563=0,FALSE,'Input and Summary Results'!$B563)</f>
        <v>0</v>
      </c>
      <c r="C981" t="b">
        <f>IF(OR(B981=0,'Input and Summary Results'!D563=0,'Input and Summary Results'!D563=""),FALSE,'Input and Summary Results'!$D563)</f>
        <v>0</v>
      </c>
      <c r="D981" t="b">
        <f>IF(OR(B981=0,'Input and Summary Results'!E563=0),FALSE,'Input and Summary Results'!$E563)</f>
        <v>0</v>
      </c>
      <c r="E981" t="b">
        <f t="shared" si="74"/>
        <v>0</v>
      </c>
      <c r="F981" t="b">
        <f t="shared" si="75"/>
        <v>0</v>
      </c>
      <c r="G981" t="b">
        <f>IF('Input and Summary Results'!$J$4="yes",IF(C981=FALSE,FALSE,IF('Data Transformation'!E981&lt;$R$10,E981,$R$10)),IF(C981=FALSE,FALSE,IF(C981&lt;$R$10,C981,$R$10)))</f>
        <v>0</v>
      </c>
      <c r="H981" t="b">
        <f>IF('Input and Summary Results'!$J$4="yes",'Data Transformation'!F981,'Data Transformation'!D981)</f>
        <v>0</v>
      </c>
      <c r="I981" t="str">
        <f t="shared" si="76"/>
        <v/>
      </c>
    </row>
    <row r="982" spans="2:9" x14ac:dyDescent="0.55000000000000004">
      <c r="B982" t="b">
        <f>IF('Input and Summary Results'!D564=0,FALSE,'Input and Summary Results'!$B564)</f>
        <v>0</v>
      </c>
      <c r="C982" t="b">
        <f>IF(OR(B982=0,'Input and Summary Results'!D564=0,'Input and Summary Results'!D564=""),FALSE,'Input and Summary Results'!$D564)</f>
        <v>0</v>
      </c>
      <c r="D982" t="b">
        <f>IF(OR(B982=0,'Input and Summary Results'!E564=0),FALSE,'Input and Summary Results'!$E564)</f>
        <v>0</v>
      </c>
      <c r="E982" t="b">
        <f t="shared" si="74"/>
        <v>0</v>
      </c>
      <c r="F982" t="b">
        <f t="shared" si="75"/>
        <v>0</v>
      </c>
      <c r="G982" t="b">
        <f>IF('Input and Summary Results'!$J$4="yes",IF(C982=FALSE,FALSE,IF('Data Transformation'!E982&lt;$R$10,E982,$R$10)),IF(C982=FALSE,FALSE,IF(C982&lt;$R$10,C982,$R$10)))</f>
        <v>0</v>
      </c>
      <c r="H982" t="b">
        <f>IF('Input and Summary Results'!$J$4="yes",'Data Transformation'!F982,'Data Transformation'!D982)</f>
        <v>0</v>
      </c>
      <c r="I982" t="str">
        <f t="shared" si="76"/>
        <v/>
      </c>
    </row>
    <row r="983" spans="2:9" x14ac:dyDescent="0.55000000000000004">
      <c r="B983" t="b">
        <f>IF('Input and Summary Results'!D565=0,FALSE,'Input and Summary Results'!$B565)</f>
        <v>0</v>
      </c>
      <c r="C983" t="b">
        <f>IF(OR(B983=0,'Input and Summary Results'!D565=0,'Input and Summary Results'!D565=""),FALSE,'Input and Summary Results'!$D565)</f>
        <v>0</v>
      </c>
      <c r="D983" t="b">
        <f>IF(OR(B983=0,'Input and Summary Results'!E565=0),FALSE,'Input and Summary Results'!$E565)</f>
        <v>0</v>
      </c>
      <c r="E983" t="b">
        <f t="shared" si="74"/>
        <v>0</v>
      </c>
      <c r="F983" t="b">
        <f t="shared" si="75"/>
        <v>0</v>
      </c>
      <c r="G983" t="b">
        <f>IF('Input and Summary Results'!$J$4="yes",IF(C983=FALSE,FALSE,IF('Data Transformation'!E983&lt;$R$10,E983,$R$10)),IF(C983=FALSE,FALSE,IF(C983&lt;$R$10,C983,$R$10)))</f>
        <v>0</v>
      </c>
      <c r="H983" t="b">
        <f>IF('Input and Summary Results'!$J$4="yes",'Data Transformation'!F983,'Data Transformation'!D983)</f>
        <v>0</v>
      </c>
      <c r="I983" t="str">
        <f t="shared" si="76"/>
        <v/>
      </c>
    </row>
    <row r="984" spans="2:9" x14ac:dyDescent="0.55000000000000004">
      <c r="B984" t="b">
        <f>IF('Input and Summary Results'!D566=0,FALSE,'Input and Summary Results'!$B566)</f>
        <v>0</v>
      </c>
      <c r="C984" t="b">
        <f>IF(OR(B984=0,'Input and Summary Results'!D566=0,'Input and Summary Results'!D566=""),FALSE,'Input and Summary Results'!$D566)</f>
        <v>0</v>
      </c>
      <c r="D984" t="b">
        <f>IF(OR(B984=0,'Input and Summary Results'!E566=0),FALSE,'Input and Summary Results'!$E566)</f>
        <v>0</v>
      </c>
      <c r="E984" t="b">
        <f t="shared" si="74"/>
        <v>0</v>
      </c>
      <c r="F984" t="b">
        <f t="shared" si="75"/>
        <v>0</v>
      </c>
      <c r="G984" t="b">
        <f>IF('Input and Summary Results'!$J$4="yes",IF(C984=FALSE,FALSE,IF('Data Transformation'!E984&lt;$R$10,E984,$R$10)),IF(C984=FALSE,FALSE,IF(C984&lt;$R$10,C984,$R$10)))</f>
        <v>0</v>
      </c>
      <c r="H984" t="b">
        <f>IF('Input and Summary Results'!$J$4="yes",'Data Transformation'!F984,'Data Transformation'!D984)</f>
        <v>0</v>
      </c>
      <c r="I984" t="str">
        <f t="shared" si="76"/>
        <v/>
      </c>
    </row>
    <row r="985" spans="2:9" x14ac:dyDescent="0.55000000000000004">
      <c r="B985" t="b">
        <f>IF('Input and Summary Results'!D567=0,FALSE,'Input and Summary Results'!$B567)</f>
        <v>0</v>
      </c>
      <c r="C985" t="b">
        <f>IF(OR(B985=0,'Input and Summary Results'!D567=0,'Input and Summary Results'!D567=""),FALSE,'Input and Summary Results'!$D567)</f>
        <v>0</v>
      </c>
      <c r="D985" t="b">
        <f>IF(OR(B985=0,'Input and Summary Results'!E567=0),FALSE,'Input and Summary Results'!$E567)</f>
        <v>0</v>
      </c>
      <c r="E985" t="b">
        <f t="shared" si="74"/>
        <v>0</v>
      </c>
      <c r="F985" t="b">
        <f t="shared" si="75"/>
        <v>0</v>
      </c>
      <c r="G985" t="b">
        <f>IF('Input and Summary Results'!$J$4="yes",IF(C985=FALSE,FALSE,IF('Data Transformation'!E985&lt;$R$10,E985,$R$10)),IF(C985=FALSE,FALSE,IF(C985&lt;$R$10,C985,$R$10)))</f>
        <v>0</v>
      </c>
      <c r="H985" t="b">
        <f>IF('Input and Summary Results'!$J$4="yes",'Data Transformation'!F985,'Data Transformation'!D985)</f>
        <v>0</v>
      </c>
      <c r="I985" t="str">
        <f t="shared" si="76"/>
        <v/>
      </c>
    </row>
    <row r="986" spans="2:9" x14ac:dyDescent="0.55000000000000004">
      <c r="B986" t="b">
        <f>IF('Input and Summary Results'!D568=0,FALSE,'Input and Summary Results'!$B568)</f>
        <v>0</v>
      </c>
      <c r="C986" t="b">
        <f>IF(OR(B986=0,'Input and Summary Results'!D568=0,'Input and Summary Results'!D568=""),FALSE,'Input and Summary Results'!$D568)</f>
        <v>0</v>
      </c>
      <c r="D986" t="b">
        <f>IF(OR(B986=0,'Input and Summary Results'!E568=0),FALSE,'Input and Summary Results'!$E568)</f>
        <v>0</v>
      </c>
      <c r="E986" t="b">
        <f t="shared" si="74"/>
        <v>0</v>
      </c>
      <c r="F986" t="b">
        <f t="shared" si="75"/>
        <v>0</v>
      </c>
      <c r="G986" t="b">
        <f>IF('Input and Summary Results'!$J$4="yes",IF(C986=FALSE,FALSE,IF('Data Transformation'!E986&lt;$R$10,E986,$R$10)),IF(C986=FALSE,FALSE,IF(C986&lt;$R$10,C986,$R$10)))</f>
        <v>0</v>
      </c>
      <c r="H986" t="b">
        <f>IF('Input and Summary Results'!$J$4="yes",'Data Transformation'!F986,'Data Transformation'!D986)</f>
        <v>0</v>
      </c>
      <c r="I986" t="str">
        <f t="shared" si="76"/>
        <v/>
      </c>
    </row>
    <row r="987" spans="2:9" x14ac:dyDescent="0.55000000000000004">
      <c r="B987" t="b">
        <f>IF('Input and Summary Results'!D569=0,FALSE,'Input and Summary Results'!$B569)</f>
        <v>0</v>
      </c>
      <c r="C987" t="b">
        <f>IF(OR(B987=0,'Input and Summary Results'!D569=0,'Input and Summary Results'!D569=""),FALSE,'Input and Summary Results'!$D569)</f>
        <v>0</v>
      </c>
      <c r="D987" t="b">
        <f>IF(OR(B987=0,'Input and Summary Results'!E569=0),FALSE,'Input and Summary Results'!$E569)</f>
        <v>0</v>
      </c>
      <c r="E987" t="b">
        <f t="shared" si="74"/>
        <v>0</v>
      </c>
      <c r="F987" t="b">
        <f t="shared" si="75"/>
        <v>0</v>
      </c>
      <c r="G987" t="b">
        <f>IF('Input and Summary Results'!$J$4="yes",IF(C987=FALSE,FALSE,IF('Data Transformation'!E987&lt;$R$10,E987,$R$10)),IF(C987=FALSE,FALSE,IF(C987&lt;$R$10,C987,$R$10)))</f>
        <v>0</v>
      </c>
      <c r="H987" t="b">
        <f>IF('Input and Summary Results'!$J$4="yes",'Data Transformation'!F987,'Data Transformation'!D987)</f>
        <v>0</v>
      </c>
      <c r="I987" t="str">
        <f t="shared" si="76"/>
        <v/>
      </c>
    </row>
    <row r="988" spans="2:9" x14ac:dyDescent="0.55000000000000004">
      <c r="B988" t="b">
        <f>IF('Input and Summary Results'!D570=0,FALSE,'Input and Summary Results'!$B570)</f>
        <v>0</v>
      </c>
      <c r="C988" t="b">
        <f>IF(OR(B988=0,'Input and Summary Results'!D570=0,'Input and Summary Results'!D570=""),FALSE,'Input and Summary Results'!$D570)</f>
        <v>0</v>
      </c>
      <c r="D988" t="b">
        <f>IF(OR(B988=0,'Input and Summary Results'!E570=0),FALSE,'Input and Summary Results'!$E570)</f>
        <v>0</v>
      </c>
      <c r="E988" t="b">
        <f t="shared" si="74"/>
        <v>0</v>
      </c>
      <c r="F988" t="b">
        <f t="shared" si="75"/>
        <v>0</v>
      </c>
      <c r="G988" t="b">
        <f>IF('Input and Summary Results'!$J$4="yes",IF(C988=FALSE,FALSE,IF('Data Transformation'!E988&lt;$R$10,E988,$R$10)),IF(C988=FALSE,FALSE,IF(C988&lt;$R$10,C988,$R$10)))</f>
        <v>0</v>
      </c>
      <c r="H988" t="b">
        <f>IF('Input and Summary Results'!$J$4="yes",'Data Transformation'!F988,'Data Transformation'!D988)</f>
        <v>0</v>
      </c>
      <c r="I988" t="str">
        <f t="shared" si="76"/>
        <v/>
      </c>
    </row>
    <row r="989" spans="2:9" x14ac:dyDescent="0.55000000000000004">
      <c r="B989" t="b">
        <f>IF('Input and Summary Results'!D571=0,FALSE,'Input and Summary Results'!$B571)</f>
        <v>0</v>
      </c>
      <c r="C989" t="b">
        <f>IF(OR(B989=0,'Input and Summary Results'!D571=0,'Input and Summary Results'!D571=""),FALSE,'Input and Summary Results'!$D571)</f>
        <v>0</v>
      </c>
      <c r="D989" t="b">
        <f>IF(OR(B989=0,'Input and Summary Results'!E571=0),FALSE,'Input and Summary Results'!$E571)</f>
        <v>0</v>
      </c>
      <c r="E989" t="b">
        <f t="shared" si="74"/>
        <v>0</v>
      </c>
      <c r="F989" t="b">
        <f t="shared" si="75"/>
        <v>0</v>
      </c>
      <c r="G989" t="b">
        <f>IF('Input and Summary Results'!$J$4="yes",IF(C989=FALSE,FALSE,IF('Data Transformation'!E989&lt;$R$10,E989,$R$10)),IF(C989=FALSE,FALSE,IF(C989&lt;$R$10,C989,$R$10)))</f>
        <v>0</v>
      </c>
      <c r="H989" t="b">
        <f>IF('Input and Summary Results'!$J$4="yes",'Data Transformation'!F989,'Data Transformation'!D989)</f>
        <v>0</v>
      </c>
      <c r="I989" t="str">
        <f t="shared" si="76"/>
        <v/>
      </c>
    </row>
    <row r="990" spans="2:9" x14ac:dyDescent="0.55000000000000004">
      <c r="B990" t="b">
        <f>IF('Input and Summary Results'!D572=0,FALSE,'Input and Summary Results'!$B572)</f>
        <v>0</v>
      </c>
      <c r="C990" t="b">
        <f>IF(OR(B990=0,'Input and Summary Results'!D572=0,'Input and Summary Results'!D572=""),FALSE,'Input and Summary Results'!$D572)</f>
        <v>0</v>
      </c>
      <c r="D990" t="b">
        <f>IF(OR(B990=0,'Input and Summary Results'!E572=0),FALSE,'Input and Summary Results'!$E572)</f>
        <v>0</v>
      </c>
      <c r="E990" t="b">
        <f t="shared" si="74"/>
        <v>0</v>
      </c>
      <c r="F990" t="b">
        <f t="shared" si="75"/>
        <v>0</v>
      </c>
      <c r="G990" t="b">
        <f>IF('Input and Summary Results'!$J$4="yes",IF(C990=FALSE,FALSE,IF('Data Transformation'!E990&lt;$R$10,E990,$R$10)),IF(C990=FALSE,FALSE,IF(C990&lt;$R$10,C990,$R$10)))</f>
        <v>0</v>
      </c>
      <c r="H990" t="b">
        <f>IF('Input and Summary Results'!$J$4="yes",'Data Transformation'!F990,'Data Transformation'!D990)</f>
        <v>0</v>
      </c>
      <c r="I990" t="str">
        <f t="shared" si="76"/>
        <v/>
      </c>
    </row>
    <row r="991" spans="2:9" x14ac:dyDescent="0.55000000000000004">
      <c r="B991" t="b">
        <f>IF('Input and Summary Results'!D573=0,FALSE,'Input and Summary Results'!$B573)</f>
        <v>0</v>
      </c>
      <c r="C991" t="b">
        <f>IF(OR(B991=0,'Input and Summary Results'!D573=0,'Input and Summary Results'!D573=""),FALSE,'Input and Summary Results'!$D573)</f>
        <v>0</v>
      </c>
      <c r="D991" t="b">
        <f>IF(OR(B991=0,'Input and Summary Results'!E573=0),FALSE,'Input and Summary Results'!$E573)</f>
        <v>0</v>
      </c>
      <c r="E991" t="b">
        <f t="shared" si="74"/>
        <v>0</v>
      </c>
      <c r="F991" t="b">
        <f t="shared" si="75"/>
        <v>0</v>
      </c>
      <c r="G991" t="b">
        <f>IF('Input and Summary Results'!$J$4="yes",IF(C991=FALSE,FALSE,IF('Data Transformation'!E991&lt;$R$10,E991,$R$10)),IF(C991=FALSE,FALSE,IF(C991&lt;$R$10,C991,$R$10)))</f>
        <v>0</v>
      </c>
      <c r="H991" t="b">
        <f>IF('Input and Summary Results'!$J$4="yes",'Data Transformation'!F991,'Data Transformation'!D991)</f>
        <v>0</v>
      </c>
      <c r="I991" t="str">
        <f t="shared" si="76"/>
        <v/>
      </c>
    </row>
    <row r="992" spans="2:9" x14ac:dyDescent="0.55000000000000004">
      <c r="B992" t="b">
        <f>IF('Input and Summary Results'!D574=0,FALSE,'Input and Summary Results'!$B574)</f>
        <v>0</v>
      </c>
      <c r="C992" t="b">
        <f>IF(OR(B992=0,'Input and Summary Results'!D574=0,'Input and Summary Results'!D574=""),FALSE,'Input and Summary Results'!$D574)</f>
        <v>0</v>
      </c>
      <c r="D992" t="b">
        <f>IF(OR(B992=0,'Input and Summary Results'!E574=0),FALSE,'Input and Summary Results'!$E574)</f>
        <v>0</v>
      </c>
      <c r="E992" t="b">
        <f t="shared" si="74"/>
        <v>0</v>
      </c>
      <c r="F992" t="b">
        <f t="shared" si="75"/>
        <v>0</v>
      </c>
      <c r="G992" t="b">
        <f>IF('Input and Summary Results'!$J$4="yes",IF(C992=FALSE,FALSE,IF('Data Transformation'!E992&lt;$R$10,E992,$R$10)),IF(C992=FALSE,FALSE,IF(C992&lt;$R$10,C992,$R$10)))</f>
        <v>0</v>
      </c>
      <c r="H992" t="b">
        <f>IF('Input and Summary Results'!$J$4="yes",'Data Transformation'!F992,'Data Transformation'!D992)</f>
        <v>0</v>
      </c>
      <c r="I992" t="str">
        <f t="shared" si="76"/>
        <v/>
      </c>
    </row>
    <row r="993" spans="2:9" x14ac:dyDescent="0.55000000000000004">
      <c r="B993" t="b">
        <f>IF('Input and Summary Results'!D575=0,FALSE,'Input and Summary Results'!$B575)</f>
        <v>0</v>
      </c>
      <c r="C993" t="b">
        <f>IF(OR(B993=0,'Input and Summary Results'!D575=0,'Input and Summary Results'!D575=""),FALSE,'Input and Summary Results'!$D575)</f>
        <v>0</v>
      </c>
      <c r="D993" t="b">
        <f>IF(OR(B993=0,'Input and Summary Results'!E575=0),FALSE,'Input and Summary Results'!$E575)</f>
        <v>0</v>
      </c>
      <c r="E993" t="b">
        <f t="shared" si="74"/>
        <v>0</v>
      </c>
      <c r="F993" t="b">
        <f t="shared" si="75"/>
        <v>0</v>
      </c>
      <c r="G993" t="b">
        <f>IF('Input and Summary Results'!$J$4="yes",IF(C993=FALSE,FALSE,IF('Data Transformation'!E993&lt;$R$10,E993,$R$10)),IF(C993=FALSE,FALSE,IF(C993&lt;$R$10,C993,$R$10)))</f>
        <v>0</v>
      </c>
      <c r="H993" t="b">
        <f>IF('Input and Summary Results'!$J$4="yes",'Data Transformation'!F993,'Data Transformation'!D993)</f>
        <v>0</v>
      </c>
      <c r="I993" t="str">
        <f t="shared" si="76"/>
        <v/>
      </c>
    </row>
    <row r="994" spans="2:9" x14ac:dyDescent="0.55000000000000004">
      <c r="B994" t="b">
        <f>IF('Input and Summary Results'!D576=0,FALSE,'Input and Summary Results'!$B576)</f>
        <v>0</v>
      </c>
      <c r="C994" t="b">
        <f>IF(OR(B994=0,'Input and Summary Results'!D576=0,'Input and Summary Results'!D576=""),FALSE,'Input and Summary Results'!$D576)</f>
        <v>0</v>
      </c>
      <c r="D994" t="b">
        <f>IF(OR(B994=0,'Input and Summary Results'!E576=0),FALSE,'Input and Summary Results'!$E576)</f>
        <v>0</v>
      </c>
      <c r="E994" t="b">
        <f t="shared" si="74"/>
        <v>0</v>
      </c>
      <c r="F994" t="b">
        <f t="shared" si="75"/>
        <v>0</v>
      </c>
      <c r="G994" t="b">
        <f>IF('Input and Summary Results'!$J$4="yes",IF(C994=FALSE,FALSE,IF('Data Transformation'!E994&lt;$R$10,E994,$R$10)),IF(C994=FALSE,FALSE,IF(C994&lt;$R$10,C994,$R$10)))</f>
        <v>0</v>
      </c>
      <c r="H994" t="b">
        <f>IF('Input and Summary Results'!$J$4="yes",'Data Transformation'!F994,'Data Transformation'!D994)</f>
        <v>0</v>
      </c>
      <c r="I994" t="str">
        <f t="shared" si="76"/>
        <v/>
      </c>
    </row>
    <row r="995" spans="2:9" x14ac:dyDescent="0.55000000000000004">
      <c r="B995" t="b">
        <f>IF('Input and Summary Results'!D577=0,FALSE,'Input and Summary Results'!$B577)</f>
        <v>0</v>
      </c>
      <c r="C995" t="b">
        <f>IF(OR(B995=0,'Input and Summary Results'!D577=0,'Input and Summary Results'!D577=""),FALSE,'Input and Summary Results'!$D577)</f>
        <v>0</v>
      </c>
      <c r="D995" t="b">
        <f>IF(OR(B995=0,'Input and Summary Results'!E577=0),FALSE,'Input and Summary Results'!$E577)</f>
        <v>0</v>
      </c>
      <c r="E995" t="b">
        <f t="shared" si="74"/>
        <v>0</v>
      </c>
      <c r="F995" t="b">
        <f t="shared" si="75"/>
        <v>0</v>
      </c>
      <c r="G995" t="b">
        <f>IF('Input and Summary Results'!$J$4="yes",IF(C995=FALSE,FALSE,IF('Data Transformation'!E995&lt;$R$10,E995,$R$10)),IF(C995=FALSE,FALSE,IF(C995&lt;$R$10,C995,$R$10)))</f>
        <v>0</v>
      </c>
      <c r="H995" t="b">
        <f>IF('Input and Summary Results'!$J$4="yes",'Data Transformation'!F995,'Data Transformation'!D995)</f>
        <v>0</v>
      </c>
      <c r="I995" t="str">
        <f t="shared" si="76"/>
        <v/>
      </c>
    </row>
    <row r="996" spans="2:9" x14ac:dyDescent="0.55000000000000004">
      <c r="B996" t="b">
        <f>IF('Input and Summary Results'!D578=0,FALSE,'Input and Summary Results'!$B578)</f>
        <v>0</v>
      </c>
      <c r="C996" t="b">
        <f>IF(OR(B996=0,'Input and Summary Results'!D578=0,'Input and Summary Results'!D578=""),FALSE,'Input and Summary Results'!$D578)</f>
        <v>0</v>
      </c>
      <c r="D996" t="b">
        <f>IF(OR(B996=0,'Input and Summary Results'!E578=0),FALSE,'Input and Summary Results'!$E578)</f>
        <v>0</v>
      </c>
      <c r="E996" t="b">
        <f t="shared" si="74"/>
        <v>0</v>
      </c>
      <c r="F996" t="b">
        <f t="shared" si="75"/>
        <v>0</v>
      </c>
      <c r="G996" t="b">
        <f>IF('Input and Summary Results'!$J$4="yes",IF(C996=FALSE,FALSE,IF('Data Transformation'!E996&lt;$R$10,E996,$R$10)),IF(C996=FALSE,FALSE,IF(C996&lt;$R$10,C996,$R$10)))</f>
        <v>0</v>
      </c>
      <c r="H996" t="b">
        <f>IF('Input and Summary Results'!$J$4="yes",'Data Transformation'!F996,'Data Transformation'!D996)</f>
        <v>0</v>
      </c>
      <c r="I996" t="str">
        <f t="shared" si="76"/>
        <v/>
      </c>
    </row>
    <row r="997" spans="2:9" x14ac:dyDescent="0.55000000000000004">
      <c r="B997" t="b">
        <f>IF('Input and Summary Results'!D579=0,FALSE,'Input and Summary Results'!$B579)</f>
        <v>0</v>
      </c>
      <c r="C997" t="b">
        <f>IF(OR(B997=0,'Input and Summary Results'!D579=0,'Input and Summary Results'!D579=""),FALSE,'Input and Summary Results'!$D579)</f>
        <v>0</v>
      </c>
      <c r="D997" t="b">
        <f>IF(OR(B997=0,'Input and Summary Results'!E579=0),FALSE,'Input and Summary Results'!$E579)</f>
        <v>0</v>
      </c>
      <c r="E997" t="b">
        <f t="shared" si="74"/>
        <v>0</v>
      </c>
      <c r="F997" t="b">
        <f t="shared" si="75"/>
        <v>0</v>
      </c>
      <c r="G997" t="b">
        <f>IF('Input and Summary Results'!$J$4="yes",IF(C997=FALSE,FALSE,IF('Data Transformation'!E997&lt;$R$10,E997,$R$10)),IF(C997=FALSE,FALSE,IF(C997&lt;$R$10,C997,$R$10)))</f>
        <v>0</v>
      </c>
      <c r="H997" t="b">
        <f>IF('Input and Summary Results'!$J$4="yes",'Data Transformation'!F997,'Data Transformation'!D997)</f>
        <v>0</v>
      </c>
      <c r="I997" t="str">
        <f t="shared" si="76"/>
        <v/>
      </c>
    </row>
    <row r="998" spans="2:9" x14ac:dyDescent="0.55000000000000004">
      <c r="B998" t="b">
        <f>IF('Input and Summary Results'!D580=0,FALSE,'Input and Summary Results'!$B580)</f>
        <v>0</v>
      </c>
      <c r="C998" t="b">
        <f>IF(OR(B998=0,'Input and Summary Results'!D580=0,'Input and Summary Results'!D580=""),FALSE,'Input and Summary Results'!$D580)</f>
        <v>0</v>
      </c>
      <c r="D998" t="b">
        <f>IF(OR(B998=0,'Input and Summary Results'!E580=0),FALSE,'Input and Summary Results'!$E580)</f>
        <v>0</v>
      </c>
      <c r="E998" t="b">
        <f t="shared" si="74"/>
        <v>0</v>
      </c>
      <c r="F998" t="b">
        <f t="shared" si="75"/>
        <v>0</v>
      </c>
      <c r="G998" t="b">
        <f>IF('Input and Summary Results'!$J$4="yes",IF(C998=FALSE,FALSE,IF('Data Transformation'!E998&lt;$R$10,E998,$R$10)),IF(C998=FALSE,FALSE,IF(C998&lt;$R$10,C998,$R$10)))</f>
        <v>0</v>
      </c>
      <c r="H998" t="b">
        <f>IF('Input and Summary Results'!$J$4="yes",'Data Transformation'!F998,'Data Transformation'!D998)</f>
        <v>0</v>
      </c>
      <c r="I998" t="str">
        <f t="shared" si="76"/>
        <v/>
      </c>
    </row>
    <row r="999" spans="2:9" x14ac:dyDescent="0.55000000000000004">
      <c r="B999" t="b">
        <f>IF('Input and Summary Results'!D581=0,FALSE,'Input and Summary Results'!$B581)</f>
        <v>0</v>
      </c>
      <c r="C999" t="b">
        <f>IF(OR(B999=0,'Input and Summary Results'!D581=0,'Input and Summary Results'!D581=""),FALSE,'Input and Summary Results'!$D581)</f>
        <v>0</v>
      </c>
      <c r="D999" t="b">
        <f>IF(OR(B999=0,'Input and Summary Results'!E581=0),FALSE,'Input and Summary Results'!$E581)</f>
        <v>0</v>
      </c>
      <c r="E999" t="b">
        <f t="shared" si="74"/>
        <v>0</v>
      </c>
      <c r="F999" t="b">
        <f t="shared" si="75"/>
        <v>0</v>
      </c>
      <c r="G999" t="b">
        <f>IF('Input and Summary Results'!$J$4="yes",IF(C999=FALSE,FALSE,IF('Data Transformation'!E999&lt;$R$10,E999,$R$10)),IF(C999=FALSE,FALSE,IF(C999&lt;$R$10,C999,$R$10)))</f>
        <v>0</v>
      </c>
      <c r="H999" t="b">
        <f>IF('Input and Summary Results'!$J$4="yes",'Data Transformation'!F999,'Data Transformation'!D999)</f>
        <v>0</v>
      </c>
      <c r="I999" t="str">
        <f t="shared" si="76"/>
        <v/>
      </c>
    </row>
    <row r="1000" spans="2:9" x14ac:dyDescent="0.55000000000000004">
      <c r="B1000" t="b">
        <f>IF('Input and Summary Results'!D582=0,FALSE,'Input and Summary Results'!$B582)</f>
        <v>0</v>
      </c>
      <c r="C1000" t="b">
        <f>IF(OR(B1000=0,'Input and Summary Results'!D582=0,'Input and Summary Results'!D582=""),FALSE,'Input and Summary Results'!$D582)</f>
        <v>0</v>
      </c>
      <c r="D1000" t="b">
        <f>IF(OR(B1000=0,'Input and Summary Results'!E582=0),FALSE,'Input and Summary Results'!$E582)</f>
        <v>0</v>
      </c>
      <c r="E1000" t="b">
        <f t="shared" si="74"/>
        <v>0</v>
      </c>
      <c r="F1000" t="b">
        <f t="shared" si="75"/>
        <v>0</v>
      </c>
      <c r="G1000" t="b">
        <f>IF('Input and Summary Results'!$J$4="yes",IF(C1000=FALSE,FALSE,IF('Data Transformation'!E1000&lt;$R$10,E1000,$R$10)),IF(C1000=FALSE,FALSE,IF(C1000&lt;$R$10,C1000,$R$10)))</f>
        <v>0</v>
      </c>
      <c r="H1000" t="b">
        <f>IF('Input and Summary Results'!$J$4="yes",'Data Transformation'!F1000,'Data Transformation'!D1000)</f>
        <v>0</v>
      </c>
      <c r="I1000" t="str">
        <f t="shared" si="76"/>
        <v/>
      </c>
    </row>
    <row r="1001" spans="2:9" x14ac:dyDescent="0.55000000000000004">
      <c r="B1001" t="b">
        <f>IF('Input and Summary Results'!D583=0,FALSE,'Input and Summary Results'!$B583)</f>
        <v>0</v>
      </c>
      <c r="C1001" t="b">
        <f>IF(OR(B1001=0,'Input and Summary Results'!D583=0,'Input and Summary Results'!D583=""),FALSE,'Input and Summary Results'!$D583)</f>
        <v>0</v>
      </c>
      <c r="D1001" t="b">
        <f>IF(OR(B1001=0,'Input and Summary Results'!E583=0),FALSE,'Input and Summary Results'!$E583)</f>
        <v>0</v>
      </c>
      <c r="E1001" t="b">
        <f t="shared" si="74"/>
        <v>0</v>
      </c>
      <c r="F1001" t="b">
        <f t="shared" si="75"/>
        <v>0</v>
      </c>
      <c r="G1001" t="b">
        <f>IF('Input and Summary Results'!$J$4="yes",IF(C1001=FALSE,FALSE,IF('Data Transformation'!E1001&lt;$R$10,E1001,$R$10)),IF(C1001=FALSE,FALSE,IF(C1001&lt;$R$10,C1001,$R$10)))</f>
        <v>0</v>
      </c>
      <c r="H1001" t="b">
        <f>IF('Input and Summary Results'!$J$4="yes",'Data Transformation'!F1001,'Data Transformation'!D1001)</f>
        <v>0</v>
      </c>
      <c r="I1001" t="str">
        <f t="shared" si="76"/>
        <v/>
      </c>
    </row>
    <row r="1002" spans="2:9" x14ac:dyDescent="0.55000000000000004">
      <c r="B1002" t="b">
        <f>IF('Input and Summary Results'!D584=0,FALSE,'Input and Summary Results'!$B584)</f>
        <v>0</v>
      </c>
      <c r="C1002" t="b">
        <f>IF(OR(B1002=0,'Input and Summary Results'!D584=0,'Input and Summary Results'!D584=""),FALSE,'Input and Summary Results'!$D584)</f>
        <v>0</v>
      </c>
      <c r="D1002" t="b">
        <f>IF(OR(B1002=0,'Input and Summary Results'!E584=0),FALSE,'Input and Summary Results'!$E584)</f>
        <v>0</v>
      </c>
      <c r="E1002" t="b">
        <f t="shared" ref="E1002:E1065" si="77">IF(C1002=FALSE,FALSE,LOG10(C1002))</f>
        <v>0</v>
      </c>
      <c r="F1002" t="b">
        <f t="shared" ref="F1002:F1065" si="78">IF(D1002=FALSE, FALSE,0.434*D1002/C1002)</f>
        <v>0</v>
      </c>
      <c r="G1002" t="b">
        <f>IF('Input and Summary Results'!$J$4="yes",IF(C1002=FALSE,FALSE,IF('Data Transformation'!E1002&lt;$R$10,E1002,$R$10)),IF(C1002=FALSE,FALSE,IF(C1002&lt;$R$10,C1002,$R$10)))</f>
        <v>0</v>
      </c>
      <c r="H1002" t="b">
        <f>IF('Input and Summary Results'!$J$4="yes",'Data Transformation'!F1002,'Data Transformation'!D1002)</f>
        <v>0</v>
      </c>
      <c r="I1002" t="str">
        <f t="shared" si="76"/>
        <v/>
      </c>
    </row>
    <row r="1003" spans="2:9" x14ac:dyDescent="0.55000000000000004">
      <c r="B1003" t="b">
        <f>IF('Input and Summary Results'!D585=0,FALSE,'Input and Summary Results'!$B585)</f>
        <v>0</v>
      </c>
      <c r="C1003" t="b">
        <f>IF(OR(B1003=0,'Input and Summary Results'!D585=0,'Input and Summary Results'!D585=""),FALSE,'Input and Summary Results'!$D585)</f>
        <v>0</v>
      </c>
      <c r="D1003" t="b">
        <f>IF(OR(B1003=0,'Input and Summary Results'!E585=0),FALSE,'Input and Summary Results'!$E585)</f>
        <v>0</v>
      </c>
      <c r="E1003" t="b">
        <f t="shared" si="77"/>
        <v>0</v>
      </c>
      <c r="F1003" t="b">
        <f t="shared" si="78"/>
        <v>0</v>
      </c>
      <c r="G1003" t="b">
        <f>IF('Input and Summary Results'!$J$4="yes",IF(C1003=FALSE,FALSE,IF('Data Transformation'!E1003&lt;$R$10,E1003,$R$10)),IF(C1003=FALSE,FALSE,IF(C1003&lt;$R$10,C1003,$R$10)))</f>
        <v>0</v>
      </c>
      <c r="H1003" t="b">
        <f>IF('Input and Summary Results'!$J$4="yes",'Data Transformation'!F1003,'Data Transformation'!D1003)</f>
        <v>0</v>
      </c>
      <c r="I1003" t="str">
        <f t="shared" si="76"/>
        <v/>
      </c>
    </row>
    <row r="1004" spans="2:9" x14ac:dyDescent="0.55000000000000004">
      <c r="B1004" t="b">
        <f>IF('Input and Summary Results'!D586=0,FALSE,'Input and Summary Results'!$B586)</f>
        <v>0</v>
      </c>
      <c r="C1004" t="b">
        <f>IF(OR(B1004=0,'Input and Summary Results'!D586=0,'Input and Summary Results'!D586=""),FALSE,'Input and Summary Results'!$D586)</f>
        <v>0</v>
      </c>
      <c r="D1004" t="b">
        <f>IF(OR(B1004=0,'Input and Summary Results'!E586=0),FALSE,'Input and Summary Results'!$E586)</f>
        <v>0</v>
      </c>
      <c r="E1004" t="b">
        <f t="shared" si="77"/>
        <v>0</v>
      </c>
      <c r="F1004" t="b">
        <f t="shared" si="78"/>
        <v>0</v>
      </c>
      <c r="G1004" t="b">
        <f>IF('Input and Summary Results'!$J$4="yes",IF(C1004=FALSE,FALSE,IF('Data Transformation'!E1004&lt;$R$10,E1004,$R$10)),IF(C1004=FALSE,FALSE,IF(C1004&lt;$R$10,C1004,$R$10)))</f>
        <v>0</v>
      </c>
      <c r="H1004" t="b">
        <f>IF('Input and Summary Results'!$J$4="yes",'Data Transformation'!F1004,'Data Transformation'!D1004)</f>
        <v>0</v>
      </c>
      <c r="I1004" t="str">
        <f t="shared" si="76"/>
        <v/>
      </c>
    </row>
    <row r="1005" spans="2:9" x14ac:dyDescent="0.55000000000000004">
      <c r="B1005" t="b">
        <f>IF('Input and Summary Results'!D587=0,FALSE,'Input and Summary Results'!$B587)</f>
        <v>0</v>
      </c>
      <c r="C1005" t="b">
        <f>IF(OR(B1005=0,'Input and Summary Results'!D587=0,'Input and Summary Results'!D587=""),FALSE,'Input and Summary Results'!$D587)</f>
        <v>0</v>
      </c>
      <c r="D1005" t="b">
        <f>IF(OR(B1005=0,'Input and Summary Results'!E587=0),FALSE,'Input and Summary Results'!$E587)</f>
        <v>0</v>
      </c>
      <c r="E1005" t="b">
        <f t="shared" si="77"/>
        <v>0</v>
      </c>
      <c r="F1005" t="b">
        <f t="shared" si="78"/>
        <v>0</v>
      </c>
      <c r="G1005" t="b">
        <f>IF('Input and Summary Results'!$J$4="yes",IF(C1005=FALSE,FALSE,IF('Data Transformation'!E1005&lt;$R$10,E1005,$R$10)),IF(C1005=FALSE,FALSE,IF(C1005&lt;$R$10,C1005,$R$10)))</f>
        <v>0</v>
      </c>
      <c r="H1005" t="b">
        <f>IF('Input and Summary Results'!$J$4="yes",'Data Transformation'!F1005,'Data Transformation'!D1005)</f>
        <v>0</v>
      </c>
      <c r="I1005" t="str">
        <f t="shared" si="76"/>
        <v/>
      </c>
    </row>
    <row r="1006" spans="2:9" x14ac:dyDescent="0.55000000000000004">
      <c r="B1006" t="b">
        <f>IF('Input and Summary Results'!D588=0,FALSE,'Input and Summary Results'!$B588)</f>
        <v>0</v>
      </c>
      <c r="C1006" t="b">
        <f>IF(OR(B1006=0,'Input and Summary Results'!D588=0,'Input and Summary Results'!D588=""),FALSE,'Input and Summary Results'!$D588)</f>
        <v>0</v>
      </c>
      <c r="D1006" t="b">
        <f>IF(OR(B1006=0,'Input and Summary Results'!E588=0),FALSE,'Input and Summary Results'!$E588)</f>
        <v>0</v>
      </c>
      <c r="E1006" t="b">
        <f t="shared" si="77"/>
        <v>0</v>
      </c>
      <c r="F1006" t="b">
        <f t="shared" si="78"/>
        <v>0</v>
      </c>
      <c r="G1006" t="b">
        <f>IF('Input and Summary Results'!$J$4="yes",IF(C1006=FALSE,FALSE,IF('Data Transformation'!E1006&lt;$R$10,E1006,$R$10)),IF(C1006=FALSE,FALSE,IF(C1006&lt;$R$10,C1006,$R$10)))</f>
        <v>0</v>
      </c>
      <c r="H1006" t="b">
        <f>IF('Input and Summary Results'!$J$4="yes",'Data Transformation'!F1006,'Data Transformation'!D1006)</f>
        <v>0</v>
      </c>
      <c r="I1006" t="str">
        <f t="shared" si="76"/>
        <v/>
      </c>
    </row>
    <row r="1007" spans="2:9" x14ac:dyDescent="0.55000000000000004">
      <c r="B1007" t="b">
        <f>IF('Input and Summary Results'!D589=0,FALSE,'Input and Summary Results'!$B589)</f>
        <v>0</v>
      </c>
      <c r="C1007" t="b">
        <f>IF(OR(B1007=0,'Input and Summary Results'!D589=0,'Input and Summary Results'!D589=""),FALSE,'Input and Summary Results'!$D589)</f>
        <v>0</v>
      </c>
      <c r="D1007" t="b">
        <f>IF(OR(B1007=0,'Input and Summary Results'!E589=0),FALSE,'Input and Summary Results'!$E589)</f>
        <v>0</v>
      </c>
      <c r="E1007" t="b">
        <f t="shared" si="77"/>
        <v>0</v>
      </c>
      <c r="F1007" t="b">
        <f t="shared" si="78"/>
        <v>0</v>
      </c>
      <c r="G1007" t="b">
        <f>IF('Input and Summary Results'!$J$4="yes",IF(C1007=FALSE,FALSE,IF('Data Transformation'!E1007&lt;$R$10,E1007,$R$10)),IF(C1007=FALSE,FALSE,IF(C1007&lt;$R$10,C1007,$R$10)))</f>
        <v>0</v>
      </c>
      <c r="H1007" t="b">
        <f>IF('Input and Summary Results'!$J$4="yes",'Data Transformation'!F1007,'Data Transformation'!D1007)</f>
        <v>0</v>
      </c>
      <c r="I1007" t="str">
        <f t="shared" si="76"/>
        <v/>
      </c>
    </row>
    <row r="1008" spans="2:9" x14ac:dyDescent="0.55000000000000004">
      <c r="B1008" t="b">
        <f>IF('Input and Summary Results'!D590=0,FALSE,'Input and Summary Results'!$B590)</f>
        <v>0</v>
      </c>
      <c r="C1008" t="b">
        <f>IF(OR(B1008=0,'Input and Summary Results'!D590=0,'Input and Summary Results'!D590=""),FALSE,'Input and Summary Results'!$D590)</f>
        <v>0</v>
      </c>
      <c r="D1008" t="b">
        <f>IF(OR(B1008=0,'Input and Summary Results'!E590=0),FALSE,'Input and Summary Results'!$E590)</f>
        <v>0</v>
      </c>
      <c r="E1008" t="b">
        <f t="shared" si="77"/>
        <v>0</v>
      </c>
      <c r="F1008" t="b">
        <f t="shared" si="78"/>
        <v>0</v>
      </c>
      <c r="G1008" t="b">
        <f>IF('Input and Summary Results'!$J$4="yes",IF(C1008=FALSE,FALSE,IF('Data Transformation'!E1008&lt;$R$10,E1008,$R$10)),IF(C1008=FALSE,FALSE,IF(C1008&lt;$R$10,C1008,$R$10)))</f>
        <v>0</v>
      </c>
      <c r="H1008" t="b">
        <f>IF('Input and Summary Results'!$J$4="yes",'Data Transformation'!F1008,'Data Transformation'!D1008)</f>
        <v>0</v>
      </c>
      <c r="I1008" t="str">
        <f t="shared" si="76"/>
        <v/>
      </c>
    </row>
    <row r="1009" spans="2:9" x14ac:dyDescent="0.55000000000000004">
      <c r="B1009" t="b">
        <f>IF('Input and Summary Results'!D591=0,FALSE,'Input and Summary Results'!$B591)</f>
        <v>0</v>
      </c>
      <c r="C1009" t="b">
        <f>IF(OR(B1009=0,'Input and Summary Results'!D591=0,'Input and Summary Results'!D591=""),FALSE,'Input and Summary Results'!$D591)</f>
        <v>0</v>
      </c>
      <c r="D1009" t="b">
        <f>IF(OR(B1009=0,'Input and Summary Results'!E591=0),FALSE,'Input and Summary Results'!$E591)</f>
        <v>0</v>
      </c>
      <c r="E1009" t="b">
        <f t="shared" si="77"/>
        <v>0</v>
      </c>
      <c r="F1009" t="b">
        <f t="shared" si="78"/>
        <v>0</v>
      </c>
      <c r="G1009" t="b">
        <f>IF('Input and Summary Results'!$J$4="yes",IF(C1009=FALSE,FALSE,IF('Data Transformation'!E1009&lt;$R$10,E1009,$R$10)),IF(C1009=FALSE,FALSE,IF(C1009&lt;$R$10,C1009,$R$10)))</f>
        <v>0</v>
      </c>
      <c r="H1009" t="b">
        <f>IF('Input and Summary Results'!$J$4="yes",'Data Transformation'!F1009,'Data Transformation'!D1009)</f>
        <v>0</v>
      </c>
      <c r="I1009" t="str">
        <f t="shared" si="76"/>
        <v/>
      </c>
    </row>
    <row r="1010" spans="2:9" x14ac:dyDescent="0.55000000000000004">
      <c r="B1010" t="b">
        <f>IF('Input and Summary Results'!D592=0,FALSE,'Input and Summary Results'!$B592)</f>
        <v>0</v>
      </c>
      <c r="C1010" t="b">
        <f>IF(OR(B1010=0,'Input and Summary Results'!D592=0,'Input and Summary Results'!D592=""),FALSE,'Input and Summary Results'!$D592)</f>
        <v>0</v>
      </c>
      <c r="D1010" t="b">
        <f>IF(OR(B1010=0,'Input and Summary Results'!E592=0),FALSE,'Input and Summary Results'!$E592)</f>
        <v>0</v>
      </c>
      <c r="E1010" t="b">
        <f t="shared" si="77"/>
        <v>0</v>
      </c>
      <c r="F1010" t="b">
        <f t="shared" si="78"/>
        <v>0</v>
      </c>
      <c r="G1010" t="b">
        <f>IF('Input and Summary Results'!$J$4="yes",IF(C1010=FALSE,FALSE,IF('Data Transformation'!E1010&lt;$R$10,E1010,$R$10)),IF(C1010=FALSE,FALSE,IF(C1010&lt;$R$10,C1010,$R$10)))</f>
        <v>0</v>
      </c>
      <c r="H1010" t="b">
        <f>IF('Input and Summary Results'!$J$4="yes",'Data Transformation'!F1010,'Data Transformation'!D1010)</f>
        <v>0</v>
      </c>
      <c r="I1010" t="str">
        <f t="shared" si="76"/>
        <v/>
      </c>
    </row>
    <row r="1011" spans="2:9" x14ac:dyDescent="0.55000000000000004">
      <c r="B1011" t="b">
        <f>IF('Input and Summary Results'!D593=0,FALSE,'Input and Summary Results'!$B593)</f>
        <v>0</v>
      </c>
      <c r="C1011" t="b">
        <f>IF(OR(B1011=0,'Input and Summary Results'!D593=0,'Input and Summary Results'!D593=""),FALSE,'Input and Summary Results'!$D593)</f>
        <v>0</v>
      </c>
      <c r="D1011" t="b">
        <f>IF(OR(B1011=0,'Input and Summary Results'!E593=0),FALSE,'Input and Summary Results'!$E593)</f>
        <v>0</v>
      </c>
      <c r="E1011" t="b">
        <f t="shared" si="77"/>
        <v>0</v>
      </c>
      <c r="F1011" t="b">
        <f t="shared" si="78"/>
        <v>0</v>
      </c>
      <c r="G1011" t="b">
        <f>IF('Input and Summary Results'!$J$4="yes",IF(C1011=FALSE,FALSE,IF('Data Transformation'!E1011&lt;$R$10,E1011,$R$10)),IF(C1011=FALSE,FALSE,IF(C1011&lt;$R$10,C1011,$R$10)))</f>
        <v>0</v>
      </c>
      <c r="H1011" t="b">
        <f>IF('Input and Summary Results'!$J$4="yes",'Data Transformation'!F1011,'Data Transformation'!D1011)</f>
        <v>0</v>
      </c>
      <c r="I1011" t="str">
        <f t="shared" si="76"/>
        <v/>
      </c>
    </row>
    <row r="1012" spans="2:9" x14ac:dyDescent="0.55000000000000004">
      <c r="B1012" t="b">
        <f>IF('Input and Summary Results'!D594=0,FALSE,'Input and Summary Results'!$B594)</f>
        <v>0</v>
      </c>
      <c r="C1012" t="b">
        <f>IF(OR(B1012=0,'Input and Summary Results'!D594=0,'Input and Summary Results'!D594=""),FALSE,'Input and Summary Results'!$D594)</f>
        <v>0</v>
      </c>
      <c r="D1012" t="b">
        <f>IF(OR(B1012=0,'Input and Summary Results'!E594=0),FALSE,'Input and Summary Results'!$E594)</f>
        <v>0</v>
      </c>
      <c r="E1012" t="b">
        <f t="shared" si="77"/>
        <v>0</v>
      </c>
      <c r="F1012" t="b">
        <f t="shared" si="78"/>
        <v>0</v>
      </c>
      <c r="G1012" t="b">
        <f>IF('Input and Summary Results'!$J$4="yes",IF(C1012=FALSE,FALSE,IF('Data Transformation'!E1012&lt;$R$10,E1012,$R$10)),IF(C1012=FALSE,FALSE,IF(C1012&lt;$R$10,C1012,$R$10)))</f>
        <v>0</v>
      </c>
      <c r="H1012" t="b">
        <f>IF('Input and Summary Results'!$J$4="yes",'Data Transformation'!F1012,'Data Transformation'!D1012)</f>
        <v>0</v>
      </c>
      <c r="I1012" t="str">
        <f t="shared" si="76"/>
        <v/>
      </c>
    </row>
    <row r="1013" spans="2:9" x14ac:dyDescent="0.55000000000000004">
      <c r="B1013" t="b">
        <f>IF('Input and Summary Results'!D595=0,FALSE,'Input and Summary Results'!$B595)</f>
        <v>0</v>
      </c>
      <c r="C1013" t="b">
        <f>IF(OR(B1013=0,'Input and Summary Results'!D595=0,'Input and Summary Results'!D595=""),FALSE,'Input and Summary Results'!$D595)</f>
        <v>0</v>
      </c>
      <c r="D1013" t="b">
        <f>IF(OR(B1013=0,'Input and Summary Results'!E595=0),FALSE,'Input and Summary Results'!$E595)</f>
        <v>0</v>
      </c>
      <c r="E1013" t="b">
        <f t="shared" si="77"/>
        <v>0</v>
      </c>
      <c r="F1013" t="b">
        <f t="shared" si="78"/>
        <v>0</v>
      </c>
      <c r="G1013" t="b">
        <f>IF('Input and Summary Results'!$J$4="yes",IF(C1013=FALSE,FALSE,IF('Data Transformation'!E1013&lt;$R$10,E1013,$R$10)),IF(C1013=FALSE,FALSE,IF(C1013&lt;$R$10,C1013,$R$10)))</f>
        <v>0</v>
      </c>
      <c r="H1013" t="b">
        <f>IF('Input and Summary Results'!$J$4="yes",'Data Transformation'!F1013,'Data Transformation'!D1013)</f>
        <v>0</v>
      </c>
      <c r="I1013" t="str">
        <f t="shared" si="76"/>
        <v/>
      </c>
    </row>
    <row r="1014" spans="2:9" x14ac:dyDescent="0.55000000000000004">
      <c r="B1014" t="b">
        <f>IF('Input and Summary Results'!D596=0,FALSE,'Input and Summary Results'!$B596)</f>
        <v>0</v>
      </c>
      <c r="C1014" t="b">
        <f>IF(OR(B1014=0,'Input and Summary Results'!D596=0,'Input and Summary Results'!D596=""),FALSE,'Input and Summary Results'!$D596)</f>
        <v>0</v>
      </c>
      <c r="D1014" t="b">
        <f>IF(OR(B1014=0,'Input and Summary Results'!E596=0),FALSE,'Input and Summary Results'!$E596)</f>
        <v>0</v>
      </c>
      <c r="E1014" t="b">
        <f t="shared" si="77"/>
        <v>0</v>
      </c>
      <c r="F1014" t="b">
        <f t="shared" si="78"/>
        <v>0</v>
      </c>
      <c r="G1014" t="b">
        <f>IF('Input and Summary Results'!$J$4="yes",IF(C1014=FALSE,FALSE,IF('Data Transformation'!E1014&lt;$R$10,E1014,$R$10)),IF(C1014=FALSE,FALSE,IF(C1014&lt;$R$10,C1014,$R$10)))</f>
        <v>0</v>
      </c>
      <c r="H1014" t="b">
        <f>IF('Input and Summary Results'!$J$4="yes",'Data Transformation'!F1014,'Data Transformation'!D1014)</f>
        <v>0</v>
      </c>
      <c r="I1014" t="str">
        <f t="shared" si="76"/>
        <v/>
      </c>
    </row>
    <row r="1015" spans="2:9" x14ac:dyDescent="0.55000000000000004">
      <c r="B1015" t="b">
        <f>IF('Input and Summary Results'!D597=0,FALSE,'Input and Summary Results'!$B597)</f>
        <v>0</v>
      </c>
      <c r="C1015" t="b">
        <f>IF(OR(B1015=0,'Input and Summary Results'!D597=0,'Input and Summary Results'!D597=""),FALSE,'Input and Summary Results'!$D597)</f>
        <v>0</v>
      </c>
      <c r="D1015" t="b">
        <f>IF(OR(B1015=0,'Input and Summary Results'!E597=0),FALSE,'Input and Summary Results'!$E597)</f>
        <v>0</v>
      </c>
      <c r="E1015" t="b">
        <f t="shared" si="77"/>
        <v>0</v>
      </c>
      <c r="F1015" t="b">
        <f t="shared" si="78"/>
        <v>0</v>
      </c>
      <c r="G1015" t="b">
        <f>IF('Input and Summary Results'!$J$4="yes",IF(C1015=FALSE,FALSE,IF('Data Transformation'!E1015&lt;$R$10,E1015,$R$10)),IF(C1015=FALSE,FALSE,IF(C1015&lt;$R$10,C1015,$R$10)))</f>
        <v>0</v>
      </c>
      <c r="H1015" t="b">
        <f>IF('Input and Summary Results'!$J$4="yes",'Data Transformation'!F1015,'Data Transformation'!D1015)</f>
        <v>0</v>
      </c>
      <c r="I1015" t="str">
        <f t="shared" si="76"/>
        <v/>
      </c>
    </row>
    <row r="1016" spans="2:9" x14ac:dyDescent="0.55000000000000004">
      <c r="B1016" t="b">
        <f>IF('Input and Summary Results'!D598=0,FALSE,'Input and Summary Results'!$B598)</f>
        <v>0</v>
      </c>
      <c r="C1016" t="b">
        <f>IF(OR(B1016=0,'Input and Summary Results'!D598=0,'Input and Summary Results'!D598=""),FALSE,'Input and Summary Results'!$D598)</f>
        <v>0</v>
      </c>
      <c r="D1016" t="b">
        <f>IF(OR(B1016=0,'Input and Summary Results'!E598=0),FALSE,'Input and Summary Results'!$E598)</f>
        <v>0</v>
      </c>
      <c r="E1016" t="b">
        <f t="shared" si="77"/>
        <v>0</v>
      </c>
      <c r="F1016" t="b">
        <f t="shared" si="78"/>
        <v>0</v>
      </c>
      <c r="G1016" t="b">
        <f>IF('Input and Summary Results'!$J$4="yes",IF(C1016=FALSE,FALSE,IF('Data Transformation'!E1016&lt;$R$10,E1016,$R$10)),IF(C1016=FALSE,FALSE,IF(C1016&lt;$R$10,C1016,$R$10)))</f>
        <v>0</v>
      </c>
      <c r="H1016" t="b">
        <f>IF('Input and Summary Results'!$J$4="yes",'Data Transformation'!F1016,'Data Transformation'!D1016)</f>
        <v>0</v>
      </c>
      <c r="I1016" t="str">
        <f t="shared" si="76"/>
        <v/>
      </c>
    </row>
    <row r="1017" spans="2:9" x14ac:dyDescent="0.55000000000000004">
      <c r="B1017" t="b">
        <f>IF('Input and Summary Results'!D599=0,FALSE,'Input and Summary Results'!$B599)</f>
        <v>0</v>
      </c>
      <c r="C1017" t="b">
        <f>IF(OR(B1017=0,'Input and Summary Results'!D599=0,'Input and Summary Results'!D599=""),FALSE,'Input and Summary Results'!$D599)</f>
        <v>0</v>
      </c>
      <c r="D1017" t="b">
        <f>IF(OR(B1017=0,'Input and Summary Results'!E599=0),FALSE,'Input and Summary Results'!$E599)</f>
        <v>0</v>
      </c>
      <c r="E1017" t="b">
        <f t="shared" si="77"/>
        <v>0</v>
      </c>
      <c r="F1017" t="b">
        <f t="shared" si="78"/>
        <v>0</v>
      </c>
      <c r="G1017" t="b">
        <f>IF('Input and Summary Results'!$J$4="yes",IF(C1017=FALSE,FALSE,IF('Data Transformation'!E1017&lt;$R$10,E1017,$R$10)),IF(C1017=FALSE,FALSE,IF(C1017&lt;$R$10,C1017,$R$10)))</f>
        <v>0</v>
      </c>
      <c r="H1017" t="b">
        <f>IF('Input and Summary Results'!$J$4="yes",'Data Transformation'!F1017,'Data Transformation'!D1017)</f>
        <v>0</v>
      </c>
      <c r="I1017" t="str">
        <f t="shared" si="76"/>
        <v/>
      </c>
    </row>
    <row r="1018" spans="2:9" x14ac:dyDescent="0.55000000000000004">
      <c r="B1018" t="b">
        <f>IF('Input and Summary Results'!D600=0,FALSE,'Input and Summary Results'!$B600)</f>
        <v>0</v>
      </c>
      <c r="C1018" t="b">
        <f>IF(OR(B1018=0,'Input and Summary Results'!D600=0,'Input and Summary Results'!D600=""),FALSE,'Input and Summary Results'!$D600)</f>
        <v>0</v>
      </c>
      <c r="D1018" t="b">
        <f>IF(OR(B1018=0,'Input and Summary Results'!E600=0),FALSE,'Input and Summary Results'!$E600)</f>
        <v>0</v>
      </c>
      <c r="E1018" t="b">
        <f t="shared" si="77"/>
        <v>0</v>
      </c>
      <c r="F1018" t="b">
        <f t="shared" si="78"/>
        <v>0</v>
      </c>
      <c r="G1018" t="b">
        <f>IF('Input and Summary Results'!$J$4="yes",IF(C1018=FALSE,FALSE,IF('Data Transformation'!E1018&lt;$R$10,E1018,$R$10)),IF(C1018=FALSE,FALSE,IF(C1018&lt;$R$10,C1018,$R$10)))</f>
        <v>0</v>
      </c>
      <c r="H1018" t="b">
        <f>IF('Input and Summary Results'!$J$4="yes",'Data Transformation'!F1018,'Data Transformation'!D1018)</f>
        <v>0</v>
      </c>
      <c r="I1018" t="str">
        <f t="shared" si="76"/>
        <v/>
      </c>
    </row>
    <row r="1019" spans="2:9" x14ac:dyDescent="0.55000000000000004">
      <c r="B1019" t="b">
        <f>IF('Input and Summary Results'!D601=0,FALSE,'Input and Summary Results'!$B601)</f>
        <v>0</v>
      </c>
      <c r="C1019" t="b">
        <f>IF(OR(B1019=0,'Input and Summary Results'!D601=0,'Input and Summary Results'!D601=""),FALSE,'Input and Summary Results'!$D601)</f>
        <v>0</v>
      </c>
      <c r="D1019" t="b">
        <f>IF(OR(B1019=0,'Input and Summary Results'!E601=0),FALSE,'Input and Summary Results'!$E601)</f>
        <v>0</v>
      </c>
      <c r="E1019" t="b">
        <f t="shared" si="77"/>
        <v>0</v>
      </c>
      <c r="F1019" t="b">
        <f t="shared" si="78"/>
        <v>0</v>
      </c>
      <c r="G1019" t="b">
        <f>IF('Input and Summary Results'!$J$4="yes",IF(C1019=FALSE,FALSE,IF('Data Transformation'!E1019&lt;$R$10,E1019,$R$10)),IF(C1019=FALSE,FALSE,IF(C1019&lt;$R$10,C1019,$R$10)))</f>
        <v>0</v>
      </c>
      <c r="H1019" t="b">
        <f>IF('Input and Summary Results'!$J$4="yes",'Data Transformation'!F1019,'Data Transformation'!D1019)</f>
        <v>0</v>
      </c>
      <c r="I1019" t="str">
        <f t="shared" si="76"/>
        <v/>
      </c>
    </row>
    <row r="1020" spans="2:9" x14ac:dyDescent="0.55000000000000004">
      <c r="B1020" t="b">
        <f>IF('Input and Summary Results'!D602=0,FALSE,'Input and Summary Results'!$B602)</f>
        <v>0</v>
      </c>
      <c r="C1020" t="b">
        <f>IF(OR(B1020=0,'Input and Summary Results'!D602=0,'Input and Summary Results'!D602=""),FALSE,'Input and Summary Results'!$D602)</f>
        <v>0</v>
      </c>
      <c r="D1020" t="b">
        <f>IF(OR(B1020=0,'Input and Summary Results'!E602=0),FALSE,'Input and Summary Results'!$E602)</f>
        <v>0</v>
      </c>
      <c r="E1020" t="b">
        <f t="shared" si="77"/>
        <v>0</v>
      </c>
      <c r="F1020" t="b">
        <f t="shared" si="78"/>
        <v>0</v>
      </c>
      <c r="G1020" t="b">
        <f>IF('Input and Summary Results'!$J$4="yes",IF(C1020=FALSE,FALSE,IF('Data Transformation'!E1020&lt;$R$10,E1020,$R$10)),IF(C1020=FALSE,FALSE,IF(C1020&lt;$R$10,C1020,$R$10)))</f>
        <v>0</v>
      </c>
      <c r="H1020" t="b">
        <f>IF('Input and Summary Results'!$J$4="yes",'Data Transformation'!F1020,'Data Transformation'!D1020)</f>
        <v>0</v>
      </c>
      <c r="I1020" t="str">
        <f t="shared" si="76"/>
        <v/>
      </c>
    </row>
    <row r="1021" spans="2:9" x14ac:dyDescent="0.55000000000000004">
      <c r="B1021" t="b">
        <f>IF('Input and Summary Results'!D603=0,FALSE,'Input and Summary Results'!$B603)</f>
        <v>0</v>
      </c>
      <c r="C1021" t="b">
        <f>IF(OR(B1021=0,'Input and Summary Results'!D603=0,'Input and Summary Results'!D603=""),FALSE,'Input and Summary Results'!$D603)</f>
        <v>0</v>
      </c>
      <c r="D1021" t="b">
        <f>IF(OR(B1021=0,'Input and Summary Results'!E603=0),FALSE,'Input and Summary Results'!$E603)</f>
        <v>0</v>
      </c>
      <c r="E1021" t="b">
        <f t="shared" si="77"/>
        <v>0</v>
      </c>
      <c r="F1021" t="b">
        <f t="shared" si="78"/>
        <v>0</v>
      </c>
      <c r="G1021" t="b">
        <f>IF('Input and Summary Results'!$J$4="yes",IF(C1021=FALSE,FALSE,IF('Data Transformation'!E1021&lt;$R$10,E1021,$R$10)),IF(C1021=FALSE,FALSE,IF(C1021&lt;$R$10,C1021,$R$10)))</f>
        <v>0</v>
      </c>
      <c r="H1021" t="b">
        <f>IF('Input and Summary Results'!$J$4="yes",'Data Transformation'!F1021,'Data Transformation'!D1021)</f>
        <v>0</v>
      </c>
      <c r="I1021" t="str">
        <f t="shared" si="76"/>
        <v/>
      </c>
    </row>
    <row r="1022" spans="2:9" x14ac:dyDescent="0.55000000000000004">
      <c r="B1022" t="b">
        <f>IF('Input and Summary Results'!D604=0,FALSE,'Input and Summary Results'!$B604)</f>
        <v>0</v>
      </c>
      <c r="C1022" t="b">
        <f>IF(OR(B1022=0,'Input and Summary Results'!D604=0,'Input and Summary Results'!D604=""),FALSE,'Input and Summary Results'!$D604)</f>
        <v>0</v>
      </c>
      <c r="D1022" t="b">
        <f>IF(OR(B1022=0,'Input and Summary Results'!E604=0),FALSE,'Input and Summary Results'!$E604)</f>
        <v>0</v>
      </c>
      <c r="E1022" t="b">
        <f t="shared" si="77"/>
        <v>0</v>
      </c>
      <c r="F1022" t="b">
        <f t="shared" si="78"/>
        <v>0</v>
      </c>
      <c r="G1022" t="b">
        <f>IF('Input and Summary Results'!$J$4="yes",IF(C1022=FALSE,FALSE,IF('Data Transformation'!E1022&lt;$R$10,E1022,$R$10)),IF(C1022=FALSE,FALSE,IF(C1022&lt;$R$10,C1022,$R$10)))</f>
        <v>0</v>
      </c>
      <c r="H1022" t="b">
        <f>IF('Input and Summary Results'!$J$4="yes",'Data Transformation'!F1022,'Data Transformation'!D1022)</f>
        <v>0</v>
      </c>
      <c r="I1022" t="str">
        <f t="shared" si="76"/>
        <v/>
      </c>
    </row>
    <row r="1023" spans="2:9" x14ac:dyDescent="0.55000000000000004">
      <c r="B1023" t="b">
        <f>IF('Input and Summary Results'!D605=0,FALSE,'Input and Summary Results'!$B605)</f>
        <v>0</v>
      </c>
      <c r="C1023" t="b">
        <f>IF(OR(B1023=0,'Input and Summary Results'!D605=0,'Input and Summary Results'!D605=""),FALSE,'Input and Summary Results'!$D605)</f>
        <v>0</v>
      </c>
      <c r="D1023" t="b">
        <f>IF(OR(B1023=0,'Input and Summary Results'!E605=0),FALSE,'Input and Summary Results'!$E605)</f>
        <v>0</v>
      </c>
      <c r="E1023" t="b">
        <f t="shared" si="77"/>
        <v>0</v>
      </c>
      <c r="F1023" t="b">
        <f t="shared" si="78"/>
        <v>0</v>
      </c>
      <c r="G1023" t="b">
        <f>IF('Input and Summary Results'!$J$4="yes",IF(C1023=FALSE,FALSE,IF('Data Transformation'!E1023&lt;$R$10,E1023,$R$10)),IF(C1023=FALSE,FALSE,IF(C1023&lt;$R$10,C1023,$R$10)))</f>
        <v>0</v>
      </c>
      <c r="H1023" t="b">
        <f>IF('Input and Summary Results'!$J$4="yes",'Data Transformation'!F1023,'Data Transformation'!D1023)</f>
        <v>0</v>
      </c>
      <c r="I1023" t="str">
        <f t="shared" si="76"/>
        <v/>
      </c>
    </row>
    <row r="1024" spans="2:9" x14ac:dyDescent="0.55000000000000004">
      <c r="B1024" t="b">
        <f>IF('Input and Summary Results'!D606=0,FALSE,'Input and Summary Results'!$B606)</f>
        <v>0</v>
      </c>
      <c r="C1024" t="b">
        <f>IF(OR(B1024=0,'Input and Summary Results'!D606=0,'Input and Summary Results'!D606=""),FALSE,'Input and Summary Results'!$D606)</f>
        <v>0</v>
      </c>
      <c r="D1024" t="b">
        <f>IF(OR(B1024=0,'Input and Summary Results'!E606=0),FALSE,'Input and Summary Results'!$E606)</f>
        <v>0</v>
      </c>
      <c r="E1024" t="b">
        <f t="shared" si="77"/>
        <v>0</v>
      </c>
      <c r="F1024" t="b">
        <f t="shared" si="78"/>
        <v>0</v>
      </c>
      <c r="G1024" t="b">
        <f>IF('Input and Summary Results'!$J$4="yes",IF(C1024=FALSE,FALSE,IF('Data Transformation'!E1024&lt;$R$10,E1024,$R$10)),IF(C1024=FALSE,FALSE,IF(C1024&lt;$R$10,C1024,$R$10)))</f>
        <v>0</v>
      </c>
      <c r="H1024" t="b">
        <f>IF('Input and Summary Results'!$J$4="yes",'Data Transformation'!F1024,'Data Transformation'!D1024)</f>
        <v>0</v>
      </c>
      <c r="I1024" t="str">
        <f t="shared" si="76"/>
        <v/>
      </c>
    </row>
    <row r="1025" spans="2:9" x14ac:dyDescent="0.55000000000000004">
      <c r="B1025" t="b">
        <f>IF('Input and Summary Results'!D607=0,FALSE,'Input and Summary Results'!$B607)</f>
        <v>0</v>
      </c>
      <c r="C1025" t="b">
        <f>IF(OR(B1025=0,'Input and Summary Results'!D607=0,'Input and Summary Results'!D607=""),FALSE,'Input and Summary Results'!$D607)</f>
        <v>0</v>
      </c>
      <c r="D1025" t="b">
        <f>IF(OR(B1025=0,'Input and Summary Results'!E607=0),FALSE,'Input and Summary Results'!$E607)</f>
        <v>0</v>
      </c>
      <c r="E1025" t="b">
        <f t="shared" si="77"/>
        <v>0</v>
      </c>
      <c r="F1025" t="b">
        <f t="shared" si="78"/>
        <v>0</v>
      </c>
      <c r="G1025" t="b">
        <f>IF('Input and Summary Results'!$J$4="yes",IF(C1025=FALSE,FALSE,IF('Data Transformation'!E1025&lt;$R$10,E1025,$R$10)),IF(C1025=FALSE,FALSE,IF(C1025&lt;$R$10,C1025,$R$10)))</f>
        <v>0</v>
      </c>
      <c r="H1025" t="b">
        <f>IF('Input and Summary Results'!$J$4="yes",'Data Transformation'!F1025,'Data Transformation'!D1025)</f>
        <v>0</v>
      </c>
      <c r="I1025" t="str">
        <f t="shared" si="76"/>
        <v/>
      </c>
    </row>
    <row r="1026" spans="2:9" x14ac:dyDescent="0.55000000000000004">
      <c r="B1026" t="b">
        <f>IF('Input and Summary Results'!D608=0,FALSE,'Input and Summary Results'!$B608)</f>
        <v>0</v>
      </c>
      <c r="C1026" t="b">
        <f>IF(OR(B1026=0,'Input and Summary Results'!D608=0,'Input and Summary Results'!D608=""),FALSE,'Input and Summary Results'!$D608)</f>
        <v>0</v>
      </c>
      <c r="D1026" t="b">
        <f>IF(OR(B1026=0,'Input and Summary Results'!E608=0),FALSE,'Input and Summary Results'!$E608)</f>
        <v>0</v>
      </c>
      <c r="E1026" t="b">
        <f t="shared" si="77"/>
        <v>0</v>
      </c>
      <c r="F1026" t="b">
        <f t="shared" si="78"/>
        <v>0</v>
      </c>
      <c r="G1026" t="b">
        <f>IF('Input and Summary Results'!$J$4="yes",IF(C1026=FALSE,FALSE,IF('Data Transformation'!E1026&lt;$R$10,E1026,$R$10)),IF(C1026=FALSE,FALSE,IF(C1026&lt;$R$10,C1026,$R$10)))</f>
        <v>0</v>
      </c>
      <c r="H1026" t="b">
        <f>IF('Input and Summary Results'!$J$4="yes",'Data Transformation'!F1026,'Data Transformation'!D1026)</f>
        <v>0</v>
      </c>
      <c r="I1026" t="str">
        <f t="shared" si="76"/>
        <v/>
      </c>
    </row>
    <row r="1027" spans="2:9" x14ac:dyDescent="0.55000000000000004">
      <c r="B1027" t="b">
        <f>IF('Input and Summary Results'!D609=0,FALSE,'Input and Summary Results'!$B609)</f>
        <v>0</v>
      </c>
      <c r="C1027" t="b">
        <f>IF(OR(B1027=0,'Input and Summary Results'!D609=0,'Input and Summary Results'!D609=""),FALSE,'Input and Summary Results'!$D609)</f>
        <v>0</v>
      </c>
      <c r="D1027" t="b">
        <f>IF(OR(B1027=0,'Input and Summary Results'!E609=0),FALSE,'Input and Summary Results'!$E609)</f>
        <v>0</v>
      </c>
      <c r="E1027" t="b">
        <f t="shared" si="77"/>
        <v>0</v>
      </c>
      <c r="F1027" t="b">
        <f t="shared" si="78"/>
        <v>0</v>
      </c>
      <c r="G1027" t="b">
        <f>IF('Input and Summary Results'!$J$4="yes",IF(C1027=FALSE,FALSE,IF('Data Transformation'!E1027&lt;$R$10,E1027,$R$10)),IF(C1027=FALSE,FALSE,IF(C1027&lt;$R$10,C1027,$R$10)))</f>
        <v>0</v>
      </c>
      <c r="H1027" t="b">
        <f>IF('Input and Summary Results'!$J$4="yes",'Data Transformation'!F1027,'Data Transformation'!D1027)</f>
        <v>0</v>
      </c>
      <c r="I1027" t="str">
        <f t="shared" si="76"/>
        <v/>
      </c>
    </row>
    <row r="1028" spans="2:9" x14ac:dyDescent="0.55000000000000004">
      <c r="B1028" t="b">
        <f>IF('Input and Summary Results'!D610=0,FALSE,'Input and Summary Results'!$B610)</f>
        <v>0</v>
      </c>
      <c r="C1028" t="b">
        <f>IF(OR(B1028=0,'Input and Summary Results'!D610=0,'Input and Summary Results'!D610=""),FALSE,'Input and Summary Results'!$D610)</f>
        <v>0</v>
      </c>
      <c r="D1028" t="b">
        <f>IF(OR(B1028=0,'Input and Summary Results'!E610=0),FALSE,'Input and Summary Results'!$E610)</f>
        <v>0</v>
      </c>
      <c r="E1028" t="b">
        <f t="shared" si="77"/>
        <v>0</v>
      </c>
      <c r="F1028" t="b">
        <f t="shared" si="78"/>
        <v>0</v>
      </c>
      <c r="G1028" t="b">
        <f>IF('Input and Summary Results'!$J$4="yes",IF(C1028=FALSE,FALSE,IF('Data Transformation'!E1028&lt;$R$10,E1028,$R$10)),IF(C1028=FALSE,FALSE,IF(C1028&lt;$R$10,C1028,$R$10)))</f>
        <v>0</v>
      </c>
      <c r="H1028" t="b">
        <f>IF('Input and Summary Results'!$J$4="yes",'Data Transformation'!F1028,'Data Transformation'!D1028)</f>
        <v>0</v>
      </c>
      <c r="I1028" t="str">
        <f t="shared" si="76"/>
        <v/>
      </c>
    </row>
    <row r="1029" spans="2:9" x14ac:dyDescent="0.55000000000000004">
      <c r="B1029" t="b">
        <f>IF('Input and Summary Results'!D611=0,FALSE,'Input and Summary Results'!$B611)</f>
        <v>0</v>
      </c>
      <c r="C1029" t="b">
        <f>IF(OR(B1029=0,'Input and Summary Results'!D611=0,'Input and Summary Results'!D611=""),FALSE,'Input and Summary Results'!$D611)</f>
        <v>0</v>
      </c>
      <c r="D1029" t="b">
        <f>IF(OR(B1029=0,'Input and Summary Results'!E611=0),FALSE,'Input and Summary Results'!$E611)</f>
        <v>0</v>
      </c>
      <c r="E1029" t="b">
        <f t="shared" si="77"/>
        <v>0</v>
      </c>
      <c r="F1029" t="b">
        <f t="shared" si="78"/>
        <v>0</v>
      </c>
      <c r="G1029" t="b">
        <f>IF('Input and Summary Results'!$J$4="yes",IF(C1029=FALSE,FALSE,IF('Data Transformation'!E1029&lt;$R$10,E1029,$R$10)),IF(C1029=FALSE,FALSE,IF(C1029&lt;$R$10,C1029,$R$10)))</f>
        <v>0</v>
      </c>
      <c r="H1029" t="b">
        <f>IF('Input and Summary Results'!$J$4="yes",'Data Transformation'!F1029,'Data Transformation'!D1029)</f>
        <v>0</v>
      </c>
      <c r="I1029" t="str">
        <f t="shared" ref="I1029:I1092" si="79">IF(G1029=FALSE,"",B1029)</f>
        <v/>
      </c>
    </row>
    <row r="1030" spans="2:9" x14ac:dyDescent="0.55000000000000004">
      <c r="B1030" t="b">
        <f>IF('Input and Summary Results'!D612=0,FALSE,'Input and Summary Results'!$B612)</f>
        <v>0</v>
      </c>
      <c r="C1030" t="b">
        <f>IF(OR(B1030=0,'Input and Summary Results'!D612=0,'Input and Summary Results'!D612=""),FALSE,'Input and Summary Results'!$D612)</f>
        <v>0</v>
      </c>
      <c r="D1030" t="b">
        <f>IF(OR(B1030=0,'Input and Summary Results'!E612=0),FALSE,'Input and Summary Results'!$E612)</f>
        <v>0</v>
      </c>
      <c r="E1030" t="b">
        <f t="shared" si="77"/>
        <v>0</v>
      </c>
      <c r="F1030" t="b">
        <f t="shared" si="78"/>
        <v>0</v>
      </c>
      <c r="G1030" t="b">
        <f>IF('Input and Summary Results'!$J$4="yes",IF(C1030=FALSE,FALSE,IF('Data Transformation'!E1030&lt;$R$10,E1030,$R$10)),IF(C1030=FALSE,FALSE,IF(C1030&lt;$R$10,C1030,$R$10)))</f>
        <v>0</v>
      </c>
      <c r="H1030" t="b">
        <f>IF('Input and Summary Results'!$J$4="yes",'Data Transformation'!F1030,'Data Transformation'!D1030)</f>
        <v>0</v>
      </c>
      <c r="I1030" t="str">
        <f t="shared" si="79"/>
        <v/>
      </c>
    </row>
    <row r="1031" spans="2:9" x14ac:dyDescent="0.55000000000000004">
      <c r="B1031" t="b">
        <f>IF('Input and Summary Results'!D613=0,FALSE,'Input and Summary Results'!$B613)</f>
        <v>0</v>
      </c>
      <c r="C1031" t="b">
        <f>IF(OR(B1031=0,'Input and Summary Results'!D613=0,'Input and Summary Results'!D613=""),FALSE,'Input and Summary Results'!$D613)</f>
        <v>0</v>
      </c>
      <c r="D1031" t="b">
        <f>IF(OR(B1031=0,'Input and Summary Results'!E613=0),FALSE,'Input and Summary Results'!$E613)</f>
        <v>0</v>
      </c>
      <c r="E1031" t="b">
        <f t="shared" si="77"/>
        <v>0</v>
      </c>
      <c r="F1031" t="b">
        <f t="shared" si="78"/>
        <v>0</v>
      </c>
      <c r="G1031" t="b">
        <f>IF('Input and Summary Results'!$J$4="yes",IF(C1031=FALSE,FALSE,IF('Data Transformation'!E1031&lt;$R$10,E1031,$R$10)),IF(C1031=FALSE,FALSE,IF(C1031&lt;$R$10,C1031,$R$10)))</f>
        <v>0</v>
      </c>
      <c r="H1031" t="b">
        <f>IF('Input and Summary Results'!$J$4="yes",'Data Transformation'!F1031,'Data Transformation'!D1031)</f>
        <v>0</v>
      </c>
      <c r="I1031" t="str">
        <f t="shared" si="79"/>
        <v/>
      </c>
    </row>
    <row r="1032" spans="2:9" x14ac:dyDescent="0.55000000000000004">
      <c r="B1032" t="b">
        <f>IF('Input and Summary Results'!D614=0,FALSE,'Input and Summary Results'!$B614)</f>
        <v>0</v>
      </c>
      <c r="C1032" t="b">
        <f>IF(OR(B1032=0,'Input and Summary Results'!D614=0,'Input and Summary Results'!D614=""),FALSE,'Input and Summary Results'!$D614)</f>
        <v>0</v>
      </c>
      <c r="D1032" t="b">
        <f>IF(OR(B1032=0,'Input and Summary Results'!E614=0),FALSE,'Input and Summary Results'!$E614)</f>
        <v>0</v>
      </c>
      <c r="E1032" t="b">
        <f t="shared" si="77"/>
        <v>0</v>
      </c>
      <c r="F1032" t="b">
        <f t="shared" si="78"/>
        <v>0</v>
      </c>
      <c r="G1032" t="b">
        <f>IF('Input and Summary Results'!$J$4="yes",IF(C1032=FALSE,FALSE,IF('Data Transformation'!E1032&lt;$R$10,E1032,$R$10)),IF(C1032=FALSE,FALSE,IF(C1032&lt;$R$10,C1032,$R$10)))</f>
        <v>0</v>
      </c>
      <c r="H1032" t="b">
        <f>IF('Input and Summary Results'!$J$4="yes",'Data Transformation'!F1032,'Data Transformation'!D1032)</f>
        <v>0</v>
      </c>
      <c r="I1032" t="str">
        <f t="shared" si="79"/>
        <v/>
      </c>
    </row>
    <row r="1033" spans="2:9" x14ac:dyDescent="0.55000000000000004">
      <c r="B1033" t="b">
        <f>IF('Input and Summary Results'!D615=0,FALSE,'Input and Summary Results'!$B615)</f>
        <v>0</v>
      </c>
      <c r="C1033" t="b">
        <f>IF(OR(B1033=0,'Input and Summary Results'!D615=0,'Input and Summary Results'!D615=""),FALSE,'Input and Summary Results'!$D615)</f>
        <v>0</v>
      </c>
      <c r="D1033" t="b">
        <f>IF(OR(B1033=0,'Input and Summary Results'!E615=0),FALSE,'Input and Summary Results'!$E615)</f>
        <v>0</v>
      </c>
      <c r="E1033" t="b">
        <f t="shared" si="77"/>
        <v>0</v>
      </c>
      <c r="F1033" t="b">
        <f t="shared" si="78"/>
        <v>0</v>
      </c>
      <c r="G1033" t="b">
        <f>IF('Input and Summary Results'!$J$4="yes",IF(C1033=FALSE,FALSE,IF('Data Transformation'!E1033&lt;$R$10,E1033,$R$10)),IF(C1033=FALSE,FALSE,IF(C1033&lt;$R$10,C1033,$R$10)))</f>
        <v>0</v>
      </c>
      <c r="H1033" t="b">
        <f>IF('Input and Summary Results'!$J$4="yes",'Data Transformation'!F1033,'Data Transformation'!D1033)</f>
        <v>0</v>
      </c>
      <c r="I1033" t="str">
        <f t="shared" si="79"/>
        <v/>
      </c>
    </row>
    <row r="1034" spans="2:9" x14ac:dyDescent="0.55000000000000004">
      <c r="B1034" t="b">
        <f>IF('Input and Summary Results'!D616=0,FALSE,'Input and Summary Results'!$B616)</f>
        <v>0</v>
      </c>
      <c r="C1034" t="b">
        <f>IF(OR(B1034=0,'Input and Summary Results'!D616=0,'Input and Summary Results'!D616=""),FALSE,'Input and Summary Results'!$D616)</f>
        <v>0</v>
      </c>
      <c r="D1034" t="b">
        <f>IF(OR(B1034=0,'Input and Summary Results'!E616=0),FALSE,'Input and Summary Results'!$E616)</f>
        <v>0</v>
      </c>
      <c r="E1034" t="b">
        <f t="shared" si="77"/>
        <v>0</v>
      </c>
      <c r="F1034" t="b">
        <f t="shared" si="78"/>
        <v>0</v>
      </c>
      <c r="G1034" t="b">
        <f>IF('Input and Summary Results'!$J$4="yes",IF(C1034=FALSE,FALSE,IF('Data Transformation'!E1034&lt;$R$10,E1034,$R$10)),IF(C1034=FALSE,FALSE,IF(C1034&lt;$R$10,C1034,$R$10)))</f>
        <v>0</v>
      </c>
      <c r="H1034" t="b">
        <f>IF('Input and Summary Results'!$J$4="yes",'Data Transformation'!F1034,'Data Transformation'!D1034)</f>
        <v>0</v>
      </c>
      <c r="I1034" t="str">
        <f t="shared" si="79"/>
        <v/>
      </c>
    </row>
    <row r="1035" spans="2:9" x14ac:dyDescent="0.55000000000000004">
      <c r="B1035" t="b">
        <f>IF('Input and Summary Results'!D617=0,FALSE,'Input and Summary Results'!$B617)</f>
        <v>0</v>
      </c>
      <c r="C1035" t="b">
        <f>IF(OR(B1035=0,'Input and Summary Results'!D617=0,'Input and Summary Results'!D617=""),FALSE,'Input and Summary Results'!$D617)</f>
        <v>0</v>
      </c>
      <c r="D1035" t="b">
        <f>IF(OR(B1035=0,'Input and Summary Results'!E617=0),FALSE,'Input and Summary Results'!$E617)</f>
        <v>0</v>
      </c>
      <c r="E1035" t="b">
        <f t="shared" si="77"/>
        <v>0</v>
      </c>
      <c r="F1035" t="b">
        <f t="shared" si="78"/>
        <v>0</v>
      </c>
      <c r="G1035" t="b">
        <f>IF('Input and Summary Results'!$J$4="yes",IF(C1035=FALSE,FALSE,IF('Data Transformation'!E1035&lt;$R$10,E1035,$R$10)),IF(C1035=FALSE,FALSE,IF(C1035&lt;$R$10,C1035,$R$10)))</f>
        <v>0</v>
      </c>
      <c r="H1035" t="b">
        <f>IF('Input and Summary Results'!$J$4="yes",'Data Transformation'!F1035,'Data Transformation'!D1035)</f>
        <v>0</v>
      </c>
      <c r="I1035" t="str">
        <f t="shared" si="79"/>
        <v/>
      </c>
    </row>
    <row r="1036" spans="2:9" x14ac:dyDescent="0.55000000000000004">
      <c r="B1036" t="b">
        <f>IF('Input and Summary Results'!D618=0,FALSE,'Input and Summary Results'!$B618)</f>
        <v>0</v>
      </c>
      <c r="C1036" t="b">
        <f>IF(OR(B1036=0,'Input and Summary Results'!D618=0,'Input and Summary Results'!D618=""),FALSE,'Input and Summary Results'!$D618)</f>
        <v>0</v>
      </c>
      <c r="D1036" t="b">
        <f>IF(OR(B1036=0,'Input and Summary Results'!E618=0),FALSE,'Input and Summary Results'!$E618)</f>
        <v>0</v>
      </c>
      <c r="E1036" t="b">
        <f t="shared" si="77"/>
        <v>0</v>
      </c>
      <c r="F1036" t="b">
        <f t="shared" si="78"/>
        <v>0</v>
      </c>
      <c r="G1036" t="b">
        <f>IF('Input and Summary Results'!$J$4="yes",IF(C1036=FALSE,FALSE,IF('Data Transformation'!E1036&lt;$R$10,E1036,$R$10)),IF(C1036=FALSE,FALSE,IF(C1036&lt;$R$10,C1036,$R$10)))</f>
        <v>0</v>
      </c>
      <c r="H1036" t="b">
        <f>IF('Input and Summary Results'!$J$4="yes",'Data Transformation'!F1036,'Data Transformation'!D1036)</f>
        <v>0</v>
      </c>
      <c r="I1036" t="str">
        <f t="shared" si="79"/>
        <v/>
      </c>
    </row>
    <row r="1037" spans="2:9" x14ac:dyDescent="0.55000000000000004">
      <c r="B1037" t="b">
        <f>IF('Input and Summary Results'!D619=0,FALSE,'Input and Summary Results'!$B619)</f>
        <v>0</v>
      </c>
      <c r="C1037" t="b">
        <f>IF(OR(B1037=0,'Input and Summary Results'!D619=0,'Input and Summary Results'!D619=""),FALSE,'Input and Summary Results'!$D619)</f>
        <v>0</v>
      </c>
      <c r="D1037" t="b">
        <f>IF(OR(B1037=0,'Input and Summary Results'!E619=0),FALSE,'Input and Summary Results'!$E619)</f>
        <v>0</v>
      </c>
      <c r="E1037" t="b">
        <f t="shared" si="77"/>
        <v>0</v>
      </c>
      <c r="F1037" t="b">
        <f t="shared" si="78"/>
        <v>0</v>
      </c>
      <c r="G1037" t="b">
        <f>IF('Input and Summary Results'!$J$4="yes",IF(C1037=FALSE,FALSE,IF('Data Transformation'!E1037&lt;$R$10,E1037,$R$10)),IF(C1037=FALSE,FALSE,IF(C1037&lt;$R$10,C1037,$R$10)))</f>
        <v>0</v>
      </c>
      <c r="H1037" t="b">
        <f>IF('Input and Summary Results'!$J$4="yes",'Data Transformation'!F1037,'Data Transformation'!D1037)</f>
        <v>0</v>
      </c>
      <c r="I1037" t="str">
        <f t="shared" si="79"/>
        <v/>
      </c>
    </row>
    <row r="1038" spans="2:9" x14ac:dyDescent="0.55000000000000004">
      <c r="B1038" t="b">
        <f>IF('Input and Summary Results'!D620=0,FALSE,'Input and Summary Results'!$B620)</f>
        <v>0</v>
      </c>
      <c r="C1038" t="b">
        <f>IF(OR(B1038=0,'Input and Summary Results'!D620=0,'Input and Summary Results'!D620=""),FALSE,'Input and Summary Results'!$D620)</f>
        <v>0</v>
      </c>
      <c r="D1038" t="b">
        <f>IF(OR(B1038=0,'Input and Summary Results'!E620=0),FALSE,'Input and Summary Results'!$E620)</f>
        <v>0</v>
      </c>
      <c r="E1038" t="b">
        <f t="shared" si="77"/>
        <v>0</v>
      </c>
      <c r="F1038" t="b">
        <f t="shared" si="78"/>
        <v>0</v>
      </c>
      <c r="G1038" t="b">
        <f>IF('Input and Summary Results'!$J$4="yes",IF(C1038=FALSE,FALSE,IF('Data Transformation'!E1038&lt;$R$10,E1038,$R$10)),IF(C1038=FALSE,FALSE,IF(C1038&lt;$R$10,C1038,$R$10)))</f>
        <v>0</v>
      </c>
      <c r="H1038" t="b">
        <f>IF('Input and Summary Results'!$J$4="yes",'Data Transformation'!F1038,'Data Transformation'!D1038)</f>
        <v>0</v>
      </c>
      <c r="I1038" t="str">
        <f t="shared" si="79"/>
        <v/>
      </c>
    </row>
    <row r="1039" spans="2:9" x14ac:dyDescent="0.55000000000000004">
      <c r="B1039" t="b">
        <f>IF('Input and Summary Results'!D621=0,FALSE,'Input and Summary Results'!$B621)</f>
        <v>0</v>
      </c>
      <c r="C1039" t="b">
        <f>IF(OR(B1039=0,'Input and Summary Results'!D621=0,'Input and Summary Results'!D621=""),FALSE,'Input and Summary Results'!$D621)</f>
        <v>0</v>
      </c>
      <c r="D1039" t="b">
        <f>IF(OR(B1039=0,'Input and Summary Results'!E621=0),FALSE,'Input and Summary Results'!$E621)</f>
        <v>0</v>
      </c>
      <c r="E1039" t="b">
        <f t="shared" si="77"/>
        <v>0</v>
      </c>
      <c r="F1039" t="b">
        <f t="shared" si="78"/>
        <v>0</v>
      </c>
      <c r="G1039" t="b">
        <f>IF('Input and Summary Results'!$J$4="yes",IF(C1039=FALSE,FALSE,IF('Data Transformation'!E1039&lt;$R$10,E1039,$R$10)),IF(C1039=FALSE,FALSE,IF(C1039&lt;$R$10,C1039,$R$10)))</f>
        <v>0</v>
      </c>
      <c r="H1039" t="b">
        <f>IF('Input and Summary Results'!$J$4="yes",'Data Transformation'!F1039,'Data Transformation'!D1039)</f>
        <v>0</v>
      </c>
      <c r="I1039" t="str">
        <f t="shared" si="79"/>
        <v/>
      </c>
    </row>
    <row r="1040" spans="2:9" x14ac:dyDescent="0.55000000000000004">
      <c r="B1040" t="b">
        <f>IF('Input and Summary Results'!D622=0,FALSE,'Input and Summary Results'!$B622)</f>
        <v>0</v>
      </c>
      <c r="C1040" t="b">
        <f>IF(OR(B1040=0,'Input and Summary Results'!D622=0,'Input and Summary Results'!D622=""),FALSE,'Input and Summary Results'!$D622)</f>
        <v>0</v>
      </c>
      <c r="D1040" t="b">
        <f>IF(OR(B1040=0,'Input and Summary Results'!E622=0),FALSE,'Input and Summary Results'!$E622)</f>
        <v>0</v>
      </c>
      <c r="E1040" t="b">
        <f t="shared" si="77"/>
        <v>0</v>
      </c>
      <c r="F1040" t="b">
        <f t="shared" si="78"/>
        <v>0</v>
      </c>
      <c r="G1040" t="b">
        <f>IF('Input and Summary Results'!$J$4="yes",IF(C1040=FALSE,FALSE,IF('Data Transformation'!E1040&lt;$R$10,E1040,$R$10)),IF(C1040=FALSE,FALSE,IF(C1040&lt;$R$10,C1040,$R$10)))</f>
        <v>0</v>
      </c>
      <c r="H1040" t="b">
        <f>IF('Input and Summary Results'!$J$4="yes",'Data Transformation'!F1040,'Data Transformation'!D1040)</f>
        <v>0</v>
      </c>
      <c r="I1040" t="str">
        <f t="shared" si="79"/>
        <v/>
      </c>
    </row>
    <row r="1041" spans="2:9" x14ac:dyDescent="0.55000000000000004">
      <c r="B1041" t="b">
        <f>IF('Input and Summary Results'!D623=0,FALSE,'Input and Summary Results'!$B623)</f>
        <v>0</v>
      </c>
      <c r="C1041" t="b">
        <f>IF(OR(B1041=0,'Input and Summary Results'!D623=0,'Input and Summary Results'!D623=""),FALSE,'Input and Summary Results'!$D623)</f>
        <v>0</v>
      </c>
      <c r="D1041" t="b">
        <f>IF(OR(B1041=0,'Input and Summary Results'!E623=0),FALSE,'Input and Summary Results'!$E623)</f>
        <v>0</v>
      </c>
      <c r="E1041" t="b">
        <f t="shared" si="77"/>
        <v>0</v>
      </c>
      <c r="F1041" t="b">
        <f t="shared" si="78"/>
        <v>0</v>
      </c>
      <c r="G1041" t="b">
        <f>IF('Input and Summary Results'!$J$4="yes",IF(C1041=FALSE,FALSE,IF('Data Transformation'!E1041&lt;$R$10,E1041,$R$10)),IF(C1041=FALSE,FALSE,IF(C1041&lt;$R$10,C1041,$R$10)))</f>
        <v>0</v>
      </c>
      <c r="H1041" t="b">
        <f>IF('Input and Summary Results'!$J$4="yes",'Data Transformation'!F1041,'Data Transformation'!D1041)</f>
        <v>0</v>
      </c>
      <c r="I1041" t="str">
        <f t="shared" si="79"/>
        <v/>
      </c>
    </row>
    <row r="1042" spans="2:9" x14ac:dyDescent="0.55000000000000004">
      <c r="B1042" t="b">
        <f>IF('Input and Summary Results'!D624=0,FALSE,'Input and Summary Results'!$B624)</f>
        <v>0</v>
      </c>
      <c r="C1042" t="b">
        <f>IF(OR(B1042=0,'Input and Summary Results'!D624=0,'Input and Summary Results'!D624=""),FALSE,'Input and Summary Results'!$D624)</f>
        <v>0</v>
      </c>
      <c r="D1042" t="b">
        <f>IF(OR(B1042=0,'Input and Summary Results'!E624=0),FALSE,'Input and Summary Results'!$E624)</f>
        <v>0</v>
      </c>
      <c r="E1042" t="b">
        <f t="shared" si="77"/>
        <v>0</v>
      </c>
      <c r="F1042" t="b">
        <f t="shared" si="78"/>
        <v>0</v>
      </c>
      <c r="G1042" t="b">
        <f>IF('Input and Summary Results'!$J$4="yes",IF(C1042=FALSE,FALSE,IF('Data Transformation'!E1042&lt;$R$10,E1042,$R$10)),IF(C1042=FALSE,FALSE,IF(C1042&lt;$R$10,C1042,$R$10)))</f>
        <v>0</v>
      </c>
      <c r="H1042" t="b">
        <f>IF('Input and Summary Results'!$J$4="yes",'Data Transformation'!F1042,'Data Transformation'!D1042)</f>
        <v>0</v>
      </c>
      <c r="I1042" t="str">
        <f t="shared" si="79"/>
        <v/>
      </c>
    </row>
    <row r="1043" spans="2:9" x14ac:dyDescent="0.55000000000000004">
      <c r="B1043" t="b">
        <f>IF('Input and Summary Results'!D625=0,FALSE,'Input and Summary Results'!$B625)</f>
        <v>0</v>
      </c>
      <c r="C1043" t="b">
        <f>IF(OR(B1043=0,'Input and Summary Results'!D625=0,'Input and Summary Results'!D625=""),FALSE,'Input and Summary Results'!$D625)</f>
        <v>0</v>
      </c>
      <c r="D1043" t="b">
        <f>IF(OR(B1043=0,'Input and Summary Results'!E625=0),FALSE,'Input and Summary Results'!$E625)</f>
        <v>0</v>
      </c>
      <c r="E1043" t="b">
        <f t="shared" si="77"/>
        <v>0</v>
      </c>
      <c r="F1043" t="b">
        <f t="shared" si="78"/>
        <v>0</v>
      </c>
      <c r="G1043" t="b">
        <f>IF('Input and Summary Results'!$J$4="yes",IF(C1043=FALSE,FALSE,IF('Data Transformation'!E1043&lt;$R$10,E1043,$R$10)),IF(C1043=FALSE,FALSE,IF(C1043&lt;$R$10,C1043,$R$10)))</f>
        <v>0</v>
      </c>
      <c r="H1043" t="b">
        <f>IF('Input and Summary Results'!$J$4="yes",'Data Transformation'!F1043,'Data Transformation'!D1043)</f>
        <v>0</v>
      </c>
      <c r="I1043" t="str">
        <f t="shared" si="79"/>
        <v/>
      </c>
    </row>
    <row r="1044" spans="2:9" x14ac:dyDescent="0.55000000000000004">
      <c r="B1044" t="b">
        <f>IF('Input and Summary Results'!D626=0,FALSE,'Input and Summary Results'!$B626)</f>
        <v>0</v>
      </c>
      <c r="C1044" t="b">
        <f>IF(OR(B1044=0,'Input and Summary Results'!D626=0,'Input and Summary Results'!D626=""),FALSE,'Input and Summary Results'!$D626)</f>
        <v>0</v>
      </c>
      <c r="D1044" t="b">
        <f>IF(OR(B1044=0,'Input and Summary Results'!E626=0),FALSE,'Input and Summary Results'!$E626)</f>
        <v>0</v>
      </c>
      <c r="E1044" t="b">
        <f t="shared" si="77"/>
        <v>0</v>
      </c>
      <c r="F1044" t="b">
        <f t="shared" si="78"/>
        <v>0</v>
      </c>
      <c r="G1044" t="b">
        <f>IF('Input and Summary Results'!$J$4="yes",IF(C1044=FALSE,FALSE,IF('Data Transformation'!E1044&lt;$R$10,E1044,$R$10)),IF(C1044=FALSE,FALSE,IF(C1044&lt;$R$10,C1044,$R$10)))</f>
        <v>0</v>
      </c>
      <c r="H1044" t="b">
        <f>IF('Input and Summary Results'!$J$4="yes",'Data Transformation'!F1044,'Data Transformation'!D1044)</f>
        <v>0</v>
      </c>
      <c r="I1044" t="str">
        <f t="shared" si="79"/>
        <v/>
      </c>
    </row>
    <row r="1045" spans="2:9" x14ac:dyDescent="0.55000000000000004">
      <c r="B1045" t="b">
        <f>IF('Input and Summary Results'!D627=0,FALSE,'Input and Summary Results'!$B627)</f>
        <v>0</v>
      </c>
      <c r="C1045" t="b">
        <f>IF(OR(B1045=0,'Input and Summary Results'!D627=0,'Input and Summary Results'!D627=""),FALSE,'Input and Summary Results'!$D627)</f>
        <v>0</v>
      </c>
      <c r="D1045" t="b">
        <f>IF(OR(B1045=0,'Input and Summary Results'!E627=0),FALSE,'Input and Summary Results'!$E627)</f>
        <v>0</v>
      </c>
      <c r="E1045" t="b">
        <f t="shared" si="77"/>
        <v>0</v>
      </c>
      <c r="F1045" t="b">
        <f t="shared" si="78"/>
        <v>0</v>
      </c>
      <c r="G1045" t="b">
        <f>IF('Input and Summary Results'!$J$4="yes",IF(C1045=FALSE,FALSE,IF('Data Transformation'!E1045&lt;$R$10,E1045,$R$10)),IF(C1045=FALSE,FALSE,IF(C1045&lt;$R$10,C1045,$R$10)))</f>
        <v>0</v>
      </c>
      <c r="H1045" t="b">
        <f>IF('Input and Summary Results'!$J$4="yes",'Data Transformation'!F1045,'Data Transformation'!D1045)</f>
        <v>0</v>
      </c>
      <c r="I1045" t="str">
        <f t="shared" si="79"/>
        <v/>
      </c>
    </row>
    <row r="1046" spans="2:9" x14ac:dyDescent="0.55000000000000004">
      <c r="B1046" t="b">
        <f>IF('Input and Summary Results'!D628=0,FALSE,'Input and Summary Results'!$B628)</f>
        <v>0</v>
      </c>
      <c r="C1046" t="b">
        <f>IF(OR(B1046=0,'Input and Summary Results'!D628=0,'Input and Summary Results'!D628=""),FALSE,'Input and Summary Results'!$D628)</f>
        <v>0</v>
      </c>
      <c r="D1046" t="b">
        <f>IF(OR(B1046=0,'Input and Summary Results'!E628=0),FALSE,'Input and Summary Results'!$E628)</f>
        <v>0</v>
      </c>
      <c r="E1046" t="b">
        <f t="shared" si="77"/>
        <v>0</v>
      </c>
      <c r="F1046" t="b">
        <f t="shared" si="78"/>
        <v>0</v>
      </c>
      <c r="G1046" t="b">
        <f>IF('Input and Summary Results'!$J$4="yes",IF(C1046=FALSE,FALSE,IF('Data Transformation'!E1046&lt;$R$10,E1046,$R$10)),IF(C1046=FALSE,FALSE,IF(C1046&lt;$R$10,C1046,$R$10)))</f>
        <v>0</v>
      </c>
      <c r="H1046" t="b">
        <f>IF('Input and Summary Results'!$J$4="yes",'Data Transformation'!F1046,'Data Transformation'!D1046)</f>
        <v>0</v>
      </c>
      <c r="I1046" t="str">
        <f t="shared" si="79"/>
        <v/>
      </c>
    </row>
    <row r="1047" spans="2:9" x14ac:dyDescent="0.55000000000000004">
      <c r="B1047" t="b">
        <f>IF('Input and Summary Results'!D629=0,FALSE,'Input and Summary Results'!$B629)</f>
        <v>0</v>
      </c>
      <c r="C1047" t="b">
        <f>IF(OR(B1047=0,'Input and Summary Results'!D629=0,'Input and Summary Results'!D629=""),FALSE,'Input and Summary Results'!$D629)</f>
        <v>0</v>
      </c>
      <c r="D1047" t="b">
        <f>IF(OR(B1047=0,'Input and Summary Results'!E629=0),FALSE,'Input and Summary Results'!$E629)</f>
        <v>0</v>
      </c>
      <c r="E1047" t="b">
        <f t="shared" si="77"/>
        <v>0</v>
      </c>
      <c r="F1047" t="b">
        <f t="shared" si="78"/>
        <v>0</v>
      </c>
      <c r="G1047" t="b">
        <f>IF('Input and Summary Results'!$J$4="yes",IF(C1047=FALSE,FALSE,IF('Data Transformation'!E1047&lt;$R$10,E1047,$R$10)),IF(C1047=FALSE,FALSE,IF(C1047&lt;$R$10,C1047,$R$10)))</f>
        <v>0</v>
      </c>
      <c r="H1047" t="b">
        <f>IF('Input and Summary Results'!$J$4="yes",'Data Transformation'!F1047,'Data Transformation'!D1047)</f>
        <v>0</v>
      </c>
      <c r="I1047" t="str">
        <f t="shared" si="79"/>
        <v/>
      </c>
    </row>
    <row r="1048" spans="2:9" x14ac:dyDescent="0.55000000000000004">
      <c r="B1048" t="b">
        <f>IF('Input and Summary Results'!D630=0,FALSE,'Input and Summary Results'!$B630)</f>
        <v>0</v>
      </c>
      <c r="C1048" t="b">
        <f>IF(OR(B1048=0,'Input and Summary Results'!D630=0,'Input and Summary Results'!D630=""),FALSE,'Input and Summary Results'!$D630)</f>
        <v>0</v>
      </c>
      <c r="D1048" t="b">
        <f>IF(OR(B1048=0,'Input and Summary Results'!E630=0),FALSE,'Input and Summary Results'!$E630)</f>
        <v>0</v>
      </c>
      <c r="E1048" t="b">
        <f t="shared" si="77"/>
        <v>0</v>
      </c>
      <c r="F1048" t="b">
        <f t="shared" si="78"/>
        <v>0</v>
      </c>
      <c r="G1048" t="b">
        <f>IF('Input and Summary Results'!$J$4="yes",IF(C1048=FALSE,FALSE,IF('Data Transformation'!E1048&lt;$R$10,E1048,$R$10)),IF(C1048=FALSE,FALSE,IF(C1048&lt;$R$10,C1048,$R$10)))</f>
        <v>0</v>
      </c>
      <c r="H1048" t="b">
        <f>IF('Input and Summary Results'!$J$4="yes",'Data Transformation'!F1048,'Data Transformation'!D1048)</f>
        <v>0</v>
      </c>
      <c r="I1048" t="str">
        <f t="shared" si="79"/>
        <v/>
      </c>
    </row>
    <row r="1049" spans="2:9" x14ac:dyDescent="0.55000000000000004">
      <c r="B1049" t="b">
        <f>IF('Input and Summary Results'!D631=0,FALSE,'Input and Summary Results'!$B631)</f>
        <v>0</v>
      </c>
      <c r="C1049" t="b">
        <f>IF(OR(B1049=0,'Input and Summary Results'!D631=0,'Input and Summary Results'!D631=""),FALSE,'Input and Summary Results'!$D631)</f>
        <v>0</v>
      </c>
      <c r="D1049" t="b">
        <f>IF(OR(B1049=0,'Input and Summary Results'!E631=0),FALSE,'Input and Summary Results'!$E631)</f>
        <v>0</v>
      </c>
      <c r="E1049" t="b">
        <f t="shared" si="77"/>
        <v>0</v>
      </c>
      <c r="F1049" t="b">
        <f t="shared" si="78"/>
        <v>0</v>
      </c>
      <c r="G1049" t="b">
        <f>IF('Input and Summary Results'!$J$4="yes",IF(C1049=FALSE,FALSE,IF('Data Transformation'!E1049&lt;$R$10,E1049,$R$10)),IF(C1049=FALSE,FALSE,IF(C1049&lt;$R$10,C1049,$R$10)))</f>
        <v>0</v>
      </c>
      <c r="H1049" t="b">
        <f>IF('Input and Summary Results'!$J$4="yes",'Data Transformation'!F1049,'Data Transformation'!D1049)</f>
        <v>0</v>
      </c>
      <c r="I1049" t="str">
        <f t="shared" si="79"/>
        <v/>
      </c>
    </row>
    <row r="1050" spans="2:9" x14ac:dyDescent="0.55000000000000004">
      <c r="B1050" t="b">
        <f>IF('Input and Summary Results'!D632=0,FALSE,'Input and Summary Results'!$B632)</f>
        <v>0</v>
      </c>
      <c r="C1050" t="b">
        <f>IF(OR(B1050=0,'Input and Summary Results'!D632=0,'Input and Summary Results'!D632=""),FALSE,'Input and Summary Results'!$D632)</f>
        <v>0</v>
      </c>
      <c r="D1050" t="b">
        <f>IF(OR(B1050=0,'Input and Summary Results'!E632=0),FALSE,'Input and Summary Results'!$E632)</f>
        <v>0</v>
      </c>
      <c r="E1050" t="b">
        <f t="shared" si="77"/>
        <v>0</v>
      </c>
      <c r="F1050" t="b">
        <f t="shared" si="78"/>
        <v>0</v>
      </c>
      <c r="G1050" t="b">
        <f>IF('Input and Summary Results'!$J$4="yes",IF(C1050=FALSE,FALSE,IF('Data Transformation'!E1050&lt;$R$10,E1050,$R$10)),IF(C1050=FALSE,FALSE,IF(C1050&lt;$R$10,C1050,$R$10)))</f>
        <v>0</v>
      </c>
      <c r="H1050" t="b">
        <f>IF('Input and Summary Results'!$J$4="yes",'Data Transformation'!F1050,'Data Transformation'!D1050)</f>
        <v>0</v>
      </c>
      <c r="I1050" t="str">
        <f t="shared" si="79"/>
        <v/>
      </c>
    </row>
    <row r="1051" spans="2:9" x14ac:dyDescent="0.55000000000000004">
      <c r="B1051" t="b">
        <f>IF('Input and Summary Results'!D633=0,FALSE,'Input and Summary Results'!$B633)</f>
        <v>0</v>
      </c>
      <c r="C1051" t="b">
        <f>IF(OR(B1051=0,'Input and Summary Results'!D633=0,'Input and Summary Results'!D633=""),FALSE,'Input and Summary Results'!$D633)</f>
        <v>0</v>
      </c>
      <c r="D1051" t="b">
        <f>IF(OR(B1051=0,'Input and Summary Results'!E633=0),FALSE,'Input and Summary Results'!$E633)</f>
        <v>0</v>
      </c>
      <c r="E1051" t="b">
        <f t="shared" si="77"/>
        <v>0</v>
      </c>
      <c r="F1051" t="b">
        <f t="shared" si="78"/>
        <v>0</v>
      </c>
      <c r="G1051" t="b">
        <f>IF('Input and Summary Results'!$J$4="yes",IF(C1051=FALSE,FALSE,IF('Data Transformation'!E1051&lt;$R$10,E1051,$R$10)),IF(C1051=FALSE,FALSE,IF(C1051&lt;$R$10,C1051,$R$10)))</f>
        <v>0</v>
      </c>
      <c r="H1051" t="b">
        <f>IF('Input and Summary Results'!$J$4="yes",'Data Transformation'!F1051,'Data Transformation'!D1051)</f>
        <v>0</v>
      </c>
      <c r="I1051" t="str">
        <f t="shared" si="79"/>
        <v/>
      </c>
    </row>
    <row r="1052" spans="2:9" x14ac:dyDescent="0.55000000000000004">
      <c r="B1052" t="b">
        <f>IF('Input and Summary Results'!D634=0,FALSE,'Input and Summary Results'!$B634)</f>
        <v>0</v>
      </c>
      <c r="C1052" t="b">
        <f>IF(OR(B1052=0,'Input and Summary Results'!D634=0,'Input and Summary Results'!D634=""),FALSE,'Input and Summary Results'!$D634)</f>
        <v>0</v>
      </c>
      <c r="D1052" t="b">
        <f>IF(OR(B1052=0,'Input and Summary Results'!E634=0),FALSE,'Input and Summary Results'!$E634)</f>
        <v>0</v>
      </c>
      <c r="E1052" t="b">
        <f t="shared" si="77"/>
        <v>0</v>
      </c>
      <c r="F1052" t="b">
        <f t="shared" si="78"/>
        <v>0</v>
      </c>
      <c r="G1052" t="b">
        <f>IF('Input and Summary Results'!$J$4="yes",IF(C1052=FALSE,FALSE,IF('Data Transformation'!E1052&lt;$R$10,E1052,$R$10)),IF(C1052=FALSE,FALSE,IF(C1052&lt;$R$10,C1052,$R$10)))</f>
        <v>0</v>
      </c>
      <c r="H1052" t="b">
        <f>IF('Input and Summary Results'!$J$4="yes",'Data Transformation'!F1052,'Data Transformation'!D1052)</f>
        <v>0</v>
      </c>
      <c r="I1052" t="str">
        <f t="shared" si="79"/>
        <v/>
      </c>
    </row>
    <row r="1053" spans="2:9" x14ac:dyDescent="0.55000000000000004">
      <c r="B1053" t="b">
        <f>IF('Input and Summary Results'!D635=0,FALSE,'Input and Summary Results'!$B635)</f>
        <v>0</v>
      </c>
      <c r="C1053" t="b">
        <f>IF(OR(B1053=0,'Input and Summary Results'!D635=0,'Input and Summary Results'!D635=""),FALSE,'Input and Summary Results'!$D635)</f>
        <v>0</v>
      </c>
      <c r="D1053" t="b">
        <f>IF(OR(B1053=0,'Input and Summary Results'!E635=0),FALSE,'Input and Summary Results'!$E635)</f>
        <v>0</v>
      </c>
      <c r="E1053" t="b">
        <f t="shared" si="77"/>
        <v>0</v>
      </c>
      <c r="F1053" t="b">
        <f t="shared" si="78"/>
        <v>0</v>
      </c>
      <c r="G1053" t="b">
        <f>IF('Input and Summary Results'!$J$4="yes",IF(C1053=FALSE,FALSE,IF('Data Transformation'!E1053&lt;$R$10,E1053,$R$10)),IF(C1053=FALSE,FALSE,IF(C1053&lt;$R$10,C1053,$R$10)))</f>
        <v>0</v>
      </c>
      <c r="H1053" t="b">
        <f>IF('Input and Summary Results'!$J$4="yes",'Data Transformation'!F1053,'Data Transformation'!D1053)</f>
        <v>0</v>
      </c>
      <c r="I1053" t="str">
        <f t="shared" si="79"/>
        <v/>
      </c>
    </row>
    <row r="1054" spans="2:9" x14ac:dyDescent="0.55000000000000004">
      <c r="B1054" t="b">
        <f>IF('Input and Summary Results'!D636=0,FALSE,'Input and Summary Results'!$B636)</f>
        <v>0</v>
      </c>
      <c r="C1054" t="b">
        <f>IF(OR(B1054=0,'Input and Summary Results'!D636=0,'Input and Summary Results'!D636=""),FALSE,'Input and Summary Results'!$D636)</f>
        <v>0</v>
      </c>
      <c r="D1054" t="b">
        <f>IF(OR(B1054=0,'Input and Summary Results'!E636=0),FALSE,'Input and Summary Results'!$E636)</f>
        <v>0</v>
      </c>
      <c r="E1054" t="b">
        <f t="shared" si="77"/>
        <v>0</v>
      </c>
      <c r="F1054" t="b">
        <f t="shared" si="78"/>
        <v>0</v>
      </c>
      <c r="G1054" t="b">
        <f>IF('Input and Summary Results'!$J$4="yes",IF(C1054=FALSE,FALSE,IF('Data Transformation'!E1054&lt;$R$10,E1054,$R$10)),IF(C1054=FALSE,FALSE,IF(C1054&lt;$R$10,C1054,$R$10)))</f>
        <v>0</v>
      </c>
      <c r="H1054" t="b">
        <f>IF('Input and Summary Results'!$J$4="yes",'Data Transformation'!F1054,'Data Transformation'!D1054)</f>
        <v>0</v>
      </c>
      <c r="I1054" t="str">
        <f t="shared" si="79"/>
        <v/>
      </c>
    </row>
    <row r="1055" spans="2:9" x14ac:dyDescent="0.55000000000000004">
      <c r="B1055" t="b">
        <f>IF('Input and Summary Results'!D637=0,FALSE,'Input and Summary Results'!$B637)</f>
        <v>0</v>
      </c>
      <c r="C1055" t="b">
        <f>IF(OR(B1055=0,'Input and Summary Results'!D637=0,'Input and Summary Results'!D637=""),FALSE,'Input and Summary Results'!$D637)</f>
        <v>0</v>
      </c>
      <c r="D1055" t="b">
        <f>IF(OR(B1055=0,'Input and Summary Results'!E637=0),FALSE,'Input and Summary Results'!$E637)</f>
        <v>0</v>
      </c>
      <c r="E1055" t="b">
        <f t="shared" si="77"/>
        <v>0</v>
      </c>
      <c r="F1055" t="b">
        <f t="shared" si="78"/>
        <v>0</v>
      </c>
      <c r="G1055" t="b">
        <f>IF('Input and Summary Results'!$J$4="yes",IF(C1055=FALSE,FALSE,IF('Data Transformation'!E1055&lt;$R$10,E1055,$R$10)),IF(C1055=FALSE,FALSE,IF(C1055&lt;$R$10,C1055,$R$10)))</f>
        <v>0</v>
      </c>
      <c r="H1055" t="b">
        <f>IF('Input and Summary Results'!$J$4="yes",'Data Transformation'!F1055,'Data Transformation'!D1055)</f>
        <v>0</v>
      </c>
      <c r="I1055" t="str">
        <f t="shared" si="79"/>
        <v/>
      </c>
    </row>
    <row r="1056" spans="2:9" x14ac:dyDescent="0.55000000000000004">
      <c r="B1056" t="b">
        <f>IF('Input and Summary Results'!D638=0,FALSE,'Input and Summary Results'!$B638)</f>
        <v>0</v>
      </c>
      <c r="C1056" t="b">
        <f>IF(OR(B1056=0,'Input and Summary Results'!D638=0,'Input and Summary Results'!D638=""),FALSE,'Input and Summary Results'!$D638)</f>
        <v>0</v>
      </c>
      <c r="D1056" t="b">
        <f>IF(OR(B1056=0,'Input and Summary Results'!E638=0),FALSE,'Input and Summary Results'!$E638)</f>
        <v>0</v>
      </c>
      <c r="E1056" t="b">
        <f t="shared" si="77"/>
        <v>0</v>
      </c>
      <c r="F1056" t="b">
        <f t="shared" si="78"/>
        <v>0</v>
      </c>
      <c r="G1056" t="b">
        <f>IF('Input and Summary Results'!$J$4="yes",IF(C1056=FALSE,FALSE,IF('Data Transformation'!E1056&lt;$R$10,E1056,$R$10)),IF(C1056=FALSE,FALSE,IF(C1056&lt;$R$10,C1056,$R$10)))</f>
        <v>0</v>
      </c>
      <c r="H1056" t="b">
        <f>IF('Input and Summary Results'!$J$4="yes",'Data Transformation'!F1056,'Data Transformation'!D1056)</f>
        <v>0</v>
      </c>
      <c r="I1056" t="str">
        <f t="shared" si="79"/>
        <v/>
      </c>
    </row>
    <row r="1057" spans="2:9" x14ac:dyDescent="0.55000000000000004">
      <c r="B1057" t="b">
        <f>IF('Input and Summary Results'!D639=0,FALSE,'Input and Summary Results'!$B639)</f>
        <v>0</v>
      </c>
      <c r="C1057" t="b">
        <f>IF(OR(B1057=0,'Input and Summary Results'!D639=0,'Input and Summary Results'!D639=""),FALSE,'Input and Summary Results'!$D639)</f>
        <v>0</v>
      </c>
      <c r="D1057" t="b">
        <f>IF(OR(B1057=0,'Input and Summary Results'!E639=0),FALSE,'Input and Summary Results'!$E639)</f>
        <v>0</v>
      </c>
      <c r="E1057" t="b">
        <f t="shared" si="77"/>
        <v>0</v>
      </c>
      <c r="F1057" t="b">
        <f t="shared" si="78"/>
        <v>0</v>
      </c>
      <c r="G1057" t="b">
        <f>IF('Input and Summary Results'!$J$4="yes",IF(C1057=FALSE,FALSE,IF('Data Transformation'!E1057&lt;$R$10,E1057,$R$10)),IF(C1057=FALSE,FALSE,IF(C1057&lt;$R$10,C1057,$R$10)))</f>
        <v>0</v>
      </c>
      <c r="H1057" t="b">
        <f>IF('Input and Summary Results'!$J$4="yes",'Data Transformation'!F1057,'Data Transformation'!D1057)</f>
        <v>0</v>
      </c>
      <c r="I1057" t="str">
        <f t="shared" si="79"/>
        <v/>
      </c>
    </row>
    <row r="1058" spans="2:9" x14ac:dyDescent="0.55000000000000004">
      <c r="B1058" t="b">
        <f>IF('Input and Summary Results'!D640=0,FALSE,'Input and Summary Results'!$B640)</f>
        <v>0</v>
      </c>
      <c r="C1058" t="b">
        <f>IF(OR(B1058=0,'Input and Summary Results'!D640=0,'Input and Summary Results'!D640=""),FALSE,'Input and Summary Results'!$D640)</f>
        <v>0</v>
      </c>
      <c r="D1058" t="b">
        <f>IF(OR(B1058=0,'Input and Summary Results'!E640=0),FALSE,'Input and Summary Results'!$E640)</f>
        <v>0</v>
      </c>
      <c r="E1058" t="b">
        <f t="shared" si="77"/>
        <v>0</v>
      </c>
      <c r="F1058" t="b">
        <f t="shared" si="78"/>
        <v>0</v>
      </c>
      <c r="G1058" t="b">
        <f>IF('Input and Summary Results'!$J$4="yes",IF(C1058=FALSE,FALSE,IF('Data Transformation'!E1058&lt;$R$10,E1058,$R$10)),IF(C1058=FALSE,FALSE,IF(C1058&lt;$R$10,C1058,$R$10)))</f>
        <v>0</v>
      </c>
      <c r="H1058" t="b">
        <f>IF('Input and Summary Results'!$J$4="yes",'Data Transformation'!F1058,'Data Transformation'!D1058)</f>
        <v>0</v>
      </c>
      <c r="I1058" t="str">
        <f t="shared" si="79"/>
        <v/>
      </c>
    </row>
    <row r="1059" spans="2:9" x14ac:dyDescent="0.55000000000000004">
      <c r="B1059" t="b">
        <f>IF('Input and Summary Results'!D641=0,FALSE,'Input and Summary Results'!$B641)</f>
        <v>0</v>
      </c>
      <c r="C1059" t="b">
        <f>IF(OR(B1059=0,'Input and Summary Results'!D641=0,'Input and Summary Results'!D641=""),FALSE,'Input and Summary Results'!$D641)</f>
        <v>0</v>
      </c>
      <c r="D1059" t="b">
        <f>IF(OR(B1059=0,'Input and Summary Results'!E641=0),FALSE,'Input and Summary Results'!$E641)</f>
        <v>0</v>
      </c>
      <c r="E1059" t="b">
        <f t="shared" si="77"/>
        <v>0</v>
      </c>
      <c r="F1059" t="b">
        <f t="shared" si="78"/>
        <v>0</v>
      </c>
      <c r="G1059" t="b">
        <f>IF('Input and Summary Results'!$J$4="yes",IF(C1059=FALSE,FALSE,IF('Data Transformation'!E1059&lt;$R$10,E1059,$R$10)),IF(C1059=FALSE,FALSE,IF(C1059&lt;$R$10,C1059,$R$10)))</f>
        <v>0</v>
      </c>
      <c r="H1059" t="b">
        <f>IF('Input and Summary Results'!$J$4="yes",'Data Transformation'!F1059,'Data Transformation'!D1059)</f>
        <v>0</v>
      </c>
      <c r="I1059" t="str">
        <f t="shared" si="79"/>
        <v/>
      </c>
    </row>
    <row r="1060" spans="2:9" x14ac:dyDescent="0.55000000000000004">
      <c r="B1060" t="b">
        <f>IF('Input and Summary Results'!D642=0,FALSE,'Input and Summary Results'!$B642)</f>
        <v>0</v>
      </c>
      <c r="C1060" t="b">
        <f>IF(OR(B1060=0,'Input and Summary Results'!D642=0,'Input and Summary Results'!D642=""),FALSE,'Input and Summary Results'!$D642)</f>
        <v>0</v>
      </c>
      <c r="D1060" t="b">
        <f>IF(OR(B1060=0,'Input and Summary Results'!E642=0),FALSE,'Input and Summary Results'!$E642)</f>
        <v>0</v>
      </c>
      <c r="E1060" t="b">
        <f t="shared" si="77"/>
        <v>0</v>
      </c>
      <c r="F1060" t="b">
        <f t="shared" si="78"/>
        <v>0</v>
      </c>
      <c r="G1060" t="b">
        <f>IF('Input and Summary Results'!$J$4="yes",IF(C1060=FALSE,FALSE,IF('Data Transformation'!E1060&lt;$R$10,E1060,$R$10)),IF(C1060=FALSE,FALSE,IF(C1060&lt;$R$10,C1060,$R$10)))</f>
        <v>0</v>
      </c>
      <c r="H1060" t="b">
        <f>IF('Input and Summary Results'!$J$4="yes",'Data Transformation'!F1060,'Data Transformation'!D1060)</f>
        <v>0</v>
      </c>
      <c r="I1060" t="str">
        <f t="shared" si="79"/>
        <v/>
      </c>
    </row>
    <row r="1061" spans="2:9" x14ac:dyDescent="0.55000000000000004">
      <c r="B1061" t="b">
        <f>IF('Input and Summary Results'!D643=0,FALSE,'Input and Summary Results'!$B643)</f>
        <v>0</v>
      </c>
      <c r="C1061" t="b">
        <f>IF(OR(B1061=0,'Input and Summary Results'!D643=0,'Input and Summary Results'!D643=""),FALSE,'Input and Summary Results'!$D643)</f>
        <v>0</v>
      </c>
      <c r="D1061" t="b">
        <f>IF(OR(B1061=0,'Input and Summary Results'!E643=0),FALSE,'Input and Summary Results'!$E643)</f>
        <v>0</v>
      </c>
      <c r="E1061" t="b">
        <f t="shared" si="77"/>
        <v>0</v>
      </c>
      <c r="F1061" t="b">
        <f t="shared" si="78"/>
        <v>0</v>
      </c>
      <c r="G1061" t="b">
        <f>IF('Input and Summary Results'!$J$4="yes",IF(C1061=FALSE,FALSE,IF('Data Transformation'!E1061&lt;$R$10,E1061,$R$10)),IF(C1061=FALSE,FALSE,IF(C1061&lt;$R$10,C1061,$R$10)))</f>
        <v>0</v>
      </c>
      <c r="H1061" t="b">
        <f>IF('Input and Summary Results'!$J$4="yes",'Data Transformation'!F1061,'Data Transformation'!D1061)</f>
        <v>0</v>
      </c>
      <c r="I1061" t="str">
        <f t="shared" si="79"/>
        <v/>
      </c>
    </row>
    <row r="1062" spans="2:9" x14ac:dyDescent="0.55000000000000004">
      <c r="B1062" t="b">
        <f>IF('Input and Summary Results'!D644=0,FALSE,'Input and Summary Results'!$B644)</f>
        <v>0</v>
      </c>
      <c r="C1062" t="b">
        <f>IF(OR(B1062=0,'Input and Summary Results'!D644=0,'Input and Summary Results'!D644=""),FALSE,'Input and Summary Results'!$D644)</f>
        <v>0</v>
      </c>
      <c r="D1062" t="b">
        <f>IF(OR(B1062=0,'Input and Summary Results'!E644=0),FALSE,'Input and Summary Results'!$E644)</f>
        <v>0</v>
      </c>
      <c r="E1062" t="b">
        <f t="shared" si="77"/>
        <v>0</v>
      </c>
      <c r="F1062" t="b">
        <f t="shared" si="78"/>
        <v>0</v>
      </c>
      <c r="G1062" t="b">
        <f>IF('Input and Summary Results'!$J$4="yes",IF(C1062=FALSE,FALSE,IF('Data Transformation'!E1062&lt;$R$10,E1062,$R$10)),IF(C1062=FALSE,FALSE,IF(C1062&lt;$R$10,C1062,$R$10)))</f>
        <v>0</v>
      </c>
      <c r="H1062" t="b">
        <f>IF('Input and Summary Results'!$J$4="yes",'Data Transformation'!F1062,'Data Transformation'!D1062)</f>
        <v>0</v>
      </c>
      <c r="I1062" t="str">
        <f t="shared" si="79"/>
        <v/>
      </c>
    </row>
    <row r="1063" spans="2:9" x14ac:dyDescent="0.55000000000000004">
      <c r="B1063" t="b">
        <f>IF('Input and Summary Results'!D645=0,FALSE,'Input and Summary Results'!$B645)</f>
        <v>0</v>
      </c>
      <c r="C1063" t="b">
        <f>IF(OR(B1063=0,'Input and Summary Results'!D645=0,'Input and Summary Results'!D645=""),FALSE,'Input and Summary Results'!$D645)</f>
        <v>0</v>
      </c>
      <c r="D1063" t="b">
        <f>IF(OR(B1063=0,'Input and Summary Results'!E645=0),FALSE,'Input and Summary Results'!$E645)</f>
        <v>0</v>
      </c>
      <c r="E1063" t="b">
        <f t="shared" si="77"/>
        <v>0</v>
      </c>
      <c r="F1063" t="b">
        <f t="shared" si="78"/>
        <v>0</v>
      </c>
      <c r="G1063" t="b">
        <f>IF('Input and Summary Results'!$J$4="yes",IF(C1063=FALSE,FALSE,IF('Data Transformation'!E1063&lt;$R$10,E1063,$R$10)),IF(C1063=FALSE,FALSE,IF(C1063&lt;$R$10,C1063,$R$10)))</f>
        <v>0</v>
      </c>
      <c r="H1063" t="b">
        <f>IF('Input and Summary Results'!$J$4="yes",'Data Transformation'!F1063,'Data Transformation'!D1063)</f>
        <v>0</v>
      </c>
      <c r="I1063" t="str">
        <f t="shared" si="79"/>
        <v/>
      </c>
    </row>
    <row r="1064" spans="2:9" x14ac:dyDescent="0.55000000000000004">
      <c r="B1064" t="b">
        <f>IF('Input and Summary Results'!D646=0,FALSE,'Input and Summary Results'!$B646)</f>
        <v>0</v>
      </c>
      <c r="C1064" t="b">
        <f>IF(OR(B1064=0,'Input and Summary Results'!D646=0,'Input and Summary Results'!D646=""),FALSE,'Input and Summary Results'!$D646)</f>
        <v>0</v>
      </c>
      <c r="D1064" t="b">
        <f>IF(OR(B1064=0,'Input and Summary Results'!E646=0),FALSE,'Input and Summary Results'!$E646)</f>
        <v>0</v>
      </c>
      <c r="E1064" t="b">
        <f t="shared" si="77"/>
        <v>0</v>
      </c>
      <c r="F1064" t="b">
        <f t="shared" si="78"/>
        <v>0</v>
      </c>
      <c r="G1064" t="b">
        <f>IF('Input and Summary Results'!$J$4="yes",IF(C1064=FALSE,FALSE,IF('Data Transformation'!E1064&lt;$R$10,E1064,$R$10)),IF(C1064=FALSE,FALSE,IF(C1064&lt;$R$10,C1064,$R$10)))</f>
        <v>0</v>
      </c>
      <c r="H1064" t="b">
        <f>IF('Input and Summary Results'!$J$4="yes",'Data Transformation'!F1064,'Data Transformation'!D1064)</f>
        <v>0</v>
      </c>
      <c r="I1064" t="str">
        <f t="shared" si="79"/>
        <v/>
      </c>
    </row>
    <row r="1065" spans="2:9" x14ac:dyDescent="0.55000000000000004">
      <c r="B1065" t="b">
        <f>IF('Input and Summary Results'!D647=0,FALSE,'Input and Summary Results'!$B647)</f>
        <v>0</v>
      </c>
      <c r="C1065" t="b">
        <f>IF(OR(B1065=0,'Input and Summary Results'!D647=0,'Input and Summary Results'!D647=""),FALSE,'Input and Summary Results'!$D647)</f>
        <v>0</v>
      </c>
      <c r="D1065" t="b">
        <f>IF(OR(B1065=0,'Input and Summary Results'!E647=0),FALSE,'Input and Summary Results'!$E647)</f>
        <v>0</v>
      </c>
      <c r="E1065" t="b">
        <f t="shared" si="77"/>
        <v>0</v>
      </c>
      <c r="F1065" t="b">
        <f t="shared" si="78"/>
        <v>0</v>
      </c>
      <c r="G1065" t="b">
        <f>IF('Input and Summary Results'!$J$4="yes",IF(C1065=FALSE,FALSE,IF('Data Transformation'!E1065&lt;$R$10,E1065,$R$10)),IF(C1065=FALSE,FALSE,IF(C1065&lt;$R$10,C1065,$R$10)))</f>
        <v>0</v>
      </c>
      <c r="H1065" t="b">
        <f>IF('Input and Summary Results'!$J$4="yes",'Data Transformation'!F1065,'Data Transformation'!D1065)</f>
        <v>0</v>
      </c>
      <c r="I1065" t="str">
        <f t="shared" si="79"/>
        <v/>
      </c>
    </row>
    <row r="1066" spans="2:9" x14ac:dyDescent="0.55000000000000004">
      <c r="B1066" t="b">
        <f>IF('Input and Summary Results'!D648=0,FALSE,'Input and Summary Results'!$B648)</f>
        <v>0</v>
      </c>
      <c r="C1066" t="b">
        <f>IF(OR(B1066=0,'Input and Summary Results'!D648=0,'Input and Summary Results'!D648=""),FALSE,'Input and Summary Results'!$D648)</f>
        <v>0</v>
      </c>
      <c r="D1066" t="b">
        <f>IF(OR(B1066=0,'Input and Summary Results'!E648=0),FALSE,'Input and Summary Results'!$E648)</f>
        <v>0</v>
      </c>
      <c r="E1066" t="b">
        <f t="shared" ref="E1066:E1129" si="80">IF(C1066=FALSE,FALSE,LOG10(C1066))</f>
        <v>0</v>
      </c>
      <c r="F1066" t="b">
        <f t="shared" ref="F1066:F1129" si="81">IF(D1066=FALSE, FALSE,0.434*D1066/C1066)</f>
        <v>0</v>
      </c>
      <c r="G1066" t="b">
        <f>IF('Input and Summary Results'!$J$4="yes",IF(C1066=FALSE,FALSE,IF('Data Transformation'!E1066&lt;$R$10,E1066,$R$10)),IF(C1066=FALSE,FALSE,IF(C1066&lt;$R$10,C1066,$R$10)))</f>
        <v>0</v>
      </c>
      <c r="H1066" t="b">
        <f>IF('Input and Summary Results'!$J$4="yes",'Data Transformation'!F1066,'Data Transformation'!D1066)</f>
        <v>0</v>
      </c>
      <c r="I1066" t="str">
        <f t="shared" si="79"/>
        <v/>
      </c>
    </row>
    <row r="1067" spans="2:9" x14ac:dyDescent="0.55000000000000004">
      <c r="B1067" t="b">
        <f>IF('Input and Summary Results'!D649=0,FALSE,'Input and Summary Results'!$B649)</f>
        <v>0</v>
      </c>
      <c r="C1067" t="b">
        <f>IF(OR(B1067=0,'Input and Summary Results'!D649=0,'Input and Summary Results'!D649=""),FALSE,'Input and Summary Results'!$D649)</f>
        <v>0</v>
      </c>
      <c r="D1067" t="b">
        <f>IF(OR(B1067=0,'Input and Summary Results'!E649=0),FALSE,'Input and Summary Results'!$E649)</f>
        <v>0</v>
      </c>
      <c r="E1067" t="b">
        <f t="shared" si="80"/>
        <v>0</v>
      </c>
      <c r="F1067" t="b">
        <f t="shared" si="81"/>
        <v>0</v>
      </c>
      <c r="G1067" t="b">
        <f>IF('Input and Summary Results'!$J$4="yes",IF(C1067=FALSE,FALSE,IF('Data Transformation'!E1067&lt;$R$10,E1067,$R$10)),IF(C1067=FALSE,FALSE,IF(C1067&lt;$R$10,C1067,$R$10)))</f>
        <v>0</v>
      </c>
      <c r="H1067" t="b">
        <f>IF('Input and Summary Results'!$J$4="yes",'Data Transformation'!F1067,'Data Transformation'!D1067)</f>
        <v>0</v>
      </c>
      <c r="I1067" t="str">
        <f t="shared" si="79"/>
        <v/>
      </c>
    </row>
    <row r="1068" spans="2:9" x14ac:dyDescent="0.55000000000000004">
      <c r="B1068" t="b">
        <f>IF('Input and Summary Results'!D650=0,FALSE,'Input and Summary Results'!$B650)</f>
        <v>0</v>
      </c>
      <c r="C1068" t="b">
        <f>IF(OR(B1068=0,'Input and Summary Results'!D650=0,'Input and Summary Results'!D650=""),FALSE,'Input and Summary Results'!$D650)</f>
        <v>0</v>
      </c>
      <c r="D1068" t="b">
        <f>IF(OR(B1068=0,'Input and Summary Results'!E650=0),FALSE,'Input and Summary Results'!$E650)</f>
        <v>0</v>
      </c>
      <c r="E1068" t="b">
        <f t="shared" si="80"/>
        <v>0</v>
      </c>
      <c r="F1068" t="b">
        <f t="shared" si="81"/>
        <v>0</v>
      </c>
      <c r="G1068" t="b">
        <f>IF('Input and Summary Results'!$J$4="yes",IF(C1068=FALSE,FALSE,IF('Data Transformation'!E1068&lt;$R$10,E1068,$R$10)),IF(C1068=FALSE,FALSE,IF(C1068&lt;$R$10,C1068,$R$10)))</f>
        <v>0</v>
      </c>
      <c r="H1068" t="b">
        <f>IF('Input and Summary Results'!$J$4="yes",'Data Transformation'!F1068,'Data Transformation'!D1068)</f>
        <v>0</v>
      </c>
      <c r="I1068" t="str">
        <f t="shared" si="79"/>
        <v/>
      </c>
    </row>
    <row r="1069" spans="2:9" x14ac:dyDescent="0.55000000000000004">
      <c r="B1069" t="b">
        <f>IF('Input and Summary Results'!D651=0,FALSE,'Input and Summary Results'!$B651)</f>
        <v>0</v>
      </c>
      <c r="C1069" t="b">
        <f>IF(OR(B1069=0,'Input and Summary Results'!D651=0,'Input and Summary Results'!D651=""),FALSE,'Input and Summary Results'!$D651)</f>
        <v>0</v>
      </c>
      <c r="D1069" t="b">
        <f>IF(OR(B1069=0,'Input and Summary Results'!E651=0),FALSE,'Input and Summary Results'!$E651)</f>
        <v>0</v>
      </c>
      <c r="E1069" t="b">
        <f t="shared" si="80"/>
        <v>0</v>
      </c>
      <c r="F1069" t="b">
        <f t="shared" si="81"/>
        <v>0</v>
      </c>
      <c r="G1069" t="b">
        <f>IF('Input and Summary Results'!$J$4="yes",IF(C1069=FALSE,FALSE,IF('Data Transformation'!E1069&lt;$R$10,E1069,$R$10)),IF(C1069=FALSE,FALSE,IF(C1069&lt;$R$10,C1069,$R$10)))</f>
        <v>0</v>
      </c>
      <c r="H1069" t="b">
        <f>IF('Input and Summary Results'!$J$4="yes",'Data Transformation'!F1069,'Data Transformation'!D1069)</f>
        <v>0</v>
      </c>
      <c r="I1069" t="str">
        <f t="shared" si="79"/>
        <v/>
      </c>
    </row>
    <row r="1070" spans="2:9" x14ac:dyDescent="0.55000000000000004">
      <c r="B1070" t="b">
        <f>IF('Input and Summary Results'!D652=0,FALSE,'Input and Summary Results'!$B652)</f>
        <v>0</v>
      </c>
      <c r="C1070" t="b">
        <f>IF(OR(B1070=0,'Input and Summary Results'!D652=0,'Input and Summary Results'!D652=""),FALSE,'Input and Summary Results'!$D652)</f>
        <v>0</v>
      </c>
      <c r="D1070" t="b">
        <f>IF(OR(B1070=0,'Input and Summary Results'!E652=0),FALSE,'Input and Summary Results'!$E652)</f>
        <v>0</v>
      </c>
      <c r="E1070" t="b">
        <f t="shared" si="80"/>
        <v>0</v>
      </c>
      <c r="F1070" t="b">
        <f t="shared" si="81"/>
        <v>0</v>
      </c>
      <c r="G1070" t="b">
        <f>IF('Input and Summary Results'!$J$4="yes",IF(C1070=FALSE,FALSE,IF('Data Transformation'!E1070&lt;$R$10,E1070,$R$10)),IF(C1070=FALSE,FALSE,IF(C1070&lt;$R$10,C1070,$R$10)))</f>
        <v>0</v>
      </c>
      <c r="H1070" t="b">
        <f>IF('Input and Summary Results'!$J$4="yes",'Data Transformation'!F1070,'Data Transformation'!D1070)</f>
        <v>0</v>
      </c>
      <c r="I1070" t="str">
        <f t="shared" si="79"/>
        <v/>
      </c>
    </row>
    <row r="1071" spans="2:9" x14ac:dyDescent="0.55000000000000004">
      <c r="B1071" t="b">
        <f>IF('Input and Summary Results'!D653=0,FALSE,'Input and Summary Results'!$B653)</f>
        <v>0</v>
      </c>
      <c r="C1071" t="b">
        <f>IF(OR(B1071=0,'Input and Summary Results'!D653=0,'Input and Summary Results'!D653=""),FALSE,'Input and Summary Results'!$D653)</f>
        <v>0</v>
      </c>
      <c r="D1071" t="b">
        <f>IF(OR(B1071=0,'Input and Summary Results'!E653=0),FALSE,'Input and Summary Results'!$E653)</f>
        <v>0</v>
      </c>
      <c r="E1071" t="b">
        <f t="shared" si="80"/>
        <v>0</v>
      </c>
      <c r="F1071" t="b">
        <f t="shared" si="81"/>
        <v>0</v>
      </c>
      <c r="G1071" t="b">
        <f>IF('Input and Summary Results'!$J$4="yes",IF(C1071=FALSE,FALSE,IF('Data Transformation'!E1071&lt;$R$10,E1071,$R$10)),IF(C1071=FALSE,FALSE,IF(C1071&lt;$R$10,C1071,$R$10)))</f>
        <v>0</v>
      </c>
      <c r="H1071" t="b">
        <f>IF('Input and Summary Results'!$J$4="yes",'Data Transformation'!F1071,'Data Transformation'!D1071)</f>
        <v>0</v>
      </c>
      <c r="I1071" t="str">
        <f t="shared" si="79"/>
        <v/>
      </c>
    </row>
    <row r="1072" spans="2:9" x14ac:dyDescent="0.55000000000000004">
      <c r="B1072" t="b">
        <f>IF('Input and Summary Results'!D654=0,FALSE,'Input and Summary Results'!$B654)</f>
        <v>0</v>
      </c>
      <c r="C1072" t="b">
        <f>IF(OR(B1072=0,'Input and Summary Results'!D654=0,'Input and Summary Results'!D654=""),FALSE,'Input and Summary Results'!$D654)</f>
        <v>0</v>
      </c>
      <c r="D1072" t="b">
        <f>IF(OR(B1072=0,'Input and Summary Results'!E654=0),FALSE,'Input and Summary Results'!$E654)</f>
        <v>0</v>
      </c>
      <c r="E1072" t="b">
        <f t="shared" si="80"/>
        <v>0</v>
      </c>
      <c r="F1072" t="b">
        <f t="shared" si="81"/>
        <v>0</v>
      </c>
      <c r="G1072" t="b">
        <f>IF('Input and Summary Results'!$J$4="yes",IF(C1072=FALSE,FALSE,IF('Data Transformation'!E1072&lt;$R$10,E1072,$R$10)),IF(C1072=FALSE,FALSE,IF(C1072&lt;$R$10,C1072,$R$10)))</f>
        <v>0</v>
      </c>
      <c r="H1072" t="b">
        <f>IF('Input and Summary Results'!$J$4="yes",'Data Transformation'!F1072,'Data Transformation'!D1072)</f>
        <v>0</v>
      </c>
      <c r="I1072" t="str">
        <f t="shared" si="79"/>
        <v/>
      </c>
    </row>
    <row r="1073" spans="2:9" x14ac:dyDescent="0.55000000000000004">
      <c r="B1073" t="b">
        <f>IF('Input and Summary Results'!D655=0,FALSE,'Input and Summary Results'!$B655)</f>
        <v>0</v>
      </c>
      <c r="C1073" t="b">
        <f>IF(OR(B1073=0,'Input and Summary Results'!D655=0,'Input and Summary Results'!D655=""),FALSE,'Input and Summary Results'!$D655)</f>
        <v>0</v>
      </c>
      <c r="D1073" t="b">
        <f>IF(OR(B1073=0,'Input and Summary Results'!E655=0),FALSE,'Input and Summary Results'!$E655)</f>
        <v>0</v>
      </c>
      <c r="E1073" t="b">
        <f t="shared" si="80"/>
        <v>0</v>
      </c>
      <c r="F1073" t="b">
        <f t="shared" si="81"/>
        <v>0</v>
      </c>
      <c r="G1073" t="b">
        <f>IF('Input and Summary Results'!$J$4="yes",IF(C1073=FALSE,FALSE,IF('Data Transformation'!E1073&lt;$R$10,E1073,$R$10)),IF(C1073=FALSE,FALSE,IF(C1073&lt;$R$10,C1073,$R$10)))</f>
        <v>0</v>
      </c>
      <c r="H1073" t="b">
        <f>IF('Input and Summary Results'!$J$4="yes",'Data Transformation'!F1073,'Data Transformation'!D1073)</f>
        <v>0</v>
      </c>
      <c r="I1073" t="str">
        <f t="shared" si="79"/>
        <v/>
      </c>
    </row>
    <row r="1074" spans="2:9" x14ac:dyDescent="0.55000000000000004">
      <c r="B1074" t="b">
        <f>IF('Input and Summary Results'!D656=0,FALSE,'Input and Summary Results'!$B656)</f>
        <v>0</v>
      </c>
      <c r="C1074" t="b">
        <f>IF(OR(B1074=0,'Input and Summary Results'!D656=0,'Input and Summary Results'!D656=""),FALSE,'Input and Summary Results'!$D656)</f>
        <v>0</v>
      </c>
      <c r="D1074" t="b">
        <f>IF(OR(B1074=0,'Input and Summary Results'!E656=0),FALSE,'Input and Summary Results'!$E656)</f>
        <v>0</v>
      </c>
      <c r="E1074" t="b">
        <f t="shared" si="80"/>
        <v>0</v>
      </c>
      <c r="F1074" t="b">
        <f t="shared" si="81"/>
        <v>0</v>
      </c>
      <c r="G1074" t="b">
        <f>IF('Input and Summary Results'!$J$4="yes",IF(C1074=FALSE,FALSE,IF('Data Transformation'!E1074&lt;$R$10,E1074,$R$10)),IF(C1074=FALSE,FALSE,IF(C1074&lt;$R$10,C1074,$R$10)))</f>
        <v>0</v>
      </c>
      <c r="H1074" t="b">
        <f>IF('Input and Summary Results'!$J$4="yes",'Data Transformation'!F1074,'Data Transformation'!D1074)</f>
        <v>0</v>
      </c>
      <c r="I1074" t="str">
        <f t="shared" si="79"/>
        <v/>
      </c>
    </row>
    <row r="1075" spans="2:9" x14ac:dyDescent="0.55000000000000004">
      <c r="B1075" t="b">
        <f>IF('Input and Summary Results'!D657=0,FALSE,'Input and Summary Results'!$B657)</f>
        <v>0</v>
      </c>
      <c r="C1075" t="b">
        <f>IF(OR(B1075=0,'Input and Summary Results'!D657=0,'Input and Summary Results'!D657=""),FALSE,'Input and Summary Results'!$D657)</f>
        <v>0</v>
      </c>
      <c r="D1075" t="b">
        <f>IF(OR(B1075=0,'Input and Summary Results'!E657=0),FALSE,'Input and Summary Results'!$E657)</f>
        <v>0</v>
      </c>
      <c r="E1075" t="b">
        <f t="shared" si="80"/>
        <v>0</v>
      </c>
      <c r="F1075" t="b">
        <f t="shared" si="81"/>
        <v>0</v>
      </c>
      <c r="G1075" t="b">
        <f>IF('Input and Summary Results'!$J$4="yes",IF(C1075=FALSE,FALSE,IF('Data Transformation'!E1075&lt;$R$10,E1075,$R$10)),IF(C1075=FALSE,FALSE,IF(C1075&lt;$R$10,C1075,$R$10)))</f>
        <v>0</v>
      </c>
      <c r="H1075" t="b">
        <f>IF('Input and Summary Results'!$J$4="yes",'Data Transformation'!F1075,'Data Transformation'!D1075)</f>
        <v>0</v>
      </c>
      <c r="I1075" t="str">
        <f t="shared" si="79"/>
        <v/>
      </c>
    </row>
    <row r="1076" spans="2:9" x14ac:dyDescent="0.55000000000000004">
      <c r="B1076" t="b">
        <f>IF('Input and Summary Results'!D658=0,FALSE,'Input and Summary Results'!$B658)</f>
        <v>0</v>
      </c>
      <c r="C1076" t="b">
        <f>IF(OR(B1076=0,'Input and Summary Results'!D658=0,'Input and Summary Results'!D658=""),FALSE,'Input and Summary Results'!$D658)</f>
        <v>0</v>
      </c>
      <c r="D1076" t="b">
        <f>IF(OR(B1076=0,'Input and Summary Results'!E658=0),FALSE,'Input and Summary Results'!$E658)</f>
        <v>0</v>
      </c>
      <c r="E1076" t="b">
        <f t="shared" si="80"/>
        <v>0</v>
      </c>
      <c r="F1076" t="b">
        <f t="shared" si="81"/>
        <v>0</v>
      </c>
      <c r="G1076" t="b">
        <f>IF('Input and Summary Results'!$J$4="yes",IF(C1076=FALSE,FALSE,IF('Data Transformation'!E1076&lt;$R$10,E1076,$R$10)),IF(C1076=FALSE,FALSE,IF(C1076&lt;$R$10,C1076,$R$10)))</f>
        <v>0</v>
      </c>
      <c r="H1076" t="b">
        <f>IF('Input and Summary Results'!$J$4="yes",'Data Transformation'!F1076,'Data Transformation'!D1076)</f>
        <v>0</v>
      </c>
      <c r="I1076" t="str">
        <f t="shared" si="79"/>
        <v/>
      </c>
    </row>
    <row r="1077" spans="2:9" x14ac:dyDescent="0.55000000000000004">
      <c r="B1077" t="b">
        <f>IF('Input and Summary Results'!D659=0,FALSE,'Input and Summary Results'!$B659)</f>
        <v>0</v>
      </c>
      <c r="C1077" t="b">
        <f>IF(OR(B1077=0,'Input and Summary Results'!D659=0,'Input and Summary Results'!D659=""),FALSE,'Input and Summary Results'!$D659)</f>
        <v>0</v>
      </c>
      <c r="D1077" t="b">
        <f>IF(OR(B1077=0,'Input and Summary Results'!E659=0),FALSE,'Input and Summary Results'!$E659)</f>
        <v>0</v>
      </c>
      <c r="E1077" t="b">
        <f t="shared" si="80"/>
        <v>0</v>
      </c>
      <c r="F1077" t="b">
        <f t="shared" si="81"/>
        <v>0</v>
      </c>
      <c r="G1077" t="b">
        <f>IF('Input and Summary Results'!$J$4="yes",IF(C1077=FALSE,FALSE,IF('Data Transformation'!E1077&lt;$R$10,E1077,$R$10)),IF(C1077=FALSE,FALSE,IF(C1077&lt;$R$10,C1077,$R$10)))</f>
        <v>0</v>
      </c>
      <c r="H1077" t="b">
        <f>IF('Input and Summary Results'!$J$4="yes",'Data Transformation'!F1077,'Data Transformation'!D1077)</f>
        <v>0</v>
      </c>
      <c r="I1077" t="str">
        <f t="shared" si="79"/>
        <v/>
      </c>
    </row>
    <row r="1078" spans="2:9" x14ac:dyDescent="0.55000000000000004">
      <c r="B1078" t="b">
        <f>IF('Input and Summary Results'!D660=0,FALSE,'Input and Summary Results'!$B660)</f>
        <v>0</v>
      </c>
      <c r="C1078" t="b">
        <f>IF(OR(B1078=0,'Input and Summary Results'!D660=0,'Input and Summary Results'!D660=""),FALSE,'Input and Summary Results'!$D660)</f>
        <v>0</v>
      </c>
      <c r="D1078" t="b">
        <f>IF(OR(B1078=0,'Input and Summary Results'!E660=0),FALSE,'Input and Summary Results'!$E660)</f>
        <v>0</v>
      </c>
      <c r="E1078" t="b">
        <f t="shared" si="80"/>
        <v>0</v>
      </c>
      <c r="F1078" t="b">
        <f t="shared" si="81"/>
        <v>0</v>
      </c>
      <c r="G1078" t="b">
        <f>IF('Input and Summary Results'!$J$4="yes",IF(C1078=FALSE,FALSE,IF('Data Transformation'!E1078&lt;$R$10,E1078,$R$10)),IF(C1078=FALSE,FALSE,IF(C1078&lt;$R$10,C1078,$R$10)))</f>
        <v>0</v>
      </c>
      <c r="H1078" t="b">
        <f>IF('Input and Summary Results'!$J$4="yes",'Data Transformation'!F1078,'Data Transformation'!D1078)</f>
        <v>0</v>
      </c>
      <c r="I1078" t="str">
        <f t="shared" si="79"/>
        <v/>
      </c>
    </row>
    <row r="1079" spans="2:9" x14ac:dyDescent="0.55000000000000004">
      <c r="B1079" t="b">
        <f>IF('Input and Summary Results'!D661=0,FALSE,'Input and Summary Results'!$B661)</f>
        <v>0</v>
      </c>
      <c r="C1079" t="b">
        <f>IF(OR(B1079=0,'Input and Summary Results'!D661=0,'Input and Summary Results'!D661=""),FALSE,'Input and Summary Results'!$D661)</f>
        <v>0</v>
      </c>
      <c r="D1079" t="b">
        <f>IF(OR(B1079=0,'Input and Summary Results'!E661=0),FALSE,'Input and Summary Results'!$E661)</f>
        <v>0</v>
      </c>
      <c r="E1079" t="b">
        <f t="shared" si="80"/>
        <v>0</v>
      </c>
      <c r="F1079" t="b">
        <f t="shared" si="81"/>
        <v>0</v>
      </c>
      <c r="G1079" t="b">
        <f>IF('Input and Summary Results'!$J$4="yes",IF(C1079=FALSE,FALSE,IF('Data Transformation'!E1079&lt;$R$10,E1079,$R$10)),IF(C1079=FALSE,FALSE,IF(C1079&lt;$R$10,C1079,$R$10)))</f>
        <v>0</v>
      </c>
      <c r="H1079" t="b">
        <f>IF('Input and Summary Results'!$J$4="yes",'Data Transformation'!F1079,'Data Transformation'!D1079)</f>
        <v>0</v>
      </c>
      <c r="I1079" t="str">
        <f t="shared" si="79"/>
        <v/>
      </c>
    </row>
    <row r="1080" spans="2:9" x14ac:dyDescent="0.55000000000000004">
      <c r="B1080" t="b">
        <f>IF('Input and Summary Results'!D662=0,FALSE,'Input and Summary Results'!$B662)</f>
        <v>0</v>
      </c>
      <c r="C1080" t="b">
        <f>IF(OR(B1080=0,'Input and Summary Results'!D662=0,'Input and Summary Results'!D662=""),FALSE,'Input and Summary Results'!$D662)</f>
        <v>0</v>
      </c>
      <c r="D1080" t="b">
        <f>IF(OR(B1080=0,'Input and Summary Results'!E662=0),FALSE,'Input and Summary Results'!$E662)</f>
        <v>0</v>
      </c>
      <c r="E1080" t="b">
        <f t="shared" si="80"/>
        <v>0</v>
      </c>
      <c r="F1080" t="b">
        <f t="shared" si="81"/>
        <v>0</v>
      </c>
      <c r="G1080" t="b">
        <f>IF('Input and Summary Results'!$J$4="yes",IF(C1080=FALSE,FALSE,IF('Data Transformation'!E1080&lt;$R$10,E1080,$R$10)),IF(C1080=FALSE,FALSE,IF(C1080&lt;$R$10,C1080,$R$10)))</f>
        <v>0</v>
      </c>
      <c r="H1080" t="b">
        <f>IF('Input and Summary Results'!$J$4="yes",'Data Transformation'!F1080,'Data Transformation'!D1080)</f>
        <v>0</v>
      </c>
      <c r="I1080" t="str">
        <f t="shared" si="79"/>
        <v/>
      </c>
    </row>
    <row r="1081" spans="2:9" x14ac:dyDescent="0.55000000000000004">
      <c r="B1081" t="b">
        <f>IF('Input and Summary Results'!D663=0,FALSE,'Input and Summary Results'!$B663)</f>
        <v>0</v>
      </c>
      <c r="C1081" t="b">
        <f>IF(OR(B1081=0,'Input and Summary Results'!D663=0,'Input and Summary Results'!D663=""),FALSE,'Input and Summary Results'!$D663)</f>
        <v>0</v>
      </c>
      <c r="D1081" t="b">
        <f>IF(OR(B1081=0,'Input and Summary Results'!E663=0),FALSE,'Input and Summary Results'!$E663)</f>
        <v>0</v>
      </c>
      <c r="E1081" t="b">
        <f t="shared" si="80"/>
        <v>0</v>
      </c>
      <c r="F1081" t="b">
        <f t="shared" si="81"/>
        <v>0</v>
      </c>
      <c r="G1081" t="b">
        <f>IF('Input and Summary Results'!$J$4="yes",IF(C1081=FALSE,FALSE,IF('Data Transformation'!E1081&lt;$R$10,E1081,$R$10)),IF(C1081=FALSE,FALSE,IF(C1081&lt;$R$10,C1081,$R$10)))</f>
        <v>0</v>
      </c>
      <c r="H1081" t="b">
        <f>IF('Input and Summary Results'!$J$4="yes",'Data Transformation'!F1081,'Data Transformation'!D1081)</f>
        <v>0</v>
      </c>
      <c r="I1081" t="str">
        <f t="shared" si="79"/>
        <v/>
      </c>
    </row>
    <row r="1082" spans="2:9" x14ac:dyDescent="0.55000000000000004">
      <c r="B1082" t="b">
        <f>IF('Input and Summary Results'!D664=0,FALSE,'Input and Summary Results'!$B664)</f>
        <v>0</v>
      </c>
      <c r="C1082" t="b">
        <f>IF(OR(B1082=0,'Input and Summary Results'!D664=0,'Input and Summary Results'!D664=""),FALSE,'Input and Summary Results'!$D664)</f>
        <v>0</v>
      </c>
      <c r="D1082" t="b">
        <f>IF(OR(B1082=0,'Input and Summary Results'!E664=0),FALSE,'Input and Summary Results'!$E664)</f>
        <v>0</v>
      </c>
      <c r="E1082" t="b">
        <f t="shared" si="80"/>
        <v>0</v>
      </c>
      <c r="F1082" t="b">
        <f t="shared" si="81"/>
        <v>0</v>
      </c>
      <c r="G1082" t="b">
        <f>IF('Input and Summary Results'!$J$4="yes",IF(C1082=FALSE,FALSE,IF('Data Transformation'!E1082&lt;$R$10,E1082,$R$10)),IF(C1082=FALSE,FALSE,IF(C1082&lt;$R$10,C1082,$R$10)))</f>
        <v>0</v>
      </c>
      <c r="H1082" t="b">
        <f>IF('Input and Summary Results'!$J$4="yes",'Data Transformation'!F1082,'Data Transformation'!D1082)</f>
        <v>0</v>
      </c>
      <c r="I1082" t="str">
        <f t="shared" si="79"/>
        <v/>
      </c>
    </row>
    <row r="1083" spans="2:9" x14ac:dyDescent="0.55000000000000004">
      <c r="B1083" t="b">
        <f>IF('Input and Summary Results'!D665=0,FALSE,'Input and Summary Results'!$B665)</f>
        <v>0</v>
      </c>
      <c r="C1083" t="b">
        <f>IF(OR(B1083=0,'Input and Summary Results'!D665=0,'Input and Summary Results'!D665=""),FALSE,'Input and Summary Results'!$D665)</f>
        <v>0</v>
      </c>
      <c r="D1083" t="b">
        <f>IF(OR(B1083=0,'Input and Summary Results'!E665=0),FALSE,'Input and Summary Results'!$E665)</f>
        <v>0</v>
      </c>
      <c r="E1083" t="b">
        <f t="shared" si="80"/>
        <v>0</v>
      </c>
      <c r="F1083" t="b">
        <f t="shared" si="81"/>
        <v>0</v>
      </c>
      <c r="G1083" t="b">
        <f>IF('Input and Summary Results'!$J$4="yes",IF(C1083=FALSE,FALSE,IF('Data Transformation'!E1083&lt;$R$10,E1083,$R$10)),IF(C1083=FALSE,FALSE,IF(C1083&lt;$R$10,C1083,$R$10)))</f>
        <v>0</v>
      </c>
      <c r="H1083" t="b">
        <f>IF('Input and Summary Results'!$J$4="yes",'Data Transformation'!F1083,'Data Transformation'!D1083)</f>
        <v>0</v>
      </c>
      <c r="I1083" t="str">
        <f t="shared" si="79"/>
        <v/>
      </c>
    </row>
    <row r="1084" spans="2:9" x14ac:dyDescent="0.55000000000000004">
      <c r="B1084" t="b">
        <f>IF('Input and Summary Results'!D666=0,FALSE,'Input and Summary Results'!$B666)</f>
        <v>0</v>
      </c>
      <c r="C1084" t="b">
        <f>IF(OR(B1084=0,'Input and Summary Results'!D666=0,'Input and Summary Results'!D666=""),FALSE,'Input and Summary Results'!$D666)</f>
        <v>0</v>
      </c>
      <c r="D1084" t="b">
        <f>IF(OR(B1084=0,'Input and Summary Results'!E666=0),FALSE,'Input and Summary Results'!$E666)</f>
        <v>0</v>
      </c>
      <c r="E1084" t="b">
        <f t="shared" si="80"/>
        <v>0</v>
      </c>
      <c r="F1084" t="b">
        <f t="shared" si="81"/>
        <v>0</v>
      </c>
      <c r="G1084" t="b">
        <f>IF('Input and Summary Results'!$J$4="yes",IF(C1084=FALSE,FALSE,IF('Data Transformation'!E1084&lt;$R$10,E1084,$R$10)),IF(C1084=FALSE,FALSE,IF(C1084&lt;$R$10,C1084,$R$10)))</f>
        <v>0</v>
      </c>
      <c r="H1084" t="b">
        <f>IF('Input and Summary Results'!$J$4="yes",'Data Transformation'!F1084,'Data Transformation'!D1084)</f>
        <v>0</v>
      </c>
      <c r="I1084" t="str">
        <f t="shared" si="79"/>
        <v/>
      </c>
    </row>
    <row r="1085" spans="2:9" x14ac:dyDescent="0.55000000000000004">
      <c r="B1085" t="b">
        <f>IF('Input and Summary Results'!D667=0,FALSE,'Input and Summary Results'!$B667)</f>
        <v>0</v>
      </c>
      <c r="C1085" t="b">
        <f>IF(OR(B1085=0,'Input and Summary Results'!D667=0,'Input and Summary Results'!D667=""),FALSE,'Input and Summary Results'!$D667)</f>
        <v>0</v>
      </c>
      <c r="D1085" t="b">
        <f>IF(OR(B1085=0,'Input and Summary Results'!E667=0),FALSE,'Input and Summary Results'!$E667)</f>
        <v>0</v>
      </c>
      <c r="E1085" t="b">
        <f t="shared" si="80"/>
        <v>0</v>
      </c>
      <c r="F1085" t="b">
        <f t="shared" si="81"/>
        <v>0</v>
      </c>
      <c r="G1085" t="b">
        <f>IF('Input and Summary Results'!$J$4="yes",IF(C1085=FALSE,FALSE,IF('Data Transformation'!E1085&lt;$R$10,E1085,$R$10)),IF(C1085=FALSE,FALSE,IF(C1085&lt;$R$10,C1085,$R$10)))</f>
        <v>0</v>
      </c>
      <c r="H1085" t="b">
        <f>IF('Input and Summary Results'!$J$4="yes",'Data Transformation'!F1085,'Data Transformation'!D1085)</f>
        <v>0</v>
      </c>
      <c r="I1085" t="str">
        <f t="shared" si="79"/>
        <v/>
      </c>
    </row>
    <row r="1086" spans="2:9" x14ac:dyDescent="0.55000000000000004">
      <c r="B1086" t="b">
        <f>IF('Input and Summary Results'!D668=0,FALSE,'Input and Summary Results'!$B668)</f>
        <v>0</v>
      </c>
      <c r="C1086" t="b">
        <f>IF(OR(B1086=0,'Input and Summary Results'!D668=0,'Input and Summary Results'!D668=""),FALSE,'Input and Summary Results'!$D668)</f>
        <v>0</v>
      </c>
      <c r="D1086" t="b">
        <f>IF(OR(B1086=0,'Input and Summary Results'!E668=0),FALSE,'Input and Summary Results'!$E668)</f>
        <v>0</v>
      </c>
      <c r="E1086" t="b">
        <f t="shared" si="80"/>
        <v>0</v>
      </c>
      <c r="F1086" t="b">
        <f t="shared" si="81"/>
        <v>0</v>
      </c>
      <c r="G1086" t="b">
        <f>IF('Input and Summary Results'!$J$4="yes",IF(C1086=FALSE,FALSE,IF('Data Transformation'!E1086&lt;$R$10,E1086,$R$10)),IF(C1086=FALSE,FALSE,IF(C1086&lt;$R$10,C1086,$R$10)))</f>
        <v>0</v>
      </c>
      <c r="H1086" t="b">
        <f>IF('Input and Summary Results'!$J$4="yes",'Data Transformation'!F1086,'Data Transformation'!D1086)</f>
        <v>0</v>
      </c>
      <c r="I1086" t="str">
        <f t="shared" si="79"/>
        <v/>
      </c>
    </row>
    <row r="1087" spans="2:9" x14ac:dyDescent="0.55000000000000004">
      <c r="B1087" t="b">
        <f>IF('Input and Summary Results'!D669=0,FALSE,'Input and Summary Results'!$B669)</f>
        <v>0</v>
      </c>
      <c r="C1087" t="b">
        <f>IF(OR(B1087=0,'Input and Summary Results'!D669=0,'Input and Summary Results'!D669=""),FALSE,'Input and Summary Results'!$D669)</f>
        <v>0</v>
      </c>
      <c r="D1087" t="b">
        <f>IF(OR(B1087=0,'Input and Summary Results'!E669=0),FALSE,'Input and Summary Results'!$E669)</f>
        <v>0</v>
      </c>
      <c r="E1087" t="b">
        <f t="shared" si="80"/>
        <v>0</v>
      </c>
      <c r="F1087" t="b">
        <f t="shared" si="81"/>
        <v>0</v>
      </c>
      <c r="G1087" t="b">
        <f>IF('Input and Summary Results'!$J$4="yes",IF(C1087=FALSE,FALSE,IF('Data Transformation'!E1087&lt;$R$10,E1087,$R$10)),IF(C1087=FALSE,FALSE,IF(C1087&lt;$R$10,C1087,$R$10)))</f>
        <v>0</v>
      </c>
      <c r="H1087" t="b">
        <f>IF('Input and Summary Results'!$J$4="yes",'Data Transformation'!F1087,'Data Transformation'!D1087)</f>
        <v>0</v>
      </c>
      <c r="I1087" t="str">
        <f t="shared" si="79"/>
        <v/>
      </c>
    </row>
    <row r="1088" spans="2:9" x14ac:dyDescent="0.55000000000000004">
      <c r="B1088" t="b">
        <f>IF('Input and Summary Results'!D670=0,FALSE,'Input and Summary Results'!$B670)</f>
        <v>0</v>
      </c>
      <c r="C1088" t="b">
        <f>IF(OR(B1088=0,'Input and Summary Results'!D670=0,'Input and Summary Results'!D670=""),FALSE,'Input and Summary Results'!$D670)</f>
        <v>0</v>
      </c>
      <c r="D1088" t="b">
        <f>IF(OR(B1088=0,'Input and Summary Results'!E670=0),FALSE,'Input and Summary Results'!$E670)</f>
        <v>0</v>
      </c>
      <c r="E1088" t="b">
        <f t="shared" si="80"/>
        <v>0</v>
      </c>
      <c r="F1088" t="b">
        <f t="shared" si="81"/>
        <v>0</v>
      </c>
      <c r="G1088" t="b">
        <f>IF('Input and Summary Results'!$J$4="yes",IF(C1088=FALSE,FALSE,IF('Data Transformation'!E1088&lt;$R$10,E1088,$R$10)),IF(C1088=FALSE,FALSE,IF(C1088&lt;$R$10,C1088,$R$10)))</f>
        <v>0</v>
      </c>
      <c r="H1088" t="b">
        <f>IF('Input and Summary Results'!$J$4="yes",'Data Transformation'!F1088,'Data Transformation'!D1088)</f>
        <v>0</v>
      </c>
      <c r="I1088" t="str">
        <f t="shared" si="79"/>
        <v/>
      </c>
    </row>
    <row r="1089" spans="2:9" x14ac:dyDescent="0.55000000000000004">
      <c r="B1089" t="b">
        <f>IF('Input and Summary Results'!D671=0,FALSE,'Input and Summary Results'!$B671)</f>
        <v>0</v>
      </c>
      <c r="C1089" t="b">
        <f>IF(OR(B1089=0,'Input and Summary Results'!D671=0,'Input and Summary Results'!D671=""),FALSE,'Input and Summary Results'!$D671)</f>
        <v>0</v>
      </c>
      <c r="D1089" t="b">
        <f>IF(OR(B1089=0,'Input and Summary Results'!E671=0),FALSE,'Input and Summary Results'!$E671)</f>
        <v>0</v>
      </c>
      <c r="E1089" t="b">
        <f t="shared" si="80"/>
        <v>0</v>
      </c>
      <c r="F1089" t="b">
        <f t="shared" si="81"/>
        <v>0</v>
      </c>
      <c r="G1089" t="b">
        <f>IF('Input and Summary Results'!$J$4="yes",IF(C1089=FALSE,FALSE,IF('Data Transformation'!E1089&lt;$R$10,E1089,$R$10)),IF(C1089=FALSE,FALSE,IF(C1089&lt;$R$10,C1089,$R$10)))</f>
        <v>0</v>
      </c>
      <c r="H1089" t="b">
        <f>IF('Input and Summary Results'!$J$4="yes",'Data Transformation'!F1089,'Data Transformation'!D1089)</f>
        <v>0</v>
      </c>
      <c r="I1089" t="str">
        <f t="shared" si="79"/>
        <v/>
      </c>
    </row>
    <row r="1090" spans="2:9" x14ac:dyDescent="0.55000000000000004">
      <c r="B1090" t="b">
        <f>IF('Input and Summary Results'!D672=0,FALSE,'Input and Summary Results'!$B672)</f>
        <v>0</v>
      </c>
      <c r="C1090" t="b">
        <f>IF(OR(B1090=0,'Input and Summary Results'!D672=0,'Input and Summary Results'!D672=""),FALSE,'Input and Summary Results'!$D672)</f>
        <v>0</v>
      </c>
      <c r="D1090" t="b">
        <f>IF(OR(B1090=0,'Input and Summary Results'!E672=0),FALSE,'Input and Summary Results'!$E672)</f>
        <v>0</v>
      </c>
      <c r="E1090" t="b">
        <f t="shared" si="80"/>
        <v>0</v>
      </c>
      <c r="F1090" t="b">
        <f t="shared" si="81"/>
        <v>0</v>
      </c>
      <c r="G1090" t="b">
        <f>IF('Input and Summary Results'!$J$4="yes",IF(C1090=FALSE,FALSE,IF('Data Transformation'!E1090&lt;$R$10,E1090,$R$10)),IF(C1090=FALSE,FALSE,IF(C1090&lt;$R$10,C1090,$R$10)))</f>
        <v>0</v>
      </c>
      <c r="H1090" t="b">
        <f>IF('Input and Summary Results'!$J$4="yes",'Data Transformation'!F1090,'Data Transformation'!D1090)</f>
        <v>0</v>
      </c>
      <c r="I1090" t="str">
        <f t="shared" si="79"/>
        <v/>
      </c>
    </row>
    <row r="1091" spans="2:9" x14ac:dyDescent="0.55000000000000004">
      <c r="B1091" t="b">
        <f>IF('Input and Summary Results'!D673=0,FALSE,'Input and Summary Results'!$B673)</f>
        <v>0</v>
      </c>
      <c r="C1091" t="b">
        <f>IF(OR(B1091=0,'Input and Summary Results'!D673=0,'Input and Summary Results'!D673=""),FALSE,'Input and Summary Results'!$D673)</f>
        <v>0</v>
      </c>
      <c r="D1091" t="b">
        <f>IF(OR(B1091=0,'Input and Summary Results'!E673=0),FALSE,'Input and Summary Results'!$E673)</f>
        <v>0</v>
      </c>
      <c r="E1091" t="b">
        <f t="shared" si="80"/>
        <v>0</v>
      </c>
      <c r="F1091" t="b">
        <f t="shared" si="81"/>
        <v>0</v>
      </c>
      <c r="G1091" t="b">
        <f>IF('Input and Summary Results'!$J$4="yes",IF(C1091=FALSE,FALSE,IF('Data Transformation'!E1091&lt;$R$10,E1091,$R$10)),IF(C1091=FALSE,FALSE,IF(C1091&lt;$R$10,C1091,$R$10)))</f>
        <v>0</v>
      </c>
      <c r="H1091" t="b">
        <f>IF('Input and Summary Results'!$J$4="yes",'Data Transformation'!F1091,'Data Transformation'!D1091)</f>
        <v>0</v>
      </c>
      <c r="I1091" t="str">
        <f t="shared" si="79"/>
        <v/>
      </c>
    </row>
    <row r="1092" spans="2:9" x14ac:dyDescent="0.55000000000000004">
      <c r="B1092" t="b">
        <f>IF('Input and Summary Results'!D674=0,FALSE,'Input and Summary Results'!$B674)</f>
        <v>0</v>
      </c>
      <c r="C1092" t="b">
        <f>IF(OR(B1092=0,'Input and Summary Results'!D674=0,'Input and Summary Results'!D674=""),FALSE,'Input and Summary Results'!$D674)</f>
        <v>0</v>
      </c>
      <c r="D1092" t="b">
        <f>IF(OR(B1092=0,'Input and Summary Results'!E674=0),FALSE,'Input and Summary Results'!$E674)</f>
        <v>0</v>
      </c>
      <c r="E1092" t="b">
        <f t="shared" si="80"/>
        <v>0</v>
      </c>
      <c r="F1092" t="b">
        <f t="shared" si="81"/>
        <v>0</v>
      </c>
      <c r="G1092" t="b">
        <f>IF('Input and Summary Results'!$J$4="yes",IF(C1092=FALSE,FALSE,IF('Data Transformation'!E1092&lt;$R$10,E1092,$R$10)),IF(C1092=FALSE,FALSE,IF(C1092&lt;$R$10,C1092,$R$10)))</f>
        <v>0</v>
      </c>
      <c r="H1092" t="b">
        <f>IF('Input and Summary Results'!$J$4="yes",'Data Transformation'!F1092,'Data Transformation'!D1092)</f>
        <v>0</v>
      </c>
      <c r="I1092" t="str">
        <f t="shared" si="79"/>
        <v/>
      </c>
    </row>
    <row r="1093" spans="2:9" x14ac:dyDescent="0.55000000000000004">
      <c r="B1093" t="b">
        <f>IF('Input and Summary Results'!D675=0,FALSE,'Input and Summary Results'!$B675)</f>
        <v>0</v>
      </c>
      <c r="C1093" t="b">
        <f>IF(OR(B1093=0,'Input and Summary Results'!D675=0,'Input and Summary Results'!D675=""),FALSE,'Input and Summary Results'!$D675)</f>
        <v>0</v>
      </c>
      <c r="D1093" t="b">
        <f>IF(OR(B1093=0,'Input and Summary Results'!E675=0),FALSE,'Input and Summary Results'!$E675)</f>
        <v>0</v>
      </c>
      <c r="E1093" t="b">
        <f t="shared" si="80"/>
        <v>0</v>
      </c>
      <c r="F1093" t="b">
        <f t="shared" si="81"/>
        <v>0</v>
      </c>
      <c r="G1093" t="b">
        <f>IF('Input and Summary Results'!$J$4="yes",IF(C1093=FALSE,FALSE,IF('Data Transformation'!E1093&lt;$R$10,E1093,$R$10)),IF(C1093=FALSE,FALSE,IF(C1093&lt;$R$10,C1093,$R$10)))</f>
        <v>0</v>
      </c>
      <c r="H1093" t="b">
        <f>IF('Input and Summary Results'!$J$4="yes",'Data Transformation'!F1093,'Data Transformation'!D1093)</f>
        <v>0</v>
      </c>
      <c r="I1093" t="str">
        <f t="shared" ref="I1093:I1156" si="82">IF(G1093=FALSE,"",B1093)</f>
        <v/>
      </c>
    </row>
    <row r="1094" spans="2:9" x14ac:dyDescent="0.55000000000000004">
      <c r="B1094" t="b">
        <f>IF('Input and Summary Results'!D676=0,FALSE,'Input and Summary Results'!$B676)</f>
        <v>0</v>
      </c>
      <c r="C1094" t="b">
        <f>IF(OR(B1094=0,'Input and Summary Results'!D676=0,'Input and Summary Results'!D676=""),FALSE,'Input and Summary Results'!$D676)</f>
        <v>0</v>
      </c>
      <c r="D1094" t="b">
        <f>IF(OR(B1094=0,'Input and Summary Results'!E676=0),FALSE,'Input and Summary Results'!$E676)</f>
        <v>0</v>
      </c>
      <c r="E1094" t="b">
        <f t="shared" si="80"/>
        <v>0</v>
      </c>
      <c r="F1094" t="b">
        <f t="shared" si="81"/>
        <v>0</v>
      </c>
      <c r="G1094" t="b">
        <f>IF('Input and Summary Results'!$J$4="yes",IF(C1094=FALSE,FALSE,IF('Data Transformation'!E1094&lt;$R$10,E1094,$R$10)),IF(C1094=FALSE,FALSE,IF(C1094&lt;$R$10,C1094,$R$10)))</f>
        <v>0</v>
      </c>
      <c r="H1094" t="b">
        <f>IF('Input and Summary Results'!$J$4="yes",'Data Transformation'!F1094,'Data Transformation'!D1094)</f>
        <v>0</v>
      </c>
      <c r="I1094" t="str">
        <f t="shared" si="82"/>
        <v/>
      </c>
    </row>
    <row r="1095" spans="2:9" x14ac:dyDescent="0.55000000000000004">
      <c r="B1095" t="b">
        <f>IF('Input and Summary Results'!D677=0,FALSE,'Input and Summary Results'!$B677)</f>
        <v>0</v>
      </c>
      <c r="C1095" t="b">
        <f>IF(OR(B1095=0,'Input and Summary Results'!D677=0,'Input and Summary Results'!D677=""),FALSE,'Input and Summary Results'!$D677)</f>
        <v>0</v>
      </c>
      <c r="D1095" t="b">
        <f>IF(OR(B1095=0,'Input and Summary Results'!E677=0),FALSE,'Input and Summary Results'!$E677)</f>
        <v>0</v>
      </c>
      <c r="E1095" t="b">
        <f t="shared" si="80"/>
        <v>0</v>
      </c>
      <c r="F1095" t="b">
        <f t="shared" si="81"/>
        <v>0</v>
      </c>
      <c r="G1095" t="b">
        <f>IF('Input and Summary Results'!$J$4="yes",IF(C1095=FALSE,FALSE,IF('Data Transformation'!E1095&lt;$R$10,E1095,$R$10)),IF(C1095=FALSE,FALSE,IF(C1095&lt;$R$10,C1095,$R$10)))</f>
        <v>0</v>
      </c>
      <c r="H1095" t="b">
        <f>IF('Input and Summary Results'!$J$4="yes",'Data Transformation'!F1095,'Data Transformation'!D1095)</f>
        <v>0</v>
      </c>
      <c r="I1095" t="str">
        <f t="shared" si="82"/>
        <v/>
      </c>
    </row>
    <row r="1096" spans="2:9" x14ac:dyDescent="0.55000000000000004">
      <c r="B1096" t="b">
        <f>IF('Input and Summary Results'!D678=0,FALSE,'Input and Summary Results'!$B678)</f>
        <v>0</v>
      </c>
      <c r="C1096" t="b">
        <f>IF(OR(B1096=0,'Input and Summary Results'!D678=0,'Input and Summary Results'!D678=""),FALSE,'Input and Summary Results'!$D678)</f>
        <v>0</v>
      </c>
      <c r="D1096" t="b">
        <f>IF(OR(B1096=0,'Input and Summary Results'!E678=0),FALSE,'Input and Summary Results'!$E678)</f>
        <v>0</v>
      </c>
      <c r="E1096" t="b">
        <f t="shared" si="80"/>
        <v>0</v>
      </c>
      <c r="F1096" t="b">
        <f t="shared" si="81"/>
        <v>0</v>
      </c>
      <c r="G1096" t="b">
        <f>IF('Input and Summary Results'!$J$4="yes",IF(C1096=FALSE,FALSE,IF('Data Transformation'!E1096&lt;$R$10,E1096,$R$10)),IF(C1096=FALSE,FALSE,IF(C1096&lt;$R$10,C1096,$R$10)))</f>
        <v>0</v>
      </c>
      <c r="H1096" t="b">
        <f>IF('Input and Summary Results'!$J$4="yes",'Data Transformation'!F1096,'Data Transformation'!D1096)</f>
        <v>0</v>
      </c>
      <c r="I1096" t="str">
        <f t="shared" si="82"/>
        <v/>
      </c>
    </row>
    <row r="1097" spans="2:9" x14ac:dyDescent="0.55000000000000004">
      <c r="B1097" t="b">
        <f>IF('Input and Summary Results'!D679=0,FALSE,'Input and Summary Results'!$B679)</f>
        <v>0</v>
      </c>
      <c r="C1097" t="b">
        <f>IF(OR(B1097=0,'Input and Summary Results'!D679=0,'Input and Summary Results'!D679=""),FALSE,'Input and Summary Results'!$D679)</f>
        <v>0</v>
      </c>
      <c r="D1097" t="b">
        <f>IF(OR(B1097=0,'Input and Summary Results'!E679=0),FALSE,'Input and Summary Results'!$E679)</f>
        <v>0</v>
      </c>
      <c r="E1097" t="b">
        <f t="shared" si="80"/>
        <v>0</v>
      </c>
      <c r="F1097" t="b">
        <f t="shared" si="81"/>
        <v>0</v>
      </c>
      <c r="G1097" t="b">
        <f>IF('Input and Summary Results'!$J$4="yes",IF(C1097=FALSE,FALSE,IF('Data Transformation'!E1097&lt;$R$10,E1097,$R$10)),IF(C1097=FALSE,FALSE,IF(C1097&lt;$R$10,C1097,$R$10)))</f>
        <v>0</v>
      </c>
      <c r="H1097" t="b">
        <f>IF('Input and Summary Results'!$J$4="yes",'Data Transformation'!F1097,'Data Transformation'!D1097)</f>
        <v>0</v>
      </c>
      <c r="I1097" t="str">
        <f t="shared" si="82"/>
        <v/>
      </c>
    </row>
    <row r="1098" spans="2:9" x14ac:dyDescent="0.55000000000000004">
      <c r="B1098" t="b">
        <f>IF('Input and Summary Results'!D680=0,FALSE,'Input and Summary Results'!$B680)</f>
        <v>0</v>
      </c>
      <c r="C1098" t="b">
        <f>IF(OR(B1098=0,'Input and Summary Results'!D680=0,'Input and Summary Results'!D680=""),FALSE,'Input and Summary Results'!$D680)</f>
        <v>0</v>
      </c>
      <c r="D1098" t="b">
        <f>IF(OR(B1098=0,'Input and Summary Results'!E680=0),FALSE,'Input and Summary Results'!$E680)</f>
        <v>0</v>
      </c>
      <c r="E1098" t="b">
        <f t="shared" si="80"/>
        <v>0</v>
      </c>
      <c r="F1098" t="b">
        <f t="shared" si="81"/>
        <v>0</v>
      </c>
      <c r="G1098" t="b">
        <f>IF('Input and Summary Results'!$J$4="yes",IF(C1098=FALSE,FALSE,IF('Data Transformation'!E1098&lt;$R$10,E1098,$R$10)),IF(C1098=FALSE,FALSE,IF(C1098&lt;$R$10,C1098,$R$10)))</f>
        <v>0</v>
      </c>
      <c r="H1098" t="b">
        <f>IF('Input and Summary Results'!$J$4="yes",'Data Transformation'!F1098,'Data Transformation'!D1098)</f>
        <v>0</v>
      </c>
      <c r="I1098" t="str">
        <f t="shared" si="82"/>
        <v/>
      </c>
    </row>
    <row r="1099" spans="2:9" x14ac:dyDescent="0.55000000000000004">
      <c r="B1099" t="b">
        <f>IF('Input and Summary Results'!D681=0,FALSE,'Input and Summary Results'!$B681)</f>
        <v>0</v>
      </c>
      <c r="C1099" t="b">
        <f>IF(OR(B1099=0,'Input and Summary Results'!D681=0,'Input and Summary Results'!D681=""),FALSE,'Input and Summary Results'!$D681)</f>
        <v>0</v>
      </c>
      <c r="D1099" t="b">
        <f>IF(OR(B1099=0,'Input and Summary Results'!E681=0),FALSE,'Input and Summary Results'!$E681)</f>
        <v>0</v>
      </c>
      <c r="E1099" t="b">
        <f t="shared" si="80"/>
        <v>0</v>
      </c>
      <c r="F1099" t="b">
        <f t="shared" si="81"/>
        <v>0</v>
      </c>
      <c r="G1099" t="b">
        <f>IF('Input and Summary Results'!$J$4="yes",IF(C1099=FALSE,FALSE,IF('Data Transformation'!E1099&lt;$R$10,E1099,$R$10)),IF(C1099=FALSE,FALSE,IF(C1099&lt;$R$10,C1099,$R$10)))</f>
        <v>0</v>
      </c>
      <c r="H1099" t="b">
        <f>IF('Input and Summary Results'!$J$4="yes",'Data Transformation'!F1099,'Data Transformation'!D1099)</f>
        <v>0</v>
      </c>
      <c r="I1099" t="str">
        <f t="shared" si="82"/>
        <v/>
      </c>
    </row>
    <row r="1100" spans="2:9" x14ac:dyDescent="0.55000000000000004">
      <c r="B1100" t="b">
        <f>IF('Input and Summary Results'!D682=0,FALSE,'Input and Summary Results'!$B682)</f>
        <v>0</v>
      </c>
      <c r="C1100" t="b">
        <f>IF(OR(B1100=0,'Input and Summary Results'!D682=0,'Input and Summary Results'!D682=""),FALSE,'Input and Summary Results'!$D682)</f>
        <v>0</v>
      </c>
      <c r="D1100" t="b">
        <f>IF(OR(B1100=0,'Input and Summary Results'!E682=0),FALSE,'Input and Summary Results'!$E682)</f>
        <v>0</v>
      </c>
      <c r="E1100" t="b">
        <f t="shared" si="80"/>
        <v>0</v>
      </c>
      <c r="F1100" t="b">
        <f t="shared" si="81"/>
        <v>0</v>
      </c>
      <c r="G1100" t="b">
        <f>IF('Input and Summary Results'!$J$4="yes",IF(C1100=FALSE,FALSE,IF('Data Transformation'!E1100&lt;$R$10,E1100,$R$10)),IF(C1100=FALSE,FALSE,IF(C1100&lt;$R$10,C1100,$R$10)))</f>
        <v>0</v>
      </c>
      <c r="H1100" t="b">
        <f>IF('Input and Summary Results'!$J$4="yes",'Data Transformation'!F1100,'Data Transformation'!D1100)</f>
        <v>0</v>
      </c>
      <c r="I1100" t="str">
        <f t="shared" si="82"/>
        <v/>
      </c>
    </row>
    <row r="1101" spans="2:9" x14ac:dyDescent="0.55000000000000004">
      <c r="B1101" t="b">
        <f>IF('Input and Summary Results'!D683=0,FALSE,'Input and Summary Results'!$B683)</f>
        <v>0</v>
      </c>
      <c r="C1101" t="b">
        <f>IF(OR(B1101=0,'Input and Summary Results'!D683=0,'Input and Summary Results'!D683=""),FALSE,'Input and Summary Results'!$D683)</f>
        <v>0</v>
      </c>
      <c r="D1101" t="b">
        <f>IF(OR(B1101=0,'Input and Summary Results'!E683=0),FALSE,'Input and Summary Results'!$E683)</f>
        <v>0</v>
      </c>
      <c r="E1101" t="b">
        <f t="shared" si="80"/>
        <v>0</v>
      </c>
      <c r="F1101" t="b">
        <f t="shared" si="81"/>
        <v>0</v>
      </c>
      <c r="G1101" t="b">
        <f>IF('Input and Summary Results'!$J$4="yes",IF(C1101=FALSE,FALSE,IF('Data Transformation'!E1101&lt;$R$10,E1101,$R$10)),IF(C1101=FALSE,FALSE,IF(C1101&lt;$R$10,C1101,$R$10)))</f>
        <v>0</v>
      </c>
      <c r="H1101" t="b">
        <f>IF('Input and Summary Results'!$J$4="yes",'Data Transformation'!F1101,'Data Transformation'!D1101)</f>
        <v>0</v>
      </c>
      <c r="I1101" t="str">
        <f t="shared" si="82"/>
        <v/>
      </c>
    </row>
    <row r="1102" spans="2:9" x14ac:dyDescent="0.55000000000000004">
      <c r="B1102" t="b">
        <f>IF('Input and Summary Results'!D684=0,FALSE,'Input and Summary Results'!$B684)</f>
        <v>0</v>
      </c>
      <c r="C1102" t="b">
        <f>IF(OR(B1102=0,'Input and Summary Results'!D684=0,'Input and Summary Results'!D684=""),FALSE,'Input and Summary Results'!$D684)</f>
        <v>0</v>
      </c>
      <c r="D1102" t="b">
        <f>IF(OR(B1102=0,'Input and Summary Results'!E684=0),FALSE,'Input and Summary Results'!$E684)</f>
        <v>0</v>
      </c>
      <c r="E1102" t="b">
        <f t="shared" si="80"/>
        <v>0</v>
      </c>
      <c r="F1102" t="b">
        <f t="shared" si="81"/>
        <v>0</v>
      </c>
      <c r="G1102" t="b">
        <f>IF('Input and Summary Results'!$J$4="yes",IF(C1102=FALSE,FALSE,IF('Data Transformation'!E1102&lt;$R$10,E1102,$R$10)),IF(C1102=FALSE,FALSE,IF(C1102&lt;$R$10,C1102,$R$10)))</f>
        <v>0</v>
      </c>
      <c r="H1102" t="b">
        <f>IF('Input and Summary Results'!$J$4="yes",'Data Transformation'!F1102,'Data Transformation'!D1102)</f>
        <v>0</v>
      </c>
      <c r="I1102" t="str">
        <f t="shared" si="82"/>
        <v/>
      </c>
    </row>
    <row r="1103" spans="2:9" x14ac:dyDescent="0.55000000000000004">
      <c r="B1103" t="b">
        <f>IF('Input and Summary Results'!D685=0,FALSE,'Input and Summary Results'!$B685)</f>
        <v>0</v>
      </c>
      <c r="C1103" t="b">
        <f>IF(OR(B1103=0,'Input and Summary Results'!D685=0,'Input and Summary Results'!D685=""),FALSE,'Input and Summary Results'!$D685)</f>
        <v>0</v>
      </c>
      <c r="D1103" t="b">
        <f>IF(OR(B1103=0,'Input and Summary Results'!E685=0),FALSE,'Input and Summary Results'!$E685)</f>
        <v>0</v>
      </c>
      <c r="E1103" t="b">
        <f t="shared" si="80"/>
        <v>0</v>
      </c>
      <c r="F1103" t="b">
        <f t="shared" si="81"/>
        <v>0</v>
      </c>
      <c r="G1103" t="b">
        <f>IF('Input and Summary Results'!$J$4="yes",IF(C1103=FALSE,FALSE,IF('Data Transformation'!E1103&lt;$R$10,E1103,$R$10)),IF(C1103=FALSE,FALSE,IF(C1103&lt;$R$10,C1103,$R$10)))</f>
        <v>0</v>
      </c>
      <c r="H1103" t="b">
        <f>IF('Input and Summary Results'!$J$4="yes",'Data Transformation'!F1103,'Data Transformation'!D1103)</f>
        <v>0</v>
      </c>
      <c r="I1103" t="str">
        <f t="shared" si="82"/>
        <v/>
      </c>
    </row>
    <row r="1104" spans="2:9" x14ac:dyDescent="0.55000000000000004">
      <c r="B1104" t="b">
        <f>IF('Input and Summary Results'!D686=0,FALSE,'Input and Summary Results'!$B686)</f>
        <v>0</v>
      </c>
      <c r="C1104" t="b">
        <f>IF(OR(B1104=0,'Input and Summary Results'!D686=0,'Input and Summary Results'!D686=""),FALSE,'Input and Summary Results'!$D686)</f>
        <v>0</v>
      </c>
      <c r="D1104" t="b">
        <f>IF(OR(B1104=0,'Input and Summary Results'!E686=0),FALSE,'Input and Summary Results'!$E686)</f>
        <v>0</v>
      </c>
      <c r="E1104" t="b">
        <f t="shared" si="80"/>
        <v>0</v>
      </c>
      <c r="F1104" t="b">
        <f t="shared" si="81"/>
        <v>0</v>
      </c>
      <c r="G1104" t="b">
        <f>IF('Input and Summary Results'!$J$4="yes",IF(C1104=FALSE,FALSE,IF('Data Transformation'!E1104&lt;$R$10,E1104,$R$10)),IF(C1104=FALSE,FALSE,IF(C1104&lt;$R$10,C1104,$R$10)))</f>
        <v>0</v>
      </c>
      <c r="H1104" t="b">
        <f>IF('Input and Summary Results'!$J$4="yes",'Data Transformation'!F1104,'Data Transformation'!D1104)</f>
        <v>0</v>
      </c>
      <c r="I1104" t="str">
        <f t="shared" si="82"/>
        <v/>
      </c>
    </row>
    <row r="1105" spans="2:9" x14ac:dyDescent="0.55000000000000004">
      <c r="B1105" t="b">
        <f>IF('Input and Summary Results'!D687=0,FALSE,'Input and Summary Results'!$B687)</f>
        <v>0</v>
      </c>
      <c r="C1105" t="b">
        <f>IF(OR(B1105=0,'Input and Summary Results'!D687=0,'Input and Summary Results'!D687=""),FALSE,'Input and Summary Results'!$D687)</f>
        <v>0</v>
      </c>
      <c r="D1105" t="b">
        <f>IF(OR(B1105=0,'Input and Summary Results'!E687=0),FALSE,'Input and Summary Results'!$E687)</f>
        <v>0</v>
      </c>
      <c r="E1105" t="b">
        <f t="shared" si="80"/>
        <v>0</v>
      </c>
      <c r="F1105" t="b">
        <f t="shared" si="81"/>
        <v>0</v>
      </c>
      <c r="G1105" t="b">
        <f>IF('Input and Summary Results'!$J$4="yes",IF(C1105=FALSE,FALSE,IF('Data Transformation'!E1105&lt;$R$10,E1105,$R$10)),IF(C1105=FALSE,FALSE,IF(C1105&lt;$R$10,C1105,$R$10)))</f>
        <v>0</v>
      </c>
      <c r="H1105" t="b">
        <f>IF('Input and Summary Results'!$J$4="yes",'Data Transformation'!F1105,'Data Transformation'!D1105)</f>
        <v>0</v>
      </c>
      <c r="I1105" t="str">
        <f t="shared" si="82"/>
        <v/>
      </c>
    </row>
    <row r="1106" spans="2:9" x14ac:dyDescent="0.55000000000000004">
      <c r="B1106" t="b">
        <f>IF('Input and Summary Results'!D688=0,FALSE,'Input and Summary Results'!$B688)</f>
        <v>0</v>
      </c>
      <c r="C1106" t="b">
        <f>IF(OR(B1106=0,'Input and Summary Results'!D688=0,'Input and Summary Results'!D688=""),FALSE,'Input and Summary Results'!$D688)</f>
        <v>0</v>
      </c>
      <c r="D1106" t="b">
        <f>IF(OR(B1106=0,'Input and Summary Results'!E688=0),FALSE,'Input and Summary Results'!$E688)</f>
        <v>0</v>
      </c>
      <c r="E1106" t="b">
        <f t="shared" si="80"/>
        <v>0</v>
      </c>
      <c r="F1106" t="b">
        <f t="shared" si="81"/>
        <v>0</v>
      </c>
      <c r="G1106" t="b">
        <f>IF('Input and Summary Results'!$J$4="yes",IF(C1106=FALSE,FALSE,IF('Data Transformation'!E1106&lt;$R$10,E1106,$R$10)),IF(C1106=FALSE,FALSE,IF(C1106&lt;$R$10,C1106,$R$10)))</f>
        <v>0</v>
      </c>
      <c r="H1106" t="b">
        <f>IF('Input and Summary Results'!$J$4="yes",'Data Transformation'!F1106,'Data Transformation'!D1106)</f>
        <v>0</v>
      </c>
      <c r="I1106" t="str">
        <f t="shared" si="82"/>
        <v/>
      </c>
    </row>
    <row r="1107" spans="2:9" x14ac:dyDescent="0.55000000000000004">
      <c r="B1107" t="b">
        <f>IF('Input and Summary Results'!D689=0,FALSE,'Input and Summary Results'!$B689)</f>
        <v>0</v>
      </c>
      <c r="C1107" t="b">
        <f>IF(OR(B1107=0,'Input and Summary Results'!D689=0,'Input and Summary Results'!D689=""),FALSE,'Input and Summary Results'!$D689)</f>
        <v>0</v>
      </c>
      <c r="D1107" t="b">
        <f>IF(OR(B1107=0,'Input and Summary Results'!E689=0),FALSE,'Input and Summary Results'!$E689)</f>
        <v>0</v>
      </c>
      <c r="E1107" t="b">
        <f t="shared" si="80"/>
        <v>0</v>
      </c>
      <c r="F1107" t="b">
        <f t="shared" si="81"/>
        <v>0</v>
      </c>
      <c r="G1107" t="b">
        <f>IF('Input and Summary Results'!$J$4="yes",IF(C1107=FALSE,FALSE,IF('Data Transformation'!E1107&lt;$R$10,E1107,$R$10)),IF(C1107=FALSE,FALSE,IF(C1107&lt;$R$10,C1107,$R$10)))</f>
        <v>0</v>
      </c>
      <c r="H1107" t="b">
        <f>IF('Input and Summary Results'!$J$4="yes",'Data Transformation'!F1107,'Data Transformation'!D1107)</f>
        <v>0</v>
      </c>
      <c r="I1107" t="str">
        <f t="shared" si="82"/>
        <v/>
      </c>
    </row>
    <row r="1108" spans="2:9" x14ac:dyDescent="0.55000000000000004">
      <c r="B1108" t="b">
        <f>IF('Input and Summary Results'!D690=0,FALSE,'Input and Summary Results'!$B690)</f>
        <v>0</v>
      </c>
      <c r="C1108" t="b">
        <f>IF(OR(B1108=0,'Input and Summary Results'!D690=0,'Input and Summary Results'!D690=""),FALSE,'Input and Summary Results'!$D690)</f>
        <v>0</v>
      </c>
      <c r="D1108" t="b">
        <f>IF(OR(B1108=0,'Input and Summary Results'!E690=0),FALSE,'Input and Summary Results'!$E690)</f>
        <v>0</v>
      </c>
      <c r="E1108" t="b">
        <f t="shared" si="80"/>
        <v>0</v>
      </c>
      <c r="F1108" t="b">
        <f t="shared" si="81"/>
        <v>0</v>
      </c>
      <c r="G1108" t="b">
        <f>IF('Input and Summary Results'!$J$4="yes",IF(C1108=FALSE,FALSE,IF('Data Transformation'!E1108&lt;$R$10,E1108,$R$10)),IF(C1108=FALSE,FALSE,IF(C1108&lt;$R$10,C1108,$R$10)))</f>
        <v>0</v>
      </c>
      <c r="H1108" t="b">
        <f>IF('Input and Summary Results'!$J$4="yes",'Data Transformation'!F1108,'Data Transformation'!D1108)</f>
        <v>0</v>
      </c>
      <c r="I1108" t="str">
        <f t="shared" si="82"/>
        <v/>
      </c>
    </row>
    <row r="1109" spans="2:9" x14ac:dyDescent="0.55000000000000004">
      <c r="B1109" t="b">
        <f>IF('Input and Summary Results'!D691=0,FALSE,'Input and Summary Results'!$B691)</f>
        <v>0</v>
      </c>
      <c r="C1109" t="b">
        <f>IF(OR(B1109=0,'Input and Summary Results'!D691=0,'Input and Summary Results'!D691=""),FALSE,'Input and Summary Results'!$D691)</f>
        <v>0</v>
      </c>
      <c r="D1109" t="b">
        <f>IF(OR(B1109=0,'Input and Summary Results'!E691=0),FALSE,'Input and Summary Results'!$E691)</f>
        <v>0</v>
      </c>
      <c r="E1109" t="b">
        <f t="shared" si="80"/>
        <v>0</v>
      </c>
      <c r="F1109" t="b">
        <f t="shared" si="81"/>
        <v>0</v>
      </c>
      <c r="G1109" t="b">
        <f>IF('Input and Summary Results'!$J$4="yes",IF(C1109=FALSE,FALSE,IF('Data Transformation'!E1109&lt;$R$10,E1109,$R$10)),IF(C1109=FALSE,FALSE,IF(C1109&lt;$R$10,C1109,$R$10)))</f>
        <v>0</v>
      </c>
      <c r="H1109" t="b">
        <f>IF('Input and Summary Results'!$J$4="yes",'Data Transformation'!F1109,'Data Transformation'!D1109)</f>
        <v>0</v>
      </c>
      <c r="I1109" t="str">
        <f t="shared" si="82"/>
        <v/>
      </c>
    </row>
    <row r="1110" spans="2:9" x14ac:dyDescent="0.55000000000000004">
      <c r="B1110" t="b">
        <f>IF('Input and Summary Results'!D692=0,FALSE,'Input and Summary Results'!$B692)</f>
        <v>0</v>
      </c>
      <c r="C1110" t="b">
        <f>IF(OR(B1110=0,'Input and Summary Results'!D692=0,'Input and Summary Results'!D692=""),FALSE,'Input and Summary Results'!$D692)</f>
        <v>0</v>
      </c>
      <c r="D1110" t="b">
        <f>IF(OR(B1110=0,'Input and Summary Results'!E692=0),FALSE,'Input and Summary Results'!$E692)</f>
        <v>0</v>
      </c>
      <c r="E1110" t="b">
        <f t="shared" si="80"/>
        <v>0</v>
      </c>
      <c r="F1110" t="b">
        <f t="shared" si="81"/>
        <v>0</v>
      </c>
      <c r="G1110" t="b">
        <f>IF('Input and Summary Results'!$J$4="yes",IF(C1110=FALSE,FALSE,IF('Data Transformation'!E1110&lt;$R$10,E1110,$R$10)),IF(C1110=FALSE,FALSE,IF(C1110&lt;$R$10,C1110,$R$10)))</f>
        <v>0</v>
      </c>
      <c r="H1110" t="b">
        <f>IF('Input and Summary Results'!$J$4="yes",'Data Transformation'!F1110,'Data Transformation'!D1110)</f>
        <v>0</v>
      </c>
      <c r="I1110" t="str">
        <f t="shared" si="82"/>
        <v/>
      </c>
    </row>
    <row r="1111" spans="2:9" x14ac:dyDescent="0.55000000000000004">
      <c r="B1111" t="b">
        <f>IF('Input and Summary Results'!D693=0,FALSE,'Input and Summary Results'!$B693)</f>
        <v>0</v>
      </c>
      <c r="C1111" t="b">
        <f>IF(OR(B1111=0,'Input and Summary Results'!D693=0,'Input and Summary Results'!D693=""),FALSE,'Input and Summary Results'!$D693)</f>
        <v>0</v>
      </c>
      <c r="D1111" t="b">
        <f>IF(OR(B1111=0,'Input and Summary Results'!E693=0),FALSE,'Input and Summary Results'!$E693)</f>
        <v>0</v>
      </c>
      <c r="E1111" t="b">
        <f t="shared" si="80"/>
        <v>0</v>
      </c>
      <c r="F1111" t="b">
        <f t="shared" si="81"/>
        <v>0</v>
      </c>
      <c r="G1111" t="b">
        <f>IF('Input and Summary Results'!$J$4="yes",IF(C1111=FALSE,FALSE,IF('Data Transformation'!E1111&lt;$R$10,E1111,$R$10)),IF(C1111=FALSE,FALSE,IF(C1111&lt;$R$10,C1111,$R$10)))</f>
        <v>0</v>
      </c>
      <c r="H1111" t="b">
        <f>IF('Input and Summary Results'!$J$4="yes",'Data Transformation'!F1111,'Data Transformation'!D1111)</f>
        <v>0</v>
      </c>
      <c r="I1111" t="str">
        <f t="shared" si="82"/>
        <v/>
      </c>
    </row>
    <row r="1112" spans="2:9" x14ac:dyDescent="0.55000000000000004">
      <c r="B1112" t="b">
        <f>IF('Input and Summary Results'!D694=0,FALSE,'Input and Summary Results'!$B694)</f>
        <v>0</v>
      </c>
      <c r="C1112" t="b">
        <f>IF(OR(B1112=0,'Input and Summary Results'!D694=0,'Input and Summary Results'!D694=""),FALSE,'Input and Summary Results'!$D694)</f>
        <v>0</v>
      </c>
      <c r="D1112" t="b">
        <f>IF(OR(B1112=0,'Input and Summary Results'!E694=0),FALSE,'Input and Summary Results'!$E694)</f>
        <v>0</v>
      </c>
      <c r="E1112" t="b">
        <f t="shared" si="80"/>
        <v>0</v>
      </c>
      <c r="F1112" t="b">
        <f t="shared" si="81"/>
        <v>0</v>
      </c>
      <c r="G1112" t="b">
        <f>IF('Input and Summary Results'!$J$4="yes",IF(C1112=FALSE,FALSE,IF('Data Transformation'!E1112&lt;$R$10,E1112,$R$10)),IF(C1112=FALSE,FALSE,IF(C1112&lt;$R$10,C1112,$R$10)))</f>
        <v>0</v>
      </c>
      <c r="H1112" t="b">
        <f>IF('Input and Summary Results'!$J$4="yes",'Data Transformation'!F1112,'Data Transformation'!D1112)</f>
        <v>0</v>
      </c>
      <c r="I1112" t="str">
        <f t="shared" si="82"/>
        <v/>
      </c>
    </row>
    <row r="1113" spans="2:9" x14ac:dyDescent="0.55000000000000004">
      <c r="B1113" t="b">
        <f>IF('Input and Summary Results'!D695=0,FALSE,'Input and Summary Results'!$B695)</f>
        <v>0</v>
      </c>
      <c r="C1113" t="b">
        <f>IF(OR(B1113=0,'Input and Summary Results'!D695=0,'Input and Summary Results'!D695=""),FALSE,'Input and Summary Results'!$D695)</f>
        <v>0</v>
      </c>
      <c r="D1113" t="b">
        <f>IF(OR(B1113=0,'Input and Summary Results'!E695=0),FALSE,'Input and Summary Results'!$E695)</f>
        <v>0</v>
      </c>
      <c r="E1113" t="b">
        <f t="shared" si="80"/>
        <v>0</v>
      </c>
      <c r="F1113" t="b">
        <f t="shared" si="81"/>
        <v>0</v>
      </c>
      <c r="G1113" t="b">
        <f>IF('Input and Summary Results'!$J$4="yes",IF(C1113=FALSE,FALSE,IF('Data Transformation'!E1113&lt;$R$10,E1113,$R$10)),IF(C1113=FALSE,FALSE,IF(C1113&lt;$R$10,C1113,$R$10)))</f>
        <v>0</v>
      </c>
      <c r="H1113" t="b">
        <f>IF('Input and Summary Results'!$J$4="yes",'Data Transformation'!F1113,'Data Transformation'!D1113)</f>
        <v>0</v>
      </c>
      <c r="I1113" t="str">
        <f t="shared" si="82"/>
        <v/>
      </c>
    </row>
    <row r="1114" spans="2:9" x14ac:dyDescent="0.55000000000000004">
      <c r="B1114" t="b">
        <f>IF('Input and Summary Results'!D696=0,FALSE,'Input and Summary Results'!$B696)</f>
        <v>0</v>
      </c>
      <c r="C1114" t="b">
        <f>IF(OR(B1114=0,'Input and Summary Results'!D696=0,'Input and Summary Results'!D696=""),FALSE,'Input and Summary Results'!$D696)</f>
        <v>0</v>
      </c>
      <c r="D1114" t="b">
        <f>IF(OR(B1114=0,'Input and Summary Results'!E696=0),FALSE,'Input and Summary Results'!$E696)</f>
        <v>0</v>
      </c>
      <c r="E1114" t="b">
        <f t="shared" si="80"/>
        <v>0</v>
      </c>
      <c r="F1114" t="b">
        <f t="shared" si="81"/>
        <v>0</v>
      </c>
      <c r="G1114" t="b">
        <f>IF('Input and Summary Results'!$J$4="yes",IF(C1114=FALSE,FALSE,IF('Data Transformation'!E1114&lt;$R$10,E1114,$R$10)),IF(C1114=FALSE,FALSE,IF(C1114&lt;$R$10,C1114,$R$10)))</f>
        <v>0</v>
      </c>
      <c r="H1114" t="b">
        <f>IF('Input and Summary Results'!$J$4="yes",'Data Transformation'!F1114,'Data Transformation'!D1114)</f>
        <v>0</v>
      </c>
      <c r="I1114" t="str">
        <f t="shared" si="82"/>
        <v/>
      </c>
    </row>
    <row r="1115" spans="2:9" x14ac:dyDescent="0.55000000000000004">
      <c r="B1115" t="b">
        <f>IF('Input and Summary Results'!D697=0,FALSE,'Input and Summary Results'!$B697)</f>
        <v>0</v>
      </c>
      <c r="C1115" t="b">
        <f>IF(OR(B1115=0,'Input and Summary Results'!D697=0,'Input and Summary Results'!D697=""),FALSE,'Input and Summary Results'!$D697)</f>
        <v>0</v>
      </c>
      <c r="D1115" t="b">
        <f>IF(OR(B1115=0,'Input and Summary Results'!E697=0),FALSE,'Input and Summary Results'!$E697)</f>
        <v>0</v>
      </c>
      <c r="E1115" t="b">
        <f t="shared" si="80"/>
        <v>0</v>
      </c>
      <c r="F1115" t="b">
        <f t="shared" si="81"/>
        <v>0</v>
      </c>
      <c r="G1115" t="b">
        <f>IF('Input and Summary Results'!$J$4="yes",IF(C1115=FALSE,FALSE,IF('Data Transformation'!E1115&lt;$R$10,E1115,$R$10)),IF(C1115=FALSE,FALSE,IF(C1115&lt;$R$10,C1115,$R$10)))</f>
        <v>0</v>
      </c>
      <c r="H1115" t="b">
        <f>IF('Input and Summary Results'!$J$4="yes",'Data Transformation'!F1115,'Data Transformation'!D1115)</f>
        <v>0</v>
      </c>
      <c r="I1115" t="str">
        <f t="shared" si="82"/>
        <v/>
      </c>
    </row>
    <row r="1116" spans="2:9" x14ac:dyDescent="0.55000000000000004">
      <c r="B1116" t="b">
        <f>IF('Input and Summary Results'!D698=0,FALSE,'Input and Summary Results'!$B698)</f>
        <v>0</v>
      </c>
      <c r="C1116" t="b">
        <f>IF(OR(B1116=0,'Input and Summary Results'!D698=0,'Input and Summary Results'!D698=""),FALSE,'Input and Summary Results'!$D698)</f>
        <v>0</v>
      </c>
      <c r="D1116" t="b">
        <f>IF(OR(B1116=0,'Input and Summary Results'!E698=0),FALSE,'Input and Summary Results'!$E698)</f>
        <v>0</v>
      </c>
      <c r="E1116" t="b">
        <f t="shared" si="80"/>
        <v>0</v>
      </c>
      <c r="F1116" t="b">
        <f t="shared" si="81"/>
        <v>0</v>
      </c>
      <c r="G1116" t="b">
        <f>IF('Input and Summary Results'!$J$4="yes",IF(C1116=FALSE,FALSE,IF('Data Transformation'!E1116&lt;$R$10,E1116,$R$10)),IF(C1116=FALSE,FALSE,IF(C1116&lt;$R$10,C1116,$R$10)))</f>
        <v>0</v>
      </c>
      <c r="H1116" t="b">
        <f>IF('Input and Summary Results'!$J$4="yes",'Data Transformation'!F1116,'Data Transformation'!D1116)</f>
        <v>0</v>
      </c>
      <c r="I1116" t="str">
        <f t="shared" si="82"/>
        <v/>
      </c>
    </row>
    <row r="1117" spans="2:9" x14ac:dyDescent="0.55000000000000004">
      <c r="B1117" t="b">
        <f>IF('Input and Summary Results'!D699=0,FALSE,'Input and Summary Results'!$B699)</f>
        <v>0</v>
      </c>
      <c r="C1117" t="b">
        <f>IF(OR(B1117=0,'Input and Summary Results'!D699=0,'Input and Summary Results'!D699=""),FALSE,'Input and Summary Results'!$D699)</f>
        <v>0</v>
      </c>
      <c r="D1117" t="b">
        <f>IF(OR(B1117=0,'Input and Summary Results'!E699=0),FALSE,'Input and Summary Results'!$E699)</f>
        <v>0</v>
      </c>
      <c r="E1117" t="b">
        <f t="shared" si="80"/>
        <v>0</v>
      </c>
      <c r="F1117" t="b">
        <f t="shared" si="81"/>
        <v>0</v>
      </c>
      <c r="G1117" t="b">
        <f>IF('Input and Summary Results'!$J$4="yes",IF(C1117=FALSE,FALSE,IF('Data Transformation'!E1117&lt;$R$10,E1117,$R$10)),IF(C1117=FALSE,FALSE,IF(C1117&lt;$R$10,C1117,$R$10)))</f>
        <v>0</v>
      </c>
      <c r="H1117" t="b">
        <f>IF('Input and Summary Results'!$J$4="yes",'Data Transformation'!F1117,'Data Transformation'!D1117)</f>
        <v>0</v>
      </c>
      <c r="I1117" t="str">
        <f t="shared" si="82"/>
        <v/>
      </c>
    </row>
    <row r="1118" spans="2:9" x14ac:dyDescent="0.55000000000000004">
      <c r="B1118" t="b">
        <f>IF('Input and Summary Results'!D700=0,FALSE,'Input and Summary Results'!$B700)</f>
        <v>0</v>
      </c>
      <c r="C1118" t="b">
        <f>IF(OR(B1118=0,'Input and Summary Results'!D700=0,'Input and Summary Results'!D700=""),FALSE,'Input and Summary Results'!$D700)</f>
        <v>0</v>
      </c>
      <c r="D1118" t="b">
        <f>IF(OR(B1118=0,'Input and Summary Results'!E700=0),FALSE,'Input and Summary Results'!$E700)</f>
        <v>0</v>
      </c>
      <c r="E1118" t="b">
        <f t="shared" si="80"/>
        <v>0</v>
      </c>
      <c r="F1118" t="b">
        <f t="shared" si="81"/>
        <v>0</v>
      </c>
      <c r="G1118" t="b">
        <f>IF('Input and Summary Results'!$J$4="yes",IF(C1118=FALSE,FALSE,IF('Data Transformation'!E1118&lt;$R$10,E1118,$R$10)),IF(C1118=FALSE,FALSE,IF(C1118&lt;$R$10,C1118,$R$10)))</f>
        <v>0</v>
      </c>
      <c r="H1118" t="b">
        <f>IF('Input and Summary Results'!$J$4="yes",'Data Transformation'!F1118,'Data Transformation'!D1118)</f>
        <v>0</v>
      </c>
      <c r="I1118" t="str">
        <f t="shared" si="82"/>
        <v/>
      </c>
    </row>
    <row r="1119" spans="2:9" x14ac:dyDescent="0.55000000000000004">
      <c r="B1119" t="b">
        <f>IF('Input and Summary Results'!D701=0,FALSE,'Input and Summary Results'!$B701)</f>
        <v>0</v>
      </c>
      <c r="C1119" t="b">
        <f>IF(OR(B1119=0,'Input and Summary Results'!D701=0,'Input and Summary Results'!D701=""),FALSE,'Input and Summary Results'!$D701)</f>
        <v>0</v>
      </c>
      <c r="D1119" t="b">
        <f>IF(OR(B1119=0,'Input and Summary Results'!E701=0),FALSE,'Input and Summary Results'!$E701)</f>
        <v>0</v>
      </c>
      <c r="E1119" t="b">
        <f t="shared" si="80"/>
        <v>0</v>
      </c>
      <c r="F1119" t="b">
        <f t="shared" si="81"/>
        <v>0</v>
      </c>
      <c r="G1119" t="b">
        <f>IF('Input and Summary Results'!$J$4="yes",IF(C1119=FALSE,FALSE,IF('Data Transformation'!E1119&lt;$R$10,E1119,$R$10)),IF(C1119=FALSE,FALSE,IF(C1119&lt;$R$10,C1119,$R$10)))</f>
        <v>0</v>
      </c>
      <c r="H1119" t="b">
        <f>IF('Input and Summary Results'!$J$4="yes",'Data Transformation'!F1119,'Data Transformation'!D1119)</f>
        <v>0</v>
      </c>
      <c r="I1119" t="str">
        <f t="shared" si="82"/>
        <v/>
      </c>
    </row>
    <row r="1120" spans="2:9" x14ac:dyDescent="0.55000000000000004">
      <c r="B1120" t="b">
        <f>IF('Input and Summary Results'!D702=0,FALSE,'Input and Summary Results'!$B702)</f>
        <v>0</v>
      </c>
      <c r="C1120" t="b">
        <f>IF(OR(B1120=0,'Input and Summary Results'!D702=0,'Input and Summary Results'!D702=""),FALSE,'Input and Summary Results'!$D702)</f>
        <v>0</v>
      </c>
      <c r="D1120" t="b">
        <f>IF(OR(B1120=0,'Input and Summary Results'!E702=0),FALSE,'Input and Summary Results'!$E702)</f>
        <v>0</v>
      </c>
      <c r="E1120" t="b">
        <f t="shared" si="80"/>
        <v>0</v>
      </c>
      <c r="F1120" t="b">
        <f t="shared" si="81"/>
        <v>0</v>
      </c>
      <c r="G1120" t="b">
        <f>IF('Input and Summary Results'!$J$4="yes",IF(C1120=FALSE,FALSE,IF('Data Transformation'!E1120&lt;$R$10,E1120,$R$10)),IF(C1120=FALSE,FALSE,IF(C1120&lt;$R$10,C1120,$R$10)))</f>
        <v>0</v>
      </c>
      <c r="H1120" t="b">
        <f>IF('Input and Summary Results'!$J$4="yes",'Data Transformation'!F1120,'Data Transformation'!D1120)</f>
        <v>0</v>
      </c>
      <c r="I1120" t="str">
        <f t="shared" si="82"/>
        <v/>
      </c>
    </row>
    <row r="1121" spans="2:9" x14ac:dyDescent="0.55000000000000004">
      <c r="B1121" t="b">
        <f>IF('Input and Summary Results'!D703=0,FALSE,'Input and Summary Results'!$B703)</f>
        <v>0</v>
      </c>
      <c r="C1121" t="b">
        <f>IF(OR(B1121=0,'Input and Summary Results'!D703=0,'Input and Summary Results'!D703=""),FALSE,'Input and Summary Results'!$D703)</f>
        <v>0</v>
      </c>
      <c r="D1121" t="b">
        <f>IF(OR(B1121=0,'Input and Summary Results'!E703=0),FALSE,'Input and Summary Results'!$E703)</f>
        <v>0</v>
      </c>
      <c r="E1121" t="b">
        <f t="shared" si="80"/>
        <v>0</v>
      </c>
      <c r="F1121" t="b">
        <f t="shared" si="81"/>
        <v>0</v>
      </c>
      <c r="G1121" t="b">
        <f>IF('Input and Summary Results'!$J$4="yes",IF(C1121=FALSE,FALSE,IF('Data Transformation'!E1121&lt;$R$10,E1121,$R$10)),IF(C1121=FALSE,FALSE,IF(C1121&lt;$R$10,C1121,$R$10)))</f>
        <v>0</v>
      </c>
      <c r="H1121" t="b">
        <f>IF('Input and Summary Results'!$J$4="yes",'Data Transformation'!F1121,'Data Transformation'!D1121)</f>
        <v>0</v>
      </c>
      <c r="I1121" t="str">
        <f t="shared" si="82"/>
        <v/>
      </c>
    </row>
    <row r="1122" spans="2:9" x14ac:dyDescent="0.55000000000000004">
      <c r="B1122" t="b">
        <f>IF('Input and Summary Results'!D704=0,FALSE,'Input and Summary Results'!$B704)</f>
        <v>0</v>
      </c>
      <c r="C1122" t="b">
        <f>IF(OR(B1122=0,'Input and Summary Results'!D704=0,'Input and Summary Results'!D704=""),FALSE,'Input and Summary Results'!$D704)</f>
        <v>0</v>
      </c>
      <c r="D1122" t="b">
        <f>IF(OR(B1122=0,'Input and Summary Results'!E704=0),FALSE,'Input and Summary Results'!$E704)</f>
        <v>0</v>
      </c>
      <c r="E1122" t="b">
        <f t="shared" si="80"/>
        <v>0</v>
      </c>
      <c r="F1122" t="b">
        <f t="shared" si="81"/>
        <v>0</v>
      </c>
      <c r="G1122" t="b">
        <f>IF('Input and Summary Results'!$J$4="yes",IF(C1122=FALSE,FALSE,IF('Data Transformation'!E1122&lt;$R$10,E1122,$R$10)),IF(C1122=FALSE,FALSE,IF(C1122&lt;$R$10,C1122,$R$10)))</f>
        <v>0</v>
      </c>
      <c r="H1122" t="b">
        <f>IF('Input and Summary Results'!$J$4="yes",'Data Transformation'!F1122,'Data Transformation'!D1122)</f>
        <v>0</v>
      </c>
      <c r="I1122" t="str">
        <f t="shared" si="82"/>
        <v/>
      </c>
    </row>
    <row r="1123" spans="2:9" x14ac:dyDescent="0.55000000000000004">
      <c r="B1123" t="b">
        <f>IF('Input and Summary Results'!D705=0,FALSE,'Input and Summary Results'!$B705)</f>
        <v>0</v>
      </c>
      <c r="C1123" t="b">
        <f>IF(OR(B1123=0,'Input and Summary Results'!D705=0,'Input and Summary Results'!D705=""),FALSE,'Input and Summary Results'!$D705)</f>
        <v>0</v>
      </c>
      <c r="D1123" t="b">
        <f>IF(OR(B1123=0,'Input and Summary Results'!E705=0),FALSE,'Input and Summary Results'!$E705)</f>
        <v>0</v>
      </c>
      <c r="E1123" t="b">
        <f t="shared" si="80"/>
        <v>0</v>
      </c>
      <c r="F1123" t="b">
        <f t="shared" si="81"/>
        <v>0</v>
      </c>
      <c r="G1123" t="b">
        <f>IF('Input and Summary Results'!$J$4="yes",IF(C1123=FALSE,FALSE,IF('Data Transformation'!E1123&lt;$R$10,E1123,$R$10)),IF(C1123=FALSE,FALSE,IF(C1123&lt;$R$10,C1123,$R$10)))</f>
        <v>0</v>
      </c>
      <c r="H1123" t="b">
        <f>IF('Input and Summary Results'!$J$4="yes",'Data Transformation'!F1123,'Data Transformation'!D1123)</f>
        <v>0</v>
      </c>
      <c r="I1123" t="str">
        <f t="shared" si="82"/>
        <v/>
      </c>
    </row>
    <row r="1124" spans="2:9" x14ac:dyDescent="0.55000000000000004">
      <c r="B1124" t="b">
        <f>IF('Input and Summary Results'!D706=0,FALSE,'Input and Summary Results'!$B706)</f>
        <v>0</v>
      </c>
      <c r="C1124" t="b">
        <f>IF(OR(B1124=0,'Input and Summary Results'!D706=0,'Input and Summary Results'!D706=""),FALSE,'Input and Summary Results'!$D706)</f>
        <v>0</v>
      </c>
      <c r="D1124" t="b">
        <f>IF(OR(B1124=0,'Input and Summary Results'!E706=0),FALSE,'Input and Summary Results'!$E706)</f>
        <v>0</v>
      </c>
      <c r="E1124" t="b">
        <f t="shared" si="80"/>
        <v>0</v>
      </c>
      <c r="F1124" t="b">
        <f t="shared" si="81"/>
        <v>0</v>
      </c>
      <c r="G1124" t="b">
        <f>IF('Input and Summary Results'!$J$4="yes",IF(C1124=FALSE,FALSE,IF('Data Transformation'!E1124&lt;$R$10,E1124,$R$10)),IF(C1124=FALSE,FALSE,IF(C1124&lt;$R$10,C1124,$R$10)))</f>
        <v>0</v>
      </c>
      <c r="H1124" t="b">
        <f>IF('Input and Summary Results'!$J$4="yes",'Data Transformation'!F1124,'Data Transformation'!D1124)</f>
        <v>0</v>
      </c>
      <c r="I1124" t="str">
        <f t="shared" si="82"/>
        <v/>
      </c>
    </row>
    <row r="1125" spans="2:9" x14ac:dyDescent="0.55000000000000004">
      <c r="B1125" t="b">
        <f>IF('Input and Summary Results'!D707=0,FALSE,'Input and Summary Results'!$B707)</f>
        <v>0</v>
      </c>
      <c r="C1125" t="b">
        <f>IF(OR(B1125=0,'Input and Summary Results'!D707=0,'Input and Summary Results'!D707=""),FALSE,'Input and Summary Results'!$D707)</f>
        <v>0</v>
      </c>
      <c r="D1125" t="b">
        <f>IF(OR(B1125=0,'Input and Summary Results'!E707=0),FALSE,'Input and Summary Results'!$E707)</f>
        <v>0</v>
      </c>
      <c r="E1125" t="b">
        <f t="shared" si="80"/>
        <v>0</v>
      </c>
      <c r="F1125" t="b">
        <f t="shared" si="81"/>
        <v>0</v>
      </c>
      <c r="G1125" t="b">
        <f>IF('Input and Summary Results'!$J$4="yes",IF(C1125=FALSE,FALSE,IF('Data Transformation'!E1125&lt;$R$10,E1125,$R$10)),IF(C1125=FALSE,FALSE,IF(C1125&lt;$R$10,C1125,$R$10)))</f>
        <v>0</v>
      </c>
      <c r="H1125" t="b">
        <f>IF('Input and Summary Results'!$J$4="yes",'Data Transformation'!F1125,'Data Transformation'!D1125)</f>
        <v>0</v>
      </c>
      <c r="I1125" t="str">
        <f t="shared" si="82"/>
        <v/>
      </c>
    </row>
    <row r="1126" spans="2:9" x14ac:dyDescent="0.55000000000000004">
      <c r="B1126" t="b">
        <f>IF('Input and Summary Results'!D708=0,FALSE,'Input and Summary Results'!$B708)</f>
        <v>0</v>
      </c>
      <c r="C1126" t="b">
        <f>IF(OR(B1126=0,'Input and Summary Results'!D708=0,'Input and Summary Results'!D708=""),FALSE,'Input and Summary Results'!$D708)</f>
        <v>0</v>
      </c>
      <c r="D1126" t="b">
        <f>IF(OR(B1126=0,'Input and Summary Results'!E708=0),FALSE,'Input and Summary Results'!$E708)</f>
        <v>0</v>
      </c>
      <c r="E1126" t="b">
        <f t="shared" si="80"/>
        <v>0</v>
      </c>
      <c r="F1126" t="b">
        <f t="shared" si="81"/>
        <v>0</v>
      </c>
      <c r="G1126" t="b">
        <f>IF('Input and Summary Results'!$J$4="yes",IF(C1126=FALSE,FALSE,IF('Data Transformation'!E1126&lt;$R$10,E1126,$R$10)),IF(C1126=FALSE,FALSE,IF(C1126&lt;$R$10,C1126,$R$10)))</f>
        <v>0</v>
      </c>
      <c r="H1126" t="b">
        <f>IF('Input and Summary Results'!$J$4="yes",'Data Transformation'!F1126,'Data Transformation'!D1126)</f>
        <v>0</v>
      </c>
      <c r="I1126" t="str">
        <f t="shared" si="82"/>
        <v/>
      </c>
    </row>
    <row r="1127" spans="2:9" x14ac:dyDescent="0.55000000000000004">
      <c r="B1127" t="b">
        <f>IF('Input and Summary Results'!D709=0,FALSE,'Input and Summary Results'!$B709)</f>
        <v>0</v>
      </c>
      <c r="C1127" t="b">
        <f>IF(OR(B1127=0,'Input and Summary Results'!D709=0,'Input and Summary Results'!D709=""),FALSE,'Input and Summary Results'!$D709)</f>
        <v>0</v>
      </c>
      <c r="D1127" t="b">
        <f>IF(OR(B1127=0,'Input and Summary Results'!E709=0),FALSE,'Input and Summary Results'!$E709)</f>
        <v>0</v>
      </c>
      <c r="E1127" t="b">
        <f t="shared" si="80"/>
        <v>0</v>
      </c>
      <c r="F1127" t="b">
        <f t="shared" si="81"/>
        <v>0</v>
      </c>
      <c r="G1127" t="b">
        <f>IF('Input and Summary Results'!$J$4="yes",IF(C1127=FALSE,FALSE,IF('Data Transformation'!E1127&lt;$R$10,E1127,$R$10)),IF(C1127=FALSE,FALSE,IF(C1127&lt;$R$10,C1127,$R$10)))</f>
        <v>0</v>
      </c>
      <c r="H1127" t="b">
        <f>IF('Input and Summary Results'!$J$4="yes",'Data Transformation'!F1127,'Data Transformation'!D1127)</f>
        <v>0</v>
      </c>
      <c r="I1127" t="str">
        <f t="shared" si="82"/>
        <v/>
      </c>
    </row>
    <row r="1128" spans="2:9" x14ac:dyDescent="0.55000000000000004">
      <c r="B1128" t="b">
        <f>IF('Input and Summary Results'!D710=0,FALSE,'Input and Summary Results'!$B710)</f>
        <v>0</v>
      </c>
      <c r="C1128" t="b">
        <f>IF(OR(B1128=0,'Input and Summary Results'!D710=0,'Input and Summary Results'!D710=""),FALSE,'Input and Summary Results'!$D710)</f>
        <v>0</v>
      </c>
      <c r="D1128" t="b">
        <f>IF(OR(B1128=0,'Input and Summary Results'!E710=0),FALSE,'Input and Summary Results'!$E710)</f>
        <v>0</v>
      </c>
      <c r="E1128" t="b">
        <f t="shared" si="80"/>
        <v>0</v>
      </c>
      <c r="F1128" t="b">
        <f t="shared" si="81"/>
        <v>0</v>
      </c>
      <c r="G1128" t="b">
        <f>IF('Input and Summary Results'!$J$4="yes",IF(C1128=FALSE,FALSE,IF('Data Transformation'!E1128&lt;$R$10,E1128,$R$10)),IF(C1128=FALSE,FALSE,IF(C1128&lt;$R$10,C1128,$R$10)))</f>
        <v>0</v>
      </c>
      <c r="H1128" t="b">
        <f>IF('Input and Summary Results'!$J$4="yes",'Data Transformation'!F1128,'Data Transformation'!D1128)</f>
        <v>0</v>
      </c>
      <c r="I1128" t="str">
        <f t="shared" si="82"/>
        <v/>
      </c>
    </row>
    <row r="1129" spans="2:9" x14ac:dyDescent="0.55000000000000004">
      <c r="B1129" t="b">
        <f>IF('Input and Summary Results'!D711=0,FALSE,'Input and Summary Results'!$B711)</f>
        <v>0</v>
      </c>
      <c r="C1129" t="b">
        <f>IF(OR(B1129=0,'Input and Summary Results'!D711=0,'Input and Summary Results'!D711=""),FALSE,'Input and Summary Results'!$D711)</f>
        <v>0</v>
      </c>
      <c r="D1129" t="b">
        <f>IF(OR(B1129=0,'Input and Summary Results'!E711=0),FALSE,'Input and Summary Results'!$E711)</f>
        <v>0</v>
      </c>
      <c r="E1129" t="b">
        <f t="shared" si="80"/>
        <v>0</v>
      </c>
      <c r="F1129" t="b">
        <f t="shared" si="81"/>
        <v>0</v>
      </c>
      <c r="G1129" t="b">
        <f>IF('Input and Summary Results'!$J$4="yes",IF(C1129=FALSE,FALSE,IF('Data Transformation'!E1129&lt;$R$10,E1129,$R$10)),IF(C1129=FALSE,FALSE,IF(C1129&lt;$R$10,C1129,$R$10)))</f>
        <v>0</v>
      </c>
      <c r="H1129" t="b">
        <f>IF('Input and Summary Results'!$J$4="yes",'Data Transformation'!F1129,'Data Transformation'!D1129)</f>
        <v>0</v>
      </c>
      <c r="I1129" t="str">
        <f t="shared" si="82"/>
        <v/>
      </c>
    </row>
    <row r="1130" spans="2:9" x14ac:dyDescent="0.55000000000000004">
      <c r="B1130" t="b">
        <f>IF('Input and Summary Results'!D712=0,FALSE,'Input and Summary Results'!$B712)</f>
        <v>0</v>
      </c>
      <c r="C1130" t="b">
        <f>IF(OR(B1130=0,'Input and Summary Results'!D712=0,'Input and Summary Results'!D712=""),FALSE,'Input and Summary Results'!$D712)</f>
        <v>0</v>
      </c>
      <c r="D1130" t="b">
        <f>IF(OR(B1130=0,'Input and Summary Results'!E712=0),FALSE,'Input and Summary Results'!$E712)</f>
        <v>0</v>
      </c>
      <c r="E1130" t="b">
        <f t="shared" ref="E1130:E1193" si="83">IF(C1130=FALSE,FALSE,LOG10(C1130))</f>
        <v>0</v>
      </c>
      <c r="F1130" t="b">
        <f t="shared" ref="F1130:F1193" si="84">IF(D1130=FALSE, FALSE,0.434*D1130/C1130)</f>
        <v>0</v>
      </c>
      <c r="G1130" t="b">
        <f>IF('Input and Summary Results'!$J$4="yes",IF(C1130=FALSE,FALSE,IF('Data Transformation'!E1130&lt;$R$10,E1130,$R$10)),IF(C1130=FALSE,FALSE,IF(C1130&lt;$R$10,C1130,$R$10)))</f>
        <v>0</v>
      </c>
      <c r="H1130" t="b">
        <f>IF('Input and Summary Results'!$J$4="yes",'Data Transformation'!F1130,'Data Transformation'!D1130)</f>
        <v>0</v>
      </c>
      <c r="I1130" t="str">
        <f t="shared" si="82"/>
        <v/>
      </c>
    </row>
    <row r="1131" spans="2:9" x14ac:dyDescent="0.55000000000000004">
      <c r="B1131" t="b">
        <f>IF('Input and Summary Results'!D713=0,FALSE,'Input and Summary Results'!$B713)</f>
        <v>0</v>
      </c>
      <c r="C1131" t="b">
        <f>IF(OR(B1131=0,'Input and Summary Results'!D713=0,'Input and Summary Results'!D713=""),FALSE,'Input and Summary Results'!$D713)</f>
        <v>0</v>
      </c>
      <c r="D1131" t="b">
        <f>IF(OR(B1131=0,'Input and Summary Results'!E713=0),FALSE,'Input and Summary Results'!$E713)</f>
        <v>0</v>
      </c>
      <c r="E1131" t="b">
        <f t="shared" si="83"/>
        <v>0</v>
      </c>
      <c r="F1131" t="b">
        <f t="shared" si="84"/>
        <v>0</v>
      </c>
      <c r="G1131" t="b">
        <f>IF('Input and Summary Results'!$J$4="yes",IF(C1131=FALSE,FALSE,IF('Data Transformation'!E1131&lt;$R$10,E1131,$R$10)),IF(C1131=FALSE,FALSE,IF(C1131&lt;$R$10,C1131,$R$10)))</f>
        <v>0</v>
      </c>
      <c r="H1131" t="b">
        <f>IF('Input and Summary Results'!$J$4="yes",'Data Transformation'!F1131,'Data Transformation'!D1131)</f>
        <v>0</v>
      </c>
      <c r="I1131" t="str">
        <f t="shared" si="82"/>
        <v/>
      </c>
    </row>
    <row r="1132" spans="2:9" x14ac:dyDescent="0.55000000000000004">
      <c r="B1132" t="b">
        <f>IF('Input and Summary Results'!D714=0,FALSE,'Input and Summary Results'!$B714)</f>
        <v>0</v>
      </c>
      <c r="C1132" t="b">
        <f>IF(OR(B1132=0,'Input and Summary Results'!D714=0,'Input and Summary Results'!D714=""),FALSE,'Input and Summary Results'!$D714)</f>
        <v>0</v>
      </c>
      <c r="D1132" t="b">
        <f>IF(OR(B1132=0,'Input and Summary Results'!E714=0),FALSE,'Input and Summary Results'!$E714)</f>
        <v>0</v>
      </c>
      <c r="E1132" t="b">
        <f t="shared" si="83"/>
        <v>0</v>
      </c>
      <c r="F1132" t="b">
        <f t="shared" si="84"/>
        <v>0</v>
      </c>
      <c r="G1132" t="b">
        <f>IF('Input and Summary Results'!$J$4="yes",IF(C1132=FALSE,FALSE,IF('Data Transformation'!E1132&lt;$R$10,E1132,$R$10)),IF(C1132=FALSE,FALSE,IF(C1132&lt;$R$10,C1132,$R$10)))</f>
        <v>0</v>
      </c>
      <c r="H1132" t="b">
        <f>IF('Input and Summary Results'!$J$4="yes",'Data Transformation'!F1132,'Data Transformation'!D1132)</f>
        <v>0</v>
      </c>
      <c r="I1132" t="str">
        <f t="shared" si="82"/>
        <v/>
      </c>
    </row>
    <row r="1133" spans="2:9" x14ac:dyDescent="0.55000000000000004">
      <c r="B1133" t="b">
        <f>IF('Input and Summary Results'!D715=0,FALSE,'Input and Summary Results'!$B715)</f>
        <v>0</v>
      </c>
      <c r="C1133" t="b">
        <f>IF(OR(B1133=0,'Input and Summary Results'!D715=0,'Input and Summary Results'!D715=""),FALSE,'Input and Summary Results'!$D715)</f>
        <v>0</v>
      </c>
      <c r="D1133" t="b">
        <f>IF(OR(B1133=0,'Input and Summary Results'!E715=0),FALSE,'Input and Summary Results'!$E715)</f>
        <v>0</v>
      </c>
      <c r="E1133" t="b">
        <f t="shared" si="83"/>
        <v>0</v>
      </c>
      <c r="F1133" t="b">
        <f t="shared" si="84"/>
        <v>0</v>
      </c>
      <c r="G1133" t="b">
        <f>IF('Input and Summary Results'!$J$4="yes",IF(C1133=FALSE,FALSE,IF('Data Transformation'!E1133&lt;$R$10,E1133,$R$10)),IF(C1133=FALSE,FALSE,IF(C1133&lt;$R$10,C1133,$R$10)))</f>
        <v>0</v>
      </c>
      <c r="H1133" t="b">
        <f>IF('Input and Summary Results'!$J$4="yes",'Data Transformation'!F1133,'Data Transformation'!D1133)</f>
        <v>0</v>
      </c>
      <c r="I1133" t="str">
        <f t="shared" si="82"/>
        <v/>
      </c>
    </row>
    <row r="1134" spans="2:9" x14ac:dyDescent="0.55000000000000004">
      <c r="B1134" t="b">
        <f>IF('Input and Summary Results'!D716=0,FALSE,'Input and Summary Results'!$B716)</f>
        <v>0</v>
      </c>
      <c r="C1134" t="b">
        <f>IF(OR(B1134=0,'Input and Summary Results'!D716=0,'Input and Summary Results'!D716=""),FALSE,'Input and Summary Results'!$D716)</f>
        <v>0</v>
      </c>
      <c r="D1134" t="b">
        <f>IF(OR(B1134=0,'Input and Summary Results'!E716=0),FALSE,'Input and Summary Results'!$E716)</f>
        <v>0</v>
      </c>
      <c r="E1134" t="b">
        <f t="shared" si="83"/>
        <v>0</v>
      </c>
      <c r="F1134" t="b">
        <f t="shared" si="84"/>
        <v>0</v>
      </c>
      <c r="G1134" t="b">
        <f>IF('Input and Summary Results'!$J$4="yes",IF(C1134=FALSE,FALSE,IF('Data Transformation'!E1134&lt;$R$10,E1134,$R$10)),IF(C1134=FALSE,FALSE,IF(C1134&lt;$R$10,C1134,$R$10)))</f>
        <v>0</v>
      </c>
      <c r="H1134" t="b">
        <f>IF('Input and Summary Results'!$J$4="yes",'Data Transformation'!F1134,'Data Transformation'!D1134)</f>
        <v>0</v>
      </c>
      <c r="I1134" t="str">
        <f t="shared" si="82"/>
        <v/>
      </c>
    </row>
    <row r="1135" spans="2:9" x14ac:dyDescent="0.55000000000000004">
      <c r="B1135" t="b">
        <f>IF('Input and Summary Results'!D717=0,FALSE,'Input and Summary Results'!$B717)</f>
        <v>0</v>
      </c>
      <c r="C1135" t="b">
        <f>IF(OR(B1135=0,'Input and Summary Results'!D717=0,'Input and Summary Results'!D717=""),FALSE,'Input and Summary Results'!$D717)</f>
        <v>0</v>
      </c>
      <c r="D1135" t="b">
        <f>IF(OR(B1135=0,'Input and Summary Results'!E717=0),FALSE,'Input and Summary Results'!$E717)</f>
        <v>0</v>
      </c>
      <c r="E1135" t="b">
        <f t="shared" si="83"/>
        <v>0</v>
      </c>
      <c r="F1135" t="b">
        <f t="shared" si="84"/>
        <v>0</v>
      </c>
      <c r="G1135" t="b">
        <f>IF('Input and Summary Results'!$J$4="yes",IF(C1135=FALSE,FALSE,IF('Data Transformation'!E1135&lt;$R$10,E1135,$R$10)),IF(C1135=FALSE,FALSE,IF(C1135&lt;$R$10,C1135,$R$10)))</f>
        <v>0</v>
      </c>
      <c r="H1135" t="b">
        <f>IF('Input and Summary Results'!$J$4="yes",'Data Transformation'!F1135,'Data Transformation'!D1135)</f>
        <v>0</v>
      </c>
      <c r="I1135" t="str">
        <f t="shared" si="82"/>
        <v/>
      </c>
    </row>
    <row r="1136" spans="2:9" x14ac:dyDescent="0.55000000000000004">
      <c r="B1136" t="b">
        <f>IF('Input and Summary Results'!D718=0,FALSE,'Input and Summary Results'!$B718)</f>
        <v>0</v>
      </c>
      <c r="C1136" t="b">
        <f>IF(OR(B1136=0,'Input and Summary Results'!D718=0,'Input and Summary Results'!D718=""),FALSE,'Input and Summary Results'!$D718)</f>
        <v>0</v>
      </c>
      <c r="D1136" t="b">
        <f>IF(OR(B1136=0,'Input and Summary Results'!E718=0),FALSE,'Input and Summary Results'!$E718)</f>
        <v>0</v>
      </c>
      <c r="E1136" t="b">
        <f t="shared" si="83"/>
        <v>0</v>
      </c>
      <c r="F1136" t="b">
        <f t="shared" si="84"/>
        <v>0</v>
      </c>
      <c r="G1136" t="b">
        <f>IF('Input and Summary Results'!$J$4="yes",IF(C1136=FALSE,FALSE,IF('Data Transformation'!E1136&lt;$R$10,E1136,$R$10)),IF(C1136=FALSE,FALSE,IF(C1136&lt;$R$10,C1136,$R$10)))</f>
        <v>0</v>
      </c>
      <c r="H1136" t="b">
        <f>IF('Input and Summary Results'!$J$4="yes",'Data Transformation'!F1136,'Data Transformation'!D1136)</f>
        <v>0</v>
      </c>
      <c r="I1136" t="str">
        <f t="shared" si="82"/>
        <v/>
      </c>
    </row>
    <row r="1137" spans="2:9" x14ac:dyDescent="0.55000000000000004">
      <c r="B1137" t="b">
        <f>IF('Input and Summary Results'!D719=0,FALSE,'Input and Summary Results'!$B719)</f>
        <v>0</v>
      </c>
      <c r="C1137" t="b">
        <f>IF(OR(B1137=0,'Input and Summary Results'!D719=0,'Input and Summary Results'!D719=""),FALSE,'Input and Summary Results'!$D719)</f>
        <v>0</v>
      </c>
      <c r="D1137" t="b">
        <f>IF(OR(B1137=0,'Input and Summary Results'!E719=0),FALSE,'Input and Summary Results'!$E719)</f>
        <v>0</v>
      </c>
      <c r="E1137" t="b">
        <f t="shared" si="83"/>
        <v>0</v>
      </c>
      <c r="F1137" t="b">
        <f t="shared" si="84"/>
        <v>0</v>
      </c>
      <c r="G1137" t="b">
        <f>IF('Input and Summary Results'!$J$4="yes",IF(C1137=FALSE,FALSE,IF('Data Transformation'!E1137&lt;$R$10,E1137,$R$10)),IF(C1137=FALSE,FALSE,IF(C1137&lt;$R$10,C1137,$R$10)))</f>
        <v>0</v>
      </c>
      <c r="H1137" t="b">
        <f>IF('Input and Summary Results'!$J$4="yes",'Data Transformation'!F1137,'Data Transformation'!D1137)</f>
        <v>0</v>
      </c>
      <c r="I1137" t="str">
        <f t="shared" si="82"/>
        <v/>
      </c>
    </row>
    <row r="1138" spans="2:9" x14ac:dyDescent="0.55000000000000004">
      <c r="B1138" t="b">
        <f>IF('Input and Summary Results'!D720=0,FALSE,'Input and Summary Results'!$B720)</f>
        <v>0</v>
      </c>
      <c r="C1138" t="b">
        <f>IF(OR(B1138=0,'Input and Summary Results'!D720=0,'Input and Summary Results'!D720=""),FALSE,'Input and Summary Results'!$D720)</f>
        <v>0</v>
      </c>
      <c r="D1138" t="b">
        <f>IF(OR(B1138=0,'Input and Summary Results'!E720=0),FALSE,'Input and Summary Results'!$E720)</f>
        <v>0</v>
      </c>
      <c r="E1138" t="b">
        <f t="shared" si="83"/>
        <v>0</v>
      </c>
      <c r="F1138" t="b">
        <f t="shared" si="84"/>
        <v>0</v>
      </c>
      <c r="G1138" t="b">
        <f>IF('Input and Summary Results'!$J$4="yes",IF(C1138=FALSE,FALSE,IF('Data Transformation'!E1138&lt;$R$10,E1138,$R$10)),IF(C1138=FALSE,FALSE,IF(C1138&lt;$R$10,C1138,$R$10)))</f>
        <v>0</v>
      </c>
      <c r="H1138" t="b">
        <f>IF('Input and Summary Results'!$J$4="yes",'Data Transformation'!F1138,'Data Transformation'!D1138)</f>
        <v>0</v>
      </c>
      <c r="I1138" t="str">
        <f t="shared" si="82"/>
        <v/>
      </c>
    </row>
    <row r="1139" spans="2:9" x14ac:dyDescent="0.55000000000000004">
      <c r="B1139" t="b">
        <f>IF('Input and Summary Results'!D721=0,FALSE,'Input and Summary Results'!$B721)</f>
        <v>0</v>
      </c>
      <c r="C1139" t="b">
        <f>IF(OR(B1139=0,'Input and Summary Results'!D721=0,'Input and Summary Results'!D721=""),FALSE,'Input and Summary Results'!$D721)</f>
        <v>0</v>
      </c>
      <c r="D1139" t="b">
        <f>IF(OR(B1139=0,'Input and Summary Results'!E721=0),FALSE,'Input and Summary Results'!$E721)</f>
        <v>0</v>
      </c>
      <c r="E1139" t="b">
        <f t="shared" si="83"/>
        <v>0</v>
      </c>
      <c r="F1139" t="b">
        <f t="shared" si="84"/>
        <v>0</v>
      </c>
      <c r="G1139" t="b">
        <f>IF('Input and Summary Results'!$J$4="yes",IF(C1139=FALSE,FALSE,IF('Data Transformation'!E1139&lt;$R$10,E1139,$R$10)),IF(C1139=FALSE,FALSE,IF(C1139&lt;$R$10,C1139,$R$10)))</f>
        <v>0</v>
      </c>
      <c r="H1139" t="b">
        <f>IF('Input and Summary Results'!$J$4="yes",'Data Transformation'!F1139,'Data Transformation'!D1139)</f>
        <v>0</v>
      </c>
      <c r="I1139" t="str">
        <f t="shared" si="82"/>
        <v/>
      </c>
    </row>
    <row r="1140" spans="2:9" x14ac:dyDescent="0.55000000000000004">
      <c r="B1140" t="b">
        <f>IF('Input and Summary Results'!D722=0,FALSE,'Input and Summary Results'!$B722)</f>
        <v>0</v>
      </c>
      <c r="C1140" t="b">
        <f>IF(OR(B1140=0,'Input and Summary Results'!D722=0,'Input and Summary Results'!D722=""),FALSE,'Input and Summary Results'!$D722)</f>
        <v>0</v>
      </c>
      <c r="D1140" t="b">
        <f>IF(OR(B1140=0,'Input and Summary Results'!E722=0),FALSE,'Input and Summary Results'!$E722)</f>
        <v>0</v>
      </c>
      <c r="E1140" t="b">
        <f t="shared" si="83"/>
        <v>0</v>
      </c>
      <c r="F1140" t="b">
        <f t="shared" si="84"/>
        <v>0</v>
      </c>
      <c r="G1140" t="b">
        <f>IF('Input and Summary Results'!$J$4="yes",IF(C1140=FALSE,FALSE,IF('Data Transformation'!E1140&lt;$R$10,E1140,$R$10)),IF(C1140=FALSE,FALSE,IF(C1140&lt;$R$10,C1140,$R$10)))</f>
        <v>0</v>
      </c>
      <c r="H1140" t="b">
        <f>IF('Input and Summary Results'!$J$4="yes",'Data Transformation'!F1140,'Data Transformation'!D1140)</f>
        <v>0</v>
      </c>
      <c r="I1140" t="str">
        <f t="shared" si="82"/>
        <v/>
      </c>
    </row>
    <row r="1141" spans="2:9" x14ac:dyDescent="0.55000000000000004">
      <c r="B1141" t="b">
        <f>IF('Input and Summary Results'!D723=0,FALSE,'Input and Summary Results'!$B723)</f>
        <v>0</v>
      </c>
      <c r="C1141" t="b">
        <f>IF(OR(B1141=0,'Input and Summary Results'!D723=0,'Input and Summary Results'!D723=""),FALSE,'Input and Summary Results'!$D723)</f>
        <v>0</v>
      </c>
      <c r="D1141" t="b">
        <f>IF(OR(B1141=0,'Input and Summary Results'!E723=0),FALSE,'Input and Summary Results'!$E723)</f>
        <v>0</v>
      </c>
      <c r="E1141" t="b">
        <f t="shared" si="83"/>
        <v>0</v>
      </c>
      <c r="F1141" t="b">
        <f t="shared" si="84"/>
        <v>0</v>
      </c>
      <c r="G1141" t="b">
        <f>IF('Input and Summary Results'!$J$4="yes",IF(C1141=FALSE,FALSE,IF('Data Transformation'!E1141&lt;$R$10,E1141,$R$10)),IF(C1141=FALSE,FALSE,IF(C1141&lt;$R$10,C1141,$R$10)))</f>
        <v>0</v>
      </c>
      <c r="H1141" t="b">
        <f>IF('Input and Summary Results'!$J$4="yes",'Data Transformation'!F1141,'Data Transformation'!D1141)</f>
        <v>0</v>
      </c>
      <c r="I1141" t="str">
        <f t="shared" si="82"/>
        <v/>
      </c>
    </row>
    <row r="1142" spans="2:9" x14ac:dyDescent="0.55000000000000004">
      <c r="B1142" t="b">
        <f>IF('Input and Summary Results'!D724=0,FALSE,'Input and Summary Results'!$B724)</f>
        <v>0</v>
      </c>
      <c r="C1142" t="b">
        <f>IF(OR(B1142=0,'Input and Summary Results'!D724=0,'Input and Summary Results'!D724=""),FALSE,'Input and Summary Results'!$D724)</f>
        <v>0</v>
      </c>
      <c r="D1142" t="b">
        <f>IF(OR(B1142=0,'Input and Summary Results'!E724=0),FALSE,'Input and Summary Results'!$E724)</f>
        <v>0</v>
      </c>
      <c r="E1142" t="b">
        <f t="shared" si="83"/>
        <v>0</v>
      </c>
      <c r="F1142" t="b">
        <f t="shared" si="84"/>
        <v>0</v>
      </c>
      <c r="G1142" t="b">
        <f>IF('Input and Summary Results'!$J$4="yes",IF(C1142=FALSE,FALSE,IF('Data Transformation'!E1142&lt;$R$10,E1142,$R$10)),IF(C1142=FALSE,FALSE,IF(C1142&lt;$R$10,C1142,$R$10)))</f>
        <v>0</v>
      </c>
      <c r="H1142" t="b">
        <f>IF('Input and Summary Results'!$J$4="yes",'Data Transformation'!F1142,'Data Transformation'!D1142)</f>
        <v>0</v>
      </c>
      <c r="I1142" t="str">
        <f t="shared" si="82"/>
        <v/>
      </c>
    </row>
    <row r="1143" spans="2:9" x14ac:dyDescent="0.55000000000000004">
      <c r="B1143" t="b">
        <f>IF('Input and Summary Results'!D725=0,FALSE,'Input and Summary Results'!$B725)</f>
        <v>0</v>
      </c>
      <c r="C1143" t="b">
        <f>IF(OR(B1143=0,'Input and Summary Results'!D725=0,'Input and Summary Results'!D725=""),FALSE,'Input and Summary Results'!$D725)</f>
        <v>0</v>
      </c>
      <c r="D1143" t="b">
        <f>IF(OR(B1143=0,'Input and Summary Results'!E725=0),FALSE,'Input and Summary Results'!$E725)</f>
        <v>0</v>
      </c>
      <c r="E1143" t="b">
        <f t="shared" si="83"/>
        <v>0</v>
      </c>
      <c r="F1143" t="b">
        <f t="shared" si="84"/>
        <v>0</v>
      </c>
      <c r="G1143" t="b">
        <f>IF('Input and Summary Results'!$J$4="yes",IF(C1143=FALSE,FALSE,IF('Data Transformation'!E1143&lt;$R$10,E1143,$R$10)),IF(C1143=FALSE,FALSE,IF(C1143&lt;$R$10,C1143,$R$10)))</f>
        <v>0</v>
      </c>
      <c r="H1143" t="b">
        <f>IF('Input and Summary Results'!$J$4="yes",'Data Transformation'!F1143,'Data Transformation'!D1143)</f>
        <v>0</v>
      </c>
      <c r="I1143" t="str">
        <f t="shared" si="82"/>
        <v/>
      </c>
    </row>
    <row r="1144" spans="2:9" x14ac:dyDescent="0.55000000000000004">
      <c r="B1144" t="b">
        <f>IF('Input and Summary Results'!D726=0,FALSE,'Input and Summary Results'!$B726)</f>
        <v>0</v>
      </c>
      <c r="C1144" t="b">
        <f>IF(OR(B1144=0,'Input and Summary Results'!D726=0,'Input and Summary Results'!D726=""),FALSE,'Input and Summary Results'!$D726)</f>
        <v>0</v>
      </c>
      <c r="D1144" t="b">
        <f>IF(OR(B1144=0,'Input and Summary Results'!E726=0),FALSE,'Input and Summary Results'!$E726)</f>
        <v>0</v>
      </c>
      <c r="E1144" t="b">
        <f t="shared" si="83"/>
        <v>0</v>
      </c>
      <c r="F1144" t="b">
        <f t="shared" si="84"/>
        <v>0</v>
      </c>
      <c r="G1144" t="b">
        <f>IF('Input and Summary Results'!$J$4="yes",IF(C1144=FALSE,FALSE,IF('Data Transformation'!E1144&lt;$R$10,E1144,$R$10)),IF(C1144=FALSE,FALSE,IF(C1144&lt;$R$10,C1144,$R$10)))</f>
        <v>0</v>
      </c>
      <c r="H1144" t="b">
        <f>IF('Input and Summary Results'!$J$4="yes",'Data Transformation'!F1144,'Data Transformation'!D1144)</f>
        <v>0</v>
      </c>
      <c r="I1144" t="str">
        <f t="shared" si="82"/>
        <v/>
      </c>
    </row>
    <row r="1145" spans="2:9" x14ac:dyDescent="0.55000000000000004">
      <c r="B1145" t="b">
        <f>IF('Input and Summary Results'!D727=0,FALSE,'Input and Summary Results'!$B727)</f>
        <v>0</v>
      </c>
      <c r="C1145" t="b">
        <f>IF(OR(B1145=0,'Input and Summary Results'!D727=0,'Input and Summary Results'!D727=""),FALSE,'Input and Summary Results'!$D727)</f>
        <v>0</v>
      </c>
      <c r="D1145" t="b">
        <f>IF(OR(B1145=0,'Input and Summary Results'!E727=0),FALSE,'Input and Summary Results'!$E727)</f>
        <v>0</v>
      </c>
      <c r="E1145" t="b">
        <f t="shared" si="83"/>
        <v>0</v>
      </c>
      <c r="F1145" t="b">
        <f t="shared" si="84"/>
        <v>0</v>
      </c>
      <c r="G1145" t="b">
        <f>IF('Input and Summary Results'!$J$4="yes",IF(C1145=FALSE,FALSE,IF('Data Transformation'!E1145&lt;$R$10,E1145,$R$10)),IF(C1145=FALSE,FALSE,IF(C1145&lt;$R$10,C1145,$R$10)))</f>
        <v>0</v>
      </c>
      <c r="H1145" t="b">
        <f>IF('Input and Summary Results'!$J$4="yes",'Data Transformation'!F1145,'Data Transformation'!D1145)</f>
        <v>0</v>
      </c>
      <c r="I1145" t="str">
        <f t="shared" si="82"/>
        <v/>
      </c>
    </row>
    <row r="1146" spans="2:9" x14ac:dyDescent="0.55000000000000004">
      <c r="B1146" t="b">
        <f>IF('Input and Summary Results'!D728=0,FALSE,'Input and Summary Results'!$B728)</f>
        <v>0</v>
      </c>
      <c r="C1146" t="b">
        <f>IF(OR(B1146=0,'Input and Summary Results'!D728=0,'Input and Summary Results'!D728=""),FALSE,'Input and Summary Results'!$D728)</f>
        <v>0</v>
      </c>
      <c r="D1146" t="b">
        <f>IF(OR(B1146=0,'Input and Summary Results'!E728=0),FALSE,'Input and Summary Results'!$E728)</f>
        <v>0</v>
      </c>
      <c r="E1146" t="b">
        <f t="shared" si="83"/>
        <v>0</v>
      </c>
      <c r="F1146" t="b">
        <f t="shared" si="84"/>
        <v>0</v>
      </c>
      <c r="G1146" t="b">
        <f>IF('Input and Summary Results'!$J$4="yes",IF(C1146=FALSE,FALSE,IF('Data Transformation'!E1146&lt;$R$10,E1146,$R$10)),IF(C1146=FALSE,FALSE,IF(C1146&lt;$R$10,C1146,$R$10)))</f>
        <v>0</v>
      </c>
      <c r="H1146" t="b">
        <f>IF('Input and Summary Results'!$J$4="yes",'Data Transformation'!F1146,'Data Transformation'!D1146)</f>
        <v>0</v>
      </c>
      <c r="I1146" t="str">
        <f t="shared" si="82"/>
        <v/>
      </c>
    </row>
    <row r="1147" spans="2:9" x14ac:dyDescent="0.55000000000000004">
      <c r="B1147" t="b">
        <f>IF('Input and Summary Results'!D729=0,FALSE,'Input and Summary Results'!$B729)</f>
        <v>0</v>
      </c>
      <c r="C1147" t="b">
        <f>IF(OR(B1147=0,'Input and Summary Results'!D729=0,'Input and Summary Results'!D729=""),FALSE,'Input and Summary Results'!$D729)</f>
        <v>0</v>
      </c>
      <c r="D1147" t="b">
        <f>IF(OR(B1147=0,'Input and Summary Results'!E729=0),FALSE,'Input and Summary Results'!$E729)</f>
        <v>0</v>
      </c>
      <c r="E1147" t="b">
        <f t="shared" si="83"/>
        <v>0</v>
      </c>
      <c r="F1147" t="b">
        <f t="shared" si="84"/>
        <v>0</v>
      </c>
      <c r="G1147" t="b">
        <f>IF('Input and Summary Results'!$J$4="yes",IF(C1147=FALSE,FALSE,IF('Data Transformation'!E1147&lt;$R$10,E1147,$R$10)),IF(C1147=FALSE,FALSE,IF(C1147&lt;$R$10,C1147,$R$10)))</f>
        <v>0</v>
      </c>
      <c r="H1147" t="b">
        <f>IF('Input and Summary Results'!$J$4="yes",'Data Transformation'!F1147,'Data Transformation'!D1147)</f>
        <v>0</v>
      </c>
      <c r="I1147" t="str">
        <f t="shared" si="82"/>
        <v/>
      </c>
    </row>
    <row r="1148" spans="2:9" x14ac:dyDescent="0.55000000000000004">
      <c r="B1148" t="b">
        <f>IF('Input and Summary Results'!D730=0,FALSE,'Input and Summary Results'!$B730)</f>
        <v>0</v>
      </c>
      <c r="C1148" t="b">
        <f>IF(OR(B1148=0,'Input and Summary Results'!D730=0,'Input and Summary Results'!D730=""),FALSE,'Input and Summary Results'!$D730)</f>
        <v>0</v>
      </c>
      <c r="D1148" t="b">
        <f>IF(OR(B1148=0,'Input and Summary Results'!E730=0),FALSE,'Input and Summary Results'!$E730)</f>
        <v>0</v>
      </c>
      <c r="E1148" t="b">
        <f t="shared" si="83"/>
        <v>0</v>
      </c>
      <c r="F1148" t="b">
        <f t="shared" si="84"/>
        <v>0</v>
      </c>
      <c r="G1148" t="b">
        <f>IF('Input and Summary Results'!$J$4="yes",IF(C1148=FALSE,FALSE,IF('Data Transformation'!E1148&lt;$R$10,E1148,$R$10)),IF(C1148=FALSE,FALSE,IF(C1148&lt;$R$10,C1148,$R$10)))</f>
        <v>0</v>
      </c>
      <c r="H1148" t="b">
        <f>IF('Input and Summary Results'!$J$4="yes",'Data Transformation'!F1148,'Data Transformation'!D1148)</f>
        <v>0</v>
      </c>
      <c r="I1148" t="str">
        <f t="shared" si="82"/>
        <v/>
      </c>
    </row>
    <row r="1149" spans="2:9" x14ac:dyDescent="0.55000000000000004">
      <c r="B1149" t="b">
        <f>IF('Input and Summary Results'!D731=0,FALSE,'Input and Summary Results'!$B731)</f>
        <v>0</v>
      </c>
      <c r="C1149" t="b">
        <f>IF(OR(B1149=0,'Input and Summary Results'!D731=0,'Input and Summary Results'!D731=""),FALSE,'Input and Summary Results'!$D731)</f>
        <v>0</v>
      </c>
      <c r="D1149" t="b">
        <f>IF(OR(B1149=0,'Input and Summary Results'!E731=0),FALSE,'Input and Summary Results'!$E731)</f>
        <v>0</v>
      </c>
      <c r="E1149" t="b">
        <f t="shared" si="83"/>
        <v>0</v>
      </c>
      <c r="F1149" t="b">
        <f t="shared" si="84"/>
        <v>0</v>
      </c>
      <c r="G1149" t="b">
        <f>IF('Input and Summary Results'!$J$4="yes",IF(C1149=FALSE,FALSE,IF('Data Transformation'!E1149&lt;$R$10,E1149,$R$10)),IF(C1149=FALSE,FALSE,IF(C1149&lt;$R$10,C1149,$R$10)))</f>
        <v>0</v>
      </c>
      <c r="H1149" t="b">
        <f>IF('Input and Summary Results'!$J$4="yes",'Data Transformation'!F1149,'Data Transformation'!D1149)</f>
        <v>0</v>
      </c>
      <c r="I1149" t="str">
        <f t="shared" si="82"/>
        <v/>
      </c>
    </row>
    <row r="1150" spans="2:9" x14ac:dyDescent="0.55000000000000004">
      <c r="B1150" t="b">
        <f>IF('Input and Summary Results'!D732=0,FALSE,'Input and Summary Results'!$B732)</f>
        <v>0</v>
      </c>
      <c r="C1150" t="b">
        <f>IF(OR(B1150=0,'Input and Summary Results'!D732=0,'Input and Summary Results'!D732=""),FALSE,'Input and Summary Results'!$D732)</f>
        <v>0</v>
      </c>
      <c r="D1150" t="b">
        <f>IF(OR(B1150=0,'Input and Summary Results'!E732=0),FALSE,'Input and Summary Results'!$E732)</f>
        <v>0</v>
      </c>
      <c r="E1150" t="b">
        <f t="shared" si="83"/>
        <v>0</v>
      </c>
      <c r="F1150" t="b">
        <f t="shared" si="84"/>
        <v>0</v>
      </c>
      <c r="G1150" t="b">
        <f>IF('Input and Summary Results'!$J$4="yes",IF(C1150=FALSE,FALSE,IF('Data Transformation'!E1150&lt;$R$10,E1150,$R$10)),IF(C1150=FALSE,FALSE,IF(C1150&lt;$R$10,C1150,$R$10)))</f>
        <v>0</v>
      </c>
      <c r="H1150" t="b">
        <f>IF('Input and Summary Results'!$J$4="yes",'Data Transformation'!F1150,'Data Transformation'!D1150)</f>
        <v>0</v>
      </c>
      <c r="I1150" t="str">
        <f t="shared" si="82"/>
        <v/>
      </c>
    </row>
    <row r="1151" spans="2:9" x14ac:dyDescent="0.55000000000000004">
      <c r="B1151" t="b">
        <f>IF('Input and Summary Results'!D733=0,FALSE,'Input and Summary Results'!$B733)</f>
        <v>0</v>
      </c>
      <c r="C1151" t="b">
        <f>IF(OR(B1151=0,'Input and Summary Results'!D733=0,'Input and Summary Results'!D733=""),FALSE,'Input and Summary Results'!$D733)</f>
        <v>0</v>
      </c>
      <c r="D1151" t="b">
        <f>IF(OR(B1151=0,'Input and Summary Results'!E733=0),FALSE,'Input and Summary Results'!$E733)</f>
        <v>0</v>
      </c>
      <c r="E1151" t="b">
        <f t="shared" si="83"/>
        <v>0</v>
      </c>
      <c r="F1151" t="b">
        <f t="shared" si="84"/>
        <v>0</v>
      </c>
      <c r="G1151" t="b">
        <f>IF('Input and Summary Results'!$J$4="yes",IF(C1151=FALSE,FALSE,IF('Data Transformation'!E1151&lt;$R$10,E1151,$R$10)),IF(C1151=FALSE,FALSE,IF(C1151&lt;$R$10,C1151,$R$10)))</f>
        <v>0</v>
      </c>
      <c r="H1151" t="b">
        <f>IF('Input and Summary Results'!$J$4="yes",'Data Transformation'!F1151,'Data Transformation'!D1151)</f>
        <v>0</v>
      </c>
      <c r="I1151" t="str">
        <f t="shared" si="82"/>
        <v/>
      </c>
    </row>
    <row r="1152" spans="2:9" x14ac:dyDescent="0.55000000000000004">
      <c r="B1152" t="b">
        <f>IF('Input and Summary Results'!D734=0,FALSE,'Input and Summary Results'!$B734)</f>
        <v>0</v>
      </c>
      <c r="C1152" t="b">
        <f>IF(OR(B1152=0,'Input and Summary Results'!D734=0,'Input and Summary Results'!D734=""),FALSE,'Input and Summary Results'!$D734)</f>
        <v>0</v>
      </c>
      <c r="D1152" t="b">
        <f>IF(OR(B1152=0,'Input and Summary Results'!E734=0),FALSE,'Input and Summary Results'!$E734)</f>
        <v>0</v>
      </c>
      <c r="E1152" t="b">
        <f t="shared" si="83"/>
        <v>0</v>
      </c>
      <c r="F1152" t="b">
        <f t="shared" si="84"/>
        <v>0</v>
      </c>
      <c r="G1152" t="b">
        <f>IF('Input and Summary Results'!$J$4="yes",IF(C1152=FALSE,FALSE,IF('Data Transformation'!E1152&lt;$R$10,E1152,$R$10)),IF(C1152=FALSE,FALSE,IF(C1152&lt;$R$10,C1152,$R$10)))</f>
        <v>0</v>
      </c>
      <c r="H1152" t="b">
        <f>IF('Input and Summary Results'!$J$4="yes",'Data Transformation'!F1152,'Data Transformation'!D1152)</f>
        <v>0</v>
      </c>
      <c r="I1152" t="str">
        <f t="shared" si="82"/>
        <v/>
      </c>
    </row>
    <row r="1153" spans="2:9" x14ac:dyDescent="0.55000000000000004">
      <c r="B1153" t="b">
        <f>IF('Input and Summary Results'!D735=0,FALSE,'Input and Summary Results'!$B735)</f>
        <v>0</v>
      </c>
      <c r="C1153" t="b">
        <f>IF(OR(B1153=0,'Input and Summary Results'!D735=0,'Input and Summary Results'!D735=""),FALSE,'Input and Summary Results'!$D735)</f>
        <v>0</v>
      </c>
      <c r="D1153" t="b">
        <f>IF(OR(B1153=0,'Input and Summary Results'!E735=0),FALSE,'Input and Summary Results'!$E735)</f>
        <v>0</v>
      </c>
      <c r="E1153" t="b">
        <f t="shared" si="83"/>
        <v>0</v>
      </c>
      <c r="F1153" t="b">
        <f t="shared" si="84"/>
        <v>0</v>
      </c>
      <c r="G1153" t="b">
        <f>IF('Input and Summary Results'!$J$4="yes",IF(C1153=FALSE,FALSE,IF('Data Transformation'!E1153&lt;$R$10,E1153,$R$10)),IF(C1153=FALSE,FALSE,IF(C1153&lt;$R$10,C1153,$R$10)))</f>
        <v>0</v>
      </c>
      <c r="H1153" t="b">
        <f>IF('Input and Summary Results'!$J$4="yes",'Data Transformation'!F1153,'Data Transformation'!D1153)</f>
        <v>0</v>
      </c>
      <c r="I1153" t="str">
        <f t="shared" si="82"/>
        <v/>
      </c>
    </row>
    <row r="1154" spans="2:9" x14ac:dyDescent="0.55000000000000004">
      <c r="B1154" t="b">
        <f>IF('Input and Summary Results'!D736=0,FALSE,'Input and Summary Results'!$B736)</f>
        <v>0</v>
      </c>
      <c r="C1154" t="b">
        <f>IF(OR(B1154=0,'Input and Summary Results'!D736=0,'Input and Summary Results'!D736=""),FALSE,'Input and Summary Results'!$D736)</f>
        <v>0</v>
      </c>
      <c r="D1154" t="b">
        <f>IF(OR(B1154=0,'Input and Summary Results'!E736=0),FALSE,'Input and Summary Results'!$E736)</f>
        <v>0</v>
      </c>
      <c r="E1154" t="b">
        <f t="shared" si="83"/>
        <v>0</v>
      </c>
      <c r="F1154" t="b">
        <f t="shared" si="84"/>
        <v>0</v>
      </c>
      <c r="G1154" t="b">
        <f>IF('Input and Summary Results'!$J$4="yes",IF(C1154=FALSE,FALSE,IF('Data Transformation'!E1154&lt;$R$10,E1154,$R$10)),IF(C1154=FALSE,FALSE,IF(C1154&lt;$R$10,C1154,$R$10)))</f>
        <v>0</v>
      </c>
      <c r="H1154" t="b">
        <f>IF('Input and Summary Results'!$J$4="yes",'Data Transformation'!F1154,'Data Transformation'!D1154)</f>
        <v>0</v>
      </c>
      <c r="I1154" t="str">
        <f t="shared" si="82"/>
        <v/>
      </c>
    </row>
    <row r="1155" spans="2:9" x14ac:dyDescent="0.55000000000000004">
      <c r="B1155" t="b">
        <f>IF('Input and Summary Results'!D737=0,FALSE,'Input and Summary Results'!$B737)</f>
        <v>0</v>
      </c>
      <c r="C1155" t="b">
        <f>IF(OR(B1155=0,'Input and Summary Results'!D737=0,'Input and Summary Results'!D737=""),FALSE,'Input and Summary Results'!$D737)</f>
        <v>0</v>
      </c>
      <c r="D1155" t="b">
        <f>IF(OR(B1155=0,'Input and Summary Results'!E737=0),FALSE,'Input and Summary Results'!$E737)</f>
        <v>0</v>
      </c>
      <c r="E1155" t="b">
        <f t="shared" si="83"/>
        <v>0</v>
      </c>
      <c r="F1155" t="b">
        <f t="shared" si="84"/>
        <v>0</v>
      </c>
      <c r="G1155" t="b">
        <f>IF('Input and Summary Results'!$J$4="yes",IF(C1155=FALSE,FALSE,IF('Data Transformation'!E1155&lt;$R$10,E1155,$R$10)),IF(C1155=FALSE,FALSE,IF(C1155&lt;$R$10,C1155,$R$10)))</f>
        <v>0</v>
      </c>
      <c r="H1155" t="b">
        <f>IF('Input and Summary Results'!$J$4="yes",'Data Transformation'!F1155,'Data Transformation'!D1155)</f>
        <v>0</v>
      </c>
      <c r="I1155" t="str">
        <f t="shared" si="82"/>
        <v/>
      </c>
    </row>
    <row r="1156" spans="2:9" x14ac:dyDescent="0.55000000000000004">
      <c r="B1156" t="b">
        <f>IF('Input and Summary Results'!D738=0,FALSE,'Input and Summary Results'!$B738)</f>
        <v>0</v>
      </c>
      <c r="C1156" t="b">
        <f>IF(OR(B1156=0,'Input and Summary Results'!D738=0,'Input and Summary Results'!D738=""),FALSE,'Input and Summary Results'!$D738)</f>
        <v>0</v>
      </c>
      <c r="D1156" t="b">
        <f>IF(OR(B1156=0,'Input and Summary Results'!E738=0),FALSE,'Input and Summary Results'!$E738)</f>
        <v>0</v>
      </c>
      <c r="E1156" t="b">
        <f t="shared" si="83"/>
        <v>0</v>
      </c>
      <c r="F1156" t="b">
        <f t="shared" si="84"/>
        <v>0</v>
      </c>
      <c r="G1156" t="b">
        <f>IF('Input and Summary Results'!$J$4="yes",IF(C1156=FALSE,FALSE,IF('Data Transformation'!E1156&lt;$R$10,E1156,$R$10)),IF(C1156=FALSE,FALSE,IF(C1156&lt;$R$10,C1156,$R$10)))</f>
        <v>0</v>
      </c>
      <c r="H1156" t="b">
        <f>IF('Input and Summary Results'!$J$4="yes",'Data Transformation'!F1156,'Data Transformation'!D1156)</f>
        <v>0</v>
      </c>
      <c r="I1156" t="str">
        <f t="shared" si="82"/>
        <v/>
      </c>
    </row>
    <row r="1157" spans="2:9" x14ac:dyDescent="0.55000000000000004">
      <c r="B1157" t="b">
        <f>IF('Input and Summary Results'!D739=0,FALSE,'Input and Summary Results'!$B739)</f>
        <v>0</v>
      </c>
      <c r="C1157" t="b">
        <f>IF(OR(B1157=0,'Input and Summary Results'!D739=0,'Input and Summary Results'!D739=""),FALSE,'Input and Summary Results'!$D739)</f>
        <v>0</v>
      </c>
      <c r="D1157" t="b">
        <f>IF(OR(B1157=0,'Input and Summary Results'!E739=0),FALSE,'Input and Summary Results'!$E739)</f>
        <v>0</v>
      </c>
      <c r="E1157" t="b">
        <f t="shared" si="83"/>
        <v>0</v>
      </c>
      <c r="F1157" t="b">
        <f t="shared" si="84"/>
        <v>0</v>
      </c>
      <c r="G1157" t="b">
        <f>IF('Input and Summary Results'!$J$4="yes",IF(C1157=FALSE,FALSE,IF('Data Transformation'!E1157&lt;$R$10,E1157,$R$10)),IF(C1157=FALSE,FALSE,IF(C1157&lt;$R$10,C1157,$R$10)))</f>
        <v>0</v>
      </c>
      <c r="H1157" t="b">
        <f>IF('Input and Summary Results'!$J$4="yes",'Data Transformation'!F1157,'Data Transformation'!D1157)</f>
        <v>0</v>
      </c>
      <c r="I1157" t="str">
        <f t="shared" ref="I1157:I1220" si="85">IF(G1157=FALSE,"",B1157)</f>
        <v/>
      </c>
    </row>
    <row r="1158" spans="2:9" x14ac:dyDescent="0.55000000000000004">
      <c r="B1158" t="b">
        <f>IF('Input and Summary Results'!D740=0,FALSE,'Input and Summary Results'!$B740)</f>
        <v>0</v>
      </c>
      <c r="C1158" t="b">
        <f>IF(OR(B1158=0,'Input and Summary Results'!D740=0,'Input and Summary Results'!D740=""),FALSE,'Input and Summary Results'!$D740)</f>
        <v>0</v>
      </c>
      <c r="D1158" t="b">
        <f>IF(OR(B1158=0,'Input and Summary Results'!E740=0),FALSE,'Input and Summary Results'!$E740)</f>
        <v>0</v>
      </c>
      <c r="E1158" t="b">
        <f t="shared" si="83"/>
        <v>0</v>
      </c>
      <c r="F1158" t="b">
        <f t="shared" si="84"/>
        <v>0</v>
      </c>
      <c r="G1158" t="b">
        <f>IF('Input and Summary Results'!$J$4="yes",IF(C1158=FALSE,FALSE,IF('Data Transformation'!E1158&lt;$R$10,E1158,$R$10)),IF(C1158=FALSE,FALSE,IF(C1158&lt;$R$10,C1158,$R$10)))</f>
        <v>0</v>
      </c>
      <c r="H1158" t="b">
        <f>IF('Input and Summary Results'!$J$4="yes",'Data Transformation'!F1158,'Data Transformation'!D1158)</f>
        <v>0</v>
      </c>
      <c r="I1158" t="str">
        <f t="shared" si="85"/>
        <v/>
      </c>
    </row>
    <row r="1159" spans="2:9" x14ac:dyDescent="0.55000000000000004">
      <c r="B1159" t="b">
        <f>IF('Input and Summary Results'!D741=0,FALSE,'Input and Summary Results'!$B741)</f>
        <v>0</v>
      </c>
      <c r="C1159" t="b">
        <f>IF(OR(B1159=0,'Input and Summary Results'!D741=0,'Input and Summary Results'!D741=""),FALSE,'Input and Summary Results'!$D741)</f>
        <v>0</v>
      </c>
      <c r="D1159" t="b">
        <f>IF(OR(B1159=0,'Input and Summary Results'!E741=0),FALSE,'Input and Summary Results'!$E741)</f>
        <v>0</v>
      </c>
      <c r="E1159" t="b">
        <f t="shared" si="83"/>
        <v>0</v>
      </c>
      <c r="F1159" t="b">
        <f t="shared" si="84"/>
        <v>0</v>
      </c>
      <c r="G1159" t="b">
        <f>IF('Input and Summary Results'!$J$4="yes",IF(C1159=FALSE,FALSE,IF('Data Transformation'!E1159&lt;$R$10,E1159,$R$10)),IF(C1159=FALSE,FALSE,IF(C1159&lt;$R$10,C1159,$R$10)))</f>
        <v>0</v>
      </c>
      <c r="H1159" t="b">
        <f>IF('Input and Summary Results'!$J$4="yes",'Data Transformation'!F1159,'Data Transformation'!D1159)</f>
        <v>0</v>
      </c>
      <c r="I1159" t="str">
        <f t="shared" si="85"/>
        <v/>
      </c>
    </row>
    <row r="1160" spans="2:9" x14ac:dyDescent="0.55000000000000004">
      <c r="B1160" t="b">
        <f>IF('Input and Summary Results'!D742=0,FALSE,'Input and Summary Results'!$B742)</f>
        <v>0</v>
      </c>
      <c r="C1160" t="b">
        <f>IF(OR(B1160=0,'Input and Summary Results'!D742=0,'Input and Summary Results'!D742=""),FALSE,'Input and Summary Results'!$D742)</f>
        <v>0</v>
      </c>
      <c r="D1160" t="b">
        <f>IF(OR(B1160=0,'Input and Summary Results'!E742=0),FALSE,'Input and Summary Results'!$E742)</f>
        <v>0</v>
      </c>
      <c r="E1160" t="b">
        <f t="shared" si="83"/>
        <v>0</v>
      </c>
      <c r="F1160" t="b">
        <f t="shared" si="84"/>
        <v>0</v>
      </c>
      <c r="G1160" t="b">
        <f>IF('Input and Summary Results'!$J$4="yes",IF(C1160=FALSE,FALSE,IF('Data Transformation'!E1160&lt;$R$10,E1160,$R$10)),IF(C1160=FALSE,FALSE,IF(C1160&lt;$R$10,C1160,$R$10)))</f>
        <v>0</v>
      </c>
      <c r="H1160" t="b">
        <f>IF('Input and Summary Results'!$J$4="yes",'Data Transformation'!F1160,'Data Transformation'!D1160)</f>
        <v>0</v>
      </c>
      <c r="I1160" t="str">
        <f t="shared" si="85"/>
        <v/>
      </c>
    </row>
    <row r="1161" spans="2:9" x14ac:dyDescent="0.55000000000000004">
      <c r="B1161" t="b">
        <f>IF('Input and Summary Results'!D743=0,FALSE,'Input and Summary Results'!$B743)</f>
        <v>0</v>
      </c>
      <c r="C1161" t="b">
        <f>IF(OR(B1161=0,'Input and Summary Results'!D743=0,'Input and Summary Results'!D743=""),FALSE,'Input and Summary Results'!$D743)</f>
        <v>0</v>
      </c>
      <c r="D1161" t="b">
        <f>IF(OR(B1161=0,'Input and Summary Results'!E743=0),FALSE,'Input and Summary Results'!$E743)</f>
        <v>0</v>
      </c>
      <c r="E1161" t="b">
        <f t="shared" si="83"/>
        <v>0</v>
      </c>
      <c r="F1161" t="b">
        <f t="shared" si="84"/>
        <v>0</v>
      </c>
      <c r="G1161" t="b">
        <f>IF('Input and Summary Results'!$J$4="yes",IF(C1161=FALSE,FALSE,IF('Data Transformation'!E1161&lt;$R$10,E1161,$R$10)),IF(C1161=FALSE,FALSE,IF(C1161&lt;$R$10,C1161,$R$10)))</f>
        <v>0</v>
      </c>
      <c r="H1161" t="b">
        <f>IF('Input and Summary Results'!$J$4="yes",'Data Transformation'!F1161,'Data Transformation'!D1161)</f>
        <v>0</v>
      </c>
      <c r="I1161" t="str">
        <f t="shared" si="85"/>
        <v/>
      </c>
    </row>
    <row r="1162" spans="2:9" x14ac:dyDescent="0.55000000000000004">
      <c r="B1162" t="b">
        <f>IF('Input and Summary Results'!D744=0,FALSE,'Input and Summary Results'!$B744)</f>
        <v>0</v>
      </c>
      <c r="C1162" t="b">
        <f>IF(OR(B1162=0,'Input and Summary Results'!D744=0,'Input and Summary Results'!D744=""),FALSE,'Input and Summary Results'!$D744)</f>
        <v>0</v>
      </c>
      <c r="D1162" t="b">
        <f>IF(OR(B1162=0,'Input and Summary Results'!E744=0),FALSE,'Input and Summary Results'!$E744)</f>
        <v>0</v>
      </c>
      <c r="E1162" t="b">
        <f t="shared" si="83"/>
        <v>0</v>
      </c>
      <c r="F1162" t="b">
        <f t="shared" si="84"/>
        <v>0</v>
      </c>
      <c r="G1162" t="b">
        <f>IF('Input and Summary Results'!$J$4="yes",IF(C1162=FALSE,FALSE,IF('Data Transformation'!E1162&lt;$R$10,E1162,$R$10)),IF(C1162=FALSE,FALSE,IF(C1162&lt;$R$10,C1162,$R$10)))</f>
        <v>0</v>
      </c>
      <c r="H1162" t="b">
        <f>IF('Input and Summary Results'!$J$4="yes",'Data Transformation'!F1162,'Data Transformation'!D1162)</f>
        <v>0</v>
      </c>
      <c r="I1162" t="str">
        <f t="shared" si="85"/>
        <v/>
      </c>
    </row>
    <row r="1163" spans="2:9" x14ac:dyDescent="0.55000000000000004">
      <c r="B1163" t="b">
        <f>IF('Input and Summary Results'!D745=0,FALSE,'Input and Summary Results'!$B745)</f>
        <v>0</v>
      </c>
      <c r="C1163" t="b">
        <f>IF(OR(B1163=0,'Input and Summary Results'!D745=0,'Input and Summary Results'!D745=""),FALSE,'Input and Summary Results'!$D745)</f>
        <v>0</v>
      </c>
      <c r="D1163" t="b">
        <f>IF(OR(B1163=0,'Input and Summary Results'!E745=0),FALSE,'Input and Summary Results'!$E745)</f>
        <v>0</v>
      </c>
      <c r="E1163" t="b">
        <f t="shared" si="83"/>
        <v>0</v>
      </c>
      <c r="F1163" t="b">
        <f t="shared" si="84"/>
        <v>0</v>
      </c>
      <c r="G1163" t="b">
        <f>IF('Input and Summary Results'!$J$4="yes",IF(C1163=FALSE,FALSE,IF('Data Transformation'!E1163&lt;$R$10,E1163,$R$10)),IF(C1163=FALSE,FALSE,IF(C1163&lt;$R$10,C1163,$R$10)))</f>
        <v>0</v>
      </c>
      <c r="H1163" t="b">
        <f>IF('Input and Summary Results'!$J$4="yes",'Data Transformation'!F1163,'Data Transformation'!D1163)</f>
        <v>0</v>
      </c>
      <c r="I1163" t="str">
        <f t="shared" si="85"/>
        <v/>
      </c>
    </row>
    <row r="1164" spans="2:9" x14ac:dyDescent="0.55000000000000004">
      <c r="B1164" t="b">
        <f>IF('Input and Summary Results'!D746=0,FALSE,'Input and Summary Results'!$B746)</f>
        <v>0</v>
      </c>
      <c r="C1164" t="b">
        <f>IF(OR(B1164=0,'Input and Summary Results'!D746=0,'Input and Summary Results'!D746=""),FALSE,'Input and Summary Results'!$D746)</f>
        <v>0</v>
      </c>
      <c r="D1164" t="b">
        <f>IF(OR(B1164=0,'Input and Summary Results'!E746=0),FALSE,'Input and Summary Results'!$E746)</f>
        <v>0</v>
      </c>
      <c r="E1164" t="b">
        <f t="shared" si="83"/>
        <v>0</v>
      </c>
      <c r="F1164" t="b">
        <f t="shared" si="84"/>
        <v>0</v>
      </c>
      <c r="G1164" t="b">
        <f>IF('Input and Summary Results'!$J$4="yes",IF(C1164=FALSE,FALSE,IF('Data Transformation'!E1164&lt;$R$10,E1164,$R$10)),IF(C1164=FALSE,FALSE,IF(C1164&lt;$R$10,C1164,$R$10)))</f>
        <v>0</v>
      </c>
      <c r="H1164" t="b">
        <f>IF('Input and Summary Results'!$J$4="yes",'Data Transformation'!F1164,'Data Transformation'!D1164)</f>
        <v>0</v>
      </c>
      <c r="I1164" t="str">
        <f t="shared" si="85"/>
        <v/>
      </c>
    </row>
    <row r="1165" spans="2:9" x14ac:dyDescent="0.55000000000000004">
      <c r="B1165" t="b">
        <f>IF('Input and Summary Results'!D747=0,FALSE,'Input and Summary Results'!$B747)</f>
        <v>0</v>
      </c>
      <c r="C1165" t="b">
        <f>IF(OR(B1165=0,'Input and Summary Results'!D747=0,'Input and Summary Results'!D747=""),FALSE,'Input and Summary Results'!$D747)</f>
        <v>0</v>
      </c>
      <c r="D1165" t="b">
        <f>IF(OR(B1165=0,'Input and Summary Results'!E747=0),FALSE,'Input and Summary Results'!$E747)</f>
        <v>0</v>
      </c>
      <c r="E1165" t="b">
        <f t="shared" si="83"/>
        <v>0</v>
      </c>
      <c r="F1165" t="b">
        <f t="shared" si="84"/>
        <v>0</v>
      </c>
      <c r="G1165" t="b">
        <f>IF('Input and Summary Results'!$J$4="yes",IF(C1165=FALSE,FALSE,IF('Data Transformation'!E1165&lt;$R$10,E1165,$R$10)),IF(C1165=FALSE,FALSE,IF(C1165&lt;$R$10,C1165,$R$10)))</f>
        <v>0</v>
      </c>
      <c r="H1165" t="b">
        <f>IF('Input and Summary Results'!$J$4="yes",'Data Transformation'!F1165,'Data Transformation'!D1165)</f>
        <v>0</v>
      </c>
      <c r="I1165" t="str">
        <f t="shared" si="85"/>
        <v/>
      </c>
    </row>
    <row r="1166" spans="2:9" x14ac:dyDescent="0.55000000000000004">
      <c r="B1166" t="b">
        <f>IF('Input and Summary Results'!D748=0,FALSE,'Input and Summary Results'!$B748)</f>
        <v>0</v>
      </c>
      <c r="C1166" t="b">
        <f>IF(OR(B1166=0,'Input and Summary Results'!D748=0,'Input and Summary Results'!D748=""),FALSE,'Input and Summary Results'!$D748)</f>
        <v>0</v>
      </c>
      <c r="D1166" t="b">
        <f>IF(OR(B1166=0,'Input and Summary Results'!E748=0),FALSE,'Input and Summary Results'!$E748)</f>
        <v>0</v>
      </c>
      <c r="E1166" t="b">
        <f t="shared" si="83"/>
        <v>0</v>
      </c>
      <c r="F1166" t="b">
        <f t="shared" si="84"/>
        <v>0</v>
      </c>
      <c r="G1166" t="b">
        <f>IF('Input and Summary Results'!$J$4="yes",IF(C1166=FALSE,FALSE,IF('Data Transformation'!E1166&lt;$R$10,E1166,$R$10)),IF(C1166=FALSE,FALSE,IF(C1166&lt;$R$10,C1166,$R$10)))</f>
        <v>0</v>
      </c>
      <c r="H1166" t="b">
        <f>IF('Input and Summary Results'!$J$4="yes",'Data Transformation'!F1166,'Data Transformation'!D1166)</f>
        <v>0</v>
      </c>
      <c r="I1166" t="str">
        <f t="shared" si="85"/>
        <v/>
      </c>
    </row>
    <row r="1167" spans="2:9" x14ac:dyDescent="0.55000000000000004">
      <c r="B1167" t="b">
        <f>IF('Input and Summary Results'!D749=0,FALSE,'Input and Summary Results'!$B749)</f>
        <v>0</v>
      </c>
      <c r="C1167" t="b">
        <f>IF(OR(B1167=0,'Input and Summary Results'!D749=0,'Input and Summary Results'!D749=""),FALSE,'Input and Summary Results'!$D749)</f>
        <v>0</v>
      </c>
      <c r="D1167" t="b">
        <f>IF(OR(B1167=0,'Input and Summary Results'!E749=0),FALSE,'Input and Summary Results'!$E749)</f>
        <v>0</v>
      </c>
      <c r="E1167" t="b">
        <f t="shared" si="83"/>
        <v>0</v>
      </c>
      <c r="F1167" t="b">
        <f t="shared" si="84"/>
        <v>0</v>
      </c>
      <c r="G1167" t="b">
        <f>IF('Input and Summary Results'!$J$4="yes",IF(C1167=FALSE,FALSE,IF('Data Transformation'!E1167&lt;$R$10,E1167,$R$10)),IF(C1167=FALSE,FALSE,IF(C1167&lt;$R$10,C1167,$R$10)))</f>
        <v>0</v>
      </c>
      <c r="H1167" t="b">
        <f>IF('Input and Summary Results'!$J$4="yes",'Data Transformation'!F1167,'Data Transformation'!D1167)</f>
        <v>0</v>
      </c>
      <c r="I1167" t="str">
        <f t="shared" si="85"/>
        <v/>
      </c>
    </row>
    <row r="1168" spans="2:9" x14ac:dyDescent="0.55000000000000004">
      <c r="B1168" t="b">
        <f>IF('Input and Summary Results'!D750=0,FALSE,'Input and Summary Results'!$B750)</f>
        <v>0</v>
      </c>
      <c r="C1168" t="b">
        <f>IF(OR(B1168=0,'Input and Summary Results'!D750=0,'Input and Summary Results'!D750=""),FALSE,'Input and Summary Results'!$D750)</f>
        <v>0</v>
      </c>
      <c r="D1168" t="b">
        <f>IF(OR(B1168=0,'Input and Summary Results'!E750=0),FALSE,'Input and Summary Results'!$E750)</f>
        <v>0</v>
      </c>
      <c r="E1168" t="b">
        <f t="shared" si="83"/>
        <v>0</v>
      </c>
      <c r="F1168" t="b">
        <f t="shared" si="84"/>
        <v>0</v>
      </c>
      <c r="G1168" t="b">
        <f>IF('Input and Summary Results'!$J$4="yes",IF(C1168=FALSE,FALSE,IF('Data Transformation'!E1168&lt;$R$10,E1168,$R$10)),IF(C1168=FALSE,FALSE,IF(C1168&lt;$R$10,C1168,$R$10)))</f>
        <v>0</v>
      </c>
      <c r="H1168" t="b">
        <f>IF('Input and Summary Results'!$J$4="yes",'Data Transformation'!F1168,'Data Transformation'!D1168)</f>
        <v>0</v>
      </c>
      <c r="I1168" t="str">
        <f t="shared" si="85"/>
        <v/>
      </c>
    </row>
    <row r="1169" spans="2:9" x14ac:dyDescent="0.55000000000000004">
      <c r="B1169" t="b">
        <f>IF('Input and Summary Results'!D751=0,FALSE,'Input and Summary Results'!$B751)</f>
        <v>0</v>
      </c>
      <c r="C1169" t="b">
        <f>IF(OR(B1169=0,'Input and Summary Results'!D751=0,'Input and Summary Results'!D751=""),FALSE,'Input and Summary Results'!$D751)</f>
        <v>0</v>
      </c>
      <c r="D1169" t="b">
        <f>IF(OR(B1169=0,'Input and Summary Results'!E751=0),FALSE,'Input and Summary Results'!$E751)</f>
        <v>0</v>
      </c>
      <c r="E1169" t="b">
        <f t="shared" si="83"/>
        <v>0</v>
      </c>
      <c r="F1169" t="b">
        <f t="shared" si="84"/>
        <v>0</v>
      </c>
      <c r="G1169" t="b">
        <f>IF('Input and Summary Results'!$J$4="yes",IF(C1169=FALSE,FALSE,IF('Data Transformation'!E1169&lt;$R$10,E1169,$R$10)),IF(C1169=FALSE,FALSE,IF(C1169&lt;$R$10,C1169,$R$10)))</f>
        <v>0</v>
      </c>
      <c r="H1169" t="b">
        <f>IF('Input and Summary Results'!$J$4="yes",'Data Transformation'!F1169,'Data Transformation'!D1169)</f>
        <v>0</v>
      </c>
      <c r="I1169" t="str">
        <f t="shared" si="85"/>
        <v/>
      </c>
    </row>
    <row r="1170" spans="2:9" x14ac:dyDescent="0.55000000000000004">
      <c r="B1170" t="b">
        <f>IF('Input and Summary Results'!D752=0,FALSE,'Input and Summary Results'!$B752)</f>
        <v>0</v>
      </c>
      <c r="C1170" t="b">
        <f>IF(OR(B1170=0,'Input and Summary Results'!D752=0,'Input and Summary Results'!D752=""),FALSE,'Input and Summary Results'!$D752)</f>
        <v>0</v>
      </c>
      <c r="D1170" t="b">
        <f>IF(OR(B1170=0,'Input and Summary Results'!E752=0),FALSE,'Input and Summary Results'!$E752)</f>
        <v>0</v>
      </c>
      <c r="E1170" t="b">
        <f t="shared" si="83"/>
        <v>0</v>
      </c>
      <c r="F1170" t="b">
        <f t="shared" si="84"/>
        <v>0</v>
      </c>
      <c r="G1170" t="b">
        <f>IF('Input and Summary Results'!$J$4="yes",IF(C1170=FALSE,FALSE,IF('Data Transformation'!E1170&lt;$R$10,E1170,$R$10)),IF(C1170=FALSE,FALSE,IF(C1170&lt;$R$10,C1170,$R$10)))</f>
        <v>0</v>
      </c>
      <c r="H1170" t="b">
        <f>IF('Input and Summary Results'!$J$4="yes",'Data Transformation'!F1170,'Data Transformation'!D1170)</f>
        <v>0</v>
      </c>
      <c r="I1170" t="str">
        <f t="shared" si="85"/>
        <v/>
      </c>
    </row>
    <row r="1171" spans="2:9" x14ac:dyDescent="0.55000000000000004">
      <c r="B1171" t="b">
        <f>IF('Input and Summary Results'!D753=0,FALSE,'Input and Summary Results'!$B753)</f>
        <v>0</v>
      </c>
      <c r="C1171" t="b">
        <f>IF(OR(B1171=0,'Input and Summary Results'!D753=0,'Input and Summary Results'!D753=""),FALSE,'Input and Summary Results'!$D753)</f>
        <v>0</v>
      </c>
      <c r="D1171" t="b">
        <f>IF(OR(B1171=0,'Input and Summary Results'!E753=0),FALSE,'Input and Summary Results'!$E753)</f>
        <v>0</v>
      </c>
      <c r="E1171" t="b">
        <f t="shared" si="83"/>
        <v>0</v>
      </c>
      <c r="F1171" t="b">
        <f t="shared" si="84"/>
        <v>0</v>
      </c>
      <c r="G1171" t="b">
        <f>IF('Input and Summary Results'!$J$4="yes",IF(C1171=FALSE,FALSE,IF('Data Transformation'!E1171&lt;$R$10,E1171,$R$10)),IF(C1171=FALSE,FALSE,IF(C1171&lt;$R$10,C1171,$R$10)))</f>
        <v>0</v>
      </c>
      <c r="H1171" t="b">
        <f>IF('Input and Summary Results'!$J$4="yes",'Data Transformation'!F1171,'Data Transformation'!D1171)</f>
        <v>0</v>
      </c>
      <c r="I1171" t="str">
        <f t="shared" si="85"/>
        <v/>
      </c>
    </row>
    <row r="1172" spans="2:9" x14ac:dyDescent="0.55000000000000004">
      <c r="B1172" t="b">
        <f>IF('Input and Summary Results'!D754=0,FALSE,'Input and Summary Results'!$B754)</f>
        <v>0</v>
      </c>
      <c r="C1172" t="b">
        <f>IF(OR(B1172=0,'Input and Summary Results'!D754=0,'Input and Summary Results'!D754=""),FALSE,'Input and Summary Results'!$D754)</f>
        <v>0</v>
      </c>
      <c r="D1172" t="b">
        <f>IF(OR(B1172=0,'Input and Summary Results'!E754=0),FALSE,'Input and Summary Results'!$E754)</f>
        <v>0</v>
      </c>
      <c r="E1172" t="b">
        <f t="shared" si="83"/>
        <v>0</v>
      </c>
      <c r="F1172" t="b">
        <f t="shared" si="84"/>
        <v>0</v>
      </c>
      <c r="G1172" t="b">
        <f>IF('Input and Summary Results'!$J$4="yes",IF(C1172=FALSE,FALSE,IF('Data Transformation'!E1172&lt;$R$10,E1172,$R$10)),IF(C1172=FALSE,FALSE,IF(C1172&lt;$R$10,C1172,$R$10)))</f>
        <v>0</v>
      </c>
      <c r="H1172" t="b">
        <f>IF('Input and Summary Results'!$J$4="yes",'Data Transformation'!F1172,'Data Transformation'!D1172)</f>
        <v>0</v>
      </c>
      <c r="I1172" t="str">
        <f t="shared" si="85"/>
        <v/>
      </c>
    </row>
    <row r="1173" spans="2:9" x14ac:dyDescent="0.55000000000000004">
      <c r="B1173" t="b">
        <f>IF('Input and Summary Results'!D755=0,FALSE,'Input and Summary Results'!$B755)</f>
        <v>0</v>
      </c>
      <c r="C1173" t="b">
        <f>IF(OR(B1173=0,'Input and Summary Results'!D755=0,'Input and Summary Results'!D755=""),FALSE,'Input and Summary Results'!$D755)</f>
        <v>0</v>
      </c>
      <c r="D1173" t="b">
        <f>IF(OR(B1173=0,'Input and Summary Results'!E755=0),FALSE,'Input and Summary Results'!$E755)</f>
        <v>0</v>
      </c>
      <c r="E1173" t="b">
        <f t="shared" si="83"/>
        <v>0</v>
      </c>
      <c r="F1173" t="b">
        <f t="shared" si="84"/>
        <v>0</v>
      </c>
      <c r="G1173" t="b">
        <f>IF('Input and Summary Results'!$J$4="yes",IF(C1173=FALSE,FALSE,IF('Data Transformation'!E1173&lt;$R$10,E1173,$R$10)),IF(C1173=FALSE,FALSE,IF(C1173&lt;$R$10,C1173,$R$10)))</f>
        <v>0</v>
      </c>
      <c r="H1173" t="b">
        <f>IF('Input and Summary Results'!$J$4="yes",'Data Transformation'!F1173,'Data Transformation'!D1173)</f>
        <v>0</v>
      </c>
      <c r="I1173" t="str">
        <f t="shared" si="85"/>
        <v/>
      </c>
    </row>
    <row r="1174" spans="2:9" x14ac:dyDescent="0.55000000000000004">
      <c r="B1174" t="b">
        <f>IF('Input and Summary Results'!D756=0,FALSE,'Input and Summary Results'!$B756)</f>
        <v>0</v>
      </c>
      <c r="C1174" t="b">
        <f>IF(OR(B1174=0,'Input and Summary Results'!D756=0,'Input and Summary Results'!D756=""),FALSE,'Input and Summary Results'!$D756)</f>
        <v>0</v>
      </c>
      <c r="D1174" t="b">
        <f>IF(OR(B1174=0,'Input and Summary Results'!E756=0),FALSE,'Input and Summary Results'!$E756)</f>
        <v>0</v>
      </c>
      <c r="E1174" t="b">
        <f t="shared" si="83"/>
        <v>0</v>
      </c>
      <c r="F1174" t="b">
        <f t="shared" si="84"/>
        <v>0</v>
      </c>
      <c r="G1174" t="b">
        <f>IF('Input and Summary Results'!$J$4="yes",IF(C1174=FALSE,FALSE,IF('Data Transformation'!E1174&lt;$R$10,E1174,$R$10)),IF(C1174=FALSE,FALSE,IF(C1174&lt;$R$10,C1174,$R$10)))</f>
        <v>0</v>
      </c>
      <c r="H1174" t="b">
        <f>IF('Input and Summary Results'!$J$4="yes",'Data Transformation'!F1174,'Data Transformation'!D1174)</f>
        <v>0</v>
      </c>
      <c r="I1174" t="str">
        <f t="shared" si="85"/>
        <v/>
      </c>
    </row>
    <row r="1175" spans="2:9" x14ac:dyDescent="0.55000000000000004">
      <c r="B1175" t="b">
        <f>IF('Input and Summary Results'!D757=0,FALSE,'Input and Summary Results'!$B757)</f>
        <v>0</v>
      </c>
      <c r="C1175" t="b">
        <f>IF(OR(B1175=0,'Input and Summary Results'!D757=0,'Input and Summary Results'!D757=""),FALSE,'Input and Summary Results'!$D757)</f>
        <v>0</v>
      </c>
      <c r="D1175" t="b">
        <f>IF(OR(B1175=0,'Input and Summary Results'!E757=0),FALSE,'Input and Summary Results'!$E757)</f>
        <v>0</v>
      </c>
      <c r="E1175" t="b">
        <f t="shared" si="83"/>
        <v>0</v>
      </c>
      <c r="F1175" t="b">
        <f t="shared" si="84"/>
        <v>0</v>
      </c>
      <c r="G1175" t="b">
        <f>IF('Input and Summary Results'!$J$4="yes",IF(C1175=FALSE,FALSE,IF('Data Transformation'!E1175&lt;$R$10,E1175,$R$10)),IF(C1175=FALSE,FALSE,IF(C1175&lt;$R$10,C1175,$R$10)))</f>
        <v>0</v>
      </c>
      <c r="H1175" t="b">
        <f>IF('Input and Summary Results'!$J$4="yes",'Data Transformation'!F1175,'Data Transformation'!D1175)</f>
        <v>0</v>
      </c>
      <c r="I1175" t="str">
        <f t="shared" si="85"/>
        <v/>
      </c>
    </row>
    <row r="1176" spans="2:9" x14ac:dyDescent="0.55000000000000004">
      <c r="B1176" t="b">
        <f>IF('Input and Summary Results'!D758=0,FALSE,'Input and Summary Results'!$B758)</f>
        <v>0</v>
      </c>
      <c r="C1176" t="b">
        <f>IF(OR(B1176=0,'Input and Summary Results'!D758=0,'Input and Summary Results'!D758=""),FALSE,'Input and Summary Results'!$D758)</f>
        <v>0</v>
      </c>
      <c r="D1176" t="b">
        <f>IF(OR(B1176=0,'Input and Summary Results'!E758=0),FALSE,'Input and Summary Results'!$E758)</f>
        <v>0</v>
      </c>
      <c r="E1176" t="b">
        <f t="shared" si="83"/>
        <v>0</v>
      </c>
      <c r="F1176" t="b">
        <f t="shared" si="84"/>
        <v>0</v>
      </c>
      <c r="G1176" t="b">
        <f>IF('Input and Summary Results'!$J$4="yes",IF(C1176=FALSE,FALSE,IF('Data Transformation'!E1176&lt;$R$10,E1176,$R$10)),IF(C1176=FALSE,FALSE,IF(C1176&lt;$R$10,C1176,$R$10)))</f>
        <v>0</v>
      </c>
      <c r="H1176" t="b">
        <f>IF('Input and Summary Results'!$J$4="yes",'Data Transformation'!F1176,'Data Transformation'!D1176)</f>
        <v>0</v>
      </c>
      <c r="I1176" t="str">
        <f t="shared" si="85"/>
        <v/>
      </c>
    </row>
    <row r="1177" spans="2:9" x14ac:dyDescent="0.55000000000000004">
      <c r="B1177" t="b">
        <f>IF('Input and Summary Results'!D759=0,FALSE,'Input and Summary Results'!$B759)</f>
        <v>0</v>
      </c>
      <c r="C1177" t="b">
        <f>IF(OR(B1177=0,'Input and Summary Results'!D759=0,'Input and Summary Results'!D759=""),FALSE,'Input and Summary Results'!$D759)</f>
        <v>0</v>
      </c>
      <c r="D1177" t="b">
        <f>IF(OR(B1177=0,'Input and Summary Results'!E759=0),FALSE,'Input and Summary Results'!$E759)</f>
        <v>0</v>
      </c>
      <c r="E1177" t="b">
        <f t="shared" si="83"/>
        <v>0</v>
      </c>
      <c r="F1177" t="b">
        <f t="shared" si="84"/>
        <v>0</v>
      </c>
      <c r="G1177" t="b">
        <f>IF('Input and Summary Results'!$J$4="yes",IF(C1177=FALSE,FALSE,IF('Data Transformation'!E1177&lt;$R$10,E1177,$R$10)),IF(C1177=FALSE,FALSE,IF(C1177&lt;$R$10,C1177,$R$10)))</f>
        <v>0</v>
      </c>
      <c r="H1177" t="b">
        <f>IF('Input and Summary Results'!$J$4="yes",'Data Transformation'!F1177,'Data Transformation'!D1177)</f>
        <v>0</v>
      </c>
      <c r="I1177" t="str">
        <f t="shared" si="85"/>
        <v/>
      </c>
    </row>
    <row r="1178" spans="2:9" x14ac:dyDescent="0.55000000000000004">
      <c r="B1178" t="b">
        <f>IF('Input and Summary Results'!D760=0,FALSE,'Input and Summary Results'!$B760)</f>
        <v>0</v>
      </c>
      <c r="C1178" t="b">
        <f>IF(OR(B1178=0,'Input and Summary Results'!D760=0,'Input and Summary Results'!D760=""),FALSE,'Input and Summary Results'!$D760)</f>
        <v>0</v>
      </c>
      <c r="D1178" t="b">
        <f>IF(OR(B1178=0,'Input and Summary Results'!E760=0),FALSE,'Input and Summary Results'!$E760)</f>
        <v>0</v>
      </c>
      <c r="E1178" t="b">
        <f t="shared" si="83"/>
        <v>0</v>
      </c>
      <c r="F1178" t="b">
        <f t="shared" si="84"/>
        <v>0</v>
      </c>
      <c r="G1178" t="b">
        <f>IF('Input and Summary Results'!$J$4="yes",IF(C1178=FALSE,FALSE,IF('Data Transformation'!E1178&lt;$R$10,E1178,$R$10)),IF(C1178=FALSE,FALSE,IF(C1178&lt;$R$10,C1178,$R$10)))</f>
        <v>0</v>
      </c>
      <c r="H1178" t="b">
        <f>IF('Input and Summary Results'!$J$4="yes",'Data Transformation'!F1178,'Data Transformation'!D1178)</f>
        <v>0</v>
      </c>
      <c r="I1178" t="str">
        <f t="shared" si="85"/>
        <v/>
      </c>
    </row>
    <row r="1179" spans="2:9" x14ac:dyDescent="0.55000000000000004">
      <c r="B1179" t="b">
        <f>IF('Input and Summary Results'!D761=0,FALSE,'Input and Summary Results'!$B761)</f>
        <v>0</v>
      </c>
      <c r="C1179" t="b">
        <f>IF(OR(B1179=0,'Input and Summary Results'!D761=0,'Input and Summary Results'!D761=""),FALSE,'Input and Summary Results'!$D761)</f>
        <v>0</v>
      </c>
      <c r="D1179" t="b">
        <f>IF(OR(B1179=0,'Input and Summary Results'!E761=0),FALSE,'Input and Summary Results'!$E761)</f>
        <v>0</v>
      </c>
      <c r="E1179" t="b">
        <f t="shared" si="83"/>
        <v>0</v>
      </c>
      <c r="F1179" t="b">
        <f t="shared" si="84"/>
        <v>0</v>
      </c>
      <c r="G1179" t="b">
        <f>IF('Input and Summary Results'!$J$4="yes",IF(C1179=FALSE,FALSE,IF('Data Transformation'!E1179&lt;$R$10,E1179,$R$10)),IF(C1179=FALSE,FALSE,IF(C1179&lt;$R$10,C1179,$R$10)))</f>
        <v>0</v>
      </c>
      <c r="H1179" t="b">
        <f>IF('Input and Summary Results'!$J$4="yes",'Data Transformation'!F1179,'Data Transformation'!D1179)</f>
        <v>0</v>
      </c>
      <c r="I1179" t="str">
        <f t="shared" si="85"/>
        <v/>
      </c>
    </row>
    <row r="1180" spans="2:9" x14ac:dyDescent="0.55000000000000004">
      <c r="B1180" t="b">
        <f>IF('Input and Summary Results'!D762=0,FALSE,'Input and Summary Results'!$B762)</f>
        <v>0</v>
      </c>
      <c r="C1180" t="b">
        <f>IF(OR(B1180=0,'Input and Summary Results'!D762=0,'Input and Summary Results'!D762=""),FALSE,'Input and Summary Results'!$D762)</f>
        <v>0</v>
      </c>
      <c r="D1180" t="b">
        <f>IF(OR(B1180=0,'Input and Summary Results'!E762=0),FALSE,'Input and Summary Results'!$E762)</f>
        <v>0</v>
      </c>
      <c r="E1180" t="b">
        <f t="shared" si="83"/>
        <v>0</v>
      </c>
      <c r="F1180" t="b">
        <f t="shared" si="84"/>
        <v>0</v>
      </c>
      <c r="G1180" t="b">
        <f>IF('Input and Summary Results'!$J$4="yes",IF(C1180=FALSE,FALSE,IF('Data Transformation'!E1180&lt;$R$10,E1180,$R$10)),IF(C1180=FALSE,FALSE,IF(C1180&lt;$R$10,C1180,$R$10)))</f>
        <v>0</v>
      </c>
      <c r="H1180" t="b">
        <f>IF('Input and Summary Results'!$J$4="yes",'Data Transformation'!F1180,'Data Transformation'!D1180)</f>
        <v>0</v>
      </c>
      <c r="I1180" t="str">
        <f t="shared" si="85"/>
        <v/>
      </c>
    </row>
    <row r="1181" spans="2:9" x14ac:dyDescent="0.55000000000000004">
      <c r="B1181" t="b">
        <f>IF('Input and Summary Results'!D763=0,FALSE,'Input and Summary Results'!$B763)</f>
        <v>0</v>
      </c>
      <c r="C1181" t="b">
        <f>IF(OR(B1181=0,'Input and Summary Results'!D763=0,'Input and Summary Results'!D763=""),FALSE,'Input and Summary Results'!$D763)</f>
        <v>0</v>
      </c>
      <c r="D1181" t="b">
        <f>IF(OR(B1181=0,'Input and Summary Results'!E763=0),FALSE,'Input and Summary Results'!$E763)</f>
        <v>0</v>
      </c>
      <c r="E1181" t="b">
        <f t="shared" si="83"/>
        <v>0</v>
      </c>
      <c r="F1181" t="b">
        <f t="shared" si="84"/>
        <v>0</v>
      </c>
      <c r="G1181" t="b">
        <f>IF('Input and Summary Results'!$J$4="yes",IF(C1181=FALSE,FALSE,IF('Data Transformation'!E1181&lt;$R$10,E1181,$R$10)),IF(C1181=FALSE,FALSE,IF(C1181&lt;$R$10,C1181,$R$10)))</f>
        <v>0</v>
      </c>
      <c r="H1181" t="b">
        <f>IF('Input and Summary Results'!$J$4="yes",'Data Transformation'!F1181,'Data Transformation'!D1181)</f>
        <v>0</v>
      </c>
      <c r="I1181" t="str">
        <f t="shared" si="85"/>
        <v/>
      </c>
    </row>
    <row r="1182" spans="2:9" x14ac:dyDescent="0.55000000000000004">
      <c r="B1182" t="b">
        <f>IF('Input and Summary Results'!D764=0,FALSE,'Input and Summary Results'!$B764)</f>
        <v>0</v>
      </c>
      <c r="C1182" t="b">
        <f>IF(OR(B1182=0,'Input and Summary Results'!D764=0,'Input and Summary Results'!D764=""),FALSE,'Input and Summary Results'!$D764)</f>
        <v>0</v>
      </c>
      <c r="D1182" t="b">
        <f>IF(OR(B1182=0,'Input and Summary Results'!E764=0),FALSE,'Input and Summary Results'!$E764)</f>
        <v>0</v>
      </c>
      <c r="E1182" t="b">
        <f t="shared" si="83"/>
        <v>0</v>
      </c>
      <c r="F1182" t="b">
        <f t="shared" si="84"/>
        <v>0</v>
      </c>
      <c r="G1182" t="b">
        <f>IF('Input and Summary Results'!$J$4="yes",IF(C1182=FALSE,FALSE,IF('Data Transformation'!E1182&lt;$R$10,E1182,$R$10)),IF(C1182=FALSE,FALSE,IF(C1182&lt;$R$10,C1182,$R$10)))</f>
        <v>0</v>
      </c>
      <c r="H1182" t="b">
        <f>IF('Input and Summary Results'!$J$4="yes",'Data Transformation'!F1182,'Data Transformation'!D1182)</f>
        <v>0</v>
      </c>
      <c r="I1182" t="str">
        <f t="shared" si="85"/>
        <v/>
      </c>
    </row>
    <row r="1183" spans="2:9" x14ac:dyDescent="0.55000000000000004">
      <c r="B1183" t="b">
        <f>IF('Input and Summary Results'!D765=0,FALSE,'Input and Summary Results'!$B765)</f>
        <v>0</v>
      </c>
      <c r="C1183" t="b">
        <f>IF(OR(B1183=0,'Input and Summary Results'!D765=0,'Input and Summary Results'!D765=""),FALSE,'Input and Summary Results'!$D765)</f>
        <v>0</v>
      </c>
      <c r="D1183" t="b">
        <f>IF(OR(B1183=0,'Input and Summary Results'!E765=0),FALSE,'Input and Summary Results'!$E765)</f>
        <v>0</v>
      </c>
      <c r="E1183" t="b">
        <f t="shared" si="83"/>
        <v>0</v>
      </c>
      <c r="F1183" t="b">
        <f t="shared" si="84"/>
        <v>0</v>
      </c>
      <c r="G1183" t="b">
        <f>IF('Input and Summary Results'!$J$4="yes",IF(C1183=FALSE,FALSE,IF('Data Transformation'!E1183&lt;$R$10,E1183,$R$10)),IF(C1183=FALSE,FALSE,IF(C1183&lt;$R$10,C1183,$R$10)))</f>
        <v>0</v>
      </c>
      <c r="H1183" t="b">
        <f>IF('Input and Summary Results'!$J$4="yes",'Data Transformation'!F1183,'Data Transformation'!D1183)</f>
        <v>0</v>
      </c>
      <c r="I1183" t="str">
        <f t="shared" si="85"/>
        <v/>
      </c>
    </row>
    <row r="1184" spans="2:9" x14ac:dyDescent="0.55000000000000004">
      <c r="B1184" t="b">
        <f>IF('Input and Summary Results'!D766=0,FALSE,'Input and Summary Results'!$B766)</f>
        <v>0</v>
      </c>
      <c r="C1184" t="b">
        <f>IF(OR(B1184=0,'Input and Summary Results'!D766=0,'Input and Summary Results'!D766=""),FALSE,'Input and Summary Results'!$D766)</f>
        <v>0</v>
      </c>
      <c r="D1184" t="b">
        <f>IF(OR(B1184=0,'Input and Summary Results'!E766=0),FALSE,'Input and Summary Results'!$E766)</f>
        <v>0</v>
      </c>
      <c r="E1184" t="b">
        <f t="shared" si="83"/>
        <v>0</v>
      </c>
      <c r="F1184" t="b">
        <f t="shared" si="84"/>
        <v>0</v>
      </c>
      <c r="G1184" t="b">
        <f>IF('Input and Summary Results'!$J$4="yes",IF(C1184=FALSE,FALSE,IF('Data Transformation'!E1184&lt;$R$10,E1184,$R$10)),IF(C1184=FALSE,FALSE,IF(C1184&lt;$R$10,C1184,$R$10)))</f>
        <v>0</v>
      </c>
      <c r="H1184" t="b">
        <f>IF('Input and Summary Results'!$J$4="yes",'Data Transformation'!F1184,'Data Transformation'!D1184)</f>
        <v>0</v>
      </c>
      <c r="I1184" t="str">
        <f t="shared" si="85"/>
        <v/>
      </c>
    </row>
    <row r="1185" spans="2:9" x14ac:dyDescent="0.55000000000000004">
      <c r="B1185" t="b">
        <f>IF('Input and Summary Results'!D767=0,FALSE,'Input and Summary Results'!$B767)</f>
        <v>0</v>
      </c>
      <c r="C1185" t="b">
        <f>IF(OR(B1185=0,'Input and Summary Results'!D767=0,'Input and Summary Results'!D767=""),FALSE,'Input and Summary Results'!$D767)</f>
        <v>0</v>
      </c>
      <c r="D1185" t="b">
        <f>IF(OR(B1185=0,'Input and Summary Results'!E767=0),FALSE,'Input and Summary Results'!$E767)</f>
        <v>0</v>
      </c>
      <c r="E1185" t="b">
        <f t="shared" si="83"/>
        <v>0</v>
      </c>
      <c r="F1185" t="b">
        <f t="shared" si="84"/>
        <v>0</v>
      </c>
      <c r="G1185" t="b">
        <f>IF('Input and Summary Results'!$J$4="yes",IF(C1185=FALSE,FALSE,IF('Data Transformation'!E1185&lt;$R$10,E1185,$R$10)),IF(C1185=FALSE,FALSE,IF(C1185&lt;$R$10,C1185,$R$10)))</f>
        <v>0</v>
      </c>
      <c r="H1185" t="b">
        <f>IF('Input and Summary Results'!$J$4="yes",'Data Transformation'!F1185,'Data Transformation'!D1185)</f>
        <v>0</v>
      </c>
      <c r="I1185" t="str">
        <f t="shared" si="85"/>
        <v/>
      </c>
    </row>
    <row r="1186" spans="2:9" x14ac:dyDescent="0.55000000000000004">
      <c r="B1186" t="b">
        <f>IF('Input and Summary Results'!D768=0,FALSE,'Input and Summary Results'!$B768)</f>
        <v>0</v>
      </c>
      <c r="C1186" t="b">
        <f>IF(OR(B1186=0,'Input and Summary Results'!D768=0,'Input and Summary Results'!D768=""),FALSE,'Input and Summary Results'!$D768)</f>
        <v>0</v>
      </c>
      <c r="D1186" t="b">
        <f>IF(OR(B1186=0,'Input and Summary Results'!E768=0),FALSE,'Input and Summary Results'!$E768)</f>
        <v>0</v>
      </c>
      <c r="E1186" t="b">
        <f t="shared" si="83"/>
        <v>0</v>
      </c>
      <c r="F1186" t="b">
        <f t="shared" si="84"/>
        <v>0</v>
      </c>
      <c r="G1186" t="b">
        <f>IF('Input and Summary Results'!$J$4="yes",IF(C1186=FALSE,FALSE,IF('Data Transformation'!E1186&lt;$R$10,E1186,$R$10)),IF(C1186=FALSE,FALSE,IF(C1186&lt;$R$10,C1186,$R$10)))</f>
        <v>0</v>
      </c>
      <c r="H1186" t="b">
        <f>IF('Input and Summary Results'!$J$4="yes",'Data Transformation'!F1186,'Data Transformation'!D1186)</f>
        <v>0</v>
      </c>
      <c r="I1186" t="str">
        <f t="shared" si="85"/>
        <v/>
      </c>
    </row>
    <row r="1187" spans="2:9" x14ac:dyDescent="0.55000000000000004">
      <c r="B1187" t="b">
        <f>IF('Input and Summary Results'!D769=0,FALSE,'Input and Summary Results'!$B769)</f>
        <v>0</v>
      </c>
      <c r="C1187" t="b">
        <f>IF(OR(B1187=0,'Input and Summary Results'!D769=0,'Input and Summary Results'!D769=""),FALSE,'Input and Summary Results'!$D769)</f>
        <v>0</v>
      </c>
      <c r="D1187" t="b">
        <f>IF(OR(B1187=0,'Input and Summary Results'!E769=0),FALSE,'Input and Summary Results'!$E769)</f>
        <v>0</v>
      </c>
      <c r="E1187" t="b">
        <f t="shared" si="83"/>
        <v>0</v>
      </c>
      <c r="F1187" t="b">
        <f t="shared" si="84"/>
        <v>0</v>
      </c>
      <c r="G1187" t="b">
        <f>IF('Input and Summary Results'!$J$4="yes",IF(C1187=FALSE,FALSE,IF('Data Transformation'!E1187&lt;$R$10,E1187,$R$10)),IF(C1187=FALSE,FALSE,IF(C1187&lt;$R$10,C1187,$R$10)))</f>
        <v>0</v>
      </c>
      <c r="H1187" t="b">
        <f>IF('Input and Summary Results'!$J$4="yes",'Data Transformation'!F1187,'Data Transformation'!D1187)</f>
        <v>0</v>
      </c>
      <c r="I1187" t="str">
        <f t="shared" si="85"/>
        <v/>
      </c>
    </row>
    <row r="1188" spans="2:9" x14ac:dyDescent="0.55000000000000004">
      <c r="B1188" t="b">
        <f>IF('Input and Summary Results'!D770=0,FALSE,'Input and Summary Results'!$B770)</f>
        <v>0</v>
      </c>
      <c r="C1188" t="b">
        <f>IF(OR(B1188=0,'Input and Summary Results'!D770=0,'Input and Summary Results'!D770=""),FALSE,'Input and Summary Results'!$D770)</f>
        <v>0</v>
      </c>
      <c r="D1188" t="b">
        <f>IF(OR(B1188=0,'Input and Summary Results'!E770=0),FALSE,'Input and Summary Results'!$E770)</f>
        <v>0</v>
      </c>
      <c r="E1188" t="b">
        <f t="shared" si="83"/>
        <v>0</v>
      </c>
      <c r="F1188" t="b">
        <f t="shared" si="84"/>
        <v>0</v>
      </c>
      <c r="G1188" t="b">
        <f>IF('Input and Summary Results'!$J$4="yes",IF(C1188=FALSE,FALSE,IF('Data Transformation'!E1188&lt;$R$10,E1188,$R$10)),IF(C1188=FALSE,FALSE,IF(C1188&lt;$R$10,C1188,$R$10)))</f>
        <v>0</v>
      </c>
      <c r="H1188" t="b">
        <f>IF('Input and Summary Results'!$J$4="yes",'Data Transformation'!F1188,'Data Transformation'!D1188)</f>
        <v>0</v>
      </c>
      <c r="I1188" t="str">
        <f t="shared" si="85"/>
        <v/>
      </c>
    </row>
    <row r="1189" spans="2:9" x14ac:dyDescent="0.55000000000000004">
      <c r="B1189" t="b">
        <f>IF('Input and Summary Results'!D771=0,FALSE,'Input and Summary Results'!$B771)</f>
        <v>0</v>
      </c>
      <c r="C1189" t="b">
        <f>IF(OR(B1189=0,'Input and Summary Results'!D771=0,'Input and Summary Results'!D771=""),FALSE,'Input and Summary Results'!$D771)</f>
        <v>0</v>
      </c>
      <c r="D1189" t="b">
        <f>IF(OR(B1189=0,'Input and Summary Results'!E771=0),FALSE,'Input and Summary Results'!$E771)</f>
        <v>0</v>
      </c>
      <c r="E1189" t="b">
        <f t="shared" si="83"/>
        <v>0</v>
      </c>
      <c r="F1189" t="b">
        <f t="shared" si="84"/>
        <v>0</v>
      </c>
      <c r="G1189" t="b">
        <f>IF('Input and Summary Results'!$J$4="yes",IF(C1189=FALSE,FALSE,IF('Data Transformation'!E1189&lt;$R$10,E1189,$R$10)),IF(C1189=FALSE,FALSE,IF(C1189&lt;$R$10,C1189,$R$10)))</f>
        <v>0</v>
      </c>
      <c r="H1189" t="b">
        <f>IF('Input and Summary Results'!$J$4="yes",'Data Transformation'!F1189,'Data Transformation'!D1189)</f>
        <v>0</v>
      </c>
      <c r="I1189" t="str">
        <f t="shared" si="85"/>
        <v/>
      </c>
    </row>
    <row r="1190" spans="2:9" x14ac:dyDescent="0.55000000000000004">
      <c r="B1190" t="b">
        <f>IF('Input and Summary Results'!D772=0,FALSE,'Input and Summary Results'!$B772)</f>
        <v>0</v>
      </c>
      <c r="C1190" t="b">
        <f>IF(OR(B1190=0,'Input and Summary Results'!D772=0,'Input and Summary Results'!D772=""),FALSE,'Input and Summary Results'!$D772)</f>
        <v>0</v>
      </c>
      <c r="D1190" t="b">
        <f>IF(OR(B1190=0,'Input and Summary Results'!E772=0),FALSE,'Input and Summary Results'!$E772)</f>
        <v>0</v>
      </c>
      <c r="E1190" t="b">
        <f t="shared" si="83"/>
        <v>0</v>
      </c>
      <c r="F1190" t="b">
        <f t="shared" si="84"/>
        <v>0</v>
      </c>
      <c r="G1190" t="b">
        <f>IF('Input and Summary Results'!$J$4="yes",IF(C1190=FALSE,FALSE,IF('Data Transformation'!E1190&lt;$R$10,E1190,$R$10)),IF(C1190=FALSE,FALSE,IF(C1190&lt;$R$10,C1190,$R$10)))</f>
        <v>0</v>
      </c>
      <c r="H1190" t="b">
        <f>IF('Input and Summary Results'!$J$4="yes",'Data Transformation'!F1190,'Data Transformation'!D1190)</f>
        <v>0</v>
      </c>
      <c r="I1190" t="str">
        <f t="shared" si="85"/>
        <v/>
      </c>
    </row>
    <row r="1191" spans="2:9" x14ac:dyDescent="0.55000000000000004">
      <c r="B1191" t="b">
        <f>IF('Input and Summary Results'!D773=0,FALSE,'Input and Summary Results'!$B773)</f>
        <v>0</v>
      </c>
      <c r="C1191" t="b">
        <f>IF(OR(B1191=0,'Input and Summary Results'!D773=0,'Input and Summary Results'!D773=""),FALSE,'Input and Summary Results'!$D773)</f>
        <v>0</v>
      </c>
      <c r="D1191" t="b">
        <f>IF(OR(B1191=0,'Input and Summary Results'!E773=0),FALSE,'Input and Summary Results'!$E773)</f>
        <v>0</v>
      </c>
      <c r="E1191" t="b">
        <f t="shared" si="83"/>
        <v>0</v>
      </c>
      <c r="F1191" t="b">
        <f t="shared" si="84"/>
        <v>0</v>
      </c>
      <c r="G1191" t="b">
        <f>IF('Input and Summary Results'!$J$4="yes",IF(C1191=FALSE,FALSE,IF('Data Transformation'!E1191&lt;$R$10,E1191,$R$10)),IF(C1191=FALSE,FALSE,IF(C1191&lt;$R$10,C1191,$R$10)))</f>
        <v>0</v>
      </c>
      <c r="H1191" t="b">
        <f>IF('Input and Summary Results'!$J$4="yes",'Data Transformation'!F1191,'Data Transformation'!D1191)</f>
        <v>0</v>
      </c>
      <c r="I1191" t="str">
        <f t="shared" si="85"/>
        <v/>
      </c>
    </row>
    <row r="1192" spans="2:9" x14ac:dyDescent="0.55000000000000004">
      <c r="B1192" t="b">
        <f>IF('Input and Summary Results'!D774=0,FALSE,'Input and Summary Results'!$B774)</f>
        <v>0</v>
      </c>
      <c r="C1192" t="b">
        <f>IF(OR(B1192=0,'Input and Summary Results'!D774=0,'Input and Summary Results'!D774=""),FALSE,'Input and Summary Results'!$D774)</f>
        <v>0</v>
      </c>
      <c r="D1192" t="b">
        <f>IF(OR(B1192=0,'Input and Summary Results'!E774=0),FALSE,'Input and Summary Results'!$E774)</f>
        <v>0</v>
      </c>
      <c r="E1192" t="b">
        <f t="shared" si="83"/>
        <v>0</v>
      </c>
      <c r="F1192" t="b">
        <f t="shared" si="84"/>
        <v>0</v>
      </c>
      <c r="G1192" t="b">
        <f>IF('Input and Summary Results'!$J$4="yes",IF(C1192=FALSE,FALSE,IF('Data Transformation'!E1192&lt;$R$10,E1192,$R$10)),IF(C1192=FALSE,FALSE,IF(C1192&lt;$R$10,C1192,$R$10)))</f>
        <v>0</v>
      </c>
      <c r="H1192" t="b">
        <f>IF('Input and Summary Results'!$J$4="yes",'Data Transformation'!F1192,'Data Transformation'!D1192)</f>
        <v>0</v>
      </c>
      <c r="I1192" t="str">
        <f t="shared" si="85"/>
        <v/>
      </c>
    </row>
    <row r="1193" spans="2:9" x14ac:dyDescent="0.55000000000000004">
      <c r="B1193" t="b">
        <f>IF('Input and Summary Results'!D775=0,FALSE,'Input and Summary Results'!$B775)</f>
        <v>0</v>
      </c>
      <c r="C1193" t="b">
        <f>IF(OR(B1193=0,'Input and Summary Results'!D775=0,'Input and Summary Results'!D775=""),FALSE,'Input and Summary Results'!$D775)</f>
        <v>0</v>
      </c>
      <c r="D1193" t="b">
        <f>IF(OR(B1193=0,'Input and Summary Results'!E775=0),FALSE,'Input and Summary Results'!$E775)</f>
        <v>0</v>
      </c>
      <c r="E1193" t="b">
        <f t="shared" si="83"/>
        <v>0</v>
      </c>
      <c r="F1193" t="b">
        <f t="shared" si="84"/>
        <v>0</v>
      </c>
      <c r="G1193" t="b">
        <f>IF('Input and Summary Results'!$J$4="yes",IF(C1193=FALSE,FALSE,IF('Data Transformation'!E1193&lt;$R$10,E1193,$R$10)),IF(C1193=FALSE,FALSE,IF(C1193&lt;$R$10,C1193,$R$10)))</f>
        <v>0</v>
      </c>
      <c r="H1193" t="b">
        <f>IF('Input and Summary Results'!$J$4="yes",'Data Transformation'!F1193,'Data Transformation'!D1193)</f>
        <v>0</v>
      </c>
      <c r="I1193" t="str">
        <f t="shared" si="85"/>
        <v/>
      </c>
    </row>
    <row r="1194" spans="2:9" x14ac:dyDescent="0.55000000000000004">
      <c r="B1194" t="b">
        <f>IF('Input and Summary Results'!D776=0,FALSE,'Input and Summary Results'!$B776)</f>
        <v>0</v>
      </c>
      <c r="C1194" t="b">
        <f>IF(OR(B1194=0,'Input and Summary Results'!D776=0,'Input and Summary Results'!D776=""),FALSE,'Input and Summary Results'!$D776)</f>
        <v>0</v>
      </c>
      <c r="D1194" t="b">
        <f>IF(OR(B1194=0,'Input and Summary Results'!E776=0),FALSE,'Input and Summary Results'!$E776)</f>
        <v>0</v>
      </c>
      <c r="E1194" t="b">
        <f t="shared" ref="E1194:E1257" si="86">IF(C1194=FALSE,FALSE,LOG10(C1194))</f>
        <v>0</v>
      </c>
      <c r="F1194" t="b">
        <f t="shared" ref="F1194:F1257" si="87">IF(D1194=FALSE, FALSE,0.434*D1194/C1194)</f>
        <v>0</v>
      </c>
      <c r="G1194" t="b">
        <f>IF('Input and Summary Results'!$J$4="yes",IF(C1194=FALSE,FALSE,IF('Data Transformation'!E1194&lt;$R$10,E1194,$R$10)),IF(C1194=FALSE,FALSE,IF(C1194&lt;$R$10,C1194,$R$10)))</f>
        <v>0</v>
      </c>
      <c r="H1194" t="b">
        <f>IF('Input and Summary Results'!$J$4="yes",'Data Transformation'!F1194,'Data Transformation'!D1194)</f>
        <v>0</v>
      </c>
      <c r="I1194" t="str">
        <f t="shared" si="85"/>
        <v/>
      </c>
    </row>
    <row r="1195" spans="2:9" x14ac:dyDescent="0.55000000000000004">
      <c r="B1195" t="b">
        <f>IF('Input and Summary Results'!D777=0,FALSE,'Input and Summary Results'!$B777)</f>
        <v>0</v>
      </c>
      <c r="C1195" t="b">
        <f>IF(OR(B1195=0,'Input and Summary Results'!D777=0,'Input and Summary Results'!D777=""),FALSE,'Input and Summary Results'!$D777)</f>
        <v>0</v>
      </c>
      <c r="D1195" t="b">
        <f>IF(OR(B1195=0,'Input and Summary Results'!E777=0),FALSE,'Input and Summary Results'!$E777)</f>
        <v>0</v>
      </c>
      <c r="E1195" t="b">
        <f t="shared" si="86"/>
        <v>0</v>
      </c>
      <c r="F1195" t="b">
        <f t="shared" si="87"/>
        <v>0</v>
      </c>
      <c r="G1195" t="b">
        <f>IF('Input and Summary Results'!$J$4="yes",IF(C1195=FALSE,FALSE,IF('Data Transformation'!E1195&lt;$R$10,E1195,$R$10)),IF(C1195=FALSE,FALSE,IF(C1195&lt;$R$10,C1195,$R$10)))</f>
        <v>0</v>
      </c>
      <c r="H1195" t="b">
        <f>IF('Input and Summary Results'!$J$4="yes",'Data Transformation'!F1195,'Data Transformation'!D1195)</f>
        <v>0</v>
      </c>
      <c r="I1195" t="str">
        <f t="shared" si="85"/>
        <v/>
      </c>
    </row>
    <row r="1196" spans="2:9" x14ac:dyDescent="0.55000000000000004">
      <c r="B1196" t="b">
        <f>IF('Input and Summary Results'!D778=0,FALSE,'Input and Summary Results'!$B778)</f>
        <v>0</v>
      </c>
      <c r="C1196" t="b">
        <f>IF(OR(B1196=0,'Input and Summary Results'!D778=0,'Input and Summary Results'!D778=""),FALSE,'Input and Summary Results'!$D778)</f>
        <v>0</v>
      </c>
      <c r="D1196" t="b">
        <f>IF(OR(B1196=0,'Input and Summary Results'!E778=0),FALSE,'Input and Summary Results'!$E778)</f>
        <v>0</v>
      </c>
      <c r="E1196" t="b">
        <f t="shared" si="86"/>
        <v>0</v>
      </c>
      <c r="F1196" t="b">
        <f t="shared" si="87"/>
        <v>0</v>
      </c>
      <c r="G1196" t="b">
        <f>IF('Input and Summary Results'!$J$4="yes",IF(C1196=FALSE,FALSE,IF('Data Transformation'!E1196&lt;$R$10,E1196,$R$10)),IF(C1196=FALSE,FALSE,IF(C1196&lt;$R$10,C1196,$R$10)))</f>
        <v>0</v>
      </c>
      <c r="H1196" t="b">
        <f>IF('Input and Summary Results'!$J$4="yes",'Data Transformation'!F1196,'Data Transformation'!D1196)</f>
        <v>0</v>
      </c>
      <c r="I1196" t="str">
        <f t="shared" si="85"/>
        <v/>
      </c>
    </row>
    <row r="1197" spans="2:9" x14ac:dyDescent="0.55000000000000004">
      <c r="B1197" t="b">
        <f>IF('Input and Summary Results'!D779=0,FALSE,'Input and Summary Results'!$B779)</f>
        <v>0</v>
      </c>
      <c r="C1197" t="b">
        <f>IF(OR(B1197=0,'Input and Summary Results'!D779=0,'Input and Summary Results'!D779=""),FALSE,'Input and Summary Results'!$D779)</f>
        <v>0</v>
      </c>
      <c r="D1197" t="b">
        <f>IF(OR(B1197=0,'Input and Summary Results'!E779=0),FALSE,'Input and Summary Results'!$E779)</f>
        <v>0</v>
      </c>
      <c r="E1197" t="b">
        <f t="shared" si="86"/>
        <v>0</v>
      </c>
      <c r="F1197" t="b">
        <f t="shared" si="87"/>
        <v>0</v>
      </c>
      <c r="G1197" t="b">
        <f>IF('Input and Summary Results'!$J$4="yes",IF(C1197=FALSE,FALSE,IF('Data Transformation'!E1197&lt;$R$10,E1197,$R$10)),IF(C1197=FALSE,FALSE,IF(C1197&lt;$R$10,C1197,$R$10)))</f>
        <v>0</v>
      </c>
      <c r="H1197" t="b">
        <f>IF('Input and Summary Results'!$J$4="yes",'Data Transformation'!F1197,'Data Transformation'!D1197)</f>
        <v>0</v>
      </c>
      <c r="I1197" t="str">
        <f t="shared" si="85"/>
        <v/>
      </c>
    </row>
    <row r="1198" spans="2:9" x14ac:dyDescent="0.55000000000000004">
      <c r="B1198" t="b">
        <f>IF('Input and Summary Results'!D780=0,FALSE,'Input and Summary Results'!$B780)</f>
        <v>0</v>
      </c>
      <c r="C1198" t="b">
        <f>IF(OR(B1198=0,'Input and Summary Results'!D780=0,'Input and Summary Results'!D780=""),FALSE,'Input and Summary Results'!$D780)</f>
        <v>0</v>
      </c>
      <c r="D1198" t="b">
        <f>IF(OR(B1198=0,'Input and Summary Results'!E780=0),FALSE,'Input and Summary Results'!$E780)</f>
        <v>0</v>
      </c>
      <c r="E1198" t="b">
        <f t="shared" si="86"/>
        <v>0</v>
      </c>
      <c r="F1198" t="b">
        <f t="shared" si="87"/>
        <v>0</v>
      </c>
      <c r="G1198" t="b">
        <f>IF('Input and Summary Results'!$J$4="yes",IF(C1198=FALSE,FALSE,IF('Data Transformation'!E1198&lt;$R$10,E1198,$R$10)),IF(C1198=FALSE,FALSE,IF(C1198&lt;$R$10,C1198,$R$10)))</f>
        <v>0</v>
      </c>
      <c r="H1198" t="b">
        <f>IF('Input and Summary Results'!$J$4="yes",'Data Transformation'!F1198,'Data Transformation'!D1198)</f>
        <v>0</v>
      </c>
      <c r="I1198" t="str">
        <f t="shared" si="85"/>
        <v/>
      </c>
    </row>
    <row r="1199" spans="2:9" x14ac:dyDescent="0.55000000000000004">
      <c r="B1199" t="b">
        <f>IF('Input and Summary Results'!D781=0,FALSE,'Input and Summary Results'!$B781)</f>
        <v>0</v>
      </c>
      <c r="C1199" t="b">
        <f>IF(OR(B1199=0,'Input and Summary Results'!D781=0,'Input and Summary Results'!D781=""),FALSE,'Input and Summary Results'!$D781)</f>
        <v>0</v>
      </c>
      <c r="D1199" t="b">
        <f>IF(OR(B1199=0,'Input and Summary Results'!E781=0),FALSE,'Input and Summary Results'!$E781)</f>
        <v>0</v>
      </c>
      <c r="E1199" t="b">
        <f t="shared" si="86"/>
        <v>0</v>
      </c>
      <c r="F1199" t="b">
        <f t="shared" si="87"/>
        <v>0</v>
      </c>
      <c r="G1199" t="b">
        <f>IF('Input and Summary Results'!$J$4="yes",IF(C1199=FALSE,FALSE,IF('Data Transformation'!E1199&lt;$R$10,E1199,$R$10)),IF(C1199=FALSE,FALSE,IF(C1199&lt;$R$10,C1199,$R$10)))</f>
        <v>0</v>
      </c>
      <c r="H1199" t="b">
        <f>IF('Input and Summary Results'!$J$4="yes",'Data Transformation'!F1199,'Data Transformation'!D1199)</f>
        <v>0</v>
      </c>
      <c r="I1199" t="str">
        <f t="shared" si="85"/>
        <v/>
      </c>
    </row>
    <row r="1200" spans="2:9" x14ac:dyDescent="0.55000000000000004">
      <c r="B1200" t="b">
        <f>IF('Input and Summary Results'!D782=0,FALSE,'Input and Summary Results'!$B782)</f>
        <v>0</v>
      </c>
      <c r="C1200" t="b">
        <f>IF(OR(B1200=0,'Input and Summary Results'!D782=0,'Input and Summary Results'!D782=""),FALSE,'Input and Summary Results'!$D782)</f>
        <v>0</v>
      </c>
      <c r="D1200" t="b">
        <f>IF(OR(B1200=0,'Input and Summary Results'!E782=0),FALSE,'Input and Summary Results'!$E782)</f>
        <v>0</v>
      </c>
      <c r="E1200" t="b">
        <f t="shared" si="86"/>
        <v>0</v>
      </c>
      <c r="F1200" t="b">
        <f t="shared" si="87"/>
        <v>0</v>
      </c>
      <c r="G1200" t="b">
        <f>IF('Input and Summary Results'!$J$4="yes",IF(C1200=FALSE,FALSE,IF('Data Transformation'!E1200&lt;$R$10,E1200,$R$10)),IF(C1200=FALSE,FALSE,IF(C1200&lt;$R$10,C1200,$R$10)))</f>
        <v>0</v>
      </c>
      <c r="H1200" t="b">
        <f>IF('Input and Summary Results'!$J$4="yes",'Data Transformation'!F1200,'Data Transformation'!D1200)</f>
        <v>0</v>
      </c>
      <c r="I1200" t="str">
        <f t="shared" si="85"/>
        <v/>
      </c>
    </row>
    <row r="1201" spans="2:9" x14ac:dyDescent="0.55000000000000004">
      <c r="B1201" t="b">
        <f>IF('Input and Summary Results'!D783=0,FALSE,'Input and Summary Results'!$B783)</f>
        <v>0</v>
      </c>
      <c r="C1201" t="b">
        <f>IF(OR(B1201=0,'Input and Summary Results'!D783=0,'Input and Summary Results'!D783=""),FALSE,'Input and Summary Results'!$D783)</f>
        <v>0</v>
      </c>
      <c r="D1201" t="b">
        <f>IF(OR(B1201=0,'Input and Summary Results'!E783=0),FALSE,'Input and Summary Results'!$E783)</f>
        <v>0</v>
      </c>
      <c r="E1201" t="b">
        <f t="shared" si="86"/>
        <v>0</v>
      </c>
      <c r="F1201" t="b">
        <f t="shared" si="87"/>
        <v>0</v>
      </c>
      <c r="G1201" t="b">
        <f>IF('Input and Summary Results'!$J$4="yes",IF(C1201=FALSE,FALSE,IF('Data Transformation'!E1201&lt;$R$10,E1201,$R$10)),IF(C1201=FALSE,FALSE,IF(C1201&lt;$R$10,C1201,$R$10)))</f>
        <v>0</v>
      </c>
      <c r="H1201" t="b">
        <f>IF('Input and Summary Results'!$J$4="yes",'Data Transformation'!F1201,'Data Transformation'!D1201)</f>
        <v>0</v>
      </c>
      <c r="I1201" t="str">
        <f t="shared" si="85"/>
        <v/>
      </c>
    </row>
    <row r="1202" spans="2:9" x14ac:dyDescent="0.55000000000000004">
      <c r="B1202" t="b">
        <f>IF('Input and Summary Results'!D784=0,FALSE,'Input and Summary Results'!$B784)</f>
        <v>0</v>
      </c>
      <c r="C1202" t="b">
        <f>IF(OR(B1202=0,'Input and Summary Results'!D784=0,'Input and Summary Results'!D784=""),FALSE,'Input and Summary Results'!$D784)</f>
        <v>0</v>
      </c>
      <c r="D1202" t="b">
        <f>IF(OR(B1202=0,'Input and Summary Results'!E784=0),FALSE,'Input and Summary Results'!$E784)</f>
        <v>0</v>
      </c>
      <c r="E1202" t="b">
        <f t="shared" si="86"/>
        <v>0</v>
      </c>
      <c r="F1202" t="b">
        <f t="shared" si="87"/>
        <v>0</v>
      </c>
      <c r="G1202" t="b">
        <f>IF('Input and Summary Results'!$J$4="yes",IF(C1202=FALSE,FALSE,IF('Data Transformation'!E1202&lt;$R$10,E1202,$R$10)),IF(C1202=FALSE,FALSE,IF(C1202&lt;$R$10,C1202,$R$10)))</f>
        <v>0</v>
      </c>
      <c r="H1202" t="b">
        <f>IF('Input and Summary Results'!$J$4="yes",'Data Transformation'!F1202,'Data Transformation'!D1202)</f>
        <v>0</v>
      </c>
      <c r="I1202" t="str">
        <f t="shared" si="85"/>
        <v/>
      </c>
    </row>
    <row r="1203" spans="2:9" x14ac:dyDescent="0.55000000000000004">
      <c r="B1203" t="b">
        <f>IF('Input and Summary Results'!D785=0,FALSE,'Input and Summary Results'!$B785)</f>
        <v>0</v>
      </c>
      <c r="C1203" t="b">
        <f>IF(OR(B1203=0,'Input and Summary Results'!D785=0,'Input and Summary Results'!D785=""),FALSE,'Input and Summary Results'!$D785)</f>
        <v>0</v>
      </c>
      <c r="D1203" t="b">
        <f>IF(OR(B1203=0,'Input and Summary Results'!E785=0),FALSE,'Input and Summary Results'!$E785)</f>
        <v>0</v>
      </c>
      <c r="E1203" t="b">
        <f t="shared" si="86"/>
        <v>0</v>
      </c>
      <c r="F1203" t="b">
        <f t="shared" si="87"/>
        <v>0</v>
      </c>
      <c r="G1203" t="b">
        <f>IF('Input and Summary Results'!$J$4="yes",IF(C1203=FALSE,FALSE,IF('Data Transformation'!E1203&lt;$R$10,E1203,$R$10)),IF(C1203=FALSE,FALSE,IF(C1203&lt;$R$10,C1203,$R$10)))</f>
        <v>0</v>
      </c>
      <c r="H1203" t="b">
        <f>IF('Input and Summary Results'!$J$4="yes",'Data Transformation'!F1203,'Data Transformation'!D1203)</f>
        <v>0</v>
      </c>
      <c r="I1203" t="str">
        <f t="shared" si="85"/>
        <v/>
      </c>
    </row>
    <row r="1204" spans="2:9" x14ac:dyDescent="0.55000000000000004">
      <c r="B1204" t="b">
        <f>IF('Input and Summary Results'!D786=0,FALSE,'Input and Summary Results'!$B786)</f>
        <v>0</v>
      </c>
      <c r="C1204" t="b">
        <f>IF(OR(B1204=0,'Input and Summary Results'!D786=0,'Input and Summary Results'!D786=""),FALSE,'Input and Summary Results'!$D786)</f>
        <v>0</v>
      </c>
      <c r="D1204" t="b">
        <f>IF(OR(B1204=0,'Input and Summary Results'!E786=0),FALSE,'Input and Summary Results'!$E786)</f>
        <v>0</v>
      </c>
      <c r="E1204" t="b">
        <f t="shared" si="86"/>
        <v>0</v>
      </c>
      <c r="F1204" t="b">
        <f t="shared" si="87"/>
        <v>0</v>
      </c>
      <c r="G1204" t="b">
        <f>IF('Input and Summary Results'!$J$4="yes",IF(C1204=FALSE,FALSE,IF('Data Transformation'!E1204&lt;$R$10,E1204,$R$10)),IF(C1204=FALSE,FALSE,IF(C1204&lt;$R$10,C1204,$R$10)))</f>
        <v>0</v>
      </c>
      <c r="H1204" t="b">
        <f>IF('Input and Summary Results'!$J$4="yes",'Data Transformation'!F1204,'Data Transformation'!D1204)</f>
        <v>0</v>
      </c>
      <c r="I1204" t="str">
        <f t="shared" si="85"/>
        <v/>
      </c>
    </row>
    <row r="1205" spans="2:9" x14ac:dyDescent="0.55000000000000004">
      <c r="B1205" t="b">
        <f>IF('Input and Summary Results'!D787=0,FALSE,'Input and Summary Results'!$B787)</f>
        <v>0</v>
      </c>
      <c r="C1205" t="b">
        <f>IF(OR(B1205=0,'Input and Summary Results'!D787=0,'Input and Summary Results'!D787=""),FALSE,'Input and Summary Results'!$D787)</f>
        <v>0</v>
      </c>
      <c r="D1205" t="b">
        <f>IF(OR(B1205=0,'Input and Summary Results'!E787=0),FALSE,'Input and Summary Results'!$E787)</f>
        <v>0</v>
      </c>
      <c r="E1205" t="b">
        <f t="shared" si="86"/>
        <v>0</v>
      </c>
      <c r="F1205" t="b">
        <f t="shared" si="87"/>
        <v>0</v>
      </c>
      <c r="G1205" t="b">
        <f>IF('Input and Summary Results'!$J$4="yes",IF(C1205=FALSE,FALSE,IF('Data Transformation'!E1205&lt;$R$10,E1205,$R$10)),IF(C1205=FALSE,FALSE,IF(C1205&lt;$R$10,C1205,$R$10)))</f>
        <v>0</v>
      </c>
      <c r="H1205" t="b">
        <f>IF('Input and Summary Results'!$J$4="yes",'Data Transformation'!F1205,'Data Transformation'!D1205)</f>
        <v>0</v>
      </c>
      <c r="I1205" t="str">
        <f t="shared" si="85"/>
        <v/>
      </c>
    </row>
    <row r="1206" spans="2:9" x14ac:dyDescent="0.55000000000000004">
      <c r="B1206" t="b">
        <f>IF('Input and Summary Results'!D788=0,FALSE,'Input and Summary Results'!$B788)</f>
        <v>0</v>
      </c>
      <c r="C1206" t="b">
        <f>IF(OR(B1206=0,'Input and Summary Results'!D788=0,'Input and Summary Results'!D788=""),FALSE,'Input and Summary Results'!$D788)</f>
        <v>0</v>
      </c>
      <c r="D1206" t="b">
        <f>IF(OR(B1206=0,'Input and Summary Results'!E788=0),FALSE,'Input and Summary Results'!$E788)</f>
        <v>0</v>
      </c>
      <c r="E1206" t="b">
        <f t="shared" si="86"/>
        <v>0</v>
      </c>
      <c r="F1206" t="b">
        <f t="shared" si="87"/>
        <v>0</v>
      </c>
      <c r="G1206" t="b">
        <f>IF('Input and Summary Results'!$J$4="yes",IF(C1206=FALSE,FALSE,IF('Data Transformation'!E1206&lt;$R$10,E1206,$R$10)),IF(C1206=FALSE,FALSE,IF(C1206&lt;$R$10,C1206,$R$10)))</f>
        <v>0</v>
      </c>
      <c r="H1206" t="b">
        <f>IF('Input and Summary Results'!$J$4="yes",'Data Transformation'!F1206,'Data Transformation'!D1206)</f>
        <v>0</v>
      </c>
      <c r="I1206" t="str">
        <f t="shared" si="85"/>
        <v/>
      </c>
    </row>
    <row r="1207" spans="2:9" x14ac:dyDescent="0.55000000000000004">
      <c r="B1207" t="b">
        <f>IF('Input and Summary Results'!D789=0,FALSE,'Input and Summary Results'!$B789)</f>
        <v>0</v>
      </c>
      <c r="C1207" t="b">
        <f>IF(OR(B1207=0,'Input and Summary Results'!D789=0,'Input and Summary Results'!D789=""),FALSE,'Input and Summary Results'!$D789)</f>
        <v>0</v>
      </c>
      <c r="D1207" t="b">
        <f>IF(OR(B1207=0,'Input and Summary Results'!E789=0),FALSE,'Input and Summary Results'!$E789)</f>
        <v>0</v>
      </c>
      <c r="E1207" t="b">
        <f t="shared" si="86"/>
        <v>0</v>
      </c>
      <c r="F1207" t="b">
        <f t="shared" si="87"/>
        <v>0</v>
      </c>
      <c r="G1207" t="b">
        <f>IF('Input and Summary Results'!$J$4="yes",IF(C1207=FALSE,FALSE,IF('Data Transformation'!E1207&lt;$R$10,E1207,$R$10)),IF(C1207=FALSE,FALSE,IF(C1207&lt;$R$10,C1207,$R$10)))</f>
        <v>0</v>
      </c>
      <c r="H1207" t="b">
        <f>IF('Input and Summary Results'!$J$4="yes",'Data Transformation'!F1207,'Data Transformation'!D1207)</f>
        <v>0</v>
      </c>
      <c r="I1207" t="str">
        <f t="shared" si="85"/>
        <v/>
      </c>
    </row>
    <row r="1208" spans="2:9" x14ac:dyDescent="0.55000000000000004">
      <c r="B1208" t="b">
        <f>IF('Input and Summary Results'!D790=0,FALSE,'Input and Summary Results'!$B790)</f>
        <v>0</v>
      </c>
      <c r="C1208" t="b">
        <f>IF(OR(B1208=0,'Input and Summary Results'!D790=0,'Input and Summary Results'!D790=""),FALSE,'Input and Summary Results'!$D790)</f>
        <v>0</v>
      </c>
      <c r="D1208" t="b">
        <f>IF(OR(B1208=0,'Input and Summary Results'!E790=0),FALSE,'Input and Summary Results'!$E790)</f>
        <v>0</v>
      </c>
      <c r="E1208" t="b">
        <f t="shared" si="86"/>
        <v>0</v>
      </c>
      <c r="F1208" t="b">
        <f t="shared" si="87"/>
        <v>0</v>
      </c>
      <c r="G1208" t="b">
        <f>IF('Input and Summary Results'!$J$4="yes",IF(C1208=FALSE,FALSE,IF('Data Transformation'!E1208&lt;$R$10,E1208,$R$10)),IF(C1208=FALSE,FALSE,IF(C1208&lt;$R$10,C1208,$R$10)))</f>
        <v>0</v>
      </c>
      <c r="H1208" t="b">
        <f>IF('Input and Summary Results'!$J$4="yes",'Data Transformation'!F1208,'Data Transformation'!D1208)</f>
        <v>0</v>
      </c>
      <c r="I1208" t="str">
        <f t="shared" si="85"/>
        <v/>
      </c>
    </row>
    <row r="1209" spans="2:9" x14ac:dyDescent="0.55000000000000004">
      <c r="B1209" t="b">
        <f>IF('Input and Summary Results'!D791=0,FALSE,'Input and Summary Results'!$B791)</f>
        <v>0</v>
      </c>
      <c r="C1209" t="b">
        <f>IF(OR(B1209=0,'Input and Summary Results'!D791=0,'Input and Summary Results'!D791=""),FALSE,'Input and Summary Results'!$D791)</f>
        <v>0</v>
      </c>
      <c r="D1209" t="b">
        <f>IF(OR(B1209=0,'Input and Summary Results'!E791=0),FALSE,'Input and Summary Results'!$E791)</f>
        <v>0</v>
      </c>
      <c r="E1209" t="b">
        <f t="shared" si="86"/>
        <v>0</v>
      </c>
      <c r="F1209" t="b">
        <f t="shared" si="87"/>
        <v>0</v>
      </c>
      <c r="G1209" t="b">
        <f>IF('Input and Summary Results'!$J$4="yes",IF(C1209=FALSE,FALSE,IF('Data Transformation'!E1209&lt;$R$10,E1209,$R$10)),IF(C1209=FALSE,FALSE,IF(C1209&lt;$R$10,C1209,$R$10)))</f>
        <v>0</v>
      </c>
      <c r="H1209" t="b">
        <f>IF('Input and Summary Results'!$J$4="yes",'Data Transformation'!F1209,'Data Transformation'!D1209)</f>
        <v>0</v>
      </c>
      <c r="I1209" t="str">
        <f t="shared" si="85"/>
        <v/>
      </c>
    </row>
    <row r="1210" spans="2:9" x14ac:dyDescent="0.55000000000000004">
      <c r="B1210" t="b">
        <f>IF('Input and Summary Results'!D792=0,FALSE,'Input and Summary Results'!$B792)</f>
        <v>0</v>
      </c>
      <c r="C1210" t="b">
        <f>IF(OR(B1210=0,'Input and Summary Results'!D792=0,'Input and Summary Results'!D792=""),FALSE,'Input and Summary Results'!$D792)</f>
        <v>0</v>
      </c>
      <c r="D1210" t="b">
        <f>IF(OR(B1210=0,'Input and Summary Results'!E792=0),FALSE,'Input and Summary Results'!$E792)</f>
        <v>0</v>
      </c>
      <c r="E1210" t="b">
        <f t="shared" si="86"/>
        <v>0</v>
      </c>
      <c r="F1210" t="b">
        <f t="shared" si="87"/>
        <v>0</v>
      </c>
      <c r="G1210" t="b">
        <f>IF('Input and Summary Results'!$J$4="yes",IF(C1210=FALSE,FALSE,IF('Data Transformation'!E1210&lt;$R$10,E1210,$R$10)),IF(C1210=FALSE,FALSE,IF(C1210&lt;$R$10,C1210,$R$10)))</f>
        <v>0</v>
      </c>
      <c r="H1210" t="b">
        <f>IF('Input and Summary Results'!$J$4="yes",'Data Transformation'!F1210,'Data Transformation'!D1210)</f>
        <v>0</v>
      </c>
      <c r="I1210" t="str">
        <f t="shared" si="85"/>
        <v/>
      </c>
    </row>
    <row r="1211" spans="2:9" x14ac:dyDescent="0.55000000000000004">
      <c r="B1211" t="b">
        <f>IF('Input and Summary Results'!D793=0,FALSE,'Input and Summary Results'!$B793)</f>
        <v>0</v>
      </c>
      <c r="C1211" t="b">
        <f>IF(OR(B1211=0,'Input and Summary Results'!D793=0,'Input and Summary Results'!D793=""),FALSE,'Input and Summary Results'!$D793)</f>
        <v>0</v>
      </c>
      <c r="D1211" t="b">
        <f>IF(OR(B1211=0,'Input and Summary Results'!E793=0),FALSE,'Input and Summary Results'!$E793)</f>
        <v>0</v>
      </c>
      <c r="E1211" t="b">
        <f t="shared" si="86"/>
        <v>0</v>
      </c>
      <c r="F1211" t="b">
        <f t="shared" si="87"/>
        <v>0</v>
      </c>
      <c r="G1211" t="b">
        <f>IF('Input and Summary Results'!$J$4="yes",IF(C1211=FALSE,FALSE,IF('Data Transformation'!E1211&lt;$R$10,E1211,$R$10)),IF(C1211=FALSE,FALSE,IF(C1211&lt;$R$10,C1211,$R$10)))</f>
        <v>0</v>
      </c>
      <c r="H1211" t="b">
        <f>IF('Input and Summary Results'!$J$4="yes",'Data Transformation'!F1211,'Data Transformation'!D1211)</f>
        <v>0</v>
      </c>
      <c r="I1211" t="str">
        <f t="shared" si="85"/>
        <v/>
      </c>
    </row>
    <row r="1212" spans="2:9" x14ac:dyDescent="0.55000000000000004">
      <c r="B1212" t="b">
        <f>IF('Input and Summary Results'!D794=0,FALSE,'Input and Summary Results'!$B794)</f>
        <v>0</v>
      </c>
      <c r="C1212" t="b">
        <f>IF(OR(B1212=0,'Input and Summary Results'!D794=0,'Input and Summary Results'!D794=""),FALSE,'Input and Summary Results'!$D794)</f>
        <v>0</v>
      </c>
      <c r="D1212" t="b">
        <f>IF(OR(B1212=0,'Input and Summary Results'!E794=0),FALSE,'Input and Summary Results'!$E794)</f>
        <v>0</v>
      </c>
      <c r="E1212" t="b">
        <f t="shared" si="86"/>
        <v>0</v>
      </c>
      <c r="F1212" t="b">
        <f t="shared" si="87"/>
        <v>0</v>
      </c>
      <c r="G1212" t="b">
        <f>IF('Input and Summary Results'!$J$4="yes",IF(C1212=FALSE,FALSE,IF('Data Transformation'!E1212&lt;$R$10,E1212,$R$10)),IF(C1212=FALSE,FALSE,IF(C1212&lt;$R$10,C1212,$R$10)))</f>
        <v>0</v>
      </c>
      <c r="H1212" t="b">
        <f>IF('Input and Summary Results'!$J$4="yes",'Data Transformation'!F1212,'Data Transformation'!D1212)</f>
        <v>0</v>
      </c>
      <c r="I1212" t="str">
        <f t="shared" si="85"/>
        <v/>
      </c>
    </row>
    <row r="1213" spans="2:9" x14ac:dyDescent="0.55000000000000004">
      <c r="B1213" t="b">
        <f>IF('Input and Summary Results'!D795=0,FALSE,'Input and Summary Results'!$B795)</f>
        <v>0</v>
      </c>
      <c r="C1213" t="b">
        <f>IF(OR(B1213=0,'Input and Summary Results'!D795=0,'Input and Summary Results'!D795=""),FALSE,'Input and Summary Results'!$D795)</f>
        <v>0</v>
      </c>
      <c r="D1213" t="b">
        <f>IF(OR(B1213=0,'Input and Summary Results'!E795=0),FALSE,'Input and Summary Results'!$E795)</f>
        <v>0</v>
      </c>
      <c r="E1213" t="b">
        <f t="shared" si="86"/>
        <v>0</v>
      </c>
      <c r="F1213" t="b">
        <f t="shared" si="87"/>
        <v>0</v>
      </c>
      <c r="G1213" t="b">
        <f>IF('Input and Summary Results'!$J$4="yes",IF(C1213=FALSE,FALSE,IF('Data Transformation'!E1213&lt;$R$10,E1213,$R$10)),IF(C1213=FALSE,FALSE,IF(C1213&lt;$R$10,C1213,$R$10)))</f>
        <v>0</v>
      </c>
      <c r="H1213" t="b">
        <f>IF('Input and Summary Results'!$J$4="yes",'Data Transformation'!F1213,'Data Transformation'!D1213)</f>
        <v>0</v>
      </c>
      <c r="I1213" t="str">
        <f t="shared" si="85"/>
        <v/>
      </c>
    </row>
    <row r="1214" spans="2:9" x14ac:dyDescent="0.55000000000000004">
      <c r="B1214" t="b">
        <f>IF('Input and Summary Results'!D796=0,FALSE,'Input and Summary Results'!$B796)</f>
        <v>0</v>
      </c>
      <c r="C1214" t="b">
        <f>IF(OR(B1214=0,'Input and Summary Results'!D796=0,'Input and Summary Results'!D796=""),FALSE,'Input and Summary Results'!$D796)</f>
        <v>0</v>
      </c>
      <c r="D1214" t="b">
        <f>IF(OR(B1214=0,'Input and Summary Results'!E796=0),FALSE,'Input and Summary Results'!$E796)</f>
        <v>0</v>
      </c>
      <c r="E1214" t="b">
        <f t="shared" si="86"/>
        <v>0</v>
      </c>
      <c r="F1214" t="b">
        <f t="shared" si="87"/>
        <v>0</v>
      </c>
      <c r="G1214" t="b">
        <f>IF('Input and Summary Results'!$J$4="yes",IF(C1214=FALSE,FALSE,IF('Data Transformation'!E1214&lt;$R$10,E1214,$R$10)),IF(C1214=FALSE,FALSE,IF(C1214&lt;$R$10,C1214,$R$10)))</f>
        <v>0</v>
      </c>
      <c r="H1214" t="b">
        <f>IF('Input and Summary Results'!$J$4="yes",'Data Transformation'!F1214,'Data Transformation'!D1214)</f>
        <v>0</v>
      </c>
      <c r="I1214" t="str">
        <f t="shared" si="85"/>
        <v/>
      </c>
    </row>
    <row r="1215" spans="2:9" x14ac:dyDescent="0.55000000000000004">
      <c r="B1215" t="b">
        <f>IF('Input and Summary Results'!D797=0,FALSE,'Input and Summary Results'!$B797)</f>
        <v>0</v>
      </c>
      <c r="C1215" t="b">
        <f>IF(OR(B1215=0,'Input and Summary Results'!D797=0,'Input and Summary Results'!D797=""),FALSE,'Input and Summary Results'!$D797)</f>
        <v>0</v>
      </c>
      <c r="D1215" t="b">
        <f>IF(OR(B1215=0,'Input and Summary Results'!E797=0),FALSE,'Input and Summary Results'!$E797)</f>
        <v>0</v>
      </c>
      <c r="E1215" t="b">
        <f t="shared" si="86"/>
        <v>0</v>
      </c>
      <c r="F1215" t="b">
        <f t="shared" si="87"/>
        <v>0</v>
      </c>
      <c r="G1215" t="b">
        <f>IF('Input and Summary Results'!$J$4="yes",IF(C1215=FALSE,FALSE,IF('Data Transformation'!E1215&lt;$R$10,E1215,$R$10)),IF(C1215=FALSE,FALSE,IF(C1215&lt;$R$10,C1215,$R$10)))</f>
        <v>0</v>
      </c>
      <c r="H1215" t="b">
        <f>IF('Input and Summary Results'!$J$4="yes",'Data Transformation'!F1215,'Data Transformation'!D1215)</f>
        <v>0</v>
      </c>
      <c r="I1215" t="str">
        <f t="shared" si="85"/>
        <v/>
      </c>
    </row>
    <row r="1216" spans="2:9" x14ac:dyDescent="0.55000000000000004">
      <c r="B1216" t="b">
        <f>IF('Input and Summary Results'!D798=0,FALSE,'Input and Summary Results'!$B798)</f>
        <v>0</v>
      </c>
      <c r="C1216" t="b">
        <f>IF(OR(B1216=0,'Input and Summary Results'!D798=0,'Input and Summary Results'!D798=""),FALSE,'Input and Summary Results'!$D798)</f>
        <v>0</v>
      </c>
      <c r="D1216" t="b">
        <f>IF(OR(B1216=0,'Input and Summary Results'!E798=0),FALSE,'Input and Summary Results'!$E798)</f>
        <v>0</v>
      </c>
      <c r="E1216" t="b">
        <f t="shared" si="86"/>
        <v>0</v>
      </c>
      <c r="F1216" t="b">
        <f t="shared" si="87"/>
        <v>0</v>
      </c>
      <c r="G1216" t="b">
        <f>IF('Input and Summary Results'!$J$4="yes",IF(C1216=FALSE,FALSE,IF('Data Transformation'!E1216&lt;$R$10,E1216,$R$10)),IF(C1216=FALSE,FALSE,IF(C1216&lt;$R$10,C1216,$R$10)))</f>
        <v>0</v>
      </c>
      <c r="H1216" t="b">
        <f>IF('Input and Summary Results'!$J$4="yes",'Data Transformation'!F1216,'Data Transformation'!D1216)</f>
        <v>0</v>
      </c>
      <c r="I1216" t="str">
        <f t="shared" si="85"/>
        <v/>
      </c>
    </row>
    <row r="1217" spans="2:9" x14ac:dyDescent="0.55000000000000004">
      <c r="B1217" t="b">
        <f>IF('Input and Summary Results'!D799=0,FALSE,'Input and Summary Results'!$B799)</f>
        <v>0</v>
      </c>
      <c r="C1217" t="b">
        <f>IF(OR(B1217=0,'Input and Summary Results'!D799=0,'Input and Summary Results'!D799=""),FALSE,'Input and Summary Results'!$D799)</f>
        <v>0</v>
      </c>
      <c r="D1217" t="b">
        <f>IF(OR(B1217=0,'Input and Summary Results'!E799=0),FALSE,'Input and Summary Results'!$E799)</f>
        <v>0</v>
      </c>
      <c r="E1217" t="b">
        <f t="shared" si="86"/>
        <v>0</v>
      </c>
      <c r="F1217" t="b">
        <f t="shared" si="87"/>
        <v>0</v>
      </c>
      <c r="G1217" t="b">
        <f>IF('Input and Summary Results'!$J$4="yes",IF(C1217=FALSE,FALSE,IF('Data Transformation'!E1217&lt;$R$10,E1217,$R$10)),IF(C1217=FALSE,FALSE,IF(C1217&lt;$R$10,C1217,$R$10)))</f>
        <v>0</v>
      </c>
      <c r="H1217" t="b">
        <f>IF('Input and Summary Results'!$J$4="yes",'Data Transformation'!F1217,'Data Transformation'!D1217)</f>
        <v>0</v>
      </c>
      <c r="I1217" t="str">
        <f t="shared" si="85"/>
        <v/>
      </c>
    </row>
    <row r="1218" spans="2:9" x14ac:dyDescent="0.55000000000000004">
      <c r="B1218" t="b">
        <f>IF('Input and Summary Results'!D800=0,FALSE,'Input and Summary Results'!$B800)</f>
        <v>0</v>
      </c>
      <c r="C1218" t="b">
        <f>IF(OR(B1218=0,'Input and Summary Results'!D800=0,'Input and Summary Results'!D800=""),FALSE,'Input and Summary Results'!$D800)</f>
        <v>0</v>
      </c>
      <c r="D1218" t="b">
        <f>IF(OR(B1218=0,'Input and Summary Results'!E800=0),FALSE,'Input and Summary Results'!$E800)</f>
        <v>0</v>
      </c>
      <c r="E1218" t="b">
        <f t="shared" si="86"/>
        <v>0</v>
      </c>
      <c r="F1218" t="b">
        <f t="shared" si="87"/>
        <v>0</v>
      </c>
      <c r="G1218" t="b">
        <f>IF('Input and Summary Results'!$J$4="yes",IF(C1218=FALSE,FALSE,IF('Data Transformation'!E1218&lt;$R$10,E1218,$R$10)),IF(C1218=FALSE,FALSE,IF(C1218&lt;$R$10,C1218,$R$10)))</f>
        <v>0</v>
      </c>
      <c r="H1218" t="b">
        <f>IF('Input and Summary Results'!$J$4="yes",'Data Transformation'!F1218,'Data Transformation'!D1218)</f>
        <v>0</v>
      </c>
      <c r="I1218" t="str">
        <f t="shared" si="85"/>
        <v/>
      </c>
    </row>
    <row r="1219" spans="2:9" x14ac:dyDescent="0.55000000000000004">
      <c r="B1219" t="b">
        <f>IF('Input and Summary Results'!D801=0,FALSE,'Input and Summary Results'!$B801)</f>
        <v>0</v>
      </c>
      <c r="C1219" t="b">
        <f>IF(OR(B1219=0,'Input and Summary Results'!D801=0,'Input and Summary Results'!D801=""),FALSE,'Input and Summary Results'!$D801)</f>
        <v>0</v>
      </c>
      <c r="D1219" t="b">
        <f>IF(OR(B1219=0,'Input and Summary Results'!E801=0),FALSE,'Input and Summary Results'!$E801)</f>
        <v>0</v>
      </c>
      <c r="E1219" t="b">
        <f t="shared" si="86"/>
        <v>0</v>
      </c>
      <c r="F1219" t="b">
        <f t="shared" si="87"/>
        <v>0</v>
      </c>
      <c r="G1219" t="b">
        <f>IF('Input and Summary Results'!$J$4="yes",IF(C1219=FALSE,FALSE,IF('Data Transformation'!E1219&lt;$R$10,E1219,$R$10)),IF(C1219=FALSE,FALSE,IF(C1219&lt;$R$10,C1219,$R$10)))</f>
        <v>0</v>
      </c>
      <c r="H1219" t="b">
        <f>IF('Input and Summary Results'!$J$4="yes",'Data Transformation'!F1219,'Data Transformation'!D1219)</f>
        <v>0</v>
      </c>
      <c r="I1219" t="str">
        <f t="shared" si="85"/>
        <v/>
      </c>
    </row>
    <row r="1220" spans="2:9" x14ac:dyDescent="0.55000000000000004">
      <c r="B1220" t="b">
        <f>IF('Input and Summary Results'!D802=0,FALSE,'Input and Summary Results'!$B802)</f>
        <v>0</v>
      </c>
      <c r="C1220" t="b">
        <f>IF(OR(B1220=0,'Input and Summary Results'!D802=0,'Input and Summary Results'!D802=""),FALSE,'Input and Summary Results'!$D802)</f>
        <v>0</v>
      </c>
      <c r="D1220" t="b">
        <f>IF(OR(B1220=0,'Input and Summary Results'!E802=0),FALSE,'Input and Summary Results'!$E802)</f>
        <v>0</v>
      </c>
      <c r="E1220" t="b">
        <f t="shared" si="86"/>
        <v>0</v>
      </c>
      <c r="F1220" t="b">
        <f t="shared" si="87"/>
        <v>0</v>
      </c>
      <c r="G1220" t="b">
        <f>IF('Input and Summary Results'!$J$4="yes",IF(C1220=FALSE,FALSE,IF('Data Transformation'!E1220&lt;$R$10,E1220,$R$10)),IF(C1220=FALSE,FALSE,IF(C1220&lt;$R$10,C1220,$R$10)))</f>
        <v>0</v>
      </c>
      <c r="H1220" t="b">
        <f>IF('Input and Summary Results'!$J$4="yes",'Data Transformation'!F1220,'Data Transformation'!D1220)</f>
        <v>0</v>
      </c>
      <c r="I1220" t="str">
        <f t="shared" si="85"/>
        <v/>
      </c>
    </row>
    <row r="1221" spans="2:9" x14ac:dyDescent="0.55000000000000004">
      <c r="B1221" t="b">
        <f>IF('Input and Summary Results'!D803=0,FALSE,'Input and Summary Results'!$B803)</f>
        <v>0</v>
      </c>
      <c r="C1221" t="b">
        <f>IF(OR(B1221=0,'Input and Summary Results'!D803=0,'Input and Summary Results'!D803=""),FALSE,'Input and Summary Results'!$D803)</f>
        <v>0</v>
      </c>
      <c r="D1221" t="b">
        <f>IF(OR(B1221=0,'Input and Summary Results'!E803=0),FALSE,'Input and Summary Results'!$E803)</f>
        <v>0</v>
      </c>
      <c r="E1221" t="b">
        <f t="shared" si="86"/>
        <v>0</v>
      </c>
      <c r="F1221" t="b">
        <f t="shared" si="87"/>
        <v>0</v>
      </c>
      <c r="G1221" t="b">
        <f>IF('Input and Summary Results'!$J$4="yes",IF(C1221=FALSE,FALSE,IF('Data Transformation'!E1221&lt;$R$10,E1221,$R$10)),IF(C1221=FALSE,FALSE,IF(C1221&lt;$R$10,C1221,$R$10)))</f>
        <v>0</v>
      </c>
      <c r="H1221" t="b">
        <f>IF('Input and Summary Results'!$J$4="yes",'Data Transformation'!F1221,'Data Transformation'!D1221)</f>
        <v>0</v>
      </c>
      <c r="I1221" t="str">
        <f t="shared" ref="I1221:I1284" si="88">IF(G1221=FALSE,"",B1221)</f>
        <v/>
      </c>
    </row>
    <row r="1222" spans="2:9" x14ac:dyDescent="0.55000000000000004">
      <c r="B1222" t="b">
        <f>IF('Input and Summary Results'!D804=0,FALSE,'Input and Summary Results'!$B804)</f>
        <v>0</v>
      </c>
      <c r="C1222" t="b">
        <f>IF(OR(B1222=0,'Input and Summary Results'!D804=0,'Input and Summary Results'!D804=""),FALSE,'Input and Summary Results'!$D804)</f>
        <v>0</v>
      </c>
      <c r="D1222" t="b">
        <f>IF(OR(B1222=0,'Input and Summary Results'!E804=0),FALSE,'Input and Summary Results'!$E804)</f>
        <v>0</v>
      </c>
      <c r="E1222" t="b">
        <f t="shared" si="86"/>
        <v>0</v>
      </c>
      <c r="F1222" t="b">
        <f t="shared" si="87"/>
        <v>0</v>
      </c>
      <c r="G1222" t="b">
        <f>IF('Input and Summary Results'!$J$4="yes",IF(C1222=FALSE,FALSE,IF('Data Transformation'!E1222&lt;$R$10,E1222,$R$10)),IF(C1222=FALSE,FALSE,IF(C1222&lt;$R$10,C1222,$R$10)))</f>
        <v>0</v>
      </c>
      <c r="H1222" t="b">
        <f>IF('Input and Summary Results'!$J$4="yes",'Data Transformation'!F1222,'Data Transformation'!D1222)</f>
        <v>0</v>
      </c>
      <c r="I1222" t="str">
        <f t="shared" si="88"/>
        <v/>
      </c>
    </row>
    <row r="1223" spans="2:9" x14ac:dyDescent="0.55000000000000004">
      <c r="B1223" t="b">
        <f>IF('Input and Summary Results'!D805=0,FALSE,'Input and Summary Results'!$B805)</f>
        <v>0</v>
      </c>
      <c r="C1223" t="b">
        <f>IF(OR(B1223=0,'Input and Summary Results'!D805=0,'Input and Summary Results'!D805=""),FALSE,'Input and Summary Results'!$D805)</f>
        <v>0</v>
      </c>
      <c r="D1223" t="b">
        <f>IF(OR(B1223=0,'Input and Summary Results'!E805=0),FALSE,'Input and Summary Results'!$E805)</f>
        <v>0</v>
      </c>
      <c r="E1223" t="b">
        <f t="shared" si="86"/>
        <v>0</v>
      </c>
      <c r="F1223" t="b">
        <f t="shared" si="87"/>
        <v>0</v>
      </c>
      <c r="G1223" t="b">
        <f>IF('Input and Summary Results'!$J$4="yes",IF(C1223=FALSE,FALSE,IF('Data Transformation'!E1223&lt;$R$10,E1223,$R$10)),IF(C1223=FALSE,FALSE,IF(C1223&lt;$R$10,C1223,$R$10)))</f>
        <v>0</v>
      </c>
      <c r="H1223" t="b">
        <f>IF('Input and Summary Results'!$J$4="yes",'Data Transformation'!F1223,'Data Transformation'!D1223)</f>
        <v>0</v>
      </c>
      <c r="I1223" t="str">
        <f t="shared" si="88"/>
        <v/>
      </c>
    </row>
    <row r="1224" spans="2:9" x14ac:dyDescent="0.55000000000000004">
      <c r="B1224" t="b">
        <f>IF('Input and Summary Results'!D806=0,FALSE,'Input and Summary Results'!$B806)</f>
        <v>0</v>
      </c>
      <c r="C1224" t="b">
        <f>IF(OR(B1224=0,'Input and Summary Results'!D806=0,'Input and Summary Results'!D806=""),FALSE,'Input and Summary Results'!$D806)</f>
        <v>0</v>
      </c>
      <c r="D1224" t="b">
        <f>IF(OR(B1224=0,'Input and Summary Results'!E806=0),FALSE,'Input and Summary Results'!$E806)</f>
        <v>0</v>
      </c>
      <c r="E1224" t="b">
        <f t="shared" si="86"/>
        <v>0</v>
      </c>
      <c r="F1224" t="b">
        <f t="shared" si="87"/>
        <v>0</v>
      </c>
      <c r="G1224" t="b">
        <f>IF('Input and Summary Results'!$J$4="yes",IF(C1224=FALSE,FALSE,IF('Data Transformation'!E1224&lt;$R$10,E1224,$R$10)),IF(C1224=FALSE,FALSE,IF(C1224&lt;$R$10,C1224,$R$10)))</f>
        <v>0</v>
      </c>
      <c r="H1224" t="b">
        <f>IF('Input and Summary Results'!$J$4="yes",'Data Transformation'!F1224,'Data Transformation'!D1224)</f>
        <v>0</v>
      </c>
      <c r="I1224" t="str">
        <f t="shared" si="88"/>
        <v/>
      </c>
    </row>
    <row r="1225" spans="2:9" x14ac:dyDescent="0.55000000000000004">
      <c r="B1225" t="b">
        <f>IF('Input and Summary Results'!D807=0,FALSE,'Input and Summary Results'!$B807)</f>
        <v>0</v>
      </c>
      <c r="C1225" t="b">
        <f>IF(OR(B1225=0,'Input and Summary Results'!D807=0,'Input and Summary Results'!D807=""),FALSE,'Input and Summary Results'!$D807)</f>
        <v>0</v>
      </c>
      <c r="D1225" t="b">
        <f>IF(OR(B1225=0,'Input and Summary Results'!E807=0),FALSE,'Input and Summary Results'!$E807)</f>
        <v>0</v>
      </c>
      <c r="E1225" t="b">
        <f t="shared" si="86"/>
        <v>0</v>
      </c>
      <c r="F1225" t="b">
        <f t="shared" si="87"/>
        <v>0</v>
      </c>
      <c r="G1225" t="b">
        <f>IF('Input and Summary Results'!$J$4="yes",IF(C1225=FALSE,FALSE,IF('Data Transformation'!E1225&lt;$R$10,E1225,$R$10)),IF(C1225=FALSE,FALSE,IF(C1225&lt;$R$10,C1225,$R$10)))</f>
        <v>0</v>
      </c>
      <c r="H1225" t="b">
        <f>IF('Input and Summary Results'!$J$4="yes",'Data Transformation'!F1225,'Data Transformation'!D1225)</f>
        <v>0</v>
      </c>
      <c r="I1225" t="str">
        <f t="shared" si="88"/>
        <v/>
      </c>
    </row>
    <row r="1226" spans="2:9" x14ac:dyDescent="0.55000000000000004">
      <c r="B1226" t="b">
        <f>IF('Input and Summary Results'!D808=0,FALSE,'Input and Summary Results'!$B808)</f>
        <v>0</v>
      </c>
      <c r="C1226" t="b">
        <f>IF(OR(B1226=0,'Input and Summary Results'!D808=0,'Input and Summary Results'!D808=""),FALSE,'Input and Summary Results'!$D808)</f>
        <v>0</v>
      </c>
      <c r="D1226" t="b">
        <f>IF(OR(B1226=0,'Input and Summary Results'!E808=0),FALSE,'Input and Summary Results'!$E808)</f>
        <v>0</v>
      </c>
      <c r="E1226" t="b">
        <f t="shared" si="86"/>
        <v>0</v>
      </c>
      <c r="F1226" t="b">
        <f t="shared" si="87"/>
        <v>0</v>
      </c>
      <c r="G1226" t="b">
        <f>IF('Input and Summary Results'!$J$4="yes",IF(C1226=FALSE,FALSE,IF('Data Transformation'!E1226&lt;$R$10,E1226,$R$10)),IF(C1226=FALSE,FALSE,IF(C1226&lt;$R$10,C1226,$R$10)))</f>
        <v>0</v>
      </c>
      <c r="H1226" t="b">
        <f>IF('Input and Summary Results'!$J$4="yes",'Data Transformation'!F1226,'Data Transformation'!D1226)</f>
        <v>0</v>
      </c>
      <c r="I1226" t="str">
        <f t="shared" si="88"/>
        <v/>
      </c>
    </row>
    <row r="1227" spans="2:9" x14ac:dyDescent="0.55000000000000004">
      <c r="B1227" t="b">
        <f>IF('Input and Summary Results'!D809=0,FALSE,'Input and Summary Results'!$B809)</f>
        <v>0</v>
      </c>
      <c r="C1227" t="b">
        <f>IF(OR(B1227=0,'Input and Summary Results'!D809=0,'Input and Summary Results'!D809=""),FALSE,'Input and Summary Results'!$D809)</f>
        <v>0</v>
      </c>
      <c r="D1227" t="b">
        <f>IF(OR(B1227=0,'Input and Summary Results'!E809=0),FALSE,'Input and Summary Results'!$E809)</f>
        <v>0</v>
      </c>
      <c r="E1227" t="b">
        <f t="shared" si="86"/>
        <v>0</v>
      </c>
      <c r="F1227" t="b">
        <f t="shared" si="87"/>
        <v>0</v>
      </c>
      <c r="G1227" t="b">
        <f>IF('Input and Summary Results'!$J$4="yes",IF(C1227=FALSE,FALSE,IF('Data Transformation'!E1227&lt;$R$10,E1227,$R$10)),IF(C1227=FALSE,FALSE,IF(C1227&lt;$R$10,C1227,$R$10)))</f>
        <v>0</v>
      </c>
      <c r="H1227" t="b">
        <f>IF('Input and Summary Results'!$J$4="yes",'Data Transformation'!F1227,'Data Transformation'!D1227)</f>
        <v>0</v>
      </c>
      <c r="I1227" t="str">
        <f t="shared" si="88"/>
        <v/>
      </c>
    </row>
    <row r="1228" spans="2:9" x14ac:dyDescent="0.55000000000000004">
      <c r="B1228" t="b">
        <f>IF('Input and Summary Results'!D810=0,FALSE,'Input and Summary Results'!$B810)</f>
        <v>0</v>
      </c>
      <c r="C1228" t="b">
        <f>IF(OR(B1228=0,'Input and Summary Results'!D810=0,'Input and Summary Results'!D810=""),FALSE,'Input and Summary Results'!$D810)</f>
        <v>0</v>
      </c>
      <c r="D1228" t="b">
        <f>IF(OR(B1228=0,'Input and Summary Results'!E810=0),FALSE,'Input and Summary Results'!$E810)</f>
        <v>0</v>
      </c>
      <c r="E1228" t="b">
        <f t="shared" si="86"/>
        <v>0</v>
      </c>
      <c r="F1228" t="b">
        <f t="shared" si="87"/>
        <v>0</v>
      </c>
      <c r="G1228" t="b">
        <f>IF('Input and Summary Results'!$J$4="yes",IF(C1228=FALSE,FALSE,IF('Data Transformation'!E1228&lt;$R$10,E1228,$R$10)),IF(C1228=FALSE,FALSE,IF(C1228&lt;$R$10,C1228,$R$10)))</f>
        <v>0</v>
      </c>
      <c r="H1228" t="b">
        <f>IF('Input and Summary Results'!$J$4="yes",'Data Transformation'!F1228,'Data Transformation'!D1228)</f>
        <v>0</v>
      </c>
      <c r="I1228" t="str">
        <f t="shared" si="88"/>
        <v/>
      </c>
    </row>
    <row r="1229" spans="2:9" x14ac:dyDescent="0.55000000000000004">
      <c r="B1229" t="b">
        <f>IF('Input and Summary Results'!D811=0,FALSE,'Input and Summary Results'!$B811)</f>
        <v>0</v>
      </c>
      <c r="C1229" t="b">
        <f>IF(OR(B1229=0,'Input and Summary Results'!D811=0,'Input and Summary Results'!D811=""),FALSE,'Input and Summary Results'!$D811)</f>
        <v>0</v>
      </c>
      <c r="D1229" t="b">
        <f>IF(OR(B1229=0,'Input and Summary Results'!E811=0),FALSE,'Input and Summary Results'!$E811)</f>
        <v>0</v>
      </c>
      <c r="E1229" t="b">
        <f t="shared" si="86"/>
        <v>0</v>
      </c>
      <c r="F1229" t="b">
        <f t="shared" si="87"/>
        <v>0</v>
      </c>
      <c r="G1229" t="b">
        <f>IF('Input and Summary Results'!$J$4="yes",IF(C1229=FALSE,FALSE,IF('Data Transformation'!E1229&lt;$R$10,E1229,$R$10)),IF(C1229=FALSE,FALSE,IF(C1229&lt;$R$10,C1229,$R$10)))</f>
        <v>0</v>
      </c>
      <c r="H1229" t="b">
        <f>IF('Input and Summary Results'!$J$4="yes",'Data Transformation'!F1229,'Data Transformation'!D1229)</f>
        <v>0</v>
      </c>
      <c r="I1229" t="str">
        <f t="shared" si="88"/>
        <v/>
      </c>
    </row>
    <row r="1230" spans="2:9" x14ac:dyDescent="0.55000000000000004">
      <c r="B1230" t="b">
        <f>IF('Input and Summary Results'!D812=0,FALSE,'Input and Summary Results'!$B812)</f>
        <v>0</v>
      </c>
      <c r="C1230" t="b">
        <f>IF(OR(B1230=0,'Input and Summary Results'!D812=0,'Input and Summary Results'!D812=""),FALSE,'Input and Summary Results'!$D812)</f>
        <v>0</v>
      </c>
      <c r="D1230" t="b">
        <f>IF(OR(B1230=0,'Input and Summary Results'!E812=0),FALSE,'Input and Summary Results'!$E812)</f>
        <v>0</v>
      </c>
      <c r="E1230" t="b">
        <f t="shared" si="86"/>
        <v>0</v>
      </c>
      <c r="F1230" t="b">
        <f t="shared" si="87"/>
        <v>0</v>
      </c>
      <c r="G1230" t="b">
        <f>IF('Input and Summary Results'!$J$4="yes",IF(C1230=FALSE,FALSE,IF('Data Transformation'!E1230&lt;$R$10,E1230,$R$10)),IF(C1230=FALSE,FALSE,IF(C1230&lt;$R$10,C1230,$R$10)))</f>
        <v>0</v>
      </c>
      <c r="H1230" t="b">
        <f>IF('Input and Summary Results'!$J$4="yes",'Data Transformation'!F1230,'Data Transformation'!D1230)</f>
        <v>0</v>
      </c>
      <c r="I1230" t="str">
        <f t="shared" si="88"/>
        <v/>
      </c>
    </row>
    <row r="1231" spans="2:9" x14ac:dyDescent="0.55000000000000004">
      <c r="B1231" t="b">
        <f>IF('Input and Summary Results'!D813=0,FALSE,'Input and Summary Results'!$B813)</f>
        <v>0</v>
      </c>
      <c r="C1231" t="b">
        <f>IF(OR(B1231=0,'Input and Summary Results'!D813=0,'Input and Summary Results'!D813=""),FALSE,'Input and Summary Results'!$D813)</f>
        <v>0</v>
      </c>
      <c r="D1231" t="b">
        <f>IF(OR(B1231=0,'Input and Summary Results'!E813=0),FALSE,'Input and Summary Results'!$E813)</f>
        <v>0</v>
      </c>
      <c r="E1231" t="b">
        <f t="shared" si="86"/>
        <v>0</v>
      </c>
      <c r="F1231" t="b">
        <f t="shared" si="87"/>
        <v>0</v>
      </c>
      <c r="G1231" t="b">
        <f>IF('Input and Summary Results'!$J$4="yes",IF(C1231=FALSE,FALSE,IF('Data Transformation'!E1231&lt;$R$10,E1231,$R$10)),IF(C1231=FALSE,FALSE,IF(C1231&lt;$R$10,C1231,$R$10)))</f>
        <v>0</v>
      </c>
      <c r="H1231" t="b">
        <f>IF('Input and Summary Results'!$J$4="yes",'Data Transformation'!F1231,'Data Transformation'!D1231)</f>
        <v>0</v>
      </c>
      <c r="I1231" t="str">
        <f t="shared" si="88"/>
        <v/>
      </c>
    </row>
    <row r="1232" spans="2:9" x14ac:dyDescent="0.55000000000000004">
      <c r="B1232" t="b">
        <f>IF('Input and Summary Results'!D814=0,FALSE,'Input and Summary Results'!$B814)</f>
        <v>0</v>
      </c>
      <c r="C1232" t="b">
        <f>IF(OR(B1232=0,'Input and Summary Results'!D814=0,'Input and Summary Results'!D814=""),FALSE,'Input and Summary Results'!$D814)</f>
        <v>0</v>
      </c>
      <c r="D1232" t="b">
        <f>IF(OR(B1232=0,'Input and Summary Results'!E814=0),FALSE,'Input and Summary Results'!$E814)</f>
        <v>0</v>
      </c>
      <c r="E1232" t="b">
        <f t="shared" si="86"/>
        <v>0</v>
      </c>
      <c r="F1232" t="b">
        <f t="shared" si="87"/>
        <v>0</v>
      </c>
      <c r="G1232" t="b">
        <f>IF('Input and Summary Results'!$J$4="yes",IF(C1232=FALSE,FALSE,IF('Data Transformation'!E1232&lt;$R$10,E1232,$R$10)),IF(C1232=FALSE,FALSE,IF(C1232&lt;$R$10,C1232,$R$10)))</f>
        <v>0</v>
      </c>
      <c r="H1232" t="b">
        <f>IF('Input and Summary Results'!$J$4="yes",'Data Transformation'!F1232,'Data Transformation'!D1232)</f>
        <v>0</v>
      </c>
      <c r="I1232" t="str">
        <f t="shared" si="88"/>
        <v/>
      </c>
    </row>
    <row r="1233" spans="2:9" x14ac:dyDescent="0.55000000000000004">
      <c r="B1233" t="b">
        <f>IF('Input and Summary Results'!D815=0,FALSE,'Input and Summary Results'!$B815)</f>
        <v>0</v>
      </c>
      <c r="C1233" t="b">
        <f>IF(OR(B1233=0,'Input and Summary Results'!D815=0,'Input and Summary Results'!D815=""),FALSE,'Input and Summary Results'!$D815)</f>
        <v>0</v>
      </c>
      <c r="D1233" t="b">
        <f>IF(OR(B1233=0,'Input and Summary Results'!E815=0),FALSE,'Input and Summary Results'!$E815)</f>
        <v>0</v>
      </c>
      <c r="E1233" t="b">
        <f t="shared" si="86"/>
        <v>0</v>
      </c>
      <c r="F1233" t="b">
        <f t="shared" si="87"/>
        <v>0</v>
      </c>
      <c r="G1233" t="b">
        <f>IF('Input and Summary Results'!$J$4="yes",IF(C1233=FALSE,FALSE,IF('Data Transformation'!E1233&lt;$R$10,E1233,$R$10)),IF(C1233=FALSE,FALSE,IF(C1233&lt;$R$10,C1233,$R$10)))</f>
        <v>0</v>
      </c>
      <c r="H1233" t="b">
        <f>IF('Input and Summary Results'!$J$4="yes",'Data Transformation'!F1233,'Data Transformation'!D1233)</f>
        <v>0</v>
      </c>
      <c r="I1233" t="str">
        <f t="shared" si="88"/>
        <v/>
      </c>
    </row>
    <row r="1234" spans="2:9" x14ac:dyDescent="0.55000000000000004">
      <c r="B1234" t="b">
        <f>IF('Input and Summary Results'!D816=0,FALSE,'Input and Summary Results'!$B816)</f>
        <v>0</v>
      </c>
      <c r="C1234" t="b">
        <f>IF(OR(B1234=0,'Input and Summary Results'!D816=0,'Input and Summary Results'!D816=""),FALSE,'Input and Summary Results'!$D816)</f>
        <v>0</v>
      </c>
      <c r="D1234" t="b">
        <f>IF(OR(B1234=0,'Input and Summary Results'!E816=0),FALSE,'Input and Summary Results'!$E816)</f>
        <v>0</v>
      </c>
      <c r="E1234" t="b">
        <f t="shared" si="86"/>
        <v>0</v>
      </c>
      <c r="F1234" t="b">
        <f t="shared" si="87"/>
        <v>0</v>
      </c>
      <c r="G1234" t="b">
        <f>IF('Input and Summary Results'!$J$4="yes",IF(C1234=FALSE,FALSE,IF('Data Transformation'!E1234&lt;$R$10,E1234,$R$10)),IF(C1234=FALSE,FALSE,IF(C1234&lt;$R$10,C1234,$R$10)))</f>
        <v>0</v>
      </c>
      <c r="H1234" t="b">
        <f>IF('Input and Summary Results'!$J$4="yes",'Data Transformation'!F1234,'Data Transformation'!D1234)</f>
        <v>0</v>
      </c>
      <c r="I1234" t="str">
        <f t="shared" si="88"/>
        <v/>
      </c>
    </row>
    <row r="1235" spans="2:9" x14ac:dyDescent="0.55000000000000004">
      <c r="B1235" t="b">
        <f>IF('Input and Summary Results'!D817=0,FALSE,'Input and Summary Results'!$B817)</f>
        <v>0</v>
      </c>
      <c r="C1235" t="b">
        <f>IF(OR(B1235=0,'Input and Summary Results'!D817=0,'Input and Summary Results'!D817=""),FALSE,'Input and Summary Results'!$D817)</f>
        <v>0</v>
      </c>
      <c r="D1235" t="b">
        <f>IF(OR(B1235=0,'Input and Summary Results'!E817=0),FALSE,'Input and Summary Results'!$E817)</f>
        <v>0</v>
      </c>
      <c r="E1235" t="b">
        <f t="shared" si="86"/>
        <v>0</v>
      </c>
      <c r="F1235" t="b">
        <f t="shared" si="87"/>
        <v>0</v>
      </c>
      <c r="G1235" t="b">
        <f>IF('Input and Summary Results'!$J$4="yes",IF(C1235=FALSE,FALSE,IF('Data Transformation'!E1235&lt;$R$10,E1235,$R$10)),IF(C1235=FALSE,FALSE,IF(C1235&lt;$R$10,C1235,$R$10)))</f>
        <v>0</v>
      </c>
      <c r="H1235" t="b">
        <f>IF('Input and Summary Results'!$J$4="yes",'Data Transformation'!F1235,'Data Transformation'!D1235)</f>
        <v>0</v>
      </c>
      <c r="I1235" t="str">
        <f t="shared" si="88"/>
        <v/>
      </c>
    </row>
    <row r="1236" spans="2:9" x14ac:dyDescent="0.55000000000000004">
      <c r="B1236" t="b">
        <f>IF('Input and Summary Results'!D818=0,FALSE,'Input and Summary Results'!$B818)</f>
        <v>0</v>
      </c>
      <c r="C1236" t="b">
        <f>IF(OR(B1236=0,'Input and Summary Results'!D818=0,'Input and Summary Results'!D818=""),FALSE,'Input and Summary Results'!$D818)</f>
        <v>0</v>
      </c>
      <c r="D1236" t="b">
        <f>IF(OR(B1236=0,'Input and Summary Results'!E818=0),FALSE,'Input and Summary Results'!$E818)</f>
        <v>0</v>
      </c>
      <c r="E1236" t="b">
        <f t="shared" si="86"/>
        <v>0</v>
      </c>
      <c r="F1236" t="b">
        <f t="shared" si="87"/>
        <v>0</v>
      </c>
      <c r="G1236" t="b">
        <f>IF('Input and Summary Results'!$J$4="yes",IF(C1236=FALSE,FALSE,IF('Data Transformation'!E1236&lt;$R$10,E1236,$R$10)),IF(C1236=FALSE,FALSE,IF(C1236&lt;$R$10,C1236,$R$10)))</f>
        <v>0</v>
      </c>
      <c r="H1236" t="b">
        <f>IF('Input and Summary Results'!$J$4="yes",'Data Transformation'!F1236,'Data Transformation'!D1236)</f>
        <v>0</v>
      </c>
      <c r="I1236" t="str">
        <f t="shared" si="88"/>
        <v/>
      </c>
    </row>
    <row r="1237" spans="2:9" x14ac:dyDescent="0.55000000000000004">
      <c r="B1237" t="b">
        <f>IF('Input and Summary Results'!D819=0,FALSE,'Input and Summary Results'!$B819)</f>
        <v>0</v>
      </c>
      <c r="C1237" t="b">
        <f>IF(OR(B1237=0,'Input and Summary Results'!D819=0,'Input and Summary Results'!D819=""),FALSE,'Input and Summary Results'!$D819)</f>
        <v>0</v>
      </c>
      <c r="D1237" t="b">
        <f>IF(OR(B1237=0,'Input and Summary Results'!E819=0),FALSE,'Input and Summary Results'!$E819)</f>
        <v>0</v>
      </c>
      <c r="E1237" t="b">
        <f t="shared" si="86"/>
        <v>0</v>
      </c>
      <c r="F1237" t="b">
        <f t="shared" si="87"/>
        <v>0</v>
      </c>
      <c r="G1237" t="b">
        <f>IF('Input and Summary Results'!$J$4="yes",IF(C1237=FALSE,FALSE,IF('Data Transformation'!E1237&lt;$R$10,E1237,$R$10)),IF(C1237=FALSE,FALSE,IF(C1237&lt;$R$10,C1237,$R$10)))</f>
        <v>0</v>
      </c>
      <c r="H1237" t="b">
        <f>IF('Input and Summary Results'!$J$4="yes",'Data Transformation'!F1237,'Data Transformation'!D1237)</f>
        <v>0</v>
      </c>
      <c r="I1237" t="str">
        <f t="shared" si="88"/>
        <v/>
      </c>
    </row>
    <row r="1238" spans="2:9" x14ac:dyDescent="0.55000000000000004">
      <c r="B1238" t="b">
        <f>IF('Input and Summary Results'!D820=0,FALSE,'Input and Summary Results'!$B820)</f>
        <v>0</v>
      </c>
      <c r="C1238" t="b">
        <f>IF(OR(B1238=0,'Input and Summary Results'!D820=0,'Input and Summary Results'!D820=""),FALSE,'Input and Summary Results'!$D820)</f>
        <v>0</v>
      </c>
      <c r="D1238" t="b">
        <f>IF(OR(B1238=0,'Input and Summary Results'!E820=0),FALSE,'Input and Summary Results'!$E820)</f>
        <v>0</v>
      </c>
      <c r="E1238" t="b">
        <f t="shared" si="86"/>
        <v>0</v>
      </c>
      <c r="F1238" t="b">
        <f t="shared" si="87"/>
        <v>0</v>
      </c>
      <c r="G1238" t="b">
        <f>IF('Input and Summary Results'!$J$4="yes",IF(C1238=FALSE,FALSE,IF('Data Transformation'!E1238&lt;$R$10,E1238,$R$10)),IF(C1238=FALSE,FALSE,IF(C1238&lt;$R$10,C1238,$R$10)))</f>
        <v>0</v>
      </c>
      <c r="H1238" t="b">
        <f>IF('Input and Summary Results'!$J$4="yes",'Data Transformation'!F1238,'Data Transformation'!D1238)</f>
        <v>0</v>
      </c>
      <c r="I1238" t="str">
        <f t="shared" si="88"/>
        <v/>
      </c>
    </row>
    <row r="1239" spans="2:9" x14ac:dyDescent="0.55000000000000004">
      <c r="B1239" t="b">
        <f>IF('Input and Summary Results'!D821=0,FALSE,'Input and Summary Results'!$B821)</f>
        <v>0</v>
      </c>
      <c r="C1239" t="b">
        <f>IF(OR(B1239=0,'Input and Summary Results'!D821=0,'Input and Summary Results'!D821=""),FALSE,'Input and Summary Results'!$D821)</f>
        <v>0</v>
      </c>
      <c r="D1239" t="b">
        <f>IF(OR(B1239=0,'Input and Summary Results'!E821=0),FALSE,'Input and Summary Results'!$E821)</f>
        <v>0</v>
      </c>
      <c r="E1239" t="b">
        <f t="shared" si="86"/>
        <v>0</v>
      </c>
      <c r="F1239" t="b">
        <f t="shared" si="87"/>
        <v>0</v>
      </c>
      <c r="G1239" t="b">
        <f>IF('Input and Summary Results'!$J$4="yes",IF(C1239=FALSE,FALSE,IF('Data Transformation'!E1239&lt;$R$10,E1239,$R$10)),IF(C1239=FALSE,FALSE,IF(C1239&lt;$R$10,C1239,$R$10)))</f>
        <v>0</v>
      </c>
      <c r="H1239" t="b">
        <f>IF('Input and Summary Results'!$J$4="yes",'Data Transformation'!F1239,'Data Transformation'!D1239)</f>
        <v>0</v>
      </c>
      <c r="I1239" t="str">
        <f t="shared" si="88"/>
        <v/>
      </c>
    </row>
    <row r="1240" spans="2:9" x14ac:dyDescent="0.55000000000000004">
      <c r="B1240" t="b">
        <f>IF('Input and Summary Results'!D822=0,FALSE,'Input and Summary Results'!$B822)</f>
        <v>0</v>
      </c>
      <c r="C1240" t="b">
        <f>IF(OR(B1240=0,'Input and Summary Results'!D822=0,'Input and Summary Results'!D822=""),FALSE,'Input and Summary Results'!$D822)</f>
        <v>0</v>
      </c>
      <c r="D1240" t="b">
        <f>IF(OR(B1240=0,'Input and Summary Results'!E822=0),FALSE,'Input and Summary Results'!$E822)</f>
        <v>0</v>
      </c>
      <c r="E1240" t="b">
        <f t="shared" si="86"/>
        <v>0</v>
      </c>
      <c r="F1240" t="b">
        <f t="shared" si="87"/>
        <v>0</v>
      </c>
      <c r="G1240" t="b">
        <f>IF('Input and Summary Results'!$J$4="yes",IF(C1240=FALSE,FALSE,IF('Data Transformation'!E1240&lt;$R$10,E1240,$R$10)),IF(C1240=FALSE,FALSE,IF(C1240&lt;$R$10,C1240,$R$10)))</f>
        <v>0</v>
      </c>
      <c r="H1240" t="b">
        <f>IF('Input and Summary Results'!$J$4="yes",'Data Transformation'!F1240,'Data Transformation'!D1240)</f>
        <v>0</v>
      </c>
      <c r="I1240" t="str">
        <f t="shared" si="88"/>
        <v/>
      </c>
    </row>
    <row r="1241" spans="2:9" x14ac:dyDescent="0.55000000000000004">
      <c r="B1241" t="b">
        <f>IF('Input and Summary Results'!D823=0,FALSE,'Input and Summary Results'!$B823)</f>
        <v>0</v>
      </c>
      <c r="C1241" t="b">
        <f>IF(OR(B1241=0,'Input and Summary Results'!D823=0,'Input and Summary Results'!D823=""),FALSE,'Input and Summary Results'!$D823)</f>
        <v>0</v>
      </c>
      <c r="D1241" t="b">
        <f>IF(OR(B1241=0,'Input and Summary Results'!E823=0),FALSE,'Input and Summary Results'!$E823)</f>
        <v>0</v>
      </c>
      <c r="E1241" t="b">
        <f t="shared" si="86"/>
        <v>0</v>
      </c>
      <c r="F1241" t="b">
        <f t="shared" si="87"/>
        <v>0</v>
      </c>
      <c r="G1241" t="b">
        <f>IF('Input and Summary Results'!$J$4="yes",IF(C1241=FALSE,FALSE,IF('Data Transformation'!E1241&lt;$R$10,E1241,$R$10)),IF(C1241=FALSE,FALSE,IF(C1241&lt;$R$10,C1241,$R$10)))</f>
        <v>0</v>
      </c>
      <c r="H1241" t="b">
        <f>IF('Input and Summary Results'!$J$4="yes",'Data Transformation'!F1241,'Data Transformation'!D1241)</f>
        <v>0</v>
      </c>
      <c r="I1241" t="str">
        <f t="shared" si="88"/>
        <v/>
      </c>
    </row>
    <row r="1242" spans="2:9" x14ac:dyDescent="0.55000000000000004">
      <c r="B1242" t="b">
        <f>IF('Input and Summary Results'!D824=0,FALSE,'Input and Summary Results'!$B824)</f>
        <v>0</v>
      </c>
      <c r="C1242" t="b">
        <f>IF(OR(B1242=0,'Input and Summary Results'!D824=0,'Input and Summary Results'!D824=""),FALSE,'Input and Summary Results'!$D824)</f>
        <v>0</v>
      </c>
      <c r="D1242" t="b">
        <f>IF(OR(B1242=0,'Input and Summary Results'!E824=0),FALSE,'Input and Summary Results'!$E824)</f>
        <v>0</v>
      </c>
      <c r="E1242" t="b">
        <f t="shared" si="86"/>
        <v>0</v>
      </c>
      <c r="F1242" t="b">
        <f t="shared" si="87"/>
        <v>0</v>
      </c>
      <c r="G1242" t="b">
        <f>IF('Input and Summary Results'!$J$4="yes",IF(C1242=FALSE,FALSE,IF('Data Transformation'!E1242&lt;$R$10,E1242,$R$10)),IF(C1242=FALSE,FALSE,IF(C1242&lt;$R$10,C1242,$R$10)))</f>
        <v>0</v>
      </c>
      <c r="H1242" t="b">
        <f>IF('Input and Summary Results'!$J$4="yes",'Data Transformation'!F1242,'Data Transformation'!D1242)</f>
        <v>0</v>
      </c>
      <c r="I1242" t="str">
        <f t="shared" si="88"/>
        <v/>
      </c>
    </row>
    <row r="1243" spans="2:9" x14ac:dyDescent="0.55000000000000004">
      <c r="B1243" t="b">
        <f>IF('Input and Summary Results'!D825=0,FALSE,'Input and Summary Results'!$B825)</f>
        <v>0</v>
      </c>
      <c r="C1243" t="b">
        <f>IF(OR(B1243=0,'Input and Summary Results'!D825=0,'Input and Summary Results'!D825=""),FALSE,'Input and Summary Results'!$D825)</f>
        <v>0</v>
      </c>
      <c r="D1243" t="b">
        <f>IF(OR(B1243=0,'Input and Summary Results'!E825=0),FALSE,'Input and Summary Results'!$E825)</f>
        <v>0</v>
      </c>
      <c r="E1243" t="b">
        <f t="shared" si="86"/>
        <v>0</v>
      </c>
      <c r="F1243" t="b">
        <f t="shared" si="87"/>
        <v>0</v>
      </c>
      <c r="G1243" t="b">
        <f>IF('Input and Summary Results'!$J$4="yes",IF(C1243=FALSE,FALSE,IF('Data Transformation'!E1243&lt;$R$10,E1243,$R$10)),IF(C1243=FALSE,FALSE,IF(C1243&lt;$R$10,C1243,$R$10)))</f>
        <v>0</v>
      </c>
      <c r="H1243" t="b">
        <f>IF('Input and Summary Results'!$J$4="yes",'Data Transformation'!F1243,'Data Transformation'!D1243)</f>
        <v>0</v>
      </c>
      <c r="I1243" t="str">
        <f t="shared" si="88"/>
        <v/>
      </c>
    </row>
    <row r="1244" spans="2:9" x14ac:dyDescent="0.55000000000000004">
      <c r="B1244" t="b">
        <f>IF('Input and Summary Results'!D826=0,FALSE,'Input and Summary Results'!$B826)</f>
        <v>0</v>
      </c>
      <c r="C1244" t="b">
        <f>IF(OR(B1244=0,'Input and Summary Results'!D826=0,'Input and Summary Results'!D826=""),FALSE,'Input and Summary Results'!$D826)</f>
        <v>0</v>
      </c>
      <c r="D1244" t="b">
        <f>IF(OR(B1244=0,'Input and Summary Results'!E826=0),FALSE,'Input and Summary Results'!$E826)</f>
        <v>0</v>
      </c>
      <c r="E1244" t="b">
        <f t="shared" si="86"/>
        <v>0</v>
      </c>
      <c r="F1244" t="b">
        <f t="shared" si="87"/>
        <v>0</v>
      </c>
      <c r="G1244" t="b">
        <f>IF('Input and Summary Results'!$J$4="yes",IF(C1244=FALSE,FALSE,IF('Data Transformation'!E1244&lt;$R$10,E1244,$R$10)),IF(C1244=FALSE,FALSE,IF(C1244&lt;$R$10,C1244,$R$10)))</f>
        <v>0</v>
      </c>
      <c r="H1244" t="b">
        <f>IF('Input and Summary Results'!$J$4="yes",'Data Transformation'!F1244,'Data Transformation'!D1244)</f>
        <v>0</v>
      </c>
      <c r="I1244" t="str">
        <f t="shared" si="88"/>
        <v/>
      </c>
    </row>
    <row r="1245" spans="2:9" x14ac:dyDescent="0.55000000000000004">
      <c r="B1245" t="b">
        <f>IF('Input and Summary Results'!D827=0,FALSE,'Input and Summary Results'!$B827)</f>
        <v>0</v>
      </c>
      <c r="C1245" t="b">
        <f>IF(OR(B1245=0,'Input and Summary Results'!D827=0,'Input and Summary Results'!D827=""),FALSE,'Input and Summary Results'!$D827)</f>
        <v>0</v>
      </c>
      <c r="D1245" t="b">
        <f>IF(OR(B1245=0,'Input and Summary Results'!E827=0),FALSE,'Input and Summary Results'!$E827)</f>
        <v>0</v>
      </c>
      <c r="E1245" t="b">
        <f t="shared" si="86"/>
        <v>0</v>
      </c>
      <c r="F1245" t="b">
        <f t="shared" si="87"/>
        <v>0</v>
      </c>
      <c r="G1245" t="b">
        <f>IF('Input and Summary Results'!$J$4="yes",IF(C1245=FALSE,FALSE,IF('Data Transformation'!E1245&lt;$R$10,E1245,$R$10)),IF(C1245=FALSE,FALSE,IF(C1245&lt;$R$10,C1245,$R$10)))</f>
        <v>0</v>
      </c>
      <c r="H1245" t="b">
        <f>IF('Input and Summary Results'!$J$4="yes",'Data Transformation'!F1245,'Data Transformation'!D1245)</f>
        <v>0</v>
      </c>
      <c r="I1245" t="str">
        <f t="shared" si="88"/>
        <v/>
      </c>
    </row>
    <row r="1246" spans="2:9" x14ac:dyDescent="0.55000000000000004">
      <c r="B1246" t="b">
        <f>IF('Input and Summary Results'!D828=0,FALSE,'Input and Summary Results'!$B828)</f>
        <v>0</v>
      </c>
      <c r="C1246" t="b">
        <f>IF(OR(B1246=0,'Input and Summary Results'!D828=0,'Input and Summary Results'!D828=""),FALSE,'Input and Summary Results'!$D828)</f>
        <v>0</v>
      </c>
      <c r="D1246" t="b">
        <f>IF(OR(B1246=0,'Input and Summary Results'!E828=0),FALSE,'Input and Summary Results'!$E828)</f>
        <v>0</v>
      </c>
      <c r="E1246" t="b">
        <f t="shared" si="86"/>
        <v>0</v>
      </c>
      <c r="F1246" t="b">
        <f t="shared" si="87"/>
        <v>0</v>
      </c>
      <c r="G1246" t="b">
        <f>IF('Input and Summary Results'!$J$4="yes",IF(C1246=FALSE,FALSE,IF('Data Transformation'!E1246&lt;$R$10,E1246,$R$10)),IF(C1246=FALSE,FALSE,IF(C1246&lt;$R$10,C1246,$R$10)))</f>
        <v>0</v>
      </c>
      <c r="H1246" t="b">
        <f>IF('Input and Summary Results'!$J$4="yes",'Data Transformation'!F1246,'Data Transformation'!D1246)</f>
        <v>0</v>
      </c>
      <c r="I1246" t="str">
        <f t="shared" si="88"/>
        <v/>
      </c>
    </row>
    <row r="1247" spans="2:9" x14ac:dyDescent="0.55000000000000004">
      <c r="B1247" t="b">
        <f>IF('Input and Summary Results'!D829=0,FALSE,'Input and Summary Results'!$B829)</f>
        <v>0</v>
      </c>
      <c r="C1247" t="b">
        <f>IF(OR(B1247=0,'Input and Summary Results'!D829=0,'Input and Summary Results'!D829=""),FALSE,'Input and Summary Results'!$D829)</f>
        <v>0</v>
      </c>
      <c r="D1247" t="b">
        <f>IF(OR(B1247=0,'Input and Summary Results'!E829=0),FALSE,'Input and Summary Results'!$E829)</f>
        <v>0</v>
      </c>
      <c r="E1247" t="b">
        <f t="shared" si="86"/>
        <v>0</v>
      </c>
      <c r="F1247" t="b">
        <f t="shared" si="87"/>
        <v>0</v>
      </c>
      <c r="G1247" t="b">
        <f>IF('Input and Summary Results'!$J$4="yes",IF(C1247=FALSE,FALSE,IF('Data Transformation'!E1247&lt;$R$10,E1247,$R$10)),IF(C1247=FALSE,FALSE,IF(C1247&lt;$R$10,C1247,$R$10)))</f>
        <v>0</v>
      </c>
      <c r="H1247" t="b">
        <f>IF('Input and Summary Results'!$J$4="yes",'Data Transformation'!F1247,'Data Transformation'!D1247)</f>
        <v>0</v>
      </c>
      <c r="I1247" t="str">
        <f t="shared" si="88"/>
        <v/>
      </c>
    </row>
    <row r="1248" spans="2:9" x14ac:dyDescent="0.55000000000000004">
      <c r="B1248" t="b">
        <f>IF('Input and Summary Results'!D830=0,FALSE,'Input and Summary Results'!$B830)</f>
        <v>0</v>
      </c>
      <c r="C1248" t="b">
        <f>IF(OR(B1248=0,'Input and Summary Results'!D830=0,'Input and Summary Results'!D830=""),FALSE,'Input and Summary Results'!$D830)</f>
        <v>0</v>
      </c>
      <c r="D1248" t="b">
        <f>IF(OR(B1248=0,'Input and Summary Results'!E830=0),FALSE,'Input and Summary Results'!$E830)</f>
        <v>0</v>
      </c>
      <c r="E1248" t="b">
        <f t="shared" si="86"/>
        <v>0</v>
      </c>
      <c r="F1248" t="b">
        <f t="shared" si="87"/>
        <v>0</v>
      </c>
      <c r="G1248" t="b">
        <f>IF('Input and Summary Results'!$J$4="yes",IF(C1248=FALSE,FALSE,IF('Data Transformation'!E1248&lt;$R$10,E1248,$R$10)),IF(C1248=FALSE,FALSE,IF(C1248&lt;$R$10,C1248,$R$10)))</f>
        <v>0</v>
      </c>
      <c r="H1248" t="b">
        <f>IF('Input and Summary Results'!$J$4="yes",'Data Transformation'!F1248,'Data Transformation'!D1248)</f>
        <v>0</v>
      </c>
      <c r="I1248" t="str">
        <f t="shared" si="88"/>
        <v/>
      </c>
    </row>
    <row r="1249" spans="2:9" x14ac:dyDescent="0.55000000000000004">
      <c r="B1249" t="b">
        <f>IF('Input and Summary Results'!D831=0,FALSE,'Input and Summary Results'!$B831)</f>
        <v>0</v>
      </c>
      <c r="C1249" t="b">
        <f>IF(OR(B1249=0,'Input and Summary Results'!D831=0,'Input and Summary Results'!D831=""),FALSE,'Input and Summary Results'!$D831)</f>
        <v>0</v>
      </c>
      <c r="D1249" t="b">
        <f>IF(OR(B1249=0,'Input and Summary Results'!E831=0),FALSE,'Input and Summary Results'!$E831)</f>
        <v>0</v>
      </c>
      <c r="E1249" t="b">
        <f t="shared" si="86"/>
        <v>0</v>
      </c>
      <c r="F1249" t="b">
        <f t="shared" si="87"/>
        <v>0</v>
      </c>
      <c r="G1249" t="b">
        <f>IF('Input and Summary Results'!$J$4="yes",IF(C1249=FALSE,FALSE,IF('Data Transformation'!E1249&lt;$R$10,E1249,$R$10)),IF(C1249=FALSE,FALSE,IF(C1249&lt;$R$10,C1249,$R$10)))</f>
        <v>0</v>
      </c>
      <c r="H1249" t="b">
        <f>IF('Input and Summary Results'!$J$4="yes",'Data Transformation'!F1249,'Data Transformation'!D1249)</f>
        <v>0</v>
      </c>
      <c r="I1249" t="str">
        <f t="shared" si="88"/>
        <v/>
      </c>
    </row>
    <row r="1250" spans="2:9" x14ac:dyDescent="0.55000000000000004">
      <c r="B1250" t="b">
        <f>IF('Input and Summary Results'!D832=0,FALSE,'Input and Summary Results'!$B832)</f>
        <v>0</v>
      </c>
      <c r="C1250" t="b">
        <f>IF(OR(B1250=0,'Input and Summary Results'!D832=0,'Input and Summary Results'!D832=""),FALSE,'Input and Summary Results'!$D832)</f>
        <v>0</v>
      </c>
      <c r="D1250" t="b">
        <f>IF(OR(B1250=0,'Input and Summary Results'!E832=0),FALSE,'Input and Summary Results'!$E832)</f>
        <v>0</v>
      </c>
      <c r="E1250" t="b">
        <f t="shared" si="86"/>
        <v>0</v>
      </c>
      <c r="F1250" t="b">
        <f t="shared" si="87"/>
        <v>0</v>
      </c>
      <c r="G1250" t="b">
        <f>IF('Input and Summary Results'!$J$4="yes",IF(C1250=FALSE,FALSE,IF('Data Transformation'!E1250&lt;$R$10,E1250,$R$10)),IF(C1250=FALSE,FALSE,IF(C1250&lt;$R$10,C1250,$R$10)))</f>
        <v>0</v>
      </c>
      <c r="H1250" t="b">
        <f>IF('Input and Summary Results'!$J$4="yes",'Data Transformation'!F1250,'Data Transformation'!D1250)</f>
        <v>0</v>
      </c>
      <c r="I1250" t="str">
        <f t="shared" si="88"/>
        <v/>
      </c>
    </row>
    <row r="1251" spans="2:9" x14ac:dyDescent="0.55000000000000004">
      <c r="B1251" t="b">
        <f>IF('Input and Summary Results'!D833=0,FALSE,'Input and Summary Results'!$B833)</f>
        <v>0</v>
      </c>
      <c r="C1251" t="b">
        <f>IF(OR(B1251=0,'Input and Summary Results'!D833=0,'Input and Summary Results'!D833=""),FALSE,'Input and Summary Results'!$D833)</f>
        <v>0</v>
      </c>
      <c r="D1251" t="b">
        <f>IF(OR(B1251=0,'Input and Summary Results'!E833=0),FALSE,'Input and Summary Results'!$E833)</f>
        <v>0</v>
      </c>
      <c r="E1251" t="b">
        <f t="shared" si="86"/>
        <v>0</v>
      </c>
      <c r="F1251" t="b">
        <f t="shared" si="87"/>
        <v>0</v>
      </c>
      <c r="G1251" t="b">
        <f>IF('Input and Summary Results'!$J$4="yes",IF(C1251=FALSE,FALSE,IF('Data Transformation'!E1251&lt;$R$10,E1251,$R$10)),IF(C1251=FALSE,FALSE,IF(C1251&lt;$R$10,C1251,$R$10)))</f>
        <v>0</v>
      </c>
      <c r="H1251" t="b">
        <f>IF('Input and Summary Results'!$J$4="yes",'Data Transformation'!F1251,'Data Transformation'!D1251)</f>
        <v>0</v>
      </c>
      <c r="I1251" t="str">
        <f t="shared" si="88"/>
        <v/>
      </c>
    </row>
    <row r="1252" spans="2:9" x14ac:dyDescent="0.55000000000000004">
      <c r="B1252" t="b">
        <f>IF('Input and Summary Results'!D834=0,FALSE,'Input and Summary Results'!$B834)</f>
        <v>0</v>
      </c>
      <c r="C1252" t="b">
        <f>IF(OR(B1252=0,'Input and Summary Results'!D834=0,'Input and Summary Results'!D834=""),FALSE,'Input and Summary Results'!$D834)</f>
        <v>0</v>
      </c>
      <c r="D1252" t="b">
        <f>IF(OR(B1252=0,'Input and Summary Results'!E834=0),FALSE,'Input and Summary Results'!$E834)</f>
        <v>0</v>
      </c>
      <c r="E1252" t="b">
        <f t="shared" si="86"/>
        <v>0</v>
      </c>
      <c r="F1252" t="b">
        <f t="shared" si="87"/>
        <v>0</v>
      </c>
      <c r="G1252" t="b">
        <f>IF('Input and Summary Results'!$J$4="yes",IF(C1252=FALSE,FALSE,IF('Data Transformation'!E1252&lt;$R$10,E1252,$R$10)),IF(C1252=FALSE,FALSE,IF(C1252&lt;$R$10,C1252,$R$10)))</f>
        <v>0</v>
      </c>
      <c r="H1252" t="b">
        <f>IF('Input and Summary Results'!$J$4="yes",'Data Transformation'!F1252,'Data Transformation'!D1252)</f>
        <v>0</v>
      </c>
      <c r="I1252" t="str">
        <f t="shared" si="88"/>
        <v/>
      </c>
    </row>
    <row r="1253" spans="2:9" x14ac:dyDescent="0.55000000000000004">
      <c r="B1253" t="b">
        <f>IF('Input and Summary Results'!D835=0,FALSE,'Input and Summary Results'!$B835)</f>
        <v>0</v>
      </c>
      <c r="C1253" t="b">
        <f>IF(OR(B1253=0,'Input and Summary Results'!D835=0,'Input and Summary Results'!D835=""),FALSE,'Input and Summary Results'!$D835)</f>
        <v>0</v>
      </c>
      <c r="D1253" t="b">
        <f>IF(OR(B1253=0,'Input and Summary Results'!E835=0),FALSE,'Input and Summary Results'!$E835)</f>
        <v>0</v>
      </c>
      <c r="E1253" t="b">
        <f t="shared" si="86"/>
        <v>0</v>
      </c>
      <c r="F1253" t="b">
        <f t="shared" si="87"/>
        <v>0</v>
      </c>
      <c r="G1253" t="b">
        <f>IF('Input and Summary Results'!$J$4="yes",IF(C1253=FALSE,FALSE,IF('Data Transformation'!E1253&lt;$R$10,E1253,$R$10)),IF(C1253=FALSE,FALSE,IF(C1253&lt;$R$10,C1253,$R$10)))</f>
        <v>0</v>
      </c>
      <c r="H1253" t="b">
        <f>IF('Input and Summary Results'!$J$4="yes",'Data Transformation'!F1253,'Data Transformation'!D1253)</f>
        <v>0</v>
      </c>
      <c r="I1253" t="str">
        <f t="shared" si="88"/>
        <v/>
      </c>
    </row>
    <row r="1254" spans="2:9" x14ac:dyDescent="0.55000000000000004">
      <c r="B1254" t="b">
        <f>IF('Input and Summary Results'!D836=0,FALSE,'Input and Summary Results'!$B836)</f>
        <v>0</v>
      </c>
      <c r="C1254" t="b">
        <f>IF(OR(B1254=0,'Input and Summary Results'!D836=0,'Input and Summary Results'!D836=""),FALSE,'Input and Summary Results'!$D836)</f>
        <v>0</v>
      </c>
      <c r="D1254" t="b">
        <f>IF(OR(B1254=0,'Input and Summary Results'!E836=0),FALSE,'Input and Summary Results'!$E836)</f>
        <v>0</v>
      </c>
      <c r="E1254" t="b">
        <f t="shared" si="86"/>
        <v>0</v>
      </c>
      <c r="F1254" t="b">
        <f t="shared" si="87"/>
        <v>0</v>
      </c>
      <c r="G1254" t="b">
        <f>IF('Input and Summary Results'!$J$4="yes",IF(C1254=FALSE,FALSE,IF('Data Transformation'!E1254&lt;$R$10,E1254,$R$10)),IF(C1254=FALSE,FALSE,IF(C1254&lt;$R$10,C1254,$R$10)))</f>
        <v>0</v>
      </c>
      <c r="H1254" t="b">
        <f>IF('Input and Summary Results'!$J$4="yes",'Data Transformation'!F1254,'Data Transformation'!D1254)</f>
        <v>0</v>
      </c>
      <c r="I1254" t="str">
        <f t="shared" si="88"/>
        <v/>
      </c>
    </row>
    <row r="1255" spans="2:9" x14ac:dyDescent="0.55000000000000004">
      <c r="B1255" t="b">
        <f>IF('Input and Summary Results'!D837=0,FALSE,'Input and Summary Results'!$B837)</f>
        <v>0</v>
      </c>
      <c r="C1255" t="b">
        <f>IF(OR(B1255=0,'Input and Summary Results'!D837=0,'Input and Summary Results'!D837=""),FALSE,'Input and Summary Results'!$D837)</f>
        <v>0</v>
      </c>
      <c r="D1255" t="b">
        <f>IF(OR(B1255=0,'Input and Summary Results'!E837=0),FALSE,'Input and Summary Results'!$E837)</f>
        <v>0</v>
      </c>
      <c r="E1255" t="b">
        <f t="shared" si="86"/>
        <v>0</v>
      </c>
      <c r="F1255" t="b">
        <f t="shared" si="87"/>
        <v>0</v>
      </c>
      <c r="G1255" t="b">
        <f>IF('Input and Summary Results'!$J$4="yes",IF(C1255=FALSE,FALSE,IF('Data Transformation'!E1255&lt;$R$10,E1255,$R$10)),IF(C1255=FALSE,FALSE,IF(C1255&lt;$R$10,C1255,$R$10)))</f>
        <v>0</v>
      </c>
      <c r="H1255" t="b">
        <f>IF('Input and Summary Results'!$J$4="yes",'Data Transformation'!F1255,'Data Transformation'!D1255)</f>
        <v>0</v>
      </c>
      <c r="I1255" t="str">
        <f t="shared" si="88"/>
        <v/>
      </c>
    </row>
    <row r="1256" spans="2:9" x14ac:dyDescent="0.55000000000000004">
      <c r="B1256" t="b">
        <f>IF('Input and Summary Results'!D838=0,FALSE,'Input and Summary Results'!$B838)</f>
        <v>0</v>
      </c>
      <c r="C1256" t="b">
        <f>IF(OR(B1256=0,'Input and Summary Results'!D838=0,'Input and Summary Results'!D838=""),FALSE,'Input and Summary Results'!$D838)</f>
        <v>0</v>
      </c>
      <c r="D1256" t="b">
        <f>IF(OR(B1256=0,'Input and Summary Results'!E838=0),FALSE,'Input and Summary Results'!$E838)</f>
        <v>0</v>
      </c>
      <c r="E1256" t="b">
        <f t="shared" si="86"/>
        <v>0</v>
      </c>
      <c r="F1256" t="b">
        <f t="shared" si="87"/>
        <v>0</v>
      </c>
      <c r="G1256" t="b">
        <f>IF('Input and Summary Results'!$J$4="yes",IF(C1256=FALSE,FALSE,IF('Data Transformation'!E1256&lt;$R$10,E1256,$R$10)),IF(C1256=FALSE,FALSE,IF(C1256&lt;$R$10,C1256,$R$10)))</f>
        <v>0</v>
      </c>
      <c r="H1256" t="b">
        <f>IF('Input and Summary Results'!$J$4="yes",'Data Transformation'!F1256,'Data Transformation'!D1256)</f>
        <v>0</v>
      </c>
      <c r="I1256" t="str">
        <f t="shared" si="88"/>
        <v/>
      </c>
    </row>
    <row r="1257" spans="2:9" x14ac:dyDescent="0.55000000000000004">
      <c r="B1257" t="b">
        <f>IF('Input and Summary Results'!D839=0,FALSE,'Input and Summary Results'!$B839)</f>
        <v>0</v>
      </c>
      <c r="C1257" t="b">
        <f>IF(OR(B1257=0,'Input and Summary Results'!D839=0,'Input and Summary Results'!D839=""),FALSE,'Input and Summary Results'!$D839)</f>
        <v>0</v>
      </c>
      <c r="D1257" t="b">
        <f>IF(OR(B1257=0,'Input and Summary Results'!E839=0),FALSE,'Input and Summary Results'!$E839)</f>
        <v>0</v>
      </c>
      <c r="E1257" t="b">
        <f t="shared" si="86"/>
        <v>0</v>
      </c>
      <c r="F1257" t="b">
        <f t="shared" si="87"/>
        <v>0</v>
      </c>
      <c r="G1257" t="b">
        <f>IF('Input and Summary Results'!$J$4="yes",IF(C1257=FALSE,FALSE,IF('Data Transformation'!E1257&lt;$R$10,E1257,$R$10)),IF(C1257=FALSE,FALSE,IF(C1257&lt;$R$10,C1257,$R$10)))</f>
        <v>0</v>
      </c>
      <c r="H1257" t="b">
        <f>IF('Input and Summary Results'!$J$4="yes",'Data Transformation'!F1257,'Data Transformation'!D1257)</f>
        <v>0</v>
      </c>
      <c r="I1257" t="str">
        <f t="shared" si="88"/>
        <v/>
      </c>
    </row>
    <row r="1258" spans="2:9" x14ac:dyDescent="0.55000000000000004">
      <c r="B1258" t="b">
        <f>IF('Input and Summary Results'!D840=0,FALSE,'Input and Summary Results'!$B840)</f>
        <v>0</v>
      </c>
      <c r="C1258" t="b">
        <f>IF(OR(B1258=0,'Input and Summary Results'!D840=0,'Input and Summary Results'!D840=""),FALSE,'Input and Summary Results'!$D840)</f>
        <v>0</v>
      </c>
      <c r="D1258" t="b">
        <f>IF(OR(B1258=0,'Input and Summary Results'!E840=0),FALSE,'Input and Summary Results'!$E840)</f>
        <v>0</v>
      </c>
      <c r="E1258" t="b">
        <f t="shared" ref="E1258:E1321" si="89">IF(C1258=FALSE,FALSE,LOG10(C1258))</f>
        <v>0</v>
      </c>
      <c r="F1258" t="b">
        <f t="shared" ref="F1258:F1321" si="90">IF(D1258=FALSE, FALSE,0.434*D1258/C1258)</f>
        <v>0</v>
      </c>
      <c r="G1258" t="b">
        <f>IF('Input and Summary Results'!$J$4="yes",IF(C1258=FALSE,FALSE,IF('Data Transformation'!E1258&lt;$R$10,E1258,$R$10)),IF(C1258=FALSE,FALSE,IF(C1258&lt;$R$10,C1258,$R$10)))</f>
        <v>0</v>
      </c>
      <c r="H1258" t="b">
        <f>IF('Input and Summary Results'!$J$4="yes",'Data Transformation'!F1258,'Data Transformation'!D1258)</f>
        <v>0</v>
      </c>
      <c r="I1258" t="str">
        <f t="shared" si="88"/>
        <v/>
      </c>
    </row>
    <row r="1259" spans="2:9" x14ac:dyDescent="0.55000000000000004">
      <c r="B1259" t="b">
        <f>IF('Input and Summary Results'!D841=0,FALSE,'Input and Summary Results'!$B841)</f>
        <v>0</v>
      </c>
      <c r="C1259" t="b">
        <f>IF(OR(B1259=0,'Input and Summary Results'!D841=0,'Input and Summary Results'!D841=""),FALSE,'Input and Summary Results'!$D841)</f>
        <v>0</v>
      </c>
      <c r="D1259" t="b">
        <f>IF(OR(B1259=0,'Input and Summary Results'!E841=0),FALSE,'Input and Summary Results'!$E841)</f>
        <v>0</v>
      </c>
      <c r="E1259" t="b">
        <f t="shared" si="89"/>
        <v>0</v>
      </c>
      <c r="F1259" t="b">
        <f t="shared" si="90"/>
        <v>0</v>
      </c>
      <c r="G1259" t="b">
        <f>IF('Input and Summary Results'!$J$4="yes",IF(C1259=FALSE,FALSE,IF('Data Transformation'!E1259&lt;$R$10,E1259,$R$10)),IF(C1259=FALSE,FALSE,IF(C1259&lt;$R$10,C1259,$R$10)))</f>
        <v>0</v>
      </c>
      <c r="H1259" t="b">
        <f>IF('Input and Summary Results'!$J$4="yes",'Data Transformation'!F1259,'Data Transformation'!D1259)</f>
        <v>0</v>
      </c>
      <c r="I1259" t="str">
        <f t="shared" si="88"/>
        <v/>
      </c>
    </row>
    <row r="1260" spans="2:9" x14ac:dyDescent="0.55000000000000004">
      <c r="B1260" t="b">
        <f>IF('Input and Summary Results'!D842=0,FALSE,'Input and Summary Results'!$B842)</f>
        <v>0</v>
      </c>
      <c r="C1260" t="b">
        <f>IF(OR(B1260=0,'Input and Summary Results'!D842=0,'Input and Summary Results'!D842=""),FALSE,'Input and Summary Results'!$D842)</f>
        <v>0</v>
      </c>
      <c r="D1260" t="b">
        <f>IF(OR(B1260=0,'Input and Summary Results'!E842=0),FALSE,'Input and Summary Results'!$E842)</f>
        <v>0</v>
      </c>
      <c r="E1260" t="b">
        <f t="shared" si="89"/>
        <v>0</v>
      </c>
      <c r="F1260" t="b">
        <f t="shared" si="90"/>
        <v>0</v>
      </c>
      <c r="G1260" t="b">
        <f>IF('Input and Summary Results'!$J$4="yes",IF(C1260=FALSE,FALSE,IF('Data Transformation'!E1260&lt;$R$10,E1260,$R$10)),IF(C1260=FALSE,FALSE,IF(C1260&lt;$R$10,C1260,$R$10)))</f>
        <v>0</v>
      </c>
      <c r="H1260" t="b">
        <f>IF('Input and Summary Results'!$J$4="yes",'Data Transformation'!F1260,'Data Transformation'!D1260)</f>
        <v>0</v>
      </c>
      <c r="I1260" t="str">
        <f t="shared" si="88"/>
        <v/>
      </c>
    </row>
    <row r="1261" spans="2:9" x14ac:dyDescent="0.55000000000000004">
      <c r="B1261" t="b">
        <f>IF('Input and Summary Results'!D843=0,FALSE,'Input and Summary Results'!$B843)</f>
        <v>0</v>
      </c>
      <c r="C1261" t="b">
        <f>IF(OR(B1261=0,'Input and Summary Results'!D843=0,'Input and Summary Results'!D843=""),FALSE,'Input and Summary Results'!$D843)</f>
        <v>0</v>
      </c>
      <c r="D1261" t="b">
        <f>IF(OR(B1261=0,'Input and Summary Results'!E843=0),FALSE,'Input and Summary Results'!$E843)</f>
        <v>0</v>
      </c>
      <c r="E1261" t="b">
        <f t="shared" si="89"/>
        <v>0</v>
      </c>
      <c r="F1261" t="b">
        <f t="shared" si="90"/>
        <v>0</v>
      </c>
      <c r="G1261" t="b">
        <f>IF('Input and Summary Results'!$J$4="yes",IF(C1261=FALSE,FALSE,IF('Data Transformation'!E1261&lt;$R$10,E1261,$R$10)),IF(C1261=FALSE,FALSE,IF(C1261&lt;$R$10,C1261,$R$10)))</f>
        <v>0</v>
      </c>
      <c r="H1261" t="b">
        <f>IF('Input and Summary Results'!$J$4="yes",'Data Transformation'!F1261,'Data Transformation'!D1261)</f>
        <v>0</v>
      </c>
      <c r="I1261" t="str">
        <f t="shared" si="88"/>
        <v/>
      </c>
    </row>
    <row r="1262" spans="2:9" x14ac:dyDescent="0.55000000000000004">
      <c r="B1262" t="b">
        <f>IF('Input and Summary Results'!D844=0,FALSE,'Input and Summary Results'!$B844)</f>
        <v>0</v>
      </c>
      <c r="C1262" t="b">
        <f>IF(OR(B1262=0,'Input and Summary Results'!D844=0,'Input and Summary Results'!D844=""),FALSE,'Input and Summary Results'!$D844)</f>
        <v>0</v>
      </c>
      <c r="D1262" t="b">
        <f>IF(OR(B1262=0,'Input and Summary Results'!E844=0),FALSE,'Input and Summary Results'!$E844)</f>
        <v>0</v>
      </c>
      <c r="E1262" t="b">
        <f t="shared" si="89"/>
        <v>0</v>
      </c>
      <c r="F1262" t="b">
        <f t="shared" si="90"/>
        <v>0</v>
      </c>
      <c r="G1262" t="b">
        <f>IF('Input and Summary Results'!$J$4="yes",IF(C1262=FALSE,FALSE,IF('Data Transformation'!E1262&lt;$R$10,E1262,$R$10)),IF(C1262=FALSE,FALSE,IF(C1262&lt;$R$10,C1262,$R$10)))</f>
        <v>0</v>
      </c>
      <c r="H1262" t="b">
        <f>IF('Input and Summary Results'!$J$4="yes",'Data Transformation'!F1262,'Data Transformation'!D1262)</f>
        <v>0</v>
      </c>
      <c r="I1262" t="str">
        <f t="shared" si="88"/>
        <v/>
      </c>
    </row>
    <row r="1263" spans="2:9" x14ac:dyDescent="0.55000000000000004">
      <c r="B1263" t="b">
        <f>IF('Input and Summary Results'!D845=0,FALSE,'Input and Summary Results'!$B845)</f>
        <v>0</v>
      </c>
      <c r="C1263" t="b">
        <f>IF(OR(B1263=0,'Input and Summary Results'!D845=0,'Input and Summary Results'!D845=""),FALSE,'Input and Summary Results'!$D845)</f>
        <v>0</v>
      </c>
      <c r="D1263" t="b">
        <f>IF(OR(B1263=0,'Input and Summary Results'!E845=0),FALSE,'Input and Summary Results'!$E845)</f>
        <v>0</v>
      </c>
      <c r="E1263" t="b">
        <f t="shared" si="89"/>
        <v>0</v>
      </c>
      <c r="F1263" t="b">
        <f t="shared" si="90"/>
        <v>0</v>
      </c>
      <c r="G1263" t="b">
        <f>IF('Input and Summary Results'!$J$4="yes",IF(C1263=FALSE,FALSE,IF('Data Transformation'!E1263&lt;$R$10,E1263,$R$10)),IF(C1263=FALSE,FALSE,IF(C1263&lt;$R$10,C1263,$R$10)))</f>
        <v>0</v>
      </c>
      <c r="H1263" t="b">
        <f>IF('Input and Summary Results'!$J$4="yes",'Data Transformation'!F1263,'Data Transformation'!D1263)</f>
        <v>0</v>
      </c>
      <c r="I1263" t="str">
        <f t="shared" si="88"/>
        <v/>
      </c>
    </row>
    <row r="1264" spans="2:9" x14ac:dyDescent="0.55000000000000004">
      <c r="B1264" t="b">
        <f>IF('Input and Summary Results'!D846=0,FALSE,'Input and Summary Results'!$B846)</f>
        <v>0</v>
      </c>
      <c r="C1264" t="b">
        <f>IF(OR(B1264=0,'Input and Summary Results'!D846=0,'Input and Summary Results'!D846=""),FALSE,'Input and Summary Results'!$D846)</f>
        <v>0</v>
      </c>
      <c r="D1264" t="b">
        <f>IF(OR(B1264=0,'Input and Summary Results'!E846=0),FALSE,'Input and Summary Results'!$E846)</f>
        <v>0</v>
      </c>
      <c r="E1264" t="b">
        <f t="shared" si="89"/>
        <v>0</v>
      </c>
      <c r="F1264" t="b">
        <f t="shared" si="90"/>
        <v>0</v>
      </c>
      <c r="G1264" t="b">
        <f>IF('Input and Summary Results'!$J$4="yes",IF(C1264=FALSE,FALSE,IF('Data Transformation'!E1264&lt;$R$10,E1264,$R$10)),IF(C1264=FALSE,FALSE,IF(C1264&lt;$R$10,C1264,$R$10)))</f>
        <v>0</v>
      </c>
      <c r="H1264" t="b">
        <f>IF('Input and Summary Results'!$J$4="yes",'Data Transformation'!F1264,'Data Transformation'!D1264)</f>
        <v>0</v>
      </c>
      <c r="I1264" t="str">
        <f t="shared" si="88"/>
        <v/>
      </c>
    </row>
    <row r="1265" spans="2:9" x14ac:dyDescent="0.55000000000000004">
      <c r="B1265" t="b">
        <f>IF('Input and Summary Results'!D847=0,FALSE,'Input and Summary Results'!$B847)</f>
        <v>0</v>
      </c>
      <c r="C1265" t="b">
        <f>IF(OR(B1265=0,'Input and Summary Results'!D847=0,'Input and Summary Results'!D847=""),FALSE,'Input and Summary Results'!$D847)</f>
        <v>0</v>
      </c>
      <c r="D1265" t="b">
        <f>IF(OR(B1265=0,'Input and Summary Results'!E847=0),FALSE,'Input and Summary Results'!$E847)</f>
        <v>0</v>
      </c>
      <c r="E1265" t="b">
        <f t="shared" si="89"/>
        <v>0</v>
      </c>
      <c r="F1265" t="b">
        <f t="shared" si="90"/>
        <v>0</v>
      </c>
      <c r="G1265" t="b">
        <f>IF('Input and Summary Results'!$J$4="yes",IF(C1265=FALSE,FALSE,IF('Data Transformation'!E1265&lt;$R$10,E1265,$R$10)),IF(C1265=FALSE,FALSE,IF(C1265&lt;$R$10,C1265,$R$10)))</f>
        <v>0</v>
      </c>
      <c r="H1265" t="b">
        <f>IF('Input and Summary Results'!$J$4="yes",'Data Transformation'!F1265,'Data Transformation'!D1265)</f>
        <v>0</v>
      </c>
      <c r="I1265" t="str">
        <f t="shared" si="88"/>
        <v/>
      </c>
    </row>
    <row r="1266" spans="2:9" x14ac:dyDescent="0.55000000000000004">
      <c r="B1266" t="b">
        <f>IF('Input and Summary Results'!D848=0,FALSE,'Input and Summary Results'!$B848)</f>
        <v>0</v>
      </c>
      <c r="C1266" t="b">
        <f>IF(OR(B1266=0,'Input and Summary Results'!D848=0,'Input and Summary Results'!D848=""),FALSE,'Input and Summary Results'!$D848)</f>
        <v>0</v>
      </c>
      <c r="D1266" t="b">
        <f>IF(OR(B1266=0,'Input and Summary Results'!E848=0),FALSE,'Input and Summary Results'!$E848)</f>
        <v>0</v>
      </c>
      <c r="E1266" t="b">
        <f t="shared" si="89"/>
        <v>0</v>
      </c>
      <c r="F1266" t="b">
        <f t="shared" si="90"/>
        <v>0</v>
      </c>
      <c r="G1266" t="b">
        <f>IF('Input and Summary Results'!$J$4="yes",IF(C1266=FALSE,FALSE,IF('Data Transformation'!E1266&lt;$R$10,E1266,$R$10)),IF(C1266=FALSE,FALSE,IF(C1266&lt;$R$10,C1266,$R$10)))</f>
        <v>0</v>
      </c>
      <c r="H1266" t="b">
        <f>IF('Input and Summary Results'!$J$4="yes",'Data Transformation'!F1266,'Data Transformation'!D1266)</f>
        <v>0</v>
      </c>
      <c r="I1266" t="str">
        <f t="shared" si="88"/>
        <v/>
      </c>
    </row>
    <row r="1267" spans="2:9" x14ac:dyDescent="0.55000000000000004">
      <c r="B1267" t="b">
        <f>IF('Input and Summary Results'!D849=0,FALSE,'Input and Summary Results'!$B849)</f>
        <v>0</v>
      </c>
      <c r="C1267" t="b">
        <f>IF(OR(B1267=0,'Input and Summary Results'!D849=0,'Input and Summary Results'!D849=""),FALSE,'Input and Summary Results'!$D849)</f>
        <v>0</v>
      </c>
      <c r="D1267" t="b">
        <f>IF(OR(B1267=0,'Input and Summary Results'!E849=0),FALSE,'Input and Summary Results'!$E849)</f>
        <v>0</v>
      </c>
      <c r="E1267" t="b">
        <f t="shared" si="89"/>
        <v>0</v>
      </c>
      <c r="F1267" t="b">
        <f t="shared" si="90"/>
        <v>0</v>
      </c>
      <c r="G1267" t="b">
        <f>IF('Input and Summary Results'!$J$4="yes",IF(C1267=FALSE,FALSE,IF('Data Transformation'!E1267&lt;$R$10,E1267,$R$10)),IF(C1267=FALSE,FALSE,IF(C1267&lt;$R$10,C1267,$R$10)))</f>
        <v>0</v>
      </c>
      <c r="H1267" t="b">
        <f>IF('Input and Summary Results'!$J$4="yes",'Data Transformation'!F1267,'Data Transformation'!D1267)</f>
        <v>0</v>
      </c>
      <c r="I1267" t="str">
        <f t="shared" si="88"/>
        <v/>
      </c>
    </row>
    <row r="1268" spans="2:9" x14ac:dyDescent="0.55000000000000004">
      <c r="B1268" t="b">
        <f>IF('Input and Summary Results'!D850=0,FALSE,'Input and Summary Results'!$B850)</f>
        <v>0</v>
      </c>
      <c r="C1268" t="b">
        <f>IF(OR(B1268=0,'Input and Summary Results'!D850=0,'Input and Summary Results'!D850=""),FALSE,'Input and Summary Results'!$D850)</f>
        <v>0</v>
      </c>
      <c r="D1268" t="b">
        <f>IF(OR(B1268=0,'Input and Summary Results'!E850=0),FALSE,'Input and Summary Results'!$E850)</f>
        <v>0</v>
      </c>
      <c r="E1268" t="b">
        <f t="shared" si="89"/>
        <v>0</v>
      </c>
      <c r="F1268" t="b">
        <f t="shared" si="90"/>
        <v>0</v>
      </c>
      <c r="G1268" t="b">
        <f>IF('Input and Summary Results'!$J$4="yes",IF(C1268=FALSE,FALSE,IF('Data Transformation'!E1268&lt;$R$10,E1268,$R$10)),IF(C1268=FALSE,FALSE,IF(C1268&lt;$R$10,C1268,$R$10)))</f>
        <v>0</v>
      </c>
      <c r="H1268" t="b">
        <f>IF('Input and Summary Results'!$J$4="yes",'Data Transformation'!F1268,'Data Transformation'!D1268)</f>
        <v>0</v>
      </c>
      <c r="I1268" t="str">
        <f t="shared" si="88"/>
        <v/>
      </c>
    </row>
    <row r="1269" spans="2:9" x14ac:dyDescent="0.55000000000000004">
      <c r="B1269" t="b">
        <f>IF('Input and Summary Results'!D851=0,FALSE,'Input and Summary Results'!$B851)</f>
        <v>0</v>
      </c>
      <c r="C1269" t="b">
        <f>IF(OR(B1269=0,'Input and Summary Results'!D851=0,'Input and Summary Results'!D851=""),FALSE,'Input and Summary Results'!$D851)</f>
        <v>0</v>
      </c>
      <c r="D1269" t="b">
        <f>IF(OR(B1269=0,'Input and Summary Results'!E851=0),FALSE,'Input and Summary Results'!$E851)</f>
        <v>0</v>
      </c>
      <c r="E1269" t="b">
        <f t="shared" si="89"/>
        <v>0</v>
      </c>
      <c r="F1269" t="b">
        <f t="shared" si="90"/>
        <v>0</v>
      </c>
      <c r="G1269" t="b">
        <f>IF('Input and Summary Results'!$J$4="yes",IF(C1269=FALSE,FALSE,IF('Data Transformation'!E1269&lt;$R$10,E1269,$R$10)),IF(C1269=FALSE,FALSE,IF(C1269&lt;$R$10,C1269,$R$10)))</f>
        <v>0</v>
      </c>
      <c r="H1269" t="b">
        <f>IF('Input and Summary Results'!$J$4="yes",'Data Transformation'!F1269,'Data Transformation'!D1269)</f>
        <v>0</v>
      </c>
      <c r="I1269" t="str">
        <f t="shared" si="88"/>
        <v/>
      </c>
    </row>
    <row r="1270" spans="2:9" x14ac:dyDescent="0.55000000000000004">
      <c r="B1270" t="b">
        <f>IF('Input and Summary Results'!D852=0,FALSE,'Input and Summary Results'!$B852)</f>
        <v>0</v>
      </c>
      <c r="C1270" t="b">
        <f>IF(OR(B1270=0,'Input and Summary Results'!D852=0,'Input and Summary Results'!D852=""),FALSE,'Input and Summary Results'!$D852)</f>
        <v>0</v>
      </c>
      <c r="D1270" t="b">
        <f>IF(OR(B1270=0,'Input and Summary Results'!E852=0),FALSE,'Input and Summary Results'!$E852)</f>
        <v>0</v>
      </c>
      <c r="E1270" t="b">
        <f t="shared" si="89"/>
        <v>0</v>
      </c>
      <c r="F1270" t="b">
        <f t="shared" si="90"/>
        <v>0</v>
      </c>
      <c r="G1270" t="b">
        <f>IF('Input and Summary Results'!$J$4="yes",IF(C1270=FALSE,FALSE,IF('Data Transformation'!E1270&lt;$R$10,E1270,$R$10)),IF(C1270=FALSE,FALSE,IF(C1270&lt;$R$10,C1270,$R$10)))</f>
        <v>0</v>
      </c>
      <c r="H1270" t="b">
        <f>IF('Input and Summary Results'!$J$4="yes",'Data Transformation'!F1270,'Data Transformation'!D1270)</f>
        <v>0</v>
      </c>
      <c r="I1270" t="str">
        <f t="shared" si="88"/>
        <v/>
      </c>
    </row>
    <row r="1271" spans="2:9" x14ac:dyDescent="0.55000000000000004">
      <c r="B1271" t="b">
        <f>IF('Input and Summary Results'!D853=0,FALSE,'Input and Summary Results'!$B853)</f>
        <v>0</v>
      </c>
      <c r="C1271" t="b">
        <f>IF(OR(B1271=0,'Input and Summary Results'!D853=0,'Input and Summary Results'!D853=""),FALSE,'Input and Summary Results'!$D853)</f>
        <v>0</v>
      </c>
      <c r="D1271" t="b">
        <f>IF(OR(B1271=0,'Input and Summary Results'!E853=0),FALSE,'Input and Summary Results'!$E853)</f>
        <v>0</v>
      </c>
      <c r="E1271" t="b">
        <f t="shared" si="89"/>
        <v>0</v>
      </c>
      <c r="F1271" t="b">
        <f t="shared" si="90"/>
        <v>0</v>
      </c>
      <c r="G1271" t="b">
        <f>IF('Input and Summary Results'!$J$4="yes",IF(C1271=FALSE,FALSE,IF('Data Transformation'!E1271&lt;$R$10,E1271,$R$10)),IF(C1271=FALSE,FALSE,IF(C1271&lt;$R$10,C1271,$R$10)))</f>
        <v>0</v>
      </c>
      <c r="H1271" t="b">
        <f>IF('Input and Summary Results'!$J$4="yes",'Data Transformation'!F1271,'Data Transformation'!D1271)</f>
        <v>0</v>
      </c>
      <c r="I1271" t="str">
        <f t="shared" si="88"/>
        <v/>
      </c>
    </row>
    <row r="1272" spans="2:9" x14ac:dyDescent="0.55000000000000004">
      <c r="B1272" t="b">
        <f>IF('Input and Summary Results'!D854=0,FALSE,'Input and Summary Results'!$B854)</f>
        <v>0</v>
      </c>
      <c r="C1272" t="b">
        <f>IF(OR(B1272=0,'Input and Summary Results'!D854=0,'Input and Summary Results'!D854=""),FALSE,'Input and Summary Results'!$D854)</f>
        <v>0</v>
      </c>
      <c r="D1272" t="b">
        <f>IF(OR(B1272=0,'Input and Summary Results'!E854=0),FALSE,'Input and Summary Results'!$E854)</f>
        <v>0</v>
      </c>
      <c r="E1272" t="b">
        <f t="shared" si="89"/>
        <v>0</v>
      </c>
      <c r="F1272" t="b">
        <f t="shared" si="90"/>
        <v>0</v>
      </c>
      <c r="G1272" t="b">
        <f>IF('Input and Summary Results'!$J$4="yes",IF(C1272=FALSE,FALSE,IF('Data Transformation'!E1272&lt;$R$10,E1272,$R$10)),IF(C1272=FALSE,FALSE,IF(C1272&lt;$R$10,C1272,$R$10)))</f>
        <v>0</v>
      </c>
      <c r="H1272" t="b">
        <f>IF('Input and Summary Results'!$J$4="yes",'Data Transformation'!F1272,'Data Transformation'!D1272)</f>
        <v>0</v>
      </c>
      <c r="I1272" t="str">
        <f t="shared" si="88"/>
        <v/>
      </c>
    </row>
    <row r="1273" spans="2:9" x14ac:dyDescent="0.55000000000000004">
      <c r="B1273" t="b">
        <f>IF('Input and Summary Results'!D855=0,FALSE,'Input and Summary Results'!$B855)</f>
        <v>0</v>
      </c>
      <c r="C1273" t="b">
        <f>IF(OR(B1273=0,'Input and Summary Results'!D855=0,'Input and Summary Results'!D855=""),FALSE,'Input and Summary Results'!$D855)</f>
        <v>0</v>
      </c>
      <c r="D1273" t="b">
        <f>IF(OR(B1273=0,'Input and Summary Results'!E855=0),FALSE,'Input and Summary Results'!$E855)</f>
        <v>0</v>
      </c>
      <c r="E1273" t="b">
        <f t="shared" si="89"/>
        <v>0</v>
      </c>
      <c r="F1273" t="b">
        <f t="shared" si="90"/>
        <v>0</v>
      </c>
      <c r="G1273" t="b">
        <f>IF('Input and Summary Results'!$J$4="yes",IF(C1273=FALSE,FALSE,IF('Data Transformation'!E1273&lt;$R$10,E1273,$R$10)),IF(C1273=FALSE,FALSE,IF(C1273&lt;$R$10,C1273,$R$10)))</f>
        <v>0</v>
      </c>
      <c r="H1273" t="b">
        <f>IF('Input and Summary Results'!$J$4="yes",'Data Transformation'!F1273,'Data Transformation'!D1273)</f>
        <v>0</v>
      </c>
      <c r="I1273" t="str">
        <f t="shared" si="88"/>
        <v/>
      </c>
    </row>
    <row r="1274" spans="2:9" x14ac:dyDescent="0.55000000000000004">
      <c r="B1274" t="b">
        <f>IF('Input and Summary Results'!D856=0,FALSE,'Input and Summary Results'!$B856)</f>
        <v>0</v>
      </c>
      <c r="C1274" t="b">
        <f>IF(OR(B1274=0,'Input and Summary Results'!D856=0,'Input and Summary Results'!D856=""),FALSE,'Input and Summary Results'!$D856)</f>
        <v>0</v>
      </c>
      <c r="D1274" t="b">
        <f>IF(OR(B1274=0,'Input and Summary Results'!E856=0),FALSE,'Input and Summary Results'!$E856)</f>
        <v>0</v>
      </c>
      <c r="E1274" t="b">
        <f t="shared" si="89"/>
        <v>0</v>
      </c>
      <c r="F1274" t="b">
        <f t="shared" si="90"/>
        <v>0</v>
      </c>
      <c r="G1274" t="b">
        <f>IF('Input and Summary Results'!$J$4="yes",IF(C1274=FALSE,FALSE,IF('Data Transformation'!E1274&lt;$R$10,E1274,$R$10)),IF(C1274=FALSE,FALSE,IF(C1274&lt;$R$10,C1274,$R$10)))</f>
        <v>0</v>
      </c>
      <c r="H1274" t="b">
        <f>IF('Input and Summary Results'!$J$4="yes",'Data Transformation'!F1274,'Data Transformation'!D1274)</f>
        <v>0</v>
      </c>
      <c r="I1274" t="str">
        <f t="shared" si="88"/>
        <v/>
      </c>
    </row>
    <row r="1275" spans="2:9" x14ac:dyDescent="0.55000000000000004">
      <c r="B1275" t="b">
        <f>IF('Input and Summary Results'!D857=0,FALSE,'Input and Summary Results'!$B857)</f>
        <v>0</v>
      </c>
      <c r="C1275" t="b">
        <f>IF(OR(B1275=0,'Input and Summary Results'!D857=0,'Input and Summary Results'!D857=""),FALSE,'Input and Summary Results'!$D857)</f>
        <v>0</v>
      </c>
      <c r="D1275" t="b">
        <f>IF(OR(B1275=0,'Input and Summary Results'!E857=0),FALSE,'Input and Summary Results'!$E857)</f>
        <v>0</v>
      </c>
      <c r="E1275" t="b">
        <f t="shared" si="89"/>
        <v>0</v>
      </c>
      <c r="F1275" t="b">
        <f t="shared" si="90"/>
        <v>0</v>
      </c>
      <c r="G1275" t="b">
        <f>IF('Input and Summary Results'!$J$4="yes",IF(C1275=FALSE,FALSE,IF('Data Transformation'!E1275&lt;$R$10,E1275,$R$10)),IF(C1275=FALSE,FALSE,IF(C1275&lt;$R$10,C1275,$R$10)))</f>
        <v>0</v>
      </c>
      <c r="H1275" t="b">
        <f>IF('Input and Summary Results'!$J$4="yes",'Data Transformation'!F1275,'Data Transformation'!D1275)</f>
        <v>0</v>
      </c>
      <c r="I1275" t="str">
        <f t="shared" si="88"/>
        <v/>
      </c>
    </row>
    <row r="1276" spans="2:9" x14ac:dyDescent="0.55000000000000004">
      <c r="B1276" t="b">
        <f>IF('Input and Summary Results'!D858=0,FALSE,'Input and Summary Results'!$B858)</f>
        <v>0</v>
      </c>
      <c r="C1276" t="b">
        <f>IF(OR(B1276=0,'Input and Summary Results'!D858=0,'Input and Summary Results'!D858=""),FALSE,'Input and Summary Results'!$D858)</f>
        <v>0</v>
      </c>
      <c r="D1276" t="b">
        <f>IF(OR(B1276=0,'Input and Summary Results'!E858=0),FALSE,'Input and Summary Results'!$E858)</f>
        <v>0</v>
      </c>
      <c r="E1276" t="b">
        <f t="shared" si="89"/>
        <v>0</v>
      </c>
      <c r="F1276" t="b">
        <f t="shared" si="90"/>
        <v>0</v>
      </c>
      <c r="G1276" t="b">
        <f>IF('Input and Summary Results'!$J$4="yes",IF(C1276=FALSE,FALSE,IF('Data Transformation'!E1276&lt;$R$10,E1276,$R$10)),IF(C1276=FALSE,FALSE,IF(C1276&lt;$R$10,C1276,$R$10)))</f>
        <v>0</v>
      </c>
      <c r="H1276" t="b">
        <f>IF('Input and Summary Results'!$J$4="yes",'Data Transformation'!F1276,'Data Transformation'!D1276)</f>
        <v>0</v>
      </c>
      <c r="I1276" t="str">
        <f t="shared" si="88"/>
        <v/>
      </c>
    </row>
    <row r="1277" spans="2:9" x14ac:dyDescent="0.55000000000000004">
      <c r="B1277" t="b">
        <f>IF('Input and Summary Results'!D859=0,FALSE,'Input and Summary Results'!$B859)</f>
        <v>0</v>
      </c>
      <c r="C1277" t="b">
        <f>IF(OR(B1277=0,'Input and Summary Results'!D859=0,'Input and Summary Results'!D859=""),FALSE,'Input and Summary Results'!$D859)</f>
        <v>0</v>
      </c>
      <c r="D1277" t="b">
        <f>IF(OR(B1277=0,'Input and Summary Results'!E859=0),FALSE,'Input and Summary Results'!$E859)</f>
        <v>0</v>
      </c>
      <c r="E1277" t="b">
        <f t="shared" si="89"/>
        <v>0</v>
      </c>
      <c r="F1277" t="b">
        <f t="shared" si="90"/>
        <v>0</v>
      </c>
      <c r="G1277" t="b">
        <f>IF('Input and Summary Results'!$J$4="yes",IF(C1277=FALSE,FALSE,IF('Data Transformation'!E1277&lt;$R$10,E1277,$R$10)),IF(C1277=FALSE,FALSE,IF(C1277&lt;$R$10,C1277,$R$10)))</f>
        <v>0</v>
      </c>
      <c r="H1277" t="b">
        <f>IF('Input and Summary Results'!$J$4="yes",'Data Transformation'!F1277,'Data Transformation'!D1277)</f>
        <v>0</v>
      </c>
      <c r="I1277" t="str">
        <f t="shared" si="88"/>
        <v/>
      </c>
    </row>
    <row r="1278" spans="2:9" x14ac:dyDescent="0.55000000000000004">
      <c r="B1278" t="b">
        <f>IF('Input and Summary Results'!D860=0,FALSE,'Input and Summary Results'!$B860)</f>
        <v>0</v>
      </c>
      <c r="C1278" t="b">
        <f>IF(OR(B1278=0,'Input and Summary Results'!D860=0,'Input and Summary Results'!D860=""),FALSE,'Input and Summary Results'!$D860)</f>
        <v>0</v>
      </c>
      <c r="D1278" t="b">
        <f>IF(OR(B1278=0,'Input and Summary Results'!E860=0),FALSE,'Input and Summary Results'!$E860)</f>
        <v>0</v>
      </c>
      <c r="E1278" t="b">
        <f t="shared" si="89"/>
        <v>0</v>
      </c>
      <c r="F1278" t="b">
        <f t="shared" si="90"/>
        <v>0</v>
      </c>
      <c r="G1278" t="b">
        <f>IF('Input and Summary Results'!$J$4="yes",IF(C1278=FALSE,FALSE,IF('Data Transformation'!E1278&lt;$R$10,E1278,$R$10)),IF(C1278=FALSE,FALSE,IF(C1278&lt;$R$10,C1278,$R$10)))</f>
        <v>0</v>
      </c>
      <c r="H1278" t="b">
        <f>IF('Input and Summary Results'!$J$4="yes",'Data Transformation'!F1278,'Data Transformation'!D1278)</f>
        <v>0</v>
      </c>
      <c r="I1278" t="str">
        <f t="shared" si="88"/>
        <v/>
      </c>
    </row>
    <row r="1279" spans="2:9" x14ac:dyDescent="0.55000000000000004">
      <c r="B1279" t="b">
        <f>IF('Input and Summary Results'!D861=0,FALSE,'Input and Summary Results'!$B861)</f>
        <v>0</v>
      </c>
      <c r="C1279" t="b">
        <f>IF(OR(B1279=0,'Input and Summary Results'!D861=0,'Input and Summary Results'!D861=""),FALSE,'Input and Summary Results'!$D861)</f>
        <v>0</v>
      </c>
      <c r="D1279" t="b">
        <f>IF(OR(B1279=0,'Input and Summary Results'!E861=0),FALSE,'Input and Summary Results'!$E861)</f>
        <v>0</v>
      </c>
      <c r="E1279" t="b">
        <f t="shared" si="89"/>
        <v>0</v>
      </c>
      <c r="F1279" t="b">
        <f t="shared" si="90"/>
        <v>0</v>
      </c>
      <c r="G1279" t="b">
        <f>IF('Input and Summary Results'!$J$4="yes",IF(C1279=FALSE,FALSE,IF('Data Transformation'!E1279&lt;$R$10,E1279,$R$10)),IF(C1279=FALSE,FALSE,IF(C1279&lt;$R$10,C1279,$R$10)))</f>
        <v>0</v>
      </c>
      <c r="H1279" t="b">
        <f>IF('Input and Summary Results'!$J$4="yes",'Data Transformation'!F1279,'Data Transformation'!D1279)</f>
        <v>0</v>
      </c>
      <c r="I1279" t="str">
        <f t="shared" si="88"/>
        <v/>
      </c>
    </row>
    <row r="1280" spans="2:9" x14ac:dyDescent="0.55000000000000004">
      <c r="B1280" t="b">
        <f>IF('Input and Summary Results'!D862=0,FALSE,'Input and Summary Results'!$B862)</f>
        <v>0</v>
      </c>
      <c r="C1280" t="b">
        <f>IF(OR(B1280=0,'Input and Summary Results'!D862=0,'Input and Summary Results'!D862=""),FALSE,'Input and Summary Results'!$D862)</f>
        <v>0</v>
      </c>
      <c r="D1280" t="b">
        <f>IF(OR(B1280=0,'Input and Summary Results'!E862=0),FALSE,'Input and Summary Results'!$E862)</f>
        <v>0</v>
      </c>
      <c r="E1280" t="b">
        <f t="shared" si="89"/>
        <v>0</v>
      </c>
      <c r="F1280" t="b">
        <f t="shared" si="90"/>
        <v>0</v>
      </c>
      <c r="G1280" t="b">
        <f>IF('Input and Summary Results'!$J$4="yes",IF(C1280=FALSE,FALSE,IF('Data Transformation'!E1280&lt;$R$10,E1280,$R$10)),IF(C1280=FALSE,FALSE,IF(C1280&lt;$R$10,C1280,$R$10)))</f>
        <v>0</v>
      </c>
      <c r="H1280" t="b">
        <f>IF('Input and Summary Results'!$J$4="yes",'Data Transformation'!F1280,'Data Transformation'!D1280)</f>
        <v>0</v>
      </c>
      <c r="I1280" t="str">
        <f t="shared" si="88"/>
        <v/>
      </c>
    </row>
    <row r="1281" spans="2:9" x14ac:dyDescent="0.55000000000000004">
      <c r="B1281" t="b">
        <f>IF('Input and Summary Results'!D863=0,FALSE,'Input and Summary Results'!$B863)</f>
        <v>0</v>
      </c>
      <c r="C1281" t="b">
        <f>IF(OR(B1281=0,'Input and Summary Results'!D863=0,'Input and Summary Results'!D863=""),FALSE,'Input and Summary Results'!$D863)</f>
        <v>0</v>
      </c>
      <c r="D1281" t="b">
        <f>IF(OR(B1281=0,'Input and Summary Results'!E863=0),FALSE,'Input and Summary Results'!$E863)</f>
        <v>0</v>
      </c>
      <c r="E1281" t="b">
        <f t="shared" si="89"/>
        <v>0</v>
      </c>
      <c r="F1281" t="b">
        <f t="shared" si="90"/>
        <v>0</v>
      </c>
      <c r="G1281" t="b">
        <f>IF('Input and Summary Results'!$J$4="yes",IF(C1281=FALSE,FALSE,IF('Data Transformation'!E1281&lt;$R$10,E1281,$R$10)),IF(C1281=FALSE,FALSE,IF(C1281&lt;$R$10,C1281,$R$10)))</f>
        <v>0</v>
      </c>
      <c r="H1281" t="b">
        <f>IF('Input and Summary Results'!$J$4="yes",'Data Transformation'!F1281,'Data Transformation'!D1281)</f>
        <v>0</v>
      </c>
      <c r="I1281" t="str">
        <f t="shared" si="88"/>
        <v/>
      </c>
    </row>
    <row r="1282" spans="2:9" x14ac:dyDescent="0.55000000000000004">
      <c r="B1282" t="b">
        <f>IF('Input and Summary Results'!D864=0,FALSE,'Input and Summary Results'!$B864)</f>
        <v>0</v>
      </c>
      <c r="C1282" t="b">
        <f>IF(OR(B1282=0,'Input and Summary Results'!D864=0,'Input and Summary Results'!D864=""),FALSE,'Input and Summary Results'!$D864)</f>
        <v>0</v>
      </c>
      <c r="D1282" t="b">
        <f>IF(OR(B1282=0,'Input and Summary Results'!E864=0),FALSE,'Input and Summary Results'!$E864)</f>
        <v>0</v>
      </c>
      <c r="E1282" t="b">
        <f t="shared" si="89"/>
        <v>0</v>
      </c>
      <c r="F1282" t="b">
        <f t="shared" si="90"/>
        <v>0</v>
      </c>
      <c r="G1282" t="b">
        <f>IF('Input and Summary Results'!$J$4="yes",IF(C1282=FALSE,FALSE,IF('Data Transformation'!E1282&lt;$R$10,E1282,$R$10)),IF(C1282=FALSE,FALSE,IF(C1282&lt;$R$10,C1282,$R$10)))</f>
        <v>0</v>
      </c>
      <c r="H1282" t="b">
        <f>IF('Input and Summary Results'!$J$4="yes",'Data Transformation'!F1282,'Data Transformation'!D1282)</f>
        <v>0</v>
      </c>
      <c r="I1282" t="str">
        <f t="shared" si="88"/>
        <v/>
      </c>
    </row>
    <row r="1283" spans="2:9" x14ac:dyDescent="0.55000000000000004">
      <c r="B1283" t="b">
        <f>IF('Input and Summary Results'!D865=0,FALSE,'Input and Summary Results'!$B865)</f>
        <v>0</v>
      </c>
      <c r="C1283" t="b">
        <f>IF(OR(B1283=0,'Input and Summary Results'!D865=0,'Input and Summary Results'!D865=""),FALSE,'Input and Summary Results'!$D865)</f>
        <v>0</v>
      </c>
      <c r="D1283" t="b">
        <f>IF(OR(B1283=0,'Input and Summary Results'!E865=0),FALSE,'Input and Summary Results'!$E865)</f>
        <v>0</v>
      </c>
      <c r="E1283" t="b">
        <f t="shared" si="89"/>
        <v>0</v>
      </c>
      <c r="F1283" t="b">
        <f t="shared" si="90"/>
        <v>0</v>
      </c>
      <c r="G1283" t="b">
        <f>IF('Input and Summary Results'!$J$4="yes",IF(C1283=FALSE,FALSE,IF('Data Transformation'!E1283&lt;$R$10,E1283,$R$10)),IF(C1283=FALSE,FALSE,IF(C1283&lt;$R$10,C1283,$R$10)))</f>
        <v>0</v>
      </c>
      <c r="H1283" t="b">
        <f>IF('Input and Summary Results'!$J$4="yes",'Data Transformation'!F1283,'Data Transformation'!D1283)</f>
        <v>0</v>
      </c>
      <c r="I1283" t="str">
        <f t="shared" si="88"/>
        <v/>
      </c>
    </row>
    <row r="1284" spans="2:9" x14ac:dyDescent="0.55000000000000004">
      <c r="B1284" t="b">
        <f>IF('Input and Summary Results'!D866=0,FALSE,'Input and Summary Results'!$B866)</f>
        <v>0</v>
      </c>
      <c r="C1284" t="b">
        <f>IF(OR(B1284=0,'Input and Summary Results'!D866=0,'Input and Summary Results'!D866=""),FALSE,'Input and Summary Results'!$D866)</f>
        <v>0</v>
      </c>
      <c r="D1284" t="b">
        <f>IF(OR(B1284=0,'Input and Summary Results'!E866=0),FALSE,'Input and Summary Results'!$E866)</f>
        <v>0</v>
      </c>
      <c r="E1284" t="b">
        <f t="shared" si="89"/>
        <v>0</v>
      </c>
      <c r="F1284" t="b">
        <f t="shared" si="90"/>
        <v>0</v>
      </c>
      <c r="G1284" t="b">
        <f>IF('Input and Summary Results'!$J$4="yes",IF(C1284=FALSE,FALSE,IF('Data Transformation'!E1284&lt;$R$10,E1284,$R$10)),IF(C1284=FALSE,FALSE,IF(C1284&lt;$R$10,C1284,$R$10)))</f>
        <v>0</v>
      </c>
      <c r="H1284" t="b">
        <f>IF('Input and Summary Results'!$J$4="yes",'Data Transformation'!F1284,'Data Transformation'!D1284)</f>
        <v>0</v>
      </c>
      <c r="I1284" t="str">
        <f t="shared" si="88"/>
        <v/>
      </c>
    </row>
    <row r="1285" spans="2:9" x14ac:dyDescent="0.55000000000000004">
      <c r="B1285" t="b">
        <f>IF('Input and Summary Results'!D867=0,FALSE,'Input and Summary Results'!$B867)</f>
        <v>0</v>
      </c>
      <c r="C1285" t="b">
        <f>IF(OR(B1285=0,'Input and Summary Results'!D867=0,'Input and Summary Results'!D867=""),FALSE,'Input and Summary Results'!$D867)</f>
        <v>0</v>
      </c>
      <c r="D1285" t="b">
        <f>IF(OR(B1285=0,'Input and Summary Results'!E867=0),FALSE,'Input and Summary Results'!$E867)</f>
        <v>0</v>
      </c>
      <c r="E1285" t="b">
        <f t="shared" si="89"/>
        <v>0</v>
      </c>
      <c r="F1285" t="b">
        <f t="shared" si="90"/>
        <v>0</v>
      </c>
      <c r="G1285" t="b">
        <f>IF('Input and Summary Results'!$J$4="yes",IF(C1285=FALSE,FALSE,IF('Data Transformation'!E1285&lt;$R$10,E1285,$R$10)),IF(C1285=FALSE,FALSE,IF(C1285&lt;$R$10,C1285,$R$10)))</f>
        <v>0</v>
      </c>
      <c r="H1285" t="b">
        <f>IF('Input and Summary Results'!$J$4="yes",'Data Transformation'!F1285,'Data Transformation'!D1285)</f>
        <v>0</v>
      </c>
      <c r="I1285" t="str">
        <f t="shared" ref="I1285:I1348" si="91">IF(G1285=FALSE,"",B1285)</f>
        <v/>
      </c>
    </row>
    <row r="1286" spans="2:9" x14ac:dyDescent="0.55000000000000004">
      <c r="B1286" t="b">
        <f>IF('Input and Summary Results'!D868=0,FALSE,'Input and Summary Results'!$B868)</f>
        <v>0</v>
      </c>
      <c r="C1286" t="b">
        <f>IF(OR(B1286=0,'Input and Summary Results'!D868=0,'Input and Summary Results'!D868=""),FALSE,'Input and Summary Results'!$D868)</f>
        <v>0</v>
      </c>
      <c r="D1286" t="b">
        <f>IF(OR(B1286=0,'Input and Summary Results'!E868=0),FALSE,'Input and Summary Results'!$E868)</f>
        <v>0</v>
      </c>
      <c r="E1286" t="b">
        <f t="shared" si="89"/>
        <v>0</v>
      </c>
      <c r="F1286" t="b">
        <f t="shared" si="90"/>
        <v>0</v>
      </c>
      <c r="G1286" t="b">
        <f>IF('Input and Summary Results'!$J$4="yes",IF(C1286=FALSE,FALSE,IF('Data Transformation'!E1286&lt;$R$10,E1286,$R$10)),IF(C1286=FALSE,FALSE,IF(C1286&lt;$R$10,C1286,$R$10)))</f>
        <v>0</v>
      </c>
      <c r="H1286" t="b">
        <f>IF('Input and Summary Results'!$J$4="yes",'Data Transformation'!F1286,'Data Transformation'!D1286)</f>
        <v>0</v>
      </c>
      <c r="I1286" t="str">
        <f t="shared" si="91"/>
        <v/>
      </c>
    </row>
    <row r="1287" spans="2:9" x14ac:dyDescent="0.55000000000000004">
      <c r="B1287" t="b">
        <f>IF('Input and Summary Results'!D869=0,FALSE,'Input and Summary Results'!$B869)</f>
        <v>0</v>
      </c>
      <c r="C1287" t="b">
        <f>IF(OR(B1287=0,'Input and Summary Results'!D869=0,'Input and Summary Results'!D869=""),FALSE,'Input and Summary Results'!$D869)</f>
        <v>0</v>
      </c>
      <c r="D1287" t="b">
        <f>IF(OR(B1287=0,'Input and Summary Results'!E869=0),FALSE,'Input and Summary Results'!$E869)</f>
        <v>0</v>
      </c>
      <c r="E1287" t="b">
        <f t="shared" si="89"/>
        <v>0</v>
      </c>
      <c r="F1287" t="b">
        <f t="shared" si="90"/>
        <v>0</v>
      </c>
      <c r="G1287" t="b">
        <f>IF('Input and Summary Results'!$J$4="yes",IF(C1287=FALSE,FALSE,IF('Data Transformation'!E1287&lt;$R$10,E1287,$R$10)),IF(C1287=FALSE,FALSE,IF(C1287&lt;$R$10,C1287,$R$10)))</f>
        <v>0</v>
      </c>
      <c r="H1287" t="b">
        <f>IF('Input and Summary Results'!$J$4="yes",'Data Transformation'!F1287,'Data Transformation'!D1287)</f>
        <v>0</v>
      </c>
      <c r="I1287" t="str">
        <f t="shared" si="91"/>
        <v/>
      </c>
    </row>
    <row r="1288" spans="2:9" x14ac:dyDescent="0.55000000000000004">
      <c r="B1288" t="b">
        <f>IF('Input and Summary Results'!D870=0,FALSE,'Input and Summary Results'!$B870)</f>
        <v>0</v>
      </c>
      <c r="C1288" t="b">
        <f>IF(OR(B1288=0,'Input and Summary Results'!D870=0,'Input and Summary Results'!D870=""),FALSE,'Input and Summary Results'!$D870)</f>
        <v>0</v>
      </c>
      <c r="D1288" t="b">
        <f>IF(OR(B1288=0,'Input and Summary Results'!E870=0),FALSE,'Input and Summary Results'!$E870)</f>
        <v>0</v>
      </c>
      <c r="E1288" t="b">
        <f t="shared" si="89"/>
        <v>0</v>
      </c>
      <c r="F1288" t="b">
        <f t="shared" si="90"/>
        <v>0</v>
      </c>
      <c r="G1288" t="b">
        <f>IF('Input and Summary Results'!$J$4="yes",IF(C1288=FALSE,FALSE,IF('Data Transformation'!E1288&lt;$R$10,E1288,$R$10)),IF(C1288=FALSE,FALSE,IF(C1288&lt;$R$10,C1288,$R$10)))</f>
        <v>0</v>
      </c>
      <c r="H1288" t="b">
        <f>IF('Input and Summary Results'!$J$4="yes",'Data Transformation'!F1288,'Data Transformation'!D1288)</f>
        <v>0</v>
      </c>
      <c r="I1288" t="str">
        <f t="shared" si="91"/>
        <v/>
      </c>
    </row>
    <row r="1289" spans="2:9" x14ac:dyDescent="0.55000000000000004">
      <c r="B1289" t="b">
        <f>IF('Input and Summary Results'!D871=0,FALSE,'Input and Summary Results'!$B871)</f>
        <v>0</v>
      </c>
      <c r="C1289" t="b">
        <f>IF(OR(B1289=0,'Input and Summary Results'!D871=0,'Input and Summary Results'!D871=""),FALSE,'Input and Summary Results'!$D871)</f>
        <v>0</v>
      </c>
      <c r="D1289" t="b">
        <f>IF(OR(B1289=0,'Input and Summary Results'!E871=0),FALSE,'Input and Summary Results'!$E871)</f>
        <v>0</v>
      </c>
      <c r="E1289" t="b">
        <f t="shared" si="89"/>
        <v>0</v>
      </c>
      <c r="F1289" t="b">
        <f t="shared" si="90"/>
        <v>0</v>
      </c>
      <c r="G1289" t="b">
        <f>IF('Input and Summary Results'!$J$4="yes",IF(C1289=FALSE,FALSE,IF('Data Transformation'!E1289&lt;$R$10,E1289,$R$10)),IF(C1289=FALSE,FALSE,IF(C1289&lt;$R$10,C1289,$R$10)))</f>
        <v>0</v>
      </c>
      <c r="H1289" t="b">
        <f>IF('Input and Summary Results'!$J$4="yes",'Data Transformation'!F1289,'Data Transformation'!D1289)</f>
        <v>0</v>
      </c>
      <c r="I1289" t="str">
        <f t="shared" si="91"/>
        <v/>
      </c>
    </row>
    <row r="1290" spans="2:9" x14ac:dyDescent="0.55000000000000004">
      <c r="B1290" t="b">
        <f>IF('Input and Summary Results'!D872=0,FALSE,'Input and Summary Results'!$B872)</f>
        <v>0</v>
      </c>
      <c r="C1290" t="b">
        <f>IF(OR(B1290=0,'Input and Summary Results'!D872=0,'Input and Summary Results'!D872=""),FALSE,'Input and Summary Results'!$D872)</f>
        <v>0</v>
      </c>
      <c r="D1290" t="b">
        <f>IF(OR(B1290=0,'Input and Summary Results'!E872=0),FALSE,'Input and Summary Results'!$E872)</f>
        <v>0</v>
      </c>
      <c r="E1290" t="b">
        <f t="shared" si="89"/>
        <v>0</v>
      </c>
      <c r="F1290" t="b">
        <f t="shared" si="90"/>
        <v>0</v>
      </c>
      <c r="G1290" t="b">
        <f>IF('Input and Summary Results'!$J$4="yes",IF(C1290=FALSE,FALSE,IF('Data Transformation'!E1290&lt;$R$10,E1290,$R$10)),IF(C1290=FALSE,FALSE,IF(C1290&lt;$R$10,C1290,$R$10)))</f>
        <v>0</v>
      </c>
      <c r="H1290" t="b">
        <f>IF('Input and Summary Results'!$J$4="yes",'Data Transformation'!F1290,'Data Transformation'!D1290)</f>
        <v>0</v>
      </c>
      <c r="I1290" t="str">
        <f t="shared" si="91"/>
        <v/>
      </c>
    </row>
    <row r="1291" spans="2:9" x14ac:dyDescent="0.55000000000000004">
      <c r="B1291" t="b">
        <f>IF('Input and Summary Results'!D873=0,FALSE,'Input and Summary Results'!$B873)</f>
        <v>0</v>
      </c>
      <c r="C1291" t="b">
        <f>IF(OR(B1291=0,'Input and Summary Results'!D873=0,'Input and Summary Results'!D873=""),FALSE,'Input and Summary Results'!$D873)</f>
        <v>0</v>
      </c>
      <c r="D1291" t="b">
        <f>IF(OR(B1291=0,'Input and Summary Results'!E873=0),FALSE,'Input and Summary Results'!$E873)</f>
        <v>0</v>
      </c>
      <c r="E1291" t="b">
        <f t="shared" si="89"/>
        <v>0</v>
      </c>
      <c r="F1291" t="b">
        <f t="shared" si="90"/>
        <v>0</v>
      </c>
      <c r="G1291" t="b">
        <f>IF('Input and Summary Results'!$J$4="yes",IF(C1291=FALSE,FALSE,IF('Data Transformation'!E1291&lt;$R$10,E1291,$R$10)),IF(C1291=FALSE,FALSE,IF(C1291&lt;$R$10,C1291,$R$10)))</f>
        <v>0</v>
      </c>
      <c r="H1291" t="b">
        <f>IF('Input and Summary Results'!$J$4="yes",'Data Transformation'!F1291,'Data Transformation'!D1291)</f>
        <v>0</v>
      </c>
      <c r="I1291" t="str">
        <f t="shared" si="91"/>
        <v/>
      </c>
    </row>
    <row r="1292" spans="2:9" x14ac:dyDescent="0.55000000000000004">
      <c r="B1292" t="b">
        <f>IF('Input and Summary Results'!D874=0,FALSE,'Input and Summary Results'!$B874)</f>
        <v>0</v>
      </c>
      <c r="C1292" t="b">
        <f>IF(OR(B1292=0,'Input and Summary Results'!D874=0,'Input and Summary Results'!D874=""),FALSE,'Input and Summary Results'!$D874)</f>
        <v>0</v>
      </c>
      <c r="D1292" t="b">
        <f>IF(OR(B1292=0,'Input and Summary Results'!E874=0),FALSE,'Input and Summary Results'!$E874)</f>
        <v>0</v>
      </c>
      <c r="E1292" t="b">
        <f t="shared" si="89"/>
        <v>0</v>
      </c>
      <c r="F1292" t="b">
        <f t="shared" si="90"/>
        <v>0</v>
      </c>
      <c r="G1292" t="b">
        <f>IF('Input and Summary Results'!$J$4="yes",IF(C1292=FALSE,FALSE,IF('Data Transformation'!E1292&lt;$R$10,E1292,$R$10)),IF(C1292=FALSE,FALSE,IF(C1292&lt;$R$10,C1292,$R$10)))</f>
        <v>0</v>
      </c>
      <c r="H1292" t="b">
        <f>IF('Input and Summary Results'!$J$4="yes",'Data Transformation'!F1292,'Data Transformation'!D1292)</f>
        <v>0</v>
      </c>
      <c r="I1292" t="str">
        <f t="shared" si="91"/>
        <v/>
      </c>
    </row>
    <row r="1293" spans="2:9" x14ac:dyDescent="0.55000000000000004">
      <c r="B1293" t="b">
        <f>IF('Input and Summary Results'!D875=0,FALSE,'Input and Summary Results'!$B875)</f>
        <v>0</v>
      </c>
      <c r="C1293" t="b">
        <f>IF(OR(B1293=0,'Input and Summary Results'!D875=0,'Input and Summary Results'!D875=""),FALSE,'Input and Summary Results'!$D875)</f>
        <v>0</v>
      </c>
      <c r="D1293" t="b">
        <f>IF(OR(B1293=0,'Input and Summary Results'!E875=0),FALSE,'Input and Summary Results'!$E875)</f>
        <v>0</v>
      </c>
      <c r="E1293" t="b">
        <f t="shared" si="89"/>
        <v>0</v>
      </c>
      <c r="F1293" t="b">
        <f t="shared" si="90"/>
        <v>0</v>
      </c>
      <c r="G1293" t="b">
        <f>IF('Input and Summary Results'!$J$4="yes",IF(C1293=FALSE,FALSE,IF('Data Transformation'!E1293&lt;$R$10,E1293,$R$10)),IF(C1293=FALSE,FALSE,IF(C1293&lt;$R$10,C1293,$R$10)))</f>
        <v>0</v>
      </c>
      <c r="H1293" t="b">
        <f>IF('Input and Summary Results'!$J$4="yes",'Data Transformation'!F1293,'Data Transformation'!D1293)</f>
        <v>0</v>
      </c>
      <c r="I1293" t="str">
        <f t="shared" si="91"/>
        <v/>
      </c>
    </row>
    <row r="1294" spans="2:9" x14ac:dyDescent="0.55000000000000004">
      <c r="B1294" t="b">
        <f>IF('Input and Summary Results'!D876=0,FALSE,'Input and Summary Results'!$B876)</f>
        <v>0</v>
      </c>
      <c r="C1294" t="b">
        <f>IF(OR(B1294=0,'Input and Summary Results'!D876=0,'Input and Summary Results'!D876=""),FALSE,'Input and Summary Results'!$D876)</f>
        <v>0</v>
      </c>
      <c r="D1294" t="b">
        <f>IF(OR(B1294=0,'Input and Summary Results'!E876=0),FALSE,'Input and Summary Results'!$E876)</f>
        <v>0</v>
      </c>
      <c r="E1294" t="b">
        <f t="shared" si="89"/>
        <v>0</v>
      </c>
      <c r="F1294" t="b">
        <f t="shared" si="90"/>
        <v>0</v>
      </c>
      <c r="G1294" t="b">
        <f>IF('Input and Summary Results'!$J$4="yes",IF(C1294=FALSE,FALSE,IF('Data Transformation'!E1294&lt;$R$10,E1294,$R$10)),IF(C1294=FALSE,FALSE,IF(C1294&lt;$R$10,C1294,$R$10)))</f>
        <v>0</v>
      </c>
      <c r="H1294" t="b">
        <f>IF('Input and Summary Results'!$J$4="yes",'Data Transformation'!F1294,'Data Transformation'!D1294)</f>
        <v>0</v>
      </c>
      <c r="I1294" t="str">
        <f t="shared" si="91"/>
        <v/>
      </c>
    </row>
    <row r="1295" spans="2:9" x14ac:dyDescent="0.55000000000000004">
      <c r="B1295" t="b">
        <f>IF('Input and Summary Results'!D877=0,FALSE,'Input and Summary Results'!$B877)</f>
        <v>0</v>
      </c>
      <c r="C1295" t="b">
        <f>IF(OR(B1295=0,'Input and Summary Results'!D877=0,'Input and Summary Results'!D877=""),FALSE,'Input and Summary Results'!$D877)</f>
        <v>0</v>
      </c>
      <c r="D1295" t="b">
        <f>IF(OR(B1295=0,'Input and Summary Results'!E877=0),FALSE,'Input and Summary Results'!$E877)</f>
        <v>0</v>
      </c>
      <c r="E1295" t="b">
        <f t="shared" si="89"/>
        <v>0</v>
      </c>
      <c r="F1295" t="b">
        <f t="shared" si="90"/>
        <v>0</v>
      </c>
      <c r="G1295" t="b">
        <f>IF('Input and Summary Results'!$J$4="yes",IF(C1295=FALSE,FALSE,IF('Data Transformation'!E1295&lt;$R$10,E1295,$R$10)),IF(C1295=FALSE,FALSE,IF(C1295&lt;$R$10,C1295,$R$10)))</f>
        <v>0</v>
      </c>
      <c r="H1295" t="b">
        <f>IF('Input and Summary Results'!$J$4="yes",'Data Transformation'!F1295,'Data Transformation'!D1295)</f>
        <v>0</v>
      </c>
      <c r="I1295" t="str">
        <f t="shared" si="91"/>
        <v/>
      </c>
    </row>
    <row r="1296" spans="2:9" x14ac:dyDescent="0.55000000000000004">
      <c r="B1296" t="b">
        <f>IF('Input and Summary Results'!D878=0,FALSE,'Input and Summary Results'!$B878)</f>
        <v>0</v>
      </c>
      <c r="C1296" t="b">
        <f>IF(OR(B1296=0,'Input and Summary Results'!D878=0,'Input and Summary Results'!D878=""),FALSE,'Input and Summary Results'!$D878)</f>
        <v>0</v>
      </c>
      <c r="D1296" t="b">
        <f>IF(OR(B1296=0,'Input and Summary Results'!E878=0),FALSE,'Input and Summary Results'!$E878)</f>
        <v>0</v>
      </c>
      <c r="E1296" t="b">
        <f t="shared" si="89"/>
        <v>0</v>
      </c>
      <c r="F1296" t="b">
        <f t="shared" si="90"/>
        <v>0</v>
      </c>
      <c r="G1296" t="b">
        <f>IF('Input and Summary Results'!$J$4="yes",IF(C1296=FALSE,FALSE,IF('Data Transformation'!E1296&lt;$R$10,E1296,$R$10)),IF(C1296=FALSE,FALSE,IF(C1296&lt;$R$10,C1296,$R$10)))</f>
        <v>0</v>
      </c>
      <c r="H1296" t="b">
        <f>IF('Input and Summary Results'!$J$4="yes",'Data Transformation'!F1296,'Data Transformation'!D1296)</f>
        <v>0</v>
      </c>
      <c r="I1296" t="str">
        <f t="shared" si="91"/>
        <v/>
      </c>
    </row>
    <row r="1297" spans="2:9" x14ac:dyDescent="0.55000000000000004">
      <c r="B1297" t="b">
        <f>IF('Input and Summary Results'!D879=0,FALSE,'Input and Summary Results'!$B879)</f>
        <v>0</v>
      </c>
      <c r="C1297" t="b">
        <f>IF(OR(B1297=0,'Input and Summary Results'!D879=0,'Input and Summary Results'!D879=""),FALSE,'Input and Summary Results'!$D879)</f>
        <v>0</v>
      </c>
      <c r="D1297" t="b">
        <f>IF(OR(B1297=0,'Input and Summary Results'!E879=0),FALSE,'Input and Summary Results'!$E879)</f>
        <v>0</v>
      </c>
      <c r="E1297" t="b">
        <f t="shared" si="89"/>
        <v>0</v>
      </c>
      <c r="F1297" t="b">
        <f t="shared" si="90"/>
        <v>0</v>
      </c>
      <c r="G1297" t="b">
        <f>IF('Input and Summary Results'!$J$4="yes",IF(C1297=FALSE,FALSE,IF('Data Transformation'!E1297&lt;$R$10,E1297,$R$10)),IF(C1297=FALSE,FALSE,IF(C1297&lt;$R$10,C1297,$R$10)))</f>
        <v>0</v>
      </c>
      <c r="H1297" t="b">
        <f>IF('Input and Summary Results'!$J$4="yes",'Data Transformation'!F1297,'Data Transformation'!D1297)</f>
        <v>0</v>
      </c>
      <c r="I1297" t="str">
        <f t="shared" si="91"/>
        <v/>
      </c>
    </row>
    <row r="1298" spans="2:9" x14ac:dyDescent="0.55000000000000004">
      <c r="B1298" t="b">
        <f>IF('Input and Summary Results'!D880=0,FALSE,'Input and Summary Results'!$B880)</f>
        <v>0</v>
      </c>
      <c r="C1298" t="b">
        <f>IF(OR(B1298=0,'Input and Summary Results'!D880=0,'Input and Summary Results'!D880=""),FALSE,'Input and Summary Results'!$D880)</f>
        <v>0</v>
      </c>
      <c r="D1298" t="b">
        <f>IF(OR(B1298=0,'Input and Summary Results'!E880=0),FALSE,'Input and Summary Results'!$E880)</f>
        <v>0</v>
      </c>
      <c r="E1298" t="b">
        <f t="shared" si="89"/>
        <v>0</v>
      </c>
      <c r="F1298" t="b">
        <f t="shared" si="90"/>
        <v>0</v>
      </c>
      <c r="G1298" t="b">
        <f>IF('Input and Summary Results'!$J$4="yes",IF(C1298=FALSE,FALSE,IF('Data Transformation'!E1298&lt;$R$10,E1298,$R$10)),IF(C1298=FALSE,FALSE,IF(C1298&lt;$R$10,C1298,$R$10)))</f>
        <v>0</v>
      </c>
      <c r="H1298" t="b">
        <f>IF('Input and Summary Results'!$J$4="yes",'Data Transformation'!F1298,'Data Transformation'!D1298)</f>
        <v>0</v>
      </c>
      <c r="I1298" t="str">
        <f t="shared" si="91"/>
        <v/>
      </c>
    </row>
    <row r="1299" spans="2:9" x14ac:dyDescent="0.55000000000000004">
      <c r="B1299" t="b">
        <f>IF('Input and Summary Results'!D881=0,FALSE,'Input and Summary Results'!$B881)</f>
        <v>0</v>
      </c>
      <c r="C1299" t="b">
        <f>IF(OR(B1299=0,'Input and Summary Results'!D881=0,'Input and Summary Results'!D881=""),FALSE,'Input and Summary Results'!$D881)</f>
        <v>0</v>
      </c>
      <c r="D1299" t="b">
        <f>IF(OR(B1299=0,'Input and Summary Results'!E881=0),FALSE,'Input and Summary Results'!$E881)</f>
        <v>0</v>
      </c>
      <c r="E1299" t="b">
        <f t="shared" si="89"/>
        <v>0</v>
      </c>
      <c r="F1299" t="b">
        <f t="shared" si="90"/>
        <v>0</v>
      </c>
      <c r="G1299" t="b">
        <f>IF('Input and Summary Results'!$J$4="yes",IF(C1299=FALSE,FALSE,IF('Data Transformation'!E1299&lt;$R$10,E1299,$R$10)),IF(C1299=FALSE,FALSE,IF(C1299&lt;$R$10,C1299,$R$10)))</f>
        <v>0</v>
      </c>
      <c r="H1299" t="b">
        <f>IF('Input and Summary Results'!$J$4="yes",'Data Transformation'!F1299,'Data Transformation'!D1299)</f>
        <v>0</v>
      </c>
      <c r="I1299" t="str">
        <f t="shared" si="91"/>
        <v/>
      </c>
    </row>
    <row r="1300" spans="2:9" x14ac:dyDescent="0.55000000000000004">
      <c r="B1300" t="b">
        <f>IF('Input and Summary Results'!D882=0,FALSE,'Input and Summary Results'!$B882)</f>
        <v>0</v>
      </c>
      <c r="C1300" t="b">
        <f>IF(OR(B1300=0,'Input and Summary Results'!D882=0,'Input and Summary Results'!D882=""),FALSE,'Input and Summary Results'!$D882)</f>
        <v>0</v>
      </c>
      <c r="D1300" t="b">
        <f>IF(OR(B1300=0,'Input and Summary Results'!E882=0),FALSE,'Input and Summary Results'!$E882)</f>
        <v>0</v>
      </c>
      <c r="E1300" t="b">
        <f t="shared" si="89"/>
        <v>0</v>
      </c>
      <c r="F1300" t="b">
        <f t="shared" si="90"/>
        <v>0</v>
      </c>
      <c r="G1300" t="b">
        <f>IF('Input and Summary Results'!$J$4="yes",IF(C1300=FALSE,FALSE,IF('Data Transformation'!E1300&lt;$R$10,E1300,$R$10)),IF(C1300=FALSE,FALSE,IF(C1300&lt;$R$10,C1300,$R$10)))</f>
        <v>0</v>
      </c>
      <c r="H1300" t="b">
        <f>IF('Input and Summary Results'!$J$4="yes",'Data Transformation'!F1300,'Data Transformation'!D1300)</f>
        <v>0</v>
      </c>
      <c r="I1300" t="str">
        <f t="shared" si="91"/>
        <v/>
      </c>
    </row>
    <row r="1301" spans="2:9" x14ac:dyDescent="0.55000000000000004">
      <c r="B1301" t="b">
        <f>IF('Input and Summary Results'!D883=0,FALSE,'Input and Summary Results'!$B883)</f>
        <v>0</v>
      </c>
      <c r="C1301" t="b">
        <f>IF(OR(B1301=0,'Input and Summary Results'!D883=0,'Input and Summary Results'!D883=""),FALSE,'Input and Summary Results'!$D883)</f>
        <v>0</v>
      </c>
      <c r="D1301" t="b">
        <f>IF(OR(B1301=0,'Input and Summary Results'!E883=0),FALSE,'Input and Summary Results'!$E883)</f>
        <v>0</v>
      </c>
      <c r="E1301" t="b">
        <f t="shared" si="89"/>
        <v>0</v>
      </c>
      <c r="F1301" t="b">
        <f t="shared" si="90"/>
        <v>0</v>
      </c>
      <c r="G1301" t="b">
        <f>IF('Input and Summary Results'!$J$4="yes",IF(C1301=FALSE,FALSE,IF('Data Transformation'!E1301&lt;$R$10,E1301,$R$10)),IF(C1301=FALSE,FALSE,IF(C1301&lt;$R$10,C1301,$R$10)))</f>
        <v>0</v>
      </c>
      <c r="H1301" t="b">
        <f>IF('Input and Summary Results'!$J$4="yes",'Data Transformation'!F1301,'Data Transformation'!D1301)</f>
        <v>0</v>
      </c>
      <c r="I1301" t="str">
        <f t="shared" si="91"/>
        <v/>
      </c>
    </row>
    <row r="1302" spans="2:9" x14ac:dyDescent="0.55000000000000004">
      <c r="B1302" t="b">
        <f>IF('Input and Summary Results'!D884=0,FALSE,'Input and Summary Results'!$B884)</f>
        <v>0</v>
      </c>
      <c r="C1302" t="b">
        <f>IF(OR(B1302=0,'Input and Summary Results'!D884=0,'Input and Summary Results'!D884=""),FALSE,'Input and Summary Results'!$D884)</f>
        <v>0</v>
      </c>
      <c r="D1302" t="b">
        <f>IF(OR(B1302=0,'Input and Summary Results'!E884=0),FALSE,'Input and Summary Results'!$E884)</f>
        <v>0</v>
      </c>
      <c r="E1302" t="b">
        <f t="shared" si="89"/>
        <v>0</v>
      </c>
      <c r="F1302" t="b">
        <f t="shared" si="90"/>
        <v>0</v>
      </c>
      <c r="G1302" t="b">
        <f>IF('Input and Summary Results'!$J$4="yes",IF(C1302=FALSE,FALSE,IF('Data Transformation'!E1302&lt;$R$10,E1302,$R$10)),IF(C1302=FALSE,FALSE,IF(C1302&lt;$R$10,C1302,$R$10)))</f>
        <v>0</v>
      </c>
      <c r="H1302" t="b">
        <f>IF('Input and Summary Results'!$J$4="yes",'Data Transformation'!F1302,'Data Transformation'!D1302)</f>
        <v>0</v>
      </c>
      <c r="I1302" t="str">
        <f t="shared" si="91"/>
        <v/>
      </c>
    </row>
    <row r="1303" spans="2:9" x14ac:dyDescent="0.55000000000000004">
      <c r="B1303" t="b">
        <f>IF('Input and Summary Results'!D885=0,FALSE,'Input and Summary Results'!$B885)</f>
        <v>0</v>
      </c>
      <c r="C1303" t="b">
        <f>IF(OR(B1303=0,'Input and Summary Results'!D885=0,'Input and Summary Results'!D885=""),FALSE,'Input and Summary Results'!$D885)</f>
        <v>0</v>
      </c>
      <c r="D1303" t="b">
        <f>IF(OR(B1303=0,'Input and Summary Results'!E885=0),FALSE,'Input and Summary Results'!$E885)</f>
        <v>0</v>
      </c>
      <c r="E1303" t="b">
        <f t="shared" si="89"/>
        <v>0</v>
      </c>
      <c r="F1303" t="b">
        <f t="shared" si="90"/>
        <v>0</v>
      </c>
      <c r="G1303" t="b">
        <f>IF('Input and Summary Results'!$J$4="yes",IF(C1303=FALSE,FALSE,IF('Data Transformation'!E1303&lt;$R$10,E1303,$R$10)),IF(C1303=FALSE,FALSE,IF(C1303&lt;$R$10,C1303,$R$10)))</f>
        <v>0</v>
      </c>
      <c r="H1303" t="b">
        <f>IF('Input and Summary Results'!$J$4="yes",'Data Transformation'!F1303,'Data Transformation'!D1303)</f>
        <v>0</v>
      </c>
      <c r="I1303" t="str">
        <f t="shared" si="91"/>
        <v/>
      </c>
    </row>
    <row r="1304" spans="2:9" x14ac:dyDescent="0.55000000000000004">
      <c r="B1304" t="b">
        <f>IF('Input and Summary Results'!D886=0,FALSE,'Input and Summary Results'!$B886)</f>
        <v>0</v>
      </c>
      <c r="C1304" t="b">
        <f>IF(OR(B1304=0,'Input and Summary Results'!D886=0,'Input and Summary Results'!D886=""),FALSE,'Input and Summary Results'!$D886)</f>
        <v>0</v>
      </c>
      <c r="D1304" t="b">
        <f>IF(OR(B1304=0,'Input and Summary Results'!E886=0),FALSE,'Input and Summary Results'!$E886)</f>
        <v>0</v>
      </c>
      <c r="E1304" t="b">
        <f t="shared" si="89"/>
        <v>0</v>
      </c>
      <c r="F1304" t="b">
        <f t="shared" si="90"/>
        <v>0</v>
      </c>
      <c r="G1304" t="b">
        <f>IF('Input and Summary Results'!$J$4="yes",IF(C1304=FALSE,FALSE,IF('Data Transformation'!E1304&lt;$R$10,E1304,$R$10)),IF(C1304=FALSE,FALSE,IF(C1304&lt;$R$10,C1304,$R$10)))</f>
        <v>0</v>
      </c>
      <c r="H1304" t="b">
        <f>IF('Input and Summary Results'!$J$4="yes",'Data Transformation'!F1304,'Data Transformation'!D1304)</f>
        <v>0</v>
      </c>
      <c r="I1304" t="str">
        <f t="shared" si="91"/>
        <v/>
      </c>
    </row>
    <row r="1305" spans="2:9" x14ac:dyDescent="0.55000000000000004">
      <c r="B1305" t="b">
        <f>IF('Input and Summary Results'!D887=0,FALSE,'Input and Summary Results'!$B887)</f>
        <v>0</v>
      </c>
      <c r="C1305" t="b">
        <f>IF(OR(B1305=0,'Input and Summary Results'!D887=0,'Input and Summary Results'!D887=""),FALSE,'Input and Summary Results'!$D887)</f>
        <v>0</v>
      </c>
      <c r="D1305" t="b">
        <f>IF(OR(B1305=0,'Input and Summary Results'!E887=0),FALSE,'Input and Summary Results'!$E887)</f>
        <v>0</v>
      </c>
      <c r="E1305" t="b">
        <f t="shared" si="89"/>
        <v>0</v>
      </c>
      <c r="F1305" t="b">
        <f t="shared" si="90"/>
        <v>0</v>
      </c>
      <c r="G1305" t="b">
        <f>IF('Input and Summary Results'!$J$4="yes",IF(C1305=FALSE,FALSE,IF('Data Transformation'!E1305&lt;$R$10,E1305,$R$10)),IF(C1305=FALSE,FALSE,IF(C1305&lt;$R$10,C1305,$R$10)))</f>
        <v>0</v>
      </c>
      <c r="H1305" t="b">
        <f>IF('Input and Summary Results'!$J$4="yes",'Data Transformation'!F1305,'Data Transformation'!D1305)</f>
        <v>0</v>
      </c>
      <c r="I1305" t="str">
        <f t="shared" si="91"/>
        <v/>
      </c>
    </row>
    <row r="1306" spans="2:9" x14ac:dyDescent="0.55000000000000004">
      <c r="B1306" t="b">
        <f>IF('Input and Summary Results'!D888=0,FALSE,'Input and Summary Results'!$B888)</f>
        <v>0</v>
      </c>
      <c r="C1306" t="b">
        <f>IF(OR(B1306=0,'Input and Summary Results'!D888=0,'Input and Summary Results'!D888=""),FALSE,'Input and Summary Results'!$D888)</f>
        <v>0</v>
      </c>
      <c r="D1306" t="b">
        <f>IF(OR(B1306=0,'Input and Summary Results'!E888=0),FALSE,'Input and Summary Results'!$E888)</f>
        <v>0</v>
      </c>
      <c r="E1306" t="b">
        <f t="shared" si="89"/>
        <v>0</v>
      </c>
      <c r="F1306" t="b">
        <f t="shared" si="90"/>
        <v>0</v>
      </c>
      <c r="G1306" t="b">
        <f>IF('Input and Summary Results'!$J$4="yes",IF(C1306=FALSE,FALSE,IF('Data Transformation'!E1306&lt;$R$10,E1306,$R$10)),IF(C1306=FALSE,FALSE,IF(C1306&lt;$R$10,C1306,$R$10)))</f>
        <v>0</v>
      </c>
      <c r="H1306" t="b">
        <f>IF('Input and Summary Results'!$J$4="yes",'Data Transformation'!F1306,'Data Transformation'!D1306)</f>
        <v>0</v>
      </c>
      <c r="I1306" t="str">
        <f t="shared" si="91"/>
        <v/>
      </c>
    </row>
    <row r="1307" spans="2:9" x14ac:dyDescent="0.55000000000000004">
      <c r="B1307" t="b">
        <f>IF('Input and Summary Results'!D889=0,FALSE,'Input and Summary Results'!$B889)</f>
        <v>0</v>
      </c>
      <c r="C1307" t="b">
        <f>IF(OR(B1307=0,'Input and Summary Results'!D889=0,'Input and Summary Results'!D889=""),FALSE,'Input and Summary Results'!$D889)</f>
        <v>0</v>
      </c>
      <c r="D1307" t="b">
        <f>IF(OR(B1307=0,'Input and Summary Results'!E889=0),FALSE,'Input and Summary Results'!$E889)</f>
        <v>0</v>
      </c>
      <c r="E1307" t="b">
        <f t="shared" si="89"/>
        <v>0</v>
      </c>
      <c r="F1307" t="b">
        <f t="shared" si="90"/>
        <v>0</v>
      </c>
      <c r="G1307" t="b">
        <f>IF('Input and Summary Results'!$J$4="yes",IF(C1307=FALSE,FALSE,IF('Data Transformation'!E1307&lt;$R$10,E1307,$R$10)),IF(C1307=FALSE,FALSE,IF(C1307&lt;$R$10,C1307,$R$10)))</f>
        <v>0</v>
      </c>
      <c r="H1307" t="b">
        <f>IF('Input and Summary Results'!$J$4="yes",'Data Transformation'!F1307,'Data Transformation'!D1307)</f>
        <v>0</v>
      </c>
      <c r="I1307" t="str">
        <f t="shared" si="91"/>
        <v/>
      </c>
    </row>
    <row r="1308" spans="2:9" x14ac:dyDescent="0.55000000000000004">
      <c r="B1308" t="b">
        <f>IF('Input and Summary Results'!D890=0,FALSE,'Input and Summary Results'!$B890)</f>
        <v>0</v>
      </c>
      <c r="C1308" t="b">
        <f>IF(OR(B1308=0,'Input and Summary Results'!D890=0,'Input and Summary Results'!D890=""),FALSE,'Input and Summary Results'!$D890)</f>
        <v>0</v>
      </c>
      <c r="D1308" t="b">
        <f>IF(OR(B1308=0,'Input and Summary Results'!E890=0),FALSE,'Input and Summary Results'!$E890)</f>
        <v>0</v>
      </c>
      <c r="E1308" t="b">
        <f t="shared" si="89"/>
        <v>0</v>
      </c>
      <c r="F1308" t="b">
        <f t="shared" si="90"/>
        <v>0</v>
      </c>
      <c r="G1308" t="b">
        <f>IF('Input and Summary Results'!$J$4="yes",IF(C1308=FALSE,FALSE,IF('Data Transformation'!E1308&lt;$R$10,E1308,$R$10)),IF(C1308=FALSE,FALSE,IF(C1308&lt;$R$10,C1308,$R$10)))</f>
        <v>0</v>
      </c>
      <c r="H1308" t="b">
        <f>IF('Input and Summary Results'!$J$4="yes",'Data Transformation'!F1308,'Data Transformation'!D1308)</f>
        <v>0</v>
      </c>
      <c r="I1308" t="str">
        <f t="shared" si="91"/>
        <v/>
      </c>
    </row>
    <row r="1309" spans="2:9" x14ac:dyDescent="0.55000000000000004">
      <c r="B1309" t="b">
        <f>IF('Input and Summary Results'!D891=0,FALSE,'Input and Summary Results'!$B891)</f>
        <v>0</v>
      </c>
      <c r="C1309" t="b">
        <f>IF(OR(B1309=0,'Input and Summary Results'!D891=0,'Input and Summary Results'!D891=""),FALSE,'Input and Summary Results'!$D891)</f>
        <v>0</v>
      </c>
      <c r="D1309" t="b">
        <f>IF(OR(B1309=0,'Input and Summary Results'!E891=0),FALSE,'Input and Summary Results'!$E891)</f>
        <v>0</v>
      </c>
      <c r="E1309" t="b">
        <f t="shared" si="89"/>
        <v>0</v>
      </c>
      <c r="F1309" t="b">
        <f t="shared" si="90"/>
        <v>0</v>
      </c>
      <c r="G1309" t="b">
        <f>IF('Input and Summary Results'!$J$4="yes",IF(C1309=FALSE,FALSE,IF('Data Transformation'!E1309&lt;$R$10,E1309,$R$10)),IF(C1309=FALSE,FALSE,IF(C1309&lt;$R$10,C1309,$R$10)))</f>
        <v>0</v>
      </c>
      <c r="H1309" t="b">
        <f>IF('Input and Summary Results'!$J$4="yes",'Data Transformation'!F1309,'Data Transformation'!D1309)</f>
        <v>0</v>
      </c>
      <c r="I1309" t="str">
        <f t="shared" si="91"/>
        <v/>
      </c>
    </row>
    <row r="1310" spans="2:9" x14ac:dyDescent="0.55000000000000004">
      <c r="B1310" t="b">
        <f>IF('Input and Summary Results'!D892=0,FALSE,'Input and Summary Results'!$B892)</f>
        <v>0</v>
      </c>
      <c r="C1310" t="b">
        <f>IF(OR(B1310=0,'Input and Summary Results'!D892=0,'Input and Summary Results'!D892=""),FALSE,'Input and Summary Results'!$D892)</f>
        <v>0</v>
      </c>
      <c r="D1310" t="b">
        <f>IF(OR(B1310=0,'Input and Summary Results'!E892=0),FALSE,'Input and Summary Results'!$E892)</f>
        <v>0</v>
      </c>
      <c r="E1310" t="b">
        <f t="shared" si="89"/>
        <v>0</v>
      </c>
      <c r="F1310" t="b">
        <f t="shared" si="90"/>
        <v>0</v>
      </c>
      <c r="G1310" t="b">
        <f>IF('Input and Summary Results'!$J$4="yes",IF(C1310=FALSE,FALSE,IF('Data Transformation'!E1310&lt;$R$10,E1310,$R$10)),IF(C1310=FALSE,FALSE,IF(C1310&lt;$R$10,C1310,$R$10)))</f>
        <v>0</v>
      </c>
      <c r="H1310" t="b">
        <f>IF('Input and Summary Results'!$J$4="yes",'Data Transformation'!F1310,'Data Transformation'!D1310)</f>
        <v>0</v>
      </c>
      <c r="I1310" t="str">
        <f t="shared" si="91"/>
        <v/>
      </c>
    </row>
    <row r="1311" spans="2:9" x14ac:dyDescent="0.55000000000000004">
      <c r="B1311" t="b">
        <f>IF('Input and Summary Results'!D893=0,FALSE,'Input and Summary Results'!$B893)</f>
        <v>0</v>
      </c>
      <c r="C1311" t="b">
        <f>IF(OR(B1311=0,'Input and Summary Results'!D893=0,'Input and Summary Results'!D893=""),FALSE,'Input and Summary Results'!$D893)</f>
        <v>0</v>
      </c>
      <c r="D1311" t="b">
        <f>IF(OR(B1311=0,'Input and Summary Results'!E893=0),FALSE,'Input and Summary Results'!$E893)</f>
        <v>0</v>
      </c>
      <c r="E1311" t="b">
        <f t="shared" si="89"/>
        <v>0</v>
      </c>
      <c r="F1311" t="b">
        <f t="shared" si="90"/>
        <v>0</v>
      </c>
      <c r="G1311" t="b">
        <f>IF('Input and Summary Results'!$J$4="yes",IF(C1311=FALSE,FALSE,IF('Data Transformation'!E1311&lt;$R$10,E1311,$R$10)),IF(C1311=FALSE,FALSE,IF(C1311&lt;$R$10,C1311,$R$10)))</f>
        <v>0</v>
      </c>
      <c r="H1311" t="b">
        <f>IF('Input and Summary Results'!$J$4="yes",'Data Transformation'!F1311,'Data Transformation'!D1311)</f>
        <v>0</v>
      </c>
      <c r="I1311" t="str">
        <f t="shared" si="91"/>
        <v/>
      </c>
    </row>
    <row r="1312" spans="2:9" x14ac:dyDescent="0.55000000000000004">
      <c r="B1312" t="b">
        <f>IF('Input and Summary Results'!D894=0,FALSE,'Input and Summary Results'!$B894)</f>
        <v>0</v>
      </c>
      <c r="C1312" t="b">
        <f>IF(OR(B1312=0,'Input and Summary Results'!D894=0,'Input and Summary Results'!D894=""),FALSE,'Input and Summary Results'!$D894)</f>
        <v>0</v>
      </c>
      <c r="D1312" t="b">
        <f>IF(OR(B1312=0,'Input and Summary Results'!E894=0),FALSE,'Input and Summary Results'!$E894)</f>
        <v>0</v>
      </c>
      <c r="E1312" t="b">
        <f t="shared" si="89"/>
        <v>0</v>
      </c>
      <c r="F1312" t="b">
        <f t="shared" si="90"/>
        <v>0</v>
      </c>
      <c r="G1312" t="b">
        <f>IF('Input and Summary Results'!$J$4="yes",IF(C1312=FALSE,FALSE,IF('Data Transformation'!E1312&lt;$R$10,E1312,$R$10)),IF(C1312=FALSE,FALSE,IF(C1312&lt;$R$10,C1312,$R$10)))</f>
        <v>0</v>
      </c>
      <c r="H1312" t="b">
        <f>IF('Input and Summary Results'!$J$4="yes",'Data Transformation'!F1312,'Data Transformation'!D1312)</f>
        <v>0</v>
      </c>
      <c r="I1312" t="str">
        <f t="shared" si="91"/>
        <v/>
      </c>
    </row>
    <row r="1313" spans="2:9" x14ac:dyDescent="0.55000000000000004">
      <c r="B1313" t="b">
        <f>IF('Input and Summary Results'!D895=0,FALSE,'Input and Summary Results'!$B895)</f>
        <v>0</v>
      </c>
      <c r="C1313" t="b">
        <f>IF(OR(B1313=0,'Input and Summary Results'!D895=0,'Input and Summary Results'!D895=""),FALSE,'Input and Summary Results'!$D895)</f>
        <v>0</v>
      </c>
      <c r="D1313" t="b">
        <f>IF(OR(B1313=0,'Input and Summary Results'!E895=0),FALSE,'Input and Summary Results'!$E895)</f>
        <v>0</v>
      </c>
      <c r="E1313" t="b">
        <f t="shared" si="89"/>
        <v>0</v>
      </c>
      <c r="F1313" t="b">
        <f t="shared" si="90"/>
        <v>0</v>
      </c>
      <c r="G1313" t="b">
        <f>IF('Input and Summary Results'!$J$4="yes",IF(C1313=FALSE,FALSE,IF('Data Transformation'!E1313&lt;$R$10,E1313,$R$10)),IF(C1313=FALSE,FALSE,IF(C1313&lt;$R$10,C1313,$R$10)))</f>
        <v>0</v>
      </c>
      <c r="H1313" t="b">
        <f>IF('Input and Summary Results'!$J$4="yes",'Data Transformation'!F1313,'Data Transformation'!D1313)</f>
        <v>0</v>
      </c>
      <c r="I1313" t="str">
        <f t="shared" si="91"/>
        <v/>
      </c>
    </row>
    <row r="1314" spans="2:9" x14ac:dyDescent="0.55000000000000004">
      <c r="B1314" t="b">
        <f>IF('Input and Summary Results'!D896=0,FALSE,'Input and Summary Results'!$B896)</f>
        <v>0</v>
      </c>
      <c r="C1314" t="b">
        <f>IF(OR(B1314=0,'Input and Summary Results'!D896=0,'Input and Summary Results'!D896=""),FALSE,'Input and Summary Results'!$D896)</f>
        <v>0</v>
      </c>
      <c r="D1314" t="b">
        <f>IF(OR(B1314=0,'Input and Summary Results'!E896=0),FALSE,'Input and Summary Results'!$E896)</f>
        <v>0</v>
      </c>
      <c r="E1314" t="b">
        <f t="shared" si="89"/>
        <v>0</v>
      </c>
      <c r="F1314" t="b">
        <f t="shared" si="90"/>
        <v>0</v>
      </c>
      <c r="G1314" t="b">
        <f>IF('Input and Summary Results'!$J$4="yes",IF(C1314=FALSE,FALSE,IF('Data Transformation'!E1314&lt;$R$10,E1314,$R$10)),IF(C1314=FALSE,FALSE,IF(C1314&lt;$R$10,C1314,$R$10)))</f>
        <v>0</v>
      </c>
      <c r="H1314" t="b">
        <f>IF('Input and Summary Results'!$J$4="yes",'Data Transformation'!F1314,'Data Transformation'!D1314)</f>
        <v>0</v>
      </c>
      <c r="I1314" t="str">
        <f t="shared" si="91"/>
        <v/>
      </c>
    </row>
    <row r="1315" spans="2:9" x14ac:dyDescent="0.55000000000000004">
      <c r="B1315" t="b">
        <f>IF('Input and Summary Results'!D897=0,FALSE,'Input and Summary Results'!$B897)</f>
        <v>0</v>
      </c>
      <c r="C1315" t="b">
        <f>IF(OR(B1315=0,'Input and Summary Results'!D897=0,'Input and Summary Results'!D897=""),FALSE,'Input and Summary Results'!$D897)</f>
        <v>0</v>
      </c>
      <c r="D1315" t="b">
        <f>IF(OR(B1315=0,'Input and Summary Results'!E897=0),FALSE,'Input and Summary Results'!$E897)</f>
        <v>0</v>
      </c>
      <c r="E1315" t="b">
        <f t="shared" si="89"/>
        <v>0</v>
      </c>
      <c r="F1315" t="b">
        <f t="shared" si="90"/>
        <v>0</v>
      </c>
      <c r="G1315" t="b">
        <f>IF('Input and Summary Results'!$J$4="yes",IF(C1315=FALSE,FALSE,IF('Data Transformation'!E1315&lt;$R$10,E1315,$R$10)),IF(C1315=FALSE,FALSE,IF(C1315&lt;$R$10,C1315,$R$10)))</f>
        <v>0</v>
      </c>
      <c r="H1315" t="b">
        <f>IF('Input and Summary Results'!$J$4="yes",'Data Transformation'!F1315,'Data Transformation'!D1315)</f>
        <v>0</v>
      </c>
      <c r="I1315" t="str">
        <f t="shared" si="91"/>
        <v/>
      </c>
    </row>
    <row r="1316" spans="2:9" x14ac:dyDescent="0.55000000000000004">
      <c r="B1316" t="b">
        <f>IF('Input and Summary Results'!D898=0,FALSE,'Input and Summary Results'!$B898)</f>
        <v>0</v>
      </c>
      <c r="C1316" t="b">
        <f>IF(OR(B1316=0,'Input and Summary Results'!D898=0,'Input and Summary Results'!D898=""),FALSE,'Input and Summary Results'!$D898)</f>
        <v>0</v>
      </c>
      <c r="D1316" t="b">
        <f>IF(OR(B1316=0,'Input and Summary Results'!E898=0),FALSE,'Input and Summary Results'!$E898)</f>
        <v>0</v>
      </c>
      <c r="E1316" t="b">
        <f t="shared" si="89"/>
        <v>0</v>
      </c>
      <c r="F1316" t="b">
        <f t="shared" si="90"/>
        <v>0</v>
      </c>
      <c r="G1316" t="b">
        <f>IF('Input and Summary Results'!$J$4="yes",IF(C1316=FALSE,FALSE,IF('Data Transformation'!E1316&lt;$R$10,E1316,$R$10)),IF(C1316=FALSE,FALSE,IF(C1316&lt;$R$10,C1316,$R$10)))</f>
        <v>0</v>
      </c>
      <c r="H1316" t="b">
        <f>IF('Input and Summary Results'!$J$4="yes",'Data Transformation'!F1316,'Data Transformation'!D1316)</f>
        <v>0</v>
      </c>
      <c r="I1316" t="str">
        <f t="shared" si="91"/>
        <v/>
      </c>
    </row>
    <row r="1317" spans="2:9" x14ac:dyDescent="0.55000000000000004">
      <c r="B1317" t="b">
        <f>IF('Input and Summary Results'!D899=0,FALSE,'Input and Summary Results'!$B899)</f>
        <v>0</v>
      </c>
      <c r="C1317" t="b">
        <f>IF(OR(B1317=0,'Input and Summary Results'!D899=0,'Input and Summary Results'!D899=""),FALSE,'Input and Summary Results'!$D899)</f>
        <v>0</v>
      </c>
      <c r="D1317" t="b">
        <f>IF(OR(B1317=0,'Input and Summary Results'!E899=0),FALSE,'Input and Summary Results'!$E899)</f>
        <v>0</v>
      </c>
      <c r="E1317" t="b">
        <f t="shared" si="89"/>
        <v>0</v>
      </c>
      <c r="F1317" t="b">
        <f t="shared" si="90"/>
        <v>0</v>
      </c>
      <c r="G1317" t="b">
        <f>IF('Input and Summary Results'!$J$4="yes",IF(C1317=FALSE,FALSE,IF('Data Transformation'!E1317&lt;$R$10,E1317,$R$10)),IF(C1317=FALSE,FALSE,IF(C1317&lt;$R$10,C1317,$R$10)))</f>
        <v>0</v>
      </c>
      <c r="H1317" t="b">
        <f>IF('Input and Summary Results'!$J$4="yes",'Data Transformation'!F1317,'Data Transformation'!D1317)</f>
        <v>0</v>
      </c>
      <c r="I1317" t="str">
        <f t="shared" si="91"/>
        <v/>
      </c>
    </row>
    <row r="1318" spans="2:9" x14ac:dyDescent="0.55000000000000004">
      <c r="B1318" t="b">
        <f>IF('Input and Summary Results'!D900=0,FALSE,'Input and Summary Results'!$B900)</f>
        <v>0</v>
      </c>
      <c r="C1318" t="b">
        <f>IF(OR(B1318=0,'Input and Summary Results'!D900=0,'Input and Summary Results'!D900=""),FALSE,'Input and Summary Results'!$D900)</f>
        <v>0</v>
      </c>
      <c r="D1318" t="b">
        <f>IF(OR(B1318=0,'Input and Summary Results'!E900=0),FALSE,'Input and Summary Results'!$E900)</f>
        <v>0</v>
      </c>
      <c r="E1318" t="b">
        <f t="shared" si="89"/>
        <v>0</v>
      </c>
      <c r="F1318" t="b">
        <f t="shared" si="90"/>
        <v>0</v>
      </c>
      <c r="G1318" t="b">
        <f>IF('Input and Summary Results'!$J$4="yes",IF(C1318=FALSE,FALSE,IF('Data Transformation'!E1318&lt;$R$10,E1318,$R$10)),IF(C1318=FALSE,FALSE,IF(C1318&lt;$R$10,C1318,$R$10)))</f>
        <v>0</v>
      </c>
      <c r="H1318" t="b">
        <f>IF('Input and Summary Results'!$J$4="yes",'Data Transformation'!F1318,'Data Transformation'!D1318)</f>
        <v>0</v>
      </c>
      <c r="I1318" t="str">
        <f t="shared" si="91"/>
        <v/>
      </c>
    </row>
    <row r="1319" spans="2:9" x14ac:dyDescent="0.55000000000000004">
      <c r="B1319" t="b">
        <f>IF('Input and Summary Results'!D901=0,FALSE,'Input and Summary Results'!$B901)</f>
        <v>0</v>
      </c>
      <c r="C1319" t="b">
        <f>IF(OR(B1319=0,'Input and Summary Results'!D901=0,'Input and Summary Results'!D901=""),FALSE,'Input and Summary Results'!$D901)</f>
        <v>0</v>
      </c>
      <c r="D1319" t="b">
        <f>IF(OR(B1319=0,'Input and Summary Results'!E901=0),FALSE,'Input and Summary Results'!$E901)</f>
        <v>0</v>
      </c>
      <c r="E1319" t="b">
        <f t="shared" si="89"/>
        <v>0</v>
      </c>
      <c r="F1319" t="b">
        <f t="shared" si="90"/>
        <v>0</v>
      </c>
      <c r="G1319" t="b">
        <f>IF('Input and Summary Results'!$J$4="yes",IF(C1319=FALSE,FALSE,IF('Data Transformation'!E1319&lt;$R$10,E1319,$R$10)),IF(C1319=FALSE,FALSE,IF(C1319&lt;$R$10,C1319,$R$10)))</f>
        <v>0</v>
      </c>
      <c r="H1319" t="b">
        <f>IF('Input and Summary Results'!$J$4="yes",'Data Transformation'!F1319,'Data Transformation'!D1319)</f>
        <v>0</v>
      </c>
      <c r="I1319" t="str">
        <f t="shared" si="91"/>
        <v/>
      </c>
    </row>
    <row r="1320" spans="2:9" x14ac:dyDescent="0.55000000000000004">
      <c r="B1320" t="b">
        <f>IF('Input and Summary Results'!D902=0,FALSE,'Input and Summary Results'!$B902)</f>
        <v>0</v>
      </c>
      <c r="C1320" t="b">
        <f>IF(OR(B1320=0,'Input and Summary Results'!D902=0,'Input and Summary Results'!D902=""),FALSE,'Input and Summary Results'!$D902)</f>
        <v>0</v>
      </c>
      <c r="D1320" t="b">
        <f>IF(OR(B1320=0,'Input and Summary Results'!E902=0),FALSE,'Input and Summary Results'!$E902)</f>
        <v>0</v>
      </c>
      <c r="E1320" t="b">
        <f t="shared" si="89"/>
        <v>0</v>
      </c>
      <c r="F1320" t="b">
        <f t="shared" si="90"/>
        <v>0</v>
      </c>
      <c r="G1320" t="b">
        <f>IF('Input and Summary Results'!$J$4="yes",IF(C1320=FALSE,FALSE,IF('Data Transformation'!E1320&lt;$R$10,E1320,$R$10)),IF(C1320=FALSE,FALSE,IF(C1320&lt;$R$10,C1320,$R$10)))</f>
        <v>0</v>
      </c>
      <c r="H1320" t="b">
        <f>IF('Input and Summary Results'!$J$4="yes",'Data Transformation'!F1320,'Data Transformation'!D1320)</f>
        <v>0</v>
      </c>
      <c r="I1320" t="str">
        <f t="shared" si="91"/>
        <v/>
      </c>
    </row>
    <row r="1321" spans="2:9" x14ac:dyDescent="0.55000000000000004">
      <c r="B1321" t="b">
        <f>IF('Input and Summary Results'!D903=0,FALSE,'Input and Summary Results'!$B903)</f>
        <v>0</v>
      </c>
      <c r="C1321" t="b">
        <f>IF(OR(B1321=0,'Input and Summary Results'!D903=0,'Input and Summary Results'!D903=""),FALSE,'Input and Summary Results'!$D903)</f>
        <v>0</v>
      </c>
      <c r="D1321" t="b">
        <f>IF(OR(B1321=0,'Input and Summary Results'!E903=0),FALSE,'Input and Summary Results'!$E903)</f>
        <v>0</v>
      </c>
      <c r="E1321" t="b">
        <f t="shared" si="89"/>
        <v>0</v>
      </c>
      <c r="F1321" t="b">
        <f t="shared" si="90"/>
        <v>0</v>
      </c>
      <c r="G1321" t="b">
        <f>IF('Input and Summary Results'!$J$4="yes",IF(C1321=FALSE,FALSE,IF('Data Transformation'!E1321&lt;$R$10,E1321,$R$10)),IF(C1321=FALSE,FALSE,IF(C1321&lt;$R$10,C1321,$R$10)))</f>
        <v>0</v>
      </c>
      <c r="H1321" t="b">
        <f>IF('Input and Summary Results'!$J$4="yes",'Data Transformation'!F1321,'Data Transformation'!D1321)</f>
        <v>0</v>
      </c>
      <c r="I1321" t="str">
        <f t="shared" si="91"/>
        <v/>
      </c>
    </row>
    <row r="1322" spans="2:9" x14ac:dyDescent="0.55000000000000004">
      <c r="B1322" t="b">
        <f>IF('Input and Summary Results'!D904=0,FALSE,'Input and Summary Results'!$B904)</f>
        <v>0</v>
      </c>
      <c r="C1322" t="b">
        <f>IF(OR(B1322=0,'Input and Summary Results'!D904=0,'Input and Summary Results'!D904=""),FALSE,'Input and Summary Results'!$D904)</f>
        <v>0</v>
      </c>
      <c r="D1322" t="b">
        <f>IF(OR(B1322=0,'Input and Summary Results'!E904=0),FALSE,'Input and Summary Results'!$E904)</f>
        <v>0</v>
      </c>
      <c r="E1322" t="b">
        <f t="shared" ref="E1322:E1385" si="92">IF(C1322=FALSE,FALSE,LOG10(C1322))</f>
        <v>0</v>
      </c>
      <c r="F1322" t="b">
        <f t="shared" ref="F1322:F1385" si="93">IF(D1322=FALSE, FALSE,0.434*D1322/C1322)</f>
        <v>0</v>
      </c>
      <c r="G1322" t="b">
        <f>IF('Input and Summary Results'!$J$4="yes",IF(C1322=FALSE,FALSE,IF('Data Transformation'!E1322&lt;$R$10,E1322,$R$10)),IF(C1322=FALSE,FALSE,IF(C1322&lt;$R$10,C1322,$R$10)))</f>
        <v>0</v>
      </c>
      <c r="H1322" t="b">
        <f>IF('Input and Summary Results'!$J$4="yes",'Data Transformation'!F1322,'Data Transformation'!D1322)</f>
        <v>0</v>
      </c>
      <c r="I1322" t="str">
        <f t="shared" si="91"/>
        <v/>
      </c>
    </row>
    <row r="1323" spans="2:9" x14ac:dyDescent="0.55000000000000004">
      <c r="B1323" t="b">
        <f>IF('Input and Summary Results'!D905=0,FALSE,'Input and Summary Results'!$B905)</f>
        <v>0</v>
      </c>
      <c r="C1323" t="b">
        <f>IF(OR(B1323=0,'Input and Summary Results'!D905=0,'Input and Summary Results'!D905=""),FALSE,'Input and Summary Results'!$D905)</f>
        <v>0</v>
      </c>
      <c r="D1323" t="b">
        <f>IF(OR(B1323=0,'Input and Summary Results'!E905=0),FALSE,'Input and Summary Results'!$E905)</f>
        <v>0</v>
      </c>
      <c r="E1323" t="b">
        <f t="shared" si="92"/>
        <v>0</v>
      </c>
      <c r="F1323" t="b">
        <f t="shared" si="93"/>
        <v>0</v>
      </c>
      <c r="G1323" t="b">
        <f>IF('Input and Summary Results'!$J$4="yes",IF(C1323=FALSE,FALSE,IF('Data Transformation'!E1323&lt;$R$10,E1323,$R$10)),IF(C1323=FALSE,FALSE,IF(C1323&lt;$R$10,C1323,$R$10)))</f>
        <v>0</v>
      </c>
      <c r="H1323" t="b">
        <f>IF('Input and Summary Results'!$J$4="yes",'Data Transformation'!F1323,'Data Transformation'!D1323)</f>
        <v>0</v>
      </c>
      <c r="I1323" t="str">
        <f t="shared" si="91"/>
        <v/>
      </c>
    </row>
    <row r="1324" spans="2:9" x14ac:dyDescent="0.55000000000000004">
      <c r="B1324" t="b">
        <f>IF('Input and Summary Results'!D906=0,FALSE,'Input and Summary Results'!$B906)</f>
        <v>0</v>
      </c>
      <c r="C1324" t="b">
        <f>IF(OR(B1324=0,'Input and Summary Results'!D906=0,'Input and Summary Results'!D906=""),FALSE,'Input and Summary Results'!$D906)</f>
        <v>0</v>
      </c>
      <c r="D1324" t="b">
        <f>IF(OR(B1324=0,'Input and Summary Results'!E906=0),FALSE,'Input and Summary Results'!$E906)</f>
        <v>0</v>
      </c>
      <c r="E1324" t="b">
        <f t="shared" si="92"/>
        <v>0</v>
      </c>
      <c r="F1324" t="b">
        <f t="shared" si="93"/>
        <v>0</v>
      </c>
      <c r="G1324" t="b">
        <f>IF('Input and Summary Results'!$J$4="yes",IF(C1324=FALSE,FALSE,IF('Data Transformation'!E1324&lt;$R$10,E1324,$R$10)),IF(C1324=FALSE,FALSE,IF(C1324&lt;$R$10,C1324,$R$10)))</f>
        <v>0</v>
      </c>
      <c r="H1324" t="b">
        <f>IF('Input and Summary Results'!$J$4="yes",'Data Transformation'!F1324,'Data Transformation'!D1324)</f>
        <v>0</v>
      </c>
      <c r="I1324" t="str">
        <f t="shared" si="91"/>
        <v/>
      </c>
    </row>
    <row r="1325" spans="2:9" x14ac:dyDescent="0.55000000000000004">
      <c r="B1325" t="b">
        <f>IF('Input and Summary Results'!D907=0,FALSE,'Input and Summary Results'!$B907)</f>
        <v>0</v>
      </c>
      <c r="C1325" t="b">
        <f>IF(OR(B1325=0,'Input and Summary Results'!D907=0,'Input and Summary Results'!D907=""),FALSE,'Input and Summary Results'!$D907)</f>
        <v>0</v>
      </c>
      <c r="D1325" t="b">
        <f>IF(OR(B1325=0,'Input and Summary Results'!E907=0),FALSE,'Input and Summary Results'!$E907)</f>
        <v>0</v>
      </c>
      <c r="E1325" t="b">
        <f t="shared" si="92"/>
        <v>0</v>
      </c>
      <c r="F1325" t="b">
        <f t="shared" si="93"/>
        <v>0</v>
      </c>
      <c r="G1325" t="b">
        <f>IF('Input and Summary Results'!$J$4="yes",IF(C1325=FALSE,FALSE,IF('Data Transformation'!E1325&lt;$R$10,E1325,$R$10)),IF(C1325=FALSE,FALSE,IF(C1325&lt;$R$10,C1325,$R$10)))</f>
        <v>0</v>
      </c>
      <c r="H1325" t="b">
        <f>IF('Input and Summary Results'!$J$4="yes",'Data Transformation'!F1325,'Data Transformation'!D1325)</f>
        <v>0</v>
      </c>
      <c r="I1325" t="str">
        <f t="shared" si="91"/>
        <v/>
      </c>
    </row>
    <row r="1326" spans="2:9" x14ac:dyDescent="0.55000000000000004">
      <c r="B1326" t="b">
        <f>IF('Input and Summary Results'!D908=0,FALSE,'Input and Summary Results'!$B908)</f>
        <v>0</v>
      </c>
      <c r="C1326" t="b">
        <f>IF(OR(B1326=0,'Input and Summary Results'!D908=0,'Input and Summary Results'!D908=""),FALSE,'Input and Summary Results'!$D908)</f>
        <v>0</v>
      </c>
      <c r="D1326" t="b">
        <f>IF(OR(B1326=0,'Input and Summary Results'!E908=0),FALSE,'Input and Summary Results'!$E908)</f>
        <v>0</v>
      </c>
      <c r="E1326" t="b">
        <f t="shared" si="92"/>
        <v>0</v>
      </c>
      <c r="F1326" t="b">
        <f t="shared" si="93"/>
        <v>0</v>
      </c>
      <c r="G1326" t="b">
        <f>IF('Input and Summary Results'!$J$4="yes",IF(C1326=FALSE,FALSE,IF('Data Transformation'!E1326&lt;$R$10,E1326,$R$10)),IF(C1326=FALSE,FALSE,IF(C1326&lt;$R$10,C1326,$R$10)))</f>
        <v>0</v>
      </c>
      <c r="H1326" t="b">
        <f>IF('Input and Summary Results'!$J$4="yes",'Data Transformation'!F1326,'Data Transformation'!D1326)</f>
        <v>0</v>
      </c>
      <c r="I1326" t="str">
        <f t="shared" si="91"/>
        <v/>
      </c>
    </row>
    <row r="1327" spans="2:9" x14ac:dyDescent="0.55000000000000004">
      <c r="B1327" t="b">
        <f>IF('Input and Summary Results'!D909=0,FALSE,'Input and Summary Results'!$B909)</f>
        <v>0</v>
      </c>
      <c r="C1327" t="b">
        <f>IF(OR(B1327=0,'Input and Summary Results'!D909=0,'Input and Summary Results'!D909=""),FALSE,'Input and Summary Results'!$D909)</f>
        <v>0</v>
      </c>
      <c r="D1327" t="b">
        <f>IF(OR(B1327=0,'Input and Summary Results'!E909=0),FALSE,'Input and Summary Results'!$E909)</f>
        <v>0</v>
      </c>
      <c r="E1327" t="b">
        <f t="shared" si="92"/>
        <v>0</v>
      </c>
      <c r="F1327" t="b">
        <f t="shared" si="93"/>
        <v>0</v>
      </c>
      <c r="G1327" t="b">
        <f>IF('Input and Summary Results'!$J$4="yes",IF(C1327=FALSE,FALSE,IF('Data Transformation'!E1327&lt;$R$10,E1327,$R$10)),IF(C1327=FALSE,FALSE,IF(C1327&lt;$R$10,C1327,$R$10)))</f>
        <v>0</v>
      </c>
      <c r="H1327" t="b">
        <f>IF('Input and Summary Results'!$J$4="yes",'Data Transformation'!F1327,'Data Transformation'!D1327)</f>
        <v>0</v>
      </c>
      <c r="I1327" t="str">
        <f t="shared" si="91"/>
        <v/>
      </c>
    </row>
    <row r="1328" spans="2:9" x14ac:dyDescent="0.55000000000000004">
      <c r="B1328" t="b">
        <f>IF('Input and Summary Results'!D910=0,FALSE,'Input and Summary Results'!$B910)</f>
        <v>0</v>
      </c>
      <c r="C1328" t="b">
        <f>IF(OR(B1328=0,'Input and Summary Results'!D910=0,'Input and Summary Results'!D910=""),FALSE,'Input and Summary Results'!$D910)</f>
        <v>0</v>
      </c>
      <c r="D1328" t="b">
        <f>IF(OR(B1328=0,'Input and Summary Results'!E910=0),FALSE,'Input and Summary Results'!$E910)</f>
        <v>0</v>
      </c>
      <c r="E1328" t="b">
        <f t="shared" si="92"/>
        <v>0</v>
      </c>
      <c r="F1328" t="b">
        <f t="shared" si="93"/>
        <v>0</v>
      </c>
      <c r="G1328" t="b">
        <f>IF('Input and Summary Results'!$J$4="yes",IF(C1328=FALSE,FALSE,IF('Data Transformation'!E1328&lt;$R$10,E1328,$R$10)),IF(C1328=FALSE,FALSE,IF(C1328&lt;$R$10,C1328,$R$10)))</f>
        <v>0</v>
      </c>
      <c r="H1328" t="b">
        <f>IF('Input and Summary Results'!$J$4="yes",'Data Transformation'!F1328,'Data Transformation'!D1328)</f>
        <v>0</v>
      </c>
      <c r="I1328" t="str">
        <f t="shared" si="91"/>
        <v/>
      </c>
    </row>
    <row r="1329" spans="2:9" x14ac:dyDescent="0.55000000000000004">
      <c r="B1329" t="b">
        <f>IF('Input and Summary Results'!D911=0,FALSE,'Input and Summary Results'!$B911)</f>
        <v>0</v>
      </c>
      <c r="C1329" t="b">
        <f>IF(OR(B1329=0,'Input and Summary Results'!D911=0,'Input and Summary Results'!D911=""),FALSE,'Input and Summary Results'!$D911)</f>
        <v>0</v>
      </c>
      <c r="D1329" t="b">
        <f>IF(OR(B1329=0,'Input and Summary Results'!E911=0),FALSE,'Input and Summary Results'!$E911)</f>
        <v>0</v>
      </c>
      <c r="E1329" t="b">
        <f t="shared" si="92"/>
        <v>0</v>
      </c>
      <c r="F1329" t="b">
        <f t="shared" si="93"/>
        <v>0</v>
      </c>
      <c r="G1329" t="b">
        <f>IF('Input and Summary Results'!$J$4="yes",IF(C1329=FALSE,FALSE,IF('Data Transformation'!E1329&lt;$R$10,E1329,$R$10)),IF(C1329=FALSE,FALSE,IF(C1329&lt;$R$10,C1329,$R$10)))</f>
        <v>0</v>
      </c>
      <c r="H1329" t="b">
        <f>IF('Input and Summary Results'!$J$4="yes",'Data Transformation'!F1329,'Data Transformation'!D1329)</f>
        <v>0</v>
      </c>
      <c r="I1329" t="str">
        <f t="shared" si="91"/>
        <v/>
      </c>
    </row>
    <row r="1330" spans="2:9" x14ac:dyDescent="0.55000000000000004">
      <c r="B1330" t="b">
        <f>IF('Input and Summary Results'!D912=0,FALSE,'Input and Summary Results'!$B912)</f>
        <v>0</v>
      </c>
      <c r="C1330" t="b">
        <f>IF(OR(B1330=0,'Input and Summary Results'!D912=0,'Input and Summary Results'!D912=""),FALSE,'Input and Summary Results'!$D912)</f>
        <v>0</v>
      </c>
      <c r="D1330" t="b">
        <f>IF(OR(B1330=0,'Input and Summary Results'!E912=0),FALSE,'Input and Summary Results'!$E912)</f>
        <v>0</v>
      </c>
      <c r="E1330" t="b">
        <f t="shared" si="92"/>
        <v>0</v>
      </c>
      <c r="F1330" t="b">
        <f t="shared" si="93"/>
        <v>0</v>
      </c>
      <c r="G1330" t="b">
        <f>IF('Input and Summary Results'!$J$4="yes",IF(C1330=FALSE,FALSE,IF('Data Transformation'!E1330&lt;$R$10,E1330,$R$10)),IF(C1330=FALSE,FALSE,IF(C1330&lt;$R$10,C1330,$R$10)))</f>
        <v>0</v>
      </c>
      <c r="H1330" t="b">
        <f>IF('Input and Summary Results'!$J$4="yes",'Data Transformation'!F1330,'Data Transformation'!D1330)</f>
        <v>0</v>
      </c>
      <c r="I1330" t="str">
        <f t="shared" si="91"/>
        <v/>
      </c>
    </row>
    <row r="1331" spans="2:9" x14ac:dyDescent="0.55000000000000004">
      <c r="B1331" t="b">
        <f>IF('Input and Summary Results'!D913=0,FALSE,'Input and Summary Results'!$B913)</f>
        <v>0</v>
      </c>
      <c r="C1331" t="b">
        <f>IF(OR(B1331=0,'Input and Summary Results'!D913=0,'Input and Summary Results'!D913=""),FALSE,'Input and Summary Results'!$D913)</f>
        <v>0</v>
      </c>
      <c r="D1331" t="b">
        <f>IF(OR(B1331=0,'Input and Summary Results'!E913=0),FALSE,'Input and Summary Results'!$E913)</f>
        <v>0</v>
      </c>
      <c r="E1331" t="b">
        <f t="shared" si="92"/>
        <v>0</v>
      </c>
      <c r="F1331" t="b">
        <f t="shared" si="93"/>
        <v>0</v>
      </c>
      <c r="G1331" t="b">
        <f>IF('Input and Summary Results'!$J$4="yes",IF(C1331=FALSE,FALSE,IF('Data Transformation'!E1331&lt;$R$10,E1331,$R$10)),IF(C1331=FALSE,FALSE,IF(C1331&lt;$R$10,C1331,$R$10)))</f>
        <v>0</v>
      </c>
      <c r="H1331" t="b">
        <f>IF('Input and Summary Results'!$J$4="yes",'Data Transformation'!F1331,'Data Transformation'!D1331)</f>
        <v>0</v>
      </c>
      <c r="I1331" t="str">
        <f t="shared" si="91"/>
        <v/>
      </c>
    </row>
    <row r="1332" spans="2:9" x14ac:dyDescent="0.55000000000000004">
      <c r="B1332" t="b">
        <f>IF('Input and Summary Results'!D914=0,FALSE,'Input and Summary Results'!$B914)</f>
        <v>0</v>
      </c>
      <c r="C1332" t="b">
        <f>IF(OR(B1332=0,'Input and Summary Results'!D914=0,'Input and Summary Results'!D914=""),FALSE,'Input and Summary Results'!$D914)</f>
        <v>0</v>
      </c>
      <c r="D1332" t="b">
        <f>IF(OR(B1332=0,'Input and Summary Results'!E914=0),FALSE,'Input and Summary Results'!$E914)</f>
        <v>0</v>
      </c>
      <c r="E1332" t="b">
        <f t="shared" si="92"/>
        <v>0</v>
      </c>
      <c r="F1332" t="b">
        <f t="shared" si="93"/>
        <v>0</v>
      </c>
      <c r="G1332" t="b">
        <f>IF('Input and Summary Results'!$J$4="yes",IF(C1332=FALSE,FALSE,IF('Data Transformation'!E1332&lt;$R$10,E1332,$R$10)),IF(C1332=FALSE,FALSE,IF(C1332&lt;$R$10,C1332,$R$10)))</f>
        <v>0</v>
      </c>
      <c r="H1332" t="b">
        <f>IF('Input and Summary Results'!$J$4="yes",'Data Transformation'!F1332,'Data Transformation'!D1332)</f>
        <v>0</v>
      </c>
      <c r="I1332" t="str">
        <f t="shared" si="91"/>
        <v/>
      </c>
    </row>
    <row r="1333" spans="2:9" x14ac:dyDescent="0.55000000000000004">
      <c r="B1333" t="b">
        <f>IF('Input and Summary Results'!D915=0,FALSE,'Input and Summary Results'!$B915)</f>
        <v>0</v>
      </c>
      <c r="C1333" t="b">
        <f>IF(OR(B1333=0,'Input and Summary Results'!D915=0,'Input and Summary Results'!D915=""),FALSE,'Input and Summary Results'!$D915)</f>
        <v>0</v>
      </c>
      <c r="D1333" t="b">
        <f>IF(OR(B1333=0,'Input and Summary Results'!E915=0),FALSE,'Input and Summary Results'!$E915)</f>
        <v>0</v>
      </c>
      <c r="E1333" t="b">
        <f t="shared" si="92"/>
        <v>0</v>
      </c>
      <c r="F1333" t="b">
        <f t="shared" si="93"/>
        <v>0</v>
      </c>
      <c r="G1333" t="b">
        <f>IF('Input and Summary Results'!$J$4="yes",IF(C1333=FALSE,FALSE,IF('Data Transformation'!E1333&lt;$R$10,E1333,$R$10)),IF(C1333=FALSE,FALSE,IF(C1333&lt;$R$10,C1333,$R$10)))</f>
        <v>0</v>
      </c>
      <c r="H1333" t="b">
        <f>IF('Input and Summary Results'!$J$4="yes",'Data Transformation'!F1333,'Data Transformation'!D1333)</f>
        <v>0</v>
      </c>
      <c r="I1333" t="str">
        <f t="shared" si="91"/>
        <v/>
      </c>
    </row>
    <row r="1334" spans="2:9" x14ac:dyDescent="0.55000000000000004">
      <c r="B1334" t="b">
        <f>IF('Input and Summary Results'!D916=0,FALSE,'Input and Summary Results'!$B916)</f>
        <v>0</v>
      </c>
      <c r="C1334" t="b">
        <f>IF(OR(B1334=0,'Input and Summary Results'!D916=0,'Input and Summary Results'!D916=""),FALSE,'Input and Summary Results'!$D916)</f>
        <v>0</v>
      </c>
      <c r="D1334" t="b">
        <f>IF(OR(B1334=0,'Input and Summary Results'!E916=0),FALSE,'Input and Summary Results'!$E916)</f>
        <v>0</v>
      </c>
      <c r="E1334" t="b">
        <f t="shared" si="92"/>
        <v>0</v>
      </c>
      <c r="F1334" t="b">
        <f t="shared" si="93"/>
        <v>0</v>
      </c>
      <c r="G1334" t="b">
        <f>IF('Input and Summary Results'!$J$4="yes",IF(C1334=FALSE,FALSE,IF('Data Transformation'!E1334&lt;$R$10,E1334,$R$10)),IF(C1334=FALSE,FALSE,IF(C1334&lt;$R$10,C1334,$R$10)))</f>
        <v>0</v>
      </c>
      <c r="H1334" t="b">
        <f>IF('Input and Summary Results'!$J$4="yes",'Data Transformation'!F1334,'Data Transformation'!D1334)</f>
        <v>0</v>
      </c>
      <c r="I1334" t="str">
        <f t="shared" si="91"/>
        <v/>
      </c>
    </row>
    <row r="1335" spans="2:9" x14ac:dyDescent="0.55000000000000004">
      <c r="B1335" t="b">
        <f>IF('Input and Summary Results'!D917=0,FALSE,'Input and Summary Results'!$B917)</f>
        <v>0</v>
      </c>
      <c r="C1335" t="b">
        <f>IF(OR(B1335=0,'Input and Summary Results'!D917=0,'Input and Summary Results'!D917=""),FALSE,'Input and Summary Results'!$D917)</f>
        <v>0</v>
      </c>
      <c r="D1335" t="b">
        <f>IF(OR(B1335=0,'Input and Summary Results'!E917=0),FALSE,'Input and Summary Results'!$E917)</f>
        <v>0</v>
      </c>
      <c r="E1335" t="b">
        <f t="shared" si="92"/>
        <v>0</v>
      </c>
      <c r="F1335" t="b">
        <f t="shared" si="93"/>
        <v>0</v>
      </c>
      <c r="G1335" t="b">
        <f>IF('Input and Summary Results'!$J$4="yes",IF(C1335=FALSE,FALSE,IF('Data Transformation'!E1335&lt;$R$10,E1335,$R$10)),IF(C1335=FALSE,FALSE,IF(C1335&lt;$R$10,C1335,$R$10)))</f>
        <v>0</v>
      </c>
      <c r="H1335" t="b">
        <f>IF('Input and Summary Results'!$J$4="yes",'Data Transformation'!F1335,'Data Transformation'!D1335)</f>
        <v>0</v>
      </c>
      <c r="I1335" t="str">
        <f t="shared" si="91"/>
        <v/>
      </c>
    </row>
    <row r="1336" spans="2:9" x14ac:dyDescent="0.55000000000000004">
      <c r="B1336" t="b">
        <f>IF('Input and Summary Results'!D918=0,FALSE,'Input and Summary Results'!$B918)</f>
        <v>0</v>
      </c>
      <c r="C1336" t="b">
        <f>IF(OR(B1336=0,'Input and Summary Results'!D918=0,'Input and Summary Results'!D918=""),FALSE,'Input and Summary Results'!$D918)</f>
        <v>0</v>
      </c>
      <c r="D1336" t="b">
        <f>IF(OR(B1336=0,'Input and Summary Results'!E918=0),FALSE,'Input and Summary Results'!$E918)</f>
        <v>0</v>
      </c>
      <c r="E1336" t="b">
        <f t="shared" si="92"/>
        <v>0</v>
      </c>
      <c r="F1336" t="b">
        <f t="shared" si="93"/>
        <v>0</v>
      </c>
      <c r="G1336" t="b">
        <f>IF('Input and Summary Results'!$J$4="yes",IF(C1336=FALSE,FALSE,IF('Data Transformation'!E1336&lt;$R$10,E1336,$R$10)),IF(C1336=FALSE,FALSE,IF(C1336&lt;$R$10,C1336,$R$10)))</f>
        <v>0</v>
      </c>
      <c r="H1336" t="b">
        <f>IF('Input and Summary Results'!$J$4="yes",'Data Transformation'!F1336,'Data Transformation'!D1336)</f>
        <v>0</v>
      </c>
      <c r="I1336" t="str">
        <f t="shared" si="91"/>
        <v/>
      </c>
    </row>
    <row r="1337" spans="2:9" x14ac:dyDescent="0.55000000000000004">
      <c r="B1337" t="b">
        <f>IF('Input and Summary Results'!D919=0,FALSE,'Input and Summary Results'!$B919)</f>
        <v>0</v>
      </c>
      <c r="C1337" t="b">
        <f>IF(OR(B1337=0,'Input and Summary Results'!D919=0,'Input and Summary Results'!D919=""),FALSE,'Input and Summary Results'!$D919)</f>
        <v>0</v>
      </c>
      <c r="D1337" t="b">
        <f>IF(OR(B1337=0,'Input and Summary Results'!E919=0),FALSE,'Input and Summary Results'!$E919)</f>
        <v>0</v>
      </c>
      <c r="E1337" t="b">
        <f t="shared" si="92"/>
        <v>0</v>
      </c>
      <c r="F1337" t="b">
        <f t="shared" si="93"/>
        <v>0</v>
      </c>
      <c r="G1337" t="b">
        <f>IF('Input and Summary Results'!$J$4="yes",IF(C1337=FALSE,FALSE,IF('Data Transformation'!E1337&lt;$R$10,E1337,$R$10)),IF(C1337=FALSE,FALSE,IF(C1337&lt;$R$10,C1337,$R$10)))</f>
        <v>0</v>
      </c>
      <c r="H1337" t="b">
        <f>IF('Input and Summary Results'!$J$4="yes",'Data Transformation'!F1337,'Data Transformation'!D1337)</f>
        <v>0</v>
      </c>
      <c r="I1337" t="str">
        <f t="shared" si="91"/>
        <v/>
      </c>
    </row>
    <row r="1338" spans="2:9" x14ac:dyDescent="0.55000000000000004">
      <c r="B1338" t="b">
        <f>IF('Input and Summary Results'!D920=0,FALSE,'Input and Summary Results'!$B920)</f>
        <v>0</v>
      </c>
      <c r="C1338" t="b">
        <f>IF(OR(B1338=0,'Input and Summary Results'!D920=0,'Input and Summary Results'!D920=""),FALSE,'Input and Summary Results'!$D920)</f>
        <v>0</v>
      </c>
      <c r="D1338" t="b">
        <f>IF(OR(B1338=0,'Input and Summary Results'!E920=0),FALSE,'Input and Summary Results'!$E920)</f>
        <v>0</v>
      </c>
      <c r="E1338" t="b">
        <f t="shared" si="92"/>
        <v>0</v>
      </c>
      <c r="F1338" t="b">
        <f t="shared" si="93"/>
        <v>0</v>
      </c>
      <c r="G1338" t="b">
        <f>IF('Input and Summary Results'!$J$4="yes",IF(C1338=FALSE,FALSE,IF('Data Transformation'!E1338&lt;$R$10,E1338,$R$10)),IF(C1338=FALSE,FALSE,IF(C1338&lt;$R$10,C1338,$R$10)))</f>
        <v>0</v>
      </c>
      <c r="H1338" t="b">
        <f>IF('Input and Summary Results'!$J$4="yes",'Data Transformation'!F1338,'Data Transformation'!D1338)</f>
        <v>0</v>
      </c>
      <c r="I1338" t="str">
        <f t="shared" si="91"/>
        <v/>
      </c>
    </row>
    <row r="1339" spans="2:9" x14ac:dyDescent="0.55000000000000004">
      <c r="B1339" t="b">
        <f>IF('Input and Summary Results'!D921=0,FALSE,'Input and Summary Results'!$B921)</f>
        <v>0</v>
      </c>
      <c r="C1339" t="b">
        <f>IF(OR(B1339=0,'Input and Summary Results'!D921=0,'Input and Summary Results'!D921=""),FALSE,'Input and Summary Results'!$D921)</f>
        <v>0</v>
      </c>
      <c r="D1339" t="b">
        <f>IF(OR(B1339=0,'Input and Summary Results'!E921=0),FALSE,'Input and Summary Results'!$E921)</f>
        <v>0</v>
      </c>
      <c r="E1339" t="b">
        <f t="shared" si="92"/>
        <v>0</v>
      </c>
      <c r="F1339" t="b">
        <f t="shared" si="93"/>
        <v>0</v>
      </c>
      <c r="G1339" t="b">
        <f>IF('Input and Summary Results'!$J$4="yes",IF(C1339=FALSE,FALSE,IF('Data Transformation'!E1339&lt;$R$10,E1339,$R$10)),IF(C1339=FALSE,FALSE,IF(C1339&lt;$R$10,C1339,$R$10)))</f>
        <v>0</v>
      </c>
      <c r="H1339" t="b">
        <f>IF('Input and Summary Results'!$J$4="yes",'Data Transformation'!F1339,'Data Transformation'!D1339)</f>
        <v>0</v>
      </c>
      <c r="I1339" t="str">
        <f t="shared" si="91"/>
        <v/>
      </c>
    </row>
    <row r="1340" spans="2:9" x14ac:dyDescent="0.55000000000000004">
      <c r="B1340" t="b">
        <f>IF('Input and Summary Results'!D922=0,FALSE,'Input and Summary Results'!$B922)</f>
        <v>0</v>
      </c>
      <c r="C1340" t="b">
        <f>IF(OR(B1340=0,'Input and Summary Results'!D922=0,'Input and Summary Results'!D922=""),FALSE,'Input and Summary Results'!$D922)</f>
        <v>0</v>
      </c>
      <c r="D1340" t="b">
        <f>IF(OR(B1340=0,'Input and Summary Results'!E922=0),FALSE,'Input and Summary Results'!$E922)</f>
        <v>0</v>
      </c>
      <c r="E1340" t="b">
        <f t="shared" si="92"/>
        <v>0</v>
      </c>
      <c r="F1340" t="b">
        <f t="shared" si="93"/>
        <v>0</v>
      </c>
      <c r="G1340" t="b">
        <f>IF('Input and Summary Results'!$J$4="yes",IF(C1340=FALSE,FALSE,IF('Data Transformation'!E1340&lt;$R$10,E1340,$R$10)),IF(C1340=FALSE,FALSE,IF(C1340&lt;$R$10,C1340,$R$10)))</f>
        <v>0</v>
      </c>
      <c r="H1340" t="b">
        <f>IF('Input and Summary Results'!$J$4="yes",'Data Transformation'!F1340,'Data Transformation'!D1340)</f>
        <v>0</v>
      </c>
      <c r="I1340" t="str">
        <f t="shared" si="91"/>
        <v/>
      </c>
    </row>
    <row r="1341" spans="2:9" x14ac:dyDescent="0.55000000000000004">
      <c r="B1341" t="b">
        <f>IF('Input and Summary Results'!D923=0,FALSE,'Input and Summary Results'!$B923)</f>
        <v>0</v>
      </c>
      <c r="C1341" t="b">
        <f>IF(OR(B1341=0,'Input and Summary Results'!D923=0,'Input and Summary Results'!D923=""),FALSE,'Input and Summary Results'!$D923)</f>
        <v>0</v>
      </c>
      <c r="D1341" t="b">
        <f>IF(OR(B1341=0,'Input and Summary Results'!E923=0),FALSE,'Input and Summary Results'!$E923)</f>
        <v>0</v>
      </c>
      <c r="E1341" t="b">
        <f t="shared" si="92"/>
        <v>0</v>
      </c>
      <c r="F1341" t="b">
        <f t="shared" si="93"/>
        <v>0</v>
      </c>
      <c r="G1341" t="b">
        <f>IF('Input and Summary Results'!$J$4="yes",IF(C1341=FALSE,FALSE,IF('Data Transformation'!E1341&lt;$R$10,E1341,$R$10)),IF(C1341=FALSE,FALSE,IF(C1341&lt;$R$10,C1341,$R$10)))</f>
        <v>0</v>
      </c>
      <c r="H1341" t="b">
        <f>IF('Input and Summary Results'!$J$4="yes",'Data Transformation'!F1341,'Data Transformation'!D1341)</f>
        <v>0</v>
      </c>
      <c r="I1341" t="str">
        <f t="shared" si="91"/>
        <v/>
      </c>
    </row>
    <row r="1342" spans="2:9" x14ac:dyDescent="0.55000000000000004">
      <c r="B1342" t="b">
        <f>IF('Input and Summary Results'!D924=0,FALSE,'Input and Summary Results'!$B924)</f>
        <v>0</v>
      </c>
      <c r="C1342" t="b">
        <f>IF(OR(B1342=0,'Input and Summary Results'!D924=0,'Input and Summary Results'!D924=""),FALSE,'Input and Summary Results'!$D924)</f>
        <v>0</v>
      </c>
      <c r="D1342" t="b">
        <f>IF(OR(B1342=0,'Input and Summary Results'!E924=0),FALSE,'Input and Summary Results'!$E924)</f>
        <v>0</v>
      </c>
      <c r="E1342" t="b">
        <f t="shared" si="92"/>
        <v>0</v>
      </c>
      <c r="F1342" t="b">
        <f t="shared" si="93"/>
        <v>0</v>
      </c>
      <c r="G1342" t="b">
        <f>IF('Input and Summary Results'!$J$4="yes",IF(C1342=FALSE,FALSE,IF('Data Transformation'!E1342&lt;$R$10,E1342,$R$10)),IF(C1342=FALSE,FALSE,IF(C1342&lt;$R$10,C1342,$R$10)))</f>
        <v>0</v>
      </c>
      <c r="H1342" t="b">
        <f>IF('Input and Summary Results'!$J$4="yes",'Data Transformation'!F1342,'Data Transformation'!D1342)</f>
        <v>0</v>
      </c>
      <c r="I1342" t="str">
        <f t="shared" si="91"/>
        <v/>
      </c>
    </row>
    <row r="1343" spans="2:9" x14ac:dyDescent="0.55000000000000004">
      <c r="B1343" t="b">
        <f>IF('Input and Summary Results'!D925=0,FALSE,'Input and Summary Results'!$B925)</f>
        <v>0</v>
      </c>
      <c r="C1343" t="b">
        <f>IF(OR(B1343=0,'Input and Summary Results'!D925=0,'Input and Summary Results'!D925=""),FALSE,'Input and Summary Results'!$D925)</f>
        <v>0</v>
      </c>
      <c r="D1343" t="b">
        <f>IF(OR(B1343=0,'Input and Summary Results'!E925=0),FALSE,'Input and Summary Results'!$E925)</f>
        <v>0</v>
      </c>
      <c r="E1343" t="b">
        <f t="shared" si="92"/>
        <v>0</v>
      </c>
      <c r="F1343" t="b">
        <f t="shared" si="93"/>
        <v>0</v>
      </c>
      <c r="G1343" t="b">
        <f>IF('Input and Summary Results'!$J$4="yes",IF(C1343=FALSE,FALSE,IF('Data Transformation'!E1343&lt;$R$10,E1343,$R$10)),IF(C1343=FALSE,FALSE,IF(C1343&lt;$R$10,C1343,$R$10)))</f>
        <v>0</v>
      </c>
      <c r="H1343" t="b">
        <f>IF('Input and Summary Results'!$J$4="yes",'Data Transformation'!F1343,'Data Transformation'!D1343)</f>
        <v>0</v>
      </c>
      <c r="I1343" t="str">
        <f t="shared" si="91"/>
        <v/>
      </c>
    </row>
    <row r="1344" spans="2:9" x14ac:dyDescent="0.55000000000000004">
      <c r="B1344" t="b">
        <f>IF('Input and Summary Results'!D926=0,FALSE,'Input and Summary Results'!$B926)</f>
        <v>0</v>
      </c>
      <c r="C1344" t="b">
        <f>IF(OR(B1344=0,'Input and Summary Results'!D926=0,'Input and Summary Results'!D926=""),FALSE,'Input and Summary Results'!$D926)</f>
        <v>0</v>
      </c>
      <c r="D1344" t="b">
        <f>IF(OR(B1344=0,'Input and Summary Results'!E926=0),FALSE,'Input and Summary Results'!$E926)</f>
        <v>0</v>
      </c>
      <c r="E1344" t="b">
        <f t="shared" si="92"/>
        <v>0</v>
      </c>
      <c r="F1344" t="b">
        <f t="shared" si="93"/>
        <v>0</v>
      </c>
      <c r="G1344" t="b">
        <f>IF('Input and Summary Results'!$J$4="yes",IF(C1344=FALSE,FALSE,IF('Data Transformation'!E1344&lt;$R$10,E1344,$R$10)),IF(C1344=FALSE,FALSE,IF(C1344&lt;$R$10,C1344,$R$10)))</f>
        <v>0</v>
      </c>
      <c r="H1344" t="b">
        <f>IF('Input and Summary Results'!$J$4="yes",'Data Transformation'!F1344,'Data Transformation'!D1344)</f>
        <v>0</v>
      </c>
      <c r="I1344" t="str">
        <f t="shared" si="91"/>
        <v/>
      </c>
    </row>
    <row r="1345" spans="2:9" x14ac:dyDescent="0.55000000000000004">
      <c r="B1345" t="b">
        <f>IF('Input and Summary Results'!D927=0,FALSE,'Input and Summary Results'!$B927)</f>
        <v>0</v>
      </c>
      <c r="C1345" t="b">
        <f>IF(OR(B1345=0,'Input and Summary Results'!D927=0,'Input and Summary Results'!D927=""),FALSE,'Input and Summary Results'!$D927)</f>
        <v>0</v>
      </c>
      <c r="D1345" t="b">
        <f>IF(OR(B1345=0,'Input and Summary Results'!E927=0),FALSE,'Input and Summary Results'!$E927)</f>
        <v>0</v>
      </c>
      <c r="E1345" t="b">
        <f t="shared" si="92"/>
        <v>0</v>
      </c>
      <c r="F1345" t="b">
        <f t="shared" si="93"/>
        <v>0</v>
      </c>
      <c r="G1345" t="b">
        <f>IF('Input and Summary Results'!$J$4="yes",IF(C1345=FALSE,FALSE,IF('Data Transformation'!E1345&lt;$R$10,E1345,$R$10)),IF(C1345=FALSE,FALSE,IF(C1345&lt;$R$10,C1345,$R$10)))</f>
        <v>0</v>
      </c>
      <c r="H1345" t="b">
        <f>IF('Input and Summary Results'!$J$4="yes",'Data Transformation'!F1345,'Data Transformation'!D1345)</f>
        <v>0</v>
      </c>
      <c r="I1345" t="str">
        <f t="shared" si="91"/>
        <v/>
      </c>
    </row>
    <row r="1346" spans="2:9" x14ac:dyDescent="0.55000000000000004">
      <c r="B1346" t="b">
        <f>IF('Input and Summary Results'!D928=0,FALSE,'Input and Summary Results'!$B928)</f>
        <v>0</v>
      </c>
      <c r="C1346" t="b">
        <f>IF(OR(B1346=0,'Input and Summary Results'!D928=0,'Input and Summary Results'!D928=""),FALSE,'Input and Summary Results'!$D928)</f>
        <v>0</v>
      </c>
      <c r="D1346" t="b">
        <f>IF(OR(B1346=0,'Input and Summary Results'!E928=0),FALSE,'Input and Summary Results'!$E928)</f>
        <v>0</v>
      </c>
      <c r="E1346" t="b">
        <f t="shared" si="92"/>
        <v>0</v>
      </c>
      <c r="F1346" t="b">
        <f t="shared" si="93"/>
        <v>0</v>
      </c>
      <c r="G1346" t="b">
        <f>IF('Input and Summary Results'!$J$4="yes",IF(C1346=FALSE,FALSE,IF('Data Transformation'!E1346&lt;$R$10,E1346,$R$10)),IF(C1346=FALSE,FALSE,IF(C1346&lt;$R$10,C1346,$R$10)))</f>
        <v>0</v>
      </c>
      <c r="H1346" t="b">
        <f>IF('Input and Summary Results'!$J$4="yes",'Data Transformation'!F1346,'Data Transformation'!D1346)</f>
        <v>0</v>
      </c>
      <c r="I1346" t="str">
        <f t="shared" si="91"/>
        <v/>
      </c>
    </row>
    <row r="1347" spans="2:9" x14ac:dyDescent="0.55000000000000004">
      <c r="B1347" t="b">
        <f>IF('Input and Summary Results'!D929=0,FALSE,'Input and Summary Results'!$B929)</f>
        <v>0</v>
      </c>
      <c r="C1347" t="b">
        <f>IF(OR(B1347=0,'Input and Summary Results'!D929=0,'Input and Summary Results'!D929=""),FALSE,'Input and Summary Results'!$D929)</f>
        <v>0</v>
      </c>
      <c r="D1347" t="b">
        <f>IF(OR(B1347=0,'Input and Summary Results'!E929=0),FALSE,'Input and Summary Results'!$E929)</f>
        <v>0</v>
      </c>
      <c r="E1347" t="b">
        <f t="shared" si="92"/>
        <v>0</v>
      </c>
      <c r="F1347" t="b">
        <f t="shared" si="93"/>
        <v>0</v>
      </c>
      <c r="G1347" t="b">
        <f>IF('Input and Summary Results'!$J$4="yes",IF(C1347=FALSE,FALSE,IF('Data Transformation'!E1347&lt;$R$10,E1347,$R$10)),IF(C1347=FALSE,FALSE,IF(C1347&lt;$R$10,C1347,$R$10)))</f>
        <v>0</v>
      </c>
      <c r="H1347" t="b">
        <f>IF('Input and Summary Results'!$J$4="yes",'Data Transformation'!F1347,'Data Transformation'!D1347)</f>
        <v>0</v>
      </c>
      <c r="I1347" t="str">
        <f t="shared" si="91"/>
        <v/>
      </c>
    </row>
    <row r="1348" spans="2:9" x14ac:dyDescent="0.55000000000000004">
      <c r="B1348" t="b">
        <f>IF('Input and Summary Results'!D930=0,FALSE,'Input and Summary Results'!$B930)</f>
        <v>0</v>
      </c>
      <c r="C1348" t="b">
        <f>IF(OR(B1348=0,'Input and Summary Results'!D930=0,'Input and Summary Results'!D930=""),FALSE,'Input and Summary Results'!$D930)</f>
        <v>0</v>
      </c>
      <c r="D1348" t="b">
        <f>IF(OR(B1348=0,'Input and Summary Results'!E930=0),FALSE,'Input and Summary Results'!$E930)</f>
        <v>0</v>
      </c>
      <c r="E1348" t="b">
        <f t="shared" si="92"/>
        <v>0</v>
      </c>
      <c r="F1348" t="b">
        <f t="shared" si="93"/>
        <v>0</v>
      </c>
      <c r="G1348" t="b">
        <f>IF('Input and Summary Results'!$J$4="yes",IF(C1348=FALSE,FALSE,IF('Data Transformation'!E1348&lt;$R$10,E1348,$R$10)),IF(C1348=FALSE,FALSE,IF(C1348&lt;$R$10,C1348,$R$10)))</f>
        <v>0</v>
      </c>
      <c r="H1348" t="b">
        <f>IF('Input and Summary Results'!$J$4="yes",'Data Transformation'!F1348,'Data Transformation'!D1348)</f>
        <v>0</v>
      </c>
      <c r="I1348" t="str">
        <f t="shared" si="91"/>
        <v/>
      </c>
    </row>
    <row r="1349" spans="2:9" x14ac:dyDescent="0.55000000000000004">
      <c r="B1349" t="b">
        <f>IF('Input and Summary Results'!D931=0,FALSE,'Input and Summary Results'!$B931)</f>
        <v>0</v>
      </c>
      <c r="C1349" t="b">
        <f>IF(OR(B1349=0,'Input and Summary Results'!D931=0,'Input and Summary Results'!D931=""),FALSE,'Input and Summary Results'!$D931)</f>
        <v>0</v>
      </c>
      <c r="D1349" t="b">
        <f>IF(OR(B1349=0,'Input and Summary Results'!E931=0),FALSE,'Input and Summary Results'!$E931)</f>
        <v>0</v>
      </c>
      <c r="E1349" t="b">
        <f t="shared" si="92"/>
        <v>0</v>
      </c>
      <c r="F1349" t="b">
        <f t="shared" si="93"/>
        <v>0</v>
      </c>
      <c r="G1349" t="b">
        <f>IF('Input and Summary Results'!$J$4="yes",IF(C1349=FALSE,FALSE,IF('Data Transformation'!E1349&lt;$R$10,E1349,$R$10)),IF(C1349=FALSE,FALSE,IF(C1349&lt;$R$10,C1349,$R$10)))</f>
        <v>0</v>
      </c>
      <c r="H1349" t="b">
        <f>IF('Input and Summary Results'!$J$4="yes",'Data Transformation'!F1349,'Data Transformation'!D1349)</f>
        <v>0</v>
      </c>
      <c r="I1349" t="str">
        <f t="shared" ref="I1349:I1412" si="94">IF(G1349=FALSE,"",B1349)</f>
        <v/>
      </c>
    </row>
    <row r="1350" spans="2:9" x14ac:dyDescent="0.55000000000000004">
      <c r="B1350" t="b">
        <f>IF('Input and Summary Results'!D932=0,FALSE,'Input and Summary Results'!$B932)</f>
        <v>0</v>
      </c>
      <c r="C1350" t="b">
        <f>IF(OR(B1350=0,'Input and Summary Results'!D932=0,'Input and Summary Results'!D932=""),FALSE,'Input and Summary Results'!$D932)</f>
        <v>0</v>
      </c>
      <c r="D1350" t="b">
        <f>IF(OR(B1350=0,'Input and Summary Results'!E932=0),FALSE,'Input and Summary Results'!$E932)</f>
        <v>0</v>
      </c>
      <c r="E1350" t="b">
        <f t="shared" si="92"/>
        <v>0</v>
      </c>
      <c r="F1350" t="b">
        <f t="shared" si="93"/>
        <v>0</v>
      </c>
      <c r="G1350" t="b">
        <f>IF('Input and Summary Results'!$J$4="yes",IF(C1350=FALSE,FALSE,IF('Data Transformation'!E1350&lt;$R$10,E1350,$R$10)),IF(C1350=FALSE,FALSE,IF(C1350&lt;$R$10,C1350,$R$10)))</f>
        <v>0</v>
      </c>
      <c r="H1350" t="b">
        <f>IF('Input and Summary Results'!$J$4="yes",'Data Transformation'!F1350,'Data Transformation'!D1350)</f>
        <v>0</v>
      </c>
      <c r="I1350" t="str">
        <f t="shared" si="94"/>
        <v/>
      </c>
    </row>
    <row r="1351" spans="2:9" x14ac:dyDescent="0.55000000000000004">
      <c r="B1351" t="b">
        <f>IF('Input and Summary Results'!D933=0,FALSE,'Input and Summary Results'!$B933)</f>
        <v>0</v>
      </c>
      <c r="C1351" t="b">
        <f>IF(OR(B1351=0,'Input and Summary Results'!D933=0,'Input and Summary Results'!D933=""),FALSE,'Input and Summary Results'!$D933)</f>
        <v>0</v>
      </c>
      <c r="D1351" t="b">
        <f>IF(OR(B1351=0,'Input and Summary Results'!E933=0),FALSE,'Input and Summary Results'!$E933)</f>
        <v>0</v>
      </c>
      <c r="E1351" t="b">
        <f t="shared" si="92"/>
        <v>0</v>
      </c>
      <c r="F1351" t="b">
        <f t="shared" si="93"/>
        <v>0</v>
      </c>
      <c r="G1351" t="b">
        <f>IF('Input and Summary Results'!$J$4="yes",IF(C1351=FALSE,FALSE,IF('Data Transformation'!E1351&lt;$R$10,E1351,$R$10)),IF(C1351=FALSE,FALSE,IF(C1351&lt;$R$10,C1351,$R$10)))</f>
        <v>0</v>
      </c>
      <c r="H1351" t="b">
        <f>IF('Input and Summary Results'!$J$4="yes",'Data Transformation'!F1351,'Data Transformation'!D1351)</f>
        <v>0</v>
      </c>
      <c r="I1351" t="str">
        <f t="shared" si="94"/>
        <v/>
      </c>
    </row>
    <row r="1352" spans="2:9" x14ac:dyDescent="0.55000000000000004">
      <c r="B1352" t="b">
        <f>IF('Input and Summary Results'!D934=0,FALSE,'Input and Summary Results'!$B934)</f>
        <v>0</v>
      </c>
      <c r="C1352" t="b">
        <f>IF(OR(B1352=0,'Input and Summary Results'!D934=0,'Input and Summary Results'!D934=""),FALSE,'Input and Summary Results'!$D934)</f>
        <v>0</v>
      </c>
      <c r="D1352" t="b">
        <f>IF(OR(B1352=0,'Input and Summary Results'!E934=0),FALSE,'Input and Summary Results'!$E934)</f>
        <v>0</v>
      </c>
      <c r="E1352" t="b">
        <f t="shared" si="92"/>
        <v>0</v>
      </c>
      <c r="F1352" t="b">
        <f t="shared" si="93"/>
        <v>0</v>
      </c>
      <c r="G1352" t="b">
        <f>IF('Input and Summary Results'!$J$4="yes",IF(C1352=FALSE,FALSE,IF('Data Transformation'!E1352&lt;$R$10,E1352,$R$10)),IF(C1352=FALSE,FALSE,IF(C1352&lt;$R$10,C1352,$R$10)))</f>
        <v>0</v>
      </c>
      <c r="H1352" t="b">
        <f>IF('Input and Summary Results'!$J$4="yes",'Data Transformation'!F1352,'Data Transformation'!D1352)</f>
        <v>0</v>
      </c>
      <c r="I1352" t="str">
        <f t="shared" si="94"/>
        <v/>
      </c>
    </row>
    <row r="1353" spans="2:9" x14ac:dyDescent="0.55000000000000004">
      <c r="B1353" t="b">
        <f>IF('Input and Summary Results'!D935=0,FALSE,'Input and Summary Results'!$B935)</f>
        <v>0</v>
      </c>
      <c r="C1353" t="b">
        <f>IF(OR(B1353=0,'Input and Summary Results'!D935=0,'Input and Summary Results'!D935=""),FALSE,'Input and Summary Results'!$D935)</f>
        <v>0</v>
      </c>
      <c r="D1353" t="b">
        <f>IF(OR(B1353=0,'Input and Summary Results'!E935=0),FALSE,'Input and Summary Results'!$E935)</f>
        <v>0</v>
      </c>
      <c r="E1353" t="b">
        <f t="shared" si="92"/>
        <v>0</v>
      </c>
      <c r="F1353" t="b">
        <f t="shared" si="93"/>
        <v>0</v>
      </c>
      <c r="G1353" t="b">
        <f>IF('Input and Summary Results'!$J$4="yes",IF(C1353=FALSE,FALSE,IF('Data Transformation'!E1353&lt;$R$10,E1353,$R$10)),IF(C1353=FALSE,FALSE,IF(C1353&lt;$R$10,C1353,$R$10)))</f>
        <v>0</v>
      </c>
      <c r="H1353" t="b">
        <f>IF('Input and Summary Results'!$J$4="yes",'Data Transformation'!F1353,'Data Transformation'!D1353)</f>
        <v>0</v>
      </c>
      <c r="I1353" t="str">
        <f t="shared" si="94"/>
        <v/>
      </c>
    </row>
    <row r="1354" spans="2:9" x14ac:dyDescent="0.55000000000000004">
      <c r="B1354" t="b">
        <f>IF('Input and Summary Results'!D936=0,FALSE,'Input and Summary Results'!$B936)</f>
        <v>0</v>
      </c>
      <c r="C1354" t="b">
        <f>IF(OR(B1354=0,'Input and Summary Results'!D936=0,'Input and Summary Results'!D936=""),FALSE,'Input and Summary Results'!$D936)</f>
        <v>0</v>
      </c>
      <c r="D1354" t="b">
        <f>IF(OR(B1354=0,'Input and Summary Results'!E936=0),FALSE,'Input and Summary Results'!$E936)</f>
        <v>0</v>
      </c>
      <c r="E1354" t="b">
        <f t="shared" si="92"/>
        <v>0</v>
      </c>
      <c r="F1354" t="b">
        <f t="shared" si="93"/>
        <v>0</v>
      </c>
      <c r="G1354" t="b">
        <f>IF('Input and Summary Results'!$J$4="yes",IF(C1354=FALSE,FALSE,IF('Data Transformation'!E1354&lt;$R$10,E1354,$R$10)),IF(C1354=FALSE,FALSE,IF(C1354&lt;$R$10,C1354,$R$10)))</f>
        <v>0</v>
      </c>
      <c r="H1354" t="b">
        <f>IF('Input and Summary Results'!$J$4="yes",'Data Transformation'!F1354,'Data Transformation'!D1354)</f>
        <v>0</v>
      </c>
      <c r="I1354" t="str">
        <f t="shared" si="94"/>
        <v/>
      </c>
    </row>
    <row r="1355" spans="2:9" x14ac:dyDescent="0.55000000000000004">
      <c r="B1355" t="b">
        <f>IF('Input and Summary Results'!D937=0,FALSE,'Input and Summary Results'!$B937)</f>
        <v>0</v>
      </c>
      <c r="C1355" t="b">
        <f>IF(OR(B1355=0,'Input and Summary Results'!D937=0,'Input and Summary Results'!D937=""),FALSE,'Input and Summary Results'!$D937)</f>
        <v>0</v>
      </c>
      <c r="D1355" t="b">
        <f>IF(OR(B1355=0,'Input and Summary Results'!E937=0),FALSE,'Input and Summary Results'!$E937)</f>
        <v>0</v>
      </c>
      <c r="E1355" t="b">
        <f t="shared" si="92"/>
        <v>0</v>
      </c>
      <c r="F1355" t="b">
        <f t="shared" si="93"/>
        <v>0</v>
      </c>
      <c r="G1355" t="b">
        <f>IF('Input and Summary Results'!$J$4="yes",IF(C1355=FALSE,FALSE,IF('Data Transformation'!E1355&lt;$R$10,E1355,$R$10)),IF(C1355=FALSE,FALSE,IF(C1355&lt;$R$10,C1355,$R$10)))</f>
        <v>0</v>
      </c>
      <c r="H1355" t="b">
        <f>IF('Input and Summary Results'!$J$4="yes",'Data Transformation'!F1355,'Data Transformation'!D1355)</f>
        <v>0</v>
      </c>
      <c r="I1355" t="str">
        <f t="shared" si="94"/>
        <v/>
      </c>
    </row>
    <row r="1356" spans="2:9" x14ac:dyDescent="0.55000000000000004">
      <c r="B1356" t="b">
        <f>IF('Input and Summary Results'!D938=0,FALSE,'Input and Summary Results'!$B938)</f>
        <v>0</v>
      </c>
      <c r="C1356" t="b">
        <f>IF(OR(B1356=0,'Input and Summary Results'!D938=0,'Input and Summary Results'!D938=""),FALSE,'Input and Summary Results'!$D938)</f>
        <v>0</v>
      </c>
      <c r="D1356" t="b">
        <f>IF(OR(B1356=0,'Input and Summary Results'!E938=0),FALSE,'Input and Summary Results'!$E938)</f>
        <v>0</v>
      </c>
      <c r="E1356" t="b">
        <f t="shared" si="92"/>
        <v>0</v>
      </c>
      <c r="F1356" t="b">
        <f t="shared" si="93"/>
        <v>0</v>
      </c>
      <c r="G1356" t="b">
        <f>IF('Input and Summary Results'!$J$4="yes",IF(C1356=FALSE,FALSE,IF('Data Transformation'!E1356&lt;$R$10,E1356,$R$10)),IF(C1356=FALSE,FALSE,IF(C1356&lt;$R$10,C1356,$R$10)))</f>
        <v>0</v>
      </c>
      <c r="H1356" t="b">
        <f>IF('Input and Summary Results'!$J$4="yes",'Data Transformation'!F1356,'Data Transformation'!D1356)</f>
        <v>0</v>
      </c>
      <c r="I1356" t="str">
        <f t="shared" si="94"/>
        <v/>
      </c>
    </row>
    <row r="1357" spans="2:9" x14ac:dyDescent="0.55000000000000004">
      <c r="B1357" t="b">
        <f>IF('Input and Summary Results'!D939=0,FALSE,'Input and Summary Results'!$B939)</f>
        <v>0</v>
      </c>
      <c r="C1357" t="b">
        <f>IF(OR(B1357=0,'Input and Summary Results'!D939=0,'Input and Summary Results'!D939=""),FALSE,'Input and Summary Results'!$D939)</f>
        <v>0</v>
      </c>
      <c r="D1357" t="b">
        <f>IF(OR(B1357=0,'Input and Summary Results'!E939=0),FALSE,'Input and Summary Results'!$E939)</f>
        <v>0</v>
      </c>
      <c r="E1357" t="b">
        <f t="shared" si="92"/>
        <v>0</v>
      </c>
      <c r="F1357" t="b">
        <f t="shared" si="93"/>
        <v>0</v>
      </c>
      <c r="G1357" t="b">
        <f>IF('Input and Summary Results'!$J$4="yes",IF(C1357=FALSE,FALSE,IF('Data Transformation'!E1357&lt;$R$10,E1357,$R$10)),IF(C1357=FALSE,FALSE,IF(C1357&lt;$R$10,C1357,$R$10)))</f>
        <v>0</v>
      </c>
      <c r="H1357" t="b">
        <f>IF('Input and Summary Results'!$J$4="yes",'Data Transformation'!F1357,'Data Transformation'!D1357)</f>
        <v>0</v>
      </c>
      <c r="I1357" t="str">
        <f t="shared" si="94"/>
        <v/>
      </c>
    </row>
    <row r="1358" spans="2:9" x14ac:dyDescent="0.55000000000000004">
      <c r="B1358" t="b">
        <f>IF('Input and Summary Results'!D940=0,FALSE,'Input and Summary Results'!$B940)</f>
        <v>0</v>
      </c>
      <c r="C1358" t="b">
        <f>IF(OR(B1358=0,'Input and Summary Results'!D940=0,'Input and Summary Results'!D940=""),FALSE,'Input and Summary Results'!$D940)</f>
        <v>0</v>
      </c>
      <c r="D1358" t="b">
        <f>IF(OR(B1358=0,'Input and Summary Results'!E940=0),FALSE,'Input and Summary Results'!$E940)</f>
        <v>0</v>
      </c>
      <c r="E1358" t="b">
        <f t="shared" si="92"/>
        <v>0</v>
      </c>
      <c r="F1358" t="b">
        <f t="shared" si="93"/>
        <v>0</v>
      </c>
      <c r="G1358" t="b">
        <f>IF('Input and Summary Results'!$J$4="yes",IF(C1358=FALSE,FALSE,IF('Data Transformation'!E1358&lt;$R$10,E1358,$R$10)),IF(C1358=FALSE,FALSE,IF(C1358&lt;$R$10,C1358,$R$10)))</f>
        <v>0</v>
      </c>
      <c r="H1358" t="b">
        <f>IF('Input and Summary Results'!$J$4="yes",'Data Transformation'!F1358,'Data Transformation'!D1358)</f>
        <v>0</v>
      </c>
      <c r="I1358" t="str">
        <f t="shared" si="94"/>
        <v/>
      </c>
    </row>
    <row r="1359" spans="2:9" x14ac:dyDescent="0.55000000000000004">
      <c r="B1359" t="b">
        <f>IF('Input and Summary Results'!D941=0,FALSE,'Input and Summary Results'!$B941)</f>
        <v>0</v>
      </c>
      <c r="C1359" t="b">
        <f>IF(OR(B1359=0,'Input and Summary Results'!D941=0,'Input and Summary Results'!D941=""),FALSE,'Input and Summary Results'!$D941)</f>
        <v>0</v>
      </c>
      <c r="D1359" t="b">
        <f>IF(OR(B1359=0,'Input and Summary Results'!E941=0),FALSE,'Input and Summary Results'!$E941)</f>
        <v>0</v>
      </c>
      <c r="E1359" t="b">
        <f t="shared" si="92"/>
        <v>0</v>
      </c>
      <c r="F1359" t="b">
        <f t="shared" si="93"/>
        <v>0</v>
      </c>
      <c r="G1359" t="b">
        <f>IF('Input and Summary Results'!$J$4="yes",IF(C1359=FALSE,FALSE,IF('Data Transformation'!E1359&lt;$R$10,E1359,$R$10)),IF(C1359=FALSE,FALSE,IF(C1359&lt;$R$10,C1359,$R$10)))</f>
        <v>0</v>
      </c>
      <c r="H1359" t="b">
        <f>IF('Input and Summary Results'!$J$4="yes",'Data Transformation'!F1359,'Data Transformation'!D1359)</f>
        <v>0</v>
      </c>
      <c r="I1359" t="str">
        <f t="shared" si="94"/>
        <v/>
      </c>
    </row>
    <row r="1360" spans="2:9" x14ac:dyDescent="0.55000000000000004">
      <c r="B1360" t="b">
        <f>IF('Input and Summary Results'!D942=0,FALSE,'Input and Summary Results'!$B942)</f>
        <v>0</v>
      </c>
      <c r="C1360" t="b">
        <f>IF(OR(B1360=0,'Input and Summary Results'!D942=0,'Input and Summary Results'!D942=""),FALSE,'Input and Summary Results'!$D942)</f>
        <v>0</v>
      </c>
      <c r="D1360" t="b">
        <f>IF(OR(B1360=0,'Input and Summary Results'!E942=0),FALSE,'Input and Summary Results'!$E942)</f>
        <v>0</v>
      </c>
      <c r="E1360" t="b">
        <f t="shared" si="92"/>
        <v>0</v>
      </c>
      <c r="F1360" t="b">
        <f t="shared" si="93"/>
        <v>0</v>
      </c>
      <c r="G1360" t="b">
        <f>IF('Input and Summary Results'!$J$4="yes",IF(C1360=FALSE,FALSE,IF('Data Transformation'!E1360&lt;$R$10,E1360,$R$10)),IF(C1360=FALSE,FALSE,IF(C1360&lt;$R$10,C1360,$R$10)))</f>
        <v>0</v>
      </c>
      <c r="H1360" t="b">
        <f>IF('Input and Summary Results'!$J$4="yes",'Data Transformation'!F1360,'Data Transformation'!D1360)</f>
        <v>0</v>
      </c>
      <c r="I1360" t="str">
        <f t="shared" si="94"/>
        <v/>
      </c>
    </row>
    <row r="1361" spans="2:9" x14ac:dyDescent="0.55000000000000004">
      <c r="B1361" t="b">
        <f>IF('Input and Summary Results'!D943=0,FALSE,'Input and Summary Results'!$B943)</f>
        <v>0</v>
      </c>
      <c r="C1361" t="b">
        <f>IF(OR(B1361=0,'Input and Summary Results'!D943=0,'Input and Summary Results'!D943=""),FALSE,'Input and Summary Results'!$D943)</f>
        <v>0</v>
      </c>
      <c r="D1361" t="b">
        <f>IF(OR(B1361=0,'Input and Summary Results'!E943=0),FALSE,'Input and Summary Results'!$E943)</f>
        <v>0</v>
      </c>
      <c r="E1361" t="b">
        <f t="shared" si="92"/>
        <v>0</v>
      </c>
      <c r="F1361" t="b">
        <f t="shared" si="93"/>
        <v>0</v>
      </c>
      <c r="G1361" t="b">
        <f>IF('Input and Summary Results'!$J$4="yes",IF(C1361=FALSE,FALSE,IF('Data Transformation'!E1361&lt;$R$10,E1361,$R$10)),IF(C1361=FALSE,FALSE,IF(C1361&lt;$R$10,C1361,$R$10)))</f>
        <v>0</v>
      </c>
      <c r="H1361" t="b">
        <f>IF('Input and Summary Results'!$J$4="yes",'Data Transformation'!F1361,'Data Transformation'!D1361)</f>
        <v>0</v>
      </c>
      <c r="I1361" t="str">
        <f t="shared" si="94"/>
        <v/>
      </c>
    </row>
    <row r="1362" spans="2:9" x14ac:dyDescent="0.55000000000000004">
      <c r="B1362" t="b">
        <f>IF('Input and Summary Results'!D944=0,FALSE,'Input and Summary Results'!$B944)</f>
        <v>0</v>
      </c>
      <c r="C1362" t="b">
        <f>IF(OR(B1362=0,'Input and Summary Results'!D944=0,'Input and Summary Results'!D944=""),FALSE,'Input and Summary Results'!$D944)</f>
        <v>0</v>
      </c>
      <c r="D1362" t="b">
        <f>IF(OR(B1362=0,'Input and Summary Results'!E944=0),FALSE,'Input and Summary Results'!$E944)</f>
        <v>0</v>
      </c>
      <c r="E1362" t="b">
        <f t="shared" si="92"/>
        <v>0</v>
      </c>
      <c r="F1362" t="b">
        <f t="shared" si="93"/>
        <v>0</v>
      </c>
      <c r="G1362" t="b">
        <f>IF('Input and Summary Results'!$J$4="yes",IF(C1362=FALSE,FALSE,IF('Data Transformation'!E1362&lt;$R$10,E1362,$R$10)),IF(C1362=FALSE,FALSE,IF(C1362&lt;$R$10,C1362,$R$10)))</f>
        <v>0</v>
      </c>
      <c r="H1362" t="b">
        <f>IF('Input and Summary Results'!$J$4="yes",'Data Transformation'!F1362,'Data Transformation'!D1362)</f>
        <v>0</v>
      </c>
      <c r="I1362" t="str">
        <f t="shared" si="94"/>
        <v/>
      </c>
    </row>
    <row r="1363" spans="2:9" x14ac:dyDescent="0.55000000000000004">
      <c r="B1363" t="b">
        <f>IF('Input and Summary Results'!D945=0,FALSE,'Input and Summary Results'!$B945)</f>
        <v>0</v>
      </c>
      <c r="C1363" t="b">
        <f>IF(OR(B1363=0,'Input and Summary Results'!D945=0,'Input and Summary Results'!D945=""),FALSE,'Input and Summary Results'!$D945)</f>
        <v>0</v>
      </c>
      <c r="D1363" t="b">
        <f>IF(OR(B1363=0,'Input and Summary Results'!E945=0),FALSE,'Input and Summary Results'!$E945)</f>
        <v>0</v>
      </c>
      <c r="E1363" t="b">
        <f t="shared" si="92"/>
        <v>0</v>
      </c>
      <c r="F1363" t="b">
        <f t="shared" si="93"/>
        <v>0</v>
      </c>
      <c r="G1363" t="b">
        <f>IF('Input and Summary Results'!$J$4="yes",IF(C1363=FALSE,FALSE,IF('Data Transformation'!E1363&lt;$R$10,E1363,$R$10)),IF(C1363=FALSE,FALSE,IF(C1363&lt;$R$10,C1363,$R$10)))</f>
        <v>0</v>
      </c>
      <c r="H1363" t="b">
        <f>IF('Input and Summary Results'!$J$4="yes",'Data Transformation'!F1363,'Data Transformation'!D1363)</f>
        <v>0</v>
      </c>
      <c r="I1363" t="str">
        <f t="shared" si="94"/>
        <v/>
      </c>
    </row>
    <row r="1364" spans="2:9" x14ac:dyDescent="0.55000000000000004">
      <c r="B1364" t="b">
        <f>IF('Input and Summary Results'!D946=0,FALSE,'Input and Summary Results'!$B946)</f>
        <v>0</v>
      </c>
      <c r="C1364" t="b">
        <f>IF(OR(B1364=0,'Input and Summary Results'!D946=0,'Input and Summary Results'!D946=""),FALSE,'Input and Summary Results'!$D946)</f>
        <v>0</v>
      </c>
      <c r="D1364" t="b">
        <f>IF(OR(B1364=0,'Input and Summary Results'!E946=0),FALSE,'Input and Summary Results'!$E946)</f>
        <v>0</v>
      </c>
      <c r="E1364" t="b">
        <f t="shared" si="92"/>
        <v>0</v>
      </c>
      <c r="F1364" t="b">
        <f t="shared" si="93"/>
        <v>0</v>
      </c>
      <c r="G1364" t="b">
        <f>IF('Input and Summary Results'!$J$4="yes",IF(C1364=FALSE,FALSE,IF('Data Transformation'!E1364&lt;$R$10,E1364,$R$10)),IF(C1364=FALSE,FALSE,IF(C1364&lt;$R$10,C1364,$R$10)))</f>
        <v>0</v>
      </c>
      <c r="H1364" t="b">
        <f>IF('Input and Summary Results'!$J$4="yes",'Data Transformation'!F1364,'Data Transformation'!D1364)</f>
        <v>0</v>
      </c>
      <c r="I1364" t="str">
        <f t="shared" si="94"/>
        <v/>
      </c>
    </row>
    <row r="1365" spans="2:9" x14ac:dyDescent="0.55000000000000004">
      <c r="B1365" t="b">
        <f>IF('Input and Summary Results'!D947=0,FALSE,'Input and Summary Results'!$B947)</f>
        <v>0</v>
      </c>
      <c r="C1365" t="b">
        <f>IF(OR(B1365=0,'Input and Summary Results'!D947=0,'Input and Summary Results'!D947=""),FALSE,'Input and Summary Results'!$D947)</f>
        <v>0</v>
      </c>
      <c r="D1365" t="b">
        <f>IF(OR(B1365=0,'Input and Summary Results'!E947=0),FALSE,'Input and Summary Results'!$E947)</f>
        <v>0</v>
      </c>
      <c r="E1365" t="b">
        <f t="shared" si="92"/>
        <v>0</v>
      </c>
      <c r="F1365" t="b">
        <f t="shared" si="93"/>
        <v>0</v>
      </c>
      <c r="G1365" t="b">
        <f>IF('Input and Summary Results'!$J$4="yes",IF(C1365=FALSE,FALSE,IF('Data Transformation'!E1365&lt;$R$10,E1365,$R$10)),IF(C1365=FALSE,FALSE,IF(C1365&lt;$R$10,C1365,$R$10)))</f>
        <v>0</v>
      </c>
      <c r="H1365" t="b">
        <f>IF('Input and Summary Results'!$J$4="yes",'Data Transformation'!F1365,'Data Transformation'!D1365)</f>
        <v>0</v>
      </c>
      <c r="I1365" t="str">
        <f t="shared" si="94"/>
        <v/>
      </c>
    </row>
    <row r="1366" spans="2:9" x14ac:dyDescent="0.55000000000000004">
      <c r="B1366" t="b">
        <f>IF('Input and Summary Results'!D948=0,FALSE,'Input and Summary Results'!$B948)</f>
        <v>0</v>
      </c>
      <c r="C1366" t="b">
        <f>IF(OR(B1366=0,'Input and Summary Results'!D948=0,'Input and Summary Results'!D948=""),FALSE,'Input and Summary Results'!$D948)</f>
        <v>0</v>
      </c>
      <c r="D1366" t="b">
        <f>IF(OR(B1366=0,'Input and Summary Results'!E948=0),FALSE,'Input and Summary Results'!$E948)</f>
        <v>0</v>
      </c>
      <c r="E1366" t="b">
        <f t="shared" si="92"/>
        <v>0</v>
      </c>
      <c r="F1366" t="b">
        <f t="shared" si="93"/>
        <v>0</v>
      </c>
      <c r="G1366" t="b">
        <f>IF('Input and Summary Results'!$J$4="yes",IF(C1366=FALSE,FALSE,IF('Data Transformation'!E1366&lt;$R$10,E1366,$R$10)),IF(C1366=FALSE,FALSE,IF(C1366&lt;$R$10,C1366,$R$10)))</f>
        <v>0</v>
      </c>
      <c r="H1366" t="b">
        <f>IF('Input and Summary Results'!$J$4="yes",'Data Transformation'!F1366,'Data Transformation'!D1366)</f>
        <v>0</v>
      </c>
      <c r="I1366" t="str">
        <f t="shared" si="94"/>
        <v/>
      </c>
    </row>
    <row r="1367" spans="2:9" x14ac:dyDescent="0.55000000000000004">
      <c r="B1367" t="b">
        <f>IF('Input and Summary Results'!D949=0,FALSE,'Input and Summary Results'!$B949)</f>
        <v>0</v>
      </c>
      <c r="C1367" t="b">
        <f>IF(OR(B1367=0,'Input and Summary Results'!D949=0,'Input and Summary Results'!D949=""),FALSE,'Input and Summary Results'!$D949)</f>
        <v>0</v>
      </c>
      <c r="D1367" t="b">
        <f>IF(OR(B1367=0,'Input and Summary Results'!E949=0),FALSE,'Input and Summary Results'!$E949)</f>
        <v>0</v>
      </c>
      <c r="E1367" t="b">
        <f t="shared" si="92"/>
        <v>0</v>
      </c>
      <c r="F1367" t="b">
        <f t="shared" si="93"/>
        <v>0</v>
      </c>
      <c r="G1367" t="b">
        <f>IF('Input and Summary Results'!$J$4="yes",IF(C1367=FALSE,FALSE,IF('Data Transformation'!E1367&lt;$R$10,E1367,$R$10)),IF(C1367=FALSE,FALSE,IF(C1367&lt;$R$10,C1367,$R$10)))</f>
        <v>0</v>
      </c>
      <c r="H1367" t="b">
        <f>IF('Input and Summary Results'!$J$4="yes",'Data Transformation'!F1367,'Data Transformation'!D1367)</f>
        <v>0</v>
      </c>
      <c r="I1367" t="str">
        <f t="shared" si="94"/>
        <v/>
      </c>
    </row>
    <row r="1368" spans="2:9" x14ac:dyDescent="0.55000000000000004">
      <c r="B1368" t="b">
        <f>IF('Input and Summary Results'!D950=0,FALSE,'Input and Summary Results'!$B950)</f>
        <v>0</v>
      </c>
      <c r="C1368" t="b">
        <f>IF(OR(B1368=0,'Input and Summary Results'!D950=0,'Input and Summary Results'!D950=""),FALSE,'Input and Summary Results'!$D950)</f>
        <v>0</v>
      </c>
      <c r="D1368" t="b">
        <f>IF(OR(B1368=0,'Input and Summary Results'!E950=0),FALSE,'Input and Summary Results'!$E950)</f>
        <v>0</v>
      </c>
      <c r="E1368" t="b">
        <f t="shared" si="92"/>
        <v>0</v>
      </c>
      <c r="F1368" t="b">
        <f t="shared" si="93"/>
        <v>0</v>
      </c>
      <c r="G1368" t="b">
        <f>IF('Input and Summary Results'!$J$4="yes",IF(C1368=FALSE,FALSE,IF('Data Transformation'!E1368&lt;$R$10,E1368,$R$10)),IF(C1368=FALSE,FALSE,IF(C1368&lt;$R$10,C1368,$R$10)))</f>
        <v>0</v>
      </c>
      <c r="H1368" t="b">
        <f>IF('Input and Summary Results'!$J$4="yes",'Data Transformation'!F1368,'Data Transformation'!D1368)</f>
        <v>0</v>
      </c>
      <c r="I1368" t="str">
        <f t="shared" si="94"/>
        <v/>
      </c>
    </row>
    <row r="1369" spans="2:9" x14ac:dyDescent="0.55000000000000004">
      <c r="B1369" t="b">
        <f>IF('Input and Summary Results'!D951=0,FALSE,'Input and Summary Results'!$B951)</f>
        <v>0</v>
      </c>
      <c r="C1369" t="b">
        <f>IF(OR(B1369=0,'Input and Summary Results'!D951=0,'Input and Summary Results'!D951=""),FALSE,'Input and Summary Results'!$D951)</f>
        <v>0</v>
      </c>
      <c r="D1369" t="b">
        <f>IF(OR(B1369=0,'Input and Summary Results'!E951=0),FALSE,'Input and Summary Results'!$E951)</f>
        <v>0</v>
      </c>
      <c r="E1369" t="b">
        <f t="shared" si="92"/>
        <v>0</v>
      </c>
      <c r="F1369" t="b">
        <f t="shared" si="93"/>
        <v>0</v>
      </c>
      <c r="G1369" t="b">
        <f>IF('Input and Summary Results'!$J$4="yes",IF(C1369=FALSE,FALSE,IF('Data Transformation'!E1369&lt;$R$10,E1369,$R$10)),IF(C1369=FALSE,FALSE,IF(C1369&lt;$R$10,C1369,$R$10)))</f>
        <v>0</v>
      </c>
      <c r="H1369" t="b">
        <f>IF('Input and Summary Results'!$J$4="yes",'Data Transformation'!F1369,'Data Transformation'!D1369)</f>
        <v>0</v>
      </c>
      <c r="I1369" t="str">
        <f t="shared" si="94"/>
        <v/>
      </c>
    </row>
    <row r="1370" spans="2:9" x14ac:dyDescent="0.55000000000000004">
      <c r="B1370" t="b">
        <f>IF('Input and Summary Results'!D952=0,FALSE,'Input and Summary Results'!$B952)</f>
        <v>0</v>
      </c>
      <c r="C1370" t="b">
        <f>IF(OR(B1370=0,'Input and Summary Results'!D952=0,'Input and Summary Results'!D952=""),FALSE,'Input and Summary Results'!$D952)</f>
        <v>0</v>
      </c>
      <c r="D1370" t="b">
        <f>IF(OR(B1370=0,'Input and Summary Results'!E952=0),FALSE,'Input and Summary Results'!$E952)</f>
        <v>0</v>
      </c>
      <c r="E1370" t="b">
        <f t="shared" si="92"/>
        <v>0</v>
      </c>
      <c r="F1370" t="b">
        <f t="shared" si="93"/>
        <v>0</v>
      </c>
      <c r="G1370" t="b">
        <f>IF('Input and Summary Results'!$J$4="yes",IF(C1370=FALSE,FALSE,IF('Data Transformation'!E1370&lt;$R$10,E1370,$R$10)),IF(C1370=FALSE,FALSE,IF(C1370&lt;$R$10,C1370,$R$10)))</f>
        <v>0</v>
      </c>
      <c r="H1370" t="b">
        <f>IF('Input and Summary Results'!$J$4="yes",'Data Transformation'!F1370,'Data Transformation'!D1370)</f>
        <v>0</v>
      </c>
      <c r="I1370" t="str">
        <f t="shared" si="94"/>
        <v/>
      </c>
    </row>
    <row r="1371" spans="2:9" x14ac:dyDescent="0.55000000000000004">
      <c r="B1371" t="b">
        <f>IF('Input and Summary Results'!D953=0,FALSE,'Input and Summary Results'!$B953)</f>
        <v>0</v>
      </c>
      <c r="C1371" t="b">
        <f>IF(OR(B1371=0,'Input and Summary Results'!D953=0,'Input and Summary Results'!D953=""),FALSE,'Input and Summary Results'!$D953)</f>
        <v>0</v>
      </c>
      <c r="D1371" t="b">
        <f>IF(OR(B1371=0,'Input and Summary Results'!E953=0),FALSE,'Input and Summary Results'!$E953)</f>
        <v>0</v>
      </c>
      <c r="E1371" t="b">
        <f t="shared" si="92"/>
        <v>0</v>
      </c>
      <c r="F1371" t="b">
        <f t="shared" si="93"/>
        <v>0</v>
      </c>
      <c r="G1371" t="b">
        <f>IF('Input and Summary Results'!$J$4="yes",IF(C1371=FALSE,FALSE,IF('Data Transformation'!E1371&lt;$R$10,E1371,$R$10)),IF(C1371=FALSE,FALSE,IF(C1371&lt;$R$10,C1371,$R$10)))</f>
        <v>0</v>
      </c>
      <c r="H1371" t="b">
        <f>IF('Input and Summary Results'!$J$4="yes",'Data Transformation'!F1371,'Data Transformation'!D1371)</f>
        <v>0</v>
      </c>
      <c r="I1371" t="str">
        <f t="shared" si="94"/>
        <v/>
      </c>
    </row>
    <row r="1372" spans="2:9" x14ac:dyDescent="0.55000000000000004">
      <c r="B1372" t="b">
        <f>IF('Input and Summary Results'!D954=0,FALSE,'Input and Summary Results'!$B954)</f>
        <v>0</v>
      </c>
      <c r="C1372" t="b">
        <f>IF(OR(B1372=0,'Input and Summary Results'!D954=0,'Input and Summary Results'!D954=""),FALSE,'Input and Summary Results'!$D954)</f>
        <v>0</v>
      </c>
      <c r="D1372" t="b">
        <f>IF(OR(B1372=0,'Input and Summary Results'!E954=0),FALSE,'Input and Summary Results'!$E954)</f>
        <v>0</v>
      </c>
      <c r="E1372" t="b">
        <f t="shared" si="92"/>
        <v>0</v>
      </c>
      <c r="F1372" t="b">
        <f t="shared" si="93"/>
        <v>0</v>
      </c>
      <c r="G1372" t="b">
        <f>IF('Input and Summary Results'!$J$4="yes",IF(C1372=FALSE,FALSE,IF('Data Transformation'!E1372&lt;$R$10,E1372,$R$10)),IF(C1372=FALSE,FALSE,IF(C1372&lt;$R$10,C1372,$R$10)))</f>
        <v>0</v>
      </c>
      <c r="H1372" t="b">
        <f>IF('Input and Summary Results'!$J$4="yes",'Data Transformation'!F1372,'Data Transformation'!D1372)</f>
        <v>0</v>
      </c>
      <c r="I1372" t="str">
        <f t="shared" si="94"/>
        <v/>
      </c>
    </row>
    <row r="1373" spans="2:9" x14ac:dyDescent="0.55000000000000004">
      <c r="B1373" t="b">
        <f>IF('Input and Summary Results'!D955=0,FALSE,'Input and Summary Results'!$B955)</f>
        <v>0</v>
      </c>
      <c r="C1373" t="b">
        <f>IF(OR(B1373=0,'Input and Summary Results'!D955=0,'Input and Summary Results'!D955=""),FALSE,'Input and Summary Results'!$D955)</f>
        <v>0</v>
      </c>
      <c r="D1373" t="b">
        <f>IF(OR(B1373=0,'Input and Summary Results'!E955=0),FALSE,'Input and Summary Results'!$E955)</f>
        <v>0</v>
      </c>
      <c r="E1373" t="b">
        <f t="shared" si="92"/>
        <v>0</v>
      </c>
      <c r="F1373" t="b">
        <f t="shared" si="93"/>
        <v>0</v>
      </c>
      <c r="G1373" t="b">
        <f>IF('Input and Summary Results'!$J$4="yes",IF(C1373=FALSE,FALSE,IF('Data Transformation'!E1373&lt;$R$10,E1373,$R$10)),IF(C1373=FALSE,FALSE,IF(C1373&lt;$R$10,C1373,$R$10)))</f>
        <v>0</v>
      </c>
      <c r="H1373" t="b">
        <f>IF('Input and Summary Results'!$J$4="yes",'Data Transformation'!F1373,'Data Transformation'!D1373)</f>
        <v>0</v>
      </c>
      <c r="I1373" t="str">
        <f t="shared" si="94"/>
        <v/>
      </c>
    </row>
    <row r="1374" spans="2:9" x14ac:dyDescent="0.55000000000000004">
      <c r="B1374" t="b">
        <f>IF('Input and Summary Results'!D956=0,FALSE,'Input and Summary Results'!$B956)</f>
        <v>0</v>
      </c>
      <c r="C1374" t="b">
        <f>IF(OR(B1374=0,'Input and Summary Results'!D956=0,'Input and Summary Results'!D956=""),FALSE,'Input and Summary Results'!$D956)</f>
        <v>0</v>
      </c>
      <c r="D1374" t="b">
        <f>IF(OR(B1374=0,'Input and Summary Results'!E956=0),FALSE,'Input and Summary Results'!$E956)</f>
        <v>0</v>
      </c>
      <c r="E1374" t="b">
        <f t="shared" si="92"/>
        <v>0</v>
      </c>
      <c r="F1374" t="b">
        <f t="shared" si="93"/>
        <v>0</v>
      </c>
      <c r="G1374" t="b">
        <f>IF('Input and Summary Results'!$J$4="yes",IF(C1374=FALSE,FALSE,IF('Data Transformation'!E1374&lt;$R$10,E1374,$R$10)),IF(C1374=FALSE,FALSE,IF(C1374&lt;$R$10,C1374,$R$10)))</f>
        <v>0</v>
      </c>
      <c r="H1374" t="b">
        <f>IF('Input and Summary Results'!$J$4="yes",'Data Transformation'!F1374,'Data Transformation'!D1374)</f>
        <v>0</v>
      </c>
      <c r="I1374" t="str">
        <f t="shared" si="94"/>
        <v/>
      </c>
    </row>
    <row r="1375" spans="2:9" x14ac:dyDescent="0.55000000000000004">
      <c r="B1375" t="b">
        <f>IF('Input and Summary Results'!D957=0,FALSE,'Input and Summary Results'!$B957)</f>
        <v>0</v>
      </c>
      <c r="C1375" t="b">
        <f>IF(OR(B1375=0,'Input and Summary Results'!D957=0,'Input and Summary Results'!D957=""),FALSE,'Input and Summary Results'!$D957)</f>
        <v>0</v>
      </c>
      <c r="D1375" t="b">
        <f>IF(OR(B1375=0,'Input and Summary Results'!E957=0),FALSE,'Input and Summary Results'!$E957)</f>
        <v>0</v>
      </c>
      <c r="E1375" t="b">
        <f t="shared" si="92"/>
        <v>0</v>
      </c>
      <c r="F1375" t="b">
        <f t="shared" si="93"/>
        <v>0</v>
      </c>
      <c r="G1375" t="b">
        <f>IF('Input and Summary Results'!$J$4="yes",IF(C1375=FALSE,FALSE,IF('Data Transformation'!E1375&lt;$R$10,E1375,$R$10)),IF(C1375=FALSE,FALSE,IF(C1375&lt;$R$10,C1375,$R$10)))</f>
        <v>0</v>
      </c>
      <c r="H1375" t="b">
        <f>IF('Input and Summary Results'!$J$4="yes",'Data Transformation'!F1375,'Data Transformation'!D1375)</f>
        <v>0</v>
      </c>
      <c r="I1375" t="str">
        <f t="shared" si="94"/>
        <v/>
      </c>
    </row>
    <row r="1376" spans="2:9" x14ac:dyDescent="0.55000000000000004">
      <c r="B1376" t="b">
        <f>IF('Input and Summary Results'!D958=0,FALSE,'Input and Summary Results'!$B958)</f>
        <v>0</v>
      </c>
      <c r="C1376" t="b">
        <f>IF(OR(B1376=0,'Input and Summary Results'!D958=0,'Input and Summary Results'!D958=""),FALSE,'Input and Summary Results'!$D958)</f>
        <v>0</v>
      </c>
      <c r="D1376" t="b">
        <f>IF(OR(B1376=0,'Input and Summary Results'!E958=0),FALSE,'Input and Summary Results'!$E958)</f>
        <v>0</v>
      </c>
      <c r="E1376" t="b">
        <f t="shared" si="92"/>
        <v>0</v>
      </c>
      <c r="F1376" t="b">
        <f t="shared" si="93"/>
        <v>0</v>
      </c>
      <c r="G1376" t="b">
        <f>IF('Input and Summary Results'!$J$4="yes",IF(C1376=FALSE,FALSE,IF('Data Transformation'!E1376&lt;$R$10,E1376,$R$10)),IF(C1376=FALSE,FALSE,IF(C1376&lt;$R$10,C1376,$R$10)))</f>
        <v>0</v>
      </c>
      <c r="H1376" t="b">
        <f>IF('Input and Summary Results'!$J$4="yes",'Data Transformation'!F1376,'Data Transformation'!D1376)</f>
        <v>0</v>
      </c>
      <c r="I1376" t="str">
        <f t="shared" si="94"/>
        <v/>
      </c>
    </row>
    <row r="1377" spans="2:9" x14ac:dyDescent="0.55000000000000004">
      <c r="B1377" t="b">
        <f>IF('Input and Summary Results'!D959=0,FALSE,'Input and Summary Results'!$B959)</f>
        <v>0</v>
      </c>
      <c r="C1377" t="b">
        <f>IF(OR(B1377=0,'Input and Summary Results'!D959=0,'Input and Summary Results'!D959=""),FALSE,'Input and Summary Results'!$D959)</f>
        <v>0</v>
      </c>
      <c r="D1377" t="b">
        <f>IF(OR(B1377=0,'Input and Summary Results'!E959=0),FALSE,'Input and Summary Results'!$E959)</f>
        <v>0</v>
      </c>
      <c r="E1377" t="b">
        <f t="shared" si="92"/>
        <v>0</v>
      </c>
      <c r="F1377" t="b">
        <f t="shared" si="93"/>
        <v>0</v>
      </c>
      <c r="G1377" t="b">
        <f>IF('Input and Summary Results'!$J$4="yes",IF(C1377=FALSE,FALSE,IF('Data Transformation'!E1377&lt;$R$10,E1377,$R$10)),IF(C1377=FALSE,FALSE,IF(C1377&lt;$R$10,C1377,$R$10)))</f>
        <v>0</v>
      </c>
      <c r="H1377" t="b">
        <f>IF('Input and Summary Results'!$J$4="yes",'Data Transformation'!F1377,'Data Transformation'!D1377)</f>
        <v>0</v>
      </c>
      <c r="I1377" t="str">
        <f t="shared" si="94"/>
        <v/>
      </c>
    </row>
    <row r="1378" spans="2:9" x14ac:dyDescent="0.55000000000000004">
      <c r="B1378" t="b">
        <f>IF('Input and Summary Results'!D960=0,FALSE,'Input and Summary Results'!$B960)</f>
        <v>0</v>
      </c>
      <c r="C1378" t="b">
        <f>IF(OR(B1378=0,'Input and Summary Results'!D960=0,'Input and Summary Results'!D960=""),FALSE,'Input and Summary Results'!$D960)</f>
        <v>0</v>
      </c>
      <c r="D1378" t="b">
        <f>IF(OR(B1378=0,'Input and Summary Results'!E960=0),FALSE,'Input and Summary Results'!$E960)</f>
        <v>0</v>
      </c>
      <c r="E1378" t="b">
        <f t="shared" si="92"/>
        <v>0</v>
      </c>
      <c r="F1378" t="b">
        <f t="shared" si="93"/>
        <v>0</v>
      </c>
      <c r="G1378" t="b">
        <f>IF('Input and Summary Results'!$J$4="yes",IF(C1378=FALSE,FALSE,IF('Data Transformation'!E1378&lt;$R$10,E1378,$R$10)),IF(C1378=FALSE,FALSE,IF(C1378&lt;$R$10,C1378,$R$10)))</f>
        <v>0</v>
      </c>
      <c r="H1378" t="b">
        <f>IF('Input and Summary Results'!$J$4="yes",'Data Transformation'!F1378,'Data Transformation'!D1378)</f>
        <v>0</v>
      </c>
      <c r="I1378" t="str">
        <f t="shared" si="94"/>
        <v/>
      </c>
    </row>
    <row r="1379" spans="2:9" x14ac:dyDescent="0.55000000000000004">
      <c r="B1379" t="b">
        <f>IF('Input and Summary Results'!D961=0,FALSE,'Input and Summary Results'!$B961)</f>
        <v>0</v>
      </c>
      <c r="C1379" t="b">
        <f>IF(OR(B1379=0,'Input and Summary Results'!D961=0,'Input and Summary Results'!D961=""),FALSE,'Input and Summary Results'!$D961)</f>
        <v>0</v>
      </c>
      <c r="D1379" t="b">
        <f>IF(OR(B1379=0,'Input and Summary Results'!E961=0),FALSE,'Input and Summary Results'!$E961)</f>
        <v>0</v>
      </c>
      <c r="E1379" t="b">
        <f t="shared" si="92"/>
        <v>0</v>
      </c>
      <c r="F1379" t="b">
        <f t="shared" si="93"/>
        <v>0</v>
      </c>
      <c r="G1379" t="b">
        <f>IF('Input and Summary Results'!$J$4="yes",IF(C1379=FALSE,FALSE,IF('Data Transformation'!E1379&lt;$R$10,E1379,$R$10)),IF(C1379=FALSE,FALSE,IF(C1379&lt;$R$10,C1379,$R$10)))</f>
        <v>0</v>
      </c>
      <c r="H1379" t="b">
        <f>IF('Input and Summary Results'!$J$4="yes",'Data Transformation'!F1379,'Data Transformation'!D1379)</f>
        <v>0</v>
      </c>
      <c r="I1379" t="str">
        <f t="shared" si="94"/>
        <v/>
      </c>
    </row>
    <row r="1380" spans="2:9" x14ac:dyDescent="0.55000000000000004">
      <c r="B1380" t="b">
        <f>IF('Input and Summary Results'!D962=0,FALSE,'Input and Summary Results'!$B962)</f>
        <v>0</v>
      </c>
      <c r="C1380" t="b">
        <f>IF(OR(B1380=0,'Input and Summary Results'!D962=0,'Input and Summary Results'!D962=""),FALSE,'Input and Summary Results'!$D962)</f>
        <v>0</v>
      </c>
      <c r="D1380" t="b">
        <f>IF(OR(B1380=0,'Input and Summary Results'!E962=0),FALSE,'Input and Summary Results'!$E962)</f>
        <v>0</v>
      </c>
      <c r="E1380" t="b">
        <f t="shared" si="92"/>
        <v>0</v>
      </c>
      <c r="F1380" t="b">
        <f t="shared" si="93"/>
        <v>0</v>
      </c>
      <c r="G1380" t="b">
        <f>IF('Input and Summary Results'!$J$4="yes",IF(C1380=FALSE,FALSE,IF('Data Transformation'!E1380&lt;$R$10,E1380,$R$10)),IF(C1380=FALSE,FALSE,IF(C1380&lt;$R$10,C1380,$R$10)))</f>
        <v>0</v>
      </c>
      <c r="H1380" t="b">
        <f>IF('Input and Summary Results'!$J$4="yes",'Data Transformation'!F1380,'Data Transformation'!D1380)</f>
        <v>0</v>
      </c>
      <c r="I1380" t="str">
        <f t="shared" si="94"/>
        <v/>
      </c>
    </row>
    <row r="1381" spans="2:9" x14ac:dyDescent="0.55000000000000004">
      <c r="B1381" t="b">
        <f>IF('Input and Summary Results'!D963=0,FALSE,'Input and Summary Results'!$B963)</f>
        <v>0</v>
      </c>
      <c r="C1381" t="b">
        <f>IF(OR(B1381=0,'Input and Summary Results'!D963=0,'Input and Summary Results'!D963=""),FALSE,'Input and Summary Results'!$D963)</f>
        <v>0</v>
      </c>
      <c r="D1381" t="b">
        <f>IF(OR(B1381=0,'Input and Summary Results'!E963=0),FALSE,'Input and Summary Results'!$E963)</f>
        <v>0</v>
      </c>
      <c r="E1381" t="b">
        <f t="shared" si="92"/>
        <v>0</v>
      </c>
      <c r="F1381" t="b">
        <f t="shared" si="93"/>
        <v>0</v>
      </c>
      <c r="G1381" t="b">
        <f>IF('Input and Summary Results'!$J$4="yes",IF(C1381=FALSE,FALSE,IF('Data Transformation'!E1381&lt;$R$10,E1381,$R$10)),IF(C1381=FALSE,FALSE,IF(C1381&lt;$R$10,C1381,$R$10)))</f>
        <v>0</v>
      </c>
      <c r="H1381" t="b">
        <f>IF('Input and Summary Results'!$J$4="yes",'Data Transformation'!F1381,'Data Transformation'!D1381)</f>
        <v>0</v>
      </c>
      <c r="I1381" t="str">
        <f t="shared" si="94"/>
        <v/>
      </c>
    </row>
    <row r="1382" spans="2:9" x14ac:dyDescent="0.55000000000000004">
      <c r="B1382" t="b">
        <f>IF('Input and Summary Results'!D964=0,FALSE,'Input and Summary Results'!$B964)</f>
        <v>0</v>
      </c>
      <c r="C1382" t="b">
        <f>IF(OR(B1382=0,'Input and Summary Results'!D964=0,'Input and Summary Results'!D964=""),FALSE,'Input and Summary Results'!$D964)</f>
        <v>0</v>
      </c>
      <c r="D1382" t="b">
        <f>IF(OR(B1382=0,'Input and Summary Results'!E964=0),FALSE,'Input and Summary Results'!$E964)</f>
        <v>0</v>
      </c>
      <c r="E1382" t="b">
        <f t="shared" si="92"/>
        <v>0</v>
      </c>
      <c r="F1382" t="b">
        <f t="shared" si="93"/>
        <v>0</v>
      </c>
      <c r="G1382" t="b">
        <f>IF('Input and Summary Results'!$J$4="yes",IF(C1382=FALSE,FALSE,IF('Data Transformation'!E1382&lt;$R$10,E1382,$R$10)),IF(C1382=FALSE,FALSE,IF(C1382&lt;$R$10,C1382,$R$10)))</f>
        <v>0</v>
      </c>
      <c r="H1382" t="b">
        <f>IF('Input and Summary Results'!$J$4="yes",'Data Transformation'!F1382,'Data Transformation'!D1382)</f>
        <v>0</v>
      </c>
      <c r="I1382" t="str">
        <f t="shared" si="94"/>
        <v/>
      </c>
    </row>
    <row r="1383" spans="2:9" x14ac:dyDescent="0.55000000000000004">
      <c r="B1383" t="b">
        <f>IF('Input and Summary Results'!D965=0,FALSE,'Input and Summary Results'!$B965)</f>
        <v>0</v>
      </c>
      <c r="C1383" t="b">
        <f>IF(OR(B1383=0,'Input and Summary Results'!D965=0,'Input and Summary Results'!D965=""),FALSE,'Input and Summary Results'!$D965)</f>
        <v>0</v>
      </c>
      <c r="D1383" t="b">
        <f>IF(OR(B1383=0,'Input and Summary Results'!E965=0),FALSE,'Input and Summary Results'!$E965)</f>
        <v>0</v>
      </c>
      <c r="E1383" t="b">
        <f t="shared" si="92"/>
        <v>0</v>
      </c>
      <c r="F1383" t="b">
        <f t="shared" si="93"/>
        <v>0</v>
      </c>
      <c r="G1383" t="b">
        <f>IF('Input and Summary Results'!$J$4="yes",IF(C1383=FALSE,FALSE,IF('Data Transformation'!E1383&lt;$R$10,E1383,$R$10)),IF(C1383=FALSE,FALSE,IF(C1383&lt;$R$10,C1383,$R$10)))</f>
        <v>0</v>
      </c>
      <c r="H1383" t="b">
        <f>IF('Input and Summary Results'!$J$4="yes",'Data Transformation'!F1383,'Data Transformation'!D1383)</f>
        <v>0</v>
      </c>
      <c r="I1383" t="str">
        <f t="shared" si="94"/>
        <v/>
      </c>
    </row>
    <row r="1384" spans="2:9" x14ac:dyDescent="0.55000000000000004">
      <c r="B1384" t="b">
        <f>IF('Input and Summary Results'!D966=0,FALSE,'Input and Summary Results'!$B966)</f>
        <v>0</v>
      </c>
      <c r="C1384" t="b">
        <f>IF(OR(B1384=0,'Input and Summary Results'!D966=0,'Input and Summary Results'!D966=""),FALSE,'Input and Summary Results'!$D966)</f>
        <v>0</v>
      </c>
      <c r="D1384" t="b">
        <f>IF(OR(B1384=0,'Input and Summary Results'!E966=0),FALSE,'Input and Summary Results'!$E966)</f>
        <v>0</v>
      </c>
      <c r="E1384" t="b">
        <f t="shared" si="92"/>
        <v>0</v>
      </c>
      <c r="F1384" t="b">
        <f t="shared" si="93"/>
        <v>0</v>
      </c>
      <c r="G1384" t="b">
        <f>IF('Input and Summary Results'!$J$4="yes",IF(C1384=FALSE,FALSE,IF('Data Transformation'!E1384&lt;$R$10,E1384,$R$10)),IF(C1384=FALSE,FALSE,IF(C1384&lt;$R$10,C1384,$R$10)))</f>
        <v>0</v>
      </c>
      <c r="H1384" t="b">
        <f>IF('Input and Summary Results'!$J$4="yes",'Data Transformation'!F1384,'Data Transformation'!D1384)</f>
        <v>0</v>
      </c>
      <c r="I1384" t="str">
        <f t="shared" si="94"/>
        <v/>
      </c>
    </row>
    <row r="1385" spans="2:9" x14ac:dyDescent="0.55000000000000004">
      <c r="B1385" t="b">
        <f>IF('Input and Summary Results'!D967=0,FALSE,'Input and Summary Results'!$B967)</f>
        <v>0</v>
      </c>
      <c r="C1385" t="b">
        <f>IF(OR(B1385=0,'Input and Summary Results'!D967=0,'Input and Summary Results'!D967=""),FALSE,'Input and Summary Results'!$D967)</f>
        <v>0</v>
      </c>
      <c r="D1385" t="b">
        <f>IF(OR(B1385=0,'Input and Summary Results'!E967=0),FALSE,'Input and Summary Results'!$E967)</f>
        <v>0</v>
      </c>
      <c r="E1385" t="b">
        <f t="shared" si="92"/>
        <v>0</v>
      </c>
      <c r="F1385" t="b">
        <f t="shared" si="93"/>
        <v>0</v>
      </c>
      <c r="G1385" t="b">
        <f>IF('Input and Summary Results'!$J$4="yes",IF(C1385=FALSE,FALSE,IF('Data Transformation'!E1385&lt;$R$10,E1385,$R$10)),IF(C1385=FALSE,FALSE,IF(C1385&lt;$R$10,C1385,$R$10)))</f>
        <v>0</v>
      </c>
      <c r="H1385" t="b">
        <f>IF('Input and Summary Results'!$J$4="yes",'Data Transformation'!F1385,'Data Transformation'!D1385)</f>
        <v>0</v>
      </c>
      <c r="I1385" t="str">
        <f t="shared" si="94"/>
        <v/>
      </c>
    </row>
    <row r="1386" spans="2:9" x14ac:dyDescent="0.55000000000000004">
      <c r="B1386" t="b">
        <f>IF('Input and Summary Results'!D968=0,FALSE,'Input and Summary Results'!$B968)</f>
        <v>0</v>
      </c>
      <c r="C1386" t="b">
        <f>IF(OR(B1386=0,'Input and Summary Results'!D968=0,'Input and Summary Results'!D968=""),FALSE,'Input and Summary Results'!$D968)</f>
        <v>0</v>
      </c>
      <c r="D1386" t="b">
        <f>IF(OR(B1386=0,'Input and Summary Results'!E968=0),FALSE,'Input and Summary Results'!$E968)</f>
        <v>0</v>
      </c>
      <c r="E1386" t="b">
        <f t="shared" ref="E1386:E1449" si="95">IF(C1386=FALSE,FALSE,LOG10(C1386))</f>
        <v>0</v>
      </c>
      <c r="F1386" t="b">
        <f t="shared" ref="F1386:F1449" si="96">IF(D1386=FALSE, FALSE,0.434*D1386/C1386)</f>
        <v>0</v>
      </c>
      <c r="G1386" t="b">
        <f>IF('Input and Summary Results'!$J$4="yes",IF(C1386=FALSE,FALSE,IF('Data Transformation'!E1386&lt;$R$10,E1386,$R$10)),IF(C1386=FALSE,FALSE,IF(C1386&lt;$R$10,C1386,$R$10)))</f>
        <v>0</v>
      </c>
      <c r="H1386" t="b">
        <f>IF('Input and Summary Results'!$J$4="yes",'Data Transformation'!F1386,'Data Transformation'!D1386)</f>
        <v>0</v>
      </c>
      <c r="I1386" t="str">
        <f t="shared" si="94"/>
        <v/>
      </c>
    </row>
    <row r="1387" spans="2:9" x14ac:dyDescent="0.55000000000000004">
      <c r="B1387" t="b">
        <f>IF('Input and Summary Results'!D969=0,FALSE,'Input and Summary Results'!$B969)</f>
        <v>0</v>
      </c>
      <c r="C1387" t="b">
        <f>IF(OR(B1387=0,'Input and Summary Results'!D969=0,'Input and Summary Results'!D969=""),FALSE,'Input and Summary Results'!$D969)</f>
        <v>0</v>
      </c>
      <c r="D1387" t="b">
        <f>IF(OR(B1387=0,'Input and Summary Results'!E969=0),FALSE,'Input and Summary Results'!$E969)</f>
        <v>0</v>
      </c>
      <c r="E1387" t="b">
        <f t="shared" si="95"/>
        <v>0</v>
      </c>
      <c r="F1387" t="b">
        <f t="shared" si="96"/>
        <v>0</v>
      </c>
      <c r="G1387" t="b">
        <f>IF('Input and Summary Results'!$J$4="yes",IF(C1387=FALSE,FALSE,IF('Data Transformation'!E1387&lt;$R$10,E1387,$R$10)),IF(C1387=FALSE,FALSE,IF(C1387&lt;$R$10,C1387,$R$10)))</f>
        <v>0</v>
      </c>
      <c r="H1387" t="b">
        <f>IF('Input and Summary Results'!$J$4="yes",'Data Transformation'!F1387,'Data Transformation'!D1387)</f>
        <v>0</v>
      </c>
      <c r="I1387" t="str">
        <f t="shared" si="94"/>
        <v/>
      </c>
    </row>
    <row r="1388" spans="2:9" x14ac:dyDescent="0.55000000000000004">
      <c r="B1388" t="b">
        <f>IF('Input and Summary Results'!D970=0,FALSE,'Input and Summary Results'!$B970)</f>
        <v>0</v>
      </c>
      <c r="C1388" t="b">
        <f>IF(OR(B1388=0,'Input and Summary Results'!D970=0,'Input and Summary Results'!D970=""),FALSE,'Input and Summary Results'!$D970)</f>
        <v>0</v>
      </c>
      <c r="D1388" t="b">
        <f>IF(OR(B1388=0,'Input and Summary Results'!E970=0),FALSE,'Input and Summary Results'!$E970)</f>
        <v>0</v>
      </c>
      <c r="E1388" t="b">
        <f t="shared" si="95"/>
        <v>0</v>
      </c>
      <c r="F1388" t="b">
        <f t="shared" si="96"/>
        <v>0</v>
      </c>
      <c r="G1388" t="b">
        <f>IF('Input and Summary Results'!$J$4="yes",IF(C1388=FALSE,FALSE,IF('Data Transformation'!E1388&lt;$R$10,E1388,$R$10)),IF(C1388=FALSE,FALSE,IF(C1388&lt;$R$10,C1388,$R$10)))</f>
        <v>0</v>
      </c>
      <c r="H1388" t="b">
        <f>IF('Input and Summary Results'!$J$4="yes",'Data Transformation'!F1388,'Data Transformation'!D1388)</f>
        <v>0</v>
      </c>
      <c r="I1388" t="str">
        <f t="shared" si="94"/>
        <v/>
      </c>
    </row>
    <row r="1389" spans="2:9" x14ac:dyDescent="0.55000000000000004">
      <c r="B1389" t="b">
        <f>IF('Input and Summary Results'!D971=0,FALSE,'Input and Summary Results'!$B971)</f>
        <v>0</v>
      </c>
      <c r="C1389" t="b">
        <f>IF(OR(B1389=0,'Input and Summary Results'!D971=0,'Input and Summary Results'!D971=""),FALSE,'Input and Summary Results'!$D971)</f>
        <v>0</v>
      </c>
      <c r="D1389" t="b">
        <f>IF(OR(B1389=0,'Input and Summary Results'!E971=0),FALSE,'Input and Summary Results'!$E971)</f>
        <v>0</v>
      </c>
      <c r="E1389" t="b">
        <f t="shared" si="95"/>
        <v>0</v>
      </c>
      <c r="F1389" t="b">
        <f t="shared" si="96"/>
        <v>0</v>
      </c>
      <c r="G1389" t="b">
        <f>IF('Input and Summary Results'!$J$4="yes",IF(C1389=FALSE,FALSE,IF('Data Transformation'!E1389&lt;$R$10,E1389,$R$10)),IF(C1389=FALSE,FALSE,IF(C1389&lt;$R$10,C1389,$R$10)))</f>
        <v>0</v>
      </c>
      <c r="H1389" t="b">
        <f>IF('Input and Summary Results'!$J$4="yes",'Data Transformation'!F1389,'Data Transformation'!D1389)</f>
        <v>0</v>
      </c>
      <c r="I1389" t="str">
        <f t="shared" si="94"/>
        <v/>
      </c>
    </row>
    <row r="1390" spans="2:9" x14ac:dyDescent="0.55000000000000004">
      <c r="B1390" t="b">
        <f>IF('Input and Summary Results'!D972=0,FALSE,'Input and Summary Results'!$B972)</f>
        <v>0</v>
      </c>
      <c r="C1390" t="b">
        <f>IF(OR(B1390=0,'Input and Summary Results'!D972=0,'Input and Summary Results'!D972=""),FALSE,'Input and Summary Results'!$D972)</f>
        <v>0</v>
      </c>
      <c r="D1390" t="b">
        <f>IF(OR(B1390=0,'Input and Summary Results'!E972=0),FALSE,'Input and Summary Results'!$E972)</f>
        <v>0</v>
      </c>
      <c r="E1390" t="b">
        <f t="shared" si="95"/>
        <v>0</v>
      </c>
      <c r="F1390" t="b">
        <f t="shared" si="96"/>
        <v>0</v>
      </c>
      <c r="G1390" t="b">
        <f>IF('Input and Summary Results'!$J$4="yes",IF(C1390=FALSE,FALSE,IF('Data Transformation'!E1390&lt;$R$10,E1390,$R$10)),IF(C1390=FALSE,FALSE,IF(C1390&lt;$R$10,C1390,$R$10)))</f>
        <v>0</v>
      </c>
      <c r="H1390" t="b">
        <f>IF('Input and Summary Results'!$J$4="yes",'Data Transformation'!F1390,'Data Transformation'!D1390)</f>
        <v>0</v>
      </c>
      <c r="I1390" t="str">
        <f t="shared" si="94"/>
        <v/>
      </c>
    </row>
    <row r="1391" spans="2:9" x14ac:dyDescent="0.55000000000000004">
      <c r="B1391" t="b">
        <f>IF('Input and Summary Results'!D973=0,FALSE,'Input and Summary Results'!$B973)</f>
        <v>0</v>
      </c>
      <c r="C1391" t="b">
        <f>IF(OR(B1391=0,'Input and Summary Results'!D973=0,'Input and Summary Results'!D973=""),FALSE,'Input and Summary Results'!$D973)</f>
        <v>0</v>
      </c>
      <c r="D1391" t="b">
        <f>IF(OR(B1391=0,'Input and Summary Results'!E973=0),FALSE,'Input and Summary Results'!$E973)</f>
        <v>0</v>
      </c>
      <c r="E1391" t="b">
        <f t="shared" si="95"/>
        <v>0</v>
      </c>
      <c r="F1391" t="b">
        <f t="shared" si="96"/>
        <v>0</v>
      </c>
      <c r="G1391" t="b">
        <f>IF('Input and Summary Results'!$J$4="yes",IF(C1391=FALSE,FALSE,IF('Data Transformation'!E1391&lt;$R$10,E1391,$R$10)),IF(C1391=FALSE,FALSE,IF(C1391&lt;$R$10,C1391,$R$10)))</f>
        <v>0</v>
      </c>
      <c r="H1391" t="b">
        <f>IF('Input and Summary Results'!$J$4="yes",'Data Transformation'!F1391,'Data Transformation'!D1391)</f>
        <v>0</v>
      </c>
      <c r="I1391" t="str">
        <f t="shared" si="94"/>
        <v/>
      </c>
    </row>
    <row r="1392" spans="2:9" x14ac:dyDescent="0.55000000000000004">
      <c r="B1392" t="b">
        <f>IF('Input and Summary Results'!D974=0,FALSE,'Input and Summary Results'!$B974)</f>
        <v>0</v>
      </c>
      <c r="C1392" t="b">
        <f>IF(OR(B1392=0,'Input and Summary Results'!D974=0,'Input and Summary Results'!D974=""),FALSE,'Input and Summary Results'!$D974)</f>
        <v>0</v>
      </c>
      <c r="D1392" t="b">
        <f>IF(OR(B1392=0,'Input and Summary Results'!E974=0),FALSE,'Input and Summary Results'!$E974)</f>
        <v>0</v>
      </c>
      <c r="E1392" t="b">
        <f t="shared" si="95"/>
        <v>0</v>
      </c>
      <c r="F1392" t="b">
        <f t="shared" si="96"/>
        <v>0</v>
      </c>
      <c r="G1392" t="b">
        <f>IF('Input and Summary Results'!$J$4="yes",IF(C1392=FALSE,FALSE,IF('Data Transformation'!E1392&lt;$R$10,E1392,$R$10)),IF(C1392=FALSE,FALSE,IF(C1392&lt;$R$10,C1392,$R$10)))</f>
        <v>0</v>
      </c>
      <c r="H1392" t="b">
        <f>IF('Input and Summary Results'!$J$4="yes",'Data Transformation'!F1392,'Data Transformation'!D1392)</f>
        <v>0</v>
      </c>
      <c r="I1392" t="str">
        <f t="shared" si="94"/>
        <v/>
      </c>
    </row>
    <row r="1393" spans="2:9" x14ac:dyDescent="0.55000000000000004">
      <c r="B1393" t="b">
        <f>IF('Input and Summary Results'!D975=0,FALSE,'Input and Summary Results'!$B975)</f>
        <v>0</v>
      </c>
      <c r="C1393" t="b">
        <f>IF(OR(B1393=0,'Input and Summary Results'!D975=0,'Input and Summary Results'!D975=""),FALSE,'Input and Summary Results'!$D975)</f>
        <v>0</v>
      </c>
      <c r="D1393" t="b">
        <f>IF(OR(B1393=0,'Input and Summary Results'!E975=0),FALSE,'Input and Summary Results'!$E975)</f>
        <v>0</v>
      </c>
      <c r="E1393" t="b">
        <f t="shared" si="95"/>
        <v>0</v>
      </c>
      <c r="F1393" t="b">
        <f t="shared" si="96"/>
        <v>0</v>
      </c>
      <c r="G1393" t="b">
        <f>IF('Input and Summary Results'!$J$4="yes",IF(C1393=FALSE,FALSE,IF('Data Transformation'!E1393&lt;$R$10,E1393,$R$10)),IF(C1393=FALSE,FALSE,IF(C1393&lt;$R$10,C1393,$R$10)))</f>
        <v>0</v>
      </c>
      <c r="H1393" t="b">
        <f>IF('Input and Summary Results'!$J$4="yes",'Data Transformation'!F1393,'Data Transformation'!D1393)</f>
        <v>0</v>
      </c>
      <c r="I1393" t="str">
        <f t="shared" si="94"/>
        <v/>
      </c>
    </row>
    <row r="1394" spans="2:9" x14ac:dyDescent="0.55000000000000004">
      <c r="B1394" t="b">
        <f>IF('Input and Summary Results'!D976=0,FALSE,'Input and Summary Results'!$B976)</f>
        <v>0</v>
      </c>
      <c r="C1394" t="b">
        <f>IF(OR(B1394=0,'Input and Summary Results'!D976=0,'Input and Summary Results'!D976=""),FALSE,'Input and Summary Results'!$D976)</f>
        <v>0</v>
      </c>
      <c r="D1394" t="b">
        <f>IF(OR(B1394=0,'Input and Summary Results'!E976=0),FALSE,'Input and Summary Results'!$E976)</f>
        <v>0</v>
      </c>
      <c r="E1394" t="b">
        <f t="shared" si="95"/>
        <v>0</v>
      </c>
      <c r="F1394" t="b">
        <f t="shared" si="96"/>
        <v>0</v>
      </c>
      <c r="G1394" t="b">
        <f>IF('Input and Summary Results'!$J$4="yes",IF(C1394=FALSE,FALSE,IF('Data Transformation'!E1394&lt;$R$10,E1394,$R$10)),IF(C1394=FALSE,FALSE,IF(C1394&lt;$R$10,C1394,$R$10)))</f>
        <v>0</v>
      </c>
      <c r="H1394" t="b">
        <f>IF('Input and Summary Results'!$J$4="yes",'Data Transformation'!F1394,'Data Transformation'!D1394)</f>
        <v>0</v>
      </c>
      <c r="I1394" t="str">
        <f t="shared" si="94"/>
        <v/>
      </c>
    </row>
    <row r="1395" spans="2:9" x14ac:dyDescent="0.55000000000000004">
      <c r="B1395" t="b">
        <f>IF('Input and Summary Results'!D977=0,FALSE,'Input and Summary Results'!$B977)</f>
        <v>0</v>
      </c>
      <c r="C1395" t="b">
        <f>IF(OR(B1395=0,'Input and Summary Results'!D977=0,'Input and Summary Results'!D977=""),FALSE,'Input and Summary Results'!$D977)</f>
        <v>0</v>
      </c>
      <c r="D1395" t="b">
        <f>IF(OR(B1395=0,'Input and Summary Results'!E977=0),FALSE,'Input and Summary Results'!$E977)</f>
        <v>0</v>
      </c>
      <c r="E1395" t="b">
        <f t="shared" si="95"/>
        <v>0</v>
      </c>
      <c r="F1395" t="b">
        <f t="shared" si="96"/>
        <v>0</v>
      </c>
      <c r="G1395" t="b">
        <f>IF('Input and Summary Results'!$J$4="yes",IF(C1395=FALSE,FALSE,IF('Data Transformation'!E1395&lt;$R$10,E1395,$R$10)),IF(C1395=FALSE,FALSE,IF(C1395&lt;$R$10,C1395,$R$10)))</f>
        <v>0</v>
      </c>
      <c r="H1395" t="b">
        <f>IF('Input and Summary Results'!$J$4="yes",'Data Transformation'!F1395,'Data Transformation'!D1395)</f>
        <v>0</v>
      </c>
      <c r="I1395" t="str">
        <f t="shared" si="94"/>
        <v/>
      </c>
    </row>
    <row r="1396" spans="2:9" x14ac:dyDescent="0.55000000000000004">
      <c r="B1396" t="b">
        <f>IF('Input and Summary Results'!D978=0,FALSE,'Input and Summary Results'!$B978)</f>
        <v>0</v>
      </c>
      <c r="C1396" t="b">
        <f>IF(OR(B1396=0,'Input and Summary Results'!D978=0,'Input and Summary Results'!D978=""),FALSE,'Input and Summary Results'!$D978)</f>
        <v>0</v>
      </c>
      <c r="D1396" t="b">
        <f>IF(OR(B1396=0,'Input and Summary Results'!E978=0),FALSE,'Input and Summary Results'!$E978)</f>
        <v>0</v>
      </c>
      <c r="E1396" t="b">
        <f t="shared" si="95"/>
        <v>0</v>
      </c>
      <c r="F1396" t="b">
        <f t="shared" si="96"/>
        <v>0</v>
      </c>
      <c r="G1396" t="b">
        <f>IF('Input and Summary Results'!$J$4="yes",IF(C1396=FALSE,FALSE,IF('Data Transformation'!E1396&lt;$R$10,E1396,$R$10)),IF(C1396=FALSE,FALSE,IF(C1396&lt;$R$10,C1396,$R$10)))</f>
        <v>0</v>
      </c>
      <c r="H1396" t="b">
        <f>IF('Input and Summary Results'!$J$4="yes",'Data Transformation'!F1396,'Data Transformation'!D1396)</f>
        <v>0</v>
      </c>
      <c r="I1396" t="str">
        <f t="shared" si="94"/>
        <v/>
      </c>
    </row>
    <row r="1397" spans="2:9" x14ac:dyDescent="0.55000000000000004">
      <c r="B1397" t="b">
        <f>IF('Input and Summary Results'!D979=0,FALSE,'Input and Summary Results'!$B979)</f>
        <v>0</v>
      </c>
      <c r="C1397" t="b">
        <f>IF(OR(B1397=0,'Input and Summary Results'!D979=0,'Input and Summary Results'!D979=""),FALSE,'Input and Summary Results'!$D979)</f>
        <v>0</v>
      </c>
      <c r="D1397" t="b">
        <f>IF(OR(B1397=0,'Input and Summary Results'!E979=0),FALSE,'Input and Summary Results'!$E979)</f>
        <v>0</v>
      </c>
      <c r="E1397" t="b">
        <f t="shared" si="95"/>
        <v>0</v>
      </c>
      <c r="F1397" t="b">
        <f t="shared" si="96"/>
        <v>0</v>
      </c>
      <c r="G1397" t="b">
        <f>IF('Input and Summary Results'!$J$4="yes",IF(C1397=FALSE,FALSE,IF('Data Transformation'!E1397&lt;$R$10,E1397,$R$10)),IF(C1397=FALSE,FALSE,IF(C1397&lt;$R$10,C1397,$R$10)))</f>
        <v>0</v>
      </c>
      <c r="H1397" t="b">
        <f>IF('Input and Summary Results'!$J$4="yes",'Data Transformation'!F1397,'Data Transformation'!D1397)</f>
        <v>0</v>
      </c>
      <c r="I1397" t="str">
        <f t="shared" si="94"/>
        <v/>
      </c>
    </row>
    <row r="1398" spans="2:9" x14ac:dyDescent="0.55000000000000004">
      <c r="B1398" t="b">
        <f>IF('Input and Summary Results'!D980=0,FALSE,'Input and Summary Results'!$B980)</f>
        <v>0</v>
      </c>
      <c r="C1398" t="b">
        <f>IF(OR(B1398=0,'Input and Summary Results'!D980=0,'Input and Summary Results'!D980=""),FALSE,'Input and Summary Results'!$D980)</f>
        <v>0</v>
      </c>
      <c r="D1398" t="b">
        <f>IF(OR(B1398=0,'Input and Summary Results'!E980=0),FALSE,'Input and Summary Results'!$E980)</f>
        <v>0</v>
      </c>
      <c r="E1398" t="b">
        <f t="shared" si="95"/>
        <v>0</v>
      </c>
      <c r="F1398" t="b">
        <f t="shared" si="96"/>
        <v>0</v>
      </c>
      <c r="G1398" t="b">
        <f>IF('Input and Summary Results'!$J$4="yes",IF(C1398=FALSE,FALSE,IF('Data Transformation'!E1398&lt;$R$10,E1398,$R$10)),IF(C1398=FALSE,FALSE,IF(C1398&lt;$R$10,C1398,$R$10)))</f>
        <v>0</v>
      </c>
      <c r="H1398" t="b">
        <f>IF('Input and Summary Results'!$J$4="yes",'Data Transformation'!F1398,'Data Transformation'!D1398)</f>
        <v>0</v>
      </c>
      <c r="I1398" t="str">
        <f t="shared" si="94"/>
        <v/>
      </c>
    </row>
    <row r="1399" spans="2:9" x14ac:dyDescent="0.55000000000000004">
      <c r="B1399" t="b">
        <f>IF('Input and Summary Results'!D981=0,FALSE,'Input and Summary Results'!$B981)</f>
        <v>0</v>
      </c>
      <c r="C1399" t="b">
        <f>IF(OR(B1399=0,'Input and Summary Results'!D981=0,'Input and Summary Results'!D981=""),FALSE,'Input and Summary Results'!$D981)</f>
        <v>0</v>
      </c>
      <c r="D1399" t="b">
        <f>IF(OR(B1399=0,'Input and Summary Results'!E981=0),FALSE,'Input and Summary Results'!$E981)</f>
        <v>0</v>
      </c>
      <c r="E1399" t="b">
        <f t="shared" si="95"/>
        <v>0</v>
      </c>
      <c r="F1399" t="b">
        <f t="shared" si="96"/>
        <v>0</v>
      </c>
      <c r="G1399" t="b">
        <f>IF('Input and Summary Results'!$J$4="yes",IF(C1399=FALSE,FALSE,IF('Data Transformation'!E1399&lt;$R$10,E1399,$R$10)),IF(C1399=FALSE,FALSE,IF(C1399&lt;$R$10,C1399,$R$10)))</f>
        <v>0</v>
      </c>
      <c r="H1399" t="b">
        <f>IF('Input and Summary Results'!$J$4="yes",'Data Transformation'!F1399,'Data Transformation'!D1399)</f>
        <v>0</v>
      </c>
      <c r="I1399" t="str">
        <f t="shared" si="94"/>
        <v/>
      </c>
    </row>
    <row r="1400" spans="2:9" x14ac:dyDescent="0.55000000000000004">
      <c r="B1400" t="b">
        <f>IF('Input and Summary Results'!D982=0,FALSE,'Input and Summary Results'!$B982)</f>
        <v>0</v>
      </c>
      <c r="C1400" t="b">
        <f>IF(OR(B1400=0,'Input and Summary Results'!D982=0,'Input and Summary Results'!D982=""),FALSE,'Input and Summary Results'!$D982)</f>
        <v>0</v>
      </c>
      <c r="D1400" t="b">
        <f>IF(OR(B1400=0,'Input and Summary Results'!E982=0),FALSE,'Input and Summary Results'!$E982)</f>
        <v>0</v>
      </c>
      <c r="E1400" t="b">
        <f t="shared" si="95"/>
        <v>0</v>
      </c>
      <c r="F1400" t="b">
        <f t="shared" si="96"/>
        <v>0</v>
      </c>
      <c r="G1400" t="b">
        <f>IF('Input and Summary Results'!$J$4="yes",IF(C1400=FALSE,FALSE,IF('Data Transformation'!E1400&lt;$R$10,E1400,$R$10)),IF(C1400=FALSE,FALSE,IF(C1400&lt;$R$10,C1400,$R$10)))</f>
        <v>0</v>
      </c>
      <c r="H1400" t="b">
        <f>IF('Input and Summary Results'!$J$4="yes",'Data Transformation'!F1400,'Data Transformation'!D1400)</f>
        <v>0</v>
      </c>
      <c r="I1400" t="str">
        <f t="shared" si="94"/>
        <v/>
      </c>
    </row>
    <row r="1401" spans="2:9" x14ac:dyDescent="0.55000000000000004">
      <c r="B1401" t="b">
        <f>IF('Input and Summary Results'!D983=0,FALSE,'Input and Summary Results'!$B983)</f>
        <v>0</v>
      </c>
      <c r="C1401" t="b">
        <f>IF(OR(B1401=0,'Input and Summary Results'!D983=0,'Input and Summary Results'!D983=""),FALSE,'Input and Summary Results'!$D983)</f>
        <v>0</v>
      </c>
      <c r="D1401" t="b">
        <f>IF(OR(B1401=0,'Input and Summary Results'!E983=0),FALSE,'Input and Summary Results'!$E983)</f>
        <v>0</v>
      </c>
      <c r="E1401" t="b">
        <f t="shared" si="95"/>
        <v>0</v>
      </c>
      <c r="F1401" t="b">
        <f t="shared" si="96"/>
        <v>0</v>
      </c>
      <c r="G1401" t="b">
        <f>IF('Input and Summary Results'!$J$4="yes",IF(C1401=FALSE,FALSE,IF('Data Transformation'!E1401&lt;$R$10,E1401,$R$10)),IF(C1401=FALSE,FALSE,IF(C1401&lt;$R$10,C1401,$R$10)))</f>
        <v>0</v>
      </c>
      <c r="H1401" t="b">
        <f>IF('Input and Summary Results'!$J$4="yes",'Data Transformation'!F1401,'Data Transformation'!D1401)</f>
        <v>0</v>
      </c>
      <c r="I1401" t="str">
        <f t="shared" si="94"/>
        <v/>
      </c>
    </row>
    <row r="1402" spans="2:9" x14ac:dyDescent="0.55000000000000004">
      <c r="B1402" t="b">
        <f>IF('Input and Summary Results'!D984=0,FALSE,'Input and Summary Results'!$B984)</f>
        <v>0</v>
      </c>
      <c r="C1402" t="b">
        <f>IF(OR(B1402=0,'Input and Summary Results'!D984=0,'Input and Summary Results'!D984=""),FALSE,'Input and Summary Results'!$D984)</f>
        <v>0</v>
      </c>
      <c r="D1402" t="b">
        <f>IF(OR(B1402=0,'Input and Summary Results'!E984=0),FALSE,'Input and Summary Results'!$E984)</f>
        <v>0</v>
      </c>
      <c r="E1402" t="b">
        <f t="shared" si="95"/>
        <v>0</v>
      </c>
      <c r="F1402" t="b">
        <f t="shared" si="96"/>
        <v>0</v>
      </c>
      <c r="G1402" t="b">
        <f>IF('Input and Summary Results'!$J$4="yes",IF(C1402=FALSE,FALSE,IF('Data Transformation'!E1402&lt;$R$10,E1402,$R$10)),IF(C1402=FALSE,FALSE,IF(C1402&lt;$R$10,C1402,$R$10)))</f>
        <v>0</v>
      </c>
      <c r="H1402" t="b">
        <f>IF('Input and Summary Results'!$J$4="yes",'Data Transformation'!F1402,'Data Transformation'!D1402)</f>
        <v>0</v>
      </c>
      <c r="I1402" t="str">
        <f t="shared" si="94"/>
        <v/>
      </c>
    </row>
    <row r="1403" spans="2:9" x14ac:dyDescent="0.55000000000000004">
      <c r="B1403" t="b">
        <f>IF('Input and Summary Results'!D985=0,FALSE,'Input and Summary Results'!$B985)</f>
        <v>0</v>
      </c>
      <c r="C1403" t="b">
        <f>IF(OR(B1403=0,'Input and Summary Results'!D985=0,'Input and Summary Results'!D985=""),FALSE,'Input and Summary Results'!$D985)</f>
        <v>0</v>
      </c>
      <c r="D1403" t="b">
        <f>IF(OR(B1403=0,'Input and Summary Results'!E985=0),FALSE,'Input and Summary Results'!$E985)</f>
        <v>0</v>
      </c>
      <c r="E1403" t="b">
        <f t="shared" si="95"/>
        <v>0</v>
      </c>
      <c r="F1403" t="b">
        <f t="shared" si="96"/>
        <v>0</v>
      </c>
      <c r="G1403" t="b">
        <f>IF('Input and Summary Results'!$J$4="yes",IF(C1403=FALSE,FALSE,IF('Data Transformation'!E1403&lt;$R$10,E1403,$R$10)),IF(C1403=FALSE,FALSE,IF(C1403&lt;$R$10,C1403,$R$10)))</f>
        <v>0</v>
      </c>
      <c r="H1403" t="b">
        <f>IF('Input and Summary Results'!$J$4="yes",'Data Transformation'!F1403,'Data Transformation'!D1403)</f>
        <v>0</v>
      </c>
      <c r="I1403" t="str">
        <f t="shared" si="94"/>
        <v/>
      </c>
    </row>
    <row r="1404" spans="2:9" x14ac:dyDescent="0.55000000000000004">
      <c r="B1404" t="b">
        <f>IF('Input and Summary Results'!D986=0,FALSE,'Input and Summary Results'!$B986)</f>
        <v>0</v>
      </c>
      <c r="C1404" t="b">
        <f>IF(OR(B1404=0,'Input and Summary Results'!D986=0,'Input and Summary Results'!D986=""),FALSE,'Input and Summary Results'!$D986)</f>
        <v>0</v>
      </c>
      <c r="D1404" t="b">
        <f>IF(OR(B1404=0,'Input and Summary Results'!E986=0),FALSE,'Input and Summary Results'!$E986)</f>
        <v>0</v>
      </c>
      <c r="E1404" t="b">
        <f t="shared" si="95"/>
        <v>0</v>
      </c>
      <c r="F1404" t="b">
        <f t="shared" si="96"/>
        <v>0</v>
      </c>
      <c r="G1404" t="b">
        <f>IF('Input and Summary Results'!$J$4="yes",IF(C1404=FALSE,FALSE,IF('Data Transformation'!E1404&lt;$R$10,E1404,$R$10)),IF(C1404=FALSE,FALSE,IF(C1404&lt;$R$10,C1404,$R$10)))</f>
        <v>0</v>
      </c>
      <c r="H1404" t="b">
        <f>IF('Input and Summary Results'!$J$4="yes",'Data Transformation'!F1404,'Data Transformation'!D1404)</f>
        <v>0</v>
      </c>
      <c r="I1404" t="str">
        <f t="shared" si="94"/>
        <v/>
      </c>
    </row>
    <row r="1405" spans="2:9" x14ac:dyDescent="0.55000000000000004">
      <c r="B1405" t="b">
        <f>IF('Input and Summary Results'!D987=0,FALSE,'Input and Summary Results'!$B987)</f>
        <v>0</v>
      </c>
      <c r="C1405" t="b">
        <f>IF(OR(B1405=0,'Input and Summary Results'!D987=0,'Input and Summary Results'!D987=""),FALSE,'Input and Summary Results'!$D987)</f>
        <v>0</v>
      </c>
      <c r="D1405" t="b">
        <f>IF(OR(B1405=0,'Input and Summary Results'!E987=0),FALSE,'Input and Summary Results'!$E987)</f>
        <v>0</v>
      </c>
      <c r="E1405" t="b">
        <f t="shared" si="95"/>
        <v>0</v>
      </c>
      <c r="F1405" t="b">
        <f t="shared" si="96"/>
        <v>0</v>
      </c>
      <c r="G1405" t="b">
        <f>IF('Input and Summary Results'!$J$4="yes",IF(C1405=FALSE,FALSE,IF('Data Transformation'!E1405&lt;$R$10,E1405,$R$10)),IF(C1405=FALSE,FALSE,IF(C1405&lt;$R$10,C1405,$R$10)))</f>
        <v>0</v>
      </c>
      <c r="H1405" t="b">
        <f>IF('Input and Summary Results'!$J$4="yes",'Data Transformation'!F1405,'Data Transformation'!D1405)</f>
        <v>0</v>
      </c>
      <c r="I1405" t="str">
        <f t="shared" si="94"/>
        <v/>
      </c>
    </row>
    <row r="1406" spans="2:9" x14ac:dyDescent="0.55000000000000004">
      <c r="B1406" t="b">
        <f>IF('Input and Summary Results'!D988=0,FALSE,'Input and Summary Results'!$B988)</f>
        <v>0</v>
      </c>
      <c r="C1406" t="b">
        <f>IF(OR(B1406=0,'Input and Summary Results'!D988=0,'Input and Summary Results'!D988=""),FALSE,'Input and Summary Results'!$D988)</f>
        <v>0</v>
      </c>
      <c r="D1406" t="b">
        <f>IF(OR(B1406=0,'Input and Summary Results'!E988=0),FALSE,'Input and Summary Results'!$E988)</f>
        <v>0</v>
      </c>
      <c r="E1406" t="b">
        <f t="shared" si="95"/>
        <v>0</v>
      </c>
      <c r="F1406" t="b">
        <f t="shared" si="96"/>
        <v>0</v>
      </c>
      <c r="G1406" t="b">
        <f>IF('Input and Summary Results'!$J$4="yes",IF(C1406=FALSE,FALSE,IF('Data Transformation'!E1406&lt;$R$10,E1406,$R$10)),IF(C1406=FALSE,FALSE,IF(C1406&lt;$R$10,C1406,$R$10)))</f>
        <v>0</v>
      </c>
      <c r="H1406" t="b">
        <f>IF('Input and Summary Results'!$J$4="yes",'Data Transformation'!F1406,'Data Transformation'!D1406)</f>
        <v>0</v>
      </c>
      <c r="I1406" t="str">
        <f t="shared" si="94"/>
        <v/>
      </c>
    </row>
    <row r="1407" spans="2:9" x14ac:dyDescent="0.55000000000000004">
      <c r="B1407" t="b">
        <f>IF('Input and Summary Results'!D989=0,FALSE,'Input and Summary Results'!$B989)</f>
        <v>0</v>
      </c>
      <c r="C1407" t="b">
        <f>IF(OR(B1407=0,'Input and Summary Results'!D989=0,'Input and Summary Results'!D989=""),FALSE,'Input and Summary Results'!$D989)</f>
        <v>0</v>
      </c>
      <c r="D1407" t="b">
        <f>IF(OR(B1407=0,'Input and Summary Results'!E989=0),FALSE,'Input and Summary Results'!$E989)</f>
        <v>0</v>
      </c>
      <c r="E1407" t="b">
        <f t="shared" si="95"/>
        <v>0</v>
      </c>
      <c r="F1407" t="b">
        <f t="shared" si="96"/>
        <v>0</v>
      </c>
      <c r="G1407" t="b">
        <f>IF('Input and Summary Results'!$J$4="yes",IF(C1407=FALSE,FALSE,IF('Data Transformation'!E1407&lt;$R$10,E1407,$R$10)),IF(C1407=FALSE,FALSE,IF(C1407&lt;$R$10,C1407,$R$10)))</f>
        <v>0</v>
      </c>
      <c r="H1407" t="b">
        <f>IF('Input and Summary Results'!$J$4="yes",'Data Transformation'!F1407,'Data Transformation'!D1407)</f>
        <v>0</v>
      </c>
      <c r="I1407" t="str">
        <f t="shared" si="94"/>
        <v/>
      </c>
    </row>
    <row r="1408" spans="2:9" x14ac:dyDescent="0.55000000000000004">
      <c r="B1408" t="b">
        <f>IF('Input and Summary Results'!D990=0,FALSE,'Input and Summary Results'!$B990)</f>
        <v>0</v>
      </c>
      <c r="C1408" t="b">
        <f>IF(OR(B1408=0,'Input and Summary Results'!D990=0,'Input and Summary Results'!D990=""),FALSE,'Input and Summary Results'!$D990)</f>
        <v>0</v>
      </c>
      <c r="D1408" t="b">
        <f>IF(OR(B1408=0,'Input and Summary Results'!E990=0),FALSE,'Input and Summary Results'!$E990)</f>
        <v>0</v>
      </c>
      <c r="E1408" t="b">
        <f t="shared" si="95"/>
        <v>0</v>
      </c>
      <c r="F1408" t="b">
        <f t="shared" si="96"/>
        <v>0</v>
      </c>
      <c r="G1408" t="b">
        <f>IF('Input and Summary Results'!$J$4="yes",IF(C1408=FALSE,FALSE,IF('Data Transformation'!E1408&lt;$R$10,E1408,$R$10)),IF(C1408=FALSE,FALSE,IF(C1408&lt;$R$10,C1408,$R$10)))</f>
        <v>0</v>
      </c>
      <c r="H1408" t="b">
        <f>IF('Input and Summary Results'!$J$4="yes",'Data Transformation'!F1408,'Data Transformation'!D1408)</f>
        <v>0</v>
      </c>
      <c r="I1408" t="str">
        <f t="shared" si="94"/>
        <v/>
      </c>
    </row>
    <row r="1409" spans="2:9" x14ac:dyDescent="0.55000000000000004">
      <c r="B1409" t="b">
        <f>IF('Input and Summary Results'!D991=0,FALSE,'Input and Summary Results'!$B991)</f>
        <v>0</v>
      </c>
      <c r="C1409" t="b">
        <f>IF(OR(B1409=0,'Input and Summary Results'!D991=0,'Input and Summary Results'!D991=""),FALSE,'Input and Summary Results'!$D991)</f>
        <v>0</v>
      </c>
      <c r="D1409" t="b">
        <f>IF(OR(B1409=0,'Input and Summary Results'!E991=0),FALSE,'Input and Summary Results'!$E991)</f>
        <v>0</v>
      </c>
      <c r="E1409" t="b">
        <f t="shared" si="95"/>
        <v>0</v>
      </c>
      <c r="F1409" t="b">
        <f t="shared" si="96"/>
        <v>0</v>
      </c>
      <c r="G1409" t="b">
        <f>IF('Input and Summary Results'!$J$4="yes",IF(C1409=FALSE,FALSE,IF('Data Transformation'!E1409&lt;$R$10,E1409,$R$10)),IF(C1409=FALSE,FALSE,IF(C1409&lt;$R$10,C1409,$R$10)))</f>
        <v>0</v>
      </c>
      <c r="H1409" t="b">
        <f>IF('Input and Summary Results'!$J$4="yes",'Data Transformation'!F1409,'Data Transformation'!D1409)</f>
        <v>0</v>
      </c>
      <c r="I1409" t="str">
        <f t="shared" si="94"/>
        <v/>
      </c>
    </row>
    <row r="1410" spans="2:9" x14ac:dyDescent="0.55000000000000004">
      <c r="B1410" t="b">
        <f>IF('Input and Summary Results'!D992=0,FALSE,'Input and Summary Results'!$B992)</f>
        <v>0</v>
      </c>
      <c r="C1410" t="b">
        <f>IF(OR(B1410=0,'Input and Summary Results'!D992=0,'Input and Summary Results'!D992=""),FALSE,'Input and Summary Results'!$D992)</f>
        <v>0</v>
      </c>
      <c r="D1410" t="b">
        <f>IF(OR(B1410=0,'Input and Summary Results'!E992=0),FALSE,'Input and Summary Results'!$E992)</f>
        <v>0</v>
      </c>
      <c r="E1410" t="b">
        <f t="shared" si="95"/>
        <v>0</v>
      </c>
      <c r="F1410" t="b">
        <f t="shared" si="96"/>
        <v>0</v>
      </c>
      <c r="G1410" t="b">
        <f>IF('Input and Summary Results'!$J$4="yes",IF(C1410=FALSE,FALSE,IF('Data Transformation'!E1410&lt;$R$10,E1410,$R$10)),IF(C1410=FALSE,FALSE,IF(C1410&lt;$R$10,C1410,$R$10)))</f>
        <v>0</v>
      </c>
      <c r="H1410" t="b">
        <f>IF('Input and Summary Results'!$J$4="yes",'Data Transformation'!F1410,'Data Transformation'!D1410)</f>
        <v>0</v>
      </c>
      <c r="I1410" t="str">
        <f t="shared" si="94"/>
        <v/>
      </c>
    </row>
    <row r="1411" spans="2:9" x14ac:dyDescent="0.55000000000000004">
      <c r="B1411" t="b">
        <f>IF('Input and Summary Results'!D993=0,FALSE,'Input and Summary Results'!$B993)</f>
        <v>0</v>
      </c>
      <c r="C1411" t="b">
        <f>IF(OR(B1411=0,'Input and Summary Results'!D993=0,'Input and Summary Results'!D993=""),FALSE,'Input and Summary Results'!$D993)</f>
        <v>0</v>
      </c>
      <c r="D1411" t="b">
        <f>IF(OR(B1411=0,'Input and Summary Results'!E993=0),FALSE,'Input and Summary Results'!$E993)</f>
        <v>0</v>
      </c>
      <c r="E1411" t="b">
        <f t="shared" si="95"/>
        <v>0</v>
      </c>
      <c r="F1411" t="b">
        <f t="shared" si="96"/>
        <v>0</v>
      </c>
      <c r="G1411" t="b">
        <f>IF('Input and Summary Results'!$J$4="yes",IF(C1411=FALSE,FALSE,IF('Data Transformation'!E1411&lt;$R$10,E1411,$R$10)),IF(C1411=FALSE,FALSE,IF(C1411&lt;$R$10,C1411,$R$10)))</f>
        <v>0</v>
      </c>
      <c r="H1411" t="b">
        <f>IF('Input and Summary Results'!$J$4="yes",'Data Transformation'!F1411,'Data Transformation'!D1411)</f>
        <v>0</v>
      </c>
      <c r="I1411" t="str">
        <f t="shared" si="94"/>
        <v/>
      </c>
    </row>
    <row r="1412" spans="2:9" x14ac:dyDescent="0.55000000000000004">
      <c r="B1412" t="b">
        <f>IF('Input and Summary Results'!D994=0,FALSE,'Input and Summary Results'!$B994)</f>
        <v>0</v>
      </c>
      <c r="C1412" t="b">
        <f>IF(OR(B1412=0,'Input and Summary Results'!D994=0,'Input and Summary Results'!D994=""),FALSE,'Input and Summary Results'!$D994)</f>
        <v>0</v>
      </c>
      <c r="D1412" t="b">
        <f>IF(OR(B1412=0,'Input and Summary Results'!E994=0),FALSE,'Input and Summary Results'!$E994)</f>
        <v>0</v>
      </c>
      <c r="E1412" t="b">
        <f t="shared" si="95"/>
        <v>0</v>
      </c>
      <c r="F1412" t="b">
        <f t="shared" si="96"/>
        <v>0</v>
      </c>
      <c r="G1412" t="b">
        <f>IF('Input and Summary Results'!$J$4="yes",IF(C1412=FALSE,FALSE,IF('Data Transformation'!E1412&lt;$R$10,E1412,$R$10)),IF(C1412=FALSE,FALSE,IF(C1412&lt;$R$10,C1412,$R$10)))</f>
        <v>0</v>
      </c>
      <c r="H1412" t="b">
        <f>IF('Input and Summary Results'!$J$4="yes",'Data Transformation'!F1412,'Data Transformation'!D1412)</f>
        <v>0</v>
      </c>
      <c r="I1412" t="str">
        <f t="shared" si="94"/>
        <v/>
      </c>
    </row>
    <row r="1413" spans="2:9" x14ac:dyDescent="0.55000000000000004">
      <c r="B1413" t="b">
        <f>IF('Input and Summary Results'!D995=0,FALSE,'Input and Summary Results'!$B995)</f>
        <v>0</v>
      </c>
      <c r="C1413" t="b">
        <f>IF(OR(B1413=0,'Input and Summary Results'!D995=0,'Input and Summary Results'!D995=""),FALSE,'Input and Summary Results'!$D995)</f>
        <v>0</v>
      </c>
      <c r="D1413" t="b">
        <f>IF(OR(B1413=0,'Input and Summary Results'!E995=0),FALSE,'Input and Summary Results'!$E995)</f>
        <v>0</v>
      </c>
      <c r="E1413" t="b">
        <f t="shared" si="95"/>
        <v>0</v>
      </c>
      <c r="F1413" t="b">
        <f t="shared" si="96"/>
        <v>0</v>
      </c>
      <c r="G1413" t="b">
        <f>IF('Input and Summary Results'!$J$4="yes",IF(C1413=FALSE,FALSE,IF('Data Transformation'!E1413&lt;$R$10,E1413,$R$10)),IF(C1413=FALSE,FALSE,IF(C1413&lt;$R$10,C1413,$R$10)))</f>
        <v>0</v>
      </c>
      <c r="H1413" t="b">
        <f>IF('Input and Summary Results'!$J$4="yes",'Data Transformation'!F1413,'Data Transformation'!D1413)</f>
        <v>0</v>
      </c>
      <c r="I1413" t="str">
        <f t="shared" ref="I1413:I1476" si="97">IF(G1413=FALSE,"",B1413)</f>
        <v/>
      </c>
    </row>
    <row r="1414" spans="2:9" x14ac:dyDescent="0.55000000000000004">
      <c r="B1414" t="b">
        <f>IF('Input and Summary Results'!D996=0,FALSE,'Input and Summary Results'!$B996)</f>
        <v>0</v>
      </c>
      <c r="C1414" t="b">
        <f>IF(OR(B1414=0,'Input and Summary Results'!D996=0,'Input and Summary Results'!D996=""),FALSE,'Input and Summary Results'!$D996)</f>
        <v>0</v>
      </c>
      <c r="D1414" t="b">
        <f>IF(OR(B1414=0,'Input and Summary Results'!E996=0),FALSE,'Input and Summary Results'!$E996)</f>
        <v>0</v>
      </c>
      <c r="E1414" t="b">
        <f t="shared" si="95"/>
        <v>0</v>
      </c>
      <c r="F1414" t="b">
        <f t="shared" si="96"/>
        <v>0</v>
      </c>
      <c r="G1414" t="b">
        <f>IF('Input and Summary Results'!$J$4="yes",IF(C1414=FALSE,FALSE,IF('Data Transformation'!E1414&lt;$R$10,E1414,$R$10)),IF(C1414=FALSE,FALSE,IF(C1414&lt;$R$10,C1414,$R$10)))</f>
        <v>0</v>
      </c>
      <c r="H1414" t="b">
        <f>IF('Input and Summary Results'!$J$4="yes",'Data Transformation'!F1414,'Data Transformation'!D1414)</f>
        <v>0</v>
      </c>
      <c r="I1414" t="str">
        <f t="shared" si="97"/>
        <v/>
      </c>
    </row>
    <row r="1415" spans="2:9" x14ac:dyDescent="0.55000000000000004">
      <c r="B1415" t="b">
        <f>IF('Input and Summary Results'!D997=0,FALSE,'Input and Summary Results'!$B997)</f>
        <v>0</v>
      </c>
      <c r="C1415" t="b">
        <f>IF(OR(B1415=0,'Input and Summary Results'!D997=0,'Input and Summary Results'!D997=""),FALSE,'Input and Summary Results'!$D997)</f>
        <v>0</v>
      </c>
      <c r="D1415" t="b">
        <f>IF(OR(B1415=0,'Input and Summary Results'!E997=0),FALSE,'Input and Summary Results'!$E997)</f>
        <v>0</v>
      </c>
      <c r="E1415" t="b">
        <f t="shared" si="95"/>
        <v>0</v>
      </c>
      <c r="F1415" t="b">
        <f t="shared" si="96"/>
        <v>0</v>
      </c>
      <c r="G1415" t="b">
        <f>IF('Input and Summary Results'!$J$4="yes",IF(C1415=FALSE,FALSE,IF('Data Transformation'!E1415&lt;$R$10,E1415,$R$10)),IF(C1415=FALSE,FALSE,IF(C1415&lt;$R$10,C1415,$R$10)))</f>
        <v>0</v>
      </c>
      <c r="H1415" t="b">
        <f>IF('Input and Summary Results'!$J$4="yes",'Data Transformation'!F1415,'Data Transformation'!D1415)</f>
        <v>0</v>
      </c>
      <c r="I1415" t="str">
        <f t="shared" si="97"/>
        <v/>
      </c>
    </row>
    <row r="1416" spans="2:9" x14ac:dyDescent="0.55000000000000004">
      <c r="B1416" t="b">
        <f>IF('Input and Summary Results'!D998=0,FALSE,'Input and Summary Results'!$B998)</f>
        <v>0</v>
      </c>
      <c r="C1416" t="b">
        <f>IF(OR(B1416=0,'Input and Summary Results'!D998=0,'Input and Summary Results'!D998=""),FALSE,'Input and Summary Results'!$D998)</f>
        <v>0</v>
      </c>
      <c r="D1416" t="b">
        <f>IF(OR(B1416=0,'Input and Summary Results'!E998=0),FALSE,'Input and Summary Results'!$E998)</f>
        <v>0</v>
      </c>
      <c r="E1416" t="b">
        <f t="shared" si="95"/>
        <v>0</v>
      </c>
      <c r="F1416" t="b">
        <f t="shared" si="96"/>
        <v>0</v>
      </c>
      <c r="G1416" t="b">
        <f>IF('Input and Summary Results'!$J$4="yes",IF(C1416=FALSE,FALSE,IF('Data Transformation'!E1416&lt;$R$10,E1416,$R$10)),IF(C1416=FALSE,FALSE,IF(C1416&lt;$R$10,C1416,$R$10)))</f>
        <v>0</v>
      </c>
      <c r="H1416" t="b">
        <f>IF('Input and Summary Results'!$J$4="yes",'Data Transformation'!F1416,'Data Transformation'!D1416)</f>
        <v>0</v>
      </c>
      <c r="I1416" t="str">
        <f t="shared" si="97"/>
        <v/>
      </c>
    </row>
    <row r="1417" spans="2:9" x14ac:dyDescent="0.55000000000000004">
      <c r="B1417" t="b">
        <f>IF('Input and Summary Results'!D999=0,FALSE,'Input and Summary Results'!$B999)</f>
        <v>0</v>
      </c>
      <c r="C1417" t="b">
        <f>IF(OR(B1417=0,'Input and Summary Results'!D999=0,'Input and Summary Results'!D999=""),FALSE,'Input and Summary Results'!$D999)</f>
        <v>0</v>
      </c>
      <c r="D1417" t="b">
        <f>IF(OR(B1417=0,'Input and Summary Results'!E999=0),FALSE,'Input and Summary Results'!$E999)</f>
        <v>0</v>
      </c>
      <c r="E1417" t="b">
        <f t="shared" si="95"/>
        <v>0</v>
      </c>
      <c r="F1417" t="b">
        <f t="shared" si="96"/>
        <v>0</v>
      </c>
      <c r="G1417" t="b">
        <f>IF('Input and Summary Results'!$J$4="yes",IF(C1417=FALSE,FALSE,IF('Data Transformation'!E1417&lt;$R$10,E1417,$R$10)),IF(C1417=FALSE,FALSE,IF(C1417&lt;$R$10,C1417,$R$10)))</f>
        <v>0</v>
      </c>
      <c r="H1417" t="b">
        <f>IF('Input and Summary Results'!$J$4="yes",'Data Transformation'!F1417,'Data Transformation'!D1417)</f>
        <v>0</v>
      </c>
      <c r="I1417" t="str">
        <f t="shared" si="97"/>
        <v/>
      </c>
    </row>
    <row r="1418" spans="2:9" x14ac:dyDescent="0.55000000000000004">
      <c r="B1418" t="b">
        <f>IF('Input and Summary Results'!D1000=0,FALSE,'Input and Summary Results'!$B1000)</f>
        <v>0</v>
      </c>
      <c r="C1418" t="b">
        <f>IF(OR(B1418=0,'Input and Summary Results'!D1000=0,'Input and Summary Results'!D1000=""),FALSE,'Input and Summary Results'!$D1000)</f>
        <v>0</v>
      </c>
      <c r="D1418" t="b">
        <f>IF(OR(B1418=0,'Input and Summary Results'!E1000=0),FALSE,'Input and Summary Results'!$E1000)</f>
        <v>0</v>
      </c>
      <c r="E1418" t="b">
        <f t="shared" si="95"/>
        <v>0</v>
      </c>
      <c r="F1418" t="b">
        <f t="shared" si="96"/>
        <v>0</v>
      </c>
      <c r="G1418" t="b">
        <f>IF('Input and Summary Results'!$J$4="yes",IF(C1418=FALSE,FALSE,IF('Data Transformation'!E1418&lt;$R$10,E1418,$R$10)),IF(C1418=FALSE,FALSE,IF(C1418&lt;$R$10,C1418,$R$10)))</f>
        <v>0</v>
      </c>
      <c r="H1418" t="b">
        <f>IF('Input and Summary Results'!$J$4="yes",'Data Transformation'!F1418,'Data Transformation'!D1418)</f>
        <v>0</v>
      </c>
      <c r="I1418" t="str">
        <f t="shared" si="97"/>
        <v/>
      </c>
    </row>
    <row r="1419" spans="2:9" x14ac:dyDescent="0.55000000000000004">
      <c r="B1419" t="b">
        <f>IF('Input and Summary Results'!D1001=0,FALSE,'Input and Summary Results'!$B1001)</f>
        <v>0</v>
      </c>
      <c r="C1419" t="b">
        <f>IF(OR(B1419=0,'Input and Summary Results'!D1001=0,'Input and Summary Results'!D1001=""),FALSE,'Input and Summary Results'!$D1001)</f>
        <v>0</v>
      </c>
      <c r="D1419" t="b">
        <f>IF(OR(B1419=0,'Input and Summary Results'!E1001=0),FALSE,'Input and Summary Results'!$E1001)</f>
        <v>0</v>
      </c>
      <c r="E1419" t="b">
        <f t="shared" si="95"/>
        <v>0</v>
      </c>
      <c r="F1419" t="b">
        <f t="shared" si="96"/>
        <v>0</v>
      </c>
      <c r="G1419" t="b">
        <f>IF('Input and Summary Results'!$J$4="yes",IF(C1419=FALSE,FALSE,IF('Data Transformation'!E1419&lt;$R$10,E1419,$R$10)),IF(C1419=FALSE,FALSE,IF(C1419&lt;$R$10,C1419,$R$10)))</f>
        <v>0</v>
      </c>
      <c r="H1419" t="b">
        <f>IF('Input and Summary Results'!$J$4="yes",'Data Transformation'!F1419,'Data Transformation'!D1419)</f>
        <v>0</v>
      </c>
      <c r="I1419" t="str">
        <f t="shared" si="97"/>
        <v/>
      </c>
    </row>
    <row r="1420" spans="2:9" x14ac:dyDescent="0.55000000000000004">
      <c r="B1420" t="b">
        <f>IF('Input and Summary Results'!D1002=0,FALSE,'Input and Summary Results'!$B1002)</f>
        <v>0</v>
      </c>
      <c r="C1420" t="b">
        <f>IF(OR(B1420=0,'Input and Summary Results'!D1002=0,'Input and Summary Results'!D1002=""),FALSE,'Input and Summary Results'!$D1002)</f>
        <v>0</v>
      </c>
      <c r="D1420" t="b">
        <f>IF(OR(B1420=0,'Input and Summary Results'!E1002=0),FALSE,'Input and Summary Results'!$E1002)</f>
        <v>0</v>
      </c>
      <c r="E1420" t="b">
        <f t="shared" si="95"/>
        <v>0</v>
      </c>
      <c r="F1420" t="b">
        <f t="shared" si="96"/>
        <v>0</v>
      </c>
      <c r="G1420" t="b">
        <f>IF('Input and Summary Results'!$J$4="yes",IF(C1420=FALSE,FALSE,IF('Data Transformation'!E1420&lt;$R$10,E1420,$R$10)),IF(C1420=FALSE,FALSE,IF(C1420&lt;$R$10,C1420,$R$10)))</f>
        <v>0</v>
      </c>
      <c r="H1420" t="b">
        <f>IF('Input and Summary Results'!$J$4="yes",'Data Transformation'!F1420,'Data Transformation'!D1420)</f>
        <v>0</v>
      </c>
      <c r="I1420" t="str">
        <f t="shared" si="97"/>
        <v/>
      </c>
    </row>
    <row r="1421" spans="2:9" x14ac:dyDescent="0.55000000000000004">
      <c r="B1421" t="b">
        <f>IF('Input and Summary Results'!D1003=0,FALSE,'Input and Summary Results'!$B1003)</f>
        <v>0</v>
      </c>
      <c r="C1421" t="b">
        <f>IF(OR(B1421=0,'Input and Summary Results'!D1003=0,'Input and Summary Results'!D1003=""),FALSE,'Input and Summary Results'!$D1003)</f>
        <v>0</v>
      </c>
      <c r="D1421" t="b">
        <f>IF(OR(B1421=0,'Input and Summary Results'!E1003=0),FALSE,'Input and Summary Results'!$E1003)</f>
        <v>0</v>
      </c>
      <c r="E1421" t="b">
        <f t="shared" si="95"/>
        <v>0</v>
      </c>
      <c r="F1421" t="b">
        <f t="shared" si="96"/>
        <v>0</v>
      </c>
      <c r="G1421" t="b">
        <f>IF('Input and Summary Results'!$J$4="yes",IF(C1421=FALSE,FALSE,IF('Data Transformation'!E1421&lt;$R$10,E1421,$R$10)),IF(C1421=FALSE,FALSE,IF(C1421&lt;$R$10,C1421,$R$10)))</f>
        <v>0</v>
      </c>
      <c r="H1421" t="b">
        <f>IF('Input and Summary Results'!$J$4="yes",'Data Transformation'!F1421,'Data Transformation'!D1421)</f>
        <v>0</v>
      </c>
      <c r="I1421" t="str">
        <f t="shared" si="97"/>
        <v/>
      </c>
    </row>
    <row r="1422" spans="2:9" x14ac:dyDescent="0.55000000000000004">
      <c r="B1422" t="b">
        <f>IF('Input and Summary Results'!D1004=0,FALSE,'Input and Summary Results'!$B1004)</f>
        <v>0</v>
      </c>
      <c r="C1422" t="b">
        <f>IF(OR(B1422=0,'Input and Summary Results'!D1004=0,'Input and Summary Results'!D1004=""),FALSE,'Input and Summary Results'!$D1004)</f>
        <v>0</v>
      </c>
      <c r="D1422" t="b">
        <f>IF(OR(B1422=0,'Input and Summary Results'!E1004=0),FALSE,'Input and Summary Results'!$E1004)</f>
        <v>0</v>
      </c>
      <c r="E1422" t="b">
        <f t="shared" si="95"/>
        <v>0</v>
      </c>
      <c r="F1422" t="b">
        <f t="shared" si="96"/>
        <v>0</v>
      </c>
      <c r="G1422" t="b">
        <f>IF('Input and Summary Results'!$J$4="yes",IF(C1422=FALSE,FALSE,IF('Data Transformation'!E1422&lt;$R$10,E1422,$R$10)),IF(C1422=FALSE,FALSE,IF(C1422&lt;$R$10,C1422,$R$10)))</f>
        <v>0</v>
      </c>
      <c r="H1422" t="b">
        <f>IF('Input and Summary Results'!$J$4="yes",'Data Transformation'!F1422,'Data Transformation'!D1422)</f>
        <v>0</v>
      </c>
      <c r="I1422" t="str">
        <f t="shared" si="97"/>
        <v/>
      </c>
    </row>
    <row r="1423" spans="2:9" x14ac:dyDescent="0.55000000000000004">
      <c r="B1423" t="b">
        <f>IF('Input and Summary Results'!D1005=0,FALSE,'Input and Summary Results'!$B1005)</f>
        <v>0</v>
      </c>
      <c r="C1423" t="b">
        <f>IF(OR(B1423=0,'Input and Summary Results'!D1005=0,'Input and Summary Results'!D1005=""),FALSE,'Input and Summary Results'!$D1005)</f>
        <v>0</v>
      </c>
      <c r="D1423" t="b">
        <f>IF(OR(B1423=0,'Input and Summary Results'!E1005=0),FALSE,'Input and Summary Results'!$E1005)</f>
        <v>0</v>
      </c>
      <c r="E1423" t="b">
        <f t="shared" si="95"/>
        <v>0</v>
      </c>
      <c r="F1423" t="b">
        <f t="shared" si="96"/>
        <v>0</v>
      </c>
      <c r="G1423" t="b">
        <f>IF('Input and Summary Results'!$J$4="yes",IF(C1423=FALSE,FALSE,IF('Data Transformation'!E1423&lt;$R$10,E1423,$R$10)),IF(C1423=FALSE,FALSE,IF(C1423&lt;$R$10,C1423,$R$10)))</f>
        <v>0</v>
      </c>
      <c r="H1423" t="b">
        <f>IF('Input and Summary Results'!$J$4="yes",'Data Transformation'!F1423,'Data Transformation'!D1423)</f>
        <v>0</v>
      </c>
      <c r="I1423" t="str">
        <f t="shared" si="97"/>
        <v/>
      </c>
    </row>
    <row r="1424" spans="2:9" x14ac:dyDescent="0.55000000000000004">
      <c r="B1424" t="b">
        <f>IF('Input and Summary Results'!D1006=0,FALSE,'Input and Summary Results'!$B1006)</f>
        <v>0</v>
      </c>
      <c r="C1424" t="b">
        <f>IF(OR(B1424=0,'Input and Summary Results'!D1006=0,'Input and Summary Results'!D1006=""),FALSE,'Input and Summary Results'!$D1006)</f>
        <v>0</v>
      </c>
      <c r="D1424" t="b">
        <f>IF(OR(B1424=0,'Input and Summary Results'!E1006=0),FALSE,'Input and Summary Results'!$E1006)</f>
        <v>0</v>
      </c>
      <c r="E1424" t="b">
        <f t="shared" si="95"/>
        <v>0</v>
      </c>
      <c r="F1424" t="b">
        <f t="shared" si="96"/>
        <v>0</v>
      </c>
      <c r="G1424" t="b">
        <f>IF('Input and Summary Results'!$J$4="yes",IF(C1424=FALSE,FALSE,IF('Data Transformation'!E1424&lt;$R$10,E1424,$R$10)),IF(C1424=FALSE,FALSE,IF(C1424&lt;$R$10,C1424,$R$10)))</f>
        <v>0</v>
      </c>
      <c r="H1424" t="b">
        <f>IF('Input and Summary Results'!$J$4="yes",'Data Transformation'!F1424,'Data Transformation'!D1424)</f>
        <v>0</v>
      </c>
      <c r="I1424" t="str">
        <f t="shared" si="97"/>
        <v/>
      </c>
    </row>
    <row r="1425" spans="2:9" x14ac:dyDescent="0.55000000000000004">
      <c r="B1425" t="b">
        <f>IF('Input and Summary Results'!D1007=0,FALSE,'Input and Summary Results'!$B1007)</f>
        <v>0</v>
      </c>
      <c r="C1425" t="b">
        <f>IF(OR(B1425=0,'Input and Summary Results'!D1007=0,'Input and Summary Results'!D1007=""),FALSE,'Input and Summary Results'!$D1007)</f>
        <v>0</v>
      </c>
      <c r="D1425" t="b">
        <f>IF(OR(B1425=0,'Input and Summary Results'!E1007=0),FALSE,'Input and Summary Results'!$E1007)</f>
        <v>0</v>
      </c>
      <c r="E1425" t="b">
        <f t="shared" si="95"/>
        <v>0</v>
      </c>
      <c r="F1425" t="b">
        <f t="shared" si="96"/>
        <v>0</v>
      </c>
      <c r="G1425" t="b">
        <f>IF('Input and Summary Results'!$J$4="yes",IF(C1425=FALSE,FALSE,IF('Data Transformation'!E1425&lt;$R$10,E1425,$R$10)),IF(C1425=FALSE,FALSE,IF(C1425&lt;$R$10,C1425,$R$10)))</f>
        <v>0</v>
      </c>
      <c r="H1425" t="b">
        <f>IF('Input and Summary Results'!$J$4="yes",'Data Transformation'!F1425,'Data Transformation'!D1425)</f>
        <v>0</v>
      </c>
      <c r="I1425" t="str">
        <f t="shared" si="97"/>
        <v/>
      </c>
    </row>
    <row r="1426" spans="2:9" x14ac:dyDescent="0.55000000000000004">
      <c r="B1426" t="b">
        <f>IF('Input and Summary Results'!D1008=0,FALSE,'Input and Summary Results'!$B1008)</f>
        <v>0</v>
      </c>
      <c r="C1426" t="b">
        <f>IF(OR(B1426=0,'Input and Summary Results'!D1008=0,'Input and Summary Results'!D1008=""),FALSE,'Input and Summary Results'!$D1008)</f>
        <v>0</v>
      </c>
      <c r="D1426" t="b">
        <f>IF(OR(B1426=0,'Input and Summary Results'!E1008=0),FALSE,'Input and Summary Results'!$E1008)</f>
        <v>0</v>
      </c>
      <c r="E1426" t="b">
        <f t="shared" si="95"/>
        <v>0</v>
      </c>
      <c r="F1426" t="b">
        <f t="shared" si="96"/>
        <v>0</v>
      </c>
      <c r="G1426" t="b">
        <f>IF('Input and Summary Results'!$J$4="yes",IF(C1426=FALSE,FALSE,IF('Data Transformation'!E1426&lt;$R$10,E1426,$R$10)),IF(C1426=FALSE,FALSE,IF(C1426&lt;$R$10,C1426,$R$10)))</f>
        <v>0</v>
      </c>
      <c r="H1426" t="b">
        <f>IF('Input and Summary Results'!$J$4="yes",'Data Transformation'!F1426,'Data Transformation'!D1426)</f>
        <v>0</v>
      </c>
      <c r="I1426" t="str">
        <f t="shared" si="97"/>
        <v/>
      </c>
    </row>
    <row r="1427" spans="2:9" x14ac:dyDescent="0.55000000000000004">
      <c r="B1427" t="b">
        <f>IF('Input and Summary Results'!D1009=0,FALSE,'Input and Summary Results'!$B1009)</f>
        <v>0</v>
      </c>
      <c r="C1427" t="b">
        <f>IF(OR(B1427=0,'Input and Summary Results'!D1009=0,'Input and Summary Results'!D1009=""),FALSE,'Input and Summary Results'!$D1009)</f>
        <v>0</v>
      </c>
      <c r="D1427" t="b">
        <f>IF(OR(B1427=0,'Input and Summary Results'!E1009=0),FALSE,'Input and Summary Results'!$E1009)</f>
        <v>0</v>
      </c>
      <c r="E1427" t="b">
        <f t="shared" si="95"/>
        <v>0</v>
      </c>
      <c r="F1427" t="b">
        <f t="shared" si="96"/>
        <v>0</v>
      </c>
      <c r="G1427" t="b">
        <f>IF('Input and Summary Results'!$J$4="yes",IF(C1427=FALSE,FALSE,IF('Data Transformation'!E1427&lt;$R$10,E1427,$R$10)),IF(C1427=FALSE,FALSE,IF(C1427&lt;$R$10,C1427,$R$10)))</f>
        <v>0</v>
      </c>
      <c r="H1427" t="b">
        <f>IF('Input and Summary Results'!$J$4="yes",'Data Transformation'!F1427,'Data Transformation'!D1427)</f>
        <v>0</v>
      </c>
      <c r="I1427" t="str">
        <f t="shared" si="97"/>
        <v/>
      </c>
    </row>
    <row r="1428" spans="2:9" x14ac:dyDescent="0.55000000000000004">
      <c r="B1428" t="b">
        <f>IF('Input and Summary Results'!D1010=0,FALSE,'Input and Summary Results'!$B1010)</f>
        <v>0</v>
      </c>
      <c r="C1428" t="b">
        <f>IF(OR(B1428=0,'Input and Summary Results'!D1010=0,'Input and Summary Results'!D1010=""),FALSE,'Input and Summary Results'!$D1010)</f>
        <v>0</v>
      </c>
      <c r="D1428" t="b">
        <f>IF(OR(B1428=0,'Input and Summary Results'!E1010=0),FALSE,'Input and Summary Results'!$E1010)</f>
        <v>0</v>
      </c>
      <c r="E1428" t="b">
        <f t="shared" si="95"/>
        <v>0</v>
      </c>
      <c r="F1428" t="b">
        <f t="shared" si="96"/>
        <v>0</v>
      </c>
      <c r="G1428" t="b">
        <f>IF('Input and Summary Results'!$J$4="yes",IF(C1428=FALSE,FALSE,IF('Data Transformation'!E1428&lt;$R$10,E1428,$R$10)),IF(C1428=FALSE,FALSE,IF(C1428&lt;$R$10,C1428,$R$10)))</f>
        <v>0</v>
      </c>
      <c r="H1428" t="b">
        <f>IF('Input and Summary Results'!$J$4="yes",'Data Transformation'!F1428,'Data Transformation'!D1428)</f>
        <v>0</v>
      </c>
      <c r="I1428" t="str">
        <f t="shared" si="97"/>
        <v/>
      </c>
    </row>
    <row r="1429" spans="2:9" x14ac:dyDescent="0.55000000000000004">
      <c r="B1429" t="b">
        <f>IF('Input and Summary Results'!D1011=0,FALSE,'Input and Summary Results'!$B1011)</f>
        <v>0</v>
      </c>
      <c r="C1429" t="b">
        <f>IF(OR(B1429=0,'Input and Summary Results'!D1011=0,'Input and Summary Results'!D1011=""),FALSE,'Input and Summary Results'!$D1011)</f>
        <v>0</v>
      </c>
      <c r="D1429" t="b">
        <f>IF(OR(B1429=0,'Input and Summary Results'!E1011=0),FALSE,'Input and Summary Results'!$E1011)</f>
        <v>0</v>
      </c>
      <c r="E1429" t="b">
        <f t="shared" si="95"/>
        <v>0</v>
      </c>
      <c r="F1429" t="b">
        <f t="shared" si="96"/>
        <v>0</v>
      </c>
      <c r="G1429" t="b">
        <f>IF('Input and Summary Results'!$J$4="yes",IF(C1429=FALSE,FALSE,IF('Data Transformation'!E1429&lt;$R$10,E1429,$R$10)),IF(C1429=FALSE,FALSE,IF(C1429&lt;$R$10,C1429,$R$10)))</f>
        <v>0</v>
      </c>
      <c r="H1429" t="b">
        <f>IF('Input and Summary Results'!$J$4="yes",'Data Transformation'!F1429,'Data Transformation'!D1429)</f>
        <v>0</v>
      </c>
      <c r="I1429" t="str">
        <f t="shared" si="97"/>
        <v/>
      </c>
    </row>
    <row r="1430" spans="2:9" x14ac:dyDescent="0.55000000000000004">
      <c r="B1430" t="b">
        <f>IF('Input and Summary Results'!D1012=0,FALSE,'Input and Summary Results'!$B1012)</f>
        <v>0</v>
      </c>
      <c r="C1430" t="b">
        <f>IF(OR(B1430=0,'Input and Summary Results'!D1012=0,'Input and Summary Results'!D1012=""),FALSE,'Input and Summary Results'!$D1012)</f>
        <v>0</v>
      </c>
      <c r="D1430" t="b">
        <f>IF(OR(B1430=0,'Input and Summary Results'!E1012=0),FALSE,'Input and Summary Results'!$E1012)</f>
        <v>0</v>
      </c>
      <c r="E1430" t="b">
        <f t="shared" si="95"/>
        <v>0</v>
      </c>
      <c r="F1430" t="b">
        <f t="shared" si="96"/>
        <v>0</v>
      </c>
      <c r="G1430" t="b">
        <f>IF('Input and Summary Results'!$J$4="yes",IF(C1430=FALSE,FALSE,IF('Data Transformation'!E1430&lt;$R$10,E1430,$R$10)),IF(C1430=FALSE,FALSE,IF(C1430&lt;$R$10,C1430,$R$10)))</f>
        <v>0</v>
      </c>
      <c r="H1430" t="b">
        <f>IF('Input and Summary Results'!$J$4="yes",'Data Transformation'!F1430,'Data Transformation'!D1430)</f>
        <v>0</v>
      </c>
      <c r="I1430" t="str">
        <f t="shared" si="97"/>
        <v/>
      </c>
    </row>
    <row r="1431" spans="2:9" x14ac:dyDescent="0.55000000000000004">
      <c r="B1431" t="b">
        <f>IF('Input and Summary Results'!D1013=0,FALSE,'Input and Summary Results'!$B1013)</f>
        <v>0</v>
      </c>
      <c r="C1431" t="b">
        <f>IF(OR(B1431=0,'Input and Summary Results'!D1013=0,'Input and Summary Results'!D1013=""),FALSE,'Input and Summary Results'!$D1013)</f>
        <v>0</v>
      </c>
      <c r="D1431" t="b">
        <f>IF(OR(B1431=0,'Input and Summary Results'!E1013=0),FALSE,'Input and Summary Results'!$E1013)</f>
        <v>0</v>
      </c>
      <c r="E1431" t="b">
        <f t="shared" si="95"/>
        <v>0</v>
      </c>
      <c r="F1431" t="b">
        <f t="shared" si="96"/>
        <v>0</v>
      </c>
      <c r="G1431" t="b">
        <f>IF('Input and Summary Results'!$J$4="yes",IF(C1431=FALSE,FALSE,IF('Data Transformation'!E1431&lt;$R$10,E1431,$R$10)),IF(C1431=FALSE,FALSE,IF(C1431&lt;$R$10,C1431,$R$10)))</f>
        <v>0</v>
      </c>
      <c r="H1431" t="b">
        <f>IF('Input and Summary Results'!$J$4="yes",'Data Transformation'!F1431,'Data Transformation'!D1431)</f>
        <v>0</v>
      </c>
      <c r="I1431" t="str">
        <f t="shared" si="97"/>
        <v/>
      </c>
    </row>
    <row r="1432" spans="2:9" x14ac:dyDescent="0.55000000000000004">
      <c r="B1432" t="b">
        <f>IF('Input and Summary Results'!D1014=0,FALSE,'Input and Summary Results'!$B1014)</f>
        <v>0</v>
      </c>
      <c r="C1432" t="b">
        <f>IF(OR(B1432=0,'Input and Summary Results'!D1014=0,'Input and Summary Results'!D1014=""),FALSE,'Input and Summary Results'!$D1014)</f>
        <v>0</v>
      </c>
      <c r="D1432" t="b">
        <f>IF(OR(B1432=0,'Input and Summary Results'!E1014=0),FALSE,'Input and Summary Results'!$E1014)</f>
        <v>0</v>
      </c>
      <c r="E1432" t="b">
        <f t="shared" si="95"/>
        <v>0</v>
      </c>
      <c r="F1432" t="b">
        <f t="shared" si="96"/>
        <v>0</v>
      </c>
      <c r="G1432" t="b">
        <f>IF('Input and Summary Results'!$J$4="yes",IF(C1432=FALSE,FALSE,IF('Data Transformation'!E1432&lt;$R$10,E1432,$R$10)),IF(C1432=FALSE,FALSE,IF(C1432&lt;$R$10,C1432,$R$10)))</f>
        <v>0</v>
      </c>
      <c r="H1432" t="b">
        <f>IF('Input and Summary Results'!$J$4="yes",'Data Transformation'!F1432,'Data Transformation'!D1432)</f>
        <v>0</v>
      </c>
      <c r="I1432" t="str">
        <f t="shared" si="97"/>
        <v/>
      </c>
    </row>
    <row r="1433" spans="2:9" x14ac:dyDescent="0.55000000000000004">
      <c r="B1433" t="b">
        <f>IF('Input and Summary Results'!D1015=0,FALSE,'Input and Summary Results'!$B1015)</f>
        <v>0</v>
      </c>
      <c r="C1433" t="b">
        <f>IF(OR(B1433=0,'Input and Summary Results'!D1015=0,'Input and Summary Results'!D1015=""),FALSE,'Input and Summary Results'!$D1015)</f>
        <v>0</v>
      </c>
      <c r="D1433" t="b">
        <f>IF(OR(B1433=0,'Input and Summary Results'!E1015=0),FALSE,'Input and Summary Results'!$E1015)</f>
        <v>0</v>
      </c>
      <c r="E1433" t="b">
        <f t="shared" si="95"/>
        <v>0</v>
      </c>
      <c r="F1433" t="b">
        <f t="shared" si="96"/>
        <v>0</v>
      </c>
      <c r="G1433" t="b">
        <f>IF('Input and Summary Results'!$J$4="yes",IF(C1433=FALSE,FALSE,IF('Data Transformation'!E1433&lt;$R$10,E1433,$R$10)),IF(C1433=FALSE,FALSE,IF(C1433&lt;$R$10,C1433,$R$10)))</f>
        <v>0</v>
      </c>
      <c r="H1433" t="b">
        <f>IF('Input and Summary Results'!$J$4="yes",'Data Transformation'!F1433,'Data Transformation'!D1433)</f>
        <v>0</v>
      </c>
      <c r="I1433" t="str">
        <f t="shared" si="97"/>
        <v/>
      </c>
    </row>
    <row r="1434" spans="2:9" x14ac:dyDescent="0.55000000000000004">
      <c r="B1434" t="b">
        <f>IF('Input and Summary Results'!D1016=0,FALSE,'Input and Summary Results'!$B1016)</f>
        <v>0</v>
      </c>
      <c r="C1434" t="b">
        <f>IF(OR(B1434=0,'Input and Summary Results'!D1016=0,'Input and Summary Results'!D1016=""),FALSE,'Input and Summary Results'!$D1016)</f>
        <v>0</v>
      </c>
      <c r="D1434" t="b">
        <f>IF(OR(B1434=0,'Input and Summary Results'!E1016=0),FALSE,'Input and Summary Results'!$E1016)</f>
        <v>0</v>
      </c>
      <c r="E1434" t="b">
        <f t="shared" si="95"/>
        <v>0</v>
      </c>
      <c r="F1434" t="b">
        <f t="shared" si="96"/>
        <v>0</v>
      </c>
      <c r="G1434" t="b">
        <f>IF('Input and Summary Results'!$J$4="yes",IF(C1434=FALSE,FALSE,IF('Data Transformation'!E1434&lt;$R$10,E1434,$R$10)),IF(C1434=FALSE,FALSE,IF(C1434&lt;$R$10,C1434,$R$10)))</f>
        <v>0</v>
      </c>
      <c r="H1434" t="b">
        <f>IF('Input and Summary Results'!$J$4="yes",'Data Transformation'!F1434,'Data Transformation'!D1434)</f>
        <v>0</v>
      </c>
      <c r="I1434" t="str">
        <f t="shared" si="97"/>
        <v/>
      </c>
    </row>
    <row r="1435" spans="2:9" x14ac:dyDescent="0.55000000000000004">
      <c r="B1435" t="b">
        <f>IF('Input and Summary Results'!D1017=0,FALSE,'Input and Summary Results'!$B1017)</f>
        <v>0</v>
      </c>
      <c r="C1435" t="b">
        <f>IF(OR(B1435=0,'Input and Summary Results'!D1017=0,'Input and Summary Results'!D1017=""),FALSE,'Input and Summary Results'!$D1017)</f>
        <v>0</v>
      </c>
      <c r="D1435" t="b">
        <f>IF(OR(B1435=0,'Input and Summary Results'!E1017=0),FALSE,'Input and Summary Results'!$E1017)</f>
        <v>0</v>
      </c>
      <c r="E1435" t="b">
        <f t="shared" si="95"/>
        <v>0</v>
      </c>
      <c r="F1435" t="b">
        <f t="shared" si="96"/>
        <v>0</v>
      </c>
      <c r="G1435" t="b">
        <f>IF('Input and Summary Results'!$J$4="yes",IF(C1435=FALSE,FALSE,IF('Data Transformation'!E1435&lt;$R$10,E1435,$R$10)),IF(C1435=FALSE,FALSE,IF(C1435&lt;$R$10,C1435,$R$10)))</f>
        <v>0</v>
      </c>
      <c r="H1435" t="b">
        <f>IF('Input and Summary Results'!$J$4="yes",'Data Transformation'!F1435,'Data Transformation'!D1435)</f>
        <v>0</v>
      </c>
      <c r="I1435" t="str">
        <f t="shared" si="97"/>
        <v/>
      </c>
    </row>
    <row r="1436" spans="2:9" x14ac:dyDescent="0.55000000000000004">
      <c r="B1436" t="b">
        <f>IF('Input and Summary Results'!D1018=0,FALSE,'Input and Summary Results'!$B1018)</f>
        <v>0</v>
      </c>
      <c r="C1436" t="b">
        <f>IF(OR(B1436=0,'Input and Summary Results'!D1018=0,'Input and Summary Results'!D1018=""),FALSE,'Input and Summary Results'!$D1018)</f>
        <v>0</v>
      </c>
      <c r="D1436" t="b">
        <f>IF(OR(B1436=0,'Input and Summary Results'!E1018=0),FALSE,'Input and Summary Results'!$E1018)</f>
        <v>0</v>
      </c>
      <c r="E1436" t="b">
        <f t="shared" si="95"/>
        <v>0</v>
      </c>
      <c r="F1436" t="b">
        <f t="shared" si="96"/>
        <v>0</v>
      </c>
      <c r="G1436" t="b">
        <f>IF('Input and Summary Results'!$J$4="yes",IF(C1436=FALSE,FALSE,IF('Data Transformation'!E1436&lt;$R$10,E1436,$R$10)),IF(C1436=FALSE,FALSE,IF(C1436&lt;$R$10,C1436,$R$10)))</f>
        <v>0</v>
      </c>
      <c r="H1436" t="b">
        <f>IF('Input and Summary Results'!$J$4="yes",'Data Transformation'!F1436,'Data Transformation'!D1436)</f>
        <v>0</v>
      </c>
      <c r="I1436" t="str">
        <f t="shared" si="97"/>
        <v/>
      </c>
    </row>
    <row r="1437" spans="2:9" x14ac:dyDescent="0.55000000000000004">
      <c r="B1437" t="b">
        <f>IF('Input and Summary Results'!D1019=0,FALSE,'Input and Summary Results'!$B1019)</f>
        <v>0</v>
      </c>
      <c r="C1437" t="b">
        <f>IF(OR(B1437=0,'Input and Summary Results'!D1019=0,'Input and Summary Results'!D1019=""),FALSE,'Input and Summary Results'!$D1019)</f>
        <v>0</v>
      </c>
      <c r="D1437" t="b">
        <f>IF(OR(B1437=0,'Input and Summary Results'!E1019=0),FALSE,'Input and Summary Results'!$E1019)</f>
        <v>0</v>
      </c>
      <c r="E1437" t="b">
        <f t="shared" si="95"/>
        <v>0</v>
      </c>
      <c r="F1437" t="b">
        <f t="shared" si="96"/>
        <v>0</v>
      </c>
      <c r="G1437" t="b">
        <f>IF('Input and Summary Results'!$J$4="yes",IF(C1437=FALSE,FALSE,IF('Data Transformation'!E1437&lt;$R$10,E1437,$R$10)),IF(C1437=FALSE,FALSE,IF(C1437&lt;$R$10,C1437,$R$10)))</f>
        <v>0</v>
      </c>
      <c r="H1437" t="b">
        <f>IF('Input and Summary Results'!$J$4="yes",'Data Transformation'!F1437,'Data Transformation'!D1437)</f>
        <v>0</v>
      </c>
      <c r="I1437" t="str">
        <f t="shared" si="97"/>
        <v/>
      </c>
    </row>
    <row r="1438" spans="2:9" x14ac:dyDescent="0.55000000000000004">
      <c r="B1438" t="b">
        <f>IF('Input and Summary Results'!D1020=0,FALSE,'Input and Summary Results'!$B1020)</f>
        <v>0</v>
      </c>
      <c r="C1438" t="b">
        <f>IF(OR(B1438=0,'Input and Summary Results'!D1020=0,'Input and Summary Results'!D1020=""),FALSE,'Input and Summary Results'!$D1020)</f>
        <v>0</v>
      </c>
      <c r="D1438" t="b">
        <f>IF(OR(B1438=0,'Input and Summary Results'!E1020=0),FALSE,'Input and Summary Results'!$E1020)</f>
        <v>0</v>
      </c>
      <c r="E1438" t="b">
        <f t="shared" si="95"/>
        <v>0</v>
      </c>
      <c r="F1438" t="b">
        <f t="shared" si="96"/>
        <v>0</v>
      </c>
      <c r="G1438" t="b">
        <f>IF('Input and Summary Results'!$J$4="yes",IF(C1438=FALSE,FALSE,IF('Data Transformation'!E1438&lt;$R$10,E1438,$R$10)),IF(C1438=FALSE,FALSE,IF(C1438&lt;$R$10,C1438,$R$10)))</f>
        <v>0</v>
      </c>
      <c r="H1438" t="b">
        <f>IF('Input and Summary Results'!$J$4="yes",'Data Transformation'!F1438,'Data Transformation'!D1438)</f>
        <v>0</v>
      </c>
      <c r="I1438" t="str">
        <f t="shared" si="97"/>
        <v/>
      </c>
    </row>
    <row r="1439" spans="2:9" x14ac:dyDescent="0.55000000000000004">
      <c r="B1439" t="b">
        <f>IF('Input and Summary Results'!D1021=0,FALSE,'Input and Summary Results'!$B1021)</f>
        <v>0</v>
      </c>
      <c r="C1439" t="b">
        <f>IF(OR(B1439=0,'Input and Summary Results'!D1021=0,'Input and Summary Results'!D1021=""),FALSE,'Input and Summary Results'!$D1021)</f>
        <v>0</v>
      </c>
      <c r="D1439" t="b">
        <f>IF(OR(B1439=0,'Input and Summary Results'!E1021=0),FALSE,'Input and Summary Results'!$E1021)</f>
        <v>0</v>
      </c>
      <c r="E1439" t="b">
        <f t="shared" si="95"/>
        <v>0</v>
      </c>
      <c r="F1439" t="b">
        <f t="shared" si="96"/>
        <v>0</v>
      </c>
      <c r="G1439" t="b">
        <f>IF('Input and Summary Results'!$J$4="yes",IF(C1439=FALSE,FALSE,IF('Data Transformation'!E1439&lt;$R$10,E1439,$R$10)),IF(C1439=FALSE,FALSE,IF(C1439&lt;$R$10,C1439,$R$10)))</f>
        <v>0</v>
      </c>
      <c r="H1439" t="b">
        <f>IF('Input and Summary Results'!$J$4="yes",'Data Transformation'!F1439,'Data Transformation'!D1439)</f>
        <v>0</v>
      </c>
      <c r="I1439" t="str">
        <f t="shared" si="97"/>
        <v/>
      </c>
    </row>
    <row r="1440" spans="2:9" x14ac:dyDescent="0.55000000000000004">
      <c r="B1440" t="b">
        <f>IF('Input and Summary Results'!D1022=0,FALSE,'Input and Summary Results'!$B1022)</f>
        <v>0</v>
      </c>
      <c r="C1440" t="b">
        <f>IF(OR(B1440=0,'Input and Summary Results'!D1022=0,'Input and Summary Results'!D1022=""),FALSE,'Input and Summary Results'!$D1022)</f>
        <v>0</v>
      </c>
      <c r="D1440" t="b">
        <f>IF(OR(B1440=0,'Input and Summary Results'!E1022=0),FALSE,'Input and Summary Results'!$E1022)</f>
        <v>0</v>
      </c>
      <c r="E1440" t="b">
        <f t="shared" si="95"/>
        <v>0</v>
      </c>
      <c r="F1440" t="b">
        <f t="shared" si="96"/>
        <v>0</v>
      </c>
      <c r="G1440" t="b">
        <f>IF('Input and Summary Results'!$J$4="yes",IF(C1440=FALSE,FALSE,IF('Data Transformation'!E1440&lt;$R$10,E1440,$R$10)),IF(C1440=FALSE,FALSE,IF(C1440&lt;$R$10,C1440,$R$10)))</f>
        <v>0</v>
      </c>
      <c r="H1440" t="b">
        <f>IF('Input and Summary Results'!$J$4="yes",'Data Transformation'!F1440,'Data Transformation'!D1440)</f>
        <v>0</v>
      </c>
      <c r="I1440" t="str">
        <f t="shared" si="97"/>
        <v/>
      </c>
    </row>
    <row r="1441" spans="2:9" x14ac:dyDescent="0.55000000000000004">
      <c r="B1441" t="b">
        <f>IF('Input and Summary Results'!D1023=0,FALSE,'Input and Summary Results'!$B1023)</f>
        <v>0</v>
      </c>
      <c r="C1441" t="b">
        <f>IF(OR(B1441=0,'Input and Summary Results'!D1023=0,'Input and Summary Results'!D1023=""),FALSE,'Input and Summary Results'!$D1023)</f>
        <v>0</v>
      </c>
      <c r="D1441" t="b">
        <f>IF(OR(B1441=0,'Input and Summary Results'!E1023=0),FALSE,'Input and Summary Results'!$E1023)</f>
        <v>0</v>
      </c>
      <c r="E1441" t="b">
        <f t="shared" si="95"/>
        <v>0</v>
      </c>
      <c r="F1441" t="b">
        <f t="shared" si="96"/>
        <v>0</v>
      </c>
      <c r="G1441" t="b">
        <f>IF('Input and Summary Results'!$J$4="yes",IF(C1441=FALSE,FALSE,IF('Data Transformation'!E1441&lt;$R$10,E1441,$R$10)),IF(C1441=FALSE,FALSE,IF(C1441&lt;$R$10,C1441,$R$10)))</f>
        <v>0</v>
      </c>
      <c r="H1441" t="b">
        <f>IF('Input and Summary Results'!$J$4="yes",'Data Transformation'!F1441,'Data Transformation'!D1441)</f>
        <v>0</v>
      </c>
      <c r="I1441" t="str">
        <f t="shared" si="97"/>
        <v/>
      </c>
    </row>
    <row r="1442" spans="2:9" x14ac:dyDescent="0.55000000000000004">
      <c r="B1442" t="b">
        <f>IF('Input and Summary Results'!D1024=0,FALSE,'Input and Summary Results'!$B1024)</f>
        <v>0</v>
      </c>
      <c r="C1442" t="b">
        <f>IF(OR(B1442=0,'Input and Summary Results'!D1024=0,'Input and Summary Results'!D1024=""),FALSE,'Input and Summary Results'!$D1024)</f>
        <v>0</v>
      </c>
      <c r="D1442" t="b">
        <f>IF(OR(B1442=0,'Input and Summary Results'!E1024=0),FALSE,'Input and Summary Results'!$E1024)</f>
        <v>0</v>
      </c>
      <c r="E1442" t="b">
        <f t="shared" si="95"/>
        <v>0</v>
      </c>
      <c r="F1442" t="b">
        <f t="shared" si="96"/>
        <v>0</v>
      </c>
      <c r="G1442" t="b">
        <f>IF('Input and Summary Results'!$J$4="yes",IF(C1442=FALSE,FALSE,IF('Data Transformation'!E1442&lt;$R$10,E1442,$R$10)),IF(C1442=FALSE,FALSE,IF(C1442&lt;$R$10,C1442,$R$10)))</f>
        <v>0</v>
      </c>
      <c r="H1442" t="b">
        <f>IF('Input and Summary Results'!$J$4="yes",'Data Transformation'!F1442,'Data Transformation'!D1442)</f>
        <v>0</v>
      </c>
      <c r="I1442" t="str">
        <f t="shared" si="97"/>
        <v/>
      </c>
    </row>
    <row r="1443" spans="2:9" x14ac:dyDescent="0.55000000000000004">
      <c r="B1443" t="b">
        <f>IF('Input and Summary Results'!D1025=0,FALSE,'Input and Summary Results'!$B1025)</f>
        <v>0</v>
      </c>
      <c r="C1443" t="b">
        <f>IF(OR(B1443=0,'Input and Summary Results'!D1025=0,'Input and Summary Results'!D1025=""),FALSE,'Input and Summary Results'!$D1025)</f>
        <v>0</v>
      </c>
      <c r="D1443" t="b">
        <f>IF(OR(B1443=0,'Input and Summary Results'!E1025=0),FALSE,'Input and Summary Results'!$E1025)</f>
        <v>0</v>
      </c>
      <c r="E1443" t="b">
        <f t="shared" si="95"/>
        <v>0</v>
      </c>
      <c r="F1443" t="b">
        <f t="shared" si="96"/>
        <v>0</v>
      </c>
      <c r="G1443" t="b">
        <f>IF('Input and Summary Results'!$J$4="yes",IF(C1443=FALSE,FALSE,IF('Data Transformation'!E1443&lt;$R$10,E1443,$R$10)),IF(C1443=FALSE,FALSE,IF(C1443&lt;$R$10,C1443,$R$10)))</f>
        <v>0</v>
      </c>
      <c r="H1443" t="b">
        <f>IF('Input and Summary Results'!$J$4="yes",'Data Transformation'!F1443,'Data Transformation'!D1443)</f>
        <v>0</v>
      </c>
      <c r="I1443" t="str">
        <f t="shared" si="97"/>
        <v/>
      </c>
    </row>
    <row r="1444" spans="2:9" x14ac:dyDescent="0.55000000000000004">
      <c r="B1444" t="b">
        <f>IF('Input and Summary Results'!D1026=0,FALSE,'Input and Summary Results'!$B1026)</f>
        <v>0</v>
      </c>
      <c r="C1444" t="b">
        <f>IF(OR(B1444=0,'Input and Summary Results'!D1026=0,'Input and Summary Results'!D1026=""),FALSE,'Input and Summary Results'!$D1026)</f>
        <v>0</v>
      </c>
      <c r="D1444" t="b">
        <f>IF(OR(B1444=0,'Input and Summary Results'!E1026=0),FALSE,'Input and Summary Results'!$E1026)</f>
        <v>0</v>
      </c>
      <c r="E1444" t="b">
        <f t="shared" si="95"/>
        <v>0</v>
      </c>
      <c r="F1444" t="b">
        <f t="shared" si="96"/>
        <v>0</v>
      </c>
      <c r="G1444" t="b">
        <f>IF('Input and Summary Results'!$J$4="yes",IF(C1444=FALSE,FALSE,IF('Data Transformation'!E1444&lt;$R$10,E1444,$R$10)),IF(C1444=FALSE,FALSE,IF(C1444&lt;$R$10,C1444,$R$10)))</f>
        <v>0</v>
      </c>
      <c r="H1444" t="b">
        <f>IF('Input and Summary Results'!$J$4="yes",'Data Transformation'!F1444,'Data Transformation'!D1444)</f>
        <v>0</v>
      </c>
      <c r="I1444" t="str">
        <f t="shared" si="97"/>
        <v/>
      </c>
    </row>
    <row r="1445" spans="2:9" x14ac:dyDescent="0.55000000000000004">
      <c r="B1445" t="b">
        <f>IF('Input and Summary Results'!D1027=0,FALSE,'Input and Summary Results'!$B1027)</f>
        <v>0</v>
      </c>
      <c r="C1445" t="b">
        <f>IF(OR(B1445=0,'Input and Summary Results'!D1027=0,'Input and Summary Results'!D1027=""),FALSE,'Input and Summary Results'!$D1027)</f>
        <v>0</v>
      </c>
      <c r="D1445" t="b">
        <f>IF(OR(B1445=0,'Input and Summary Results'!E1027=0),FALSE,'Input and Summary Results'!$E1027)</f>
        <v>0</v>
      </c>
      <c r="E1445" t="b">
        <f t="shared" si="95"/>
        <v>0</v>
      </c>
      <c r="F1445" t="b">
        <f t="shared" si="96"/>
        <v>0</v>
      </c>
      <c r="G1445" t="b">
        <f>IF('Input and Summary Results'!$J$4="yes",IF(C1445=FALSE,FALSE,IF('Data Transformation'!E1445&lt;$R$10,E1445,$R$10)),IF(C1445=FALSE,FALSE,IF(C1445&lt;$R$10,C1445,$R$10)))</f>
        <v>0</v>
      </c>
      <c r="H1445" t="b">
        <f>IF('Input and Summary Results'!$J$4="yes",'Data Transformation'!F1445,'Data Transformation'!D1445)</f>
        <v>0</v>
      </c>
      <c r="I1445" t="str">
        <f t="shared" si="97"/>
        <v/>
      </c>
    </row>
    <row r="1446" spans="2:9" x14ac:dyDescent="0.55000000000000004">
      <c r="B1446" t="b">
        <f>IF('Input and Summary Results'!D1028=0,FALSE,'Input and Summary Results'!$B1028)</f>
        <v>0</v>
      </c>
      <c r="C1446" t="b">
        <f>IF(OR(B1446=0,'Input and Summary Results'!D1028=0,'Input and Summary Results'!D1028=""),FALSE,'Input and Summary Results'!$D1028)</f>
        <v>0</v>
      </c>
      <c r="D1446" t="b">
        <f>IF(OR(B1446=0,'Input and Summary Results'!E1028=0),FALSE,'Input and Summary Results'!$E1028)</f>
        <v>0</v>
      </c>
      <c r="E1446" t="b">
        <f t="shared" si="95"/>
        <v>0</v>
      </c>
      <c r="F1446" t="b">
        <f t="shared" si="96"/>
        <v>0</v>
      </c>
      <c r="G1446" t="b">
        <f>IF('Input and Summary Results'!$J$4="yes",IF(C1446=FALSE,FALSE,IF('Data Transformation'!E1446&lt;$R$10,E1446,$R$10)),IF(C1446=FALSE,FALSE,IF(C1446&lt;$R$10,C1446,$R$10)))</f>
        <v>0</v>
      </c>
      <c r="H1446" t="b">
        <f>IF('Input and Summary Results'!$J$4="yes",'Data Transformation'!F1446,'Data Transformation'!D1446)</f>
        <v>0</v>
      </c>
      <c r="I1446" t="str">
        <f t="shared" si="97"/>
        <v/>
      </c>
    </row>
    <row r="1447" spans="2:9" x14ac:dyDescent="0.55000000000000004">
      <c r="B1447" t="b">
        <f>IF('Input and Summary Results'!D1029=0,FALSE,'Input and Summary Results'!$B1029)</f>
        <v>0</v>
      </c>
      <c r="C1447" t="b">
        <f>IF(OR(B1447=0,'Input and Summary Results'!D1029=0,'Input and Summary Results'!D1029=""),FALSE,'Input and Summary Results'!$D1029)</f>
        <v>0</v>
      </c>
      <c r="D1447" t="b">
        <f>IF(OR(B1447=0,'Input and Summary Results'!E1029=0),FALSE,'Input and Summary Results'!$E1029)</f>
        <v>0</v>
      </c>
      <c r="E1447" t="b">
        <f t="shared" si="95"/>
        <v>0</v>
      </c>
      <c r="F1447" t="b">
        <f t="shared" si="96"/>
        <v>0</v>
      </c>
      <c r="G1447" t="b">
        <f>IF('Input and Summary Results'!$J$4="yes",IF(C1447=FALSE,FALSE,IF('Data Transformation'!E1447&lt;$R$10,E1447,$R$10)),IF(C1447=FALSE,FALSE,IF(C1447&lt;$R$10,C1447,$R$10)))</f>
        <v>0</v>
      </c>
      <c r="H1447" t="b">
        <f>IF('Input and Summary Results'!$J$4="yes",'Data Transformation'!F1447,'Data Transformation'!D1447)</f>
        <v>0</v>
      </c>
      <c r="I1447" t="str">
        <f t="shared" si="97"/>
        <v/>
      </c>
    </row>
    <row r="1448" spans="2:9" x14ac:dyDescent="0.55000000000000004">
      <c r="B1448" t="b">
        <f>IF('Input and Summary Results'!D1030=0,FALSE,'Input and Summary Results'!$B1030)</f>
        <v>0</v>
      </c>
      <c r="C1448" t="b">
        <f>IF(OR(B1448=0,'Input and Summary Results'!D1030=0,'Input and Summary Results'!D1030=""),FALSE,'Input and Summary Results'!$D1030)</f>
        <v>0</v>
      </c>
      <c r="D1448" t="b">
        <f>IF(OR(B1448=0,'Input and Summary Results'!E1030=0),FALSE,'Input and Summary Results'!$E1030)</f>
        <v>0</v>
      </c>
      <c r="E1448" t="b">
        <f t="shared" si="95"/>
        <v>0</v>
      </c>
      <c r="F1448" t="b">
        <f t="shared" si="96"/>
        <v>0</v>
      </c>
      <c r="G1448" t="b">
        <f>IF('Input and Summary Results'!$J$4="yes",IF(C1448=FALSE,FALSE,IF('Data Transformation'!E1448&lt;$R$10,E1448,$R$10)),IF(C1448=FALSE,FALSE,IF(C1448&lt;$R$10,C1448,$R$10)))</f>
        <v>0</v>
      </c>
      <c r="H1448" t="b">
        <f>IF('Input and Summary Results'!$J$4="yes",'Data Transformation'!F1448,'Data Transformation'!D1448)</f>
        <v>0</v>
      </c>
      <c r="I1448" t="str">
        <f t="shared" si="97"/>
        <v/>
      </c>
    </row>
    <row r="1449" spans="2:9" x14ac:dyDescent="0.55000000000000004">
      <c r="B1449" t="b">
        <f>IF('Input and Summary Results'!D1031=0,FALSE,'Input and Summary Results'!$B1031)</f>
        <v>0</v>
      </c>
      <c r="C1449" t="b">
        <f>IF(OR(B1449=0,'Input and Summary Results'!D1031=0,'Input and Summary Results'!D1031=""),FALSE,'Input and Summary Results'!$D1031)</f>
        <v>0</v>
      </c>
      <c r="D1449" t="b">
        <f>IF(OR(B1449=0,'Input and Summary Results'!E1031=0),FALSE,'Input and Summary Results'!$E1031)</f>
        <v>0</v>
      </c>
      <c r="E1449" t="b">
        <f t="shared" si="95"/>
        <v>0</v>
      </c>
      <c r="F1449" t="b">
        <f t="shared" si="96"/>
        <v>0</v>
      </c>
      <c r="G1449" t="b">
        <f>IF('Input and Summary Results'!$J$4="yes",IF(C1449=FALSE,FALSE,IF('Data Transformation'!E1449&lt;$R$10,E1449,$R$10)),IF(C1449=FALSE,FALSE,IF(C1449&lt;$R$10,C1449,$R$10)))</f>
        <v>0</v>
      </c>
      <c r="H1449" t="b">
        <f>IF('Input and Summary Results'!$J$4="yes",'Data Transformation'!F1449,'Data Transformation'!D1449)</f>
        <v>0</v>
      </c>
      <c r="I1449" t="str">
        <f t="shared" si="97"/>
        <v/>
      </c>
    </row>
    <row r="1450" spans="2:9" x14ac:dyDescent="0.55000000000000004">
      <c r="B1450" t="b">
        <f>IF('Input and Summary Results'!D1032=0,FALSE,'Input and Summary Results'!$B1032)</f>
        <v>0</v>
      </c>
      <c r="C1450" t="b">
        <f>IF(OR(B1450=0,'Input and Summary Results'!D1032=0,'Input and Summary Results'!D1032=""),FALSE,'Input and Summary Results'!$D1032)</f>
        <v>0</v>
      </c>
      <c r="D1450" t="b">
        <f>IF(OR(B1450=0,'Input and Summary Results'!E1032=0),FALSE,'Input and Summary Results'!$E1032)</f>
        <v>0</v>
      </c>
      <c r="E1450" t="b">
        <f t="shared" ref="E1450:E1513" si="98">IF(C1450=FALSE,FALSE,LOG10(C1450))</f>
        <v>0</v>
      </c>
      <c r="F1450" t="b">
        <f t="shared" ref="F1450:F1513" si="99">IF(D1450=FALSE, FALSE,0.434*D1450/C1450)</f>
        <v>0</v>
      </c>
      <c r="G1450" t="b">
        <f>IF('Input and Summary Results'!$J$4="yes",IF(C1450=FALSE,FALSE,IF('Data Transformation'!E1450&lt;$R$10,E1450,$R$10)),IF(C1450=FALSE,FALSE,IF(C1450&lt;$R$10,C1450,$R$10)))</f>
        <v>0</v>
      </c>
      <c r="H1450" t="b">
        <f>IF('Input and Summary Results'!$J$4="yes",'Data Transformation'!F1450,'Data Transformation'!D1450)</f>
        <v>0</v>
      </c>
      <c r="I1450" t="str">
        <f t="shared" si="97"/>
        <v/>
      </c>
    </row>
    <row r="1451" spans="2:9" x14ac:dyDescent="0.55000000000000004">
      <c r="B1451" t="b">
        <f>IF('Input and Summary Results'!D1033=0,FALSE,'Input and Summary Results'!$B1033)</f>
        <v>0</v>
      </c>
      <c r="C1451" t="b">
        <f>IF(OR(B1451=0,'Input and Summary Results'!D1033=0,'Input and Summary Results'!D1033=""),FALSE,'Input and Summary Results'!$D1033)</f>
        <v>0</v>
      </c>
      <c r="D1451" t="b">
        <f>IF(OR(B1451=0,'Input and Summary Results'!E1033=0),FALSE,'Input and Summary Results'!$E1033)</f>
        <v>0</v>
      </c>
      <c r="E1451" t="b">
        <f t="shared" si="98"/>
        <v>0</v>
      </c>
      <c r="F1451" t="b">
        <f t="shared" si="99"/>
        <v>0</v>
      </c>
      <c r="G1451" t="b">
        <f>IF('Input and Summary Results'!$J$4="yes",IF(C1451=FALSE,FALSE,IF('Data Transformation'!E1451&lt;$R$10,E1451,$R$10)),IF(C1451=FALSE,FALSE,IF(C1451&lt;$R$10,C1451,$R$10)))</f>
        <v>0</v>
      </c>
      <c r="H1451" t="b">
        <f>IF('Input and Summary Results'!$J$4="yes",'Data Transformation'!F1451,'Data Transformation'!D1451)</f>
        <v>0</v>
      </c>
      <c r="I1451" t="str">
        <f t="shared" si="97"/>
        <v/>
      </c>
    </row>
    <row r="1452" spans="2:9" x14ac:dyDescent="0.55000000000000004">
      <c r="B1452" t="b">
        <f>IF('Input and Summary Results'!D1034=0,FALSE,'Input and Summary Results'!$B1034)</f>
        <v>0</v>
      </c>
      <c r="C1452" t="b">
        <f>IF(OR(B1452=0,'Input and Summary Results'!D1034=0,'Input and Summary Results'!D1034=""),FALSE,'Input and Summary Results'!$D1034)</f>
        <v>0</v>
      </c>
      <c r="D1452" t="b">
        <f>IF(OR(B1452=0,'Input and Summary Results'!E1034=0),FALSE,'Input and Summary Results'!$E1034)</f>
        <v>0</v>
      </c>
      <c r="E1452" t="b">
        <f t="shared" si="98"/>
        <v>0</v>
      </c>
      <c r="F1452" t="b">
        <f t="shared" si="99"/>
        <v>0</v>
      </c>
      <c r="G1452" t="b">
        <f>IF('Input and Summary Results'!$J$4="yes",IF(C1452=FALSE,FALSE,IF('Data Transformation'!E1452&lt;$R$10,E1452,$R$10)),IF(C1452=FALSE,FALSE,IF(C1452&lt;$R$10,C1452,$R$10)))</f>
        <v>0</v>
      </c>
      <c r="H1452" t="b">
        <f>IF('Input and Summary Results'!$J$4="yes",'Data Transformation'!F1452,'Data Transformation'!D1452)</f>
        <v>0</v>
      </c>
      <c r="I1452" t="str">
        <f t="shared" si="97"/>
        <v/>
      </c>
    </row>
    <row r="1453" spans="2:9" x14ac:dyDescent="0.55000000000000004">
      <c r="B1453" t="b">
        <f>IF('Input and Summary Results'!D1035=0,FALSE,'Input and Summary Results'!$B1035)</f>
        <v>0</v>
      </c>
      <c r="C1453" t="b">
        <f>IF(OR(B1453=0,'Input and Summary Results'!D1035=0,'Input and Summary Results'!D1035=""),FALSE,'Input and Summary Results'!$D1035)</f>
        <v>0</v>
      </c>
      <c r="D1453" t="b">
        <f>IF(OR(B1453=0,'Input and Summary Results'!E1035=0),FALSE,'Input and Summary Results'!$E1035)</f>
        <v>0</v>
      </c>
      <c r="E1453" t="b">
        <f t="shared" si="98"/>
        <v>0</v>
      </c>
      <c r="F1453" t="b">
        <f t="shared" si="99"/>
        <v>0</v>
      </c>
      <c r="G1453" t="b">
        <f>IF('Input and Summary Results'!$J$4="yes",IF(C1453=FALSE,FALSE,IF('Data Transformation'!E1453&lt;$R$10,E1453,$R$10)),IF(C1453=FALSE,FALSE,IF(C1453&lt;$R$10,C1453,$R$10)))</f>
        <v>0</v>
      </c>
      <c r="H1453" t="b">
        <f>IF('Input and Summary Results'!$J$4="yes",'Data Transformation'!F1453,'Data Transformation'!D1453)</f>
        <v>0</v>
      </c>
      <c r="I1453" t="str">
        <f t="shared" si="97"/>
        <v/>
      </c>
    </row>
    <row r="1454" spans="2:9" x14ac:dyDescent="0.55000000000000004">
      <c r="B1454" t="b">
        <f>IF('Input and Summary Results'!D1036=0,FALSE,'Input and Summary Results'!$B1036)</f>
        <v>0</v>
      </c>
      <c r="C1454" t="b">
        <f>IF(OR(B1454=0,'Input and Summary Results'!D1036=0,'Input and Summary Results'!D1036=""),FALSE,'Input and Summary Results'!$D1036)</f>
        <v>0</v>
      </c>
      <c r="D1454" t="b">
        <f>IF(OR(B1454=0,'Input and Summary Results'!E1036=0),FALSE,'Input and Summary Results'!$E1036)</f>
        <v>0</v>
      </c>
      <c r="E1454" t="b">
        <f t="shared" si="98"/>
        <v>0</v>
      </c>
      <c r="F1454" t="b">
        <f t="shared" si="99"/>
        <v>0</v>
      </c>
      <c r="G1454" t="b">
        <f>IF('Input and Summary Results'!$J$4="yes",IF(C1454=FALSE,FALSE,IF('Data Transformation'!E1454&lt;$R$10,E1454,$R$10)),IF(C1454=FALSE,FALSE,IF(C1454&lt;$R$10,C1454,$R$10)))</f>
        <v>0</v>
      </c>
      <c r="H1454" t="b">
        <f>IF('Input and Summary Results'!$J$4="yes",'Data Transformation'!F1454,'Data Transformation'!D1454)</f>
        <v>0</v>
      </c>
      <c r="I1454" t="str">
        <f t="shared" si="97"/>
        <v/>
      </c>
    </row>
    <row r="1455" spans="2:9" x14ac:dyDescent="0.55000000000000004">
      <c r="B1455" t="b">
        <f>IF('Input and Summary Results'!D1037=0,FALSE,'Input and Summary Results'!$B1037)</f>
        <v>0</v>
      </c>
      <c r="C1455" t="b">
        <f>IF(OR(B1455=0,'Input and Summary Results'!D1037=0,'Input and Summary Results'!D1037=""),FALSE,'Input and Summary Results'!$D1037)</f>
        <v>0</v>
      </c>
      <c r="D1455" t="b">
        <f>IF(OR(B1455=0,'Input and Summary Results'!E1037=0),FALSE,'Input and Summary Results'!$E1037)</f>
        <v>0</v>
      </c>
      <c r="E1455" t="b">
        <f t="shared" si="98"/>
        <v>0</v>
      </c>
      <c r="F1455" t="b">
        <f t="shared" si="99"/>
        <v>0</v>
      </c>
      <c r="G1455" t="b">
        <f>IF('Input and Summary Results'!$J$4="yes",IF(C1455=FALSE,FALSE,IF('Data Transformation'!E1455&lt;$R$10,E1455,$R$10)),IF(C1455=FALSE,FALSE,IF(C1455&lt;$R$10,C1455,$R$10)))</f>
        <v>0</v>
      </c>
      <c r="H1455" t="b">
        <f>IF('Input and Summary Results'!$J$4="yes",'Data Transformation'!F1455,'Data Transformation'!D1455)</f>
        <v>0</v>
      </c>
      <c r="I1455" t="str">
        <f t="shared" si="97"/>
        <v/>
      </c>
    </row>
    <row r="1456" spans="2:9" x14ac:dyDescent="0.55000000000000004">
      <c r="B1456" t="b">
        <f>IF('Input and Summary Results'!D1038=0,FALSE,'Input and Summary Results'!$B1038)</f>
        <v>0</v>
      </c>
      <c r="C1456" t="b">
        <f>IF(OR(B1456=0,'Input and Summary Results'!D1038=0,'Input and Summary Results'!D1038=""),FALSE,'Input and Summary Results'!$D1038)</f>
        <v>0</v>
      </c>
      <c r="D1456" t="b">
        <f>IF(OR(B1456=0,'Input and Summary Results'!E1038=0),FALSE,'Input and Summary Results'!$E1038)</f>
        <v>0</v>
      </c>
      <c r="E1456" t="b">
        <f t="shared" si="98"/>
        <v>0</v>
      </c>
      <c r="F1456" t="b">
        <f t="shared" si="99"/>
        <v>0</v>
      </c>
      <c r="G1456" t="b">
        <f>IF('Input and Summary Results'!$J$4="yes",IF(C1456=FALSE,FALSE,IF('Data Transformation'!E1456&lt;$R$10,E1456,$R$10)),IF(C1456=FALSE,FALSE,IF(C1456&lt;$R$10,C1456,$R$10)))</f>
        <v>0</v>
      </c>
      <c r="H1456" t="b">
        <f>IF('Input and Summary Results'!$J$4="yes",'Data Transformation'!F1456,'Data Transformation'!D1456)</f>
        <v>0</v>
      </c>
      <c r="I1456" t="str">
        <f t="shared" si="97"/>
        <v/>
      </c>
    </row>
    <row r="1457" spans="2:9" x14ac:dyDescent="0.55000000000000004">
      <c r="B1457" t="b">
        <f>IF('Input and Summary Results'!D1039=0,FALSE,'Input and Summary Results'!$B1039)</f>
        <v>0</v>
      </c>
      <c r="C1457" t="b">
        <f>IF(OR(B1457=0,'Input and Summary Results'!D1039=0,'Input and Summary Results'!D1039=""),FALSE,'Input and Summary Results'!$D1039)</f>
        <v>0</v>
      </c>
      <c r="D1457" t="b">
        <f>IF(OR(B1457=0,'Input and Summary Results'!E1039=0),FALSE,'Input and Summary Results'!$E1039)</f>
        <v>0</v>
      </c>
      <c r="E1457" t="b">
        <f t="shared" si="98"/>
        <v>0</v>
      </c>
      <c r="F1457" t="b">
        <f t="shared" si="99"/>
        <v>0</v>
      </c>
      <c r="G1457" t="b">
        <f>IF('Input and Summary Results'!$J$4="yes",IF(C1457=FALSE,FALSE,IF('Data Transformation'!E1457&lt;$R$10,E1457,$R$10)),IF(C1457=FALSE,FALSE,IF(C1457&lt;$R$10,C1457,$R$10)))</f>
        <v>0</v>
      </c>
      <c r="H1457" t="b">
        <f>IF('Input and Summary Results'!$J$4="yes",'Data Transformation'!F1457,'Data Transformation'!D1457)</f>
        <v>0</v>
      </c>
      <c r="I1457" t="str">
        <f t="shared" si="97"/>
        <v/>
      </c>
    </row>
    <row r="1458" spans="2:9" x14ac:dyDescent="0.55000000000000004">
      <c r="B1458" t="b">
        <f>IF('Input and Summary Results'!D1040=0,FALSE,'Input and Summary Results'!$B1040)</f>
        <v>0</v>
      </c>
      <c r="C1458" t="b">
        <f>IF(OR(B1458=0,'Input and Summary Results'!D1040=0,'Input and Summary Results'!D1040=""),FALSE,'Input and Summary Results'!$D1040)</f>
        <v>0</v>
      </c>
      <c r="D1458" t="b">
        <f>IF(OR(B1458=0,'Input and Summary Results'!E1040=0),FALSE,'Input and Summary Results'!$E1040)</f>
        <v>0</v>
      </c>
      <c r="E1458" t="b">
        <f t="shared" si="98"/>
        <v>0</v>
      </c>
      <c r="F1458" t="b">
        <f t="shared" si="99"/>
        <v>0</v>
      </c>
      <c r="G1458" t="b">
        <f>IF('Input and Summary Results'!$J$4="yes",IF(C1458=FALSE,FALSE,IF('Data Transformation'!E1458&lt;$R$10,E1458,$R$10)),IF(C1458=FALSE,FALSE,IF(C1458&lt;$R$10,C1458,$R$10)))</f>
        <v>0</v>
      </c>
      <c r="H1458" t="b">
        <f>IF('Input and Summary Results'!$J$4="yes",'Data Transformation'!F1458,'Data Transformation'!D1458)</f>
        <v>0</v>
      </c>
      <c r="I1458" t="str">
        <f t="shared" si="97"/>
        <v/>
      </c>
    </row>
    <row r="1459" spans="2:9" x14ac:dyDescent="0.55000000000000004">
      <c r="B1459" t="b">
        <f>IF('Input and Summary Results'!D1041=0,FALSE,'Input and Summary Results'!$B1041)</f>
        <v>0</v>
      </c>
      <c r="C1459" t="b">
        <f>IF(OR(B1459=0,'Input and Summary Results'!D1041=0,'Input and Summary Results'!D1041=""),FALSE,'Input and Summary Results'!$D1041)</f>
        <v>0</v>
      </c>
      <c r="D1459" t="b">
        <f>IF(OR(B1459=0,'Input and Summary Results'!E1041=0),FALSE,'Input and Summary Results'!$E1041)</f>
        <v>0</v>
      </c>
      <c r="E1459" t="b">
        <f t="shared" si="98"/>
        <v>0</v>
      </c>
      <c r="F1459" t="b">
        <f t="shared" si="99"/>
        <v>0</v>
      </c>
      <c r="G1459" t="b">
        <f>IF('Input and Summary Results'!$J$4="yes",IF(C1459=FALSE,FALSE,IF('Data Transformation'!E1459&lt;$R$10,E1459,$R$10)),IF(C1459=FALSE,FALSE,IF(C1459&lt;$R$10,C1459,$R$10)))</f>
        <v>0</v>
      </c>
      <c r="H1459" t="b">
        <f>IF('Input and Summary Results'!$J$4="yes",'Data Transformation'!F1459,'Data Transformation'!D1459)</f>
        <v>0</v>
      </c>
      <c r="I1459" t="str">
        <f t="shared" si="97"/>
        <v/>
      </c>
    </row>
    <row r="1460" spans="2:9" x14ac:dyDescent="0.55000000000000004">
      <c r="B1460" t="b">
        <f>IF('Input and Summary Results'!D1042=0,FALSE,'Input and Summary Results'!$B1042)</f>
        <v>0</v>
      </c>
      <c r="C1460" t="b">
        <f>IF(OR(B1460=0,'Input and Summary Results'!D1042=0,'Input and Summary Results'!D1042=""),FALSE,'Input and Summary Results'!$D1042)</f>
        <v>0</v>
      </c>
      <c r="D1460" t="b">
        <f>IF(OR(B1460=0,'Input and Summary Results'!E1042=0),FALSE,'Input and Summary Results'!$E1042)</f>
        <v>0</v>
      </c>
      <c r="E1460" t="b">
        <f t="shared" si="98"/>
        <v>0</v>
      </c>
      <c r="F1460" t="b">
        <f t="shared" si="99"/>
        <v>0</v>
      </c>
      <c r="G1460" t="b">
        <f>IF('Input and Summary Results'!$J$4="yes",IF(C1460=FALSE,FALSE,IF('Data Transformation'!E1460&lt;$R$10,E1460,$R$10)),IF(C1460=FALSE,FALSE,IF(C1460&lt;$R$10,C1460,$R$10)))</f>
        <v>0</v>
      </c>
      <c r="H1460" t="b">
        <f>IF('Input and Summary Results'!$J$4="yes",'Data Transformation'!F1460,'Data Transformation'!D1460)</f>
        <v>0</v>
      </c>
      <c r="I1460" t="str">
        <f t="shared" si="97"/>
        <v/>
      </c>
    </row>
    <row r="1461" spans="2:9" x14ac:dyDescent="0.55000000000000004">
      <c r="B1461" t="b">
        <f>IF('Input and Summary Results'!D1043=0,FALSE,'Input and Summary Results'!$B1043)</f>
        <v>0</v>
      </c>
      <c r="C1461" t="b">
        <f>IF(OR(B1461=0,'Input and Summary Results'!D1043=0,'Input and Summary Results'!D1043=""),FALSE,'Input and Summary Results'!$D1043)</f>
        <v>0</v>
      </c>
      <c r="D1461" t="b">
        <f>IF(OR(B1461=0,'Input and Summary Results'!E1043=0),FALSE,'Input and Summary Results'!$E1043)</f>
        <v>0</v>
      </c>
      <c r="E1461" t="b">
        <f t="shared" si="98"/>
        <v>0</v>
      </c>
      <c r="F1461" t="b">
        <f t="shared" si="99"/>
        <v>0</v>
      </c>
      <c r="G1461" t="b">
        <f>IF('Input and Summary Results'!$J$4="yes",IF(C1461=FALSE,FALSE,IF('Data Transformation'!E1461&lt;$R$10,E1461,$R$10)),IF(C1461=FALSE,FALSE,IF(C1461&lt;$R$10,C1461,$R$10)))</f>
        <v>0</v>
      </c>
      <c r="H1461" t="b">
        <f>IF('Input and Summary Results'!$J$4="yes",'Data Transformation'!F1461,'Data Transformation'!D1461)</f>
        <v>0</v>
      </c>
      <c r="I1461" t="str">
        <f t="shared" si="97"/>
        <v/>
      </c>
    </row>
    <row r="1462" spans="2:9" x14ac:dyDescent="0.55000000000000004">
      <c r="B1462" t="b">
        <f>IF('Input and Summary Results'!D1044=0,FALSE,'Input and Summary Results'!$B1044)</f>
        <v>0</v>
      </c>
      <c r="C1462" t="b">
        <f>IF(OR(B1462=0,'Input and Summary Results'!D1044=0,'Input and Summary Results'!D1044=""),FALSE,'Input and Summary Results'!$D1044)</f>
        <v>0</v>
      </c>
      <c r="D1462" t="b">
        <f>IF(OR(B1462=0,'Input and Summary Results'!E1044=0),FALSE,'Input and Summary Results'!$E1044)</f>
        <v>0</v>
      </c>
      <c r="E1462" t="b">
        <f t="shared" si="98"/>
        <v>0</v>
      </c>
      <c r="F1462" t="b">
        <f t="shared" si="99"/>
        <v>0</v>
      </c>
      <c r="G1462" t="b">
        <f>IF('Input and Summary Results'!$J$4="yes",IF(C1462=FALSE,FALSE,IF('Data Transformation'!E1462&lt;$R$10,E1462,$R$10)),IF(C1462=FALSE,FALSE,IF(C1462&lt;$R$10,C1462,$R$10)))</f>
        <v>0</v>
      </c>
      <c r="H1462" t="b">
        <f>IF('Input and Summary Results'!$J$4="yes",'Data Transformation'!F1462,'Data Transformation'!D1462)</f>
        <v>0</v>
      </c>
      <c r="I1462" t="str">
        <f t="shared" si="97"/>
        <v/>
      </c>
    </row>
    <row r="1463" spans="2:9" x14ac:dyDescent="0.55000000000000004">
      <c r="B1463" t="b">
        <f>IF('Input and Summary Results'!D1045=0,FALSE,'Input and Summary Results'!$B1045)</f>
        <v>0</v>
      </c>
      <c r="C1463" t="b">
        <f>IF(OR(B1463=0,'Input and Summary Results'!D1045=0,'Input and Summary Results'!D1045=""),FALSE,'Input and Summary Results'!$D1045)</f>
        <v>0</v>
      </c>
      <c r="D1463" t="b">
        <f>IF(OR(B1463=0,'Input and Summary Results'!E1045=0),FALSE,'Input and Summary Results'!$E1045)</f>
        <v>0</v>
      </c>
      <c r="E1463" t="b">
        <f t="shared" si="98"/>
        <v>0</v>
      </c>
      <c r="F1463" t="b">
        <f t="shared" si="99"/>
        <v>0</v>
      </c>
      <c r="G1463" t="b">
        <f>IF('Input and Summary Results'!$J$4="yes",IF(C1463=FALSE,FALSE,IF('Data Transformation'!E1463&lt;$R$10,E1463,$R$10)),IF(C1463=FALSE,FALSE,IF(C1463&lt;$R$10,C1463,$R$10)))</f>
        <v>0</v>
      </c>
      <c r="H1463" t="b">
        <f>IF('Input and Summary Results'!$J$4="yes",'Data Transformation'!F1463,'Data Transformation'!D1463)</f>
        <v>0</v>
      </c>
      <c r="I1463" t="str">
        <f t="shared" si="97"/>
        <v/>
      </c>
    </row>
    <row r="1464" spans="2:9" x14ac:dyDescent="0.55000000000000004">
      <c r="B1464" t="b">
        <f>IF('Input and Summary Results'!D1046=0,FALSE,'Input and Summary Results'!$B1046)</f>
        <v>0</v>
      </c>
      <c r="C1464" t="b">
        <f>IF(OR(B1464=0,'Input and Summary Results'!D1046=0,'Input and Summary Results'!D1046=""),FALSE,'Input and Summary Results'!$D1046)</f>
        <v>0</v>
      </c>
      <c r="D1464" t="b">
        <f>IF(OR(B1464=0,'Input and Summary Results'!E1046=0),FALSE,'Input and Summary Results'!$E1046)</f>
        <v>0</v>
      </c>
      <c r="E1464" t="b">
        <f t="shared" si="98"/>
        <v>0</v>
      </c>
      <c r="F1464" t="b">
        <f t="shared" si="99"/>
        <v>0</v>
      </c>
      <c r="G1464" t="b">
        <f>IF('Input and Summary Results'!$J$4="yes",IF(C1464=FALSE,FALSE,IF('Data Transformation'!E1464&lt;$R$10,E1464,$R$10)),IF(C1464=FALSE,FALSE,IF(C1464&lt;$R$10,C1464,$R$10)))</f>
        <v>0</v>
      </c>
      <c r="H1464" t="b">
        <f>IF('Input and Summary Results'!$J$4="yes",'Data Transformation'!F1464,'Data Transformation'!D1464)</f>
        <v>0</v>
      </c>
      <c r="I1464" t="str">
        <f t="shared" si="97"/>
        <v/>
      </c>
    </row>
    <row r="1465" spans="2:9" x14ac:dyDescent="0.55000000000000004">
      <c r="B1465" t="b">
        <f>IF('Input and Summary Results'!D1047=0,FALSE,'Input and Summary Results'!$B1047)</f>
        <v>0</v>
      </c>
      <c r="C1465" t="b">
        <f>IF(OR(B1465=0,'Input and Summary Results'!D1047=0,'Input and Summary Results'!D1047=""),FALSE,'Input and Summary Results'!$D1047)</f>
        <v>0</v>
      </c>
      <c r="D1465" t="b">
        <f>IF(OR(B1465=0,'Input and Summary Results'!E1047=0),FALSE,'Input and Summary Results'!$E1047)</f>
        <v>0</v>
      </c>
      <c r="E1465" t="b">
        <f t="shared" si="98"/>
        <v>0</v>
      </c>
      <c r="F1465" t="b">
        <f t="shared" si="99"/>
        <v>0</v>
      </c>
      <c r="G1465" t="b">
        <f>IF('Input and Summary Results'!$J$4="yes",IF(C1465=FALSE,FALSE,IF('Data Transformation'!E1465&lt;$R$10,E1465,$R$10)),IF(C1465=FALSE,FALSE,IF(C1465&lt;$R$10,C1465,$R$10)))</f>
        <v>0</v>
      </c>
      <c r="H1465" t="b">
        <f>IF('Input and Summary Results'!$J$4="yes",'Data Transformation'!F1465,'Data Transformation'!D1465)</f>
        <v>0</v>
      </c>
      <c r="I1465" t="str">
        <f t="shared" si="97"/>
        <v/>
      </c>
    </row>
    <row r="1466" spans="2:9" x14ac:dyDescent="0.55000000000000004">
      <c r="B1466" t="b">
        <f>IF('Input and Summary Results'!D1048=0,FALSE,'Input and Summary Results'!$B1048)</f>
        <v>0</v>
      </c>
      <c r="C1466" t="b">
        <f>IF(OR(B1466=0,'Input and Summary Results'!D1048=0,'Input and Summary Results'!D1048=""),FALSE,'Input and Summary Results'!$D1048)</f>
        <v>0</v>
      </c>
      <c r="D1466" t="b">
        <f>IF(OR(B1466=0,'Input and Summary Results'!E1048=0),FALSE,'Input and Summary Results'!$E1048)</f>
        <v>0</v>
      </c>
      <c r="E1466" t="b">
        <f t="shared" si="98"/>
        <v>0</v>
      </c>
      <c r="F1466" t="b">
        <f t="shared" si="99"/>
        <v>0</v>
      </c>
      <c r="G1466" t="b">
        <f>IF('Input and Summary Results'!$J$4="yes",IF(C1466=FALSE,FALSE,IF('Data Transformation'!E1466&lt;$R$10,E1466,$R$10)),IF(C1466=FALSE,FALSE,IF(C1466&lt;$R$10,C1466,$R$10)))</f>
        <v>0</v>
      </c>
      <c r="H1466" t="b">
        <f>IF('Input and Summary Results'!$J$4="yes",'Data Transformation'!F1466,'Data Transformation'!D1466)</f>
        <v>0</v>
      </c>
      <c r="I1466" t="str">
        <f t="shared" si="97"/>
        <v/>
      </c>
    </row>
    <row r="1467" spans="2:9" x14ac:dyDescent="0.55000000000000004">
      <c r="B1467" t="b">
        <f>IF('Input and Summary Results'!D1049=0,FALSE,'Input and Summary Results'!$B1049)</f>
        <v>0</v>
      </c>
      <c r="C1467" t="b">
        <f>IF(OR(B1467=0,'Input and Summary Results'!D1049=0,'Input and Summary Results'!D1049=""),FALSE,'Input and Summary Results'!$D1049)</f>
        <v>0</v>
      </c>
      <c r="D1467" t="b">
        <f>IF(OR(B1467=0,'Input and Summary Results'!E1049=0),FALSE,'Input and Summary Results'!$E1049)</f>
        <v>0</v>
      </c>
      <c r="E1467" t="b">
        <f t="shared" si="98"/>
        <v>0</v>
      </c>
      <c r="F1467" t="b">
        <f t="shared" si="99"/>
        <v>0</v>
      </c>
      <c r="G1467" t="b">
        <f>IF('Input and Summary Results'!$J$4="yes",IF(C1467=FALSE,FALSE,IF('Data Transformation'!E1467&lt;$R$10,E1467,$R$10)),IF(C1467=FALSE,FALSE,IF(C1467&lt;$R$10,C1467,$R$10)))</f>
        <v>0</v>
      </c>
      <c r="H1467" t="b">
        <f>IF('Input and Summary Results'!$J$4="yes",'Data Transformation'!F1467,'Data Transformation'!D1467)</f>
        <v>0</v>
      </c>
      <c r="I1467" t="str">
        <f t="shared" si="97"/>
        <v/>
      </c>
    </row>
    <row r="1468" spans="2:9" x14ac:dyDescent="0.55000000000000004">
      <c r="B1468" t="b">
        <f>IF('Input and Summary Results'!D1050=0,FALSE,'Input and Summary Results'!$B1050)</f>
        <v>0</v>
      </c>
      <c r="C1468" t="b">
        <f>IF(OR(B1468=0,'Input and Summary Results'!D1050=0,'Input and Summary Results'!D1050=""),FALSE,'Input and Summary Results'!$D1050)</f>
        <v>0</v>
      </c>
      <c r="D1468" t="b">
        <f>IF(OR(B1468=0,'Input and Summary Results'!E1050=0),FALSE,'Input and Summary Results'!$E1050)</f>
        <v>0</v>
      </c>
      <c r="E1468" t="b">
        <f t="shared" si="98"/>
        <v>0</v>
      </c>
      <c r="F1468" t="b">
        <f t="shared" si="99"/>
        <v>0</v>
      </c>
      <c r="G1468" t="b">
        <f>IF('Input and Summary Results'!$J$4="yes",IF(C1468=FALSE,FALSE,IF('Data Transformation'!E1468&lt;$R$10,E1468,$R$10)),IF(C1468=FALSE,FALSE,IF(C1468&lt;$R$10,C1468,$R$10)))</f>
        <v>0</v>
      </c>
      <c r="H1468" t="b">
        <f>IF('Input and Summary Results'!$J$4="yes",'Data Transformation'!F1468,'Data Transformation'!D1468)</f>
        <v>0</v>
      </c>
      <c r="I1468" t="str">
        <f t="shared" si="97"/>
        <v/>
      </c>
    </row>
    <row r="1469" spans="2:9" x14ac:dyDescent="0.55000000000000004">
      <c r="B1469" t="b">
        <f>IF('Input and Summary Results'!D1051=0,FALSE,'Input and Summary Results'!$B1051)</f>
        <v>0</v>
      </c>
      <c r="C1469" t="b">
        <f>IF(OR(B1469=0,'Input and Summary Results'!D1051=0,'Input and Summary Results'!D1051=""),FALSE,'Input and Summary Results'!$D1051)</f>
        <v>0</v>
      </c>
      <c r="D1469" t="b">
        <f>IF(OR(B1469=0,'Input and Summary Results'!E1051=0),FALSE,'Input and Summary Results'!$E1051)</f>
        <v>0</v>
      </c>
      <c r="E1469" t="b">
        <f t="shared" si="98"/>
        <v>0</v>
      </c>
      <c r="F1469" t="b">
        <f t="shared" si="99"/>
        <v>0</v>
      </c>
      <c r="G1469" t="b">
        <f>IF('Input and Summary Results'!$J$4="yes",IF(C1469=FALSE,FALSE,IF('Data Transformation'!E1469&lt;$R$10,E1469,$R$10)),IF(C1469=FALSE,FALSE,IF(C1469&lt;$R$10,C1469,$R$10)))</f>
        <v>0</v>
      </c>
      <c r="H1469" t="b">
        <f>IF('Input and Summary Results'!$J$4="yes",'Data Transformation'!F1469,'Data Transformation'!D1469)</f>
        <v>0</v>
      </c>
      <c r="I1469" t="str">
        <f t="shared" si="97"/>
        <v/>
      </c>
    </row>
    <row r="1470" spans="2:9" x14ac:dyDescent="0.55000000000000004">
      <c r="B1470" t="b">
        <f>IF('Input and Summary Results'!D1052=0,FALSE,'Input and Summary Results'!$B1052)</f>
        <v>0</v>
      </c>
      <c r="C1470" t="b">
        <f>IF(OR(B1470=0,'Input and Summary Results'!D1052=0,'Input and Summary Results'!D1052=""),FALSE,'Input and Summary Results'!$D1052)</f>
        <v>0</v>
      </c>
      <c r="D1470" t="b">
        <f>IF(OR(B1470=0,'Input and Summary Results'!E1052=0),FALSE,'Input and Summary Results'!$E1052)</f>
        <v>0</v>
      </c>
      <c r="E1470" t="b">
        <f t="shared" si="98"/>
        <v>0</v>
      </c>
      <c r="F1470" t="b">
        <f t="shared" si="99"/>
        <v>0</v>
      </c>
      <c r="G1470" t="b">
        <f>IF('Input and Summary Results'!$J$4="yes",IF(C1470=FALSE,FALSE,IF('Data Transformation'!E1470&lt;$R$10,E1470,$R$10)),IF(C1470=FALSE,FALSE,IF(C1470&lt;$R$10,C1470,$R$10)))</f>
        <v>0</v>
      </c>
      <c r="H1470" t="b">
        <f>IF('Input and Summary Results'!$J$4="yes",'Data Transformation'!F1470,'Data Transformation'!D1470)</f>
        <v>0</v>
      </c>
      <c r="I1470" t="str">
        <f t="shared" si="97"/>
        <v/>
      </c>
    </row>
    <row r="1471" spans="2:9" x14ac:dyDescent="0.55000000000000004">
      <c r="B1471" t="b">
        <f>IF('Input and Summary Results'!D1053=0,FALSE,'Input and Summary Results'!$B1053)</f>
        <v>0</v>
      </c>
      <c r="C1471" t="b">
        <f>IF(OR(B1471=0,'Input and Summary Results'!D1053=0,'Input and Summary Results'!D1053=""),FALSE,'Input and Summary Results'!$D1053)</f>
        <v>0</v>
      </c>
      <c r="D1471" t="b">
        <f>IF(OR(B1471=0,'Input and Summary Results'!E1053=0),FALSE,'Input and Summary Results'!$E1053)</f>
        <v>0</v>
      </c>
      <c r="E1471" t="b">
        <f t="shared" si="98"/>
        <v>0</v>
      </c>
      <c r="F1471" t="b">
        <f t="shared" si="99"/>
        <v>0</v>
      </c>
      <c r="G1471" t="b">
        <f>IF('Input and Summary Results'!$J$4="yes",IF(C1471=FALSE,FALSE,IF('Data Transformation'!E1471&lt;$R$10,E1471,$R$10)),IF(C1471=FALSE,FALSE,IF(C1471&lt;$R$10,C1471,$R$10)))</f>
        <v>0</v>
      </c>
      <c r="H1471" t="b">
        <f>IF('Input and Summary Results'!$J$4="yes",'Data Transformation'!F1471,'Data Transformation'!D1471)</f>
        <v>0</v>
      </c>
      <c r="I1471" t="str">
        <f t="shared" si="97"/>
        <v/>
      </c>
    </row>
    <row r="1472" spans="2:9" x14ac:dyDescent="0.55000000000000004">
      <c r="B1472" t="b">
        <f>IF('Input and Summary Results'!D1054=0,FALSE,'Input and Summary Results'!$B1054)</f>
        <v>0</v>
      </c>
      <c r="C1472" t="b">
        <f>IF(OR(B1472=0,'Input and Summary Results'!D1054=0,'Input and Summary Results'!D1054=""),FALSE,'Input and Summary Results'!$D1054)</f>
        <v>0</v>
      </c>
      <c r="D1472" t="b">
        <f>IF(OR(B1472=0,'Input and Summary Results'!E1054=0),FALSE,'Input and Summary Results'!$E1054)</f>
        <v>0</v>
      </c>
      <c r="E1472" t="b">
        <f t="shared" si="98"/>
        <v>0</v>
      </c>
      <c r="F1472" t="b">
        <f t="shared" si="99"/>
        <v>0</v>
      </c>
      <c r="G1472" t="b">
        <f>IF('Input and Summary Results'!$J$4="yes",IF(C1472=FALSE,FALSE,IF('Data Transformation'!E1472&lt;$R$10,E1472,$R$10)),IF(C1472=FALSE,FALSE,IF(C1472&lt;$R$10,C1472,$R$10)))</f>
        <v>0</v>
      </c>
      <c r="H1472" t="b">
        <f>IF('Input and Summary Results'!$J$4="yes",'Data Transformation'!F1472,'Data Transformation'!D1472)</f>
        <v>0</v>
      </c>
      <c r="I1472" t="str">
        <f t="shared" si="97"/>
        <v/>
      </c>
    </row>
    <row r="1473" spans="2:9" x14ac:dyDescent="0.55000000000000004">
      <c r="B1473" t="b">
        <f>IF('Input and Summary Results'!D1055=0,FALSE,'Input and Summary Results'!$B1055)</f>
        <v>0</v>
      </c>
      <c r="C1473" t="b">
        <f>IF(OR(B1473=0,'Input and Summary Results'!D1055=0,'Input and Summary Results'!D1055=""),FALSE,'Input and Summary Results'!$D1055)</f>
        <v>0</v>
      </c>
      <c r="D1473" t="b">
        <f>IF(OR(B1473=0,'Input and Summary Results'!E1055=0),FALSE,'Input and Summary Results'!$E1055)</f>
        <v>0</v>
      </c>
      <c r="E1473" t="b">
        <f t="shared" si="98"/>
        <v>0</v>
      </c>
      <c r="F1473" t="b">
        <f t="shared" si="99"/>
        <v>0</v>
      </c>
      <c r="G1473" t="b">
        <f>IF('Input and Summary Results'!$J$4="yes",IF(C1473=FALSE,FALSE,IF('Data Transformation'!E1473&lt;$R$10,E1473,$R$10)),IF(C1473=FALSE,FALSE,IF(C1473&lt;$R$10,C1473,$R$10)))</f>
        <v>0</v>
      </c>
      <c r="H1473" t="b">
        <f>IF('Input and Summary Results'!$J$4="yes",'Data Transformation'!F1473,'Data Transformation'!D1473)</f>
        <v>0</v>
      </c>
      <c r="I1473" t="str">
        <f t="shared" si="97"/>
        <v/>
      </c>
    </row>
    <row r="1474" spans="2:9" x14ac:dyDescent="0.55000000000000004">
      <c r="B1474" t="b">
        <f>IF('Input and Summary Results'!D1056=0,FALSE,'Input and Summary Results'!$B1056)</f>
        <v>0</v>
      </c>
      <c r="C1474" t="b">
        <f>IF(OR(B1474=0,'Input and Summary Results'!D1056=0,'Input and Summary Results'!D1056=""),FALSE,'Input and Summary Results'!$D1056)</f>
        <v>0</v>
      </c>
      <c r="D1474" t="b">
        <f>IF(OR(B1474=0,'Input and Summary Results'!E1056=0),FALSE,'Input and Summary Results'!$E1056)</f>
        <v>0</v>
      </c>
      <c r="E1474" t="b">
        <f t="shared" si="98"/>
        <v>0</v>
      </c>
      <c r="F1474" t="b">
        <f t="shared" si="99"/>
        <v>0</v>
      </c>
      <c r="G1474" t="b">
        <f>IF('Input and Summary Results'!$J$4="yes",IF(C1474=FALSE,FALSE,IF('Data Transformation'!E1474&lt;$R$10,E1474,$R$10)),IF(C1474=FALSE,FALSE,IF(C1474&lt;$R$10,C1474,$R$10)))</f>
        <v>0</v>
      </c>
      <c r="H1474" t="b">
        <f>IF('Input and Summary Results'!$J$4="yes",'Data Transformation'!F1474,'Data Transformation'!D1474)</f>
        <v>0</v>
      </c>
      <c r="I1474" t="str">
        <f t="shared" si="97"/>
        <v/>
      </c>
    </row>
    <row r="1475" spans="2:9" x14ac:dyDescent="0.55000000000000004">
      <c r="B1475" t="b">
        <f>IF('Input and Summary Results'!D1057=0,FALSE,'Input and Summary Results'!$B1057)</f>
        <v>0</v>
      </c>
      <c r="C1475" t="b">
        <f>IF(OR(B1475=0,'Input and Summary Results'!D1057=0,'Input and Summary Results'!D1057=""),FALSE,'Input and Summary Results'!$D1057)</f>
        <v>0</v>
      </c>
      <c r="D1475" t="b">
        <f>IF(OR(B1475=0,'Input and Summary Results'!E1057=0),FALSE,'Input and Summary Results'!$E1057)</f>
        <v>0</v>
      </c>
      <c r="E1475" t="b">
        <f t="shared" si="98"/>
        <v>0</v>
      </c>
      <c r="F1475" t="b">
        <f t="shared" si="99"/>
        <v>0</v>
      </c>
      <c r="G1475" t="b">
        <f>IF('Input and Summary Results'!$J$4="yes",IF(C1475=FALSE,FALSE,IF('Data Transformation'!E1475&lt;$R$10,E1475,$R$10)),IF(C1475=FALSE,FALSE,IF(C1475&lt;$R$10,C1475,$R$10)))</f>
        <v>0</v>
      </c>
      <c r="H1475" t="b">
        <f>IF('Input and Summary Results'!$J$4="yes",'Data Transformation'!F1475,'Data Transformation'!D1475)</f>
        <v>0</v>
      </c>
      <c r="I1475" t="str">
        <f t="shared" si="97"/>
        <v/>
      </c>
    </row>
    <row r="1476" spans="2:9" x14ac:dyDescent="0.55000000000000004">
      <c r="B1476" t="b">
        <f>IF('Input and Summary Results'!D1058=0,FALSE,'Input and Summary Results'!$B1058)</f>
        <v>0</v>
      </c>
      <c r="C1476" t="b">
        <f>IF(OR(B1476=0,'Input and Summary Results'!D1058=0,'Input and Summary Results'!D1058=""),FALSE,'Input and Summary Results'!$D1058)</f>
        <v>0</v>
      </c>
      <c r="D1476" t="b">
        <f>IF(OR(B1476=0,'Input and Summary Results'!E1058=0),FALSE,'Input and Summary Results'!$E1058)</f>
        <v>0</v>
      </c>
      <c r="E1476" t="b">
        <f t="shared" si="98"/>
        <v>0</v>
      </c>
      <c r="F1476" t="b">
        <f t="shared" si="99"/>
        <v>0</v>
      </c>
      <c r="G1476" t="b">
        <f>IF('Input and Summary Results'!$J$4="yes",IF(C1476=FALSE,FALSE,IF('Data Transformation'!E1476&lt;$R$10,E1476,$R$10)),IF(C1476=FALSE,FALSE,IF(C1476&lt;$R$10,C1476,$R$10)))</f>
        <v>0</v>
      </c>
      <c r="H1476" t="b">
        <f>IF('Input and Summary Results'!$J$4="yes",'Data Transformation'!F1476,'Data Transformation'!D1476)</f>
        <v>0</v>
      </c>
      <c r="I1476" t="str">
        <f t="shared" si="97"/>
        <v/>
      </c>
    </row>
    <row r="1477" spans="2:9" x14ac:dyDescent="0.55000000000000004">
      <c r="B1477" t="b">
        <f>IF('Input and Summary Results'!D1059=0,FALSE,'Input and Summary Results'!$B1059)</f>
        <v>0</v>
      </c>
      <c r="C1477" t="b">
        <f>IF(OR(B1477=0,'Input and Summary Results'!D1059=0,'Input and Summary Results'!D1059=""),FALSE,'Input and Summary Results'!$D1059)</f>
        <v>0</v>
      </c>
      <c r="D1477" t="b">
        <f>IF(OR(B1477=0,'Input and Summary Results'!E1059=0),FALSE,'Input and Summary Results'!$E1059)</f>
        <v>0</v>
      </c>
      <c r="E1477" t="b">
        <f t="shared" si="98"/>
        <v>0</v>
      </c>
      <c r="F1477" t="b">
        <f t="shared" si="99"/>
        <v>0</v>
      </c>
      <c r="G1477" t="b">
        <f>IF('Input and Summary Results'!$J$4="yes",IF(C1477=FALSE,FALSE,IF('Data Transformation'!E1477&lt;$R$10,E1477,$R$10)),IF(C1477=FALSE,FALSE,IF(C1477&lt;$R$10,C1477,$R$10)))</f>
        <v>0</v>
      </c>
      <c r="H1477" t="b">
        <f>IF('Input and Summary Results'!$J$4="yes",'Data Transformation'!F1477,'Data Transformation'!D1477)</f>
        <v>0</v>
      </c>
      <c r="I1477" t="str">
        <f t="shared" ref="I1477:I1540" si="100">IF(G1477=FALSE,"",B1477)</f>
        <v/>
      </c>
    </row>
    <row r="1478" spans="2:9" x14ac:dyDescent="0.55000000000000004">
      <c r="B1478" t="b">
        <f>IF('Input and Summary Results'!D1060=0,FALSE,'Input and Summary Results'!$B1060)</f>
        <v>0</v>
      </c>
      <c r="C1478" t="b">
        <f>IF(OR(B1478=0,'Input and Summary Results'!D1060=0,'Input and Summary Results'!D1060=""),FALSE,'Input and Summary Results'!$D1060)</f>
        <v>0</v>
      </c>
      <c r="D1478" t="b">
        <f>IF(OR(B1478=0,'Input and Summary Results'!E1060=0),FALSE,'Input and Summary Results'!$E1060)</f>
        <v>0</v>
      </c>
      <c r="E1478" t="b">
        <f t="shared" si="98"/>
        <v>0</v>
      </c>
      <c r="F1478" t="b">
        <f t="shared" si="99"/>
        <v>0</v>
      </c>
      <c r="G1478" t="b">
        <f>IF('Input and Summary Results'!$J$4="yes",IF(C1478=FALSE,FALSE,IF('Data Transformation'!E1478&lt;$R$10,E1478,$R$10)),IF(C1478=FALSE,FALSE,IF(C1478&lt;$R$10,C1478,$R$10)))</f>
        <v>0</v>
      </c>
      <c r="H1478" t="b">
        <f>IF('Input and Summary Results'!$J$4="yes",'Data Transformation'!F1478,'Data Transformation'!D1478)</f>
        <v>0</v>
      </c>
      <c r="I1478" t="str">
        <f t="shared" si="100"/>
        <v/>
      </c>
    </row>
    <row r="1479" spans="2:9" x14ac:dyDescent="0.55000000000000004">
      <c r="B1479" t="b">
        <f>IF('Input and Summary Results'!D1061=0,FALSE,'Input and Summary Results'!$B1061)</f>
        <v>0</v>
      </c>
      <c r="C1479" t="b">
        <f>IF(OR(B1479=0,'Input and Summary Results'!D1061=0,'Input and Summary Results'!D1061=""),FALSE,'Input and Summary Results'!$D1061)</f>
        <v>0</v>
      </c>
      <c r="D1479" t="b">
        <f>IF(OR(B1479=0,'Input and Summary Results'!E1061=0),FALSE,'Input and Summary Results'!$E1061)</f>
        <v>0</v>
      </c>
      <c r="E1479" t="b">
        <f t="shared" si="98"/>
        <v>0</v>
      </c>
      <c r="F1479" t="b">
        <f t="shared" si="99"/>
        <v>0</v>
      </c>
      <c r="G1479" t="b">
        <f>IF('Input and Summary Results'!$J$4="yes",IF(C1479=FALSE,FALSE,IF('Data Transformation'!E1479&lt;$R$10,E1479,$R$10)),IF(C1479=FALSE,FALSE,IF(C1479&lt;$R$10,C1479,$R$10)))</f>
        <v>0</v>
      </c>
      <c r="H1479" t="b">
        <f>IF('Input and Summary Results'!$J$4="yes",'Data Transformation'!F1479,'Data Transformation'!D1479)</f>
        <v>0</v>
      </c>
      <c r="I1479" t="str">
        <f t="shared" si="100"/>
        <v/>
      </c>
    </row>
    <row r="1480" spans="2:9" x14ac:dyDescent="0.55000000000000004">
      <c r="B1480" t="b">
        <f>IF('Input and Summary Results'!D1062=0,FALSE,'Input and Summary Results'!$B1062)</f>
        <v>0</v>
      </c>
      <c r="C1480" t="b">
        <f>IF(OR(B1480=0,'Input and Summary Results'!D1062=0,'Input and Summary Results'!D1062=""),FALSE,'Input and Summary Results'!$D1062)</f>
        <v>0</v>
      </c>
      <c r="D1480" t="b">
        <f>IF(OR(B1480=0,'Input and Summary Results'!E1062=0),FALSE,'Input and Summary Results'!$E1062)</f>
        <v>0</v>
      </c>
      <c r="E1480" t="b">
        <f t="shared" si="98"/>
        <v>0</v>
      </c>
      <c r="F1480" t="b">
        <f t="shared" si="99"/>
        <v>0</v>
      </c>
      <c r="G1480" t="b">
        <f>IF('Input and Summary Results'!$J$4="yes",IF(C1480=FALSE,FALSE,IF('Data Transformation'!E1480&lt;$R$10,E1480,$R$10)),IF(C1480=FALSE,FALSE,IF(C1480&lt;$R$10,C1480,$R$10)))</f>
        <v>0</v>
      </c>
      <c r="H1480" t="b">
        <f>IF('Input and Summary Results'!$J$4="yes",'Data Transformation'!F1480,'Data Transformation'!D1480)</f>
        <v>0</v>
      </c>
      <c r="I1480" t="str">
        <f t="shared" si="100"/>
        <v/>
      </c>
    </row>
    <row r="1481" spans="2:9" x14ac:dyDescent="0.55000000000000004">
      <c r="B1481" t="b">
        <f>IF('Input and Summary Results'!D1063=0,FALSE,'Input and Summary Results'!$B1063)</f>
        <v>0</v>
      </c>
      <c r="C1481" t="b">
        <f>IF(OR(B1481=0,'Input and Summary Results'!D1063=0,'Input and Summary Results'!D1063=""),FALSE,'Input and Summary Results'!$D1063)</f>
        <v>0</v>
      </c>
      <c r="D1481" t="b">
        <f>IF(OR(B1481=0,'Input and Summary Results'!E1063=0),FALSE,'Input and Summary Results'!$E1063)</f>
        <v>0</v>
      </c>
      <c r="E1481" t="b">
        <f t="shared" si="98"/>
        <v>0</v>
      </c>
      <c r="F1481" t="b">
        <f t="shared" si="99"/>
        <v>0</v>
      </c>
      <c r="G1481" t="b">
        <f>IF('Input and Summary Results'!$J$4="yes",IF(C1481=FALSE,FALSE,IF('Data Transformation'!E1481&lt;$R$10,E1481,$R$10)),IF(C1481=FALSE,FALSE,IF(C1481&lt;$R$10,C1481,$R$10)))</f>
        <v>0</v>
      </c>
      <c r="H1481" t="b">
        <f>IF('Input and Summary Results'!$J$4="yes",'Data Transformation'!F1481,'Data Transformation'!D1481)</f>
        <v>0</v>
      </c>
      <c r="I1481" t="str">
        <f t="shared" si="100"/>
        <v/>
      </c>
    </row>
    <row r="1482" spans="2:9" x14ac:dyDescent="0.55000000000000004">
      <c r="B1482" t="b">
        <f>IF('Input and Summary Results'!D1064=0,FALSE,'Input and Summary Results'!$B1064)</f>
        <v>0</v>
      </c>
      <c r="C1482" t="b">
        <f>IF(OR(B1482=0,'Input and Summary Results'!D1064=0,'Input and Summary Results'!D1064=""),FALSE,'Input and Summary Results'!$D1064)</f>
        <v>0</v>
      </c>
      <c r="D1482" t="b">
        <f>IF(OR(B1482=0,'Input and Summary Results'!E1064=0),FALSE,'Input and Summary Results'!$E1064)</f>
        <v>0</v>
      </c>
      <c r="E1482" t="b">
        <f t="shared" si="98"/>
        <v>0</v>
      </c>
      <c r="F1482" t="b">
        <f t="shared" si="99"/>
        <v>0</v>
      </c>
      <c r="G1482" t="b">
        <f>IF('Input and Summary Results'!$J$4="yes",IF(C1482=FALSE,FALSE,IF('Data Transformation'!E1482&lt;$R$10,E1482,$R$10)),IF(C1482=FALSE,FALSE,IF(C1482&lt;$R$10,C1482,$R$10)))</f>
        <v>0</v>
      </c>
      <c r="H1482" t="b">
        <f>IF('Input and Summary Results'!$J$4="yes",'Data Transformation'!F1482,'Data Transformation'!D1482)</f>
        <v>0</v>
      </c>
      <c r="I1482" t="str">
        <f t="shared" si="100"/>
        <v/>
      </c>
    </row>
    <row r="1483" spans="2:9" x14ac:dyDescent="0.55000000000000004">
      <c r="B1483" t="b">
        <f>IF('Input and Summary Results'!D1065=0,FALSE,'Input and Summary Results'!$B1065)</f>
        <v>0</v>
      </c>
      <c r="C1483" t="b">
        <f>IF(OR(B1483=0,'Input and Summary Results'!D1065=0,'Input and Summary Results'!D1065=""),FALSE,'Input and Summary Results'!$D1065)</f>
        <v>0</v>
      </c>
      <c r="D1483" t="b">
        <f>IF(OR(B1483=0,'Input and Summary Results'!E1065=0),FALSE,'Input and Summary Results'!$E1065)</f>
        <v>0</v>
      </c>
      <c r="E1483" t="b">
        <f t="shared" si="98"/>
        <v>0</v>
      </c>
      <c r="F1483" t="b">
        <f t="shared" si="99"/>
        <v>0</v>
      </c>
      <c r="G1483" t="b">
        <f>IF('Input and Summary Results'!$J$4="yes",IF(C1483=FALSE,FALSE,IF('Data Transformation'!E1483&lt;$R$10,E1483,$R$10)),IF(C1483=FALSE,FALSE,IF(C1483&lt;$R$10,C1483,$R$10)))</f>
        <v>0</v>
      </c>
      <c r="H1483" t="b">
        <f>IF('Input and Summary Results'!$J$4="yes",'Data Transformation'!F1483,'Data Transformation'!D1483)</f>
        <v>0</v>
      </c>
      <c r="I1483" t="str">
        <f t="shared" si="100"/>
        <v/>
      </c>
    </row>
    <row r="1484" spans="2:9" x14ac:dyDescent="0.55000000000000004">
      <c r="B1484" t="b">
        <f>IF('Input and Summary Results'!D1066=0,FALSE,'Input and Summary Results'!$B1066)</f>
        <v>0</v>
      </c>
      <c r="C1484" t="b">
        <f>IF(OR(B1484=0,'Input and Summary Results'!D1066=0,'Input and Summary Results'!D1066=""),FALSE,'Input and Summary Results'!$D1066)</f>
        <v>0</v>
      </c>
      <c r="D1484" t="b">
        <f>IF(OR(B1484=0,'Input and Summary Results'!E1066=0),FALSE,'Input and Summary Results'!$E1066)</f>
        <v>0</v>
      </c>
      <c r="E1484" t="b">
        <f t="shared" si="98"/>
        <v>0</v>
      </c>
      <c r="F1484" t="b">
        <f t="shared" si="99"/>
        <v>0</v>
      </c>
      <c r="G1484" t="b">
        <f>IF('Input and Summary Results'!$J$4="yes",IF(C1484=FALSE,FALSE,IF('Data Transformation'!E1484&lt;$R$10,E1484,$R$10)),IF(C1484=FALSE,FALSE,IF(C1484&lt;$R$10,C1484,$R$10)))</f>
        <v>0</v>
      </c>
      <c r="H1484" t="b">
        <f>IF('Input and Summary Results'!$J$4="yes",'Data Transformation'!F1484,'Data Transformation'!D1484)</f>
        <v>0</v>
      </c>
      <c r="I1484" t="str">
        <f t="shared" si="100"/>
        <v/>
      </c>
    </row>
    <row r="1485" spans="2:9" x14ac:dyDescent="0.55000000000000004">
      <c r="B1485" t="b">
        <f>IF('Input and Summary Results'!D1067=0,FALSE,'Input and Summary Results'!$B1067)</f>
        <v>0</v>
      </c>
      <c r="C1485" t="b">
        <f>IF(OR(B1485=0,'Input and Summary Results'!D1067=0,'Input and Summary Results'!D1067=""),FALSE,'Input and Summary Results'!$D1067)</f>
        <v>0</v>
      </c>
      <c r="D1485" t="b">
        <f>IF(OR(B1485=0,'Input and Summary Results'!E1067=0),FALSE,'Input and Summary Results'!$E1067)</f>
        <v>0</v>
      </c>
      <c r="E1485" t="b">
        <f t="shared" si="98"/>
        <v>0</v>
      </c>
      <c r="F1485" t="b">
        <f t="shared" si="99"/>
        <v>0</v>
      </c>
      <c r="G1485" t="b">
        <f>IF('Input and Summary Results'!$J$4="yes",IF(C1485=FALSE,FALSE,IF('Data Transformation'!E1485&lt;$R$10,E1485,$R$10)),IF(C1485=FALSE,FALSE,IF(C1485&lt;$R$10,C1485,$R$10)))</f>
        <v>0</v>
      </c>
      <c r="H1485" t="b">
        <f>IF('Input and Summary Results'!$J$4="yes",'Data Transformation'!F1485,'Data Transformation'!D1485)</f>
        <v>0</v>
      </c>
      <c r="I1485" t="str">
        <f t="shared" si="100"/>
        <v/>
      </c>
    </row>
    <row r="1486" spans="2:9" x14ac:dyDescent="0.55000000000000004">
      <c r="B1486" t="b">
        <f>IF('Input and Summary Results'!D1068=0,FALSE,'Input and Summary Results'!$B1068)</f>
        <v>0</v>
      </c>
      <c r="C1486" t="b">
        <f>IF(OR(B1486=0,'Input and Summary Results'!D1068=0,'Input and Summary Results'!D1068=""),FALSE,'Input and Summary Results'!$D1068)</f>
        <v>0</v>
      </c>
      <c r="D1486" t="b">
        <f>IF(OR(B1486=0,'Input and Summary Results'!E1068=0),FALSE,'Input and Summary Results'!$E1068)</f>
        <v>0</v>
      </c>
      <c r="E1486" t="b">
        <f t="shared" si="98"/>
        <v>0</v>
      </c>
      <c r="F1486" t="b">
        <f t="shared" si="99"/>
        <v>0</v>
      </c>
      <c r="G1486" t="b">
        <f>IF('Input and Summary Results'!$J$4="yes",IF(C1486=FALSE,FALSE,IF('Data Transformation'!E1486&lt;$R$10,E1486,$R$10)),IF(C1486=FALSE,FALSE,IF(C1486&lt;$R$10,C1486,$R$10)))</f>
        <v>0</v>
      </c>
      <c r="H1486" t="b">
        <f>IF('Input and Summary Results'!$J$4="yes",'Data Transformation'!F1486,'Data Transformation'!D1486)</f>
        <v>0</v>
      </c>
      <c r="I1486" t="str">
        <f t="shared" si="100"/>
        <v/>
      </c>
    </row>
    <row r="1487" spans="2:9" x14ac:dyDescent="0.55000000000000004">
      <c r="B1487" t="b">
        <f>IF('Input and Summary Results'!D1069=0,FALSE,'Input and Summary Results'!$B1069)</f>
        <v>0</v>
      </c>
      <c r="C1487" t="b">
        <f>IF(OR(B1487=0,'Input and Summary Results'!D1069=0,'Input and Summary Results'!D1069=""),FALSE,'Input and Summary Results'!$D1069)</f>
        <v>0</v>
      </c>
      <c r="D1487" t="b">
        <f>IF(OR(B1487=0,'Input and Summary Results'!E1069=0),FALSE,'Input and Summary Results'!$E1069)</f>
        <v>0</v>
      </c>
      <c r="E1487" t="b">
        <f t="shared" si="98"/>
        <v>0</v>
      </c>
      <c r="F1487" t="b">
        <f t="shared" si="99"/>
        <v>0</v>
      </c>
      <c r="G1487" t="b">
        <f>IF('Input and Summary Results'!$J$4="yes",IF(C1487=FALSE,FALSE,IF('Data Transformation'!E1487&lt;$R$10,E1487,$R$10)),IF(C1487=FALSE,FALSE,IF(C1487&lt;$R$10,C1487,$R$10)))</f>
        <v>0</v>
      </c>
      <c r="H1487" t="b">
        <f>IF('Input and Summary Results'!$J$4="yes",'Data Transformation'!F1487,'Data Transformation'!D1487)</f>
        <v>0</v>
      </c>
      <c r="I1487" t="str">
        <f t="shared" si="100"/>
        <v/>
      </c>
    </row>
    <row r="1488" spans="2:9" x14ac:dyDescent="0.55000000000000004">
      <c r="B1488" t="b">
        <f>IF('Input and Summary Results'!D1070=0,FALSE,'Input and Summary Results'!$B1070)</f>
        <v>0</v>
      </c>
      <c r="C1488" t="b">
        <f>IF(OR(B1488=0,'Input and Summary Results'!D1070=0,'Input and Summary Results'!D1070=""),FALSE,'Input and Summary Results'!$D1070)</f>
        <v>0</v>
      </c>
      <c r="D1488" t="b">
        <f>IF(OR(B1488=0,'Input and Summary Results'!E1070=0),FALSE,'Input and Summary Results'!$E1070)</f>
        <v>0</v>
      </c>
      <c r="E1488" t="b">
        <f t="shared" si="98"/>
        <v>0</v>
      </c>
      <c r="F1488" t="b">
        <f t="shared" si="99"/>
        <v>0</v>
      </c>
      <c r="G1488" t="b">
        <f>IF('Input and Summary Results'!$J$4="yes",IF(C1488=FALSE,FALSE,IF('Data Transformation'!E1488&lt;$R$10,E1488,$R$10)),IF(C1488=FALSE,FALSE,IF(C1488&lt;$R$10,C1488,$R$10)))</f>
        <v>0</v>
      </c>
      <c r="H1488" t="b">
        <f>IF('Input and Summary Results'!$J$4="yes",'Data Transformation'!F1488,'Data Transformation'!D1488)</f>
        <v>0</v>
      </c>
      <c r="I1488" t="str">
        <f t="shared" si="100"/>
        <v/>
      </c>
    </row>
    <row r="1489" spans="2:9" x14ac:dyDescent="0.55000000000000004">
      <c r="B1489" t="b">
        <f>IF('Input and Summary Results'!D1071=0,FALSE,'Input and Summary Results'!$B1071)</f>
        <v>0</v>
      </c>
      <c r="C1489" t="b">
        <f>IF(OR(B1489=0,'Input and Summary Results'!D1071=0,'Input and Summary Results'!D1071=""),FALSE,'Input and Summary Results'!$D1071)</f>
        <v>0</v>
      </c>
      <c r="D1489" t="b">
        <f>IF(OR(B1489=0,'Input and Summary Results'!E1071=0),FALSE,'Input and Summary Results'!$E1071)</f>
        <v>0</v>
      </c>
      <c r="E1489" t="b">
        <f t="shared" si="98"/>
        <v>0</v>
      </c>
      <c r="F1489" t="b">
        <f t="shared" si="99"/>
        <v>0</v>
      </c>
      <c r="G1489" t="b">
        <f>IF('Input and Summary Results'!$J$4="yes",IF(C1489=FALSE,FALSE,IF('Data Transformation'!E1489&lt;$R$10,E1489,$R$10)),IF(C1489=FALSE,FALSE,IF(C1489&lt;$R$10,C1489,$R$10)))</f>
        <v>0</v>
      </c>
      <c r="H1489" t="b">
        <f>IF('Input and Summary Results'!$J$4="yes",'Data Transformation'!F1489,'Data Transformation'!D1489)</f>
        <v>0</v>
      </c>
      <c r="I1489" t="str">
        <f t="shared" si="100"/>
        <v/>
      </c>
    </row>
    <row r="1490" spans="2:9" x14ac:dyDescent="0.55000000000000004">
      <c r="B1490" t="b">
        <f>IF('Input and Summary Results'!D1072=0,FALSE,'Input and Summary Results'!$B1072)</f>
        <v>0</v>
      </c>
      <c r="C1490" t="b">
        <f>IF(OR(B1490=0,'Input and Summary Results'!D1072=0,'Input and Summary Results'!D1072=""),FALSE,'Input and Summary Results'!$D1072)</f>
        <v>0</v>
      </c>
      <c r="D1490" t="b">
        <f>IF(OR(B1490=0,'Input and Summary Results'!E1072=0),FALSE,'Input and Summary Results'!$E1072)</f>
        <v>0</v>
      </c>
      <c r="E1490" t="b">
        <f t="shared" si="98"/>
        <v>0</v>
      </c>
      <c r="F1490" t="b">
        <f t="shared" si="99"/>
        <v>0</v>
      </c>
      <c r="G1490" t="b">
        <f>IF('Input and Summary Results'!$J$4="yes",IF(C1490=FALSE,FALSE,IF('Data Transformation'!E1490&lt;$R$10,E1490,$R$10)),IF(C1490=FALSE,FALSE,IF(C1490&lt;$R$10,C1490,$R$10)))</f>
        <v>0</v>
      </c>
      <c r="H1490" t="b">
        <f>IF('Input and Summary Results'!$J$4="yes",'Data Transformation'!F1490,'Data Transformation'!D1490)</f>
        <v>0</v>
      </c>
      <c r="I1490" t="str">
        <f t="shared" si="100"/>
        <v/>
      </c>
    </row>
    <row r="1491" spans="2:9" x14ac:dyDescent="0.55000000000000004">
      <c r="B1491" t="b">
        <f>IF('Input and Summary Results'!D1073=0,FALSE,'Input and Summary Results'!$B1073)</f>
        <v>0</v>
      </c>
      <c r="C1491" t="b">
        <f>IF(OR(B1491=0,'Input and Summary Results'!D1073=0,'Input and Summary Results'!D1073=""),FALSE,'Input and Summary Results'!$D1073)</f>
        <v>0</v>
      </c>
      <c r="D1491" t="b">
        <f>IF(OR(B1491=0,'Input and Summary Results'!E1073=0),FALSE,'Input and Summary Results'!$E1073)</f>
        <v>0</v>
      </c>
      <c r="E1491" t="b">
        <f t="shared" si="98"/>
        <v>0</v>
      </c>
      <c r="F1491" t="b">
        <f t="shared" si="99"/>
        <v>0</v>
      </c>
      <c r="G1491" t="b">
        <f>IF('Input and Summary Results'!$J$4="yes",IF(C1491=FALSE,FALSE,IF('Data Transformation'!E1491&lt;$R$10,E1491,$R$10)),IF(C1491=FALSE,FALSE,IF(C1491&lt;$R$10,C1491,$R$10)))</f>
        <v>0</v>
      </c>
      <c r="H1491" t="b">
        <f>IF('Input and Summary Results'!$J$4="yes",'Data Transformation'!F1491,'Data Transformation'!D1491)</f>
        <v>0</v>
      </c>
      <c r="I1491" t="str">
        <f t="shared" si="100"/>
        <v/>
      </c>
    </row>
    <row r="1492" spans="2:9" x14ac:dyDescent="0.55000000000000004">
      <c r="B1492" t="b">
        <f>IF('Input and Summary Results'!D1074=0,FALSE,'Input and Summary Results'!$B1074)</f>
        <v>0</v>
      </c>
      <c r="C1492" t="b">
        <f>IF(OR(B1492=0,'Input and Summary Results'!D1074=0,'Input and Summary Results'!D1074=""),FALSE,'Input and Summary Results'!$D1074)</f>
        <v>0</v>
      </c>
      <c r="D1492" t="b">
        <f>IF(OR(B1492=0,'Input and Summary Results'!E1074=0),FALSE,'Input and Summary Results'!$E1074)</f>
        <v>0</v>
      </c>
      <c r="E1492" t="b">
        <f t="shared" si="98"/>
        <v>0</v>
      </c>
      <c r="F1492" t="b">
        <f t="shared" si="99"/>
        <v>0</v>
      </c>
      <c r="G1492" t="b">
        <f>IF('Input and Summary Results'!$J$4="yes",IF(C1492=FALSE,FALSE,IF('Data Transformation'!E1492&lt;$R$10,E1492,$R$10)),IF(C1492=FALSE,FALSE,IF(C1492&lt;$R$10,C1492,$R$10)))</f>
        <v>0</v>
      </c>
      <c r="H1492" t="b">
        <f>IF('Input and Summary Results'!$J$4="yes",'Data Transformation'!F1492,'Data Transformation'!D1492)</f>
        <v>0</v>
      </c>
      <c r="I1492" t="str">
        <f t="shared" si="100"/>
        <v/>
      </c>
    </row>
    <row r="1493" spans="2:9" x14ac:dyDescent="0.55000000000000004">
      <c r="B1493" t="b">
        <f>IF('Input and Summary Results'!D1075=0,FALSE,'Input and Summary Results'!$B1075)</f>
        <v>0</v>
      </c>
      <c r="C1493" t="b">
        <f>IF(OR(B1493=0,'Input and Summary Results'!D1075=0,'Input and Summary Results'!D1075=""),FALSE,'Input and Summary Results'!$D1075)</f>
        <v>0</v>
      </c>
      <c r="D1493" t="b">
        <f>IF(OR(B1493=0,'Input and Summary Results'!E1075=0),FALSE,'Input and Summary Results'!$E1075)</f>
        <v>0</v>
      </c>
      <c r="E1493" t="b">
        <f t="shared" si="98"/>
        <v>0</v>
      </c>
      <c r="F1493" t="b">
        <f t="shared" si="99"/>
        <v>0</v>
      </c>
      <c r="G1493" t="b">
        <f>IF('Input and Summary Results'!$J$4="yes",IF(C1493=FALSE,FALSE,IF('Data Transformation'!E1493&lt;$R$10,E1493,$R$10)),IF(C1493=FALSE,FALSE,IF(C1493&lt;$R$10,C1493,$R$10)))</f>
        <v>0</v>
      </c>
      <c r="H1493" t="b">
        <f>IF('Input and Summary Results'!$J$4="yes",'Data Transformation'!F1493,'Data Transformation'!D1493)</f>
        <v>0</v>
      </c>
      <c r="I1493" t="str">
        <f t="shared" si="100"/>
        <v/>
      </c>
    </row>
    <row r="1494" spans="2:9" x14ac:dyDescent="0.55000000000000004">
      <c r="B1494" t="b">
        <f>IF('Input and Summary Results'!D1076=0,FALSE,'Input and Summary Results'!$B1076)</f>
        <v>0</v>
      </c>
      <c r="C1494" t="b">
        <f>IF(OR(B1494=0,'Input and Summary Results'!D1076=0,'Input and Summary Results'!D1076=""),FALSE,'Input and Summary Results'!$D1076)</f>
        <v>0</v>
      </c>
      <c r="D1494" t="b">
        <f>IF(OR(B1494=0,'Input and Summary Results'!E1076=0),FALSE,'Input and Summary Results'!$E1076)</f>
        <v>0</v>
      </c>
      <c r="E1494" t="b">
        <f t="shared" si="98"/>
        <v>0</v>
      </c>
      <c r="F1494" t="b">
        <f t="shared" si="99"/>
        <v>0</v>
      </c>
      <c r="G1494" t="b">
        <f>IF('Input and Summary Results'!$J$4="yes",IF(C1494=FALSE,FALSE,IF('Data Transformation'!E1494&lt;$R$10,E1494,$R$10)),IF(C1494=FALSE,FALSE,IF(C1494&lt;$R$10,C1494,$R$10)))</f>
        <v>0</v>
      </c>
      <c r="H1494" t="b">
        <f>IF('Input and Summary Results'!$J$4="yes",'Data Transformation'!F1494,'Data Transformation'!D1494)</f>
        <v>0</v>
      </c>
      <c r="I1494" t="str">
        <f t="shared" si="100"/>
        <v/>
      </c>
    </row>
    <row r="1495" spans="2:9" x14ac:dyDescent="0.55000000000000004">
      <c r="B1495" t="b">
        <f>IF('Input and Summary Results'!D1077=0,FALSE,'Input and Summary Results'!$B1077)</f>
        <v>0</v>
      </c>
      <c r="C1495" t="b">
        <f>IF(OR(B1495=0,'Input and Summary Results'!D1077=0,'Input and Summary Results'!D1077=""),FALSE,'Input and Summary Results'!$D1077)</f>
        <v>0</v>
      </c>
      <c r="D1495" t="b">
        <f>IF(OR(B1495=0,'Input and Summary Results'!E1077=0),FALSE,'Input and Summary Results'!$E1077)</f>
        <v>0</v>
      </c>
      <c r="E1495" t="b">
        <f t="shared" si="98"/>
        <v>0</v>
      </c>
      <c r="F1495" t="b">
        <f t="shared" si="99"/>
        <v>0</v>
      </c>
      <c r="G1495" t="b">
        <f>IF('Input and Summary Results'!$J$4="yes",IF(C1495=FALSE,FALSE,IF('Data Transformation'!E1495&lt;$R$10,E1495,$R$10)),IF(C1495=FALSE,FALSE,IF(C1495&lt;$R$10,C1495,$R$10)))</f>
        <v>0</v>
      </c>
      <c r="H1495" t="b">
        <f>IF('Input and Summary Results'!$J$4="yes",'Data Transformation'!F1495,'Data Transformation'!D1495)</f>
        <v>0</v>
      </c>
      <c r="I1495" t="str">
        <f t="shared" si="100"/>
        <v/>
      </c>
    </row>
    <row r="1496" spans="2:9" x14ac:dyDescent="0.55000000000000004">
      <c r="B1496" t="b">
        <f>IF('Input and Summary Results'!D1078=0,FALSE,'Input and Summary Results'!$B1078)</f>
        <v>0</v>
      </c>
      <c r="C1496" t="b">
        <f>IF(OR(B1496=0,'Input and Summary Results'!D1078=0,'Input and Summary Results'!D1078=""),FALSE,'Input and Summary Results'!$D1078)</f>
        <v>0</v>
      </c>
      <c r="D1496" t="b">
        <f>IF(OR(B1496=0,'Input and Summary Results'!E1078=0),FALSE,'Input and Summary Results'!$E1078)</f>
        <v>0</v>
      </c>
      <c r="E1496" t="b">
        <f t="shared" si="98"/>
        <v>0</v>
      </c>
      <c r="F1496" t="b">
        <f t="shared" si="99"/>
        <v>0</v>
      </c>
      <c r="G1496" t="b">
        <f>IF('Input and Summary Results'!$J$4="yes",IF(C1496=FALSE,FALSE,IF('Data Transformation'!E1496&lt;$R$10,E1496,$R$10)),IF(C1496=FALSE,FALSE,IF(C1496&lt;$R$10,C1496,$R$10)))</f>
        <v>0</v>
      </c>
      <c r="H1496" t="b">
        <f>IF('Input and Summary Results'!$J$4="yes",'Data Transformation'!F1496,'Data Transformation'!D1496)</f>
        <v>0</v>
      </c>
      <c r="I1496" t="str">
        <f t="shared" si="100"/>
        <v/>
      </c>
    </row>
    <row r="1497" spans="2:9" x14ac:dyDescent="0.55000000000000004">
      <c r="B1497" t="b">
        <f>IF('Input and Summary Results'!D1079=0,FALSE,'Input and Summary Results'!$B1079)</f>
        <v>0</v>
      </c>
      <c r="C1497" t="b">
        <f>IF(OR(B1497=0,'Input and Summary Results'!D1079=0,'Input and Summary Results'!D1079=""),FALSE,'Input and Summary Results'!$D1079)</f>
        <v>0</v>
      </c>
      <c r="D1497" t="b">
        <f>IF(OR(B1497=0,'Input and Summary Results'!E1079=0),FALSE,'Input and Summary Results'!$E1079)</f>
        <v>0</v>
      </c>
      <c r="E1497" t="b">
        <f t="shared" si="98"/>
        <v>0</v>
      </c>
      <c r="F1497" t="b">
        <f t="shared" si="99"/>
        <v>0</v>
      </c>
      <c r="G1497" t="b">
        <f>IF('Input and Summary Results'!$J$4="yes",IF(C1497=FALSE,FALSE,IF('Data Transformation'!E1497&lt;$R$10,E1497,$R$10)),IF(C1497=FALSE,FALSE,IF(C1497&lt;$R$10,C1497,$R$10)))</f>
        <v>0</v>
      </c>
      <c r="H1497" t="b">
        <f>IF('Input and Summary Results'!$J$4="yes",'Data Transformation'!F1497,'Data Transformation'!D1497)</f>
        <v>0</v>
      </c>
      <c r="I1497" t="str">
        <f t="shared" si="100"/>
        <v/>
      </c>
    </row>
    <row r="1498" spans="2:9" x14ac:dyDescent="0.55000000000000004">
      <c r="B1498" t="b">
        <f>IF('Input and Summary Results'!D1080=0,FALSE,'Input and Summary Results'!$B1080)</f>
        <v>0</v>
      </c>
      <c r="C1498" t="b">
        <f>IF(OR(B1498=0,'Input and Summary Results'!D1080=0,'Input and Summary Results'!D1080=""),FALSE,'Input and Summary Results'!$D1080)</f>
        <v>0</v>
      </c>
      <c r="D1498" t="b">
        <f>IF(OR(B1498=0,'Input and Summary Results'!E1080=0),FALSE,'Input and Summary Results'!$E1080)</f>
        <v>0</v>
      </c>
      <c r="E1498" t="b">
        <f t="shared" si="98"/>
        <v>0</v>
      </c>
      <c r="F1498" t="b">
        <f t="shared" si="99"/>
        <v>0</v>
      </c>
      <c r="G1498" t="b">
        <f>IF('Input and Summary Results'!$J$4="yes",IF(C1498=FALSE,FALSE,IF('Data Transformation'!E1498&lt;$R$10,E1498,$R$10)),IF(C1498=FALSE,FALSE,IF(C1498&lt;$R$10,C1498,$R$10)))</f>
        <v>0</v>
      </c>
      <c r="H1498" t="b">
        <f>IF('Input and Summary Results'!$J$4="yes",'Data Transformation'!F1498,'Data Transformation'!D1498)</f>
        <v>0</v>
      </c>
      <c r="I1498" t="str">
        <f t="shared" si="100"/>
        <v/>
      </c>
    </row>
    <row r="1499" spans="2:9" x14ac:dyDescent="0.55000000000000004">
      <c r="B1499" t="b">
        <f>IF('Input and Summary Results'!D1081=0,FALSE,'Input and Summary Results'!$B1081)</f>
        <v>0</v>
      </c>
      <c r="C1499" t="b">
        <f>IF(OR(B1499=0,'Input and Summary Results'!D1081=0,'Input and Summary Results'!D1081=""),FALSE,'Input and Summary Results'!$D1081)</f>
        <v>0</v>
      </c>
      <c r="D1499" t="b">
        <f>IF(OR(B1499=0,'Input and Summary Results'!E1081=0),FALSE,'Input and Summary Results'!$E1081)</f>
        <v>0</v>
      </c>
      <c r="E1499" t="b">
        <f t="shared" si="98"/>
        <v>0</v>
      </c>
      <c r="F1499" t="b">
        <f t="shared" si="99"/>
        <v>0</v>
      </c>
      <c r="G1499" t="b">
        <f>IF('Input and Summary Results'!$J$4="yes",IF(C1499=FALSE,FALSE,IF('Data Transformation'!E1499&lt;$R$10,E1499,$R$10)),IF(C1499=FALSE,FALSE,IF(C1499&lt;$R$10,C1499,$R$10)))</f>
        <v>0</v>
      </c>
      <c r="H1499" t="b">
        <f>IF('Input and Summary Results'!$J$4="yes",'Data Transformation'!F1499,'Data Transformation'!D1499)</f>
        <v>0</v>
      </c>
      <c r="I1499" t="str">
        <f t="shared" si="100"/>
        <v/>
      </c>
    </row>
    <row r="1500" spans="2:9" x14ac:dyDescent="0.55000000000000004">
      <c r="B1500" t="b">
        <f>IF('Input and Summary Results'!D1082=0,FALSE,'Input and Summary Results'!$B1082)</f>
        <v>0</v>
      </c>
      <c r="C1500" t="b">
        <f>IF(OR(B1500=0,'Input and Summary Results'!D1082=0,'Input and Summary Results'!D1082=""),FALSE,'Input and Summary Results'!$D1082)</f>
        <v>0</v>
      </c>
      <c r="D1500" t="b">
        <f>IF(OR(B1500=0,'Input and Summary Results'!E1082=0),FALSE,'Input and Summary Results'!$E1082)</f>
        <v>0</v>
      </c>
      <c r="E1500" t="b">
        <f t="shared" si="98"/>
        <v>0</v>
      </c>
      <c r="F1500" t="b">
        <f t="shared" si="99"/>
        <v>0</v>
      </c>
      <c r="G1500" t="b">
        <f>IF('Input and Summary Results'!$J$4="yes",IF(C1500=FALSE,FALSE,IF('Data Transformation'!E1500&lt;$R$10,E1500,$R$10)),IF(C1500=FALSE,FALSE,IF(C1500&lt;$R$10,C1500,$R$10)))</f>
        <v>0</v>
      </c>
      <c r="H1500" t="b">
        <f>IF('Input and Summary Results'!$J$4="yes",'Data Transformation'!F1500,'Data Transformation'!D1500)</f>
        <v>0</v>
      </c>
      <c r="I1500" t="str">
        <f t="shared" si="100"/>
        <v/>
      </c>
    </row>
    <row r="1501" spans="2:9" x14ac:dyDescent="0.55000000000000004">
      <c r="B1501" t="b">
        <f>IF('Input and Summary Results'!D1083=0,FALSE,'Input and Summary Results'!$B1083)</f>
        <v>0</v>
      </c>
      <c r="C1501" t="b">
        <f>IF(OR(B1501=0,'Input and Summary Results'!D1083=0,'Input and Summary Results'!D1083=""),FALSE,'Input and Summary Results'!$D1083)</f>
        <v>0</v>
      </c>
      <c r="D1501" t="b">
        <f>IF(OR(B1501=0,'Input and Summary Results'!E1083=0),FALSE,'Input and Summary Results'!$E1083)</f>
        <v>0</v>
      </c>
      <c r="E1501" t="b">
        <f t="shared" si="98"/>
        <v>0</v>
      </c>
      <c r="F1501" t="b">
        <f t="shared" si="99"/>
        <v>0</v>
      </c>
      <c r="G1501" t="b">
        <f>IF('Input and Summary Results'!$J$4="yes",IF(C1501=FALSE,FALSE,IF('Data Transformation'!E1501&lt;$R$10,E1501,$R$10)),IF(C1501=FALSE,FALSE,IF(C1501&lt;$R$10,C1501,$R$10)))</f>
        <v>0</v>
      </c>
      <c r="H1501" t="b">
        <f>IF('Input and Summary Results'!$J$4="yes",'Data Transformation'!F1501,'Data Transformation'!D1501)</f>
        <v>0</v>
      </c>
      <c r="I1501" t="str">
        <f t="shared" si="100"/>
        <v/>
      </c>
    </row>
    <row r="1502" spans="2:9" x14ac:dyDescent="0.55000000000000004">
      <c r="B1502" t="b">
        <f>IF('Input and Summary Results'!D1084=0,FALSE,'Input and Summary Results'!$B1084)</f>
        <v>0</v>
      </c>
      <c r="C1502" t="b">
        <f>IF(OR(B1502=0,'Input and Summary Results'!D1084=0,'Input and Summary Results'!D1084=""),FALSE,'Input and Summary Results'!$D1084)</f>
        <v>0</v>
      </c>
      <c r="D1502" t="b">
        <f>IF(OR(B1502=0,'Input and Summary Results'!E1084=0),FALSE,'Input and Summary Results'!$E1084)</f>
        <v>0</v>
      </c>
      <c r="E1502" t="b">
        <f t="shared" si="98"/>
        <v>0</v>
      </c>
      <c r="F1502" t="b">
        <f t="shared" si="99"/>
        <v>0</v>
      </c>
      <c r="G1502" t="b">
        <f>IF('Input and Summary Results'!$J$4="yes",IF(C1502=FALSE,FALSE,IF('Data Transformation'!E1502&lt;$R$10,E1502,$R$10)),IF(C1502=FALSE,FALSE,IF(C1502&lt;$R$10,C1502,$R$10)))</f>
        <v>0</v>
      </c>
      <c r="H1502" t="b">
        <f>IF('Input and Summary Results'!$J$4="yes",'Data Transformation'!F1502,'Data Transformation'!D1502)</f>
        <v>0</v>
      </c>
      <c r="I1502" t="str">
        <f t="shared" si="100"/>
        <v/>
      </c>
    </row>
    <row r="1503" spans="2:9" x14ac:dyDescent="0.55000000000000004">
      <c r="B1503" t="b">
        <f>IF('Input and Summary Results'!D1085=0,FALSE,'Input and Summary Results'!$B1085)</f>
        <v>0</v>
      </c>
      <c r="C1503" t="b">
        <f>IF(OR(B1503=0,'Input and Summary Results'!D1085=0,'Input and Summary Results'!D1085=""),FALSE,'Input and Summary Results'!$D1085)</f>
        <v>0</v>
      </c>
      <c r="D1503" t="b">
        <f>IF(OR(B1503=0,'Input and Summary Results'!E1085=0),FALSE,'Input and Summary Results'!$E1085)</f>
        <v>0</v>
      </c>
      <c r="E1503" t="b">
        <f t="shared" si="98"/>
        <v>0</v>
      </c>
      <c r="F1503" t="b">
        <f t="shared" si="99"/>
        <v>0</v>
      </c>
      <c r="G1503" t="b">
        <f>IF('Input and Summary Results'!$J$4="yes",IF(C1503=FALSE,FALSE,IF('Data Transformation'!E1503&lt;$R$10,E1503,$R$10)),IF(C1503=FALSE,FALSE,IF(C1503&lt;$R$10,C1503,$R$10)))</f>
        <v>0</v>
      </c>
      <c r="H1503" t="b">
        <f>IF('Input and Summary Results'!$J$4="yes",'Data Transformation'!F1503,'Data Transformation'!D1503)</f>
        <v>0</v>
      </c>
      <c r="I1503" t="str">
        <f t="shared" si="100"/>
        <v/>
      </c>
    </row>
    <row r="1504" spans="2:9" x14ac:dyDescent="0.55000000000000004">
      <c r="B1504" t="b">
        <f>IF('Input and Summary Results'!D1086=0,FALSE,'Input and Summary Results'!$B1086)</f>
        <v>0</v>
      </c>
      <c r="C1504" t="b">
        <f>IF(OR(B1504=0,'Input and Summary Results'!D1086=0,'Input and Summary Results'!D1086=""),FALSE,'Input and Summary Results'!$D1086)</f>
        <v>0</v>
      </c>
      <c r="D1504" t="b">
        <f>IF(OR(B1504=0,'Input and Summary Results'!E1086=0),FALSE,'Input and Summary Results'!$E1086)</f>
        <v>0</v>
      </c>
      <c r="E1504" t="b">
        <f t="shared" si="98"/>
        <v>0</v>
      </c>
      <c r="F1504" t="b">
        <f t="shared" si="99"/>
        <v>0</v>
      </c>
      <c r="G1504" t="b">
        <f>IF('Input and Summary Results'!$J$4="yes",IF(C1504=FALSE,FALSE,IF('Data Transformation'!E1504&lt;$R$10,E1504,$R$10)),IF(C1504=FALSE,FALSE,IF(C1504&lt;$R$10,C1504,$R$10)))</f>
        <v>0</v>
      </c>
      <c r="H1504" t="b">
        <f>IF('Input and Summary Results'!$J$4="yes",'Data Transformation'!F1504,'Data Transformation'!D1504)</f>
        <v>0</v>
      </c>
      <c r="I1504" t="str">
        <f t="shared" si="100"/>
        <v/>
      </c>
    </row>
    <row r="1505" spans="2:9" x14ac:dyDescent="0.55000000000000004">
      <c r="B1505" t="b">
        <f>IF('Input and Summary Results'!D1087=0,FALSE,'Input and Summary Results'!$B1087)</f>
        <v>0</v>
      </c>
      <c r="C1505" t="b">
        <f>IF(OR(B1505=0,'Input and Summary Results'!D1087=0,'Input and Summary Results'!D1087=""),FALSE,'Input and Summary Results'!$D1087)</f>
        <v>0</v>
      </c>
      <c r="D1505" t="b">
        <f>IF(OR(B1505=0,'Input and Summary Results'!E1087=0),FALSE,'Input and Summary Results'!$E1087)</f>
        <v>0</v>
      </c>
      <c r="E1505" t="b">
        <f t="shared" si="98"/>
        <v>0</v>
      </c>
      <c r="F1505" t="b">
        <f t="shared" si="99"/>
        <v>0</v>
      </c>
      <c r="G1505" t="b">
        <f>IF('Input and Summary Results'!$J$4="yes",IF(C1505=FALSE,FALSE,IF('Data Transformation'!E1505&lt;$R$10,E1505,$R$10)),IF(C1505=FALSE,FALSE,IF(C1505&lt;$R$10,C1505,$R$10)))</f>
        <v>0</v>
      </c>
      <c r="H1505" t="b">
        <f>IF('Input and Summary Results'!$J$4="yes",'Data Transformation'!F1505,'Data Transformation'!D1505)</f>
        <v>0</v>
      </c>
      <c r="I1505" t="str">
        <f t="shared" si="100"/>
        <v/>
      </c>
    </row>
    <row r="1506" spans="2:9" x14ac:dyDescent="0.55000000000000004">
      <c r="B1506" t="b">
        <f>IF('Input and Summary Results'!D1088=0,FALSE,'Input and Summary Results'!$B1088)</f>
        <v>0</v>
      </c>
      <c r="C1506" t="b">
        <f>IF(OR(B1506=0,'Input and Summary Results'!D1088=0,'Input and Summary Results'!D1088=""),FALSE,'Input and Summary Results'!$D1088)</f>
        <v>0</v>
      </c>
      <c r="D1506" t="b">
        <f>IF(OR(B1506=0,'Input and Summary Results'!E1088=0),FALSE,'Input and Summary Results'!$E1088)</f>
        <v>0</v>
      </c>
      <c r="E1506" t="b">
        <f t="shared" si="98"/>
        <v>0</v>
      </c>
      <c r="F1506" t="b">
        <f t="shared" si="99"/>
        <v>0</v>
      </c>
      <c r="G1506" t="b">
        <f>IF('Input and Summary Results'!$J$4="yes",IF(C1506=FALSE,FALSE,IF('Data Transformation'!E1506&lt;$R$10,E1506,$R$10)),IF(C1506=FALSE,FALSE,IF(C1506&lt;$R$10,C1506,$R$10)))</f>
        <v>0</v>
      </c>
      <c r="H1506" t="b">
        <f>IF('Input and Summary Results'!$J$4="yes",'Data Transformation'!F1506,'Data Transformation'!D1506)</f>
        <v>0</v>
      </c>
      <c r="I1506" t="str">
        <f t="shared" si="100"/>
        <v/>
      </c>
    </row>
    <row r="1507" spans="2:9" x14ac:dyDescent="0.55000000000000004">
      <c r="B1507" t="b">
        <f>IF('Input and Summary Results'!D1089=0,FALSE,'Input and Summary Results'!$B1089)</f>
        <v>0</v>
      </c>
      <c r="C1507" t="b">
        <f>IF(OR(B1507=0,'Input and Summary Results'!D1089=0,'Input and Summary Results'!D1089=""),FALSE,'Input and Summary Results'!$D1089)</f>
        <v>0</v>
      </c>
      <c r="D1507" t="b">
        <f>IF(OR(B1507=0,'Input and Summary Results'!E1089=0),FALSE,'Input and Summary Results'!$E1089)</f>
        <v>0</v>
      </c>
      <c r="E1507" t="b">
        <f t="shared" si="98"/>
        <v>0</v>
      </c>
      <c r="F1507" t="b">
        <f t="shared" si="99"/>
        <v>0</v>
      </c>
      <c r="G1507" t="b">
        <f>IF('Input and Summary Results'!$J$4="yes",IF(C1507=FALSE,FALSE,IF('Data Transformation'!E1507&lt;$R$10,E1507,$R$10)),IF(C1507=FALSE,FALSE,IF(C1507&lt;$R$10,C1507,$R$10)))</f>
        <v>0</v>
      </c>
      <c r="H1507" t="b">
        <f>IF('Input and Summary Results'!$J$4="yes",'Data Transformation'!F1507,'Data Transformation'!D1507)</f>
        <v>0</v>
      </c>
      <c r="I1507" t="str">
        <f t="shared" si="100"/>
        <v/>
      </c>
    </row>
    <row r="1508" spans="2:9" x14ac:dyDescent="0.55000000000000004">
      <c r="B1508" t="b">
        <f>IF('Input and Summary Results'!D1090=0,FALSE,'Input and Summary Results'!$B1090)</f>
        <v>0</v>
      </c>
      <c r="C1508" t="b">
        <f>IF(OR(B1508=0,'Input and Summary Results'!D1090=0,'Input and Summary Results'!D1090=""),FALSE,'Input and Summary Results'!$D1090)</f>
        <v>0</v>
      </c>
      <c r="D1508" t="b">
        <f>IF(OR(B1508=0,'Input and Summary Results'!E1090=0),FALSE,'Input and Summary Results'!$E1090)</f>
        <v>0</v>
      </c>
      <c r="E1508" t="b">
        <f t="shared" si="98"/>
        <v>0</v>
      </c>
      <c r="F1508" t="b">
        <f t="shared" si="99"/>
        <v>0</v>
      </c>
      <c r="G1508" t="b">
        <f>IF('Input and Summary Results'!$J$4="yes",IF(C1508=FALSE,FALSE,IF('Data Transformation'!E1508&lt;$R$10,E1508,$R$10)),IF(C1508=FALSE,FALSE,IF(C1508&lt;$R$10,C1508,$R$10)))</f>
        <v>0</v>
      </c>
      <c r="H1508" t="b">
        <f>IF('Input and Summary Results'!$J$4="yes",'Data Transformation'!F1508,'Data Transformation'!D1508)</f>
        <v>0</v>
      </c>
      <c r="I1508" t="str">
        <f t="shared" si="100"/>
        <v/>
      </c>
    </row>
    <row r="1509" spans="2:9" x14ac:dyDescent="0.55000000000000004">
      <c r="B1509" t="b">
        <f>IF('Input and Summary Results'!D1091=0,FALSE,'Input and Summary Results'!$B1091)</f>
        <v>0</v>
      </c>
      <c r="C1509" t="b">
        <f>IF(OR(B1509=0,'Input and Summary Results'!D1091=0,'Input and Summary Results'!D1091=""),FALSE,'Input and Summary Results'!$D1091)</f>
        <v>0</v>
      </c>
      <c r="D1509" t="b">
        <f>IF(OR(B1509=0,'Input and Summary Results'!E1091=0),FALSE,'Input and Summary Results'!$E1091)</f>
        <v>0</v>
      </c>
      <c r="E1509" t="b">
        <f t="shared" si="98"/>
        <v>0</v>
      </c>
      <c r="F1509" t="b">
        <f t="shared" si="99"/>
        <v>0</v>
      </c>
      <c r="G1509" t="b">
        <f>IF('Input and Summary Results'!$J$4="yes",IF(C1509=FALSE,FALSE,IF('Data Transformation'!E1509&lt;$R$10,E1509,$R$10)),IF(C1509=FALSE,FALSE,IF(C1509&lt;$R$10,C1509,$R$10)))</f>
        <v>0</v>
      </c>
      <c r="H1509" t="b">
        <f>IF('Input and Summary Results'!$J$4="yes",'Data Transformation'!F1509,'Data Transformation'!D1509)</f>
        <v>0</v>
      </c>
      <c r="I1509" t="str">
        <f t="shared" si="100"/>
        <v/>
      </c>
    </row>
    <row r="1510" spans="2:9" x14ac:dyDescent="0.55000000000000004">
      <c r="B1510" t="b">
        <f>IF('Input and Summary Results'!D1092=0,FALSE,'Input and Summary Results'!$B1092)</f>
        <v>0</v>
      </c>
      <c r="C1510" t="b">
        <f>IF(OR(B1510=0,'Input and Summary Results'!D1092=0,'Input and Summary Results'!D1092=""),FALSE,'Input and Summary Results'!$D1092)</f>
        <v>0</v>
      </c>
      <c r="D1510" t="b">
        <f>IF(OR(B1510=0,'Input and Summary Results'!E1092=0),FALSE,'Input and Summary Results'!$E1092)</f>
        <v>0</v>
      </c>
      <c r="E1510" t="b">
        <f t="shared" si="98"/>
        <v>0</v>
      </c>
      <c r="F1510" t="b">
        <f t="shared" si="99"/>
        <v>0</v>
      </c>
      <c r="G1510" t="b">
        <f>IF('Input and Summary Results'!$J$4="yes",IF(C1510=FALSE,FALSE,IF('Data Transformation'!E1510&lt;$R$10,E1510,$R$10)),IF(C1510=FALSE,FALSE,IF(C1510&lt;$R$10,C1510,$R$10)))</f>
        <v>0</v>
      </c>
      <c r="H1510" t="b">
        <f>IF('Input and Summary Results'!$J$4="yes",'Data Transformation'!F1510,'Data Transformation'!D1510)</f>
        <v>0</v>
      </c>
      <c r="I1510" t="str">
        <f t="shared" si="100"/>
        <v/>
      </c>
    </row>
    <row r="1511" spans="2:9" x14ac:dyDescent="0.55000000000000004">
      <c r="B1511" t="b">
        <f>IF('Input and Summary Results'!D1093=0,FALSE,'Input and Summary Results'!$B1093)</f>
        <v>0</v>
      </c>
      <c r="C1511" t="b">
        <f>IF(OR(B1511=0,'Input and Summary Results'!D1093=0,'Input and Summary Results'!D1093=""),FALSE,'Input and Summary Results'!$D1093)</f>
        <v>0</v>
      </c>
      <c r="D1511" t="b">
        <f>IF(OR(B1511=0,'Input and Summary Results'!E1093=0),FALSE,'Input and Summary Results'!$E1093)</f>
        <v>0</v>
      </c>
      <c r="E1511" t="b">
        <f t="shared" si="98"/>
        <v>0</v>
      </c>
      <c r="F1511" t="b">
        <f t="shared" si="99"/>
        <v>0</v>
      </c>
      <c r="G1511" t="b">
        <f>IF('Input and Summary Results'!$J$4="yes",IF(C1511=FALSE,FALSE,IF('Data Transformation'!E1511&lt;$R$10,E1511,$R$10)),IF(C1511=FALSE,FALSE,IF(C1511&lt;$R$10,C1511,$R$10)))</f>
        <v>0</v>
      </c>
      <c r="H1511" t="b">
        <f>IF('Input and Summary Results'!$J$4="yes",'Data Transformation'!F1511,'Data Transformation'!D1511)</f>
        <v>0</v>
      </c>
      <c r="I1511" t="str">
        <f t="shared" si="100"/>
        <v/>
      </c>
    </row>
    <row r="1512" spans="2:9" x14ac:dyDescent="0.55000000000000004">
      <c r="B1512" t="b">
        <f>IF('Input and Summary Results'!D1094=0,FALSE,'Input and Summary Results'!$B1094)</f>
        <v>0</v>
      </c>
      <c r="C1512" t="b">
        <f>IF(OR(B1512=0,'Input and Summary Results'!D1094=0,'Input and Summary Results'!D1094=""),FALSE,'Input and Summary Results'!$D1094)</f>
        <v>0</v>
      </c>
      <c r="D1512" t="b">
        <f>IF(OR(B1512=0,'Input and Summary Results'!E1094=0),FALSE,'Input and Summary Results'!$E1094)</f>
        <v>0</v>
      </c>
      <c r="E1512" t="b">
        <f t="shared" si="98"/>
        <v>0</v>
      </c>
      <c r="F1512" t="b">
        <f t="shared" si="99"/>
        <v>0</v>
      </c>
      <c r="G1512" t="b">
        <f>IF('Input and Summary Results'!$J$4="yes",IF(C1512=FALSE,FALSE,IF('Data Transformation'!E1512&lt;$R$10,E1512,$R$10)),IF(C1512=FALSE,FALSE,IF(C1512&lt;$R$10,C1512,$R$10)))</f>
        <v>0</v>
      </c>
      <c r="H1512" t="b">
        <f>IF('Input and Summary Results'!$J$4="yes",'Data Transformation'!F1512,'Data Transformation'!D1512)</f>
        <v>0</v>
      </c>
      <c r="I1512" t="str">
        <f t="shared" si="100"/>
        <v/>
      </c>
    </row>
    <row r="1513" spans="2:9" x14ac:dyDescent="0.55000000000000004">
      <c r="B1513" t="b">
        <f>IF('Input and Summary Results'!D1095=0,FALSE,'Input and Summary Results'!$B1095)</f>
        <v>0</v>
      </c>
      <c r="C1513" t="b">
        <f>IF(OR(B1513=0,'Input and Summary Results'!D1095=0,'Input and Summary Results'!D1095=""),FALSE,'Input and Summary Results'!$D1095)</f>
        <v>0</v>
      </c>
      <c r="D1513" t="b">
        <f>IF(OR(B1513=0,'Input and Summary Results'!E1095=0),FALSE,'Input and Summary Results'!$E1095)</f>
        <v>0</v>
      </c>
      <c r="E1513" t="b">
        <f t="shared" si="98"/>
        <v>0</v>
      </c>
      <c r="F1513" t="b">
        <f t="shared" si="99"/>
        <v>0</v>
      </c>
      <c r="G1513" t="b">
        <f>IF('Input and Summary Results'!$J$4="yes",IF(C1513=FALSE,FALSE,IF('Data Transformation'!E1513&lt;$R$10,E1513,$R$10)),IF(C1513=FALSE,FALSE,IF(C1513&lt;$R$10,C1513,$R$10)))</f>
        <v>0</v>
      </c>
      <c r="H1513" t="b">
        <f>IF('Input and Summary Results'!$J$4="yes",'Data Transformation'!F1513,'Data Transformation'!D1513)</f>
        <v>0</v>
      </c>
      <c r="I1513" t="str">
        <f t="shared" si="100"/>
        <v/>
      </c>
    </row>
    <row r="1514" spans="2:9" x14ac:dyDescent="0.55000000000000004">
      <c r="B1514" t="b">
        <f>IF('Input and Summary Results'!D1096=0,FALSE,'Input and Summary Results'!$B1096)</f>
        <v>0</v>
      </c>
      <c r="C1514" t="b">
        <f>IF(OR(B1514=0,'Input and Summary Results'!D1096=0,'Input and Summary Results'!D1096=""),FALSE,'Input and Summary Results'!$D1096)</f>
        <v>0</v>
      </c>
      <c r="D1514" t="b">
        <f>IF(OR(B1514=0,'Input and Summary Results'!E1096=0),FALSE,'Input and Summary Results'!$E1096)</f>
        <v>0</v>
      </c>
      <c r="E1514" t="b">
        <f t="shared" ref="E1514:E1577" si="101">IF(C1514=FALSE,FALSE,LOG10(C1514))</f>
        <v>0</v>
      </c>
      <c r="F1514" t="b">
        <f t="shared" ref="F1514:F1577" si="102">IF(D1514=FALSE, FALSE,0.434*D1514/C1514)</f>
        <v>0</v>
      </c>
      <c r="G1514" t="b">
        <f>IF('Input and Summary Results'!$J$4="yes",IF(C1514=FALSE,FALSE,IF('Data Transformation'!E1514&lt;$R$10,E1514,$R$10)),IF(C1514=FALSE,FALSE,IF(C1514&lt;$R$10,C1514,$R$10)))</f>
        <v>0</v>
      </c>
      <c r="H1514" t="b">
        <f>IF('Input and Summary Results'!$J$4="yes",'Data Transformation'!F1514,'Data Transformation'!D1514)</f>
        <v>0</v>
      </c>
      <c r="I1514" t="str">
        <f t="shared" si="100"/>
        <v/>
      </c>
    </row>
    <row r="1515" spans="2:9" x14ac:dyDescent="0.55000000000000004">
      <c r="B1515" t="b">
        <f>IF('Input and Summary Results'!D1097=0,FALSE,'Input and Summary Results'!$B1097)</f>
        <v>0</v>
      </c>
      <c r="C1515" t="b">
        <f>IF(OR(B1515=0,'Input and Summary Results'!D1097=0,'Input and Summary Results'!D1097=""),FALSE,'Input and Summary Results'!$D1097)</f>
        <v>0</v>
      </c>
      <c r="D1515" t="b">
        <f>IF(OR(B1515=0,'Input and Summary Results'!E1097=0),FALSE,'Input and Summary Results'!$E1097)</f>
        <v>0</v>
      </c>
      <c r="E1515" t="b">
        <f t="shared" si="101"/>
        <v>0</v>
      </c>
      <c r="F1515" t="b">
        <f t="shared" si="102"/>
        <v>0</v>
      </c>
      <c r="G1515" t="b">
        <f>IF('Input and Summary Results'!$J$4="yes",IF(C1515=FALSE,FALSE,IF('Data Transformation'!E1515&lt;$R$10,E1515,$R$10)),IF(C1515=FALSE,FALSE,IF(C1515&lt;$R$10,C1515,$R$10)))</f>
        <v>0</v>
      </c>
      <c r="H1515" t="b">
        <f>IF('Input and Summary Results'!$J$4="yes",'Data Transformation'!F1515,'Data Transformation'!D1515)</f>
        <v>0</v>
      </c>
      <c r="I1515" t="str">
        <f t="shared" si="100"/>
        <v/>
      </c>
    </row>
    <row r="1516" spans="2:9" x14ac:dyDescent="0.55000000000000004">
      <c r="B1516" t="b">
        <f>IF('Input and Summary Results'!D1098=0,FALSE,'Input and Summary Results'!$B1098)</f>
        <v>0</v>
      </c>
      <c r="C1516" t="b">
        <f>IF(OR(B1516=0,'Input and Summary Results'!D1098=0,'Input and Summary Results'!D1098=""),FALSE,'Input and Summary Results'!$D1098)</f>
        <v>0</v>
      </c>
      <c r="D1516" t="b">
        <f>IF(OR(B1516=0,'Input and Summary Results'!E1098=0),FALSE,'Input and Summary Results'!$E1098)</f>
        <v>0</v>
      </c>
      <c r="E1516" t="b">
        <f t="shared" si="101"/>
        <v>0</v>
      </c>
      <c r="F1516" t="b">
        <f t="shared" si="102"/>
        <v>0</v>
      </c>
      <c r="G1516" t="b">
        <f>IF('Input and Summary Results'!$J$4="yes",IF(C1516=FALSE,FALSE,IF('Data Transformation'!E1516&lt;$R$10,E1516,$R$10)),IF(C1516=FALSE,FALSE,IF(C1516&lt;$R$10,C1516,$R$10)))</f>
        <v>0</v>
      </c>
      <c r="H1516" t="b">
        <f>IF('Input and Summary Results'!$J$4="yes",'Data Transformation'!F1516,'Data Transformation'!D1516)</f>
        <v>0</v>
      </c>
      <c r="I1516" t="str">
        <f t="shared" si="100"/>
        <v/>
      </c>
    </row>
    <row r="1517" spans="2:9" x14ac:dyDescent="0.55000000000000004">
      <c r="B1517" t="b">
        <f>IF('Input and Summary Results'!D1099=0,FALSE,'Input and Summary Results'!$B1099)</f>
        <v>0</v>
      </c>
      <c r="C1517" t="b">
        <f>IF(OR(B1517=0,'Input and Summary Results'!D1099=0,'Input and Summary Results'!D1099=""),FALSE,'Input and Summary Results'!$D1099)</f>
        <v>0</v>
      </c>
      <c r="D1517" t="b">
        <f>IF(OR(B1517=0,'Input and Summary Results'!E1099=0),FALSE,'Input and Summary Results'!$E1099)</f>
        <v>0</v>
      </c>
      <c r="E1517" t="b">
        <f t="shared" si="101"/>
        <v>0</v>
      </c>
      <c r="F1517" t="b">
        <f t="shared" si="102"/>
        <v>0</v>
      </c>
      <c r="G1517" t="b">
        <f>IF('Input and Summary Results'!$J$4="yes",IF(C1517=FALSE,FALSE,IF('Data Transformation'!E1517&lt;$R$10,E1517,$R$10)),IF(C1517=FALSE,FALSE,IF(C1517&lt;$R$10,C1517,$R$10)))</f>
        <v>0</v>
      </c>
      <c r="H1517" t="b">
        <f>IF('Input and Summary Results'!$J$4="yes",'Data Transformation'!F1517,'Data Transformation'!D1517)</f>
        <v>0</v>
      </c>
      <c r="I1517" t="str">
        <f t="shared" si="100"/>
        <v/>
      </c>
    </row>
    <row r="1518" spans="2:9" x14ac:dyDescent="0.55000000000000004">
      <c r="B1518" t="b">
        <f>IF('Input and Summary Results'!D1100=0,FALSE,'Input and Summary Results'!$B1100)</f>
        <v>0</v>
      </c>
      <c r="C1518" t="b">
        <f>IF(OR(B1518=0,'Input and Summary Results'!D1100=0,'Input and Summary Results'!D1100=""),FALSE,'Input and Summary Results'!$D1100)</f>
        <v>0</v>
      </c>
      <c r="D1518" t="b">
        <f>IF(OR(B1518=0,'Input and Summary Results'!E1100=0),FALSE,'Input and Summary Results'!$E1100)</f>
        <v>0</v>
      </c>
      <c r="E1518" t="b">
        <f t="shared" si="101"/>
        <v>0</v>
      </c>
      <c r="F1518" t="b">
        <f t="shared" si="102"/>
        <v>0</v>
      </c>
      <c r="G1518" t="b">
        <f>IF('Input and Summary Results'!$J$4="yes",IF(C1518=FALSE,FALSE,IF('Data Transformation'!E1518&lt;$R$10,E1518,$R$10)),IF(C1518=FALSE,FALSE,IF(C1518&lt;$R$10,C1518,$R$10)))</f>
        <v>0</v>
      </c>
      <c r="H1518" t="b">
        <f>IF('Input and Summary Results'!$J$4="yes",'Data Transformation'!F1518,'Data Transformation'!D1518)</f>
        <v>0</v>
      </c>
      <c r="I1518" t="str">
        <f t="shared" si="100"/>
        <v/>
      </c>
    </row>
    <row r="1519" spans="2:9" x14ac:dyDescent="0.55000000000000004">
      <c r="B1519" t="b">
        <f>IF('Input and Summary Results'!D1101=0,FALSE,'Input and Summary Results'!$B1101)</f>
        <v>0</v>
      </c>
      <c r="C1519" t="b">
        <f>IF(OR(B1519=0,'Input and Summary Results'!D1101=0,'Input and Summary Results'!D1101=""),FALSE,'Input and Summary Results'!$D1101)</f>
        <v>0</v>
      </c>
      <c r="D1519" t="b">
        <f>IF(OR(B1519=0,'Input and Summary Results'!E1101=0),FALSE,'Input and Summary Results'!$E1101)</f>
        <v>0</v>
      </c>
      <c r="E1519" t="b">
        <f t="shared" si="101"/>
        <v>0</v>
      </c>
      <c r="F1519" t="b">
        <f t="shared" si="102"/>
        <v>0</v>
      </c>
      <c r="G1519" t="b">
        <f>IF('Input and Summary Results'!$J$4="yes",IF(C1519=FALSE,FALSE,IF('Data Transformation'!E1519&lt;$R$10,E1519,$R$10)),IF(C1519=FALSE,FALSE,IF(C1519&lt;$R$10,C1519,$R$10)))</f>
        <v>0</v>
      </c>
      <c r="H1519" t="b">
        <f>IF('Input and Summary Results'!$J$4="yes",'Data Transformation'!F1519,'Data Transformation'!D1519)</f>
        <v>0</v>
      </c>
      <c r="I1519" t="str">
        <f t="shared" si="100"/>
        <v/>
      </c>
    </row>
    <row r="1520" spans="2:9" x14ac:dyDescent="0.55000000000000004">
      <c r="B1520" t="b">
        <f>IF('Input and Summary Results'!D1102=0,FALSE,'Input and Summary Results'!$B1102)</f>
        <v>0</v>
      </c>
      <c r="C1520" t="b">
        <f>IF(OR(B1520=0,'Input and Summary Results'!D1102=0,'Input and Summary Results'!D1102=""),FALSE,'Input and Summary Results'!$D1102)</f>
        <v>0</v>
      </c>
      <c r="D1520" t="b">
        <f>IF(OR(B1520=0,'Input and Summary Results'!E1102=0),FALSE,'Input and Summary Results'!$E1102)</f>
        <v>0</v>
      </c>
      <c r="E1520" t="b">
        <f t="shared" si="101"/>
        <v>0</v>
      </c>
      <c r="F1520" t="b">
        <f t="shared" si="102"/>
        <v>0</v>
      </c>
      <c r="G1520" t="b">
        <f>IF('Input and Summary Results'!$J$4="yes",IF(C1520=FALSE,FALSE,IF('Data Transformation'!E1520&lt;$R$10,E1520,$R$10)),IF(C1520=FALSE,FALSE,IF(C1520&lt;$R$10,C1520,$R$10)))</f>
        <v>0</v>
      </c>
      <c r="H1520" t="b">
        <f>IF('Input and Summary Results'!$J$4="yes",'Data Transformation'!F1520,'Data Transformation'!D1520)</f>
        <v>0</v>
      </c>
      <c r="I1520" t="str">
        <f t="shared" si="100"/>
        <v/>
      </c>
    </row>
    <row r="1521" spans="2:9" x14ac:dyDescent="0.55000000000000004">
      <c r="B1521" t="b">
        <f>IF('Input and Summary Results'!D1103=0,FALSE,'Input and Summary Results'!$B1103)</f>
        <v>0</v>
      </c>
      <c r="C1521" t="b">
        <f>IF(OR(B1521=0,'Input and Summary Results'!D1103=0,'Input and Summary Results'!D1103=""),FALSE,'Input and Summary Results'!$D1103)</f>
        <v>0</v>
      </c>
      <c r="D1521" t="b">
        <f>IF(OR(B1521=0,'Input and Summary Results'!E1103=0),FALSE,'Input and Summary Results'!$E1103)</f>
        <v>0</v>
      </c>
      <c r="E1521" t="b">
        <f t="shared" si="101"/>
        <v>0</v>
      </c>
      <c r="F1521" t="b">
        <f t="shared" si="102"/>
        <v>0</v>
      </c>
      <c r="G1521" t="b">
        <f>IF('Input and Summary Results'!$J$4="yes",IF(C1521=FALSE,FALSE,IF('Data Transformation'!E1521&lt;$R$10,E1521,$R$10)),IF(C1521=FALSE,FALSE,IF(C1521&lt;$R$10,C1521,$R$10)))</f>
        <v>0</v>
      </c>
      <c r="H1521" t="b">
        <f>IF('Input and Summary Results'!$J$4="yes",'Data Transformation'!F1521,'Data Transformation'!D1521)</f>
        <v>0</v>
      </c>
      <c r="I1521" t="str">
        <f t="shared" si="100"/>
        <v/>
      </c>
    </row>
    <row r="1522" spans="2:9" x14ac:dyDescent="0.55000000000000004">
      <c r="B1522" t="b">
        <f>IF('Input and Summary Results'!D1104=0,FALSE,'Input and Summary Results'!$B1104)</f>
        <v>0</v>
      </c>
      <c r="C1522" t="b">
        <f>IF(OR(B1522=0,'Input and Summary Results'!D1104=0,'Input and Summary Results'!D1104=""),FALSE,'Input and Summary Results'!$D1104)</f>
        <v>0</v>
      </c>
      <c r="D1522" t="b">
        <f>IF(OR(B1522=0,'Input and Summary Results'!E1104=0),FALSE,'Input and Summary Results'!$E1104)</f>
        <v>0</v>
      </c>
      <c r="E1522" t="b">
        <f t="shared" si="101"/>
        <v>0</v>
      </c>
      <c r="F1522" t="b">
        <f t="shared" si="102"/>
        <v>0</v>
      </c>
      <c r="G1522" t="b">
        <f>IF('Input and Summary Results'!$J$4="yes",IF(C1522=FALSE,FALSE,IF('Data Transformation'!E1522&lt;$R$10,E1522,$R$10)),IF(C1522=FALSE,FALSE,IF(C1522&lt;$R$10,C1522,$R$10)))</f>
        <v>0</v>
      </c>
      <c r="H1522" t="b">
        <f>IF('Input and Summary Results'!$J$4="yes",'Data Transformation'!F1522,'Data Transformation'!D1522)</f>
        <v>0</v>
      </c>
      <c r="I1522" t="str">
        <f t="shared" si="100"/>
        <v/>
      </c>
    </row>
    <row r="1523" spans="2:9" x14ac:dyDescent="0.55000000000000004">
      <c r="B1523" t="b">
        <f>IF('Input and Summary Results'!D1105=0,FALSE,'Input and Summary Results'!$B1105)</f>
        <v>0</v>
      </c>
      <c r="C1523" t="b">
        <f>IF(OR(B1523=0,'Input and Summary Results'!D1105=0,'Input and Summary Results'!D1105=""),FALSE,'Input and Summary Results'!$D1105)</f>
        <v>0</v>
      </c>
      <c r="D1523" t="b">
        <f>IF(OR(B1523=0,'Input and Summary Results'!E1105=0),FALSE,'Input and Summary Results'!$E1105)</f>
        <v>0</v>
      </c>
      <c r="E1523" t="b">
        <f t="shared" si="101"/>
        <v>0</v>
      </c>
      <c r="F1523" t="b">
        <f t="shared" si="102"/>
        <v>0</v>
      </c>
      <c r="G1523" t="b">
        <f>IF('Input and Summary Results'!$J$4="yes",IF(C1523=FALSE,FALSE,IF('Data Transformation'!E1523&lt;$R$10,E1523,$R$10)),IF(C1523=FALSE,FALSE,IF(C1523&lt;$R$10,C1523,$R$10)))</f>
        <v>0</v>
      </c>
      <c r="H1523" t="b">
        <f>IF('Input and Summary Results'!$J$4="yes",'Data Transformation'!F1523,'Data Transformation'!D1523)</f>
        <v>0</v>
      </c>
      <c r="I1523" t="str">
        <f t="shared" si="100"/>
        <v/>
      </c>
    </row>
    <row r="1524" spans="2:9" x14ac:dyDescent="0.55000000000000004">
      <c r="B1524" t="b">
        <f>IF('Input and Summary Results'!D1106=0,FALSE,'Input and Summary Results'!$B1106)</f>
        <v>0</v>
      </c>
      <c r="C1524" t="b">
        <f>IF(OR(B1524=0,'Input and Summary Results'!D1106=0,'Input and Summary Results'!D1106=""),FALSE,'Input and Summary Results'!$D1106)</f>
        <v>0</v>
      </c>
      <c r="D1524" t="b">
        <f>IF(OR(B1524=0,'Input and Summary Results'!E1106=0),FALSE,'Input and Summary Results'!$E1106)</f>
        <v>0</v>
      </c>
      <c r="E1524" t="b">
        <f t="shared" si="101"/>
        <v>0</v>
      </c>
      <c r="F1524" t="b">
        <f t="shared" si="102"/>
        <v>0</v>
      </c>
      <c r="G1524" t="b">
        <f>IF('Input and Summary Results'!$J$4="yes",IF(C1524=FALSE,FALSE,IF('Data Transformation'!E1524&lt;$R$10,E1524,$R$10)),IF(C1524=FALSE,FALSE,IF(C1524&lt;$R$10,C1524,$R$10)))</f>
        <v>0</v>
      </c>
      <c r="H1524" t="b">
        <f>IF('Input and Summary Results'!$J$4="yes",'Data Transformation'!F1524,'Data Transformation'!D1524)</f>
        <v>0</v>
      </c>
      <c r="I1524" t="str">
        <f t="shared" si="100"/>
        <v/>
      </c>
    </row>
    <row r="1525" spans="2:9" x14ac:dyDescent="0.55000000000000004">
      <c r="B1525" t="b">
        <f>IF('Input and Summary Results'!D1107=0,FALSE,'Input and Summary Results'!$B1107)</f>
        <v>0</v>
      </c>
      <c r="C1525" t="b">
        <f>IF(OR(B1525=0,'Input and Summary Results'!D1107=0,'Input and Summary Results'!D1107=""),FALSE,'Input and Summary Results'!$D1107)</f>
        <v>0</v>
      </c>
      <c r="D1525" t="b">
        <f>IF(OR(B1525=0,'Input and Summary Results'!E1107=0),FALSE,'Input and Summary Results'!$E1107)</f>
        <v>0</v>
      </c>
      <c r="E1525" t="b">
        <f t="shared" si="101"/>
        <v>0</v>
      </c>
      <c r="F1525" t="b">
        <f t="shared" si="102"/>
        <v>0</v>
      </c>
      <c r="G1525" t="b">
        <f>IF('Input and Summary Results'!$J$4="yes",IF(C1525=FALSE,FALSE,IF('Data Transformation'!E1525&lt;$R$10,E1525,$R$10)),IF(C1525=FALSE,FALSE,IF(C1525&lt;$R$10,C1525,$R$10)))</f>
        <v>0</v>
      </c>
      <c r="H1525" t="b">
        <f>IF('Input and Summary Results'!$J$4="yes",'Data Transformation'!F1525,'Data Transformation'!D1525)</f>
        <v>0</v>
      </c>
      <c r="I1525" t="str">
        <f t="shared" si="100"/>
        <v/>
      </c>
    </row>
    <row r="1526" spans="2:9" x14ac:dyDescent="0.55000000000000004">
      <c r="B1526" t="b">
        <f>IF('Input and Summary Results'!D1108=0,FALSE,'Input and Summary Results'!$B1108)</f>
        <v>0</v>
      </c>
      <c r="C1526" t="b">
        <f>IF(OR(B1526=0,'Input and Summary Results'!D1108=0,'Input and Summary Results'!D1108=""),FALSE,'Input and Summary Results'!$D1108)</f>
        <v>0</v>
      </c>
      <c r="D1526" t="b">
        <f>IF(OR(B1526=0,'Input and Summary Results'!E1108=0),FALSE,'Input and Summary Results'!$E1108)</f>
        <v>0</v>
      </c>
      <c r="E1526" t="b">
        <f t="shared" si="101"/>
        <v>0</v>
      </c>
      <c r="F1526" t="b">
        <f t="shared" si="102"/>
        <v>0</v>
      </c>
      <c r="G1526" t="b">
        <f>IF('Input and Summary Results'!$J$4="yes",IF(C1526=FALSE,FALSE,IF('Data Transformation'!E1526&lt;$R$10,E1526,$R$10)),IF(C1526=FALSE,FALSE,IF(C1526&lt;$R$10,C1526,$R$10)))</f>
        <v>0</v>
      </c>
      <c r="H1526" t="b">
        <f>IF('Input and Summary Results'!$J$4="yes",'Data Transformation'!F1526,'Data Transformation'!D1526)</f>
        <v>0</v>
      </c>
      <c r="I1526" t="str">
        <f t="shared" si="100"/>
        <v/>
      </c>
    </row>
    <row r="1527" spans="2:9" x14ac:dyDescent="0.55000000000000004">
      <c r="B1527" t="b">
        <f>IF('Input and Summary Results'!D1109=0,FALSE,'Input and Summary Results'!$B1109)</f>
        <v>0</v>
      </c>
      <c r="C1527" t="b">
        <f>IF(OR(B1527=0,'Input and Summary Results'!D1109=0,'Input and Summary Results'!D1109=""),FALSE,'Input and Summary Results'!$D1109)</f>
        <v>0</v>
      </c>
      <c r="D1527" t="b">
        <f>IF(OR(B1527=0,'Input and Summary Results'!E1109=0),FALSE,'Input and Summary Results'!$E1109)</f>
        <v>0</v>
      </c>
      <c r="E1527" t="b">
        <f t="shared" si="101"/>
        <v>0</v>
      </c>
      <c r="F1527" t="b">
        <f t="shared" si="102"/>
        <v>0</v>
      </c>
      <c r="G1527" t="b">
        <f>IF('Input and Summary Results'!$J$4="yes",IF(C1527=FALSE,FALSE,IF('Data Transformation'!E1527&lt;$R$10,E1527,$R$10)),IF(C1527=FALSE,FALSE,IF(C1527&lt;$R$10,C1527,$R$10)))</f>
        <v>0</v>
      </c>
      <c r="H1527" t="b">
        <f>IF('Input and Summary Results'!$J$4="yes",'Data Transformation'!F1527,'Data Transformation'!D1527)</f>
        <v>0</v>
      </c>
      <c r="I1527" t="str">
        <f t="shared" si="100"/>
        <v/>
      </c>
    </row>
    <row r="1528" spans="2:9" x14ac:dyDescent="0.55000000000000004">
      <c r="B1528" t="b">
        <f>IF('Input and Summary Results'!D1110=0,FALSE,'Input and Summary Results'!$B1110)</f>
        <v>0</v>
      </c>
      <c r="C1528" t="b">
        <f>IF(OR(B1528=0,'Input and Summary Results'!D1110=0,'Input and Summary Results'!D1110=""),FALSE,'Input and Summary Results'!$D1110)</f>
        <v>0</v>
      </c>
      <c r="D1528" t="b">
        <f>IF(OR(B1528=0,'Input and Summary Results'!E1110=0),FALSE,'Input and Summary Results'!$E1110)</f>
        <v>0</v>
      </c>
      <c r="E1528" t="b">
        <f t="shared" si="101"/>
        <v>0</v>
      </c>
      <c r="F1528" t="b">
        <f t="shared" si="102"/>
        <v>0</v>
      </c>
      <c r="G1528" t="b">
        <f>IF('Input and Summary Results'!$J$4="yes",IF(C1528=FALSE,FALSE,IF('Data Transformation'!E1528&lt;$R$10,E1528,$R$10)),IF(C1528=FALSE,FALSE,IF(C1528&lt;$R$10,C1528,$R$10)))</f>
        <v>0</v>
      </c>
      <c r="H1528" t="b">
        <f>IF('Input and Summary Results'!$J$4="yes",'Data Transformation'!F1528,'Data Transformation'!D1528)</f>
        <v>0</v>
      </c>
      <c r="I1528" t="str">
        <f t="shared" si="100"/>
        <v/>
      </c>
    </row>
    <row r="1529" spans="2:9" x14ac:dyDescent="0.55000000000000004">
      <c r="B1529" t="b">
        <f>IF('Input and Summary Results'!D1111=0,FALSE,'Input and Summary Results'!$B1111)</f>
        <v>0</v>
      </c>
      <c r="C1529" t="b">
        <f>IF(OR(B1529=0,'Input and Summary Results'!D1111=0,'Input and Summary Results'!D1111=""),FALSE,'Input and Summary Results'!$D1111)</f>
        <v>0</v>
      </c>
      <c r="D1529" t="b">
        <f>IF(OR(B1529=0,'Input and Summary Results'!E1111=0),FALSE,'Input and Summary Results'!$E1111)</f>
        <v>0</v>
      </c>
      <c r="E1529" t="b">
        <f t="shared" si="101"/>
        <v>0</v>
      </c>
      <c r="F1529" t="b">
        <f t="shared" si="102"/>
        <v>0</v>
      </c>
      <c r="G1529" t="b">
        <f>IF('Input and Summary Results'!$J$4="yes",IF(C1529=FALSE,FALSE,IF('Data Transformation'!E1529&lt;$R$10,E1529,$R$10)),IF(C1529=FALSE,FALSE,IF(C1529&lt;$R$10,C1529,$R$10)))</f>
        <v>0</v>
      </c>
      <c r="H1529" t="b">
        <f>IF('Input and Summary Results'!$J$4="yes",'Data Transformation'!F1529,'Data Transformation'!D1529)</f>
        <v>0</v>
      </c>
      <c r="I1529" t="str">
        <f t="shared" si="100"/>
        <v/>
      </c>
    </row>
    <row r="1530" spans="2:9" x14ac:dyDescent="0.55000000000000004">
      <c r="B1530" t="b">
        <f>IF('Input and Summary Results'!D1112=0,FALSE,'Input and Summary Results'!$B1112)</f>
        <v>0</v>
      </c>
      <c r="C1530" t="b">
        <f>IF(OR(B1530=0,'Input and Summary Results'!D1112=0,'Input and Summary Results'!D1112=""),FALSE,'Input and Summary Results'!$D1112)</f>
        <v>0</v>
      </c>
      <c r="D1530" t="b">
        <f>IF(OR(B1530=0,'Input and Summary Results'!E1112=0),FALSE,'Input and Summary Results'!$E1112)</f>
        <v>0</v>
      </c>
      <c r="E1530" t="b">
        <f t="shared" si="101"/>
        <v>0</v>
      </c>
      <c r="F1530" t="b">
        <f t="shared" si="102"/>
        <v>0</v>
      </c>
      <c r="G1530" t="b">
        <f>IF('Input and Summary Results'!$J$4="yes",IF(C1530=FALSE,FALSE,IF('Data Transformation'!E1530&lt;$R$10,E1530,$R$10)),IF(C1530=FALSE,FALSE,IF(C1530&lt;$R$10,C1530,$R$10)))</f>
        <v>0</v>
      </c>
      <c r="H1530" t="b">
        <f>IF('Input and Summary Results'!$J$4="yes",'Data Transformation'!F1530,'Data Transformation'!D1530)</f>
        <v>0</v>
      </c>
      <c r="I1530" t="str">
        <f t="shared" si="100"/>
        <v/>
      </c>
    </row>
    <row r="1531" spans="2:9" x14ac:dyDescent="0.55000000000000004">
      <c r="B1531" t="b">
        <f>IF('Input and Summary Results'!D1113=0,FALSE,'Input and Summary Results'!$B1113)</f>
        <v>0</v>
      </c>
      <c r="C1531" t="b">
        <f>IF(OR(B1531=0,'Input and Summary Results'!D1113=0,'Input and Summary Results'!D1113=""),FALSE,'Input and Summary Results'!$D1113)</f>
        <v>0</v>
      </c>
      <c r="D1531" t="b">
        <f>IF(OR(B1531=0,'Input and Summary Results'!E1113=0),FALSE,'Input and Summary Results'!$E1113)</f>
        <v>0</v>
      </c>
      <c r="E1531" t="b">
        <f t="shared" si="101"/>
        <v>0</v>
      </c>
      <c r="F1531" t="b">
        <f t="shared" si="102"/>
        <v>0</v>
      </c>
      <c r="G1531" t="b">
        <f>IF('Input and Summary Results'!$J$4="yes",IF(C1531=FALSE,FALSE,IF('Data Transformation'!E1531&lt;$R$10,E1531,$R$10)),IF(C1531=FALSE,FALSE,IF(C1531&lt;$R$10,C1531,$R$10)))</f>
        <v>0</v>
      </c>
      <c r="H1531" t="b">
        <f>IF('Input and Summary Results'!$J$4="yes",'Data Transformation'!F1531,'Data Transformation'!D1531)</f>
        <v>0</v>
      </c>
      <c r="I1531" t="str">
        <f t="shared" si="100"/>
        <v/>
      </c>
    </row>
    <row r="1532" spans="2:9" x14ac:dyDescent="0.55000000000000004">
      <c r="B1532" t="b">
        <f>IF('Input and Summary Results'!D1114=0,FALSE,'Input and Summary Results'!$B1114)</f>
        <v>0</v>
      </c>
      <c r="C1532" t="b">
        <f>IF(OR(B1532=0,'Input and Summary Results'!D1114=0,'Input and Summary Results'!D1114=""),FALSE,'Input and Summary Results'!$D1114)</f>
        <v>0</v>
      </c>
      <c r="D1532" t="b">
        <f>IF(OR(B1532=0,'Input and Summary Results'!E1114=0),FALSE,'Input and Summary Results'!$E1114)</f>
        <v>0</v>
      </c>
      <c r="E1532" t="b">
        <f t="shared" si="101"/>
        <v>0</v>
      </c>
      <c r="F1532" t="b">
        <f t="shared" si="102"/>
        <v>0</v>
      </c>
      <c r="G1532" t="b">
        <f>IF('Input and Summary Results'!$J$4="yes",IF(C1532=FALSE,FALSE,IF('Data Transformation'!E1532&lt;$R$10,E1532,$R$10)),IF(C1532=FALSE,FALSE,IF(C1532&lt;$R$10,C1532,$R$10)))</f>
        <v>0</v>
      </c>
      <c r="H1532" t="b">
        <f>IF('Input and Summary Results'!$J$4="yes",'Data Transformation'!F1532,'Data Transformation'!D1532)</f>
        <v>0</v>
      </c>
      <c r="I1532" t="str">
        <f t="shared" si="100"/>
        <v/>
      </c>
    </row>
    <row r="1533" spans="2:9" x14ac:dyDescent="0.55000000000000004">
      <c r="B1533" t="b">
        <f>IF('Input and Summary Results'!D1115=0,FALSE,'Input and Summary Results'!$B1115)</f>
        <v>0</v>
      </c>
      <c r="C1533" t="b">
        <f>IF(OR(B1533=0,'Input and Summary Results'!D1115=0,'Input and Summary Results'!D1115=""),FALSE,'Input and Summary Results'!$D1115)</f>
        <v>0</v>
      </c>
      <c r="D1533" t="b">
        <f>IF(OR(B1533=0,'Input and Summary Results'!E1115=0),FALSE,'Input and Summary Results'!$E1115)</f>
        <v>0</v>
      </c>
      <c r="E1533" t="b">
        <f t="shared" si="101"/>
        <v>0</v>
      </c>
      <c r="F1533" t="b">
        <f t="shared" si="102"/>
        <v>0</v>
      </c>
      <c r="G1533" t="b">
        <f>IF('Input and Summary Results'!$J$4="yes",IF(C1533=FALSE,FALSE,IF('Data Transformation'!E1533&lt;$R$10,E1533,$R$10)),IF(C1533=FALSE,FALSE,IF(C1533&lt;$R$10,C1533,$R$10)))</f>
        <v>0</v>
      </c>
      <c r="H1533" t="b">
        <f>IF('Input and Summary Results'!$J$4="yes",'Data Transformation'!F1533,'Data Transformation'!D1533)</f>
        <v>0</v>
      </c>
      <c r="I1533" t="str">
        <f t="shared" si="100"/>
        <v/>
      </c>
    </row>
    <row r="1534" spans="2:9" x14ac:dyDescent="0.55000000000000004">
      <c r="B1534" t="b">
        <f>IF('Input and Summary Results'!D1116=0,FALSE,'Input and Summary Results'!$B1116)</f>
        <v>0</v>
      </c>
      <c r="C1534" t="b">
        <f>IF(OR(B1534=0,'Input and Summary Results'!D1116=0,'Input and Summary Results'!D1116=""),FALSE,'Input and Summary Results'!$D1116)</f>
        <v>0</v>
      </c>
      <c r="D1534" t="b">
        <f>IF(OR(B1534=0,'Input and Summary Results'!E1116=0),FALSE,'Input and Summary Results'!$E1116)</f>
        <v>0</v>
      </c>
      <c r="E1534" t="b">
        <f t="shared" si="101"/>
        <v>0</v>
      </c>
      <c r="F1534" t="b">
        <f t="shared" si="102"/>
        <v>0</v>
      </c>
      <c r="G1534" t="b">
        <f>IF('Input and Summary Results'!$J$4="yes",IF(C1534=FALSE,FALSE,IF('Data Transformation'!E1534&lt;$R$10,E1534,$R$10)),IF(C1534=FALSE,FALSE,IF(C1534&lt;$R$10,C1534,$R$10)))</f>
        <v>0</v>
      </c>
      <c r="H1534" t="b">
        <f>IF('Input and Summary Results'!$J$4="yes",'Data Transformation'!F1534,'Data Transformation'!D1534)</f>
        <v>0</v>
      </c>
      <c r="I1534" t="str">
        <f t="shared" si="100"/>
        <v/>
      </c>
    </row>
    <row r="1535" spans="2:9" x14ac:dyDescent="0.55000000000000004">
      <c r="B1535" t="b">
        <f>IF('Input and Summary Results'!D1117=0,FALSE,'Input and Summary Results'!$B1117)</f>
        <v>0</v>
      </c>
      <c r="C1535" t="b">
        <f>IF(OR(B1535=0,'Input and Summary Results'!D1117=0,'Input and Summary Results'!D1117=""),FALSE,'Input and Summary Results'!$D1117)</f>
        <v>0</v>
      </c>
      <c r="D1535" t="b">
        <f>IF(OR(B1535=0,'Input and Summary Results'!E1117=0),FALSE,'Input and Summary Results'!$E1117)</f>
        <v>0</v>
      </c>
      <c r="E1535" t="b">
        <f t="shared" si="101"/>
        <v>0</v>
      </c>
      <c r="F1535" t="b">
        <f t="shared" si="102"/>
        <v>0</v>
      </c>
      <c r="G1535" t="b">
        <f>IF('Input and Summary Results'!$J$4="yes",IF(C1535=FALSE,FALSE,IF('Data Transformation'!E1535&lt;$R$10,E1535,$R$10)),IF(C1535=FALSE,FALSE,IF(C1535&lt;$R$10,C1535,$R$10)))</f>
        <v>0</v>
      </c>
      <c r="H1535" t="b">
        <f>IF('Input and Summary Results'!$J$4="yes",'Data Transformation'!F1535,'Data Transformation'!D1535)</f>
        <v>0</v>
      </c>
      <c r="I1535" t="str">
        <f t="shared" si="100"/>
        <v/>
      </c>
    </row>
    <row r="1536" spans="2:9" x14ac:dyDescent="0.55000000000000004">
      <c r="B1536" t="b">
        <f>IF('Input and Summary Results'!D1118=0,FALSE,'Input and Summary Results'!$B1118)</f>
        <v>0</v>
      </c>
      <c r="C1536" t="b">
        <f>IF(OR(B1536=0,'Input and Summary Results'!D1118=0,'Input and Summary Results'!D1118=""),FALSE,'Input and Summary Results'!$D1118)</f>
        <v>0</v>
      </c>
      <c r="D1536" t="b">
        <f>IF(OR(B1536=0,'Input and Summary Results'!E1118=0),FALSE,'Input and Summary Results'!$E1118)</f>
        <v>0</v>
      </c>
      <c r="E1536" t="b">
        <f t="shared" si="101"/>
        <v>0</v>
      </c>
      <c r="F1536" t="b">
        <f t="shared" si="102"/>
        <v>0</v>
      </c>
      <c r="G1536" t="b">
        <f>IF('Input and Summary Results'!$J$4="yes",IF(C1536=FALSE,FALSE,IF('Data Transformation'!E1536&lt;$R$10,E1536,$R$10)),IF(C1536=FALSE,FALSE,IF(C1536&lt;$R$10,C1536,$R$10)))</f>
        <v>0</v>
      </c>
      <c r="H1536" t="b">
        <f>IF('Input and Summary Results'!$J$4="yes",'Data Transformation'!F1536,'Data Transformation'!D1536)</f>
        <v>0</v>
      </c>
      <c r="I1536" t="str">
        <f t="shared" si="100"/>
        <v/>
      </c>
    </row>
    <row r="1537" spans="2:9" x14ac:dyDescent="0.55000000000000004">
      <c r="B1537" t="b">
        <f>IF('Input and Summary Results'!D1119=0,FALSE,'Input and Summary Results'!$B1119)</f>
        <v>0</v>
      </c>
      <c r="C1537" t="b">
        <f>IF(OR(B1537=0,'Input and Summary Results'!D1119=0,'Input and Summary Results'!D1119=""),FALSE,'Input and Summary Results'!$D1119)</f>
        <v>0</v>
      </c>
      <c r="D1537" t="b">
        <f>IF(OR(B1537=0,'Input and Summary Results'!E1119=0),FALSE,'Input and Summary Results'!$E1119)</f>
        <v>0</v>
      </c>
      <c r="E1537" t="b">
        <f t="shared" si="101"/>
        <v>0</v>
      </c>
      <c r="F1537" t="b">
        <f t="shared" si="102"/>
        <v>0</v>
      </c>
      <c r="G1537" t="b">
        <f>IF('Input and Summary Results'!$J$4="yes",IF(C1537=FALSE,FALSE,IF('Data Transformation'!E1537&lt;$R$10,E1537,$R$10)),IF(C1537=FALSE,FALSE,IF(C1537&lt;$R$10,C1537,$R$10)))</f>
        <v>0</v>
      </c>
      <c r="H1537" t="b">
        <f>IF('Input and Summary Results'!$J$4="yes",'Data Transformation'!F1537,'Data Transformation'!D1537)</f>
        <v>0</v>
      </c>
      <c r="I1537" t="str">
        <f t="shared" si="100"/>
        <v/>
      </c>
    </row>
    <row r="1538" spans="2:9" x14ac:dyDescent="0.55000000000000004">
      <c r="B1538" t="b">
        <f>IF('Input and Summary Results'!D1120=0,FALSE,'Input and Summary Results'!$B1120)</f>
        <v>0</v>
      </c>
      <c r="C1538" t="b">
        <f>IF(OR(B1538=0,'Input and Summary Results'!D1120=0,'Input and Summary Results'!D1120=""),FALSE,'Input and Summary Results'!$D1120)</f>
        <v>0</v>
      </c>
      <c r="D1538" t="b">
        <f>IF(OR(B1538=0,'Input and Summary Results'!E1120=0),FALSE,'Input and Summary Results'!$E1120)</f>
        <v>0</v>
      </c>
      <c r="E1538" t="b">
        <f t="shared" si="101"/>
        <v>0</v>
      </c>
      <c r="F1538" t="b">
        <f t="shared" si="102"/>
        <v>0</v>
      </c>
      <c r="G1538" t="b">
        <f>IF('Input and Summary Results'!$J$4="yes",IF(C1538=FALSE,FALSE,IF('Data Transformation'!E1538&lt;$R$10,E1538,$R$10)),IF(C1538=FALSE,FALSE,IF(C1538&lt;$R$10,C1538,$R$10)))</f>
        <v>0</v>
      </c>
      <c r="H1538" t="b">
        <f>IF('Input and Summary Results'!$J$4="yes",'Data Transformation'!F1538,'Data Transformation'!D1538)</f>
        <v>0</v>
      </c>
      <c r="I1538" t="str">
        <f t="shared" si="100"/>
        <v/>
      </c>
    </row>
    <row r="1539" spans="2:9" x14ac:dyDescent="0.55000000000000004">
      <c r="B1539" t="b">
        <f>IF('Input and Summary Results'!D1121=0,FALSE,'Input and Summary Results'!$B1121)</f>
        <v>0</v>
      </c>
      <c r="C1539" t="b">
        <f>IF(OR(B1539=0,'Input and Summary Results'!D1121=0,'Input and Summary Results'!D1121=""),FALSE,'Input and Summary Results'!$D1121)</f>
        <v>0</v>
      </c>
      <c r="D1539" t="b">
        <f>IF(OR(B1539=0,'Input and Summary Results'!E1121=0),FALSE,'Input and Summary Results'!$E1121)</f>
        <v>0</v>
      </c>
      <c r="E1539" t="b">
        <f t="shared" si="101"/>
        <v>0</v>
      </c>
      <c r="F1539" t="b">
        <f t="shared" si="102"/>
        <v>0</v>
      </c>
      <c r="G1539" t="b">
        <f>IF('Input and Summary Results'!$J$4="yes",IF(C1539=FALSE,FALSE,IF('Data Transformation'!E1539&lt;$R$10,E1539,$R$10)),IF(C1539=FALSE,FALSE,IF(C1539&lt;$R$10,C1539,$R$10)))</f>
        <v>0</v>
      </c>
      <c r="H1539" t="b">
        <f>IF('Input and Summary Results'!$J$4="yes",'Data Transformation'!F1539,'Data Transformation'!D1539)</f>
        <v>0</v>
      </c>
      <c r="I1539" t="str">
        <f t="shared" si="100"/>
        <v/>
      </c>
    </row>
    <row r="1540" spans="2:9" x14ac:dyDescent="0.55000000000000004">
      <c r="B1540" t="b">
        <f>IF('Input and Summary Results'!D1122=0,FALSE,'Input and Summary Results'!$B1122)</f>
        <v>0</v>
      </c>
      <c r="C1540" t="b">
        <f>IF(OR(B1540=0,'Input and Summary Results'!D1122=0,'Input and Summary Results'!D1122=""),FALSE,'Input and Summary Results'!$D1122)</f>
        <v>0</v>
      </c>
      <c r="D1540" t="b">
        <f>IF(OR(B1540=0,'Input and Summary Results'!E1122=0),FALSE,'Input and Summary Results'!$E1122)</f>
        <v>0</v>
      </c>
      <c r="E1540" t="b">
        <f t="shared" si="101"/>
        <v>0</v>
      </c>
      <c r="F1540" t="b">
        <f t="shared" si="102"/>
        <v>0</v>
      </c>
      <c r="G1540" t="b">
        <f>IF('Input and Summary Results'!$J$4="yes",IF(C1540=FALSE,FALSE,IF('Data Transformation'!E1540&lt;$R$10,E1540,$R$10)),IF(C1540=FALSE,FALSE,IF(C1540&lt;$R$10,C1540,$R$10)))</f>
        <v>0</v>
      </c>
      <c r="H1540" t="b">
        <f>IF('Input and Summary Results'!$J$4="yes",'Data Transformation'!F1540,'Data Transformation'!D1540)</f>
        <v>0</v>
      </c>
      <c r="I1540" t="str">
        <f t="shared" si="100"/>
        <v/>
      </c>
    </row>
    <row r="1541" spans="2:9" x14ac:dyDescent="0.55000000000000004">
      <c r="B1541" t="b">
        <f>IF('Input and Summary Results'!D1123=0,FALSE,'Input and Summary Results'!$B1123)</f>
        <v>0</v>
      </c>
      <c r="C1541" t="b">
        <f>IF(OR(B1541=0,'Input and Summary Results'!D1123=0,'Input and Summary Results'!D1123=""),FALSE,'Input and Summary Results'!$D1123)</f>
        <v>0</v>
      </c>
      <c r="D1541" t="b">
        <f>IF(OR(B1541=0,'Input and Summary Results'!E1123=0),FALSE,'Input and Summary Results'!$E1123)</f>
        <v>0</v>
      </c>
      <c r="E1541" t="b">
        <f t="shared" si="101"/>
        <v>0</v>
      </c>
      <c r="F1541" t="b">
        <f t="shared" si="102"/>
        <v>0</v>
      </c>
      <c r="G1541" t="b">
        <f>IF('Input and Summary Results'!$J$4="yes",IF(C1541=FALSE,FALSE,IF('Data Transformation'!E1541&lt;$R$10,E1541,$R$10)),IF(C1541=FALSE,FALSE,IF(C1541&lt;$R$10,C1541,$R$10)))</f>
        <v>0</v>
      </c>
      <c r="H1541" t="b">
        <f>IF('Input and Summary Results'!$J$4="yes",'Data Transformation'!F1541,'Data Transformation'!D1541)</f>
        <v>0</v>
      </c>
      <c r="I1541" t="str">
        <f t="shared" ref="I1541:I1604" si="103">IF(G1541=FALSE,"",B1541)</f>
        <v/>
      </c>
    </row>
    <row r="1542" spans="2:9" x14ac:dyDescent="0.55000000000000004">
      <c r="B1542" t="b">
        <f>IF('Input and Summary Results'!D1124=0,FALSE,'Input and Summary Results'!$B1124)</f>
        <v>0</v>
      </c>
      <c r="C1542" t="b">
        <f>IF(OR(B1542=0,'Input and Summary Results'!D1124=0,'Input and Summary Results'!D1124=""),FALSE,'Input and Summary Results'!$D1124)</f>
        <v>0</v>
      </c>
      <c r="D1542" t="b">
        <f>IF(OR(B1542=0,'Input and Summary Results'!E1124=0),FALSE,'Input and Summary Results'!$E1124)</f>
        <v>0</v>
      </c>
      <c r="E1542" t="b">
        <f t="shared" si="101"/>
        <v>0</v>
      </c>
      <c r="F1542" t="b">
        <f t="shared" si="102"/>
        <v>0</v>
      </c>
      <c r="G1542" t="b">
        <f>IF('Input and Summary Results'!$J$4="yes",IF(C1542=FALSE,FALSE,IF('Data Transformation'!E1542&lt;$R$10,E1542,$R$10)),IF(C1542=FALSE,FALSE,IF(C1542&lt;$R$10,C1542,$R$10)))</f>
        <v>0</v>
      </c>
      <c r="H1542" t="b">
        <f>IF('Input and Summary Results'!$J$4="yes",'Data Transformation'!F1542,'Data Transformation'!D1542)</f>
        <v>0</v>
      </c>
      <c r="I1542" t="str">
        <f t="shared" si="103"/>
        <v/>
      </c>
    </row>
    <row r="1543" spans="2:9" x14ac:dyDescent="0.55000000000000004">
      <c r="B1543" t="b">
        <f>IF('Input and Summary Results'!D1125=0,FALSE,'Input and Summary Results'!$B1125)</f>
        <v>0</v>
      </c>
      <c r="C1543" t="b">
        <f>IF(OR(B1543=0,'Input and Summary Results'!D1125=0,'Input and Summary Results'!D1125=""),FALSE,'Input and Summary Results'!$D1125)</f>
        <v>0</v>
      </c>
      <c r="D1543" t="b">
        <f>IF(OR(B1543=0,'Input and Summary Results'!E1125=0),FALSE,'Input and Summary Results'!$E1125)</f>
        <v>0</v>
      </c>
      <c r="E1543" t="b">
        <f t="shared" si="101"/>
        <v>0</v>
      </c>
      <c r="F1543" t="b">
        <f t="shared" si="102"/>
        <v>0</v>
      </c>
      <c r="G1543" t="b">
        <f>IF('Input and Summary Results'!$J$4="yes",IF(C1543=FALSE,FALSE,IF('Data Transformation'!E1543&lt;$R$10,E1543,$R$10)),IF(C1543=FALSE,FALSE,IF(C1543&lt;$R$10,C1543,$R$10)))</f>
        <v>0</v>
      </c>
      <c r="H1543" t="b">
        <f>IF('Input and Summary Results'!$J$4="yes",'Data Transformation'!F1543,'Data Transformation'!D1543)</f>
        <v>0</v>
      </c>
      <c r="I1543" t="str">
        <f t="shared" si="103"/>
        <v/>
      </c>
    </row>
    <row r="1544" spans="2:9" x14ac:dyDescent="0.55000000000000004">
      <c r="B1544" t="b">
        <f>IF('Input and Summary Results'!D1126=0,FALSE,'Input and Summary Results'!$B1126)</f>
        <v>0</v>
      </c>
      <c r="C1544" t="b">
        <f>IF(OR(B1544=0,'Input and Summary Results'!D1126=0,'Input and Summary Results'!D1126=""),FALSE,'Input and Summary Results'!$D1126)</f>
        <v>0</v>
      </c>
      <c r="D1544" t="b">
        <f>IF(OR(B1544=0,'Input and Summary Results'!E1126=0),FALSE,'Input and Summary Results'!$E1126)</f>
        <v>0</v>
      </c>
      <c r="E1544" t="b">
        <f t="shared" si="101"/>
        <v>0</v>
      </c>
      <c r="F1544" t="b">
        <f t="shared" si="102"/>
        <v>0</v>
      </c>
      <c r="G1544" t="b">
        <f>IF('Input and Summary Results'!$J$4="yes",IF(C1544=FALSE,FALSE,IF('Data Transformation'!E1544&lt;$R$10,E1544,$R$10)),IF(C1544=FALSE,FALSE,IF(C1544&lt;$R$10,C1544,$R$10)))</f>
        <v>0</v>
      </c>
      <c r="H1544" t="b">
        <f>IF('Input and Summary Results'!$J$4="yes",'Data Transformation'!F1544,'Data Transformation'!D1544)</f>
        <v>0</v>
      </c>
      <c r="I1544" t="str">
        <f t="shared" si="103"/>
        <v/>
      </c>
    </row>
    <row r="1545" spans="2:9" x14ac:dyDescent="0.55000000000000004">
      <c r="B1545" t="b">
        <f>IF('Input and Summary Results'!D1127=0,FALSE,'Input and Summary Results'!$B1127)</f>
        <v>0</v>
      </c>
      <c r="C1545" t="b">
        <f>IF(OR(B1545=0,'Input and Summary Results'!D1127=0,'Input and Summary Results'!D1127=""),FALSE,'Input and Summary Results'!$D1127)</f>
        <v>0</v>
      </c>
      <c r="D1545" t="b">
        <f>IF(OR(B1545=0,'Input and Summary Results'!E1127=0),FALSE,'Input and Summary Results'!$E1127)</f>
        <v>0</v>
      </c>
      <c r="E1545" t="b">
        <f t="shared" si="101"/>
        <v>0</v>
      </c>
      <c r="F1545" t="b">
        <f t="shared" si="102"/>
        <v>0</v>
      </c>
      <c r="G1545" t="b">
        <f>IF('Input and Summary Results'!$J$4="yes",IF(C1545=FALSE,FALSE,IF('Data Transformation'!E1545&lt;$R$10,E1545,$R$10)),IF(C1545=FALSE,FALSE,IF(C1545&lt;$R$10,C1545,$R$10)))</f>
        <v>0</v>
      </c>
      <c r="H1545" t="b">
        <f>IF('Input and Summary Results'!$J$4="yes",'Data Transformation'!F1545,'Data Transformation'!D1545)</f>
        <v>0</v>
      </c>
      <c r="I1545" t="str">
        <f t="shared" si="103"/>
        <v/>
      </c>
    </row>
    <row r="1546" spans="2:9" x14ac:dyDescent="0.55000000000000004">
      <c r="B1546" t="b">
        <f>IF('Input and Summary Results'!D1128=0,FALSE,'Input and Summary Results'!$B1128)</f>
        <v>0</v>
      </c>
      <c r="C1546" t="b">
        <f>IF(OR(B1546=0,'Input and Summary Results'!D1128=0,'Input and Summary Results'!D1128=""),FALSE,'Input and Summary Results'!$D1128)</f>
        <v>0</v>
      </c>
      <c r="D1546" t="b">
        <f>IF(OR(B1546=0,'Input and Summary Results'!E1128=0),FALSE,'Input and Summary Results'!$E1128)</f>
        <v>0</v>
      </c>
      <c r="E1546" t="b">
        <f t="shared" si="101"/>
        <v>0</v>
      </c>
      <c r="F1546" t="b">
        <f t="shared" si="102"/>
        <v>0</v>
      </c>
      <c r="G1546" t="b">
        <f>IF('Input and Summary Results'!$J$4="yes",IF(C1546=FALSE,FALSE,IF('Data Transformation'!E1546&lt;$R$10,E1546,$R$10)),IF(C1546=FALSE,FALSE,IF(C1546&lt;$R$10,C1546,$R$10)))</f>
        <v>0</v>
      </c>
      <c r="H1546" t="b">
        <f>IF('Input and Summary Results'!$J$4="yes",'Data Transformation'!F1546,'Data Transformation'!D1546)</f>
        <v>0</v>
      </c>
      <c r="I1546" t="str">
        <f t="shared" si="103"/>
        <v/>
      </c>
    </row>
    <row r="1547" spans="2:9" x14ac:dyDescent="0.55000000000000004">
      <c r="B1547" t="b">
        <f>IF('Input and Summary Results'!D1129=0,FALSE,'Input and Summary Results'!$B1129)</f>
        <v>0</v>
      </c>
      <c r="C1547" t="b">
        <f>IF(OR(B1547=0,'Input and Summary Results'!D1129=0,'Input and Summary Results'!D1129=""),FALSE,'Input and Summary Results'!$D1129)</f>
        <v>0</v>
      </c>
      <c r="D1547" t="b">
        <f>IF(OR(B1547=0,'Input and Summary Results'!E1129=0),FALSE,'Input and Summary Results'!$E1129)</f>
        <v>0</v>
      </c>
      <c r="E1547" t="b">
        <f t="shared" si="101"/>
        <v>0</v>
      </c>
      <c r="F1547" t="b">
        <f t="shared" si="102"/>
        <v>0</v>
      </c>
      <c r="G1547" t="b">
        <f>IF('Input and Summary Results'!$J$4="yes",IF(C1547=FALSE,FALSE,IF('Data Transformation'!E1547&lt;$R$10,E1547,$R$10)),IF(C1547=FALSE,FALSE,IF(C1547&lt;$R$10,C1547,$R$10)))</f>
        <v>0</v>
      </c>
      <c r="H1547" t="b">
        <f>IF('Input and Summary Results'!$J$4="yes",'Data Transformation'!F1547,'Data Transformation'!D1547)</f>
        <v>0</v>
      </c>
      <c r="I1547" t="str">
        <f t="shared" si="103"/>
        <v/>
      </c>
    </row>
    <row r="1548" spans="2:9" x14ac:dyDescent="0.55000000000000004">
      <c r="B1548" t="b">
        <f>IF('Input and Summary Results'!D1130=0,FALSE,'Input and Summary Results'!$B1130)</f>
        <v>0</v>
      </c>
      <c r="C1548" t="b">
        <f>IF(OR(B1548=0,'Input and Summary Results'!D1130=0,'Input and Summary Results'!D1130=""),FALSE,'Input and Summary Results'!$D1130)</f>
        <v>0</v>
      </c>
      <c r="D1548" t="b">
        <f>IF(OR(B1548=0,'Input and Summary Results'!E1130=0),FALSE,'Input and Summary Results'!$E1130)</f>
        <v>0</v>
      </c>
      <c r="E1548" t="b">
        <f t="shared" si="101"/>
        <v>0</v>
      </c>
      <c r="F1548" t="b">
        <f t="shared" si="102"/>
        <v>0</v>
      </c>
      <c r="G1548" t="b">
        <f>IF('Input and Summary Results'!$J$4="yes",IF(C1548=FALSE,FALSE,IF('Data Transformation'!E1548&lt;$R$10,E1548,$R$10)),IF(C1548=FALSE,FALSE,IF(C1548&lt;$R$10,C1548,$R$10)))</f>
        <v>0</v>
      </c>
      <c r="H1548" t="b">
        <f>IF('Input and Summary Results'!$J$4="yes",'Data Transformation'!F1548,'Data Transformation'!D1548)</f>
        <v>0</v>
      </c>
      <c r="I1548" t="str">
        <f t="shared" si="103"/>
        <v/>
      </c>
    </row>
    <row r="1549" spans="2:9" x14ac:dyDescent="0.55000000000000004">
      <c r="B1549" t="b">
        <f>IF('Input and Summary Results'!D1131=0,FALSE,'Input and Summary Results'!$B1131)</f>
        <v>0</v>
      </c>
      <c r="C1549" t="b">
        <f>IF(OR(B1549=0,'Input and Summary Results'!D1131=0,'Input and Summary Results'!D1131=""),FALSE,'Input and Summary Results'!$D1131)</f>
        <v>0</v>
      </c>
      <c r="D1549" t="b">
        <f>IF(OR(B1549=0,'Input and Summary Results'!E1131=0),FALSE,'Input and Summary Results'!$E1131)</f>
        <v>0</v>
      </c>
      <c r="E1549" t="b">
        <f t="shared" si="101"/>
        <v>0</v>
      </c>
      <c r="F1549" t="b">
        <f t="shared" si="102"/>
        <v>0</v>
      </c>
      <c r="G1549" t="b">
        <f>IF('Input and Summary Results'!$J$4="yes",IF(C1549=FALSE,FALSE,IF('Data Transformation'!E1549&lt;$R$10,E1549,$R$10)),IF(C1549=FALSE,FALSE,IF(C1549&lt;$R$10,C1549,$R$10)))</f>
        <v>0</v>
      </c>
      <c r="H1549" t="b">
        <f>IF('Input and Summary Results'!$J$4="yes",'Data Transformation'!F1549,'Data Transformation'!D1549)</f>
        <v>0</v>
      </c>
      <c r="I1549" t="str">
        <f t="shared" si="103"/>
        <v/>
      </c>
    </row>
    <row r="1550" spans="2:9" x14ac:dyDescent="0.55000000000000004">
      <c r="B1550" t="b">
        <f>IF('Input and Summary Results'!D1132=0,FALSE,'Input and Summary Results'!$B1132)</f>
        <v>0</v>
      </c>
      <c r="C1550" t="b">
        <f>IF(OR(B1550=0,'Input and Summary Results'!D1132=0,'Input and Summary Results'!D1132=""),FALSE,'Input and Summary Results'!$D1132)</f>
        <v>0</v>
      </c>
      <c r="D1550" t="b">
        <f>IF(OR(B1550=0,'Input and Summary Results'!E1132=0),FALSE,'Input and Summary Results'!$E1132)</f>
        <v>0</v>
      </c>
      <c r="E1550" t="b">
        <f t="shared" si="101"/>
        <v>0</v>
      </c>
      <c r="F1550" t="b">
        <f t="shared" si="102"/>
        <v>0</v>
      </c>
      <c r="G1550" t="b">
        <f>IF('Input and Summary Results'!$J$4="yes",IF(C1550=FALSE,FALSE,IF('Data Transformation'!E1550&lt;$R$10,E1550,$R$10)),IF(C1550=FALSE,FALSE,IF(C1550&lt;$R$10,C1550,$R$10)))</f>
        <v>0</v>
      </c>
      <c r="H1550" t="b">
        <f>IF('Input and Summary Results'!$J$4="yes",'Data Transformation'!F1550,'Data Transformation'!D1550)</f>
        <v>0</v>
      </c>
      <c r="I1550" t="str">
        <f t="shared" si="103"/>
        <v/>
      </c>
    </row>
    <row r="1551" spans="2:9" x14ac:dyDescent="0.55000000000000004">
      <c r="B1551" t="b">
        <f>IF('Input and Summary Results'!D1133=0,FALSE,'Input and Summary Results'!$B1133)</f>
        <v>0</v>
      </c>
      <c r="C1551" t="b">
        <f>IF(OR(B1551=0,'Input and Summary Results'!D1133=0,'Input and Summary Results'!D1133=""),FALSE,'Input and Summary Results'!$D1133)</f>
        <v>0</v>
      </c>
      <c r="D1551" t="b">
        <f>IF(OR(B1551=0,'Input and Summary Results'!E1133=0),FALSE,'Input and Summary Results'!$E1133)</f>
        <v>0</v>
      </c>
      <c r="E1551" t="b">
        <f t="shared" si="101"/>
        <v>0</v>
      </c>
      <c r="F1551" t="b">
        <f t="shared" si="102"/>
        <v>0</v>
      </c>
      <c r="G1551" t="b">
        <f>IF('Input and Summary Results'!$J$4="yes",IF(C1551=FALSE,FALSE,IF('Data Transformation'!E1551&lt;$R$10,E1551,$R$10)),IF(C1551=FALSE,FALSE,IF(C1551&lt;$R$10,C1551,$R$10)))</f>
        <v>0</v>
      </c>
      <c r="H1551" t="b">
        <f>IF('Input and Summary Results'!$J$4="yes",'Data Transformation'!F1551,'Data Transformation'!D1551)</f>
        <v>0</v>
      </c>
      <c r="I1551" t="str">
        <f t="shared" si="103"/>
        <v/>
      </c>
    </row>
    <row r="1552" spans="2:9" x14ac:dyDescent="0.55000000000000004">
      <c r="B1552" t="b">
        <f>IF('Input and Summary Results'!D1134=0,FALSE,'Input and Summary Results'!$B1134)</f>
        <v>0</v>
      </c>
      <c r="C1552" t="b">
        <f>IF(OR(B1552=0,'Input and Summary Results'!D1134=0,'Input and Summary Results'!D1134=""),FALSE,'Input and Summary Results'!$D1134)</f>
        <v>0</v>
      </c>
      <c r="D1552" t="b">
        <f>IF(OR(B1552=0,'Input and Summary Results'!E1134=0),FALSE,'Input and Summary Results'!$E1134)</f>
        <v>0</v>
      </c>
      <c r="E1552" t="b">
        <f t="shared" si="101"/>
        <v>0</v>
      </c>
      <c r="F1552" t="b">
        <f t="shared" si="102"/>
        <v>0</v>
      </c>
      <c r="G1552" t="b">
        <f>IF('Input and Summary Results'!$J$4="yes",IF(C1552=FALSE,FALSE,IF('Data Transformation'!E1552&lt;$R$10,E1552,$R$10)),IF(C1552=FALSE,FALSE,IF(C1552&lt;$R$10,C1552,$R$10)))</f>
        <v>0</v>
      </c>
      <c r="H1552" t="b">
        <f>IF('Input and Summary Results'!$J$4="yes",'Data Transformation'!F1552,'Data Transformation'!D1552)</f>
        <v>0</v>
      </c>
      <c r="I1552" t="str">
        <f t="shared" si="103"/>
        <v/>
      </c>
    </row>
    <row r="1553" spans="2:9" x14ac:dyDescent="0.55000000000000004">
      <c r="B1553" t="b">
        <f>IF('Input and Summary Results'!D1135=0,FALSE,'Input and Summary Results'!$B1135)</f>
        <v>0</v>
      </c>
      <c r="C1553" t="b">
        <f>IF(OR(B1553=0,'Input and Summary Results'!D1135=0,'Input and Summary Results'!D1135=""),FALSE,'Input and Summary Results'!$D1135)</f>
        <v>0</v>
      </c>
      <c r="D1553" t="b">
        <f>IF(OR(B1553=0,'Input and Summary Results'!E1135=0),FALSE,'Input and Summary Results'!$E1135)</f>
        <v>0</v>
      </c>
      <c r="E1553" t="b">
        <f t="shared" si="101"/>
        <v>0</v>
      </c>
      <c r="F1553" t="b">
        <f t="shared" si="102"/>
        <v>0</v>
      </c>
      <c r="G1553" t="b">
        <f>IF('Input and Summary Results'!$J$4="yes",IF(C1553=FALSE,FALSE,IF('Data Transformation'!E1553&lt;$R$10,E1553,$R$10)),IF(C1553=FALSE,FALSE,IF(C1553&lt;$R$10,C1553,$R$10)))</f>
        <v>0</v>
      </c>
      <c r="H1553" t="b">
        <f>IF('Input and Summary Results'!$J$4="yes",'Data Transformation'!F1553,'Data Transformation'!D1553)</f>
        <v>0</v>
      </c>
      <c r="I1553" t="str">
        <f t="shared" si="103"/>
        <v/>
      </c>
    </row>
    <row r="1554" spans="2:9" x14ac:dyDescent="0.55000000000000004">
      <c r="B1554" t="b">
        <f>IF('Input and Summary Results'!D1136=0,FALSE,'Input and Summary Results'!$B1136)</f>
        <v>0</v>
      </c>
      <c r="C1554" t="b">
        <f>IF(OR(B1554=0,'Input and Summary Results'!D1136=0,'Input and Summary Results'!D1136=""),FALSE,'Input and Summary Results'!$D1136)</f>
        <v>0</v>
      </c>
      <c r="D1554" t="b">
        <f>IF(OR(B1554=0,'Input and Summary Results'!E1136=0),FALSE,'Input and Summary Results'!$E1136)</f>
        <v>0</v>
      </c>
      <c r="E1554" t="b">
        <f t="shared" si="101"/>
        <v>0</v>
      </c>
      <c r="F1554" t="b">
        <f t="shared" si="102"/>
        <v>0</v>
      </c>
      <c r="G1554" t="b">
        <f>IF('Input and Summary Results'!$J$4="yes",IF(C1554=FALSE,FALSE,IF('Data Transformation'!E1554&lt;$R$10,E1554,$R$10)),IF(C1554=FALSE,FALSE,IF(C1554&lt;$R$10,C1554,$R$10)))</f>
        <v>0</v>
      </c>
      <c r="H1554" t="b">
        <f>IF('Input and Summary Results'!$J$4="yes",'Data Transformation'!F1554,'Data Transformation'!D1554)</f>
        <v>0</v>
      </c>
      <c r="I1554" t="str">
        <f t="shared" si="103"/>
        <v/>
      </c>
    </row>
    <row r="1555" spans="2:9" x14ac:dyDescent="0.55000000000000004">
      <c r="B1555" t="b">
        <f>IF('Input and Summary Results'!D1137=0,FALSE,'Input and Summary Results'!$B1137)</f>
        <v>0</v>
      </c>
      <c r="C1555" t="b">
        <f>IF(OR(B1555=0,'Input and Summary Results'!D1137=0,'Input and Summary Results'!D1137=""),FALSE,'Input and Summary Results'!$D1137)</f>
        <v>0</v>
      </c>
      <c r="D1555" t="b">
        <f>IF(OR(B1555=0,'Input and Summary Results'!E1137=0),FALSE,'Input and Summary Results'!$E1137)</f>
        <v>0</v>
      </c>
      <c r="E1555" t="b">
        <f t="shared" si="101"/>
        <v>0</v>
      </c>
      <c r="F1555" t="b">
        <f t="shared" si="102"/>
        <v>0</v>
      </c>
      <c r="G1555" t="b">
        <f>IF('Input and Summary Results'!$J$4="yes",IF(C1555=FALSE,FALSE,IF('Data Transformation'!E1555&lt;$R$10,E1555,$R$10)),IF(C1555=FALSE,FALSE,IF(C1555&lt;$R$10,C1555,$R$10)))</f>
        <v>0</v>
      </c>
      <c r="H1555" t="b">
        <f>IF('Input and Summary Results'!$J$4="yes",'Data Transformation'!F1555,'Data Transformation'!D1555)</f>
        <v>0</v>
      </c>
      <c r="I1555" t="str">
        <f t="shared" si="103"/>
        <v/>
      </c>
    </row>
    <row r="1556" spans="2:9" x14ac:dyDescent="0.55000000000000004">
      <c r="B1556" t="b">
        <f>IF('Input and Summary Results'!D1138=0,FALSE,'Input and Summary Results'!$B1138)</f>
        <v>0</v>
      </c>
      <c r="C1556" t="b">
        <f>IF(OR(B1556=0,'Input and Summary Results'!D1138=0,'Input and Summary Results'!D1138=""),FALSE,'Input and Summary Results'!$D1138)</f>
        <v>0</v>
      </c>
      <c r="D1556" t="b">
        <f>IF(OR(B1556=0,'Input and Summary Results'!E1138=0),FALSE,'Input and Summary Results'!$E1138)</f>
        <v>0</v>
      </c>
      <c r="E1556" t="b">
        <f t="shared" si="101"/>
        <v>0</v>
      </c>
      <c r="F1556" t="b">
        <f t="shared" si="102"/>
        <v>0</v>
      </c>
      <c r="G1556" t="b">
        <f>IF('Input and Summary Results'!$J$4="yes",IF(C1556=FALSE,FALSE,IF('Data Transformation'!E1556&lt;$R$10,E1556,$R$10)),IF(C1556=FALSE,FALSE,IF(C1556&lt;$R$10,C1556,$R$10)))</f>
        <v>0</v>
      </c>
      <c r="H1556" t="b">
        <f>IF('Input and Summary Results'!$J$4="yes",'Data Transformation'!F1556,'Data Transformation'!D1556)</f>
        <v>0</v>
      </c>
      <c r="I1556" t="str">
        <f t="shared" si="103"/>
        <v/>
      </c>
    </row>
    <row r="1557" spans="2:9" x14ac:dyDescent="0.55000000000000004">
      <c r="B1557" t="b">
        <f>IF('Input and Summary Results'!D1139=0,FALSE,'Input and Summary Results'!$B1139)</f>
        <v>0</v>
      </c>
      <c r="C1557" t="b">
        <f>IF(OR(B1557=0,'Input and Summary Results'!D1139=0,'Input and Summary Results'!D1139=""),FALSE,'Input and Summary Results'!$D1139)</f>
        <v>0</v>
      </c>
      <c r="D1557" t="b">
        <f>IF(OR(B1557=0,'Input and Summary Results'!E1139=0),FALSE,'Input and Summary Results'!$E1139)</f>
        <v>0</v>
      </c>
      <c r="E1557" t="b">
        <f t="shared" si="101"/>
        <v>0</v>
      </c>
      <c r="F1557" t="b">
        <f t="shared" si="102"/>
        <v>0</v>
      </c>
      <c r="G1557" t="b">
        <f>IF('Input and Summary Results'!$J$4="yes",IF(C1557=FALSE,FALSE,IF('Data Transformation'!E1557&lt;$R$10,E1557,$R$10)),IF(C1557=FALSE,FALSE,IF(C1557&lt;$R$10,C1557,$R$10)))</f>
        <v>0</v>
      </c>
      <c r="H1557" t="b">
        <f>IF('Input and Summary Results'!$J$4="yes",'Data Transformation'!F1557,'Data Transformation'!D1557)</f>
        <v>0</v>
      </c>
      <c r="I1557" t="str">
        <f t="shared" si="103"/>
        <v/>
      </c>
    </row>
    <row r="1558" spans="2:9" x14ac:dyDescent="0.55000000000000004">
      <c r="B1558" t="b">
        <f>IF('Input and Summary Results'!D1140=0,FALSE,'Input and Summary Results'!$B1140)</f>
        <v>0</v>
      </c>
      <c r="C1558" t="b">
        <f>IF(OR(B1558=0,'Input and Summary Results'!D1140=0,'Input and Summary Results'!D1140=""),FALSE,'Input and Summary Results'!$D1140)</f>
        <v>0</v>
      </c>
      <c r="D1558" t="b">
        <f>IF(OR(B1558=0,'Input and Summary Results'!E1140=0),FALSE,'Input and Summary Results'!$E1140)</f>
        <v>0</v>
      </c>
      <c r="E1558" t="b">
        <f t="shared" si="101"/>
        <v>0</v>
      </c>
      <c r="F1558" t="b">
        <f t="shared" si="102"/>
        <v>0</v>
      </c>
      <c r="G1558" t="b">
        <f>IF('Input and Summary Results'!$J$4="yes",IF(C1558=FALSE,FALSE,IF('Data Transformation'!E1558&lt;$R$10,E1558,$R$10)),IF(C1558=FALSE,FALSE,IF(C1558&lt;$R$10,C1558,$R$10)))</f>
        <v>0</v>
      </c>
      <c r="H1558" t="b">
        <f>IF('Input and Summary Results'!$J$4="yes",'Data Transformation'!F1558,'Data Transformation'!D1558)</f>
        <v>0</v>
      </c>
      <c r="I1558" t="str">
        <f t="shared" si="103"/>
        <v/>
      </c>
    </row>
    <row r="1559" spans="2:9" x14ac:dyDescent="0.55000000000000004">
      <c r="B1559" t="b">
        <f>IF('Input and Summary Results'!D1141=0,FALSE,'Input and Summary Results'!$B1141)</f>
        <v>0</v>
      </c>
      <c r="C1559" t="b">
        <f>IF(OR(B1559=0,'Input and Summary Results'!D1141=0,'Input and Summary Results'!D1141=""),FALSE,'Input and Summary Results'!$D1141)</f>
        <v>0</v>
      </c>
      <c r="D1559" t="b">
        <f>IF(OR(B1559=0,'Input and Summary Results'!E1141=0),FALSE,'Input and Summary Results'!$E1141)</f>
        <v>0</v>
      </c>
      <c r="E1559" t="b">
        <f t="shared" si="101"/>
        <v>0</v>
      </c>
      <c r="F1559" t="b">
        <f t="shared" si="102"/>
        <v>0</v>
      </c>
      <c r="G1559" t="b">
        <f>IF('Input and Summary Results'!$J$4="yes",IF(C1559=FALSE,FALSE,IF('Data Transformation'!E1559&lt;$R$10,E1559,$R$10)),IF(C1559=FALSE,FALSE,IF(C1559&lt;$R$10,C1559,$R$10)))</f>
        <v>0</v>
      </c>
      <c r="H1559" t="b">
        <f>IF('Input and Summary Results'!$J$4="yes",'Data Transformation'!F1559,'Data Transformation'!D1559)</f>
        <v>0</v>
      </c>
      <c r="I1559" t="str">
        <f t="shared" si="103"/>
        <v/>
      </c>
    </row>
    <row r="1560" spans="2:9" x14ac:dyDescent="0.55000000000000004">
      <c r="B1560" t="b">
        <f>IF('Input and Summary Results'!D1142=0,FALSE,'Input and Summary Results'!$B1142)</f>
        <v>0</v>
      </c>
      <c r="C1560" t="b">
        <f>IF(OR(B1560=0,'Input and Summary Results'!D1142=0,'Input and Summary Results'!D1142=""),FALSE,'Input and Summary Results'!$D1142)</f>
        <v>0</v>
      </c>
      <c r="D1560" t="b">
        <f>IF(OR(B1560=0,'Input and Summary Results'!E1142=0),FALSE,'Input and Summary Results'!$E1142)</f>
        <v>0</v>
      </c>
      <c r="E1560" t="b">
        <f t="shared" si="101"/>
        <v>0</v>
      </c>
      <c r="F1560" t="b">
        <f t="shared" si="102"/>
        <v>0</v>
      </c>
      <c r="G1560" t="b">
        <f>IF('Input and Summary Results'!$J$4="yes",IF(C1560=FALSE,FALSE,IF('Data Transformation'!E1560&lt;$R$10,E1560,$R$10)),IF(C1560=FALSE,FALSE,IF(C1560&lt;$R$10,C1560,$R$10)))</f>
        <v>0</v>
      </c>
      <c r="H1560" t="b">
        <f>IF('Input and Summary Results'!$J$4="yes",'Data Transformation'!F1560,'Data Transformation'!D1560)</f>
        <v>0</v>
      </c>
      <c r="I1560" t="str">
        <f t="shared" si="103"/>
        <v/>
      </c>
    </row>
    <row r="1561" spans="2:9" x14ac:dyDescent="0.55000000000000004">
      <c r="B1561" t="b">
        <f>IF('Input and Summary Results'!D1143=0,FALSE,'Input and Summary Results'!$B1143)</f>
        <v>0</v>
      </c>
      <c r="C1561" t="b">
        <f>IF(OR(B1561=0,'Input and Summary Results'!D1143=0,'Input and Summary Results'!D1143=""),FALSE,'Input and Summary Results'!$D1143)</f>
        <v>0</v>
      </c>
      <c r="D1561" t="b">
        <f>IF(OR(B1561=0,'Input and Summary Results'!E1143=0),FALSE,'Input and Summary Results'!$E1143)</f>
        <v>0</v>
      </c>
      <c r="E1561" t="b">
        <f t="shared" si="101"/>
        <v>0</v>
      </c>
      <c r="F1561" t="b">
        <f t="shared" si="102"/>
        <v>0</v>
      </c>
      <c r="G1561" t="b">
        <f>IF('Input and Summary Results'!$J$4="yes",IF(C1561=FALSE,FALSE,IF('Data Transformation'!E1561&lt;$R$10,E1561,$R$10)),IF(C1561=FALSE,FALSE,IF(C1561&lt;$R$10,C1561,$R$10)))</f>
        <v>0</v>
      </c>
      <c r="H1561" t="b">
        <f>IF('Input and Summary Results'!$J$4="yes",'Data Transformation'!F1561,'Data Transformation'!D1561)</f>
        <v>0</v>
      </c>
      <c r="I1561" t="str">
        <f t="shared" si="103"/>
        <v/>
      </c>
    </row>
    <row r="1562" spans="2:9" x14ac:dyDescent="0.55000000000000004">
      <c r="B1562" t="b">
        <f>IF('Input and Summary Results'!D1144=0,FALSE,'Input and Summary Results'!$B1144)</f>
        <v>0</v>
      </c>
      <c r="C1562" t="b">
        <f>IF(OR(B1562=0,'Input and Summary Results'!D1144=0,'Input and Summary Results'!D1144=""),FALSE,'Input and Summary Results'!$D1144)</f>
        <v>0</v>
      </c>
      <c r="D1562" t="b">
        <f>IF(OR(B1562=0,'Input and Summary Results'!E1144=0),FALSE,'Input and Summary Results'!$E1144)</f>
        <v>0</v>
      </c>
      <c r="E1562" t="b">
        <f t="shared" si="101"/>
        <v>0</v>
      </c>
      <c r="F1562" t="b">
        <f t="shared" si="102"/>
        <v>0</v>
      </c>
      <c r="G1562" t="b">
        <f>IF('Input and Summary Results'!$J$4="yes",IF(C1562=FALSE,FALSE,IF('Data Transformation'!E1562&lt;$R$10,E1562,$R$10)),IF(C1562=FALSE,FALSE,IF(C1562&lt;$R$10,C1562,$R$10)))</f>
        <v>0</v>
      </c>
      <c r="H1562" t="b">
        <f>IF('Input and Summary Results'!$J$4="yes",'Data Transformation'!F1562,'Data Transformation'!D1562)</f>
        <v>0</v>
      </c>
      <c r="I1562" t="str">
        <f t="shared" si="103"/>
        <v/>
      </c>
    </row>
    <row r="1563" spans="2:9" x14ac:dyDescent="0.55000000000000004">
      <c r="B1563" t="b">
        <f>IF('Input and Summary Results'!D1145=0,FALSE,'Input and Summary Results'!$B1145)</f>
        <v>0</v>
      </c>
      <c r="C1563" t="b">
        <f>IF(OR(B1563=0,'Input and Summary Results'!D1145=0,'Input and Summary Results'!D1145=""),FALSE,'Input and Summary Results'!$D1145)</f>
        <v>0</v>
      </c>
      <c r="D1563" t="b">
        <f>IF(OR(B1563=0,'Input and Summary Results'!E1145=0),FALSE,'Input and Summary Results'!$E1145)</f>
        <v>0</v>
      </c>
      <c r="E1563" t="b">
        <f t="shared" si="101"/>
        <v>0</v>
      </c>
      <c r="F1563" t="b">
        <f t="shared" si="102"/>
        <v>0</v>
      </c>
      <c r="G1563" t="b">
        <f>IF('Input and Summary Results'!$J$4="yes",IF(C1563=FALSE,FALSE,IF('Data Transformation'!E1563&lt;$R$10,E1563,$R$10)),IF(C1563=FALSE,FALSE,IF(C1563&lt;$R$10,C1563,$R$10)))</f>
        <v>0</v>
      </c>
      <c r="H1563" t="b">
        <f>IF('Input and Summary Results'!$J$4="yes",'Data Transformation'!F1563,'Data Transformation'!D1563)</f>
        <v>0</v>
      </c>
      <c r="I1563" t="str">
        <f t="shared" si="103"/>
        <v/>
      </c>
    </row>
    <row r="1564" spans="2:9" x14ac:dyDescent="0.55000000000000004">
      <c r="B1564" t="b">
        <f>IF('Input and Summary Results'!D1146=0,FALSE,'Input and Summary Results'!$B1146)</f>
        <v>0</v>
      </c>
      <c r="C1564" t="b">
        <f>IF(OR(B1564=0,'Input and Summary Results'!D1146=0,'Input and Summary Results'!D1146=""),FALSE,'Input and Summary Results'!$D1146)</f>
        <v>0</v>
      </c>
      <c r="D1564" t="b">
        <f>IF(OR(B1564=0,'Input and Summary Results'!E1146=0),FALSE,'Input and Summary Results'!$E1146)</f>
        <v>0</v>
      </c>
      <c r="E1564" t="b">
        <f t="shared" si="101"/>
        <v>0</v>
      </c>
      <c r="F1564" t="b">
        <f t="shared" si="102"/>
        <v>0</v>
      </c>
      <c r="G1564" t="b">
        <f>IF('Input and Summary Results'!$J$4="yes",IF(C1564=FALSE,FALSE,IF('Data Transformation'!E1564&lt;$R$10,E1564,$R$10)),IF(C1564=FALSE,FALSE,IF(C1564&lt;$R$10,C1564,$R$10)))</f>
        <v>0</v>
      </c>
      <c r="H1564" t="b">
        <f>IF('Input and Summary Results'!$J$4="yes",'Data Transformation'!F1564,'Data Transformation'!D1564)</f>
        <v>0</v>
      </c>
      <c r="I1564" t="str">
        <f t="shared" si="103"/>
        <v/>
      </c>
    </row>
    <row r="1565" spans="2:9" x14ac:dyDescent="0.55000000000000004">
      <c r="B1565" t="b">
        <f>IF('Input and Summary Results'!D1147=0,FALSE,'Input and Summary Results'!$B1147)</f>
        <v>0</v>
      </c>
      <c r="C1565" t="b">
        <f>IF(OR(B1565=0,'Input and Summary Results'!D1147=0,'Input and Summary Results'!D1147=""),FALSE,'Input and Summary Results'!$D1147)</f>
        <v>0</v>
      </c>
      <c r="D1565" t="b">
        <f>IF(OR(B1565=0,'Input and Summary Results'!E1147=0),FALSE,'Input and Summary Results'!$E1147)</f>
        <v>0</v>
      </c>
      <c r="E1565" t="b">
        <f t="shared" si="101"/>
        <v>0</v>
      </c>
      <c r="F1565" t="b">
        <f t="shared" si="102"/>
        <v>0</v>
      </c>
      <c r="G1565" t="b">
        <f>IF('Input and Summary Results'!$J$4="yes",IF(C1565=FALSE,FALSE,IF('Data Transformation'!E1565&lt;$R$10,E1565,$R$10)),IF(C1565=FALSE,FALSE,IF(C1565&lt;$R$10,C1565,$R$10)))</f>
        <v>0</v>
      </c>
      <c r="H1565" t="b">
        <f>IF('Input and Summary Results'!$J$4="yes",'Data Transformation'!F1565,'Data Transformation'!D1565)</f>
        <v>0</v>
      </c>
      <c r="I1565" t="str">
        <f t="shared" si="103"/>
        <v/>
      </c>
    </row>
    <row r="1566" spans="2:9" x14ac:dyDescent="0.55000000000000004">
      <c r="B1566" t="b">
        <f>IF('Input and Summary Results'!D1148=0,FALSE,'Input and Summary Results'!$B1148)</f>
        <v>0</v>
      </c>
      <c r="C1566" t="b">
        <f>IF(OR(B1566=0,'Input and Summary Results'!D1148=0,'Input and Summary Results'!D1148=""),FALSE,'Input and Summary Results'!$D1148)</f>
        <v>0</v>
      </c>
      <c r="D1566" t="b">
        <f>IF(OR(B1566=0,'Input and Summary Results'!E1148=0),FALSE,'Input and Summary Results'!$E1148)</f>
        <v>0</v>
      </c>
      <c r="E1566" t="b">
        <f t="shared" si="101"/>
        <v>0</v>
      </c>
      <c r="F1566" t="b">
        <f t="shared" si="102"/>
        <v>0</v>
      </c>
      <c r="G1566" t="b">
        <f>IF('Input and Summary Results'!$J$4="yes",IF(C1566=FALSE,FALSE,IF('Data Transformation'!E1566&lt;$R$10,E1566,$R$10)),IF(C1566=FALSE,FALSE,IF(C1566&lt;$R$10,C1566,$R$10)))</f>
        <v>0</v>
      </c>
      <c r="H1566" t="b">
        <f>IF('Input and Summary Results'!$J$4="yes",'Data Transformation'!F1566,'Data Transformation'!D1566)</f>
        <v>0</v>
      </c>
      <c r="I1566" t="str">
        <f t="shared" si="103"/>
        <v/>
      </c>
    </row>
    <row r="1567" spans="2:9" x14ac:dyDescent="0.55000000000000004">
      <c r="B1567" t="b">
        <f>IF('Input and Summary Results'!D1149=0,FALSE,'Input and Summary Results'!$B1149)</f>
        <v>0</v>
      </c>
      <c r="C1567" t="b">
        <f>IF(OR(B1567=0,'Input and Summary Results'!D1149=0,'Input and Summary Results'!D1149=""),FALSE,'Input and Summary Results'!$D1149)</f>
        <v>0</v>
      </c>
      <c r="D1567" t="b">
        <f>IF(OR(B1567=0,'Input and Summary Results'!E1149=0),FALSE,'Input and Summary Results'!$E1149)</f>
        <v>0</v>
      </c>
      <c r="E1567" t="b">
        <f t="shared" si="101"/>
        <v>0</v>
      </c>
      <c r="F1567" t="b">
        <f t="shared" si="102"/>
        <v>0</v>
      </c>
      <c r="G1567" t="b">
        <f>IF('Input and Summary Results'!$J$4="yes",IF(C1567=FALSE,FALSE,IF('Data Transformation'!E1567&lt;$R$10,E1567,$R$10)),IF(C1567=FALSE,FALSE,IF(C1567&lt;$R$10,C1567,$R$10)))</f>
        <v>0</v>
      </c>
      <c r="H1567" t="b">
        <f>IF('Input and Summary Results'!$J$4="yes",'Data Transformation'!F1567,'Data Transformation'!D1567)</f>
        <v>0</v>
      </c>
      <c r="I1567" t="str">
        <f t="shared" si="103"/>
        <v/>
      </c>
    </row>
    <row r="1568" spans="2:9" x14ac:dyDescent="0.55000000000000004">
      <c r="B1568" t="b">
        <f>IF('Input and Summary Results'!D1150=0,FALSE,'Input and Summary Results'!$B1150)</f>
        <v>0</v>
      </c>
      <c r="C1568" t="b">
        <f>IF(OR(B1568=0,'Input and Summary Results'!D1150=0,'Input and Summary Results'!D1150=""),FALSE,'Input and Summary Results'!$D1150)</f>
        <v>0</v>
      </c>
      <c r="D1568" t="b">
        <f>IF(OR(B1568=0,'Input and Summary Results'!E1150=0),FALSE,'Input and Summary Results'!$E1150)</f>
        <v>0</v>
      </c>
      <c r="E1568" t="b">
        <f t="shared" si="101"/>
        <v>0</v>
      </c>
      <c r="F1568" t="b">
        <f t="shared" si="102"/>
        <v>0</v>
      </c>
      <c r="G1568" t="b">
        <f>IF('Input and Summary Results'!$J$4="yes",IF(C1568=FALSE,FALSE,IF('Data Transformation'!E1568&lt;$R$10,E1568,$R$10)),IF(C1568=FALSE,FALSE,IF(C1568&lt;$R$10,C1568,$R$10)))</f>
        <v>0</v>
      </c>
      <c r="H1568" t="b">
        <f>IF('Input and Summary Results'!$J$4="yes",'Data Transformation'!F1568,'Data Transformation'!D1568)</f>
        <v>0</v>
      </c>
      <c r="I1568" t="str">
        <f t="shared" si="103"/>
        <v/>
      </c>
    </row>
    <row r="1569" spans="2:9" x14ac:dyDescent="0.55000000000000004">
      <c r="B1569" t="b">
        <f>IF('Input and Summary Results'!D1151=0,FALSE,'Input and Summary Results'!$B1151)</f>
        <v>0</v>
      </c>
      <c r="C1569" t="b">
        <f>IF(OR(B1569=0,'Input and Summary Results'!D1151=0,'Input and Summary Results'!D1151=""),FALSE,'Input and Summary Results'!$D1151)</f>
        <v>0</v>
      </c>
      <c r="D1569" t="b">
        <f>IF(OR(B1569=0,'Input and Summary Results'!E1151=0),FALSE,'Input and Summary Results'!$E1151)</f>
        <v>0</v>
      </c>
      <c r="E1569" t="b">
        <f t="shared" si="101"/>
        <v>0</v>
      </c>
      <c r="F1569" t="b">
        <f t="shared" si="102"/>
        <v>0</v>
      </c>
      <c r="G1569" t="b">
        <f>IF('Input and Summary Results'!$J$4="yes",IF(C1569=FALSE,FALSE,IF('Data Transformation'!E1569&lt;$R$10,E1569,$R$10)),IF(C1569=FALSE,FALSE,IF(C1569&lt;$R$10,C1569,$R$10)))</f>
        <v>0</v>
      </c>
      <c r="H1569" t="b">
        <f>IF('Input and Summary Results'!$J$4="yes",'Data Transformation'!F1569,'Data Transformation'!D1569)</f>
        <v>0</v>
      </c>
      <c r="I1569" t="str">
        <f t="shared" si="103"/>
        <v/>
      </c>
    </row>
    <row r="1570" spans="2:9" x14ac:dyDescent="0.55000000000000004">
      <c r="B1570" t="b">
        <f>IF('Input and Summary Results'!D1152=0,FALSE,'Input and Summary Results'!$B1152)</f>
        <v>0</v>
      </c>
      <c r="C1570" t="b">
        <f>IF(OR(B1570=0,'Input and Summary Results'!D1152=0,'Input and Summary Results'!D1152=""),FALSE,'Input and Summary Results'!$D1152)</f>
        <v>0</v>
      </c>
      <c r="D1570" t="b">
        <f>IF(OR(B1570=0,'Input and Summary Results'!E1152=0),FALSE,'Input and Summary Results'!$E1152)</f>
        <v>0</v>
      </c>
      <c r="E1570" t="b">
        <f t="shared" si="101"/>
        <v>0</v>
      </c>
      <c r="F1570" t="b">
        <f t="shared" si="102"/>
        <v>0</v>
      </c>
      <c r="G1570" t="b">
        <f>IF('Input and Summary Results'!$J$4="yes",IF(C1570=FALSE,FALSE,IF('Data Transformation'!E1570&lt;$R$10,E1570,$R$10)),IF(C1570=FALSE,FALSE,IF(C1570&lt;$R$10,C1570,$R$10)))</f>
        <v>0</v>
      </c>
      <c r="H1570" t="b">
        <f>IF('Input and Summary Results'!$J$4="yes",'Data Transformation'!F1570,'Data Transformation'!D1570)</f>
        <v>0</v>
      </c>
      <c r="I1570" t="str">
        <f t="shared" si="103"/>
        <v/>
      </c>
    </row>
    <row r="1571" spans="2:9" x14ac:dyDescent="0.55000000000000004">
      <c r="B1571" t="b">
        <f>IF('Input and Summary Results'!D1153=0,FALSE,'Input and Summary Results'!$B1153)</f>
        <v>0</v>
      </c>
      <c r="C1571" t="b">
        <f>IF(OR(B1571=0,'Input and Summary Results'!D1153=0,'Input and Summary Results'!D1153=""),FALSE,'Input and Summary Results'!$D1153)</f>
        <v>0</v>
      </c>
      <c r="D1571" t="b">
        <f>IF(OR(B1571=0,'Input and Summary Results'!E1153=0),FALSE,'Input and Summary Results'!$E1153)</f>
        <v>0</v>
      </c>
      <c r="E1571" t="b">
        <f t="shared" si="101"/>
        <v>0</v>
      </c>
      <c r="F1571" t="b">
        <f t="shared" si="102"/>
        <v>0</v>
      </c>
      <c r="G1571" t="b">
        <f>IF('Input and Summary Results'!$J$4="yes",IF(C1571=FALSE,FALSE,IF('Data Transformation'!E1571&lt;$R$10,E1571,$R$10)),IF(C1571=FALSE,FALSE,IF(C1571&lt;$R$10,C1571,$R$10)))</f>
        <v>0</v>
      </c>
      <c r="H1571" t="b">
        <f>IF('Input and Summary Results'!$J$4="yes",'Data Transformation'!F1571,'Data Transformation'!D1571)</f>
        <v>0</v>
      </c>
      <c r="I1571" t="str">
        <f t="shared" si="103"/>
        <v/>
      </c>
    </row>
    <row r="1572" spans="2:9" x14ac:dyDescent="0.55000000000000004">
      <c r="B1572" t="b">
        <f>IF('Input and Summary Results'!D1154=0,FALSE,'Input and Summary Results'!$B1154)</f>
        <v>0</v>
      </c>
      <c r="C1572" t="b">
        <f>IF(OR(B1572=0,'Input and Summary Results'!D1154=0,'Input and Summary Results'!D1154=""),FALSE,'Input and Summary Results'!$D1154)</f>
        <v>0</v>
      </c>
      <c r="D1572" t="b">
        <f>IF(OR(B1572=0,'Input and Summary Results'!E1154=0),FALSE,'Input and Summary Results'!$E1154)</f>
        <v>0</v>
      </c>
      <c r="E1572" t="b">
        <f t="shared" si="101"/>
        <v>0</v>
      </c>
      <c r="F1572" t="b">
        <f t="shared" si="102"/>
        <v>0</v>
      </c>
      <c r="G1572" t="b">
        <f>IF('Input and Summary Results'!$J$4="yes",IF(C1572=FALSE,FALSE,IF('Data Transformation'!E1572&lt;$R$10,E1572,$R$10)),IF(C1572=FALSE,FALSE,IF(C1572&lt;$R$10,C1572,$R$10)))</f>
        <v>0</v>
      </c>
      <c r="H1572" t="b">
        <f>IF('Input and Summary Results'!$J$4="yes",'Data Transformation'!F1572,'Data Transformation'!D1572)</f>
        <v>0</v>
      </c>
      <c r="I1572" t="str">
        <f t="shared" si="103"/>
        <v/>
      </c>
    </row>
    <row r="1573" spans="2:9" x14ac:dyDescent="0.55000000000000004">
      <c r="B1573" t="b">
        <f>IF('Input and Summary Results'!D1155=0,FALSE,'Input and Summary Results'!$B1155)</f>
        <v>0</v>
      </c>
      <c r="C1573" t="b">
        <f>IF(OR(B1573=0,'Input and Summary Results'!D1155=0,'Input and Summary Results'!D1155=""),FALSE,'Input and Summary Results'!$D1155)</f>
        <v>0</v>
      </c>
      <c r="D1573" t="b">
        <f>IF(OR(B1573=0,'Input and Summary Results'!E1155=0),FALSE,'Input and Summary Results'!$E1155)</f>
        <v>0</v>
      </c>
      <c r="E1573" t="b">
        <f t="shared" si="101"/>
        <v>0</v>
      </c>
      <c r="F1573" t="b">
        <f t="shared" si="102"/>
        <v>0</v>
      </c>
      <c r="G1573" t="b">
        <f>IF('Input and Summary Results'!$J$4="yes",IF(C1573=FALSE,FALSE,IF('Data Transformation'!E1573&lt;$R$10,E1573,$R$10)),IF(C1573=FALSE,FALSE,IF(C1573&lt;$R$10,C1573,$R$10)))</f>
        <v>0</v>
      </c>
      <c r="H1573" t="b">
        <f>IF('Input and Summary Results'!$J$4="yes",'Data Transformation'!F1573,'Data Transformation'!D1573)</f>
        <v>0</v>
      </c>
      <c r="I1573" t="str">
        <f t="shared" si="103"/>
        <v/>
      </c>
    </row>
    <row r="1574" spans="2:9" x14ac:dyDescent="0.55000000000000004">
      <c r="B1574" t="b">
        <f>IF('Input and Summary Results'!D1156=0,FALSE,'Input and Summary Results'!$B1156)</f>
        <v>0</v>
      </c>
      <c r="C1574" t="b">
        <f>IF(OR(B1574=0,'Input and Summary Results'!D1156=0,'Input and Summary Results'!D1156=""),FALSE,'Input and Summary Results'!$D1156)</f>
        <v>0</v>
      </c>
      <c r="D1574" t="b">
        <f>IF(OR(B1574=0,'Input and Summary Results'!E1156=0),FALSE,'Input and Summary Results'!$E1156)</f>
        <v>0</v>
      </c>
      <c r="E1574" t="b">
        <f t="shared" si="101"/>
        <v>0</v>
      </c>
      <c r="F1574" t="b">
        <f t="shared" si="102"/>
        <v>0</v>
      </c>
      <c r="G1574" t="b">
        <f>IF('Input and Summary Results'!$J$4="yes",IF(C1574=FALSE,FALSE,IF('Data Transformation'!E1574&lt;$R$10,E1574,$R$10)),IF(C1574=FALSE,FALSE,IF(C1574&lt;$R$10,C1574,$R$10)))</f>
        <v>0</v>
      </c>
      <c r="H1574" t="b">
        <f>IF('Input and Summary Results'!$J$4="yes",'Data Transformation'!F1574,'Data Transformation'!D1574)</f>
        <v>0</v>
      </c>
      <c r="I1574" t="str">
        <f t="shared" si="103"/>
        <v/>
      </c>
    </row>
    <row r="1575" spans="2:9" x14ac:dyDescent="0.55000000000000004">
      <c r="B1575" t="b">
        <f>IF('Input and Summary Results'!D1157=0,FALSE,'Input and Summary Results'!$B1157)</f>
        <v>0</v>
      </c>
      <c r="C1575" t="b">
        <f>IF(OR(B1575=0,'Input and Summary Results'!D1157=0,'Input and Summary Results'!D1157=""),FALSE,'Input and Summary Results'!$D1157)</f>
        <v>0</v>
      </c>
      <c r="D1575" t="b">
        <f>IF(OR(B1575=0,'Input and Summary Results'!E1157=0),FALSE,'Input and Summary Results'!$E1157)</f>
        <v>0</v>
      </c>
      <c r="E1575" t="b">
        <f t="shared" si="101"/>
        <v>0</v>
      </c>
      <c r="F1575" t="b">
        <f t="shared" si="102"/>
        <v>0</v>
      </c>
      <c r="G1575" t="b">
        <f>IF('Input and Summary Results'!$J$4="yes",IF(C1575=FALSE,FALSE,IF('Data Transformation'!E1575&lt;$R$10,E1575,$R$10)),IF(C1575=FALSE,FALSE,IF(C1575&lt;$R$10,C1575,$R$10)))</f>
        <v>0</v>
      </c>
      <c r="H1575" t="b">
        <f>IF('Input and Summary Results'!$J$4="yes",'Data Transformation'!F1575,'Data Transformation'!D1575)</f>
        <v>0</v>
      </c>
      <c r="I1575" t="str">
        <f t="shared" si="103"/>
        <v/>
      </c>
    </row>
    <row r="1576" spans="2:9" x14ac:dyDescent="0.55000000000000004">
      <c r="B1576" t="b">
        <f>IF('Input and Summary Results'!D1158=0,FALSE,'Input and Summary Results'!$B1158)</f>
        <v>0</v>
      </c>
      <c r="C1576" t="b">
        <f>IF(OR(B1576=0,'Input and Summary Results'!D1158=0,'Input and Summary Results'!D1158=""),FALSE,'Input and Summary Results'!$D1158)</f>
        <v>0</v>
      </c>
      <c r="D1576" t="b">
        <f>IF(OR(B1576=0,'Input and Summary Results'!E1158=0),FALSE,'Input and Summary Results'!$E1158)</f>
        <v>0</v>
      </c>
      <c r="E1576" t="b">
        <f t="shared" si="101"/>
        <v>0</v>
      </c>
      <c r="F1576" t="b">
        <f t="shared" si="102"/>
        <v>0</v>
      </c>
      <c r="G1576" t="b">
        <f>IF('Input and Summary Results'!$J$4="yes",IF(C1576=FALSE,FALSE,IF('Data Transformation'!E1576&lt;$R$10,E1576,$R$10)),IF(C1576=FALSE,FALSE,IF(C1576&lt;$R$10,C1576,$R$10)))</f>
        <v>0</v>
      </c>
      <c r="H1576" t="b">
        <f>IF('Input and Summary Results'!$J$4="yes",'Data Transformation'!F1576,'Data Transformation'!D1576)</f>
        <v>0</v>
      </c>
      <c r="I1576" t="str">
        <f t="shared" si="103"/>
        <v/>
      </c>
    </row>
    <row r="1577" spans="2:9" x14ac:dyDescent="0.55000000000000004">
      <c r="B1577" t="b">
        <f>IF('Input and Summary Results'!D1159=0,FALSE,'Input and Summary Results'!$B1159)</f>
        <v>0</v>
      </c>
      <c r="C1577" t="b">
        <f>IF(OR(B1577=0,'Input and Summary Results'!D1159=0,'Input and Summary Results'!D1159=""),FALSE,'Input and Summary Results'!$D1159)</f>
        <v>0</v>
      </c>
      <c r="D1577" t="b">
        <f>IF(OR(B1577=0,'Input and Summary Results'!E1159=0),FALSE,'Input and Summary Results'!$E1159)</f>
        <v>0</v>
      </c>
      <c r="E1577" t="b">
        <f t="shared" si="101"/>
        <v>0</v>
      </c>
      <c r="F1577" t="b">
        <f t="shared" si="102"/>
        <v>0</v>
      </c>
      <c r="G1577" t="b">
        <f>IF('Input and Summary Results'!$J$4="yes",IF(C1577=FALSE,FALSE,IF('Data Transformation'!E1577&lt;$R$10,E1577,$R$10)),IF(C1577=FALSE,FALSE,IF(C1577&lt;$R$10,C1577,$R$10)))</f>
        <v>0</v>
      </c>
      <c r="H1577" t="b">
        <f>IF('Input and Summary Results'!$J$4="yes",'Data Transformation'!F1577,'Data Transformation'!D1577)</f>
        <v>0</v>
      </c>
      <c r="I1577" t="str">
        <f t="shared" si="103"/>
        <v/>
      </c>
    </row>
    <row r="1578" spans="2:9" x14ac:dyDescent="0.55000000000000004">
      <c r="B1578" t="b">
        <f>IF('Input and Summary Results'!D1160=0,FALSE,'Input and Summary Results'!$B1160)</f>
        <v>0</v>
      </c>
      <c r="C1578" t="b">
        <f>IF(OR(B1578=0,'Input and Summary Results'!D1160=0,'Input and Summary Results'!D1160=""),FALSE,'Input and Summary Results'!$D1160)</f>
        <v>0</v>
      </c>
      <c r="D1578" t="b">
        <f>IF(OR(B1578=0,'Input and Summary Results'!E1160=0),FALSE,'Input and Summary Results'!$E1160)</f>
        <v>0</v>
      </c>
      <c r="E1578" t="b">
        <f t="shared" ref="E1578:E1641" si="104">IF(C1578=FALSE,FALSE,LOG10(C1578))</f>
        <v>0</v>
      </c>
      <c r="F1578" t="b">
        <f t="shared" ref="F1578:F1641" si="105">IF(D1578=FALSE, FALSE,0.434*D1578/C1578)</f>
        <v>0</v>
      </c>
      <c r="G1578" t="b">
        <f>IF('Input and Summary Results'!$J$4="yes",IF(C1578=FALSE,FALSE,IF('Data Transformation'!E1578&lt;$R$10,E1578,$R$10)),IF(C1578=FALSE,FALSE,IF(C1578&lt;$R$10,C1578,$R$10)))</f>
        <v>0</v>
      </c>
      <c r="H1578" t="b">
        <f>IF('Input and Summary Results'!$J$4="yes",'Data Transformation'!F1578,'Data Transformation'!D1578)</f>
        <v>0</v>
      </c>
      <c r="I1578" t="str">
        <f t="shared" si="103"/>
        <v/>
      </c>
    </row>
    <row r="1579" spans="2:9" x14ac:dyDescent="0.55000000000000004">
      <c r="B1579" t="b">
        <f>IF('Input and Summary Results'!D1161=0,FALSE,'Input and Summary Results'!$B1161)</f>
        <v>0</v>
      </c>
      <c r="C1579" t="b">
        <f>IF(OR(B1579=0,'Input and Summary Results'!D1161=0,'Input and Summary Results'!D1161=""),FALSE,'Input and Summary Results'!$D1161)</f>
        <v>0</v>
      </c>
      <c r="D1579" t="b">
        <f>IF(OR(B1579=0,'Input and Summary Results'!E1161=0),FALSE,'Input and Summary Results'!$E1161)</f>
        <v>0</v>
      </c>
      <c r="E1579" t="b">
        <f t="shared" si="104"/>
        <v>0</v>
      </c>
      <c r="F1579" t="b">
        <f t="shared" si="105"/>
        <v>0</v>
      </c>
      <c r="G1579" t="b">
        <f>IF('Input and Summary Results'!$J$4="yes",IF(C1579=FALSE,FALSE,IF('Data Transformation'!E1579&lt;$R$10,E1579,$R$10)),IF(C1579=FALSE,FALSE,IF(C1579&lt;$R$10,C1579,$R$10)))</f>
        <v>0</v>
      </c>
      <c r="H1579" t="b">
        <f>IF('Input and Summary Results'!$J$4="yes",'Data Transformation'!F1579,'Data Transformation'!D1579)</f>
        <v>0</v>
      </c>
      <c r="I1579" t="str">
        <f t="shared" si="103"/>
        <v/>
      </c>
    </row>
    <row r="1580" spans="2:9" x14ac:dyDescent="0.55000000000000004">
      <c r="B1580" t="b">
        <f>IF('Input and Summary Results'!D1162=0,FALSE,'Input and Summary Results'!$B1162)</f>
        <v>0</v>
      </c>
      <c r="C1580" t="b">
        <f>IF(OR(B1580=0,'Input and Summary Results'!D1162=0,'Input and Summary Results'!D1162=""),FALSE,'Input and Summary Results'!$D1162)</f>
        <v>0</v>
      </c>
      <c r="D1580" t="b">
        <f>IF(OR(B1580=0,'Input and Summary Results'!E1162=0),FALSE,'Input and Summary Results'!$E1162)</f>
        <v>0</v>
      </c>
      <c r="E1580" t="b">
        <f t="shared" si="104"/>
        <v>0</v>
      </c>
      <c r="F1580" t="b">
        <f t="shared" si="105"/>
        <v>0</v>
      </c>
      <c r="G1580" t="b">
        <f>IF('Input and Summary Results'!$J$4="yes",IF(C1580=FALSE,FALSE,IF('Data Transformation'!E1580&lt;$R$10,E1580,$R$10)),IF(C1580=FALSE,FALSE,IF(C1580&lt;$R$10,C1580,$R$10)))</f>
        <v>0</v>
      </c>
      <c r="H1580" t="b">
        <f>IF('Input and Summary Results'!$J$4="yes",'Data Transformation'!F1580,'Data Transformation'!D1580)</f>
        <v>0</v>
      </c>
      <c r="I1580" t="str">
        <f t="shared" si="103"/>
        <v/>
      </c>
    </row>
    <row r="1581" spans="2:9" x14ac:dyDescent="0.55000000000000004">
      <c r="B1581" t="b">
        <f>IF('Input and Summary Results'!D1163=0,FALSE,'Input and Summary Results'!$B1163)</f>
        <v>0</v>
      </c>
      <c r="C1581" t="b">
        <f>IF(OR(B1581=0,'Input and Summary Results'!D1163=0,'Input and Summary Results'!D1163=""),FALSE,'Input and Summary Results'!$D1163)</f>
        <v>0</v>
      </c>
      <c r="D1581" t="b">
        <f>IF(OR(B1581=0,'Input and Summary Results'!E1163=0),FALSE,'Input and Summary Results'!$E1163)</f>
        <v>0</v>
      </c>
      <c r="E1581" t="b">
        <f t="shared" si="104"/>
        <v>0</v>
      </c>
      <c r="F1581" t="b">
        <f t="shared" si="105"/>
        <v>0</v>
      </c>
      <c r="G1581" t="b">
        <f>IF('Input and Summary Results'!$J$4="yes",IF(C1581=FALSE,FALSE,IF('Data Transformation'!E1581&lt;$R$10,E1581,$R$10)),IF(C1581=FALSE,FALSE,IF(C1581&lt;$R$10,C1581,$R$10)))</f>
        <v>0</v>
      </c>
      <c r="H1581" t="b">
        <f>IF('Input and Summary Results'!$J$4="yes",'Data Transformation'!F1581,'Data Transformation'!D1581)</f>
        <v>0</v>
      </c>
      <c r="I1581" t="str">
        <f t="shared" si="103"/>
        <v/>
      </c>
    </row>
    <row r="1582" spans="2:9" x14ac:dyDescent="0.55000000000000004">
      <c r="B1582" t="b">
        <f>IF('Input and Summary Results'!D1164=0,FALSE,'Input and Summary Results'!$B1164)</f>
        <v>0</v>
      </c>
      <c r="C1582" t="b">
        <f>IF(OR(B1582=0,'Input and Summary Results'!D1164=0,'Input and Summary Results'!D1164=""),FALSE,'Input and Summary Results'!$D1164)</f>
        <v>0</v>
      </c>
      <c r="D1582" t="b">
        <f>IF(OR(B1582=0,'Input and Summary Results'!E1164=0),FALSE,'Input and Summary Results'!$E1164)</f>
        <v>0</v>
      </c>
      <c r="E1582" t="b">
        <f t="shared" si="104"/>
        <v>0</v>
      </c>
      <c r="F1582" t="b">
        <f t="shared" si="105"/>
        <v>0</v>
      </c>
      <c r="G1582" t="b">
        <f>IF('Input and Summary Results'!$J$4="yes",IF(C1582=FALSE,FALSE,IF('Data Transformation'!E1582&lt;$R$10,E1582,$R$10)),IF(C1582=FALSE,FALSE,IF(C1582&lt;$R$10,C1582,$R$10)))</f>
        <v>0</v>
      </c>
      <c r="H1582" t="b">
        <f>IF('Input and Summary Results'!$J$4="yes",'Data Transformation'!F1582,'Data Transformation'!D1582)</f>
        <v>0</v>
      </c>
      <c r="I1582" t="str">
        <f t="shared" si="103"/>
        <v/>
      </c>
    </row>
    <row r="1583" spans="2:9" x14ac:dyDescent="0.55000000000000004">
      <c r="B1583" t="b">
        <f>IF('Input and Summary Results'!D1165=0,FALSE,'Input and Summary Results'!$B1165)</f>
        <v>0</v>
      </c>
      <c r="C1583" t="b">
        <f>IF(OR(B1583=0,'Input and Summary Results'!D1165=0,'Input and Summary Results'!D1165=""),FALSE,'Input and Summary Results'!$D1165)</f>
        <v>0</v>
      </c>
      <c r="D1583" t="b">
        <f>IF(OR(B1583=0,'Input and Summary Results'!E1165=0),FALSE,'Input and Summary Results'!$E1165)</f>
        <v>0</v>
      </c>
      <c r="E1583" t="b">
        <f t="shared" si="104"/>
        <v>0</v>
      </c>
      <c r="F1583" t="b">
        <f t="shared" si="105"/>
        <v>0</v>
      </c>
      <c r="G1583" t="b">
        <f>IF('Input and Summary Results'!$J$4="yes",IF(C1583=FALSE,FALSE,IF('Data Transformation'!E1583&lt;$R$10,E1583,$R$10)),IF(C1583=FALSE,FALSE,IF(C1583&lt;$R$10,C1583,$R$10)))</f>
        <v>0</v>
      </c>
      <c r="H1583" t="b">
        <f>IF('Input and Summary Results'!$J$4="yes",'Data Transformation'!F1583,'Data Transformation'!D1583)</f>
        <v>0</v>
      </c>
      <c r="I1583" t="str">
        <f t="shared" si="103"/>
        <v/>
      </c>
    </row>
    <row r="1584" spans="2:9" x14ac:dyDescent="0.55000000000000004">
      <c r="B1584" t="b">
        <f>IF('Input and Summary Results'!D1166=0,FALSE,'Input and Summary Results'!$B1166)</f>
        <v>0</v>
      </c>
      <c r="C1584" t="b">
        <f>IF(OR(B1584=0,'Input and Summary Results'!D1166=0,'Input and Summary Results'!D1166=""),FALSE,'Input and Summary Results'!$D1166)</f>
        <v>0</v>
      </c>
      <c r="D1584" t="b">
        <f>IF(OR(B1584=0,'Input and Summary Results'!E1166=0),FALSE,'Input and Summary Results'!$E1166)</f>
        <v>0</v>
      </c>
      <c r="E1584" t="b">
        <f t="shared" si="104"/>
        <v>0</v>
      </c>
      <c r="F1584" t="b">
        <f t="shared" si="105"/>
        <v>0</v>
      </c>
      <c r="G1584" t="b">
        <f>IF('Input and Summary Results'!$J$4="yes",IF(C1584=FALSE,FALSE,IF('Data Transformation'!E1584&lt;$R$10,E1584,$R$10)),IF(C1584=FALSE,FALSE,IF(C1584&lt;$R$10,C1584,$R$10)))</f>
        <v>0</v>
      </c>
      <c r="H1584" t="b">
        <f>IF('Input and Summary Results'!$J$4="yes",'Data Transformation'!F1584,'Data Transformation'!D1584)</f>
        <v>0</v>
      </c>
      <c r="I1584" t="str">
        <f t="shared" si="103"/>
        <v/>
      </c>
    </row>
    <row r="1585" spans="2:9" x14ac:dyDescent="0.55000000000000004">
      <c r="B1585" t="b">
        <f>IF('Input and Summary Results'!D1167=0,FALSE,'Input and Summary Results'!$B1167)</f>
        <v>0</v>
      </c>
      <c r="C1585" t="b">
        <f>IF(OR(B1585=0,'Input and Summary Results'!D1167=0,'Input and Summary Results'!D1167=""),FALSE,'Input and Summary Results'!$D1167)</f>
        <v>0</v>
      </c>
      <c r="D1585" t="b">
        <f>IF(OR(B1585=0,'Input and Summary Results'!E1167=0),FALSE,'Input and Summary Results'!$E1167)</f>
        <v>0</v>
      </c>
      <c r="E1585" t="b">
        <f t="shared" si="104"/>
        <v>0</v>
      </c>
      <c r="F1585" t="b">
        <f t="shared" si="105"/>
        <v>0</v>
      </c>
      <c r="G1585" t="b">
        <f>IF('Input and Summary Results'!$J$4="yes",IF(C1585=FALSE,FALSE,IF('Data Transformation'!E1585&lt;$R$10,E1585,$R$10)),IF(C1585=FALSE,FALSE,IF(C1585&lt;$R$10,C1585,$R$10)))</f>
        <v>0</v>
      </c>
      <c r="H1585" t="b">
        <f>IF('Input and Summary Results'!$J$4="yes",'Data Transformation'!F1585,'Data Transformation'!D1585)</f>
        <v>0</v>
      </c>
      <c r="I1585" t="str">
        <f t="shared" si="103"/>
        <v/>
      </c>
    </row>
    <row r="1586" spans="2:9" x14ac:dyDescent="0.55000000000000004">
      <c r="B1586" t="b">
        <f>IF('Input and Summary Results'!D1168=0,FALSE,'Input and Summary Results'!$B1168)</f>
        <v>0</v>
      </c>
      <c r="C1586" t="b">
        <f>IF(OR(B1586=0,'Input and Summary Results'!D1168=0,'Input and Summary Results'!D1168=""),FALSE,'Input and Summary Results'!$D1168)</f>
        <v>0</v>
      </c>
      <c r="D1586" t="b">
        <f>IF(OR(B1586=0,'Input and Summary Results'!E1168=0),FALSE,'Input and Summary Results'!$E1168)</f>
        <v>0</v>
      </c>
      <c r="E1586" t="b">
        <f t="shared" si="104"/>
        <v>0</v>
      </c>
      <c r="F1586" t="b">
        <f t="shared" si="105"/>
        <v>0</v>
      </c>
      <c r="G1586" t="b">
        <f>IF('Input and Summary Results'!$J$4="yes",IF(C1586=FALSE,FALSE,IF('Data Transformation'!E1586&lt;$R$10,E1586,$R$10)),IF(C1586=FALSE,FALSE,IF(C1586&lt;$R$10,C1586,$R$10)))</f>
        <v>0</v>
      </c>
      <c r="H1586" t="b">
        <f>IF('Input and Summary Results'!$J$4="yes",'Data Transformation'!F1586,'Data Transformation'!D1586)</f>
        <v>0</v>
      </c>
      <c r="I1586" t="str">
        <f t="shared" si="103"/>
        <v/>
      </c>
    </row>
    <row r="1587" spans="2:9" x14ac:dyDescent="0.55000000000000004">
      <c r="B1587" t="b">
        <f>IF('Input and Summary Results'!D1169=0,FALSE,'Input and Summary Results'!$B1169)</f>
        <v>0</v>
      </c>
      <c r="C1587" t="b">
        <f>IF(OR(B1587=0,'Input and Summary Results'!D1169=0,'Input and Summary Results'!D1169=""),FALSE,'Input and Summary Results'!$D1169)</f>
        <v>0</v>
      </c>
      <c r="D1587" t="b">
        <f>IF(OR(B1587=0,'Input and Summary Results'!E1169=0),FALSE,'Input and Summary Results'!$E1169)</f>
        <v>0</v>
      </c>
      <c r="E1587" t="b">
        <f t="shared" si="104"/>
        <v>0</v>
      </c>
      <c r="F1587" t="b">
        <f t="shared" si="105"/>
        <v>0</v>
      </c>
      <c r="G1587" t="b">
        <f>IF('Input and Summary Results'!$J$4="yes",IF(C1587=FALSE,FALSE,IF('Data Transformation'!E1587&lt;$R$10,E1587,$R$10)),IF(C1587=FALSE,FALSE,IF(C1587&lt;$R$10,C1587,$R$10)))</f>
        <v>0</v>
      </c>
      <c r="H1587" t="b">
        <f>IF('Input and Summary Results'!$J$4="yes",'Data Transformation'!F1587,'Data Transformation'!D1587)</f>
        <v>0</v>
      </c>
      <c r="I1587" t="str">
        <f t="shared" si="103"/>
        <v/>
      </c>
    </row>
    <row r="1588" spans="2:9" x14ac:dyDescent="0.55000000000000004">
      <c r="B1588" t="b">
        <f>IF('Input and Summary Results'!D1170=0,FALSE,'Input and Summary Results'!$B1170)</f>
        <v>0</v>
      </c>
      <c r="C1588" t="b">
        <f>IF(OR(B1588=0,'Input and Summary Results'!D1170=0,'Input and Summary Results'!D1170=""),FALSE,'Input and Summary Results'!$D1170)</f>
        <v>0</v>
      </c>
      <c r="D1588" t="b">
        <f>IF(OR(B1588=0,'Input and Summary Results'!E1170=0),FALSE,'Input and Summary Results'!$E1170)</f>
        <v>0</v>
      </c>
      <c r="E1588" t="b">
        <f t="shared" si="104"/>
        <v>0</v>
      </c>
      <c r="F1588" t="b">
        <f t="shared" si="105"/>
        <v>0</v>
      </c>
      <c r="G1588" t="b">
        <f>IF('Input and Summary Results'!$J$4="yes",IF(C1588=FALSE,FALSE,IF('Data Transformation'!E1588&lt;$R$10,E1588,$R$10)),IF(C1588=FALSE,FALSE,IF(C1588&lt;$R$10,C1588,$R$10)))</f>
        <v>0</v>
      </c>
      <c r="H1588" t="b">
        <f>IF('Input and Summary Results'!$J$4="yes",'Data Transformation'!F1588,'Data Transformation'!D1588)</f>
        <v>0</v>
      </c>
      <c r="I1588" t="str">
        <f t="shared" si="103"/>
        <v/>
      </c>
    </row>
    <row r="1589" spans="2:9" x14ac:dyDescent="0.55000000000000004">
      <c r="B1589" t="b">
        <f>IF('Input and Summary Results'!D1171=0,FALSE,'Input and Summary Results'!$B1171)</f>
        <v>0</v>
      </c>
      <c r="C1589" t="b">
        <f>IF(OR(B1589=0,'Input and Summary Results'!D1171=0,'Input and Summary Results'!D1171=""),FALSE,'Input and Summary Results'!$D1171)</f>
        <v>0</v>
      </c>
      <c r="D1589" t="b">
        <f>IF(OR(B1589=0,'Input and Summary Results'!E1171=0),FALSE,'Input and Summary Results'!$E1171)</f>
        <v>0</v>
      </c>
      <c r="E1589" t="b">
        <f t="shared" si="104"/>
        <v>0</v>
      </c>
      <c r="F1589" t="b">
        <f t="shared" si="105"/>
        <v>0</v>
      </c>
      <c r="G1589" t="b">
        <f>IF('Input and Summary Results'!$J$4="yes",IF(C1589=FALSE,FALSE,IF('Data Transformation'!E1589&lt;$R$10,E1589,$R$10)),IF(C1589=FALSE,FALSE,IF(C1589&lt;$R$10,C1589,$R$10)))</f>
        <v>0</v>
      </c>
      <c r="H1589" t="b">
        <f>IF('Input and Summary Results'!$J$4="yes",'Data Transformation'!F1589,'Data Transformation'!D1589)</f>
        <v>0</v>
      </c>
      <c r="I1589" t="str">
        <f t="shared" si="103"/>
        <v/>
      </c>
    </row>
    <row r="1590" spans="2:9" x14ac:dyDescent="0.55000000000000004">
      <c r="B1590" t="b">
        <f>IF('Input and Summary Results'!D1172=0,FALSE,'Input and Summary Results'!$B1172)</f>
        <v>0</v>
      </c>
      <c r="C1590" t="b">
        <f>IF(OR(B1590=0,'Input and Summary Results'!D1172=0,'Input and Summary Results'!D1172=""),FALSE,'Input and Summary Results'!$D1172)</f>
        <v>0</v>
      </c>
      <c r="D1590" t="b">
        <f>IF(OR(B1590=0,'Input and Summary Results'!E1172=0),FALSE,'Input and Summary Results'!$E1172)</f>
        <v>0</v>
      </c>
      <c r="E1590" t="b">
        <f t="shared" si="104"/>
        <v>0</v>
      </c>
      <c r="F1590" t="b">
        <f t="shared" si="105"/>
        <v>0</v>
      </c>
      <c r="G1590" t="b">
        <f>IF('Input and Summary Results'!$J$4="yes",IF(C1590=FALSE,FALSE,IF('Data Transformation'!E1590&lt;$R$10,E1590,$R$10)),IF(C1590=FALSE,FALSE,IF(C1590&lt;$R$10,C1590,$R$10)))</f>
        <v>0</v>
      </c>
      <c r="H1590" t="b">
        <f>IF('Input and Summary Results'!$J$4="yes",'Data Transformation'!F1590,'Data Transformation'!D1590)</f>
        <v>0</v>
      </c>
      <c r="I1590" t="str">
        <f t="shared" si="103"/>
        <v/>
      </c>
    </row>
    <row r="1591" spans="2:9" x14ac:dyDescent="0.55000000000000004">
      <c r="B1591" t="b">
        <f>IF('Input and Summary Results'!D1173=0,FALSE,'Input and Summary Results'!$B1173)</f>
        <v>0</v>
      </c>
      <c r="C1591" t="b">
        <f>IF(OR(B1591=0,'Input and Summary Results'!D1173=0,'Input and Summary Results'!D1173=""),FALSE,'Input and Summary Results'!$D1173)</f>
        <v>0</v>
      </c>
      <c r="D1591" t="b">
        <f>IF(OR(B1591=0,'Input and Summary Results'!E1173=0),FALSE,'Input and Summary Results'!$E1173)</f>
        <v>0</v>
      </c>
      <c r="E1591" t="b">
        <f t="shared" si="104"/>
        <v>0</v>
      </c>
      <c r="F1591" t="b">
        <f t="shared" si="105"/>
        <v>0</v>
      </c>
      <c r="G1591" t="b">
        <f>IF('Input and Summary Results'!$J$4="yes",IF(C1591=FALSE,FALSE,IF('Data Transformation'!E1591&lt;$R$10,E1591,$R$10)),IF(C1591=FALSE,FALSE,IF(C1591&lt;$R$10,C1591,$R$10)))</f>
        <v>0</v>
      </c>
      <c r="H1591" t="b">
        <f>IF('Input and Summary Results'!$J$4="yes",'Data Transformation'!F1591,'Data Transformation'!D1591)</f>
        <v>0</v>
      </c>
      <c r="I1591" t="str">
        <f t="shared" si="103"/>
        <v/>
      </c>
    </row>
    <row r="1592" spans="2:9" x14ac:dyDescent="0.55000000000000004">
      <c r="B1592" t="b">
        <f>IF('Input and Summary Results'!D1174=0,FALSE,'Input and Summary Results'!$B1174)</f>
        <v>0</v>
      </c>
      <c r="C1592" t="b">
        <f>IF(OR(B1592=0,'Input and Summary Results'!D1174=0,'Input and Summary Results'!D1174=""),FALSE,'Input and Summary Results'!$D1174)</f>
        <v>0</v>
      </c>
      <c r="D1592" t="b">
        <f>IF(OR(B1592=0,'Input and Summary Results'!E1174=0),FALSE,'Input and Summary Results'!$E1174)</f>
        <v>0</v>
      </c>
      <c r="E1592" t="b">
        <f t="shared" si="104"/>
        <v>0</v>
      </c>
      <c r="F1592" t="b">
        <f t="shared" si="105"/>
        <v>0</v>
      </c>
      <c r="G1592" t="b">
        <f>IF('Input and Summary Results'!$J$4="yes",IF(C1592=FALSE,FALSE,IF('Data Transformation'!E1592&lt;$R$10,E1592,$R$10)),IF(C1592=FALSE,FALSE,IF(C1592&lt;$R$10,C1592,$R$10)))</f>
        <v>0</v>
      </c>
      <c r="H1592" t="b">
        <f>IF('Input and Summary Results'!$J$4="yes",'Data Transformation'!F1592,'Data Transformation'!D1592)</f>
        <v>0</v>
      </c>
      <c r="I1592" t="str">
        <f t="shared" si="103"/>
        <v/>
      </c>
    </row>
    <row r="1593" spans="2:9" x14ac:dyDescent="0.55000000000000004">
      <c r="B1593" t="b">
        <f>IF('Input and Summary Results'!D1175=0,FALSE,'Input and Summary Results'!$B1175)</f>
        <v>0</v>
      </c>
      <c r="C1593" t="b">
        <f>IF(OR(B1593=0,'Input and Summary Results'!D1175=0,'Input and Summary Results'!D1175=""),FALSE,'Input and Summary Results'!$D1175)</f>
        <v>0</v>
      </c>
      <c r="D1593" t="b">
        <f>IF(OR(B1593=0,'Input and Summary Results'!E1175=0),FALSE,'Input and Summary Results'!$E1175)</f>
        <v>0</v>
      </c>
      <c r="E1593" t="b">
        <f t="shared" si="104"/>
        <v>0</v>
      </c>
      <c r="F1593" t="b">
        <f t="shared" si="105"/>
        <v>0</v>
      </c>
      <c r="G1593" t="b">
        <f>IF('Input and Summary Results'!$J$4="yes",IF(C1593=FALSE,FALSE,IF('Data Transformation'!E1593&lt;$R$10,E1593,$R$10)),IF(C1593=FALSE,FALSE,IF(C1593&lt;$R$10,C1593,$R$10)))</f>
        <v>0</v>
      </c>
      <c r="H1593" t="b">
        <f>IF('Input and Summary Results'!$J$4="yes",'Data Transformation'!F1593,'Data Transformation'!D1593)</f>
        <v>0</v>
      </c>
      <c r="I1593" t="str">
        <f t="shared" si="103"/>
        <v/>
      </c>
    </row>
    <row r="1594" spans="2:9" x14ac:dyDescent="0.55000000000000004">
      <c r="B1594" t="b">
        <f>IF('Input and Summary Results'!D1176=0,FALSE,'Input and Summary Results'!$B1176)</f>
        <v>0</v>
      </c>
      <c r="C1594" t="b">
        <f>IF(OR(B1594=0,'Input and Summary Results'!D1176=0,'Input and Summary Results'!D1176=""),FALSE,'Input and Summary Results'!$D1176)</f>
        <v>0</v>
      </c>
      <c r="D1594" t="b">
        <f>IF(OR(B1594=0,'Input and Summary Results'!E1176=0),FALSE,'Input and Summary Results'!$E1176)</f>
        <v>0</v>
      </c>
      <c r="E1594" t="b">
        <f t="shared" si="104"/>
        <v>0</v>
      </c>
      <c r="F1594" t="b">
        <f t="shared" si="105"/>
        <v>0</v>
      </c>
      <c r="G1594" t="b">
        <f>IF('Input and Summary Results'!$J$4="yes",IF(C1594=FALSE,FALSE,IF('Data Transformation'!E1594&lt;$R$10,E1594,$R$10)),IF(C1594=FALSE,FALSE,IF(C1594&lt;$R$10,C1594,$R$10)))</f>
        <v>0</v>
      </c>
      <c r="H1594" t="b">
        <f>IF('Input and Summary Results'!$J$4="yes",'Data Transformation'!F1594,'Data Transformation'!D1594)</f>
        <v>0</v>
      </c>
      <c r="I1594" t="str">
        <f t="shared" si="103"/>
        <v/>
      </c>
    </row>
    <row r="1595" spans="2:9" x14ac:dyDescent="0.55000000000000004">
      <c r="B1595" t="b">
        <f>IF('Input and Summary Results'!D1177=0,FALSE,'Input and Summary Results'!$B1177)</f>
        <v>0</v>
      </c>
      <c r="C1595" t="b">
        <f>IF(OR(B1595=0,'Input and Summary Results'!D1177=0,'Input and Summary Results'!D1177=""),FALSE,'Input and Summary Results'!$D1177)</f>
        <v>0</v>
      </c>
      <c r="D1595" t="b">
        <f>IF(OR(B1595=0,'Input and Summary Results'!E1177=0),FALSE,'Input and Summary Results'!$E1177)</f>
        <v>0</v>
      </c>
      <c r="E1595" t="b">
        <f t="shared" si="104"/>
        <v>0</v>
      </c>
      <c r="F1595" t="b">
        <f t="shared" si="105"/>
        <v>0</v>
      </c>
      <c r="G1595" t="b">
        <f>IF('Input and Summary Results'!$J$4="yes",IF(C1595=FALSE,FALSE,IF('Data Transformation'!E1595&lt;$R$10,E1595,$R$10)),IF(C1595=FALSE,FALSE,IF(C1595&lt;$R$10,C1595,$R$10)))</f>
        <v>0</v>
      </c>
      <c r="H1595" t="b">
        <f>IF('Input and Summary Results'!$J$4="yes",'Data Transformation'!F1595,'Data Transformation'!D1595)</f>
        <v>0</v>
      </c>
      <c r="I1595" t="str">
        <f t="shared" si="103"/>
        <v/>
      </c>
    </row>
    <row r="1596" spans="2:9" x14ac:dyDescent="0.55000000000000004">
      <c r="B1596" t="b">
        <f>IF('Input and Summary Results'!D1178=0,FALSE,'Input and Summary Results'!$B1178)</f>
        <v>0</v>
      </c>
      <c r="C1596" t="b">
        <f>IF(OR(B1596=0,'Input and Summary Results'!D1178=0,'Input and Summary Results'!D1178=""),FALSE,'Input and Summary Results'!$D1178)</f>
        <v>0</v>
      </c>
      <c r="D1596" t="b">
        <f>IF(OR(B1596=0,'Input and Summary Results'!E1178=0),FALSE,'Input and Summary Results'!$E1178)</f>
        <v>0</v>
      </c>
      <c r="E1596" t="b">
        <f t="shared" si="104"/>
        <v>0</v>
      </c>
      <c r="F1596" t="b">
        <f t="shared" si="105"/>
        <v>0</v>
      </c>
      <c r="G1596" t="b">
        <f>IF('Input and Summary Results'!$J$4="yes",IF(C1596=FALSE,FALSE,IF('Data Transformation'!E1596&lt;$R$10,E1596,$R$10)),IF(C1596=FALSE,FALSE,IF(C1596&lt;$R$10,C1596,$R$10)))</f>
        <v>0</v>
      </c>
      <c r="H1596" t="b">
        <f>IF('Input and Summary Results'!$J$4="yes",'Data Transformation'!F1596,'Data Transformation'!D1596)</f>
        <v>0</v>
      </c>
      <c r="I1596" t="str">
        <f t="shared" si="103"/>
        <v/>
      </c>
    </row>
    <row r="1597" spans="2:9" x14ac:dyDescent="0.55000000000000004">
      <c r="B1597" t="b">
        <f>IF('Input and Summary Results'!D1179=0,FALSE,'Input and Summary Results'!$B1179)</f>
        <v>0</v>
      </c>
      <c r="C1597" t="b">
        <f>IF(OR(B1597=0,'Input and Summary Results'!D1179=0,'Input and Summary Results'!D1179=""),FALSE,'Input and Summary Results'!$D1179)</f>
        <v>0</v>
      </c>
      <c r="D1597" t="b">
        <f>IF(OR(B1597=0,'Input and Summary Results'!E1179=0),FALSE,'Input and Summary Results'!$E1179)</f>
        <v>0</v>
      </c>
      <c r="E1597" t="b">
        <f t="shared" si="104"/>
        <v>0</v>
      </c>
      <c r="F1597" t="b">
        <f t="shared" si="105"/>
        <v>0</v>
      </c>
      <c r="G1597" t="b">
        <f>IF('Input and Summary Results'!$J$4="yes",IF(C1597=FALSE,FALSE,IF('Data Transformation'!E1597&lt;$R$10,E1597,$R$10)),IF(C1597=FALSE,FALSE,IF(C1597&lt;$R$10,C1597,$R$10)))</f>
        <v>0</v>
      </c>
      <c r="H1597" t="b">
        <f>IF('Input and Summary Results'!$J$4="yes",'Data Transformation'!F1597,'Data Transformation'!D1597)</f>
        <v>0</v>
      </c>
      <c r="I1597" t="str">
        <f t="shared" si="103"/>
        <v/>
      </c>
    </row>
    <row r="1598" spans="2:9" x14ac:dyDescent="0.55000000000000004">
      <c r="B1598" t="b">
        <f>IF('Input and Summary Results'!D1180=0,FALSE,'Input and Summary Results'!$B1180)</f>
        <v>0</v>
      </c>
      <c r="C1598" t="b">
        <f>IF(OR(B1598=0,'Input and Summary Results'!D1180=0,'Input and Summary Results'!D1180=""),FALSE,'Input and Summary Results'!$D1180)</f>
        <v>0</v>
      </c>
      <c r="D1598" t="b">
        <f>IF(OR(B1598=0,'Input and Summary Results'!E1180=0),FALSE,'Input and Summary Results'!$E1180)</f>
        <v>0</v>
      </c>
      <c r="E1598" t="b">
        <f t="shared" si="104"/>
        <v>0</v>
      </c>
      <c r="F1598" t="b">
        <f t="shared" si="105"/>
        <v>0</v>
      </c>
      <c r="G1598" t="b">
        <f>IF('Input and Summary Results'!$J$4="yes",IF(C1598=FALSE,FALSE,IF('Data Transformation'!E1598&lt;$R$10,E1598,$R$10)),IF(C1598=FALSE,FALSE,IF(C1598&lt;$R$10,C1598,$R$10)))</f>
        <v>0</v>
      </c>
      <c r="H1598" t="b">
        <f>IF('Input and Summary Results'!$J$4="yes",'Data Transformation'!F1598,'Data Transformation'!D1598)</f>
        <v>0</v>
      </c>
      <c r="I1598" t="str">
        <f t="shared" si="103"/>
        <v/>
      </c>
    </row>
    <row r="1599" spans="2:9" x14ac:dyDescent="0.55000000000000004">
      <c r="B1599" t="b">
        <f>IF('Input and Summary Results'!D1181=0,FALSE,'Input and Summary Results'!$B1181)</f>
        <v>0</v>
      </c>
      <c r="C1599" t="b">
        <f>IF(OR(B1599=0,'Input and Summary Results'!D1181=0,'Input and Summary Results'!D1181=""),FALSE,'Input and Summary Results'!$D1181)</f>
        <v>0</v>
      </c>
      <c r="D1599" t="b">
        <f>IF(OR(B1599=0,'Input and Summary Results'!E1181=0),FALSE,'Input and Summary Results'!$E1181)</f>
        <v>0</v>
      </c>
      <c r="E1599" t="b">
        <f t="shared" si="104"/>
        <v>0</v>
      </c>
      <c r="F1599" t="b">
        <f t="shared" si="105"/>
        <v>0</v>
      </c>
      <c r="G1599" t="b">
        <f>IF('Input and Summary Results'!$J$4="yes",IF(C1599=FALSE,FALSE,IF('Data Transformation'!E1599&lt;$R$10,E1599,$R$10)),IF(C1599=FALSE,FALSE,IF(C1599&lt;$R$10,C1599,$R$10)))</f>
        <v>0</v>
      </c>
      <c r="H1599" t="b">
        <f>IF('Input and Summary Results'!$J$4="yes",'Data Transformation'!F1599,'Data Transformation'!D1599)</f>
        <v>0</v>
      </c>
      <c r="I1599" t="str">
        <f t="shared" si="103"/>
        <v/>
      </c>
    </row>
    <row r="1600" spans="2:9" x14ac:dyDescent="0.55000000000000004">
      <c r="B1600" t="b">
        <f>IF('Input and Summary Results'!D1182=0,FALSE,'Input and Summary Results'!$B1182)</f>
        <v>0</v>
      </c>
      <c r="C1600" t="b">
        <f>IF(OR(B1600=0,'Input and Summary Results'!D1182=0,'Input and Summary Results'!D1182=""),FALSE,'Input and Summary Results'!$D1182)</f>
        <v>0</v>
      </c>
      <c r="D1600" t="b">
        <f>IF(OR(B1600=0,'Input and Summary Results'!E1182=0),FALSE,'Input and Summary Results'!$E1182)</f>
        <v>0</v>
      </c>
      <c r="E1600" t="b">
        <f t="shared" si="104"/>
        <v>0</v>
      </c>
      <c r="F1600" t="b">
        <f t="shared" si="105"/>
        <v>0</v>
      </c>
      <c r="G1600" t="b">
        <f>IF('Input and Summary Results'!$J$4="yes",IF(C1600=FALSE,FALSE,IF('Data Transformation'!E1600&lt;$R$10,E1600,$R$10)),IF(C1600=FALSE,FALSE,IF(C1600&lt;$R$10,C1600,$R$10)))</f>
        <v>0</v>
      </c>
      <c r="H1600" t="b">
        <f>IF('Input and Summary Results'!$J$4="yes",'Data Transformation'!F1600,'Data Transformation'!D1600)</f>
        <v>0</v>
      </c>
      <c r="I1600" t="str">
        <f t="shared" si="103"/>
        <v/>
      </c>
    </row>
    <row r="1601" spans="2:9" x14ac:dyDescent="0.55000000000000004">
      <c r="B1601" t="b">
        <f>IF('Input and Summary Results'!D1183=0,FALSE,'Input and Summary Results'!$B1183)</f>
        <v>0</v>
      </c>
      <c r="C1601" t="b">
        <f>IF(OR(B1601=0,'Input and Summary Results'!D1183=0,'Input and Summary Results'!D1183=""),FALSE,'Input and Summary Results'!$D1183)</f>
        <v>0</v>
      </c>
      <c r="D1601" t="b">
        <f>IF(OR(B1601=0,'Input and Summary Results'!E1183=0),FALSE,'Input and Summary Results'!$E1183)</f>
        <v>0</v>
      </c>
      <c r="E1601" t="b">
        <f t="shared" si="104"/>
        <v>0</v>
      </c>
      <c r="F1601" t="b">
        <f t="shared" si="105"/>
        <v>0</v>
      </c>
      <c r="G1601" t="b">
        <f>IF('Input and Summary Results'!$J$4="yes",IF(C1601=FALSE,FALSE,IF('Data Transformation'!E1601&lt;$R$10,E1601,$R$10)),IF(C1601=FALSE,FALSE,IF(C1601&lt;$R$10,C1601,$R$10)))</f>
        <v>0</v>
      </c>
      <c r="H1601" t="b">
        <f>IF('Input and Summary Results'!$J$4="yes",'Data Transformation'!F1601,'Data Transformation'!D1601)</f>
        <v>0</v>
      </c>
      <c r="I1601" t="str">
        <f t="shared" si="103"/>
        <v/>
      </c>
    </row>
    <row r="1602" spans="2:9" x14ac:dyDescent="0.55000000000000004">
      <c r="B1602" t="b">
        <f>IF('Input and Summary Results'!D1184=0,FALSE,'Input and Summary Results'!$B1184)</f>
        <v>0</v>
      </c>
      <c r="C1602" t="b">
        <f>IF(OR(B1602=0,'Input and Summary Results'!D1184=0,'Input and Summary Results'!D1184=""),FALSE,'Input and Summary Results'!$D1184)</f>
        <v>0</v>
      </c>
      <c r="D1602" t="b">
        <f>IF(OR(B1602=0,'Input and Summary Results'!E1184=0),FALSE,'Input and Summary Results'!$E1184)</f>
        <v>0</v>
      </c>
      <c r="E1602" t="b">
        <f t="shared" si="104"/>
        <v>0</v>
      </c>
      <c r="F1602" t="b">
        <f t="shared" si="105"/>
        <v>0</v>
      </c>
      <c r="G1602" t="b">
        <f>IF('Input and Summary Results'!$J$4="yes",IF(C1602=FALSE,FALSE,IF('Data Transformation'!E1602&lt;$R$10,E1602,$R$10)),IF(C1602=FALSE,FALSE,IF(C1602&lt;$R$10,C1602,$R$10)))</f>
        <v>0</v>
      </c>
      <c r="H1602" t="b">
        <f>IF('Input and Summary Results'!$J$4="yes",'Data Transformation'!F1602,'Data Transformation'!D1602)</f>
        <v>0</v>
      </c>
      <c r="I1602" t="str">
        <f t="shared" si="103"/>
        <v/>
      </c>
    </row>
    <row r="1603" spans="2:9" x14ac:dyDescent="0.55000000000000004">
      <c r="B1603" t="b">
        <f>IF('Input and Summary Results'!D1185=0,FALSE,'Input and Summary Results'!$B1185)</f>
        <v>0</v>
      </c>
      <c r="C1603" t="b">
        <f>IF(OR(B1603=0,'Input and Summary Results'!D1185=0,'Input and Summary Results'!D1185=""),FALSE,'Input and Summary Results'!$D1185)</f>
        <v>0</v>
      </c>
      <c r="D1603" t="b">
        <f>IF(OR(B1603=0,'Input and Summary Results'!E1185=0),FALSE,'Input and Summary Results'!$E1185)</f>
        <v>0</v>
      </c>
      <c r="E1603" t="b">
        <f t="shared" si="104"/>
        <v>0</v>
      </c>
      <c r="F1603" t="b">
        <f t="shared" si="105"/>
        <v>0</v>
      </c>
      <c r="G1603" t="b">
        <f>IF('Input and Summary Results'!$J$4="yes",IF(C1603=FALSE,FALSE,IF('Data Transformation'!E1603&lt;$R$10,E1603,$R$10)),IF(C1603=FALSE,FALSE,IF(C1603&lt;$R$10,C1603,$R$10)))</f>
        <v>0</v>
      </c>
      <c r="H1603" t="b">
        <f>IF('Input and Summary Results'!$J$4="yes",'Data Transformation'!F1603,'Data Transformation'!D1603)</f>
        <v>0</v>
      </c>
      <c r="I1603" t="str">
        <f t="shared" si="103"/>
        <v/>
      </c>
    </row>
    <row r="1604" spans="2:9" x14ac:dyDescent="0.55000000000000004">
      <c r="B1604" t="b">
        <f>IF('Input and Summary Results'!D1186=0,FALSE,'Input and Summary Results'!$B1186)</f>
        <v>0</v>
      </c>
      <c r="C1604" t="b">
        <f>IF(OR(B1604=0,'Input and Summary Results'!D1186=0,'Input and Summary Results'!D1186=""),FALSE,'Input and Summary Results'!$D1186)</f>
        <v>0</v>
      </c>
      <c r="D1604" t="b">
        <f>IF(OR(B1604=0,'Input and Summary Results'!E1186=0),FALSE,'Input and Summary Results'!$E1186)</f>
        <v>0</v>
      </c>
      <c r="E1604" t="b">
        <f t="shared" si="104"/>
        <v>0</v>
      </c>
      <c r="F1604" t="b">
        <f t="shared" si="105"/>
        <v>0</v>
      </c>
      <c r="G1604" t="b">
        <f>IF('Input and Summary Results'!$J$4="yes",IF(C1604=FALSE,FALSE,IF('Data Transformation'!E1604&lt;$R$10,E1604,$R$10)),IF(C1604=FALSE,FALSE,IF(C1604&lt;$R$10,C1604,$R$10)))</f>
        <v>0</v>
      </c>
      <c r="H1604" t="b">
        <f>IF('Input and Summary Results'!$J$4="yes",'Data Transformation'!F1604,'Data Transformation'!D1604)</f>
        <v>0</v>
      </c>
      <c r="I1604" t="str">
        <f t="shared" si="103"/>
        <v/>
      </c>
    </row>
    <row r="1605" spans="2:9" x14ac:dyDescent="0.55000000000000004">
      <c r="B1605" t="b">
        <f>IF('Input and Summary Results'!D1187=0,FALSE,'Input and Summary Results'!$B1187)</f>
        <v>0</v>
      </c>
      <c r="C1605" t="b">
        <f>IF(OR(B1605=0,'Input and Summary Results'!D1187=0,'Input and Summary Results'!D1187=""),FALSE,'Input and Summary Results'!$D1187)</f>
        <v>0</v>
      </c>
      <c r="D1605" t="b">
        <f>IF(OR(B1605=0,'Input and Summary Results'!E1187=0),FALSE,'Input and Summary Results'!$E1187)</f>
        <v>0</v>
      </c>
      <c r="E1605" t="b">
        <f t="shared" si="104"/>
        <v>0</v>
      </c>
      <c r="F1605" t="b">
        <f t="shared" si="105"/>
        <v>0</v>
      </c>
      <c r="G1605" t="b">
        <f>IF('Input and Summary Results'!$J$4="yes",IF(C1605=FALSE,FALSE,IF('Data Transformation'!E1605&lt;$R$10,E1605,$R$10)),IF(C1605=FALSE,FALSE,IF(C1605&lt;$R$10,C1605,$R$10)))</f>
        <v>0</v>
      </c>
      <c r="H1605" t="b">
        <f>IF('Input and Summary Results'!$J$4="yes",'Data Transformation'!F1605,'Data Transformation'!D1605)</f>
        <v>0</v>
      </c>
      <c r="I1605" t="str">
        <f t="shared" ref="I1605:I1668" si="106">IF(G1605=FALSE,"",B1605)</f>
        <v/>
      </c>
    </row>
    <row r="1606" spans="2:9" x14ac:dyDescent="0.55000000000000004">
      <c r="B1606" t="b">
        <f>IF('Input and Summary Results'!D1188=0,FALSE,'Input and Summary Results'!$B1188)</f>
        <v>0</v>
      </c>
      <c r="C1606" t="b">
        <f>IF(OR(B1606=0,'Input and Summary Results'!D1188=0,'Input and Summary Results'!D1188=""),FALSE,'Input and Summary Results'!$D1188)</f>
        <v>0</v>
      </c>
      <c r="D1606" t="b">
        <f>IF(OR(B1606=0,'Input and Summary Results'!E1188=0),FALSE,'Input and Summary Results'!$E1188)</f>
        <v>0</v>
      </c>
      <c r="E1606" t="b">
        <f t="shared" si="104"/>
        <v>0</v>
      </c>
      <c r="F1606" t="b">
        <f t="shared" si="105"/>
        <v>0</v>
      </c>
      <c r="G1606" t="b">
        <f>IF('Input and Summary Results'!$J$4="yes",IF(C1606=FALSE,FALSE,IF('Data Transformation'!E1606&lt;$R$10,E1606,$R$10)),IF(C1606=FALSE,FALSE,IF(C1606&lt;$R$10,C1606,$R$10)))</f>
        <v>0</v>
      </c>
      <c r="H1606" t="b">
        <f>IF('Input and Summary Results'!$J$4="yes",'Data Transformation'!F1606,'Data Transformation'!D1606)</f>
        <v>0</v>
      </c>
      <c r="I1606" t="str">
        <f t="shared" si="106"/>
        <v/>
      </c>
    </row>
    <row r="1607" spans="2:9" x14ac:dyDescent="0.55000000000000004">
      <c r="B1607" t="b">
        <f>IF('Input and Summary Results'!D1189=0,FALSE,'Input and Summary Results'!$B1189)</f>
        <v>0</v>
      </c>
      <c r="C1607" t="b">
        <f>IF(OR(B1607=0,'Input and Summary Results'!D1189=0,'Input and Summary Results'!D1189=""),FALSE,'Input and Summary Results'!$D1189)</f>
        <v>0</v>
      </c>
      <c r="D1607" t="b">
        <f>IF(OR(B1607=0,'Input and Summary Results'!E1189=0),FALSE,'Input and Summary Results'!$E1189)</f>
        <v>0</v>
      </c>
      <c r="E1607" t="b">
        <f t="shared" si="104"/>
        <v>0</v>
      </c>
      <c r="F1607" t="b">
        <f t="shared" si="105"/>
        <v>0</v>
      </c>
      <c r="G1607" t="b">
        <f>IF('Input and Summary Results'!$J$4="yes",IF(C1607=FALSE,FALSE,IF('Data Transformation'!E1607&lt;$R$10,E1607,$R$10)),IF(C1607=FALSE,FALSE,IF(C1607&lt;$R$10,C1607,$R$10)))</f>
        <v>0</v>
      </c>
      <c r="H1607" t="b">
        <f>IF('Input and Summary Results'!$J$4="yes",'Data Transformation'!F1607,'Data Transformation'!D1607)</f>
        <v>0</v>
      </c>
      <c r="I1607" t="str">
        <f t="shared" si="106"/>
        <v/>
      </c>
    </row>
    <row r="1608" spans="2:9" x14ac:dyDescent="0.55000000000000004">
      <c r="B1608" t="b">
        <f>IF('Input and Summary Results'!D1190=0,FALSE,'Input and Summary Results'!$B1190)</f>
        <v>0</v>
      </c>
      <c r="C1608" t="b">
        <f>IF(OR(B1608=0,'Input and Summary Results'!D1190=0,'Input and Summary Results'!D1190=""),FALSE,'Input and Summary Results'!$D1190)</f>
        <v>0</v>
      </c>
      <c r="D1608" t="b">
        <f>IF(OR(B1608=0,'Input and Summary Results'!E1190=0),FALSE,'Input and Summary Results'!$E1190)</f>
        <v>0</v>
      </c>
      <c r="E1608" t="b">
        <f t="shared" si="104"/>
        <v>0</v>
      </c>
      <c r="F1608" t="b">
        <f t="shared" si="105"/>
        <v>0</v>
      </c>
      <c r="G1608" t="b">
        <f>IF('Input and Summary Results'!$J$4="yes",IF(C1608=FALSE,FALSE,IF('Data Transformation'!E1608&lt;$R$10,E1608,$R$10)),IF(C1608=FALSE,FALSE,IF(C1608&lt;$R$10,C1608,$R$10)))</f>
        <v>0</v>
      </c>
      <c r="H1608" t="b">
        <f>IF('Input and Summary Results'!$J$4="yes",'Data Transformation'!F1608,'Data Transformation'!D1608)</f>
        <v>0</v>
      </c>
      <c r="I1608" t="str">
        <f t="shared" si="106"/>
        <v/>
      </c>
    </row>
    <row r="1609" spans="2:9" x14ac:dyDescent="0.55000000000000004">
      <c r="B1609" t="b">
        <f>IF('Input and Summary Results'!D1191=0,FALSE,'Input and Summary Results'!$B1191)</f>
        <v>0</v>
      </c>
      <c r="C1609" t="b">
        <f>IF(OR(B1609=0,'Input and Summary Results'!D1191=0,'Input and Summary Results'!D1191=""),FALSE,'Input and Summary Results'!$D1191)</f>
        <v>0</v>
      </c>
      <c r="D1609" t="b">
        <f>IF(OR(B1609=0,'Input and Summary Results'!E1191=0),FALSE,'Input and Summary Results'!$E1191)</f>
        <v>0</v>
      </c>
      <c r="E1609" t="b">
        <f t="shared" si="104"/>
        <v>0</v>
      </c>
      <c r="F1609" t="b">
        <f t="shared" si="105"/>
        <v>0</v>
      </c>
      <c r="G1609" t="b">
        <f>IF('Input and Summary Results'!$J$4="yes",IF(C1609=FALSE,FALSE,IF('Data Transformation'!E1609&lt;$R$10,E1609,$R$10)),IF(C1609=FALSE,FALSE,IF(C1609&lt;$R$10,C1609,$R$10)))</f>
        <v>0</v>
      </c>
      <c r="H1609" t="b">
        <f>IF('Input and Summary Results'!$J$4="yes",'Data Transformation'!F1609,'Data Transformation'!D1609)</f>
        <v>0</v>
      </c>
      <c r="I1609" t="str">
        <f t="shared" si="106"/>
        <v/>
      </c>
    </row>
    <row r="1610" spans="2:9" x14ac:dyDescent="0.55000000000000004">
      <c r="B1610" t="b">
        <f>IF('Input and Summary Results'!D1192=0,FALSE,'Input and Summary Results'!$B1192)</f>
        <v>0</v>
      </c>
      <c r="C1610" t="b">
        <f>IF(OR(B1610=0,'Input and Summary Results'!D1192=0,'Input and Summary Results'!D1192=""),FALSE,'Input and Summary Results'!$D1192)</f>
        <v>0</v>
      </c>
      <c r="D1610" t="b">
        <f>IF(OR(B1610=0,'Input and Summary Results'!E1192=0),FALSE,'Input and Summary Results'!$E1192)</f>
        <v>0</v>
      </c>
      <c r="E1610" t="b">
        <f t="shared" si="104"/>
        <v>0</v>
      </c>
      <c r="F1610" t="b">
        <f t="shared" si="105"/>
        <v>0</v>
      </c>
      <c r="G1610" t="b">
        <f>IF('Input and Summary Results'!$J$4="yes",IF(C1610=FALSE,FALSE,IF('Data Transformation'!E1610&lt;$R$10,E1610,$R$10)),IF(C1610=FALSE,FALSE,IF(C1610&lt;$R$10,C1610,$R$10)))</f>
        <v>0</v>
      </c>
      <c r="H1610" t="b">
        <f>IF('Input and Summary Results'!$J$4="yes",'Data Transformation'!F1610,'Data Transformation'!D1610)</f>
        <v>0</v>
      </c>
      <c r="I1610" t="str">
        <f t="shared" si="106"/>
        <v/>
      </c>
    </row>
    <row r="1611" spans="2:9" x14ac:dyDescent="0.55000000000000004">
      <c r="B1611" t="b">
        <f>IF('Input and Summary Results'!D1193=0,FALSE,'Input and Summary Results'!$B1193)</f>
        <v>0</v>
      </c>
      <c r="C1611" t="b">
        <f>IF(OR(B1611=0,'Input and Summary Results'!D1193=0,'Input and Summary Results'!D1193=""),FALSE,'Input and Summary Results'!$D1193)</f>
        <v>0</v>
      </c>
      <c r="D1611" t="b">
        <f>IF(OR(B1611=0,'Input and Summary Results'!E1193=0),FALSE,'Input and Summary Results'!$E1193)</f>
        <v>0</v>
      </c>
      <c r="E1611" t="b">
        <f t="shared" si="104"/>
        <v>0</v>
      </c>
      <c r="F1611" t="b">
        <f t="shared" si="105"/>
        <v>0</v>
      </c>
      <c r="G1611" t="b">
        <f>IF('Input and Summary Results'!$J$4="yes",IF(C1611=FALSE,FALSE,IF('Data Transformation'!E1611&lt;$R$10,E1611,$R$10)),IF(C1611=FALSE,FALSE,IF(C1611&lt;$R$10,C1611,$R$10)))</f>
        <v>0</v>
      </c>
      <c r="H1611" t="b">
        <f>IF('Input and Summary Results'!$J$4="yes",'Data Transformation'!F1611,'Data Transformation'!D1611)</f>
        <v>0</v>
      </c>
      <c r="I1611" t="str">
        <f t="shared" si="106"/>
        <v/>
      </c>
    </row>
    <row r="1612" spans="2:9" x14ac:dyDescent="0.55000000000000004">
      <c r="B1612" t="b">
        <f>IF('Input and Summary Results'!D1194=0,FALSE,'Input and Summary Results'!$B1194)</f>
        <v>0</v>
      </c>
      <c r="C1612" t="b">
        <f>IF(OR(B1612=0,'Input and Summary Results'!D1194=0,'Input and Summary Results'!D1194=""),FALSE,'Input and Summary Results'!$D1194)</f>
        <v>0</v>
      </c>
      <c r="D1612" t="b">
        <f>IF(OR(B1612=0,'Input and Summary Results'!E1194=0),FALSE,'Input and Summary Results'!$E1194)</f>
        <v>0</v>
      </c>
      <c r="E1612" t="b">
        <f t="shared" si="104"/>
        <v>0</v>
      </c>
      <c r="F1612" t="b">
        <f t="shared" si="105"/>
        <v>0</v>
      </c>
      <c r="G1612" t="b">
        <f>IF('Input and Summary Results'!$J$4="yes",IF(C1612=FALSE,FALSE,IF('Data Transformation'!E1612&lt;$R$10,E1612,$R$10)),IF(C1612=FALSE,FALSE,IF(C1612&lt;$R$10,C1612,$R$10)))</f>
        <v>0</v>
      </c>
      <c r="H1612" t="b">
        <f>IF('Input and Summary Results'!$J$4="yes",'Data Transformation'!F1612,'Data Transformation'!D1612)</f>
        <v>0</v>
      </c>
      <c r="I1612" t="str">
        <f t="shared" si="106"/>
        <v/>
      </c>
    </row>
    <row r="1613" spans="2:9" x14ac:dyDescent="0.55000000000000004">
      <c r="B1613" t="b">
        <f>IF('Input and Summary Results'!D1195=0,FALSE,'Input and Summary Results'!$B1195)</f>
        <v>0</v>
      </c>
      <c r="C1613" t="b">
        <f>IF(OR(B1613=0,'Input and Summary Results'!D1195=0,'Input and Summary Results'!D1195=""),FALSE,'Input and Summary Results'!$D1195)</f>
        <v>0</v>
      </c>
      <c r="D1613" t="b">
        <f>IF(OR(B1613=0,'Input and Summary Results'!E1195=0),FALSE,'Input and Summary Results'!$E1195)</f>
        <v>0</v>
      </c>
      <c r="E1613" t="b">
        <f t="shared" si="104"/>
        <v>0</v>
      </c>
      <c r="F1613" t="b">
        <f t="shared" si="105"/>
        <v>0</v>
      </c>
      <c r="G1613" t="b">
        <f>IF('Input and Summary Results'!$J$4="yes",IF(C1613=FALSE,FALSE,IF('Data Transformation'!E1613&lt;$R$10,E1613,$R$10)),IF(C1613=FALSE,FALSE,IF(C1613&lt;$R$10,C1613,$R$10)))</f>
        <v>0</v>
      </c>
      <c r="H1613" t="b">
        <f>IF('Input and Summary Results'!$J$4="yes",'Data Transformation'!F1613,'Data Transformation'!D1613)</f>
        <v>0</v>
      </c>
      <c r="I1613" t="str">
        <f t="shared" si="106"/>
        <v/>
      </c>
    </row>
    <row r="1614" spans="2:9" x14ac:dyDescent="0.55000000000000004">
      <c r="B1614" t="b">
        <f>IF('Input and Summary Results'!D1196=0,FALSE,'Input and Summary Results'!$B1196)</f>
        <v>0</v>
      </c>
      <c r="C1614" t="b">
        <f>IF(OR(B1614=0,'Input and Summary Results'!D1196=0,'Input and Summary Results'!D1196=""),FALSE,'Input and Summary Results'!$D1196)</f>
        <v>0</v>
      </c>
      <c r="D1614" t="b">
        <f>IF(OR(B1614=0,'Input and Summary Results'!E1196=0),FALSE,'Input and Summary Results'!$E1196)</f>
        <v>0</v>
      </c>
      <c r="E1614" t="b">
        <f t="shared" si="104"/>
        <v>0</v>
      </c>
      <c r="F1614" t="b">
        <f t="shared" si="105"/>
        <v>0</v>
      </c>
      <c r="G1614" t="b">
        <f>IF('Input and Summary Results'!$J$4="yes",IF(C1614=FALSE,FALSE,IF('Data Transformation'!E1614&lt;$R$10,E1614,$R$10)),IF(C1614=FALSE,FALSE,IF(C1614&lt;$R$10,C1614,$R$10)))</f>
        <v>0</v>
      </c>
      <c r="H1614" t="b">
        <f>IF('Input and Summary Results'!$J$4="yes",'Data Transformation'!F1614,'Data Transformation'!D1614)</f>
        <v>0</v>
      </c>
      <c r="I1614" t="str">
        <f t="shared" si="106"/>
        <v/>
      </c>
    </row>
    <row r="1615" spans="2:9" x14ac:dyDescent="0.55000000000000004">
      <c r="B1615" t="b">
        <f>IF('Input and Summary Results'!D1197=0,FALSE,'Input and Summary Results'!$B1197)</f>
        <v>0</v>
      </c>
      <c r="C1615" t="b">
        <f>IF(OR(B1615=0,'Input and Summary Results'!D1197=0,'Input and Summary Results'!D1197=""),FALSE,'Input and Summary Results'!$D1197)</f>
        <v>0</v>
      </c>
      <c r="D1615" t="b">
        <f>IF(OR(B1615=0,'Input and Summary Results'!E1197=0),FALSE,'Input and Summary Results'!$E1197)</f>
        <v>0</v>
      </c>
      <c r="E1615" t="b">
        <f t="shared" si="104"/>
        <v>0</v>
      </c>
      <c r="F1615" t="b">
        <f t="shared" si="105"/>
        <v>0</v>
      </c>
      <c r="G1615" t="b">
        <f>IF('Input and Summary Results'!$J$4="yes",IF(C1615=FALSE,FALSE,IF('Data Transformation'!E1615&lt;$R$10,E1615,$R$10)),IF(C1615=FALSE,FALSE,IF(C1615&lt;$R$10,C1615,$R$10)))</f>
        <v>0</v>
      </c>
      <c r="H1615" t="b">
        <f>IF('Input and Summary Results'!$J$4="yes",'Data Transformation'!F1615,'Data Transformation'!D1615)</f>
        <v>0</v>
      </c>
      <c r="I1615" t="str">
        <f t="shared" si="106"/>
        <v/>
      </c>
    </row>
    <row r="1616" spans="2:9" x14ac:dyDescent="0.55000000000000004">
      <c r="B1616" t="b">
        <f>IF('Input and Summary Results'!D1198=0,FALSE,'Input and Summary Results'!$B1198)</f>
        <v>0</v>
      </c>
      <c r="C1616" t="b">
        <f>IF(OR(B1616=0,'Input and Summary Results'!D1198=0,'Input and Summary Results'!D1198=""),FALSE,'Input and Summary Results'!$D1198)</f>
        <v>0</v>
      </c>
      <c r="D1616" t="b">
        <f>IF(OR(B1616=0,'Input and Summary Results'!E1198=0),FALSE,'Input and Summary Results'!$E1198)</f>
        <v>0</v>
      </c>
      <c r="E1616" t="b">
        <f t="shared" si="104"/>
        <v>0</v>
      </c>
      <c r="F1616" t="b">
        <f t="shared" si="105"/>
        <v>0</v>
      </c>
      <c r="G1616" t="b">
        <f>IF('Input and Summary Results'!$J$4="yes",IF(C1616=FALSE,FALSE,IF('Data Transformation'!E1616&lt;$R$10,E1616,$R$10)),IF(C1616=FALSE,FALSE,IF(C1616&lt;$R$10,C1616,$R$10)))</f>
        <v>0</v>
      </c>
      <c r="H1616" t="b">
        <f>IF('Input and Summary Results'!$J$4="yes",'Data Transformation'!F1616,'Data Transformation'!D1616)</f>
        <v>0</v>
      </c>
      <c r="I1616" t="str">
        <f t="shared" si="106"/>
        <v/>
      </c>
    </row>
    <row r="1617" spans="2:9" x14ac:dyDescent="0.55000000000000004">
      <c r="B1617" t="b">
        <f>IF('Input and Summary Results'!D1199=0,FALSE,'Input and Summary Results'!$B1199)</f>
        <v>0</v>
      </c>
      <c r="C1617" t="b">
        <f>IF(OR(B1617=0,'Input and Summary Results'!D1199=0,'Input and Summary Results'!D1199=""),FALSE,'Input and Summary Results'!$D1199)</f>
        <v>0</v>
      </c>
      <c r="D1617" t="b">
        <f>IF(OR(B1617=0,'Input and Summary Results'!E1199=0),FALSE,'Input and Summary Results'!$E1199)</f>
        <v>0</v>
      </c>
      <c r="E1617" t="b">
        <f t="shared" si="104"/>
        <v>0</v>
      </c>
      <c r="F1617" t="b">
        <f t="shared" si="105"/>
        <v>0</v>
      </c>
      <c r="G1617" t="b">
        <f>IF('Input and Summary Results'!$J$4="yes",IF(C1617=FALSE,FALSE,IF('Data Transformation'!E1617&lt;$R$10,E1617,$R$10)),IF(C1617=FALSE,FALSE,IF(C1617&lt;$R$10,C1617,$R$10)))</f>
        <v>0</v>
      </c>
      <c r="H1617" t="b">
        <f>IF('Input and Summary Results'!$J$4="yes",'Data Transformation'!F1617,'Data Transformation'!D1617)</f>
        <v>0</v>
      </c>
      <c r="I1617" t="str">
        <f t="shared" si="106"/>
        <v/>
      </c>
    </row>
    <row r="1618" spans="2:9" x14ac:dyDescent="0.55000000000000004">
      <c r="B1618" t="b">
        <f>IF('Input and Summary Results'!D1200=0,FALSE,'Input and Summary Results'!$B1200)</f>
        <v>0</v>
      </c>
      <c r="C1618" t="b">
        <f>IF(OR(B1618=0,'Input and Summary Results'!D1200=0,'Input and Summary Results'!D1200=""),FALSE,'Input and Summary Results'!$D1200)</f>
        <v>0</v>
      </c>
      <c r="D1618" t="b">
        <f>IF(OR(B1618=0,'Input and Summary Results'!E1200=0),FALSE,'Input and Summary Results'!$E1200)</f>
        <v>0</v>
      </c>
      <c r="E1618" t="b">
        <f t="shared" si="104"/>
        <v>0</v>
      </c>
      <c r="F1618" t="b">
        <f t="shared" si="105"/>
        <v>0</v>
      </c>
      <c r="G1618" t="b">
        <f>IF('Input and Summary Results'!$J$4="yes",IF(C1618=FALSE,FALSE,IF('Data Transformation'!E1618&lt;$R$10,E1618,$R$10)),IF(C1618=FALSE,FALSE,IF(C1618&lt;$R$10,C1618,$R$10)))</f>
        <v>0</v>
      </c>
      <c r="H1618" t="b">
        <f>IF('Input and Summary Results'!$J$4="yes",'Data Transformation'!F1618,'Data Transformation'!D1618)</f>
        <v>0</v>
      </c>
      <c r="I1618" t="str">
        <f t="shared" si="106"/>
        <v/>
      </c>
    </row>
    <row r="1619" spans="2:9" x14ac:dyDescent="0.55000000000000004">
      <c r="B1619" t="b">
        <f>IF('Input and Summary Results'!D1201=0,FALSE,'Input and Summary Results'!$B1201)</f>
        <v>0</v>
      </c>
      <c r="C1619" t="b">
        <f>IF(OR(B1619=0,'Input and Summary Results'!D1201=0,'Input and Summary Results'!D1201=""),FALSE,'Input and Summary Results'!$D1201)</f>
        <v>0</v>
      </c>
      <c r="D1619" t="b">
        <f>IF(OR(B1619=0,'Input and Summary Results'!E1201=0),FALSE,'Input and Summary Results'!$E1201)</f>
        <v>0</v>
      </c>
      <c r="E1619" t="b">
        <f t="shared" si="104"/>
        <v>0</v>
      </c>
      <c r="F1619" t="b">
        <f t="shared" si="105"/>
        <v>0</v>
      </c>
      <c r="G1619" t="b">
        <f>IF('Input and Summary Results'!$J$4="yes",IF(C1619=FALSE,FALSE,IF('Data Transformation'!E1619&lt;$R$10,E1619,$R$10)),IF(C1619=FALSE,FALSE,IF(C1619&lt;$R$10,C1619,$R$10)))</f>
        <v>0</v>
      </c>
      <c r="H1619" t="b">
        <f>IF('Input and Summary Results'!$J$4="yes",'Data Transformation'!F1619,'Data Transformation'!D1619)</f>
        <v>0</v>
      </c>
      <c r="I1619" t="str">
        <f t="shared" si="106"/>
        <v/>
      </c>
    </row>
    <row r="1620" spans="2:9" x14ac:dyDescent="0.55000000000000004">
      <c r="B1620" t="b">
        <f>IF('Input and Summary Results'!D1202=0,FALSE,'Input and Summary Results'!$B1202)</f>
        <v>0</v>
      </c>
      <c r="C1620" t="b">
        <f>IF(OR(B1620=0,'Input and Summary Results'!D1202=0,'Input and Summary Results'!D1202=""),FALSE,'Input and Summary Results'!$D1202)</f>
        <v>0</v>
      </c>
      <c r="D1620" t="b">
        <f>IF(OR(B1620=0,'Input and Summary Results'!E1202=0),FALSE,'Input and Summary Results'!$E1202)</f>
        <v>0</v>
      </c>
      <c r="E1620" t="b">
        <f t="shared" si="104"/>
        <v>0</v>
      </c>
      <c r="F1620" t="b">
        <f t="shared" si="105"/>
        <v>0</v>
      </c>
      <c r="G1620" t="b">
        <f>IF('Input and Summary Results'!$J$4="yes",IF(C1620=FALSE,FALSE,IF('Data Transformation'!E1620&lt;$R$10,E1620,$R$10)),IF(C1620=FALSE,FALSE,IF(C1620&lt;$R$10,C1620,$R$10)))</f>
        <v>0</v>
      </c>
      <c r="H1620" t="b">
        <f>IF('Input and Summary Results'!$J$4="yes",'Data Transformation'!F1620,'Data Transformation'!D1620)</f>
        <v>0</v>
      </c>
      <c r="I1620" t="str">
        <f t="shared" si="106"/>
        <v/>
      </c>
    </row>
    <row r="1621" spans="2:9" x14ac:dyDescent="0.55000000000000004">
      <c r="B1621" t="b">
        <f>IF('Input and Summary Results'!D1203=0,FALSE,'Input and Summary Results'!$B1203)</f>
        <v>0</v>
      </c>
      <c r="C1621" t="b">
        <f>IF(OR(B1621=0,'Input and Summary Results'!D1203=0,'Input and Summary Results'!D1203=""),FALSE,'Input and Summary Results'!$D1203)</f>
        <v>0</v>
      </c>
      <c r="D1621" t="b">
        <f>IF(OR(B1621=0,'Input and Summary Results'!E1203=0),FALSE,'Input and Summary Results'!$E1203)</f>
        <v>0</v>
      </c>
      <c r="E1621" t="b">
        <f t="shared" si="104"/>
        <v>0</v>
      </c>
      <c r="F1621" t="b">
        <f t="shared" si="105"/>
        <v>0</v>
      </c>
      <c r="G1621" t="b">
        <f>IF('Input and Summary Results'!$J$4="yes",IF(C1621=FALSE,FALSE,IF('Data Transformation'!E1621&lt;$R$10,E1621,$R$10)),IF(C1621=FALSE,FALSE,IF(C1621&lt;$R$10,C1621,$R$10)))</f>
        <v>0</v>
      </c>
      <c r="H1621" t="b">
        <f>IF('Input and Summary Results'!$J$4="yes",'Data Transformation'!F1621,'Data Transformation'!D1621)</f>
        <v>0</v>
      </c>
      <c r="I1621" t="str">
        <f t="shared" si="106"/>
        <v/>
      </c>
    </row>
    <row r="1622" spans="2:9" x14ac:dyDescent="0.55000000000000004">
      <c r="B1622" t="b">
        <f>IF('Input and Summary Results'!D1204=0,FALSE,'Input and Summary Results'!$B1204)</f>
        <v>0</v>
      </c>
      <c r="C1622" t="b">
        <f>IF(OR(B1622=0,'Input and Summary Results'!D1204=0,'Input and Summary Results'!D1204=""),FALSE,'Input and Summary Results'!$D1204)</f>
        <v>0</v>
      </c>
      <c r="D1622" t="b">
        <f>IF(OR(B1622=0,'Input and Summary Results'!E1204=0),FALSE,'Input and Summary Results'!$E1204)</f>
        <v>0</v>
      </c>
      <c r="E1622" t="b">
        <f t="shared" si="104"/>
        <v>0</v>
      </c>
      <c r="F1622" t="b">
        <f t="shared" si="105"/>
        <v>0</v>
      </c>
      <c r="G1622" t="b">
        <f>IF('Input and Summary Results'!$J$4="yes",IF(C1622=FALSE,FALSE,IF('Data Transformation'!E1622&lt;$R$10,E1622,$R$10)),IF(C1622=FALSE,FALSE,IF(C1622&lt;$R$10,C1622,$R$10)))</f>
        <v>0</v>
      </c>
      <c r="H1622" t="b">
        <f>IF('Input and Summary Results'!$J$4="yes",'Data Transformation'!F1622,'Data Transformation'!D1622)</f>
        <v>0</v>
      </c>
      <c r="I1622" t="str">
        <f t="shared" si="106"/>
        <v/>
      </c>
    </row>
    <row r="1623" spans="2:9" x14ac:dyDescent="0.55000000000000004">
      <c r="B1623" t="b">
        <f>IF('Input and Summary Results'!D1205=0,FALSE,'Input and Summary Results'!$B1205)</f>
        <v>0</v>
      </c>
      <c r="C1623" t="b">
        <f>IF(OR(B1623=0,'Input and Summary Results'!D1205=0,'Input and Summary Results'!D1205=""),FALSE,'Input and Summary Results'!$D1205)</f>
        <v>0</v>
      </c>
      <c r="D1623" t="b">
        <f>IF(OR(B1623=0,'Input and Summary Results'!E1205=0),FALSE,'Input and Summary Results'!$E1205)</f>
        <v>0</v>
      </c>
      <c r="E1623" t="b">
        <f t="shared" si="104"/>
        <v>0</v>
      </c>
      <c r="F1623" t="b">
        <f t="shared" si="105"/>
        <v>0</v>
      </c>
      <c r="G1623" t="b">
        <f>IF('Input and Summary Results'!$J$4="yes",IF(C1623=FALSE,FALSE,IF('Data Transformation'!E1623&lt;$R$10,E1623,$R$10)),IF(C1623=FALSE,FALSE,IF(C1623&lt;$R$10,C1623,$R$10)))</f>
        <v>0</v>
      </c>
      <c r="H1623" t="b">
        <f>IF('Input and Summary Results'!$J$4="yes",'Data Transformation'!F1623,'Data Transformation'!D1623)</f>
        <v>0</v>
      </c>
      <c r="I1623" t="str">
        <f t="shared" si="106"/>
        <v/>
      </c>
    </row>
    <row r="1624" spans="2:9" x14ac:dyDescent="0.55000000000000004">
      <c r="B1624" t="b">
        <f>IF('Input and Summary Results'!D1206=0,FALSE,'Input and Summary Results'!$B1206)</f>
        <v>0</v>
      </c>
      <c r="C1624" t="b">
        <f>IF(OR(B1624=0,'Input and Summary Results'!D1206=0,'Input and Summary Results'!D1206=""),FALSE,'Input and Summary Results'!$D1206)</f>
        <v>0</v>
      </c>
      <c r="D1624" t="b">
        <f>IF(OR(B1624=0,'Input and Summary Results'!E1206=0),FALSE,'Input and Summary Results'!$E1206)</f>
        <v>0</v>
      </c>
      <c r="E1624" t="b">
        <f t="shared" si="104"/>
        <v>0</v>
      </c>
      <c r="F1624" t="b">
        <f t="shared" si="105"/>
        <v>0</v>
      </c>
      <c r="G1624" t="b">
        <f>IF('Input and Summary Results'!$J$4="yes",IF(C1624=FALSE,FALSE,IF('Data Transformation'!E1624&lt;$R$10,E1624,$R$10)),IF(C1624=FALSE,FALSE,IF(C1624&lt;$R$10,C1624,$R$10)))</f>
        <v>0</v>
      </c>
      <c r="H1624" t="b">
        <f>IF('Input and Summary Results'!$J$4="yes",'Data Transformation'!F1624,'Data Transformation'!D1624)</f>
        <v>0</v>
      </c>
      <c r="I1624" t="str">
        <f t="shared" si="106"/>
        <v/>
      </c>
    </row>
    <row r="1625" spans="2:9" x14ac:dyDescent="0.55000000000000004">
      <c r="B1625" t="b">
        <f>IF('Input and Summary Results'!D1207=0,FALSE,'Input and Summary Results'!$B1207)</f>
        <v>0</v>
      </c>
      <c r="C1625" t="b">
        <f>IF(OR(B1625=0,'Input and Summary Results'!D1207=0,'Input and Summary Results'!D1207=""),FALSE,'Input and Summary Results'!$D1207)</f>
        <v>0</v>
      </c>
      <c r="D1625" t="b">
        <f>IF(OR(B1625=0,'Input and Summary Results'!E1207=0),FALSE,'Input and Summary Results'!$E1207)</f>
        <v>0</v>
      </c>
      <c r="E1625" t="b">
        <f t="shared" si="104"/>
        <v>0</v>
      </c>
      <c r="F1625" t="b">
        <f t="shared" si="105"/>
        <v>0</v>
      </c>
      <c r="G1625" t="b">
        <f>IF('Input and Summary Results'!$J$4="yes",IF(C1625=FALSE,FALSE,IF('Data Transformation'!E1625&lt;$R$10,E1625,$R$10)),IF(C1625=FALSE,FALSE,IF(C1625&lt;$R$10,C1625,$R$10)))</f>
        <v>0</v>
      </c>
      <c r="H1625" t="b">
        <f>IF('Input and Summary Results'!$J$4="yes",'Data Transformation'!F1625,'Data Transformation'!D1625)</f>
        <v>0</v>
      </c>
      <c r="I1625" t="str">
        <f t="shared" si="106"/>
        <v/>
      </c>
    </row>
    <row r="1626" spans="2:9" x14ac:dyDescent="0.55000000000000004">
      <c r="B1626" t="b">
        <f>IF('Input and Summary Results'!D1208=0,FALSE,'Input and Summary Results'!$B1208)</f>
        <v>0</v>
      </c>
      <c r="C1626" t="b">
        <f>IF(OR(B1626=0,'Input and Summary Results'!D1208=0,'Input and Summary Results'!D1208=""),FALSE,'Input and Summary Results'!$D1208)</f>
        <v>0</v>
      </c>
      <c r="D1626" t="b">
        <f>IF(OR(B1626=0,'Input and Summary Results'!E1208=0),FALSE,'Input and Summary Results'!$E1208)</f>
        <v>0</v>
      </c>
      <c r="E1626" t="b">
        <f t="shared" si="104"/>
        <v>0</v>
      </c>
      <c r="F1626" t="b">
        <f t="shared" si="105"/>
        <v>0</v>
      </c>
      <c r="G1626" t="b">
        <f>IF('Input and Summary Results'!$J$4="yes",IF(C1626=FALSE,FALSE,IF('Data Transformation'!E1626&lt;$R$10,E1626,$R$10)),IF(C1626=FALSE,FALSE,IF(C1626&lt;$R$10,C1626,$R$10)))</f>
        <v>0</v>
      </c>
      <c r="H1626" t="b">
        <f>IF('Input and Summary Results'!$J$4="yes",'Data Transformation'!F1626,'Data Transformation'!D1626)</f>
        <v>0</v>
      </c>
      <c r="I1626" t="str">
        <f t="shared" si="106"/>
        <v/>
      </c>
    </row>
    <row r="1627" spans="2:9" x14ac:dyDescent="0.55000000000000004">
      <c r="B1627" t="b">
        <f>IF('Input and Summary Results'!D1209=0,FALSE,'Input and Summary Results'!$B1209)</f>
        <v>0</v>
      </c>
      <c r="C1627" t="b">
        <f>IF(OR(B1627=0,'Input and Summary Results'!D1209=0,'Input and Summary Results'!D1209=""),FALSE,'Input and Summary Results'!$D1209)</f>
        <v>0</v>
      </c>
      <c r="D1627" t="b">
        <f>IF(OR(B1627=0,'Input and Summary Results'!E1209=0),FALSE,'Input and Summary Results'!$E1209)</f>
        <v>0</v>
      </c>
      <c r="E1627" t="b">
        <f t="shared" si="104"/>
        <v>0</v>
      </c>
      <c r="F1627" t="b">
        <f t="shared" si="105"/>
        <v>0</v>
      </c>
      <c r="G1627" t="b">
        <f>IF('Input and Summary Results'!$J$4="yes",IF(C1627=FALSE,FALSE,IF('Data Transformation'!E1627&lt;$R$10,E1627,$R$10)),IF(C1627=FALSE,FALSE,IF(C1627&lt;$R$10,C1627,$R$10)))</f>
        <v>0</v>
      </c>
      <c r="H1627" t="b">
        <f>IF('Input and Summary Results'!$J$4="yes",'Data Transformation'!F1627,'Data Transformation'!D1627)</f>
        <v>0</v>
      </c>
      <c r="I1627" t="str">
        <f t="shared" si="106"/>
        <v/>
      </c>
    </row>
    <row r="1628" spans="2:9" x14ac:dyDescent="0.55000000000000004">
      <c r="B1628" t="b">
        <f>IF('Input and Summary Results'!D1210=0,FALSE,'Input and Summary Results'!$B1210)</f>
        <v>0</v>
      </c>
      <c r="C1628" t="b">
        <f>IF(OR(B1628=0,'Input and Summary Results'!D1210=0,'Input and Summary Results'!D1210=""),FALSE,'Input and Summary Results'!$D1210)</f>
        <v>0</v>
      </c>
      <c r="D1628" t="b">
        <f>IF(OR(B1628=0,'Input and Summary Results'!E1210=0),FALSE,'Input and Summary Results'!$E1210)</f>
        <v>0</v>
      </c>
      <c r="E1628" t="b">
        <f t="shared" si="104"/>
        <v>0</v>
      </c>
      <c r="F1628" t="b">
        <f t="shared" si="105"/>
        <v>0</v>
      </c>
      <c r="G1628" t="b">
        <f>IF('Input and Summary Results'!$J$4="yes",IF(C1628=FALSE,FALSE,IF('Data Transformation'!E1628&lt;$R$10,E1628,$R$10)),IF(C1628=FALSE,FALSE,IF(C1628&lt;$R$10,C1628,$R$10)))</f>
        <v>0</v>
      </c>
      <c r="H1628" t="b">
        <f>IF('Input and Summary Results'!$J$4="yes",'Data Transformation'!F1628,'Data Transformation'!D1628)</f>
        <v>0</v>
      </c>
      <c r="I1628" t="str">
        <f t="shared" si="106"/>
        <v/>
      </c>
    </row>
    <row r="1629" spans="2:9" x14ac:dyDescent="0.55000000000000004">
      <c r="B1629" t="b">
        <f>IF('Input and Summary Results'!D1211=0,FALSE,'Input and Summary Results'!$B1211)</f>
        <v>0</v>
      </c>
      <c r="C1629" t="b">
        <f>IF(OR(B1629=0,'Input and Summary Results'!D1211=0,'Input and Summary Results'!D1211=""),FALSE,'Input and Summary Results'!$D1211)</f>
        <v>0</v>
      </c>
      <c r="D1629" t="b">
        <f>IF(OR(B1629=0,'Input and Summary Results'!E1211=0),FALSE,'Input and Summary Results'!$E1211)</f>
        <v>0</v>
      </c>
      <c r="E1629" t="b">
        <f t="shared" si="104"/>
        <v>0</v>
      </c>
      <c r="F1629" t="b">
        <f t="shared" si="105"/>
        <v>0</v>
      </c>
      <c r="G1629" t="b">
        <f>IF('Input and Summary Results'!$J$4="yes",IF(C1629=FALSE,FALSE,IF('Data Transformation'!E1629&lt;$R$10,E1629,$R$10)),IF(C1629=FALSE,FALSE,IF(C1629&lt;$R$10,C1629,$R$10)))</f>
        <v>0</v>
      </c>
      <c r="H1629" t="b">
        <f>IF('Input and Summary Results'!$J$4="yes",'Data Transformation'!F1629,'Data Transformation'!D1629)</f>
        <v>0</v>
      </c>
      <c r="I1629" t="str">
        <f t="shared" si="106"/>
        <v/>
      </c>
    </row>
    <row r="1630" spans="2:9" x14ac:dyDescent="0.55000000000000004">
      <c r="B1630" t="b">
        <f>IF('Input and Summary Results'!D1212=0,FALSE,'Input and Summary Results'!$B1212)</f>
        <v>0</v>
      </c>
      <c r="C1630" t="b">
        <f>IF(OR(B1630=0,'Input and Summary Results'!D1212=0,'Input and Summary Results'!D1212=""),FALSE,'Input and Summary Results'!$D1212)</f>
        <v>0</v>
      </c>
      <c r="D1630" t="b">
        <f>IF(OR(B1630=0,'Input and Summary Results'!E1212=0),FALSE,'Input and Summary Results'!$E1212)</f>
        <v>0</v>
      </c>
      <c r="E1630" t="b">
        <f t="shared" si="104"/>
        <v>0</v>
      </c>
      <c r="F1630" t="b">
        <f t="shared" si="105"/>
        <v>0</v>
      </c>
      <c r="G1630" t="b">
        <f>IF('Input and Summary Results'!$J$4="yes",IF(C1630=FALSE,FALSE,IF('Data Transformation'!E1630&lt;$R$10,E1630,$R$10)),IF(C1630=FALSE,FALSE,IF(C1630&lt;$R$10,C1630,$R$10)))</f>
        <v>0</v>
      </c>
      <c r="H1630" t="b">
        <f>IF('Input and Summary Results'!$J$4="yes",'Data Transformation'!F1630,'Data Transformation'!D1630)</f>
        <v>0</v>
      </c>
      <c r="I1630" t="str">
        <f t="shared" si="106"/>
        <v/>
      </c>
    </row>
    <row r="1631" spans="2:9" x14ac:dyDescent="0.55000000000000004">
      <c r="B1631" t="b">
        <f>IF('Input and Summary Results'!D1213=0,FALSE,'Input and Summary Results'!$B1213)</f>
        <v>0</v>
      </c>
      <c r="C1631" t="b">
        <f>IF(OR(B1631=0,'Input and Summary Results'!D1213=0,'Input and Summary Results'!D1213=""),FALSE,'Input and Summary Results'!$D1213)</f>
        <v>0</v>
      </c>
      <c r="D1631" t="b">
        <f>IF(OR(B1631=0,'Input and Summary Results'!E1213=0),FALSE,'Input and Summary Results'!$E1213)</f>
        <v>0</v>
      </c>
      <c r="E1631" t="b">
        <f t="shared" si="104"/>
        <v>0</v>
      </c>
      <c r="F1631" t="b">
        <f t="shared" si="105"/>
        <v>0</v>
      </c>
      <c r="G1631" t="b">
        <f>IF('Input and Summary Results'!$J$4="yes",IF(C1631=FALSE,FALSE,IF('Data Transformation'!E1631&lt;$R$10,E1631,$R$10)),IF(C1631=FALSE,FALSE,IF(C1631&lt;$R$10,C1631,$R$10)))</f>
        <v>0</v>
      </c>
      <c r="H1631" t="b">
        <f>IF('Input and Summary Results'!$J$4="yes",'Data Transformation'!F1631,'Data Transformation'!D1631)</f>
        <v>0</v>
      </c>
      <c r="I1631" t="str">
        <f t="shared" si="106"/>
        <v/>
      </c>
    </row>
    <row r="1632" spans="2:9" x14ac:dyDescent="0.55000000000000004">
      <c r="B1632" t="b">
        <f>IF('Input and Summary Results'!D1214=0,FALSE,'Input and Summary Results'!$B1214)</f>
        <v>0</v>
      </c>
      <c r="C1632" t="b">
        <f>IF(OR(B1632=0,'Input and Summary Results'!D1214=0,'Input and Summary Results'!D1214=""),FALSE,'Input and Summary Results'!$D1214)</f>
        <v>0</v>
      </c>
      <c r="D1632" t="b">
        <f>IF(OR(B1632=0,'Input and Summary Results'!E1214=0),FALSE,'Input and Summary Results'!$E1214)</f>
        <v>0</v>
      </c>
      <c r="E1632" t="b">
        <f t="shared" si="104"/>
        <v>0</v>
      </c>
      <c r="F1632" t="b">
        <f t="shared" si="105"/>
        <v>0</v>
      </c>
      <c r="G1632" t="b">
        <f>IF('Input and Summary Results'!$J$4="yes",IF(C1632=FALSE,FALSE,IF('Data Transformation'!E1632&lt;$R$10,E1632,$R$10)),IF(C1632=FALSE,FALSE,IF(C1632&lt;$R$10,C1632,$R$10)))</f>
        <v>0</v>
      </c>
      <c r="H1632" t="b">
        <f>IF('Input and Summary Results'!$J$4="yes",'Data Transformation'!F1632,'Data Transformation'!D1632)</f>
        <v>0</v>
      </c>
      <c r="I1632" t="str">
        <f t="shared" si="106"/>
        <v/>
      </c>
    </row>
    <row r="1633" spans="2:9" x14ac:dyDescent="0.55000000000000004">
      <c r="B1633" t="b">
        <f>IF('Input and Summary Results'!D1215=0,FALSE,'Input and Summary Results'!$B1215)</f>
        <v>0</v>
      </c>
      <c r="C1633" t="b">
        <f>IF(OR(B1633=0,'Input and Summary Results'!D1215=0,'Input and Summary Results'!D1215=""),FALSE,'Input and Summary Results'!$D1215)</f>
        <v>0</v>
      </c>
      <c r="D1633" t="b">
        <f>IF(OR(B1633=0,'Input and Summary Results'!E1215=0),FALSE,'Input and Summary Results'!$E1215)</f>
        <v>0</v>
      </c>
      <c r="E1633" t="b">
        <f t="shared" si="104"/>
        <v>0</v>
      </c>
      <c r="F1633" t="b">
        <f t="shared" si="105"/>
        <v>0</v>
      </c>
      <c r="G1633" t="b">
        <f>IF('Input and Summary Results'!$J$4="yes",IF(C1633=FALSE,FALSE,IF('Data Transformation'!E1633&lt;$R$10,E1633,$R$10)),IF(C1633=FALSE,FALSE,IF(C1633&lt;$R$10,C1633,$R$10)))</f>
        <v>0</v>
      </c>
      <c r="H1633" t="b">
        <f>IF('Input and Summary Results'!$J$4="yes",'Data Transformation'!F1633,'Data Transformation'!D1633)</f>
        <v>0</v>
      </c>
      <c r="I1633" t="str">
        <f t="shared" si="106"/>
        <v/>
      </c>
    </row>
    <row r="1634" spans="2:9" x14ac:dyDescent="0.55000000000000004">
      <c r="B1634" t="b">
        <f>IF('Input and Summary Results'!D1216=0,FALSE,'Input and Summary Results'!$B1216)</f>
        <v>0</v>
      </c>
      <c r="C1634" t="b">
        <f>IF(OR(B1634=0,'Input and Summary Results'!D1216=0,'Input and Summary Results'!D1216=""),FALSE,'Input and Summary Results'!$D1216)</f>
        <v>0</v>
      </c>
      <c r="D1634" t="b">
        <f>IF(OR(B1634=0,'Input and Summary Results'!E1216=0),FALSE,'Input and Summary Results'!$E1216)</f>
        <v>0</v>
      </c>
      <c r="E1634" t="b">
        <f t="shared" si="104"/>
        <v>0</v>
      </c>
      <c r="F1634" t="b">
        <f t="shared" si="105"/>
        <v>0</v>
      </c>
      <c r="G1634" t="b">
        <f>IF('Input and Summary Results'!$J$4="yes",IF(C1634=FALSE,FALSE,IF('Data Transformation'!E1634&lt;$R$10,E1634,$R$10)),IF(C1634=FALSE,FALSE,IF(C1634&lt;$R$10,C1634,$R$10)))</f>
        <v>0</v>
      </c>
      <c r="H1634" t="b">
        <f>IF('Input and Summary Results'!$J$4="yes",'Data Transformation'!F1634,'Data Transformation'!D1634)</f>
        <v>0</v>
      </c>
      <c r="I1634" t="str">
        <f t="shared" si="106"/>
        <v/>
      </c>
    </row>
    <row r="1635" spans="2:9" x14ac:dyDescent="0.55000000000000004">
      <c r="B1635" t="b">
        <f>IF('Input and Summary Results'!D1217=0,FALSE,'Input and Summary Results'!$B1217)</f>
        <v>0</v>
      </c>
      <c r="C1635" t="b">
        <f>IF(OR(B1635=0,'Input and Summary Results'!D1217=0,'Input and Summary Results'!D1217=""),FALSE,'Input and Summary Results'!$D1217)</f>
        <v>0</v>
      </c>
      <c r="D1635" t="b">
        <f>IF(OR(B1635=0,'Input and Summary Results'!E1217=0),FALSE,'Input and Summary Results'!$E1217)</f>
        <v>0</v>
      </c>
      <c r="E1635" t="b">
        <f t="shared" si="104"/>
        <v>0</v>
      </c>
      <c r="F1635" t="b">
        <f t="shared" si="105"/>
        <v>0</v>
      </c>
      <c r="G1635" t="b">
        <f>IF('Input and Summary Results'!$J$4="yes",IF(C1635=FALSE,FALSE,IF('Data Transformation'!E1635&lt;$R$10,E1635,$R$10)),IF(C1635=FALSE,FALSE,IF(C1635&lt;$R$10,C1635,$R$10)))</f>
        <v>0</v>
      </c>
      <c r="H1635" t="b">
        <f>IF('Input and Summary Results'!$J$4="yes",'Data Transformation'!F1635,'Data Transformation'!D1635)</f>
        <v>0</v>
      </c>
      <c r="I1635" t="str">
        <f t="shared" si="106"/>
        <v/>
      </c>
    </row>
    <row r="1636" spans="2:9" x14ac:dyDescent="0.55000000000000004">
      <c r="B1636" t="b">
        <f>IF('Input and Summary Results'!D1218=0,FALSE,'Input and Summary Results'!$B1218)</f>
        <v>0</v>
      </c>
      <c r="C1636" t="b">
        <f>IF(OR(B1636=0,'Input and Summary Results'!D1218=0,'Input and Summary Results'!D1218=""),FALSE,'Input and Summary Results'!$D1218)</f>
        <v>0</v>
      </c>
      <c r="D1636" t="b">
        <f>IF(OR(B1636=0,'Input and Summary Results'!E1218=0),FALSE,'Input and Summary Results'!$E1218)</f>
        <v>0</v>
      </c>
      <c r="E1636" t="b">
        <f t="shared" si="104"/>
        <v>0</v>
      </c>
      <c r="F1636" t="b">
        <f t="shared" si="105"/>
        <v>0</v>
      </c>
      <c r="G1636" t="b">
        <f>IF('Input and Summary Results'!$J$4="yes",IF(C1636=FALSE,FALSE,IF('Data Transformation'!E1636&lt;$R$10,E1636,$R$10)),IF(C1636=FALSE,FALSE,IF(C1636&lt;$R$10,C1636,$R$10)))</f>
        <v>0</v>
      </c>
      <c r="H1636" t="b">
        <f>IF('Input and Summary Results'!$J$4="yes",'Data Transformation'!F1636,'Data Transformation'!D1636)</f>
        <v>0</v>
      </c>
      <c r="I1636" t="str">
        <f t="shared" si="106"/>
        <v/>
      </c>
    </row>
    <row r="1637" spans="2:9" x14ac:dyDescent="0.55000000000000004">
      <c r="B1637" t="b">
        <f>IF('Input and Summary Results'!D1219=0,FALSE,'Input and Summary Results'!$B1219)</f>
        <v>0</v>
      </c>
      <c r="C1637" t="b">
        <f>IF(OR(B1637=0,'Input and Summary Results'!D1219=0,'Input and Summary Results'!D1219=""),FALSE,'Input and Summary Results'!$D1219)</f>
        <v>0</v>
      </c>
      <c r="D1637" t="b">
        <f>IF(OR(B1637=0,'Input and Summary Results'!E1219=0),FALSE,'Input and Summary Results'!$E1219)</f>
        <v>0</v>
      </c>
      <c r="E1637" t="b">
        <f t="shared" si="104"/>
        <v>0</v>
      </c>
      <c r="F1637" t="b">
        <f t="shared" si="105"/>
        <v>0</v>
      </c>
      <c r="G1637" t="b">
        <f>IF('Input and Summary Results'!$J$4="yes",IF(C1637=FALSE,FALSE,IF('Data Transformation'!E1637&lt;$R$10,E1637,$R$10)),IF(C1637=FALSE,FALSE,IF(C1637&lt;$R$10,C1637,$R$10)))</f>
        <v>0</v>
      </c>
      <c r="H1637" t="b">
        <f>IF('Input and Summary Results'!$J$4="yes",'Data Transformation'!F1637,'Data Transformation'!D1637)</f>
        <v>0</v>
      </c>
      <c r="I1637" t="str">
        <f t="shared" si="106"/>
        <v/>
      </c>
    </row>
    <row r="1638" spans="2:9" x14ac:dyDescent="0.55000000000000004">
      <c r="B1638" t="b">
        <f>IF('Input and Summary Results'!D1220=0,FALSE,'Input and Summary Results'!$B1220)</f>
        <v>0</v>
      </c>
      <c r="C1638" t="b">
        <f>IF(OR(B1638=0,'Input and Summary Results'!D1220=0,'Input and Summary Results'!D1220=""),FALSE,'Input and Summary Results'!$D1220)</f>
        <v>0</v>
      </c>
      <c r="D1638" t="b">
        <f>IF(OR(B1638=0,'Input and Summary Results'!E1220=0),FALSE,'Input and Summary Results'!$E1220)</f>
        <v>0</v>
      </c>
      <c r="E1638" t="b">
        <f t="shared" si="104"/>
        <v>0</v>
      </c>
      <c r="F1638" t="b">
        <f t="shared" si="105"/>
        <v>0</v>
      </c>
      <c r="G1638" t="b">
        <f>IF('Input and Summary Results'!$J$4="yes",IF(C1638=FALSE,FALSE,IF('Data Transformation'!E1638&lt;$R$10,E1638,$R$10)),IF(C1638=FALSE,FALSE,IF(C1638&lt;$R$10,C1638,$R$10)))</f>
        <v>0</v>
      </c>
      <c r="H1638" t="b">
        <f>IF('Input and Summary Results'!$J$4="yes",'Data Transformation'!F1638,'Data Transformation'!D1638)</f>
        <v>0</v>
      </c>
      <c r="I1638" t="str">
        <f t="shared" si="106"/>
        <v/>
      </c>
    </row>
    <row r="1639" spans="2:9" x14ac:dyDescent="0.55000000000000004">
      <c r="B1639" t="b">
        <f>IF('Input and Summary Results'!D1221=0,FALSE,'Input and Summary Results'!$B1221)</f>
        <v>0</v>
      </c>
      <c r="C1639" t="b">
        <f>IF(OR(B1639=0,'Input and Summary Results'!D1221=0,'Input and Summary Results'!D1221=""),FALSE,'Input and Summary Results'!$D1221)</f>
        <v>0</v>
      </c>
      <c r="D1639" t="b">
        <f>IF(OR(B1639=0,'Input and Summary Results'!E1221=0),FALSE,'Input and Summary Results'!$E1221)</f>
        <v>0</v>
      </c>
      <c r="E1639" t="b">
        <f t="shared" si="104"/>
        <v>0</v>
      </c>
      <c r="F1639" t="b">
        <f t="shared" si="105"/>
        <v>0</v>
      </c>
      <c r="G1639" t="b">
        <f>IF('Input and Summary Results'!$J$4="yes",IF(C1639=FALSE,FALSE,IF('Data Transformation'!E1639&lt;$R$10,E1639,$R$10)),IF(C1639=FALSE,FALSE,IF(C1639&lt;$R$10,C1639,$R$10)))</f>
        <v>0</v>
      </c>
      <c r="H1639" t="b">
        <f>IF('Input and Summary Results'!$J$4="yes",'Data Transformation'!F1639,'Data Transformation'!D1639)</f>
        <v>0</v>
      </c>
      <c r="I1639" t="str">
        <f t="shared" si="106"/>
        <v/>
      </c>
    </row>
    <row r="1640" spans="2:9" x14ac:dyDescent="0.55000000000000004">
      <c r="B1640" t="b">
        <f>IF('Input and Summary Results'!D1222=0,FALSE,'Input and Summary Results'!$B1222)</f>
        <v>0</v>
      </c>
      <c r="C1640" t="b">
        <f>IF(OR(B1640=0,'Input and Summary Results'!D1222=0,'Input and Summary Results'!D1222=""),FALSE,'Input and Summary Results'!$D1222)</f>
        <v>0</v>
      </c>
      <c r="D1640" t="b">
        <f>IF(OR(B1640=0,'Input and Summary Results'!E1222=0),FALSE,'Input and Summary Results'!$E1222)</f>
        <v>0</v>
      </c>
      <c r="E1640" t="b">
        <f t="shared" si="104"/>
        <v>0</v>
      </c>
      <c r="F1640" t="b">
        <f t="shared" si="105"/>
        <v>0</v>
      </c>
      <c r="G1640" t="b">
        <f>IF('Input and Summary Results'!$J$4="yes",IF(C1640=FALSE,FALSE,IF('Data Transformation'!E1640&lt;$R$10,E1640,$R$10)),IF(C1640=FALSE,FALSE,IF(C1640&lt;$R$10,C1640,$R$10)))</f>
        <v>0</v>
      </c>
      <c r="H1640" t="b">
        <f>IF('Input and Summary Results'!$J$4="yes",'Data Transformation'!F1640,'Data Transformation'!D1640)</f>
        <v>0</v>
      </c>
      <c r="I1640" t="str">
        <f t="shared" si="106"/>
        <v/>
      </c>
    </row>
    <row r="1641" spans="2:9" x14ac:dyDescent="0.55000000000000004">
      <c r="B1641" t="b">
        <f>IF('Input and Summary Results'!D1223=0,FALSE,'Input and Summary Results'!$B1223)</f>
        <v>0</v>
      </c>
      <c r="C1641" t="b">
        <f>IF(OR(B1641=0,'Input and Summary Results'!D1223=0,'Input and Summary Results'!D1223=""),FALSE,'Input and Summary Results'!$D1223)</f>
        <v>0</v>
      </c>
      <c r="D1641" t="b">
        <f>IF(OR(B1641=0,'Input and Summary Results'!E1223=0),FALSE,'Input and Summary Results'!$E1223)</f>
        <v>0</v>
      </c>
      <c r="E1641" t="b">
        <f t="shared" si="104"/>
        <v>0</v>
      </c>
      <c r="F1641" t="b">
        <f t="shared" si="105"/>
        <v>0</v>
      </c>
      <c r="G1641" t="b">
        <f>IF('Input and Summary Results'!$J$4="yes",IF(C1641=FALSE,FALSE,IF('Data Transformation'!E1641&lt;$R$10,E1641,$R$10)),IF(C1641=FALSE,FALSE,IF(C1641&lt;$R$10,C1641,$R$10)))</f>
        <v>0</v>
      </c>
      <c r="H1641" t="b">
        <f>IF('Input and Summary Results'!$J$4="yes",'Data Transformation'!F1641,'Data Transformation'!D1641)</f>
        <v>0</v>
      </c>
      <c r="I1641" t="str">
        <f t="shared" si="106"/>
        <v/>
      </c>
    </row>
    <row r="1642" spans="2:9" x14ac:dyDescent="0.55000000000000004">
      <c r="B1642" t="b">
        <f>IF('Input and Summary Results'!D1224=0,FALSE,'Input and Summary Results'!$B1224)</f>
        <v>0</v>
      </c>
      <c r="C1642" t="b">
        <f>IF(OR(B1642=0,'Input and Summary Results'!D1224=0,'Input and Summary Results'!D1224=""),FALSE,'Input and Summary Results'!$D1224)</f>
        <v>0</v>
      </c>
      <c r="D1642" t="b">
        <f>IF(OR(B1642=0,'Input and Summary Results'!E1224=0),FALSE,'Input and Summary Results'!$E1224)</f>
        <v>0</v>
      </c>
      <c r="E1642" t="b">
        <f t="shared" ref="E1642:E1705" si="107">IF(C1642=FALSE,FALSE,LOG10(C1642))</f>
        <v>0</v>
      </c>
      <c r="F1642" t="b">
        <f t="shared" ref="F1642:F1705" si="108">IF(D1642=FALSE, FALSE,0.434*D1642/C1642)</f>
        <v>0</v>
      </c>
      <c r="G1642" t="b">
        <f>IF('Input and Summary Results'!$J$4="yes",IF(C1642=FALSE,FALSE,IF('Data Transformation'!E1642&lt;$R$10,E1642,$R$10)),IF(C1642=FALSE,FALSE,IF(C1642&lt;$R$10,C1642,$R$10)))</f>
        <v>0</v>
      </c>
      <c r="H1642" t="b">
        <f>IF('Input and Summary Results'!$J$4="yes",'Data Transformation'!F1642,'Data Transformation'!D1642)</f>
        <v>0</v>
      </c>
      <c r="I1642" t="str">
        <f t="shared" si="106"/>
        <v/>
      </c>
    </row>
    <row r="1643" spans="2:9" x14ac:dyDescent="0.55000000000000004">
      <c r="B1643" t="b">
        <f>IF('Input and Summary Results'!D1225=0,FALSE,'Input and Summary Results'!$B1225)</f>
        <v>0</v>
      </c>
      <c r="C1643" t="b">
        <f>IF(OR(B1643=0,'Input and Summary Results'!D1225=0,'Input and Summary Results'!D1225=""),FALSE,'Input and Summary Results'!$D1225)</f>
        <v>0</v>
      </c>
      <c r="D1643" t="b">
        <f>IF(OR(B1643=0,'Input and Summary Results'!E1225=0),FALSE,'Input and Summary Results'!$E1225)</f>
        <v>0</v>
      </c>
      <c r="E1643" t="b">
        <f t="shared" si="107"/>
        <v>0</v>
      </c>
      <c r="F1643" t="b">
        <f t="shared" si="108"/>
        <v>0</v>
      </c>
      <c r="G1643" t="b">
        <f>IF('Input and Summary Results'!$J$4="yes",IF(C1643=FALSE,FALSE,IF('Data Transformation'!E1643&lt;$R$10,E1643,$R$10)),IF(C1643=FALSE,FALSE,IF(C1643&lt;$R$10,C1643,$R$10)))</f>
        <v>0</v>
      </c>
      <c r="H1643" t="b">
        <f>IF('Input and Summary Results'!$J$4="yes",'Data Transformation'!F1643,'Data Transformation'!D1643)</f>
        <v>0</v>
      </c>
      <c r="I1643" t="str">
        <f t="shared" si="106"/>
        <v/>
      </c>
    </row>
    <row r="1644" spans="2:9" x14ac:dyDescent="0.55000000000000004">
      <c r="B1644" t="b">
        <f>IF('Input and Summary Results'!D1226=0,FALSE,'Input and Summary Results'!$B1226)</f>
        <v>0</v>
      </c>
      <c r="C1644" t="b">
        <f>IF(OR(B1644=0,'Input and Summary Results'!D1226=0,'Input and Summary Results'!D1226=""),FALSE,'Input and Summary Results'!$D1226)</f>
        <v>0</v>
      </c>
      <c r="D1644" t="b">
        <f>IF(OR(B1644=0,'Input and Summary Results'!E1226=0),FALSE,'Input and Summary Results'!$E1226)</f>
        <v>0</v>
      </c>
      <c r="E1644" t="b">
        <f t="shared" si="107"/>
        <v>0</v>
      </c>
      <c r="F1644" t="b">
        <f t="shared" si="108"/>
        <v>0</v>
      </c>
      <c r="G1644" t="b">
        <f>IF('Input and Summary Results'!$J$4="yes",IF(C1644=FALSE,FALSE,IF('Data Transformation'!E1644&lt;$R$10,E1644,$R$10)),IF(C1644=FALSE,FALSE,IF(C1644&lt;$R$10,C1644,$R$10)))</f>
        <v>0</v>
      </c>
      <c r="H1644" t="b">
        <f>IF('Input and Summary Results'!$J$4="yes",'Data Transformation'!F1644,'Data Transformation'!D1644)</f>
        <v>0</v>
      </c>
      <c r="I1644" t="str">
        <f t="shared" si="106"/>
        <v/>
      </c>
    </row>
    <row r="1645" spans="2:9" x14ac:dyDescent="0.55000000000000004">
      <c r="B1645" t="b">
        <f>IF('Input and Summary Results'!D1227=0,FALSE,'Input and Summary Results'!$B1227)</f>
        <v>0</v>
      </c>
      <c r="C1645" t="b">
        <f>IF(OR(B1645=0,'Input and Summary Results'!D1227=0,'Input and Summary Results'!D1227=""),FALSE,'Input and Summary Results'!$D1227)</f>
        <v>0</v>
      </c>
      <c r="D1645" t="b">
        <f>IF(OR(B1645=0,'Input and Summary Results'!E1227=0),FALSE,'Input and Summary Results'!$E1227)</f>
        <v>0</v>
      </c>
      <c r="E1645" t="b">
        <f t="shared" si="107"/>
        <v>0</v>
      </c>
      <c r="F1645" t="b">
        <f t="shared" si="108"/>
        <v>0</v>
      </c>
      <c r="G1645" t="b">
        <f>IF('Input and Summary Results'!$J$4="yes",IF(C1645=FALSE,FALSE,IF('Data Transformation'!E1645&lt;$R$10,E1645,$R$10)),IF(C1645=FALSE,FALSE,IF(C1645&lt;$R$10,C1645,$R$10)))</f>
        <v>0</v>
      </c>
      <c r="H1645" t="b">
        <f>IF('Input and Summary Results'!$J$4="yes",'Data Transformation'!F1645,'Data Transformation'!D1645)</f>
        <v>0</v>
      </c>
      <c r="I1645" t="str">
        <f t="shared" si="106"/>
        <v/>
      </c>
    </row>
    <row r="1646" spans="2:9" x14ac:dyDescent="0.55000000000000004">
      <c r="B1646" t="b">
        <f>IF('Input and Summary Results'!D1228=0,FALSE,'Input and Summary Results'!$B1228)</f>
        <v>0</v>
      </c>
      <c r="C1646" t="b">
        <f>IF(OR(B1646=0,'Input and Summary Results'!D1228=0,'Input and Summary Results'!D1228=""),FALSE,'Input and Summary Results'!$D1228)</f>
        <v>0</v>
      </c>
      <c r="D1646" t="b">
        <f>IF(OR(B1646=0,'Input and Summary Results'!E1228=0),FALSE,'Input and Summary Results'!$E1228)</f>
        <v>0</v>
      </c>
      <c r="E1646" t="b">
        <f t="shared" si="107"/>
        <v>0</v>
      </c>
      <c r="F1646" t="b">
        <f t="shared" si="108"/>
        <v>0</v>
      </c>
      <c r="G1646" t="b">
        <f>IF('Input and Summary Results'!$J$4="yes",IF(C1646=FALSE,FALSE,IF('Data Transformation'!E1646&lt;$R$10,E1646,$R$10)),IF(C1646=FALSE,FALSE,IF(C1646&lt;$R$10,C1646,$R$10)))</f>
        <v>0</v>
      </c>
      <c r="H1646" t="b">
        <f>IF('Input and Summary Results'!$J$4="yes",'Data Transformation'!F1646,'Data Transformation'!D1646)</f>
        <v>0</v>
      </c>
      <c r="I1646" t="str">
        <f t="shared" si="106"/>
        <v/>
      </c>
    </row>
    <row r="1647" spans="2:9" x14ac:dyDescent="0.55000000000000004">
      <c r="B1647" t="b">
        <f>IF('Input and Summary Results'!D1229=0,FALSE,'Input and Summary Results'!$B1229)</f>
        <v>0</v>
      </c>
      <c r="C1647" t="b">
        <f>IF(OR(B1647=0,'Input and Summary Results'!D1229=0,'Input and Summary Results'!D1229=""),FALSE,'Input and Summary Results'!$D1229)</f>
        <v>0</v>
      </c>
      <c r="D1647" t="b">
        <f>IF(OR(B1647=0,'Input and Summary Results'!E1229=0),FALSE,'Input and Summary Results'!$E1229)</f>
        <v>0</v>
      </c>
      <c r="E1647" t="b">
        <f t="shared" si="107"/>
        <v>0</v>
      </c>
      <c r="F1647" t="b">
        <f t="shared" si="108"/>
        <v>0</v>
      </c>
      <c r="G1647" t="b">
        <f>IF('Input and Summary Results'!$J$4="yes",IF(C1647=FALSE,FALSE,IF('Data Transformation'!E1647&lt;$R$10,E1647,$R$10)),IF(C1647=FALSE,FALSE,IF(C1647&lt;$R$10,C1647,$R$10)))</f>
        <v>0</v>
      </c>
      <c r="H1647" t="b">
        <f>IF('Input and Summary Results'!$J$4="yes",'Data Transformation'!F1647,'Data Transformation'!D1647)</f>
        <v>0</v>
      </c>
      <c r="I1647" t="str">
        <f t="shared" si="106"/>
        <v/>
      </c>
    </row>
    <row r="1648" spans="2:9" x14ac:dyDescent="0.55000000000000004">
      <c r="B1648" t="b">
        <f>IF('Input and Summary Results'!D1230=0,FALSE,'Input and Summary Results'!$B1230)</f>
        <v>0</v>
      </c>
      <c r="C1648" t="b">
        <f>IF(OR(B1648=0,'Input and Summary Results'!D1230=0,'Input and Summary Results'!D1230=""),FALSE,'Input and Summary Results'!$D1230)</f>
        <v>0</v>
      </c>
      <c r="D1648" t="b">
        <f>IF(OR(B1648=0,'Input and Summary Results'!E1230=0),FALSE,'Input and Summary Results'!$E1230)</f>
        <v>0</v>
      </c>
      <c r="E1648" t="b">
        <f t="shared" si="107"/>
        <v>0</v>
      </c>
      <c r="F1648" t="b">
        <f t="shared" si="108"/>
        <v>0</v>
      </c>
      <c r="G1648" t="b">
        <f>IF('Input and Summary Results'!$J$4="yes",IF(C1648=FALSE,FALSE,IF('Data Transformation'!E1648&lt;$R$10,E1648,$R$10)),IF(C1648=FALSE,FALSE,IF(C1648&lt;$R$10,C1648,$R$10)))</f>
        <v>0</v>
      </c>
      <c r="H1648" t="b">
        <f>IF('Input and Summary Results'!$J$4="yes",'Data Transformation'!F1648,'Data Transformation'!D1648)</f>
        <v>0</v>
      </c>
      <c r="I1648" t="str">
        <f t="shared" si="106"/>
        <v/>
      </c>
    </row>
    <row r="1649" spans="2:9" x14ac:dyDescent="0.55000000000000004">
      <c r="B1649" t="b">
        <f>IF('Input and Summary Results'!D1231=0,FALSE,'Input and Summary Results'!$B1231)</f>
        <v>0</v>
      </c>
      <c r="C1649" t="b">
        <f>IF(OR(B1649=0,'Input and Summary Results'!D1231=0,'Input and Summary Results'!D1231=""),FALSE,'Input and Summary Results'!$D1231)</f>
        <v>0</v>
      </c>
      <c r="D1649" t="b">
        <f>IF(OR(B1649=0,'Input and Summary Results'!E1231=0),FALSE,'Input and Summary Results'!$E1231)</f>
        <v>0</v>
      </c>
      <c r="E1649" t="b">
        <f t="shared" si="107"/>
        <v>0</v>
      </c>
      <c r="F1649" t="b">
        <f t="shared" si="108"/>
        <v>0</v>
      </c>
      <c r="G1649" t="b">
        <f>IF('Input and Summary Results'!$J$4="yes",IF(C1649=FALSE,FALSE,IF('Data Transformation'!E1649&lt;$R$10,E1649,$R$10)),IF(C1649=FALSE,FALSE,IF(C1649&lt;$R$10,C1649,$R$10)))</f>
        <v>0</v>
      </c>
      <c r="H1649" t="b">
        <f>IF('Input and Summary Results'!$J$4="yes",'Data Transformation'!F1649,'Data Transformation'!D1649)</f>
        <v>0</v>
      </c>
      <c r="I1649" t="str">
        <f t="shared" si="106"/>
        <v/>
      </c>
    </row>
    <row r="1650" spans="2:9" x14ac:dyDescent="0.55000000000000004">
      <c r="B1650" t="b">
        <f>IF('Input and Summary Results'!D1232=0,FALSE,'Input and Summary Results'!$B1232)</f>
        <v>0</v>
      </c>
      <c r="C1650" t="b">
        <f>IF(OR(B1650=0,'Input and Summary Results'!D1232=0,'Input and Summary Results'!D1232=""),FALSE,'Input and Summary Results'!$D1232)</f>
        <v>0</v>
      </c>
      <c r="D1650" t="b">
        <f>IF(OR(B1650=0,'Input and Summary Results'!E1232=0),FALSE,'Input and Summary Results'!$E1232)</f>
        <v>0</v>
      </c>
      <c r="E1650" t="b">
        <f t="shared" si="107"/>
        <v>0</v>
      </c>
      <c r="F1650" t="b">
        <f t="shared" si="108"/>
        <v>0</v>
      </c>
      <c r="G1650" t="b">
        <f>IF('Input and Summary Results'!$J$4="yes",IF(C1650=FALSE,FALSE,IF('Data Transformation'!E1650&lt;$R$10,E1650,$R$10)),IF(C1650=FALSE,FALSE,IF(C1650&lt;$R$10,C1650,$R$10)))</f>
        <v>0</v>
      </c>
      <c r="H1650" t="b">
        <f>IF('Input and Summary Results'!$J$4="yes",'Data Transformation'!F1650,'Data Transformation'!D1650)</f>
        <v>0</v>
      </c>
      <c r="I1650" t="str">
        <f t="shared" si="106"/>
        <v/>
      </c>
    </row>
    <row r="1651" spans="2:9" x14ac:dyDescent="0.55000000000000004">
      <c r="B1651" t="b">
        <f>IF('Input and Summary Results'!D1233=0,FALSE,'Input and Summary Results'!$B1233)</f>
        <v>0</v>
      </c>
      <c r="C1651" t="b">
        <f>IF(OR(B1651=0,'Input and Summary Results'!D1233=0,'Input and Summary Results'!D1233=""),FALSE,'Input and Summary Results'!$D1233)</f>
        <v>0</v>
      </c>
      <c r="D1651" t="b">
        <f>IF(OR(B1651=0,'Input and Summary Results'!E1233=0),FALSE,'Input and Summary Results'!$E1233)</f>
        <v>0</v>
      </c>
      <c r="E1651" t="b">
        <f t="shared" si="107"/>
        <v>0</v>
      </c>
      <c r="F1651" t="b">
        <f t="shared" si="108"/>
        <v>0</v>
      </c>
      <c r="G1651" t="b">
        <f>IF('Input and Summary Results'!$J$4="yes",IF(C1651=FALSE,FALSE,IF('Data Transformation'!E1651&lt;$R$10,E1651,$R$10)),IF(C1651=FALSE,FALSE,IF(C1651&lt;$R$10,C1651,$R$10)))</f>
        <v>0</v>
      </c>
      <c r="H1651" t="b">
        <f>IF('Input and Summary Results'!$J$4="yes",'Data Transformation'!F1651,'Data Transformation'!D1651)</f>
        <v>0</v>
      </c>
      <c r="I1651" t="str">
        <f t="shared" si="106"/>
        <v/>
      </c>
    </row>
    <row r="1652" spans="2:9" x14ac:dyDescent="0.55000000000000004">
      <c r="B1652" t="b">
        <f>IF('Input and Summary Results'!D1234=0,FALSE,'Input and Summary Results'!$B1234)</f>
        <v>0</v>
      </c>
      <c r="C1652" t="b">
        <f>IF(OR(B1652=0,'Input and Summary Results'!D1234=0,'Input and Summary Results'!D1234=""),FALSE,'Input and Summary Results'!$D1234)</f>
        <v>0</v>
      </c>
      <c r="D1652" t="b">
        <f>IF(OR(B1652=0,'Input and Summary Results'!E1234=0),FALSE,'Input and Summary Results'!$E1234)</f>
        <v>0</v>
      </c>
      <c r="E1652" t="b">
        <f t="shared" si="107"/>
        <v>0</v>
      </c>
      <c r="F1652" t="b">
        <f t="shared" si="108"/>
        <v>0</v>
      </c>
      <c r="G1652" t="b">
        <f>IF('Input and Summary Results'!$J$4="yes",IF(C1652=FALSE,FALSE,IF('Data Transformation'!E1652&lt;$R$10,E1652,$R$10)),IF(C1652=FALSE,FALSE,IF(C1652&lt;$R$10,C1652,$R$10)))</f>
        <v>0</v>
      </c>
      <c r="H1652" t="b">
        <f>IF('Input and Summary Results'!$J$4="yes",'Data Transformation'!F1652,'Data Transformation'!D1652)</f>
        <v>0</v>
      </c>
      <c r="I1652" t="str">
        <f t="shared" si="106"/>
        <v/>
      </c>
    </row>
    <row r="1653" spans="2:9" x14ac:dyDescent="0.55000000000000004">
      <c r="B1653" t="b">
        <f>IF('Input and Summary Results'!D1235=0,FALSE,'Input and Summary Results'!$B1235)</f>
        <v>0</v>
      </c>
      <c r="C1653" t="b">
        <f>IF(OR(B1653=0,'Input and Summary Results'!D1235=0,'Input and Summary Results'!D1235=""),FALSE,'Input and Summary Results'!$D1235)</f>
        <v>0</v>
      </c>
      <c r="D1653" t="b">
        <f>IF(OR(B1653=0,'Input and Summary Results'!E1235=0),FALSE,'Input and Summary Results'!$E1235)</f>
        <v>0</v>
      </c>
      <c r="E1653" t="b">
        <f t="shared" si="107"/>
        <v>0</v>
      </c>
      <c r="F1653" t="b">
        <f t="shared" si="108"/>
        <v>0</v>
      </c>
      <c r="G1653" t="b">
        <f>IF('Input and Summary Results'!$J$4="yes",IF(C1653=FALSE,FALSE,IF('Data Transformation'!E1653&lt;$R$10,E1653,$R$10)),IF(C1653=FALSE,FALSE,IF(C1653&lt;$R$10,C1653,$R$10)))</f>
        <v>0</v>
      </c>
      <c r="H1653" t="b">
        <f>IF('Input and Summary Results'!$J$4="yes",'Data Transformation'!F1653,'Data Transformation'!D1653)</f>
        <v>0</v>
      </c>
      <c r="I1653" t="str">
        <f t="shared" si="106"/>
        <v/>
      </c>
    </row>
    <row r="1654" spans="2:9" x14ac:dyDescent="0.55000000000000004">
      <c r="B1654" t="b">
        <f>IF('Input and Summary Results'!D1236=0,FALSE,'Input and Summary Results'!$B1236)</f>
        <v>0</v>
      </c>
      <c r="C1654" t="b">
        <f>IF(OR(B1654=0,'Input and Summary Results'!D1236=0,'Input and Summary Results'!D1236=""),FALSE,'Input and Summary Results'!$D1236)</f>
        <v>0</v>
      </c>
      <c r="D1654" t="b">
        <f>IF(OR(B1654=0,'Input and Summary Results'!E1236=0),FALSE,'Input and Summary Results'!$E1236)</f>
        <v>0</v>
      </c>
      <c r="E1654" t="b">
        <f t="shared" si="107"/>
        <v>0</v>
      </c>
      <c r="F1654" t="b">
        <f t="shared" si="108"/>
        <v>0</v>
      </c>
      <c r="G1654" t="b">
        <f>IF('Input and Summary Results'!$J$4="yes",IF(C1654=FALSE,FALSE,IF('Data Transformation'!E1654&lt;$R$10,E1654,$R$10)),IF(C1654=FALSE,FALSE,IF(C1654&lt;$R$10,C1654,$R$10)))</f>
        <v>0</v>
      </c>
      <c r="H1654" t="b">
        <f>IF('Input and Summary Results'!$J$4="yes",'Data Transformation'!F1654,'Data Transformation'!D1654)</f>
        <v>0</v>
      </c>
      <c r="I1654" t="str">
        <f t="shared" si="106"/>
        <v/>
      </c>
    </row>
    <row r="1655" spans="2:9" x14ac:dyDescent="0.55000000000000004">
      <c r="B1655" t="b">
        <f>IF('Input and Summary Results'!D1237=0,FALSE,'Input and Summary Results'!$B1237)</f>
        <v>0</v>
      </c>
      <c r="C1655" t="b">
        <f>IF(OR(B1655=0,'Input and Summary Results'!D1237=0,'Input and Summary Results'!D1237=""),FALSE,'Input and Summary Results'!$D1237)</f>
        <v>0</v>
      </c>
      <c r="D1655" t="b">
        <f>IF(OR(B1655=0,'Input and Summary Results'!E1237=0),FALSE,'Input and Summary Results'!$E1237)</f>
        <v>0</v>
      </c>
      <c r="E1655" t="b">
        <f t="shared" si="107"/>
        <v>0</v>
      </c>
      <c r="F1655" t="b">
        <f t="shared" si="108"/>
        <v>0</v>
      </c>
      <c r="G1655" t="b">
        <f>IF('Input and Summary Results'!$J$4="yes",IF(C1655=FALSE,FALSE,IF('Data Transformation'!E1655&lt;$R$10,E1655,$R$10)),IF(C1655=FALSE,FALSE,IF(C1655&lt;$R$10,C1655,$R$10)))</f>
        <v>0</v>
      </c>
      <c r="H1655" t="b">
        <f>IF('Input and Summary Results'!$J$4="yes",'Data Transformation'!F1655,'Data Transformation'!D1655)</f>
        <v>0</v>
      </c>
      <c r="I1655" t="str">
        <f t="shared" si="106"/>
        <v/>
      </c>
    </row>
    <row r="1656" spans="2:9" x14ac:dyDescent="0.55000000000000004">
      <c r="B1656" t="b">
        <f>IF('Input and Summary Results'!D1238=0,FALSE,'Input and Summary Results'!$B1238)</f>
        <v>0</v>
      </c>
      <c r="C1656" t="b">
        <f>IF(OR(B1656=0,'Input and Summary Results'!D1238=0,'Input and Summary Results'!D1238=""),FALSE,'Input and Summary Results'!$D1238)</f>
        <v>0</v>
      </c>
      <c r="D1656" t="b">
        <f>IF(OR(B1656=0,'Input and Summary Results'!E1238=0),FALSE,'Input and Summary Results'!$E1238)</f>
        <v>0</v>
      </c>
      <c r="E1656" t="b">
        <f t="shared" si="107"/>
        <v>0</v>
      </c>
      <c r="F1656" t="b">
        <f t="shared" si="108"/>
        <v>0</v>
      </c>
      <c r="G1656" t="b">
        <f>IF('Input and Summary Results'!$J$4="yes",IF(C1656=FALSE,FALSE,IF('Data Transformation'!E1656&lt;$R$10,E1656,$R$10)),IF(C1656=FALSE,FALSE,IF(C1656&lt;$R$10,C1656,$R$10)))</f>
        <v>0</v>
      </c>
      <c r="H1656" t="b">
        <f>IF('Input and Summary Results'!$J$4="yes",'Data Transformation'!F1656,'Data Transformation'!D1656)</f>
        <v>0</v>
      </c>
      <c r="I1656" t="str">
        <f t="shared" si="106"/>
        <v/>
      </c>
    </row>
    <row r="1657" spans="2:9" x14ac:dyDescent="0.55000000000000004">
      <c r="B1657" t="b">
        <f>IF('Input and Summary Results'!D1239=0,FALSE,'Input and Summary Results'!$B1239)</f>
        <v>0</v>
      </c>
      <c r="C1657" t="b">
        <f>IF(OR(B1657=0,'Input and Summary Results'!D1239=0,'Input and Summary Results'!D1239=""),FALSE,'Input and Summary Results'!$D1239)</f>
        <v>0</v>
      </c>
      <c r="D1657" t="b">
        <f>IF(OR(B1657=0,'Input and Summary Results'!E1239=0),FALSE,'Input and Summary Results'!$E1239)</f>
        <v>0</v>
      </c>
      <c r="E1657" t="b">
        <f t="shared" si="107"/>
        <v>0</v>
      </c>
      <c r="F1657" t="b">
        <f t="shared" si="108"/>
        <v>0</v>
      </c>
      <c r="G1657" t="b">
        <f>IF('Input and Summary Results'!$J$4="yes",IF(C1657=FALSE,FALSE,IF('Data Transformation'!E1657&lt;$R$10,E1657,$R$10)),IF(C1657=FALSE,FALSE,IF(C1657&lt;$R$10,C1657,$R$10)))</f>
        <v>0</v>
      </c>
      <c r="H1657" t="b">
        <f>IF('Input and Summary Results'!$J$4="yes",'Data Transformation'!F1657,'Data Transformation'!D1657)</f>
        <v>0</v>
      </c>
      <c r="I1657" t="str">
        <f t="shared" si="106"/>
        <v/>
      </c>
    </row>
    <row r="1658" spans="2:9" x14ac:dyDescent="0.55000000000000004">
      <c r="B1658" t="b">
        <f>IF('Input and Summary Results'!D1240=0,FALSE,'Input and Summary Results'!$B1240)</f>
        <v>0</v>
      </c>
      <c r="C1658" t="b">
        <f>IF(OR(B1658=0,'Input and Summary Results'!D1240=0,'Input and Summary Results'!D1240=""),FALSE,'Input and Summary Results'!$D1240)</f>
        <v>0</v>
      </c>
      <c r="D1658" t="b">
        <f>IF(OR(B1658=0,'Input and Summary Results'!E1240=0),FALSE,'Input and Summary Results'!$E1240)</f>
        <v>0</v>
      </c>
      <c r="E1658" t="b">
        <f t="shared" si="107"/>
        <v>0</v>
      </c>
      <c r="F1658" t="b">
        <f t="shared" si="108"/>
        <v>0</v>
      </c>
      <c r="G1658" t="b">
        <f>IF('Input and Summary Results'!$J$4="yes",IF(C1658=FALSE,FALSE,IF('Data Transformation'!E1658&lt;$R$10,E1658,$R$10)),IF(C1658=FALSE,FALSE,IF(C1658&lt;$R$10,C1658,$R$10)))</f>
        <v>0</v>
      </c>
      <c r="H1658" t="b">
        <f>IF('Input and Summary Results'!$J$4="yes",'Data Transformation'!F1658,'Data Transformation'!D1658)</f>
        <v>0</v>
      </c>
      <c r="I1658" t="str">
        <f t="shared" si="106"/>
        <v/>
      </c>
    </row>
    <row r="1659" spans="2:9" x14ac:dyDescent="0.55000000000000004">
      <c r="B1659" t="b">
        <f>IF('Input and Summary Results'!D1241=0,FALSE,'Input and Summary Results'!$B1241)</f>
        <v>0</v>
      </c>
      <c r="C1659" t="b">
        <f>IF(OR(B1659=0,'Input and Summary Results'!D1241=0,'Input and Summary Results'!D1241=""),FALSE,'Input and Summary Results'!$D1241)</f>
        <v>0</v>
      </c>
      <c r="D1659" t="b">
        <f>IF(OR(B1659=0,'Input and Summary Results'!E1241=0),FALSE,'Input and Summary Results'!$E1241)</f>
        <v>0</v>
      </c>
      <c r="E1659" t="b">
        <f t="shared" si="107"/>
        <v>0</v>
      </c>
      <c r="F1659" t="b">
        <f t="shared" si="108"/>
        <v>0</v>
      </c>
      <c r="G1659" t="b">
        <f>IF('Input and Summary Results'!$J$4="yes",IF(C1659=FALSE,FALSE,IF('Data Transformation'!E1659&lt;$R$10,E1659,$R$10)),IF(C1659=FALSE,FALSE,IF(C1659&lt;$R$10,C1659,$R$10)))</f>
        <v>0</v>
      </c>
      <c r="H1659" t="b">
        <f>IF('Input and Summary Results'!$J$4="yes",'Data Transformation'!F1659,'Data Transformation'!D1659)</f>
        <v>0</v>
      </c>
      <c r="I1659" t="str">
        <f t="shared" si="106"/>
        <v/>
      </c>
    </row>
    <row r="1660" spans="2:9" x14ac:dyDescent="0.55000000000000004">
      <c r="B1660" t="b">
        <f>IF('Input and Summary Results'!D1242=0,FALSE,'Input and Summary Results'!$B1242)</f>
        <v>0</v>
      </c>
      <c r="C1660" t="b">
        <f>IF(OR(B1660=0,'Input and Summary Results'!D1242=0,'Input and Summary Results'!D1242=""),FALSE,'Input and Summary Results'!$D1242)</f>
        <v>0</v>
      </c>
      <c r="D1660" t="b">
        <f>IF(OR(B1660=0,'Input and Summary Results'!E1242=0),FALSE,'Input and Summary Results'!$E1242)</f>
        <v>0</v>
      </c>
      <c r="E1660" t="b">
        <f t="shared" si="107"/>
        <v>0</v>
      </c>
      <c r="F1660" t="b">
        <f t="shared" si="108"/>
        <v>0</v>
      </c>
      <c r="G1660" t="b">
        <f>IF('Input and Summary Results'!$J$4="yes",IF(C1660=FALSE,FALSE,IF('Data Transformation'!E1660&lt;$R$10,E1660,$R$10)),IF(C1660=FALSE,FALSE,IF(C1660&lt;$R$10,C1660,$R$10)))</f>
        <v>0</v>
      </c>
      <c r="H1660" t="b">
        <f>IF('Input and Summary Results'!$J$4="yes",'Data Transformation'!F1660,'Data Transformation'!D1660)</f>
        <v>0</v>
      </c>
      <c r="I1660" t="str">
        <f t="shared" si="106"/>
        <v/>
      </c>
    </row>
    <row r="1661" spans="2:9" x14ac:dyDescent="0.55000000000000004">
      <c r="B1661" t="b">
        <f>IF('Input and Summary Results'!D1243=0,FALSE,'Input and Summary Results'!$B1243)</f>
        <v>0</v>
      </c>
      <c r="C1661" t="b">
        <f>IF(OR(B1661=0,'Input and Summary Results'!D1243=0,'Input and Summary Results'!D1243=""),FALSE,'Input and Summary Results'!$D1243)</f>
        <v>0</v>
      </c>
      <c r="D1661" t="b">
        <f>IF(OR(B1661=0,'Input and Summary Results'!E1243=0),FALSE,'Input and Summary Results'!$E1243)</f>
        <v>0</v>
      </c>
      <c r="E1661" t="b">
        <f t="shared" si="107"/>
        <v>0</v>
      </c>
      <c r="F1661" t="b">
        <f t="shared" si="108"/>
        <v>0</v>
      </c>
      <c r="G1661" t="b">
        <f>IF('Input and Summary Results'!$J$4="yes",IF(C1661=FALSE,FALSE,IF('Data Transformation'!E1661&lt;$R$10,E1661,$R$10)),IF(C1661=FALSE,FALSE,IF(C1661&lt;$R$10,C1661,$R$10)))</f>
        <v>0</v>
      </c>
      <c r="H1661" t="b">
        <f>IF('Input and Summary Results'!$J$4="yes",'Data Transformation'!F1661,'Data Transformation'!D1661)</f>
        <v>0</v>
      </c>
      <c r="I1661" t="str">
        <f t="shared" si="106"/>
        <v/>
      </c>
    </row>
    <row r="1662" spans="2:9" x14ac:dyDescent="0.55000000000000004">
      <c r="B1662" t="b">
        <f>IF('Input and Summary Results'!D1244=0,FALSE,'Input and Summary Results'!$B1244)</f>
        <v>0</v>
      </c>
      <c r="C1662" t="b">
        <f>IF(OR(B1662=0,'Input and Summary Results'!D1244=0,'Input and Summary Results'!D1244=""),FALSE,'Input and Summary Results'!$D1244)</f>
        <v>0</v>
      </c>
      <c r="D1662" t="b">
        <f>IF(OR(B1662=0,'Input and Summary Results'!E1244=0),FALSE,'Input and Summary Results'!$E1244)</f>
        <v>0</v>
      </c>
      <c r="E1662" t="b">
        <f t="shared" si="107"/>
        <v>0</v>
      </c>
      <c r="F1662" t="b">
        <f t="shared" si="108"/>
        <v>0</v>
      </c>
      <c r="G1662" t="b">
        <f>IF('Input and Summary Results'!$J$4="yes",IF(C1662=FALSE,FALSE,IF('Data Transformation'!E1662&lt;$R$10,E1662,$R$10)),IF(C1662=FALSE,FALSE,IF(C1662&lt;$R$10,C1662,$R$10)))</f>
        <v>0</v>
      </c>
      <c r="H1662" t="b">
        <f>IF('Input and Summary Results'!$J$4="yes",'Data Transformation'!F1662,'Data Transformation'!D1662)</f>
        <v>0</v>
      </c>
      <c r="I1662" t="str">
        <f t="shared" si="106"/>
        <v/>
      </c>
    </row>
    <row r="1663" spans="2:9" x14ac:dyDescent="0.55000000000000004">
      <c r="B1663" t="b">
        <f>IF('Input and Summary Results'!D1245=0,FALSE,'Input and Summary Results'!$B1245)</f>
        <v>0</v>
      </c>
      <c r="C1663" t="b">
        <f>IF(OR(B1663=0,'Input and Summary Results'!D1245=0,'Input and Summary Results'!D1245=""),FALSE,'Input and Summary Results'!$D1245)</f>
        <v>0</v>
      </c>
      <c r="D1663" t="b">
        <f>IF(OR(B1663=0,'Input and Summary Results'!E1245=0),FALSE,'Input and Summary Results'!$E1245)</f>
        <v>0</v>
      </c>
      <c r="E1663" t="b">
        <f t="shared" si="107"/>
        <v>0</v>
      </c>
      <c r="F1663" t="b">
        <f t="shared" si="108"/>
        <v>0</v>
      </c>
      <c r="G1663" t="b">
        <f>IF('Input and Summary Results'!$J$4="yes",IF(C1663=FALSE,FALSE,IF('Data Transformation'!E1663&lt;$R$10,E1663,$R$10)),IF(C1663=FALSE,FALSE,IF(C1663&lt;$R$10,C1663,$R$10)))</f>
        <v>0</v>
      </c>
      <c r="H1663" t="b">
        <f>IF('Input and Summary Results'!$J$4="yes",'Data Transformation'!F1663,'Data Transformation'!D1663)</f>
        <v>0</v>
      </c>
      <c r="I1663" t="str">
        <f t="shared" si="106"/>
        <v/>
      </c>
    </row>
    <row r="1664" spans="2:9" x14ac:dyDescent="0.55000000000000004">
      <c r="B1664" t="b">
        <f>IF('Input and Summary Results'!D1246=0,FALSE,'Input and Summary Results'!$B1246)</f>
        <v>0</v>
      </c>
      <c r="C1664" t="b">
        <f>IF(OR(B1664=0,'Input and Summary Results'!D1246=0,'Input and Summary Results'!D1246=""),FALSE,'Input and Summary Results'!$D1246)</f>
        <v>0</v>
      </c>
      <c r="D1664" t="b">
        <f>IF(OR(B1664=0,'Input and Summary Results'!E1246=0),FALSE,'Input and Summary Results'!$E1246)</f>
        <v>0</v>
      </c>
      <c r="E1664" t="b">
        <f t="shared" si="107"/>
        <v>0</v>
      </c>
      <c r="F1664" t="b">
        <f t="shared" si="108"/>
        <v>0</v>
      </c>
      <c r="G1664" t="b">
        <f>IF('Input and Summary Results'!$J$4="yes",IF(C1664=FALSE,FALSE,IF('Data Transformation'!E1664&lt;$R$10,E1664,$R$10)),IF(C1664=FALSE,FALSE,IF(C1664&lt;$R$10,C1664,$R$10)))</f>
        <v>0</v>
      </c>
      <c r="H1664" t="b">
        <f>IF('Input and Summary Results'!$J$4="yes",'Data Transformation'!F1664,'Data Transformation'!D1664)</f>
        <v>0</v>
      </c>
      <c r="I1664" t="str">
        <f t="shared" si="106"/>
        <v/>
      </c>
    </row>
    <row r="1665" spans="2:9" x14ac:dyDescent="0.55000000000000004">
      <c r="B1665" t="b">
        <f>IF('Input and Summary Results'!D1247=0,FALSE,'Input and Summary Results'!$B1247)</f>
        <v>0</v>
      </c>
      <c r="C1665" t="b">
        <f>IF(OR(B1665=0,'Input and Summary Results'!D1247=0,'Input and Summary Results'!D1247=""),FALSE,'Input and Summary Results'!$D1247)</f>
        <v>0</v>
      </c>
      <c r="D1665" t="b">
        <f>IF(OR(B1665=0,'Input and Summary Results'!E1247=0),FALSE,'Input and Summary Results'!$E1247)</f>
        <v>0</v>
      </c>
      <c r="E1665" t="b">
        <f t="shared" si="107"/>
        <v>0</v>
      </c>
      <c r="F1665" t="b">
        <f t="shared" si="108"/>
        <v>0</v>
      </c>
      <c r="G1665" t="b">
        <f>IF('Input and Summary Results'!$J$4="yes",IF(C1665=FALSE,FALSE,IF('Data Transformation'!E1665&lt;$R$10,E1665,$R$10)),IF(C1665=FALSE,FALSE,IF(C1665&lt;$R$10,C1665,$R$10)))</f>
        <v>0</v>
      </c>
      <c r="H1665" t="b">
        <f>IF('Input and Summary Results'!$J$4="yes",'Data Transformation'!F1665,'Data Transformation'!D1665)</f>
        <v>0</v>
      </c>
      <c r="I1665" t="str">
        <f t="shared" si="106"/>
        <v/>
      </c>
    </row>
    <row r="1666" spans="2:9" x14ac:dyDescent="0.55000000000000004">
      <c r="B1666" t="b">
        <f>IF('Input and Summary Results'!D1248=0,FALSE,'Input and Summary Results'!$B1248)</f>
        <v>0</v>
      </c>
      <c r="C1666" t="b">
        <f>IF(OR(B1666=0,'Input and Summary Results'!D1248=0,'Input and Summary Results'!D1248=""),FALSE,'Input and Summary Results'!$D1248)</f>
        <v>0</v>
      </c>
      <c r="D1666" t="b">
        <f>IF(OR(B1666=0,'Input and Summary Results'!E1248=0),FALSE,'Input and Summary Results'!$E1248)</f>
        <v>0</v>
      </c>
      <c r="E1666" t="b">
        <f t="shared" si="107"/>
        <v>0</v>
      </c>
      <c r="F1666" t="b">
        <f t="shared" si="108"/>
        <v>0</v>
      </c>
      <c r="G1666" t="b">
        <f>IF('Input and Summary Results'!$J$4="yes",IF(C1666=FALSE,FALSE,IF('Data Transformation'!E1666&lt;$R$10,E1666,$R$10)),IF(C1666=FALSE,FALSE,IF(C1666&lt;$R$10,C1666,$R$10)))</f>
        <v>0</v>
      </c>
      <c r="H1666" t="b">
        <f>IF('Input and Summary Results'!$J$4="yes",'Data Transformation'!F1666,'Data Transformation'!D1666)</f>
        <v>0</v>
      </c>
      <c r="I1666" t="str">
        <f t="shared" si="106"/>
        <v/>
      </c>
    </row>
    <row r="1667" spans="2:9" x14ac:dyDescent="0.55000000000000004">
      <c r="B1667" t="b">
        <f>IF('Input and Summary Results'!D1249=0,FALSE,'Input and Summary Results'!$B1249)</f>
        <v>0</v>
      </c>
      <c r="C1667" t="b">
        <f>IF(OR(B1667=0,'Input and Summary Results'!D1249=0,'Input and Summary Results'!D1249=""),FALSE,'Input and Summary Results'!$D1249)</f>
        <v>0</v>
      </c>
      <c r="D1667" t="b">
        <f>IF(OR(B1667=0,'Input and Summary Results'!E1249=0),FALSE,'Input and Summary Results'!$E1249)</f>
        <v>0</v>
      </c>
      <c r="E1667" t="b">
        <f t="shared" si="107"/>
        <v>0</v>
      </c>
      <c r="F1667" t="b">
        <f t="shared" si="108"/>
        <v>0</v>
      </c>
      <c r="G1667" t="b">
        <f>IF('Input and Summary Results'!$J$4="yes",IF(C1667=FALSE,FALSE,IF('Data Transformation'!E1667&lt;$R$10,E1667,$R$10)),IF(C1667=FALSE,FALSE,IF(C1667&lt;$R$10,C1667,$R$10)))</f>
        <v>0</v>
      </c>
      <c r="H1667" t="b">
        <f>IF('Input and Summary Results'!$J$4="yes",'Data Transformation'!F1667,'Data Transformation'!D1667)</f>
        <v>0</v>
      </c>
      <c r="I1667" t="str">
        <f t="shared" si="106"/>
        <v/>
      </c>
    </row>
    <row r="1668" spans="2:9" x14ac:dyDescent="0.55000000000000004">
      <c r="B1668" t="b">
        <f>IF('Input and Summary Results'!D1250=0,FALSE,'Input and Summary Results'!$B1250)</f>
        <v>0</v>
      </c>
      <c r="C1668" t="b">
        <f>IF(OR(B1668=0,'Input and Summary Results'!D1250=0,'Input and Summary Results'!D1250=""),FALSE,'Input and Summary Results'!$D1250)</f>
        <v>0</v>
      </c>
      <c r="D1668" t="b">
        <f>IF(OR(B1668=0,'Input and Summary Results'!E1250=0),FALSE,'Input and Summary Results'!$E1250)</f>
        <v>0</v>
      </c>
      <c r="E1668" t="b">
        <f t="shared" si="107"/>
        <v>0</v>
      </c>
      <c r="F1668" t="b">
        <f t="shared" si="108"/>
        <v>0</v>
      </c>
      <c r="G1668" t="b">
        <f>IF('Input and Summary Results'!$J$4="yes",IF(C1668=FALSE,FALSE,IF('Data Transformation'!E1668&lt;$R$10,E1668,$R$10)),IF(C1668=FALSE,FALSE,IF(C1668&lt;$R$10,C1668,$R$10)))</f>
        <v>0</v>
      </c>
      <c r="H1668" t="b">
        <f>IF('Input and Summary Results'!$J$4="yes",'Data Transformation'!F1668,'Data Transformation'!D1668)</f>
        <v>0</v>
      </c>
      <c r="I1668" t="str">
        <f t="shared" si="106"/>
        <v/>
      </c>
    </row>
    <row r="1669" spans="2:9" x14ac:dyDescent="0.55000000000000004">
      <c r="B1669" t="b">
        <f>IF('Input and Summary Results'!D1251=0,FALSE,'Input and Summary Results'!$B1251)</f>
        <v>0</v>
      </c>
      <c r="C1669" t="b">
        <f>IF(OR(B1669=0,'Input and Summary Results'!D1251=0,'Input and Summary Results'!D1251=""),FALSE,'Input and Summary Results'!$D1251)</f>
        <v>0</v>
      </c>
      <c r="D1669" t="b">
        <f>IF(OR(B1669=0,'Input and Summary Results'!E1251=0),FALSE,'Input and Summary Results'!$E1251)</f>
        <v>0</v>
      </c>
      <c r="E1669" t="b">
        <f t="shared" si="107"/>
        <v>0</v>
      </c>
      <c r="F1669" t="b">
        <f t="shared" si="108"/>
        <v>0</v>
      </c>
      <c r="G1669" t="b">
        <f>IF('Input and Summary Results'!$J$4="yes",IF(C1669=FALSE,FALSE,IF('Data Transformation'!E1669&lt;$R$10,E1669,$R$10)),IF(C1669=FALSE,FALSE,IF(C1669&lt;$R$10,C1669,$R$10)))</f>
        <v>0</v>
      </c>
      <c r="H1669" t="b">
        <f>IF('Input and Summary Results'!$J$4="yes",'Data Transformation'!F1669,'Data Transformation'!D1669)</f>
        <v>0</v>
      </c>
      <c r="I1669" t="str">
        <f t="shared" ref="I1669:I1732" si="109">IF(G1669=FALSE,"",B1669)</f>
        <v/>
      </c>
    </row>
    <row r="1670" spans="2:9" x14ac:dyDescent="0.55000000000000004">
      <c r="B1670" t="b">
        <f>IF('Input and Summary Results'!D1252=0,FALSE,'Input and Summary Results'!$B1252)</f>
        <v>0</v>
      </c>
      <c r="C1670" t="b">
        <f>IF(OR(B1670=0,'Input and Summary Results'!D1252=0,'Input and Summary Results'!D1252=""),FALSE,'Input and Summary Results'!$D1252)</f>
        <v>0</v>
      </c>
      <c r="D1670" t="b">
        <f>IF(OR(B1670=0,'Input and Summary Results'!E1252=0),FALSE,'Input and Summary Results'!$E1252)</f>
        <v>0</v>
      </c>
      <c r="E1670" t="b">
        <f t="shared" si="107"/>
        <v>0</v>
      </c>
      <c r="F1670" t="b">
        <f t="shared" si="108"/>
        <v>0</v>
      </c>
      <c r="G1670" t="b">
        <f>IF('Input and Summary Results'!$J$4="yes",IF(C1670=FALSE,FALSE,IF('Data Transformation'!E1670&lt;$R$10,E1670,$R$10)),IF(C1670=FALSE,FALSE,IF(C1670&lt;$R$10,C1670,$R$10)))</f>
        <v>0</v>
      </c>
      <c r="H1670" t="b">
        <f>IF('Input and Summary Results'!$J$4="yes",'Data Transformation'!F1670,'Data Transformation'!D1670)</f>
        <v>0</v>
      </c>
      <c r="I1670" t="str">
        <f t="shared" si="109"/>
        <v/>
      </c>
    </row>
    <row r="1671" spans="2:9" x14ac:dyDescent="0.55000000000000004">
      <c r="B1671" t="b">
        <f>IF('Input and Summary Results'!D1253=0,FALSE,'Input and Summary Results'!$B1253)</f>
        <v>0</v>
      </c>
      <c r="C1671" t="b">
        <f>IF(OR(B1671=0,'Input and Summary Results'!D1253=0,'Input and Summary Results'!D1253=""),FALSE,'Input and Summary Results'!$D1253)</f>
        <v>0</v>
      </c>
      <c r="D1671" t="b">
        <f>IF(OR(B1671=0,'Input and Summary Results'!E1253=0),FALSE,'Input and Summary Results'!$E1253)</f>
        <v>0</v>
      </c>
      <c r="E1671" t="b">
        <f t="shared" si="107"/>
        <v>0</v>
      </c>
      <c r="F1671" t="b">
        <f t="shared" si="108"/>
        <v>0</v>
      </c>
      <c r="G1671" t="b">
        <f>IF('Input and Summary Results'!$J$4="yes",IF(C1671=FALSE,FALSE,IF('Data Transformation'!E1671&lt;$R$10,E1671,$R$10)),IF(C1671=FALSE,FALSE,IF(C1671&lt;$R$10,C1671,$R$10)))</f>
        <v>0</v>
      </c>
      <c r="H1671" t="b">
        <f>IF('Input and Summary Results'!$J$4="yes",'Data Transformation'!F1671,'Data Transformation'!D1671)</f>
        <v>0</v>
      </c>
      <c r="I1671" t="str">
        <f t="shared" si="109"/>
        <v/>
      </c>
    </row>
    <row r="1672" spans="2:9" x14ac:dyDescent="0.55000000000000004">
      <c r="B1672" t="b">
        <f>IF('Input and Summary Results'!D1254=0,FALSE,'Input and Summary Results'!$B1254)</f>
        <v>0</v>
      </c>
      <c r="C1672" t="b">
        <f>IF(OR(B1672=0,'Input and Summary Results'!D1254=0,'Input and Summary Results'!D1254=""),FALSE,'Input and Summary Results'!$D1254)</f>
        <v>0</v>
      </c>
      <c r="D1672" t="b">
        <f>IF(OR(B1672=0,'Input and Summary Results'!E1254=0),FALSE,'Input and Summary Results'!$E1254)</f>
        <v>0</v>
      </c>
      <c r="E1672" t="b">
        <f t="shared" si="107"/>
        <v>0</v>
      </c>
      <c r="F1672" t="b">
        <f t="shared" si="108"/>
        <v>0</v>
      </c>
      <c r="G1672" t="b">
        <f>IF('Input and Summary Results'!$J$4="yes",IF(C1672=FALSE,FALSE,IF('Data Transformation'!E1672&lt;$R$10,E1672,$R$10)),IF(C1672=FALSE,FALSE,IF(C1672&lt;$R$10,C1672,$R$10)))</f>
        <v>0</v>
      </c>
      <c r="H1672" t="b">
        <f>IF('Input and Summary Results'!$J$4="yes",'Data Transformation'!F1672,'Data Transformation'!D1672)</f>
        <v>0</v>
      </c>
      <c r="I1672" t="str">
        <f t="shared" si="109"/>
        <v/>
      </c>
    </row>
    <row r="1673" spans="2:9" x14ac:dyDescent="0.55000000000000004">
      <c r="B1673" t="b">
        <f>IF('Input and Summary Results'!D1255=0,FALSE,'Input and Summary Results'!$B1255)</f>
        <v>0</v>
      </c>
      <c r="C1673" t="b">
        <f>IF(OR(B1673=0,'Input and Summary Results'!D1255=0,'Input and Summary Results'!D1255=""),FALSE,'Input and Summary Results'!$D1255)</f>
        <v>0</v>
      </c>
      <c r="D1673" t="b">
        <f>IF(OR(B1673=0,'Input and Summary Results'!E1255=0),FALSE,'Input and Summary Results'!$E1255)</f>
        <v>0</v>
      </c>
      <c r="E1673" t="b">
        <f t="shared" si="107"/>
        <v>0</v>
      </c>
      <c r="F1673" t="b">
        <f t="shared" si="108"/>
        <v>0</v>
      </c>
      <c r="G1673" t="b">
        <f>IF('Input and Summary Results'!$J$4="yes",IF(C1673=FALSE,FALSE,IF('Data Transformation'!E1673&lt;$R$10,E1673,$R$10)),IF(C1673=FALSE,FALSE,IF(C1673&lt;$R$10,C1673,$R$10)))</f>
        <v>0</v>
      </c>
      <c r="H1673" t="b">
        <f>IF('Input and Summary Results'!$J$4="yes",'Data Transformation'!F1673,'Data Transformation'!D1673)</f>
        <v>0</v>
      </c>
      <c r="I1673" t="str">
        <f t="shared" si="109"/>
        <v/>
      </c>
    </row>
    <row r="1674" spans="2:9" x14ac:dyDescent="0.55000000000000004">
      <c r="B1674" t="b">
        <f>IF('Input and Summary Results'!D1256=0,FALSE,'Input and Summary Results'!$B1256)</f>
        <v>0</v>
      </c>
      <c r="C1674" t="b">
        <f>IF(OR(B1674=0,'Input and Summary Results'!D1256=0,'Input and Summary Results'!D1256=""),FALSE,'Input and Summary Results'!$D1256)</f>
        <v>0</v>
      </c>
      <c r="D1674" t="b">
        <f>IF(OR(B1674=0,'Input and Summary Results'!E1256=0),FALSE,'Input and Summary Results'!$E1256)</f>
        <v>0</v>
      </c>
      <c r="E1674" t="b">
        <f t="shared" si="107"/>
        <v>0</v>
      </c>
      <c r="F1674" t="b">
        <f t="shared" si="108"/>
        <v>0</v>
      </c>
      <c r="G1674" t="b">
        <f>IF('Input and Summary Results'!$J$4="yes",IF(C1674=FALSE,FALSE,IF('Data Transformation'!E1674&lt;$R$10,E1674,$R$10)),IF(C1674=FALSE,FALSE,IF(C1674&lt;$R$10,C1674,$R$10)))</f>
        <v>0</v>
      </c>
      <c r="H1674" t="b">
        <f>IF('Input and Summary Results'!$J$4="yes",'Data Transformation'!F1674,'Data Transformation'!D1674)</f>
        <v>0</v>
      </c>
      <c r="I1674" t="str">
        <f t="shared" si="109"/>
        <v/>
      </c>
    </row>
    <row r="1675" spans="2:9" x14ac:dyDescent="0.55000000000000004">
      <c r="B1675" t="b">
        <f>IF('Input and Summary Results'!D1257=0,FALSE,'Input and Summary Results'!$B1257)</f>
        <v>0</v>
      </c>
      <c r="C1675" t="b">
        <f>IF(OR(B1675=0,'Input and Summary Results'!D1257=0,'Input and Summary Results'!D1257=""),FALSE,'Input and Summary Results'!$D1257)</f>
        <v>0</v>
      </c>
      <c r="D1675" t="b">
        <f>IF(OR(B1675=0,'Input and Summary Results'!E1257=0),FALSE,'Input and Summary Results'!$E1257)</f>
        <v>0</v>
      </c>
      <c r="E1675" t="b">
        <f t="shared" si="107"/>
        <v>0</v>
      </c>
      <c r="F1675" t="b">
        <f t="shared" si="108"/>
        <v>0</v>
      </c>
      <c r="G1675" t="b">
        <f>IF('Input and Summary Results'!$J$4="yes",IF(C1675=FALSE,FALSE,IF('Data Transformation'!E1675&lt;$R$10,E1675,$R$10)),IF(C1675=FALSE,FALSE,IF(C1675&lt;$R$10,C1675,$R$10)))</f>
        <v>0</v>
      </c>
      <c r="H1675" t="b">
        <f>IF('Input and Summary Results'!$J$4="yes",'Data Transformation'!F1675,'Data Transformation'!D1675)</f>
        <v>0</v>
      </c>
      <c r="I1675" t="str">
        <f t="shared" si="109"/>
        <v/>
      </c>
    </row>
    <row r="1676" spans="2:9" x14ac:dyDescent="0.55000000000000004">
      <c r="B1676" t="b">
        <f>IF('Input and Summary Results'!D1258=0,FALSE,'Input and Summary Results'!$B1258)</f>
        <v>0</v>
      </c>
      <c r="C1676" t="b">
        <f>IF(OR(B1676=0,'Input and Summary Results'!D1258=0,'Input and Summary Results'!D1258=""),FALSE,'Input and Summary Results'!$D1258)</f>
        <v>0</v>
      </c>
      <c r="D1676" t="b">
        <f>IF(OR(B1676=0,'Input and Summary Results'!E1258=0),FALSE,'Input and Summary Results'!$E1258)</f>
        <v>0</v>
      </c>
      <c r="E1676" t="b">
        <f t="shared" si="107"/>
        <v>0</v>
      </c>
      <c r="F1676" t="b">
        <f t="shared" si="108"/>
        <v>0</v>
      </c>
      <c r="G1676" t="b">
        <f>IF('Input and Summary Results'!$J$4="yes",IF(C1676=FALSE,FALSE,IF('Data Transformation'!E1676&lt;$R$10,E1676,$R$10)),IF(C1676=FALSE,FALSE,IF(C1676&lt;$R$10,C1676,$R$10)))</f>
        <v>0</v>
      </c>
      <c r="H1676" t="b">
        <f>IF('Input and Summary Results'!$J$4="yes",'Data Transformation'!F1676,'Data Transformation'!D1676)</f>
        <v>0</v>
      </c>
      <c r="I1676" t="str">
        <f t="shared" si="109"/>
        <v/>
      </c>
    </row>
    <row r="1677" spans="2:9" x14ac:dyDescent="0.55000000000000004">
      <c r="B1677" t="b">
        <f>IF('Input and Summary Results'!D1259=0,FALSE,'Input and Summary Results'!$B1259)</f>
        <v>0</v>
      </c>
      <c r="C1677" t="b">
        <f>IF(OR(B1677=0,'Input and Summary Results'!D1259=0,'Input and Summary Results'!D1259=""),FALSE,'Input and Summary Results'!$D1259)</f>
        <v>0</v>
      </c>
      <c r="D1677" t="b">
        <f>IF(OR(B1677=0,'Input and Summary Results'!E1259=0),FALSE,'Input and Summary Results'!$E1259)</f>
        <v>0</v>
      </c>
      <c r="E1677" t="b">
        <f t="shared" si="107"/>
        <v>0</v>
      </c>
      <c r="F1677" t="b">
        <f t="shared" si="108"/>
        <v>0</v>
      </c>
      <c r="G1677" t="b">
        <f>IF('Input and Summary Results'!$J$4="yes",IF(C1677=FALSE,FALSE,IF('Data Transformation'!E1677&lt;$R$10,E1677,$R$10)),IF(C1677=FALSE,FALSE,IF(C1677&lt;$R$10,C1677,$R$10)))</f>
        <v>0</v>
      </c>
      <c r="H1677" t="b">
        <f>IF('Input and Summary Results'!$J$4="yes",'Data Transformation'!F1677,'Data Transformation'!D1677)</f>
        <v>0</v>
      </c>
      <c r="I1677" t="str">
        <f t="shared" si="109"/>
        <v/>
      </c>
    </row>
    <row r="1678" spans="2:9" x14ac:dyDescent="0.55000000000000004">
      <c r="B1678" t="b">
        <f>IF('Input and Summary Results'!D1260=0,FALSE,'Input and Summary Results'!$B1260)</f>
        <v>0</v>
      </c>
      <c r="C1678" t="b">
        <f>IF(OR(B1678=0,'Input and Summary Results'!D1260=0,'Input and Summary Results'!D1260=""),FALSE,'Input and Summary Results'!$D1260)</f>
        <v>0</v>
      </c>
      <c r="D1678" t="b">
        <f>IF(OR(B1678=0,'Input and Summary Results'!E1260=0),FALSE,'Input and Summary Results'!$E1260)</f>
        <v>0</v>
      </c>
      <c r="E1678" t="b">
        <f t="shared" si="107"/>
        <v>0</v>
      </c>
      <c r="F1678" t="b">
        <f t="shared" si="108"/>
        <v>0</v>
      </c>
      <c r="G1678" t="b">
        <f>IF('Input and Summary Results'!$J$4="yes",IF(C1678=FALSE,FALSE,IF('Data Transformation'!E1678&lt;$R$10,E1678,$R$10)),IF(C1678=FALSE,FALSE,IF(C1678&lt;$R$10,C1678,$R$10)))</f>
        <v>0</v>
      </c>
      <c r="H1678" t="b">
        <f>IF('Input and Summary Results'!$J$4="yes",'Data Transformation'!F1678,'Data Transformation'!D1678)</f>
        <v>0</v>
      </c>
      <c r="I1678" t="str">
        <f t="shared" si="109"/>
        <v/>
      </c>
    </row>
    <row r="1679" spans="2:9" x14ac:dyDescent="0.55000000000000004">
      <c r="B1679" t="b">
        <f>IF('Input and Summary Results'!D1261=0,FALSE,'Input and Summary Results'!$B1261)</f>
        <v>0</v>
      </c>
      <c r="C1679" t="b">
        <f>IF(OR(B1679=0,'Input and Summary Results'!D1261=0,'Input and Summary Results'!D1261=""),FALSE,'Input and Summary Results'!$D1261)</f>
        <v>0</v>
      </c>
      <c r="D1679" t="b">
        <f>IF(OR(B1679=0,'Input and Summary Results'!E1261=0),FALSE,'Input and Summary Results'!$E1261)</f>
        <v>0</v>
      </c>
      <c r="E1679" t="b">
        <f t="shared" si="107"/>
        <v>0</v>
      </c>
      <c r="F1679" t="b">
        <f t="shared" si="108"/>
        <v>0</v>
      </c>
      <c r="G1679" t="b">
        <f>IF('Input and Summary Results'!$J$4="yes",IF(C1679=FALSE,FALSE,IF('Data Transformation'!E1679&lt;$R$10,E1679,$R$10)),IF(C1679=FALSE,FALSE,IF(C1679&lt;$R$10,C1679,$R$10)))</f>
        <v>0</v>
      </c>
      <c r="H1679" t="b">
        <f>IF('Input and Summary Results'!$J$4="yes",'Data Transformation'!F1679,'Data Transformation'!D1679)</f>
        <v>0</v>
      </c>
      <c r="I1679" t="str">
        <f t="shared" si="109"/>
        <v/>
      </c>
    </row>
    <row r="1680" spans="2:9" x14ac:dyDescent="0.55000000000000004">
      <c r="B1680" t="b">
        <f>IF('Input and Summary Results'!D1262=0,FALSE,'Input and Summary Results'!$B1262)</f>
        <v>0</v>
      </c>
      <c r="C1680" t="b">
        <f>IF(OR(B1680=0,'Input and Summary Results'!D1262=0,'Input and Summary Results'!D1262=""),FALSE,'Input and Summary Results'!$D1262)</f>
        <v>0</v>
      </c>
      <c r="D1680" t="b">
        <f>IF(OR(B1680=0,'Input and Summary Results'!E1262=0),FALSE,'Input and Summary Results'!$E1262)</f>
        <v>0</v>
      </c>
      <c r="E1680" t="b">
        <f t="shared" si="107"/>
        <v>0</v>
      </c>
      <c r="F1680" t="b">
        <f t="shared" si="108"/>
        <v>0</v>
      </c>
      <c r="G1680" t="b">
        <f>IF('Input and Summary Results'!$J$4="yes",IF(C1680=FALSE,FALSE,IF('Data Transformation'!E1680&lt;$R$10,E1680,$R$10)),IF(C1680=FALSE,FALSE,IF(C1680&lt;$R$10,C1680,$R$10)))</f>
        <v>0</v>
      </c>
      <c r="H1680" t="b">
        <f>IF('Input and Summary Results'!$J$4="yes",'Data Transformation'!F1680,'Data Transformation'!D1680)</f>
        <v>0</v>
      </c>
      <c r="I1680" t="str">
        <f t="shared" si="109"/>
        <v/>
      </c>
    </row>
    <row r="1681" spans="2:9" x14ac:dyDescent="0.55000000000000004">
      <c r="B1681" t="b">
        <f>IF('Input and Summary Results'!D1263=0,FALSE,'Input and Summary Results'!$B1263)</f>
        <v>0</v>
      </c>
      <c r="C1681" t="b">
        <f>IF(OR(B1681=0,'Input and Summary Results'!D1263=0,'Input and Summary Results'!D1263=""),FALSE,'Input and Summary Results'!$D1263)</f>
        <v>0</v>
      </c>
      <c r="D1681" t="b">
        <f>IF(OR(B1681=0,'Input and Summary Results'!E1263=0),FALSE,'Input and Summary Results'!$E1263)</f>
        <v>0</v>
      </c>
      <c r="E1681" t="b">
        <f t="shared" si="107"/>
        <v>0</v>
      </c>
      <c r="F1681" t="b">
        <f t="shared" si="108"/>
        <v>0</v>
      </c>
      <c r="G1681" t="b">
        <f>IF('Input and Summary Results'!$J$4="yes",IF(C1681=FALSE,FALSE,IF('Data Transformation'!E1681&lt;$R$10,E1681,$R$10)),IF(C1681=FALSE,FALSE,IF(C1681&lt;$R$10,C1681,$R$10)))</f>
        <v>0</v>
      </c>
      <c r="H1681" t="b">
        <f>IF('Input and Summary Results'!$J$4="yes",'Data Transformation'!F1681,'Data Transformation'!D1681)</f>
        <v>0</v>
      </c>
      <c r="I1681" t="str">
        <f t="shared" si="109"/>
        <v/>
      </c>
    </row>
    <row r="1682" spans="2:9" x14ac:dyDescent="0.55000000000000004">
      <c r="B1682" t="b">
        <f>IF('Input and Summary Results'!D1264=0,FALSE,'Input and Summary Results'!$B1264)</f>
        <v>0</v>
      </c>
      <c r="C1682" t="b">
        <f>IF(OR(B1682=0,'Input and Summary Results'!D1264=0,'Input and Summary Results'!D1264=""),FALSE,'Input and Summary Results'!$D1264)</f>
        <v>0</v>
      </c>
      <c r="D1682" t="b">
        <f>IF(OR(B1682=0,'Input and Summary Results'!E1264=0),FALSE,'Input and Summary Results'!$E1264)</f>
        <v>0</v>
      </c>
      <c r="E1682" t="b">
        <f t="shared" si="107"/>
        <v>0</v>
      </c>
      <c r="F1682" t="b">
        <f t="shared" si="108"/>
        <v>0</v>
      </c>
      <c r="G1682" t="b">
        <f>IF('Input and Summary Results'!$J$4="yes",IF(C1682=FALSE,FALSE,IF('Data Transformation'!E1682&lt;$R$10,E1682,$R$10)),IF(C1682=FALSE,FALSE,IF(C1682&lt;$R$10,C1682,$R$10)))</f>
        <v>0</v>
      </c>
      <c r="H1682" t="b">
        <f>IF('Input and Summary Results'!$J$4="yes",'Data Transformation'!F1682,'Data Transformation'!D1682)</f>
        <v>0</v>
      </c>
      <c r="I1682" t="str">
        <f t="shared" si="109"/>
        <v/>
      </c>
    </row>
    <row r="1683" spans="2:9" x14ac:dyDescent="0.55000000000000004">
      <c r="B1683" t="b">
        <f>IF('Input and Summary Results'!D1265=0,FALSE,'Input and Summary Results'!$B1265)</f>
        <v>0</v>
      </c>
      <c r="C1683" t="b">
        <f>IF(OR(B1683=0,'Input and Summary Results'!D1265=0,'Input and Summary Results'!D1265=""),FALSE,'Input and Summary Results'!$D1265)</f>
        <v>0</v>
      </c>
      <c r="D1683" t="b">
        <f>IF(OR(B1683=0,'Input and Summary Results'!E1265=0),FALSE,'Input and Summary Results'!$E1265)</f>
        <v>0</v>
      </c>
      <c r="E1683" t="b">
        <f t="shared" si="107"/>
        <v>0</v>
      </c>
      <c r="F1683" t="b">
        <f t="shared" si="108"/>
        <v>0</v>
      </c>
      <c r="G1683" t="b">
        <f>IF('Input and Summary Results'!$J$4="yes",IF(C1683=FALSE,FALSE,IF('Data Transformation'!E1683&lt;$R$10,E1683,$R$10)),IF(C1683=FALSE,FALSE,IF(C1683&lt;$R$10,C1683,$R$10)))</f>
        <v>0</v>
      </c>
      <c r="H1683" t="b">
        <f>IF('Input and Summary Results'!$J$4="yes",'Data Transformation'!F1683,'Data Transformation'!D1683)</f>
        <v>0</v>
      </c>
      <c r="I1683" t="str">
        <f t="shared" si="109"/>
        <v/>
      </c>
    </row>
    <row r="1684" spans="2:9" x14ac:dyDescent="0.55000000000000004">
      <c r="B1684" t="b">
        <f>IF('Input and Summary Results'!D1266=0,FALSE,'Input and Summary Results'!$B1266)</f>
        <v>0</v>
      </c>
      <c r="C1684" t="b">
        <f>IF(OR(B1684=0,'Input and Summary Results'!D1266=0,'Input and Summary Results'!D1266=""),FALSE,'Input and Summary Results'!$D1266)</f>
        <v>0</v>
      </c>
      <c r="D1684" t="b">
        <f>IF(OR(B1684=0,'Input and Summary Results'!E1266=0),FALSE,'Input and Summary Results'!$E1266)</f>
        <v>0</v>
      </c>
      <c r="E1684" t="b">
        <f t="shared" si="107"/>
        <v>0</v>
      </c>
      <c r="F1684" t="b">
        <f t="shared" si="108"/>
        <v>0</v>
      </c>
      <c r="G1684" t="b">
        <f>IF('Input and Summary Results'!$J$4="yes",IF(C1684=FALSE,FALSE,IF('Data Transformation'!E1684&lt;$R$10,E1684,$R$10)),IF(C1684=FALSE,FALSE,IF(C1684&lt;$R$10,C1684,$R$10)))</f>
        <v>0</v>
      </c>
      <c r="H1684" t="b">
        <f>IF('Input and Summary Results'!$J$4="yes",'Data Transformation'!F1684,'Data Transformation'!D1684)</f>
        <v>0</v>
      </c>
      <c r="I1684" t="str">
        <f t="shared" si="109"/>
        <v/>
      </c>
    </row>
    <row r="1685" spans="2:9" x14ac:dyDescent="0.55000000000000004">
      <c r="B1685" t="b">
        <f>IF('Input and Summary Results'!D1267=0,FALSE,'Input and Summary Results'!$B1267)</f>
        <v>0</v>
      </c>
      <c r="C1685" t="b">
        <f>IF(OR(B1685=0,'Input and Summary Results'!D1267=0,'Input and Summary Results'!D1267=""),FALSE,'Input and Summary Results'!$D1267)</f>
        <v>0</v>
      </c>
      <c r="D1685" t="b">
        <f>IF(OR(B1685=0,'Input and Summary Results'!E1267=0),FALSE,'Input and Summary Results'!$E1267)</f>
        <v>0</v>
      </c>
      <c r="E1685" t="b">
        <f t="shared" si="107"/>
        <v>0</v>
      </c>
      <c r="F1685" t="b">
        <f t="shared" si="108"/>
        <v>0</v>
      </c>
      <c r="G1685" t="b">
        <f>IF('Input and Summary Results'!$J$4="yes",IF(C1685=FALSE,FALSE,IF('Data Transformation'!E1685&lt;$R$10,E1685,$R$10)),IF(C1685=FALSE,FALSE,IF(C1685&lt;$R$10,C1685,$R$10)))</f>
        <v>0</v>
      </c>
      <c r="H1685" t="b">
        <f>IF('Input and Summary Results'!$J$4="yes",'Data Transformation'!F1685,'Data Transformation'!D1685)</f>
        <v>0</v>
      </c>
      <c r="I1685" t="str">
        <f t="shared" si="109"/>
        <v/>
      </c>
    </row>
    <row r="1686" spans="2:9" x14ac:dyDescent="0.55000000000000004">
      <c r="B1686" t="b">
        <f>IF('Input and Summary Results'!D1268=0,FALSE,'Input and Summary Results'!$B1268)</f>
        <v>0</v>
      </c>
      <c r="C1686" t="b">
        <f>IF(OR(B1686=0,'Input and Summary Results'!D1268=0,'Input and Summary Results'!D1268=""),FALSE,'Input and Summary Results'!$D1268)</f>
        <v>0</v>
      </c>
      <c r="D1686" t="b">
        <f>IF(OR(B1686=0,'Input and Summary Results'!E1268=0),FALSE,'Input and Summary Results'!$E1268)</f>
        <v>0</v>
      </c>
      <c r="E1686" t="b">
        <f t="shared" si="107"/>
        <v>0</v>
      </c>
      <c r="F1686" t="b">
        <f t="shared" si="108"/>
        <v>0</v>
      </c>
      <c r="G1686" t="b">
        <f>IF('Input and Summary Results'!$J$4="yes",IF(C1686=FALSE,FALSE,IF('Data Transformation'!E1686&lt;$R$10,E1686,$R$10)),IF(C1686=FALSE,FALSE,IF(C1686&lt;$R$10,C1686,$R$10)))</f>
        <v>0</v>
      </c>
      <c r="H1686" t="b">
        <f>IF('Input and Summary Results'!$J$4="yes",'Data Transformation'!F1686,'Data Transformation'!D1686)</f>
        <v>0</v>
      </c>
      <c r="I1686" t="str">
        <f t="shared" si="109"/>
        <v/>
      </c>
    </row>
    <row r="1687" spans="2:9" x14ac:dyDescent="0.55000000000000004">
      <c r="B1687" t="b">
        <f>IF('Input and Summary Results'!D1269=0,FALSE,'Input and Summary Results'!$B1269)</f>
        <v>0</v>
      </c>
      <c r="C1687" t="b">
        <f>IF(OR(B1687=0,'Input and Summary Results'!D1269=0,'Input and Summary Results'!D1269=""),FALSE,'Input and Summary Results'!$D1269)</f>
        <v>0</v>
      </c>
      <c r="D1687" t="b">
        <f>IF(OR(B1687=0,'Input and Summary Results'!E1269=0),FALSE,'Input and Summary Results'!$E1269)</f>
        <v>0</v>
      </c>
      <c r="E1687" t="b">
        <f t="shared" si="107"/>
        <v>0</v>
      </c>
      <c r="F1687" t="b">
        <f t="shared" si="108"/>
        <v>0</v>
      </c>
      <c r="G1687" t="b">
        <f>IF('Input and Summary Results'!$J$4="yes",IF(C1687=FALSE,FALSE,IF('Data Transformation'!E1687&lt;$R$10,E1687,$R$10)),IF(C1687=FALSE,FALSE,IF(C1687&lt;$R$10,C1687,$R$10)))</f>
        <v>0</v>
      </c>
      <c r="H1687" t="b">
        <f>IF('Input and Summary Results'!$J$4="yes",'Data Transformation'!F1687,'Data Transformation'!D1687)</f>
        <v>0</v>
      </c>
      <c r="I1687" t="str">
        <f t="shared" si="109"/>
        <v/>
      </c>
    </row>
    <row r="1688" spans="2:9" x14ac:dyDescent="0.55000000000000004">
      <c r="B1688" t="b">
        <f>IF('Input and Summary Results'!D1270=0,FALSE,'Input and Summary Results'!$B1270)</f>
        <v>0</v>
      </c>
      <c r="C1688" t="b">
        <f>IF(OR(B1688=0,'Input and Summary Results'!D1270=0,'Input and Summary Results'!D1270=""),FALSE,'Input and Summary Results'!$D1270)</f>
        <v>0</v>
      </c>
      <c r="D1688" t="b">
        <f>IF(OR(B1688=0,'Input and Summary Results'!E1270=0),FALSE,'Input and Summary Results'!$E1270)</f>
        <v>0</v>
      </c>
      <c r="E1688" t="b">
        <f t="shared" si="107"/>
        <v>0</v>
      </c>
      <c r="F1688" t="b">
        <f t="shared" si="108"/>
        <v>0</v>
      </c>
      <c r="G1688" t="b">
        <f>IF('Input and Summary Results'!$J$4="yes",IF(C1688=FALSE,FALSE,IF('Data Transformation'!E1688&lt;$R$10,E1688,$R$10)),IF(C1688=FALSE,FALSE,IF(C1688&lt;$R$10,C1688,$R$10)))</f>
        <v>0</v>
      </c>
      <c r="H1688" t="b">
        <f>IF('Input and Summary Results'!$J$4="yes",'Data Transformation'!F1688,'Data Transformation'!D1688)</f>
        <v>0</v>
      </c>
      <c r="I1688" t="str">
        <f t="shared" si="109"/>
        <v/>
      </c>
    </row>
    <row r="1689" spans="2:9" x14ac:dyDescent="0.55000000000000004">
      <c r="B1689" t="b">
        <f>IF('Input and Summary Results'!D1271=0,FALSE,'Input and Summary Results'!$B1271)</f>
        <v>0</v>
      </c>
      <c r="C1689" t="b">
        <f>IF(OR(B1689=0,'Input and Summary Results'!D1271=0,'Input and Summary Results'!D1271=""),FALSE,'Input and Summary Results'!$D1271)</f>
        <v>0</v>
      </c>
      <c r="D1689" t="b">
        <f>IF(OR(B1689=0,'Input and Summary Results'!E1271=0),FALSE,'Input and Summary Results'!$E1271)</f>
        <v>0</v>
      </c>
      <c r="E1689" t="b">
        <f t="shared" si="107"/>
        <v>0</v>
      </c>
      <c r="F1689" t="b">
        <f t="shared" si="108"/>
        <v>0</v>
      </c>
      <c r="G1689" t="b">
        <f>IF('Input and Summary Results'!$J$4="yes",IF(C1689=FALSE,FALSE,IF('Data Transformation'!E1689&lt;$R$10,E1689,$R$10)),IF(C1689=FALSE,FALSE,IF(C1689&lt;$R$10,C1689,$R$10)))</f>
        <v>0</v>
      </c>
      <c r="H1689" t="b">
        <f>IF('Input and Summary Results'!$J$4="yes",'Data Transformation'!F1689,'Data Transformation'!D1689)</f>
        <v>0</v>
      </c>
      <c r="I1689" t="str">
        <f t="shared" si="109"/>
        <v/>
      </c>
    </row>
    <row r="1690" spans="2:9" x14ac:dyDescent="0.55000000000000004">
      <c r="B1690" t="b">
        <f>IF('Input and Summary Results'!D1272=0,FALSE,'Input and Summary Results'!$B1272)</f>
        <v>0</v>
      </c>
      <c r="C1690" t="b">
        <f>IF(OR(B1690=0,'Input and Summary Results'!D1272=0,'Input and Summary Results'!D1272=""),FALSE,'Input and Summary Results'!$D1272)</f>
        <v>0</v>
      </c>
      <c r="D1690" t="b">
        <f>IF(OR(B1690=0,'Input and Summary Results'!E1272=0),FALSE,'Input and Summary Results'!$E1272)</f>
        <v>0</v>
      </c>
      <c r="E1690" t="b">
        <f t="shared" si="107"/>
        <v>0</v>
      </c>
      <c r="F1690" t="b">
        <f t="shared" si="108"/>
        <v>0</v>
      </c>
      <c r="G1690" t="b">
        <f>IF('Input and Summary Results'!$J$4="yes",IF(C1690=FALSE,FALSE,IF('Data Transformation'!E1690&lt;$R$10,E1690,$R$10)),IF(C1690=FALSE,FALSE,IF(C1690&lt;$R$10,C1690,$R$10)))</f>
        <v>0</v>
      </c>
      <c r="H1690" t="b">
        <f>IF('Input and Summary Results'!$J$4="yes",'Data Transformation'!F1690,'Data Transformation'!D1690)</f>
        <v>0</v>
      </c>
      <c r="I1690" t="str">
        <f t="shared" si="109"/>
        <v/>
      </c>
    </row>
    <row r="1691" spans="2:9" x14ac:dyDescent="0.55000000000000004">
      <c r="B1691" t="b">
        <f>IF('Input and Summary Results'!D1273=0,FALSE,'Input and Summary Results'!$B1273)</f>
        <v>0</v>
      </c>
      <c r="C1691" t="b">
        <f>IF(OR(B1691=0,'Input and Summary Results'!D1273=0,'Input and Summary Results'!D1273=""),FALSE,'Input and Summary Results'!$D1273)</f>
        <v>0</v>
      </c>
      <c r="D1691" t="b">
        <f>IF(OR(B1691=0,'Input and Summary Results'!E1273=0),FALSE,'Input and Summary Results'!$E1273)</f>
        <v>0</v>
      </c>
      <c r="E1691" t="b">
        <f t="shared" si="107"/>
        <v>0</v>
      </c>
      <c r="F1691" t="b">
        <f t="shared" si="108"/>
        <v>0</v>
      </c>
      <c r="G1691" t="b">
        <f>IF('Input and Summary Results'!$J$4="yes",IF(C1691=FALSE,FALSE,IF('Data Transformation'!E1691&lt;$R$10,E1691,$R$10)),IF(C1691=FALSE,FALSE,IF(C1691&lt;$R$10,C1691,$R$10)))</f>
        <v>0</v>
      </c>
      <c r="H1691" t="b">
        <f>IF('Input and Summary Results'!$J$4="yes",'Data Transformation'!F1691,'Data Transformation'!D1691)</f>
        <v>0</v>
      </c>
      <c r="I1691" t="str">
        <f t="shared" si="109"/>
        <v/>
      </c>
    </row>
    <row r="1692" spans="2:9" x14ac:dyDescent="0.55000000000000004">
      <c r="B1692" t="b">
        <f>IF('Input and Summary Results'!D1274=0,FALSE,'Input and Summary Results'!$B1274)</f>
        <v>0</v>
      </c>
      <c r="C1692" t="b">
        <f>IF(OR(B1692=0,'Input and Summary Results'!D1274=0,'Input and Summary Results'!D1274=""),FALSE,'Input and Summary Results'!$D1274)</f>
        <v>0</v>
      </c>
      <c r="D1692" t="b">
        <f>IF(OR(B1692=0,'Input and Summary Results'!E1274=0),FALSE,'Input and Summary Results'!$E1274)</f>
        <v>0</v>
      </c>
      <c r="E1692" t="b">
        <f t="shared" si="107"/>
        <v>0</v>
      </c>
      <c r="F1692" t="b">
        <f t="shared" si="108"/>
        <v>0</v>
      </c>
      <c r="G1692" t="b">
        <f>IF('Input and Summary Results'!$J$4="yes",IF(C1692=FALSE,FALSE,IF('Data Transformation'!E1692&lt;$R$10,E1692,$R$10)),IF(C1692=FALSE,FALSE,IF(C1692&lt;$R$10,C1692,$R$10)))</f>
        <v>0</v>
      </c>
      <c r="H1692" t="b">
        <f>IF('Input and Summary Results'!$J$4="yes",'Data Transformation'!F1692,'Data Transformation'!D1692)</f>
        <v>0</v>
      </c>
      <c r="I1692" t="str">
        <f t="shared" si="109"/>
        <v/>
      </c>
    </row>
    <row r="1693" spans="2:9" x14ac:dyDescent="0.55000000000000004">
      <c r="B1693" t="b">
        <f>IF('Input and Summary Results'!D1275=0,FALSE,'Input and Summary Results'!$B1275)</f>
        <v>0</v>
      </c>
      <c r="C1693" t="b">
        <f>IF(OR(B1693=0,'Input and Summary Results'!D1275=0,'Input and Summary Results'!D1275=""),FALSE,'Input and Summary Results'!$D1275)</f>
        <v>0</v>
      </c>
      <c r="D1693" t="b">
        <f>IF(OR(B1693=0,'Input and Summary Results'!E1275=0),FALSE,'Input and Summary Results'!$E1275)</f>
        <v>0</v>
      </c>
      <c r="E1693" t="b">
        <f t="shared" si="107"/>
        <v>0</v>
      </c>
      <c r="F1693" t="b">
        <f t="shared" si="108"/>
        <v>0</v>
      </c>
      <c r="G1693" t="b">
        <f>IF('Input and Summary Results'!$J$4="yes",IF(C1693=FALSE,FALSE,IF('Data Transformation'!E1693&lt;$R$10,E1693,$R$10)),IF(C1693=FALSE,FALSE,IF(C1693&lt;$R$10,C1693,$R$10)))</f>
        <v>0</v>
      </c>
      <c r="H1693" t="b">
        <f>IF('Input and Summary Results'!$J$4="yes",'Data Transformation'!F1693,'Data Transformation'!D1693)</f>
        <v>0</v>
      </c>
      <c r="I1693" t="str">
        <f t="shared" si="109"/>
        <v/>
      </c>
    </row>
    <row r="1694" spans="2:9" x14ac:dyDescent="0.55000000000000004">
      <c r="B1694" t="b">
        <f>IF('Input and Summary Results'!D1276=0,FALSE,'Input and Summary Results'!$B1276)</f>
        <v>0</v>
      </c>
      <c r="C1694" t="b">
        <f>IF(OR(B1694=0,'Input and Summary Results'!D1276=0,'Input and Summary Results'!D1276=""),FALSE,'Input and Summary Results'!$D1276)</f>
        <v>0</v>
      </c>
      <c r="D1694" t="b">
        <f>IF(OR(B1694=0,'Input and Summary Results'!E1276=0),FALSE,'Input and Summary Results'!$E1276)</f>
        <v>0</v>
      </c>
      <c r="E1694" t="b">
        <f t="shared" si="107"/>
        <v>0</v>
      </c>
      <c r="F1694" t="b">
        <f t="shared" si="108"/>
        <v>0</v>
      </c>
      <c r="G1694" t="b">
        <f>IF('Input and Summary Results'!$J$4="yes",IF(C1694=FALSE,FALSE,IF('Data Transformation'!E1694&lt;$R$10,E1694,$R$10)),IF(C1694=FALSE,FALSE,IF(C1694&lt;$R$10,C1694,$R$10)))</f>
        <v>0</v>
      </c>
      <c r="H1694" t="b">
        <f>IF('Input and Summary Results'!$J$4="yes",'Data Transformation'!F1694,'Data Transformation'!D1694)</f>
        <v>0</v>
      </c>
      <c r="I1694" t="str">
        <f t="shared" si="109"/>
        <v/>
      </c>
    </row>
    <row r="1695" spans="2:9" x14ac:dyDescent="0.55000000000000004">
      <c r="B1695" t="b">
        <f>IF('Input and Summary Results'!D1277=0,FALSE,'Input and Summary Results'!$B1277)</f>
        <v>0</v>
      </c>
      <c r="C1695" t="b">
        <f>IF(OR(B1695=0,'Input and Summary Results'!D1277=0,'Input and Summary Results'!D1277=""),FALSE,'Input and Summary Results'!$D1277)</f>
        <v>0</v>
      </c>
      <c r="D1695" t="b">
        <f>IF(OR(B1695=0,'Input and Summary Results'!E1277=0),FALSE,'Input and Summary Results'!$E1277)</f>
        <v>0</v>
      </c>
      <c r="E1695" t="b">
        <f t="shared" si="107"/>
        <v>0</v>
      </c>
      <c r="F1695" t="b">
        <f t="shared" si="108"/>
        <v>0</v>
      </c>
      <c r="G1695" t="b">
        <f>IF('Input and Summary Results'!$J$4="yes",IF(C1695=FALSE,FALSE,IF('Data Transformation'!E1695&lt;$R$10,E1695,$R$10)),IF(C1695=FALSE,FALSE,IF(C1695&lt;$R$10,C1695,$R$10)))</f>
        <v>0</v>
      </c>
      <c r="H1695" t="b">
        <f>IF('Input and Summary Results'!$J$4="yes",'Data Transformation'!F1695,'Data Transformation'!D1695)</f>
        <v>0</v>
      </c>
      <c r="I1695" t="str">
        <f t="shared" si="109"/>
        <v/>
      </c>
    </row>
    <row r="1696" spans="2:9" x14ac:dyDescent="0.55000000000000004">
      <c r="B1696" t="b">
        <f>IF('Input and Summary Results'!D1278=0,FALSE,'Input and Summary Results'!$B1278)</f>
        <v>0</v>
      </c>
      <c r="C1696" t="b">
        <f>IF(OR(B1696=0,'Input and Summary Results'!D1278=0,'Input and Summary Results'!D1278=""),FALSE,'Input and Summary Results'!$D1278)</f>
        <v>0</v>
      </c>
      <c r="D1696" t="b">
        <f>IF(OR(B1696=0,'Input and Summary Results'!E1278=0),FALSE,'Input and Summary Results'!$E1278)</f>
        <v>0</v>
      </c>
      <c r="E1696" t="b">
        <f t="shared" si="107"/>
        <v>0</v>
      </c>
      <c r="F1696" t="b">
        <f t="shared" si="108"/>
        <v>0</v>
      </c>
      <c r="G1696" t="b">
        <f>IF('Input and Summary Results'!$J$4="yes",IF(C1696=FALSE,FALSE,IF('Data Transformation'!E1696&lt;$R$10,E1696,$R$10)),IF(C1696=FALSE,FALSE,IF(C1696&lt;$R$10,C1696,$R$10)))</f>
        <v>0</v>
      </c>
      <c r="H1696" t="b">
        <f>IF('Input and Summary Results'!$J$4="yes",'Data Transformation'!F1696,'Data Transformation'!D1696)</f>
        <v>0</v>
      </c>
      <c r="I1696" t="str">
        <f t="shared" si="109"/>
        <v/>
      </c>
    </row>
    <row r="1697" spans="2:9" x14ac:dyDescent="0.55000000000000004">
      <c r="B1697" t="b">
        <f>IF('Input and Summary Results'!D1279=0,FALSE,'Input and Summary Results'!$B1279)</f>
        <v>0</v>
      </c>
      <c r="C1697" t="b">
        <f>IF(OR(B1697=0,'Input and Summary Results'!D1279=0,'Input and Summary Results'!D1279=""),FALSE,'Input and Summary Results'!$D1279)</f>
        <v>0</v>
      </c>
      <c r="D1697" t="b">
        <f>IF(OR(B1697=0,'Input and Summary Results'!E1279=0),FALSE,'Input and Summary Results'!$E1279)</f>
        <v>0</v>
      </c>
      <c r="E1697" t="b">
        <f t="shared" si="107"/>
        <v>0</v>
      </c>
      <c r="F1697" t="b">
        <f t="shared" si="108"/>
        <v>0</v>
      </c>
      <c r="G1697" t="b">
        <f>IF('Input and Summary Results'!$J$4="yes",IF(C1697=FALSE,FALSE,IF('Data Transformation'!E1697&lt;$R$10,E1697,$R$10)),IF(C1697=FALSE,FALSE,IF(C1697&lt;$R$10,C1697,$R$10)))</f>
        <v>0</v>
      </c>
      <c r="H1697" t="b">
        <f>IF('Input and Summary Results'!$J$4="yes",'Data Transformation'!F1697,'Data Transformation'!D1697)</f>
        <v>0</v>
      </c>
      <c r="I1697" t="str">
        <f t="shared" si="109"/>
        <v/>
      </c>
    </row>
    <row r="1698" spans="2:9" x14ac:dyDescent="0.55000000000000004">
      <c r="B1698" t="b">
        <f>IF('Input and Summary Results'!D1280=0,FALSE,'Input and Summary Results'!$B1280)</f>
        <v>0</v>
      </c>
      <c r="C1698" t="b">
        <f>IF(OR(B1698=0,'Input and Summary Results'!D1280=0,'Input and Summary Results'!D1280=""),FALSE,'Input and Summary Results'!$D1280)</f>
        <v>0</v>
      </c>
      <c r="D1698" t="b">
        <f>IF(OR(B1698=0,'Input and Summary Results'!E1280=0),FALSE,'Input and Summary Results'!$E1280)</f>
        <v>0</v>
      </c>
      <c r="E1698" t="b">
        <f t="shared" si="107"/>
        <v>0</v>
      </c>
      <c r="F1698" t="b">
        <f t="shared" si="108"/>
        <v>0</v>
      </c>
      <c r="G1698" t="b">
        <f>IF('Input and Summary Results'!$J$4="yes",IF(C1698=FALSE,FALSE,IF('Data Transformation'!E1698&lt;$R$10,E1698,$R$10)),IF(C1698=FALSE,FALSE,IF(C1698&lt;$R$10,C1698,$R$10)))</f>
        <v>0</v>
      </c>
      <c r="H1698" t="b">
        <f>IF('Input and Summary Results'!$J$4="yes",'Data Transformation'!F1698,'Data Transformation'!D1698)</f>
        <v>0</v>
      </c>
      <c r="I1698" t="str">
        <f t="shared" si="109"/>
        <v/>
      </c>
    </row>
    <row r="1699" spans="2:9" x14ac:dyDescent="0.55000000000000004">
      <c r="B1699" t="b">
        <f>IF('Input and Summary Results'!D1281=0,FALSE,'Input and Summary Results'!$B1281)</f>
        <v>0</v>
      </c>
      <c r="C1699" t="b">
        <f>IF(OR(B1699=0,'Input and Summary Results'!D1281=0,'Input and Summary Results'!D1281=""),FALSE,'Input and Summary Results'!$D1281)</f>
        <v>0</v>
      </c>
      <c r="D1699" t="b">
        <f>IF(OR(B1699=0,'Input and Summary Results'!E1281=0),FALSE,'Input and Summary Results'!$E1281)</f>
        <v>0</v>
      </c>
      <c r="E1699" t="b">
        <f t="shared" si="107"/>
        <v>0</v>
      </c>
      <c r="F1699" t="b">
        <f t="shared" si="108"/>
        <v>0</v>
      </c>
      <c r="G1699" t="b">
        <f>IF('Input and Summary Results'!$J$4="yes",IF(C1699=FALSE,FALSE,IF('Data Transformation'!E1699&lt;$R$10,E1699,$R$10)),IF(C1699=FALSE,FALSE,IF(C1699&lt;$R$10,C1699,$R$10)))</f>
        <v>0</v>
      </c>
      <c r="H1699" t="b">
        <f>IF('Input and Summary Results'!$J$4="yes",'Data Transformation'!F1699,'Data Transformation'!D1699)</f>
        <v>0</v>
      </c>
      <c r="I1699" t="str">
        <f t="shared" si="109"/>
        <v/>
      </c>
    </row>
    <row r="1700" spans="2:9" x14ac:dyDescent="0.55000000000000004">
      <c r="B1700" t="b">
        <f>IF('Input and Summary Results'!D1282=0,FALSE,'Input and Summary Results'!$B1282)</f>
        <v>0</v>
      </c>
      <c r="C1700" t="b">
        <f>IF(OR(B1700=0,'Input and Summary Results'!D1282=0,'Input and Summary Results'!D1282=""),FALSE,'Input and Summary Results'!$D1282)</f>
        <v>0</v>
      </c>
      <c r="D1700" t="b">
        <f>IF(OR(B1700=0,'Input and Summary Results'!E1282=0),FALSE,'Input and Summary Results'!$E1282)</f>
        <v>0</v>
      </c>
      <c r="E1700" t="b">
        <f t="shared" si="107"/>
        <v>0</v>
      </c>
      <c r="F1700" t="b">
        <f t="shared" si="108"/>
        <v>0</v>
      </c>
      <c r="G1700" t="b">
        <f>IF('Input and Summary Results'!$J$4="yes",IF(C1700=FALSE,FALSE,IF('Data Transformation'!E1700&lt;$R$10,E1700,$R$10)),IF(C1700=FALSE,FALSE,IF(C1700&lt;$R$10,C1700,$R$10)))</f>
        <v>0</v>
      </c>
      <c r="H1700" t="b">
        <f>IF('Input and Summary Results'!$J$4="yes",'Data Transformation'!F1700,'Data Transformation'!D1700)</f>
        <v>0</v>
      </c>
      <c r="I1700" t="str">
        <f t="shared" si="109"/>
        <v/>
      </c>
    </row>
    <row r="1701" spans="2:9" x14ac:dyDescent="0.55000000000000004">
      <c r="B1701" t="b">
        <f>IF('Input and Summary Results'!D1283=0,FALSE,'Input and Summary Results'!$B1283)</f>
        <v>0</v>
      </c>
      <c r="C1701" t="b">
        <f>IF(OR(B1701=0,'Input and Summary Results'!D1283=0,'Input and Summary Results'!D1283=""),FALSE,'Input and Summary Results'!$D1283)</f>
        <v>0</v>
      </c>
      <c r="D1701" t="b">
        <f>IF(OR(B1701=0,'Input and Summary Results'!E1283=0),FALSE,'Input and Summary Results'!$E1283)</f>
        <v>0</v>
      </c>
      <c r="E1701" t="b">
        <f t="shared" si="107"/>
        <v>0</v>
      </c>
      <c r="F1701" t="b">
        <f t="shared" si="108"/>
        <v>0</v>
      </c>
      <c r="G1701" t="b">
        <f>IF('Input and Summary Results'!$J$4="yes",IF(C1701=FALSE,FALSE,IF('Data Transformation'!E1701&lt;$R$10,E1701,$R$10)),IF(C1701=FALSE,FALSE,IF(C1701&lt;$R$10,C1701,$R$10)))</f>
        <v>0</v>
      </c>
      <c r="H1701" t="b">
        <f>IF('Input and Summary Results'!$J$4="yes",'Data Transformation'!F1701,'Data Transformation'!D1701)</f>
        <v>0</v>
      </c>
      <c r="I1701" t="str">
        <f t="shared" si="109"/>
        <v/>
      </c>
    </row>
    <row r="1702" spans="2:9" x14ac:dyDescent="0.55000000000000004">
      <c r="B1702" t="b">
        <f>IF('Input and Summary Results'!D1284=0,FALSE,'Input and Summary Results'!$B1284)</f>
        <v>0</v>
      </c>
      <c r="C1702" t="b">
        <f>IF(OR(B1702=0,'Input and Summary Results'!D1284=0,'Input and Summary Results'!D1284=""),FALSE,'Input and Summary Results'!$D1284)</f>
        <v>0</v>
      </c>
      <c r="D1702" t="b">
        <f>IF(OR(B1702=0,'Input and Summary Results'!E1284=0),FALSE,'Input and Summary Results'!$E1284)</f>
        <v>0</v>
      </c>
      <c r="E1702" t="b">
        <f t="shared" si="107"/>
        <v>0</v>
      </c>
      <c r="F1702" t="b">
        <f t="shared" si="108"/>
        <v>0</v>
      </c>
      <c r="G1702" t="b">
        <f>IF('Input and Summary Results'!$J$4="yes",IF(C1702=FALSE,FALSE,IF('Data Transformation'!E1702&lt;$R$10,E1702,$R$10)),IF(C1702=FALSE,FALSE,IF(C1702&lt;$R$10,C1702,$R$10)))</f>
        <v>0</v>
      </c>
      <c r="H1702" t="b">
        <f>IF('Input and Summary Results'!$J$4="yes",'Data Transformation'!F1702,'Data Transformation'!D1702)</f>
        <v>0</v>
      </c>
      <c r="I1702" t="str">
        <f t="shared" si="109"/>
        <v/>
      </c>
    </row>
    <row r="1703" spans="2:9" x14ac:dyDescent="0.55000000000000004">
      <c r="B1703" t="b">
        <f>IF('Input and Summary Results'!D1285=0,FALSE,'Input and Summary Results'!$B1285)</f>
        <v>0</v>
      </c>
      <c r="C1703" t="b">
        <f>IF(OR(B1703=0,'Input and Summary Results'!D1285=0,'Input and Summary Results'!D1285=""),FALSE,'Input and Summary Results'!$D1285)</f>
        <v>0</v>
      </c>
      <c r="D1703" t="b">
        <f>IF(OR(B1703=0,'Input and Summary Results'!E1285=0),FALSE,'Input and Summary Results'!$E1285)</f>
        <v>0</v>
      </c>
      <c r="E1703" t="b">
        <f t="shared" si="107"/>
        <v>0</v>
      </c>
      <c r="F1703" t="b">
        <f t="shared" si="108"/>
        <v>0</v>
      </c>
      <c r="G1703" t="b">
        <f>IF('Input and Summary Results'!$J$4="yes",IF(C1703=FALSE,FALSE,IF('Data Transformation'!E1703&lt;$R$10,E1703,$R$10)),IF(C1703=FALSE,FALSE,IF(C1703&lt;$R$10,C1703,$R$10)))</f>
        <v>0</v>
      </c>
      <c r="H1703" t="b">
        <f>IF('Input and Summary Results'!$J$4="yes",'Data Transformation'!F1703,'Data Transformation'!D1703)</f>
        <v>0</v>
      </c>
      <c r="I1703" t="str">
        <f t="shared" si="109"/>
        <v/>
      </c>
    </row>
    <row r="1704" spans="2:9" x14ac:dyDescent="0.55000000000000004">
      <c r="B1704" t="b">
        <f>IF('Input and Summary Results'!D1286=0,FALSE,'Input and Summary Results'!$B1286)</f>
        <v>0</v>
      </c>
      <c r="C1704" t="b">
        <f>IF(OR(B1704=0,'Input and Summary Results'!D1286=0,'Input and Summary Results'!D1286=""),FALSE,'Input and Summary Results'!$D1286)</f>
        <v>0</v>
      </c>
      <c r="D1704" t="b">
        <f>IF(OR(B1704=0,'Input and Summary Results'!E1286=0),FALSE,'Input and Summary Results'!$E1286)</f>
        <v>0</v>
      </c>
      <c r="E1704" t="b">
        <f t="shared" si="107"/>
        <v>0</v>
      </c>
      <c r="F1704" t="b">
        <f t="shared" si="108"/>
        <v>0</v>
      </c>
      <c r="G1704" t="b">
        <f>IF('Input and Summary Results'!$J$4="yes",IF(C1704=FALSE,FALSE,IF('Data Transformation'!E1704&lt;$R$10,E1704,$R$10)),IF(C1704=FALSE,FALSE,IF(C1704&lt;$R$10,C1704,$R$10)))</f>
        <v>0</v>
      </c>
      <c r="H1704" t="b">
        <f>IF('Input and Summary Results'!$J$4="yes",'Data Transformation'!F1704,'Data Transformation'!D1704)</f>
        <v>0</v>
      </c>
      <c r="I1704" t="str">
        <f t="shared" si="109"/>
        <v/>
      </c>
    </row>
    <row r="1705" spans="2:9" x14ac:dyDescent="0.55000000000000004">
      <c r="B1705" t="b">
        <f>IF('Input and Summary Results'!D1287=0,FALSE,'Input and Summary Results'!$B1287)</f>
        <v>0</v>
      </c>
      <c r="C1705" t="b">
        <f>IF(OR(B1705=0,'Input and Summary Results'!D1287=0,'Input and Summary Results'!D1287=""),FALSE,'Input and Summary Results'!$D1287)</f>
        <v>0</v>
      </c>
      <c r="D1705" t="b">
        <f>IF(OR(B1705=0,'Input and Summary Results'!E1287=0),FALSE,'Input and Summary Results'!$E1287)</f>
        <v>0</v>
      </c>
      <c r="E1705" t="b">
        <f t="shared" si="107"/>
        <v>0</v>
      </c>
      <c r="F1705" t="b">
        <f t="shared" si="108"/>
        <v>0</v>
      </c>
      <c r="G1705" t="b">
        <f>IF('Input and Summary Results'!$J$4="yes",IF(C1705=FALSE,FALSE,IF('Data Transformation'!E1705&lt;$R$10,E1705,$R$10)),IF(C1705=FALSE,FALSE,IF(C1705&lt;$R$10,C1705,$R$10)))</f>
        <v>0</v>
      </c>
      <c r="H1705" t="b">
        <f>IF('Input and Summary Results'!$J$4="yes",'Data Transformation'!F1705,'Data Transformation'!D1705)</f>
        <v>0</v>
      </c>
      <c r="I1705" t="str">
        <f t="shared" si="109"/>
        <v/>
      </c>
    </row>
    <row r="1706" spans="2:9" x14ac:dyDescent="0.55000000000000004">
      <c r="B1706" t="b">
        <f>IF('Input and Summary Results'!D1288=0,FALSE,'Input and Summary Results'!$B1288)</f>
        <v>0</v>
      </c>
      <c r="C1706" t="b">
        <f>IF(OR(B1706=0,'Input and Summary Results'!D1288=0,'Input and Summary Results'!D1288=""),FALSE,'Input and Summary Results'!$D1288)</f>
        <v>0</v>
      </c>
      <c r="D1706" t="b">
        <f>IF(OR(B1706=0,'Input and Summary Results'!E1288=0),FALSE,'Input and Summary Results'!$E1288)</f>
        <v>0</v>
      </c>
      <c r="E1706" t="b">
        <f t="shared" ref="E1706:E1769" si="110">IF(C1706=FALSE,FALSE,LOG10(C1706))</f>
        <v>0</v>
      </c>
      <c r="F1706" t="b">
        <f t="shared" ref="F1706:F1769" si="111">IF(D1706=FALSE, FALSE,0.434*D1706/C1706)</f>
        <v>0</v>
      </c>
      <c r="G1706" t="b">
        <f>IF('Input and Summary Results'!$J$4="yes",IF(C1706=FALSE,FALSE,IF('Data Transformation'!E1706&lt;$R$10,E1706,$R$10)),IF(C1706=FALSE,FALSE,IF(C1706&lt;$R$10,C1706,$R$10)))</f>
        <v>0</v>
      </c>
      <c r="H1706" t="b">
        <f>IF('Input and Summary Results'!$J$4="yes",'Data Transformation'!F1706,'Data Transformation'!D1706)</f>
        <v>0</v>
      </c>
      <c r="I1706" t="str">
        <f t="shared" si="109"/>
        <v/>
      </c>
    </row>
    <row r="1707" spans="2:9" x14ac:dyDescent="0.55000000000000004">
      <c r="B1707" t="b">
        <f>IF('Input and Summary Results'!D1289=0,FALSE,'Input and Summary Results'!$B1289)</f>
        <v>0</v>
      </c>
      <c r="C1707" t="b">
        <f>IF(OR(B1707=0,'Input and Summary Results'!D1289=0,'Input and Summary Results'!D1289=""),FALSE,'Input and Summary Results'!$D1289)</f>
        <v>0</v>
      </c>
      <c r="D1707" t="b">
        <f>IF(OR(B1707=0,'Input and Summary Results'!E1289=0),FALSE,'Input and Summary Results'!$E1289)</f>
        <v>0</v>
      </c>
      <c r="E1707" t="b">
        <f t="shared" si="110"/>
        <v>0</v>
      </c>
      <c r="F1707" t="b">
        <f t="shared" si="111"/>
        <v>0</v>
      </c>
      <c r="G1707" t="b">
        <f>IF('Input and Summary Results'!$J$4="yes",IF(C1707=FALSE,FALSE,IF('Data Transformation'!E1707&lt;$R$10,E1707,$R$10)),IF(C1707=FALSE,FALSE,IF(C1707&lt;$R$10,C1707,$R$10)))</f>
        <v>0</v>
      </c>
      <c r="H1707" t="b">
        <f>IF('Input and Summary Results'!$J$4="yes",'Data Transformation'!F1707,'Data Transformation'!D1707)</f>
        <v>0</v>
      </c>
      <c r="I1707" t="str">
        <f t="shared" si="109"/>
        <v/>
      </c>
    </row>
    <row r="1708" spans="2:9" x14ac:dyDescent="0.55000000000000004">
      <c r="B1708" t="b">
        <f>IF('Input and Summary Results'!D1290=0,FALSE,'Input and Summary Results'!$B1290)</f>
        <v>0</v>
      </c>
      <c r="C1708" t="b">
        <f>IF(OR(B1708=0,'Input and Summary Results'!D1290=0,'Input and Summary Results'!D1290=""),FALSE,'Input and Summary Results'!$D1290)</f>
        <v>0</v>
      </c>
      <c r="D1708" t="b">
        <f>IF(OR(B1708=0,'Input and Summary Results'!E1290=0),FALSE,'Input and Summary Results'!$E1290)</f>
        <v>0</v>
      </c>
      <c r="E1708" t="b">
        <f t="shared" si="110"/>
        <v>0</v>
      </c>
      <c r="F1708" t="b">
        <f t="shared" si="111"/>
        <v>0</v>
      </c>
      <c r="G1708" t="b">
        <f>IF('Input and Summary Results'!$J$4="yes",IF(C1708=FALSE,FALSE,IF('Data Transformation'!E1708&lt;$R$10,E1708,$R$10)),IF(C1708=FALSE,FALSE,IF(C1708&lt;$R$10,C1708,$R$10)))</f>
        <v>0</v>
      </c>
      <c r="H1708" t="b">
        <f>IF('Input and Summary Results'!$J$4="yes",'Data Transformation'!F1708,'Data Transformation'!D1708)</f>
        <v>0</v>
      </c>
      <c r="I1708" t="str">
        <f t="shared" si="109"/>
        <v/>
      </c>
    </row>
    <row r="1709" spans="2:9" x14ac:dyDescent="0.55000000000000004">
      <c r="B1709" t="b">
        <f>IF('Input and Summary Results'!D1291=0,FALSE,'Input and Summary Results'!$B1291)</f>
        <v>0</v>
      </c>
      <c r="C1709" t="b">
        <f>IF(OR(B1709=0,'Input and Summary Results'!D1291=0,'Input and Summary Results'!D1291=""),FALSE,'Input and Summary Results'!$D1291)</f>
        <v>0</v>
      </c>
      <c r="D1709" t="b">
        <f>IF(OR(B1709=0,'Input and Summary Results'!E1291=0),FALSE,'Input and Summary Results'!$E1291)</f>
        <v>0</v>
      </c>
      <c r="E1709" t="b">
        <f t="shared" si="110"/>
        <v>0</v>
      </c>
      <c r="F1709" t="b">
        <f t="shared" si="111"/>
        <v>0</v>
      </c>
      <c r="G1709" t="b">
        <f>IF('Input and Summary Results'!$J$4="yes",IF(C1709=FALSE,FALSE,IF('Data Transformation'!E1709&lt;$R$10,E1709,$R$10)),IF(C1709=FALSE,FALSE,IF(C1709&lt;$R$10,C1709,$R$10)))</f>
        <v>0</v>
      </c>
      <c r="H1709" t="b">
        <f>IF('Input and Summary Results'!$J$4="yes",'Data Transformation'!F1709,'Data Transformation'!D1709)</f>
        <v>0</v>
      </c>
      <c r="I1709" t="str">
        <f t="shared" si="109"/>
        <v/>
      </c>
    </row>
    <row r="1710" spans="2:9" x14ac:dyDescent="0.55000000000000004">
      <c r="B1710" t="b">
        <f>IF('Input and Summary Results'!D1292=0,FALSE,'Input and Summary Results'!$B1292)</f>
        <v>0</v>
      </c>
      <c r="C1710" t="b">
        <f>IF(OR(B1710=0,'Input and Summary Results'!D1292=0,'Input and Summary Results'!D1292=""),FALSE,'Input and Summary Results'!$D1292)</f>
        <v>0</v>
      </c>
      <c r="D1710" t="b">
        <f>IF(OR(B1710=0,'Input and Summary Results'!E1292=0),FALSE,'Input and Summary Results'!$E1292)</f>
        <v>0</v>
      </c>
      <c r="E1710" t="b">
        <f t="shared" si="110"/>
        <v>0</v>
      </c>
      <c r="F1710" t="b">
        <f t="shared" si="111"/>
        <v>0</v>
      </c>
      <c r="G1710" t="b">
        <f>IF('Input and Summary Results'!$J$4="yes",IF(C1710=FALSE,FALSE,IF('Data Transformation'!E1710&lt;$R$10,E1710,$R$10)),IF(C1710=FALSE,FALSE,IF(C1710&lt;$R$10,C1710,$R$10)))</f>
        <v>0</v>
      </c>
      <c r="H1710" t="b">
        <f>IF('Input and Summary Results'!$J$4="yes",'Data Transformation'!F1710,'Data Transformation'!D1710)</f>
        <v>0</v>
      </c>
      <c r="I1710" t="str">
        <f t="shared" si="109"/>
        <v/>
      </c>
    </row>
    <row r="1711" spans="2:9" x14ac:dyDescent="0.55000000000000004">
      <c r="B1711" t="b">
        <f>IF('Input and Summary Results'!D1293=0,FALSE,'Input and Summary Results'!$B1293)</f>
        <v>0</v>
      </c>
      <c r="C1711" t="b">
        <f>IF(OR(B1711=0,'Input and Summary Results'!D1293=0,'Input and Summary Results'!D1293=""),FALSE,'Input and Summary Results'!$D1293)</f>
        <v>0</v>
      </c>
      <c r="D1711" t="b">
        <f>IF(OR(B1711=0,'Input and Summary Results'!E1293=0),FALSE,'Input and Summary Results'!$E1293)</f>
        <v>0</v>
      </c>
      <c r="E1711" t="b">
        <f t="shared" si="110"/>
        <v>0</v>
      </c>
      <c r="F1711" t="b">
        <f t="shared" si="111"/>
        <v>0</v>
      </c>
      <c r="G1711" t="b">
        <f>IF('Input and Summary Results'!$J$4="yes",IF(C1711=FALSE,FALSE,IF('Data Transformation'!E1711&lt;$R$10,E1711,$R$10)),IF(C1711=FALSE,FALSE,IF(C1711&lt;$R$10,C1711,$R$10)))</f>
        <v>0</v>
      </c>
      <c r="H1711" t="b">
        <f>IF('Input and Summary Results'!$J$4="yes",'Data Transformation'!F1711,'Data Transformation'!D1711)</f>
        <v>0</v>
      </c>
      <c r="I1711" t="str">
        <f t="shared" si="109"/>
        <v/>
      </c>
    </row>
    <row r="1712" spans="2:9" x14ac:dyDescent="0.55000000000000004">
      <c r="B1712" t="b">
        <f>IF('Input and Summary Results'!D1294=0,FALSE,'Input and Summary Results'!$B1294)</f>
        <v>0</v>
      </c>
      <c r="C1712" t="b">
        <f>IF(OR(B1712=0,'Input and Summary Results'!D1294=0,'Input and Summary Results'!D1294=""),FALSE,'Input and Summary Results'!$D1294)</f>
        <v>0</v>
      </c>
      <c r="D1712" t="b">
        <f>IF(OR(B1712=0,'Input and Summary Results'!E1294=0),FALSE,'Input and Summary Results'!$E1294)</f>
        <v>0</v>
      </c>
      <c r="E1712" t="b">
        <f t="shared" si="110"/>
        <v>0</v>
      </c>
      <c r="F1712" t="b">
        <f t="shared" si="111"/>
        <v>0</v>
      </c>
      <c r="G1712" t="b">
        <f>IF('Input and Summary Results'!$J$4="yes",IF(C1712=FALSE,FALSE,IF('Data Transformation'!E1712&lt;$R$10,E1712,$R$10)),IF(C1712=FALSE,FALSE,IF(C1712&lt;$R$10,C1712,$R$10)))</f>
        <v>0</v>
      </c>
      <c r="H1712" t="b">
        <f>IF('Input and Summary Results'!$J$4="yes",'Data Transformation'!F1712,'Data Transformation'!D1712)</f>
        <v>0</v>
      </c>
      <c r="I1712" t="str">
        <f t="shared" si="109"/>
        <v/>
      </c>
    </row>
    <row r="1713" spans="2:9" x14ac:dyDescent="0.55000000000000004">
      <c r="B1713" t="b">
        <f>IF('Input and Summary Results'!D1295=0,FALSE,'Input and Summary Results'!$B1295)</f>
        <v>0</v>
      </c>
      <c r="C1713" t="b">
        <f>IF(OR(B1713=0,'Input and Summary Results'!D1295=0,'Input and Summary Results'!D1295=""),FALSE,'Input and Summary Results'!$D1295)</f>
        <v>0</v>
      </c>
      <c r="D1713" t="b">
        <f>IF(OR(B1713=0,'Input and Summary Results'!E1295=0),FALSE,'Input and Summary Results'!$E1295)</f>
        <v>0</v>
      </c>
      <c r="E1713" t="b">
        <f t="shared" si="110"/>
        <v>0</v>
      </c>
      <c r="F1713" t="b">
        <f t="shared" si="111"/>
        <v>0</v>
      </c>
      <c r="G1713" t="b">
        <f>IF('Input and Summary Results'!$J$4="yes",IF(C1713=FALSE,FALSE,IF('Data Transformation'!E1713&lt;$R$10,E1713,$R$10)),IF(C1713=FALSE,FALSE,IF(C1713&lt;$R$10,C1713,$R$10)))</f>
        <v>0</v>
      </c>
      <c r="H1713" t="b">
        <f>IF('Input and Summary Results'!$J$4="yes",'Data Transformation'!F1713,'Data Transformation'!D1713)</f>
        <v>0</v>
      </c>
      <c r="I1713" t="str">
        <f t="shared" si="109"/>
        <v/>
      </c>
    </row>
    <row r="1714" spans="2:9" x14ac:dyDescent="0.55000000000000004">
      <c r="B1714" t="b">
        <f>IF('Input and Summary Results'!D1296=0,FALSE,'Input and Summary Results'!$B1296)</f>
        <v>0</v>
      </c>
      <c r="C1714" t="b">
        <f>IF(OR(B1714=0,'Input and Summary Results'!D1296=0,'Input and Summary Results'!D1296=""),FALSE,'Input and Summary Results'!$D1296)</f>
        <v>0</v>
      </c>
      <c r="D1714" t="b">
        <f>IF(OR(B1714=0,'Input and Summary Results'!E1296=0),FALSE,'Input and Summary Results'!$E1296)</f>
        <v>0</v>
      </c>
      <c r="E1714" t="b">
        <f t="shared" si="110"/>
        <v>0</v>
      </c>
      <c r="F1714" t="b">
        <f t="shared" si="111"/>
        <v>0</v>
      </c>
      <c r="G1714" t="b">
        <f>IF('Input and Summary Results'!$J$4="yes",IF(C1714=FALSE,FALSE,IF('Data Transformation'!E1714&lt;$R$10,E1714,$R$10)),IF(C1714=FALSE,FALSE,IF(C1714&lt;$R$10,C1714,$R$10)))</f>
        <v>0</v>
      </c>
      <c r="H1714" t="b">
        <f>IF('Input and Summary Results'!$J$4="yes",'Data Transformation'!F1714,'Data Transformation'!D1714)</f>
        <v>0</v>
      </c>
      <c r="I1714" t="str">
        <f t="shared" si="109"/>
        <v/>
      </c>
    </row>
    <row r="1715" spans="2:9" x14ac:dyDescent="0.55000000000000004">
      <c r="B1715" t="b">
        <f>IF('Input and Summary Results'!D1297=0,FALSE,'Input and Summary Results'!$B1297)</f>
        <v>0</v>
      </c>
      <c r="C1715" t="b">
        <f>IF(OR(B1715=0,'Input and Summary Results'!D1297=0,'Input and Summary Results'!D1297=""),FALSE,'Input and Summary Results'!$D1297)</f>
        <v>0</v>
      </c>
      <c r="D1715" t="b">
        <f>IF(OR(B1715=0,'Input and Summary Results'!E1297=0),FALSE,'Input and Summary Results'!$E1297)</f>
        <v>0</v>
      </c>
      <c r="E1715" t="b">
        <f t="shared" si="110"/>
        <v>0</v>
      </c>
      <c r="F1715" t="b">
        <f t="shared" si="111"/>
        <v>0</v>
      </c>
      <c r="G1715" t="b">
        <f>IF('Input and Summary Results'!$J$4="yes",IF(C1715=FALSE,FALSE,IF('Data Transformation'!E1715&lt;$R$10,E1715,$R$10)),IF(C1715=FALSE,FALSE,IF(C1715&lt;$R$10,C1715,$R$10)))</f>
        <v>0</v>
      </c>
      <c r="H1715" t="b">
        <f>IF('Input and Summary Results'!$J$4="yes",'Data Transformation'!F1715,'Data Transformation'!D1715)</f>
        <v>0</v>
      </c>
      <c r="I1715" t="str">
        <f t="shared" si="109"/>
        <v/>
      </c>
    </row>
    <row r="1716" spans="2:9" x14ac:dyDescent="0.55000000000000004">
      <c r="B1716" t="b">
        <f>IF('Input and Summary Results'!D1298=0,FALSE,'Input and Summary Results'!$B1298)</f>
        <v>0</v>
      </c>
      <c r="C1716" t="b">
        <f>IF(OR(B1716=0,'Input and Summary Results'!D1298=0,'Input and Summary Results'!D1298=""),FALSE,'Input and Summary Results'!$D1298)</f>
        <v>0</v>
      </c>
      <c r="D1716" t="b">
        <f>IF(OR(B1716=0,'Input and Summary Results'!E1298=0),FALSE,'Input and Summary Results'!$E1298)</f>
        <v>0</v>
      </c>
      <c r="E1716" t="b">
        <f t="shared" si="110"/>
        <v>0</v>
      </c>
      <c r="F1716" t="b">
        <f t="shared" si="111"/>
        <v>0</v>
      </c>
      <c r="G1716" t="b">
        <f>IF('Input and Summary Results'!$J$4="yes",IF(C1716=FALSE,FALSE,IF('Data Transformation'!E1716&lt;$R$10,E1716,$R$10)),IF(C1716=FALSE,FALSE,IF(C1716&lt;$R$10,C1716,$R$10)))</f>
        <v>0</v>
      </c>
      <c r="H1716" t="b">
        <f>IF('Input and Summary Results'!$J$4="yes",'Data Transformation'!F1716,'Data Transformation'!D1716)</f>
        <v>0</v>
      </c>
      <c r="I1716" t="str">
        <f t="shared" si="109"/>
        <v/>
      </c>
    </row>
    <row r="1717" spans="2:9" x14ac:dyDescent="0.55000000000000004">
      <c r="B1717" t="b">
        <f>IF('Input and Summary Results'!D1299=0,FALSE,'Input and Summary Results'!$B1299)</f>
        <v>0</v>
      </c>
      <c r="C1717" t="b">
        <f>IF(OR(B1717=0,'Input and Summary Results'!D1299=0,'Input and Summary Results'!D1299=""),FALSE,'Input and Summary Results'!$D1299)</f>
        <v>0</v>
      </c>
      <c r="D1717" t="b">
        <f>IF(OR(B1717=0,'Input and Summary Results'!E1299=0),FALSE,'Input and Summary Results'!$E1299)</f>
        <v>0</v>
      </c>
      <c r="E1717" t="b">
        <f t="shared" si="110"/>
        <v>0</v>
      </c>
      <c r="F1717" t="b">
        <f t="shared" si="111"/>
        <v>0</v>
      </c>
      <c r="G1717" t="b">
        <f>IF('Input and Summary Results'!$J$4="yes",IF(C1717=FALSE,FALSE,IF('Data Transformation'!E1717&lt;$R$10,E1717,$R$10)),IF(C1717=FALSE,FALSE,IF(C1717&lt;$R$10,C1717,$R$10)))</f>
        <v>0</v>
      </c>
      <c r="H1717" t="b">
        <f>IF('Input and Summary Results'!$J$4="yes",'Data Transformation'!F1717,'Data Transformation'!D1717)</f>
        <v>0</v>
      </c>
      <c r="I1717" t="str">
        <f t="shared" si="109"/>
        <v/>
      </c>
    </row>
    <row r="1718" spans="2:9" x14ac:dyDescent="0.55000000000000004">
      <c r="B1718" t="b">
        <f>IF('Input and Summary Results'!D1300=0,FALSE,'Input and Summary Results'!$B1300)</f>
        <v>0</v>
      </c>
      <c r="C1718" t="b">
        <f>IF(OR(B1718=0,'Input and Summary Results'!D1300=0,'Input and Summary Results'!D1300=""),FALSE,'Input and Summary Results'!$D1300)</f>
        <v>0</v>
      </c>
      <c r="D1718" t="b">
        <f>IF(OR(B1718=0,'Input and Summary Results'!E1300=0),FALSE,'Input and Summary Results'!$E1300)</f>
        <v>0</v>
      </c>
      <c r="E1718" t="b">
        <f t="shared" si="110"/>
        <v>0</v>
      </c>
      <c r="F1718" t="b">
        <f t="shared" si="111"/>
        <v>0</v>
      </c>
      <c r="G1718" t="b">
        <f>IF('Input and Summary Results'!$J$4="yes",IF(C1718=FALSE,FALSE,IF('Data Transformation'!E1718&lt;$R$10,E1718,$R$10)),IF(C1718=FALSE,FALSE,IF(C1718&lt;$R$10,C1718,$R$10)))</f>
        <v>0</v>
      </c>
      <c r="H1718" t="b">
        <f>IF('Input and Summary Results'!$J$4="yes",'Data Transformation'!F1718,'Data Transformation'!D1718)</f>
        <v>0</v>
      </c>
      <c r="I1718" t="str">
        <f t="shared" si="109"/>
        <v/>
      </c>
    </row>
    <row r="1719" spans="2:9" x14ac:dyDescent="0.55000000000000004">
      <c r="B1719" t="b">
        <f>IF('Input and Summary Results'!D1301=0,FALSE,'Input and Summary Results'!$B1301)</f>
        <v>0</v>
      </c>
      <c r="C1719" t="b">
        <f>IF(OR(B1719=0,'Input and Summary Results'!D1301=0,'Input and Summary Results'!D1301=""),FALSE,'Input and Summary Results'!$D1301)</f>
        <v>0</v>
      </c>
      <c r="D1719" t="b">
        <f>IF(OR(B1719=0,'Input and Summary Results'!E1301=0),FALSE,'Input and Summary Results'!$E1301)</f>
        <v>0</v>
      </c>
      <c r="E1719" t="b">
        <f t="shared" si="110"/>
        <v>0</v>
      </c>
      <c r="F1719" t="b">
        <f t="shared" si="111"/>
        <v>0</v>
      </c>
      <c r="G1719" t="b">
        <f>IF('Input and Summary Results'!$J$4="yes",IF(C1719=FALSE,FALSE,IF('Data Transformation'!E1719&lt;$R$10,E1719,$R$10)),IF(C1719=FALSE,FALSE,IF(C1719&lt;$R$10,C1719,$R$10)))</f>
        <v>0</v>
      </c>
      <c r="H1719" t="b">
        <f>IF('Input and Summary Results'!$J$4="yes",'Data Transformation'!F1719,'Data Transformation'!D1719)</f>
        <v>0</v>
      </c>
      <c r="I1719" t="str">
        <f t="shared" si="109"/>
        <v/>
      </c>
    </row>
    <row r="1720" spans="2:9" x14ac:dyDescent="0.55000000000000004">
      <c r="B1720" t="b">
        <f>IF('Input and Summary Results'!D1302=0,FALSE,'Input and Summary Results'!$B1302)</f>
        <v>0</v>
      </c>
      <c r="C1720" t="b">
        <f>IF(OR(B1720=0,'Input and Summary Results'!D1302=0,'Input and Summary Results'!D1302=""),FALSE,'Input and Summary Results'!$D1302)</f>
        <v>0</v>
      </c>
      <c r="D1720" t="b">
        <f>IF(OR(B1720=0,'Input and Summary Results'!E1302=0),FALSE,'Input and Summary Results'!$E1302)</f>
        <v>0</v>
      </c>
      <c r="E1720" t="b">
        <f t="shared" si="110"/>
        <v>0</v>
      </c>
      <c r="F1720" t="b">
        <f t="shared" si="111"/>
        <v>0</v>
      </c>
      <c r="G1720" t="b">
        <f>IF('Input and Summary Results'!$J$4="yes",IF(C1720=FALSE,FALSE,IF('Data Transformation'!E1720&lt;$R$10,E1720,$R$10)),IF(C1720=FALSE,FALSE,IF(C1720&lt;$R$10,C1720,$R$10)))</f>
        <v>0</v>
      </c>
      <c r="H1720" t="b">
        <f>IF('Input and Summary Results'!$J$4="yes",'Data Transformation'!F1720,'Data Transformation'!D1720)</f>
        <v>0</v>
      </c>
      <c r="I1720" t="str">
        <f t="shared" si="109"/>
        <v/>
      </c>
    </row>
    <row r="1721" spans="2:9" x14ac:dyDescent="0.55000000000000004">
      <c r="B1721" t="b">
        <f>IF('Input and Summary Results'!D1303=0,FALSE,'Input and Summary Results'!$B1303)</f>
        <v>0</v>
      </c>
      <c r="C1721" t="b">
        <f>IF(OR(B1721=0,'Input and Summary Results'!D1303=0,'Input and Summary Results'!D1303=""),FALSE,'Input and Summary Results'!$D1303)</f>
        <v>0</v>
      </c>
      <c r="D1721" t="b">
        <f>IF(OR(B1721=0,'Input and Summary Results'!E1303=0),FALSE,'Input and Summary Results'!$E1303)</f>
        <v>0</v>
      </c>
      <c r="E1721" t="b">
        <f t="shared" si="110"/>
        <v>0</v>
      </c>
      <c r="F1721" t="b">
        <f t="shared" si="111"/>
        <v>0</v>
      </c>
      <c r="G1721" t="b">
        <f>IF('Input and Summary Results'!$J$4="yes",IF(C1721=FALSE,FALSE,IF('Data Transformation'!E1721&lt;$R$10,E1721,$R$10)),IF(C1721=FALSE,FALSE,IF(C1721&lt;$R$10,C1721,$R$10)))</f>
        <v>0</v>
      </c>
      <c r="H1721" t="b">
        <f>IF('Input and Summary Results'!$J$4="yes",'Data Transformation'!F1721,'Data Transformation'!D1721)</f>
        <v>0</v>
      </c>
      <c r="I1721" t="str">
        <f t="shared" si="109"/>
        <v/>
      </c>
    </row>
    <row r="1722" spans="2:9" x14ac:dyDescent="0.55000000000000004">
      <c r="B1722" t="b">
        <f>IF('Input and Summary Results'!D1304=0,FALSE,'Input and Summary Results'!$B1304)</f>
        <v>0</v>
      </c>
      <c r="C1722" t="b">
        <f>IF(OR(B1722=0,'Input and Summary Results'!D1304=0,'Input and Summary Results'!D1304=""),FALSE,'Input and Summary Results'!$D1304)</f>
        <v>0</v>
      </c>
      <c r="D1722" t="b">
        <f>IF(OR(B1722=0,'Input and Summary Results'!E1304=0),FALSE,'Input and Summary Results'!$E1304)</f>
        <v>0</v>
      </c>
      <c r="E1722" t="b">
        <f t="shared" si="110"/>
        <v>0</v>
      </c>
      <c r="F1722" t="b">
        <f t="shared" si="111"/>
        <v>0</v>
      </c>
      <c r="G1722" t="b">
        <f>IF('Input and Summary Results'!$J$4="yes",IF(C1722=FALSE,FALSE,IF('Data Transformation'!E1722&lt;$R$10,E1722,$R$10)),IF(C1722=FALSE,FALSE,IF(C1722&lt;$R$10,C1722,$R$10)))</f>
        <v>0</v>
      </c>
      <c r="H1722" t="b">
        <f>IF('Input and Summary Results'!$J$4="yes",'Data Transformation'!F1722,'Data Transformation'!D1722)</f>
        <v>0</v>
      </c>
      <c r="I1722" t="str">
        <f t="shared" si="109"/>
        <v/>
      </c>
    </row>
    <row r="1723" spans="2:9" x14ac:dyDescent="0.55000000000000004">
      <c r="B1723" t="b">
        <f>IF('Input and Summary Results'!D1305=0,FALSE,'Input and Summary Results'!$B1305)</f>
        <v>0</v>
      </c>
      <c r="C1723" t="b">
        <f>IF(OR(B1723=0,'Input and Summary Results'!D1305=0,'Input and Summary Results'!D1305=""),FALSE,'Input and Summary Results'!$D1305)</f>
        <v>0</v>
      </c>
      <c r="D1723" t="b">
        <f>IF(OR(B1723=0,'Input and Summary Results'!E1305=0),FALSE,'Input and Summary Results'!$E1305)</f>
        <v>0</v>
      </c>
      <c r="E1723" t="b">
        <f t="shared" si="110"/>
        <v>0</v>
      </c>
      <c r="F1723" t="b">
        <f t="shared" si="111"/>
        <v>0</v>
      </c>
      <c r="G1723" t="b">
        <f>IF('Input and Summary Results'!$J$4="yes",IF(C1723=FALSE,FALSE,IF('Data Transformation'!E1723&lt;$R$10,E1723,$R$10)),IF(C1723=FALSE,FALSE,IF(C1723&lt;$R$10,C1723,$R$10)))</f>
        <v>0</v>
      </c>
      <c r="H1723" t="b">
        <f>IF('Input and Summary Results'!$J$4="yes",'Data Transformation'!F1723,'Data Transformation'!D1723)</f>
        <v>0</v>
      </c>
      <c r="I1723" t="str">
        <f t="shared" si="109"/>
        <v/>
      </c>
    </row>
    <row r="1724" spans="2:9" x14ac:dyDescent="0.55000000000000004">
      <c r="B1724" t="b">
        <f>IF('Input and Summary Results'!D1306=0,FALSE,'Input and Summary Results'!$B1306)</f>
        <v>0</v>
      </c>
      <c r="C1724" t="b">
        <f>IF(OR(B1724=0,'Input and Summary Results'!D1306=0,'Input and Summary Results'!D1306=""),FALSE,'Input and Summary Results'!$D1306)</f>
        <v>0</v>
      </c>
      <c r="D1724" t="b">
        <f>IF(OR(B1724=0,'Input and Summary Results'!E1306=0),FALSE,'Input and Summary Results'!$E1306)</f>
        <v>0</v>
      </c>
      <c r="E1724" t="b">
        <f t="shared" si="110"/>
        <v>0</v>
      </c>
      <c r="F1724" t="b">
        <f t="shared" si="111"/>
        <v>0</v>
      </c>
      <c r="G1724" t="b">
        <f>IF('Input and Summary Results'!$J$4="yes",IF(C1724=FALSE,FALSE,IF('Data Transformation'!E1724&lt;$R$10,E1724,$R$10)),IF(C1724=FALSE,FALSE,IF(C1724&lt;$R$10,C1724,$R$10)))</f>
        <v>0</v>
      </c>
      <c r="H1724" t="b">
        <f>IF('Input and Summary Results'!$J$4="yes",'Data Transformation'!F1724,'Data Transformation'!D1724)</f>
        <v>0</v>
      </c>
      <c r="I1724" t="str">
        <f t="shared" si="109"/>
        <v/>
      </c>
    </row>
    <row r="1725" spans="2:9" x14ac:dyDescent="0.55000000000000004">
      <c r="B1725" t="b">
        <f>IF('Input and Summary Results'!D1307=0,FALSE,'Input and Summary Results'!$B1307)</f>
        <v>0</v>
      </c>
      <c r="C1725" t="b">
        <f>IF(OR(B1725=0,'Input and Summary Results'!D1307=0,'Input and Summary Results'!D1307=""),FALSE,'Input and Summary Results'!$D1307)</f>
        <v>0</v>
      </c>
      <c r="D1725" t="b">
        <f>IF(OR(B1725=0,'Input and Summary Results'!E1307=0),FALSE,'Input and Summary Results'!$E1307)</f>
        <v>0</v>
      </c>
      <c r="E1725" t="b">
        <f t="shared" si="110"/>
        <v>0</v>
      </c>
      <c r="F1725" t="b">
        <f t="shared" si="111"/>
        <v>0</v>
      </c>
      <c r="G1725" t="b">
        <f>IF('Input and Summary Results'!$J$4="yes",IF(C1725=FALSE,FALSE,IF('Data Transformation'!E1725&lt;$R$10,E1725,$R$10)),IF(C1725=FALSE,FALSE,IF(C1725&lt;$R$10,C1725,$R$10)))</f>
        <v>0</v>
      </c>
      <c r="H1725" t="b">
        <f>IF('Input and Summary Results'!$J$4="yes",'Data Transformation'!F1725,'Data Transformation'!D1725)</f>
        <v>0</v>
      </c>
      <c r="I1725" t="str">
        <f t="shared" si="109"/>
        <v/>
      </c>
    </row>
    <row r="1726" spans="2:9" x14ac:dyDescent="0.55000000000000004">
      <c r="B1726" t="b">
        <f>IF('Input and Summary Results'!D1308=0,FALSE,'Input and Summary Results'!$B1308)</f>
        <v>0</v>
      </c>
      <c r="C1726" t="b">
        <f>IF(OR(B1726=0,'Input and Summary Results'!D1308=0,'Input and Summary Results'!D1308=""),FALSE,'Input and Summary Results'!$D1308)</f>
        <v>0</v>
      </c>
      <c r="D1726" t="b">
        <f>IF(OR(B1726=0,'Input and Summary Results'!E1308=0),FALSE,'Input and Summary Results'!$E1308)</f>
        <v>0</v>
      </c>
      <c r="E1726" t="b">
        <f t="shared" si="110"/>
        <v>0</v>
      </c>
      <c r="F1726" t="b">
        <f t="shared" si="111"/>
        <v>0</v>
      </c>
      <c r="G1726" t="b">
        <f>IF('Input and Summary Results'!$J$4="yes",IF(C1726=FALSE,FALSE,IF('Data Transformation'!E1726&lt;$R$10,E1726,$R$10)),IF(C1726=FALSE,FALSE,IF(C1726&lt;$R$10,C1726,$R$10)))</f>
        <v>0</v>
      </c>
      <c r="H1726" t="b">
        <f>IF('Input and Summary Results'!$J$4="yes",'Data Transformation'!F1726,'Data Transformation'!D1726)</f>
        <v>0</v>
      </c>
      <c r="I1726" t="str">
        <f t="shared" si="109"/>
        <v/>
      </c>
    </row>
    <row r="1727" spans="2:9" x14ac:dyDescent="0.55000000000000004">
      <c r="B1727" t="b">
        <f>IF('Input and Summary Results'!D1309=0,FALSE,'Input and Summary Results'!$B1309)</f>
        <v>0</v>
      </c>
      <c r="C1727" t="b">
        <f>IF(OR(B1727=0,'Input and Summary Results'!D1309=0,'Input and Summary Results'!D1309=""),FALSE,'Input and Summary Results'!$D1309)</f>
        <v>0</v>
      </c>
      <c r="D1727" t="b">
        <f>IF(OR(B1727=0,'Input and Summary Results'!E1309=0),FALSE,'Input and Summary Results'!$E1309)</f>
        <v>0</v>
      </c>
      <c r="E1727" t="b">
        <f t="shared" si="110"/>
        <v>0</v>
      </c>
      <c r="F1727" t="b">
        <f t="shared" si="111"/>
        <v>0</v>
      </c>
      <c r="G1727" t="b">
        <f>IF('Input and Summary Results'!$J$4="yes",IF(C1727=FALSE,FALSE,IF('Data Transformation'!E1727&lt;$R$10,E1727,$R$10)),IF(C1727=FALSE,FALSE,IF(C1727&lt;$R$10,C1727,$R$10)))</f>
        <v>0</v>
      </c>
      <c r="H1727" t="b">
        <f>IF('Input and Summary Results'!$J$4="yes",'Data Transformation'!F1727,'Data Transformation'!D1727)</f>
        <v>0</v>
      </c>
      <c r="I1727" t="str">
        <f t="shared" si="109"/>
        <v/>
      </c>
    </row>
    <row r="1728" spans="2:9" x14ac:dyDescent="0.55000000000000004">
      <c r="B1728" t="b">
        <f>IF('Input and Summary Results'!D1310=0,FALSE,'Input and Summary Results'!$B1310)</f>
        <v>0</v>
      </c>
      <c r="C1728" t="b">
        <f>IF(OR(B1728=0,'Input and Summary Results'!D1310=0,'Input and Summary Results'!D1310=""),FALSE,'Input and Summary Results'!$D1310)</f>
        <v>0</v>
      </c>
      <c r="D1728" t="b">
        <f>IF(OR(B1728=0,'Input and Summary Results'!E1310=0),FALSE,'Input and Summary Results'!$E1310)</f>
        <v>0</v>
      </c>
      <c r="E1728" t="b">
        <f t="shared" si="110"/>
        <v>0</v>
      </c>
      <c r="F1728" t="b">
        <f t="shared" si="111"/>
        <v>0</v>
      </c>
      <c r="G1728" t="b">
        <f>IF('Input and Summary Results'!$J$4="yes",IF(C1728=FALSE,FALSE,IF('Data Transformation'!E1728&lt;$R$10,E1728,$R$10)),IF(C1728=FALSE,FALSE,IF(C1728&lt;$R$10,C1728,$R$10)))</f>
        <v>0</v>
      </c>
      <c r="H1728" t="b">
        <f>IF('Input and Summary Results'!$J$4="yes",'Data Transformation'!F1728,'Data Transformation'!D1728)</f>
        <v>0</v>
      </c>
      <c r="I1728" t="str">
        <f t="shared" si="109"/>
        <v/>
      </c>
    </row>
    <row r="1729" spans="2:9" x14ac:dyDescent="0.55000000000000004">
      <c r="B1729" t="b">
        <f>IF('Input and Summary Results'!D1311=0,FALSE,'Input and Summary Results'!$B1311)</f>
        <v>0</v>
      </c>
      <c r="C1729" t="b">
        <f>IF(OR(B1729=0,'Input and Summary Results'!D1311=0,'Input and Summary Results'!D1311=""),FALSE,'Input and Summary Results'!$D1311)</f>
        <v>0</v>
      </c>
      <c r="D1729" t="b">
        <f>IF(OR(B1729=0,'Input and Summary Results'!E1311=0),FALSE,'Input and Summary Results'!$E1311)</f>
        <v>0</v>
      </c>
      <c r="E1729" t="b">
        <f t="shared" si="110"/>
        <v>0</v>
      </c>
      <c r="F1729" t="b">
        <f t="shared" si="111"/>
        <v>0</v>
      </c>
      <c r="G1729" t="b">
        <f>IF('Input and Summary Results'!$J$4="yes",IF(C1729=FALSE,FALSE,IF('Data Transformation'!E1729&lt;$R$10,E1729,$R$10)),IF(C1729=FALSE,FALSE,IF(C1729&lt;$R$10,C1729,$R$10)))</f>
        <v>0</v>
      </c>
      <c r="H1729" t="b">
        <f>IF('Input and Summary Results'!$J$4="yes",'Data Transformation'!F1729,'Data Transformation'!D1729)</f>
        <v>0</v>
      </c>
      <c r="I1729" t="str">
        <f t="shared" si="109"/>
        <v/>
      </c>
    </row>
    <row r="1730" spans="2:9" x14ac:dyDescent="0.55000000000000004">
      <c r="B1730" t="b">
        <f>IF('Input and Summary Results'!D1312=0,FALSE,'Input and Summary Results'!$B1312)</f>
        <v>0</v>
      </c>
      <c r="C1730" t="b">
        <f>IF(OR(B1730=0,'Input and Summary Results'!D1312=0,'Input and Summary Results'!D1312=""),FALSE,'Input and Summary Results'!$D1312)</f>
        <v>0</v>
      </c>
      <c r="D1730" t="b">
        <f>IF(OR(B1730=0,'Input and Summary Results'!E1312=0),FALSE,'Input and Summary Results'!$E1312)</f>
        <v>0</v>
      </c>
      <c r="E1730" t="b">
        <f t="shared" si="110"/>
        <v>0</v>
      </c>
      <c r="F1730" t="b">
        <f t="shared" si="111"/>
        <v>0</v>
      </c>
      <c r="G1730" t="b">
        <f>IF('Input and Summary Results'!$J$4="yes",IF(C1730=FALSE,FALSE,IF('Data Transformation'!E1730&lt;$R$10,E1730,$R$10)),IF(C1730=FALSE,FALSE,IF(C1730&lt;$R$10,C1730,$R$10)))</f>
        <v>0</v>
      </c>
      <c r="H1730" t="b">
        <f>IF('Input and Summary Results'!$J$4="yes",'Data Transformation'!F1730,'Data Transformation'!D1730)</f>
        <v>0</v>
      </c>
      <c r="I1730" t="str">
        <f t="shared" si="109"/>
        <v/>
      </c>
    </row>
    <row r="1731" spans="2:9" x14ac:dyDescent="0.55000000000000004">
      <c r="B1731" t="b">
        <f>IF('Input and Summary Results'!D1313=0,FALSE,'Input and Summary Results'!$B1313)</f>
        <v>0</v>
      </c>
      <c r="C1731" t="b">
        <f>IF(OR(B1731=0,'Input and Summary Results'!D1313=0,'Input and Summary Results'!D1313=""),FALSE,'Input and Summary Results'!$D1313)</f>
        <v>0</v>
      </c>
      <c r="D1731" t="b">
        <f>IF(OR(B1731=0,'Input and Summary Results'!E1313=0),FALSE,'Input and Summary Results'!$E1313)</f>
        <v>0</v>
      </c>
      <c r="E1731" t="b">
        <f t="shared" si="110"/>
        <v>0</v>
      </c>
      <c r="F1731" t="b">
        <f t="shared" si="111"/>
        <v>0</v>
      </c>
      <c r="G1731" t="b">
        <f>IF('Input and Summary Results'!$J$4="yes",IF(C1731=FALSE,FALSE,IF('Data Transformation'!E1731&lt;$R$10,E1731,$R$10)),IF(C1731=FALSE,FALSE,IF(C1731&lt;$R$10,C1731,$R$10)))</f>
        <v>0</v>
      </c>
      <c r="H1731" t="b">
        <f>IF('Input and Summary Results'!$J$4="yes",'Data Transformation'!F1731,'Data Transformation'!D1731)</f>
        <v>0</v>
      </c>
      <c r="I1731" t="str">
        <f t="shared" si="109"/>
        <v/>
      </c>
    </row>
    <row r="1732" spans="2:9" x14ac:dyDescent="0.55000000000000004">
      <c r="B1732" t="b">
        <f>IF('Input and Summary Results'!D1314=0,FALSE,'Input and Summary Results'!$B1314)</f>
        <v>0</v>
      </c>
      <c r="C1732" t="b">
        <f>IF(OR(B1732=0,'Input and Summary Results'!D1314=0,'Input and Summary Results'!D1314=""),FALSE,'Input and Summary Results'!$D1314)</f>
        <v>0</v>
      </c>
      <c r="D1732" t="b">
        <f>IF(OR(B1732=0,'Input and Summary Results'!E1314=0),FALSE,'Input and Summary Results'!$E1314)</f>
        <v>0</v>
      </c>
      <c r="E1732" t="b">
        <f t="shared" si="110"/>
        <v>0</v>
      </c>
      <c r="F1732" t="b">
        <f t="shared" si="111"/>
        <v>0</v>
      </c>
      <c r="G1732" t="b">
        <f>IF('Input and Summary Results'!$J$4="yes",IF(C1732=FALSE,FALSE,IF('Data Transformation'!E1732&lt;$R$10,E1732,$R$10)),IF(C1732=FALSE,FALSE,IF(C1732&lt;$R$10,C1732,$R$10)))</f>
        <v>0</v>
      </c>
      <c r="H1732" t="b">
        <f>IF('Input and Summary Results'!$J$4="yes",'Data Transformation'!F1732,'Data Transformation'!D1732)</f>
        <v>0</v>
      </c>
      <c r="I1732" t="str">
        <f t="shared" si="109"/>
        <v/>
      </c>
    </row>
    <row r="1733" spans="2:9" x14ac:dyDescent="0.55000000000000004">
      <c r="B1733" t="b">
        <f>IF('Input and Summary Results'!D1315=0,FALSE,'Input and Summary Results'!$B1315)</f>
        <v>0</v>
      </c>
      <c r="C1733" t="b">
        <f>IF(OR(B1733=0,'Input and Summary Results'!D1315=0,'Input and Summary Results'!D1315=""),FALSE,'Input and Summary Results'!$D1315)</f>
        <v>0</v>
      </c>
      <c r="D1733" t="b">
        <f>IF(OR(B1733=0,'Input and Summary Results'!E1315=0),FALSE,'Input and Summary Results'!$E1315)</f>
        <v>0</v>
      </c>
      <c r="E1733" t="b">
        <f t="shared" si="110"/>
        <v>0</v>
      </c>
      <c r="F1733" t="b">
        <f t="shared" si="111"/>
        <v>0</v>
      </c>
      <c r="G1733" t="b">
        <f>IF('Input and Summary Results'!$J$4="yes",IF(C1733=FALSE,FALSE,IF('Data Transformation'!E1733&lt;$R$10,E1733,$R$10)),IF(C1733=FALSE,FALSE,IF(C1733&lt;$R$10,C1733,$R$10)))</f>
        <v>0</v>
      </c>
      <c r="H1733" t="b">
        <f>IF('Input and Summary Results'!$J$4="yes",'Data Transformation'!F1733,'Data Transformation'!D1733)</f>
        <v>0</v>
      </c>
      <c r="I1733" t="str">
        <f t="shared" ref="I1733:I1796" si="112">IF(G1733=FALSE,"",B1733)</f>
        <v/>
      </c>
    </row>
    <row r="1734" spans="2:9" x14ac:dyDescent="0.55000000000000004">
      <c r="B1734" t="b">
        <f>IF('Input and Summary Results'!D1316=0,FALSE,'Input and Summary Results'!$B1316)</f>
        <v>0</v>
      </c>
      <c r="C1734" t="b">
        <f>IF(OR(B1734=0,'Input and Summary Results'!D1316=0,'Input and Summary Results'!D1316=""),FALSE,'Input and Summary Results'!$D1316)</f>
        <v>0</v>
      </c>
      <c r="D1734" t="b">
        <f>IF(OR(B1734=0,'Input and Summary Results'!E1316=0),FALSE,'Input and Summary Results'!$E1316)</f>
        <v>0</v>
      </c>
      <c r="E1734" t="b">
        <f t="shared" si="110"/>
        <v>0</v>
      </c>
      <c r="F1734" t="b">
        <f t="shared" si="111"/>
        <v>0</v>
      </c>
      <c r="G1734" t="b">
        <f>IF('Input and Summary Results'!$J$4="yes",IF(C1734=FALSE,FALSE,IF('Data Transformation'!E1734&lt;$R$10,E1734,$R$10)),IF(C1734=FALSE,FALSE,IF(C1734&lt;$R$10,C1734,$R$10)))</f>
        <v>0</v>
      </c>
      <c r="H1734" t="b">
        <f>IF('Input and Summary Results'!$J$4="yes",'Data Transformation'!F1734,'Data Transformation'!D1734)</f>
        <v>0</v>
      </c>
      <c r="I1734" t="str">
        <f t="shared" si="112"/>
        <v/>
      </c>
    </row>
    <row r="1735" spans="2:9" x14ac:dyDescent="0.55000000000000004">
      <c r="B1735" t="b">
        <f>IF('Input and Summary Results'!D1317=0,FALSE,'Input and Summary Results'!$B1317)</f>
        <v>0</v>
      </c>
      <c r="C1735" t="b">
        <f>IF(OR(B1735=0,'Input and Summary Results'!D1317=0,'Input and Summary Results'!D1317=""),FALSE,'Input and Summary Results'!$D1317)</f>
        <v>0</v>
      </c>
      <c r="D1735" t="b">
        <f>IF(OR(B1735=0,'Input and Summary Results'!E1317=0),FALSE,'Input and Summary Results'!$E1317)</f>
        <v>0</v>
      </c>
      <c r="E1735" t="b">
        <f t="shared" si="110"/>
        <v>0</v>
      </c>
      <c r="F1735" t="b">
        <f t="shared" si="111"/>
        <v>0</v>
      </c>
      <c r="G1735" t="b">
        <f>IF('Input and Summary Results'!$J$4="yes",IF(C1735=FALSE,FALSE,IF('Data Transformation'!E1735&lt;$R$10,E1735,$R$10)),IF(C1735=FALSE,FALSE,IF(C1735&lt;$R$10,C1735,$R$10)))</f>
        <v>0</v>
      </c>
      <c r="H1735" t="b">
        <f>IF('Input and Summary Results'!$J$4="yes",'Data Transformation'!F1735,'Data Transformation'!D1735)</f>
        <v>0</v>
      </c>
      <c r="I1735" t="str">
        <f t="shared" si="112"/>
        <v/>
      </c>
    </row>
    <row r="1736" spans="2:9" x14ac:dyDescent="0.55000000000000004">
      <c r="B1736" t="b">
        <f>IF('Input and Summary Results'!D1318=0,FALSE,'Input and Summary Results'!$B1318)</f>
        <v>0</v>
      </c>
      <c r="C1736" t="b">
        <f>IF(OR(B1736=0,'Input and Summary Results'!D1318=0,'Input and Summary Results'!D1318=""),FALSE,'Input and Summary Results'!$D1318)</f>
        <v>0</v>
      </c>
      <c r="D1736" t="b">
        <f>IF(OR(B1736=0,'Input and Summary Results'!E1318=0),FALSE,'Input and Summary Results'!$E1318)</f>
        <v>0</v>
      </c>
      <c r="E1736" t="b">
        <f t="shared" si="110"/>
        <v>0</v>
      </c>
      <c r="F1736" t="b">
        <f t="shared" si="111"/>
        <v>0</v>
      </c>
      <c r="G1736" t="b">
        <f>IF('Input and Summary Results'!$J$4="yes",IF(C1736=FALSE,FALSE,IF('Data Transformation'!E1736&lt;$R$10,E1736,$R$10)),IF(C1736=FALSE,FALSE,IF(C1736&lt;$R$10,C1736,$R$10)))</f>
        <v>0</v>
      </c>
      <c r="H1736" t="b">
        <f>IF('Input and Summary Results'!$J$4="yes",'Data Transformation'!F1736,'Data Transformation'!D1736)</f>
        <v>0</v>
      </c>
      <c r="I1736" t="str">
        <f t="shared" si="112"/>
        <v/>
      </c>
    </row>
    <row r="1737" spans="2:9" x14ac:dyDescent="0.55000000000000004">
      <c r="B1737" t="b">
        <f>IF('Input and Summary Results'!D1319=0,FALSE,'Input and Summary Results'!$B1319)</f>
        <v>0</v>
      </c>
      <c r="C1737" t="b">
        <f>IF(OR(B1737=0,'Input and Summary Results'!D1319=0,'Input and Summary Results'!D1319=""),FALSE,'Input and Summary Results'!$D1319)</f>
        <v>0</v>
      </c>
      <c r="D1737" t="b">
        <f>IF(OR(B1737=0,'Input and Summary Results'!E1319=0),FALSE,'Input and Summary Results'!$E1319)</f>
        <v>0</v>
      </c>
      <c r="E1737" t="b">
        <f t="shared" si="110"/>
        <v>0</v>
      </c>
      <c r="F1737" t="b">
        <f t="shared" si="111"/>
        <v>0</v>
      </c>
      <c r="G1737" t="b">
        <f>IF('Input and Summary Results'!$J$4="yes",IF(C1737=FALSE,FALSE,IF('Data Transformation'!E1737&lt;$R$10,E1737,$R$10)),IF(C1737=FALSE,FALSE,IF(C1737&lt;$R$10,C1737,$R$10)))</f>
        <v>0</v>
      </c>
      <c r="H1737" t="b">
        <f>IF('Input and Summary Results'!$J$4="yes",'Data Transformation'!F1737,'Data Transformation'!D1737)</f>
        <v>0</v>
      </c>
      <c r="I1737" t="str">
        <f t="shared" si="112"/>
        <v/>
      </c>
    </row>
    <row r="1738" spans="2:9" x14ac:dyDescent="0.55000000000000004">
      <c r="B1738" t="b">
        <f>IF('Input and Summary Results'!D1320=0,FALSE,'Input and Summary Results'!$B1320)</f>
        <v>0</v>
      </c>
      <c r="C1738" t="b">
        <f>IF(OR(B1738=0,'Input and Summary Results'!D1320=0,'Input and Summary Results'!D1320=""),FALSE,'Input and Summary Results'!$D1320)</f>
        <v>0</v>
      </c>
      <c r="D1738" t="b">
        <f>IF(OR(B1738=0,'Input and Summary Results'!E1320=0),FALSE,'Input and Summary Results'!$E1320)</f>
        <v>0</v>
      </c>
      <c r="E1738" t="b">
        <f t="shared" si="110"/>
        <v>0</v>
      </c>
      <c r="F1738" t="b">
        <f t="shared" si="111"/>
        <v>0</v>
      </c>
      <c r="G1738" t="b">
        <f>IF('Input and Summary Results'!$J$4="yes",IF(C1738=FALSE,FALSE,IF('Data Transformation'!E1738&lt;$R$10,E1738,$R$10)),IF(C1738=FALSE,FALSE,IF(C1738&lt;$R$10,C1738,$R$10)))</f>
        <v>0</v>
      </c>
      <c r="H1738" t="b">
        <f>IF('Input and Summary Results'!$J$4="yes",'Data Transformation'!F1738,'Data Transformation'!D1738)</f>
        <v>0</v>
      </c>
      <c r="I1738" t="str">
        <f t="shared" si="112"/>
        <v/>
      </c>
    </row>
    <row r="1739" spans="2:9" x14ac:dyDescent="0.55000000000000004">
      <c r="B1739" t="b">
        <f>IF('Input and Summary Results'!D1321=0,FALSE,'Input and Summary Results'!$B1321)</f>
        <v>0</v>
      </c>
      <c r="C1739" t="b">
        <f>IF(OR(B1739=0,'Input and Summary Results'!D1321=0,'Input and Summary Results'!D1321=""),FALSE,'Input and Summary Results'!$D1321)</f>
        <v>0</v>
      </c>
      <c r="D1739" t="b">
        <f>IF(OR(B1739=0,'Input and Summary Results'!E1321=0),FALSE,'Input and Summary Results'!$E1321)</f>
        <v>0</v>
      </c>
      <c r="E1739" t="b">
        <f t="shared" si="110"/>
        <v>0</v>
      </c>
      <c r="F1739" t="b">
        <f t="shared" si="111"/>
        <v>0</v>
      </c>
      <c r="G1739" t="b">
        <f>IF('Input and Summary Results'!$J$4="yes",IF(C1739=FALSE,FALSE,IF('Data Transformation'!E1739&lt;$R$10,E1739,$R$10)),IF(C1739=FALSE,FALSE,IF(C1739&lt;$R$10,C1739,$R$10)))</f>
        <v>0</v>
      </c>
      <c r="H1739" t="b">
        <f>IF('Input and Summary Results'!$J$4="yes",'Data Transformation'!F1739,'Data Transformation'!D1739)</f>
        <v>0</v>
      </c>
      <c r="I1739" t="str">
        <f t="shared" si="112"/>
        <v/>
      </c>
    </row>
    <row r="1740" spans="2:9" x14ac:dyDescent="0.55000000000000004">
      <c r="B1740" t="b">
        <f>IF('Input and Summary Results'!D1322=0,FALSE,'Input and Summary Results'!$B1322)</f>
        <v>0</v>
      </c>
      <c r="C1740" t="b">
        <f>IF(OR(B1740=0,'Input and Summary Results'!D1322=0,'Input and Summary Results'!D1322=""),FALSE,'Input and Summary Results'!$D1322)</f>
        <v>0</v>
      </c>
      <c r="D1740" t="b">
        <f>IF(OR(B1740=0,'Input and Summary Results'!E1322=0),FALSE,'Input and Summary Results'!$E1322)</f>
        <v>0</v>
      </c>
      <c r="E1740" t="b">
        <f t="shared" si="110"/>
        <v>0</v>
      </c>
      <c r="F1740" t="b">
        <f t="shared" si="111"/>
        <v>0</v>
      </c>
      <c r="G1740" t="b">
        <f>IF('Input and Summary Results'!$J$4="yes",IF(C1740=FALSE,FALSE,IF('Data Transformation'!E1740&lt;$R$10,E1740,$R$10)),IF(C1740=FALSE,FALSE,IF(C1740&lt;$R$10,C1740,$R$10)))</f>
        <v>0</v>
      </c>
      <c r="H1740" t="b">
        <f>IF('Input and Summary Results'!$J$4="yes",'Data Transformation'!F1740,'Data Transformation'!D1740)</f>
        <v>0</v>
      </c>
      <c r="I1740" t="str">
        <f t="shared" si="112"/>
        <v/>
      </c>
    </row>
    <row r="1741" spans="2:9" x14ac:dyDescent="0.55000000000000004">
      <c r="B1741" t="b">
        <f>IF('Input and Summary Results'!D1323=0,FALSE,'Input and Summary Results'!$B1323)</f>
        <v>0</v>
      </c>
      <c r="C1741" t="b">
        <f>IF(OR(B1741=0,'Input and Summary Results'!D1323=0,'Input and Summary Results'!D1323=""),FALSE,'Input and Summary Results'!$D1323)</f>
        <v>0</v>
      </c>
      <c r="D1741" t="b">
        <f>IF(OR(B1741=0,'Input and Summary Results'!E1323=0),FALSE,'Input and Summary Results'!$E1323)</f>
        <v>0</v>
      </c>
      <c r="E1741" t="b">
        <f t="shared" si="110"/>
        <v>0</v>
      </c>
      <c r="F1741" t="b">
        <f t="shared" si="111"/>
        <v>0</v>
      </c>
      <c r="G1741" t="b">
        <f>IF('Input and Summary Results'!$J$4="yes",IF(C1741=FALSE,FALSE,IF('Data Transformation'!E1741&lt;$R$10,E1741,$R$10)),IF(C1741=FALSE,FALSE,IF(C1741&lt;$R$10,C1741,$R$10)))</f>
        <v>0</v>
      </c>
      <c r="H1741" t="b">
        <f>IF('Input and Summary Results'!$J$4="yes",'Data Transformation'!F1741,'Data Transformation'!D1741)</f>
        <v>0</v>
      </c>
      <c r="I1741" t="str">
        <f t="shared" si="112"/>
        <v/>
      </c>
    </row>
    <row r="1742" spans="2:9" x14ac:dyDescent="0.55000000000000004">
      <c r="B1742" t="b">
        <f>IF('Input and Summary Results'!D1324=0,FALSE,'Input and Summary Results'!$B1324)</f>
        <v>0</v>
      </c>
      <c r="C1742" t="b">
        <f>IF(OR(B1742=0,'Input and Summary Results'!D1324=0,'Input and Summary Results'!D1324=""),FALSE,'Input and Summary Results'!$D1324)</f>
        <v>0</v>
      </c>
      <c r="D1742" t="b">
        <f>IF(OR(B1742=0,'Input and Summary Results'!E1324=0),FALSE,'Input and Summary Results'!$E1324)</f>
        <v>0</v>
      </c>
      <c r="E1742" t="b">
        <f t="shared" si="110"/>
        <v>0</v>
      </c>
      <c r="F1742" t="b">
        <f t="shared" si="111"/>
        <v>0</v>
      </c>
      <c r="G1742" t="b">
        <f>IF('Input and Summary Results'!$J$4="yes",IF(C1742=FALSE,FALSE,IF('Data Transformation'!E1742&lt;$R$10,E1742,$R$10)),IF(C1742=FALSE,FALSE,IF(C1742&lt;$R$10,C1742,$R$10)))</f>
        <v>0</v>
      </c>
      <c r="H1742" t="b">
        <f>IF('Input and Summary Results'!$J$4="yes",'Data Transformation'!F1742,'Data Transformation'!D1742)</f>
        <v>0</v>
      </c>
      <c r="I1742" t="str">
        <f t="shared" si="112"/>
        <v/>
      </c>
    </row>
    <row r="1743" spans="2:9" x14ac:dyDescent="0.55000000000000004">
      <c r="B1743" t="b">
        <f>IF('Input and Summary Results'!D1325=0,FALSE,'Input and Summary Results'!$B1325)</f>
        <v>0</v>
      </c>
      <c r="C1743" t="b">
        <f>IF(OR(B1743=0,'Input and Summary Results'!D1325=0,'Input and Summary Results'!D1325=""),FALSE,'Input and Summary Results'!$D1325)</f>
        <v>0</v>
      </c>
      <c r="D1743" t="b">
        <f>IF(OR(B1743=0,'Input and Summary Results'!E1325=0),FALSE,'Input and Summary Results'!$E1325)</f>
        <v>0</v>
      </c>
      <c r="E1743" t="b">
        <f t="shared" si="110"/>
        <v>0</v>
      </c>
      <c r="F1743" t="b">
        <f t="shared" si="111"/>
        <v>0</v>
      </c>
      <c r="G1743" t="b">
        <f>IF('Input and Summary Results'!$J$4="yes",IF(C1743=FALSE,FALSE,IF('Data Transformation'!E1743&lt;$R$10,E1743,$R$10)),IF(C1743=FALSE,FALSE,IF(C1743&lt;$R$10,C1743,$R$10)))</f>
        <v>0</v>
      </c>
      <c r="H1743" t="b">
        <f>IF('Input and Summary Results'!$J$4="yes",'Data Transformation'!F1743,'Data Transformation'!D1743)</f>
        <v>0</v>
      </c>
      <c r="I1743" t="str">
        <f t="shared" si="112"/>
        <v/>
      </c>
    </row>
    <row r="1744" spans="2:9" x14ac:dyDescent="0.55000000000000004">
      <c r="B1744" t="b">
        <f>IF('Input and Summary Results'!D1326=0,FALSE,'Input and Summary Results'!$B1326)</f>
        <v>0</v>
      </c>
      <c r="C1744" t="b">
        <f>IF(OR(B1744=0,'Input and Summary Results'!D1326=0,'Input and Summary Results'!D1326=""),FALSE,'Input and Summary Results'!$D1326)</f>
        <v>0</v>
      </c>
      <c r="D1744" t="b">
        <f>IF(OR(B1744=0,'Input and Summary Results'!E1326=0),FALSE,'Input and Summary Results'!$E1326)</f>
        <v>0</v>
      </c>
      <c r="E1744" t="b">
        <f t="shared" si="110"/>
        <v>0</v>
      </c>
      <c r="F1744" t="b">
        <f t="shared" si="111"/>
        <v>0</v>
      </c>
      <c r="G1744" t="b">
        <f>IF('Input and Summary Results'!$J$4="yes",IF(C1744=FALSE,FALSE,IF('Data Transformation'!E1744&lt;$R$10,E1744,$R$10)),IF(C1744=FALSE,FALSE,IF(C1744&lt;$R$10,C1744,$R$10)))</f>
        <v>0</v>
      </c>
      <c r="H1744" t="b">
        <f>IF('Input and Summary Results'!$J$4="yes",'Data Transformation'!F1744,'Data Transformation'!D1744)</f>
        <v>0</v>
      </c>
      <c r="I1744" t="str">
        <f t="shared" si="112"/>
        <v/>
      </c>
    </row>
    <row r="1745" spans="2:9" x14ac:dyDescent="0.55000000000000004">
      <c r="B1745" t="b">
        <f>IF('Input and Summary Results'!D1327=0,FALSE,'Input and Summary Results'!$B1327)</f>
        <v>0</v>
      </c>
      <c r="C1745" t="b">
        <f>IF(OR(B1745=0,'Input and Summary Results'!D1327=0,'Input and Summary Results'!D1327=""),FALSE,'Input and Summary Results'!$D1327)</f>
        <v>0</v>
      </c>
      <c r="D1745" t="b">
        <f>IF(OR(B1745=0,'Input and Summary Results'!E1327=0),FALSE,'Input and Summary Results'!$E1327)</f>
        <v>0</v>
      </c>
      <c r="E1745" t="b">
        <f t="shared" si="110"/>
        <v>0</v>
      </c>
      <c r="F1745" t="b">
        <f t="shared" si="111"/>
        <v>0</v>
      </c>
      <c r="G1745" t="b">
        <f>IF('Input and Summary Results'!$J$4="yes",IF(C1745=FALSE,FALSE,IF('Data Transformation'!E1745&lt;$R$10,E1745,$R$10)),IF(C1745=FALSE,FALSE,IF(C1745&lt;$R$10,C1745,$R$10)))</f>
        <v>0</v>
      </c>
      <c r="H1745" t="b">
        <f>IF('Input and Summary Results'!$J$4="yes",'Data Transformation'!F1745,'Data Transformation'!D1745)</f>
        <v>0</v>
      </c>
      <c r="I1745" t="str">
        <f t="shared" si="112"/>
        <v/>
      </c>
    </row>
    <row r="1746" spans="2:9" x14ac:dyDescent="0.55000000000000004">
      <c r="B1746" t="b">
        <f>IF('Input and Summary Results'!D1328=0,FALSE,'Input and Summary Results'!$B1328)</f>
        <v>0</v>
      </c>
      <c r="C1746" t="b">
        <f>IF(OR(B1746=0,'Input and Summary Results'!D1328=0,'Input and Summary Results'!D1328=""),FALSE,'Input and Summary Results'!$D1328)</f>
        <v>0</v>
      </c>
      <c r="D1746" t="b">
        <f>IF(OR(B1746=0,'Input and Summary Results'!E1328=0),FALSE,'Input and Summary Results'!$E1328)</f>
        <v>0</v>
      </c>
      <c r="E1746" t="b">
        <f t="shared" si="110"/>
        <v>0</v>
      </c>
      <c r="F1746" t="b">
        <f t="shared" si="111"/>
        <v>0</v>
      </c>
      <c r="G1746" t="b">
        <f>IF('Input and Summary Results'!$J$4="yes",IF(C1746=FALSE,FALSE,IF('Data Transformation'!E1746&lt;$R$10,E1746,$R$10)),IF(C1746=FALSE,FALSE,IF(C1746&lt;$R$10,C1746,$R$10)))</f>
        <v>0</v>
      </c>
      <c r="H1746" t="b">
        <f>IF('Input and Summary Results'!$J$4="yes",'Data Transformation'!F1746,'Data Transformation'!D1746)</f>
        <v>0</v>
      </c>
      <c r="I1746" t="str">
        <f t="shared" si="112"/>
        <v/>
      </c>
    </row>
    <row r="1747" spans="2:9" x14ac:dyDescent="0.55000000000000004">
      <c r="B1747" t="b">
        <f>IF('Input and Summary Results'!D1329=0,FALSE,'Input and Summary Results'!$B1329)</f>
        <v>0</v>
      </c>
      <c r="C1747" t="b">
        <f>IF(OR(B1747=0,'Input and Summary Results'!D1329=0,'Input and Summary Results'!D1329=""),FALSE,'Input and Summary Results'!$D1329)</f>
        <v>0</v>
      </c>
      <c r="D1747" t="b">
        <f>IF(OR(B1747=0,'Input and Summary Results'!E1329=0),FALSE,'Input and Summary Results'!$E1329)</f>
        <v>0</v>
      </c>
      <c r="E1747" t="b">
        <f t="shared" si="110"/>
        <v>0</v>
      </c>
      <c r="F1747" t="b">
        <f t="shared" si="111"/>
        <v>0</v>
      </c>
      <c r="G1747" t="b">
        <f>IF('Input and Summary Results'!$J$4="yes",IF(C1747=FALSE,FALSE,IF('Data Transformation'!E1747&lt;$R$10,E1747,$R$10)),IF(C1747=FALSE,FALSE,IF(C1747&lt;$R$10,C1747,$R$10)))</f>
        <v>0</v>
      </c>
      <c r="H1747" t="b">
        <f>IF('Input and Summary Results'!$J$4="yes",'Data Transformation'!F1747,'Data Transformation'!D1747)</f>
        <v>0</v>
      </c>
      <c r="I1747" t="str">
        <f t="shared" si="112"/>
        <v/>
      </c>
    </row>
    <row r="1748" spans="2:9" x14ac:dyDescent="0.55000000000000004">
      <c r="B1748" t="b">
        <f>IF('Input and Summary Results'!D1330=0,FALSE,'Input and Summary Results'!$B1330)</f>
        <v>0</v>
      </c>
      <c r="C1748" t="b">
        <f>IF(OR(B1748=0,'Input and Summary Results'!D1330=0,'Input and Summary Results'!D1330=""),FALSE,'Input and Summary Results'!$D1330)</f>
        <v>0</v>
      </c>
      <c r="D1748" t="b">
        <f>IF(OR(B1748=0,'Input and Summary Results'!E1330=0),FALSE,'Input and Summary Results'!$E1330)</f>
        <v>0</v>
      </c>
      <c r="E1748" t="b">
        <f t="shared" si="110"/>
        <v>0</v>
      </c>
      <c r="F1748" t="b">
        <f t="shared" si="111"/>
        <v>0</v>
      </c>
      <c r="G1748" t="b">
        <f>IF('Input and Summary Results'!$J$4="yes",IF(C1748=FALSE,FALSE,IF('Data Transformation'!E1748&lt;$R$10,E1748,$R$10)),IF(C1748=FALSE,FALSE,IF(C1748&lt;$R$10,C1748,$R$10)))</f>
        <v>0</v>
      </c>
      <c r="H1748" t="b">
        <f>IF('Input and Summary Results'!$J$4="yes",'Data Transformation'!F1748,'Data Transformation'!D1748)</f>
        <v>0</v>
      </c>
      <c r="I1748" t="str">
        <f t="shared" si="112"/>
        <v/>
      </c>
    </row>
    <row r="1749" spans="2:9" x14ac:dyDescent="0.55000000000000004">
      <c r="B1749" t="b">
        <f>IF('Input and Summary Results'!D1331=0,FALSE,'Input and Summary Results'!$B1331)</f>
        <v>0</v>
      </c>
      <c r="C1749" t="b">
        <f>IF(OR(B1749=0,'Input and Summary Results'!D1331=0,'Input and Summary Results'!D1331=""),FALSE,'Input and Summary Results'!$D1331)</f>
        <v>0</v>
      </c>
      <c r="D1749" t="b">
        <f>IF(OR(B1749=0,'Input and Summary Results'!E1331=0),FALSE,'Input and Summary Results'!$E1331)</f>
        <v>0</v>
      </c>
      <c r="E1749" t="b">
        <f t="shared" si="110"/>
        <v>0</v>
      </c>
      <c r="F1749" t="b">
        <f t="shared" si="111"/>
        <v>0</v>
      </c>
      <c r="G1749" t="b">
        <f>IF('Input and Summary Results'!$J$4="yes",IF(C1749=FALSE,FALSE,IF('Data Transformation'!E1749&lt;$R$10,E1749,$R$10)),IF(C1749=FALSE,FALSE,IF(C1749&lt;$R$10,C1749,$R$10)))</f>
        <v>0</v>
      </c>
      <c r="H1749" t="b">
        <f>IF('Input and Summary Results'!$J$4="yes",'Data Transformation'!F1749,'Data Transformation'!D1749)</f>
        <v>0</v>
      </c>
      <c r="I1749" t="str">
        <f t="shared" si="112"/>
        <v/>
      </c>
    </row>
    <row r="1750" spans="2:9" x14ac:dyDescent="0.55000000000000004">
      <c r="B1750" t="b">
        <f>IF('Input and Summary Results'!D1332=0,FALSE,'Input and Summary Results'!$B1332)</f>
        <v>0</v>
      </c>
      <c r="C1750" t="b">
        <f>IF(OR(B1750=0,'Input and Summary Results'!D1332=0,'Input and Summary Results'!D1332=""),FALSE,'Input and Summary Results'!$D1332)</f>
        <v>0</v>
      </c>
      <c r="D1750" t="b">
        <f>IF(OR(B1750=0,'Input and Summary Results'!E1332=0),FALSE,'Input and Summary Results'!$E1332)</f>
        <v>0</v>
      </c>
      <c r="E1750" t="b">
        <f t="shared" si="110"/>
        <v>0</v>
      </c>
      <c r="F1750" t="b">
        <f t="shared" si="111"/>
        <v>0</v>
      </c>
      <c r="G1750" t="b">
        <f>IF('Input and Summary Results'!$J$4="yes",IF(C1750=FALSE,FALSE,IF('Data Transformation'!E1750&lt;$R$10,E1750,$R$10)),IF(C1750=FALSE,FALSE,IF(C1750&lt;$R$10,C1750,$R$10)))</f>
        <v>0</v>
      </c>
      <c r="H1750" t="b">
        <f>IF('Input and Summary Results'!$J$4="yes",'Data Transformation'!F1750,'Data Transformation'!D1750)</f>
        <v>0</v>
      </c>
      <c r="I1750" t="str">
        <f t="shared" si="112"/>
        <v/>
      </c>
    </row>
    <row r="1751" spans="2:9" x14ac:dyDescent="0.55000000000000004">
      <c r="B1751" t="b">
        <f>IF('Input and Summary Results'!D1333=0,FALSE,'Input and Summary Results'!$B1333)</f>
        <v>0</v>
      </c>
      <c r="C1751" t="b">
        <f>IF(OR(B1751=0,'Input and Summary Results'!D1333=0,'Input and Summary Results'!D1333=""),FALSE,'Input and Summary Results'!$D1333)</f>
        <v>0</v>
      </c>
      <c r="D1751" t="b">
        <f>IF(OR(B1751=0,'Input and Summary Results'!E1333=0),FALSE,'Input and Summary Results'!$E1333)</f>
        <v>0</v>
      </c>
      <c r="E1751" t="b">
        <f t="shared" si="110"/>
        <v>0</v>
      </c>
      <c r="F1751" t="b">
        <f t="shared" si="111"/>
        <v>0</v>
      </c>
      <c r="G1751" t="b">
        <f>IF('Input and Summary Results'!$J$4="yes",IF(C1751=FALSE,FALSE,IF('Data Transformation'!E1751&lt;$R$10,E1751,$R$10)),IF(C1751=FALSE,FALSE,IF(C1751&lt;$R$10,C1751,$R$10)))</f>
        <v>0</v>
      </c>
      <c r="H1751" t="b">
        <f>IF('Input and Summary Results'!$J$4="yes",'Data Transformation'!F1751,'Data Transformation'!D1751)</f>
        <v>0</v>
      </c>
      <c r="I1751" t="str">
        <f t="shared" si="112"/>
        <v/>
      </c>
    </row>
    <row r="1752" spans="2:9" x14ac:dyDescent="0.55000000000000004">
      <c r="B1752" t="b">
        <f>IF('Input and Summary Results'!D1334=0,FALSE,'Input and Summary Results'!$B1334)</f>
        <v>0</v>
      </c>
      <c r="C1752" t="b">
        <f>IF(OR(B1752=0,'Input and Summary Results'!D1334=0,'Input and Summary Results'!D1334=""),FALSE,'Input and Summary Results'!$D1334)</f>
        <v>0</v>
      </c>
      <c r="D1752" t="b">
        <f>IF(OR(B1752=0,'Input and Summary Results'!E1334=0),FALSE,'Input and Summary Results'!$E1334)</f>
        <v>0</v>
      </c>
      <c r="E1752" t="b">
        <f t="shared" si="110"/>
        <v>0</v>
      </c>
      <c r="F1752" t="b">
        <f t="shared" si="111"/>
        <v>0</v>
      </c>
      <c r="G1752" t="b">
        <f>IF('Input and Summary Results'!$J$4="yes",IF(C1752=FALSE,FALSE,IF('Data Transformation'!E1752&lt;$R$10,E1752,$R$10)),IF(C1752=FALSE,FALSE,IF(C1752&lt;$R$10,C1752,$R$10)))</f>
        <v>0</v>
      </c>
      <c r="H1752" t="b">
        <f>IF('Input and Summary Results'!$J$4="yes",'Data Transformation'!F1752,'Data Transformation'!D1752)</f>
        <v>0</v>
      </c>
      <c r="I1752" t="str">
        <f t="shared" si="112"/>
        <v/>
      </c>
    </row>
    <row r="1753" spans="2:9" x14ac:dyDescent="0.55000000000000004">
      <c r="B1753" t="b">
        <f>IF('Input and Summary Results'!D1335=0,FALSE,'Input and Summary Results'!$B1335)</f>
        <v>0</v>
      </c>
      <c r="C1753" t="b">
        <f>IF(OR(B1753=0,'Input and Summary Results'!D1335=0,'Input and Summary Results'!D1335=""),FALSE,'Input and Summary Results'!$D1335)</f>
        <v>0</v>
      </c>
      <c r="D1753" t="b">
        <f>IF(OR(B1753=0,'Input and Summary Results'!E1335=0),FALSE,'Input and Summary Results'!$E1335)</f>
        <v>0</v>
      </c>
      <c r="E1753" t="b">
        <f t="shared" si="110"/>
        <v>0</v>
      </c>
      <c r="F1753" t="b">
        <f t="shared" si="111"/>
        <v>0</v>
      </c>
      <c r="G1753" t="b">
        <f>IF('Input and Summary Results'!$J$4="yes",IF(C1753=FALSE,FALSE,IF('Data Transformation'!E1753&lt;$R$10,E1753,$R$10)),IF(C1753=FALSE,FALSE,IF(C1753&lt;$R$10,C1753,$R$10)))</f>
        <v>0</v>
      </c>
      <c r="H1753" t="b">
        <f>IF('Input and Summary Results'!$J$4="yes",'Data Transformation'!F1753,'Data Transformation'!D1753)</f>
        <v>0</v>
      </c>
      <c r="I1753" t="str">
        <f t="shared" si="112"/>
        <v/>
      </c>
    </row>
    <row r="1754" spans="2:9" x14ac:dyDescent="0.55000000000000004">
      <c r="B1754" t="b">
        <f>IF('Input and Summary Results'!D1336=0,FALSE,'Input and Summary Results'!$B1336)</f>
        <v>0</v>
      </c>
      <c r="C1754" t="b">
        <f>IF(OR(B1754=0,'Input and Summary Results'!D1336=0,'Input and Summary Results'!D1336=""),FALSE,'Input and Summary Results'!$D1336)</f>
        <v>0</v>
      </c>
      <c r="D1754" t="b">
        <f>IF(OR(B1754=0,'Input and Summary Results'!E1336=0),FALSE,'Input and Summary Results'!$E1336)</f>
        <v>0</v>
      </c>
      <c r="E1754" t="b">
        <f t="shared" si="110"/>
        <v>0</v>
      </c>
      <c r="F1754" t="b">
        <f t="shared" si="111"/>
        <v>0</v>
      </c>
      <c r="G1754" t="b">
        <f>IF('Input and Summary Results'!$J$4="yes",IF(C1754=FALSE,FALSE,IF('Data Transformation'!E1754&lt;$R$10,E1754,$R$10)),IF(C1754=FALSE,FALSE,IF(C1754&lt;$R$10,C1754,$R$10)))</f>
        <v>0</v>
      </c>
      <c r="H1754" t="b">
        <f>IF('Input and Summary Results'!$J$4="yes",'Data Transformation'!F1754,'Data Transformation'!D1754)</f>
        <v>0</v>
      </c>
      <c r="I1754" t="str">
        <f t="shared" si="112"/>
        <v/>
      </c>
    </row>
    <row r="1755" spans="2:9" x14ac:dyDescent="0.55000000000000004">
      <c r="B1755" t="b">
        <f>IF('Input and Summary Results'!D1337=0,FALSE,'Input and Summary Results'!$B1337)</f>
        <v>0</v>
      </c>
      <c r="C1755" t="b">
        <f>IF(OR(B1755=0,'Input and Summary Results'!D1337=0,'Input and Summary Results'!D1337=""),FALSE,'Input and Summary Results'!$D1337)</f>
        <v>0</v>
      </c>
      <c r="D1755" t="b">
        <f>IF(OR(B1755=0,'Input and Summary Results'!E1337=0),FALSE,'Input and Summary Results'!$E1337)</f>
        <v>0</v>
      </c>
      <c r="E1755" t="b">
        <f t="shared" si="110"/>
        <v>0</v>
      </c>
      <c r="F1755" t="b">
        <f t="shared" si="111"/>
        <v>0</v>
      </c>
      <c r="G1755" t="b">
        <f>IF('Input and Summary Results'!$J$4="yes",IF(C1755=FALSE,FALSE,IF('Data Transformation'!E1755&lt;$R$10,E1755,$R$10)),IF(C1755=FALSE,FALSE,IF(C1755&lt;$R$10,C1755,$R$10)))</f>
        <v>0</v>
      </c>
      <c r="H1755" t="b">
        <f>IF('Input and Summary Results'!$J$4="yes",'Data Transformation'!F1755,'Data Transformation'!D1755)</f>
        <v>0</v>
      </c>
      <c r="I1755" t="str">
        <f t="shared" si="112"/>
        <v/>
      </c>
    </row>
    <row r="1756" spans="2:9" x14ac:dyDescent="0.55000000000000004">
      <c r="B1756" t="b">
        <f>IF('Input and Summary Results'!D1338=0,FALSE,'Input and Summary Results'!$B1338)</f>
        <v>0</v>
      </c>
      <c r="C1756" t="b">
        <f>IF(OR(B1756=0,'Input and Summary Results'!D1338=0,'Input and Summary Results'!D1338=""),FALSE,'Input and Summary Results'!$D1338)</f>
        <v>0</v>
      </c>
      <c r="D1756" t="b">
        <f>IF(OR(B1756=0,'Input and Summary Results'!E1338=0),FALSE,'Input and Summary Results'!$E1338)</f>
        <v>0</v>
      </c>
      <c r="E1756" t="b">
        <f t="shared" si="110"/>
        <v>0</v>
      </c>
      <c r="F1756" t="b">
        <f t="shared" si="111"/>
        <v>0</v>
      </c>
      <c r="G1756" t="b">
        <f>IF('Input and Summary Results'!$J$4="yes",IF(C1756=FALSE,FALSE,IF('Data Transformation'!E1756&lt;$R$10,E1756,$R$10)),IF(C1756=FALSE,FALSE,IF(C1756&lt;$R$10,C1756,$R$10)))</f>
        <v>0</v>
      </c>
      <c r="H1756" t="b">
        <f>IF('Input and Summary Results'!$J$4="yes",'Data Transformation'!F1756,'Data Transformation'!D1756)</f>
        <v>0</v>
      </c>
      <c r="I1756" t="str">
        <f t="shared" si="112"/>
        <v/>
      </c>
    </row>
    <row r="1757" spans="2:9" x14ac:dyDescent="0.55000000000000004">
      <c r="B1757" t="b">
        <f>IF('Input and Summary Results'!D1339=0,FALSE,'Input and Summary Results'!$B1339)</f>
        <v>0</v>
      </c>
      <c r="C1757" t="b">
        <f>IF(OR(B1757=0,'Input and Summary Results'!D1339=0,'Input and Summary Results'!D1339=""),FALSE,'Input and Summary Results'!$D1339)</f>
        <v>0</v>
      </c>
      <c r="D1757" t="b">
        <f>IF(OR(B1757=0,'Input and Summary Results'!E1339=0),FALSE,'Input and Summary Results'!$E1339)</f>
        <v>0</v>
      </c>
      <c r="E1757" t="b">
        <f t="shared" si="110"/>
        <v>0</v>
      </c>
      <c r="F1757" t="b">
        <f t="shared" si="111"/>
        <v>0</v>
      </c>
      <c r="G1757" t="b">
        <f>IF('Input and Summary Results'!$J$4="yes",IF(C1757=FALSE,FALSE,IF('Data Transformation'!E1757&lt;$R$10,E1757,$R$10)),IF(C1757=FALSE,FALSE,IF(C1757&lt;$R$10,C1757,$R$10)))</f>
        <v>0</v>
      </c>
      <c r="H1757" t="b">
        <f>IF('Input and Summary Results'!$J$4="yes",'Data Transformation'!F1757,'Data Transformation'!D1757)</f>
        <v>0</v>
      </c>
      <c r="I1757" t="str">
        <f t="shared" si="112"/>
        <v/>
      </c>
    </row>
    <row r="1758" spans="2:9" x14ac:dyDescent="0.55000000000000004">
      <c r="B1758" t="b">
        <f>IF('Input and Summary Results'!D1340=0,FALSE,'Input and Summary Results'!$B1340)</f>
        <v>0</v>
      </c>
      <c r="C1758" t="b">
        <f>IF(OR(B1758=0,'Input and Summary Results'!D1340=0,'Input and Summary Results'!D1340=""),FALSE,'Input and Summary Results'!$D1340)</f>
        <v>0</v>
      </c>
      <c r="D1758" t="b">
        <f>IF(OR(B1758=0,'Input and Summary Results'!E1340=0),FALSE,'Input and Summary Results'!$E1340)</f>
        <v>0</v>
      </c>
      <c r="E1758" t="b">
        <f t="shared" si="110"/>
        <v>0</v>
      </c>
      <c r="F1758" t="b">
        <f t="shared" si="111"/>
        <v>0</v>
      </c>
      <c r="G1758" t="b">
        <f>IF('Input and Summary Results'!$J$4="yes",IF(C1758=FALSE,FALSE,IF('Data Transformation'!E1758&lt;$R$10,E1758,$R$10)),IF(C1758=FALSE,FALSE,IF(C1758&lt;$R$10,C1758,$R$10)))</f>
        <v>0</v>
      </c>
      <c r="H1758" t="b">
        <f>IF('Input and Summary Results'!$J$4="yes",'Data Transformation'!F1758,'Data Transformation'!D1758)</f>
        <v>0</v>
      </c>
      <c r="I1758" t="str">
        <f t="shared" si="112"/>
        <v/>
      </c>
    </row>
    <row r="1759" spans="2:9" x14ac:dyDescent="0.55000000000000004">
      <c r="B1759" t="b">
        <f>IF('Input and Summary Results'!D1341=0,FALSE,'Input and Summary Results'!$B1341)</f>
        <v>0</v>
      </c>
      <c r="C1759" t="b">
        <f>IF(OR(B1759=0,'Input and Summary Results'!D1341=0,'Input and Summary Results'!D1341=""),FALSE,'Input and Summary Results'!$D1341)</f>
        <v>0</v>
      </c>
      <c r="D1759" t="b">
        <f>IF(OR(B1759=0,'Input and Summary Results'!E1341=0),FALSE,'Input and Summary Results'!$E1341)</f>
        <v>0</v>
      </c>
      <c r="E1759" t="b">
        <f t="shared" si="110"/>
        <v>0</v>
      </c>
      <c r="F1759" t="b">
        <f t="shared" si="111"/>
        <v>0</v>
      </c>
      <c r="G1759" t="b">
        <f>IF('Input and Summary Results'!$J$4="yes",IF(C1759=FALSE,FALSE,IF('Data Transformation'!E1759&lt;$R$10,E1759,$R$10)),IF(C1759=FALSE,FALSE,IF(C1759&lt;$R$10,C1759,$R$10)))</f>
        <v>0</v>
      </c>
      <c r="H1759" t="b">
        <f>IF('Input and Summary Results'!$J$4="yes",'Data Transformation'!F1759,'Data Transformation'!D1759)</f>
        <v>0</v>
      </c>
      <c r="I1759" t="str">
        <f t="shared" si="112"/>
        <v/>
      </c>
    </row>
    <row r="1760" spans="2:9" x14ac:dyDescent="0.55000000000000004">
      <c r="B1760" t="b">
        <f>IF('Input and Summary Results'!D1342=0,FALSE,'Input and Summary Results'!$B1342)</f>
        <v>0</v>
      </c>
      <c r="C1760" t="b">
        <f>IF(OR(B1760=0,'Input and Summary Results'!D1342=0,'Input and Summary Results'!D1342=""),FALSE,'Input and Summary Results'!$D1342)</f>
        <v>0</v>
      </c>
      <c r="D1760" t="b">
        <f>IF(OR(B1760=0,'Input and Summary Results'!E1342=0),FALSE,'Input and Summary Results'!$E1342)</f>
        <v>0</v>
      </c>
      <c r="E1760" t="b">
        <f t="shared" si="110"/>
        <v>0</v>
      </c>
      <c r="F1760" t="b">
        <f t="shared" si="111"/>
        <v>0</v>
      </c>
      <c r="G1760" t="b">
        <f>IF('Input and Summary Results'!$J$4="yes",IF(C1760=FALSE,FALSE,IF('Data Transformation'!E1760&lt;$R$10,E1760,$R$10)),IF(C1760=FALSE,FALSE,IF(C1760&lt;$R$10,C1760,$R$10)))</f>
        <v>0</v>
      </c>
      <c r="H1760" t="b">
        <f>IF('Input and Summary Results'!$J$4="yes",'Data Transformation'!F1760,'Data Transformation'!D1760)</f>
        <v>0</v>
      </c>
      <c r="I1760" t="str">
        <f t="shared" si="112"/>
        <v/>
      </c>
    </row>
    <row r="1761" spans="2:9" x14ac:dyDescent="0.55000000000000004">
      <c r="B1761" t="b">
        <f>IF('Input and Summary Results'!D1343=0,FALSE,'Input and Summary Results'!$B1343)</f>
        <v>0</v>
      </c>
      <c r="C1761" t="b">
        <f>IF(OR(B1761=0,'Input and Summary Results'!D1343=0,'Input and Summary Results'!D1343=""),FALSE,'Input and Summary Results'!$D1343)</f>
        <v>0</v>
      </c>
      <c r="D1761" t="b">
        <f>IF(OR(B1761=0,'Input and Summary Results'!E1343=0),FALSE,'Input and Summary Results'!$E1343)</f>
        <v>0</v>
      </c>
      <c r="E1761" t="b">
        <f t="shared" si="110"/>
        <v>0</v>
      </c>
      <c r="F1761" t="b">
        <f t="shared" si="111"/>
        <v>0</v>
      </c>
      <c r="G1761" t="b">
        <f>IF('Input and Summary Results'!$J$4="yes",IF(C1761=FALSE,FALSE,IF('Data Transformation'!E1761&lt;$R$10,E1761,$R$10)),IF(C1761=FALSE,FALSE,IF(C1761&lt;$R$10,C1761,$R$10)))</f>
        <v>0</v>
      </c>
      <c r="H1761" t="b">
        <f>IF('Input and Summary Results'!$J$4="yes",'Data Transformation'!F1761,'Data Transformation'!D1761)</f>
        <v>0</v>
      </c>
      <c r="I1761" t="str">
        <f t="shared" si="112"/>
        <v/>
      </c>
    </row>
    <row r="1762" spans="2:9" x14ac:dyDescent="0.55000000000000004">
      <c r="B1762" t="b">
        <f>IF('Input and Summary Results'!D1344=0,FALSE,'Input and Summary Results'!$B1344)</f>
        <v>0</v>
      </c>
      <c r="C1762" t="b">
        <f>IF(OR(B1762=0,'Input and Summary Results'!D1344=0,'Input and Summary Results'!D1344=""),FALSE,'Input and Summary Results'!$D1344)</f>
        <v>0</v>
      </c>
      <c r="D1762" t="b">
        <f>IF(OR(B1762=0,'Input and Summary Results'!E1344=0),FALSE,'Input and Summary Results'!$E1344)</f>
        <v>0</v>
      </c>
      <c r="E1762" t="b">
        <f t="shared" si="110"/>
        <v>0</v>
      </c>
      <c r="F1762" t="b">
        <f t="shared" si="111"/>
        <v>0</v>
      </c>
      <c r="G1762" t="b">
        <f>IF('Input and Summary Results'!$J$4="yes",IF(C1762=FALSE,FALSE,IF('Data Transformation'!E1762&lt;$R$10,E1762,$R$10)),IF(C1762=FALSE,FALSE,IF(C1762&lt;$R$10,C1762,$R$10)))</f>
        <v>0</v>
      </c>
      <c r="H1762" t="b">
        <f>IF('Input and Summary Results'!$J$4="yes",'Data Transformation'!F1762,'Data Transformation'!D1762)</f>
        <v>0</v>
      </c>
      <c r="I1762" t="str">
        <f t="shared" si="112"/>
        <v/>
      </c>
    </row>
    <row r="1763" spans="2:9" x14ac:dyDescent="0.55000000000000004">
      <c r="B1763" t="b">
        <f>IF('Input and Summary Results'!D1345=0,FALSE,'Input and Summary Results'!$B1345)</f>
        <v>0</v>
      </c>
      <c r="C1763" t="b">
        <f>IF(OR(B1763=0,'Input and Summary Results'!D1345=0,'Input and Summary Results'!D1345=""),FALSE,'Input and Summary Results'!$D1345)</f>
        <v>0</v>
      </c>
      <c r="D1763" t="b">
        <f>IF(OR(B1763=0,'Input and Summary Results'!E1345=0),FALSE,'Input and Summary Results'!$E1345)</f>
        <v>0</v>
      </c>
      <c r="E1763" t="b">
        <f t="shared" si="110"/>
        <v>0</v>
      </c>
      <c r="F1763" t="b">
        <f t="shared" si="111"/>
        <v>0</v>
      </c>
      <c r="G1763" t="b">
        <f>IF('Input and Summary Results'!$J$4="yes",IF(C1763=FALSE,FALSE,IF('Data Transformation'!E1763&lt;$R$10,E1763,$R$10)),IF(C1763=FALSE,FALSE,IF(C1763&lt;$R$10,C1763,$R$10)))</f>
        <v>0</v>
      </c>
      <c r="H1763" t="b">
        <f>IF('Input and Summary Results'!$J$4="yes",'Data Transformation'!F1763,'Data Transformation'!D1763)</f>
        <v>0</v>
      </c>
      <c r="I1763" t="str">
        <f t="shared" si="112"/>
        <v/>
      </c>
    </row>
    <row r="1764" spans="2:9" x14ac:dyDescent="0.55000000000000004">
      <c r="B1764" t="b">
        <f>IF('Input and Summary Results'!D1346=0,FALSE,'Input and Summary Results'!$B1346)</f>
        <v>0</v>
      </c>
      <c r="C1764" t="b">
        <f>IF(OR(B1764=0,'Input and Summary Results'!D1346=0,'Input and Summary Results'!D1346=""),FALSE,'Input and Summary Results'!$D1346)</f>
        <v>0</v>
      </c>
      <c r="D1764" t="b">
        <f>IF(OR(B1764=0,'Input and Summary Results'!E1346=0),FALSE,'Input and Summary Results'!$E1346)</f>
        <v>0</v>
      </c>
      <c r="E1764" t="b">
        <f t="shared" si="110"/>
        <v>0</v>
      </c>
      <c r="F1764" t="b">
        <f t="shared" si="111"/>
        <v>0</v>
      </c>
      <c r="G1764" t="b">
        <f>IF('Input and Summary Results'!$J$4="yes",IF(C1764=FALSE,FALSE,IF('Data Transformation'!E1764&lt;$R$10,E1764,$R$10)),IF(C1764=FALSE,FALSE,IF(C1764&lt;$R$10,C1764,$R$10)))</f>
        <v>0</v>
      </c>
      <c r="H1764" t="b">
        <f>IF('Input and Summary Results'!$J$4="yes",'Data Transformation'!F1764,'Data Transformation'!D1764)</f>
        <v>0</v>
      </c>
      <c r="I1764" t="str">
        <f t="shared" si="112"/>
        <v/>
      </c>
    </row>
    <row r="1765" spans="2:9" x14ac:dyDescent="0.55000000000000004">
      <c r="B1765" t="b">
        <f>IF('Input and Summary Results'!D1347=0,FALSE,'Input and Summary Results'!$B1347)</f>
        <v>0</v>
      </c>
      <c r="C1765" t="b">
        <f>IF(OR(B1765=0,'Input and Summary Results'!D1347=0,'Input and Summary Results'!D1347=""),FALSE,'Input and Summary Results'!$D1347)</f>
        <v>0</v>
      </c>
      <c r="D1765" t="b">
        <f>IF(OR(B1765=0,'Input and Summary Results'!E1347=0),FALSE,'Input and Summary Results'!$E1347)</f>
        <v>0</v>
      </c>
      <c r="E1765" t="b">
        <f t="shared" si="110"/>
        <v>0</v>
      </c>
      <c r="F1765" t="b">
        <f t="shared" si="111"/>
        <v>0</v>
      </c>
      <c r="G1765" t="b">
        <f>IF('Input and Summary Results'!$J$4="yes",IF(C1765=FALSE,FALSE,IF('Data Transformation'!E1765&lt;$R$10,E1765,$R$10)),IF(C1765=FALSE,FALSE,IF(C1765&lt;$R$10,C1765,$R$10)))</f>
        <v>0</v>
      </c>
      <c r="H1765" t="b">
        <f>IF('Input and Summary Results'!$J$4="yes",'Data Transformation'!F1765,'Data Transformation'!D1765)</f>
        <v>0</v>
      </c>
      <c r="I1765" t="str">
        <f t="shared" si="112"/>
        <v/>
      </c>
    </row>
    <row r="1766" spans="2:9" x14ac:dyDescent="0.55000000000000004">
      <c r="B1766" t="b">
        <f>IF('Input and Summary Results'!D1348=0,FALSE,'Input and Summary Results'!$B1348)</f>
        <v>0</v>
      </c>
      <c r="C1766" t="b">
        <f>IF(OR(B1766=0,'Input and Summary Results'!D1348=0,'Input and Summary Results'!D1348=""),FALSE,'Input and Summary Results'!$D1348)</f>
        <v>0</v>
      </c>
      <c r="D1766" t="b">
        <f>IF(OR(B1766=0,'Input and Summary Results'!E1348=0),FALSE,'Input and Summary Results'!$E1348)</f>
        <v>0</v>
      </c>
      <c r="E1766" t="b">
        <f t="shared" si="110"/>
        <v>0</v>
      </c>
      <c r="F1766" t="b">
        <f t="shared" si="111"/>
        <v>0</v>
      </c>
      <c r="G1766" t="b">
        <f>IF('Input and Summary Results'!$J$4="yes",IF(C1766=FALSE,FALSE,IF('Data Transformation'!E1766&lt;$R$10,E1766,$R$10)),IF(C1766=FALSE,FALSE,IF(C1766&lt;$R$10,C1766,$R$10)))</f>
        <v>0</v>
      </c>
      <c r="H1766" t="b">
        <f>IF('Input and Summary Results'!$J$4="yes",'Data Transformation'!F1766,'Data Transformation'!D1766)</f>
        <v>0</v>
      </c>
      <c r="I1766" t="str">
        <f t="shared" si="112"/>
        <v/>
      </c>
    </row>
    <row r="1767" spans="2:9" x14ac:dyDescent="0.55000000000000004">
      <c r="B1767" t="b">
        <f>IF('Input and Summary Results'!D1349=0,FALSE,'Input and Summary Results'!$B1349)</f>
        <v>0</v>
      </c>
      <c r="C1767" t="b">
        <f>IF(OR(B1767=0,'Input and Summary Results'!D1349=0,'Input and Summary Results'!D1349=""),FALSE,'Input and Summary Results'!$D1349)</f>
        <v>0</v>
      </c>
      <c r="D1767" t="b">
        <f>IF(OR(B1767=0,'Input and Summary Results'!E1349=0),FALSE,'Input and Summary Results'!$E1349)</f>
        <v>0</v>
      </c>
      <c r="E1767" t="b">
        <f t="shared" si="110"/>
        <v>0</v>
      </c>
      <c r="F1767" t="b">
        <f t="shared" si="111"/>
        <v>0</v>
      </c>
      <c r="G1767" t="b">
        <f>IF('Input and Summary Results'!$J$4="yes",IF(C1767=FALSE,FALSE,IF('Data Transformation'!E1767&lt;$R$10,E1767,$R$10)),IF(C1767=FALSE,FALSE,IF(C1767&lt;$R$10,C1767,$R$10)))</f>
        <v>0</v>
      </c>
      <c r="H1767" t="b">
        <f>IF('Input and Summary Results'!$J$4="yes",'Data Transformation'!F1767,'Data Transformation'!D1767)</f>
        <v>0</v>
      </c>
      <c r="I1767" t="str">
        <f t="shared" si="112"/>
        <v/>
      </c>
    </row>
    <row r="1768" spans="2:9" x14ac:dyDescent="0.55000000000000004">
      <c r="B1768" t="b">
        <f>IF('Input and Summary Results'!D1350=0,FALSE,'Input and Summary Results'!$B1350)</f>
        <v>0</v>
      </c>
      <c r="C1768" t="b">
        <f>IF(OR(B1768=0,'Input and Summary Results'!D1350=0,'Input and Summary Results'!D1350=""),FALSE,'Input and Summary Results'!$D1350)</f>
        <v>0</v>
      </c>
      <c r="D1768" t="b">
        <f>IF(OR(B1768=0,'Input and Summary Results'!E1350=0),FALSE,'Input and Summary Results'!$E1350)</f>
        <v>0</v>
      </c>
      <c r="E1768" t="b">
        <f t="shared" si="110"/>
        <v>0</v>
      </c>
      <c r="F1768" t="b">
        <f t="shared" si="111"/>
        <v>0</v>
      </c>
      <c r="G1768" t="b">
        <f>IF('Input and Summary Results'!$J$4="yes",IF(C1768=FALSE,FALSE,IF('Data Transformation'!E1768&lt;$R$10,E1768,$R$10)),IF(C1768=FALSE,FALSE,IF(C1768&lt;$R$10,C1768,$R$10)))</f>
        <v>0</v>
      </c>
      <c r="H1768" t="b">
        <f>IF('Input and Summary Results'!$J$4="yes",'Data Transformation'!F1768,'Data Transformation'!D1768)</f>
        <v>0</v>
      </c>
      <c r="I1768" t="str">
        <f t="shared" si="112"/>
        <v/>
      </c>
    </row>
    <row r="1769" spans="2:9" x14ac:dyDescent="0.55000000000000004">
      <c r="B1769" t="b">
        <f>IF('Input and Summary Results'!D1351=0,FALSE,'Input and Summary Results'!$B1351)</f>
        <v>0</v>
      </c>
      <c r="C1769" t="b">
        <f>IF(OR(B1769=0,'Input and Summary Results'!D1351=0,'Input and Summary Results'!D1351=""),FALSE,'Input and Summary Results'!$D1351)</f>
        <v>0</v>
      </c>
      <c r="D1769" t="b">
        <f>IF(OR(B1769=0,'Input and Summary Results'!E1351=0),FALSE,'Input and Summary Results'!$E1351)</f>
        <v>0</v>
      </c>
      <c r="E1769" t="b">
        <f t="shared" si="110"/>
        <v>0</v>
      </c>
      <c r="F1769" t="b">
        <f t="shared" si="111"/>
        <v>0</v>
      </c>
      <c r="G1769" t="b">
        <f>IF('Input and Summary Results'!$J$4="yes",IF(C1769=FALSE,FALSE,IF('Data Transformation'!E1769&lt;$R$10,E1769,$R$10)),IF(C1769=FALSE,FALSE,IF(C1769&lt;$R$10,C1769,$R$10)))</f>
        <v>0</v>
      </c>
      <c r="H1769" t="b">
        <f>IF('Input and Summary Results'!$J$4="yes",'Data Transformation'!F1769,'Data Transformation'!D1769)</f>
        <v>0</v>
      </c>
      <c r="I1769" t="str">
        <f t="shared" si="112"/>
        <v/>
      </c>
    </row>
    <row r="1770" spans="2:9" x14ac:dyDescent="0.55000000000000004">
      <c r="B1770" t="b">
        <f>IF('Input and Summary Results'!D1352=0,FALSE,'Input and Summary Results'!$B1352)</f>
        <v>0</v>
      </c>
      <c r="C1770" t="b">
        <f>IF(OR(B1770=0,'Input and Summary Results'!D1352=0,'Input and Summary Results'!D1352=""),FALSE,'Input and Summary Results'!$D1352)</f>
        <v>0</v>
      </c>
      <c r="D1770" t="b">
        <f>IF(OR(B1770=0,'Input and Summary Results'!E1352=0),FALSE,'Input and Summary Results'!$E1352)</f>
        <v>0</v>
      </c>
      <c r="E1770" t="b">
        <f t="shared" ref="E1770:E1833" si="113">IF(C1770=FALSE,FALSE,LOG10(C1770))</f>
        <v>0</v>
      </c>
      <c r="F1770" t="b">
        <f t="shared" ref="F1770:F1833" si="114">IF(D1770=FALSE, FALSE,0.434*D1770/C1770)</f>
        <v>0</v>
      </c>
      <c r="G1770" t="b">
        <f>IF('Input and Summary Results'!$J$4="yes",IF(C1770=FALSE,FALSE,IF('Data Transformation'!E1770&lt;$R$10,E1770,$R$10)),IF(C1770=FALSE,FALSE,IF(C1770&lt;$R$10,C1770,$R$10)))</f>
        <v>0</v>
      </c>
      <c r="H1770" t="b">
        <f>IF('Input and Summary Results'!$J$4="yes",'Data Transformation'!F1770,'Data Transformation'!D1770)</f>
        <v>0</v>
      </c>
      <c r="I1770" t="str">
        <f t="shared" si="112"/>
        <v/>
      </c>
    </row>
    <row r="1771" spans="2:9" x14ac:dyDescent="0.55000000000000004">
      <c r="B1771" t="b">
        <f>IF('Input and Summary Results'!D1353=0,FALSE,'Input and Summary Results'!$B1353)</f>
        <v>0</v>
      </c>
      <c r="C1771" t="b">
        <f>IF(OR(B1771=0,'Input and Summary Results'!D1353=0,'Input and Summary Results'!D1353=""),FALSE,'Input and Summary Results'!$D1353)</f>
        <v>0</v>
      </c>
      <c r="D1771" t="b">
        <f>IF(OR(B1771=0,'Input and Summary Results'!E1353=0),FALSE,'Input and Summary Results'!$E1353)</f>
        <v>0</v>
      </c>
      <c r="E1771" t="b">
        <f t="shared" si="113"/>
        <v>0</v>
      </c>
      <c r="F1771" t="b">
        <f t="shared" si="114"/>
        <v>0</v>
      </c>
      <c r="G1771" t="b">
        <f>IF('Input and Summary Results'!$J$4="yes",IF(C1771=FALSE,FALSE,IF('Data Transformation'!E1771&lt;$R$10,E1771,$R$10)),IF(C1771=FALSE,FALSE,IF(C1771&lt;$R$10,C1771,$R$10)))</f>
        <v>0</v>
      </c>
      <c r="H1771" t="b">
        <f>IF('Input and Summary Results'!$J$4="yes",'Data Transformation'!F1771,'Data Transformation'!D1771)</f>
        <v>0</v>
      </c>
      <c r="I1771" t="str">
        <f t="shared" si="112"/>
        <v/>
      </c>
    </row>
    <row r="1772" spans="2:9" x14ac:dyDescent="0.55000000000000004">
      <c r="B1772" t="b">
        <f>IF('Input and Summary Results'!D1354=0,FALSE,'Input and Summary Results'!$B1354)</f>
        <v>0</v>
      </c>
      <c r="C1772" t="b">
        <f>IF(OR(B1772=0,'Input and Summary Results'!D1354=0,'Input and Summary Results'!D1354=""),FALSE,'Input and Summary Results'!$D1354)</f>
        <v>0</v>
      </c>
      <c r="D1772" t="b">
        <f>IF(OR(B1772=0,'Input and Summary Results'!E1354=0),FALSE,'Input and Summary Results'!$E1354)</f>
        <v>0</v>
      </c>
      <c r="E1772" t="b">
        <f t="shared" si="113"/>
        <v>0</v>
      </c>
      <c r="F1772" t="b">
        <f t="shared" si="114"/>
        <v>0</v>
      </c>
      <c r="G1772" t="b">
        <f>IF('Input and Summary Results'!$J$4="yes",IF(C1772=FALSE,FALSE,IF('Data Transformation'!E1772&lt;$R$10,E1772,$R$10)),IF(C1772=FALSE,FALSE,IF(C1772&lt;$R$10,C1772,$R$10)))</f>
        <v>0</v>
      </c>
      <c r="H1772" t="b">
        <f>IF('Input and Summary Results'!$J$4="yes",'Data Transformation'!F1772,'Data Transformation'!D1772)</f>
        <v>0</v>
      </c>
      <c r="I1772" t="str">
        <f t="shared" si="112"/>
        <v/>
      </c>
    </row>
    <row r="1773" spans="2:9" x14ac:dyDescent="0.55000000000000004">
      <c r="B1773" t="b">
        <f>IF('Input and Summary Results'!D1355=0,FALSE,'Input and Summary Results'!$B1355)</f>
        <v>0</v>
      </c>
      <c r="C1773" t="b">
        <f>IF(OR(B1773=0,'Input and Summary Results'!D1355=0,'Input and Summary Results'!D1355=""),FALSE,'Input and Summary Results'!$D1355)</f>
        <v>0</v>
      </c>
      <c r="D1773" t="b">
        <f>IF(OR(B1773=0,'Input and Summary Results'!E1355=0),FALSE,'Input and Summary Results'!$E1355)</f>
        <v>0</v>
      </c>
      <c r="E1773" t="b">
        <f t="shared" si="113"/>
        <v>0</v>
      </c>
      <c r="F1773" t="b">
        <f t="shared" si="114"/>
        <v>0</v>
      </c>
      <c r="G1773" t="b">
        <f>IF('Input and Summary Results'!$J$4="yes",IF(C1773=FALSE,FALSE,IF('Data Transformation'!E1773&lt;$R$10,E1773,$R$10)),IF(C1773=FALSE,FALSE,IF(C1773&lt;$R$10,C1773,$R$10)))</f>
        <v>0</v>
      </c>
      <c r="H1773" t="b">
        <f>IF('Input and Summary Results'!$J$4="yes",'Data Transformation'!F1773,'Data Transformation'!D1773)</f>
        <v>0</v>
      </c>
      <c r="I1773" t="str">
        <f t="shared" si="112"/>
        <v/>
      </c>
    </row>
    <row r="1774" spans="2:9" x14ac:dyDescent="0.55000000000000004">
      <c r="B1774" t="b">
        <f>IF('Input and Summary Results'!D1356=0,FALSE,'Input and Summary Results'!$B1356)</f>
        <v>0</v>
      </c>
      <c r="C1774" t="b">
        <f>IF(OR(B1774=0,'Input and Summary Results'!D1356=0,'Input and Summary Results'!D1356=""),FALSE,'Input and Summary Results'!$D1356)</f>
        <v>0</v>
      </c>
      <c r="D1774" t="b">
        <f>IF(OR(B1774=0,'Input and Summary Results'!E1356=0),FALSE,'Input and Summary Results'!$E1356)</f>
        <v>0</v>
      </c>
      <c r="E1774" t="b">
        <f t="shared" si="113"/>
        <v>0</v>
      </c>
      <c r="F1774" t="b">
        <f t="shared" si="114"/>
        <v>0</v>
      </c>
      <c r="G1774" t="b">
        <f>IF('Input and Summary Results'!$J$4="yes",IF(C1774=FALSE,FALSE,IF('Data Transformation'!E1774&lt;$R$10,E1774,$R$10)),IF(C1774=FALSE,FALSE,IF(C1774&lt;$R$10,C1774,$R$10)))</f>
        <v>0</v>
      </c>
      <c r="H1774" t="b">
        <f>IF('Input and Summary Results'!$J$4="yes",'Data Transformation'!F1774,'Data Transformation'!D1774)</f>
        <v>0</v>
      </c>
      <c r="I1774" t="str">
        <f t="shared" si="112"/>
        <v/>
      </c>
    </row>
    <row r="1775" spans="2:9" x14ac:dyDescent="0.55000000000000004">
      <c r="B1775" t="b">
        <f>IF('Input and Summary Results'!D1357=0,FALSE,'Input and Summary Results'!$B1357)</f>
        <v>0</v>
      </c>
      <c r="C1775" t="b">
        <f>IF(OR(B1775=0,'Input and Summary Results'!D1357=0,'Input and Summary Results'!D1357=""),FALSE,'Input and Summary Results'!$D1357)</f>
        <v>0</v>
      </c>
      <c r="D1775" t="b">
        <f>IF(OR(B1775=0,'Input and Summary Results'!E1357=0),FALSE,'Input and Summary Results'!$E1357)</f>
        <v>0</v>
      </c>
      <c r="E1775" t="b">
        <f t="shared" si="113"/>
        <v>0</v>
      </c>
      <c r="F1775" t="b">
        <f t="shared" si="114"/>
        <v>0</v>
      </c>
      <c r="G1775" t="b">
        <f>IF('Input and Summary Results'!$J$4="yes",IF(C1775=FALSE,FALSE,IF('Data Transformation'!E1775&lt;$R$10,E1775,$R$10)),IF(C1775=FALSE,FALSE,IF(C1775&lt;$R$10,C1775,$R$10)))</f>
        <v>0</v>
      </c>
      <c r="H1775" t="b">
        <f>IF('Input and Summary Results'!$J$4="yes",'Data Transformation'!F1775,'Data Transformation'!D1775)</f>
        <v>0</v>
      </c>
      <c r="I1775" t="str">
        <f t="shared" si="112"/>
        <v/>
      </c>
    </row>
    <row r="1776" spans="2:9" x14ac:dyDescent="0.55000000000000004">
      <c r="B1776" t="b">
        <f>IF('Input and Summary Results'!D1358=0,FALSE,'Input and Summary Results'!$B1358)</f>
        <v>0</v>
      </c>
      <c r="C1776" t="b">
        <f>IF(OR(B1776=0,'Input and Summary Results'!D1358=0,'Input and Summary Results'!D1358=""),FALSE,'Input and Summary Results'!$D1358)</f>
        <v>0</v>
      </c>
      <c r="D1776" t="b">
        <f>IF(OR(B1776=0,'Input and Summary Results'!E1358=0),FALSE,'Input and Summary Results'!$E1358)</f>
        <v>0</v>
      </c>
      <c r="E1776" t="b">
        <f t="shared" si="113"/>
        <v>0</v>
      </c>
      <c r="F1776" t="b">
        <f t="shared" si="114"/>
        <v>0</v>
      </c>
      <c r="G1776" t="b">
        <f>IF('Input and Summary Results'!$J$4="yes",IF(C1776=FALSE,FALSE,IF('Data Transformation'!E1776&lt;$R$10,E1776,$R$10)),IF(C1776=FALSE,FALSE,IF(C1776&lt;$R$10,C1776,$R$10)))</f>
        <v>0</v>
      </c>
      <c r="H1776" t="b">
        <f>IF('Input and Summary Results'!$J$4="yes",'Data Transformation'!F1776,'Data Transformation'!D1776)</f>
        <v>0</v>
      </c>
      <c r="I1776" t="str">
        <f t="shared" si="112"/>
        <v/>
      </c>
    </row>
    <row r="1777" spans="2:9" x14ac:dyDescent="0.55000000000000004">
      <c r="B1777" t="b">
        <f>IF('Input and Summary Results'!D1359=0,FALSE,'Input and Summary Results'!$B1359)</f>
        <v>0</v>
      </c>
      <c r="C1777" t="b">
        <f>IF(OR(B1777=0,'Input and Summary Results'!D1359=0,'Input and Summary Results'!D1359=""),FALSE,'Input and Summary Results'!$D1359)</f>
        <v>0</v>
      </c>
      <c r="D1777" t="b">
        <f>IF(OR(B1777=0,'Input and Summary Results'!E1359=0),FALSE,'Input and Summary Results'!$E1359)</f>
        <v>0</v>
      </c>
      <c r="E1777" t="b">
        <f t="shared" si="113"/>
        <v>0</v>
      </c>
      <c r="F1777" t="b">
        <f t="shared" si="114"/>
        <v>0</v>
      </c>
      <c r="G1777" t="b">
        <f>IF('Input and Summary Results'!$J$4="yes",IF(C1777=FALSE,FALSE,IF('Data Transformation'!E1777&lt;$R$10,E1777,$R$10)),IF(C1777=FALSE,FALSE,IF(C1777&lt;$R$10,C1777,$R$10)))</f>
        <v>0</v>
      </c>
      <c r="H1777" t="b">
        <f>IF('Input and Summary Results'!$J$4="yes",'Data Transformation'!F1777,'Data Transformation'!D1777)</f>
        <v>0</v>
      </c>
      <c r="I1777" t="str">
        <f t="shared" si="112"/>
        <v/>
      </c>
    </row>
    <row r="1778" spans="2:9" x14ac:dyDescent="0.55000000000000004">
      <c r="B1778" t="b">
        <f>IF('Input and Summary Results'!D1360=0,FALSE,'Input and Summary Results'!$B1360)</f>
        <v>0</v>
      </c>
      <c r="C1778" t="b">
        <f>IF(OR(B1778=0,'Input and Summary Results'!D1360=0,'Input and Summary Results'!D1360=""),FALSE,'Input and Summary Results'!$D1360)</f>
        <v>0</v>
      </c>
      <c r="D1778" t="b">
        <f>IF(OR(B1778=0,'Input and Summary Results'!E1360=0),FALSE,'Input and Summary Results'!$E1360)</f>
        <v>0</v>
      </c>
      <c r="E1778" t="b">
        <f t="shared" si="113"/>
        <v>0</v>
      </c>
      <c r="F1778" t="b">
        <f t="shared" si="114"/>
        <v>0</v>
      </c>
      <c r="G1778" t="b">
        <f>IF('Input and Summary Results'!$J$4="yes",IF(C1778=FALSE,FALSE,IF('Data Transformation'!E1778&lt;$R$10,E1778,$R$10)),IF(C1778=FALSE,FALSE,IF(C1778&lt;$R$10,C1778,$R$10)))</f>
        <v>0</v>
      </c>
      <c r="H1778" t="b">
        <f>IF('Input and Summary Results'!$J$4="yes",'Data Transformation'!F1778,'Data Transformation'!D1778)</f>
        <v>0</v>
      </c>
      <c r="I1778" t="str">
        <f t="shared" si="112"/>
        <v/>
      </c>
    </row>
    <row r="1779" spans="2:9" x14ac:dyDescent="0.55000000000000004">
      <c r="B1779" t="b">
        <f>IF('Input and Summary Results'!D1361=0,FALSE,'Input and Summary Results'!$B1361)</f>
        <v>0</v>
      </c>
      <c r="C1779" t="b">
        <f>IF(OR(B1779=0,'Input and Summary Results'!D1361=0,'Input and Summary Results'!D1361=""),FALSE,'Input and Summary Results'!$D1361)</f>
        <v>0</v>
      </c>
      <c r="D1779" t="b">
        <f>IF(OR(B1779=0,'Input and Summary Results'!E1361=0),FALSE,'Input and Summary Results'!$E1361)</f>
        <v>0</v>
      </c>
      <c r="E1779" t="b">
        <f t="shared" si="113"/>
        <v>0</v>
      </c>
      <c r="F1779" t="b">
        <f t="shared" si="114"/>
        <v>0</v>
      </c>
      <c r="G1779" t="b">
        <f>IF('Input and Summary Results'!$J$4="yes",IF(C1779=FALSE,FALSE,IF('Data Transformation'!E1779&lt;$R$10,E1779,$R$10)),IF(C1779=FALSE,FALSE,IF(C1779&lt;$R$10,C1779,$R$10)))</f>
        <v>0</v>
      </c>
      <c r="H1779" t="b">
        <f>IF('Input and Summary Results'!$J$4="yes",'Data Transformation'!F1779,'Data Transformation'!D1779)</f>
        <v>0</v>
      </c>
      <c r="I1779" t="str">
        <f t="shared" si="112"/>
        <v/>
      </c>
    </row>
    <row r="1780" spans="2:9" x14ac:dyDescent="0.55000000000000004">
      <c r="B1780" t="b">
        <f>IF('Input and Summary Results'!D1362=0,FALSE,'Input and Summary Results'!$B1362)</f>
        <v>0</v>
      </c>
      <c r="C1780" t="b">
        <f>IF(OR(B1780=0,'Input and Summary Results'!D1362=0,'Input and Summary Results'!D1362=""),FALSE,'Input and Summary Results'!$D1362)</f>
        <v>0</v>
      </c>
      <c r="D1780" t="b">
        <f>IF(OR(B1780=0,'Input and Summary Results'!E1362=0),FALSE,'Input and Summary Results'!$E1362)</f>
        <v>0</v>
      </c>
      <c r="E1780" t="b">
        <f t="shared" si="113"/>
        <v>0</v>
      </c>
      <c r="F1780" t="b">
        <f t="shared" si="114"/>
        <v>0</v>
      </c>
      <c r="G1780" t="b">
        <f>IF('Input and Summary Results'!$J$4="yes",IF(C1780=FALSE,FALSE,IF('Data Transformation'!E1780&lt;$R$10,E1780,$R$10)),IF(C1780=FALSE,FALSE,IF(C1780&lt;$R$10,C1780,$R$10)))</f>
        <v>0</v>
      </c>
      <c r="H1780" t="b">
        <f>IF('Input and Summary Results'!$J$4="yes",'Data Transformation'!F1780,'Data Transformation'!D1780)</f>
        <v>0</v>
      </c>
      <c r="I1780" t="str">
        <f t="shared" si="112"/>
        <v/>
      </c>
    </row>
    <row r="1781" spans="2:9" x14ac:dyDescent="0.55000000000000004">
      <c r="B1781" t="b">
        <f>IF('Input and Summary Results'!D1363=0,FALSE,'Input and Summary Results'!$B1363)</f>
        <v>0</v>
      </c>
      <c r="C1781" t="b">
        <f>IF(OR(B1781=0,'Input and Summary Results'!D1363=0,'Input and Summary Results'!D1363=""),FALSE,'Input and Summary Results'!$D1363)</f>
        <v>0</v>
      </c>
      <c r="D1781" t="b">
        <f>IF(OR(B1781=0,'Input and Summary Results'!E1363=0),FALSE,'Input and Summary Results'!$E1363)</f>
        <v>0</v>
      </c>
      <c r="E1781" t="b">
        <f t="shared" si="113"/>
        <v>0</v>
      </c>
      <c r="F1781" t="b">
        <f t="shared" si="114"/>
        <v>0</v>
      </c>
      <c r="G1781" t="b">
        <f>IF('Input and Summary Results'!$J$4="yes",IF(C1781=FALSE,FALSE,IF('Data Transformation'!E1781&lt;$R$10,E1781,$R$10)),IF(C1781=FALSE,FALSE,IF(C1781&lt;$R$10,C1781,$R$10)))</f>
        <v>0</v>
      </c>
      <c r="H1781" t="b">
        <f>IF('Input and Summary Results'!$J$4="yes",'Data Transformation'!F1781,'Data Transformation'!D1781)</f>
        <v>0</v>
      </c>
      <c r="I1781" t="str">
        <f t="shared" si="112"/>
        <v/>
      </c>
    </row>
    <row r="1782" spans="2:9" x14ac:dyDescent="0.55000000000000004">
      <c r="B1782" t="b">
        <f>IF('Input and Summary Results'!D1364=0,FALSE,'Input and Summary Results'!$B1364)</f>
        <v>0</v>
      </c>
      <c r="C1782" t="b">
        <f>IF(OR(B1782=0,'Input and Summary Results'!D1364=0,'Input and Summary Results'!D1364=""),FALSE,'Input and Summary Results'!$D1364)</f>
        <v>0</v>
      </c>
      <c r="D1782" t="b">
        <f>IF(OR(B1782=0,'Input and Summary Results'!E1364=0),FALSE,'Input and Summary Results'!$E1364)</f>
        <v>0</v>
      </c>
      <c r="E1782" t="b">
        <f t="shared" si="113"/>
        <v>0</v>
      </c>
      <c r="F1782" t="b">
        <f t="shared" si="114"/>
        <v>0</v>
      </c>
      <c r="G1782" t="b">
        <f>IF('Input and Summary Results'!$J$4="yes",IF(C1782=FALSE,FALSE,IF('Data Transformation'!E1782&lt;$R$10,E1782,$R$10)),IF(C1782=FALSE,FALSE,IF(C1782&lt;$R$10,C1782,$R$10)))</f>
        <v>0</v>
      </c>
      <c r="H1782" t="b">
        <f>IF('Input and Summary Results'!$J$4="yes",'Data Transformation'!F1782,'Data Transformation'!D1782)</f>
        <v>0</v>
      </c>
      <c r="I1782" t="str">
        <f t="shared" si="112"/>
        <v/>
      </c>
    </row>
    <row r="1783" spans="2:9" x14ac:dyDescent="0.55000000000000004">
      <c r="B1783" t="b">
        <f>IF('Input and Summary Results'!D1365=0,FALSE,'Input and Summary Results'!$B1365)</f>
        <v>0</v>
      </c>
      <c r="C1783" t="b">
        <f>IF(OR(B1783=0,'Input and Summary Results'!D1365=0,'Input and Summary Results'!D1365=""),FALSE,'Input and Summary Results'!$D1365)</f>
        <v>0</v>
      </c>
      <c r="D1783" t="b">
        <f>IF(OR(B1783=0,'Input and Summary Results'!E1365=0),FALSE,'Input and Summary Results'!$E1365)</f>
        <v>0</v>
      </c>
      <c r="E1783" t="b">
        <f t="shared" si="113"/>
        <v>0</v>
      </c>
      <c r="F1783" t="b">
        <f t="shared" si="114"/>
        <v>0</v>
      </c>
      <c r="G1783" t="b">
        <f>IF('Input and Summary Results'!$J$4="yes",IF(C1783=FALSE,FALSE,IF('Data Transformation'!E1783&lt;$R$10,E1783,$R$10)),IF(C1783=FALSE,FALSE,IF(C1783&lt;$R$10,C1783,$R$10)))</f>
        <v>0</v>
      </c>
      <c r="H1783" t="b">
        <f>IF('Input and Summary Results'!$J$4="yes",'Data Transformation'!F1783,'Data Transformation'!D1783)</f>
        <v>0</v>
      </c>
      <c r="I1783" t="str">
        <f t="shared" si="112"/>
        <v/>
      </c>
    </row>
    <row r="1784" spans="2:9" x14ac:dyDescent="0.55000000000000004">
      <c r="B1784" t="b">
        <f>IF('Input and Summary Results'!D1366=0,FALSE,'Input and Summary Results'!$B1366)</f>
        <v>0</v>
      </c>
      <c r="C1784" t="b">
        <f>IF(OR(B1784=0,'Input and Summary Results'!D1366=0,'Input and Summary Results'!D1366=""),FALSE,'Input and Summary Results'!$D1366)</f>
        <v>0</v>
      </c>
      <c r="D1784" t="b">
        <f>IF(OR(B1784=0,'Input and Summary Results'!E1366=0),FALSE,'Input and Summary Results'!$E1366)</f>
        <v>0</v>
      </c>
      <c r="E1784" t="b">
        <f t="shared" si="113"/>
        <v>0</v>
      </c>
      <c r="F1784" t="b">
        <f t="shared" si="114"/>
        <v>0</v>
      </c>
      <c r="G1784" t="b">
        <f>IF('Input and Summary Results'!$J$4="yes",IF(C1784=FALSE,FALSE,IF('Data Transformation'!E1784&lt;$R$10,E1784,$R$10)),IF(C1784=FALSE,FALSE,IF(C1784&lt;$R$10,C1784,$R$10)))</f>
        <v>0</v>
      </c>
      <c r="H1784" t="b">
        <f>IF('Input and Summary Results'!$J$4="yes",'Data Transformation'!F1784,'Data Transformation'!D1784)</f>
        <v>0</v>
      </c>
      <c r="I1784" t="str">
        <f t="shared" si="112"/>
        <v/>
      </c>
    </row>
    <row r="1785" spans="2:9" x14ac:dyDescent="0.55000000000000004">
      <c r="B1785" t="b">
        <f>IF('Input and Summary Results'!D1367=0,FALSE,'Input and Summary Results'!$B1367)</f>
        <v>0</v>
      </c>
      <c r="C1785" t="b">
        <f>IF(OR(B1785=0,'Input and Summary Results'!D1367=0,'Input and Summary Results'!D1367=""),FALSE,'Input and Summary Results'!$D1367)</f>
        <v>0</v>
      </c>
      <c r="D1785" t="b">
        <f>IF(OR(B1785=0,'Input and Summary Results'!E1367=0),FALSE,'Input and Summary Results'!$E1367)</f>
        <v>0</v>
      </c>
      <c r="E1785" t="b">
        <f t="shared" si="113"/>
        <v>0</v>
      </c>
      <c r="F1785" t="b">
        <f t="shared" si="114"/>
        <v>0</v>
      </c>
      <c r="G1785" t="b">
        <f>IF('Input and Summary Results'!$J$4="yes",IF(C1785=FALSE,FALSE,IF('Data Transformation'!E1785&lt;$R$10,E1785,$R$10)),IF(C1785=FALSE,FALSE,IF(C1785&lt;$R$10,C1785,$R$10)))</f>
        <v>0</v>
      </c>
      <c r="H1785" t="b">
        <f>IF('Input and Summary Results'!$J$4="yes",'Data Transformation'!F1785,'Data Transformation'!D1785)</f>
        <v>0</v>
      </c>
      <c r="I1785" t="str">
        <f t="shared" si="112"/>
        <v/>
      </c>
    </row>
    <row r="1786" spans="2:9" x14ac:dyDescent="0.55000000000000004">
      <c r="B1786" t="b">
        <f>IF('Input and Summary Results'!D1368=0,FALSE,'Input and Summary Results'!$B1368)</f>
        <v>0</v>
      </c>
      <c r="C1786" t="b">
        <f>IF(OR(B1786=0,'Input and Summary Results'!D1368=0,'Input and Summary Results'!D1368=""),FALSE,'Input and Summary Results'!$D1368)</f>
        <v>0</v>
      </c>
      <c r="D1786" t="b">
        <f>IF(OR(B1786=0,'Input and Summary Results'!E1368=0),FALSE,'Input and Summary Results'!$E1368)</f>
        <v>0</v>
      </c>
      <c r="E1786" t="b">
        <f t="shared" si="113"/>
        <v>0</v>
      </c>
      <c r="F1786" t="b">
        <f t="shared" si="114"/>
        <v>0</v>
      </c>
      <c r="G1786" t="b">
        <f>IF('Input and Summary Results'!$J$4="yes",IF(C1786=FALSE,FALSE,IF('Data Transformation'!E1786&lt;$R$10,E1786,$R$10)),IF(C1786=FALSE,FALSE,IF(C1786&lt;$R$10,C1786,$R$10)))</f>
        <v>0</v>
      </c>
      <c r="H1786" t="b">
        <f>IF('Input and Summary Results'!$J$4="yes",'Data Transformation'!F1786,'Data Transformation'!D1786)</f>
        <v>0</v>
      </c>
      <c r="I1786" t="str">
        <f t="shared" si="112"/>
        <v/>
      </c>
    </row>
    <row r="1787" spans="2:9" x14ac:dyDescent="0.55000000000000004">
      <c r="B1787" t="b">
        <f>IF('Input and Summary Results'!D1369=0,FALSE,'Input and Summary Results'!$B1369)</f>
        <v>0</v>
      </c>
      <c r="C1787" t="b">
        <f>IF(OR(B1787=0,'Input and Summary Results'!D1369=0,'Input and Summary Results'!D1369=""),FALSE,'Input and Summary Results'!$D1369)</f>
        <v>0</v>
      </c>
      <c r="D1787" t="b">
        <f>IF(OR(B1787=0,'Input and Summary Results'!E1369=0),FALSE,'Input and Summary Results'!$E1369)</f>
        <v>0</v>
      </c>
      <c r="E1787" t="b">
        <f t="shared" si="113"/>
        <v>0</v>
      </c>
      <c r="F1787" t="b">
        <f t="shared" si="114"/>
        <v>0</v>
      </c>
      <c r="G1787" t="b">
        <f>IF('Input and Summary Results'!$J$4="yes",IF(C1787=FALSE,FALSE,IF('Data Transformation'!E1787&lt;$R$10,E1787,$R$10)),IF(C1787=FALSE,FALSE,IF(C1787&lt;$R$10,C1787,$R$10)))</f>
        <v>0</v>
      </c>
      <c r="H1787" t="b">
        <f>IF('Input and Summary Results'!$J$4="yes",'Data Transformation'!F1787,'Data Transformation'!D1787)</f>
        <v>0</v>
      </c>
      <c r="I1787" t="str">
        <f t="shared" si="112"/>
        <v/>
      </c>
    </row>
    <row r="1788" spans="2:9" x14ac:dyDescent="0.55000000000000004">
      <c r="B1788" t="b">
        <f>IF('Input and Summary Results'!D1370=0,FALSE,'Input and Summary Results'!$B1370)</f>
        <v>0</v>
      </c>
      <c r="C1788" t="b">
        <f>IF(OR(B1788=0,'Input and Summary Results'!D1370=0,'Input and Summary Results'!D1370=""),FALSE,'Input and Summary Results'!$D1370)</f>
        <v>0</v>
      </c>
      <c r="D1788" t="b">
        <f>IF(OR(B1788=0,'Input and Summary Results'!E1370=0),FALSE,'Input and Summary Results'!$E1370)</f>
        <v>0</v>
      </c>
      <c r="E1788" t="b">
        <f t="shared" si="113"/>
        <v>0</v>
      </c>
      <c r="F1788" t="b">
        <f t="shared" si="114"/>
        <v>0</v>
      </c>
      <c r="G1788" t="b">
        <f>IF('Input and Summary Results'!$J$4="yes",IF(C1788=FALSE,FALSE,IF('Data Transformation'!E1788&lt;$R$10,E1788,$R$10)),IF(C1788=FALSE,FALSE,IF(C1788&lt;$R$10,C1788,$R$10)))</f>
        <v>0</v>
      </c>
      <c r="H1788" t="b">
        <f>IF('Input and Summary Results'!$J$4="yes",'Data Transformation'!F1788,'Data Transformation'!D1788)</f>
        <v>0</v>
      </c>
      <c r="I1788" t="str">
        <f t="shared" si="112"/>
        <v/>
      </c>
    </row>
    <row r="1789" spans="2:9" x14ac:dyDescent="0.55000000000000004">
      <c r="B1789" t="b">
        <f>IF('Input and Summary Results'!D1371=0,FALSE,'Input and Summary Results'!$B1371)</f>
        <v>0</v>
      </c>
      <c r="C1789" t="b">
        <f>IF(OR(B1789=0,'Input and Summary Results'!D1371=0,'Input and Summary Results'!D1371=""),FALSE,'Input and Summary Results'!$D1371)</f>
        <v>0</v>
      </c>
      <c r="D1789" t="b">
        <f>IF(OR(B1789=0,'Input and Summary Results'!E1371=0),FALSE,'Input and Summary Results'!$E1371)</f>
        <v>0</v>
      </c>
      <c r="E1789" t="b">
        <f t="shared" si="113"/>
        <v>0</v>
      </c>
      <c r="F1789" t="b">
        <f t="shared" si="114"/>
        <v>0</v>
      </c>
      <c r="G1789" t="b">
        <f>IF('Input and Summary Results'!$J$4="yes",IF(C1789=FALSE,FALSE,IF('Data Transformation'!E1789&lt;$R$10,E1789,$R$10)),IF(C1789=FALSE,FALSE,IF(C1789&lt;$R$10,C1789,$R$10)))</f>
        <v>0</v>
      </c>
      <c r="H1789" t="b">
        <f>IF('Input and Summary Results'!$J$4="yes",'Data Transformation'!F1789,'Data Transformation'!D1789)</f>
        <v>0</v>
      </c>
      <c r="I1789" t="str">
        <f t="shared" si="112"/>
        <v/>
      </c>
    </row>
    <row r="1790" spans="2:9" x14ac:dyDescent="0.55000000000000004">
      <c r="B1790" t="b">
        <f>IF('Input and Summary Results'!D1372=0,FALSE,'Input and Summary Results'!$B1372)</f>
        <v>0</v>
      </c>
      <c r="C1790" t="b">
        <f>IF(OR(B1790=0,'Input and Summary Results'!D1372=0,'Input and Summary Results'!D1372=""),FALSE,'Input and Summary Results'!$D1372)</f>
        <v>0</v>
      </c>
      <c r="D1790" t="b">
        <f>IF(OR(B1790=0,'Input and Summary Results'!E1372=0),FALSE,'Input and Summary Results'!$E1372)</f>
        <v>0</v>
      </c>
      <c r="E1790" t="b">
        <f t="shared" si="113"/>
        <v>0</v>
      </c>
      <c r="F1790" t="b">
        <f t="shared" si="114"/>
        <v>0</v>
      </c>
      <c r="G1790" t="b">
        <f>IF('Input and Summary Results'!$J$4="yes",IF(C1790=FALSE,FALSE,IF('Data Transformation'!E1790&lt;$R$10,E1790,$R$10)),IF(C1790=FALSE,FALSE,IF(C1790&lt;$R$10,C1790,$R$10)))</f>
        <v>0</v>
      </c>
      <c r="H1790" t="b">
        <f>IF('Input and Summary Results'!$J$4="yes",'Data Transformation'!F1790,'Data Transformation'!D1790)</f>
        <v>0</v>
      </c>
      <c r="I1790" t="str">
        <f t="shared" si="112"/>
        <v/>
      </c>
    </row>
    <row r="1791" spans="2:9" x14ac:dyDescent="0.55000000000000004">
      <c r="B1791" t="b">
        <f>IF('Input and Summary Results'!D1373=0,FALSE,'Input and Summary Results'!$B1373)</f>
        <v>0</v>
      </c>
      <c r="C1791" t="b">
        <f>IF(OR(B1791=0,'Input and Summary Results'!D1373=0,'Input and Summary Results'!D1373=""),FALSE,'Input and Summary Results'!$D1373)</f>
        <v>0</v>
      </c>
      <c r="D1791" t="b">
        <f>IF(OR(B1791=0,'Input and Summary Results'!E1373=0),FALSE,'Input and Summary Results'!$E1373)</f>
        <v>0</v>
      </c>
      <c r="E1791" t="b">
        <f t="shared" si="113"/>
        <v>0</v>
      </c>
      <c r="F1791" t="b">
        <f t="shared" si="114"/>
        <v>0</v>
      </c>
      <c r="G1791" t="b">
        <f>IF('Input and Summary Results'!$J$4="yes",IF(C1791=FALSE,FALSE,IF('Data Transformation'!E1791&lt;$R$10,E1791,$R$10)),IF(C1791=FALSE,FALSE,IF(C1791&lt;$R$10,C1791,$R$10)))</f>
        <v>0</v>
      </c>
      <c r="H1791" t="b">
        <f>IF('Input and Summary Results'!$J$4="yes",'Data Transformation'!F1791,'Data Transformation'!D1791)</f>
        <v>0</v>
      </c>
      <c r="I1791" t="str">
        <f t="shared" si="112"/>
        <v/>
      </c>
    </row>
    <row r="1792" spans="2:9" x14ac:dyDescent="0.55000000000000004">
      <c r="B1792" t="b">
        <f>IF('Input and Summary Results'!D1374=0,FALSE,'Input and Summary Results'!$B1374)</f>
        <v>0</v>
      </c>
      <c r="C1792" t="b">
        <f>IF(OR(B1792=0,'Input and Summary Results'!D1374=0,'Input and Summary Results'!D1374=""),FALSE,'Input and Summary Results'!$D1374)</f>
        <v>0</v>
      </c>
      <c r="D1792" t="b">
        <f>IF(OR(B1792=0,'Input and Summary Results'!E1374=0),FALSE,'Input and Summary Results'!$E1374)</f>
        <v>0</v>
      </c>
      <c r="E1792" t="b">
        <f t="shared" si="113"/>
        <v>0</v>
      </c>
      <c r="F1792" t="b">
        <f t="shared" si="114"/>
        <v>0</v>
      </c>
      <c r="G1792" t="b">
        <f>IF('Input and Summary Results'!$J$4="yes",IF(C1792=FALSE,FALSE,IF('Data Transformation'!E1792&lt;$R$10,E1792,$R$10)),IF(C1792=FALSE,FALSE,IF(C1792&lt;$R$10,C1792,$R$10)))</f>
        <v>0</v>
      </c>
      <c r="H1792" t="b">
        <f>IF('Input and Summary Results'!$J$4="yes",'Data Transformation'!F1792,'Data Transformation'!D1792)</f>
        <v>0</v>
      </c>
      <c r="I1792" t="str">
        <f t="shared" si="112"/>
        <v/>
      </c>
    </row>
    <row r="1793" spans="2:9" x14ac:dyDescent="0.55000000000000004">
      <c r="B1793" t="b">
        <f>IF('Input and Summary Results'!D1375=0,FALSE,'Input and Summary Results'!$B1375)</f>
        <v>0</v>
      </c>
      <c r="C1793" t="b">
        <f>IF(OR(B1793=0,'Input and Summary Results'!D1375=0,'Input and Summary Results'!D1375=""),FALSE,'Input and Summary Results'!$D1375)</f>
        <v>0</v>
      </c>
      <c r="D1793" t="b">
        <f>IF(OR(B1793=0,'Input and Summary Results'!E1375=0),FALSE,'Input and Summary Results'!$E1375)</f>
        <v>0</v>
      </c>
      <c r="E1793" t="b">
        <f t="shared" si="113"/>
        <v>0</v>
      </c>
      <c r="F1793" t="b">
        <f t="shared" si="114"/>
        <v>0</v>
      </c>
      <c r="G1793" t="b">
        <f>IF('Input and Summary Results'!$J$4="yes",IF(C1793=FALSE,FALSE,IF('Data Transformation'!E1793&lt;$R$10,E1793,$R$10)),IF(C1793=FALSE,FALSE,IF(C1793&lt;$R$10,C1793,$R$10)))</f>
        <v>0</v>
      </c>
      <c r="H1793" t="b">
        <f>IF('Input and Summary Results'!$J$4="yes",'Data Transformation'!F1793,'Data Transformation'!D1793)</f>
        <v>0</v>
      </c>
      <c r="I1793" t="str">
        <f t="shared" si="112"/>
        <v/>
      </c>
    </row>
    <row r="1794" spans="2:9" x14ac:dyDescent="0.55000000000000004">
      <c r="B1794" t="b">
        <f>IF('Input and Summary Results'!D1376=0,FALSE,'Input and Summary Results'!$B1376)</f>
        <v>0</v>
      </c>
      <c r="C1794" t="b">
        <f>IF(OR(B1794=0,'Input and Summary Results'!D1376=0,'Input and Summary Results'!D1376=""),FALSE,'Input and Summary Results'!$D1376)</f>
        <v>0</v>
      </c>
      <c r="D1794" t="b">
        <f>IF(OR(B1794=0,'Input and Summary Results'!E1376=0),FALSE,'Input and Summary Results'!$E1376)</f>
        <v>0</v>
      </c>
      <c r="E1794" t="b">
        <f t="shared" si="113"/>
        <v>0</v>
      </c>
      <c r="F1794" t="b">
        <f t="shared" si="114"/>
        <v>0</v>
      </c>
      <c r="G1794" t="b">
        <f>IF('Input and Summary Results'!$J$4="yes",IF(C1794=FALSE,FALSE,IF('Data Transformation'!E1794&lt;$R$10,E1794,$R$10)),IF(C1794=FALSE,FALSE,IF(C1794&lt;$R$10,C1794,$R$10)))</f>
        <v>0</v>
      </c>
      <c r="H1794" t="b">
        <f>IF('Input and Summary Results'!$J$4="yes",'Data Transformation'!F1794,'Data Transformation'!D1794)</f>
        <v>0</v>
      </c>
      <c r="I1794" t="str">
        <f t="shared" si="112"/>
        <v/>
      </c>
    </row>
    <row r="1795" spans="2:9" x14ac:dyDescent="0.55000000000000004">
      <c r="B1795" t="b">
        <f>IF('Input and Summary Results'!D1377=0,FALSE,'Input and Summary Results'!$B1377)</f>
        <v>0</v>
      </c>
      <c r="C1795" t="b">
        <f>IF(OR(B1795=0,'Input and Summary Results'!D1377=0,'Input and Summary Results'!D1377=""),FALSE,'Input and Summary Results'!$D1377)</f>
        <v>0</v>
      </c>
      <c r="D1795" t="b">
        <f>IF(OR(B1795=0,'Input and Summary Results'!E1377=0),FALSE,'Input and Summary Results'!$E1377)</f>
        <v>0</v>
      </c>
      <c r="E1795" t="b">
        <f t="shared" si="113"/>
        <v>0</v>
      </c>
      <c r="F1795" t="b">
        <f t="shared" si="114"/>
        <v>0</v>
      </c>
      <c r="G1795" t="b">
        <f>IF('Input and Summary Results'!$J$4="yes",IF(C1795=FALSE,FALSE,IF('Data Transformation'!E1795&lt;$R$10,E1795,$R$10)),IF(C1795=FALSE,FALSE,IF(C1795&lt;$R$10,C1795,$R$10)))</f>
        <v>0</v>
      </c>
      <c r="H1795" t="b">
        <f>IF('Input and Summary Results'!$J$4="yes",'Data Transformation'!F1795,'Data Transformation'!D1795)</f>
        <v>0</v>
      </c>
      <c r="I1795" t="str">
        <f t="shared" si="112"/>
        <v/>
      </c>
    </row>
    <row r="1796" spans="2:9" x14ac:dyDescent="0.55000000000000004">
      <c r="B1796" t="b">
        <f>IF('Input and Summary Results'!D1378=0,FALSE,'Input and Summary Results'!$B1378)</f>
        <v>0</v>
      </c>
      <c r="C1796" t="b">
        <f>IF(OR(B1796=0,'Input and Summary Results'!D1378=0,'Input and Summary Results'!D1378=""),FALSE,'Input and Summary Results'!$D1378)</f>
        <v>0</v>
      </c>
      <c r="D1796" t="b">
        <f>IF(OR(B1796=0,'Input and Summary Results'!E1378=0),FALSE,'Input and Summary Results'!$E1378)</f>
        <v>0</v>
      </c>
      <c r="E1796" t="b">
        <f t="shared" si="113"/>
        <v>0</v>
      </c>
      <c r="F1796" t="b">
        <f t="shared" si="114"/>
        <v>0</v>
      </c>
      <c r="G1796" t="b">
        <f>IF('Input and Summary Results'!$J$4="yes",IF(C1796=FALSE,FALSE,IF('Data Transformation'!E1796&lt;$R$10,E1796,$R$10)),IF(C1796=FALSE,FALSE,IF(C1796&lt;$R$10,C1796,$R$10)))</f>
        <v>0</v>
      </c>
      <c r="H1796" t="b">
        <f>IF('Input and Summary Results'!$J$4="yes",'Data Transformation'!F1796,'Data Transformation'!D1796)</f>
        <v>0</v>
      </c>
      <c r="I1796" t="str">
        <f t="shared" si="112"/>
        <v/>
      </c>
    </row>
    <row r="1797" spans="2:9" x14ac:dyDescent="0.55000000000000004">
      <c r="B1797" t="b">
        <f>IF('Input and Summary Results'!D1379=0,FALSE,'Input and Summary Results'!$B1379)</f>
        <v>0</v>
      </c>
      <c r="C1797" t="b">
        <f>IF(OR(B1797=0,'Input and Summary Results'!D1379=0,'Input and Summary Results'!D1379=""),FALSE,'Input and Summary Results'!$D1379)</f>
        <v>0</v>
      </c>
      <c r="D1797" t="b">
        <f>IF(OR(B1797=0,'Input and Summary Results'!E1379=0),FALSE,'Input and Summary Results'!$E1379)</f>
        <v>0</v>
      </c>
      <c r="E1797" t="b">
        <f t="shared" si="113"/>
        <v>0</v>
      </c>
      <c r="F1797" t="b">
        <f t="shared" si="114"/>
        <v>0</v>
      </c>
      <c r="G1797" t="b">
        <f>IF('Input and Summary Results'!$J$4="yes",IF(C1797=FALSE,FALSE,IF('Data Transformation'!E1797&lt;$R$10,E1797,$R$10)),IF(C1797=FALSE,FALSE,IF(C1797&lt;$R$10,C1797,$R$10)))</f>
        <v>0</v>
      </c>
      <c r="H1797" t="b">
        <f>IF('Input and Summary Results'!$J$4="yes",'Data Transformation'!F1797,'Data Transformation'!D1797)</f>
        <v>0</v>
      </c>
      <c r="I1797" t="str">
        <f t="shared" ref="I1797:I1860" si="115">IF(G1797=FALSE,"",B1797)</f>
        <v/>
      </c>
    </row>
    <row r="1798" spans="2:9" x14ac:dyDescent="0.55000000000000004">
      <c r="B1798" t="b">
        <f>IF('Input and Summary Results'!D1380=0,FALSE,'Input and Summary Results'!$B1380)</f>
        <v>0</v>
      </c>
      <c r="C1798" t="b">
        <f>IF(OR(B1798=0,'Input and Summary Results'!D1380=0,'Input and Summary Results'!D1380=""),FALSE,'Input and Summary Results'!$D1380)</f>
        <v>0</v>
      </c>
      <c r="D1798" t="b">
        <f>IF(OR(B1798=0,'Input and Summary Results'!E1380=0),FALSE,'Input and Summary Results'!$E1380)</f>
        <v>0</v>
      </c>
      <c r="E1798" t="b">
        <f t="shared" si="113"/>
        <v>0</v>
      </c>
      <c r="F1798" t="b">
        <f t="shared" si="114"/>
        <v>0</v>
      </c>
      <c r="G1798" t="b">
        <f>IF('Input and Summary Results'!$J$4="yes",IF(C1798=FALSE,FALSE,IF('Data Transformation'!E1798&lt;$R$10,E1798,$R$10)),IF(C1798=FALSE,FALSE,IF(C1798&lt;$R$10,C1798,$R$10)))</f>
        <v>0</v>
      </c>
      <c r="H1798" t="b">
        <f>IF('Input and Summary Results'!$J$4="yes",'Data Transformation'!F1798,'Data Transformation'!D1798)</f>
        <v>0</v>
      </c>
      <c r="I1798" t="str">
        <f t="shared" si="115"/>
        <v/>
      </c>
    </row>
    <row r="1799" spans="2:9" x14ac:dyDescent="0.55000000000000004">
      <c r="B1799" t="b">
        <f>IF('Input and Summary Results'!D1381=0,FALSE,'Input and Summary Results'!$B1381)</f>
        <v>0</v>
      </c>
      <c r="C1799" t="b">
        <f>IF(OR(B1799=0,'Input and Summary Results'!D1381=0,'Input and Summary Results'!D1381=""),FALSE,'Input and Summary Results'!$D1381)</f>
        <v>0</v>
      </c>
      <c r="D1799" t="b">
        <f>IF(OR(B1799=0,'Input and Summary Results'!E1381=0),FALSE,'Input and Summary Results'!$E1381)</f>
        <v>0</v>
      </c>
      <c r="E1799" t="b">
        <f t="shared" si="113"/>
        <v>0</v>
      </c>
      <c r="F1799" t="b">
        <f t="shared" si="114"/>
        <v>0</v>
      </c>
      <c r="G1799" t="b">
        <f>IF('Input and Summary Results'!$J$4="yes",IF(C1799=FALSE,FALSE,IF('Data Transformation'!E1799&lt;$R$10,E1799,$R$10)),IF(C1799=FALSE,FALSE,IF(C1799&lt;$R$10,C1799,$R$10)))</f>
        <v>0</v>
      </c>
      <c r="H1799" t="b">
        <f>IF('Input and Summary Results'!$J$4="yes",'Data Transformation'!F1799,'Data Transformation'!D1799)</f>
        <v>0</v>
      </c>
      <c r="I1799" t="str">
        <f t="shared" si="115"/>
        <v/>
      </c>
    </row>
    <row r="1800" spans="2:9" x14ac:dyDescent="0.55000000000000004">
      <c r="B1800" t="b">
        <f>IF('Input and Summary Results'!D1382=0,FALSE,'Input and Summary Results'!$B1382)</f>
        <v>0</v>
      </c>
      <c r="C1800" t="b">
        <f>IF(OR(B1800=0,'Input and Summary Results'!D1382=0,'Input and Summary Results'!D1382=""),FALSE,'Input and Summary Results'!$D1382)</f>
        <v>0</v>
      </c>
      <c r="D1800" t="b">
        <f>IF(OR(B1800=0,'Input and Summary Results'!E1382=0),FALSE,'Input and Summary Results'!$E1382)</f>
        <v>0</v>
      </c>
      <c r="E1800" t="b">
        <f t="shared" si="113"/>
        <v>0</v>
      </c>
      <c r="F1800" t="b">
        <f t="shared" si="114"/>
        <v>0</v>
      </c>
      <c r="G1800" t="b">
        <f>IF('Input and Summary Results'!$J$4="yes",IF(C1800=FALSE,FALSE,IF('Data Transformation'!E1800&lt;$R$10,E1800,$R$10)),IF(C1800=FALSE,FALSE,IF(C1800&lt;$R$10,C1800,$R$10)))</f>
        <v>0</v>
      </c>
      <c r="H1800" t="b">
        <f>IF('Input and Summary Results'!$J$4="yes",'Data Transformation'!F1800,'Data Transformation'!D1800)</f>
        <v>0</v>
      </c>
      <c r="I1800" t="str">
        <f t="shared" si="115"/>
        <v/>
      </c>
    </row>
    <row r="1801" spans="2:9" x14ac:dyDescent="0.55000000000000004">
      <c r="B1801" t="b">
        <f>IF('Input and Summary Results'!D1383=0,FALSE,'Input and Summary Results'!$B1383)</f>
        <v>0</v>
      </c>
      <c r="C1801" t="b">
        <f>IF(OR(B1801=0,'Input and Summary Results'!D1383=0,'Input and Summary Results'!D1383=""),FALSE,'Input and Summary Results'!$D1383)</f>
        <v>0</v>
      </c>
      <c r="D1801" t="b">
        <f>IF(OR(B1801=0,'Input and Summary Results'!E1383=0),FALSE,'Input and Summary Results'!$E1383)</f>
        <v>0</v>
      </c>
      <c r="E1801" t="b">
        <f t="shared" si="113"/>
        <v>0</v>
      </c>
      <c r="F1801" t="b">
        <f t="shared" si="114"/>
        <v>0</v>
      </c>
      <c r="G1801" t="b">
        <f>IF('Input and Summary Results'!$J$4="yes",IF(C1801=FALSE,FALSE,IF('Data Transformation'!E1801&lt;$R$10,E1801,$R$10)),IF(C1801=FALSE,FALSE,IF(C1801&lt;$R$10,C1801,$R$10)))</f>
        <v>0</v>
      </c>
      <c r="H1801" t="b">
        <f>IF('Input and Summary Results'!$J$4="yes",'Data Transformation'!F1801,'Data Transformation'!D1801)</f>
        <v>0</v>
      </c>
      <c r="I1801" t="str">
        <f t="shared" si="115"/>
        <v/>
      </c>
    </row>
    <row r="1802" spans="2:9" x14ac:dyDescent="0.55000000000000004">
      <c r="B1802" t="b">
        <f>IF('Input and Summary Results'!D1384=0,FALSE,'Input and Summary Results'!$B1384)</f>
        <v>0</v>
      </c>
      <c r="C1802" t="b">
        <f>IF(OR(B1802=0,'Input and Summary Results'!D1384=0,'Input and Summary Results'!D1384=""),FALSE,'Input and Summary Results'!$D1384)</f>
        <v>0</v>
      </c>
      <c r="D1802" t="b">
        <f>IF(OR(B1802=0,'Input and Summary Results'!E1384=0),FALSE,'Input and Summary Results'!$E1384)</f>
        <v>0</v>
      </c>
      <c r="E1802" t="b">
        <f t="shared" si="113"/>
        <v>0</v>
      </c>
      <c r="F1802" t="b">
        <f t="shared" si="114"/>
        <v>0</v>
      </c>
      <c r="G1802" t="b">
        <f>IF('Input and Summary Results'!$J$4="yes",IF(C1802=FALSE,FALSE,IF('Data Transformation'!E1802&lt;$R$10,E1802,$R$10)),IF(C1802=FALSE,FALSE,IF(C1802&lt;$R$10,C1802,$R$10)))</f>
        <v>0</v>
      </c>
      <c r="H1802" t="b">
        <f>IF('Input and Summary Results'!$J$4="yes",'Data Transformation'!F1802,'Data Transformation'!D1802)</f>
        <v>0</v>
      </c>
      <c r="I1802" t="str">
        <f t="shared" si="115"/>
        <v/>
      </c>
    </row>
    <row r="1803" spans="2:9" x14ac:dyDescent="0.55000000000000004">
      <c r="B1803" t="b">
        <f>IF('Input and Summary Results'!D1385=0,FALSE,'Input and Summary Results'!$B1385)</f>
        <v>0</v>
      </c>
      <c r="C1803" t="b">
        <f>IF(OR(B1803=0,'Input and Summary Results'!D1385=0,'Input and Summary Results'!D1385=""),FALSE,'Input and Summary Results'!$D1385)</f>
        <v>0</v>
      </c>
      <c r="D1803" t="b">
        <f>IF(OR(B1803=0,'Input and Summary Results'!E1385=0),FALSE,'Input and Summary Results'!$E1385)</f>
        <v>0</v>
      </c>
      <c r="E1803" t="b">
        <f t="shared" si="113"/>
        <v>0</v>
      </c>
      <c r="F1803" t="b">
        <f t="shared" si="114"/>
        <v>0</v>
      </c>
      <c r="G1803" t="b">
        <f>IF('Input and Summary Results'!$J$4="yes",IF(C1803=FALSE,FALSE,IF('Data Transformation'!E1803&lt;$R$10,E1803,$R$10)),IF(C1803=FALSE,FALSE,IF(C1803&lt;$R$10,C1803,$R$10)))</f>
        <v>0</v>
      </c>
      <c r="H1803" t="b">
        <f>IF('Input and Summary Results'!$J$4="yes",'Data Transformation'!F1803,'Data Transformation'!D1803)</f>
        <v>0</v>
      </c>
      <c r="I1803" t="str">
        <f t="shared" si="115"/>
        <v/>
      </c>
    </row>
    <row r="1804" spans="2:9" x14ac:dyDescent="0.55000000000000004">
      <c r="B1804" t="b">
        <f>IF('Input and Summary Results'!D1386=0,FALSE,'Input and Summary Results'!$B1386)</f>
        <v>0</v>
      </c>
      <c r="C1804" t="b">
        <f>IF(OR(B1804=0,'Input and Summary Results'!D1386=0,'Input and Summary Results'!D1386=""),FALSE,'Input and Summary Results'!$D1386)</f>
        <v>0</v>
      </c>
      <c r="D1804" t="b">
        <f>IF(OR(B1804=0,'Input and Summary Results'!E1386=0),FALSE,'Input and Summary Results'!$E1386)</f>
        <v>0</v>
      </c>
      <c r="E1804" t="b">
        <f t="shared" si="113"/>
        <v>0</v>
      </c>
      <c r="F1804" t="b">
        <f t="shared" si="114"/>
        <v>0</v>
      </c>
      <c r="G1804" t="b">
        <f>IF('Input and Summary Results'!$J$4="yes",IF(C1804=FALSE,FALSE,IF('Data Transformation'!E1804&lt;$R$10,E1804,$R$10)),IF(C1804=FALSE,FALSE,IF(C1804&lt;$R$10,C1804,$R$10)))</f>
        <v>0</v>
      </c>
      <c r="H1804" t="b">
        <f>IF('Input and Summary Results'!$J$4="yes",'Data Transformation'!F1804,'Data Transformation'!D1804)</f>
        <v>0</v>
      </c>
      <c r="I1804" t="str">
        <f t="shared" si="115"/>
        <v/>
      </c>
    </row>
    <row r="1805" spans="2:9" x14ac:dyDescent="0.55000000000000004">
      <c r="B1805" t="b">
        <f>IF('Input and Summary Results'!D1387=0,FALSE,'Input and Summary Results'!$B1387)</f>
        <v>0</v>
      </c>
      <c r="C1805" t="b">
        <f>IF(OR(B1805=0,'Input and Summary Results'!D1387=0,'Input and Summary Results'!D1387=""),FALSE,'Input and Summary Results'!$D1387)</f>
        <v>0</v>
      </c>
      <c r="D1805" t="b">
        <f>IF(OR(B1805=0,'Input and Summary Results'!E1387=0),FALSE,'Input and Summary Results'!$E1387)</f>
        <v>0</v>
      </c>
      <c r="E1805" t="b">
        <f t="shared" si="113"/>
        <v>0</v>
      </c>
      <c r="F1805" t="b">
        <f t="shared" si="114"/>
        <v>0</v>
      </c>
      <c r="G1805" t="b">
        <f>IF('Input and Summary Results'!$J$4="yes",IF(C1805=FALSE,FALSE,IF('Data Transformation'!E1805&lt;$R$10,E1805,$R$10)),IF(C1805=FALSE,FALSE,IF(C1805&lt;$R$10,C1805,$R$10)))</f>
        <v>0</v>
      </c>
      <c r="H1805" t="b">
        <f>IF('Input and Summary Results'!$J$4="yes",'Data Transformation'!F1805,'Data Transformation'!D1805)</f>
        <v>0</v>
      </c>
      <c r="I1805" t="str">
        <f t="shared" si="115"/>
        <v/>
      </c>
    </row>
    <row r="1806" spans="2:9" x14ac:dyDescent="0.55000000000000004">
      <c r="B1806" t="b">
        <f>IF('Input and Summary Results'!D1388=0,FALSE,'Input and Summary Results'!$B1388)</f>
        <v>0</v>
      </c>
      <c r="C1806" t="b">
        <f>IF(OR(B1806=0,'Input and Summary Results'!D1388=0,'Input and Summary Results'!D1388=""),FALSE,'Input and Summary Results'!$D1388)</f>
        <v>0</v>
      </c>
      <c r="D1806" t="b">
        <f>IF(OR(B1806=0,'Input and Summary Results'!E1388=0),FALSE,'Input and Summary Results'!$E1388)</f>
        <v>0</v>
      </c>
      <c r="E1806" t="b">
        <f t="shared" si="113"/>
        <v>0</v>
      </c>
      <c r="F1806" t="b">
        <f t="shared" si="114"/>
        <v>0</v>
      </c>
      <c r="G1806" t="b">
        <f>IF('Input and Summary Results'!$J$4="yes",IF(C1806=FALSE,FALSE,IF('Data Transformation'!E1806&lt;$R$10,E1806,$R$10)),IF(C1806=FALSE,FALSE,IF(C1806&lt;$R$10,C1806,$R$10)))</f>
        <v>0</v>
      </c>
      <c r="H1806" t="b">
        <f>IF('Input and Summary Results'!$J$4="yes",'Data Transformation'!F1806,'Data Transformation'!D1806)</f>
        <v>0</v>
      </c>
      <c r="I1806" t="str">
        <f t="shared" si="115"/>
        <v/>
      </c>
    </row>
    <row r="1807" spans="2:9" x14ac:dyDescent="0.55000000000000004">
      <c r="B1807" t="b">
        <f>IF('Input and Summary Results'!D1389=0,FALSE,'Input and Summary Results'!$B1389)</f>
        <v>0</v>
      </c>
      <c r="C1807" t="b">
        <f>IF(OR(B1807=0,'Input and Summary Results'!D1389=0,'Input and Summary Results'!D1389=""),FALSE,'Input and Summary Results'!$D1389)</f>
        <v>0</v>
      </c>
      <c r="D1807" t="b">
        <f>IF(OR(B1807=0,'Input and Summary Results'!E1389=0),FALSE,'Input and Summary Results'!$E1389)</f>
        <v>0</v>
      </c>
      <c r="E1807" t="b">
        <f t="shared" si="113"/>
        <v>0</v>
      </c>
      <c r="F1807" t="b">
        <f t="shared" si="114"/>
        <v>0</v>
      </c>
      <c r="G1807" t="b">
        <f>IF('Input and Summary Results'!$J$4="yes",IF(C1807=FALSE,FALSE,IF('Data Transformation'!E1807&lt;$R$10,E1807,$R$10)),IF(C1807=FALSE,FALSE,IF(C1807&lt;$R$10,C1807,$R$10)))</f>
        <v>0</v>
      </c>
      <c r="H1807" t="b">
        <f>IF('Input and Summary Results'!$J$4="yes",'Data Transformation'!F1807,'Data Transformation'!D1807)</f>
        <v>0</v>
      </c>
      <c r="I1807" t="str">
        <f t="shared" si="115"/>
        <v/>
      </c>
    </row>
    <row r="1808" spans="2:9" x14ac:dyDescent="0.55000000000000004">
      <c r="B1808" t="b">
        <f>IF('Input and Summary Results'!D1390=0,FALSE,'Input and Summary Results'!$B1390)</f>
        <v>0</v>
      </c>
      <c r="C1808" t="b">
        <f>IF(OR(B1808=0,'Input and Summary Results'!D1390=0,'Input and Summary Results'!D1390=""),FALSE,'Input and Summary Results'!$D1390)</f>
        <v>0</v>
      </c>
      <c r="D1808" t="b">
        <f>IF(OR(B1808=0,'Input and Summary Results'!E1390=0),FALSE,'Input and Summary Results'!$E1390)</f>
        <v>0</v>
      </c>
      <c r="E1808" t="b">
        <f t="shared" si="113"/>
        <v>0</v>
      </c>
      <c r="F1808" t="b">
        <f t="shared" si="114"/>
        <v>0</v>
      </c>
      <c r="G1808" t="b">
        <f>IF('Input and Summary Results'!$J$4="yes",IF(C1808=FALSE,FALSE,IF('Data Transformation'!E1808&lt;$R$10,E1808,$R$10)),IF(C1808=FALSE,FALSE,IF(C1808&lt;$R$10,C1808,$R$10)))</f>
        <v>0</v>
      </c>
      <c r="H1808" t="b">
        <f>IF('Input and Summary Results'!$J$4="yes",'Data Transformation'!F1808,'Data Transformation'!D1808)</f>
        <v>0</v>
      </c>
      <c r="I1808" t="str">
        <f t="shared" si="115"/>
        <v/>
      </c>
    </row>
    <row r="1809" spans="2:9" x14ac:dyDescent="0.55000000000000004">
      <c r="B1809" t="b">
        <f>IF('Input and Summary Results'!D1391=0,FALSE,'Input and Summary Results'!$B1391)</f>
        <v>0</v>
      </c>
      <c r="C1809" t="b">
        <f>IF(OR(B1809=0,'Input and Summary Results'!D1391=0,'Input and Summary Results'!D1391=""),FALSE,'Input and Summary Results'!$D1391)</f>
        <v>0</v>
      </c>
      <c r="D1809" t="b">
        <f>IF(OR(B1809=0,'Input and Summary Results'!E1391=0),FALSE,'Input and Summary Results'!$E1391)</f>
        <v>0</v>
      </c>
      <c r="E1809" t="b">
        <f t="shared" si="113"/>
        <v>0</v>
      </c>
      <c r="F1809" t="b">
        <f t="shared" si="114"/>
        <v>0</v>
      </c>
      <c r="G1809" t="b">
        <f>IF('Input and Summary Results'!$J$4="yes",IF(C1809=FALSE,FALSE,IF('Data Transformation'!E1809&lt;$R$10,E1809,$R$10)),IF(C1809=FALSE,FALSE,IF(C1809&lt;$R$10,C1809,$R$10)))</f>
        <v>0</v>
      </c>
      <c r="H1809" t="b">
        <f>IF('Input and Summary Results'!$J$4="yes",'Data Transformation'!F1809,'Data Transformation'!D1809)</f>
        <v>0</v>
      </c>
      <c r="I1809" t="str">
        <f t="shared" si="115"/>
        <v/>
      </c>
    </row>
    <row r="1810" spans="2:9" x14ac:dyDescent="0.55000000000000004">
      <c r="B1810" t="b">
        <f>IF('Input and Summary Results'!D1392=0,FALSE,'Input and Summary Results'!$B1392)</f>
        <v>0</v>
      </c>
      <c r="C1810" t="b">
        <f>IF(OR(B1810=0,'Input and Summary Results'!D1392=0,'Input and Summary Results'!D1392=""),FALSE,'Input and Summary Results'!$D1392)</f>
        <v>0</v>
      </c>
      <c r="D1810" t="b">
        <f>IF(OR(B1810=0,'Input and Summary Results'!E1392=0),FALSE,'Input and Summary Results'!$E1392)</f>
        <v>0</v>
      </c>
      <c r="E1810" t="b">
        <f t="shared" si="113"/>
        <v>0</v>
      </c>
      <c r="F1810" t="b">
        <f t="shared" si="114"/>
        <v>0</v>
      </c>
      <c r="G1810" t="b">
        <f>IF('Input and Summary Results'!$J$4="yes",IF(C1810=FALSE,FALSE,IF('Data Transformation'!E1810&lt;$R$10,E1810,$R$10)),IF(C1810=FALSE,FALSE,IF(C1810&lt;$R$10,C1810,$R$10)))</f>
        <v>0</v>
      </c>
      <c r="H1810" t="b">
        <f>IF('Input and Summary Results'!$J$4="yes",'Data Transformation'!F1810,'Data Transformation'!D1810)</f>
        <v>0</v>
      </c>
      <c r="I1810" t="str">
        <f t="shared" si="115"/>
        <v/>
      </c>
    </row>
    <row r="1811" spans="2:9" x14ac:dyDescent="0.55000000000000004">
      <c r="B1811" t="b">
        <f>IF('Input and Summary Results'!D1393=0,FALSE,'Input and Summary Results'!$B1393)</f>
        <v>0</v>
      </c>
      <c r="C1811" t="b">
        <f>IF(OR(B1811=0,'Input and Summary Results'!D1393=0,'Input and Summary Results'!D1393=""),FALSE,'Input and Summary Results'!$D1393)</f>
        <v>0</v>
      </c>
      <c r="D1811" t="b">
        <f>IF(OR(B1811=0,'Input and Summary Results'!E1393=0),FALSE,'Input and Summary Results'!$E1393)</f>
        <v>0</v>
      </c>
      <c r="E1811" t="b">
        <f t="shared" si="113"/>
        <v>0</v>
      </c>
      <c r="F1811" t="b">
        <f t="shared" si="114"/>
        <v>0</v>
      </c>
      <c r="G1811" t="b">
        <f>IF('Input and Summary Results'!$J$4="yes",IF(C1811=FALSE,FALSE,IF('Data Transformation'!E1811&lt;$R$10,E1811,$R$10)),IF(C1811=FALSE,FALSE,IF(C1811&lt;$R$10,C1811,$R$10)))</f>
        <v>0</v>
      </c>
      <c r="H1811" t="b">
        <f>IF('Input and Summary Results'!$J$4="yes",'Data Transformation'!F1811,'Data Transformation'!D1811)</f>
        <v>0</v>
      </c>
      <c r="I1811" t="str">
        <f t="shared" si="115"/>
        <v/>
      </c>
    </row>
    <row r="1812" spans="2:9" x14ac:dyDescent="0.55000000000000004">
      <c r="B1812" t="b">
        <f>IF('Input and Summary Results'!D1394=0,FALSE,'Input and Summary Results'!$B1394)</f>
        <v>0</v>
      </c>
      <c r="C1812" t="b">
        <f>IF(OR(B1812=0,'Input and Summary Results'!D1394=0,'Input and Summary Results'!D1394=""),FALSE,'Input and Summary Results'!$D1394)</f>
        <v>0</v>
      </c>
      <c r="D1812" t="b">
        <f>IF(OR(B1812=0,'Input and Summary Results'!E1394=0),FALSE,'Input and Summary Results'!$E1394)</f>
        <v>0</v>
      </c>
      <c r="E1812" t="b">
        <f t="shared" si="113"/>
        <v>0</v>
      </c>
      <c r="F1812" t="b">
        <f t="shared" si="114"/>
        <v>0</v>
      </c>
      <c r="G1812" t="b">
        <f>IF('Input and Summary Results'!$J$4="yes",IF(C1812=FALSE,FALSE,IF('Data Transformation'!E1812&lt;$R$10,E1812,$R$10)),IF(C1812=FALSE,FALSE,IF(C1812&lt;$R$10,C1812,$R$10)))</f>
        <v>0</v>
      </c>
      <c r="H1812" t="b">
        <f>IF('Input and Summary Results'!$J$4="yes",'Data Transformation'!F1812,'Data Transformation'!D1812)</f>
        <v>0</v>
      </c>
      <c r="I1812" t="str">
        <f t="shared" si="115"/>
        <v/>
      </c>
    </row>
    <row r="1813" spans="2:9" x14ac:dyDescent="0.55000000000000004">
      <c r="B1813" t="b">
        <f>IF('Input and Summary Results'!D1395=0,FALSE,'Input and Summary Results'!$B1395)</f>
        <v>0</v>
      </c>
      <c r="C1813" t="b">
        <f>IF(OR(B1813=0,'Input and Summary Results'!D1395=0,'Input and Summary Results'!D1395=""),FALSE,'Input and Summary Results'!$D1395)</f>
        <v>0</v>
      </c>
      <c r="D1813" t="b">
        <f>IF(OR(B1813=0,'Input and Summary Results'!E1395=0),FALSE,'Input and Summary Results'!$E1395)</f>
        <v>0</v>
      </c>
      <c r="E1813" t="b">
        <f t="shared" si="113"/>
        <v>0</v>
      </c>
      <c r="F1813" t="b">
        <f t="shared" si="114"/>
        <v>0</v>
      </c>
      <c r="G1813" t="b">
        <f>IF('Input and Summary Results'!$J$4="yes",IF(C1813=FALSE,FALSE,IF('Data Transformation'!E1813&lt;$R$10,E1813,$R$10)),IF(C1813=FALSE,FALSE,IF(C1813&lt;$R$10,C1813,$R$10)))</f>
        <v>0</v>
      </c>
      <c r="H1813" t="b">
        <f>IF('Input and Summary Results'!$J$4="yes",'Data Transformation'!F1813,'Data Transformation'!D1813)</f>
        <v>0</v>
      </c>
      <c r="I1813" t="str">
        <f t="shared" si="115"/>
        <v/>
      </c>
    </row>
    <row r="1814" spans="2:9" x14ac:dyDescent="0.55000000000000004">
      <c r="B1814" t="b">
        <f>IF('Input and Summary Results'!D1396=0,FALSE,'Input and Summary Results'!$B1396)</f>
        <v>0</v>
      </c>
      <c r="C1814" t="b">
        <f>IF(OR(B1814=0,'Input and Summary Results'!D1396=0,'Input and Summary Results'!D1396=""),FALSE,'Input and Summary Results'!$D1396)</f>
        <v>0</v>
      </c>
      <c r="D1814" t="b">
        <f>IF(OR(B1814=0,'Input and Summary Results'!E1396=0),FALSE,'Input and Summary Results'!$E1396)</f>
        <v>0</v>
      </c>
      <c r="E1814" t="b">
        <f t="shared" si="113"/>
        <v>0</v>
      </c>
      <c r="F1814" t="b">
        <f t="shared" si="114"/>
        <v>0</v>
      </c>
      <c r="G1814" t="b">
        <f>IF('Input and Summary Results'!$J$4="yes",IF(C1814=FALSE,FALSE,IF('Data Transformation'!E1814&lt;$R$10,E1814,$R$10)),IF(C1814=FALSE,FALSE,IF(C1814&lt;$R$10,C1814,$R$10)))</f>
        <v>0</v>
      </c>
      <c r="H1814" t="b">
        <f>IF('Input and Summary Results'!$J$4="yes",'Data Transformation'!F1814,'Data Transformation'!D1814)</f>
        <v>0</v>
      </c>
      <c r="I1814" t="str">
        <f t="shared" si="115"/>
        <v/>
      </c>
    </row>
    <row r="1815" spans="2:9" x14ac:dyDescent="0.55000000000000004">
      <c r="B1815" t="b">
        <f>IF('Input and Summary Results'!D1397=0,FALSE,'Input and Summary Results'!$B1397)</f>
        <v>0</v>
      </c>
      <c r="C1815" t="b">
        <f>IF(OR(B1815=0,'Input and Summary Results'!D1397=0,'Input and Summary Results'!D1397=""),FALSE,'Input and Summary Results'!$D1397)</f>
        <v>0</v>
      </c>
      <c r="D1815" t="b">
        <f>IF(OR(B1815=0,'Input and Summary Results'!E1397=0),FALSE,'Input and Summary Results'!$E1397)</f>
        <v>0</v>
      </c>
      <c r="E1815" t="b">
        <f t="shared" si="113"/>
        <v>0</v>
      </c>
      <c r="F1815" t="b">
        <f t="shared" si="114"/>
        <v>0</v>
      </c>
      <c r="G1815" t="b">
        <f>IF('Input and Summary Results'!$J$4="yes",IF(C1815=FALSE,FALSE,IF('Data Transformation'!E1815&lt;$R$10,E1815,$R$10)),IF(C1815=FALSE,FALSE,IF(C1815&lt;$R$10,C1815,$R$10)))</f>
        <v>0</v>
      </c>
      <c r="H1815" t="b">
        <f>IF('Input and Summary Results'!$J$4="yes",'Data Transformation'!F1815,'Data Transformation'!D1815)</f>
        <v>0</v>
      </c>
      <c r="I1815" t="str">
        <f t="shared" si="115"/>
        <v/>
      </c>
    </row>
    <row r="1816" spans="2:9" x14ac:dyDescent="0.55000000000000004">
      <c r="B1816" t="b">
        <f>IF('Input and Summary Results'!D1398=0,FALSE,'Input and Summary Results'!$B1398)</f>
        <v>0</v>
      </c>
      <c r="C1816" t="b">
        <f>IF(OR(B1816=0,'Input and Summary Results'!D1398=0,'Input and Summary Results'!D1398=""),FALSE,'Input and Summary Results'!$D1398)</f>
        <v>0</v>
      </c>
      <c r="D1816" t="b">
        <f>IF(OR(B1816=0,'Input and Summary Results'!E1398=0),FALSE,'Input and Summary Results'!$E1398)</f>
        <v>0</v>
      </c>
      <c r="E1816" t="b">
        <f t="shared" si="113"/>
        <v>0</v>
      </c>
      <c r="F1816" t="b">
        <f t="shared" si="114"/>
        <v>0</v>
      </c>
      <c r="G1816" t="b">
        <f>IF('Input and Summary Results'!$J$4="yes",IF(C1816=FALSE,FALSE,IF('Data Transformation'!E1816&lt;$R$10,E1816,$R$10)),IF(C1816=FALSE,FALSE,IF(C1816&lt;$R$10,C1816,$R$10)))</f>
        <v>0</v>
      </c>
      <c r="H1816" t="b">
        <f>IF('Input and Summary Results'!$J$4="yes",'Data Transformation'!F1816,'Data Transformation'!D1816)</f>
        <v>0</v>
      </c>
      <c r="I1816" t="str">
        <f t="shared" si="115"/>
        <v/>
      </c>
    </row>
    <row r="1817" spans="2:9" x14ac:dyDescent="0.55000000000000004">
      <c r="B1817" t="b">
        <f>IF('Input and Summary Results'!D1399=0,FALSE,'Input and Summary Results'!$B1399)</f>
        <v>0</v>
      </c>
      <c r="C1817" t="b">
        <f>IF(OR(B1817=0,'Input and Summary Results'!D1399=0,'Input and Summary Results'!D1399=""),FALSE,'Input and Summary Results'!$D1399)</f>
        <v>0</v>
      </c>
      <c r="D1817" t="b">
        <f>IF(OR(B1817=0,'Input and Summary Results'!E1399=0),FALSE,'Input and Summary Results'!$E1399)</f>
        <v>0</v>
      </c>
      <c r="E1817" t="b">
        <f t="shared" si="113"/>
        <v>0</v>
      </c>
      <c r="F1817" t="b">
        <f t="shared" si="114"/>
        <v>0</v>
      </c>
      <c r="G1817" t="b">
        <f>IF('Input and Summary Results'!$J$4="yes",IF(C1817=FALSE,FALSE,IF('Data Transformation'!E1817&lt;$R$10,E1817,$R$10)),IF(C1817=FALSE,FALSE,IF(C1817&lt;$R$10,C1817,$R$10)))</f>
        <v>0</v>
      </c>
      <c r="H1817" t="b">
        <f>IF('Input and Summary Results'!$J$4="yes",'Data Transformation'!F1817,'Data Transformation'!D1817)</f>
        <v>0</v>
      </c>
      <c r="I1817" t="str">
        <f t="shared" si="115"/>
        <v/>
      </c>
    </row>
    <row r="1818" spans="2:9" x14ac:dyDescent="0.55000000000000004">
      <c r="B1818" t="b">
        <f>IF('Input and Summary Results'!D1400=0,FALSE,'Input and Summary Results'!$B1400)</f>
        <v>0</v>
      </c>
      <c r="C1818" t="b">
        <f>IF(OR(B1818=0,'Input and Summary Results'!D1400=0,'Input and Summary Results'!D1400=""),FALSE,'Input and Summary Results'!$D1400)</f>
        <v>0</v>
      </c>
      <c r="D1818" t="b">
        <f>IF(OR(B1818=0,'Input and Summary Results'!E1400=0),FALSE,'Input and Summary Results'!$E1400)</f>
        <v>0</v>
      </c>
      <c r="E1818" t="b">
        <f t="shared" si="113"/>
        <v>0</v>
      </c>
      <c r="F1818" t="b">
        <f t="shared" si="114"/>
        <v>0</v>
      </c>
      <c r="G1818" t="b">
        <f>IF('Input and Summary Results'!$J$4="yes",IF(C1818=FALSE,FALSE,IF('Data Transformation'!E1818&lt;$R$10,E1818,$R$10)),IF(C1818=FALSE,FALSE,IF(C1818&lt;$R$10,C1818,$R$10)))</f>
        <v>0</v>
      </c>
      <c r="H1818" t="b">
        <f>IF('Input and Summary Results'!$J$4="yes",'Data Transformation'!F1818,'Data Transformation'!D1818)</f>
        <v>0</v>
      </c>
      <c r="I1818" t="str">
        <f t="shared" si="115"/>
        <v/>
      </c>
    </row>
    <row r="1819" spans="2:9" x14ac:dyDescent="0.55000000000000004">
      <c r="B1819" t="b">
        <f>IF('Input and Summary Results'!D1401=0,FALSE,'Input and Summary Results'!$B1401)</f>
        <v>0</v>
      </c>
      <c r="C1819" t="b">
        <f>IF(OR(B1819=0,'Input and Summary Results'!D1401=0,'Input and Summary Results'!D1401=""),FALSE,'Input and Summary Results'!$D1401)</f>
        <v>0</v>
      </c>
      <c r="D1819" t="b">
        <f>IF(OR(B1819=0,'Input and Summary Results'!E1401=0),FALSE,'Input and Summary Results'!$E1401)</f>
        <v>0</v>
      </c>
      <c r="E1819" t="b">
        <f t="shared" si="113"/>
        <v>0</v>
      </c>
      <c r="F1819" t="b">
        <f t="shared" si="114"/>
        <v>0</v>
      </c>
      <c r="G1819" t="b">
        <f>IF('Input and Summary Results'!$J$4="yes",IF(C1819=FALSE,FALSE,IF('Data Transformation'!E1819&lt;$R$10,E1819,$R$10)),IF(C1819=FALSE,FALSE,IF(C1819&lt;$R$10,C1819,$R$10)))</f>
        <v>0</v>
      </c>
      <c r="H1819" t="b">
        <f>IF('Input and Summary Results'!$J$4="yes",'Data Transformation'!F1819,'Data Transformation'!D1819)</f>
        <v>0</v>
      </c>
      <c r="I1819" t="str">
        <f t="shared" si="115"/>
        <v/>
      </c>
    </row>
    <row r="1820" spans="2:9" x14ac:dyDescent="0.55000000000000004">
      <c r="B1820" t="b">
        <f>IF('Input and Summary Results'!D1402=0,FALSE,'Input and Summary Results'!$B1402)</f>
        <v>0</v>
      </c>
      <c r="C1820" t="b">
        <f>IF(OR(B1820=0,'Input and Summary Results'!D1402=0,'Input and Summary Results'!D1402=""),FALSE,'Input and Summary Results'!$D1402)</f>
        <v>0</v>
      </c>
      <c r="D1820" t="b">
        <f>IF(OR(B1820=0,'Input and Summary Results'!E1402=0),FALSE,'Input and Summary Results'!$E1402)</f>
        <v>0</v>
      </c>
      <c r="E1820" t="b">
        <f t="shared" si="113"/>
        <v>0</v>
      </c>
      <c r="F1820" t="b">
        <f t="shared" si="114"/>
        <v>0</v>
      </c>
      <c r="G1820" t="b">
        <f>IF('Input and Summary Results'!$J$4="yes",IF(C1820=FALSE,FALSE,IF('Data Transformation'!E1820&lt;$R$10,E1820,$R$10)),IF(C1820=FALSE,FALSE,IF(C1820&lt;$R$10,C1820,$R$10)))</f>
        <v>0</v>
      </c>
      <c r="H1820" t="b">
        <f>IF('Input and Summary Results'!$J$4="yes",'Data Transformation'!F1820,'Data Transformation'!D1820)</f>
        <v>0</v>
      </c>
      <c r="I1820" t="str">
        <f t="shared" si="115"/>
        <v/>
      </c>
    </row>
    <row r="1821" spans="2:9" x14ac:dyDescent="0.55000000000000004">
      <c r="B1821" t="b">
        <f>IF('Input and Summary Results'!D1403=0,FALSE,'Input and Summary Results'!$B1403)</f>
        <v>0</v>
      </c>
      <c r="C1821" t="b">
        <f>IF(OR(B1821=0,'Input and Summary Results'!D1403=0,'Input and Summary Results'!D1403=""),FALSE,'Input and Summary Results'!$D1403)</f>
        <v>0</v>
      </c>
      <c r="D1821" t="b">
        <f>IF(OR(B1821=0,'Input and Summary Results'!E1403=0),FALSE,'Input and Summary Results'!$E1403)</f>
        <v>0</v>
      </c>
      <c r="E1821" t="b">
        <f t="shared" si="113"/>
        <v>0</v>
      </c>
      <c r="F1821" t="b">
        <f t="shared" si="114"/>
        <v>0</v>
      </c>
      <c r="G1821" t="b">
        <f>IF('Input and Summary Results'!$J$4="yes",IF(C1821=FALSE,FALSE,IF('Data Transformation'!E1821&lt;$R$10,E1821,$R$10)),IF(C1821=FALSE,FALSE,IF(C1821&lt;$R$10,C1821,$R$10)))</f>
        <v>0</v>
      </c>
      <c r="H1821" t="b">
        <f>IF('Input and Summary Results'!$J$4="yes",'Data Transformation'!F1821,'Data Transformation'!D1821)</f>
        <v>0</v>
      </c>
      <c r="I1821" t="str">
        <f t="shared" si="115"/>
        <v/>
      </c>
    </row>
    <row r="1822" spans="2:9" x14ac:dyDescent="0.55000000000000004">
      <c r="B1822" t="b">
        <f>IF('Input and Summary Results'!D1404=0,FALSE,'Input and Summary Results'!$B1404)</f>
        <v>0</v>
      </c>
      <c r="C1822" t="b">
        <f>IF(OR(B1822=0,'Input and Summary Results'!D1404=0,'Input and Summary Results'!D1404=""),FALSE,'Input and Summary Results'!$D1404)</f>
        <v>0</v>
      </c>
      <c r="D1822" t="b">
        <f>IF(OR(B1822=0,'Input and Summary Results'!E1404=0),FALSE,'Input and Summary Results'!$E1404)</f>
        <v>0</v>
      </c>
      <c r="E1822" t="b">
        <f t="shared" si="113"/>
        <v>0</v>
      </c>
      <c r="F1822" t="b">
        <f t="shared" si="114"/>
        <v>0</v>
      </c>
      <c r="G1822" t="b">
        <f>IF('Input and Summary Results'!$J$4="yes",IF(C1822=FALSE,FALSE,IF('Data Transformation'!E1822&lt;$R$10,E1822,$R$10)),IF(C1822=FALSE,FALSE,IF(C1822&lt;$R$10,C1822,$R$10)))</f>
        <v>0</v>
      </c>
      <c r="H1822" t="b">
        <f>IF('Input and Summary Results'!$J$4="yes",'Data Transformation'!F1822,'Data Transformation'!D1822)</f>
        <v>0</v>
      </c>
      <c r="I1822" t="str">
        <f t="shared" si="115"/>
        <v/>
      </c>
    </row>
    <row r="1823" spans="2:9" x14ac:dyDescent="0.55000000000000004">
      <c r="B1823" t="b">
        <f>IF('Input and Summary Results'!D1405=0,FALSE,'Input and Summary Results'!$B1405)</f>
        <v>0</v>
      </c>
      <c r="C1823" t="b">
        <f>IF(OR(B1823=0,'Input and Summary Results'!D1405=0,'Input and Summary Results'!D1405=""),FALSE,'Input and Summary Results'!$D1405)</f>
        <v>0</v>
      </c>
      <c r="D1823" t="b">
        <f>IF(OR(B1823=0,'Input and Summary Results'!E1405=0),FALSE,'Input and Summary Results'!$E1405)</f>
        <v>0</v>
      </c>
      <c r="E1823" t="b">
        <f t="shared" si="113"/>
        <v>0</v>
      </c>
      <c r="F1823" t="b">
        <f t="shared" si="114"/>
        <v>0</v>
      </c>
      <c r="G1823" t="b">
        <f>IF('Input and Summary Results'!$J$4="yes",IF(C1823=FALSE,FALSE,IF('Data Transformation'!E1823&lt;$R$10,E1823,$R$10)),IF(C1823=FALSE,FALSE,IF(C1823&lt;$R$10,C1823,$R$10)))</f>
        <v>0</v>
      </c>
      <c r="H1823" t="b">
        <f>IF('Input and Summary Results'!$J$4="yes",'Data Transformation'!F1823,'Data Transformation'!D1823)</f>
        <v>0</v>
      </c>
      <c r="I1823" t="str">
        <f t="shared" si="115"/>
        <v/>
      </c>
    </row>
    <row r="1824" spans="2:9" x14ac:dyDescent="0.55000000000000004">
      <c r="B1824" t="b">
        <f>IF('Input and Summary Results'!D1406=0,FALSE,'Input and Summary Results'!$B1406)</f>
        <v>0</v>
      </c>
      <c r="C1824" t="b">
        <f>IF(OR(B1824=0,'Input and Summary Results'!D1406=0,'Input and Summary Results'!D1406=""),FALSE,'Input and Summary Results'!$D1406)</f>
        <v>0</v>
      </c>
      <c r="D1824" t="b">
        <f>IF(OR(B1824=0,'Input and Summary Results'!E1406=0),FALSE,'Input and Summary Results'!$E1406)</f>
        <v>0</v>
      </c>
      <c r="E1824" t="b">
        <f t="shared" si="113"/>
        <v>0</v>
      </c>
      <c r="F1824" t="b">
        <f t="shared" si="114"/>
        <v>0</v>
      </c>
      <c r="G1824" t="b">
        <f>IF('Input and Summary Results'!$J$4="yes",IF(C1824=FALSE,FALSE,IF('Data Transformation'!E1824&lt;$R$10,E1824,$R$10)),IF(C1824=FALSE,FALSE,IF(C1824&lt;$R$10,C1824,$R$10)))</f>
        <v>0</v>
      </c>
      <c r="H1824" t="b">
        <f>IF('Input and Summary Results'!$J$4="yes",'Data Transformation'!F1824,'Data Transformation'!D1824)</f>
        <v>0</v>
      </c>
      <c r="I1824" t="str">
        <f t="shared" si="115"/>
        <v/>
      </c>
    </row>
    <row r="1825" spans="2:9" x14ac:dyDescent="0.55000000000000004">
      <c r="B1825" t="b">
        <f>IF('Input and Summary Results'!D1407=0,FALSE,'Input and Summary Results'!$B1407)</f>
        <v>0</v>
      </c>
      <c r="C1825" t="b">
        <f>IF(OR(B1825=0,'Input and Summary Results'!D1407=0,'Input and Summary Results'!D1407=""),FALSE,'Input and Summary Results'!$D1407)</f>
        <v>0</v>
      </c>
      <c r="D1825" t="b">
        <f>IF(OR(B1825=0,'Input and Summary Results'!E1407=0),FALSE,'Input and Summary Results'!$E1407)</f>
        <v>0</v>
      </c>
      <c r="E1825" t="b">
        <f t="shared" si="113"/>
        <v>0</v>
      </c>
      <c r="F1825" t="b">
        <f t="shared" si="114"/>
        <v>0</v>
      </c>
      <c r="G1825" t="b">
        <f>IF('Input and Summary Results'!$J$4="yes",IF(C1825=FALSE,FALSE,IF('Data Transformation'!E1825&lt;$R$10,E1825,$R$10)),IF(C1825=FALSE,FALSE,IF(C1825&lt;$R$10,C1825,$R$10)))</f>
        <v>0</v>
      </c>
      <c r="H1825" t="b">
        <f>IF('Input and Summary Results'!$J$4="yes",'Data Transformation'!F1825,'Data Transformation'!D1825)</f>
        <v>0</v>
      </c>
      <c r="I1825" t="str">
        <f t="shared" si="115"/>
        <v/>
      </c>
    </row>
    <row r="1826" spans="2:9" x14ac:dyDescent="0.55000000000000004">
      <c r="B1826" t="b">
        <f>IF('Input and Summary Results'!D1408=0,FALSE,'Input and Summary Results'!$B1408)</f>
        <v>0</v>
      </c>
      <c r="C1826" t="b">
        <f>IF(OR(B1826=0,'Input and Summary Results'!D1408=0,'Input and Summary Results'!D1408=""),FALSE,'Input and Summary Results'!$D1408)</f>
        <v>0</v>
      </c>
      <c r="D1826" t="b">
        <f>IF(OR(B1826=0,'Input and Summary Results'!E1408=0),FALSE,'Input and Summary Results'!$E1408)</f>
        <v>0</v>
      </c>
      <c r="E1826" t="b">
        <f t="shared" si="113"/>
        <v>0</v>
      </c>
      <c r="F1826" t="b">
        <f t="shared" si="114"/>
        <v>0</v>
      </c>
      <c r="G1826" t="b">
        <f>IF('Input and Summary Results'!$J$4="yes",IF(C1826=FALSE,FALSE,IF('Data Transformation'!E1826&lt;$R$10,E1826,$R$10)),IF(C1826=FALSE,FALSE,IF(C1826&lt;$R$10,C1826,$R$10)))</f>
        <v>0</v>
      </c>
      <c r="H1826" t="b">
        <f>IF('Input and Summary Results'!$J$4="yes",'Data Transformation'!F1826,'Data Transformation'!D1826)</f>
        <v>0</v>
      </c>
      <c r="I1826" t="str">
        <f t="shared" si="115"/>
        <v/>
      </c>
    </row>
    <row r="1827" spans="2:9" x14ac:dyDescent="0.55000000000000004">
      <c r="B1827" t="b">
        <f>IF('Input and Summary Results'!D1409=0,FALSE,'Input and Summary Results'!$B1409)</f>
        <v>0</v>
      </c>
      <c r="C1827" t="b">
        <f>IF(OR(B1827=0,'Input and Summary Results'!D1409=0,'Input and Summary Results'!D1409=""),FALSE,'Input and Summary Results'!$D1409)</f>
        <v>0</v>
      </c>
      <c r="D1827" t="b">
        <f>IF(OR(B1827=0,'Input and Summary Results'!E1409=0),FALSE,'Input and Summary Results'!$E1409)</f>
        <v>0</v>
      </c>
      <c r="E1827" t="b">
        <f t="shared" si="113"/>
        <v>0</v>
      </c>
      <c r="F1827" t="b">
        <f t="shared" si="114"/>
        <v>0</v>
      </c>
      <c r="G1827" t="b">
        <f>IF('Input and Summary Results'!$J$4="yes",IF(C1827=FALSE,FALSE,IF('Data Transformation'!E1827&lt;$R$10,E1827,$R$10)),IF(C1827=FALSE,FALSE,IF(C1827&lt;$R$10,C1827,$R$10)))</f>
        <v>0</v>
      </c>
      <c r="H1827" t="b">
        <f>IF('Input and Summary Results'!$J$4="yes",'Data Transformation'!F1827,'Data Transformation'!D1827)</f>
        <v>0</v>
      </c>
      <c r="I1827" t="str">
        <f t="shared" si="115"/>
        <v/>
      </c>
    </row>
    <row r="1828" spans="2:9" x14ac:dyDescent="0.55000000000000004">
      <c r="B1828" t="b">
        <f>IF('Input and Summary Results'!D1410=0,FALSE,'Input and Summary Results'!$B1410)</f>
        <v>0</v>
      </c>
      <c r="C1828" t="b">
        <f>IF(OR(B1828=0,'Input and Summary Results'!D1410=0,'Input and Summary Results'!D1410=""),FALSE,'Input and Summary Results'!$D1410)</f>
        <v>0</v>
      </c>
      <c r="D1828" t="b">
        <f>IF(OR(B1828=0,'Input and Summary Results'!E1410=0),FALSE,'Input and Summary Results'!$E1410)</f>
        <v>0</v>
      </c>
      <c r="E1828" t="b">
        <f t="shared" si="113"/>
        <v>0</v>
      </c>
      <c r="F1828" t="b">
        <f t="shared" si="114"/>
        <v>0</v>
      </c>
      <c r="G1828" t="b">
        <f>IF('Input and Summary Results'!$J$4="yes",IF(C1828=FALSE,FALSE,IF('Data Transformation'!E1828&lt;$R$10,E1828,$R$10)),IF(C1828=FALSE,FALSE,IF(C1828&lt;$R$10,C1828,$R$10)))</f>
        <v>0</v>
      </c>
      <c r="H1828" t="b">
        <f>IF('Input and Summary Results'!$J$4="yes",'Data Transformation'!F1828,'Data Transformation'!D1828)</f>
        <v>0</v>
      </c>
      <c r="I1828" t="str">
        <f t="shared" si="115"/>
        <v/>
      </c>
    </row>
    <row r="1829" spans="2:9" x14ac:dyDescent="0.55000000000000004">
      <c r="B1829" t="b">
        <f>IF('Input and Summary Results'!D1411=0,FALSE,'Input and Summary Results'!$B1411)</f>
        <v>0</v>
      </c>
      <c r="C1829" t="b">
        <f>IF(OR(B1829=0,'Input and Summary Results'!D1411=0,'Input and Summary Results'!D1411=""),FALSE,'Input and Summary Results'!$D1411)</f>
        <v>0</v>
      </c>
      <c r="D1829" t="b">
        <f>IF(OR(B1829=0,'Input and Summary Results'!E1411=0),FALSE,'Input and Summary Results'!$E1411)</f>
        <v>0</v>
      </c>
      <c r="E1829" t="b">
        <f t="shared" si="113"/>
        <v>0</v>
      </c>
      <c r="F1829" t="b">
        <f t="shared" si="114"/>
        <v>0</v>
      </c>
      <c r="G1829" t="b">
        <f>IF('Input and Summary Results'!$J$4="yes",IF(C1829=FALSE,FALSE,IF('Data Transformation'!E1829&lt;$R$10,E1829,$R$10)),IF(C1829=FALSE,FALSE,IF(C1829&lt;$R$10,C1829,$R$10)))</f>
        <v>0</v>
      </c>
      <c r="H1829" t="b">
        <f>IF('Input and Summary Results'!$J$4="yes",'Data Transformation'!F1829,'Data Transformation'!D1829)</f>
        <v>0</v>
      </c>
      <c r="I1829" t="str">
        <f t="shared" si="115"/>
        <v/>
      </c>
    </row>
    <row r="1830" spans="2:9" x14ac:dyDescent="0.55000000000000004">
      <c r="B1830" t="b">
        <f>IF('Input and Summary Results'!D1412=0,FALSE,'Input and Summary Results'!$B1412)</f>
        <v>0</v>
      </c>
      <c r="C1830" t="b">
        <f>IF(OR(B1830=0,'Input and Summary Results'!D1412=0,'Input and Summary Results'!D1412=""),FALSE,'Input and Summary Results'!$D1412)</f>
        <v>0</v>
      </c>
      <c r="D1830" t="b">
        <f>IF(OR(B1830=0,'Input and Summary Results'!E1412=0),FALSE,'Input and Summary Results'!$E1412)</f>
        <v>0</v>
      </c>
      <c r="E1830" t="b">
        <f t="shared" si="113"/>
        <v>0</v>
      </c>
      <c r="F1830" t="b">
        <f t="shared" si="114"/>
        <v>0</v>
      </c>
      <c r="G1830" t="b">
        <f>IF('Input and Summary Results'!$J$4="yes",IF(C1830=FALSE,FALSE,IF('Data Transformation'!E1830&lt;$R$10,E1830,$R$10)),IF(C1830=FALSE,FALSE,IF(C1830&lt;$R$10,C1830,$R$10)))</f>
        <v>0</v>
      </c>
      <c r="H1830" t="b">
        <f>IF('Input and Summary Results'!$J$4="yes",'Data Transformation'!F1830,'Data Transformation'!D1830)</f>
        <v>0</v>
      </c>
      <c r="I1830" t="str">
        <f t="shared" si="115"/>
        <v/>
      </c>
    </row>
    <row r="1831" spans="2:9" x14ac:dyDescent="0.55000000000000004">
      <c r="B1831" t="b">
        <f>IF('Input and Summary Results'!D1413=0,FALSE,'Input and Summary Results'!$B1413)</f>
        <v>0</v>
      </c>
      <c r="C1831" t="b">
        <f>IF(OR(B1831=0,'Input and Summary Results'!D1413=0,'Input and Summary Results'!D1413=""),FALSE,'Input and Summary Results'!$D1413)</f>
        <v>0</v>
      </c>
      <c r="D1831" t="b">
        <f>IF(OR(B1831=0,'Input and Summary Results'!E1413=0),FALSE,'Input and Summary Results'!$E1413)</f>
        <v>0</v>
      </c>
      <c r="E1831" t="b">
        <f t="shared" si="113"/>
        <v>0</v>
      </c>
      <c r="F1831" t="b">
        <f t="shared" si="114"/>
        <v>0</v>
      </c>
      <c r="G1831" t="b">
        <f>IF('Input and Summary Results'!$J$4="yes",IF(C1831=FALSE,FALSE,IF('Data Transformation'!E1831&lt;$R$10,E1831,$R$10)),IF(C1831=FALSE,FALSE,IF(C1831&lt;$R$10,C1831,$R$10)))</f>
        <v>0</v>
      </c>
      <c r="H1831" t="b">
        <f>IF('Input and Summary Results'!$J$4="yes",'Data Transformation'!F1831,'Data Transformation'!D1831)</f>
        <v>0</v>
      </c>
      <c r="I1831" t="str">
        <f t="shared" si="115"/>
        <v/>
      </c>
    </row>
    <row r="1832" spans="2:9" x14ac:dyDescent="0.55000000000000004">
      <c r="B1832" t="b">
        <f>IF('Input and Summary Results'!D1414=0,FALSE,'Input and Summary Results'!$B1414)</f>
        <v>0</v>
      </c>
      <c r="C1832" t="b">
        <f>IF(OR(B1832=0,'Input and Summary Results'!D1414=0,'Input and Summary Results'!D1414=""),FALSE,'Input and Summary Results'!$D1414)</f>
        <v>0</v>
      </c>
      <c r="D1832" t="b">
        <f>IF(OR(B1832=0,'Input and Summary Results'!E1414=0),FALSE,'Input and Summary Results'!$E1414)</f>
        <v>0</v>
      </c>
      <c r="E1832" t="b">
        <f t="shared" si="113"/>
        <v>0</v>
      </c>
      <c r="F1832" t="b">
        <f t="shared" si="114"/>
        <v>0</v>
      </c>
      <c r="G1832" t="b">
        <f>IF('Input and Summary Results'!$J$4="yes",IF(C1832=FALSE,FALSE,IF('Data Transformation'!E1832&lt;$R$10,E1832,$R$10)),IF(C1832=FALSE,FALSE,IF(C1832&lt;$R$10,C1832,$R$10)))</f>
        <v>0</v>
      </c>
      <c r="H1832" t="b">
        <f>IF('Input and Summary Results'!$J$4="yes",'Data Transformation'!F1832,'Data Transformation'!D1832)</f>
        <v>0</v>
      </c>
      <c r="I1832" t="str">
        <f t="shared" si="115"/>
        <v/>
      </c>
    </row>
    <row r="1833" spans="2:9" x14ac:dyDescent="0.55000000000000004">
      <c r="B1833" t="b">
        <f>IF('Input and Summary Results'!D1415=0,FALSE,'Input and Summary Results'!$B1415)</f>
        <v>0</v>
      </c>
      <c r="C1833" t="b">
        <f>IF(OR(B1833=0,'Input and Summary Results'!D1415=0,'Input and Summary Results'!D1415=""),FALSE,'Input and Summary Results'!$D1415)</f>
        <v>0</v>
      </c>
      <c r="D1833" t="b">
        <f>IF(OR(B1833=0,'Input and Summary Results'!E1415=0),FALSE,'Input and Summary Results'!$E1415)</f>
        <v>0</v>
      </c>
      <c r="E1833" t="b">
        <f t="shared" si="113"/>
        <v>0</v>
      </c>
      <c r="F1833" t="b">
        <f t="shared" si="114"/>
        <v>0</v>
      </c>
      <c r="G1833" t="b">
        <f>IF('Input and Summary Results'!$J$4="yes",IF(C1833=FALSE,FALSE,IF('Data Transformation'!E1833&lt;$R$10,E1833,$R$10)),IF(C1833=FALSE,FALSE,IF(C1833&lt;$R$10,C1833,$R$10)))</f>
        <v>0</v>
      </c>
      <c r="H1833" t="b">
        <f>IF('Input and Summary Results'!$J$4="yes",'Data Transformation'!F1833,'Data Transformation'!D1833)</f>
        <v>0</v>
      </c>
      <c r="I1833" t="str">
        <f t="shared" si="115"/>
        <v/>
      </c>
    </row>
    <row r="1834" spans="2:9" x14ac:dyDescent="0.55000000000000004">
      <c r="B1834" t="b">
        <f>IF('Input and Summary Results'!D1416=0,FALSE,'Input and Summary Results'!$B1416)</f>
        <v>0</v>
      </c>
      <c r="C1834" t="b">
        <f>IF(OR(B1834=0,'Input and Summary Results'!D1416=0,'Input and Summary Results'!D1416=""),FALSE,'Input and Summary Results'!$D1416)</f>
        <v>0</v>
      </c>
      <c r="D1834" t="b">
        <f>IF(OR(B1834=0,'Input and Summary Results'!E1416=0),FALSE,'Input and Summary Results'!$E1416)</f>
        <v>0</v>
      </c>
      <c r="E1834" t="b">
        <f t="shared" ref="E1834:E1897" si="116">IF(C1834=FALSE,FALSE,LOG10(C1834))</f>
        <v>0</v>
      </c>
      <c r="F1834" t="b">
        <f t="shared" ref="F1834:F1897" si="117">IF(D1834=FALSE, FALSE,0.434*D1834/C1834)</f>
        <v>0</v>
      </c>
      <c r="G1834" t="b">
        <f>IF('Input and Summary Results'!$J$4="yes",IF(C1834=FALSE,FALSE,IF('Data Transformation'!E1834&lt;$R$10,E1834,$R$10)),IF(C1834=FALSE,FALSE,IF(C1834&lt;$R$10,C1834,$R$10)))</f>
        <v>0</v>
      </c>
      <c r="H1834" t="b">
        <f>IF('Input and Summary Results'!$J$4="yes",'Data Transformation'!F1834,'Data Transformation'!D1834)</f>
        <v>0</v>
      </c>
      <c r="I1834" t="str">
        <f t="shared" si="115"/>
        <v/>
      </c>
    </row>
    <row r="1835" spans="2:9" x14ac:dyDescent="0.55000000000000004">
      <c r="B1835" t="b">
        <f>IF('Input and Summary Results'!D1417=0,FALSE,'Input and Summary Results'!$B1417)</f>
        <v>0</v>
      </c>
      <c r="C1835" t="b">
        <f>IF(OR(B1835=0,'Input and Summary Results'!D1417=0,'Input and Summary Results'!D1417=""),FALSE,'Input and Summary Results'!$D1417)</f>
        <v>0</v>
      </c>
      <c r="D1835" t="b">
        <f>IF(OR(B1835=0,'Input and Summary Results'!E1417=0),FALSE,'Input and Summary Results'!$E1417)</f>
        <v>0</v>
      </c>
      <c r="E1835" t="b">
        <f t="shared" si="116"/>
        <v>0</v>
      </c>
      <c r="F1835" t="b">
        <f t="shared" si="117"/>
        <v>0</v>
      </c>
      <c r="G1835" t="b">
        <f>IF('Input and Summary Results'!$J$4="yes",IF(C1835=FALSE,FALSE,IF('Data Transformation'!E1835&lt;$R$10,E1835,$R$10)),IF(C1835=FALSE,FALSE,IF(C1835&lt;$R$10,C1835,$R$10)))</f>
        <v>0</v>
      </c>
      <c r="H1835" t="b">
        <f>IF('Input and Summary Results'!$J$4="yes",'Data Transformation'!F1835,'Data Transformation'!D1835)</f>
        <v>0</v>
      </c>
      <c r="I1835" t="str">
        <f t="shared" si="115"/>
        <v/>
      </c>
    </row>
    <row r="1836" spans="2:9" x14ac:dyDescent="0.55000000000000004">
      <c r="B1836" t="b">
        <f>IF('Input and Summary Results'!D1418=0,FALSE,'Input and Summary Results'!$B1418)</f>
        <v>0</v>
      </c>
      <c r="C1836" t="b">
        <f>IF(OR(B1836=0,'Input and Summary Results'!D1418=0,'Input and Summary Results'!D1418=""),FALSE,'Input and Summary Results'!$D1418)</f>
        <v>0</v>
      </c>
      <c r="D1836" t="b">
        <f>IF(OR(B1836=0,'Input and Summary Results'!E1418=0),FALSE,'Input and Summary Results'!$E1418)</f>
        <v>0</v>
      </c>
      <c r="E1836" t="b">
        <f t="shared" si="116"/>
        <v>0</v>
      </c>
      <c r="F1836" t="b">
        <f t="shared" si="117"/>
        <v>0</v>
      </c>
      <c r="G1836" t="b">
        <f>IF('Input and Summary Results'!$J$4="yes",IF(C1836=FALSE,FALSE,IF('Data Transformation'!E1836&lt;$R$10,E1836,$R$10)),IF(C1836=FALSE,FALSE,IF(C1836&lt;$R$10,C1836,$R$10)))</f>
        <v>0</v>
      </c>
      <c r="H1836" t="b">
        <f>IF('Input and Summary Results'!$J$4="yes",'Data Transformation'!F1836,'Data Transformation'!D1836)</f>
        <v>0</v>
      </c>
      <c r="I1836" t="str">
        <f t="shared" si="115"/>
        <v/>
      </c>
    </row>
    <row r="1837" spans="2:9" x14ac:dyDescent="0.55000000000000004">
      <c r="B1837" t="b">
        <f>IF('Input and Summary Results'!D1419=0,FALSE,'Input and Summary Results'!$B1419)</f>
        <v>0</v>
      </c>
      <c r="C1837" t="b">
        <f>IF(OR(B1837=0,'Input and Summary Results'!D1419=0,'Input and Summary Results'!D1419=""),FALSE,'Input and Summary Results'!$D1419)</f>
        <v>0</v>
      </c>
      <c r="D1837" t="b">
        <f>IF(OR(B1837=0,'Input and Summary Results'!E1419=0),FALSE,'Input and Summary Results'!$E1419)</f>
        <v>0</v>
      </c>
      <c r="E1837" t="b">
        <f t="shared" si="116"/>
        <v>0</v>
      </c>
      <c r="F1837" t="b">
        <f t="shared" si="117"/>
        <v>0</v>
      </c>
      <c r="G1837" t="b">
        <f>IF('Input and Summary Results'!$J$4="yes",IF(C1837=FALSE,FALSE,IF('Data Transformation'!E1837&lt;$R$10,E1837,$R$10)),IF(C1837=FALSE,FALSE,IF(C1837&lt;$R$10,C1837,$R$10)))</f>
        <v>0</v>
      </c>
      <c r="H1837" t="b">
        <f>IF('Input and Summary Results'!$J$4="yes",'Data Transformation'!F1837,'Data Transformation'!D1837)</f>
        <v>0</v>
      </c>
      <c r="I1837" t="str">
        <f t="shared" si="115"/>
        <v/>
      </c>
    </row>
    <row r="1838" spans="2:9" x14ac:dyDescent="0.55000000000000004">
      <c r="B1838" t="b">
        <f>IF('Input and Summary Results'!D1420=0,FALSE,'Input and Summary Results'!$B1420)</f>
        <v>0</v>
      </c>
      <c r="C1838" t="b">
        <f>IF(OR(B1838=0,'Input and Summary Results'!D1420=0,'Input and Summary Results'!D1420=""),FALSE,'Input and Summary Results'!$D1420)</f>
        <v>0</v>
      </c>
      <c r="D1838" t="b">
        <f>IF(OR(B1838=0,'Input and Summary Results'!E1420=0),FALSE,'Input and Summary Results'!$E1420)</f>
        <v>0</v>
      </c>
      <c r="E1838" t="b">
        <f t="shared" si="116"/>
        <v>0</v>
      </c>
      <c r="F1838" t="b">
        <f t="shared" si="117"/>
        <v>0</v>
      </c>
      <c r="G1838" t="b">
        <f>IF('Input and Summary Results'!$J$4="yes",IF(C1838=FALSE,FALSE,IF('Data Transformation'!E1838&lt;$R$10,E1838,$R$10)),IF(C1838=FALSE,FALSE,IF(C1838&lt;$R$10,C1838,$R$10)))</f>
        <v>0</v>
      </c>
      <c r="H1838" t="b">
        <f>IF('Input and Summary Results'!$J$4="yes",'Data Transformation'!F1838,'Data Transformation'!D1838)</f>
        <v>0</v>
      </c>
      <c r="I1838" t="str">
        <f t="shared" si="115"/>
        <v/>
      </c>
    </row>
    <row r="1839" spans="2:9" x14ac:dyDescent="0.55000000000000004">
      <c r="B1839" t="b">
        <f>IF('Input and Summary Results'!D1421=0,FALSE,'Input and Summary Results'!$B1421)</f>
        <v>0</v>
      </c>
      <c r="C1839" t="b">
        <f>IF(OR(B1839=0,'Input and Summary Results'!D1421=0,'Input and Summary Results'!D1421=""),FALSE,'Input and Summary Results'!$D1421)</f>
        <v>0</v>
      </c>
      <c r="D1839" t="b">
        <f>IF(OR(B1839=0,'Input and Summary Results'!E1421=0),FALSE,'Input and Summary Results'!$E1421)</f>
        <v>0</v>
      </c>
      <c r="E1839" t="b">
        <f t="shared" si="116"/>
        <v>0</v>
      </c>
      <c r="F1839" t="b">
        <f t="shared" si="117"/>
        <v>0</v>
      </c>
      <c r="G1839" t="b">
        <f>IF('Input and Summary Results'!$J$4="yes",IF(C1839=FALSE,FALSE,IF('Data Transformation'!E1839&lt;$R$10,E1839,$R$10)),IF(C1839=FALSE,FALSE,IF(C1839&lt;$R$10,C1839,$R$10)))</f>
        <v>0</v>
      </c>
      <c r="H1839" t="b">
        <f>IF('Input and Summary Results'!$J$4="yes",'Data Transformation'!F1839,'Data Transformation'!D1839)</f>
        <v>0</v>
      </c>
      <c r="I1839" t="str">
        <f t="shared" si="115"/>
        <v/>
      </c>
    </row>
    <row r="1840" spans="2:9" x14ac:dyDescent="0.55000000000000004">
      <c r="B1840" t="b">
        <f>IF('Input and Summary Results'!D1422=0,FALSE,'Input and Summary Results'!$B1422)</f>
        <v>0</v>
      </c>
      <c r="C1840" t="b">
        <f>IF(OR(B1840=0,'Input and Summary Results'!D1422=0,'Input and Summary Results'!D1422=""),FALSE,'Input and Summary Results'!$D1422)</f>
        <v>0</v>
      </c>
      <c r="D1840" t="b">
        <f>IF(OR(B1840=0,'Input and Summary Results'!E1422=0),FALSE,'Input and Summary Results'!$E1422)</f>
        <v>0</v>
      </c>
      <c r="E1840" t="b">
        <f t="shared" si="116"/>
        <v>0</v>
      </c>
      <c r="F1840" t="b">
        <f t="shared" si="117"/>
        <v>0</v>
      </c>
      <c r="G1840" t="b">
        <f>IF('Input and Summary Results'!$J$4="yes",IF(C1840=FALSE,FALSE,IF('Data Transformation'!E1840&lt;$R$10,E1840,$R$10)),IF(C1840=FALSE,FALSE,IF(C1840&lt;$R$10,C1840,$R$10)))</f>
        <v>0</v>
      </c>
      <c r="H1840" t="b">
        <f>IF('Input and Summary Results'!$J$4="yes",'Data Transformation'!F1840,'Data Transformation'!D1840)</f>
        <v>0</v>
      </c>
      <c r="I1840" t="str">
        <f t="shared" si="115"/>
        <v/>
      </c>
    </row>
    <row r="1841" spans="2:9" x14ac:dyDescent="0.55000000000000004">
      <c r="B1841" t="b">
        <f>IF('Input and Summary Results'!D1423=0,FALSE,'Input and Summary Results'!$B1423)</f>
        <v>0</v>
      </c>
      <c r="C1841" t="b">
        <f>IF(OR(B1841=0,'Input and Summary Results'!D1423=0,'Input and Summary Results'!D1423=""),FALSE,'Input and Summary Results'!$D1423)</f>
        <v>0</v>
      </c>
      <c r="D1841" t="b">
        <f>IF(OR(B1841=0,'Input and Summary Results'!E1423=0),FALSE,'Input and Summary Results'!$E1423)</f>
        <v>0</v>
      </c>
      <c r="E1841" t="b">
        <f t="shared" si="116"/>
        <v>0</v>
      </c>
      <c r="F1841" t="b">
        <f t="shared" si="117"/>
        <v>0</v>
      </c>
      <c r="G1841" t="b">
        <f>IF('Input and Summary Results'!$J$4="yes",IF(C1841=FALSE,FALSE,IF('Data Transformation'!E1841&lt;$R$10,E1841,$R$10)),IF(C1841=FALSE,FALSE,IF(C1841&lt;$R$10,C1841,$R$10)))</f>
        <v>0</v>
      </c>
      <c r="H1841" t="b">
        <f>IF('Input and Summary Results'!$J$4="yes",'Data Transformation'!F1841,'Data Transformation'!D1841)</f>
        <v>0</v>
      </c>
      <c r="I1841" t="str">
        <f t="shared" si="115"/>
        <v/>
      </c>
    </row>
    <row r="1842" spans="2:9" x14ac:dyDescent="0.55000000000000004">
      <c r="B1842" t="b">
        <f>IF('Input and Summary Results'!D1424=0,FALSE,'Input and Summary Results'!$B1424)</f>
        <v>0</v>
      </c>
      <c r="C1842" t="b">
        <f>IF(OR(B1842=0,'Input and Summary Results'!D1424=0,'Input and Summary Results'!D1424=""),FALSE,'Input and Summary Results'!$D1424)</f>
        <v>0</v>
      </c>
      <c r="D1842" t="b">
        <f>IF(OR(B1842=0,'Input and Summary Results'!E1424=0),FALSE,'Input and Summary Results'!$E1424)</f>
        <v>0</v>
      </c>
      <c r="E1842" t="b">
        <f t="shared" si="116"/>
        <v>0</v>
      </c>
      <c r="F1842" t="b">
        <f t="shared" si="117"/>
        <v>0</v>
      </c>
      <c r="G1842" t="b">
        <f>IF('Input and Summary Results'!$J$4="yes",IF(C1842=FALSE,FALSE,IF('Data Transformation'!E1842&lt;$R$10,E1842,$R$10)),IF(C1842=FALSE,FALSE,IF(C1842&lt;$R$10,C1842,$R$10)))</f>
        <v>0</v>
      </c>
      <c r="H1842" t="b">
        <f>IF('Input and Summary Results'!$J$4="yes",'Data Transformation'!F1842,'Data Transformation'!D1842)</f>
        <v>0</v>
      </c>
      <c r="I1842" t="str">
        <f t="shared" si="115"/>
        <v/>
      </c>
    </row>
    <row r="1843" spans="2:9" x14ac:dyDescent="0.55000000000000004">
      <c r="B1843" t="b">
        <f>IF('Input and Summary Results'!D1425=0,FALSE,'Input and Summary Results'!$B1425)</f>
        <v>0</v>
      </c>
      <c r="C1843" t="b">
        <f>IF(OR(B1843=0,'Input and Summary Results'!D1425=0,'Input and Summary Results'!D1425=""),FALSE,'Input and Summary Results'!$D1425)</f>
        <v>0</v>
      </c>
      <c r="D1843" t="b">
        <f>IF(OR(B1843=0,'Input and Summary Results'!E1425=0),FALSE,'Input and Summary Results'!$E1425)</f>
        <v>0</v>
      </c>
      <c r="E1843" t="b">
        <f t="shared" si="116"/>
        <v>0</v>
      </c>
      <c r="F1843" t="b">
        <f t="shared" si="117"/>
        <v>0</v>
      </c>
      <c r="G1843" t="b">
        <f>IF('Input and Summary Results'!$J$4="yes",IF(C1843=FALSE,FALSE,IF('Data Transformation'!E1843&lt;$R$10,E1843,$R$10)),IF(C1843=FALSE,FALSE,IF(C1843&lt;$R$10,C1843,$R$10)))</f>
        <v>0</v>
      </c>
      <c r="H1843" t="b">
        <f>IF('Input and Summary Results'!$J$4="yes",'Data Transformation'!F1843,'Data Transformation'!D1843)</f>
        <v>0</v>
      </c>
      <c r="I1843" t="str">
        <f t="shared" si="115"/>
        <v/>
      </c>
    </row>
    <row r="1844" spans="2:9" x14ac:dyDescent="0.55000000000000004">
      <c r="B1844" t="b">
        <f>IF('Input and Summary Results'!D1426=0,FALSE,'Input and Summary Results'!$B1426)</f>
        <v>0</v>
      </c>
      <c r="C1844" t="b">
        <f>IF(OR(B1844=0,'Input and Summary Results'!D1426=0,'Input and Summary Results'!D1426=""),FALSE,'Input and Summary Results'!$D1426)</f>
        <v>0</v>
      </c>
      <c r="D1844" t="b">
        <f>IF(OR(B1844=0,'Input and Summary Results'!E1426=0),FALSE,'Input and Summary Results'!$E1426)</f>
        <v>0</v>
      </c>
      <c r="E1844" t="b">
        <f t="shared" si="116"/>
        <v>0</v>
      </c>
      <c r="F1844" t="b">
        <f t="shared" si="117"/>
        <v>0</v>
      </c>
      <c r="G1844" t="b">
        <f>IF('Input and Summary Results'!$J$4="yes",IF(C1844=FALSE,FALSE,IF('Data Transformation'!E1844&lt;$R$10,E1844,$R$10)),IF(C1844=FALSE,FALSE,IF(C1844&lt;$R$10,C1844,$R$10)))</f>
        <v>0</v>
      </c>
      <c r="H1844" t="b">
        <f>IF('Input and Summary Results'!$J$4="yes",'Data Transformation'!F1844,'Data Transformation'!D1844)</f>
        <v>0</v>
      </c>
      <c r="I1844" t="str">
        <f t="shared" si="115"/>
        <v/>
      </c>
    </row>
    <row r="1845" spans="2:9" x14ac:dyDescent="0.55000000000000004">
      <c r="B1845" t="b">
        <f>IF('Input and Summary Results'!D1427=0,FALSE,'Input and Summary Results'!$B1427)</f>
        <v>0</v>
      </c>
      <c r="C1845" t="b">
        <f>IF(OR(B1845=0,'Input and Summary Results'!D1427=0,'Input and Summary Results'!D1427=""),FALSE,'Input and Summary Results'!$D1427)</f>
        <v>0</v>
      </c>
      <c r="D1845" t="b">
        <f>IF(OR(B1845=0,'Input and Summary Results'!E1427=0),FALSE,'Input and Summary Results'!$E1427)</f>
        <v>0</v>
      </c>
      <c r="E1845" t="b">
        <f t="shared" si="116"/>
        <v>0</v>
      </c>
      <c r="F1845" t="b">
        <f t="shared" si="117"/>
        <v>0</v>
      </c>
      <c r="G1845" t="b">
        <f>IF('Input and Summary Results'!$J$4="yes",IF(C1845=FALSE,FALSE,IF('Data Transformation'!E1845&lt;$R$10,E1845,$R$10)),IF(C1845=FALSE,FALSE,IF(C1845&lt;$R$10,C1845,$R$10)))</f>
        <v>0</v>
      </c>
      <c r="H1845" t="b">
        <f>IF('Input and Summary Results'!$J$4="yes",'Data Transformation'!F1845,'Data Transformation'!D1845)</f>
        <v>0</v>
      </c>
      <c r="I1845" t="str">
        <f t="shared" si="115"/>
        <v/>
      </c>
    </row>
    <row r="1846" spans="2:9" x14ac:dyDescent="0.55000000000000004">
      <c r="B1846" t="b">
        <f>IF('Input and Summary Results'!D1428=0,FALSE,'Input and Summary Results'!$B1428)</f>
        <v>0</v>
      </c>
      <c r="C1846" t="b">
        <f>IF(OR(B1846=0,'Input and Summary Results'!D1428=0,'Input and Summary Results'!D1428=""),FALSE,'Input and Summary Results'!$D1428)</f>
        <v>0</v>
      </c>
      <c r="D1846" t="b">
        <f>IF(OR(B1846=0,'Input and Summary Results'!E1428=0),FALSE,'Input and Summary Results'!$E1428)</f>
        <v>0</v>
      </c>
      <c r="E1846" t="b">
        <f t="shared" si="116"/>
        <v>0</v>
      </c>
      <c r="F1846" t="b">
        <f t="shared" si="117"/>
        <v>0</v>
      </c>
      <c r="G1846" t="b">
        <f>IF('Input and Summary Results'!$J$4="yes",IF(C1846=FALSE,FALSE,IF('Data Transformation'!E1846&lt;$R$10,E1846,$R$10)),IF(C1846=FALSE,FALSE,IF(C1846&lt;$R$10,C1846,$R$10)))</f>
        <v>0</v>
      </c>
      <c r="H1846" t="b">
        <f>IF('Input and Summary Results'!$J$4="yes",'Data Transformation'!F1846,'Data Transformation'!D1846)</f>
        <v>0</v>
      </c>
      <c r="I1846" t="str">
        <f t="shared" si="115"/>
        <v/>
      </c>
    </row>
    <row r="1847" spans="2:9" x14ac:dyDescent="0.55000000000000004">
      <c r="B1847" t="b">
        <f>IF('Input and Summary Results'!D1429=0,FALSE,'Input and Summary Results'!$B1429)</f>
        <v>0</v>
      </c>
      <c r="C1847" t="b">
        <f>IF(OR(B1847=0,'Input and Summary Results'!D1429=0,'Input and Summary Results'!D1429=""),FALSE,'Input and Summary Results'!$D1429)</f>
        <v>0</v>
      </c>
      <c r="D1847" t="b">
        <f>IF(OR(B1847=0,'Input and Summary Results'!E1429=0),FALSE,'Input and Summary Results'!$E1429)</f>
        <v>0</v>
      </c>
      <c r="E1847" t="b">
        <f t="shared" si="116"/>
        <v>0</v>
      </c>
      <c r="F1847" t="b">
        <f t="shared" si="117"/>
        <v>0</v>
      </c>
      <c r="G1847" t="b">
        <f>IF('Input and Summary Results'!$J$4="yes",IF(C1847=FALSE,FALSE,IF('Data Transformation'!E1847&lt;$R$10,E1847,$R$10)),IF(C1847=FALSE,FALSE,IF(C1847&lt;$R$10,C1847,$R$10)))</f>
        <v>0</v>
      </c>
      <c r="H1847" t="b">
        <f>IF('Input and Summary Results'!$J$4="yes",'Data Transformation'!F1847,'Data Transformation'!D1847)</f>
        <v>0</v>
      </c>
      <c r="I1847" t="str">
        <f t="shared" si="115"/>
        <v/>
      </c>
    </row>
    <row r="1848" spans="2:9" x14ac:dyDescent="0.55000000000000004">
      <c r="B1848" t="b">
        <f>IF('Input and Summary Results'!D1430=0,FALSE,'Input and Summary Results'!$B1430)</f>
        <v>0</v>
      </c>
      <c r="C1848" t="b">
        <f>IF(OR(B1848=0,'Input and Summary Results'!D1430=0,'Input and Summary Results'!D1430=""),FALSE,'Input and Summary Results'!$D1430)</f>
        <v>0</v>
      </c>
      <c r="D1848" t="b">
        <f>IF(OR(B1848=0,'Input and Summary Results'!E1430=0),FALSE,'Input and Summary Results'!$E1430)</f>
        <v>0</v>
      </c>
      <c r="E1848" t="b">
        <f t="shared" si="116"/>
        <v>0</v>
      </c>
      <c r="F1848" t="b">
        <f t="shared" si="117"/>
        <v>0</v>
      </c>
      <c r="G1848" t="b">
        <f>IF('Input and Summary Results'!$J$4="yes",IF(C1848=FALSE,FALSE,IF('Data Transformation'!E1848&lt;$R$10,E1848,$R$10)),IF(C1848=FALSE,FALSE,IF(C1848&lt;$R$10,C1848,$R$10)))</f>
        <v>0</v>
      </c>
      <c r="H1848" t="b">
        <f>IF('Input and Summary Results'!$J$4="yes",'Data Transformation'!F1848,'Data Transformation'!D1848)</f>
        <v>0</v>
      </c>
      <c r="I1848" t="str">
        <f t="shared" si="115"/>
        <v/>
      </c>
    </row>
    <row r="1849" spans="2:9" x14ac:dyDescent="0.55000000000000004">
      <c r="B1849" t="b">
        <f>IF('Input and Summary Results'!D1431=0,FALSE,'Input and Summary Results'!$B1431)</f>
        <v>0</v>
      </c>
      <c r="C1849" t="b">
        <f>IF(OR(B1849=0,'Input and Summary Results'!D1431=0,'Input and Summary Results'!D1431=""),FALSE,'Input and Summary Results'!$D1431)</f>
        <v>0</v>
      </c>
      <c r="D1849" t="b">
        <f>IF(OR(B1849=0,'Input and Summary Results'!E1431=0),FALSE,'Input and Summary Results'!$E1431)</f>
        <v>0</v>
      </c>
      <c r="E1849" t="b">
        <f t="shared" si="116"/>
        <v>0</v>
      </c>
      <c r="F1849" t="b">
        <f t="shared" si="117"/>
        <v>0</v>
      </c>
      <c r="G1849" t="b">
        <f>IF('Input and Summary Results'!$J$4="yes",IF(C1849=FALSE,FALSE,IF('Data Transformation'!E1849&lt;$R$10,E1849,$R$10)),IF(C1849=FALSE,FALSE,IF(C1849&lt;$R$10,C1849,$R$10)))</f>
        <v>0</v>
      </c>
      <c r="H1849" t="b">
        <f>IF('Input and Summary Results'!$J$4="yes",'Data Transformation'!F1849,'Data Transformation'!D1849)</f>
        <v>0</v>
      </c>
      <c r="I1849" t="str">
        <f t="shared" si="115"/>
        <v/>
      </c>
    </row>
    <row r="1850" spans="2:9" x14ac:dyDescent="0.55000000000000004">
      <c r="B1850" t="b">
        <f>IF('Input and Summary Results'!D1432=0,FALSE,'Input and Summary Results'!$B1432)</f>
        <v>0</v>
      </c>
      <c r="C1850" t="b">
        <f>IF(OR(B1850=0,'Input and Summary Results'!D1432=0,'Input and Summary Results'!D1432=""),FALSE,'Input and Summary Results'!$D1432)</f>
        <v>0</v>
      </c>
      <c r="D1850" t="b">
        <f>IF(OR(B1850=0,'Input and Summary Results'!E1432=0),FALSE,'Input and Summary Results'!$E1432)</f>
        <v>0</v>
      </c>
      <c r="E1850" t="b">
        <f t="shared" si="116"/>
        <v>0</v>
      </c>
      <c r="F1850" t="b">
        <f t="shared" si="117"/>
        <v>0</v>
      </c>
      <c r="G1850" t="b">
        <f>IF('Input and Summary Results'!$J$4="yes",IF(C1850=FALSE,FALSE,IF('Data Transformation'!E1850&lt;$R$10,E1850,$R$10)),IF(C1850=FALSE,FALSE,IF(C1850&lt;$R$10,C1850,$R$10)))</f>
        <v>0</v>
      </c>
      <c r="H1850" t="b">
        <f>IF('Input and Summary Results'!$J$4="yes",'Data Transformation'!F1850,'Data Transformation'!D1850)</f>
        <v>0</v>
      </c>
      <c r="I1850" t="str">
        <f t="shared" si="115"/>
        <v/>
      </c>
    </row>
    <row r="1851" spans="2:9" x14ac:dyDescent="0.55000000000000004">
      <c r="B1851" t="b">
        <f>IF('Input and Summary Results'!D1433=0,FALSE,'Input and Summary Results'!$B1433)</f>
        <v>0</v>
      </c>
      <c r="C1851" t="b">
        <f>IF(OR(B1851=0,'Input and Summary Results'!D1433=0,'Input and Summary Results'!D1433=""),FALSE,'Input and Summary Results'!$D1433)</f>
        <v>0</v>
      </c>
      <c r="D1851" t="b">
        <f>IF(OR(B1851=0,'Input and Summary Results'!E1433=0),FALSE,'Input and Summary Results'!$E1433)</f>
        <v>0</v>
      </c>
      <c r="E1851" t="b">
        <f t="shared" si="116"/>
        <v>0</v>
      </c>
      <c r="F1851" t="b">
        <f t="shared" si="117"/>
        <v>0</v>
      </c>
      <c r="G1851" t="b">
        <f>IF('Input and Summary Results'!$J$4="yes",IF(C1851=FALSE,FALSE,IF('Data Transformation'!E1851&lt;$R$10,E1851,$R$10)),IF(C1851=FALSE,FALSE,IF(C1851&lt;$R$10,C1851,$R$10)))</f>
        <v>0</v>
      </c>
      <c r="H1851" t="b">
        <f>IF('Input and Summary Results'!$J$4="yes",'Data Transformation'!F1851,'Data Transformation'!D1851)</f>
        <v>0</v>
      </c>
      <c r="I1851" t="str">
        <f t="shared" si="115"/>
        <v/>
      </c>
    </row>
    <row r="1852" spans="2:9" x14ac:dyDescent="0.55000000000000004">
      <c r="B1852" t="b">
        <f>IF('Input and Summary Results'!D1434=0,FALSE,'Input and Summary Results'!$B1434)</f>
        <v>0</v>
      </c>
      <c r="C1852" t="b">
        <f>IF(OR(B1852=0,'Input and Summary Results'!D1434=0,'Input and Summary Results'!D1434=""),FALSE,'Input and Summary Results'!$D1434)</f>
        <v>0</v>
      </c>
      <c r="D1852" t="b">
        <f>IF(OR(B1852=0,'Input and Summary Results'!E1434=0),FALSE,'Input and Summary Results'!$E1434)</f>
        <v>0</v>
      </c>
      <c r="E1852" t="b">
        <f t="shared" si="116"/>
        <v>0</v>
      </c>
      <c r="F1852" t="b">
        <f t="shared" si="117"/>
        <v>0</v>
      </c>
      <c r="G1852" t="b">
        <f>IF('Input and Summary Results'!$J$4="yes",IF(C1852=FALSE,FALSE,IF('Data Transformation'!E1852&lt;$R$10,E1852,$R$10)),IF(C1852=FALSE,FALSE,IF(C1852&lt;$R$10,C1852,$R$10)))</f>
        <v>0</v>
      </c>
      <c r="H1852" t="b">
        <f>IF('Input and Summary Results'!$J$4="yes",'Data Transformation'!F1852,'Data Transformation'!D1852)</f>
        <v>0</v>
      </c>
      <c r="I1852" t="str">
        <f t="shared" si="115"/>
        <v/>
      </c>
    </row>
    <row r="1853" spans="2:9" x14ac:dyDescent="0.55000000000000004">
      <c r="B1853" t="b">
        <f>IF('Input and Summary Results'!D1435=0,FALSE,'Input and Summary Results'!$B1435)</f>
        <v>0</v>
      </c>
      <c r="C1853" t="b">
        <f>IF(OR(B1853=0,'Input and Summary Results'!D1435=0,'Input and Summary Results'!D1435=""),FALSE,'Input and Summary Results'!$D1435)</f>
        <v>0</v>
      </c>
      <c r="D1853" t="b">
        <f>IF(OR(B1853=0,'Input and Summary Results'!E1435=0),FALSE,'Input and Summary Results'!$E1435)</f>
        <v>0</v>
      </c>
      <c r="E1853" t="b">
        <f t="shared" si="116"/>
        <v>0</v>
      </c>
      <c r="F1853" t="b">
        <f t="shared" si="117"/>
        <v>0</v>
      </c>
      <c r="G1853" t="b">
        <f>IF('Input and Summary Results'!$J$4="yes",IF(C1853=FALSE,FALSE,IF('Data Transformation'!E1853&lt;$R$10,E1853,$R$10)),IF(C1853=FALSE,FALSE,IF(C1853&lt;$R$10,C1853,$R$10)))</f>
        <v>0</v>
      </c>
      <c r="H1853" t="b">
        <f>IF('Input and Summary Results'!$J$4="yes",'Data Transformation'!F1853,'Data Transformation'!D1853)</f>
        <v>0</v>
      </c>
      <c r="I1853" t="str">
        <f t="shared" si="115"/>
        <v/>
      </c>
    </row>
    <row r="1854" spans="2:9" x14ac:dyDescent="0.55000000000000004">
      <c r="B1854" t="b">
        <f>IF('Input and Summary Results'!D1436=0,FALSE,'Input and Summary Results'!$B1436)</f>
        <v>0</v>
      </c>
      <c r="C1854" t="b">
        <f>IF(OR(B1854=0,'Input and Summary Results'!D1436=0,'Input and Summary Results'!D1436=""),FALSE,'Input and Summary Results'!$D1436)</f>
        <v>0</v>
      </c>
      <c r="D1854" t="b">
        <f>IF(OR(B1854=0,'Input and Summary Results'!E1436=0),FALSE,'Input and Summary Results'!$E1436)</f>
        <v>0</v>
      </c>
      <c r="E1854" t="b">
        <f t="shared" si="116"/>
        <v>0</v>
      </c>
      <c r="F1854" t="b">
        <f t="shared" si="117"/>
        <v>0</v>
      </c>
      <c r="G1854" t="b">
        <f>IF('Input and Summary Results'!$J$4="yes",IF(C1854=FALSE,FALSE,IF('Data Transformation'!E1854&lt;$R$10,E1854,$R$10)),IF(C1854=FALSE,FALSE,IF(C1854&lt;$R$10,C1854,$R$10)))</f>
        <v>0</v>
      </c>
      <c r="H1854" t="b">
        <f>IF('Input and Summary Results'!$J$4="yes",'Data Transformation'!F1854,'Data Transformation'!D1854)</f>
        <v>0</v>
      </c>
      <c r="I1854" t="str">
        <f t="shared" si="115"/>
        <v/>
      </c>
    </row>
    <row r="1855" spans="2:9" x14ac:dyDescent="0.55000000000000004">
      <c r="B1855" t="b">
        <f>IF('Input and Summary Results'!D1437=0,FALSE,'Input and Summary Results'!$B1437)</f>
        <v>0</v>
      </c>
      <c r="C1855" t="b">
        <f>IF(OR(B1855=0,'Input and Summary Results'!D1437=0,'Input and Summary Results'!D1437=""),FALSE,'Input and Summary Results'!$D1437)</f>
        <v>0</v>
      </c>
      <c r="D1855" t="b">
        <f>IF(OR(B1855=0,'Input and Summary Results'!E1437=0),FALSE,'Input and Summary Results'!$E1437)</f>
        <v>0</v>
      </c>
      <c r="E1855" t="b">
        <f t="shared" si="116"/>
        <v>0</v>
      </c>
      <c r="F1855" t="b">
        <f t="shared" si="117"/>
        <v>0</v>
      </c>
      <c r="G1855" t="b">
        <f>IF('Input and Summary Results'!$J$4="yes",IF(C1855=FALSE,FALSE,IF('Data Transformation'!E1855&lt;$R$10,E1855,$R$10)),IF(C1855=FALSE,FALSE,IF(C1855&lt;$R$10,C1855,$R$10)))</f>
        <v>0</v>
      </c>
      <c r="H1855" t="b">
        <f>IF('Input and Summary Results'!$J$4="yes",'Data Transformation'!F1855,'Data Transformation'!D1855)</f>
        <v>0</v>
      </c>
      <c r="I1855" t="str">
        <f t="shared" si="115"/>
        <v/>
      </c>
    </row>
    <row r="1856" spans="2:9" x14ac:dyDescent="0.55000000000000004">
      <c r="B1856" t="b">
        <f>IF('Input and Summary Results'!D1438=0,FALSE,'Input and Summary Results'!$B1438)</f>
        <v>0</v>
      </c>
      <c r="C1856" t="b">
        <f>IF(OR(B1856=0,'Input and Summary Results'!D1438=0,'Input and Summary Results'!D1438=""),FALSE,'Input and Summary Results'!$D1438)</f>
        <v>0</v>
      </c>
      <c r="D1856" t="b">
        <f>IF(OR(B1856=0,'Input and Summary Results'!E1438=0),FALSE,'Input and Summary Results'!$E1438)</f>
        <v>0</v>
      </c>
      <c r="E1856" t="b">
        <f t="shared" si="116"/>
        <v>0</v>
      </c>
      <c r="F1856" t="b">
        <f t="shared" si="117"/>
        <v>0</v>
      </c>
      <c r="G1856" t="b">
        <f>IF('Input and Summary Results'!$J$4="yes",IF(C1856=FALSE,FALSE,IF('Data Transformation'!E1856&lt;$R$10,E1856,$R$10)),IF(C1856=FALSE,FALSE,IF(C1856&lt;$R$10,C1856,$R$10)))</f>
        <v>0</v>
      </c>
      <c r="H1856" t="b">
        <f>IF('Input and Summary Results'!$J$4="yes",'Data Transformation'!F1856,'Data Transformation'!D1856)</f>
        <v>0</v>
      </c>
      <c r="I1856" t="str">
        <f t="shared" si="115"/>
        <v/>
      </c>
    </row>
    <row r="1857" spans="2:9" x14ac:dyDescent="0.55000000000000004">
      <c r="B1857" t="b">
        <f>IF('Input and Summary Results'!D1439=0,FALSE,'Input and Summary Results'!$B1439)</f>
        <v>0</v>
      </c>
      <c r="C1857" t="b">
        <f>IF(OR(B1857=0,'Input and Summary Results'!D1439=0,'Input and Summary Results'!D1439=""),FALSE,'Input and Summary Results'!$D1439)</f>
        <v>0</v>
      </c>
      <c r="D1857" t="b">
        <f>IF(OR(B1857=0,'Input and Summary Results'!E1439=0),FALSE,'Input and Summary Results'!$E1439)</f>
        <v>0</v>
      </c>
      <c r="E1857" t="b">
        <f t="shared" si="116"/>
        <v>0</v>
      </c>
      <c r="F1857" t="b">
        <f t="shared" si="117"/>
        <v>0</v>
      </c>
      <c r="G1857" t="b">
        <f>IF('Input and Summary Results'!$J$4="yes",IF(C1857=FALSE,FALSE,IF('Data Transformation'!E1857&lt;$R$10,E1857,$R$10)),IF(C1857=FALSE,FALSE,IF(C1857&lt;$R$10,C1857,$R$10)))</f>
        <v>0</v>
      </c>
      <c r="H1857" t="b">
        <f>IF('Input and Summary Results'!$J$4="yes",'Data Transformation'!F1857,'Data Transformation'!D1857)</f>
        <v>0</v>
      </c>
      <c r="I1857" t="str">
        <f t="shared" si="115"/>
        <v/>
      </c>
    </row>
    <row r="1858" spans="2:9" x14ac:dyDescent="0.55000000000000004">
      <c r="B1858" t="b">
        <f>IF('Input and Summary Results'!D1440=0,FALSE,'Input and Summary Results'!$B1440)</f>
        <v>0</v>
      </c>
      <c r="C1858" t="b">
        <f>IF(OR(B1858=0,'Input and Summary Results'!D1440=0,'Input and Summary Results'!D1440=""),FALSE,'Input and Summary Results'!$D1440)</f>
        <v>0</v>
      </c>
      <c r="D1858" t="b">
        <f>IF(OR(B1858=0,'Input and Summary Results'!E1440=0),FALSE,'Input and Summary Results'!$E1440)</f>
        <v>0</v>
      </c>
      <c r="E1858" t="b">
        <f t="shared" si="116"/>
        <v>0</v>
      </c>
      <c r="F1858" t="b">
        <f t="shared" si="117"/>
        <v>0</v>
      </c>
      <c r="G1858" t="b">
        <f>IF('Input and Summary Results'!$J$4="yes",IF(C1858=FALSE,FALSE,IF('Data Transformation'!E1858&lt;$R$10,E1858,$R$10)),IF(C1858=FALSE,FALSE,IF(C1858&lt;$R$10,C1858,$R$10)))</f>
        <v>0</v>
      </c>
      <c r="H1858" t="b">
        <f>IF('Input and Summary Results'!$J$4="yes",'Data Transformation'!F1858,'Data Transformation'!D1858)</f>
        <v>0</v>
      </c>
      <c r="I1858" t="str">
        <f t="shared" si="115"/>
        <v/>
      </c>
    </row>
    <row r="1859" spans="2:9" x14ac:dyDescent="0.55000000000000004">
      <c r="B1859" t="b">
        <f>IF('Input and Summary Results'!D1441=0,FALSE,'Input and Summary Results'!$B1441)</f>
        <v>0</v>
      </c>
      <c r="C1859" t="b">
        <f>IF(OR(B1859=0,'Input and Summary Results'!D1441=0,'Input and Summary Results'!D1441=""),FALSE,'Input and Summary Results'!$D1441)</f>
        <v>0</v>
      </c>
      <c r="D1859" t="b">
        <f>IF(OR(B1859=0,'Input and Summary Results'!E1441=0),FALSE,'Input and Summary Results'!$E1441)</f>
        <v>0</v>
      </c>
      <c r="E1859" t="b">
        <f t="shared" si="116"/>
        <v>0</v>
      </c>
      <c r="F1859" t="b">
        <f t="shared" si="117"/>
        <v>0</v>
      </c>
      <c r="G1859" t="b">
        <f>IF('Input and Summary Results'!$J$4="yes",IF(C1859=FALSE,FALSE,IF('Data Transformation'!E1859&lt;$R$10,E1859,$R$10)),IF(C1859=FALSE,FALSE,IF(C1859&lt;$R$10,C1859,$R$10)))</f>
        <v>0</v>
      </c>
      <c r="H1859" t="b">
        <f>IF('Input and Summary Results'!$J$4="yes",'Data Transformation'!F1859,'Data Transformation'!D1859)</f>
        <v>0</v>
      </c>
      <c r="I1859" t="str">
        <f t="shared" si="115"/>
        <v/>
      </c>
    </row>
    <row r="1860" spans="2:9" x14ac:dyDescent="0.55000000000000004">
      <c r="B1860" t="b">
        <f>IF('Input and Summary Results'!D1442=0,FALSE,'Input and Summary Results'!$B1442)</f>
        <v>0</v>
      </c>
      <c r="C1860" t="b">
        <f>IF(OR(B1860=0,'Input and Summary Results'!D1442=0,'Input and Summary Results'!D1442=""),FALSE,'Input and Summary Results'!$D1442)</f>
        <v>0</v>
      </c>
      <c r="D1860" t="b">
        <f>IF(OR(B1860=0,'Input and Summary Results'!E1442=0),FALSE,'Input and Summary Results'!$E1442)</f>
        <v>0</v>
      </c>
      <c r="E1860" t="b">
        <f t="shared" si="116"/>
        <v>0</v>
      </c>
      <c r="F1860" t="b">
        <f t="shared" si="117"/>
        <v>0</v>
      </c>
      <c r="G1860" t="b">
        <f>IF('Input and Summary Results'!$J$4="yes",IF(C1860=FALSE,FALSE,IF('Data Transformation'!E1860&lt;$R$10,E1860,$R$10)),IF(C1860=FALSE,FALSE,IF(C1860&lt;$R$10,C1860,$R$10)))</f>
        <v>0</v>
      </c>
      <c r="H1860" t="b">
        <f>IF('Input and Summary Results'!$J$4="yes",'Data Transformation'!F1860,'Data Transformation'!D1860)</f>
        <v>0</v>
      </c>
      <c r="I1860" t="str">
        <f t="shared" si="115"/>
        <v/>
      </c>
    </row>
    <row r="1861" spans="2:9" x14ac:dyDescent="0.55000000000000004">
      <c r="B1861" t="b">
        <f>IF('Input and Summary Results'!D1443=0,FALSE,'Input and Summary Results'!$B1443)</f>
        <v>0</v>
      </c>
      <c r="C1861" t="b">
        <f>IF(OR(B1861=0,'Input and Summary Results'!D1443=0,'Input and Summary Results'!D1443=""),FALSE,'Input and Summary Results'!$D1443)</f>
        <v>0</v>
      </c>
      <c r="D1861" t="b">
        <f>IF(OR(B1861=0,'Input and Summary Results'!E1443=0),FALSE,'Input and Summary Results'!$E1443)</f>
        <v>0</v>
      </c>
      <c r="E1861" t="b">
        <f t="shared" si="116"/>
        <v>0</v>
      </c>
      <c r="F1861" t="b">
        <f t="shared" si="117"/>
        <v>0</v>
      </c>
      <c r="G1861" t="b">
        <f>IF('Input and Summary Results'!$J$4="yes",IF(C1861=FALSE,FALSE,IF('Data Transformation'!E1861&lt;$R$10,E1861,$R$10)),IF(C1861=FALSE,FALSE,IF(C1861&lt;$R$10,C1861,$R$10)))</f>
        <v>0</v>
      </c>
      <c r="H1861" t="b">
        <f>IF('Input and Summary Results'!$J$4="yes",'Data Transformation'!F1861,'Data Transformation'!D1861)</f>
        <v>0</v>
      </c>
      <c r="I1861" t="str">
        <f t="shared" ref="I1861:I1924" si="118">IF(G1861=FALSE,"",B1861)</f>
        <v/>
      </c>
    </row>
    <row r="1862" spans="2:9" x14ac:dyDescent="0.55000000000000004">
      <c r="B1862" t="b">
        <f>IF('Input and Summary Results'!D1444=0,FALSE,'Input and Summary Results'!$B1444)</f>
        <v>0</v>
      </c>
      <c r="C1862" t="b">
        <f>IF(OR(B1862=0,'Input and Summary Results'!D1444=0,'Input and Summary Results'!D1444=""),FALSE,'Input and Summary Results'!$D1444)</f>
        <v>0</v>
      </c>
      <c r="D1862" t="b">
        <f>IF(OR(B1862=0,'Input and Summary Results'!E1444=0),FALSE,'Input and Summary Results'!$E1444)</f>
        <v>0</v>
      </c>
      <c r="E1862" t="b">
        <f t="shared" si="116"/>
        <v>0</v>
      </c>
      <c r="F1862" t="b">
        <f t="shared" si="117"/>
        <v>0</v>
      </c>
      <c r="G1862" t="b">
        <f>IF('Input and Summary Results'!$J$4="yes",IF(C1862=FALSE,FALSE,IF('Data Transformation'!E1862&lt;$R$10,E1862,$R$10)),IF(C1862=FALSE,FALSE,IF(C1862&lt;$R$10,C1862,$R$10)))</f>
        <v>0</v>
      </c>
      <c r="H1862" t="b">
        <f>IF('Input and Summary Results'!$J$4="yes",'Data Transformation'!F1862,'Data Transformation'!D1862)</f>
        <v>0</v>
      </c>
      <c r="I1862" t="str">
        <f t="shared" si="118"/>
        <v/>
      </c>
    </row>
    <row r="1863" spans="2:9" x14ac:dyDescent="0.55000000000000004">
      <c r="B1863" t="b">
        <f>IF('Input and Summary Results'!D1445=0,FALSE,'Input and Summary Results'!$B1445)</f>
        <v>0</v>
      </c>
      <c r="C1863" t="b">
        <f>IF(OR(B1863=0,'Input and Summary Results'!D1445=0,'Input and Summary Results'!D1445=""),FALSE,'Input and Summary Results'!$D1445)</f>
        <v>0</v>
      </c>
      <c r="D1863" t="b">
        <f>IF(OR(B1863=0,'Input and Summary Results'!E1445=0),FALSE,'Input and Summary Results'!$E1445)</f>
        <v>0</v>
      </c>
      <c r="E1863" t="b">
        <f t="shared" si="116"/>
        <v>0</v>
      </c>
      <c r="F1863" t="b">
        <f t="shared" si="117"/>
        <v>0</v>
      </c>
      <c r="G1863" t="b">
        <f>IF('Input and Summary Results'!$J$4="yes",IF(C1863=FALSE,FALSE,IF('Data Transformation'!E1863&lt;$R$10,E1863,$R$10)),IF(C1863=FALSE,FALSE,IF(C1863&lt;$R$10,C1863,$R$10)))</f>
        <v>0</v>
      </c>
      <c r="H1863" t="b">
        <f>IF('Input and Summary Results'!$J$4="yes",'Data Transformation'!F1863,'Data Transformation'!D1863)</f>
        <v>0</v>
      </c>
      <c r="I1863" t="str">
        <f t="shared" si="118"/>
        <v/>
      </c>
    </row>
    <row r="1864" spans="2:9" x14ac:dyDescent="0.55000000000000004">
      <c r="B1864" t="b">
        <f>IF('Input and Summary Results'!D1446=0,FALSE,'Input and Summary Results'!$B1446)</f>
        <v>0</v>
      </c>
      <c r="C1864" t="b">
        <f>IF(OR(B1864=0,'Input and Summary Results'!D1446=0,'Input and Summary Results'!D1446=""),FALSE,'Input and Summary Results'!$D1446)</f>
        <v>0</v>
      </c>
      <c r="D1864" t="b">
        <f>IF(OR(B1864=0,'Input and Summary Results'!E1446=0),FALSE,'Input and Summary Results'!$E1446)</f>
        <v>0</v>
      </c>
      <c r="E1864" t="b">
        <f t="shared" si="116"/>
        <v>0</v>
      </c>
      <c r="F1864" t="b">
        <f t="shared" si="117"/>
        <v>0</v>
      </c>
      <c r="G1864" t="b">
        <f>IF('Input and Summary Results'!$J$4="yes",IF(C1864=FALSE,FALSE,IF('Data Transformation'!E1864&lt;$R$10,E1864,$R$10)),IF(C1864=FALSE,FALSE,IF(C1864&lt;$R$10,C1864,$R$10)))</f>
        <v>0</v>
      </c>
      <c r="H1864" t="b">
        <f>IF('Input and Summary Results'!$J$4="yes",'Data Transformation'!F1864,'Data Transformation'!D1864)</f>
        <v>0</v>
      </c>
      <c r="I1864" t="str">
        <f t="shared" si="118"/>
        <v/>
      </c>
    </row>
    <row r="1865" spans="2:9" x14ac:dyDescent="0.55000000000000004">
      <c r="B1865" t="b">
        <f>IF('Input and Summary Results'!D1447=0,FALSE,'Input and Summary Results'!$B1447)</f>
        <v>0</v>
      </c>
      <c r="C1865" t="b">
        <f>IF(OR(B1865=0,'Input and Summary Results'!D1447=0,'Input and Summary Results'!D1447=""),FALSE,'Input and Summary Results'!$D1447)</f>
        <v>0</v>
      </c>
      <c r="D1865" t="b">
        <f>IF(OR(B1865=0,'Input and Summary Results'!E1447=0),FALSE,'Input and Summary Results'!$E1447)</f>
        <v>0</v>
      </c>
      <c r="E1865" t="b">
        <f t="shared" si="116"/>
        <v>0</v>
      </c>
      <c r="F1865" t="b">
        <f t="shared" si="117"/>
        <v>0</v>
      </c>
      <c r="G1865" t="b">
        <f>IF('Input and Summary Results'!$J$4="yes",IF(C1865=FALSE,FALSE,IF('Data Transformation'!E1865&lt;$R$10,E1865,$R$10)),IF(C1865=FALSE,FALSE,IF(C1865&lt;$R$10,C1865,$R$10)))</f>
        <v>0</v>
      </c>
      <c r="H1865" t="b">
        <f>IF('Input and Summary Results'!$J$4="yes",'Data Transformation'!F1865,'Data Transformation'!D1865)</f>
        <v>0</v>
      </c>
      <c r="I1865" t="str">
        <f t="shared" si="118"/>
        <v/>
      </c>
    </row>
    <row r="1866" spans="2:9" x14ac:dyDescent="0.55000000000000004">
      <c r="B1866" t="b">
        <f>IF('Input and Summary Results'!D1448=0,FALSE,'Input and Summary Results'!$B1448)</f>
        <v>0</v>
      </c>
      <c r="C1866" t="b">
        <f>IF(OR(B1866=0,'Input and Summary Results'!D1448=0,'Input and Summary Results'!D1448=""),FALSE,'Input and Summary Results'!$D1448)</f>
        <v>0</v>
      </c>
      <c r="D1866" t="b">
        <f>IF(OR(B1866=0,'Input and Summary Results'!E1448=0),FALSE,'Input and Summary Results'!$E1448)</f>
        <v>0</v>
      </c>
      <c r="E1866" t="b">
        <f t="shared" si="116"/>
        <v>0</v>
      </c>
      <c r="F1866" t="b">
        <f t="shared" si="117"/>
        <v>0</v>
      </c>
      <c r="G1866" t="b">
        <f>IF('Input and Summary Results'!$J$4="yes",IF(C1866=FALSE,FALSE,IF('Data Transformation'!E1866&lt;$R$10,E1866,$R$10)),IF(C1866=FALSE,FALSE,IF(C1866&lt;$R$10,C1866,$R$10)))</f>
        <v>0</v>
      </c>
      <c r="H1866" t="b">
        <f>IF('Input and Summary Results'!$J$4="yes",'Data Transformation'!F1866,'Data Transformation'!D1866)</f>
        <v>0</v>
      </c>
      <c r="I1866" t="str">
        <f t="shared" si="118"/>
        <v/>
      </c>
    </row>
    <row r="1867" spans="2:9" x14ac:dyDescent="0.55000000000000004">
      <c r="B1867" t="b">
        <f>IF('Input and Summary Results'!D1449=0,FALSE,'Input and Summary Results'!$B1449)</f>
        <v>0</v>
      </c>
      <c r="C1867" t="b">
        <f>IF(OR(B1867=0,'Input and Summary Results'!D1449=0,'Input and Summary Results'!D1449=""),FALSE,'Input and Summary Results'!$D1449)</f>
        <v>0</v>
      </c>
      <c r="D1867" t="b">
        <f>IF(OR(B1867=0,'Input and Summary Results'!E1449=0),FALSE,'Input and Summary Results'!$E1449)</f>
        <v>0</v>
      </c>
      <c r="E1867" t="b">
        <f t="shared" si="116"/>
        <v>0</v>
      </c>
      <c r="F1867" t="b">
        <f t="shared" si="117"/>
        <v>0</v>
      </c>
      <c r="G1867" t="b">
        <f>IF('Input and Summary Results'!$J$4="yes",IF(C1867=FALSE,FALSE,IF('Data Transformation'!E1867&lt;$R$10,E1867,$R$10)),IF(C1867=FALSE,FALSE,IF(C1867&lt;$R$10,C1867,$R$10)))</f>
        <v>0</v>
      </c>
      <c r="H1867" t="b">
        <f>IF('Input and Summary Results'!$J$4="yes",'Data Transformation'!F1867,'Data Transformation'!D1867)</f>
        <v>0</v>
      </c>
      <c r="I1867" t="str">
        <f t="shared" si="118"/>
        <v/>
      </c>
    </row>
    <row r="1868" spans="2:9" x14ac:dyDescent="0.55000000000000004">
      <c r="B1868" t="b">
        <f>IF('Input and Summary Results'!D1450=0,FALSE,'Input and Summary Results'!$B1450)</f>
        <v>0</v>
      </c>
      <c r="C1868" t="b">
        <f>IF(OR(B1868=0,'Input and Summary Results'!D1450=0,'Input and Summary Results'!D1450=""),FALSE,'Input and Summary Results'!$D1450)</f>
        <v>0</v>
      </c>
      <c r="D1868" t="b">
        <f>IF(OR(B1868=0,'Input and Summary Results'!E1450=0),FALSE,'Input and Summary Results'!$E1450)</f>
        <v>0</v>
      </c>
      <c r="E1868" t="b">
        <f t="shared" si="116"/>
        <v>0</v>
      </c>
      <c r="F1868" t="b">
        <f t="shared" si="117"/>
        <v>0</v>
      </c>
      <c r="G1868" t="b">
        <f>IF('Input and Summary Results'!$J$4="yes",IF(C1868=FALSE,FALSE,IF('Data Transformation'!E1868&lt;$R$10,E1868,$R$10)),IF(C1868=FALSE,FALSE,IF(C1868&lt;$R$10,C1868,$R$10)))</f>
        <v>0</v>
      </c>
      <c r="H1868" t="b">
        <f>IF('Input and Summary Results'!$J$4="yes",'Data Transformation'!F1868,'Data Transformation'!D1868)</f>
        <v>0</v>
      </c>
      <c r="I1868" t="str">
        <f t="shared" si="118"/>
        <v/>
      </c>
    </row>
    <row r="1869" spans="2:9" x14ac:dyDescent="0.55000000000000004">
      <c r="B1869" t="b">
        <f>IF('Input and Summary Results'!D1451=0,FALSE,'Input and Summary Results'!$B1451)</f>
        <v>0</v>
      </c>
      <c r="C1869" t="b">
        <f>IF(OR(B1869=0,'Input and Summary Results'!D1451=0,'Input and Summary Results'!D1451=""),FALSE,'Input and Summary Results'!$D1451)</f>
        <v>0</v>
      </c>
      <c r="D1869" t="b">
        <f>IF(OR(B1869=0,'Input and Summary Results'!E1451=0),FALSE,'Input and Summary Results'!$E1451)</f>
        <v>0</v>
      </c>
      <c r="E1869" t="b">
        <f t="shared" si="116"/>
        <v>0</v>
      </c>
      <c r="F1869" t="b">
        <f t="shared" si="117"/>
        <v>0</v>
      </c>
      <c r="G1869" t="b">
        <f>IF('Input and Summary Results'!$J$4="yes",IF(C1869=FALSE,FALSE,IF('Data Transformation'!E1869&lt;$R$10,E1869,$R$10)),IF(C1869=FALSE,FALSE,IF(C1869&lt;$R$10,C1869,$R$10)))</f>
        <v>0</v>
      </c>
      <c r="H1869" t="b">
        <f>IF('Input and Summary Results'!$J$4="yes",'Data Transformation'!F1869,'Data Transformation'!D1869)</f>
        <v>0</v>
      </c>
      <c r="I1869" t="str">
        <f t="shared" si="118"/>
        <v/>
      </c>
    </row>
    <row r="1870" spans="2:9" x14ac:dyDescent="0.55000000000000004">
      <c r="B1870" t="b">
        <f>IF('Input and Summary Results'!D1452=0,FALSE,'Input and Summary Results'!$B1452)</f>
        <v>0</v>
      </c>
      <c r="C1870" t="b">
        <f>IF(OR(B1870=0,'Input and Summary Results'!D1452=0,'Input and Summary Results'!D1452=""),FALSE,'Input and Summary Results'!$D1452)</f>
        <v>0</v>
      </c>
      <c r="D1870" t="b">
        <f>IF(OR(B1870=0,'Input and Summary Results'!E1452=0),FALSE,'Input and Summary Results'!$E1452)</f>
        <v>0</v>
      </c>
      <c r="E1870" t="b">
        <f t="shared" si="116"/>
        <v>0</v>
      </c>
      <c r="F1870" t="b">
        <f t="shared" si="117"/>
        <v>0</v>
      </c>
      <c r="G1870" t="b">
        <f>IF('Input and Summary Results'!$J$4="yes",IF(C1870=FALSE,FALSE,IF('Data Transformation'!E1870&lt;$R$10,E1870,$R$10)),IF(C1870=FALSE,FALSE,IF(C1870&lt;$R$10,C1870,$R$10)))</f>
        <v>0</v>
      </c>
      <c r="H1870" t="b">
        <f>IF('Input and Summary Results'!$J$4="yes",'Data Transformation'!F1870,'Data Transformation'!D1870)</f>
        <v>0</v>
      </c>
      <c r="I1870" t="str">
        <f t="shared" si="118"/>
        <v/>
      </c>
    </row>
    <row r="1871" spans="2:9" x14ac:dyDescent="0.55000000000000004">
      <c r="B1871" t="b">
        <f>IF('Input and Summary Results'!D1453=0,FALSE,'Input and Summary Results'!$B1453)</f>
        <v>0</v>
      </c>
      <c r="C1871" t="b">
        <f>IF(OR(B1871=0,'Input and Summary Results'!D1453=0,'Input and Summary Results'!D1453=""),FALSE,'Input and Summary Results'!$D1453)</f>
        <v>0</v>
      </c>
      <c r="D1871" t="b">
        <f>IF(OR(B1871=0,'Input and Summary Results'!E1453=0),FALSE,'Input and Summary Results'!$E1453)</f>
        <v>0</v>
      </c>
      <c r="E1871" t="b">
        <f t="shared" si="116"/>
        <v>0</v>
      </c>
      <c r="F1871" t="b">
        <f t="shared" si="117"/>
        <v>0</v>
      </c>
      <c r="G1871" t="b">
        <f>IF('Input and Summary Results'!$J$4="yes",IF(C1871=FALSE,FALSE,IF('Data Transformation'!E1871&lt;$R$10,E1871,$R$10)),IF(C1871=FALSE,FALSE,IF(C1871&lt;$R$10,C1871,$R$10)))</f>
        <v>0</v>
      </c>
      <c r="H1871" t="b">
        <f>IF('Input and Summary Results'!$J$4="yes",'Data Transformation'!F1871,'Data Transformation'!D1871)</f>
        <v>0</v>
      </c>
      <c r="I1871" t="str">
        <f t="shared" si="118"/>
        <v/>
      </c>
    </row>
    <row r="1872" spans="2:9" x14ac:dyDescent="0.55000000000000004">
      <c r="B1872" t="b">
        <f>IF('Input and Summary Results'!D1454=0,FALSE,'Input and Summary Results'!$B1454)</f>
        <v>0</v>
      </c>
      <c r="C1872" t="b">
        <f>IF(OR(B1872=0,'Input and Summary Results'!D1454=0,'Input and Summary Results'!D1454=""),FALSE,'Input and Summary Results'!$D1454)</f>
        <v>0</v>
      </c>
      <c r="D1872" t="b">
        <f>IF(OR(B1872=0,'Input and Summary Results'!E1454=0),FALSE,'Input and Summary Results'!$E1454)</f>
        <v>0</v>
      </c>
      <c r="E1872" t="b">
        <f t="shared" si="116"/>
        <v>0</v>
      </c>
      <c r="F1872" t="b">
        <f t="shared" si="117"/>
        <v>0</v>
      </c>
      <c r="G1872" t="b">
        <f>IF('Input and Summary Results'!$J$4="yes",IF(C1872=FALSE,FALSE,IF('Data Transformation'!E1872&lt;$R$10,E1872,$R$10)),IF(C1872=FALSE,FALSE,IF(C1872&lt;$R$10,C1872,$R$10)))</f>
        <v>0</v>
      </c>
      <c r="H1872" t="b">
        <f>IF('Input and Summary Results'!$J$4="yes",'Data Transformation'!F1872,'Data Transformation'!D1872)</f>
        <v>0</v>
      </c>
      <c r="I1872" t="str">
        <f t="shared" si="118"/>
        <v/>
      </c>
    </row>
    <row r="1873" spans="2:9" x14ac:dyDescent="0.55000000000000004">
      <c r="B1873" t="b">
        <f>IF('Input and Summary Results'!D1455=0,FALSE,'Input and Summary Results'!$B1455)</f>
        <v>0</v>
      </c>
      <c r="C1873" t="b">
        <f>IF(OR(B1873=0,'Input and Summary Results'!D1455=0,'Input and Summary Results'!D1455=""),FALSE,'Input and Summary Results'!$D1455)</f>
        <v>0</v>
      </c>
      <c r="D1873" t="b">
        <f>IF(OR(B1873=0,'Input and Summary Results'!E1455=0),FALSE,'Input and Summary Results'!$E1455)</f>
        <v>0</v>
      </c>
      <c r="E1873" t="b">
        <f t="shared" si="116"/>
        <v>0</v>
      </c>
      <c r="F1873" t="b">
        <f t="shared" si="117"/>
        <v>0</v>
      </c>
      <c r="G1873" t="b">
        <f>IF('Input and Summary Results'!$J$4="yes",IF(C1873=FALSE,FALSE,IF('Data Transformation'!E1873&lt;$R$10,E1873,$R$10)),IF(C1873=FALSE,FALSE,IF(C1873&lt;$R$10,C1873,$R$10)))</f>
        <v>0</v>
      </c>
      <c r="H1873" t="b">
        <f>IF('Input and Summary Results'!$J$4="yes",'Data Transformation'!F1873,'Data Transformation'!D1873)</f>
        <v>0</v>
      </c>
      <c r="I1873" t="str">
        <f t="shared" si="118"/>
        <v/>
      </c>
    </row>
    <row r="1874" spans="2:9" x14ac:dyDescent="0.55000000000000004">
      <c r="B1874" t="b">
        <f>IF('Input and Summary Results'!D1456=0,FALSE,'Input and Summary Results'!$B1456)</f>
        <v>0</v>
      </c>
      <c r="C1874" t="b">
        <f>IF(OR(B1874=0,'Input and Summary Results'!D1456=0,'Input and Summary Results'!D1456=""),FALSE,'Input and Summary Results'!$D1456)</f>
        <v>0</v>
      </c>
      <c r="D1874" t="b">
        <f>IF(OR(B1874=0,'Input and Summary Results'!E1456=0),FALSE,'Input and Summary Results'!$E1456)</f>
        <v>0</v>
      </c>
      <c r="E1874" t="b">
        <f t="shared" si="116"/>
        <v>0</v>
      </c>
      <c r="F1874" t="b">
        <f t="shared" si="117"/>
        <v>0</v>
      </c>
      <c r="G1874" t="b">
        <f>IF('Input and Summary Results'!$J$4="yes",IF(C1874=FALSE,FALSE,IF('Data Transformation'!E1874&lt;$R$10,E1874,$R$10)),IF(C1874=FALSE,FALSE,IF(C1874&lt;$R$10,C1874,$R$10)))</f>
        <v>0</v>
      </c>
      <c r="H1874" t="b">
        <f>IF('Input and Summary Results'!$J$4="yes",'Data Transformation'!F1874,'Data Transformation'!D1874)</f>
        <v>0</v>
      </c>
      <c r="I1874" t="str">
        <f t="shared" si="118"/>
        <v/>
      </c>
    </row>
    <row r="1875" spans="2:9" x14ac:dyDescent="0.55000000000000004">
      <c r="B1875" t="b">
        <f>IF('Input and Summary Results'!D1457=0,FALSE,'Input and Summary Results'!$B1457)</f>
        <v>0</v>
      </c>
      <c r="C1875" t="b">
        <f>IF(OR(B1875=0,'Input and Summary Results'!D1457=0,'Input and Summary Results'!D1457=""),FALSE,'Input and Summary Results'!$D1457)</f>
        <v>0</v>
      </c>
      <c r="D1875" t="b">
        <f>IF(OR(B1875=0,'Input and Summary Results'!E1457=0),FALSE,'Input and Summary Results'!$E1457)</f>
        <v>0</v>
      </c>
      <c r="E1875" t="b">
        <f t="shared" si="116"/>
        <v>0</v>
      </c>
      <c r="F1875" t="b">
        <f t="shared" si="117"/>
        <v>0</v>
      </c>
      <c r="G1875" t="b">
        <f>IF('Input and Summary Results'!$J$4="yes",IF(C1875=FALSE,FALSE,IF('Data Transformation'!E1875&lt;$R$10,E1875,$R$10)),IF(C1875=FALSE,FALSE,IF(C1875&lt;$R$10,C1875,$R$10)))</f>
        <v>0</v>
      </c>
      <c r="H1875" t="b">
        <f>IF('Input and Summary Results'!$J$4="yes",'Data Transformation'!F1875,'Data Transformation'!D1875)</f>
        <v>0</v>
      </c>
      <c r="I1875" t="str">
        <f t="shared" si="118"/>
        <v/>
      </c>
    </row>
    <row r="1876" spans="2:9" x14ac:dyDescent="0.55000000000000004">
      <c r="B1876" t="b">
        <f>IF('Input and Summary Results'!D1458=0,FALSE,'Input and Summary Results'!$B1458)</f>
        <v>0</v>
      </c>
      <c r="C1876" t="b">
        <f>IF(OR(B1876=0,'Input and Summary Results'!D1458=0,'Input and Summary Results'!D1458=""),FALSE,'Input and Summary Results'!$D1458)</f>
        <v>0</v>
      </c>
      <c r="D1876" t="b">
        <f>IF(OR(B1876=0,'Input and Summary Results'!E1458=0),FALSE,'Input and Summary Results'!$E1458)</f>
        <v>0</v>
      </c>
      <c r="E1876" t="b">
        <f t="shared" si="116"/>
        <v>0</v>
      </c>
      <c r="F1876" t="b">
        <f t="shared" si="117"/>
        <v>0</v>
      </c>
      <c r="G1876" t="b">
        <f>IF('Input and Summary Results'!$J$4="yes",IF(C1876=FALSE,FALSE,IF('Data Transformation'!E1876&lt;$R$10,E1876,$R$10)),IF(C1876=FALSE,FALSE,IF(C1876&lt;$R$10,C1876,$R$10)))</f>
        <v>0</v>
      </c>
      <c r="H1876" t="b">
        <f>IF('Input and Summary Results'!$J$4="yes",'Data Transformation'!F1876,'Data Transformation'!D1876)</f>
        <v>0</v>
      </c>
      <c r="I1876" t="str">
        <f t="shared" si="118"/>
        <v/>
      </c>
    </row>
    <row r="1877" spans="2:9" x14ac:dyDescent="0.55000000000000004">
      <c r="B1877" t="b">
        <f>IF('Input and Summary Results'!D1459=0,FALSE,'Input and Summary Results'!$B1459)</f>
        <v>0</v>
      </c>
      <c r="C1877" t="b">
        <f>IF(OR(B1877=0,'Input and Summary Results'!D1459=0,'Input and Summary Results'!D1459=""),FALSE,'Input and Summary Results'!$D1459)</f>
        <v>0</v>
      </c>
      <c r="D1877" t="b">
        <f>IF(OR(B1877=0,'Input and Summary Results'!E1459=0),FALSE,'Input and Summary Results'!$E1459)</f>
        <v>0</v>
      </c>
      <c r="E1877" t="b">
        <f t="shared" si="116"/>
        <v>0</v>
      </c>
      <c r="F1877" t="b">
        <f t="shared" si="117"/>
        <v>0</v>
      </c>
      <c r="G1877" t="b">
        <f>IF('Input and Summary Results'!$J$4="yes",IF(C1877=FALSE,FALSE,IF('Data Transformation'!E1877&lt;$R$10,E1877,$R$10)),IF(C1877=FALSE,FALSE,IF(C1877&lt;$R$10,C1877,$R$10)))</f>
        <v>0</v>
      </c>
      <c r="H1877" t="b">
        <f>IF('Input and Summary Results'!$J$4="yes",'Data Transformation'!F1877,'Data Transformation'!D1877)</f>
        <v>0</v>
      </c>
      <c r="I1877" t="str">
        <f t="shared" si="118"/>
        <v/>
      </c>
    </row>
    <row r="1878" spans="2:9" x14ac:dyDescent="0.55000000000000004">
      <c r="B1878" t="b">
        <f>IF('Input and Summary Results'!D1460=0,FALSE,'Input and Summary Results'!$B1460)</f>
        <v>0</v>
      </c>
      <c r="C1878" t="b">
        <f>IF(OR(B1878=0,'Input and Summary Results'!D1460=0,'Input and Summary Results'!D1460=""),FALSE,'Input and Summary Results'!$D1460)</f>
        <v>0</v>
      </c>
      <c r="D1878" t="b">
        <f>IF(OR(B1878=0,'Input and Summary Results'!E1460=0),FALSE,'Input and Summary Results'!$E1460)</f>
        <v>0</v>
      </c>
      <c r="E1878" t="b">
        <f t="shared" si="116"/>
        <v>0</v>
      </c>
      <c r="F1878" t="b">
        <f t="shared" si="117"/>
        <v>0</v>
      </c>
      <c r="G1878" t="b">
        <f>IF('Input and Summary Results'!$J$4="yes",IF(C1878=FALSE,FALSE,IF('Data Transformation'!E1878&lt;$R$10,E1878,$R$10)),IF(C1878=FALSE,FALSE,IF(C1878&lt;$R$10,C1878,$R$10)))</f>
        <v>0</v>
      </c>
      <c r="H1878" t="b">
        <f>IF('Input and Summary Results'!$J$4="yes",'Data Transformation'!F1878,'Data Transformation'!D1878)</f>
        <v>0</v>
      </c>
      <c r="I1878" t="str">
        <f t="shared" si="118"/>
        <v/>
      </c>
    </row>
    <row r="1879" spans="2:9" x14ac:dyDescent="0.55000000000000004">
      <c r="B1879" t="b">
        <f>IF('Input and Summary Results'!D1461=0,FALSE,'Input and Summary Results'!$B1461)</f>
        <v>0</v>
      </c>
      <c r="C1879" t="b">
        <f>IF(OR(B1879=0,'Input and Summary Results'!D1461=0,'Input and Summary Results'!D1461=""),FALSE,'Input and Summary Results'!$D1461)</f>
        <v>0</v>
      </c>
      <c r="D1879" t="b">
        <f>IF(OR(B1879=0,'Input and Summary Results'!E1461=0),FALSE,'Input and Summary Results'!$E1461)</f>
        <v>0</v>
      </c>
      <c r="E1879" t="b">
        <f t="shared" si="116"/>
        <v>0</v>
      </c>
      <c r="F1879" t="b">
        <f t="shared" si="117"/>
        <v>0</v>
      </c>
      <c r="G1879" t="b">
        <f>IF('Input and Summary Results'!$J$4="yes",IF(C1879=FALSE,FALSE,IF('Data Transformation'!E1879&lt;$R$10,E1879,$R$10)),IF(C1879=FALSE,FALSE,IF(C1879&lt;$R$10,C1879,$R$10)))</f>
        <v>0</v>
      </c>
      <c r="H1879" t="b">
        <f>IF('Input and Summary Results'!$J$4="yes",'Data Transformation'!F1879,'Data Transformation'!D1879)</f>
        <v>0</v>
      </c>
      <c r="I1879" t="str">
        <f t="shared" si="118"/>
        <v/>
      </c>
    </row>
    <row r="1880" spans="2:9" x14ac:dyDescent="0.55000000000000004">
      <c r="B1880" t="b">
        <f>IF('Input and Summary Results'!D1462=0,FALSE,'Input and Summary Results'!$B1462)</f>
        <v>0</v>
      </c>
      <c r="C1880" t="b">
        <f>IF(OR(B1880=0,'Input and Summary Results'!D1462=0,'Input and Summary Results'!D1462=""),FALSE,'Input and Summary Results'!$D1462)</f>
        <v>0</v>
      </c>
      <c r="D1880" t="b">
        <f>IF(OR(B1880=0,'Input and Summary Results'!E1462=0),FALSE,'Input and Summary Results'!$E1462)</f>
        <v>0</v>
      </c>
      <c r="E1880" t="b">
        <f t="shared" si="116"/>
        <v>0</v>
      </c>
      <c r="F1880" t="b">
        <f t="shared" si="117"/>
        <v>0</v>
      </c>
      <c r="G1880" t="b">
        <f>IF('Input and Summary Results'!$J$4="yes",IF(C1880=FALSE,FALSE,IF('Data Transformation'!E1880&lt;$R$10,E1880,$R$10)),IF(C1880=FALSE,FALSE,IF(C1880&lt;$R$10,C1880,$R$10)))</f>
        <v>0</v>
      </c>
      <c r="H1880" t="b">
        <f>IF('Input and Summary Results'!$J$4="yes",'Data Transformation'!F1880,'Data Transformation'!D1880)</f>
        <v>0</v>
      </c>
      <c r="I1880" t="str">
        <f t="shared" si="118"/>
        <v/>
      </c>
    </row>
    <row r="1881" spans="2:9" x14ac:dyDescent="0.55000000000000004">
      <c r="B1881" t="b">
        <f>IF('Input and Summary Results'!D1463=0,FALSE,'Input and Summary Results'!$B1463)</f>
        <v>0</v>
      </c>
      <c r="C1881" t="b">
        <f>IF(OR(B1881=0,'Input and Summary Results'!D1463=0,'Input and Summary Results'!D1463=""),FALSE,'Input and Summary Results'!$D1463)</f>
        <v>0</v>
      </c>
      <c r="D1881" t="b">
        <f>IF(OR(B1881=0,'Input and Summary Results'!E1463=0),FALSE,'Input and Summary Results'!$E1463)</f>
        <v>0</v>
      </c>
      <c r="E1881" t="b">
        <f t="shared" si="116"/>
        <v>0</v>
      </c>
      <c r="F1881" t="b">
        <f t="shared" si="117"/>
        <v>0</v>
      </c>
      <c r="G1881" t="b">
        <f>IF('Input and Summary Results'!$J$4="yes",IF(C1881=FALSE,FALSE,IF('Data Transformation'!E1881&lt;$R$10,E1881,$R$10)),IF(C1881=FALSE,FALSE,IF(C1881&lt;$R$10,C1881,$R$10)))</f>
        <v>0</v>
      </c>
      <c r="H1881" t="b">
        <f>IF('Input and Summary Results'!$J$4="yes",'Data Transformation'!F1881,'Data Transformation'!D1881)</f>
        <v>0</v>
      </c>
      <c r="I1881" t="str">
        <f t="shared" si="118"/>
        <v/>
      </c>
    </row>
    <row r="1882" spans="2:9" x14ac:dyDescent="0.55000000000000004">
      <c r="B1882" t="b">
        <f>IF('Input and Summary Results'!D1464=0,FALSE,'Input and Summary Results'!$B1464)</f>
        <v>0</v>
      </c>
      <c r="C1882" t="b">
        <f>IF(OR(B1882=0,'Input and Summary Results'!D1464=0,'Input and Summary Results'!D1464=""),FALSE,'Input and Summary Results'!$D1464)</f>
        <v>0</v>
      </c>
      <c r="D1882" t="b">
        <f>IF(OR(B1882=0,'Input and Summary Results'!E1464=0),FALSE,'Input and Summary Results'!$E1464)</f>
        <v>0</v>
      </c>
      <c r="E1882" t="b">
        <f t="shared" si="116"/>
        <v>0</v>
      </c>
      <c r="F1882" t="b">
        <f t="shared" si="117"/>
        <v>0</v>
      </c>
      <c r="G1882" t="b">
        <f>IF('Input and Summary Results'!$J$4="yes",IF(C1882=FALSE,FALSE,IF('Data Transformation'!E1882&lt;$R$10,E1882,$R$10)),IF(C1882=FALSE,FALSE,IF(C1882&lt;$R$10,C1882,$R$10)))</f>
        <v>0</v>
      </c>
      <c r="H1882" t="b">
        <f>IF('Input and Summary Results'!$J$4="yes",'Data Transformation'!F1882,'Data Transformation'!D1882)</f>
        <v>0</v>
      </c>
      <c r="I1882" t="str">
        <f t="shared" si="118"/>
        <v/>
      </c>
    </row>
    <row r="1883" spans="2:9" x14ac:dyDescent="0.55000000000000004">
      <c r="B1883" t="b">
        <f>IF('Input and Summary Results'!D1465=0,FALSE,'Input and Summary Results'!$B1465)</f>
        <v>0</v>
      </c>
      <c r="C1883" t="b">
        <f>IF(OR(B1883=0,'Input and Summary Results'!D1465=0,'Input and Summary Results'!D1465=""),FALSE,'Input and Summary Results'!$D1465)</f>
        <v>0</v>
      </c>
      <c r="D1883" t="b">
        <f>IF(OR(B1883=0,'Input and Summary Results'!E1465=0),FALSE,'Input and Summary Results'!$E1465)</f>
        <v>0</v>
      </c>
      <c r="E1883" t="b">
        <f t="shared" si="116"/>
        <v>0</v>
      </c>
      <c r="F1883" t="b">
        <f t="shared" si="117"/>
        <v>0</v>
      </c>
      <c r="G1883" t="b">
        <f>IF('Input and Summary Results'!$J$4="yes",IF(C1883=FALSE,FALSE,IF('Data Transformation'!E1883&lt;$R$10,E1883,$R$10)),IF(C1883=FALSE,FALSE,IF(C1883&lt;$R$10,C1883,$R$10)))</f>
        <v>0</v>
      </c>
      <c r="H1883" t="b">
        <f>IF('Input and Summary Results'!$J$4="yes",'Data Transformation'!F1883,'Data Transformation'!D1883)</f>
        <v>0</v>
      </c>
      <c r="I1883" t="str">
        <f t="shared" si="118"/>
        <v/>
      </c>
    </row>
    <row r="1884" spans="2:9" x14ac:dyDescent="0.55000000000000004">
      <c r="B1884" t="b">
        <f>IF('Input and Summary Results'!D1466=0,FALSE,'Input and Summary Results'!$B1466)</f>
        <v>0</v>
      </c>
      <c r="C1884" t="b">
        <f>IF(OR(B1884=0,'Input and Summary Results'!D1466=0,'Input and Summary Results'!D1466=""),FALSE,'Input and Summary Results'!$D1466)</f>
        <v>0</v>
      </c>
      <c r="D1884" t="b">
        <f>IF(OR(B1884=0,'Input and Summary Results'!E1466=0),FALSE,'Input and Summary Results'!$E1466)</f>
        <v>0</v>
      </c>
      <c r="E1884" t="b">
        <f t="shared" si="116"/>
        <v>0</v>
      </c>
      <c r="F1884" t="b">
        <f t="shared" si="117"/>
        <v>0</v>
      </c>
      <c r="G1884" t="b">
        <f>IF('Input and Summary Results'!$J$4="yes",IF(C1884=FALSE,FALSE,IF('Data Transformation'!E1884&lt;$R$10,E1884,$R$10)),IF(C1884=FALSE,FALSE,IF(C1884&lt;$R$10,C1884,$R$10)))</f>
        <v>0</v>
      </c>
      <c r="H1884" t="b">
        <f>IF('Input and Summary Results'!$J$4="yes",'Data Transformation'!F1884,'Data Transformation'!D1884)</f>
        <v>0</v>
      </c>
      <c r="I1884" t="str">
        <f t="shared" si="118"/>
        <v/>
      </c>
    </row>
    <row r="1885" spans="2:9" x14ac:dyDescent="0.55000000000000004">
      <c r="B1885" t="b">
        <f>IF('Input and Summary Results'!D1467=0,FALSE,'Input and Summary Results'!$B1467)</f>
        <v>0</v>
      </c>
      <c r="C1885" t="b">
        <f>IF(OR(B1885=0,'Input and Summary Results'!D1467=0,'Input and Summary Results'!D1467=""),FALSE,'Input and Summary Results'!$D1467)</f>
        <v>0</v>
      </c>
      <c r="D1885" t="b">
        <f>IF(OR(B1885=0,'Input and Summary Results'!E1467=0),FALSE,'Input and Summary Results'!$E1467)</f>
        <v>0</v>
      </c>
      <c r="E1885" t="b">
        <f t="shared" si="116"/>
        <v>0</v>
      </c>
      <c r="F1885" t="b">
        <f t="shared" si="117"/>
        <v>0</v>
      </c>
      <c r="G1885" t="b">
        <f>IF('Input and Summary Results'!$J$4="yes",IF(C1885=FALSE,FALSE,IF('Data Transformation'!E1885&lt;$R$10,E1885,$R$10)),IF(C1885=FALSE,FALSE,IF(C1885&lt;$R$10,C1885,$R$10)))</f>
        <v>0</v>
      </c>
      <c r="H1885" t="b">
        <f>IF('Input and Summary Results'!$J$4="yes",'Data Transformation'!F1885,'Data Transformation'!D1885)</f>
        <v>0</v>
      </c>
      <c r="I1885" t="str">
        <f t="shared" si="118"/>
        <v/>
      </c>
    </row>
    <row r="1886" spans="2:9" x14ac:dyDescent="0.55000000000000004">
      <c r="B1886" t="b">
        <f>IF('Input and Summary Results'!D1468=0,FALSE,'Input and Summary Results'!$B1468)</f>
        <v>0</v>
      </c>
      <c r="C1886" t="b">
        <f>IF(OR(B1886=0,'Input and Summary Results'!D1468=0,'Input and Summary Results'!D1468=""),FALSE,'Input and Summary Results'!$D1468)</f>
        <v>0</v>
      </c>
      <c r="D1886" t="b">
        <f>IF(OR(B1886=0,'Input and Summary Results'!E1468=0),FALSE,'Input and Summary Results'!$E1468)</f>
        <v>0</v>
      </c>
      <c r="E1886" t="b">
        <f t="shared" si="116"/>
        <v>0</v>
      </c>
      <c r="F1886" t="b">
        <f t="shared" si="117"/>
        <v>0</v>
      </c>
      <c r="G1886" t="b">
        <f>IF('Input and Summary Results'!$J$4="yes",IF(C1886=FALSE,FALSE,IF('Data Transformation'!E1886&lt;$R$10,E1886,$R$10)),IF(C1886=FALSE,FALSE,IF(C1886&lt;$R$10,C1886,$R$10)))</f>
        <v>0</v>
      </c>
      <c r="H1886" t="b">
        <f>IF('Input and Summary Results'!$J$4="yes",'Data Transformation'!F1886,'Data Transformation'!D1886)</f>
        <v>0</v>
      </c>
      <c r="I1886" t="str">
        <f t="shared" si="118"/>
        <v/>
      </c>
    </row>
    <row r="1887" spans="2:9" x14ac:dyDescent="0.55000000000000004">
      <c r="B1887" t="b">
        <f>IF('Input and Summary Results'!D1469=0,FALSE,'Input and Summary Results'!$B1469)</f>
        <v>0</v>
      </c>
      <c r="C1887" t="b">
        <f>IF(OR(B1887=0,'Input and Summary Results'!D1469=0,'Input and Summary Results'!D1469=""),FALSE,'Input and Summary Results'!$D1469)</f>
        <v>0</v>
      </c>
      <c r="D1887" t="b">
        <f>IF(OR(B1887=0,'Input and Summary Results'!E1469=0),FALSE,'Input and Summary Results'!$E1469)</f>
        <v>0</v>
      </c>
      <c r="E1887" t="b">
        <f t="shared" si="116"/>
        <v>0</v>
      </c>
      <c r="F1887" t="b">
        <f t="shared" si="117"/>
        <v>0</v>
      </c>
      <c r="G1887" t="b">
        <f>IF('Input and Summary Results'!$J$4="yes",IF(C1887=FALSE,FALSE,IF('Data Transformation'!E1887&lt;$R$10,E1887,$R$10)),IF(C1887=FALSE,FALSE,IF(C1887&lt;$R$10,C1887,$R$10)))</f>
        <v>0</v>
      </c>
      <c r="H1887" t="b">
        <f>IF('Input and Summary Results'!$J$4="yes",'Data Transformation'!F1887,'Data Transformation'!D1887)</f>
        <v>0</v>
      </c>
      <c r="I1887" t="str">
        <f t="shared" si="118"/>
        <v/>
      </c>
    </row>
    <row r="1888" spans="2:9" x14ac:dyDescent="0.55000000000000004">
      <c r="B1888" t="b">
        <f>IF('Input and Summary Results'!D1470=0,FALSE,'Input and Summary Results'!$B1470)</f>
        <v>0</v>
      </c>
      <c r="C1888" t="b">
        <f>IF(OR(B1888=0,'Input and Summary Results'!D1470=0,'Input and Summary Results'!D1470=""),FALSE,'Input and Summary Results'!$D1470)</f>
        <v>0</v>
      </c>
      <c r="D1888" t="b">
        <f>IF(OR(B1888=0,'Input and Summary Results'!E1470=0),FALSE,'Input and Summary Results'!$E1470)</f>
        <v>0</v>
      </c>
      <c r="E1888" t="b">
        <f t="shared" si="116"/>
        <v>0</v>
      </c>
      <c r="F1888" t="b">
        <f t="shared" si="117"/>
        <v>0</v>
      </c>
      <c r="G1888" t="b">
        <f>IF('Input and Summary Results'!$J$4="yes",IF(C1888=FALSE,FALSE,IF('Data Transformation'!E1888&lt;$R$10,E1888,$R$10)),IF(C1888=FALSE,FALSE,IF(C1888&lt;$R$10,C1888,$R$10)))</f>
        <v>0</v>
      </c>
      <c r="H1888" t="b">
        <f>IF('Input and Summary Results'!$J$4="yes",'Data Transformation'!F1888,'Data Transformation'!D1888)</f>
        <v>0</v>
      </c>
      <c r="I1888" t="str">
        <f t="shared" si="118"/>
        <v/>
      </c>
    </row>
    <row r="1889" spans="2:9" x14ac:dyDescent="0.55000000000000004">
      <c r="B1889" t="b">
        <f>IF('Input and Summary Results'!D1471=0,FALSE,'Input and Summary Results'!$B1471)</f>
        <v>0</v>
      </c>
      <c r="C1889" t="b">
        <f>IF(OR(B1889=0,'Input and Summary Results'!D1471=0,'Input and Summary Results'!D1471=""),FALSE,'Input and Summary Results'!$D1471)</f>
        <v>0</v>
      </c>
      <c r="D1889" t="b">
        <f>IF(OR(B1889=0,'Input and Summary Results'!E1471=0),FALSE,'Input and Summary Results'!$E1471)</f>
        <v>0</v>
      </c>
      <c r="E1889" t="b">
        <f t="shared" si="116"/>
        <v>0</v>
      </c>
      <c r="F1889" t="b">
        <f t="shared" si="117"/>
        <v>0</v>
      </c>
      <c r="G1889" t="b">
        <f>IF('Input and Summary Results'!$J$4="yes",IF(C1889=FALSE,FALSE,IF('Data Transformation'!E1889&lt;$R$10,E1889,$R$10)),IF(C1889=FALSE,FALSE,IF(C1889&lt;$R$10,C1889,$R$10)))</f>
        <v>0</v>
      </c>
      <c r="H1889" t="b">
        <f>IF('Input and Summary Results'!$J$4="yes",'Data Transformation'!F1889,'Data Transformation'!D1889)</f>
        <v>0</v>
      </c>
      <c r="I1889" t="str">
        <f t="shared" si="118"/>
        <v/>
      </c>
    </row>
    <row r="1890" spans="2:9" x14ac:dyDescent="0.55000000000000004">
      <c r="B1890" t="b">
        <f>IF('Input and Summary Results'!D1472=0,FALSE,'Input and Summary Results'!$B1472)</f>
        <v>0</v>
      </c>
      <c r="C1890" t="b">
        <f>IF(OR(B1890=0,'Input and Summary Results'!D1472=0,'Input and Summary Results'!D1472=""),FALSE,'Input and Summary Results'!$D1472)</f>
        <v>0</v>
      </c>
      <c r="D1890" t="b">
        <f>IF(OR(B1890=0,'Input and Summary Results'!E1472=0),FALSE,'Input and Summary Results'!$E1472)</f>
        <v>0</v>
      </c>
      <c r="E1890" t="b">
        <f t="shared" si="116"/>
        <v>0</v>
      </c>
      <c r="F1890" t="b">
        <f t="shared" si="117"/>
        <v>0</v>
      </c>
      <c r="G1890" t="b">
        <f>IF('Input and Summary Results'!$J$4="yes",IF(C1890=FALSE,FALSE,IF('Data Transformation'!E1890&lt;$R$10,E1890,$R$10)),IF(C1890=FALSE,FALSE,IF(C1890&lt;$R$10,C1890,$R$10)))</f>
        <v>0</v>
      </c>
      <c r="H1890" t="b">
        <f>IF('Input and Summary Results'!$J$4="yes",'Data Transformation'!F1890,'Data Transformation'!D1890)</f>
        <v>0</v>
      </c>
      <c r="I1890" t="str">
        <f t="shared" si="118"/>
        <v/>
      </c>
    </row>
    <row r="1891" spans="2:9" x14ac:dyDescent="0.55000000000000004">
      <c r="B1891" t="b">
        <f>IF('Input and Summary Results'!D1473=0,FALSE,'Input and Summary Results'!$B1473)</f>
        <v>0</v>
      </c>
      <c r="C1891" t="b">
        <f>IF(OR(B1891=0,'Input and Summary Results'!D1473=0,'Input and Summary Results'!D1473=""),FALSE,'Input and Summary Results'!$D1473)</f>
        <v>0</v>
      </c>
      <c r="D1891" t="b">
        <f>IF(OR(B1891=0,'Input and Summary Results'!E1473=0),FALSE,'Input and Summary Results'!$E1473)</f>
        <v>0</v>
      </c>
      <c r="E1891" t="b">
        <f t="shared" si="116"/>
        <v>0</v>
      </c>
      <c r="F1891" t="b">
        <f t="shared" si="117"/>
        <v>0</v>
      </c>
      <c r="G1891" t="b">
        <f>IF('Input and Summary Results'!$J$4="yes",IF(C1891=FALSE,FALSE,IF('Data Transformation'!E1891&lt;$R$10,E1891,$R$10)),IF(C1891=FALSE,FALSE,IF(C1891&lt;$R$10,C1891,$R$10)))</f>
        <v>0</v>
      </c>
      <c r="H1891" t="b">
        <f>IF('Input and Summary Results'!$J$4="yes",'Data Transformation'!F1891,'Data Transformation'!D1891)</f>
        <v>0</v>
      </c>
      <c r="I1891" t="str">
        <f t="shared" si="118"/>
        <v/>
      </c>
    </row>
    <row r="1892" spans="2:9" x14ac:dyDescent="0.55000000000000004">
      <c r="B1892" t="b">
        <f>IF('Input and Summary Results'!D1474=0,FALSE,'Input and Summary Results'!$B1474)</f>
        <v>0</v>
      </c>
      <c r="C1892" t="b">
        <f>IF(OR(B1892=0,'Input and Summary Results'!D1474=0,'Input and Summary Results'!D1474=""),FALSE,'Input and Summary Results'!$D1474)</f>
        <v>0</v>
      </c>
      <c r="D1892" t="b">
        <f>IF(OR(B1892=0,'Input and Summary Results'!E1474=0),FALSE,'Input and Summary Results'!$E1474)</f>
        <v>0</v>
      </c>
      <c r="E1892" t="b">
        <f t="shared" si="116"/>
        <v>0</v>
      </c>
      <c r="F1892" t="b">
        <f t="shared" si="117"/>
        <v>0</v>
      </c>
      <c r="G1892" t="b">
        <f>IF('Input and Summary Results'!$J$4="yes",IF(C1892=FALSE,FALSE,IF('Data Transformation'!E1892&lt;$R$10,E1892,$R$10)),IF(C1892=FALSE,FALSE,IF(C1892&lt;$R$10,C1892,$R$10)))</f>
        <v>0</v>
      </c>
      <c r="H1892" t="b">
        <f>IF('Input and Summary Results'!$J$4="yes",'Data Transformation'!F1892,'Data Transformation'!D1892)</f>
        <v>0</v>
      </c>
      <c r="I1892" t="str">
        <f t="shared" si="118"/>
        <v/>
      </c>
    </row>
    <row r="1893" spans="2:9" x14ac:dyDescent="0.55000000000000004">
      <c r="B1893" t="b">
        <f>IF('Input and Summary Results'!D1475=0,FALSE,'Input and Summary Results'!$B1475)</f>
        <v>0</v>
      </c>
      <c r="C1893" t="b">
        <f>IF(OR(B1893=0,'Input and Summary Results'!D1475=0,'Input and Summary Results'!D1475=""),FALSE,'Input and Summary Results'!$D1475)</f>
        <v>0</v>
      </c>
      <c r="D1893" t="b">
        <f>IF(OR(B1893=0,'Input and Summary Results'!E1475=0),FALSE,'Input and Summary Results'!$E1475)</f>
        <v>0</v>
      </c>
      <c r="E1893" t="b">
        <f t="shared" si="116"/>
        <v>0</v>
      </c>
      <c r="F1893" t="b">
        <f t="shared" si="117"/>
        <v>0</v>
      </c>
      <c r="G1893" t="b">
        <f>IF('Input and Summary Results'!$J$4="yes",IF(C1893=FALSE,FALSE,IF('Data Transformation'!E1893&lt;$R$10,E1893,$R$10)),IF(C1893=FALSE,FALSE,IF(C1893&lt;$R$10,C1893,$R$10)))</f>
        <v>0</v>
      </c>
      <c r="H1893" t="b">
        <f>IF('Input and Summary Results'!$J$4="yes",'Data Transformation'!F1893,'Data Transformation'!D1893)</f>
        <v>0</v>
      </c>
      <c r="I1893" t="str">
        <f t="shared" si="118"/>
        <v/>
      </c>
    </row>
    <row r="1894" spans="2:9" x14ac:dyDescent="0.55000000000000004">
      <c r="B1894" t="b">
        <f>IF('Input and Summary Results'!D1476=0,FALSE,'Input and Summary Results'!$B1476)</f>
        <v>0</v>
      </c>
      <c r="C1894" t="b">
        <f>IF(OR(B1894=0,'Input and Summary Results'!D1476=0,'Input and Summary Results'!D1476=""),FALSE,'Input and Summary Results'!$D1476)</f>
        <v>0</v>
      </c>
      <c r="D1894" t="b">
        <f>IF(OR(B1894=0,'Input and Summary Results'!E1476=0),FALSE,'Input and Summary Results'!$E1476)</f>
        <v>0</v>
      </c>
      <c r="E1894" t="b">
        <f t="shared" si="116"/>
        <v>0</v>
      </c>
      <c r="F1894" t="b">
        <f t="shared" si="117"/>
        <v>0</v>
      </c>
      <c r="G1894" t="b">
        <f>IF('Input and Summary Results'!$J$4="yes",IF(C1894=FALSE,FALSE,IF('Data Transformation'!E1894&lt;$R$10,E1894,$R$10)),IF(C1894=FALSE,FALSE,IF(C1894&lt;$R$10,C1894,$R$10)))</f>
        <v>0</v>
      </c>
      <c r="H1894" t="b">
        <f>IF('Input and Summary Results'!$J$4="yes",'Data Transformation'!F1894,'Data Transformation'!D1894)</f>
        <v>0</v>
      </c>
      <c r="I1894" t="str">
        <f t="shared" si="118"/>
        <v/>
      </c>
    </row>
    <row r="1895" spans="2:9" x14ac:dyDescent="0.55000000000000004">
      <c r="B1895" t="b">
        <f>IF('Input and Summary Results'!D1477=0,FALSE,'Input and Summary Results'!$B1477)</f>
        <v>0</v>
      </c>
      <c r="C1895" t="b">
        <f>IF(OR(B1895=0,'Input and Summary Results'!D1477=0,'Input and Summary Results'!D1477=""),FALSE,'Input and Summary Results'!$D1477)</f>
        <v>0</v>
      </c>
      <c r="D1895" t="b">
        <f>IF(OR(B1895=0,'Input and Summary Results'!E1477=0),FALSE,'Input and Summary Results'!$E1477)</f>
        <v>0</v>
      </c>
      <c r="E1895" t="b">
        <f t="shared" si="116"/>
        <v>0</v>
      </c>
      <c r="F1895" t="b">
        <f t="shared" si="117"/>
        <v>0</v>
      </c>
      <c r="G1895" t="b">
        <f>IF('Input and Summary Results'!$J$4="yes",IF(C1895=FALSE,FALSE,IF('Data Transformation'!E1895&lt;$R$10,E1895,$R$10)),IF(C1895=FALSE,FALSE,IF(C1895&lt;$R$10,C1895,$R$10)))</f>
        <v>0</v>
      </c>
      <c r="H1895" t="b">
        <f>IF('Input and Summary Results'!$J$4="yes",'Data Transformation'!F1895,'Data Transformation'!D1895)</f>
        <v>0</v>
      </c>
      <c r="I1895" t="str">
        <f t="shared" si="118"/>
        <v/>
      </c>
    </row>
    <row r="1896" spans="2:9" x14ac:dyDescent="0.55000000000000004">
      <c r="B1896" t="b">
        <f>IF('Input and Summary Results'!D1478=0,FALSE,'Input and Summary Results'!$B1478)</f>
        <v>0</v>
      </c>
      <c r="C1896" t="b">
        <f>IF(OR(B1896=0,'Input and Summary Results'!D1478=0,'Input and Summary Results'!D1478=""),FALSE,'Input and Summary Results'!$D1478)</f>
        <v>0</v>
      </c>
      <c r="D1896" t="b">
        <f>IF(OR(B1896=0,'Input and Summary Results'!E1478=0),FALSE,'Input and Summary Results'!$E1478)</f>
        <v>0</v>
      </c>
      <c r="E1896" t="b">
        <f t="shared" si="116"/>
        <v>0</v>
      </c>
      <c r="F1896" t="b">
        <f t="shared" si="117"/>
        <v>0</v>
      </c>
      <c r="G1896" t="b">
        <f>IF('Input and Summary Results'!$J$4="yes",IF(C1896=FALSE,FALSE,IF('Data Transformation'!E1896&lt;$R$10,E1896,$R$10)),IF(C1896=FALSE,FALSE,IF(C1896&lt;$R$10,C1896,$R$10)))</f>
        <v>0</v>
      </c>
      <c r="H1896" t="b">
        <f>IF('Input and Summary Results'!$J$4="yes",'Data Transformation'!F1896,'Data Transformation'!D1896)</f>
        <v>0</v>
      </c>
      <c r="I1896" t="str">
        <f t="shared" si="118"/>
        <v/>
      </c>
    </row>
    <row r="1897" spans="2:9" x14ac:dyDescent="0.55000000000000004">
      <c r="B1897" t="b">
        <f>IF('Input and Summary Results'!D1479=0,FALSE,'Input and Summary Results'!$B1479)</f>
        <v>0</v>
      </c>
      <c r="C1897" t="b">
        <f>IF(OR(B1897=0,'Input and Summary Results'!D1479=0,'Input and Summary Results'!D1479=""),FALSE,'Input and Summary Results'!$D1479)</f>
        <v>0</v>
      </c>
      <c r="D1897" t="b">
        <f>IF(OR(B1897=0,'Input and Summary Results'!E1479=0),FALSE,'Input and Summary Results'!$E1479)</f>
        <v>0</v>
      </c>
      <c r="E1897" t="b">
        <f t="shared" si="116"/>
        <v>0</v>
      </c>
      <c r="F1897" t="b">
        <f t="shared" si="117"/>
        <v>0</v>
      </c>
      <c r="G1897" t="b">
        <f>IF('Input and Summary Results'!$J$4="yes",IF(C1897=FALSE,FALSE,IF('Data Transformation'!E1897&lt;$R$10,E1897,$R$10)),IF(C1897=FALSE,FALSE,IF(C1897&lt;$R$10,C1897,$R$10)))</f>
        <v>0</v>
      </c>
      <c r="H1897" t="b">
        <f>IF('Input and Summary Results'!$J$4="yes",'Data Transformation'!F1897,'Data Transformation'!D1897)</f>
        <v>0</v>
      </c>
      <c r="I1897" t="str">
        <f t="shared" si="118"/>
        <v/>
      </c>
    </row>
    <row r="1898" spans="2:9" x14ac:dyDescent="0.55000000000000004">
      <c r="B1898" t="b">
        <f>IF('Input and Summary Results'!D1480=0,FALSE,'Input and Summary Results'!$B1480)</f>
        <v>0</v>
      </c>
      <c r="C1898" t="b">
        <f>IF(OR(B1898=0,'Input and Summary Results'!D1480=0,'Input and Summary Results'!D1480=""),FALSE,'Input and Summary Results'!$D1480)</f>
        <v>0</v>
      </c>
      <c r="D1898" t="b">
        <f>IF(OR(B1898=0,'Input and Summary Results'!E1480=0),FALSE,'Input and Summary Results'!$E1480)</f>
        <v>0</v>
      </c>
      <c r="E1898" t="b">
        <f t="shared" ref="E1898:E1961" si="119">IF(C1898=FALSE,FALSE,LOG10(C1898))</f>
        <v>0</v>
      </c>
      <c r="F1898" t="b">
        <f t="shared" ref="F1898:F1961" si="120">IF(D1898=FALSE, FALSE,0.434*D1898/C1898)</f>
        <v>0</v>
      </c>
      <c r="G1898" t="b">
        <f>IF('Input and Summary Results'!$J$4="yes",IF(C1898=FALSE,FALSE,IF('Data Transformation'!E1898&lt;$R$10,E1898,$R$10)),IF(C1898=FALSE,FALSE,IF(C1898&lt;$R$10,C1898,$R$10)))</f>
        <v>0</v>
      </c>
      <c r="H1898" t="b">
        <f>IF('Input and Summary Results'!$J$4="yes",'Data Transformation'!F1898,'Data Transformation'!D1898)</f>
        <v>0</v>
      </c>
      <c r="I1898" t="str">
        <f t="shared" si="118"/>
        <v/>
      </c>
    </row>
    <row r="1899" spans="2:9" x14ac:dyDescent="0.55000000000000004">
      <c r="B1899" t="b">
        <f>IF('Input and Summary Results'!D1481=0,FALSE,'Input and Summary Results'!$B1481)</f>
        <v>0</v>
      </c>
      <c r="C1899" t="b">
        <f>IF(OR(B1899=0,'Input and Summary Results'!D1481=0,'Input and Summary Results'!D1481=""),FALSE,'Input and Summary Results'!$D1481)</f>
        <v>0</v>
      </c>
      <c r="D1899" t="b">
        <f>IF(OR(B1899=0,'Input and Summary Results'!E1481=0),FALSE,'Input and Summary Results'!$E1481)</f>
        <v>0</v>
      </c>
      <c r="E1899" t="b">
        <f t="shared" si="119"/>
        <v>0</v>
      </c>
      <c r="F1899" t="b">
        <f t="shared" si="120"/>
        <v>0</v>
      </c>
      <c r="G1899" t="b">
        <f>IF('Input and Summary Results'!$J$4="yes",IF(C1899=FALSE,FALSE,IF('Data Transformation'!E1899&lt;$R$10,E1899,$R$10)),IF(C1899=FALSE,FALSE,IF(C1899&lt;$R$10,C1899,$R$10)))</f>
        <v>0</v>
      </c>
      <c r="H1899" t="b">
        <f>IF('Input and Summary Results'!$J$4="yes",'Data Transformation'!F1899,'Data Transformation'!D1899)</f>
        <v>0</v>
      </c>
      <c r="I1899" t="str">
        <f t="shared" si="118"/>
        <v/>
      </c>
    </row>
    <row r="1900" spans="2:9" x14ac:dyDescent="0.55000000000000004">
      <c r="B1900" t="b">
        <f>IF('Input and Summary Results'!D1482=0,FALSE,'Input and Summary Results'!$B1482)</f>
        <v>0</v>
      </c>
      <c r="C1900" t="b">
        <f>IF(OR(B1900=0,'Input and Summary Results'!D1482=0,'Input and Summary Results'!D1482=""),FALSE,'Input and Summary Results'!$D1482)</f>
        <v>0</v>
      </c>
      <c r="D1900" t="b">
        <f>IF(OR(B1900=0,'Input and Summary Results'!E1482=0),FALSE,'Input and Summary Results'!$E1482)</f>
        <v>0</v>
      </c>
      <c r="E1900" t="b">
        <f t="shared" si="119"/>
        <v>0</v>
      </c>
      <c r="F1900" t="b">
        <f t="shared" si="120"/>
        <v>0</v>
      </c>
      <c r="G1900" t="b">
        <f>IF('Input and Summary Results'!$J$4="yes",IF(C1900=FALSE,FALSE,IF('Data Transformation'!E1900&lt;$R$10,E1900,$R$10)),IF(C1900=FALSE,FALSE,IF(C1900&lt;$R$10,C1900,$R$10)))</f>
        <v>0</v>
      </c>
      <c r="H1900" t="b">
        <f>IF('Input and Summary Results'!$J$4="yes",'Data Transformation'!F1900,'Data Transformation'!D1900)</f>
        <v>0</v>
      </c>
      <c r="I1900" t="str">
        <f t="shared" si="118"/>
        <v/>
      </c>
    </row>
    <row r="1901" spans="2:9" x14ac:dyDescent="0.55000000000000004">
      <c r="B1901" t="b">
        <f>IF('Input and Summary Results'!D1483=0,FALSE,'Input and Summary Results'!$B1483)</f>
        <v>0</v>
      </c>
      <c r="C1901" t="b">
        <f>IF(OR(B1901=0,'Input and Summary Results'!D1483=0,'Input and Summary Results'!D1483=""),FALSE,'Input and Summary Results'!$D1483)</f>
        <v>0</v>
      </c>
      <c r="D1901" t="b">
        <f>IF(OR(B1901=0,'Input and Summary Results'!E1483=0),FALSE,'Input and Summary Results'!$E1483)</f>
        <v>0</v>
      </c>
      <c r="E1901" t="b">
        <f t="shared" si="119"/>
        <v>0</v>
      </c>
      <c r="F1901" t="b">
        <f t="shared" si="120"/>
        <v>0</v>
      </c>
      <c r="G1901" t="b">
        <f>IF('Input and Summary Results'!$J$4="yes",IF(C1901=FALSE,FALSE,IF('Data Transformation'!E1901&lt;$R$10,E1901,$R$10)),IF(C1901=FALSE,FALSE,IF(C1901&lt;$R$10,C1901,$R$10)))</f>
        <v>0</v>
      </c>
      <c r="H1901" t="b">
        <f>IF('Input and Summary Results'!$J$4="yes",'Data Transformation'!F1901,'Data Transformation'!D1901)</f>
        <v>0</v>
      </c>
      <c r="I1901" t="str">
        <f t="shared" si="118"/>
        <v/>
      </c>
    </row>
    <row r="1902" spans="2:9" x14ac:dyDescent="0.55000000000000004">
      <c r="B1902" t="b">
        <f>IF('Input and Summary Results'!D1484=0,FALSE,'Input and Summary Results'!$B1484)</f>
        <v>0</v>
      </c>
      <c r="C1902" t="b">
        <f>IF(OR(B1902=0,'Input and Summary Results'!D1484=0,'Input and Summary Results'!D1484=""),FALSE,'Input and Summary Results'!$D1484)</f>
        <v>0</v>
      </c>
      <c r="D1902" t="b">
        <f>IF(OR(B1902=0,'Input and Summary Results'!E1484=0),FALSE,'Input and Summary Results'!$E1484)</f>
        <v>0</v>
      </c>
      <c r="E1902" t="b">
        <f t="shared" si="119"/>
        <v>0</v>
      </c>
      <c r="F1902" t="b">
        <f t="shared" si="120"/>
        <v>0</v>
      </c>
      <c r="G1902" t="b">
        <f>IF('Input and Summary Results'!$J$4="yes",IF(C1902=FALSE,FALSE,IF('Data Transformation'!E1902&lt;$R$10,E1902,$R$10)),IF(C1902=FALSE,FALSE,IF(C1902&lt;$R$10,C1902,$R$10)))</f>
        <v>0</v>
      </c>
      <c r="H1902" t="b">
        <f>IF('Input and Summary Results'!$J$4="yes",'Data Transformation'!F1902,'Data Transformation'!D1902)</f>
        <v>0</v>
      </c>
      <c r="I1902" t="str">
        <f t="shared" si="118"/>
        <v/>
      </c>
    </row>
    <row r="1903" spans="2:9" x14ac:dyDescent="0.55000000000000004">
      <c r="B1903" t="b">
        <f>IF('Input and Summary Results'!D1485=0,FALSE,'Input and Summary Results'!$B1485)</f>
        <v>0</v>
      </c>
      <c r="C1903" t="b">
        <f>IF(OR(B1903=0,'Input and Summary Results'!D1485=0,'Input and Summary Results'!D1485=""),FALSE,'Input and Summary Results'!$D1485)</f>
        <v>0</v>
      </c>
      <c r="D1903" t="b">
        <f>IF(OR(B1903=0,'Input and Summary Results'!E1485=0),FALSE,'Input and Summary Results'!$E1485)</f>
        <v>0</v>
      </c>
      <c r="E1903" t="b">
        <f t="shared" si="119"/>
        <v>0</v>
      </c>
      <c r="F1903" t="b">
        <f t="shared" si="120"/>
        <v>0</v>
      </c>
      <c r="G1903" t="b">
        <f>IF('Input and Summary Results'!$J$4="yes",IF(C1903=FALSE,FALSE,IF('Data Transformation'!E1903&lt;$R$10,E1903,$R$10)),IF(C1903=FALSE,FALSE,IF(C1903&lt;$R$10,C1903,$R$10)))</f>
        <v>0</v>
      </c>
      <c r="H1903" t="b">
        <f>IF('Input and Summary Results'!$J$4="yes",'Data Transformation'!F1903,'Data Transformation'!D1903)</f>
        <v>0</v>
      </c>
      <c r="I1903" t="str">
        <f t="shared" si="118"/>
        <v/>
      </c>
    </row>
    <row r="1904" spans="2:9" x14ac:dyDescent="0.55000000000000004">
      <c r="B1904" t="b">
        <f>IF('Input and Summary Results'!D1486=0,FALSE,'Input and Summary Results'!$B1486)</f>
        <v>0</v>
      </c>
      <c r="C1904" t="b">
        <f>IF(OR(B1904=0,'Input and Summary Results'!D1486=0,'Input and Summary Results'!D1486=""),FALSE,'Input and Summary Results'!$D1486)</f>
        <v>0</v>
      </c>
      <c r="D1904" t="b">
        <f>IF(OR(B1904=0,'Input and Summary Results'!E1486=0),FALSE,'Input and Summary Results'!$E1486)</f>
        <v>0</v>
      </c>
      <c r="E1904" t="b">
        <f t="shared" si="119"/>
        <v>0</v>
      </c>
      <c r="F1904" t="b">
        <f t="shared" si="120"/>
        <v>0</v>
      </c>
      <c r="G1904" t="b">
        <f>IF('Input and Summary Results'!$J$4="yes",IF(C1904=FALSE,FALSE,IF('Data Transformation'!E1904&lt;$R$10,E1904,$R$10)),IF(C1904=FALSE,FALSE,IF(C1904&lt;$R$10,C1904,$R$10)))</f>
        <v>0</v>
      </c>
      <c r="H1904" t="b">
        <f>IF('Input and Summary Results'!$J$4="yes",'Data Transformation'!F1904,'Data Transformation'!D1904)</f>
        <v>0</v>
      </c>
      <c r="I1904" t="str">
        <f t="shared" si="118"/>
        <v/>
      </c>
    </row>
    <row r="1905" spans="2:9" x14ac:dyDescent="0.55000000000000004">
      <c r="B1905" t="b">
        <f>IF('Input and Summary Results'!D1487=0,FALSE,'Input and Summary Results'!$B1487)</f>
        <v>0</v>
      </c>
      <c r="C1905" t="b">
        <f>IF(OR(B1905=0,'Input and Summary Results'!D1487=0,'Input and Summary Results'!D1487=""),FALSE,'Input and Summary Results'!$D1487)</f>
        <v>0</v>
      </c>
      <c r="D1905" t="b">
        <f>IF(OR(B1905=0,'Input and Summary Results'!E1487=0),FALSE,'Input and Summary Results'!$E1487)</f>
        <v>0</v>
      </c>
      <c r="E1905" t="b">
        <f t="shared" si="119"/>
        <v>0</v>
      </c>
      <c r="F1905" t="b">
        <f t="shared" si="120"/>
        <v>0</v>
      </c>
      <c r="G1905" t="b">
        <f>IF('Input and Summary Results'!$J$4="yes",IF(C1905=FALSE,FALSE,IF('Data Transformation'!E1905&lt;$R$10,E1905,$R$10)),IF(C1905=FALSE,FALSE,IF(C1905&lt;$R$10,C1905,$R$10)))</f>
        <v>0</v>
      </c>
      <c r="H1905" t="b">
        <f>IF('Input and Summary Results'!$J$4="yes",'Data Transformation'!F1905,'Data Transformation'!D1905)</f>
        <v>0</v>
      </c>
      <c r="I1905" t="str">
        <f t="shared" si="118"/>
        <v/>
      </c>
    </row>
    <row r="1906" spans="2:9" x14ac:dyDescent="0.55000000000000004">
      <c r="B1906" t="b">
        <f>IF('Input and Summary Results'!D1488=0,FALSE,'Input and Summary Results'!$B1488)</f>
        <v>0</v>
      </c>
      <c r="C1906" t="b">
        <f>IF(OR(B1906=0,'Input and Summary Results'!D1488=0,'Input and Summary Results'!D1488=""),FALSE,'Input and Summary Results'!$D1488)</f>
        <v>0</v>
      </c>
      <c r="D1906" t="b">
        <f>IF(OR(B1906=0,'Input and Summary Results'!E1488=0),FALSE,'Input and Summary Results'!$E1488)</f>
        <v>0</v>
      </c>
      <c r="E1906" t="b">
        <f t="shared" si="119"/>
        <v>0</v>
      </c>
      <c r="F1906" t="b">
        <f t="shared" si="120"/>
        <v>0</v>
      </c>
      <c r="G1906" t="b">
        <f>IF('Input and Summary Results'!$J$4="yes",IF(C1906=FALSE,FALSE,IF('Data Transformation'!E1906&lt;$R$10,E1906,$R$10)),IF(C1906=FALSE,FALSE,IF(C1906&lt;$R$10,C1906,$R$10)))</f>
        <v>0</v>
      </c>
      <c r="H1906" t="b">
        <f>IF('Input and Summary Results'!$J$4="yes",'Data Transformation'!F1906,'Data Transformation'!D1906)</f>
        <v>0</v>
      </c>
      <c r="I1906" t="str">
        <f t="shared" si="118"/>
        <v/>
      </c>
    </row>
    <row r="1907" spans="2:9" x14ac:dyDescent="0.55000000000000004">
      <c r="B1907" t="b">
        <f>IF('Input and Summary Results'!D1489=0,FALSE,'Input and Summary Results'!$B1489)</f>
        <v>0</v>
      </c>
      <c r="C1907" t="b">
        <f>IF(OR(B1907=0,'Input and Summary Results'!D1489=0,'Input and Summary Results'!D1489=""),FALSE,'Input and Summary Results'!$D1489)</f>
        <v>0</v>
      </c>
      <c r="D1907" t="b">
        <f>IF(OR(B1907=0,'Input and Summary Results'!E1489=0),FALSE,'Input and Summary Results'!$E1489)</f>
        <v>0</v>
      </c>
      <c r="E1907" t="b">
        <f t="shared" si="119"/>
        <v>0</v>
      </c>
      <c r="F1907" t="b">
        <f t="shared" si="120"/>
        <v>0</v>
      </c>
      <c r="G1907" t="b">
        <f>IF('Input and Summary Results'!$J$4="yes",IF(C1907=FALSE,FALSE,IF('Data Transformation'!E1907&lt;$R$10,E1907,$R$10)),IF(C1907=FALSE,FALSE,IF(C1907&lt;$R$10,C1907,$R$10)))</f>
        <v>0</v>
      </c>
      <c r="H1907" t="b">
        <f>IF('Input and Summary Results'!$J$4="yes",'Data Transformation'!F1907,'Data Transformation'!D1907)</f>
        <v>0</v>
      </c>
      <c r="I1907" t="str">
        <f t="shared" si="118"/>
        <v/>
      </c>
    </row>
    <row r="1908" spans="2:9" x14ac:dyDescent="0.55000000000000004">
      <c r="B1908" t="b">
        <f>IF('Input and Summary Results'!D1490=0,FALSE,'Input and Summary Results'!$B1490)</f>
        <v>0</v>
      </c>
      <c r="C1908" t="b">
        <f>IF(OR(B1908=0,'Input and Summary Results'!D1490=0,'Input and Summary Results'!D1490=""),FALSE,'Input and Summary Results'!$D1490)</f>
        <v>0</v>
      </c>
      <c r="D1908" t="b">
        <f>IF(OR(B1908=0,'Input and Summary Results'!E1490=0),FALSE,'Input and Summary Results'!$E1490)</f>
        <v>0</v>
      </c>
      <c r="E1908" t="b">
        <f t="shared" si="119"/>
        <v>0</v>
      </c>
      <c r="F1908" t="b">
        <f t="shared" si="120"/>
        <v>0</v>
      </c>
      <c r="G1908" t="b">
        <f>IF('Input and Summary Results'!$J$4="yes",IF(C1908=FALSE,FALSE,IF('Data Transformation'!E1908&lt;$R$10,E1908,$R$10)),IF(C1908=FALSE,FALSE,IF(C1908&lt;$R$10,C1908,$R$10)))</f>
        <v>0</v>
      </c>
      <c r="H1908" t="b">
        <f>IF('Input and Summary Results'!$J$4="yes",'Data Transformation'!F1908,'Data Transformation'!D1908)</f>
        <v>0</v>
      </c>
      <c r="I1908" t="str">
        <f t="shared" si="118"/>
        <v/>
      </c>
    </row>
    <row r="1909" spans="2:9" x14ac:dyDescent="0.55000000000000004">
      <c r="B1909" t="b">
        <f>IF('Input and Summary Results'!D1491=0,FALSE,'Input and Summary Results'!$B1491)</f>
        <v>0</v>
      </c>
      <c r="C1909" t="b">
        <f>IF(OR(B1909=0,'Input and Summary Results'!D1491=0,'Input and Summary Results'!D1491=""),FALSE,'Input and Summary Results'!$D1491)</f>
        <v>0</v>
      </c>
      <c r="D1909" t="b">
        <f>IF(OR(B1909=0,'Input and Summary Results'!E1491=0),FALSE,'Input and Summary Results'!$E1491)</f>
        <v>0</v>
      </c>
      <c r="E1909" t="b">
        <f t="shared" si="119"/>
        <v>0</v>
      </c>
      <c r="F1909" t="b">
        <f t="shared" si="120"/>
        <v>0</v>
      </c>
      <c r="G1909" t="b">
        <f>IF('Input and Summary Results'!$J$4="yes",IF(C1909=FALSE,FALSE,IF('Data Transformation'!E1909&lt;$R$10,E1909,$R$10)),IF(C1909=FALSE,FALSE,IF(C1909&lt;$R$10,C1909,$R$10)))</f>
        <v>0</v>
      </c>
      <c r="H1909" t="b">
        <f>IF('Input and Summary Results'!$J$4="yes",'Data Transformation'!F1909,'Data Transformation'!D1909)</f>
        <v>0</v>
      </c>
      <c r="I1909" t="str">
        <f t="shared" si="118"/>
        <v/>
      </c>
    </row>
    <row r="1910" spans="2:9" x14ac:dyDescent="0.55000000000000004">
      <c r="B1910" t="b">
        <f>IF('Input and Summary Results'!D1492=0,FALSE,'Input and Summary Results'!$B1492)</f>
        <v>0</v>
      </c>
      <c r="C1910" t="b">
        <f>IF(OR(B1910=0,'Input and Summary Results'!D1492=0,'Input and Summary Results'!D1492=""),FALSE,'Input and Summary Results'!$D1492)</f>
        <v>0</v>
      </c>
      <c r="D1910" t="b">
        <f>IF(OR(B1910=0,'Input and Summary Results'!E1492=0),FALSE,'Input and Summary Results'!$E1492)</f>
        <v>0</v>
      </c>
      <c r="E1910" t="b">
        <f t="shared" si="119"/>
        <v>0</v>
      </c>
      <c r="F1910" t="b">
        <f t="shared" si="120"/>
        <v>0</v>
      </c>
      <c r="G1910" t="b">
        <f>IF('Input and Summary Results'!$J$4="yes",IF(C1910=FALSE,FALSE,IF('Data Transformation'!E1910&lt;$R$10,E1910,$R$10)),IF(C1910=FALSE,FALSE,IF(C1910&lt;$R$10,C1910,$R$10)))</f>
        <v>0</v>
      </c>
      <c r="H1910" t="b">
        <f>IF('Input and Summary Results'!$J$4="yes",'Data Transformation'!F1910,'Data Transformation'!D1910)</f>
        <v>0</v>
      </c>
      <c r="I1910" t="str">
        <f t="shared" si="118"/>
        <v/>
      </c>
    </row>
    <row r="1911" spans="2:9" x14ac:dyDescent="0.55000000000000004">
      <c r="B1911" t="b">
        <f>IF('Input and Summary Results'!D1493=0,FALSE,'Input and Summary Results'!$B1493)</f>
        <v>0</v>
      </c>
      <c r="C1911" t="b">
        <f>IF(OR(B1911=0,'Input and Summary Results'!D1493=0,'Input and Summary Results'!D1493=""),FALSE,'Input and Summary Results'!$D1493)</f>
        <v>0</v>
      </c>
      <c r="D1911" t="b">
        <f>IF(OR(B1911=0,'Input and Summary Results'!E1493=0),FALSE,'Input and Summary Results'!$E1493)</f>
        <v>0</v>
      </c>
      <c r="E1911" t="b">
        <f t="shared" si="119"/>
        <v>0</v>
      </c>
      <c r="F1911" t="b">
        <f t="shared" si="120"/>
        <v>0</v>
      </c>
      <c r="G1911" t="b">
        <f>IF('Input and Summary Results'!$J$4="yes",IF(C1911=FALSE,FALSE,IF('Data Transformation'!E1911&lt;$R$10,E1911,$R$10)),IF(C1911=FALSE,FALSE,IF(C1911&lt;$R$10,C1911,$R$10)))</f>
        <v>0</v>
      </c>
      <c r="H1911" t="b">
        <f>IF('Input and Summary Results'!$J$4="yes",'Data Transformation'!F1911,'Data Transformation'!D1911)</f>
        <v>0</v>
      </c>
      <c r="I1911" t="str">
        <f t="shared" si="118"/>
        <v/>
      </c>
    </row>
    <row r="1912" spans="2:9" x14ac:dyDescent="0.55000000000000004">
      <c r="B1912" t="b">
        <f>IF('Input and Summary Results'!D1494=0,FALSE,'Input and Summary Results'!$B1494)</f>
        <v>0</v>
      </c>
      <c r="C1912" t="b">
        <f>IF(OR(B1912=0,'Input and Summary Results'!D1494=0,'Input and Summary Results'!D1494=""),FALSE,'Input and Summary Results'!$D1494)</f>
        <v>0</v>
      </c>
      <c r="D1912" t="b">
        <f>IF(OR(B1912=0,'Input and Summary Results'!E1494=0),FALSE,'Input and Summary Results'!$E1494)</f>
        <v>0</v>
      </c>
      <c r="E1912" t="b">
        <f t="shared" si="119"/>
        <v>0</v>
      </c>
      <c r="F1912" t="b">
        <f t="shared" si="120"/>
        <v>0</v>
      </c>
      <c r="G1912" t="b">
        <f>IF('Input and Summary Results'!$J$4="yes",IF(C1912=FALSE,FALSE,IF('Data Transformation'!E1912&lt;$R$10,E1912,$R$10)),IF(C1912=FALSE,FALSE,IF(C1912&lt;$R$10,C1912,$R$10)))</f>
        <v>0</v>
      </c>
      <c r="H1912" t="b">
        <f>IF('Input and Summary Results'!$J$4="yes",'Data Transformation'!F1912,'Data Transformation'!D1912)</f>
        <v>0</v>
      </c>
      <c r="I1912" t="str">
        <f t="shared" si="118"/>
        <v/>
      </c>
    </row>
    <row r="1913" spans="2:9" x14ac:dyDescent="0.55000000000000004">
      <c r="B1913" t="b">
        <f>IF('Input and Summary Results'!D1495=0,FALSE,'Input and Summary Results'!$B1495)</f>
        <v>0</v>
      </c>
      <c r="C1913" t="b">
        <f>IF(OR(B1913=0,'Input and Summary Results'!D1495=0,'Input and Summary Results'!D1495=""),FALSE,'Input and Summary Results'!$D1495)</f>
        <v>0</v>
      </c>
      <c r="D1913" t="b">
        <f>IF(OR(B1913=0,'Input and Summary Results'!E1495=0),FALSE,'Input and Summary Results'!$E1495)</f>
        <v>0</v>
      </c>
      <c r="E1913" t="b">
        <f t="shared" si="119"/>
        <v>0</v>
      </c>
      <c r="F1913" t="b">
        <f t="shared" si="120"/>
        <v>0</v>
      </c>
      <c r="G1913" t="b">
        <f>IF('Input and Summary Results'!$J$4="yes",IF(C1913=FALSE,FALSE,IF('Data Transformation'!E1913&lt;$R$10,E1913,$R$10)),IF(C1913=FALSE,FALSE,IF(C1913&lt;$R$10,C1913,$R$10)))</f>
        <v>0</v>
      </c>
      <c r="H1913" t="b">
        <f>IF('Input and Summary Results'!$J$4="yes",'Data Transformation'!F1913,'Data Transformation'!D1913)</f>
        <v>0</v>
      </c>
      <c r="I1913" t="str">
        <f t="shared" si="118"/>
        <v/>
      </c>
    </row>
    <row r="1914" spans="2:9" x14ac:dyDescent="0.55000000000000004">
      <c r="B1914" t="b">
        <f>IF('Input and Summary Results'!D1496=0,FALSE,'Input and Summary Results'!$B1496)</f>
        <v>0</v>
      </c>
      <c r="C1914" t="b">
        <f>IF(OR(B1914=0,'Input and Summary Results'!D1496=0,'Input and Summary Results'!D1496=""),FALSE,'Input and Summary Results'!$D1496)</f>
        <v>0</v>
      </c>
      <c r="D1914" t="b">
        <f>IF(OR(B1914=0,'Input and Summary Results'!E1496=0),FALSE,'Input and Summary Results'!$E1496)</f>
        <v>0</v>
      </c>
      <c r="E1914" t="b">
        <f t="shared" si="119"/>
        <v>0</v>
      </c>
      <c r="F1914" t="b">
        <f t="shared" si="120"/>
        <v>0</v>
      </c>
      <c r="G1914" t="b">
        <f>IF('Input and Summary Results'!$J$4="yes",IF(C1914=FALSE,FALSE,IF('Data Transformation'!E1914&lt;$R$10,E1914,$R$10)),IF(C1914=FALSE,FALSE,IF(C1914&lt;$R$10,C1914,$R$10)))</f>
        <v>0</v>
      </c>
      <c r="H1914" t="b">
        <f>IF('Input and Summary Results'!$J$4="yes",'Data Transformation'!F1914,'Data Transformation'!D1914)</f>
        <v>0</v>
      </c>
      <c r="I1914" t="str">
        <f t="shared" si="118"/>
        <v/>
      </c>
    </row>
    <row r="1915" spans="2:9" x14ac:dyDescent="0.55000000000000004">
      <c r="B1915" t="b">
        <f>IF('Input and Summary Results'!D1497=0,FALSE,'Input and Summary Results'!$B1497)</f>
        <v>0</v>
      </c>
      <c r="C1915" t="b">
        <f>IF(OR(B1915=0,'Input and Summary Results'!D1497=0,'Input and Summary Results'!D1497=""),FALSE,'Input and Summary Results'!$D1497)</f>
        <v>0</v>
      </c>
      <c r="D1915" t="b">
        <f>IF(OR(B1915=0,'Input and Summary Results'!E1497=0),FALSE,'Input and Summary Results'!$E1497)</f>
        <v>0</v>
      </c>
      <c r="E1915" t="b">
        <f t="shared" si="119"/>
        <v>0</v>
      </c>
      <c r="F1915" t="b">
        <f t="shared" si="120"/>
        <v>0</v>
      </c>
      <c r="G1915" t="b">
        <f>IF('Input and Summary Results'!$J$4="yes",IF(C1915=FALSE,FALSE,IF('Data Transformation'!E1915&lt;$R$10,E1915,$R$10)),IF(C1915=FALSE,FALSE,IF(C1915&lt;$R$10,C1915,$R$10)))</f>
        <v>0</v>
      </c>
      <c r="H1915" t="b">
        <f>IF('Input and Summary Results'!$J$4="yes",'Data Transformation'!F1915,'Data Transformation'!D1915)</f>
        <v>0</v>
      </c>
      <c r="I1915" t="str">
        <f t="shared" si="118"/>
        <v/>
      </c>
    </row>
    <row r="1916" spans="2:9" x14ac:dyDescent="0.55000000000000004">
      <c r="B1916" t="b">
        <f>IF('Input and Summary Results'!D1498=0,FALSE,'Input and Summary Results'!$B1498)</f>
        <v>0</v>
      </c>
      <c r="C1916" t="b">
        <f>IF(OR(B1916=0,'Input and Summary Results'!D1498=0,'Input and Summary Results'!D1498=""),FALSE,'Input and Summary Results'!$D1498)</f>
        <v>0</v>
      </c>
      <c r="D1916" t="b">
        <f>IF(OR(B1916=0,'Input and Summary Results'!E1498=0),FALSE,'Input and Summary Results'!$E1498)</f>
        <v>0</v>
      </c>
      <c r="E1916" t="b">
        <f t="shared" si="119"/>
        <v>0</v>
      </c>
      <c r="F1916" t="b">
        <f t="shared" si="120"/>
        <v>0</v>
      </c>
      <c r="G1916" t="b">
        <f>IF('Input and Summary Results'!$J$4="yes",IF(C1916=FALSE,FALSE,IF('Data Transformation'!E1916&lt;$R$10,E1916,$R$10)),IF(C1916=FALSE,FALSE,IF(C1916&lt;$R$10,C1916,$R$10)))</f>
        <v>0</v>
      </c>
      <c r="H1916" t="b">
        <f>IF('Input and Summary Results'!$J$4="yes",'Data Transformation'!F1916,'Data Transformation'!D1916)</f>
        <v>0</v>
      </c>
      <c r="I1916" t="str">
        <f t="shared" si="118"/>
        <v/>
      </c>
    </row>
    <row r="1917" spans="2:9" x14ac:dyDescent="0.55000000000000004">
      <c r="B1917" t="b">
        <f>IF('Input and Summary Results'!D1499=0,FALSE,'Input and Summary Results'!$B1499)</f>
        <v>0</v>
      </c>
      <c r="C1917" t="b">
        <f>IF(OR(B1917=0,'Input and Summary Results'!D1499=0,'Input and Summary Results'!D1499=""),FALSE,'Input and Summary Results'!$D1499)</f>
        <v>0</v>
      </c>
      <c r="D1917" t="b">
        <f>IF(OR(B1917=0,'Input and Summary Results'!E1499=0),FALSE,'Input and Summary Results'!$E1499)</f>
        <v>0</v>
      </c>
      <c r="E1917" t="b">
        <f t="shared" si="119"/>
        <v>0</v>
      </c>
      <c r="F1917" t="b">
        <f t="shared" si="120"/>
        <v>0</v>
      </c>
      <c r="G1917" t="b">
        <f>IF('Input and Summary Results'!$J$4="yes",IF(C1917=FALSE,FALSE,IF('Data Transformation'!E1917&lt;$R$10,E1917,$R$10)),IF(C1917=FALSE,FALSE,IF(C1917&lt;$R$10,C1917,$R$10)))</f>
        <v>0</v>
      </c>
      <c r="H1917" t="b">
        <f>IF('Input and Summary Results'!$J$4="yes",'Data Transformation'!F1917,'Data Transformation'!D1917)</f>
        <v>0</v>
      </c>
      <c r="I1917" t="str">
        <f t="shared" si="118"/>
        <v/>
      </c>
    </row>
    <row r="1918" spans="2:9" x14ac:dyDescent="0.55000000000000004">
      <c r="B1918" t="b">
        <f>IF('Input and Summary Results'!D1500=0,FALSE,'Input and Summary Results'!$B1500)</f>
        <v>0</v>
      </c>
      <c r="C1918" t="b">
        <f>IF(OR(B1918=0,'Input and Summary Results'!D1500=0,'Input and Summary Results'!D1500=""),FALSE,'Input and Summary Results'!$D1500)</f>
        <v>0</v>
      </c>
      <c r="D1918" t="b">
        <f>IF(OR(B1918=0,'Input and Summary Results'!E1500=0),FALSE,'Input and Summary Results'!$E1500)</f>
        <v>0</v>
      </c>
      <c r="E1918" t="b">
        <f t="shared" si="119"/>
        <v>0</v>
      </c>
      <c r="F1918" t="b">
        <f t="shared" si="120"/>
        <v>0</v>
      </c>
      <c r="G1918" t="b">
        <f>IF('Input and Summary Results'!$J$4="yes",IF(C1918=FALSE,FALSE,IF('Data Transformation'!E1918&lt;$R$10,E1918,$R$10)),IF(C1918=FALSE,FALSE,IF(C1918&lt;$R$10,C1918,$R$10)))</f>
        <v>0</v>
      </c>
      <c r="H1918" t="b">
        <f>IF('Input and Summary Results'!$J$4="yes",'Data Transformation'!F1918,'Data Transformation'!D1918)</f>
        <v>0</v>
      </c>
      <c r="I1918" t="str">
        <f t="shared" si="118"/>
        <v/>
      </c>
    </row>
    <row r="1919" spans="2:9" x14ac:dyDescent="0.55000000000000004">
      <c r="B1919" t="b">
        <f>IF('Input and Summary Results'!D1501=0,FALSE,'Input and Summary Results'!$B1501)</f>
        <v>0</v>
      </c>
      <c r="C1919" t="b">
        <f>IF(OR(B1919=0,'Input and Summary Results'!D1501=0,'Input and Summary Results'!D1501=""),FALSE,'Input and Summary Results'!$D1501)</f>
        <v>0</v>
      </c>
      <c r="D1919" t="b">
        <f>IF(OR(B1919=0,'Input and Summary Results'!E1501=0),FALSE,'Input and Summary Results'!$E1501)</f>
        <v>0</v>
      </c>
      <c r="E1919" t="b">
        <f t="shared" si="119"/>
        <v>0</v>
      </c>
      <c r="F1919" t="b">
        <f t="shared" si="120"/>
        <v>0</v>
      </c>
      <c r="G1919" t="b">
        <f>IF('Input and Summary Results'!$J$4="yes",IF(C1919=FALSE,FALSE,IF('Data Transformation'!E1919&lt;$R$10,E1919,$R$10)),IF(C1919=FALSE,FALSE,IF(C1919&lt;$R$10,C1919,$R$10)))</f>
        <v>0</v>
      </c>
      <c r="H1919" t="b">
        <f>IF('Input and Summary Results'!$J$4="yes",'Data Transformation'!F1919,'Data Transformation'!D1919)</f>
        <v>0</v>
      </c>
      <c r="I1919" t="str">
        <f t="shared" si="118"/>
        <v/>
      </c>
    </row>
    <row r="1920" spans="2:9" x14ac:dyDescent="0.55000000000000004">
      <c r="B1920" t="b">
        <f>IF('Input and Summary Results'!D1502=0,FALSE,'Input and Summary Results'!$B1502)</f>
        <v>0</v>
      </c>
      <c r="C1920" t="b">
        <f>IF(OR(B1920=0,'Input and Summary Results'!D1502=0,'Input and Summary Results'!D1502=""),FALSE,'Input and Summary Results'!$D1502)</f>
        <v>0</v>
      </c>
      <c r="D1920" t="b">
        <f>IF(OR(B1920=0,'Input and Summary Results'!E1502=0),FALSE,'Input and Summary Results'!$E1502)</f>
        <v>0</v>
      </c>
      <c r="E1920" t="b">
        <f t="shared" si="119"/>
        <v>0</v>
      </c>
      <c r="F1920" t="b">
        <f t="shared" si="120"/>
        <v>0</v>
      </c>
      <c r="G1920" t="b">
        <f>IF('Input and Summary Results'!$J$4="yes",IF(C1920=FALSE,FALSE,IF('Data Transformation'!E1920&lt;$R$10,E1920,$R$10)),IF(C1920=FALSE,FALSE,IF(C1920&lt;$R$10,C1920,$R$10)))</f>
        <v>0</v>
      </c>
      <c r="H1920" t="b">
        <f>IF('Input and Summary Results'!$J$4="yes",'Data Transformation'!F1920,'Data Transformation'!D1920)</f>
        <v>0</v>
      </c>
      <c r="I1920" t="str">
        <f t="shared" si="118"/>
        <v/>
      </c>
    </row>
    <row r="1921" spans="2:9" x14ac:dyDescent="0.55000000000000004">
      <c r="B1921" t="b">
        <f>IF('Input and Summary Results'!D1503=0,FALSE,'Input and Summary Results'!$B1503)</f>
        <v>0</v>
      </c>
      <c r="C1921" t="b">
        <f>IF(OR(B1921=0,'Input and Summary Results'!D1503=0,'Input and Summary Results'!D1503=""),FALSE,'Input and Summary Results'!$D1503)</f>
        <v>0</v>
      </c>
      <c r="D1921" t="b">
        <f>IF(OR(B1921=0,'Input and Summary Results'!E1503=0),FALSE,'Input and Summary Results'!$E1503)</f>
        <v>0</v>
      </c>
      <c r="E1921" t="b">
        <f t="shared" si="119"/>
        <v>0</v>
      </c>
      <c r="F1921" t="b">
        <f t="shared" si="120"/>
        <v>0</v>
      </c>
      <c r="G1921" t="b">
        <f>IF('Input and Summary Results'!$J$4="yes",IF(C1921=FALSE,FALSE,IF('Data Transformation'!E1921&lt;$R$10,E1921,$R$10)),IF(C1921=FALSE,FALSE,IF(C1921&lt;$R$10,C1921,$R$10)))</f>
        <v>0</v>
      </c>
      <c r="H1921" t="b">
        <f>IF('Input and Summary Results'!$J$4="yes",'Data Transformation'!F1921,'Data Transformation'!D1921)</f>
        <v>0</v>
      </c>
      <c r="I1921" t="str">
        <f t="shared" si="118"/>
        <v/>
      </c>
    </row>
    <row r="1922" spans="2:9" x14ac:dyDescent="0.55000000000000004">
      <c r="B1922" t="b">
        <f>IF('Input and Summary Results'!D1504=0,FALSE,'Input and Summary Results'!$B1504)</f>
        <v>0</v>
      </c>
      <c r="C1922" t="b">
        <f>IF(OR(B1922=0,'Input and Summary Results'!D1504=0,'Input and Summary Results'!D1504=""),FALSE,'Input and Summary Results'!$D1504)</f>
        <v>0</v>
      </c>
      <c r="D1922" t="b">
        <f>IF(OR(B1922=0,'Input and Summary Results'!E1504=0),FALSE,'Input and Summary Results'!$E1504)</f>
        <v>0</v>
      </c>
      <c r="E1922" t="b">
        <f t="shared" si="119"/>
        <v>0</v>
      </c>
      <c r="F1922" t="b">
        <f t="shared" si="120"/>
        <v>0</v>
      </c>
      <c r="G1922" t="b">
        <f>IF('Input and Summary Results'!$J$4="yes",IF(C1922=FALSE,FALSE,IF('Data Transformation'!E1922&lt;$R$10,E1922,$R$10)),IF(C1922=FALSE,FALSE,IF(C1922&lt;$R$10,C1922,$R$10)))</f>
        <v>0</v>
      </c>
      <c r="H1922" t="b">
        <f>IF('Input and Summary Results'!$J$4="yes",'Data Transformation'!F1922,'Data Transformation'!D1922)</f>
        <v>0</v>
      </c>
      <c r="I1922" t="str">
        <f t="shared" si="118"/>
        <v/>
      </c>
    </row>
    <row r="1923" spans="2:9" x14ac:dyDescent="0.55000000000000004">
      <c r="B1923" t="b">
        <f>IF('Input and Summary Results'!D1505=0,FALSE,'Input and Summary Results'!$B1505)</f>
        <v>0</v>
      </c>
      <c r="C1923" t="b">
        <f>IF(OR(B1923=0,'Input and Summary Results'!D1505=0,'Input and Summary Results'!D1505=""),FALSE,'Input and Summary Results'!$D1505)</f>
        <v>0</v>
      </c>
      <c r="D1923" t="b">
        <f>IF(OR(B1923=0,'Input and Summary Results'!E1505=0),FALSE,'Input and Summary Results'!$E1505)</f>
        <v>0</v>
      </c>
      <c r="E1923" t="b">
        <f t="shared" si="119"/>
        <v>0</v>
      </c>
      <c r="F1923" t="b">
        <f t="shared" si="120"/>
        <v>0</v>
      </c>
      <c r="G1923" t="b">
        <f>IF('Input and Summary Results'!$J$4="yes",IF(C1923=FALSE,FALSE,IF('Data Transformation'!E1923&lt;$R$10,E1923,$R$10)),IF(C1923=FALSE,FALSE,IF(C1923&lt;$R$10,C1923,$R$10)))</f>
        <v>0</v>
      </c>
      <c r="H1923" t="b">
        <f>IF('Input and Summary Results'!$J$4="yes",'Data Transformation'!F1923,'Data Transformation'!D1923)</f>
        <v>0</v>
      </c>
      <c r="I1923" t="str">
        <f t="shared" si="118"/>
        <v/>
      </c>
    </row>
    <row r="1924" spans="2:9" x14ac:dyDescent="0.55000000000000004">
      <c r="B1924" t="b">
        <f>IF('Input and Summary Results'!D1506=0,FALSE,'Input and Summary Results'!$B1506)</f>
        <v>0</v>
      </c>
      <c r="C1924" t="b">
        <f>IF(OR(B1924=0,'Input and Summary Results'!D1506=0,'Input and Summary Results'!D1506=""),FALSE,'Input and Summary Results'!$D1506)</f>
        <v>0</v>
      </c>
      <c r="D1924" t="b">
        <f>IF(OR(B1924=0,'Input and Summary Results'!E1506=0),FALSE,'Input and Summary Results'!$E1506)</f>
        <v>0</v>
      </c>
      <c r="E1924" t="b">
        <f t="shared" si="119"/>
        <v>0</v>
      </c>
      <c r="F1924" t="b">
        <f t="shared" si="120"/>
        <v>0</v>
      </c>
      <c r="G1924" t="b">
        <f>IF('Input and Summary Results'!$J$4="yes",IF(C1924=FALSE,FALSE,IF('Data Transformation'!E1924&lt;$R$10,E1924,$R$10)),IF(C1924=FALSE,FALSE,IF(C1924&lt;$R$10,C1924,$R$10)))</f>
        <v>0</v>
      </c>
      <c r="H1924" t="b">
        <f>IF('Input and Summary Results'!$J$4="yes",'Data Transformation'!F1924,'Data Transformation'!D1924)</f>
        <v>0</v>
      </c>
      <c r="I1924" t="str">
        <f t="shared" si="118"/>
        <v/>
      </c>
    </row>
    <row r="1925" spans="2:9" x14ac:dyDescent="0.55000000000000004">
      <c r="B1925" t="b">
        <f>IF('Input and Summary Results'!D1507=0,FALSE,'Input and Summary Results'!$B1507)</f>
        <v>0</v>
      </c>
      <c r="C1925" t="b">
        <f>IF(OR(B1925=0,'Input and Summary Results'!D1507=0,'Input and Summary Results'!D1507=""),FALSE,'Input and Summary Results'!$D1507)</f>
        <v>0</v>
      </c>
      <c r="D1925" t="b">
        <f>IF(OR(B1925=0,'Input and Summary Results'!E1507=0),FALSE,'Input and Summary Results'!$E1507)</f>
        <v>0</v>
      </c>
      <c r="E1925" t="b">
        <f t="shared" si="119"/>
        <v>0</v>
      </c>
      <c r="F1925" t="b">
        <f t="shared" si="120"/>
        <v>0</v>
      </c>
      <c r="G1925" t="b">
        <f>IF('Input and Summary Results'!$J$4="yes",IF(C1925=FALSE,FALSE,IF('Data Transformation'!E1925&lt;$R$10,E1925,$R$10)),IF(C1925=FALSE,FALSE,IF(C1925&lt;$R$10,C1925,$R$10)))</f>
        <v>0</v>
      </c>
      <c r="H1925" t="b">
        <f>IF('Input and Summary Results'!$J$4="yes",'Data Transformation'!F1925,'Data Transformation'!D1925)</f>
        <v>0</v>
      </c>
      <c r="I1925" t="str">
        <f t="shared" ref="I1925:I1988" si="121">IF(G1925=FALSE,"",B1925)</f>
        <v/>
      </c>
    </row>
    <row r="1926" spans="2:9" x14ac:dyDescent="0.55000000000000004">
      <c r="B1926" t="b">
        <f>IF('Input and Summary Results'!D1508=0,FALSE,'Input and Summary Results'!$B1508)</f>
        <v>0</v>
      </c>
      <c r="C1926" t="b">
        <f>IF(OR(B1926=0,'Input and Summary Results'!D1508=0,'Input and Summary Results'!D1508=""),FALSE,'Input and Summary Results'!$D1508)</f>
        <v>0</v>
      </c>
      <c r="D1926" t="b">
        <f>IF(OR(B1926=0,'Input and Summary Results'!E1508=0),FALSE,'Input and Summary Results'!$E1508)</f>
        <v>0</v>
      </c>
      <c r="E1926" t="b">
        <f t="shared" si="119"/>
        <v>0</v>
      </c>
      <c r="F1926" t="b">
        <f t="shared" si="120"/>
        <v>0</v>
      </c>
      <c r="G1926" t="b">
        <f>IF('Input and Summary Results'!$J$4="yes",IF(C1926=FALSE,FALSE,IF('Data Transformation'!E1926&lt;$R$10,E1926,$R$10)),IF(C1926=FALSE,FALSE,IF(C1926&lt;$R$10,C1926,$R$10)))</f>
        <v>0</v>
      </c>
      <c r="H1926" t="b">
        <f>IF('Input and Summary Results'!$J$4="yes",'Data Transformation'!F1926,'Data Transformation'!D1926)</f>
        <v>0</v>
      </c>
      <c r="I1926" t="str">
        <f t="shared" si="121"/>
        <v/>
      </c>
    </row>
    <row r="1927" spans="2:9" x14ac:dyDescent="0.55000000000000004">
      <c r="B1927" t="b">
        <f>IF('Input and Summary Results'!D1509=0,FALSE,'Input and Summary Results'!$B1509)</f>
        <v>0</v>
      </c>
      <c r="C1927" t="b">
        <f>IF(OR(B1927=0,'Input and Summary Results'!D1509=0,'Input and Summary Results'!D1509=""),FALSE,'Input and Summary Results'!$D1509)</f>
        <v>0</v>
      </c>
      <c r="D1927" t="b">
        <f>IF(OR(B1927=0,'Input and Summary Results'!E1509=0),FALSE,'Input and Summary Results'!$E1509)</f>
        <v>0</v>
      </c>
      <c r="E1927" t="b">
        <f t="shared" si="119"/>
        <v>0</v>
      </c>
      <c r="F1927" t="b">
        <f t="shared" si="120"/>
        <v>0</v>
      </c>
      <c r="G1927" t="b">
        <f>IF('Input and Summary Results'!$J$4="yes",IF(C1927=FALSE,FALSE,IF('Data Transformation'!E1927&lt;$R$10,E1927,$R$10)),IF(C1927=FALSE,FALSE,IF(C1927&lt;$R$10,C1927,$R$10)))</f>
        <v>0</v>
      </c>
      <c r="H1927" t="b">
        <f>IF('Input and Summary Results'!$J$4="yes",'Data Transformation'!F1927,'Data Transformation'!D1927)</f>
        <v>0</v>
      </c>
      <c r="I1927" t="str">
        <f t="shared" si="121"/>
        <v/>
      </c>
    </row>
    <row r="1928" spans="2:9" x14ac:dyDescent="0.55000000000000004">
      <c r="B1928" t="b">
        <f>IF('Input and Summary Results'!D1510=0,FALSE,'Input and Summary Results'!$B1510)</f>
        <v>0</v>
      </c>
      <c r="C1928" t="b">
        <f>IF(OR(B1928=0,'Input and Summary Results'!D1510=0,'Input and Summary Results'!D1510=""),FALSE,'Input and Summary Results'!$D1510)</f>
        <v>0</v>
      </c>
      <c r="D1928" t="b">
        <f>IF(OR(B1928=0,'Input and Summary Results'!E1510=0),FALSE,'Input and Summary Results'!$E1510)</f>
        <v>0</v>
      </c>
      <c r="E1928" t="b">
        <f t="shared" si="119"/>
        <v>0</v>
      </c>
      <c r="F1928" t="b">
        <f t="shared" si="120"/>
        <v>0</v>
      </c>
      <c r="G1928" t="b">
        <f>IF('Input and Summary Results'!$J$4="yes",IF(C1928=FALSE,FALSE,IF('Data Transformation'!E1928&lt;$R$10,E1928,$R$10)),IF(C1928=FALSE,FALSE,IF(C1928&lt;$R$10,C1928,$R$10)))</f>
        <v>0</v>
      </c>
      <c r="H1928" t="b">
        <f>IF('Input and Summary Results'!$J$4="yes",'Data Transformation'!F1928,'Data Transformation'!D1928)</f>
        <v>0</v>
      </c>
      <c r="I1928" t="str">
        <f t="shared" si="121"/>
        <v/>
      </c>
    </row>
    <row r="1929" spans="2:9" x14ac:dyDescent="0.55000000000000004">
      <c r="B1929" t="b">
        <f>IF('Input and Summary Results'!D1511=0,FALSE,'Input and Summary Results'!$B1511)</f>
        <v>0</v>
      </c>
      <c r="C1929" t="b">
        <f>IF(OR(B1929=0,'Input and Summary Results'!D1511=0,'Input and Summary Results'!D1511=""),FALSE,'Input and Summary Results'!$D1511)</f>
        <v>0</v>
      </c>
      <c r="D1929" t="b">
        <f>IF(OR(B1929=0,'Input and Summary Results'!E1511=0),FALSE,'Input and Summary Results'!$E1511)</f>
        <v>0</v>
      </c>
      <c r="E1929" t="b">
        <f t="shared" si="119"/>
        <v>0</v>
      </c>
      <c r="F1929" t="b">
        <f t="shared" si="120"/>
        <v>0</v>
      </c>
      <c r="G1929" t="b">
        <f>IF('Input and Summary Results'!$J$4="yes",IF(C1929=FALSE,FALSE,IF('Data Transformation'!E1929&lt;$R$10,E1929,$R$10)),IF(C1929=FALSE,FALSE,IF(C1929&lt;$R$10,C1929,$R$10)))</f>
        <v>0</v>
      </c>
      <c r="H1929" t="b">
        <f>IF('Input and Summary Results'!$J$4="yes",'Data Transformation'!F1929,'Data Transformation'!D1929)</f>
        <v>0</v>
      </c>
      <c r="I1929" t="str">
        <f t="shared" si="121"/>
        <v/>
      </c>
    </row>
    <row r="1930" spans="2:9" x14ac:dyDescent="0.55000000000000004">
      <c r="B1930" t="b">
        <f>IF('Input and Summary Results'!D1512=0,FALSE,'Input and Summary Results'!$B1512)</f>
        <v>0</v>
      </c>
      <c r="C1930" t="b">
        <f>IF(OR(B1930=0,'Input and Summary Results'!D1512=0,'Input and Summary Results'!D1512=""),FALSE,'Input and Summary Results'!$D1512)</f>
        <v>0</v>
      </c>
      <c r="D1930" t="b">
        <f>IF(OR(B1930=0,'Input and Summary Results'!E1512=0),FALSE,'Input and Summary Results'!$E1512)</f>
        <v>0</v>
      </c>
      <c r="E1930" t="b">
        <f t="shared" si="119"/>
        <v>0</v>
      </c>
      <c r="F1930" t="b">
        <f t="shared" si="120"/>
        <v>0</v>
      </c>
      <c r="G1930" t="b">
        <f>IF('Input and Summary Results'!$J$4="yes",IF(C1930=FALSE,FALSE,IF('Data Transformation'!E1930&lt;$R$10,E1930,$R$10)),IF(C1930=FALSE,FALSE,IF(C1930&lt;$R$10,C1930,$R$10)))</f>
        <v>0</v>
      </c>
      <c r="H1930" t="b">
        <f>IF('Input and Summary Results'!$J$4="yes",'Data Transformation'!F1930,'Data Transformation'!D1930)</f>
        <v>0</v>
      </c>
      <c r="I1930" t="str">
        <f t="shared" si="121"/>
        <v/>
      </c>
    </row>
    <row r="1931" spans="2:9" x14ac:dyDescent="0.55000000000000004">
      <c r="B1931" t="b">
        <f>IF('Input and Summary Results'!D1513=0,FALSE,'Input and Summary Results'!$B1513)</f>
        <v>0</v>
      </c>
      <c r="C1931" t="b">
        <f>IF(OR(B1931=0,'Input and Summary Results'!D1513=0,'Input and Summary Results'!D1513=""),FALSE,'Input and Summary Results'!$D1513)</f>
        <v>0</v>
      </c>
      <c r="D1931" t="b">
        <f>IF(OR(B1931=0,'Input and Summary Results'!E1513=0),FALSE,'Input and Summary Results'!$E1513)</f>
        <v>0</v>
      </c>
      <c r="E1931" t="b">
        <f t="shared" si="119"/>
        <v>0</v>
      </c>
      <c r="F1931" t="b">
        <f t="shared" si="120"/>
        <v>0</v>
      </c>
      <c r="G1931" t="b">
        <f>IF('Input and Summary Results'!$J$4="yes",IF(C1931=FALSE,FALSE,IF('Data Transformation'!E1931&lt;$R$10,E1931,$R$10)),IF(C1931=FALSE,FALSE,IF(C1931&lt;$R$10,C1931,$R$10)))</f>
        <v>0</v>
      </c>
      <c r="H1931" t="b">
        <f>IF('Input and Summary Results'!$J$4="yes",'Data Transformation'!F1931,'Data Transformation'!D1931)</f>
        <v>0</v>
      </c>
      <c r="I1931" t="str">
        <f t="shared" si="121"/>
        <v/>
      </c>
    </row>
    <row r="1932" spans="2:9" x14ac:dyDescent="0.55000000000000004">
      <c r="B1932" t="b">
        <f>IF('Input and Summary Results'!D1514=0,FALSE,'Input and Summary Results'!$B1514)</f>
        <v>0</v>
      </c>
      <c r="C1932" t="b">
        <f>IF(OR(B1932=0,'Input and Summary Results'!D1514=0,'Input and Summary Results'!D1514=""),FALSE,'Input and Summary Results'!$D1514)</f>
        <v>0</v>
      </c>
      <c r="D1932" t="b">
        <f>IF(OR(B1932=0,'Input and Summary Results'!E1514=0),FALSE,'Input and Summary Results'!$E1514)</f>
        <v>0</v>
      </c>
      <c r="E1932" t="b">
        <f t="shared" si="119"/>
        <v>0</v>
      </c>
      <c r="F1932" t="b">
        <f t="shared" si="120"/>
        <v>0</v>
      </c>
      <c r="G1932" t="b">
        <f>IF('Input and Summary Results'!$J$4="yes",IF(C1932=FALSE,FALSE,IF('Data Transformation'!E1932&lt;$R$10,E1932,$R$10)),IF(C1932=FALSE,FALSE,IF(C1932&lt;$R$10,C1932,$R$10)))</f>
        <v>0</v>
      </c>
      <c r="H1932" t="b">
        <f>IF('Input and Summary Results'!$J$4="yes",'Data Transformation'!F1932,'Data Transformation'!D1932)</f>
        <v>0</v>
      </c>
      <c r="I1932" t="str">
        <f t="shared" si="121"/>
        <v/>
      </c>
    </row>
    <row r="1933" spans="2:9" x14ac:dyDescent="0.55000000000000004">
      <c r="B1933" t="b">
        <f>IF('Input and Summary Results'!D1515=0,FALSE,'Input and Summary Results'!$B1515)</f>
        <v>0</v>
      </c>
      <c r="C1933" t="b">
        <f>IF(OR(B1933=0,'Input and Summary Results'!D1515=0,'Input and Summary Results'!D1515=""),FALSE,'Input and Summary Results'!$D1515)</f>
        <v>0</v>
      </c>
      <c r="D1933" t="b">
        <f>IF(OR(B1933=0,'Input and Summary Results'!E1515=0),FALSE,'Input and Summary Results'!$E1515)</f>
        <v>0</v>
      </c>
      <c r="E1933" t="b">
        <f t="shared" si="119"/>
        <v>0</v>
      </c>
      <c r="F1933" t="b">
        <f t="shared" si="120"/>
        <v>0</v>
      </c>
      <c r="G1933" t="b">
        <f>IF('Input and Summary Results'!$J$4="yes",IF(C1933=FALSE,FALSE,IF('Data Transformation'!E1933&lt;$R$10,E1933,$R$10)),IF(C1933=FALSE,FALSE,IF(C1933&lt;$R$10,C1933,$R$10)))</f>
        <v>0</v>
      </c>
      <c r="H1933" t="b">
        <f>IF('Input and Summary Results'!$J$4="yes",'Data Transformation'!F1933,'Data Transformation'!D1933)</f>
        <v>0</v>
      </c>
      <c r="I1933" t="str">
        <f t="shared" si="121"/>
        <v/>
      </c>
    </row>
    <row r="1934" spans="2:9" x14ac:dyDescent="0.55000000000000004">
      <c r="B1934" t="b">
        <f>IF('Input and Summary Results'!D1516=0,FALSE,'Input and Summary Results'!$B1516)</f>
        <v>0</v>
      </c>
      <c r="C1934" t="b">
        <f>IF(OR(B1934=0,'Input and Summary Results'!D1516=0,'Input and Summary Results'!D1516=""),FALSE,'Input and Summary Results'!$D1516)</f>
        <v>0</v>
      </c>
      <c r="D1934" t="b">
        <f>IF(OR(B1934=0,'Input and Summary Results'!E1516=0),FALSE,'Input and Summary Results'!$E1516)</f>
        <v>0</v>
      </c>
      <c r="E1934" t="b">
        <f t="shared" si="119"/>
        <v>0</v>
      </c>
      <c r="F1934" t="b">
        <f t="shared" si="120"/>
        <v>0</v>
      </c>
      <c r="G1934" t="b">
        <f>IF('Input and Summary Results'!$J$4="yes",IF(C1934=FALSE,FALSE,IF('Data Transformation'!E1934&lt;$R$10,E1934,$R$10)),IF(C1934=FALSE,FALSE,IF(C1934&lt;$R$10,C1934,$R$10)))</f>
        <v>0</v>
      </c>
      <c r="H1934" t="b">
        <f>IF('Input and Summary Results'!$J$4="yes",'Data Transformation'!F1934,'Data Transformation'!D1934)</f>
        <v>0</v>
      </c>
      <c r="I1934" t="str">
        <f t="shared" si="121"/>
        <v/>
      </c>
    </row>
    <row r="1935" spans="2:9" x14ac:dyDescent="0.55000000000000004">
      <c r="B1935" t="b">
        <f>IF('Input and Summary Results'!D1517=0,FALSE,'Input and Summary Results'!$B1517)</f>
        <v>0</v>
      </c>
      <c r="C1935" t="b">
        <f>IF(OR(B1935=0,'Input and Summary Results'!D1517=0,'Input and Summary Results'!D1517=""),FALSE,'Input and Summary Results'!$D1517)</f>
        <v>0</v>
      </c>
      <c r="D1935" t="b">
        <f>IF(OR(B1935=0,'Input and Summary Results'!E1517=0),FALSE,'Input and Summary Results'!$E1517)</f>
        <v>0</v>
      </c>
      <c r="E1935" t="b">
        <f t="shared" si="119"/>
        <v>0</v>
      </c>
      <c r="F1935" t="b">
        <f t="shared" si="120"/>
        <v>0</v>
      </c>
      <c r="G1935" t="b">
        <f>IF('Input and Summary Results'!$J$4="yes",IF(C1935=FALSE,FALSE,IF('Data Transformation'!E1935&lt;$R$10,E1935,$R$10)),IF(C1935=FALSE,FALSE,IF(C1935&lt;$R$10,C1935,$R$10)))</f>
        <v>0</v>
      </c>
      <c r="H1935" t="b">
        <f>IF('Input and Summary Results'!$J$4="yes",'Data Transformation'!F1935,'Data Transformation'!D1935)</f>
        <v>0</v>
      </c>
      <c r="I1935" t="str">
        <f t="shared" si="121"/>
        <v/>
      </c>
    </row>
    <row r="1936" spans="2:9" x14ac:dyDescent="0.55000000000000004">
      <c r="B1936" t="b">
        <f>IF('Input and Summary Results'!D1518=0,FALSE,'Input and Summary Results'!$B1518)</f>
        <v>0</v>
      </c>
      <c r="C1936" t="b">
        <f>IF(OR(B1936=0,'Input and Summary Results'!D1518=0,'Input and Summary Results'!D1518=""),FALSE,'Input and Summary Results'!$D1518)</f>
        <v>0</v>
      </c>
      <c r="D1936" t="b">
        <f>IF(OR(B1936=0,'Input and Summary Results'!E1518=0),FALSE,'Input and Summary Results'!$E1518)</f>
        <v>0</v>
      </c>
      <c r="E1936" t="b">
        <f t="shared" si="119"/>
        <v>0</v>
      </c>
      <c r="F1936" t="b">
        <f t="shared" si="120"/>
        <v>0</v>
      </c>
      <c r="G1936" t="b">
        <f>IF('Input and Summary Results'!$J$4="yes",IF(C1936=FALSE,FALSE,IF('Data Transformation'!E1936&lt;$R$10,E1936,$R$10)),IF(C1936=FALSE,FALSE,IF(C1936&lt;$R$10,C1936,$R$10)))</f>
        <v>0</v>
      </c>
      <c r="H1936" t="b">
        <f>IF('Input and Summary Results'!$J$4="yes",'Data Transformation'!F1936,'Data Transformation'!D1936)</f>
        <v>0</v>
      </c>
      <c r="I1936" t="str">
        <f t="shared" si="121"/>
        <v/>
      </c>
    </row>
    <row r="1937" spans="2:9" x14ac:dyDescent="0.55000000000000004">
      <c r="B1937" t="b">
        <f>IF('Input and Summary Results'!D1519=0,FALSE,'Input and Summary Results'!$B1519)</f>
        <v>0</v>
      </c>
      <c r="C1937" t="b">
        <f>IF(OR(B1937=0,'Input and Summary Results'!D1519=0,'Input and Summary Results'!D1519=""),FALSE,'Input and Summary Results'!$D1519)</f>
        <v>0</v>
      </c>
      <c r="D1937" t="b">
        <f>IF(OR(B1937=0,'Input and Summary Results'!E1519=0),FALSE,'Input and Summary Results'!$E1519)</f>
        <v>0</v>
      </c>
      <c r="E1937" t="b">
        <f t="shared" si="119"/>
        <v>0</v>
      </c>
      <c r="F1937" t="b">
        <f t="shared" si="120"/>
        <v>0</v>
      </c>
      <c r="G1937" t="b">
        <f>IF('Input and Summary Results'!$J$4="yes",IF(C1937=FALSE,FALSE,IF('Data Transformation'!E1937&lt;$R$10,E1937,$R$10)),IF(C1937=FALSE,FALSE,IF(C1937&lt;$R$10,C1937,$R$10)))</f>
        <v>0</v>
      </c>
      <c r="H1937" t="b">
        <f>IF('Input and Summary Results'!$J$4="yes",'Data Transformation'!F1937,'Data Transformation'!D1937)</f>
        <v>0</v>
      </c>
      <c r="I1937" t="str">
        <f t="shared" si="121"/>
        <v/>
      </c>
    </row>
    <row r="1938" spans="2:9" x14ac:dyDescent="0.55000000000000004">
      <c r="B1938" t="b">
        <f>IF('Input and Summary Results'!D1520=0,FALSE,'Input and Summary Results'!$B1520)</f>
        <v>0</v>
      </c>
      <c r="C1938" t="b">
        <f>IF(OR(B1938=0,'Input and Summary Results'!D1520=0,'Input and Summary Results'!D1520=""),FALSE,'Input and Summary Results'!$D1520)</f>
        <v>0</v>
      </c>
      <c r="D1938" t="b">
        <f>IF(OR(B1938=0,'Input and Summary Results'!E1520=0),FALSE,'Input and Summary Results'!$E1520)</f>
        <v>0</v>
      </c>
      <c r="E1938" t="b">
        <f t="shared" si="119"/>
        <v>0</v>
      </c>
      <c r="F1938" t="b">
        <f t="shared" si="120"/>
        <v>0</v>
      </c>
      <c r="G1938" t="b">
        <f>IF('Input and Summary Results'!$J$4="yes",IF(C1938=FALSE,FALSE,IF('Data Transformation'!E1938&lt;$R$10,E1938,$R$10)),IF(C1938=FALSE,FALSE,IF(C1938&lt;$R$10,C1938,$R$10)))</f>
        <v>0</v>
      </c>
      <c r="H1938" t="b">
        <f>IF('Input and Summary Results'!$J$4="yes",'Data Transformation'!F1938,'Data Transformation'!D1938)</f>
        <v>0</v>
      </c>
      <c r="I1938" t="str">
        <f t="shared" si="121"/>
        <v/>
      </c>
    </row>
    <row r="1939" spans="2:9" x14ac:dyDescent="0.55000000000000004">
      <c r="B1939" t="b">
        <f>IF('Input and Summary Results'!D1521=0,FALSE,'Input and Summary Results'!$B1521)</f>
        <v>0</v>
      </c>
      <c r="C1939" t="b">
        <f>IF(OR(B1939=0,'Input and Summary Results'!D1521=0,'Input and Summary Results'!D1521=""),FALSE,'Input and Summary Results'!$D1521)</f>
        <v>0</v>
      </c>
      <c r="D1939" t="b">
        <f>IF(OR(B1939=0,'Input and Summary Results'!E1521=0),FALSE,'Input and Summary Results'!$E1521)</f>
        <v>0</v>
      </c>
      <c r="E1939" t="b">
        <f t="shared" si="119"/>
        <v>0</v>
      </c>
      <c r="F1939" t="b">
        <f t="shared" si="120"/>
        <v>0</v>
      </c>
      <c r="G1939" t="b">
        <f>IF('Input and Summary Results'!$J$4="yes",IF(C1939=FALSE,FALSE,IF('Data Transformation'!E1939&lt;$R$10,E1939,$R$10)),IF(C1939=FALSE,FALSE,IF(C1939&lt;$R$10,C1939,$R$10)))</f>
        <v>0</v>
      </c>
      <c r="H1939" t="b">
        <f>IF('Input and Summary Results'!$J$4="yes",'Data Transformation'!F1939,'Data Transformation'!D1939)</f>
        <v>0</v>
      </c>
      <c r="I1939" t="str">
        <f t="shared" si="121"/>
        <v/>
      </c>
    </row>
    <row r="1940" spans="2:9" x14ac:dyDescent="0.55000000000000004">
      <c r="B1940" t="b">
        <f>IF('Input and Summary Results'!D1522=0,FALSE,'Input and Summary Results'!$B1522)</f>
        <v>0</v>
      </c>
      <c r="C1940" t="b">
        <f>IF(OR(B1940=0,'Input and Summary Results'!D1522=0,'Input and Summary Results'!D1522=""),FALSE,'Input and Summary Results'!$D1522)</f>
        <v>0</v>
      </c>
      <c r="D1940" t="b">
        <f>IF(OR(B1940=0,'Input and Summary Results'!E1522=0),FALSE,'Input and Summary Results'!$E1522)</f>
        <v>0</v>
      </c>
      <c r="E1940" t="b">
        <f t="shared" si="119"/>
        <v>0</v>
      </c>
      <c r="F1940" t="b">
        <f t="shared" si="120"/>
        <v>0</v>
      </c>
      <c r="G1940" t="b">
        <f>IF('Input and Summary Results'!$J$4="yes",IF(C1940=FALSE,FALSE,IF('Data Transformation'!E1940&lt;$R$10,E1940,$R$10)),IF(C1940=FALSE,FALSE,IF(C1940&lt;$R$10,C1940,$R$10)))</f>
        <v>0</v>
      </c>
      <c r="H1940" t="b">
        <f>IF('Input and Summary Results'!$J$4="yes",'Data Transformation'!F1940,'Data Transformation'!D1940)</f>
        <v>0</v>
      </c>
      <c r="I1940" t="str">
        <f t="shared" si="121"/>
        <v/>
      </c>
    </row>
    <row r="1941" spans="2:9" x14ac:dyDescent="0.55000000000000004">
      <c r="B1941" t="b">
        <f>IF('Input and Summary Results'!D1523=0,FALSE,'Input and Summary Results'!$B1523)</f>
        <v>0</v>
      </c>
      <c r="C1941" t="b">
        <f>IF(OR(B1941=0,'Input and Summary Results'!D1523=0,'Input and Summary Results'!D1523=""),FALSE,'Input and Summary Results'!$D1523)</f>
        <v>0</v>
      </c>
      <c r="D1941" t="b">
        <f>IF(OR(B1941=0,'Input and Summary Results'!E1523=0),FALSE,'Input and Summary Results'!$E1523)</f>
        <v>0</v>
      </c>
      <c r="E1941" t="b">
        <f t="shared" si="119"/>
        <v>0</v>
      </c>
      <c r="F1941" t="b">
        <f t="shared" si="120"/>
        <v>0</v>
      </c>
      <c r="G1941" t="b">
        <f>IF('Input and Summary Results'!$J$4="yes",IF(C1941=FALSE,FALSE,IF('Data Transformation'!E1941&lt;$R$10,E1941,$R$10)),IF(C1941=FALSE,FALSE,IF(C1941&lt;$R$10,C1941,$R$10)))</f>
        <v>0</v>
      </c>
      <c r="H1941" t="b">
        <f>IF('Input and Summary Results'!$J$4="yes",'Data Transformation'!F1941,'Data Transformation'!D1941)</f>
        <v>0</v>
      </c>
      <c r="I1941" t="str">
        <f t="shared" si="121"/>
        <v/>
      </c>
    </row>
    <row r="1942" spans="2:9" x14ac:dyDescent="0.55000000000000004">
      <c r="B1942" t="b">
        <f>IF('Input and Summary Results'!D1524=0,FALSE,'Input and Summary Results'!$B1524)</f>
        <v>0</v>
      </c>
      <c r="C1942" t="b">
        <f>IF(OR(B1942=0,'Input and Summary Results'!D1524=0,'Input and Summary Results'!D1524=""),FALSE,'Input and Summary Results'!$D1524)</f>
        <v>0</v>
      </c>
      <c r="D1942" t="b">
        <f>IF(OR(B1942=0,'Input and Summary Results'!E1524=0),FALSE,'Input and Summary Results'!$E1524)</f>
        <v>0</v>
      </c>
      <c r="E1942" t="b">
        <f t="shared" si="119"/>
        <v>0</v>
      </c>
      <c r="F1942" t="b">
        <f t="shared" si="120"/>
        <v>0</v>
      </c>
      <c r="G1942" t="b">
        <f>IF('Input and Summary Results'!$J$4="yes",IF(C1942=FALSE,FALSE,IF('Data Transformation'!E1942&lt;$R$10,E1942,$R$10)),IF(C1942=FALSE,FALSE,IF(C1942&lt;$R$10,C1942,$R$10)))</f>
        <v>0</v>
      </c>
      <c r="H1942" t="b">
        <f>IF('Input and Summary Results'!$J$4="yes",'Data Transformation'!F1942,'Data Transformation'!D1942)</f>
        <v>0</v>
      </c>
      <c r="I1942" t="str">
        <f t="shared" si="121"/>
        <v/>
      </c>
    </row>
    <row r="1943" spans="2:9" x14ac:dyDescent="0.55000000000000004">
      <c r="B1943" t="b">
        <f>IF('Input and Summary Results'!D1525=0,FALSE,'Input and Summary Results'!$B1525)</f>
        <v>0</v>
      </c>
      <c r="C1943" t="b">
        <f>IF(OR(B1943=0,'Input and Summary Results'!D1525=0,'Input and Summary Results'!D1525=""),FALSE,'Input and Summary Results'!$D1525)</f>
        <v>0</v>
      </c>
      <c r="D1943" t="b">
        <f>IF(OR(B1943=0,'Input and Summary Results'!E1525=0),FALSE,'Input and Summary Results'!$E1525)</f>
        <v>0</v>
      </c>
      <c r="E1943" t="b">
        <f t="shared" si="119"/>
        <v>0</v>
      </c>
      <c r="F1943" t="b">
        <f t="shared" si="120"/>
        <v>0</v>
      </c>
      <c r="G1943" t="b">
        <f>IF('Input and Summary Results'!$J$4="yes",IF(C1943=FALSE,FALSE,IF('Data Transformation'!E1943&lt;$R$10,E1943,$R$10)),IF(C1943=FALSE,FALSE,IF(C1943&lt;$R$10,C1943,$R$10)))</f>
        <v>0</v>
      </c>
      <c r="H1943" t="b">
        <f>IF('Input and Summary Results'!$J$4="yes",'Data Transformation'!F1943,'Data Transformation'!D1943)</f>
        <v>0</v>
      </c>
      <c r="I1943" t="str">
        <f t="shared" si="121"/>
        <v/>
      </c>
    </row>
    <row r="1944" spans="2:9" x14ac:dyDescent="0.55000000000000004">
      <c r="B1944" t="b">
        <f>IF('Input and Summary Results'!D1526=0,FALSE,'Input and Summary Results'!$B1526)</f>
        <v>0</v>
      </c>
      <c r="C1944" t="b">
        <f>IF(OR(B1944=0,'Input and Summary Results'!D1526=0,'Input and Summary Results'!D1526=""),FALSE,'Input and Summary Results'!$D1526)</f>
        <v>0</v>
      </c>
      <c r="D1944" t="b">
        <f>IF(OR(B1944=0,'Input and Summary Results'!E1526=0),FALSE,'Input and Summary Results'!$E1526)</f>
        <v>0</v>
      </c>
      <c r="E1944" t="b">
        <f t="shared" si="119"/>
        <v>0</v>
      </c>
      <c r="F1944" t="b">
        <f t="shared" si="120"/>
        <v>0</v>
      </c>
      <c r="G1944" t="b">
        <f>IF('Input and Summary Results'!$J$4="yes",IF(C1944=FALSE,FALSE,IF('Data Transformation'!E1944&lt;$R$10,E1944,$R$10)),IF(C1944=FALSE,FALSE,IF(C1944&lt;$R$10,C1944,$R$10)))</f>
        <v>0</v>
      </c>
      <c r="H1944" t="b">
        <f>IF('Input and Summary Results'!$J$4="yes",'Data Transformation'!F1944,'Data Transformation'!D1944)</f>
        <v>0</v>
      </c>
      <c r="I1944" t="str">
        <f t="shared" si="121"/>
        <v/>
      </c>
    </row>
    <row r="1945" spans="2:9" x14ac:dyDescent="0.55000000000000004">
      <c r="B1945" t="b">
        <f>IF('Input and Summary Results'!D1527=0,FALSE,'Input and Summary Results'!$B1527)</f>
        <v>0</v>
      </c>
      <c r="C1945" t="b">
        <f>IF(OR(B1945=0,'Input and Summary Results'!D1527=0,'Input and Summary Results'!D1527=""),FALSE,'Input and Summary Results'!$D1527)</f>
        <v>0</v>
      </c>
      <c r="D1945" t="b">
        <f>IF(OR(B1945=0,'Input and Summary Results'!E1527=0),FALSE,'Input and Summary Results'!$E1527)</f>
        <v>0</v>
      </c>
      <c r="E1945" t="b">
        <f t="shared" si="119"/>
        <v>0</v>
      </c>
      <c r="F1945" t="b">
        <f t="shared" si="120"/>
        <v>0</v>
      </c>
      <c r="G1945" t="b">
        <f>IF('Input and Summary Results'!$J$4="yes",IF(C1945=FALSE,FALSE,IF('Data Transformation'!E1945&lt;$R$10,E1945,$R$10)),IF(C1945=FALSE,FALSE,IF(C1945&lt;$R$10,C1945,$R$10)))</f>
        <v>0</v>
      </c>
      <c r="H1945" t="b">
        <f>IF('Input and Summary Results'!$J$4="yes",'Data Transformation'!F1945,'Data Transformation'!D1945)</f>
        <v>0</v>
      </c>
      <c r="I1945" t="str">
        <f t="shared" si="121"/>
        <v/>
      </c>
    </row>
    <row r="1946" spans="2:9" x14ac:dyDescent="0.55000000000000004">
      <c r="B1946" t="b">
        <f>IF('Input and Summary Results'!D1528=0,FALSE,'Input and Summary Results'!$B1528)</f>
        <v>0</v>
      </c>
      <c r="C1946" t="b">
        <f>IF(OR(B1946=0,'Input and Summary Results'!D1528=0,'Input and Summary Results'!D1528=""),FALSE,'Input and Summary Results'!$D1528)</f>
        <v>0</v>
      </c>
      <c r="D1946" t="b">
        <f>IF(OR(B1946=0,'Input and Summary Results'!E1528=0),FALSE,'Input and Summary Results'!$E1528)</f>
        <v>0</v>
      </c>
      <c r="E1946" t="b">
        <f t="shared" si="119"/>
        <v>0</v>
      </c>
      <c r="F1946" t="b">
        <f t="shared" si="120"/>
        <v>0</v>
      </c>
      <c r="G1946" t="b">
        <f>IF('Input and Summary Results'!$J$4="yes",IF(C1946=FALSE,FALSE,IF('Data Transformation'!E1946&lt;$R$10,E1946,$R$10)),IF(C1946=FALSE,FALSE,IF(C1946&lt;$R$10,C1946,$R$10)))</f>
        <v>0</v>
      </c>
      <c r="H1946" t="b">
        <f>IF('Input and Summary Results'!$J$4="yes",'Data Transformation'!F1946,'Data Transformation'!D1946)</f>
        <v>0</v>
      </c>
      <c r="I1946" t="str">
        <f t="shared" si="121"/>
        <v/>
      </c>
    </row>
    <row r="1947" spans="2:9" x14ac:dyDescent="0.55000000000000004">
      <c r="B1947" t="b">
        <f>IF('Input and Summary Results'!D1529=0,FALSE,'Input and Summary Results'!$B1529)</f>
        <v>0</v>
      </c>
      <c r="C1947" t="b">
        <f>IF(OR(B1947=0,'Input and Summary Results'!D1529=0,'Input and Summary Results'!D1529=""),FALSE,'Input and Summary Results'!$D1529)</f>
        <v>0</v>
      </c>
      <c r="D1947" t="b">
        <f>IF(OR(B1947=0,'Input and Summary Results'!E1529=0),FALSE,'Input and Summary Results'!$E1529)</f>
        <v>0</v>
      </c>
      <c r="E1947" t="b">
        <f t="shared" si="119"/>
        <v>0</v>
      </c>
      <c r="F1947" t="b">
        <f t="shared" si="120"/>
        <v>0</v>
      </c>
      <c r="G1947" t="b">
        <f>IF('Input and Summary Results'!$J$4="yes",IF(C1947=FALSE,FALSE,IF('Data Transformation'!E1947&lt;$R$10,E1947,$R$10)),IF(C1947=FALSE,FALSE,IF(C1947&lt;$R$10,C1947,$R$10)))</f>
        <v>0</v>
      </c>
      <c r="H1947" t="b">
        <f>IF('Input and Summary Results'!$J$4="yes",'Data Transformation'!F1947,'Data Transformation'!D1947)</f>
        <v>0</v>
      </c>
      <c r="I1947" t="str">
        <f t="shared" si="121"/>
        <v/>
      </c>
    </row>
    <row r="1948" spans="2:9" x14ac:dyDescent="0.55000000000000004">
      <c r="B1948" t="b">
        <f>IF('Input and Summary Results'!D1530=0,FALSE,'Input and Summary Results'!$B1530)</f>
        <v>0</v>
      </c>
      <c r="C1948" t="b">
        <f>IF(OR(B1948=0,'Input and Summary Results'!D1530=0,'Input and Summary Results'!D1530=""),FALSE,'Input and Summary Results'!$D1530)</f>
        <v>0</v>
      </c>
      <c r="D1948" t="b">
        <f>IF(OR(B1948=0,'Input and Summary Results'!E1530=0),FALSE,'Input and Summary Results'!$E1530)</f>
        <v>0</v>
      </c>
      <c r="E1948" t="b">
        <f t="shared" si="119"/>
        <v>0</v>
      </c>
      <c r="F1948" t="b">
        <f t="shared" si="120"/>
        <v>0</v>
      </c>
      <c r="G1948" t="b">
        <f>IF('Input and Summary Results'!$J$4="yes",IF(C1948=FALSE,FALSE,IF('Data Transformation'!E1948&lt;$R$10,E1948,$R$10)),IF(C1948=FALSE,FALSE,IF(C1948&lt;$R$10,C1948,$R$10)))</f>
        <v>0</v>
      </c>
      <c r="H1948" t="b">
        <f>IF('Input and Summary Results'!$J$4="yes",'Data Transformation'!F1948,'Data Transformation'!D1948)</f>
        <v>0</v>
      </c>
      <c r="I1948" t="str">
        <f t="shared" si="121"/>
        <v/>
      </c>
    </row>
    <row r="1949" spans="2:9" x14ac:dyDescent="0.55000000000000004">
      <c r="B1949" t="b">
        <f>IF('Input and Summary Results'!D1531=0,FALSE,'Input and Summary Results'!$B1531)</f>
        <v>0</v>
      </c>
      <c r="C1949" t="b">
        <f>IF(OR(B1949=0,'Input and Summary Results'!D1531=0,'Input and Summary Results'!D1531=""),FALSE,'Input and Summary Results'!$D1531)</f>
        <v>0</v>
      </c>
      <c r="D1949" t="b">
        <f>IF(OR(B1949=0,'Input and Summary Results'!E1531=0),FALSE,'Input and Summary Results'!$E1531)</f>
        <v>0</v>
      </c>
      <c r="E1949" t="b">
        <f t="shared" si="119"/>
        <v>0</v>
      </c>
      <c r="F1949" t="b">
        <f t="shared" si="120"/>
        <v>0</v>
      </c>
      <c r="G1949" t="b">
        <f>IF('Input and Summary Results'!$J$4="yes",IF(C1949=FALSE,FALSE,IF('Data Transformation'!E1949&lt;$R$10,E1949,$R$10)),IF(C1949=FALSE,FALSE,IF(C1949&lt;$R$10,C1949,$R$10)))</f>
        <v>0</v>
      </c>
      <c r="H1949" t="b">
        <f>IF('Input and Summary Results'!$J$4="yes",'Data Transformation'!F1949,'Data Transformation'!D1949)</f>
        <v>0</v>
      </c>
      <c r="I1949" t="str">
        <f t="shared" si="121"/>
        <v/>
      </c>
    </row>
    <row r="1950" spans="2:9" x14ac:dyDescent="0.55000000000000004">
      <c r="B1950" t="b">
        <f>IF('Input and Summary Results'!D1532=0,FALSE,'Input and Summary Results'!$B1532)</f>
        <v>0</v>
      </c>
      <c r="C1950" t="b">
        <f>IF(OR(B1950=0,'Input and Summary Results'!D1532=0,'Input and Summary Results'!D1532=""),FALSE,'Input and Summary Results'!$D1532)</f>
        <v>0</v>
      </c>
      <c r="D1950" t="b">
        <f>IF(OR(B1950=0,'Input and Summary Results'!E1532=0),FALSE,'Input and Summary Results'!$E1532)</f>
        <v>0</v>
      </c>
      <c r="E1950" t="b">
        <f t="shared" si="119"/>
        <v>0</v>
      </c>
      <c r="F1950" t="b">
        <f t="shared" si="120"/>
        <v>0</v>
      </c>
      <c r="G1950" t="b">
        <f>IF('Input and Summary Results'!$J$4="yes",IF(C1950=FALSE,FALSE,IF('Data Transformation'!E1950&lt;$R$10,E1950,$R$10)),IF(C1950=FALSE,FALSE,IF(C1950&lt;$R$10,C1950,$R$10)))</f>
        <v>0</v>
      </c>
      <c r="H1950" t="b">
        <f>IF('Input and Summary Results'!$J$4="yes",'Data Transformation'!F1950,'Data Transformation'!D1950)</f>
        <v>0</v>
      </c>
      <c r="I1950" t="str">
        <f t="shared" si="121"/>
        <v/>
      </c>
    </row>
    <row r="1951" spans="2:9" x14ac:dyDescent="0.55000000000000004">
      <c r="B1951" t="b">
        <f>IF('Input and Summary Results'!D1533=0,FALSE,'Input and Summary Results'!$B1533)</f>
        <v>0</v>
      </c>
      <c r="C1951" t="b">
        <f>IF(OR(B1951=0,'Input and Summary Results'!D1533=0,'Input and Summary Results'!D1533=""),FALSE,'Input and Summary Results'!$D1533)</f>
        <v>0</v>
      </c>
      <c r="D1951" t="b">
        <f>IF(OR(B1951=0,'Input and Summary Results'!E1533=0),FALSE,'Input and Summary Results'!$E1533)</f>
        <v>0</v>
      </c>
      <c r="E1951" t="b">
        <f t="shared" si="119"/>
        <v>0</v>
      </c>
      <c r="F1951" t="b">
        <f t="shared" si="120"/>
        <v>0</v>
      </c>
      <c r="G1951" t="b">
        <f>IF('Input and Summary Results'!$J$4="yes",IF(C1951=FALSE,FALSE,IF('Data Transformation'!E1951&lt;$R$10,E1951,$R$10)),IF(C1951=FALSE,FALSE,IF(C1951&lt;$R$10,C1951,$R$10)))</f>
        <v>0</v>
      </c>
      <c r="H1951" t="b">
        <f>IF('Input and Summary Results'!$J$4="yes",'Data Transformation'!F1951,'Data Transformation'!D1951)</f>
        <v>0</v>
      </c>
      <c r="I1951" t="str">
        <f t="shared" si="121"/>
        <v/>
      </c>
    </row>
    <row r="1952" spans="2:9" x14ac:dyDescent="0.55000000000000004">
      <c r="B1952" t="b">
        <f>IF('Input and Summary Results'!D1534=0,FALSE,'Input and Summary Results'!$B1534)</f>
        <v>0</v>
      </c>
      <c r="C1952" t="b">
        <f>IF(OR(B1952=0,'Input and Summary Results'!D1534=0,'Input and Summary Results'!D1534=""),FALSE,'Input and Summary Results'!$D1534)</f>
        <v>0</v>
      </c>
      <c r="D1952" t="b">
        <f>IF(OR(B1952=0,'Input and Summary Results'!E1534=0),FALSE,'Input and Summary Results'!$E1534)</f>
        <v>0</v>
      </c>
      <c r="E1952" t="b">
        <f t="shared" si="119"/>
        <v>0</v>
      </c>
      <c r="F1952" t="b">
        <f t="shared" si="120"/>
        <v>0</v>
      </c>
      <c r="G1952" t="b">
        <f>IF('Input and Summary Results'!$J$4="yes",IF(C1952=FALSE,FALSE,IF('Data Transformation'!E1952&lt;$R$10,E1952,$R$10)),IF(C1952=FALSE,FALSE,IF(C1952&lt;$R$10,C1952,$R$10)))</f>
        <v>0</v>
      </c>
      <c r="H1952" t="b">
        <f>IF('Input and Summary Results'!$J$4="yes",'Data Transformation'!F1952,'Data Transformation'!D1952)</f>
        <v>0</v>
      </c>
      <c r="I1952" t="str">
        <f t="shared" si="121"/>
        <v/>
      </c>
    </row>
    <row r="1953" spans="2:9" x14ac:dyDescent="0.55000000000000004">
      <c r="B1953" t="b">
        <f>IF('Input and Summary Results'!D1535=0,FALSE,'Input and Summary Results'!$B1535)</f>
        <v>0</v>
      </c>
      <c r="C1953" t="b">
        <f>IF(OR(B1953=0,'Input and Summary Results'!D1535=0,'Input and Summary Results'!D1535=""),FALSE,'Input and Summary Results'!$D1535)</f>
        <v>0</v>
      </c>
      <c r="D1953" t="b">
        <f>IF(OR(B1953=0,'Input and Summary Results'!E1535=0),FALSE,'Input and Summary Results'!$E1535)</f>
        <v>0</v>
      </c>
      <c r="E1953" t="b">
        <f t="shared" si="119"/>
        <v>0</v>
      </c>
      <c r="F1953" t="b">
        <f t="shared" si="120"/>
        <v>0</v>
      </c>
      <c r="G1953" t="b">
        <f>IF('Input and Summary Results'!$J$4="yes",IF(C1953=FALSE,FALSE,IF('Data Transformation'!E1953&lt;$R$10,E1953,$R$10)),IF(C1953=FALSE,FALSE,IF(C1953&lt;$R$10,C1953,$R$10)))</f>
        <v>0</v>
      </c>
      <c r="H1953" t="b">
        <f>IF('Input and Summary Results'!$J$4="yes",'Data Transformation'!F1953,'Data Transformation'!D1953)</f>
        <v>0</v>
      </c>
      <c r="I1953" t="str">
        <f t="shared" si="121"/>
        <v/>
      </c>
    </row>
    <row r="1954" spans="2:9" x14ac:dyDescent="0.55000000000000004">
      <c r="B1954" t="b">
        <f>IF('Input and Summary Results'!D1536=0,FALSE,'Input and Summary Results'!$B1536)</f>
        <v>0</v>
      </c>
      <c r="C1954" t="b">
        <f>IF(OR(B1954=0,'Input and Summary Results'!D1536=0,'Input and Summary Results'!D1536=""),FALSE,'Input and Summary Results'!$D1536)</f>
        <v>0</v>
      </c>
      <c r="D1954" t="b">
        <f>IF(OR(B1954=0,'Input and Summary Results'!E1536=0),FALSE,'Input and Summary Results'!$E1536)</f>
        <v>0</v>
      </c>
      <c r="E1954" t="b">
        <f t="shared" si="119"/>
        <v>0</v>
      </c>
      <c r="F1954" t="b">
        <f t="shared" si="120"/>
        <v>0</v>
      </c>
      <c r="G1954" t="b">
        <f>IF('Input and Summary Results'!$J$4="yes",IF(C1954=FALSE,FALSE,IF('Data Transformation'!E1954&lt;$R$10,E1954,$R$10)),IF(C1954=FALSE,FALSE,IF(C1954&lt;$R$10,C1954,$R$10)))</f>
        <v>0</v>
      </c>
      <c r="H1954" t="b">
        <f>IF('Input and Summary Results'!$J$4="yes",'Data Transformation'!F1954,'Data Transformation'!D1954)</f>
        <v>0</v>
      </c>
      <c r="I1954" t="str">
        <f t="shared" si="121"/>
        <v/>
      </c>
    </row>
    <row r="1955" spans="2:9" x14ac:dyDescent="0.55000000000000004">
      <c r="B1955" t="b">
        <f>IF('Input and Summary Results'!D1537=0,FALSE,'Input and Summary Results'!$B1537)</f>
        <v>0</v>
      </c>
      <c r="C1955" t="b">
        <f>IF(OR(B1955=0,'Input and Summary Results'!D1537=0,'Input and Summary Results'!D1537=""),FALSE,'Input and Summary Results'!$D1537)</f>
        <v>0</v>
      </c>
      <c r="D1955" t="b">
        <f>IF(OR(B1955=0,'Input and Summary Results'!E1537=0),FALSE,'Input and Summary Results'!$E1537)</f>
        <v>0</v>
      </c>
      <c r="E1955" t="b">
        <f t="shared" si="119"/>
        <v>0</v>
      </c>
      <c r="F1955" t="b">
        <f t="shared" si="120"/>
        <v>0</v>
      </c>
      <c r="G1955" t="b">
        <f>IF('Input and Summary Results'!$J$4="yes",IF(C1955=FALSE,FALSE,IF('Data Transformation'!E1955&lt;$R$10,E1955,$R$10)),IF(C1955=FALSE,FALSE,IF(C1955&lt;$R$10,C1955,$R$10)))</f>
        <v>0</v>
      </c>
      <c r="H1955" t="b">
        <f>IF('Input and Summary Results'!$J$4="yes",'Data Transformation'!F1955,'Data Transformation'!D1955)</f>
        <v>0</v>
      </c>
      <c r="I1955" t="str">
        <f t="shared" si="121"/>
        <v/>
      </c>
    </row>
    <row r="1956" spans="2:9" x14ac:dyDescent="0.55000000000000004">
      <c r="B1956" t="b">
        <f>IF('Input and Summary Results'!D1538=0,FALSE,'Input and Summary Results'!$B1538)</f>
        <v>0</v>
      </c>
      <c r="C1956" t="b">
        <f>IF(OR(B1956=0,'Input and Summary Results'!D1538=0,'Input and Summary Results'!D1538=""),FALSE,'Input and Summary Results'!$D1538)</f>
        <v>0</v>
      </c>
      <c r="D1956" t="b">
        <f>IF(OR(B1956=0,'Input and Summary Results'!E1538=0),FALSE,'Input and Summary Results'!$E1538)</f>
        <v>0</v>
      </c>
      <c r="E1956" t="b">
        <f t="shared" si="119"/>
        <v>0</v>
      </c>
      <c r="F1956" t="b">
        <f t="shared" si="120"/>
        <v>0</v>
      </c>
      <c r="G1956" t="b">
        <f>IF('Input and Summary Results'!$J$4="yes",IF(C1956=FALSE,FALSE,IF('Data Transformation'!E1956&lt;$R$10,E1956,$R$10)),IF(C1956=FALSE,FALSE,IF(C1956&lt;$R$10,C1956,$R$10)))</f>
        <v>0</v>
      </c>
      <c r="H1956" t="b">
        <f>IF('Input and Summary Results'!$J$4="yes",'Data Transformation'!F1956,'Data Transformation'!D1956)</f>
        <v>0</v>
      </c>
      <c r="I1956" t="str">
        <f t="shared" si="121"/>
        <v/>
      </c>
    </row>
    <row r="1957" spans="2:9" x14ac:dyDescent="0.55000000000000004">
      <c r="B1957" t="b">
        <f>IF('Input and Summary Results'!D1539=0,FALSE,'Input and Summary Results'!$B1539)</f>
        <v>0</v>
      </c>
      <c r="C1957" t="b">
        <f>IF(OR(B1957=0,'Input and Summary Results'!D1539=0,'Input and Summary Results'!D1539=""),FALSE,'Input and Summary Results'!$D1539)</f>
        <v>0</v>
      </c>
      <c r="D1957" t="b">
        <f>IF(OR(B1957=0,'Input and Summary Results'!E1539=0),FALSE,'Input and Summary Results'!$E1539)</f>
        <v>0</v>
      </c>
      <c r="E1957" t="b">
        <f t="shared" si="119"/>
        <v>0</v>
      </c>
      <c r="F1957" t="b">
        <f t="shared" si="120"/>
        <v>0</v>
      </c>
      <c r="G1957" t="b">
        <f>IF('Input and Summary Results'!$J$4="yes",IF(C1957=FALSE,FALSE,IF('Data Transformation'!E1957&lt;$R$10,E1957,$R$10)),IF(C1957=FALSE,FALSE,IF(C1957&lt;$R$10,C1957,$R$10)))</f>
        <v>0</v>
      </c>
      <c r="H1957" t="b">
        <f>IF('Input and Summary Results'!$J$4="yes",'Data Transformation'!F1957,'Data Transformation'!D1957)</f>
        <v>0</v>
      </c>
      <c r="I1957" t="str">
        <f t="shared" si="121"/>
        <v/>
      </c>
    </row>
    <row r="1958" spans="2:9" x14ac:dyDescent="0.55000000000000004">
      <c r="B1958" t="b">
        <f>IF('Input and Summary Results'!D1540=0,FALSE,'Input and Summary Results'!$B1540)</f>
        <v>0</v>
      </c>
      <c r="C1958" t="b">
        <f>IF(OR(B1958=0,'Input and Summary Results'!D1540=0,'Input and Summary Results'!D1540=""),FALSE,'Input and Summary Results'!$D1540)</f>
        <v>0</v>
      </c>
      <c r="D1958" t="b">
        <f>IF(OR(B1958=0,'Input and Summary Results'!E1540=0),FALSE,'Input and Summary Results'!$E1540)</f>
        <v>0</v>
      </c>
      <c r="E1958" t="b">
        <f t="shared" si="119"/>
        <v>0</v>
      </c>
      <c r="F1958" t="b">
        <f t="shared" si="120"/>
        <v>0</v>
      </c>
      <c r="G1958" t="b">
        <f>IF('Input and Summary Results'!$J$4="yes",IF(C1958=FALSE,FALSE,IF('Data Transformation'!E1958&lt;$R$10,E1958,$R$10)),IF(C1958=FALSE,FALSE,IF(C1958&lt;$R$10,C1958,$R$10)))</f>
        <v>0</v>
      </c>
      <c r="H1958" t="b">
        <f>IF('Input and Summary Results'!$J$4="yes",'Data Transformation'!F1958,'Data Transformation'!D1958)</f>
        <v>0</v>
      </c>
      <c r="I1958" t="str">
        <f t="shared" si="121"/>
        <v/>
      </c>
    </row>
    <row r="1959" spans="2:9" x14ac:dyDescent="0.55000000000000004">
      <c r="B1959" t="b">
        <f>IF('Input and Summary Results'!D1541=0,FALSE,'Input and Summary Results'!$B1541)</f>
        <v>0</v>
      </c>
      <c r="C1959" t="b">
        <f>IF(OR(B1959=0,'Input and Summary Results'!D1541=0,'Input and Summary Results'!D1541=""),FALSE,'Input and Summary Results'!$D1541)</f>
        <v>0</v>
      </c>
      <c r="D1959" t="b">
        <f>IF(OR(B1959=0,'Input and Summary Results'!E1541=0),FALSE,'Input and Summary Results'!$E1541)</f>
        <v>0</v>
      </c>
      <c r="E1959" t="b">
        <f t="shared" si="119"/>
        <v>0</v>
      </c>
      <c r="F1959" t="b">
        <f t="shared" si="120"/>
        <v>0</v>
      </c>
      <c r="G1959" t="b">
        <f>IF('Input and Summary Results'!$J$4="yes",IF(C1959=FALSE,FALSE,IF('Data Transformation'!E1959&lt;$R$10,E1959,$R$10)),IF(C1959=FALSE,FALSE,IF(C1959&lt;$R$10,C1959,$R$10)))</f>
        <v>0</v>
      </c>
      <c r="H1959" t="b">
        <f>IF('Input and Summary Results'!$J$4="yes",'Data Transformation'!F1959,'Data Transformation'!D1959)</f>
        <v>0</v>
      </c>
      <c r="I1959" t="str">
        <f t="shared" si="121"/>
        <v/>
      </c>
    </row>
    <row r="1960" spans="2:9" x14ac:dyDescent="0.55000000000000004">
      <c r="B1960" t="b">
        <f>IF('Input and Summary Results'!D1542=0,FALSE,'Input and Summary Results'!$B1542)</f>
        <v>0</v>
      </c>
      <c r="C1960" t="b">
        <f>IF(OR(B1960=0,'Input and Summary Results'!D1542=0,'Input and Summary Results'!D1542=""),FALSE,'Input and Summary Results'!$D1542)</f>
        <v>0</v>
      </c>
      <c r="D1960" t="b">
        <f>IF(OR(B1960=0,'Input and Summary Results'!E1542=0),FALSE,'Input and Summary Results'!$E1542)</f>
        <v>0</v>
      </c>
      <c r="E1960" t="b">
        <f t="shared" si="119"/>
        <v>0</v>
      </c>
      <c r="F1960" t="b">
        <f t="shared" si="120"/>
        <v>0</v>
      </c>
      <c r="G1960" t="b">
        <f>IF('Input and Summary Results'!$J$4="yes",IF(C1960=FALSE,FALSE,IF('Data Transformation'!E1960&lt;$R$10,E1960,$R$10)),IF(C1960=FALSE,FALSE,IF(C1960&lt;$R$10,C1960,$R$10)))</f>
        <v>0</v>
      </c>
      <c r="H1960" t="b">
        <f>IF('Input and Summary Results'!$J$4="yes",'Data Transformation'!F1960,'Data Transformation'!D1960)</f>
        <v>0</v>
      </c>
      <c r="I1960" t="str">
        <f t="shared" si="121"/>
        <v/>
      </c>
    </row>
    <row r="1961" spans="2:9" x14ac:dyDescent="0.55000000000000004">
      <c r="B1961" t="b">
        <f>IF('Input and Summary Results'!D1543=0,FALSE,'Input and Summary Results'!$B1543)</f>
        <v>0</v>
      </c>
      <c r="C1961" t="b">
        <f>IF(OR(B1961=0,'Input and Summary Results'!D1543=0,'Input and Summary Results'!D1543=""),FALSE,'Input and Summary Results'!$D1543)</f>
        <v>0</v>
      </c>
      <c r="D1961" t="b">
        <f>IF(OR(B1961=0,'Input and Summary Results'!E1543=0),FALSE,'Input and Summary Results'!$E1543)</f>
        <v>0</v>
      </c>
      <c r="E1961" t="b">
        <f t="shared" si="119"/>
        <v>0</v>
      </c>
      <c r="F1961" t="b">
        <f t="shared" si="120"/>
        <v>0</v>
      </c>
      <c r="G1961" t="b">
        <f>IF('Input and Summary Results'!$J$4="yes",IF(C1961=FALSE,FALSE,IF('Data Transformation'!E1961&lt;$R$10,E1961,$R$10)),IF(C1961=FALSE,FALSE,IF(C1961&lt;$R$10,C1961,$R$10)))</f>
        <v>0</v>
      </c>
      <c r="H1961" t="b">
        <f>IF('Input and Summary Results'!$J$4="yes",'Data Transformation'!F1961,'Data Transformation'!D1961)</f>
        <v>0</v>
      </c>
      <c r="I1961" t="str">
        <f t="shared" si="121"/>
        <v/>
      </c>
    </row>
    <row r="1962" spans="2:9" x14ac:dyDescent="0.55000000000000004">
      <c r="B1962" t="b">
        <f>IF('Input and Summary Results'!D1544=0,FALSE,'Input and Summary Results'!$B1544)</f>
        <v>0</v>
      </c>
      <c r="C1962" t="b">
        <f>IF(OR(B1962=0,'Input and Summary Results'!D1544=0,'Input and Summary Results'!D1544=""),FALSE,'Input and Summary Results'!$D1544)</f>
        <v>0</v>
      </c>
      <c r="D1962" t="b">
        <f>IF(OR(B1962=0,'Input and Summary Results'!E1544=0),FALSE,'Input and Summary Results'!$E1544)</f>
        <v>0</v>
      </c>
      <c r="E1962" t="b">
        <f t="shared" ref="E1962:E2025" si="122">IF(C1962=FALSE,FALSE,LOG10(C1962))</f>
        <v>0</v>
      </c>
      <c r="F1962" t="b">
        <f t="shared" ref="F1962:F2025" si="123">IF(D1962=FALSE, FALSE,0.434*D1962/C1962)</f>
        <v>0</v>
      </c>
      <c r="G1962" t="b">
        <f>IF('Input and Summary Results'!$J$4="yes",IF(C1962=FALSE,FALSE,IF('Data Transformation'!E1962&lt;$R$10,E1962,$R$10)),IF(C1962=FALSE,FALSE,IF(C1962&lt;$R$10,C1962,$R$10)))</f>
        <v>0</v>
      </c>
      <c r="H1962" t="b">
        <f>IF('Input and Summary Results'!$J$4="yes",'Data Transformation'!F1962,'Data Transformation'!D1962)</f>
        <v>0</v>
      </c>
      <c r="I1962" t="str">
        <f t="shared" si="121"/>
        <v/>
      </c>
    </row>
    <row r="1963" spans="2:9" x14ac:dyDescent="0.55000000000000004">
      <c r="B1963" t="b">
        <f>IF('Input and Summary Results'!D1545=0,FALSE,'Input and Summary Results'!$B1545)</f>
        <v>0</v>
      </c>
      <c r="C1963" t="b">
        <f>IF(OR(B1963=0,'Input and Summary Results'!D1545=0,'Input and Summary Results'!D1545=""),FALSE,'Input and Summary Results'!$D1545)</f>
        <v>0</v>
      </c>
      <c r="D1963" t="b">
        <f>IF(OR(B1963=0,'Input and Summary Results'!E1545=0),FALSE,'Input and Summary Results'!$E1545)</f>
        <v>0</v>
      </c>
      <c r="E1963" t="b">
        <f t="shared" si="122"/>
        <v>0</v>
      </c>
      <c r="F1963" t="b">
        <f t="shared" si="123"/>
        <v>0</v>
      </c>
      <c r="G1963" t="b">
        <f>IF('Input and Summary Results'!$J$4="yes",IF(C1963=FALSE,FALSE,IF('Data Transformation'!E1963&lt;$R$10,E1963,$R$10)),IF(C1963=FALSE,FALSE,IF(C1963&lt;$R$10,C1963,$R$10)))</f>
        <v>0</v>
      </c>
      <c r="H1963" t="b">
        <f>IF('Input and Summary Results'!$J$4="yes",'Data Transformation'!F1963,'Data Transformation'!D1963)</f>
        <v>0</v>
      </c>
      <c r="I1963" t="str">
        <f t="shared" si="121"/>
        <v/>
      </c>
    </row>
    <row r="1964" spans="2:9" x14ac:dyDescent="0.55000000000000004">
      <c r="B1964" t="b">
        <f>IF('Input and Summary Results'!D1546=0,FALSE,'Input and Summary Results'!$B1546)</f>
        <v>0</v>
      </c>
      <c r="C1964" t="b">
        <f>IF(OR(B1964=0,'Input and Summary Results'!D1546=0,'Input and Summary Results'!D1546=""),FALSE,'Input and Summary Results'!$D1546)</f>
        <v>0</v>
      </c>
      <c r="D1964" t="b">
        <f>IF(OR(B1964=0,'Input and Summary Results'!E1546=0),FALSE,'Input and Summary Results'!$E1546)</f>
        <v>0</v>
      </c>
      <c r="E1964" t="b">
        <f t="shared" si="122"/>
        <v>0</v>
      </c>
      <c r="F1964" t="b">
        <f t="shared" si="123"/>
        <v>0</v>
      </c>
      <c r="G1964" t="b">
        <f>IF('Input and Summary Results'!$J$4="yes",IF(C1964=FALSE,FALSE,IF('Data Transformation'!E1964&lt;$R$10,E1964,$R$10)),IF(C1964=FALSE,FALSE,IF(C1964&lt;$R$10,C1964,$R$10)))</f>
        <v>0</v>
      </c>
      <c r="H1964" t="b">
        <f>IF('Input and Summary Results'!$J$4="yes",'Data Transformation'!F1964,'Data Transformation'!D1964)</f>
        <v>0</v>
      </c>
      <c r="I1964" t="str">
        <f t="shared" si="121"/>
        <v/>
      </c>
    </row>
    <row r="1965" spans="2:9" x14ac:dyDescent="0.55000000000000004">
      <c r="B1965" t="b">
        <f>IF('Input and Summary Results'!D1547=0,FALSE,'Input and Summary Results'!$B1547)</f>
        <v>0</v>
      </c>
      <c r="C1965" t="b">
        <f>IF(OR(B1965=0,'Input and Summary Results'!D1547=0,'Input and Summary Results'!D1547=""),FALSE,'Input and Summary Results'!$D1547)</f>
        <v>0</v>
      </c>
      <c r="D1965" t="b">
        <f>IF(OR(B1965=0,'Input and Summary Results'!E1547=0),FALSE,'Input and Summary Results'!$E1547)</f>
        <v>0</v>
      </c>
      <c r="E1965" t="b">
        <f t="shared" si="122"/>
        <v>0</v>
      </c>
      <c r="F1965" t="b">
        <f t="shared" si="123"/>
        <v>0</v>
      </c>
      <c r="G1965" t="b">
        <f>IF('Input and Summary Results'!$J$4="yes",IF(C1965=FALSE,FALSE,IF('Data Transformation'!E1965&lt;$R$10,E1965,$R$10)),IF(C1965=FALSE,FALSE,IF(C1965&lt;$R$10,C1965,$R$10)))</f>
        <v>0</v>
      </c>
      <c r="H1965" t="b">
        <f>IF('Input and Summary Results'!$J$4="yes",'Data Transformation'!F1965,'Data Transformation'!D1965)</f>
        <v>0</v>
      </c>
      <c r="I1965" t="str">
        <f t="shared" si="121"/>
        <v/>
      </c>
    </row>
    <row r="1966" spans="2:9" x14ac:dyDescent="0.55000000000000004">
      <c r="B1966" t="b">
        <f>IF('Input and Summary Results'!D1548=0,FALSE,'Input and Summary Results'!$B1548)</f>
        <v>0</v>
      </c>
      <c r="C1966" t="b">
        <f>IF(OR(B1966=0,'Input and Summary Results'!D1548=0,'Input and Summary Results'!D1548=""),FALSE,'Input and Summary Results'!$D1548)</f>
        <v>0</v>
      </c>
      <c r="D1966" t="b">
        <f>IF(OR(B1966=0,'Input and Summary Results'!E1548=0),FALSE,'Input and Summary Results'!$E1548)</f>
        <v>0</v>
      </c>
      <c r="E1966" t="b">
        <f t="shared" si="122"/>
        <v>0</v>
      </c>
      <c r="F1966" t="b">
        <f t="shared" si="123"/>
        <v>0</v>
      </c>
      <c r="G1966" t="b">
        <f>IF('Input and Summary Results'!$J$4="yes",IF(C1966=FALSE,FALSE,IF('Data Transformation'!E1966&lt;$R$10,E1966,$R$10)),IF(C1966=FALSE,FALSE,IF(C1966&lt;$R$10,C1966,$R$10)))</f>
        <v>0</v>
      </c>
      <c r="H1966" t="b">
        <f>IF('Input and Summary Results'!$J$4="yes",'Data Transformation'!F1966,'Data Transformation'!D1966)</f>
        <v>0</v>
      </c>
      <c r="I1966" t="str">
        <f t="shared" si="121"/>
        <v/>
      </c>
    </row>
    <row r="1967" spans="2:9" x14ac:dyDescent="0.55000000000000004">
      <c r="B1967" t="b">
        <f>IF('Input and Summary Results'!D1549=0,FALSE,'Input and Summary Results'!$B1549)</f>
        <v>0</v>
      </c>
      <c r="C1967" t="b">
        <f>IF(OR(B1967=0,'Input and Summary Results'!D1549=0,'Input and Summary Results'!D1549=""),FALSE,'Input and Summary Results'!$D1549)</f>
        <v>0</v>
      </c>
      <c r="D1967" t="b">
        <f>IF(OR(B1967=0,'Input and Summary Results'!E1549=0),FALSE,'Input and Summary Results'!$E1549)</f>
        <v>0</v>
      </c>
      <c r="E1967" t="b">
        <f t="shared" si="122"/>
        <v>0</v>
      </c>
      <c r="F1967" t="b">
        <f t="shared" si="123"/>
        <v>0</v>
      </c>
      <c r="G1967" t="b">
        <f>IF('Input and Summary Results'!$J$4="yes",IF(C1967=FALSE,FALSE,IF('Data Transformation'!E1967&lt;$R$10,E1967,$R$10)),IF(C1967=FALSE,FALSE,IF(C1967&lt;$R$10,C1967,$R$10)))</f>
        <v>0</v>
      </c>
      <c r="H1967" t="b">
        <f>IF('Input and Summary Results'!$J$4="yes",'Data Transformation'!F1967,'Data Transformation'!D1967)</f>
        <v>0</v>
      </c>
      <c r="I1967" t="str">
        <f t="shared" si="121"/>
        <v/>
      </c>
    </row>
    <row r="1968" spans="2:9" x14ac:dyDescent="0.55000000000000004">
      <c r="B1968" t="b">
        <f>IF('Input and Summary Results'!D1550=0,FALSE,'Input and Summary Results'!$B1550)</f>
        <v>0</v>
      </c>
      <c r="C1968" t="b">
        <f>IF(OR(B1968=0,'Input and Summary Results'!D1550=0,'Input and Summary Results'!D1550=""),FALSE,'Input and Summary Results'!$D1550)</f>
        <v>0</v>
      </c>
      <c r="D1968" t="b">
        <f>IF(OR(B1968=0,'Input and Summary Results'!E1550=0),FALSE,'Input and Summary Results'!$E1550)</f>
        <v>0</v>
      </c>
      <c r="E1968" t="b">
        <f t="shared" si="122"/>
        <v>0</v>
      </c>
      <c r="F1968" t="b">
        <f t="shared" si="123"/>
        <v>0</v>
      </c>
      <c r="G1968" t="b">
        <f>IF('Input and Summary Results'!$J$4="yes",IF(C1968=FALSE,FALSE,IF('Data Transformation'!E1968&lt;$R$10,E1968,$R$10)),IF(C1968=FALSE,FALSE,IF(C1968&lt;$R$10,C1968,$R$10)))</f>
        <v>0</v>
      </c>
      <c r="H1968" t="b">
        <f>IF('Input and Summary Results'!$J$4="yes",'Data Transformation'!F1968,'Data Transformation'!D1968)</f>
        <v>0</v>
      </c>
      <c r="I1968" t="str">
        <f t="shared" si="121"/>
        <v/>
      </c>
    </row>
    <row r="1969" spans="2:9" x14ac:dyDescent="0.55000000000000004">
      <c r="B1969" t="b">
        <f>IF('Input and Summary Results'!D1551=0,FALSE,'Input and Summary Results'!$B1551)</f>
        <v>0</v>
      </c>
      <c r="C1969" t="b">
        <f>IF(OR(B1969=0,'Input and Summary Results'!D1551=0,'Input and Summary Results'!D1551=""),FALSE,'Input and Summary Results'!$D1551)</f>
        <v>0</v>
      </c>
      <c r="D1969" t="b">
        <f>IF(OR(B1969=0,'Input and Summary Results'!E1551=0),FALSE,'Input and Summary Results'!$E1551)</f>
        <v>0</v>
      </c>
      <c r="E1969" t="b">
        <f t="shared" si="122"/>
        <v>0</v>
      </c>
      <c r="F1969" t="b">
        <f t="shared" si="123"/>
        <v>0</v>
      </c>
      <c r="G1969" t="b">
        <f>IF('Input and Summary Results'!$J$4="yes",IF(C1969=FALSE,FALSE,IF('Data Transformation'!E1969&lt;$R$10,E1969,$R$10)),IF(C1969=FALSE,FALSE,IF(C1969&lt;$R$10,C1969,$R$10)))</f>
        <v>0</v>
      </c>
      <c r="H1969" t="b">
        <f>IF('Input and Summary Results'!$J$4="yes",'Data Transformation'!F1969,'Data Transformation'!D1969)</f>
        <v>0</v>
      </c>
      <c r="I1969" t="str">
        <f t="shared" si="121"/>
        <v/>
      </c>
    </row>
    <row r="1970" spans="2:9" x14ac:dyDescent="0.55000000000000004">
      <c r="B1970" t="b">
        <f>IF('Input and Summary Results'!D1552=0,FALSE,'Input and Summary Results'!$B1552)</f>
        <v>0</v>
      </c>
      <c r="C1970" t="b">
        <f>IF(OR(B1970=0,'Input and Summary Results'!D1552=0,'Input and Summary Results'!D1552=""),FALSE,'Input and Summary Results'!$D1552)</f>
        <v>0</v>
      </c>
      <c r="D1970" t="b">
        <f>IF(OR(B1970=0,'Input and Summary Results'!E1552=0),FALSE,'Input and Summary Results'!$E1552)</f>
        <v>0</v>
      </c>
      <c r="E1970" t="b">
        <f t="shared" si="122"/>
        <v>0</v>
      </c>
      <c r="F1970" t="b">
        <f t="shared" si="123"/>
        <v>0</v>
      </c>
      <c r="G1970" t="b">
        <f>IF('Input and Summary Results'!$J$4="yes",IF(C1970=FALSE,FALSE,IF('Data Transformation'!E1970&lt;$R$10,E1970,$R$10)),IF(C1970=FALSE,FALSE,IF(C1970&lt;$R$10,C1970,$R$10)))</f>
        <v>0</v>
      </c>
      <c r="H1970" t="b">
        <f>IF('Input and Summary Results'!$J$4="yes",'Data Transformation'!F1970,'Data Transformation'!D1970)</f>
        <v>0</v>
      </c>
      <c r="I1970" t="str">
        <f t="shared" si="121"/>
        <v/>
      </c>
    </row>
    <row r="1971" spans="2:9" x14ac:dyDescent="0.55000000000000004">
      <c r="B1971" t="b">
        <f>IF('Input and Summary Results'!D1553=0,FALSE,'Input and Summary Results'!$B1553)</f>
        <v>0</v>
      </c>
      <c r="C1971" t="b">
        <f>IF(OR(B1971=0,'Input and Summary Results'!D1553=0,'Input and Summary Results'!D1553=""),FALSE,'Input and Summary Results'!$D1553)</f>
        <v>0</v>
      </c>
      <c r="D1971" t="b">
        <f>IF(OR(B1971=0,'Input and Summary Results'!E1553=0),FALSE,'Input and Summary Results'!$E1553)</f>
        <v>0</v>
      </c>
      <c r="E1971" t="b">
        <f t="shared" si="122"/>
        <v>0</v>
      </c>
      <c r="F1971" t="b">
        <f t="shared" si="123"/>
        <v>0</v>
      </c>
      <c r="G1971" t="b">
        <f>IF('Input and Summary Results'!$J$4="yes",IF(C1971=FALSE,FALSE,IF('Data Transformation'!E1971&lt;$R$10,E1971,$R$10)),IF(C1971=FALSE,FALSE,IF(C1971&lt;$R$10,C1971,$R$10)))</f>
        <v>0</v>
      </c>
      <c r="H1971" t="b">
        <f>IF('Input and Summary Results'!$J$4="yes",'Data Transformation'!F1971,'Data Transformation'!D1971)</f>
        <v>0</v>
      </c>
      <c r="I1971" t="str">
        <f t="shared" si="121"/>
        <v/>
      </c>
    </row>
    <row r="1972" spans="2:9" x14ac:dyDescent="0.55000000000000004">
      <c r="B1972" t="b">
        <f>IF('Input and Summary Results'!D1554=0,FALSE,'Input and Summary Results'!$B1554)</f>
        <v>0</v>
      </c>
      <c r="C1972" t="b">
        <f>IF(OR(B1972=0,'Input and Summary Results'!D1554=0,'Input and Summary Results'!D1554=""),FALSE,'Input and Summary Results'!$D1554)</f>
        <v>0</v>
      </c>
      <c r="D1972" t="b">
        <f>IF(OR(B1972=0,'Input and Summary Results'!E1554=0),FALSE,'Input and Summary Results'!$E1554)</f>
        <v>0</v>
      </c>
      <c r="E1972" t="b">
        <f t="shared" si="122"/>
        <v>0</v>
      </c>
      <c r="F1972" t="b">
        <f t="shared" si="123"/>
        <v>0</v>
      </c>
      <c r="G1972" t="b">
        <f>IF('Input and Summary Results'!$J$4="yes",IF(C1972=FALSE,FALSE,IF('Data Transformation'!E1972&lt;$R$10,E1972,$R$10)),IF(C1972=FALSE,FALSE,IF(C1972&lt;$R$10,C1972,$R$10)))</f>
        <v>0</v>
      </c>
      <c r="H1972" t="b">
        <f>IF('Input and Summary Results'!$J$4="yes",'Data Transformation'!F1972,'Data Transformation'!D1972)</f>
        <v>0</v>
      </c>
      <c r="I1972" t="str">
        <f t="shared" si="121"/>
        <v/>
      </c>
    </row>
    <row r="1973" spans="2:9" x14ac:dyDescent="0.55000000000000004">
      <c r="B1973" t="b">
        <f>IF('Input and Summary Results'!D1555=0,FALSE,'Input and Summary Results'!$B1555)</f>
        <v>0</v>
      </c>
      <c r="C1973" t="b">
        <f>IF(OR(B1973=0,'Input and Summary Results'!D1555=0,'Input and Summary Results'!D1555=""),FALSE,'Input and Summary Results'!$D1555)</f>
        <v>0</v>
      </c>
      <c r="D1973" t="b">
        <f>IF(OR(B1973=0,'Input and Summary Results'!E1555=0),FALSE,'Input and Summary Results'!$E1555)</f>
        <v>0</v>
      </c>
      <c r="E1973" t="b">
        <f t="shared" si="122"/>
        <v>0</v>
      </c>
      <c r="F1973" t="b">
        <f t="shared" si="123"/>
        <v>0</v>
      </c>
      <c r="G1973" t="b">
        <f>IF('Input and Summary Results'!$J$4="yes",IF(C1973=FALSE,FALSE,IF('Data Transformation'!E1973&lt;$R$10,E1973,$R$10)),IF(C1973=FALSE,FALSE,IF(C1973&lt;$R$10,C1973,$R$10)))</f>
        <v>0</v>
      </c>
      <c r="H1973" t="b">
        <f>IF('Input and Summary Results'!$J$4="yes",'Data Transformation'!F1973,'Data Transformation'!D1973)</f>
        <v>0</v>
      </c>
      <c r="I1973" t="str">
        <f t="shared" si="121"/>
        <v/>
      </c>
    </row>
    <row r="1974" spans="2:9" x14ac:dyDescent="0.55000000000000004">
      <c r="B1974" t="b">
        <f>IF('Input and Summary Results'!D1556=0,FALSE,'Input and Summary Results'!$B1556)</f>
        <v>0</v>
      </c>
      <c r="C1974" t="b">
        <f>IF(OR(B1974=0,'Input and Summary Results'!D1556=0,'Input and Summary Results'!D1556=""),FALSE,'Input and Summary Results'!$D1556)</f>
        <v>0</v>
      </c>
      <c r="D1974" t="b">
        <f>IF(OR(B1974=0,'Input and Summary Results'!E1556=0),FALSE,'Input and Summary Results'!$E1556)</f>
        <v>0</v>
      </c>
      <c r="E1974" t="b">
        <f t="shared" si="122"/>
        <v>0</v>
      </c>
      <c r="F1974" t="b">
        <f t="shared" si="123"/>
        <v>0</v>
      </c>
      <c r="G1974" t="b">
        <f>IF('Input and Summary Results'!$J$4="yes",IF(C1974=FALSE,FALSE,IF('Data Transformation'!E1974&lt;$R$10,E1974,$R$10)),IF(C1974=FALSE,FALSE,IF(C1974&lt;$R$10,C1974,$R$10)))</f>
        <v>0</v>
      </c>
      <c r="H1974" t="b">
        <f>IF('Input and Summary Results'!$J$4="yes",'Data Transformation'!F1974,'Data Transformation'!D1974)</f>
        <v>0</v>
      </c>
      <c r="I1974" t="str">
        <f t="shared" si="121"/>
        <v/>
      </c>
    </row>
    <row r="1975" spans="2:9" x14ac:dyDescent="0.55000000000000004">
      <c r="B1975" t="b">
        <f>IF('Input and Summary Results'!D1557=0,FALSE,'Input and Summary Results'!$B1557)</f>
        <v>0</v>
      </c>
      <c r="C1975" t="b">
        <f>IF(OR(B1975=0,'Input and Summary Results'!D1557=0,'Input and Summary Results'!D1557=""),FALSE,'Input and Summary Results'!$D1557)</f>
        <v>0</v>
      </c>
      <c r="D1975" t="b">
        <f>IF(OR(B1975=0,'Input and Summary Results'!E1557=0),FALSE,'Input and Summary Results'!$E1557)</f>
        <v>0</v>
      </c>
      <c r="E1975" t="b">
        <f t="shared" si="122"/>
        <v>0</v>
      </c>
      <c r="F1975" t="b">
        <f t="shared" si="123"/>
        <v>0</v>
      </c>
      <c r="G1975" t="b">
        <f>IF('Input and Summary Results'!$J$4="yes",IF(C1975=FALSE,FALSE,IF('Data Transformation'!E1975&lt;$R$10,E1975,$R$10)),IF(C1975=FALSE,FALSE,IF(C1975&lt;$R$10,C1975,$R$10)))</f>
        <v>0</v>
      </c>
      <c r="H1975" t="b">
        <f>IF('Input and Summary Results'!$J$4="yes",'Data Transformation'!F1975,'Data Transformation'!D1975)</f>
        <v>0</v>
      </c>
      <c r="I1975" t="str">
        <f t="shared" si="121"/>
        <v/>
      </c>
    </row>
    <row r="1976" spans="2:9" x14ac:dyDescent="0.55000000000000004">
      <c r="B1976" t="b">
        <f>IF('Input and Summary Results'!D1558=0,FALSE,'Input and Summary Results'!$B1558)</f>
        <v>0</v>
      </c>
      <c r="C1976" t="b">
        <f>IF(OR(B1976=0,'Input and Summary Results'!D1558=0,'Input and Summary Results'!D1558=""),FALSE,'Input and Summary Results'!$D1558)</f>
        <v>0</v>
      </c>
      <c r="D1976" t="b">
        <f>IF(OR(B1976=0,'Input and Summary Results'!E1558=0),FALSE,'Input and Summary Results'!$E1558)</f>
        <v>0</v>
      </c>
      <c r="E1976" t="b">
        <f t="shared" si="122"/>
        <v>0</v>
      </c>
      <c r="F1976" t="b">
        <f t="shared" si="123"/>
        <v>0</v>
      </c>
      <c r="G1976" t="b">
        <f>IF('Input and Summary Results'!$J$4="yes",IF(C1976=FALSE,FALSE,IF('Data Transformation'!E1976&lt;$R$10,E1976,$R$10)),IF(C1976=FALSE,FALSE,IF(C1976&lt;$R$10,C1976,$R$10)))</f>
        <v>0</v>
      </c>
      <c r="H1976" t="b">
        <f>IF('Input and Summary Results'!$J$4="yes",'Data Transformation'!F1976,'Data Transformation'!D1976)</f>
        <v>0</v>
      </c>
      <c r="I1976" t="str">
        <f t="shared" si="121"/>
        <v/>
      </c>
    </row>
    <row r="1977" spans="2:9" x14ac:dyDescent="0.55000000000000004">
      <c r="B1977" t="b">
        <f>IF('Input and Summary Results'!D1559=0,FALSE,'Input and Summary Results'!$B1559)</f>
        <v>0</v>
      </c>
      <c r="C1977" t="b">
        <f>IF(OR(B1977=0,'Input and Summary Results'!D1559=0,'Input and Summary Results'!D1559=""),FALSE,'Input and Summary Results'!$D1559)</f>
        <v>0</v>
      </c>
      <c r="D1977" t="b">
        <f>IF(OR(B1977=0,'Input and Summary Results'!E1559=0),FALSE,'Input and Summary Results'!$E1559)</f>
        <v>0</v>
      </c>
      <c r="E1977" t="b">
        <f t="shared" si="122"/>
        <v>0</v>
      </c>
      <c r="F1977" t="b">
        <f t="shared" si="123"/>
        <v>0</v>
      </c>
      <c r="G1977" t="b">
        <f>IF('Input and Summary Results'!$J$4="yes",IF(C1977=FALSE,FALSE,IF('Data Transformation'!E1977&lt;$R$10,E1977,$R$10)),IF(C1977=FALSE,FALSE,IF(C1977&lt;$R$10,C1977,$R$10)))</f>
        <v>0</v>
      </c>
      <c r="H1977" t="b">
        <f>IF('Input and Summary Results'!$J$4="yes",'Data Transformation'!F1977,'Data Transformation'!D1977)</f>
        <v>0</v>
      </c>
      <c r="I1977" t="str">
        <f t="shared" si="121"/>
        <v/>
      </c>
    </row>
    <row r="1978" spans="2:9" x14ac:dyDescent="0.55000000000000004">
      <c r="B1978" t="b">
        <f>IF('Input and Summary Results'!D1560=0,FALSE,'Input and Summary Results'!$B1560)</f>
        <v>0</v>
      </c>
      <c r="C1978" t="b">
        <f>IF(OR(B1978=0,'Input and Summary Results'!D1560=0,'Input and Summary Results'!D1560=""),FALSE,'Input and Summary Results'!$D1560)</f>
        <v>0</v>
      </c>
      <c r="D1978" t="b">
        <f>IF(OR(B1978=0,'Input and Summary Results'!E1560=0),FALSE,'Input and Summary Results'!$E1560)</f>
        <v>0</v>
      </c>
      <c r="E1978" t="b">
        <f t="shared" si="122"/>
        <v>0</v>
      </c>
      <c r="F1978" t="b">
        <f t="shared" si="123"/>
        <v>0</v>
      </c>
      <c r="G1978" t="b">
        <f>IF('Input and Summary Results'!$J$4="yes",IF(C1978=FALSE,FALSE,IF('Data Transformation'!E1978&lt;$R$10,E1978,$R$10)),IF(C1978=FALSE,FALSE,IF(C1978&lt;$R$10,C1978,$R$10)))</f>
        <v>0</v>
      </c>
      <c r="H1978" t="b">
        <f>IF('Input and Summary Results'!$J$4="yes",'Data Transformation'!F1978,'Data Transformation'!D1978)</f>
        <v>0</v>
      </c>
      <c r="I1978" t="str">
        <f t="shared" si="121"/>
        <v/>
      </c>
    </row>
    <row r="1979" spans="2:9" x14ac:dyDescent="0.55000000000000004">
      <c r="B1979" t="b">
        <f>IF('Input and Summary Results'!D1561=0,FALSE,'Input and Summary Results'!$B1561)</f>
        <v>0</v>
      </c>
      <c r="C1979" t="b">
        <f>IF(OR(B1979=0,'Input and Summary Results'!D1561=0,'Input and Summary Results'!D1561=""),FALSE,'Input and Summary Results'!$D1561)</f>
        <v>0</v>
      </c>
      <c r="D1979" t="b">
        <f>IF(OR(B1979=0,'Input and Summary Results'!E1561=0),FALSE,'Input and Summary Results'!$E1561)</f>
        <v>0</v>
      </c>
      <c r="E1979" t="b">
        <f t="shared" si="122"/>
        <v>0</v>
      </c>
      <c r="F1979" t="b">
        <f t="shared" si="123"/>
        <v>0</v>
      </c>
      <c r="G1979" t="b">
        <f>IF('Input and Summary Results'!$J$4="yes",IF(C1979=FALSE,FALSE,IF('Data Transformation'!E1979&lt;$R$10,E1979,$R$10)),IF(C1979=FALSE,FALSE,IF(C1979&lt;$R$10,C1979,$R$10)))</f>
        <v>0</v>
      </c>
      <c r="H1979" t="b">
        <f>IF('Input and Summary Results'!$J$4="yes",'Data Transformation'!F1979,'Data Transformation'!D1979)</f>
        <v>0</v>
      </c>
      <c r="I1979" t="str">
        <f t="shared" si="121"/>
        <v/>
      </c>
    </row>
    <row r="1980" spans="2:9" x14ac:dyDescent="0.55000000000000004">
      <c r="B1980" t="b">
        <f>IF('Input and Summary Results'!D1562=0,FALSE,'Input and Summary Results'!$B1562)</f>
        <v>0</v>
      </c>
      <c r="C1980" t="b">
        <f>IF(OR(B1980=0,'Input and Summary Results'!D1562=0,'Input and Summary Results'!D1562=""),FALSE,'Input and Summary Results'!$D1562)</f>
        <v>0</v>
      </c>
      <c r="D1980" t="b">
        <f>IF(OR(B1980=0,'Input and Summary Results'!E1562=0),FALSE,'Input and Summary Results'!$E1562)</f>
        <v>0</v>
      </c>
      <c r="E1980" t="b">
        <f t="shared" si="122"/>
        <v>0</v>
      </c>
      <c r="F1980" t="b">
        <f t="shared" si="123"/>
        <v>0</v>
      </c>
      <c r="G1980" t="b">
        <f>IF('Input and Summary Results'!$J$4="yes",IF(C1980=FALSE,FALSE,IF('Data Transformation'!E1980&lt;$R$10,E1980,$R$10)),IF(C1980=FALSE,FALSE,IF(C1980&lt;$R$10,C1980,$R$10)))</f>
        <v>0</v>
      </c>
      <c r="H1980" t="b">
        <f>IF('Input and Summary Results'!$J$4="yes",'Data Transformation'!F1980,'Data Transformation'!D1980)</f>
        <v>0</v>
      </c>
      <c r="I1980" t="str">
        <f t="shared" si="121"/>
        <v/>
      </c>
    </row>
    <row r="1981" spans="2:9" x14ac:dyDescent="0.55000000000000004">
      <c r="B1981" t="b">
        <f>IF('Input and Summary Results'!D1563=0,FALSE,'Input and Summary Results'!$B1563)</f>
        <v>0</v>
      </c>
      <c r="C1981" t="b">
        <f>IF(OR(B1981=0,'Input and Summary Results'!D1563=0,'Input and Summary Results'!D1563=""),FALSE,'Input and Summary Results'!$D1563)</f>
        <v>0</v>
      </c>
      <c r="D1981" t="b">
        <f>IF(OR(B1981=0,'Input and Summary Results'!E1563=0),FALSE,'Input and Summary Results'!$E1563)</f>
        <v>0</v>
      </c>
      <c r="E1981" t="b">
        <f t="shared" si="122"/>
        <v>0</v>
      </c>
      <c r="F1981" t="b">
        <f t="shared" si="123"/>
        <v>0</v>
      </c>
      <c r="G1981" t="b">
        <f>IF('Input and Summary Results'!$J$4="yes",IF(C1981=FALSE,FALSE,IF('Data Transformation'!E1981&lt;$R$10,E1981,$R$10)),IF(C1981=FALSE,FALSE,IF(C1981&lt;$R$10,C1981,$R$10)))</f>
        <v>0</v>
      </c>
      <c r="H1981" t="b">
        <f>IF('Input and Summary Results'!$J$4="yes",'Data Transformation'!F1981,'Data Transformation'!D1981)</f>
        <v>0</v>
      </c>
      <c r="I1981" t="str">
        <f t="shared" si="121"/>
        <v/>
      </c>
    </row>
    <row r="1982" spans="2:9" x14ac:dyDescent="0.55000000000000004">
      <c r="B1982" t="b">
        <f>IF('Input and Summary Results'!D1564=0,FALSE,'Input and Summary Results'!$B1564)</f>
        <v>0</v>
      </c>
      <c r="C1982" t="b">
        <f>IF(OR(B1982=0,'Input and Summary Results'!D1564=0,'Input and Summary Results'!D1564=""),FALSE,'Input and Summary Results'!$D1564)</f>
        <v>0</v>
      </c>
      <c r="D1982" t="b">
        <f>IF(OR(B1982=0,'Input and Summary Results'!E1564=0),FALSE,'Input and Summary Results'!$E1564)</f>
        <v>0</v>
      </c>
      <c r="E1982" t="b">
        <f t="shared" si="122"/>
        <v>0</v>
      </c>
      <c r="F1982" t="b">
        <f t="shared" si="123"/>
        <v>0</v>
      </c>
      <c r="G1982" t="b">
        <f>IF('Input and Summary Results'!$J$4="yes",IF(C1982=FALSE,FALSE,IF('Data Transformation'!E1982&lt;$R$10,E1982,$R$10)),IF(C1982=FALSE,FALSE,IF(C1982&lt;$R$10,C1982,$R$10)))</f>
        <v>0</v>
      </c>
      <c r="H1982" t="b">
        <f>IF('Input and Summary Results'!$J$4="yes",'Data Transformation'!F1982,'Data Transformation'!D1982)</f>
        <v>0</v>
      </c>
      <c r="I1982" t="str">
        <f t="shared" si="121"/>
        <v/>
      </c>
    </row>
    <row r="1983" spans="2:9" x14ac:dyDescent="0.55000000000000004">
      <c r="B1983" t="b">
        <f>IF('Input and Summary Results'!D1565=0,FALSE,'Input and Summary Results'!$B1565)</f>
        <v>0</v>
      </c>
      <c r="C1983" t="b">
        <f>IF(OR(B1983=0,'Input and Summary Results'!D1565=0,'Input and Summary Results'!D1565=""),FALSE,'Input and Summary Results'!$D1565)</f>
        <v>0</v>
      </c>
      <c r="D1983" t="b">
        <f>IF(OR(B1983=0,'Input and Summary Results'!E1565=0),FALSE,'Input and Summary Results'!$E1565)</f>
        <v>0</v>
      </c>
      <c r="E1983" t="b">
        <f t="shared" si="122"/>
        <v>0</v>
      </c>
      <c r="F1983" t="b">
        <f t="shared" si="123"/>
        <v>0</v>
      </c>
      <c r="G1983" t="b">
        <f>IF('Input and Summary Results'!$J$4="yes",IF(C1983=FALSE,FALSE,IF('Data Transformation'!E1983&lt;$R$10,E1983,$R$10)),IF(C1983=FALSE,FALSE,IF(C1983&lt;$R$10,C1983,$R$10)))</f>
        <v>0</v>
      </c>
      <c r="H1983" t="b">
        <f>IF('Input and Summary Results'!$J$4="yes",'Data Transformation'!F1983,'Data Transformation'!D1983)</f>
        <v>0</v>
      </c>
      <c r="I1983" t="str">
        <f t="shared" si="121"/>
        <v/>
      </c>
    </row>
    <row r="1984" spans="2:9" x14ac:dyDescent="0.55000000000000004">
      <c r="B1984" t="b">
        <f>IF('Input and Summary Results'!D1566=0,FALSE,'Input and Summary Results'!$B1566)</f>
        <v>0</v>
      </c>
      <c r="C1984" t="b">
        <f>IF(OR(B1984=0,'Input and Summary Results'!D1566=0,'Input and Summary Results'!D1566=""),FALSE,'Input and Summary Results'!$D1566)</f>
        <v>0</v>
      </c>
      <c r="D1984" t="b">
        <f>IF(OR(B1984=0,'Input and Summary Results'!E1566=0),FALSE,'Input and Summary Results'!$E1566)</f>
        <v>0</v>
      </c>
      <c r="E1984" t="b">
        <f t="shared" si="122"/>
        <v>0</v>
      </c>
      <c r="F1984" t="b">
        <f t="shared" si="123"/>
        <v>0</v>
      </c>
      <c r="G1984" t="b">
        <f>IF('Input and Summary Results'!$J$4="yes",IF(C1984=FALSE,FALSE,IF('Data Transformation'!E1984&lt;$R$10,E1984,$R$10)),IF(C1984=FALSE,FALSE,IF(C1984&lt;$R$10,C1984,$R$10)))</f>
        <v>0</v>
      </c>
      <c r="H1984" t="b">
        <f>IF('Input and Summary Results'!$J$4="yes",'Data Transformation'!F1984,'Data Transformation'!D1984)</f>
        <v>0</v>
      </c>
      <c r="I1984" t="str">
        <f t="shared" si="121"/>
        <v/>
      </c>
    </row>
    <row r="1985" spans="2:9" x14ac:dyDescent="0.55000000000000004">
      <c r="B1985" t="b">
        <f>IF('Input and Summary Results'!D1567=0,FALSE,'Input and Summary Results'!$B1567)</f>
        <v>0</v>
      </c>
      <c r="C1985" t="b">
        <f>IF(OR(B1985=0,'Input and Summary Results'!D1567=0,'Input and Summary Results'!D1567=""),FALSE,'Input and Summary Results'!$D1567)</f>
        <v>0</v>
      </c>
      <c r="D1985" t="b">
        <f>IF(OR(B1985=0,'Input and Summary Results'!E1567=0),FALSE,'Input and Summary Results'!$E1567)</f>
        <v>0</v>
      </c>
      <c r="E1985" t="b">
        <f t="shared" si="122"/>
        <v>0</v>
      </c>
      <c r="F1985" t="b">
        <f t="shared" si="123"/>
        <v>0</v>
      </c>
      <c r="G1985" t="b">
        <f>IF('Input and Summary Results'!$J$4="yes",IF(C1985=FALSE,FALSE,IF('Data Transformation'!E1985&lt;$R$10,E1985,$R$10)),IF(C1985=FALSE,FALSE,IF(C1985&lt;$R$10,C1985,$R$10)))</f>
        <v>0</v>
      </c>
      <c r="H1985" t="b">
        <f>IF('Input and Summary Results'!$J$4="yes",'Data Transformation'!F1985,'Data Transformation'!D1985)</f>
        <v>0</v>
      </c>
      <c r="I1985" t="str">
        <f t="shared" si="121"/>
        <v/>
      </c>
    </row>
    <row r="1986" spans="2:9" x14ac:dyDescent="0.55000000000000004">
      <c r="B1986" t="b">
        <f>IF('Input and Summary Results'!D1568=0,FALSE,'Input and Summary Results'!$B1568)</f>
        <v>0</v>
      </c>
      <c r="C1986" t="b">
        <f>IF(OR(B1986=0,'Input and Summary Results'!D1568=0,'Input and Summary Results'!D1568=""),FALSE,'Input and Summary Results'!$D1568)</f>
        <v>0</v>
      </c>
      <c r="D1986" t="b">
        <f>IF(OR(B1986=0,'Input and Summary Results'!E1568=0),FALSE,'Input and Summary Results'!$E1568)</f>
        <v>0</v>
      </c>
      <c r="E1986" t="b">
        <f t="shared" si="122"/>
        <v>0</v>
      </c>
      <c r="F1986" t="b">
        <f t="shared" si="123"/>
        <v>0</v>
      </c>
      <c r="G1986" t="b">
        <f>IF('Input and Summary Results'!$J$4="yes",IF(C1986=FALSE,FALSE,IF('Data Transformation'!E1986&lt;$R$10,E1986,$R$10)),IF(C1986=FALSE,FALSE,IF(C1986&lt;$R$10,C1986,$R$10)))</f>
        <v>0</v>
      </c>
      <c r="H1986" t="b">
        <f>IF('Input and Summary Results'!$J$4="yes",'Data Transformation'!F1986,'Data Transformation'!D1986)</f>
        <v>0</v>
      </c>
      <c r="I1986" t="str">
        <f t="shared" si="121"/>
        <v/>
      </c>
    </row>
    <row r="1987" spans="2:9" x14ac:dyDescent="0.55000000000000004">
      <c r="B1987" t="b">
        <f>IF('Input and Summary Results'!D1569=0,FALSE,'Input and Summary Results'!$B1569)</f>
        <v>0</v>
      </c>
      <c r="C1987" t="b">
        <f>IF(OR(B1987=0,'Input and Summary Results'!D1569=0,'Input and Summary Results'!D1569=""),FALSE,'Input and Summary Results'!$D1569)</f>
        <v>0</v>
      </c>
      <c r="D1987" t="b">
        <f>IF(OR(B1987=0,'Input and Summary Results'!E1569=0),FALSE,'Input and Summary Results'!$E1569)</f>
        <v>0</v>
      </c>
      <c r="E1987" t="b">
        <f t="shared" si="122"/>
        <v>0</v>
      </c>
      <c r="F1987" t="b">
        <f t="shared" si="123"/>
        <v>0</v>
      </c>
      <c r="G1987" t="b">
        <f>IF('Input and Summary Results'!$J$4="yes",IF(C1987=FALSE,FALSE,IF('Data Transformation'!E1987&lt;$R$10,E1987,$R$10)),IF(C1987=FALSE,FALSE,IF(C1987&lt;$R$10,C1987,$R$10)))</f>
        <v>0</v>
      </c>
      <c r="H1987" t="b">
        <f>IF('Input and Summary Results'!$J$4="yes",'Data Transformation'!F1987,'Data Transformation'!D1987)</f>
        <v>0</v>
      </c>
      <c r="I1987" t="str">
        <f t="shared" si="121"/>
        <v/>
      </c>
    </row>
    <row r="1988" spans="2:9" x14ac:dyDescent="0.55000000000000004">
      <c r="B1988" t="b">
        <f>IF('Input and Summary Results'!D1570=0,FALSE,'Input and Summary Results'!$B1570)</f>
        <v>0</v>
      </c>
      <c r="C1988" t="b">
        <f>IF(OR(B1988=0,'Input and Summary Results'!D1570=0,'Input and Summary Results'!D1570=""),FALSE,'Input and Summary Results'!$D1570)</f>
        <v>0</v>
      </c>
      <c r="D1988" t="b">
        <f>IF(OR(B1988=0,'Input and Summary Results'!E1570=0),FALSE,'Input and Summary Results'!$E1570)</f>
        <v>0</v>
      </c>
      <c r="E1988" t="b">
        <f t="shared" si="122"/>
        <v>0</v>
      </c>
      <c r="F1988" t="b">
        <f t="shared" si="123"/>
        <v>0</v>
      </c>
      <c r="G1988" t="b">
        <f>IF('Input and Summary Results'!$J$4="yes",IF(C1988=FALSE,FALSE,IF('Data Transformation'!E1988&lt;$R$10,E1988,$R$10)),IF(C1988=FALSE,FALSE,IF(C1988&lt;$R$10,C1988,$R$10)))</f>
        <v>0</v>
      </c>
      <c r="H1988" t="b">
        <f>IF('Input and Summary Results'!$J$4="yes",'Data Transformation'!F1988,'Data Transformation'!D1988)</f>
        <v>0</v>
      </c>
      <c r="I1988" t="str">
        <f t="shared" si="121"/>
        <v/>
      </c>
    </row>
    <row r="1989" spans="2:9" x14ac:dyDescent="0.55000000000000004">
      <c r="B1989" t="b">
        <f>IF('Input and Summary Results'!D1571=0,FALSE,'Input and Summary Results'!$B1571)</f>
        <v>0</v>
      </c>
      <c r="C1989" t="b">
        <f>IF(OR(B1989=0,'Input and Summary Results'!D1571=0,'Input and Summary Results'!D1571=""),FALSE,'Input and Summary Results'!$D1571)</f>
        <v>0</v>
      </c>
      <c r="D1989" t="b">
        <f>IF(OR(B1989=0,'Input and Summary Results'!E1571=0),FALSE,'Input and Summary Results'!$E1571)</f>
        <v>0</v>
      </c>
      <c r="E1989" t="b">
        <f t="shared" si="122"/>
        <v>0</v>
      </c>
      <c r="F1989" t="b">
        <f t="shared" si="123"/>
        <v>0</v>
      </c>
      <c r="G1989" t="b">
        <f>IF('Input and Summary Results'!$J$4="yes",IF(C1989=FALSE,FALSE,IF('Data Transformation'!E1989&lt;$R$10,E1989,$R$10)),IF(C1989=FALSE,FALSE,IF(C1989&lt;$R$10,C1989,$R$10)))</f>
        <v>0</v>
      </c>
      <c r="H1989" t="b">
        <f>IF('Input and Summary Results'!$J$4="yes",'Data Transformation'!F1989,'Data Transformation'!D1989)</f>
        <v>0</v>
      </c>
      <c r="I1989" t="str">
        <f t="shared" ref="I1989:I2052" si="124">IF(G1989=FALSE,"",B1989)</f>
        <v/>
      </c>
    </row>
    <row r="1990" spans="2:9" x14ac:dyDescent="0.55000000000000004">
      <c r="B1990" t="b">
        <f>IF('Input and Summary Results'!D1572=0,FALSE,'Input and Summary Results'!$B1572)</f>
        <v>0</v>
      </c>
      <c r="C1990" t="b">
        <f>IF(OR(B1990=0,'Input and Summary Results'!D1572=0,'Input and Summary Results'!D1572=""),FALSE,'Input and Summary Results'!$D1572)</f>
        <v>0</v>
      </c>
      <c r="D1990" t="b">
        <f>IF(OR(B1990=0,'Input and Summary Results'!E1572=0),FALSE,'Input and Summary Results'!$E1572)</f>
        <v>0</v>
      </c>
      <c r="E1990" t="b">
        <f t="shared" si="122"/>
        <v>0</v>
      </c>
      <c r="F1990" t="b">
        <f t="shared" si="123"/>
        <v>0</v>
      </c>
      <c r="G1990" t="b">
        <f>IF('Input and Summary Results'!$J$4="yes",IF(C1990=FALSE,FALSE,IF('Data Transformation'!E1990&lt;$R$10,E1990,$R$10)),IF(C1990=FALSE,FALSE,IF(C1990&lt;$R$10,C1990,$R$10)))</f>
        <v>0</v>
      </c>
      <c r="H1990" t="b">
        <f>IF('Input and Summary Results'!$J$4="yes",'Data Transformation'!F1990,'Data Transformation'!D1990)</f>
        <v>0</v>
      </c>
      <c r="I1990" t="str">
        <f t="shared" si="124"/>
        <v/>
      </c>
    </row>
    <row r="1991" spans="2:9" x14ac:dyDescent="0.55000000000000004">
      <c r="B1991" t="b">
        <f>IF('Input and Summary Results'!D1573=0,FALSE,'Input and Summary Results'!$B1573)</f>
        <v>0</v>
      </c>
      <c r="C1991" t="b">
        <f>IF(OR(B1991=0,'Input and Summary Results'!D1573=0,'Input and Summary Results'!D1573=""),FALSE,'Input and Summary Results'!$D1573)</f>
        <v>0</v>
      </c>
      <c r="D1991" t="b">
        <f>IF(OR(B1991=0,'Input and Summary Results'!E1573=0),FALSE,'Input and Summary Results'!$E1573)</f>
        <v>0</v>
      </c>
      <c r="E1991" t="b">
        <f t="shared" si="122"/>
        <v>0</v>
      </c>
      <c r="F1991" t="b">
        <f t="shared" si="123"/>
        <v>0</v>
      </c>
      <c r="G1991" t="b">
        <f>IF('Input and Summary Results'!$J$4="yes",IF(C1991=FALSE,FALSE,IF('Data Transformation'!E1991&lt;$R$10,E1991,$R$10)),IF(C1991=FALSE,FALSE,IF(C1991&lt;$R$10,C1991,$R$10)))</f>
        <v>0</v>
      </c>
      <c r="H1991" t="b">
        <f>IF('Input and Summary Results'!$J$4="yes",'Data Transformation'!F1991,'Data Transformation'!D1991)</f>
        <v>0</v>
      </c>
      <c r="I1991" t="str">
        <f t="shared" si="124"/>
        <v/>
      </c>
    </row>
    <row r="1992" spans="2:9" x14ac:dyDescent="0.55000000000000004">
      <c r="B1992" t="b">
        <f>IF('Input and Summary Results'!D1574=0,FALSE,'Input and Summary Results'!$B1574)</f>
        <v>0</v>
      </c>
      <c r="C1992" t="b">
        <f>IF(OR(B1992=0,'Input and Summary Results'!D1574=0,'Input and Summary Results'!D1574=""),FALSE,'Input and Summary Results'!$D1574)</f>
        <v>0</v>
      </c>
      <c r="D1992" t="b">
        <f>IF(OR(B1992=0,'Input and Summary Results'!E1574=0),FALSE,'Input and Summary Results'!$E1574)</f>
        <v>0</v>
      </c>
      <c r="E1992" t="b">
        <f t="shared" si="122"/>
        <v>0</v>
      </c>
      <c r="F1992" t="b">
        <f t="shared" si="123"/>
        <v>0</v>
      </c>
      <c r="G1992" t="b">
        <f>IF('Input and Summary Results'!$J$4="yes",IF(C1992=FALSE,FALSE,IF('Data Transformation'!E1992&lt;$R$10,E1992,$R$10)),IF(C1992=FALSE,FALSE,IF(C1992&lt;$R$10,C1992,$R$10)))</f>
        <v>0</v>
      </c>
      <c r="H1992" t="b">
        <f>IF('Input and Summary Results'!$J$4="yes",'Data Transformation'!F1992,'Data Transformation'!D1992)</f>
        <v>0</v>
      </c>
      <c r="I1992" t="str">
        <f t="shared" si="124"/>
        <v/>
      </c>
    </row>
    <row r="1993" spans="2:9" x14ac:dyDescent="0.55000000000000004">
      <c r="B1993" t="b">
        <f>IF('Input and Summary Results'!D1575=0,FALSE,'Input and Summary Results'!$B1575)</f>
        <v>0</v>
      </c>
      <c r="C1993" t="b">
        <f>IF(OR(B1993=0,'Input and Summary Results'!D1575=0,'Input and Summary Results'!D1575=""),FALSE,'Input and Summary Results'!$D1575)</f>
        <v>0</v>
      </c>
      <c r="D1993" t="b">
        <f>IF(OR(B1993=0,'Input and Summary Results'!E1575=0),FALSE,'Input and Summary Results'!$E1575)</f>
        <v>0</v>
      </c>
      <c r="E1993" t="b">
        <f t="shared" si="122"/>
        <v>0</v>
      </c>
      <c r="F1993" t="b">
        <f t="shared" si="123"/>
        <v>0</v>
      </c>
      <c r="G1993" t="b">
        <f>IF('Input and Summary Results'!$J$4="yes",IF(C1993=FALSE,FALSE,IF('Data Transformation'!E1993&lt;$R$10,E1993,$R$10)),IF(C1993=FALSE,FALSE,IF(C1993&lt;$R$10,C1993,$R$10)))</f>
        <v>0</v>
      </c>
      <c r="H1993" t="b">
        <f>IF('Input and Summary Results'!$J$4="yes",'Data Transformation'!F1993,'Data Transformation'!D1993)</f>
        <v>0</v>
      </c>
      <c r="I1993" t="str">
        <f t="shared" si="124"/>
        <v/>
      </c>
    </row>
    <row r="1994" spans="2:9" x14ac:dyDescent="0.55000000000000004">
      <c r="B1994" t="b">
        <f>IF('Input and Summary Results'!D1576=0,FALSE,'Input and Summary Results'!$B1576)</f>
        <v>0</v>
      </c>
      <c r="C1994" t="b">
        <f>IF(OR(B1994=0,'Input and Summary Results'!D1576=0,'Input and Summary Results'!D1576=""),FALSE,'Input and Summary Results'!$D1576)</f>
        <v>0</v>
      </c>
      <c r="D1994" t="b">
        <f>IF(OR(B1994=0,'Input and Summary Results'!E1576=0),FALSE,'Input and Summary Results'!$E1576)</f>
        <v>0</v>
      </c>
      <c r="E1994" t="b">
        <f t="shared" si="122"/>
        <v>0</v>
      </c>
      <c r="F1994" t="b">
        <f t="shared" si="123"/>
        <v>0</v>
      </c>
      <c r="G1994" t="b">
        <f>IF('Input and Summary Results'!$J$4="yes",IF(C1994=FALSE,FALSE,IF('Data Transformation'!E1994&lt;$R$10,E1994,$R$10)),IF(C1994=FALSE,FALSE,IF(C1994&lt;$R$10,C1994,$R$10)))</f>
        <v>0</v>
      </c>
      <c r="H1994" t="b">
        <f>IF('Input and Summary Results'!$J$4="yes",'Data Transformation'!F1994,'Data Transformation'!D1994)</f>
        <v>0</v>
      </c>
      <c r="I1994" t="str">
        <f t="shared" si="124"/>
        <v/>
      </c>
    </row>
    <row r="1995" spans="2:9" x14ac:dyDescent="0.55000000000000004">
      <c r="B1995" t="b">
        <f>IF('Input and Summary Results'!D1577=0,FALSE,'Input and Summary Results'!$B1577)</f>
        <v>0</v>
      </c>
      <c r="C1995" t="b">
        <f>IF(OR(B1995=0,'Input and Summary Results'!D1577=0,'Input and Summary Results'!D1577=""),FALSE,'Input and Summary Results'!$D1577)</f>
        <v>0</v>
      </c>
      <c r="D1995" t="b">
        <f>IF(OR(B1995=0,'Input and Summary Results'!E1577=0),FALSE,'Input and Summary Results'!$E1577)</f>
        <v>0</v>
      </c>
      <c r="E1995" t="b">
        <f t="shared" si="122"/>
        <v>0</v>
      </c>
      <c r="F1995" t="b">
        <f t="shared" si="123"/>
        <v>0</v>
      </c>
      <c r="G1995" t="b">
        <f>IF('Input and Summary Results'!$J$4="yes",IF(C1995=FALSE,FALSE,IF('Data Transformation'!E1995&lt;$R$10,E1995,$R$10)),IF(C1995=FALSE,FALSE,IF(C1995&lt;$R$10,C1995,$R$10)))</f>
        <v>0</v>
      </c>
      <c r="H1995" t="b">
        <f>IF('Input and Summary Results'!$J$4="yes",'Data Transformation'!F1995,'Data Transformation'!D1995)</f>
        <v>0</v>
      </c>
      <c r="I1995" t="str">
        <f t="shared" si="124"/>
        <v/>
      </c>
    </row>
    <row r="1996" spans="2:9" x14ac:dyDescent="0.55000000000000004">
      <c r="B1996" t="b">
        <f>IF('Input and Summary Results'!D1578=0,FALSE,'Input and Summary Results'!$B1578)</f>
        <v>0</v>
      </c>
      <c r="C1996" t="b">
        <f>IF(OR(B1996=0,'Input and Summary Results'!D1578=0,'Input and Summary Results'!D1578=""),FALSE,'Input and Summary Results'!$D1578)</f>
        <v>0</v>
      </c>
      <c r="D1996" t="b">
        <f>IF(OR(B1996=0,'Input and Summary Results'!E1578=0),FALSE,'Input and Summary Results'!$E1578)</f>
        <v>0</v>
      </c>
      <c r="E1996" t="b">
        <f t="shared" si="122"/>
        <v>0</v>
      </c>
      <c r="F1996" t="b">
        <f t="shared" si="123"/>
        <v>0</v>
      </c>
      <c r="G1996" t="b">
        <f>IF('Input and Summary Results'!$J$4="yes",IF(C1996=FALSE,FALSE,IF('Data Transformation'!E1996&lt;$R$10,E1996,$R$10)),IF(C1996=FALSE,FALSE,IF(C1996&lt;$R$10,C1996,$R$10)))</f>
        <v>0</v>
      </c>
      <c r="H1996" t="b">
        <f>IF('Input and Summary Results'!$J$4="yes",'Data Transformation'!F1996,'Data Transformation'!D1996)</f>
        <v>0</v>
      </c>
      <c r="I1996" t="str">
        <f t="shared" si="124"/>
        <v/>
      </c>
    </row>
    <row r="1997" spans="2:9" x14ac:dyDescent="0.55000000000000004">
      <c r="B1997" t="b">
        <f>IF('Input and Summary Results'!D1579=0,FALSE,'Input and Summary Results'!$B1579)</f>
        <v>0</v>
      </c>
      <c r="C1997" t="b">
        <f>IF(OR(B1997=0,'Input and Summary Results'!D1579=0,'Input and Summary Results'!D1579=""),FALSE,'Input and Summary Results'!$D1579)</f>
        <v>0</v>
      </c>
      <c r="D1997" t="b">
        <f>IF(OR(B1997=0,'Input and Summary Results'!E1579=0),FALSE,'Input and Summary Results'!$E1579)</f>
        <v>0</v>
      </c>
      <c r="E1997" t="b">
        <f t="shared" si="122"/>
        <v>0</v>
      </c>
      <c r="F1997" t="b">
        <f t="shared" si="123"/>
        <v>0</v>
      </c>
      <c r="G1997" t="b">
        <f>IF('Input and Summary Results'!$J$4="yes",IF(C1997=FALSE,FALSE,IF('Data Transformation'!E1997&lt;$R$10,E1997,$R$10)),IF(C1997=FALSE,FALSE,IF(C1997&lt;$R$10,C1997,$R$10)))</f>
        <v>0</v>
      </c>
      <c r="H1997" t="b">
        <f>IF('Input and Summary Results'!$J$4="yes",'Data Transformation'!F1997,'Data Transformation'!D1997)</f>
        <v>0</v>
      </c>
      <c r="I1997" t="str">
        <f t="shared" si="124"/>
        <v/>
      </c>
    </row>
    <row r="1998" spans="2:9" x14ac:dyDescent="0.55000000000000004">
      <c r="B1998" t="b">
        <f>IF('Input and Summary Results'!D1580=0,FALSE,'Input and Summary Results'!$B1580)</f>
        <v>0</v>
      </c>
      <c r="C1998" t="b">
        <f>IF(OR(B1998=0,'Input and Summary Results'!D1580=0,'Input and Summary Results'!D1580=""),FALSE,'Input and Summary Results'!$D1580)</f>
        <v>0</v>
      </c>
      <c r="D1998" t="b">
        <f>IF(OR(B1998=0,'Input and Summary Results'!E1580=0),FALSE,'Input and Summary Results'!$E1580)</f>
        <v>0</v>
      </c>
      <c r="E1998" t="b">
        <f t="shared" si="122"/>
        <v>0</v>
      </c>
      <c r="F1998" t="b">
        <f t="shared" si="123"/>
        <v>0</v>
      </c>
      <c r="G1998" t="b">
        <f>IF('Input and Summary Results'!$J$4="yes",IF(C1998=FALSE,FALSE,IF('Data Transformation'!E1998&lt;$R$10,E1998,$R$10)),IF(C1998=FALSE,FALSE,IF(C1998&lt;$R$10,C1998,$R$10)))</f>
        <v>0</v>
      </c>
      <c r="H1998" t="b">
        <f>IF('Input and Summary Results'!$J$4="yes",'Data Transformation'!F1998,'Data Transformation'!D1998)</f>
        <v>0</v>
      </c>
      <c r="I1998" t="str">
        <f t="shared" si="124"/>
        <v/>
      </c>
    </row>
    <row r="1999" spans="2:9" x14ac:dyDescent="0.55000000000000004">
      <c r="B1999" t="b">
        <f>IF('Input and Summary Results'!D1581=0,FALSE,'Input and Summary Results'!$B1581)</f>
        <v>0</v>
      </c>
      <c r="C1999" t="b">
        <f>IF(OR(B1999=0,'Input and Summary Results'!D1581=0,'Input and Summary Results'!D1581=""),FALSE,'Input and Summary Results'!$D1581)</f>
        <v>0</v>
      </c>
      <c r="D1999" t="b">
        <f>IF(OR(B1999=0,'Input and Summary Results'!E1581=0),FALSE,'Input and Summary Results'!$E1581)</f>
        <v>0</v>
      </c>
      <c r="E1999" t="b">
        <f t="shared" si="122"/>
        <v>0</v>
      </c>
      <c r="F1999" t="b">
        <f t="shared" si="123"/>
        <v>0</v>
      </c>
      <c r="G1999" t="b">
        <f>IF('Input and Summary Results'!$J$4="yes",IF(C1999=FALSE,FALSE,IF('Data Transformation'!E1999&lt;$R$10,E1999,$R$10)),IF(C1999=FALSE,FALSE,IF(C1999&lt;$R$10,C1999,$R$10)))</f>
        <v>0</v>
      </c>
      <c r="H1999" t="b">
        <f>IF('Input and Summary Results'!$J$4="yes",'Data Transformation'!F1999,'Data Transformation'!D1999)</f>
        <v>0</v>
      </c>
      <c r="I1999" t="str">
        <f t="shared" si="124"/>
        <v/>
      </c>
    </row>
    <row r="2000" spans="2:9" x14ac:dyDescent="0.55000000000000004">
      <c r="B2000" t="b">
        <f>IF('Input and Summary Results'!D1582=0,FALSE,'Input and Summary Results'!$B1582)</f>
        <v>0</v>
      </c>
      <c r="C2000" t="b">
        <f>IF(OR(B2000=0,'Input and Summary Results'!D1582=0,'Input and Summary Results'!D1582=""),FALSE,'Input and Summary Results'!$D1582)</f>
        <v>0</v>
      </c>
      <c r="D2000" t="b">
        <f>IF(OR(B2000=0,'Input and Summary Results'!E1582=0),FALSE,'Input and Summary Results'!$E1582)</f>
        <v>0</v>
      </c>
      <c r="E2000" t="b">
        <f t="shared" si="122"/>
        <v>0</v>
      </c>
      <c r="F2000" t="b">
        <f t="shared" si="123"/>
        <v>0</v>
      </c>
      <c r="G2000" t="b">
        <f>IF('Input and Summary Results'!$J$4="yes",IF(C2000=FALSE,FALSE,IF('Data Transformation'!E2000&lt;$R$10,E2000,$R$10)),IF(C2000=FALSE,FALSE,IF(C2000&lt;$R$10,C2000,$R$10)))</f>
        <v>0</v>
      </c>
      <c r="H2000" t="b">
        <f>IF('Input and Summary Results'!$J$4="yes",'Data Transformation'!F2000,'Data Transformation'!D2000)</f>
        <v>0</v>
      </c>
      <c r="I2000" t="str">
        <f t="shared" si="124"/>
        <v/>
      </c>
    </row>
    <row r="2001" spans="2:9" x14ac:dyDescent="0.55000000000000004">
      <c r="B2001" t="b">
        <f>IF('Input and Summary Results'!D1583=0,FALSE,'Input and Summary Results'!$B1583)</f>
        <v>0</v>
      </c>
      <c r="C2001" t="b">
        <f>IF(OR(B2001=0,'Input and Summary Results'!D1583=0,'Input and Summary Results'!D1583=""),FALSE,'Input and Summary Results'!$D1583)</f>
        <v>0</v>
      </c>
      <c r="D2001" t="b">
        <f>IF(OR(B2001=0,'Input and Summary Results'!E1583=0),FALSE,'Input and Summary Results'!$E1583)</f>
        <v>0</v>
      </c>
      <c r="E2001" t="b">
        <f t="shared" si="122"/>
        <v>0</v>
      </c>
      <c r="F2001" t="b">
        <f t="shared" si="123"/>
        <v>0</v>
      </c>
      <c r="G2001" t="b">
        <f>IF('Input and Summary Results'!$J$4="yes",IF(C2001=FALSE,FALSE,IF('Data Transformation'!E2001&lt;$R$10,E2001,$R$10)),IF(C2001=FALSE,FALSE,IF(C2001&lt;$R$10,C2001,$R$10)))</f>
        <v>0</v>
      </c>
      <c r="H2001" t="b">
        <f>IF('Input and Summary Results'!$J$4="yes",'Data Transformation'!F2001,'Data Transformation'!D2001)</f>
        <v>0</v>
      </c>
      <c r="I2001" t="str">
        <f t="shared" si="124"/>
        <v/>
      </c>
    </row>
    <row r="2002" spans="2:9" x14ac:dyDescent="0.55000000000000004">
      <c r="B2002" t="b">
        <f>IF('Input and Summary Results'!D1584=0,FALSE,'Input and Summary Results'!$B1584)</f>
        <v>0</v>
      </c>
      <c r="C2002" t="b">
        <f>IF(OR(B2002=0,'Input and Summary Results'!D1584=0,'Input and Summary Results'!D1584=""),FALSE,'Input and Summary Results'!$D1584)</f>
        <v>0</v>
      </c>
      <c r="D2002" t="b">
        <f>IF(OR(B2002=0,'Input and Summary Results'!E1584=0),FALSE,'Input and Summary Results'!$E1584)</f>
        <v>0</v>
      </c>
      <c r="E2002" t="b">
        <f t="shared" si="122"/>
        <v>0</v>
      </c>
      <c r="F2002" t="b">
        <f t="shared" si="123"/>
        <v>0</v>
      </c>
      <c r="G2002" t="b">
        <f>IF('Input and Summary Results'!$J$4="yes",IF(C2002=FALSE,FALSE,IF('Data Transformation'!E2002&lt;$R$10,E2002,$R$10)),IF(C2002=FALSE,FALSE,IF(C2002&lt;$R$10,C2002,$R$10)))</f>
        <v>0</v>
      </c>
      <c r="H2002" t="b">
        <f>IF('Input and Summary Results'!$J$4="yes",'Data Transformation'!F2002,'Data Transformation'!D2002)</f>
        <v>0</v>
      </c>
      <c r="I2002" t="str">
        <f t="shared" si="124"/>
        <v/>
      </c>
    </row>
    <row r="2003" spans="2:9" x14ac:dyDescent="0.55000000000000004">
      <c r="B2003" t="b">
        <f>IF('Input and Summary Results'!D1585=0,FALSE,'Input and Summary Results'!$B1585)</f>
        <v>0</v>
      </c>
      <c r="C2003" t="b">
        <f>IF(OR(B2003=0,'Input and Summary Results'!D1585=0,'Input and Summary Results'!D1585=""),FALSE,'Input and Summary Results'!$D1585)</f>
        <v>0</v>
      </c>
      <c r="D2003" t="b">
        <f>IF(OR(B2003=0,'Input and Summary Results'!E1585=0),FALSE,'Input and Summary Results'!$E1585)</f>
        <v>0</v>
      </c>
      <c r="E2003" t="b">
        <f t="shared" si="122"/>
        <v>0</v>
      </c>
      <c r="F2003" t="b">
        <f t="shared" si="123"/>
        <v>0</v>
      </c>
      <c r="G2003" t="b">
        <f>IF('Input and Summary Results'!$J$4="yes",IF(C2003=FALSE,FALSE,IF('Data Transformation'!E2003&lt;$R$10,E2003,$R$10)),IF(C2003=FALSE,FALSE,IF(C2003&lt;$R$10,C2003,$R$10)))</f>
        <v>0</v>
      </c>
      <c r="H2003" t="b">
        <f>IF('Input and Summary Results'!$J$4="yes",'Data Transformation'!F2003,'Data Transformation'!D2003)</f>
        <v>0</v>
      </c>
      <c r="I2003" t="str">
        <f t="shared" si="124"/>
        <v/>
      </c>
    </row>
    <row r="2004" spans="2:9" x14ac:dyDescent="0.55000000000000004">
      <c r="B2004" t="b">
        <f>IF('Input and Summary Results'!D1586=0,FALSE,'Input and Summary Results'!$B1586)</f>
        <v>0</v>
      </c>
      <c r="C2004" t="b">
        <f>IF(OR(B2004=0,'Input and Summary Results'!D1586=0,'Input and Summary Results'!D1586=""),FALSE,'Input and Summary Results'!$D1586)</f>
        <v>0</v>
      </c>
      <c r="D2004" t="b">
        <f>IF(OR(B2004=0,'Input and Summary Results'!E1586=0),FALSE,'Input and Summary Results'!$E1586)</f>
        <v>0</v>
      </c>
      <c r="E2004" t="b">
        <f t="shared" si="122"/>
        <v>0</v>
      </c>
      <c r="F2004" t="b">
        <f t="shared" si="123"/>
        <v>0</v>
      </c>
      <c r="G2004" t="b">
        <f>IF('Input and Summary Results'!$J$4="yes",IF(C2004=FALSE,FALSE,IF('Data Transformation'!E2004&lt;$R$10,E2004,$R$10)),IF(C2004=FALSE,FALSE,IF(C2004&lt;$R$10,C2004,$R$10)))</f>
        <v>0</v>
      </c>
      <c r="H2004" t="b">
        <f>IF('Input and Summary Results'!$J$4="yes",'Data Transformation'!F2004,'Data Transformation'!D2004)</f>
        <v>0</v>
      </c>
      <c r="I2004" t="str">
        <f t="shared" si="124"/>
        <v/>
      </c>
    </row>
    <row r="2005" spans="2:9" x14ac:dyDescent="0.55000000000000004">
      <c r="B2005" t="b">
        <f>IF('Input and Summary Results'!D1587=0,FALSE,'Input and Summary Results'!$B1587)</f>
        <v>0</v>
      </c>
      <c r="C2005" t="b">
        <f>IF(OR(B2005=0,'Input and Summary Results'!D1587=0,'Input and Summary Results'!D1587=""),FALSE,'Input and Summary Results'!$D1587)</f>
        <v>0</v>
      </c>
      <c r="D2005" t="b">
        <f>IF(OR(B2005=0,'Input and Summary Results'!E1587=0),FALSE,'Input and Summary Results'!$E1587)</f>
        <v>0</v>
      </c>
      <c r="E2005" t="b">
        <f t="shared" si="122"/>
        <v>0</v>
      </c>
      <c r="F2005" t="b">
        <f t="shared" si="123"/>
        <v>0</v>
      </c>
      <c r="G2005" t="b">
        <f>IF('Input and Summary Results'!$J$4="yes",IF(C2005=FALSE,FALSE,IF('Data Transformation'!E2005&lt;$R$10,E2005,$R$10)),IF(C2005=FALSE,FALSE,IF(C2005&lt;$R$10,C2005,$R$10)))</f>
        <v>0</v>
      </c>
      <c r="H2005" t="b">
        <f>IF('Input and Summary Results'!$J$4="yes",'Data Transformation'!F2005,'Data Transformation'!D2005)</f>
        <v>0</v>
      </c>
      <c r="I2005" t="str">
        <f t="shared" si="124"/>
        <v/>
      </c>
    </row>
    <row r="2006" spans="2:9" x14ac:dyDescent="0.55000000000000004">
      <c r="B2006" t="b">
        <f>IF('Input and Summary Results'!D1588=0,FALSE,'Input and Summary Results'!$B1588)</f>
        <v>0</v>
      </c>
      <c r="C2006" t="b">
        <f>IF(OR(B2006=0,'Input and Summary Results'!D1588=0,'Input and Summary Results'!D1588=""),FALSE,'Input and Summary Results'!$D1588)</f>
        <v>0</v>
      </c>
      <c r="D2006" t="b">
        <f>IF(OR(B2006=0,'Input and Summary Results'!E1588=0),FALSE,'Input and Summary Results'!$E1588)</f>
        <v>0</v>
      </c>
      <c r="E2006" t="b">
        <f t="shared" si="122"/>
        <v>0</v>
      </c>
      <c r="F2006" t="b">
        <f t="shared" si="123"/>
        <v>0</v>
      </c>
      <c r="G2006" t="b">
        <f>IF('Input and Summary Results'!$J$4="yes",IF(C2006=FALSE,FALSE,IF('Data Transformation'!E2006&lt;$R$10,E2006,$R$10)),IF(C2006=FALSE,FALSE,IF(C2006&lt;$R$10,C2006,$R$10)))</f>
        <v>0</v>
      </c>
      <c r="H2006" t="b">
        <f>IF('Input and Summary Results'!$J$4="yes",'Data Transformation'!F2006,'Data Transformation'!D2006)</f>
        <v>0</v>
      </c>
      <c r="I2006" t="str">
        <f t="shared" si="124"/>
        <v/>
      </c>
    </row>
    <row r="2007" spans="2:9" x14ac:dyDescent="0.55000000000000004">
      <c r="B2007" t="b">
        <f>IF('Input and Summary Results'!D1589=0,FALSE,'Input and Summary Results'!$B1589)</f>
        <v>0</v>
      </c>
      <c r="C2007" t="b">
        <f>IF(OR(B2007=0,'Input and Summary Results'!D1589=0,'Input and Summary Results'!D1589=""),FALSE,'Input and Summary Results'!$D1589)</f>
        <v>0</v>
      </c>
      <c r="D2007" t="b">
        <f>IF(OR(B2007=0,'Input and Summary Results'!E1589=0),FALSE,'Input and Summary Results'!$E1589)</f>
        <v>0</v>
      </c>
      <c r="E2007" t="b">
        <f t="shared" si="122"/>
        <v>0</v>
      </c>
      <c r="F2007" t="b">
        <f t="shared" si="123"/>
        <v>0</v>
      </c>
      <c r="G2007" t="b">
        <f>IF('Input and Summary Results'!$J$4="yes",IF(C2007=FALSE,FALSE,IF('Data Transformation'!E2007&lt;$R$10,E2007,$R$10)),IF(C2007=FALSE,FALSE,IF(C2007&lt;$R$10,C2007,$R$10)))</f>
        <v>0</v>
      </c>
      <c r="H2007" t="b">
        <f>IF('Input and Summary Results'!$J$4="yes",'Data Transformation'!F2007,'Data Transformation'!D2007)</f>
        <v>0</v>
      </c>
      <c r="I2007" t="str">
        <f t="shared" si="124"/>
        <v/>
      </c>
    </row>
    <row r="2008" spans="2:9" x14ac:dyDescent="0.55000000000000004">
      <c r="B2008" t="b">
        <f>IF('Input and Summary Results'!D1590=0,FALSE,'Input and Summary Results'!$B1590)</f>
        <v>0</v>
      </c>
      <c r="C2008" t="b">
        <f>IF(OR(B2008=0,'Input and Summary Results'!D1590=0,'Input and Summary Results'!D1590=""),FALSE,'Input and Summary Results'!$D1590)</f>
        <v>0</v>
      </c>
      <c r="D2008" t="b">
        <f>IF(OR(B2008=0,'Input and Summary Results'!E1590=0),FALSE,'Input and Summary Results'!$E1590)</f>
        <v>0</v>
      </c>
      <c r="E2008" t="b">
        <f t="shared" si="122"/>
        <v>0</v>
      </c>
      <c r="F2008" t="b">
        <f t="shared" si="123"/>
        <v>0</v>
      </c>
      <c r="G2008" t="b">
        <f>IF('Input and Summary Results'!$J$4="yes",IF(C2008=FALSE,FALSE,IF('Data Transformation'!E2008&lt;$R$10,E2008,$R$10)),IF(C2008=FALSE,FALSE,IF(C2008&lt;$R$10,C2008,$R$10)))</f>
        <v>0</v>
      </c>
      <c r="H2008" t="b">
        <f>IF('Input and Summary Results'!$J$4="yes",'Data Transformation'!F2008,'Data Transformation'!D2008)</f>
        <v>0</v>
      </c>
      <c r="I2008" t="str">
        <f t="shared" si="124"/>
        <v/>
      </c>
    </row>
    <row r="2009" spans="2:9" x14ac:dyDescent="0.55000000000000004">
      <c r="B2009" t="b">
        <f>IF('Input and Summary Results'!D1591=0,FALSE,'Input and Summary Results'!$B1591)</f>
        <v>0</v>
      </c>
      <c r="C2009" t="b">
        <f>IF(OR(B2009=0,'Input and Summary Results'!D1591=0,'Input and Summary Results'!D1591=""),FALSE,'Input and Summary Results'!$D1591)</f>
        <v>0</v>
      </c>
      <c r="D2009" t="b">
        <f>IF(OR(B2009=0,'Input and Summary Results'!E1591=0),FALSE,'Input and Summary Results'!$E1591)</f>
        <v>0</v>
      </c>
      <c r="E2009" t="b">
        <f t="shared" si="122"/>
        <v>0</v>
      </c>
      <c r="F2009" t="b">
        <f t="shared" si="123"/>
        <v>0</v>
      </c>
      <c r="G2009" t="b">
        <f>IF('Input and Summary Results'!$J$4="yes",IF(C2009=FALSE,FALSE,IF('Data Transformation'!E2009&lt;$R$10,E2009,$R$10)),IF(C2009=FALSE,FALSE,IF(C2009&lt;$R$10,C2009,$R$10)))</f>
        <v>0</v>
      </c>
      <c r="H2009" t="b">
        <f>IF('Input and Summary Results'!$J$4="yes",'Data Transformation'!F2009,'Data Transformation'!D2009)</f>
        <v>0</v>
      </c>
      <c r="I2009" t="str">
        <f t="shared" si="124"/>
        <v/>
      </c>
    </row>
    <row r="2010" spans="2:9" x14ac:dyDescent="0.55000000000000004">
      <c r="B2010" t="b">
        <f>IF('Input and Summary Results'!D1592=0,FALSE,'Input and Summary Results'!$B1592)</f>
        <v>0</v>
      </c>
      <c r="C2010" t="b">
        <f>IF(OR(B2010=0,'Input and Summary Results'!D1592=0,'Input and Summary Results'!D1592=""),FALSE,'Input and Summary Results'!$D1592)</f>
        <v>0</v>
      </c>
      <c r="D2010" t="b">
        <f>IF(OR(B2010=0,'Input and Summary Results'!E1592=0),FALSE,'Input and Summary Results'!$E1592)</f>
        <v>0</v>
      </c>
      <c r="E2010" t="b">
        <f t="shared" si="122"/>
        <v>0</v>
      </c>
      <c r="F2010" t="b">
        <f t="shared" si="123"/>
        <v>0</v>
      </c>
      <c r="G2010" t="b">
        <f>IF('Input and Summary Results'!$J$4="yes",IF(C2010=FALSE,FALSE,IF('Data Transformation'!E2010&lt;$R$10,E2010,$R$10)),IF(C2010=FALSE,FALSE,IF(C2010&lt;$R$10,C2010,$R$10)))</f>
        <v>0</v>
      </c>
      <c r="H2010" t="b">
        <f>IF('Input and Summary Results'!$J$4="yes",'Data Transformation'!F2010,'Data Transformation'!D2010)</f>
        <v>0</v>
      </c>
      <c r="I2010" t="str">
        <f t="shared" si="124"/>
        <v/>
      </c>
    </row>
    <row r="2011" spans="2:9" x14ac:dyDescent="0.55000000000000004">
      <c r="B2011" t="b">
        <f>IF('Input and Summary Results'!D1593=0,FALSE,'Input and Summary Results'!$B1593)</f>
        <v>0</v>
      </c>
      <c r="C2011" t="b">
        <f>IF(OR(B2011=0,'Input and Summary Results'!D1593=0,'Input and Summary Results'!D1593=""),FALSE,'Input and Summary Results'!$D1593)</f>
        <v>0</v>
      </c>
      <c r="D2011" t="b">
        <f>IF(OR(B2011=0,'Input and Summary Results'!E1593=0),FALSE,'Input and Summary Results'!$E1593)</f>
        <v>0</v>
      </c>
      <c r="E2011" t="b">
        <f t="shared" si="122"/>
        <v>0</v>
      </c>
      <c r="F2011" t="b">
        <f t="shared" si="123"/>
        <v>0</v>
      </c>
      <c r="G2011" t="b">
        <f>IF('Input and Summary Results'!$J$4="yes",IF(C2011=FALSE,FALSE,IF('Data Transformation'!E2011&lt;$R$10,E2011,$R$10)),IF(C2011=FALSE,FALSE,IF(C2011&lt;$R$10,C2011,$R$10)))</f>
        <v>0</v>
      </c>
      <c r="H2011" t="b">
        <f>IF('Input and Summary Results'!$J$4="yes",'Data Transformation'!F2011,'Data Transformation'!D2011)</f>
        <v>0</v>
      </c>
      <c r="I2011" t="str">
        <f t="shared" si="124"/>
        <v/>
      </c>
    </row>
    <row r="2012" spans="2:9" x14ac:dyDescent="0.55000000000000004">
      <c r="B2012" t="b">
        <f>IF('Input and Summary Results'!D1594=0,FALSE,'Input and Summary Results'!$B1594)</f>
        <v>0</v>
      </c>
      <c r="C2012" t="b">
        <f>IF(OR(B2012=0,'Input and Summary Results'!D1594=0,'Input and Summary Results'!D1594=""),FALSE,'Input and Summary Results'!$D1594)</f>
        <v>0</v>
      </c>
      <c r="D2012" t="b">
        <f>IF(OR(B2012=0,'Input and Summary Results'!E1594=0),FALSE,'Input and Summary Results'!$E1594)</f>
        <v>0</v>
      </c>
      <c r="E2012" t="b">
        <f t="shared" si="122"/>
        <v>0</v>
      </c>
      <c r="F2012" t="b">
        <f t="shared" si="123"/>
        <v>0</v>
      </c>
      <c r="G2012" t="b">
        <f>IF('Input and Summary Results'!$J$4="yes",IF(C2012=FALSE,FALSE,IF('Data Transformation'!E2012&lt;$R$10,E2012,$R$10)),IF(C2012=FALSE,FALSE,IF(C2012&lt;$R$10,C2012,$R$10)))</f>
        <v>0</v>
      </c>
      <c r="H2012" t="b">
        <f>IF('Input and Summary Results'!$J$4="yes",'Data Transformation'!F2012,'Data Transformation'!D2012)</f>
        <v>0</v>
      </c>
      <c r="I2012" t="str">
        <f t="shared" si="124"/>
        <v/>
      </c>
    </row>
    <row r="2013" spans="2:9" x14ac:dyDescent="0.55000000000000004">
      <c r="B2013" t="b">
        <f>IF('Input and Summary Results'!D1595=0,FALSE,'Input and Summary Results'!$B1595)</f>
        <v>0</v>
      </c>
      <c r="C2013" t="b">
        <f>IF(OR(B2013=0,'Input and Summary Results'!D1595=0,'Input and Summary Results'!D1595=""),FALSE,'Input and Summary Results'!$D1595)</f>
        <v>0</v>
      </c>
      <c r="D2013" t="b">
        <f>IF(OR(B2013=0,'Input and Summary Results'!E1595=0),FALSE,'Input and Summary Results'!$E1595)</f>
        <v>0</v>
      </c>
      <c r="E2013" t="b">
        <f t="shared" si="122"/>
        <v>0</v>
      </c>
      <c r="F2013" t="b">
        <f t="shared" si="123"/>
        <v>0</v>
      </c>
      <c r="G2013" t="b">
        <f>IF('Input and Summary Results'!$J$4="yes",IF(C2013=FALSE,FALSE,IF('Data Transformation'!E2013&lt;$R$10,E2013,$R$10)),IF(C2013=FALSE,FALSE,IF(C2013&lt;$R$10,C2013,$R$10)))</f>
        <v>0</v>
      </c>
      <c r="H2013" t="b">
        <f>IF('Input and Summary Results'!$J$4="yes",'Data Transformation'!F2013,'Data Transformation'!D2013)</f>
        <v>0</v>
      </c>
      <c r="I2013" t="str">
        <f t="shared" si="124"/>
        <v/>
      </c>
    </row>
    <row r="2014" spans="2:9" x14ac:dyDescent="0.55000000000000004">
      <c r="B2014" t="b">
        <f>IF('Input and Summary Results'!D1596=0,FALSE,'Input and Summary Results'!$B1596)</f>
        <v>0</v>
      </c>
      <c r="C2014" t="b">
        <f>IF(OR(B2014=0,'Input and Summary Results'!D1596=0,'Input and Summary Results'!D1596=""),FALSE,'Input and Summary Results'!$D1596)</f>
        <v>0</v>
      </c>
      <c r="D2014" t="b">
        <f>IF(OR(B2014=0,'Input and Summary Results'!E1596=0),FALSE,'Input and Summary Results'!$E1596)</f>
        <v>0</v>
      </c>
      <c r="E2014" t="b">
        <f t="shared" si="122"/>
        <v>0</v>
      </c>
      <c r="F2014" t="b">
        <f t="shared" si="123"/>
        <v>0</v>
      </c>
      <c r="G2014" t="b">
        <f>IF('Input and Summary Results'!$J$4="yes",IF(C2014=FALSE,FALSE,IF('Data Transformation'!E2014&lt;$R$10,E2014,$R$10)),IF(C2014=FALSE,FALSE,IF(C2014&lt;$R$10,C2014,$R$10)))</f>
        <v>0</v>
      </c>
      <c r="H2014" t="b">
        <f>IF('Input and Summary Results'!$J$4="yes",'Data Transformation'!F2014,'Data Transformation'!D2014)</f>
        <v>0</v>
      </c>
      <c r="I2014" t="str">
        <f t="shared" si="124"/>
        <v/>
      </c>
    </row>
    <row r="2015" spans="2:9" x14ac:dyDescent="0.55000000000000004">
      <c r="B2015" t="b">
        <f>IF('Input and Summary Results'!D1597=0,FALSE,'Input and Summary Results'!$B1597)</f>
        <v>0</v>
      </c>
      <c r="C2015" t="b">
        <f>IF(OR(B2015=0,'Input and Summary Results'!D1597=0,'Input and Summary Results'!D1597=""),FALSE,'Input and Summary Results'!$D1597)</f>
        <v>0</v>
      </c>
      <c r="D2015" t="b">
        <f>IF(OR(B2015=0,'Input and Summary Results'!E1597=0),FALSE,'Input and Summary Results'!$E1597)</f>
        <v>0</v>
      </c>
      <c r="E2015" t="b">
        <f t="shared" si="122"/>
        <v>0</v>
      </c>
      <c r="F2015" t="b">
        <f t="shared" si="123"/>
        <v>0</v>
      </c>
      <c r="G2015" t="b">
        <f>IF('Input and Summary Results'!$J$4="yes",IF(C2015=FALSE,FALSE,IF('Data Transformation'!E2015&lt;$R$10,E2015,$R$10)),IF(C2015=FALSE,FALSE,IF(C2015&lt;$R$10,C2015,$R$10)))</f>
        <v>0</v>
      </c>
      <c r="H2015" t="b">
        <f>IF('Input and Summary Results'!$J$4="yes",'Data Transformation'!F2015,'Data Transformation'!D2015)</f>
        <v>0</v>
      </c>
      <c r="I2015" t="str">
        <f t="shared" si="124"/>
        <v/>
      </c>
    </row>
    <row r="2016" spans="2:9" x14ac:dyDescent="0.55000000000000004">
      <c r="B2016" t="b">
        <f>IF('Input and Summary Results'!D1598=0,FALSE,'Input and Summary Results'!$B1598)</f>
        <v>0</v>
      </c>
      <c r="C2016" t="b">
        <f>IF(OR(B2016=0,'Input and Summary Results'!D1598=0,'Input and Summary Results'!D1598=""),FALSE,'Input and Summary Results'!$D1598)</f>
        <v>0</v>
      </c>
      <c r="D2016" t="b">
        <f>IF(OR(B2016=0,'Input and Summary Results'!E1598=0),FALSE,'Input and Summary Results'!$E1598)</f>
        <v>0</v>
      </c>
      <c r="E2016" t="b">
        <f t="shared" si="122"/>
        <v>0</v>
      </c>
      <c r="F2016" t="b">
        <f t="shared" si="123"/>
        <v>0</v>
      </c>
      <c r="G2016" t="b">
        <f>IF('Input and Summary Results'!$J$4="yes",IF(C2016=FALSE,FALSE,IF('Data Transformation'!E2016&lt;$R$10,E2016,$R$10)),IF(C2016=FALSE,FALSE,IF(C2016&lt;$R$10,C2016,$R$10)))</f>
        <v>0</v>
      </c>
      <c r="H2016" t="b">
        <f>IF('Input and Summary Results'!$J$4="yes",'Data Transformation'!F2016,'Data Transformation'!D2016)</f>
        <v>0</v>
      </c>
      <c r="I2016" t="str">
        <f t="shared" si="124"/>
        <v/>
      </c>
    </row>
    <row r="2017" spans="2:9" x14ac:dyDescent="0.55000000000000004">
      <c r="B2017" t="b">
        <f>IF('Input and Summary Results'!D1599=0,FALSE,'Input and Summary Results'!$B1599)</f>
        <v>0</v>
      </c>
      <c r="C2017" t="b">
        <f>IF(OR(B2017=0,'Input and Summary Results'!D1599=0,'Input and Summary Results'!D1599=""),FALSE,'Input and Summary Results'!$D1599)</f>
        <v>0</v>
      </c>
      <c r="D2017" t="b">
        <f>IF(OR(B2017=0,'Input and Summary Results'!E1599=0),FALSE,'Input and Summary Results'!$E1599)</f>
        <v>0</v>
      </c>
      <c r="E2017" t="b">
        <f t="shared" si="122"/>
        <v>0</v>
      </c>
      <c r="F2017" t="b">
        <f t="shared" si="123"/>
        <v>0</v>
      </c>
      <c r="G2017" t="b">
        <f>IF('Input and Summary Results'!$J$4="yes",IF(C2017=FALSE,FALSE,IF('Data Transformation'!E2017&lt;$R$10,E2017,$R$10)),IF(C2017=FALSE,FALSE,IF(C2017&lt;$R$10,C2017,$R$10)))</f>
        <v>0</v>
      </c>
      <c r="H2017" t="b">
        <f>IF('Input and Summary Results'!$J$4="yes",'Data Transformation'!F2017,'Data Transformation'!D2017)</f>
        <v>0</v>
      </c>
      <c r="I2017" t="str">
        <f t="shared" si="124"/>
        <v/>
      </c>
    </row>
    <row r="2018" spans="2:9" x14ac:dyDescent="0.55000000000000004">
      <c r="B2018" t="b">
        <f>IF('Input and Summary Results'!D1600=0,FALSE,'Input and Summary Results'!$B1600)</f>
        <v>0</v>
      </c>
      <c r="C2018" t="b">
        <f>IF(OR(B2018=0,'Input and Summary Results'!D1600=0,'Input and Summary Results'!D1600=""),FALSE,'Input and Summary Results'!$D1600)</f>
        <v>0</v>
      </c>
      <c r="D2018" t="b">
        <f>IF(OR(B2018=0,'Input and Summary Results'!E1600=0),FALSE,'Input and Summary Results'!$E1600)</f>
        <v>0</v>
      </c>
      <c r="E2018" t="b">
        <f t="shared" si="122"/>
        <v>0</v>
      </c>
      <c r="F2018" t="b">
        <f t="shared" si="123"/>
        <v>0</v>
      </c>
      <c r="G2018" t="b">
        <f>IF('Input and Summary Results'!$J$4="yes",IF(C2018=FALSE,FALSE,IF('Data Transformation'!E2018&lt;$R$10,E2018,$R$10)),IF(C2018=FALSE,FALSE,IF(C2018&lt;$R$10,C2018,$R$10)))</f>
        <v>0</v>
      </c>
      <c r="H2018" t="b">
        <f>IF('Input and Summary Results'!$J$4="yes",'Data Transformation'!F2018,'Data Transformation'!D2018)</f>
        <v>0</v>
      </c>
      <c r="I2018" t="str">
        <f t="shared" si="124"/>
        <v/>
      </c>
    </row>
    <row r="2019" spans="2:9" x14ac:dyDescent="0.55000000000000004">
      <c r="B2019" t="b">
        <f>IF('Input and Summary Results'!D1601=0,FALSE,'Input and Summary Results'!$B1601)</f>
        <v>0</v>
      </c>
      <c r="C2019" t="b">
        <f>IF(OR(B2019=0,'Input and Summary Results'!D1601=0,'Input and Summary Results'!D1601=""),FALSE,'Input and Summary Results'!$D1601)</f>
        <v>0</v>
      </c>
      <c r="D2019" t="b">
        <f>IF(OR(B2019=0,'Input and Summary Results'!E1601=0),FALSE,'Input and Summary Results'!$E1601)</f>
        <v>0</v>
      </c>
      <c r="E2019" t="b">
        <f t="shared" si="122"/>
        <v>0</v>
      </c>
      <c r="F2019" t="b">
        <f t="shared" si="123"/>
        <v>0</v>
      </c>
      <c r="G2019" t="b">
        <f>IF('Input and Summary Results'!$J$4="yes",IF(C2019=FALSE,FALSE,IF('Data Transformation'!E2019&lt;$R$10,E2019,$R$10)),IF(C2019=FALSE,FALSE,IF(C2019&lt;$R$10,C2019,$R$10)))</f>
        <v>0</v>
      </c>
      <c r="H2019" t="b">
        <f>IF('Input and Summary Results'!$J$4="yes",'Data Transformation'!F2019,'Data Transformation'!D2019)</f>
        <v>0</v>
      </c>
      <c r="I2019" t="str">
        <f t="shared" si="124"/>
        <v/>
      </c>
    </row>
    <row r="2020" spans="2:9" x14ac:dyDescent="0.55000000000000004">
      <c r="B2020" t="b">
        <f>IF('Input and Summary Results'!D1602=0,FALSE,'Input and Summary Results'!$B1602)</f>
        <v>0</v>
      </c>
      <c r="C2020" t="b">
        <f>IF(OR(B2020=0,'Input and Summary Results'!D1602=0,'Input and Summary Results'!D1602=""),FALSE,'Input and Summary Results'!$D1602)</f>
        <v>0</v>
      </c>
      <c r="D2020" t="b">
        <f>IF(OR(B2020=0,'Input and Summary Results'!E1602=0),FALSE,'Input and Summary Results'!$E1602)</f>
        <v>0</v>
      </c>
      <c r="E2020" t="b">
        <f t="shared" si="122"/>
        <v>0</v>
      </c>
      <c r="F2020" t="b">
        <f t="shared" si="123"/>
        <v>0</v>
      </c>
      <c r="G2020" t="b">
        <f>IF('Input and Summary Results'!$J$4="yes",IF(C2020=FALSE,FALSE,IF('Data Transformation'!E2020&lt;$R$10,E2020,$R$10)),IF(C2020=FALSE,FALSE,IF(C2020&lt;$R$10,C2020,$R$10)))</f>
        <v>0</v>
      </c>
      <c r="H2020" t="b">
        <f>IF('Input and Summary Results'!$J$4="yes",'Data Transformation'!F2020,'Data Transformation'!D2020)</f>
        <v>0</v>
      </c>
      <c r="I2020" t="str">
        <f t="shared" si="124"/>
        <v/>
      </c>
    </row>
    <row r="2021" spans="2:9" x14ac:dyDescent="0.55000000000000004">
      <c r="B2021" t="b">
        <f>IF('Input and Summary Results'!D1603=0,FALSE,'Input and Summary Results'!$B1603)</f>
        <v>0</v>
      </c>
      <c r="C2021" t="b">
        <f>IF(OR(B2021=0,'Input and Summary Results'!D1603=0,'Input and Summary Results'!D1603=""),FALSE,'Input and Summary Results'!$D1603)</f>
        <v>0</v>
      </c>
      <c r="D2021" t="b">
        <f>IF(OR(B2021=0,'Input and Summary Results'!E1603=0),FALSE,'Input and Summary Results'!$E1603)</f>
        <v>0</v>
      </c>
      <c r="E2021" t="b">
        <f t="shared" si="122"/>
        <v>0</v>
      </c>
      <c r="F2021" t="b">
        <f t="shared" si="123"/>
        <v>0</v>
      </c>
      <c r="G2021" t="b">
        <f>IF('Input and Summary Results'!$J$4="yes",IF(C2021=FALSE,FALSE,IF('Data Transformation'!E2021&lt;$R$10,E2021,$R$10)),IF(C2021=FALSE,FALSE,IF(C2021&lt;$R$10,C2021,$R$10)))</f>
        <v>0</v>
      </c>
      <c r="H2021" t="b">
        <f>IF('Input and Summary Results'!$J$4="yes",'Data Transformation'!F2021,'Data Transformation'!D2021)</f>
        <v>0</v>
      </c>
      <c r="I2021" t="str">
        <f t="shared" si="124"/>
        <v/>
      </c>
    </row>
    <row r="2022" spans="2:9" x14ac:dyDescent="0.55000000000000004">
      <c r="B2022" t="b">
        <f>IF('Input and Summary Results'!D1604=0,FALSE,'Input and Summary Results'!$B1604)</f>
        <v>0</v>
      </c>
      <c r="C2022" t="b">
        <f>IF(OR(B2022=0,'Input and Summary Results'!D1604=0,'Input and Summary Results'!D1604=""),FALSE,'Input and Summary Results'!$D1604)</f>
        <v>0</v>
      </c>
      <c r="D2022" t="b">
        <f>IF(OR(B2022=0,'Input and Summary Results'!E1604=0),FALSE,'Input and Summary Results'!$E1604)</f>
        <v>0</v>
      </c>
      <c r="E2022" t="b">
        <f t="shared" si="122"/>
        <v>0</v>
      </c>
      <c r="F2022" t="b">
        <f t="shared" si="123"/>
        <v>0</v>
      </c>
      <c r="G2022" t="b">
        <f>IF('Input and Summary Results'!$J$4="yes",IF(C2022=FALSE,FALSE,IF('Data Transformation'!E2022&lt;$R$10,E2022,$R$10)),IF(C2022=FALSE,FALSE,IF(C2022&lt;$R$10,C2022,$R$10)))</f>
        <v>0</v>
      </c>
      <c r="H2022" t="b">
        <f>IF('Input and Summary Results'!$J$4="yes",'Data Transformation'!F2022,'Data Transformation'!D2022)</f>
        <v>0</v>
      </c>
      <c r="I2022" t="str">
        <f t="shared" si="124"/>
        <v/>
      </c>
    </row>
    <row r="2023" spans="2:9" x14ac:dyDescent="0.55000000000000004">
      <c r="B2023" t="b">
        <f>IF('Input and Summary Results'!D1605=0,FALSE,'Input and Summary Results'!$B1605)</f>
        <v>0</v>
      </c>
      <c r="C2023" t="b">
        <f>IF(OR(B2023=0,'Input and Summary Results'!D1605=0,'Input and Summary Results'!D1605=""),FALSE,'Input and Summary Results'!$D1605)</f>
        <v>0</v>
      </c>
      <c r="D2023" t="b">
        <f>IF(OR(B2023=0,'Input and Summary Results'!E1605=0),FALSE,'Input and Summary Results'!$E1605)</f>
        <v>0</v>
      </c>
      <c r="E2023" t="b">
        <f t="shared" si="122"/>
        <v>0</v>
      </c>
      <c r="F2023" t="b">
        <f t="shared" si="123"/>
        <v>0</v>
      </c>
      <c r="G2023" t="b">
        <f>IF('Input and Summary Results'!$J$4="yes",IF(C2023=FALSE,FALSE,IF('Data Transformation'!E2023&lt;$R$10,E2023,$R$10)),IF(C2023=FALSE,FALSE,IF(C2023&lt;$R$10,C2023,$R$10)))</f>
        <v>0</v>
      </c>
      <c r="H2023" t="b">
        <f>IF('Input and Summary Results'!$J$4="yes",'Data Transformation'!F2023,'Data Transformation'!D2023)</f>
        <v>0</v>
      </c>
      <c r="I2023" t="str">
        <f t="shared" si="124"/>
        <v/>
      </c>
    </row>
    <row r="2024" spans="2:9" x14ac:dyDescent="0.55000000000000004">
      <c r="B2024" t="b">
        <f>IF('Input and Summary Results'!D1606=0,FALSE,'Input and Summary Results'!$B1606)</f>
        <v>0</v>
      </c>
      <c r="C2024" t="b">
        <f>IF(OR(B2024=0,'Input and Summary Results'!D1606=0,'Input and Summary Results'!D1606=""),FALSE,'Input and Summary Results'!$D1606)</f>
        <v>0</v>
      </c>
      <c r="D2024" t="b">
        <f>IF(OR(B2024=0,'Input and Summary Results'!E1606=0),FALSE,'Input and Summary Results'!$E1606)</f>
        <v>0</v>
      </c>
      <c r="E2024" t="b">
        <f t="shared" si="122"/>
        <v>0</v>
      </c>
      <c r="F2024" t="b">
        <f t="shared" si="123"/>
        <v>0</v>
      </c>
      <c r="G2024" t="b">
        <f>IF('Input and Summary Results'!$J$4="yes",IF(C2024=FALSE,FALSE,IF('Data Transformation'!E2024&lt;$R$10,E2024,$R$10)),IF(C2024=FALSE,FALSE,IF(C2024&lt;$R$10,C2024,$R$10)))</f>
        <v>0</v>
      </c>
      <c r="H2024" t="b">
        <f>IF('Input and Summary Results'!$J$4="yes",'Data Transformation'!F2024,'Data Transformation'!D2024)</f>
        <v>0</v>
      </c>
      <c r="I2024" t="str">
        <f t="shared" si="124"/>
        <v/>
      </c>
    </row>
    <row r="2025" spans="2:9" x14ac:dyDescent="0.55000000000000004">
      <c r="B2025" t="b">
        <f>IF('Input and Summary Results'!D1607=0,FALSE,'Input and Summary Results'!$B1607)</f>
        <v>0</v>
      </c>
      <c r="C2025" t="b">
        <f>IF(OR(B2025=0,'Input and Summary Results'!D1607=0,'Input and Summary Results'!D1607=""),FALSE,'Input and Summary Results'!$D1607)</f>
        <v>0</v>
      </c>
      <c r="D2025" t="b">
        <f>IF(OR(B2025=0,'Input and Summary Results'!E1607=0),FALSE,'Input and Summary Results'!$E1607)</f>
        <v>0</v>
      </c>
      <c r="E2025" t="b">
        <f t="shared" si="122"/>
        <v>0</v>
      </c>
      <c r="F2025" t="b">
        <f t="shared" si="123"/>
        <v>0</v>
      </c>
      <c r="G2025" t="b">
        <f>IF('Input and Summary Results'!$J$4="yes",IF(C2025=FALSE,FALSE,IF('Data Transformation'!E2025&lt;$R$10,E2025,$R$10)),IF(C2025=FALSE,FALSE,IF(C2025&lt;$R$10,C2025,$R$10)))</f>
        <v>0</v>
      </c>
      <c r="H2025" t="b">
        <f>IF('Input and Summary Results'!$J$4="yes",'Data Transformation'!F2025,'Data Transformation'!D2025)</f>
        <v>0</v>
      </c>
      <c r="I2025" t="str">
        <f t="shared" si="124"/>
        <v/>
      </c>
    </row>
    <row r="2026" spans="2:9" x14ac:dyDescent="0.55000000000000004">
      <c r="B2026" t="b">
        <f>IF('Input and Summary Results'!D1608=0,FALSE,'Input and Summary Results'!$B1608)</f>
        <v>0</v>
      </c>
      <c r="C2026" t="b">
        <f>IF(OR(B2026=0,'Input and Summary Results'!D1608=0,'Input and Summary Results'!D1608=""),FALSE,'Input and Summary Results'!$D1608)</f>
        <v>0</v>
      </c>
      <c r="D2026" t="b">
        <f>IF(OR(B2026=0,'Input and Summary Results'!E1608=0),FALSE,'Input and Summary Results'!$E1608)</f>
        <v>0</v>
      </c>
      <c r="E2026" t="b">
        <f t="shared" ref="E2026:E2089" si="125">IF(C2026=FALSE,FALSE,LOG10(C2026))</f>
        <v>0</v>
      </c>
      <c r="F2026" t="b">
        <f t="shared" ref="F2026:F2089" si="126">IF(D2026=FALSE, FALSE,0.434*D2026/C2026)</f>
        <v>0</v>
      </c>
      <c r="G2026" t="b">
        <f>IF('Input and Summary Results'!$J$4="yes",IF(C2026=FALSE,FALSE,IF('Data Transformation'!E2026&lt;$R$10,E2026,$R$10)),IF(C2026=FALSE,FALSE,IF(C2026&lt;$R$10,C2026,$R$10)))</f>
        <v>0</v>
      </c>
      <c r="H2026" t="b">
        <f>IF('Input and Summary Results'!$J$4="yes",'Data Transformation'!F2026,'Data Transformation'!D2026)</f>
        <v>0</v>
      </c>
      <c r="I2026" t="str">
        <f t="shared" si="124"/>
        <v/>
      </c>
    </row>
    <row r="2027" spans="2:9" x14ac:dyDescent="0.55000000000000004">
      <c r="B2027" t="b">
        <f>IF('Input and Summary Results'!D1609=0,FALSE,'Input and Summary Results'!$B1609)</f>
        <v>0</v>
      </c>
      <c r="C2027" t="b">
        <f>IF(OR(B2027=0,'Input and Summary Results'!D1609=0,'Input and Summary Results'!D1609=""),FALSE,'Input and Summary Results'!$D1609)</f>
        <v>0</v>
      </c>
      <c r="D2027" t="b">
        <f>IF(OR(B2027=0,'Input and Summary Results'!E1609=0),FALSE,'Input and Summary Results'!$E1609)</f>
        <v>0</v>
      </c>
      <c r="E2027" t="b">
        <f t="shared" si="125"/>
        <v>0</v>
      </c>
      <c r="F2027" t="b">
        <f t="shared" si="126"/>
        <v>0</v>
      </c>
      <c r="G2027" t="b">
        <f>IF('Input and Summary Results'!$J$4="yes",IF(C2027=FALSE,FALSE,IF('Data Transformation'!E2027&lt;$R$10,E2027,$R$10)),IF(C2027=FALSE,FALSE,IF(C2027&lt;$R$10,C2027,$R$10)))</f>
        <v>0</v>
      </c>
      <c r="H2027" t="b">
        <f>IF('Input and Summary Results'!$J$4="yes",'Data Transformation'!F2027,'Data Transformation'!D2027)</f>
        <v>0</v>
      </c>
      <c r="I2027" t="str">
        <f t="shared" si="124"/>
        <v/>
      </c>
    </row>
    <row r="2028" spans="2:9" x14ac:dyDescent="0.55000000000000004">
      <c r="B2028" t="b">
        <f>IF('Input and Summary Results'!D1610=0,FALSE,'Input and Summary Results'!$B1610)</f>
        <v>0</v>
      </c>
      <c r="C2028" t="b">
        <f>IF(OR(B2028=0,'Input and Summary Results'!D1610=0,'Input and Summary Results'!D1610=""),FALSE,'Input and Summary Results'!$D1610)</f>
        <v>0</v>
      </c>
      <c r="D2028" t="b">
        <f>IF(OR(B2028=0,'Input and Summary Results'!E1610=0),FALSE,'Input and Summary Results'!$E1610)</f>
        <v>0</v>
      </c>
      <c r="E2028" t="b">
        <f t="shared" si="125"/>
        <v>0</v>
      </c>
      <c r="F2028" t="b">
        <f t="shared" si="126"/>
        <v>0</v>
      </c>
      <c r="G2028" t="b">
        <f>IF('Input and Summary Results'!$J$4="yes",IF(C2028=FALSE,FALSE,IF('Data Transformation'!E2028&lt;$R$10,E2028,$R$10)),IF(C2028=FALSE,FALSE,IF(C2028&lt;$R$10,C2028,$R$10)))</f>
        <v>0</v>
      </c>
      <c r="H2028" t="b">
        <f>IF('Input and Summary Results'!$J$4="yes",'Data Transformation'!F2028,'Data Transformation'!D2028)</f>
        <v>0</v>
      </c>
      <c r="I2028" t="str">
        <f t="shared" si="124"/>
        <v/>
      </c>
    </row>
    <row r="2029" spans="2:9" x14ac:dyDescent="0.55000000000000004">
      <c r="B2029" t="b">
        <f>IF('Input and Summary Results'!D1611=0,FALSE,'Input and Summary Results'!$B1611)</f>
        <v>0</v>
      </c>
      <c r="C2029" t="b">
        <f>IF(OR(B2029=0,'Input and Summary Results'!D1611=0,'Input and Summary Results'!D1611=""),FALSE,'Input and Summary Results'!$D1611)</f>
        <v>0</v>
      </c>
      <c r="D2029" t="b">
        <f>IF(OR(B2029=0,'Input and Summary Results'!E1611=0),FALSE,'Input and Summary Results'!$E1611)</f>
        <v>0</v>
      </c>
      <c r="E2029" t="b">
        <f t="shared" si="125"/>
        <v>0</v>
      </c>
      <c r="F2029" t="b">
        <f t="shared" si="126"/>
        <v>0</v>
      </c>
      <c r="G2029" t="b">
        <f>IF('Input and Summary Results'!$J$4="yes",IF(C2029=FALSE,FALSE,IF('Data Transformation'!E2029&lt;$R$10,E2029,$R$10)),IF(C2029=FALSE,FALSE,IF(C2029&lt;$R$10,C2029,$R$10)))</f>
        <v>0</v>
      </c>
      <c r="H2029" t="b">
        <f>IF('Input and Summary Results'!$J$4="yes",'Data Transformation'!F2029,'Data Transformation'!D2029)</f>
        <v>0</v>
      </c>
      <c r="I2029" t="str">
        <f t="shared" si="124"/>
        <v/>
      </c>
    </row>
    <row r="2030" spans="2:9" x14ac:dyDescent="0.55000000000000004">
      <c r="B2030" t="b">
        <f>IF('Input and Summary Results'!D1612=0,FALSE,'Input and Summary Results'!$B1612)</f>
        <v>0</v>
      </c>
      <c r="C2030" t="b">
        <f>IF(OR(B2030=0,'Input and Summary Results'!D1612=0,'Input and Summary Results'!D1612=""),FALSE,'Input and Summary Results'!$D1612)</f>
        <v>0</v>
      </c>
      <c r="D2030" t="b">
        <f>IF(OR(B2030=0,'Input and Summary Results'!E1612=0),FALSE,'Input and Summary Results'!$E1612)</f>
        <v>0</v>
      </c>
      <c r="E2030" t="b">
        <f t="shared" si="125"/>
        <v>0</v>
      </c>
      <c r="F2030" t="b">
        <f t="shared" si="126"/>
        <v>0</v>
      </c>
      <c r="G2030" t="b">
        <f>IF('Input and Summary Results'!$J$4="yes",IF(C2030=FALSE,FALSE,IF('Data Transformation'!E2030&lt;$R$10,E2030,$R$10)),IF(C2030=FALSE,FALSE,IF(C2030&lt;$R$10,C2030,$R$10)))</f>
        <v>0</v>
      </c>
      <c r="H2030" t="b">
        <f>IF('Input and Summary Results'!$J$4="yes",'Data Transformation'!F2030,'Data Transformation'!D2030)</f>
        <v>0</v>
      </c>
      <c r="I2030" t="str">
        <f t="shared" si="124"/>
        <v/>
      </c>
    </row>
    <row r="2031" spans="2:9" x14ac:dyDescent="0.55000000000000004">
      <c r="B2031" t="b">
        <f>IF('Input and Summary Results'!D1613=0,FALSE,'Input and Summary Results'!$B1613)</f>
        <v>0</v>
      </c>
      <c r="C2031" t="b">
        <f>IF(OR(B2031=0,'Input and Summary Results'!D1613=0,'Input and Summary Results'!D1613=""),FALSE,'Input and Summary Results'!$D1613)</f>
        <v>0</v>
      </c>
      <c r="D2031" t="b">
        <f>IF(OR(B2031=0,'Input and Summary Results'!E1613=0),FALSE,'Input and Summary Results'!$E1613)</f>
        <v>0</v>
      </c>
      <c r="E2031" t="b">
        <f t="shared" si="125"/>
        <v>0</v>
      </c>
      <c r="F2031" t="b">
        <f t="shared" si="126"/>
        <v>0</v>
      </c>
      <c r="G2031" t="b">
        <f>IF('Input and Summary Results'!$J$4="yes",IF(C2031=FALSE,FALSE,IF('Data Transformation'!E2031&lt;$R$10,E2031,$R$10)),IF(C2031=FALSE,FALSE,IF(C2031&lt;$R$10,C2031,$R$10)))</f>
        <v>0</v>
      </c>
      <c r="H2031" t="b">
        <f>IF('Input and Summary Results'!$J$4="yes",'Data Transformation'!F2031,'Data Transformation'!D2031)</f>
        <v>0</v>
      </c>
      <c r="I2031" t="str">
        <f t="shared" si="124"/>
        <v/>
      </c>
    </row>
    <row r="2032" spans="2:9" x14ac:dyDescent="0.55000000000000004">
      <c r="B2032" t="b">
        <f>IF('Input and Summary Results'!D1614=0,FALSE,'Input and Summary Results'!$B1614)</f>
        <v>0</v>
      </c>
      <c r="C2032" t="b">
        <f>IF(OR(B2032=0,'Input and Summary Results'!D1614=0,'Input and Summary Results'!D1614=""),FALSE,'Input and Summary Results'!$D1614)</f>
        <v>0</v>
      </c>
      <c r="D2032" t="b">
        <f>IF(OR(B2032=0,'Input and Summary Results'!E1614=0),FALSE,'Input and Summary Results'!$E1614)</f>
        <v>0</v>
      </c>
      <c r="E2032" t="b">
        <f t="shared" si="125"/>
        <v>0</v>
      </c>
      <c r="F2032" t="b">
        <f t="shared" si="126"/>
        <v>0</v>
      </c>
      <c r="G2032" t="b">
        <f>IF('Input and Summary Results'!$J$4="yes",IF(C2032=FALSE,FALSE,IF('Data Transformation'!E2032&lt;$R$10,E2032,$R$10)),IF(C2032=FALSE,FALSE,IF(C2032&lt;$R$10,C2032,$R$10)))</f>
        <v>0</v>
      </c>
      <c r="H2032" t="b">
        <f>IF('Input and Summary Results'!$J$4="yes",'Data Transformation'!F2032,'Data Transformation'!D2032)</f>
        <v>0</v>
      </c>
      <c r="I2032" t="str">
        <f t="shared" si="124"/>
        <v/>
      </c>
    </row>
    <row r="2033" spans="2:9" x14ac:dyDescent="0.55000000000000004">
      <c r="B2033" t="b">
        <f>IF('Input and Summary Results'!D1615=0,FALSE,'Input and Summary Results'!$B1615)</f>
        <v>0</v>
      </c>
      <c r="C2033" t="b">
        <f>IF(OR(B2033=0,'Input and Summary Results'!D1615=0,'Input and Summary Results'!D1615=""),FALSE,'Input and Summary Results'!$D1615)</f>
        <v>0</v>
      </c>
      <c r="D2033" t="b">
        <f>IF(OR(B2033=0,'Input and Summary Results'!E1615=0),FALSE,'Input and Summary Results'!$E1615)</f>
        <v>0</v>
      </c>
      <c r="E2033" t="b">
        <f t="shared" si="125"/>
        <v>0</v>
      </c>
      <c r="F2033" t="b">
        <f t="shared" si="126"/>
        <v>0</v>
      </c>
      <c r="G2033" t="b">
        <f>IF('Input and Summary Results'!$J$4="yes",IF(C2033=FALSE,FALSE,IF('Data Transformation'!E2033&lt;$R$10,E2033,$R$10)),IF(C2033=FALSE,FALSE,IF(C2033&lt;$R$10,C2033,$R$10)))</f>
        <v>0</v>
      </c>
      <c r="H2033" t="b">
        <f>IF('Input and Summary Results'!$J$4="yes",'Data Transformation'!F2033,'Data Transformation'!D2033)</f>
        <v>0</v>
      </c>
      <c r="I2033" t="str">
        <f t="shared" si="124"/>
        <v/>
      </c>
    </row>
    <row r="2034" spans="2:9" x14ac:dyDescent="0.55000000000000004">
      <c r="B2034" t="b">
        <f>IF('Input and Summary Results'!D1616=0,FALSE,'Input and Summary Results'!$B1616)</f>
        <v>0</v>
      </c>
      <c r="C2034" t="b">
        <f>IF(OR(B2034=0,'Input and Summary Results'!D1616=0,'Input and Summary Results'!D1616=""),FALSE,'Input and Summary Results'!$D1616)</f>
        <v>0</v>
      </c>
      <c r="D2034" t="b">
        <f>IF(OR(B2034=0,'Input and Summary Results'!E1616=0),FALSE,'Input and Summary Results'!$E1616)</f>
        <v>0</v>
      </c>
      <c r="E2034" t="b">
        <f t="shared" si="125"/>
        <v>0</v>
      </c>
      <c r="F2034" t="b">
        <f t="shared" si="126"/>
        <v>0</v>
      </c>
      <c r="G2034" t="b">
        <f>IF('Input and Summary Results'!$J$4="yes",IF(C2034=FALSE,FALSE,IF('Data Transformation'!E2034&lt;$R$10,E2034,$R$10)),IF(C2034=FALSE,FALSE,IF(C2034&lt;$R$10,C2034,$R$10)))</f>
        <v>0</v>
      </c>
      <c r="H2034" t="b">
        <f>IF('Input and Summary Results'!$J$4="yes",'Data Transformation'!F2034,'Data Transformation'!D2034)</f>
        <v>0</v>
      </c>
      <c r="I2034" t="str">
        <f t="shared" si="124"/>
        <v/>
      </c>
    </row>
    <row r="2035" spans="2:9" x14ac:dyDescent="0.55000000000000004">
      <c r="B2035" t="b">
        <f>IF('Input and Summary Results'!D1617=0,FALSE,'Input and Summary Results'!$B1617)</f>
        <v>0</v>
      </c>
      <c r="C2035" t="b">
        <f>IF(OR(B2035=0,'Input and Summary Results'!D1617=0,'Input and Summary Results'!D1617=""),FALSE,'Input and Summary Results'!$D1617)</f>
        <v>0</v>
      </c>
      <c r="D2035" t="b">
        <f>IF(OR(B2035=0,'Input and Summary Results'!E1617=0),FALSE,'Input and Summary Results'!$E1617)</f>
        <v>0</v>
      </c>
      <c r="E2035" t="b">
        <f t="shared" si="125"/>
        <v>0</v>
      </c>
      <c r="F2035" t="b">
        <f t="shared" si="126"/>
        <v>0</v>
      </c>
      <c r="G2035" t="b">
        <f>IF('Input and Summary Results'!$J$4="yes",IF(C2035=FALSE,FALSE,IF('Data Transformation'!E2035&lt;$R$10,E2035,$R$10)),IF(C2035=FALSE,FALSE,IF(C2035&lt;$R$10,C2035,$R$10)))</f>
        <v>0</v>
      </c>
      <c r="H2035" t="b">
        <f>IF('Input and Summary Results'!$J$4="yes",'Data Transformation'!F2035,'Data Transformation'!D2035)</f>
        <v>0</v>
      </c>
      <c r="I2035" t="str">
        <f t="shared" si="124"/>
        <v/>
      </c>
    </row>
    <row r="2036" spans="2:9" x14ac:dyDescent="0.55000000000000004">
      <c r="B2036" t="b">
        <f>IF('Input and Summary Results'!D1618=0,FALSE,'Input and Summary Results'!$B1618)</f>
        <v>0</v>
      </c>
      <c r="C2036" t="b">
        <f>IF(OR(B2036=0,'Input and Summary Results'!D1618=0,'Input and Summary Results'!D1618=""),FALSE,'Input and Summary Results'!$D1618)</f>
        <v>0</v>
      </c>
      <c r="D2036" t="b">
        <f>IF(OR(B2036=0,'Input and Summary Results'!E1618=0),FALSE,'Input and Summary Results'!$E1618)</f>
        <v>0</v>
      </c>
      <c r="E2036" t="b">
        <f t="shared" si="125"/>
        <v>0</v>
      </c>
      <c r="F2036" t="b">
        <f t="shared" si="126"/>
        <v>0</v>
      </c>
      <c r="G2036" t="b">
        <f>IF('Input and Summary Results'!$J$4="yes",IF(C2036=FALSE,FALSE,IF('Data Transformation'!E2036&lt;$R$10,E2036,$R$10)),IF(C2036=FALSE,FALSE,IF(C2036&lt;$R$10,C2036,$R$10)))</f>
        <v>0</v>
      </c>
      <c r="H2036" t="b">
        <f>IF('Input and Summary Results'!$J$4="yes",'Data Transformation'!F2036,'Data Transformation'!D2036)</f>
        <v>0</v>
      </c>
      <c r="I2036" t="str">
        <f t="shared" si="124"/>
        <v/>
      </c>
    </row>
    <row r="2037" spans="2:9" x14ac:dyDescent="0.55000000000000004">
      <c r="B2037" t="b">
        <f>IF('Input and Summary Results'!D1619=0,FALSE,'Input and Summary Results'!$B1619)</f>
        <v>0</v>
      </c>
      <c r="C2037" t="b">
        <f>IF(OR(B2037=0,'Input and Summary Results'!D1619=0,'Input and Summary Results'!D1619=""),FALSE,'Input and Summary Results'!$D1619)</f>
        <v>0</v>
      </c>
      <c r="D2037" t="b">
        <f>IF(OR(B2037=0,'Input and Summary Results'!E1619=0),FALSE,'Input and Summary Results'!$E1619)</f>
        <v>0</v>
      </c>
      <c r="E2037" t="b">
        <f t="shared" si="125"/>
        <v>0</v>
      </c>
      <c r="F2037" t="b">
        <f t="shared" si="126"/>
        <v>0</v>
      </c>
      <c r="G2037" t="b">
        <f>IF('Input and Summary Results'!$J$4="yes",IF(C2037=FALSE,FALSE,IF('Data Transformation'!E2037&lt;$R$10,E2037,$R$10)),IF(C2037=FALSE,FALSE,IF(C2037&lt;$R$10,C2037,$R$10)))</f>
        <v>0</v>
      </c>
      <c r="H2037" t="b">
        <f>IF('Input and Summary Results'!$J$4="yes",'Data Transformation'!F2037,'Data Transformation'!D2037)</f>
        <v>0</v>
      </c>
      <c r="I2037" t="str">
        <f t="shared" si="124"/>
        <v/>
      </c>
    </row>
    <row r="2038" spans="2:9" x14ac:dyDescent="0.55000000000000004">
      <c r="B2038" t="b">
        <f>IF('Input and Summary Results'!D1620=0,FALSE,'Input and Summary Results'!$B1620)</f>
        <v>0</v>
      </c>
      <c r="C2038" t="b">
        <f>IF(OR(B2038=0,'Input and Summary Results'!D1620=0,'Input and Summary Results'!D1620=""),FALSE,'Input and Summary Results'!$D1620)</f>
        <v>0</v>
      </c>
      <c r="D2038" t="b">
        <f>IF(OR(B2038=0,'Input and Summary Results'!E1620=0),FALSE,'Input and Summary Results'!$E1620)</f>
        <v>0</v>
      </c>
      <c r="E2038" t="b">
        <f t="shared" si="125"/>
        <v>0</v>
      </c>
      <c r="F2038" t="b">
        <f t="shared" si="126"/>
        <v>0</v>
      </c>
      <c r="G2038" t="b">
        <f>IF('Input and Summary Results'!$J$4="yes",IF(C2038=FALSE,FALSE,IF('Data Transformation'!E2038&lt;$R$10,E2038,$R$10)),IF(C2038=FALSE,FALSE,IF(C2038&lt;$R$10,C2038,$R$10)))</f>
        <v>0</v>
      </c>
      <c r="H2038" t="b">
        <f>IF('Input and Summary Results'!$J$4="yes",'Data Transformation'!F2038,'Data Transformation'!D2038)</f>
        <v>0</v>
      </c>
      <c r="I2038" t="str">
        <f t="shared" si="124"/>
        <v/>
      </c>
    </row>
    <row r="2039" spans="2:9" x14ac:dyDescent="0.55000000000000004">
      <c r="B2039" t="b">
        <f>IF('Input and Summary Results'!D1621=0,FALSE,'Input and Summary Results'!$B1621)</f>
        <v>0</v>
      </c>
      <c r="C2039" t="b">
        <f>IF(OR(B2039=0,'Input and Summary Results'!D1621=0,'Input and Summary Results'!D1621=""),FALSE,'Input and Summary Results'!$D1621)</f>
        <v>0</v>
      </c>
      <c r="D2039" t="b">
        <f>IF(OR(B2039=0,'Input and Summary Results'!E1621=0),FALSE,'Input and Summary Results'!$E1621)</f>
        <v>0</v>
      </c>
      <c r="E2039" t="b">
        <f t="shared" si="125"/>
        <v>0</v>
      </c>
      <c r="F2039" t="b">
        <f t="shared" si="126"/>
        <v>0</v>
      </c>
      <c r="G2039" t="b">
        <f>IF('Input and Summary Results'!$J$4="yes",IF(C2039=FALSE,FALSE,IF('Data Transformation'!E2039&lt;$R$10,E2039,$R$10)),IF(C2039=FALSE,FALSE,IF(C2039&lt;$R$10,C2039,$R$10)))</f>
        <v>0</v>
      </c>
      <c r="H2039" t="b">
        <f>IF('Input and Summary Results'!$J$4="yes",'Data Transformation'!F2039,'Data Transformation'!D2039)</f>
        <v>0</v>
      </c>
      <c r="I2039" t="str">
        <f t="shared" si="124"/>
        <v/>
      </c>
    </row>
    <row r="2040" spans="2:9" x14ac:dyDescent="0.55000000000000004">
      <c r="B2040" t="b">
        <f>IF('Input and Summary Results'!D1622=0,FALSE,'Input and Summary Results'!$B1622)</f>
        <v>0</v>
      </c>
      <c r="C2040" t="b">
        <f>IF(OR(B2040=0,'Input and Summary Results'!D1622=0,'Input and Summary Results'!D1622=""),FALSE,'Input and Summary Results'!$D1622)</f>
        <v>0</v>
      </c>
      <c r="D2040" t="b">
        <f>IF(OR(B2040=0,'Input and Summary Results'!E1622=0),FALSE,'Input and Summary Results'!$E1622)</f>
        <v>0</v>
      </c>
      <c r="E2040" t="b">
        <f t="shared" si="125"/>
        <v>0</v>
      </c>
      <c r="F2040" t="b">
        <f t="shared" si="126"/>
        <v>0</v>
      </c>
      <c r="G2040" t="b">
        <f>IF('Input and Summary Results'!$J$4="yes",IF(C2040=FALSE,FALSE,IF('Data Transformation'!E2040&lt;$R$10,E2040,$R$10)),IF(C2040=FALSE,FALSE,IF(C2040&lt;$R$10,C2040,$R$10)))</f>
        <v>0</v>
      </c>
      <c r="H2040" t="b">
        <f>IF('Input and Summary Results'!$J$4="yes",'Data Transformation'!F2040,'Data Transformation'!D2040)</f>
        <v>0</v>
      </c>
      <c r="I2040" t="str">
        <f t="shared" si="124"/>
        <v/>
      </c>
    </row>
    <row r="2041" spans="2:9" x14ac:dyDescent="0.55000000000000004">
      <c r="B2041" t="b">
        <f>IF('Input and Summary Results'!D1623=0,FALSE,'Input and Summary Results'!$B1623)</f>
        <v>0</v>
      </c>
      <c r="C2041" t="b">
        <f>IF(OR(B2041=0,'Input and Summary Results'!D1623=0,'Input and Summary Results'!D1623=""),FALSE,'Input and Summary Results'!$D1623)</f>
        <v>0</v>
      </c>
      <c r="D2041" t="b">
        <f>IF(OR(B2041=0,'Input and Summary Results'!E1623=0),FALSE,'Input and Summary Results'!$E1623)</f>
        <v>0</v>
      </c>
      <c r="E2041" t="b">
        <f t="shared" si="125"/>
        <v>0</v>
      </c>
      <c r="F2041" t="b">
        <f t="shared" si="126"/>
        <v>0</v>
      </c>
      <c r="G2041" t="b">
        <f>IF('Input and Summary Results'!$J$4="yes",IF(C2041=FALSE,FALSE,IF('Data Transformation'!E2041&lt;$R$10,E2041,$R$10)),IF(C2041=FALSE,FALSE,IF(C2041&lt;$R$10,C2041,$R$10)))</f>
        <v>0</v>
      </c>
      <c r="H2041" t="b">
        <f>IF('Input and Summary Results'!$J$4="yes",'Data Transformation'!F2041,'Data Transformation'!D2041)</f>
        <v>0</v>
      </c>
      <c r="I2041" t="str">
        <f t="shared" si="124"/>
        <v/>
      </c>
    </row>
    <row r="2042" spans="2:9" x14ac:dyDescent="0.55000000000000004">
      <c r="B2042" t="b">
        <f>IF('Input and Summary Results'!D1624=0,FALSE,'Input and Summary Results'!$B1624)</f>
        <v>0</v>
      </c>
      <c r="C2042" t="b">
        <f>IF(OR(B2042=0,'Input and Summary Results'!D1624=0,'Input and Summary Results'!D1624=""),FALSE,'Input and Summary Results'!$D1624)</f>
        <v>0</v>
      </c>
      <c r="D2042" t="b">
        <f>IF(OR(B2042=0,'Input and Summary Results'!E1624=0),FALSE,'Input and Summary Results'!$E1624)</f>
        <v>0</v>
      </c>
      <c r="E2042" t="b">
        <f t="shared" si="125"/>
        <v>0</v>
      </c>
      <c r="F2042" t="b">
        <f t="shared" si="126"/>
        <v>0</v>
      </c>
      <c r="G2042" t="b">
        <f>IF('Input and Summary Results'!$J$4="yes",IF(C2042=FALSE,FALSE,IF('Data Transformation'!E2042&lt;$R$10,E2042,$R$10)),IF(C2042=FALSE,FALSE,IF(C2042&lt;$R$10,C2042,$R$10)))</f>
        <v>0</v>
      </c>
      <c r="H2042" t="b">
        <f>IF('Input and Summary Results'!$J$4="yes",'Data Transformation'!F2042,'Data Transformation'!D2042)</f>
        <v>0</v>
      </c>
      <c r="I2042" t="str">
        <f t="shared" si="124"/>
        <v/>
      </c>
    </row>
    <row r="2043" spans="2:9" x14ac:dyDescent="0.55000000000000004">
      <c r="B2043" t="b">
        <f>IF('Input and Summary Results'!D1625=0,FALSE,'Input and Summary Results'!$B1625)</f>
        <v>0</v>
      </c>
      <c r="C2043" t="b">
        <f>IF(OR(B2043=0,'Input and Summary Results'!D1625=0,'Input and Summary Results'!D1625=""),FALSE,'Input and Summary Results'!$D1625)</f>
        <v>0</v>
      </c>
      <c r="D2043" t="b">
        <f>IF(OR(B2043=0,'Input and Summary Results'!E1625=0),FALSE,'Input and Summary Results'!$E1625)</f>
        <v>0</v>
      </c>
      <c r="E2043" t="b">
        <f t="shared" si="125"/>
        <v>0</v>
      </c>
      <c r="F2043" t="b">
        <f t="shared" si="126"/>
        <v>0</v>
      </c>
      <c r="G2043" t="b">
        <f>IF('Input and Summary Results'!$J$4="yes",IF(C2043=FALSE,FALSE,IF('Data Transformation'!E2043&lt;$R$10,E2043,$R$10)),IF(C2043=FALSE,FALSE,IF(C2043&lt;$R$10,C2043,$R$10)))</f>
        <v>0</v>
      </c>
      <c r="H2043" t="b">
        <f>IF('Input and Summary Results'!$J$4="yes",'Data Transformation'!F2043,'Data Transformation'!D2043)</f>
        <v>0</v>
      </c>
      <c r="I2043" t="str">
        <f t="shared" si="124"/>
        <v/>
      </c>
    </row>
    <row r="2044" spans="2:9" x14ac:dyDescent="0.55000000000000004">
      <c r="B2044" t="b">
        <f>IF('Input and Summary Results'!D1626=0,FALSE,'Input and Summary Results'!$B1626)</f>
        <v>0</v>
      </c>
      <c r="C2044" t="b">
        <f>IF(OR(B2044=0,'Input and Summary Results'!D1626=0,'Input and Summary Results'!D1626=""),FALSE,'Input and Summary Results'!$D1626)</f>
        <v>0</v>
      </c>
      <c r="D2044" t="b">
        <f>IF(OR(B2044=0,'Input and Summary Results'!E1626=0),FALSE,'Input and Summary Results'!$E1626)</f>
        <v>0</v>
      </c>
      <c r="E2044" t="b">
        <f t="shared" si="125"/>
        <v>0</v>
      </c>
      <c r="F2044" t="b">
        <f t="shared" si="126"/>
        <v>0</v>
      </c>
      <c r="G2044" t="b">
        <f>IF('Input and Summary Results'!$J$4="yes",IF(C2044=FALSE,FALSE,IF('Data Transformation'!E2044&lt;$R$10,E2044,$R$10)),IF(C2044=FALSE,FALSE,IF(C2044&lt;$R$10,C2044,$R$10)))</f>
        <v>0</v>
      </c>
      <c r="H2044" t="b">
        <f>IF('Input and Summary Results'!$J$4="yes",'Data Transformation'!F2044,'Data Transformation'!D2044)</f>
        <v>0</v>
      </c>
      <c r="I2044" t="str">
        <f t="shared" si="124"/>
        <v/>
      </c>
    </row>
    <row r="2045" spans="2:9" x14ac:dyDescent="0.55000000000000004">
      <c r="B2045" t="b">
        <f>IF('Input and Summary Results'!D1627=0,FALSE,'Input and Summary Results'!$B1627)</f>
        <v>0</v>
      </c>
      <c r="C2045" t="b">
        <f>IF(OR(B2045=0,'Input and Summary Results'!D1627=0,'Input and Summary Results'!D1627=""),FALSE,'Input and Summary Results'!$D1627)</f>
        <v>0</v>
      </c>
      <c r="D2045" t="b">
        <f>IF(OR(B2045=0,'Input and Summary Results'!E1627=0),FALSE,'Input and Summary Results'!$E1627)</f>
        <v>0</v>
      </c>
      <c r="E2045" t="b">
        <f t="shared" si="125"/>
        <v>0</v>
      </c>
      <c r="F2045" t="b">
        <f t="shared" si="126"/>
        <v>0</v>
      </c>
      <c r="G2045" t="b">
        <f>IF('Input and Summary Results'!$J$4="yes",IF(C2045=FALSE,FALSE,IF('Data Transformation'!E2045&lt;$R$10,E2045,$R$10)),IF(C2045=FALSE,FALSE,IF(C2045&lt;$R$10,C2045,$R$10)))</f>
        <v>0</v>
      </c>
      <c r="H2045" t="b">
        <f>IF('Input and Summary Results'!$J$4="yes",'Data Transformation'!F2045,'Data Transformation'!D2045)</f>
        <v>0</v>
      </c>
      <c r="I2045" t="str">
        <f t="shared" si="124"/>
        <v/>
      </c>
    </row>
    <row r="2046" spans="2:9" x14ac:dyDescent="0.55000000000000004">
      <c r="B2046" t="b">
        <f>IF('Input and Summary Results'!D1628=0,FALSE,'Input and Summary Results'!$B1628)</f>
        <v>0</v>
      </c>
      <c r="C2046" t="b">
        <f>IF(OR(B2046=0,'Input and Summary Results'!D1628=0,'Input and Summary Results'!D1628=""),FALSE,'Input and Summary Results'!$D1628)</f>
        <v>0</v>
      </c>
      <c r="D2046" t="b">
        <f>IF(OR(B2046=0,'Input and Summary Results'!E1628=0),FALSE,'Input and Summary Results'!$E1628)</f>
        <v>0</v>
      </c>
      <c r="E2046" t="b">
        <f t="shared" si="125"/>
        <v>0</v>
      </c>
      <c r="F2046" t="b">
        <f t="shared" si="126"/>
        <v>0</v>
      </c>
      <c r="G2046" t="b">
        <f>IF('Input and Summary Results'!$J$4="yes",IF(C2046=FALSE,FALSE,IF('Data Transformation'!E2046&lt;$R$10,E2046,$R$10)),IF(C2046=FALSE,FALSE,IF(C2046&lt;$R$10,C2046,$R$10)))</f>
        <v>0</v>
      </c>
      <c r="H2046" t="b">
        <f>IF('Input and Summary Results'!$J$4="yes",'Data Transformation'!F2046,'Data Transformation'!D2046)</f>
        <v>0</v>
      </c>
      <c r="I2046" t="str">
        <f t="shared" si="124"/>
        <v/>
      </c>
    </row>
    <row r="2047" spans="2:9" x14ac:dyDescent="0.55000000000000004">
      <c r="B2047" t="b">
        <f>IF('Input and Summary Results'!D1629=0,FALSE,'Input and Summary Results'!$B1629)</f>
        <v>0</v>
      </c>
      <c r="C2047" t="b">
        <f>IF(OR(B2047=0,'Input and Summary Results'!D1629=0,'Input and Summary Results'!D1629=""),FALSE,'Input and Summary Results'!$D1629)</f>
        <v>0</v>
      </c>
      <c r="D2047" t="b">
        <f>IF(OR(B2047=0,'Input and Summary Results'!E1629=0),FALSE,'Input and Summary Results'!$E1629)</f>
        <v>0</v>
      </c>
      <c r="E2047" t="b">
        <f t="shared" si="125"/>
        <v>0</v>
      </c>
      <c r="F2047" t="b">
        <f t="shared" si="126"/>
        <v>0</v>
      </c>
      <c r="G2047" t="b">
        <f>IF('Input and Summary Results'!$J$4="yes",IF(C2047=FALSE,FALSE,IF('Data Transformation'!E2047&lt;$R$10,E2047,$R$10)),IF(C2047=FALSE,FALSE,IF(C2047&lt;$R$10,C2047,$R$10)))</f>
        <v>0</v>
      </c>
      <c r="H2047" t="b">
        <f>IF('Input and Summary Results'!$J$4="yes",'Data Transformation'!F2047,'Data Transformation'!D2047)</f>
        <v>0</v>
      </c>
      <c r="I2047" t="str">
        <f t="shared" si="124"/>
        <v/>
      </c>
    </row>
    <row r="2048" spans="2:9" x14ac:dyDescent="0.55000000000000004">
      <c r="B2048" t="b">
        <f>IF('Input and Summary Results'!D1630=0,FALSE,'Input and Summary Results'!$B1630)</f>
        <v>0</v>
      </c>
      <c r="C2048" t="b">
        <f>IF(OR(B2048=0,'Input and Summary Results'!D1630=0,'Input and Summary Results'!D1630=""),FALSE,'Input and Summary Results'!$D1630)</f>
        <v>0</v>
      </c>
      <c r="D2048" t="b">
        <f>IF(OR(B2048=0,'Input and Summary Results'!E1630=0),FALSE,'Input and Summary Results'!$E1630)</f>
        <v>0</v>
      </c>
      <c r="E2048" t="b">
        <f t="shared" si="125"/>
        <v>0</v>
      </c>
      <c r="F2048" t="b">
        <f t="shared" si="126"/>
        <v>0</v>
      </c>
      <c r="G2048" t="b">
        <f>IF('Input and Summary Results'!$J$4="yes",IF(C2048=FALSE,FALSE,IF('Data Transformation'!E2048&lt;$R$10,E2048,$R$10)),IF(C2048=FALSE,FALSE,IF(C2048&lt;$R$10,C2048,$R$10)))</f>
        <v>0</v>
      </c>
      <c r="H2048" t="b">
        <f>IF('Input and Summary Results'!$J$4="yes",'Data Transformation'!F2048,'Data Transformation'!D2048)</f>
        <v>0</v>
      </c>
      <c r="I2048" t="str">
        <f t="shared" si="124"/>
        <v/>
      </c>
    </row>
    <row r="2049" spans="2:9" x14ac:dyDescent="0.55000000000000004">
      <c r="B2049" t="b">
        <f>IF('Input and Summary Results'!D1631=0,FALSE,'Input and Summary Results'!$B1631)</f>
        <v>0</v>
      </c>
      <c r="C2049" t="b">
        <f>IF(OR(B2049=0,'Input and Summary Results'!D1631=0,'Input and Summary Results'!D1631=""),FALSE,'Input and Summary Results'!$D1631)</f>
        <v>0</v>
      </c>
      <c r="D2049" t="b">
        <f>IF(OR(B2049=0,'Input and Summary Results'!E1631=0),FALSE,'Input and Summary Results'!$E1631)</f>
        <v>0</v>
      </c>
      <c r="E2049" t="b">
        <f t="shared" si="125"/>
        <v>0</v>
      </c>
      <c r="F2049" t="b">
        <f t="shared" si="126"/>
        <v>0</v>
      </c>
      <c r="G2049" t="b">
        <f>IF('Input and Summary Results'!$J$4="yes",IF(C2049=FALSE,FALSE,IF('Data Transformation'!E2049&lt;$R$10,E2049,$R$10)),IF(C2049=FALSE,FALSE,IF(C2049&lt;$R$10,C2049,$R$10)))</f>
        <v>0</v>
      </c>
      <c r="H2049" t="b">
        <f>IF('Input and Summary Results'!$J$4="yes",'Data Transformation'!F2049,'Data Transformation'!D2049)</f>
        <v>0</v>
      </c>
      <c r="I2049" t="str">
        <f t="shared" si="124"/>
        <v/>
      </c>
    </row>
    <row r="2050" spans="2:9" x14ac:dyDescent="0.55000000000000004">
      <c r="B2050" t="b">
        <f>IF('Input and Summary Results'!D1632=0,FALSE,'Input and Summary Results'!$B1632)</f>
        <v>0</v>
      </c>
      <c r="C2050" t="b">
        <f>IF(OR(B2050=0,'Input and Summary Results'!D1632=0,'Input and Summary Results'!D1632=""),FALSE,'Input and Summary Results'!$D1632)</f>
        <v>0</v>
      </c>
      <c r="D2050" t="b">
        <f>IF(OR(B2050=0,'Input and Summary Results'!E1632=0),FALSE,'Input and Summary Results'!$E1632)</f>
        <v>0</v>
      </c>
      <c r="E2050" t="b">
        <f t="shared" si="125"/>
        <v>0</v>
      </c>
      <c r="F2050" t="b">
        <f t="shared" si="126"/>
        <v>0</v>
      </c>
      <c r="G2050" t="b">
        <f>IF('Input and Summary Results'!$J$4="yes",IF(C2050=FALSE,FALSE,IF('Data Transformation'!E2050&lt;$R$10,E2050,$R$10)),IF(C2050=FALSE,FALSE,IF(C2050&lt;$R$10,C2050,$R$10)))</f>
        <v>0</v>
      </c>
      <c r="H2050" t="b">
        <f>IF('Input and Summary Results'!$J$4="yes",'Data Transformation'!F2050,'Data Transformation'!D2050)</f>
        <v>0</v>
      </c>
      <c r="I2050" t="str">
        <f t="shared" si="124"/>
        <v/>
      </c>
    </row>
    <row r="2051" spans="2:9" x14ac:dyDescent="0.55000000000000004">
      <c r="B2051" t="b">
        <f>IF('Input and Summary Results'!D1633=0,FALSE,'Input and Summary Results'!$B1633)</f>
        <v>0</v>
      </c>
      <c r="C2051" t="b">
        <f>IF(OR(B2051=0,'Input and Summary Results'!D1633=0,'Input and Summary Results'!D1633=""),FALSE,'Input and Summary Results'!$D1633)</f>
        <v>0</v>
      </c>
      <c r="D2051" t="b">
        <f>IF(OR(B2051=0,'Input and Summary Results'!E1633=0),FALSE,'Input and Summary Results'!$E1633)</f>
        <v>0</v>
      </c>
      <c r="E2051" t="b">
        <f t="shared" si="125"/>
        <v>0</v>
      </c>
      <c r="F2051" t="b">
        <f t="shared" si="126"/>
        <v>0</v>
      </c>
      <c r="G2051" t="b">
        <f>IF('Input and Summary Results'!$J$4="yes",IF(C2051=FALSE,FALSE,IF('Data Transformation'!E2051&lt;$R$10,E2051,$R$10)),IF(C2051=FALSE,FALSE,IF(C2051&lt;$R$10,C2051,$R$10)))</f>
        <v>0</v>
      </c>
      <c r="H2051" t="b">
        <f>IF('Input and Summary Results'!$J$4="yes",'Data Transformation'!F2051,'Data Transformation'!D2051)</f>
        <v>0</v>
      </c>
      <c r="I2051" t="str">
        <f t="shared" si="124"/>
        <v/>
      </c>
    </row>
    <row r="2052" spans="2:9" x14ac:dyDescent="0.55000000000000004">
      <c r="B2052" t="b">
        <f>IF('Input and Summary Results'!D1634=0,FALSE,'Input and Summary Results'!$B1634)</f>
        <v>0</v>
      </c>
      <c r="C2052" t="b">
        <f>IF(OR(B2052=0,'Input and Summary Results'!D1634=0,'Input and Summary Results'!D1634=""),FALSE,'Input and Summary Results'!$D1634)</f>
        <v>0</v>
      </c>
      <c r="D2052" t="b">
        <f>IF(OR(B2052=0,'Input and Summary Results'!E1634=0),FALSE,'Input and Summary Results'!$E1634)</f>
        <v>0</v>
      </c>
      <c r="E2052" t="b">
        <f t="shared" si="125"/>
        <v>0</v>
      </c>
      <c r="F2052" t="b">
        <f t="shared" si="126"/>
        <v>0</v>
      </c>
      <c r="G2052" t="b">
        <f>IF('Input and Summary Results'!$J$4="yes",IF(C2052=FALSE,FALSE,IF('Data Transformation'!E2052&lt;$R$10,E2052,$R$10)),IF(C2052=FALSE,FALSE,IF(C2052&lt;$R$10,C2052,$R$10)))</f>
        <v>0</v>
      </c>
      <c r="H2052" t="b">
        <f>IF('Input and Summary Results'!$J$4="yes",'Data Transformation'!F2052,'Data Transformation'!D2052)</f>
        <v>0</v>
      </c>
      <c r="I2052" t="str">
        <f t="shared" si="124"/>
        <v/>
      </c>
    </row>
    <row r="2053" spans="2:9" x14ac:dyDescent="0.55000000000000004">
      <c r="B2053" t="b">
        <f>IF('Input and Summary Results'!D1635=0,FALSE,'Input and Summary Results'!$B1635)</f>
        <v>0</v>
      </c>
      <c r="C2053" t="b">
        <f>IF(OR(B2053=0,'Input and Summary Results'!D1635=0,'Input and Summary Results'!D1635=""),FALSE,'Input and Summary Results'!$D1635)</f>
        <v>0</v>
      </c>
      <c r="D2053" t="b">
        <f>IF(OR(B2053=0,'Input and Summary Results'!E1635=0),FALSE,'Input and Summary Results'!$E1635)</f>
        <v>0</v>
      </c>
      <c r="E2053" t="b">
        <f t="shared" si="125"/>
        <v>0</v>
      </c>
      <c r="F2053" t="b">
        <f t="shared" si="126"/>
        <v>0</v>
      </c>
      <c r="G2053" t="b">
        <f>IF('Input and Summary Results'!$J$4="yes",IF(C2053=FALSE,FALSE,IF('Data Transformation'!E2053&lt;$R$10,E2053,$R$10)),IF(C2053=FALSE,FALSE,IF(C2053&lt;$R$10,C2053,$R$10)))</f>
        <v>0</v>
      </c>
      <c r="H2053" t="b">
        <f>IF('Input and Summary Results'!$J$4="yes",'Data Transformation'!F2053,'Data Transformation'!D2053)</f>
        <v>0</v>
      </c>
      <c r="I2053" t="str">
        <f t="shared" ref="I2053:I2116" si="127">IF(G2053=FALSE,"",B2053)</f>
        <v/>
      </c>
    </row>
    <row r="2054" spans="2:9" x14ac:dyDescent="0.55000000000000004">
      <c r="B2054" t="b">
        <f>IF('Input and Summary Results'!D1636=0,FALSE,'Input and Summary Results'!$B1636)</f>
        <v>0</v>
      </c>
      <c r="C2054" t="b">
        <f>IF(OR(B2054=0,'Input and Summary Results'!D1636=0,'Input and Summary Results'!D1636=""),FALSE,'Input and Summary Results'!$D1636)</f>
        <v>0</v>
      </c>
      <c r="D2054" t="b">
        <f>IF(OR(B2054=0,'Input and Summary Results'!E1636=0),FALSE,'Input and Summary Results'!$E1636)</f>
        <v>0</v>
      </c>
      <c r="E2054" t="b">
        <f t="shared" si="125"/>
        <v>0</v>
      </c>
      <c r="F2054" t="b">
        <f t="shared" si="126"/>
        <v>0</v>
      </c>
      <c r="G2054" t="b">
        <f>IF('Input and Summary Results'!$J$4="yes",IF(C2054=FALSE,FALSE,IF('Data Transformation'!E2054&lt;$R$10,E2054,$R$10)),IF(C2054=FALSE,FALSE,IF(C2054&lt;$R$10,C2054,$R$10)))</f>
        <v>0</v>
      </c>
      <c r="H2054" t="b">
        <f>IF('Input and Summary Results'!$J$4="yes",'Data Transformation'!F2054,'Data Transformation'!D2054)</f>
        <v>0</v>
      </c>
      <c r="I2054" t="str">
        <f t="shared" si="127"/>
        <v/>
      </c>
    </row>
    <row r="2055" spans="2:9" x14ac:dyDescent="0.55000000000000004">
      <c r="B2055" t="b">
        <f>IF('Input and Summary Results'!D1637=0,FALSE,'Input and Summary Results'!$B1637)</f>
        <v>0</v>
      </c>
      <c r="C2055" t="b">
        <f>IF(OR(B2055=0,'Input and Summary Results'!D1637=0,'Input and Summary Results'!D1637=""),FALSE,'Input and Summary Results'!$D1637)</f>
        <v>0</v>
      </c>
      <c r="D2055" t="b">
        <f>IF(OR(B2055=0,'Input and Summary Results'!E1637=0),FALSE,'Input and Summary Results'!$E1637)</f>
        <v>0</v>
      </c>
      <c r="E2055" t="b">
        <f t="shared" si="125"/>
        <v>0</v>
      </c>
      <c r="F2055" t="b">
        <f t="shared" si="126"/>
        <v>0</v>
      </c>
      <c r="G2055" t="b">
        <f>IF('Input and Summary Results'!$J$4="yes",IF(C2055=FALSE,FALSE,IF('Data Transformation'!E2055&lt;$R$10,E2055,$R$10)),IF(C2055=FALSE,FALSE,IF(C2055&lt;$R$10,C2055,$R$10)))</f>
        <v>0</v>
      </c>
      <c r="H2055" t="b">
        <f>IF('Input and Summary Results'!$J$4="yes",'Data Transformation'!F2055,'Data Transformation'!D2055)</f>
        <v>0</v>
      </c>
      <c r="I2055" t="str">
        <f t="shared" si="127"/>
        <v/>
      </c>
    </row>
    <row r="2056" spans="2:9" x14ac:dyDescent="0.55000000000000004">
      <c r="B2056" t="b">
        <f>IF('Input and Summary Results'!D1638=0,FALSE,'Input and Summary Results'!$B1638)</f>
        <v>0</v>
      </c>
      <c r="C2056" t="b">
        <f>IF(OR(B2056=0,'Input and Summary Results'!D1638=0,'Input and Summary Results'!D1638=""),FALSE,'Input and Summary Results'!$D1638)</f>
        <v>0</v>
      </c>
      <c r="D2056" t="b">
        <f>IF(OR(B2056=0,'Input and Summary Results'!E1638=0),FALSE,'Input and Summary Results'!$E1638)</f>
        <v>0</v>
      </c>
      <c r="E2056" t="b">
        <f t="shared" si="125"/>
        <v>0</v>
      </c>
      <c r="F2056" t="b">
        <f t="shared" si="126"/>
        <v>0</v>
      </c>
      <c r="G2056" t="b">
        <f>IF('Input and Summary Results'!$J$4="yes",IF(C2056=FALSE,FALSE,IF('Data Transformation'!E2056&lt;$R$10,E2056,$R$10)),IF(C2056=FALSE,FALSE,IF(C2056&lt;$R$10,C2056,$R$10)))</f>
        <v>0</v>
      </c>
      <c r="H2056" t="b">
        <f>IF('Input and Summary Results'!$J$4="yes",'Data Transformation'!F2056,'Data Transformation'!D2056)</f>
        <v>0</v>
      </c>
      <c r="I2056" t="str">
        <f t="shared" si="127"/>
        <v/>
      </c>
    </row>
    <row r="2057" spans="2:9" x14ac:dyDescent="0.55000000000000004">
      <c r="B2057" t="b">
        <f>IF('Input and Summary Results'!D1639=0,FALSE,'Input and Summary Results'!$B1639)</f>
        <v>0</v>
      </c>
      <c r="C2057" t="b">
        <f>IF(OR(B2057=0,'Input and Summary Results'!D1639=0,'Input and Summary Results'!D1639=""),FALSE,'Input and Summary Results'!$D1639)</f>
        <v>0</v>
      </c>
      <c r="D2057" t="b">
        <f>IF(OR(B2057=0,'Input and Summary Results'!E1639=0),FALSE,'Input and Summary Results'!$E1639)</f>
        <v>0</v>
      </c>
      <c r="E2057" t="b">
        <f t="shared" si="125"/>
        <v>0</v>
      </c>
      <c r="F2057" t="b">
        <f t="shared" si="126"/>
        <v>0</v>
      </c>
      <c r="G2057" t="b">
        <f>IF('Input and Summary Results'!$J$4="yes",IF(C2057=FALSE,FALSE,IF('Data Transformation'!E2057&lt;$R$10,E2057,$R$10)),IF(C2057=FALSE,FALSE,IF(C2057&lt;$R$10,C2057,$R$10)))</f>
        <v>0</v>
      </c>
      <c r="H2057" t="b">
        <f>IF('Input and Summary Results'!$J$4="yes",'Data Transformation'!F2057,'Data Transformation'!D2057)</f>
        <v>0</v>
      </c>
      <c r="I2057" t="str">
        <f t="shared" si="127"/>
        <v/>
      </c>
    </row>
    <row r="2058" spans="2:9" x14ac:dyDescent="0.55000000000000004">
      <c r="B2058" t="b">
        <f>IF('Input and Summary Results'!D1640=0,FALSE,'Input and Summary Results'!$B1640)</f>
        <v>0</v>
      </c>
      <c r="C2058" t="b">
        <f>IF(OR(B2058=0,'Input and Summary Results'!D1640=0,'Input and Summary Results'!D1640=""),FALSE,'Input and Summary Results'!$D1640)</f>
        <v>0</v>
      </c>
      <c r="D2058" t="b">
        <f>IF(OR(B2058=0,'Input and Summary Results'!E1640=0),FALSE,'Input and Summary Results'!$E1640)</f>
        <v>0</v>
      </c>
      <c r="E2058" t="b">
        <f t="shared" si="125"/>
        <v>0</v>
      </c>
      <c r="F2058" t="b">
        <f t="shared" si="126"/>
        <v>0</v>
      </c>
      <c r="G2058" t="b">
        <f>IF('Input and Summary Results'!$J$4="yes",IF(C2058=FALSE,FALSE,IF('Data Transformation'!E2058&lt;$R$10,E2058,$R$10)),IF(C2058=FALSE,FALSE,IF(C2058&lt;$R$10,C2058,$R$10)))</f>
        <v>0</v>
      </c>
      <c r="H2058" t="b">
        <f>IF('Input and Summary Results'!$J$4="yes",'Data Transformation'!F2058,'Data Transformation'!D2058)</f>
        <v>0</v>
      </c>
      <c r="I2058" t="str">
        <f t="shared" si="127"/>
        <v/>
      </c>
    </row>
    <row r="2059" spans="2:9" x14ac:dyDescent="0.55000000000000004">
      <c r="B2059" t="b">
        <f>IF('Input and Summary Results'!D1641=0,FALSE,'Input and Summary Results'!$B1641)</f>
        <v>0</v>
      </c>
      <c r="C2059" t="b">
        <f>IF(OR(B2059=0,'Input and Summary Results'!D1641=0,'Input and Summary Results'!D1641=""),FALSE,'Input and Summary Results'!$D1641)</f>
        <v>0</v>
      </c>
      <c r="D2059" t="b">
        <f>IF(OR(B2059=0,'Input and Summary Results'!E1641=0),FALSE,'Input and Summary Results'!$E1641)</f>
        <v>0</v>
      </c>
      <c r="E2059" t="b">
        <f t="shared" si="125"/>
        <v>0</v>
      </c>
      <c r="F2059" t="b">
        <f t="shared" si="126"/>
        <v>0</v>
      </c>
      <c r="G2059" t="b">
        <f>IF('Input and Summary Results'!$J$4="yes",IF(C2059=FALSE,FALSE,IF('Data Transformation'!E2059&lt;$R$10,E2059,$R$10)),IF(C2059=FALSE,FALSE,IF(C2059&lt;$R$10,C2059,$R$10)))</f>
        <v>0</v>
      </c>
      <c r="H2059" t="b">
        <f>IF('Input and Summary Results'!$J$4="yes",'Data Transformation'!F2059,'Data Transformation'!D2059)</f>
        <v>0</v>
      </c>
      <c r="I2059" t="str">
        <f t="shared" si="127"/>
        <v/>
      </c>
    </row>
    <row r="2060" spans="2:9" x14ac:dyDescent="0.55000000000000004">
      <c r="B2060" t="b">
        <f>IF('Input and Summary Results'!D1642=0,FALSE,'Input and Summary Results'!$B1642)</f>
        <v>0</v>
      </c>
      <c r="C2060" t="b">
        <f>IF(OR(B2060=0,'Input and Summary Results'!D1642=0,'Input and Summary Results'!D1642=""),FALSE,'Input and Summary Results'!$D1642)</f>
        <v>0</v>
      </c>
      <c r="D2060" t="b">
        <f>IF(OR(B2060=0,'Input and Summary Results'!E1642=0),FALSE,'Input and Summary Results'!$E1642)</f>
        <v>0</v>
      </c>
      <c r="E2060" t="b">
        <f t="shared" si="125"/>
        <v>0</v>
      </c>
      <c r="F2060" t="b">
        <f t="shared" si="126"/>
        <v>0</v>
      </c>
      <c r="G2060" t="b">
        <f>IF('Input and Summary Results'!$J$4="yes",IF(C2060=FALSE,FALSE,IF('Data Transformation'!E2060&lt;$R$10,E2060,$R$10)),IF(C2060=FALSE,FALSE,IF(C2060&lt;$R$10,C2060,$R$10)))</f>
        <v>0</v>
      </c>
      <c r="H2060" t="b">
        <f>IF('Input and Summary Results'!$J$4="yes",'Data Transformation'!F2060,'Data Transformation'!D2060)</f>
        <v>0</v>
      </c>
      <c r="I2060" t="str">
        <f t="shared" si="127"/>
        <v/>
      </c>
    </row>
    <row r="2061" spans="2:9" x14ac:dyDescent="0.55000000000000004">
      <c r="B2061" t="b">
        <f>IF('Input and Summary Results'!D1643=0,FALSE,'Input and Summary Results'!$B1643)</f>
        <v>0</v>
      </c>
      <c r="C2061" t="b">
        <f>IF(OR(B2061=0,'Input and Summary Results'!D1643=0,'Input and Summary Results'!D1643=""),FALSE,'Input and Summary Results'!$D1643)</f>
        <v>0</v>
      </c>
      <c r="D2061" t="b">
        <f>IF(OR(B2061=0,'Input and Summary Results'!E1643=0),FALSE,'Input and Summary Results'!$E1643)</f>
        <v>0</v>
      </c>
      <c r="E2061" t="b">
        <f t="shared" si="125"/>
        <v>0</v>
      </c>
      <c r="F2061" t="b">
        <f t="shared" si="126"/>
        <v>0</v>
      </c>
      <c r="G2061" t="b">
        <f>IF('Input and Summary Results'!$J$4="yes",IF(C2061=FALSE,FALSE,IF('Data Transformation'!E2061&lt;$R$10,E2061,$R$10)),IF(C2061=FALSE,FALSE,IF(C2061&lt;$R$10,C2061,$R$10)))</f>
        <v>0</v>
      </c>
      <c r="H2061" t="b">
        <f>IF('Input and Summary Results'!$J$4="yes",'Data Transformation'!F2061,'Data Transformation'!D2061)</f>
        <v>0</v>
      </c>
      <c r="I2061" t="str">
        <f t="shared" si="127"/>
        <v/>
      </c>
    </row>
    <row r="2062" spans="2:9" x14ac:dyDescent="0.55000000000000004">
      <c r="B2062" t="b">
        <f>IF('Input and Summary Results'!D1644=0,FALSE,'Input and Summary Results'!$B1644)</f>
        <v>0</v>
      </c>
      <c r="C2062" t="b">
        <f>IF(OR(B2062=0,'Input and Summary Results'!D1644=0,'Input and Summary Results'!D1644=""),FALSE,'Input and Summary Results'!$D1644)</f>
        <v>0</v>
      </c>
      <c r="D2062" t="b">
        <f>IF(OR(B2062=0,'Input and Summary Results'!E1644=0),FALSE,'Input and Summary Results'!$E1644)</f>
        <v>0</v>
      </c>
      <c r="E2062" t="b">
        <f t="shared" si="125"/>
        <v>0</v>
      </c>
      <c r="F2062" t="b">
        <f t="shared" si="126"/>
        <v>0</v>
      </c>
      <c r="G2062" t="b">
        <f>IF('Input and Summary Results'!$J$4="yes",IF(C2062=FALSE,FALSE,IF('Data Transformation'!E2062&lt;$R$10,E2062,$R$10)),IF(C2062=FALSE,FALSE,IF(C2062&lt;$R$10,C2062,$R$10)))</f>
        <v>0</v>
      </c>
      <c r="H2062" t="b">
        <f>IF('Input and Summary Results'!$J$4="yes",'Data Transformation'!F2062,'Data Transformation'!D2062)</f>
        <v>0</v>
      </c>
      <c r="I2062" t="str">
        <f t="shared" si="127"/>
        <v/>
      </c>
    </row>
    <row r="2063" spans="2:9" x14ac:dyDescent="0.55000000000000004">
      <c r="B2063" t="b">
        <f>IF('Input and Summary Results'!D1645=0,FALSE,'Input and Summary Results'!$B1645)</f>
        <v>0</v>
      </c>
      <c r="C2063" t="b">
        <f>IF(OR(B2063=0,'Input and Summary Results'!D1645=0,'Input and Summary Results'!D1645=""),FALSE,'Input and Summary Results'!$D1645)</f>
        <v>0</v>
      </c>
      <c r="D2063" t="b">
        <f>IF(OR(B2063=0,'Input and Summary Results'!E1645=0),FALSE,'Input and Summary Results'!$E1645)</f>
        <v>0</v>
      </c>
      <c r="E2063" t="b">
        <f t="shared" si="125"/>
        <v>0</v>
      </c>
      <c r="F2063" t="b">
        <f t="shared" si="126"/>
        <v>0</v>
      </c>
      <c r="G2063" t="b">
        <f>IF('Input and Summary Results'!$J$4="yes",IF(C2063=FALSE,FALSE,IF('Data Transformation'!E2063&lt;$R$10,E2063,$R$10)),IF(C2063=FALSE,FALSE,IF(C2063&lt;$R$10,C2063,$R$10)))</f>
        <v>0</v>
      </c>
      <c r="H2063" t="b">
        <f>IF('Input and Summary Results'!$J$4="yes",'Data Transformation'!F2063,'Data Transformation'!D2063)</f>
        <v>0</v>
      </c>
      <c r="I2063" t="str">
        <f t="shared" si="127"/>
        <v/>
      </c>
    </row>
    <row r="2064" spans="2:9" x14ac:dyDescent="0.55000000000000004">
      <c r="B2064" t="b">
        <f>IF('Input and Summary Results'!D1646=0,FALSE,'Input and Summary Results'!$B1646)</f>
        <v>0</v>
      </c>
      <c r="C2064" t="b">
        <f>IF(OR(B2064=0,'Input and Summary Results'!D1646=0,'Input and Summary Results'!D1646=""),FALSE,'Input and Summary Results'!$D1646)</f>
        <v>0</v>
      </c>
      <c r="D2064" t="b">
        <f>IF(OR(B2064=0,'Input and Summary Results'!E1646=0),FALSE,'Input and Summary Results'!$E1646)</f>
        <v>0</v>
      </c>
      <c r="E2064" t="b">
        <f t="shared" si="125"/>
        <v>0</v>
      </c>
      <c r="F2064" t="b">
        <f t="shared" si="126"/>
        <v>0</v>
      </c>
      <c r="G2064" t="b">
        <f>IF('Input and Summary Results'!$J$4="yes",IF(C2064=FALSE,FALSE,IF('Data Transformation'!E2064&lt;$R$10,E2064,$R$10)),IF(C2064=FALSE,FALSE,IF(C2064&lt;$R$10,C2064,$R$10)))</f>
        <v>0</v>
      </c>
      <c r="H2064" t="b">
        <f>IF('Input and Summary Results'!$J$4="yes",'Data Transformation'!F2064,'Data Transformation'!D2064)</f>
        <v>0</v>
      </c>
      <c r="I2064" t="str">
        <f t="shared" si="127"/>
        <v/>
      </c>
    </row>
    <row r="2065" spans="2:9" x14ac:dyDescent="0.55000000000000004">
      <c r="B2065" t="b">
        <f>IF('Input and Summary Results'!D1647=0,FALSE,'Input and Summary Results'!$B1647)</f>
        <v>0</v>
      </c>
      <c r="C2065" t="b">
        <f>IF(OR(B2065=0,'Input and Summary Results'!D1647=0,'Input and Summary Results'!D1647=""),FALSE,'Input and Summary Results'!$D1647)</f>
        <v>0</v>
      </c>
      <c r="D2065" t="b">
        <f>IF(OR(B2065=0,'Input and Summary Results'!E1647=0),FALSE,'Input and Summary Results'!$E1647)</f>
        <v>0</v>
      </c>
      <c r="E2065" t="b">
        <f t="shared" si="125"/>
        <v>0</v>
      </c>
      <c r="F2065" t="b">
        <f t="shared" si="126"/>
        <v>0</v>
      </c>
      <c r="G2065" t="b">
        <f>IF('Input and Summary Results'!$J$4="yes",IF(C2065=FALSE,FALSE,IF('Data Transformation'!E2065&lt;$R$10,E2065,$R$10)),IF(C2065=FALSE,FALSE,IF(C2065&lt;$R$10,C2065,$R$10)))</f>
        <v>0</v>
      </c>
      <c r="H2065" t="b">
        <f>IF('Input and Summary Results'!$J$4="yes",'Data Transformation'!F2065,'Data Transformation'!D2065)</f>
        <v>0</v>
      </c>
      <c r="I2065" t="str">
        <f t="shared" si="127"/>
        <v/>
      </c>
    </row>
    <row r="2066" spans="2:9" x14ac:dyDescent="0.55000000000000004">
      <c r="B2066" t="b">
        <f>IF('Input and Summary Results'!D1648=0,FALSE,'Input and Summary Results'!$B1648)</f>
        <v>0</v>
      </c>
      <c r="C2066" t="b">
        <f>IF(OR(B2066=0,'Input and Summary Results'!D1648=0,'Input and Summary Results'!D1648=""),FALSE,'Input and Summary Results'!$D1648)</f>
        <v>0</v>
      </c>
      <c r="D2066" t="b">
        <f>IF(OR(B2066=0,'Input and Summary Results'!E1648=0),FALSE,'Input and Summary Results'!$E1648)</f>
        <v>0</v>
      </c>
      <c r="E2066" t="b">
        <f t="shared" si="125"/>
        <v>0</v>
      </c>
      <c r="F2066" t="b">
        <f t="shared" si="126"/>
        <v>0</v>
      </c>
      <c r="G2066" t="b">
        <f>IF('Input and Summary Results'!$J$4="yes",IF(C2066=FALSE,FALSE,IF('Data Transformation'!E2066&lt;$R$10,E2066,$R$10)),IF(C2066=FALSE,FALSE,IF(C2066&lt;$R$10,C2066,$R$10)))</f>
        <v>0</v>
      </c>
      <c r="H2066" t="b">
        <f>IF('Input and Summary Results'!$J$4="yes",'Data Transformation'!F2066,'Data Transformation'!D2066)</f>
        <v>0</v>
      </c>
      <c r="I2066" t="str">
        <f t="shared" si="127"/>
        <v/>
      </c>
    </row>
    <row r="2067" spans="2:9" x14ac:dyDescent="0.55000000000000004">
      <c r="B2067" t="b">
        <f>IF('Input and Summary Results'!D1649=0,FALSE,'Input and Summary Results'!$B1649)</f>
        <v>0</v>
      </c>
      <c r="C2067" t="b">
        <f>IF(OR(B2067=0,'Input and Summary Results'!D1649=0,'Input and Summary Results'!D1649=""),FALSE,'Input and Summary Results'!$D1649)</f>
        <v>0</v>
      </c>
      <c r="D2067" t="b">
        <f>IF(OR(B2067=0,'Input and Summary Results'!E1649=0),FALSE,'Input and Summary Results'!$E1649)</f>
        <v>0</v>
      </c>
      <c r="E2067" t="b">
        <f t="shared" si="125"/>
        <v>0</v>
      </c>
      <c r="F2067" t="b">
        <f t="shared" si="126"/>
        <v>0</v>
      </c>
      <c r="G2067" t="b">
        <f>IF('Input and Summary Results'!$J$4="yes",IF(C2067=FALSE,FALSE,IF('Data Transformation'!E2067&lt;$R$10,E2067,$R$10)),IF(C2067=FALSE,FALSE,IF(C2067&lt;$R$10,C2067,$R$10)))</f>
        <v>0</v>
      </c>
      <c r="H2067" t="b">
        <f>IF('Input and Summary Results'!$J$4="yes",'Data Transformation'!F2067,'Data Transformation'!D2067)</f>
        <v>0</v>
      </c>
      <c r="I2067" t="str">
        <f t="shared" si="127"/>
        <v/>
      </c>
    </row>
    <row r="2068" spans="2:9" x14ac:dyDescent="0.55000000000000004">
      <c r="B2068" t="b">
        <f>IF('Input and Summary Results'!D1650=0,FALSE,'Input and Summary Results'!$B1650)</f>
        <v>0</v>
      </c>
      <c r="C2068" t="b">
        <f>IF(OR(B2068=0,'Input and Summary Results'!D1650=0,'Input and Summary Results'!D1650=""),FALSE,'Input and Summary Results'!$D1650)</f>
        <v>0</v>
      </c>
      <c r="D2068" t="b">
        <f>IF(OR(B2068=0,'Input and Summary Results'!E1650=0),FALSE,'Input and Summary Results'!$E1650)</f>
        <v>0</v>
      </c>
      <c r="E2068" t="b">
        <f t="shared" si="125"/>
        <v>0</v>
      </c>
      <c r="F2068" t="b">
        <f t="shared" si="126"/>
        <v>0</v>
      </c>
      <c r="G2068" t="b">
        <f>IF('Input and Summary Results'!$J$4="yes",IF(C2068=FALSE,FALSE,IF('Data Transformation'!E2068&lt;$R$10,E2068,$R$10)),IF(C2068=FALSE,FALSE,IF(C2068&lt;$R$10,C2068,$R$10)))</f>
        <v>0</v>
      </c>
      <c r="H2068" t="b">
        <f>IF('Input and Summary Results'!$J$4="yes",'Data Transformation'!F2068,'Data Transformation'!D2068)</f>
        <v>0</v>
      </c>
      <c r="I2068" t="str">
        <f t="shared" si="127"/>
        <v/>
      </c>
    </row>
    <row r="2069" spans="2:9" x14ac:dyDescent="0.55000000000000004">
      <c r="B2069" t="b">
        <f>IF('Input and Summary Results'!D1651=0,FALSE,'Input and Summary Results'!$B1651)</f>
        <v>0</v>
      </c>
      <c r="C2069" t="b">
        <f>IF(OR(B2069=0,'Input and Summary Results'!D1651=0,'Input and Summary Results'!D1651=""),FALSE,'Input and Summary Results'!$D1651)</f>
        <v>0</v>
      </c>
      <c r="D2069" t="b">
        <f>IF(OR(B2069=0,'Input and Summary Results'!E1651=0),FALSE,'Input and Summary Results'!$E1651)</f>
        <v>0</v>
      </c>
      <c r="E2069" t="b">
        <f t="shared" si="125"/>
        <v>0</v>
      </c>
      <c r="F2069" t="b">
        <f t="shared" si="126"/>
        <v>0</v>
      </c>
      <c r="G2069" t="b">
        <f>IF('Input and Summary Results'!$J$4="yes",IF(C2069=FALSE,FALSE,IF('Data Transformation'!E2069&lt;$R$10,E2069,$R$10)),IF(C2069=FALSE,FALSE,IF(C2069&lt;$R$10,C2069,$R$10)))</f>
        <v>0</v>
      </c>
      <c r="H2069" t="b">
        <f>IF('Input and Summary Results'!$J$4="yes",'Data Transformation'!F2069,'Data Transformation'!D2069)</f>
        <v>0</v>
      </c>
      <c r="I2069" t="str">
        <f t="shared" si="127"/>
        <v/>
      </c>
    </row>
    <row r="2070" spans="2:9" x14ac:dyDescent="0.55000000000000004">
      <c r="B2070" t="b">
        <f>IF('Input and Summary Results'!D1652=0,FALSE,'Input and Summary Results'!$B1652)</f>
        <v>0</v>
      </c>
      <c r="C2070" t="b">
        <f>IF(OR(B2070=0,'Input and Summary Results'!D1652=0,'Input and Summary Results'!D1652=""),FALSE,'Input and Summary Results'!$D1652)</f>
        <v>0</v>
      </c>
      <c r="D2070" t="b">
        <f>IF(OR(B2070=0,'Input and Summary Results'!E1652=0),FALSE,'Input and Summary Results'!$E1652)</f>
        <v>0</v>
      </c>
      <c r="E2070" t="b">
        <f t="shared" si="125"/>
        <v>0</v>
      </c>
      <c r="F2070" t="b">
        <f t="shared" si="126"/>
        <v>0</v>
      </c>
      <c r="G2070" t="b">
        <f>IF('Input and Summary Results'!$J$4="yes",IF(C2070=FALSE,FALSE,IF('Data Transformation'!E2070&lt;$R$10,E2070,$R$10)),IF(C2070=FALSE,FALSE,IF(C2070&lt;$R$10,C2070,$R$10)))</f>
        <v>0</v>
      </c>
      <c r="H2070" t="b">
        <f>IF('Input and Summary Results'!$J$4="yes",'Data Transformation'!F2070,'Data Transformation'!D2070)</f>
        <v>0</v>
      </c>
      <c r="I2070" t="str">
        <f t="shared" si="127"/>
        <v/>
      </c>
    </row>
    <row r="2071" spans="2:9" x14ac:dyDescent="0.55000000000000004">
      <c r="B2071" t="b">
        <f>IF('Input and Summary Results'!D1653=0,FALSE,'Input and Summary Results'!$B1653)</f>
        <v>0</v>
      </c>
      <c r="C2071" t="b">
        <f>IF(OR(B2071=0,'Input and Summary Results'!D1653=0,'Input and Summary Results'!D1653=""),FALSE,'Input and Summary Results'!$D1653)</f>
        <v>0</v>
      </c>
      <c r="D2071" t="b">
        <f>IF(OR(B2071=0,'Input and Summary Results'!E1653=0),FALSE,'Input and Summary Results'!$E1653)</f>
        <v>0</v>
      </c>
      <c r="E2071" t="b">
        <f t="shared" si="125"/>
        <v>0</v>
      </c>
      <c r="F2071" t="b">
        <f t="shared" si="126"/>
        <v>0</v>
      </c>
      <c r="G2071" t="b">
        <f>IF('Input and Summary Results'!$J$4="yes",IF(C2071=FALSE,FALSE,IF('Data Transformation'!E2071&lt;$R$10,E2071,$R$10)),IF(C2071=FALSE,FALSE,IF(C2071&lt;$R$10,C2071,$R$10)))</f>
        <v>0</v>
      </c>
      <c r="H2071" t="b">
        <f>IF('Input and Summary Results'!$J$4="yes",'Data Transformation'!F2071,'Data Transformation'!D2071)</f>
        <v>0</v>
      </c>
      <c r="I2071" t="str">
        <f t="shared" si="127"/>
        <v/>
      </c>
    </row>
    <row r="2072" spans="2:9" x14ac:dyDescent="0.55000000000000004">
      <c r="B2072" t="b">
        <f>IF('Input and Summary Results'!D1654=0,FALSE,'Input and Summary Results'!$B1654)</f>
        <v>0</v>
      </c>
      <c r="C2072" t="b">
        <f>IF(OR(B2072=0,'Input and Summary Results'!D1654=0,'Input and Summary Results'!D1654=""),FALSE,'Input and Summary Results'!$D1654)</f>
        <v>0</v>
      </c>
      <c r="D2072" t="b">
        <f>IF(OR(B2072=0,'Input and Summary Results'!E1654=0),FALSE,'Input and Summary Results'!$E1654)</f>
        <v>0</v>
      </c>
      <c r="E2072" t="b">
        <f t="shared" si="125"/>
        <v>0</v>
      </c>
      <c r="F2072" t="b">
        <f t="shared" si="126"/>
        <v>0</v>
      </c>
      <c r="G2072" t="b">
        <f>IF('Input and Summary Results'!$J$4="yes",IF(C2072=FALSE,FALSE,IF('Data Transformation'!E2072&lt;$R$10,E2072,$R$10)),IF(C2072=FALSE,FALSE,IF(C2072&lt;$R$10,C2072,$R$10)))</f>
        <v>0</v>
      </c>
      <c r="H2072" t="b">
        <f>IF('Input and Summary Results'!$J$4="yes",'Data Transformation'!F2072,'Data Transformation'!D2072)</f>
        <v>0</v>
      </c>
      <c r="I2072" t="str">
        <f t="shared" si="127"/>
        <v/>
      </c>
    </row>
    <row r="2073" spans="2:9" x14ac:dyDescent="0.55000000000000004">
      <c r="B2073" t="b">
        <f>IF('Input and Summary Results'!D1655=0,FALSE,'Input and Summary Results'!$B1655)</f>
        <v>0</v>
      </c>
      <c r="C2073" t="b">
        <f>IF(OR(B2073=0,'Input and Summary Results'!D1655=0,'Input and Summary Results'!D1655=""),FALSE,'Input and Summary Results'!$D1655)</f>
        <v>0</v>
      </c>
      <c r="D2073" t="b">
        <f>IF(OR(B2073=0,'Input and Summary Results'!E1655=0),FALSE,'Input and Summary Results'!$E1655)</f>
        <v>0</v>
      </c>
      <c r="E2073" t="b">
        <f t="shared" si="125"/>
        <v>0</v>
      </c>
      <c r="F2073" t="b">
        <f t="shared" si="126"/>
        <v>0</v>
      </c>
      <c r="G2073" t="b">
        <f>IF('Input and Summary Results'!$J$4="yes",IF(C2073=FALSE,FALSE,IF('Data Transformation'!E2073&lt;$R$10,E2073,$R$10)),IF(C2073=FALSE,FALSE,IF(C2073&lt;$R$10,C2073,$R$10)))</f>
        <v>0</v>
      </c>
      <c r="H2073" t="b">
        <f>IF('Input and Summary Results'!$J$4="yes",'Data Transformation'!F2073,'Data Transformation'!D2073)</f>
        <v>0</v>
      </c>
      <c r="I2073" t="str">
        <f t="shared" si="127"/>
        <v/>
      </c>
    </row>
    <row r="2074" spans="2:9" x14ac:dyDescent="0.55000000000000004">
      <c r="B2074" t="b">
        <f>IF('Input and Summary Results'!D1656=0,FALSE,'Input and Summary Results'!$B1656)</f>
        <v>0</v>
      </c>
      <c r="C2074" t="b">
        <f>IF(OR(B2074=0,'Input and Summary Results'!D1656=0,'Input and Summary Results'!D1656=""),FALSE,'Input and Summary Results'!$D1656)</f>
        <v>0</v>
      </c>
      <c r="D2074" t="b">
        <f>IF(OR(B2074=0,'Input and Summary Results'!E1656=0),FALSE,'Input and Summary Results'!$E1656)</f>
        <v>0</v>
      </c>
      <c r="E2074" t="b">
        <f t="shared" si="125"/>
        <v>0</v>
      </c>
      <c r="F2074" t="b">
        <f t="shared" si="126"/>
        <v>0</v>
      </c>
      <c r="G2074" t="b">
        <f>IF('Input and Summary Results'!$J$4="yes",IF(C2074=FALSE,FALSE,IF('Data Transformation'!E2074&lt;$R$10,E2074,$R$10)),IF(C2074=FALSE,FALSE,IF(C2074&lt;$R$10,C2074,$R$10)))</f>
        <v>0</v>
      </c>
      <c r="H2074" t="b">
        <f>IF('Input and Summary Results'!$J$4="yes",'Data Transformation'!F2074,'Data Transformation'!D2074)</f>
        <v>0</v>
      </c>
      <c r="I2074" t="str">
        <f t="shared" si="127"/>
        <v/>
      </c>
    </row>
    <row r="2075" spans="2:9" x14ac:dyDescent="0.55000000000000004">
      <c r="B2075" t="b">
        <f>IF('Input and Summary Results'!D1657=0,FALSE,'Input and Summary Results'!$B1657)</f>
        <v>0</v>
      </c>
      <c r="C2075" t="b">
        <f>IF(OR(B2075=0,'Input and Summary Results'!D1657=0,'Input and Summary Results'!D1657=""),FALSE,'Input and Summary Results'!$D1657)</f>
        <v>0</v>
      </c>
      <c r="D2075" t="b">
        <f>IF(OR(B2075=0,'Input and Summary Results'!E1657=0),FALSE,'Input and Summary Results'!$E1657)</f>
        <v>0</v>
      </c>
      <c r="E2075" t="b">
        <f t="shared" si="125"/>
        <v>0</v>
      </c>
      <c r="F2075" t="b">
        <f t="shared" si="126"/>
        <v>0</v>
      </c>
      <c r="G2075" t="b">
        <f>IF('Input and Summary Results'!$J$4="yes",IF(C2075=FALSE,FALSE,IF('Data Transformation'!E2075&lt;$R$10,E2075,$R$10)),IF(C2075=FALSE,FALSE,IF(C2075&lt;$R$10,C2075,$R$10)))</f>
        <v>0</v>
      </c>
      <c r="H2075" t="b">
        <f>IF('Input and Summary Results'!$J$4="yes",'Data Transformation'!F2075,'Data Transformation'!D2075)</f>
        <v>0</v>
      </c>
      <c r="I2075" t="str">
        <f t="shared" si="127"/>
        <v/>
      </c>
    </row>
    <row r="2076" spans="2:9" x14ac:dyDescent="0.55000000000000004">
      <c r="B2076" t="b">
        <f>IF('Input and Summary Results'!D1658=0,FALSE,'Input and Summary Results'!$B1658)</f>
        <v>0</v>
      </c>
      <c r="C2076" t="b">
        <f>IF(OR(B2076=0,'Input and Summary Results'!D1658=0,'Input and Summary Results'!D1658=""),FALSE,'Input and Summary Results'!$D1658)</f>
        <v>0</v>
      </c>
      <c r="D2076" t="b">
        <f>IF(OR(B2076=0,'Input and Summary Results'!E1658=0),FALSE,'Input and Summary Results'!$E1658)</f>
        <v>0</v>
      </c>
      <c r="E2076" t="b">
        <f t="shared" si="125"/>
        <v>0</v>
      </c>
      <c r="F2076" t="b">
        <f t="shared" si="126"/>
        <v>0</v>
      </c>
      <c r="G2076" t="b">
        <f>IF('Input and Summary Results'!$J$4="yes",IF(C2076=FALSE,FALSE,IF('Data Transformation'!E2076&lt;$R$10,E2076,$R$10)),IF(C2076=FALSE,FALSE,IF(C2076&lt;$R$10,C2076,$R$10)))</f>
        <v>0</v>
      </c>
      <c r="H2076" t="b">
        <f>IF('Input and Summary Results'!$J$4="yes",'Data Transformation'!F2076,'Data Transformation'!D2076)</f>
        <v>0</v>
      </c>
      <c r="I2076" t="str">
        <f t="shared" si="127"/>
        <v/>
      </c>
    </row>
    <row r="2077" spans="2:9" x14ac:dyDescent="0.55000000000000004">
      <c r="B2077" t="b">
        <f>IF('Input and Summary Results'!D1659=0,FALSE,'Input and Summary Results'!$B1659)</f>
        <v>0</v>
      </c>
      <c r="C2077" t="b">
        <f>IF(OR(B2077=0,'Input and Summary Results'!D1659=0,'Input and Summary Results'!D1659=""),FALSE,'Input and Summary Results'!$D1659)</f>
        <v>0</v>
      </c>
      <c r="D2077" t="b">
        <f>IF(OR(B2077=0,'Input and Summary Results'!E1659=0),FALSE,'Input and Summary Results'!$E1659)</f>
        <v>0</v>
      </c>
      <c r="E2077" t="b">
        <f t="shared" si="125"/>
        <v>0</v>
      </c>
      <c r="F2077" t="b">
        <f t="shared" si="126"/>
        <v>0</v>
      </c>
      <c r="G2077" t="b">
        <f>IF('Input and Summary Results'!$J$4="yes",IF(C2077=FALSE,FALSE,IF('Data Transformation'!E2077&lt;$R$10,E2077,$R$10)),IF(C2077=FALSE,FALSE,IF(C2077&lt;$R$10,C2077,$R$10)))</f>
        <v>0</v>
      </c>
      <c r="H2077" t="b">
        <f>IF('Input and Summary Results'!$J$4="yes",'Data Transformation'!F2077,'Data Transformation'!D2077)</f>
        <v>0</v>
      </c>
      <c r="I2077" t="str">
        <f t="shared" si="127"/>
        <v/>
      </c>
    </row>
    <row r="2078" spans="2:9" x14ac:dyDescent="0.55000000000000004">
      <c r="B2078" t="b">
        <f>IF('Input and Summary Results'!D1660=0,FALSE,'Input and Summary Results'!$B1660)</f>
        <v>0</v>
      </c>
      <c r="C2078" t="b">
        <f>IF(OR(B2078=0,'Input and Summary Results'!D1660=0,'Input and Summary Results'!D1660=""),FALSE,'Input and Summary Results'!$D1660)</f>
        <v>0</v>
      </c>
      <c r="D2078" t="b">
        <f>IF(OR(B2078=0,'Input and Summary Results'!E1660=0),FALSE,'Input and Summary Results'!$E1660)</f>
        <v>0</v>
      </c>
      <c r="E2078" t="b">
        <f t="shared" si="125"/>
        <v>0</v>
      </c>
      <c r="F2078" t="b">
        <f t="shared" si="126"/>
        <v>0</v>
      </c>
      <c r="G2078" t="b">
        <f>IF('Input and Summary Results'!$J$4="yes",IF(C2078=FALSE,FALSE,IF('Data Transformation'!E2078&lt;$R$10,E2078,$R$10)),IF(C2078=FALSE,FALSE,IF(C2078&lt;$R$10,C2078,$R$10)))</f>
        <v>0</v>
      </c>
      <c r="H2078" t="b">
        <f>IF('Input and Summary Results'!$J$4="yes",'Data Transformation'!F2078,'Data Transformation'!D2078)</f>
        <v>0</v>
      </c>
      <c r="I2078" t="str">
        <f t="shared" si="127"/>
        <v/>
      </c>
    </row>
    <row r="2079" spans="2:9" x14ac:dyDescent="0.55000000000000004">
      <c r="B2079" t="b">
        <f>IF('Input and Summary Results'!D1661=0,FALSE,'Input and Summary Results'!$B1661)</f>
        <v>0</v>
      </c>
      <c r="C2079" t="b">
        <f>IF(OR(B2079=0,'Input and Summary Results'!D1661=0,'Input and Summary Results'!D1661=""),FALSE,'Input and Summary Results'!$D1661)</f>
        <v>0</v>
      </c>
      <c r="D2079" t="b">
        <f>IF(OR(B2079=0,'Input and Summary Results'!E1661=0),FALSE,'Input and Summary Results'!$E1661)</f>
        <v>0</v>
      </c>
      <c r="E2079" t="b">
        <f t="shared" si="125"/>
        <v>0</v>
      </c>
      <c r="F2079" t="b">
        <f t="shared" si="126"/>
        <v>0</v>
      </c>
      <c r="G2079" t="b">
        <f>IF('Input and Summary Results'!$J$4="yes",IF(C2079=FALSE,FALSE,IF('Data Transformation'!E2079&lt;$R$10,E2079,$R$10)),IF(C2079=FALSE,FALSE,IF(C2079&lt;$R$10,C2079,$R$10)))</f>
        <v>0</v>
      </c>
      <c r="H2079" t="b">
        <f>IF('Input and Summary Results'!$J$4="yes",'Data Transformation'!F2079,'Data Transformation'!D2079)</f>
        <v>0</v>
      </c>
      <c r="I2079" t="str">
        <f t="shared" si="127"/>
        <v/>
      </c>
    </row>
    <row r="2080" spans="2:9" x14ac:dyDescent="0.55000000000000004">
      <c r="B2080" t="b">
        <f>IF('Input and Summary Results'!D1662=0,FALSE,'Input and Summary Results'!$B1662)</f>
        <v>0</v>
      </c>
      <c r="C2080" t="b">
        <f>IF(OR(B2080=0,'Input and Summary Results'!D1662=0,'Input and Summary Results'!D1662=""),FALSE,'Input and Summary Results'!$D1662)</f>
        <v>0</v>
      </c>
      <c r="D2080" t="b">
        <f>IF(OR(B2080=0,'Input and Summary Results'!E1662=0),FALSE,'Input and Summary Results'!$E1662)</f>
        <v>0</v>
      </c>
      <c r="E2080" t="b">
        <f t="shared" si="125"/>
        <v>0</v>
      </c>
      <c r="F2080" t="b">
        <f t="shared" si="126"/>
        <v>0</v>
      </c>
      <c r="G2080" t="b">
        <f>IF('Input and Summary Results'!$J$4="yes",IF(C2080=FALSE,FALSE,IF('Data Transformation'!E2080&lt;$R$10,E2080,$R$10)),IF(C2080=FALSE,FALSE,IF(C2080&lt;$R$10,C2080,$R$10)))</f>
        <v>0</v>
      </c>
      <c r="H2080" t="b">
        <f>IF('Input and Summary Results'!$J$4="yes",'Data Transformation'!F2080,'Data Transformation'!D2080)</f>
        <v>0</v>
      </c>
      <c r="I2080" t="str">
        <f t="shared" si="127"/>
        <v/>
      </c>
    </row>
    <row r="2081" spans="2:9" x14ac:dyDescent="0.55000000000000004">
      <c r="B2081" t="b">
        <f>IF('Input and Summary Results'!D1663=0,FALSE,'Input and Summary Results'!$B1663)</f>
        <v>0</v>
      </c>
      <c r="C2081" t="b">
        <f>IF(OR(B2081=0,'Input and Summary Results'!D1663=0,'Input and Summary Results'!D1663=""),FALSE,'Input and Summary Results'!$D1663)</f>
        <v>0</v>
      </c>
      <c r="D2081" t="b">
        <f>IF(OR(B2081=0,'Input and Summary Results'!E1663=0),FALSE,'Input and Summary Results'!$E1663)</f>
        <v>0</v>
      </c>
      <c r="E2081" t="b">
        <f t="shared" si="125"/>
        <v>0</v>
      </c>
      <c r="F2081" t="b">
        <f t="shared" si="126"/>
        <v>0</v>
      </c>
      <c r="G2081" t="b">
        <f>IF('Input and Summary Results'!$J$4="yes",IF(C2081=FALSE,FALSE,IF('Data Transformation'!E2081&lt;$R$10,E2081,$R$10)),IF(C2081=FALSE,FALSE,IF(C2081&lt;$R$10,C2081,$R$10)))</f>
        <v>0</v>
      </c>
      <c r="H2081" t="b">
        <f>IF('Input and Summary Results'!$J$4="yes",'Data Transformation'!F2081,'Data Transformation'!D2081)</f>
        <v>0</v>
      </c>
      <c r="I2081" t="str">
        <f t="shared" si="127"/>
        <v/>
      </c>
    </row>
    <row r="2082" spans="2:9" x14ac:dyDescent="0.55000000000000004">
      <c r="B2082" t="b">
        <f>IF('Input and Summary Results'!D1664=0,FALSE,'Input and Summary Results'!$B1664)</f>
        <v>0</v>
      </c>
      <c r="C2082" t="b">
        <f>IF(OR(B2082=0,'Input and Summary Results'!D1664=0,'Input and Summary Results'!D1664=""),FALSE,'Input and Summary Results'!$D1664)</f>
        <v>0</v>
      </c>
      <c r="D2082" t="b">
        <f>IF(OR(B2082=0,'Input and Summary Results'!E1664=0),FALSE,'Input and Summary Results'!$E1664)</f>
        <v>0</v>
      </c>
      <c r="E2082" t="b">
        <f t="shared" si="125"/>
        <v>0</v>
      </c>
      <c r="F2082" t="b">
        <f t="shared" si="126"/>
        <v>0</v>
      </c>
      <c r="G2082" t="b">
        <f>IF('Input and Summary Results'!$J$4="yes",IF(C2082=FALSE,FALSE,IF('Data Transformation'!E2082&lt;$R$10,E2082,$R$10)),IF(C2082=FALSE,FALSE,IF(C2082&lt;$R$10,C2082,$R$10)))</f>
        <v>0</v>
      </c>
      <c r="H2082" t="b">
        <f>IF('Input and Summary Results'!$J$4="yes",'Data Transformation'!F2082,'Data Transformation'!D2082)</f>
        <v>0</v>
      </c>
      <c r="I2082" t="str">
        <f t="shared" si="127"/>
        <v/>
      </c>
    </row>
    <row r="2083" spans="2:9" x14ac:dyDescent="0.55000000000000004">
      <c r="B2083" t="b">
        <f>IF('Input and Summary Results'!D1665=0,FALSE,'Input and Summary Results'!$B1665)</f>
        <v>0</v>
      </c>
      <c r="C2083" t="b">
        <f>IF(OR(B2083=0,'Input and Summary Results'!D1665=0,'Input and Summary Results'!D1665=""),FALSE,'Input and Summary Results'!$D1665)</f>
        <v>0</v>
      </c>
      <c r="D2083" t="b">
        <f>IF(OR(B2083=0,'Input and Summary Results'!E1665=0),FALSE,'Input and Summary Results'!$E1665)</f>
        <v>0</v>
      </c>
      <c r="E2083" t="b">
        <f t="shared" si="125"/>
        <v>0</v>
      </c>
      <c r="F2083" t="b">
        <f t="shared" si="126"/>
        <v>0</v>
      </c>
      <c r="G2083" t="b">
        <f>IF('Input and Summary Results'!$J$4="yes",IF(C2083=FALSE,FALSE,IF('Data Transformation'!E2083&lt;$R$10,E2083,$R$10)),IF(C2083=FALSE,FALSE,IF(C2083&lt;$R$10,C2083,$R$10)))</f>
        <v>0</v>
      </c>
      <c r="H2083" t="b">
        <f>IF('Input and Summary Results'!$J$4="yes",'Data Transformation'!F2083,'Data Transformation'!D2083)</f>
        <v>0</v>
      </c>
      <c r="I2083" t="str">
        <f t="shared" si="127"/>
        <v/>
      </c>
    </row>
    <row r="2084" spans="2:9" x14ac:dyDescent="0.55000000000000004">
      <c r="B2084" t="b">
        <f>IF('Input and Summary Results'!D1666=0,FALSE,'Input and Summary Results'!$B1666)</f>
        <v>0</v>
      </c>
      <c r="C2084" t="b">
        <f>IF(OR(B2084=0,'Input and Summary Results'!D1666=0,'Input and Summary Results'!D1666=""),FALSE,'Input and Summary Results'!$D1666)</f>
        <v>0</v>
      </c>
      <c r="D2084" t="b">
        <f>IF(OR(B2084=0,'Input and Summary Results'!E1666=0),FALSE,'Input and Summary Results'!$E1666)</f>
        <v>0</v>
      </c>
      <c r="E2084" t="b">
        <f t="shared" si="125"/>
        <v>0</v>
      </c>
      <c r="F2084" t="b">
        <f t="shared" si="126"/>
        <v>0</v>
      </c>
      <c r="G2084" t="b">
        <f>IF('Input and Summary Results'!$J$4="yes",IF(C2084=FALSE,FALSE,IF('Data Transformation'!E2084&lt;$R$10,E2084,$R$10)),IF(C2084=FALSE,FALSE,IF(C2084&lt;$R$10,C2084,$R$10)))</f>
        <v>0</v>
      </c>
      <c r="H2084" t="b">
        <f>IF('Input and Summary Results'!$J$4="yes",'Data Transformation'!F2084,'Data Transformation'!D2084)</f>
        <v>0</v>
      </c>
      <c r="I2084" t="str">
        <f t="shared" si="127"/>
        <v/>
      </c>
    </row>
    <row r="2085" spans="2:9" x14ac:dyDescent="0.55000000000000004">
      <c r="B2085" t="b">
        <f>IF('Input and Summary Results'!D1667=0,FALSE,'Input and Summary Results'!$B1667)</f>
        <v>0</v>
      </c>
      <c r="C2085" t="b">
        <f>IF(OR(B2085=0,'Input and Summary Results'!D1667=0,'Input and Summary Results'!D1667=""),FALSE,'Input and Summary Results'!$D1667)</f>
        <v>0</v>
      </c>
      <c r="D2085" t="b">
        <f>IF(OR(B2085=0,'Input and Summary Results'!E1667=0),FALSE,'Input and Summary Results'!$E1667)</f>
        <v>0</v>
      </c>
      <c r="E2085" t="b">
        <f t="shared" si="125"/>
        <v>0</v>
      </c>
      <c r="F2085" t="b">
        <f t="shared" si="126"/>
        <v>0</v>
      </c>
      <c r="G2085" t="b">
        <f>IF('Input and Summary Results'!$J$4="yes",IF(C2085=FALSE,FALSE,IF('Data Transformation'!E2085&lt;$R$10,E2085,$R$10)),IF(C2085=FALSE,FALSE,IF(C2085&lt;$R$10,C2085,$R$10)))</f>
        <v>0</v>
      </c>
      <c r="H2085" t="b">
        <f>IF('Input and Summary Results'!$J$4="yes",'Data Transformation'!F2085,'Data Transformation'!D2085)</f>
        <v>0</v>
      </c>
      <c r="I2085" t="str">
        <f t="shared" si="127"/>
        <v/>
      </c>
    </row>
    <row r="2086" spans="2:9" x14ac:dyDescent="0.55000000000000004">
      <c r="B2086" t="b">
        <f>IF('Input and Summary Results'!D1668=0,FALSE,'Input and Summary Results'!$B1668)</f>
        <v>0</v>
      </c>
      <c r="C2086" t="b">
        <f>IF(OR(B2086=0,'Input and Summary Results'!D1668=0,'Input and Summary Results'!D1668=""),FALSE,'Input and Summary Results'!$D1668)</f>
        <v>0</v>
      </c>
      <c r="D2086" t="b">
        <f>IF(OR(B2086=0,'Input and Summary Results'!E1668=0),FALSE,'Input and Summary Results'!$E1668)</f>
        <v>0</v>
      </c>
      <c r="E2086" t="b">
        <f t="shared" si="125"/>
        <v>0</v>
      </c>
      <c r="F2086" t="b">
        <f t="shared" si="126"/>
        <v>0</v>
      </c>
      <c r="G2086" t="b">
        <f>IF('Input and Summary Results'!$J$4="yes",IF(C2086=FALSE,FALSE,IF('Data Transformation'!E2086&lt;$R$10,E2086,$R$10)),IF(C2086=FALSE,FALSE,IF(C2086&lt;$R$10,C2086,$R$10)))</f>
        <v>0</v>
      </c>
      <c r="H2086" t="b">
        <f>IF('Input and Summary Results'!$J$4="yes",'Data Transformation'!F2086,'Data Transformation'!D2086)</f>
        <v>0</v>
      </c>
      <c r="I2086" t="str">
        <f t="shared" si="127"/>
        <v/>
      </c>
    </row>
    <row r="2087" spans="2:9" x14ac:dyDescent="0.55000000000000004">
      <c r="B2087" t="b">
        <f>IF('Input and Summary Results'!D1669=0,FALSE,'Input and Summary Results'!$B1669)</f>
        <v>0</v>
      </c>
      <c r="C2087" t="b">
        <f>IF(OR(B2087=0,'Input and Summary Results'!D1669=0,'Input and Summary Results'!D1669=""),FALSE,'Input and Summary Results'!$D1669)</f>
        <v>0</v>
      </c>
      <c r="D2087" t="b">
        <f>IF(OR(B2087=0,'Input and Summary Results'!E1669=0),FALSE,'Input and Summary Results'!$E1669)</f>
        <v>0</v>
      </c>
      <c r="E2087" t="b">
        <f t="shared" si="125"/>
        <v>0</v>
      </c>
      <c r="F2087" t="b">
        <f t="shared" si="126"/>
        <v>0</v>
      </c>
      <c r="G2087" t="b">
        <f>IF('Input and Summary Results'!$J$4="yes",IF(C2087=FALSE,FALSE,IF('Data Transformation'!E2087&lt;$R$10,E2087,$R$10)),IF(C2087=FALSE,FALSE,IF(C2087&lt;$R$10,C2087,$R$10)))</f>
        <v>0</v>
      </c>
      <c r="H2087" t="b">
        <f>IF('Input and Summary Results'!$J$4="yes",'Data Transformation'!F2087,'Data Transformation'!D2087)</f>
        <v>0</v>
      </c>
      <c r="I2087" t="str">
        <f t="shared" si="127"/>
        <v/>
      </c>
    </row>
    <row r="2088" spans="2:9" x14ac:dyDescent="0.55000000000000004">
      <c r="B2088" t="b">
        <f>IF('Input and Summary Results'!D1670=0,FALSE,'Input and Summary Results'!$B1670)</f>
        <v>0</v>
      </c>
      <c r="C2088" t="b">
        <f>IF(OR(B2088=0,'Input and Summary Results'!D1670=0,'Input and Summary Results'!D1670=""),FALSE,'Input and Summary Results'!$D1670)</f>
        <v>0</v>
      </c>
      <c r="D2088" t="b">
        <f>IF(OR(B2088=0,'Input and Summary Results'!E1670=0),FALSE,'Input and Summary Results'!$E1670)</f>
        <v>0</v>
      </c>
      <c r="E2088" t="b">
        <f t="shared" si="125"/>
        <v>0</v>
      </c>
      <c r="F2088" t="b">
        <f t="shared" si="126"/>
        <v>0</v>
      </c>
      <c r="G2088" t="b">
        <f>IF('Input and Summary Results'!$J$4="yes",IF(C2088=FALSE,FALSE,IF('Data Transformation'!E2088&lt;$R$10,E2088,$R$10)),IF(C2088=FALSE,FALSE,IF(C2088&lt;$R$10,C2088,$R$10)))</f>
        <v>0</v>
      </c>
      <c r="H2088" t="b">
        <f>IF('Input and Summary Results'!$J$4="yes",'Data Transformation'!F2088,'Data Transformation'!D2088)</f>
        <v>0</v>
      </c>
      <c r="I2088" t="str">
        <f t="shared" si="127"/>
        <v/>
      </c>
    </row>
    <row r="2089" spans="2:9" x14ac:dyDescent="0.55000000000000004">
      <c r="B2089" t="b">
        <f>IF('Input and Summary Results'!D1671=0,FALSE,'Input and Summary Results'!$B1671)</f>
        <v>0</v>
      </c>
      <c r="C2089" t="b">
        <f>IF(OR(B2089=0,'Input and Summary Results'!D1671=0,'Input and Summary Results'!D1671=""),FALSE,'Input and Summary Results'!$D1671)</f>
        <v>0</v>
      </c>
      <c r="D2089" t="b">
        <f>IF(OR(B2089=0,'Input and Summary Results'!E1671=0),FALSE,'Input and Summary Results'!$E1671)</f>
        <v>0</v>
      </c>
      <c r="E2089" t="b">
        <f t="shared" si="125"/>
        <v>0</v>
      </c>
      <c r="F2089" t="b">
        <f t="shared" si="126"/>
        <v>0</v>
      </c>
      <c r="G2089" t="b">
        <f>IF('Input and Summary Results'!$J$4="yes",IF(C2089=FALSE,FALSE,IF('Data Transformation'!E2089&lt;$R$10,E2089,$R$10)),IF(C2089=FALSE,FALSE,IF(C2089&lt;$R$10,C2089,$R$10)))</f>
        <v>0</v>
      </c>
      <c r="H2089" t="b">
        <f>IF('Input and Summary Results'!$J$4="yes",'Data Transformation'!F2089,'Data Transformation'!D2089)</f>
        <v>0</v>
      </c>
      <c r="I2089" t="str">
        <f t="shared" si="127"/>
        <v/>
      </c>
    </row>
    <row r="2090" spans="2:9" x14ac:dyDescent="0.55000000000000004">
      <c r="B2090" t="b">
        <f>IF('Input and Summary Results'!D1672=0,FALSE,'Input and Summary Results'!$B1672)</f>
        <v>0</v>
      </c>
      <c r="C2090" t="b">
        <f>IF(OR(B2090=0,'Input and Summary Results'!D1672=0,'Input and Summary Results'!D1672=""),FALSE,'Input and Summary Results'!$D1672)</f>
        <v>0</v>
      </c>
      <c r="D2090" t="b">
        <f>IF(OR(B2090=0,'Input and Summary Results'!E1672=0),FALSE,'Input and Summary Results'!$E1672)</f>
        <v>0</v>
      </c>
      <c r="E2090" t="b">
        <f t="shared" ref="E2090:E2153" si="128">IF(C2090=FALSE,FALSE,LOG10(C2090))</f>
        <v>0</v>
      </c>
      <c r="F2090" t="b">
        <f t="shared" ref="F2090:F2153" si="129">IF(D2090=FALSE, FALSE,0.434*D2090/C2090)</f>
        <v>0</v>
      </c>
      <c r="G2090" t="b">
        <f>IF('Input and Summary Results'!$J$4="yes",IF(C2090=FALSE,FALSE,IF('Data Transformation'!E2090&lt;$R$10,E2090,$R$10)),IF(C2090=FALSE,FALSE,IF(C2090&lt;$R$10,C2090,$R$10)))</f>
        <v>0</v>
      </c>
      <c r="H2090" t="b">
        <f>IF('Input and Summary Results'!$J$4="yes",'Data Transformation'!F2090,'Data Transformation'!D2090)</f>
        <v>0</v>
      </c>
      <c r="I2090" t="str">
        <f t="shared" si="127"/>
        <v/>
      </c>
    </row>
    <row r="2091" spans="2:9" x14ac:dyDescent="0.55000000000000004">
      <c r="B2091" t="b">
        <f>IF('Input and Summary Results'!D1673=0,FALSE,'Input and Summary Results'!$B1673)</f>
        <v>0</v>
      </c>
      <c r="C2091" t="b">
        <f>IF(OR(B2091=0,'Input and Summary Results'!D1673=0,'Input and Summary Results'!D1673=""),FALSE,'Input and Summary Results'!$D1673)</f>
        <v>0</v>
      </c>
      <c r="D2091" t="b">
        <f>IF(OR(B2091=0,'Input and Summary Results'!E1673=0),FALSE,'Input and Summary Results'!$E1673)</f>
        <v>0</v>
      </c>
      <c r="E2091" t="b">
        <f t="shared" si="128"/>
        <v>0</v>
      </c>
      <c r="F2091" t="b">
        <f t="shared" si="129"/>
        <v>0</v>
      </c>
      <c r="G2091" t="b">
        <f>IF('Input and Summary Results'!$J$4="yes",IF(C2091=FALSE,FALSE,IF('Data Transformation'!E2091&lt;$R$10,E2091,$R$10)),IF(C2091=FALSE,FALSE,IF(C2091&lt;$R$10,C2091,$R$10)))</f>
        <v>0</v>
      </c>
      <c r="H2091" t="b">
        <f>IF('Input and Summary Results'!$J$4="yes",'Data Transformation'!F2091,'Data Transformation'!D2091)</f>
        <v>0</v>
      </c>
      <c r="I2091" t="str">
        <f t="shared" si="127"/>
        <v/>
      </c>
    </row>
    <row r="2092" spans="2:9" x14ac:dyDescent="0.55000000000000004">
      <c r="B2092" t="b">
        <f>IF('Input and Summary Results'!D1674=0,FALSE,'Input and Summary Results'!$B1674)</f>
        <v>0</v>
      </c>
      <c r="C2092" t="b">
        <f>IF(OR(B2092=0,'Input and Summary Results'!D1674=0,'Input and Summary Results'!D1674=""),FALSE,'Input and Summary Results'!$D1674)</f>
        <v>0</v>
      </c>
      <c r="D2092" t="b">
        <f>IF(OR(B2092=0,'Input and Summary Results'!E1674=0),FALSE,'Input and Summary Results'!$E1674)</f>
        <v>0</v>
      </c>
      <c r="E2092" t="b">
        <f t="shared" si="128"/>
        <v>0</v>
      </c>
      <c r="F2092" t="b">
        <f t="shared" si="129"/>
        <v>0</v>
      </c>
      <c r="G2092" t="b">
        <f>IF('Input and Summary Results'!$J$4="yes",IF(C2092=FALSE,FALSE,IF('Data Transformation'!E2092&lt;$R$10,E2092,$R$10)),IF(C2092=FALSE,FALSE,IF(C2092&lt;$R$10,C2092,$R$10)))</f>
        <v>0</v>
      </c>
      <c r="H2092" t="b">
        <f>IF('Input and Summary Results'!$J$4="yes",'Data Transformation'!F2092,'Data Transformation'!D2092)</f>
        <v>0</v>
      </c>
      <c r="I2092" t="str">
        <f t="shared" si="127"/>
        <v/>
      </c>
    </row>
    <row r="2093" spans="2:9" x14ac:dyDescent="0.55000000000000004">
      <c r="B2093" t="b">
        <f>IF('Input and Summary Results'!D1675=0,FALSE,'Input and Summary Results'!$B1675)</f>
        <v>0</v>
      </c>
      <c r="C2093" t="b">
        <f>IF(OR(B2093=0,'Input and Summary Results'!D1675=0,'Input and Summary Results'!D1675=""),FALSE,'Input and Summary Results'!$D1675)</f>
        <v>0</v>
      </c>
      <c r="D2093" t="b">
        <f>IF(OR(B2093=0,'Input and Summary Results'!E1675=0),FALSE,'Input and Summary Results'!$E1675)</f>
        <v>0</v>
      </c>
      <c r="E2093" t="b">
        <f t="shared" si="128"/>
        <v>0</v>
      </c>
      <c r="F2093" t="b">
        <f t="shared" si="129"/>
        <v>0</v>
      </c>
      <c r="G2093" t="b">
        <f>IF('Input and Summary Results'!$J$4="yes",IF(C2093=FALSE,FALSE,IF('Data Transformation'!E2093&lt;$R$10,E2093,$R$10)),IF(C2093=FALSE,FALSE,IF(C2093&lt;$R$10,C2093,$R$10)))</f>
        <v>0</v>
      </c>
      <c r="H2093" t="b">
        <f>IF('Input and Summary Results'!$J$4="yes",'Data Transformation'!F2093,'Data Transformation'!D2093)</f>
        <v>0</v>
      </c>
      <c r="I2093" t="str">
        <f t="shared" si="127"/>
        <v/>
      </c>
    </row>
    <row r="2094" spans="2:9" x14ac:dyDescent="0.55000000000000004">
      <c r="B2094" t="b">
        <f>IF('Input and Summary Results'!D1676=0,FALSE,'Input and Summary Results'!$B1676)</f>
        <v>0</v>
      </c>
      <c r="C2094" t="b">
        <f>IF(OR(B2094=0,'Input and Summary Results'!D1676=0,'Input and Summary Results'!D1676=""),FALSE,'Input and Summary Results'!$D1676)</f>
        <v>0</v>
      </c>
      <c r="D2094" t="b">
        <f>IF(OR(B2094=0,'Input and Summary Results'!E1676=0),FALSE,'Input and Summary Results'!$E1676)</f>
        <v>0</v>
      </c>
      <c r="E2094" t="b">
        <f t="shared" si="128"/>
        <v>0</v>
      </c>
      <c r="F2094" t="b">
        <f t="shared" si="129"/>
        <v>0</v>
      </c>
      <c r="G2094" t="b">
        <f>IF('Input and Summary Results'!$J$4="yes",IF(C2094=FALSE,FALSE,IF('Data Transformation'!E2094&lt;$R$10,E2094,$R$10)),IF(C2094=FALSE,FALSE,IF(C2094&lt;$R$10,C2094,$R$10)))</f>
        <v>0</v>
      </c>
      <c r="H2094" t="b">
        <f>IF('Input and Summary Results'!$J$4="yes",'Data Transformation'!F2094,'Data Transformation'!D2094)</f>
        <v>0</v>
      </c>
      <c r="I2094" t="str">
        <f t="shared" si="127"/>
        <v/>
      </c>
    </row>
    <row r="2095" spans="2:9" x14ac:dyDescent="0.55000000000000004">
      <c r="B2095" t="b">
        <f>IF('Input and Summary Results'!D1677=0,FALSE,'Input and Summary Results'!$B1677)</f>
        <v>0</v>
      </c>
      <c r="C2095" t="b">
        <f>IF(OR(B2095=0,'Input and Summary Results'!D1677=0,'Input and Summary Results'!D1677=""),FALSE,'Input and Summary Results'!$D1677)</f>
        <v>0</v>
      </c>
      <c r="D2095" t="b">
        <f>IF(OR(B2095=0,'Input and Summary Results'!E1677=0),FALSE,'Input and Summary Results'!$E1677)</f>
        <v>0</v>
      </c>
      <c r="E2095" t="b">
        <f t="shared" si="128"/>
        <v>0</v>
      </c>
      <c r="F2095" t="b">
        <f t="shared" si="129"/>
        <v>0</v>
      </c>
      <c r="G2095" t="b">
        <f>IF('Input and Summary Results'!$J$4="yes",IF(C2095=FALSE,FALSE,IF('Data Transformation'!E2095&lt;$R$10,E2095,$R$10)),IF(C2095=FALSE,FALSE,IF(C2095&lt;$R$10,C2095,$R$10)))</f>
        <v>0</v>
      </c>
      <c r="H2095" t="b">
        <f>IF('Input and Summary Results'!$J$4="yes",'Data Transformation'!F2095,'Data Transformation'!D2095)</f>
        <v>0</v>
      </c>
      <c r="I2095" t="str">
        <f t="shared" si="127"/>
        <v/>
      </c>
    </row>
    <row r="2096" spans="2:9" x14ac:dyDescent="0.55000000000000004">
      <c r="B2096" t="b">
        <f>IF('Input and Summary Results'!D1678=0,FALSE,'Input and Summary Results'!$B1678)</f>
        <v>0</v>
      </c>
      <c r="C2096" t="b">
        <f>IF(OR(B2096=0,'Input and Summary Results'!D1678=0,'Input and Summary Results'!D1678=""),FALSE,'Input and Summary Results'!$D1678)</f>
        <v>0</v>
      </c>
      <c r="D2096" t="b">
        <f>IF(OR(B2096=0,'Input and Summary Results'!E1678=0),FALSE,'Input and Summary Results'!$E1678)</f>
        <v>0</v>
      </c>
      <c r="E2096" t="b">
        <f t="shared" si="128"/>
        <v>0</v>
      </c>
      <c r="F2096" t="b">
        <f t="shared" si="129"/>
        <v>0</v>
      </c>
      <c r="G2096" t="b">
        <f>IF('Input and Summary Results'!$J$4="yes",IF(C2096=FALSE,FALSE,IF('Data Transformation'!E2096&lt;$R$10,E2096,$R$10)),IF(C2096=FALSE,FALSE,IF(C2096&lt;$R$10,C2096,$R$10)))</f>
        <v>0</v>
      </c>
      <c r="H2096" t="b">
        <f>IF('Input and Summary Results'!$J$4="yes",'Data Transformation'!F2096,'Data Transformation'!D2096)</f>
        <v>0</v>
      </c>
      <c r="I2096" t="str">
        <f t="shared" si="127"/>
        <v/>
      </c>
    </row>
    <row r="2097" spans="2:9" x14ac:dyDescent="0.55000000000000004">
      <c r="B2097" t="b">
        <f>IF('Input and Summary Results'!D1679=0,FALSE,'Input and Summary Results'!$B1679)</f>
        <v>0</v>
      </c>
      <c r="C2097" t="b">
        <f>IF(OR(B2097=0,'Input and Summary Results'!D1679=0,'Input and Summary Results'!D1679=""),FALSE,'Input and Summary Results'!$D1679)</f>
        <v>0</v>
      </c>
      <c r="D2097" t="b">
        <f>IF(OR(B2097=0,'Input and Summary Results'!E1679=0),FALSE,'Input and Summary Results'!$E1679)</f>
        <v>0</v>
      </c>
      <c r="E2097" t="b">
        <f t="shared" si="128"/>
        <v>0</v>
      </c>
      <c r="F2097" t="b">
        <f t="shared" si="129"/>
        <v>0</v>
      </c>
      <c r="G2097" t="b">
        <f>IF('Input and Summary Results'!$J$4="yes",IF(C2097=FALSE,FALSE,IF('Data Transformation'!E2097&lt;$R$10,E2097,$R$10)),IF(C2097=FALSE,FALSE,IF(C2097&lt;$R$10,C2097,$R$10)))</f>
        <v>0</v>
      </c>
      <c r="H2097" t="b">
        <f>IF('Input and Summary Results'!$J$4="yes",'Data Transformation'!F2097,'Data Transformation'!D2097)</f>
        <v>0</v>
      </c>
      <c r="I2097" t="str">
        <f t="shared" si="127"/>
        <v/>
      </c>
    </row>
    <row r="2098" spans="2:9" x14ac:dyDescent="0.55000000000000004">
      <c r="B2098" t="b">
        <f>IF('Input and Summary Results'!D1680=0,FALSE,'Input and Summary Results'!$B1680)</f>
        <v>0</v>
      </c>
      <c r="C2098" t="b">
        <f>IF(OR(B2098=0,'Input and Summary Results'!D1680=0,'Input and Summary Results'!D1680=""),FALSE,'Input and Summary Results'!$D1680)</f>
        <v>0</v>
      </c>
      <c r="D2098" t="b">
        <f>IF(OR(B2098=0,'Input and Summary Results'!E1680=0),FALSE,'Input and Summary Results'!$E1680)</f>
        <v>0</v>
      </c>
      <c r="E2098" t="b">
        <f t="shared" si="128"/>
        <v>0</v>
      </c>
      <c r="F2098" t="b">
        <f t="shared" si="129"/>
        <v>0</v>
      </c>
      <c r="G2098" t="b">
        <f>IF('Input and Summary Results'!$J$4="yes",IF(C2098=FALSE,FALSE,IF('Data Transformation'!E2098&lt;$R$10,E2098,$R$10)),IF(C2098=FALSE,FALSE,IF(C2098&lt;$R$10,C2098,$R$10)))</f>
        <v>0</v>
      </c>
      <c r="H2098" t="b">
        <f>IF('Input and Summary Results'!$J$4="yes",'Data Transformation'!F2098,'Data Transformation'!D2098)</f>
        <v>0</v>
      </c>
      <c r="I2098" t="str">
        <f t="shared" si="127"/>
        <v/>
      </c>
    </row>
    <row r="2099" spans="2:9" x14ac:dyDescent="0.55000000000000004">
      <c r="B2099" t="b">
        <f>IF('Input and Summary Results'!D1681=0,FALSE,'Input and Summary Results'!$B1681)</f>
        <v>0</v>
      </c>
      <c r="C2099" t="b">
        <f>IF(OR(B2099=0,'Input and Summary Results'!D1681=0,'Input and Summary Results'!D1681=""),FALSE,'Input and Summary Results'!$D1681)</f>
        <v>0</v>
      </c>
      <c r="D2099" t="b">
        <f>IF(OR(B2099=0,'Input and Summary Results'!E1681=0),FALSE,'Input and Summary Results'!$E1681)</f>
        <v>0</v>
      </c>
      <c r="E2099" t="b">
        <f t="shared" si="128"/>
        <v>0</v>
      </c>
      <c r="F2099" t="b">
        <f t="shared" si="129"/>
        <v>0</v>
      </c>
      <c r="G2099" t="b">
        <f>IF('Input and Summary Results'!$J$4="yes",IF(C2099=FALSE,FALSE,IF('Data Transformation'!E2099&lt;$R$10,E2099,$R$10)),IF(C2099=FALSE,FALSE,IF(C2099&lt;$R$10,C2099,$R$10)))</f>
        <v>0</v>
      </c>
      <c r="H2099" t="b">
        <f>IF('Input and Summary Results'!$J$4="yes",'Data Transformation'!F2099,'Data Transformation'!D2099)</f>
        <v>0</v>
      </c>
      <c r="I2099" t="str">
        <f t="shared" si="127"/>
        <v/>
      </c>
    </row>
    <row r="2100" spans="2:9" x14ac:dyDescent="0.55000000000000004">
      <c r="B2100" t="b">
        <f>IF('Input and Summary Results'!D1682=0,FALSE,'Input and Summary Results'!$B1682)</f>
        <v>0</v>
      </c>
      <c r="C2100" t="b">
        <f>IF(OR(B2100=0,'Input and Summary Results'!D1682=0,'Input and Summary Results'!D1682=""),FALSE,'Input and Summary Results'!$D1682)</f>
        <v>0</v>
      </c>
      <c r="D2100" t="b">
        <f>IF(OR(B2100=0,'Input and Summary Results'!E1682=0),FALSE,'Input and Summary Results'!$E1682)</f>
        <v>0</v>
      </c>
      <c r="E2100" t="b">
        <f t="shared" si="128"/>
        <v>0</v>
      </c>
      <c r="F2100" t="b">
        <f t="shared" si="129"/>
        <v>0</v>
      </c>
      <c r="G2100" t="b">
        <f>IF('Input and Summary Results'!$J$4="yes",IF(C2100=FALSE,FALSE,IF('Data Transformation'!E2100&lt;$R$10,E2100,$R$10)),IF(C2100=FALSE,FALSE,IF(C2100&lt;$R$10,C2100,$R$10)))</f>
        <v>0</v>
      </c>
      <c r="H2100" t="b">
        <f>IF('Input and Summary Results'!$J$4="yes",'Data Transformation'!F2100,'Data Transformation'!D2100)</f>
        <v>0</v>
      </c>
      <c r="I2100" t="str">
        <f t="shared" si="127"/>
        <v/>
      </c>
    </row>
    <row r="2101" spans="2:9" x14ac:dyDescent="0.55000000000000004">
      <c r="B2101" t="b">
        <f>IF('Input and Summary Results'!D1683=0,FALSE,'Input and Summary Results'!$B1683)</f>
        <v>0</v>
      </c>
      <c r="C2101" t="b">
        <f>IF(OR(B2101=0,'Input and Summary Results'!D1683=0,'Input and Summary Results'!D1683=""),FALSE,'Input and Summary Results'!$D1683)</f>
        <v>0</v>
      </c>
      <c r="D2101" t="b">
        <f>IF(OR(B2101=0,'Input and Summary Results'!E1683=0),FALSE,'Input and Summary Results'!$E1683)</f>
        <v>0</v>
      </c>
      <c r="E2101" t="b">
        <f t="shared" si="128"/>
        <v>0</v>
      </c>
      <c r="F2101" t="b">
        <f t="shared" si="129"/>
        <v>0</v>
      </c>
      <c r="G2101" t="b">
        <f>IF('Input and Summary Results'!$J$4="yes",IF(C2101=FALSE,FALSE,IF('Data Transformation'!E2101&lt;$R$10,E2101,$R$10)),IF(C2101=FALSE,FALSE,IF(C2101&lt;$R$10,C2101,$R$10)))</f>
        <v>0</v>
      </c>
      <c r="H2101" t="b">
        <f>IF('Input and Summary Results'!$J$4="yes",'Data Transformation'!F2101,'Data Transformation'!D2101)</f>
        <v>0</v>
      </c>
      <c r="I2101" t="str">
        <f t="shared" si="127"/>
        <v/>
      </c>
    </row>
    <row r="2102" spans="2:9" x14ac:dyDescent="0.55000000000000004">
      <c r="B2102" t="b">
        <f>IF('Input and Summary Results'!D1684=0,FALSE,'Input and Summary Results'!$B1684)</f>
        <v>0</v>
      </c>
      <c r="C2102" t="b">
        <f>IF(OR(B2102=0,'Input and Summary Results'!D1684=0,'Input and Summary Results'!D1684=""),FALSE,'Input and Summary Results'!$D1684)</f>
        <v>0</v>
      </c>
      <c r="D2102" t="b">
        <f>IF(OR(B2102=0,'Input and Summary Results'!E1684=0),FALSE,'Input and Summary Results'!$E1684)</f>
        <v>0</v>
      </c>
      <c r="E2102" t="b">
        <f t="shared" si="128"/>
        <v>0</v>
      </c>
      <c r="F2102" t="b">
        <f t="shared" si="129"/>
        <v>0</v>
      </c>
      <c r="G2102" t="b">
        <f>IF('Input and Summary Results'!$J$4="yes",IF(C2102=FALSE,FALSE,IF('Data Transformation'!E2102&lt;$R$10,E2102,$R$10)),IF(C2102=FALSE,FALSE,IF(C2102&lt;$R$10,C2102,$R$10)))</f>
        <v>0</v>
      </c>
      <c r="H2102" t="b">
        <f>IF('Input and Summary Results'!$J$4="yes",'Data Transformation'!F2102,'Data Transformation'!D2102)</f>
        <v>0</v>
      </c>
      <c r="I2102" t="str">
        <f t="shared" si="127"/>
        <v/>
      </c>
    </row>
    <row r="2103" spans="2:9" x14ac:dyDescent="0.55000000000000004">
      <c r="B2103" t="b">
        <f>IF('Input and Summary Results'!D1685=0,FALSE,'Input and Summary Results'!$B1685)</f>
        <v>0</v>
      </c>
      <c r="C2103" t="b">
        <f>IF(OR(B2103=0,'Input and Summary Results'!D1685=0,'Input and Summary Results'!D1685=""),FALSE,'Input and Summary Results'!$D1685)</f>
        <v>0</v>
      </c>
      <c r="D2103" t="b">
        <f>IF(OR(B2103=0,'Input and Summary Results'!E1685=0),FALSE,'Input and Summary Results'!$E1685)</f>
        <v>0</v>
      </c>
      <c r="E2103" t="b">
        <f t="shared" si="128"/>
        <v>0</v>
      </c>
      <c r="F2103" t="b">
        <f t="shared" si="129"/>
        <v>0</v>
      </c>
      <c r="G2103" t="b">
        <f>IF('Input and Summary Results'!$J$4="yes",IF(C2103=FALSE,FALSE,IF('Data Transformation'!E2103&lt;$R$10,E2103,$R$10)),IF(C2103=FALSE,FALSE,IF(C2103&lt;$R$10,C2103,$R$10)))</f>
        <v>0</v>
      </c>
      <c r="H2103" t="b">
        <f>IF('Input and Summary Results'!$J$4="yes",'Data Transformation'!F2103,'Data Transformation'!D2103)</f>
        <v>0</v>
      </c>
      <c r="I2103" t="str">
        <f t="shared" si="127"/>
        <v/>
      </c>
    </row>
    <row r="2104" spans="2:9" x14ac:dyDescent="0.55000000000000004">
      <c r="B2104" t="b">
        <f>IF('Input and Summary Results'!D1686=0,FALSE,'Input and Summary Results'!$B1686)</f>
        <v>0</v>
      </c>
      <c r="C2104" t="b">
        <f>IF(OR(B2104=0,'Input and Summary Results'!D1686=0,'Input and Summary Results'!D1686=""),FALSE,'Input and Summary Results'!$D1686)</f>
        <v>0</v>
      </c>
      <c r="D2104" t="b">
        <f>IF(OR(B2104=0,'Input and Summary Results'!E1686=0),FALSE,'Input and Summary Results'!$E1686)</f>
        <v>0</v>
      </c>
      <c r="E2104" t="b">
        <f t="shared" si="128"/>
        <v>0</v>
      </c>
      <c r="F2104" t="b">
        <f t="shared" si="129"/>
        <v>0</v>
      </c>
      <c r="G2104" t="b">
        <f>IF('Input and Summary Results'!$J$4="yes",IF(C2104=FALSE,FALSE,IF('Data Transformation'!E2104&lt;$R$10,E2104,$R$10)),IF(C2104=FALSE,FALSE,IF(C2104&lt;$R$10,C2104,$R$10)))</f>
        <v>0</v>
      </c>
      <c r="H2104" t="b">
        <f>IF('Input and Summary Results'!$J$4="yes",'Data Transformation'!F2104,'Data Transformation'!D2104)</f>
        <v>0</v>
      </c>
      <c r="I2104" t="str">
        <f t="shared" si="127"/>
        <v/>
      </c>
    </row>
    <row r="2105" spans="2:9" x14ac:dyDescent="0.55000000000000004">
      <c r="B2105" t="b">
        <f>IF('Input and Summary Results'!D1687=0,FALSE,'Input and Summary Results'!$B1687)</f>
        <v>0</v>
      </c>
      <c r="C2105" t="b">
        <f>IF(OR(B2105=0,'Input and Summary Results'!D1687=0,'Input and Summary Results'!D1687=""),FALSE,'Input and Summary Results'!$D1687)</f>
        <v>0</v>
      </c>
      <c r="D2105" t="b">
        <f>IF(OR(B2105=0,'Input and Summary Results'!E1687=0),FALSE,'Input and Summary Results'!$E1687)</f>
        <v>0</v>
      </c>
      <c r="E2105" t="b">
        <f t="shared" si="128"/>
        <v>0</v>
      </c>
      <c r="F2105" t="b">
        <f t="shared" si="129"/>
        <v>0</v>
      </c>
      <c r="G2105" t="b">
        <f>IF('Input and Summary Results'!$J$4="yes",IF(C2105=FALSE,FALSE,IF('Data Transformation'!E2105&lt;$R$10,E2105,$R$10)),IF(C2105=FALSE,FALSE,IF(C2105&lt;$R$10,C2105,$R$10)))</f>
        <v>0</v>
      </c>
      <c r="H2105" t="b">
        <f>IF('Input and Summary Results'!$J$4="yes",'Data Transformation'!F2105,'Data Transformation'!D2105)</f>
        <v>0</v>
      </c>
      <c r="I2105" t="str">
        <f t="shared" si="127"/>
        <v/>
      </c>
    </row>
    <row r="2106" spans="2:9" x14ac:dyDescent="0.55000000000000004">
      <c r="B2106" t="b">
        <f>IF('Input and Summary Results'!D1688=0,FALSE,'Input and Summary Results'!$B1688)</f>
        <v>0</v>
      </c>
      <c r="C2106" t="b">
        <f>IF(OR(B2106=0,'Input and Summary Results'!D1688=0,'Input and Summary Results'!D1688=""),FALSE,'Input and Summary Results'!$D1688)</f>
        <v>0</v>
      </c>
      <c r="D2106" t="b">
        <f>IF(OR(B2106=0,'Input and Summary Results'!E1688=0),FALSE,'Input and Summary Results'!$E1688)</f>
        <v>0</v>
      </c>
      <c r="E2106" t="b">
        <f t="shared" si="128"/>
        <v>0</v>
      </c>
      <c r="F2106" t="b">
        <f t="shared" si="129"/>
        <v>0</v>
      </c>
      <c r="G2106" t="b">
        <f>IF('Input and Summary Results'!$J$4="yes",IF(C2106=FALSE,FALSE,IF('Data Transformation'!E2106&lt;$R$10,E2106,$R$10)),IF(C2106=FALSE,FALSE,IF(C2106&lt;$R$10,C2106,$R$10)))</f>
        <v>0</v>
      </c>
      <c r="H2106" t="b">
        <f>IF('Input and Summary Results'!$J$4="yes",'Data Transformation'!F2106,'Data Transformation'!D2106)</f>
        <v>0</v>
      </c>
      <c r="I2106" t="str">
        <f t="shared" si="127"/>
        <v/>
      </c>
    </row>
    <row r="2107" spans="2:9" x14ac:dyDescent="0.55000000000000004">
      <c r="B2107" t="b">
        <f>IF('Input and Summary Results'!D1689=0,FALSE,'Input and Summary Results'!$B1689)</f>
        <v>0</v>
      </c>
      <c r="C2107" t="b">
        <f>IF(OR(B2107=0,'Input and Summary Results'!D1689=0,'Input and Summary Results'!D1689=""),FALSE,'Input and Summary Results'!$D1689)</f>
        <v>0</v>
      </c>
      <c r="D2107" t="b">
        <f>IF(OR(B2107=0,'Input and Summary Results'!E1689=0),FALSE,'Input and Summary Results'!$E1689)</f>
        <v>0</v>
      </c>
      <c r="E2107" t="b">
        <f t="shared" si="128"/>
        <v>0</v>
      </c>
      <c r="F2107" t="b">
        <f t="shared" si="129"/>
        <v>0</v>
      </c>
      <c r="G2107" t="b">
        <f>IF('Input and Summary Results'!$J$4="yes",IF(C2107=FALSE,FALSE,IF('Data Transformation'!E2107&lt;$R$10,E2107,$R$10)),IF(C2107=FALSE,FALSE,IF(C2107&lt;$R$10,C2107,$R$10)))</f>
        <v>0</v>
      </c>
      <c r="H2107" t="b">
        <f>IF('Input and Summary Results'!$J$4="yes",'Data Transformation'!F2107,'Data Transformation'!D2107)</f>
        <v>0</v>
      </c>
      <c r="I2107" t="str">
        <f t="shared" si="127"/>
        <v/>
      </c>
    </row>
    <row r="2108" spans="2:9" x14ac:dyDescent="0.55000000000000004">
      <c r="B2108" t="b">
        <f>IF('Input and Summary Results'!D1690=0,FALSE,'Input and Summary Results'!$B1690)</f>
        <v>0</v>
      </c>
      <c r="C2108" t="b">
        <f>IF(OR(B2108=0,'Input and Summary Results'!D1690=0,'Input and Summary Results'!D1690=""),FALSE,'Input and Summary Results'!$D1690)</f>
        <v>0</v>
      </c>
      <c r="D2108" t="b">
        <f>IF(OR(B2108=0,'Input and Summary Results'!E1690=0),FALSE,'Input and Summary Results'!$E1690)</f>
        <v>0</v>
      </c>
      <c r="E2108" t="b">
        <f t="shared" si="128"/>
        <v>0</v>
      </c>
      <c r="F2108" t="b">
        <f t="shared" si="129"/>
        <v>0</v>
      </c>
      <c r="G2108" t="b">
        <f>IF('Input and Summary Results'!$J$4="yes",IF(C2108=FALSE,FALSE,IF('Data Transformation'!E2108&lt;$R$10,E2108,$R$10)),IF(C2108=FALSE,FALSE,IF(C2108&lt;$R$10,C2108,$R$10)))</f>
        <v>0</v>
      </c>
      <c r="H2108" t="b">
        <f>IF('Input and Summary Results'!$J$4="yes",'Data Transformation'!F2108,'Data Transformation'!D2108)</f>
        <v>0</v>
      </c>
      <c r="I2108" t="str">
        <f t="shared" si="127"/>
        <v/>
      </c>
    </row>
    <row r="2109" spans="2:9" x14ac:dyDescent="0.55000000000000004">
      <c r="B2109" t="b">
        <f>IF('Input and Summary Results'!D1691=0,FALSE,'Input and Summary Results'!$B1691)</f>
        <v>0</v>
      </c>
      <c r="C2109" t="b">
        <f>IF(OR(B2109=0,'Input and Summary Results'!D1691=0,'Input and Summary Results'!D1691=""),FALSE,'Input and Summary Results'!$D1691)</f>
        <v>0</v>
      </c>
      <c r="D2109" t="b">
        <f>IF(OR(B2109=0,'Input and Summary Results'!E1691=0),FALSE,'Input and Summary Results'!$E1691)</f>
        <v>0</v>
      </c>
      <c r="E2109" t="b">
        <f t="shared" si="128"/>
        <v>0</v>
      </c>
      <c r="F2109" t="b">
        <f t="shared" si="129"/>
        <v>0</v>
      </c>
      <c r="G2109" t="b">
        <f>IF('Input and Summary Results'!$J$4="yes",IF(C2109=FALSE,FALSE,IF('Data Transformation'!E2109&lt;$R$10,E2109,$R$10)),IF(C2109=FALSE,FALSE,IF(C2109&lt;$R$10,C2109,$R$10)))</f>
        <v>0</v>
      </c>
      <c r="H2109" t="b">
        <f>IF('Input and Summary Results'!$J$4="yes",'Data Transformation'!F2109,'Data Transformation'!D2109)</f>
        <v>0</v>
      </c>
      <c r="I2109" t="str">
        <f t="shared" si="127"/>
        <v/>
      </c>
    </row>
    <row r="2110" spans="2:9" x14ac:dyDescent="0.55000000000000004">
      <c r="B2110" t="b">
        <f>IF('Input and Summary Results'!D1692=0,FALSE,'Input and Summary Results'!$B1692)</f>
        <v>0</v>
      </c>
      <c r="C2110" t="b">
        <f>IF(OR(B2110=0,'Input and Summary Results'!D1692=0,'Input and Summary Results'!D1692=""),FALSE,'Input and Summary Results'!$D1692)</f>
        <v>0</v>
      </c>
      <c r="D2110" t="b">
        <f>IF(OR(B2110=0,'Input and Summary Results'!E1692=0),FALSE,'Input and Summary Results'!$E1692)</f>
        <v>0</v>
      </c>
      <c r="E2110" t="b">
        <f t="shared" si="128"/>
        <v>0</v>
      </c>
      <c r="F2110" t="b">
        <f t="shared" si="129"/>
        <v>0</v>
      </c>
      <c r="G2110" t="b">
        <f>IF('Input and Summary Results'!$J$4="yes",IF(C2110=FALSE,FALSE,IF('Data Transformation'!E2110&lt;$R$10,E2110,$R$10)),IF(C2110=FALSE,FALSE,IF(C2110&lt;$R$10,C2110,$R$10)))</f>
        <v>0</v>
      </c>
      <c r="H2110" t="b">
        <f>IF('Input and Summary Results'!$J$4="yes",'Data Transformation'!F2110,'Data Transformation'!D2110)</f>
        <v>0</v>
      </c>
      <c r="I2110" t="str">
        <f t="shared" si="127"/>
        <v/>
      </c>
    </row>
    <row r="2111" spans="2:9" x14ac:dyDescent="0.55000000000000004">
      <c r="B2111" t="b">
        <f>IF('Input and Summary Results'!D1693=0,FALSE,'Input and Summary Results'!$B1693)</f>
        <v>0</v>
      </c>
      <c r="C2111" t="b">
        <f>IF(OR(B2111=0,'Input and Summary Results'!D1693=0,'Input and Summary Results'!D1693=""),FALSE,'Input and Summary Results'!$D1693)</f>
        <v>0</v>
      </c>
      <c r="D2111" t="b">
        <f>IF(OR(B2111=0,'Input and Summary Results'!E1693=0),FALSE,'Input and Summary Results'!$E1693)</f>
        <v>0</v>
      </c>
      <c r="E2111" t="b">
        <f t="shared" si="128"/>
        <v>0</v>
      </c>
      <c r="F2111" t="b">
        <f t="shared" si="129"/>
        <v>0</v>
      </c>
      <c r="G2111" t="b">
        <f>IF('Input and Summary Results'!$J$4="yes",IF(C2111=FALSE,FALSE,IF('Data Transformation'!E2111&lt;$R$10,E2111,$R$10)),IF(C2111=FALSE,FALSE,IF(C2111&lt;$R$10,C2111,$R$10)))</f>
        <v>0</v>
      </c>
      <c r="H2111" t="b">
        <f>IF('Input and Summary Results'!$J$4="yes",'Data Transformation'!F2111,'Data Transformation'!D2111)</f>
        <v>0</v>
      </c>
      <c r="I2111" t="str">
        <f t="shared" si="127"/>
        <v/>
      </c>
    </row>
    <row r="2112" spans="2:9" x14ac:dyDescent="0.55000000000000004">
      <c r="B2112" t="b">
        <f>IF('Input and Summary Results'!D1694=0,FALSE,'Input and Summary Results'!$B1694)</f>
        <v>0</v>
      </c>
      <c r="C2112" t="b">
        <f>IF(OR(B2112=0,'Input and Summary Results'!D1694=0,'Input and Summary Results'!D1694=""),FALSE,'Input and Summary Results'!$D1694)</f>
        <v>0</v>
      </c>
      <c r="D2112" t="b">
        <f>IF(OR(B2112=0,'Input and Summary Results'!E1694=0),FALSE,'Input and Summary Results'!$E1694)</f>
        <v>0</v>
      </c>
      <c r="E2112" t="b">
        <f t="shared" si="128"/>
        <v>0</v>
      </c>
      <c r="F2112" t="b">
        <f t="shared" si="129"/>
        <v>0</v>
      </c>
      <c r="G2112" t="b">
        <f>IF('Input and Summary Results'!$J$4="yes",IF(C2112=FALSE,FALSE,IF('Data Transformation'!E2112&lt;$R$10,E2112,$R$10)),IF(C2112=FALSE,FALSE,IF(C2112&lt;$R$10,C2112,$R$10)))</f>
        <v>0</v>
      </c>
      <c r="H2112" t="b">
        <f>IF('Input and Summary Results'!$J$4="yes",'Data Transformation'!F2112,'Data Transformation'!D2112)</f>
        <v>0</v>
      </c>
      <c r="I2112" t="str">
        <f t="shared" si="127"/>
        <v/>
      </c>
    </row>
    <row r="2113" spans="2:9" x14ac:dyDescent="0.55000000000000004">
      <c r="B2113" t="b">
        <f>IF('Input and Summary Results'!D1695=0,FALSE,'Input and Summary Results'!$B1695)</f>
        <v>0</v>
      </c>
      <c r="C2113" t="b">
        <f>IF(OR(B2113=0,'Input and Summary Results'!D1695=0,'Input and Summary Results'!D1695=""),FALSE,'Input and Summary Results'!$D1695)</f>
        <v>0</v>
      </c>
      <c r="D2113" t="b">
        <f>IF(OR(B2113=0,'Input and Summary Results'!E1695=0),FALSE,'Input and Summary Results'!$E1695)</f>
        <v>0</v>
      </c>
      <c r="E2113" t="b">
        <f t="shared" si="128"/>
        <v>0</v>
      </c>
      <c r="F2113" t="b">
        <f t="shared" si="129"/>
        <v>0</v>
      </c>
      <c r="G2113" t="b">
        <f>IF('Input and Summary Results'!$J$4="yes",IF(C2113=FALSE,FALSE,IF('Data Transformation'!E2113&lt;$R$10,E2113,$R$10)),IF(C2113=FALSE,FALSE,IF(C2113&lt;$R$10,C2113,$R$10)))</f>
        <v>0</v>
      </c>
      <c r="H2113" t="b">
        <f>IF('Input and Summary Results'!$J$4="yes",'Data Transformation'!F2113,'Data Transformation'!D2113)</f>
        <v>0</v>
      </c>
      <c r="I2113" t="str">
        <f t="shared" si="127"/>
        <v/>
      </c>
    </row>
    <row r="2114" spans="2:9" x14ac:dyDescent="0.55000000000000004">
      <c r="B2114" t="b">
        <f>IF('Input and Summary Results'!D1696=0,FALSE,'Input and Summary Results'!$B1696)</f>
        <v>0</v>
      </c>
      <c r="C2114" t="b">
        <f>IF(OR(B2114=0,'Input and Summary Results'!D1696=0,'Input and Summary Results'!D1696=""),FALSE,'Input and Summary Results'!$D1696)</f>
        <v>0</v>
      </c>
      <c r="D2114" t="b">
        <f>IF(OR(B2114=0,'Input and Summary Results'!E1696=0),FALSE,'Input and Summary Results'!$E1696)</f>
        <v>0</v>
      </c>
      <c r="E2114" t="b">
        <f t="shared" si="128"/>
        <v>0</v>
      </c>
      <c r="F2114" t="b">
        <f t="shared" si="129"/>
        <v>0</v>
      </c>
      <c r="G2114" t="b">
        <f>IF('Input and Summary Results'!$J$4="yes",IF(C2114=FALSE,FALSE,IF('Data Transformation'!E2114&lt;$R$10,E2114,$R$10)),IF(C2114=FALSE,FALSE,IF(C2114&lt;$R$10,C2114,$R$10)))</f>
        <v>0</v>
      </c>
      <c r="H2114" t="b">
        <f>IF('Input and Summary Results'!$J$4="yes",'Data Transformation'!F2114,'Data Transformation'!D2114)</f>
        <v>0</v>
      </c>
      <c r="I2114" t="str">
        <f t="shared" si="127"/>
        <v/>
      </c>
    </row>
    <row r="2115" spans="2:9" x14ac:dyDescent="0.55000000000000004">
      <c r="B2115" t="b">
        <f>IF('Input and Summary Results'!D1697=0,FALSE,'Input and Summary Results'!$B1697)</f>
        <v>0</v>
      </c>
      <c r="C2115" t="b">
        <f>IF(OR(B2115=0,'Input and Summary Results'!D1697=0,'Input and Summary Results'!D1697=""),FALSE,'Input and Summary Results'!$D1697)</f>
        <v>0</v>
      </c>
      <c r="D2115" t="b">
        <f>IF(OR(B2115=0,'Input and Summary Results'!E1697=0),FALSE,'Input and Summary Results'!$E1697)</f>
        <v>0</v>
      </c>
      <c r="E2115" t="b">
        <f t="shared" si="128"/>
        <v>0</v>
      </c>
      <c r="F2115" t="b">
        <f t="shared" si="129"/>
        <v>0</v>
      </c>
      <c r="G2115" t="b">
        <f>IF('Input and Summary Results'!$J$4="yes",IF(C2115=FALSE,FALSE,IF('Data Transformation'!E2115&lt;$R$10,E2115,$R$10)),IF(C2115=FALSE,FALSE,IF(C2115&lt;$R$10,C2115,$R$10)))</f>
        <v>0</v>
      </c>
      <c r="H2115" t="b">
        <f>IF('Input and Summary Results'!$J$4="yes",'Data Transformation'!F2115,'Data Transformation'!D2115)</f>
        <v>0</v>
      </c>
      <c r="I2115" t="str">
        <f t="shared" si="127"/>
        <v/>
      </c>
    </row>
    <row r="2116" spans="2:9" x14ac:dyDescent="0.55000000000000004">
      <c r="B2116" t="b">
        <f>IF('Input and Summary Results'!D1698=0,FALSE,'Input and Summary Results'!$B1698)</f>
        <v>0</v>
      </c>
      <c r="C2116" t="b">
        <f>IF(OR(B2116=0,'Input and Summary Results'!D1698=0,'Input and Summary Results'!D1698=""),FALSE,'Input and Summary Results'!$D1698)</f>
        <v>0</v>
      </c>
      <c r="D2116" t="b">
        <f>IF(OR(B2116=0,'Input and Summary Results'!E1698=0),FALSE,'Input and Summary Results'!$E1698)</f>
        <v>0</v>
      </c>
      <c r="E2116" t="b">
        <f t="shared" si="128"/>
        <v>0</v>
      </c>
      <c r="F2116" t="b">
        <f t="shared" si="129"/>
        <v>0</v>
      </c>
      <c r="G2116" t="b">
        <f>IF('Input and Summary Results'!$J$4="yes",IF(C2116=FALSE,FALSE,IF('Data Transformation'!E2116&lt;$R$10,E2116,$R$10)),IF(C2116=FALSE,FALSE,IF(C2116&lt;$R$10,C2116,$R$10)))</f>
        <v>0</v>
      </c>
      <c r="H2116" t="b">
        <f>IF('Input and Summary Results'!$J$4="yes",'Data Transformation'!F2116,'Data Transformation'!D2116)</f>
        <v>0</v>
      </c>
      <c r="I2116" t="str">
        <f t="shared" si="127"/>
        <v/>
      </c>
    </row>
    <row r="2117" spans="2:9" x14ac:dyDescent="0.55000000000000004">
      <c r="B2117" t="b">
        <f>IF('Input and Summary Results'!D1699=0,FALSE,'Input and Summary Results'!$B1699)</f>
        <v>0</v>
      </c>
      <c r="C2117" t="b">
        <f>IF(OR(B2117=0,'Input and Summary Results'!D1699=0,'Input and Summary Results'!D1699=""),FALSE,'Input and Summary Results'!$D1699)</f>
        <v>0</v>
      </c>
      <c r="D2117" t="b">
        <f>IF(OR(B2117=0,'Input and Summary Results'!E1699=0),FALSE,'Input and Summary Results'!$E1699)</f>
        <v>0</v>
      </c>
      <c r="E2117" t="b">
        <f t="shared" si="128"/>
        <v>0</v>
      </c>
      <c r="F2117" t="b">
        <f t="shared" si="129"/>
        <v>0</v>
      </c>
      <c r="G2117" t="b">
        <f>IF('Input and Summary Results'!$J$4="yes",IF(C2117=FALSE,FALSE,IF('Data Transformation'!E2117&lt;$R$10,E2117,$R$10)),IF(C2117=FALSE,FALSE,IF(C2117&lt;$R$10,C2117,$R$10)))</f>
        <v>0</v>
      </c>
      <c r="H2117" t="b">
        <f>IF('Input and Summary Results'!$J$4="yes",'Data Transformation'!F2117,'Data Transformation'!D2117)</f>
        <v>0</v>
      </c>
      <c r="I2117" t="str">
        <f t="shared" ref="I2117:I2180" si="130">IF(G2117=FALSE,"",B2117)</f>
        <v/>
      </c>
    </row>
    <row r="2118" spans="2:9" x14ac:dyDescent="0.55000000000000004">
      <c r="B2118" t="b">
        <f>IF('Input and Summary Results'!D1700=0,FALSE,'Input and Summary Results'!$B1700)</f>
        <v>0</v>
      </c>
      <c r="C2118" t="b">
        <f>IF(OR(B2118=0,'Input and Summary Results'!D1700=0,'Input and Summary Results'!D1700=""),FALSE,'Input and Summary Results'!$D1700)</f>
        <v>0</v>
      </c>
      <c r="D2118" t="b">
        <f>IF(OR(B2118=0,'Input and Summary Results'!E1700=0),FALSE,'Input and Summary Results'!$E1700)</f>
        <v>0</v>
      </c>
      <c r="E2118" t="b">
        <f t="shared" si="128"/>
        <v>0</v>
      </c>
      <c r="F2118" t="b">
        <f t="shared" si="129"/>
        <v>0</v>
      </c>
      <c r="G2118" t="b">
        <f>IF('Input and Summary Results'!$J$4="yes",IF(C2118=FALSE,FALSE,IF('Data Transformation'!E2118&lt;$R$10,E2118,$R$10)),IF(C2118=FALSE,FALSE,IF(C2118&lt;$R$10,C2118,$R$10)))</f>
        <v>0</v>
      </c>
      <c r="H2118" t="b">
        <f>IF('Input and Summary Results'!$J$4="yes",'Data Transformation'!F2118,'Data Transformation'!D2118)</f>
        <v>0</v>
      </c>
      <c r="I2118" t="str">
        <f t="shared" si="130"/>
        <v/>
      </c>
    </row>
    <row r="2119" spans="2:9" x14ac:dyDescent="0.55000000000000004">
      <c r="B2119" t="b">
        <f>IF('Input and Summary Results'!D1701=0,FALSE,'Input and Summary Results'!$B1701)</f>
        <v>0</v>
      </c>
      <c r="C2119" t="b">
        <f>IF(OR(B2119=0,'Input and Summary Results'!D1701=0,'Input and Summary Results'!D1701=""),FALSE,'Input and Summary Results'!$D1701)</f>
        <v>0</v>
      </c>
      <c r="D2119" t="b">
        <f>IF(OR(B2119=0,'Input and Summary Results'!E1701=0),FALSE,'Input and Summary Results'!$E1701)</f>
        <v>0</v>
      </c>
      <c r="E2119" t="b">
        <f t="shared" si="128"/>
        <v>0</v>
      </c>
      <c r="F2119" t="b">
        <f t="shared" si="129"/>
        <v>0</v>
      </c>
      <c r="G2119" t="b">
        <f>IF('Input and Summary Results'!$J$4="yes",IF(C2119=FALSE,FALSE,IF('Data Transformation'!E2119&lt;$R$10,E2119,$R$10)),IF(C2119=FALSE,FALSE,IF(C2119&lt;$R$10,C2119,$R$10)))</f>
        <v>0</v>
      </c>
      <c r="H2119" t="b">
        <f>IF('Input and Summary Results'!$J$4="yes",'Data Transformation'!F2119,'Data Transformation'!D2119)</f>
        <v>0</v>
      </c>
      <c r="I2119" t="str">
        <f t="shared" si="130"/>
        <v/>
      </c>
    </row>
    <row r="2120" spans="2:9" x14ac:dyDescent="0.55000000000000004">
      <c r="B2120" t="b">
        <f>IF('Input and Summary Results'!D1702=0,FALSE,'Input and Summary Results'!$B1702)</f>
        <v>0</v>
      </c>
      <c r="C2120" t="b">
        <f>IF(OR(B2120=0,'Input and Summary Results'!D1702=0,'Input and Summary Results'!D1702=""),FALSE,'Input and Summary Results'!$D1702)</f>
        <v>0</v>
      </c>
      <c r="D2120" t="b">
        <f>IF(OR(B2120=0,'Input and Summary Results'!E1702=0),FALSE,'Input and Summary Results'!$E1702)</f>
        <v>0</v>
      </c>
      <c r="E2120" t="b">
        <f t="shared" si="128"/>
        <v>0</v>
      </c>
      <c r="F2120" t="b">
        <f t="shared" si="129"/>
        <v>0</v>
      </c>
      <c r="G2120" t="b">
        <f>IF('Input and Summary Results'!$J$4="yes",IF(C2120=FALSE,FALSE,IF('Data Transformation'!E2120&lt;$R$10,E2120,$R$10)),IF(C2120=FALSE,FALSE,IF(C2120&lt;$R$10,C2120,$R$10)))</f>
        <v>0</v>
      </c>
      <c r="H2120" t="b">
        <f>IF('Input and Summary Results'!$J$4="yes",'Data Transformation'!F2120,'Data Transformation'!D2120)</f>
        <v>0</v>
      </c>
      <c r="I2120" t="str">
        <f t="shared" si="130"/>
        <v/>
      </c>
    </row>
    <row r="2121" spans="2:9" x14ac:dyDescent="0.55000000000000004">
      <c r="B2121" t="b">
        <f>IF('Input and Summary Results'!D1703=0,FALSE,'Input and Summary Results'!$B1703)</f>
        <v>0</v>
      </c>
      <c r="C2121" t="b">
        <f>IF(OR(B2121=0,'Input and Summary Results'!D1703=0,'Input and Summary Results'!D1703=""),FALSE,'Input and Summary Results'!$D1703)</f>
        <v>0</v>
      </c>
      <c r="D2121" t="b">
        <f>IF(OR(B2121=0,'Input and Summary Results'!E1703=0),FALSE,'Input and Summary Results'!$E1703)</f>
        <v>0</v>
      </c>
      <c r="E2121" t="b">
        <f t="shared" si="128"/>
        <v>0</v>
      </c>
      <c r="F2121" t="b">
        <f t="shared" si="129"/>
        <v>0</v>
      </c>
      <c r="G2121" t="b">
        <f>IF('Input and Summary Results'!$J$4="yes",IF(C2121=FALSE,FALSE,IF('Data Transformation'!E2121&lt;$R$10,E2121,$R$10)),IF(C2121=FALSE,FALSE,IF(C2121&lt;$R$10,C2121,$R$10)))</f>
        <v>0</v>
      </c>
      <c r="H2121" t="b">
        <f>IF('Input and Summary Results'!$J$4="yes",'Data Transformation'!F2121,'Data Transformation'!D2121)</f>
        <v>0</v>
      </c>
      <c r="I2121" t="str">
        <f t="shared" si="130"/>
        <v/>
      </c>
    </row>
    <row r="2122" spans="2:9" x14ac:dyDescent="0.55000000000000004">
      <c r="B2122" t="b">
        <f>IF('Input and Summary Results'!D1704=0,FALSE,'Input and Summary Results'!$B1704)</f>
        <v>0</v>
      </c>
      <c r="C2122" t="b">
        <f>IF(OR(B2122=0,'Input and Summary Results'!D1704=0,'Input and Summary Results'!D1704=""),FALSE,'Input and Summary Results'!$D1704)</f>
        <v>0</v>
      </c>
      <c r="D2122" t="b">
        <f>IF(OR(B2122=0,'Input and Summary Results'!E1704=0),FALSE,'Input and Summary Results'!$E1704)</f>
        <v>0</v>
      </c>
      <c r="E2122" t="b">
        <f t="shared" si="128"/>
        <v>0</v>
      </c>
      <c r="F2122" t="b">
        <f t="shared" si="129"/>
        <v>0</v>
      </c>
      <c r="G2122" t="b">
        <f>IF('Input and Summary Results'!$J$4="yes",IF(C2122=FALSE,FALSE,IF('Data Transformation'!E2122&lt;$R$10,E2122,$R$10)),IF(C2122=FALSE,FALSE,IF(C2122&lt;$R$10,C2122,$R$10)))</f>
        <v>0</v>
      </c>
      <c r="H2122" t="b">
        <f>IF('Input and Summary Results'!$J$4="yes",'Data Transformation'!F2122,'Data Transformation'!D2122)</f>
        <v>0</v>
      </c>
      <c r="I2122" t="str">
        <f t="shared" si="130"/>
        <v/>
      </c>
    </row>
    <row r="2123" spans="2:9" x14ac:dyDescent="0.55000000000000004">
      <c r="B2123" t="b">
        <f>IF('Input and Summary Results'!D1705=0,FALSE,'Input and Summary Results'!$B1705)</f>
        <v>0</v>
      </c>
      <c r="C2123" t="b">
        <f>IF(OR(B2123=0,'Input and Summary Results'!D1705=0,'Input and Summary Results'!D1705=""),FALSE,'Input and Summary Results'!$D1705)</f>
        <v>0</v>
      </c>
      <c r="D2123" t="b">
        <f>IF(OR(B2123=0,'Input and Summary Results'!E1705=0),FALSE,'Input and Summary Results'!$E1705)</f>
        <v>0</v>
      </c>
      <c r="E2123" t="b">
        <f t="shared" si="128"/>
        <v>0</v>
      </c>
      <c r="F2123" t="b">
        <f t="shared" si="129"/>
        <v>0</v>
      </c>
      <c r="G2123" t="b">
        <f>IF('Input and Summary Results'!$J$4="yes",IF(C2123=FALSE,FALSE,IF('Data Transformation'!E2123&lt;$R$10,E2123,$R$10)),IF(C2123=FALSE,FALSE,IF(C2123&lt;$R$10,C2123,$R$10)))</f>
        <v>0</v>
      </c>
      <c r="H2123" t="b">
        <f>IF('Input and Summary Results'!$J$4="yes",'Data Transformation'!F2123,'Data Transformation'!D2123)</f>
        <v>0</v>
      </c>
      <c r="I2123" t="str">
        <f t="shared" si="130"/>
        <v/>
      </c>
    </row>
    <row r="2124" spans="2:9" x14ac:dyDescent="0.55000000000000004">
      <c r="B2124" t="b">
        <f>IF('Input and Summary Results'!D1706=0,FALSE,'Input and Summary Results'!$B1706)</f>
        <v>0</v>
      </c>
      <c r="C2124" t="b">
        <f>IF(OR(B2124=0,'Input and Summary Results'!D1706=0,'Input and Summary Results'!D1706=""),FALSE,'Input and Summary Results'!$D1706)</f>
        <v>0</v>
      </c>
      <c r="D2124" t="b">
        <f>IF(OR(B2124=0,'Input and Summary Results'!E1706=0),FALSE,'Input and Summary Results'!$E1706)</f>
        <v>0</v>
      </c>
      <c r="E2124" t="b">
        <f t="shared" si="128"/>
        <v>0</v>
      </c>
      <c r="F2124" t="b">
        <f t="shared" si="129"/>
        <v>0</v>
      </c>
      <c r="G2124" t="b">
        <f>IF('Input and Summary Results'!$J$4="yes",IF(C2124=FALSE,FALSE,IF('Data Transformation'!E2124&lt;$R$10,E2124,$R$10)),IF(C2124=FALSE,FALSE,IF(C2124&lt;$R$10,C2124,$R$10)))</f>
        <v>0</v>
      </c>
      <c r="H2124" t="b">
        <f>IF('Input and Summary Results'!$J$4="yes",'Data Transformation'!F2124,'Data Transformation'!D2124)</f>
        <v>0</v>
      </c>
      <c r="I2124" t="str">
        <f t="shared" si="130"/>
        <v/>
      </c>
    </row>
    <row r="2125" spans="2:9" x14ac:dyDescent="0.55000000000000004">
      <c r="B2125" t="b">
        <f>IF('Input and Summary Results'!D1707=0,FALSE,'Input and Summary Results'!$B1707)</f>
        <v>0</v>
      </c>
      <c r="C2125" t="b">
        <f>IF(OR(B2125=0,'Input and Summary Results'!D1707=0,'Input and Summary Results'!D1707=""),FALSE,'Input and Summary Results'!$D1707)</f>
        <v>0</v>
      </c>
      <c r="D2125" t="b">
        <f>IF(OR(B2125=0,'Input and Summary Results'!E1707=0),FALSE,'Input and Summary Results'!$E1707)</f>
        <v>0</v>
      </c>
      <c r="E2125" t="b">
        <f t="shared" si="128"/>
        <v>0</v>
      </c>
      <c r="F2125" t="b">
        <f t="shared" si="129"/>
        <v>0</v>
      </c>
      <c r="G2125" t="b">
        <f>IF('Input and Summary Results'!$J$4="yes",IF(C2125=FALSE,FALSE,IF('Data Transformation'!E2125&lt;$R$10,E2125,$R$10)),IF(C2125=FALSE,FALSE,IF(C2125&lt;$R$10,C2125,$R$10)))</f>
        <v>0</v>
      </c>
      <c r="H2125" t="b">
        <f>IF('Input and Summary Results'!$J$4="yes",'Data Transformation'!F2125,'Data Transformation'!D2125)</f>
        <v>0</v>
      </c>
      <c r="I2125" t="str">
        <f t="shared" si="130"/>
        <v/>
      </c>
    </row>
    <row r="2126" spans="2:9" x14ac:dyDescent="0.55000000000000004">
      <c r="B2126" t="b">
        <f>IF('Input and Summary Results'!D1708=0,FALSE,'Input and Summary Results'!$B1708)</f>
        <v>0</v>
      </c>
      <c r="C2126" t="b">
        <f>IF(OR(B2126=0,'Input and Summary Results'!D1708=0,'Input and Summary Results'!D1708=""),FALSE,'Input and Summary Results'!$D1708)</f>
        <v>0</v>
      </c>
      <c r="D2126" t="b">
        <f>IF(OR(B2126=0,'Input and Summary Results'!E1708=0),FALSE,'Input and Summary Results'!$E1708)</f>
        <v>0</v>
      </c>
      <c r="E2126" t="b">
        <f t="shared" si="128"/>
        <v>0</v>
      </c>
      <c r="F2126" t="b">
        <f t="shared" si="129"/>
        <v>0</v>
      </c>
      <c r="G2126" t="b">
        <f>IF('Input and Summary Results'!$J$4="yes",IF(C2126=FALSE,FALSE,IF('Data Transformation'!E2126&lt;$R$10,E2126,$R$10)),IF(C2126=FALSE,FALSE,IF(C2126&lt;$R$10,C2126,$R$10)))</f>
        <v>0</v>
      </c>
      <c r="H2126" t="b">
        <f>IF('Input and Summary Results'!$J$4="yes",'Data Transformation'!F2126,'Data Transformation'!D2126)</f>
        <v>0</v>
      </c>
      <c r="I2126" t="str">
        <f t="shared" si="130"/>
        <v/>
      </c>
    </row>
    <row r="2127" spans="2:9" x14ac:dyDescent="0.55000000000000004">
      <c r="B2127" t="b">
        <f>IF('Input and Summary Results'!D1709=0,FALSE,'Input and Summary Results'!$B1709)</f>
        <v>0</v>
      </c>
      <c r="C2127" t="b">
        <f>IF(OR(B2127=0,'Input and Summary Results'!D1709=0,'Input and Summary Results'!D1709=""),FALSE,'Input and Summary Results'!$D1709)</f>
        <v>0</v>
      </c>
      <c r="D2127" t="b">
        <f>IF(OR(B2127=0,'Input and Summary Results'!E1709=0),FALSE,'Input and Summary Results'!$E1709)</f>
        <v>0</v>
      </c>
      <c r="E2127" t="b">
        <f t="shared" si="128"/>
        <v>0</v>
      </c>
      <c r="F2127" t="b">
        <f t="shared" si="129"/>
        <v>0</v>
      </c>
      <c r="G2127" t="b">
        <f>IF('Input and Summary Results'!$J$4="yes",IF(C2127=FALSE,FALSE,IF('Data Transformation'!E2127&lt;$R$10,E2127,$R$10)),IF(C2127=FALSE,FALSE,IF(C2127&lt;$R$10,C2127,$R$10)))</f>
        <v>0</v>
      </c>
      <c r="H2127" t="b">
        <f>IF('Input and Summary Results'!$J$4="yes",'Data Transformation'!F2127,'Data Transformation'!D2127)</f>
        <v>0</v>
      </c>
      <c r="I2127" t="str">
        <f t="shared" si="130"/>
        <v/>
      </c>
    </row>
    <row r="2128" spans="2:9" x14ac:dyDescent="0.55000000000000004">
      <c r="B2128" t="b">
        <f>IF('Input and Summary Results'!D1710=0,FALSE,'Input and Summary Results'!$B1710)</f>
        <v>0</v>
      </c>
      <c r="C2128" t="b">
        <f>IF(OR(B2128=0,'Input and Summary Results'!D1710=0,'Input and Summary Results'!D1710=""),FALSE,'Input and Summary Results'!$D1710)</f>
        <v>0</v>
      </c>
      <c r="D2128" t="b">
        <f>IF(OR(B2128=0,'Input and Summary Results'!E1710=0),FALSE,'Input and Summary Results'!$E1710)</f>
        <v>0</v>
      </c>
      <c r="E2128" t="b">
        <f t="shared" si="128"/>
        <v>0</v>
      </c>
      <c r="F2128" t="b">
        <f t="shared" si="129"/>
        <v>0</v>
      </c>
      <c r="G2128" t="b">
        <f>IF('Input and Summary Results'!$J$4="yes",IF(C2128=FALSE,FALSE,IF('Data Transformation'!E2128&lt;$R$10,E2128,$R$10)),IF(C2128=FALSE,FALSE,IF(C2128&lt;$R$10,C2128,$R$10)))</f>
        <v>0</v>
      </c>
      <c r="H2128" t="b">
        <f>IF('Input and Summary Results'!$J$4="yes",'Data Transformation'!F2128,'Data Transformation'!D2128)</f>
        <v>0</v>
      </c>
      <c r="I2128" t="str">
        <f t="shared" si="130"/>
        <v/>
      </c>
    </row>
    <row r="2129" spans="2:9" x14ac:dyDescent="0.55000000000000004">
      <c r="B2129" t="b">
        <f>IF('Input and Summary Results'!D1711=0,FALSE,'Input and Summary Results'!$B1711)</f>
        <v>0</v>
      </c>
      <c r="C2129" t="b">
        <f>IF(OR(B2129=0,'Input and Summary Results'!D1711=0,'Input and Summary Results'!D1711=""),FALSE,'Input and Summary Results'!$D1711)</f>
        <v>0</v>
      </c>
      <c r="D2129" t="b">
        <f>IF(OR(B2129=0,'Input and Summary Results'!E1711=0),FALSE,'Input and Summary Results'!$E1711)</f>
        <v>0</v>
      </c>
      <c r="E2129" t="b">
        <f t="shared" si="128"/>
        <v>0</v>
      </c>
      <c r="F2129" t="b">
        <f t="shared" si="129"/>
        <v>0</v>
      </c>
      <c r="G2129" t="b">
        <f>IF('Input and Summary Results'!$J$4="yes",IF(C2129=FALSE,FALSE,IF('Data Transformation'!E2129&lt;$R$10,E2129,$R$10)),IF(C2129=FALSE,FALSE,IF(C2129&lt;$R$10,C2129,$R$10)))</f>
        <v>0</v>
      </c>
      <c r="H2129" t="b">
        <f>IF('Input and Summary Results'!$J$4="yes",'Data Transformation'!F2129,'Data Transformation'!D2129)</f>
        <v>0</v>
      </c>
      <c r="I2129" t="str">
        <f t="shared" si="130"/>
        <v/>
      </c>
    </row>
    <row r="2130" spans="2:9" x14ac:dyDescent="0.55000000000000004">
      <c r="B2130" t="b">
        <f>IF('Input and Summary Results'!D1712=0,FALSE,'Input and Summary Results'!$B1712)</f>
        <v>0</v>
      </c>
      <c r="C2130" t="b">
        <f>IF(OR(B2130=0,'Input and Summary Results'!D1712=0,'Input and Summary Results'!D1712=""),FALSE,'Input and Summary Results'!$D1712)</f>
        <v>0</v>
      </c>
      <c r="D2130" t="b">
        <f>IF(OR(B2130=0,'Input and Summary Results'!E1712=0),FALSE,'Input and Summary Results'!$E1712)</f>
        <v>0</v>
      </c>
      <c r="E2130" t="b">
        <f t="shared" si="128"/>
        <v>0</v>
      </c>
      <c r="F2130" t="b">
        <f t="shared" si="129"/>
        <v>0</v>
      </c>
      <c r="G2130" t="b">
        <f>IF('Input and Summary Results'!$J$4="yes",IF(C2130=FALSE,FALSE,IF('Data Transformation'!E2130&lt;$R$10,E2130,$R$10)),IF(C2130=FALSE,FALSE,IF(C2130&lt;$R$10,C2130,$R$10)))</f>
        <v>0</v>
      </c>
      <c r="H2130" t="b">
        <f>IF('Input and Summary Results'!$J$4="yes",'Data Transformation'!F2130,'Data Transformation'!D2130)</f>
        <v>0</v>
      </c>
      <c r="I2130" t="str">
        <f t="shared" si="130"/>
        <v/>
      </c>
    </row>
    <row r="2131" spans="2:9" x14ac:dyDescent="0.55000000000000004">
      <c r="B2131" t="b">
        <f>IF('Input and Summary Results'!D1713=0,FALSE,'Input and Summary Results'!$B1713)</f>
        <v>0</v>
      </c>
      <c r="C2131" t="b">
        <f>IF(OR(B2131=0,'Input and Summary Results'!D1713=0,'Input and Summary Results'!D1713=""),FALSE,'Input and Summary Results'!$D1713)</f>
        <v>0</v>
      </c>
      <c r="D2131" t="b">
        <f>IF(OR(B2131=0,'Input and Summary Results'!E1713=0),FALSE,'Input and Summary Results'!$E1713)</f>
        <v>0</v>
      </c>
      <c r="E2131" t="b">
        <f t="shared" si="128"/>
        <v>0</v>
      </c>
      <c r="F2131" t="b">
        <f t="shared" si="129"/>
        <v>0</v>
      </c>
      <c r="G2131" t="b">
        <f>IF('Input and Summary Results'!$J$4="yes",IF(C2131=FALSE,FALSE,IF('Data Transformation'!E2131&lt;$R$10,E2131,$R$10)),IF(C2131=FALSE,FALSE,IF(C2131&lt;$R$10,C2131,$R$10)))</f>
        <v>0</v>
      </c>
      <c r="H2131" t="b">
        <f>IF('Input and Summary Results'!$J$4="yes",'Data Transformation'!F2131,'Data Transformation'!D2131)</f>
        <v>0</v>
      </c>
      <c r="I2131" t="str">
        <f t="shared" si="130"/>
        <v/>
      </c>
    </row>
    <row r="2132" spans="2:9" x14ac:dyDescent="0.55000000000000004">
      <c r="B2132" t="b">
        <f>IF('Input and Summary Results'!D1714=0,FALSE,'Input and Summary Results'!$B1714)</f>
        <v>0</v>
      </c>
      <c r="C2132" t="b">
        <f>IF(OR(B2132=0,'Input and Summary Results'!D1714=0,'Input and Summary Results'!D1714=""),FALSE,'Input and Summary Results'!$D1714)</f>
        <v>0</v>
      </c>
      <c r="D2132" t="b">
        <f>IF(OR(B2132=0,'Input and Summary Results'!E1714=0),FALSE,'Input and Summary Results'!$E1714)</f>
        <v>0</v>
      </c>
      <c r="E2132" t="b">
        <f t="shared" si="128"/>
        <v>0</v>
      </c>
      <c r="F2132" t="b">
        <f t="shared" si="129"/>
        <v>0</v>
      </c>
      <c r="G2132" t="b">
        <f>IF('Input and Summary Results'!$J$4="yes",IF(C2132=FALSE,FALSE,IF('Data Transformation'!E2132&lt;$R$10,E2132,$R$10)),IF(C2132=FALSE,FALSE,IF(C2132&lt;$R$10,C2132,$R$10)))</f>
        <v>0</v>
      </c>
      <c r="H2132" t="b">
        <f>IF('Input and Summary Results'!$J$4="yes",'Data Transformation'!F2132,'Data Transformation'!D2132)</f>
        <v>0</v>
      </c>
      <c r="I2132" t="str">
        <f t="shared" si="130"/>
        <v/>
      </c>
    </row>
    <row r="2133" spans="2:9" x14ac:dyDescent="0.55000000000000004">
      <c r="B2133" t="b">
        <f>IF('Input and Summary Results'!D1715=0,FALSE,'Input and Summary Results'!$B1715)</f>
        <v>0</v>
      </c>
      <c r="C2133" t="b">
        <f>IF(OR(B2133=0,'Input and Summary Results'!D1715=0,'Input and Summary Results'!D1715=""),FALSE,'Input and Summary Results'!$D1715)</f>
        <v>0</v>
      </c>
      <c r="D2133" t="b">
        <f>IF(OR(B2133=0,'Input and Summary Results'!E1715=0),FALSE,'Input and Summary Results'!$E1715)</f>
        <v>0</v>
      </c>
      <c r="E2133" t="b">
        <f t="shared" si="128"/>
        <v>0</v>
      </c>
      <c r="F2133" t="b">
        <f t="shared" si="129"/>
        <v>0</v>
      </c>
      <c r="G2133" t="b">
        <f>IF('Input and Summary Results'!$J$4="yes",IF(C2133=FALSE,FALSE,IF('Data Transformation'!E2133&lt;$R$10,E2133,$R$10)),IF(C2133=FALSE,FALSE,IF(C2133&lt;$R$10,C2133,$R$10)))</f>
        <v>0</v>
      </c>
      <c r="H2133" t="b">
        <f>IF('Input and Summary Results'!$J$4="yes",'Data Transformation'!F2133,'Data Transformation'!D2133)</f>
        <v>0</v>
      </c>
      <c r="I2133" t="str">
        <f t="shared" si="130"/>
        <v/>
      </c>
    </row>
    <row r="2134" spans="2:9" x14ac:dyDescent="0.55000000000000004">
      <c r="B2134" t="b">
        <f>IF('Input and Summary Results'!D1716=0,FALSE,'Input and Summary Results'!$B1716)</f>
        <v>0</v>
      </c>
      <c r="C2134" t="b">
        <f>IF(OR(B2134=0,'Input and Summary Results'!D1716=0,'Input and Summary Results'!D1716=""),FALSE,'Input and Summary Results'!$D1716)</f>
        <v>0</v>
      </c>
      <c r="D2134" t="b">
        <f>IF(OR(B2134=0,'Input and Summary Results'!E1716=0),FALSE,'Input and Summary Results'!$E1716)</f>
        <v>0</v>
      </c>
      <c r="E2134" t="b">
        <f t="shared" si="128"/>
        <v>0</v>
      </c>
      <c r="F2134" t="b">
        <f t="shared" si="129"/>
        <v>0</v>
      </c>
      <c r="G2134" t="b">
        <f>IF('Input and Summary Results'!$J$4="yes",IF(C2134=FALSE,FALSE,IF('Data Transformation'!E2134&lt;$R$10,E2134,$R$10)),IF(C2134=FALSE,FALSE,IF(C2134&lt;$R$10,C2134,$R$10)))</f>
        <v>0</v>
      </c>
      <c r="H2134" t="b">
        <f>IF('Input and Summary Results'!$J$4="yes",'Data Transformation'!F2134,'Data Transformation'!D2134)</f>
        <v>0</v>
      </c>
      <c r="I2134" t="str">
        <f t="shared" si="130"/>
        <v/>
      </c>
    </row>
    <row r="2135" spans="2:9" x14ac:dyDescent="0.55000000000000004">
      <c r="B2135" t="b">
        <f>IF('Input and Summary Results'!D1717=0,FALSE,'Input and Summary Results'!$B1717)</f>
        <v>0</v>
      </c>
      <c r="C2135" t="b">
        <f>IF(OR(B2135=0,'Input and Summary Results'!D1717=0,'Input and Summary Results'!D1717=""),FALSE,'Input and Summary Results'!$D1717)</f>
        <v>0</v>
      </c>
      <c r="D2135" t="b">
        <f>IF(OR(B2135=0,'Input and Summary Results'!E1717=0),FALSE,'Input and Summary Results'!$E1717)</f>
        <v>0</v>
      </c>
      <c r="E2135" t="b">
        <f t="shared" si="128"/>
        <v>0</v>
      </c>
      <c r="F2135" t="b">
        <f t="shared" si="129"/>
        <v>0</v>
      </c>
      <c r="G2135" t="b">
        <f>IF('Input and Summary Results'!$J$4="yes",IF(C2135=FALSE,FALSE,IF('Data Transformation'!E2135&lt;$R$10,E2135,$R$10)),IF(C2135=FALSE,FALSE,IF(C2135&lt;$R$10,C2135,$R$10)))</f>
        <v>0</v>
      </c>
      <c r="H2135" t="b">
        <f>IF('Input and Summary Results'!$J$4="yes",'Data Transformation'!F2135,'Data Transformation'!D2135)</f>
        <v>0</v>
      </c>
      <c r="I2135" t="str">
        <f t="shared" si="130"/>
        <v/>
      </c>
    </row>
    <row r="2136" spans="2:9" x14ac:dyDescent="0.55000000000000004">
      <c r="B2136" t="b">
        <f>IF('Input and Summary Results'!D1718=0,FALSE,'Input and Summary Results'!$B1718)</f>
        <v>0</v>
      </c>
      <c r="C2136" t="b">
        <f>IF(OR(B2136=0,'Input and Summary Results'!D1718=0,'Input and Summary Results'!D1718=""),FALSE,'Input and Summary Results'!$D1718)</f>
        <v>0</v>
      </c>
      <c r="D2136" t="b">
        <f>IF(OR(B2136=0,'Input and Summary Results'!E1718=0),FALSE,'Input and Summary Results'!$E1718)</f>
        <v>0</v>
      </c>
      <c r="E2136" t="b">
        <f t="shared" si="128"/>
        <v>0</v>
      </c>
      <c r="F2136" t="b">
        <f t="shared" si="129"/>
        <v>0</v>
      </c>
      <c r="G2136" t="b">
        <f>IF('Input and Summary Results'!$J$4="yes",IF(C2136=FALSE,FALSE,IF('Data Transformation'!E2136&lt;$R$10,E2136,$R$10)),IF(C2136=FALSE,FALSE,IF(C2136&lt;$R$10,C2136,$R$10)))</f>
        <v>0</v>
      </c>
      <c r="H2136" t="b">
        <f>IF('Input and Summary Results'!$J$4="yes",'Data Transformation'!F2136,'Data Transformation'!D2136)</f>
        <v>0</v>
      </c>
      <c r="I2136" t="str">
        <f t="shared" si="130"/>
        <v/>
      </c>
    </row>
    <row r="2137" spans="2:9" x14ac:dyDescent="0.55000000000000004">
      <c r="B2137" t="b">
        <f>IF('Input and Summary Results'!D1719=0,FALSE,'Input and Summary Results'!$B1719)</f>
        <v>0</v>
      </c>
      <c r="C2137" t="b">
        <f>IF(OR(B2137=0,'Input and Summary Results'!D1719=0,'Input and Summary Results'!D1719=""),FALSE,'Input and Summary Results'!$D1719)</f>
        <v>0</v>
      </c>
      <c r="D2137" t="b">
        <f>IF(OR(B2137=0,'Input and Summary Results'!E1719=0),FALSE,'Input and Summary Results'!$E1719)</f>
        <v>0</v>
      </c>
      <c r="E2137" t="b">
        <f t="shared" si="128"/>
        <v>0</v>
      </c>
      <c r="F2137" t="b">
        <f t="shared" si="129"/>
        <v>0</v>
      </c>
      <c r="G2137" t="b">
        <f>IF('Input and Summary Results'!$J$4="yes",IF(C2137=FALSE,FALSE,IF('Data Transformation'!E2137&lt;$R$10,E2137,$R$10)),IF(C2137=FALSE,FALSE,IF(C2137&lt;$R$10,C2137,$R$10)))</f>
        <v>0</v>
      </c>
      <c r="H2137" t="b">
        <f>IF('Input and Summary Results'!$J$4="yes",'Data Transformation'!F2137,'Data Transformation'!D2137)</f>
        <v>0</v>
      </c>
      <c r="I2137" t="str">
        <f t="shared" si="130"/>
        <v/>
      </c>
    </row>
    <row r="2138" spans="2:9" x14ac:dyDescent="0.55000000000000004">
      <c r="B2138" t="b">
        <f>IF('Input and Summary Results'!D1720=0,FALSE,'Input and Summary Results'!$B1720)</f>
        <v>0</v>
      </c>
      <c r="C2138" t="b">
        <f>IF(OR(B2138=0,'Input and Summary Results'!D1720=0,'Input and Summary Results'!D1720=""),FALSE,'Input and Summary Results'!$D1720)</f>
        <v>0</v>
      </c>
      <c r="D2138" t="b">
        <f>IF(OR(B2138=0,'Input and Summary Results'!E1720=0),FALSE,'Input and Summary Results'!$E1720)</f>
        <v>0</v>
      </c>
      <c r="E2138" t="b">
        <f t="shared" si="128"/>
        <v>0</v>
      </c>
      <c r="F2138" t="b">
        <f t="shared" si="129"/>
        <v>0</v>
      </c>
      <c r="G2138" t="b">
        <f>IF('Input and Summary Results'!$J$4="yes",IF(C2138=FALSE,FALSE,IF('Data Transformation'!E2138&lt;$R$10,E2138,$R$10)),IF(C2138=FALSE,FALSE,IF(C2138&lt;$R$10,C2138,$R$10)))</f>
        <v>0</v>
      </c>
      <c r="H2138" t="b">
        <f>IF('Input and Summary Results'!$J$4="yes",'Data Transformation'!F2138,'Data Transformation'!D2138)</f>
        <v>0</v>
      </c>
      <c r="I2138" t="str">
        <f t="shared" si="130"/>
        <v/>
      </c>
    </row>
    <row r="2139" spans="2:9" x14ac:dyDescent="0.55000000000000004">
      <c r="B2139" t="b">
        <f>IF('Input and Summary Results'!D1721=0,FALSE,'Input and Summary Results'!$B1721)</f>
        <v>0</v>
      </c>
      <c r="C2139" t="b">
        <f>IF(OR(B2139=0,'Input and Summary Results'!D1721=0,'Input and Summary Results'!D1721=""),FALSE,'Input and Summary Results'!$D1721)</f>
        <v>0</v>
      </c>
      <c r="D2139" t="b">
        <f>IF(OR(B2139=0,'Input and Summary Results'!E1721=0),FALSE,'Input and Summary Results'!$E1721)</f>
        <v>0</v>
      </c>
      <c r="E2139" t="b">
        <f t="shared" si="128"/>
        <v>0</v>
      </c>
      <c r="F2139" t="b">
        <f t="shared" si="129"/>
        <v>0</v>
      </c>
      <c r="G2139" t="b">
        <f>IF('Input and Summary Results'!$J$4="yes",IF(C2139=FALSE,FALSE,IF('Data Transformation'!E2139&lt;$R$10,E2139,$R$10)),IF(C2139=FALSE,FALSE,IF(C2139&lt;$R$10,C2139,$R$10)))</f>
        <v>0</v>
      </c>
      <c r="H2139" t="b">
        <f>IF('Input and Summary Results'!$J$4="yes",'Data Transformation'!F2139,'Data Transformation'!D2139)</f>
        <v>0</v>
      </c>
      <c r="I2139" t="str">
        <f t="shared" si="130"/>
        <v/>
      </c>
    </row>
    <row r="2140" spans="2:9" x14ac:dyDescent="0.55000000000000004">
      <c r="B2140" t="b">
        <f>IF('Input and Summary Results'!D1722=0,FALSE,'Input and Summary Results'!$B1722)</f>
        <v>0</v>
      </c>
      <c r="C2140" t="b">
        <f>IF(OR(B2140=0,'Input and Summary Results'!D1722=0,'Input and Summary Results'!D1722=""),FALSE,'Input and Summary Results'!$D1722)</f>
        <v>0</v>
      </c>
      <c r="D2140" t="b">
        <f>IF(OR(B2140=0,'Input and Summary Results'!E1722=0),FALSE,'Input and Summary Results'!$E1722)</f>
        <v>0</v>
      </c>
      <c r="E2140" t="b">
        <f t="shared" si="128"/>
        <v>0</v>
      </c>
      <c r="F2140" t="b">
        <f t="shared" si="129"/>
        <v>0</v>
      </c>
      <c r="G2140" t="b">
        <f>IF('Input and Summary Results'!$J$4="yes",IF(C2140=FALSE,FALSE,IF('Data Transformation'!E2140&lt;$R$10,E2140,$R$10)),IF(C2140=FALSE,FALSE,IF(C2140&lt;$R$10,C2140,$R$10)))</f>
        <v>0</v>
      </c>
      <c r="H2140" t="b">
        <f>IF('Input and Summary Results'!$J$4="yes",'Data Transformation'!F2140,'Data Transformation'!D2140)</f>
        <v>0</v>
      </c>
      <c r="I2140" t="str">
        <f t="shared" si="130"/>
        <v/>
      </c>
    </row>
    <row r="2141" spans="2:9" x14ac:dyDescent="0.55000000000000004">
      <c r="B2141" t="b">
        <f>IF('Input and Summary Results'!D1723=0,FALSE,'Input and Summary Results'!$B1723)</f>
        <v>0</v>
      </c>
      <c r="C2141" t="b">
        <f>IF(OR(B2141=0,'Input and Summary Results'!D1723=0,'Input and Summary Results'!D1723=""),FALSE,'Input and Summary Results'!$D1723)</f>
        <v>0</v>
      </c>
      <c r="D2141" t="b">
        <f>IF(OR(B2141=0,'Input and Summary Results'!E1723=0),FALSE,'Input and Summary Results'!$E1723)</f>
        <v>0</v>
      </c>
      <c r="E2141" t="b">
        <f t="shared" si="128"/>
        <v>0</v>
      </c>
      <c r="F2141" t="b">
        <f t="shared" si="129"/>
        <v>0</v>
      </c>
      <c r="G2141" t="b">
        <f>IF('Input and Summary Results'!$J$4="yes",IF(C2141=FALSE,FALSE,IF('Data Transformation'!E2141&lt;$R$10,E2141,$R$10)),IF(C2141=FALSE,FALSE,IF(C2141&lt;$R$10,C2141,$R$10)))</f>
        <v>0</v>
      </c>
      <c r="H2141" t="b">
        <f>IF('Input and Summary Results'!$J$4="yes",'Data Transformation'!F2141,'Data Transformation'!D2141)</f>
        <v>0</v>
      </c>
      <c r="I2141" t="str">
        <f t="shared" si="130"/>
        <v/>
      </c>
    </row>
    <row r="2142" spans="2:9" x14ac:dyDescent="0.55000000000000004">
      <c r="B2142" t="b">
        <f>IF('Input and Summary Results'!D1724=0,FALSE,'Input and Summary Results'!$B1724)</f>
        <v>0</v>
      </c>
      <c r="C2142" t="b">
        <f>IF(OR(B2142=0,'Input and Summary Results'!D1724=0,'Input and Summary Results'!D1724=""),FALSE,'Input and Summary Results'!$D1724)</f>
        <v>0</v>
      </c>
      <c r="D2142" t="b">
        <f>IF(OR(B2142=0,'Input and Summary Results'!E1724=0),FALSE,'Input and Summary Results'!$E1724)</f>
        <v>0</v>
      </c>
      <c r="E2142" t="b">
        <f t="shared" si="128"/>
        <v>0</v>
      </c>
      <c r="F2142" t="b">
        <f t="shared" si="129"/>
        <v>0</v>
      </c>
      <c r="G2142" t="b">
        <f>IF('Input and Summary Results'!$J$4="yes",IF(C2142=FALSE,FALSE,IF('Data Transformation'!E2142&lt;$R$10,E2142,$R$10)),IF(C2142=FALSE,FALSE,IF(C2142&lt;$R$10,C2142,$R$10)))</f>
        <v>0</v>
      </c>
      <c r="H2142" t="b">
        <f>IF('Input and Summary Results'!$J$4="yes",'Data Transformation'!F2142,'Data Transformation'!D2142)</f>
        <v>0</v>
      </c>
      <c r="I2142" t="str">
        <f t="shared" si="130"/>
        <v/>
      </c>
    </row>
    <row r="2143" spans="2:9" x14ac:dyDescent="0.55000000000000004">
      <c r="B2143" t="b">
        <f>IF('Input and Summary Results'!D1725=0,FALSE,'Input and Summary Results'!$B1725)</f>
        <v>0</v>
      </c>
      <c r="C2143" t="b">
        <f>IF(OR(B2143=0,'Input and Summary Results'!D1725=0,'Input and Summary Results'!D1725=""),FALSE,'Input and Summary Results'!$D1725)</f>
        <v>0</v>
      </c>
      <c r="D2143" t="b">
        <f>IF(OR(B2143=0,'Input and Summary Results'!E1725=0),FALSE,'Input and Summary Results'!$E1725)</f>
        <v>0</v>
      </c>
      <c r="E2143" t="b">
        <f t="shared" si="128"/>
        <v>0</v>
      </c>
      <c r="F2143" t="b">
        <f t="shared" si="129"/>
        <v>0</v>
      </c>
      <c r="G2143" t="b">
        <f>IF('Input and Summary Results'!$J$4="yes",IF(C2143=FALSE,FALSE,IF('Data Transformation'!E2143&lt;$R$10,E2143,$R$10)),IF(C2143=FALSE,FALSE,IF(C2143&lt;$R$10,C2143,$R$10)))</f>
        <v>0</v>
      </c>
      <c r="H2143" t="b">
        <f>IF('Input and Summary Results'!$J$4="yes",'Data Transformation'!F2143,'Data Transformation'!D2143)</f>
        <v>0</v>
      </c>
      <c r="I2143" t="str">
        <f t="shared" si="130"/>
        <v/>
      </c>
    </row>
    <row r="2144" spans="2:9" x14ac:dyDescent="0.55000000000000004">
      <c r="B2144" t="b">
        <f>IF('Input and Summary Results'!D1726=0,FALSE,'Input and Summary Results'!$B1726)</f>
        <v>0</v>
      </c>
      <c r="C2144" t="b">
        <f>IF(OR(B2144=0,'Input and Summary Results'!D1726=0,'Input and Summary Results'!D1726=""),FALSE,'Input and Summary Results'!$D1726)</f>
        <v>0</v>
      </c>
      <c r="D2144" t="b">
        <f>IF(OR(B2144=0,'Input and Summary Results'!E1726=0),FALSE,'Input and Summary Results'!$E1726)</f>
        <v>0</v>
      </c>
      <c r="E2144" t="b">
        <f t="shared" si="128"/>
        <v>0</v>
      </c>
      <c r="F2144" t="b">
        <f t="shared" si="129"/>
        <v>0</v>
      </c>
      <c r="G2144" t="b">
        <f>IF('Input and Summary Results'!$J$4="yes",IF(C2144=FALSE,FALSE,IF('Data Transformation'!E2144&lt;$R$10,E2144,$R$10)),IF(C2144=FALSE,FALSE,IF(C2144&lt;$R$10,C2144,$R$10)))</f>
        <v>0</v>
      </c>
      <c r="H2144" t="b">
        <f>IF('Input and Summary Results'!$J$4="yes",'Data Transformation'!F2144,'Data Transformation'!D2144)</f>
        <v>0</v>
      </c>
      <c r="I2144" t="str">
        <f t="shared" si="130"/>
        <v/>
      </c>
    </row>
    <row r="2145" spans="2:9" x14ac:dyDescent="0.55000000000000004">
      <c r="B2145" t="b">
        <f>IF('Input and Summary Results'!D1727=0,FALSE,'Input and Summary Results'!$B1727)</f>
        <v>0</v>
      </c>
      <c r="C2145" t="b">
        <f>IF(OR(B2145=0,'Input and Summary Results'!D1727=0,'Input and Summary Results'!D1727=""),FALSE,'Input and Summary Results'!$D1727)</f>
        <v>0</v>
      </c>
      <c r="D2145" t="b">
        <f>IF(OR(B2145=0,'Input and Summary Results'!E1727=0),FALSE,'Input and Summary Results'!$E1727)</f>
        <v>0</v>
      </c>
      <c r="E2145" t="b">
        <f t="shared" si="128"/>
        <v>0</v>
      </c>
      <c r="F2145" t="b">
        <f t="shared" si="129"/>
        <v>0</v>
      </c>
      <c r="G2145" t="b">
        <f>IF('Input and Summary Results'!$J$4="yes",IF(C2145=FALSE,FALSE,IF('Data Transformation'!E2145&lt;$R$10,E2145,$R$10)),IF(C2145=FALSE,FALSE,IF(C2145&lt;$R$10,C2145,$R$10)))</f>
        <v>0</v>
      </c>
      <c r="H2145" t="b">
        <f>IF('Input and Summary Results'!$J$4="yes",'Data Transformation'!F2145,'Data Transformation'!D2145)</f>
        <v>0</v>
      </c>
      <c r="I2145" t="str">
        <f t="shared" si="130"/>
        <v/>
      </c>
    </row>
    <row r="2146" spans="2:9" x14ac:dyDescent="0.55000000000000004">
      <c r="B2146" t="b">
        <f>IF('Input and Summary Results'!D1728=0,FALSE,'Input and Summary Results'!$B1728)</f>
        <v>0</v>
      </c>
      <c r="C2146" t="b">
        <f>IF(OR(B2146=0,'Input and Summary Results'!D1728=0,'Input and Summary Results'!D1728=""),FALSE,'Input and Summary Results'!$D1728)</f>
        <v>0</v>
      </c>
      <c r="D2146" t="b">
        <f>IF(OR(B2146=0,'Input and Summary Results'!E1728=0),FALSE,'Input and Summary Results'!$E1728)</f>
        <v>0</v>
      </c>
      <c r="E2146" t="b">
        <f t="shared" si="128"/>
        <v>0</v>
      </c>
      <c r="F2146" t="b">
        <f t="shared" si="129"/>
        <v>0</v>
      </c>
      <c r="G2146" t="b">
        <f>IF('Input and Summary Results'!$J$4="yes",IF(C2146=FALSE,FALSE,IF('Data Transformation'!E2146&lt;$R$10,E2146,$R$10)),IF(C2146=FALSE,FALSE,IF(C2146&lt;$R$10,C2146,$R$10)))</f>
        <v>0</v>
      </c>
      <c r="H2146" t="b">
        <f>IF('Input and Summary Results'!$J$4="yes",'Data Transformation'!F2146,'Data Transformation'!D2146)</f>
        <v>0</v>
      </c>
      <c r="I2146" t="str">
        <f t="shared" si="130"/>
        <v/>
      </c>
    </row>
    <row r="2147" spans="2:9" x14ac:dyDescent="0.55000000000000004">
      <c r="B2147" t="b">
        <f>IF('Input and Summary Results'!D1729=0,FALSE,'Input and Summary Results'!$B1729)</f>
        <v>0</v>
      </c>
      <c r="C2147" t="b">
        <f>IF(OR(B2147=0,'Input and Summary Results'!D1729=0,'Input and Summary Results'!D1729=""),FALSE,'Input and Summary Results'!$D1729)</f>
        <v>0</v>
      </c>
      <c r="D2147" t="b">
        <f>IF(OR(B2147=0,'Input and Summary Results'!E1729=0),FALSE,'Input and Summary Results'!$E1729)</f>
        <v>0</v>
      </c>
      <c r="E2147" t="b">
        <f t="shared" si="128"/>
        <v>0</v>
      </c>
      <c r="F2147" t="b">
        <f t="shared" si="129"/>
        <v>0</v>
      </c>
      <c r="G2147" t="b">
        <f>IF('Input and Summary Results'!$J$4="yes",IF(C2147=FALSE,FALSE,IF('Data Transformation'!E2147&lt;$R$10,E2147,$R$10)),IF(C2147=FALSE,FALSE,IF(C2147&lt;$R$10,C2147,$R$10)))</f>
        <v>0</v>
      </c>
      <c r="H2147" t="b">
        <f>IF('Input and Summary Results'!$J$4="yes",'Data Transformation'!F2147,'Data Transformation'!D2147)</f>
        <v>0</v>
      </c>
      <c r="I2147" t="str">
        <f t="shared" si="130"/>
        <v/>
      </c>
    </row>
    <row r="2148" spans="2:9" x14ac:dyDescent="0.55000000000000004">
      <c r="B2148" t="b">
        <f>IF('Input and Summary Results'!D1730=0,FALSE,'Input and Summary Results'!$B1730)</f>
        <v>0</v>
      </c>
      <c r="C2148" t="b">
        <f>IF(OR(B2148=0,'Input and Summary Results'!D1730=0,'Input and Summary Results'!D1730=""),FALSE,'Input and Summary Results'!$D1730)</f>
        <v>0</v>
      </c>
      <c r="D2148" t="b">
        <f>IF(OR(B2148=0,'Input and Summary Results'!E1730=0),FALSE,'Input and Summary Results'!$E1730)</f>
        <v>0</v>
      </c>
      <c r="E2148" t="b">
        <f t="shared" si="128"/>
        <v>0</v>
      </c>
      <c r="F2148" t="b">
        <f t="shared" si="129"/>
        <v>0</v>
      </c>
      <c r="G2148" t="b">
        <f>IF('Input and Summary Results'!$J$4="yes",IF(C2148=FALSE,FALSE,IF('Data Transformation'!E2148&lt;$R$10,E2148,$R$10)),IF(C2148=FALSE,FALSE,IF(C2148&lt;$R$10,C2148,$R$10)))</f>
        <v>0</v>
      </c>
      <c r="H2148" t="b">
        <f>IF('Input and Summary Results'!$J$4="yes",'Data Transformation'!F2148,'Data Transformation'!D2148)</f>
        <v>0</v>
      </c>
      <c r="I2148" t="str">
        <f t="shared" si="130"/>
        <v/>
      </c>
    </row>
    <row r="2149" spans="2:9" x14ac:dyDescent="0.55000000000000004">
      <c r="B2149" t="b">
        <f>IF('Input and Summary Results'!D1731=0,FALSE,'Input and Summary Results'!$B1731)</f>
        <v>0</v>
      </c>
      <c r="C2149" t="b">
        <f>IF(OR(B2149=0,'Input and Summary Results'!D1731=0,'Input and Summary Results'!D1731=""),FALSE,'Input and Summary Results'!$D1731)</f>
        <v>0</v>
      </c>
      <c r="D2149" t="b">
        <f>IF(OR(B2149=0,'Input and Summary Results'!E1731=0),FALSE,'Input and Summary Results'!$E1731)</f>
        <v>0</v>
      </c>
      <c r="E2149" t="b">
        <f t="shared" si="128"/>
        <v>0</v>
      </c>
      <c r="F2149" t="b">
        <f t="shared" si="129"/>
        <v>0</v>
      </c>
      <c r="G2149" t="b">
        <f>IF('Input and Summary Results'!$J$4="yes",IF(C2149=FALSE,FALSE,IF('Data Transformation'!E2149&lt;$R$10,E2149,$R$10)),IF(C2149=FALSE,FALSE,IF(C2149&lt;$R$10,C2149,$R$10)))</f>
        <v>0</v>
      </c>
      <c r="H2149" t="b">
        <f>IF('Input and Summary Results'!$J$4="yes",'Data Transformation'!F2149,'Data Transformation'!D2149)</f>
        <v>0</v>
      </c>
      <c r="I2149" t="str">
        <f t="shared" si="130"/>
        <v/>
      </c>
    </row>
    <row r="2150" spans="2:9" x14ac:dyDescent="0.55000000000000004">
      <c r="B2150" t="b">
        <f>IF('Input and Summary Results'!D1732=0,FALSE,'Input and Summary Results'!$B1732)</f>
        <v>0</v>
      </c>
      <c r="C2150" t="b">
        <f>IF(OR(B2150=0,'Input and Summary Results'!D1732=0,'Input and Summary Results'!D1732=""),FALSE,'Input and Summary Results'!$D1732)</f>
        <v>0</v>
      </c>
      <c r="D2150" t="b">
        <f>IF(OR(B2150=0,'Input and Summary Results'!E1732=0),FALSE,'Input and Summary Results'!$E1732)</f>
        <v>0</v>
      </c>
      <c r="E2150" t="b">
        <f t="shared" si="128"/>
        <v>0</v>
      </c>
      <c r="F2150" t="b">
        <f t="shared" si="129"/>
        <v>0</v>
      </c>
      <c r="G2150" t="b">
        <f>IF('Input and Summary Results'!$J$4="yes",IF(C2150=FALSE,FALSE,IF('Data Transformation'!E2150&lt;$R$10,E2150,$R$10)),IF(C2150=FALSE,FALSE,IF(C2150&lt;$R$10,C2150,$R$10)))</f>
        <v>0</v>
      </c>
      <c r="H2150" t="b">
        <f>IF('Input and Summary Results'!$J$4="yes",'Data Transformation'!F2150,'Data Transformation'!D2150)</f>
        <v>0</v>
      </c>
      <c r="I2150" t="str">
        <f t="shared" si="130"/>
        <v/>
      </c>
    </row>
    <row r="2151" spans="2:9" x14ac:dyDescent="0.55000000000000004">
      <c r="B2151" t="b">
        <f>IF('Input and Summary Results'!D1733=0,FALSE,'Input and Summary Results'!$B1733)</f>
        <v>0</v>
      </c>
      <c r="C2151" t="b">
        <f>IF(OR(B2151=0,'Input and Summary Results'!D1733=0,'Input and Summary Results'!D1733=""),FALSE,'Input and Summary Results'!$D1733)</f>
        <v>0</v>
      </c>
      <c r="D2151" t="b">
        <f>IF(OR(B2151=0,'Input and Summary Results'!E1733=0),FALSE,'Input and Summary Results'!$E1733)</f>
        <v>0</v>
      </c>
      <c r="E2151" t="b">
        <f t="shared" si="128"/>
        <v>0</v>
      </c>
      <c r="F2151" t="b">
        <f t="shared" si="129"/>
        <v>0</v>
      </c>
      <c r="G2151" t="b">
        <f>IF('Input and Summary Results'!$J$4="yes",IF(C2151=FALSE,FALSE,IF('Data Transformation'!E2151&lt;$R$10,E2151,$R$10)),IF(C2151=FALSE,FALSE,IF(C2151&lt;$R$10,C2151,$R$10)))</f>
        <v>0</v>
      </c>
      <c r="H2151" t="b">
        <f>IF('Input and Summary Results'!$J$4="yes",'Data Transformation'!F2151,'Data Transformation'!D2151)</f>
        <v>0</v>
      </c>
      <c r="I2151" t="str">
        <f t="shared" si="130"/>
        <v/>
      </c>
    </row>
    <row r="2152" spans="2:9" x14ac:dyDescent="0.55000000000000004">
      <c r="B2152" t="b">
        <f>IF('Input and Summary Results'!D1734=0,FALSE,'Input and Summary Results'!$B1734)</f>
        <v>0</v>
      </c>
      <c r="C2152" t="b">
        <f>IF(OR(B2152=0,'Input and Summary Results'!D1734=0,'Input and Summary Results'!D1734=""),FALSE,'Input and Summary Results'!$D1734)</f>
        <v>0</v>
      </c>
      <c r="D2152" t="b">
        <f>IF(OR(B2152=0,'Input and Summary Results'!E1734=0),FALSE,'Input and Summary Results'!$E1734)</f>
        <v>0</v>
      </c>
      <c r="E2152" t="b">
        <f t="shared" si="128"/>
        <v>0</v>
      </c>
      <c r="F2152" t="b">
        <f t="shared" si="129"/>
        <v>0</v>
      </c>
      <c r="G2152" t="b">
        <f>IF('Input and Summary Results'!$J$4="yes",IF(C2152=FALSE,FALSE,IF('Data Transformation'!E2152&lt;$R$10,E2152,$R$10)),IF(C2152=FALSE,FALSE,IF(C2152&lt;$R$10,C2152,$R$10)))</f>
        <v>0</v>
      </c>
      <c r="H2152" t="b">
        <f>IF('Input and Summary Results'!$J$4="yes",'Data Transformation'!F2152,'Data Transformation'!D2152)</f>
        <v>0</v>
      </c>
      <c r="I2152" t="str">
        <f t="shared" si="130"/>
        <v/>
      </c>
    </row>
    <row r="2153" spans="2:9" x14ac:dyDescent="0.55000000000000004">
      <c r="B2153" t="b">
        <f>IF('Input and Summary Results'!D1735=0,FALSE,'Input and Summary Results'!$B1735)</f>
        <v>0</v>
      </c>
      <c r="C2153" t="b">
        <f>IF(OR(B2153=0,'Input and Summary Results'!D1735=0,'Input and Summary Results'!D1735=""),FALSE,'Input and Summary Results'!$D1735)</f>
        <v>0</v>
      </c>
      <c r="D2153" t="b">
        <f>IF(OR(B2153=0,'Input and Summary Results'!E1735=0),FALSE,'Input and Summary Results'!$E1735)</f>
        <v>0</v>
      </c>
      <c r="E2153" t="b">
        <f t="shared" si="128"/>
        <v>0</v>
      </c>
      <c r="F2153" t="b">
        <f t="shared" si="129"/>
        <v>0</v>
      </c>
      <c r="G2153" t="b">
        <f>IF('Input and Summary Results'!$J$4="yes",IF(C2153=FALSE,FALSE,IF('Data Transformation'!E2153&lt;$R$10,E2153,$R$10)),IF(C2153=FALSE,FALSE,IF(C2153&lt;$R$10,C2153,$R$10)))</f>
        <v>0</v>
      </c>
      <c r="H2153" t="b">
        <f>IF('Input and Summary Results'!$J$4="yes",'Data Transformation'!F2153,'Data Transformation'!D2153)</f>
        <v>0</v>
      </c>
      <c r="I2153" t="str">
        <f t="shared" si="130"/>
        <v/>
      </c>
    </row>
    <row r="2154" spans="2:9" x14ac:dyDescent="0.55000000000000004">
      <c r="B2154" t="b">
        <f>IF('Input and Summary Results'!D1736=0,FALSE,'Input and Summary Results'!$B1736)</f>
        <v>0</v>
      </c>
      <c r="C2154" t="b">
        <f>IF(OR(B2154=0,'Input and Summary Results'!D1736=0,'Input and Summary Results'!D1736=""),FALSE,'Input and Summary Results'!$D1736)</f>
        <v>0</v>
      </c>
      <c r="D2154" t="b">
        <f>IF(OR(B2154=0,'Input and Summary Results'!E1736=0),FALSE,'Input and Summary Results'!$E1736)</f>
        <v>0</v>
      </c>
      <c r="E2154" t="b">
        <f t="shared" ref="E2154:E2217" si="131">IF(C2154=FALSE,FALSE,LOG10(C2154))</f>
        <v>0</v>
      </c>
      <c r="F2154" t="b">
        <f t="shared" ref="F2154:F2217" si="132">IF(D2154=FALSE, FALSE,0.434*D2154/C2154)</f>
        <v>0</v>
      </c>
      <c r="G2154" t="b">
        <f>IF('Input and Summary Results'!$J$4="yes",IF(C2154=FALSE,FALSE,IF('Data Transformation'!E2154&lt;$R$10,E2154,$R$10)),IF(C2154=FALSE,FALSE,IF(C2154&lt;$R$10,C2154,$R$10)))</f>
        <v>0</v>
      </c>
      <c r="H2154" t="b">
        <f>IF('Input and Summary Results'!$J$4="yes",'Data Transformation'!F2154,'Data Transformation'!D2154)</f>
        <v>0</v>
      </c>
      <c r="I2154" t="str">
        <f t="shared" si="130"/>
        <v/>
      </c>
    </row>
    <row r="2155" spans="2:9" x14ac:dyDescent="0.55000000000000004">
      <c r="B2155" t="b">
        <f>IF('Input and Summary Results'!D1737=0,FALSE,'Input and Summary Results'!$B1737)</f>
        <v>0</v>
      </c>
      <c r="C2155" t="b">
        <f>IF(OR(B2155=0,'Input and Summary Results'!D1737=0,'Input and Summary Results'!D1737=""),FALSE,'Input and Summary Results'!$D1737)</f>
        <v>0</v>
      </c>
      <c r="D2155" t="b">
        <f>IF(OR(B2155=0,'Input and Summary Results'!E1737=0),FALSE,'Input and Summary Results'!$E1737)</f>
        <v>0</v>
      </c>
      <c r="E2155" t="b">
        <f t="shared" si="131"/>
        <v>0</v>
      </c>
      <c r="F2155" t="b">
        <f t="shared" si="132"/>
        <v>0</v>
      </c>
      <c r="G2155" t="b">
        <f>IF('Input and Summary Results'!$J$4="yes",IF(C2155=FALSE,FALSE,IF('Data Transformation'!E2155&lt;$R$10,E2155,$R$10)),IF(C2155=FALSE,FALSE,IF(C2155&lt;$R$10,C2155,$R$10)))</f>
        <v>0</v>
      </c>
      <c r="H2155" t="b">
        <f>IF('Input and Summary Results'!$J$4="yes",'Data Transformation'!F2155,'Data Transformation'!D2155)</f>
        <v>0</v>
      </c>
      <c r="I2155" t="str">
        <f t="shared" si="130"/>
        <v/>
      </c>
    </row>
    <row r="2156" spans="2:9" x14ac:dyDescent="0.55000000000000004">
      <c r="B2156" t="b">
        <f>IF('Input and Summary Results'!D1738=0,FALSE,'Input and Summary Results'!$B1738)</f>
        <v>0</v>
      </c>
      <c r="C2156" t="b">
        <f>IF(OR(B2156=0,'Input and Summary Results'!D1738=0,'Input and Summary Results'!D1738=""),FALSE,'Input and Summary Results'!$D1738)</f>
        <v>0</v>
      </c>
      <c r="D2156" t="b">
        <f>IF(OR(B2156=0,'Input and Summary Results'!E1738=0),FALSE,'Input and Summary Results'!$E1738)</f>
        <v>0</v>
      </c>
      <c r="E2156" t="b">
        <f t="shared" si="131"/>
        <v>0</v>
      </c>
      <c r="F2156" t="b">
        <f t="shared" si="132"/>
        <v>0</v>
      </c>
      <c r="G2156" t="b">
        <f>IF('Input and Summary Results'!$J$4="yes",IF(C2156=FALSE,FALSE,IF('Data Transformation'!E2156&lt;$R$10,E2156,$R$10)),IF(C2156=FALSE,FALSE,IF(C2156&lt;$R$10,C2156,$R$10)))</f>
        <v>0</v>
      </c>
      <c r="H2156" t="b">
        <f>IF('Input and Summary Results'!$J$4="yes",'Data Transformation'!F2156,'Data Transformation'!D2156)</f>
        <v>0</v>
      </c>
      <c r="I2156" t="str">
        <f t="shared" si="130"/>
        <v/>
      </c>
    </row>
    <row r="2157" spans="2:9" x14ac:dyDescent="0.55000000000000004">
      <c r="B2157" t="b">
        <f>IF('Input and Summary Results'!D1739=0,FALSE,'Input and Summary Results'!$B1739)</f>
        <v>0</v>
      </c>
      <c r="C2157" t="b">
        <f>IF(OR(B2157=0,'Input and Summary Results'!D1739=0,'Input and Summary Results'!D1739=""),FALSE,'Input and Summary Results'!$D1739)</f>
        <v>0</v>
      </c>
      <c r="D2157" t="b">
        <f>IF(OR(B2157=0,'Input and Summary Results'!E1739=0),FALSE,'Input and Summary Results'!$E1739)</f>
        <v>0</v>
      </c>
      <c r="E2157" t="b">
        <f t="shared" si="131"/>
        <v>0</v>
      </c>
      <c r="F2157" t="b">
        <f t="shared" si="132"/>
        <v>0</v>
      </c>
      <c r="G2157" t="b">
        <f>IF('Input and Summary Results'!$J$4="yes",IF(C2157=FALSE,FALSE,IF('Data Transformation'!E2157&lt;$R$10,E2157,$R$10)),IF(C2157=FALSE,FALSE,IF(C2157&lt;$R$10,C2157,$R$10)))</f>
        <v>0</v>
      </c>
      <c r="H2157" t="b">
        <f>IF('Input and Summary Results'!$J$4="yes",'Data Transformation'!F2157,'Data Transformation'!D2157)</f>
        <v>0</v>
      </c>
      <c r="I2157" t="str">
        <f t="shared" si="130"/>
        <v/>
      </c>
    </row>
    <row r="2158" spans="2:9" x14ac:dyDescent="0.55000000000000004">
      <c r="B2158" t="b">
        <f>IF('Input and Summary Results'!D1740=0,FALSE,'Input and Summary Results'!$B1740)</f>
        <v>0</v>
      </c>
      <c r="C2158" t="b">
        <f>IF(OR(B2158=0,'Input and Summary Results'!D1740=0,'Input and Summary Results'!D1740=""),FALSE,'Input and Summary Results'!$D1740)</f>
        <v>0</v>
      </c>
      <c r="D2158" t="b">
        <f>IF(OR(B2158=0,'Input and Summary Results'!E1740=0),FALSE,'Input and Summary Results'!$E1740)</f>
        <v>0</v>
      </c>
      <c r="E2158" t="b">
        <f t="shared" si="131"/>
        <v>0</v>
      </c>
      <c r="F2158" t="b">
        <f t="shared" si="132"/>
        <v>0</v>
      </c>
      <c r="G2158" t="b">
        <f>IF('Input and Summary Results'!$J$4="yes",IF(C2158=FALSE,FALSE,IF('Data Transformation'!E2158&lt;$R$10,E2158,$R$10)),IF(C2158=FALSE,FALSE,IF(C2158&lt;$R$10,C2158,$R$10)))</f>
        <v>0</v>
      </c>
      <c r="H2158" t="b">
        <f>IF('Input and Summary Results'!$J$4="yes",'Data Transformation'!F2158,'Data Transformation'!D2158)</f>
        <v>0</v>
      </c>
      <c r="I2158" t="str">
        <f t="shared" si="130"/>
        <v/>
      </c>
    </row>
    <row r="2159" spans="2:9" x14ac:dyDescent="0.55000000000000004">
      <c r="B2159" t="b">
        <f>IF('Input and Summary Results'!D1741=0,FALSE,'Input and Summary Results'!$B1741)</f>
        <v>0</v>
      </c>
      <c r="C2159" t="b">
        <f>IF(OR(B2159=0,'Input and Summary Results'!D1741=0,'Input and Summary Results'!D1741=""),FALSE,'Input and Summary Results'!$D1741)</f>
        <v>0</v>
      </c>
      <c r="D2159" t="b">
        <f>IF(OR(B2159=0,'Input and Summary Results'!E1741=0),FALSE,'Input and Summary Results'!$E1741)</f>
        <v>0</v>
      </c>
      <c r="E2159" t="b">
        <f t="shared" si="131"/>
        <v>0</v>
      </c>
      <c r="F2159" t="b">
        <f t="shared" si="132"/>
        <v>0</v>
      </c>
      <c r="G2159" t="b">
        <f>IF('Input and Summary Results'!$J$4="yes",IF(C2159=FALSE,FALSE,IF('Data Transformation'!E2159&lt;$R$10,E2159,$R$10)),IF(C2159=FALSE,FALSE,IF(C2159&lt;$R$10,C2159,$R$10)))</f>
        <v>0</v>
      </c>
      <c r="H2159" t="b">
        <f>IF('Input and Summary Results'!$J$4="yes",'Data Transformation'!F2159,'Data Transformation'!D2159)</f>
        <v>0</v>
      </c>
      <c r="I2159" t="str">
        <f t="shared" si="130"/>
        <v/>
      </c>
    </row>
    <row r="2160" spans="2:9" x14ac:dyDescent="0.55000000000000004">
      <c r="B2160" t="b">
        <f>IF('Input and Summary Results'!D1742=0,FALSE,'Input and Summary Results'!$B1742)</f>
        <v>0</v>
      </c>
      <c r="C2160" t="b">
        <f>IF(OR(B2160=0,'Input and Summary Results'!D1742=0,'Input and Summary Results'!D1742=""),FALSE,'Input and Summary Results'!$D1742)</f>
        <v>0</v>
      </c>
      <c r="D2160" t="b">
        <f>IF(OR(B2160=0,'Input and Summary Results'!E1742=0),FALSE,'Input and Summary Results'!$E1742)</f>
        <v>0</v>
      </c>
      <c r="E2160" t="b">
        <f t="shared" si="131"/>
        <v>0</v>
      </c>
      <c r="F2160" t="b">
        <f t="shared" si="132"/>
        <v>0</v>
      </c>
      <c r="G2160" t="b">
        <f>IF('Input and Summary Results'!$J$4="yes",IF(C2160=FALSE,FALSE,IF('Data Transformation'!E2160&lt;$R$10,E2160,$R$10)),IF(C2160=FALSE,FALSE,IF(C2160&lt;$R$10,C2160,$R$10)))</f>
        <v>0</v>
      </c>
      <c r="H2160" t="b">
        <f>IF('Input and Summary Results'!$J$4="yes",'Data Transformation'!F2160,'Data Transformation'!D2160)</f>
        <v>0</v>
      </c>
      <c r="I2160" t="str">
        <f t="shared" si="130"/>
        <v/>
      </c>
    </row>
    <row r="2161" spans="2:9" x14ac:dyDescent="0.55000000000000004">
      <c r="B2161" t="b">
        <f>IF('Input and Summary Results'!D1743=0,FALSE,'Input and Summary Results'!$B1743)</f>
        <v>0</v>
      </c>
      <c r="C2161" t="b">
        <f>IF(OR(B2161=0,'Input and Summary Results'!D1743=0,'Input and Summary Results'!D1743=""),FALSE,'Input and Summary Results'!$D1743)</f>
        <v>0</v>
      </c>
      <c r="D2161" t="b">
        <f>IF(OR(B2161=0,'Input and Summary Results'!E1743=0),FALSE,'Input and Summary Results'!$E1743)</f>
        <v>0</v>
      </c>
      <c r="E2161" t="b">
        <f t="shared" si="131"/>
        <v>0</v>
      </c>
      <c r="F2161" t="b">
        <f t="shared" si="132"/>
        <v>0</v>
      </c>
      <c r="G2161" t="b">
        <f>IF('Input and Summary Results'!$J$4="yes",IF(C2161=FALSE,FALSE,IF('Data Transformation'!E2161&lt;$R$10,E2161,$R$10)),IF(C2161=FALSE,FALSE,IF(C2161&lt;$R$10,C2161,$R$10)))</f>
        <v>0</v>
      </c>
      <c r="H2161" t="b">
        <f>IF('Input and Summary Results'!$J$4="yes",'Data Transformation'!F2161,'Data Transformation'!D2161)</f>
        <v>0</v>
      </c>
      <c r="I2161" t="str">
        <f t="shared" si="130"/>
        <v/>
      </c>
    </row>
    <row r="2162" spans="2:9" x14ac:dyDescent="0.55000000000000004">
      <c r="B2162" t="b">
        <f>IF('Input and Summary Results'!D1744=0,FALSE,'Input and Summary Results'!$B1744)</f>
        <v>0</v>
      </c>
      <c r="C2162" t="b">
        <f>IF(OR(B2162=0,'Input and Summary Results'!D1744=0,'Input and Summary Results'!D1744=""),FALSE,'Input and Summary Results'!$D1744)</f>
        <v>0</v>
      </c>
      <c r="D2162" t="b">
        <f>IF(OR(B2162=0,'Input and Summary Results'!E1744=0),FALSE,'Input and Summary Results'!$E1744)</f>
        <v>0</v>
      </c>
      <c r="E2162" t="b">
        <f t="shared" si="131"/>
        <v>0</v>
      </c>
      <c r="F2162" t="b">
        <f t="shared" si="132"/>
        <v>0</v>
      </c>
      <c r="G2162" t="b">
        <f>IF('Input and Summary Results'!$J$4="yes",IF(C2162=FALSE,FALSE,IF('Data Transformation'!E2162&lt;$R$10,E2162,$R$10)),IF(C2162=FALSE,FALSE,IF(C2162&lt;$R$10,C2162,$R$10)))</f>
        <v>0</v>
      </c>
      <c r="H2162" t="b">
        <f>IF('Input and Summary Results'!$J$4="yes",'Data Transformation'!F2162,'Data Transformation'!D2162)</f>
        <v>0</v>
      </c>
      <c r="I2162" t="str">
        <f t="shared" si="130"/>
        <v/>
      </c>
    </row>
    <row r="2163" spans="2:9" x14ac:dyDescent="0.55000000000000004">
      <c r="B2163" t="b">
        <f>IF('Input and Summary Results'!D1745=0,FALSE,'Input and Summary Results'!$B1745)</f>
        <v>0</v>
      </c>
      <c r="C2163" t="b">
        <f>IF(OR(B2163=0,'Input and Summary Results'!D1745=0,'Input and Summary Results'!D1745=""),FALSE,'Input and Summary Results'!$D1745)</f>
        <v>0</v>
      </c>
      <c r="D2163" t="b">
        <f>IF(OR(B2163=0,'Input and Summary Results'!E1745=0),FALSE,'Input and Summary Results'!$E1745)</f>
        <v>0</v>
      </c>
      <c r="E2163" t="b">
        <f t="shared" si="131"/>
        <v>0</v>
      </c>
      <c r="F2163" t="b">
        <f t="shared" si="132"/>
        <v>0</v>
      </c>
      <c r="G2163" t="b">
        <f>IF('Input and Summary Results'!$J$4="yes",IF(C2163=FALSE,FALSE,IF('Data Transformation'!E2163&lt;$R$10,E2163,$R$10)),IF(C2163=FALSE,FALSE,IF(C2163&lt;$R$10,C2163,$R$10)))</f>
        <v>0</v>
      </c>
      <c r="H2163" t="b">
        <f>IF('Input and Summary Results'!$J$4="yes",'Data Transformation'!F2163,'Data Transformation'!D2163)</f>
        <v>0</v>
      </c>
      <c r="I2163" t="str">
        <f t="shared" si="130"/>
        <v/>
      </c>
    </row>
    <row r="2164" spans="2:9" x14ac:dyDescent="0.55000000000000004">
      <c r="B2164" t="b">
        <f>IF('Input and Summary Results'!D1746=0,FALSE,'Input and Summary Results'!$B1746)</f>
        <v>0</v>
      </c>
      <c r="C2164" t="b">
        <f>IF(OR(B2164=0,'Input and Summary Results'!D1746=0,'Input and Summary Results'!D1746=""),FALSE,'Input and Summary Results'!$D1746)</f>
        <v>0</v>
      </c>
      <c r="D2164" t="b">
        <f>IF(OR(B2164=0,'Input and Summary Results'!E1746=0),FALSE,'Input and Summary Results'!$E1746)</f>
        <v>0</v>
      </c>
      <c r="E2164" t="b">
        <f t="shared" si="131"/>
        <v>0</v>
      </c>
      <c r="F2164" t="b">
        <f t="shared" si="132"/>
        <v>0</v>
      </c>
      <c r="G2164" t="b">
        <f>IF('Input and Summary Results'!$J$4="yes",IF(C2164=FALSE,FALSE,IF('Data Transformation'!E2164&lt;$R$10,E2164,$R$10)),IF(C2164=FALSE,FALSE,IF(C2164&lt;$R$10,C2164,$R$10)))</f>
        <v>0</v>
      </c>
      <c r="H2164" t="b">
        <f>IF('Input and Summary Results'!$J$4="yes",'Data Transformation'!F2164,'Data Transformation'!D2164)</f>
        <v>0</v>
      </c>
      <c r="I2164" t="str">
        <f t="shared" si="130"/>
        <v/>
      </c>
    </row>
    <row r="2165" spans="2:9" x14ac:dyDescent="0.55000000000000004">
      <c r="B2165" t="b">
        <f>IF('Input and Summary Results'!D1747=0,FALSE,'Input and Summary Results'!$B1747)</f>
        <v>0</v>
      </c>
      <c r="C2165" t="b">
        <f>IF(OR(B2165=0,'Input and Summary Results'!D1747=0,'Input and Summary Results'!D1747=""),FALSE,'Input and Summary Results'!$D1747)</f>
        <v>0</v>
      </c>
      <c r="D2165" t="b">
        <f>IF(OR(B2165=0,'Input and Summary Results'!E1747=0),FALSE,'Input and Summary Results'!$E1747)</f>
        <v>0</v>
      </c>
      <c r="E2165" t="b">
        <f t="shared" si="131"/>
        <v>0</v>
      </c>
      <c r="F2165" t="b">
        <f t="shared" si="132"/>
        <v>0</v>
      </c>
      <c r="G2165" t="b">
        <f>IF('Input and Summary Results'!$J$4="yes",IF(C2165=FALSE,FALSE,IF('Data Transformation'!E2165&lt;$R$10,E2165,$R$10)),IF(C2165=FALSE,FALSE,IF(C2165&lt;$R$10,C2165,$R$10)))</f>
        <v>0</v>
      </c>
      <c r="H2165" t="b">
        <f>IF('Input and Summary Results'!$J$4="yes",'Data Transformation'!F2165,'Data Transformation'!D2165)</f>
        <v>0</v>
      </c>
      <c r="I2165" t="str">
        <f t="shared" si="130"/>
        <v/>
      </c>
    </row>
    <row r="2166" spans="2:9" x14ac:dyDescent="0.55000000000000004">
      <c r="B2166" t="b">
        <f>IF('Input and Summary Results'!D1748=0,FALSE,'Input and Summary Results'!$B1748)</f>
        <v>0</v>
      </c>
      <c r="C2166" t="b">
        <f>IF(OR(B2166=0,'Input and Summary Results'!D1748=0,'Input and Summary Results'!D1748=""),FALSE,'Input and Summary Results'!$D1748)</f>
        <v>0</v>
      </c>
      <c r="D2166" t="b">
        <f>IF(OR(B2166=0,'Input and Summary Results'!E1748=0),FALSE,'Input and Summary Results'!$E1748)</f>
        <v>0</v>
      </c>
      <c r="E2166" t="b">
        <f t="shared" si="131"/>
        <v>0</v>
      </c>
      <c r="F2166" t="b">
        <f t="shared" si="132"/>
        <v>0</v>
      </c>
      <c r="G2166" t="b">
        <f>IF('Input and Summary Results'!$J$4="yes",IF(C2166=FALSE,FALSE,IF('Data Transformation'!E2166&lt;$R$10,E2166,$R$10)),IF(C2166=FALSE,FALSE,IF(C2166&lt;$R$10,C2166,$R$10)))</f>
        <v>0</v>
      </c>
      <c r="H2166" t="b">
        <f>IF('Input and Summary Results'!$J$4="yes",'Data Transformation'!F2166,'Data Transformation'!D2166)</f>
        <v>0</v>
      </c>
      <c r="I2166" t="str">
        <f t="shared" si="130"/>
        <v/>
      </c>
    </row>
    <row r="2167" spans="2:9" x14ac:dyDescent="0.55000000000000004">
      <c r="B2167" t="b">
        <f>IF('Input and Summary Results'!D1749=0,FALSE,'Input and Summary Results'!$B1749)</f>
        <v>0</v>
      </c>
      <c r="C2167" t="b">
        <f>IF(OR(B2167=0,'Input and Summary Results'!D1749=0,'Input and Summary Results'!D1749=""),FALSE,'Input and Summary Results'!$D1749)</f>
        <v>0</v>
      </c>
      <c r="D2167" t="b">
        <f>IF(OR(B2167=0,'Input and Summary Results'!E1749=0),FALSE,'Input and Summary Results'!$E1749)</f>
        <v>0</v>
      </c>
      <c r="E2167" t="b">
        <f t="shared" si="131"/>
        <v>0</v>
      </c>
      <c r="F2167" t="b">
        <f t="shared" si="132"/>
        <v>0</v>
      </c>
      <c r="G2167" t="b">
        <f>IF('Input and Summary Results'!$J$4="yes",IF(C2167=FALSE,FALSE,IF('Data Transformation'!E2167&lt;$R$10,E2167,$R$10)),IF(C2167=FALSE,FALSE,IF(C2167&lt;$R$10,C2167,$R$10)))</f>
        <v>0</v>
      </c>
      <c r="H2167" t="b">
        <f>IF('Input and Summary Results'!$J$4="yes",'Data Transformation'!F2167,'Data Transformation'!D2167)</f>
        <v>0</v>
      </c>
      <c r="I2167" t="str">
        <f t="shared" si="130"/>
        <v/>
      </c>
    </row>
    <row r="2168" spans="2:9" x14ac:dyDescent="0.55000000000000004">
      <c r="B2168" t="b">
        <f>IF('Input and Summary Results'!D1750=0,FALSE,'Input and Summary Results'!$B1750)</f>
        <v>0</v>
      </c>
      <c r="C2168" t="b">
        <f>IF(OR(B2168=0,'Input and Summary Results'!D1750=0,'Input and Summary Results'!D1750=""),FALSE,'Input and Summary Results'!$D1750)</f>
        <v>0</v>
      </c>
      <c r="D2168" t="b">
        <f>IF(OR(B2168=0,'Input and Summary Results'!E1750=0),FALSE,'Input and Summary Results'!$E1750)</f>
        <v>0</v>
      </c>
      <c r="E2168" t="b">
        <f t="shared" si="131"/>
        <v>0</v>
      </c>
      <c r="F2168" t="b">
        <f t="shared" si="132"/>
        <v>0</v>
      </c>
      <c r="G2168" t="b">
        <f>IF('Input and Summary Results'!$J$4="yes",IF(C2168=FALSE,FALSE,IF('Data Transformation'!E2168&lt;$R$10,E2168,$R$10)),IF(C2168=FALSE,FALSE,IF(C2168&lt;$R$10,C2168,$R$10)))</f>
        <v>0</v>
      </c>
      <c r="H2168" t="b">
        <f>IF('Input and Summary Results'!$J$4="yes",'Data Transformation'!F2168,'Data Transformation'!D2168)</f>
        <v>0</v>
      </c>
      <c r="I2168" t="str">
        <f t="shared" si="130"/>
        <v/>
      </c>
    </row>
    <row r="2169" spans="2:9" x14ac:dyDescent="0.55000000000000004">
      <c r="B2169" t="b">
        <f>IF('Input and Summary Results'!D1751=0,FALSE,'Input and Summary Results'!$B1751)</f>
        <v>0</v>
      </c>
      <c r="C2169" t="b">
        <f>IF(OR(B2169=0,'Input and Summary Results'!D1751=0,'Input and Summary Results'!D1751=""),FALSE,'Input and Summary Results'!$D1751)</f>
        <v>0</v>
      </c>
      <c r="D2169" t="b">
        <f>IF(OR(B2169=0,'Input and Summary Results'!E1751=0),FALSE,'Input and Summary Results'!$E1751)</f>
        <v>0</v>
      </c>
      <c r="E2169" t="b">
        <f t="shared" si="131"/>
        <v>0</v>
      </c>
      <c r="F2169" t="b">
        <f t="shared" si="132"/>
        <v>0</v>
      </c>
      <c r="G2169" t="b">
        <f>IF('Input and Summary Results'!$J$4="yes",IF(C2169=FALSE,FALSE,IF('Data Transformation'!E2169&lt;$R$10,E2169,$R$10)),IF(C2169=FALSE,FALSE,IF(C2169&lt;$R$10,C2169,$R$10)))</f>
        <v>0</v>
      </c>
      <c r="H2169" t="b">
        <f>IF('Input and Summary Results'!$J$4="yes",'Data Transformation'!F2169,'Data Transformation'!D2169)</f>
        <v>0</v>
      </c>
      <c r="I2169" t="str">
        <f t="shared" si="130"/>
        <v/>
      </c>
    </row>
    <row r="2170" spans="2:9" x14ac:dyDescent="0.55000000000000004">
      <c r="B2170" t="b">
        <f>IF('Input and Summary Results'!D1752=0,FALSE,'Input and Summary Results'!$B1752)</f>
        <v>0</v>
      </c>
      <c r="C2170" t="b">
        <f>IF(OR(B2170=0,'Input and Summary Results'!D1752=0,'Input and Summary Results'!D1752=""),FALSE,'Input and Summary Results'!$D1752)</f>
        <v>0</v>
      </c>
      <c r="D2170" t="b">
        <f>IF(OR(B2170=0,'Input and Summary Results'!E1752=0),FALSE,'Input and Summary Results'!$E1752)</f>
        <v>0</v>
      </c>
      <c r="E2170" t="b">
        <f t="shared" si="131"/>
        <v>0</v>
      </c>
      <c r="F2170" t="b">
        <f t="shared" si="132"/>
        <v>0</v>
      </c>
      <c r="G2170" t="b">
        <f>IF('Input and Summary Results'!$J$4="yes",IF(C2170=FALSE,FALSE,IF('Data Transformation'!E2170&lt;$R$10,E2170,$R$10)),IF(C2170=FALSE,FALSE,IF(C2170&lt;$R$10,C2170,$R$10)))</f>
        <v>0</v>
      </c>
      <c r="H2170" t="b">
        <f>IF('Input and Summary Results'!$J$4="yes",'Data Transformation'!F2170,'Data Transformation'!D2170)</f>
        <v>0</v>
      </c>
      <c r="I2170" t="str">
        <f t="shared" si="130"/>
        <v/>
      </c>
    </row>
    <row r="2171" spans="2:9" x14ac:dyDescent="0.55000000000000004">
      <c r="B2171" t="b">
        <f>IF('Input and Summary Results'!D1753=0,FALSE,'Input and Summary Results'!$B1753)</f>
        <v>0</v>
      </c>
      <c r="C2171" t="b">
        <f>IF(OR(B2171=0,'Input and Summary Results'!D1753=0,'Input and Summary Results'!D1753=""),FALSE,'Input and Summary Results'!$D1753)</f>
        <v>0</v>
      </c>
      <c r="D2171" t="b">
        <f>IF(OR(B2171=0,'Input and Summary Results'!E1753=0),FALSE,'Input and Summary Results'!$E1753)</f>
        <v>0</v>
      </c>
      <c r="E2171" t="b">
        <f t="shared" si="131"/>
        <v>0</v>
      </c>
      <c r="F2171" t="b">
        <f t="shared" si="132"/>
        <v>0</v>
      </c>
      <c r="G2171" t="b">
        <f>IF('Input and Summary Results'!$J$4="yes",IF(C2171=FALSE,FALSE,IF('Data Transformation'!E2171&lt;$R$10,E2171,$R$10)),IF(C2171=FALSE,FALSE,IF(C2171&lt;$R$10,C2171,$R$10)))</f>
        <v>0</v>
      </c>
      <c r="H2171" t="b">
        <f>IF('Input and Summary Results'!$J$4="yes",'Data Transformation'!F2171,'Data Transformation'!D2171)</f>
        <v>0</v>
      </c>
      <c r="I2171" t="str">
        <f t="shared" si="130"/>
        <v/>
      </c>
    </row>
    <row r="2172" spans="2:9" x14ac:dyDescent="0.55000000000000004">
      <c r="B2172" t="b">
        <f>IF('Input and Summary Results'!D1754=0,FALSE,'Input and Summary Results'!$B1754)</f>
        <v>0</v>
      </c>
      <c r="C2172" t="b">
        <f>IF(OR(B2172=0,'Input and Summary Results'!D1754=0,'Input and Summary Results'!D1754=""),FALSE,'Input and Summary Results'!$D1754)</f>
        <v>0</v>
      </c>
      <c r="D2172" t="b">
        <f>IF(OR(B2172=0,'Input and Summary Results'!E1754=0),FALSE,'Input and Summary Results'!$E1754)</f>
        <v>0</v>
      </c>
      <c r="E2172" t="b">
        <f t="shared" si="131"/>
        <v>0</v>
      </c>
      <c r="F2172" t="b">
        <f t="shared" si="132"/>
        <v>0</v>
      </c>
      <c r="G2172" t="b">
        <f>IF('Input and Summary Results'!$J$4="yes",IF(C2172=FALSE,FALSE,IF('Data Transformation'!E2172&lt;$R$10,E2172,$R$10)),IF(C2172=FALSE,FALSE,IF(C2172&lt;$R$10,C2172,$R$10)))</f>
        <v>0</v>
      </c>
      <c r="H2172" t="b">
        <f>IF('Input and Summary Results'!$J$4="yes",'Data Transformation'!F2172,'Data Transformation'!D2172)</f>
        <v>0</v>
      </c>
      <c r="I2172" t="str">
        <f t="shared" si="130"/>
        <v/>
      </c>
    </row>
    <row r="2173" spans="2:9" x14ac:dyDescent="0.55000000000000004">
      <c r="B2173" t="b">
        <f>IF('Input and Summary Results'!D1755=0,FALSE,'Input and Summary Results'!$B1755)</f>
        <v>0</v>
      </c>
      <c r="C2173" t="b">
        <f>IF(OR(B2173=0,'Input and Summary Results'!D1755=0,'Input and Summary Results'!D1755=""),FALSE,'Input and Summary Results'!$D1755)</f>
        <v>0</v>
      </c>
      <c r="D2173" t="b">
        <f>IF(OR(B2173=0,'Input and Summary Results'!E1755=0),FALSE,'Input and Summary Results'!$E1755)</f>
        <v>0</v>
      </c>
      <c r="E2173" t="b">
        <f t="shared" si="131"/>
        <v>0</v>
      </c>
      <c r="F2173" t="b">
        <f t="shared" si="132"/>
        <v>0</v>
      </c>
      <c r="G2173" t="b">
        <f>IF('Input and Summary Results'!$J$4="yes",IF(C2173=FALSE,FALSE,IF('Data Transformation'!E2173&lt;$R$10,E2173,$R$10)),IF(C2173=FALSE,FALSE,IF(C2173&lt;$R$10,C2173,$R$10)))</f>
        <v>0</v>
      </c>
      <c r="H2173" t="b">
        <f>IF('Input and Summary Results'!$J$4="yes",'Data Transformation'!F2173,'Data Transformation'!D2173)</f>
        <v>0</v>
      </c>
      <c r="I2173" t="str">
        <f t="shared" si="130"/>
        <v/>
      </c>
    </row>
    <row r="2174" spans="2:9" x14ac:dyDescent="0.55000000000000004">
      <c r="B2174" t="b">
        <f>IF('Input and Summary Results'!D1756=0,FALSE,'Input and Summary Results'!$B1756)</f>
        <v>0</v>
      </c>
      <c r="C2174" t="b">
        <f>IF(OR(B2174=0,'Input and Summary Results'!D1756=0,'Input and Summary Results'!D1756=""),FALSE,'Input and Summary Results'!$D1756)</f>
        <v>0</v>
      </c>
      <c r="D2174" t="b">
        <f>IF(OR(B2174=0,'Input and Summary Results'!E1756=0),FALSE,'Input and Summary Results'!$E1756)</f>
        <v>0</v>
      </c>
      <c r="E2174" t="b">
        <f t="shared" si="131"/>
        <v>0</v>
      </c>
      <c r="F2174" t="b">
        <f t="shared" si="132"/>
        <v>0</v>
      </c>
      <c r="G2174" t="b">
        <f>IF('Input and Summary Results'!$J$4="yes",IF(C2174=FALSE,FALSE,IF('Data Transformation'!E2174&lt;$R$10,E2174,$R$10)),IF(C2174=FALSE,FALSE,IF(C2174&lt;$R$10,C2174,$R$10)))</f>
        <v>0</v>
      </c>
      <c r="H2174" t="b">
        <f>IF('Input and Summary Results'!$J$4="yes",'Data Transformation'!F2174,'Data Transformation'!D2174)</f>
        <v>0</v>
      </c>
      <c r="I2174" t="str">
        <f t="shared" si="130"/>
        <v/>
      </c>
    </row>
    <row r="2175" spans="2:9" x14ac:dyDescent="0.55000000000000004">
      <c r="B2175" t="b">
        <f>IF('Input and Summary Results'!D1757=0,FALSE,'Input and Summary Results'!$B1757)</f>
        <v>0</v>
      </c>
      <c r="C2175" t="b">
        <f>IF(OR(B2175=0,'Input and Summary Results'!D1757=0,'Input and Summary Results'!D1757=""),FALSE,'Input and Summary Results'!$D1757)</f>
        <v>0</v>
      </c>
      <c r="D2175" t="b">
        <f>IF(OR(B2175=0,'Input and Summary Results'!E1757=0),FALSE,'Input and Summary Results'!$E1757)</f>
        <v>0</v>
      </c>
      <c r="E2175" t="b">
        <f t="shared" si="131"/>
        <v>0</v>
      </c>
      <c r="F2175" t="b">
        <f t="shared" si="132"/>
        <v>0</v>
      </c>
      <c r="G2175" t="b">
        <f>IF('Input and Summary Results'!$J$4="yes",IF(C2175=FALSE,FALSE,IF('Data Transformation'!E2175&lt;$R$10,E2175,$R$10)),IF(C2175=FALSE,FALSE,IF(C2175&lt;$R$10,C2175,$R$10)))</f>
        <v>0</v>
      </c>
      <c r="H2175" t="b">
        <f>IF('Input and Summary Results'!$J$4="yes",'Data Transformation'!F2175,'Data Transformation'!D2175)</f>
        <v>0</v>
      </c>
      <c r="I2175" t="str">
        <f t="shared" si="130"/>
        <v/>
      </c>
    </row>
    <row r="2176" spans="2:9" x14ac:dyDescent="0.55000000000000004">
      <c r="B2176" t="b">
        <f>IF('Input and Summary Results'!D1758=0,FALSE,'Input and Summary Results'!$B1758)</f>
        <v>0</v>
      </c>
      <c r="C2176" t="b">
        <f>IF(OR(B2176=0,'Input and Summary Results'!D1758=0,'Input and Summary Results'!D1758=""),FALSE,'Input and Summary Results'!$D1758)</f>
        <v>0</v>
      </c>
      <c r="D2176" t="b">
        <f>IF(OR(B2176=0,'Input and Summary Results'!E1758=0),FALSE,'Input and Summary Results'!$E1758)</f>
        <v>0</v>
      </c>
      <c r="E2176" t="b">
        <f t="shared" si="131"/>
        <v>0</v>
      </c>
      <c r="F2176" t="b">
        <f t="shared" si="132"/>
        <v>0</v>
      </c>
      <c r="G2176" t="b">
        <f>IF('Input and Summary Results'!$J$4="yes",IF(C2176=FALSE,FALSE,IF('Data Transformation'!E2176&lt;$R$10,E2176,$R$10)),IF(C2176=FALSE,FALSE,IF(C2176&lt;$R$10,C2176,$R$10)))</f>
        <v>0</v>
      </c>
      <c r="H2176" t="b">
        <f>IF('Input and Summary Results'!$J$4="yes",'Data Transformation'!F2176,'Data Transformation'!D2176)</f>
        <v>0</v>
      </c>
      <c r="I2176" t="str">
        <f t="shared" si="130"/>
        <v/>
      </c>
    </row>
    <row r="2177" spans="2:9" x14ac:dyDescent="0.55000000000000004">
      <c r="B2177" t="b">
        <f>IF('Input and Summary Results'!D1759=0,FALSE,'Input and Summary Results'!$B1759)</f>
        <v>0</v>
      </c>
      <c r="C2177" t="b">
        <f>IF(OR(B2177=0,'Input and Summary Results'!D1759=0,'Input and Summary Results'!D1759=""),FALSE,'Input and Summary Results'!$D1759)</f>
        <v>0</v>
      </c>
      <c r="D2177" t="b">
        <f>IF(OR(B2177=0,'Input and Summary Results'!E1759=0),FALSE,'Input and Summary Results'!$E1759)</f>
        <v>0</v>
      </c>
      <c r="E2177" t="b">
        <f t="shared" si="131"/>
        <v>0</v>
      </c>
      <c r="F2177" t="b">
        <f t="shared" si="132"/>
        <v>0</v>
      </c>
      <c r="G2177" t="b">
        <f>IF('Input and Summary Results'!$J$4="yes",IF(C2177=FALSE,FALSE,IF('Data Transformation'!E2177&lt;$R$10,E2177,$R$10)),IF(C2177=FALSE,FALSE,IF(C2177&lt;$R$10,C2177,$R$10)))</f>
        <v>0</v>
      </c>
      <c r="H2177" t="b">
        <f>IF('Input and Summary Results'!$J$4="yes",'Data Transformation'!F2177,'Data Transformation'!D2177)</f>
        <v>0</v>
      </c>
      <c r="I2177" t="str">
        <f t="shared" si="130"/>
        <v/>
      </c>
    </row>
    <row r="2178" spans="2:9" x14ac:dyDescent="0.55000000000000004">
      <c r="B2178" t="b">
        <f>IF('Input and Summary Results'!D1760=0,FALSE,'Input and Summary Results'!$B1760)</f>
        <v>0</v>
      </c>
      <c r="C2178" t="b">
        <f>IF(OR(B2178=0,'Input and Summary Results'!D1760=0,'Input and Summary Results'!D1760=""),FALSE,'Input and Summary Results'!$D1760)</f>
        <v>0</v>
      </c>
      <c r="D2178" t="b">
        <f>IF(OR(B2178=0,'Input and Summary Results'!E1760=0),FALSE,'Input and Summary Results'!$E1760)</f>
        <v>0</v>
      </c>
      <c r="E2178" t="b">
        <f t="shared" si="131"/>
        <v>0</v>
      </c>
      <c r="F2178" t="b">
        <f t="shared" si="132"/>
        <v>0</v>
      </c>
      <c r="G2178" t="b">
        <f>IF('Input and Summary Results'!$J$4="yes",IF(C2178=FALSE,FALSE,IF('Data Transformation'!E2178&lt;$R$10,E2178,$R$10)),IF(C2178=FALSE,FALSE,IF(C2178&lt;$R$10,C2178,$R$10)))</f>
        <v>0</v>
      </c>
      <c r="H2178" t="b">
        <f>IF('Input and Summary Results'!$J$4="yes",'Data Transformation'!F2178,'Data Transformation'!D2178)</f>
        <v>0</v>
      </c>
      <c r="I2178" t="str">
        <f t="shared" si="130"/>
        <v/>
      </c>
    </row>
    <row r="2179" spans="2:9" x14ac:dyDescent="0.55000000000000004">
      <c r="B2179" t="b">
        <f>IF('Input and Summary Results'!D1761=0,FALSE,'Input and Summary Results'!$B1761)</f>
        <v>0</v>
      </c>
      <c r="C2179" t="b">
        <f>IF(OR(B2179=0,'Input and Summary Results'!D1761=0,'Input and Summary Results'!D1761=""),FALSE,'Input and Summary Results'!$D1761)</f>
        <v>0</v>
      </c>
      <c r="D2179" t="b">
        <f>IF(OR(B2179=0,'Input and Summary Results'!E1761=0),FALSE,'Input and Summary Results'!$E1761)</f>
        <v>0</v>
      </c>
      <c r="E2179" t="b">
        <f t="shared" si="131"/>
        <v>0</v>
      </c>
      <c r="F2179" t="b">
        <f t="shared" si="132"/>
        <v>0</v>
      </c>
      <c r="G2179" t="b">
        <f>IF('Input and Summary Results'!$J$4="yes",IF(C2179=FALSE,FALSE,IF('Data Transformation'!E2179&lt;$R$10,E2179,$R$10)),IF(C2179=FALSE,FALSE,IF(C2179&lt;$R$10,C2179,$R$10)))</f>
        <v>0</v>
      </c>
      <c r="H2179" t="b">
        <f>IF('Input and Summary Results'!$J$4="yes",'Data Transformation'!F2179,'Data Transformation'!D2179)</f>
        <v>0</v>
      </c>
      <c r="I2179" t="str">
        <f t="shared" si="130"/>
        <v/>
      </c>
    </row>
    <row r="2180" spans="2:9" x14ac:dyDescent="0.55000000000000004">
      <c r="B2180" t="b">
        <f>IF('Input and Summary Results'!D1762=0,FALSE,'Input and Summary Results'!$B1762)</f>
        <v>0</v>
      </c>
      <c r="C2180" t="b">
        <f>IF(OR(B2180=0,'Input and Summary Results'!D1762=0,'Input and Summary Results'!D1762=""),FALSE,'Input and Summary Results'!$D1762)</f>
        <v>0</v>
      </c>
      <c r="D2180" t="b">
        <f>IF(OR(B2180=0,'Input and Summary Results'!E1762=0),FALSE,'Input and Summary Results'!$E1762)</f>
        <v>0</v>
      </c>
      <c r="E2180" t="b">
        <f t="shared" si="131"/>
        <v>0</v>
      </c>
      <c r="F2180" t="b">
        <f t="shared" si="132"/>
        <v>0</v>
      </c>
      <c r="G2180" t="b">
        <f>IF('Input and Summary Results'!$J$4="yes",IF(C2180=FALSE,FALSE,IF('Data Transformation'!E2180&lt;$R$10,E2180,$R$10)),IF(C2180=FALSE,FALSE,IF(C2180&lt;$R$10,C2180,$R$10)))</f>
        <v>0</v>
      </c>
      <c r="H2180" t="b">
        <f>IF('Input and Summary Results'!$J$4="yes",'Data Transformation'!F2180,'Data Transformation'!D2180)</f>
        <v>0</v>
      </c>
      <c r="I2180" t="str">
        <f t="shared" si="130"/>
        <v/>
      </c>
    </row>
    <row r="2181" spans="2:9" x14ac:dyDescent="0.55000000000000004">
      <c r="B2181" t="b">
        <f>IF('Input and Summary Results'!D1763=0,FALSE,'Input and Summary Results'!$B1763)</f>
        <v>0</v>
      </c>
      <c r="C2181" t="b">
        <f>IF(OR(B2181=0,'Input and Summary Results'!D1763=0,'Input and Summary Results'!D1763=""),FALSE,'Input and Summary Results'!$D1763)</f>
        <v>0</v>
      </c>
      <c r="D2181" t="b">
        <f>IF(OR(B2181=0,'Input and Summary Results'!E1763=0),FALSE,'Input and Summary Results'!$E1763)</f>
        <v>0</v>
      </c>
      <c r="E2181" t="b">
        <f t="shared" si="131"/>
        <v>0</v>
      </c>
      <c r="F2181" t="b">
        <f t="shared" si="132"/>
        <v>0</v>
      </c>
      <c r="G2181" t="b">
        <f>IF('Input and Summary Results'!$J$4="yes",IF(C2181=FALSE,FALSE,IF('Data Transformation'!E2181&lt;$R$10,E2181,$R$10)),IF(C2181=FALSE,FALSE,IF(C2181&lt;$R$10,C2181,$R$10)))</f>
        <v>0</v>
      </c>
      <c r="H2181" t="b">
        <f>IF('Input and Summary Results'!$J$4="yes",'Data Transformation'!F2181,'Data Transformation'!D2181)</f>
        <v>0</v>
      </c>
      <c r="I2181" t="str">
        <f t="shared" ref="I2181:I2244" si="133">IF(G2181=FALSE,"",B2181)</f>
        <v/>
      </c>
    </row>
    <row r="2182" spans="2:9" x14ac:dyDescent="0.55000000000000004">
      <c r="B2182" t="b">
        <f>IF('Input and Summary Results'!D1764=0,FALSE,'Input and Summary Results'!$B1764)</f>
        <v>0</v>
      </c>
      <c r="C2182" t="b">
        <f>IF(OR(B2182=0,'Input and Summary Results'!D1764=0,'Input and Summary Results'!D1764=""),FALSE,'Input and Summary Results'!$D1764)</f>
        <v>0</v>
      </c>
      <c r="D2182" t="b">
        <f>IF(OR(B2182=0,'Input and Summary Results'!E1764=0),FALSE,'Input and Summary Results'!$E1764)</f>
        <v>0</v>
      </c>
      <c r="E2182" t="b">
        <f t="shared" si="131"/>
        <v>0</v>
      </c>
      <c r="F2182" t="b">
        <f t="shared" si="132"/>
        <v>0</v>
      </c>
      <c r="G2182" t="b">
        <f>IF('Input and Summary Results'!$J$4="yes",IF(C2182=FALSE,FALSE,IF('Data Transformation'!E2182&lt;$R$10,E2182,$R$10)),IF(C2182=FALSE,FALSE,IF(C2182&lt;$R$10,C2182,$R$10)))</f>
        <v>0</v>
      </c>
      <c r="H2182" t="b">
        <f>IF('Input and Summary Results'!$J$4="yes",'Data Transformation'!F2182,'Data Transformation'!D2182)</f>
        <v>0</v>
      </c>
      <c r="I2182" t="str">
        <f t="shared" si="133"/>
        <v/>
      </c>
    </row>
    <row r="2183" spans="2:9" x14ac:dyDescent="0.55000000000000004">
      <c r="B2183" t="b">
        <f>IF('Input and Summary Results'!D1765=0,FALSE,'Input and Summary Results'!$B1765)</f>
        <v>0</v>
      </c>
      <c r="C2183" t="b">
        <f>IF(OR(B2183=0,'Input and Summary Results'!D1765=0,'Input and Summary Results'!D1765=""),FALSE,'Input and Summary Results'!$D1765)</f>
        <v>0</v>
      </c>
      <c r="D2183" t="b">
        <f>IF(OR(B2183=0,'Input and Summary Results'!E1765=0),FALSE,'Input and Summary Results'!$E1765)</f>
        <v>0</v>
      </c>
      <c r="E2183" t="b">
        <f t="shared" si="131"/>
        <v>0</v>
      </c>
      <c r="F2183" t="b">
        <f t="shared" si="132"/>
        <v>0</v>
      </c>
      <c r="G2183" t="b">
        <f>IF('Input and Summary Results'!$J$4="yes",IF(C2183=FALSE,FALSE,IF('Data Transformation'!E2183&lt;$R$10,E2183,$R$10)),IF(C2183=FALSE,FALSE,IF(C2183&lt;$R$10,C2183,$R$10)))</f>
        <v>0</v>
      </c>
      <c r="H2183" t="b">
        <f>IF('Input and Summary Results'!$J$4="yes",'Data Transformation'!F2183,'Data Transformation'!D2183)</f>
        <v>0</v>
      </c>
      <c r="I2183" t="str">
        <f t="shared" si="133"/>
        <v/>
      </c>
    </row>
    <row r="2184" spans="2:9" x14ac:dyDescent="0.55000000000000004">
      <c r="B2184" t="b">
        <f>IF('Input and Summary Results'!D1766=0,FALSE,'Input and Summary Results'!$B1766)</f>
        <v>0</v>
      </c>
      <c r="C2184" t="b">
        <f>IF(OR(B2184=0,'Input and Summary Results'!D1766=0,'Input and Summary Results'!D1766=""),FALSE,'Input and Summary Results'!$D1766)</f>
        <v>0</v>
      </c>
      <c r="D2184" t="b">
        <f>IF(OR(B2184=0,'Input and Summary Results'!E1766=0),FALSE,'Input and Summary Results'!$E1766)</f>
        <v>0</v>
      </c>
      <c r="E2184" t="b">
        <f t="shared" si="131"/>
        <v>0</v>
      </c>
      <c r="F2184" t="b">
        <f t="shared" si="132"/>
        <v>0</v>
      </c>
      <c r="G2184" t="b">
        <f>IF('Input and Summary Results'!$J$4="yes",IF(C2184=FALSE,FALSE,IF('Data Transformation'!E2184&lt;$R$10,E2184,$R$10)),IF(C2184=FALSE,FALSE,IF(C2184&lt;$R$10,C2184,$R$10)))</f>
        <v>0</v>
      </c>
      <c r="H2184" t="b">
        <f>IF('Input and Summary Results'!$J$4="yes",'Data Transformation'!F2184,'Data Transformation'!D2184)</f>
        <v>0</v>
      </c>
      <c r="I2184" t="str">
        <f t="shared" si="133"/>
        <v/>
      </c>
    </row>
    <row r="2185" spans="2:9" x14ac:dyDescent="0.55000000000000004">
      <c r="B2185" t="b">
        <f>IF('Input and Summary Results'!D1767=0,FALSE,'Input and Summary Results'!$B1767)</f>
        <v>0</v>
      </c>
      <c r="C2185" t="b">
        <f>IF(OR(B2185=0,'Input and Summary Results'!D1767=0,'Input and Summary Results'!D1767=""),FALSE,'Input and Summary Results'!$D1767)</f>
        <v>0</v>
      </c>
      <c r="D2185" t="b">
        <f>IF(OR(B2185=0,'Input and Summary Results'!E1767=0),FALSE,'Input and Summary Results'!$E1767)</f>
        <v>0</v>
      </c>
      <c r="E2185" t="b">
        <f t="shared" si="131"/>
        <v>0</v>
      </c>
      <c r="F2185" t="b">
        <f t="shared" si="132"/>
        <v>0</v>
      </c>
      <c r="G2185" t="b">
        <f>IF('Input and Summary Results'!$J$4="yes",IF(C2185=FALSE,FALSE,IF('Data Transformation'!E2185&lt;$R$10,E2185,$R$10)),IF(C2185=FALSE,FALSE,IF(C2185&lt;$R$10,C2185,$R$10)))</f>
        <v>0</v>
      </c>
      <c r="H2185" t="b">
        <f>IF('Input and Summary Results'!$J$4="yes",'Data Transformation'!F2185,'Data Transformation'!D2185)</f>
        <v>0</v>
      </c>
      <c r="I2185" t="str">
        <f t="shared" si="133"/>
        <v/>
      </c>
    </row>
    <row r="2186" spans="2:9" x14ac:dyDescent="0.55000000000000004">
      <c r="B2186" t="b">
        <f>IF('Input and Summary Results'!D1768=0,FALSE,'Input and Summary Results'!$B1768)</f>
        <v>0</v>
      </c>
      <c r="C2186" t="b">
        <f>IF(OR(B2186=0,'Input and Summary Results'!D1768=0,'Input and Summary Results'!D1768=""),FALSE,'Input and Summary Results'!$D1768)</f>
        <v>0</v>
      </c>
      <c r="D2186" t="b">
        <f>IF(OR(B2186=0,'Input and Summary Results'!E1768=0),FALSE,'Input and Summary Results'!$E1768)</f>
        <v>0</v>
      </c>
      <c r="E2186" t="b">
        <f t="shared" si="131"/>
        <v>0</v>
      </c>
      <c r="F2186" t="b">
        <f t="shared" si="132"/>
        <v>0</v>
      </c>
      <c r="G2186" t="b">
        <f>IF('Input and Summary Results'!$J$4="yes",IF(C2186=FALSE,FALSE,IF('Data Transformation'!E2186&lt;$R$10,E2186,$R$10)),IF(C2186=FALSE,FALSE,IF(C2186&lt;$R$10,C2186,$R$10)))</f>
        <v>0</v>
      </c>
      <c r="H2186" t="b">
        <f>IF('Input and Summary Results'!$J$4="yes",'Data Transformation'!F2186,'Data Transformation'!D2186)</f>
        <v>0</v>
      </c>
      <c r="I2186" t="str">
        <f t="shared" si="133"/>
        <v/>
      </c>
    </row>
    <row r="2187" spans="2:9" x14ac:dyDescent="0.55000000000000004">
      <c r="B2187" t="b">
        <f>IF('Input and Summary Results'!D1769=0,FALSE,'Input and Summary Results'!$B1769)</f>
        <v>0</v>
      </c>
      <c r="C2187" t="b">
        <f>IF(OR(B2187=0,'Input and Summary Results'!D1769=0,'Input and Summary Results'!D1769=""),FALSE,'Input and Summary Results'!$D1769)</f>
        <v>0</v>
      </c>
      <c r="D2187" t="b">
        <f>IF(OR(B2187=0,'Input and Summary Results'!E1769=0),FALSE,'Input and Summary Results'!$E1769)</f>
        <v>0</v>
      </c>
      <c r="E2187" t="b">
        <f t="shared" si="131"/>
        <v>0</v>
      </c>
      <c r="F2187" t="b">
        <f t="shared" si="132"/>
        <v>0</v>
      </c>
      <c r="G2187" t="b">
        <f>IF('Input and Summary Results'!$J$4="yes",IF(C2187=FALSE,FALSE,IF('Data Transformation'!E2187&lt;$R$10,E2187,$R$10)),IF(C2187=FALSE,FALSE,IF(C2187&lt;$R$10,C2187,$R$10)))</f>
        <v>0</v>
      </c>
      <c r="H2187" t="b">
        <f>IF('Input and Summary Results'!$J$4="yes",'Data Transformation'!F2187,'Data Transformation'!D2187)</f>
        <v>0</v>
      </c>
      <c r="I2187" t="str">
        <f t="shared" si="133"/>
        <v/>
      </c>
    </row>
    <row r="2188" spans="2:9" x14ac:dyDescent="0.55000000000000004">
      <c r="B2188" t="b">
        <f>IF('Input and Summary Results'!D1770=0,FALSE,'Input and Summary Results'!$B1770)</f>
        <v>0</v>
      </c>
      <c r="C2188" t="b">
        <f>IF(OR(B2188=0,'Input and Summary Results'!D1770=0,'Input and Summary Results'!D1770=""),FALSE,'Input and Summary Results'!$D1770)</f>
        <v>0</v>
      </c>
      <c r="D2188" t="b">
        <f>IF(OR(B2188=0,'Input and Summary Results'!E1770=0),FALSE,'Input and Summary Results'!$E1770)</f>
        <v>0</v>
      </c>
      <c r="E2188" t="b">
        <f t="shared" si="131"/>
        <v>0</v>
      </c>
      <c r="F2188" t="b">
        <f t="shared" si="132"/>
        <v>0</v>
      </c>
      <c r="G2188" t="b">
        <f>IF('Input and Summary Results'!$J$4="yes",IF(C2188=FALSE,FALSE,IF('Data Transformation'!E2188&lt;$R$10,E2188,$R$10)),IF(C2188=FALSE,FALSE,IF(C2188&lt;$R$10,C2188,$R$10)))</f>
        <v>0</v>
      </c>
      <c r="H2188" t="b">
        <f>IF('Input and Summary Results'!$J$4="yes",'Data Transformation'!F2188,'Data Transformation'!D2188)</f>
        <v>0</v>
      </c>
      <c r="I2188" t="str">
        <f t="shared" si="133"/>
        <v/>
      </c>
    </row>
    <row r="2189" spans="2:9" x14ac:dyDescent="0.55000000000000004">
      <c r="B2189" t="b">
        <f>IF('Input and Summary Results'!D1771=0,FALSE,'Input and Summary Results'!$B1771)</f>
        <v>0</v>
      </c>
      <c r="C2189" t="b">
        <f>IF(OR(B2189=0,'Input and Summary Results'!D1771=0,'Input and Summary Results'!D1771=""),FALSE,'Input and Summary Results'!$D1771)</f>
        <v>0</v>
      </c>
      <c r="D2189" t="b">
        <f>IF(OR(B2189=0,'Input and Summary Results'!E1771=0),FALSE,'Input and Summary Results'!$E1771)</f>
        <v>0</v>
      </c>
      <c r="E2189" t="b">
        <f t="shared" si="131"/>
        <v>0</v>
      </c>
      <c r="F2189" t="b">
        <f t="shared" si="132"/>
        <v>0</v>
      </c>
      <c r="G2189" t="b">
        <f>IF('Input and Summary Results'!$J$4="yes",IF(C2189=FALSE,FALSE,IF('Data Transformation'!E2189&lt;$R$10,E2189,$R$10)),IF(C2189=FALSE,FALSE,IF(C2189&lt;$R$10,C2189,$R$10)))</f>
        <v>0</v>
      </c>
      <c r="H2189" t="b">
        <f>IF('Input and Summary Results'!$J$4="yes",'Data Transformation'!F2189,'Data Transformation'!D2189)</f>
        <v>0</v>
      </c>
      <c r="I2189" t="str">
        <f t="shared" si="133"/>
        <v/>
      </c>
    </row>
    <row r="2190" spans="2:9" x14ac:dyDescent="0.55000000000000004">
      <c r="B2190" t="b">
        <f>IF('Input and Summary Results'!D1772=0,FALSE,'Input and Summary Results'!$B1772)</f>
        <v>0</v>
      </c>
      <c r="C2190" t="b">
        <f>IF(OR(B2190=0,'Input and Summary Results'!D1772=0,'Input and Summary Results'!D1772=""),FALSE,'Input and Summary Results'!$D1772)</f>
        <v>0</v>
      </c>
      <c r="D2190" t="b">
        <f>IF(OR(B2190=0,'Input and Summary Results'!E1772=0),FALSE,'Input and Summary Results'!$E1772)</f>
        <v>0</v>
      </c>
      <c r="E2190" t="b">
        <f t="shared" si="131"/>
        <v>0</v>
      </c>
      <c r="F2190" t="b">
        <f t="shared" si="132"/>
        <v>0</v>
      </c>
      <c r="G2190" t="b">
        <f>IF('Input and Summary Results'!$J$4="yes",IF(C2190=FALSE,FALSE,IF('Data Transformation'!E2190&lt;$R$10,E2190,$R$10)),IF(C2190=FALSE,FALSE,IF(C2190&lt;$R$10,C2190,$R$10)))</f>
        <v>0</v>
      </c>
      <c r="H2190" t="b">
        <f>IF('Input and Summary Results'!$J$4="yes",'Data Transformation'!F2190,'Data Transformation'!D2190)</f>
        <v>0</v>
      </c>
      <c r="I2190" t="str">
        <f t="shared" si="133"/>
        <v/>
      </c>
    </row>
    <row r="2191" spans="2:9" x14ac:dyDescent="0.55000000000000004">
      <c r="B2191" t="b">
        <f>IF('Input and Summary Results'!D1773=0,FALSE,'Input and Summary Results'!$B1773)</f>
        <v>0</v>
      </c>
      <c r="C2191" t="b">
        <f>IF(OR(B2191=0,'Input and Summary Results'!D1773=0,'Input and Summary Results'!D1773=""),FALSE,'Input and Summary Results'!$D1773)</f>
        <v>0</v>
      </c>
      <c r="D2191" t="b">
        <f>IF(OR(B2191=0,'Input and Summary Results'!E1773=0),FALSE,'Input and Summary Results'!$E1773)</f>
        <v>0</v>
      </c>
      <c r="E2191" t="b">
        <f t="shared" si="131"/>
        <v>0</v>
      </c>
      <c r="F2191" t="b">
        <f t="shared" si="132"/>
        <v>0</v>
      </c>
      <c r="G2191" t="b">
        <f>IF('Input and Summary Results'!$J$4="yes",IF(C2191=FALSE,FALSE,IF('Data Transformation'!E2191&lt;$R$10,E2191,$R$10)),IF(C2191=FALSE,FALSE,IF(C2191&lt;$R$10,C2191,$R$10)))</f>
        <v>0</v>
      </c>
      <c r="H2191" t="b">
        <f>IF('Input and Summary Results'!$J$4="yes",'Data Transformation'!F2191,'Data Transformation'!D2191)</f>
        <v>0</v>
      </c>
      <c r="I2191" t="str">
        <f t="shared" si="133"/>
        <v/>
      </c>
    </row>
    <row r="2192" spans="2:9" x14ac:dyDescent="0.55000000000000004">
      <c r="B2192" t="b">
        <f>IF('Input and Summary Results'!D1774=0,FALSE,'Input and Summary Results'!$B1774)</f>
        <v>0</v>
      </c>
      <c r="C2192" t="b">
        <f>IF(OR(B2192=0,'Input and Summary Results'!D1774=0,'Input and Summary Results'!D1774=""),FALSE,'Input and Summary Results'!$D1774)</f>
        <v>0</v>
      </c>
      <c r="D2192" t="b">
        <f>IF(OR(B2192=0,'Input and Summary Results'!E1774=0),FALSE,'Input and Summary Results'!$E1774)</f>
        <v>0</v>
      </c>
      <c r="E2192" t="b">
        <f t="shared" si="131"/>
        <v>0</v>
      </c>
      <c r="F2192" t="b">
        <f t="shared" si="132"/>
        <v>0</v>
      </c>
      <c r="G2192" t="b">
        <f>IF('Input and Summary Results'!$J$4="yes",IF(C2192=FALSE,FALSE,IF('Data Transformation'!E2192&lt;$R$10,E2192,$R$10)),IF(C2192=FALSE,FALSE,IF(C2192&lt;$R$10,C2192,$R$10)))</f>
        <v>0</v>
      </c>
      <c r="H2192" t="b">
        <f>IF('Input and Summary Results'!$J$4="yes",'Data Transformation'!F2192,'Data Transformation'!D2192)</f>
        <v>0</v>
      </c>
      <c r="I2192" t="str">
        <f t="shared" si="133"/>
        <v/>
      </c>
    </row>
    <row r="2193" spans="2:9" x14ac:dyDescent="0.55000000000000004">
      <c r="B2193" t="b">
        <f>IF('Input and Summary Results'!D1775=0,FALSE,'Input and Summary Results'!$B1775)</f>
        <v>0</v>
      </c>
      <c r="C2193" t="b">
        <f>IF(OR(B2193=0,'Input and Summary Results'!D1775=0,'Input and Summary Results'!D1775=""),FALSE,'Input and Summary Results'!$D1775)</f>
        <v>0</v>
      </c>
      <c r="D2193" t="b">
        <f>IF(OR(B2193=0,'Input and Summary Results'!E1775=0),FALSE,'Input and Summary Results'!$E1775)</f>
        <v>0</v>
      </c>
      <c r="E2193" t="b">
        <f t="shared" si="131"/>
        <v>0</v>
      </c>
      <c r="F2193" t="b">
        <f t="shared" si="132"/>
        <v>0</v>
      </c>
      <c r="G2193" t="b">
        <f>IF('Input and Summary Results'!$J$4="yes",IF(C2193=FALSE,FALSE,IF('Data Transformation'!E2193&lt;$R$10,E2193,$R$10)),IF(C2193=FALSE,FALSE,IF(C2193&lt;$R$10,C2193,$R$10)))</f>
        <v>0</v>
      </c>
      <c r="H2193" t="b">
        <f>IF('Input and Summary Results'!$J$4="yes",'Data Transformation'!F2193,'Data Transformation'!D2193)</f>
        <v>0</v>
      </c>
      <c r="I2193" t="str">
        <f t="shared" si="133"/>
        <v/>
      </c>
    </row>
    <row r="2194" spans="2:9" x14ac:dyDescent="0.55000000000000004">
      <c r="B2194" t="b">
        <f>IF('Input and Summary Results'!D1776=0,FALSE,'Input and Summary Results'!$B1776)</f>
        <v>0</v>
      </c>
      <c r="C2194" t="b">
        <f>IF(OR(B2194=0,'Input and Summary Results'!D1776=0,'Input and Summary Results'!D1776=""),FALSE,'Input and Summary Results'!$D1776)</f>
        <v>0</v>
      </c>
      <c r="D2194" t="b">
        <f>IF(OR(B2194=0,'Input and Summary Results'!E1776=0),FALSE,'Input and Summary Results'!$E1776)</f>
        <v>0</v>
      </c>
      <c r="E2194" t="b">
        <f t="shared" si="131"/>
        <v>0</v>
      </c>
      <c r="F2194" t="b">
        <f t="shared" si="132"/>
        <v>0</v>
      </c>
      <c r="G2194" t="b">
        <f>IF('Input and Summary Results'!$J$4="yes",IF(C2194=FALSE,FALSE,IF('Data Transformation'!E2194&lt;$R$10,E2194,$R$10)),IF(C2194=FALSE,FALSE,IF(C2194&lt;$R$10,C2194,$R$10)))</f>
        <v>0</v>
      </c>
      <c r="H2194" t="b">
        <f>IF('Input and Summary Results'!$J$4="yes",'Data Transformation'!F2194,'Data Transformation'!D2194)</f>
        <v>0</v>
      </c>
      <c r="I2194" t="str">
        <f t="shared" si="133"/>
        <v/>
      </c>
    </row>
    <row r="2195" spans="2:9" x14ac:dyDescent="0.55000000000000004">
      <c r="B2195" t="b">
        <f>IF('Input and Summary Results'!D1777=0,FALSE,'Input and Summary Results'!$B1777)</f>
        <v>0</v>
      </c>
      <c r="C2195" t="b">
        <f>IF(OR(B2195=0,'Input and Summary Results'!D1777=0,'Input and Summary Results'!D1777=""),FALSE,'Input and Summary Results'!$D1777)</f>
        <v>0</v>
      </c>
      <c r="D2195" t="b">
        <f>IF(OR(B2195=0,'Input and Summary Results'!E1777=0),FALSE,'Input and Summary Results'!$E1777)</f>
        <v>0</v>
      </c>
      <c r="E2195" t="b">
        <f t="shared" si="131"/>
        <v>0</v>
      </c>
      <c r="F2195" t="b">
        <f t="shared" si="132"/>
        <v>0</v>
      </c>
      <c r="G2195" t="b">
        <f>IF('Input and Summary Results'!$J$4="yes",IF(C2195=FALSE,FALSE,IF('Data Transformation'!E2195&lt;$R$10,E2195,$R$10)),IF(C2195=FALSE,FALSE,IF(C2195&lt;$R$10,C2195,$R$10)))</f>
        <v>0</v>
      </c>
      <c r="H2195" t="b">
        <f>IF('Input and Summary Results'!$J$4="yes",'Data Transformation'!F2195,'Data Transformation'!D2195)</f>
        <v>0</v>
      </c>
      <c r="I2195" t="str">
        <f t="shared" si="133"/>
        <v/>
      </c>
    </row>
    <row r="2196" spans="2:9" x14ac:dyDescent="0.55000000000000004">
      <c r="B2196" t="b">
        <f>IF('Input and Summary Results'!D1778=0,FALSE,'Input and Summary Results'!$B1778)</f>
        <v>0</v>
      </c>
      <c r="C2196" t="b">
        <f>IF(OR(B2196=0,'Input and Summary Results'!D1778=0,'Input and Summary Results'!D1778=""),FALSE,'Input and Summary Results'!$D1778)</f>
        <v>0</v>
      </c>
      <c r="D2196" t="b">
        <f>IF(OR(B2196=0,'Input and Summary Results'!E1778=0),FALSE,'Input and Summary Results'!$E1778)</f>
        <v>0</v>
      </c>
      <c r="E2196" t="b">
        <f t="shared" si="131"/>
        <v>0</v>
      </c>
      <c r="F2196" t="b">
        <f t="shared" si="132"/>
        <v>0</v>
      </c>
      <c r="G2196" t="b">
        <f>IF('Input and Summary Results'!$J$4="yes",IF(C2196=FALSE,FALSE,IF('Data Transformation'!E2196&lt;$R$10,E2196,$R$10)),IF(C2196=FALSE,FALSE,IF(C2196&lt;$R$10,C2196,$R$10)))</f>
        <v>0</v>
      </c>
      <c r="H2196" t="b">
        <f>IF('Input and Summary Results'!$J$4="yes",'Data Transformation'!F2196,'Data Transformation'!D2196)</f>
        <v>0</v>
      </c>
      <c r="I2196" t="str">
        <f t="shared" si="133"/>
        <v/>
      </c>
    </row>
    <row r="2197" spans="2:9" x14ac:dyDescent="0.55000000000000004">
      <c r="B2197" t="b">
        <f>IF('Input and Summary Results'!D1779=0,FALSE,'Input and Summary Results'!$B1779)</f>
        <v>0</v>
      </c>
      <c r="C2197" t="b">
        <f>IF(OR(B2197=0,'Input and Summary Results'!D1779=0,'Input and Summary Results'!D1779=""),FALSE,'Input and Summary Results'!$D1779)</f>
        <v>0</v>
      </c>
      <c r="D2197" t="b">
        <f>IF(OR(B2197=0,'Input and Summary Results'!E1779=0),FALSE,'Input and Summary Results'!$E1779)</f>
        <v>0</v>
      </c>
      <c r="E2197" t="b">
        <f t="shared" si="131"/>
        <v>0</v>
      </c>
      <c r="F2197" t="b">
        <f t="shared" si="132"/>
        <v>0</v>
      </c>
      <c r="G2197" t="b">
        <f>IF('Input and Summary Results'!$J$4="yes",IF(C2197=FALSE,FALSE,IF('Data Transformation'!E2197&lt;$R$10,E2197,$R$10)),IF(C2197=FALSE,FALSE,IF(C2197&lt;$R$10,C2197,$R$10)))</f>
        <v>0</v>
      </c>
      <c r="H2197" t="b">
        <f>IF('Input and Summary Results'!$J$4="yes",'Data Transformation'!F2197,'Data Transformation'!D2197)</f>
        <v>0</v>
      </c>
      <c r="I2197" t="str">
        <f t="shared" si="133"/>
        <v/>
      </c>
    </row>
    <row r="2198" spans="2:9" x14ac:dyDescent="0.55000000000000004">
      <c r="B2198" t="b">
        <f>IF('Input and Summary Results'!D1780=0,FALSE,'Input and Summary Results'!$B1780)</f>
        <v>0</v>
      </c>
      <c r="C2198" t="b">
        <f>IF(OR(B2198=0,'Input and Summary Results'!D1780=0,'Input and Summary Results'!D1780=""),FALSE,'Input and Summary Results'!$D1780)</f>
        <v>0</v>
      </c>
      <c r="D2198" t="b">
        <f>IF(OR(B2198=0,'Input and Summary Results'!E1780=0),FALSE,'Input and Summary Results'!$E1780)</f>
        <v>0</v>
      </c>
      <c r="E2198" t="b">
        <f t="shared" si="131"/>
        <v>0</v>
      </c>
      <c r="F2198" t="b">
        <f t="shared" si="132"/>
        <v>0</v>
      </c>
      <c r="G2198" t="b">
        <f>IF('Input and Summary Results'!$J$4="yes",IF(C2198=FALSE,FALSE,IF('Data Transformation'!E2198&lt;$R$10,E2198,$R$10)),IF(C2198=FALSE,FALSE,IF(C2198&lt;$R$10,C2198,$R$10)))</f>
        <v>0</v>
      </c>
      <c r="H2198" t="b">
        <f>IF('Input and Summary Results'!$J$4="yes",'Data Transformation'!F2198,'Data Transformation'!D2198)</f>
        <v>0</v>
      </c>
      <c r="I2198" t="str">
        <f t="shared" si="133"/>
        <v/>
      </c>
    </row>
    <row r="2199" spans="2:9" x14ac:dyDescent="0.55000000000000004">
      <c r="B2199" t="b">
        <f>IF('Input and Summary Results'!D1781=0,FALSE,'Input and Summary Results'!$B1781)</f>
        <v>0</v>
      </c>
      <c r="C2199" t="b">
        <f>IF(OR(B2199=0,'Input and Summary Results'!D1781=0,'Input and Summary Results'!D1781=""),FALSE,'Input and Summary Results'!$D1781)</f>
        <v>0</v>
      </c>
      <c r="D2199" t="b">
        <f>IF(OR(B2199=0,'Input and Summary Results'!E1781=0),FALSE,'Input and Summary Results'!$E1781)</f>
        <v>0</v>
      </c>
      <c r="E2199" t="b">
        <f t="shared" si="131"/>
        <v>0</v>
      </c>
      <c r="F2199" t="b">
        <f t="shared" si="132"/>
        <v>0</v>
      </c>
      <c r="G2199" t="b">
        <f>IF('Input and Summary Results'!$J$4="yes",IF(C2199=FALSE,FALSE,IF('Data Transformation'!E2199&lt;$R$10,E2199,$R$10)),IF(C2199=FALSE,FALSE,IF(C2199&lt;$R$10,C2199,$R$10)))</f>
        <v>0</v>
      </c>
      <c r="H2199" t="b">
        <f>IF('Input and Summary Results'!$J$4="yes",'Data Transformation'!F2199,'Data Transformation'!D2199)</f>
        <v>0</v>
      </c>
      <c r="I2199" t="str">
        <f t="shared" si="133"/>
        <v/>
      </c>
    </row>
    <row r="2200" spans="2:9" x14ac:dyDescent="0.55000000000000004">
      <c r="B2200" t="b">
        <f>IF('Input and Summary Results'!D1782=0,FALSE,'Input and Summary Results'!$B1782)</f>
        <v>0</v>
      </c>
      <c r="C2200" t="b">
        <f>IF(OR(B2200=0,'Input and Summary Results'!D1782=0,'Input and Summary Results'!D1782=""),FALSE,'Input and Summary Results'!$D1782)</f>
        <v>0</v>
      </c>
      <c r="D2200" t="b">
        <f>IF(OR(B2200=0,'Input and Summary Results'!E1782=0),FALSE,'Input and Summary Results'!$E1782)</f>
        <v>0</v>
      </c>
      <c r="E2200" t="b">
        <f t="shared" si="131"/>
        <v>0</v>
      </c>
      <c r="F2200" t="b">
        <f t="shared" si="132"/>
        <v>0</v>
      </c>
      <c r="G2200" t="b">
        <f>IF('Input and Summary Results'!$J$4="yes",IF(C2200=FALSE,FALSE,IF('Data Transformation'!E2200&lt;$R$10,E2200,$R$10)),IF(C2200=FALSE,FALSE,IF(C2200&lt;$R$10,C2200,$R$10)))</f>
        <v>0</v>
      </c>
      <c r="H2200" t="b">
        <f>IF('Input and Summary Results'!$J$4="yes",'Data Transformation'!F2200,'Data Transformation'!D2200)</f>
        <v>0</v>
      </c>
      <c r="I2200" t="str">
        <f t="shared" si="133"/>
        <v/>
      </c>
    </row>
    <row r="2201" spans="2:9" x14ac:dyDescent="0.55000000000000004">
      <c r="B2201" t="b">
        <f>IF('Input and Summary Results'!D1783=0,FALSE,'Input and Summary Results'!$B1783)</f>
        <v>0</v>
      </c>
      <c r="C2201" t="b">
        <f>IF(OR(B2201=0,'Input and Summary Results'!D1783=0,'Input and Summary Results'!D1783=""),FALSE,'Input and Summary Results'!$D1783)</f>
        <v>0</v>
      </c>
      <c r="D2201" t="b">
        <f>IF(OR(B2201=0,'Input and Summary Results'!E1783=0),FALSE,'Input and Summary Results'!$E1783)</f>
        <v>0</v>
      </c>
      <c r="E2201" t="b">
        <f t="shared" si="131"/>
        <v>0</v>
      </c>
      <c r="F2201" t="b">
        <f t="shared" si="132"/>
        <v>0</v>
      </c>
      <c r="G2201" t="b">
        <f>IF('Input and Summary Results'!$J$4="yes",IF(C2201=FALSE,FALSE,IF('Data Transformation'!E2201&lt;$R$10,E2201,$R$10)),IF(C2201=FALSE,FALSE,IF(C2201&lt;$R$10,C2201,$R$10)))</f>
        <v>0</v>
      </c>
      <c r="H2201" t="b">
        <f>IF('Input and Summary Results'!$J$4="yes",'Data Transformation'!F2201,'Data Transformation'!D2201)</f>
        <v>0</v>
      </c>
      <c r="I2201" t="str">
        <f t="shared" si="133"/>
        <v/>
      </c>
    </row>
    <row r="2202" spans="2:9" x14ac:dyDescent="0.55000000000000004">
      <c r="B2202" t="b">
        <f>IF('Input and Summary Results'!D1784=0,FALSE,'Input and Summary Results'!$B1784)</f>
        <v>0</v>
      </c>
      <c r="C2202" t="b">
        <f>IF(OR(B2202=0,'Input and Summary Results'!D1784=0,'Input and Summary Results'!D1784=""),FALSE,'Input and Summary Results'!$D1784)</f>
        <v>0</v>
      </c>
      <c r="D2202" t="b">
        <f>IF(OR(B2202=0,'Input and Summary Results'!E1784=0),FALSE,'Input and Summary Results'!$E1784)</f>
        <v>0</v>
      </c>
      <c r="E2202" t="b">
        <f t="shared" si="131"/>
        <v>0</v>
      </c>
      <c r="F2202" t="b">
        <f t="shared" si="132"/>
        <v>0</v>
      </c>
      <c r="G2202" t="b">
        <f>IF('Input and Summary Results'!$J$4="yes",IF(C2202=FALSE,FALSE,IF('Data Transformation'!E2202&lt;$R$10,E2202,$R$10)),IF(C2202=FALSE,FALSE,IF(C2202&lt;$R$10,C2202,$R$10)))</f>
        <v>0</v>
      </c>
      <c r="H2202" t="b">
        <f>IF('Input and Summary Results'!$J$4="yes",'Data Transformation'!F2202,'Data Transformation'!D2202)</f>
        <v>0</v>
      </c>
      <c r="I2202" t="str">
        <f t="shared" si="133"/>
        <v/>
      </c>
    </row>
    <row r="2203" spans="2:9" x14ac:dyDescent="0.55000000000000004">
      <c r="B2203" t="b">
        <f>IF('Input and Summary Results'!D1785=0,FALSE,'Input and Summary Results'!$B1785)</f>
        <v>0</v>
      </c>
      <c r="C2203" t="b">
        <f>IF(OR(B2203=0,'Input and Summary Results'!D1785=0,'Input and Summary Results'!D1785=""),FALSE,'Input and Summary Results'!$D1785)</f>
        <v>0</v>
      </c>
      <c r="D2203" t="b">
        <f>IF(OR(B2203=0,'Input and Summary Results'!E1785=0),FALSE,'Input and Summary Results'!$E1785)</f>
        <v>0</v>
      </c>
      <c r="E2203" t="b">
        <f t="shared" si="131"/>
        <v>0</v>
      </c>
      <c r="F2203" t="b">
        <f t="shared" si="132"/>
        <v>0</v>
      </c>
      <c r="G2203" t="b">
        <f>IF('Input and Summary Results'!$J$4="yes",IF(C2203=FALSE,FALSE,IF('Data Transformation'!E2203&lt;$R$10,E2203,$R$10)),IF(C2203=FALSE,FALSE,IF(C2203&lt;$R$10,C2203,$R$10)))</f>
        <v>0</v>
      </c>
      <c r="H2203" t="b">
        <f>IF('Input and Summary Results'!$J$4="yes",'Data Transformation'!F2203,'Data Transformation'!D2203)</f>
        <v>0</v>
      </c>
      <c r="I2203" t="str">
        <f t="shared" si="133"/>
        <v/>
      </c>
    </row>
    <row r="2204" spans="2:9" x14ac:dyDescent="0.55000000000000004">
      <c r="B2204" t="b">
        <f>IF('Input and Summary Results'!D1786=0,FALSE,'Input and Summary Results'!$B1786)</f>
        <v>0</v>
      </c>
      <c r="C2204" t="b">
        <f>IF(OR(B2204=0,'Input and Summary Results'!D1786=0,'Input and Summary Results'!D1786=""),FALSE,'Input and Summary Results'!$D1786)</f>
        <v>0</v>
      </c>
      <c r="D2204" t="b">
        <f>IF(OR(B2204=0,'Input and Summary Results'!E1786=0),FALSE,'Input and Summary Results'!$E1786)</f>
        <v>0</v>
      </c>
      <c r="E2204" t="b">
        <f t="shared" si="131"/>
        <v>0</v>
      </c>
      <c r="F2204" t="b">
        <f t="shared" si="132"/>
        <v>0</v>
      </c>
      <c r="G2204" t="b">
        <f>IF('Input and Summary Results'!$J$4="yes",IF(C2204=FALSE,FALSE,IF('Data Transformation'!E2204&lt;$R$10,E2204,$R$10)),IF(C2204=FALSE,FALSE,IF(C2204&lt;$R$10,C2204,$R$10)))</f>
        <v>0</v>
      </c>
      <c r="H2204" t="b">
        <f>IF('Input and Summary Results'!$J$4="yes",'Data Transformation'!F2204,'Data Transformation'!D2204)</f>
        <v>0</v>
      </c>
      <c r="I2204" t="str">
        <f t="shared" si="133"/>
        <v/>
      </c>
    </row>
    <row r="2205" spans="2:9" x14ac:dyDescent="0.55000000000000004">
      <c r="B2205" t="b">
        <f>IF('Input and Summary Results'!D1787=0,FALSE,'Input and Summary Results'!$B1787)</f>
        <v>0</v>
      </c>
      <c r="C2205" t="b">
        <f>IF(OR(B2205=0,'Input and Summary Results'!D1787=0,'Input and Summary Results'!D1787=""),FALSE,'Input and Summary Results'!$D1787)</f>
        <v>0</v>
      </c>
      <c r="D2205" t="b">
        <f>IF(OR(B2205=0,'Input and Summary Results'!E1787=0),FALSE,'Input and Summary Results'!$E1787)</f>
        <v>0</v>
      </c>
      <c r="E2205" t="b">
        <f t="shared" si="131"/>
        <v>0</v>
      </c>
      <c r="F2205" t="b">
        <f t="shared" si="132"/>
        <v>0</v>
      </c>
      <c r="G2205" t="b">
        <f>IF('Input and Summary Results'!$J$4="yes",IF(C2205=FALSE,FALSE,IF('Data Transformation'!E2205&lt;$R$10,E2205,$R$10)),IF(C2205=FALSE,FALSE,IF(C2205&lt;$R$10,C2205,$R$10)))</f>
        <v>0</v>
      </c>
      <c r="H2205" t="b">
        <f>IF('Input and Summary Results'!$J$4="yes",'Data Transformation'!F2205,'Data Transformation'!D2205)</f>
        <v>0</v>
      </c>
      <c r="I2205" t="str">
        <f t="shared" si="133"/>
        <v/>
      </c>
    </row>
    <row r="2206" spans="2:9" x14ac:dyDescent="0.55000000000000004">
      <c r="B2206" t="b">
        <f>IF('Input and Summary Results'!D1788=0,FALSE,'Input and Summary Results'!$B1788)</f>
        <v>0</v>
      </c>
      <c r="C2206" t="b">
        <f>IF(OR(B2206=0,'Input and Summary Results'!D1788=0,'Input and Summary Results'!D1788=""),FALSE,'Input and Summary Results'!$D1788)</f>
        <v>0</v>
      </c>
      <c r="D2206" t="b">
        <f>IF(OR(B2206=0,'Input and Summary Results'!E1788=0),FALSE,'Input and Summary Results'!$E1788)</f>
        <v>0</v>
      </c>
      <c r="E2206" t="b">
        <f t="shared" si="131"/>
        <v>0</v>
      </c>
      <c r="F2206" t="b">
        <f t="shared" si="132"/>
        <v>0</v>
      </c>
      <c r="G2206" t="b">
        <f>IF('Input and Summary Results'!$J$4="yes",IF(C2206=FALSE,FALSE,IF('Data Transformation'!E2206&lt;$R$10,E2206,$R$10)),IF(C2206=FALSE,FALSE,IF(C2206&lt;$R$10,C2206,$R$10)))</f>
        <v>0</v>
      </c>
      <c r="H2206" t="b">
        <f>IF('Input and Summary Results'!$J$4="yes",'Data Transformation'!F2206,'Data Transformation'!D2206)</f>
        <v>0</v>
      </c>
      <c r="I2206" t="str">
        <f t="shared" si="133"/>
        <v/>
      </c>
    </row>
    <row r="2207" spans="2:9" x14ac:dyDescent="0.55000000000000004">
      <c r="B2207" t="b">
        <f>IF('Input and Summary Results'!D1789=0,FALSE,'Input and Summary Results'!$B1789)</f>
        <v>0</v>
      </c>
      <c r="C2207" t="b">
        <f>IF(OR(B2207=0,'Input and Summary Results'!D1789=0,'Input and Summary Results'!D1789=""),FALSE,'Input and Summary Results'!$D1789)</f>
        <v>0</v>
      </c>
      <c r="D2207" t="b">
        <f>IF(OR(B2207=0,'Input and Summary Results'!E1789=0),FALSE,'Input and Summary Results'!$E1789)</f>
        <v>0</v>
      </c>
      <c r="E2207" t="b">
        <f t="shared" si="131"/>
        <v>0</v>
      </c>
      <c r="F2207" t="b">
        <f t="shared" si="132"/>
        <v>0</v>
      </c>
      <c r="G2207" t="b">
        <f>IF('Input and Summary Results'!$J$4="yes",IF(C2207=FALSE,FALSE,IF('Data Transformation'!E2207&lt;$R$10,E2207,$R$10)),IF(C2207=FALSE,FALSE,IF(C2207&lt;$R$10,C2207,$R$10)))</f>
        <v>0</v>
      </c>
      <c r="H2207" t="b">
        <f>IF('Input and Summary Results'!$J$4="yes",'Data Transformation'!F2207,'Data Transformation'!D2207)</f>
        <v>0</v>
      </c>
      <c r="I2207" t="str">
        <f t="shared" si="133"/>
        <v/>
      </c>
    </row>
    <row r="2208" spans="2:9" x14ac:dyDescent="0.55000000000000004">
      <c r="B2208" t="b">
        <f>IF('Input and Summary Results'!D1790=0,FALSE,'Input and Summary Results'!$B1790)</f>
        <v>0</v>
      </c>
      <c r="C2208" t="b">
        <f>IF(OR(B2208=0,'Input and Summary Results'!D1790=0,'Input and Summary Results'!D1790=""),FALSE,'Input and Summary Results'!$D1790)</f>
        <v>0</v>
      </c>
      <c r="D2208" t="b">
        <f>IF(OR(B2208=0,'Input and Summary Results'!E1790=0),FALSE,'Input and Summary Results'!$E1790)</f>
        <v>0</v>
      </c>
      <c r="E2208" t="b">
        <f t="shared" si="131"/>
        <v>0</v>
      </c>
      <c r="F2208" t="b">
        <f t="shared" si="132"/>
        <v>0</v>
      </c>
      <c r="G2208" t="b">
        <f>IF('Input and Summary Results'!$J$4="yes",IF(C2208=FALSE,FALSE,IF('Data Transformation'!E2208&lt;$R$10,E2208,$R$10)),IF(C2208=FALSE,FALSE,IF(C2208&lt;$R$10,C2208,$R$10)))</f>
        <v>0</v>
      </c>
      <c r="H2208" t="b">
        <f>IF('Input and Summary Results'!$J$4="yes",'Data Transformation'!F2208,'Data Transformation'!D2208)</f>
        <v>0</v>
      </c>
      <c r="I2208" t="str">
        <f t="shared" si="133"/>
        <v/>
      </c>
    </row>
    <row r="2209" spans="2:9" x14ac:dyDescent="0.55000000000000004">
      <c r="B2209" t="b">
        <f>IF('Input and Summary Results'!D1791=0,FALSE,'Input and Summary Results'!$B1791)</f>
        <v>0</v>
      </c>
      <c r="C2209" t="b">
        <f>IF(OR(B2209=0,'Input and Summary Results'!D1791=0,'Input and Summary Results'!D1791=""),FALSE,'Input and Summary Results'!$D1791)</f>
        <v>0</v>
      </c>
      <c r="D2209" t="b">
        <f>IF(OR(B2209=0,'Input and Summary Results'!E1791=0),FALSE,'Input and Summary Results'!$E1791)</f>
        <v>0</v>
      </c>
      <c r="E2209" t="b">
        <f t="shared" si="131"/>
        <v>0</v>
      </c>
      <c r="F2209" t="b">
        <f t="shared" si="132"/>
        <v>0</v>
      </c>
      <c r="G2209" t="b">
        <f>IF('Input and Summary Results'!$J$4="yes",IF(C2209=FALSE,FALSE,IF('Data Transformation'!E2209&lt;$R$10,E2209,$R$10)),IF(C2209=FALSE,FALSE,IF(C2209&lt;$R$10,C2209,$R$10)))</f>
        <v>0</v>
      </c>
      <c r="H2209" t="b">
        <f>IF('Input and Summary Results'!$J$4="yes",'Data Transformation'!F2209,'Data Transformation'!D2209)</f>
        <v>0</v>
      </c>
      <c r="I2209" t="str">
        <f t="shared" si="133"/>
        <v/>
      </c>
    </row>
    <row r="2210" spans="2:9" x14ac:dyDescent="0.55000000000000004">
      <c r="B2210" t="b">
        <f>IF('Input and Summary Results'!D1792=0,FALSE,'Input and Summary Results'!$B1792)</f>
        <v>0</v>
      </c>
      <c r="C2210" t="b">
        <f>IF(OR(B2210=0,'Input and Summary Results'!D1792=0,'Input and Summary Results'!D1792=""),FALSE,'Input and Summary Results'!$D1792)</f>
        <v>0</v>
      </c>
      <c r="D2210" t="b">
        <f>IF(OR(B2210=0,'Input and Summary Results'!E1792=0),FALSE,'Input and Summary Results'!$E1792)</f>
        <v>0</v>
      </c>
      <c r="E2210" t="b">
        <f t="shared" si="131"/>
        <v>0</v>
      </c>
      <c r="F2210" t="b">
        <f t="shared" si="132"/>
        <v>0</v>
      </c>
      <c r="G2210" t="b">
        <f>IF('Input and Summary Results'!$J$4="yes",IF(C2210=FALSE,FALSE,IF('Data Transformation'!E2210&lt;$R$10,E2210,$R$10)),IF(C2210=FALSE,FALSE,IF(C2210&lt;$R$10,C2210,$R$10)))</f>
        <v>0</v>
      </c>
      <c r="H2210" t="b">
        <f>IF('Input and Summary Results'!$J$4="yes",'Data Transformation'!F2210,'Data Transformation'!D2210)</f>
        <v>0</v>
      </c>
      <c r="I2210" t="str">
        <f t="shared" si="133"/>
        <v/>
      </c>
    </row>
    <row r="2211" spans="2:9" x14ac:dyDescent="0.55000000000000004">
      <c r="B2211" t="b">
        <f>IF('Input and Summary Results'!D1793=0,FALSE,'Input and Summary Results'!$B1793)</f>
        <v>0</v>
      </c>
      <c r="C2211" t="b">
        <f>IF(OR(B2211=0,'Input and Summary Results'!D1793=0,'Input and Summary Results'!D1793=""),FALSE,'Input and Summary Results'!$D1793)</f>
        <v>0</v>
      </c>
      <c r="D2211" t="b">
        <f>IF(OR(B2211=0,'Input and Summary Results'!E1793=0),FALSE,'Input and Summary Results'!$E1793)</f>
        <v>0</v>
      </c>
      <c r="E2211" t="b">
        <f t="shared" si="131"/>
        <v>0</v>
      </c>
      <c r="F2211" t="b">
        <f t="shared" si="132"/>
        <v>0</v>
      </c>
      <c r="G2211" t="b">
        <f>IF('Input and Summary Results'!$J$4="yes",IF(C2211=FALSE,FALSE,IF('Data Transformation'!E2211&lt;$R$10,E2211,$R$10)),IF(C2211=FALSE,FALSE,IF(C2211&lt;$R$10,C2211,$R$10)))</f>
        <v>0</v>
      </c>
      <c r="H2211" t="b">
        <f>IF('Input and Summary Results'!$J$4="yes",'Data Transformation'!F2211,'Data Transformation'!D2211)</f>
        <v>0</v>
      </c>
      <c r="I2211" t="str">
        <f t="shared" si="133"/>
        <v/>
      </c>
    </row>
    <row r="2212" spans="2:9" x14ac:dyDescent="0.55000000000000004">
      <c r="B2212" t="b">
        <f>IF('Input and Summary Results'!D1794=0,FALSE,'Input and Summary Results'!$B1794)</f>
        <v>0</v>
      </c>
      <c r="C2212" t="b">
        <f>IF(OR(B2212=0,'Input and Summary Results'!D1794=0,'Input and Summary Results'!D1794=""),FALSE,'Input and Summary Results'!$D1794)</f>
        <v>0</v>
      </c>
      <c r="D2212" t="b">
        <f>IF(OR(B2212=0,'Input and Summary Results'!E1794=0),FALSE,'Input and Summary Results'!$E1794)</f>
        <v>0</v>
      </c>
      <c r="E2212" t="b">
        <f t="shared" si="131"/>
        <v>0</v>
      </c>
      <c r="F2212" t="b">
        <f t="shared" si="132"/>
        <v>0</v>
      </c>
      <c r="G2212" t="b">
        <f>IF('Input and Summary Results'!$J$4="yes",IF(C2212=FALSE,FALSE,IF('Data Transformation'!E2212&lt;$R$10,E2212,$R$10)),IF(C2212=FALSE,FALSE,IF(C2212&lt;$R$10,C2212,$R$10)))</f>
        <v>0</v>
      </c>
      <c r="H2212" t="b">
        <f>IF('Input and Summary Results'!$J$4="yes",'Data Transformation'!F2212,'Data Transformation'!D2212)</f>
        <v>0</v>
      </c>
      <c r="I2212" t="str">
        <f t="shared" si="133"/>
        <v/>
      </c>
    </row>
    <row r="2213" spans="2:9" x14ac:dyDescent="0.55000000000000004">
      <c r="B2213" t="b">
        <f>IF('Input and Summary Results'!D1795=0,FALSE,'Input and Summary Results'!$B1795)</f>
        <v>0</v>
      </c>
      <c r="C2213" t="b">
        <f>IF(OR(B2213=0,'Input and Summary Results'!D1795=0,'Input and Summary Results'!D1795=""),FALSE,'Input and Summary Results'!$D1795)</f>
        <v>0</v>
      </c>
      <c r="D2213" t="b">
        <f>IF(OR(B2213=0,'Input and Summary Results'!E1795=0),FALSE,'Input and Summary Results'!$E1795)</f>
        <v>0</v>
      </c>
      <c r="E2213" t="b">
        <f t="shared" si="131"/>
        <v>0</v>
      </c>
      <c r="F2213" t="b">
        <f t="shared" si="132"/>
        <v>0</v>
      </c>
      <c r="G2213" t="b">
        <f>IF('Input and Summary Results'!$J$4="yes",IF(C2213=FALSE,FALSE,IF('Data Transformation'!E2213&lt;$R$10,E2213,$R$10)),IF(C2213=FALSE,FALSE,IF(C2213&lt;$R$10,C2213,$R$10)))</f>
        <v>0</v>
      </c>
      <c r="H2213" t="b">
        <f>IF('Input and Summary Results'!$J$4="yes",'Data Transformation'!F2213,'Data Transformation'!D2213)</f>
        <v>0</v>
      </c>
      <c r="I2213" t="str">
        <f t="shared" si="133"/>
        <v/>
      </c>
    </row>
    <row r="2214" spans="2:9" x14ac:dyDescent="0.55000000000000004">
      <c r="B2214" t="b">
        <f>IF('Input and Summary Results'!D1796=0,FALSE,'Input and Summary Results'!$B1796)</f>
        <v>0</v>
      </c>
      <c r="C2214" t="b">
        <f>IF(OR(B2214=0,'Input and Summary Results'!D1796=0,'Input and Summary Results'!D1796=""),FALSE,'Input and Summary Results'!$D1796)</f>
        <v>0</v>
      </c>
      <c r="D2214" t="b">
        <f>IF(OR(B2214=0,'Input and Summary Results'!E1796=0),FALSE,'Input and Summary Results'!$E1796)</f>
        <v>0</v>
      </c>
      <c r="E2214" t="b">
        <f t="shared" si="131"/>
        <v>0</v>
      </c>
      <c r="F2214" t="b">
        <f t="shared" si="132"/>
        <v>0</v>
      </c>
      <c r="G2214" t="b">
        <f>IF('Input and Summary Results'!$J$4="yes",IF(C2214=FALSE,FALSE,IF('Data Transformation'!E2214&lt;$R$10,E2214,$R$10)),IF(C2214=FALSE,FALSE,IF(C2214&lt;$R$10,C2214,$R$10)))</f>
        <v>0</v>
      </c>
      <c r="H2214" t="b">
        <f>IF('Input and Summary Results'!$J$4="yes",'Data Transformation'!F2214,'Data Transformation'!D2214)</f>
        <v>0</v>
      </c>
      <c r="I2214" t="str">
        <f t="shared" si="133"/>
        <v/>
      </c>
    </row>
    <row r="2215" spans="2:9" x14ac:dyDescent="0.55000000000000004">
      <c r="B2215" t="b">
        <f>IF('Input and Summary Results'!D1797=0,FALSE,'Input and Summary Results'!$B1797)</f>
        <v>0</v>
      </c>
      <c r="C2215" t="b">
        <f>IF(OR(B2215=0,'Input and Summary Results'!D1797=0,'Input and Summary Results'!D1797=""),FALSE,'Input and Summary Results'!$D1797)</f>
        <v>0</v>
      </c>
      <c r="D2215" t="b">
        <f>IF(OR(B2215=0,'Input and Summary Results'!E1797=0),FALSE,'Input and Summary Results'!$E1797)</f>
        <v>0</v>
      </c>
      <c r="E2215" t="b">
        <f t="shared" si="131"/>
        <v>0</v>
      </c>
      <c r="F2215" t="b">
        <f t="shared" si="132"/>
        <v>0</v>
      </c>
      <c r="G2215" t="b">
        <f>IF('Input and Summary Results'!$J$4="yes",IF(C2215=FALSE,FALSE,IF('Data Transformation'!E2215&lt;$R$10,E2215,$R$10)),IF(C2215=FALSE,FALSE,IF(C2215&lt;$R$10,C2215,$R$10)))</f>
        <v>0</v>
      </c>
      <c r="H2215" t="b">
        <f>IF('Input and Summary Results'!$J$4="yes",'Data Transformation'!F2215,'Data Transformation'!D2215)</f>
        <v>0</v>
      </c>
      <c r="I2215" t="str">
        <f t="shared" si="133"/>
        <v/>
      </c>
    </row>
    <row r="2216" spans="2:9" x14ac:dyDescent="0.55000000000000004">
      <c r="B2216" t="b">
        <f>IF('Input and Summary Results'!D1798=0,FALSE,'Input and Summary Results'!$B1798)</f>
        <v>0</v>
      </c>
      <c r="C2216" t="b">
        <f>IF(OR(B2216=0,'Input and Summary Results'!D1798=0,'Input and Summary Results'!D1798=""),FALSE,'Input and Summary Results'!$D1798)</f>
        <v>0</v>
      </c>
      <c r="D2216" t="b">
        <f>IF(OR(B2216=0,'Input and Summary Results'!E1798=0),FALSE,'Input and Summary Results'!$E1798)</f>
        <v>0</v>
      </c>
      <c r="E2216" t="b">
        <f t="shared" si="131"/>
        <v>0</v>
      </c>
      <c r="F2216" t="b">
        <f t="shared" si="132"/>
        <v>0</v>
      </c>
      <c r="G2216" t="b">
        <f>IF('Input and Summary Results'!$J$4="yes",IF(C2216=FALSE,FALSE,IF('Data Transformation'!E2216&lt;$R$10,E2216,$R$10)),IF(C2216=FALSE,FALSE,IF(C2216&lt;$R$10,C2216,$R$10)))</f>
        <v>0</v>
      </c>
      <c r="H2216" t="b">
        <f>IF('Input and Summary Results'!$J$4="yes",'Data Transformation'!F2216,'Data Transformation'!D2216)</f>
        <v>0</v>
      </c>
      <c r="I2216" t="str">
        <f t="shared" si="133"/>
        <v/>
      </c>
    </row>
    <row r="2217" spans="2:9" x14ac:dyDescent="0.55000000000000004">
      <c r="B2217" t="b">
        <f>IF('Input and Summary Results'!D1799=0,FALSE,'Input and Summary Results'!$B1799)</f>
        <v>0</v>
      </c>
      <c r="C2217" t="b">
        <f>IF(OR(B2217=0,'Input and Summary Results'!D1799=0,'Input and Summary Results'!D1799=""),FALSE,'Input and Summary Results'!$D1799)</f>
        <v>0</v>
      </c>
      <c r="D2217" t="b">
        <f>IF(OR(B2217=0,'Input and Summary Results'!E1799=0),FALSE,'Input and Summary Results'!$E1799)</f>
        <v>0</v>
      </c>
      <c r="E2217" t="b">
        <f t="shared" si="131"/>
        <v>0</v>
      </c>
      <c r="F2217" t="b">
        <f t="shared" si="132"/>
        <v>0</v>
      </c>
      <c r="G2217" t="b">
        <f>IF('Input and Summary Results'!$J$4="yes",IF(C2217=FALSE,FALSE,IF('Data Transformation'!E2217&lt;$R$10,E2217,$R$10)),IF(C2217=FALSE,FALSE,IF(C2217&lt;$R$10,C2217,$R$10)))</f>
        <v>0</v>
      </c>
      <c r="H2217" t="b">
        <f>IF('Input and Summary Results'!$J$4="yes",'Data Transformation'!F2217,'Data Transformation'!D2217)</f>
        <v>0</v>
      </c>
      <c r="I2217" t="str">
        <f t="shared" si="133"/>
        <v/>
      </c>
    </row>
    <row r="2218" spans="2:9" x14ac:dyDescent="0.55000000000000004">
      <c r="B2218" t="b">
        <f>IF('Input and Summary Results'!D1800=0,FALSE,'Input and Summary Results'!$B1800)</f>
        <v>0</v>
      </c>
      <c r="C2218" t="b">
        <f>IF(OR(B2218=0,'Input and Summary Results'!D1800=0,'Input and Summary Results'!D1800=""),FALSE,'Input and Summary Results'!$D1800)</f>
        <v>0</v>
      </c>
      <c r="D2218" t="b">
        <f>IF(OR(B2218=0,'Input and Summary Results'!E1800=0),FALSE,'Input and Summary Results'!$E1800)</f>
        <v>0</v>
      </c>
      <c r="E2218" t="b">
        <f t="shared" ref="E2218:E2281" si="134">IF(C2218=FALSE,FALSE,LOG10(C2218))</f>
        <v>0</v>
      </c>
      <c r="F2218" t="b">
        <f t="shared" ref="F2218:F2281" si="135">IF(D2218=FALSE, FALSE,0.434*D2218/C2218)</f>
        <v>0</v>
      </c>
      <c r="G2218" t="b">
        <f>IF('Input and Summary Results'!$J$4="yes",IF(C2218=FALSE,FALSE,IF('Data Transformation'!E2218&lt;$R$10,E2218,$R$10)),IF(C2218=FALSE,FALSE,IF(C2218&lt;$R$10,C2218,$R$10)))</f>
        <v>0</v>
      </c>
      <c r="H2218" t="b">
        <f>IF('Input and Summary Results'!$J$4="yes",'Data Transformation'!F2218,'Data Transformation'!D2218)</f>
        <v>0</v>
      </c>
      <c r="I2218" t="str">
        <f t="shared" si="133"/>
        <v/>
      </c>
    </row>
    <row r="2219" spans="2:9" x14ac:dyDescent="0.55000000000000004">
      <c r="B2219" t="b">
        <f>IF('Input and Summary Results'!D1801=0,FALSE,'Input and Summary Results'!$B1801)</f>
        <v>0</v>
      </c>
      <c r="C2219" t="b">
        <f>IF(OR(B2219=0,'Input and Summary Results'!D1801=0,'Input and Summary Results'!D1801=""),FALSE,'Input and Summary Results'!$D1801)</f>
        <v>0</v>
      </c>
      <c r="D2219" t="b">
        <f>IF(OR(B2219=0,'Input and Summary Results'!E1801=0),FALSE,'Input and Summary Results'!$E1801)</f>
        <v>0</v>
      </c>
      <c r="E2219" t="b">
        <f t="shared" si="134"/>
        <v>0</v>
      </c>
      <c r="F2219" t="b">
        <f t="shared" si="135"/>
        <v>0</v>
      </c>
      <c r="G2219" t="b">
        <f>IF('Input and Summary Results'!$J$4="yes",IF(C2219=FALSE,FALSE,IF('Data Transformation'!E2219&lt;$R$10,E2219,$R$10)),IF(C2219=FALSE,FALSE,IF(C2219&lt;$R$10,C2219,$R$10)))</f>
        <v>0</v>
      </c>
      <c r="H2219" t="b">
        <f>IF('Input and Summary Results'!$J$4="yes",'Data Transformation'!F2219,'Data Transformation'!D2219)</f>
        <v>0</v>
      </c>
      <c r="I2219" t="str">
        <f t="shared" si="133"/>
        <v/>
      </c>
    </row>
    <row r="2220" spans="2:9" x14ac:dyDescent="0.55000000000000004">
      <c r="B2220" t="b">
        <f>IF('Input and Summary Results'!D1802=0,FALSE,'Input and Summary Results'!$B1802)</f>
        <v>0</v>
      </c>
      <c r="C2220" t="b">
        <f>IF(OR(B2220=0,'Input and Summary Results'!D1802=0,'Input and Summary Results'!D1802=""),FALSE,'Input and Summary Results'!$D1802)</f>
        <v>0</v>
      </c>
      <c r="D2220" t="b">
        <f>IF(OR(B2220=0,'Input and Summary Results'!E1802=0),FALSE,'Input and Summary Results'!$E1802)</f>
        <v>0</v>
      </c>
      <c r="E2220" t="b">
        <f t="shared" si="134"/>
        <v>0</v>
      </c>
      <c r="F2220" t="b">
        <f t="shared" si="135"/>
        <v>0</v>
      </c>
      <c r="G2220" t="b">
        <f>IF('Input and Summary Results'!$J$4="yes",IF(C2220=FALSE,FALSE,IF('Data Transformation'!E2220&lt;$R$10,E2220,$R$10)),IF(C2220=FALSE,FALSE,IF(C2220&lt;$R$10,C2220,$R$10)))</f>
        <v>0</v>
      </c>
      <c r="H2220" t="b">
        <f>IF('Input and Summary Results'!$J$4="yes",'Data Transformation'!F2220,'Data Transformation'!D2220)</f>
        <v>0</v>
      </c>
      <c r="I2220" t="str">
        <f t="shared" si="133"/>
        <v/>
      </c>
    </row>
    <row r="2221" spans="2:9" x14ac:dyDescent="0.55000000000000004">
      <c r="B2221" t="b">
        <f>IF('Input and Summary Results'!D1803=0,FALSE,'Input and Summary Results'!$B1803)</f>
        <v>0</v>
      </c>
      <c r="C2221" t="b">
        <f>IF(OR(B2221=0,'Input and Summary Results'!D1803=0,'Input and Summary Results'!D1803=""),FALSE,'Input and Summary Results'!$D1803)</f>
        <v>0</v>
      </c>
      <c r="D2221" t="b">
        <f>IF(OR(B2221=0,'Input and Summary Results'!E1803=0),FALSE,'Input and Summary Results'!$E1803)</f>
        <v>0</v>
      </c>
      <c r="E2221" t="b">
        <f t="shared" si="134"/>
        <v>0</v>
      </c>
      <c r="F2221" t="b">
        <f t="shared" si="135"/>
        <v>0</v>
      </c>
      <c r="G2221" t="b">
        <f>IF('Input and Summary Results'!$J$4="yes",IF(C2221=FALSE,FALSE,IF('Data Transformation'!E2221&lt;$R$10,E2221,$R$10)),IF(C2221=FALSE,FALSE,IF(C2221&lt;$R$10,C2221,$R$10)))</f>
        <v>0</v>
      </c>
      <c r="H2221" t="b">
        <f>IF('Input and Summary Results'!$J$4="yes",'Data Transformation'!F2221,'Data Transformation'!D2221)</f>
        <v>0</v>
      </c>
      <c r="I2221" t="str">
        <f t="shared" si="133"/>
        <v/>
      </c>
    </row>
    <row r="2222" spans="2:9" x14ac:dyDescent="0.55000000000000004">
      <c r="B2222" t="b">
        <f>IF('Input and Summary Results'!D1804=0,FALSE,'Input and Summary Results'!$B1804)</f>
        <v>0</v>
      </c>
      <c r="C2222" t="b">
        <f>IF(OR(B2222=0,'Input and Summary Results'!D1804=0,'Input and Summary Results'!D1804=""),FALSE,'Input and Summary Results'!$D1804)</f>
        <v>0</v>
      </c>
      <c r="D2222" t="b">
        <f>IF(OR(B2222=0,'Input and Summary Results'!E1804=0),FALSE,'Input and Summary Results'!$E1804)</f>
        <v>0</v>
      </c>
      <c r="E2222" t="b">
        <f t="shared" si="134"/>
        <v>0</v>
      </c>
      <c r="F2222" t="b">
        <f t="shared" si="135"/>
        <v>0</v>
      </c>
      <c r="G2222" t="b">
        <f>IF('Input and Summary Results'!$J$4="yes",IF(C2222=FALSE,FALSE,IF('Data Transformation'!E2222&lt;$R$10,E2222,$R$10)),IF(C2222=FALSE,FALSE,IF(C2222&lt;$R$10,C2222,$R$10)))</f>
        <v>0</v>
      </c>
      <c r="H2222" t="b">
        <f>IF('Input and Summary Results'!$J$4="yes",'Data Transformation'!F2222,'Data Transformation'!D2222)</f>
        <v>0</v>
      </c>
      <c r="I2222" t="str">
        <f t="shared" si="133"/>
        <v/>
      </c>
    </row>
    <row r="2223" spans="2:9" x14ac:dyDescent="0.55000000000000004">
      <c r="B2223" t="b">
        <f>IF('Input and Summary Results'!D1805=0,FALSE,'Input and Summary Results'!$B1805)</f>
        <v>0</v>
      </c>
      <c r="C2223" t="b">
        <f>IF(OR(B2223=0,'Input and Summary Results'!D1805=0,'Input and Summary Results'!D1805=""),FALSE,'Input and Summary Results'!$D1805)</f>
        <v>0</v>
      </c>
      <c r="D2223" t="b">
        <f>IF(OR(B2223=0,'Input and Summary Results'!E1805=0),FALSE,'Input and Summary Results'!$E1805)</f>
        <v>0</v>
      </c>
      <c r="E2223" t="b">
        <f t="shared" si="134"/>
        <v>0</v>
      </c>
      <c r="F2223" t="b">
        <f t="shared" si="135"/>
        <v>0</v>
      </c>
      <c r="G2223" t="b">
        <f>IF('Input and Summary Results'!$J$4="yes",IF(C2223=FALSE,FALSE,IF('Data Transformation'!E2223&lt;$R$10,E2223,$R$10)),IF(C2223=FALSE,FALSE,IF(C2223&lt;$R$10,C2223,$R$10)))</f>
        <v>0</v>
      </c>
      <c r="H2223" t="b">
        <f>IF('Input and Summary Results'!$J$4="yes",'Data Transformation'!F2223,'Data Transformation'!D2223)</f>
        <v>0</v>
      </c>
      <c r="I2223" t="str">
        <f t="shared" si="133"/>
        <v/>
      </c>
    </row>
    <row r="2224" spans="2:9" x14ac:dyDescent="0.55000000000000004">
      <c r="B2224" t="b">
        <f>IF('Input and Summary Results'!D1806=0,FALSE,'Input and Summary Results'!$B1806)</f>
        <v>0</v>
      </c>
      <c r="C2224" t="b">
        <f>IF(OR(B2224=0,'Input and Summary Results'!D1806=0,'Input and Summary Results'!D1806=""),FALSE,'Input and Summary Results'!$D1806)</f>
        <v>0</v>
      </c>
      <c r="D2224" t="b">
        <f>IF(OR(B2224=0,'Input and Summary Results'!E1806=0),FALSE,'Input and Summary Results'!$E1806)</f>
        <v>0</v>
      </c>
      <c r="E2224" t="b">
        <f t="shared" si="134"/>
        <v>0</v>
      </c>
      <c r="F2224" t="b">
        <f t="shared" si="135"/>
        <v>0</v>
      </c>
      <c r="G2224" t="b">
        <f>IF('Input and Summary Results'!$J$4="yes",IF(C2224=FALSE,FALSE,IF('Data Transformation'!E2224&lt;$R$10,E2224,$R$10)),IF(C2224=FALSE,FALSE,IF(C2224&lt;$R$10,C2224,$R$10)))</f>
        <v>0</v>
      </c>
      <c r="H2224" t="b">
        <f>IF('Input and Summary Results'!$J$4="yes",'Data Transformation'!F2224,'Data Transformation'!D2224)</f>
        <v>0</v>
      </c>
      <c r="I2224" t="str">
        <f t="shared" si="133"/>
        <v/>
      </c>
    </row>
    <row r="2225" spans="2:9" x14ac:dyDescent="0.55000000000000004">
      <c r="B2225" t="b">
        <f>IF('Input and Summary Results'!D1807=0,FALSE,'Input and Summary Results'!$B1807)</f>
        <v>0</v>
      </c>
      <c r="C2225" t="b">
        <f>IF(OR(B2225=0,'Input and Summary Results'!D1807=0,'Input and Summary Results'!D1807=""),FALSE,'Input and Summary Results'!$D1807)</f>
        <v>0</v>
      </c>
      <c r="D2225" t="b">
        <f>IF(OR(B2225=0,'Input and Summary Results'!E1807=0),FALSE,'Input and Summary Results'!$E1807)</f>
        <v>0</v>
      </c>
      <c r="E2225" t="b">
        <f t="shared" si="134"/>
        <v>0</v>
      </c>
      <c r="F2225" t="b">
        <f t="shared" si="135"/>
        <v>0</v>
      </c>
      <c r="G2225" t="b">
        <f>IF('Input and Summary Results'!$J$4="yes",IF(C2225=FALSE,FALSE,IF('Data Transformation'!E2225&lt;$R$10,E2225,$R$10)),IF(C2225=FALSE,FALSE,IF(C2225&lt;$R$10,C2225,$R$10)))</f>
        <v>0</v>
      </c>
      <c r="H2225" t="b">
        <f>IF('Input and Summary Results'!$J$4="yes",'Data Transformation'!F2225,'Data Transformation'!D2225)</f>
        <v>0</v>
      </c>
      <c r="I2225" t="str">
        <f t="shared" si="133"/>
        <v/>
      </c>
    </row>
    <row r="2226" spans="2:9" x14ac:dyDescent="0.55000000000000004">
      <c r="B2226" t="b">
        <f>IF('Input and Summary Results'!D1808=0,FALSE,'Input and Summary Results'!$B1808)</f>
        <v>0</v>
      </c>
      <c r="C2226" t="b">
        <f>IF(OR(B2226=0,'Input and Summary Results'!D1808=0,'Input and Summary Results'!D1808=""),FALSE,'Input and Summary Results'!$D1808)</f>
        <v>0</v>
      </c>
      <c r="D2226" t="b">
        <f>IF(OR(B2226=0,'Input and Summary Results'!E1808=0),FALSE,'Input and Summary Results'!$E1808)</f>
        <v>0</v>
      </c>
      <c r="E2226" t="b">
        <f t="shared" si="134"/>
        <v>0</v>
      </c>
      <c r="F2226" t="b">
        <f t="shared" si="135"/>
        <v>0</v>
      </c>
      <c r="G2226" t="b">
        <f>IF('Input and Summary Results'!$J$4="yes",IF(C2226=FALSE,FALSE,IF('Data Transformation'!E2226&lt;$R$10,E2226,$R$10)),IF(C2226=FALSE,FALSE,IF(C2226&lt;$R$10,C2226,$R$10)))</f>
        <v>0</v>
      </c>
      <c r="H2226" t="b">
        <f>IF('Input and Summary Results'!$J$4="yes",'Data Transformation'!F2226,'Data Transformation'!D2226)</f>
        <v>0</v>
      </c>
      <c r="I2226" t="str">
        <f t="shared" si="133"/>
        <v/>
      </c>
    </row>
    <row r="2227" spans="2:9" x14ac:dyDescent="0.55000000000000004">
      <c r="B2227" t="b">
        <f>IF('Input and Summary Results'!D1809=0,FALSE,'Input and Summary Results'!$B1809)</f>
        <v>0</v>
      </c>
      <c r="C2227" t="b">
        <f>IF(OR(B2227=0,'Input and Summary Results'!D1809=0,'Input and Summary Results'!D1809=""),FALSE,'Input and Summary Results'!$D1809)</f>
        <v>0</v>
      </c>
      <c r="D2227" t="b">
        <f>IF(OR(B2227=0,'Input and Summary Results'!E1809=0),FALSE,'Input and Summary Results'!$E1809)</f>
        <v>0</v>
      </c>
      <c r="E2227" t="b">
        <f t="shared" si="134"/>
        <v>0</v>
      </c>
      <c r="F2227" t="b">
        <f t="shared" si="135"/>
        <v>0</v>
      </c>
      <c r="G2227" t="b">
        <f>IF('Input and Summary Results'!$J$4="yes",IF(C2227=FALSE,FALSE,IF('Data Transformation'!E2227&lt;$R$10,E2227,$R$10)),IF(C2227=FALSE,FALSE,IF(C2227&lt;$R$10,C2227,$R$10)))</f>
        <v>0</v>
      </c>
      <c r="H2227" t="b">
        <f>IF('Input and Summary Results'!$J$4="yes",'Data Transformation'!F2227,'Data Transformation'!D2227)</f>
        <v>0</v>
      </c>
      <c r="I2227" t="str">
        <f t="shared" si="133"/>
        <v/>
      </c>
    </row>
    <row r="2228" spans="2:9" x14ac:dyDescent="0.55000000000000004">
      <c r="B2228" t="b">
        <f>IF('Input and Summary Results'!D1810=0,FALSE,'Input and Summary Results'!$B1810)</f>
        <v>0</v>
      </c>
      <c r="C2228" t="b">
        <f>IF(OR(B2228=0,'Input and Summary Results'!D1810=0,'Input and Summary Results'!D1810=""),FALSE,'Input and Summary Results'!$D1810)</f>
        <v>0</v>
      </c>
      <c r="D2228" t="b">
        <f>IF(OR(B2228=0,'Input and Summary Results'!E1810=0),FALSE,'Input and Summary Results'!$E1810)</f>
        <v>0</v>
      </c>
      <c r="E2228" t="b">
        <f t="shared" si="134"/>
        <v>0</v>
      </c>
      <c r="F2228" t="b">
        <f t="shared" si="135"/>
        <v>0</v>
      </c>
      <c r="G2228" t="b">
        <f>IF('Input and Summary Results'!$J$4="yes",IF(C2228=FALSE,FALSE,IF('Data Transformation'!E2228&lt;$R$10,E2228,$R$10)),IF(C2228=FALSE,FALSE,IF(C2228&lt;$R$10,C2228,$R$10)))</f>
        <v>0</v>
      </c>
      <c r="H2228" t="b">
        <f>IF('Input and Summary Results'!$J$4="yes",'Data Transformation'!F2228,'Data Transformation'!D2228)</f>
        <v>0</v>
      </c>
      <c r="I2228" t="str">
        <f t="shared" si="133"/>
        <v/>
      </c>
    </row>
    <row r="2229" spans="2:9" x14ac:dyDescent="0.55000000000000004">
      <c r="B2229" t="b">
        <f>IF('Input and Summary Results'!D1811=0,FALSE,'Input and Summary Results'!$B1811)</f>
        <v>0</v>
      </c>
      <c r="C2229" t="b">
        <f>IF(OR(B2229=0,'Input and Summary Results'!D1811=0,'Input and Summary Results'!D1811=""),FALSE,'Input and Summary Results'!$D1811)</f>
        <v>0</v>
      </c>
      <c r="D2229" t="b">
        <f>IF(OR(B2229=0,'Input and Summary Results'!E1811=0),FALSE,'Input and Summary Results'!$E1811)</f>
        <v>0</v>
      </c>
      <c r="E2229" t="b">
        <f t="shared" si="134"/>
        <v>0</v>
      </c>
      <c r="F2229" t="b">
        <f t="shared" si="135"/>
        <v>0</v>
      </c>
      <c r="G2229" t="b">
        <f>IF('Input and Summary Results'!$J$4="yes",IF(C2229=FALSE,FALSE,IF('Data Transformation'!E2229&lt;$R$10,E2229,$R$10)),IF(C2229=FALSE,FALSE,IF(C2229&lt;$R$10,C2229,$R$10)))</f>
        <v>0</v>
      </c>
      <c r="H2229" t="b">
        <f>IF('Input and Summary Results'!$J$4="yes",'Data Transformation'!F2229,'Data Transformation'!D2229)</f>
        <v>0</v>
      </c>
      <c r="I2229" t="str">
        <f t="shared" si="133"/>
        <v/>
      </c>
    </row>
    <row r="2230" spans="2:9" x14ac:dyDescent="0.55000000000000004">
      <c r="B2230" t="b">
        <f>IF('Input and Summary Results'!D1812=0,FALSE,'Input and Summary Results'!$B1812)</f>
        <v>0</v>
      </c>
      <c r="C2230" t="b">
        <f>IF(OR(B2230=0,'Input and Summary Results'!D1812=0,'Input and Summary Results'!D1812=""),FALSE,'Input and Summary Results'!$D1812)</f>
        <v>0</v>
      </c>
      <c r="D2230" t="b">
        <f>IF(OR(B2230=0,'Input and Summary Results'!E1812=0),FALSE,'Input and Summary Results'!$E1812)</f>
        <v>0</v>
      </c>
      <c r="E2230" t="b">
        <f t="shared" si="134"/>
        <v>0</v>
      </c>
      <c r="F2230" t="b">
        <f t="shared" si="135"/>
        <v>0</v>
      </c>
      <c r="G2230" t="b">
        <f>IF('Input and Summary Results'!$J$4="yes",IF(C2230=FALSE,FALSE,IF('Data Transformation'!E2230&lt;$R$10,E2230,$R$10)),IF(C2230=FALSE,FALSE,IF(C2230&lt;$R$10,C2230,$R$10)))</f>
        <v>0</v>
      </c>
      <c r="H2230" t="b">
        <f>IF('Input and Summary Results'!$J$4="yes",'Data Transformation'!F2230,'Data Transformation'!D2230)</f>
        <v>0</v>
      </c>
      <c r="I2230" t="str">
        <f t="shared" si="133"/>
        <v/>
      </c>
    </row>
    <row r="2231" spans="2:9" x14ac:dyDescent="0.55000000000000004">
      <c r="B2231" t="b">
        <f>IF('Input and Summary Results'!D1813=0,FALSE,'Input and Summary Results'!$B1813)</f>
        <v>0</v>
      </c>
      <c r="C2231" t="b">
        <f>IF(OR(B2231=0,'Input and Summary Results'!D1813=0,'Input and Summary Results'!D1813=""),FALSE,'Input and Summary Results'!$D1813)</f>
        <v>0</v>
      </c>
      <c r="D2231" t="b">
        <f>IF(OR(B2231=0,'Input and Summary Results'!E1813=0),FALSE,'Input and Summary Results'!$E1813)</f>
        <v>0</v>
      </c>
      <c r="E2231" t="b">
        <f t="shared" si="134"/>
        <v>0</v>
      </c>
      <c r="F2231" t="b">
        <f t="shared" si="135"/>
        <v>0</v>
      </c>
      <c r="G2231" t="b">
        <f>IF('Input and Summary Results'!$J$4="yes",IF(C2231=FALSE,FALSE,IF('Data Transformation'!E2231&lt;$R$10,E2231,$R$10)),IF(C2231=FALSE,FALSE,IF(C2231&lt;$R$10,C2231,$R$10)))</f>
        <v>0</v>
      </c>
      <c r="H2231" t="b">
        <f>IF('Input and Summary Results'!$J$4="yes",'Data Transformation'!F2231,'Data Transformation'!D2231)</f>
        <v>0</v>
      </c>
      <c r="I2231" t="str">
        <f t="shared" si="133"/>
        <v/>
      </c>
    </row>
    <row r="2232" spans="2:9" x14ac:dyDescent="0.55000000000000004">
      <c r="B2232" t="b">
        <f>IF('Input and Summary Results'!D1814=0,FALSE,'Input and Summary Results'!$B1814)</f>
        <v>0</v>
      </c>
      <c r="C2232" t="b">
        <f>IF(OR(B2232=0,'Input and Summary Results'!D1814=0,'Input and Summary Results'!D1814=""),FALSE,'Input and Summary Results'!$D1814)</f>
        <v>0</v>
      </c>
      <c r="D2232" t="b">
        <f>IF(OR(B2232=0,'Input and Summary Results'!E1814=0),FALSE,'Input and Summary Results'!$E1814)</f>
        <v>0</v>
      </c>
      <c r="E2232" t="b">
        <f t="shared" si="134"/>
        <v>0</v>
      </c>
      <c r="F2232" t="b">
        <f t="shared" si="135"/>
        <v>0</v>
      </c>
      <c r="G2232" t="b">
        <f>IF('Input and Summary Results'!$J$4="yes",IF(C2232=FALSE,FALSE,IF('Data Transformation'!E2232&lt;$R$10,E2232,$R$10)),IF(C2232=FALSE,FALSE,IF(C2232&lt;$R$10,C2232,$R$10)))</f>
        <v>0</v>
      </c>
      <c r="H2232" t="b">
        <f>IF('Input and Summary Results'!$J$4="yes",'Data Transformation'!F2232,'Data Transformation'!D2232)</f>
        <v>0</v>
      </c>
      <c r="I2232" t="str">
        <f t="shared" si="133"/>
        <v/>
      </c>
    </row>
    <row r="2233" spans="2:9" x14ac:dyDescent="0.55000000000000004">
      <c r="B2233" t="b">
        <f>IF('Input and Summary Results'!D1815=0,FALSE,'Input and Summary Results'!$B1815)</f>
        <v>0</v>
      </c>
      <c r="C2233" t="b">
        <f>IF(OR(B2233=0,'Input and Summary Results'!D1815=0,'Input and Summary Results'!D1815=""),FALSE,'Input and Summary Results'!$D1815)</f>
        <v>0</v>
      </c>
      <c r="D2233" t="b">
        <f>IF(OR(B2233=0,'Input and Summary Results'!E1815=0),FALSE,'Input and Summary Results'!$E1815)</f>
        <v>0</v>
      </c>
      <c r="E2233" t="b">
        <f t="shared" si="134"/>
        <v>0</v>
      </c>
      <c r="F2233" t="b">
        <f t="shared" si="135"/>
        <v>0</v>
      </c>
      <c r="G2233" t="b">
        <f>IF('Input and Summary Results'!$J$4="yes",IF(C2233=FALSE,FALSE,IF('Data Transformation'!E2233&lt;$R$10,E2233,$R$10)),IF(C2233=FALSE,FALSE,IF(C2233&lt;$R$10,C2233,$R$10)))</f>
        <v>0</v>
      </c>
      <c r="H2233" t="b">
        <f>IF('Input and Summary Results'!$J$4="yes",'Data Transformation'!F2233,'Data Transformation'!D2233)</f>
        <v>0</v>
      </c>
      <c r="I2233" t="str">
        <f t="shared" si="133"/>
        <v/>
      </c>
    </row>
    <row r="2234" spans="2:9" x14ac:dyDescent="0.55000000000000004">
      <c r="B2234" t="b">
        <f>IF('Input and Summary Results'!D1816=0,FALSE,'Input and Summary Results'!$B1816)</f>
        <v>0</v>
      </c>
      <c r="C2234" t="b">
        <f>IF(OR(B2234=0,'Input and Summary Results'!D1816=0,'Input and Summary Results'!D1816=""),FALSE,'Input and Summary Results'!$D1816)</f>
        <v>0</v>
      </c>
      <c r="D2234" t="b">
        <f>IF(OR(B2234=0,'Input and Summary Results'!E1816=0),FALSE,'Input and Summary Results'!$E1816)</f>
        <v>0</v>
      </c>
      <c r="E2234" t="b">
        <f t="shared" si="134"/>
        <v>0</v>
      </c>
      <c r="F2234" t="b">
        <f t="shared" si="135"/>
        <v>0</v>
      </c>
      <c r="G2234" t="b">
        <f>IF('Input and Summary Results'!$J$4="yes",IF(C2234=FALSE,FALSE,IF('Data Transformation'!E2234&lt;$R$10,E2234,$R$10)),IF(C2234=FALSE,FALSE,IF(C2234&lt;$R$10,C2234,$R$10)))</f>
        <v>0</v>
      </c>
      <c r="H2234" t="b">
        <f>IF('Input and Summary Results'!$J$4="yes",'Data Transformation'!F2234,'Data Transformation'!D2234)</f>
        <v>0</v>
      </c>
      <c r="I2234" t="str">
        <f t="shared" si="133"/>
        <v/>
      </c>
    </row>
    <row r="2235" spans="2:9" x14ac:dyDescent="0.55000000000000004">
      <c r="B2235" t="b">
        <f>IF('Input and Summary Results'!D1817=0,FALSE,'Input and Summary Results'!$B1817)</f>
        <v>0</v>
      </c>
      <c r="C2235" t="b">
        <f>IF(OR(B2235=0,'Input and Summary Results'!D1817=0,'Input and Summary Results'!D1817=""),FALSE,'Input and Summary Results'!$D1817)</f>
        <v>0</v>
      </c>
      <c r="D2235" t="b">
        <f>IF(OR(B2235=0,'Input and Summary Results'!E1817=0),FALSE,'Input and Summary Results'!$E1817)</f>
        <v>0</v>
      </c>
      <c r="E2235" t="b">
        <f t="shared" si="134"/>
        <v>0</v>
      </c>
      <c r="F2235" t="b">
        <f t="shared" si="135"/>
        <v>0</v>
      </c>
      <c r="G2235" t="b">
        <f>IF('Input and Summary Results'!$J$4="yes",IF(C2235=FALSE,FALSE,IF('Data Transformation'!E2235&lt;$R$10,E2235,$R$10)),IF(C2235=FALSE,FALSE,IF(C2235&lt;$R$10,C2235,$R$10)))</f>
        <v>0</v>
      </c>
      <c r="H2235" t="b">
        <f>IF('Input and Summary Results'!$J$4="yes",'Data Transformation'!F2235,'Data Transformation'!D2235)</f>
        <v>0</v>
      </c>
      <c r="I2235" t="str">
        <f t="shared" si="133"/>
        <v/>
      </c>
    </row>
    <row r="2236" spans="2:9" x14ac:dyDescent="0.55000000000000004">
      <c r="B2236" t="b">
        <f>IF('Input and Summary Results'!D1818=0,FALSE,'Input and Summary Results'!$B1818)</f>
        <v>0</v>
      </c>
      <c r="C2236" t="b">
        <f>IF(OR(B2236=0,'Input and Summary Results'!D1818=0,'Input and Summary Results'!D1818=""),FALSE,'Input and Summary Results'!$D1818)</f>
        <v>0</v>
      </c>
      <c r="D2236" t="b">
        <f>IF(OR(B2236=0,'Input and Summary Results'!E1818=0),FALSE,'Input and Summary Results'!$E1818)</f>
        <v>0</v>
      </c>
      <c r="E2236" t="b">
        <f t="shared" si="134"/>
        <v>0</v>
      </c>
      <c r="F2236" t="b">
        <f t="shared" si="135"/>
        <v>0</v>
      </c>
      <c r="G2236" t="b">
        <f>IF('Input and Summary Results'!$J$4="yes",IF(C2236=FALSE,FALSE,IF('Data Transformation'!E2236&lt;$R$10,E2236,$R$10)),IF(C2236=FALSE,FALSE,IF(C2236&lt;$R$10,C2236,$R$10)))</f>
        <v>0</v>
      </c>
      <c r="H2236" t="b">
        <f>IF('Input and Summary Results'!$J$4="yes",'Data Transformation'!F2236,'Data Transformation'!D2236)</f>
        <v>0</v>
      </c>
      <c r="I2236" t="str">
        <f t="shared" si="133"/>
        <v/>
      </c>
    </row>
    <row r="2237" spans="2:9" x14ac:dyDescent="0.55000000000000004">
      <c r="B2237" t="b">
        <f>IF('Input and Summary Results'!D1819=0,FALSE,'Input and Summary Results'!$B1819)</f>
        <v>0</v>
      </c>
      <c r="C2237" t="b">
        <f>IF(OR(B2237=0,'Input and Summary Results'!D1819=0,'Input and Summary Results'!D1819=""),FALSE,'Input and Summary Results'!$D1819)</f>
        <v>0</v>
      </c>
      <c r="D2237" t="b">
        <f>IF(OR(B2237=0,'Input and Summary Results'!E1819=0),FALSE,'Input and Summary Results'!$E1819)</f>
        <v>0</v>
      </c>
      <c r="E2237" t="b">
        <f t="shared" si="134"/>
        <v>0</v>
      </c>
      <c r="F2237" t="b">
        <f t="shared" si="135"/>
        <v>0</v>
      </c>
      <c r="G2237" t="b">
        <f>IF('Input and Summary Results'!$J$4="yes",IF(C2237=FALSE,FALSE,IF('Data Transformation'!E2237&lt;$R$10,E2237,$R$10)),IF(C2237=FALSE,FALSE,IF(C2237&lt;$R$10,C2237,$R$10)))</f>
        <v>0</v>
      </c>
      <c r="H2237" t="b">
        <f>IF('Input and Summary Results'!$J$4="yes",'Data Transformation'!F2237,'Data Transformation'!D2237)</f>
        <v>0</v>
      </c>
      <c r="I2237" t="str">
        <f t="shared" si="133"/>
        <v/>
      </c>
    </row>
    <row r="2238" spans="2:9" x14ac:dyDescent="0.55000000000000004">
      <c r="B2238" t="b">
        <f>IF('Input and Summary Results'!D1820=0,FALSE,'Input and Summary Results'!$B1820)</f>
        <v>0</v>
      </c>
      <c r="C2238" t="b">
        <f>IF(OR(B2238=0,'Input and Summary Results'!D1820=0,'Input and Summary Results'!D1820=""),FALSE,'Input and Summary Results'!$D1820)</f>
        <v>0</v>
      </c>
      <c r="D2238" t="b">
        <f>IF(OR(B2238=0,'Input and Summary Results'!E1820=0),FALSE,'Input and Summary Results'!$E1820)</f>
        <v>0</v>
      </c>
      <c r="E2238" t="b">
        <f t="shared" si="134"/>
        <v>0</v>
      </c>
      <c r="F2238" t="b">
        <f t="shared" si="135"/>
        <v>0</v>
      </c>
      <c r="G2238" t="b">
        <f>IF('Input and Summary Results'!$J$4="yes",IF(C2238=FALSE,FALSE,IF('Data Transformation'!E2238&lt;$R$10,E2238,$R$10)),IF(C2238=FALSE,FALSE,IF(C2238&lt;$R$10,C2238,$R$10)))</f>
        <v>0</v>
      </c>
      <c r="H2238" t="b">
        <f>IF('Input and Summary Results'!$J$4="yes",'Data Transformation'!F2238,'Data Transformation'!D2238)</f>
        <v>0</v>
      </c>
      <c r="I2238" t="str">
        <f t="shared" si="133"/>
        <v/>
      </c>
    </row>
    <row r="2239" spans="2:9" x14ac:dyDescent="0.55000000000000004">
      <c r="B2239" t="b">
        <f>IF('Input and Summary Results'!D1821=0,FALSE,'Input and Summary Results'!$B1821)</f>
        <v>0</v>
      </c>
      <c r="C2239" t="b">
        <f>IF(OR(B2239=0,'Input and Summary Results'!D1821=0,'Input and Summary Results'!D1821=""),FALSE,'Input and Summary Results'!$D1821)</f>
        <v>0</v>
      </c>
      <c r="D2239" t="b">
        <f>IF(OR(B2239=0,'Input and Summary Results'!E1821=0),FALSE,'Input and Summary Results'!$E1821)</f>
        <v>0</v>
      </c>
      <c r="E2239" t="b">
        <f t="shared" si="134"/>
        <v>0</v>
      </c>
      <c r="F2239" t="b">
        <f t="shared" si="135"/>
        <v>0</v>
      </c>
      <c r="G2239" t="b">
        <f>IF('Input and Summary Results'!$J$4="yes",IF(C2239=FALSE,FALSE,IF('Data Transformation'!E2239&lt;$R$10,E2239,$R$10)),IF(C2239=FALSE,FALSE,IF(C2239&lt;$R$10,C2239,$R$10)))</f>
        <v>0</v>
      </c>
      <c r="H2239" t="b">
        <f>IF('Input and Summary Results'!$J$4="yes",'Data Transformation'!F2239,'Data Transformation'!D2239)</f>
        <v>0</v>
      </c>
      <c r="I2239" t="str">
        <f t="shared" si="133"/>
        <v/>
      </c>
    </row>
    <row r="2240" spans="2:9" x14ac:dyDescent="0.55000000000000004">
      <c r="B2240" t="b">
        <f>IF('Input and Summary Results'!D1822=0,FALSE,'Input and Summary Results'!$B1822)</f>
        <v>0</v>
      </c>
      <c r="C2240" t="b">
        <f>IF(OR(B2240=0,'Input and Summary Results'!D1822=0,'Input and Summary Results'!D1822=""),FALSE,'Input and Summary Results'!$D1822)</f>
        <v>0</v>
      </c>
      <c r="D2240" t="b">
        <f>IF(OR(B2240=0,'Input and Summary Results'!E1822=0),FALSE,'Input and Summary Results'!$E1822)</f>
        <v>0</v>
      </c>
      <c r="E2240" t="b">
        <f t="shared" si="134"/>
        <v>0</v>
      </c>
      <c r="F2240" t="b">
        <f t="shared" si="135"/>
        <v>0</v>
      </c>
      <c r="G2240" t="b">
        <f>IF('Input and Summary Results'!$J$4="yes",IF(C2240=FALSE,FALSE,IF('Data Transformation'!E2240&lt;$R$10,E2240,$R$10)),IF(C2240=FALSE,FALSE,IF(C2240&lt;$R$10,C2240,$R$10)))</f>
        <v>0</v>
      </c>
      <c r="H2240" t="b">
        <f>IF('Input and Summary Results'!$J$4="yes",'Data Transformation'!F2240,'Data Transformation'!D2240)</f>
        <v>0</v>
      </c>
      <c r="I2240" t="str">
        <f t="shared" si="133"/>
        <v/>
      </c>
    </row>
    <row r="2241" spans="2:9" x14ac:dyDescent="0.55000000000000004">
      <c r="B2241" t="b">
        <f>IF('Input and Summary Results'!D1823=0,FALSE,'Input and Summary Results'!$B1823)</f>
        <v>0</v>
      </c>
      <c r="C2241" t="b">
        <f>IF(OR(B2241=0,'Input and Summary Results'!D1823=0,'Input and Summary Results'!D1823=""),FALSE,'Input and Summary Results'!$D1823)</f>
        <v>0</v>
      </c>
      <c r="D2241" t="b">
        <f>IF(OR(B2241=0,'Input and Summary Results'!E1823=0),FALSE,'Input and Summary Results'!$E1823)</f>
        <v>0</v>
      </c>
      <c r="E2241" t="b">
        <f t="shared" si="134"/>
        <v>0</v>
      </c>
      <c r="F2241" t="b">
        <f t="shared" si="135"/>
        <v>0</v>
      </c>
      <c r="G2241" t="b">
        <f>IF('Input and Summary Results'!$J$4="yes",IF(C2241=FALSE,FALSE,IF('Data Transformation'!E2241&lt;$R$10,E2241,$R$10)),IF(C2241=FALSE,FALSE,IF(C2241&lt;$R$10,C2241,$R$10)))</f>
        <v>0</v>
      </c>
      <c r="H2241" t="b">
        <f>IF('Input and Summary Results'!$J$4="yes",'Data Transformation'!F2241,'Data Transformation'!D2241)</f>
        <v>0</v>
      </c>
      <c r="I2241" t="str">
        <f t="shared" si="133"/>
        <v/>
      </c>
    </row>
    <row r="2242" spans="2:9" x14ac:dyDescent="0.55000000000000004">
      <c r="B2242" t="b">
        <f>IF('Input and Summary Results'!D1824=0,FALSE,'Input and Summary Results'!$B1824)</f>
        <v>0</v>
      </c>
      <c r="C2242" t="b">
        <f>IF(OR(B2242=0,'Input and Summary Results'!D1824=0,'Input and Summary Results'!D1824=""),FALSE,'Input and Summary Results'!$D1824)</f>
        <v>0</v>
      </c>
      <c r="D2242" t="b">
        <f>IF(OR(B2242=0,'Input and Summary Results'!E1824=0),FALSE,'Input and Summary Results'!$E1824)</f>
        <v>0</v>
      </c>
      <c r="E2242" t="b">
        <f t="shared" si="134"/>
        <v>0</v>
      </c>
      <c r="F2242" t="b">
        <f t="shared" si="135"/>
        <v>0</v>
      </c>
      <c r="G2242" t="b">
        <f>IF('Input and Summary Results'!$J$4="yes",IF(C2242=FALSE,FALSE,IF('Data Transformation'!E2242&lt;$R$10,E2242,$R$10)),IF(C2242=FALSE,FALSE,IF(C2242&lt;$R$10,C2242,$R$10)))</f>
        <v>0</v>
      </c>
      <c r="H2242" t="b">
        <f>IF('Input and Summary Results'!$J$4="yes",'Data Transformation'!F2242,'Data Transformation'!D2242)</f>
        <v>0</v>
      </c>
      <c r="I2242" t="str">
        <f t="shared" si="133"/>
        <v/>
      </c>
    </row>
    <row r="2243" spans="2:9" x14ac:dyDescent="0.55000000000000004">
      <c r="B2243" t="b">
        <f>IF('Input and Summary Results'!D1825=0,FALSE,'Input and Summary Results'!$B1825)</f>
        <v>0</v>
      </c>
      <c r="C2243" t="b">
        <f>IF(OR(B2243=0,'Input and Summary Results'!D1825=0,'Input and Summary Results'!D1825=""),FALSE,'Input and Summary Results'!$D1825)</f>
        <v>0</v>
      </c>
      <c r="D2243" t="b">
        <f>IF(OR(B2243=0,'Input and Summary Results'!E1825=0),FALSE,'Input and Summary Results'!$E1825)</f>
        <v>0</v>
      </c>
      <c r="E2243" t="b">
        <f t="shared" si="134"/>
        <v>0</v>
      </c>
      <c r="F2243" t="b">
        <f t="shared" si="135"/>
        <v>0</v>
      </c>
      <c r="G2243" t="b">
        <f>IF('Input and Summary Results'!$J$4="yes",IF(C2243=FALSE,FALSE,IF('Data Transformation'!E2243&lt;$R$10,E2243,$R$10)),IF(C2243=FALSE,FALSE,IF(C2243&lt;$R$10,C2243,$R$10)))</f>
        <v>0</v>
      </c>
      <c r="H2243" t="b">
        <f>IF('Input and Summary Results'!$J$4="yes",'Data Transformation'!F2243,'Data Transformation'!D2243)</f>
        <v>0</v>
      </c>
      <c r="I2243" t="str">
        <f t="shared" si="133"/>
        <v/>
      </c>
    </row>
    <row r="2244" spans="2:9" x14ac:dyDescent="0.55000000000000004">
      <c r="B2244" t="b">
        <f>IF('Input and Summary Results'!D1826=0,FALSE,'Input and Summary Results'!$B1826)</f>
        <v>0</v>
      </c>
      <c r="C2244" t="b">
        <f>IF(OR(B2244=0,'Input and Summary Results'!D1826=0,'Input and Summary Results'!D1826=""),FALSE,'Input and Summary Results'!$D1826)</f>
        <v>0</v>
      </c>
      <c r="D2244" t="b">
        <f>IF(OR(B2244=0,'Input and Summary Results'!E1826=0),FALSE,'Input and Summary Results'!$E1826)</f>
        <v>0</v>
      </c>
      <c r="E2244" t="b">
        <f t="shared" si="134"/>
        <v>0</v>
      </c>
      <c r="F2244" t="b">
        <f t="shared" si="135"/>
        <v>0</v>
      </c>
      <c r="G2244" t="b">
        <f>IF('Input and Summary Results'!$J$4="yes",IF(C2244=FALSE,FALSE,IF('Data Transformation'!E2244&lt;$R$10,E2244,$R$10)),IF(C2244=FALSE,FALSE,IF(C2244&lt;$R$10,C2244,$R$10)))</f>
        <v>0</v>
      </c>
      <c r="H2244" t="b">
        <f>IF('Input and Summary Results'!$J$4="yes",'Data Transformation'!F2244,'Data Transformation'!D2244)</f>
        <v>0</v>
      </c>
      <c r="I2244" t="str">
        <f t="shared" si="133"/>
        <v/>
      </c>
    </row>
    <row r="2245" spans="2:9" x14ac:dyDescent="0.55000000000000004">
      <c r="B2245" t="b">
        <f>IF('Input and Summary Results'!D1827=0,FALSE,'Input and Summary Results'!$B1827)</f>
        <v>0</v>
      </c>
      <c r="C2245" t="b">
        <f>IF(OR(B2245=0,'Input and Summary Results'!D1827=0,'Input and Summary Results'!D1827=""),FALSE,'Input and Summary Results'!$D1827)</f>
        <v>0</v>
      </c>
      <c r="D2245" t="b">
        <f>IF(OR(B2245=0,'Input and Summary Results'!E1827=0),FALSE,'Input and Summary Results'!$E1827)</f>
        <v>0</v>
      </c>
      <c r="E2245" t="b">
        <f t="shared" si="134"/>
        <v>0</v>
      </c>
      <c r="F2245" t="b">
        <f t="shared" si="135"/>
        <v>0</v>
      </c>
      <c r="G2245" t="b">
        <f>IF('Input and Summary Results'!$J$4="yes",IF(C2245=FALSE,FALSE,IF('Data Transformation'!E2245&lt;$R$10,E2245,$R$10)),IF(C2245=FALSE,FALSE,IF(C2245&lt;$R$10,C2245,$R$10)))</f>
        <v>0</v>
      </c>
      <c r="H2245" t="b">
        <f>IF('Input and Summary Results'!$J$4="yes",'Data Transformation'!F2245,'Data Transformation'!D2245)</f>
        <v>0</v>
      </c>
      <c r="I2245" t="str">
        <f t="shared" ref="I2245:I2308" si="136">IF(G2245=FALSE,"",B2245)</f>
        <v/>
      </c>
    </row>
    <row r="2246" spans="2:9" x14ac:dyDescent="0.55000000000000004">
      <c r="B2246" t="b">
        <f>IF('Input and Summary Results'!D1828=0,FALSE,'Input and Summary Results'!$B1828)</f>
        <v>0</v>
      </c>
      <c r="C2246" t="b">
        <f>IF(OR(B2246=0,'Input and Summary Results'!D1828=0,'Input and Summary Results'!D1828=""),FALSE,'Input and Summary Results'!$D1828)</f>
        <v>0</v>
      </c>
      <c r="D2246" t="b">
        <f>IF(OR(B2246=0,'Input and Summary Results'!E1828=0),FALSE,'Input and Summary Results'!$E1828)</f>
        <v>0</v>
      </c>
      <c r="E2246" t="b">
        <f t="shared" si="134"/>
        <v>0</v>
      </c>
      <c r="F2246" t="b">
        <f t="shared" si="135"/>
        <v>0</v>
      </c>
      <c r="G2246" t="b">
        <f>IF('Input and Summary Results'!$J$4="yes",IF(C2246=FALSE,FALSE,IF('Data Transformation'!E2246&lt;$R$10,E2246,$R$10)),IF(C2246=FALSE,FALSE,IF(C2246&lt;$R$10,C2246,$R$10)))</f>
        <v>0</v>
      </c>
      <c r="H2246" t="b">
        <f>IF('Input and Summary Results'!$J$4="yes",'Data Transformation'!F2246,'Data Transformation'!D2246)</f>
        <v>0</v>
      </c>
      <c r="I2246" t="str">
        <f t="shared" si="136"/>
        <v/>
      </c>
    </row>
    <row r="2247" spans="2:9" x14ac:dyDescent="0.55000000000000004">
      <c r="B2247" t="b">
        <f>IF('Input and Summary Results'!D1829=0,FALSE,'Input and Summary Results'!$B1829)</f>
        <v>0</v>
      </c>
      <c r="C2247" t="b">
        <f>IF(OR(B2247=0,'Input and Summary Results'!D1829=0,'Input and Summary Results'!D1829=""),FALSE,'Input and Summary Results'!$D1829)</f>
        <v>0</v>
      </c>
      <c r="D2247" t="b">
        <f>IF(OR(B2247=0,'Input and Summary Results'!E1829=0),FALSE,'Input and Summary Results'!$E1829)</f>
        <v>0</v>
      </c>
      <c r="E2247" t="b">
        <f t="shared" si="134"/>
        <v>0</v>
      </c>
      <c r="F2247" t="b">
        <f t="shared" si="135"/>
        <v>0</v>
      </c>
      <c r="G2247" t="b">
        <f>IF('Input and Summary Results'!$J$4="yes",IF(C2247=FALSE,FALSE,IF('Data Transformation'!E2247&lt;$R$10,E2247,$R$10)),IF(C2247=FALSE,FALSE,IF(C2247&lt;$R$10,C2247,$R$10)))</f>
        <v>0</v>
      </c>
      <c r="H2247" t="b">
        <f>IF('Input and Summary Results'!$J$4="yes",'Data Transformation'!F2247,'Data Transformation'!D2247)</f>
        <v>0</v>
      </c>
      <c r="I2247" t="str">
        <f t="shared" si="136"/>
        <v/>
      </c>
    </row>
    <row r="2248" spans="2:9" x14ac:dyDescent="0.55000000000000004">
      <c r="B2248" t="b">
        <f>IF('Input and Summary Results'!D1830=0,FALSE,'Input and Summary Results'!$B1830)</f>
        <v>0</v>
      </c>
      <c r="C2248" t="b">
        <f>IF(OR(B2248=0,'Input and Summary Results'!D1830=0,'Input and Summary Results'!D1830=""),FALSE,'Input and Summary Results'!$D1830)</f>
        <v>0</v>
      </c>
      <c r="D2248" t="b">
        <f>IF(OR(B2248=0,'Input and Summary Results'!E1830=0),FALSE,'Input and Summary Results'!$E1830)</f>
        <v>0</v>
      </c>
      <c r="E2248" t="b">
        <f t="shared" si="134"/>
        <v>0</v>
      </c>
      <c r="F2248" t="b">
        <f t="shared" si="135"/>
        <v>0</v>
      </c>
      <c r="G2248" t="b">
        <f>IF('Input and Summary Results'!$J$4="yes",IF(C2248=FALSE,FALSE,IF('Data Transformation'!E2248&lt;$R$10,E2248,$R$10)),IF(C2248=FALSE,FALSE,IF(C2248&lt;$R$10,C2248,$R$10)))</f>
        <v>0</v>
      </c>
      <c r="H2248" t="b">
        <f>IF('Input and Summary Results'!$J$4="yes",'Data Transformation'!F2248,'Data Transformation'!D2248)</f>
        <v>0</v>
      </c>
      <c r="I2248" t="str">
        <f t="shared" si="136"/>
        <v/>
      </c>
    </row>
    <row r="2249" spans="2:9" x14ac:dyDescent="0.55000000000000004">
      <c r="B2249" t="b">
        <f>IF('Input and Summary Results'!D1831=0,FALSE,'Input and Summary Results'!$B1831)</f>
        <v>0</v>
      </c>
      <c r="C2249" t="b">
        <f>IF(OR(B2249=0,'Input and Summary Results'!D1831=0,'Input and Summary Results'!D1831=""),FALSE,'Input and Summary Results'!$D1831)</f>
        <v>0</v>
      </c>
      <c r="D2249" t="b">
        <f>IF(OR(B2249=0,'Input and Summary Results'!E1831=0),FALSE,'Input and Summary Results'!$E1831)</f>
        <v>0</v>
      </c>
      <c r="E2249" t="b">
        <f t="shared" si="134"/>
        <v>0</v>
      </c>
      <c r="F2249" t="b">
        <f t="shared" si="135"/>
        <v>0</v>
      </c>
      <c r="G2249" t="b">
        <f>IF('Input and Summary Results'!$J$4="yes",IF(C2249=FALSE,FALSE,IF('Data Transformation'!E2249&lt;$R$10,E2249,$R$10)),IF(C2249=FALSE,FALSE,IF(C2249&lt;$R$10,C2249,$R$10)))</f>
        <v>0</v>
      </c>
      <c r="H2249" t="b">
        <f>IF('Input and Summary Results'!$J$4="yes",'Data Transformation'!F2249,'Data Transformation'!D2249)</f>
        <v>0</v>
      </c>
      <c r="I2249" t="str">
        <f t="shared" si="136"/>
        <v/>
      </c>
    </row>
    <row r="2250" spans="2:9" x14ac:dyDescent="0.55000000000000004">
      <c r="B2250" t="b">
        <f>IF('Input and Summary Results'!D1832=0,FALSE,'Input and Summary Results'!$B1832)</f>
        <v>0</v>
      </c>
      <c r="C2250" t="b">
        <f>IF(OR(B2250=0,'Input and Summary Results'!D1832=0,'Input and Summary Results'!D1832=""),FALSE,'Input and Summary Results'!$D1832)</f>
        <v>0</v>
      </c>
      <c r="D2250" t="b">
        <f>IF(OR(B2250=0,'Input and Summary Results'!E1832=0),FALSE,'Input and Summary Results'!$E1832)</f>
        <v>0</v>
      </c>
      <c r="E2250" t="b">
        <f t="shared" si="134"/>
        <v>0</v>
      </c>
      <c r="F2250" t="b">
        <f t="shared" si="135"/>
        <v>0</v>
      </c>
      <c r="G2250" t="b">
        <f>IF('Input and Summary Results'!$J$4="yes",IF(C2250=FALSE,FALSE,IF('Data Transformation'!E2250&lt;$R$10,E2250,$R$10)),IF(C2250=FALSE,FALSE,IF(C2250&lt;$R$10,C2250,$R$10)))</f>
        <v>0</v>
      </c>
      <c r="H2250" t="b">
        <f>IF('Input and Summary Results'!$J$4="yes",'Data Transformation'!F2250,'Data Transformation'!D2250)</f>
        <v>0</v>
      </c>
      <c r="I2250" t="str">
        <f t="shared" si="136"/>
        <v/>
      </c>
    </row>
    <row r="2251" spans="2:9" x14ac:dyDescent="0.55000000000000004">
      <c r="B2251" t="b">
        <f>IF('Input and Summary Results'!D1833=0,FALSE,'Input and Summary Results'!$B1833)</f>
        <v>0</v>
      </c>
      <c r="C2251" t="b">
        <f>IF(OR(B2251=0,'Input and Summary Results'!D1833=0,'Input and Summary Results'!D1833=""),FALSE,'Input and Summary Results'!$D1833)</f>
        <v>0</v>
      </c>
      <c r="D2251" t="b">
        <f>IF(OR(B2251=0,'Input and Summary Results'!E1833=0),FALSE,'Input and Summary Results'!$E1833)</f>
        <v>0</v>
      </c>
      <c r="E2251" t="b">
        <f t="shared" si="134"/>
        <v>0</v>
      </c>
      <c r="F2251" t="b">
        <f t="shared" si="135"/>
        <v>0</v>
      </c>
      <c r="G2251" t="b">
        <f>IF('Input and Summary Results'!$J$4="yes",IF(C2251=FALSE,FALSE,IF('Data Transformation'!E2251&lt;$R$10,E2251,$R$10)),IF(C2251=FALSE,FALSE,IF(C2251&lt;$R$10,C2251,$R$10)))</f>
        <v>0</v>
      </c>
      <c r="H2251" t="b">
        <f>IF('Input and Summary Results'!$J$4="yes",'Data Transformation'!F2251,'Data Transformation'!D2251)</f>
        <v>0</v>
      </c>
      <c r="I2251" t="str">
        <f t="shared" si="136"/>
        <v/>
      </c>
    </row>
    <row r="2252" spans="2:9" x14ac:dyDescent="0.55000000000000004">
      <c r="B2252" t="b">
        <f>IF('Input and Summary Results'!D1834=0,FALSE,'Input and Summary Results'!$B1834)</f>
        <v>0</v>
      </c>
      <c r="C2252" t="b">
        <f>IF(OR(B2252=0,'Input and Summary Results'!D1834=0,'Input and Summary Results'!D1834=""),FALSE,'Input and Summary Results'!$D1834)</f>
        <v>0</v>
      </c>
      <c r="D2252" t="b">
        <f>IF(OR(B2252=0,'Input and Summary Results'!E1834=0),FALSE,'Input and Summary Results'!$E1834)</f>
        <v>0</v>
      </c>
      <c r="E2252" t="b">
        <f t="shared" si="134"/>
        <v>0</v>
      </c>
      <c r="F2252" t="b">
        <f t="shared" si="135"/>
        <v>0</v>
      </c>
      <c r="G2252" t="b">
        <f>IF('Input and Summary Results'!$J$4="yes",IF(C2252=FALSE,FALSE,IF('Data Transformation'!E2252&lt;$R$10,E2252,$R$10)),IF(C2252=FALSE,FALSE,IF(C2252&lt;$R$10,C2252,$R$10)))</f>
        <v>0</v>
      </c>
      <c r="H2252" t="b">
        <f>IF('Input and Summary Results'!$J$4="yes",'Data Transformation'!F2252,'Data Transformation'!D2252)</f>
        <v>0</v>
      </c>
      <c r="I2252" t="str">
        <f t="shared" si="136"/>
        <v/>
      </c>
    </row>
    <row r="2253" spans="2:9" x14ac:dyDescent="0.55000000000000004">
      <c r="B2253" t="b">
        <f>IF('Input and Summary Results'!D1835=0,FALSE,'Input and Summary Results'!$B1835)</f>
        <v>0</v>
      </c>
      <c r="C2253" t="b">
        <f>IF(OR(B2253=0,'Input and Summary Results'!D1835=0,'Input and Summary Results'!D1835=""),FALSE,'Input and Summary Results'!$D1835)</f>
        <v>0</v>
      </c>
      <c r="D2253" t="b">
        <f>IF(OR(B2253=0,'Input and Summary Results'!E1835=0),FALSE,'Input and Summary Results'!$E1835)</f>
        <v>0</v>
      </c>
      <c r="E2253" t="b">
        <f t="shared" si="134"/>
        <v>0</v>
      </c>
      <c r="F2253" t="b">
        <f t="shared" si="135"/>
        <v>0</v>
      </c>
      <c r="G2253" t="b">
        <f>IF('Input and Summary Results'!$J$4="yes",IF(C2253=FALSE,FALSE,IF('Data Transformation'!E2253&lt;$R$10,E2253,$R$10)),IF(C2253=FALSE,FALSE,IF(C2253&lt;$R$10,C2253,$R$10)))</f>
        <v>0</v>
      </c>
      <c r="H2253" t="b">
        <f>IF('Input and Summary Results'!$J$4="yes",'Data Transformation'!F2253,'Data Transformation'!D2253)</f>
        <v>0</v>
      </c>
      <c r="I2253" t="str">
        <f t="shared" si="136"/>
        <v/>
      </c>
    </row>
    <row r="2254" spans="2:9" x14ac:dyDescent="0.55000000000000004">
      <c r="B2254" t="b">
        <f>IF('Input and Summary Results'!D1836=0,FALSE,'Input and Summary Results'!$B1836)</f>
        <v>0</v>
      </c>
      <c r="C2254" t="b">
        <f>IF(OR(B2254=0,'Input and Summary Results'!D1836=0,'Input and Summary Results'!D1836=""),FALSE,'Input and Summary Results'!$D1836)</f>
        <v>0</v>
      </c>
      <c r="D2254" t="b">
        <f>IF(OR(B2254=0,'Input and Summary Results'!E1836=0),FALSE,'Input and Summary Results'!$E1836)</f>
        <v>0</v>
      </c>
      <c r="E2254" t="b">
        <f t="shared" si="134"/>
        <v>0</v>
      </c>
      <c r="F2254" t="b">
        <f t="shared" si="135"/>
        <v>0</v>
      </c>
      <c r="G2254" t="b">
        <f>IF('Input and Summary Results'!$J$4="yes",IF(C2254=FALSE,FALSE,IF('Data Transformation'!E2254&lt;$R$10,E2254,$R$10)),IF(C2254=FALSE,FALSE,IF(C2254&lt;$R$10,C2254,$R$10)))</f>
        <v>0</v>
      </c>
      <c r="H2254" t="b">
        <f>IF('Input and Summary Results'!$J$4="yes",'Data Transformation'!F2254,'Data Transformation'!D2254)</f>
        <v>0</v>
      </c>
      <c r="I2254" t="str">
        <f t="shared" si="136"/>
        <v/>
      </c>
    </row>
    <row r="2255" spans="2:9" x14ac:dyDescent="0.55000000000000004">
      <c r="B2255" t="b">
        <f>IF('Input and Summary Results'!D1837=0,FALSE,'Input and Summary Results'!$B1837)</f>
        <v>0</v>
      </c>
      <c r="C2255" t="b">
        <f>IF(OR(B2255=0,'Input and Summary Results'!D1837=0,'Input and Summary Results'!D1837=""),FALSE,'Input and Summary Results'!$D1837)</f>
        <v>0</v>
      </c>
      <c r="D2255" t="b">
        <f>IF(OR(B2255=0,'Input and Summary Results'!E1837=0),FALSE,'Input and Summary Results'!$E1837)</f>
        <v>0</v>
      </c>
      <c r="E2255" t="b">
        <f t="shared" si="134"/>
        <v>0</v>
      </c>
      <c r="F2255" t="b">
        <f t="shared" si="135"/>
        <v>0</v>
      </c>
      <c r="G2255" t="b">
        <f>IF('Input and Summary Results'!$J$4="yes",IF(C2255=FALSE,FALSE,IF('Data Transformation'!E2255&lt;$R$10,E2255,$R$10)),IF(C2255=FALSE,FALSE,IF(C2255&lt;$R$10,C2255,$R$10)))</f>
        <v>0</v>
      </c>
      <c r="H2255" t="b">
        <f>IF('Input and Summary Results'!$J$4="yes",'Data Transformation'!F2255,'Data Transformation'!D2255)</f>
        <v>0</v>
      </c>
      <c r="I2255" t="str">
        <f t="shared" si="136"/>
        <v/>
      </c>
    </row>
    <row r="2256" spans="2:9" x14ac:dyDescent="0.55000000000000004">
      <c r="B2256" t="b">
        <f>IF('Input and Summary Results'!D1838=0,FALSE,'Input and Summary Results'!$B1838)</f>
        <v>0</v>
      </c>
      <c r="C2256" t="b">
        <f>IF(OR(B2256=0,'Input and Summary Results'!D1838=0,'Input and Summary Results'!D1838=""),FALSE,'Input and Summary Results'!$D1838)</f>
        <v>0</v>
      </c>
      <c r="D2256" t="b">
        <f>IF(OR(B2256=0,'Input and Summary Results'!E1838=0),FALSE,'Input and Summary Results'!$E1838)</f>
        <v>0</v>
      </c>
      <c r="E2256" t="b">
        <f t="shared" si="134"/>
        <v>0</v>
      </c>
      <c r="F2256" t="b">
        <f t="shared" si="135"/>
        <v>0</v>
      </c>
      <c r="G2256" t="b">
        <f>IF('Input and Summary Results'!$J$4="yes",IF(C2256=FALSE,FALSE,IF('Data Transformation'!E2256&lt;$R$10,E2256,$R$10)),IF(C2256=FALSE,FALSE,IF(C2256&lt;$R$10,C2256,$R$10)))</f>
        <v>0</v>
      </c>
      <c r="H2256" t="b">
        <f>IF('Input and Summary Results'!$J$4="yes",'Data Transformation'!F2256,'Data Transformation'!D2256)</f>
        <v>0</v>
      </c>
      <c r="I2256" t="str">
        <f t="shared" si="136"/>
        <v/>
      </c>
    </row>
    <row r="2257" spans="2:9" x14ac:dyDescent="0.55000000000000004">
      <c r="B2257" t="b">
        <f>IF('Input and Summary Results'!D1839=0,FALSE,'Input and Summary Results'!$B1839)</f>
        <v>0</v>
      </c>
      <c r="C2257" t="b">
        <f>IF(OR(B2257=0,'Input and Summary Results'!D1839=0,'Input and Summary Results'!D1839=""),FALSE,'Input and Summary Results'!$D1839)</f>
        <v>0</v>
      </c>
      <c r="D2257" t="b">
        <f>IF(OR(B2257=0,'Input and Summary Results'!E1839=0),FALSE,'Input and Summary Results'!$E1839)</f>
        <v>0</v>
      </c>
      <c r="E2257" t="b">
        <f t="shared" si="134"/>
        <v>0</v>
      </c>
      <c r="F2257" t="b">
        <f t="shared" si="135"/>
        <v>0</v>
      </c>
      <c r="G2257" t="b">
        <f>IF('Input and Summary Results'!$J$4="yes",IF(C2257=FALSE,FALSE,IF('Data Transformation'!E2257&lt;$R$10,E2257,$R$10)),IF(C2257=FALSE,FALSE,IF(C2257&lt;$R$10,C2257,$R$10)))</f>
        <v>0</v>
      </c>
      <c r="H2257" t="b">
        <f>IF('Input and Summary Results'!$J$4="yes",'Data Transformation'!F2257,'Data Transformation'!D2257)</f>
        <v>0</v>
      </c>
      <c r="I2257" t="str">
        <f t="shared" si="136"/>
        <v/>
      </c>
    </row>
    <row r="2258" spans="2:9" x14ac:dyDescent="0.55000000000000004">
      <c r="B2258" t="b">
        <f>IF('Input and Summary Results'!D1840=0,FALSE,'Input and Summary Results'!$B1840)</f>
        <v>0</v>
      </c>
      <c r="C2258" t="b">
        <f>IF(OR(B2258=0,'Input and Summary Results'!D1840=0,'Input and Summary Results'!D1840=""),FALSE,'Input and Summary Results'!$D1840)</f>
        <v>0</v>
      </c>
      <c r="D2258" t="b">
        <f>IF(OR(B2258=0,'Input and Summary Results'!E1840=0),FALSE,'Input and Summary Results'!$E1840)</f>
        <v>0</v>
      </c>
      <c r="E2258" t="b">
        <f t="shared" si="134"/>
        <v>0</v>
      </c>
      <c r="F2258" t="b">
        <f t="shared" si="135"/>
        <v>0</v>
      </c>
      <c r="G2258" t="b">
        <f>IF('Input and Summary Results'!$J$4="yes",IF(C2258=FALSE,FALSE,IF('Data Transformation'!E2258&lt;$R$10,E2258,$R$10)),IF(C2258=FALSE,FALSE,IF(C2258&lt;$R$10,C2258,$R$10)))</f>
        <v>0</v>
      </c>
      <c r="H2258" t="b">
        <f>IF('Input and Summary Results'!$J$4="yes",'Data Transformation'!F2258,'Data Transformation'!D2258)</f>
        <v>0</v>
      </c>
      <c r="I2258" t="str">
        <f t="shared" si="136"/>
        <v/>
      </c>
    </row>
    <row r="2259" spans="2:9" x14ac:dyDescent="0.55000000000000004">
      <c r="B2259" t="b">
        <f>IF('Input and Summary Results'!D1841=0,FALSE,'Input and Summary Results'!$B1841)</f>
        <v>0</v>
      </c>
      <c r="C2259" t="b">
        <f>IF(OR(B2259=0,'Input and Summary Results'!D1841=0,'Input and Summary Results'!D1841=""),FALSE,'Input and Summary Results'!$D1841)</f>
        <v>0</v>
      </c>
      <c r="D2259" t="b">
        <f>IF(OR(B2259=0,'Input and Summary Results'!E1841=0),FALSE,'Input and Summary Results'!$E1841)</f>
        <v>0</v>
      </c>
      <c r="E2259" t="b">
        <f t="shared" si="134"/>
        <v>0</v>
      </c>
      <c r="F2259" t="b">
        <f t="shared" si="135"/>
        <v>0</v>
      </c>
      <c r="G2259" t="b">
        <f>IF('Input and Summary Results'!$J$4="yes",IF(C2259=FALSE,FALSE,IF('Data Transformation'!E2259&lt;$R$10,E2259,$R$10)),IF(C2259=FALSE,FALSE,IF(C2259&lt;$R$10,C2259,$R$10)))</f>
        <v>0</v>
      </c>
      <c r="H2259" t="b">
        <f>IF('Input and Summary Results'!$J$4="yes",'Data Transformation'!F2259,'Data Transformation'!D2259)</f>
        <v>0</v>
      </c>
      <c r="I2259" t="str">
        <f t="shared" si="136"/>
        <v/>
      </c>
    </row>
    <row r="2260" spans="2:9" x14ac:dyDescent="0.55000000000000004">
      <c r="B2260" t="b">
        <f>IF('Input and Summary Results'!D1842=0,FALSE,'Input and Summary Results'!$B1842)</f>
        <v>0</v>
      </c>
      <c r="C2260" t="b">
        <f>IF(OR(B2260=0,'Input and Summary Results'!D1842=0,'Input and Summary Results'!D1842=""),FALSE,'Input and Summary Results'!$D1842)</f>
        <v>0</v>
      </c>
      <c r="D2260" t="b">
        <f>IF(OR(B2260=0,'Input and Summary Results'!E1842=0),FALSE,'Input and Summary Results'!$E1842)</f>
        <v>0</v>
      </c>
      <c r="E2260" t="b">
        <f t="shared" si="134"/>
        <v>0</v>
      </c>
      <c r="F2260" t="b">
        <f t="shared" si="135"/>
        <v>0</v>
      </c>
      <c r="G2260" t="b">
        <f>IF('Input and Summary Results'!$J$4="yes",IF(C2260=FALSE,FALSE,IF('Data Transformation'!E2260&lt;$R$10,E2260,$R$10)),IF(C2260=FALSE,FALSE,IF(C2260&lt;$R$10,C2260,$R$10)))</f>
        <v>0</v>
      </c>
      <c r="H2260" t="b">
        <f>IF('Input and Summary Results'!$J$4="yes",'Data Transformation'!F2260,'Data Transformation'!D2260)</f>
        <v>0</v>
      </c>
      <c r="I2260" t="str">
        <f t="shared" si="136"/>
        <v/>
      </c>
    </row>
    <row r="2261" spans="2:9" x14ac:dyDescent="0.55000000000000004">
      <c r="B2261" t="b">
        <f>IF('Input and Summary Results'!D1843=0,FALSE,'Input and Summary Results'!$B1843)</f>
        <v>0</v>
      </c>
      <c r="C2261" t="b">
        <f>IF(OR(B2261=0,'Input and Summary Results'!D1843=0,'Input and Summary Results'!D1843=""),FALSE,'Input and Summary Results'!$D1843)</f>
        <v>0</v>
      </c>
      <c r="D2261" t="b">
        <f>IF(OR(B2261=0,'Input and Summary Results'!E1843=0),FALSE,'Input and Summary Results'!$E1843)</f>
        <v>0</v>
      </c>
      <c r="E2261" t="b">
        <f t="shared" si="134"/>
        <v>0</v>
      </c>
      <c r="F2261" t="b">
        <f t="shared" si="135"/>
        <v>0</v>
      </c>
      <c r="G2261" t="b">
        <f>IF('Input and Summary Results'!$J$4="yes",IF(C2261=FALSE,FALSE,IF('Data Transformation'!E2261&lt;$R$10,E2261,$R$10)),IF(C2261=FALSE,FALSE,IF(C2261&lt;$R$10,C2261,$R$10)))</f>
        <v>0</v>
      </c>
      <c r="H2261" t="b">
        <f>IF('Input and Summary Results'!$J$4="yes",'Data Transformation'!F2261,'Data Transformation'!D2261)</f>
        <v>0</v>
      </c>
      <c r="I2261" t="str">
        <f t="shared" si="136"/>
        <v/>
      </c>
    </row>
    <row r="2262" spans="2:9" x14ac:dyDescent="0.55000000000000004">
      <c r="B2262" t="b">
        <f>IF('Input and Summary Results'!D1844=0,FALSE,'Input and Summary Results'!$B1844)</f>
        <v>0</v>
      </c>
      <c r="C2262" t="b">
        <f>IF(OR(B2262=0,'Input and Summary Results'!D1844=0,'Input and Summary Results'!D1844=""),FALSE,'Input and Summary Results'!$D1844)</f>
        <v>0</v>
      </c>
      <c r="D2262" t="b">
        <f>IF(OR(B2262=0,'Input and Summary Results'!E1844=0),FALSE,'Input and Summary Results'!$E1844)</f>
        <v>0</v>
      </c>
      <c r="E2262" t="b">
        <f t="shared" si="134"/>
        <v>0</v>
      </c>
      <c r="F2262" t="b">
        <f t="shared" si="135"/>
        <v>0</v>
      </c>
      <c r="G2262" t="b">
        <f>IF('Input and Summary Results'!$J$4="yes",IF(C2262=FALSE,FALSE,IF('Data Transformation'!E2262&lt;$R$10,E2262,$R$10)),IF(C2262=FALSE,FALSE,IF(C2262&lt;$R$10,C2262,$R$10)))</f>
        <v>0</v>
      </c>
      <c r="H2262" t="b">
        <f>IF('Input and Summary Results'!$J$4="yes",'Data Transformation'!F2262,'Data Transformation'!D2262)</f>
        <v>0</v>
      </c>
      <c r="I2262" t="str">
        <f t="shared" si="136"/>
        <v/>
      </c>
    </row>
    <row r="2263" spans="2:9" x14ac:dyDescent="0.55000000000000004">
      <c r="B2263" t="b">
        <f>IF('Input and Summary Results'!D1845=0,FALSE,'Input and Summary Results'!$B1845)</f>
        <v>0</v>
      </c>
      <c r="C2263" t="b">
        <f>IF(OR(B2263=0,'Input and Summary Results'!D1845=0,'Input and Summary Results'!D1845=""),FALSE,'Input and Summary Results'!$D1845)</f>
        <v>0</v>
      </c>
      <c r="D2263" t="b">
        <f>IF(OR(B2263=0,'Input and Summary Results'!E1845=0),FALSE,'Input and Summary Results'!$E1845)</f>
        <v>0</v>
      </c>
      <c r="E2263" t="b">
        <f t="shared" si="134"/>
        <v>0</v>
      </c>
      <c r="F2263" t="b">
        <f t="shared" si="135"/>
        <v>0</v>
      </c>
      <c r="G2263" t="b">
        <f>IF('Input and Summary Results'!$J$4="yes",IF(C2263=FALSE,FALSE,IF('Data Transformation'!E2263&lt;$R$10,E2263,$R$10)),IF(C2263=FALSE,FALSE,IF(C2263&lt;$R$10,C2263,$R$10)))</f>
        <v>0</v>
      </c>
      <c r="H2263" t="b">
        <f>IF('Input and Summary Results'!$J$4="yes",'Data Transformation'!F2263,'Data Transformation'!D2263)</f>
        <v>0</v>
      </c>
      <c r="I2263" t="str">
        <f t="shared" si="136"/>
        <v/>
      </c>
    </row>
    <row r="2264" spans="2:9" x14ac:dyDescent="0.55000000000000004">
      <c r="B2264" t="b">
        <f>IF('Input and Summary Results'!D1846=0,FALSE,'Input and Summary Results'!$B1846)</f>
        <v>0</v>
      </c>
      <c r="C2264" t="b">
        <f>IF(OR(B2264=0,'Input and Summary Results'!D1846=0,'Input and Summary Results'!D1846=""),FALSE,'Input and Summary Results'!$D1846)</f>
        <v>0</v>
      </c>
      <c r="D2264" t="b">
        <f>IF(OR(B2264=0,'Input and Summary Results'!E1846=0),FALSE,'Input and Summary Results'!$E1846)</f>
        <v>0</v>
      </c>
      <c r="E2264" t="b">
        <f t="shared" si="134"/>
        <v>0</v>
      </c>
      <c r="F2264" t="b">
        <f t="shared" si="135"/>
        <v>0</v>
      </c>
      <c r="G2264" t="b">
        <f>IF('Input and Summary Results'!$J$4="yes",IF(C2264=FALSE,FALSE,IF('Data Transformation'!E2264&lt;$R$10,E2264,$R$10)),IF(C2264=FALSE,FALSE,IF(C2264&lt;$R$10,C2264,$R$10)))</f>
        <v>0</v>
      </c>
      <c r="H2264" t="b">
        <f>IF('Input and Summary Results'!$J$4="yes",'Data Transformation'!F2264,'Data Transformation'!D2264)</f>
        <v>0</v>
      </c>
      <c r="I2264" t="str">
        <f t="shared" si="136"/>
        <v/>
      </c>
    </row>
    <row r="2265" spans="2:9" x14ac:dyDescent="0.55000000000000004">
      <c r="B2265" t="b">
        <f>IF('Input and Summary Results'!D1847=0,FALSE,'Input and Summary Results'!$B1847)</f>
        <v>0</v>
      </c>
      <c r="C2265" t="b">
        <f>IF(OR(B2265=0,'Input and Summary Results'!D1847=0,'Input and Summary Results'!D1847=""),FALSE,'Input and Summary Results'!$D1847)</f>
        <v>0</v>
      </c>
      <c r="D2265" t="b">
        <f>IF(OR(B2265=0,'Input and Summary Results'!E1847=0),FALSE,'Input and Summary Results'!$E1847)</f>
        <v>0</v>
      </c>
      <c r="E2265" t="b">
        <f t="shared" si="134"/>
        <v>0</v>
      </c>
      <c r="F2265" t="b">
        <f t="shared" si="135"/>
        <v>0</v>
      </c>
      <c r="G2265" t="b">
        <f>IF('Input and Summary Results'!$J$4="yes",IF(C2265=FALSE,FALSE,IF('Data Transformation'!E2265&lt;$R$10,E2265,$R$10)),IF(C2265=FALSE,FALSE,IF(C2265&lt;$R$10,C2265,$R$10)))</f>
        <v>0</v>
      </c>
      <c r="H2265" t="b">
        <f>IF('Input and Summary Results'!$J$4="yes",'Data Transformation'!F2265,'Data Transformation'!D2265)</f>
        <v>0</v>
      </c>
      <c r="I2265" t="str">
        <f t="shared" si="136"/>
        <v/>
      </c>
    </row>
    <row r="2266" spans="2:9" x14ac:dyDescent="0.55000000000000004">
      <c r="B2266" t="b">
        <f>IF('Input and Summary Results'!D1848=0,FALSE,'Input and Summary Results'!$B1848)</f>
        <v>0</v>
      </c>
      <c r="C2266" t="b">
        <f>IF(OR(B2266=0,'Input and Summary Results'!D1848=0,'Input and Summary Results'!D1848=""),FALSE,'Input and Summary Results'!$D1848)</f>
        <v>0</v>
      </c>
      <c r="D2266" t="b">
        <f>IF(OR(B2266=0,'Input and Summary Results'!E1848=0),FALSE,'Input and Summary Results'!$E1848)</f>
        <v>0</v>
      </c>
      <c r="E2266" t="b">
        <f t="shared" si="134"/>
        <v>0</v>
      </c>
      <c r="F2266" t="b">
        <f t="shared" si="135"/>
        <v>0</v>
      </c>
      <c r="G2266" t="b">
        <f>IF('Input and Summary Results'!$J$4="yes",IF(C2266=FALSE,FALSE,IF('Data Transformation'!E2266&lt;$R$10,E2266,$R$10)),IF(C2266=FALSE,FALSE,IF(C2266&lt;$R$10,C2266,$R$10)))</f>
        <v>0</v>
      </c>
      <c r="H2266" t="b">
        <f>IF('Input and Summary Results'!$J$4="yes",'Data Transformation'!F2266,'Data Transformation'!D2266)</f>
        <v>0</v>
      </c>
      <c r="I2266" t="str">
        <f t="shared" si="136"/>
        <v/>
      </c>
    </row>
    <row r="2267" spans="2:9" x14ac:dyDescent="0.55000000000000004">
      <c r="B2267" t="b">
        <f>IF('Input and Summary Results'!D1849=0,FALSE,'Input and Summary Results'!$B1849)</f>
        <v>0</v>
      </c>
      <c r="C2267" t="b">
        <f>IF(OR(B2267=0,'Input and Summary Results'!D1849=0,'Input and Summary Results'!D1849=""),FALSE,'Input and Summary Results'!$D1849)</f>
        <v>0</v>
      </c>
      <c r="D2267" t="b">
        <f>IF(OR(B2267=0,'Input and Summary Results'!E1849=0),FALSE,'Input and Summary Results'!$E1849)</f>
        <v>0</v>
      </c>
      <c r="E2267" t="b">
        <f t="shared" si="134"/>
        <v>0</v>
      </c>
      <c r="F2267" t="b">
        <f t="shared" si="135"/>
        <v>0</v>
      </c>
      <c r="G2267" t="b">
        <f>IF('Input and Summary Results'!$J$4="yes",IF(C2267=FALSE,FALSE,IF('Data Transformation'!E2267&lt;$R$10,E2267,$R$10)),IF(C2267=FALSE,FALSE,IF(C2267&lt;$R$10,C2267,$R$10)))</f>
        <v>0</v>
      </c>
      <c r="H2267" t="b">
        <f>IF('Input and Summary Results'!$J$4="yes",'Data Transformation'!F2267,'Data Transformation'!D2267)</f>
        <v>0</v>
      </c>
      <c r="I2267" t="str">
        <f t="shared" si="136"/>
        <v/>
      </c>
    </row>
    <row r="2268" spans="2:9" x14ac:dyDescent="0.55000000000000004">
      <c r="B2268" t="b">
        <f>IF('Input and Summary Results'!D1850=0,FALSE,'Input and Summary Results'!$B1850)</f>
        <v>0</v>
      </c>
      <c r="C2268" t="b">
        <f>IF(OR(B2268=0,'Input and Summary Results'!D1850=0,'Input and Summary Results'!D1850=""),FALSE,'Input and Summary Results'!$D1850)</f>
        <v>0</v>
      </c>
      <c r="D2268" t="b">
        <f>IF(OR(B2268=0,'Input and Summary Results'!E1850=0),FALSE,'Input and Summary Results'!$E1850)</f>
        <v>0</v>
      </c>
      <c r="E2268" t="b">
        <f t="shared" si="134"/>
        <v>0</v>
      </c>
      <c r="F2268" t="b">
        <f t="shared" si="135"/>
        <v>0</v>
      </c>
      <c r="G2268" t="b">
        <f>IF('Input and Summary Results'!$J$4="yes",IF(C2268=FALSE,FALSE,IF('Data Transformation'!E2268&lt;$R$10,E2268,$R$10)),IF(C2268=FALSE,FALSE,IF(C2268&lt;$R$10,C2268,$R$10)))</f>
        <v>0</v>
      </c>
      <c r="H2268" t="b">
        <f>IF('Input and Summary Results'!$J$4="yes",'Data Transformation'!F2268,'Data Transformation'!D2268)</f>
        <v>0</v>
      </c>
      <c r="I2268" t="str">
        <f t="shared" si="136"/>
        <v/>
      </c>
    </row>
    <row r="2269" spans="2:9" x14ac:dyDescent="0.55000000000000004">
      <c r="B2269" t="b">
        <f>IF('Input and Summary Results'!D1851=0,FALSE,'Input and Summary Results'!$B1851)</f>
        <v>0</v>
      </c>
      <c r="C2269" t="b">
        <f>IF(OR(B2269=0,'Input and Summary Results'!D1851=0,'Input and Summary Results'!D1851=""),FALSE,'Input and Summary Results'!$D1851)</f>
        <v>0</v>
      </c>
      <c r="D2269" t="b">
        <f>IF(OR(B2269=0,'Input and Summary Results'!E1851=0),FALSE,'Input and Summary Results'!$E1851)</f>
        <v>0</v>
      </c>
      <c r="E2269" t="b">
        <f t="shared" si="134"/>
        <v>0</v>
      </c>
      <c r="F2269" t="b">
        <f t="shared" si="135"/>
        <v>0</v>
      </c>
      <c r="G2269" t="b">
        <f>IF('Input and Summary Results'!$J$4="yes",IF(C2269=FALSE,FALSE,IF('Data Transformation'!E2269&lt;$R$10,E2269,$R$10)),IF(C2269=FALSE,FALSE,IF(C2269&lt;$R$10,C2269,$R$10)))</f>
        <v>0</v>
      </c>
      <c r="H2269" t="b">
        <f>IF('Input and Summary Results'!$J$4="yes",'Data Transformation'!F2269,'Data Transformation'!D2269)</f>
        <v>0</v>
      </c>
      <c r="I2269" t="str">
        <f t="shared" si="136"/>
        <v/>
      </c>
    </row>
    <row r="2270" spans="2:9" x14ac:dyDescent="0.55000000000000004">
      <c r="B2270" t="b">
        <f>IF('Input and Summary Results'!D1852=0,FALSE,'Input and Summary Results'!$B1852)</f>
        <v>0</v>
      </c>
      <c r="C2270" t="b">
        <f>IF(OR(B2270=0,'Input and Summary Results'!D1852=0,'Input and Summary Results'!D1852=""),FALSE,'Input and Summary Results'!$D1852)</f>
        <v>0</v>
      </c>
      <c r="D2270" t="b">
        <f>IF(OR(B2270=0,'Input and Summary Results'!E1852=0),FALSE,'Input and Summary Results'!$E1852)</f>
        <v>0</v>
      </c>
      <c r="E2270" t="b">
        <f t="shared" si="134"/>
        <v>0</v>
      </c>
      <c r="F2270" t="b">
        <f t="shared" si="135"/>
        <v>0</v>
      </c>
      <c r="G2270" t="b">
        <f>IF('Input and Summary Results'!$J$4="yes",IF(C2270=FALSE,FALSE,IF('Data Transformation'!E2270&lt;$R$10,E2270,$R$10)),IF(C2270=FALSE,FALSE,IF(C2270&lt;$R$10,C2270,$R$10)))</f>
        <v>0</v>
      </c>
      <c r="H2270" t="b">
        <f>IF('Input and Summary Results'!$J$4="yes",'Data Transformation'!F2270,'Data Transformation'!D2270)</f>
        <v>0</v>
      </c>
      <c r="I2270" t="str">
        <f t="shared" si="136"/>
        <v/>
      </c>
    </row>
    <row r="2271" spans="2:9" x14ac:dyDescent="0.55000000000000004">
      <c r="B2271" t="b">
        <f>IF('Input and Summary Results'!D1853=0,FALSE,'Input and Summary Results'!$B1853)</f>
        <v>0</v>
      </c>
      <c r="C2271" t="b">
        <f>IF(OR(B2271=0,'Input and Summary Results'!D1853=0,'Input and Summary Results'!D1853=""),FALSE,'Input and Summary Results'!$D1853)</f>
        <v>0</v>
      </c>
      <c r="D2271" t="b">
        <f>IF(OR(B2271=0,'Input and Summary Results'!E1853=0),FALSE,'Input and Summary Results'!$E1853)</f>
        <v>0</v>
      </c>
      <c r="E2271" t="b">
        <f t="shared" si="134"/>
        <v>0</v>
      </c>
      <c r="F2271" t="b">
        <f t="shared" si="135"/>
        <v>0</v>
      </c>
      <c r="G2271" t="b">
        <f>IF('Input and Summary Results'!$J$4="yes",IF(C2271=FALSE,FALSE,IF('Data Transformation'!E2271&lt;$R$10,E2271,$R$10)),IF(C2271=FALSE,FALSE,IF(C2271&lt;$R$10,C2271,$R$10)))</f>
        <v>0</v>
      </c>
      <c r="H2271" t="b">
        <f>IF('Input and Summary Results'!$J$4="yes",'Data Transformation'!F2271,'Data Transformation'!D2271)</f>
        <v>0</v>
      </c>
      <c r="I2271" t="str">
        <f t="shared" si="136"/>
        <v/>
      </c>
    </row>
    <row r="2272" spans="2:9" x14ac:dyDescent="0.55000000000000004">
      <c r="B2272" t="b">
        <f>IF('Input and Summary Results'!D1854=0,FALSE,'Input and Summary Results'!$B1854)</f>
        <v>0</v>
      </c>
      <c r="C2272" t="b">
        <f>IF(OR(B2272=0,'Input and Summary Results'!D1854=0,'Input and Summary Results'!D1854=""),FALSE,'Input and Summary Results'!$D1854)</f>
        <v>0</v>
      </c>
      <c r="D2272" t="b">
        <f>IF(OR(B2272=0,'Input and Summary Results'!E1854=0),FALSE,'Input and Summary Results'!$E1854)</f>
        <v>0</v>
      </c>
      <c r="E2272" t="b">
        <f t="shared" si="134"/>
        <v>0</v>
      </c>
      <c r="F2272" t="b">
        <f t="shared" si="135"/>
        <v>0</v>
      </c>
      <c r="G2272" t="b">
        <f>IF('Input and Summary Results'!$J$4="yes",IF(C2272=FALSE,FALSE,IF('Data Transformation'!E2272&lt;$R$10,E2272,$R$10)),IF(C2272=FALSE,FALSE,IF(C2272&lt;$R$10,C2272,$R$10)))</f>
        <v>0</v>
      </c>
      <c r="H2272" t="b">
        <f>IF('Input and Summary Results'!$J$4="yes",'Data Transformation'!F2272,'Data Transformation'!D2272)</f>
        <v>0</v>
      </c>
      <c r="I2272" t="str">
        <f t="shared" si="136"/>
        <v/>
      </c>
    </row>
    <row r="2273" spans="2:9" x14ac:dyDescent="0.55000000000000004">
      <c r="B2273" t="b">
        <f>IF('Input and Summary Results'!D1855=0,FALSE,'Input and Summary Results'!$B1855)</f>
        <v>0</v>
      </c>
      <c r="C2273" t="b">
        <f>IF(OR(B2273=0,'Input and Summary Results'!D1855=0,'Input and Summary Results'!D1855=""),FALSE,'Input and Summary Results'!$D1855)</f>
        <v>0</v>
      </c>
      <c r="D2273" t="b">
        <f>IF(OR(B2273=0,'Input and Summary Results'!E1855=0),FALSE,'Input and Summary Results'!$E1855)</f>
        <v>0</v>
      </c>
      <c r="E2273" t="b">
        <f t="shared" si="134"/>
        <v>0</v>
      </c>
      <c r="F2273" t="b">
        <f t="shared" si="135"/>
        <v>0</v>
      </c>
      <c r="G2273" t="b">
        <f>IF('Input and Summary Results'!$J$4="yes",IF(C2273=FALSE,FALSE,IF('Data Transformation'!E2273&lt;$R$10,E2273,$R$10)),IF(C2273=FALSE,FALSE,IF(C2273&lt;$R$10,C2273,$R$10)))</f>
        <v>0</v>
      </c>
      <c r="H2273" t="b">
        <f>IF('Input and Summary Results'!$J$4="yes",'Data Transformation'!F2273,'Data Transformation'!D2273)</f>
        <v>0</v>
      </c>
      <c r="I2273" t="str">
        <f t="shared" si="136"/>
        <v/>
      </c>
    </row>
    <row r="2274" spans="2:9" x14ac:dyDescent="0.55000000000000004">
      <c r="B2274" t="b">
        <f>IF('Input and Summary Results'!D1856=0,FALSE,'Input and Summary Results'!$B1856)</f>
        <v>0</v>
      </c>
      <c r="C2274" t="b">
        <f>IF(OR(B2274=0,'Input and Summary Results'!D1856=0,'Input and Summary Results'!D1856=""),FALSE,'Input and Summary Results'!$D1856)</f>
        <v>0</v>
      </c>
      <c r="D2274" t="b">
        <f>IF(OR(B2274=0,'Input and Summary Results'!E1856=0),FALSE,'Input and Summary Results'!$E1856)</f>
        <v>0</v>
      </c>
      <c r="E2274" t="b">
        <f t="shared" si="134"/>
        <v>0</v>
      </c>
      <c r="F2274" t="b">
        <f t="shared" si="135"/>
        <v>0</v>
      </c>
      <c r="G2274" t="b">
        <f>IF('Input and Summary Results'!$J$4="yes",IF(C2274=FALSE,FALSE,IF('Data Transformation'!E2274&lt;$R$10,E2274,$R$10)),IF(C2274=FALSE,FALSE,IF(C2274&lt;$R$10,C2274,$R$10)))</f>
        <v>0</v>
      </c>
      <c r="H2274" t="b">
        <f>IF('Input and Summary Results'!$J$4="yes",'Data Transformation'!F2274,'Data Transformation'!D2274)</f>
        <v>0</v>
      </c>
      <c r="I2274" t="str">
        <f t="shared" si="136"/>
        <v/>
      </c>
    </row>
    <row r="2275" spans="2:9" x14ac:dyDescent="0.55000000000000004">
      <c r="B2275" t="b">
        <f>IF('Input and Summary Results'!D1857=0,FALSE,'Input and Summary Results'!$B1857)</f>
        <v>0</v>
      </c>
      <c r="C2275" t="b">
        <f>IF(OR(B2275=0,'Input and Summary Results'!D1857=0,'Input and Summary Results'!D1857=""),FALSE,'Input and Summary Results'!$D1857)</f>
        <v>0</v>
      </c>
      <c r="D2275" t="b">
        <f>IF(OR(B2275=0,'Input and Summary Results'!E1857=0),FALSE,'Input and Summary Results'!$E1857)</f>
        <v>0</v>
      </c>
      <c r="E2275" t="b">
        <f t="shared" si="134"/>
        <v>0</v>
      </c>
      <c r="F2275" t="b">
        <f t="shared" si="135"/>
        <v>0</v>
      </c>
      <c r="G2275" t="b">
        <f>IF('Input and Summary Results'!$J$4="yes",IF(C2275=FALSE,FALSE,IF('Data Transformation'!E2275&lt;$R$10,E2275,$R$10)),IF(C2275=FALSE,FALSE,IF(C2275&lt;$R$10,C2275,$R$10)))</f>
        <v>0</v>
      </c>
      <c r="H2275" t="b">
        <f>IF('Input and Summary Results'!$J$4="yes",'Data Transformation'!F2275,'Data Transformation'!D2275)</f>
        <v>0</v>
      </c>
      <c r="I2275" t="str">
        <f t="shared" si="136"/>
        <v/>
      </c>
    </row>
    <row r="2276" spans="2:9" x14ac:dyDescent="0.55000000000000004">
      <c r="B2276" t="b">
        <f>IF('Input and Summary Results'!D1858=0,FALSE,'Input and Summary Results'!$B1858)</f>
        <v>0</v>
      </c>
      <c r="C2276" t="b">
        <f>IF(OR(B2276=0,'Input and Summary Results'!D1858=0,'Input and Summary Results'!D1858=""),FALSE,'Input and Summary Results'!$D1858)</f>
        <v>0</v>
      </c>
      <c r="D2276" t="b">
        <f>IF(OR(B2276=0,'Input and Summary Results'!E1858=0),FALSE,'Input and Summary Results'!$E1858)</f>
        <v>0</v>
      </c>
      <c r="E2276" t="b">
        <f t="shared" si="134"/>
        <v>0</v>
      </c>
      <c r="F2276" t="b">
        <f t="shared" si="135"/>
        <v>0</v>
      </c>
      <c r="G2276" t="b">
        <f>IF('Input and Summary Results'!$J$4="yes",IF(C2276=FALSE,FALSE,IF('Data Transformation'!E2276&lt;$R$10,E2276,$R$10)),IF(C2276=FALSE,FALSE,IF(C2276&lt;$R$10,C2276,$R$10)))</f>
        <v>0</v>
      </c>
      <c r="H2276" t="b">
        <f>IF('Input and Summary Results'!$J$4="yes",'Data Transformation'!F2276,'Data Transformation'!D2276)</f>
        <v>0</v>
      </c>
      <c r="I2276" t="str">
        <f t="shared" si="136"/>
        <v/>
      </c>
    </row>
    <row r="2277" spans="2:9" x14ac:dyDescent="0.55000000000000004">
      <c r="B2277" t="b">
        <f>IF('Input and Summary Results'!D1859=0,FALSE,'Input and Summary Results'!$B1859)</f>
        <v>0</v>
      </c>
      <c r="C2277" t="b">
        <f>IF(OR(B2277=0,'Input and Summary Results'!D1859=0,'Input and Summary Results'!D1859=""),FALSE,'Input and Summary Results'!$D1859)</f>
        <v>0</v>
      </c>
      <c r="D2277" t="b">
        <f>IF(OR(B2277=0,'Input and Summary Results'!E1859=0),FALSE,'Input and Summary Results'!$E1859)</f>
        <v>0</v>
      </c>
      <c r="E2277" t="b">
        <f t="shared" si="134"/>
        <v>0</v>
      </c>
      <c r="F2277" t="b">
        <f t="shared" si="135"/>
        <v>0</v>
      </c>
      <c r="G2277" t="b">
        <f>IF('Input and Summary Results'!$J$4="yes",IF(C2277=FALSE,FALSE,IF('Data Transformation'!E2277&lt;$R$10,E2277,$R$10)),IF(C2277=FALSE,FALSE,IF(C2277&lt;$R$10,C2277,$R$10)))</f>
        <v>0</v>
      </c>
      <c r="H2277" t="b">
        <f>IF('Input and Summary Results'!$J$4="yes",'Data Transformation'!F2277,'Data Transformation'!D2277)</f>
        <v>0</v>
      </c>
      <c r="I2277" t="str">
        <f t="shared" si="136"/>
        <v/>
      </c>
    </row>
    <row r="2278" spans="2:9" x14ac:dyDescent="0.55000000000000004">
      <c r="B2278" t="b">
        <f>IF('Input and Summary Results'!D1860=0,FALSE,'Input and Summary Results'!$B1860)</f>
        <v>0</v>
      </c>
      <c r="C2278" t="b">
        <f>IF(OR(B2278=0,'Input and Summary Results'!D1860=0,'Input and Summary Results'!D1860=""),FALSE,'Input and Summary Results'!$D1860)</f>
        <v>0</v>
      </c>
      <c r="D2278" t="b">
        <f>IF(OR(B2278=0,'Input and Summary Results'!E1860=0),FALSE,'Input and Summary Results'!$E1860)</f>
        <v>0</v>
      </c>
      <c r="E2278" t="b">
        <f t="shared" si="134"/>
        <v>0</v>
      </c>
      <c r="F2278" t="b">
        <f t="shared" si="135"/>
        <v>0</v>
      </c>
      <c r="G2278" t="b">
        <f>IF('Input and Summary Results'!$J$4="yes",IF(C2278=FALSE,FALSE,IF('Data Transformation'!E2278&lt;$R$10,E2278,$R$10)),IF(C2278=FALSE,FALSE,IF(C2278&lt;$R$10,C2278,$R$10)))</f>
        <v>0</v>
      </c>
      <c r="H2278" t="b">
        <f>IF('Input and Summary Results'!$J$4="yes",'Data Transformation'!F2278,'Data Transformation'!D2278)</f>
        <v>0</v>
      </c>
      <c r="I2278" t="str">
        <f t="shared" si="136"/>
        <v/>
      </c>
    </row>
    <row r="2279" spans="2:9" x14ac:dyDescent="0.55000000000000004">
      <c r="B2279" t="b">
        <f>IF('Input and Summary Results'!D1861=0,FALSE,'Input and Summary Results'!$B1861)</f>
        <v>0</v>
      </c>
      <c r="C2279" t="b">
        <f>IF(OR(B2279=0,'Input and Summary Results'!D1861=0,'Input and Summary Results'!D1861=""),FALSE,'Input and Summary Results'!$D1861)</f>
        <v>0</v>
      </c>
      <c r="D2279" t="b">
        <f>IF(OR(B2279=0,'Input and Summary Results'!E1861=0),FALSE,'Input and Summary Results'!$E1861)</f>
        <v>0</v>
      </c>
      <c r="E2279" t="b">
        <f t="shared" si="134"/>
        <v>0</v>
      </c>
      <c r="F2279" t="b">
        <f t="shared" si="135"/>
        <v>0</v>
      </c>
      <c r="G2279" t="b">
        <f>IF('Input and Summary Results'!$J$4="yes",IF(C2279=FALSE,FALSE,IF('Data Transformation'!E2279&lt;$R$10,E2279,$R$10)),IF(C2279=FALSE,FALSE,IF(C2279&lt;$R$10,C2279,$R$10)))</f>
        <v>0</v>
      </c>
      <c r="H2279" t="b">
        <f>IF('Input and Summary Results'!$J$4="yes",'Data Transformation'!F2279,'Data Transformation'!D2279)</f>
        <v>0</v>
      </c>
      <c r="I2279" t="str">
        <f t="shared" si="136"/>
        <v/>
      </c>
    </row>
    <row r="2280" spans="2:9" x14ac:dyDescent="0.55000000000000004">
      <c r="B2280" t="b">
        <f>IF('Input and Summary Results'!D1862=0,FALSE,'Input and Summary Results'!$B1862)</f>
        <v>0</v>
      </c>
      <c r="C2280" t="b">
        <f>IF(OR(B2280=0,'Input and Summary Results'!D1862=0,'Input and Summary Results'!D1862=""),FALSE,'Input and Summary Results'!$D1862)</f>
        <v>0</v>
      </c>
      <c r="D2280" t="b">
        <f>IF(OR(B2280=0,'Input and Summary Results'!E1862=0),FALSE,'Input and Summary Results'!$E1862)</f>
        <v>0</v>
      </c>
      <c r="E2280" t="b">
        <f t="shared" si="134"/>
        <v>0</v>
      </c>
      <c r="F2280" t="b">
        <f t="shared" si="135"/>
        <v>0</v>
      </c>
      <c r="G2280" t="b">
        <f>IF('Input and Summary Results'!$J$4="yes",IF(C2280=FALSE,FALSE,IF('Data Transformation'!E2280&lt;$R$10,E2280,$R$10)),IF(C2280=FALSE,FALSE,IF(C2280&lt;$R$10,C2280,$R$10)))</f>
        <v>0</v>
      </c>
      <c r="H2280" t="b">
        <f>IF('Input and Summary Results'!$J$4="yes",'Data Transformation'!F2280,'Data Transformation'!D2280)</f>
        <v>0</v>
      </c>
      <c r="I2280" t="str">
        <f t="shared" si="136"/>
        <v/>
      </c>
    </row>
    <row r="2281" spans="2:9" x14ac:dyDescent="0.55000000000000004">
      <c r="B2281" t="b">
        <f>IF('Input and Summary Results'!D1863=0,FALSE,'Input and Summary Results'!$B1863)</f>
        <v>0</v>
      </c>
      <c r="C2281" t="b">
        <f>IF(OR(B2281=0,'Input and Summary Results'!D1863=0,'Input and Summary Results'!D1863=""),FALSE,'Input and Summary Results'!$D1863)</f>
        <v>0</v>
      </c>
      <c r="D2281" t="b">
        <f>IF(OR(B2281=0,'Input and Summary Results'!E1863=0),FALSE,'Input and Summary Results'!$E1863)</f>
        <v>0</v>
      </c>
      <c r="E2281" t="b">
        <f t="shared" si="134"/>
        <v>0</v>
      </c>
      <c r="F2281" t="b">
        <f t="shared" si="135"/>
        <v>0</v>
      </c>
      <c r="G2281" t="b">
        <f>IF('Input and Summary Results'!$J$4="yes",IF(C2281=FALSE,FALSE,IF('Data Transformation'!E2281&lt;$R$10,E2281,$R$10)),IF(C2281=FALSE,FALSE,IF(C2281&lt;$R$10,C2281,$R$10)))</f>
        <v>0</v>
      </c>
      <c r="H2281" t="b">
        <f>IF('Input and Summary Results'!$J$4="yes",'Data Transformation'!F2281,'Data Transformation'!D2281)</f>
        <v>0</v>
      </c>
      <c r="I2281" t="str">
        <f t="shared" si="136"/>
        <v/>
      </c>
    </row>
    <row r="2282" spans="2:9" x14ac:dyDescent="0.55000000000000004">
      <c r="B2282" t="b">
        <f>IF('Input and Summary Results'!D1864=0,FALSE,'Input and Summary Results'!$B1864)</f>
        <v>0</v>
      </c>
      <c r="C2282" t="b">
        <f>IF(OR(B2282=0,'Input and Summary Results'!D1864=0,'Input and Summary Results'!D1864=""),FALSE,'Input and Summary Results'!$D1864)</f>
        <v>0</v>
      </c>
      <c r="D2282" t="b">
        <f>IF(OR(B2282=0,'Input and Summary Results'!E1864=0),FALSE,'Input and Summary Results'!$E1864)</f>
        <v>0</v>
      </c>
      <c r="E2282" t="b">
        <f t="shared" ref="E2282:E2345" si="137">IF(C2282=FALSE,FALSE,LOG10(C2282))</f>
        <v>0</v>
      </c>
      <c r="F2282" t="b">
        <f t="shared" ref="F2282:F2345" si="138">IF(D2282=FALSE, FALSE,0.434*D2282/C2282)</f>
        <v>0</v>
      </c>
      <c r="G2282" t="b">
        <f>IF('Input and Summary Results'!$J$4="yes",IF(C2282=FALSE,FALSE,IF('Data Transformation'!E2282&lt;$R$10,E2282,$R$10)),IF(C2282=FALSE,FALSE,IF(C2282&lt;$R$10,C2282,$R$10)))</f>
        <v>0</v>
      </c>
      <c r="H2282" t="b">
        <f>IF('Input and Summary Results'!$J$4="yes",'Data Transformation'!F2282,'Data Transformation'!D2282)</f>
        <v>0</v>
      </c>
      <c r="I2282" t="str">
        <f t="shared" si="136"/>
        <v/>
      </c>
    </row>
    <row r="2283" spans="2:9" x14ac:dyDescent="0.55000000000000004">
      <c r="B2283" t="b">
        <f>IF('Input and Summary Results'!D1865=0,FALSE,'Input and Summary Results'!$B1865)</f>
        <v>0</v>
      </c>
      <c r="C2283" t="b">
        <f>IF(OR(B2283=0,'Input and Summary Results'!D1865=0,'Input and Summary Results'!D1865=""),FALSE,'Input and Summary Results'!$D1865)</f>
        <v>0</v>
      </c>
      <c r="D2283" t="b">
        <f>IF(OR(B2283=0,'Input and Summary Results'!E1865=0),FALSE,'Input and Summary Results'!$E1865)</f>
        <v>0</v>
      </c>
      <c r="E2283" t="b">
        <f t="shared" si="137"/>
        <v>0</v>
      </c>
      <c r="F2283" t="b">
        <f t="shared" si="138"/>
        <v>0</v>
      </c>
      <c r="G2283" t="b">
        <f>IF('Input and Summary Results'!$J$4="yes",IF(C2283=FALSE,FALSE,IF('Data Transformation'!E2283&lt;$R$10,E2283,$R$10)),IF(C2283=FALSE,FALSE,IF(C2283&lt;$R$10,C2283,$R$10)))</f>
        <v>0</v>
      </c>
      <c r="H2283" t="b">
        <f>IF('Input and Summary Results'!$J$4="yes",'Data Transformation'!F2283,'Data Transformation'!D2283)</f>
        <v>0</v>
      </c>
      <c r="I2283" t="str">
        <f t="shared" si="136"/>
        <v/>
      </c>
    </row>
    <row r="2284" spans="2:9" x14ac:dyDescent="0.55000000000000004">
      <c r="B2284" t="b">
        <f>IF('Input and Summary Results'!D1866=0,FALSE,'Input and Summary Results'!$B1866)</f>
        <v>0</v>
      </c>
      <c r="C2284" t="b">
        <f>IF(OR(B2284=0,'Input and Summary Results'!D1866=0,'Input and Summary Results'!D1866=""),FALSE,'Input and Summary Results'!$D1866)</f>
        <v>0</v>
      </c>
      <c r="D2284" t="b">
        <f>IF(OR(B2284=0,'Input and Summary Results'!E1866=0),FALSE,'Input and Summary Results'!$E1866)</f>
        <v>0</v>
      </c>
      <c r="E2284" t="b">
        <f t="shared" si="137"/>
        <v>0</v>
      </c>
      <c r="F2284" t="b">
        <f t="shared" si="138"/>
        <v>0</v>
      </c>
      <c r="G2284" t="b">
        <f>IF('Input and Summary Results'!$J$4="yes",IF(C2284=FALSE,FALSE,IF('Data Transformation'!E2284&lt;$R$10,E2284,$R$10)),IF(C2284=FALSE,FALSE,IF(C2284&lt;$R$10,C2284,$R$10)))</f>
        <v>0</v>
      </c>
      <c r="H2284" t="b">
        <f>IF('Input and Summary Results'!$J$4="yes",'Data Transformation'!F2284,'Data Transformation'!D2284)</f>
        <v>0</v>
      </c>
      <c r="I2284" t="str">
        <f t="shared" si="136"/>
        <v/>
      </c>
    </row>
    <row r="2285" spans="2:9" x14ac:dyDescent="0.55000000000000004">
      <c r="B2285" t="b">
        <f>IF('Input and Summary Results'!D1867=0,FALSE,'Input and Summary Results'!$B1867)</f>
        <v>0</v>
      </c>
      <c r="C2285" t="b">
        <f>IF(OR(B2285=0,'Input and Summary Results'!D1867=0,'Input and Summary Results'!D1867=""),FALSE,'Input and Summary Results'!$D1867)</f>
        <v>0</v>
      </c>
      <c r="D2285" t="b">
        <f>IF(OR(B2285=0,'Input and Summary Results'!E1867=0),FALSE,'Input and Summary Results'!$E1867)</f>
        <v>0</v>
      </c>
      <c r="E2285" t="b">
        <f t="shared" si="137"/>
        <v>0</v>
      </c>
      <c r="F2285" t="b">
        <f t="shared" si="138"/>
        <v>0</v>
      </c>
      <c r="G2285" t="b">
        <f>IF('Input and Summary Results'!$J$4="yes",IF(C2285=FALSE,FALSE,IF('Data Transformation'!E2285&lt;$R$10,E2285,$R$10)),IF(C2285=FALSE,FALSE,IF(C2285&lt;$R$10,C2285,$R$10)))</f>
        <v>0</v>
      </c>
      <c r="H2285" t="b">
        <f>IF('Input and Summary Results'!$J$4="yes",'Data Transformation'!F2285,'Data Transformation'!D2285)</f>
        <v>0</v>
      </c>
      <c r="I2285" t="str">
        <f t="shared" si="136"/>
        <v/>
      </c>
    </row>
    <row r="2286" spans="2:9" x14ac:dyDescent="0.55000000000000004">
      <c r="B2286" t="b">
        <f>IF('Input and Summary Results'!D1868=0,FALSE,'Input and Summary Results'!$B1868)</f>
        <v>0</v>
      </c>
      <c r="C2286" t="b">
        <f>IF(OR(B2286=0,'Input and Summary Results'!D1868=0,'Input and Summary Results'!D1868=""),FALSE,'Input and Summary Results'!$D1868)</f>
        <v>0</v>
      </c>
      <c r="D2286" t="b">
        <f>IF(OR(B2286=0,'Input and Summary Results'!E1868=0),FALSE,'Input and Summary Results'!$E1868)</f>
        <v>0</v>
      </c>
      <c r="E2286" t="b">
        <f t="shared" si="137"/>
        <v>0</v>
      </c>
      <c r="F2286" t="b">
        <f t="shared" si="138"/>
        <v>0</v>
      </c>
      <c r="G2286" t="b">
        <f>IF('Input and Summary Results'!$J$4="yes",IF(C2286=FALSE,FALSE,IF('Data Transformation'!E2286&lt;$R$10,E2286,$R$10)),IF(C2286=FALSE,FALSE,IF(C2286&lt;$R$10,C2286,$R$10)))</f>
        <v>0</v>
      </c>
      <c r="H2286" t="b">
        <f>IF('Input and Summary Results'!$J$4="yes",'Data Transformation'!F2286,'Data Transformation'!D2286)</f>
        <v>0</v>
      </c>
      <c r="I2286" t="str">
        <f t="shared" si="136"/>
        <v/>
      </c>
    </row>
    <row r="2287" spans="2:9" x14ac:dyDescent="0.55000000000000004">
      <c r="B2287" t="b">
        <f>IF('Input and Summary Results'!D1869=0,FALSE,'Input and Summary Results'!$B1869)</f>
        <v>0</v>
      </c>
      <c r="C2287" t="b">
        <f>IF(OR(B2287=0,'Input and Summary Results'!D1869=0,'Input and Summary Results'!D1869=""),FALSE,'Input and Summary Results'!$D1869)</f>
        <v>0</v>
      </c>
      <c r="D2287" t="b">
        <f>IF(OR(B2287=0,'Input and Summary Results'!E1869=0),FALSE,'Input and Summary Results'!$E1869)</f>
        <v>0</v>
      </c>
      <c r="E2287" t="b">
        <f t="shared" si="137"/>
        <v>0</v>
      </c>
      <c r="F2287" t="b">
        <f t="shared" si="138"/>
        <v>0</v>
      </c>
      <c r="G2287" t="b">
        <f>IF('Input and Summary Results'!$J$4="yes",IF(C2287=FALSE,FALSE,IF('Data Transformation'!E2287&lt;$R$10,E2287,$R$10)),IF(C2287=FALSE,FALSE,IF(C2287&lt;$R$10,C2287,$R$10)))</f>
        <v>0</v>
      </c>
      <c r="H2287" t="b">
        <f>IF('Input and Summary Results'!$J$4="yes",'Data Transformation'!F2287,'Data Transformation'!D2287)</f>
        <v>0</v>
      </c>
      <c r="I2287" t="str">
        <f t="shared" si="136"/>
        <v/>
      </c>
    </row>
    <row r="2288" spans="2:9" x14ac:dyDescent="0.55000000000000004">
      <c r="B2288" t="b">
        <f>IF('Input and Summary Results'!D1870=0,FALSE,'Input and Summary Results'!$B1870)</f>
        <v>0</v>
      </c>
      <c r="C2288" t="b">
        <f>IF(OR(B2288=0,'Input and Summary Results'!D1870=0,'Input and Summary Results'!D1870=""),FALSE,'Input and Summary Results'!$D1870)</f>
        <v>0</v>
      </c>
      <c r="D2288" t="b">
        <f>IF(OR(B2288=0,'Input and Summary Results'!E1870=0),FALSE,'Input and Summary Results'!$E1870)</f>
        <v>0</v>
      </c>
      <c r="E2288" t="b">
        <f t="shared" si="137"/>
        <v>0</v>
      </c>
      <c r="F2288" t="b">
        <f t="shared" si="138"/>
        <v>0</v>
      </c>
      <c r="G2288" t="b">
        <f>IF('Input and Summary Results'!$J$4="yes",IF(C2288=FALSE,FALSE,IF('Data Transformation'!E2288&lt;$R$10,E2288,$R$10)),IF(C2288=FALSE,FALSE,IF(C2288&lt;$R$10,C2288,$R$10)))</f>
        <v>0</v>
      </c>
      <c r="H2288" t="b">
        <f>IF('Input and Summary Results'!$J$4="yes",'Data Transformation'!F2288,'Data Transformation'!D2288)</f>
        <v>0</v>
      </c>
      <c r="I2288" t="str">
        <f t="shared" si="136"/>
        <v/>
      </c>
    </row>
    <row r="2289" spans="2:9" x14ac:dyDescent="0.55000000000000004">
      <c r="B2289" t="b">
        <f>IF('Input and Summary Results'!D1871=0,FALSE,'Input and Summary Results'!$B1871)</f>
        <v>0</v>
      </c>
      <c r="C2289" t="b">
        <f>IF(OR(B2289=0,'Input and Summary Results'!D1871=0,'Input and Summary Results'!D1871=""),FALSE,'Input and Summary Results'!$D1871)</f>
        <v>0</v>
      </c>
      <c r="D2289" t="b">
        <f>IF(OR(B2289=0,'Input and Summary Results'!E1871=0),FALSE,'Input and Summary Results'!$E1871)</f>
        <v>0</v>
      </c>
      <c r="E2289" t="b">
        <f t="shared" si="137"/>
        <v>0</v>
      </c>
      <c r="F2289" t="b">
        <f t="shared" si="138"/>
        <v>0</v>
      </c>
      <c r="G2289" t="b">
        <f>IF('Input and Summary Results'!$J$4="yes",IF(C2289=FALSE,FALSE,IF('Data Transformation'!E2289&lt;$R$10,E2289,$R$10)),IF(C2289=FALSE,FALSE,IF(C2289&lt;$R$10,C2289,$R$10)))</f>
        <v>0</v>
      </c>
      <c r="H2289" t="b">
        <f>IF('Input and Summary Results'!$J$4="yes",'Data Transformation'!F2289,'Data Transformation'!D2289)</f>
        <v>0</v>
      </c>
      <c r="I2289" t="str">
        <f t="shared" si="136"/>
        <v/>
      </c>
    </row>
    <row r="2290" spans="2:9" x14ac:dyDescent="0.55000000000000004">
      <c r="B2290" t="b">
        <f>IF('Input and Summary Results'!D1872=0,FALSE,'Input and Summary Results'!$B1872)</f>
        <v>0</v>
      </c>
      <c r="C2290" t="b">
        <f>IF(OR(B2290=0,'Input and Summary Results'!D1872=0,'Input and Summary Results'!D1872=""),FALSE,'Input and Summary Results'!$D1872)</f>
        <v>0</v>
      </c>
      <c r="D2290" t="b">
        <f>IF(OR(B2290=0,'Input and Summary Results'!E1872=0),FALSE,'Input and Summary Results'!$E1872)</f>
        <v>0</v>
      </c>
      <c r="E2290" t="b">
        <f t="shared" si="137"/>
        <v>0</v>
      </c>
      <c r="F2290" t="b">
        <f t="shared" si="138"/>
        <v>0</v>
      </c>
      <c r="G2290" t="b">
        <f>IF('Input and Summary Results'!$J$4="yes",IF(C2290=FALSE,FALSE,IF('Data Transformation'!E2290&lt;$R$10,E2290,$R$10)),IF(C2290=FALSE,FALSE,IF(C2290&lt;$R$10,C2290,$R$10)))</f>
        <v>0</v>
      </c>
      <c r="H2290" t="b">
        <f>IF('Input and Summary Results'!$J$4="yes",'Data Transformation'!F2290,'Data Transformation'!D2290)</f>
        <v>0</v>
      </c>
      <c r="I2290" t="str">
        <f t="shared" si="136"/>
        <v/>
      </c>
    </row>
    <row r="2291" spans="2:9" x14ac:dyDescent="0.55000000000000004">
      <c r="B2291" t="b">
        <f>IF('Input and Summary Results'!D1873=0,FALSE,'Input and Summary Results'!$B1873)</f>
        <v>0</v>
      </c>
      <c r="C2291" t="b">
        <f>IF(OR(B2291=0,'Input and Summary Results'!D1873=0,'Input and Summary Results'!D1873=""),FALSE,'Input and Summary Results'!$D1873)</f>
        <v>0</v>
      </c>
      <c r="D2291" t="b">
        <f>IF(OR(B2291=0,'Input and Summary Results'!E1873=0),FALSE,'Input and Summary Results'!$E1873)</f>
        <v>0</v>
      </c>
      <c r="E2291" t="b">
        <f t="shared" si="137"/>
        <v>0</v>
      </c>
      <c r="F2291" t="b">
        <f t="shared" si="138"/>
        <v>0</v>
      </c>
      <c r="G2291" t="b">
        <f>IF('Input and Summary Results'!$J$4="yes",IF(C2291=FALSE,FALSE,IF('Data Transformation'!E2291&lt;$R$10,E2291,$R$10)),IF(C2291=FALSE,FALSE,IF(C2291&lt;$R$10,C2291,$R$10)))</f>
        <v>0</v>
      </c>
      <c r="H2291" t="b">
        <f>IF('Input and Summary Results'!$J$4="yes",'Data Transformation'!F2291,'Data Transformation'!D2291)</f>
        <v>0</v>
      </c>
      <c r="I2291" t="str">
        <f t="shared" si="136"/>
        <v/>
      </c>
    </row>
    <row r="2292" spans="2:9" x14ac:dyDescent="0.55000000000000004">
      <c r="B2292" t="b">
        <f>IF('Input and Summary Results'!D1874=0,FALSE,'Input and Summary Results'!$B1874)</f>
        <v>0</v>
      </c>
      <c r="C2292" t="b">
        <f>IF(OR(B2292=0,'Input and Summary Results'!D1874=0,'Input and Summary Results'!D1874=""),FALSE,'Input and Summary Results'!$D1874)</f>
        <v>0</v>
      </c>
      <c r="D2292" t="b">
        <f>IF(OR(B2292=0,'Input and Summary Results'!E1874=0),FALSE,'Input and Summary Results'!$E1874)</f>
        <v>0</v>
      </c>
      <c r="E2292" t="b">
        <f t="shared" si="137"/>
        <v>0</v>
      </c>
      <c r="F2292" t="b">
        <f t="shared" si="138"/>
        <v>0</v>
      </c>
      <c r="G2292" t="b">
        <f>IF('Input and Summary Results'!$J$4="yes",IF(C2292=FALSE,FALSE,IF('Data Transformation'!E2292&lt;$R$10,E2292,$R$10)),IF(C2292=FALSE,FALSE,IF(C2292&lt;$R$10,C2292,$R$10)))</f>
        <v>0</v>
      </c>
      <c r="H2292" t="b">
        <f>IF('Input and Summary Results'!$J$4="yes",'Data Transformation'!F2292,'Data Transformation'!D2292)</f>
        <v>0</v>
      </c>
      <c r="I2292" t="str">
        <f t="shared" si="136"/>
        <v/>
      </c>
    </row>
    <row r="2293" spans="2:9" x14ac:dyDescent="0.55000000000000004">
      <c r="B2293" t="b">
        <f>IF('Input and Summary Results'!D1875=0,FALSE,'Input and Summary Results'!$B1875)</f>
        <v>0</v>
      </c>
      <c r="C2293" t="b">
        <f>IF(OR(B2293=0,'Input and Summary Results'!D1875=0,'Input and Summary Results'!D1875=""),FALSE,'Input and Summary Results'!$D1875)</f>
        <v>0</v>
      </c>
      <c r="D2293" t="b">
        <f>IF(OR(B2293=0,'Input and Summary Results'!E1875=0),FALSE,'Input and Summary Results'!$E1875)</f>
        <v>0</v>
      </c>
      <c r="E2293" t="b">
        <f t="shared" si="137"/>
        <v>0</v>
      </c>
      <c r="F2293" t="b">
        <f t="shared" si="138"/>
        <v>0</v>
      </c>
      <c r="G2293" t="b">
        <f>IF('Input and Summary Results'!$J$4="yes",IF(C2293=FALSE,FALSE,IF('Data Transformation'!E2293&lt;$R$10,E2293,$R$10)),IF(C2293=FALSE,FALSE,IF(C2293&lt;$R$10,C2293,$R$10)))</f>
        <v>0</v>
      </c>
      <c r="H2293" t="b">
        <f>IF('Input and Summary Results'!$J$4="yes",'Data Transformation'!F2293,'Data Transformation'!D2293)</f>
        <v>0</v>
      </c>
      <c r="I2293" t="str">
        <f t="shared" si="136"/>
        <v/>
      </c>
    </row>
    <row r="2294" spans="2:9" x14ac:dyDescent="0.55000000000000004">
      <c r="B2294" t="b">
        <f>IF('Input and Summary Results'!D1876=0,FALSE,'Input and Summary Results'!$B1876)</f>
        <v>0</v>
      </c>
      <c r="C2294" t="b">
        <f>IF(OR(B2294=0,'Input and Summary Results'!D1876=0,'Input and Summary Results'!D1876=""),FALSE,'Input and Summary Results'!$D1876)</f>
        <v>0</v>
      </c>
      <c r="D2294" t="b">
        <f>IF(OR(B2294=0,'Input and Summary Results'!E1876=0),FALSE,'Input and Summary Results'!$E1876)</f>
        <v>0</v>
      </c>
      <c r="E2294" t="b">
        <f t="shared" si="137"/>
        <v>0</v>
      </c>
      <c r="F2294" t="b">
        <f t="shared" si="138"/>
        <v>0</v>
      </c>
      <c r="G2294" t="b">
        <f>IF('Input and Summary Results'!$J$4="yes",IF(C2294=FALSE,FALSE,IF('Data Transformation'!E2294&lt;$R$10,E2294,$R$10)),IF(C2294=FALSE,FALSE,IF(C2294&lt;$R$10,C2294,$R$10)))</f>
        <v>0</v>
      </c>
      <c r="H2294" t="b">
        <f>IF('Input and Summary Results'!$J$4="yes",'Data Transformation'!F2294,'Data Transformation'!D2294)</f>
        <v>0</v>
      </c>
      <c r="I2294" t="str">
        <f t="shared" si="136"/>
        <v/>
      </c>
    </row>
    <row r="2295" spans="2:9" x14ac:dyDescent="0.55000000000000004">
      <c r="B2295" t="b">
        <f>IF('Input and Summary Results'!D1877=0,FALSE,'Input and Summary Results'!$B1877)</f>
        <v>0</v>
      </c>
      <c r="C2295" t="b">
        <f>IF(OR(B2295=0,'Input and Summary Results'!D1877=0,'Input and Summary Results'!D1877=""),FALSE,'Input and Summary Results'!$D1877)</f>
        <v>0</v>
      </c>
      <c r="D2295" t="b">
        <f>IF(OR(B2295=0,'Input and Summary Results'!E1877=0),FALSE,'Input and Summary Results'!$E1877)</f>
        <v>0</v>
      </c>
      <c r="E2295" t="b">
        <f t="shared" si="137"/>
        <v>0</v>
      </c>
      <c r="F2295" t="b">
        <f t="shared" si="138"/>
        <v>0</v>
      </c>
      <c r="G2295" t="b">
        <f>IF('Input and Summary Results'!$J$4="yes",IF(C2295=FALSE,FALSE,IF('Data Transformation'!E2295&lt;$R$10,E2295,$R$10)),IF(C2295=FALSE,FALSE,IF(C2295&lt;$R$10,C2295,$R$10)))</f>
        <v>0</v>
      </c>
      <c r="H2295" t="b">
        <f>IF('Input and Summary Results'!$J$4="yes",'Data Transformation'!F2295,'Data Transformation'!D2295)</f>
        <v>0</v>
      </c>
      <c r="I2295" t="str">
        <f t="shared" si="136"/>
        <v/>
      </c>
    </row>
    <row r="2296" spans="2:9" x14ac:dyDescent="0.55000000000000004">
      <c r="B2296" t="b">
        <f>IF('Input and Summary Results'!D1878=0,FALSE,'Input and Summary Results'!$B1878)</f>
        <v>0</v>
      </c>
      <c r="C2296" t="b">
        <f>IF(OR(B2296=0,'Input and Summary Results'!D1878=0,'Input and Summary Results'!D1878=""),FALSE,'Input and Summary Results'!$D1878)</f>
        <v>0</v>
      </c>
      <c r="D2296" t="b">
        <f>IF(OR(B2296=0,'Input and Summary Results'!E1878=0),FALSE,'Input and Summary Results'!$E1878)</f>
        <v>0</v>
      </c>
      <c r="E2296" t="b">
        <f t="shared" si="137"/>
        <v>0</v>
      </c>
      <c r="F2296" t="b">
        <f t="shared" si="138"/>
        <v>0</v>
      </c>
      <c r="G2296" t="b">
        <f>IF('Input and Summary Results'!$J$4="yes",IF(C2296=FALSE,FALSE,IF('Data Transformation'!E2296&lt;$R$10,E2296,$R$10)),IF(C2296=FALSE,FALSE,IF(C2296&lt;$R$10,C2296,$R$10)))</f>
        <v>0</v>
      </c>
      <c r="H2296" t="b">
        <f>IF('Input and Summary Results'!$J$4="yes",'Data Transformation'!F2296,'Data Transformation'!D2296)</f>
        <v>0</v>
      </c>
      <c r="I2296" t="str">
        <f t="shared" si="136"/>
        <v/>
      </c>
    </row>
    <row r="2297" spans="2:9" x14ac:dyDescent="0.55000000000000004">
      <c r="B2297" t="b">
        <f>IF('Input and Summary Results'!D1879=0,FALSE,'Input and Summary Results'!$B1879)</f>
        <v>0</v>
      </c>
      <c r="C2297" t="b">
        <f>IF(OR(B2297=0,'Input and Summary Results'!D1879=0,'Input and Summary Results'!D1879=""),FALSE,'Input and Summary Results'!$D1879)</f>
        <v>0</v>
      </c>
      <c r="D2297" t="b">
        <f>IF(OR(B2297=0,'Input and Summary Results'!E1879=0),FALSE,'Input and Summary Results'!$E1879)</f>
        <v>0</v>
      </c>
      <c r="E2297" t="b">
        <f t="shared" si="137"/>
        <v>0</v>
      </c>
      <c r="F2297" t="b">
        <f t="shared" si="138"/>
        <v>0</v>
      </c>
      <c r="G2297" t="b">
        <f>IF('Input and Summary Results'!$J$4="yes",IF(C2297=FALSE,FALSE,IF('Data Transformation'!E2297&lt;$R$10,E2297,$R$10)),IF(C2297=FALSE,FALSE,IF(C2297&lt;$R$10,C2297,$R$10)))</f>
        <v>0</v>
      </c>
      <c r="H2297" t="b">
        <f>IF('Input and Summary Results'!$J$4="yes",'Data Transformation'!F2297,'Data Transformation'!D2297)</f>
        <v>0</v>
      </c>
      <c r="I2297" t="str">
        <f t="shared" si="136"/>
        <v/>
      </c>
    </row>
    <row r="2298" spans="2:9" x14ac:dyDescent="0.55000000000000004">
      <c r="B2298" t="b">
        <f>IF('Input and Summary Results'!D1880=0,FALSE,'Input and Summary Results'!$B1880)</f>
        <v>0</v>
      </c>
      <c r="C2298" t="b">
        <f>IF(OR(B2298=0,'Input and Summary Results'!D1880=0,'Input and Summary Results'!D1880=""),FALSE,'Input and Summary Results'!$D1880)</f>
        <v>0</v>
      </c>
      <c r="D2298" t="b">
        <f>IF(OR(B2298=0,'Input and Summary Results'!E1880=0),FALSE,'Input and Summary Results'!$E1880)</f>
        <v>0</v>
      </c>
      <c r="E2298" t="b">
        <f t="shared" si="137"/>
        <v>0</v>
      </c>
      <c r="F2298" t="b">
        <f t="shared" si="138"/>
        <v>0</v>
      </c>
      <c r="G2298" t="b">
        <f>IF('Input and Summary Results'!$J$4="yes",IF(C2298=FALSE,FALSE,IF('Data Transformation'!E2298&lt;$R$10,E2298,$R$10)),IF(C2298=FALSE,FALSE,IF(C2298&lt;$R$10,C2298,$R$10)))</f>
        <v>0</v>
      </c>
      <c r="H2298" t="b">
        <f>IF('Input and Summary Results'!$J$4="yes",'Data Transformation'!F2298,'Data Transformation'!D2298)</f>
        <v>0</v>
      </c>
      <c r="I2298" t="str">
        <f t="shared" si="136"/>
        <v/>
      </c>
    </row>
    <row r="2299" spans="2:9" x14ac:dyDescent="0.55000000000000004">
      <c r="B2299" t="b">
        <f>IF('Input and Summary Results'!D1881=0,FALSE,'Input and Summary Results'!$B1881)</f>
        <v>0</v>
      </c>
      <c r="C2299" t="b">
        <f>IF(OR(B2299=0,'Input and Summary Results'!D1881=0,'Input and Summary Results'!D1881=""),FALSE,'Input and Summary Results'!$D1881)</f>
        <v>0</v>
      </c>
      <c r="D2299" t="b">
        <f>IF(OR(B2299=0,'Input and Summary Results'!E1881=0),FALSE,'Input and Summary Results'!$E1881)</f>
        <v>0</v>
      </c>
      <c r="E2299" t="b">
        <f t="shared" si="137"/>
        <v>0</v>
      </c>
      <c r="F2299" t="b">
        <f t="shared" si="138"/>
        <v>0</v>
      </c>
      <c r="G2299" t="b">
        <f>IF('Input and Summary Results'!$J$4="yes",IF(C2299=FALSE,FALSE,IF('Data Transformation'!E2299&lt;$R$10,E2299,$R$10)),IF(C2299=FALSE,FALSE,IF(C2299&lt;$R$10,C2299,$R$10)))</f>
        <v>0</v>
      </c>
      <c r="H2299" t="b">
        <f>IF('Input and Summary Results'!$J$4="yes",'Data Transformation'!F2299,'Data Transformation'!D2299)</f>
        <v>0</v>
      </c>
      <c r="I2299" t="str">
        <f t="shared" si="136"/>
        <v/>
      </c>
    </row>
    <row r="2300" spans="2:9" x14ac:dyDescent="0.55000000000000004">
      <c r="B2300" t="b">
        <f>IF('Input and Summary Results'!D1882=0,FALSE,'Input and Summary Results'!$B1882)</f>
        <v>0</v>
      </c>
      <c r="C2300" t="b">
        <f>IF(OR(B2300=0,'Input and Summary Results'!D1882=0,'Input and Summary Results'!D1882=""),FALSE,'Input and Summary Results'!$D1882)</f>
        <v>0</v>
      </c>
      <c r="D2300" t="b">
        <f>IF(OR(B2300=0,'Input and Summary Results'!E1882=0),FALSE,'Input and Summary Results'!$E1882)</f>
        <v>0</v>
      </c>
      <c r="E2300" t="b">
        <f t="shared" si="137"/>
        <v>0</v>
      </c>
      <c r="F2300" t="b">
        <f t="shared" si="138"/>
        <v>0</v>
      </c>
      <c r="G2300" t="b">
        <f>IF('Input and Summary Results'!$J$4="yes",IF(C2300=FALSE,FALSE,IF('Data Transformation'!E2300&lt;$R$10,E2300,$R$10)),IF(C2300=FALSE,FALSE,IF(C2300&lt;$R$10,C2300,$R$10)))</f>
        <v>0</v>
      </c>
      <c r="H2300" t="b">
        <f>IF('Input and Summary Results'!$J$4="yes",'Data Transformation'!F2300,'Data Transformation'!D2300)</f>
        <v>0</v>
      </c>
      <c r="I2300" t="str">
        <f t="shared" si="136"/>
        <v/>
      </c>
    </row>
    <row r="2301" spans="2:9" x14ac:dyDescent="0.55000000000000004">
      <c r="B2301" t="b">
        <f>IF('Input and Summary Results'!D1883=0,FALSE,'Input and Summary Results'!$B1883)</f>
        <v>0</v>
      </c>
      <c r="C2301" t="b">
        <f>IF(OR(B2301=0,'Input and Summary Results'!D1883=0,'Input and Summary Results'!D1883=""),FALSE,'Input and Summary Results'!$D1883)</f>
        <v>0</v>
      </c>
      <c r="D2301" t="b">
        <f>IF(OR(B2301=0,'Input and Summary Results'!E1883=0),FALSE,'Input and Summary Results'!$E1883)</f>
        <v>0</v>
      </c>
      <c r="E2301" t="b">
        <f t="shared" si="137"/>
        <v>0</v>
      </c>
      <c r="F2301" t="b">
        <f t="shared" si="138"/>
        <v>0</v>
      </c>
      <c r="G2301" t="b">
        <f>IF('Input and Summary Results'!$J$4="yes",IF(C2301=FALSE,FALSE,IF('Data Transformation'!E2301&lt;$R$10,E2301,$R$10)),IF(C2301=FALSE,FALSE,IF(C2301&lt;$R$10,C2301,$R$10)))</f>
        <v>0</v>
      </c>
      <c r="H2301" t="b">
        <f>IF('Input and Summary Results'!$J$4="yes",'Data Transformation'!F2301,'Data Transformation'!D2301)</f>
        <v>0</v>
      </c>
      <c r="I2301" t="str">
        <f t="shared" si="136"/>
        <v/>
      </c>
    </row>
    <row r="2302" spans="2:9" x14ac:dyDescent="0.55000000000000004">
      <c r="B2302" t="b">
        <f>IF('Input and Summary Results'!D1884=0,FALSE,'Input and Summary Results'!$B1884)</f>
        <v>0</v>
      </c>
      <c r="C2302" t="b">
        <f>IF(OR(B2302=0,'Input and Summary Results'!D1884=0,'Input and Summary Results'!D1884=""),FALSE,'Input and Summary Results'!$D1884)</f>
        <v>0</v>
      </c>
      <c r="D2302" t="b">
        <f>IF(OR(B2302=0,'Input and Summary Results'!E1884=0),FALSE,'Input and Summary Results'!$E1884)</f>
        <v>0</v>
      </c>
      <c r="E2302" t="b">
        <f t="shared" si="137"/>
        <v>0</v>
      </c>
      <c r="F2302" t="b">
        <f t="shared" si="138"/>
        <v>0</v>
      </c>
      <c r="G2302" t="b">
        <f>IF('Input and Summary Results'!$J$4="yes",IF(C2302=FALSE,FALSE,IF('Data Transformation'!E2302&lt;$R$10,E2302,$R$10)),IF(C2302=FALSE,FALSE,IF(C2302&lt;$R$10,C2302,$R$10)))</f>
        <v>0</v>
      </c>
      <c r="H2302" t="b">
        <f>IF('Input and Summary Results'!$J$4="yes",'Data Transformation'!F2302,'Data Transformation'!D2302)</f>
        <v>0</v>
      </c>
      <c r="I2302" t="str">
        <f t="shared" si="136"/>
        <v/>
      </c>
    </row>
    <row r="2303" spans="2:9" x14ac:dyDescent="0.55000000000000004">
      <c r="B2303" t="b">
        <f>IF('Input and Summary Results'!D1885=0,FALSE,'Input and Summary Results'!$B1885)</f>
        <v>0</v>
      </c>
      <c r="C2303" t="b">
        <f>IF(OR(B2303=0,'Input and Summary Results'!D1885=0,'Input and Summary Results'!D1885=""),FALSE,'Input and Summary Results'!$D1885)</f>
        <v>0</v>
      </c>
      <c r="D2303" t="b">
        <f>IF(OR(B2303=0,'Input and Summary Results'!E1885=0),FALSE,'Input and Summary Results'!$E1885)</f>
        <v>0</v>
      </c>
      <c r="E2303" t="b">
        <f t="shared" si="137"/>
        <v>0</v>
      </c>
      <c r="F2303" t="b">
        <f t="shared" si="138"/>
        <v>0</v>
      </c>
      <c r="G2303" t="b">
        <f>IF('Input and Summary Results'!$J$4="yes",IF(C2303=FALSE,FALSE,IF('Data Transformation'!E2303&lt;$R$10,E2303,$R$10)),IF(C2303=FALSE,FALSE,IF(C2303&lt;$R$10,C2303,$R$10)))</f>
        <v>0</v>
      </c>
      <c r="H2303" t="b">
        <f>IF('Input and Summary Results'!$J$4="yes",'Data Transformation'!F2303,'Data Transformation'!D2303)</f>
        <v>0</v>
      </c>
      <c r="I2303" t="str">
        <f t="shared" si="136"/>
        <v/>
      </c>
    </row>
    <row r="2304" spans="2:9" x14ac:dyDescent="0.55000000000000004">
      <c r="B2304" t="b">
        <f>IF('Input and Summary Results'!D1886=0,FALSE,'Input and Summary Results'!$B1886)</f>
        <v>0</v>
      </c>
      <c r="C2304" t="b">
        <f>IF(OR(B2304=0,'Input and Summary Results'!D1886=0,'Input and Summary Results'!D1886=""),FALSE,'Input and Summary Results'!$D1886)</f>
        <v>0</v>
      </c>
      <c r="D2304" t="b">
        <f>IF(OR(B2304=0,'Input and Summary Results'!E1886=0),FALSE,'Input and Summary Results'!$E1886)</f>
        <v>0</v>
      </c>
      <c r="E2304" t="b">
        <f t="shared" si="137"/>
        <v>0</v>
      </c>
      <c r="F2304" t="b">
        <f t="shared" si="138"/>
        <v>0</v>
      </c>
      <c r="G2304" t="b">
        <f>IF('Input and Summary Results'!$J$4="yes",IF(C2304=FALSE,FALSE,IF('Data Transformation'!E2304&lt;$R$10,E2304,$R$10)),IF(C2304=FALSE,FALSE,IF(C2304&lt;$R$10,C2304,$R$10)))</f>
        <v>0</v>
      </c>
      <c r="H2304" t="b">
        <f>IF('Input and Summary Results'!$J$4="yes",'Data Transformation'!F2304,'Data Transformation'!D2304)</f>
        <v>0</v>
      </c>
      <c r="I2304" t="str">
        <f t="shared" si="136"/>
        <v/>
      </c>
    </row>
    <row r="2305" spans="2:9" x14ac:dyDescent="0.55000000000000004">
      <c r="B2305" t="b">
        <f>IF('Input and Summary Results'!D1887=0,FALSE,'Input and Summary Results'!$B1887)</f>
        <v>0</v>
      </c>
      <c r="C2305" t="b">
        <f>IF(OR(B2305=0,'Input and Summary Results'!D1887=0,'Input and Summary Results'!D1887=""),FALSE,'Input and Summary Results'!$D1887)</f>
        <v>0</v>
      </c>
      <c r="D2305" t="b">
        <f>IF(OR(B2305=0,'Input and Summary Results'!E1887=0),FALSE,'Input and Summary Results'!$E1887)</f>
        <v>0</v>
      </c>
      <c r="E2305" t="b">
        <f t="shared" si="137"/>
        <v>0</v>
      </c>
      <c r="F2305" t="b">
        <f t="shared" si="138"/>
        <v>0</v>
      </c>
      <c r="G2305" t="b">
        <f>IF('Input and Summary Results'!$J$4="yes",IF(C2305=FALSE,FALSE,IF('Data Transformation'!E2305&lt;$R$10,E2305,$R$10)),IF(C2305=FALSE,FALSE,IF(C2305&lt;$R$10,C2305,$R$10)))</f>
        <v>0</v>
      </c>
      <c r="H2305" t="b">
        <f>IF('Input and Summary Results'!$J$4="yes",'Data Transformation'!F2305,'Data Transformation'!D2305)</f>
        <v>0</v>
      </c>
      <c r="I2305" t="str">
        <f t="shared" si="136"/>
        <v/>
      </c>
    </row>
    <row r="2306" spans="2:9" x14ac:dyDescent="0.55000000000000004">
      <c r="B2306" t="b">
        <f>IF('Input and Summary Results'!D1888=0,FALSE,'Input and Summary Results'!$B1888)</f>
        <v>0</v>
      </c>
      <c r="C2306" t="b">
        <f>IF(OR(B2306=0,'Input and Summary Results'!D1888=0,'Input and Summary Results'!D1888=""),FALSE,'Input and Summary Results'!$D1888)</f>
        <v>0</v>
      </c>
      <c r="D2306" t="b">
        <f>IF(OR(B2306=0,'Input and Summary Results'!E1888=0),FALSE,'Input and Summary Results'!$E1888)</f>
        <v>0</v>
      </c>
      <c r="E2306" t="b">
        <f t="shared" si="137"/>
        <v>0</v>
      </c>
      <c r="F2306" t="b">
        <f t="shared" si="138"/>
        <v>0</v>
      </c>
      <c r="G2306" t="b">
        <f>IF('Input and Summary Results'!$J$4="yes",IF(C2306=FALSE,FALSE,IF('Data Transformation'!E2306&lt;$R$10,E2306,$R$10)),IF(C2306=FALSE,FALSE,IF(C2306&lt;$R$10,C2306,$R$10)))</f>
        <v>0</v>
      </c>
      <c r="H2306" t="b">
        <f>IF('Input and Summary Results'!$J$4="yes",'Data Transformation'!F2306,'Data Transformation'!D2306)</f>
        <v>0</v>
      </c>
      <c r="I2306" t="str">
        <f t="shared" si="136"/>
        <v/>
      </c>
    </row>
    <row r="2307" spans="2:9" x14ac:dyDescent="0.55000000000000004">
      <c r="B2307" t="b">
        <f>IF('Input and Summary Results'!D1889=0,FALSE,'Input and Summary Results'!$B1889)</f>
        <v>0</v>
      </c>
      <c r="C2307" t="b">
        <f>IF(OR(B2307=0,'Input and Summary Results'!D1889=0,'Input and Summary Results'!D1889=""),FALSE,'Input and Summary Results'!$D1889)</f>
        <v>0</v>
      </c>
      <c r="D2307" t="b">
        <f>IF(OR(B2307=0,'Input and Summary Results'!E1889=0),FALSE,'Input and Summary Results'!$E1889)</f>
        <v>0</v>
      </c>
      <c r="E2307" t="b">
        <f t="shared" si="137"/>
        <v>0</v>
      </c>
      <c r="F2307" t="b">
        <f t="shared" si="138"/>
        <v>0</v>
      </c>
      <c r="G2307" t="b">
        <f>IF('Input and Summary Results'!$J$4="yes",IF(C2307=FALSE,FALSE,IF('Data Transformation'!E2307&lt;$R$10,E2307,$R$10)),IF(C2307=FALSE,FALSE,IF(C2307&lt;$R$10,C2307,$R$10)))</f>
        <v>0</v>
      </c>
      <c r="H2307" t="b">
        <f>IF('Input and Summary Results'!$J$4="yes",'Data Transformation'!F2307,'Data Transformation'!D2307)</f>
        <v>0</v>
      </c>
      <c r="I2307" t="str">
        <f t="shared" si="136"/>
        <v/>
      </c>
    </row>
    <row r="2308" spans="2:9" x14ac:dyDescent="0.55000000000000004">
      <c r="B2308" t="b">
        <f>IF('Input and Summary Results'!D1890=0,FALSE,'Input and Summary Results'!$B1890)</f>
        <v>0</v>
      </c>
      <c r="C2308" t="b">
        <f>IF(OR(B2308=0,'Input and Summary Results'!D1890=0,'Input and Summary Results'!D1890=""),FALSE,'Input and Summary Results'!$D1890)</f>
        <v>0</v>
      </c>
      <c r="D2308" t="b">
        <f>IF(OR(B2308=0,'Input and Summary Results'!E1890=0),FALSE,'Input and Summary Results'!$E1890)</f>
        <v>0</v>
      </c>
      <c r="E2308" t="b">
        <f t="shared" si="137"/>
        <v>0</v>
      </c>
      <c r="F2308" t="b">
        <f t="shared" si="138"/>
        <v>0</v>
      </c>
      <c r="G2308" t="b">
        <f>IF('Input and Summary Results'!$J$4="yes",IF(C2308=FALSE,FALSE,IF('Data Transformation'!E2308&lt;$R$10,E2308,$R$10)),IF(C2308=FALSE,FALSE,IF(C2308&lt;$R$10,C2308,$R$10)))</f>
        <v>0</v>
      </c>
      <c r="H2308" t="b">
        <f>IF('Input and Summary Results'!$J$4="yes",'Data Transformation'!F2308,'Data Transformation'!D2308)</f>
        <v>0</v>
      </c>
      <c r="I2308" t="str">
        <f t="shared" si="136"/>
        <v/>
      </c>
    </row>
    <row r="2309" spans="2:9" x14ac:dyDescent="0.55000000000000004">
      <c r="B2309" t="b">
        <f>IF('Input and Summary Results'!D1891=0,FALSE,'Input and Summary Results'!$B1891)</f>
        <v>0</v>
      </c>
      <c r="C2309" t="b">
        <f>IF(OR(B2309=0,'Input and Summary Results'!D1891=0,'Input and Summary Results'!D1891=""),FALSE,'Input and Summary Results'!$D1891)</f>
        <v>0</v>
      </c>
      <c r="D2309" t="b">
        <f>IF(OR(B2309=0,'Input and Summary Results'!E1891=0),FALSE,'Input and Summary Results'!$E1891)</f>
        <v>0</v>
      </c>
      <c r="E2309" t="b">
        <f t="shared" si="137"/>
        <v>0</v>
      </c>
      <c r="F2309" t="b">
        <f t="shared" si="138"/>
        <v>0</v>
      </c>
      <c r="G2309" t="b">
        <f>IF('Input and Summary Results'!$J$4="yes",IF(C2309=FALSE,FALSE,IF('Data Transformation'!E2309&lt;$R$10,E2309,$R$10)),IF(C2309=FALSE,FALSE,IF(C2309&lt;$R$10,C2309,$R$10)))</f>
        <v>0</v>
      </c>
      <c r="H2309" t="b">
        <f>IF('Input and Summary Results'!$J$4="yes",'Data Transformation'!F2309,'Data Transformation'!D2309)</f>
        <v>0</v>
      </c>
      <c r="I2309" t="str">
        <f t="shared" ref="I2309:I2372" si="139">IF(G2309=FALSE,"",B2309)</f>
        <v/>
      </c>
    </row>
    <row r="2310" spans="2:9" x14ac:dyDescent="0.55000000000000004">
      <c r="B2310" t="b">
        <f>IF('Input and Summary Results'!D1892=0,FALSE,'Input and Summary Results'!$B1892)</f>
        <v>0</v>
      </c>
      <c r="C2310" t="b">
        <f>IF(OR(B2310=0,'Input and Summary Results'!D1892=0,'Input and Summary Results'!D1892=""),FALSE,'Input and Summary Results'!$D1892)</f>
        <v>0</v>
      </c>
      <c r="D2310" t="b">
        <f>IF(OR(B2310=0,'Input and Summary Results'!E1892=0),FALSE,'Input and Summary Results'!$E1892)</f>
        <v>0</v>
      </c>
      <c r="E2310" t="b">
        <f t="shared" si="137"/>
        <v>0</v>
      </c>
      <c r="F2310" t="b">
        <f t="shared" si="138"/>
        <v>0</v>
      </c>
      <c r="G2310" t="b">
        <f>IF('Input and Summary Results'!$J$4="yes",IF(C2310=FALSE,FALSE,IF('Data Transformation'!E2310&lt;$R$10,E2310,$R$10)),IF(C2310=FALSE,FALSE,IF(C2310&lt;$R$10,C2310,$R$10)))</f>
        <v>0</v>
      </c>
      <c r="H2310" t="b">
        <f>IF('Input and Summary Results'!$J$4="yes",'Data Transformation'!F2310,'Data Transformation'!D2310)</f>
        <v>0</v>
      </c>
      <c r="I2310" t="str">
        <f t="shared" si="139"/>
        <v/>
      </c>
    </row>
    <row r="2311" spans="2:9" x14ac:dyDescent="0.55000000000000004">
      <c r="B2311" t="b">
        <f>IF('Input and Summary Results'!D1893=0,FALSE,'Input and Summary Results'!$B1893)</f>
        <v>0</v>
      </c>
      <c r="C2311" t="b">
        <f>IF(OR(B2311=0,'Input and Summary Results'!D1893=0,'Input and Summary Results'!D1893=""),FALSE,'Input and Summary Results'!$D1893)</f>
        <v>0</v>
      </c>
      <c r="D2311" t="b">
        <f>IF(OR(B2311=0,'Input and Summary Results'!E1893=0),FALSE,'Input and Summary Results'!$E1893)</f>
        <v>0</v>
      </c>
      <c r="E2311" t="b">
        <f t="shared" si="137"/>
        <v>0</v>
      </c>
      <c r="F2311" t="b">
        <f t="shared" si="138"/>
        <v>0</v>
      </c>
      <c r="G2311" t="b">
        <f>IF('Input and Summary Results'!$J$4="yes",IF(C2311=FALSE,FALSE,IF('Data Transformation'!E2311&lt;$R$10,E2311,$R$10)),IF(C2311=FALSE,FALSE,IF(C2311&lt;$R$10,C2311,$R$10)))</f>
        <v>0</v>
      </c>
      <c r="H2311" t="b">
        <f>IF('Input and Summary Results'!$J$4="yes",'Data Transformation'!F2311,'Data Transformation'!D2311)</f>
        <v>0</v>
      </c>
      <c r="I2311" t="str">
        <f t="shared" si="139"/>
        <v/>
      </c>
    </row>
    <row r="2312" spans="2:9" x14ac:dyDescent="0.55000000000000004">
      <c r="B2312" t="b">
        <f>IF('Input and Summary Results'!D1894=0,FALSE,'Input and Summary Results'!$B1894)</f>
        <v>0</v>
      </c>
      <c r="C2312" t="b">
        <f>IF(OR(B2312=0,'Input and Summary Results'!D1894=0,'Input and Summary Results'!D1894=""),FALSE,'Input and Summary Results'!$D1894)</f>
        <v>0</v>
      </c>
      <c r="D2312" t="b">
        <f>IF(OR(B2312=0,'Input and Summary Results'!E1894=0),FALSE,'Input and Summary Results'!$E1894)</f>
        <v>0</v>
      </c>
      <c r="E2312" t="b">
        <f t="shared" si="137"/>
        <v>0</v>
      </c>
      <c r="F2312" t="b">
        <f t="shared" si="138"/>
        <v>0</v>
      </c>
      <c r="G2312" t="b">
        <f>IF('Input and Summary Results'!$J$4="yes",IF(C2312=FALSE,FALSE,IF('Data Transformation'!E2312&lt;$R$10,E2312,$R$10)),IF(C2312=FALSE,FALSE,IF(C2312&lt;$R$10,C2312,$R$10)))</f>
        <v>0</v>
      </c>
      <c r="H2312" t="b">
        <f>IF('Input and Summary Results'!$J$4="yes",'Data Transformation'!F2312,'Data Transformation'!D2312)</f>
        <v>0</v>
      </c>
      <c r="I2312" t="str">
        <f t="shared" si="139"/>
        <v/>
      </c>
    </row>
    <row r="2313" spans="2:9" x14ac:dyDescent="0.55000000000000004">
      <c r="B2313" t="b">
        <f>IF('Input and Summary Results'!D1895=0,FALSE,'Input and Summary Results'!$B1895)</f>
        <v>0</v>
      </c>
      <c r="C2313" t="b">
        <f>IF(OR(B2313=0,'Input and Summary Results'!D1895=0,'Input and Summary Results'!D1895=""),FALSE,'Input and Summary Results'!$D1895)</f>
        <v>0</v>
      </c>
      <c r="D2313" t="b">
        <f>IF(OR(B2313=0,'Input and Summary Results'!E1895=0),FALSE,'Input and Summary Results'!$E1895)</f>
        <v>0</v>
      </c>
      <c r="E2313" t="b">
        <f t="shared" si="137"/>
        <v>0</v>
      </c>
      <c r="F2313" t="b">
        <f t="shared" si="138"/>
        <v>0</v>
      </c>
      <c r="G2313" t="b">
        <f>IF('Input and Summary Results'!$J$4="yes",IF(C2313=FALSE,FALSE,IF('Data Transformation'!E2313&lt;$R$10,E2313,$R$10)),IF(C2313=FALSE,FALSE,IF(C2313&lt;$R$10,C2313,$R$10)))</f>
        <v>0</v>
      </c>
      <c r="H2313" t="b">
        <f>IF('Input and Summary Results'!$J$4="yes",'Data Transformation'!F2313,'Data Transformation'!D2313)</f>
        <v>0</v>
      </c>
      <c r="I2313" t="str">
        <f t="shared" si="139"/>
        <v/>
      </c>
    </row>
    <row r="2314" spans="2:9" x14ac:dyDescent="0.55000000000000004">
      <c r="B2314" t="b">
        <f>IF('Input and Summary Results'!D1896=0,FALSE,'Input and Summary Results'!$B1896)</f>
        <v>0</v>
      </c>
      <c r="C2314" t="b">
        <f>IF(OR(B2314=0,'Input and Summary Results'!D1896=0,'Input and Summary Results'!D1896=""),FALSE,'Input and Summary Results'!$D1896)</f>
        <v>0</v>
      </c>
      <c r="D2314" t="b">
        <f>IF(OR(B2314=0,'Input and Summary Results'!E1896=0),FALSE,'Input and Summary Results'!$E1896)</f>
        <v>0</v>
      </c>
      <c r="E2314" t="b">
        <f t="shared" si="137"/>
        <v>0</v>
      </c>
      <c r="F2314" t="b">
        <f t="shared" si="138"/>
        <v>0</v>
      </c>
      <c r="G2314" t="b">
        <f>IF('Input and Summary Results'!$J$4="yes",IF(C2314=FALSE,FALSE,IF('Data Transformation'!E2314&lt;$R$10,E2314,$R$10)),IF(C2314=FALSE,FALSE,IF(C2314&lt;$R$10,C2314,$R$10)))</f>
        <v>0</v>
      </c>
      <c r="H2314" t="b">
        <f>IF('Input and Summary Results'!$J$4="yes",'Data Transformation'!F2314,'Data Transformation'!D2314)</f>
        <v>0</v>
      </c>
      <c r="I2314" t="str">
        <f t="shared" si="139"/>
        <v/>
      </c>
    </row>
    <row r="2315" spans="2:9" x14ac:dyDescent="0.55000000000000004">
      <c r="B2315" t="b">
        <f>IF('Input and Summary Results'!D1897=0,FALSE,'Input and Summary Results'!$B1897)</f>
        <v>0</v>
      </c>
      <c r="C2315" t="b">
        <f>IF(OR(B2315=0,'Input and Summary Results'!D1897=0,'Input and Summary Results'!D1897=""),FALSE,'Input and Summary Results'!$D1897)</f>
        <v>0</v>
      </c>
      <c r="D2315" t="b">
        <f>IF(OR(B2315=0,'Input and Summary Results'!E1897=0),FALSE,'Input and Summary Results'!$E1897)</f>
        <v>0</v>
      </c>
      <c r="E2315" t="b">
        <f t="shared" si="137"/>
        <v>0</v>
      </c>
      <c r="F2315" t="b">
        <f t="shared" si="138"/>
        <v>0</v>
      </c>
      <c r="G2315" t="b">
        <f>IF('Input and Summary Results'!$J$4="yes",IF(C2315=FALSE,FALSE,IF('Data Transformation'!E2315&lt;$R$10,E2315,$R$10)),IF(C2315=FALSE,FALSE,IF(C2315&lt;$R$10,C2315,$R$10)))</f>
        <v>0</v>
      </c>
      <c r="H2315" t="b">
        <f>IF('Input and Summary Results'!$J$4="yes",'Data Transformation'!F2315,'Data Transformation'!D2315)</f>
        <v>0</v>
      </c>
      <c r="I2315" t="str">
        <f t="shared" si="139"/>
        <v/>
      </c>
    </row>
    <row r="2316" spans="2:9" x14ac:dyDescent="0.55000000000000004">
      <c r="B2316" t="b">
        <f>IF('Input and Summary Results'!D1898=0,FALSE,'Input and Summary Results'!$B1898)</f>
        <v>0</v>
      </c>
      <c r="C2316" t="b">
        <f>IF(OR(B2316=0,'Input and Summary Results'!D1898=0,'Input and Summary Results'!D1898=""),FALSE,'Input and Summary Results'!$D1898)</f>
        <v>0</v>
      </c>
      <c r="D2316" t="b">
        <f>IF(OR(B2316=0,'Input and Summary Results'!E1898=0),FALSE,'Input and Summary Results'!$E1898)</f>
        <v>0</v>
      </c>
      <c r="E2316" t="b">
        <f t="shared" si="137"/>
        <v>0</v>
      </c>
      <c r="F2316" t="b">
        <f t="shared" si="138"/>
        <v>0</v>
      </c>
      <c r="G2316" t="b">
        <f>IF('Input and Summary Results'!$J$4="yes",IF(C2316=FALSE,FALSE,IF('Data Transformation'!E2316&lt;$R$10,E2316,$R$10)),IF(C2316=FALSE,FALSE,IF(C2316&lt;$R$10,C2316,$R$10)))</f>
        <v>0</v>
      </c>
      <c r="H2316" t="b">
        <f>IF('Input and Summary Results'!$J$4="yes",'Data Transformation'!F2316,'Data Transformation'!D2316)</f>
        <v>0</v>
      </c>
      <c r="I2316" t="str">
        <f t="shared" si="139"/>
        <v/>
      </c>
    </row>
    <row r="2317" spans="2:9" x14ac:dyDescent="0.55000000000000004">
      <c r="B2317" t="b">
        <f>IF('Input and Summary Results'!D1899=0,FALSE,'Input and Summary Results'!$B1899)</f>
        <v>0</v>
      </c>
      <c r="C2317" t="b">
        <f>IF(OR(B2317=0,'Input and Summary Results'!D1899=0,'Input and Summary Results'!D1899=""),FALSE,'Input and Summary Results'!$D1899)</f>
        <v>0</v>
      </c>
      <c r="D2317" t="b">
        <f>IF(OR(B2317=0,'Input and Summary Results'!E1899=0),FALSE,'Input and Summary Results'!$E1899)</f>
        <v>0</v>
      </c>
      <c r="E2317" t="b">
        <f t="shared" si="137"/>
        <v>0</v>
      </c>
      <c r="F2317" t="b">
        <f t="shared" si="138"/>
        <v>0</v>
      </c>
      <c r="G2317" t="b">
        <f>IF('Input and Summary Results'!$J$4="yes",IF(C2317=FALSE,FALSE,IF('Data Transformation'!E2317&lt;$R$10,E2317,$R$10)),IF(C2317=FALSE,FALSE,IF(C2317&lt;$R$10,C2317,$R$10)))</f>
        <v>0</v>
      </c>
      <c r="H2317" t="b">
        <f>IF('Input and Summary Results'!$J$4="yes",'Data Transformation'!F2317,'Data Transformation'!D2317)</f>
        <v>0</v>
      </c>
      <c r="I2317" t="str">
        <f t="shared" si="139"/>
        <v/>
      </c>
    </row>
    <row r="2318" spans="2:9" x14ac:dyDescent="0.55000000000000004">
      <c r="B2318" t="b">
        <f>IF('Input and Summary Results'!D1900=0,FALSE,'Input and Summary Results'!$B1900)</f>
        <v>0</v>
      </c>
      <c r="C2318" t="b">
        <f>IF(OR(B2318=0,'Input and Summary Results'!D1900=0,'Input and Summary Results'!D1900=""),FALSE,'Input and Summary Results'!$D1900)</f>
        <v>0</v>
      </c>
      <c r="D2318" t="b">
        <f>IF(OR(B2318=0,'Input and Summary Results'!E1900=0),FALSE,'Input and Summary Results'!$E1900)</f>
        <v>0</v>
      </c>
      <c r="E2318" t="b">
        <f t="shared" si="137"/>
        <v>0</v>
      </c>
      <c r="F2318" t="b">
        <f t="shared" si="138"/>
        <v>0</v>
      </c>
      <c r="G2318" t="b">
        <f>IF('Input and Summary Results'!$J$4="yes",IF(C2318=FALSE,FALSE,IF('Data Transformation'!E2318&lt;$R$10,E2318,$R$10)),IF(C2318=FALSE,FALSE,IF(C2318&lt;$R$10,C2318,$R$10)))</f>
        <v>0</v>
      </c>
      <c r="H2318" t="b">
        <f>IF('Input and Summary Results'!$J$4="yes",'Data Transformation'!F2318,'Data Transformation'!D2318)</f>
        <v>0</v>
      </c>
      <c r="I2318" t="str">
        <f t="shared" si="139"/>
        <v/>
      </c>
    </row>
    <row r="2319" spans="2:9" x14ac:dyDescent="0.55000000000000004">
      <c r="B2319" t="b">
        <f>IF('Input and Summary Results'!D1901=0,FALSE,'Input and Summary Results'!$B1901)</f>
        <v>0</v>
      </c>
      <c r="C2319" t="b">
        <f>IF(OR(B2319=0,'Input and Summary Results'!D1901=0,'Input and Summary Results'!D1901=""),FALSE,'Input and Summary Results'!$D1901)</f>
        <v>0</v>
      </c>
      <c r="D2319" t="b">
        <f>IF(OR(B2319=0,'Input and Summary Results'!E1901=0),FALSE,'Input and Summary Results'!$E1901)</f>
        <v>0</v>
      </c>
      <c r="E2319" t="b">
        <f t="shared" si="137"/>
        <v>0</v>
      </c>
      <c r="F2319" t="b">
        <f t="shared" si="138"/>
        <v>0</v>
      </c>
      <c r="G2319" t="b">
        <f>IF('Input and Summary Results'!$J$4="yes",IF(C2319=FALSE,FALSE,IF('Data Transformation'!E2319&lt;$R$10,E2319,$R$10)),IF(C2319=FALSE,FALSE,IF(C2319&lt;$R$10,C2319,$R$10)))</f>
        <v>0</v>
      </c>
      <c r="H2319" t="b">
        <f>IF('Input and Summary Results'!$J$4="yes",'Data Transformation'!F2319,'Data Transformation'!D2319)</f>
        <v>0</v>
      </c>
      <c r="I2319" t="str">
        <f t="shared" si="139"/>
        <v/>
      </c>
    </row>
    <row r="2320" spans="2:9" x14ac:dyDescent="0.55000000000000004">
      <c r="B2320" t="b">
        <f>IF('Input and Summary Results'!D1902=0,FALSE,'Input and Summary Results'!$B1902)</f>
        <v>0</v>
      </c>
      <c r="C2320" t="b">
        <f>IF(OR(B2320=0,'Input and Summary Results'!D1902=0,'Input and Summary Results'!D1902=""),FALSE,'Input and Summary Results'!$D1902)</f>
        <v>0</v>
      </c>
      <c r="D2320" t="b">
        <f>IF(OR(B2320=0,'Input and Summary Results'!E1902=0),FALSE,'Input and Summary Results'!$E1902)</f>
        <v>0</v>
      </c>
      <c r="E2320" t="b">
        <f t="shared" si="137"/>
        <v>0</v>
      </c>
      <c r="F2320" t="b">
        <f t="shared" si="138"/>
        <v>0</v>
      </c>
      <c r="G2320" t="b">
        <f>IF('Input and Summary Results'!$J$4="yes",IF(C2320=FALSE,FALSE,IF('Data Transformation'!E2320&lt;$R$10,E2320,$R$10)),IF(C2320=FALSE,FALSE,IF(C2320&lt;$R$10,C2320,$R$10)))</f>
        <v>0</v>
      </c>
      <c r="H2320" t="b">
        <f>IF('Input and Summary Results'!$J$4="yes",'Data Transformation'!F2320,'Data Transformation'!D2320)</f>
        <v>0</v>
      </c>
      <c r="I2320" t="str">
        <f t="shared" si="139"/>
        <v/>
      </c>
    </row>
    <row r="2321" spans="2:9" x14ac:dyDescent="0.55000000000000004">
      <c r="B2321" t="b">
        <f>IF('Input and Summary Results'!D1903=0,FALSE,'Input and Summary Results'!$B1903)</f>
        <v>0</v>
      </c>
      <c r="C2321" t="b">
        <f>IF(OR(B2321=0,'Input and Summary Results'!D1903=0,'Input and Summary Results'!D1903=""),FALSE,'Input and Summary Results'!$D1903)</f>
        <v>0</v>
      </c>
      <c r="D2321" t="b">
        <f>IF(OR(B2321=0,'Input and Summary Results'!E1903=0),FALSE,'Input and Summary Results'!$E1903)</f>
        <v>0</v>
      </c>
      <c r="E2321" t="b">
        <f t="shared" si="137"/>
        <v>0</v>
      </c>
      <c r="F2321" t="b">
        <f t="shared" si="138"/>
        <v>0</v>
      </c>
      <c r="G2321" t="b">
        <f>IF('Input and Summary Results'!$J$4="yes",IF(C2321=FALSE,FALSE,IF('Data Transformation'!E2321&lt;$R$10,E2321,$R$10)),IF(C2321=FALSE,FALSE,IF(C2321&lt;$R$10,C2321,$R$10)))</f>
        <v>0</v>
      </c>
      <c r="H2321" t="b">
        <f>IF('Input and Summary Results'!$J$4="yes",'Data Transformation'!F2321,'Data Transformation'!D2321)</f>
        <v>0</v>
      </c>
      <c r="I2321" t="str">
        <f t="shared" si="139"/>
        <v/>
      </c>
    </row>
    <row r="2322" spans="2:9" x14ac:dyDescent="0.55000000000000004">
      <c r="B2322" t="b">
        <f>IF('Input and Summary Results'!D1904=0,FALSE,'Input and Summary Results'!$B1904)</f>
        <v>0</v>
      </c>
      <c r="C2322" t="b">
        <f>IF(OR(B2322=0,'Input and Summary Results'!D1904=0,'Input and Summary Results'!D1904=""),FALSE,'Input and Summary Results'!$D1904)</f>
        <v>0</v>
      </c>
      <c r="D2322" t="b">
        <f>IF(OR(B2322=0,'Input and Summary Results'!E1904=0),FALSE,'Input and Summary Results'!$E1904)</f>
        <v>0</v>
      </c>
      <c r="E2322" t="b">
        <f t="shared" si="137"/>
        <v>0</v>
      </c>
      <c r="F2322" t="b">
        <f t="shared" si="138"/>
        <v>0</v>
      </c>
      <c r="G2322" t="b">
        <f>IF('Input and Summary Results'!$J$4="yes",IF(C2322=FALSE,FALSE,IF('Data Transformation'!E2322&lt;$R$10,E2322,$R$10)),IF(C2322=FALSE,FALSE,IF(C2322&lt;$R$10,C2322,$R$10)))</f>
        <v>0</v>
      </c>
      <c r="H2322" t="b">
        <f>IF('Input and Summary Results'!$J$4="yes",'Data Transformation'!F2322,'Data Transformation'!D2322)</f>
        <v>0</v>
      </c>
      <c r="I2322" t="str">
        <f t="shared" si="139"/>
        <v/>
      </c>
    </row>
    <row r="2323" spans="2:9" x14ac:dyDescent="0.55000000000000004">
      <c r="B2323" t="b">
        <f>IF('Input and Summary Results'!D1905=0,FALSE,'Input and Summary Results'!$B1905)</f>
        <v>0</v>
      </c>
      <c r="C2323" t="b">
        <f>IF(OR(B2323=0,'Input and Summary Results'!D1905=0,'Input and Summary Results'!D1905=""),FALSE,'Input and Summary Results'!$D1905)</f>
        <v>0</v>
      </c>
      <c r="D2323" t="b">
        <f>IF(OR(B2323=0,'Input and Summary Results'!E1905=0),FALSE,'Input and Summary Results'!$E1905)</f>
        <v>0</v>
      </c>
      <c r="E2323" t="b">
        <f t="shared" si="137"/>
        <v>0</v>
      </c>
      <c r="F2323" t="b">
        <f t="shared" si="138"/>
        <v>0</v>
      </c>
      <c r="G2323" t="b">
        <f>IF('Input and Summary Results'!$J$4="yes",IF(C2323=FALSE,FALSE,IF('Data Transformation'!E2323&lt;$R$10,E2323,$R$10)),IF(C2323=FALSE,FALSE,IF(C2323&lt;$R$10,C2323,$R$10)))</f>
        <v>0</v>
      </c>
      <c r="H2323" t="b">
        <f>IF('Input and Summary Results'!$J$4="yes",'Data Transformation'!F2323,'Data Transformation'!D2323)</f>
        <v>0</v>
      </c>
      <c r="I2323" t="str">
        <f t="shared" si="139"/>
        <v/>
      </c>
    </row>
    <row r="2324" spans="2:9" x14ac:dyDescent="0.55000000000000004">
      <c r="B2324" t="b">
        <f>IF('Input and Summary Results'!D1906=0,FALSE,'Input and Summary Results'!$B1906)</f>
        <v>0</v>
      </c>
      <c r="C2324" t="b">
        <f>IF(OR(B2324=0,'Input and Summary Results'!D1906=0,'Input and Summary Results'!D1906=""),FALSE,'Input and Summary Results'!$D1906)</f>
        <v>0</v>
      </c>
      <c r="D2324" t="b">
        <f>IF(OR(B2324=0,'Input and Summary Results'!E1906=0),FALSE,'Input and Summary Results'!$E1906)</f>
        <v>0</v>
      </c>
      <c r="E2324" t="b">
        <f t="shared" si="137"/>
        <v>0</v>
      </c>
      <c r="F2324" t="b">
        <f t="shared" si="138"/>
        <v>0</v>
      </c>
      <c r="G2324" t="b">
        <f>IF('Input and Summary Results'!$J$4="yes",IF(C2324=FALSE,FALSE,IF('Data Transformation'!E2324&lt;$R$10,E2324,$R$10)),IF(C2324=FALSE,FALSE,IF(C2324&lt;$R$10,C2324,$R$10)))</f>
        <v>0</v>
      </c>
      <c r="H2324" t="b">
        <f>IF('Input and Summary Results'!$J$4="yes",'Data Transformation'!F2324,'Data Transformation'!D2324)</f>
        <v>0</v>
      </c>
      <c r="I2324" t="str">
        <f t="shared" si="139"/>
        <v/>
      </c>
    </row>
    <row r="2325" spans="2:9" x14ac:dyDescent="0.55000000000000004">
      <c r="B2325" t="b">
        <f>IF('Input and Summary Results'!D1907=0,FALSE,'Input and Summary Results'!$B1907)</f>
        <v>0</v>
      </c>
      <c r="C2325" t="b">
        <f>IF(OR(B2325=0,'Input and Summary Results'!D1907=0,'Input and Summary Results'!D1907=""),FALSE,'Input and Summary Results'!$D1907)</f>
        <v>0</v>
      </c>
      <c r="D2325" t="b">
        <f>IF(OR(B2325=0,'Input and Summary Results'!E1907=0),FALSE,'Input and Summary Results'!$E1907)</f>
        <v>0</v>
      </c>
      <c r="E2325" t="b">
        <f t="shared" si="137"/>
        <v>0</v>
      </c>
      <c r="F2325" t="b">
        <f t="shared" si="138"/>
        <v>0</v>
      </c>
      <c r="G2325" t="b">
        <f>IF('Input and Summary Results'!$J$4="yes",IF(C2325=FALSE,FALSE,IF('Data Transformation'!E2325&lt;$R$10,E2325,$R$10)),IF(C2325=FALSE,FALSE,IF(C2325&lt;$R$10,C2325,$R$10)))</f>
        <v>0</v>
      </c>
      <c r="H2325" t="b">
        <f>IF('Input and Summary Results'!$J$4="yes",'Data Transformation'!F2325,'Data Transformation'!D2325)</f>
        <v>0</v>
      </c>
      <c r="I2325" t="str">
        <f t="shared" si="139"/>
        <v/>
      </c>
    </row>
    <row r="2326" spans="2:9" x14ac:dyDescent="0.55000000000000004">
      <c r="B2326" t="b">
        <f>IF('Input and Summary Results'!D1908=0,FALSE,'Input and Summary Results'!$B1908)</f>
        <v>0</v>
      </c>
      <c r="C2326" t="b">
        <f>IF(OR(B2326=0,'Input and Summary Results'!D1908=0,'Input and Summary Results'!D1908=""),FALSE,'Input and Summary Results'!$D1908)</f>
        <v>0</v>
      </c>
      <c r="D2326" t="b">
        <f>IF(OR(B2326=0,'Input and Summary Results'!E1908=0),FALSE,'Input and Summary Results'!$E1908)</f>
        <v>0</v>
      </c>
      <c r="E2326" t="b">
        <f t="shared" si="137"/>
        <v>0</v>
      </c>
      <c r="F2326" t="b">
        <f t="shared" si="138"/>
        <v>0</v>
      </c>
      <c r="G2326" t="b">
        <f>IF('Input and Summary Results'!$J$4="yes",IF(C2326=FALSE,FALSE,IF('Data Transformation'!E2326&lt;$R$10,E2326,$R$10)),IF(C2326=FALSE,FALSE,IF(C2326&lt;$R$10,C2326,$R$10)))</f>
        <v>0</v>
      </c>
      <c r="H2326" t="b">
        <f>IF('Input and Summary Results'!$J$4="yes",'Data Transformation'!F2326,'Data Transformation'!D2326)</f>
        <v>0</v>
      </c>
      <c r="I2326" t="str">
        <f t="shared" si="139"/>
        <v/>
      </c>
    </row>
    <row r="2327" spans="2:9" x14ac:dyDescent="0.55000000000000004">
      <c r="B2327" t="b">
        <f>IF('Input and Summary Results'!D1909=0,FALSE,'Input and Summary Results'!$B1909)</f>
        <v>0</v>
      </c>
      <c r="C2327" t="b">
        <f>IF(OR(B2327=0,'Input and Summary Results'!D1909=0,'Input and Summary Results'!D1909=""),FALSE,'Input and Summary Results'!$D1909)</f>
        <v>0</v>
      </c>
      <c r="D2327" t="b">
        <f>IF(OR(B2327=0,'Input and Summary Results'!E1909=0),FALSE,'Input and Summary Results'!$E1909)</f>
        <v>0</v>
      </c>
      <c r="E2327" t="b">
        <f t="shared" si="137"/>
        <v>0</v>
      </c>
      <c r="F2327" t="b">
        <f t="shared" si="138"/>
        <v>0</v>
      </c>
      <c r="G2327" t="b">
        <f>IF('Input and Summary Results'!$J$4="yes",IF(C2327=FALSE,FALSE,IF('Data Transformation'!E2327&lt;$R$10,E2327,$R$10)),IF(C2327=FALSE,FALSE,IF(C2327&lt;$R$10,C2327,$R$10)))</f>
        <v>0</v>
      </c>
      <c r="H2327" t="b">
        <f>IF('Input and Summary Results'!$J$4="yes",'Data Transformation'!F2327,'Data Transformation'!D2327)</f>
        <v>0</v>
      </c>
      <c r="I2327" t="str">
        <f t="shared" si="139"/>
        <v/>
      </c>
    </row>
    <row r="2328" spans="2:9" x14ac:dyDescent="0.55000000000000004">
      <c r="B2328" t="b">
        <f>IF('Input and Summary Results'!D1910=0,FALSE,'Input and Summary Results'!$B1910)</f>
        <v>0</v>
      </c>
      <c r="C2328" t="b">
        <f>IF(OR(B2328=0,'Input and Summary Results'!D1910=0,'Input and Summary Results'!D1910=""),FALSE,'Input and Summary Results'!$D1910)</f>
        <v>0</v>
      </c>
      <c r="D2328" t="b">
        <f>IF(OR(B2328=0,'Input and Summary Results'!E1910=0),FALSE,'Input and Summary Results'!$E1910)</f>
        <v>0</v>
      </c>
      <c r="E2328" t="b">
        <f t="shared" si="137"/>
        <v>0</v>
      </c>
      <c r="F2328" t="b">
        <f t="shared" si="138"/>
        <v>0</v>
      </c>
      <c r="G2328" t="b">
        <f>IF('Input and Summary Results'!$J$4="yes",IF(C2328=FALSE,FALSE,IF('Data Transformation'!E2328&lt;$R$10,E2328,$R$10)),IF(C2328=FALSE,FALSE,IF(C2328&lt;$R$10,C2328,$R$10)))</f>
        <v>0</v>
      </c>
      <c r="H2328" t="b">
        <f>IF('Input and Summary Results'!$J$4="yes",'Data Transformation'!F2328,'Data Transformation'!D2328)</f>
        <v>0</v>
      </c>
      <c r="I2328" t="str">
        <f t="shared" si="139"/>
        <v/>
      </c>
    </row>
    <row r="2329" spans="2:9" x14ac:dyDescent="0.55000000000000004">
      <c r="B2329" t="b">
        <f>IF('Input and Summary Results'!D1911=0,FALSE,'Input and Summary Results'!$B1911)</f>
        <v>0</v>
      </c>
      <c r="C2329" t="b">
        <f>IF(OR(B2329=0,'Input and Summary Results'!D1911=0,'Input and Summary Results'!D1911=""),FALSE,'Input and Summary Results'!$D1911)</f>
        <v>0</v>
      </c>
      <c r="D2329" t="b">
        <f>IF(OR(B2329=0,'Input and Summary Results'!E1911=0),FALSE,'Input and Summary Results'!$E1911)</f>
        <v>0</v>
      </c>
      <c r="E2329" t="b">
        <f t="shared" si="137"/>
        <v>0</v>
      </c>
      <c r="F2329" t="b">
        <f t="shared" si="138"/>
        <v>0</v>
      </c>
      <c r="G2329" t="b">
        <f>IF('Input and Summary Results'!$J$4="yes",IF(C2329=FALSE,FALSE,IF('Data Transformation'!E2329&lt;$R$10,E2329,$R$10)),IF(C2329=FALSE,FALSE,IF(C2329&lt;$R$10,C2329,$R$10)))</f>
        <v>0</v>
      </c>
      <c r="H2329" t="b">
        <f>IF('Input and Summary Results'!$J$4="yes",'Data Transformation'!F2329,'Data Transformation'!D2329)</f>
        <v>0</v>
      </c>
      <c r="I2329" t="str">
        <f t="shared" si="139"/>
        <v/>
      </c>
    </row>
    <row r="2330" spans="2:9" x14ac:dyDescent="0.55000000000000004">
      <c r="B2330" t="b">
        <f>IF('Input and Summary Results'!D1912=0,FALSE,'Input and Summary Results'!$B1912)</f>
        <v>0</v>
      </c>
      <c r="C2330" t="b">
        <f>IF(OR(B2330=0,'Input and Summary Results'!D1912=0,'Input and Summary Results'!D1912=""),FALSE,'Input and Summary Results'!$D1912)</f>
        <v>0</v>
      </c>
      <c r="D2330" t="b">
        <f>IF(OR(B2330=0,'Input and Summary Results'!E1912=0),FALSE,'Input and Summary Results'!$E1912)</f>
        <v>0</v>
      </c>
      <c r="E2330" t="b">
        <f t="shared" si="137"/>
        <v>0</v>
      </c>
      <c r="F2330" t="b">
        <f t="shared" si="138"/>
        <v>0</v>
      </c>
      <c r="G2330" t="b">
        <f>IF('Input and Summary Results'!$J$4="yes",IF(C2330=FALSE,FALSE,IF('Data Transformation'!E2330&lt;$R$10,E2330,$R$10)),IF(C2330=FALSE,FALSE,IF(C2330&lt;$R$10,C2330,$R$10)))</f>
        <v>0</v>
      </c>
      <c r="H2330" t="b">
        <f>IF('Input and Summary Results'!$J$4="yes",'Data Transformation'!F2330,'Data Transformation'!D2330)</f>
        <v>0</v>
      </c>
      <c r="I2330" t="str">
        <f t="shared" si="139"/>
        <v/>
      </c>
    </row>
    <row r="2331" spans="2:9" x14ac:dyDescent="0.55000000000000004">
      <c r="B2331" t="b">
        <f>IF('Input and Summary Results'!D1913=0,FALSE,'Input and Summary Results'!$B1913)</f>
        <v>0</v>
      </c>
      <c r="C2331" t="b">
        <f>IF(OR(B2331=0,'Input and Summary Results'!D1913=0,'Input and Summary Results'!D1913=""),FALSE,'Input and Summary Results'!$D1913)</f>
        <v>0</v>
      </c>
      <c r="D2331" t="b">
        <f>IF(OR(B2331=0,'Input and Summary Results'!E1913=0),FALSE,'Input and Summary Results'!$E1913)</f>
        <v>0</v>
      </c>
      <c r="E2331" t="b">
        <f t="shared" si="137"/>
        <v>0</v>
      </c>
      <c r="F2331" t="b">
        <f t="shared" si="138"/>
        <v>0</v>
      </c>
      <c r="G2331" t="b">
        <f>IF('Input and Summary Results'!$J$4="yes",IF(C2331=FALSE,FALSE,IF('Data Transformation'!E2331&lt;$R$10,E2331,$R$10)),IF(C2331=FALSE,FALSE,IF(C2331&lt;$R$10,C2331,$R$10)))</f>
        <v>0</v>
      </c>
      <c r="H2331" t="b">
        <f>IF('Input and Summary Results'!$J$4="yes",'Data Transformation'!F2331,'Data Transformation'!D2331)</f>
        <v>0</v>
      </c>
      <c r="I2331" t="str">
        <f t="shared" si="139"/>
        <v/>
      </c>
    </row>
    <row r="2332" spans="2:9" x14ac:dyDescent="0.55000000000000004">
      <c r="B2332" t="b">
        <f>IF('Input and Summary Results'!D1914=0,FALSE,'Input and Summary Results'!$B1914)</f>
        <v>0</v>
      </c>
      <c r="C2332" t="b">
        <f>IF(OR(B2332=0,'Input and Summary Results'!D1914=0,'Input and Summary Results'!D1914=""),FALSE,'Input and Summary Results'!$D1914)</f>
        <v>0</v>
      </c>
      <c r="D2332" t="b">
        <f>IF(OR(B2332=0,'Input and Summary Results'!E1914=0),FALSE,'Input and Summary Results'!$E1914)</f>
        <v>0</v>
      </c>
      <c r="E2332" t="b">
        <f t="shared" si="137"/>
        <v>0</v>
      </c>
      <c r="F2332" t="b">
        <f t="shared" si="138"/>
        <v>0</v>
      </c>
      <c r="G2332" t="b">
        <f>IF('Input and Summary Results'!$J$4="yes",IF(C2332=FALSE,FALSE,IF('Data Transformation'!E2332&lt;$R$10,E2332,$R$10)),IF(C2332=FALSE,FALSE,IF(C2332&lt;$R$10,C2332,$R$10)))</f>
        <v>0</v>
      </c>
      <c r="H2332" t="b">
        <f>IF('Input and Summary Results'!$J$4="yes",'Data Transformation'!F2332,'Data Transformation'!D2332)</f>
        <v>0</v>
      </c>
      <c r="I2332" t="str">
        <f t="shared" si="139"/>
        <v/>
      </c>
    </row>
    <row r="2333" spans="2:9" x14ac:dyDescent="0.55000000000000004">
      <c r="B2333" t="b">
        <f>IF('Input and Summary Results'!D1915=0,FALSE,'Input and Summary Results'!$B1915)</f>
        <v>0</v>
      </c>
      <c r="C2333" t="b">
        <f>IF(OR(B2333=0,'Input and Summary Results'!D1915=0,'Input and Summary Results'!D1915=""),FALSE,'Input and Summary Results'!$D1915)</f>
        <v>0</v>
      </c>
      <c r="D2333" t="b">
        <f>IF(OR(B2333=0,'Input and Summary Results'!E1915=0),FALSE,'Input and Summary Results'!$E1915)</f>
        <v>0</v>
      </c>
      <c r="E2333" t="b">
        <f t="shared" si="137"/>
        <v>0</v>
      </c>
      <c r="F2333" t="b">
        <f t="shared" si="138"/>
        <v>0</v>
      </c>
      <c r="G2333" t="b">
        <f>IF('Input and Summary Results'!$J$4="yes",IF(C2333=FALSE,FALSE,IF('Data Transformation'!E2333&lt;$R$10,E2333,$R$10)),IF(C2333=FALSE,FALSE,IF(C2333&lt;$R$10,C2333,$R$10)))</f>
        <v>0</v>
      </c>
      <c r="H2333" t="b">
        <f>IF('Input and Summary Results'!$J$4="yes",'Data Transformation'!F2333,'Data Transformation'!D2333)</f>
        <v>0</v>
      </c>
      <c r="I2333" t="str">
        <f t="shared" si="139"/>
        <v/>
      </c>
    </row>
    <row r="2334" spans="2:9" x14ac:dyDescent="0.55000000000000004">
      <c r="B2334" t="b">
        <f>IF('Input and Summary Results'!D1916=0,FALSE,'Input and Summary Results'!$B1916)</f>
        <v>0</v>
      </c>
      <c r="C2334" t="b">
        <f>IF(OR(B2334=0,'Input and Summary Results'!D1916=0,'Input and Summary Results'!D1916=""),FALSE,'Input and Summary Results'!$D1916)</f>
        <v>0</v>
      </c>
      <c r="D2334" t="b">
        <f>IF(OR(B2334=0,'Input and Summary Results'!E1916=0),FALSE,'Input and Summary Results'!$E1916)</f>
        <v>0</v>
      </c>
      <c r="E2334" t="b">
        <f t="shared" si="137"/>
        <v>0</v>
      </c>
      <c r="F2334" t="b">
        <f t="shared" si="138"/>
        <v>0</v>
      </c>
      <c r="G2334" t="b">
        <f>IF('Input and Summary Results'!$J$4="yes",IF(C2334=FALSE,FALSE,IF('Data Transformation'!E2334&lt;$R$10,E2334,$R$10)),IF(C2334=FALSE,FALSE,IF(C2334&lt;$R$10,C2334,$R$10)))</f>
        <v>0</v>
      </c>
      <c r="H2334" t="b">
        <f>IF('Input and Summary Results'!$J$4="yes",'Data Transformation'!F2334,'Data Transformation'!D2334)</f>
        <v>0</v>
      </c>
      <c r="I2334" t="str">
        <f t="shared" si="139"/>
        <v/>
      </c>
    </row>
    <row r="2335" spans="2:9" x14ac:dyDescent="0.55000000000000004">
      <c r="B2335" t="b">
        <f>IF('Input and Summary Results'!D1917=0,FALSE,'Input and Summary Results'!$B1917)</f>
        <v>0</v>
      </c>
      <c r="C2335" t="b">
        <f>IF(OR(B2335=0,'Input and Summary Results'!D1917=0,'Input and Summary Results'!D1917=""),FALSE,'Input and Summary Results'!$D1917)</f>
        <v>0</v>
      </c>
      <c r="D2335" t="b">
        <f>IF(OR(B2335=0,'Input and Summary Results'!E1917=0),FALSE,'Input and Summary Results'!$E1917)</f>
        <v>0</v>
      </c>
      <c r="E2335" t="b">
        <f t="shared" si="137"/>
        <v>0</v>
      </c>
      <c r="F2335" t="b">
        <f t="shared" si="138"/>
        <v>0</v>
      </c>
      <c r="G2335" t="b">
        <f>IF('Input and Summary Results'!$J$4="yes",IF(C2335=FALSE,FALSE,IF('Data Transformation'!E2335&lt;$R$10,E2335,$R$10)),IF(C2335=FALSE,FALSE,IF(C2335&lt;$R$10,C2335,$R$10)))</f>
        <v>0</v>
      </c>
      <c r="H2335" t="b">
        <f>IF('Input and Summary Results'!$J$4="yes",'Data Transformation'!F2335,'Data Transformation'!D2335)</f>
        <v>0</v>
      </c>
      <c r="I2335" t="str">
        <f t="shared" si="139"/>
        <v/>
      </c>
    </row>
    <row r="2336" spans="2:9" x14ac:dyDescent="0.55000000000000004">
      <c r="B2336" t="b">
        <f>IF('Input and Summary Results'!D1918=0,FALSE,'Input and Summary Results'!$B1918)</f>
        <v>0</v>
      </c>
      <c r="C2336" t="b">
        <f>IF(OR(B2336=0,'Input and Summary Results'!D1918=0,'Input and Summary Results'!D1918=""),FALSE,'Input and Summary Results'!$D1918)</f>
        <v>0</v>
      </c>
      <c r="D2336" t="b">
        <f>IF(OR(B2336=0,'Input and Summary Results'!E1918=0),FALSE,'Input and Summary Results'!$E1918)</f>
        <v>0</v>
      </c>
      <c r="E2336" t="b">
        <f t="shared" si="137"/>
        <v>0</v>
      </c>
      <c r="F2336" t="b">
        <f t="shared" si="138"/>
        <v>0</v>
      </c>
      <c r="G2336" t="b">
        <f>IF('Input and Summary Results'!$J$4="yes",IF(C2336=FALSE,FALSE,IF('Data Transformation'!E2336&lt;$R$10,E2336,$R$10)),IF(C2336=FALSE,FALSE,IF(C2336&lt;$R$10,C2336,$R$10)))</f>
        <v>0</v>
      </c>
      <c r="H2336" t="b">
        <f>IF('Input and Summary Results'!$J$4="yes",'Data Transformation'!F2336,'Data Transformation'!D2336)</f>
        <v>0</v>
      </c>
      <c r="I2336" t="str">
        <f t="shared" si="139"/>
        <v/>
      </c>
    </row>
    <row r="2337" spans="2:9" x14ac:dyDescent="0.55000000000000004">
      <c r="B2337" t="b">
        <f>IF('Input and Summary Results'!D1919=0,FALSE,'Input and Summary Results'!$B1919)</f>
        <v>0</v>
      </c>
      <c r="C2337" t="b">
        <f>IF(OR(B2337=0,'Input and Summary Results'!D1919=0,'Input and Summary Results'!D1919=""),FALSE,'Input and Summary Results'!$D1919)</f>
        <v>0</v>
      </c>
      <c r="D2337" t="b">
        <f>IF(OR(B2337=0,'Input and Summary Results'!E1919=0),FALSE,'Input and Summary Results'!$E1919)</f>
        <v>0</v>
      </c>
      <c r="E2337" t="b">
        <f t="shared" si="137"/>
        <v>0</v>
      </c>
      <c r="F2337" t="b">
        <f t="shared" si="138"/>
        <v>0</v>
      </c>
      <c r="G2337" t="b">
        <f>IF('Input and Summary Results'!$J$4="yes",IF(C2337=FALSE,FALSE,IF('Data Transformation'!E2337&lt;$R$10,E2337,$R$10)),IF(C2337=FALSE,FALSE,IF(C2337&lt;$R$10,C2337,$R$10)))</f>
        <v>0</v>
      </c>
      <c r="H2337" t="b">
        <f>IF('Input and Summary Results'!$J$4="yes",'Data Transformation'!F2337,'Data Transformation'!D2337)</f>
        <v>0</v>
      </c>
      <c r="I2337" t="str">
        <f t="shared" si="139"/>
        <v/>
      </c>
    </row>
    <row r="2338" spans="2:9" x14ac:dyDescent="0.55000000000000004">
      <c r="B2338" t="b">
        <f>IF('Input and Summary Results'!D1920=0,FALSE,'Input and Summary Results'!$B1920)</f>
        <v>0</v>
      </c>
      <c r="C2338" t="b">
        <f>IF(OR(B2338=0,'Input and Summary Results'!D1920=0,'Input and Summary Results'!D1920=""),FALSE,'Input and Summary Results'!$D1920)</f>
        <v>0</v>
      </c>
      <c r="D2338" t="b">
        <f>IF(OR(B2338=0,'Input and Summary Results'!E1920=0),FALSE,'Input and Summary Results'!$E1920)</f>
        <v>0</v>
      </c>
      <c r="E2338" t="b">
        <f t="shared" si="137"/>
        <v>0</v>
      </c>
      <c r="F2338" t="b">
        <f t="shared" si="138"/>
        <v>0</v>
      </c>
      <c r="G2338" t="b">
        <f>IF('Input and Summary Results'!$J$4="yes",IF(C2338=FALSE,FALSE,IF('Data Transformation'!E2338&lt;$R$10,E2338,$R$10)),IF(C2338=FALSE,FALSE,IF(C2338&lt;$R$10,C2338,$R$10)))</f>
        <v>0</v>
      </c>
      <c r="H2338" t="b">
        <f>IF('Input and Summary Results'!$J$4="yes",'Data Transformation'!F2338,'Data Transformation'!D2338)</f>
        <v>0</v>
      </c>
      <c r="I2338" t="str">
        <f t="shared" si="139"/>
        <v/>
      </c>
    </row>
    <row r="2339" spans="2:9" x14ac:dyDescent="0.55000000000000004">
      <c r="B2339" t="b">
        <f>IF('Input and Summary Results'!D1921=0,FALSE,'Input and Summary Results'!$B1921)</f>
        <v>0</v>
      </c>
      <c r="C2339" t="b">
        <f>IF(OR(B2339=0,'Input and Summary Results'!D1921=0,'Input and Summary Results'!D1921=""),FALSE,'Input and Summary Results'!$D1921)</f>
        <v>0</v>
      </c>
      <c r="D2339" t="b">
        <f>IF(OR(B2339=0,'Input and Summary Results'!E1921=0),FALSE,'Input and Summary Results'!$E1921)</f>
        <v>0</v>
      </c>
      <c r="E2339" t="b">
        <f t="shared" si="137"/>
        <v>0</v>
      </c>
      <c r="F2339" t="b">
        <f t="shared" si="138"/>
        <v>0</v>
      </c>
      <c r="G2339" t="b">
        <f>IF('Input and Summary Results'!$J$4="yes",IF(C2339=FALSE,FALSE,IF('Data Transformation'!E2339&lt;$R$10,E2339,$R$10)),IF(C2339=FALSE,FALSE,IF(C2339&lt;$R$10,C2339,$R$10)))</f>
        <v>0</v>
      </c>
      <c r="H2339" t="b">
        <f>IF('Input and Summary Results'!$J$4="yes",'Data Transformation'!F2339,'Data Transformation'!D2339)</f>
        <v>0</v>
      </c>
      <c r="I2339" t="str">
        <f t="shared" si="139"/>
        <v/>
      </c>
    </row>
    <row r="2340" spans="2:9" x14ac:dyDescent="0.55000000000000004">
      <c r="B2340" t="b">
        <f>IF('Input and Summary Results'!D1922=0,FALSE,'Input and Summary Results'!$B1922)</f>
        <v>0</v>
      </c>
      <c r="C2340" t="b">
        <f>IF(OR(B2340=0,'Input and Summary Results'!D1922=0,'Input and Summary Results'!D1922=""),FALSE,'Input and Summary Results'!$D1922)</f>
        <v>0</v>
      </c>
      <c r="D2340" t="b">
        <f>IF(OR(B2340=0,'Input and Summary Results'!E1922=0),FALSE,'Input and Summary Results'!$E1922)</f>
        <v>0</v>
      </c>
      <c r="E2340" t="b">
        <f t="shared" si="137"/>
        <v>0</v>
      </c>
      <c r="F2340" t="b">
        <f t="shared" si="138"/>
        <v>0</v>
      </c>
      <c r="G2340" t="b">
        <f>IF('Input and Summary Results'!$J$4="yes",IF(C2340=FALSE,FALSE,IF('Data Transformation'!E2340&lt;$R$10,E2340,$R$10)),IF(C2340=FALSE,FALSE,IF(C2340&lt;$R$10,C2340,$R$10)))</f>
        <v>0</v>
      </c>
      <c r="H2340" t="b">
        <f>IF('Input and Summary Results'!$J$4="yes",'Data Transformation'!F2340,'Data Transformation'!D2340)</f>
        <v>0</v>
      </c>
      <c r="I2340" t="str">
        <f t="shared" si="139"/>
        <v/>
      </c>
    </row>
    <row r="2341" spans="2:9" x14ac:dyDescent="0.55000000000000004">
      <c r="B2341" t="b">
        <f>IF('Input and Summary Results'!D1923=0,FALSE,'Input and Summary Results'!$B1923)</f>
        <v>0</v>
      </c>
      <c r="C2341" t="b">
        <f>IF(OR(B2341=0,'Input and Summary Results'!D1923=0,'Input and Summary Results'!D1923=""),FALSE,'Input and Summary Results'!$D1923)</f>
        <v>0</v>
      </c>
      <c r="D2341" t="b">
        <f>IF(OR(B2341=0,'Input and Summary Results'!E1923=0),FALSE,'Input and Summary Results'!$E1923)</f>
        <v>0</v>
      </c>
      <c r="E2341" t="b">
        <f t="shared" si="137"/>
        <v>0</v>
      </c>
      <c r="F2341" t="b">
        <f t="shared" si="138"/>
        <v>0</v>
      </c>
      <c r="G2341" t="b">
        <f>IF('Input and Summary Results'!$J$4="yes",IF(C2341=FALSE,FALSE,IF('Data Transformation'!E2341&lt;$R$10,E2341,$R$10)),IF(C2341=FALSE,FALSE,IF(C2341&lt;$R$10,C2341,$R$10)))</f>
        <v>0</v>
      </c>
      <c r="H2341" t="b">
        <f>IF('Input and Summary Results'!$J$4="yes",'Data Transformation'!F2341,'Data Transformation'!D2341)</f>
        <v>0</v>
      </c>
      <c r="I2341" t="str">
        <f t="shared" si="139"/>
        <v/>
      </c>
    </row>
    <row r="2342" spans="2:9" x14ac:dyDescent="0.55000000000000004">
      <c r="B2342" t="b">
        <f>IF('Input and Summary Results'!D1924=0,FALSE,'Input and Summary Results'!$B1924)</f>
        <v>0</v>
      </c>
      <c r="C2342" t="b">
        <f>IF(OR(B2342=0,'Input and Summary Results'!D1924=0,'Input and Summary Results'!D1924=""),FALSE,'Input and Summary Results'!$D1924)</f>
        <v>0</v>
      </c>
      <c r="D2342" t="b">
        <f>IF(OR(B2342=0,'Input and Summary Results'!E1924=0),FALSE,'Input and Summary Results'!$E1924)</f>
        <v>0</v>
      </c>
      <c r="E2342" t="b">
        <f t="shared" si="137"/>
        <v>0</v>
      </c>
      <c r="F2342" t="b">
        <f t="shared" si="138"/>
        <v>0</v>
      </c>
      <c r="G2342" t="b">
        <f>IF('Input and Summary Results'!$J$4="yes",IF(C2342=FALSE,FALSE,IF('Data Transformation'!E2342&lt;$R$10,E2342,$R$10)),IF(C2342=FALSE,FALSE,IF(C2342&lt;$R$10,C2342,$R$10)))</f>
        <v>0</v>
      </c>
      <c r="H2342" t="b">
        <f>IF('Input and Summary Results'!$J$4="yes",'Data Transformation'!F2342,'Data Transformation'!D2342)</f>
        <v>0</v>
      </c>
      <c r="I2342" t="str">
        <f t="shared" si="139"/>
        <v/>
      </c>
    </row>
    <row r="2343" spans="2:9" x14ac:dyDescent="0.55000000000000004">
      <c r="B2343" t="b">
        <f>IF('Input and Summary Results'!D1925=0,FALSE,'Input and Summary Results'!$B1925)</f>
        <v>0</v>
      </c>
      <c r="C2343" t="b">
        <f>IF(OR(B2343=0,'Input and Summary Results'!D1925=0,'Input and Summary Results'!D1925=""),FALSE,'Input and Summary Results'!$D1925)</f>
        <v>0</v>
      </c>
      <c r="D2343" t="b">
        <f>IF(OR(B2343=0,'Input and Summary Results'!E1925=0),FALSE,'Input and Summary Results'!$E1925)</f>
        <v>0</v>
      </c>
      <c r="E2343" t="b">
        <f t="shared" si="137"/>
        <v>0</v>
      </c>
      <c r="F2343" t="b">
        <f t="shared" si="138"/>
        <v>0</v>
      </c>
      <c r="G2343" t="b">
        <f>IF('Input and Summary Results'!$J$4="yes",IF(C2343=FALSE,FALSE,IF('Data Transformation'!E2343&lt;$R$10,E2343,$R$10)),IF(C2343=FALSE,FALSE,IF(C2343&lt;$R$10,C2343,$R$10)))</f>
        <v>0</v>
      </c>
      <c r="H2343" t="b">
        <f>IF('Input and Summary Results'!$J$4="yes",'Data Transformation'!F2343,'Data Transformation'!D2343)</f>
        <v>0</v>
      </c>
      <c r="I2343" t="str">
        <f t="shared" si="139"/>
        <v/>
      </c>
    </row>
    <row r="2344" spans="2:9" x14ac:dyDescent="0.55000000000000004">
      <c r="B2344" t="b">
        <f>IF('Input and Summary Results'!D1926=0,FALSE,'Input and Summary Results'!$B1926)</f>
        <v>0</v>
      </c>
      <c r="C2344" t="b">
        <f>IF(OR(B2344=0,'Input and Summary Results'!D1926=0,'Input and Summary Results'!D1926=""),FALSE,'Input and Summary Results'!$D1926)</f>
        <v>0</v>
      </c>
      <c r="D2344" t="b">
        <f>IF(OR(B2344=0,'Input and Summary Results'!E1926=0),FALSE,'Input and Summary Results'!$E1926)</f>
        <v>0</v>
      </c>
      <c r="E2344" t="b">
        <f t="shared" si="137"/>
        <v>0</v>
      </c>
      <c r="F2344" t="b">
        <f t="shared" si="138"/>
        <v>0</v>
      </c>
      <c r="G2344" t="b">
        <f>IF('Input and Summary Results'!$J$4="yes",IF(C2344=FALSE,FALSE,IF('Data Transformation'!E2344&lt;$R$10,E2344,$R$10)),IF(C2344=FALSE,FALSE,IF(C2344&lt;$R$10,C2344,$R$10)))</f>
        <v>0</v>
      </c>
      <c r="H2344" t="b">
        <f>IF('Input and Summary Results'!$J$4="yes",'Data Transformation'!F2344,'Data Transformation'!D2344)</f>
        <v>0</v>
      </c>
      <c r="I2344" t="str">
        <f t="shared" si="139"/>
        <v/>
      </c>
    </row>
    <row r="2345" spans="2:9" x14ac:dyDescent="0.55000000000000004">
      <c r="B2345" t="b">
        <f>IF('Input and Summary Results'!D1927=0,FALSE,'Input and Summary Results'!$B1927)</f>
        <v>0</v>
      </c>
      <c r="C2345" t="b">
        <f>IF(OR(B2345=0,'Input and Summary Results'!D1927=0,'Input and Summary Results'!D1927=""),FALSE,'Input and Summary Results'!$D1927)</f>
        <v>0</v>
      </c>
      <c r="D2345" t="b">
        <f>IF(OR(B2345=0,'Input and Summary Results'!E1927=0),FALSE,'Input and Summary Results'!$E1927)</f>
        <v>0</v>
      </c>
      <c r="E2345" t="b">
        <f t="shared" si="137"/>
        <v>0</v>
      </c>
      <c r="F2345" t="b">
        <f t="shared" si="138"/>
        <v>0</v>
      </c>
      <c r="G2345" t="b">
        <f>IF('Input and Summary Results'!$J$4="yes",IF(C2345=FALSE,FALSE,IF('Data Transformation'!E2345&lt;$R$10,E2345,$R$10)),IF(C2345=FALSE,FALSE,IF(C2345&lt;$R$10,C2345,$R$10)))</f>
        <v>0</v>
      </c>
      <c r="H2345" t="b">
        <f>IF('Input and Summary Results'!$J$4="yes",'Data Transformation'!F2345,'Data Transformation'!D2345)</f>
        <v>0</v>
      </c>
      <c r="I2345" t="str">
        <f t="shared" si="139"/>
        <v/>
      </c>
    </row>
    <row r="2346" spans="2:9" x14ac:dyDescent="0.55000000000000004">
      <c r="B2346" t="b">
        <f>IF('Input and Summary Results'!D1928=0,FALSE,'Input and Summary Results'!$B1928)</f>
        <v>0</v>
      </c>
      <c r="C2346" t="b">
        <f>IF(OR(B2346=0,'Input and Summary Results'!D1928=0,'Input and Summary Results'!D1928=""),FALSE,'Input and Summary Results'!$D1928)</f>
        <v>0</v>
      </c>
      <c r="D2346" t="b">
        <f>IF(OR(B2346=0,'Input and Summary Results'!E1928=0),FALSE,'Input and Summary Results'!$E1928)</f>
        <v>0</v>
      </c>
      <c r="E2346" t="b">
        <f t="shared" ref="E2346:E2409" si="140">IF(C2346=FALSE,FALSE,LOG10(C2346))</f>
        <v>0</v>
      </c>
      <c r="F2346" t="b">
        <f t="shared" ref="F2346:F2409" si="141">IF(D2346=FALSE, FALSE,0.434*D2346/C2346)</f>
        <v>0</v>
      </c>
      <c r="G2346" t="b">
        <f>IF('Input and Summary Results'!$J$4="yes",IF(C2346=FALSE,FALSE,IF('Data Transformation'!E2346&lt;$R$10,E2346,$R$10)),IF(C2346=FALSE,FALSE,IF(C2346&lt;$R$10,C2346,$R$10)))</f>
        <v>0</v>
      </c>
      <c r="H2346" t="b">
        <f>IF('Input and Summary Results'!$J$4="yes",'Data Transformation'!F2346,'Data Transformation'!D2346)</f>
        <v>0</v>
      </c>
      <c r="I2346" t="str">
        <f t="shared" si="139"/>
        <v/>
      </c>
    </row>
    <row r="2347" spans="2:9" x14ac:dyDescent="0.55000000000000004">
      <c r="B2347" t="b">
        <f>IF('Input and Summary Results'!D1929=0,FALSE,'Input and Summary Results'!$B1929)</f>
        <v>0</v>
      </c>
      <c r="C2347" t="b">
        <f>IF(OR(B2347=0,'Input and Summary Results'!D1929=0,'Input and Summary Results'!D1929=""),FALSE,'Input and Summary Results'!$D1929)</f>
        <v>0</v>
      </c>
      <c r="D2347" t="b">
        <f>IF(OR(B2347=0,'Input and Summary Results'!E1929=0),FALSE,'Input and Summary Results'!$E1929)</f>
        <v>0</v>
      </c>
      <c r="E2347" t="b">
        <f t="shared" si="140"/>
        <v>0</v>
      </c>
      <c r="F2347" t="b">
        <f t="shared" si="141"/>
        <v>0</v>
      </c>
      <c r="G2347" t="b">
        <f>IF('Input and Summary Results'!$J$4="yes",IF(C2347=FALSE,FALSE,IF('Data Transformation'!E2347&lt;$R$10,E2347,$R$10)),IF(C2347=FALSE,FALSE,IF(C2347&lt;$R$10,C2347,$R$10)))</f>
        <v>0</v>
      </c>
      <c r="H2347" t="b">
        <f>IF('Input and Summary Results'!$J$4="yes",'Data Transformation'!F2347,'Data Transformation'!D2347)</f>
        <v>0</v>
      </c>
      <c r="I2347" t="str">
        <f t="shared" si="139"/>
        <v/>
      </c>
    </row>
    <row r="2348" spans="2:9" x14ac:dyDescent="0.55000000000000004">
      <c r="B2348" t="b">
        <f>IF('Input and Summary Results'!D1930=0,FALSE,'Input and Summary Results'!$B1930)</f>
        <v>0</v>
      </c>
      <c r="C2348" t="b">
        <f>IF(OR(B2348=0,'Input and Summary Results'!D1930=0,'Input and Summary Results'!D1930=""),FALSE,'Input and Summary Results'!$D1930)</f>
        <v>0</v>
      </c>
      <c r="D2348" t="b">
        <f>IF(OR(B2348=0,'Input and Summary Results'!E1930=0),FALSE,'Input and Summary Results'!$E1930)</f>
        <v>0</v>
      </c>
      <c r="E2348" t="b">
        <f t="shared" si="140"/>
        <v>0</v>
      </c>
      <c r="F2348" t="b">
        <f t="shared" si="141"/>
        <v>0</v>
      </c>
      <c r="G2348" t="b">
        <f>IF('Input and Summary Results'!$J$4="yes",IF(C2348=FALSE,FALSE,IF('Data Transformation'!E2348&lt;$R$10,E2348,$R$10)),IF(C2348=FALSE,FALSE,IF(C2348&lt;$R$10,C2348,$R$10)))</f>
        <v>0</v>
      </c>
      <c r="H2348" t="b">
        <f>IF('Input and Summary Results'!$J$4="yes",'Data Transformation'!F2348,'Data Transformation'!D2348)</f>
        <v>0</v>
      </c>
      <c r="I2348" t="str">
        <f t="shared" si="139"/>
        <v/>
      </c>
    </row>
    <row r="2349" spans="2:9" x14ac:dyDescent="0.55000000000000004">
      <c r="B2349" t="b">
        <f>IF('Input and Summary Results'!D1931=0,FALSE,'Input and Summary Results'!$B1931)</f>
        <v>0</v>
      </c>
      <c r="C2349" t="b">
        <f>IF(OR(B2349=0,'Input and Summary Results'!D1931=0,'Input and Summary Results'!D1931=""),FALSE,'Input and Summary Results'!$D1931)</f>
        <v>0</v>
      </c>
      <c r="D2349" t="b">
        <f>IF(OR(B2349=0,'Input and Summary Results'!E1931=0),FALSE,'Input and Summary Results'!$E1931)</f>
        <v>0</v>
      </c>
      <c r="E2349" t="b">
        <f t="shared" si="140"/>
        <v>0</v>
      </c>
      <c r="F2349" t="b">
        <f t="shared" si="141"/>
        <v>0</v>
      </c>
      <c r="G2349" t="b">
        <f>IF('Input and Summary Results'!$J$4="yes",IF(C2349=FALSE,FALSE,IF('Data Transformation'!E2349&lt;$R$10,E2349,$R$10)),IF(C2349=FALSE,FALSE,IF(C2349&lt;$R$10,C2349,$R$10)))</f>
        <v>0</v>
      </c>
      <c r="H2349" t="b">
        <f>IF('Input and Summary Results'!$J$4="yes",'Data Transformation'!F2349,'Data Transformation'!D2349)</f>
        <v>0</v>
      </c>
      <c r="I2349" t="str">
        <f t="shared" si="139"/>
        <v/>
      </c>
    </row>
    <row r="2350" spans="2:9" x14ac:dyDescent="0.55000000000000004">
      <c r="B2350" t="b">
        <f>IF('Input and Summary Results'!D1932=0,FALSE,'Input and Summary Results'!$B1932)</f>
        <v>0</v>
      </c>
      <c r="C2350" t="b">
        <f>IF(OR(B2350=0,'Input and Summary Results'!D1932=0,'Input and Summary Results'!D1932=""),FALSE,'Input and Summary Results'!$D1932)</f>
        <v>0</v>
      </c>
      <c r="D2350" t="b">
        <f>IF(OR(B2350=0,'Input and Summary Results'!E1932=0),FALSE,'Input and Summary Results'!$E1932)</f>
        <v>0</v>
      </c>
      <c r="E2350" t="b">
        <f t="shared" si="140"/>
        <v>0</v>
      </c>
      <c r="F2350" t="b">
        <f t="shared" si="141"/>
        <v>0</v>
      </c>
      <c r="G2350" t="b">
        <f>IF('Input and Summary Results'!$J$4="yes",IF(C2350=FALSE,FALSE,IF('Data Transformation'!E2350&lt;$R$10,E2350,$R$10)),IF(C2350=FALSE,FALSE,IF(C2350&lt;$R$10,C2350,$R$10)))</f>
        <v>0</v>
      </c>
      <c r="H2350" t="b">
        <f>IF('Input and Summary Results'!$J$4="yes",'Data Transformation'!F2350,'Data Transformation'!D2350)</f>
        <v>0</v>
      </c>
      <c r="I2350" t="str">
        <f t="shared" si="139"/>
        <v/>
      </c>
    </row>
    <row r="2351" spans="2:9" x14ac:dyDescent="0.55000000000000004">
      <c r="B2351" t="b">
        <f>IF('Input and Summary Results'!D1933=0,FALSE,'Input and Summary Results'!$B1933)</f>
        <v>0</v>
      </c>
      <c r="C2351" t="b">
        <f>IF(OR(B2351=0,'Input and Summary Results'!D1933=0,'Input and Summary Results'!D1933=""),FALSE,'Input and Summary Results'!$D1933)</f>
        <v>0</v>
      </c>
      <c r="D2351" t="b">
        <f>IF(OR(B2351=0,'Input and Summary Results'!E1933=0),FALSE,'Input and Summary Results'!$E1933)</f>
        <v>0</v>
      </c>
      <c r="E2351" t="b">
        <f t="shared" si="140"/>
        <v>0</v>
      </c>
      <c r="F2351" t="b">
        <f t="shared" si="141"/>
        <v>0</v>
      </c>
      <c r="G2351" t="b">
        <f>IF('Input and Summary Results'!$J$4="yes",IF(C2351=FALSE,FALSE,IF('Data Transformation'!E2351&lt;$R$10,E2351,$R$10)),IF(C2351=FALSE,FALSE,IF(C2351&lt;$R$10,C2351,$R$10)))</f>
        <v>0</v>
      </c>
      <c r="H2351" t="b">
        <f>IF('Input and Summary Results'!$J$4="yes",'Data Transformation'!F2351,'Data Transformation'!D2351)</f>
        <v>0</v>
      </c>
      <c r="I2351" t="str">
        <f t="shared" si="139"/>
        <v/>
      </c>
    </row>
    <row r="2352" spans="2:9" x14ac:dyDescent="0.55000000000000004">
      <c r="B2352" t="b">
        <f>IF('Input and Summary Results'!D1934=0,FALSE,'Input and Summary Results'!$B1934)</f>
        <v>0</v>
      </c>
      <c r="C2352" t="b">
        <f>IF(OR(B2352=0,'Input and Summary Results'!D1934=0,'Input and Summary Results'!D1934=""),FALSE,'Input and Summary Results'!$D1934)</f>
        <v>0</v>
      </c>
      <c r="D2352" t="b">
        <f>IF(OR(B2352=0,'Input and Summary Results'!E1934=0),FALSE,'Input and Summary Results'!$E1934)</f>
        <v>0</v>
      </c>
      <c r="E2352" t="b">
        <f t="shared" si="140"/>
        <v>0</v>
      </c>
      <c r="F2352" t="b">
        <f t="shared" si="141"/>
        <v>0</v>
      </c>
      <c r="G2352" t="b">
        <f>IF('Input and Summary Results'!$J$4="yes",IF(C2352=FALSE,FALSE,IF('Data Transformation'!E2352&lt;$R$10,E2352,$R$10)),IF(C2352=FALSE,FALSE,IF(C2352&lt;$R$10,C2352,$R$10)))</f>
        <v>0</v>
      </c>
      <c r="H2352" t="b">
        <f>IF('Input and Summary Results'!$J$4="yes",'Data Transformation'!F2352,'Data Transformation'!D2352)</f>
        <v>0</v>
      </c>
      <c r="I2352" t="str">
        <f t="shared" si="139"/>
        <v/>
      </c>
    </row>
    <row r="2353" spans="2:9" x14ac:dyDescent="0.55000000000000004">
      <c r="B2353" t="b">
        <f>IF('Input and Summary Results'!D1935=0,FALSE,'Input and Summary Results'!$B1935)</f>
        <v>0</v>
      </c>
      <c r="C2353" t="b">
        <f>IF(OR(B2353=0,'Input and Summary Results'!D1935=0,'Input and Summary Results'!D1935=""),FALSE,'Input and Summary Results'!$D1935)</f>
        <v>0</v>
      </c>
      <c r="D2353" t="b">
        <f>IF(OR(B2353=0,'Input and Summary Results'!E1935=0),FALSE,'Input and Summary Results'!$E1935)</f>
        <v>0</v>
      </c>
      <c r="E2353" t="b">
        <f t="shared" si="140"/>
        <v>0</v>
      </c>
      <c r="F2353" t="b">
        <f t="shared" si="141"/>
        <v>0</v>
      </c>
      <c r="G2353" t="b">
        <f>IF('Input and Summary Results'!$J$4="yes",IF(C2353=FALSE,FALSE,IF('Data Transformation'!E2353&lt;$R$10,E2353,$R$10)),IF(C2353=FALSE,FALSE,IF(C2353&lt;$R$10,C2353,$R$10)))</f>
        <v>0</v>
      </c>
      <c r="H2353" t="b">
        <f>IF('Input and Summary Results'!$J$4="yes",'Data Transformation'!F2353,'Data Transformation'!D2353)</f>
        <v>0</v>
      </c>
      <c r="I2353" t="str">
        <f t="shared" si="139"/>
        <v/>
      </c>
    </row>
    <row r="2354" spans="2:9" x14ac:dyDescent="0.55000000000000004">
      <c r="B2354" t="b">
        <f>IF('Input and Summary Results'!D1936=0,FALSE,'Input and Summary Results'!$B1936)</f>
        <v>0</v>
      </c>
      <c r="C2354" t="b">
        <f>IF(OR(B2354=0,'Input and Summary Results'!D1936=0,'Input and Summary Results'!D1936=""),FALSE,'Input and Summary Results'!$D1936)</f>
        <v>0</v>
      </c>
      <c r="D2354" t="b">
        <f>IF(OR(B2354=0,'Input and Summary Results'!E1936=0),FALSE,'Input and Summary Results'!$E1936)</f>
        <v>0</v>
      </c>
      <c r="E2354" t="b">
        <f t="shared" si="140"/>
        <v>0</v>
      </c>
      <c r="F2354" t="b">
        <f t="shared" si="141"/>
        <v>0</v>
      </c>
      <c r="G2354" t="b">
        <f>IF('Input and Summary Results'!$J$4="yes",IF(C2354=FALSE,FALSE,IF('Data Transformation'!E2354&lt;$R$10,E2354,$R$10)),IF(C2354=FALSE,FALSE,IF(C2354&lt;$R$10,C2354,$R$10)))</f>
        <v>0</v>
      </c>
      <c r="H2354" t="b">
        <f>IF('Input and Summary Results'!$J$4="yes",'Data Transformation'!F2354,'Data Transformation'!D2354)</f>
        <v>0</v>
      </c>
      <c r="I2354" t="str">
        <f t="shared" si="139"/>
        <v/>
      </c>
    </row>
    <row r="2355" spans="2:9" x14ac:dyDescent="0.55000000000000004">
      <c r="B2355" t="b">
        <f>IF('Input and Summary Results'!D1937=0,FALSE,'Input and Summary Results'!$B1937)</f>
        <v>0</v>
      </c>
      <c r="C2355" t="b">
        <f>IF(OR(B2355=0,'Input and Summary Results'!D1937=0,'Input and Summary Results'!D1937=""),FALSE,'Input and Summary Results'!$D1937)</f>
        <v>0</v>
      </c>
      <c r="D2355" t="b">
        <f>IF(OR(B2355=0,'Input and Summary Results'!E1937=0),FALSE,'Input and Summary Results'!$E1937)</f>
        <v>0</v>
      </c>
      <c r="E2355" t="b">
        <f t="shared" si="140"/>
        <v>0</v>
      </c>
      <c r="F2355" t="b">
        <f t="shared" si="141"/>
        <v>0</v>
      </c>
      <c r="G2355" t="b">
        <f>IF('Input and Summary Results'!$J$4="yes",IF(C2355=FALSE,FALSE,IF('Data Transformation'!E2355&lt;$R$10,E2355,$R$10)),IF(C2355=FALSE,FALSE,IF(C2355&lt;$R$10,C2355,$R$10)))</f>
        <v>0</v>
      </c>
      <c r="H2355" t="b">
        <f>IF('Input and Summary Results'!$J$4="yes",'Data Transformation'!F2355,'Data Transformation'!D2355)</f>
        <v>0</v>
      </c>
      <c r="I2355" t="str">
        <f t="shared" si="139"/>
        <v/>
      </c>
    </row>
    <row r="2356" spans="2:9" x14ac:dyDescent="0.55000000000000004">
      <c r="B2356" t="b">
        <f>IF('Input and Summary Results'!D1938=0,FALSE,'Input and Summary Results'!$B1938)</f>
        <v>0</v>
      </c>
      <c r="C2356" t="b">
        <f>IF(OR(B2356=0,'Input and Summary Results'!D1938=0,'Input and Summary Results'!D1938=""),FALSE,'Input and Summary Results'!$D1938)</f>
        <v>0</v>
      </c>
      <c r="D2356" t="b">
        <f>IF(OR(B2356=0,'Input and Summary Results'!E1938=0),FALSE,'Input and Summary Results'!$E1938)</f>
        <v>0</v>
      </c>
      <c r="E2356" t="b">
        <f t="shared" si="140"/>
        <v>0</v>
      </c>
      <c r="F2356" t="b">
        <f t="shared" si="141"/>
        <v>0</v>
      </c>
      <c r="G2356" t="b">
        <f>IF('Input and Summary Results'!$J$4="yes",IF(C2356=FALSE,FALSE,IF('Data Transformation'!E2356&lt;$R$10,E2356,$R$10)),IF(C2356=FALSE,FALSE,IF(C2356&lt;$R$10,C2356,$R$10)))</f>
        <v>0</v>
      </c>
      <c r="H2356" t="b">
        <f>IF('Input and Summary Results'!$J$4="yes",'Data Transformation'!F2356,'Data Transformation'!D2356)</f>
        <v>0</v>
      </c>
      <c r="I2356" t="str">
        <f t="shared" si="139"/>
        <v/>
      </c>
    </row>
    <row r="2357" spans="2:9" x14ac:dyDescent="0.55000000000000004">
      <c r="B2357" t="b">
        <f>IF('Input and Summary Results'!D1939=0,FALSE,'Input and Summary Results'!$B1939)</f>
        <v>0</v>
      </c>
      <c r="C2357" t="b">
        <f>IF(OR(B2357=0,'Input and Summary Results'!D1939=0,'Input and Summary Results'!D1939=""),FALSE,'Input and Summary Results'!$D1939)</f>
        <v>0</v>
      </c>
      <c r="D2357" t="b">
        <f>IF(OR(B2357=0,'Input and Summary Results'!E1939=0),FALSE,'Input and Summary Results'!$E1939)</f>
        <v>0</v>
      </c>
      <c r="E2357" t="b">
        <f t="shared" si="140"/>
        <v>0</v>
      </c>
      <c r="F2357" t="b">
        <f t="shared" si="141"/>
        <v>0</v>
      </c>
      <c r="G2357" t="b">
        <f>IF('Input and Summary Results'!$J$4="yes",IF(C2357=FALSE,FALSE,IF('Data Transformation'!E2357&lt;$R$10,E2357,$R$10)),IF(C2357=FALSE,FALSE,IF(C2357&lt;$R$10,C2357,$R$10)))</f>
        <v>0</v>
      </c>
      <c r="H2357" t="b">
        <f>IF('Input and Summary Results'!$J$4="yes",'Data Transformation'!F2357,'Data Transformation'!D2357)</f>
        <v>0</v>
      </c>
      <c r="I2357" t="str">
        <f t="shared" si="139"/>
        <v/>
      </c>
    </row>
    <row r="2358" spans="2:9" x14ac:dyDescent="0.55000000000000004">
      <c r="B2358" t="b">
        <f>IF('Input and Summary Results'!D1940=0,FALSE,'Input and Summary Results'!$B1940)</f>
        <v>0</v>
      </c>
      <c r="C2358" t="b">
        <f>IF(OR(B2358=0,'Input and Summary Results'!D1940=0,'Input and Summary Results'!D1940=""),FALSE,'Input and Summary Results'!$D1940)</f>
        <v>0</v>
      </c>
      <c r="D2358" t="b">
        <f>IF(OR(B2358=0,'Input and Summary Results'!E1940=0),FALSE,'Input and Summary Results'!$E1940)</f>
        <v>0</v>
      </c>
      <c r="E2358" t="b">
        <f t="shared" si="140"/>
        <v>0</v>
      </c>
      <c r="F2358" t="b">
        <f t="shared" si="141"/>
        <v>0</v>
      </c>
      <c r="G2358" t="b">
        <f>IF('Input and Summary Results'!$J$4="yes",IF(C2358=FALSE,FALSE,IF('Data Transformation'!E2358&lt;$R$10,E2358,$R$10)),IF(C2358=FALSE,FALSE,IF(C2358&lt;$R$10,C2358,$R$10)))</f>
        <v>0</v>
      </c>
      <c r="H2358" t="b">
        <f>IF('Input and Summary Results'!$J$4="yes",'Data Transformation'!F2358,'Data Transformation'!D2358)</f>
        <v>0</v>
      </c>
      <c r="I2358" t="str">
        <f t="shared" si="139"/>
        <v/>
      </c>
    </row>
    <row r="2359" spans="2:9" x14ac:dyDescent="0.55000000000000004">
      <c r="B2359" t="b">
        <f>IF('Input and Summary Results'!D1941=0,FALSE,'Input and Summary Results'!$B1941)</f>
        <v>0</v>
      </c>
      <c r="C2359" t="b">
        <f>IF(OR(B2359=0,'Input and Summary Results'!D1941=0,'Input and Summary Results'!D1941=""),FALSE,'Input and Summary Results'!$D1941)</f>
        <v>0</v>
      </c>
      <c r="D2359" t="b">
        <f>IF(OR(B2359=0,'Input and Summary Results'!E1941=0),FALSE,'Input and Summary Results'!$E1941)</f>
        <v>0</v>
      </c>
      <c r="E2359" t="b">
        <f t="shared" si="140"/>
        <v>0</v>
      </c>
      <c r="F2359" t="b">
        <f t="shared" si="141"/>
        <v>0</v>
      </c>
      <c r="G2359" t="b">
        <f>IF('Input and Summary Results'!$J$4="yes",IF(C2359=FALSE,FALSE,IF('Data Transformation'!E2359&lt;$R$10,E2359,$R$10)),IF(C2359=FALSE,FALSE,IF(C2359&lt;$R$10,C2359,$R$10)))</f>
        <v>0</v>
      </c>
      <c r="H2359" t="b">
        <f>IF('Input and Summary Results'!$J$4="yes",'Data Transformation'!F2359,'Data Transformation'!D2359)</f>
        <v>0</v>
      </c>
      <c r="I2359" t="str">
        <f t="shared" si="139"/>
        <v/>
      </c>
    </row>
    <row r="2360" spans="2:9" x14ac:dyDescent="0.55000000000000004">
      <c r="B2360" t="b">
        <f>IF('Input and Summary Results'!D1942=0,FALSE,'Input and Summary Results'!$B1942)</f>
        <v>0</v>
      </c>
      <c r="C2360" t="b">
        <f>IF(OR(B2360=0,'Input and Summary Results'!D1942=0,'Input and Summary Results'!D1942=""),FALSE,'Input and Summary Results'!$D1942)</f>
        <v>0</v>
      </c>
      <c r="D2360" t="b">
        <f>IF(OR(B2360=0,'Input and Summary Results'!E1942=0),FALSE,'Input and Summary Results'!$E1942)</f>
        <v>0</v>
      </c>
      <c r="E2360" t="b">
        <f t="shared" si="140"/>
        <v>0</v>
      </c>
      <c r="F2360" t="b">
        <f t="shared" si="141"/>
        <v>0</v>
      </c>
      <c r="G2360" t="b">
        <f>IF('Input and Summary Results'!$J$4="yes",IF(C2360=FALSE,FALSE,IF('Data Transformation'!E2360&lt;$R$10,E2360,$R$10)),IF(C2360=FALSE,FALSE,IF(C2360&lt;$R$10,C2360,$R$10)))</f>
        <v>0</v>
      </c>
      <c r="H2360" t="b">
        <f>IF('Input and Summary Results'!$J$4="yes",'Data Transformation'!F2360,'Data Transformation'!D2360)</f>
        <v>0</v>
      </c>
      <c r="I2360" t="str">
        <f t="shared" si="139"/>
        <v/>
      </c>
    </row>
    <row r="2361" spans="2:9" x14ac:dyDescent="0.55000000000000004">
      <c r="B2361" t="b">
        <f>IF('Input and Summary Results'!D1943=0,FALSE,'Input and Summary Results'!$B1943)</f>
        <v>0</v>
      </c>
      <c r="C2361" t="b">
        <f>IF(OR(B2361=0,'Input and Summary Results'!D1943=0,'Input and Summary Results'!D1943=""),FALSE,'Input and Summary Results'!$D1943)</f>
        <v>0</v>
      </c>
      <c r="D2361" t="b">
        <f>IF(OR(B2361=0,'Input and Summary Results'!E1943=0),FALSE,'Input and Summary Results'!$E1943)</f>
        <v>0</v>
      </c>
      <c r="E2361" t="b">
        <f t="shared" si="140"/>
        <v>0</v>
      </c>
      <c r="F2361" t="b">
        <f t="shared" si="141"/>
        <v>0</v>
      </c>
      <c r="G2361" t="b">
        <f>IF('Input and Summary Results'!$J$4="yes",IF(C2361=FALSE,FALSE,IF('Data Transformation'!E2361&lt;$R$10,E2361,$R$10)),IF(C2361=FALSE,FALSE,IF(C2361&lt;$R$10,C2361,$R$10)))</f>
        <v>0</v>
      </c>
      <c r="H2361" t="b">
        <f>IF('Input and Summary Results'!$J$4="yes",'Data Transformation'!F2361,'Data Transformation'!D2361)</f>
        <v>0</v>
      </c>
      <c r="I2361" t="str">
        <f t="shared" si="139"/>
        <v/>
      </c>
    </row>
    <row r="2362" spans="2:9" x14ac:dyDescent="0.55000000000000004">
      <c r="B2362" t="b">
        <f>IF('Input and Summary Results'!D1944=0,FALSE,'Input and Summary Results'!$B1944)</f>
        <v>0</v>
      </c>
      <c r="C2362" t="b">
        <f>IF(OR(B2362=0,'Input and Summary Results'!D1944=0,'Input and Summary Results'!D1944=""),FALSE,'Input and Summary Results'!$D1944)</f>
        <v>0</v>
      </c>
      <c r="D2362" t="b">
        <f>IF(OR(B2362=0,'Input and Summary Results'!E1944=0),FALSE,'Input and Summary Results'!$E1944)</f>
        <v>0</v>
      </c>
      <c r="E2362" t="b">
        <f t="shared" si="140"/>
        <v>0</v>
      </c>
      <c r="F2362" t="b">
        <f t="shared" si="141"/>
        <v>0</v>
      </c>
      <c r="G2362" t="b">
        <f>IF('Input and Summary Results'!$J$4="yes",IF(C2362=FALSE,FALSE,IF('Data Transformation'!E2362&lt;$R$10,E2362,$R$10)),IF(C2362=FALSE,FALSE,IF(C2362&lt;$R$10,C2362,$R$10)))</f>
        <v>0</v>
      </c>
      <c r="H2362" t="b">
        <f>IF('Input and Summary Results'!$J$4="yes",'Data Transformation'!F2362,'Data Transformation'!D2362)</f>
        <v>0</v>
      </c>
      <c r="I2362" t="str">
        <f t="shared" si="139"/>
        <v/>
      </c>
    </row>
    <row r="2363" spans="2:9" x14ac:dyDescent="0.55000000000000004">
      <c r="B2363" t="b">
        <f>IF('Input and Summary Results'!D1945=0,FALSE,'Input and Summary Results'!$B1945)</f>
        <v>0</v>
      </c>
      <c r="C2363" t="b">
        <f>IF(OR(B2363=0,'Input and Summary Results'!D1945=0,'Input and Summary Results'!D1945=""),FALSE,'Input and Summary Results'!$D1945)</f>
        <v>0</v>
      </c>
      <c r="D2363" t="b">
        <f>IF(OR(B2363=0,'Input and Summary Results'!E1945=0),FALSE,'Input and Summary Results'!$E1945)</f>
        <v>0</v>
      </c>
      <c r="E2363" t="b">
        <f t="shared" si="140"/>
        <v>0</v>
      </c>
      <c r="F2363" t="b">
        <f t="shared" si="141"/>
        <v>0</v>
      </c>
      <c r="G2363" t="b">
        <f>IF('Input and Summary Results'!$J$4="yes",IF(C2363=FALSE,FALSE,IF('Data Transformation'!E2363&lt;$R$10,E2363,$R$10)),IF(C2363=FALSE,FALSE,IF(C2363&lt;$R$10,C2363,$R$10)))</f>
        <v>0</v>
      </c>
      <c r="H2363" t="b">
        <f>IF('Input and Summary Results'!$J$4="yes",'Data Transformation'!F2363,'Data Transformation'!D2363)</f>
        <v>0</v>
      </c>
      <c r="I2363" t="str">
        <f t="shared" si="139"/>
        <v/>
      </c>
    </row>
    <row r="2364" spans="2:9" x14ac:dyDescent="0.55000000000000004">
      <c r="B2364" t="b">
        <f>IF('Input and Summary Results'!D1946=0,FALSE,'Input and Summary Results'!$B1946)</f>
        <v>0</v>
      </c>
      <c r="C2364" t="b">
        <f>IF(OR(B2364=0,'Input and Summary Results'!D1946=0,'Input and Summary Results'!D1946=""),FALSE,'Input and Summary Results'!$D1946)</f>
        <v>0</v>
      </c>
      <c r="D2364" t="b">
        <f>IF(OR(B2364=0,'Input and Summary Results'!E1946=0),FALSE,'Input and Summary Results'!$E1946)</f>
        <v>0</v>
      </c>
      <c r="E2364" t="b">
        <f t="shared" si="140"/>
        <v>0</v>
      </c>
      <c r="F2364" t="b">
        <f t="shared" si="141"/>
        <v>0</v>
      </c>
      <c r="G2364" t="b">
        <f>IF('Input and Summary Results'!$J$4="yes",IF(C2364=FALSE,FALSE,IF('Data Transformation'!E2364&lt;$R$10,E2364,$R$10)),IF(C2364=FALSE,FALSE,IF(C2364&lt;$R$10,C2364,$R$10)))</f>
        <v>0</v>
      </c>
      <c r="H2364" t="b">
        <f>IF('Input and Summary Results'!$J$4="yes",'Data Transformation'!F2364,'Data Transformation'!D2364)</f>
        <v>0</v>
      </c>
      <c r="I2364" t="str">
        <f t="shared" si="139"/>
        <v/>
      </c>
    </row>
    <row r="2365" spans="2:9" x14ac:dyDescent="0.55000000000000004">
      <c r="B2365" t="b">
        <f>IF('Input and Summary Results'!D1947=0,FALSE,'Input and Summary Results'!$B1947)</f>
        <v>0</v>
      </c>
      <c r="C2365" t="b">
        <f>IF(OR(B2365=0,'Input and Summary Results'!D1947=0,'Input and Summary Results'!D1947=""),FALSE,'Input and Summary Results'!$D1947)</f>
        <v>0</v>
      </c>
      <c r="D2365" t="b">
        <f>IF(OR(B2365=0,'Input and Summary Results'!E1947=0),FALSE,'Input and Summary Results'!$E1947)</f>
        <v>0</v>
      </c>
      <c r="E2365" t="b">
        <f t="shared" si="140"/>
        <v>0</v>
      </c>
      <c r="F2365" t="b">
        <f t="shared" si="141"/>
        <v>0</v>
      </c>
      <c r="G2365" t="b">
        <f>IF('Input and Summary Results'!$J$4="yes",IF(C2365=FALSE,FALSE,IF('Data Transformation'!E2365&lt;$R$10,E2365,$R$10)),IF(C2365=FALSE,FALSE,IF(C2365&lt;$R$10,C2365,$R$10)))</f>
        <v>0</v>
      </c>
      <c r="H2365" t="b">
        <f>IF('Input and Summary Results'!$J$4="yes",'Data Transformation'!F2365,'Data Transformation'!D2365)</f>
        <v>0</v>
      </c>
      <c r="I2365" t="str">
        <f t="shared" si="139"/>
        <v/>
      </c>
    </row>
    <row r="2366" spans="2:9" x14ac:dyDescent="0.55000000000000004">
      <c r="B2366" t="b">
        <f>IF('Input and Summary Results'!D1948=0,FALSE,'Input and Summary Results'!$B1948)</f>
        <v>0</v>
      </c>
      <c r="C2366" t="b">
        <f>IF(OR(B2366=0,'Input and Summary Results'!D1948=0,'Input and Summary Results'!D1948=""),FALSE,'Input and Summary Results'!$D1948)</f>
        <v>0</v>
      </c>
      <c r="D2366" t="b">
        <f>IF(OR(B2366=0,'Input and Summary Results'!E1948=0),FALSE,'Input and Summary Results'!$E1948)</f>
        <v>0</v>
      </c>
      <c r="E2366" t="b">
        <f t="shared" si="140"/>
        <v>0</v>
      </c>
      <c r="F2366" t="b">
        <f t="shared" si="141"/>
        <v>0</v>
      </c>
      <c r="G2366" t="b">
        <f>IF('Input and Summary Results'!$J$4="yes",IF(C2366=FALSE,FALSE,IF('Data Transformation'!E2366&lt;$R$10,E2366,$R$10)),IF(C2366=FALSE,FALSE,IF(C2366&lt;$R$10,C2366,$R$10)))</f>
        <v>0</v>
      </c>
      <c r="H2366" t="b">
        <f>IF('Input and Summary Results'!$J$4="yes",'Data Transformation'!F2366,'Data Transformation'!D2366)</f>
        <v>0</v>
      </c>
      <c r="I2366" t="str">
        <f t="shared" si="139"/>
        <v/>
      </c>
    </row>
    <row r="2367" spans="2:9" x14ac:dyDescent="0.55000000000000004">
      <c r="B2367" t="b">
        <f>IF('Input and Summary Results'!D1949=0,FALSE,'Input and Summary Results'!$B1949)</f>
        <v>0</v>
      </c>
      <c r="C2367" t="b">
        <f>IF(OR(B2367=0,'Input and Summary Results'!D1949=0,'Input and Summary Results'!D1949=""),FALSE,'Input and Summary Results'!$D1949)</f>
        <v>0</v>
      </c>
      <c r="D2367" t="b">
        <f>IF(OR(B2367=0,'Input and Summary Results'!E1949=0),FALSE,'Input and Summary Results'!$E1949)</f>
        <v>0</v>
      </c>
      <c r="E2367" t="b">
        <f t="shared" si="140"/>
        <v>0</v>
      </c>
      <c r="F2367" t="b">
        <f t="shared" si="141"/>
        <v>0</v>
      </c>
      <c r="G2367" t="b">
        <f>IF('Input and Summary Results'!$J$4="yes",IF(C2367=FALSE,FALSE,IF('Data Transformation'!E2367&lt;$R$10,E2367,$R$10)),IF(C2367=FALSE,FALSE,IF(C2367&lt;$R$10,C2367,$R$10)))</f>
        <v>0</v>
      </c>
      <c r="H2367" t="b">
        <f>IF('Input and Summary Results'!$J$4="yes",'Data Transformation'!F2367,'Data Transformation'!D2367)</f>
        <v>0</v>
      </c>
      <c r="I2367" t="str">
        <f t="shared" si="139"/>
        <v/>
      </c>
    </row>
    <row r="2368" spans="2:9" x14ac:dyDescent="0.55000000000000004">
      <c r="B2368" t="b">
        <f>IF('Input and Summary Results'!D1950=0,FALSE,'Input and Summary Results'!$B1950)</f>
        <v>0</v>
      </c>
      <c r="C2368" t="b">
        <f>IF(OR(B2368=0,'Input and Summary Results'!D1950=0,'Input and Summary Results'!D1950=""),FALSE,'Input and Summary Results'!$D1950)</f>
        <v>0</v>
      </c>
      <c r="D2368" t="b">
        <f>IF(OR(B2368=0,'Input and Summary Results'!E1950=0),FALSE,'Input and Summary Results'!$E1950)</f>
        <v>0</v>
      </c>
      <c r="E2368" t="b">
        <f t="shared" si="140"/>
        <v>0</v>
      </c>
      <c r="F2368" t="b">
        <f t="shared" si="141"/>
        <v>0</v>
      </c>
      <c r="G2368" t="b">
        <f>IF('Input and Summary Results'!$J$4="yes",IF(C2368=FALSE,FALSE,IF('Data Transformation'!E2368&lt;$R$10,E2368,$R$10)),IF(C2368=FALSE,FALSE,IF(C2368&lt;$R$10,C2368,$R$10)))</f>
        <v>0</v>
      </c>
      <c r="H2368" t="b">
        <f>IF('Input and Summary Results'!$J$4="yes",'Data Transformation'!F2368,'Data Transformation'!D2368)</f>
        <v>0</v>
      </c>
      <c r="I2368" t="str">
        <f t="shared" si="139"/>
        <v/>
      </c>
    </row>
    <row r="2369" spans="2:9" x14ac:dyDescent="0.55000000000000004">
      <c r="B2369" t="b">
        <f>IF('Input and Summary Results'!D1951=0,FALSE,'Input and Summary Results'!$B1951)</f>
        <v>0</v>
      </c>
      <c r="C2369" t="b">
        <f>IF(OR(B2369=0,'Input and Summary Results'!D1951=0,'Input and Summary Results'!D1951=""),FALSE,'Input and Summary Results'!$D1951)</f>
        <v>0</v>
      </c>
      <c r="D2369" t="b">
        <f>IF(OR(B2369=0,'Input and Summary Results'!E1951=0),FALSE,'Input and Summary Results'!$E1951)</f>
        <v>0</v>
      </c>
      <c r="E2369" t="b">
        <f t="shared" si="140"/>
        <v>0</v>
      </c>
      <c r="F2369" t="b">
        <f t="shared" si="141"/>
        <v>0</v>
      </c>
      <c r="G2369" t="b">
        <f>IF('Input and Summary Results'!$J$4="yes",IF(C2369=FALSE,FALSE,IF('Data Transformation'!E2369&lt;$R$10,E2369,$R$10)),IF(C2369=FALSE,FALSE,IF(C2369&lt;$R$10,C2369,$R$10)))</f>
        <v>0</v>
      </c>
      <c r="H2369" t="b">
        <f>IF('Input and Summary Results'!$J$4="yes",'Data Transformation'!F2369,'Data Transformation'!D2369)</f>
        <v>0</v>
      </c>
      <c r="I2369" t="str">
        <f t="shared" si="139"/>
        <v/>
      </c>
    </row>
    <row r="2370" spans="2:9" x14ac:dyDescent="0.55000000000000004">
      <c r="B2370" t="b">
        <f>IF('Input and Summary Results'!D1952=0,FALSE,'Input and Summary Results'!$B1952)</f>
        <v>0</v>
      </c>
      <c r="C2370" t="b">
        <f>IF(OR(B2370=0,'Input and Summary Results'!D1952=0,'Input and Summary Results'!D1952=""),FALSE,'Input and Summary Results'!$D1952)</f>
        <v>0</v>
      </c>
      <c r="D2370" t="b">
        <f>IF(OR(B2370=0,'Input and Summary Results'!E1952=0),FALSE,'Input and Summary Results'!$E1952)</f>
        <v>0</v>
      </c>
      <c r="E2370" t="b">
        <f t="shared" si="140"/>
        <v>0</v>
      </c>
      <c r="F2370" t="b">
        <f t="shared" si="141"/>
        <v>0</v>
      </c>
      <c r="G2370" t="b">
        <f>IF('Input and Summary Results'!$J$4="yes",IF(C2370=FALSE,FALSE,IF('Data Transformation'!E2370&lt;$R$10,E2370,$R$10)),IF(C2370=FALSE,FALSE,IF(C2370&lt;$R$10,C2370,$R$10)))</f>
        <v>0</v>
      </c>
      <c r="H2370" t="b">
        <f>IF('Input and Summary Results'!$J$4="yes",'Data Transformation'!F2370,'Data Transformation'!D2370)</f>
        <v>0</v>
      </c>
      <c r="I2370" t="str">
        <f t="shared" si="139"/>
        <v/>
      </c>
    </row>
    <row r="2371" spans="2:9" x14ac:dyDescent="0.55000000000000004">
      <c r="B2371" t="b">
        <f>IF('Input and Summary Results'!D1953=0,FALSE,'Input and Summary Results'!$B1953)</f>
        <v>0</v>
      </c>
      <c r="C2371" t="b">
        <f>IF(OR(B2371=0,'Input and Summary Results'!D1953=0,'Input and Summary Results'!D1953=""),FALSE,'Input and Summary Results'!$D1953)</f>
        <v>0</v>
      </c>
      <c r="D2371" t="b">
        <f>IF(OR(B2371=0,'Input and Summary Results'!E1953=0),FALSE,'Input and Summary Results'!$E1953)</f>
        <v>0</v>
      </c>
      <c r="E2371" t="b">
        <f t="shared" si="140"/>
        <v>0</v>
      </c>
      <c r="F2371" t="b">
        <f t="shared" si="141"/>
        <v>0</v>
      </c>
      <c r="G2371" t="b">
        <f>IF('Input and Summary Results'!$J$4="yes",IF(C2371=FALSE,FALSE,IF('Data Transformation'!E2371&lt;$R$10,E2371,$R$10)),IF(C2371=FALSE,FALSE,IF(C2371&lt;$R$10,C2371,$R$10)))</f>
        <v>0</v>
      </c>
      <c r="H2371" t="b">
        <f>IF('Input and Summary Results'!$J$4="yes",'Data Transformation'!F2371,'Data Transformation'!D2371)</f>
        <v>0</v>
      </c>
      <c r="I2371" t="str">
        <f t="shared" si="139"/>
        <v/>
      </c>
    </row>
    <row r="2372" spans="2:9" x14ac:dyDescent="0.55000000000000004">
      <c r="B2372" t="b">
        <f>IF('Input and Summary Results'!D1954=0,FALSE,'Input and Summary Results'!$B1954)</f>
        <v>0</v>
      </c>
      <c r="C2372" t="b">
        <f>IF(OR(B2372=0,'Input and Summary Results'!D1954=0,'Input and Summary Results'!D1954=""),FALSE,'Input and Summary Results'!$D1954)</f>
        <v>0</v>
      </c>
      <c r="D2372" t="b">
        <f>IF(OR(B2372=0,'Input and Summary Results'!E1954=0),FALSE,'Input and Summary Results'!$E1954)</f>
        <v>0</v>
      </c>
      <c r="E2372" t="b">
        <f t="shared" si="140"/>
        <v>0</v>
      </c>
      <c r="F2372" t="b">
        <f t="shared" si="141"/>
        <v>0</v>
      </c>
      <c r="G2372" t="b">
        <f>IF('Input and Summary Results'!$J$4="yes",IF(C2372=FALSE,FALSE,IF('Data Transformation'!E2372&lt;$R$10,E2372,$R$10)),IF(C2372=FALSE,FALSE,IF(C2372&lt;$R$10,C2372,$R$10)))</f>
        <v>0</v>
      </c>
      <c r="H2372" t="b">
        <f>IF('Input and Summary Results'!$J$4="yes",'Data Transformation'!F2372,'Data Transformation'!D2372)</f>
        <v>0</v>
      </c>
      <c r="I2372" t="str">
        <f t="shared" si="139"/>
        <v/>
      </c>
    </row>
    <row r="2373" spans="2:9" x14ac:dyDescent="0.55000000000000004">
      <c r="B2373" t="b">
        <f>IF('Input and Summary Results'!D1955=0,FALSE,'Input and Summary Results'!$B1955)</f>
        <v>0</v>
      </c>
      <c r="C2373" t="b">
        <f>IF(OR(B2373=0,'Input and Summary Results'!D1955=0,'Input and Summary Results'!D1955=""),FALSE,'Input and Summary Results'!$D1955)</f>
        <v>0</v>
      </c>
      <c r="D2373" t="b">
        <f>IF(OR(B2373=0,'Input and Summary Results'!E1955=0),FALSE,'Input and Summary Results'!$E1955)</f>
        <v>0</v>
      </c>
      <c r="E2373" t="b">
        <f t="shared" si="140"/>
        <v>0</v>
      </c>
      <c r="F2373" t="b">
        <f t="shared" si="141"/>
        <v>0</v>
      </c>
      <c r="G2373" t="b">
        <f>IF('Input and Summary Results'!$J$4="yes",IF(C2373=FALSE,FALSE,IF('Data Transformation'!E2373&lt;$R$10,E2373,$R$10)),IF(C2373=FALSE,FALSE,IF(C2373&lt;$R$10,C2373,$R$10)))</f>
        <v>0</v>
      </c>
      <c r="H2373" t="b">
        <f>IF('Input and Summary Results'!$J$4="yes",'Data Transformation'!F2373,'Data Transformation'!D2373)</f>
        <v>0</v>
      </c>
      <c r="I2373" t="str">
        <f t="shared" ref="I2373:I2436" si="142">IF(G2373=FALSE,"",B2373)</f>
        <v/>
      </c>
    </row>
    <row r="2374" spans="2:9" x14ac:dyDescent="0.55000000000000004">
      <c r="B2374" t="b">
        <f>IF('Input and Summary Results'!D1956=0,FALSE,'Input and Summary Results'!$B1956)</f>
        <v>0</v>
      </c>
      <c r="C2374" t="b">
        <f>IF(OR(B2374=0,'Input and Summary Results'!D1956=0,'Input and Summary Results'!D1956=""),FALSE,'Input and Summary Results'!$D1956)</f>
        <v>0</v>
      </c>
      <c r="D2374" t="b">
        <f>IF(OR(B2374=0,'Input and Summary Results'!E1956=0),FALSE,'Input and Summary Results'!$E1956)</f>
        <v>0</v>
      </c>
      <c r="E2374" t="b">
        <f t="shared" si="140"/>
        <v>0</v>
      </c>
      <c r="F2374" t="b">
        <f t="shared" si="141"/>
        <v>0</v>
      </c>
      <c r="G2374" t="b">
        <f>IF('Input and Summary Results'!$J$4="yes",IF(C2374=FALSE,FALSE,IF('Data Transformation'!E2374&lt;$R$10,E2374,$R$10)),IF(C2374=FALSE,FALSE,IF(C2374&lt;$R$10,C2374,$R$10)))</f>
        <v>0</v>
      </c>
      <c r="H2374" t="b">
        <f>IF('Input and Summary Results'!$J$4="yes",'Data Transformation'!F2374,'Data Transformation'!D2374)</f>
        <v>0</v>
      </c>
      <c r="I2374" t="str">
        <f t="shared" si="142"/>
        <v/>
      </c>
    </row>
    <row r="2375" spans="2:9" x14ac:dyDescent="0.55000000000000004">
      <c r="B2375" t="b">
        <f>IF('Input and Summary Results'!D1957=0,FALSE,'Input and Summary Results'!$B1957)</f>
        <v>0</v>
      </c>
      <c r="C2375" t="b">
        <f>IF(OR(B2375=0,'Input and Summary Results'!D1957=0,'Input and Summary Results'!D1957=""),FALSE,'Input and Summary Results'!$D1957)</f>
        <v>0</v>
      </c>
      <c r="D2375" t="b">
        <f>IF(OR(B2375=0,'Input and Summary Results'!E1957=0),FALSE,'Input and Summary Results'!$E1957)</f>
        <v>0</v>
      </c>
      <c r="E2375" t="b">
        <f t="shared" si="140"/>
        <v>0</v>
      </c>
      <c r="F2375" t="b">
        <f t="shared" si="141"/>
        <v>0</v>
      </c>
      <c r="G2375" t="b">
        <f>IF('Input and Summary Results'!$J$4="yes",IF(C2375=FALSE,FALSE,IF('Data Transformation'!E2375&lt;$R$10,E2375,$R$10)),IF(C2375=FALSE,FALSE,IF(C2375&lt;$R$10,C2375,$R$10)))</f>
        <v>0</v>
      </c>
      <c r="H2375" t="b">
        <f>IF('Input and Summary Results'!$J$4="yes",'Data Transformation'!F2375,'Data Transformation'!D2375)</f>
        <v>0</v>
      </c>
      <c r="I2375" t="str">
        <f t="shared" si="142"/>
        <v/>
      </c>
    </row>
    <row r="2376" spans="2:9" x14ac:dyDescent="0.55000000000000004">
      <c r="B2376" t="b">
        <f>IF('Input and Summary Results'!D1958=0,FALSE,'Input and Summary Results'!$B1958)</f>
        <v>0</v>
      </c>
      <c r="C2376" t="b">
        <f>IF(OR(B2376=0,'Input and Summary Results'!D1958=0,'Input and Summary Results'!D1958=""),FALSE,'Input and Summary Results'!$D1958)</f>
        <v>0</v>
      </c>
      <c r="D2376" t="b">
        <f>IF(OR(B2376=0,'Input and Summary Results'!E1958=0),FALSE,'Input and Summary Results'!$E1958)</f>
        <v>0</v>
      </c>
      <c r="E2376" t="b">
        <f t="shared" si="140"/>
        <v>0</v>
      </c>
      <c r="F2376" t="b">
        <f t="shared" si="141"/>
        <v>0</v>
      </c>
      <c r="G2376" t="b">
        <f>IF('Input and Summary Results'!$J$4="yes",IF(C2376=FALSE,FALSE,IF('Data Transformation'!E2376&lt;$R$10,E2376,$R$10)),IF(C2376=FALSE,FALSE,IF(C2376&lt;$R$10,C2376,$R$10)))</f>
        <v>0</v>
      </c>
      <c r="H2376" t="b">
        <f>IF('Input and Summary Results'!$J$4="yes",'Data Transformation'!F2376,'Data Transformation'!D2376)</f>
        <v>0</v>
      </c>
      <c r="I2376" t="str">
        <f t="shared" si="142"/>
        <v/>
      </c>
    </row>
    <row r="2377" spans="2:9" x14ac:dyDescent="0.55000000000000004">
      <c r="B2377" t="b">
        <f>IF('Input and Summary Results'!D1959=0,FALSE,'Input and Summary Results'!$B1959)</f>
        <v>0</v>
      </c>
      <c r="C2377" t="b">
        <f>IF(OR(B2377=0,'Input and Summary Results'!D1959=0,'Input and Summary Results'!D1959=""),FALSE,'Input and Summary Results'!$D1959)</f>
        <v>0</v>
      </c>
      <c r="D2377" t="b">
        <f>IF(OR(B2377=0,'Input and Summary Results'!E1959=0),FALSE,'Input and Summary Results'!$E1959)</f>
        <v>0</v>
      </c>
      <c r="E2377" t="b">
        <f t="shared" si="140"/>
        <v>0</v>
      </c>
      <c r="F2377" t="b">
        <f t="shared" si="141"/>
        <v>0</v>
      </c>
      <c r="G2377" t="b">
        <f>IF('Input and Summary Results'!$J$4="yes",IF(C2377=FALSE,FALSE,IF('Data Transformation'!E2377&lt;$R$10,E2377,$R$10)),IF(C2377=FALSE,FALSE,IF(C2377&lt;$R$10,C2377,$R$10)))</f>
        <v>0</v>
      </c>
      <c r="H2377" t="b">
        <f>IF('Input and Summary Results'!$J$4="yes",'Data Transformation'!F2377,'Data Transformation'!D2377)</f>
        <v>0</v>
      </c>
      <c r="I2377" t="str">
        <f t="shared" si="142"/>
        <v/>
      </c>
    </row>
    <row r="2378" spans="2:9" x14ac:dyDescent="0.55000000000000004">
      <c r="B2378" t="b">
        <f>IF('Input and Summary Results'!D1960=0,FALSE,'Input and Summary Results'!$B1960)</f>
        <v>0</v>
      </c>
      <c r="C2378" t="b">
        <f>IF(OR(B2378=0,'Input and Summary Results'!D1960=0,'Input and Summary Results'!D1960=""),FALSE,'Input and Summary Results'!$D1960)</f>
        <v>0</v>
      </c>
      <c r="D2378" t="b">
        <f>IF(OR(B2378=0,'Input and Summary Results'!E1960=0),FALSE,'Input and Summary Results'!$E1960)</f>
        <v>0</v>
      </c>
      <c r="E2378" t="b">
        <f t="shared" si="140"/>
        <v>0</v>
      </c>
      <c r="F2378" t="b">
        <f t="shared" si="141"/>
        <v>0</v>
      </c>
      <c r="G2378" t="b">
        <f>IF('Input and Summary Results'!$J$4="yes",IF(C2378=FALSE,FALSE,IF('Data Transformation'!E2378&lt;$R$10,E2378,$R$10)),IF(C2378=FALSE,FALSE,IF(C2378&lt;$R$10,C2378,$R$10)))</f>
        <v>0</v>
      </c>
      <c r="H2378" t="b">
        <f>IF('Input and Summary Results'!$J$4="yes",'Data Transformation'!F2378,'Data Transformation'!D2378)</f>
        <v>0</v>
      </c>
      <c r="I2378" t="str">
        <f t="shared" si="142"/>
        <v/>
      </c>
    </row>
    <row r="2379" spans="2:9" x14ac:dyDescent="0.55000000000000004">
      <c r="B2379" t="b">
        <f>IF('Input and Summary Results'!D1961=0,FALSE,'Input and Summary Results'!$B1961)</f>
        <v>0</v>
      </c>
      <c r="C2379" t="b">
        <f>IF(OR(B2379=0,'Input and Summary Results'!D1961=0,'Input and Summary Results'!D1961=""),FALSE,'Input and Summary Results'!$D1961)</f>
        <v>0</v>
      </c>
      <c r="D2379" t="b">
        <f>IF(OR(B2379=0,'Input and Summary Results'!E1961=0),FALSE,'Input and Summary Results'!$E1961)</f>
        <v>0</v>
      </c>
      <c r="E2379" t="b">
        <f t="shared" si="140"/>
        <v>0</v>
      </c>
      <c r="F2379" t="b">
        <f t="shared" si="141"/>
        <v>0</v>
      </c>
      <c r="G2379" t="b">
        <f>IF('Input and Summary Results'!$J$4="yes",IF(C2379=FALSE,FALSE,IF('Data Transformation'!E2379&lt;$R$10,E2379,$R$10)),IF(C2379=FALSE,FALSE,IF(C2379&lt;$R$10,C2379,$R$10)))</f>
        <v>0</v>
      </c>
      <c r="H2379" t="b">
        <f>IF('Input and Summary Results'!$J$4="yes",'Data Transformation'!F2379,'Data Transformation'!D2379)</f>
        <v>0</v>
      </c>
      <c r="I2379" t="str">
        <f t="shared" si="142"/>
        <v/>
      </c>
    </row>
    <row r="2380" spans="2:9" x14ac:dyDescent="0.55000000000000004">
      <c r="B2380" t="b">
        <f>IF('Input and Summary Results'!D1962=0,FALSE,'Input and Summary Results'!$B1962)</f>
        <v>0</v>
      </c>
      <c r="C2380" t="b">
        <f>IF(OR(B2380=0,'Input and Summary Results'!D1962=0,'Input and Summary Results'!D1962=""),FALSE,'Input and Summary Results'!$D1962)</f>
        <v>0</v>
      </c>
      <c r="D2380" t="b">
        <f>IF(OR(B2380=0,'Input and Summary Results'!E1962=0),FALSE,'Input and Summary Results'!$E1962)</f>
        <v>0</v>
      </c>
      <c r="E2380" t="b">
        <f t="shared" si="140"/>
        <v>0</v>
      </c>
      <c r="F2380" t="b">
        <f t="shared" si="141"/>
        <v>0</v>
      </c>
      <c r="G2380" t="b">
        <f>IF('Input and Summary Results'!$J$4="yes",IF(C2380=FALSE,FALSE,IF('Data Transformation'!E2380&lt;$R$10,E2380,$R$10)),IF(C2380=FALSE,FALSE,IF(C2380&lt;$R$10,C2380,$R$10)))</f>
        <v>0</v>
      </c>
      <c r="H2380" t="b">
        <f>IF('Input and Summary Results'!$J$4="yes",'Data Transformation'!F2380,'Data Transformation'!D2380)</f>
        <v>0</v>
      </c>
      <c r="I2380" t="str">
        <f t="shared" si="142"/>
        <v/>
      </c>
    </row>
    <row r="2381" spans="2:9" x14ac:dyDescent="0.55000000000000004">
      <c r="B2381" t="b">
        <f>IF('Input and Summary Results'!D1963=0,FALSE,'Input and Summary Results'!$B1963)</f>
        <v>0</v>
      </c>
      <c r="C2381" t="b">
        <f>IF(OR(B2381=0,'Input and Summary Results'!D1963=0,'Input and Summary Results'!D1963=""),FALSE,'Input and Summary Results'!$D1963)</f>
        <v>0</v>
      </c>
      <c r="D2381" t="b">
        <f>IF(OR(B2381=0,'Input and Summary Results'!E1963=0),FALSE,'Input and Summary Results'!$E1963)</f>
        <v>0</v>
      </c>
      <c r="E2381" t="b">
        <f t="shared" si="140"/>
        <v>0</v>
      </c>
      <c r="F2381" t="b">
        <f t="shared" si="141"/>
        <v>0</v>
      </c>
      <c r="G2381" t="b">
        <f>IF('Input and Summary Results'!$J$4="yes",IF(C2381=FALSE,FALSE,IF('Data Transformation'!E2381&lt;$R$10,E2381,$R$10)),IF(C2381=FALSE,FALSE,IF(C2381&lt;$R$10,C2381,$R$10)))</f>
        <v>0</v>
      </c>
      <c r="H2381" t="b">
        <f>IF('Input and Summary Results'!$J$4="yes",'Data Transformation'!F2381,'Data Transformation'!D2381)</f>
        <v>0</v>
      </c>
      <c r="I2381" t="str">
        <f t="shared" si="142"/>
        <v/>
      </c>
    </row>
    <row r="2382" spans="2:9" x14ac:dyDescent="0.55000000000000004">
      <c r="B2382" t="b">
        <f>IF('Input and Summary Results'!D1964=0,FALSE,'Input and Summary Results'!$B1964)</f>
        <v>0</v>
      </c>
      <c r="C2382" t="b">
        <f>IF(OR(B2382=0,'Input and Summary Results'!D1964=0,'Input and Summary Results'!D1964=""),FALSE,'Input and Summary Results'!$D1964)</f>
        <v>0</v>
      </c>
      <c r="D2382" t="b">
        <f>IF(OR(B2382=0,'Input and Summary Results'!E1964=0),FALSE,'Input and Summary Results'!$E1964)</f>
        <v>0</v>
      </c>
      <c r="E2382" t="b">
        <f t="shared" si="140"/>
        <v>0</v>
      </c>
      <c r="F2382" t="b">
        <f t="shared" si="141"/>
        <v>0</v>
      </c>
      <c r="G2382" t="b">
        <f>IF('Input and Summary Results'!$J$4="yes",IF(C2382=FALSE,FALSE,IF('Data Transformation'!E2382&lt;$R$10,E2382,$R$10)),IF(C2382=FALSE,FALSE,IF(C2382&lt;$R$10,C2382,$R$10)))</f>
        <v>0</v>
      </c>
      <c r="H2382" t="b">
        <f>IF('Input and Summary Results'!$J$4="yes",'Data Transformation'!F2382,'Data Transformation'!D2382)</f>
        <v>0</v>
      </c>
      <c r="I2382" t="str">
        <f t="shared" si="142"/>
        <v/>
      </c>
    </row>
    <row r="2383" spans="2:9" x14ac:dyDescent="0.55000000000000004">
      <c r="B2383" t="b">
        <f>IF('Input and Summary Results'!D1965=0,FALSE,'Input and Summary Results'!$B1965)</f>
        <v>0</v>
      </c>
      <c r="C2383" t="b">
        <f>IF(OR(B2383=0,'Input and Summary Results'!D1965=0,'Input and Summary Results'!D1965=""),FALSE,'Input and Summary Results'!$D1965)</f>
        <v>0</v>
      </c>
      <c r="D2383" t="b">
        <f>IF(OR(B2383=0,'Input and Summary Results'!E1965=0),FALSE,'Input and Summary Results'!$E1965)</f>
        <v>0</v>
      </c>
      <c r="E2383" t="b">
        <f t="shared" si="140"/>
        <v>0</v>
      </c>
      <c r="F2383" t="b">
        <f t="shared" si="141"/>
        <v>0</v>
      </c>
      <c r="G2383" t="b">
        <f>IF('Input and Summary Results'!$J$4="yes",IF(C2383=FALSE,FALSE,IF('Data Transformation'!E2383&lt;$R$10,E2383,$R$10)),IF(C2383=FALSE,FALSE,IF(C2383&lt;$R$10,C2383,$R$10)))</f>
        <v>0</v>
      </c>
      <c r="H2383" t="b">
        <f>IF('Input and Summary Results'!$J$4="yes",'Data Transformation'!F2383,'Data Transformation'!D2383)</f>
        <v>0</v>
      </c>
      <c r="I2383" t="str">
        <f t="shared" si="142"/>
        <v/>
      </c>
    </row>
    <row r="2384" spans="2:9" x14ac:dyDescent="0.55000000000000004">
      <c r="B2384" t="b">
        <f>IF('Input and Summary Results'!D1966=0,FALSE,'Input and Summary Results'!$B1966)</f>
        <v>0</v>
      </c>
      <c r="C2384" t="b">
        <f>IF(OR(B2384=0,'Input and Summary Results'!D1966=0,'Input and Summary Results'!D1966=""),FALSE,'Input and Summary Results'!$D1966)</f>
        <v>0</v>
      </c>
      <c r="D2384" t="b">
        <f>IF(OR(B2384=0,'Input and Summary Results'!E1966=0),FALSE,'Input and Summary Results'!$E1966)</f>
        <v>0</v>
      </c>
      <c r="E2384" t="b">
        <f t="shared" si="140"/>
        <v>0</v>
      </c>
      <c r="F2384" t="b">
        <f t="shared" si="141"/>
        <v>0</v>
      </c>
      <c r="G2384" t="b">
        <f>IF('Input and Summary Results'!$J$4="yes",IF(C2384=FALSE,FALSE,IF('Data Transformation'!E2384&lt;$R$10,E2384,$R$10)),IF(C2384=FALSE,FALSE,IF(C2384&lt;$R$10,C2384,$R$10)))</f>
        <v>0</v>
      </c>
      <c r="H2384" t="b">
        <f>IF('Input and Summary Results'!$J$4="yes",'Data Transformation'!F2384,'Data Transformation'!D2384)</f>
        <v>0</v>
      </c>
      <c r="I2384" t="str">
        <f t="shared" si="142"/>
        <v/>
      </c>
    </row>
    <row r="2385" spans="2:9" x14ac:dyDescent="0.55000000000000004">
      <c r="B2385" t="b">
        <f>IF('Input and Summary Results'!D1967=0,FALSE,'Input and Summary Results'!$B1967)</f>
        <v>0</v>
      </c>
      <c r="C2385" t="b">
        <f>IF(OR(B2385=0,'Input and Summary Results'!D1967=0,'Input and Summary Results'!D1967=""),FALSE,'Input and Summary Results'!$D1967)</f>
        <v>0</v>
      </c>
      <c r="D2385" t="b">
        <f>IF(OR(B2385=0,'Input and Summary Results'!E1967=0),FALSE,'Input and Summary Results'!$E1967)</f>
        <v>0</v>
      </c>
      <c r="E2385" t="b">
        <f t="shared" si="140"/>
        <v>0</v>
      </c>
      <c r="F2385" t="b">
        <f t="shared" si="141"/>
        <v>0</v>
      </c>
      <c r="G2385" t="b">
        <f>IF('Input and Summary Results'!$J$4="yes",IF(C2385=FALSE,FALSE,IF('Data Transformation'!E2385&lt;$R$10,E2385,$R$10)),IF(C2385=FALSE,FALSE,IF(C2385&lt;$R$10,C2385,$R$10)))</f>
        <v>0</v>
      </c>
      <c r="H2385" t="b">
        <f>IF('Input and Summary Results'!$J$4="yes",'Data Transformation'!F2385,'Data Transformation'!D2385)</f>
        <v>0</v>
      </c>
      <c r="I2385" t="str">
        <f t="shared" si="142"/>
        <v/>
      </c>
    </row>
    <row r="2386" spans="2:9" x14ac:dyDescent="0.55000000000000004">
      <c r="B2386" t="b">
        <f>IF('Input and Summary Results'!D1968=0,FALSE,'Input and Summary Results'!$B1968)</f>
        <v>0</v>
      </c>
      <c r="C2386" t="b">
        <f>IF(OR(B2386=0,'Input and Summary Results'!D1968=0,'Input and Summary Results'!D1968=""),FALSE,'Input and Summary Results'!$D1968)</f>
        <v>0</v>
      </c>
      <c r="D2386" t="b">
        <f>IF(OR(B2386=0,'Input and Summary Results'!E1968=0),FALSE,'Input and Summary Results'!$E1968)</f>
        <v>0</v>
      </c>
      <c r="E2386" t="b">
        <f t="shared" si="140"/>
        <v>0</v>
      </c>
      <c r="F2386" t="b">
        <f t="shared" si="141"/>
        <v>0</v>
      </c>
      <c r="G2386" t="b">
        <f>IF('Input and Summary Results'!$J$4="yes",IF(C2386=FALSE,FALSE,IF('Data Transformation'!E2386&lt;$R$10,E2386,$R$10)),IF(C2386=FALSE,FALSE,IF(C2386&lt;$R$10,C2386,$R$10)))</f>
        <v>0</v>
      </c>
      <c r="H2386" t="b">
        <f>IF('Input and Summary Results'!$J$4="yes",'Data Transformation'!F2386,'Data Transformation'!D2386)</f>
        <v>0</v>
      </c>
      <c r="I2386" t="str">
        <f t="shared" si="142"/>
        <v/>
      </c>
    </row>
    <row r="2387" spans="2:9" x14ac:dyDescent="0.55000000000000004">
      <c r="B2387" t="b">
        <f>IF('Input and Summary Results'!D1969=0,FALSE,'Input and Summary Results'!$B1969)</f>
        <v>0</v>
      </c>
      <c r="C2387" t="b">
        <f>IF(OR(B2387=0,'Input and Summary Results'!D1969=0,'Input and Summary Results'!D1969=""),FALSE,'Input and Summary Results'!$D1969)</f>
        <v>0</v>
      </c>
      <c r="D2387" t="b">
        <f>IF(OR(B2387=0,'Input and Summary Results'!E1969=0),FALSE,'Input and Summary Results'!$E1969)</f>
        <v>0</v>
      </c>
      <c r="E2387" t="b">
        <f t="shared" si="140"/>
        <v>0</v>
      </c>
      <c r="F2387" t="b">
        <f t="shared" si="141"/>
        <v>0</v>
      </c>
      <c r="G2387" t="b">
        <f>IF('Input and Summary Results'!$J$4="yes",IF(C2387=FALSE,FALSE,IF('Data Transformation'!E2387&lt;$R$10,E2387,$R$10)),IF(C2387=FALSE,FALSE,IF(C2387&lt;$R$10,C2387,$R$10)))</f>
        <v>0</v>
      </c>
      <c r="H2387" t="b">
        <f>IF('Input and Summary Results'!$J$4="yes",'Data Transformation'!F2387,'Data Transformation'!D2387)</f>
        <v>0</v>
      </c>
      <c r="I2387" t="str">
        <f t="shared" si="142"/>
        <v/>
      </c>
    </row>
    <row r="2388" spans="2:9" x14ac:dyDescent="0.55000000000000004">
      <c r="B2388" t="b">
        <f>IF('Input and Summary Results'!D1970=0,FALSE,'Input and Summary Results'!$B1970)</f>
        <v>0</v>
      </c>
      <c r="C2388" t="b">
        <f>IF(OR(B2388=0,'Input and Summary Results'!D1970=0,'Input and Summary Results'!D1970=""),FALSE,'Input and Summary Results'!$D1970)</f>
        <v>0</v>
      </c>
      <c r="D2388" t="b">
        <f>IF(OR(B2388=0,'Input and Summary Results'!E1970=0),FALSE,'Input and Summary Results'!$E1970)</f>
        <v>0</v>
      </c>
      <c r="E2388" t="b">
        <f t="shared" si="140"/>
        <v>0</v>
      </c>
      <c r="F2388" t="b">
        <f t="shared" si="141"/>
        <v>0</v>
      </c>
      <c r="G2388" t="b">
        <f>IF('Input and Summary Results'!$J$4="yes",IF(C2388=FALSE,FALSE,IF('Data Transformation'!E2388&lt;$R$10,E2388,$R$10)),IF(C2388=FALSE,FALSE,IF(C2388&lt;$R$10,C2388,$R$10)))</f>
        <v>0</v>
      </c>
      <c r="H2388" t="b">
        <f>IF('Input and Summary Results'!$J$4="yes",'Data Transformation'!F2388,'Data Transformation'!D2388)</f>
        <v>0</v>
      </c>
      <c r="I2388" t="str">
        <f t="shared" si="142"/>
        <v/>
      </c>
    </row>
    <row r="2389" spans="2:9" x14ac:dyDescent="0.55000000000000004">
      <c r="B2389" t="b">
        <f>IF('Input and Summary Results'!D1971=0,FALSE,'Input and Summary Results'!$B1971)</f>
        <v>0</v>
      </c>
      <c r="C2389" t="b">
        <f>IF(OR(B2389=0,'Input and Summary Results'!D1971=0,'Input and Summary Results'!D1971=""),FALSE,'Input and Summary Results'!$D1971)</f>
        <v>0</v>
      </c>
      <c r="D2389" t="b">
        <f>IF(OR(B2389=0,'Input and Summary Results'!E1971=0),FALSE,'Input and Summary Results'!$E1971)</f>
        <v>0</v>
      </c>
      <c r="E2389" t="b">
        <f t="shared" si="140"/>
        <v>0</v>
      </c>
      <c r="F2389" t="b">
        <f t="shared" si="141"/>
        <v>0</v>
      </c>
      <c r="G2389" t="b">
        <f>IF('Input and Summary Results'!$J$4="yes",IF(C2389=FALSE,FALSE,IF('Data Transformation'!E2389&lt;$R$10,E2389,$R$10)),IF(C2389=FALSE,FALSE,IF(C2389&lt;$R$10,C2389,$R$10)))</f>
        <v>0</v>
      </c>
      <c r="H2389" t="b">
        <f>IF('Input and Summary Results'!$J$4="yes",'Data Transformation'!F2389,'Data Transformation'!D2389)</f>
        <v>0</v>
      </c>
      <c r="I2389" t="str">
        <f t="shared" si="142"/>
        <v/>
      </c>
    </row>
    <row r="2390" spans="2:9" x14ac:dyDescent="0.55000000000000004">
      <c r="B2390" t="b">
        <f>IF('Input and Summary Results'!D1972=0,FALSE,'Input and Summary Results'!$B1972)</f>
        <v>0</v>
      </c>
      <c r="C2390" t="b">
        <f>IF(OR(B2390=0,'Input and Summary Results'!D1972=0,'Input and Summary Results'!D1972=""),FALSE,'Input and Summary Results'!$D1972)</f>
        <v>0</v>
      </c>
      <c r="D2390" t="b">
        <f>IF(OR(B2390=0,'Input and Summary Results'!E1972=0),FALSE,'Input and Summary Results'!$E1972)</f>
        <v>0</v>
      </c>
      <c r="E2390" t="b">
        <f t="shared" si="140"/>
        <v>0</v>
      </c>
      <c r="F2390" t="b">
        <f t="shared" si="141"/>
        <v>0</v>
      </c>
      <c r="G2390" t="b">
        <f>IF('Input and Summary Results'!$J$4="yes",IF(C2390=FALSE,FALSE,IF('Data Transformation'!E2390&lt;$R$10,E2390,$R$10)),IF(C2390=FALSE,FALSE,IF(C2390&lt;$R$10,C2390,$R$10)))</f>
        <v>0</v>
      </c>
      <c r="H2390" t="b">
        <f>IF('Input and Summary Results'!$J$4="yes",'Data Transformation'!F2390,'Data Transformation'!D2390)</f>
        <v>0</v>
      </c>
      <c r="I2390" t="str">
        <f t="shared" si="142"/>
        <v/>
      </c>
    </row>
    <row r="2391" spans="2:9" x14ac:dyDescent="0.55000000000000004">
      <c r="B2391" t="b">
        <f>IF('Input and Summary Results'!D1973=0,FALSE,'Input and Summary Results'!$B1973)</f>
        <v>0</v>
      </c>
      <c r="C2391" t="b">
        <f>IF(OR(B2391=0,'Input and Summary Results'!D1973=0,'Input and Summary Results'!D1973=""),FALSE,'Input and Summary Results'!$D1973)</f>
        <v>0</v>
      </c>
      <c r="D2391" t="b">
        <f>IF(OR(B2391=0,'Input and Summary Results'!E1973=0),FALSE,'Input and Summary Results'!$E1973)</f>
        <v>0</v>
      </c>
      <c r="E2391" t="b">
        <f t="shared" si="140"/>
        <v>0</v>
      </c>
      <c r="F2391" t="b">
        <f t="shared" si="141"/>
        <v>0</v>
      </c>
      <c r="G2391" t="b">
        <f>IF('Input and Summary Results'!$J$4="yes",IF(C2391=FALSE,FALSE,IF('Data Transformation'!E2391&lt;$R$10,E2391,$R$10)),IF(C2391=FALSE,FALSE,IF(C2391&lt;$R$10,C2391,$R$10)))</f>
        <v>0</v>
      </c>
      <c r="H2391" t="b">
        <f>IF('Input and Summary Results'!$J$4="yes",'Data Transformation'!F2391,'Data Transformation'!D2391)</f>
        <v>0</v>
      </c>
      <c r="I2391" t="str">
        <f t="shared" si="142"/>
        <v/>
      </c>
    </row>
    <row r="2392" spans="2:9" x14ac:dyDescent="0.55000000000000004">
      <c r="B2392" t="b">
        <f>IF('Input and Summary Results'!D1974=0,FALSE,'Input and Summary Results'!$B1974)</f>
        <v>0</v>
      </c>
      <c r="C2392" t="b">
        <f>IF(OR(B2392=0,'Input and Summary Results'!D1974=0,'Input and Summary Results'!D1974=""),FALSE,'Input and Summary Results'!$D1974)</f>
        <v>0</v>
      </c>
      <c r="D2392" t="b">
        <f>IF(OR(B2392=0,'Input and Summary Results'!E1974=0),FALSE,'Input and Summary Results'!$E1974)</f>
        <v>0</v>
      </c>
      <c r="E2392" t="b">
        <f t="shared" si="140"/>
        <v>0</v>
      </c>
      <c r="F2392" t="b">
        <f t="shared" si="141"/>
        <v>0</v>
      </c>
      <c r="G2392" t="b">
        <f>IF('Input and Summary Results'!$J$4="yes",IF(C2392=FALSE,FALSE,IF('Data Transformation'!E2392&lt;$R$10,E2392,$R$10)),IF(C2392=FALSE,FALSE,IF(C2392&lt;$R$10,C2392,$R$10)))</f>
        <v>0</v>
      </c>
      <c r="H2392" t="b">
        <f>IF('Input and Summary Results'!$J$4="yes",'Data Transformation'!F2392,'Data Transformation'!D2392)</f>
        <v>0</v>
      </c>
      <c r="I2392" t="str">
        <f t="shared" si="142"/>
        <v/>
      </c>
    </row>
    <row r="2393" spans="2:9" x14ac:dyDescent="0.55000000000000004">
      <c r="B2393" t="b">
        <f>IF('Input and Summary Results'!D1975=0,FALSE,'Input and Summary Results'!$B1975)</f>
        <v>0</v>
      </c>
      <c r="C2393" t="b">
        <f>IF(OR(B2393=0,'Input and Summary Results'!D1975=0,'Input and Summary Results'!D1975=""),FALSE,'Input and Summary Results'!$D1975)</f>
        <v>0</v>
      </c>
      <c r="D2393" t="b">
        <f>IF(OR(B2393=0,'Input and Summary Results'!E1975=0),FALSE,'Input and Summary Results'!$E1975)</f>
        <v>0</v>
      </c>
      <c r="E2393" t="b">
        <f t="shared" si="140"/>
        <v>0</v>
      </c>
      <c r="F2393" t="b">
        <f t="shared" si="141"/>
        <v>0</v>
      </c>
      <c r="G2393" t="b">
        <f>IF('Input and Summary Results'!$J$4="yes",IF(C2393=FALSE,FALSE,IF('Data Transformation'!E2393&lt;$R$10,E2393,$R$10)),IF(C2393=FALSE,FALSE,IF(C2393&lt;$R$10,C2393,$R$10)))</f>
        <v>0</v>
      </c>
      <c r="H2393" t="b">
        <f>IF('Input and Summary Results'!$J$4="yes",'Data Transformation'!F2393,'Data Transformation'!D2393)</f>
        <v>0</v>
      </c>
      <c r="I2393" t="str">
        <f t="shared" si="142"/>
        <v/>
      </c>
    </row>
    <row r="2394" spans="2:9" x14ac:dyDescent="0.55000000000000004">
      <c r="B2394" t="b">
        <f>IF('Input and Summary Results'!D1976=0,FALSE,'Input and Summary Results'!$B1976)</f>
        <v>0</v>
      </c>
      <c r="C2394" t="b">
        <f>IF(OR(B2394=0,'Input and Summary Results'!D1976=0,'Input and Summary Results'!D1976=""),FALSE,'Input and Summary Results'!$D1976)</f>
        <v>0</v>
      </c>
      <c r="D2394" t="b">
        <f>IF(OR(B2394=0,'Input and Summary Results'!E1976=0),FALSE,'Input and Summary Results'!$E1976)</f>
        <v>0</v>
      </c>
      <c r="E2394" t="b">
        <f t="shared" si="140"/>
        <v>0</v>
      </c>
      <c r="F2394" t="b">
        <f t="shared" si="141"/>
        <v>0</v>
      </c>
      <c r="G2394" t="b">
        <f>IF('Input and Summary Results'!$J$4="yes",IF(C2394=FALSE,FALSE,IF('Data Transformation'!E2394&lt;$R$10,E2394,$R$10)),IF(C2394=FALSE,FALSE,IF(C2394&lt;$R$10,C2394,$R$10)))</f>
        <v>0</v>
      </c>
      <c r="H2394" t="b">
        <f>IF('Input and Summary Results'!$J$4="yes",'Data Transformation'!F2394,'Data Transformation'!D2394)</f>
        <v>0</v>
      </c>
      <c r="I2394" t="str">
        <f t="shared" si="142"/>
        <v/>
      </c>
    </row>
    <row r="2395" spans="2:9" x14ac:dyDescent="0.55000000000000004">
      <c r="B2395" t="b">
        <f>IF('Input and Summary Results'!D1977=0,FALSE,'Input and Summary Results'!$B1977)</f>
        <v>0</v>
      </c>
      <c r="C2395" t="b">
        <f>IF(OR(B2395=0,'Input and Summary Results'!D1977=0,'Input and Summary Results'!D1977=""),FALSE,'Input and Summary Results'!$D1977)</f>
        <v>0</v>
      </c>
      <c r="D2395" t="b">
        <f>IF(OR(B2395=0,'Input and Summary Results'!E1977=0),FALSE,'Input and Summary Results'!$E1977)</f>
        <v>0</v>
      </c>
      <c r="E2395" t="b">
        <f t="shared" si="140"/>
        <v>0</v>
      </c>
      <c r="F2395" t="b">
        <f t="shared" si="141"/>
        <v>0</v>
      </c>
      <c r="G2395" t="b">
        <f>IF('Input and Summary Results'!$J$4="yes",IF(C2395=FALSE,FALSE,IF('Data Transformation'!E2395&lt;$R$10,E2395,$R$10)),IF(C2395=FALSE,FALSE,IF(C2395&lt;$R$10,C2395,$R$10)))</f>
        <v>0</v>
      </c>
      <c r="H2395" t="b">
        <f>IF('Input and Summary Results'!$J$4="yes",'Data Transformation'!F2395,'Data Transformation'!D2395)</f>
        <v>0</v>
      </c>
      <c r="I2395" t="str">
        <f t="shared" si="142"/>
        <v/>
      </c>
    </row>
    <row r="2396" spans="2:9" x14ac:dyDescent="0.55000000000000004">
      <c r="B2396" t="b">
        <f>IF('Input and Summary Results'!D1978=0,FALSE,'Input and Summary Results'!$B1978)</f>
        <v>0</v>
      </c>
      <c r="C2396" t="b">
        <f>IF(OR(B2396=0,'Input and Summary Results'!D1978=0,'Input and Summary Results'!D1978=""),FALSE,'Input and Summary Results'!$D1978)</f>
        <v>0</v>
      </c>
      <c r="D2396" t="b">
        <f>IF(OR(B2396=0,'Input and Summary Results'!E1978=0),FALSE,'Input and Summary Results'!$E1978)</f>
        <v>0</v>
      </c>
      <c r="E2396" t="b">
        <f t="shared" si="140"/>
        <v>0</v>
      </c>
      <c r="F2396" t="b">
        <f t="shared" si="141"/>
        <v>0</v>
      </c>
      <c r="G2396" t="b">
        <f>IF('Input and Summary Results'!$J$4="yes",IF(C2396=FALSE,FALSE,IF('Data Transformation'!E2396&lt;$R$10,E2396,$R$10)),IF(C2396=FALSE,FALSE,IF(C2396&lt;$R$10,C2396,$R$10)))</f>
        <v>0</v>
      </c>
      <c r="H2396" t="b">
        <f>IF('Input and Summary Results'!$J$4="yes",'Data Transformation'!F2396,'Data Transformation'!D2396)</f>
        <v>0</v>
      </c>
      <c r="I2396" t="str">
        <f t="shared" si="142"/>
        <v/>
      </c>
    </row>
    <row r="2397" spans="2:9" x14ac:dyDescent="0.55000000000000004">
      <c r="B2397" t="b">
        <f>IF('Input and Summary Results'!D1979=0,FALSE,'Input and Summary Results'!$B1979)</f>
        <v>0</v>
      </c>
      <c r="C2397" t="b">
        <f>IF(OR(B2397=0,'Input and Summary Results'!D1979=0,'Input and Summary Results'!D1979=""),FALSE,'Input and Summary Results'!$D1979)</f>
        <v>0</v>
      </c>
      <c r="D2397" t="b">
        <f>IF(OR(B2397=0,'Input and Summary Results'!E1979=0),FALSE,'Input and Summary Results'!$E1979)</f>
        <v>0</v>
      </c>
      <c r="E2397" t="b">
        <f t="shared" si="140"/>
        <v>0</v>
      </c>
      <c r="F2397" t="b">
        <f t="shared" si="141"/>
        <v>0</v>
      </c>
      <c r="G2397" t="b">
        <f>IF('Input and Summary Results'!$J$4="yes",IF(C2397=FALSE,FALSE,IF('Data Transformation'!E2397&lt;$R$10,E2397,$R$10)),IF(C2397=FALSE,FALSE,IF(C2397&lt;$R$10,C2397,$R$10)))</f>
        <v>0</v>
      </c>
      <c r="H2397" t="b">
        <f>IF('Input and Summary Results'!$J$4="yes",'Data Transformation'!F2397,'Data Transformation'!D2397)</f>
        <v>0</v>
      </c>
      <c r="I2397" t="str">
        <f t="shared" si="142"/>
        <v/>
      </c>
    </row>
    <row r="2398" spans="2:9" x14ac:dyDescent="0.55000000000000004">
      <c r="B2398" t="b">
        <f>IF('Input and Summary Results'!D1980=0,FALSE,'Input and Summary Results'!$B1980)</f>
        <v>0</v>
      </c>
      <c r="C2398" t="b">
        <f>IF(OR(B2398=0,'Input and Summary Results'!D1980=0,'Input and Summary Results'!D1980=""),FALSE,'Input and Summary Results'!$D1980)</f>
        <v>0</v>
      </c>
      <c r="D2398" t="b">
        <f>IF(OR(B2398=0,'Input and Summary Results'!E1980=0),FALSE,'Input and Summary Results'!$E1980)</f>
        <v>0</v>
      </c>
      <c r="E2398" t="b">
        <f t="shared" si="140"/>
        <v>0</v>
      </c>
      <c r="F2398" t="b">
        <f t="shared" si="141"/>
        <v>0</v>
      </c>
      <c r="G2398" t="b">
        <f>IF('Input and Summary Results'!$J$4="yes",IF(C2398=FALSE,FALSE,IF('Data Transformation'!E2398&lt;$R$10,E2398,$R$10)),IF(C2398=FALSE,FALSE,IF(C2398&lt;$R$10,C2398,$R$10)))</f>
        <v>0</v>
      </c>
      <c r="H2398" t="b">
        <f>IF('Input and Summary Results'!$J$4="yes",'Data Transformation'!F2398,'Data Transformation'!D2398)</f>
        <v>0</v>
      </c>
      <c r="I2398" t="str">
        <f t="shared" si="142"/>
        <v/>
      </c>
    </row>
    <row r="2399" spans="2:9" x14ac:dyDescent="0.55000000000000004">
      <c r="B2399" t="b">
        <f>IF('Input and Summary Results'!D1981=0,FALSE,'Input and Summary Results'!$B1981)</f>
        <v>0</v>
      </c>
      <c r="C2399" t="b">
        <f>IF(OR(B2399=0,'Input and Summary Results'!D1981=0,'Input and Summary Results'!D1981=""),FALSE,'Input and Summary Results'!$D1981)</f>
        <v>0</v>
      </c>
      <c r="D2399" t="b">
        <f>IF(OR(B2399=0,'Input and Summary Results'!E1981=0),FALSE,'Input and Summary Results'!$E1981)</f>
        <v>0</v>
      </c>
      <c r="E2399" t="b">
        <f t="shared" si="140"/>
        <v>0</v>
      </c>
      <c r="F2399" t="b">
        <f t="shared" si="141"/>
        <v>0</v>
      </c>
      <c r="G2399" t="b">
        <f>IF('Input and Summary Results'!$J$4="yes",IF(C2399=FALSE,FALSE,IF('Data Transformation'!E2399&lt;$R$10,E2399,$R$10)),IF(C2399=FALSE,FALSE,IF(C2399&lt;$R$10,C2399,$R$10)))</f>
        <v>0</v>
      </c>
      <c r="H2399" t="b">
        <f>IF('Input and Summary Results'!$J$4="yes",'Data Transformation'!F2399,'Data Transformation'!D2399)</f>
        <v>0</v>
      </c>
      <c r="I2399" t="str">
        <f t="shared" si="142"/>
        <v/>
      </c>
    </row>
    <row r="2400" spans="2:9" x14ac:dyDescent="0.55000000000000004">
      <c r="B2400" t="b">
        <f>IF('Input and Summary Results'!D1982=0,FALSE,'Input and Summary Results'!$B1982)</f>
        <v>0</v>
      </c>
      <c r="C2400" t="b">
        <f>IF(OR(B2400=0,'Input and Summary Results'!D1982=0,'Input and Summary Results'!D1982=""),FALSE,'Input and Summary Results'!$D1982)</f>
        <v>0</v>
      </c>
      <c r="D2400" t="b">
        <f>IF(OR(B2400=0,'Input and Summary Results'!E1982=0),FALSE,'Input and Summary Results'!$E1982)</f>
        <v>0</v>
      </c>
      <c r="E2400" t="b">
        <f t="shared" si="140"/>
        <v>0</v>
      </c>
      <c r="F2400" t="b">
        <f t="shared" si="141"/>
        <v>0</v>
      </c>
      <c r="G2400" t="b">
        <f>IF('Input and Summary Results'!$J$4="yes",IF(C2400=FALSE,FALSE,IF('Data Transformation'!E2400&lt;$R$10,E2400,$R$10)),IF(C2400=FALSE,FALSE,IF(C2400&lt;$R$10,C2400,$R$10)))</f>
        <v>0</v>
      </c>
      <c r="H2400" t="b">
        <f>IF('Input and Summary Results'!$J$4="yes",'Data Transformation'!F2400,'Data Transformation'!D2400)</f>
        <v>0</v>
      </c>
      <c r="I2400" t="str">
        <f t="shared" si="142"/>
        <v/>
      </c>
    </row>
    <row r="2401" spans="2:9" x14ac:dyDescent="0.55000000000000004">
      <c r="B2401" t="b">
        <f>IF('Input and Summary Results'!D1983=0,FALSE,'Input and Summary Results'!$B1983)</f>
        <v>0</v>
      </c>
      <c r="C2401" t="b">
        <f>IF(OR(B2401=0,'Input and Summary Results'!D1983=0,'Input and Summary Results'!D1983=""),FALSE,'Input and Summary Results'!$D1983)</f>
        <v>0</v>
      </c>
      <c r="D2401" t="b">
        <f>IF(OR(B2401=0,'Input and Summary Results'!E1983=0),FALSE,'Input and Summary Results'!$E1983)</f>
        <v>0</v>
      </c>
      <c r="E2401" t="b">
        <f t="shared" si="140"/>
        <v>0</v>
      </c>
      <c r="F2401" t="b">
        <f t="shared" si="141"/>
        <v>0</v>
      </c>
      <c r="G2401" t="b">
        <f>IF('Input and Summary Results'!$J$4="yes",IF(C2401=FALSE,FALSE,IF('Data Transformation'!E2401&lt;$R$10,E2401,$R$10)),IF(C2401=FALSE,FALSE,IF(C2401&lt;$R$10,C2401,$R$10)))</f>
        <v>0</v>
      </c>
      <c r="H2401" t="b">
        <f>IF('Input and Summary Results'!$J$4="yes",'Data Transformation'!F2401,'Data Transformation'!D2401)</f>
        <v>0</v>
      </c>
      <c r="I2401" t="str">
        <f t="shared" si="142"/>
        <v/>
      </c>
    </row>
    <row r="2402" spans="2:9" x14ac:dyDescent="0.55000000000000004">
      <c r="B2402" t="b">
        <f>IF('Input and Summary Results'!D1984=0,FALSE,'Input and Summary Results'!$B1984)</f>
        <v>0</v>
      </c>
      <c r="C2402" t="b">
        <f>IF(OR(B2402=0,'Input and Summary Results'!D1984=0,'Input and Summary Results'!D1984=""),FALSE,'Input and Summary Results'!$D1984)</f>
        <v>0</v>
      </c>
      <c r="D2402" t="b">
        <f>IF(OR(B2402=0,'Input and Summary Results'!E1984=0),FALSE,'Input and Summary Results'!$E1984)</f>
        <v>0</v>
      </c>
      <c r="E2402" t="b">
        <f t="shared" si="140"/>
        <v>0</v>
      </c>
      <c r="F2402" t="b">
        <f t="shared" si="141"/>
        <v>0</v>
      </c>
      <c r="G2402" t="b">
        <f>IF('Input and Summary Results'!$J$4="yes",IF(C2402=FALSE,FALSE,IF('Data Transformation'!E2402&lt;$R$10,E2402,$R$10)),IF(C2402=FALSE,FALSE,IF(C2402&lt;$R$10,C2402,$R$10)))</f>
        <v>0</v>
      </c>
      <c r="H2402" t="b">
        <f>IF('Input and Summary Results'!$J$4="yes",'Data Transformation'!F2402,'Data Transformation'!D2402)</f>
        <v>0</v>
      </c>
      <c r="I2402" t="str">
        <f t="shared" si="142"/>
        <v/>
      </c>
    </row>
    <row r="2403" spans="2:9" x14ac:dyDescent="0.55000000000000004">
      <c r="B2403" t="b">
        <f>IF('Input and Summary Results'!D1985=0,FALSE,'Input and Summary Results'!$B1985)</f>
        <v>0</v>
      </c>
      <c r="C2403" t="b">
        <f>IF(OR(B2403=0,'Input and Summary Results'!D1985=0,'Input and Summary Results'!D1985=""),FALSE,'Input and Summary Results'!$D1985)</f>
        <v>0</v>
      </c>
      <c r="D2403" t="b">
        <f>IF(OR(B2403=0,'Input and Summary Results'!E1985=0),FALSE,'Input and Summary Results'!$E1985)</f>
        <v>0</v>
      </c>
      <c r="E2403" t="b">
        <f t="shared" si="140"/>
        <v>0</v>
      </c>
      <c r="F2403" t="b">
        <f t="shared" si="141"/>
        <v>0</v>
      </c>
      <c r="G2403" t="b">
        <f>IF('Input and Summary Results'!$J$4="yes",IF(C2403=FALSE,FALSE,IF('Data Transformation'!E2403&lt;$R$10,E2403,$R$10)),IF(C2403=FALSE,FALSE,IF(C2403&lt;$R$10,C2403,$R$10)))</f>
        <v>0</v>
      </c>
      <c r="H2403" t="b">
        <f>IF('Input and Summary Results'!$J$4="yes",'Data Transformation'!F2403,'Data Transformation'!D2403)</f>
        <v>0</v>
      </c>
      <c r="I2403" t="str">
        <f t="shared" si="142"/>
        <v/>
      </c>
    </row>
    <row r="2404" spans="2:9" x14ac:dyDescent="0.55000000000000004">
      <c r="B2404" t="b">
        <f>IF('Input and Summary Results'!D1986=0,FALSE,'Input and Summary Results'!$B1986)</f>
        <v>0</v>
      </c>
      <c r="C2404" t="b">
        <f>IF(OR(B2404=0,'Input and Summary Results'!D1986=0,'Input and Summary Results'!D1986=""),FALSE,'Input and Summary Results'!$D1986)</f>
        <v>0</v>
      </c>
      <c r="D2404" t="b">
        <f>IF(OR(B2404=0,'Input and Summary Results'!E1986=0),FALSE,'Input and Summary Results'!$E1986)</f>
        <v>0</v>
      </c>
      <c r="E2404" t="b">
        <f t="shared" si="140"/>
        <v>0</v>
      </c>
      <c r="F2404" t="b">
        <f t="shared" si="141"/>
        <v>0</v>
      </c>
      <c r="G2404" t="b">
        <f>IF('Input and Summary Results'!$J$4="yes",IF(C2404=FALSE,FALSE,IF('Data Transformation'!E2404&lt;$R$10,E2404,$R$10)),IF(C2404=FALSE,FALSE,IF(C2404&lt;$R$10,C2404,$R$10)))</f>
        <v>0</v>
      </c>
      <c r="H2404" t="b">
        <f>IF('Input and Summary Results'!$J$4="yes",'Data Transformation'!F2404,'Data Transformation'!D2404)</f>
        <v>0</v>
      </c>
      <c r="I2404" t="str">
        <f t="shared" si="142"/>
        <v/>
      </c>
    </row>
    <row r="2405" spans="2:9" x14ac:dyDescent="0.55000000000000004">
      <c r="B2405" t="b">
        <f>IF('Input and Summary Results'!D1987=0,FALSE,'Input and Summary Results'!$B1987)</f>
        <v>0</v>
      </c>
      <c r="C2405" t="b">
        <f>IF(OR(B2405=0,'Input and Summary Results'!D1987=0,'Input and Summary Results'!D1987=""),FALSE,'Input and Summary Results'!$D1987)</f>
        <v>0</v>
      </c>
      <c r="D2405" t="b">
        <f>IF(OR(B2405=0,'Input and Summary Results'!E1987=0),FALSE,'Input and Summary Results'!$E1987)</f>
        <v>0</v>
      </c>
      <c r="E2405" t="b">
        <f t="shared" si="140"/>
        <v>0</v>
      </c>
      <c r="F2405" t="b">
        <f t="shared" si="141"/>
        <v>0</v>
      </c>
      <c r="G2405" t="b">
        <f>IF('Input and Summary Results'!$J$4="yes",IF(C2405=FALSE,FALSE,IF('Data Transformation'!E2405&lt;$R$10,E2405,$R$10)),IF(C2405=FALSE,FALSE,IF(C2405&lt;$R$10,C2405,$R$10)))</f>
        <v>0</v>
      </c>
      <c r="H2405" t="b">
        <f>IF('Input and Summary Results'!$J$4="yes",'Data Transformation'!F2405,'Data Transformation'!D2405)</f>
        <v>0</v>
      </c>
      <c r="I2405" t="str">
        <f t="shared" si="142"/>
        <v/>
      </c>
    </row>
    <row r="2406" spans="2:9" x14ac:dyDescent="0.55000000000000004">
      <c r="B2406" t="b">
        <f>IF('Input and Summary Results'!D1988=0,FALSE,'Input and Summary Results'!$B1988)</f>
        <v>0</v>
      </c>
      <c r="C2406" t="b">
        <f>IF(OR(B2406=0,'Input and Summary Results'!D1988=0,'Input and Summary Results'!D1988=""),FALSE,'Input and Summary Results'!$D1988)</f>
        <v>0</v>
      </c>
      <c r="D2406" t="b">
        <f>IF(OR(B2406=0,'Input and Summary Results'!E1988=0),FALSE,'Input and Summary Results'!$E1988)</f>
        <v>0</v>
      </c>
      <c r="E2406" t="b">
        <f t="shared" si="140"/>
        <v>0</v>
      </c>
      <c r="F2406" t="b">
        <f t="shared" si="141"/>
        <v>0</v>
      </c>
      <c r="G2406" t="b">
        <f>IF('Input and Summary Results'!$J$4="yes",IF(C2406=FALSE,FALSE,IF('Data Transformation'!E2406&lt;$R$10,E2406,$R$10)),IF(C2406=FALSE,FALSE,IF(C2406&lt;$R$10,C2406,$R$10)))</f>
        <v>0</v>
      </c>
      <c r="H2406" t="b">
        <f>IF('Input and Summary Results'!$J$4="yes",'Data Transformation'!F2406,'Data Transformation'!D2406)</f>
        <v>0</v>
      </c>
      <c r="I2406" t="str">
        <f t="shared" si="142"/>
        <v/>
      </c>
    </row>
    <row r="2407" spans="2:9" x14ac:dyDescent="0.55000000000000004">
      <c r="B2407" t="b">
        <f>IF('Input and Summary Results'!D1989=0,FALSE,'Input and Summary Results'!$B1989)</f>
        <v>0</v>
      </c>
      <c r="C2407" t="b">
        <f>IF(OR(B2407=0,'Input and Summary Results'!D1989=0,'Input and Summary Results'!D1989=""),FALSE,'Input and Summary Results'!$D1989)</f>
        <v>0</v>
      </c>
      <c r="D2407" t="b">
        <f>IF(OR(B2407=0,'Input and Summary Results'!E1989=0),FALSE,'Input and Summary Results'!$E1989)</f>
        <v>0</v>
      </c>
      <c r="E2407" t="b">
        <f t="shared" si="140"/>
        <v>0</v>
      </c>
      <c r="F2407" t="b">
        <f t="shared" si="141"/>
        <v>0</v>
      </c>
      <c r="G2407" t="b">
        <f>IF('Input and Summary Results'!$J$4="yes",IF(C2407=FALSE,FALSE,IF('Data Transformation'!E2407&lt;$R$10,E2407,$R$10)),IF(C2407=FALSE,FALSE,IF(C2407&lt;$R$10,C2407,$R$10)))</f>
        <v>0</v>
      </c>
      <c r="H2407" t="b">
        <f>IF('Input and Summary Results'!$J$4="yes",'Data Transformation'!F2407,'Data Transformation'!D2407)</f>
        <v>0</v>
      </c>
      <c r="I2407" t="str">
        <f t="shared" si="142"/>
        <v/>
      </c>
    </row>
    <row r="2408" spans="2:9" x14ac:dyDescent="0.55000000000000004">
      <c r="B2408" t="b">
        <f>IF('Input and Summary Results'!D1990=0,FALSE,'Input and Summary Results'!$B1990)</f>
        <v>0</v>
      </c>
      <c r="C2408" t="b">
        <f>IF(OR(B2408=0,'Input and Summary Results'!D1990=0,'Input and Summary Results'!D1990=""),FALSE,'Input and Summary Results'!$D1990)</f>
        <v>0</v>
      </c>
      <c r="D2408" t="b">
        <f>IF(OR(B2408=0,'Input and Summary Results'!E1990=0),FALSE,'Input and Summary Results'!$E1990)</f>
        <v>0</v>
      </c>
      <c r="E2408" t="b">
        <f t="shared" si="140"/>
        <v>0</v>
      </c>
      <c r="F2408" t="b">
        <f t="shared" si="141"/>
        <v>0</v>
      </c>
      <c r="G2408" t="b">
        <f>IF('Input and Summary Results'!$J$4="yes",IF(C2408=FALSE,FALSE,IF('Data Transformation'!E2408&lt;$R$10,E2408,$R$10)),IF(C2408=FALSE,FALSE,IF(C2408&lt;$R$10,C2408,$R$10)))</f>
        <v>0</v>
      </c>
      <c r="H2408" t="b">
        <f>IF('Input and Summary Results'!$J$4="yes",'Data Transformation'!F2408,'Data Transformation'!D2408)</f>
        <v>0</v>
      </c>
      <c r="I2408" t="str">
        <f t="shared" si="142"/>
        <v/>
      </c>
    </row>
    <row r="2409" spans="2:9" x14ac:dyDescent="0.55000000000000004">
      <c r="B2409" t="b">
        <f>IF('Input and Summary Results'!D1991=0,FALSE,'Input and Summary Results'!$B1991)</f>
        <v>0</v>
      </c>
      <c r="C2409" t="b">
        <f>IF(OR(B2409=0,'Input and Summary Results'!D1991=0,'Input and Summary Results'!D1991=""),FALSE,'Input and Summary Results'!$D1991)</f>
        <v>0</v>
      </c>
      <c r="D2409" t="b">
        <f>IF(OR(B2409=0,'Input and Summary Results'!E1991=0),FALSE,'Input and Summary Results'!$E1991)</f>
        <v>0</v>
      </c>
      <c r="E2409" t="b">
        <f t="shared" si="140"/>
        <v>0</v>
      </c>
      <c r="F2409" t="b">
        <f t="shared" si="141"/>
        <v>0</v>
      </c>
      <c r="G2409" t="b">
        <f>IF('Input and Summary Results'!$J$4="yes",IF(C2409=FALSE,FALSE,IF('Data Transformation'!E2409&lt;$R$10,E2409,$R$10)),IF(C2409=FALSE,FALSE,IF(C2409&lt;$R$10,C2409,$R$10)))</f>
        <v>0</v>
      </c>
      <c r="H2409" t="b">
        <f>IF('Input and Summary Results'!$J$4="yes",'Data Transformation'!F2409,'Data Transformation'!D2409)</f>
        <v>0</v>
      </c>
      <c r="I2409" t="str">
        <f t="shared" si="142"/>
        <v/>
      </c>
    </row>
    <row r="2410" spans="2:9" x14ac:dyDescent="0.55000000000000004">
      <c r="B2410" t="b">
        <f>IF('Input and Summary Results'!D1992=0,FALSE,'Input and Summary Results'!$B1992)</f>
        <v>0</v>
      </c>
      <c r="C2410" t="b">
        <f>IF(OR(B2410=0,'Input and Summary Results'!D1992=0,'Input and Summary Results'!D1992=""),FALSE,'Input and Summary Results'!$D1992)</f>
        <v>0</v>
      </c>
      <c r="D2410" t="b">
        <f>IF(OR(B2410=0,'Input and Summary Results'!E1992=0),FALSE,'Input and Summary Results'!$E1992)</f>
        <v>0</v>
      </c>
      <c r="E2410" t="b">
        <f t="shared" ref="E2410:E2473" si="143">IF(C2410=FALSE,FALSE,LOG10(C2410))</f>
        <v>0</v>
      </c>
      <c r="F2410" t="b">
        <f t="shared" ref="F2410:F2473" si="144">IF(D2410=FALSE, FALSE,0.434*D2410/C2410)</f>
        <v>0</v>
      </c>
      <c r="G2410" t="b">
        <f>IF('Input and Summary Results'!$J$4="yes",IF(C2410=FALSE,FALSE,IF('Data Transformation'!E2410&lt;$R$10,E2410,$R$10)),IF(C2410=FALSE,FALSE,IF(C2410&lt;$R$10,C2410,$R$10)))</f>
        <v>0</v>
      </c>
      <c r="H2410" t="b">
        <f>IF('Input and Summary Results'!$J$4="yes",'Data Transformation'!F2410,'Data Transformation'!D2410)</f>
        <v>0</v>
      </c>
      <c r="I2410" t="str">
        <f t="shared" si="142"/>
        <v/>
      </c>
    </row>
    <row r="2411" spans="2:9" x14ac:dyDescent="0.55000000000000004">
      <c r="B2411" t="b">
        <f>IF('Input and Summary Results'!D1993=0,FALSE,'Input and Summary Results'!$B1993)</f>
        <v>0</v>
      </c>
      <c r="C2411" t="b">
        <f>IF(OR(B2411=0,'Input and Summary Results'!D1993=0,'Input and Summary Results'!D1993=""),FALSE,'Input and Summary Results'!$D1993)</f>
        <v>0</v>
      </c>
      <c r="D2411" t="b">
        <f>IF(OR(B2411=0,'Input and Summary Results'!E1993=0),FALSE,'Input and Summary Results'!$E1993)</f>
        <v>0</v>
      </c>
      <c r="E2411" t="b">
        <f t="shared" si="143"/>
        <v>0</v>
      </c>
      <c r="F2411" t="b">
        <f t="shared" si="144"/>
        <v>0</v>
      </c>
      <c r="G2411" t="b">
        <f>IF('Input and Summary Results'!$J$4="yes",IF(C2411=FALSE,FALSE,IF('Data Transformation'!E2411&lt;$R$10,E2411,$R$10)),IF(C2411=FALSE,FALSE,IF(C2411&lt;$R$10,C2411,$R$10)))</f>
        <v>0</v>
      </c>
      <c r="H2411" t="b">
        <f>IF('Input and Summary Results'!$J$4="yes",'Data Transformation'!F2411,'Data Transformation'!D2411)</f>
        <v>0</v>
      </c>
      <c r="I2411" t="str">
        <f t="shared" si="142"/>
        <v/>
      </c>
    </row>
    <row r="2412" spans="2:9" x14ac:dyDescent="0.55000000000000004">
      <c r="B2412" t="b">
        <f>IF('Input and Summary Results'!D1994=0,FALSE,'Input and Summary Results'!$B1994)</f>
        <v>0</v>
      </c>
      <c r="C2412" t="b">
        <f>IF(OR(B2412=0,'Input and Summary Results'!D1994=0,'Input and Summary Results'!D1994=""),FALSE,'Input and Summary Results'!$D1994)</f>
        <v>0</v>
      </c>
      <c r="D2412" t="b">
        <f>IF(OR(B2412=0,'Input and Summary Results'!E1994=0),FALSE,'Input and Summary Results'!$E1994)</f>
        <v>0</v>
      </c>
      <c r="E2412" t="b">
        <f t="shared" si="143"/>
        <v>0</v>
      </c>
      <c r="F2412" t="b">
        <f t="shared" si="144"/>
        <v>0</v>
      </c>
      <c r="G2412" t="b">
        <f>IF('Input and Summary Results'!$J$4="yes",IF(C2412=FALSE,FALSE,IF('Data Transformation'!E2412&lt;$R$10,E2412,$R$10)),IF(C2412=FALSE,FALSE,IF(C2412&lt;$R$10,C2412,$R$10)))</f>
        <v>0</v>
      </c>
      <c r="H2412" t="b">
        <f>IF('Input and Summary Results'!$J$4="yes",'Data Transformation'!F2412,'Data Transformation'!D2412)</f>
        <v>0</v>
      </c>
      <c r="I2412" t="str">
        <f t="shared" si="142"/>
        <v/>
      </c>
    </row>
    <row r="2413" spans="2:9" x14ac:dyDescent="0.55000000000000004">
      <c r="B2413" t="b">
        <f>IF('Input and Summary Results'!D1995=0,FALSE,'Input and Summary Results'!$B1995)</f>
        <v>0</v>
      </c>
      <c r="C2413" t="b">
        <f>IF(OR(B2413=0,'Input and Summary Results'!D1995=0,'Input and Summary Results'!D1995=""),FALSE,'Input and Summary Results'!$D1995)</f>
        <v>0</v>
      </c>
      <c r="D2413" t="b">
        <f>IF(OR(B2413=0,'Input and Summary Results'!E1995=0),FALSE,'Input and Summary Results'!$E1995)</f>
        <v>0</v>
      </c>
      <c r="E2413" t="b">
        <f t="shared" si="143"/>
        <v>0</v>
      </c>
      <c r="F2413" t="b">
        <f t="shared" si="144"/>
        <v>0</v>
      </c>
      <c r="G2413" t="b">
        <f>IF('Input and Summary Results'!$J$4="yes",IF(C2413=FALSE,FALSE,IF('Data Transformation'!E2413&lt;$R$10,E2413,$R$10)),IF(C2413=FALSE,FALSE,IF(C2413&lt;$R$10,C2413,$R$10)))</f>
        <v>0</v>
      </c>
      <c r="H2413" t="b">
        <f>IF('Input and Summary Results'!$J$4="yes",'Data Transformation'!F2413,'Data Transformation'!D2413)</f>
        <v>0</v>
      </c>
      <c r="I2413" t="str">
        <f t="shared" si="142"/>
        <v/>
      </c>
    </row>
    <row r="2414" spans="2:9" x14ac:dyDescent="0.55000000000000004">
      <c r="B2414" t="b">
        <f>IF('Input and Summary Results'!D1996=0,FALSE,'Input and Summary Results'!$B1996)</f>
        <v>0</v>
      </c>
      <c r="C2414" t="b">
        <f>IF(OR(B2414=0,'Input and Summary Results'!D1996=0,'Input and Summary Results'!D1996=""),FALSE,'Input and Summary Results'!$D1996)</f>
        <v>0</v>
      </c>
      <c r="D2414" t="b">
        <f>IF(OR(B2414=0,'Input and Summary Results'!E1996=0),FALSE,'Input and Summary Results'!$E1996)</f>
        <v>0</v>
      </c>
      <c r="E2414" t="b">
        <f t="shared" si="143"/>
        <v>0</v>
      </c>
      <c r="F2414" t="b">
        <f t="shared" si="144"/>
        <v>0</v>
      </c>
      <c r="G2414" t="b">
        <f>IF('Input and Summary Results'!$J$4="yes",IF(C2414=FALSE,FALSE,IF('Data Transformation'!E2414&lt;$R$10,E2414,$R$10)),IF(C2414=FALSE,FALSE,IF(C2414&lt;$R$10,C2414,$R$10)))</f>
        <v>0</v>
      </c>
      <c r="H2414" t="b">
        <f>IF('Input and Summary Results'!$J$4="yes",'Data Transformation'!F2414,'Data Transformation'!D2414)</f>
        <v>0</v>
      </c>
      <c r="I2414" t="str">
        <f t="shared" si="142"/>
        <v/>
      </c>
    </row>
    <row r="2415" spans="2:9" x14ac:dyDescent="0.55000000000000004">
      <c r="B2415" t="b">
        <f>IF('Input and Summary Results'!D1997=0,FALSE,'Input and Summary Results'!$B1997)</f>
        <v>0</v>
      </c>
      <c r="C2415" t="b">
        <f>IF(OR(B2415=0,'Input and Summary Results'!D1997=0,'Input and Summary Results'!D1997=""),FALSE,'Input and Summary Results'!$D1997)</f>
        <v>0</v>
      </c>
      <c r="D2415" t="b">
        <f>IF(OR(B2415=0,'Input and Summary Results'!E1997=0),FALSE,'Input and Summary Results'!$E1997)</f>
        <v>0</v>
      </c>
      <c r="E2415" t="b">
        <f t="shared" si="143"/>
        <v>0</v>
      </c>
      <c r="F2415" t="b">
        <f t="shared" si="144"/>
        <v>0</v>
      </c>
      <c r="G2415" t="b">
        <f>IF('Input and Summary Results'!$J$4="yes",IF(C2415=FALSE,FALSE,IF('Data Transformation'!E2415&lt;$R$10,E2415,$R$10)),IF(C2415=FALSE,FALSE,IF(C2415&lt;$R$10,C2415,$R$10)))</f>
        <v>0</v>
      </c>
      <c r="H2415" t="b">
        <f>IF('Input and Summary Results'!$J$4="yes",'Data Transformation'!F2415,'Data Transformation'!D2415)</f>
        <v>0</v>
      </c>
      <c r="I2415" t="str">
        <f t="shared" si="142"/>
        <v/>
      </c>
    </row>
    <row r="2416" spans="2:9" x14ac:dyDescent="0.55000000000000004">
      <c r="B2416" t="b">
        <f>IF('Input and Summary Results'!D1998=0,FALSE,'Input and Summary Results'!$B1998)</f>
        <v>0</v>
      </c>
      <c r="C2416" t="b">
        <f>IF(OR(B2416=0,'Input and Summary Results'!D1998=0,'Input and Summary Results'!D1998=""),FALSE,'Input and Summary Results'!$D1998)</f>
        <v>0</v>
      </c>
      <c r="D2416" t="b">
        <f>IF(OR(B2416=0,'Input and Summary Results'!E1998=0),FALSE,'Input and Summary Results'!$E1998)</f>
        <v>0</v>
      </c>
      <c r="E2416" t="b">
        <f t="shared" si="143"/>
        <v>0</v>
      </c>
      <c r="F2416" t="b">
        <f t="shared" si="144"/>
        <v>0</v>
      </c>
      <c r="G2416" t="b">
        <f>IF('Input and Summary Results'!$J$4="yes",IF(C2416=FALSE,FALSE,IF('Data Transformation'!E2416&lt;$R$10,E2416,$R$10)),IF(C2416=FALSE,FALSE,IF(C2416&lt;$R$10,C2416,$R$10)))</f>
        <v>0</v>
      </c>
      <c r="H2416" t="b">
        <f>IF('Input and Summary Results'!$J$4="yes",'Data Transformation'!F2416,'Data Transformation'!D2416)</f>
        <v>0</v>
      </c>
      <c r="I2416" t="str">
        <f t="shared" si="142"/>
        <v/>
      </c>
    </row>
    <row r="2417" spans="2:9" x14ac:dyDescent="0.55000000000000004">
      <c r="B2417" t="b">
        <f>IF('Input and Summary Results'!D1999=0,FALSE,'Input and Summary Results'!$B1999)</f>
        <v>0</v>
      </c>
      <c r="C2417" t="b">
        <f>IF(OR(B2417=0,'Input and Summary Results'!D1999=0,'Input and Summary Results'!D1999=""),FALSE,'Input and Summary Results'!$D1999)</f>
        <v>0</v>
      </c>
      <c r="D2417" t="b">
        <f>IF(OR(B2417=0,'Input and Summary Results'!E1999=0),FALSE,'Input and Summary Results'!$E1999)</f>
        <v>0</v>
      </c>
      <c r="E2417" t="b">
        <f t="shared" si="143"/>
        <v>0</v>
      </c>
      <c r="F2417" t="b">
        <f t="shared" si="144"/>
        <v>0</v>
      </c>
      <c r="G2417" t="b">
        <f>IF('Input and Summary Results'!$J$4="yes",IF(C2417=FALSE,FALSE,IF('Data Transformation'!E2417&lt;$R$10,E2417,$R$10)),IF(C2417=FALSE,FALSE,IF(C2417&lt;$R$10,C2417,$R$10)))</f>
        <v>0</v>
      </c>
      <c r="H2417" t="b">
        <f>IF('Input and Summary Results'!$J$4="yes",'Data Transformation'!F2417,'Data Transformation'!D2417)</f>
        <v>0</v>
      </c>
      <c r="I2417" t="str">
        <f t="shared" si="142"/>
        <v/>
      </c>
    </row>
    <row r="2418" spans="2:9" x14ac:dyDescent="0.55000000000000004">
      <c r="B2418" t="b">
        <f>IF('Input and Summary Results'!D2000=0,FALSE,'Input and Summary Results'!$B2000)</f>
        <v>0</v>
      </c>
      <c r="C2418" t="b">
        <f>IF(OR(B2418=0,'Input and Summary Results'!D2000=0,'Input and Summary Results'!D2000=""),FALSE,'Input and Summary Results'!$D2000)</f>
        <v>0</v>
      </c>
      <c r="D2418" t="b">
        <f>IF(OR(B2418=0,'Input and Summary Results'!E2000=0),FALSE,'Input and Summary Results'!$E2000)</f>
        <v>0</v>
      </c>
      <c r="E2418" t="b">
        <f t="shared" si="143"/>
        <v>0</v>
      </c>
      <c r="F2418" t="b">
        <f t="shared" si="144"/>
        <v>0</v>
      </c>
      <c r="G2418" t="b">
        <f>IF('Input and Summary Results'!$J$4="yes",IF(C2418=FALSE,FALSE,IF('Data Transformation'!E2418&lt;$R$10,E2418,$R$10)),IF(C2418=FALSE,FALSE,IF(C2418&lt;$R$10,C2418,$R$10)))</f>
        <v>0</v>
      </c>
      <c r="H2418" t="b">
        <f>IF('Input and Summary Results'!$J$4="yes",'Data Transformation'!F2418,'Data Transformation'!D2418)</f>
        <v>0</v>
      </c>
      <c r="I2418" t="str">
        <f t="shared" si="142"/>
        <v/>
      </c>
    </row>
    <row r="2419" spans="2:9" x14ac:dyDescent="0.55000000000000004">
      <c r="B2419" t="b">
        <f>IF('Input and Summary Results'!D2001=0,FALSE,'Input and Summary Results'!$B2001)</f>
        <v>0</v>
      </c>
      <c r="C2419" t="b">
        <f>IF(OR(B2419=0,'Input and Summary Results'!D2001=0,'Input and Summary Results'!D2001=""),FALSE,'Input and Summary Results'!$D2001)</f>
        <v>0</v>
      </c>
      <c r="D2419" t="b">
        <f>IF(OR(B2419=0,'Input and Summary Results'!E2001=0),FALSE,'Input and Summary Results'!$E2001)</f>
        <v>0</v>
      </c>
      <c r="E2419" t="b">
        <f t="shared" si="143"/>
        <v>0</v>
      </c>
      <c r="F2419" t="b">
        <f t="shared" si="144"/>
        <v>0</v>
      </c>
      <c r="G2419" t="b">
        <f>IF('Input and Summary Results'!$J$4="yes",IF(C2419=FALSE,FALSE,IF('Data Transformation'!E2419&lt;$R$10,E2419,$R$10)),IF(C2419=FALSE,FALSE,IF(C2419&lt;$R$10,C2419,$R$10)))</f>
        <v>0</v>
      </c>
      <c r="H2419" t="b">
        <f>IF('Input and Summary Results'!$J$4="yes",'Data Transformation'!F2419,'Data Transformation'!D2419)</f>
        <v>0</v>
      </c>
      <c r="I2419" t="str">
        <f t="shared" si="142"/>
        <v/>
      </c>
    </row>
    <row r="2420" spans="2:9" x14ac:dyDescent="0.55000000000000004">
      <c r="B2420" t="b">
        <f>IF('Input and Summary Results'!D2002=0,FALSE,'Input and Summary Results'!$B2002)</f>
        <v>0</v>
      </c>
      <c r="C2420" t="b">
        <f>IF(OR(B2420=0,'Input and Summary Results'!D2002=0,'Input and Summary Results'!D2002=""),FALSE,'Input and Summary Results'!$D2002)</f>
        <v>0</v>
      </c>
      <c r="D2420" t="b">
        <f>IF(OR(B2420=0,'Input and Summary Results'!E2002=0),FALSE,'Input and Summary Results'!$E2002)</f>
        <v>0</v>
      </c>
      <c r="E2420" t="b">
        <f t="shared" si="143"/>
        <v>0</v>
      </c>
      <c r="F2420" t="b">
        <f t="shared" si="144"/>
        <v>0</v>
      </c>
      <c r="G2420" t="b">
        <f>IF('Input and Summary Results'!$J$4="yes",IF(C2420=FALSE,FALSE,IF('Data Transformation'!E2420&lt;$R$10,E2420,$R$10)),IF(C2420=FALSE,FALSE,IF(C2420&lt;$R$10,C2420,$R$10)))</f>
        <v>0</v>
      </c>
      <c r="H2420" t="b">
        <f>IF('Input and Summary Results'!$J$4="yes",'Data Transformation'!F2420,'Data Transformation'!D2420)</f>
        <v>0</v>
      </c>
      <c r="I2420" t="str">
        <f t="shared" si="142"/>
        <v/>
      </c>
    </row>
    <row r="2421" spans="2:9" x14ac:dyDescent="0.55000000000000004">
      <c r="B2421" t="b">
        <f>IF('Input and Summary Results'!D2003=0,FALSE,'Input and Summary Results'!$B2003)</f>
        <v>0</v>
      </c>
      <c r="C2421" t="b">
        <f>IF(OR(B2421=0,'Input and Summary Results'!D2003=0,'Input and Summary Results'!D2003=""),FALSE,'Input and Summary Results'!$D2003)</f>
        <v>0</v>
      </c>
      <c r="D2421" t="b">
        <f>IF(OR(B2421=0,'Input and Summary Results'!E2003=0),FALSE,'Input and Summary Results'!$E2003)</f>
        <v>0</v>
      </c>
      <c r="E2421" t="b">
        <f t="shared" si="143"/>
        <v>0</v>
      </c>
      <c r="F2421" t="b">
        <f t="shared" si="144"/>
        <v>0</v>
      </c>
      <c r="G2421" t="b">
        <f>IF('Input and Summary Results'!$J$4="yes",IF(C2421=FALSE,FALSE,IF('Data Transformation'!E2421&lt;$R$10,E2421,$R$10)),IF(C2421=FALSE,FALSE,IF(C2421&lt;$R$10,C2421,$R$10)))</f>
        <v>0</v>
      </c>
      <c r="H2421" t="b">
        <f>IF('Input and Summary Results'!$J$4="yes",'Data Transformation'!F2421,'Data Transformation'!D2421)</f>
        <v>0</v>
      </c>
      <c r="I2421" t="str">
        <f t="shared" si="142"/>
        <v/>
      </c>
    </row>
    <row r="2422" spans="2:9" x14ac:dyDescent="0.55000000000000004">
      <c r="B2422" t="b">
        <f>IF('Input and Summary Results'!D2004=0,FALSE,'Input and Summary Results'!$B2004)</f>
        <v>0</v>
      </c>
      <c r="C2422" t="b">
        <f>IF(OR(B2422=0,'Input and Summary Results'!D2004=0,'Input and Summary Results'!D2004=""),FALSE,'Input and Summary Results'!$D2004)</f>
        <v>0</v>
      </c>
      <c r="D2422" t="b">
        <f>IF(OR(B2422=0,'Input and Summary Results'!E2004=0),FALSE,'Input and Summary Results'!$E2004)</f>
        <v>0</v>
      </c>
      <c r="E2422" t="b">
        <f t="shared" si="143"/>
        <v>0</v>
      </c>
      <c r="F2422" t="b">
        <f t="shared" si="144"/>
        <v>0</v>
      </c>
      <c r="G2422" t="b">
        <f>IF('Input and Summary Results'!$J$4="yes",IF(C2422=FALSE,FALSE,IF('Data Transformation'!E2422&lt;$R$10,E2422,$R$10)),IF(C2422=FALSE,FALSE,IF(C2422&lt;$R$10,C2422,$R$10)))</f>
        <v>0</v>
      </c>
      <c r="H2422" t="b">
        <f>IF('Input and Summary Results'!$J$4="yes",'Data Transformation'!F2422,'Data Transformation'!D2422)</f>
        <v>0</v>
      </c>
      <c r="I2422" t="str">
        <f t="shared" si="142"/>
        <v/>
      </c>
    </row>
    <row r="2423" spans="2:9" x14ac:dyDescent="0.55000000000000004">
      <c r="B2423" t="b">
        <f>IF('Input and Summary Results'!D2005=0,FALSE,'Input and Summary Results'!$B2005)</f>
        <v>0</v>
      </c>
      <c r="C2423" t="b">
        <f>IF(OR(B2423=0,'Input and Summary Results'!D2005=0,'Input and Summary Results'!D2005=""),FALSE,'Input and Summary Results'!$D2005)</f>
        <v>0</v>
      </c>
      <c r="D2423" t="b">
        <f>IF(OR(B2423=0,'Input and Summary Results'!E2005=0),FALSE,'Input and Summary Results'!$E2005)</f>
        <v>0</v>
      </c>
      <c r="E2423" t="b">
        <f t="shared" si="143"/>
        <v>0</v>
      </c>
      <c r="F2423" t="b">
        <f t="shared" si="144"/>
        <v>0</v>
      </c>
      <c r="G2423" t="b">
        <f>IF('Input and Summary Results'!$J$4="yes",IF(C2423=FALSE,FALSE,IF('Data Transformation'!E2423&lt;$R$10,E2423,$R$10)),IF(C2423=FALSE,FALSE,IF(C2423&lt;$R$10,C2423,$R$10)))</f>
        <v>0</v>
      </c>
      <c r="H2423" t="b">
        <f>IF('Input and Summary Results'!$J$4="yes",'Data Transformation'!F2423,'Data Transformation'!D2423)</f>
        <v>0</v>
      </c>
      <c r="I2423" t="str">
        <f t="shared" si="142"/>
        <v/>
      </c>
    </row>
    <row r="2424" spans="2:9" x14ac:dyDescent="0.55000000000000004">
      <c r="B2424" t="b">
        <f>IF('Input and Summary Results'!D2006=0,FALSE,'Input and Summary Results'!$B2006)</f>
        <v>0</v>
      </c>
      <c r="C2424" t="b">
        <f>IF(OR(B2424=0,'Input and Summary Results'!D2006=0,'Input and Summary Results'!D2006=""),FALSE,'Input and Summary Results'!$D2006)</f>
        <v>0</v>
      </c>
      <c r="D2424" t="b">
        <f>IF(OR(B2424=0,'Input and Summary Results'!E2006=0),FALSE,'Input and Summary Results'!$E2006)</f>
        <v>0</v>
      </c>
      <c r="E2424" t="b">
        <f t="shared" si="143"/>
        <v>0</v>
      </c>
      <c r="F2424" t="b">
        <f t="shared" si="144"/>
        <v>0</v>
      </c>
      <c r="G2424" t="b">
        <f>IF('Input and Summary Results'!$J$4="yes",IF(C2424=FALSE,FALSE,IF('Data Transformation'!E2424&lt;$R$10,E2424,$R$10)),IF(C2424=FALSE,FALSE,IF(C2424&lt;$R$10,C2424,$R$10)))</f>
        <v>0</v>
      </c>
      <c r="H2424" t="b">
        <f>IF('Input and Summary Results'!$J$4="yes",'Data Transformation'!F2424,'Data Transformation'!D2424)</f>
        <v>0</v>
      </c>
      <c r="I2424" t="str">
        <f t="shared" si="142"/>
        <v/>
      </c>
    </row>
    <row r="2425" spans="2:9" x14ac:dyDescent="0.55000000000000004">
      <c r="B2425" t="b">
        <f>IF('Input and Summary Results'!D2007=0,FALSE,'Input and Summary Results'!$B2007)</f>
        <v>0</v>
      </c>
      <c r="C2425" t="b">
        <f>IF(OR(B2425=0,'Input and Summary Results'!D2007=0,'Input and Summary Results'!D2007=""),FALSE,'Input and Summary Results'!$D2007)</f>
        <v>0</v>
      </c>
      <c r="D2425" t="b">
        <f>IF(OR(B2425=0,'Input and Summary Results'!E2007=0),FALSE,'Input and Summary Results'!$E2007)</f>
        <v>0</v>
      </c>
      <c r="E2425" t="b">
        <f t="shared" si="143"/>
        <v>0</v>
      </c>
      <c r="F2425" t="b">
        <f t="shared" si="144"/>
        <v>0</v>
      </c>
      <c r="G2425" t="b">
        <f>IF('Input and Summary Results'!$J$4="yes",IF(C2425=FALSE,FALSE,IF('Data Transformation'!E2425&lt;$R$10,E2425,$R$10)),IF(C2425=FALSE,FALSE,IF(C2425&lt;$R$10,C2425,$R$10)))</f>
        <v>0</v>
      </c>
      <c r="H2425" t="b">
        <f>IF('Input and Summary Results'!$J$4="yes",'Data Transformation'!F2425,'Data Transformation'!D2425)</f>
        <v>0</v>
      </c>
      <c r="I2425" t="str">
        <f t="shared" si="142"/>
        <v/>
      </c>
    </row>
    <row r="2426" spans="2:9" x14ac:dyDescent="0.55000000000000004">
      <c r="B2426" t="b">
        <f>IF('Input and Summary Results'!D2008=0,FALSE,'Input and Summary Results'!$B2008)</f>
        <v>0</v>
      </c>
      <c r="C2426" t="b">
        <f>IF(OR(B2426=0,'Input and Summary Results'!D2008=0,'Input and Summary Results'!D2008=""),FALSE,'Input and Summary Results'!$D2008)</f>
        <v>0</v>
      </c>
      <c r="D2426" t="b">
        <f>IF(OR(B2426=0,'Input and Summary Results'!E2008=0),FALSE,'Input and Summary Results'!$E2008)</f>
        <v>0</v>
      </c>
      <c r="E2426" t="b">
        <f t="shared" si="143"/>
        <v>0</v>
      </c>
      <c r="F2426" t="b">
        <f t="shared" si="144"/>
        <v>0</v>
      </c>
      <c r="G2426" t="b">
        <f>IF('Input and Summary Results'!$J$4="yes",IF(C2426=FALSE,FALSE,IF('Data Transformation'!E2426&lt;$R$10,E2426,$R$10)),IF(C2426=FALSE,FALSE,IF(C2426&lt;$R$10,C2426,$R$10)))</f>
        <v>0</v>
      </c>
      <c r="H2426" t="b">
        <f>IF('Input and Summary Results'!$J$4="yes",'Data Transformation'!F2426,'Data Transformation'!D2426)</f>
        <v>0</v>
      </c>
      <c r="I2426" t="str">
        <f t="shared" si="142"/>
        <v/>
      </c>
    </row>
    <row r="2427" spans="2:9" x14ac:dyDescent="0.55000000000000004">
      <c r="B2427" t="b">
        <f>IF('Input and Summary Results'!D2009=0,FALSE,'Input and Summary Results'!$B2009)</f>
        <v>0</v>
      </c>
      <c r="C2427" t="b">
        <f>IF(OR(B2427=0,'Input and Summary Results'!D2009=0,'Input and Summary Results'!D2009=""),FALSE,'Input and Summary Results'!$D2009)</f>
        <v>0</v>
      </c>
      <c r="D2427" t="b">
        <f>IF(OR(B2427=0,'Input and Summary Results'!E2009=0),FALSE,'Input and Summary Results'!$E2009)</f>
        <v>0</v>
      </c>
      <c r="E2427" t="b">
        <f t="shared" si="143"/>
        <v>0</v>
      </c>
      <c r="F2427" t="b">
        <f t="shared" si="144"/>
        <v>0</v>
      </c>
      <c r="G2427" t="b">
        <f>IF('Input and Summary Results'!$J$4="yes",IF(C2427=FALSE,FALSE,IF('Data Transformation'!E2427&lt;$R$10,E2427,$R$10)),IF(C2427=FALSE,FALSE,IF(C2427&lt;$R$10,C2427,$R$10)))</f>
        <v>0</v>
      </c>
      <c r="H2427" t="b">
        <f>IF('Input and Summary Results'!$J$4="yes",'Data Transformation'!F2427,'Data Transformation'!D2427)</f>
        <v>0</v>
      </c>
      <c r="I2427" t="str">
        <f t="shared" si="142"/>
        <v/>
      </c>
    </row>
    <row r="2428" spans="2:9" x14ac:dyDescent="0.55000000000000004">
      <c r="B2428" t="b">
        <f>IF('Input and Summary Results'!D2010=0,FALSE,'Input and Summary Results'!$B2010)</f>
        <v>0</v>
      </c>
      <c r="C2428" t="b">
        <f>IF(OR(B2428=0,'Input and Summary Results'!D2010=0,'Input and Summary Results'!D2010=""),FALSE,'Input and Summary Results'!$D2010)</f>
        <v>0</v>
      </c>
      <c r="D2428" t="b">
        <f>IF(OR(B2428=0,'Input and Summary Results'!E2010=0),FALSE,'Input and Summary Results'!$E2010)</f>
        <v>0</v>
      </c>
      <c r="E2428" t="b">
        <f t="shared" si="143"/>
        <v>0</v>
      </c>
      <c r="F2428" t="b">
        <f t="shared" si="144"/>
        <v>0</v>
      </c>
      <c r="G2428" t="b">
        <f>IF('Input and Summary Results'!$J$4="yes",IF(C2428=FALSE,FALSE,IF('Data Transformation'!E2428&lt;$R$10,E2428,$R$10)),IF(C2428=FALSE,FALSE,IF(C2428&lt;$R$10,C2428,$R$10)))</f>
        <v>0</v>
      </c>
      <c r="H2428" t="b">
        <f>IF('Input and Summary Results'!$J$4="yes",'Data Transformation'!F2428,'Data Transformation'!D2428)</f>
        <v>0</v>
      </c>
      <c r="I2428" t="str">
        <f t="shared" si="142"/>
        <v/>
      </c>
    </row>
    <row r="2429" spans="2:9" x14ac:dyDescent="0.55000000000000004">
      <c r="B2429" t="b">
        <f>IF('Input and Summary Results'!D2011=0,FALSE,'Input and Summary Results'!$B2011)</f>
        <v>0</v>
      </c>
      <c r="C2429" t="b">
        <f>IF(OR(B2429=0,'Input and Summary Results'!D2011=0,'Input and Summary Results'!D2011=""),FALSE,'Input and Summary Results'!$D2011)</f>
        <v>0</v>
      </c>
      <c r="D2429" t="b">
        <f>IF(OR(B2429=0,'Input and Summary Results'!E2011=0),FALSE,'Input and Summary Results'!$E2011)</f>
        <v>0</v>
      </c>
      <c r="E2429" t="b">
        <f t="shared" si="143"/>
        <v>0</v>
      </c>
      <c r="F2429" t="b">
        <f t="shared" si="144"/>
        <v>0</v>
      </c>
      <c r="G2429" t="b">
        <f>IF('Input and Summary Results'!$J$4="yes",IF(C2429=FALSE,FALSE,IF('Data Transformation'!E2429&lt;$R$10,E2429,$R$10)),IF(C2429=FALSE,FALSE,IF(C2429&lt;$R$10,C2429,$R$10)))</f>
        <v>0</v>
      </c>
      <c r="H2429" t="b">
        <f>IF('Input and Summary Results'!$J$4="yes",'Data Transformation'!F2429,'Data Transformation'!D2429)</f>
        <v>0</v>
      </c>
      <c r="I2429" t="str">
        <f t="shared" si="142"/>
        <v/>
      </c>
    </row>
    <row r="2430" spans="2:9" x14ac:dyDescent="0.55000000000000004">
      <c r="B2430" t="b">
        <f>IF('Input and Summary Results'!D2012=0,FALSE,'Input and Summary Results'!$B2012)</f>
        <v>0</v>
      </c>
      <c r="C2430" t="b">
        <f>IF(OR(B2430=0,'Input and Summary Results'!D2012=0,'Input and Summary Results'!D2012=""),FALSE,'Input and Summary Results'!$D2012)</f>
        <v>0</v>
      </c>
      <c r="D2430" t="b">
        <f>IF(OR(B2430=0,'Input and Summary Results'!E2012=0),FALSE,'Input and Summary Results'!$E2012)</f>
        <v>0</v>
      </c>
      <c r="E2430" t="b">
        <f t="shared" si="143"/>
        <v>0</v>
      </c>
      <c r="F2430" t="b">
        <f t="shared" si="144"/>
        <v>0</v>
      </c>
      <c r="G2430" t="b">
        <f>IF('Input and Summary Results'!$J$4="yes",IF(C2430=FALSE,FALSE,IF('Data Transformation'!E2430&lt;$R$10,E2430,$R$10)),IF(C2430=FALSE,FALSE,IF(C2430&lt;$R$10,C2430,$R$10)))</f>
        <v>0</v>
      </c>
      <c r="H2430" t="b">
        <f>IF('Input and Summary Results'!$J$4="yes",'Data Transformation'!F2430,'Data Transformation'!D2430)</f>
        <v>0</v>
      </c>
      <c r="I2430" t="str">
        <f t="shared" si="142"/>
        <v/>
      </c>
    </row>
    <row r="2431" spans="2:9" x14ac:dyDescent="0.55000000000000004">
      <c r="B2431" t="b">
        <f>IF('Input and Summary Results'!D2013=0,FALSE,'Input and Summary Results'!$B2013)</f>
        <v>0</v>
      </c>
      <c r="C2431" t="b">
        <f>IF(OR(B2431=0,'Input and Summary Results'!D2013=0,'Input and Summary Results'!D2013=""),FALSE,'Input and Summary Results'!$D2013)</f>
        <v>0</v>
      </c>
      <c r="D2431" t="b">
        <f>IF(OR(B2431=0,'Input and Summary Results'!E2013=0),FALSE,'Input and Summary Results'!$E2013)</f>
        <v>0</v>
      </c>
      <c r="E2431" t="b">
        <f t="shared" si="143"/>
        <v>0</v>
      </c>
      <c r="F2431" t="b">
        <f t="shared" si="144"/>
        <v>0</v>
      </c>
      <c r="G2431" t="b">
        <f>IF('Input and Summary Results'!$J$4="yes",IF(C2431=FALSE,FALSE,IF('Data Transformation'!E2431&lt;$R$10,E2431,$R$10)),IF(C2431=FALSE,FALSE,IF(C2431&lt;$R$10,C2431,$R$10)))</f>
        <v>0</v>
      </c>
      <c r="H2431" t="b">
        <f>IF('Input and Summary Results'!$J$4="yes",'Data Transformation'!F2431,'Data Transformation'!D2431)</f>
        <v>0</v>
      </c>
      <c r="I2431" t="str">
        <f t="shared" si="142"/>
        <v/>
      </c>
    </row>
    <row r="2432" spans="2:9" x14ac:dyDescent="0.55000000000000004">
      <c r="B2432" t="b">
        <f>IF('Input and Summary Results'!D2014=0,FALSE,'Input and Summary Results'!$B2014)</f>
        <v>0</v>
      </c>
      <c r="C2432" t="b">
        <f>IF(OR(B2432=0,'Input and Summary Results'!D2014=0,'Input and Summary Results'!D2014=""),FALSE,'Input and Summary Results'!$D2014)</f>
        <v>0</v>
      </c>
      <c r="D2432" t="b">
        <f>IF(OR(B2432=0,'Input and Summary Results'!E2014=0),FALSE,'Input and Summary Results'!$E2014)</f>
        <v>0</v>
      </c>
      <c r="E2432" t="b">
        <f t="shared" si="143"/>
        <v>0</v>
      </c>
      <c r="F2432" t="b">
        <f t="shared" si="144"/>
        <v>0</v>
      </c>
      <c r="G2432" t="b">
        <f>IF('Input and Summary Results'!$J$4="yes",IF(C2432=FALSE,FALSE,IF('Data Transformation'!E2432&lt;$R$10,E2432,$R$10)),IF(C2432=FALSE,FALSE,IF(C2432&lt;$R$10,C2432,$R$10)))</f>
        <v>0</v>
      </c>
      <c r="H2432" t="b">
        <f>IF('Input and Summary Results'!$J$4="yes",'Data Transformation'!F2432,'Data Transformation'!D2432)</f>
        <v>0</v>
      </c>
      <c r="I2432" t="str">
        <f t="shared" si="142"/>
        <v/>
      </c>
    </row>
    <row r="2433" spans="2:9" x14ac:dyDescent="0.55000000000000004">
      <c r="B2433" t="b">
        <f>IF('Input and Summary Results'!D2015=0,FALSE,'Input and Summary Results'!$B2015)</f>
        <v>0</v>
      </c>
      <c r="C2433" t="b">
        <f>IF(OR(B2433=0,'Input and Summary Results'!D2015=0,'Input and Summary Results'!D2015=""),FALSE,'Input and Summary Results'!$D2015)</f>
        <v>0</v>
      </c>
      <c r="D2433" t="b">
        <f>IF(OR(B2433=0,'Input and Summary Results'!E2015=0),FALSE,'Input and Summary Results'!$E2015)</f>
        <v>0</v>
      </c>
      <c r="E2433" t="b">
        <f t="shared" si="143"/>
        <v>0</v>
      </c>
      <c r="F2433" t="b">
        <f t="shared" si="144"/>
        <v>0</v>
      </c>
      <c r="G2433" t="b">
        <f>IF('Input and Summary Results'!$J$4="yes",IF(C2433=FALSE,FALSE,IF('Data Transformation'!E2433&lt;$R$10,E2433,$R$10)),IF(C2433=FALSE,FALSE,IF(C2433&lt;$R$10,C2433,$R$10)))</f>
        <v>0</v>
      </c>
      <c r="H2433" t="b">
        <f>IF('Input and Summary Results'!$J$4="yes",'Data Transformation'!F2433,'Data Transformation'!D2433)</f>
        <v>0</v>
      </c>
      <c r="I2433" t="str">
        <f t="shared" si="142"/>
        <v/>
      </c>
    </row>
    <row r="2434" spans="2:9" x14ac:dyDescent="0.55000000000000004">
      <c r="B2434" t="b">
        <f>IF('Input and Summary Results'!D2016=0,FALSE,'Input and Summary Results'!$B2016)</f>
        <v>0</v>
      </c>
      <c r="C2434" t="b">
        <f>IF(OR(B2434=0,'Input and Summary Results'!D2016=0,'Input and Summary Results'!D2016=""),FALSE,'Input and Summary Results'!$D2016)</f>
        <v>0</v>
      </c>
      <c r="D2434" t="b">
        <f>IF(OR(B2434=0,'Input and Summary Results'!E2016=0),FALSE,'Input and Summary Results'!$E2016)</f>
        <v>0</v>
      </c>
      <c r="E2434" t="b">
        <f t="shared" si="143"/>
        <v>0</v>
      </c>
      <c r="F2434" t="b">
        <f t="shared" si="144"/>
        <v>0</v>
      </c>
      <c r="G2434" t="b">
        <f>IF('Input and Summary Results'!$J$4="yes",IF(C2434=FALSE,FALSE,IF('Data Transformation'!E2434&lt;$R$10,E2434,$R$10)),IF(C2434=FALSE,FALSE,IF(C2434&lt;$R$10,C2434,$R$10)))</f>
        <v>0</v>
      </c>
      <c r="H2434" t="b">
        <f>IF('Input and Summary Results'!$J$4="yes",'Data Transformation'!F2434,'Data Transformation'!D2434)</f>
        <v>0</v>
      </c>
      <c r="I2434" t="str">
        <f t="shared" si="142"/>
        <v/>
      </c>
    </row>
    <row r="2435" spans="2:9" x14ac:dyDescent="0.55000000000000004">
      <c r="B2435" t="b">
        <f>IF('Input and Summary Results'!D2017=0,FALSE,'Input and Summary Results'!$B2017)</f>
        <v>0</v>
      </c>
      <c r="C2435" t="b">
        <f>IF(OR(B2435=0,'Input and Summary Results'!D2017=0,'Input and Summary Results'!D2017=""),FALSE,'Input and Summary Results'!$D2017)</f>
        <v>0</v>
      </c>
      <c r="D2435" t="b">
        <f>IF(OR(B2435=0,'Input and Summary Results'!E2017=0),FALSE,'Input and Summary Results'!$E2017)</f>
        <v>0</v>
      </c>
      <c r="E2435" t="b">
        <f t="shared" si="143"/>
        <v>0</v>
      </c>
      <c r="F2435" t="b">
        <f t="shared" si="144"/>
        <v>0</v>
      </c>
      <c r="G2435" t="b">
        <f>IF('Input and Summary Results'!$J$4="yes",IF(C2435=FALSE,FALSE,IF('Data Transformation'!E2435&lt;$R$10,E2435,$R$10)),IF(C2435=FALSE,FALSE,IF(C2435&lt;$R$10,C2435,$R$10)))</f>
        <v>0</v>
      </c>
      <c r="H2435" t="b">
        <f>IF('Input and Summary Results'!$J$4="yes",'Data Transformation'!F2435,'Data Transformation'!D2435)</f>
        <v>0</v>
      </c>
      <c r="I2435" t="str">
        <f t="shared" si="142"/>
        <v/>
      </c>
    </row>
    <row r="2436" spans="2:9" x14ac:dyDescent="0.55000000000000004">
      <c r="B2436" t="b">
        <f>IF('Input and Summary Results'!D2018=0,FALSE,'Input and Summary Results'!$B2018)</f>
        <v>0</v>
      </c>
      <c r="C2436" t="b">
        <f>IF(OR(B2436=0,'Input and Summary Results'!D2018=0,'Input and Summary Results'!D2018=""),FALSE,'Input and Summary Results'!$D2018)</f>
        <v>0</v>
      </c>
      <c r="D2436" t="b">
        <f>IF(OR(B2436=0,'Input and Summary Results'!E2018=0),FALSE,'Input and Summary Results'!$E2018)</f>
        <v>0</v>
      </c>
      <c r="E2436" t="b">
        <f t="shared" si="143"/>
        <v>0</v>
      </c>
      <c r="F2436" t="b">
        <f t="shared" si="144"/>
        <v>0</v>
      </c>
      <c r="G2436" t="b">
        <f>IF('Input and Summary Results'!$J$4="yes",IF(C2436=FALSE,FALSE,IF('Data Transformation'!E2436&lt;$R$10,E2436,$R$10)),IF(C2436=FALSE,FALSE,IF(C2436&lt;$R$10,C2436,$R$10)))</f>
        <v>0</v>
      </c>
      <c r="H2436" t="b">
        <f>IF('Input and Summary Results'!$J$4="yes",'Data Transformation'!F2436,'Data Transformation'!D2436)</f>
        <v>0</v>
      </c>
      <c r="I2436" t="str">
        <f t="shared" si="142"/>
        <v/>
      </c>
    </row>
    <row r="2437" spans="2:9" x14ac:dyDescent="0.55000000000000004">
      <c r="B2437" t="b">
        <f>IF('Input and Summary Results'!D2019=0,FALSE,'Input and Summary Results'!$B2019)</f>
        <v>0</v>
      </c>
      <c r="C2437" t="b">
        <f>IF(OR(B2437=0,'Input and Summary Results'!D2019=0,'Input and Summary Results'!D2019=""),FALSE,'Input and Summary Results'!$D2019)</f>
        <v>0</v>
      </c>
      <c r="D2437" t="b">
        <f>IF(OR(B2437=0,'Input and Summary Results'!E2019=0),FALSE,'Input and Summary Results'!$E2019)</f>
        <v>0</v>
      </c>
      <c r="E2437" t="b">
        <f t="shared" si="143"/>
        <v>0</v>
      </c>
      <c r="F2437" t="b">
        <f t="shared" si="144"/>
        <v>0</v>
      </c>
      <c r="G2437" t="b">
        <f>IF('Input and Summary Results'!$J$4="yes",IF(C2437=FALSE,FALSE,IF('Data Transformation'!E2437&lt;$R$10,E2437,$R$10)),IF(C2437=FALSE,FALSE,IF(C2437&lt;$R$10,C2437,$R$10)))</f>
        <v>0</v>
      </c>
      <c r="H2437" t="b">
        <f>IF('Input and Summary Results'!$J$4="yes",'Data Transformation'!F2437,'Data Transformation'!D2437)</f>
        <v>0</v>
      </c>
      <c r="I2437" t="str">
        <f t="shared" ref="I2437:I2500" si="145">IF(G2437=FALSE,"",B2437)</f>
        <v/>
      </c>
    </row>
    <row r="2438" spans="2:9" x14ac:dyDescent="0.55000000000000004">
      <c r="B2438" t="b">
        <f>IF('Input and Summary Results'!D2020=0,FALSE,'Input and Summary Results'!$B2020)</f>
        <v>0</v>
      </c>
      <c r="C2438" t="b">
        <f>IF(OR(B2438=0,'Input and Summary Results'!D2020=0,'Input and Summary Results'!D2020=""),FALSE,'Input and Summary Results'!$D2020)</f>
        <v>0</v>
      </c>
      <c r="D2438" t="b">
        <f>IF(OR(B2438=0,'Input and Summary Results'!E2020=0),FALSE,'Input and Summary Results'!$E2020)</f>
        <v>0</v>
      </c>
      <c r="E2438" t="b">
        <f t="shared" si="143"/>
        <v>0</v>
      </c>
      <c r="F2438" t="b">
        <f t="shared" si="144"/>
        <v>0</v>
      </c>
      <c r="G2438" t="b">
        <f>IF('Input and Summary Results'!$J$4="yes",IF(C2438=FALSE,FALSE,IF('Data Transformation'!E2438&lt;$R$10,E2438,$R$10)),IF(C2438=FALSE,FALSE,IF(C2438&lt;$R$10,C2438,$R$10)))</f>
        <v>0</v>
      </c>
      <c r="H2438" t="b">
        <f>IF('Input and Summary Results'!$J$4="yes",'Data Transformation'!F2438,'Data Transformation'!D2438)</f>
        <v>0</v>
      </c>
      <c r="I2438" t="str">
        <f t="shared" si="145"/>
        <v/>
      </c>
    </row>
    <row r="2439" spans="2:9" x14ac:dyDescent="0.55000000000000004">
      <c r="B2439" t="b">
        <f>IF('Input and Summary Results'!D2021=0,FALSE,'Input and Summary Results'!$B2021)</f>
        <v>0</v>
      </c>
      <c r="C2439" t="b">
        <f>IF(OR(B2439=0,'Input and Summary Results'!D2021=0,'Input and Summary Results'!D2021=""),FALSE,'Input and Summary Results'!$D2021)</f>
        <v>0</v>
      </c>
      <c r="D2439" t="b">
        <f>IF(OR(B2439=0,'Input and Summary Results'!E2021=0),FALSE,'Input and Summary Results'!$E2021)</f>
        <v>0</v>
      </c>
      <c r="E2439" t="b">
        <f t="shared" si="143"/>
        <v>0</v>
      </c>
      <c r="F2439" t="b">
        <f t="shared" si="144"/>
        <v>0</v>
      </c>
      <c r="G2439" t="b">
        <f>IF('Input and Summary Results'!$J$4="yes",IF(C2439=FALSE,FALSE,IF('Data Transformation'!E2439&lt;$R$10,E2439,$R$10)),IF(C2439=FALSE,FALSE,IF(C2439&lt;$R$10,C2439,$R$10)))</f>
        <v>0</v>
      </c>
      <c r="H2439" t="b">
        <f>IF('Input and Summary Results'!$J$4="yes",'Data Transformation'!F2439,'Data Transformation'!D2439)</f>
        <v>0</v>
      </c>
      <c r="I2439" t="str">
        <f t="shared" si="145"/>
        <v/>
      </c>
    </row>
    <row r="2440" spans="2:9" x14ac:dyDescent="0.55000000000000004">
      <c r="B2440" t="b">
        <f>IF('Input and Summary Results'!D2022=0,FALSE,'Input and Summary Results'!$B2022)</f>
        <v>0</v>
      </c>
      <c r="C2440" t="b">
        <f>IF(OR(B2440=0,'Input and Summary Results'!D2022=0,'Input and Summary Results'!D2022=""),FALSE,'Input and Summary Results'!$D2022)</f>
        <v>0</v>
      </c>
      <c r="D2440" t="b">
        <f>IF(OR(B2440=0,'Input and Summary Results'!E2022=0),FALSE,'Input and Summary Results'!$E2022)</f>
        <v>0</v>
      </c>
      <c r="E2440" t="b">
        <f t="shared" si="143"/>
        <v>0</v>
      </c>
      <c r="F2440" t="b">
        <f t="shared" si="144"/>
        <v>0</v>
      </c>
      <c r="G2440" t="b">
        <f>IF('Input and Summary Results'!$J$4="yes",IF(C2440=FALSE,FALSE,IF('Data Transformation'!E2440&lt;$R$10,E2440,$R$10)),IF(C2440=FALSE,FALSE,IF(C2440&lt;$R$10,C2440,$R$10)))</f>
        <v>0</v>
      </c>
      <c r="H2440" t="b">
        <f>IF('Input and Summary Results'!$J$4="yes",'Data Transformation'!F2440,'Data Transformation'!D2440)</f>
        <v>0</v>
      </c>
      <c r="I2440" t="str">
        <f t="shared" si="145"/>
        <v/>
      </c>
    </row>
    <row r="2441" spans="2:9" x14ac:dyDescent="0.55000000000000004">
      <c r="B2441" t="b">
        <f>IF('Input and Summary Results'!D2023=0,FALSE,'Input and Summary Results'!$B2023)</f>
        <v>0</v>
      </c>
      <c r="C2441" t="b">
        <f>IF(OR(B2441=0,'Input and Summary Results'!D2023=0,'Input and Summary Results'!D2023=""),FALSE,'Input and Summary Results'!$D2023)</f>
        <v>0</v>
      </c>
      <c r="D2441" t="b">
        <f>IF(OR(B2441=0,'Input and Summary Results'!E2023=0),FALSE,'Input and Summary Results'!$E2023)</f>
        <v>0</v>
      </c>
      <c r="E2441" t="b">
        <f t="shared" si="143"/>
        <v>0</v>
      </c>
      <c r="F2441" t="b">
        <f t="shared" si="144"/>
        <v>0</v>
      </c>
      <c r="G2441" t="b">
        <f>IF('Input and Summary Results'!$J$4="yes",IF(C2441=FALSE,FALSE,IF('Data Transformation'!E2441&lt;$R$10,E2441,$R$10)),IF(C2441=FALSE,FALSE,IF(C2441&lt;$R$10,C2441,$R$10)))</f>
        <v>0</v>
      </c>
      <c r="H2441" t="b">
        <f>IF('Input and Summary Results'!$J$4="yes",'Data Transformation'!F2441,'Data Transformation'!D2441)</f>
        <v>0</v>
      </c>
      <c r="I2441" t="str">
        <f t="shared" si="145"/>
        <v/>
      </c>
    </row>
    <row r="2442" spans="2:9" x14ac:dyDescent="0.55000000000000004">
      <c r="B2442" t="b">
        <f>IF('Input and Summary Results'!D2024=0,FALSE,'Input and Summary Results'!$B2024)</f>
        <v>0</v>
      </c>
      <c r="C2442" t="b">
        <f>IF(OR(B2442=0,'Input and Summary Results'!D2024=0,'Input and Summary Results'!D2024=""),FALSE,'Input and Summary Results'!$D2024)</f>
        <v>0</v>
      </c>
      <c r="D2442" t="b">
        <f>IF(OR(B2442=0,'Input and Summary Results'!E2024=0),FALSE,'Input and Summary Results'!$E2024)</f>
        <v>0</v>
      </c>
      <c r="E2442" t="b">
        <f t="shared" si="143"/>
        <v>0</v>
      </c>
      <c r="F2442" t="b">
        <f t="shared" si="144"/>
        <v>0</v>
      </c>
      <c r="G2442" t="b">
        <f>IF('Input and Summary Results'!$J$4="yes",IF(C2442=FALSE,FALSE,IF('Data Transformation'!E2442&lt;$R$10,E2442,$R$10)),IF(C2442=FALSE,FALSE,IF(C2442&lt;$R$10,C2442,$R$10)))</f>
        <v>0</v>
      </c>
      <c r="H2442" t="b">
        <f>IF('Input and Summary Results'!$J$4="yes",'Data Transformation'!F2442,'Data Transformation'!D2442)</f>
        <v>0</v>
      </c>
      <c r="I2442" t="str">
        <f t="shared" si="145"/>
        <v/>
      </c>
    </row>
    <row r="2443" spans="2:9" x14ac:dyDescent="0.55000000000000004">
      <c r="B2443" t="b">
        <f>IF('Input and Summary Results'!D2025=0,FALSE,'Input and Summary Results'!$B2025)</f>
        <v>0</v>
      </c>
      <c r="C2443" t="b">
        <f>IF(OR(B2443=0,'Input and Summary Results'!D2025=0,'Input and Summary Results'!D2025=""),FALSE,'Input and Summary Results'!$D2025)</f>
        <v>0</v>
      </c>
      <c r="D2443" t="b">
        <f>IF(OR(B2443=0,'Input and Summary Results'!E2025=0),FALSE,'Input and Summary Results'!$E2025)</f>
        <v>0</v>
      </c>
      <c r="E2443" t="b">
        <f t="shared" si="143"/>
        <v>0</v>
      </c>
      <c r="F2443" t="b">
        <f t="shared" si="144"/>
        <v>0</v>
      </c>
      <c r="G2443" t="b">
        <f>IF('Input and Summary Results'!$J$4="yes",IF(C2443=FALSE,FALSE,IF('Data Transformation'!E2443&lt;$R$10,E2443,$R$10)),IF(C2443=FALSE,FALSE,IF(C2443&lt;$R$10,C2443,$R$10)))</f>
        <v>0</v>
      </c>
      <c r="H2443" t="b">
        <f>IF('Input and Summary Results'!$J$4="yes",'Data Transformation'!F2443,'Data Transformation'!D2443)</f>
        <v>0</v>
      </c>
      <c r="I2443" t="str">
        <f t="shared" si="145"/>
        <v/>
      </c>
    </row>
    <row r="2444" spans="2:9" x14ac:dyDescent="0.55000000000000004">
      <c r="B2444" t="b">
        <f>IF('Input and Summary Results'!D2026=0,FALSE,'Input and Summary Results'!$B2026)</f>
        <v>0</v>
      </c>
      <c r="C2444" t="b">
        <f>IF(OR(B2444=0,'Input and Summary Results'!D2026=0,'Input and Summary Results'!D2026=""),FALSE,'Input and Summary Results'!$D2026)</f>
        <v>0</v>
      </c>
      <c r="D2444" t="b">
        <f>IF(OR(B2444=0,'Input and Summary Results'!E2026=0),FALSE,'Input and Summary Results'!$E2026)</f>
        <v>0</v>
      </c>
      <c r="E2444" t="b">
        <f t="shared" si="143"/>
        <v>0</v>
      </c>
      <c r="F2444" t="b">
        <f t="shared" si="144"/>
        <v>0</v>
      </c>
      <c r="G2444" t="b">
        <f>IF('Input and Summary Results'!$J$4="yes",IF(C2444=FALSE,FALSE,IF('Data Transformation'!E2444&lt;$R$10,E2444,$R$10)),IF(C2444=FALSE,FALSE,IF(C2444&lt;$R$10,C2444,$R$10)))</f>
        <v>0</v>
      </c>
      <c r="H2444" t="b">
        <f>IF('Input and Summary Results'!$J$4="yes",'Data Transformation'!F2444,'Data Transformation'!D2444)</f>
        <v>0</v>
      </c>
      <c r="I2444" t="str">
        <f t="shared" si="145"/>
        <v/>
      </c>
    </row>
    <row r="2445" spans="2:9" x14ac:dyDescent="0.55000000000000004">
      <c r="B2445" t="b">
        <f>IF('Input and Summary Results'!D2027=0,FALSE,'Input and Summary Results'!$B2027)</f>
        <v>0</v>
      </c>
      <c r="C2445" t="b">
        <f>IF(OR(B2445=0,'Input and Summary Results'!D2027=0,'Input and Summary Results'!D2027=""),FALSE,'Input and Summary Results'!$D2027)</f>
        <v>0</v>
      </c>
      <c r="D2445" t="b">
        <f>IF(OR(B2445=0,'Input and Summary Results'!E2027=0),FALSE,'Input and Summary Results'!$E2027)</f>
        <v>0</v>
      </c>
      <c r="E2445" t="b">
        <f t="shared" si="143"/>
        <v>0</v>
      </c>
      <c r="F2445" t="b">
        <f t="shared" si="144"/>
        <v>0</v>
      </c>
      <c r="G2445" t="b">
        <f>IF('Input and Summary Results'!$J$4="yes",IF(C2445=FALSE,FALSE,IF('Data Transformation'!E2445&lt;$R$10,E2445,$R$10)),IF(C2445=FALSE,FALSE,IF(C2445&lt;$R$10,C2445,$R$10)))</f>
        <v>0</v>
      </c>
      <c r="H2445" t="b">
        <f>IF('Input and Summary Results'!$J$4="yes",'Data Transformation'!F2445,'Data Transformation'!D2445)</f>
        <v>0</v>
      </c>
      <c r="I2445" t="str">
        <f t="shared" si="145"/>
        <v/>
      </c>
    </row>
    <row r="2446" spans="2:9" x14ac:dyDescent="0.55000000000000004">
      <c r="B2446" t="b">
        <f>IF('Input and Summary Results'!D2028=0,FALSE,'Input and Summary Results'!$B2028)</f>
        <v>0</v>
      </c>
      <c r="C2446" t="b">
        <f>IF(OR(B2446=0,'Input and Summary Results'!D2028=0,'Input and Summary Results'!D2028=""),FALSE,'Input and Summary Results'!$D2028)</f>
        <v>0</v>
      </c>
      <c r="D2446" t="b">
        <f>IF(OR(B2446=0,'Input and Summary Results'!E2028=0),FALSE,'Input and Summary Results'!$E2028)</f>
        <v>0</v>
      </c>
      <c r="E2446" t="b">
        <f t="shared" si="143"/>
        <v>0</v>
      </c>
      <c r="F2446" t="b">
        <f t="shared" si="144"/>
        <v>0</v>
      </c>
      <c r="G2446" t="b">
        <f>IF('Input and Summary Results'!$J$4="yes",IF(C2446=FALSE,FALSE,IF('Data Transformation'!E2446&lt;$R$10,E2446,$R$10)),IF(C2446=FALSE,FALSE,IF(C2446&lt;$R$10,C2446,$R$10)))</f>
        <v>0</v>
      </c>
      <c r="H2446" t="b">
        <f>IF('Input and Summary Results'!$J$4="yes",'Data Transformation'!F2446,'Data Transformation'!D2446)</f>
        <v>0</v>
      </c>
      <c r="I2446" t="str">
        <f t="shared" si="145"/>
        <v/>
      </c>
    </row>
    <row r="2447" spans="2:9" x14ac:dyDescent="0.55000000000000004">
      <c r="B2447" t="b">
        <f>IF('Input and Summary Results'!D2029=0,FALSE,'Input and Summary Results'!$B2029)</f>
        <v>0</v>
      </c>
      <c r="C2447" t="b">
        <f>IF(OR(B2447=0,'Input and Summary Results'!D2029=0,'Input and Summary Results'!D2029=""),FALSE,'Input and Summary Results'!$D2029)</f>
        <v>0</v>
      </c>
      <c r="D2447" t="b">
        <f>IF(OR(B2447=0,'Input and Summary Results'!E2029=0),FALSE,'Input and Summary Results'!$E2029)</f>
        <v>0</v>
      </c>
      <c r="E2447" t="b">
        <f t="shared" si="143"/>
        <v>0</v>
      </c>
      <c r="F2447" t="b">
        <f t="shared" si="144"/>
        <v>0</v>
      </c>
      <c r="G2447" t="b">
        <f>IF('Input and Summary Results'!$J$4="yes",IF(C2447=FALSE,FALSE,IF('Data Transformation'!E2447&lt;$R$10,E2447,$R$10)),IF(C2447=FALSE,FALSE,IF(C2447&lt;$R$10,C2447,$R$10)))</f>
        <v>0</v>
      </c>
      <c r="H2447" t="b">
        <f>IF('Input and Summary Results'!$J$4="yes",'Data Transformation'!F2447,'Data Transformation'!D2447)</f>
        <v>0</v>
      </c>
      <c r="I2447" t="str">
        <f t="shared" si="145"/>
        <v/>
      </c>
    </row>
    <row r="2448" spans="2:9" x14ac:dyDescent="0.55000000000000004">
      <c r="B2448" t="b">
        <f>IF('Input and Summary Results'!D2030=0,FALSE,'Input and Summary Results'!$B2030)</f>
        <v>0</v>
      </c>
      <c r="C2448" t="b">
        <f>IF(OR(B2448=0,'Input and Summary Results'!D2030=0,'Input and Summary Results'!D2030=""),FALSE,'Input and Summary Results'!$D2030)</f>
        <v>0</v>
      </c>
      <c r="D2448" t="b">
        <f>IF(OR(B2448=0,'Input and Summary Results'!E2030=0),FALSE,'Input and Summary Results'!$E2030)</f>
        <v>0</v>
      </c>
      <c r="E2448" t="b">
        <f t="shared" si="143"/>
        <v>0</v>
      </c>
      <c r="F2448" t="b">
        <f t="shared" si="144"/>
        <v>0</v>
      </c>
      <c r="G2448" t="b">
        <f>IF('Input and Summary Results'!$J$4="yes",IF(C2448=FALSE,FALSE,IF('Data Transformation'!E2448&lt;$R$10,E2448,$R$10)),IF(C2448=FALSE,FALSE,IF(C2448&lt;$R$10,C2448,$R$10)))</f>
        <v>0</v>
      </c>
      <c r="H2448" t="b">
        <f>IF('Input and Summary Results'!$J$4="yes",'Data Transformation'!F2448,'Data Transformation'!D2448)</f>
        <v>0</v>
      </c>
      <c r="I2448" t="str">
        <f t="shared" si="145"/>
        <v/>
      </c>
    </row>
    <row r="2449" spans="2:9" x14ac:dyDescent="0.55000000000000004">
      <c r="B2449" t="b">
        <f>IF('Input and Summary Results'!D2031=0,FALSE,'Input and Summary Results'!$B2031)</f>
        <v>0</v>
      </c>
      <c r="C2449" t="b">
        <f>IF(OR(B2449=0,'Input and Summary Results'!D2031=0,'Input and Summary Results'!D2031=""),FALSE,'Input and Summary Results'!$D2031)</f>
        <v>0</v>
      </c>
      <c r="D2449" t="b">
        <f>IF(OR(B2449=0,'Input and Summary Results'!E2031=0),FALSE,'Input and Summary Results'!$E2031)</f>
        <v>0</v>
      </c>
      <c r="E2449" t="b">
        <f t="shared" si="143"/>
        <v>0</v>
      </c>
      <c r="F2449" t="b">
        <f t="shared" si="144"/>
        <v>0</v>
      </c>
      <c r="G2449" t="b">
        <f>IF('Input and Summary Results'!$J$4="yes",IF(C2449=FALSE,FALSE,IF('Data Transformation'!E2449&lt;$R$10,E2449,$R$10)),IF(C2449=FALSE,FALSE,IF(C2449&lt;$R$10,C2449,$R$10)))</f>
        <v>0</v>
      </c>
      <c r="H2449" t="b">
        <f>IF('Input and Summary Results'!$J$4="yes",'Data Transformation'!F2449,'Data Transformation'!D2449)</f>
        <v>0</v>
      </c>
      <c r="I2449" t="str">
        <f t="shared" si="145"/>
        <v/>
      </c>
    </row>
    <row r="2450" spans="2:9" x14ac:dyDescent="0.55000000000000004">
      <c r="B2450" t="b">
        <f>IF('Input and Summary Results'!D2032=0,FALSE,'Input and Summary Results'!$B2032)</f>
        <v>0</v>
      </c>
      <c r="C2450" t="b">
        <f>IF(OR(B2450=0,'Input and Summary Results'!D2032=0,'Input and Summary Results'!D2032=""),FALSE,'Input and Summary Results'!$D2032)</f>
        <v>0</v>
      </c>
      <c r="D2450" t="b">
        <f>IF(OR(B2450=0,'Input and Summary Results'!E2032=0),FALSE,'Input and Summary Results'!$E2032)</f>
        <v>0</v>
      </c>
      <c r="E2450" t="b">
        <f t="shared" si="143"/>
        <v>0</v>
      </c>
      <c r="F2450" t="b">
        <f t="shared" si="144"/>
        <v>0</v>
      </c>
      <c r="G2450" t="b">
        <f>IF('Input and Summary Results'!$J$4="yes",IF(C2450=FALSE,FALSE,IF('Data Transformation'!E2450&lt;$R$10,E2450,$R$10)),IF(C2450=FALSE,FALSE,IF(C2450&lt;$R$10,C2450,$R$10)))</f>
        <v>0</v>
      </c>
      <c r="H2450" t="b">
        <f>IF('Input and Summary Results'!$J$4="yes",'Data Transformation'!F2450,'Data Transformation'!D2450)</f>
        <v>0</v>
      </c>
      <c r="I2450" t="str">
        <f t="shared" si="145"/>
        <v/>
      </c>
    </row>
    <row r="2451" spans="2:9" x14ac:dyDescent="0.55000000000000004">
      <c r="B2451" t="b">
        <f>IF('Input and Summary Results'!D2033=0,FALSE,'Input and Summary Results'!$B2033)</f>
        <v>0</v>
      </c>
      <c r="C2451" t="b">
        <f>IF(OR(B2451=0,'Input and Summary Results'!D2033=0,'Input and Summary Results'!D2033=""),FALSE,'Input and Summary Results'!$D2033)</f>
        <v>0</v>
      </c>
      <c r="D2451" t="b">
        <f>IF(OR(B2451=0,'Input and Summary Results'!E2033=0),FALSE,'Input and Summary Results'!$E2033)</f>
        <v>0</v>
      </c>
      <c r="E2451" t="b">
        <f t="shared" si="143"/>
        <v>0</v>
      </c>
      <c r="F2451" t="b">
        <f t="shared" si="144"/>
        <v>0</v>
      </c>
      <c r="G2451" t="b">
        <f>IF('Input and Summary Results'!$J$4="yes",IF(C2451=FALSE,FALSE,IF('Data Transformation'!E2451&lt;$R$10,E2451,$R$10)),IF(C2451=FALSE,FALSE,IF(C2451&lt;$R$10,C2451,$R$10)))</f>
        <v>0</v>
      </c>
      <c r="H2451" t="b">
        <f>IF('Input and Summary Results'!$J$4="yes",'Data Transformation'!F2451,'Data Transformation'!D2451)</f>
        <v>0</v>
      </c>
      <c r="I2451" t="str">
        <f t="shared" si="145"/>
        <v/>
      </c>
    </row>
    <row r="2452" spans="2:9" x14ac:dyDescent="0.55000000000000004">
      <c r="B2452" t="b">
        <f>IF('Input and Summary Results'!D2034=0,FALSE,'Input and Summary Results'!$B2034)</f>
        <v>0</v>
      </c>
      <c r="C2452" t="b">
        <f>IF(OR(B2452=0,'Input and Summary Results'!D2034=0,'Input and Summary Results'!D2034=""),FALSE,'Input and Summary Results'!$D2034)</f>
        <v>0</v>
      </c>
      <c r="D2452" t="b">
        <f>IF(OR(B2452=0,'Input and Summary Results'!E2034=0),FALSE,'Input and Summary Results'!$E2034)</f>
        <v>0</v>
      </c>
      <c r="E2452" t="b">
        <f t="shared" si="143"/>
        <v>0</v>
      </c>
      <c r="F2452" t="b">
        <f t="shared" si="144"/>
        <v>0</v>
      </c>
      <c r="G2452" t="b">
        <f>IF('Input and Summary Results'!$J$4="yes",IF(C2452=FALSE,FALSE,IF('Data Transformation'!E2452&lt;$R$10,E2452,$R$10)),IF(C2452=FALSE,FALSE,IF(C2452&lt;$R$10,C2452,$R$10)))</f>
        <v>0</v>
      </c>
      <c r="H2452" t="b">
        <f>IF('Input and Summary Results'!$J$4="yes",'Data Transformation'!F2452,'Data Transformation'!D2452)</f>
        <v>0</v>
      </c>
      <c r="I2452" t="str">
        <f t="shared" si="145"/>
        <v/>
      </c>
    </row>
    <row r="2453" spans="2:9" x14ac:dyDescent="0.55000000000000004">
      <c r="B2453" t="b">
        <f>IF('Input and Summary Results'!D2035=0,FALSE,'Input and Summary Results'!$B2035)</f>
        <v>0</v>
      </c>
      <c r="C2453" t="b">
        <f>IF(OR(B2453=0,'Input and Summary Results'!D2035=0,'Input and Summary Results'!D2035=""),FALSE,'Input and Summary Results'!$D2035)</f>
        <v>0</v>
      </c>
      <c r="D2453" t="b">
        <f>IF(OR(B2453=0,'Input and Summary Results'!E2035=0),FALSE,'Input and Summary Results'!$E2035)</f>
        <v>0</v>
      </c>
      <c r="E2453" t="b">
        <f t="shared" si="143"/>
        <v>0</v>
      </c>
      <c r="F2453" t="b">
        <f t="shared" si="144"/>
        <v>0</v>
      </c>
      <c r="G2453" t="b">
        <f>IF('Input and Summary Results'!$J$4="yes",IF(C2453=FALSE,FALSE,IF('Data Transformation'!E2453&lt;$R$10,E2453,$R$10)),IF(C2453=FALSE,FALSE,IF(C2453&lt;$R$10,C2453,$R$10)))</f>
        <v>0</v>
      </c>
      <c r="H2453" t="b">
        <f>IF('Input and Summary Results'!$J$4="yes",'Data Transformation'!F2453,'Data Transformation'!D2453)</f>
        <v>0</v>
      </c>
      <c r="I2453" t="str">
        <f t="shared" si="145"/>
        <v/>
      </c>
    </row>
    <row r="2454" spans="2:9" x14ac:dyDescent="0.55000000000000004">
      <c r="B2454" t="b">
        <f>IF('Input and Summary Results'!D2036=0,FALSE,'Input and Summary Results'!$B2036)</f>
        <v>0</v>
      </c>
      <c r="C2454" t="b">
        <f>IF(OR(B2454=0,'Input and Summary Results'!D2036=0,'Input and Summary Results'!D2036=""),FALSE,'Input and Summary Results'!$D2036)</f>
        <v>0</v>
      </c>
      <c r="D2454" t="b">
        <f>IF(OR(B2454=0,'Input and Summary Results'!E2036=0),FALSE,'Input and Summary Results'!$E2036)</f>
        <v>0</v>
      </c>
      <c r="E2454" t="b">
        <f t="shared" si="143"/>
        <v>0</v>
      </c>
      <c r="F2454" t="b">
        <f t="shared" si="144"/>
        <v>0</v>
      </c>
      <c r="G2454" t="b">
        <f>IF('Input and Summary Results'!$J$4="yes",IF(C2454=FALSE,FALSE,IF('Data Transformation'!E2454&lt;$R$10,E2454,$R$10)),IF(C2454=FALSE,FALSE,IF(C2454&lt;$R$10,C2454,$R$10)))</f>
        <v>0</v>
      </c>
      <c r="H2454" t="b">
        <f>IF('Input and Summary Results'!$J$4="yes",'Data Transformation'!F2454,'Data Transformation'!D2454)</f>
        <v>0</v>
      </c>
      <c r="I2454" t="str">
        <f t="shared" si="145"/>
        <v/>
      </c>
    </row>
    <row r="2455" spans="2:9" x14ac:dyDescent="0.55000000000000004">
      <c r="B2455" t="b">
        <f>IF('Input and Summary Results'!D2037=0,FALSE,'Input and Summary Results'!$B2037)</f>
        <v>0</v>
      </c>
      <c r="C2455" t="b">
        <f>IF(OR(B2455=0,'Input and Summary Results'!D2037=0,'Input and Summary Results'!D2037=""),FALSE,'Input and Summary Results'!$D2037)</f>
        <v>0</v>
      </c>
      <c r="D2455" t="b">
        <f>IF(OR(B2455=0,'Input and Summary Results'!E2037=0),FALSE,'Input and Summary Results'!$E2037)</f>
        <v>0</v>
      </c>
      <c r="E2455" t="b">
        <f t="shared" si="143"/>
        <v>0</v>
      </c>
      <c r="F2455" t="b">
        <f t="shared" si="144"/>
        <v>0</v>
      </c>
      <c r="G2455" t="b">
        <f>IF('Input and Summary Results'!$J$4="yes",IF(C2455=FALSE,FALSE,IF('Data Transformation'!E2455&lt;$R$10,E2455,$R$10)),IF(C2455=FALSE,FALSE,IF(C2455&lt;$R$10,C2455,$R$10)))</f>
        <v>0</v>
      </c>
      <c r="H2455" t="b">
        <f>IF('Input and Summary Results'!$J$4="yes",'Data Transformation'!F2455,'Data Transformation'!D2455)</f>
        <v>0</v>
      </c>
      <c r="I2455" t="str">
        <f t="shared" si="145"/>
        <v/>
      </c>
    </row>
    <row r="2456" spans="2:9" x14ac:dyDescent="0.55000000000000004">
      <c r="B2456" t="b">
        <f>IF('Input and Summary Results'!D2038=0,FALSE,'Input and Summary Results'!$B2038)</f>
        <v>0</v>
      </c>
      <c r="C2456" t="b">
        <f>IF(OR(B2456=0,'Input and Summary Results'!D2038=0,'Input and Summary Results'!D2038=""),FALSE,'Input and Summary Results'!$D2038)</f>
        <v>0</v>
      </c>
      <c r="D2456" t="b">
        <f>IF(OR(B2456=0,'Input and Summary Results'!E2038=0),FALSE,'Input and Summary Results'!$E2038)</f>
        <v>0</v>
      </c>
      <c r="E2456" t="b">
        <f t="shared" si="143"/>
        <v>0</v>
      </c>
      <c r="F2456" t="b">
        <f t="shared" si="144"/>
        <v>0</v>
      </c>
      <c r="G2456" t="b">
        <f>IF('Input and Summary Results'!$J$4="yes",IF(C2456=FALSE,FALSE,IF('Data Transformation'!E2456&lt;$R$10,E2456,$R$10)),IF(C2456=FALSE,FALSE,IF(C2456&lt;$R$10,C2456,$R$10)))</f>
        <v>0</v>
      </c>
      <c r="H2456" t="b">
        <f>IF('Input and Summary Results'!$J$4="yes",'Data Transformation'!F2456,'Data Transformation'!D2456)</f>
        <v>0</v>
      </c>
      <c r="I2456" t="str">
        <f t="shared" si="145"/>
        <v/>
      </c>
    </row>
    <row r="2457" spans="2:9" x14ac:dyDescent="0.55000000000000004">
      <c r="B2457" t="b">
        <f>IF('Input and Summary Results'!D2039=0,FALSE,'Input and Summary Results'!$B2039)</f>
        <v>0</v>
      </c>
      <c r="C2457" t="b">
        <f>IF(OR(B2457=0,'Input and Summary Results'!D2039=0,'Input and Summary Results'!D2039=""),FALSE,'Input and Summary Results'!$D2039)</f>
        <v>0</v>
      </c>
      <c r="D2457" t="b">
        <f>IF(OR(B2457=0,'Input and Summary Results'!E2039=0),FALSE,'Input and Summary Results'!$E2039)</f>
        <v>0</v>
      </c>
      <c r="E2457" t="b">
        <f t="shared" si="143"/>
        <v>0</v>
      </c>
      <c r="F2457" t="b">
        <f t="shared" si="144"/>
        <v>0</v>
      </c>
      <c r="G2457" t="b">
        <f>IF('Input and Summary Results'!$J$4="yes",IF(C2457=FALSE,FALSE,IF('Data Transformation'!E2457&lt;$R$10,E2457,$R$10)),IF(C2457=FALSE,FALSE,IF(C2457&lt;$R$10,C2457,$R$10)))</f>
        <v>0</v>
      </c>
      <c r="H2457" t="b">
        <f>IF('Input and Summary Results'!$J$4="yes",'Data Transformation'!F2457,'Data Transformation'!D2457)</f>
        <v>0</v>
      </c>
      <c r="I2457" t="str">
        <f t="shared" si="145"/>
        <v/>
      </c>
    </row>
    <row r="2458" spans="2:9" x14ac:dyDescent="0.55000000000000004">
      <c r="B2458" t="b">
        <f>IF('Input and Summary Results'!D2040=0,FALSE,'Input and Summary Results'!$B2040)</f>
        <v>0</v>
      </c>
      <c r="C2458" t="b">
        <f>IF(OR(B2458=0,'Input and Summary Results'!D2040=0,'Input and Summary Results'!D2040=""),FALSE,'Input and Summary Results'!$D2040)</f>
        <v>0</v>
      </c>
      <c r="D2458" t="b">
        <f>IF(OR(B2458=0,'Input and Summary Results'!E2040=0),FALSE,'Input and Summary Results'!$E2040)</f>
        <v>0</v>
      </c>
      <c r="E2458" t="b">
        <f t="shared" si="143"/>
        <v>0</v>
      </c>
      <c r="F2458" t="b">
        <f t="shared" si="144"/>
        <v>0</v>
      </c>
      <c r="G2458" t="b">
        <f>IF('Input and Summary Results'!$J$4="yes",IF(C2458=FALSE,FALSE,IF('Data Transformation'!E2458&lt;$R$10,E2458,$R$10)),IF(C2458=FALSE,FALSE,IF(C2458&lt;$R$10,C2458,$R$10)))</f>
        <v>0</v>
      </c>
      <c r="H2458" t="b">
        <f>IF('Input and Summary Results'!$J$4="yes",'Data Transformation'!F2458,'Data Transformation'!D2458)</f>
        <v>0</v>
      </c>
      <c r="I2458" t="str">
        <f t="shared" si="145"/>
        <v/>
      </c>
    </row>
    <row r="2459" spans="2:9" x14ac:dyDescent="0.55000000000000004">
      <c r="B2459" t="b">
        <f>IF('Input and Summary Results'!D2041=0,FALSE,'Input and Summary Results'!$B2041)</f>
        <v>0</v>
      </c>
      <c r="C2459" t="b">
        <f>IF(OR(B2459=0,'Input and Summary Results'!D2041=0,'Input and Summary Results'!D2041=""),FALSE,'Input and Summary Results'!$D2041)</f>
        <v>0</v>
      </c>
      <c r="D2459" t="b">
        <f>IF(OR(B2459=0,'Input and Summary Results'!E2041=0),FALSE,'Input and Summary Results'!$E2041)</f>
        <v>0</v>
      </c>
      <c r="E2459" t="b">
        <f t="shared" si="143"/>
        <v>0</v>
      </c>
      <c r="F2459" t="b">
        <f t="shared" si="144"/>
        <v>0</v>
      </c>
      <c r="G2459" t="b">
        <f>IF('Input and Summary Results'!$J$4="yes",IF(C2459=FALSE,FALSE,IF('Data Transformation'!E2459&lt;$R$10,E2459,$R$10)),IF(C2459=FALSE,FALSE,IF(C2459&lt;$R$10,C2459,$R$10)))</f>
        <v>0</v>
      </c>
      <c r="H2459" t="b">
        <f>IF('Input and Summary Results'!$J$4="yes",'Data Transformation'!F2459,'Data Transformation'!D2459)</f>
        <v>0</v>
      </c>
      <c r="I2459" t="str">
        <f t="shared" si="145"/>
        <v/>
      </c>
    </row>
    <row r="2460" spans="2:9" x14ac:dyDescent="0.55000000000000004">
      <c r="B2460" t="b">
        <f>IF('Input and Summary Results'!D2042=0,FALSE,'Input and Summary Results'!$B2042)</f>
        <v>0</v>
      </c>
      <c r="C2460" t="b">
        <f>IF(OR(B2460=0,'Input and Summary Results'!D2042=0,'Input and Summary Results'!D2042=""),FALSE,'Input and Summary Results'!$D2042)</f>
        <v>0</v>
      </c>
      <c r="D2460" t="b">
        <f>IF(OR(B2460=0,'Input and Summary Results'!E2042=0),FALSE,'Input and Summary Results'!$E2042)</f>
        <v>0</v>
      </c>
      <c r="E2460" t="b">
        <f t="shared" si="143"/>
        <v>0</v>
      </c>
      <c r="F2460" t="b">
        <f t="shared" si="144"/>
        <v>0</v>
      </c>
      <c r="G2460" t="b">
        <f>IF('Input and Summary Results'!$J$4="yes",IF(C2460=FALSE,FALSE,IF('Data Transformation'!E2460&lt;$R$10,E2460,$R$10)),IF(C2460=FALSE,FALSE,IF(C2460&lt;$R$10,C2460,$R$10)))</f>
        <v>0</v>
      </c>
      <c r="H2460" t="b">
        <f>IF('Input and Summary Results'!$J$4="yes",'Data Transformation'!F2460,'Data Transformation'!D2460)</f>
        <v>0</v>
      </c>
      <c r="I2460" t="str">
        <f t="shared" si="145"/>
        <v/>
      </c>
    </row>
    <row r="2461" spans="2:9" x14ac:dyDescent="0.55000000000000004">
      <c r="B2461" t="b">
        <f>IF('Input and Summary Results'!D2043=0,FALSE,'Input and Summary Results'!$B2043)</f>
        <v>0</v>
      </c>
      <c r="C2461" t="b">
        <f>IF(OR(B2461=0,'Input and Summary Results'!D2043=0,'Input and Summary Results'!D2043=""),FALSE,'Input and Summary Results'!$D2043)</f>
        <v>0</v>
      </c>
      <c r="D2461" t="b">
        <f>IF(OR(B2461=0,'Input and Summary Results'!E2043=0),FALSE,'Input and Summary Results'!$E2043)</f>
        <v>0</v>
      </c>
      <c r="E2461" t="b">
        <f t="shared" si="143"/>
        <v>0</v>
      </c>
      <c r="F2461" t="b">
        <f t="shared" si="144"/>
        <v>0</v>
      </c>
      <c r="G2461" t="b">
        <f>IF('Input and Summary Results'!$J$4="yes",IF(C2461=FALSE,FALSE,IF('Data Transformation'!E2461&lt;$R$10,E2461,$R$10)),IF(C2461=FALSE,FALSE,IF(C2461&lt;$R$10,C2461,$R$10)))</f>
        <v>0</v>
      </c>
      <c r="H2461" t="b">
        <f>IF('Input and Summary Results'!$J$4="yes",'Data Transformation'!F2461,'Data Transformation'!D2461)</f>
        <v>0</v>
      </c>
      <c r="I2461" t="str">
        <f t="shared" si="145"/>
        <v/>
      </c>
    </row>
    <row r="2462" spans="2:9" x14ac:dyDescent="0.55000000000000004">
      <c r="B2462" t="b">
        <f>IF('Input and Summary Results'!D2044=0,FALSE,'Input and Summary Results'!$B2044)</f>
        <v>0</v>
      </c>
      <c r="C2462" t="b">
        <f>IF(OR(B2462=0,'Input and Summary Results'!D2044=0,'Input and Summary Results'!D2044=""),FALSE,'Input and Summary Results'!$D2044)</f>
        <v>0</v>
      </c>
      <c r="D2462" t="b">
        <f>IF(OR(B2462=0,'Input and Summary Results'!E2044=0),FALSE,'Input and Summary Results'!$E2044)</f>
        <v>0</v>
      </c>
      <c r="E2462" t="b">
        <f t="shared" si="143"/>
        <v>0</v>
      </c>
      <c r="F2462" t="b">
        <f t="shared" si="144"/>
        <v>0</v>
      </c>
      <c r="G2462" t="b">
        <f>IF('Input and Summary Results'!$J$4="yes",IF(C2462=FALSE,FALSE,IF('Data Transformation'!E2462&lt;$R$10,E2462,$R$10)),IF(C2462=FALSE,FALSE,IF(C2462&lt;$R$10,C2462,$R$10)))</f>
        <v>0</v>
      </c>
      <c r="H2462" t="b">
        <f>IF('Input and Summary Results'!$J$4="yes",'Data Transformation'!F2462,'Data Transformation'!D2462)</f>
        <v>0</v>
      </c>
      <c r="I2462" t="str">
        <f t="shared" si="145"/>
        <v/>
      </c>
    </row>
    <row r="2463" spans="2:9" x14ac:dyDescent="0.55000000000000004">
      <c r="B2463" t="b">
        <f>IF('Input and Summary Results'!D2045=0,FALSE,'Input and Summary Results'!$B2045)</f>
        <v>0</v>
      </c>
      <c r="C2463" t="b">
        <f>IF(OR(B2463=0,'Input and Summary Results'!D2045=0,'Input and Summary Results'!D2045=""),FALSE,'Input and Summary Results'!$D2045)</f>
        <v>0</v>
      </c>
      <c r="D2463" t="b">
        <f>IF(OR(B2463=0,'Input and Summary Results'!E2045=0),FALSE,'Input and Summary Results'!$E2045)</f>
        <v>0</v>
      </c>
      <c r="E2463" t="b">
        <f t="shared" si="143"/>
        <v>0</v>
      </c>
      <c r="F2463" t="b">
        <f t="shared" si="144"/>
        <v>0</v>
      </c>
      <c r="G2463" t="b">
        <f>IF('Input and Summary Results'!$J$4="yes",IF(C2463=FALSE,FALSE,IF('Data Transformation'!E2463&lt;$R$10,E2463,$R$10)),IF(C2463=FALSE,FALSE,IF(C2463&lt;$R$10,C2463,$R$10)))</f>
        <v>0</v>
      </c>
      <c r="H2463" t="b">
        <f>IF('Input and Summary Results'!$J$4="yes",'Data Transformation'!F2463,'Data Transformation'!D2463)</f>
        <v>0</v>
      </c>
      <c r="I2463" t="str">
        <f t="shared" si="145"/>
        <v/>
      </c>
    </row>
    <row r="2464" spans="2:9" x14ac:dyDescent="0.55000000000000004">
      <c r="B2464" t="b">
        <f>IF('Input and Summary Results'!D2046=0,FALSE,'Input and Summary Results'!$B2046)</f>
        <v>0</v>
      </c>
      <c r="C2464" t="b">
        <f>IF(OR(B2464=0,'Input and Summary Results'!D2046=0,'Input and Summary Results'!D2046=""),FALSE,'Input and Summary Results'!$D2046)</f>
        <v>0</v>
      </c>
      <c r="D2464" t="b">
        <f>IF(OR(B2464=0,'Input and Summary Results'!E2046=0),FALSE,'Input and Summary Results'!$E2046)</f>
        <v>0</v>
      </c>
      <c r="E2464" t="b">
        <f t="shared" si="143"/>
        <v>0</v>
      </c>
      <c r="F2464" t="b">
        <f t="shared" si="144"/>
        <v>0</v>
      </c>
      <c r="G2464" t="b">
        <f>IF('Input and Summary Results'!$J$4="yes",IF(C2464=FALSE,FALSE,IF('Data Transformation'!E2464&lt;$R$10,E2464,$R$10)),IF(C2464=FALSE,FALSE,IF(C2464&lt;$R$10,C2464,$R$10)))</f>
        <v>0</v>
      </c>
      <c r="H2464" t="b">
        <f>IF('Input and Summary Results'!$J$4="yes",'Data Transformation'!F2464,'Data Transformation'!D2464)</f>
        <v>0</v>
      </c>
      <c r="I2464" t="str">
        <f t="shared" si="145"/>
        <v/>
      </c>
    </row>
    <row r="2465" spans="2:9" x14ac:dyDescent="0.55000000000000004">
      <c r="B2465" t="b">
        <f>IF('Input and Summary Results'!D2047=0,FALSE,'Input and Summary Results'!$B2047)</f>
        <v>0</v>
      </c>
      <c r="C2465" t="b">
        <f>IF(OR(B2465=0,'Input and Summary Results'!D2047=0,'Input and Summary Results'!D2047=""),FALSE,'Input and Summary Results'!$D2047)</f>
        <v>0</v>
      </c>
      <c r="D2465" t="b">
        <f>IF(OR(B2465=0,'Input and Summary Results'!E2047=0),FALSE,'Input and Summary Results'!$E2047)</f>
        <v>0</v>
      </c>
      <c r="E2465" t="b">
        <f t="shared" si="143"/>
        <v>0</v>
      </c>
      <c r="F2465" t="b">
        <f t="shared" si="144"/>
        <v>0</v>
      </c>
      <c r="G2465" t="b">
        <f>IF('Input and Summary Results'!$J$4="yes",IF(C2465=FALSE,FALSE,IF('Data Transformation'!E2465&lt;$R$10,E2465,$R$10)),IF(C2465=FALSE,FALSE,IF(C2465&lt;$R$10,C2465,$R$10)))</f>
        <v>0</v>
      </c>
      <c r="H2465" t="b">
        <f>IF('Input and Summary Results'!$J$4="yes",'Data Transformation'!F2465,'Data Transformation'!D2465)</f>
        <v>0</v>
      </c>
      <c r="I2465" t="str">
        <f t="shared" si="145"/>
        <v/>
      </c>
    </row>
    <row r="2466" spans="2:9" x14ac:dyDescent="0.55000000000000004">
      <c r="B2466" t="b">
        <f>IF('Input and Summary Results'!D2048=0,FALSE,'Input and Summary Results'!$B2048)</f>
        <v>0</v>
      </c>
      <c r="C2466" t="b">
        <f>IF(OR(B2466=0,'Input and Summary Results'!D2048=0,'Input and Summary Results'!D2048=""),FALSE,'Input and Summary Results'!$D2048)</f>
        <v>0</v>
      </c>
      <c r="D2466" t="b">
        <f>IF(OR(B2466=0,'Input and Summary Results'!E2048=0),FALSE,'Input and Summary Results'!$E2048)</f>
        <v>0</v>
      </c>
      <c r="E2466" t="b">
        <f t="shared" si="143"/>
        <v>0</v>
      </c>
      <c r="F2466" t="b">
        <f t="shared" si="144"/>
        <v>0</v>
      </c>
      <c r="G2466" t="b">
        <f>IF('Input and Summary Results'!$J$4="yes",IF(C2466=FALSE,FALSE,IF('Data Transformation'!E2466&lt;$R$10,E2466,$R$10)),IF(C2466=FALSE,FALSE,IF(C2466&lt;$R$10,C2466,$R$10)))</f>
        <v>0</v>
      </c>
      <c r="H2466" t="b">
        <f>IF('Input and Summary Results'!$J$4="yes",'Data Transformation'!F2466,'Data Transformation'!D2466)</f>
        <v>0</v>
      </c>
      <c r="I2466" t="str">
        <f t="shared" si="145"/>
        <v/>
      </c>
    </row>
    <row r="2467" spans="2:9" x14ac:dyDescent="0.55000000000000004">
      <c r="B2467" t="b">
        <f>IF('Input and Summary Results'!D2049=0,FALSE,'Input and Summary Results'!$B2049)</f>
        <v>0</v>
      </c>
      <c r="C2467" t="b">
        <f>IF(OR(B2467=0,'Input and Summary Results'!D2049=0,'Input and Summary Results'!D2049=""),FALSE,'Input and Summary Results'!$D2049)</f>
        <v>0</v>
      </c>
      <c r="D2467" t="b">
        <f>IF(OR(B2467=0,'Input and Summary Results'!E2049=0),FALSE,'Input and Summary Results'!$E2049)</f>
        <v>0</v>
      </c>
      <c r="E2467" t="b">
        <f t="shared" si="143"/>
        <v>0</v>
      </c>
      <c r="F2467" t="b">
        <f t="shared" si="144"/>
        <v>0</v>
      </c>
      <c r="G2467" t="b">
        <f>IF('Input and Summary Results'!$J$4="yes",IF(C2467=FALSE,FALSE,IF('Data Transformation'!E2467&lt;$R$10,E2467,$R$10)),IF(C2467=FALSE,FALSE,IF(C2467&lt;$R$10,C2467,$R$10)))</f>
        <v>0</v>
      </c>
      <c r="H2467" t="b">
        <f>IF('Input and Summary Results'!$J$4="yes",'Data Transformation'!F2467,'Data Transformation'!D2467)</f>
        <v>0</v>
      </c>
      <c r="I2467" t="str">
        <f t="shared" si="145"/>
        <v/>
      </c>
    </row>
    <row r="2468" spans="2:9" x14ac:dyDescent="0.55000000000000004">
      <c r="B2468" t="b">
        <f>IF('Input and Summary Results'!D2050=0,FALSE,'Input and Summary Results'!$B2050)</f>
        <v>0</v>
      </c>
      <c r="C2468" t="b">
        <f>IF(OR(B2468=0,'Input and Summary Results'!D2050=0,'Input and Summary Results'!D2050=""),FALSE,'Input and Summary Results'!$D2050)</f>
        <v>0</v>
      </c>
      <c r="D2468" t="b">
        <f>IF(OR(B2468=0,'Input and Summary Results'!E2050=0),FALSE,'Input and Summary Results'!$E2050)</f>
        <v>0</v>
      </c>
      <c r="E2468" t="b">
        <f t="shared" si="143"/>
        <v>0</v>
      </c>
      <c r="F2468" t="b">
        <f t="shared" si="144"/>
        <v>0</v>
      </c>
      <c r="G2468" t="b">
        <f>IF('Input and Summary Results'!$J$4="yes",IF(C2468=FALSE,FALSE,IF('Data Transformation'!E2468&lt;$R$10,E2468,$R$10)),IF(C2468=FALSE,FALSE,IF(C2468&lt;$R$10,C2468,$R$10)))</f>
        <v>0</v>
      </c>
      <c r="H2468" t="b">
        <f>IF('Input and Summary Results'!$J$4="yes",'Data Transformation'!F2468,'Data Transformation'!D2468)</f>
        <v>0</v>
      </c>
      <c r="I2468" t="str">
        <f t="shared" si="145"/>
        <v/>
      </c>
    </row>
    <row r="2469" spans="2:9" x14ac:dyDescent="0.55000000000000004">
      <c r="B2469" t="b">
        <f>IF('Input and Summary Results'!D2051=0,FALSE,'Input and Summary Results'!$B2051)</f>
        <v>0</v>
      </c>
      <c r="C2469" t="b">
        <f>IF(OR(B2469=0,'Input and Summary Results'!D2051=0,'Input and Summary Results'!D2051=""),FALSE,'Input and Summary Results'!$D2051)</f>
        <v>0</v>
      </c>
      <c r="D2469" t="b">
        <f>IF(OR(B2469=0,'Input and Summary Results'!E2051=0),FALSE,'Input and Summary Results'!$E2051)</f>
        <v>0</v>
      </c>
      <c r="E2469" t="b">
        <f t="shared" si="143"/>
        <v>0</v>
      </c>
      <c r="F2469" t="b">
        <f t="shared" si="144"/>
        <v>0</v>
      </c>
      <c r="G2469" t="b">
        <f>IF('Input and Summary Results'!$J$4="yes",IF(C2469=FALSE,FALSE,IF('Data Transformation'!E2469&lt;$R$10,E2469,$R$10)),IF(C2469=FALSE,FALSE,IF(C2469&lt;$R$10,C2469,$R$10)))</f>
        <v>0</v>
      </c>
      <c r="H2469" t="b">
        <f>IF('Input and Summary Results'!$J$4="yes",'Data Transformation'!F2469,'Data Transformation'!D2469)</f>
        <v>0</v>
      </c>
      <c r="I2469" t="str">
        <f t="shared" si="145"/>
        <v/>
      </c>
    </row>
    <row r="2470" spans="2:9" x14ac:dyDescent="0.55000000000000004">
      <c r="B2470" t="b">
        <f>IF('Input and Summary Results'!D2052=0,FALSE,'Input and Summary Results'!$B2052)</f>
        <v>0</v>
      </c>
      <c r="C2470" t="b">
        <f>IF(OR(B2470=0,'Input and Summary Results'!D2052=0,'Input and Summary Results'!D2052=""),FALSE,'Input and Summary Results'!$D2052)</f>
        <v>0</v>
      </c>
      <c r="D2470" t="b">
        <f>IF(OR(B2470=0,'Input and Summary Results'!E2052=0),FALSE,'Input and Summary Results'!$E2052)</f>
        <v>0</v>
      </c>
      <c r="E2470" t="b">
        <f t="shared" si="143"/>
        <v>0</v>
      </c>
      <c r="F2470" t="b">
        <f t="shared" si="144"/>
        <v>0</v>
      </c>
      <c r="G2470" t="b">
        <f>IF('Input and Summary Results'!$J$4="yes",IF(C2470=FALSE,FALSE,IF('Data Transformation'!E2470&lt;$R$10,E2470,$R$10)),IF(C2470=FALSE,FALSE,IF(C2470&lt;$R$10,C2470,$R$10)))</f>
        <v>0</v>
      </c>
      <c r="H2470" t="b">
        <f>IF('Input and Summary Results'!$J$4="yes",'Data Transformation'!F2470,'Data Transformation'!D2470)</f>
        <v>0</v>
      </c>
      <c r="I2470" t="str">
        <f t="shared" si="145"/>
        <v/>
      </c>
    </row>
    <row r="2471" spans="2:9" x14ac:dyDescent="0.55000000000000004">
      <c r="B2471" t="b">
        <f>IF('Input and Summary Results'!D2053=0,FALSE,'Input and Summary Results'!$B2053)</f>
        <v>0</v>
      </c>
      <c r="C2471" t="b">
        <f>IF(OR(B2471=0,'Input and Summary Results'!D2053=0,'Input and Summary Results'!D2053=""),FALSE,'Input and Summary Results'!$D2053)</f>
        <v>0</v>
      </c>
      <c r="D2471" t="b">
        <f>IF(OR(B2471=0,'Input and Summary Results'!E2053=0),FALSE,'Input and Summary Results'!$E2053)</f>
        <v>0</v>
      </c>
      <c r="E2471" t="b">
        <f t="shared" si="143"/>
        <v>0</v>
      </c>
      <c r="F2471" t="b">
        <f t="shared" si="144"/>
        <v>0</v>
      </c>
      <c r="G2471" t="b">
        <f>IF('Input and Summary Results'!$J$4="yes",IF(C2471=FALSE,FALSE,IF('Data Transformation'!E2471&lt;$R$10,E2471,$R$10)),IF(C2471=FALSE,FALSE,IF(C2471&lt;$R$10,C2471,$R$10)))</f>
        <v>0</v>
      </c>
      <c r="H2471" t="b">
        <f>IF('Input and Summary Results'!$J$4="yes",'Data Transformation'!F2471,'Data Transformation'!D2471)</f>
        <v>0</v>
      </c>
      <c r="I2471" t="str">
        <f t="shared" si="145"/>
        <v/>
      </c>
    </row>
    <row r="2472" spans="2:9" x14ac:dyDescent="0.55000000000000004">
      <c r="B2472" t="b">
        <f>IF('Input and Summary Results'!D2054=0,FALSE,'Input and Summary Results'!$B2054)</f>
        <v>0</v>
      </c>
      <c r="C2472" t="b">
        <f>IF(OR(B2472=0,'Input and Summary Results'!D2054=0,'Input and Summary Results'!D2054=""),FALSE,'Input and Summary Results'!$D2054)</f>
        <v>0</v>
      </c>
      <c r="D2472" t="b">
        <f>IF(OR(B2472=0,'Input and Summary Results'!E2054=0),FALSE,'Input and Summary Results'!$E2054)</f>
        <v>0</v>
      </c>
      <c r="E2472" t="b">
        <f t="shared" si="143"/>
        <v>0</v>
      </c>
      <c r="F2472" t="b">
        <f t="shared" si="144"/>
        <v>0</v>
      </c>
      <c r="G2472" t="b">
        <f>IF('Input and Summary Results'!$J$4="yes",IF(C2472=FALSE,FALSE,IF('Data Transformation'!E2472&lt;$R$10,E2472,$R$10)),IF(C2472=FALSE,FALSE,IF(C2472&lt;$R$10,C2472,$R$10)))</f>
        <v>0</v>
      </c>
      <c r="H2472" t="b">
        <f>IF('Input and Summary Results'!$J$4="yes",'Data Transformation'!F2472,'Data Transformation'!D2472)</f>
        <v>0</v>
      </c>
      <c r="I2472" t="str">
        <f t="shared" si="145"/>
        <v/>
      </c>
    </row>
    <row r="2473" spans="2:9" x14ac:dyDescent="0.55000000000000004">
      <c r="B2473" t="b">
        <f>IF('Input and Summary Results'!D2055=0,FALSE,'Input and Summary Results'!$B2055)</f>
        <v>0</v>
      </c>
      <c r="C2473" t="b">
        <f>IF(OR(B2473=0,'Input and Summary Results'!D2055=0,'Input and Summary Results'!D2055=""),FALSE,'Input and Summary Results'!$D2055)</f>
        <v>0</v>
      </c>
      <c r="D2473" t="b">
        <f>IF(OR(B2473=0,'Input and Summary Results'!E2055=0),FALSE,'Input and Summary Results'!$E2055)</f>
        <v>0</v>
      </c>
      <c r="E2473" t="b">
        <f t="shared" si="143"/>
        <v>0</v>
      </c>
      <c r="F2473" t="b">
        <f t="shared" si="144"/>
        <v>0</v>
      </c>
      <c r="G2473" t="b">
        <f>IF('Input and Summary Results'!$J$4="yes",IF(C2473=FALSE,FALSE,IF('Data Transformation'!E2473&lt;$R$10,E2473,$R$10)),IF(C2473=FALSE,FALSE,IF(C2473&lt;$R$10,C2473,$R$10)))</f>
        <v>0</v>
      </c>
      <c r="H2473" t="b">
        <f>IF('Input and Summary Results'!$J$4="yes",'Data Transformation'!F2473,'Data Transformation'!D2473)</f>
        <v>0</v>
      </c>
      <c r="I2473" t="str">
        <f t="shared" si="145"/>
        <v/>
      </c>
    </row>
    <row r="2474" spans="2:9" x14ac:dyDescent="0.55000000000000004">
      <c r="B2474" t="b">
        <f>IF('Input and Summary Results'!D2056=0,FALSE,'Input and Summary Results'!$B2056)</f>
        <v>0</v>
      </c>
      <c r="C2474" t="b">
        <f>IF(OR(B2474=0,'Input and Summary Results'!D2056=0,'Input and Summary Results'!D2056=""),FALSE,'Input and Summary Results'!$D2056)</f>
        <v>0</v>
      </c>
      <c r="D2474" t="b">
        <f>IF(OR(B2474=0,'Input and Summary Results'!E2056=0),FALSE,'Input and Summary Results'!$E2056)</f>
        <v>0</v>
      </c>
      <c r="E2474" t="b">
        <f t="shared" ref="E2474:E2537" si="146">IF(C2474=FALSE,FALSE,LOG10(C2474))</f>
        <v>0</v>
      </c>
      <c r="F2474" t="b">
        <f t="shared" ref="F2474:F2537" si="147">IF(D2474=FALSE, FALSE,0.434*D2474/C2474)</f>
        <v>0</v>
      </c>
      <c r="G2474" t="b">
        <f>IF('Input and Summary Results'!$J$4="yes",IF(C2474=FALSE,FALSE,IF('Data Transformation'!E2474&lt;$R$10,E2474,$R$10)),IF(C2474=FALSE,FALSE,IF(C2474&lt;$R$10,C2474,$R$10)))</f>
        <v>0</v>
      </c>
      <c r="H2474" t="b">
        <f>IF('Input and Summary Results'!$J$4="yes",'Data Transformation'!F2474,'Data Transformation'!D2474)</f>
        <v>0</v>
      </c>
      <c r="I2474" t="str">
        <f t="shared" si="145"/>
        <v/>
      </c>
    </row>
    <row r="2475" spans="2:9" x14ac:dyDescent="0.55000000000000004">
      <c r="B2475" t="b">
        <f>IF('Input and Summary Results'!D2057=0,FALSE,'Input and Summary Results'!$B2057)</f>
        <v>0</v>
      </c>
      <c r="C2475" t="b">
        <f>IF(OR(B2475=0,'Input and Summary Results'!D2057=0,'Input and Summary Results'!D2057=""),FALSE,'Input and Summary Results'!$D2057)</f>
        <v>0</v>
      </c>
      <c r="D2475" t="b">
        <f>IF(OR(B2475=0,'Input and Summary Results'!E2057=0),FALSE,'Input and Summary Results'!$E2057)</f>
        <v>0</v>
      </c>
      <c r="E2475" t="b">
        <f t="shared" si="146"/>
        <v>0</v>
      </c>
      <c r="F2475" t="b">
        <f t="shared" si="147"/>
        <v>0</v>
      </c>
      <c r="G2475" t="b">
        <f>IF('Input and Summary Results'!$J$4="yes",IF(C2475=FALSE,FALSE,IF('Data Transformation'!E2475&lt;$R$10,E2475,$R$10)),IF(C2475=FALSE,FALSE,IF(C2475&lt;$R$10,C2475,$R$10)))</f>
        <v>0</v>
      </c>
      <c r="H2475" t="b">
        <f>IF('Input and Summary Results'!$J$4="yes",'Data Transformation'!F2475,'Data Transformation'!D2475)</f>
        <v>0</v>
      </c>
      <c r="I2475" t="str">
        <f t="shared" si="145"/>
        <v/>
      </c>
    </row>
    <row r="2476" spans="2:9" x14ac:dyDescent="0.55000000000000004">
      <c r="B2476" t="b">
        <f>IF('Input and Summary Results'!D2058=0,FALSE,'Input and Summary Results'!$B2058)</f>
        <v>0</v>
      </c>
      <c r="C2476" t="b">
        <f>IF(OR(B2476=0,'Input and Summary Results'!D2058=0,'Input and Summary Results'!D2058=""),FALSE,'Input and Summary Results'!$D2058)</f>
        <v>0</v>
      </c>
      <c r="D2476" t="b">
        <f>IF(OR(B2476=0,'Input and Summary Results'!E2058=0),FALSE,'Input and Summary Results'!$E2058)</f>
        <v>0</v>
      </c>
      <c r="E2476" t="b">
        <f t="shared" si="146"/>
        <v>0</v>
      </c>
      <c r="F2476" t="b">
        <f t="shared" si="147"/>
        <v>0</v>
      </c>
      <c r="G2476" t="b">
        <f>IF('Input and Summary Results'!$J$4="yes",IF(C2476=FALSE,FALSE,IF('Data Transformation'!E2476&lt;$R$10,E2476,$R$10)),IF(C2476=FALSE,FALSE,IF(C2476&lt;$R$10,C2476,$R$10)))</f>
        <v>0</v>
      </c>
      <c r="H2476" t="b">
        <f>IF('Input and Summary Results'!$J$4="yes",'Data Transformation'!F2476,'Data Transformation'!D2476)</f>
        <v>0</v>
      </c>
      <c r="I2476" t="str">
        <f t="shared" si="145"/>
        <v/>
      </c>
    </row>
    <row r="2477" spans="2:9" x14ac:dyDescent="0.55000000000000004">
      <c r="B2477" t="b">
        <f>IF('Input and Summary Results'!D2059=0,FALSE,'Input and Summary Results'!$B2059)</f>
        <v>0</v>
      </c>
      <c r="C2477" t="b">
        <f>IF(OR(B2477=0,'Input and Summary Results'!D2059=0,'Input and Summary Results'!D2059=""),FALSE,'Input and Summary Results'!$D2059)</f>
        <v>0</v>
      </c>
      <c r="D2477" t="b">
        <f>IF(OR(B2477=0,'Input and Summary Results'!E2059=0),FALSE,'Input and Summary Results'!$E2059)</f>
        <v>0</v>
      </c>
      <c r="E2477" t="b">
        <f t="shared" si="146"/>
        <v>0</v>
      </c>
      <c r="F2477" t="b">
        <f t="shared" si="147"/>
        <v>0</v>
      </c>
      <c r="G2477" t="b">
        <f>IF('Input and Summary Results'!$J$4="yes",IF(C2477=FALSE,FALSE,IF('Data Transformation'!E2477&lt;$R$10,E2477,$R$10)),IF(C2477=FALSE,FALSE,IF(C2477&lt;$R$10,C2477,$R$10)))</f>
        <v>0</v>
      </c>
      <c r="H2477" t="b">
        <f>IF('Input and Summary Results'!$J$4="yes",'Data Transformation'!F2477,'Data Transformation'!D2477)</f>
        <v>0</v>
      </c>
      <c r="I2477" t="str">
        <f t="shared" si="145"/>
        <v/>
      </c>
    </row>
    <row r="2478" spans="2:9" x14ac:dyDescent="0.55000000000000004">
      <c r="B2478" t="b">
        <f>IF('Input and Summary Results'!D2060=0,FALSE,'Input and Summary Results'!$B2060)</f>
        <v>0</v>
      </c>
      <c r="C2478" t="b">
        <f>IF(OR(B2478=0,'Input and Summary Results'!D2060=0,'Input and Summary Results'!D2060=""),FALSE,'Input and Summary Results'!$D2060)</f>
        <v>0</v>
      </c>
      <c r="D2478" t="b">
        <f>IF(OR(B2478=0,'Input and Summary Results'!E2060=0),FALSE,'Input and Summary Results'!$E2060)</f>
        <v>0</v>
      </c>
      <c r="E2478" t="b">
        <f t="shared" si="146"/>
        <v>0</v>
      </c>
      <c r="F2478" t="b">
        <f t="shared" si="147"/>
        <v>0</v>
      </c>
      <c r="G2478" t="b">
        <f>IF('Input and Summary Results'!$J$4="yes",IF(C2478=FALSE,FALSE,IF('Data Transformation'!E2478&lt;$R$10,E2478,$R$10)),IF(C2478=FALSE,FALSE,IF(C2478&lt;$R$10,C2478,$R$10)))</f>
        <v>0</v>
      </c>
      <c r="H2478" t="b">
        <f>IF('Input and Summary Results'!$J$4="yes",'Data Transformation'!F2478,'Data Transformation'!D2478)</f>
        <v>0</v>
      </c>
      <c r="I2478" t="str">
        <f t="shared" si="145"/>
        <v/>
      </c>
    </row>
    <row r="2479" spans="2:9" x14ac:dyDescent="0.55000000000000004">
      <c r="B2479" t="b">
        <f>IF('Input and Summary Results'!D2061=0,FALSE,'Input and Summary Results'!$B2061)</f>
        <v>0</v>
      </c>
      <c r="C2479" t="b">
        <f>IF(OR(B2479=0,'Input and Summary Results'!D2061=0,'Input and Summary Results'!D2061=""),FALSE,'Input and Summary Results'!$D2061)</f>
        <v>0</v>
      </c>
      <c r="D2479" t="b">
        <f>IF(OR(B2479=0,'Input and Summary Results'!E2061=0),FALSE,'Input and Summary Results'!$E2061)</f>
        <v>0</v>
      </c>
      <c r="E2479" t="b">
        <f t="shared" si="146"/>
        <v>0</v>
      </c>
      <c r="F2479" t="b">
        <f t="shared" si="147"/>
        <v>0</v>
      </c>
      <c r="G2479" t="b">
        <f>IF('Input and Summary Results'!$J$4="yes",IF(C2479=FALSE,FALSE,IF('Data Transformation'!E2479&lt;$R$10,E2479,$R$10)),IF(C2479=FALSE,FALSE,IF(C2479&lt;$R$10,C2479,$R$10)))</f>
        <v>0</v>
      </c>
      <c r="H2479" t="b">
        <f>IF('Input and Summary Results'!$J$4="yes",'Data Transformation'!F2479,'Data Transformation'!D2479)</f>
        <v>0</v>
      </c>
      <c r="I2479" t="str">
        <f t="shared" si="145"/>
        <v/>
      </c>
    </row>
    <row r="2480" spans="2:9" x14ac:dyDescent="0.55000000000000004">
      <c r="B2480" t="b">
        <f>IF('Input and Summary Results'!D2062=0,FALSE,'Input and Summary Results'!$B2062)</f>
        <v>0</v>
      </c>
      <c r="C2480" t="b">
        <f>IF(OR(B2480=0,'Input and Summary Results'!D2062=0,'Input and Summary Results'!D2062=""),FALSE,'Input and Summary Results'!$D2062)</f>
        <v>0</v>
      </c>
      <c r="D2480" t="b">
        <f>IF(OR(B2480=0,'Input and Summary Results'!E2062=0),FALSE,'Input and Summary Results'!$E2062)</f>
        <v>0</v>
      </c>
      <c r="E2480" t="b">
        <f t="shared" si="146"/>
        <v>0</v>
      </c>
      <c r="F2480" t="b">
        <f t="shared" si="147"/>
        <v>0</v>
      </c>
      <c r="G2480" t="b">
        <f>IF('Input and Summary Results'!$J$4="yes",IF(C2480=FALSE,FALSE,IF('Data Transformation'!E2480&lt;$R$10,E2480,$R$10)),IF(C2480=FALSE,FALSE,IF(C2480&lt;$R$10,C2480,$R$10)))</f>
        <v>0</v>
      </c>
      <c r="H2480" t="b">
        <f>IF('Input and Summary Results'!$J$4="yes",'Data Transformation'!F2480,'Data Transformation'!D2480)</f>
        <v>0</v>
      </c>
      <c r="I2480" t="str">
        <f t="shared" si="145"/>
        <v/>
      </c>
    </row>
    <row r="2481" spans="2:9" x14ac:dyDescent="0.55000000000000004">
      <c r="B2481" t="b">
        <f>IF('Input and Summary Results'!D2063=0,FALSE,'Input and Summary Results'!$B2063)</f>
        <v>0</v>
      </c>
      <c r="C2481" t="b">
        <f>IF(OR(B2481=0,'Input and Summary Results'!D2063=0,'Input and Summary Results'!D2063=""),FALSE,'Input and Summary Results'!$D2063)</f>
        <v>0</v>
      </c>
      <c r="D2481" t="b">
        <f>IF(OR(B2481=0,'Input and Summary Results'!E2063=0),FALSE,'Input and Summary Results'!$E2063)</f>
        <v>0</v>
      </c>
      <c r="E2481" t="b">
        <f t="shared" si="146"/>
        <v>0</v>
      </c>
      <c r="F2481" t="b">
        <f t="shared" si="147"/>
        <v>0</v>
      </c>
      <c r="G2481" t="b">
        <f>IF('Input and Summary Results'!$J$4="yes",IF(C2481=FALSE,FALSE,IF('Data Transformation'!E2481&lt;$R$10,E2481,$R$10)),IF(C2481=FALSE,FALSE,IF(C2481&lt;$R$10,C2481,$R$10)))</f>
        <v>0</v>
      </c>
      <c r="H2481" t="b">
        <f>IF('Input and Summary Results'!$J$4="yes",'Data Transformation'!F2481,'Data Transformation'!D2481)</f>
        <v>0</v>
      </c>
      <c r="I2481" t="str">
        <f t="shared" si="145"/>
        <v/>
      </c>
    </row>
    <row r="2482" spans="2:9" x14ac:dyDescent="0.55000000000000004">
      <c r="B2482" t="b">
        <f>IF('Input and Summary Results'!D2064=0,FALSE,'Input and Summary Results'!$B2064)</f>
        <v>0</v>
      </c>
      <c r="C2482" t="b">
        <f>IF(OR(B2482=0,'Input and Summary Results'!D2064=0,'Input and Summary Results'!D2064=""),FALSE,'Input and Summary Results'!$D2064)</f>
        <v>0</v>
      </c>
      <c r="D2482" t="b">
        <f>IF(OR(B2482=0,'Input and Summary Results'!E2064=0),FALSE,'Input and Summary Results'!$E2064)</f>
        <v>0</v>
      </c>
      <c r="E2482" t="b">
        <f t="shared" si="146"/>
        <v>0</v>
      </c>
      <c r="F2482" t="b">
        <f t="shared" si="147"/>
        <v>0</v>
      </c>
      <c r="G2482" t="b">
        <f>IF('Input and Summary Results'!$J$4="yes",IF(C2482=FALSE,FALSE,IF('Data Transformation'!E2482&lt;$R$10,E2482,$R$10)),IF(C2482=FALSE,FALSE,IF(C2482&lt;$R$10,C2482,$R$10)))</f>
        <v>0</v>
      </c>
      <c r="H2482" t="b">
        <f>IF('Input and Summary Results'!$J$4="yes",'Data Transformation'!F2482,'Data Transformation'!D2482)</f>
        <v>0</v>
      </c>
      <c r="I2482" t="str">
        <f t="shared" si="145"/>
        <v/>
      </c>
    </row>
    <row r="2483" spans="2:9" x14ac:dyDescent="0.55000000000000004">
      <c r="B2483" t="b">
        <f>IF('Input and Summary Results'!D2065=0,FALSE,'Input and Summary Results'!$B2065)</f>
        <v>0</v>
      </c>
      <c r="C2483" t="b">
        <f>IF(OR(B2483=0,'Input and Summary Results'!D2065=0,'Input and Summary Results'!D2065=""),FALSE,'Input and Summary Results'!$D2065)</f>
        <v>0</v>
      </c>
      <c r="D2483" t="b">
        <f>IF(OR(B2483=0,'Input and Summary Results'!E2065=0),FALSE,'Input and Summary Results'!$E2065)</f>
        <v>0</v>
      </c>
      <c r="E2483" t="b">
        <f t="shared" si="146"/>
        <v>0</v>
      </c>
      <c r="F2483" t="b">
        <f t="shared" si="147"/>
        <v>0</v>
      </c>
      <c r="G2483" t="b">
        <f>IF('Input and Summary Results'!$J$4="yes",IF(C2483=FALSE,FALSE,IF('Data Transformation'!E2483&lt;$R$10,E2483,$R$10)),IF(C2483=FALSE,FALSE,IF(C2483&lt;$R$10,C2483,$R$10)))</f>
        <v>0</v>
      </c>
      <c r="H2483" t="b">
        <f>IF('Input and Summary Results'!$J$4="yes",'Data Transformation'!F2483,'Data Transformation'!D2483)</f>
        <v>0</v>
      </c>
      <c r="I2483" t="str">
        <f t="shared" si="145"/>
        <v/>
      </c>
    </row>
    <row r="2484" spans="2:9" x14ac:dyDescent="0.55000000000000004">
      <c r="B2484" t="b">
        <f>IF('Input and Summary Results'!D2066=0,FALSE,'Input and Summary Results'!$B2066)</f>
        <v>0</v>
      </c>
      <c r="C2484" t="b">
        <f>IF(OR(B2484=0,'Input and Summary Results'!D2066=0,'Input and Summary Results'!D2066=""),FALSE,'Input and Summary Results'!$D2066)</f>
        <v>0</v>
      </c>
      <c r="D2484" t="b">
        <f>IF(OR(B2484=0,'Input and Summary Results'!E2066=0),FALSE,'Input and Summary Results'!$E2066)</f>
        <v>0</v>
      </c>
      <c r="E2484" t="b">
        <f t="shared" si="146"/>
        <v>0</v>
      </c>
      <c r="F2484" t="b">
        <f t="shared" si="147"/>
        <v>0</v>
      </c>
      <c r="G2484" t="b">
        <f>IF('Input and Summary Results'!$J$4="yes",IF(C2484=FALSE,FALSE,IF('Data Transformation'!E2484&lt;$R$10,E2484,$R$10)),IF(C2484=FALSE,FALSE,IF(C2484&lt;$R$10,C2484,$R$10)))</f>
        <v>0</v>
      </c>
      <c r="H2484" t="b">
        <f>IF('Input and Summary Results'!$J$4="yes",'Data Transformation'!F2484,'Data Transformation'!D2484)</f>
        <v>0</v>
      </c>
      <c r="I2484" t="str">
        <f t="shared" si="145"/>
        <v/>
      </c>
    </row>
    <row r="2485" spans="2:9" x14ac:dyDescent="0.55000000000000004">
      <c r="B2485" t="b">
        <f>IF('Input and Summary Results'!D2067=0,FALSE,'Input and Summary Results'!$B2067)</f>
        <v>0</v>
      </c>
      <c r="C2485" t="b">
        <f>IF(OR(B2485=0,'Input and Summary Results'!D2067=0,'Input and Summary Results'!D2067=""),FALSE,'Input and Summary Results'!$D2067)</f>
        <v>0</v>
      </c>
      <c r="D2485" t="b">
        <f>IF(OR(B2485=0,'Input and Summary Results'!E2067=0),FALSE,'Input and Summary Results'!$E2067)</f>
        <v>0</v>
      </c>
      <c r="E2485" t="b">
        <f t="shared" si="146"/>
        <v>0</v>
      </c>
      <c r="F2485" t="b">
        <f t="shared" si="147"/>
        <v>0</v>
      </c>
      <c r="G2485" t="b">
        <f>IF('Input and Summary Results'!$J$4="yes",IF(C2485=FALSE,FALSE,IF('Data Transformation'!E2485&lt;$R$10,E2485,$R$10)),IF(C2485=FALSE,FALSE,IF(C2485&lt;$R$10,C2485,$R$10)))</f>
        <v>0</v>
      </c>
      <c r="H2485" t="b">
        <f>IF('Input and Summary Results'!$J$4="yes",'Data Transformation'!F2485,'Data Transformation'!D2485)</f>
        <v>0</v>
      </c>
      <c r="I2485" t="str">
        <f t="shared" si="145"/>
        <v/>
      </c>
    </row>
    <row r="2486" spans="2:9" x14ac:dyDescent="0.55000000000000004">
      <c r="B2486" t="b">
        <f>IF('Input and Summary Results'!D2068=0,FALSE,'Input and Summary Results'!$B2068)</f>
        <v>0</v>
      </c>
      <c r="C2486" t="b">
        <f>IF(OR(B2486=0,'Input and Summary Results'!D2068=0,'Input and Summary Results'!D2068=""),FALSE,'Input and Summary Results'!$D2068)</f>
        <v>0</v>
      </c>
      <c r="D2486" t="b">
        <f>IF(OR(B2486=0,'Input and Summary Results'!E2068=0),FALSE,'Input and Summary Results'!$E2068)</f>
        <v>0</v>
      </c>
      <c r="E2486" t="b">
        <f t="shared" si="146"/>
        <v>0</v>
      </c>
      <c r="F2486" t="b">
        <f t="shared" si="147"/>
        <v>0</v>
      </c>
      <c r="G2486" t="b">
        <f>IF('Input and Summary Results'!$J$4="yes",IF(C2486=FALSE,FALSE,IF('Data Transformation'!E2486&lt;$R$10,E2486,$R$10)),IF(C2486=FALSE,FALSE,IF(C2486&lt;$R$10,C2486,$R$10)))</f>
        <v>0</v>
      </c>
      <c r="H2486" t="b">
        <f>IF('Input and Summary Results'!$J$4="yes",'Data Transformation'!F2486,'Data Transformation'!D2486)</f>
        <v>0</v>
      </c>
      <c r="I2486" t="str">
        <f t="shared" si="145"/>
        <v/>
      </c>
    </row>
    <row r="2487" spans="2:9" x14ac:dyDescent="0.55000000000000004">
      <c r="B2487" t="b">
        <f>IF('Input and Summary Results'!D2069=0,FALSE,'Input and Summary Results'!$B2069)</f>
        <v>0</v>
      </c>
      <c r="C2487" t="b">
        <f>IF(OR(B2487=0,'Input and Summary Results'!D2069=0,'Input and Summary Results'!D2069=""),FALSE,'Input and Summary Results'!$D2069)</f>
        <v>0</v>
      </c>
      <c r="D2487" t="b">
        <f>IF(OR(B2487=0,'Input and Summary Results'!E2069=0),FALSE,'Input and Summary Results'!$E2069)</f>
        <v>0</v>
      </c>
      <c r="E2487" t="b">
        <f t="shared" si="146"/>
        <v>0</v>
      </c>
      <c r="F2487" t="b">
        <f t="shared" si="147"/>
        <v>0</v>
      </c>
      <c r="G2487" t="b">
        <f>IF('Input and Summary Results'!$J$4="yes",IF(C2487=FALSE,FALSE,IF('Data Transformation'!E2487&lt;$R$10,E2487,$R$10)),IF(C2487=FALSE,FALSE,IF(C2487&lt;$R$10,C2487,$R$10)))</f>
        <v>0</v>
      </c>
      <c r="H2487" t="b">
        <f>IF('Input and Summary Results'!$J$4="yes",'Data Transformation'!F2487,'Data Transformation'!D2487)</f>
        <v>0</v>
      </c>
      <c r="I2487" t="str">
        <f t="shared" si="145"/>
        <v/>
      </c>
    </row>
    <row r="2488" spans="2:9" x14ac:dyDescent="0.55000000000000004">
      <c r="B2488" t="b">
        <f>IF('Input and Summary Results'!D2070=0,FALSE,'Input and Summary Results'!$B2070)</f>
        <v>0</v>
      </c>
      <c r="C2488" t="b">
        <f>IF(OR(B2488=0,'Input and Summary Results'!D2070=0,'Input and Summary Results'!D2070=""),FALSE,'Input and Summary Results'!$D2070)</f>
        <v>0</v>
      </c>
      <c r="D2488" t="b">
        <f>IF(OR(B2488=0,'Input and Summary Results'!E2070=0),FALSE,'Input and Summary Results'!$E2070)</f>
        <v>0</v>
      </c>
      <c r="E2488" t="b">
        <f t="shared" si="146"/>
        <v>0</v>
      </c>
      <c r="F2488" t="b">
        <f t="shared" si="147"/>
        <v>0</v>
      </c>
      <c r="G2488" t="b">
        <f>IF('Input and Summary Results'!$J$4="yes",IF(C2488=FALSE,FALSE,IF('Data Transformation'!E2488&lt;$R$10,E2488,$R$10)),IF(C2488=FALSE,FALSE,IF(C2488&lt;$R$10,C2488,$R$10)))</f>
        <v>0</v>
      </c>
      <c r="H2488" t="b">
        <f>IF('Input and Summary Results'!$J$4="yes",'Data Transformation'!F2488,'Data Transformation'!D2488)</f>
        <v>0</v>
      </c>
      <c r="I2488" t="str">
        <f t="shared" si="145"/>
        <v/>
      </c>
    </row>
    <row r="2489" spans="2:9" x14ac:dyDescent="0.55000000000000004">
      <c r="B2489" t="b">
        <f>IF('Input and Summary Results'!D2071=0,FALSE,'Input and Summary Results'!$B2071)</f>
        <v>0</v>
      </c>
      <c r="C2489" t="b">
        <f>IF(OR(B2489=0,'Input and Summary Results'!D2071=0,'Input and Summary Results'!D2071=""),FALSE,'Input and Summary Results'!$D2071)</f>
        <v>0</v>
      </c>
      <c r="D2489" t="b">
        <f>IF(OR(B2489=0,'Input and Summary Results'!E2071=0),FALSE,'Input and Summary Results'!$E2071)</f>
        <v>0</v>
      </c>
      <c r="E2489" t="b">
        <f t="shared" si="146"/>
        <v>0</v>
      </c>
      <c r="F2489" t="b">
        <f t="shared" si="147"/>
        <v>0</v>
      </c>
      <c r="G2489" t="b">
        <f>IF('Input and Summary Results'!$J$4="yes",IF(C2489=FALSE,FALSE,IF('Data Transformation'!E2489&lt;$R$10,E2489,$R$10)),IF(C2489=FALSE,FALSE,IF(C2489&lt;$R$10,C2489,$R$10)))</f>
        <v>0</v>
      </c>
      <c r="H2489" t="b">
        <f>IF('Input and Summary Results'!$J$4="yes",'Data Transformation'!F2489,'Data Transformation'!D2489)</f>
        <v>0</v>
      </c>
      <c r="I2489" t="str">
        <f t="shared" si="145"/>
        <v/>
      </c>
    </row>
    <row r="2490" spans="2:9" x14ac:dyDescent="0.55000000000000004">
      <c r="B2490" t="b">
        <f>IF('Input and Summary Results'!D2072=0,FALSE,'Input and Summary Results'!$B2072)</f>
        <v>0</v>
      </c>
      <c r="C2490" t="b">
        <f>IF(OR(B2490=0,'Input and Summary Results'!D2072=0,'Input and Summary Results'!D2072=""),FALSE,'Input and Summary Results'!$D2072)</f>
        <v>0</v>
      </c>
      <c r="D2490" t="b">
        <f>IF(OR(B2490=0,'Input and Summary Results'!E2072=0),FALSE,'Input and Summary Results'!$E2072)</f>
        <v>0</v>
      </c>
      <c r="E2490" t="b">
        <f t="shared" si="146"/>
        <v>0</v>
      </c>
      <c r="F2490" t="b">
        <f t="shared" si="147"/>
        <v>0</v>
      </c>
      <c r="G2490" t="b">
        <f>IF('Input and Summary Results'!$J$4="yes",IF(C2490=FALSE,FALSE,IF('Data Transformation'!E2490&lt;$R$10,E2490,$R$10)),IF(C2490=FALSE,FALSE,IF(C2490&lt;$R$10,C2490,$R$10)))</f>
        <v>0</v>
      </c>
      <c r="H2490" t="b">
        <f>IF('Input and Summary Results'!$J$4="yes",'Data Transformation'!F2490,'Data Transformation'!D2490)</f>
        <v>0</v>
      </c>
      <c r="I2490" t="str">
        <f t="shared" si="145"/>
        <v/>
      </c>
    </row>
    <row r="2491" spans="2:9" x14ac:dyDescent="0.55000000000000004">
      <c r="B2491" t="b">
        <f>IF('Input and Summary Results'!D2073=0,FALSE,'Input and Summary Results'!$B2073)</f>
        <v>0</v>
      </c>
      <c r="C2491" t="b">
        <f>IF(OR(B2491=0,'Input and Summary Results'!D2073=0,'Input and Summary Results'!D2073=""),FALSE,'Input and Summary Results'!$D2073)</f>
        <v>0</v>
      </c>
      <c r="D2491" t="b">
        <f>IF(OR(B2491=0,'Input and Summary Results'!E2073=0),FALSE,'Input and Summary Results'!$E2073)</f>
        <v>0</v>
      </c>
      <c r="E2491" t="b">
        <f t="shared" si="146"/>
        <v>0</v>
      </c>
      <c r="F2491" t="b">
        <f t="shared" si="147"/>
        <v>0</v>
      </c>
      <c r="G2491" t="b">
        <f>IF('Input and Summary Results'!$J$4="yes",IF(C2491=FALSE,FALSE,IF('Data Transformation'!E2491&lt;$R$10,E2491,$R$10)),IF(C2491=FALSE,FALSE,IF(C2491&lt;$R$10,C2491,$R$10)))</f>
        <v>0</v>
      </c>
      <c r="H2491" t="b">
        <f>IF('Input and Summary Results'!$J$4="yes",'Data Transformation'!F2491,'Data Transformation'!D2491)</f>
        <v>0</v>
      </c>
      <c r="I2491" t="str">
        <f t="shared" si="145"/>
        <v/>
      </c>
    </row>
    <row r="2492" spans="2:9" x14ac:dyDescent="0.55000000000000004">
      <c r="B2492" t="b">
        <f>IF('Input and Summary Results'!D2074=0,FALSE,'Input and Summary Results'!$B2074)</f>
        <v>0</v>
      </c>
      <c r="C2492" t="b">
        <f>IF(OR(B2492=0,'Input and Summary Results'!D2074=0,'Input and Summary Results'!D2074=""),FALSE,'Input and Summary Results'!$D2074)</f>
        <v>0</v>
      </c>
      <c r="D2492" t="b">
        <f>IF(OR(B2492=0,'Input and Summary Results'!E2074=0),FALSE,'Input and Summary Results'!$E2074)</f>
        <v>0</v>
      </c>
      <c r="E2492" t="b">
        <f t="shared" si="146"/>
        <v>0</v>
      </c>
      <c r="F2492" t="b">
        <f t="shared" si="147"/>
        <v>0</v>
      </c>
      <c r="G2492" t="b">
        <f>IF('Input and Summary Results'!$J$4="yes",IF(C2492=FALSE,FALSE,IF('Data Transformation'!E2492&lt;$R$10,E2492,$R$10)),IF(C2492=FALSE,FALSE,IF(C2492&lt;$R$10,C2492,$R$10)))</f>
        <v>0</v>
      </c>
      <c r="H2492" t="b">
        <f>IF('Input and Summary Results'!$J$4="yes",'Data Transformation'!F2492,'Data Transformation'!D2492)</f>
        <v>0</v>
      </c>
      <c r="I2492" t="str">
        <f t="shared" si="145"/>
        <v/>
      </c>
    </row>
    <row r="2493" spans="2:9" x14ac:dyDescent="0.55000000000000004">
      <c r="B2493" t="b">
        <f>IF('Input and Summary Results'!D2075=0,FALSE,'Input and Summary Results'!$B2075)</f>
        <v>0</v>
      </c>
      <c r="C2493" t="b">
        <f>IF(OR(B2493=0,'Input and Summary Results'!D2075=0,'Input and Summary Results'!D2075=""),FALSE,'Input and Summary Results'!$D2075)</f>
        <v>0</v>
      </c>
      <c r="D2493" t="b">
        <f>IF(OR(B2493=0,'Input and Summary Results'!E2075=0),FALSE,'Input and Summary Results'!$E2075)</f>
        <v>0</v>
      </c>
      <c r="E2493" t="b">
        <f t="shared" si="146"/>
        <v>0</v>
      </c>
      <c r="F2493" t="b">
        <f t="shared" si="147"/>
        <v>0</v>
      </c>
      <c r="G2493" t="b">
        <f>IF('Input and Summary Results'!$J$4="yes",IF(C2493=FALSE,FALSE,IF('Data Transformation'!E2493&lt;$R$10,E2493,$R$10)),IF(C2493=FALSE,FALSE,IF(C2493&lt;$R$10,C2493,$R$10)))</f>
        <v>0</v>
      </c>
      <c r="H2493" t="b">
        <f>IF('Input and Summary Results'!$J$4="yes",'Data Transformation'!F2493,'Data Transformation'!D2493)</f>
        <v>0</v>
      </c>
      <c r="I2493" t="str">
        <f t="shared" si="145"/>
        <v/>
      </c>
    </row>
    <row r="2494" spans="2:9" x14ac:dyDescent="0.55000000000000004">
      <c r="B2494" t="b">
        <f>IF('Input and Summary Results'!D2076=0,FALSE,'Input and Summary Results'!$B2076)</f>
        <v>0</v>
      </c>
      <c r="C2494" t="b">
        <f>IF(OR(B2494=0,'Input and Summary Results'!D2076=0,'Input and Summary Results'!D2076=""),FALSE,'Input and Summary Results'!$D2076)</f>
        <v>0</v>
      </c>
      <c r="D2494" t="b">
        <f>IF(OR(B2494=0,'Input and Summary Results'!E2076=0),FALSE,'Input and Summary Results'!$E2076)</f>
        <v>0</v>
      </c>
      <c r="E2494" t="b">
        <f t="shared" si="146"/>
        <v>0</v>
      </c>
      <c r="F2494" t="b">
        <f t="shared" si="147"/>
        <v>0</v>
      </c>
      <c r="G2494" t="b">
        <f>IF('Input and Summary Results'!$J$4="yes",IF(C2494=FALSE,FALSE,IF('Data Transformation'!E2494&lt;$R$10,E2494,$R$10)),IF(C2494=FALSE,FALSE,IF(C2494&lt;$R$10,C2494,$R$10)))</f>
        <v>0</v>
      </c>
      <c r="H2494" t="b">
        <f>IF('Input and Summary Results'!$J$4="yes",'Data Transformation'!F2494,'Data Transformation'!D2494)</f>
        <v>0</v>
      </c>
      <c r="I2494" t="str">
        <f t="shared" si="145"/>
        <v/>
      </c>
    </row>
    <row r="2495" spans="2:9" x14ac:dyDescent="0.55000000000000004">
      <c r="B2495" t="b">
        <f>IF('Input and Summary Results'!D2077=0,FALSE,'Input and Summary Results'!$B2077)</f>
        <v>0</v>
      </c>
      <c r="C2495" t="b">
        <f>IF(OR(B2495=0,'Input and Summary Results'!D2077=0,'Input and Summary Results'!D2077=""),FALSE,'Input and Summary Results'!$D2077)</f>
        <v>0</v>
      </c>
      <c r="D2495" t="b">
        <f>IF(OR(B2495=0,'Input and Summary Results'!E2077=0),FALSE,'Input and Summary Results'!$E2077)</f>
        <v>0</v>
      </c>
      <c r="E2495" t="b">
        <f t="shared" si="146"/>
        <v>0</v>
      </c>
      <c r="F2495" t="b">
        <f t="shared" si="147"/>
        <v>0</v>
      </c>
      <c r="G2495" t="b">
        <f>IF('Input and Summary Results'!$J$4="yes",IF(C2495=FALSE,FALSE,IF('Data Transformation'!E2495&lt;$R$10,E2495,$R$10)),IF(C2495=FALSE,FALSE,IF(C2495&lt;$R$10,C2495,$R$10)))</f>
        <v>0</v>
      </c>
      <c r="H2495" t="b">
        <f>IF('Input and Summary Results'!$J$4="yes",'Data Transformation'!F2495,'Data Transformation'!D2495)</f>
        <v>0</v>
      </c>
      <c r="I2495" t="str">
        <f t="shared" si="145"/>
        <v/>
      </c>
    </row>
    <row r="2496" spans="2:9" x14ac:dyDescent="0.55000000000000004">
      <c r="B2496" t="b">
        <f>IF('Input and Summary Results'!D2078=0,FALSE,'Input and Summary Results'!$B2078)</f>
        <v>0</v>
      </c>
      <c r="C2496" t="b">
        <f>IF(OR(B2496=0,'Input and Summary Results'!D2078=0,'Input and Summary Results'!D2078=""),FALSE,'Input and Summary Results'!$D2078)</f>
        <v>0</v>
      </c>
      <c r="D2496" t="b">
        <f>IF(OR(B2496=0,'Input and Summary Results'!E2078=0),FALSE,'Input and Summary Results'!$E2078)</f>
        <v>0</v>
      </c>
      <c r="E2496" t="b">
        <f t="shared" si="146"/>
        <v>0</v>
      </c>
      <c r="F2496" t="b">
        <f t="shared" si="147"/>
        <v>0</v>
      </c>
      <c r="G2496" t="b">
        <f>IF('Input and Summary Results'!$J$4="yes",IF(C2496=FALSE,FALSE,IF('Data Transformation'!E2496&lt;$R$10,E2496,$R$10)),IF(C2496=FALSE,FALSE,IF(C2496&lt;$R$10,C2496,$R$10)))</f>
        <v>0</v>
      </c>
      <c r="H2496" t="b">
        <f>IF('Input and Summary Results'!$J$4="yes",'Data Transformation'!F2496,'Data Transformation'!D2496)</f>
        <v>0</v>
      </c>
      <c r="I2496" t="str">
        <f t="shared" si="145"/>
        <v/>
      </c>
    </row>
    <row r="2497" spans="2:9" x14ac:dyDescent="0.55000000000000004">
      <c r="B2497" t="b">
        <f>IF('Input and Summary Results'!D2079=0,FALSE,'Input and Summary Results'!$B2079)</f>
        <v>0</v>
      </c>
      <c r="C2497" t="b">
        <f>IF(OR(B2497=0,'Input and Summary Results'!D2079=0,'Input and Summary Results'!D2079=""),FALSE,'Input and Summary Results'!$D2079)</f>
        <v>0</v>
      </c>
      <c r="D2497" t="b">
        <f>IF(OR(B2497=0,'Input and Summary Results'!E2079=0),FALSE,'Input and Summary Results'!$E2079)</f>
        <v>0</v>
      </c>
      <c r="E2497" t="b">
        <f t="shared" si="146"/>
        <v>0</v>
      </c>
      <c r="F2497" t="b">
        <f t="shared" si="147"/>
        <v>0</v>
      </c>
      <c r="G2497" t="b">
        <f>IF('Input and Summary Results'!$J$4="yes",IF(C2497=FALSE,FALSE,IF('Data Transformation'!E2497&lt;$R$10,E2497,$R$10)),IF(C2497=FALSE,FALSE,IF(C2497&lt;$R$10,C2497,$R$10)))</f>
        <v>0</v>
      </c>
      <c r="H2497" t="b">
        <f>IF('Input and Summary Results'!$J$4="yes",'Data Transformation'!F2497,'Data Transformation'!D2497)</f>
        <v>0</v>
      </c>
      <c r="I2497" t="str">
        <f t="shared" si="145"/>
        <v/>
      </c>
    </row>
    <row r="2498" spans="2:9" x14ac:dyDescent="0.55000000000000004">
      <c r="B2498" t="b">
        <f>IF('Input and Summary Results'!D2080=0,FALSE,'Input and Summary Results'!$B2080)</f>
        <v>0</v>
      </c>
      <c r="C2498" t="b">
        <f>IF(OR(B2498=0,'Input and Summary Results'!D2080=0,'Input and Summary Results'!D2080=""),FALSE,'Input and Summary Results'!$D2080)</f>
        <v>0</v>
      </c>
      <c r="D2498" t="b">
        <f>IF(OR(B2498=0,'Input and Summary Results'!E2080=0),FALSE,'Input and Summary Results'!$E2080)</f>
        <v>0</v>
      </c>
      <c r="E2498" t="b">
        <f t="shared" si="146"/>
        <v>0</v>
      </c>
      <c r="F2498" t="b">
        <f t="shared" si="147"/>
        <v>0</v>
      </c>
      <c r="G2498" t="b">
        <f>IF('Input and Summary Results'!$J$4="yes",IF(C2498=FALSE,FALSE,IF('Data Transformation'!E2498&lt;$R$10,E2498,$R$10)),IF(C2498=FALSE,FALSE,IF(C2498&lt;$R$10,C2498,$R$10)))</f>
        <v>0</v>
      </c>
      <c r="H2498" t="b">
        <f>IF('Input and Summary Results'!$J$4="yes",'Data Transformation'!F2498,'Data Transformation'!D2498)</f>
        <v>0</v>
      </c>
      <c r="I2498" t="str">
        <f t="shared" si="145"/>
        <v/>
      </c>
    </row>
    <row r="2499" spans="2:9" x14ac:dyDescent="0.55000000000000004">
      <c r="B2499" t="b">
        <f>IF('Input and Summary Results'!D2081=0,FALSE,'Input and Summary Results'!$B2081)</f>
        <v>0</v>
      </c>
      <c r="C2499" t="b">
        <f>IF(OR(B2499=0,'Input and Summary Results'!D2081=0,'Input and Summary Results'!D2081=""),FALSE,'Input and Summary Results'!$D2081)</f>
        <v>0</v>
      </c>
      <c r="D2499" t="b">
        <f>IF(OR(B2499=0,'Input and Summary Results'!E2081=0),FALSE,'Input and Summary Results'!$E2081)</f>
        <v>0</v>
      </c>
      <c r="E2499" t="b">
        <f t="shared" si="146"/>
        <v>0</v>
      </c>
      <c r="F2499" t="b">
        <f t="shared" si="147"/>
        <v>0</v>
      </c>
      <c r="G2499" t="b">
        <f>IF('Input and Summary Results'!$J$4="yes",IF(C2499=FALSE,FALSE,IF('Data Transformation'!E2499&lt;$R$10,E2499,$R$10)),IF(C2499=FALSE,FALSE,IF(C2499&lt;$R$10,C2499,$R$10)))</f>
        <v>0</v>
      </c>
      <c r="H2499" t="b">
        <f>IF('Input and Summary Results'!$J$4="yes",'Data Transformation'!F2499,'Data Transformation'!D2499)</f>
        <v>0</v>
      </c>
      <c r="I2499" t="str">
        <f t="shared" si="145"/>
        <v/>
      </c>
    </row>
    <row r="2500" spans="2:9" x14ac:dyDescent="0.55000000000000004">
      <c r="B2500" t="b">
        <f>IF('Input and Summary Results'!D2082=0,FALSE,'Input and Summary Results'!$B2082)</f>
        <v>0</v>
      </c>
      <c r="C2500" t="b">
        <f>IF(OR(B2500=0,'Input and Summary Results'!D2082=0,'Input and Summary Results'!D2082=""),FALSE,'Input and Summary Results'!$D2082)</f>
        <v>0</v>
      </c>
      <c r="D2500" t="b">
        <f>IF(OR(B2500=0,'Input and Summary Results'!E2082=0),FALSE,'Input and Summary Results'!$E2082)</f>
        <v>0</v>
      </c>
      <c r="E2500" t="b">
        <f t="shared" si="146"/>
        <v>0</v>
      </c>
      <c r="F2500" t="b">
        <f t="shared" si="147"/>
        <v>0</v>
      </c>
      <c r="G2500" t="b">
        <f>IF('Input and Summary Results'!$J$4="yes",IF(C2500=FALSE,FALSE,IF('Data Transformation'!E2500&lt;$R$10,E2500,$R$10)),IF(C2500=FALSE,FALSE,IF(C2500&lt;$R$10,C2500,$R$10)))</f>
        <v>0</v>
      </c>
      <c r="H2500" t="b">
        <f>IF('Input and Summary Results'!$J$4="yes",'Data Transformation'!F2500,'Data Transformation'!D2500)</f>
        <v>0</v>
      </c>
      <c r="I2500" t="str">
        <f t="shared" si="145"/>
        <v/>
      </c>
    </row>
    <row r="2501" spans="2:9" x14ac:dyDescent="0.55000000000000004">
      <c r="B2501" t="b">
        <f>IF('Input and Summary Results'!D2083=0,FALSE,'Input and Summary Results'!$B2083)</f>
        <v>0</v>
      </c>
      <c r="C2501" t="b">
        <f>IF(OR(B2501=0,'Input and Summary Results'!D2083=0,'Input and Summary Results'!D2083=""),FALSE,'Input and Summary Results'!$D2083)</f>
        <v>0</v>
      </c>
      <c r="D2501" t="b">
        <f>IF(OR(B2501=0,'Input and Summary Results'!E2083=0),FALSE,'Input and Summary Results'!$E2083)</f>
        <v>0</v>
      </c>
      <c r="E2501" t="b">
        <f t="shared" si="146"/>
        <v>0</v>
      </c>
      <c r="F2501" t="b">
        <f t="shared" si="147"/>
        <v>0</v>
      </c>
      <c r="G2501" t="b">
        <f>IF('Input and Summary Results'!$J$4="yes",IF(C2501=FALSE,FALSE,IF('Data Transformation'!E2501&lt;$R$10,E2501,$R$10)),IF(C2501=FALSE,FALSE,IF(C2501&lt;$R$10,C2501,$R$10)))</f>
        <v>0</v>
      </c>
      <c r="H2501" t="b">
        <f>IF('Input and Summary Results'!$J$4="yes",'Data Transformation'!F2501,'Data Transformation'!D2501)</f>
        <v>0</v>
      </c>
      <c r="I2501" t="str">
        <f t="shared" ref="I2501:I2564" si="148">IF(G2501=FALSE,"",B2501)</f>
        <v/>
      </c>
    </row>
    <row r="2502" spans="2:9" x14ac:dyDescent="0.55000000000000004">
      <c r="B2502" t="b">
        <f>IF('Input and Summary Results'!D2084=0,FALSE,'Input and Summary Results'!$B2084)</f>
        <v>0</v>
      </c>
      <c r="C2502" t="b">
        <f>IF(OR(B2502=0,'Input and Summary Results'!D2084=0,'Input and Summary Results'!D2084=""),FALSE,'Input and Summary Results'!$D2084)</f>
        <v>0</v>
      </c>
      <c r="D2502" t="b">
        <f>IF(OR(B2502=0,'Input and Summary Results'!E2084=0),FALSE,'Input and Summary Results'!$E2084)</f>
        <v>0</v>
      </c>
      <c r="E2502" t="b">
        <f t="shared" si="146"/>
        <v>0</v>
      </c>
      <c r="F2502" t="b">
        <f t="shared" si="147"/>
        <v>0</v>
      </c>
      <c r="G2502" t="b">
        <f>IF('Input and Summary Results'!$J$4="yes",IF(C2502=FALSE,FALSE,IF('Data Transformation'!E2502&lt;$R$10,E2502,$R$10)),IF(C2502=FALSE,FALSE,IF(C2502&lt;$R$10,C2502,$R$10)))</f>
        <v>0</v>
      </c>
      <c r="H2502" t="b">
        <f>IF('Input and Summary Results'!$J$4="yes",'Data Transformation'!F2502,'Data Transformation'!D2502)</f>
        <v>0</v>
      </c>
      <c r="I2502" t="str">
        <f t="shared" si="148"/>
        <v/>
      </c>
    </row>
    <row r="2503" spans="2:9" x14ac:dyDescent="0.55000000000000004">
      <c r="B2503" t="b">
        <f>IF('Input and Summary Results'!D2085=0,FALSE,'Input and Summary Results'!$B2085)</f>
        <v>0</v>
      </c>
      <c r="C2503" t="b">
        <f>IF(OR(B2503=0,'Input and Summary Results'!D2085=0,'Input and Summary Results'!D2085=""),FALSE,'Input and Summary Results'!$D2085)</f>
        <v>0</v>
      </c>
      <c r="D2503" t="b">
        <f>IF(OR(B2503=0,'Input and Summary Results'!E2085=0),FALSE,'Input and Summary Results'!$E2085)</f>
        <v>0</v>
      </c>
      <c r="E2503" t="b">
        <f t="shared" si="146"/>
        <v>0</v>
      </c>
      <c r="F2503" t="b">
        <f t="shared" si="147"/>
        <v>0</v>
      </c>
      <c r="G2503" t="b">
        <f>IF('Input and Summary Results'!$J$4="yes",IF(C2503=FALSE,FALSE,IF('Data Transformation'!E2503&lt;$R$10,E2503,$R$10)),IF(C2503=FALSE,FALSE,IF(C2503&lt;$R$10,C2503,$R$10)))</f>
        <v>0</v>
      </c>
      <c r="H2503" t="b">
        <f>IF('Input and Summary Results'!$J$4="yes",'Data Transformation'!F2503,'Data Transformation'!D2503)</f>
        <v>0</v>
      </c>
      <c r="I2503" t="str">
        <f t="shared" si="148"/>
        <v/>
      </c>
    </row>
    <row r="2504" spans="2:9" x14ac:dyDescent="0.55000000000000004">
      <c r="B2504" t="b">
        <f>IF('Input and Summary Results'!D2086=0,FALSE,'Input and Summary Results'!$B2086)</f>
        <v>0</v>
      </c>
      <c r="C2504" t="b">
        <f>IF(OR(B2504=0,'Input and Summary Results'!D2086=0,'Input and Summary Results'!D2086=""),FALSE,'Input and Summary Results'!$D2086)</f>
        <v>0</v>
      </c>
      <c r="D2504" t="b">
        <f>IF(OR(B2504=0,'Input and Summary Results'!E2086=0),FALSE,'Input and Summary Results'!$E2086)</f>
        <v>0</v>
      </c>
      <c r="E2504" t="b">
        <f t="shared" si="146"/>
        <v>0</v>
      </c>
      <c r="F2504" t="b">
        <f t="shared" si="147"/>
        <v>0</v>
      </c>
      <c r="G2504" t="b">
        <f>IF('Input and Summary Results'!$J$4="yes",IF(C2504=FALSE,FALSE,IF('Data Transformation'!E2504&lt;$R$10,E2504,$R$10)),IF(C2504=FALSE,FALSE,IF(C2504&lt;$R$10,C2504,$R$10)))</f>
        <v>0</v>
      </c>
      <c r="H2504" t="b">
        <f>IF('Input and Summary Results'!$J$4="yes",'Data Transformation'!F2504,'Data Transformation'!D2504)</f>
        <v>0</v>
      </c>
      <c r="I2504" t="str">
        <f t="shared" si="148"/>
        <v/>
      </c>
    </row>
    <row r="2505" spans="2:9" x14ac:dyDescent="0.55000000000000004">
      <c r="B2505" t="b">
        <f>IF('Input and Summary Results'!D2087=0,FALSE,'Input and Summary Results'!$B2087)</f>
        <v>0</v>
      </c>
      <c r="C2505" t="b">
        <f>IF(OR(B2505=0,'Input and Summary Results'!D2087=0,'Input and Summary Results'!D2087=""),FALSE,'Input and Summary Results'!$D2087)</f>
        <v>0</v>
      </c>
      <c r="D2505" t="b">
        <f>IF(OR(B2505=0,'Input and Summary Results'!E2087=0),FALSE,'Input and Summary Results'!$E2087)</f>
        <v>0</v>
      </c>
      <c r="E2505" t="b">
        <f t="shared" si="146"/>
        <v>0</v>
      </c>
      <c r="F2505" t="b">
        <f t="shared" si="147"/>
        <v>0</v>
      </c>
      <c r="G2505" t="b">
        <f>IF('Input and Summary Results'!$J$4="yes",IF(C2505=FALSE,FALSE,IF('Data Transformation'!E2505&lt;$R$10,E2505,$R$10)),IF(C2505=FALSE,FALSE,IF(C2505&lt;$R$10,C2505,$R$10)))</f>
        <v>0</v>
      </c>
      <c r="H2505" t="b">
        <f>IF('Input and Summary Results'!$J$4="yes",'Data Transformation'!F2505,'Data Transformation'!D2505)</f>
        <v>0</v>
      </c>
      <c r="I2505" t="str">
        <f t="shared" si="148"/>
        <v/>
      </c>
    </row>
    <row r="2506" spans="2:9" x14ac:dyDescent="0.55000000000000004">
      <c r="B2506" t="b">
        <f>IF('Input and Summary Results'!D2088=0,FALSE,'Input and Summary Results'!$B2088)</f>
        <v>0</v>
      </c>
      <c r="C2506" t="b">
        <f>IF(OR(B2506=0,'Input and Summary Results'!D2088=0,'Input and Summary Results'!D2088=""),FALSE,'Input and Summary Results'!$D2088)</f>
        <v>0</v>
      </c>
      <c r="D2506" t="b">
        <f>IF(OR(B2506=0,'Input and Summary Results'!E2088=0),FALSE,'Input and Summary Results'!$E2088)</f>
        <v>0</v>
      </c>
      <c r="E2506" t="b">
        <f t="shared" si="146"/>
        <v>0</v>
      </c>
      <c r="F2506" t="b">
        <f t="shared" si="147"/>
        <v>0</v>
      </c>
      <c r="G2506" t="b">
        <f>IF('Input and Summary Results'!$J$4="yes",IF(C2506=FALSE,FALSE,IF('Data Transformation'!E2506&lt;$R$10,E2506,$R$10)),IF(C2506=FALSE,FALSE,IF(C2506&lt;$R$10,C2506,$R$10)))</f>
        <v>0</v>
      </c>
      <c r="H2506" t="b">
        <f>IF('Input and Summary Results'!$J$4="yes",'Data Transformation'!F2506,'Data Transformation'!D2506)</f>
        <v>0</v>
      </c>
      <c r="I2506" t="str">
        <f t="shared" si="148"/>
        <v/>
      </c>
    </row>
    <row r="2507" spans="2:9" x14ac:dyDescent="0.55000000000000004">
      <c r="B2507" t="b">
        <f>IF('Input and Summary Results'!D2089=0,FALSE,'Input and Summary Results'!$B2089)</f>
        <v>0</v>
      </c>
      <c r="C2507" t="b">
        <f>IF(OR(B2507=0,'Input and Summary Results'!D2089=0,'Input and Summary Results'!D2089=""),FALSE,'Input and Summary Results'!$D2089)</f>
        <v>0</v>
      </c>
      <c r="D2507" t="b">
        <f>IF(OR(B2507=0,'Input and Summary Results'!E2089=0),FALSE,'Input and Summary Results'!$E2089)</f>
        <v>0</v>
      </c>
      <c r="E2507" t="b">
        <f t="shared" si="146"/>
        <v>0</v>
      </c>
      <c r="F2507" t="b">
        <f t="shared" si="147"/>
        <v>0</v>
      </c>
      <c r="G2507" t="b">
        <f>IF('Input and Summary Results'!$J$4="yes",IF(C2507=FALSE,FALSE,IF('Data Transformation'!E2507&lt;$R$10,E2507,$R$10)),IF(C2507=FALSE,FALSE,IF(C2507&lt;$R$10,C2507,$R$10)))</f>
        <v>0</v>
      </c>
      <c r="H2507" t="b">
        <f>IF('Input and Summary Results'!$J$4="yes",'Data Transformation'!F2507,'Data Transformation'!D2507)</f>
        <v>0</v>
      </c>
      <c r="I2507" t="str">
        <f t="shared" si="148"/>
        <v/>
      </c>
    </row>
    <row r="2508" spans="2:9" x14ac:dyDescent="0.55000000000000004">
      <c r="B2508" t="b">
        <f>IF('Input and Summary Results'!D2090=0,FALSE,'Input and Summary Results'!$B2090)</f>
        <v>0</v>
      </c>
      <c r="C2508" t="b">
        <f>IF(OR(B2508=0,'Input and Summary Results'!D2090=0,'Input and Summary Results'!D2090=""),FALSE,'Input and Summary Results'!$D2090)</f>
        <v>0</v>
      </c>
      <c r="D2508" t="b">
        <f>IF(OR(B2508=0,'Input and Summary Results'!E2090=0),FALSE,'Input and Summary Results'!$E2090)</f>
        <v>0</v>
      </c>
      <c r="E2508" t="b">
        <f t="shared" si="146"/>
        <v>0</v>
      </c>
      <c r="F2508" t="b">
        <f t="shared" si="147"/>
        <v>0</v>
      </c>
      <c r="G2508" t="b">
        <f>IF('Input and Summary Results'!$J$4="yes",IF(C2508=FALSE,FALSE,IF('Data Transformation'!E2508&lt;$R$10,E2508,$R$10)),IF(C2508=FALSE,FALSE,IF(C2508&lt;$R$10,C2508,$R$10)))</f>
        <v>0</v>
      </c>
      <c r="H2508" t="b">
        <f>IF('Input and Summary Results'!$J$4="yes",'Data Transformation'!F2508,'Data Transformation'!D2508)</f>
        <v>0</v>
      </c>
      <c r="I2508" t="str">
        <f t="shared" si="148"/>
        <v/>
      </c>
    </row>
    <row r="2509" spans="2:9" x14ac:dyDescent="0.55000000000000004">
      <c r="B2509" t="b">
        <f>IF('Input and Summary Results'!D2091=0,FALSE,'Input and Summary Results'!$B2091)</f>
        <v>0</v>
      </c>
      <c r="C2509" t="b">
        <f>IF(OR(B2509=0,'Input and Summary Results'!D2091=0,'Input and Summary Results'!D2091=""),FALSE,'Input and Summary Results'!$D2091)</f>
        <v>0</v>
      </c>
      <c r="D2509" t="b">
        <f>IF(OR(B2509=0,'Input and Summary Results'!E2091=0),FALSE,'Input and Summary Results'!$E2091)</f>
        <v>0</v>
      </c>
      <c r="E2509" t="b">
        <f t="shared" si="146"/>
        <v>0</v>
      </c>
      <c r="F2509" t="b">
        <f t="shared" si="147"/>
        <v>0</v>
      </c>
      <c r="G2509" t="b">
        <f>IF('Input and Summary Results'!$J$4="yes",IF(C2509=FALSE,FALSE,IF('Data Transformation'!E2509&lt;$R$10,E2509,$R$10)),IF(C2509=FALSE,FALSE,IF(C2509&lt;$R$10,C2509,$R$10)))</f>
        <v>0</v>
      </c>
      <c r="H2509" t="b">
        <f>IF('Input and Summary Results'!$J$4="yes",'Data Transformation'!F2509,'Data Transformation'!D2509)</f>
        <v>0</v>
      </c>
      <c r="I2509" t="str">
        <f t="shared" si="148"/>
        <v/>
      </c>
    </row>
    <row r="2510" spans="2:9" x14ac:dyDescent="0.55000000000000004">
      <c r="B2510" t="b">
        <f>IF('Input and Summary Results'!D2092=0,FALSE,'Input and Summary Results'!$B2092)</f>
        <v>0</v>
      </c>
      <c r="C2510" t="b">
        <f>IF(OR(B2510=0,'Input and Summary Results'!D2092=0,'Input and Summary Results'!D2092=""),FALSE,'Input and Summary Results'!$D2092)</f>
        <v>0</v>
      </c>
      <c r="D2510" t="b">
        <f>IF(OR(B2510=0,'Input and Summary Results'!E2092=0),FALSE,'Input and Summary Results'!$E2092)</f>
        <v>0</v>
      </c>
      <c r="E2510" t="b">
        <f t="shared" si="146"/>
        <v>0</v>
      </c>
      <c r="F2510" t="b">
        <f t="shared" si="147"/>
        <v>0</v>
      </c>
      <c r="G2510" t="b">
        <f>IF('Input and Summary Results'!$J$4="yes",IF(C2510=FALSE,FALSE,IF('Data Transformation'!E2510&lt;$R$10,E2510,$R$10)),IF(C2510=FALSE,FALSE,IF(C2510&lt;$R$10,C2510,$R$10)))</f>
        <v>0</v>
      </c>
      <c r="H2510" t="b">
        <f>IF('Input and Summary Results'!$J$4="yes",'Data Transformation'!F2510,'Data Transformation'!D2510)</f>
        <v>0</v>
      </c>
      <c r="I2510" t="str">
        <f t="shared" si="148"/>
        <v/>
      </c>
    </row>
    <row r="2511" spans="2:9" x14ac:dyDescent="0.55000000000000004">
      <c r="B2511" t="b">
        <f>IF('Input and Summary Results'!D2093=0,FALSE,'Input and Summary Results'!$B2093)</f>
        <v>0</v>
      </c>
      <c r="C2511" t="b">
        <f>IF(OR(B2511=0,'Input and Summary Results'!D2093=0,'Input and Summary Results'!D2093=""),FALSE,'Input and Summary Results'!$D2093)</f>
        <v>0</v>
      </c>
      <c r="D2511" t="b">
        <f>IF(OR(B2511=0,'Input and Summary Results'!E2093=0),FALSE,'Input and Summary Results'!$E2093)</f>
        <v>0</v>
      </c>
      <c r="E2511" t="b">
        <f t="shared" si="146"/>
        <v>0</v>
      </c>
      <c r="F2511" t="b">
        <f t="shared" si="147"/>
        <v>0</v>
      </c>
      <c r="G2511" t="b">
        <f>IF('Input and Summary Results'!$J$4="yes",IF(C2511=FALSE,FALSE,IF('Data Transformation'!E2511&lt;$R$10,E2511,$R$10)),IF(C2511=FALSE,FALSE,IF(C2511&lt;$R$10,C2511,$R$10)))</f>
        <v>0</v>
      </c>
      <c r="H2511" t="b">
        <f>IF('Input and Summary Results'!$J$4="yes",'Data Transformation'!F2511,'Data Transformation'!D2511)</f>
        <v>0</v>
      </c>
      <c r="I2511" t="str">
        <f t="shared" si="148"/>
        <v/>
      </c>
    </row>
    <row r="2512" spans="2:9" x14ac:dyDescent="0.55000000000000004">
      <c r="B2512" t="b">
        <f>IF('Input and Summary Results'!D2094=0,FALSE,'Input and Summary Results'!$B2094)</f>
        <v>0</v>
      </c>
      <c r="C2512" t="b">
        <f>IF(OR(B2512=0,'Input and Summary Results'!D2094=0,'Input and Summary Results'!D2094=""),FALSE,'Input and Summary Results'!$D2094)</f>
        <v>0</v>
      </c>
      <c r="D2512" t="b">
        <f>IF(OR(B2512=0,'Input and Summary Results'!E2094=0),FALSE,'Input and Summary Results'!$E2094)</f>
        <v>0</v>
      </c>
      <c r="E2512" t="b">
        <f t="shared" si="146"/>
        <v>0</v>
      </c>
      <c r="F2512" t="b">
        <f t="shared" si="147"/>
        <v>0</v>
      </c>
      <c r="G2512" t="b">
        <f>IF('Input and Summary Results'!$J$4="yes",IF(C2512=FALSE,FALSE,IF('Data Transformation'!E2512&lt;$R$10,E2512,$R$10)),IF(C2512=FALSE,FALSE,IF(C2512&lt;$R$10,C2512,$R$10)))</f>
        <v>0</v>
      </c>
      <c r="H2512" t="b">
        <f>IF('Input and Summary Results'!$J$4="yes",'Data Transformation'!F2512,'Data Transformation'!D2512)</f>
        <v>0</v>
      </c>
      <c r="I2512" t="str">
        <f t="shared" si="148"/>
        <v/>
      </c>
    </row>
    <row r="2513" spans="2:9" x14ac:dyDescent="0.55000000000000004">
      <c r="B2513" t="b">
        <f>IF('Input and Summary Results'!D2095=0,FALSE,'Input and Summary Results'!$B2095)</f>
        <v>0</v>
      </c>
      <c r="C2513" t="b">
        <f>IF(OR(B2513=0,'Input and Summary Results'!D2095=0,'Input and Summary Results'!D2095=""),FALSE,'Input and Summary Results'!$D2095)</f>
        <v>0</v>
      </c>
      <c r="D2513" t="b">
        <f>IF(OR(B2513=0,'Input and Summary Results'!E2095=0),FALSE,'Input and Summary Results'!$E2095)</f>
        <v>0</v>
      </c>
      <c r="E2513" t="b">
        <f t="shared" si="146"/>
        <v>0</v>
      </c>
      <c r="F2513" t="b">
        <f t="shared" si="147"/>
        <v>0</v>
      </c>
      <c r="G2513" t="b">
        <f>IF('Input and Summary Results'!$J$4="yes",IF(C2513=FALSE,FALSE,IF('Data Transformation'!E2513&lt;$R$10,E2513,$R$10)),IF(C2513=FALSE,FALSE,IF(C2513&lt;$R$10,C2513,$R$10)))</f>
        <v>0</v>
      </c>
      <c r="H2513" t="b">
        <f>IF('Input and Summary Results'!$J$4="yes",'Data Transformation'!F2513,'Data Transformation'!D2513)</f>
        <v>0</v>
      </c>
      <c r="I2513" t="str">
        <f t="shared" si="148"/>
        <v/>
      </c>
    </row>
    <row r="2514" spans="2:9" x14ac:dyDescent="0.55000000000000004">
      <c r="B2514" t="b">
        <f>IF('Input and Summary Results'!D2096=0,FALSE,'Input and Summary Results'!$B2096)</f>
        <v>0</v>
      </c>
      <c r="C2514" t="b">
        <f>IF(OR(B2514=0,'Input and Summary Results'!D2096=0,'Input and Summary Results'!D2096=""),FALSE,'Input and Summary Results'!$D2096)</f>
        <v>0</v>
      </c>
      <c r="D2514" t="b">
        <f>IF(OR(B2514=0,'Input and Summary Results'!E2096=0),FALSE,'Input and Summary Results'!$E2096)</f>
        <v>0</v>
      </c>
      <c r="E2514" t="b">
        <f t="shared" si="146"/>
        <v>0</v>
      </c>
      <c r="F2514" t="b">
        <f t="shared" si="147"/>
        <v>0</v>
      </c>
      <c r="G2514" t="b">
        <f>IF('Input and Summary Results'!$J$4="yes",IF(C2514=FALSE,FALSE,IF('Data Transformation'!E2514&lt;$R$10,E2514,$R$10)),IF(C2514=FALSE,FALSE,IF(C2514&lt;$R$10,C2514,$R$10)))</f>
        <v>0</v>
      </c>
      <c r="H2514" t="b">
        <f>IF('Input and Summary Results'!$J$4="yes",'Data Transformation'!F2514,'Data Transformation'!D2514)</f>
        <v>0</v>
      </c>
      <c r="I2514" t="str">
        <f t="shared" si="148"/>
        <v/>
      </c>
    </row>
    <row r="2515" spans="2:9" x14ac:dyDescent="0.55000000000000004">
      <c r="B2515" t="b">
        <f>IF('Input and Summary Results'!D2097=0,FALSE,'Input and Summary Results'!$B2097)</f>
        <v>0</v>
      </c>
      <c r="C2515" t="b">
        <f>IF(OR(B2515=0,'Input and Summary Results'!D2097=0,'Input and Summary Results'!D2097=""),FALSE,'Input and Summary Results'!$D2097)</f>
        <v>0</v>
      </c>
      <c r="D2515" t="b">
        <f>IF(OR(B2515=0,'Input and Summary Results'!E2097=0),FALSE,'Input and Summary Results'!$E2097)</f>
        <v>0</v>
      </c>
      <c r="E2515" t="b">
        <f t="shared" si="146"/>
        <v>0</v>
      </c>
      <c r="F2515" t="b">
        <f t="shared" si="147"/>
        <v>0</v>
      </c>
      <c r="G2515" t="b">
        <f>IF('Input and Summary Results'!$J$4="yes",IF(C2515=FALSE,FALSE,IF('Data Transformation'!E2515&lt;$R$10,E2515,$R$10)),IF(C2515=FALSE,FALSE,IF(C2515&lt;$R$10,C2515,$R$10)))</f>
        <v>0</v>
      </c>
      <c r="H2515" t="b">
        <f>IF('Input and Summary Results'!$J$4="yes",'Data Transformation'!F2515,'Data Transformation'!D2515)</f>
        <v>0</v>
      </c>
      <c r="I2515" t="str">
        <f t="shared" si="148"/>
        <v/>
      </c>
    </row>
    <row r="2516" spans="2:9" x14ac:dyDescent="0.55000000000000004">
      <c r="B2516" t="b">
        <f>IF('Input and Summary Results'!D2098=0,FALSE,'Input and Summary Results'!$B2098)</f>
        <v>0</v>
      </c>
      <c r="C2516" t="b">
        <f>IF(OR(B2516=0,'Input and Summary Results'!D2098=0,'Input and Summary Results'!D2098=""),FALSE,'Input and Summary Results'!$D2098)</f>
        <v>0</v>
      </c>
      <c r="D2516" t="b">
        <f>IF(OR(B2516=0,'Input and Summary Results'!E2098=0),FALSE,'Input and Summary Results'!$E2098)</f>
        <v>0</v>
      </c>
      <c r="E2516" t="b">
        <f t="shared" si="146"/>
        <v>0</v>
      </c>
      <c r="F2516" t="b">
        <f t="shared" si="147"/>
        <v>0</v>
      </c>
      <c r="G2516" t="b">
        <f>IF('Input and Summary Results'!$J$4="yes",IF(C2516=FALSE,FALSE,IF('Data Transformation'!E2516&lt;$R$10,E2516,$R$10)),IF(C2516=FALSE,FALSE,IF(C2516&lt;$R$10,C2516,$R$10)))</f>
        <v>0</v>
      </c>
      <c r="H2516" t="b">
        <f>IF('Input and Summary Results'!$J$4="yes",'Data Transformation'!F2516,'Data Transformation'!D2516)</f>
        <v>0</v>
      </c>
      <c r="I2516" t="str">
        <f t="shared" si="148"/>
        <v/>
      </c>
    </row>
    <row r="2517" spans="2:9" x14ac:dyDescent="0.55000000000000004">
      <c r="B2517" t="b">
        <f>IF('Input and Summary Results'!D2099=0,FALSE,'Input and Summary Results'!$B2099)</f>
        <v>0</v>
      </c>
      <c r="C2517" t="b">
        <f>IF(OR(B2517=0,'Input and Summary Results'!D2099=0,'Input and Summary Results'!D2099=""),FALSE,'Input and Summary Results'!$D2099)</f>
        <v>0</v>
      </c>
      <c r="D2517" t="b">
        <f>IF(OR(B2517=0,'Input and Summary Results'!E2099=0),FALSE,'Input and Summary Results'!$E2099)</f>
        <v>0</v>
      </c>
      <c r="E2517" t="b">
        <f t="shared" si="146"/>
        <v>0</v>
      </c>
      <c r="F2517" t="b">
        <f t="shared" si="147"/>
        <v>0</v>
      </c>
      <c r="G2517" t="b">
        <f>IF('Input and Summary Results'!$J$4="yes",IF(C2517=FALSE,FALSE,IF('Data Transformation'!E2517&lt;$R$10,E2517,$R$10)),IF(C2517=FALSE,FALSE,IF(C2517&lt;$R$10,C2517,$R$10)))</f>
        <v>0</v>
      </c>
      <c r="H2517" t="b">
        <f>IF('Input and Summary Results'!$J$4="yes",'Data Transformation'!F2517,'Data Transformation'!D2517)</f>
        <v>0</v>
      </c>
      <c r="I2517" t="str">
        <f t="shared" si="148"/>
        <v/>
      </c>
    </row>
    <row r="2518" spans="2:9" x14ac:dyDescent="0.55000000000000004">
      <c r="B2518" t="b">
        <f>IF('Input and Summary Results'!D2100=0,FALSE,'Input and Summary Results'!$B2100)</f>
        <v>0</v>
      </c>
      <c r="C2518" t="b">
        <f>IF(OR(B2518=0,'Input and Summary Results'!D2100=0,'Input and Summary Results'!D2100=""),FALSE,'Input and Summary Results'!$D2100)</f>
        <v>0</v>
      </c>
      <c r="D2518" t="b">
        <f>IF(OR(B2518=0,'Input and Summary Results'!E2100=0),FALSE,'Input and Summary Results'!$E2100)</f>
        <v>0</v>
      </c>
      <c r="E2518" t="b">
        <f t="shared" si="146"/>
        <v>0</v>
      </c>
      <c r="F2518" t="b">
        <f t="shared" si="147"/>
        <v>0</v>
      </c>
      <c r="G2518" t="b">
        <f>IF('Input and Summary Results'!$J$4="yes",IF(C2518=FALSE,FALSE,IF('Data Transformation'!E2518&lt;$R$10,E2518,$R$10)),IF(C2518=FALSE,FALSE,IF(C2518&lt;$R$10,C2518,$R$10)))</f>
        <v>0</v>
      </c>
      <c r="H2518" t="b">
        <f>IF('Input and Summary Results'!$J$4="yes",'Data Transformation'!F2518,'Data Transformation'!D2518)</f>
        <v>0</v>
      </c>
      <c r="I2518" t="str">
        <f t="shared" si="148"/>
        <v/>
      </c>
    </row>
    <row r="2519" spans="2:9" x14ac:dyDescent="0.55000000000000004">
      <c r="B2519" t="b">
        <f>IF('Input and Summary Results'!D2101=0,FALSE,'Input and Summary Results'!$B2101)</f>
        <v>0</v>
      </c>
      <c r="C2519" t="b">
        <f>IF(OR(B2519=0,'Input and Summary Results'!D2101=0,'Input and Summary Results'!D2101=""),FALSE,'Input and Summary Results'!$D2101)</f>
        <v>0</v>
      </c>
      <c r="D2519" t="b">
        <f>IF(OR(B2519=0,'Input and Summary Results'!E2101=0),FALSE,'Input and Summary Results'!$E2101)</f>
        <v>0</v>
      </c>
      <c r="E2519" t="b">
        <f t="shared" si="146"/>
        <v>0</v>
      </c>
      <c r="F2519" t="b">
        <f t="shared" si="147"/>
        <v>0</v>
      </c>
      <c r="G2519" t="b">
        <f>IF('Input and Summary Results'!$J$4="yes",IF(C2519=FALSE,FALSE,IF('Data Transformation'!E2519&lt;$R$10,E2519,$R$10)),IF(C2519=FALSE,FALSE,IF(C2519&lt;$R$10,C2519,$R$10)))</f>
        <v>0</v>
      </c>
      <c r="H2519" t="b">
        <f>IF('Input and Summary Results'!$J$4="yes",'Data Transformation'!F2519,'Data Transformation'!D2519)</f>
        <v>0</v>
      </c>
      <c r="I2519" t="str">
        <f t="shared" si="148"/>
        <v/>
      </c>
    </row>
    <row r="2520" spans="2:9" x14ac:dyDescent="0.55000000000000004">
      <c r="B2520" t="b">
        <f>IF('Input and Summary Results'!D2102=0,FALSE,'Input and Summary Results'!$B2102)</f>
        <v>0</v>
      </c>
      <c r="C2520" t="b">
        <f>IF(OR(B2520=0,'Input and Summary Results'!D2102=0,'Input and Summary Results'!D2102=""),FALSE,'Input and Summary Results'!$D2102)</f>
        <v>0</v>
      </c>
      <c r="D2520" t="b">
        <f>IF(OR(B2520=0,'Input and Summary Results'!E2102=0),FALSE,'Input and Summary Results'!$E2102)</f>
        <v>0</v>
      </c>
      <c r="E2520" t="b">
        <f t="shared" si="146"/>
        <v>0</v>
      </c>
      <c r="F2520" t="b">
        <f t="shared" si="147"/>
        <v>0</v>
      </c>
      <c r="G2520" t="b">
        <f>IF('Input and Summary Results'!$J$4="yes",IF(C2520=FALSE,FALSE,IF('Data Transformation'!E2520&lt;$R$10,E2520,$R$10)),IF(C2520=FALSE,FALSE,IF(C2520&lt;$R$10,C2520,$R$10)))</f>
        <v>0</v>
      </c>
      <c r="H2520" t="b">
        <f>IF('Input and Summary Results'!$J$4="yes",'Data Transformation'!F2520,'Data Transformation'!D2520)</f>
        <v>0</v>
      </c>
      <c r="I2520" t="str">
        <f t="shared" si="148"/>
        <v/>
      </c>
    </row>
    <row r="2521" spans="2:9" x14ac:dyDescent="0.55000000000000004">
      <c r="B2521" t="b">
        <f>IF('Input and Summary Results'!D2103=0,FALSE,'Input and Summary Results'!$B2103)</f>
        <v>0</v>
      </c>
      <c r="C2521" t="b">
        <f>IF(OR(B2521=0,'Input and Summary Results'!D2103=0,'Input and Summary Results'!D2103=""),FALSE,'Input and Summary Results'!$D2103)</f>
        <v>0</v>
      </c>
      <c r="D2521" t="b">
        <f>IF(OR(B2521=0,'Input and Summary Results'!E2103=0),FALSE,'Input and Summary Results'!$E2103)</f>
        <v>0</v>
      </c>
      <c r="E2521" t="b">
        <f t="shared" si="146"/>
        <v>0</v>
      </c>
      <c r="F2521" t="b">
        <f t="shared" si="147"/>
        <v>0</v>
      </c>
      <c r="G2521" t="b">
        <f>IF('Input and Summary Results'!$J$4="yes",IF(C2521=FALSE,FALSE,IF('Data Transformation'!E2521&lt;$R$10,E2521,$R$10)),IF(C2521=FALSE,FALSE,IF(C2521&lt;$R$10,C2521,$R$10)))</f>
        <v>0</v>
      </c>
      <c r="H2521" t="b">
        <f>IF('Input and Summary Results'!$J$4="yes",'Data Transformation'!F2521,'Data Transformation'!D2521)</f>
        <v>0</v>
      </c>
      <c r="I2521" t="str">
        <f t="shared" si="148"/>
        <v/>
      </c>
    </row>
    <row r="2522" spans="2:9" x14ac:dyDescent="0.55000000000000004">
      <c r="B2522" t="b">
        <f>IF('Input and Summary Results'!D2104=0,FALSE,'Input and Summary Results'!$B2104)</f>
        <v>0</v>
      </c>
      <c r="C2522" t="b">
        <f>IF(OR(B2522=0,'Input and Summary Results'!D2104=0,'Input and Summary Results'!D2104=""),FALSE,'Input and Summary Results'!$D2104)</f>
        <v>0</v>
      </c>
      <c r="D2522" t="b">
        <f>IF(OR(B2522=0,'Input and Summary Results'!E2104=0),FALSE,'Input and Summary Results'!$E2104)</f>
        <v>0</v>
      </c>
      <c r="E2522" t="b">
        <f t="shared" si="146"/>
        <v>0</v>
      </c>
      <c r="F2522" t="b">
        <f t="shared" si="147"/>
        <v>0</v>
      </c>
      <c r="G2522" t="b">
        <f>IF('Input and Summary Results'!$J$4="yes",IF(C2522=FALSE,FALSE,IF('Data Transformation'!E2522&lt;$R$10,E2522,$R$10)),IF(C2522=FALSE,FALSE,IF(C2522&lt;$R$10,C2522,$R$10)))</f>
        <v>0</v>
      </c>
      <c r="H2522" t="b">
        <f>IF('Input and Summary Results'!$J$4="yes",'Data Transformation'!F2522,'Data Transformation'!D2522)</f>
        <v>0</v>
      </c>
      <c r="I2522" t="str">
        <f t="shared" si="148"/>
        <v/>
      </c>
    </row>
    <row r="2523" spans="2:9" x14ac:dyDescent="0.55000000000000004">
      <c r="B2523" t="b">
        <f>IF('Input and Summary Results'!D2105=0,FALSE,'Input and Summary Results'!$B2105)</f>
        <v>0</v>
      </c>
      <c r="C2523" t="b">
        <f>IF(OR(B2523=0,'Input and Summary Results'!D2105=0,'Input and Summary Results'!D2105=""),FALSE,'Input and Summary Results'!$D2105)</f>
        <v>0</v>
      </c>
      <c r="D2523" t="b">
        <f>IF(OR(B2523=0,'Input and Summary Results'!E2105=0),FALSE,'Input and Summary Results'!$E2105)</f>
        <v>0</v>
      </c>
      <c r="E2523" t="b">
        <f t="shared" si="146"/>
        <v>0</v>
      </c>
      <c r="F2523" t="b">
        <f t="shared" si="147"/>
        <v>0</v>
      </c>
      <c r="G2523" t="b">
        <f>IF('Input and Summary Results'!$J$4="yes",IF(C2523=FALSE,FALSE,IF('Data Transformation'!E2523&lt;$R$10,E2523,$R$10)),IF(C2523=FALSE,FALSE,IF(C2523&lt;$R$10,C2523,$R$10)))</f>
        <v>0</v>
      </c>
      <c r="H2523" t="b">
        <f>IF('Input and Summary Results'!$J$4="yes",'Data Transformation'!F2523,'Data Transformation'!D2523)</f>
        <v>0</v>
      </c>
      <c r="I2523" t="str">
        <f t="shared" si="148"/>
        <v/>
      </c>
    </row>
    <row r="2524" spans="2:9" x14ac:dyDescent="0.55000000000000004">
      <c r="B2524" t="b">
        <f>IF('Input and Summary Results'!D2106=0,FALSE,'Input and Summary Results'!$B2106)</f>
        <v>0</v>
      </c>
      <c r="C2524" t="b">
        <f>IF(OR(B2524=0,'Input and Summary Results'!D2106=0,'Input and Summary Results'!D2106=""),FALSE,'Input and Summary Results'!$D2106)</f>
        <v>0</v>
      </c>
      <c r="D2524" t="b">
        <f>IF(OR(B2524=0,'Input and Summary Results'!E2106=0),FALSE,'Input and Summary Results'!$E2106)</f>
        <v>0</v>
      </c>
      <c r="E2524" t="b">
        <f t="shared" si="146"/>
        <v>0</v>
      </c>
      <c r="F2524" t="b">
        <f t="shared" si="147"/>
        <v>0</v>
      </c>
      <c r="G2524" t="b">
        <f>IF('Input and Summary Results'!$J$4="yes",IF(C2524=FALSE,FALSE,IF('Data Transformation'!E2524&lt;$R$10,E2524,$R$10)),IF(C2524=FALSE,FALSE,IF(C2524&lt;$R$10,C2524,$R$10)))</f>
        <v>0</v>
      </c>
      <c r="H2524" t="b">
        <f>IF('Input and Summary Results'!$J$4="yes",'Data Transformation'!F2524,'Data Transformation'!D2524)</f>
        <v>0</v>
      </c>
      <c r="I2524" t="str">
        <f t="shared" si="148"/>
        <v/>
      </c>
    </row>
    <row r="2525" spans="2:9" x14ac:dyDescent="0.55000000000000004">
      <c r="B2525" t="b">
        <f>IF('Input and Summary Results'!D2107=0,FALSE,'Input and Summary Results'!$B2107)</f>
        <v>0</v>
      </c>
      <c r="C2525" t="b">
        <f>IF(OR(B2525=0,'Input and Summary Results'!D2107=0,'Input and Summary Results'!D2107=""),FALSE,'Input and Summary Results'!$D2107)</f>
        <v>0</v>
      </c>
      <c r="D2525" t="b">
        <f>IF(OR(B2525=0,'Input and Summary Results'!E2107=0),FALSE,'Input and Summary Results'!$E2107)</f>
        <v>0</v>
      </c>
      <c r="E2525" t="b">
        <f t="shared" si="146"/>
        <v>0</v>
      </c>
      <c r="F2525" t="b">
        <f t="shared" si="147"/>
        <v>0</v>
      </c>
      <c r="G2525" t="b">
        <f>IF('Input and Summary Results'!$J$4="yes",IF(C2525=FALSE,FALSE,IF('Data Transformation'!E2525&lt;$R$10,E2525,$R$10)),IF(C2525=FALSE,FALSE,IF(C2525&lt;$R$10,C2525,$R$10)))</f>
        <v>0</v>
      </c>
      <c r="H2525" t="b">
        <f>IF('Input and Summary Results'!$J$4="yes",'Data Transformation'!F2525,'Data Transformation'!D2525)</f>
        <v>0</v>
      </c>
      <c r="I2525" t="str">
        <f t="shared" si="148"/>
        <v/>
      </c>
    </row>
    <row r="2526" spans="2:9" x14ac:dyDescent="0.55000000000000004">
      <c r="B2526" t="b">
        <f>IF('Input and Summary Results'!D2108=0,FALSE,'Input and Summary Results'!$B2108)</f>
        <v>0</v>
      </c>
      <c r="C2526" t="b">
        <f>IF(OR(B2526=0,'Input and Summary Results'!D2108=0,'Input and Summary Results'!D2108=""),FALSE,'Input and Summary Results'!$D2108)</f>
        <v>0</v>
      </c>
      <c r="D2526" t="b">
        <f>IF(OR(B2526=0,'Input and Summary Results'!E2108=0),FALSE,'Input and Summary Results'!$E2108)</f>
        <v>0</v>
      </c>
      <c r="E2526" t="b">
        <f t="shared" si="146"/>
        <v>0</v>
      </c>
      <c r="F2526" t="b">
        <f t="shared" si="147"/>
        <v>0</v>
      </c>
      <c r="G2526" t="b">
        <f>IF('Input and Summary Results'!$J$4="yes",IF(C2526=FALSE,FALSE,IF('Data Transformation'!E2526&lt;$R$10,E2526,$R$10)),IF(C2526=FALSE,FALSE,IF(C2526&lt;$R$10,C2526,$R$10)))</f>
        <v>0</v>
      </c>
      <c r="H2526" t="b">
        <f>IF('Input and Summary Results'!$J$4="yes",'Data Transformation'!F2526,'Data Transformation'!D2526)</f>
        <v>0</v>
      </c>
      <c r="I2526" t="str">
        <f t="shared" si="148"/>
        <v/>
      </c>
    </row>
    <row r="2527" spans="2:9" x14ac:dyDescent="0.55000000000000004">
      <c r="B2527" t="b">
        <f>IF('Input and Summary Results'!D2109=0,FALSE,'Input and Summary Results'!$B2109)</f>
        <v>0</v>
      </c>
      <c r="C2527" t="b">
        <f>IF(OR(B2527=0,'Input and Summary Results'!D2109=0,'Input and Summary Results'!D2109=""),FALSE,'Input and Summary Results'!$D2109)</f>
        <v>0</v>
      </c>
      <c r="D2527" t="b">
        <f>IF(OR(B2527=0,'Input and Summary Results'!E2109=0),FALSE,'Input and Summary Results'!$E2109)</f>
        <v>0</v>
      </c>
      <c r="E2527" t="b">
        <f t="shared" si="146"/>
        <v>0</v>
      </c>
      <c r="F2527" t="b">
        <f t="shared" si="147"/>
        <v>0</v>
      </c>
      <c r="G2527" t="b">
        <f>IF('Input and Summary Results'!$J$4="yes",IF(C2527=FALSE,FALSE,IF('Data Transformation'!E2527&lt;$R$10,E2527,$R$10)),IF(C2527=FALSE,FALSE,IF(C2527&lt;$R$10,C2527,$R$10)))</f>
        <v>0</v>
      </c>
      <c r="H2527" t="b">
        <f>IF('Input and Summary Results'!$J$4="yes",'Data Transformation'!F2527,'Data Transformation'!D2527)</f>
        <v>0</v>
      </c>
      <c r="I2527" t="str">
        <f t="shared" si="148"/>
        <v/>
      </c>
    </row>
    <row r="2528" spans="2:9" x14ac:dyDescent="0.55000000000000004">
      <c r="B2528" t="b">
        <f>IF('Input and Summary Results'!D2110=0,FALSE,'Input and Summary Results'!$B2110)</f>
        <v>0</v>
      </c>
      <c r="C2528" t="b">
        <f>IF(OR(B2528=0,'Input and Summary Results'!D2110=0,'Input and Summary Results'!D2110=""),FALSE,'Input and Summary Results'!$D2110)</f>
        <v>0</v>
      </c>
      <c r="D2528" t="b">
        <f>IF(OR(B2528=0,'Input and Summary Results'!E2110=0),FALSE,'Input and Summary Results'!$E2110)</f>
        <v>0</v>
      </c>
      <c r="E2528" t="b">
        <f t="shared" si="146"/>
        <v>0</v>
      </c>
      <c r="F2528" t="b">
        <f t="shared" si="147"/>
        <v>0</v>
      </c>
      <c r="G2528" t="b">
        <f>IF('Input and Summary Results'!$J$4="yes",IF(C2528=FALSE,FALSE,IF('Data Transformation'!E2528&lt;$R$10,E2528,$R$10)),IF(C2528=FALSE,FALSE,IF(C2528&lt;$R$10,C2528,$R$10)))</f>
        <v>0</v>
      </c>
      <c r="H2528" t="b">
        <f>IF('Input and Summary Results'!$J$4="yes",'Data Transformation'!F2528,'Data Transformation'!D2528)</f>
        <v>0</v>
      </c>
      <c r="I2528" t="str">
        <f t="shared" si="148"/>
        <v/>
      </c>
    </row>
    <row r="2529" spans="2:9" x14ac:dyDescent="0.55000000000000004">
      <c r="B2529" t="b">
        <f>IF('Input and Summary Results'!D2111=0,FALSE,'Input and Summary Results'!$B2111)</f>
        <v>0</v>
      </c>
      <c r="C2529" t="b">
        <f>IF(OR(B2529=0,'Input and Summary Results'!D2111=0,'Input and Summary Results'!D2111=""),FALSE,'Input and Summary Results'!$D2111)</f>
        <v>0</v>
      </c>
      <c r="D2529" t="b">
        <f>IF(OR(B2529=0,'Input and Summary Results'!E2111=0),FALSE,'Input and Summary Results'!$E2111)</f>
        <v>0</v>
      </c>
      <c r="E2529" t="b">
        <f t="shared" si="146"/>
        <v>0</v>
      </c>
      <c r="F2529" t="b">
        <f t="shared" si="147"/>
        <v>0</v>
      </c>
      <c r="G2529" t="b">
        <f>IF('Input and Summary Results'!$J$4="yes",IF(C2529=FALSE,FALSE,IF('Data Transformation'!E2529&lt;$R$10,E2529,$R$10)),IF(C2529=FALSE,FALSE,IF(C2529&lt;$R$10,C2529,$R$10)))</f>
        <v>0</v>
      </c>
      <c r="H2529" t="b">
        <f>IF('Input and Summary Results'!$J$4="yes",'Data Transformation'!F2529,'Data Transformation'!D2529)</f>
        <v>0</v>
      </c>
      <c r="I2529" t="str">
        <f t="shared" si="148"/>
        <v/>
      </c>
    </row>
    <row r="2530" spans="2:9" x14ac:dyDescent="0.55000000000000004">
      <c r="B2530" t="b">
        <f>IF('Input and Summary Results'!D2112=0,FALSE,'Input and Summary Results'!$B2112)</f>
        <v>0</v>
      </c>
      <c r="C2530" t="b">
        <f>IF(OR(B2530=0,'Input and Summary Results'!D2112=0,'Input and Summary Results'!D2112=""),FALSE,'Input and Summary Results'!$D2112)</f>
        <v>0</v>
      </c>
      <c r="D2530" t="b">
        <f>IF(OR(B2530=0,'Input and Summary Results'!E2112=0),FALSE,'Input and Summary Results'!$E2112)</f>
        <v>0</v>
      </c>
      <c r="E2530" t="b">
        <f t="shared" si="146"/>
        <v>0</v>
      </c>
      <c r="F2530" t="b">
        <f t="shared" si="147"/>
        <v>0</v>
      </c>
      <c r="G2530" t="b">
        <f>IF('Input and Summary Results'!$J$4="yes",IF(C2530=FALSE,FALSE,IF('Data Transformation'!E2530&lt;$R$10,E2530,$R$10)),IF(C2530=FALSE,FALSE,IF(C2530&lt;$R$10,C2530,$R$10)))</f>
        <v>0</v>
      </c>
      <c r="H2530" t="b">
        <f>IF('Input and Summary Results'!$J$4="yes",'Data Transformation'!F2530,'Data Transformation'!D2530)</f>
        <v>0</v>
      </c>
      <c r="I2530" t="str">
        <f t="shared" si="148"/>
        <v/>
      </c>
    </row>
    <row r="2531" spans="2:9" x14ac:dyDescent="0.55000000000000004">
      <c r="B2531" t="b">
        <f>IF('Input and Summary Results'!D2113=0,FALSE,'Input and Summary Results'!$B2113)</f>
        <v>0</v>
      </c>
      <c r="C2531" t="b">
        <f>IF(OR(B2531=0,'Input and Summary Results'!D2113=0,'Input and Summary Results'!D2113=""),FALSE,'Input and Summary Results'!$D2113)</f>
        <v>0</v>
      </c>
      <c r="D2531" t="b">
        <f>IF(OR(B2531=0,'Input and Summary Results'!E2113=0),FALSE,'Input and Summary Results'!$E2113)</f>
        <v>0</v>
      </c>
      <c r="E2531" t="b">
        <f t="shared" si="146"/>
        <v>0</v>
      </c>
      <c r="F2531" t="b">
        <f t="shared" si="147"/>
        <v>0</v>
      </c>
      <c r="G2531" t="b">
        <f>IF('Input and Summary Results'!$J$4="yes",IF(C2531=FALSE,FALSE,IF('Data Transformation'!E2531&lt;$R$10,E2531,$R$10)),IF(C2531=FALSE,FALSE,IF(C2531&lt;$R$10,C2531,$R$10)))</f>
        <v>0</v>
      </c>
      <c r="H2531" t="b">
        <f>IF('Input and Summary Results'!$J$4="yes",'Data Transformation'!F2531,'Data Transformation'!D2531)</f>
        <v>0</v>
      </c>
      <c r="I2531" t="str">
        <f t="shared" si="148"/>
        <v/>
      </c>
    </row>
    <row r="2532" spans="2:9" x14ac:dyDescent="0.55000000000000004">
      <c r="B2532" t="b">
        <f>IF('Input and Summary Results'!D2114=0,FALSE,'Input and Summary Results'!$B2114)</f>
        <v>0</v>
      </c>
      <c r="C2532" t="b">
        <f>IF(OR(B2532=0,'Input and Summary Results'!D2114=0,'Input and Summary Results'!D2114=""),FALSE,'Input and Summary Results'!$D2114)</f>
        <v>0</v>
      </c>
      <c r="D2532" t="b">
        <f>IF(OR(B2532=0,'Input and Summary Results'!E2114=0),FALSE,'Input and Summary Results'!$E2114)</f>
        <v>0</v>
      </c>
      <c r="E2532" t="b">
        <f t="shared" si="146"/>
        <v>0</v>
      </c>
      <c r="F2532" t="b">
        <f t="shared" si="147"/>
        <v>0</v>
      </c>
      <c r="G2532" t="b">
        <f>IF('Input and Summary Results'!$J$4="yes",IF(C2532=FALSE,FALSE,IF('Data Transformation'!E2532&lt;$R$10,E2532,$R$10)),IF(C2532=FALSE,FALSE,IF(C2532&lt;$R$10,C2532,$R$10)))</f>
        <v>0</v>
      </c>
      <c r="H2532" t="b">
        <f>IF('Input and Summary Results'!$J$4="yes",'Data Transformation'!F2532,'Data Transformation'!D2532)</f>
        <v>0</v>
      </c>
      <c r="I2532" t="str">
        <f t="shared" si="148"/>
        <v/>
      </c>
    </row>
    <row r="2533" spans="2:9" x14ac:dyDescent="0.55000000000000004">
      <c r="B2533" t="b">
        <f>IF('Input and Summary Results'!D2115=0,FALSE,'Input and Summary Results'!$B2115)</f>
        <v>0</v>
      </c>
      <c r="C2533" t="b">
        <f>IF(OR(B2533=0,'Input and Summary Results'!D2115=0,'Input and Summary Results'!D2115=""),FALSE,'Input and Summary Results'!$D2115)</f>
        <v>0</v>
      </c>
      <c r="D2533" t="b">
        <f>IF(OR(B2533=0,'Input and Summary Results'!E2115=0),FALSE,'Input and Summary Results'!$E2115)</f>
        <v>0</v>
      </c>
      <c r="E2533" t="b">
        <f t="shared" si="146"/>
        <v>0</v>
      </c>
      <c r="F2533" t="b">
        <f t="shared" si="147"/>
        <v>0</v>
      </c>
      <c r="G2533" t="b">
        <f>IF('Input and Summary Results'!$J$4="yes",IF(C2533=FALSE,FALSE,IF('Data Transformation'!E2533&lt;$R$10,E2533,$R$10)),IF(C2533=FALSE,FALSE,IF(C2533&lt;$R$10,C2533,$R$10)))</f>
        <v>0</v>
      </c>
      <c r="H2533" t="b">
        <f>IF('Input and Summary Results'!$J$4="yes",'Data Transformation'!F2533,'Data Transformation'!D2533)</f>
        <v>0</v>
      </c>
      <c r="I2533" t="str">
        <f t="shared" si="148"/>
        <v/>
      </c>
    </row>
    <row r="2534" spans="2:9" x14ac:dyDescent="0.55000000000000004">
      <c r="B2534" t="b">
        <f>IF('Input and Summary Results'!D2116=0,FALSE,'Input and Summary Results'!$B2116)</f>
        <v>0</v>
      </c>
      <c r="C2534" t="b">
        <f>IF(OR(B2534=0,'Input and Summary Results'!D2116=0,'Input and Summary Results'!D2116=""),FALSE,'Input and Summary Results'!$D2116)</f>
        <v>0</v>
      </c>
      <c r="D2534" t="b">
        <f>IF(OR(B2534=0,'Input and Summary Results'!E2116=0),FALSE,'Input and Summary Results'!$E2116)</f>
        <v>0</v>
      </c>
      <c r="E2534" t="b">
        <f t="shared" si="146"/>
        <v>0</v>
      </c>
      <c r="F2534" t="b">
        <f t="shared" si="147"/>
        <v>0</v>
      </c>
      <c r="G2534" t="b">
        <f>IF('Input and Summary Results'!$J$4="yes",IF(C2534=FALSE,FALSE,IF('Data Transformation'!E2534&lt;$R$10,E2534,$R$10)),IF(C2534=FALSE,FALSE,IF(C2534&lt;$R$10,C2534,$R$10)))</f>
        <v>0</v>
      </c>
      <c r="H2534" t="b">
        <f>IF('Input and Summary Results'!$J$4="yes",'Data Transformation'!F2534,'Data Transformation'!D2534)</f>
        <v>0</v>
      </c>
      <c r="I2534" t="str">
        <f t="shared" si="148"/>
        <v/>
      </c>
    </row>
    <row r="2535" spans="2:9" x14ac:dyDescent="0.55000000000000004">
      <c r="B2535" t="b">
        <f>IF('Input and Summary Results'!D2117=0,FALSE,'Input and Summary Results'!$B2117)</f>
        <v>0</v>
      </c>
      <c r="C2535" t="b">
        <f>IF(OR(B2535=0,'Input and Summary Results'!D2117=0,'Input and Summary Results'!D2117=""),FALSE,'Input and Summary Results'!$D2117)</f>
        <v>0</v>
      </c>
      <c r="D2535" t="b">
        <f>IF(OR(B2535=0,'Input and Summary Results'!E2117=0),FALSE,'Input and Summary Results'!$E2117)</f>
        <v>0</v>
      </c>
      <c r="E2535" t="b">
        <f t="shared" si="146"/>
        <v>0</v>
      </c>
      <c r="F2535" t="b">
        <f t="shared" si="147"/>
        <v>0</v>
      </c>
      <c r="G2535" t="b">
        <f>IF('Input and Summary Results'!$J$4="yes",IF(C2535=FALSE,FALSE,IF('Data Transformation'!E2535&lt;$R$10,E2535,$R$10)),IF(C2535=FALSE,FALSE,IF(C2535&lt;$R$10,C2535,$R$10)))</f>
        <v>0</v>
      </c>
      <c r="H2535" t="b">
        <f>IF('Input and Summary Results'!$J$4="yes",'Data Transformation'!F2535,'Data Transformation'!D2535)</f>
        <v>0</v>
      </c>
      <c r="I2535" t="str">
        <f t="shared" si="148"/>
        <v/>
      </c>
    </row>
    <row r="2536" spans="2:9" x14ac:dyDescent="0.55000000000000004">
      <c r="B2536" t="b">
        <f>IF('Input and Summary Results'!D2118=0,FALSE,'Input and Summary Results'!$B2118)</f>
        <v>0</v>
      </c>
      <c r="C2536" t="b">
        <f>IF(OR(B2536=0,'Input and Summary Results'!D2118=0,'Input and Summary Results'!D2118=""),FALSE,'Input and Summary Results'!$D2118)</f>
        <v>0</v>
      </c>
      <c r="D2536" t="b">
        <f>IF(OR(B2536=0,'Input and Summary Results'!E2118=0),FALSE,'Input and Summary Results'!$E2118)</f>
        <v>0</v>
      </c>
      <c r="E2536" t="b">
        <f t="shared" si="146"/>
        <v>0</v>
      </c>
      <c r="F2536" t="b">
        <f t="shared" si="147"/>
        <v>0</v>
      </c>
      <c r="G2536" t="b">
        <f>IF('Input and Summary Results'!$J$4="yes",IF(C2536=FALSE,FALSE,IF('Data Transformation'!E2536&lt;$R$10,E2536,$R$10)),IF(C2536=FALSE,FALSE,IF(C2536&lt;$R$10,C2536,$R$10)))</f>
        <v>0</v>
      </c>
      <c r="H2536" t="b">
        <f>IF('Input and Summary Results'!$J$4="yes",'Data Transformation'!F2536,'Data Transformation'!D2536)</f>
        <v>0</v>
      </c>
      <c r="I2536" t="str">
        <f t="shared" si="148"/>
        <v/>
      </c>
    </row>
    <row r="2537" spans="2:9" x14ac:dyDescent="0.55000000000000004">
      <c r="B2537" t="b">
        <f>IF('Input and Summary Results'!D2119=0,FALSE,'Input and Summary Results'!$B2119)</f>
        <v>0</v>
      </c>
      <c r="C2537" t="b">
        <f>IF(OR(B2537=0,'Input and Summary Results'!D2119=0,'Input and Summary Results'!D2119=""),FALSE,'Input and Summary Results'!$D2119)</f>
        <v>0</v>
      </c>
      <c r="D2537" t="b">
        <f>IF(OR(B2537=0,'Input and Summary Results'!E2119=0),FALSE,'Input and Summary Results'!$E2119)</f>
        <v>0</v>
      </c>
      <c r="E2537" t="b">
        <f t="shared" si="146"/>
        <v>0</v>
      </c>
      <c r="F2537" t="b">
        <f t="shared" si="147"/>
        <v>0</v>
      </c>
      <c r="G2537" t="b">
        <f>IF('Input and Summary Results'!$J$4="yes",IF(C2537=FALSE,FALSE,IF('Data Transformation'!E2537&lt;$R$10,E2537,$R$10)),IF(C2537=FALSE,FALSE,IF(C2537&lt;$R$10,C2537,$R$10)))</f>
        <v>0</v>
      </c>
      <c r="H2537" t="b">
        <f>IF('Input and Summary Results'!$J$4="yes",'Data Transformation'!F2537,'Data Transformation'!D2537)</f>
        <v>0</v>
      </c>
      <c r="I2537" t="str">
        <f t="shared" si="148"/>
        <v/>
      </c>
    </row>
    <row r="2538" spans="2:9" x14ac:dyDescent="0.55000000000000004">
      <c r="B2538" t="b">
        <f>IF('Input and Summary Results'!D2120=0,FALSE,'Input and Summary Results'!$B2120)</f>
        <v>0</v>
      </c>
      <c r="C2538" t="b">
        <f>IF(OR(B2538=0,'Input and Summary Results'!D2120=0,'Input and Summary Results'!D2120=""),FALSE,'Input and Summary Results'!$D2120)</f>
        <v>0</v>
      </c>
      <c r="D2538" t="b">
        <f>IF(OR(B2538=0,'Input and Summary Results'!E2120=0),FALSE,'Input and Summary Results'!$E2120)</f>
        <v>0</v>
      </c>
      <c r="E2538" t="b">
        <f t="shared" ref="E2538:E2601" si="149">IF(C2538=FALSE,FALSE,LOG10(C2538))</f>
        <v>0</v>
      </c>
      <c r="F2538" t="b">
        <f t="shared" ref="F2538:F2601" si="150">IF(D2538=FALSE, FALSE,0.434*D2538/C2538)</f>
        <v>0</v>
      </c>
      <c r="G2538" t="b">
        <f>IF('Input and Summary Results'!$J$4="yes",IF(C2538=FALSE,FALSE,IF('Data Transformation'!E2538&lt;$R$10,E2538,$R$10)),IF(C2538=FALSE,FALSE,IF(C2538&lt;$R$10,C2538,$R$10)))</f>
        <v>0</v>
      </c>
      <c r="H2538" t="b">
        <f>IF('Input and Summary Results'!$J$4="yes",'Data Transformation'!F2538,'Data Transformation'!D2538)</f>
        <v>0</v>
      </c>
      <c r="I2538" t="str">
        <f t="shared" si="148"/>
        <v/>
      </c>
    </row>
    <row r="2539" spans="2:9" x14ac:dyDescent="0.55000000000000004">
      <c r="B2539" t="b">
        <f>IF('Input and Summary Results'!D2121=0,FALSE,'Input and Summary Results'!$B2121)</f>
        <v>0</v>
      </c>
      <c r="C2539" t="b">
        <f>IF(OR(B2539=0,'Input and Summary Results'!D2121=0,'Input and Summary Results'!D2121=""),FALSE,'Input and Summary Results'!$D2121)</f>
        <v>0</v>
      </c>
      <c r="D2539" t="b">
        <f>IF(OR(B2539=0,'Input and Summary Results'!E2121=0),FALSE,'Input and Summary Results'!$E2121)</f>
        <v>0</v>
      </c>
      <c r="E2539" t="b">
        <f t="shared" si="149"/>
        <v>0</v>
      </c>
      <c r="F2539" t="b">
        <f t="shared" si="150"/>
        <v>0</v>
      </c>
      <c r="G2539" t="b">
        <f>IF('Input and Summary Results'!$J$4="yes",IF(C2539=FALSE,FALSE,IF('Data Transformation'!E2539&lt;$R$10,E2539,$R$10)),IF(C2539=FALSE,FALSE,IF(C2539&lt;$R$10,C2539,$R$10)))</f>
        <v>0</v>
      </c>
      <c r="H2539" t="b">
        <f>IF('Input and Summary Results'!$J$4="yes",'Data Transformation'!F2539,'Data Transformation'!D2539)</f>
        <v>0</v>
      </c>
      <c r="I2539" t="str">
        <f t="shared" si="148"/>
        <v/>
      </c>
    </row>
    <row r="2540" spans="2:9" x14ac:dyDescent="0.55000000000000004">
      <c r="B2540" t="b">
        <f>IF('Input and Summary Results'!D2122=0,FALSE,'Input and Summary Results'!$B2122)</f>
        <v>0</v>
      </c>
      <c r="C2540" t="b">
        <f>IF(OR(B2540=0,'Input and Summary Results'!D2122=0,'Input and Summary Results'!D2122=""),FALSE,'Input and Summary Results'!$D2122)</f>
        <v>0</v>
      </c>
      <c r="D2540" t="b">
        <f>IF(OR(B2540=0,'Input and Summary Results'!E2122=0),FALSE,'Input and Summary Results'!$E2122)</f>
        <v>0</v>
      </c>
      <c r="E2540" t="b">
        <f t="shared" si="149"/>
        <v>0</v>
      </c>
      <c r="F2540" t="b">
        <f t="shared" si="150"/>
        <v>0</v>
      </c>
      <c r="G2540" t="b">
        <f>IF('Input and Summary Results'!$J$4="yes",IF(C2540=FALSE,FALSE,IF('Data Transformation'!E2540&lt;$R$10,E2540,$R$10)),IF(C2540=FALSE,FALSE,IF(C2540&lt;$R$10,C2540,$R$10)))</f>
        <v>0</v>
      </c>
      <c r="H2540" t="b">
        <f>IF('Input and Summary Results'!$J$4="yes",'Data Transformation'!F2540,'Data Transformation'!D2540)</f>
        <v>0</v>
      </c>
      <c r="I2540" t="str">
        <f t="shared" si="148"/>
        <v/>
      </c>
    </row>
    <row r="2541" spans="2:9" x14ac:dyDescent="0.55000000000000004">
      <c r="B2541" t="b">
        <f>IF('Input and Summary Results'!D2123=0,FALSE,'Input and Summary Results'!$B2123)</f>
        <v>0</v>
      </c>
      <c r="C2541" t="b">
        <f>IF(OR(B2541=0,'Input and Summary Results'!D2123=0,'Input and Summary Results'!D2123=""),FALSE,'Input and Summary Results'!$D2123)</f>
        <v>0</v>
      </c>
      <c r="D2541" t="b">
        <f>IF(OR(B2541=0,'Input and Summary Results'!E2123=0),FALSE,'Input and Summary Results'!$E2123)</f>
        <v>0</v>
      </c>
      <c r="E2541" t="b">
        <f t="shared" si="149"/>
        <v>0</v>
      </c>
      <c r="F2541" t="b">
        <f t="shared" si="150"/>
        <v>0</v>
      </c>
      <c r="G2541" t="b">
        <f>IF('Input and Summary Results'!$J$4="yes",IF(C2541=FALSE,FALSE,IF('Data Transformation'!E2541&lt;$R$10,E2541,$R$10)),IF(C2541=FALSE,FALSE,IF(C2541&lt;$R$10,C2541,$R$10)))</f>
        <v>0</v>
      </c>
      <c r="H2541" t="b">
        <f>IF('Input and Summary Results'!$J$4="yes",'Data Transformation'!F2541,'Data Transformation'!D2541)</f>
        <v>0</v>
      </c>
      <c r="I2541" t="str">
        <f t="shared" si="148"/>
        <v/>
      </c>
    </row>
    <row r="2542" spans="2:9" x14ac:dyDescent="0.55000000000000004">
      <c r="B2542" t="b">
        <f>IF('Input and Summary Results'!D2124=0,FALSE,'Input and Summary Results'!$B2124)</f>
        <v>0</v>
      </c>
      <c r="C2542" t="b">
        <f>IF(OR(B2542=0,'Input and Summary Results'!D2124=0,'Input and Summary Results'!D2124=""),FALSE,'Input and Summary Results'!$D2124)</f>
        <v>0</v>
      </c>
      <c r="D2542" t="b">
        <f>IF(OR(B2542=0,'Input and Summary Results'!E2124=0),FALSE,'Input and Summary Results'!$E2124)</f>
        <v>0</v>
      </c>
      <c r="E2542" t="b">
        <f t="shared" si="149"/>
        <v>0</v>
      </c>
      <c r="F2542" t="b">
        <f t="shared" si="150"/>
        <v>0</v>
      </c>
      <c r="G2542" t="b">
        <f>IF('Input and Summary Results'!$J$4="yes",IF(C2542=FALSE,FALSE,IF('Data Transformation'!E2542&lt;$R$10,E2542,$R$10)),IF(C2542=FALSE,FALSE,IF(C2542&lt;$R$10,C2542,$R$10)))</f>
        <v>0</v>
      </c>
      <c r="H2542" t="b">
        <f>IF('Input and Summary Results'!$J$4="yes",'Data Transformation'!F2542,'Data Transformation'!D2542)</f>
        <v>0</v>
      </c>
      <c r="I2542" t="str">
        <f t="shared" si="148"/>
        <v/>
      </c>
    </row>
    <row r="2543" spans="2:9" x14ac:dyDescent="0.55000000000000004">
      <c r="B2543" t="b">
        <f>IF('Input and Summary Results'!D2125=0,FALSE,'Input and Summary Results'!$B2125)</f>
        <v>0</v>
      </c>
      <c r="C2543" t="b">
        <f>IF(OR(B2543=0,'Input and Summary Results'!D2125=0,'Input and Summary Results'!D2125=""),FALSE,'Input and Summary Results'!$D2125)</f>
        <v>0</v>
      </c>
      <c r="D2543" t="b">
        <f>IF(OR(B2543=0,'Input and Summary Results'!E2125=0),FALSE,'Input and Summary Results'!$E2125)</f>
        <v>0</v>
      </c>
      <c r="E2543" t="b">
        <f t="shared" si="149"/>
        <v>0</v>
      </c>
      <c r="F2543" t="b">
        <f t="shared" si="150"/>
        <v>0</v>
      </c>
      <c r="G2543" t="b">
        <f>IF('Input and Summary Results'!$J$4="yes",IF(C2543=FALSE,FALSE,IF('Data Transformation'!E2543&lt;$R$10,E2543,$R$10)),IF(C2543=FALSE,FALSE,IF(C2543&lt;$R$10,C2543,$R$10)))</f>
        <v>0</v>
      </c>
      <c r="H2543" t="b">
        <f>IF('Input and Summary Results'!$J$4="yes",'Data Transformation'!F2543,'Data Transformation'!D2543)</f>
        <v>0</v>
      </c>
      <c r="I2543" t="str">
        <f t="shared" si="148"/>
        <v/>
      </c>
    </row>
    <row r="2544" spans="2:9" x14ac:dyDescent="0.55000000000000004">
      <c r="B2544" t="b">
        <f>IF('Input and Summary Results'!D2126=0,FALSE,'Input and Summary Results'!$B2126)</f>
        <v>0</v>
      </c>
      <c r="C2544" t="b">
        <f>IF(OR(B2544=0,'Input and Summary Results'!D2126=0,'Input and Summary Results'!D2126=""),FALSE,'Input and Summary Results'!$D2126)</f>
        <v>0</v>
      </c>
      <c r="D2544" t="b">
        <f>IF(OR(B2544=0,'Input and Summary Results'!E2126=0),FALSE,'Input and Summary Results'!$E2126)</f>
        <v>0</v>
      </c>
      <c r="E2544" t="b">
        <f t="shared" si="149"/>
        <v>0</v>
      </c>
      <c r="F2544" t="b">
        <f t="shared" si="150"/>
        <v>0</v>
      </c>
      <c r="G2544" t="b">
        <f>IF('Input and Summary Results'!$J$4="yes",IF(C2544=FALSE,FALSE,IF('Data Transformation'!E2544&lt;$R$10,E2544,$R$10)),IF(C2544=FALSE,FALSE,IF(C2544&lt;$R$10,C2544,$R$10)))</f>
        <v>0</v>
      </c>
      <c r="H2544" t="b">
        <f>IF('Input and Summary Results'!$J$4="yes",'Data Transformation'!F2544,'Data Transformation'!D2544)</f>
        <v>0</v>
      </c>
      <c r="I2544" t="str">
        <f t="shared" si="148"/>
        <v/>
      </c>
    </row>
    <row r="2545" spans="2:9" x14ac:dyDescent="0.55000000000000004">
      <c r="B2545" t="b">
        <f>IF('Input and Summary Results'!D2127=0,FALSE,'Input and Summary Results'!$B2127)</f>
        <v>0</v>
      </c>
      <c r="C2545" t="b">
        <f>IF(OR(B2545=0,'Input and Summary Results'!D2127=0,'Input and Summary Results'!D2127=""),FALSE,'Input and Summary Results'!$D2127)</f>
        <v>0</v>
      </c>
      <c r="D2545" t="b">
        <f>IF(OR(B2545=0,'Input and Summary Results'!E2127=0),FALSE,'Input and Summary Results'!$E2127)</f>
        <v>0</v>
      </c>
      <c r="E2545" t="b">
        <f t="shared" si="149"/>
        <v>0</v>
      </c>
      <c r="F2545" t="b">
        <f t="shared" si="150"/>
        <v>0</v>
      </c>
      <c r="G2545" t="b">
        <f>IF('Input and Summary Results'!$J$4="yes",IF(C2545=FALSE,FALSE,IF('Data Transformation'!E2545&lt;$R$10,E2545,$R$10)),IF(C2545=FALSE,FALSE,IF(C2545&lt;$R$10,C2545,$R$10)))</f>
        <v>0</v>
      </c>
      <c r="H2545" t="b">
        <f>IF('Input and Summary Results'!$J$4="yes",'Data Transformation'!F2545,'Data Transformation'!D2545)</f>
        <v>0</v>
      </c>
      <c r="I2545" t="str">
        <f t="shared" si="148"/>
        <v/>
      </c>
    </row>
    <row r="2546" spans="2:9" x14ac:dyDescent="0.55000000000000004">
      <c r="B2546" t="b">
        <f>IF('Input and Summary Results'!D2128=0,FALSE,'Input and Summary Results'!$B2128)</f>
        <v>0</v>
      </c>
      <c r="C2546" t="b">
        <f>IF(OR(B2546=0,'Input and Summary Results'!D2128=0,'Input and Summary Results'!D2128=""),FALSE,'Input and Summary Results'!$D2128)</f>
        <v>0</v>
      </c>
      <c r="D2546" t="b">
        <f>IF(OR(B2546=0,'Input and Summary Results'!E2128=0),FALSE,'Input and Summary Results'!$E2128)</f>
        <v>0</v>
      </c>
      <c r="E2546" t="b">
        <f t="shared" si="149"/>
        <v>0</v>
      </c>
      <c r="F2546" t="b">
        <f t="shared" si="150"/>
        <v>0</v>
      </c>
      <c r="G2546" t="b">
        <f>IF('Input and Summary Results'!$J$4="yes",IF(C2546=FALSE,FALSE,IF('Data Transformation'!E2546&lt;$R$10,E2546,$R$10)),IF(C2546=FALSE,FALSE,IF(C2546&lt;$R$10,C2546,$R$10)))</f>
        <v>0</v>
      </c>
      <c r="H2546" t="b">
        <f>IF('Input and Summary Results'!$J$4="yes",'Data Transformation'!F2546,'Data Transformation'!D2546)</f>
        <v>0</v>
      </c>
      <c r="I2546" t="str">
        <f t="shared" si="148"/>
        <v/>
      </c>
    </row>
    <row r="2547" spans="2:9" x14ac:dyDescent="0.55000000000000004">
      <c r="B2547" t="b">
        <f>IF('Input and Summary Results'!D2129=0,FALSE,'Input and Summary Results'!$B2129)</f>
        <v>0</v>
      </c>
      <c r="C2547" t="b">
        <f>IF(OR(B2547=0,'Input and Summary Results'!D2129=0,'Input and Summary Results'!D2129=""),FALSE,'Input and Summary Results'!$D2129)</f>
        <v>0</v>
      </c>
      <c r="D2547" t="b">
        <f>IF(OR(B2547=0,'Input and Summary Results'!E2129=0),FALSE,'Input and Summary Results'!$E2129)</f>
        <v>0</v>
      </c>
      <c r="E2547" t="b">
        <f t="shared" si="149"/>
        <v>0</v>
      </c>
      <c r="F2547" t="b">
        <f t="shared" si="150"/>
        <v>0</v>
      </c>
      <c r="G2547" t="b">
        <f>IF('Input and Summary Results'!$J$4="yes",IF(C2547=FALSE,FALSE,IF('Data Transformation'!E2547&lt;$R$10,E2547,$R$10)),IF(C2547=FALSE,FALSE,IF(C2547&lt;$R$10,C2547,$R$10)))</f>
        <v>0</v>
      </c>
      <c r="H2547" t="b">
        <f>IF('Input and Summary Results'!$J$4="yes",'Data Transformation'!F2547,'Data Transformation'!D2547)</f>
        <v>0</v>
      </c>
      <c r="I2547" t="str">
        <f t="shared" si="148"/>
        <v/>
      </c>
    </row>
    <row r="2548" spans="2:9" x14ac:dyDescent="0.55000000000000004">
      <c r="B2548" t="b">
        <f>IF('Input and Summary Results'!D2130=0,FALSE,'Input and Summary Results'!$B2130)</f>
        <v>0</v>
      </c>
      <c r="C2548" t="b">
        <f>IF(OR(B2548=0,'Input and Summary Results'!D2130=0,'Input and Summary Results'!D2130=""),FALSE,'Input and Summary Results'!$D2130)</f>
        <v>0</v>
      </c>
      <c r="D2548" t="b">
        <f>IF(OR(B2548=0,'Input and Summary Results'!E2130=0),FALSE,'Input and Summary Results'!$E2130)</f>
        <v>0</v>
      </c>
      <c r="E2548" t="b">
        <f t="shared" si="149"/>
        <v>0</v>
      </c>
      <c r="F2548" t="b">
        <f t="shared" si="150"/>
        <v>0</v>
      </c>
      <c r="G2548" t="b">
        <f>IF('Input and Summary Results'!$J$4="yes",IF(C2548=FALSE,FALSE,IF('Data Transformation'!E2548&lt;$R$10,E2548,$R$10)),IF(C2548=FALSE,FALSE,IF(C2548&lt;$R$10,C2548,$R$10)))</f>
        <v>0</v>
      </c>
      <c r="H2548" t="b">
        <f>IF('Input and Summary Results'!$J$4="yes",'Data Transformation'!F2548,'Data Transformation'!D2548)</f>
        <v>0</v>
      </c>
      <c r="I2548" t="str">
        <f t="shared" si="148"/>
        <v/>
      </c>
    </row>
    <row r="2549" spans="2:9" x14ac:dyDescent="0.55000000000000004">
      <c r="B2549" t="b">
        <f>IF('Input and Summary Results'!D2131=0,FALSE,'Input and Summary Results'!$B2131)</f>
        <v>0</v>
      </c>
      <c r="C2549" t="b">
        <f>IF(OR(B2549=0,'Input and Summary Results'!D2131=0,'Input and Summary Results'!D2131=""),FALSE,'Input and Summary Results'!$D2131)</f>
        <v>0</v>
      </c>
      <c r="D2549" t="b">
        <f>IF(OR(B2549=0,'Input and Summary Results'!E2131=0),FALSE,'Input and Summary Results'!$E2131)</f>
        <v>0</v>
      </c>
      <c r="E2549" t="b">
        <f t="shared" si="149"/>
        <v>0</v>
      </c>
      <c r="F2549" t="b">
        <f t="shared" si="150"/>
        <v>0</v>
      </c>
      <c r="G2549" t="b">
        <f>IF('Input and Summary Results'!$J$4="yes",IF(C2549=FALSE,FALSE,IF('Data Transformation'!E2549&lt;$R$10,E2549,$R$10)),IF(C2549=FALSE,FALSE,IF(C2549&lt;$R$10,C2549,$R$10)))</f>
        <v>0</v>
      </c>
      <c r="H2549" t="b">
        <f>IF('Input and Summary Results'!$J$4="yes",'Data Transformation'!F2549,'Data Transformation'!D2549)</f>
        <v>0</v>
      </c>
      <c r="I2549" t="str">
        <f t="shared" si="148"/>
        <v/>
      </c>
    </row>
    <row r="2550" spans="2:9" x14ac:dyDescent="0.55000000000000004">
      <c r="B2550" t="b">
        <f>IF('Input and Summary Results'!D2132=0,FALSE,'Input and Summary Results'!$B2132)</f>
        <v>0</v>
      </c>
      <c r="C2550" t="b">
        <f>IF(OR(B2550=0,'Input and Summary Results'!D2132=0,'Input and Summary Results'!D2132=""),FALSE,'Input and Summary Results'!$D2132)</f>
        <v>0</v>
      </c>
      <c r="D2550" t="b">
        <f>IF(OR(B2550=0,'Input and Summary Results'!E2132=0),FALSE,'Input and Summary Results'!$E2132)</f>
        <v>0</v>
      </c>
      <c r="E2550" t="b">
        <f t="shared" si="149"/>
        <v>0</v>
      </c>
      <c r="F2550" t="b">
        <f t="shared" si="150"/>
        <v>0</v>
      </c>
      <c r="G2550" t="b">
        <f>IF('Input and Summary Results'!$J$4="yes",IF(C2550=FALSE,FALSE,IF('Data Transformation'!E2550&lt;$R$10,E2550,$R$10)),IF(C2550=FALSE,FALSE,IF(C2550&lt;$R$10,C2550,$R$10)))</f>
        <v>0</v>
      </c>
      <c r="H2550" t="b">
        <f>IF('Input and Summary Results'!$J$4="yes",'Data Transformation'!F2550,'Data Transformation'!D2550)</f>
        <v>0</v>
      </c>
      <c r="I2550" t="str">
        <f t="shared" si="148"/>
        <v/>
      </c>
    </row>
    <row r="2551" spans="2:9" x14ac:dyDescent="0.55000000000000004">
      <c r="B2551" t="b">
        <f>IF('Input and Summary Results'!D2133=0,FALSE,'Input and Summary Results'!$B2133)</f>
        <v>0</v>
      </c>
      <c r="C2551" t="b">
        <f>IF(OR(B2551=0,'Input and Summary Results'!D2133=0,'Input and Summary Results'!D2133=""),FALSE,'Input and Summary Results'!$D2133)</f>
        <v>0</v>
      </c>
      <c r="D2551" t="b">
        <f>IF(OR(B2551=0,'Input and Summary Results'!E2133=0),FALSE,'Input and Summary Results'!$E2133)</f>
        <v>0</v>
      </c>
      <c r="E2551" t="b">
        <f t="shared" si="149"/>
        <v>0</v>
      </c>
      <c r="F2551" t="b">
        <f t="shared" si="150"/>
        <v>0</v>
      </c>
      <c r="G2551" t="b">
        <f>IF('Input and Summary Results'!$J$4="yes",IF(C2551=FALSE,FALSE,IF('Data Transformation'!E2551&lt;$R$10,E2551,$R$10)),IF(C2551=FALSE,FALSE,IF(C2551&lt;$R$10,C2551,$R$10)))</f>
        <v>0</v>
      </c>
      <c r="H2551" t="b">
        <f>IF('Input and Summary Results'!$J$4="yes",'Data Transformation'!F2551,'Data Transformation'!D2551)</f>
        <v>0</v>
      </c>
      <c r="I2551" t="str">
        <f t="shared" si="148"/>
        <v/>
      </c>
    </row>
    <row r="2552" spans="2:9" x14ac:dyDescent="0.55000000000000004">
      <c r="B2552" t="b">
        <f>IF('Input and Summary Results'!D2134=0,FALSE,'Input and Summary Results'!$B2134)</f>
        <v>0</v>
      </c>
      <c r="C2552" t="b">
        <f>IF(OR(B2552=0,'Input and Summary Results'!D2134=0,'Input and Summary Results'!D2134=""),FALSE,'Input and Summary Results'!$D2134)</f>
        <v>0</v>
      </c>
      <c r="D2552" t="b">
        <f>IF(OR(B2552=0,'Input and Summary Results'!E2134=0),FALSE,'Input and Summary Results'!$E2134)</f>
        <v>0</v>
      </c>
      <c r="E2552" t="b">
        <f t="shared" si="149"/>
        <v>0</v>
      </c>
      <c r="F2552" t="b">
        <f t="shared" si="150"/>
        <v>0</v>
      </c>
      <c r="G2552" t="b">
        <f>IF('Input and Summary Results'!$J$4="yes",IF(C2552=FALSE,FALSE,IF('Data Transformation'!E2552&lt;$R$10,E2552,$R$10)),IF(C2552=FALSE,FALSE,IF(C2552&lt;$R$10,C2552,$R$10)))</f>
        <v>0</v>
      </c>
      <c r="H2552" t="b">
        <f>IF('Input and Summary Results'!$J$4="yes",'Data Transformation'!F2552,'Data Transformation'!D2552)</f>
        <v>0</v>
      </c>
      <c r="I2552" t="str">
        <f t="shared" si="148"/>
        <v/>
      </c>
    </row>
    <row r="2553" spans="2:9" x14ac:dyDescent="0.55000000000000004">
      <c r="B2553" t="b">
        <f>IF('Input and Summary Results'!D2135=0,FALSE,'Input and Summary Results'!$B2135)</f>
        <v>0</v>
      </c>
      <c r="C2553" t="b">
        <f>IF(OR(B2553=0,'Input and Summary Results'!D2135=0,'Input and Summary Results'!D2135=""),FALSE,'Input and Summary Results'!$D2135)</f>
        <v>0</v>
      </c>
      <c r="D2553" t="b">
        <f>IF(OR(B2553=0,'Input and Summary Results'!E2135=0),FALSE,'Input and Summary Results'!$E2135)</f>
        <v>0</v>
      </c>
      <c r="E2553" t="b">
        <f t="shared" si="149"/>
        <v>0</v>
      </c>
      <c r="F2553" t="b">
        <f t="shared" si="150"/>
        <v>0</v>
      </c>
      <c r="G2553" t="b">
        <f>IF('Input and Summary Results'!$J$4="yes",IF(C2553=FALSE,FALSE,IF('Data Transformation'!E2553&lt;$R$10,E2553,$R$10)),IF(C2553=FALSE,FALSE,IF(C2553&lt;$R$10,C2553,$R$10)))</f>
        <v>0</v>
      </c>
      <c r="H2553" t="b">
        <f>IF('Input and Summary Results'!$J$4="yes",'Data Transformation'!F2553,'Data Transformation'!D2553)</f>
        <v>0</v>
      </c>
      <c r="I2553" t="str">
        <f t="shared" si="148"/>
        <v/>
      </c>
    </row>
    <row r="2554" spans="2:9" x14ac:dyDescent="0.55000000000000004">
      <c r="B2554" t="b">
        <f>IF('Input and Summary Results'!D2136=0,FALSE,'Input and Summary Results'!$B2136)</f>
        <v>0</v>
      </c>
      <c r="C2554" t="b">
        <f>IF(OR(B2554=0,'Input and Summary Results'!D2136=0,'Input and Summary Results'!D2136=""),FALSE,'Input and Summary Results'!$D2136)</f>
        <v>0</v>
      </c>
      <c r="D2554" t="b">
        <f>IF(OR(B2554=0,'Input and Summary Results'!E2136=0),FALSE,'Input and Summary Results'!$E2136)</f>
        <v>0</v>
      </c>
      <c r="E2554" t="b">
        <f t="shared" si="149"/>
        <v>0</v>
      </c>
      <c r="F2554" t="b">
        <f t="shared" si="150"/>
        <v>0</v>
      </c>
      <c r="G2554" t="b">
        <f>IF('Input and Summary Results'!$J$4="yes",IF(C2554=FALSE,FALSE,IF('Data Transformation'!E2554&lt;$R$10,E2554,$R$10)),IF(C2554=FALSE,FALSE,IF(C2554&lt;$R$10,C2554,$R$10)))</f>
        <v>0</v>
      </c>
      <c r="H2554" t="b">
        <f>IF('Input and Summary Results'!$J$4="yes",'Data Transformation'!F2554,'Data Transformation'!D2554)</f>
        <v>0</v>
      </c>
      <c r="I2554" t="str">
        <f t="shared" si="148"/>
        <v/>
      </c>
    </row>
    <row r="2555" spans="2:9" x14ac:dyDescent="0.55000000000000004">
      <c r="B2555" t="b">
        <f>IF('Input and Summary Results'!D2137=0,FALSE,'Input and Summary Results'!$B2137)</f>
        <v>0</v>
      </c>
      <c r="C2555" t="b">
        <f>IF(OR(B2555=0,'Input and Summary Results'!D2137=0,'Input and Summary Results'!D2137=""),FALSE,'Input and Summary Results'!$D2137)</f>
        <v>0</v>
      </c>
      <c r="D2555" t="b">
        <f>IF(OR(B2555=0,'Input and Summary Results'!E2137=0),FALSE,'Input and Summary Results'!$E2137)</f>
        <v>0</v>
      </c>
      <c r="E2555" t="b">
        <f t="shared" si="149"/>
        <v>0</v>
      </c>
      <c r="F2555" t="b">
        <f t="shared" si="150"/>
        <v>0</v>
      </c>
      <c r="G2555" t="b">
        <f>IF('Input and Summary Results'!$J$4="yes",IF(C2555=FALSE,FALSE,IF('Data Transformation'!E2555&lt;$R$10,E2555,$R$10)),IF(C2555=FALSE,FALSE,IF(C2555&lt;$R$10,C2555,$R$10)))</f>
        <v>0</v>
      </c>
      <c r="H2555" t="b">
        <f>IF('Input and Summary Results'!$J$4="yes",'Data Transformation'!F2555,'Data Transformation'!D2555)</f>
        <v>0</v>
      </c>
      <c r="I2555" t="str">
        <f t="shared" si="148"/>
        <v/>
      </c>
    </row>
    <row r="2556" spans="2:9" x14ac:dyDescent="0.55000000000000004">
      <c r="B2556" t="b">
        <f>IF('Input and Summary Results'!D2138=0,FALSE,'Input and Summary Results'!$B2138)</f>
        <v>0</v>
      </c>
      <c r="C2556" t="b">
        <f>IF(OR(B2556=0,'Input and Summary Results'!D2138=0,'Input and Summary Results'!D2138=""),FALSE,'Input and Summary Results'!$D2138)</f>
        <v>0</v>
      </c>
      <c r="D2556" t="b">
        <f>IF(OR(B2556=0,'Input and Summary Results'!E2138=0),FALSE,'Input and Summary Results'!$E2138)</f>
        <v>0</v>
      </c>
      <c r="E2556" t="b">
        <f t="shared" si="149"/>
        <v>0</v>
      </c>
      <c r="F2556" t="b">
        <f t="shared" si="150"/>
        <v>0</v>
      </c>
      <c r="G2556" t="b">
        <f>IF('Input and Summary Results'!$J$4="yes",IF(C2556=FALSE,FALSE,IF('Data Transformation'!E2556&lt;$R$10,E2556,$R$10)),IF(C2556=FALSE,FALSE,IF(C2556&lt;$R$10,C2556,$R$10)))</f>
        <v>0</v>
      </c>
      <c r="H2556" t="b">
        <f>IF('Input and Summary Results'!$J$4="yes",'Data Transformation'!F2556,'Data Transformation'!D2556)</f>
        <v>0</v>
      </c>
      <c r="I2556" t="str">
        <f t="shared" si="148"/>
        <v/>
      </c>
    </row>
    <row r="2557" spans="2:9" x14ac:dyDescent="0.55000000000000004">
      <c r="B2557" t="b">
        <f>IF('Input and Summary Results'!D2139=0,FALSE,'Input and Summary Results'!$B2139)</f>
        <v>0</v>
      </c>
      <c r="C2557" t="b">
        <f>IF(OR(B2557=0,'Input and Summary Results'!D2139=0,'Input and Summary Results'!D2139=""),FALSE,'Input and Summary Results'!$D2139)</f>
        <v>0</v>
      </c>
      <c r="D2557" t="b">
        <f>IF(OR(B2557=0,'Input and Summary Results'!E2139=0),FALSE,'Input and Summary Results'!$E2139)</f>
        <v>0</v>
      </c>
      <c r="E2557" t="b">
        <f t="shared" si="149"/>
        <v>0</v>
      </c>
      <c r="F2557" t="b">
        <f t="shared" si="150"/>
        <v>0</v>
      </c>
      <c r="G2557" t="b">
        <f>IF('Input and Summary Results'!$J$4="yes",IF(C2557=FALSE,FALSE,IF('Data Transformation'!E2557&lt;$R$10,E2557,$R$10)),IF(C2557=FALSE,FALSE,IF(C2557&lt;$R$10,C2557,$R$10)))</f>
        <v>0</v>
      </c>
      <c r="H2557" t="b">
        <f>IF('Input and Summary Results'!$J$4="yes",'Data Transformation'!F2557,'Data Transformation'!D2557)</f>
        <v>0</v>
      </c>
      <c r="I2557" t="str">
        <f t="shared" si="148"/>
        <v/>
      </c>
    </row>
    <row r="2558" spans="2:9" x14ac:dyDescent="0.55000000000000004">
      <c r="B2558" t="b">
        <f>IF('Input and Summary Results'!D2140=0,FALSE,'Input and Summary Results'!$B2140)</f>
        <v>0</v>
      </c>
      <c r="C2558" t="b">
        <f>IF(OR(B2558=0,'Input and Summary Results'!D2140=0,'Input and Summary Results'!D2140=""),FALSE,'Input and Summary Results'!$D2140)</f>
        <v>0</v>
      </c>
      <c r="D2558" t="b">
        <f>IF(OR(B2558=0,'Input and Summary Results'!E2140=0),FALSE,'Input and Summary Results'!$E2140)</f>
        <v>0</v>
      </c>
      <c r="E2558" t="b">
        <f t="shared" si="149"/>
        <v>0</v>
      </c>
      <c r="F2558" t="b">
        <f t="shared" si="150"/>
        <v>0</v>
      </c>
      <c r="G2558" t="b">
        <f>IF('Input and Summary Results'!$J$4="yes",IF(C2558=FALSE,FALSE,IF('Data Transformation'!E2558&lt;$R$10,E2558,$R$10)),IF(C2558=FALSE,FALSE,IF(C2558&lt;$R$10,C2558,$R$10)))</f>
        <v>0</v>
      </c>
      <c r="H2558" t="b">
        <f>IF('Input and Summary Results'!$J$4="yes",'Data Transformation'!F2558,'Data Transformation'!D2558)</f>
        <v>0</v>
      </c>
      <c r="I2558" t="str">
        <f t="shared" si="148"/>
        <v/>
      </c>
    </row>
    <row r="2559" spans="2:9" x14ac:dyDescent="0.55000000000000004">
      <c r="B2559" t="b">
        <f>IF('Input and Summary Results'!D2141=0,FALSE,'Input and Summary Results'!$B2141)</f>
        <v>0</v>
      </c>
      <c r="C2559" t="b">
        <f>IF(OR(B2559=0,'Input and Summary Results'!D2141=0,'Input and Summary Results'!D2141=""),FALSE,'Input and Summary Results'!$D2141)</f>
        <v>0</v>
      </c>
      <c r="D2559" t="b">
        <f>IF(OR(B2559=0,'Input and Summary Results'!E2141=0),FALSE,'Input and Summary Results'!$E2141)</f>
        <v>0</v>
      </c>
      <c r="E2559" t="b">
        <f t="shared" si="149"/>
        <v>0</v>
      </c>
      <c r="F2559" t="b">
        <f t="shared" si="150"/>
        <v>0</v>
      </c>
      <c r="G2559" t="b">
        <f>IF('Input and Summary Results'!$J$4="yes",IF(C2559=FALSE,FALSE,IF('Data Transformation'!E2559&lt;$R$10,E2559,$R$10)),IF(C2559=FALSE,FALSE,IF(C2559&lt;$R$10,C2559,$R$10)))</f>
        <v>0</v>
      </c>
      <c r="H2559" t="b">
        <f>IF('Input and Summary Results'!$J$4="yes",'Data Transformation'!F2559,'Data Transformation'!D2559)</f>
        <v>0</v>
      </c>
      <c r="I2559" t="str">
        <f t="shared" si="148"/>
        <v/>
      </c>
    </row>
    <row r="2560" spans="2:9" x14ac:dyDescent="0.55000000000000004">
      <c r="B2560" t="b">
        <f>IF('Input and Summary Results'!D2142=0,FALSE,'Input and Summary Results'!$B2142)</f>
        <v>0</v>
      </c>
      <c r="C2560" t="b">
        <f>IF(OR(B2560=0,'Input and Summary Results'!D2142=0,'Input and Summary Results'!D2142=""),FALSE,'Input and Summary Results'!$D2142)</f>
        <v>0</v>
      </c>
      <c r="D2560" t="b">
        <f>IF(OR(B2560=0,'Input and Summary Results'!E2142=0),FALSE,'Input and Summary Results'!$E2142)</f>
        <v>0</v>
      </c>
      <c r="E2560" t="b">
        <f t="shared" si="149"/>
        <v>0</v>
      </c>
      <c r="F2560" t="b">
        <f t="shared" si="150"/>
        <v>0</v>
      </c>
      <c r="G2560" t="b">
        <f>IF('Input and Summary Results'!$J$4="yes",IF(C2560=FALSE,FALSE,IF('Data Transformation'!E2560&lt;$R$10,E2560,$R$10)),IF(C2560=FALSE,FALSE,IF(C2560&lt;$R$10,C2560,$R$10)))</f>
        <v>0</v>
      </c>
      <c r="H2560" t="b">
        <f>IF('Input and Summary Results'!$J$4="yes",'Data Transformation'!F2560,'Data Transformation'!D2560)</f>
        <v>0</v>
      </c>
      <c r="I2560" t="str">
        <f t="shared" si="148"/>
        <v/>
      </c>
    </row>
    <row r="2561" spans="2:9" x14ac:dyDescent="0.55000000000000004">
      <c r="B2561" t="b">
        <f>IF('Input and Summary Results'!D2143=0,FALSE,'Input and Summary Results'!$B2143)</f>
        <v>0</v>
      </c>
      <c r="C2561" t="b">
        <f>IF(OR(B2561=0,'Input and Summary Results'!D2143=0,'Input and Summary Results'!D2143=""),FALSE,'Input and Summary Results'!$D2143)</f>
        <v>0</v>
      </c>
      <c r="D2561" t="b">
        <f>IF(OR(B2561=0,'Input and Summary Results'!E2143=0),FALSE,'Input and Summary Results'!$E2143)</f>
        <v>0</v>
      </c>
      <c r="E2561" t="b">
        <f t="shared" si="149"/>
        <v>0</v>
      </c>
      <c r="F2561" t="b">
        <f t="shared" si="150"/>
        <v>0</v>
      </c>
      <c r="G2561" t="b">
        <f>IF('Input and Summary Results'!$J$4="yes",IF(C2561=FALSE,FALSE,IF('Data Transformation'!E2561&lt;$R$10,E2561,$R$10)),IF(C2561=FALSE,FALSE,IF(C2561&lt;$R$10,C2561,$R$10)))</f>
        <v>0</v>
      </c>
      <c r="H2561" t="b">
        <f>IF('Input and Summary Results'!$J$4="yes",'Data Transformation'!F2561,'Data Transformation'!D2561)</f>
        <v>0</v>
      </c>
      <c r="I2561" t="str">
        <f t="shared" si="148"/>
        <v/>
      </c>
    </row>
    <row r="2562" spans="2:9" x14ac:dyDescent="0.55000000000000004">
      <c r="B2562" t="b">
        <f>IF('Input and Summary Results'!D2144=0,FALSE,'Input and Summary Results'!$B2144)</f>
        <v>0</v>
      </c>
      <c r="C2562" t="b">
        <f>IF(OR(B2562=0,'Input and Summary Results'!D2144=0,'Input and Summary Results'!D2144=""),FALSE,'Input and Summary Results'!$D2144)</f>
        <v>0</v>
      </c>
      <c r="D2562" t="b">
        <f>IF(OR(B2562=0,'Input and Summary Results'!E2144=0),FALSE,'Input and Summary Results'!$E2144)</f>
        <v>0</v>
      </c>
      <c r="E2562" t="b">
        <f t="shared" si="149"/>
        <v>0</v>
      </c>
      <c r="F2562" t="b">
        <f t="shared" si="150"/>
        <v>0</v>
      </c>
      <c r="G2562" t="b">
        <f>IF('Input and Summary Results'!$J$4="yes",IF(C2562=FALSE,FALSE,IF('Data Transformation'!E2562&lt;$R$10,E2562,$R$10)),IF(C2562=FALSE,FALSE,IF(C2562&lt;$R$10,C2562,$R$10)))</f>
        <v>0</v>
      </c>
      <c r="H2562" t="b">
        <f>IF('Input and Summary Results'!$J$4="yes",'Data Transformation'!F2562,'Data Transformation'!D2562)</f>
        <v>0</v>
      </c>
      <c r="I2562" t="str">
        <f t="shared" si="148"/>
        <v/>
      </c>
    </row>
    <row r="2563" spans="2:9" x14ac:dyDescent="0.55000000000000004">
      <c r="B2563" t="b">
        <f>IF('Input and Summary Results'!D2145=0,FALSE,'Input and Summary Results'!$B2145)</f>
        <v>0</v>
      </c>
      <c r="C2563" t="b">
        <f>IF(OR(B2563=0,'Input and Summary Results'!D2145=0,'Input and Summary Results'!D2145=""),FALSE,'Input and Summary Results'!$D2145)</f>
        <v>0</v>
      </c>
      <c r="D2563" t="b">
        <f>IF(OR(B2563=0,'Input and Summary Results'!E2145=0),FALSE,'Input and Summary Results'!$E2145)</f>
        <v>0</v>
      </c>
      <c r="E2563" t="b">
        <f t="shared" si="149"/>
        <v>0</v>
      </c>
      <c r="F2563" t="b">
        <f t="shared" si="150"/>
        <v>0</v>
      </c>
      <c r="G2563" t="b">
        <f>IF('Input and Summary Results'!$J$4="yes",IF(C2563=FALSE,FALSE,IF('Data Transformation'!E2563&lt;$R$10,E2563,$R$10)),IF(C2563=FALSE,FALSE,IF(C2563&lt;$R$10,C2563,$R$10)))</f>
        <v>0</v>
      </c>
      <c r="H2563" t="b">
        <f>IF('Input and Summary Results'!$J$4="yes",'Data Transformation'!F2563,'Data Transformation'!D2563)</f>
        <v>0</v>
      </c>
      <c r="I2563" t="str">
        <f t="shared" si="148"/>
        <v/>
      </c>
    </row>
    <row r="2564" spans="2:9" x14ac:dyDescent="0.55000000000000004">
      <c r="B2564" t="b">
        <f>IF('Input and Summary Results'!D2146=0,FALSE,'Input and Summary Results'!$B2146)</f>
        <v>0</v>
      </c>
      <c r="C2564" t="b">
        <f>IF(OR(B2564=0,'Input and Summary Results'!D2146=0,'Input and Summary Results'!D2146=""),FALSE,'Input and Summary Results'!$D2146)</f>
        <v>0</v>
      </c>
      <c r="D2564" t="b">
        <f>IF(OR(B2564=0,'Input and Summary Results'!E2146=0),FALSE,'Input and Summary Results'!$E2146)</f>
        <v>0</v>
      </c>
      <c r="E2564" t="b">
        <f t="shared" si="149"/>
        <v>0</v>
      </c>
      <c r="F2564" t="b">
        <f t="shared" si="150"/>
        <v>0</v>
      </c>
      <c r="G2564" t="b">
        <f>IF('Input and Summary Results'!$J$4="yes",IF(C2564=FALSE,FALSE,IF('Data Transformation'!E2564&lt;$R$10,E2564,$R$10)),IF(C2564=FALSE,FALSE,IF(C2564&lt;$R$10,C2564,$R$10)))</f>
        <v>0</v>
      </c>
      <c r="H2564" t="b">
        <f>IF('Input and Summary Results'!$J$4="yes",'Data Transformation'!F2564,'Data Transformation'!D2564)</f>
        <v>0</v>
      </c>
      <c r="I2564" t="str">
        <f t="shared" si="148"/>
        <v/>
      </c>
    </row>
    <row r="2565" spans="2:9" x14ac:dyDescent="0.55000000000000004">
      <c r="B2565" t="b">
        <f>IF('Input and Summary Results'!D2147=0,FALSE,'Input and Summary Results'!$B2147)</f>
        <v>0</v>
      </c>
      <c r="C2565" t="b">
        <f>IF(OR(B2565=0,'Input and Summary Results'!D2147=0,'Input and Summary Results'!D2147=""),FALSE,'Input and Summary Results'!$D2147)</f>
        <v>0</v>
      </c>
      <c r="D2565" t="b">
        <f>IF(OR(B2565=0,'Input and Summary Results'!E2147=0),FALSE,'Input and Summary Results'!$E2147)</f>
        <v>0</v>
      </c>
      <c r="E2565" t="b">
        <f t="shared" si="149"/>
        <v>0</v>
      </c>
      <c r="F2565" t="b">
        <f t="shared" si="150"/>
        <v>0</v>
      </c>
      <c r="G2565" t="b">
        <f>IF('Input and Summary Results'!$J$4="yes",IF(C2565=FALSE,FALSE,IF('Data Transformation'!E2565&lt;$R$10,E2565,$R$10)),IF(C2565=FALSE,FALSE,IF(C2565&lt;$R$10,C2565,$R$10)))</f>
        <v>0</v>
      </c>
      <c r="H2565" t="b">
        <f>IF('Input and Summary Results'!$J$4="yes",'Data Transformation'!F2565,'Data Transformation'!D2565)</f>
        <v>0</v>
      </c>
      <c r="I2565" t="str">
        <f t="shared" ref="I2565:I2628" si="151">IF(G2565=FALSE,"",B2565)</f>
        <v/>
      </c>
    </row>
    <row r="2566" spans="2:9" x14ac:dyDescent="0.55000000000000004">
      <c r="B2566" t="b">
        <f>IF('Input and Summary Results'!D2148=0,FALSE,'Input and Summary Results'!$B2148)</f>
        <v>0</v>
      </c>
      <c r="C2566" t="b">
        <f>IF(OR(B2566=0,'Input and Summary Results'!D2148=0,'Input and Summary Results'!D2148=""),FALSE,'Input and Summary Results'!$D2148)</f>
        <v>0</v>
      </c>
      <c r="D2566" t="b">
        <f>IF(OR(B2566=0,'Input and Summary Results'!E2148=0),FALSE,'Input and Summary Results'!$E2148)</f>
        <v>0</v>
      </c>
      <c r="E2566" t="b">
        <f t="shared" si="149"/>
        <v>0</v>
      </c>
      <c r="F2566" t="b">
        <f t="shared" si="150"/>
        <v>0</v>
      </c>
      <c r="G2566" t="b">
        <f>IF('Input and Summary Results'!$J$4="yes",IF(C2566=FALSE,FALSE,IF('Data Transformation'!E2566&lt;$R$10,E2566,$R$10)),IF(C2566=FALSE,FALSE,IF(C2566&lt;$R$10,C2566,$R$10)))</f>
        <v>0</v>
      </c>
      <c r="H2566" t="b">
        <f>IF('Input and Summary Results'!$J$4="yes",'Data Transformation'!F2566,'Data Transformation'!D2566)</f>
        <v>0</v>
      </c>
      <c r="I2566" t="str">
        <f t="shared" si="151"/>
        <v/>
      </c>
    </row>
    <row r="2567" spans="2:9" x14ac:dyDescent="0.55000000000000004">
      <c r="B2567" t="b">
        <f>IF('Input and Summary Results'!D2149=0,FALSE,'Input and Summary Results'!$B2149)</f>
        <v>0</v>
      </c>
      <c r="C2567" t="b">
        <f>IF(OR(B2567=0,'Input and Summary Results'!D2149=0,'Input and Summary Results'!D2149=""),FALSE,'Input and Summary Results'!$D2149)</f>
        <v>0</v>
      </c>
      <c r="D2567" t="b">
        <f>IF(OR(B2567=0,'Input and Summary Results'!E2149=0),FALSE,'Input and Summary Results'!$E2149)</f>
        <v>0</v>
      </c>
      <c r="E2567" t="b">
        <f t="shared" si="149"/>
        <v>0</v>
      </c>
      <c r="F2567" t="b">
        <f t="shared" si="150"/>
        <v>0</v>
      </c>
      <c r="G2567" t="b">
        <f>IF('Input and Summary Results'!$J$4="yes",IF(C2567=FALSE,FALSE,IF('Data Transformation'!E2567&lt;$R$10,E2567,$R$10)),IF(C2567=FALSE,FALSE,IF(C2567&lt;$R$10,C2567,$R$10)))</f>
        <v>0</v>
      </c>
      <c r="H2567" t="b">
        <f>IF('Input and Summary Results'!$J$4="yes",'Data Transformation'!F2567,'Data Transformation'!D2567)</f>
        <v>0</v>
      </c>
      <c r="I2567" t="str">
        <f t="shared" si="151"/>
        <v/>
      </c>
    </row>
    <row r="2568" spans="2:9" x14ac:dyDescent="0.55000000000000004">
      <c r="B2568" t="b">
        <f>IF('Input and Summary Results'!D2150=0,FALSE,'Input and Summary Results'!$B2150)</f>
        <v>0</v>
      </c>
      <c r="C2568" t="b">
        <f>IF(OR(B2568=0,'Input and Summary Results'!D2150=0,'Input and Summary Results'!D2150=""),FALSE,'Input and Summary Results'!$D2150)</f>
        <v>0</v>
      </c>
      <c r="D2568" t="b">
        <f>IF(OR(B2568=0,'Input and Summary Results'!E2150=0),FALSE,'Input and Summary Results'!$E2150)</f>
        <v>0</v>
      </c>
      <c r="E2568" t="b">
        <f t="shared" si="149"/>
        <v>0</v>
      </c>
      <c r="F2568" t="b">
        <f t="shared" si="150"/>
        <v>0</v>
      </c>
      <c r="G2568" t="b">
        <f>IF('Input and Summary Results'!$J$4="yes",IF(C2568=FALSE,FALSE,IF('Data Transformation'!E2568&lt;$R$10,E2568,$R$10)),IF(C2568=FALSE,FALSE,IF(C2568&lt;$R$10,C2568,$R$10)))</f>
        <v>0</v>
      </c>
      <c r="H2568" t="b">
        <f>IF('Input and Summary Results'!$J$4="yes",'Data Transformation'!F2568,'Data Transformation'!D2568)</f>
        <v>0</v>
      </c>
      <c r="I2568" t="str">
        <f t="shared" si="151"/>
        <v/>
      </c>
    </row>
    <row r="2569" spans="2:9" x14ac:dyDescent="0.55000000000000004">
      <c r="B2569" t="b">
        <f>IF('Input and Summary Results'!D2151=0,FALSE,'Input and Summary Results'!$B2151)</f>
        <v>0</v>
      </c>
      <c r="C2569" t="b">
        <f>IF(OR(B2569=0,'Input and Summary Results'!D2151=0,'Input and Summary Results'!D2151=""),FALSE,'Input and Summary Results'!$D2151)</f>
        <v>0</v>
      </c>
      <c r="D2569" t="b">
        <f>IF(OR(B2569=0,'Input and Summary Results'!E2151=0),FALSE,'Input and Summary Results'!$E2151)</f>
        <v>0</v>
      </c>
      <c r="E2569" t="b">
        <f t="shared" si="149"/>
        <v>0</v>
      </c>
      <c r="F2569" t="b">
        <f t="shared" si="150"/>
        <v>0</v>
      </c>
      <c r="G2569" t="b">
        <f>IF('Input and Summary Results'!$J$4="yes",IF(C2569=FALSE,FALSE,IF('Data Transformation'!E2569&lt;$R$10,E2569,$R$10)),IF(C2569=FALSE,FALSE,IF(C2569&lt;$R$10,C2569,$R$10)))</f>
        <v>0</v>
      </c>
      <c r="H2569" t="b">
        <f>IF('Input and Summary Results'!$J$4="yes",'Data Transformation'!F2569,'Data Transformation'!D2569)</f>
        <v>0</v>
      </c>
      <c r="I2569" t="str">
        <f t="shared" si="151"/>
        <v/>
      </c>
    </row>
    <row r="2570" spans="2:9" x14ac:dyDescent="0.55000000000000004">
      <c r="B2570" t="b">
        <f>IF('Input and Summary Results'!D2152=0,FALSE,'Input and Summary Results'!$B2152)</f>
        <v>0</v>
      </c>
      <c r="C2570" t="b">
        <f>IF(OR(B2570=0,'Input and Summary Results'!D2152=0,'Input and Summary Results'!D2152=""),FALSE,'Input and Summary Results'!$D2152)</f>
        <v>0</v>
      </c>
      <c r="D2570" t="b">
        <f>IF(OR(B2570=0,'Input and Summary Results'!E2152=0),FALSE,'Input and Summary Results'!$E2152)</f>
        <v>0</v>
      </c>
      <c r="E2570" t="b">
        <f t="shared" si="149"/>
        <v>0</v>
      </c>
      <c r="F2570" t="b">
        <f t="shared" si="150"/>
        <v>0</v>
      </c>
      <c r="G2570" t="b">
        <f>IF('Input and Summary Results'!$J$4="yes",IF(C2570=FALSE,FALSE,IF('Data Transformation'!E2570&lt;$R$10,E2570,$R$10)),IF(C2570=FALSE,FALSE,IF(C2570&lt;$R$10,C2570,$R$10)))</f>
        <v>0</v>
      </c>
      <c r="H2570" t="b">
        <f>IF('Input and Summary Results'!$J$4="yes",'Data Transformation'!F2570,'Data Transformation'!D2570)</f>
        <v>0</v>
      </c>
      <c r="I2570" t="str">
        <f t="shared" si="151"/>
        <v/>
      </c>
    </row>
    <row r="2571" spans="2:9" x14ac:dyDescent="0.55000000000000004">
      <c r="B2571" t="b">
        <f>IF('Input and Summary Results'!D2153=0,FALSE,'Input and Summary Results'!$B2153)</f>
        <v>0</v>
      </c>
      <c r="C2571" t="b">
        <f>IF(OR(B2571=0,'Input and Summary Results'!D2153=0,'Input and Summary Results'!D2153=""),FALSE,'Input and Summary Results'!$D2153)</f>
        <v>0</v>
      </c>
      <c r="D2571" t="b">
        <f>IF(OR(B2571=0,'Input and Summary Results'!E2153=0),FALSE,'Input and Summary Results'!$E2153)</f>
        <v>0</v>
      </c>
      <c r="E2571" t="b">
        <f t="shared" si="149"/>
        <v>0</v>
      </c>
      <c r="F2571" t="b">
        <f t="shared" si="150"/>
        <v>0</v>
      </c>
      <c r="G2571" t="b">
        <f>IF('Input and Summary Results'!$J$4="yes",IF(C2571=FALSE,FALSE,IF('Data Transformation'!E2571&lt;$R$10,E2571,$R$10)),IF(C2571=FALSE,FALSE,IF(C2571&lt;$R$10,C2571,$R$10)))</f>
        <v>0</v>
      </c>
      <c r="H2571" t="b">
        <f>IF('Input and Summary Results'!$J$4="yes",'Data Transformation'!F2571,'Data Transformation'!D2571)</f>
        <v>0</v>
      </c>
      <c r="I2571" t="str">
        <f t="shared" si="151"/>
        <v/>
      </c>
    </row>
    <row r="2572" spans="2:9" x14ac:dyDescent="0.55000000000000004">
      <c r="B2572" t="b">
        <f>IF('Input and Summary Results'!D2154=0,FALSE,'Input and Summary Results'!$B2154)</f>
        <v>0</v>
      </c>
      <c r="C2572" t="b">
        <f>IF(OR(B2572=0,'Input and Summary Results'!D2154=0,'Input and Summary Results'!D2154=""),FALSE,'Input and Summary Results'!$D2154)</f>
        <v>0</v>
      </c>
      <c r="D2572" t="b">
        <f>IF(OR(B2572=0,'Input and Summary Results'!E2154=0),FALSE,'Input and Summary Results'!$E2154)</f>
        <v>0</v>
      </c>
      <c r="E2572" t="b">
        <f t="shared" si="149"/>
        <v>0</v>
      </c>
      <c r="F2572" t="b">
        <f t="shared" si="150"/>
        <v>0</v>
      </c>
      <c r="G2572" t="b">
        <f>IF('Input and Summary Results'!$J$4="yes",IF(C2572=FALSE,FALSE,IF('Data Transformation'!E2572&lt;$R$10,E2572,$R$10)),IF(C2572=FALSE,FALSE,IF(C2572&lt;$R$10,C2572,$R$10)))</f>
        <v>0</v>
      </c>
      <c r="H2572" t="b">
        <f>IF('Input and Summary Results'!$J$4="yes",'Data Transformation'!F2572,'Data Transformation'!D2572)</f>
        <v>0</v>
      </c>
      <c r="I2572" t="str">
        <f t="shared" si="151"/>
        <v/>
      </c>
    </row>
    <row r="2573" spans="2:9" x14ac:dyDescent="0.55000000000000004">
      <c r="B2573" t="b">
        <f>IF('Input and Summary Results'!D2155=0,FALSE,'Input and Summary Results'!$B2155)</f>
        <v>0</v>
      </c>
      <c r="C2573" t="b">
        <f>IF(OR(B2573=0,'Input and Summary Results'!D2155=0,'Input and Summary Results'!D2155=""),FALSE,'Input and Summary Results'!$D2155)</f>
        <v>0</v>
      </c>
      <c r="D2573" t="b">
        <f>IF(OR(B2573=0,'Input and Summary Results'!E2155=0),FALSE,'Input and Summary Results'!$E2155)</f>
        <v>0</v>
      </c>
      <c r="E2573" t="b">
        <f t="shared" si="149"/>
        <v>0</v>
      </c>
      <c r="F2573" t="b">
        <f t="shared" si="150"/>
        <v>0</v>
      </c>
      <c r="G2573" t="b">
        <f>IF('Input and Summary Results'!$J$4="yes",IF(C2573=FALSE,FALSE,IF('Data Transformation'!E2573&lt;$R$10,E2573,$R$10)),IF(C2573=FALSE,FALSE,IF(C2573&lt;$R$10,C2573,$R$10)))</f>
        <v>0</v>
      </c>
      <c r="H2573" t="b">
        <f>IF('Input and Summary Results'!$J$4="yes",'Data Transformation'!F2573,'Data Transformation'!D2573)</f>
        <v>0</v>
      </c>
      <c r="I2573" t="str">
        <f t="shared" si="151"/>
        <v/>
      </c>
    </row>
    <row r="2574" spans="2:9" x14ac:dyDescent="0.55000000000000004">
      <c r="B2574" t="b">
        <f>IF('Input and Summary Results'!D2156=0,FALSE,'Input and Summary Results'!$B2156)</f>
        <v>0</v>
      </c>
      <c r="C2574" t="b">
        <f>IF(OR(B2574=0,'Input and Summary Results'!D2156=0,'Input and Summary Results'!D2156=""),FALSE,'Input and Summary Results'!$D2156)</f>
        <v>0</v>
      </c>
      <c r="D2574" t="b">
        <f>IF(OR(B2574=0,'Input and Summary Results'!E2156=0),FALSE,'Input and Summary Results'!$E2156)</f>
        <v>0</v>
      </c>
      <c r="E2574" t="b">
        <f t="shared" si="149"/>
        <v>0</v>
      </c>
      <c r="F2574" t="b">
        <f t="shared" si="150"/>
        <v>0</v>
      </c>
      <c r="G2574" t="b">
        <f>IF('Input and Summary Results'!$J$4="yes",IF(C2574=FALSE,FALSE,IF('Data Transformation'!E2574&lt;$R$10,E2574,$R$10)),IF(C2574=FALSE,FALSE,IF(C2574&lt;$R$10,C2574,$R$10)))</f>
        <v>0</v>
      </c>
      <c r="H2574" t="b">
        <f>IF('Input and Summary Results'!$J$4="yes",'Data Transformation'!F2574,'Data Transformation'!D2574)</f>
        <v>0</v>
      </c>
      <c r="I2574" t="str">
        <f t="shared" si="151"/>
        <v/>
      </c>
    </row>
    <row r="2575" spans="2:9" x14ac:dyDescent="0.55000000000000004">
      <c r="B2575" t="b">
        <f>IF('Input and Summary Results'!D2157=0,FALSE,'Input and Summary Results'!$B2157)</f>
        <v>0</v>
      </c>
      <c r="C2575" t="b">
        <f>IF(OR(B2575=0,'Input and Summary Results'!D2157=0,'Input and Summary Results'!D2157=""),FALSE,'Input and Summary Results'!$D2157)</f>
        <v>0</v>
      </c>
      <c r="D2575" t="b">
        <f>IF(OR(B2575=0,'Input and Summary Results'!E2157=0),FALSE,'Input and Summary Results'!$E2157)</f>
        <v>0</v>
      </c>
      <c r="E2575" t="b">
        <f t="shared" si="149"/>
        <v>0</v>
      </c>
      <c r="F2575" t="b">
        <f t="shared" si="150"/>
        <v>0</v>
      </c>
      <c r="G2575" t="b">
        <f>IF('Input and Summary Results'!$J$4="yes",IF(C2575=FALSE,FALSE,IF('Data Transformation'!E2575&lt;$R$10,E2575,$R$10)),IF(C2575=FALSE,FALSE,IF(C2575&lt;$R$10,C2575,$R$10)))</f>
        <v>0</v>
      </c>
      <c r="H2575" t="b">
        <f>IF('Input and Summary Results'!$J$4="yes",'Data Transformation'!F2575,'Data Transformation'!D2575)</f>
        <v>0</v>
      </c>
      <c r="I2575" t="str">
        <f t="shared" si="151"/>
        <v/>
      </c>
    </row>
    <row r="2576" spans="2:9" x14ac:dyDescent="0.55000000000000004">
      <c r="B2576" t="b">
        <f>IF('Input and Summary Results'!D2158=0,FALSE,'Input and Summary Results'!$B2158)</f>
        <v>0</v>
      </c>
      <c r="C2576" t="b">
        <f>IF(OR(B2576=0,'Input and Summary Results'!D2158=0,'Input and Summary Results'!D2158=""),FALSE,'Input and Summary Results'!$D2158)</f>
        <v>0</v>
      </c>
      <c r="D2576" t="b">
        <f>IF(OR(B2576=0,'Input and Summary Results'!E2158=0),FALSE,'Input and Summary Results'!$E2158)</f>
        <v>0</v>
      </c>
      <c r="E2576" t="b">
        <f t="shared" si="149"/>
        <v>0</v>
      </c>
      <c r="F2576" t="b">
        <f t="shared" si="150"/>
        <v>0</v>
      </c>
      <c r="G2576" t="b">
        <f>IF('Input and Summary Results'!$J$4="yes",IF(C2576=FALSE,FALSE,IF('Data Transformation'!E2576&lt;$R$10,E2576,$R$10)),IF(C2576=FALSE,FALSE,IF(C2576&lt;$R$10,C2576,$R$10)))</f>
        <v>0</v>
      </c>
      <c r="H2576" t="b">
        <f>IF('Input and Summary Results'!$J$4="yes",'Data Transformation'!F2576,'Data Transformation'!D2576)</f>
        <v>0</v>
      </c>
      <c r="I2576" t="str">
        <f t="shared" si="151"/>
        <v/>
      </c>
    </row>
    <row r="2577" spans="2:9" x14ac:dyDescent="0.55000000000000004">
      <c r="B2577" t="b">
        <f>IF('Input and Summary Results'!D2159=0,FALSE,'Input and Summary Results'!$B2159)</f>
        <v>0</v>
      </c>
      <c r="C2577" t="b">
        <f>IF(OR(B2577=0,'Input and Summary Results'!D2159=0,'Input and Summary Results'!D2159=""),FALSE,'Input and Summary Results'!$D2159)</f>
        <v>0</v>
      </c>
      <c r="D2577" t="b">
        <f>IF(OR(B2577=0,'Input and Summary Results'!E2159=0),FALSE,'Input and Summary Results'!$E2159)</f>
        <v>0</v>
      </c>
      <c r="E2577" t="b">
        <f t="shared" si="149"/>
        <v>0</v>
      </c>
      <c r="F2577" t="b">
        <f t="shared" si="150"/>
        <v>0</v>
      </c>
      <c r="G2577" t="b">
        <f>IF('Input and Summary Results'!$J$4="yes",IF(C2577=FALSE,FALSE,IF('Data Transformation'!E2577&lt;$R$10,E2577,$R$10)),IF(C2577=FALSE,FALSE,IF(C2577&lt;$R$10,C2577,$R$10)))</f>
        <v>0</v>
      </c>
      <c r="H2577" t="b">
        <f>IF('Input and Summary Results'!$J$4="yes",'Data Transformation'!F2577,'Data Transformation'!D2577)</f>
        <v>0</v>
      </c>
      <c r="I2577" t="str">
        <f t="shared" si="151"/>
        <v/>
      </c>
    </row>
    <row r="2578" spans="2:9" x14ac:dyDescent="0.55000000000000004">
      <c r="B2578" t="b">
        <f>IF('Input and Summary Results'!D2160=0,FALSE,'Input and Summary Results'!$B2160)</f>
        <v>0</v>
      </c>
      <c r="C2578" t="b">
        <f>IF(OR(B2578=0,'Input and Summary Results'!D2160=0,'Input and Summary Results'!D2160=""),FALSE,'Input and Summary Results'!$D2160)</f>
        <v>0</v>
      </c>
      <c r="D2578" t="b">
        <f>IF(OR(B2578=0,'Input and Summary Results'!E2160=0),FALSE,'Input and Summary Results'!$E2160)</f>
        <v>0</v>
      </c>
      <c r="E2578" t="b">
        <f t="shared" si="149"/>
        <v>0</v>
      </c>
      <c r="F2578" t="b">
        <f t="shared" si="150"/>
        <v>0</v>
      </c>
      <c r="G2578" t="b">
        <f>IF('Input and Summary Results'!$J$4="yes",IF(C2578=FALSE,FALSE,IF('Data Transformation'!E2578&lt;$R$10,E2578,$R$10)),IF(C2578=FALSE,FALSE,IF(C2578&lt;$R$10,C2578,$R$10)))</f>
        <v>0</v>
      </c>
      <c r="H2578" t="b">
        <f>IF('Input and Summary Results'!$J$4="yes",'Data Transformation'!F2578,'Data Transformation'!D2578)</f>
        <v>0</v>
      </c>
      <c r="I2578" t="str">
        <f t="shared" si="151"/>
        <v/>
      </c>
    </row>
    <row r="2579" spans="2:9" x14ac:dyDescent="0.55000000000000004">
      <c r="B2579" t="b">
        <f>IF('Input and Summary Results'!D2161=0,FALSE,'Input and Summary Results'!$B2161)</f>
        <v>0</v>
      </c>
      <c r="C2579" t="b">
        <f>IF(OR(B2579=0,'Input and Summary Results'!D2161=0,'Input and Summary Results'!D2161=""),FALSE,'Input and Summary Results'!$D2161)</f>
        <v>0</v>
      </c>
      <c r="D2579" t="b">
        <f>IF(OR(B2579=0,'Input and Summary Results'!E2161=0),FALSE,'Input and Summary Results'!$E2161)</f>
        <v>0</v>
      </c>
      <c r="E2579" t="b">
        <f t="shared" si="149"/>
        <v>0</v>
      </c>
      <c r="F2579" t="b">
        <f t="shared" si="150"/>
        <v>0</v>
      </c>
      <c r="G2579" t="b">
        <f>IF('Input and Summary Results'!$J$4="yes",IF(C2579=FALSE,FALSE,IF('Data Transformation'!E2579&lt;$R$10,E2579,$R$10)),IF(C2579=FALSE,FALSE,IF(C2579&lt;$R$10,C2579,$R$10)))</f>
        <v>0</v>
      </c>
      <c r="H2579" t="b">
        <f>IF('Input and Summary Results'!$J$4="yes",'Data Transformation'!F2579,'Data Transformation'!D2579)</f>
        <v>0</v>
      </c>
      <c r="I2579" t="str">
        <f t="shared" si="151"/>
        <v/>
      </c>
    </row>
    <row r="2580" spans="2:9" x14ac:dyDescent="0.55000000000000004">
      <c r="B2580" t="b">
        <f>IF('Input and Summary Results'!D2162=0,FALSE,'Input and Summary Results'!$B2162)</f>
        <v>0</v>
      </c>
      <c r="C2580" t="b">
        <f>IF(OR(B2580=0,'Input and Summary Results'!D2162=0,'Input and Summary Results'!D2162=""),FALSE,'Input and Summary Results'!$D2162)</f>
        <v>0</v>
      </c>
      <c r="D2580" t="b">
        <f>IF(OR(B2580=0,'Input and Summary Results'!E2162=0),FALSE,'Input and Summary Results'!$E2162)</f>
        <v>0</v>
      </c>
      <c r="E2580" t="b">
        <f t="shared" si="149"/>
        <v>0</v>
      </c>
      <c r="F2580" t="b">
        <f t="shared" si="150"/>
        <v>0</v>
      </c>
      <c r="G2580" t="b">
        <f>IF('Input and Summary Results'!$J$4="yes",IF(C2580=FALSE,FALSE,IF('Data Transformation'!E2580&lt;$R$10,E2580,$R$10)),IF(C2580=FALSE,FALSE,IF(C2580&lt;$R$10,C2580,$R$10)))</f>
        <v>0</v>
      </c>
      <c r="H2580" t="b">
        <f>IF('Input and Summary Results'!$J$4="yes",'Data Transformation'!F2580,'Data Transformation'!D2580)</f>
        <v>0</v>
      </c>
      <c r="I2580" t="str">
        <f t="shared" si="151"/>
        <v/>
      </c>
    </row>
    <row r="2581" spans="2:9" x14ac:dyDescent="0.55000000000000004">
      <c r="B2581" t="b">
        <f>IF('Input and Summary Results'!D2163=0,FALSE,'Input and Summary Results'!$B2163)</f>
        <v>0</v>
      </c>
      <c r="C2581" t="b">
        <f>IF(OR(B2581=0,'Input and Summary Results'!D2163=0,'Input and Summary Results'!D2163=""),FALSE,'Input and Summary Results'!$D2163)</f>
        <v>0</v>
      </c>
      <c r="D2581" t="b">
        <f>IF(OR(B2581=0,'Input and Summary Results'!E2163=0),FALSE,'Input and Summary Results'!$E2163)</f>
        <v>0</v>
      </c>
      <c r="E2581" t="b">
        <f t="shared" si="149"/>
        <v>0</v>
      </c>
      <c r="F2581" t="b">
        <f t="shared" si="150"/>
        <v>0</v>
      </c>
      <c r="G2581" t="b">
        <f>IF('Input and Summary Results'!$J$4="yes",IF(C2581=FALSE,FALSE,IF('Data Transformation'!E2581&lt;$R$10,E2581,$R$10)),IF(C2581=FALSE,FALSE,IF(C2581&lt;$R$10,C2581,$R$10)))</f>
        <v>0</v>
      </c>
      <c r="H2581" t="b">
        <f>IF('Input and Summary Results'!$J$4="yes",'Data Transformation'!F2581,'Data Transformation'!D2581)</f>
        <v>0</v>
      </c>
      <c r="I2581" t="str">
        <f t="shared" si="151"/>
        <v/>
      </c>
    </row>
    <row r="2582" spans="2:9" x14ac:dyDescent="0.55000000000000004">
      <c r="B2582" t="b">
        <f>IF('Input and Summary Results'!D2164=0,FALSE,'Input and Summary Results'!$B2164)</f>
        <v>0</v>
      </c>
      <c r="C2582" t="b">
        <f>IF(OR(B2582=0,'Input and Summary Results'!D2164=0,'Input and Summary Results'!D2164=""),FALSE,'Input and Summary Results'!$D2164)</f>
        <v>0</v>
      </c>
      <c r="D2582" t="b">
        <f>IF(OR(B2582=0,'Input and Summary Results'!E2164=0),FALSE,'Input and Summary Results'!$E2164)</f>
        <v>0</v>
      </c>
      <c r="E2582" t="b">
        <f t="shared" si="149"/>
        <v>0</v>
      </c>
      <c r="F2582" t="b">
        <f t="shared" si="150"/>
        <v>0</v>
      </c>
      <c r="G2582" t="b">
        <f>IF('Input and Summary Results'!$J$4="yes",IF(C2582=FALSE,FALSE,IF('Data Transformation'!E2582&lt;$R$10,E2582,$R$10)),IF(C2582=FALSE,FALSE,IF(C2582&lt;$R$10,C2582,$R$10)))</f>
        <v>0</v>
      </c>
      <c r="H2582" t="b">
        <f>IF('Input and Summary Results'!$J$4="yes",'Data Transformation'!F2582,'Data Transformation'!D2582)</f>
        <v>0</v>
      </c>
      <c r="I2582" t="str">
        <f t="shared" si="151"/>
        <v/>
      </c>
    </row>
    <row r="2583" spans="2:9" x14ac:dyDescent="0.55000000000000004">
      <c r="B2583" t="b">
        <f>IF('Input and Summary Results'!D2165=0,FALSE,'Input and Summary Results'!$B2165)</f>
        <v>0</v>
      </c>
      <c r="C2583" t="b">
        <f>IF(OR(B2583=0,'Input and Summary Results'!D2165=0,'Input and Summary Results'!D2165=""),FALSE,'Input and Summary Results'!$D2165)</f>
        <v>0</v>
      </c>
      <c r="D2583" t="b">
        <f>IF(OR(B2583=0,'Input and Summary Results'!E2165=0),FALSE,'Input and Summary Results'!$E2165)</f>
        <v>0</v>
      </c>
      <c r="E2583" t="b">
        <f t="shared" si="149"/>
        <v>0</v>
      </c>
      <c r="F2583" t="b">
        <f t="shared" si="150"/>
        <v>0</v>
      </c>
      <c r="G2583" t="b">
        <f>IF('Input and Summary Results'!$J$4="yes",IF(C2583=FALSE,FALSE,IF('Data Transformation'!E2583&lt;$R$10,E2583,$R$10)),IF(C2583=FALSE,FALSE,IF(C2583&lt;$R$10,C2583,$R$10)))</f>
        <v>0</v>
      </c>
      <c r="H2583" t="b">
        <f>IF('Input and Summary Results'!$J$4="yes",'Data Transformation'!F2583,'Data Transformation'!D2583)</f>
        <v>0</v>
      </c>
      <c r="I2583" t="str">
        <f t="shared" si="151"/>
        <v/>
      </c>
    </row>
    <row r="2584" spans="2:9" x14ac:dyDescent="0.55000000000000004">
      <c r="B2584" t="b">
        <f>IF('Input and Summary Results'!D2166=0,FALSE,'Input and Summary Results'!$B2166)</f>
        <v>0</v>
      </c>
      <c r="C2584" t="b">
        <f>IF(OR(B2584=0,'Input and Summary Results'!D2166=0,'Input and Summary Results'!D2166=""),FALSE,'Input and Summary Results'!$D2166)</f>
        <v>0</v>
      </c>
      <c r="D2584" t="b">
        <f>IF(OR(B2584=0,'Input and Summary Results'!E2166=0),FALSE,'Input and Summary Results'!$E2166)</f>
        <v>0</v>
      </c>
      <c r="E2584" t="b">
        <f t="shared" si="149"/>
        <v>0</v>
      </c>
      <c r="F2584" t="b">
        <f t="shared" si="150"/>
        <v>0</v>
      </c>
      <c r="G2584" t="b">
        <f>IF('Input and Summary Results'!$J$4="yes",IF(C2584=FALSE,FALSE,IF('Data Transformation'!E2584&lt;$R$10,E2584,$R$10)),IF(C2584=FALSE,FALSE,IF(C2584&lt;$R$10,C2584,$R$10)))</f>
        <v>0</v>
      </c>
      <c r="H2584" t="b">
        <f>IF('Input and Summary Results'!$J$4="yes",'Data Transformation'!F2584,'Data Transformation'!D2584)</f>
        <v>0</v>
      </c>
      <c r="I2584" t="str">
        <f t="shared" si="151"/>
        <v/>
      </c>
    </row>
    <row r="2585" spans="2:9" x14ac:dyDescent="0.55000000000000004">
      <c r="B2585" t="b">
        <f>IF('Input and Summary Results'!D2167=0,FALSE,'Input and Summary Results'!$B2167)</f>
        <v>0</v>
      </c>
      <c r="C2585" t="b">
        <f>IF(OR(B2585=0,'Input and Summary Results'!D2167=0,'Input and Summary Results'!D2167=""),FALSE,'Input and Summary Results'!$D2167)</f>
        <v>0</v>
      </c>
      <c r="D2585" t="b">
        <f>IF(OR(B2585=0,'Input and Summary Results'!E2167=0),FALSE,'Input and Summary Results'!$E2167)</f>
        <v>0</v>
      </c>
      <c r="E2585" t="b">
        <f t="shared" si="149"/>
        <v>0</v>
      </c>
      <c r="F2585" t="b">
        <f t="shared" si="150"/>
        <v>0</v>
      </c>
      <c r="G2585" t="b">
        <f>IF('Input and Summary Results'!$J$4="yes",IF(C2585=FALSE,FALSE,IF('Data Transformation'!E2585&lt;$R$10,E2585,$R$10)),IF(C2585=FALSE,FALSE,IF(C2585&lt;$R$10,C2585,$R$10)))</f>
        <v>0</v>
      </c>
      <c r="H2585" t="b">
        <f>IF('Input and Summary Results'!$J$4="yes",'Data Transformation'!F2585,'Data Transformation'!D2585)</f>
        <v>0</v>
      </c>
      <c r="I2585" t="str">
        <f t="shared" si="151"/>
        <v/>
      </c>
    </row>
    <row r="2586" spans="2:9" x14ac:dyDescent="0.55000000000000004">
      <c r="B2586" t="b">
        <f>IF('Input and Summary Results'!D2168=0,FALSE,'Input and Summary Results'!$B2168)</f>
        <v>0</v>
      </c>
      <c r="C2586" t="b">
        <f>IF(OR(B2586=0,'Input and Summary Results'!D2168=0,'Input and Summary Results'!D2168=""),FALSE,'Input and Summary Results'!$D2168)</f>
        <v>0</v>
      </c>
      <c r="D2586" t="b">
        <f>IF(OR(B2586=0,'Input and Summary Results'!E2168=0),FALSE,'Input and Summary Results'!$E2168)</f>
        <v>0</v>
      </c>
      <c r="E2586" t="b">
        <f t="shared" si="149"/>
        <v>0</v>
      </c>
      <c r="F2586" t="b">
        <f t="shared" si="150"/>
        <v>0</v>
      </c>
      <c r="G2586" t="b">
        <f>IF('Input and Summary Results'!$J$4="yes",IF(C2586=FALSE,FALSE,IF('Data Transformation'!E2586&lt;$R$10,E2586,$R$10)),IF(C2586=FALSE,FALSE,IF(C2586&lt;$R$10,C2586,$R$10)))</f>
        <v>0</v>
      </c>
      <c r="H2586" t="b">
        <f>IF('Input and Summary Results'!$J$4="yes",'Data Transformation'!F2586,'Data Transformation'!D2586)</f>
        <v>0</v>
      </c>
      <c r="I2586" t="str">
        <f t="shared" si="151"/>
        <v/>
      </c>
    </row>
    <row r="2587" spans="2:9" x14ac:dyDescent="0.55000000000000004">
      <c r="B2587" t="b">
        <f>IF('Input and Summary Results'!D2169=0,FALSE,'Input and Summary Results'!$B2169)</f>
        <v>0</v>
      </c>
      <c r="C2587" t="b">
        <f>IF(OR(B2587=0,'Input and Summary Results'!D2169=0,'Input and Summary Results'!D2169=""),FALSE,'Input and Summary Results'!$D2169)</f>
        <v>0</v>
      </c>
      <c r="D2587" t="b">
        <f>IF(OR(B2587=0,'Input and Summary Results'!E2169=0),FALSE,'Input and Summary Results'!$E2169)</f>
        <v>0</v>
      </c>
      <c r="E2587" t="b">
        <f t="shared" si="149"/>
        <v>0</v>
      </c>
      <c r="F2587" t="b">
        <f t="shared" si="150"/>
        <v>0</v>
      </c>
      <c r="G2587" t="b">
        <f>IF('Input and Summary Results'!$J$4="yes",IF(C2587=FALSE,FALSE,IF('Data Transformation'!E2587&lt;$R$10,E2587,$R$10)),IF(C2587=FALSE,FALSE,IF(C2587&lt;$R$10,C2587,$R$10)))</f>
        <v>0</v>
      </c>
      <c r="H2587" t="b">
        <f>IF('Input and Summary Results'!$J$4="yes",'Data Transformation'!F2587,'Data Transformation'!D2587)</f>
        <v>0</v>
      </c>
      <c r="I2587" t="str">
        <f t="shared" si="151"/>
        <v/>
      </c>
    </row>
    <row r="2588" spans="2:9" x14ac:dyDescent="0.55000000000000004">
      <c r="B2588" t="b">
        <f>IF('Input and Summary Results'!D2170=0,FALSE,'Input and Summary Results'!$B2170)</f>
        <v>0</v>
      </c>
      <c r="C2588" t="b">
        <f>IF(OR(B2588=0,'Input and Summary Results'!D2170=0,'Input and Summary Results'!D2170=""),FALSE,'Input and Summary Results'!$D2170)</f>
        <v>0</v>
      </c>
      <c r="D2588" t="b">
        <f>IF(OR(B2588=0,'Input and Summary Results'!E2170=0),FALSE,'Input and Summary Results'!$E2170)</f>
        <v>0</v>
      </c>
      <c r="E2588" t="b">
        <f t="shared" si="149"/>
        <v>0</v>
      </c>
      <c r="F2588" t="b">
        <f t="shared" si="150"/>
        <v>0</v>
      </c>
      <c r="G2588" t="b">
        <f>IF('Input and Summary Results'!$J$4="yes",IF(C2588=FALSE,FALSE,IF('Data Transformation'!E2588&lt;$R$10,E2588,$R$10)),IF(C2588=FALSE,FALSE,IF(C2588&lt;$R$10,C2588,$R$10)))</f>
        <v>0</v>
      </c>
      <c r="H2588" t="b">
        <f>IF('Input and Summary Results'!$J$4="yes",'Data Transformation'!F2588,'Data Transformation'!D2588)</f>
        <v>0</v>
      </c>
      <c r="I2588" t="str">
        <f t="shared" si="151"/>
        <v/>
      </c>
    </row>
    <row r="2589" spans="2:9" x14ac:dyDescent="0.55000000000000004">
      <c r="B2589" t="b">
        <f>IF('Input and Summary Results'!D2171=0,FALSE,'Input and Summary Results'!$B2171)</f>
        <v>0</v>
      </c>
      <c r="C2589" t="b">
        <f>IF(OR(B2589=0,'Input and Summary Results'!D2171=0,'Input and Summary Results'!D2171=""),FALSE,'Input and Summary Results'!$D2171)</f>
        <v>0</v>
      </c>
      <c r="D2589" t="b">
        <f>IF(OR(B2589=0,'Input and Summary Results'!E2171=0),FALSE,'Input and Summary Results'!$E2171)</f>
        <v>0</v>
      </c>
      <c r="E2589" t="b">
        <f t="shared" si="149"/>
        <v>0</v>
      </c>
      <c r="F2589" t="b">
        <f t="shared" si="150"/>
        <v>0</v>
      </c>
      <c r="G2589" t="b">
        <f>IF('Input and Summary Results'!$J$4="yes",IF(C2589=FALSE,FALSE,IF('Data Transformation'!E2589&lt;$R$10,E2589,$R$10)),IF(C2589=FALSE,FALSE,IF(C2589&lt;$R$10,C2589,$R$10)))</f>
        <v>0</v>
      </c>
      <c r="H2589" t="b">
        <f>IF('Input and Summary Results'!$J$4="yes",'Data Transformation'!F2589,'Data Transformation'!D2589)</f>
        <v>0</v>
      </c>
      <c r="I2589" t="str">
        <f t="shared" si="151"/>
        <v/>
      </c>
    </row>
    <row r="2590" spans="2:9" x14ac:dyDescent="0.55000000000000004">
      <c r="B2590" t="b">
        <f>IF('Input and Summary Results'!D2172=0,FALSE,'Input and Summary Results'!$B2172)</f>
        <v>0</v>
      </c>
      <c r="C2590" t="b">
        <f>IF(OR(B2590=0,'Input and Summary Results'!D2172=0,'Input and Summary Results'!D2172=""),FALSE,'Input and Summary Results'!$D2172)</f>
        <v>0</v>
      </c>
      <c r="D2590" t="b">
        <f>IF(OR(B2590=0,'Input and Summary Results'!E2172=0),FALSE,'Input and Summary Results'!$E2172)</f>
        <v>0</v>
      </c>
      <c r="E2590" t="b">
        <f t="shared" si="149"/>
        <v>0</v>
      </c>
      <c r="F2590" t="b">
        <f t="shared" si="150"/>
        <v>0</v>
      </c>
      <c r="G2590" t="b">
        <f>IF('Input and Summary Results'!$J$4="yes",IF(C2590=FALSE,FALSE,IF('Data Transformation'!E2590&lt;$R$10,E2590,$R$10)),IF(C2590=FALSE,FALSE,IF(C2590&lt;$R$10,C2590,$R$10)))</f>
        <v>0</v>
      </c>
      <c r="H2590" t="b">
        <f>IF('Input and Summary Results'!$J$4="yes",'Data Transformation'!F2590,'Data Transformation'!D2590)</f>
        <v>0</v>
      </c>
      <c r="I2590" t="str">
        <f t="shared" si="151"/>
        <v/>
      </c>
    </row>
    <row r="2591" spans="2:9" x14ac:dyDescent="0.55000000000000004">
      <c r="B2591" t="b">
        <f>IF('Input and Summary Results'!D2173=0,FALSE,'Input and Summary Results'!$B2173)</f>
        <v>0</v>
      </c>
      <c r="C2591" t="b">
        <f>IF(OR(B2591=0,'Input and Summary Results'!D2173=0,'Input and Summary Results'!D2173=""),FALSE,'Input and Summary Results'!$D2173)</f>
        <v>0</v>
      </c>
      <c r="D2591" t="b">
        <f>IF(OR(B2591=0,'Input and Summary Results'!E2173=0),FALSE,'Input and Summary Results'!$E2173)</f>
        <v>0</v>
      </c>
      <c r="E2591" t="b">
        <f t="shared" si="149"/>
        <v>0</v>
      </c>
      <c r="F2591" t="b">
        <f t="shared" si="150"/>
        <v>0</v>
      </c>
      <c r="G2591" t="b">
        <f>IF('Input and Summary Results'!$J$4="yes",IF(C2591=FALSE,FALSE,IF('Data Transformation'!E2591&lt;$R$10,E2591,$R$10)),IF(C2591=FALSE,FALSE,IF(C2591&lt;$R$10,C2591,$R$10)))</f>
        <v>0</v>
      </c>
      <c r="H2591" t="b">
        <f>IF('Input and Summary Results'!$J$4="yes",'Data Transformation'!F2591,'Data Transformation'!D2591)</f>
        <v>0</v>
      </c>
      <c r="I2591" t="str">
        <f t="shared" si="151"/>
        <v/>
      </c>
    </row>
    <row r="2592" spans="2:9" x14ac:dyDescent="0.55000000000000004">
      <c r="B2592" t="b">
        <f>IF('Input and Summary Results'!D2174=0,FALSE,'Input and Summary Results'!$B2174)</f>
        <v>0</v>
      </c>
      <c r="C2592" t="b">
        <f>IF(OR(B2592=0,'Input and Summary Results'!D2174=0,'Input and Summary Results'!D2174=""),FALSE,'Input and Summary Results'!$D2174)</f>
        <v>0</v>
      </c>
      <c r="D2592" t="b">
        <f>IF(OR(B2592=0,'Input and Summary Results'!E2174=0),FALSE,'Input and Summary Results'!$E2174)</f>
        <v>0</v>
      </c>
      <c r="E2592" t="b">
        <f t="shared" si="149"/>
        <v>0</v>
      </c>
      <c r="F2592" t="b">
        <f t="shared" si="150"/>
        <v>0</v>
      </c>
      <c r="G2592" t="b">
        <f>IF('Input and Summary Results'!$J$4="yes",IF(C2592=FALSE,FALSE,IF('Data Transformation'!E2592&lt;$R$10,E2592,$R$10)),IF(C2592=FALSE,FALSE,IF(C2592&lt;$R$10,C2592,$R$10)))</f>
        <v>0</v>
      </c>
      <c r="H2592" t="b">
        <f>IF('Input and Summary Results'!$J$4="yes",'Data Transformation'!F2592,'Data Transformation'!D2592)</f>
        <v>0</v>
      </c>
      <c r="I2592" t="str">
        <f t="shared" si="151"/>
        <v/>
      </c>
    </row>
    <row r="2593" spans="2:9" x14ac:dyDescent="0.55000000000000004">
      <c r="B2593" t="b">
        <f>IF('Input and Summary Results'!D2175=0,FALSE,'Input and Summary Results'!$B2175)</f>
        <v>0</v>
      </c>
      <c r="C2593" t="b">
        <f>IF(OR(B2593=0,'Input and Summary Results'!D2175=0,'Input and Summary Results'!D2175=""),FALSE,'Input and Summary Results'!$D2175)</f>
        <v>0</v>
      </c>
      <c r="D2593" t="b">
        <f>IF(OR(B2593=0,'Input and Summary Results'!E2175=0),FALSE,'Input and Summary Results'!$E2175)</f>
        <v>0</v>
      </c>
      <c r="E2593" t="b">
        <f t="shared" si="149"/>
        <v>0</v>
      </c>
      <c r="F2593" t="b">
        <f t="shared" si="150"/>
        <v>0</v>
      </c>
      <c r="G2593" t="b">
        <f>IF('Input and Summary Results'!$J$4="yes",IF(C2593=FALSE,FALSE,IF('Data Transformation'!E2593&lt;$R$10,E2593,$R$10)),IF(C2593=FALSE,FALSE,IF(C2593&lt;$R$10,C2593,$R$10)))</f>
        <v>0</v>
      </c>
      <c r="H2593" t="b">
        <f>IF('Input and Summary Results'!$J$4="yes",'Data Transformation'!F2593,'Data Transformation'!D2593)</f>
        <v>0</v>
      </c>
      <c r="I2593" t="str">
        <f t="shared" si="151"/>
        <v/>
      </c>
    </row>
    <row r="2594" spans="2:9" x14ac:dyDescent="0.55000000000000004">
      <c r="B2594" t="b">
        <f>IF('Input and Summary Results'!D2176=0,FALSE,'Input and Summary Results'!$B2176)</f>
        <v>0</v>
      </c>
      <c r="C2594" t="b">
        <f>IF(OR(B2594=0,'Input and Summary Results'!D2176=0,'Input and Summary Results'!D2176=""),FALSE,'Input and Summary Results'!$D2176)</f>
        <v>0</v>
      </c>
      <c r="D2594" t="b">
        <f>IF(OR(B2594=0,'Input and Summary Results'!E2176=0),FALSE,'Input and Summary Results'!$E2176)</f>
        <v>0</v>
      </c>
      <c r="E2594" t="b">
        <f t="shared" si="149"/>
        <v>0</v>
      </c>
      <c r="F2594" t="b">
        <f t="shared" si="150"/>
        <v>0</v>
      </c>
      <c r="G2594" t="b">
        <f>IF('Input and Summary Results'!$J$4="yes",IF(C2594=FALSE,FALSE,IF('Data Transformation'!E2594&lt;$R$10,E2594,$R$10)),IF(C2594=FALSE,FALSE,IF(C2594&lt;$R$10,C2594,$R$10)))</f>
        <v>0</v>
      </c>
      <c r="H2594" t="b">
        <f>IF('Input and Summary Results'!$J$4="yes",'Data Transformation'!F2594,'Data Transformation'!D2594)</f>
        <v>0</v>
      </c>
      <c r="I2594" t="str">
        <f t="shared" si="151"/>
        <v/>
      </c>
    </row>
    <row r="2595" spans="2:9" x14ac:dyDescent="0.55000000000000004">
      <c r="B2595" t="b">
        <f>IF('Input and Summary Results'!D2177=0,FALSE,'Input and Summary Results'!$B2177)</f>
        <v>0</v>
      </c>
      <c r="C2595" t="b">
        <f>IF(OR(B2595=0,'Input and Summary Results'!D2177=0,'Input and Summary Results'!D2177=""),FALSE,'Input and Summary Results'!$D2177)</f>
        <v>0</v>
      </c>
      <c r="D2595" t="b">
        <f>IF(OR(B2595=0,'Input and Summary Results'!E2177=0),FALSE,'Input and Summary Results'!$E2177)</f>
        <v>0</v>
      </c>
      <c r="E2595" t="b">
        <f t="shared" si="149"/>
        <v>0</v>
      </c>
      <c r="F2595" t="b">
        <f t="shared" si="150"/>
        <v>0</v>
      </c>
      <c r="G2595" t="b">
        <f>IF('Input and Summary Results'!$J$4="yes",IF(C2595=FALSE,FALSE,IF('Data Transformation'!E2595&lt;$R$10,E2595,$R$10)),IF(C2595=FALSE,FALSE,IF(C2595&lt;$R$10,C2595,$R$10)))</f>
        <v>0</v>
      </c>
      <c r="H2595" t="b">
        <f>IF('Input and Summary Results'!$J$4="yes",'Data Transformation'!F2595,'Data Transformation'!D2595)</f>
        <v>0</v>
      </c>
      <c r="I2595" t="str">
        <f t="shared" si="151"/>
        <v/>
      </c>
    </row>
    <row r="2596" spans="2:9" x14ac:dyDescent="0.55000000000000004">
      <c r="B2596" t="b">
        <f>IF('Input and Summary Results'!D2178=0,FALSE,'Input and Summary Results'!$B2178)</f>
        <v>0</v>
      </c>
      <c r="C2596" t="b">
        <f>IF(OR(B2596=0,'Input and Summary Results'!D2178=0,'Input and Summary Results'!D2178=""),FALSE,'Input and Summary Results'!$D2178)</f>
        <v>0</v>
      </c>
      <c r="D2596" t="b">
        <f>IF(OR(B2596=0,'Input and Summary Results'!E2178=0),FALSE,'Input and Summary Results'!$E2178)</f>
        <v>0</v>
      </c>
      <c r="E2596" t="b">
        <f t="shared" si="149"/>
        <v>0</v>
      </c>
      <c r="F2596" t="b">
        <f t="shared" si="150"/>
        <v>0</v>
      </c>
      <c r="G2596" t="b">
        <f>IF('Input and Summary Results'!$J$4="yes",IF(C2596=FALSE,FALSE,IF('Data Transformation'!E2596&lt;$R$10,E2596,$R$10)),IF(C2596=FALSE,FALSE,IF(C2596&lt;$R$10,C2596,$R$10)))</f>
        <v>0</v>
      </c>
      <c r="H2596" t="b">
        <f>IF('Input and Summary Results'!$J$4="yes",'Data Transformation'!F2596,'Data Transformation'!D2596)</f>
        <v>0</v>
      </c>
      <c r="I2596" t="str">
        <f t="shared" si="151"/>
        <v/>
      </c>
    </row>
    <row r="2597" spans="2:9" x14ac:dyDescent="0.55000000000000004">
      <c r="B2597" t="b">
        <f>IF('Input and Summary Results'!D2179=0,FALSE,'Input and Summary Results'!$B2179)</f>
        <v>0</v>
      </c>
      <c r="C2597" t="b">
        <f>IF(OR(B2597=0,'Input and Summary Results'!D2179=0,'Input and Summary Results'!D2179=""),FALSE,'Input and Summary Results'!$D2179)</f>
        <v>0</v>
      </c>
      <c r="D2597" t="b">
        <f>IF(OR(B2597=0,'Input and Summary Results'!E2179=0),FALSE,'Input and Summary Results'!$E2179)</f>
        <v>0</v>
      </c>
      <c r="E2597" t="b">
        <f t="shared" si="149"/>
        <v>0</v>
      </c>
      <c r="F2597" t="b">
        <f t="shared" si="150"/>
        <v>0</v>
      </c>
      <c r="G2597" t="b">
        <f>IF('Input and Summary Results'!$J$4="yes",IF(C2597=FALSE,FALSE,IF('Data Transformation'!E2597&lt;$R$10,E2597,$R$10)),IF(C2597=FALSE,FALSE,IF(C2597&lt;$R$10,C2597,$R$10)))</f>
        <v>0</v>
      </c>
      <c r="H2597" t="b">
        <f>IF('Input and Summary Results'!$J$4="yes",'Data Transformation'!F2597,'Data Transformation'!D2597)</f>
        <v>0</v>
      </c>
      <c r="I2597" t="str">
        <f t="shared" si="151"/>
        <v/>
      </c>
    </row>
    <row r="2598" spans="2:9" x14ac:dyDescent="0.55000000000000004">
      <c r="B2598" t="b">
        <f>IF('Input and Summary Results'!D2180=0,FALSE,'Input and Summary Results'!$B2180)</f>
        <v>0</v>
      </c>
      <c r="C2598" t="b">
        <f>IF(OR(B2598=0,'Input and Summary Results'!D2180=0,'Input and Summary Results'!D2180=""),FALSE,'Input and Summary Results'!$D2180)</f>
        <v>0</v>
      </c>
      <c r="D2598" t="b">
        <f>IF(OR(B2598=0,'Input and Summary Results'!E2180=0),FALSE,'Input and Summary Results'!$E2180)</f>
        <v>0</v>
      </c>
      <c r="E2598" t="b">
        <f t="shared" si="149"/>
        <v>0</v>
      </c>
      <c r="F2598" t="b">
        <f t="shared" si="150"/>
        <v>0</v>
      </c>
      <c r="G2598" t="b">
        <f>IF('Input and Summary Results'!$J$4="yes",IF(C2598=FALSE,FALSE,IF('Data Transformation'!E2598&lt;$R$10,E2598,$R$10)),IF(C2598=FALSE,FALSE,IF(C2598&lt;$R$10,C2598,$R$10)))</f>
        <v>0</v>
      </c>
      <c r="H2598" t="b">
        <f>IF('Input and Summary Results'!$J$4="yes",'Data Transformation'!F2598,'Data Transformation'!D2598)</f>
        <v>0</v>
      </c>
      <c r="I2598" t="str">
        <f t="shared" si="151"/>
        <v/>
      </c>
    </row>
    <row r="2599" spans="2:9" x14ac:dyDescent="0.55000000000000004">
      <c r="B2599" t="b">
        <f>IF('Input and Summary Results'!D2181=0,FALSE,'Input and Summary Results'!$B2181)</f>
        <v>0</v>
      </c>
      <c r="C2599" t="b">
        <f>IF(OR(B2599=0,'Input and Summary Results'!D2181=0,'Input and Summary Results'!D2181=""),FALSE,'Input and Summary Results'!$D2181)</f>
        <v>0</v>
      </c>
      <c r="D2599" t="b">
        <f>IF(OR(B2599=0,'Input and Summary Results'!E2181=0),FALSE,'Input and Summary Results'!$E2181)</f>
        <v>0</v>
      </c>
      <c r="E2599" t="b">
        <f t="shared" si="149"/>
        <v>0</v>
      </c>
      <c r="F2599" t="b">
        <f t="shared" si="150"/>
        <v>0</v>
      </c>
      <c r="G2599" t="b">
        <f>IF('Input and Summary Results'!$J$4="yes",IF(C2599=FALSE,FALSE,IF('Data Transformation'!E2599&lt;$R$10,E2599,$R$10)),IF(C2599=FALSE,FALSE,IF(C2599&lt;$R$10,C2599,$R$10)))</f>
        <v>0</v>
      </c>
      <c r="H2599" t="b">
        <f>IF('Input and Summary Results'!$J$4="yes",'Data Transformation'!F2599,'Data Transformation'!D2599)</f>
        <v>0</v>
      </c>
      <c r="I2599" t="str">
        <f t="shared" si="151"/>
        <v/>
      </c>
    </row>
    <row r="2600" spans="2:9" x14ac:dyDescent="0.55000000000000004">
      <c r="B2600" t="b">
        <f>IF('Input and Summary Results'!D2182=0,FALSE,'Input and Summary Results'!$B2182)</f>
        <v>0</v>
      </c>
      <c r="C2600" t="b">
        <f>IF(OR(B2600=0,'Input and Summary Results'!D2182=0,'Input and Summary Results'!D2182=""),FALSE,'Input and Summary Results'!$D2182)</f>
        <v>0</v>
      </c>
      <c r="D2600" t="b">
        <f>IF(OR(B2600=0,'Input and Summary Results'!E2182=0),FALSE,'Input and Summary Results'!$E2182)</f>
        <v>0</v>
      </c>
      <c r="E2600" t="b">
        <f t="shared" si="149"/>
        <v>0</v>
      </c>
      <c r="F2600" t="b">
        <f t="shared" si="150"/>
        <v>0</v>
      </c>
      <c r="G2600" t="b">
        <f>IF('Input and Summary Results'!$J$4="yes",IF(C2600=FALSE,FALSE,IF('Data Transformation'!E2600&lt;$R$10,E2600,$R$10)),IF(C2600=FALSE,FALSE,IF(C2600&lt;$R$10,C2600,$R$10)))</f>
        <v>0</v>
      </c>
      <c r="H2600" t="b">
        <f>IF('Input and Summary Results'!$J$4="yes",'Data Transformation'!F2600,'Data Transformation'!D2600)</f>
        <v>0</v>
      </c>
      <c r="I2600" t="str">
        <f t="shared" si="151"/>
        <v/>
      </c>
    </row>
    <row r="2601" spans="2:9" x14ac:dyDescent="0.55000000000000004">
      <c r="B2601" t="b">
        <f>IF('Input and Summary Results'!D2183=0,FALSE,'Input and Summary Results'!$B2183)</f>
        <v>0</v>
      </c>
      <c r="C2601" t="b">
        <f>IF(OR(B2601=0,'Input and Summary Results'!D2183=0,'Input and Summary Results'!D2183=""),FALSE,'Input and Summary Results'!$D2183)</f>
        <v>0</v>
      </c>
      <c r="D2601" t="b">
        <f>IF(OR(B2601=0,'Input and Summary Results'!E2183=0),FALSE,'Input and Summary Results'!$E2183)</f>
        <v>0</v>
      </c>
      <c r="E2601" t="b">
        <f t="shared" si="149"/>
        <v>0</v>
      </c>
      <c r="F2601" t="b">
        <f t="shared" si="150"/>
        <v>0</v>
      </c>
      <c r="G2601" t="b">
        <f>IF('Input and Summary Results'!$J$4="yes",IF(C2601=FALSE,FALSE,IF('Data Transformation'!E2601&lt;$R$10,E2601,$R$10)),IF(C2601=FALSE,FALSE,IF(C2601&lt;$R$10,C2601,$R$10)))</f>
        <v>0</v>
      </c>
      <c r="H2601" t="b">
        <f>IF('Input and Summary Results'!$J$4="yes",'Data Transformation'!F2601,'Data Transformation'!D2601)</f>
        <v>0</v>
      </c>
      <c r="I2601" t="str">
        <f t="shared" si="151"/>
        <v/>
      </c>
    </row>
    <row r="2602" spans="2:9" x14ac:dyDescent="0.55000000000000004">
      <c r="B2602" t="b">
        <f>IF('Input and Summary Results'!D2184=0,FALSE,'Input and Summary Results'!$B2184)</f>
        <v>0</v>
      </c>
      <c r="C2602" t="b">
        <f>IF(OR(B2602=0,'Input and Summary Results'!D2184=0,'Input and Summary Results'!D2184=""),FALSE,'Input and Summary Results'!$D2184)</f>
        <v>0</v>
      </c>
      <c r="D2602" t="b">
        <f>IF(OR(B2602=0,'Input and Summary Results'!E2184=0),FALSE,'Input and Summary Results'!$E2184)</f>
        <v>0</v>
      </c>
      <c r="E2602" t="b">
        <f t="shared" ref="E2602:E2665" si="152">IF(C2602=FALSE,FALSE,LOG10(C2602))</f>
        <v>0</v>
      </c>
      <c r="F2602" t="b">
        <f t="shared" ref="F2602:F2665" si="153">IF(D2602=FALSE, FALSE,0.434*D2602/C2602)</f>
        <v>0</v>
      </c>
      <c r="G2602" t="b">
        <f>IF('Input and Summary Results'!$J$4="yes",IF(C2602=FALSE,FALSE,IF('Data Transformation'!E2602&lt;$R$10,E2602,$R$10)),IF(C2602=FALSE,FALSE,IF(C2602&lt;$R$10,C2602,$R$10)))</f>
        <v>0</v>
      </c>
      <c r="H2602" t="b">
        <f>IF('Input and Summary Results'!$J$4="yes",'Data Transformation'!F2602,'Data Transformation'!D2602)</f>
        <v>0</v>
      </c>
      <c r="I2602" t="str">
        <f t="shared" si="151"/>
        <v/>
      </c>
    </row>
    <row r="2603" spans="2:9" x14ac:dyDescent="0.55000000000000004">
      <c r="B2603" t="b">
        <f>IF('Input and Summary Results'!D2185=0,FALSE,'Input and Summary Results'!$B2185)</f>
        <v>0</v>
      </c>
      <c r="C2603" t="b">
        <f>IF(OR(B2603=0,'Input and Summary Results'!D2185=0,'Input and Summary Results'!D2185=""),FALSE,'Input and Summary Results'!$D2185)</f>
        <v>0</v>
      </c>
      <c r="D2603" t="b">
        <f>IF(OR(B2603=0,'Input and Summary Results'!E2185=0),FALSE,'Input and Summary Results'!$E2185)</f>
        <v>0</v>
      </c>
      <c r="E2603" t="b">
        <f t="shared" si="152"/>
        <v>0</v>
      </c>
      <c r="F2603" t="b">
        <f t="shared" si="153"/>
        <v>0</v>
      </c>
      <c r="G2603" t="b">
        <f>IF('Input and Summary Results'!$J$4="yes",IF(C2603=FALSE,FALSE,IF('Data Transformation'!E2603&lt;$R$10,E2603,$R$10)),IF(C2603=FALSE,FALSE,IF(C2603&lt;$R$10,C2603,$R$10)))</f>
        <v>0</v>
      </c>
      <c r="H2603" t="b">
        <f>IF('Input and Summary Results'!$J$4="yes",'Data Transformation'!F2603,'Data Transformation'!D2603)</f>
        <v>0</v>
      </c>
      <c r="I2603" t="str">
        <f t="shared" si="151"/>
        <v/>
      </c>
    </row>
    <row r="2604" spans="2:9" x14ac:dyDescent="0.55000000000000004">
      <c r="B2604" t="b">
        <f>IF('Input and Summary Results'!D2186=0,FALSE,'Input and Summary Results'!$B2186)</f>
        <v>0</v>
      </c>
      <c r="C2604" t="b">
        <f>IF(OR(B2604=0,'Input and Summary Results'!D2186=0,'Input and Summary Results'!D2186=""),FALSE,'Input and Summary Results'!$D2186)</f>
        <v>0</v>
      </c>
      <c r="D2604" t="b">
        <f>IF(OR(B2604=0,'Input and Summary Results'!E2186=0),FALSE,'Input and Summary Results'!$E2186)</f>
        <v>0</v>
      </c>
      <c r="E2604" t="b">
        <f t="shared" si="152"/>
        <v>0</v>
      </c>
      <c r="F2604" t="b">
        <f t="shared" si="153"/>
        <v>0</v>
      </c>
      <c r="G2604" t="b">
        <f>IF('Input and Summary Results'!$J$4="yes",IF(C2604=FALSE,FALSE,IF('Data Transformation'!E2604&lt;$R$10,E2604,$R$10)),IF(C2604=FALSE,FALSE,IF(C2604&lt;$R$10,C2604,$R$10)))</f>
        <v>0</v>
      </c>
      <c r="H2604" t="b">
        <f>IF('Input and Summary Results'!$J$4="yes",'Data Transformation'!F2604,'Data Transformation'!D2604)</f>
        <v>0</v>
      </c>
      <c r="I2604" t="str">
        <f t="shared" si="151"/>
        <v/>
      </c>
    </row>
    <row r="2605" spans="2:9" x14ac:dyDescent="0.55000000000000004">
      <c r="B2605" t="b">
        <f>IF('Input and Summary Results'!D2187=0,FALSE,'Input and Summary Results'!$B2187)</f>
        <v>0</v>
      </c>
      <c r="C2605" t="b">
        <f>IF(OR(B2605=0,'Input and Summary Results'!D2187=0,'Input and Summary Results'!D2187=""),FALSE,'Input and Summary Results'!$D2187)</f>
        <v>0</v>
      </c>
      <c r="D2605" t="b">
        <f>IF(OR(B2605=0,'Input and Summary Results'!E2187=0),FALSE,'Input and Summary Results'!$E2187)</f>
        <v>0</v>
      </c>
      <c r="E2605" t="b">
        <f t="shared" si="152"/>
        <v>0</v>
      </c>
      <c r="F2605" t="b">
        <f t="shared" si="153"/>
        <v>0</v>
      </c>
      <c r="G2605" t="b">
        <f>IF('Input and Summary Results'!$J$4="yes",IF(C2605=FALSE,FALSE,IF('Data Transformation'!E2605&lt;$R$10,E2605,$R$10)),IF(C2605=FALSE,FALSE,IF(C2605&lt;$R$10,C2605,$R$10)))</f>
        <v>0</v>
      </c>
      <c r="H2605" t="b">
        <f>IF('Input and Summary Results'!$J$4="yes",'Data Transformation'!F2605,'Data Transformation'!D2605)</f>
        <v>0</v>
      </c>
      <c r="I2605" t="str">
        <f t="shared" si="151"/>
        <v/>
      </c>
    </row>
    <row r="2606" spans="2:9" x14ac:dyDescent="0.55000000000000004">
      <c r="B2606" t="b">
        <f>IF('Input and Summary Results'!D2188=0,FALSE,'Input and Summary Results'!$B2188)</f>
        <v>0</v>
      </c>
      <c r="C2606" t="b">
        <f>IF(OR(B2606=0,'Input and Summary Results'!D2188=0,'Input and Summary Results'!D2188=""),FALSE,'Input and Summary Results'!$D2188)</f>
        <v>0</v>
      </c>
      <c r="D2606" t="b">
        <f>IF(OR(B2606=0,'Input and Summary Results'!E2188=0),FALSE,'Input and Summary Results'!$E2188)</f>
        <v>0</v>
      </c>
      <c r="E2606" t="b">
        <f t="shared" si="152"/>
        <v>0</v>
      </c>
      <c r="F2606" t="b">
        <f t="shared" si="153"/>
        <v>0</v>
      </c>
      <c r="G2606" t="b">
        <f>IF('Input and Summary Results'!$J$4="yes",IF(C2606=FALSE,FALSE,IF('Data Transformation'!E2606&lt;$R$10,E2606,$R$10)),IF(C2606=FALSE,FALSE,IF(C2606&lt;$R$10,C2606,$R$10)))</f>
        <v>0</v>
      </c>
      <c r="H2606" t="b">
        <f>IF('Input and Summary Results'!$J$4="yes",'Data Transformation'!F2606,'Data Transformation'!D2606)</f>
        <v>0</v>
      </c>
      <c r="I2606" t="str">
        <f t="shared" si="151"/>
        <v/>
      </c>
    </row>
    <row r="2607" spans="2:9" x14ac:dyDescent="0.55000000000000004">
      <c r="B2607" t="b">
        <f>IF('Input and Summary Results'!D2189=0,FALSE,'Input and Summary Results'!$B2189)</f>
        <v>0</v>
      </c>
      <c r="C2607" t="b">
        <f>IF(OR(B2607=0,'Input and Summary Results'!D2189=0,'Input and Summary Results'!D2189=""),FALSE,'Input and Summary Results'!$D2189)</f>
        <v>0</v>
      </c>
      <c r="D2607" t="b">
        <f>IF(OR(B2607=0,'Input and Summary Results'!E2189=0),FALSE,'Input and Summary Results'!$E2189)</f>
        <v>0</v>
      </c>
      <c r="E2607" t="b">
        <f t="shared" si="152"/>
        <v>0</v>
      </c>
      <c r="F2607" t="b">
        <f t="shared" si="153"/>
        <v>0</v>
      </c>
      <c r="G2607" t="b">
        <f>IF('Input and Summary Results'!$J$4="yes",IF(C2607=FALSE,FALSE,IF('Data Transformation'!E2607&lt;$R$10,E2607,$R$10)),IF(C2607=FALSE,FALSE,IF(C2607&lt;$R$10,C2607,$R$10)))</f>
        <v>0</v>
      </c>
      <c r="H2607" t="b">
        <f>IF('Input and Summary Results'!$J$4="yes",'Data Transformation'!F2607,'Data Transformation'!D2607)</f>
        <v>0</v>
      </c>
      <c r="I2607" t="str">
        <f t="shared" si="151"/>
        <v/>
      </c>
    </row>
    <row r="2608" spans="2:9" x14ac:dyDescent="0.55000000000000004">
      <c r="B2608" t="b">
        <f>IF('Input and Summary Results'!D2190=0,FALSE,'Input and Summary Results'!$B2190)</f>
        <v>0</v>
      </c>
      <c r="C2608" t="b">
        <f>IF(OR(B2608=0,'Input and Summary Results'!D2190=0,'Input and Summary Results'!D2190=""),FALSE,'Input and Summary Results'!$D2190)</f>
        <v>0</v>
      </c>
      <c r="D2608" t="b">
        <f>IF(OR(B2608=0,'Input and Summary Results'!E2190=0),FALSE,'Input and Summary Results'!$E2190)</f>
        <v>0</v>
      </c>
      <c r="E2608" t="b">
        <f t="shared" si="152"/>
        <v>0</v>
      </c>
      <c r="F2608" t="b">
        <f t="shared" si="153"/>
        <v>0</v>
      </c>
      <c r="G2608" t="b">
        <f>IF('Input and Summary Results'!$J$4="yes",IF(C2608=FALSE,FALSE,IF('Data Transformation'!E2608&lt;$R$10,E2608,$R$10)),IF(C2608=FALSE,FALSE,IF(C2608&lt;$R$10,C2608,$R$10)))</f>
        <v>0</v>
      </c>
      <c r="H2608" t="b">
        <f>IF('Input and Summary Results'!$J$4="yes",'Data Transformation'!F2608,'Data Transformation'!D2608)</f>
        <v>0</v>
      </c>
      <c r="I2608" t="str">
        <f t="shared" si="151"/>
        <v/>
      </c>
    </row>
    <row r="2609" spans="2:9" x14ac:dyDescent="0.55000000000000004">
      <c r="B2609" t="b">
        <f>IF('Input and Summary Results'!D2191=0,FALSE,'Input and Summary Results'!$B2191)</f>
        <v>0</v>
      </c>
      <c r="C2609" t="b">
        <f>IF(OR(B2609=0,'Input and Summary Results'!D2191=0,'Input and Summary Results'!D2191=""),FALSE,'Input and Summary Results'!$D2191)</f>
        <v>0</v>
      </c>
      <c r="D2609" t="b">
        <f>IF(OR(B2609=0,'Input and Summary Results'!E2191=0),FALSE,'Input and Summary Results'!$E2191)</f>
        <v>0</v>
      </c>
      <c r="E2609" t="b">
        <f t="shared" si="152"/>
        <v>0</v>
      </c>
      <c r="F2609" t="b">
        <f t="shared" si="153"/>
        <v>0</v>
      </c>
      <c r="G2609" t="b">
        <f>IF('Input and Summary Results'!$J$4="yes",IF(C2609=FALSE,FALSE,IF('Data Transformation'!E2609&lt;$R$10,E2609,$R$10)),IF(C2609=FALSE,FALSE,IF(C2609&lt;$R$10,C2609,$R$10)))</f>
        <v>0</v>
      </c>
      <c r="H2609" t="b">
        <f>IF('Input and Summary Results'!$J$4="yes",'Data Transformation'!F2609,'Data Transformation'!D2609)</f>
        <v>0</v>
      </c>
      <c r="I2609" t="str">
        <f t="shared" si="151"/>
        <v/>
      </c>
    </row>
    <row r="2610" spans="2:9" x14ac:dyDescent="0.55000000000000004">
      <c r="B2610" t="b">
        <f>IF('Input and Summary Results'!D2192=0,FALSE,'Input and Summary Results'!$B2192)</f>
        <v>0</v>
      </c>
      <c r="C2610" t="b">
        <f>IF(OR(B2610=0,'Input and Summary Results'!D2192=0,'Input and Summary Results'!D2192=""),FALSE,'Input and Summary Results'!$D2192)</f>
        <v>0</v>
      </c>
      <c r="D2610" t="b">
        <f>IF(OR(B2610=0,'Input and Summary Results'!E2192=0),FALSE,'Input and Summary Results'!$E2192)</f>
        <v>0</v>
      </c>
      <c r="E2610" t="b">
        <f t="shared" si="152"/>
        <v>0</v>
      </c>
      <c r="F2610" t="b">
        <f t="shared" si="153"/>
        <v>0</v>
      </c>
      <c r="G2610" t="b">
        <f>IF('Input and Summary Results'!$J$4="yes",IF(C2610=FALSE,FALSE,IF('Data Transformation'!E2610&lt;$R$10,E2610,$R$10)),IF(C2610=FALSE,FALSE,IF(C2610&lt;$R$10,C2610,$R$10)))</f>
        <v>0</v>
      </c>
      <c r="H2610" t="b">
        <f>IF('Input and Summary Results'!$J$4="yes",'Data Transformation'!F2610,'Data Transformation'!D2610)</f>
        <v>0</v>
      </c>
      <c r="I2610" t="str">
        <f t="shared" si="151"/>
        <v/>
      </c>
    </row>
    <row r="2611" spans="2:9" x14ac:dyDescent="0.55000000000000004">
      <c r="B2611" t="b">
        <f>IF('Input and Summary Results'!D2193=0,FALSE,'Input and Summary Results'!$B2193)</f>
        <v>0</v>
      </c>
      <c r="C2611" t="b">
        <f>IF(OR(B2611=0,'Input and Summary Results'!D2193=0,'Input and Summary Results'!D2193=""),FALSE,'Input and Summary Results'!$D2193)</f>
        <v>0</v>
      </c>
      <c r="D2611" t="b">
        <f>IF(OR(B2611=0,'Input and Summary Results'!E2193=0),FALSE,'Input and Summary Results'!$E2193)</f>
        <v>0</v>
      </c>
      <c r="E2611" t="b">
        <f t="shared" si="152"/>
        <v>0</v>
      </c>
      <c r="F2611" t="b">
        <f t="shared" si="153"/>
        <v>0</v>
      </c>
      <c r="G2611" t="b">
        <f>IF('Input and Summary Results'!$J$4="yes",IF(C2611=FALSE,FALSE,IF('Data Transformation'!E2611&lt;$R$10,E2611,$R$10)),IF(C2611=FALSE,FALSE,IF(C2611&lt;$R$10,C2611,$R$10)))</f>
        <v>0</v>
      </c>
      <c r="H2611" t="b">
        <f>IF('Input and Summary Results'!$J$4="yes",'Data Transformation'!F2611,'Data Transformation'!D2611)</f>
        <v>0</v>
      </c>
      <c r="I2611" t="str">
        <f t="shared" si="151"/>
        <v/>
      </c>
    </row>
    <row r="2612" spans="2:9" x14ac:dyDescent="0.55000000000000004">
      <c r="B2612" t="b">
        <f>IF('Input and Summary Results'!D2194=0,FALSE,'Input and Summary Results'!$B2194)</f>
        <v>0</v>
      </c>
      <c r="C2612" t="b">
        <f>IF(OR(B2612=0,'Input and Summary Results'!D2194=0,'Input and Summary Results'!D2194=""),FALSE,'Input and Summary Results'!$D2194)</f>
        <v>0</v>
      </c>
      <c r="D2612" t="b">
        <f>IF(OR(B2612=0,'Input and Summary Results'!E2194=0),FALSE,'Input and Summary Results'!$E2194)</f>
        <v>0</v>
      </c>
      <c r="E2612" t="b">
        <f t="shared" si="152"/>
        <v>0</v>
      </c>
      <c r="F2612" t="b">
        <f t="shared" si="153"/>
        <v>0</v>
      </c>
      <c r="G2612" t="b">
        <f>IF('Input and Summary Results'!$J$4="yes",IF(C2612=FALSE,FALSE,IF('Data Transformation'!E2612&lt;$R$10,E2612,$R$10)),IF(C2612=FALSE,FALSE,IF(C2612&lt;$R$10,C2612,$R$10)))</f>
        <v>0</v>
      </c>
      <c r="H2612" t="b">
        <f>IF('Input and Summary Results'!$J$4="yes",'Data Transformation'!F2612,'Data Transformation'!D2612)</f>
        <v>0</v>
      </c>
      <c r="I2612" t="str">
        <f t="shared" si="151"/>
        <v/>
      </c>
    </row>
    <row r="2613" spans="2:9" x14ac:dyDescent="0.55000000000000004">
      <c r="B2613" t="b">
        <f>IF('Input and Summary Results'!D2195=0,FALSE,'Input and Summary Results'!$B2195)</f>
        <v>0</v>
      </c>
      <c r="C2613" t="b">
        <f>IF(OR(B2613=0,'Input and Summary Results'!D2195=0,'Input and Summary Results'!D2195=""),FALSE,'Input and Summary Results'!$D2195)</f>
        <v>0</v>
      </c>
      <c r="D2613" t="b">
        <f>IF(OR(B2613=0,'Input and Summary Results'!E2195=0),FALSE,'Input and Summary Results'!$E2195)</f>
        <v>0</v>
      </c>
      <c r="E2613" t="b">
        <f t="shared" si="152"/>
        <v>0</v>
      </c>
      <c r="F2613" t="b">
        <f t="shared" si="153"/>
        <v>0</v>
      </c>
      <c r="G2613" t="b">
        <f>IF('Input and Summary Results'!$J$4="yes",IF(C2613=FALSE,FALSE,IF('Data Transformation'!E2613&lt;$R$10,E2613,$R$10)),IF(C2613=FALSE,FALSE,IF(C2613&lt;$R$10,C2613,$R$10)))</f>
        <v>0</v>
      </c>
      <c r="H2613" t="b">
        <f>IF('Input and Summary Results'!$J$4="yes",'Data Transformation'!F2613,'Data Transformation'!D2613)</f>
        <v>0</v>
      </c>
      <c r="I2613" t="str">
        <f t="shared" si="151"/>
        <v/>
      </c>
    </row>
    <row r="2614" spans="2:9" x14ac:dyDescent="0.55000000000000004">
      <c r="B2614" t="b">
        <f>IF('Input and Summary Results'!D2196=0,FALSE,'Input and Summary Results'!$B2196)</f>
        <v>0</v>
      </c>
      <c r="C2614" t="b">
        <f>IF(OR(B2614=0,'Input and Summary Results'!D2196=0,'Input and Summary Results'!D2196=""),FALSE,'Input and Summary Results'!$D2196)</f>
        <v>0</v>
      </c>
      <c r="D2614" t="b">
        <f>IF(OR(B2614=0,'Input and Summary Results'!E2196=0),FALSE,'Input and Summary Results'!$E2196)</f>
        <v>0</v>
      </c>
      <c r="E2614" t="b">
        <f t="shared" si="152"/>
        <v>0</v>
      </c>
      <c r="F2614" t="b">
        <f t="shared" si="153"/>
        <v>0</v>
      </c>
      <c r="G2614" t="b">
        <f>IF('Input and Summary Results'!$J$4="yes",IF(C2614=FALSE,FALSE,IF('Data Transformation'!E2614&lt;$R$10,E2614,$R$10)),IF(C2614=FALSE,FALSE,IF(C2614&lt;$R$10,C2614,$R$10)))</f>
        <v>0</v>
      </c>
      <c r="H2614" t="b">
        <f>IF('Input and Summary Results'!$J$4="yes",'Data Transformation'!F2614,'Data Transformation'!D2614)</f>
        <v>0</v>
      </c>
      <c r="I2614" t="str">
        <f t="shared" si="151"/>
        <v/>
      </c>
    </row>
    <row r="2615" spans="2:9" x14ac:dyDescent="0.55000000000000004">
      <c r="B2615" t="b">
        <f>IF('Input and Summary Results'!D2197=0,FALSE,'Input and Summary Results'!$B2197)</f>
        <v>0</v>
      </c>
      <c r="C2615" t="b">
        <f>IF(OR(B2615=0,'Input and Summary Results'!D2197=0,'Input and Summary Results'!D2197=""),FALSE,'Input and Summary Results'!$D2197)</f>
        <v>0</v>
      </c>
      <c r="D2615" t="b">
        <f>IF(OR(B2615=0,'Input and Summary Results'!E2197=0),FALSE,'Input and Summary Results'!$E2197)</f>
        <v>0</v>
      </c>
      <c r="E2615" t="b">
        <f t="shared" si="152"/>
        <v>0</v>
      </c>
      <c r="F2615" t="b">
        <f t="shared" si="153"/>
        <v>0</v>
      </c>
      <c r="G2615" t="b">
        <f>IF('Input and Summary Results'!$J$4="yes",IF(C2615=FALSE,FALSE,IF('Data Transformation'!E2615&lt;$R$10,E2615,$R$10)),IF(C2615=FALSE,FALSE,IF(C2615&lt;$R$10,C2615,$R$10)))</f>
        <v>0</v>
      </c>
      <c r="H2615" t="b">
        <f>IF('Input and Summary Results'!$J$4="yes",'Data Transformation'!F2615,'Data Transformation'!D2615)</f>
        <v>0</v>
      </c>
      <c r="I2615" t="str">
        <f t="shared" si="151"/>
        <v/>
      </c>
    </row>
    <row r="2616" spans="2:9" x14ac:dyDescent="0.55000000000000004">
      <c r="B2616" t="b">
        <f>IF('Input and Summary Results'!D2198=0,FALSE,'Input and Summary Results'!$B2198)</f>
        <v>0</v>
      </c>
      <c r="C2616" t="b">
        <f>IF(OR(B2616=0,'Input and Summary Results'!D2198=0,'Input and Summary Results'!D2198=""),FALSE,'Input and Summary Results'!$D2198)</f>
        <v>0</v>
      </c>
      <c r="D2616" t="b">
        <f>IF(OR(B2616=0,'Input and Summary Results'!E2198=0),FALSE,'Input and Summary Results'!$E2198)</f>
        <v>0</v>
      </c>
      <c r="E2616" t="b">
        <f t="shared" si="152"/>
        <v>0</v>
      </c>
      <c r="F2616" t="b">
        <f t="shared" si="153"/>
        <v>0</v>
      </c>
      <c r="G2616" t="b">
        <f>IF('Input and Summary Results'!$J$4="yes",IF(C2616=FALSE,FALSE,IF('Data Transformation'!E2616&lt;$R$10,E2616,$R$10)),IF(C2616=FALSE,FALSE,IF(C2616&lt;$R$10,C2616,$R$10)))</f>
        <v>0</v>
      </c>
      <c r="H2616" t="b">
        <f>IF('Input and Summary Results'!$J$4="yes",'Data Transformation'!F2616,'Data Transformation'!D2616)</f>
        <v>0</v>
      </c>
      <c r="I2616" t="str">
        <f t="shared" si="151"/>
        <v/>
      </c>
    </row>
    <row r="2617" spans="2:9" x14ac:dyDescent="0.55000000000000004">
      <c r="B2617" t="b">
        <f>IF('Input and Summary Results'!D2199=0,FALSE,'Input and Summary Results'!$B2199)</f>
        <v>0</v>
      </c>
      <c r="C2617" t="b">
        <f>IF(OR(B2617=0,'Input and Summary Results'!D2199=0,'Input and Summary Results'!D2199=""),FALSE,'Input and Summary Results'!$D2199)</f>
        <v>0</v>
      </c>
      <c r="D2617" t="b">
        <f>IF(OR(B2617=0,'Input and Summary Results'!E2199=0),FALSE,'Input and Summary Results'!$E2199)</f>
        <v>0</v>
      </c>
      <c r="E2617" t="b">
        <f t="shared" si="152"/>
        <v>0</v>
      </c>
      <c r="F2617" t="b">
        <f t="shared" si="153"/>
        <v>0</v>
      </c>
      <c r="G2617" t="b">
        <f>IF('Input and Summary Results'!$J$4="yes",IF(C2617=FALSE,FALSE,IF('Data Transformation'!E2617&lt;$R$10,E2617,$R$10)),IF(C2617=FALSE,FALSE,IF(C2617&lt;$R$10,C2617,$R$10)))</f>
        <v>0</v>
      </c>
      <c r="H2617" t="b">
        <f>IF('Input and Summary Results'!$J$4="yes",'Data Transformation'!F2617,'Data Transformation'!D2617)</f>
        <v>0</v>
      </c>
      <c r="I2617" t="str">
        <f t="shared" si="151"/>
        <v/>
      </c>
    </row>
    <row r="2618" spans="2:9" x14ac:dyDescent="0.55000000000000004">
      <c r="B2618" t="b">
        <f>IF('Input and Summary Results'!D2200=0,FALSE,'Input and Summary Results'!$B2200)</f>
        <v>0</v>
      </c>
      <c r="C2618" t="b">
        <f>IF(OR(B2618=0,'Input and Summary Results'!D2200=0,'Input and Summary Results'!D2200=""),FALSE,'Input and Summary Results'!$D2200)</f>
        <v>0</v>
      </c>
      <c r="D2618" t="b">
        <f>IF(OR(B2618=0,'Input and Summary Results'!E2200=0),FALSE,'Input and Summary Results'!$E2200)</f>
        <v>0</v>
      </c>
      <c r="E2618" t="b">
        <f t="shared" si="152"/>
        <v>0</v>
      </c>
      <c r="F2618" t="b">
        <f t="shared" si="153"/>
        <v>0</v>
      </c>
      <c r="G2618" t="b">
        <f>IF('Input and Summary Results'!$J$4="yes",IF(C2618=FALSE,FALSE,IF('Data Transformation'!E2618&lt;$R$10,E2618,$R$10)),IF(C2618=FALSE,FALSE,IF(C2618&lt;$R$10,C2618,$R$10)))</f>
        <v>0</v>
      </c>
      <c r="H2618" t="b">
        <f>IF('Input and Summary Results'!$J$4="yes",'Data Transformation'!F2618,'Data Transformation'!D2618)</f>
        <v>0</v>
      </c>
      <c r="I2618" t="str">
        <f t="shared" si="151"/>
        <v/>
      </c>
    </row>
    <row r="2619" spans="2:9" x14ac:dyDescent="0.55000000000000004">
      <c r="B2619" t="b">
        <f>IF('Input and Summary Results'!D2201=0,FALSE,'Input and Summary Results'!$B2201)</f>
        <v>0</v>
      </c>
      <c r="C2619" t="b">
        <f>IF(OR(B2619=0,'Input and Summary Results'!D2201=0,'Input and Summary Results'!D2201=""),FALSE,'Input and Summary Results'!$D2201)</f>
        <v>0</v>
      </c>
      <c r="D2619" t="b">
        <f>IF(OR(B2619=0,'Input and Summary Results'!E2201=0),FALSE,'Input and Summary Results'!$E2201)</f>
        <v>0</v>
      </c>
      <c r="E2619" t="b">
        <f t="shared" si="152"/>
        <v>0</v>
      </c>
      <c r="F2619" t="b">
        <f t="shared" si="153"/>
        <v>0</v>
      </c>
      <c r="G2619" t="b">
        <f>IF('Input and Summary Results'!$J$4="yes",IF(C2619=FALSE,FALSE,IF('Data Transformation'!E2619&lt;$R$10,E2619,$R$10)),IF(C2619=FALSE,FALSE,IF(C2619&lt;$R$10,C2619,$R$10)))</f>
        <v>0</v>
      </c>
      <c r="H2619" t="b">
        <f>IF('Input and Summary Results'!$J$4="yes",'Data Transformation'!F2619,'Data Transformation'!D2619)</f>
        <v>0</v>
      </c>
      <c r="I2619" t="str">
        <f t="shared" si="151"/>
        <v/>
      </c>
    </row>
    <row r="2620" spans="2:9" x14ac:dyDescent="0.55000000000000004">
      <c r="B2620" t="b">
        <f>IF('Input and Summary Results'!D2202=0,FALSE,'Input and Summary Results'!$B2202)</f>
        <v>0</v>
      </c>
      <c r="C2620" t="b">
        <f>IF(OR(B2620=0,'Input and Summary Results'!D2202=0,'Input and Summary Results'!D2202=""),FALSE,'Input and Summary Results'!$D2202)</f>
        <v>0</v>
      </c>
      <c r="D2620" t="b">
        <f>IF(OR(B2620=0,'Input and Summary Results'!E2202=0),FALSE,'Input and Summary Results'!$E2202)</f>
        <v>0</v>
      </c>
      <c r="E2620" t="b">
        <f t="shared" si="152"/>
        <v>0</v>
      </c>
      <c r="F2620" t="b">
        <f t="shared" si="153"/>
        <v>0</v>
      </c>
      <c r="G2620" t="b">
        <f>IF('Input and Summary Results'!$J$4="yes",IF(C2620=FALSE,FALSE,IF('Data Transformation'!E2620&lt;$R$10,E2620,$R$10)),IF(C2620=FALSE,FALSE,IF(C2620&lt;$R$10,C2620,$R$10)))</f>
        <v>0</v>
      </c>
      <c r="H2620" t="b">
        <f>IF('Input and Summary Results'!$J$4="yes",'Data Transformation'!F2620,'Data Transformation'!D2620)</f>
        <v>0</v>
      </c>
      <c r="I2620" t="str">
        <f t="shared" si="151"/>
        <v/>
      </c>
    </row>
    <row r="2621" spans="2:9" x14ac:dyDescent="0.55000000000000004">
      <c r="B2621" t="b">
        <f>IF('Input and Summary Results'!D2203=0,FALSE,'Input and Summary Results'!$B2203)</f>
        <v>0</v>
      </c>
      <c r="C2621" t="b">
        <f>IF(OR(B2621=0,'Input and Summary Results'!D2203=0,'Input and Summary Results'!D2203=""),FALSE,'Input and Summary Results'!$D2203)</f>
        <v>0</v>
      </c>
      <c r="D2621" t="b">
        <f>IF(OR(B2621=0,'Input and Summary Results'!E2203=0),FALSE,'Input and Summary Results'!$E2203)</f>
        <v>0</v>
      </c>
      <c r="E2621" t="b">
        <f t="shared" si="152"/>
        <v>0</v>
      </c>
      <c r="F2621" t="b">
        <f t="shared" si="153"/>
        <v>0</v>
      </c>
      <c r="G2621" t="b">
        <f>IF('Input and Summary Results'!$J$4="yes",IF(C2621=FALSE,FALSE,IF('Data Transformation'!E2621&lt;$R$10,E2621,$R$10)),IF(C2621=FALSE,FALSE,IF(C2621&lt;$R$10,C2621,$R$10)))</f>
        <v>0</v>
      </c>
      <c r="H2621" t="b">
        <f>IF('Input and Summary Results'!$J$4="yes",'Data Transformation'!F2621,'Data Transformation'!D2621)</f>
        <v>0</v>
      </c>
      <c r="I2621" t="str">
        <f t="shared" si="151"/>
        <v/>
      </c>
    </row>
    <row r="2622" spans="2:9" x14ac:dyDescent="0.55000000000000004">
      <c r="B2622" t="b">
        <f>IF('Input and Summary Results'!D2204=0,FALSE,'Input and Summary Results'!$B2204)</f>
        <v>0</v>
      </c>
      <c r="C2622" t="b">
        <f>IF(OR(B2622=0,'Input and Summary Results'!D2204=0,'Input and Summary Results'!D2204=""),FALSE,'Input and Summary Results'!$D2204)</f>
        <v>0</v>
      </c>
      <c r="D2622" t="b">
        <f>IF(OR(B2622=0,'Input and Summary Results'!E2204=0),FALSE,'Input and Summary Results'!$E2204)</f>
        <v>0</v>
      </c>
      <c r="E2622" t="b">
        <f t="shared" si="152"/>
        <v>0</v>
      </c>
      <c r="F2622" t="b">
        <f t="shared" si="153"/>
        <v>0</v>
      </c>
      <c r="G2622" t="b">
        <f>IF('Input and Summary Results'!$J$4="yes",IF(C2622=FALSE,FALSE,IF('Data Transformation'!E2622&lt;$R$10,E2622,$R$10)),IF(C2622=FALSE,FALSE,IF(C2622&lt;$R$10,C2622,$R$10)))</f>
        <v>0</v>
      </c>
      <c r="H2622" t="b">
        <f>IF('Input and Summary Results'!$J$4="yes",'Data Transformation'!F2622,'Data Transformation'!D2622)</f>
        <v>0</v>
      </c>
      <c r="I2622" t="str">
        <f t="shared" si="151"/>
        <v/>
      </c>
    </row>
    <row r="2623" spans="2:9" x14ac:dyDescent="0.55000000000000004">
      <c r="B2623" t="b">
        <f>IF('Input and Summary Results'!D2205=0,FALSE,'Input and Summary Results'!$B2205)</f>
        <v>0</v>
      </c>
      <c r="C2623" t="b">
        <f>IF(OR(B2623=0,'Input and Summary Results'!D2205=0,'Input and Summary Results'!D2205=""),FALSE,'Input and Summary Results'!$D2205)</f>
        <v>0</v>
      </c>
      <c r="D2623" t="b">
        <f>IF(OR(B2623=0,'Input and Summary Results'!E2205=0),FALSE,'Input and Summary Results'!$E2205)</f>
        <v>0</v>
      </c>
      <c r="E2623" t="b">
        <f t="shared" si="152"/>
        <v>0</v>
      </c>
      <c r="F2623" t="b">
        <f t="shared" si="153"/>
        <v>0</v>
      </c>
      <c r="G2623" t="b">
        <f>IF('Input and Summary Results'!$J$4="yes",IF(C2623=FALSE,FALSE,IF('Data Transformation'!E2623&lt;$R$10,E2623,$R$10)),IF(C2623=FALSE,FALSE,IF(C2623&lt;$R$10,C2623,$R$10)))</f>
        <v>0</v>
      </c>
      <c r="H2623" t="b">
        <f>IF('Input and Summary Results'!$J$4="yes",'Data Transformation'!F2623,'Data Transformation'!D2623)</f>
        <v>0</v>
      </c>
      <c r="I2623" t="str">
        <f t="shared" si="151"/>
        <v/>
      </c>
    </row>
    <row r="2624" spans="2:9" x14ac:dyDescent="0.55000000000000004">
      <c r="B2624" t="b">
        <f>IF('Input and Summary Results'!D2206=0,FALSE,'Input and Summary Results'!$B2206)</f>
        <v>0</v>
      </c>
      <c r="C2624" t="b">
        <f>IF(OR(B2624=0,'Input and Summary Results'!D2206=0,'Input and Summary Results'!D2206=""),FALSE,'Input and Summary Results'!$D2206)</f>
        <v>0</v>
      </c>
      <c r="D2624" t="b">
        <f>IF(OR(B2624=0,'Input and Summary Results'!E2206=0),FALSE,'Input and Summary Results'!$E2206)</f>
        <v>0</v>
      </c>
      <c r="E2624" t="b">
        <f t="shared" si="152"/>
        <v>0</v>
      </c>
      <c r="F2624" t="b">
        <f t="shared" si="153"/>
        <v>0</v>
      </c>
      <c r="G2624" t="b">
        <f>IF('Input and Summary Results'!$J$4="yes",IF(C2624=FALSE,FALSE,IF('Data Transformation'!E2624&lt;$R$10,E2624,$R$10)),IF(C2624=FALSE,FALSE,IF(C2624&lt;$R$10,C2624,$R$10)))</f>
        <v>0</v>
      </c>
      <c r="H2624" t="b">
        <f>IF('Input and Summary Results'!$J$4="yes",'Data Transformation'!F2624,'Data Transformation'!D2624)</f>
        <v>0</v>
      </c>
      <c r="I2624" t="str">
        <f t="shared" si="151"/>
        <v/>
      </c>
    </row>
    <row r="2625" spans="2:9" x14ac:dyDescent="0.55000000000000004">
      <c r="B2625" t="b">
        <f>IF('Input and Summary Results'!D2207=0,FALSE,'Input and Summary Results'!$B2207)</f>
        <v>0</v>
      </c>
      <c r="C2625" t="b">
        <f>IF(OR(B2625=0,'Input and Summary Results'!D2207=0,'Input and Summary Results'!D2207=""),FALSE,'Input and Summary Results'!$D2207)</f>
        <v>0</v>
      </c>
      <c r="D2625" t="b">
        <f>IF(OR(B2625=0,'Input and Summary Results'!E2207=0),FALSE,'Input and Summary Results'!$E2207)</f>
        <v>0</v>
      </c>
      <c r="E2625" t="b">
        <f t="shared" si="152"/>
        <v>0</v>
      </c>
      <c r="F2625" t="b">
        <f t="shared" si="153"/>
        <v>0</v>
      </c>
      <c r="G2625" t="b">
        <f>IF('Input and Summary Results'!$J$4="yes",IF(C2625=FALSE,FALSE,IF('Data Transformation'!E2625&lt;$R$10,E2625,$R$10)),IF(C2625=FALSE,FALSE,IF(C2625&lt;$R$10,C2625,$R$10)))</f>
        <v>0</v>
      </c>
      <c r="H2625" t="b">
        <f>IF('Input and Summary Results'!$J$4="yes",'Data Transformation'!F2625,'Data Transformation'!D2625)</f>
        <v>0</v>
      </c>
      <c r="I2625" t="str">
        <f t="shared" si="151"/>
        <v/>
      </c>
    </row>
    <row r="2626" spans="2:9" x14ac:dyDescent="0.55000000000000004">
      <c r="B2626" t="b">
        <f>IF('Input and Summary Results'!D2208=0,FALSE,'Input and Summary Results'!$B2208)</f>
        <v>0</v>
      </c>
      <c r="C2626" t="b">
        <f>IF(OR(B2626=0,'Input and Summary Results'!D2208=0,'Input and Summary Results'!D2208=""),FALSE,'Input and Summary Results'!$D2208)</f>
        <v>0</v>
      </c>
      <c r="D2626" t="b">
        <f>IF(OR(B2626=0,'Input and Summary Results'!E2208=0),FALSE,'Input and Summary Results'!$E2208)</f>
        <v>0</v>
      </c>
      <c r="E2626" t="b">
        <f t="shared" si="152"/>
        <v>0</v>
      </c>
      <c r="F2626" t="b">
        <f t="shared" si="153"/>
        <v>0</v>
      </c>
      <c r="G2626" t="b">
        <f>IF('Input and Summary Results'!$J$4="yes",IF(C2626=FALSE,FALSE,IF('Data Transformation'!E2626&lt;$R$10,E2626,$R$10)),IF(C2626=FALSE,FALSE,IF(C2626&lt;$R$10,C2626,$R$10)))</f>
        <v>0</v>
      </c>
      <c r="H2626" t="b">
        <f>IF('Input and Summary Results'!$J$4="yes",'Data Transformation'!F2626,'Data Transformation'!D2626)</f>
        <v>0</v>
      </c>
      <c r="I2626" t="str">
        <f t="shared" si="151"/>
        <v/>
      </c>
    </row>
    <row r="2627" spans="2:9" x14ac:dyDescent="0.55000000000000004">
      <c r="B2627" t="b">
        <f>IF('Input and Summary Results'!D2209=0,FALSE,'Input and Summary Results'!$B2209)</f>
        <v>0</v>
      </c>
      <c r="C2627" t="b">
        <f>IF(OR(B2627=0,'Input and Summary Results'!D2209=0,'Input and Summary Results'!D2209=""),FALSE,'Input and Summary Results'!$D2209)</f>
        <v>0</v>
      </c>
      <c r="D2627" t="b">
        <f>IF(OR(B2627=0,'Input and Summary Results'!E2209=0),FALSE,'Input and Summary Results'!$E2209)</f>
        <v>0</v>
      </c>
      <c r="E2627" t="b">
        <f t="shared" si="152"/>
        <v>0</v>
      </c>
      <c r="F2627" t="b">
        <f t="shared" si="153"/>
        <v>0</v>
      </c>
      <c r="G2627" t="b">
        <f>IF('Input and Summary Results'!$J$4="yes",IF(C2627=FALSE,FALSE,IF('Data Transformation'!E2627&lt;$R$10,E2627,$R$10)),IF(C2627=FALSE,FALSE,IF(C2627&lt;$R$10,C2627,$R$10)))</f>
        <v>0</v>
      </c>
      <c r="H2627" t="b">
        <f>IF('Input and Summary Results'!$J$4="yes",'Data Transformation'!F2627,'Data Transformation'!D2627)</f>
        <v>0</v>
      </c>
      <c r="I2627" t="str">
        <f t="shared" si="151"/>
        <v/>
      </c>
    </row>
    <row r="2628" spans="2:9" x14ac:dyDescent="0.55000000000000004">
      <c r="B2628" t="b">
        <f>IF('Input and Summary Results'!D2210=0,FALSE,'Input and Summary Results'!$B2210)</f>
        <v>0</v>
      </c>
      <c r="C2628" t="b">
        <f>IF(OR(B2628=0,'Input and Summary Results'!D2210=0,'Input and Summary Results'!D2210=""),FALSE,'Input and Summary Results'!$D2210)</f>
        <v>0</v>
      </c>
      <c r="D2628" t="b">
        <f>IF(OR(B2628=0,'Input and Summary Results'!E2210=0),FALSE,'Input and Summary Results'!$E2210)</f>
        <v>0</v>
      </c>
      <c r="E2628" t="b">
        <f t="shared" si="152"/>
        <v>0</v>
      </c>
      <c r="F2628" t="b">
        <f t="shared" si="153"/>
        <v>0</v>
      </c>
      <c r="G2628" t="b">
        <f>IF('Input and Summary Results'!$J$4="yes",IF(C2628=FALSE,FALSE,IF('Data Transformation'!E2628&lt;$R$10,E2628,$R$10)),IF(C2628=FALSE,FALSE,IF(C2628&lt;$R$10,C2628,$R$10)))</f>
        <v>0</v>
      </c>
      <c r="H2628" t="b">
        <f>IF('Input and Summary Results'!$J$4="yes",'Data Transformation'!F2628,'Data Transformation'!D2628)</f>
        <v>0</v>
      </c>
      <c r="I2628" t="str">
        <f t="shared" si="151"/>
        <v/>
      </c>
    </row>
    <row r="2629" spans="2:9" x14ac:dyDescent="0.55000000000000004">
      <c r="B2629" t="b">
        <f>IF('Input and Summary Results'!D2211=0,FALSE,'Input and Summary Results'!$B2211)</f>
        <v>0</v>
      </c>
      <c r="C2629" t="b">
        <f>IF(OR(B2629=0,'Input and Summary Results'!D2211=0,'Input and Summary Results'!D2211=""),FALSE,'Input and Summary Results'!$D2211)</f>
        <v>0</v>
      </c>
      <c r="D2629" t="b">
        <f>IF(OR(B2629=0,'Input and Summary Results'!E2211=0),FALSE,'Input and Summary Results'!$E2211)</f>
        <v>0</v>
      </c>
      <c r="E2629" t="b">
        <f t="shared" si="152"/>
        <v>0</v>
      </c>
      <c r="F2629" t="b">
        <f t="shared" si="153"/>
        <v>0</v>
      </c>
      <c r="G2629" t="b">
        <f>IF('Input and Summary Results'!$J$4="yes",IF(C2629=FALSE,FALSE,IF('Data Transformation'!E2629&lt;$R$10,E2629,$R$10)),IF(C2629=FALSE,FALSE,IF(C2629&lt;$R$10,C2629,$R$10)))</f>
        <v>0</v>
      </c>
      <c r="H2629" t="b">
        <f>IF('Input and Summary Results'!$J$4="yes",'Data Transformation'!F2629,'Data Transformation'!D2629)</f>
        <v>0</v>
      </c>
      <c r="I2629" t="str">
        <f t="shared" ref="I2629:I2692" si="154">IF(G2629=FALSE,"",B2629)</f>
        <v/>
      </c>
    </row>
    <row r="2630" spans="2:9" x14ac:dyDescent="0.55000000000000004">
      <c r="B2630" t="b">
        <f>IF('Input and Summary Results'!D2212=0,FALSE,'Input and Summary Results'!$B2212)</f>
        <v>0</v>
      </c>
      <c r="C2630" t="b">
        <f>IF(OR(B2630=0,'Input and Summary Results'!D2212=0,'Input and Summary Results'!D2212=""),FALSE,'Input and Summary Results'!$D2212)</f>
        <v>0</v>
      </c>
      <c r="D2630" t="b">
        <f>IF(OR(B2630=0,'Input and Summary Results'!E2212=0),FALSE,'Input and Summary Results'!$E2212)</f>
        <v>0</v>
      </c>
      <c r="E2630" t="b">
        <f t="shared" si="152"/>
        <v>0</v>
      </c>
      <c r="F2630" t="b">
        <f t="shared" si="153"/>
        <v>0</v>
      </c>
      <c r="G2630" t="b">
        <f>IF('Input and Summary Results'!$J$4="yes",IF(C2630=FALSE,FALSE,IF('Data Transformation'!E2630&lt;$R$10,E2630,$R$10)),IF(C2630=FALSE,FALSE,IF(C2630&lt;$R$10,C2630,$R$10)))</f>
        <v>0</v>
      </c>
      <c r="H2630" t="b">
        <f>IF('Input and Summary Results'!$J$4="yes",'Data Transformation'!F2630,'Data Transformation'!D2630)</f>
        <v>0</v>
      </c>
      <c r="I2630" t="str">
        <f t="shared" si="154"/>
        <v/>
      </c>
    </row>
    <row r="2631" spans="2:9" x14ac:dyDescent="0.55000000000000004">
      <c r="B2631" t="b">
        <f>IF('Input and Summary Results'!D2213=0,FALSE,'Input and Summary Results'!$B2213)</f>
        <v>0</v>
      </c>
      <c r="C2631" t="b">
        <f>IF(OR(B2631=0,'Input and Summary Results'!D2213=0,'Input and Summary Results'!D2213=""),FALSE,'Input and Summary Results'!$D2213)</f>
        <v>0</v>
      </c>
      <c r="D2631" t="b">
        <f>IF(OR(B2631=0,'Input and Summary Results'!E2213=0),FALSE,'Input and Summary Results'!$E2213)</f>
        <v>0</v>
      </c>
      <c r="E2631" t="b">
        <f t="shared" si="152"/>
        <v>0</v>
      </c>
      <c r="F2631" t="b">
        <f t="shared" si="153"/>
        <v>0</v>
      </c>
      <c r="G2631" t="b">
        <f>IF('Input and Summary Results'!$J$4="yes",IF(C2631=FALSE,FALSE,IF('Data Transformation'!E2631&lt;$R$10,E2631,$R$10)),IF(C2631=FALSE,FALSE,IF(C2631&lt;$R$10,C2631,$R$10)))</f>
        <v>0</v>
      </c>
      <c r="H2631" t="b">
        <f>IF('Input and Summary Results'!$J$4="yes",'Data Transformation'!F2631,'Data Transformation'!D2631)</f>
        <v>0</v>
      </c>
      <c r="I2631" t="str">
        <f t="shared" si="154"/>
        <v/>
      </c>
    </row>
    <row r="2632" spans="2:9" x14ac:dyDescent="0.55000000000000004">
      <c r="B2632" t="b">
        <f>IF('Input and Summary Results'!D2214=0,FALSE,'Input and Summary Results'!$B2214)</f>
        <v>0</v>
      </c>
      <c r="C2632" t="b">
        <f>IF(OR(B2632=0,'Input and Summary Results'!D2214=0,'Input and Summary Results'!D2214=""),FALSE,'Input and Summary Results'!$D2214)</f>
        <v>0</v>
      </c>
      <c r="D2632" t="b">
        <f>IF(OR(B2632=0,'Input and Summary Results'!E2214=0),FALSE,'Input and Summary Results'!$E2214)</f>
        <v>0</v>
      </c>
      <c r="E2632" t="b">
        <f t="shared" si="152"/>
        <v>0</v>
      </c>
      <c r="F2632" t="b">
        <f t="shared" si="153"/>
        <v>0</v>
      </c>
      <c r="G2632" t="b">
        <f>IF('Input and Summary Results'!$J$4="yes",IF(C2632=FALSE,FALSE,IF('Data Transformation'!E2632&lt;$R$10,E2632,$R$10)),IF(C2632=FALSE,FALSE,IF(C2632&lt;$R$10,C2632,$R$10)))</f>
        <v>0</v>
      </c>
      <c r="H2632" t="b">
        <f>IF('Input and Summary Results'!$J$4="yes",'Data Transformation'!F2632,'Data Transformation'!D2632)</f>
        <v>0</v>
      </c>
      <c r="I2632" t="str">
        <f t="shared" si="154"/>
        <v/>
      </c>
    </row>
    <row r="2633" spans="2:9" x14ac:dyDescent="0.55000000000000004">
      <c r="B2633" t="b">
        <f>IF('Input and Summary Results'!D2215=0,FALSE,'Input and Summary Results'!$B2215)</f>
        <v>0</v>
      </c>
      <c r="C2633" t="b">
        <f>IF(OR(B2633=0,'Input and Summary Results'!D2215=0,'Input and Summary Results'!D2215=""),FALSE,'Input and Summary Results'!$D2215)</f>
        <v>0</v>
      </c>
      <c r="D2633" t="b">
        <f>IF(OR(B2633=0,'Input and Summary Results'!E2215=0),FALSE,'Input and Summary Results'!$E2215)</f>
        <v>0</v>
      </c>
      <c r="E2633" t="b">
        <f t="shared" si="152"/>
        <v>0</v>
      </c>
      <c r="F2633" t="b">
        <f t="shared" si="153"/>
        <v>0</v>
      </c>
      <c r="G2633" t="b">
        <f>IF('Input and Summary Results'!$J$4="yes",IF(C2633=FALSE,FALSE,IF('Data Transformation'!E2633&lt;$R$10,E2633,$R$10)),IF(C2633=FALSE,FALSE,IF(C2633&lt;$R$10,C2633,$R$10)))</f>
        <v>0</v>
      </c>
      <c r="H2633" t="b">
        <f>IF('Input and Summary Results'!$J$4="yes",'Data Transformation'!F2633,'Data Transformation'!D2633)</f>
        <v>0</v>
      </c>
      <c r="I2633" t="str">
        <f t="shared" si="154"/>
        <v/>
      </c>
    </row>
    <row r="2634" spans="2:9" x14ac:dyDescent="0.55000000000000004">
      <c r="B2634" t="b">
        <f>IF('Input and Summary Results'!D2216=0,FALSE,'Input and Summary Results'!$B2216)</f>
        <v>0</v>
      </c>
      <c r="C2634" t="b">
        <f>IF(OR(B2634=0,'Input and Summary Results'!D2216=0,'Input and Summary Results'!D2216=""),FALSE,'Input and Summary Results'!$D2216)</f>
        <v>0</v>
      </c>
      <c r="D2634" t="b">
        <f>IF(OR(B2634=0,'Input and Summary Results'!E2216=0),FALSE,'Input and Summary Results'!$E2216)</f>
        <v>0</v>
      </c>
      <c r="E2634" t="b">
        <f t="shared" si="152"/>
        <v>0</v>
      </c>
      <c r="F2634" t="b">
        <f t="shared" si="153"/>
        <v>0</v>
      </c>
      <c r="G2634" t="b">
        <f>IF('Input and Summary Results'!$J$4="yes",IF(C2634=FALSE,FALSE,IF('Data Transformation'!E2634&lt;$R$10,E2634,$R$10)),IF(C2634=FALSE,FALSE,IF(C2634&lt;$R$10,C2634,$R$10)))</f>
        <v>0</v>
      </c>
      <c r="H2634" t="b">
        <f>IF('Input and Summary Results'!$J$4="yes",'Data Transformation'!F2634,'Data Transformation'!D2634)</f>
        <v>0</v>
      </c>
      <c r="I2634" t="str">
        <f t="shared" si="154"/>
        <v/>
      </c>
    </row>
    <row r="2635" spans="2:9" x14ac:dyDescent="0.55000000000000004">
      <c r="B2635" t="b">
        <f>IF('Input and Summary Results'!D2217=0,FALSE,'Input and Summary Results'!$B2217)</f>
        <v>0</v>
      </c>
      <c r="C2635" t="b">
        <f>IF(OR(B2635=0,'Input and Summary Results'!D2217=0,'Input and Summary Results'!D2217=""),FALSE,'Input and Summary Results'!$D2217)</f>
        <v>0</v>
      </c>
      <c r="D2635" t="b">
        <f>IF(OR(B2635=0,'Input and Summary Results'!E2217=0),FALSE,'Input and Summary Results'!$E2217)</f>
        <v>0</v>
      </c>
      <c r="E2635" t="b">
        <f t="shared" si="152"/>
        <v>0</v>
      </c>
      <c r="F2635" t="b">
        <f t="shared" si="153"/>
        <v>0</v>
      </c>
      <c r="G2635" t="b">
        <f>IF('Input and Summary Results'!$J$4="yes",IF(C2635=FALSE,FALSE,IF('Data Transformation'!E2635&lt;$R$10,E2635,$R$10)),IF(C2635=FALSE,FALSE,IF(C2635&lt;$R$10,C2635,$R$10)))</f>
        <v>0</v>
      </c>
      <c r="H2635" t="b">
        <f>IF('Input and Summary Results'!$J$4="yes",'Data Transformation'!F2635,'Data Transformation'!D2635)</f>
        <v>0</v>
      </c>
      <c r="I2635" t="str">
        <f t="shared" si="154"/>
        <v/>
      </c>
    </row>
    <row r="2636" spans="2:9" x14ac:dyDescent="0.55000000000000004">
      <c r="B2636" t="b">
        <f>IF('Input and Summary Results'!D2218=0,FALSE,'Input and Summary Results'!$B2218)</f>
        <v>0</v>
      </c>
      <c r="C2636" t="b">
        <f>IF(OR(B2636=0,'Input and Summary Results'!D2218=0,'Input and Summary Results'!D2218=""),FALSE,'Input and Summary Results'!$D2218)</f>
        <v>0</v>
      </c>
      <c r="D2636" t="b">
        <f>IF(OR(B2636=0,'Input and Summary Results'!E2218=0),FALSE,'Input and Summary Results'!$E2218)</f>
        <v>0</v>
      </c>
      <c r="E2636" t="b">
        <f t="shared" si="152"/>
        <v>0</v>
      </c>
      <c r="F2636" t="b">
        <f t="shared" si="153"/>
        <v>0</v>
      </c>
      <c r="G2636" t="b">
        <f>IF('Input and Summary Results'!$J$4="yes",IF(C2636=FALSE,FALSE,IF('Data Transformation'!E2636&lt;$R$10,E2636,$R$10)),IF(C2636=FALSE,FALSE,IF(C2636&lt;$R$10,C2636,$R$10)))</f>
        <v>0</v>
      </c>
      <c r="H2636" t="b">
        <f>IF('Input and Summary Results'!$J$4="yes",'Data Transformation'!F2636,'Data Transformation'!D2636)</f>
        <v>0</v>
      </c>
      <c r="I2636" t="str">
        <f t="shared" si="154"/>
        <v/>
      </c>
    </row>
    <row r="2637" spans="2:9" x14ac:dyDescent="0.55000000000000004">
      <c r="B2637" t="b">
        <f>IF('Input and Summary Results'!D2219=0,FALSE,'Input and Summary Results'!$B2219)</f>
        <v>0</v>
      </c>
      <c r="C2637" t="b">
        <f>IF(OR(B2637=0,'Input and Summary Results'!D2219=0,'Input and Summary Results'!D2219=""),FALSE,'Input and Summary Results'!$D2219)</f>
        <v>0</v>
      </c>
      <c r="D2637" t="b">
        <f>IF(OR(B2637=0,'Input and Summary Results'!E2219=0),FALSE,'Input and Summary Results'!$E2219)</f>
        <v>0</v>
      </c>
      <c r="E2637" t="b">
        <f t="shared" si="152"/>
        <v>0</v>
      </c>
      <c r="F2637" t="b">
        <f t="shared" si="153"/>
        <v>0</v>
      </c>
      <c r="G2637" t="b">
        <f>IF('Input and Summary Results'!$J$4="yes",IF(C2637=FALSE,FALSE,IF('Data Transformation'!E2637&lt;$R$10,E2637,$R$10)),IF(C2637=FALSE,FALSE,IF(C2637&lt;$R$10,C2637,$R$10)))</f>
        <v>0</v>
      </c>
      <c r="H2637" t="b">
        <f>IF('Input and Summary Results'!$J$4="yes",'Data Transformation'!F2637,'Data Transformation'!D2637)</f>
        <v>0</v>
      </c>
      <c r="I2637" t="str">
        <f t="shared" si="154"/>
        <v/>
      </c>
    </row>
    <row r="2638" spans="2:9" x14ac:dyDescent="0.55000000000000004">
      <c r="B2638" t="b">
        <f>IF('Input and Summary Results'!D2220=0,FALSE,'Input and Summary Results'!$B2220)</f>
        <v>0</v>
      </c>
      <c r="C2638" t="b">
        <f>IF(OR(B2638=0,'Input and Summary Results'!D2220=0,'Input and Summary Results'!D2220=""),FALSE,'Input and Summary Results'!$D2220)</f>
        <v>0</v>
      </c>
      <c r="D2638" t="b">
        <f>IF(OR(B2638=0,'Input and Summary Results'!E2220=0),FALSE,'Input and Summary Results'!$E2220)</f>
        <v>0</v>
      </c>
      <c r="E2638" t="b">
        <f t="shared" si="152"/>
        <v>0</v>
      </c>
      <c r="F2638" t="b">
        <f t="shared" si="153"/>
        <v>0</v>
      </c>
      <c r="G2638" t="b">
        <f>IF('Input and Summary Results'!$J$4="yes",IF(C2638=FALSE,FALSE,IF('Data Transformation'!E2638&lt;$R$10,E2638,$R$10)),IF(C2638=FALSE,FALSE,IF(C2638&lt;$R$10,C2638,$R$10)))</f>
        <v>0</v>
      </c>
      <c r="H2638" t="b">
        <f>IF('Input and Summary Results'!$J$4="yes",'Data Transformation'!F2638,'Data Transformation'!D2638)</f>
        <v>0</v>
      </c>
      <c r="I2638" t="str">
        <f t="shared" si="154"/>
        <v/>
      </c>
    </row>
    <row r="2639" spans="2:9" x14ac:dyDescent="0.55000000000000004">
      <c r="B2639" t="b">
        <f>IF('Input and Summary Results'!D2221=0,FALSE,'Input and Summary Results'!$B2221)</f>
        <v>0</v>
      </c>
      <c r="C2639" t="b">
        <f>IF(OR(B2639=0,'Input and Summary Results'!D2221=0,'Input and Summary Results'!D2221=""),FALSE,'Input and Summary Results'!$D2221)</f>
        <v>0</v>
      </c>
      <c r="D2639" t="b">
        <f>IF(OR(B2639=0,'Input and Summary Results'!E2221=0),FALSE,'Input and Summary Results'!$E2221)</f>
        <v>0</v>
      </c>
      <c r="E2639" t="b">
        <f t="shared" si="152"/>
        <v>0</v>
      </c>
      <c r="F2639" t="b">
        <f t="shared" si="153"/>
        <v>0</v>
      </c>
      <c r="G2639" t="b">
        <f>IF('Input and Summary Results'!$J$4="yes",IF(C2639=FALSE,FALSE,IF('Data Transformation'!E2639&lt;$R$10,E2639,$R$10)),IF(C2639=FALSE,FALSE,IF(C2639&lt;$R$10,C2639,$R$10)))</f>
        <v>0</v>
      </c>
      <c r="H2639" t="b">
        <f>IF('Input and Summary Results'!$J$4="yes",'Data Transformation'!F2639,'Data Transformation'!D2639)</f>
        <v>0</v>
      </c>
      <c r="I2639" t="str">
        <f t="shared" si="154"/>
        <v/>
      </c>
    </row>
    <row r="2640" spans="2:9" x14ac:dyDescent="0.55000000000000004">
      <c r="B2640" t="b">
        <f>IF('Input and Summary Results'!D2222=0,FALSE,'Input and Summary Results'!$B2222)</f>
        <v>0</v>
      </c>
      <c r="C2640" t="b">
        <f>IF(OR(B2640=0,'Input and Summary Results'!D2222=0,'Input and Summary Results'!D2222=""),FALSE,'Input and Summary Results'!$D2222)</f>
        <v>0</v>
      </c>
      <c r="D2640" t="b">
        <f>IF(OR(B2640=0,'Input and Summary Results'!E2222=0),FALSE,'Input and Summary Results'!$E2222)</f>
        <v>0</v>
      </c>
      <c r="E2640" t="b">
        <f t="shared" si="152"/>
        <v>0</v>
      </c>
      <c r="F2640" t="b">
        <f t="shared" si="153"/>
        <v>0</v>
      </c>
      <c r="G2640" t="b">
        <f>IF('Input and Summary Results'!$J$4="yes",IF(C2640=FALSE,FALSE,IF('Data Transformation'!E2640&lt;$R$10,E2640,$R$10)),IF(C2640=FALSE,FALSE,IF(C2640&lt;$R$10,C2640,$R$10)))</f>
        <v>0</v>
      </c>
      <c r="H2640" t="b">
        <f>IF('Input and Summary Results'!$J$4="yes",'Data Transformation'!F2640,'Data Transformation'!D2640)</f>
        <v>0</v>
      </c>
      <c r="I2640" t="str">
        <f t="shared" si="154"/>
        <v/>
      </c>
    </row>
    <row r="2641" spans="2:9" x14ac:dyDescent="0.55000000000000004">
      <c r="B2641" t="b">
        <f>IF('Input and Summary Results'!D2223=0,FALSE,'Input and Summary Results'!$B2223)</f>
        <v>0</v>
      </c>
      <c r="C2641" t="b">
        <f>IF(OR(B2641=0,'Input and Summary Results'!D2223=0,'Input and Summary Results'!D2223=""),FALSE,'Input and Summary Results'!$D2223)</f>
        <v>0</v>
      </c>
      <c r="D2641" t="b">
        <f>IF(OR(B2641=0,'Input and Summary Results'!E2223=0),FALSE,'Input and Summary Results'!$E2223)</f>
        <v>0</v>
      </c>
      <c r="E2641" t="b">
        <f t="shared" si="152"/>
        <v>0</v>
      </c>
      <c r="F2641" t="b">
        <f t="shared" si="153"/>
        <v>0</v>
      </c>
      <c r="G2641" t="b">
        <f>IF('Input and Summary Results'!$J$4="yes",IF(C2641=FALSE,FALSE,IF('Data Transformation'!E2641&lt;$R$10,E2641,$R$10)),IF(C2641=FALSE,FALSE,IF(C2641&lt;$R$10,C2641,$R$10)))</f>
        <v>0</v>
      </c>
      <c r="H2641" t="b">
        <f>IF('Input and Summary Results'!$J$4="yes",'Data Transformation'!F2641,'Data Transformation'!D2641)</f>
        <v>0</v>
      </c>
      <c r="I2641" t="str">
        <f t="shared" si="154"/>
        <v/>
      </c>
    </row>
    <row r="2642" spans="2:9" x14ac:dyDescent="0.55000000000000004">
      <c r="B2642" t="b">
        <f>IF('Input and Summary Results'!D2224=0,FALSE,'Input and Summary Results'!$B2224)</f>
        <v>0</v>
      </c>
      <c r="C2642" t="b">
        <f>IF(OR(B2642=0,'Input and Summary Results'!D2224=0,'Input and Summary Results'!D2224=""),FALSE,'Input and Summary Results'!$D2224)</f>
        <v>0</v>
      </c>
      <c r="D2642" t="b">
        <f>IF(OR(B2642=0,'Input and Summary Results'!E2224=0),FALSE,'Input and Summary Results'!$E2224)</f>
        <v>0</v>
      </c>
      <c r="E2642" t="b">
        <f t="shared" si="152"/>
        <v>0</v>
      </c>
      <c r="F2642" t="b">
        <f t="shared" si="153"/>
        <v>0</v>
      </c>
      <c r="G2642" t="b">
        <f>IF('Input and Summary Results'!$J$4="yes",IF(C2642=FALSE,FALSE,IF('Data Transformation'!E2642&lt;$R$10,E2642,$R$10)),IF(C2642=FALSE,FALSE,IF(C2642&lt;$R$10,C2642,$R$10)))</f>
        <v>0</v>
      </c>
      <c r="H2642" t="b">
        <f>IF('Input and Summary Results'!$J$4="yes",'Data Transformation'!F2642,'Data Transformation'!D2642)</f>
        <v>0</v>
      </c>
      <c r="I2642" t="str">
        <f t="shared" si="154"/>
        <v/>
      </c>
    </row>
    <row r="2643" spans="2:9" x14ac:dyDescent="0.55000000000000004">
      <c r="B2643" t="b">
        <f>IF('Input and Summary Results'!D2225=0,FALSE,'Input and Summary Results'!$B2225)</f>
        <v>0</v>
      </c>
      <c r="C2643" t="b">
        <f>IF(OR(B2643=0,'Input and Summary Results'!D2225=0,'Input and Summary Results'!D2225=""),FALSE,'Input and Summary Results'!$D2225)</f>
        <v>0</v>
      </c>
      <c r="D2643" t="b">
        <f>IF(OR(B2643=0,'Input and Summary Results'!E2225=0),FALSE,'Input and Summary Results'!$E2225)</f>
        <v>0</v>
      </c>
      <c r="E2643" t="b">
        <f t="shared" si="152"/>
        <v>0</v>
      </c>
      <c r="F2643" t="b">
        <f t="shared" si="153"/>
        <v>0</v>
      </c>
      <c r="G2643" t="b">
        <f>IF('Input and Summary Results'!$J$4="yes",IF(C2643=FALSE,FALSE,IF('Data Transformation'!E2643&lt;$R$10,E2643,$R$10)),IF(C2643=FALSE,FALSE,IF(C2643&lt;$R$10,C2643,$R$10)))</f>
        <v>0</v>
      </c>
      <c r="H2643" t="b">
        <f>IF('Input and Summary Results'!$J$4="yes",'Data Transformation'!F2643,'Data Transformation'!D2643)</f>
        <v>0</v>
      </c>
      <c r="I2643" t="str">
        <f t="shared" si="154"/>
        <v/>
      </c>
    </row>
    <row r="2644" spans="2:9" x14ac:dyDescent="0.55000000000000004">
      <c r="B2644" t="b">
        <f>IF('Input and Summary Results'!D2226=0,FALSE,'Input and Summary Results'!$B2226)</f>
        <v>0</v>
      </c>
      <c r="C2644" t="b">
        <f>IF(OR(B2644=0,'Input and Summary Results'!D2226=0,'Input and Summary Results'!D2226=""),FALSE,'Input and Summary Results'!$D2226)</f>
        <v>0</v>
      </c>
      <c r="D2644" t="b">
        <f>IF(OR(B2644=0,'Input and Summary Results'!E2226=0),FALSE,'Input and Summary Results'!$E2226)</f>
        <v>0</v>
      </c>
      <c r="E2644" t="b">
        <f t="shared" si="152"/>
        <v>0</v>
      </c>
      <c r="F2644" t="b">
        <f t="shared" si="153"/>
        <v>0</v>
      </c>
      <c r="G2644" t="b">
        <f>IF('Input and Summary Results'!$J$4="yes",IF(C2644=FALSE,FALSE,IF('Data Transformation'!E2644&lt;$R$10,E2644,$R$10)),IF(C2644=FALSE,FALSE,IF(C2644&lt;$R$10,C2644,$R$10)))</f>
        <v>0</v>
      </c>
      <c r="H2644" t="b">
        <f>IF('Input and Summary Results'!$J$4="yes",'Data Transformation'!F2644,'Data Transformation'!D2644)</f>
        <v>0</v>
      </c>
      <c r="I2644" t="str">
        <f t="shared" si="154"/>
        <v/>
      </c>
    </row>
    <row r="2645" spans="2:9" x14ac:dyDescent="0.55000000000000004">
      <c r="B2645" t="b">
        <f>IF('Input and Summary Results'!D2227=0,FALSE,'Input and Summary Results'!$B2227)</f>
        <v>0</v>
      </c>
      <c r="C2645" t="b">
        <f>IF(OR(B2645=0,'Input and Summary Results'!D2227=0,'Input and Summary Results'!D2227=""),FALSE,'Input and Summary Results'!$D2227)</f>
        <v>0</v>
      </c>
      <c r="D2645" t="b">
        <f>IF(OR(B2645=0,'Input and Summary Results'!E2227=0),FALSE,'Input and Summary Results'!$E2227)</f>
        <v>0</v>
      </c>
      <c r="E2645" t="b">
        <f t="shared" si="152"/>
        <v>0</v>
      </c>
      <c r="F2645" t="b">
        <f t="shared" si="153"/>
        <v>0</v>
      </c>
      <c r="G2645" t="b">
        <f>IF('Input and Summary Results'!$J$4="yes",IF(C2645=FALSE,FALSE,IF('Data Transformation'!E2645&lt;$R$10,E2645,$R$10)),IF(C2645=FALSE,FALSE,IF(C2645&lt;$R$10,C2645,$R$10)))</f>
        <v>0</v>
      </c>
      <c r="H2645" t="b">
        <f>IF('Input and Summary Results'!$J$4="yes",'Data Transformation'!F2645,'Data Transformation'!D2645)</f>
        <v>0</v>
      </c>
      <c r="I2645" t="str">
        <f t="shared" si="154"/>
        <v/>
      </c>
    </row>
    <row r="2646" spans="2:9" x14ac:dyDescent="0.55000000000000004">
      <c r="B2646" t="b">
        <f>IF('Input and Summary Results'!D2228=0,FALSE,'Input and Summary Results'!$B2228)</f>
        <v>0</v>
      </c>
      <c r="C2646" t="b">
        <f>IF(OR(B2646=0,'Input and Summary Results'!D2228=0,'Input and Summary Results'!D2228=""),FALSE,'Input and Summary Results'!$D2228)</f>
        <v>0</v>
      </c>
      <c r="D2646" t="b">
        <f>IF(OR(B2646=0,'Input and Summary Results'!E2228=0),FALSE,'Input and Summary Results'!$E2228)</f>
        <v>0</v>
      </c>
      <c r="E2646" t="b">
        <f t="shared" si="152"/>
        <v>0</v>
      </c>
      <c r="F2646" t="b">
        <f t="shared" si="153"/>
        <v>0</v>
      </c>
      <c r="G2646" t="b">
        <f>IF('Input and Summary Results'!$J$4="yes",IF(C2646=FALSE,FALSE,IF('Data Transformation'!E2646&lt;$R$10,E2646,$R$10)),IF(C2646=FALSE,FALSE,IF(C2646&lt;$R$10,C2646,$R$10)))</f>
        <v>0</v>
      </c>
      <c r="H2646" t="b">
        <f>IF('Input and Summary Results'!$J$4="yes",'Data Transformation'!F2646,'Data Transformation'!D2646)</f>
        <v>0</v>
      </c>
      <c r="I2646" t="str">
        <f t="shared" si="154"/>
        <v/>
      </c>
    </row>
    <row r="2647" spans="2:9" x14ac:dyDescent="0.55000000000000004">
      <c r="B2647" t="b">
        <f>IF('Input and Summary Results'!D2229=0,FALSE,'Input and Summary Results'!$B2229)</f>
        <v>0</v>
      </c>
      <c r="C2647" t="b">
        <f>IF(OR(B2647=0,'Input and Summary Results'!D2229=0,'Input and Summary Results'!D2229=""),FALSE,'Input and Summary Results'!$D2229)</f>
        <v>0</v>
      </c>
      <c r="D2647" t="b">
        <f>IF(OR(B2647=0,'Input and Summary Results'!E2229=0),FALSE,'Input and Summary Results'!$E2229)</f>
        <v>0</v>
      </c>
      <c r="E2647" t="b">
        <f t="shared" si="152"/>
        <v>0</v>
      </c>
      <c r="F2647" t="b">
        <f t="shared" si="153"/>
        <v>0</v>
      </c>
      <c r="G2647" t="b">
        <f>IF('Input and Summary Results'!$J$4="yes",IF(C2647=FALSE,FALSE,IF('Data Transformation'!E2647&lt;$R$10,E2647,$R$10)),IF(C2647=FALSE,FALSE,IF(C2647&lt;$R$10,C2647,$R$10)))</f>
        <v>0</v>
      </c>
      <c r="H2647" t="b">
        <f>IF('Input and Summary Results'!$J$4="yes",'Data Transformation'!F2647,'Data Transformation'!D2647)</f>
        <v>0</v>
      </c>
      <c r="I2647" t="str">
        <f t="shared" si="154"/>
        <v/>
      </c>
    </row>
    <row r="2648" spans="2:9" x14ac:dyDescent="0.55000000000000004">
      <c r="B2648" t="b">
        <f>IF('Input and Summary Results'!D2230=0,FALSE,'Input and Summary Results'!$B2230)</f>
        <v>0</v>
      </c>
      <c r="C2648" t="b">
        <f>IF(OR(B2648=0,'Input and Summary Results'!D2230=0,'Input and Summary Results'!D2230=""),FALSE,'Input and Summary Results'!$D2230)</f>
        <v>0</v>
      </c>
      <c r="D2648" t="b">
        <f>IF(OR(B2648=0,'Input and Summary Results'!E2230=0),FALSE,'Input and Summary Results'!$E2230)</f>
        <v>0</v>
      </c>
      <c r="E2648" t="b">
        <f t="shared" si="152"/>
        <v>0</v>
      </c>
      <c r="F2648" t="b">
        <f t="shared" si="153"/>
        <v>0</v>
      </c>
      <c r="G2648" t="b">
        <f>IF('Input and Summary Results'!$J$4="yes",IF(C2648=FALSE,FALSE,IF('Data Transformation'!E2648&lt;$R$10,E2648,$R$10)),IF(C2648=FALSE,FALSE,IF(C2648&lt;$R$10,C2648,$R$10)))</f>
        <v>0</v>
      </c>
      <c r="H2648" t="b">
        <f>IF('Input and Summary Results'!$J$4="yes",'Data Transformation'!F2648,'Data Transformation'!D2648)</f>
        <v>0</v>
      </c>
      <c r="I2648" t="str">
        <f t="shared" si="154"/>
        <v/>
      </c>
    </row>
    <row r="2649" spans="2:9" x14ac:dyDescent="0.55000000000000004">
      <c r="B2649" t="b">
        <f>IF('Input and Summary Results'!D2231=0,FALSE,'Input and Summary Results'!$B2231)</f>
        <v>0</v>
      </c>
      <c r="C2649" t="b">
        <f>IF(OR(B2649=0,'Input and Summary Results'!D2231=0,'Input and Summary Results'!D2231=""),FALSE,'Input and Summary Results'!$D2231)</f>
        <v>0</v>
      </c>
      <c r="D2649" t="b">
        <f>IF(OR(B2649=0,'Input and Summary Results'!E2231=0),FALSE,'Input and Summary Results'!$E2231)</f>
        <v>0</v>
      </c>
      <c r="E2649" t="b">
        <f t="shared" si="152"/>
        <v>0</v>
      </c>
      <c r="F2649" t="b">
        <f t="shared" si="153"/>
        <v>0</v>
      </c>
      <c r="G2649" t="b">
        <f>IF('Input and Summary Results'!$J$4="yes",IF(C2649=FALSE,FALSE,IF('Data Transformation'!E2649&lt;$R$10,E2649,$R$10)),IF(C2649=FALSE,FALSE,IF(C2649&lt;$R$10,C2649,$R$10)))</f>
        <v>0</v>
      </c>
      <c r="H2649" t="b">
        <f>IF('Input and Summary Results'!$J$4="yes",'Data Transformation'!F2649,'Data Transformation'!D2649)</f>
        <v>0</v>
      </c>
      <c r="I2649" t="str">
        <f t="shared" si="154"/>
        <v/>
      </c>
    </row>
    <row r="2650" spans="2:9" x14ac:dyDescent="0.55000000000000004">
      <c r="B2650" t="b">
        <f>IF('Input and Summary Results'!D2232=0,FALSE,'Input and Summary Results'!$B2232)</f>
        <v>0</v>
      </c>
      <c r="C2650" t="b">
        <f>IF(OR(B2650=0,'Input and Summary Results'!D2232=0,'Input and Summary Results'!D2232=""),FALSE,'Input and Summary Results'!$D2232)</f>
        <v>0</v>
      </c>
      <c r="D2650" t="b">
        <f>IF(OR(B2650=0,'Input and Summary Results'!E2232=0),FALSE,'Input and Summary Results'!$E2232)</f>
        <v>0</v>
      </c>
      <c r="E2650" t="b">
        <f t="shared" si="152"/>
        <v>0</v>
      </c>
      <c r="F2650" t="b">
        <f t="shared" si="153"/>
        <v>0</v>
      </c>
      <c r="G2650" t="b">
        <f>IF('Input and Summary Results'!$J$4="yes",IF(C2650=FALSE,FALSE,IF('Data Transformation'!E2650&lt;$R$10,E2650,$R$10)),IF(C2650=FALSE,FALSE,IF(C2650&lt;$R$10,C2650,$R$10)))</f>
        <v>0</v>
      </c>
      <c r="H2650" t="b">
        <f>IF('Input and Summary Results'!$J$4="yes",'Data Transformation'!F2650,'Data Transformation'!D2650)</f>
        <v>0</v>
      </c>
      <c r="I2650" t="str">
        <f t="shared" si="154"/>
        <v/>
      </c>
    </row>
    <row r="2651" spans="2:9" x14ac:dyDescent="0.55000000000000004">
      <c r="B2651" t="b">
        <f>IF('Input and Summary Results'!D2233=0,FALSE,'Input and Summary Results'!$B2233)</f>
        <v>0</v>
      </c>
      <c r="C2651" t="b">
        <f>IF(OR(B2651=0,'Input and Summary Results'!D2233=0,'Input and Summary Results'!D2233=""),FALSE,'Input and Summary Results'!$D2233)</f>
        <v>0</v>
      </c>
      <c r="D2651" t="b">
        <f>IF(OR(B2651=0,'Input and Summary Results'!E2233=0),FALSE,'Input and Summary Results'!$E2233)</f>
        <v>0</v>
      </c>
      <c r="E2651" t="b">
        <f t="shared" si="152"/>
        <v>0</v>
      </c>
      <c r="F2651" t="b">
        <f t="shared" si="153"/>
        <v>0</v>
      </c>
      <c r="G2651" t="b">
        <f>IF('Input and Summary Results'!$J$4="yes",IF(C2651=FALSE,FALSE,IF('Data Transformation'!E2651&lt;$R$10,E2651,$R$10)),IF(C2651=FALSE,FALSE,IF(C2651&lt;$R$10,C2651,$R$10)))</f>
        <v>0</v>
      </c>
      <c r="H2651" t="b">
        <f>IF('Input and Summary Results'!$J$4="yes",'Data Transformation'!F2651,'Data Transformation'!D2651)</f>
        <v>0</v>
      </c>
      <c r="I2651" t="str">
        <f t="shared" si="154"/>
        <v/>
      </c>
    </row>
    <row r="2652" spans="2:9" x14ac:dyDescent="0.55000000000000004">
      <c r="B2652" t="b">
        <f>IF('Input and Summary Results'!D2234=0,FALSE,'Input and Summary Results'!$B2234)</f>
        <v>0</v>
      </c>
      <c r="C2652" t="b">
        <f>IF(OR(B2652=0,'Input and Summary Results'!D2234=0,'Input and Summary Results'!D2234=""),FALSE,'Input and Summary Results'!$D2234)</f>
        <v>0</v>
      </c>
      <c r="D2652" t="b">
        <f>IF(OR(B2652=0,'Input and Summary Results'!E2234=0),FALSE,'Input and Summary Results'!$E2234)</f>
        <v>0</v>
      </c>
      <c r="E2652" t="b">
        <f t="shared" si="152"/>
        <v>0</v>
      </c>
      <c r="F2652" t="b">
        <f t="shared" si="153"/>
        <v>0</v>
      </c>
      <c r="G2652" t="b">
        <f>IF('Input and Summary Results'!$J$4="yes",IF(C2652=FALSE,FALSE,IF('Data Transformation'!E2652&lt;$R$10,E2652,$R$10)),IF(C2652=FALSE,FALSE,IF(C2652&lt;$R$10,C2652,$R$10)))</f>
        <v>0</v>
      </c>
      <c r="H2652" t="b">
        <f>IF('Input and Summary Results'!$J$4="yes",'Data Transformation'!F2652,'Data Transformation'!D2652)</f>
        <v>0</v>
      </c>
      <c r="I2652" t="str">
        <f t="shared" si="154"/>
        <v/>
      </c>
    </row>
    <row r="2653" spans="2:9" x14ac:dyDescent="0.55000000000000004">
      <c r="B2653" t="b">
        <f>IF('Input and Summary Results'!D2235=0,FALSE,'Input and Summary Results'!$B2235)</f>
        <v>0</v>
      </c>
      <c r="C2653" t="b">
        <f>IF(OR(B2653=0,'Input and Summary Results'!D2235=0,'Input and Summary Results'!D2235=""),FALSE,'Input and Summary Results'!$D2235)</f>
        <v>0</v>
      </c>
      <c r="D2653" t="b">
        <f>IF(OR(B2653=0,'Input and Summary Results'!E2235=0),FALSE,'Input and Summary Results'!$E2235)</f>
        <v>0</v>
      </c>
      <c r="E2653" t="b">
        <f t="shared" si="152"/>
        <v>0</v>
      </c>
      <c r="F2653" t="b">
        <f t="shared" si="153"/>
        <v>0</v>
      </c>
      <c r="G2653" t="b">
        <f>IF('Input and Summary Results'!$J$4="yes",IF(C2653=FALSE,FALSE,IF('Data Transformation'!E2653&lt;$R$10,E2653,$R$10)),IF(C2653=FALSE,FALSE,IF(C2653&lt;$R$10,C2653,$R$10)))</f>
        <v>0</v>
      </c>
      <c r="H2653" t="b">
        <f>IF('Input and Summary Results'!$J$4="yes",'Data Transformation'!F2653,'Data Transformation'!D2653)</f>
        <v>0</v>
      </c>
      <c r="I2653" t="str">
        <f t="shared" si="154"/>
        <v/>
      </c>
    </row>
    <row r="2654" spans="2:9" x14ac:dyDescent="0.55000000000000004">
      <c r="B2654" t="b">
        <f>IF('Input and Summary Results'!D2236=0,FALSE,'Input and Summary Results'!$B2236)</f>
        <v>0</v>
      </c>
      <c r="C2654" t="b">
        <f>IF(OR(B2654=0,'Input and Summary Results'!D2236=0,'Input and Summary Results'!D2236=""),FALSE,'Input and Summary Results'!$D2236)</f>
        <v>0</v>
      </c>
      <c r="D2654" t="b">
        <f>IF(OR(B2654=0,'Input and Summary Results'!E2236=0),FALSE,'Input and Summary Results'!$E2236)</f>
        <v>0</v>
      </c>
      <c r="E2654" t="b">
        <f t="shared" si="152"/>
        <v>0</v>
      </c>
      <c r="F2654" t="b">
        <f t="shared" si="153"/>
        <v>0</v>
      </c>
      <c r="G2654" t="b">
        <f>IF('Input and Summary Results'!$J$4="yes",IF(C2654=FALSE,FALSE,IF('Data Transformation'!E2654&lt;$R$10,E2654,$R$10)),IF(C2654=FALSE,FALSE,IF(C2654&lt;$R$10,C2654,$R$10)))</f>
        <v>0</v>
      </c>
      <c r="H2654" t="b">
        <f>IF('Input and Summary Results'!$J$4="yes",'Data Transformation'!F2654,'Data Transformation'!D2654)</f>
        <v>0</v>
      </c>
      <c r="I2654" t="str">
        <f t="shared" si="154"/>
        <v/>
      </c>
    </row>
    <row r="2655" spans="2:9" x14ac:dyDescent="0.55000000000000004">
      <c r="B2655" t="b">
        <f>IF('Input and Summary Results'!D2237=0,FALSE,'Input and Summary Results'!$B2237)</f>
        <v>0</v>
      </c>
      <c r="C2655" t="b">
        <f>IF(OR(B2655=0,'Input and Summary Results'!D2237=0,'Input and Summary Results'!D2237=""),FALSE,'Input and Summary Results'!$D2237)</f>
        <v>0</v>
      </c>
      <c r="D2655" t="b">
        <f>IF(OR(B2655=0,'Input and Summary Results'!E2237=0),FALSE,'Input and Summary Results'!$E2237)</f>
        <v>0</v>
      </c>
      <c r="E2655" t="b">
        <f t="shared" si="152"/>
        <v>0</v>
      </c>
      <c r="F2655" t="b">
        <f t="shared" si="153"/>
        <v>0</v>
      </c>
      <c r="G2655" t="b">
        <f>IF('Input and Summary Results'!$J$4="yes",IF(C2655=FALSE,FALSE,IF('Data Transformation'!E2655&lt;$R$10,E2655,$R$10)),IF(C2655=FALSE,FALSE,IF(C2655&lt;$R$10,C2655,$R$10)))</f>
        <v>0</v>
      </c>
      <c r="H2655" t="b">
        <f>IF('Input and Summary Results'!$J$4="yes",'Data Transformation'!F2655,'Data Transformation'!D2655)</f>
        <v>0</v>
      </c>
      <c r="I2655" t="str">
        <f t="shared" si="154"/>
        <v/>
      </c>
    </row>
    <row r="2656" spans="2:9" x14ac:dyDescent="0.55000000000000004">
      <c r="B2656" t="b">
        <f>IF('Input and Summary Results'!D2238=0,FALSE,'Input and Summary Results'!$B2238)</f>
        <v>0</v>
      </c>
      <c r="C2656" t="b">
        <f>IF(OR(B2656=0,'Input and Summary Results'!D2238=0,'Input and Summary Results'!D2238=""),FALSE,'Input and Summary Results'!$D2238)</f>
        <v>0</v>
      </c>
      <c r="D2656" t="b">
        <f>IF(OR(B2656=0,'Input and Summary Results'!E2238=0),FALSE,'Input and Summary Results'!$E2238)</f>
        <v>0</v>
      </c>
      <c r="E2656" t="b">
        <f t="shared" si="152"/>
        <v>0</v>
      </c>
      <c r="F2656" t="b">
        <f t="shared" si="153"/>
        <v>0</v>
      </c>
      <c r="G2656" t="b">
        <f>IF('Input and Summary Results'!$J$4="yes",IF(C2656=FALSE,FALSE,IF('Data Transformation'!E2656&lt;$R$10,E2656,$R$10)),IF(C2656=FALSE,FALSE,IF(C2656&lt;$R$10,C2656,$R$10)))</f>
        <v>0</v>
      </c>
      <c r="H2656" t="b">
        <f>IF('Input and Summary Results'!$J$4="yes",'Data Transformation'!F2656,'Data Transformation'!D2656)</f>
        <v>0</v>
      </c>
      <c r="I2656" t="str">
        <f t="shared" si="154"/>
        <v/>
      </c>
    </row>
    <row r="2657" spans="2:9" x14ac:dyDescent="0.55000000000000004">
      <c r="B2657" t="b">
        <f>IF('Input and Summary Results'!D2239=0,FALSE,'Input and Summary Results'!$B2239)</f>
        <v>0</v>
      </c>
      <c r="C2657" t="b">
        <f>IF(OR(B2657=0,'Input and Summary Results'!D2239=0,'Input and Summary Results'!D2239=""),FALSE,'Input and Summary Results'!$D2239)</f>
        <v>0</v>
      </c>
      <c r="D2657" t="b">
        <f>IF(OR(B2657=0,'Input and Summary Results'!E2239=0),FALSE,'Input and Summary Results'!$E2239)</f>
        <v>0</v>
      </c>
      <c r="E2657" t="b">
        <f t="shared" si="152"/>
        <v>0</v>
      </c>
      <c r="F2657" t="b">
        <f t="shared" si="153"/>
        <v>0</v>
      </c>
      <c r="G2657" t="b">
        <f>IF('Input and Summary Results'!$J$4="yes",IF(C2657=FALSE,FALSE,IF('Data Transformation'!E2657&lt;$R$10,E2657,$R$10)),IF(C2657=FALSE,FALSE,IF(C2657&lt;$R$10,C2657,$R$10)))</f>
        <v>0</v>
      </c>
      <c r="H2657" t="b">
        <f>IF('Input and Summary Results'!$J$4="yes",'Data Transformation'!F2657,'Data Transformation'!D2657)</f>
        <v>0</v>
      </c>
      <c r="I2657" t="str">
        <f t="shared" si="154"/>
        <v/>
      </c>
    </row>
    <row r="2658" spans="2:9" x14ac:dyDescent="0.55000000000000004">
      <c r="B2658" t="b">
        <f>IF('Input and Summary Results'!D2240=0,FALSE,'Input and Summary Results'!$B2240)</f>
        <v>0</v>
      </c>
      <c r="C2658" t="b">
        <f>IF(OR(B2658=0,'Input and Summary Results'!D2240=0,'Input and Summary Results'!D2240=""),FALSE,'Input and Summary Results'!$D2240)</f>
        <v>0</v>
      </c>
      <c r="D2658" t="b">
        <f>IF(OR(B2658=0,'Input and Summary Results'!E2240=0),FALSE,'Input and Summary Results'!$E2240)</f>
        <v>0</v>
      </c>
      <c r="E2658" t="b">
        <f t="shared" si="152"/>
        <v>0</v>
      </c>
      <c r="F2658" t="b">
        <f t="shared" si="153"/>
        <v>0</v>
      </c>
      <c r="G2658" t="b">
        <f>IF('Input and Summary Results'!$J$4="yes",IF(C2658=FALSE,FALSE,IF('Data Transformation'!E2658&lt;$R$10,E2658,$R$10)),IF(C2658=FALSE,FALSE,IF(C2658&lt;$R$10,C2658,$R$10)))</f>
        <v>0</v>
      </c>
      <c r="H2658" t="b">
        <f>IF('Input and Summary Results'!$J$4="yes",'Data Transformation'!F2658,'Data Transformation'!D2658)</f>
        <v>0</v>
      </c>
      <c r="I2658" t="str">
        <f t="shared" si="154"/>
        <v/>
      </c>
    </row>
    <row r="2659" spans="2:9" x14ac:dyDescent="0.55000000000000004">
      <c r="B2659" t="b">
        <f>IF('Input and Summary Results'!D2241=0,FALSE,'Input and Summary Results'!$B2241)</f>
        <v>0</v>
      </c>
      <c r="C2659" t="b">
        <f>IF(OR(B2659=0,'Input and Summary Results'!D2241=0,'Input and Summary Results'!D2241=""),FALSE,'Input and Summary Results'!$D2241)</f>
        <v>0</v>
      </c>
      <c r="D2659" t="b">
        <f>IF(OR(B2659=0,'Input and Summary Results'!E2241=0),FALSE,'Input and Summary Results'!$E2241)</f>
        <v>0</v>
      </c>
      <c r="E2659" t="b">
        <f t="shared" si="152"/>
        <v>0</v>
      </c>
      <c r="F2659" t="b">
        <f t="shared" si="153"/>
        <v>0</v>
      </c>
      <c r="G2659" t="b">
        <f>IF('Input and Summary Results'!$J$4="yes",IF(C2659=FALSE,FALSE,IF('Data Transformation'!E2659&lt;$R$10,E2659,$R$10)),IF(C2659=FALSE,FALSE,IF(C2659&lt;$R$10,C2659,$R$10)))</f>
        <v>0</v>
      </c>
      <c r="H2659" t="b">
        <f>IF('Input and Summary Results'!$J$4="yes",'Data Transformation'!F2659,'Data Transformation'!D2659)</f>
        <v>0</v>
      </c>
      <c r="I2659" t="str">
        <f t="shared" si="154"/>
        <v/>
      </c>
    </row>
    <row r="2660" spans="2:9" x14ac:dyDescent="0.55000000000000004">
      <c r="B2660" t="b">
        <f>IF('Input and Summary Results'!D2242=0,FALSE,'Input and Summary Results'!$B2242)</f>
        <v>0</v>
      </c>
      <c r="C2660" t="b">
        <f>IF(OR(B2660=0,'Input and Summary Results'!D2242=0,'Input and Summary Results'!D2242=""),FALSE,'Input and Summary Results'!$D2242)</f>
        <v>0</v>
      </c>
      <c r="D2660" t="b">
        <f>IF(OR(B2660=0,'Input and Summary Results'!E2242=0),FALSE,'Input and Summary Results'!$E2242)</f>
        <v>0</v>
      </c>
      <c r="E2660" t="b">
        <f t="shared" si="152"/>
        <v>0</v>
      </c>
      <c r="F2660" t="b">
        <f t="shared" si="153"/>
        <v>0</v>
      </c>
      <c r="G2660" t="b">
        <f>IF('Input and Summary Results'!$J$4="yes",IF(C2660=FALSE,FALSE,IF('Data Transformation'!E2660&lt;$R$10,E2660,$R$10)),IF(C2660=FALSE,FALSE,IF(C2660&lt;$R$10,C2660,$R$10)))</f>
        <v>0</v>
      </c>
      <c r="H2660" t="b">
        <f>IF('Input and Summary Results'!$J$4="yes",'Data Transformation'!F2660,'Data Transformation'!D2660)</f>
        <v>0</v>
      </c>
      <c r="I2660" t="str">
        <f t="shared" si="154"/>
        <v/>
      </c>
    </row>
    <row r="2661" spans="2:9" x14ac:dyDescent="0.55000000000000004">
      <c r="B2661" t="b">
        <f>IF('Input and Summary Results'!D2243=0,FALSE,'Input and Summary Results'!$B2243)</f>
        <v>0</v>
      </c>
      <c r="C2661" t="b">
        <f>IF(OR(B2661=0,'Input and Summary Results'!D2243=0,'Input and Summary Results'!D2243=""),FALSE,'Input and Summary Results'!$D2243)</f>
        <v>0</v>
      </c>
      <c r="D2661" t="b">
        <f>IF(OR(B2661=0,'Input and Summary Results'!E2243=0),FALSE,'Input and Summary Results'!$E2243)</f>
        <v>0</v>
      </c>
      <c r="E2661" t="b">
        <f t="shared" si="152"/>
        <v>0</v>
      </c>
      <c r="F2661" t="b">
        <f t="shared" si="153"/>
        <v>0</v>
      </c>
      <c r="G2661" t="b">
        <f>IF('Input and Summary Results'!$J$4="yes",IF(C2661=FALSE,FALSE,IF('Data Transformation'!E2661&lt;$R$10,E2661,$R$10)),IF(C2661=FALSE,FALSE,IF(C2661&lt;$R$10,C2661,$R$10)))</f>
        <v>0</v>
      </c>
      <c r="H2661" t="b">
        <f>IF('Input and Summary Results'!$J$4="yes",'Data Transformation'!F2661,'Data Transformation'!D2661)</f>
        <v>0</v>
      </c>
      <c r="I2661" t="str">
        <f t="shared" si="154"/>
        <v/>
      </c>
    </row>
    <row r="2662" spans="2:9" x14ac:dyDescent="0.55000000000000004">
      <c r="B2662" t="b">
        <f>IF('Input and Summary Results'!D2244=0,FALSE,'Input and Summary Results'!$B2244)</f>
        <v>0</v>
      </c>
      <c r="C2662" t="b">
        <f>IF(OR(B2662=0,'Input and Summary Results'!D2244=0,'Input and Summary Results'!D2244=""),FALSE,'Input and Summary Results'!$D2244)</f>
        <v>0</v>
      </c>
      <c r="D2662" t="b">
        <f>IF(OR(B2662=0,'Input and Summary Results'!E2244=0),FALSE,'Input and Summary Results'!$E2244)</f>
        <v>0</v>
      </c>
      <c r="E2662" t="b">
        <f t="shared" si="152"/>
        <v>0</v>
      </c>
      <c r="F2662" t="b">
        <f t="shared" si="153"/>
        <v>0</v>
      </c>
      <c r="G2662" t="b">
        <f>IF('Input and Summary Results'!$J$4="yes",IF(C2662=FALSE,FALSE,IF('Data Transformation'!E2662&lt;$R$10,E2662,$R$10)),IF(C2662=FALSE,FALSE,IF(C2662&lt;$R$10,C2662,$R$10)))</f>
        <v>0</v>
      </c>
      <c r="H2662" t="b">
        <f>IF('Input and Summary Results'!$J$4="yes",'Data Transformation'!F2662,'Data Transformation'!D2662)</f>
        <v>0</v>
      </c>
      <c r="I2662" t="str">
        <f t="shared" si="154"/>
        <v/>
      </c>
    </row>
    <row r="2663" spans="2:9" x14ac:dyDescent="0.55000000000000004">
      <c r="B2663" t="b">
        <f>IF('Input and Summary Results'!D2245=0,FALSE,'Input and Summary Results'!$B2245)</f>
        <v>0</v>
      </c>
      <c r="C2663" t="b">
        <f>IF(OR(B2663=0,'Input and Summary Results'!D2245=0,'Input and Summary Results'!D2245=""),FALSE,'Input and Summary Results'!$D2245)</f>
        <v>0</v>
      </c>
      <c r="D2663" t="b">
        <f>IF(OR(B2663=0,'Input and Summary Results'!E2245=0),FALSE,'Input and Summary Results'!$E2245)</f>
        <v>0</v>
      </c>
      <c r="E2663" t="b">
        <f t="shared" si="152"/>
        <v>0</v>
      </c>
      <c r="F2663" t="b">
        <f t="shared" si="153"/>
        <v>0</v>
      </c>
      <c r="G2663" t="b">
        <f>IF('Input and Summary Results'!$J$4="yes",IF(C2663=FALSE,FALSE,IF('Data Transformation'!E2663&lt;$R$10,E2663,$R$10)),IF(C2663=FALSE,FALSE,IF(C2663&lt;$R$10,C2663,$R$10)))</f>
        <v>0</v>
      </c>
      <c r="H2663" t="b">
        <f>IF('Input and Summary Results'!$J$4="yes",'Data Transformation'!F2663,'Data Transformation'!D2663)</f>
        <v>0</v>
      </c>
      <c r="I2663" t="str">
        <f t="shared" si="154"/>
        <v/>
      </c>
    </row>
    <row r="2664" spans="2:9" x14ac:dyDescent="0.55000000000000004">
      <c r="B2664" t="b">
        <f>IF('Input and Summary Results'!D2246=0,FALSE,'Input and Summary Results'!$B2246)</f>
        <v>0</v>
      </c>
      <c r="C2664" t="b">
        <f>IF(OR(B2664=0,'Input and Summary Results'!D2246=0,'Input and Summary Results'!D2246=""),FALSE,'Input and Summary Results'!$D2246)</f>
        <v>0</v>
      </c>
      <c r="D2664" t="b">
        <f>IF(OR(B2664=0,'Input and Summary Results'!E2246=0),FALSE,'Input and Summary Results'!$E2246)</f>
        <v>0</v>
      </c>
      <c r="E2664" t="b">
        <f t="shared" si="152"/>
        <v>0</v>
      </c>
      <c r="F2664" t="b">
        <f t="shared" si="153"/>
        <v>0</v>
      </c>
      <c r="G2664" t="b">
        <f>IF('Input and Summary Results'!$J$4="yes",IF(C2664=FALSE,FALSE,IF('Data Transformation'!E2664&lt;$R$10,E2664,$R$10)),IF(C2664=FALSE,FALSE,IF(C2664&lt;$R$10,C2664,$R$10)))</f>
        <v>0</v>
      </c>
      <c r="H2664" t="b">
        <f>IF('Input and Summary Results'!$J$4="yes",'Data Transformation'!F2664,'Data Transformation'!D2664)</f>
        <v>0</v>
      </c>
      <c r="I2664" t="str">
        <f t="shared" si="154"/>
        <v/>
      </c>
    </row>
    <row r="2665" spans="2:9" x14ac:dyDescent="0.55000000000000004">
      <c r="B2665" t="b">
        <f>IF('Input and Summary Results'!D2247=0,FALSE,'Input and Summary Results'!$B2247)</f>
        <v>0</v>
      </c>
      <c r="C2665" t="b">
        <f>IF(OR(B2665=0,'Input and Summary Results'!D2247=0,'Input and Summary Results'!D2247=""),FALSE,'Input and Summary Results'!$D2247)</f>
        <v>0</v>
      </c>
      <c r="D2665" t="b">
        <f>IF(OR(B2665=0,'Input and Summary Results'!E2247=0),FALSE,'Input and Summary Results'!$E2247)</f>
        <v>0</v>
      </c>
      <c r="E2665" t="b">
        <f t="shared" si="152"/>
        <v>0</v>
      </c>
      <c r="F2665" t="b">
        <f t="shared" si="153"/>
        <v>0</v>
      </c>
      <c r="G2665" t="b">
        <f>IF('Input and Summary Results'!$J$4="yes",IF(C2665=FALSE,FALSE,IF('Data Transformation'!E2665&lt;$R$10,E2665,$R$10)),IF(C2665=FALSE,FALSE,IF(C2665&lt;$R$10,C2665,$R$10)))</f>
        <v>0</v>
      </c>
      <c r="H2665" t="b">
        <f>IF('Input and Summary Results'!$J$4="yes",'Data Transformation'!F2665,'Data Transformation'!D2665)</f>
        <v>0</v>
      </c>
      <c r="I2665" t="str">
        <f t="shared" si="154"/>
        <v/>
      </c>
    </row>
    <row r="2666" spans="2:9" x14ac:dyDescent="0.55000000000000004">
      <c r="B2666" t="b">
        <f>IF('Input and Summary Results'!D2248=0,FALSE,'Input and Summary Results'!$B2248)</f>
        <v>0</v>
      </c>
      <c r="C2666" t="b">
        <f>IF(OR(B2666=0,'Input and Summary Results'!D2248=0,'Input and Summary Results'!D2248=""),FALSE,'Input and Summary Results'!$D2248)</f>
        <v>0</v>
      </c>
      <c r="D2666" t="b">
        <f>IF(OR(B2666=0,'Input and Summary Results'!E2248=0),FALSE,'Input and Summary Results'!$E2248)</f>
        <v>0</v>
      </c>
      <c r="E2666" t="b">
        <f t="shared" ref="E2666:E2729" si="155">IF(C2666=FALSE,FALSE,LOG10(C2666))</f>
        <v>0</v>
      </c>
      <c r="F2666" t="b">
        <f t="shared" ref="F2666:F2729" si="156">IF(D2666=FALSE, FALSE,0.434*D2666/C2666)</f>
        <v>0</v>
      </c>
      <c r="G2666" t="b">
        <f>IF('Input and Summary Results'!$J$4="yes",IF(C2666=FALSE,FALSE,IF('Data Transformation'!E2666&lt;$R$10,E2666,$R$10)),IF(C2666=FALSE,FALSE,IF(C2666&lt;$R$10,C2666,$R$10)))</f>
        <v>0</v>
      </c>
      <c r="H2666" t="b">
        <f>IF('Input and Summary Results'!$J$4="yes",'Data Transformation'!F2666,'Data Transformation'!D2666)</f>
        <v>0</v>
      </c>
      <c r="I2666" t="str">
        <f t="shared" si="154"/>
        <v/>
      </c>
    </row>
    <row r="2667" spans="2:9" x14ac:dyDescent="0.55000000000000004">
      <c r="B2667" t="b">
        <f>IF('Input and Summary Results'!D2249=0,FALSE,'Input and Summary Results'!$B2249)</f>
        <v>0</v>
      </c>
      <c r="C2667" t="b">
        <f>IF(OR(B2667=0,'Input and Summary Results'!D2249=0,'Input and Summary Results'!D2249=""),FALSE,'Input and Summary Results'!$D2249)</f>
        <v>0</v>
      </c>
      <c r="D2667" t="b">
        <f>IF(OR(B2667=0,'Input and Summary Results'!E2249=0),FALSE,'Input and Summary Results'!$E2249)</f>
        <v>0</v>
      </c>
      <c r="E2667" t="b">
        <f t="shared" si="155"/>
        <v>0</v>
      </c>
      <c r="F2667" t="b">
        <f t="shared" si="156"/>
        <v>0</v>
      </c>
      <c r="G2667" t="b">
        <f>IF('Input and Summary Results'!$J$4="yes",IF(C2667=FALSE,FALSE,IF('Data Transformation'!E2667&lt;$R$10,E2667,$R$10)),IF(C2667=FALSE,FALSE,IF(C2667&lt;$R$10,C2667,$R$10)))</f>
        <v>0</v>
      </c>
      <c r="H2667" t="b">
        <f>IF('Input and Summary Results'!$J$4="yes",'Data Transformation'!F2667,'Data Transformation'!D2667)</f>
        <v>0</v>
      </c>
      <c r="I2667" t="str">
        <f t="shared" si="154"/>
        <v/>
      </c>
    </row>
    <row r="2668" spans="2:9" x14ac:dyDescent="0.55000000000000004">
      <c r="B2668" t="b">
        <f>IF('Input and Summary Results'!D2250=0,FALSE,'Input and Summary Results'!$B2250)</f>
        <v>0</v>
      </c>
      <c r="C2668" t="b">
        <f>IF(OR(B2668=0,'Input and Summary Results'!D2250=0,'Input and Summary Results'!D2250=""),FALSE,'Input and Summary Results'!$D2250)</f>
        <v>0</v>
      </c>
      <c r="D2668" t="b">
        <f>IF(OR(B2668=0,'Input and Summary Results'!E2250=0),FALSE,'Input and Summary Results'!$E2250)</f>
        <v>0</v>
      </c>
      <c r="E2668" t="b">
        <f t="shared" si="155"/>
        <v>0</v>
      </c>
      <c r="F2668" t="b">
        <f t="shared" si="156"/>
        <v>0</v>
      </c>
      <c r="G2668" t="b">
        <f>IF('Input and Summary Results'!$J$4="yes",IF(C2668=FALSE,FALSE,IF('Data Transformation'!E2668&lt;$R$10,E2668,$R$10)),IF(C2668=FALSE,FALSE,IF(C2668&lt;$R$10,C2668,$R$10)))</f>
        <v>0</v>
      </c>
      <c r="H2668" t="b">
        <f>IF('Input and Summary Results'!$J$4="yes",'Data Transformation'!F2668,'Data Transformation'!D2668)</f>
        <v>0</v>
      </c>
      <c r="I2668" t="str">
        <f t="shared" si="154"/>
        <v/>
      </c>
    </row>
    <row r="2669" spans="2:9" x14ac:dyDescent="0.55000000000000004">
      <c r="B2669" t="b">
        <f>IF('Input and Summary Results'!D2251=0,FALSE,'Input and Summary Results'!$B2251)</f>
        <v>0</v>
      </c>
      <c r="C2669" t="b">
        <f>IF(OR(B2669=0,'Input and Summary Results'!D2251=0,'Input and Summary Results'!D2251=""),FALSE,'Input and Summary Results'!$D2251)</f>
        <v>0</v>
      </c>
      <c r="D2669" t="b">
        <f>IF(OR(B2669=0,'Input and Summary Results'!E2251=0),FALSE,'Input and Summary Results'!$E2251)</f>
        <v>0</v>
      </c>
      <c r="E2669" t="b">
        <f t="shared" si="155"/>
        <v>0</v>
      </c>
      <c r="F2669" t="b">
        <f t="shared" si="156"/>
        <v>0</v>
      </c>
      <c r="G2669" t="b">
        <f>IF('Input and Summary Results'!$J$4="yes",IF(C2669=FALSE,FALSE,IF('Data Transformation'!E2669&lt;$R$10,E2669,$R$10)),IF(C2669=FALSE,FALSE,IF(C2669&lt;$R$10,C2669,$R$10)))</f>
        <v>0</v>
      </c>
      <c r="H2669" t="b">
        <f>IF('Input and Summary Results'!$J$4="yes",'Data Transformation'!F2669,'Data Transformation'!D2669)</f>
        <v>0</v>
      </c>
      <c r="I2669" t="str">
        <f t="shared" si="154"/>
        <v/>
      </c>
    </row>
    <row r="2670" spans="2:9" x14ac:dyDescent="0.55000000000000004">
      <c r="B2670" t="b">
        <f>IF('Input and Summary Results'!D2252=0,FALSE,'Input and Summary Results'!$B2252)</f>
        <v>0</v>
      </c>
      <c r="C2670" t="b">
        <f>IF(OR(B2670=0,'Input and Summary Results'!D2252=0,'Input and Summary Results'!D2252=""),FALSE,'Input and Summary Results'!$D2252)</f>
        <v>0</v>
      </c>
      <c r="D2670" t="b">
        <f>IF(OR(B2670=0,'Input and Summary Results'!E2252=0),FALSE,'Input and Summary Results'!$E2252)</f>
        <v>0</v>
      </c>
      <c r="E2670" t="b">
        <f t="shared" si="155"/>
        <v>0</v>
      </c>
      <c r="F2670" t="b">
        <f t="shared" si="156"/>
        <v>0</v>
      </c>
      <c r="G2670" t="b">
        <f>IF('Input and Summary Results'!$J$4="yes",IF(C2670=FALSE,FALSE,IF('Data Transformation'!E2670&lt;$R$10,E2670,$R$10)),IF(C2670=FALSE,FALSE,IF(C2670&lt;$R$10,C2670,$R$10)))</f>
        <v>0</v>
      </c>
      <c r="H2670" t="b">
        <f>IF('Input and Summary Results'!$J$4="yes",'Data Transformation'!F2670,'Data Transformation'!D2670)</f>
        <v>0</v>
      </c>
      <c r="I2670" t="str">
        <f t="shared" si="154"/>
        <v/>
      </c>
    </row>
    <row r="2671" spans="2:9" x14ac:dyDescent="0.55000000000000004">
      <c r="B2671" t="b">
        <f>IF('Input and Summary Results'!D2253=0,FALSE,'Input and Summary Results'!$B2253)</f>
        <v>0</v>
      </c>
      <c r="C2671" t="b">
        <f>IF(OR(B2671=0,'Input and Summary Results'!D2253=0,'Input and Summary Results'!D2253=""),FALSE,'Input and Summary Results'!$D2253)</f>
        <v>0</v>
      </c>
      <c r="D2671" t="b">
        <f>IF(OR(B2671=0,'Input and Summary Results'!E2253=0),FALSE,'Input and Summary Results'!$E2253)</f>
        <v>0</v>
      </c>
      <c r="E2671" t="b">
        <f t="shared" si="155"/>
        <v>0</v>
      </c>
      <c r="F2671" t="b">
        <f t="shared" si="156"/>
        <v>0</v>
      </c>
      <c r="G2671" t="b">
        <f>IF('Input and Summary Results'!$J$4="yes",IF(C2671=FALSE,FALSE,IF('Data Transformation'!E2671&lt;$R$10,E2671,$R$10)),IF(C2671=FALSE,FALSE,IF(C2671&lt;$R$10,C2671,$R$10)))</f>
        <v>0</v>
      </c>
      <c r="H2671" t="b">
        <f>IF('Input and Summary Results'!$J$4="yes",'Data Transformation'!F2671,'Data Transformation'!D2671)</f>
        <v>0</v>
      </c>
      <c r="I2671" t="str">
        <f t="shared" si="154"/>
        <v/>
      </c>
    </row>
    <row r="2672" spans="2:9" x14ac:dyDescent="0.55000000000000004">
      <c r="B2672" t="b">
        <f>IF('Input and Summary Results'!D2254=0,FALSE,'Input and Summary Results'!$B2254)</f>
        <v>0</v>
      </c>
      <c r="C2672" t="b">
        <f>IF(OR(B2672=0,'Input and Summary Results'!D2254=0,'Input and Summary Results'!D2254=""),FALSE,'Input and Summary Results'!$D2254)</f>
        <v>0</v>
      </c>
      <c r="D2672" t="b">
        <f>IF(OR(B2672=0,'Input and Summary Results'!E2254=0),FALSE,'Input and Summary Results'!$E2254)</f>
        <v>0</v>
      </c>
      <c r="E2672" t="b">
        <f t="shared" si="155"/>
        <v>0</v>
      </c>
      <c r="F2672" t="b">
        <f t="shared" si="156"/>
        <v>0</v>
      </c>
      <c r="G2672" t="b">
        <f>IF('Input and Summary Results'!$J$4="yes",IF(C2672=FALSE,FALSE,IF('Data Transformation'!E2672&lt;$R$10,E2672,$R$10)),IF(C2672=FALSE,FALSE,IF(C2672&lt;$R$10,C2672,$R$10)))</f>
        <v>0</v>
      </c>
      <c r="H2672" t="b">
        <f>IF('Input and Summary Results'!$J$4="yes",'Data Transformation'!F2672,'Data Transformation'!D2672)</f>
        <v>0</v>
      </c>
      <c r="I2672" t="str">
        <f t="shared" si="154"/>
        <v/>
      </c>
    </row>
    <row r="2673" spans="2:9" x14ac:dyDescent="0.55000000000000004">
      <c r="B2673" t="b">
        <f>IF('Input and Summary Results'!D2255=0,FALSE,'Input and Summary Results'!$B2255)</f>
        <v>0</v>
      </c>
      <c r="C2673" t="b">
        <f>IF(OR(B2673=0,'Input and Summary Results'!D2255=0,'Input and Summary Results'!D2255=""),FALSE,'Input and Summary Results'!$D2255)</f>
        <v>0</v>
      </c>
      <c r="D2673" t="b">
        <f>IF(OR(B2673=0,'Input and Summary Results'!E2255=0),FALSE,'Input and Summary Results'!$E2255)</f>
        <v>0</v>
      </c>
      <c r="E2673" t="b">
        <f t="shared" si="155"/>
        <v>0</v>
      </c>
      <c r="F2673" t="b">
        <f t="shared" si="156"/>
        <v>0</v>
      </c>
      <c r="G2673" t="b">
        <f>IF('Input and Summary Results'!$J$4="yes",IF(C2673=FALSE,FALSE,IF('Data Transformation'!E2673&lt;$R$10,E2673,$R$10)),IF(C2673=FALSE,FALSE,IF(C2673&lt;$R$10,C2673,$R$10)))</f>
        <v>0</v>
      </c>
      <c r="H2673" t="b">
        <f>IF('Input and Summary Results'!$J$4="yes",'Data Transformation'!F2673,'Data Transformation'!D2673)</f>
        <v>0</v>
      </c>
      <c r="I2673" t="str">
        <f t="shared" si="154"/>
        <v/>
      </c>
    </row>
    <row r="2674" spans="2:9" x14ac:dyDescent="0.55000000000000004">
      <c r="B2674" t="b">
        <f>IF('Input and Summary Results'!D2256=0,FALSE,'Input and Summary Results'!$B2256)</f>
        <v>0</v>
      </c>
      <c r="C2674" t="b">
        <f>IF(OR(B2674=0,'Input and Summary Results'!D2256=0,'Input and Summary Results'!D2256=""),FALSE,'Input and Summary Results'!$D2256)</f>
        <v>0</v>
      </c>
      <c r="D2674" t="b">
        <f>IF(OR(B2674=0,'Input and Summary Results'!E2256=0),FALSE,'Input and Summary Results'!$E2256)</f>
        <v>0</v>
      </c>
      <c r="E2674" t="b">
        <f t="shared" si="155"/>
        <v>0</v>
      </c>
      <c r="F2674" t="b">
        <f t="shared" si="156"/>
        <v>0</v>
      </c>
      <c r="G2674" t="b">
        <f>IF('Input and Summary Results'!$J$4="yes",IF(C2674=FALSE,FALSE,IF('Data Transformation'!E2674&lt;$R$10,E2674,$R$10)),IF(C2674=FALSE,FALSE,IF(C2674&lt;$R$10,C2674,$R$10)))</f>
        <v>0</v>
      </c>
      <c r="H2674" t="b">
        <f>IF('Input and Summary Results'!$J$4="yes",'Data Transformation'!F2674,'Data Transformation'!D2674)</f>
        <v>0</v>
      </c>
      <c r="I2674" t="str">
        <f t="shared" si="154"/>
        <v/>
      </c>
    </row>
    <row r="2675" spans="2:9" x14ac:dyDescent="0.55000000000000004">
      <c r="B2675" t="b">
        <f>IF('Input and Summary Results'!D2257=0,FALSE,'Input and Summary Results'!$B2257)</f>
        <v>0</v>
      </c>
      <c r="C2675" t="b">
        <f>IF(OR(B2675=0,'Input and Summary Results'!D2257=0,'Input and Summary Results'!D2257=""),FALSE,'Input and Summary Results'!$D2257)</f>
        <v>0</v>
      </c>
      <c r="D2675" t="b">
        <f>IF(OR(B2675=0,'Input and Summary Results'!E2257=0),FALSE,'Input and Summary Results'!$E2257)</f>
        <v>0</v>
      </c>
      <c r="E2675" t="b">
        <f t="shared" si="155"/>
        <v>0</v>
      </c>
      <c r="F2675" t="b">
        <f t="shared" si="156"/>
        <v>0</v>
      </c>
      <c r="G2675" t="b">
        <f>IF('Input and Summary Results'!$J$4="yes",IF(C2675=FALSE,FALSE,IF('Data Transformation'!E2675&lt;$R$10,E2675,$R$10)),IF(C2675=FALSE,FALSE,IF(C2675&lt;$R$10,C2675,$R$10)))</f>
        <v>0</v>
      </c>
      <c r="H2675" t="b">
        <f>IF('Input and Summary Results'!$J$4="yes",'Data Transformation'!F2675,'Data Transformation'!D2675)</f>
        <v>0</v>
      </c>
      <c r="I2675" t="str">
        <f t="shared" si="154"/>
        <v/>
      </c>
    </row>
    <row r="2676" spans="2:9" x14ac:dyDescent="0.55000000000000004">
      <c r="B2676" t="b">
        <f>IF('Input and Summary Results'!D2258=0,FALSE,'Input and Summary Results'!$B2258)</f>
        <v>0</v>
      </c>
      <c r="C2676" t="b">
        <f>IF(OR(B2676=0,'Input and Summary Results'!D2258=0,'Input and Summary Results'!D2258=""),FALSE,'Input and Summary Results'!$D2258)</f>
        <v>0</v>
      </c>
      <c r="D2676" t="b">
        <f>IF(OR(B2676=0,'Input and Summary Results'!E2258=0),FALSE,'Input and Summary Results'!$E2258)</f>
        <v>0</v>
      </c>
      <c r="E2676" t="b">
        <f t="shared" si="155"/>
        <v>0</v>
      </c>
      <c r="F2676" t="b">
        <f t="shared" si="156"/>
        <v>0</v>
      </c>
      <c r="G2676" t="b">
        <f>IF('Input and Summary Results'!$J$4="yes",IF(C2676=FALSE,FALSE,IF('Data Transformation'!E2676&lt;$R$10,E2676,$R$10)),IF(C2676=FALSE,FALSE,IF(C2676&lt;$R$10,C2676,$R$10)))</f>
        <v>0</v>
      </c>
      <c r="H2676" t="b">
        <f>IF('Input and Summary Results'!$J$4="yes",'Data Transformation'!F2676,'Data Transformation'!D2676)</f>
        <v>0</v>
      </c>
      <c r="I2676" t="str">
        <f t="shared" si="154"/>
        <v/>
      </c>
    </row>
    <row r="2677" spans="2:9" x14ac:dyDescent="0.55000000000000004">
      <c r="B2677" t="b">
        <f>IF('Input and Summary Results'!D2259=0,FALSE,'Input and Summary Results'!$B2259)</f>
        <v>0</v>
      </c>
      <c r="C2677" t="b">
        <f>IF(OR(B2677=0,'Input and Summary Results'!D2259=0,'Input and Summary Results'!D2259=""),FALSE,'Input and Summary Results'!$D2259)</f>
        <v>0</v>
      </c>
      <c r="D2677" t="b">
        <f>IF(OR(B2677=0,'Input and Summary Results'!E2259=0),FALSE,'Input and Summary Results'!$E2259)</f>
        <v>0</v>
      </c>
      <c r="E2677" t="b">
        <f t="shared" si="155"/>
        <v>0</v>
      </c>
      <c r="F2677" t="b">
        <f t="shared" si="156"/>
        <v>0</v>
      </c>
      <c r="G2677" t="b">
        <f>IF('Input and Summary Results'!$J$4="yes",IF(C2677=FALSE,FALSE,IF('Data Transformation'!E2677&lt;$R$10,E2677,$R$10)),IF(C2677=FALSE,FALSE,IF(C2677&lt;$R$10,C2677,$R$10)))</f>
        <v>0</v>
      </c>
      <c r="H2677" t="b">
        <f>IF('Input and Summary Results'!$J$4="yes",'Data Transformation'!F2677,'Data Transformation'!D2677)</f>
        <v>0</v>
      </c>
      <c r="I2677" t="str">
        <f t="shared" si="154"/>
        <v/>
      </c>
    </row>
    <row r="2678" spans="2:9" x14ac:dyDescent="0.55000000000000004">
      <c r="B2678" t="b">
        <f>IF('Input and Summary Results'!D2260=0,FALSE,'Input and Summary Results'!$B2260)</f>
        <v>0</v>
      </c>
      <c r="C2678" t="b">
        <f>IF(OR(B2678=0,'Input and Summary Results'!D2260=0,'Input and Summary Results'!D2260=""),FALSE,'Input and Summary Results'!$D2260)</f>
        <v>0</v>
      </c>
      <c r="D2678" t="b">
        <f>IF(OR(B2678=0,'Input and Summary Results'!E2260=0),FALSE,'Input and Summary Results'!$E2260)</f>
        <v>0</v>
      </c>
      <c r="E2678" t="b">
        <f t="shared" si="155"/>
        <v>0</v>
      </c>
      <c r="F2678" t="b">
        <f t="shared" si="156"/>
        <v>0</v>
      </c>
      <c r="G2678" t="b">
        <f>IF('Input and Summary Results'!$J$4="yes",IF(C2678=FALSE,FALSE,IF('Data Transformation'!E2678&lt;$R$10,E2678,$R$10)),IF(C2678=FALSE,FALSE,IF(C2678&lt;$R$10,C2678,$R$10)))</f>
        <v>0</v>
      </c>
      <c r="H2678" t="b">
        <f>IF('Input and Summary Results'!$J$4="yes",'Data Transformation'!F2678,'Data Transformation'!D2678)</f>
        <v>0</v>
      </c>
      <c r="I2678" t="str">
        <f t="shared" si="154"/>
        <v/>
      </c>
    </row>
    <row r="2679" spans="2:9" x14ac:dyDescent="0.55000000000000004">
      <c r="B2679" t="b">
        <f>IF('Input and Summary Results'!D2261=0,FALSE,'Input and Summary Results'!$B2261)</f>
        <v>0</v>
      </c>
      <c r="C2679" t="b">
        <f>IF(OR(B2679=0,'Input and Summary Results'!D2261=0,'Input and Summary Results'!D2261=""),FALSE,'Input and Summary Results'!$D2261)</f>
        <v>0</v>
      </c>
      <c r="D2679" t="b">
        <f>IF(OR(B2679=0,'Input and Summary Results'!E2261=0),FALSE,'Input and Summary Results'!$E2261)</f>
        <v>0</v>
      </c>
      <c r="E2679" t="b">
        <f t="shared" si="155"/>
        <v>0</v>
      </c>
      <c r="F2679" t="b">
        <f t="shared" si="156"/>
        <v>0</v>
      </c>
      <c r="G2679" t="b">
        <f>IF('Input and Summary Results'!$J$4="yes",IF(C2679=FALSE,FALSE,IF('Data Transformation'!E2679&lt;$R$10,E2679,$R$10)),IF(C2679=FALSE,FALSE,IF(C2679&lt;$R$10,C2679,$R$10)))</f>
        <v>0</v>
      </c>
      <c r="H2679" t="b">
        <f>IF('Input and Summary Results'!$J$4="yes",'Data Transformation'!F2679,'Data Transformation'!D2679)</f>
        <v>0</v>
      </c>
      <c r="I2679" t="str">
        <f t="shared" si="154"/>
        <v/>
      </c>
    </row>
    <row r="2680" spans="2:9" x14ac:dyDescent="0.55000000000000004">
      <c r="B2680" t="b">
        <f>IF('Input and Summary Results'!D2262=0,FALSE,'Input and Summary Results'!$B2262)</f>
        <v>0</v>
      </c>
      <c r="C2680" t="b">
        <f>IF(OR(B2680=0,'Input and Summary Results'!D2262=0,'Input and Summary Results'!D2262=""),FALSE,'Input and Summary Results'!$D2262)</f>
        <v>0</v>
      </c>
      <c r="D2680" t="b">
        <f>IF(OR(B2680=0,'Input and Summary Results'!E2262=0),FALSE,'Input and Summary Results'!$E2262)</f>
        <v>0</v>
      </c>
      <c r="E2680" t="b">
        <f t="shared" si="155"/>
        <v>0</v>
      </c>
      <c r="F2680" t="b">
        <f t="shared" si="156"/>
        <v>0</v>
      </c>
      <c r="G2680" t="b">
        <f>IF('Input and Summary Results'!$J$4="yes",IF(C2680=FALSE,FALSE,IF('Data Transformation'!E2680&lt;$R$10,E2680,$R$10)),IF(C2680=FALSE,FALSE,IF(C2680&lt;$R$10,C2680,$R$10)))</f>
        <v>0</v>
      </c>
      <c r="H2680" t="b">
        <f>IF('Input and Summary Results'!$J$4="yes",'Data Transformation'!F2680,'Data Transformation'!D2680)</f>
        <v>0</v>
      </c>
      <c r="I2680" t="str">
        <f t="shared" si="154"/>
        <v/>
      </c>
    </row>
    <row r="2681" spans="2:9" x14ac:dyDescent="0.55000000000000004">
      <c r="B2681" t="b">
        <f>IF('Input and Summary Results'!D2263=0,FALSE,'Input and Summary Results'!$B2263)</f>
        <v>0</v>
      </c>
      <c r="C2681" t="b">
        <f>IF(OR(B2681=0,'Input and Summary Results'!D2263=0,'Input and Summary Results'!D2263=""),FALSE,'Input and Summary Results'!$D2263)</f>
        <v>0</v>
      </c>
      <c r="D2681" t="b">
        <f>IF(OR(B2681=0,'Input and Summary Results'!E2263=0),FALSE,'Input and Summary Results'!$E2263)</f>
        <v>0</v>
      </c>
      <c r="E2681" t="b">
        <f t="shared" si="155"/>
        <v>0</v>
      </c>
      <c r="F2681" t="b">
        <f t="shared" si="156"/>
        <v>0</v>
      </c>
      <c r="G2681" t="b">
        <f>IF('Input and Summary Results'!$J$4="yes",IF(C2681=FALSE,FALSE,IF('Data Transformation'!E2681&lt;$R$10,E2681,$R$10)),IF(C2681=FALSE,FALSE,IF(C2681&lt;$R$10,C2681,$R$10)))</f>
        <v>0</v>
      </c>
      <c r="H2681" t="b">
        <f>IF('Input and Summary Results'!$J$4="yes",'Data Transformation'!F2681,'Data Transformation'!D2681)</f>
        <v>0</v>
      </c>
      <c r="I2681" t="str">
        <f t="shared" si="154"/>
        <v/>
      </c>
    </row>
    <row r="2682" spans="2:9" x14ac:dyDescent="0.55000000000000004">
      <c r="B2682" t="b">
        <f>IF('Input and Summary Results'!D2264=0,FALSE,'Input and Summary Results'!$B2264)</f>
        <v>0</v>
      </c>
      <c r="C2682" t="b">
        <f>IF(OR(B2682=0,'Input and Summary Results'!D2264=0,'Input and Summary Results'!D2264=""),FALSE,'Input and Summary Results'!$D2264)</f>
        <v>0</v>
      </c>
      <c r="D2682" t="b">
        <f>IF(OR(B2682=0,'Input and Summary Results'!E2264=0),FALSE,'Input and Summary Results'!$E2264)</f>
        <v>0</v>
      </c>
      <c r="E2682" t="b">
        <f t="shared" si="155"/>
        <v>0</v>
      </c>
      <c r="F2682" t="b">
        <f t="shared" si="156"/>
        <v>0</v>
      </c>
      <c r="G2682" t="b">
        <f>IF('Input and Summary Results'!$J$4="yes",IF(C2682=FALSE,FALSE,IF('Data Transformation'!E2682&lt;$R$10,E2682,$R$10)),IF(C2682=FALSE,FALSE,IF(C2682&lt;$R$10,C2682,$R$10)))</f>
        <v>0</v>
      </c>
      <c r="H2682" t="b">
        <f>IF('Input and Summary Results'!$J$4="yes",'Data Transformation'!F2682,'Data Transformation'!D2682)</f>
        <v>0</v>
      </c>
      <c r="I2682" t="str">
        <f t="shared" si="154"/>
        <v/>
      </c>
    </row>
    <row r="2683" spans="2:9" x14ac:dyDescent="0.55000000000000004">
      <c r="B2683" t="b">
        <f>IF('Input and Summary Results'!D2265=0,FALSE,'Input and Summary Results'!$B2265)</f>
        <v>0</v>
      </c>
      <c r="C2683" t="b">
        <f>IF(OR(B2683=0,'Input and Summary Results'!D2265=0,'Input and Summary Results'!D2265=""),FALSE,'Input and Summary Results'!$D2265)</f>
        <v>0</v>
      </c>
      <c r="D2683" t="b">
        <f>IF(OR(B2683=0,'Input and Summary Results'!E2265=0),FALSE,'Input and Summary Results'!$E2265)</f>
        <v>0</v>
      </c>
      <c r="E2683" t="b">
        <f t="shared" si="155"/>
        <v>0</v>
      </c>
      <c r="F2683" t="b">
        <f t="shared" si="156"/>
        <v>0</v>
      </c>
      <c r="G2683" t="b">
        <f>IF('Input and Summary Results'!$J$4="yes",IF(C2683=FALSE,FALSE,IF('Data Transformation'!E2683&lt;$R$10,E2683,$R$10)),IF(C2683=FALSE,FALSE,IF(C2683&lt;$R$10,C2683,$R$10)))</f>
        <v>0</v>
      </c>
      <c r="H2683" t="b">
        <f>IF('Input and Summary Results'!$J$4="yes",'Data Transformation'!F2683,'Data Transformation'!D2683)</f>
        <v>0</v>
      </c>
      <c r="I2683" t="str">
        <f t="shared" si="154"/>
        <v/>
      </c>
    </row>
    <row r="2684" spans="2:9" x14ac:dyDescent="0.55000000000000004">
      <c r="B2684" t="b">
        <f>IF('Input and Summary Results'!D2266=0,FALSE,'Input and Summary Results'!$B2266)</f>
        <v>0</v>
      </c>
      <c r="C2684" t="b">
        <f>IF(OR(B2684=0,'Input and Summary Results'!D2266=0,'Input and Summary Results'!D2266=""),FALSE,'Input and Summary Results'!$D2266)</f>
        <v>0</v>
      </c>
      <c r="D2684" t="b">
        <f>IF(OR(B2684=0,'Input and Summary Results'!E2266=0),FALSE,'Input and Summary Results'!$E2266)</f>
        <v>0</v>
      </c>
      <c r="E2684" t="b">
        <f t="shared" si="155"/>
        <v>0</v>
      </c>
      <c r="F2684" t="b">
        <f t="shared" si="156"/>
        <v>0</v>
      </c>
      <c r="G2684" t="b">
        <f>IF('Input and Summary Results'!$J$4="yes",IF(C2684=FALSE,FALSE,IF('Data Transformation'!E2684&lt;$R$10,E2684,$R$10)),IF(C2684=FALSE,FALSE,IF(C2684&lt;$R$10,C2684,$R$10)))</f>
        <v>0</v>
      </c>
      <c r="H2684" t="b">
        <f>IF('Input and Summary Results'!$J$4="yes",'Data Transformation'!F2684,'Data Transformation'!D2684)</f>
        <v>0</v>
      </c>
      <c r="I2684" t="str">
        <f t="shared" si="154"/>
        <v/>
      </c>
    </row>
    <row r="2685" spans="2:9" x14ac:dyDescent="0.55000000000000004">
      <c r="B2685" t="b">
        <f>IF('Input and Summary Results'!D2267=0,FALSE,'Input and Summary Results'!$B2267)</f>
        <v>0</v>
      </c>
      <c r="C2685" t="b">
        <f>IF(OR(B2685=0,'Input and Summary Results'!D2267=0,'Input and Summary Results'!D2267=""),FALSE,'Input and Summary Results'!$D2267)</f>
        <v>0</v>
      </c>
      <c r="D2685" t="b">
        <f>IF(OR(B2685=0,'Input and Summary Results'!E2267=0),FALSE,'Input and Summary Results'!$E2267)</f>
        <v>0</v>
      </c>
      <c r="E2685" t="b">
        <f t="shared" si="155"/>
        <v>0</v>
      </c>
      <c r="F2685" t="b">
        <f t="shared" si="156"/>
        <v>0</v>
      </c>
      <c r="G2685" t="b">
        <f>IF('Input and Summary Results'!$J$4="yes",IF(C2685=FALSE,FALSE,IF('Data Transformation'!E2685&lt;$R$10,E2685,$R$10)),IF(C2685=FALSE,FALSE,IF(C2685&lt;$R$10,C2685,$R$10)))</f>
        <v>0</v>
      </c>
      <c r="H2685" t="b">
        <f>IF('Input and Summary Results'!$J$4="yes",'Data Transformation'!F2685,'Data Transformation'!D2685)</f>
        <v>0</v>
      </c>
      <c r="I2685" t="str">
        <f t="shared" si="154"/>
        <v/>
      </c>
    </row>
    <row r="2686" spans="2:9" x14ac:dyDescent="0.55000000000000004">
      <c r="B2686" t="b">
        <f>IF('Input and Summary Results'!D2268=0,FALSE,'Input and Summary Results'!$B2268)</f>
        <v>0</v>
      </c>
      <c r="C2686" t="b">
        <f>IF(OR(B2686=0,'Input and Summary Results'!D2268=0,'Input and Summary Results'!D2268=""),FALSE,'Input and Summary Results'!$D2268)</f>
        <v>0</v>
      </c>
      <c r="D2686" t="b">
        <f>IF(OR(B2686=0,'Input and Summary Results'!E2268=0),FALSE,'Input and Summary Results'!$E2268)</f>
        <v>0</v>
      </c>
      <c r="E2686" t="b">
        <f t="shared" si="155"/>
        <v>0</v>
      </c>
      <c r="F2686" t="b">
        <f t="shared" si="156"/>
        <v>0</v>
      </c>
      <c r="G2686" t="b">
        <f>IF('Input and Summary Results'!$J$4="yes",IF(C2686=FALSE,FALSE,IF('Data Transformation'!E2686&lt;$R$10,E2686,$R$10)),IF(C2686=FALSE,FALSE,IF(C2686&lt;$R$10,C2686,$R$10)))</f>
        <v>0</v>
      </c>
      <c r="H2686" t="b">
        <f>IF('Input and Summary Results'!$J$4="yes",'Data Transformation'!F2686,'Data Transformation'!D2686)</f>
        <v>0</v>
      </c>
      <c r="I2686" t="str">
        <f t="shared" si="154"/>
        <v/>
      </c>
    </row>
    <row r="2687" spans="2:9" x14ac:dyDescent="0.55000000000000004">
      <c r="B2687" t="b">
        <f>IF('Input and Summary Results'!D2269=0,FALSE,'Input and Summary Results'!$B2269)</f>
        <v>0</v>
      </c>
      <c r="C2687" t="b">
        <f>IF(OR(B2687=0,'Input and Summary Results'!D2269=0,'Input and Summary Results'!D2269=""),FALSE,'Input and Summary Results'!$D2269)</f>
        <v>0</v>
      </c>
      <c r="D2687" t="b">
        <f>IF(OR(B2687=0,'Input and Summary Results'!E2269=0),FALSE,'Input and Summary Results'!$E2269)</f>
        <v>0</v>
      </c>
      <c r="E2687" t="b">
        <f t="shared" si="155"/>
        <v>0</v>
      </c>
      <c r="F2687" t="b">
        <f t="shared" si="156"/>
        <v>0</v>
      </c>
      <c r="G2687" t="b">
        <f>IF('Input and Summary Results'!$J$4="yes",IF(C2687=FALSE,FALSE,IF('Data Transformation'!E2687&lt;$R$10,E2687,$R$10)),IF(C2687=FALSE,FALSE,IF(C2687&lt;$R$10,C2687,$R$10)))</f>
        <v>0</v>
      </c>
      <c r="H2687" t="b">
        <f>IF('Input and Summary Results'!$J$4="yes",'Data Transformation'!F2687,'Data Transformation'!D2687)</f>
        <v>0</v>
      </c>
      <c r="I2687" t="str">
        <f t="shared" si="154"/>
        <v/>
      </c>
    </row>
    <row r="2688" spans="2:9" x14ac:dyDescent="0.55000000000000004">
      <c r="B2688" t="b">
        <f>IF('Input and Summary Results'!D2270=0,FALSE,'Input and Summary Results'!$B2270)</f>
        <v>0</v>
      </c>
      <c r="C2688" t="b">
        <f>IF(OR(B2688=0,'Input and Summary Results'!D2270=0,'Input and Summary Results'!D2270=""),FALSE,'Input and Summary Results'!$D2270)</f>
        <v>0</v>
      </c>
      <c r="D2688" t="b">
        <f>IF(OR(B2688=0,'Input and Summary Results'!E2270=0),FALSE,'Input and Summary Results'!$E2270)</f>
        <v>0</v>
      </c>
      <c r="E2688" t="b">
        <f t="shared" si="155"/>
        <v>0</v>
      </c>
      <c r="F2688" t="b">
        <f t="shared" si="156"/>
        <v>0</v>
      </c>
      <c r="G2688" t="b">
        <f>IF('Input and Summary Results'!$J$4="yes",IF(C2688=FALSE,FALSE,IF('Data Transformation'!E2688&lt;$R$10,E2688,$R$10)),IF(C2688=FALSE,FALSE,IF(C2688&lt;$R$10,C2688,$R$10)))</f>
        <v>0</v>
      </c>
      <c r="H2688" t="b">
        <f>IF('Input and Summary Results'!$J$4="yes",'Data Transformation'!F2688,'Data Transformation'!D2688)</f>
        <v>0</v>
      </c>
      <c r="I2688" t="str">
        <f t="shared" si="154"/>
        <v/>
      </c>
    </row>
    <row r="2689" spans="2:9" x14ac:dyDescent="0.55000000000000004">
      <c r="B2689" t="b">
        <f>IF('Input and Summary Results'!D2271=0,FALSE,'Input and Summary Results'!$B2271)</f>
        <v>0</v>
      </c>
      <c r="C2689" t="b">
        <f>IF(OR(B2689=0,'Input and Summary Results'!D2271=0,'Input and Summary Results'!D2271=""),FALSE,'Input and Summary Results'!$D2271)</f>
        <v>0</v>
      </c>
      <c r="D2689" t="b">
        <f>IF(OR(B2689=0,'Input and Summary Results'!E2271=0),FALSE,'Input and Summary Results'!$E2271)</f>
        <v>0</v>
      </c>
      <c r="E2689" t="b">
        <f t="shared" si="155"/>
        <v>0</v>
      </c>
      <c r="F2689" t="b">
        <f t="shared" si="156"/>
        <v>0</v>
      </c>
      <c r="G2689" t="b">
        <f>IF('Input and Summary Results'!$J$4="yes",IF(C2689=FALSE,FALSE,IF('Data Transformation'!E2689&lt;$R$10,E2689,$R$10)),IF(C2689=FALSE,FALSE,IF(C2689&lt;$R$10,C2689,$R$10)))</f>
        <v>0</v>
      </c>
      <c r="H2689" t="b">
        <f>IF('Input and Summary Results'!$J$4="yes",'Data Transformation'!F2689,'Data Transformation'!D2689)</f>
        <v>0</v>
      </c>
      <c r="I2689" t="str">
        <f t="shared" si="154"/>
        <v/>
      </c>
    </row>
    <row r="2690" spans="2:9" x14ac:dyDescent="0.55000000000000004">
      <c r="B2690" t="b">
        <f>IF('Input and Summary Results'!D2272=0,FALSE,'Input and Summary Results'!$B2272)</f>
        <v>0</v>
      </c>
      <c r="C2690" t="b">
        <f>IF(OR(B2690=0,'Input and Summary Results'!D2272=0,'Input and Summary Results'!D2272=""),FALSE,'Input and Summary Results'!$D2272)</f>
        <v>0</v>
      </c>
      <c r="D2690" t="b">
        <f>IF(OR(B2690=0,'Input and Summary Results'!E2272=0),FALSE,'Input and Summary Results'!$E2272)</f>
        <v>0</v>
      </c>
      <c r="E2690" t="b">
        <f t="shared" si="155"/>
        <v>0</v>
      </c>
      <c r="F2690" t="b">
        <f t="shared" si="156"/>
        <v>0</v>
      </c>
      <c r="G2690" t="b">
        <f>IF('Input and Summary Results'!$J$4="yes",IF(C2690=FALSE,FALSE,IF('Data Transformation'!E2690&lt;$R$10,E2690,$R$10)),IF(C2690=FALSE,FALSE,IF(C2690&lt;$R$10,C2690,$R$10)))</f>
        <v>0</v>
      </c>
      <c r="H2690" t="b">
        <f>IF('Input and Summary Results'!$J$4="yes",'Data Transformation'!F2690,'Data Transformation'!D2690)</f>
        <v>0</v>
      </c>
      <c r="I2690" t="str">
        <f t="shared" si="154"/>
        <v/>
      </c>
    </row>
    <row r="2691" spans="2:9" x14ac:dyDescent="0.55000000000000004">
      <c r="B2691" t="b">
        <f>IF('Input and Summary Results'!D2273=0,FALSE,'Input and Summary Results'!$B2273)</f>
        <v>0</v>
      </c>
      <c r="C2691" t="b">
        <f>IF(OR(B2691=0,'Input and Summary Results'!D2273=0,'Input and Summary Results'!D2273=""),FALSE,'Input and Summary Results'!$D2273)</f>
        <v>0</v>
      </c>
      <c r="D2691" t="b">
        <f>IF(OR(B2691=0,'Input and Summary Results'!E2273=0),FALSE,'Input and Summary Results'!$E2273)</f>
        <v>0</v>
      </c>
      <c r="E2691" t="b">
        <f t="shared" si="155"/>
        <v>0</v>
      </c>
      <c r="F2691" t="b">
        <f t="shared" si="156"/>
        <v>0</v>
      </c>
      <c r="G2691" t="b">
        <f>IF('Input and Summary Results'!$J$4="yes",IF(C2691=FALSE,FALSE,IF('Data Transformation'!E2691&lt;$R$10,E2691,$R$10)),IF(C2691=FALSE,FALSE,IF(C2691&lt;$R$10,C2691,$R$10)))</f>
        <v>0</v>
      </c>
      <c r="H2691" t="b">
        <f>IF('Input and Summary Results'!$J$4="yes",'Data Transformation'!F2691,'Data Transformation'!D2691)</f>
        <v>0</v>
      </c>
      <c r="I2691" t="str">
        <f t="shared" si="154"/>
        <v/>
      </c>
    </row>
    <row r="2692" spans="2:9" x14ac:dyDescent="0.55000000000000004">
      <c r="B2692" t="b">
        <f>IF('Input and Summary Results'!D2274=0,FALSE,'Input and Summary Results'!$B2274)</f>
        <v>0</v>
      </c>
      <c r="C2692" t="b">
        <f>IF(OR(B2692=0,'Input and Summary Results'!D2274=0,'Input and Summary Results'!D2274=""),FALSE,'Input and Summary Results'!$D2274)</f>
        <v>0</v>
      </c>
      <c r="D2692" t="b">
        <f>IF(OR(B2692=0,'Input and Summary Results'!E2274=0),FALSE,'Input and Summary Results'!$E2274)</f>
        <v>0</v>
      </c>
      <c r="E2692" t="b">
        <f t="shared" si="155"/>
        <v>0</v>
      </c>
      <c r="F2692" t="b">
        <f t="shared" si="156"/>
        <v>0</v>
      </c>
      <c r="G2692" t="b">
        <f>IF('Input and Summary Results'!$J$4="yes",IF(C2692=FALSE,FALSE,IF('Data Transformation'!E2692&lt;$R$10,E2692,$R$10)),IF(C2692=FALSE,FALSE,IF(C2692&lt;$R$10,C2692,$R$10)))</f>
        <v>0</v>
      </c>
      <c r="H2692" t="b">
        <f>IF('Input and Summary Results'!$J$4="yes",'Data Transformation'!F2692,'Data Transformation'!D2692)</f>
        <v>0</v>
      </c>
      <c r="I2692" t="str">
        <f t="shared" si="154"/>
        <v/>
      </c>
    </row>
    <row r="2693" spans="2:9" x14ac:dyDescent="0.55000000000000004">
      <c r="B2693" t="b">
        <f>IF('Input and Summary Results'!D2275=0,FALSE,'Input and Summary Results'!$B2275)</f>
        <v>0</v>
      </c>
      <c r="C2693" t="b">
        <f>IF(OR(B2693=0,'Input and Summary Results'!D2275=0,'Input and Summary Results'!D2275=""),FALSE,'Input and Summary Results'!$D2275)</f>
        <v>0</v>
      </c>
      <c r="D2693" t="b">
        <f>IF(OR(B2693=0,'Input and Summary Results'!E2275=0),FALSE,'Input and Summary Results'!$E2275)</f>
        <v>0</v>
      </c>
      <c r="E2693" t="b">
        <f t="shared" si="155"/>
        <v>0</v>
      </c>
      <c r="F2693" t="b">
        <f t="shared" si="156"/>
        <v>0</v>
      </c>
      <c r="G2693" t="b">
        <f>IF('Input and Summary Results'!$J$4="yes",IF(C2693=FALSE,FALSE,IF('Data Transformation'!E2693&lt;$R$10,E2693,$R$10)),IF(C2693=FALSE,FALSE,IF(C2693&lt;$R$10,C2693,$R$10)))</f>
        <v>0</v>
      </c>
      <c r="H2693" t="b">
        <f>IF('Input and Summary Results'!$J$4="yes",'Data Transformation'!F2693,'Data Transformation'!D2693)</f>
        <v>0</v>
      </c>
      <c r="I2693" t="str">
        <f t="shared" ref="I2693:I2756" si="157">IF(G2693=FALSE,"",B2693)</f>
        <v/>
      </c>
    </row>
    <row r="2694" spans="2:9" x14ac:dyDescent="0.55000000000000004">
      <c r="B2694" t="b">
        <f>IF('Input and Summary Results'!D2276=0,FALSE,'Input and Summary Results'!$B2276)</f>
        <v>0</v>
      </c>
      <c r="C2694" t="b">
        <f>IF(OR(B2694=0,'Input and Summary Results'!D2276=0,'Input and Summary Results'!D2276=""),FALSE,'Input and Summary Results'!$D2276)</f>
        <v>0</v>
      </c>
      <c r="D2694" t="b">
        <f>IF(OR(B2694=0,'Input and Summary Results'!E2276=0),FALSE,'Input and Summary Results'!$E2276)</f>
        <v>0</v>
      </c>
      <c r="E2694" t="b">
        <f t="shared" si="155"/>
        <v>0</v>
      </c>
      <c r="F2694" t="b">
        <f t="shared" si="156"/>
        <v>0</v>
      </c>
      <c r="G2694" t="b">
        <f>IF('Input and Summary Results'!$J$4="yes",IF(C2694=FALSE,FALSE,IF('Data Transformation'!E2694&lt;$R$10,E2694,$R$10)),IF(C2694=FALSE,FALSE,IF(C2694&lt;$R$10,C2694,$R$10)))</f>
        <v>0</v>
      </c>
      <c r="H2694" t="b">
        <f>IF('Input and Summary Results'!$J$4="yes",'Data Transformation'!F2694,'Data Transformation'!D2694)</f>
        <v>0</v>
      </c>
      <c r="I2694" t="str">
        <f t="shared" si="157"/>
        <v/>
      </c>
    </row>
    <row r="2695" spans="2:9" x14ac:dyDescent="0.55000000000000004">
      <c r="B2695" t="b">
        <f>IF('Input and Summary Results'!D2277=0,FALSE,'Input and Summary Results'!$B2277)</f>
        <v>0</v>
      </c>
      <c r="C2695" t="b">
        <f>IF(OR(B2695=0,'Input and Summary Results'!D2277=0,'Input and Summary Results'!D2277=""),FALSE,'Input and Summary Results'!$D2277)</f>
        <v>0</v>
      </c>
      <c r="D2695" t="b">
        <f>IF(OR(B2695=0,'Input and Summary Results'!E2277=0),FALSE,'Input and Summary Results'!$E2277)</f>
        <v>0</v>
      </c>
      <c r="E2695" t="b">
        <f t="shared" si="155"/>
        <v>0</v>
      </c>
      <c r="F2695" t="b">
        <f t="shared" si="156"/>
        <v>0</v>
      </c>
      <c r="G2695" t="b">
        <f>IF('Input and Summary Results'!$J$4="yes",IF(C2695=FALSE,FALSE,IF('Data Transformation'!E2695&lt;$R$10,E2695,$R$10)),IF(C2695=FALSE,FALSE,IF(C2695&lt;$R$10,C2695,$R$10)))</f>
        <v>0</v>
      </c>
      <c r="H2695" t="b">
        <f>IF('Input and Summary Results'!$J$4="yes",'Data Transformation'!F2695,'Data Transformation'!D2695)</f>
        <v>0</v>
      </c>
      <c r="I2695" t="str">
        <f t="shared" si="157"/>
        <v/>
      </c>
    </row>
    <row r="2696" spans="2:9" x14ac:dyDescent="0.55000000000000004">
      <c r="B2696" t="b">
        <f>IF('Input and Summary Results'!D2278=0,FALSE,'Input and Summary Results'!$B2278)</f>
        <v>0</v>
      </c>
      <c r="C2696" t="b">
        <f>IF(OR(B2696=0,'Input and Summary Results'!D2278=0,'Input and Summary Results'!D2278=""),FALSE,'Input and Summary Results'!$D2278)</f>
        <v>0</v>
      </c>
      <c r="D2696" t="b">
        <f>IF(OR(B2696=0,'Input and Summary Results'!E2278=0),FALSE,'Input and Summary Results'!$E2278)</f>
        <v>0</v>
      </c>
      <c r="E2696" t="b">
        <f t="shared" si="155"/>
        <v>0</v>
      </c>
      <c r="F2696" t="b">
        <f t="shared" si="156"/>
        <v>0</v>
      </c>
      <c r="G2696" t="b">
        <f>IF('Input and Summary Results'!$J$4="yes",IF(C2696=FALSE,FALSE,IF('Data Transformation'!E2696&lt;$R$10,E2696,$R$10)),IF(C2696=FALSE,FALSE,IF(C2696&lt;$R$10,C2696,$R$10)))</f>
        <v>0</v>
      </c>
      <c r="H2696" t="b">
        <f>IF('Input and Summary Results'!$J$4="yes",'Data Transformation'!F2696,'Data Transformation'!D2696)</f>
        <v>0</v>
      </c>
      <c r="I2696" t="str">
        <f t="shared" si="157"/>
        <v/>
      </c>
    </row>
    <row r="2697" spans="2:9" x14ac:dyDescent="0.55000000000000004">
      <c r="B2697" t="b">
        <f>IF('Input and Summary Results'!D2279=0,FALSE,'Input and Summary Results'!$B2279)</f>
        <v>0</v>
      </c>
      <c r="C2697" t="b">
        <f>IF(OR(B2697=0,'Input and Summary Results'!D2279=0,'Input and Summary Results'!D2279=""),FALSE,'Input and Summary Results'!$D2279)</f>
        <v>0</v>
      </c>
      <c r="D2697" t="b">
        <f>IF(OR(B2697=0,'Input and Summary Results'!E2279=0),FALSE,'Input and Summary Results'!$E2279)</f>
        <v>0</v>
      </c>
      <c r="E2697" t="b">
        <f t="shared" si="155"/>
        <v>0</v>
      </c>
      <c r="F2697" t="b">
        <f t="shared" si="156"/>
        <v>0</v>
      </c>
      <c r="G2697" t="b">
        <f>IF('Input and Summary Results'!$J$4="yes",IF(C2697=FALSE,FALSE,IF('Data Transformation'!E2697&lt;$R$10,E2697,$R$10)),IF(C2697=FALSE,FALSE,IF(C2697&lt;$R$10,C2697,$R$10)))</f>
        <v>0</v>
      </c>
      <c r="H2697" t="b">
        <f>IF('Input and Summary Results'!$J$4="yes",'Data Transformation'!F2697,'Data Transformation'!D2697)</f>
        <v>0</v>
      </c>
      <c r="I2697" t="str">
        <f t="shared" si="157"/>
        <v/>
      </c>
    </row>
    <row r="2698" spans="2:9" x14ac:dyDescent="0.55000000000000004">
      <c r="B2698" t="b">
        <f>IF('Input and Summary Results'!D2280=0,FALSE,'Input and Summary Results'!$B2280)</f>
        <v>0</v>
      </c>
      <c r="C2698" t="b">
        <f>IF(OR(B2698=0,'Input and Summary Results'!D2280=0,'Input and Summary Results'!D2280=""),FALSE,'Input and Summary Results'!$D2280)</f>
        <v>0</v>
      </c>
      <c r="D2698" t="b">
        <f>IF(OR(B2698=0,'Input and Summary Results'!E2280=0),FALSE,'Input and Summary Results'!$E2280)</f>
        <v>0</v>
      </c>
      <c r="E2698" t="b">
        <f t="shared" si="155"/>
        <v>0</v>
      </c>
      <c r="F2698" t="b">
        <f t="shared" si="156"/>
        <v>0</v>
      </c>
      <c r="G2698" t="b">
        <f>IF('Input and Summary Results'!$J$4="yes",IF(C2698=FALSE,FALSE,IF('Data Transformation'!E2698&lt;$R$10,E2698,$R$10)),IF(C2698=FALSE,FALSE,IF(C2698&lt;$R$10,C2698,$R$10)))</f>
        <v>0</v>
      </c>
      <c r="H2698" t="b">
        <f>IF('Input and Summary Results'!$J$4="yes",'Data Transformation'!F2698,'Data Transformation'!D2698)</f>
        <v>0</v>
      </c>
      <c r="I2698" t="str">
        <f t="shared" si="157"/>
        <v/>
      </c>
    </row>
    <row r="2699" spans="2:9" x14ac:dyDescent="0.55000000000000004">
      <c r="B2699" t="b">
        <f>IF('Input and Summary Results'!D2281=0,FALSE,'Input and Summary Results'!$B2281)</f>
        <v>0</v>
      </c>
      <c r="C2699" t="b">
        <f>IF(OR(B2699=0,'Input and Summary Results'!D2281=0,'Input and Summary Results'!D2281=""),FALSE,'Input and Summary Results'!$D2281)</f>
        <v>0</v>
      </c>
      <c r="D2699" t="b">
        <f>IF(OR(B2699=0,'Input and Summary Results'!E2281=0),FALSE,'Input and Summary Results'!$E2281)</f>
        <v>0</v>
      </c>
      <c r="E2699" t="b">
        <f t="shared" si="155"/>
        <v>0</v>
      </c>
      <c r="F2699" t="b">
        <f t="shared" si="156"/>
        <v>0</v>
      </c>
      <c r="G2699" t="b">
        <f>IF('Input and Summary Results'!$J$4="yes",IF(C2699=FALSE,FALSE,IF('Data Transformation'!E2699&lt;$R$10,E2699,$R$10)),IF(C2699=FALSE,FALSE,IF(C2699&lt;$R$10,C2699,$R$10)))</f>
        <v>0</v>
      </c>
      <c r="H2699" t="b">
        <f>IF('Input and Summary Results'!$J$4="yes",'Data Transformation'!F2699,'Data Transformation'!D2699)</f>
        <v>0</v>
      </c>
      <c r="I2699" t="str">
        <f t="shared" si="157"/>
        <v/>
      </c>
    </row>
    <row r="2700" spans="2:9" x14ac:dyDescent="0.55000000000000004">
      <c r="B2700" t="b">
        <f>IF('Input and Summary Results'!D2282=0,FALSE,'Input and Summary Results'!$B2282)</f>
        <v>0</v>
      </c>
      <c r="C2700" t="b">
        <f>IF(OR(B2700=0,'Input and Summary Results'!D2282=0,'Input and Summary Results'!D2282=""),FALSE,'Input and Summary Results'!$D2282)</f>
        <v>0</v>
      </c>
      <c r="D2700" t="b">
        <f>IF(OR(B2700=0,'Input and Summary Results'!E2282=0),FALSE,'Input and Summary Results'!$E2282)</f>
        <v>0</v>
      </c>
      <c r="E2700" t="b">
        <f t="shared" si="155"/>
        <v>0</v>
      </c>
      <c r="F2700" t="b">
        <f t="shared" si="156"/>
        <v>0</v>
      </c>
      <c r="G2700" t="b">
        <f>IF('Input and Summary Results'!$J$4="yes",IF(C2700=FALSE,FALSE,IF('Data Transformation'!E2700&lt;$R$10,E2700,$R$10)),IF(C2700=FALSE,FALSE,IF(C2700&lt;$R$10,C2700,$R$10)))</f>
        <v>0</v>
      </c>
      <c r="H2700" t="b">
        <f>IF('Input and Summary Results'!$J$4="yes",'Data Transformation'!F2700,'Data Transformation'!D2700)</f>
        <v>0</v>
      </c>
      <c r="I2700" t="str">
        <f t="shared" si="157"/>
        <v/>
      </c>
    </row>
    <row r="2701" spans="2:9" x14ac:dyDescent="0.55000000000000004">
      <c r="B2701" t="b">
        <f>IF('Input and Summary Results'!D2283=0,FALSE,'Input and Summary Results'!$B2283)</f>
        <v>0</v>
      </c>
      <c r="C2701" t="b">
        <f>IF(OR(B2701=0,'Input and Summary Results'!D2283=0,'Input and Summary Results'!D2283=""),FALSE,'Input and Summary Results'!$D2283)</f>
        <v>0</v>
      </c>
      <c r="D2701" t="b">
        <f>IF(OR(B2701=0,'Input and Summary Results'!E2283=0),FALSE,'Input and Summary Results'!$E2283)</f>
        <v>0</v>
      </c>
      <c r="E2701" t="b">
        <f t="shared" si="155"/>
        <v>0</v>
      </c>
      <c r="F2701" t="b">
        <f t="shared" si="156"/>
        <v>0</v>
      </c>
      <c r="G2701" t="b">
        <f>IF('Input and Summary Results'!$J$4="yes",IF(C2701=FALSE,FALSE,IF('Data Transformation'!E2701&lt;$R$10,E2701,$R$10)),IF(C2701=FALSE,FALSE,IF(C2701&lt;$R$10,C2701,$R$10)))</f>
        <v>0</v>
      </c>
      <c r="H2701" t="b">
        <f>IF('Input and Summary Results'!$J$4="yes",'Data Transformation'!F2701,'Data Transformation'!D2701)</f>
        <v>0</v>
      </c>
      <c r="I2701" t="str">
        <f t="shared" si="157"/>
        <v/>
      </c>
    </row>
    <row r="2702" spans="2:9" x14ac:dyDescent="0.55000000000000004">
      <c r="B2702" t="b">
        <f>IF('Input and Summary Results'!D2284=0,FALSE,'Input and Summary Results'!$B2284)</f>
        <v>0</v>
      </c>
      <c r="C2702" t="b">
        <f>IF(OR(B2702=0,'Input and Summary Results'!D2284=0,'Input and Summary Results'!D2284=""),FALSE,'Input and Summary Results'!$D2284)</f>
        <v>0</v>
      </c>
      <c r="D2702" t="b">
        <f>IF(OR(B2702=0,'Input and Summary Results'!E2284=0),FALSE,'Input and Summary Results'!$E2284)</f>
        <v>0</v>
      </c>
      <c r="E2702" t="b">
        <f t="shared" si="155"/>
        <v>0</v>
      </c>
      <c r="F2702" t="b">
        <f t="shared" si="156"/>
        <v>0</v>
      </c>
      <c r="G2702" t="b">
        <f>IF('Input and Summary Results'!$J$4="yes",IF(C2702=FALSE,FALSE,IF('Data Transformation'!E2702&lt;$R$10,E2702,$R$10)),IF(C2702=FALSE,FALSE,IF(C2702&lt;$R$10,C2702,$R$10)))</f>
        <v>0</v>
      </c>
      <c r="H2702" t="b">
        <f>IF('Input and Summary Results'!$J$4="yes",'Data Transformation'!F2702,'Data Transformation'!D2702)</f>
        <v>0</v>
      </c>
      <c r="I2702" t="str">
        <f t="shared" si="157"/>
        <v/>
      </c>
    </row>
    <row r="2703" spans="2:9" x14ac:dyDescent="0.55000000000000004">
      <c r="B2703" t="b">
        <f>IF('Input and Summary Results'!D2285=0,FALSE,'Input and Summary Results'!$B2285)</f>
        <v>0</v>
      </c>
      <c r="C2703" t="b">
        <f>IF(OR(B2703=0,'Input and Summary Results'!D2285=0,'Input and Summary Results'!D2285=""),FALSE,'Input and Summary Results'!$D2285)</f>
        <v>0</v>
      </c>
      <c r="D2703" t="b">
        <f>IF(OR(B2703=0,'Input and Summary Results'!E2285=0),FALSE,'Input and Summary Results'!$E2285)</f>
        <v>0</v>
      </c>
      <c r="E2703" t="b">
        <f t="shared" si="155"/>
        <v>0</v>
      </c>
      <c r="F2703" t="b">
        <f t="shared" si="156"/>
        <v>0</v>
      </c>
      <c r="G2703" t="b">
        <f>IF('Input and Summary Results'!$J$4="yes",IF(C2703=FALSE,FALSE,IF('Data Transformation'!E2703&lt;$R$10,E2703,$R$10)),IF(C2703=FALSE,FALSE,IF(C2703&lt;$R$10,C2703,$R$10)))</f>
        <v>0</v>
      </c>
      <c r="H2703" t="b">
        <f>IF('Input and Summary Results'!$J$4="yes",'Data Transformation'!F2703,'Data Transformation'!D2703)</f>
        <v>0</v>
      </c>
      <c r="I2703" t="str">
        <f t="shared" si="157"/>
        <v/>
      </c>
    </row>
    <row r="2704" spans="2:9" x14ac:dyDescent="0.55000000000000004">
      <c r="B2704" t="b">
        <f>IF('Input and Summary Results'!D2286=0,FALSE,'Input and Summary Results'!$B2286)</f>
        <v>0</v>
      </c>
      <c r="C2704" t="b">
        <f>IF(OR(B2704=0,'Input and Summary Results'!D2286=0,'Input and Summary Results'!D2286=""),FALSE,'Input and Summary Results'!$D2286)</f>
        <v>0</v>
      </c>
      <c r="D2704" t="b">
        <f>IF(OR(B2704=0,'Input and Summary Results'!E2286=0),FALSE,'Input and Summary Results'!$E2286)</f>
        <v>0</v>
      </c>
      <c r="E2704" t="b">
        <f t="shared" si="155"/>
        <v>0</v>
      </c>
      <c r="F2704" t="b">
        <f t="shared" si="156"/>
        <v>0</v>
      </c>
      <c r="G2704" t="b">
        <f>IF('Input and Summary Results'!$J$4="yes",IF(C2704=FALSE,FALSE,IF('Data Transformation'!E2704&lt;$R$10,E2704,$R$10)),IF(C2704=FALSE,FALSE,IF(C2704&lt;$R$10,C2704,$R$10)))</f>
        <v>0</v>
      </c>
      <c r="H2704" t="b">
        <f>IF('Input and Summary Results'!$J$4="yes",'Data Transformation'!F2704,'Data Transformation'!D2704)</f>
        <v>0</v>
      </c>
      <c r="I2704" t="str">
        <f t="shared" si="157"/>
        <v/>
      </c>
    </row>
    <row r="2705" spans="2:9" x14ac:dyDescent="0.55000000000000004">
      <c r="B2705" t="b">
        <f>IF('Input and Summary Results'!D2287=0,FALSE,'Input and Summary Results'!$B2287)</f>
        <v>0</v>
      </c>
      <c r="C2705" t="b">
        <f>IF(OR(B2705=0,'Input and Summary Results'!D2287=0,'Input and Summary Results'!D2287=""),FALSE,'Input and Summary Results'!$D2287)</f>
        <v>0</v>
      </c>
      <c r="D2705" t="b">
        <f>IF(OR(B2705=0,'Input and Summary Results'!E2287=0),FALSE,'Input and Summary Results'!$E2287)</f>
        <v>0</v>
      </c>
      <c r="E2705" t="b">
        <f t="shared" si="155"/>
        <v>0</v>
      </c>
      <c r="F2705" t="b">
        <f t="shared" si="156"/>
        <v>0</v>
      </c>
      <c r="G2705" t="b">
        <f>IF('Input and Summary Results'!$J$4="yes",IF(C2705=FALSE,FALSE,IF('Data Transformation'!E2705&lt;$R$10,E2705,$R$10)),IF(C2705=FALSE,FALSE,IF(C2705&lt;$R$10,C2705,$R$10)))</f>
        <v>0</v>
      </c>
      <c r="H2705" t="b">
        <f>IF('Input and Summary Results'!$J$4="yes",'Data Transformation'!F2705,'Data Transformation'!D2705)</f>
        <v>0</v>
      </c>
      <c r="I2705" t="str">
        <f t="shared" si="157"/>
        <v/>
      </c>
    </row>
    <row r="2706" spans="2:9" x14ac:dyDescent="0.55000000000000004">
      <c r="B2706" t="b">
        <f>IF('Input and Summary Results'!D2288=0,FALSE,'Input and Summary Results'!$B2288)</f>
        <v>0</v>
      </c>
      <c r="C2706" t="b">
        <f>IF(OR(B2706=0,'Input and Summary Results'!D2288=0,'Input and Summary Results'!D2288=""),FALSE,'Input and Summary Results'!$D2288)</f>
        <v>0</v>
      </c>
      <c r="D2706" t="b">
        <f>IF(OR(B2706=0,'Input and Summary Results'!E2288=0),FALSE,'Input and Summary Results'!$E2288)</f>
        <v>0</v>
      </c>
      <c r="E2706" t="b">
        <f t="shared" si="155"/>
        <v>0</v>
      </c>
      <c r="F2706" t="b">
        <f t="shared" si="156"/>
        <v>0</v>
      </c>
      <c r="G2706" t="b">
        <f>IF('Input and Summary Results'!$J$4="yes",IF(C2706=FALSE,FALSE,IF('Data Transformation'!E2706&lt;$R$10,E2706,$R$10)),IF(C2706=FALSE,FALSE,IF(C2706&lt;$R$10,C2706,$R$10)))</f>
        <v>0</v>
      </c>
      <c r="H2706" t="b">
        <f>IF('Input and Summary Results'!$J$4="yes",'Data Transformation'!F2706,'Data Transformation'!D2706)</f>
        <v>0</v>
      </c>
      <c r="I2706" t="str">
        <f t="shared" si="157"/>
        <v/>
      </c>
    </row>
    <row r="2707" spans="2:9" x14ac:dyDescent="0.55000000000000004">
      <c r="B2707" t="b">
        <f>IF('Input and Summary Results'!D2289=0,FALSE,'Input and Summary Results'!$B2289)</f>
        <v>0</v>
      </c>
      <c r="C2707" t="b">
        <f>IF(OR(B2707=0,'Input and Summary Results'!D2289=0,'Input and Summary Results'!D2289=""),FALSE,'Input and Summary Results'!$D2289)</f>
        <v>0</v>
      </c>
      <c r="D2707" t="b">
        <f>IF(OR(B2707=0,'Input and Summary Results'!E2289=0),FALSE,'Input and Summary Results'!$E2289)</f>
        <v>0</v>
      </c>
      <c r="E2707" t="b">
        <f t="shared" si="155"/>
        <v>0</v>
      </c>
      <c r="F2707" t="b">
        <f t="shared" si="156"/>
        <v>0</v>
      </c>
      <c r="G2707" t="b">
        <f>IF('Input and Summary Results'!$J$4="yes",IF(C2707=FALSE,FALSE,IF('Data Transformation'!E2707&lt;$R$10,E2707,$R$10)),IF(C2707=FALSE,FALSE,IF(C2707&lt;$R$10,C2707,$R$10)))</f>
        <v>0</v>
      </c>
      <c r="H2707" t="b">
        <f>IF('Input and Summary Results'!$J$4="yes",'Data Transformation'!F2707,'Data Transformation'!D2707)</f>
        <v>0</v>
      </c>
      <c r="I2707" t="str">
        <f t="shared" si="157"/>
        <v/>
      </c>
    </row>
    <row r="2708" spans="2:9" x14ac:dyDescent="0.55000000000000004">
      <c r="B2708" t="b">
        <f>IF('Input and Summary Results'!D2290=0,FALSE,'Input and Summary Results'!$B2290)</f>
        <v>0</v>
      </c>
      <c r="C2708" t="b">
        <f>IF(OR(B2708=0,'Input and Summary Results'!D2290=0,'Input and Summary Results'!D2290=""),FALSE,'Input and Summary Results'!$D2290)</f>
        <v>0</v>
      </c>
      <c r="D2708" t="b">
        <f>IF(OR(B2708=0,'Input and Summary Results'!E2290=0),FALSE,'Input and Summary Results'!$E2290)</f>
        <v>0</v>
      </c>
      <c r="E2708" t="b">
        <f t="shared" si="155"/>
        <v>0</v>
      </c>
      <c r="F2708" t="b">
        <f t="shared" si="156"/>
        <v>0</v>
      </c>
      <c r="G2708" t="b">
        <f>IF('Input and Summary Results'!$J$4="yes",IF(C2708=FALSE,FALSE,IF('Data Transformation'!E2708&lt;$R$10,E2708,$R$10)),IF(C2708=FALSE,FALSE,IF(C2708&lt;$R$10,C2708,$R$10)))</f>
        <v>0</v>
      </c>
      <c r="H2708" t="b">
        <f>IF('Input and Summary Results'!$J$4="yes",'Data Transformation'!F2708,'Data Transformation'!D2708)</f>
        <v>0</v>
      </c>
      <c r="I2708" t="str">
        <f t="shared" si="157"/>
        <v/>
      </c>
    </row>
    <row r="2709" spans="2:9" x14ac:dyDescent="0.55000000000000004">
      <c r="B2709" t="b">
        <f>IF('Input and Summary Results'!D2291=0,FALSE,'Input and Summary Results'!$B2291)</f>
        <v>0</v>
      </c>
      <c r="C2709" t="b">
        <f>IF(OR(B2709=0,'Input and Summary Results'!D2291=0,'Input and Summary Results'!D2291=""),FALSE,'Input and Summary Results'!$D2291)</f>
        <v>0</v>
      </c>
      <c r="D2709" t="b">
        <f>IF(OR(B2709=0,'Input and Summary Results'!E2291=0),FALSE,'Input and Summary Results'!$E2291)</f>
        <v>0</v>
      </c>
      <c r="E2709" t="b">
        <f t="shared" si="155"/>
        <v>0</v>
      </c>
      <c r="F2709" t="b">
        <f t="shared" si="156"/>
        <v>0</v>
      </c>
      <c r="G2709" t="b">
        <f>IF('Input and Summary Results'!$J$4="yes",IF(C2709=FALSE,FALSE,IF('Data Transformation'!E2709&lt;$R$10,E2709,$R$10)),IF(C2709=FALSE,FALSE,IF(C2709&lt;$R$10,C2709,$R$10)))</f>
        <v>0</v>
      </c>
      <c r="H2709" t="b">
        <f>IF('Input and Summary Results'!$J$4="yes",'Data Transformation'!F2709,'Data Transformation'!D2709)</f>
        <v>0</v>
      </c>
      <c r="I2709" t="str">
        <f t="shared" si="157"/>
        <v/>
      </c>
    </row>
    <row r="2710" spans="2:9" x14ac:dyDescent="0.55000000000000004">
      <c r="B2710" t="b">
        <f>IF('Input and Summary Results'!D2292=0,FALSE,'Input and Summary Results'!$B2292)</f>
        <v>0</v>
      </c>
      <c r="C2710" t="b">
        <f>IF(OR(B2710=0,'Input and Summary Results'!D2292=0,'Input and Summary Results'!D2292=""),FALSE,'Input and Summary Results'!$D2292)</f>
        <v>0</v>
      </c>
      <c r="D2710" t="b">
        <f>IF(OR(B2710=0,'Input and Summary Results'!E2292=0),FALSE,'Input and Summary Results'!$E2292)</f>
        <v>0</v>
      </c>
      <c r="E2710" t="b">
        <f t="shared" si="155"/>
        <v>0</v>
      </c>
      <c r="F2710" t="b">
        <f t="shared" si="156"/>
        <v>0</v>
      </c>
      <c r="G2710" t="b">
        <f>IF('Input and Summary Results'!$J$4="yes",IF(C2710=FALSE,FALSE,IF('Data Transformation'!E2710&lt;$R$10,E2710,$R$10)),IF(C2710=FALSE,FALSE,IF(C2710&lt;$R$10,C2710,$R$10)))</f>
        <v>0</v>
      </c>
      <c r="H2710" t="b">
        <f>IF('Input and Summary Results'!$J$4="yes",'Data Transformation'!F2710,'Data Transformation'!D2710)</f>
        <v>0</v>
      </c>
      <c r="I2710" t="str">
        <f t="shared" si="157"/>
        <v/>
      </c>
    </row>
    <row r="2711" spans="2:9" x14ac:dyDescent="0.55000000000000004">
      <c r="B2711" t="b">
        <f>IF('Input and Summary Results'!D2293=0,FALSE,'Input and Summary Results'!$B2293)</f>
        <v>0</v>
      </c>
      <c r="C2711" t="b">
        <f>IF(OR(B2711=0,'Input and Summary Results'!D2293=0,'Input and Summary Results'!D2293=""),FALSE,'Input and Summary Results'!$D2293)</f>
        <v>0</v>
      </c>
      <c r="D2711" t="b">
        <f>IF(OR(B2711=0,'Input and Summary Results'!E2293=0),FALSE,'Input and Summary Results'!$E2293)</f>
        <v>0</v>
      </c>
      <c r="E2711" t="b">
        <f t="shared" si="155"/>
        <v>0</v>
      </c>
      <c r="F2711" t="b">
        <f t="shared" si="156"/>
        <v>0</v>
      </c>
      <c r="G2711" t="b">
        <f>IF('Input and Summary Results'!$J$4="yes",IF(C2711=FALSE,FALSE,IF('Data Transformation'!E2711&lt;$R$10,E2711,$R$10)),IF(C2711=FALSE,FALSE,IF(C2711&lt;$R$10,C2711,$R$10)))</f>
        <v>0</v>
      </c>
      <c r="H2711" t="b">
        <f>IF('Input and Summary Results'!$J$4="yes",'Data Transformation'!F2711,'Data Transformation'!D2711)</f>
        <v>0</v>
      </c>
      <c r="I2711" t="str">
        <f t="shared" si="157"/>
        <v/>
      </c>
    </row>
    <row r="2712" spans="2:9" x14ac:dyDescent="0.55000000000000004">
      <c r="B2712" t="b">
        <f>IF('Input and Summary Results'!D2294=0,FALSE,'Input and Summary Results'!$B2294)</f>
        <v>0</v>
      </c>
      <c r="C2712" t="b">
        <f>IF(OR(B2712=0,'Input and Summary Results'!D2294=0,'Input and Summary Results'!D2294=""),FALSE,'Input and Summary Results'!$D2294)</f>
        <v>0</v>
      </c>
      <c r="D2712" t="b">
        <f>IF(OR(B2712=0,'Input and Summary Results'!E2294=0),FALSE,'Input and Summary Results'!$E2294)</f>
        <v>0</v>
      </c>
      <c r="E2712" t="b">
        <f t="shared" si="155"/>
        <v>0</v>
      </c>
      <c r="F2712" t="b">
        <f t="shared" si="156"/>
        <v>0</v>
      </c>
      <c r="G2712" t="b">
        <f>IF('Input and Summary Results'!$J$4="yes",IF(C2712=FALSE,FALSE,IF('Data Transformation'!E2712&lt;$R$10,E2712,$R$10)),IF(C2712=FALSE,FALSE,IF(C2712&lt;$R$10,C2712,$R$10)))</f>
        <v>0</v>
      </c>
      <c r="H2712" t="b">
        <f>IF('Input and Summary Results'!$J$4="yes",'Data Transformation'!F2712,'Data Transformation'!D2712)</f>
        <v>0</v>
      </c>
      <c r="I2712" t="str">
        <f t="shared" si="157"/>
        <v/>
      </c>
    </row>
    <row r="2713" spans="2:9" x14ac:dyDescent="0.55000000000000004">
      <c r="B2713" t="b">
        <f>IF('Input and Summary Results'!D2295=0,FALSE,'Input and Summary Results'!$B2295)</f>
        <v>0</v>
      </c>
      <c r="C2713" t="b">
        <f>IF(OR(B2713=0,'Input and Summary Results'!D2295=0,'Input and Summary Results'!D2295=""),FALSE,'Input and Summary Results'!$D2295)</f>
        <v>0</v>
      </c>
      <c r="D2713" t="b">
        <f>IF(OR(B2713=0,'Input and Summary Results'!E2295=0),FALSE,'Input and Summary Results'!$E2295)</f>
        <v>0</v>
      </c>
      <c r="E2713" t="b">
        <f t="shared" si="155"/>
        <v>0</v>
      </c>
      <c r="F2713" t="b">
        <f t="shared" si="156"/>
        <v>0</v>
      </c>
      <c r="G2713" t="b">
        <f>IF('Input and Summary Results'!$J$4="yes",IF(C2713=FALSE,FALSE,IF('Data Transformation'!E2713&lt;$R$10,E2713,$R$10)),IF(C2713=FALSE,FALSE,IF(C2713&lt;$R$10,C2713,$R$10)))</f>
        <v>0</v>
      </c>
      <c r="H2713" t="b">
        <f>IF('Input and Summary Results'!$J$4="yes",'Data Transformation'!F2713,'Data Transformation'!D2713)</f>
        <v>0</v>
      </c>
      <c r="I2713" t="str">
        <f t="shared" si="157"/>
        <v/>
      </c>
    </row>
    <row r="2714" spans="2:9" x14ac:dyDescent="0.55000000000000004">
      <c r="B2714" t="b">
        <f>IF('Input and Summary Results'!D2296=0,FALSE,'Input and Summary Results'!$B2296)</f>
        <v>0</v>
      </c>
      <c r="C2714" t="b">
        <f>IF(OR(B2714=0,'Input and Summary Results'!D2296=0,'Input and Summary Results'!D2296=""),FALSE,'Input and Summary Results'!$D2296)</f>
        <v>0</v>
      </c>
      <c r="D2714" t="b">
        <f>IF(OR(B2714=0,'Input and Summary Results'!E2296=0),FALSE,'Input and Summary Results'!$E2296)</f>
        <v>0</v>
      </c>
      <c r="E2714" t="b">
        <f t="shared" si="155"/>
        <v>0</v>
      </c>
      <c r="F2714" t="b">
        <f t="shared" si="156"/>
        <v>0</v>
      </c>
      <c r="G2714" t="b">
        <f>IF('Input and Summary Results'!$J$4="yes",IF(C2714=FALSE,FALSE,IF('Data Transformation'!E2714&lt;$R$10,E2714,$R$10)),IF(C2714=FALSE,FALSE,IF(C2714&lt;$R$10,C2714,$R$10)))</f>
        <v>0</v>
      </c>
      <c r="H2714" t="b">
        <f>IF('Input and Summary Results'!$J$4="yes",'Data Transformation'!F2714,'Data Transformation'!D2714)</f>
        <v>0</v>
      </c>
      <c r="I2714" t="str">
        <f t="shared" si="157"/>
        <v/>
      </c>
    </row>
    <row r="2715" spans="2:9" x14ac:dyDescent="0.55000000000000004">
      <c r="B2715" t="b">
        <f>IF('Input and Summary Results'!D2297=0,FALSE,'Input and Summary Results'!$B2297)</f>
        <v>0</v>
      </c>
      <c r="C2715" t="b">
        <f>IF(OR(B2715=0,'Input and Summary Results'!D2297=0,'Input and Summary Results'!D2297=""),FALSE,'Input and Summary Results'!$D2297)</f>
        <v>0</v>
      </c>
      <c r="D2715" t="b">
        <f>IF(OR(B2715=0,'Input and Summary Results'!E2297=0),FALSE,'Input and Summary Results'!$E2297)</f>
        <v>0</v>
      </c>
      <c r="E2715" t="b">
        <f t="shared" si="155"/>
        <v>0</v>
      </c>
      <c r="F2715" t="b">
        <f t="shared" si="156"/>
        <v>0</v>
      </c>
      <c r="G2715" t="b">
        <f>IF('Input and Summary Results'!$J$4="yes",IF(C2715=FALSE,FALSE,IF('Data Transformation'!E2715&lt;$R$10,E2715,$R$10)),IF(C2715=FALSE,FALSE,IF(C2715&lt;$R$10,C2715,$R$10)))</f>
        <v>0</v>
      </c>
      <c r="H2715" t="b">
        <f>IF('Input and Summary Results'!$J$4="yes",'Data Transformation'!F2715,'Data Transformation'!D2715)</f>
        <v>0</v>
      </c>
      <c r="I2715" t="str">
        <f t="shared" si="157"/>
        <v/>
      </c>
    </row>
    <row r="2716" spans="2:9" x14ac:dyDescent="0.55000000000000004">
      <c r="B2716" t="b">
        <f>IF('Input and Summary Results'!D2298=0,FALSE,'Input and Summary Results'!$B2298)</f>
        <v>0</v>
      </c>
      <c r="C2716" t="b">
        <f>IF(OR(B2716=0,'Input and Summary Results'!D2298=0,'Input and Summary Results'!D2298=""),FALSE,'Input and Summary Results'!$D2298)</f>
        <v>0</v>
      </c>
      <c r="D2716" t="b">
        <f>IF(OR(B2716=0,'Input and Summary Results'!E2298=0),FALSE,'Input and Summary Results'!$E2298)</f>
        <v>0</v>
      </c>
      <c r="E2716" t="b">
        <f t="shared" si="155"/>
        <v>0</v>
      </c>
      <c r="F2716" t="b">
        <f t="shared" si="156"/>
        <v>0</v>
      </c>
      <c r="G2716" t="b">
        <f>IF('Input and Summary Results'!$J$4="yes",IF(C2716=FALSE,FALSE,IF('Data Transformation'!E2716&lt;$R$10,E2716,$R$10)),IF(C2716=FALSE,FALSE,IF(C2716&lt;$R$10,C2716,$R$10)))</f>
        <v>0</v>
      </c>
      <c r="H2716" t="b">
        <f>IF('Input and Summary Results'!$J$4="yes",'Data Transformation'!F2716,'Data Transformation'!D2716)</f>
        <v>0</v>
      </c>
      <c r="I2716" t="str">
        <f t="shared" si="157"/>
        <v/>
      </c>
    </row>
    <row r="2717" spans="2:9" x14ac:dyDescent="0.55000000000000004">
      <c r="B2717" t="b">
        <f>IF('Input and Summary Results'!D2299=0,FALSE,'Input and Summary Results'!$B2299)</f>
        <v>0</v>
      </c>
      <c r="C2717" t="b">
        <f>IF(OR(B2717=0,'Input and Summary Results'!D2299=0,'Input and Summary Results'!D2299=""),FALSE,'Input and Summary Results'!$D2299)</f>
        <v>0</v>
      </c>
      <c r="D2717" t="b">
        <f>IF(OR(B2717=0,'Input and Summary Results'!E2299=0),FALSE,'Input and Summary Results'!$E2299)</f>
        <v>0</v>
      </c>
      <c r="E2717" t="b">
        <f t="shared" si="155"/>
        <v>0</v>
      </c>
      <c r="F2717" t="b">
        <f t="shared" si="156"/>
        <v>0</v>
      </c>
      <c r="G2717" t="b">
        <f>IF('Input and Summary Results'!$J$4="yes",IF(C2717=FALSE,FALSE,IF('Data Transformation'!E2717&lt;$R$10,E2717,$R$10)),IF(C2717=FALSE,FALSE,IF(C2717&lt;$R$10,C2717,$R$10)))</f>
        <v>0</v>
      </c>
      <c r="H2717" t="b">
        <f>IF('Input and Summary Results'!$J$4="yes",'Data Transformation'!F2717,'Data Transformation'!D2717)</f>
        <v>0</v>
      </c>
      <c r="I2717" t="str">
        <f t="shared" si="157"/>
        <v/>
      </c>
    </row>
    <row r="2718" spans="2:9" x14ac:dyDescent="0.55000000000000004">
      <c r="B2718" t="b">
        <f>IF('Input and Summary Results'!D2300=0,FALSE,'Input and Summary Results'!$B2300)</f>
        <v>0</v>
      </c>
      <c r="C2718" t="b">
        <f>IF(OR(B2718=0,'Input and Summary Results'!D2300=0,'Input and Summary Results'!D2300=""),FALSE,'Input and Summary Results'!$D2300)</f>
        <v>0</v>
      </c>
      <c r="D2718" t="b">
        <f>IF(OR(B2718=0,'Input and Summary Results'!E2300=0),FALSE,'Input and Summary Results'!$E2300)</f>
        <v>0</v>
      </c>
      <c r="E2718" t="b">
        <f t="shared" si="155"/>
        <v>0</v>
      </c>
      <c r="F2718" t="b">
        <f t="shared" si="156"/>
        <v>0</v>
      </c>
      <c r="G2718" t="b">
        <f>IF('Input and Summary Results'!$J$4="yes",IF(C2718=FALSE,FALSE,IF('Data Transformation'!E2718&lt;$R$10,E2718,$R$10)),IF(C2718=FALSE,FALSE,IF(C2718&lt;$R$10,C2718,$R$10)))</f>
        <v>0</v>
      </c>
      <c r="H2718" t="b">
        <f>IF('Input and Summary Results'!$J$4="yes",'Data Transformation'!F2718,'Data Transformation'!D2718)</f>
        <v>0</v>
      </c>
      <c r="I2718" t="str">
        <f t="shared" si="157"/>
        <v/>
      </c>
    </row>
    <row r="2719" spans="2:9" x14ac:dyDescent="0.55000000000000004">
      <c r="B2719" t="b">
        <f>IF('Input and Summary Results'!D2301=0,FALSE,'Input and Summary Results'!$B2301)</f>
        <v>0</v>
      </c>
      <c r="C2719" t="b">
        <f>IF(OR(B2719=0,'Input and Summary Results'!D2301=0,'Input and Summary Results'!D2301=""),FALSE,'Input and Summary Results'!$D2301)</f>
        <v>0</v>
      </c>
      <c r="D2719" t="b">
        <f>IF(OR(B2719=0,'Input and Summary Results'!E2301=0),FALSE,'Input and Summary Results'!$E2301)</f>
        <v>0</v>
      </c>
      <c r="E2719" t="b">
        <f t="shared" si="155"/>
        <v>0</v>
      </c>
      <c r="F2719" t="b">
        <f t="shared" si="156"/>
        <v>0</v>
      </c>
      <c r="G2719" t="b">
        <f>IF('Input and Summary Results'!$J$4="yes",IF(C2719=FALSE,FALSE,IF('Data Transformation'!E2719&lt;$R$10,E2719,$R$10)),IF(C2719=FALSE,FALSE,IF(C2719&lt;$R$10,C2719,$R$10)))</f>
        <v>0</v>
      </c>
      <c r="H2719" t="b">
        <f>IF('Input and Summary Results'!$J$4="yes",'Data Transformation'!F2719,'Data Transformation'!D2719)</f>
        <v>0</v>
      </c>
      <c r="I2719" t="str">
        <f t="shared" si="157"/>
        <v/>
      </c>
    </row>
    <row r="2720" spans="2:9" x14ac:dyDescent="0.55000000000000004">
      <c r="B2720" t="b">
        <f>IF('Input and Summary Results'!D2302=0,FALSE,'Input and Summary Results'!$B2302)</f>
        <v>0</v>
      </c>
      <c r="C2720" t="b">
        <f>IF(OR(B2720=0,'Input and Summary Results'!D2302=0,'Input and Summary Results'!D2302=""),FALSE,'Input and Summary Results'!$D2302)</f>
        <v>0</v>
      </c>
      <c r="D2720" t="b">
        <f>IF(OR(B2720=0,'Input and Summary Results'!E2302=0),FALSE,'Input and Summary Results'!$E2302)</f>
        <v>0</v>
      </c>
      <c r="E2720" t="b">
        <f t="shared" si="155"/>
        <v>0</v>
      </c>
      <c r="F2720" t="b">
        <f t="shared" si="156"/>
        <v>0</v>
      </c>
      <c r="G2720" t="b">
        <f>IF('Input and Summary Results'!$J$4="yes",IF(C2720=FALSE,FALSE,IF('Data Transformation'!E2720&lt;$R$10,E2720,$R$10)),IF(C2720=FALSE,FALSE,IF(C2720&lt;$R$10,C2720,$R$10)))</f>
        <v>0</v>
      </c>
      <c r="H2720" t="b">
        <f>IF('Input and Summary Results'!$J$4="yes",'Data Transformation'!F2720,'Data Transformation'!D2720)</f>
        <v>0</v>
      </c>
      <c r="I2720" t="str">
        <f t="shared" si="157"/>
        <v/>
      </c>
    </row>
    <row r="2721" spans="2:9" x14ac:dyDescent="0.55000000000000004">
      <c r="B2721" t="b">
        <f>IF('Input and Summary Results'!D2303=0,FALSE,'Input and Summary Results'!$B2303)</f>
        <v>0</v>
      </c>
      <c r="C2721" t="b">
        <f>IF(OR(B2721=0,'Input and Summary Results'!D2303=0,'Input and Summary Results'!D2303=""),FALSE,'Input and Summary Results'!$D2303)</f>
        <v>0</v>
      </c>
      <c r="D2721" t="b">
        <f>IF(OR(B2721=0,'Input and Summary Results'!E2303=0),FALSE,'Input and Summary Results'!$E2303)</f>
        <v>0</v>
      </c>
      <c r="E2721" t="b">
        <f t="shared" si="155"/>
        <v>0</v>
      </c>
      <c r="F2721" t="b">
        <f t="shared" si="156"/>
        <v>0</v>
      </c>
      <c r="G2721" t="b">
        <f>IF('Input and Summary Results'!$J$4="yes",IF(C2721=FALSE,FALSE,IF('Data Transformation'!E2721&lt;$R$10,E2721,$R$10)),IF(C2721=FALSE,FALSE,IF(C2721&lt;$R$10,C2721,$R$10)))</f>
        <v>0</v>
      </c>
      <c r="H2721" t="b">
        <f>IF('Input and Summary Results'!$J$4="yes",'Data Transformation'!F2721,'Data Transformation'!D2721)</f>
        <v>0</v>
      </c>
      <c r="I2721" t="str">
        <f t="shared" si="157"/>
        <v/>
      </c>
    </row>
    <row r="2722" spans="2:9" x14ac:dyDescent="0.55000000000000004">
      <c r="B2722" t="b">
        <f>IF('Input and Summary Results'!D2304=0,FALSE,'Input and Summary Results'!$B2304)</f>
        <v>0</v>
      </c>
      <c r="C2722" t="b">
        <f>IF(OR(B2722=0,'Input and Summary Results'!D2304=0,'Input and Summary Results'!D2304=""),FALSE,'Input and Summary Results'!$D2304)</f>
        <v>0</v>
      </c>
      <c r="D2722" t="b">
        <f>IF(OR(B2722=0,'Input and Summary Results'!E2304=0),FALSE,'Input and Summary Results'!$E2304)</f>
        <v>0</v>
      </c>
      <c r="E2722" t="b">
        <f t="shared" si="155"/>
        <v>0</v>
      </c>
      <c r="F2722" t="b">
        <f t="shared" si="156"/>
        <v>0</v>
      </c>
      <c r="G2722" t="b">
        <f>IF('Input and Summary Results'!$J$4="yes",IF(C2722=FALSE,FALSE,IF('Data Transformation'!E2722&lt;$R$10,E2722,$R$10)),IF(C2722=FALSE,FALSE,IF(C2722&lt;$R$10,C2722,$R$10)))</f>
        <v>0</v>
      </c>
      <c r="H2722" t="b">
        <f>IF('Input and Summary Results'!$J$4="yes",'Data Transformation'!F2722,'Data Transformation'!D2722)</f>
        <v>0</v>
      </c>
      <c r="I2722" t="str">
        <f t="shared" si="157"/>
        <v/>
      </c>
    </row>
    <row r="2723" spans="2:9" x14ac:dyDescent="0.55000000000000004">
      <c r="B2723" t="b">
        <f>IF('Input and Summary Results'!D2305=0,FALSE,'Input and Summary Results'!$B2305)</f>
        <v>0</v>
      </c>
      <c r="C2723" t="b">
        <f>IF(OR(B2723=0,'Input and Summary Results'!D2305=0,'Input and Summary Results'!D2305=""),FALSE,'Input and Summary Results'!$D2305)</f>
        <v>0</v>
      </c>
      <c r="D2723" t="b">
        <f>IF(OR(B2723=0,'Input and Summary Results'!E2305=0),FALSE,'Input and Summary Results'!$E2305)</f>
        <v>0</v>
      </c>
      <c r="E2723" t="b">
        <f t="shared" si="155"/>
        <v>0</v>
      </c>
      <c r="F2723" t="b">
        <f t="shared" si="156"/>
        <v>0</v>
      </c>
      <c r="G2723" t="b">
        <f>IF('Input and Summary Results'!$J$4="yes",IF(C2723=FALSE,FALSE,IF('Data Transformation'!E2723&lt;$R$10,E2723,$R$10)),IF(C2723=FALSE,FALSE,IF(C2723&lt;$R$10,C2723,$R$10)))</f>
        <v>0</v>
      </c>
      <c r="H2723" t="b">
        <f>IF('Input and Summary Results'!$J$4="yes",'Data Transformation'!F2723,'Data Transformation'!D2723)</f>
        <v>0</v>
      </c>
      <c r="I2723" t="str">
        <f t="shared" si="157"/>
        <v/>
      </c>
    </row>
    <row r="2724" spans="2:9" x14ac:dyDescent="0.55000000000000004">
      <c r="B2724" t="b">
        <f>IF('Input and Summary Results'!D2306=0,FALSE,'Input and Summary Results'!$B2306)</f>
        <v>0</v>
      </c>
      <c r="C2724" t="b">
        <f>IF(OR(B2724=0,'Input and Summary Results'!D2306=0,'Input and Summary Results'!D2306=""),FALSE,'Input and Summary Results'!$D2306)</f>
        <v>0</v>
      </c>
      <c r="D2724" t="b">
        <f>IF(OR(B2724=0,'Input and Summary Results'!E2306=0),FALSE,'Input and Summary Results'!$E2306)</f>
        <v>0</v>
      </c>
      <c r="E2724" t="b">
        <f t="shared" si="155"/>
        <v>0</v>
      </c>
      <c r="F2724" t="b">
        <f t="shared" si="156"/>
        <v>0</v>
      </c>
      <c r="G2724" t="b">
        <f>IF('Input and Summary Results'!$J$4="yes",IF(C2724=FALSE,FALSE,IF('Data Transformation'!E2724&lt;$R$10,E2724,$R$10)),IF(C2724=FALSE,FALSE,IF(C2724&lt;$R$10,C2724,$R$10)))</f>
        <v>0</v>
      </c>
      <c r="H2724" t="b">
        <f>IF('Input and Summary Results'!$J$4="yes",'Data Transformation'!F2724,'Data Transformation'!D2724)</f>
        <v>0</v>
      </c>
      <c r="I2724" t="str">
        <f t="shared" si="157"/>
        <v/>
      </c>
    </row>
    <row r="2725" spans="2:9" x14ac:dyDescent="0.55000000000000004">
      <c r="B2725" t="b">
        <f>IF('Input and Summary Results'!D2307=0,FALSE,'Input and Summary Results'!$B2307)</f>
        <v>0</v>
      </c>
      <c r="C2725" t="b">
        <f>IF(OR(B2725=0,'Input and Summary Results'!D2307=0,'Input and Summary Results'!D2307=""),FALSE,'Input and Summary Results'!$D2307)</f>
        <v>0</v>
      </c>
      <c r="D2725" t="b">
        <f>IF(OR(B2725=0,'Input and Summary Results'!E2307=0),FALSE,'Input and Summary Results'!$E2307)</f>
        <v>0</v>
      </c>
      <c r="E2725" t="b">
        <f t="shared" si="155"/>
        <v>0</v>
      </c>
      <c r="F2725" t="b">
        <f t="shared" si="156"/>
        <v>0</v>
      </c>
      <c r="G2725" t="b">
        <f>IF('Input and Summary Results'!$J$4="yes",IF(C2725=FALSE,FALSE,IF('Data Transformation'!E2725&lt;$R$10,E2725,$R$10)),IF(C2725=FALSE,FALSE,IF(C2725&lt;$R$10,C2725,$R$10)))</f>
        <v>0</v>
      </c>
      <c r="H2725" t="b">
        <f>IF('Input and Summary Results'!$J$4="yes",'Data Transformation'!F2725,'Data Transformation'!D2725)</f>
        <v>0</v>
      </c>
      <c r="I2725" t="str">
        <f t="shared" si="157"/>
        <v/>
      </c>
    </row>
    <row r="2726" spans="2:9" x14ac:dyDescent="0.55000000000000004">
      <c r="B2726" t="b">
        <f>IF('Input and Summary Results'!D2308=0,FALSE,'Input and Summary Results'!$B2308)</f>
        <v>0</v>
      </c>
      <c r="C2726" t="b">
        <f>IF(OR(B2726=0,'Input and Summary Results'!D2308=0,'Input and Summary Results'!D2308=""),FALSE,'Input and Summary Results'!$D2308)</f>
        <v>0</v>
      </c>
      <c r="D2726" t="b">
        <f>IF(OR(B2726=0,'Input and Summary Results'!E2308=0),FALSE,'Input and Summary Results'!$E2308)</f>
        <v>0</v>
      </c>
      <c r="E2726" t="b">
        <f t="shared" si="155"/>
        <v>0</v>
      </c>
      <c r="F2726" t="b">
        <f t="shared" si="156"/>
        <v>0</v>
      </c>
      <c r="G2726" t="b">
        <f>IF('Input and Summary Results'!$J$4="yes",IF(C2726=FALSE,FALSE,IF('Data Transformation'!E2726&lt;$R$10,E2726,$R$10)),IF(C2726=FALSE,FALSE,IF(C2726&lt;$R$10,C2726,$R$10)))</f>
        <v>0</v>
      </c>
      <c r="H2726" t="b">
        <f>IF('Input and Summary Results'!$J$4="yes",'Data Transformation'!F2726,'Data Transformation'!D2726)</f>
        <v>0</v>
      </c>
      <c r="I2726" t="str">
        <f t="shared" si="157"/>
        <v/>
      </c>
    </row>
    <row r="2727" spans="2:9" x14ac:dyDescent="0.55000000000000004">
      <c r="B2727" t="b">
        <f>IF('Input and Summary Results'!D2309=0,FALSE,'Input and Summary Results'!$B2309)</f>
        <v>0</v>
      </c>
      <c r="C2727" t="b">
        <f>IF(OR(B2727=0,'Input and Summary Results'!D2309=0,'Input and Summary Results'!D2309=""),FALSE,'Input and Summary Results'!$D2309)</f>
        <v>0</v>
      </c>
      <c r="D2727" t="b">
        <f>IF(OR(B2727=0,'Input and Summary Results'!E2309=0),FALSE,'Input and Summary Results'!$E2309)</f>
        <v>0</v>
      </c>
      <c r="E2727" t="b">
        <f t="shared" si="155"/>
        <v>0</v>
      </c>
      <c r="F2727" t="b">
        <f t="shared" si="156"/>
        <v>0</v>
      </c>
      <c r="G2727" t="b">
        <f>IF('Input and Summary Results'!$J$4="yes",IF(C2727=FALSE,FALSE,IF('Data Transformation'!E2727&lt;$R$10,E2727,$R$10)),IF(C2727=FALSE,FALSE,IF(C2727&lt;$R$10,C2727,$R$10)))</f>
        <v>0</v>
      </c>
      <c r="H2727" t="b">
        <f>IF('Input and Summary Results'!$J$4="yes",'Data Transformation'!F2727,'Data Transformation'!D2727)</f>
        <v>0</v>
      </c>
      <c r="I2727" t="str">
        <f t="shared" si="157"/>
        <v/>
      </c>
    </row>
    <row r="2728" spans="2:9" x14ac:dyDescent="0.55000000000000004">
      <c r="B2728" t="b">
        <f>IF('Input and Summary Results'!D2310=0,FALSE,'Input and Summary Results'!$B2310)</f>
        <v>0</v>
      </c>
      <c r="C2728" t="b">
        <f>IF(OR(B2728=0,'Input and Summary Results'!D2310=0,'Input and Summary Results'!D2310=""),FALSE,'Input and Summary Results'!$D2310)</f>
        <v>0</v>
      </c>
      <c r="D2728" t="b">
        <f>IF(OR(B2728=0,'Input and Summary Results'!E2310=0),FALSE,'Input and Summary Results'!$E2310)</f>
        <v>0</v>
      </c>
      <c r="E2728" t="b">
        <f t="shared" si="155"/>
        <v>0</v>
      </c>
      <c r="F2728" t="b">
        <f t="shared" si="156"/>
        <v>0</v>
      </c>
      <c r="G2728" t="b">
        <f>IF('Input and Summary Results'!$J$4="yes",IF(C2728=FALSE,FALSE,IF('Data Transformation'!E2728&lt;$R$10,E2728,$R$10)),IF(C2728=FALSE,FALSE,IF(C2728&lt;$R$10,C2728,$R$10)))</f>
        <v>0</v>
      </c>
      <c r="H2728" t="b">
        <f>IF('Input and Summary Results'!$J$4="yes",'Data Transformation'!F2728,'Data Transformation'!D2728)</f>
        <v>0</v>
      </c>
      <c r="I2728" t="str">
        <f t="shared" si="157"/>
        <v/>
      </c>
    </row>
    <row r="2729" spans="2:9" x14ac:dyDescent="0.55000000000000004">
      <c r="B2729" t="b">
        <f>IF('Input and Summary Results'!D2311=0,FALSE,'Input and Summary Results'!$B2311)</f>
        <v>0</v>
      </c>
      <c r="C2729" t="b">
        <f>IF(OR(B2729=0,'Input and Summary Results'!D2311=0,'Input and Summary Results'!D2311=""),FALSE,'Input and Summary Results'!$D2311)</f>
        <v>0</v>
      </c>
      <c r="D2729" t="b">
        <f>IF(OR(B2729=0,'Input and Summary Results'!E2311=0),FALSE,'Input and Summary Results'!$E2311)</f>
        <v>0</v>
      </c>
      <c r="E2729" t="b">
        <f t="shared" si="155"/>
        <v>0</v>
      </c>
      <c r="F2729" t="b">
        <f t="shared" si="156"/>
        <v>0</v>
      </c>
      <c r="G2729" t="b">
        <f>IF('Input and Summary Results'!$J$4="yes",IF(C2729=FALSE,FALSE,IF('Data Transformation'!E2729&lt;$R$10,E2729,$R$10)),IF(C2729=FALSE,FALSE,IF(C2729&lt;$R$10,C2729,$R$10)))</f>
        <v>0</v>
      </c>
      <c r="H2729" t="b">
        <f>IF('Input and Summary Results'!$J$4="yes",'Data Transformation'!F2729,'Data Transformation'!D2729)</f>
        <v>0</v>
      </c>
      <c r="I2729" t="str">
        <f t="shared" si="157"/>
        <v/>
      </c>
    </row>
    <row r="2730" spans="2:9" x14ac:dyDescent="0.55000000000000004">
      <c r="B2730" t="b">
        <f>IF('Input and Summary Results'!D2312=0,FALSE,'Input and Summary Results'!$B2312)</f>
        <v>0</v>
      </c>
      <c r="C2730" t="b">
        <f>IF(OR(B2730=0,'Input and Summary Results'!D2312=0,'Input and Summary Results'!D2312=""),FALSE,'Input and Summary Results'!$D2312)</f>
        <v>0</v>
      </c>
      <c r="D2730" t="b">
        <f>IF(OR(B2730=0,'Input and Summary Results'!E2312=0),FALSE,'Input and Summary Results'!$E2312)</f>
        <v>0</v>
      </c>
      <c r="E2730" t="b">
        <f t="shared" ref="E2730:E2793" si="158">IF(C2730=FALSE,FALSE,LOG10(C2730))</f>
        <v>0</v>
      </c>
      <c r="F2730" t="b">
        <f t="shared" ref="F2730:F2793" si="159">IF(D2730=FALSE, FALSE,0.434*D2730/C2730)</f>
        <v>0</v>
      </c>
      <c r="G2730" t="b">
        <f>IF('Input and Summary Results'!$J$4="yes",IF(C2730=FALSE,FALSE,IF('Data Transformation'!E2730&lt;$R$10,E2730,$R$10)),IF(C2730=FALSE,FALSE,IF(C2730&lt;$R$10,C2730,$R$10)))</f>
        <v>0</v>
      </c>
      <c r="H2730" t="b">
        <f>IF('Input and Summary Results'!$J$4="yes",'Data Transformation'!F2730,'Data Transformation'!D2730)</f>
        <v>0</v>
      </c>
      <c r="I2730" t="str">
        <f t="shared" si="157"/>
        <v/>
      </c>
    </row>
    <row r="2731" spans="2:9" x14ac:dyDescent="0.55000000000000004">
      <c r="B2731" t="b">
        <f>IF('Input and Summary Results'!D2313=0,FALSE,'Input and Summary Results'!$B2313)</f>
        <v>0</v>
      </c>
      <c r="C2731" t="b">
        <f>IF(OR(B2731=0,'Input and Summary Results'!D2313=0,'Input and Summary Results'!D2313=""),FALSE,'Input and Summary Results'!$D2313)</f>
        <v>0</v>
      </c>
      <c r="D2731" t="b">
        <f>IF(OR(B2731=0,'Input and Summary Results'!E2313=0),FALSE,'Input and Summary Results'!$E2313)</f>
        <v>0</v>
      </c>
      <c r="E2731" t="b">
        <f t="shared" si="158"/>
        <v>0</v>
      </c>
      <c r="F2731" t="b">
        <f t="shared" si="159"/>
        <v>0</v>
      </c>
      <c r="G2731" t="b">
        <f>IF('Input and Summary Results'!$J$4="yes",IF(C2731=FALSE,FALSE,IF('Data Transformation'!E2731&lt;$R$10,E2731,$R$10)),IF(C2731=FALSE,FALSE,IF(C2731&lt;$R$10,C2731,$R$10)))</f>
        <v>0</v>
      </c>
      <c r="H2731" t="b">
        <f>IF('Input and Summary Results'!$J$4="yes",'Data Transformation'!F2731,'Data Transformation'!D2731)</f>
        <v>0</v>
      </c>
      <c r="I2731" t="str">
        <f t="shared" si="157"/>
        <v/>
      </c>
    </row>
    <row r="2732" spans="2:9" x14ac:dyDescent="0.55000000000000004">
      <c r="B2732" t="b">
        <f>IF('Input and Summary Results'!D2314=0,FALSE,'Input and Summary Results'!$B2314)</f>
        <v>0</v>
      </c>
      <c r="C2732" t="b">
        <f>IF(OR(B2732=0,'Input and Summary Results'!D2314=0,'Input and Summary Results'!D2314=""),FALSE,'Input and Summary Results'!$D2314)</f>
        <v>0</v>
      </c>
      <c r="D2732" t="b">
        <f>IF(OR(B2732=0,'Input and Summary Results'!E2314=0),FALSE,'Input and Summary Results'!$E2314)</f>
        <v>0</v>
      </c>
      <c r="E2732" t="b">
        <f t="shared" si="158"/>
        <v>0</v>
      </c>
      <c r="F2732" t="b">
        <f t="shared" si="159"/>
        <v>0</v>
      </c>
      <c r="G2732" t="b">
        <f>IF('Input and Summary Results'!$J$4="yes",IF(C2732=FALSE,FALSE,IF('Data Transformation'!E2732&lt;$R$10,E2732,$R$10)),IF(C2732=FALSE,FALSE,IF(C2732&lt;$R$10,C2732,$R$10)))</f>
        <v>0</v>
      </c>
      <c r="H2732" t="b">
        <f>IF('Input and Summary Results'!$J$4="yes",'Data Transformation'!F2732,'Data Transformation'!D2732)</f>
        <v>0</v>
      </c>
      <c r="I2732" t="str">
        <f t="shared" si="157"/>
        <v/>
      </c>
    </row>
    <row r="2733" spans="2:9" x14ac:dyDescent="0.55000000000000004">
      <c r="B2733" t="b">
        <f>IF('Input and Summary Results'!D2315=0,FALSE,'Input and Summary Results'!$B2315)</f>
        <v>0</v>
      </c>
      <c r="C2733" t="b">
        <f>IF(OR(B2733=0,'Input and Summary Results'!D2315=0,'Input and Summary Results'!D2315=""),FALSE,'Input and Summary Results'!$D2315)</f>
        <v>0</v>
      </c>
      <c r="D2733" t="b">
        <f>IF(OR(B2733=0,'Input and Summary Results'!E2315=0),FALSE,'Input and Summary Results'!$E2315)</f>
        <v>0</v>
      </c>
      <c r="E2733" t="b">
        <f t="shared" si="158"/>
        <v>0</v>
      </c>
      <c r="F2733" t="b">
        <f t="shared" si="159"/>
        <v>0</v>
      </c>
      <c r="G2733" t="b">
        <f>IF('Input and Summary Results'!$J$4="yes",IF(C2733=FALSE,FALSE,IF('Data Transformation'!E2733&lt;$R$10,E2733,$R$10)),IF(C2733=FALSE,FALSE,IF(C2733&lt;$R$10,C2733,$R$10)))</f>
        <v>0</v>
      </c>
      <c r="H2733" t="b">
        <f>IF('Input and Summary Results'!$J$4="yes",'Data Transformation'!F2733,'Data Transformation'!D2733)</f>
        <v>0</v>
      </c>
      <c r="I2733" t="str">
        <f t="shared" si="157"/>
        <v/>
      </c>
    </row>
    <row r="2734" spans="2:9" x14ac:dyDescent="0.55000000000000004">
      <c r="B2734" t="b">
        <f>IF('Input and Summary Results'!D2316=0,FALSE,'Input and Summary Results'!$B2316)</f>
        <v>0</v>
      </c>
      <c r="C2734" t="b">
        <f>IF(OR(B2734=0,'Input and Summary Results'!D2316=0,'Input and Summary Results'!D2316=""),FALSE,'Input and Summary Results'!$D2316)</f>
        <v>0</v>
      </c>
      <c r="D2734" t="b">
        <f>IF(OR(B2734=0,'Input and Summary Results'!E2316=0),FALSE,'Input and Summary Results'!$E2316)</f>
        <v>0</v>
      </c>
      <c r="E2734" t="b">
        <f t="shared" si="158"/>
        <v>0</v>
      </c>
      <c r="F2734" t="b">
        <f t="shared" si="159"/>
        <v>0</v>
      </c>
      <c r="G2734" t="b">
        <f>IF('Input and Summary Results'!$J$4="yes",IF(C2734=FALSE,FALSE,IF('Data Transformation'!E2734&lt;$R$10,E2734,$R$10)),IF(C2734=FALSE,FALSE,IF(C2734&lt;$R$10,C2734,$R$10)))</f>
        <v>0</v>
      </c>
      <c r="H2734" t="b">
        <f>IF('Input and Summary Results'!$J$4="yes",'Data Transformation'!F2734,'Data Transformation'!D2734)</f>
        <v>0</v>
      </c>
      <c r="I2734" t="str">
        <f t="shared" si="157"/>
        <v/>
      </c>
    </row>
    <row r="2735" spans="2:9" x14ac:dyDescent="0.55000000000000004">
      <c r="B2735" t="b">
        <f>IF('Input and Summary Results'!D2317=0,FALSE,'Input and Summary Results'!$B2317)</f>
        <v>0</v>
      </c>
      <c r="C2735" t="b">
        <f>IF(OR(B2735=0,'Input and Summary Results'!D2317=0,'Input and Summary Results'!D2317=""),FALSE,'Input and Summary Results'!$D2317)</f>
        <v>0</v>
      </c>
      <c r="D2735" t="b">
        <f>IF(OR(B2735=0,'Input and Summary Results'!E2317=0),FALSE,'Input and Summary Results'!$E2317)</f>
        <v>0</v>
      </c>
      <c r="E2735" t="b">
        <f t="shared" si="158"/>
        <v>0</v>
      </c>
      <c r="F2735" t="b">
        <f t="shared" si="159"/>
        <v>0</v>
      </c>
      <c r="G2735" t="b">
        <f>IF('Input and Summary Results'!$J$4="yes",IF(C2735=FALSE,FALSE,IF('Data Transformation'!E2735&lt;$R$10,E2735,$R$10)),IF(C2735=FALSE,FALSE,IF(C2735&lt;$R$10,C2735,$R$10)))</f>
        <v>0</v>
      </c>
      <c r="H2735" t="b">
        <f>IF('Input and Summary Results'!$J$4="yes",'Data Transformation'!F2735,'Data Transformation'!D2735)</f>
        <v>0</v>
      </c>
      <c r="I2735" t="str">
        <f t="shared" si="157"/>
        <v/>
      </c>
    </row>
    <row r="2736" spans="2:9" x14ac:dyDescent="0.55000000000000004">
      <c r="B2736" t="b">
        <f>IF('Input and Summary Results'!D2318=0,FALSE,'Input and Summary Results'!$B2318)</f>
        <v>0</v>
      </c>
      <c r="C2736" t="b">
        <f>IF(OR(B2736=0,'Input and Summary Results'!D2318=0,'Input and Summary Results'!D2318=""),FALSE,'Input and Summary Results'!$D2318)</f>
        <v>0</v>
      </c>
      <c r="D2736" t="b">
        <f>IF(OR(B2736=0,'Input and Summary Results'!E2318=0),FALSE,'Input and Summary Results'!$E2318)</f>
        <v>0</v>
      </c>
      <c r="E2736" t="b">
        <f t="shared" si="158"/>
        <v>0</v>
      </c>
      <c r="F2736" t="b">
        <f t="shared" si="159"/>
        <v>0</v>
      </c>
      <c r="G2736" t="b">
        <f>IF('Input and Summary Results'!$J$4="yes",IF(C2736=FALSE,FALSE,IF('Data Transformation'!E2736&lt;$R$10,E2736,$R$10)),IF(C2736=FALSE,FALSE,IF(C2736&lt;$R$10,C2736,$R$10)))</f>
        <v>0</v>
      </c>
      <c r="H2736" t="b">
        <f>IF('Input and Summary Results'!$J$4="yes",'Data Transformation'!F2736,'Data Transformation'!D2736)</f>
        <v>0</v>
      </c>
      <c r="I2736" t="str">
        <f t="shared" si="157"/>
        <v/>
      </c>
    </row>
    <row r="2737" spans="2:9" x14ac:dyDescent="0.55000000000000004">
      <c r="B2737" t="b">
        <f>IF('Input and Summary Results'!D2319=0,FALSE,'Input and Summary Results'!$B2319)</f>
        <v>0</v>
      </c>
      <c r="C2737" t="b">
        <f>IF(OR(B2737=0,'Input and Summary Results'!D2319=0,'Input and Summary Results'!D2319=""),FALSE,'Input and Summary Results'!$D2319)</f>
        <v>0</v>
      </c>
      <c r="D2737" t="b">
        <f>IF(OR(B2737=0,'Input and Summary Results'!E2319=0),FALSE,'Input and Summary Results'!$E2319)</f>
        <v>0</v>
      </c>
      <c r="E2737" t="b">
        <f t="shared" si="158"/>
        <v>0</v>
      </c>
      <c r="F2737" t="b">
        <f t="shared" si="159"/>
        <v>0</v>
      </c>
      <c r="G2737" t="b">
        <f>IF('Input and Summary Results'!$J$4="yes",IF(C2737=FALSE,FALSE,IF('Data Transformation'!E2737&lt;$R$10,E2737,$R$10)),IF(C2737=FALSE,FALSE,IF(C2737&lt;$R$10,C2737,$R$10)))</f>
        <v>0</v>
      </c>
      <c r="H2737" t="b">
        <f>IF('Input and Summary Results'!$J$4="yes",'Data Transformation'!F2737,'Data Transformation'!D2737)</f>
        <v>0</v>
      </c>
      <c r="I2737" t="str">
        <f t="shared" si="157"/>
        <v/>
      </c>
    </row>
    <row r="2738" spans="2:9" x14ac:dyDescent="0.55000000000000004">
      <c r="B2738" t="b">
        <f>IF('Input and Summary Results'!D2320=0,FALSE,'Input and Summary Results'!$B2320)</f>
        <v>0</v>
      </c>
      <c r="C2738" t="b">
        <f>IF(OR(B2738=0,'Input and Summary Results'!D2320=0,'Input and Summary Results'!D2320=""),FALSE,'Input and Summary Results'!$D2320)</f>
        <v>0</v>
      </c>
      <c r="D2738" t="b">
        <f>IF(OR(B2738=0,'Input and Summary Results'!E2320=0),FALSE,'Input and Summary Results'!$E2320)</f>
        <v>0</v>
      </c>
      <c r="E2738" t="b">
        <f t="shared" si="158"/>
        <v>0</v>
      </c>
      <c r="F2738" t="b">
        <f t="shared" si="159"/>
        <v>0</v>
      </c>
      <c r="G2738" t="b">
        <f>IF('Input and Summary Results'!$J$4="yes",IF(C2738=FALSE,FALSE,IF('Data Transformation'!E2738&lt;$R$10,E2738,$R$10)),IF(C2738=FALSE,FALSE,IF(C2738&lt;$R$10,C2738,$R$10)))</f>
        <v>0</v>
      </c>
      <c r="H2738" t="b">
        <f>IF('Input and Summary Results'!$J$4="yes",'Data Transformation'!F2738,'Data Transformation'!D2738)</f>
        <v>0</v>
      </c>
      <c r="I2738" t="str">
        <f t="shared" si="157"/>
        <v/>
      </c>
    </row>
    <row r="2739" spans="2:9" x14ac:dyDescent="0.55000000000000004">
      <c r="B2739" t="b">
        <f>IF('Input and Summary Results'!D2321=0,FALSE,'Input and Summary Results'!$B2321)</f>
        <v>0</v>
      </c>
      <c r="C2739" t="b">
        <f>IF(OR(B2739=0,'Input and Summary Results'!D2321=0,'Input and Summary Results'!D2321=""),FALSE,'Input and Summary Results'!$D2321)</f>
        <v>0</v>
      </c>
      <c r="D2739" t="b">
        <f>IF(OR(B2739=0,'Input and Summary Results'!E2321=0),FALSE,'Input and Summary Results'!$E2321)</f>
        <v>0</v>
      </c>
      <c r="E2739" t="b">
        <f t="shared" si="158"/>
        <v>0</v>
      </c>
      <c r="F2739" t="b">
        <f t="shared" si="159"/>
        <v>0</v>
      </c>
      <c r="G2739" t="b">
        <f>IF('Input and Summary Results'!$J$4="yes",IF(C2739=FALSE,FALSE,IF('Data Transformation'!E2739&lt;$R$10,E2739,$R$10)),IF(C2739=FALSE,FALSE,IF(C2739&lt;$R$10,C2739,$R$10)))</f>
        <v>0</v>
      </c>
      <c r="H2739" t="b">
        <f>IF('Input and Summary Results'!$J$4="yes",'Data Transformation'!F2739,'Data Transformation'!D2739)</f>
        <v>0</v>
      </c>
      <c r="I2739" t="str">
        <f t="shared" si="157"/>
        <v/>
      </c>
    </row>
    <row r="2740" spans="2:9" x14ac:dyDescent="0.55000000000000004">
      <c r="B2740" t="b">
        <f>IF('Input and Summary Results'!D2322=0,FALSE,'Input and Summary Results'!$B2322)</f>
        <v>0</v>
      </c>
      <c r="C2740" t="b">
        <f>IF(OR(B2740=0,'Input and Summary Results'!D2322=0,'Input and Summary Results'!D2322=""),FALSE,'Input and Summary Results'!$D2322)</f>
        <v>0</v>
      </c>
      <c r="D2740" t="b">
        <f>IF(OR(B2740=0,'Input and Summary Results'!E2322=0),FALSE,'Input and Summary Results'!$E2322)</f>
        <v>0</v>
      </c>
      <c r="E2740" t="b">
        <f t="shared" si="158"/>
        <v>0</v>
      </c>
      <c r="F2740" t="b">
        <f t="shared" si="159"/>
        <v>0</v>
      </c>
      <c r="G2740" t="b">
        <f>IF('Input and Summary Results'!$J$4="yes",IF(C2740=FALSE,FALSE,IF('Data Transformation'!E2740&lt;$R$10,E2740,$R$10)),IF(C2740=FALSE,FALSE,IF(C2740&lt;$R$10,C2740,$R$10)))</f>
        <v>0</v>
      </c>
      <c r="H2740" t="b">
        <f>IF('Input and Summary Results'!$J$4="yes",'Data Transformation'!F2740,'Data Transformation'!D2740)</f>
        <v>0</v>
      </c>
      <c r="I2740" t="str">
        <f t="shared" si="157"/>
        <v/>
      </c>
    </row>
    <row r="2741" spans="2:9" x14ac:dyDescent="0.55000000000000004">
      <c r="B2741" t="b">
        <f>IF('Input and Summary Results'!D2323=0,FALSE,'Input and Summary Results'!$B2323)</f>
        <v>0</v>
      </c>
      <c r="C2741" t="b">
        <f>IF(OR(B2741=0,'Input and Summary Results'!D2323=0,'Input and Summary Results'!D2323=""),FALSE,'Input and Summary Results'!$D2323)</f>
        <v>0</v>
      </c>
      <c r="D2741" t="b">
        <f>IF(OR(B2741=0,'Input and Summary Results'!E2323=0),FALSE,'Input and Summary Results'!$E2323)</f>
        <v>0</v>
      </c>
      <c r="E2741" t="b">
        <f t="shared" si="158"/>
        <v>0</v>
      </c>
      <c r="F2741" t="b">
        <f t="shared" si="159"/>
        <v>0</v>
      </c>
      <c r="G2741" t="b">
        <f>IF('Input and Summary Results'!$J$4="yes",IF(C2741=FALSE,FALSE,IF('Data Transformation'!E2741&lt;$R$10,E2741,$R$10)),IF(C2741=FALSE,FALSE,IF(C2741&lt;$R$10,C2741,$R$10)))</f>
        <v>0</v>
      </c>
      <c r="H2741" t="b">
        <f>IF('Input and Summary Results'!$J$4="yes",'Data Transformation'!F2741,'Data Transformation'!D2741)</f>
        <v>0</v>
      </c>
      <c r="I2741" t="str">
        <f t="shared" si="157"/>
        <v/>
      </c>
    </row>
    <row r="2742" spans="2:9" x14ac:dyDescent="0.55000000000000004">
      <c r="B2742" t="b">
        <f>IF('Input and Summary Results'!D2324=0,FALSE,'Input and Summary Results'!$B2324)</f>
        <v>0</v>
      </c>
      <c r="C2742" t="b">
        <f>IF(OR(B2742=0,'Input and Summary Results'!D2324=0,'Input and Summary Results'!D2324=""),FALSE,'Input and Summary Results'!$D2324)</f>
        <v>0</v>
      </c>
      <c r="D2742" t="b">
        <f>IF(OR(B2742=0,'Input and Summary Results'!E2324=0),FALSE,'Input and Summary Results'!$E2324)</f>
        <v>0</v>
      </c>
      <c r="E2742" t="b">
        <f t="shared" si="158"/>
        <v>0</v>
      </c>
      <c r="F2742" t="b">
        <f t="shared" si="159"/>
        <v>0</v>
      </c>
      <c r="G2742" t="b">
        <f>IF('Input and Summary Results'!$J$4="yes",IF(C2742=FALSE,FALSE,IF('Data Transformation'!E2742&lt;$R$10,E2742,$R$10)),IF(C2742=FALSE,FALSE,IF(C2742&lt;$R$10,C2742,$R$10)))</f>
        <v>0</v>
      </c>
      <c r="H2742" t="b">
        <f>IF('Input and Summary Results'!$J$4="yes",'Data Transformation'!F2742,'Data Transformation'!D2742)</f>
        <v>0</v>
      </c>
      <c r="I2742" t="str">
        <f t="shared" si="157"/>
        <v/>
      </c>
    </row>
    <row r="2743" spans="2:9" x14ac:dyDescent="0.55000000000000004">
      <c r="B2743" t="b">
        <f>IF('Input and Summary Results'!D2325=0,FALSE,'Input and Summary Results'!$B2325)</f>
        <v>0</v>
      </c>
      <c r="C2743" t="b">
        <f>IF(OR(B2743=0,'Input and Summary Results'!D2325=0,'Input and Summary Results'!D2325=""),FALSE,'Input and Summary Results'!$D2325)</f>
        <v>0</v>
      </c>
      <c r="D2743" t="b">
        <f>IF(OR(B2743=0,'Input and Summary Results'!E2325=0),FALSE,'Input and Summary Results'!$E2325)</f>
        <v>0</v>
      </c>
      <c r="E2743" t="b">
        <f t="shared" si="158"/>
        <v>0</v>
      </c>
      <c r="F2743" t="b">
        <f t="shared" si="159"/>
        <v>0</v>
      </c>
      <c r="G2743" t="b">
        <f>IF('Input and Summary Results'!$J$4="yes",IF(C2743=FALSE,FALSE,IF('Data Transformation'!E2743&lt;$R$10,E2743,$R$10)),IF(C2743=FALSE,FALSE,IF(C2743&lt;$R$10,C2743,$R$10)))</f>
        <v>0</v>
      </c>
      <c r="H2743" t="b">
        <f>IF('Input and Summary Results'!$J$4="yes",'Data Transformation'!F2743,'Data Transformation'!D2743)</f>
        <v>0</v>
      </c>
      <c r="I2743" t="str">
        <f t="shared" si="157"/>
        <v/>
      </c>
    </row>
    <row r="2744" spans="2:9" x14ac:dyDescent="0.55000000000000004">
      <c r="B2744" t="b">
        <f>IF('Input and Summary Results'!D2326=0,FALSE,'Input and Summary Results'!$B2326)</f>
        <v>0</v>
      </c>
      <c r="C2744" t="b">
        <f>IF(OR(B2744=0,'Input and Summary Results'!D2326=0,'Input and Summary Results'!D2326=""),FALSE,'Input and Summary Results'!$D2326)</f>
        <v>0</v>
      </c>
      <c r="D2744" t="b">
        <f>IF(OR(B2744=0,'Input and Summary Results'!E2326=0),FALSE,'Input and Summary Results'!$E2326)</f>
        <v>0</v>
      </c>
      <c r="E2744" t="b">
        <f t="shared" si="158"/>
        <v>0</v>
      </c>
      <c r="F2744" t="b">
        <f t="shared" si="159"/>
        <v>0</v>
      </c>
      <c r="G2744" t="b">
        <f>IF('Input and Summary Results'!$J$4="yes",IF(C2744=FALSE,FALSE,IF('Data Transformation'!E2744&lt;$R$10,E2744,$R$10)),IF(C2744=FALSE,FALSE,IF(C2744&lt;$R$10,C2744,$R$10)))</f>
        <v>0</v>
      </c>
      <c r="H2744" t="b">
        <f>IF('Input and Summary Results'!$J$4="yes",'Data Transformation'!F2744,'Data Transformation'!D2744)</f>
        <v>0</v>
      </c>
      <c r="I2744" t="str">
        <f t="shared" si="157"/>
        <v/>
      </c>
    </row>
    <row r="2745" spans="2:9" x14ac:dyDescent="0.55000000000000004">
      <c r="B2745" t="b">
        <f>IF('Input and Summary Results'!D2327=0,FALSE,'Input and Summary Results'!$B2327)</f>
        <v>0</v>
      </c>
      <c r="C2745" t="b">
        <f>IF(OR(B2745=0,'Input and Summary Results'!D2327=0,'Input and Summary Results'!D2327=""),FALSE,'Input and Summary Results'!$D2327)</f>
        <v>0</v>
      </c>
      <c r="D2745" t="b">
        <f>IF(OR(B2745=0,'Input and Summary Results'!E2327=0),FALSE,'Input and Summary Results'!$E2327)</f>
        <v>0</v>
      </c>
      <c r="E2745" t="b">
        <f t="shared" si="158"/>
        <v>0</v>
      </c>
      <c r="F2745" t="b">
        <f t="shared" si="159"/>
        <v>0</v>
      </c>
      <c r="G2745" t="b">
        <f>IF('Input and Summary Results'!$J$4="yes",IF(C2745=FALSE,FALSE,IF('Data Transformation'!E2745&lt;$R$10,E2745,$R$10)),IF(C2745=FALSE,FALSE,IF(C2745&lt;$R$10,C2745,$R$10)))</f>
        <v>0</v>
      </c>
      <c r="H2745" t="b">
        <f>IF('Input and Summary Results'!$J$4="yes",'Data Transformation'!F2745,'Data Transformation'!D2745)</f>
        <v>0</v>
      </c>
      <c r="I2745" t="str">
        <f t="shared" si="157"/>
        <v/>
      </c>
    </row>
    <row r="2746" spans="2:9" x14ac:dyDescent="0.55000000000000004">
      <c r="B2746" t="b">
        <f>IF('Input and Summary Results'!D2328=0,FALSE,'Input and Summary Results'!$B2328)</f>
        <v>0</v>
      </c>
      <c r="C2746" t="b">
        <f>IF(OR(B2746=0,'Input and Summary Results'!D2328=0,'Input and Summary Results'!D2328=""),FALSE,'Input and Summary Results'!$D2328)</f>
        <v>0</v>
      </c>
      <c r="D2746" t="b">
        <f>IF(OR(B2746=0,'Input and Summary Results'!E2328=0),FALSE,'Input and Summary Results'!$E2328)</f>
        <v>0</v>
      </c>
      <c r="E2746" t="b">
        <f t="shared" si="158"/>
        <v>0</v>
      </c>
      <c r="F2746" t="b">
        <f t="shared" si="159"/>
        <v>0</v>
      </c>
      <c r="G2746" t="b">
        <f>IF('Input and Summary Results'!$J$4="yes",IF(C2746=FALSE,FALSE,IF('Data Transformation'!E2746&lt;$R$10,E2746,$R$10)),IF(C2746=FALSE,FALSE,IF(C2746&lt;$R$10,C2746,$R$10)))</f>
        <v>0</v>
      </c>
      <c r="H2746" t="b">
        <f>IF('Input and Summary Results'!$J$4="yes",'Data Transformation'!F2746,'Data Transformation'!D2746)</f>
        <v>0</v>
      </c>
      <c r="I2746" t="str">
        <f t="shared" si="157"/>
        <v/>
      </c>
    </row>
    <row r="2747" spans="2:9" x14ac:dyDescent="0.55000000000000004">
      <c r="B2747" t="b">
        <f>IF('Input and Summary Results'!D2329=0,FALSE,'Input and Summary Results'!$B2329)</f>
        <v>0</v>
      </c>
      <c r="C2747" t="b">
        <f>IF(OR(B2747=0,'Input and Summary Results'!D2329=0,'Input and Summary Results'!D2329=""),FALSE,'Input and Summary Results'!$D2329)</f>
        <v>0</v>
      </c>
      <c r="D2747" t="b">
        <f>IF(OR(B2747=0,'Input and Summary Results'!E2329=0),FALSE,'Input and Summary Results'!$E2329)</f>
        <v>0</v>
      </c>
      <c r="E2747" t="b">
        <f t="shared" si="158"/>
        <v>0</v>
      </c>
      <c r="F2747" t="b">
        <f t="shared" si="159"/>
        <v>0</v>
      </c>
      <c r="G2747" t="b">
        <f>IF('Input and Summary Results'!$J$4="yes",IF(C2747=FALSE,FALSE,IF('Data Transformation'!E2747&lt;$R$10,E2747,$R$10)),IF(C2747=FALSE,FALSE,IF(C2747&lt;$R$10,C2747,$R$10)))</f>
        <v>0</v>
      </c>
      <c r="H2747" t="b">
        <f>IF('Input and Summary Results'!$J$4="yes",'Data Transformation'!F2747,'Data Transformation'!D2747)</f>
        <v>0</v>
      </c>
      <c r="I2747" t="str">
        <f t="shared" si="157"/>
        <v/>
      </c>
    </row>
    <row r="2748" spans="2:9" x14ac:dyDescent="0.55000000000000004">
      <c r="B2748" t="b">
        <f>IF('Input and Summary Results'!D2330=0,FALSE,'Input and Summary Results'!$B2330)</f>
        <v>0</v>
      </c>
      <c r="C2748" t="b">
        <f>IF(OR(B2748=0,'Input and Summary Results'!D2330=0,'Input and Summary Results'!D2330=""),FALSE,'Input and Summary Results'!$D2330)</f>
        <v>0</v>
      </c>
      <c r="D2748" t="b">
        <f>IF(OR(B2748=0,'Input and Summary Results'!E2330=0),FALSE,'Input and Summary Results'!$E2330)</f>
        <v>0</v>
      </c>
      <c r="E2748" t="b">
        <f t="shared" si="158"/>
        <v>0</v>
      </c>
      <c r="F2748" t="b">
        <f t="shared" si="159"/>
        <v>0</v>
      </c>
      <c r="G2748" t="b">
        <f>IF('Input and Summary Results'!$J$4="yes",IF(C2748=FALSE,FALSE,IF('Data Transformation'!E2748&lt;$R$10,E2748,$R$10)),IF(C2748=FALSE,FALSE,IF(C2748&lt;$R$10,C2748,$R$10)))</f>
        <v>0</v>
      </c>
      <c r="H2748" t="b">
        <f>IF('Input and Summary Results'!$J$4="yes",'Data Transformation'!F2748,'Data Transformation'!D2748)</f>
        <v>0</v>
      </c>
      <c r="I2748" t="str">
        <f t="shared" si="157"/>
        <v/>
      </c>
    </row>
    <row r="2749" spans="2:9" x14ac:dyDescent="0.55000000000000004">
      <c r="B2749" t="b">
        <f>IF('Input and Summary Results'!D2331=0,FALSE,'Input and Summary Results'!$B2331)</f>
        <v>0</v>
      </c>
      <c r="C2749" t="b">
        <f>IF(OR(B2749=0,'Input and Summary Results'!D2331=0,'Input and Summary Results'!D2331=""),FALSE,'Input and Summary Results'!$D2331)</f>
        <v>0</v>
      </c>
      <c r="D2749" t="b">
        <f>IF(OR(B2749=0,'Input and Summary Results'!E2331=0),FALSE,'Input and Summary Results'!$E2331)</f>
        <v>0</v>
      </c>
      <c r="E2749" t="b">
        <f t="shared" si="158"/>
        <v>0</v>
      </c>
      <c r="F2749" t="b">
        <f t="shared" si="159"/>
        <v>0</v>
      </c>
      <c r="G2749" t="b">
        <f>IF('Input and Summary Results'!$J$4="yes",IF(C2749=FALSE,FALSE,IF('Data Transformation'!E2749&lt;$R$10,E2749,$R$10)),IF(C2749=FALSE,FALSE,IF(C2749&lt;$R$10,C2749,$R$10)))</f>
        <v>0</v>
      </c>
      <c r="H2749" t="b">
        <f>IF('Input and Summary Results'!$J$4="yes",'Data Transformation'!F2749,'Data Transformation'!D2749)</f>
        <v>0</v>
      </c>
      <c r="I2749" t="str">
        <f t="shared" si="157"/>
        <v/>
      </c>
    </row>
    <row r="2750" spans="2:9" x14ac:dyDescent="0.55000000000000004">
      <c r="B2750" t="b">
        <f>IF('Input and Summary Results'!D2332=0,FALSE,'Input and Summary Results'!$B2332)</f>
        <v>0</v>
      </c>
      <c r="C2750" t="b">
        <f>IF(OR(B2750=0,'Input and Summary Results'!D2332=0,'Input and Summary Results'!D2332=""),FALSE,'Input and Summary Results'!$D2332)</f>
        <v>0</v>
      </c>
      <c r="D2750" t="b">
        <f>IF(OR(B2750=0,'Input and Summary Results'!E2332=0),FALSE,'Input and Summary Results'!$E2332)</f>
        <v>0</v>
      </c>
      <c r="E2750" t="b">
        <f t="shared" si="158"/>
        <v>0</v>
      </c>
      <c r="F2750" t="b">
        <f t="shared" si="159"/>
        <v>0</v>
      </c>
      <c r="G2750" t="b">
        <f>IF('Input and Summary Results'!$J$4="yes",IF(C2750=FALSE,FALSE,IF('Data Transformation'!E2750&lt;$R$10,E2750,$R$10)),IF(C2750=FALSE,FALSE,IF(C2750&lt;$R$10,C2750,$R$10)))</f>
        <v>0</v>
      </c>
      <c r="H2750" t="b">
        <f>IF('Input and Summary Results'!$J$4="yes",'Data Transformation'!F2750,'Data Transformation'!D2750)</f>
        <v>0</v>
      </c>
      <c r="I2750" t="str">
        <f t="shared" si="157"/>
        <v/>
      </c>
    </row>
    <row r="2751" spans="2:9" x14ac:dyDescent="0.55000000000000004">
      <c r="B2751" t="b">
        <f>IF('Input and Summary Results'!D2333=0,FALSE,'Input and Summary Results'!$B2333)</f>
        <v>0</v>
      </c>
      <c r="C2751" t="b">
        <f>IF(OR(B2751=0,'Input and Summary Results'!D2333=0,'Input and Summary Results'!D2333=""),FALSE,'Input and Summary Results'!$D2333)</f>
        <v>0</v>
      </c>
      <c r="D2751" t="b">
        <f>IF(OR(B2751=0,'Input and Summary Results'!E2333=0),FALSE,'Input and Summary Results'!$E2333)</f>
        <v>0</v>
      </c>
      <c r="E2751" t="b">
        <f t="shared" si="158"/>
        <v>0</v>
      </c>
      <c r="F2751" t="b">
        <f t="shared" si="159"/>
        <v>0</v>
      </c>
      <c r="G2751" t="b">
        <f>IF('Input and Summary Results'!$J$4="yes",IF(C2751=FALSE,FALSE,IF('Data Transformation'!E2751&lt;$R$10,E2751,$R$10)),IF(C2751=FALSE,FALSE,IF(C2751&lt;$R$10,C2751,$R$10)))</f>
        <v>0</v>
      </c>
      <c r="H2751" t="b">
        <f>IF('Input and Summary Results'!$J$4="yes",'Data Transformation'!F2751,'Data Transformation'!D2751)</f>
        <v>0</v>
      </c>
      <c r="I2751" t="str">
        <f t="shared" si="157"/>
        <v/>
      </c>
    </row>
    <row r="2752" spans="2:9" x14ac:dyDescent="0.55000000000000004">
      <c r="B2752" t="b">
        <f>IF('Input and Summary Results'!D2334=0,FALSE,'Input and Summary Results'!$B2334)</f>
        <v>0</v>
      </c>
      <c r="C2752" t="b">
        <f>IF(OR(B2752=0,'Input and Summary Results'!D2334=0,'Input and Summary Results'!D2334=""),FALSE,'Input and Summary Results'!$D2334)</f>
        <v>0</v>
      </c>
      <c r="D2752" t="b">
        <f>IF(OR(B2752=0,'Input and Summary Results'!E2334=0),FALSE,'Input and Summary Results'!$E2334)</f>
        <v>0</v>
      </c>
      <c r="E2752" t="b">
        <f t="shared" si="158"/>
        <v>0</v>
      </c>
      <c r="F2752" t="b">
        <f t="shared" si="159"/>
        <v>0</v>
      </c>
      <c r="G2752" t="b">
        <f>IF('Input and Summary Results'!$J$4="yes",IF(C2752=FALSE,FALSE,IF('Data Transformation'!E2752&lt;$R$10,E2752,$R$10)),IF(C2752=FALSE,FALSE,IF(C2752&lt;$R$10,C2752,$R$10)))</f>
        <v>0</v>
      </c>
      <c r="H2752" t="b">
        <f>IF('Input and Summary Results'!$J$4="yes",'Data Transformation'!F2752,'Data Transformation'!D2752)</f>
        <v>0</v>
      </c>
      <c r="I2752" t="str">
        <f t="shared" si="157"/>
        <v/>
      </c>
    </row>
    <row r="2753" spans="2:9" x14ac:dyDescent="0.55000000000000004">
      <c r="B2753" t="b">
        <f>IF('Input and Summary Results'!D2335=0,FALSE,'Input and Summary Results'!$B2335)</f>
        <v>0</v>
      </c>
      <c r="C2753" t="b">
        <f>IF(OR(B2753=0,'Input and Summary Results'!D2335=0,'Input and Summary Results'!D2335=""),FALSE,'Input and Summary Results'!$D2335)</f>
        <v>0</v>
      </c>
      <c r="D2753" t="b">
        <f>IF(OR(B2753=0,'Input and Summary Results'!E2335=0),FALSE,'Input and Summary Results'!$E2335)</f>
        <v>0</v>
      </c>
      <c r="E2753" t="b">
        <f t="shared" si="158"/>
        <v>0</v>
      </c>
      <c r="F2753" t="b">
        <f t="shared" si="159"/>
        <v>0</v>
      </c>
      <c r="G2753" t="b">
        <f>IF('Input and Summary Results'!$J$4="yes",IF(C2753=FALSE,FALSE,IF('Data Transformation'!E2753&lt;$R$10,E2753,$R$10)),IF(C2753=FALSE,FALSE,IF(C2753&lt;$R$10,C2753,$R$10)))</f>
        <v>0</v>
      </c>
      <c r="H2753" t="b">
        <f>IF('Input and Summary Results'!$J$4="yes",'Data Transformation'!F2753,'Data Transformation'!D2753)</f>
        <v>0</v>
      </c>
      <c r="I2753" t="str">
        <f t="shared" si="157"/>
        <v/>
      </c>
    </row>
    <row r="2754" spans="2:9" x14ac:dyDescent="0.55000000000000004">
      <c r="B2754" t="b">
        <f>IF('Input and Summary Results'!D2336=0,FALSE,'Input and Summary Results'!$B2336)</f>
        <v>0</v>
      </c>
      <c r="C2754" t="b">
        <f>IF(OR(B2754=0,'Input and Summary Results'!D2336=0,'Input and Summary Results'!D2336=""),FALSE,'Input and Summary Results'!$D2336)</f>
        <v>0</v>
      </c>
      <c r="D2754" t="b">
        <f>IF(OR(B2754=0,'Input and Summary Results'!E2336=0),FALSE,'Input and Summary Results'!$E2336)</f>
        <v>0</v>
      </c>
      <c r="E2754" t="b">
        <f t="shared" si="158"/>
        <v>0</v>
      </c>
      <c r="F2754" t="b">
        <f t="shared" si="159"/>
        <v>0</v>
      </c>
      <c r="G2754" t="b">
        <f>IF('Input and Summary Results'!$J$4="yes",IF(C2754=FALSE,FALSE,IF('Data Transformation'!E2754&lt;$R$10,E2754,$R$10)),IF(C2754=FALSE,FALSE,IF(C2754&lt;$R$10,C2754,$R$10)))</f>
        <v>0</v>
      </c>
      <c r="H2754" t="b">
        <f>IF('Input and Summary Results'!$J$4="yes",'Data Transformation'!F2754,'Data Transformation'!D2754)</f>
        <v>0</v>
      </c>
      <c r="I2754" t="str">
        <f t="shared" si="157"/>
        <v/>
      </c>
    </row>
    <row r="2755" spans="2:9" x14ac:dyDescent="0.55000000000000004">
      <c r="B2755" t="b">
        <f>IF('Input and Summary Results'!D2337=0,FALSE,'Input and Summary Results'!$B2337)</f>
        <v>0</v>
      </c>
      <c r="C2755" t="b">
        <f>IF(OR(B2755=0,'Input and Summary Results'!D2337=0,'Input and Summary Results'!D2337=""),FALSE,'Input and Summary Results'!$D2337)</f>
        <v>0</v>
      </c>
      <c r="D2755" t="b">
        <f>IF(OR(B2755=0,'Input and Summary Results'!E2337=0),FALSE,'Input and Summary Results'!$E2337)</f>
        <v>0</v>
      </c>
      <c r="E2755" t="b">
        <f t="shared" si="158"/>
        <v>0</v>
      </c>
      <c r="F2755" t="b">
        <f t="shared" si="159"/>
        <v>0</v>
      </c>
      <c r="G2755" t="b">
        <f>IF('Input and Summary Results'!$J$4="yes",IF(C2755=FALSE,FALSE,IF('Data Transformation'!E2755&lt;$R$10,E2755,$R$10)),IF(C2755=FALSE,FALSE,IF(C2755&lt;$R$10,C2755,$R$10)))</f>
        <v>0</v>
      </c>
      <c r="H2755" t="b">
        <f>IF('Input and Summary Results'!$J$4="yes",'Data Transformation'!F2755,'Data Transformation'!D2755)</f>
        <v>0</v>
      </c>
      <c r="I2755" t="str">
        <f t="shared" si="157"/>
        <v/>
      </c>
    </row>
    <row r="2756" spans="2:9" x14ac:dyDescent="0.55000000000000004">
      <c r="B2756" t="b">
        <f>IF('Input and Summary Results'!D2338=0,FALSE,'Input and Summary Results'!$B2338)</f>
        <v>0</v>
      </c>
      <c r="C2756" t="b">
        <f>IF(OR(B2756=0,'Input and Summary Results'!D2338=0,'Input and Summary Results'!D2338=""),FALSE,'Input and Summary Results'!$D2338)</f>
        <v>0</v>
      </c>
      <c r="D2756" t="b">
        <f>IF(OR(B2756=0,'Input and Summary Results'!E2338=0),FALSE,'Input and Summary Results'!$E2338)</f>
        <v>0</v>
      </c>
      <c r="E2756" t="b">
        <f t="shared" si="158"/>
        <v>0</v>
      </c>
      <c r="F2756" t="b">
        <f t="shared" si="159"/>
        <v>0</v>
      </c>
      <c r="G2756" t="b">
        <f>IF('Input and Summary Results'!$J$4="yes",IF(C2756=FALSE,FALSE,IF('Data Transformation'!E2756&lt;$R$10,E2756,$R$10)),IF(C2756=FALSE,FALSE,IF(C2756&lt;$R$10,C2756,$R$10)))</f>
        <v>0</v>
      </c>
      <c r="H2756" t="b">
        <f>IF('Input and Summary Results'!$J$4="yes",'Data Transformation'!F2756,'Data Transformation'!D2756)</f>
        <v>0</v>
      </c>
      <c r="I2756" t="str">
        <f t="shared" si="157"/>
        <v/>
      </c>
    </row>
    <row r="2757" spans="2:9" x14ac:dyDescent="0.55000000000000004">
      <c r="B2757" t="b">
        <f>IF('Input and Summary Results'!D2339=0,FALSE,'Input and Summary Results'!$B2339)</f>
        <v>0</v>
      </c>
      <c r="C2757" t="b">
        <f>IF(OR(B2757=0,'Input and Summary Results'!D2339=0,'Input and Summary Results'!D2339=""),FALSE,'Input and Summary Results'!$D2339)</f>
        <v>0</v>
      </c>
      <c r="D2757" t="b">
        <f>IF(OR(B2757=0,'Input and Summary Results'!E2339=0),FALSE,'Input and Summary Results'!$E2339)</f>
        <v>0</v>
      </c>
      <c r="E2757" t="b">
        <f t="shared" si="158"/>
        <v>0</v>
      </c>
      <c r="F2757" t="b">
        <f t="shared" si="159"/>
        <v>0</v>
      </c>
      <c r="G2757" t="b">
        <f>IF('Input and Summary Results'!$J$4="yes",IF(C2757=FALSE,FALSE,IF('Data Transformation'!E2757&lt;$R$10,E2757,$R$10)),IF(C2757=FALSE,FALSE,IF(C2757&lt;$R$10,C2757,$R$10)))</f>
        <v>0</v>
      </c>
      <c r="H2757" t="b">
        <f>IF('Input and Summary Results'!$J$4="yes",'Data Transformation'!F2757,'Data Transformation'!D2757)</f>
        <v>0</v>
      </c>
      <c r="I2757" t="str">
        <f t="shared" ref="I2757:I2820" si="160">IF(G2757=FALSE,"",B2757)</f>
        <v/>
      </c>
    </row>
    <row r="2758" spans="2:9" x14ac:dyDescent="0.55000000000000004">
      <c r="B2758" t="b">
        <f>IF('Input and Summary Results'!D2340=0,FALSE,'Input and Summary Results'!$B2340)</f>
        <v>0</v>
      </c>
      <c r="C2758" t="b">
        <f>IF(OR(B2758=0,'Input and Summary Results'!D2340=0,'Input and Summary Results'!D2340=""),FALSE,'Input and Summary Results'!$D2340)</f>
        <v>0</v>
      </c>
      <c r="D2758" t="b">
        <f>IF(OR(B2758=0,'Input and Summary Results'!E2340=0),FALSE,'Input and Summary Results'!$E2340)</f>
        <v>0</v>
      </c>
      <c r="E2758" t="b">
        <f t="shared" si="158"/>
        <v>0</v>
      </c>
      <c r="F2758" t="b">
        <f t="shared" si="159"/>
        <v>0</v>
      </c>
      <c r="G2758" t="b">
        <f>IF('Input and Summary Results'!$J$4="yes",IF(C2758=FALSE,FALSE,IF('Data Transformation'!E2758&lt;$R$10,E2758,$R$10)),IF(C2758=FALSE,FALSE,IF(C2758&lt;$R$10,C2758,$R$10)))</f>
        <v>0</v>
      </c>
      <c r="H2758" t="b">
        <f>IF('Input and Summary Results'!$J$4="yes",'Data Transformation'!F2758,'Data Transformation'!D2758)</f>
        <v>0</v>
      </c>
      <c r="I2758" t="str">
        <f t="shared" si="160"/>
        <v/>
      </c>
    </row>
    <row r="2759" spans="2:9" x14ac:dyDescent="0.55000000000000004">
      <c r="B2759" t="b">
        <f>IF('Input and Summary Results'!D2341=0,FALSE,'Input and Summary Results'!$B2341)</f>
        <v>0</v>
      </c>
      <c r="C2759" t="b">
        <f>IF(OR(B2759=0,'Input and Summary Results'!D2341=0,'Input and Summary Results'!D2341=""),FALSE,'Input and Summary Results'!$D2341)</f>
        <v>0</v>
      </c>
      <c r="D2759" t="b">
        <f>IF(OR(B2759=0,'Input and Summary Results'!E2341=0),FALSE,'Input and Summary Results'!$E2341)</f>
        <v>0</v>
      </c>
      <c r="E2759" t="b">
        <f t="shared" si="158"/>
        <v>0</v>
      </c>
      <c r="F2759" t="b">
        <f t="shared" si="159"/>
        <v>0</v>
      </c>
      <c r="G2759" t="b">
        <f>IF('Input and Summary Results'!$J$4="yes",IF(C2759=FALSE,FALSE,IF('Data Transformation'!E2759&lt;$R$10,E2759,$R$10)),IF(C2759=FALSE,FALSE,IF(C2759&lt;$R$10,C2759,$R$10)))</f>
        <v>0</v>
      </c>
      <c r="H2759" t="b">
        <f>IF('Input and Summary Results'!$J$4="yes",'Data Transformation'!F2759,'Data Transformation'!D2759)</f>
        <v>0</v>
      </c>
      <c r="I2759" t="str">
        <f t="shared" si="160"/>
        <v/>
      </c>
    </row>
    <row r="2760" spans="2:9" x14ac:dyDescent="0.55000000000000004">
      <c r="B2760" t="b">
        <f>IF('Input and Summary Results'!D2342=0,FALSE,'Input and Summary Results'!$B2342)</f>
        <v>0</v>
      </c>
      <c r="C2760" t="b">
        <f>IF(OR(B2760=0,'Input and Summary Results'!D2342=0,'Input and Summary Results'!D2342=""),FALSE,'Input and Summary Results'!$D2342)</f>
        <v>0</v>
      </c>
      <c r="D2760" t="b">
        <f>IF(OR(B2760=0,'Input and Summary Results'!E2342=0),FALSE,'Input and Summary Results'!$E2342)</f>
        <v>0</v>
      </c>
      <c r="E2760" t="b">
        <f t="shared" si="158"/>
        <v>0</v>
      </c>
      <c r="F2760" t="b">
        <f t="shared" si="159"/>
        <v>0</v>
      </c>
      <c r="G2760" t="b">
        <f>IF('Input and Summary Results'!$J$4="yes",IF(C2760=FALSE,FALSE,IF('Data Transformation'!E2760&lt;$R$10,E2760,$R$10)),IF(C2760=FALSE,FALSE,IF(C2760&lt;$R$10,C2760,$R$10)))</f>
        <v>0</v>
      </c>
      <c r="H2760" t="b">
        <f>IF('Input and Summary Results'!$J$4="yes",'Data Transformation'!F2760,'Data Transformation'!D2760)</f>
        <v>0</v>
      </c>
      <c r="I2760" t="str">
        <f t="shared" si="160"/>
        <v/>
      </c>
    </row>
    <row r="2761" spans="2:9" x14ac:dyDescent="0.55000000000000004">
      <c r="B2761" t="b">
        <f>IF('Input and Summary Results'!D2343=0,FALSE,'Input and Summary Results'!$B2343)</f>
        <v>0</v>
      </c>
      <c r="C2761" t="b">
        <f>IF(OR(B2761=0,'Input and Summary Results'!D2343=0,'Input and Summary Results'!D2343=""),FALSE,'Input and Summary Results'!$D2343)</f>
        <v>0</v>
      </c>
      <c r="D2761" t="b">
        <f>IF(OR(B2761=0,'Input and Summary Results'!E2343=0),FALSE,'Input and Summary Results'!$E2343)</f>
        <v>0</v>
      </c>
      <c r="E2761" t="b">
        <f t="shared" si="158"/>
        <v>0</v>
      </c>
      <c r="F2761" t="b">
        <f t="shared" si="159"/>
        <v>0</v>
      </c>
      <c r="G2761" t="b">
        <f>IF('Input and Summary Results'!$J$4="yes",IF(C2761=FALSE,FALSE,IF('Data Transformation'!E2761&lt;$R$10,E2761,$R$10)),IF(C2761=FALSE,FALSE,IF(C2761&lt;$R$10,C2761,$R$10)))</f>
        <v>0</v>
      </c>
      <c r="H2761" t="b">
        <f>IF('Input and Summary Results'!$J$4="yes",'Data Transformation'!F2761,'Data Transformation'!D2761)</f>
        <v>0</v>
      </c>
      <c r="I2761" t="str">
        <f t="shared" si="160"/>
        <v/>
      </c>
    </row>
    <row r="2762" spans="2:9" x14ac:dyDescent="0.55000000000000004">
      <c r="B2762" t="b">
        <f>IF('Input and Summary Results'!D2344=0,FALSE,'Input and Summary Results'!$B2344)</f>
        <v>0</v>
      </c>
      <c r="C2762" t="b">
        <f>IF(OR(B2762=0,'Input and Summary Results'!D2344=0,'Input and Summary Results'!D2344=""),FALSE,'Input and Summary Results'!$D2344)</f>
        <v>0</v>
      </c>
      <c r="D2762" t="b">
        <f>IF(OR(B2762=0,'Input and Summary Results'!E2344=0),FALSE,'Input and Summary Results'!$E2344)</f>
        <v>0</v>
      </c>
      <c r="E2762" t="b">
        <f t="shared" si="158"/>
        <v>0</v>
      </c>
      <c r="F2762" t="b">
        <f t="shared" si="159"/>
        <v>0</v>
      </c>
      <c r="G2762" t="b">
        <f>IF('Input and Summary Results'!$J$4="yes",IF(C2762=FALSE,FALSE,IF('Data Transformation'!E2762&lt;$R$10,E2762,$R$10)),IF(C2762=FALSE,FALSE,IF(C2762&lt;$R$10,C2762,$R$10)))</f>
        <v>0</v>
      </c>
      <c r="H2762" t="b">
        <f>IF('Input and Summary Results'!$J$4="yes",'Data Transformation'!F2762,'Data Transformation'!D2762)</f>
        <v>0</v>
      </c>
      <c r="I2762" t="str">
        <f t="shared" si="160"/>
        <v/>
      </c>
    </row>
    <row r="2763" spans="2:9" x14ac:dyDescent="0.55000000000000004">
      <c r="B2763" t="b">
        <f>IF('Input and Summary Results'!D2345=0,FALSE,'Input and Summary Results'!$B2345)</f>
        <v>0</v>
      </c>
      <c r="C2763" t="b">
        <f>IF(OR(B2763=0,'Input and Summary Results'!D2345=0,'Input and Summary Results'!D2345=""),FALSE,'Input and Summary Results'!$D2345)</f>
        <v>0</v>
      </c>
      <c r="D2763" t="b">
        <f>IF(OR(B2763=0,'Input and Summary Results'!E2345=0),FALSE,'Input and Summary Results'!$E2345)</f>
        <v>0</v>
      </c>
      <c r="E2763" t="b">
        <f t="shared" si="158"/>
        <v>0</v>
      </c>
      <c r="F2763" t="b">
        <f t="shared" si="159"/>
        <v>0</v>
      </c>
      <c r="G2763" t="b">
        <f>IF('Input and Summary Results'!$J$4="yes",IF(C2763=FALSE,FALSE,IF('Data Transformation'!E2763&lt;$R$10,E2763,$R$10)),IF(C2763=FALSE,FALSE,IF(C2763&lt;$R$10,C2763,$R$10)))</f>
        <v>0</v>
      </c>
      <c r="H2763" t="b">
        <f>IF('Input and Summary Results'!$J$4="yes",'Data Transformation'!F2763,'Data Transformation'!D2763)</f>
        <v>0</v>
      </c>
      <c r="I2763" t="str">
        <f t="shared" si="160"/>
        <v/>
      </c>
    </row>
    <row r="2764" spans="2:9" x14ac:dyDescent="0.55000000000000004">
      <c r="B2764" t="b">
        <f>IF('Input and Summary Results'!D2346=0,FALSE,'Input and Summary Results'!$B2346)</f>
        <v>0</v>
      </c>
      <c r="C2764" t="b">
        <f>IF(OR(B2764=0,'Input and Summary Results'!D2346=0,'Input and Summary Results'!D2346=""),FALSE,'Input and Summary Results'!$D2346)</f>
        <v>0</v>
      </c>
      <c r="D2764" t="b">
        <f>IF(OR(B2764=0,'Input and Summary Results'!E2346=0),FALSE,'Input and Summary Results'!$E2346)</f>
        <v>0</v>
      </c>
      <c r="E2764" t="b">
        <f t="shared" si="158"/>
        <v>0</v>
      </c>
      <c r="F2764" t="b">
        <f t="shared" si="159"/>
        <v>0</v>
      </c>
      <c r="G2764" t="b">
        <f>IF('Input and Summary Results'!$J$4="yes",IF(C2764=FALSE,FALSE,IF('Data Transformation'!E2764&lt;$R$10,E2764,$R$10)),IF(C2764=FALSE,FALSE,IF(C2764&lt;$R$10,C2764,$R$10)))</f>
        <v>0</v>
      </c>
      <c r="H2764" t="b">
        <f>IF('Input and Summary Results'!$J$4="yes",'Data Transformation'!F2764,'Data Transformation'!D2764)</f>
        <v>0</v>
      </c>
      <c r="I2764" t="str">
        <f t="shared" si="160"/>
        <v/>
      </c>
    </row>
    <row r="2765" spans="2:9" x14ac:dyDescent="0.55000000000000004">
      <c r="B2765" t="b">
        <f>IF('Input and Summary Results'!D2347=0,FALSE,'Input and Summary Results'!$B2347)</f>
        <v>0</v>
      </c>
      <c r="C2765" t="b">
        <f>IF(OR(B2765=0,'Input and Summary Results'!D2347=0,'Input and Summary Results'!D2347=""),FALSE,'Input and Summary Results'!$D2347)</f>
        <v>0</v>
      </c>
      <c r="D2765" t="b">
        <f>IF(OR(B2765=0,'Input and Summary Results'!E2347=0),FALSE,'Input and Summary Results'!$E2347)</f>
        <v>0</v>
      </c>
      <c r="E2765" t="b">
        <f t="shared" si="158"/>
        <v>0</v>
      </c>
      <c r="F2765" t="b">
        <f t="shared" si="159"/>
        <v>0</v>
      </c>
      <c r="G2765" t="b">
        <f>IF('Input and Summary Results'!$J$4="yes",IF(C2765=FALSE,FALSE,IF('Data Transformation'!E2765&lt;$R$10,E2765,$R$10)),IF(C2765=FALSE,FALSE,IF(C2765&lt;$R$10,C2765,$R$10)))</f>
        <v>0</v>
      </c>
      <c r="H2765" t="b">
        <f>IF('Input and Summary Results'!$J$4="yes",'Data Transformation'!F2765,'Data Transformation'!D2765)</f>
        <v>0</v>
      </c>
      <c r="I2765" t="str">
        <f t="shared" si="160"/>
        <v/>
      </c>
    </row>
    <row r="2766" spans="2:9" x14ac:dyDescent="0.55000000000000004">
      <c r="B2766" t="b">
        <f>IF('Input and Summary Results'!D2348=0,FALSE,'Input and Summary Results'!$B2348)</f>
        <v>0</v>
      </c>
      <c r="C2766" t="b">
        <f>IF(OR(B2766=0,'Input and Summary Results'!D2348=0,'Input and Summary Results'!D2348=""),FALSE,'Input and Summary Results'!$D2348)</f>
        <v>0</v>
      </c>
      <c r="D2766" t="b">
        <f>IF(OR(B2766=0,'Input and Summary Results'!E2348=0),FALSE,'Input and Summary Results'!$E2348)</f>
        <v>0</v>
      </c>
      <c r="E2766" t="b">
        <f t="shared" si="158"/>
        <v>0</v>
      </c>
      <c r="F2766" t="b">
        <f t="shared" si="159"/>
        <v>0</v>
      </c>
      <c r="G2766" t="b">
        <f>IF('Input and Summary Results'!$J$4="yes",IF(C2766=FALSE,FALSE,IF('Data Transformation'!E2766&lt;$R$10,E2766,$R$10)),IF(C2766=FALSE,FALSE,IF(C2766&lt;$R$10,C2766,$R$10)))</f>
        <v>0</v>
      </c>
      <c r="H2766" t="b">
        <f>IF('Input and Summary Results'!$J$4="yes",'Data Transformation'!F2766,'Data Transformation'!D2766)</f>
        <v>0</v>
      </c>
      <c r="I2766" t="str">
        <f t="shared" si="160"/>
        <v/>
      </c>
    </row>
    <row r="2767" spans="2:9" x14ac:dyDescent="0.55000000000000004">
      <c r="B2767" t="b">
        <f>IF('Input and Summary Results'!D2349=0,FALSE,'Input and Summary Results'!$B2349)</f>
        <v>0</v>
      </c>
      <c r="C2767" t="b">
        <f>IF(OR(B2767=0,'Input and Summary Results'!D2349=0,'Input and Summary Results'!D2349=""),FALSE,'Input and Summary Results'!$D2349)</f>
        <v>0</v>
      </c>
      <c r="D2767" t="b">
        <f>IF(OR(B2767=0,'Input and Summary Results'!E2349=0),FALSE,'Input and Summary Results'!$E2349)</f>
        <v>0</v>
      </c>
      <c r="E2767" t="b">
        <f t="shared" si="158"/>
        <v>0</v>
      </c>
      <c r="F2767" t="b">
        <f t="shared" si="159"/>
        <v>0</v>
      </c>
      <c r="G2767" t="b">
        <f>IF('Input and Summary Results'!$J$4="yes",IF(C2767=FALSE,FALSE,IF('Data Transformation'!E2767&lt;$R$10,E2767,$R$10)),IF(C2767=FALSE,FALSE,IF(C2767&lt;$R$10,C2767,$R$10)))</f>
        <v>0</v>
      </c>
      <c r="H2767" t="b">
        <f>IF('Input and Summary Results'!$J$4="yes",'Data Transformation'!F2767,'Data Transformation'!D2767)</f>
        <v>0</v>
      </c>
      <c r="I2767" t="str">
        <f t="shared" si="160"/>
        <v/>
      </c>
    </row>
    <row r="2768" spans="2:9" x14ac:dyDescent="0.55000000000000004">
      <c r="B2768" t="b">
        <f>IF('Input and Summary Results'!D2350=0,FALSE,'Input and Summary Results'!$B2350)</f>
        <v>0</v>
      </c>
      <c r="C2768" t="b">
        <f>IF(OR(B2768=0,'Input and Summary Results'!D2350=0,'Input and Summary Results'!D2350=""),FALSE,'Input and Summary Results'!$D2350)</f>
        <v>0</v>
      </c>
      <c r="D2768" t="b">
        <f>IF(OR(B2768=0,'Input and Summary Results'!E2350=0),FALSE,'Input and Summary Results'!$E2350)</f>
        <v>0</v>
      </c>
      <c r="E2768" t="b">
        <f t="shared" si="158"/>
        <v>0</v>
      </c>
      <c r="F2768" t="b">
        <f t="shared" si="159"/>
        <v>0</v>
      </c>
      <c r="G2768" t="b">
        <f>IF('Input and Summary Results'!$J$4="yes",IF(C2768=FALSE,FALSE,IF('Data Transformation'!E2768&lt;$R$10,E2768,$R$10)),IF(C2768=FALSE,FALSE,IF(C2768&lt;$R$10,C2768,$R$10)))</f>
        <v>0</v>
      </c>
      <c r="H2768" t="b">
        <f>IF('Input and Summary Results'!$J$4="yes",'Data Transformation'!F2768,'Data Transformation'!D2768)</f>
        <v>0</v>
      </c>
      <c r="I2768" t="str">
        <f t="shared" si="160"/>
        <v/>
      </c>
    </row>
    <row r="2769" spans="2:9" x14ac:dyDescent="0.55000000000000004">
      <c r="B2769" t="b">
        <f>IF('Input and Summary Results'!D2351=0,FALSE,'Input and Summary Results'!$B2351)</f>
        <v>0</v>
      </c>
      <c r="C2769" t="b">
        <f>IF(OR(B2769=0,'Input and Summary Results'!D2351=0,'Input and Summary Results'!D2351=""),FALSE,'Input and Summary Results'!$D2351)</f>
        <v>0</v>
      </c>
      <c r="D2769" t="b">
        <f>IF(OR(B2769=0,'Input and Summary Results'!E2351=0),FALSE,'Input and Summary Results'!$E2351)</f>
        <v>0</v>
      </c>
      <c r="E2769" t="b">
        <f t="shared" si="158"/>
        <v>0</v>
      </c>
      <c r="F2769" t="b">
        <f t="shared" si="159"/>
        <v>0</v>
      </c>
      <c r="G2769" t="b">
        <f>IF('Input and Summary Results'!$J$4="yes",IF(C2769=FALSE,FALSE,IF('Data Transformation'!E2769&lt;$R$10,E2769,$R$10)),IF(C2769=FALSE,FALSE,IF(C2769&lt;$R$10,C2769,$R$10)))</f>
        <v>0</v>
      </c>
      <c r="H2769" t="b">
        <f>IF('Input and Summary Results'!$J$4="yes",'Data Transformation'!F2769,'Data Transformation'!D2769)</f>
        <v>0</v>
      </c>
      <c r="I2769" t="str">
        <f t="shared" si="160"/>
        <v/>
      </c>
    </row>
    <row r="2770" spans="2:9" x14ac:dyDescent="0.55000000000000004">
      <c r="B2770" t="b">
        <f>IF('Input and Summary Results'!D2352=0,FALSE,'Input and Summary Results'!$B2352)</f>
        <v>0</v>
      </c>
      <c r="C2770" t="b">
        <f>IF(OR(B2770=0,'Input and Summary Results'!D2352=0,'Input and Summary Results'!D2352=""),FALSE,'Input and Summary Results'!$D2352)</f>
        <v>0</v>
      </c>
      <c r="D2770" t="b">
        <f>IF(OR(B2770=0,'Input and Summary Results'!E2352=0),FALSE,'Input and Summary Results'!$E2352)</f>
        <v>0</v>
      </c>
      <c r="E2770" t="b">
        <f t="shared" si="158"/>
        <v>0</v>
      </c>
      <c r="F2770" t="b">
        <f t="shared" si="159"/>
        <v>0</v>
      </c>
      <c r="G2770" t="b">
        <f>IF('Input and Summary Results'!$J$4="yes",IF(C2770=FALSE,FALSE,IF('Data Transformation'!E2770&lt;$R$10,E2770,$R$10)),IF(C2770=FALSE,FALSE,IF(C2770&lt;$R$10,C2770,$R$10)))</f>
        <v>0</v>
      </c>
      <c r="H2770" t="b">
        <f>IF('Input and Summary Results'!$J$4="yes",'Data Transformation'!F2770,'Data Transformation'!D2770)</f>
        <v>0</v>
      </c>
      <c r="I2770" t="str">
        <f t="shared" si="160"/>
        <v/>
      </c>
    </row>
    <row r="2771" spans="2:9" x14ac:dyDescent="0.55000000000000004">
      <c r="B2771" t="b">
        <f>IF('Input and Summary Results'!D2353=0,FALSE,'Input and Summary Results'!$B2353)</f>
        <v>0</v>
      </c>
      <c r="C2771" t="b">
        <f>IF(OR(B2771=0,'Input and Summary Results'!D2353=0,'Input and Summary Results'!D2353=""),FALSE,'Input and Summary Results'!$D2353)</f>
        <v>0</v>
      </c>
      <c r="D2771" t="b">
        <f>IF(OR(B2771=0,'Input and Summary Results'!E2353=0),FALSE,'Input and Summary Results'!$E2353)</f>
        <v>0</v>
      </c>
      <c r="E2771" t="b">
        <f t="shared" si="158"/>
        <v>0</v>
      </c>
      <c r="F2771" t="b">
        <f t="shared" si="159"/>
        <v>0</v>
      </c>
      <c r="G2771" t="b">
        <f>IF('Input and Summary Results'!$J$4="yes",IF(C2771=FALSE,FALSE,IF('Data Transformation'!E2771&lt;$R$10,E2771,$R$10)),IF(C2771=FALSE,FALSE,IF(C2771&lt;$R$10,C2771,$R$10)))</f>
        <v>0</v>
      </c>
      <c r="H2771" t="b">
        <f>IF('Input and Summary Results'!$J$4="yes",'Data Transformation'!F2771,'Data Transformation'!D2771)</f>
        <v>0</v>
      </c>
      <c r="I2771" t="str">
        <f t="shared" si="160"/>
        <v/>
      </c>
    </row>
    <row r="2772" spans="2:9" x14ac:dyDescent="0.55000000000000004">
      <c r="B2772" t="b">
        <f>IF('Input and Summary Results'!D2354=0,FALSE,'Input and Summary Results'!$B2354)</f>
        <v>0</v>
      </c>
      <c r="C2772" t="b">
        <f>IF(OR(B2772=0,'Input and Summary Results'!D2354=0,'Input and Summary Results'!D2354=""),FALSE,'Input and Summary Results'!$D2354)</f>
        <v>0</v>
      </c>
      <c r="D2772" t="b">
        <f>IF(OR(B2772=0,'Input and Summary Results'!E2354=0),FALSE,'Input and Summary Results'!$E2354)</f>
        <v>0</v>
      </c>
      <c r="E2772" t="b">
        <f t="shared" si="158"/>
        <v>0</v>
      </c>
      <c r="F2772" t="b">
        <f t="shared" si="159"/>
        <v>0</v>
      </c>
      <c r="G2772" t="b">
        <f>IF('Input and Summary Results'!$J$4="yes",IF(C2772=FALSE,FALSE,IF('Data Transformation'!E2772&lt;$R$10,E2772,$R$10)),IF(C2772=FALSE,FALSE,IF(C2772&lt;$R$10,C2772,$R$10)))</f>
        <v>0</v>
      </c>
      <c r="H2772" t="b">
        <f>IF('Input and Summary Results'!$J$4="yes",'Data Transformation'!F2772,'Data Transformation'!D2772)</f>
        <v>0</v>
      </c>
      <c r="I2772" t="str">
        <f t="shared" si="160"/>
        <v/>
      </c>
    </row>
    <row r="2773" spans="2:9" x14ac:dyDescent="0.55000000000000004">
      <c r="B2773" t="b">
        <f>IF('Input and Summary Results'!D2355=0,FALSE,'Input and Summary Results'!$B2355)</f>
        <v>0</v>
      </c>
      <c r="C2773" t="b">
        <f>IF(OR(B2773=0,'Input and Summary Results'!D2355=0,'Input and Summary Results'!D2355=""),FALSE,'Input and Summary Results'!$D2355)</f>
        <v>0</v>
      </c>
      <c r="D2773" t="b">
        <f>IF(OR(B2773=0,'Input and Summary Results'!E2355=0),FALSE,'Input and Summary Results'!$E2355)</f>
        <v>0</v>
      </c>
      <c r="E2773" t="b">
        <f t="shared" si="158"/>
        <v>0</v>
      </c>
      <c r="F2773" t="b">
        <f t="shared" si="159"/>
        <v>0</v>
      </c>
      <c r="G2773" t="b">
        <f>IF('Input and Summary Results'!$J$4="yes",IF(C2773=FALSE,FALSE,IF('Data Transformation'!E2773&lt;$R$10,E2773,$R$10)),IF(C2773=FALSE,FALSE,IF(C2773&lt;$R$10,C2773,$R$10)))</f>
        <v>0</v>
      </c>
      <c r="H2773" t="b">
        <f>IF('Input and Summary Results'!$J$4="yes",'Data Transformation'!F2773,'Data Transformation'!D2773)</f>
        <v>0</v>
      </c>
      <c r="I2773" t="str">
        <f t="shared" si="160"/>
        <v/>
      </c>
    </row>
    <row r="2774" spans="2:9" x14ac:dyDescent="0.55000000000000004">
      <c r="B2774" t="b">
        <f>IF('Input and Summary Results'!D2356=0,FALSE,'Input and Summary Results'!$B2356)</f>
        <v>0</v>
      </c>
      <c r="C2774" t="b">
        <f>IF(OR(B2774=0,'Input and Summary Results'!D2356=0,'Input and Summary Results'!D2356=""),FALSE,'Input and Summary Results'!$D2356)</f>
        <v>0</v>
      </c>
      <c r="D2774" t="b">
        <f>IF(OR(B2774=0,'Input and Summary Results'!E2356=0),FALSE,'Input and Summary Results'!$E2356)</f>
        <v>0</v>
      </c>
      <c r="E2774" t="b">
        <f t="shared" si="158"/>
        <v>0</v>
      </c>
      <c r="F2774" t="b">
        <f t="shared" si="159"/>
        <v>0</v>
      </c>
      <c r="G2774" t="b">
        <f>IF('Input and Summary Results'!$J$4="yes",IF(C2774=FALSE,FALSE,IF('Data Transformation'!E2774&lt;$R$10,E2774,$R$10)),IF(C2774=FALSE,FALSE,IF(C2774&lt;$R$10,C2774,$R$10)))</f>
        <v>0</v>
      </c>
      <c r="H2774" t="b">
        <f>IF('Input and Summary Results'!$J$4="yes",'Data Transformation'!F2774,'Data Transformation'!D2774)</f>
        <v>0</v>
      </c>
      <c r="I2774" t="str">
        <f t="shared" si="160"/>
        <v/>
      </c>
    </row>
    <row r="2775" spans="2:9" x14ac:dyDescent="0.55000000000000004">
      <c r="B2775" t="b">
        <f>IF('Input and Summary Results'!D2357=0,FALSE,'Input and Summary Results'!$B2357)</f>
        <v>0</v>
      </c>
      <c r="C2775" t="b">
        <f>IF(OR(B2775=0,'Input and Summary Results'!D2357=0,'Input and Summary Results'!D2357=""),FALSE,'Input and Summary Results'!$D2357)</f>
        <v>0</v>
      </c>
      <c r="D2775" t="b">
        <f>IF(OR(B2775=0,'Input and Summary Results'!E2357=0),FALSE,'Input and Summary Results'!$E2357)</f>
        <v>0</v>
      </c>
      <c r="E2775" t="b">
        <f t="shared" si="158"/>
        <v>0</v>
      </c>
      <c r="F2775" t="b">
        <f t="shared" si="159"/>
        <v>0</v>
      </c>
      <c r="G2775" t="b">
        <f>IF('Input and Summary Results'!$J$4="yes",IF(C2775=FALSE,FALSE,IF('Data Transformation'!E2775&lt;$R$10,E2775,$R$10)),IF(C2775=FALSE,FALSE,IF(C2775&lt;$R$10,C2775,$R$10)))</f>
        <v>0</v>
      </c>
      <c r="H2775" t="b">
        <f>IF('Input and Summary Results'!$J$4="yes",'Data Transformation'!F2775,'Data Transformation'!D2775)</f>
        <v>0</v>
      </c>
      <c r="I2775" t="str">
        <f t="shared" si="160"/>
        <v/>
      </c>
    </row>
    <row r="2776" spans="2:9" x14ac:dyDescent="0.55000000000000004">
      <c r="B2776" t="b">
        <f>IF('Input and Summary Results'!D2358=0,FALSE,'Input and Summary Results'!$B2358)</f>
        <v>0</v>
      </c>
      <c r="C2776" t="b">
        <f>IF(OR(B2776=0,'Input and Summary Results'!D2358=0,'Input and Summary Results'!D2358=""),FALSE,'Input and Summary Results'!$D2358)</f>
        <v>0</v>
      </c>
      <c r="D2776" t="b">
        <f>IF(OR(B2776=0,'Input and Summary Results'!E2358=0),FALSE,'Input and Summary Results'!$E2358)</f>
        <v>0</v>
      </c>
      <c r="E2776" t="b">
        <f t="shared" si="158"/>
        <v>0</v>
      </c>
      <c r="F2776" t="b">
        <f t="shared" si="159"/>
        <v>0</v>
      </c>
      <c r="G2776" t="b">
        <f>IF('Input and Summary Results'!$J$4="yes",IF(C2776=FALSE,FALSE,IF('Data Transformation'!E2776&lt;$R$10,E2776,$R$10)),IF(C2776=FALSE,FALSE,IF(C2776&lt;$R$10,C2776,$R$10)))</f>
        <v>0</v>
      </c>
      <c r="H2776" t="b">
        <f>IF('Input and Summary Results'!$J$4="yes",'Data Transformation'!F2776,'Data Transformation'!D2776)</f>
        <v>0</v>
      </c>
      <c r="I2776" t="str">
        <f t="shared" si="160"/>
        <v/>
      </c>
    </row>
    <row r="2777" spans="2:9" x14ac:dyDescent="0.55000000000000004">
      <c r="B2777" t="b">
        <f>IF('Input and Summary Results'!D2359=0,FALSE,'Input and Summary Results'!$B2359)</f>
        <v>0</v>
      </c>
      <c r="C2777" t="b">
        <f>IF(OR(B2777=0,'Input and Summary Results'!D2359=0,'Input and Summary Results'!D2359=""),FALSE,'Input and Summary Results'!$D2359)</f>
        <v>0</v>
      </c>
      <c r="D2777" t="b">
        <f>IF(OR(B2777=0,'Input and Summary Results'!E2359=0),FALSE,'Input and Summary Results'!$E2359)</f>
        <v>0</v>
      </c>
      <c r="E2777" t="b">
        <f t="shared" si="158"/>
        <v>0</v>
      </c>
      <c r="F2777" t="b">
        <f t="shared" si="159"/>
        <v>0</v>
      </c>
      <c r="G2777" t="b">
        <f>IF('Input and Summary Results'!$J$4="yes",IF(C2777=FALSE,FALSE,IF('Data Transformation'!E2777&lt;$R$10,E2777,$R$10)),IF(C2777=FALSE,FALSE,IF(C2777&lt;$R$10,C2777,$R$10)))</f>
        <v>0</v>
      </c>
      <c r="H2777" t="b">
        <f>IF('Input and Summary Results'!$J$4="yes",'Data Transformation'!F2777,'Data Transformation'!D2777)</f>
        <v>0</v>
      </c>
      <c r="I2777" t="str">
        <f t="shared" si="160"/>
        <v/>
      </c>
    </row>
    <row r="2778" spans="2:9" x14ac:dyDescent="0.55000000000000004">
      <c r="B2778" t="b">
        <f>IF('Input and Summary Results'!D2360=0,FALSE,'Input and Summary Results'!$B2360)</f>
        <v>0</v>
      </c>
      <c r="C2778" t="b">
        <f>IF(OR(B2778=0,'Input and Summary Results'!D2360=0,'Input and Summary Results'!D2360=""),FALSE,'Input and Summary Results'!$D2360)</f>
        <v>0</v>
      </c>
      <c r="D2778" t="b">
        <f>IF(OR(B2778=0,'Input and Summary Results'!E2360=0),FALSE,'Input and Summary Results'!$E2360)</f>
        <v>0</v>
      </c>
      <c r="E2778" t="b">
        <f t="shared" si="158"/>
        <v>0</v>
      </c>
      <c r="F2778" t="b">
        <f t="shared" si="159"/>
        <v>0</v>
      </c>
      <c r="G2778" t="b">
        <f>IF('Input and Summary Results'!$J$4="yes",IF(C2778=FALSE,FALSE,IF('Data Transformation'!E2778&lt;$R$10,E2778,$R$10)),IF(C2778=FALSE,FALSE,IF(C2778&lt;$R$10,C2778,$R$10)))</f>
        <v>0</v>
      </c>
      <c r="H2778" t="b">
        <f>IF('Input and Summary Results'!$J$4="yes",'Data Transformation'!F2778,'Data Transformation'!D2778)</f>
        <v>0</v>
      </c>
      <c r="I2778" t="str">
        <f t="shared" si="160"/>
        <v/>
      </c>
    </row>
    <row r="2779" spans="2:9" x14ac:dyDescent="0.55000000000000004">
      <c r="B2779" t="b">
        <f>IF('Input and Summary Results'!D2361=0,FALSE,'Input and Summary Results'!$B2361)</f>
        <v>0</v>
      </c>
      <c r="C2779" t="b">
        <f>IF(OR(B2779=0,'Input and Summary Results'!D2361=0,'Input and Summary Results'!D2361=""),FALSE,'Input and Summary Results'!$D2361)</f>
        <v>0</v>
      </c>
      <c r="D2779" t="b">
        <f>IF(OR(B2779=0,'Input and Summary Results'!E2361=0),FALSE,'Input and Summary Results'!$E2361)</f>
        <v>0</v>
      </c>
      <c r="E2779" t="b">
        <f t="shared" si="158"/>
        <v>0</v>
      </c>
      <c r="F2779" t="b">
        <f t="shared" si="159"/>
        <v>0</v>
      </c>
      <c r="G2779" t="b">
        <f>IF('Input and Summary Results'!$J$4="yes",IF(C2779=FALSE,FALSE,IF('Data Transformation'!E2779&lt;$R$10,E2779,$R$10)),IF(C2779=FALSE,FALSE,IF(C2779&lt;$R$10,C2779,$R$10)))</f>
        <v>0</v>
      </c>
      <c r="H2779" t="b">
        <f>IF('Input and Summary Results'!$J$4="yes",'Data Transformation'!F2779,'Data Transformation'!D2779)</f>
        <v>0</v>
      </c>
      <c r="I2779" t="str">
        <f t="shared" si="160"/>
        <v/>
      </c>
    </row>
    <row r="2780" spans="2:9" x14ac:dyDescent="0.55000000000000004">
      <c r="B2780" t="b">
        <f>IF('Input and Summary Results'!D2362=0,FALSE,'Input and Summary Results'!$B2362)</f>
        <v>0</v>
      </c>
      <c r="C2780" t="b">
        <f>IF(OR(B2780=0,'Input and Summary Results'!D2362=0,'Input and Summary Results'!D2362=""),FALSE,'Input and Summary Results'!$D2362)</f>
        <v>0</v>
      </c>
      <c r="D2780" t="b">
        <f>IF(OR(B2780=0,'Input and Summary Results'!E2362=0),FALSE,'Input and Summary Results'!$E2362)</f>
        <v>0</v>
      </c>
      <c r="E2780" t="b">
        <f t="shared" si="158"/>
        <v>0</v>
      </c>
      <c r="F2780" t="b">
        <f t="shared" si="159"/>
        <v>0</v>
      </c>
      <c r="G2780" t="b">
        <f>IF('Input and Summary Results'!$J$4="yes",IF(C2780=FALSE,FALSE,IF('Data Transformation'!E2780&lt;$R$10,E2780,$R$10)),IF(C2780=FALSE,FALSE,IF(C2780&lt;$R$10,C2780,$R$10)))</f>
        <v>0</v>
      </c>
      <c r="H2780" t="b">
        <f>IF('Input and Summary Results'!$J$4="yes",'Data Transformation'!F2780,'Data Transformation'!D2780)</f>
        <v>0</v>
      </c>
      <c r="I2780" t="str">
        <f t="shared" si="160"/>
        <v/>
      </c>
    </row>
    <row r="2781" spans="2:9" x14ac:dyDescent="0.55000000000000004">
      <c r="B2781" t="b">
        <f>IF('Input and Summary Results'!D2363=0,FALSE,'Input and Summary Results'!$B2363)</f>
        <v>0</v>
      </c>
      <c r="C2781" t="b">
        <f>IF(OR(B2781=0,'Input and Summary Results'!D2363=0,'Input and Summary Results'!D2363=""),FALSE,'Input and Summary Results'!$D2363)</f>
        <v>0</v>
      </c>
      <c r="D2781" t="b">
        <f>IF(OR(B2781=0,'Input and Summary Results'!E2363=0),FALSE,'Input and Summary Results'!$E2363)</f>
        <v>0</v>
      </c>
      <c r="E2781" t="b">
        <f t="shared" si="158"/>
        <v>0</v>
      </c>
      <c r="F2781" t="b">
        <f t="shared" si="159"/>
        <v>0</v>
      </c>
      <c r="G2781" t="b">
        <f>IF('Input and Summary Results'!$J$4="yes",IF(C2781=FALSE,FALSE,IF('Data Transformation'!E2781&lt;$R$10,E2781,$R$10)),IF(C2781=FALSE,FALSE,IF(C2781&lt;$R$10,C2781,$R$10)))</f>
        <v>0</v>
      </c>
      <c r="H2781" t="b">
        <f>IF('Input and Summary Results'!$J$4="yes",'Data Transformation'!F2781,'Data Transformation'!D2781)</f>
        <v>0</v>
      </c>
      <c r="I2781" t="str">
        <f t="shared" si="160"/>
        <v/>
      </c>
    </row>
    <row r="2782" spans="2:9" x14ac:dyDescent="0.55000000000000004">
      <c r="B2782" t="b">
        <f>IF('Input and Summary Results'!D2364=0,FALSE,'Input and Summary Results'!$B2364)</f>
        <v>0</v>
      </c>
      <c r="C2782" t="b">
        <f>IF(OR(B2782=0,'Input and Summary Results'!D2364=0,'Input and Summary Results'!D2364=""),FALSE,'Input and Summary Results'!$D2364)</f>
        <v>0</v>
      </c>
      <c r="D2782" t="b">
        <f>IF(OR(B2782=0,'Input and Summary Results'!E2364=0),FALSE,'Input and Summary Results'!$E2364)</f>
        <v>0</v>
      </c>
      <c r="E2782" t="b">
        <f t="shared" si="158"/>
        <v>0</v>
      </c>
      <c r="F2782" t="b">
        <f t="shared" si="159"/>
        <v>0</v>
      </c>
      <c r="G2782" t="b">
        <f>IF('Input and Summary Results'!$J$4="yes",IF(C2782=FALSE,FALSE,IF('Data Transformation'!E2782&lt;$R$10,E2782,$R$10)),IF(C2782=FALSE,FALSE,IF(C2782&lt;$R$10,C2782,$R$10)))</f>
        <v>0</v>
      </c>
      <c r="H2782" t="b">
        <f>IF('Input and Summary Results'!$J$4="yes",'Data Transformation'!F2782,'Data Transformation'!D2782)</f>
        <v>0</v>
      </c>
      <c r="I2782" t="str">
        <f t="shared" si="160"/>
        <v/>
      </c>
    </row>
    <row r="2783" spans="2:9" x14ac:dyDescent="0.55000000000000004">
      <c r="B2783" t="b">
        <f>IF('Input and Summary Results'!D2365=0,FALSE,'Input and Summary Results'!$B2365)</f>
        <v>0</v>
      </c>
      <c r="C2783" t="b">
        <f>IF(OR(B2783=0,'Input and Summary Results'!D2365=0,'Input and Summary Results'!D2365=""),FALSE,'Input and Summary Results'!$D2365)</f>
        <v>0</v>
      </c>
      <c r="D2783" t="b">
        <f>IF(OR(B2783=0,'Input and Summary Results'!E2365=0),FALSE,'Input and Summary Results'!$E2365)</f>
        <v>0</v>
      </c>
      <c r="E2783" t="b">
        <f t="shared" si="158"/>
        <v>0</v>
      </c>
      <c r="F2783" t="b">
        <f t="shared" si="159"/>
        <v>0</v>
      </c>
      <c r="G2783" t="b">
        <f>IF('Input and Summary Results'!$J$4="yes",IF(C2783=FALSE,FALSE,IF('Data Transformation'!E2783&lt;$R$10,E2783,$R$10)),IF(C2783=FALSE,FALSE,IF(C2783&lt;$R$10,C2783,$R$10)))</f>
        <v>0</v>
      </c>
      <c r="H2783" t="b">
        <f>IF('Input and Summary Results'!$J$4="yes",'Data Transformation'!F2783,'Data Transformation'!D2783)</f>
        <v>0</v>
      </c>
      <c r="I2783" t="str">
        <f t="shared" si="160"/>
        <v/>
      </c>
    </row>
    <row r="2784" spans="2:9" x14ac:dyDescent="0.55000000000000004">
      <c r="B2784" t="b">
        <f>IF('Input and Summary Results'!D2366=0,FALSE,'Input and Summary Results'!$B2366)</f>
        <v>0</v>
      </c>
      <c r="C2784" t="b">
        <f>IF(OR(B2784=0,'Input and Summary Results'!D2366=0,'Input and Summary Results'!D2366=""),FALSE,'Input and Summary Results'!$D2366)</f>
        <v>0</v>
      </c>
      <c r="D2784" t="b">
        <f>IF(OR(B2784=0,'Input and Summary Results'!E2366=0),FALSE,'Input and Summary Results'!$E2366)</f>
        <v>0</v>
      </c>
      <c r="E2784" t="b">
        <f t="shared" si="158"/>
        <v>0</v>
      </c>
      <c r="F2784" t="b">
        <f t="shared" si="159"/>
        <v>0</v>
      </c>
      <c r="G2784" t="b">
        <f>IF('Input and Summary Results'!$J$4="yes",IF(C2784=FALSE,FALSE,IF('Data Transformation'!E2784&lt;$R$10,E2784,$R$10)),IF(C2784=FALSE,FALSE,IF(C2784&lt;$R$10,C2784,$R$10)))</f>
        <v>0</v>
      </c>
      <c r="H2784" t="b">
        <f>IF('Input and Summary Results'!$J$4="yes",'Data Transformation'!F2784,'Data Transformation'!D2784)</f>
        <v>0</v>
      </c>
      <c r="I2784" t="str">
        <f t="shared" si="160"/>
        <v/>
      </c>
    </row>
    <row r="2785" spans="2:9" x14ac:dyDescent="0.55000000000000004">
      <c r="B2785" t="b">
        <f>IF('Input and Summary Results'!D2367=0,FALSE,'Input and Summary Results'!$B2367)</f>
        <v>0</v>
      </c>
      <c r="C2785" t="b">
        <f>IF(OR(B2785=0,'Input and Summary Results'!D2367=0,'Input and Summary Results'!D2367=""),FALSE,'Input and Summary Results'!$D2367)</f>
        <v>0</v>
      </c>
      <c r="D2785" t="b">
        <f>IF(OR(B2785=0,'Input and Summary Results'!E2367=0),FALSE,'Input and Summary Results'!$E2367)</f>
        <v>0</v>
      </c>
      <c r="E2785" t="b">
        <f t="shared" si="158"/>
        <v>0</v>
      </c>
      <c r="F2785" t="b">
        <f t="shared" si="159"/>
        <v>0</v>
      </c>
      <c r="G2785" t="b">
        <f>IF('Input and Summary Results'!$J$4="yes",IF(C2785=FALSE,FALSE,IF('Data Transformation'!E2785&lt;$R$10,E2785,$R$10)),IF(C2785=FALSE,FALSE,IF(C2785&lt;$R$10,C2785,$R$10)))</f>
        <v>0</v>
      </c>
      <c r="H2785" t="b">
        <f>IF('Input and Summary Results'!$J$4="yes",'Data Transformation'!F2785,'Data Transformation'!D2785)</f>
        <v>0</v>
      </c>
      <c r="I2785" t="str">
        <f t="shared" si="160"/>
        <v/>
      </c>
    </row>
    <row r="2786" spans="2:9" x14ac:dyDescent="0.55000000000000004">
      <c r="B2786" t="b">
        <f>IF('Input and Summary Results'!D2368=0,FALSE,'Input and Summary Results'!$B2368)</f>
        <v>0</v>
      </c>
      <c r="C2786" t="b">
        <f>IF(OR(B2786=0,'Input and Summary Results'!D2368=0,'Input and Summary Results'!D2368=""),FALSE,'Input and Summary Results'!$D2368)</f>
        <v>0</v>
      </c>
      <c r="D2786" t="b">
        <f>IF(OR(B2786=0,'Input and Summary Results'!E2368=0),FALSE,'Input and Summary Results'!$E2368)</f>
        <v>0</v>
      </c>
      <c r="E2786" t="b">
        <f t="shared" si="158"/>
        <v>0</v>
      </c>
      <c r="F2786" t="b">
        <f t="shared" si="159"/>
        <v>0</v>
      </c>
      <c r="G2786" t="b">
        <f>IF('Input and Summary Results'!$J$4="yes",IF(C2786=FALSE,FALSE,IF('Data Transformation'!E2786&lt;$R$10,E2786,$R$10)),IF(C2786=FALSE,FALSE,IF(C2786&lt;$R$10,C2786,$R$10)))</f>
        <v>0</v>
      </c>
      <c r="H2786" t="b">
        <f>IF('Input and Summary Results'!$J$4="yes",'Data Transformation'!F2786,'Data Transformation'!D2786)</f>
        <v>0</v>
      </c>
      <c r="I2786" t="str">
        <f t="shared" si="160"/>
        <v/>
      </c>
    </row>
    <row r="2787" spans="2:9" x14ac:dyDescent="0.55000000000000004">
      <c r="B2787" t="b">
        <f>IF('Input and Summary Results'!D2369=0,FALSE,'Input and Summary Results'!$B2369)</f>
        <v>0</v>
      </c>
      <c r="C2787" t="b">
        <f>IF(OR(B2787=0,'Input and Summary Results'!D2369=0,'Input and Summary Results'!D2369=""),FALSE,'Input and Summary Results'!$D2369)</f>
        <v>0</v>
      </c>
      <c r="D2787" t="b">
        <f>IF(OR(B2787=0,'Input and Summary Results'!E2369=0),FALSE,'Input and Summary Results'!$E2369)</f>
        <v>0</v>
      </c>
      <c r="E2787" t="b">
        <f t="shared" si="158"/>
        <v>0</v>
      </c>
      <c r="F2787" t="b">
        <f t="shared" si="159"/>
        <v>0</v>
      </c>
      <c r="G2787" t="b">
        <f>IF('Input and Summary Results'!$J$4="yes",IF(C2787=FALSE,FALSE,IF('Data Transformation'!E2787&lt;$R$10,E2787,$R$10)),IF(C2787=FALSE,FALSE,IF(C2787&lt;$R$10,C2787,$R$10)))</f>
        <v>0</v>
      </c>
      <c r="H2787" t="b">
        <f>IF('Input and Summary Results'!$J$4="yes",'Data Transformation'!F2787,'Data Transformation'!D2787)</f>
        <v>0</v>
      </c>
      <c r="I2787" t="str">
        <f t="shared" si="160"/>
        <v/>
      </c>
    </row>
    <row r="2788" spans="2:9" x14ac:dyDescent="0.55000000000000004">
      <c r="B2788" t="b">
        <f>IF('Input and Summary Results'!D2370=0,FALSE,'Input and Summary Results'!$B2370)</f>
        <v>0</v>
      </c>
      <c r="C2788" t="b">
        <f>IF(OR(B2788=0,'Input and Summary Results'!D2370=0,'Input and Summary Results'!D2370=""),FALSE,'Input and Summary Results'!$D2370)</f>
        <v>0</v>
      </c>
      <c r="D2788" t="b">
        <f>IF(OR(B2788=0,'Input and Summary Results'!E2370=0),FALSE,'Input and Summary Results'!$E2370)</f>
        <v>0</v>
      </c>
      <c r="E2788" t="b">
        <f t="shared" si="158"/>
        <v>0</v>
      </c>
      <c r="F2788" t="b">
        <f t="shared" si="159"/>
        <v>0</v>
      </c>
      <c r="G2788" t="b">
        <f>IF('Input and Summary Results'!$J$4="yes",IF(C2788=FALSE,FALSE,IF('Data Transformation'!E2788&lt;$R$10,E2788,$R$10)),IF(C2788=FALSE,FALSE,IF(C2788&lt;$R$10,C2788,$R$10)))</f>
        <v>0</v>
      </c>
      <c r="H2788" t="b">
        <f>IF('Input and Summary Results'!$J$4="yes",'Data Transformation'!F2788,'Data Transformation'!D2788)</f>
        <v>0</v>
      </c>
      <c r="I2788" t="str">
        <f t="shared" si="160"/>
        <v/>
      </c>
    </row>
    <row r="2789" spans="2:9" x14ac:dyDescent="0.55000000000000004">
      <c r="B2789" t="b">
        <f>IF('Input and Summary Results'!D2371=0,FALSE,'Input and Summary Results'!$B2371)</f>
        <v>0</v>
      </c>
      <c r="C2789" t="b">
        <f>IF(OR(B2789=0,'Input and Summary Results'!D2371=0,'Input and Summary Results'!D2371=""),FALSE,'Input and Summary Results'!$D2371)</f>
        <v>0</v>
      </c>
      <c r="D2789" t="b">
        <f>IF(OR(B2789=0,'Input and Summary Results'!E2371=0),FALSE,'Input and Summary Results'!$E2371)</f>
        <v>0</v>
      </c>
      <c r="E2789" t="b">
        <f t="shared" si="158"/>
        <v>0</v>
      </c>
      <c r="F2789" t="b">
        <f t="shared" si="159"/>
        <v>0</v>
      </c>
      <c r="G2789" t="b">
        <f>IF('Input and Summary Results'!$J$4="yes",IF(C2789=FALSE,FALSE,IF('Data Transformation'!E2789&lt;$R$10,E2789,$R$10)),IF(C2789=FALSE,FALSE,IF(C2789&lt;$R$10,C2789,$R$10)))</f>
        <v>0</v>
      </c>
      <c r="H2789" t="b">
        <f>IF('Input and Summary Results'!$J$4="yes",'Data Transformation'!F2789,'Data Transformation'!D2789)</f>
        <v>0</v>
      </c>
      <c r="I2789" t="str">
        <f t="shared" si="160"/>
        <v/>
      </c>
    </row>
    <row r="2790" spans="2:9" x14ac:dyDescent="0.55000000000000004">
      <c r="B2790" t="b">
        <f>IF('Input and Summary Results'!D2372=0,FALSE,'Input and Summary Results'!$B2372)</f>
        <v>0</v>
      </c>
      <c r="C2790" t="b">
        <f>IF(OR(B2790=0,'Input and Summary Results'!D2372=0,'Input and Summary Results'!D2372=""),FALSE,'Input and Summary Results'!$D2372)</f>
        <v>0</v>
      </c>
      <c r="D2790" t="b">
        <f>IF(OR(B2790=0,'Input and Summary Results'!E2372=0),FALSE,'Input and Summary Results'!$E2372)</f>
        <v>0</v>
      </c>
      <c r="E2790" t="b">
        <f t="shared" si="158"/>
        <v>0</v>
      </c>
      <c r="F2790" t="b">
        <f t="shared" si="159"/>
        <v>0</v>
      </c>
      <c r="G2790" t="b">
        <f>IF('Input and Summary Results'!$J$4="yes",IF(C2790=FALSE,FALSE,IF('Data Transformation'!E2790&lt;$R$10,E2790,$R$10)),IF(C2790=FALSE,FALSE,IF(C2790&lt;$R$10,C2790,$R$10)))</f>
        <v>0</v>
      </c>
      <c r="H2790" t="b">
        <f>IF('Input and Summary Results'!$J$4="yes",'Data Transformation'!F2790,'Data Transformation'!D2790)</f>
        <v>0</v>
      </c>
      <c r="I2790" t="str">
        <f t="shared" si="160"/>
        <v/>
      </c>
    </row>
    <row r="2791" spans="2:9" x14ac:dyDescent="0.55000000000000004">
      <c r="B2791" t="b">
        <f>IF('Input and Summary Results'!D2373=0,FALSE,'Input and Summary Results'!$B2373)</f>
        <v>0</v>
      </c>
      <c r="C2791" t="b">
        <f>IF(OR(B2791=0,'Input and Summary Results'!D2373=0,'Input and Summary Results'!D2373=""),FALSE,'Input and Summary Results'!$D2373)</f>
        <v>0</v>
      </c>
      <c r="D2791" t="b">
        <f>IF(OR(B2791=0,'Input and Summary Results'!E2373=0),FALSE,'Input and Summary Results'!$E2373)</f>
        <v>0</v>
      </c>
      <c r="E2791" t="b">
        <f t="shared" si="158"/>
        <v>0</v>
      </c>
      <c r="F2791" t="b">
        <f t="shared" si="159"/>
        <v>0</v>
      </c>
      <c r="G2791" t="b">
        <f>IF('Input and Summary Results'!$J$4="yes",IF(C2791=FALSE,FALSE,IF('Data Transformation'!E2791&lt;$R$10,E2791,$R$10)),IF(C2791=FALSE,FALSE,IF(C2791&lt;$R$10,C2791,$R$10)))</f>
        <v>0</v>
      </c>
      <c r="H2791" t="b">
        <f>IF('Input and Summary Results'!$J$4="yes",'Data Transformation'!F2791,'Data Transformation'!D2791)</f>
        <v>0</v>
      </c>
      <c r="I2791" t="str">
        <f t="shared" si="160"/>
        <v/>
      </c>
    </row>
    <row r="2792" spans="2:9" x14ac:dyDescent="0.55000000000000004">
      <c r="B2792" t="b">
        <f>IF('Input and Summary Results'!D2374=0,FALSE,'Input and Summary Results'!$B2374)</f>
        <v>0</v>
      </c>
      <c r="C2792" t="b">
        <f>IF(OR(B2792=0,'Input and Summary Results'!D2374=0,'Input and Summary Results'!D2374=""),FALSE,'Input and Summary Results'!$D2374)</f>
        <v>0</v>
      </c>
      <c r="D2792" t="b">
        <f>IF(OR(B2792=0,'Input and Summary Results'!E2374=0),FALSE,'Input and Summary Results'!$E2374)</f>
        <v>0</v>
      </c>
      <c r="E2792" t="b">
        <f t="shared" si="158"/>
        <v>0</v>
      </c>
      <c r="F2792" t="b">
        <f t="shared" si="159"/>
        <v>0</v>
      </c>
      <c r="G2792" t="b">
        <f>IF('Input and Summary Results'!$J$4="yes",IF(C2792=FALSE,FALSE,IF('Data Transformation'!E2792&lt;$R$10,E2792,$R$10)),IF(C2792=FALSE,FALSE,IF(C2792&lt;$R$10,C2792,$R$10)))</f>
        <v>0</v>
      </c>
      <c r="H2792" t="b">
        <f>IF('Input and Summary Results'!$J$4="yes",'Data Transformation'!F2792,'Data Transformation'!D2792)</f>
        <v>0</v>
      </c>
      <c r="I2792" t="str">
        <f t="shared" si="160"/>
        <v/>
      </c>
    </row>
    <row r="2793" spans="2:9" x14ac:dyDescent="0.55000000000000004">
      <c r="B2793" t="b">
        <f>IF('Input and Summary Results'!D2375=0,FALSE,'Input and Summary Results'!$B2375)</f>
        <v>0</v>
      </c>
      <c r="C2793" t="b">
        <f>IF(OR(B2793=0,'Input and Summary Results'!D2375=0,'Input and Summary Results'!D2375=""),FALSE,'Input and Summary Results'!$D2375)</f>
        <v>0</v>
      </c>
      <c r="D2793" t="b">
        <f>IF(OR(B2793=0,'Input and Summary Results'!E2375=0),FALSE,'Input and Summary Results'!$E2375)</f>
        <v>0</v>
      </c>
      <c r="E2793" t="b">
        <f t="shared" si="158"/>
        <v>0</v>
      </c>
      <c r="F2793" t="b">
        <f t="shared" si="159"/>
        <v>0</v>
      </c>
      <c r="G2793" t="b">
        <f>IF('Input and Summary Results'!$J$4="yes",IF(C2793=FALSE,FALSE,IF('Data Transformation'!E2793&lt;$R$10,E2793,$R$10)),IF(C2793=FALSE,FALSE,IF(C2793&lt;$R$10,C2793,$R$10)))</f>
        <v>0</v>
      </c>
      <c r="H2793" t="b">
        <f>IF('Input and Summary Results'!$J$4="yes",'Data Transformation'!F2793,'Data Transformation'!D2793)</f>
        <v>0</v>
      </c>
      <c r="I2793" t="str">
        <f t="shared" si="160"/>
        <v/>
      </c>
    </row>
    <row r="2794" spans="2:9" x14ac:dyDescent="0.55000000000000004">
      <c r="B2794" t="b">
        <f>IF('Input and Summary Results'!D2376=0,FALSE,'Input and Summary Results'!$B2376)</f>
        <v>0</v>
      </c>
      <c r="C2794" t="b">
        <f>IF(OR(B2794=0,'Input and Summary Results'!D2376=0,'Input and Summary Results'!D2376=""),FALSE,'Input and Summary Results'!$D2376)</f>
        <v>0</v>
      </c>
      <c r="D2794" t="b">
        <f>IF(OR(B2794=0,'Input and Summary Results'!E2376=0),FALSE,'Input and Summary Results'!$E2376)</f>
        <v>0</v>
      </c>
      <c r="E2794" t="b">
        <f t="shared" ref="E2794:E2857" si="161">IF(C2794=FALSE,FALSE,LOG10(C2794))</f>
        <v>0</v>
      </c>
      <c r="F2794" t="b">
        <f t="shared" ref="F2794:F2857" si="162">IF(D2794=FALSE, FALSE,0.434*D2794/C2794)</f>
        <v>0</v>
      </c>
      <c r="G2794" t="b">
        <f>IF('Input and Summary Results'!$J$4="yes",IF(C2794=FALSE,FALSE,IF('Data Transformation'!E2794&lt;$R$10,E2794,$R$10)),IF(C2794=FALSE,FALSE,IF(C2794&lt;$R$10,C2794,$R$10)))</f>
        <v>0</v>
      </c>
      <c r="H2794" t="b">
        <f>IF('Input and Summary Results'!$J$4="yes",'Data Transformation'!F2794,'Data Transformation'!D2794)</f>
        <v>0</v>
      </c>
      <c r="I2794" t="str">
        <f t="shared" si="160"/>
        <v/>
      </c>
    </row>
    <row r="2795" spans="2:9" x14ac:dyDescent="0.55000000000000004">
      <c r="B2795" t="b">
        <f>IF('Input and Summary Results'!D2377=0,FALSE,'Input and Summary Results'!$B2377)</f>
        <v>0</v>
      </c>
      <c r="C2795" t="b">
        <f>IF(OR(B2795=0,'Input and Summary Results'!D2377=0,'Input and Summary Results'!D2377=""),FALSE,'Input and Summary Results'!$D2377)</f>
        <v>0</v>
      </c>
      <c r="D2795" t="b">
        <f>IF(OR(B2795=0,'Input and Summary Results'!E2377=0),FALSE,'Input and Summary Results'!$E2377)</f>
        <v>0</v>
      </c>
      <c r="E2795" t="b">
        <f t="shared" si="161"/>
        <v>0</v>
      </c>
      <c r="F2795" t="b">
        <f t="shared" si="162"/>
        <v>0</v>
      </c>
      <c r="G2795" t="b">
        <f>IF('Input and Summary Results'!$J$4="yes",IF(C2795=FALSE,FALSE,IF('Data Transformation'!E2795&lt;$R$10,E2795,$R$10)),IF(C2795=FALSE,FALSE,IF(C2795&lt;$R$10,C2795,$R$10)))</f>
        <v>0</v>
      </c>
      <c r="H2795" t="b">
        <f>IF('Input and Summary Results'!$J$4="yes",'Data Transformation'!F2795,'Data Transformation'!D2795)</f>
        <v>0</v>
      </c>
      <c r="I2795" t="str">
        <f t="shared" si="160"/>
        <v/>
      </c>
    </row>
    <row r="2796" spans="2:9" x14ac:dyDescent="0.55000000000000004">
      <c r="B2796" t="b">
        <f>IF('Input and Summary Results'!D2378=0,FALSE,'Input and Summary Results'!$B2378)</f>
        <v>0</v>
      </c>
      <c r="C2796" t="b">
        <f>IF(OR(B2796=0,'Input and Summary Results'!D2378=0,'Input and Summary Results'!D2378=""),FALSE,'Input and Summary Results'!$D2378)</f>
        <v>0</v>
      </c>
      <c r="D2796" t="b">
        <f>IF(OR(B2796=0,'Input and Summary Results'!E2378=0),FALSE,'Input and Summary Results'!$E2378)</f>
        <v>0</v>
      </c>
      <c r="E2796" t="b">
        <f t="shared" si="161"/>
        <v>0</v>
      </c>
      <c r="F2796" t="b">
        <f t="shared" si="162"/>
        <v>0</v>
      </c>
      <c r="G2796" t="b">
        <f>IF('Input and Summary Results'!$J$4="yes",IF(C2796=FALSE,FALSE,IF('Data Transformation'!E2796&lt;$R$10,E2796,$R$10)),IF(C2796=FALSE,FALSE,IF(C2796&lt;$R$10,C2796,$R$10)))</f>
        <v>0</v>
      </c>
      <c r="H2796" t="b">
        <f>IF('Input and Summary Results'!$J$4="yes",'Data Transformation'!F2796,'Data Transformation'!D2796)</f>
        <v>0</v>
      </c>
      <c r="I2796" t="str">
        <f t="shared" si="160"/>
        <v/>
      </c>
    </row>
    <row r="2797" spans="2:9" x14ac:dyDescent="0.55000000000000004">
      <c r="B2797" t="b">
        <f>IF('Input and Summary Results'!D2379=0,FALSE,'Input and Summary Results'!$B2379)</f>
        <v>0</v>
      </c>
      <c r="C2797" t="b">
        <f>IF(OR(B2797=0,'Input and Summary Results'!D2379=0,'Input and Summary Results'!D2379=""),FALSE,'Input and Summary Results'!$D2379)</f>
        <v>0</v>
      </c>
      <c r="D2797" t="b">
        <f>IF(OR(B2797=0,'Input and Summary Results'!E2379=0),FALSE,'Input and Summary Results'!$E2379)</f>
        <v>0</v>
      </c>
      <c r="E2797" t="b">
        <f t="shared" si="161"/>
        <v>0</v>
      </c>
      <c r="F2797" t="b">
        <f t="shared" si="162"/>
        <v>0</v>
      </c>
      <c r="G2797" t="b">
        <f>IF('Input and Summary Results'!$J$4="yes",IF(C2797=FALSE,FALSE,IF('Data Transformation'!E2797&lt;$R$10,E2797,$R$10)),IF(C2797=FALSE,FALSE,IF(C2797&lt;$R$10,C2797,$R$10)))</f>
        <v>0</v>
      </c>
      <c r="H2797" t="b">
        <f>IF('Input and Summary Results'!$J$4="yes",'Data Transformation'!F2797,'Data Transformation'!D2797)</f>
        <v>0</v>
      </c>
      <c r="I2797" t="str">
        <f t="shared" si="160"/>
        <v/>
      </c>
    </row>
    <row r="2798" spans="2:9" x14ac:dyDescent="0.55000000000000004">
      <c r="B2798" t="b">
        <f>IF('Input and Summary Results'!D2380=0,FALSE,'Input and Summary Results'!$B2380)</f>
        <v>0</v>
      </c>
      <c r="C2798" t="b">
        <f>IF(OR(B2798=0,'Input and Summary Results'!D2380=0,'Input and Summary Results'!D2380=""),FALSE,'Input and Summary Results'!$D2380)</f>
        <v>0</v>
      </c>
      <c r="D2798" t="b">
        <f>IF(OR(B2798=0,'Input and Summary Results'!E2380=0),FALSE,'Input and Summary Results'!$E2380)</f>
        <v>0</v>
      </c>
      <c r="E2798" t="b">
        <f t="shared" si="161"/>
        <v>0</v>
      </c>
      <c r="F2798" t="b">
        <f t="shared" si="162"/>
        <v>0</v>
      </c>
      <c r="G2798" t="b">
        <f>IF('Input and Summary Results'!$J$4="yes",IF(C2798=FALSE,FALSE,IF('Data Transformation'!E2798&lt;$R$10,E2798,$R$10)),IF(C2798=FALSE,FALSE,IF(C2798&lt;$R$10,C2798,$R$10)))</f>
        <v>0</v>
      </c>
      <c r="H2798" t="b">
        <f>IF('Input and Summary Results'!$J$4="yes",'Data Transformation'!F2798,'Data Transformation'!D2798)</f>
        <v>0</v>
      </c>
      <c r="I2798" t="str">
        <f t="shared" si="160"/>
        <v/>
      </c>
    </row>
    <row r="2799" spans="2:9" x14ac:dyDescent="0.55000000000000004">
      <c r="B2799" t="b">
        <f>IF('Input and Summary Results'!D2381=0,FALSE,'Input and Summary Results'!$B2381)</f>
        <v>0</v>
      </c>
      <c r="C2799" t="b">
        <f>IF(OR(B2799=0,'Input and Summary Results'!D2381=0,'Input and Summary Results'!D2381=""),FALSE,'Input and Summary Results'!$D2381)</f>
        <v>0</v>
      </c>
      <c r="D2799" t="b">
        <f>IF(OR(B2799=0,'Input and Summary Results'!E2381=0),FALSE,'Input and Summary Results'!$E2381)</f>
        <v>0</v>
      </c>
      <c r="E2799" t="b">
        <f t="shared" si="161"/>
        <v>0</v>
      </c>
      <c r="F2799" t="b">
        <f t="shared" si="162"/>
        <v>0</v>
      </c>
      <c r="G2799" t="b">
        <f>IF('Input and Summary Results'!$J$4="yes",IF(C2799=FALSE,FALSE,IF('Data Transformation'!E2799&lt;$R$10,E2799,$R$10)),IF(C2799=FALSE,FALSE,IF(C2799&lt;$R$10,C2799,$R$10)))</f>
        <v>0</v>
      </c>
      <c r="H2799" t="b">
        <f>IF('Input and Summary Results'!$J$4="yes",'Data Transformation'!F2799,'Data Transformation'!D2799)</f>
        <v>0</v>
      </c>
      <c r="I2799" t="str">
        <f t="shared" si="160"/>
        <v/>
      </c>
    </row>
    <row r="2800" spans="2:9" x14ac:dyDescent="0.55000000000000004">
      <c r="B2800" t="b">
        <f>IF('Input and Summary Results'!D2382=0,FALSE,'Input and Summary Results'!$B2382)</f>
        <v>0</v>
      </c>
      <c r="C2800" t="b">
        <f>IF(OR(B2800=0,'Input and Summary Results'!D2382=0,'Input and Summary Results'!D2382=""),FALSE,'Input and Summary Results'!$D2382)</f>
        <v>0</v>
      </c>
      <c r="D2800" t="b">
        <f>IF(OR(B2800=0,'Input and Summary Results'!E2382=0),FALSE,'Input and Summary Results'!$E2382)</f>
        <v>0</v>
      </c>
      <c r="E2800" t="b">
        <f t="shared" si="161"/>
        <v>0</v>
      </c>
      <c r="F2800" t="b">
        <f t="shared" si="162"/>
        <v>0</v>
      </c>
      <c r="G2800" t="b">
        <f>IF('Input and Summary Results'!$J$4="yes",IF(C2800=FALSE,FALSE,IF('Data Transformation'!E2800&lt;$R$10,E2800,$R$10)),IF(C2800=FALSE,FALSE,IF(C2800&lt;$R$10,C2800,$R$10)))</f>
        <v>0</v>
      </c>
      <c r="H2800" t="b">
        <f>IF('Input and Summary Results'!$J$4="yes",'Data Transformation'!F2800,'Data Transformation'!D2800)</f>
        <v>0</v>
      </c>
      <c r="I2800" t="str">
        <f t="shared" si="160"/>
        <v/>
      </c>
    </row>
    <row r="2801" spans="2:9" x14ac:dyDescent="0.55000000000000004">
      <c r="B2801" t="b">
        <f>IF('Input and Summary Results'!D2383=0,FALSE,'Input and Summary Results'!$B2383)</f>
        <v>0</v>
      </c>
      <c r="C2801" t="b">
        <f>IF(OR(B2801=0,'Input and Summary Results'!D2383=0,'Input and Summary Results'!D2383=""),FALSE,'Input and Summary Results'!$D2383)</f>
        <v>0</v>
      </c>
      <c r="D2801" t="b">
        <f>IF(OR(B2801=0,'Input and Summary Results'!E2383=0),FALSE,'Input and Summary Results'!$E2383)</f>
        <v>0</v>
      </c>
      <c r="E2801" t="b">
        <f t="shared" si="161"/>
        <v>0</v>
      </c>
      <c r="F2801" t="b">
        <f t="shared" si="162"/>
        <v>0</v>
      </c>
      <c r="G2801" t="b">
        <f>IF('Input and Summary Results'!$J$4="yes",IF(C2801=FALSE,FALSE,IF('Data Transformation'!E2801&lt;$R$10,E2801,$R$10)),IF(C2801=FALSE,FALSE,IF(C2801&lt;$R$10,C2801,$R$10)))</f>
        <v>0</v>
      </c>
      <c r="H2801" t="b">
        <f>IF('Input and Summary Results'!$J$4="yes",'Data Transformation'!F2801,'Data Transformation'!D2801)</f>
        <v>0</v>
      </c>
      <c r="I2801" t="str">
        <f t="shared" si="160"/>
        <v/>
      </c>
    </row>
    <row r="2802" spans="2:9" x14ac:dyDescent="0.55000000000000004">
      <c r="B2802" t="b">
        <f>IF('Input and Summary Results'!D2384=0,FALSE,'Input and Summary Results'!$B2384)</f>
        <v>0</v>
      </c>
      <c r="C2802" t="b">
        <f>IF(OR(B2802=0,'Input and Summary Results'!D2384=0,'Input and Summary Results'!D2384=""),FALSE,'Input and Summary Results'!$D2384)</f>
        <v>0</v>
      </c>
      <c r="D2802" t="b">
        <f>IF(OR(B2802=0,'Input and Summary Results'!E2384=0),FALSE,'Input and Summary Results'!$E2384)</f>
        <v>0</v>
      </c>
      <c r="E2802" t="b">
        <f t="shared" si="161"/>
        <v>0</v>
      </c>
      <c r="F2802" t="b">
        <f t="shared" si="162"/>
        <v>0</v>
      </c>
      <c r="G2802" t="b">
        <f>IF('Input and Summary Results'!$J$4="yes",IF(C2802=FALSE,FALSE,IF('Data Transformation'!E2802&lt;$R$10,E2802,$R$10)),IF(C2802=FALSE,FALSE,IF(C2802&lt;$R$10,C2802,$R$10)))</f>
        <v>0</v>
      </c>
      <c r="H2802" t="b">
        <f>IF('Input and Summary Results'!$J$4="yes",'Data Transformation'!F2802,'Data Transformation'!D2802)</f>
        <v>0</v>
      </c>
      <c r="I2802" t="str">
        <f t="shared" si="160"/>
        <v/>
      </c>
    </row>
    <row r="2803" spans="2:9" x14ac:dyDescent="0.55000000000000004">
      <c r="B2803" t="b">
        <f>IF('Input and Summary Results'!D2385=0,FALSE,'Input and Summary Results'!$B2385)</f>
        <v>0</v>
      </c>
      <c r="C2803" t="b">
        <f>IF(OR(B2803=0,'Input and Summary Results'!D2385=0,'Input and Summary Results'!D2385=""),FALSE,'Input and Summary Results'!$D2385)</f>
        <v>0</v>
      </c>
      <c r="D2803" t="b">
        <f>IF(OR(B2803=0,'Input and Summary Results'!E2385=0),FALSE,'Input and Summary Results'!$E2385)</f>
        <v>0</v>
      </c>
      <c r="E2803" t="b">
        <f t="shared" si="161"/>
        <v>0</v>
      </c>
      <c r="F2803" t="b">
        <f t="shared" si="162"/>
        <v>0</v>
      </c>
      <c r="G2803" t="b">
        <f>IF('Input and Summary Results'!$J$4="yes",IF(C2803=FALSE,FALSE,IF('Data Transformation'!E2803&lt;$R$10,E2803,$R$10)),IF(C2803=FALSE,FALSE,IF(C2803&lt;$R$10,C2803,$R$10)))</f>
        <v>0</v>
      </c>
      <c r="H2803" t="b">
        <f>IF('Input and Summary Results'!$J$4="yes",'Data Transformation'!F2803,'Data Transformation'!D2803)</f>
        <v>0</v>
      </c>
      <c r="I2803" t="str">
        <f t="shared" si="160"/>
        <v/>
      </c>
    </row>
    <row r="2804" spans="2:9" x14ac:dyDescent="0.55000000000000004">
      <c r="B2804" t="b">
        <f>IF('Input and Summary Results'!D2386=0,FALSE,'Input and Summary Results'!$B2386)</f>
        <v>0</v>
      </c>
      <c r="C2804" t="b">
        <f>IF(OR(B2804=0,'Input and Summary Results'!D2386=0,'Input and Summary Results'!D2386=""),FALSE,'Input and Summary Results'!$D2386)</f>
        <v>0</v>
      </c>
      <c r="D2804" t="b">
        <f>IF(OR(B2804=0,'Input and Summary Results'!E2386=0),FALSE,'Input and Summary Results'!$E2386)</f>
        <v>0</v>
      </c>
      <c r="E2804" t="b">
        <f t="shared" si="161"/>
        <v>0</v>
      </c>
      <c r="F2804" t="b">
        <f t="shared" si="162"/>
        <v>0</v>
      </c>
      <c r="G2804" t="b">
        <f>IF('Input and Summary Results'!$J$4="yes",IF(C2804=FALSE,FALSE,IF('Data Transformation'!E2804&lt;$R$10,E2804,$R$10)),IF(C2804=FALSE,FALSE,IF(C2804&lt;$R$10,C2804,$R$10)))</f>
        <v>0</v>
      </c>
      <c r="H2804" t="b">
        <f>IF('Input and Summary Results'!$J$4="yes",'Data Transformation'!F2804,'Data Transformation'!D2804)</f>
        <v>0</v>
      </c>
      <c r="I2804" t="str">
        <f t="shared" si="160"/>
        <v/>
      </c>
    </row>
    <row r="2805" spans="2:9" x14ac:dyDescent="0.55000000000000004">
      <c r="B2805" t="b">
        <f>IF('Input and Summary Results'!D2387=0,FALSE,'Input and Summary Results'!$B2387)</f>
        <v>0</v>
      </c>
      <c r="C2805" t="b">
        <f>IF(OR(B2805=0,'Input and Summary Results'!D2387=0,'Input and Summary Results'!D2387=""),FALSE,'Input and Summary Results'!$D2387)</f>
        <v>0</v>
      </c>
      <c r="D2805" t="b">
        <f>IF(OR(B2805=0,'Input and Summary Results'!E2387=0),FALSE,'Input and Summary Results'!$E2387)</f>
        <v>0</v>
      </c>
      <c r="E2805" t="b">
        <f t="shared" si="161"/>
        <v>0</v>
      </c>
      <c r="F2805" t="b">
        <f t="shared" si="162"/>
        <v>0</v>
      </c>
      <c r="G2805" t="b">
        <f>IF('Input and Summary Results'!$J$4="yes",IF(C2805=FALSE,FALSE,IF('Data Transformation'!E2805&lt;$R$10,E2805,$R$10)),IF(C2805=FALSE,FALSE,IF(C2805&lt;$R$10,C2805,$R$10)))</f>
        <v>0</v>
      </c>
      <c r="H2805" t="b">
        <f>IF('Input and Summary Results'!$J$4="yes",'Data Transformation'!F2805,'Data Transformation'!D2805)</f>
        <v>0</v>
      </c>
      <c r="I2805" t="str">
        <f t="shared" si="160"/>
        <v/>
      </c>
    </row>
    <row r="2806" spans="2:9" x14ac:dyDescent="0.55000000000000004">
      <c r="B2806" t="b">
        <f>IF('Input and Summary Results'!D2388=0,FALSE,'Input and Summary Results'!$B2388)</f>
        <v>0</v>
      </c>
      <c r="C2806" t="b">
        <f>IF(OR(B2806=0,'Input and Summary Results'!D2388=0,'Input and Summary Results'!D2388=""),FALSE,'Input and Summary Results'!$D2388)</f>
        <v>0</v>
      </c>
      <c r="D2806" t="b">
        <f>IF(OR(B2806=0,'Input and Summary Results'!E2388=0),FALSE,'Input and Summary Results'!$E2388)</f>
        <v>0</v>
      </c>
      <c r="E2806" t="b">
        <f t="shared" si="161"/>
        <v>0</v>
      </c>
      <c r="F2806" t="b">
        <f t="shared" si="162"/>
        <v>0</v>
      </c>
      <c r="G2806" t="b">
        <f>IF('Input and Summary Results'!$J$4="yes",IF(C2806=FALSE,FALSE,IF('Data Transformation'!E2806&lt;$R$10,E2806,$R$10)),IF(C2806=FALSE,FALSE,IF(C2806&lt;$R$10,C2806,$R$10)))</f>
        <v>0</v>
      </c>
      <c r="H2806" t="b">
        <f>IF('Input and Summary Results'!$J$4="yes",'Data Transformation'!F2806,'Data Transformation'!D2806)</f>
        <v>0</v>
      </c>
      <c r="I2806" t="str">
        <f t="shared" si="160"/>
        <v/>
      </c>
    </row>
    <row r="2807" spans="2:9" x14ac:dyDescent="0.55000000000000004">
      <c r="B2807" t="b">
        <f>IF('Input and Summary Results'!D2389=0,FALSE,'Input and Summary Results'!$B2389)</f>
        <v>0</v>
      </c>
      <c r="C2807" t="b">
        <f>IF(OR(B2807=0,'Input and Summary Results'!D2389=0,'Input and Summary Results'!D2389=""),FALSE,'Input and Summary Results'!$D2389)</f>
        <v>0</v>
      </c>
      <c r="D2807" t="b">
        <f>IF(OR(B2807=0,'Input and Summary Results'!E2389=0),FALSE,'Input and Summary Results'!$E2389)</f>
        <v>0</v>
      </c>
      <c r="E2807" t="b">
        <f t="shared" si="161"/>
        <v>0</v>
      </c>
      <c r="F2807" t="b">
        <f t="shared" si="162"/>
        <v>0</v>
      </c>
      <c r="G2807" t="b">
        <f>IF('Input and Summary Results'!$J$4="yes",IF(C2807=FALSE,FALSE,IF('Data Transformation'!E2807&lt;$R$10,E2807,$R$10)),IF(C2807=FALSE,FALSE,IF(C2807&lt;$R$10,C2807,$R$10)))</f>
        <v>0</v>
      </c>
      <c r="H2807" t="b">
        <f>IF('Input and Summary Results'!$J$4="yes",'Data Transformation'!F2807,'Data Transformation'!D2807)</f>
        <v>0</v>
      </c>
      <c r="I2807" t="str">
        <f t="shared" si="160"/>
        <v/>
      </c>
    </row>
    <row r="2808" spans="2:9" x14ac:dyDescent="0.55000000000000004">
      <c r="B2808" t="b">
        <f>IF('Input and Summary Results'!D2390=0,FALSE,'Input and Summary Results'!$B2390)</f>
        <v>0</v>
      </c>
      <c r="C2808" t="b">
        <f>IF(OR(B2808=0,'Input and Summary Results'!D2390=0,'Input and Summary Results'!D2390=""),FALSE,'Input and Summary Results'!$D2390)</f>
        <v>0</v>
      </c>
      <c r="D2808" t="b">
        <f>IF(OR(B2808=0,'Input and Summary Results'!E2390=0),FALSE,'Input and Summary Results'!$E2390)</f>
        <v>0</v>
      </c>
      <c r="E2808" t="b">
        <f t="shared" si="161"/>
        <v>0</v>
      </c>
      <c r="F2808" t="b">
        <f t="shared" si="162"/>
        <v>0</v>
      </c>
      <c r="G2808" t="b">
        <f>IF('Input and Summary Results'!$J$4="yes",IF(C2808=FALSE,FALSE,IF('Data Transformation'!E2808&lt;$R$10,E2808,$R$10)),IF(C2808=FALSE,FALSE,IF(C2808&lt;$R$10,C2808,$R$10)))</f>
        <v>0</v>
      </c>
      <c r="H2808" t="b">
        <f>IF('Input and Summary Results'!$J$4="yes",'Data Transformation'!F2808,'Data Transformation'!D2808)</f>
        <v>0</v>
      </c>
      <c r="I2808" t="str">
        <f t="shared" si="160"/>
        <v/>
      </c>
    </row>
    <row r="2809" spans="2:9" x14ac:dyDescent="0.55000000000000004">
      <c r="B2809" t="b">
        <f>IF('Input and Summary Results'!D2391=0,FALSE,'Input and Summary Results'!$B2391)</f>
        <v>0</v>
      </c>
      <c r="C2809" t="b">
        <f>IF(OR(B2809=0,'Input and Summary Results'!D2391=0,'Input and Summary Results'!D2391=""),FALSE,'Input and Summary Results'!$D2391)</f>
        <v>0</v>
      </c>
      <c r="D2809" t="b">
        <f>IF(OR(B2809=0,'Input and Summary Results'!E2391=0),FALSE,'Input and Summary Results'!$E2391)</f>
        <v>0</v>
      </c>
      <c r="E2809" t="b">
        <f t="shared" si="161"/>
        <v>0</v>
      </c>
      <c r="F2809" t="b">
        <f t="shared" si="162"/>
        <v>0</v>
      </c>
      <c r="G2809" t="b">
        <f>IF('Input and Summary Results'!$J$4="yes",IF(C2809=FALSE,FALSE,IF('Data Transformation'!E2809&lt;$R$10,E2809,$R$10)),IF(C2809=FALSE,FALSE,IF(C2809&lt;$R$10,C2809,$R$10)))</f>
        <v>0</v>
      </c>
      <c r="H2809" t="b">
        <f>IF('Input and Summary Results'!$J$4="yes",'Data Transformation'!F2809,'Data Transformation'!D2809)</f>
        <v>0</v>
      </c>
      <c r="I2809" t="str">
        <f t="shared" si="160"/>
        <v/>
      </c>
    </row>
    <row r="2810" spans="2:9" x14ac:dyDescent="0.55000000000000004">
      <c r="B2810" t="b">
        <f>IF('Input and Summary Results'!D2392=0,FALSE,'Input and Summary Results'!$B2392)</f>
        <v>0</v>
      </c>
      <c r="C2810" t="b">
        <f>IF(OR(B2810=0,'Input and Summary Results'!D2392=0,'Input and Summary Results'!D2392=""),FALSE,'Input and Summary Results'!$D2392)</f>
        <v>0</v>
      </c>
      <c r="D2810" t="b">
        <f>IF(OR(B2810=0,'Input and Summary Results'!E2392=0),FALSE,'Input and Summary Results'!$E2392)</f>
        <v>0</v>
      </c>
      <c r="E2810" t="b">
        <f t="shared" si="161"/>
        <v>0</v>
      </c>
      <c r="F2810" t="b">
        <f t="shared" si="162"/>
        <v>0</v>
      </c>
      <c r="G2810" t="b">
        <f>IF('Input and Summary Results'!$J$4="yes",IF(C2810=FALSE,FALSE,IF('Data Transformation'!E2810&lt;$R$10,E2810,$R$10)),IF(C2810=FALSE,FALSE,IF(C2810&lt;$R$10,C2810,$R$10)))</f>
        <v>0</v>
      </c>
      <c r="H2810" t="b">
        <f>IF('Input and Summary Results'!$J$4="yes",'Data Transformation'!F2810,'Data Transformation'!D2810)</f>
        <v>0</v>
      </c>
      <c r="I2810" t="str">
        <f t="shared" si="160"/>
        <v/>
      </c>
    </row>
    <row r="2811" spans="2:9" x14ac:dyDescent="0.55000000000000004">
      <c r="B2811" t="b">
        <f>IF('Input and Summary Results'!D2393=0,FALSE,'Input and Summary Results'!$B2393)</f>
        <v>0</v>
      </c>
      <c r="C2811" t="b">
        <f>IF(OR(B2811=0,'Input and Summary Results'!D2393=0,'Input and Summary Results'!D2393=""),FALSE,'Input and Summary Results'!$D2393)</f>
        <v>0</v>
      </c>
      <c r="D2811" t="b">
        <f>IF(OR(B2811=0,'Input and Summary Results'!E2393=0),FALSE,'Input and Summary Results'!$E2393)</f>
        <v>0</v>
      </c>
      <c r="E2811" t="b">
        <f t="shared" si="161"/>
        <v>0</v>
      </c>
      <c r="F2811" t="b">
        <f t="shared" si="162"/>
        <v>0</v>
      </c>
      <c r="G2811" t="b">
        <f>IF('Input and Summary Results'!$J$4="yes",IF(C2811=FALSE,FALSE,IF('Data Transformation'!E2811&lt;$R$10,E2811,$R$10)),IF(C2811=FALSE,FALSE,IF(C2811&lt;$R$10,C2811,$R$10)))</f>
        <v>0</v>
      </c>
      <c r="H2811" t="b">
        <f>IF('Input and Summary Results'!$J$4="yes",'Data Transformation'!F2811,'Data Transformation'!D2811)</f>
        <v>0</v>
      </c>
      <c r="I2811" t="str">
        <f t="shared" si="160"/>
        <v/>
      </c>
    </row>
    <row r="2812" spans="2:9" x14ac:dyDescent="0.55000000000000004">
      <c r="B2812" t="b">
        <f>IF('Input and Summary Results'!D2394=0,FALSE,'Input and Summary Results'!$B2394)</f>
        <v>0</v>
      </c>
      <c r="C2812" t="b">
        <f>IF(OR(B2812=0,'Input and Summary Results'!D2394=0,'Input and Summary Results'!D2394=""),FALSE,'Input and Summary Results'!$D2394)</f>
        <v>0</v>
      </c>
      <c r="D2812" t="b">
        <f>IF(OR(B2812=0,'Input and Summary Results'!E2394=0),FALSE,'Input and Summary Results'!$E2394)</f>
        <v>0</v>
      </c>
      <c r="E2812" t="b">
        <f t="shared" si="161"/>
        <v>0</v>
      </c>
      <c r="F2812" t="b">
        <f t="shared" si="162"/>
        <v>0</v>
      </c>
      <c r="G2812" t="b">
        <f>IF('Input and Summary Results'!$J$4="yes",IF(C2812=FALSE,FALSE,IF('Data Transformation'!E2812&lt;$R$10,E2812,$R$10)),IF(C2812=FALSE,FALSE,IF(C2812&lt;$R$10,C2812,$R$10)))</f>
        <v>0</v>
      </c>
      <c r="H2812" t="b">
        <f>IF('Input and Summary Results'!$J$4="yes",'Data Transformation'!F2812,'Data Transformation'!D2812)</f>
        <v>0</v>
      </c>
      <c r="I2812" t="str">
        <f t="shared" si="160"/>
        <v/>
      </c>
    </row>
    <row r="2813" spans="2:9" x14ac:dyDescent="0.55000000000000004">
      <c r="B2813" t="b">
        <f>IF('Input and Summary Results'!D2395=0,FALSE,'Input and Summary Results'!$B2395)</f>
        <v>0</v>
      </c>
      <c r="C2813" t="b">
        <f>IF(OR(B2813=0,'Input and Summary Results'!D2395=0,'Input and Summary Results'!D2395=""),FALSE,'Input and Summary Results'!$D2395)</f>
        <v>0</v>
      </c>
      <c r="D2813" t="b">
        <f>IF(OR(B2813=0,'Input and Summary Results'!E2395=0),FALSE,'Input and Summary Results'!$E2395)</f>
        <v>0</v>
      </c>
      <c r="E2813" t="b">
        <f t="shared" si="161"/>
        <v>0</v>
      </c>
      <c r="F2813" t="b">
        <f t="shared" si="162"/>
        <v>0</v>
      </c>
      <c r="G2813" t="b">
        <f>IF('Input and Summary Results'!$J$4="yes",IF(C2813=FALSE,FALSE,IF('Data Transformation'!E2813&lt;$R$10,E2813,$R$10)),IF(C2813=FALSE,FALSE,IF(C2813&lt;$R$10,C2813,$R$10)))</f>
        <v>0</v>
      </c>
      <c r="H2813" t="b">
        <f>IF('Input and Summary Results'!$J$4="yes",'Data Transformation'!F2813,'Data Transformation'!D2813)</f>
        <v>0</v>
      </c>
      <c r="I2813" t="str">
        <f t="shared" si="160"/>
        <v/>
      </c>
    </row>
    <row r="2814" spans="2:9" x14ac:dyDescent="0.55000000000000004">
      <c r="B2814" t="b">
        <f>IF('Input and Summary Results'!D2396=0,FALSE,'Input and Summary Results'!$B2396)</f>
        <v>0</v>
      </c>
      <c r="C2814" t="b">
        <f>IF(OR(B2814=0,'Input and Summary Results'!D2396=0,'Input and Summary Results'!D2396=""),FALSE,'Input and Summary Results'!$D2396)</f>
        <v>0</v>
      </c>
      <c r="D2814" t="b">
        <f>IF(OR(B2814=0,'Input and Summary Results'!E2396=0),FALSE,'Input and Summary Results'!$E2396)</f>
        <v>0</v>
      </c>
      <c r="E2814" t="b">
        <f t="shared" si="161"/>
        <v>0</v>
      </c>
      <c r="F2814" t="b">
        <f t="shared" si="162"/>
        <v>0</v>
      </c>
      <c r="G2814" t="b">
        <f>IF('Input and Summary Results'!$J$4="yes",IF(C2814=FALSE,FALSE,IF('Data Transformation'!E2814&lt;$R$10,E2814,$R$10)),IF(C2814=FALSE,FALSE,IF(C2814&lt;$R$10,C2814,$R$10)))</f>
        <v>0</v>
      </c>
      <c r="H2814" t="b">
        <f>IF('Input and Summary Results'!$J$4="yes",'Data Transformation'!F2814,'Data Transformation'!D2814)</f>
        <v>0</v>
      </c>
      <c r="I2814" t="str">
        <f t="shared" si="160"/>
        <v/>
      </c>
    </row>
    <row r="2815" spans="2:9" x14ac:dyDescent="0.55000000000000004">
      <c r="B2815" t="b">
        <f>IF('Input and Summary Results'!D2397=0,FALSE,'Input and Summary Results'!$B2397)</f>
        <v>0</v>
      </c>
      <c r="C2815" t="b">
        <f>IF(OR(B2815=0,'Input and Summary Results'!D2397=0,'Input and Summary Results'!D2397=""),FALSE,'Input and Summary Results'!$D2397)</f>
        <v>0</v>
      </c>
      <c r="D2815" t="b">
        <f>IF(OR(B2815=0,'Input and Summary Results'!E2397=0),FALSE,'Input and Summary Results'!$E2397)</f>
        <v>0</v>
      </c>
      <c r="E2815" t="b">
        <f t="shared" si="161"/>
        <v>0</v>
      </c>
      <c r="F2815" t="b">
        <f t="shared" si="162"/>
        <v>0</v>
      </c>
      <c r="G2815" t="b">
        <f>IF('Input and Summary Results'!$J$4="yes",IF(C2815=FALSE,FALSE,IF('Data Transformation'!E2815&lt;$R$10,E2815,$R$10)),IF(C2815=FALSE,FALSE,IF(C2815&lt;$R$10,C2815,$R$10)))</f>
        <v>0</v>
      </c>
      <c r="H2815" t="b">
        <f>IF('Input and Summary Results'!$J$4="yes",'Data Transformation'!F2815,'Data Transformation'!D2815)</f>
        <v>0</v>
      </c>
      <c r="I2815" t="str">
        <f t="shared" si="160"/>
        <v/>
      </c>
    </row>
    <row r="2816" spans="2:9" x14ac:dyDescent="0.55000000000000004">
      <c r="B2816" t="b">
        <f>IF('Input and Summary Results'!D2398=0,FALSE,'Input and Summary Results'!$B2398)</f>
        <v>0</v>
      </c>
      <c r="C2816" t="b">
        <f>IF(OR(B2816=0,'Input and Summary Results'!D2398=0,'Input and Summary Results'!D2398=""),FALSE,'Input and Summary Results'!$D2398)</f>
        <v>0</v>
      </c>
      <c r="D2816" t="b">
        <f>IF(OR(B2816=0,'Input and Summary Results'!E2398=0),FALSE,'Input and Summary Results'!$E2398)</f>
        <v>0</v>
      </c>
      <c r="E2816" t="b">
        <f t="shared" si="161"/>
        <v>0</v>
      </c>
      <c r="F2816" t="b">
        <f t="shared" si="162"/>
        <v>0</v>
      </c>
      <c r="G2816" t="b">
        <f>IF('Input and Summary Results'!$J$4="yes",IF(C2816=FALSE,FALSE,IF('Data Transformation'!E2816&lt;$R$10,E2816,$R$10)),IF(C2816=FALSE,FALSE,IF(C2816&lt;$R$10,C2816,$R$10)))</f>
        <v>0</v>
      </c>
      <c r="H2816" t="b">
        <f>IF('Input and Summary Results'!$J$4="yes",'Data Transformation'!F2816,'Data Transformation'!D2816)</f>
        <v>0</v>
      </c>
      <c r="I2816" t="str">
        <f t="shared" si="160"/>
        <v/>
      </c>
    </row>
    <row r="2817" spans="2:9" x14ac:dyDescent="0.55000000000000004">
      <c r="B2817" t="b">
        <f>IF('Input and Summary Results'!D2399=0,FALSE,'Input and Summary Results'!$B2399)</f>
        <v>0</v>
      </c>
      <c r="C2817" t="b">
        <f>IF(OR(B2817=0,'Input and Summary Results'!D2399=0,'Input and Summary Results'!D2399=""),FALSE,'Input and Summary Results'!$D2399)</f>
        <v>0</v>
      </c>
      <c r="D2817" t="b">
        <f>IF(OR(B2817=0,'Input and Summary Results'!E2399=0),FALSE,'Input and Summary Results'!$E2399)</f>
        <v>0</v>
      </c>
      <c r="E2817" t="b">
        <f t="shared" si="161"/>
        <v>0</v>
      </c>
      <c r="F2817" t="b">
        <f t="shared" si="162"/>
        <v>0</v>
      </c>
      <c r="G2817" t="b">
        <f>IF('Input and Summary Results'!$J$4="yes",IF(C2817=FALSE,FALSE,IF('Data Transformation'!E2817&lt;$R$10,E2817,$R$10)),IF(C2817=FALSE,FALSE,IF(C2817&lt;$R$10,C2817,$R$10)))</f>
        <v>0</v>
      </c>
      <c r="H2817" t="b">
        <f>IF('Input and Summary Results'!$J$4="yes",'Data Transformation'!F2817,'Data Transformation'!D2817)</f>
        <v>0</v>
      </c>
      <c r="I2817" t="str">
        <f t="shared" si="160"/>
        <v/>
      </c>
    </row>
    <row r="2818" spans="2:9" x14ac:dyDescent="0.55000000000000004">
      <c r="B2818" t="b">
        <f>IF('Input and Summary Results'!D2400=0,FALSE,'Input and Summary Results'!$B2400)</f>
        <v>0</v>
      </c>
      <c r="C2818" t="b">
        <f>IF(OR(B2818=0,'Input and Summary Results'!D2400=0,'Input and Summary Results'!D2400=""),FALSE,'Input and Summary Results'!$D2400)</f>
        <v>0</v>
      </c>
      <c r="D2818" t="b">
        <f>IF(OR(B2818=0,'Input and Summary Results'!E2400=0),FALSE,'Input and Summary Results'!$E2400)</f>
        <v>0</v>
      </c>
      <c r="E2818" t="b">
        <f t="shared" si="161"/>
        <v>0</v>
      </c>
      <c r="F2818" t="b">
        <f t="shared" si="162"/>
        <v>0</v>
      </c>
      <c r="G2818" t="b">
        <f>IF('Input and Summary Results'!$J$4="yes",IF(C2818=FALSE,FALSE,IF('Data Transformation'!E2818&lt;$R$10,E2818,$R$10)),IF(C2818=FALSE,FALSE,IF(C2818&lt;$R$10,C2818,$R$10)))</f>
        <v>0</v>
      </c>
      <c r="H2818" t="b">
        <f>IF('Input and Summary Results'!$J$4="yes",'Data Transformation'!F2818,'Data Transformation'!D2818)</f>
        <v>0</v>
      </c>
      <c r="I2818" t="str">
        <f t="shared" si="160"/>
        <v/>
      </c>
    </row>
    <row r="2819" spans="2:9" x14ac:dyDescent="0.55000000000000004">
      <c r="B2819" t="b">
        <f>IF('Input and Summary Results'!D2401=0,FALSE,'Input and Summary Results'!$B2401)</f>
        <v>0</v>
      </c>
      <c r="C2819" t="b">
        <f>IF(OR(B2819=0,'Input and Summary Results'!D2401=0,'Input and Summary Results'!D2401=""),FALSE,'Input and Summary Results'!$D2401)</f>
        <v>0</v>
      </c>
      <c r="D2819" t="b">
        <f>IF(OR(B2819=0,'Input and Summary Results'!E2401=0),FALSE,'Input and Summary Results'!$E2401)</f>
        <v>0</v>
      </c>
      <c r="E2819" t="b">
        <f t="shared" si="161"/>
        <v>0</v>
      </c>
      <c r="F2819" t="b">
        <f t="shared" si="162"/>
        <v>0</v>
      </c>
      <c r="G2819" t="b">
        <f>IF('Input and Summary Results'!$J$4="yes",IF(C2819=FALSE,FALSE,IF('Data Transformation'!E2819&lt;$R$10,E2819,$R$10)),IF(C2819=FALSE,FALSE,IF(C2819&lt;$R$10,C2819,$R$10)))</f>
        <v>0</v>
      </c>
      <c r="H2819" t="b">
        <f>IF('Input and Summary Results'!$J$4="yes",'Data Transformation'!F2819,'Data Transformation'!D2819)</f>
        <v>0</v>
      </c>
      <c r="I2819" t="str">
        <f t="shared" si="160"/>
        <v/>
      </c>
    </row>
    <row r="2820" spans="2:9" x14ac:dyDescent="0.55000000000000004">
      <c r="B2820" t="b">
        <f>IF('Input and Summary Results'!D2402=0,FALSE,'Input and Summary Results'!$B2402)</f>
        <v>0</v>
      </c>
      <c r="C2820" t="b">
        <f>IF(OR(B2820=0,'Input and Summary Results'!D2402=0,'Input and Summary Results'!D2402=""),FALSE,'Input and Summary Results'!$D2402)</f>
        <v>0</v>
      </c>
      <c r="D2820" t="b">
        <f>IF(OR(B2820=0,'Input and Summary Results'!E2402=0),FALSE,'Input and Summary Results'!$E2402)</f>
        <v>0</v>
      </c>
      <c r="E2820" t="b">
        <f t="shared" si="161"/>
        <v>0</v>
      </c>
      <c r="F2820" t="b">
        <f t="shared" si="162"/>
        <v>0</v>
      </c>
      <c r="G2820" t="b">
        <f>IF('Input and Summary Results'!$J$4="yes",IF(C2820=FALSE,FALSE,IF('Data Transformation'!E2820&lt;$R$10,E2820,$R$10)),IF(C2820=FALSE,FALSE,IF(C2820&lt;$R$10,C2820,$R$10)))</f>
        <v>0</v>
      </c>
      <c r="H2820" t="b">
        <f>IF('Input and Summary Results'!$J$4="yes",'Data Transformation'!F2820,'Data Transformation'!D2820)</f>
        <v>0</v>
      </c>
      <c r="I2820" t="str">
        <f t="shared" si="160"/>
        <v/>
      </c>
    </row>
    <row r="2821" spans="2:9" x14ac:dyDescent="0.55000000000000004">
      <c r="B2821" t="b">
        <f>IF('Input and Summary Results'!D2403=0,FALSE,'Input and Summary Results'!$B2403)</f>
        <v>0</v>
      </c>
      <c r="C2821" t="b">
        <f>IF(OR(B2821=0,'Input and Summary Results'!D2403=0,'Input and Summary Results'!D2403=""),FALSE,'Input and Summary Results'!$D2403)</f>
        <v>0</v>
      </c>
      <c r="D2821" t="b">
        <f>IF(OR(B2821=0,'Input and Summary Results'!E2403=0),FALSE,'Input and Summary Results'!$E2403)</f>
        <v>0</v>
      </c>
      <c r="E2821" t="b">
        <f t="shared" si="161"/>
        <v>0</v>
      </c>
      <c r="F2821" t="b">
        <f t="shared" si="162"/>
        <v>0</v>
      </c>
      <c r="G2821" t="b">
        <f>IF('Input and Summary Results'!$J$4="yes",IF(C2821=FALSE,FALSE,IF('Data Transformation'!E2821&lt;$R$10,E2821,$R$10)),IF(C2821=FALSE,FALSE,IF(C2821&lt;$R$10,C2821,$R$10)))</f>
        <v>0</v>
      </c>
      <c r="H2821" t="b">
        <f>IF('Input and Summary Results'!$J$4="yes",'Data Transformation'!F2821,'Data Transformation'!D2821)</f>
        <v>0</v>
      </c>
      <c r="I2821" t="str">
        <f t="shared" ref="I2821:I2884" si="163">IF(G2821=FALSE,"",B2821)</f>
        <v/>
      </c>
    </row>
    <row r="2822" spans="2:9" x14ac:dyDescent="0.55000000000000004">
      <c r="B2822" t="b">
        <f>IF('Input and Summary Results'!D2404=0,FALSE,'Input and Summary Results'!$B2404)</f>
        <v>0</v>
      </c>
      <c r="C2822" t="b">
        <f>IF(OR(B2822=0,'Input and Summary Results'!D2404=0,'Input and Summary Results'!D2404=""),FALSE,'Input and Summary Results'!$D2404)</f>
        <v>0</v>
      </c>
      <c r="D2822" t="b">
        <f>IF(OR(B2822=0,'Input and Summary Results'!E2404=0),FALSE,'Input and Summary Results'!$E2404)</f>
        <v>0</v>
      </c>
      <c r="E2822" t="b">
        <f t="shared" si="161"/>
        <v>0</v>
      </c>
      <c r="F2822" t="b">
        <f t="shared" si="162"/>
        <v>0</v>
      </c>
      <c r="G2822" t="b">
        <f>IF('Input and Summary Results'!$J$4="yes",IF(C2822=FALSE,FALSE,IF('Data Transformation'!E2822&lt;$R$10,E2822,$R$10)),IF(C2822=FALSE,FALSE,IF(C2822&lt;$R$10,C2822,$R$10)))</f>
        <v>0</v>
      </c>
      <c r="H2822" t="b">
        <f>IF('Input and Summary Results'!$J$4="yes",'Data Transformation'!F2822,'Data Transformation'!D2822)</f>
        <v>0</v>
      </c>
      <c r="I2822" t="str">
        <f t="shared" si="163"/>
        <v/>
      </c>
    </row>
    <row r="2823" spans="2:9" x14ac:dyDescent="0.55000000000000004">
      <c r="B2823" t="b">
        <f>IF('Input and Summary Results'!D2405=0,FALSE,'Input and Summary Results'!$B2405)</f>
        <v>0</v>
      </c>
      <c r="C2823" t="b">
        <f>IF(OR(B2823=0,'Input and Summary Results'!D2405=0,'Input and Summary Results'!D2405=""),FALSE,'Input and Summary Results'!$D2405)</f>
        <v>0</v>
      </c>
      <c r="D2823" t="b">
        <f>IF(OR(B2823=0,'Input and Summary Results'!E2405=0),FALSE,'Input and Summary Results'!$E2405)</f>
        <v>0</v>
      </c>
      <c r="E2823" t="b">
        <f t="shared" si="161"/>
        <v>0</v>
      </c>
      <c r="F2823" t="b">
        <f t="shared" si="162"/>
        <v>0</v>
      </c>
      <c r="G2823" t="b">
        <f>IF('Input and Summary Results'!$J$4="yes",IF(C2823=FALSE,FALSE,IF('Data Transformation'!E2823&lt;$R$10,E2823,$R$10)),IF(C2823=FALSE,FALSE,IF(C2823&lt;$R$10,C2823,$R$10)))</f>
        <v>0</v>
      </c>
      <c r="H2823" t="b">
        <f>IF('Input and Summary Results'!$J$4="yes",'Data Transformation'!F2823,'Data Transformation'!D2823)</f>
        <v>0</v>
      </c>
      <c r="I2823" t="str">
        <f t="shared" si="163"/>
        <v/>
      </c>
    </row>
    <row r="2824" spans="2:9" x14ac:dyDescent="0.55000000000000004">
      <c r="B2824" t="b">
        <f>IF('Input and Summary Results'!D2406=0,FALSE,'Input and Summary Results'!$B2406)</f>
        <v>0</v>
      </c>
      <c r="C2824" t="b">
        <f>IF(OR(B2824=0,'Input and Summary Results'!D2406=0,'Input and Summary Results'!D2406=""),FALSE,'Input and Summary Results'!$D2406)</f>
        <v>0</v>
      </c>
      <c r="D2824" t="b">
        <f>IF(OR(B2824=0,'Input and Summary Results'!E2406=0),FALSE,'Input and Summary Results'!$E2406)</f>
        <v>0</v>
      </c>
      <c r="E2824" t="b">
        <f t="shared" si="161"/>
        <v>0</v>
      </c>
      <c r="F2824" t="b">
        <f t="shared" si="162"/>
        <v>0</v>
      </c>
      <c r="G2824" t="b">
        <f>IF('Input and Summary Results'!$J$4="yes",IF(C2824=FALSE,FALSE,IF('Data Transformation'!E2824&lt;$R$10,E2824,$R$10)),IF(C2824=FALSE,FALSE,IF(C2824&lt;$R$10,C2824,$R$10)))</f>
        <v>0</v>
      </c>
      <c r="H2824" t="b">
        <f>IF('Input and Summary Results'!$J$4="yes",'Data Transformation'!F2824,'Data Transformation'!D2824)</f>
        <v>0</v>
      </c>
      <c r="I2824" t="str">
        <f t="shared" si="163"/>
        <v/>
      </c>
    </row>
    <row r="2825" spans="2:9" x14ac:dyDescent="0.55000000000000004">
      <c r="B2825" t="b">
        <f>IF('Input and Summary Results'!D2407=0,FALSE,'Input and Summary Results'!$B2407)</f>
        <v>0</v>
      </c>
      <c r="C2825" t="b">
        <f>IF(OR(B2825=0,'Input and Summary Results'!D2407=0,'Input and Summary Results'!D2407=""),FALSE,'Input and Summary Results'!$D2407)</f>
        <v>0</v>
      </c>
      <c r="D2825" t="b">
        <f>IF(OR(B2825=0,'Input and Summary Results'!E2407=0),FALSE,'Input and Summary Results'!$E2407)</f>
        <v>0</v>
      </c>
      <c r="E2825" t="b">
        <f t="shared" si="161"/>
        <v>0</v>
      </c>
      <c r="F2825" t="b">
        <f t="shared" si="162"/>
        <v>0</v>
      </c>
      <c r="G2825" t="b">
        <f>IF('Input and Summary Results'!$J$4="yes",IF(C2825=FALSE,FALSE,IF('Data Transformation'!E2825&lt;$R$10,E2825,$R$10)),IF(C2825=FALSE,FALSE,IF(C2825&lt;$R$10,C2825,$R$10)))</f>
        <v>0</v>
      </c>
      <c r="H2825" t="b">
        <f>IF('Input and Summary Results'!$J$4="yes",'Data Transformation'!F2825,'Data Transformation'!D2825)</f>
        <v>0</v>
      </c>
      <c r="I2825" t="str">
        <f t="shared" si="163"/>
        <v/>
      </c>
    </row>
    <row r="2826" spans="2:9" x14ac:dyDescent="0.55000000000000004">
      <c r="B2826" t="b">
        <f>IF('Input and Summary Results'!D2408=0,FALSE,'Input and Summary Results'!$B2408)</f>
        <v>0</v>
      </c>
      <c r="C2826" t="b">
        <f>IF(OR(B2826=0,'Input and Summary Results'!D2408=0,'Input and Summary Results'!D2408=""),FALSE,'Input and Summary Results'!$D2408)</f>
        <v>0</v>
      </c>
      <c r="D2826" t="b">
        <f>IF(OR(B2826=0,'Input and Summary Results'!E2408=0),FALSE,'Input and Summary Results'!$E2408)</f>
        <v>0</v>
      </c>
      <c r="E2826" t="b">
        <f t="shared" si="161"/>
        <v>0</v>
      </c>
      <c r="F2826" t="b">
        <f t="shared" si="162"/>
        <v>0</v>
      </c>
      <c r="G2826" t="b">
        <f>IF('Input and Summary Results'!$J$4="yes",IF(C2826=FALSE,FALSE,IF('Data Transformation'!E2826&lt;$R$10,E2826,$R$10)),IF(C2826=FALSE,FALSE,IF(C2826&lt;$R$10,C2826,$R$10)))</f>
        <v>0</v>
      </c>
      <c r="H2826" t="b">
        <f>IF('Input and Summary Results'!$J$4="yes",'Data Transformation'!F2826,'Data Transformation'!D2826)</f>
        <v>0</v>
      </c>
      <c r="I2826" t="str">
        <f t="shared" si="163"/>
        <v/>
      </c>
    </row>
    <row r="2827" spans="2:9" x14ac:dyDescent="0.55000000000000004">
      <c r="B2827" t="b">
        <f>IF('Input and Summary Results'!D2409=0,FALSE,'Input and Summary Results'!$B2409)</f>
        <v>0</v>
      </c>
      <c r="C2827" t="b">
        <f>IF(OR(B2827=0,'Input and Summary Results'!D2409=0,'Input and Summary Results'!D2409=""),FALSE,'Input and Summary Results'!$D2409)</f>
        <v>0</v>
      </c>
      <c r="D2827" t="b">
        <f>IF(OR(B2827=0,'Input and Summary Results'!E2409=0),FALSE,'Input and Summary Results'!$E2409)</f>
        <v>0</v>
      </c>
      <c r="E2827" t="b">
        <f t="shared" si="161"/>
        <v>0</v>
      </c>
      <c r="F2827" t="b">
        <f t="shared" si="162"/>
        <v>0</v>
      </c>
      <c r="G2827" t="b">
        <f>IF('Input and Summary Results'!$J$4="yes",IF(C2827=FALSE,FALSE,IF('Data Transformation'!E2827&lt;$R$10,E2827,$R$10)),IF(C2827=FALSE,FALSE,IF(C2827&lt;$R$10,C2827,$R$10)))</f>
        <v>0</v>
      </c>
      <c r="H2827" t="b">
        <f>IF('Input and Summary Results'!$J$4="yes",'Data Transformation'!F2827,'Data Transformation'!D2827)</f>
        <v>0</v>
      </c>
      <c r="I2827" t="str">
        <f t="shared" si="163"/>
        <v/>
      </c>
    </row>
    <row r="2828" spans="2:9" x14ac:dyDescent="0.55000000000000004">
      <c r="B2828" t="b">
        <f>IF('Input and Summary Results'!D2410=0,FALSE,'Input and Summary Results'!$B2410)</f>
        <v>0</v>
      </c>
      <c r="C2828" t="b">
        <f>IF(OR(B2828=0,'Input and Summary Results'!D2410=0,'Input and Summary Results'!D2410=""),FALSE,'Input and Summary Results'!$D2410)</f>
        <v>0</v>
      </c>
      <c r="D2828" t="b">
        <f>IF(OR(B2828=0,'Input and Summary Results'!E2410=0),FALSE,'Input and Summary Results'!$E2410)</f>
        <v>0</v>
      </c>
      <c r="E2828" t="b">
        <f t="shared" si="161"/>
        <v>0</v>
      </c>
      <c r="F2828" t="b">
        <f t="shared" si="162"/>
        <v>0</v>
      </c>
      <c r="G2828" t="b">
        <f>IF('Input and Summary Results'!$J$4="yes",IF(C2828=FALSE,FALSE,IF('Data Transformation'!E2828&lt;$R$10,E2828,$R$10)),IF(C2828=FALSE,FALSE,IF(C2828&lt;$R$10,C2828,$R$10)))</f>
        <v>0</v>
      </c>
      <c r="H2828" t="b">
        <f>IF('Input and Summary Results'!$J$4="yes",'Data Transformation'!F2828,'Data Transformation'!D2828)</f>
        <v>0</v>
      </c>
      <c r="I2828" t="str">
        <f t="shared" si="163"/>
        <v/>
      </c>
    </row>
    <row r="2829" spans="2:9" x14ac:dyDescent="0.55000000000000004">
      <c r="B2829" t="b">
        <f>IF('Input and Summary Results'!D2411=0,FALSE,'Input and Summary Results'!$B2411)</f>
        <v>0</v>
      </c>
      <c r="C2829" t="b">
        <f>IF(OR(B2829=0,'Input and Summary Results'!D2411=0,'Input and Summary Results'!D2411=""),FALSE,'Input and Summary Results'!$D2411)</f>
        <v>0</v>
      </c>
      <c r="D2829" t="b">
        <f>IF(OR(B2829=0,'Input and Summary Results'!E2411=0),FALSE,'Input and Summary Results'!$E2411)</f>
        <v>0</v>
      </c>
      <c r="E2829" t="b">
        <f t="shared" si="161"/>
        <v>0</v>
      </c>
      <c r="F2829" t="b">
        <f t="shared" si="162"/>
        <v>0</v>
      </c>
      <c r="G2829" t="b">
        <f>IF('Input and Summary Results'!$J$4="yes",IF(C2829=FALSE,FALSE,IF('Data Transformation'!E2829&lt;$R$10,E2829,$R$10)),IF(C2829=FALSE,FALSE,IF(C2829&lt;$R$10,C2829,$R$10)))</f>
        <v>0</v>
      </c>
      <c r="H2829" t="b">
        <f>IF('Input and Summary Results'!$J$4="yes",'Data Transformation'!F2829,'Data Transformation'!D2829)</f>
        <v>0</v>
      </c>
      <c r="I2829" t="str">
        <f t="shared" si="163"/>
        <v/>
      </c>
    </row>
    <row r="2830" spans="2:9" x14ac:dyDescent="0.55000000000000004">
      <c r="B2830" t="b">
        <f>IF('Input and Summary Results'!D2412=0,FALSE,'Input and Summary Results'!$B2412)</f>
        <v>0</v>
      </c>
      <c r="C2830" t="b">
        <f>IF(OR(B2830=0,'Input and Summary Results'!D2412=0,'Input and Summary Results'!D2412=""),FALSE,'Input and Summary Results'!$D2412)</f>
        <v>0</v>
      </c>
      <c r="D2830" t="b">
        <f>IF(OR(B2830=0,'Input and Summary Results'!E2412=0),FALSE,'Input and Summary Results'!$E2412)</f>
        <v>0</v>
      </c>
      <c r="E2830" t="b">
        <f t="shared" si="161"/>
        <v>0</v>
      </c>
      <c r="F2830" t="b">
        <f t="shared" si="162"/>
        <v>0</v>
      </c>
      <c r="G2830" t="b">
        <f>IF('Input and Summary Results'!$J$4="yes",IF(C2830=FALSE,FALSE,IF('Data Transformation'!E2830&lt;$R$10,E2830,$R$10)),IF(C2830=FALSE,FALSE,IF(C2830&lt;$R$10,C2830,$R$10)))</f>
        <v>0</v>
      </c>
      <c r="H2830" t="b">
        <f>IF('Input and Summary Results'!$J$4="yes",'Data Transformation'!F2830,'Data Transformation'!D2830)</f>
        <v>0</v>
      </c>
      <c r="I2830" t="str">
        <f t="shared" si="163"/>
        <v/>
      </c>
    </row>
    <row r="2831" spans="2:9" x14ac:dyDescent="0.55000000000000004">
      <c r="B2831" t="b">
        <f>IF('Input and Summary Results'!D2413=0,FALSE,'Input and Summary Results'!$B2413)</f>
        <v>0</v>
      </c>
      <c r="C2831" t="b">
        <f>IF(OR(B2831=0,'Input and Summary Results'!D2413=0,'Input and Summary Results'!D2413=""),FALSE,'Input and Summary Results'!$D2413)</f>
        <v>0</v>
      </c>
      <c r="D2831" t="b">
        <f>IF(OR(B2831=0,'Input and Summary Results'!E2413=0),FALSE,'Input and Summary Results'!$E2413)</f>
        <v>0</v>
      </c>
      <c r="E2831" t="b">
        <f t="shared" si="161"/>
        <v>0</v>
      </c>
      <c r="F2831" t="b">
        <f t="shared" si="162"/>
        <v>0</v>
      </c>
      <c r="G2831" t="b">
        <f>IF('Input and Summary Results'!$J$4="yes",IF(C2831=FALSE,FALSE,IF('Data Transformation'!E2831&lt;$R$10,E2831,$R$10)),IF(C2831=FALSE,FALSE,IF(C2831&lt;$R$10,C2831,$R$10)))</f>
        <v>0</v>
      </c>
      <c r="H2831" t="b">
        <f>IF('Input and Summary Results'!$J$4="yes",'Data Transformation'!F2831,'Data Transformation'!D2831)</f>
        <v>0</v>
      </c>
      <c r="I2831" t="str">
        <f t="shared" si="163"/>
        <v/>
      </c>
    </row>
    <row r="2832" spans="2:9" x14ac:dyDescent="0.55000000000000004">
      <c r="B2832" t="b">
        <f>IF('Input and Summary Results'!D2414=0,FALSE,'Input and Summary Results'!$B2414)</f>
        <v>0</v>
      </c>
      <c r="C2832" t="b">
        <f>IF(OR(B2832=0,'Input and Summary Results'!D2414=0,'Input and Summary Results'!D2414=""),FALSE,'Input and Summary Results'!$D2414)</f>
        <v>0</v>
      </c>
      <c r="D2832" t="b">
        <f>IF(OR(B2832=0,'Input and Summary Results'!E2414=0),FALSE,'Input and Summary Results'!$E2414)</f>
        <v>0</v>
      </c>
      <c r="E2832" t="b">
        <f t="shared" si="161"/>
        <v>0</v>
      </c>
      <c r="F2832" t="b">
        <f t="shared" si="162"/>
        <v>0</v>
      </c>
      <c r="G2832" t="b">
        <f>IF('Input and Summary Results'!$J$4="yes",IF(C2832=FALSE,FALSE,IF('Data Transformation'!E2832&lt;$R$10,E2832,$R$10)),IF(C2832=FALSE,FALSE,IF(C2832&lt;$R$10,C2832,$R$10)))</f>
        <v>0</v>
      </c>
      <c r="H2832" t="b">
        <f>IF('Input and Summary Results'!$J$4="yes",'Data Transformation'!F2832,'Data Transformation'!D2832)</f>
        <v>0</v>
      </c>
      <c r="I2832" t="str">
        <f t="shared" si="163"/>
        <v/>
      </c>
    </row>
    <row r="2833" spans="2:9" x14ac:dyDescent="0.55000000000000004">
      <c r="B2833" t="b">
        <f>IF('Input and Summary Results'!D2415=0,FALSE,'Input and Summary Results'!$B2415)</f>
        <v>0</v>
      </c>
      <c r="C2833" t="b">
        <f>IF(OR(B2833=0,'Input and Summary Results'!D2415=0,'Input and Summary Results'!D2415=""),FALSE,'Input and Summary Results'!$D2415)</f>
        <v>0</v>
      </c>
      <c r="D2833" t="b">
        <f>IF(OR(B2833=0,'Input and Summary Results'!E2415=0),FALSE,'Input and Summary Results'!$E2415)</f>
        <v>0</v>
      </c>
      <c r="E2833" t="b">
        <f t="shared" si="161"/>
        <v>0</v>
      </c>
      <c r="F2833" t="b">
        <f t="shared" si="162"/>
        <v>0</v>
      </c>
      <c r="G2833" t="b">
        <f>IF('Input and Summary Results'!$J$4="yes",IF(C2833=FALSE,FALSE,IF('Data Transformation'!E2833&lt;$R$10,E2833,$R$10)),IF(C2833=FALSE,FALSE,IF(C2833&lt;$R$10,C2833,$R$10)))</f>
        <v>0</v>
      </c>
      <c r="H2833" t="b">
        <f>IF('Input and Summary Results'!$J$4="yes",'Data Transformation'!F2833,'Data Transformation'!D2833)</f>
        <v>0</v>
      </c>
      <c r="I2833" t="str">
        <f t="shared" si="163"/>
        <v/>
      </c>
    </row>
    <row r="2834" spans="2:9" x14ac:dyDescent="0.55000000000000004">
      <c r="B2834" t="b">
        <f>IF('Input and Summary Results'!D2416=0,FALSE,'Input and Summary Results'!$B2416)</f>
        <v>0</v>
      </c>
      <c r="C2834" t="b">
        <f>IF(OR(B2834=0,'Input and Summary Results'!D2416=0,'Input and Summary Results'!D2416=""),FALSE,'Input and Summary Results'!$D2416)</f>
        <v>0</v>
      </c>
      <c r="D2834" t="b">
        <f>IF(OR(B2834=0,'Input and Summary Results'!E2416=0),FALSE,'Input and Summary Results'!$E2416)</f>
        <v>0</v>
      </c>
      <c r="E2834" t="b">
        <f t="shared" si="161"/>
        <v>0</v>
      </c>
      <c r="F2834" t="b">
        <f t="shared" si="162"/>
        <v>0</v>
      </c>
      <c r="G2834" t="b">
        <f>IF('Input and Summary Results'!$J$4="yes",IF(C2834=FALSE,FALSE,IF('Data Transformation'!E2834&lt;$R$10,E2834,$R$10)),IF(C2834=FALSE,FALSE,IF(C2834&lt;$R$10,C2834,$R$10)))</f>
        <v>0</v>
      </c>
      <c r="H2834" t="b">
        <f>IF('Input and Summary Results'!$J$4="yes",'Data Transformation'!F2834,'Data Transformation'!D2834)</f>
        <v>0</v>
      </c>
      <c r="I2834" t="str">
        <f t="shared" si="163"/>
        <v/>
      </c>
    </row>
    <row r="2835" spans="2:9" x14ac:dyDescent="0.55000000000000004">
      <c r="B2835" t="b">
        <f>IF('Input and Summary Results'!D2417=0,FALSE,'Input and Summary Results'!$B2417)</f>
        <v>0</v>
      </c>
      <c r="C2835" t="b">
        <f>IF(OR(B2835=0,'Input and Summary Results'!D2417=0,'Input and Summary Results'!D2417=""),FALSE,'Input and Summary Results'!$D2417)</f>
        <v>0</v>
      </c>
      <c r="D2835" t="b">
        <f>IF(OR(B2835=0,'Input and Summary Results'!E2417=0),FALSE,'Input and Summary Results'!$E2417)</f>
        <v>0</v>
      </c>
      <c r="E2835" t="b">
        <f t="shared" si="161"/>
        <v>0</v>
      </c>
      <c r="F2835" t="b">
        <f t="shared" si="162"/>
        <v>0</v>
      </c>
      <c r="G2835" t="b">
        <f>IF('Input and Summary Results'!$J$4="yes",IF(C2835=FALSE,FALSE,IF('Data Transformation'!E2835&lt;$R$10,E2835,$R$10)),IF(C2835=FALSE,FALSE,IF(C2835&lt;$R$10,C2835,$R$10)))</f>
        <v>0</v>
      </c>
      <c r="H2835" t="b">
        <f>IF('Input and Summary Results'!$J$4="yes",'Data Transformation'!F2835,'Data Transformation'!D2835)</f>
        <v>0</v>
      </c>
      <c r="I2835" t="str">
        <f t="shared" si="163"/>
        <v/>
      </c>
    </row>
    <row r="2836" spans="2:9" x14ac:dyDescent="0.55000000000000004">
      <c r="B2836" t="b">
        <f>IF('Input and Summary Results'!D2418=0,FALSE,'Input and Summary Results'!$B2418)</f>
        <v>0</v>
      </c>
      <c r="C2836" t="b">
        <f>IF(OR(B2836=0,'Input and Summary Results'!D2418=0,'Input and Summary Results'!D2418=""),FALSE,'Input and Summary Results'!$D2418)</f>
        <v>0</v>
      </c>
      <c r="D2836" t="b">
        <f>IF(OR(B2836=0,'Input and Summary Results'!E2418=0),FALSE,'Input and Summary Results'!$E2418)</f>
        <v>0</v>
      </c>
      <c r="E2836" t="b">
        <f t="shared" si="161"/>
        <v>0</v>
      </c>
      <c r="F2836" t="b">
        <f t="shared" si="162"/>
        <v>0</v>
      </c>
      <c r="G2836" t="b">
        <f>IF('Input and Summary Results'!$J$4="yes",IF(C2836=FALSE,FALSE,IF('Data Transformation'!E2836&lt;$R$10,E2836,$R$10)),IF(C2836=FALSE,FALSE,IF(C2836&lt;$R$10,C2836,$R$10)))</f>
        <v>0</v>
      </c>
      <c r="H2836" t="b">
        <f>IF('Input and Summary Results'!$J$4="yes",'Data Transformation'!F2836,'Data Transformation'!D2836)</f>
        <v>0</v>
      </c>
      <c r="I2836" t="str">
        <f t="shared" si="163"/>
        <v/>
      </c>
    </row>
    <row r="2837" spans="2:9" x14ac:dyDescent="0.55000000000000004">
      <c r="B2837" t="b">
        <f>IF('Input and Summary Results'!D2419=0,FALSE,'Input and Summary Results'!$B2419)</f>
        <v>0</v>
      </c>
      <c r="C2837" t="b">
        <f>IF(OR(B2837=0,'Input and Summary Results'!D2419=0,'Input and Summary Results'!D2419=""),FALSE,'Input and Summary Results'!$D2419)</f>
        <v>0</v>
      </c>
      <c r="D2837" t="b">
        <f>IF(OR(B2837=0,'Input and Summary Results'!E2419=0),FALSE,'Input and Summary Results'!$E2419)</f>
        <v>0</v>
      </c>
      <c r="E2837" t="b">
        <f t="shared" si="161"/>
        <v>0</v>
      </c>
      <c r="F2837" t="b">
        <f t="shared" si="162"/>
        <v>0</v>
      </c>
      <c r="G2837" t="b">
        <f>IF('Input and Summary Results'!$J$4="yes",IF(C2837=FALSE,FALSE,IF('Data Transformation'!E2837&lt;$R$10,E2837,$R$10)),IF(C2837=FALSE,FALSE,IF(C2837&lt;$R$10,C2837,$R$10)))</f>
        <v>0</v>
      </c>
      <c r="H2837" t="b">
        <f>IF('Input and Summary Results'!$J$4="yes",'Data Transformation'!F2837,'Data Transformation'!D2837)</f>
        <v>0</v>
      </c>
      <c r="I2837" t="str">
        <f t="shared" si="163"/>
        <v/>
      </c>
    </row>
    <row r="2838" spans="2:9" x14ac:dyDescent="0.55000000000000004">
      <c r="B2838" t="b">
        <f>IF('Input and Summary Results'!D2420=0,FALSE,'Input and Summary Results'!$B2420)</f>
        <v>0</v>
      </c>
      <c r="C2838" t="b">
        <f>IF(OR(B2838=0,'Input and Summary Results'!D2420=0,'Input and Summary Results'!D2420=""),FALSE,'Input and Summary Results'!$D2420)</f>
        <v>0</v>
      </c>
      <c r="D2838" t="b">
        <f>IF(OR(B2838=0,'Input and Summary Results'!E2420=0),FALSE,'Input and Summary Results'!$E2420)</f>
        <v>0</v>
      </c>
      <c r="E2838" t="b">
        <f t="shared" si="161"/>
        <v>0</v>
      </c>
      <c r="F2838" t="b">
        <f t="shared" si="162"/>
        <v>0</v>
      </c>
      <c r="G2838" t="b">
        <f>IF('Input and Summary Results'!$J$4="yes",IF(C2838=FALSE,FALSE,IF('Data Transformation'!E2838&lt;$R$10,E2838,$R$10)),IF(C2838=FALSE,FALSE,IF(C2838&lt;$R$10,C2838,$R$10)))</f>
        <v>0</v>
      </c>
      <c r="H2838" t="b">
        <f>IF('Input and Summary Results'!$J$4="yes",'Data Transformation'!F2838,'Data Transformation'!D2838)</f>
        <v>0</v>
      </c>
      <c r="I2838" t="str">
        <f t="shared" si="163"/>
        <v/>
      </c>
    </row>
    <row r="2839" spans="2:9" x14ac:dyDescent="0.55000000000000004">
      <c r="B2839" t="b">
        <f>IF('Input and Summary Results'!D2421=0,FALSE,'Input and Summary Results'!$B2421)</f>
        <v>0</v>
      </c>
      <c r="C2839" t="b">
        <f>IF(OR(B2839=0,'Input and Summary Results'!D2421=0,'Input and Summary Results'!D2421=""),FALSE,'Input and Summary Results'!$D2421)</f>
        <v>0</v>
      </c>
      <c r="D2839" t="b">
        <f>IF(OR(B2839=0,'Input and Summary Results'!E2421=0),FALSE,'Input and Summary Results'!$E2421)</f>
        <v>0</v>
      </c>
      <c r="E2839" t="b">
        <f t="shared" si="161"/>
        <v>0</v>
      </c>
      <c r="F2839" t="b">
        <f t="shared" si="162"/>
        <v>0</v>
      </c>
      <c r="G2839" t="b">
        <f>IF('Input and Summary Results'!$J$4="yes",IF(C2839=FALSE,FALSE,IF('Data Transformation'!E2839&lt;$R$10,E2839,$R$10)),IF(C2839=FALSE,FALSE,IF(C2839&lt;$R$10,C2839,$R$10)))</f>
        <v>0</v>
      </c>
      <c r="H2839" t="b">
        <f>IF('Input and Summary Results'!$J$4="yes",'Data Transformation'!F2839,'Data Transformation'!D2839)</f>
        <v>0</v>
      </c>
      <c r="I2839" t="str">
        <f t="shared" si="163"/>
        <v/>
      </c>
    </row>
    <row r="2840" spans="2:9" x14ac:dyDescent="0.55000000000000004">
      <c r="B2840" t="b">
        <f>IF('Input and Summary Results'!D2422=0,FALSE,'Input and Summary Results'!$B2422)</f>
        <v>0</v>
      </c>
      <c r="C2840" t="b">
        <f>IF(OR(B2840=0,'Input and Summary Results'!D2422=0,'Input and Summary Results'!D2422=""),FALSE,'Input and Summary Results'!$D2422)</f>
        <v>0</v>
      </c>
      <c r="D2840" t="b">
        <f>IF(OR(B2840=0,'Input and Summary Results'!E2422=0),FALSE,'Input and Summary Results'!$E2422)</f>
        <v>0</v>
      </c>
      <c r="E2840" t="b">
        <f t="shared" si="161"/>
        <v>0</v>
      </c>
      <c r="F2840" t="b">
        <f t="shared" si="162"/>
        <v>0</v>
      </c>
      <c r="G2840" t="b">
        <f>IF('Input and Summary Results'!$J$4="yes",IF(C2840=FALSE,FALSE,IF('Data Transformation'!E2840&lt;$R$10,E2840,$R$10)),IF(C2840=FALSE,FALSE,IF(C2840&lt;$R$10,C2840,$R$10)))</f>
        <v>0</v>
      </c>
      <c r="H2840" t="b">
        <f>IF('Input and Summary Results'!$J$4="yes",'Data Transformation'!F2840,'Data Transformation'!D2840)</f>
        <v>0</v>
      </c>
      <c r="I2840" t="str">
        <f t="shared" si="163"/>
        <v/>
      </c>
    </row>
    <row r="2841" spans="2:9" x14ac:dyDescent="0.55000000000000004">
      <c r="B2841" t="b">
        <f>IF('Input and Summary Results'!D2423=0,FALSE,'Input and Summary Results'!$B2423)</f>
        <v>0</v>
      </c>
      <c r="C2841" t="b">
        <f>IF(OR(B2841=0,'Input and Summary Results'!D2423=0,'Input and Summary Results'!D2423=""),FALSE,'Input and Summary Results'!$D2423)</f>
        <v>0</v>
      </c>
      <c r="D2841" t="b">
        <f>IF(OR(B2841=0,'Input and Summary Results'!E2423=0),FALSE,'Input and Summary Results'!$E2423)</f>
        <v>0</v>
      </c>
      <c r="E2841" t="b">
        <f t="shared" si="161"/>
        <v>0</v>
      </c>
      <c r="F2841" t="b">
        <f t="shared" si="162"/>
        <v>0</v>
      </c>
      <c r="G2841" t="b">
        <f>IF('Input and Summary Results'!$J$4="yes",IF(C2841=FALSE,FALSE,IF('Data Transformation'!E2841&lt;$R$10,E2841,$R$10)),IF(C2841=FALSE,FALSE,IF(C2841&lt;$R$10,C2841,$R$10)))</f>
        <v>0</v>
      </c>
      <c r="H2841" t="b">
        <f>IF('Input and Summary Results'!$J$4="yes",'Data Transformation'!F2841,'Data Transformation'!D2841)</f>
        <v>0</v>
      </c>
      <c r="I2841" t="str">
        <f t="shared" si="163"/>
        <v/>
      </c>
    </row>
    <row r="2842" spans="2:9" x14ac:dyDescent="0.55000000000000004">
      <c r="B2842" t="b">
        <f>IF('Input and Summary Results'!D2424=0,FALSE,'Input and Summary Results'!$B2424)</f>
        <v>0</v>
      </c>
      <c r="C2842" t="b">
        <f>IF(OR(B2842=0,'Input and Summary Results'!D2424=0,'Input and Summary Results'!D2424=""),FALSE,'Input and Summary Results'!$D2424)</f>
        <v>0</v>
      </c>
      <c r="D2842" t="b">
        <f>IF(OR(B2842=0,'Input and Summary Results'!E2424=0),FALSE,'Input and Summary Results'!$E2424)</f>
        <v>0</v>
      </c>
      <c r="E2842" t="b">
        <f t="shared" si="161"/>
        <v>0</v>
      </c>
      <c r="F2842" t="b">
        <f t="shared" si="162"/>
        <v>0</v>
      </c>
      <c r="G2842" t="b">
        <f>IF('Input and Summary Results'!$J$4="yes",IF(C2842=FALSE,FALSE,IF('Data Transformation'!E2842&lt;$R$10,E2842,$R$10)),IF(C2842=FALSE,FALSE,IF(C2842&lt;$R$10,C2842,$R$10)))</f>
        <v>0</v>
      </c>
      <c r="H2842" t="b">
        <f>IF('Input and Summary Results'!$J$4="yes",'Data Transformation'!F2842,'Data Transformation'!D2842)</f>
        <v>0</v>
      </c>
      <c r="I2842" t="str">
        <f t="shared" si="163"/>
        <v/>
      </c>
    </row>
    <row r="2843" spans="2:9" x14ac:dyDescent="0.55000000000000004">
      <c r="B2843" t="b">
        <f>IF('Input and Summary Results'!D2425=0,FALSE,'Input and Summary Results'!$B2425)</f>
        <v>0</v>
      </c>
      <c r="C2843" t="b">
        <f>IF(OR(B2843=0,'Input and Summary Results'!D2425=0,'Input and Summary Results'!D2425=""),FALSE,'Input and Summary Results'!$D2425)</f>
        <v>0</v>
      </c>
      <c r="D2843" t="b">
        <f>IF(OR(B2843=0,'Input and Summary Results'!E2425=0),FALSE,'Input and Summary Results'!$E2425)</f>
        <v>0</v>
      </c>
      <c r="E2843" t="b">
        <f t="shared" si="161"/>
        <v>0</v>
      </c>
      <c r="F2843" t="b">
        <f t="shared" si="162"/>
        <v>0</v>
      </c>
      <c r="G2843" t="b">
        <f>IF('Input and Summary Results'!$J$4="yes",IF(C2843=FALSE,FALSE,IF('Data Transformation'!E2843&lt;$R$10,E2843,$R$10)),IF(C2843=FALSE,FALSE,IF(C2843&lt;$R$10,C2843,$R$10)))</f>
        <v>0</v>
      </c>
      <c r="H2843" t="b">
        <f>IF('Input and Summary Results'!$J$4="yes",'Data Transformation'!F2843,'Data Transformation'!D2843)</f>
        <v>0</v>
      </c>
      <c r="I2843" t="str">
        <f t="shared" si="163"/>
        <v/>
      </c>
    </row>
    <row r="2844" spans="2:9" x14ac:dyDescent="0.55000000000000004">
      <c r="B2844" t="b">
        <f>IF('Input and Summary Results'!D2426=0,FALSE,'Input and Summary Results'!$B2426)</f>
        <v>0</v>
      </c>
      <c r="C2844" t="b">
        <f>IF(OR(B2844=0,'Input and Summary Results'!D2426=0,'Input and Summary Results'!D2426=""),FALSE,'Input and Summary Results'!$D2426)</f>
        <v>0</v>
      </c>
      <c r="D2844" t="b">
        <f>IF(OR(B2844=0,'Input and Summary Results'!E2426=0),FALSE,'Input and Summary Results'!$E2426)</f>
        <v>0</v>
      </c>
      <c r="E2844" t="b">
        <f t="shared" si="161"/>
        <v>0</v>
      </c>
      <c r="F2844" t="b">
        <f t="shared" si="162"/>
        <v>0</v>
      </c>
      <c r="G2844" t="b">
        <f>IF('Input and Summary Results'!$J$4="yes",IF(C2844=FALSE,FALSE,IF('Data Transformation'!E2844&lt;$R$10,E2844,$R$10)),IF(C2844=FALSE,FALSE,IF(C2844&lt;$R$10,C2844,$R$10)))</f>
        <v>0</v>
      </c>
      <c r="H2844" t="b">
        <f>IF('Input and Summary Results'!$J$4="yes",'Data Transformation'!F2844,'Data Transformation'!D2844)</f>
        <v>0</v>
      </c>
      <c r="I2844" t="str">
        <f t="shared" si="163"/>
        <v/>
      </c>
    </row>
    <row r="2845" spans="2:9" x14ac:dyDescent="0.55000000000000004">
      <c r="B2845" t="b">
        <f>IF('Input and Summary Results'!D2427=0,FALSE,'Input and Summary Results'!$B2427)</f>
        <v>0</v>
      </c>
      <c r="C2845" t="b">
        <f>IF(OR(B2845=0,'Input and Summary Results'!D2427=0,'Input and Summary Results'!D2427=""),FALSE,'Input and Summary Results'!$D2427)</f>
        <v>0</v>
      </c>
      <c r="D2845" t="b">
        <f>IF(OR(B2845=0,'Input and Summary Results'!E2427=0),FALSE,'Input and Summary Results'!$E2427)</f>
        <v>0</v>
      </c>
      <c r="E2845" t="b">
        <f t="shared" si="161"/>
        <v>0</v>
      </c>
      <c r="F2845" t="b">
        <f t="shared" si="162"/>
        <v>0</v>
      </c>
      <c r="G2845" t="b">
        <f>IF('Input and Summary Results'!$J$4="yes",IF(C2845=FALSE,FALSE,IF('Data Transformation'!E2845&lt;$R$10,E2845,$R$10)),IF(C2845=FALSE,FALSE,IF(C2845&lt;$R$10,C2845,$R$10)))</f>
        <v>0</v>
      </c>
      <c r="H2845" t="b">
        <f>IF('Input and Summary Results'!$J$4="yes",'Data Transformation'!F2845,'Data Transformation'!D2845)</f>
        <v>0</v>
      </c>
      <c r="I2845" t="str">
        <f t="shared" si="163"/>
        <v/>
      </c>
    </row>
    <row r="2846" spans="2:9" x14ac:dyDescent="0.55000000000000004">
      <c r="B2846" t="b">
        <f>IF('Input and Summary Results'!D2428=0,FALSE,'Input and Summary Results'!$B2428)</f>
        <v>0</v>
      </c>
      <c r="C2846" t="b">
        <f>IF(OR(B2846=0,'Input and Summary Results'!D2428=0,'Input and Summary Results'!D2428=""),FALSE,'Input and Summary Results'!$D2428)</f>
        <v>0</v>
      </c>
      <c r="D2846" t="b">
        <f>IF(OR(B2846=0,'Input and Summary Results'!E2428=0),FALSE,'Input and Summary Results'!$E2428)</f>
        <v>0</v>
      </c>
      <c r="E2846" t="b">
        <f t="shared" si="161"/>
        <v>0</v>
      </c>
      <c r="F2846" t="b">
        <f t="shared" si="162"/>
        <v>0</v>
      </c>
      <c r="G2846" t="b">
        <f>IF('Input and Summary Results'!$J$4="yes",IF(C2846=FALSE,FALSE,IF('Data Transformation'!E2846&lt;$R$10,E2846,$R$10)),IF(C2846=FALSE,FALSE,IF(C2846&lt;$R$10,C2846,$R$10)))</f>
        <v>0</v>
      </c>
      <c r="H2846" t="b">
        <f>IF('Input and Summary Results'!$J$4="yes",'Data Transformation'!F2846,'Data Transformation'!D2846)</f>
        <v>0</v>
      </c>
      <c r="I2846" t="str">
        <f t="shared" si="163"/>
        <v/>
      </c>
    </row>
    <row r="2847" spans="2:9" x14ac:dyDescent="0.55000000000000004">
      <c r="B2847" t="b">
        <f>IF('Input and Summary Results'!D2429=0,FALSE,'Input and Summary Results'!$B2429)</f>
        <v>0</v>
      </c>
      <c r="C2847" t="b">
        <f>IF(OR(B2847=0,'Input and Summary Results'!D2429=0,'Input and Summary Results'!D2429=""),FALSE,'Input and Summary Results'!$D2429)</f>
        <v>0</v>
      </c>
      <c r="D2847" t="b">
        <f>IF(OR(B2847=0,'Input and Summary Results'!E2429=0),FALSE,'Input and Summary Results'!$E2429)</f>
        <v>0</v>
      </c>
      <c r="E2847" t="b">
        <f t="shared" si="161"/>
        <v>0</v>
      </c>
      <c r="F2847" t="b">
        <f t="shared" si="162"/>
        <v>0</v>
      </c>
      <c r="G2847" t="b">
        <f>IF('Input and Summary Results'!$J$4="yes",IF(C2847=FALSE,FALSE,IF('Data Transformation'!E2847&lt;$R$10,E2847,$R$10)),IF(C2847=FALSE,FALSE,IF(C2847&lt;$R$10,C2847,$R$10)))</f>
        <v>0</v>
      </c>
      <c r="H2847" t="b">
        <f>IF('Input and Summary Results'!$J$4="yes",'Data Transformation'!F2847,'Data Transformation'!D2847)</f>
        <v>0</v>
      </c>
      <c r="I2847" t="str">
        <f t="shared" si="163"/>
        <v/>
      </c>
    </row>
    <row r="2848" spans="2:9" x14ac:dyDescent="0.55000000000000004">
      <c r="B2848" t="b">
        <f>IF('Input and Summary Results'!D2430=0,FALSE,'Input and Summary Results'!$B2430)</f>
        <v>0</v>
      </c>
      <c r="C2848" t="b">
        <f>IF(OR(B2848=0,'Input and Summary Results'!D2430=0,'Input and Summary Results'!D2430=""),FALSE,'Input and Summary Results'!$D2430)</f>
        <v>0</v>
      </c>
      <c r="D2848" t="b">
        <f>IF(OR(B2848=0,'Input and Summary Results'!E2430=0),FALSE,'Input and Summary Results'!$E2430)</f>
        <v>0</v>
      </c>
      <c r="E2848" t="b">
        <f t="shared" si="161"/>
        <v>0</v>
      </c>
      <c r="F2848" t="b">
        <f t="shared" si="162"/>
        <v>0</v>
      </c>
      <c r="G2848" t="b">
        <f>IF('Input and Summary Results'!$J$4="yes",IF(C2848=FALSE,FALSE,IF('Data Transformation'!E2848&lt;$R$10,E2848,$R$10)),IF(C2848=FALSE,FALSE,IF(C2848&lt;$R$10,C2848,$R$10)))</f>
        <v>0</v>
      </c>
      <c r="H2848" t="b">
        <f>IF('Input and Summary Results'!$J$4="yes",'Data Transformation'!F2848,'Data Transformation'!D2848)</f>
        <v>0</v>
      </c>
      <c r="I2848" t="str">
        <f t="shared" si="163"/>
        <v/>
      </c>
    </row>
    <row r="2849" spans="2:9" x14ac:dyDescent="0.55000000000000004">
      <c r="B2849" t="b">
        <f>IF('Input and Summary Results'!D2431=0,FALSE,'Input and Summary Results'!$B2431)</f>
        <v>0</v>
      </c>
      <c r="C2849" t="b">
        <f>IF(OR(B2849=0,'Input and Summary Results'!D2431=0,'Input and Summary Results'!D2431=""),FALSE,'Input and Summary Results'!$D2431)</f>
        <v>0</v>
      </c>
      <c r="D2849" t="b">
        <f>IF(OR(B2849=0,'Input and Summary Results'!E2431=0),FALSE,'Input and Summary Results'!$E2431)</f>
        <v>0</v>
      </c>
      <c r="E2849" t="b">
        <f t="shared" si="161"/>
        <v>0</v>
      </c>
      <c r="F2849" t="b">
        <f t="shared" si="162"/>
        <v>0</v>
      </c>
      <c r="G2849" t="b">
        <f>IF('Input and Summary Results'!$J$4="yes",IF(C2849=FALSE,FALSE,IF('Data Transformation'!E2849&lt;$R$10,E2849,$R$10)),IF(C2849=FALSE,FALSE,IF(C2849&lt;$R$10,C2849,$R$10)))</f>
        <v>0</v>
      </c>
      <c r="H2849" t="b">
        <f>IF('Input and Summary Results'!$J$4="yes",'Data Transformation'!F2849,'Data Transformation'!D2849)</f>
        <v>0</v>
      </c>
      <c r="I2849" t="str">
        <f t="shared" si="163"/>
        <v/>
      </c>
    </row>
    <row r="2850" spans="2:9" x14ac:dyDescent="0.55000000000000004">
      <c r="B2850" t="b">
        <f>IF('Input and Summary Results'!D2432=0,FALSE,'Input and Summary Results'!$B2432)</f>
        <v>0</v>
      </c>
      <c r="C2850" t="b">
        <f>IF(OR(B2850=0,'Input and Summary Results'!D2432=0,'Input and Summary Results'!D2432=""),FALSE,'Input and Summary Results'!$D2432)</f>
        <v>0</v>
      </c>
      <c r="D2850" t="b">
        <f>IF(OR(B2850=0,'Input and Summary Results'!E2432=0),FALSE,'Input and Summary Results'!$E2432)</f>
        <v>0</v>
      </c>
      <c r="E2850" t="b">
        <f t="shared" si="161"/>
        <v>0</v>
      </c>
      <c r="F2850" t="b">
        <f t="shared" si="162"/>
        <v>0</v>
      </c>
      <c r="G2850" t="b">
        <f>IF('Input and Summary Results'!$J$4="yes",IF(C2850=FALSE,FALSE,IF('Data Transformation'!E2850&lt;$R$10,E2850,$R$10)),IF(C2850=FALSE,FALSE,IF(C2850&lt;$R$10,C2850,$R$10)))</f>
        <v>0</v>
      </c>
      <c r="H2850" t="b">
        <f>IF('Input and Summary Results'!$J$4="yes",'Data Transformation'!F2850,'Data Transformation'!D2850)</f>
        <v>0</v>
      </c>
      <c r="I2850" t="str">
        <f t="shared" si="163"/>
        <v/>
      </c>
    </row>
    <row r="2851" spans="2:9" x14ac:dyDescent="0.55000000000000004">
      <c r="B2851" t="b">
        <f>IF('Input and Summary Results'!D2433=0,FALSE,'Input and Summary Results'!$B2433)</f>
        <v>0</v>
      </c>
      <c r="C2851" t="b">
        <f>IF(OR(B2851=0,'Input and Summary Results'!D2433=0,'Input and Summary Results'!D2433=""),FALSE,'Input and Summary Results'!$D2433)</f>
        <v>0</v>
      </c>
      <c r="D2851" t="b">
        <f>IF(OR(B2851=0,'Input and Summary Results'!E2433=0),FALSE,'Input and Summary Results'!$E2433)</f>
        <v>0</v>
      </c>
      <c r="E2851" t="b">
        <f t="shared" si="161"/>
        <v>0</v>
      </c>
      <c r="F2851" t="b">
        <f t="shared" si="162"/>
        <v>0</v>
      </c>
      <c r="G2851" t="b">
        <f>IF('Input and Summary Results'!$J$4="yes",IF(C2851=FALSE,FALSE,IF('Data Transformation'!E2851&lt;$R$10,E2851,$R$10)),IF(C2851=FALSE,FALSE,IF(C2851&lt;$R$10,C2851,$R$10)))</f>
        <v>0</v>
      </c>
      <c r="H2851" t="b">
        <f>IF('Input and Summary Results'!$J$4="yes",'Data Transformation'!F2851,'Data Transformation'!D2851)</f>
        <v>0</v>
      </c>
      <c r="I2851" t="str">
        <f t="shared" si="163"/>
        <v/>
      </c>
    </row>
    <row r="2852" spans="2:9" x14ac:dyDescent="0.55000000000000004">
      <c r="B2852" t="b">
        <f>IF('Input and Summary Results'!D2434=0,FALSE,'Input and Summary Results'!$B2434)</f>
        <v>0</v>
      </c>
      <c r="C2852" t="b">
        <f>IF(OR(B2852=0,'Input and Summary Results'!D2434=0,'Input and Summary Results'!D2434=""),FALSE,'Input and Summary Results'!$D2434)</f>
        <v>0</v>
      </c>
      <c r="D2852" t="b">
        <f>IF(OR(B2852=0,'Input and Summary Results'!E2434=0),FALSE,'Input and Summary Results'!$E2434)</f>
        <v>0</v>
      </c>
      <c r="E2852" t="b">
        <f t="shared" si="161"/>
        <v>0</v>
      </c>
      <c r="F2852" t="b">
        <f t="shared" si="162"/>
        <v>0</v>
      </c>
      <c r="G2852" t="b">
        <f>IF('Input and Summary Results'!$J$4="yes",IF(C2852=FALSE,FALSE,IF('Data Transformation'!E2852&lt;$R$10,E2852,$R$10)),IF(C2852=FALSE,FALSE,IF(C2852&lt;$R$10,C2852,$R$10)))</f>
        <v>0</v>
      </c>
      <c r="H2852" t="b">
        <f>IF('Input and Summary Results'!$J$4="yes",'Data Transformation'!F2852,'Data Transformation'!D2852)</f>
        <v>0</v>
      </c>
      <c r="I2852" t="str">
        <f t="shared" si="163"/>
        <v/>
      </c>
    </row>
    <row r="2853" spans="2:9" x14ac:dyDescent="0.55000000000000004">
      <c r="B2853" t="b">
        <f>IF('Input and Summary Results'!D2435=0,FALSE,'Input and Summary Results'!$B2435)</f>
        <v>0</v>
      </c>
      <c r="C2853" t="b">
        <f>IF(OR(B2853=0,'Input and Summary Results'!D2435=0,'Input and Summary Results'!D2435=""),FALSE,'Input and Summary Results'!$D2435)</f>
        <v>0</v>
      </c>
      <c r="D2853" t="b">
        <f>IF(OR(B2853=0,'Input and Summary Results'!E2435=0),FALSE,'Input and Summary Results'!$E2435)</f>
        <v>0</v>
      </c>
      <c r="E2853" t="b">
        <f t="shared" si="161"/>
        <v>0</v>
      </c>
      <c r="F2853" t="b">
        <f t="shared" si="162"/>
        <v>0</v>
      </c>
      <c r="G2853" t="b">
        <f>IF('Input and Summary Results'!$J$4="yes",IF(C2853=FALSE,FALSE,IF('Data Transformation'!E2853&lt;$R$10,E2853,$R$10)),IF(C2853=FALSE,FALSE,IF(C2853&lt;$R$10,C2853,$R$10)))</f>
        <v>0</v>
      </c>
      <c r="H2853" t="b">
        <f>IF('Input and Summary Results'!$J$4="yes",'Data Transformation'!F2853,'Data Transformation'!D2853)</f>
        <v>0</v>
      </c>
      <c r="I2853" t="str">
        <f t="shared" si="163"/>
        <v/>
      </c>
    </row>
    <row r="2854" spans="2:9" x14ac:dyDescent="0.55000000000000004">
      <c r="B2854" t="b">
        <f>IF('Input and Summary Results'!D2436=0,FALSE,'Input and Summary Results'!$B2436)</f>
        <v>0</v>
      </c>
      <c r="C2854" t="b">
        <f>IF(OR(B2854=0,'Input and Summary Results'!D2436=0,'Input and Summary Results'!D2436=""),FALSE,'Input and Summary Results'!$D2436)</f>
        <v>0</v>
      </c>
      <c r="D2854" t="b">
        <f>IF(OR(B2854=0,'Input and Summary Results'!E2436=0),FALSE,'Input and Summary Results'!$E2436)</f>
        <v>0</v>
      </c>
      <c r="E2854" t="b">
        <f t="shared" si="161"/>
        <v>0</v>
      </c>
      <c r="F2854" t="b">
        <f t="shared" si="162"/>
        <v>0</v>
      </c>
      <c r="G2854" t="b">
        <f>IF('Input and Summary Results'!$J$4="yes",IF(C2854=FALSE,FALSE,IF('Data Transformation'!E2854&lt;$R$10,E2854,$R$10)),IF(C2854=FALSE,FALSE,IF(C2854&lt;$R$10,C2854,$R$10)))</f>
        <v>0</v>
      </c>
      <c r="H2854" t="b">
        <f>IF('Input and Summary Results'!$J$4="yes",'Data Transformation'!F2854,'Data Transformation'!D2854)</f>
        <v>0</v>
      </c>
      <c r="I2854" t="str">
        <f t="shared" si="163"/>
        <v/>
      </c>
    </row>
    <row r="2855" spans="2:9" x14ac:dyDescent="0.55000000000000004">
      <c r="B2855" t="b">
        <f>IF('Input and Summary Results'!D2437=0,FALSE,'Input and Summary Results'!$B2437)</f>
        <v>0</v>
      </c>
      <c r="C2855" t="b">
        <f>IF(OR(B2855=0,'Input and Summary Results'!D2437=0,'Input and Summary Results'!D2437=""),FALSE,'Input and Summary Results'!$D2437)</f>
        <v>0</v>
      </c>
      <c r="D2855" t="b">
        <f>IF(OR(B2855=0,'Input and Summary Results'!E2437=0),FALSE,'Input and Summary Results'!$E2437)</f>
        <v>0</v>
      </c>
      <c r="E2855" t="b">
        <f t="shared" si="161"/>
        <v>0</v>
      </c>
      <c r="F2855" t="b">
        <f t="shared" si="162"/>
        <v>0</v>
      </c>
      <c r="G2855" t="b">
        <f>IF('Input and Summary Results'!$J$4="yes",IF(C2855=FALSE,FALSE,IF('Data Transformation'!E2855&lt;$R$10,E2855,$R$10)),IF(C2855=FALSE,FALSE,IF(C2855&lt;$R$10,C2855,$R$10)))</f>
        <v>0</v>
      </c>
      <c r="H2855" t="b">
        <f>IF('Input and Summary Results'!$J$4="yes",'Data Transformation'!F2855,'Data Transformation'!D2855)</f>
        <v>0</v>
      </c>
      <c r="I2855" t="str">
        <f t="shared" si="163"/>
        <v/>
      </c>
    </row>
    <row r="2856" spans="2:9" x14ac:dyDescent="0.55000000000000004">
      <c r="B2856" t="b">
        <f>IF('Input and Summary Results'!D2438=0,FALSE,'Input and Summary Results'!$B2438)</f>
        <v>0</v>
      </c>
      <c r="C2856" t="b">
        <f>IF(OR(B2856=0,'Input and Summary Results'!D2438=0,'Input and Summary Results'!D2438=""),FALSE,'Input and Summary Results'!$D2438)</f>
        <v>0</v>
      </c>
      <c r="D2856" t="b">
        <f>IF(OR(B2856=0,'Input and Summary Results'!E2438=0),FALSE,'Input and Summary Results'!$E2438)</f>
        <v>0</v>
      </c>
      <c r="E2856" t="b">
        <f t="shared" si="161"/>
        <v>0</v>
      </c>
      <c r="F2856" t="b">
        <f t="shared" si="162"/>
        <v>0</v>
      </c>
      <c r="G2856" t="b">
        <f>IF('Input and Summary Results'!$J$4="yes",IF(C2856=FALSE,FALSE,IF('Data Transformation'!E2856&lt;$R$10,E2856,$R$10)),IF(C2856=FALSE,FALSE,IF(C2856&lt;$R$10,C2856,$R$10)))</f>
        <v>0</v>
      </c>
      <c r="H2856" t="b">
        <f>IF('Input and Summary Results'!$J$4="yes",'Data Transformation'!F2856,'Data Transformation'!D2856)</f>
        <v>0</v>
      </c>
      <c r="I2856" t="str">
        <f t="shared" si="163"/>
        <v/>
      </c>
    </row>
    <row r="2857" spans="2:9" x14ac:dyDescent="0.55000000000000004">
      <c r="B2857" t="b">
        <f>IF('Input and Summary Results'!D2439=0,FALSE,'Input and Summary Results'!$B2439)</f>
        <v>0</v>
      </c>
      <c r="C2857" t="b">
        <f>IF(OR(B2857=0,'Input and Summary Results'!D2439=0,'Input and Summary Results'!D2439=""),FALSE,'Input and Summary Results'!$D2439)</f>
        <v>0</v>
      </c>
      <c r="D2857" t="b">
        <f>IF(OR(B2857=0,'Input and Summary Results'!E2439=0),FALSE,'Input and Summary Results'!$E2439)</f>
        <v>0</v>
      </c>
      <c r="E2857" t="b">
        <f t="shared" si="161"/>
        <v>0</v>
      </c>
      <c r="F2857" t="b">
        <f t="shared" si="162"/>
        <v>0</v>
      </c>
      <c r="G2857" t="b">
        <f>IF('Input and Summary Results'!$J$4="yes",IF(C2857=FALSE,FALSE,IF('Data Transformation'!E2857&lt;$R$10,E2857,$R$10)),IF(C2857=FALSE,FALSE,IF(C2857&lt;$R$10,C2857,$R$10)))</f>
        <v>0</v>
      </c>
      <c r="H2857" t="b">
        <f>IF('Input and Summary Results'!$J$4="yes",'Data Transformation'!F2857,'Data Transformation'!D2857)</f>
        <v>0</v>
      </c>
      <c r="I2857" t="str">
        <f t="shared" si="163"/>
        <v/>
      </c>
    </row>
    <row r="2858" spans="2:9" x14ac:dyDescent="0.55000000000000004">
      <c r="B2858" t="b">
        <f>IF('Input and Summary Results'!D2440=0,FALSE,'Input and Summary Results'!$B2440)</f>
        <v>0</v>
      </c>
      <c r="C2858" t="b">
        <f>IF(OR(B2858=0,'Input and Summary Results'!D2440=0,'Input and Summary Results'!D2440=""),FALSE,'Input and Summary Results'!$D2440)</f>
        <v>0</v>
      </c>
      <c r="D2858" t="b">
        <f>IF(OR(B2858=0,'Input and Summary Results'!E2440=0),FALSE,'Input and Summary Results'!$E2440)</f>
        <v>0</v>
      </c>
      <c r="E2858" t="b">
        <f t="shared" ref="E2858:E2921" si="164">IF(C2858=FALSE,FALSE,LOG10(C2858))</f>
        <v>0</v>
      </c>
      <c r="F2858" t="b">
        <f t="shared" ref="F2858:F2921" si="165">IF(D2858=FALSE, FALSE,0.434*D2858/C2858)</f>
        <v>0</v>
      </c>
      <c r="G2858" t="b">
        <f>IF('Input and Summary Results'!$J$4="yes",IF(C2858=FALSE,FALSE,IF('Data Transformation'!E2858&lt;$R$10,E2858,$R$10)),IF(C2858=FALSE,FALSE,IF(C2858&lt;$R$10,C2858,$R$10)))</f>
        <v>0</v>
      </c>
      <c r="H2858" t="b">
        <f>IF('Input and Summary Results'!$J$4="yes",'Data Transformation'!F2858,'Data Transformation'!D2858)</f>
        <v>0</v>
      </c>
      <c r="I2858" t="str">
        <f t="shared" si="163"/>
        <v/>
      </c>
    </row>
    <row r="2859" spans="2:9" x14ac:dyDescent="0.55000000000000004">
      <c r="B2859" t="b">
        <f>IF('Input and Summary Results'!D2441=0,FALSE,'Input and Summary Results'!$B2441)</f>
        <v>0</v>
      </c>
      <c r="C2859" t="b">
        <f>IF(OR(B2859=0,'Input and Summary Results'!D2441=0,'Input and Summary Results'!D2441=""),FALSE,'Input and Summary Results'!$D2441)</f>
        <v>0</v>
      </c>
      <c r="D2859" t="b">
        <f>IF(OR(B2859=0,'Input and Summary Results'!E2441=0),FALSE,'Input and Summary Results'!$E2441)</f>
        <v>0</v>
      </c>
      <c r="E2859" t="b">
        <f t="shared" si="164"/>
        <v>0</v>
      </c>
      <c r="F2859" t="b">
        <f t="shared" si="165"/>
        <v>0</v>
      </c>
      <c r="G2859" t="b">
        <f>IF('Input and Summary Results'!$J$4="yes",IF(C2859=FALSE,FALSE,IF('Data Transformation'!E2859&lt;$R$10,E2859,$R$10)),IF(C2859=FALSE,FALSE,IF(C2859&lt;$R$10,C2859,$R$10)))</f>
        <v>0</v>
      </c>
      <c r="H2859" t="b">
        <f>IF('Input and Summary Results'!$J$4="yes",'Data Transformation'!F2859,'Data Transformation'!D2859)</f>
        <v>0</v>
      </c>
      <c r="I2859" t="str">
        <f t="shared" si="163"/>
        <v/>
      </c>
    </row>
    <row r="2860" spans="2:9" x14ac:dyDescent="0.55000000000000004">
      <c r="B2860" t="b">
        <f>IF('Input and Summary Results'!D2442=0,FALSE,'Input and Summary Results'!$B2442)</f>
        <v>0</v>
      </c>
      <c r="C2860" t="b">
        <f>IF(OR(B2860=0,'Input and Summary Results'!D2442=0,'Input and Summary Results'!D2442=""),FALSE,'Input and Summary Results'!$D2442)</f>
        <v>0</v>
      </c>
      <c r="D2860" t="b">
        <f>IF(OR(B2860=0,'Input and Summary Results'!E2442=0),FALSE,'Input and Summary Results'!$E2442)</f>
        <v>0</v>
      </c>
      <c r="E2860" t="b">
        <f t="shared" si="164"/>
        <v>0</v>
      </c>
      <c r="F2860" t="b">
        <f t="shared" si="165"/>
        <v>0</v>
      </c>
      <c r="G2860" t="b">
        <f>IF('Input and Summary Results'!$J$4="yes",IF(C2860=FALSE,FALSE,IF('Data Transformation'!E2860&lt;$R$10,E2860,$R$10)),IF(C2860=FALSE,FALSE,IF(C2860&lt;$R$10,C2860,$R$10)))</f>
        <v>0</v>
      </c>
      <c r="H2860" t="b">
        <f>IF('Input and Summary Results'!$J$4="yes",'Data Transformation'!F2860,'Data Transformation'!D2860)</f>
        <v>0</v>
      </c>
      <c r="I2860" t="str">
        <f t="shared" si="163"/>
        <v/>
      </c>
    </row>
    <row r="2861" spans="2:9" x14ac:dyDescent="0.55000000000000004">
      <c r="B2861" t="b">
        <f>IF('Input and Summary Results'!D2443=0,FALSE,'Input and Summary Results'!$B2443)</f>
        <v>0</v>
      </c>
      <c r="C2861" t="b">
        <f>IF(OR(B2861=0,'Input and Summary Results'!D2443=0,'Input and Summary Results'!D2443=""),FALSE,'Input and Summary Results'!$D2443)</f>
        <v>0</v>
      </c>
      <c r="D2861" t="b">
        <f>IF(OR(B2861=0,'Input and Summary Results'!E2443=0),FALSE,'Input and Summary Results'!$E2443)</f>
        <v>0</v>
      </c>
      <c r="E2861" t="b">
        <f t="shared" si="164"/>
        <v>0</v>
      </c>
      <c r="F2861" t="b">
        <f t="shared" si="165"/>
        <v>0</v>
      </c>
      <c r="G2861" t="b">
        <f>IF('Input and Summary Results'!$J$4="yes",IF(C2861=FALSE,FALSE,IF('Data Transformation'!E2861&lt;$R$10,E2861,$R$10)),IF(C2861=FALSE,FALSE,IF(C2861&lt;$R$10,C2861,$R$10)))</f>
        <v>0</v>
      </c>
      <c r="H2861" t="b">
        <f>IF('Input and Summary Results'!$J$4="yes",'Data Transformation'!F2861,'Data Transformation'!D2861)</f>
        <v>0</v>
      </c>
      <c r="I2861" t="str">
        <f t="shared" si="163"/>
        <v/>
      </c>
    </row>
    <row r="2862" spans="2:9" x14ac:dyDescent="0.55000000000000004">
      <c r="B2862" t="b">
        <f>IF('Input and Summary Results'!D2444=0,FALSE,'Input and Summary Results'!$B2444)</f>
        <v>0</v>
      </c>
      <c r="C2862" t="b">
        <f>IF(OR(B2862=0,'Input and Summary Results'!D2444=0,'Input and Summary Results'!D2444=""),FALSE,'Input and Summary Results'!$D2444)</f>
        <v>0</v>
      </c>
      <c r="D2862" t="b">
        <f>IF(OR(B2862=0,'Input and Summary Results'!E2444=0),FALSE,'Input and Summary Results'!$E2444)</f>
        <v>0</v>
      </c>
      <c r="E2862" t="b">
        <f t="shared" si="164"/>
        <v>0</v>
      </c>
      <c r="F2862" t="b">
        <f t="shared" si="165"/>
        <v>0</v>
      </c>
      <c r="G2862" t="b">
        <f>IF('Input and Summary Results'!$J$4="yes",IF(C2862=FALSE,FALSE,IF('Data Transformation'!E2862&lt;$R$10,E2862,$R$10)),IF(C2862=FALSE,FALSE,IF(C2862&lt;$R$10,C2862,$R$10)))</f>
        <v>0</v>
      </c>
      <c r="H2862" t="b">
        <f>IF('Input and Summary Results'!$J$4="yes",'Data Transformation'!F2862,'Data Transformation'!D2862)</f>
        <v>0</v>
      </c>
      <c r="I2862" t="str">
        <f t="shared" si="163"/>
        <v/>
      </c>
    </row>
    <row r="2863" spans="2:9" x14ac:dyDescent="0.55000000000000004">
      <c r="B2863" t="b">
        <f>IF('Input and Summary Results'!D2445=0,FALSE,'Input and Summary Results'!$B2445)</f>
        <v>0</v>
      </c>
      <c r="C2863" t="b">
        <f>IF(OR(B2863=0,'Input and Summary Results'!D2445=0,'Input and Summary Results'!D2445=""),FALSE,'Input and Summary Results'!$D2445)</f>
        <v>0</v>
      </c>
      <c r="D2863" t="b">
        <f>IF(OR(B2863=0,'Input and Summary Results'!E2445=0),FALSE,'Input and Summary Results'!$E2445)</f>
        <v>0</v>
      </c>
      <c r="E2863" t="b">
        <f t="shared" si="164"/>
        <v>0</v>
      </c>
      <c r="F2863" t="b">
        <f t="shared" si="165"/>
        <v>0</v>
      </c>
      <c r="G2863" t="b">
        <f>IF('Input and Summary Results'!$J$4="yes",IF(C2863=FALSE,FALSE,IF('Data Transformation'!E2863&lt;$R$10,E2863,$R$10)),IF(C2863=FALSE,FALSE,IF(C2863&lt;$R$10,C2863,$R$10)))</f>
        <v>0</v>
      </c>
      <c r="H2863" t="b">
        <f>IF('Input and Summary Results'!$J$4="yes",'Data Transformation'!F2863,'Data Transformation'!D2863)</f>
        <v>0</v>
      </c>
      <c r="I2863" t="str">
        <f t="shared" si="163"/>
        <v/>
      </c>
    </row>
    <row r="2864" spans="2:9" x14ac:dyDescent="0.55000000000000004">
      <c r="B2864" t="b">
        <f>IF('Input and Summary Results'!D2446=0,FALSE,'Input and Summary Results'!$B2446)</f>
        <v>0</v>
      </c>
      <c r="C2864" t="b">
        <f>IF(OR(B2864=0,'Input and Summary Results'!D2446=0,'Input and Summary Results'!D2446=""),FALSE,'Input and Summary Results'!$D2446)</f>
        <v>0</v>
      </c>
      <c r="D2864" t="b">
        <f>IF(OR(B2864=0,'Input and Summary Results'!E2446=0),FALSE,'Input and Summary Results'!$E2446)</f>
        <v>0</v>
      </c>
      <c r="E2864" t="b">
        <f t="shared" si="164"/>
        <v>0</v>
      </c>
      <c r="F2864" t="b">
        <f t="shared" si="165"/>
        <v>0</v>
      </c>
      <c r="G2864" t="b">
        <f>IF('Input and Summary Results'!$J$4="yes",IF(C2864=FALSE,FALSE,IF('Data Transformation'!E2864&lt;$R$10,E2864,$R$10)),IF(C2864=FALSE,FALSE,IF(C2864&lt;$R$10,C2864,$R$10)))</f>
        <v>0</v>
      </c>
      <c r="H2864" t="b">
        <f>IF('Input and Summary Results'!$J$4="yes",'Data Transformation'!F2864,'Data Transformation'!D2864)</f>
        <v>0</v>
      </c>
      <c r="I2864" t="str">
        <f t="shared" si="163"/>
        <v/>
      </c>
    </row>
    <row r="2865" spans="2:9" x14ac:dyDescent="0.55000000000000004">
      <c r="B2865" t="b">
        <f>IF('Input and Summary Results'!D2447=0,FALSE,'Input and Summary Results'!$B2447)</f>
        <v>0</v>
      </c>
      <c r="C2865" t="b">
        <f>IF(OR(B2865=0,'Input and Summary Results'!D2447=0,'Input and Summary Results'!D2447=""),FALSE,'Input and Summary Results'!$D2447)</f>
        <v>0</v>
      </c>
      <c r="D2865" t="b">
        <f>IF(OR(B2865=0,'Input and Summary Results'!E2447=0),FALSE,'Input and Summary Results'!$E2447)</f>
        <v>0</v>
      </c>
      <c r="E2865" t="b">
        <f t="shared" si="164"/>
        <v>0</v>
      </c>
      <c r="F2865" t="b">
        <f t="shared" si="165"/>
        <v>0</v>
      </c>
      <c r="G2865" t="b">
        <f>IF('Input and Summary Results'!$J$4="yes",IF(C2865=FALSE,FALSE,IF('Data Transformation'!E2865&lt;$R$10,E2865,$R$10)),IF(C2865=FALSE,FALSE,IF(C2865&lt;$R$10,C2865,$R$10)))</f>
        <v>0</v>
      </c>
      <c r="H2865" t="b">
        <f>IF('Input and Summary Results'!$J$4="yes",'Data Transformation'!F2865,'Data Transformation'!D2865)</f>
        <v>0</v>
      </c>
      <c r="I2865" t="str">
        <f t="shared" si="163"/>
        <v/>
      </c>
    </row>
    <row r="2866" spans="2:9" x14ac:dyDescent="0.55000000000000004">
      <c r="B2866" t="b">
        <f>IF('Input and Summary Results'!D2448=0,FALSE,'Input and Summary Results'!$B2448)</f>
        <v>0</v>
      </c>
      <c r="C2866" t="b">
        <f>IF(OR(B2866=0,'Input and Summary Results'!D2448=0,'Input and Summary Results'!D2448=""),FALSE,'Input and Summary Results'!$D2448)</f>
        <v>0</v>
      </c>
      <c r="D2866" t="b">
        <f>IF(OR(B2866=0,'Input and Summary Results'!E2448=0),FALSE,'Input and Summary Results'!$E2448)</f>
        <v>0</v>
      </c>
      <c r="E2866" t="b">
        <f t="shared" si="164"/>
        <v>0</v>
      </c>
      <c r="F2866" t="b">
        <f t="shared" si="165"/>
        <v>0</v>
      </c>
      <c r="G2866" t="b">
        <f>IF('Input and Summary Results'!$J$4="yes",IF(C2866=FALSE,FALSE,IF('Data Transformation'!E2866&lt;$R$10,E2866,$R$10)),IF(C2866=FALSE,FALSE,IF(C2866&lt;$R$10,C2866,$R$10)))</f>
        <v>0</v>
      </c>
      <c r="H2866" t="b">
        <f>IF('Input and Summary Results'!$J$4="yes",'Data Transformation'!F2866,'Data Transformation'!D2866)</f>
        <v>0</v>
      </c>
      <c r="I2866" t="str">
        <f t="shared" si="163"/>
        <v/>
      </c>
    </row>
    <row r="2867" spans="2:9" x14ac:dyDescent="0.55000000000000004">
      <c r="B2867" t="b">
        <f>IF('Input and Summary Results'!D2449=0,FALSE,'Input and Summary Results'!$B2449)</f>
        <v>0</v>
      </c>
      <c r="C2867" t="b">
        <f>IF(OR(B2867=0,'Input and Summary Results'!D2449=0,'Input and Summary Results'!D2449=""),FALSE,'Input and Summary Results'!$D2449)</f>
        <v>0</v>
      </c>
      <c r="D2867" t="b">
        <f>IF(OR(B2867=0,'Input and Summary Results'!E2449=0),FALSE,'Input and Summary Results'!$E2449)</f>
        <v>0</v>
      </c>
      <c r="E2867" t="b">
        <f t="shared" si="164"/>
        <v>0</v>
      </c>
      <c r="F2867" t="b">
        <f t="shared" si="165"/>
        <v>0</v>
      </c>
      <c r="G2867" t="b">
        <f>IF('Input and Summary Results'!$J$4="yes",IF(C2867=FALSE,FALSE,IF('Data Transformation'!E2867&lt;$R$10,E2867,$R$10)),IF(C2867=FALSE,FALSE,IF(C2867&lt;$R$10,C2867,$R$10)))</f>
        <v>0</v>
      </c>
      <c r="H2867" t="b">
        <f>IF('Input and Summary Results'!$J$4="yes",'Data Transformation'!F2867,'Data Transformation'!D2867)</f>
        <v>0</v>
      </c>
      <c r="I2867" t="str">
        <f t="shared" si="163"/>
        <v/>
      </c>
    </row>
    <row r="2868" spans="2:9" x14ac:dyDescent="0.55000000000000004">
      <c r="B2868" t="b">
        <f>IF('Input and Summary Results'!D2450=0,FALSE,'Input and Summary Results'!$B2450)</f>
        <v>0</v>
      </c>
      <c r="C2868" t="b">
        <f>IF(OR(B2868=0,'Input and Summary Results'!D2450=0,'Input and Summary Results'!D2450=""),FALSE,'Input and Summary Results'!$D2450)</f>
        <v>0</v>
      </c>
      <c r="D2868" t="b">
        <f>IF(OR(B2868=0,'Input and Summary Results'!E2450=0),FALSE,'Input and Summary Results'!$E2450)</f>
        <v>0</v>
      </c>
      <c r="E2868" t="b">
        <f t="shared" si="164"/>
        <v>0</v>
      </c>
      <c r="F2868" t="b">
        <f t="shared" si="165"/>
        <v>0</v>
      </c>
      <c r="G2868" t="b">
        <f>IF('Input and Summary Results'!$J$4="yes",IF(C2868=FALSE,FALSE,IF('Data Transformation'!E2868&lt;$R$10,E2868,$R$10)),IF(C2868=FALSE,FALSE,IF(C2868&lt;$R$10,C2868,$R$10)))</f>
        <v>0</v>
      </c>
      <c r="H2868" t="b">
        <f>IF('Input and Summary Results'!$J$4="yes",'Data Transformation'!F2868,'Data Transformation'!D2868)</f>
        <v>0</v>
      </c>
      <c r="I2868" t="str">
        <f t="shared" si="163"/>
        <v/>
      </c>
    </row>
    <row r="2869" spans="2:9" x14ac:dyDescent="0.55000000000000004">
      <c r="B2869" t="b">
        <f>IF('Input and Summary Results'!D2451=0,FALSE,'Input and Summary Results'!$B2451)</f>
        <v>0</v>
      </c>
      <c r="C2869" t="b">
        <f>IF(OR(B2869=0,'Input and Summary Results'!D2451=0,'Input and Summary Results'!D2451=""),FALSE,'Input and Summary Results'!$D2451)</f>
        <v>0</v>
      </c>
      <c r="D2869" t="b">
        <f>IF(OR(B2869=0,'Input and Summary Results'!E2451=0),FALSE,'Input and Summary Results'!$E2451)</f>
        <v>0</v>
      </c>
      <c r="E2869" t="b">
        <f t="shared" si="164"/>
        <v>0</v>
      </c>
      <c r="F2869" t="b">
        <f t="shared" si="165"/>
        <v>0</v>
      </c>
      <c r="G2869" t="b">
        <f>IF('Input and Summary Results'!$J$4="yes",IF(C2869=FALSE,FALSE,IF('Data Transformation'!E2869&lt;$R$10,E2869,$R$10)),IF(C2869=FALSE,FALSE,IF(C2869&lt;$R$10,C2869,$R$10)))</f>
        <v>0</v>
      </c>
      <c r="H2869" t="b">
        <f>IF('Input and Summary Results'!$J$4="yes",'Data Transformation'!F2869,'Data Transformation'!D2869)</f>
        <v>0</v>
      </c>
      <c r="I2869" t="str">
        <f t="shared" si="163"/>
        <v/>
      </c>
    </row>
    <row r="2870" spans="2:9" x14ac:dyDescent="0.55000000000000004">
      <c r="B2870" t="b">
        <f>IF('Input and Summary Results'!D2452=0,FALSE,'Input and Summary Results'!$B2452)</f>
        <v>0</v>
      </c>
      <c r="C2870" t="b">
        <f>IF(OR(B2870=0,'Input and Summary Results'!D2452=0,'Input and Summary Results'!D2452=""),FALSE,'Input and Summary Results'!$D2452)</f>
        <v>0</v>
      </c>
      <c r="D2870" t="b">
        <f>IF(OR(B2870=0,'Input and Summary Results'!E2452=0),FALSE,'Input and Summary Results'!$E2452)</f>
        <v>0</v>
      </c>
      <c r="E2870" t="b">
        <f t="shared" si="164"/>
        <v>0</v>
      </c>
      <c r="F2870" t="b">
        <f t="shared" si="165"/>
        <v>0</v>
      </c>
      <c r="G2870" t="b">
        <f>IF('Input and Summary Results'!$J$4="yes",IF(C2870=FALSE,FALSE,IF('Data Transformation'!E2870&lt;$R$10,E2870,$R$10)),IF(C2870=FALSE,FALSE,IF(C2870&lt;$R$10,C2870,$R$10)))</f>
        <v>0</v>
      </c>
      <c r="H2870" t="b">
        <f>IF('Input and Summary Results'!$J$4="yes",'Data Transformation'!F2870,'Data Transformation'!D2870)</f>
        <v>0</v>
      </c>
      <c r="I2870" t="str">
        <f t="shared" si="163"/>
        <v/>
      </c>
    </row>
    <row r="2871" spans="2:9" x14ac:dyDescent="0.55000000000000004">
      <c r="B2871" t="b">
        <f>IF('Input and Summary Results'!D2453=0,FALSE,'Input and Summary Results'!$B2453)</f>
        <v>0</v>
      </c>
      <c r="C2871" t="b">
        <f>IF(OR(B2871=0,'Input and Summary Results'!D2453=0,'Input and Summary Results'!D2453=""),FALSE,'Input and Summary Results'!$D2453)</f>
        <v>0</v>
      </c>
      <c r="D2871" t="b">
        <f>IF(OR(B2871=0,'Input and Summary Results'!E2453=0),FALSE,'Input and Summary Results'!$E2453)</f>
        <v>0</v>
      </c>
      <c r="E2871" t="b">
        <f t="shared" si="164"/>
        <v>0</v>
      </c>
      <c r="F2871" t="b">
        <f t="shared" si="165"/>
        <v>0</v>
      </c>
      <c r="G2871" t="b">
        <f>IF('Input and Summary Results'!$J$4="yes",IF(C2871=FALSE,FALSE,IF('Data Transformation'!E2871&lt;$R$10,E2871,$R$10)),IF(C2871=FALSE,FALSE,IF(C2871&lt;$R$10,C2871,$R$10)))</f>
        <v>0</v>
      </c>
      <c r="H2871" t="b">
        <f>IF('Input and Summary Results'!$J$4="yes",'Data Transformation'!F2871,'Data Transformation'!D2871)</f>
        <v>0</v>
      </c>
      <c r="I2871" t="str">
        <f t="shared" si="163"/>
        <v/>
      </c>
    </row>
    <row r="2872" spans="2:9" x14ac:dyDescent="0.55000000000000004">
      <c r="B2872" t="b">
        <f>IF('Input and Summary Results'!D2454=0,FALSE,'Input and Summary Results'!$B2454)</f>
        <v>0</v>
      </c>
      <c r="C2872" t="b">
        <f>IF(OR(B2872=0,'Input and Summary Results'!D2454=0,'Input and Summary Results'!D2454=""),FALSE,'Input and Summary Results'!$D2454)</f>
        <v>0</v>
      </c>
      <c r="D2872" t="b">
        <f>IF(OR(B2872=0,'Input and Summary Results'!E2454=0),FALSE,'Input and Summary Results'!$E2454)</f>
        <v>0</v>
      </c>
      <c r="E2872" t="b">
        <f t="shared" si="164"/>
        <v>0</v>
      </c>
      <c r="F2872" t="b">
        <f t="shared" si="165"/>
        <v>0</v>
      </c>
      <c r="G2872" t="b">
        <f>IF('Input and Summary Results'!$J$4="yes",IF(C2872=FALSE,FALSE,IF('Data Transformation'!E2872&lt;$R$10,E2872,$R$10)),IF(C2872=FALSE,FALSE,IF(C2872&lt;$R$10,C2872,$R$10)))</f>
        <v>0</v>
      </c>
      <c r="H2872" t="b">
        <f>IF('Input and Summary Results'!$J$4="yes",'Data Transformation'!F2872,'Data Transformation'!D2872)</f>
        <v>0</v>
      </c>
      <c r="I2872" t="str">
        <f t="shared" si="163"/>
        <v/>
      </c>
    </row>
    <row r="2873" spans="2:9" x14ac:dyDescent="0.55000000000000004">
      <c r="B2873" t="b">
        <f>IF('Input and Summary Results'!D2455=0,FALSE,'Input and Summary Results'!$B2455)</f>
        <v>0</v>
      </c>
      <c r="C2873" t="b">
        <f>IF(OR(B2873=0,'Input and Summary Results'!D2455=0,'Input and Summary Results'!D2455=""),FALSE,'Input and Summary Results'!$D2455)</f>
        <v>0</v>
      </c>
      <c r="D2873" t="b">
        <f>IF(OR(B2873=0,'Input and Summary Results'!E2455=0),FALSE,'Input and Summary Results'!$E2455)</f>
        <v>0</v>
      </c>
      <c r="E2873" t="b">
        <f t="shared" si="164"/>
        <v>0</v>
      </c>
      <c r="F2873" t="b">
        <f t="shared" si="165"/>
        <v>0</v>
      </c>
      <c r="G2873" t="b">
        <f>IF('Input and Summary Results'!$J$4="yes",IF(C2873=FALSE,FALSE,IF('Data Transformation'!E2873&lt;$R$10,E2873,$R$10)),IF(C2873=FALSE,FALSE,IF(C2873&lt;$R$10,C2873,$R$10)))</f>
        <v>0</v>
      </c>
      <c r="H2873" t="b">
        <f>IF('Input and Summary Results'!$J$4="yes",'Data Transformation'!F2873,'Data Transformation'!D2873)</f>
        <v>0</v>
      </c>
      <c r="I2873" t="str">
        <f t="shared" si="163"/>
        <v/>
      </c>
    </row>
    <row r="2874" spans="2:9" x14ac:dyDescent="0.55000000000000004">
      <c r="B2874" t="b">
        <f>IF('Input and Summary Results'!D2456=0,FALSE,'Input and Summary Results'!$B2456)</f>
        <v>0</v>
      </c>
      <c r="C2874" t="b">
        <f>IF(OR(B2874=0,'Input and Summary Results'!D2456=0,'Input and Summary Results'!D2456=""),FALSE,'Input and Summary Results'!$D2456)</f>
        <v>0</v>
      </c>
      <c r="D2874" t="b">
        <f>IF(OR(B2874=0,'Input and Summary Results'!E2456=0),FALSE,'Input and Summary Results'!$E2456)</f>
        <v>0</v>
      </c>
      <c r="E2874" t="b">
        <f t="shared" si="164"/>
        <v>0</v>
      </c>
      <c r="F2874" t="b">
        <f t="shared" si="165"/>
        <v>0</v>
      </c>
      <c r="G2874" t="b">
        <f>IF('Input and Summary Results'!$J$4="yes",IF(C2874=FALSE,FALSE,IF('Data Transformation'!E2874&lt;$R$10,E2874,$R$10)),IF(C2874=FALSE,FALSE,IF(C2874&lt;$R$10,C2874,$R$10)))</f>
        <v>0</v>
      </c>
      <c r="H2874" t="b">
        <f>IF('Input and Summary Results'!$J$4="yes",'Data Transformation'!F2874,'Data Transformation'!D2874)</f>
        <v>0</v>
      </c>
      <c r="I2874" t="str">
        <f t="shared" si="163"/>
        <v/>
      </c>
    </row>
    <row r="2875" spans="2:9" x14ac:dyDescent="0.55000000000000004">
      <c r="B2875" t="b">
        <f>IF('Input and Summary Results'!D2457=0,FALSE,'Input and Summary Results'!$B2457)</f>
        <v>0</v>
      </c>
      <c r="C2875" t="b">
        <f>IF(OR(B2875=0,'Input and Summary Results'!D2457=0,'Input and Summary Results'!D2457=""),FALSE,'Input and Summary Results'!$D2457)</f>
        <v>0</v>
      </c>
      <c r="D2875" t="b">
        <f>IF(OR(B2875=0,'Input and Summary Results'!E2457=0),FALSE,'Input and Summary Results'!$E2457)</f>
        <v>0</v>
      </c>
      <c r="E2875" t="b">
        <f t="shared" si="164"/>
        <v>0</v>
      </c>
      <c r="F2875" t="b">
        <f t="shared" si="165"/>
        <v>0</v>
      </c>
      <c r="G2875" t="b">
        <f>IF('Input and Summary Results'!$J$4="yes",IF(C2875=FALSE,FALSE,IF('Data Transformation'!E2875&lt;$R$10,E2875,$R$10)),IF(C2875=FALSE,FALSE,IF(C2875&lt;$R$10,C2875,$R$10)))</f>
        <v>0</v>
      </c>
      <c r="H2875" t="b">
        <f>IF('Input and Summary Results'!$J$4="yes",'Data Transformation'!F2875,'Data Transformation'!D2875)</f>
        <v>0</v>
      </c>
      <c r="I2875" t="str">
        <f t="shared" si="163"/>
        <v/>
      </c>
    </row>
    <row r="2876" spans="2:9" x14ac:dyDescent="0.55000000000000004">
      <c r="B2876" t="b">
        <f>IF('Input and Summary Results'!D2458=0,FALSE,'Input and Summary Results'!$B2458)</f>
        <v>0</v>
      </c>
      <c r="C2876" t="b">
        <f>IF(OR(B2876=0,'Input and Summary Results'!D2458=0,'Input and Summary Results'!D2458=""),FALSE,'Input and Summary Results'!$D2458)</f>
        <v>0</v>
      </c>
      <c r="D2876" t="b">
        <f>IF(OR(B2876=0,'Input and Summary Results'!E2458=0),FALSE,'Input and Summary Results'!$E2458)</f>
        <v>0</v>
      </c>
      <c r="E2876" t="b">
        <f t="shared" si="164"/>
        <v>0</v>
      </c>
      <c r="F2876" t="b">
        <f t="shared" si="165"/>
        <v>0</v>
      </c>
      <c r="G2876" t="b">
        <f>IF('Input and Summary Results'!$J$4="yes",IF(C2876=FALSE,FALSE,IF('Data Transformation'!E2876&lt;$R$10,E2876,$R$10)),IF(C2876=FALSE,FALSE,IF(C2876&lt;$R$10,C2876,$R$10)))</f>
        <v>0</v>
      </c>
      <c r="H2876" t="b">
        <f>IF('Input and Summary Results'!$J$4="yes",'Data Transformation'!F2876,'Data Transformation'!D2876)</f>
        <v>0</v>
      </c>
      <c r="I2876" t="str">
        <f t="shared" si="163"/>
        <v/>
      </c>
    </row>
    <row r="2877" spans="2:9" x14ac:dyDescent="0.55000000000000004">
      <c r="B2877" t="b">
        <f>IF('Input and Summary Results'!D2459=0,FALSE,'Input and Summary Results'!$B2459)</f>
        <v>0</v>
      </c>
      <c r="C2877" t="b">
        <f>IF(OR(B2877=0,'Input and Summary Results'!D2459=0,'Input and Summary Results'!D2459=""),FALSE,'Input and Summary Results'!$D2459)</f>
        <v>0</v>
      </c>
      <c r="D2877" t="b">
        <f>IF(OR(B2877=0,'Input and Summary Results'!E2459=0),FALSE,'Input and Summary Results'!$E2459)</f>
        <v>0</v>
      </c>
      <c r="E2877" t="b">
        <f t="shared" si="164"/>
        <v>0</v>
      </c>
      <c r="F2877" t="b">
        <f t="shared" si="165"/>
        <v>0</v>
      </c>
      <c r="G2877" t="b">
        <f>IF('Input and Summary Results'!$J$4="yes",IF(C2877=FALSE,FALSE,IF('Data Transformation'!E2877&lt;$R$10,E2877,$R$10)),IF(C2877=FALSE,FALSE,IF(C2877&lt;$R$10,C2877,$R$10)))</f>
        <v>0</v>
      </c>
      <c r="H2877" t="b">
        <f>IF('Input and Summary Results'!$J$4="yes",'Data Transformation'!F2877,'Data Transformation'!D2877)</f>
        <v>0</v>
      </c>
      <c r="I2877" t="str">
        <f t="shared" si="163"/>
        <v/>
      </c>
    </row>
    <row r="2878" spans="2:9" x14ac:dyDescent="0.55000000000000004">
      <c r="B2878" t="b">
        <f>IF('Input and Summary Results'!D2460=0,FALSE,'Input and Summary Results'!$B2460)</f>
        <v>0</v>
      </c>
      <c r="C2878" t="b">
        <f>IF(OR(B2878=0,'Input and Summary Results'!D2460=0,'Input and Summary Results'!D2460=""),FALSE,'Input and Summary Results'!$D2460)</f>
        <v>0</v>
      </c>
      <c r="D2878" t="b">
        <f>IF(OR(B2878=0,'Input and Summary Results'!E2460=0),FALSE,'Input and Summary Results'!$E2460)</f>
        <v>0</v>
      </c>
      <c r="E2878" t="b">
        <f t="shared" si="164"/>
        <v>0</v>
      </c>
      <c r="F2878" t="b">
        <f t="shared" si="165"/>
        <v>0</v>
      </c>
      <c r="G2878" t="b">
        <f>IF('Input and Summary Results'!$J$4="yes",IF(C2878=FALSE,FALSE,IF('Data Transformation'!E2878&lt;$R$10,E2878,$R$10)),IF(C2878=FALSE,FALSE,IF(C2878&lt;$R$10,C2878,$R$10)))</f>
        <v>0</v>
      </c>
      <c r="H2878" t="b">
        <f>IF('Input and Summary Results'!$J$4="yes",'Data Transformation'!F2878,'Data Transformation'!D2878)</f>
        <v>0</v>
      </c>
      <c r="I2878" t="str">
        <f t="shared" si="163"/>
        <v/>
      </c>
    </row>
    <row r="2879" spans="2:9" x14ac:dyDescent="0.55000000000000004">
      <c r="B2879" t="b">
        <f>IF('Input and Summary Results'!D2461=0,FALSE,'Input and Summary Results'!$B2461)</f>
        <v>0</v>
      </c>
      <c r="C2879" t="b">
        <f>IF(OR(B2879=0,'Input and Summary Results'!D2461=0,'Input and Summary Results'!D2461=""),FALSE,'Input and Summary Results'!$D2461)</f>
        <v>0</v>
      </c>
      <c r="D2879" t="b">
        <f>IF(OR(B2879=0,'Input and Summary Results'!E2461=0),FALSE,'Input and Summary Results'!$E2461)</f>
        <v>0</v>
      </c>
      <c r="E2879" t="b">
        <f t="shared" si="164"/>
        <v>0</v>
      </c>
      <c r="F2879" t="b">
        <f t="shared" si="165"/>
        <v>0</v>
      </c>
      <c r="G2879" t="b">
        <f>IF('Input and Summary Results'!$J$4="yes",IF(C2879=FALSE,FALSE,IF('Data Transformation'!E2879&lt;$R$10,E2879,$R$10)),IF(C2879=FALSE,FALSE,IF(C2879&lt;$R$10,C2879,$R$10)))</f>
        <v>0</v>
      </c>
      <c r="H2879" t="b">
        <f>IF('Input and Summary Results'!$J$4="yes",'Data Transformation'!F2879,'Data Transformation'!D2879)</f>
        <v>0</v>
      </c>
      <c r="I2879" t="str">
        <f t="shared" si="163"/>
        <v/>
      </c>
    </row>
    <row r="2880" spans="2:9" x14ac:dyDescent="0.55000000000000004">
      <c r="B2880" t="b">
        <f>IF('Input and Summary Results'!D2462=0,FALSE,'Input and Summary Results'!$B2462)</f>
        <v>0</v>
      </c>
      <c r="C2880" t="b">
        <f>IF(OR(B2880=0,'Input and Summary Results'!D2462=0,'Input and Summary Results'!D2462=""),FALSE,'Input and Summary Results'!$D2462)</f>
        <v>0</v>
      </c>
      <c r="D2880" t="b">
        <f>IF(OR(B2880=0,'Input and Summary Results'!E2462=0),FALSE,'Input and Summary Results'!$E2462)</f>
        <v>0</v>
      </c>
      <c r="E2880" t="b">
        <f t="shared" si="164"/>
        <v>0</v>
      </c>
      <c r="F2880" t="b">
        <f t="shared" si="165"/>
        <v>0</v>
      </c>
      <c r="G2880" t="b">
        <f>IF('Input and Summary Results'!$J$4="yes",IF(C2880=FALSE,FALSE,IF('Data Transformation'!E2880&lt;$R$10,E2880,$R$10)),IF(C2880=FALSE,FALSE,IF(C2880&lt;$R$10,C2880,$R$10)))</f>
        <v>0</v>
      </c>
      <c r="H2880" t="b">
        <f>IF('Input and Summary Results'!$J$4="yes",'Data Transformation'!F2880,'Data Transformation'!D2880)</f>
        <v>0</v>
      </c>
      <c r="I2880" t="str">
        <f t="shared" si="163"/>
        <v/>
      </c>
    </row>
    <row r="2881" spans="2:9" x14ac:dyDescent="0.55000000000000004">
      <c r="B2881" t="b">
        <f>IF('Input and Summary Results'!D2463=0,FALSE,'Input and Summary Results'!$B2463)</f>
        <v>0</v>
      </c>
      <c r="C2881" t="b">
        <f>IF(OR(B2881=0,'Input and Summary Results'!D2463=0,'Input and Summary Results'!D2463=""),FALSE,'Input and Summary Results'!$D2463)</f>
        <v>0</v>
      </c>
      <c r="D2881" t="b">
        <f>IF(OR(B2881=0,'Input and Summary Results'!E2463=0),FALSE,'Input and Summary Results'!$E2463)</f>
        <v>0</v>
      </c>
      <c r="E2881" t="b">
        <f t="shared" si="164"/>
        <v>0</v>
      </c>
      <c r="F2881" t="b">
        <f t="shared" si="165"/>
        <v>0</v>
      </c>
      <c r="G2881" t="b">
        <f>IF('Input and Summary Results'!$J$4="yes",IF(C2881=FALSE,FALSE,IF('Data Transformation'!E2881&lt;$R$10,E2881,$R$10)),IF(C2881=FALSE,FALSE,IF(C2881&lt;$R$10,C2881,$R$10)))</f>
        <v>0</v>
      </c>
      <c r="H2881" t="b">
        <f>IF('Input and Summary Results'!$J$4="yes",'Data Transformation'!F2881,'Data Transformation'!D2881)</f>
        <v>0</v>
      </c>
      <c r="I2881" t="str">
        <f t="shared" si="163"/>
        <v/>
      </c>
    </row>
    <row r="2882" spans="2:9" x14ac:dyDescent="0.55000000000000004">
      <c r="B2882" t="b">
        <f>IF('Input and Summary Results'!D2464=0,FALSE,'Input and Summary Results'!$B2464)</f>
        <v>0</v>
      </c>
      <c r="C2882" t="b">
        <f>IF(OR(B2882=0,'Input and Summary Results'!D2464=0,'Input and Summary Results'!D2464=""),FALSE,'Input and Summary Results'!$D2464)</f>
        <v>0</v>
      </c>
      <c r="D2882" t="b">
        <f>IF(OR(B2882=0,'Input and Summary Results'!E2464=0),FALSE,'Input and Summary Results'!$E2464)</f>
        <v>0</v>
      </c>
      <c r="E2882" t="b">
        <f t="shared" si="164"/>
        <v>0</v>
      </c>
      <c r="F2882" t="b">
        <f t="shared" si="165"/>
        <v>0</v>
      </c>
      <c r="G2882" t="b">
        <f>IF('Input and Summary Results'!$J$4="yes",IF(C2882=FALSE,FALSE,IF('Data Transformation'!E2882&lt;$R$10,E2882,$R$10)),IF(C2882=FALSE,FALSE,IF(C2882&lt;$R$10,C2882,$R$10)))</f>
        <v>0</v>
      </c>
      <c r="H2882" t="b">
        <f>IF('Input and Summary Results'!$J$4="yes",'Data Transformation'!F2882,'Data Transformation'!D2882)</f>
        <v>0</v>
      </c>
      <c r="I2882" t="str">
        <f t="shared" si="163"/>
        <v/>
      </c>
    </row>
    <row r="2883" spans="2:9" x14ac:dyDescent="0.55000000000000004">
      <c r="B2883" t="b">
        <f>IF('Input and Summary Results'!D2465=0,FALSE,'Input and Summary Results'!$B2465)</f>
        <v>0</v>
      </c>
      <c r="C2883" t="b">
        <f>IF(OR(B2883=0,'Input and Summary Results'!D2465=0,'Input and Summary Results'!D2465=""),FALSE,'Input and Summary Results'!$D2465)</f>
        <v>0</v>
      </c>
      <c r="D2883" t="b">
        <f>IF(OR(B2883=0,'Input and Summary Results'!E2465=0),FALSE,'Input and Summary Results'!$E2465)</f>
        <v>0</v>
      </c>
      <c r="E2883" t="b">
        <f t="shared" si="164"/>
        <v>0</v>
      </c>
      <c r="F2883" t="b">
        <f t="shared" si="165"/>
        <v>0</v>
      </c>
      <c r="G2883" t="b">
        <f>IF('Input and Summary Results'!$J$4="yes",IF(C2883=FALSE,FALSE,IF('Data Transformation'!E2883&lt;$R$10,E2883,$R$10)),IF(C2883=FALSE,FALSE,IF(C2883&lt;$R$10,C2883,$R$10)))</f>
        <v>0</v>
      </c>
      <c r="H2883" t="b">
        <f>IF('Input and Summary Results'!$J$4="yes",'Data Transformation'!F2883,'Data Transformation'!D2883)</f>
        <v>0</v>
      </c>
      <c r="I2883" t="str">
        <f t="shared" si="163"/>
        <v/>
      </c>
    </row>
    <row r="2884" spans="2:9" x14ac:dyDescent="0.55000000000000004">
      <c r="B2884" t="b">
        <f>IF('Input and Summary Results'!D2466=0,FALSE,'Input and Summary Results'!$B2466)</f>
        <v>0</v>
      </c>
      <c r="C2884" t="b">
        <f>IF(OR(B2884=0,'Input and Summary Results'!D2466=0,'Input and Summary Results'!D2466=""),FALSE,'Input and Summary Results'!$D2466)</f>
        <v>0</v>
      </c>
      <c r="D2884" t="b">
        <f>IF(OR(B2884=0,'Input and Summary Results'!E2466=0),FALSE,'Input and Summary Results'!$E2466)</f>
        <v>0</v>
      </c>
      <c r="E2884" t="b">
        <f t="shared" si="164"/>
        <v>0</v>
      </c>
      <c r="F2884" t="b">
        <f t="shared" si="165"/>
        <v>0</v>
      </c>
      <c r="G2884" t="b">
        <f>IF('Input and Summary Results'!$J$4="yes",IF(C2884=FALSE,FALSE,IF('Data Transformation'!E2884&lt;$R$10,E2884,$R$10)),IF(C2884=FALSE,FALSE,IF(C2884&lt;$R$10,C2884,$R$10)))</f>
        <v>0</v>
      </c>
      <c r="H2884" t="b">
        <f>IF('Input and Summary Results'!$J$4="yes",'Data Transformation'!F2884,'Data Transformation'!D2884)</f>
        <v>0</v>
      </c>
      <c r="I2884" t="str">
        <f t="shared" si="163"/>
        <v/>
      </c>
    </row>
    <row r="2885" spans="2:9" x14ac:dyDescent="0.55000000000000004">
      <c r="B2885" t="b">
        <f>IF('Input and Summary Results'!D2467=0,FALSE,'Input and Summary Results'!$B2467)</f>
        <v>0</v>
      </c>
      <c r="C2885" t="b">
        <f>IF(OR(B2885=0,'Input and Summary Results'!D2467=0,'Input and Summary Results'!D2467=""),FALSE,'Input and Summary Results'!$D2467)</f>
        <v>0</v>
      </c>
      <c r="D2885" t="b">
        <f>IF(OR(B2885=0,'Input and Summary Results'!E2467=0),FALSE,'Input and Summary Results'!$E2467)</f>
        <v>0</v>
      </c>
      <c r="E2885" t="b">
        <f t="shared" si="164"/>
        <v>0</v>
      </c>
      <c r="F2885" t="b">
        <f t="shared" si="165"/>
        <v>0</v>
      </c>
      <c r="G2885" t="b">
        <f>IF('Input and Summary Results'!$J$4="yes",IF(C2885=FALSE,FALSE,IF('Data Transformation'!E2885&lt;$R$10,E2885,$R$10)),IF(C2885=FALSE,FALSE,IF(C2885&lt;$R$10,C2885,$R$10)))</f>
        <v>0</v>
      </c>
      <c r="H2885" t="b">
        <f>IF('Input and Summary Results'!$J$4="yes",'Data Transformation'!F2885,'Data Transformation'!D2885)</f>
        <v>0</v>
      </c>
      <c r="I2885" t="str">
        <f t="shared" ref="I2885:I2948" si="166">IF(G2885=FALSE,"",B2885)</f>
        <v/>
      </c>
    </row>
    <row r="2886" spans="2:9" x14ac:dyDescent="0.55000000000000004">
      <c r="B2886" t="b">
        <f>IF('Input and Summary Results'!D2468=0,FALSE,'Input and Summary Results'!$B2468)</f>
        <v>0</v>
      </c>
      <c r="C2886" t="b">
        <f>IF(OR(B2886=0,'Input and Summary Results'!D2468=0,'Input and Summary Results'!D2468=""),FALSE,'Input and Summary Results'!$D2468)</f>
        <v>0</v>
      </c>
      <c r="D2886" t="b">
        <f>IF(OR(B2886=0,'Input and Summary Results'!E2468=0),FALSE,'Input and Summary Results'!$E2468)</f>
        <v>0</v>
      </c>
      <c r="E2886" t="b">
        <f t="shared" si="164"/>
        <v>0</v>
      </c>
      <c r="F2886" t="b">
        <f t="shared" si="165"/>
        <v>0</v>
      </c>
      <c r="G2886" t="b">
        <f>IF('Input and Summary Results'!$J$4="yes",IF(C2886=FALSE,FALSE,IF('Data Transformation'!E2886&lt;$R$10,E2886,$R$10)),IF(C2886=FALSE,FALSE,IF(C2886&lt;$R$10,C2886,$R$10)))</f>
        <v>0</v>
      </c>
      <c r="H2886" t="b">
        <f>IF('Input and Summary Results'!$J$4="yes",'Data Transformation'!F2886,'Data Transformation'!D2886)</f>
        <v>0</v>
      </c>
      <c r="I2886" t="str">
        <f t="shared" si="166"/>
        <v/>
      </c>
    </row>
    <row r="2887" spans="2:9" x14ac:dyDescent="0.55000000000000004">
      <c r="B2887" t="b">
        <f>IF('Input and Summary Results'!D2469=0,FALSE,'Input and Summary Results'!$B2469)</f>
        <v>0</v>
      </c>
      <c r="C2887" t="b">
        <f>IF(OR(B2887=0,'Input and Summary Results'!D2469=0,'Input and Summary Results'!D2469=""),FALSE,'Input and Summary Results'!$D2469)</f>
        <v>0</v>
      </c>
      <c r="D2887" t="b">
        <f>IF(OR(B2887=0,'Input and Summary Results'!E2469=0),FALSE,'Input and Summary Results'!$E2469)</f>
        <v>0</v>
      </c>
      <c r="E2887" t="b">
        <f t="shared" si="164"/>
        <v>0</v>
      </c>
      <c r="F2887" t="b">
        <f t="shared" si="165"/>
        <v>0</v>
      </c>
      <c r="G2887" t="b">
        <f>IF('Input and Summary Results'!$J$4="yes",IF(C2887=FALSE,FALSE,IF('Data Transformation'!E2887&lt;$R$10,E2887,$R$10)),IF(C2887=FALSE,FALSE,IF(C2887&lt;$R$10,C2887,$R$10)))</f>
        <v>0</v>
      </c>
      <c r="H2887" t="b">
        <f>IF('Input and Summary Results'!$J$4="yes",'Data Transformation'!F2887,'Data Transformation'!D2887)</f>
        <v>0</v>
      </c>
      <c r="I2887" t="str">
        <f t="shared" si="166"/>
        <v/>
      </c>
    </row>
    <row r="2888" spans="2:9" x14ac:dyDescent="0.55000000000000004">
      <c r="B2888" t="b">
        <f>IF('Input and Summary Results'!D2470=0,FALSE,'Input and Summary Results'!$B2470)</f>
        <v>0</v>
      </c>
      <c r="C2888" t="b">
        <f>IF(OR(B2888=0,'Input and Summary Results'!D2470=0,'Input and Summary Results'!D2470=""),FALSE,'Input and Summary Results'!$D2470)</f>
        <v>0</v>
      </c>
      <c r="D2888" t="b">
        <f>IF(OR(B2888=0,'Input and Summary Results'!E2470=0),FALSE,'Input and Summary Results'!$E2470)</f>
        <v>0</v>
      </c>
      <c r="E2888" t="b">
        <f t="shared" si="164"/>
        <v>0</v>
      </c>
      <c r="F2888" t="b">
        <f t="shared" si="165"/>
        <v>0</v>
      </c>
      <c r="G2888" t="b">
        <f>IF('Input and Summary Results'!$J$4="yes",IF(C2888=FALSE,FALSE,IF('Data Transformation'!E2888&lt;$R$10,E2888,$R$10)),IF(C2888=FALSE,FALSE,IF(C2888&lt;$R$10,C2888,$R$10)))</f>
        <v>0</v>
      </c>
      <c r="H2888" t="b">
        <f>IF('Input and Summary Results'!$J$4="yes",'Data Transformation'!F2888,'Data Transformation'!D2888)</f>
        <v>0</v>
      </c>
      <c r="I2888" t="str">
        <f t="shared" si="166"/>
        <v/>
      </c>
    </row>
    <row r="2889" spans="2:9" x14ac:dyDescent="0.55000000000000004">
      <c r="B2889" t="b">
        <f>IF('Input and Summary Results'!D2471=0,FALSE,'Input and Summary Results'!$B2471)</f>
        <v>0</v>
      </c>
      <c r="C2889" t="b">
        <f>IF(OR(B2889=0,'Input and Summary Results'!D2471=0,'Input and Summary Results'!D2471=""),FALSE,'Input and Summary Results'!$D2471)</f>
        <v>0</v>
      </c>
      <c r="D2889" t="b">
        <f>IF(OR(B2889=0,'Input and Summary Results'!E2471=0),FALSE,'Input and Summary Results'!$E2471)</f>
        <v>0</v>
      </c>
      <c r="E2889" t="b">
        <f t="shared" si="164"/>
        <v>0</v>
      </c>
      <c r="F2889" t="b">
        <f t="shared" si="165"/>
        <v>0</v>
      </c>
      <c r="G2889" t="b">
        <f>IF('Input and Summary Results'!$J$4="yes",IF(C2889=FALSE,FALSE,IF('Data Transformation'!E2889&lt;$R$10,E2889,$R$10)),IF(C2889=FALSE,FALSE,IF(C2889&lt;$R$10,C2889,$R$10)))</f>
        <v>0</v>
      </c>
      <c r="H2889" t="b">
        <f>IF('Input and Summary Results'!$J$4="yes",'Data Transformation'!F2889,'Data Transformation'!D2889)</f>
        <v>0</v>
      </c>
      <c r="I2889" t="str">
        <f t="shared" si="166"/>
        <v/>
      </c>
    </row>
    <row r="2890" spans="2:9" x14ac:dyDescent="0.55000000000000004">
      <c r="B2890" t="b">
        <f>IF('Input and Summary Results'!D2472=0,FALSE,'Input and Summary Results'!$B2472)</f>
        <v>0</v>
      </c>
      <c r="C2890" t="b">
        <f>IF(OR(B2890=0,'Input and Summary Results'!D2472=0,'Input and Summary Results'!D2472=""),FALSE,'Input and Summary Results'!$D2472)</f>
        <v>0</v>
      </c>
      <c r="D2890" t="b">
        <f>IF(OR(B2890=0,'Input and Summary Results'!E2472=0),FALSE,'Input and Summary Results'!$E2472)</f>
        <v>0</v>
      </c>
      <c r="E2890" t="b">
        <f t="shared" si="164"/>
        <v>0</v>
      </c>
      <c r="F2890" t="b">
        <f t="shared" si="165"/>
        <v>0</v>
      </c>
      <c r="G2890" t="b">
        <f>IF('Input and Summary Results'!$J$4="yes",IF(C2890=FALSE,FALSE,IF('Data Transformation'!E2890&lt;$R$10,E2890,$R$10)),IF(C2890=FALSE,FALSE,IF(C2890&lt;$R$10,C2890,$R$10)))</f>
        <v>0</v>
      </c>
      <c r="H2890" t="b">
        <f>IF('Input and Summary Results'!$J$4="yes",'Data Transformation'!F2890,'Data Transformation'!D2890)</f>
        <v>0</v>
      </c>
      <c r="I2890" t="str">
        <f t="shared" si="166"/>
        <v/>
      </c>
    </row>
    <row r="2891" spans="2:9" x14ac:dyDescent="0.55000000000000004">
      <c r="B2891" t="b">
        <f>IF('Input and Summary Results'!D2473=0,FALSE,'Input and Summary Results'!$B2473)</f>
        <v>0</v>
      </c>
      <c r="C2891" t="b">
        <f>IF(OR(B2891=0,'Input and Summary Results'!D2473=0,'Input and Summary Results'!D2473=""),FALSE,'Input and Summary Results'!$D2473)</f>
        <v>0</v>
      </c>
      <c r="D2891" t="b">
        <f>IF(OR(B2891=0,'Input and Summary Results'!E2473=0),FALSE,'Input and Summary Results'!$E2473)</f>
        <v>0</v>
      </c>
      <c r="E2891" t="b">
        <f t="shared" si="164"/>
        <v>0</v>
      </c>
      <c r="F2891" t="b">
        <f t="shared" si="165"/>
        <v>0</v>
      </c>
      <c r="G2891" t="b">
        <f>IF('Input and Summary Results'!$J$4="yes",IF(C2891=FALSE,FALSE,IF('Data Transformation'!E2891&lt;$R$10,E2891,$R$10)),IF(C2891=FALSE,FALSE,IF(C2891&lt;$R$10,C2891,$R$10)))</f>
        <v>0</v>
      </c>
      <c r="H2891" t="b">
        <f>IF('Input and Summary Results'!$J$4="yes",'Data Transformation'!F2891,'Data Transformation'!D2891)</f>
        <v>0</v>
      </c>
      <c r="I2891" t="str">
        <f t="shared" si="166"/>
        <v/>
      </c>
    </row>
    <row r="2892" spans="2:9" x14ac:dyDescent="0.55000000000000004">
      <c r="B2892" t="b">
        <f>IF('Input and Summary Results'!D2474=0,FALSE,'Input and Summary Results'!$B2474)</f>
        <v>0</v>
      </c>
      <c r="C2892" t="b">
        <f>IF(OR(B2892=0,'Input and Summary Results'!D2474=0,'Input and Summary Results'!D2474=""),FALSE,'Input and Summary Results'!$D2474)</f>
        <v>0</v>
      </c>
      <c r="D2892" t="b">
        <f>IF(OR(B2892=0,'Input and Summary Results'!E2474=0),FALSE,'Input and Summary Results'!$E2474)</f>
        <v>0</v>
      </c>
      <c r="E2892" t="b">
        <f t="shared" si="164"/>
        <v>0</v>
      </c>
      <c r="F2892" t="b">
        <f t="shared" si="165"/>
        <v>0</v>
      </c>
      <c r="G2892" t="b">
        <f>IF('Input and Summary Results'!$J$4="yes",IF(C2892=FALSE,FALSE,IF('Data Transformation'!E2892&lt;$R$10,E2892,$R$10)),IF(C2892=FALSE,FALSE,IF(C2892&lt;$R$10,C2892,$R$10)))</f>
        <v>0</v>
      </c>
      <c r="H2892" t="b">
        <f>IF('Input and Summary Results'!$J$4="yes",'Data Transformation'!F2892,'Data Transformation'!D2892)</f>
        <v>0</v>
      </c>
      <c r="I2892" t="str">
        <f t="shared" si="166"/>
        <v/>
      </c>
    </row>
    <row r="2893" spans="2:9" x14ac:dyDescent="0.55000000000000004">
      <c r="B2893" t="b">
        <f>IF('Input and Summary Results'!D2475=0,FALSE,'Input and Summary Results'!$B2475)</f>
        <v>0</v>
      </c>
      <c r="C2893" t="b">
        <f>IF(OR(B2893=0,'Input and Summary Results'!D2475=0,'Input and Summary Results'!D2475=""),FALSE,'Input and Summary Results'!$D2475)</f>
        <v>0</v>
      </c>
      <c r="D2893" t="b">
        <f>IF(OR(B2893=0,'Input and Summary Results'!E2475=0),FALSE,'Input and Summary Results'!$E2475)</f>
        <v>0</v>
      </c>
      <c r="E2893" t="b">
        <f t="shared" si="164"/>
        <v>0</v>
      </c>
      <c r="F2893" t="b">
        <f t="shared" si="165"/>
        <v>0</v>
      </c>
      <c r="G2893" t="b">
        <f>IF('Input and Summary Results'!$J$4="yes",IF(C2893=FALSE,FALSE,IF('Data Transformation'!E2893&lt;$R$10,E2893,$R$10)),IF(C2893=FALSE,FALSE,IF(C2893&lt;$R$10,C2893,$R$10)))</f>
        <v>0</v>
      </c>
      <c r="H2893" t="b">
        <f>IF('Input and Summary Results'!$J$4="yes",'Data Transformation'!F2893,'Data Transformation'!D2893)</f>
        <v>0</v>
      </c>
      <c r="I2893" t="str">
        <f t="shared" si="166"/>
        <v/>
      </c>
    </row>
    <row r="2894" spans="2:9" x14ac:dyDescent="0.55000000000000004">
      <c r="B2894" t="b">
        <f>IF('Input and Summary Results'!D2476=0,FALSE,'Input and Summary Results'!$B2476)</f>
        <v>0</v>
      </c>
      <c r="C2894" t="b">
        <f>IF(OR(B2894=0,'Input and Summary Results'!D2476=0,'Input and Summary Results'!D2476=""),FALSE,'Input and Summary Results'!$D2476)</f>
        <v>0</v>
      </c>
      <c r="D2894" t="b">
        <f>IF(OR(B2894=0,'Input and Summary Results'!E2476=0),FALSE,'Input and Summary Results'!$E2476)</f>
        <v>0</v>
      </c>
      <c r="E2894" t="b">
        <f t="shared" si="164"/>
        <v>0</v>
      </c>
      <c r="F2894" t="b">
        <f t="shared" si="165"/>
        <v>0</v>
      </c>
      <c r="G2894" t="b">
        <f>IF('Input and Summary Results'!$J$4="yes",IF(C2894=FALSE,FALSE,IF('Data Transformation'!E2894&lt;$R$10,E2894,$R$10)),IF(C2894=FALSE,FALSE,IF(C2894&lt;$R$10,C2894,$R$10)))</f>
        <v>0</v>
      </c>
      <c r="H2894" t="b">
        <f>IF('Input and Summary Results'!$J$4="yes",'Data Transformation'!F2894,'Data Transformation'!D2894)</f>
        <v>0</v>
      </c>
      <c r="I2894" t="str">
        <f t="shared" si="166"/>
        <v/>
      </c>
    </row>
    <row r="2895" spans="2:9" x14ac:dyDescent="0.55000000000000004">
      <c r="B2895" t="b">
        <f>IF('Input and Summary Results'!D2477=0,FALSE,'Input and Summary Results'!$B2477)</f>
        <v>0</v>
      </c>
      <c r="C2895" t="b">
        <f>IF(OR(B2895=0,'Input and Summary Results'!D2477=0,'Input and Summary Results'!D2477=""),FALSE,'Input and Summary Results'!$D2477)</f>
        <v>0</v>
      </c>
      <c r="D2895" t="b">
        <f>IF(OR(B2895=0,'Input and Summary Results'!E2477=0),FALSE,'Input and Summary Results'!$E2477)</f>
        <v>0</v>
      </c>
      <c r="E2895" t="b">
        <f t="shared" si="164"/>
        <v>0</v>
      </c>
      <c r="F2895" t="b">
        <f t="shared" si="165"/>
        <v>0</v>
      </c>
      <c r="G2895" t="b">
        <f>IF('Input and Summary Results'!$J$4="yes",IF(C2895=FALSE,FALSE,IF('Data Transformation'!E2895&lt;$R$10,E2895,$R$10)),IF(C2895=FALSE,FALSE,IF(C2895&lt;$R$10,C2895,$R$10)))</f>
        <v>0</v>
      </c>
      <c r="H2895" t="b">
        <f>IF('Input and Summary Results'!$J$4="yes",'Data Transformation'!F2895,'Data Transformation'!D2895)</f>
        <v>0</v>
      </c>
      <c r="I2895" t="str">
        <f t="shared" si="166"/>
        <v/>
      </c>
    </row>
    <row r="2896" spans="2:9" x14ac:dyDescent="0.55000000000000004">
      <c r="B2896" t="b">
        <f>IF('Input and Summary Results'!D2478=0,FALSE,'Input and Summary Results'!$B2478)</f>
        <v>0</v>
      </c>
      <c r="C2896" t="b">
        <f>IF(OR(B2896=0,'Input and Summary Results'!D2478=0,'Input and Summary Results'!D2478=""),FALSE,'Input and Summary Results'!$D2478)</f>
        <v>0</v>
      </c>
      <c r="D2896" t="b">
        <f>IF(OR(B2896=0,'Input and Summary Results'!E2478=0),FALSE,'Input and Summary Results'!$E2478)</f>
        <v>0</v>
      </c>
      <c r="E2896" t="b">
        <f t="shared" si="164"/>
        <v>0</v>
      </c>
      <c r="F2896" t="b">
        <f t="shared" si="165"/>
        <v>0</v>
      </c>
      <c r="G2896" t="b">
        <f>IF('Input and Summary Results'!$J$4="yes",IF(C2896=FALSE,FALSE,IF('Data Transformation'!E2896&lt;$R$10,E2896,$R$10)),IF(C2896=FALSE,FALSE,IF(C2896&lt;$R$10,C2896,$R$10)))</f>
        <v>0</v>
      </c>
      <c r="H2896" t="b">
        <f>IF('Input and Summary Results'!$J$4="yes",'Data Transformation'!F2896,'Data Transformation'!D2896)</f>
        <v>0</v>
      </c>
      <c r="I2896" t="str">
        <f t="shared" si="166"/>
        <v/>
      </c>
    </row>
    <row r="2897" spans="2:9" x14ac:dyDescent="0.55000000000000004">
      <c r="B2897" t="b">
        <f>IF('Input and Summary Results'!D2479=0,FALSE,'Input and Summary Results'!$B2479)</f>
        <v>0</v>
      </c>
      <c r="C2897" t="b">
        <f>IF(OR(B2897=0,'Input and Summary Results'!D2479=0,'Input and Summary Results'!D2479=""),FALSE,'Input and Summary Results'!$D2479)</f>
        <v>0</v>
      </c>
      <c r="D2897" t="b">
        <f>IF(OR(B2897=0,'Input and Summary Results'!E2479=0),FALSE,'Input and Summary Results'!$E2479)</f>
        <v>0</v>
      </c>
      <c r="E2897" t="b">
        <f t="shared" si="164"/>
        <v>0</v>
      </c>
      <c r="F2897" t="b">
        <f t="shared" si="165"/>
        <v>0</v>
      </c>
      <c r="G2897" t="b">
        <f>IF('Input and Summary Results'!$J$4="yes",IF(C2897=FALSE,FALSE,IF('Data Transformation'!E2897&lt;$R$10,E2897,$R$10)),IF(C2897=FALSE,FALSE,IF(C2897&lt;$R$10,C2897,$R$10)))</f>
        <v>0</v>
      </c>
      <c r="H2897" t="b">
        <f>IF('Input and Summary Results'!$J$4="yes",'Data Transformation'!F2897,'Data Transformation'!D2897)</f>
        <v>0</v>
      </c>
      <c r="I2897" t="str">
        <f t="shared" si="166"/>
        <v/>
      </c>
    </row>
    <row r="2898" spans="2:9" x14ac:dyDescent="0.55000000000000004">
      <c r="B2898" t="b">
        <f>IF('Input and Summary Results'!D2480=0,FALSE,'Input and Summary Results'!$B2480)</f>
        <v>0</v>
      </c>
      <c r="C2898" t="b">
        <f>IF(OR(B2898=0,'Input and Summary Results'!D2480=0,'Input and Summary Results'!D2480=""),FALSE,'Input and Summary Results'!$D2480)</f>
        <v>0</v>
      </c>
      <c r="D2898" t="b">
        <f>IF(OR(B2898=0,'Input and Summary Results'!E2480=0),FALSE,'Input and Summary Results'!$E2480)</f>
        <v>0</v>
      </c>
      <c r="E2898" t="b">
        <f t="shared" si="164"/>
        <v>0</v>
      </c>
      <c r="F2898" t="b">
        <f t="shared" si="165"/>
        <v>0</v>
      </c>
      <c r="G2898" t="b">
        <f>IF('Input and Summary Results'!$J$4="yes",IF(C2898=FALSE,FALSE,IF('Data Transformation'!E2898&lt;$R$10,E2898,$R$10)),IF(C2898=FALSE,FALSE,IF(C2898&lt;$R$10,C2898,$R$10)))</f>
        <v>0</v>
      </c>
      <c r="H2898" t="b">
        <f>IF('Input and Summary Results'!$J$4="yes",'Data Transformation'!F2898,'Data Transformation'!D2898)</f>
        <v>0</v>
      </c>
      <c r="I2898" t="str">
        <f t="shared" si="166"/>
        <v/>
      </c>
    </row>
    <row r="2899" spans="2:9" x14ac:dyDescent="0.55000000000000004">
      <c r="B2899" t="b">
        <f>IF('Input and Summary Results'!D2481=0,FALSE,'Input and Summary Results'!$B2481)</f>
        <v>0</v>
      </c>
      <c r="C2899" t="b">
        <f>IF(OR(B2899=0,'Input and Summary Results'!D2481=0,'Input and Summary Results'!D2481=""),FALSE,'Input and Summary Results'!$D2481)</f>
        <v>0</v>
      </c>
      <c r="D2899" t="b">
        <f>IF(OR(B2899=0,'Input and Summary Results'!E2481=0),FALSE,'Input and Summary Results'!$E2481)</f>
        <v>0</v>
      </c>
      <c r="E2899" t="b">
        <f t="shared" si="164"/>
        <v>0</v>
      </c>
      <c r="F2899" t="b">
        <f t="shared" si="165"/>
        <v>0</v>
      </c>
      <c r="G2899" t="b">
        <f>IF('Input and Summary Results'!$J$4="yes",IF(C2899=FALSE,FALSE,IF('Data Transformation'!E2899&lt;$R$10,E2899,$R$10)),IF(C2899=FALSE,FALSE,IF(C2899&lt;$R$10,C2899,$R$10)))</f>
        <v>0</v>
      </c>
      <c r="H2899" t="b">
        <f>IF('Input and Summary Results'!$J$4="yes",'Data Transformation'!F2899,'Data Transformation'!D2899)</f>
        <v>0</v>
      </c>
      <c r="I2899" t="str">
        <f t="shared" si="166"/>
        <v/>
      </c>
    </row>
    <row r="2900" spans="2:9" x14ac:dyDescent="0.55000000000000004">
      <c r="B2900" t="b">
        <f>IF('Input and Summary Results'!D2482=0,FALSE,'Input and Summary Results'!$B2482)</f>
        <v>0</v>
      </c>
      <c r="C2900" t="b">
        <f>IF(OR(B2900=0,'Input and Summary Results'!D2482=0,'Input and Summary Results'!D2482=""),FALSE,'Input and Summary Results'!$D2482)</f>
        <v>0</v>
      </c>
      <c r="D2900" t="b">
        <f>IF(OR(B2900=0,'Input and Summary Results'!E2482=0),FALSE,'Input and Summary Results'!$E2482)</f>
        <v>0</v>
      </c>
      <c r="E2900" t="b">
        <f t="shared" si="164"/>
        <v>0</v>
      </c>
      <c r="F2900" t="b">
        <f t="shared" si="165"/>
        <v>0</v>
      </c>
      <c r="G2900" t="b">
        <f>IF('Input and Summary Results'!$J$4="yes",IF(C2900=FALSE,FALSE,IF('Data Transformation'!E2900&lt;$R$10,E2900,$R$10)),IF(C2900=FALSE,FALSE,IF(C2900&lt;$R$10,C2900,$R$10)))</f>
        <v>0</v>
      </c>
      <c r="H2900" t="b">
        <f>IF('Input and Summary Results'!$J$4="yes",'Data Transformation'!F2900,'Data Transformation'!D2900)</f>
        <v>0</v>
      </c>
      <c r="I2900" t="str">
        <f t="shared" si="166"/>
        <v/>
      </c>
    </row>
    <row r="2901" spans="2:9" x14ac:dyDescent="0.55000000000000004">
      <c r="B2901" t="b">
        <f>IF('Input and Summary Results'!D2483=0,FALSE,'Input and Summary Results'!$B2483)</f>
        <v>0</v>
      </c>
      <c r="C2901" t="b">
        <f>IF(OR(B2901=0,'Input and Summary Results'!D2483=0,'Input and Summary Results'!D2483=""),FALSE,'Input and Summary Results'!$D2483)</f>
        <v>0</v>
      </c>
      <c r="D2901" t="b">
        <f>IF(OR(B2901=0,'Input and Summary Results'!E2483=0),FALSE,'Input and Summary Results'!$E2483)</f>
        <v>0</v>
      </c>
      <c r="E2901" t="b">
        <f t="shared" si="164"/>
        <v>0</v>
      </c>
      <c r="F2901" t="b">
        <f t="shared" si="165"/>
        <v>0</v>
      </c>
      <c r="G2901" t="b">
        <f>IF('Input and Summary Results'!$J$4="yes",IF(C2901=FALSE,FALSE,IF('Data Transformation'!E2901&lt;$R$10,E2901,$R$10)),IF(C2901=FALSE,FALSE,IF(C2901&lt;$R$10,C2901,$R$10)))</f>
        <v>0</v>
      </c>
      <c r="H2901" t="b">
        <f>IF('Input and Summary Results'!$J$4="yes",'Data Transformation'!F2901,'Data Transformation'!D2901)</f>
        <v>0</v>
      </c>
      <c r="I2901" t="str">
        <f t="shared" si="166"/>
        <v/>
      </c>
    </row>
    <row r="2902" spans="2:9" x14ac:dyDescent="0.55000000000000004">
      <c r="B2902" t="b">
        <f>IF('Input and Summary Results'!D2484=0,FALSE,'Input and Summary Results'!$B2484)</f>
        <v>0</v>
      </c>
      <c r="C2902" t="b">
        <f>IF(OR(B2902=0,'Input and Summary Results'!D2484=0,'Input and Summary Results'!D2484=""),FALSE,'Input and Summary Results'!$D2484)</f>
        <v>0</v>
      </c>
      <c r="D2902" t="b">
        <f>IF(OR(B2902=0,'Input and Summary Results'!E2484=0),FALSE,'Input and Summary Results'!$E2484)</f>
        <v>0</v>
      </c>
      <c r="E2902" t="b">
        <f t="shared" si="164"/>
        <v>0</v>
      </c>
      <c r="F2902" t="b">
        <f t="shared" si="165"/>
        <v>0</v>
      </c>
      <c r="G2902" t="b">
        <f>IF('Input and Summary Results'!$J$4="yes",IF(C2902=FALSE,FALSE,IF('Data Transformation'!E2902&lt;$R$10,E2902,$R$10)),IF(C2902=FALSE,FALSE,IF(C2902&lt;$R$10,C2902,$R$10)))</f>
        <v>0</v>
      </c>
      <c r="H2902" t="b">
        <f>IF('Input and Summary Results'!$J$4="yes",'Data Transformation'!F2902,'Data Transformation'!D2902)</f>
        <v>0</v>
      </c>
      <c r="I2902" t="str">
        <f t="shared" si="166"/>
        <v/>
      </c>
    </row>
    <row r="2903" spans="2:9" x14ac:dyDescent="0.55000000000000004">
      <c r="B2903" t="b">
        <f>IF('Input and Summary Results'!D2485=0,FALSE,'Input and Summary Results'!$B2485)</f>
        <v>0</v>
      </c>
      <c r="C2903" t="b">
        <f>IF(OR(B2903=0,'Input and Summary Results'!D2485=0,'Input and Summary Results'!D2485=""),FALSE,'Input and Summary Results'!$D2485)</f>
        <v>0</v>
      </c>
      <c r="D2903" t="b">
        <f>IF(OR(B2903=0,'Input and Summary Results'!E2485=0),FALSE,'Input and Summary Results'!$E2485)</f>
        <v>0</v>
      </c>
      <c r="E2903" t="b">
        <f t="shared" si="164"/>
        <v>0</v>
      </c>
      <c r="F2903" t="b">
        <f t="shared" si="165"/>
        <v>0</v>
      </c>
      <c r="G2903" t="b">
        <f>IF('Input and Summary Results'!$J$4="yes",IF(C2903=FALSE,FALSE,IF('Data Transformation'!E2903&lt;$R$10,E2903,$R$10)),IF(C2903=FALSE,FALSE,IF(C2903&lt;$R$10,C2903,$R$10)))</f>
        <v>0</v>
      </c>
      <c r="H2903" t="b">
        <f>IF('Input and Summary Results'!$J$4="yes",'Data Transformation'!F2903,'Data Transformation'!D2903)</f>
        <v>0</v>
      </c>
      <c r="I2903" t="str">
        <f t="shared" si="166"/>
        <v/>
      </c>
    </row>
    <row r="2904" spans="2:9" x14ac:dyDescent="0.55000000000000004">
      <c r="B2904" t="b">
        <f>IF('Input and Summary Results'!D2486=0,FALSE,'Input and Summary Results'!$B2486)</f>
        <v>0</v>
      </c>
      <c r="C2904" t="b">
        <f>IF(OR(B2904=0,'Input and Summary Results'!D2486=0,'Input and Summary Results'!D2486=""),FALSE,'Input and Summary Results'!$D2486)</f>
        <v>0</v>
      </c>
      <c r="D2904" t="b">
        <f>IF(OR(B2904=0,'Input and Summary Results'!E2486=0),FALSE,'Input and Summary Results'!$E2486)</f>
        <v>0</v>
      </c>
      <c r="E2904" t="b">
        <f t="shared" si="164"/>
        <v>0</v>
      </c>
      <c r="F2904" t="b">
        <f t="shared" si="165"/>
        <v>0</v>
      </c>
      <c r="G2904" t="b">
        <f>IF('Input and Summary Results'!$J$4="yes",IF(C2904=FALSE,FALSE,IF('Data Transformation'!E2904&lt;$R$10,E2904,$R$10)),IF(C2904=FALSE,FALSE,IF(C2904&lt;$R$10,C2904,$R$10)))</f>
        <v>0</v>
      </c>
      <c r="H2904" t="b">
        <f>IF('Input and Summary Results'!$J$4="yes",'Data Transformation'!F2904,'Data Transformation'!D2904)</f>
        <v>0</v>
      </c>
      <c r="I2904" t="str">
        <f t="shared" si="166"/>
        <v/>
      </c>
    </row>
    <row r="2905" spans="2:9" x14ac:dyDescent="0.55000000000000004">
      <c r="B2905" t="b">
        <f>IF('Input and Summary Results'!D2487=0,FALSE,'Input and Summary Results'!$B2487)</f>
        <v>0</v>
      </c>
      <c r="C2905" t="b">
        <f>IF(OR(B2905=0,'Input and Summary Results'!D2487=0,'Input and Summary Results'!D2487=""),FALSE,'Input and Summary Results'!$D2487)</f>
        <v>0</v>
      </c>
      <c r="D2905" t="b">
        <f>IF(OR(B2905=0,'Input and Summary Results'!E2487=0),FALSE,'Input and Summary Results'!$E2487)</f>
        <v>0</v>
      </c>
      <c r="E2905" t="b">
        <f t="shared" si="164"/>
        <v>0</v>
      </c>
      <c r="F2905" t="b">
        <f t="shared" si="165"/>
        <v>0</v>
      </c>
      <c r="G2905" t="b">
        <f>IF('Input and Summary Results'!$J$4="yes",IF(C2905=FALSE,FALSE,IF('Data Transformation'!E2905&lt;$R$10,E2905,$R$10)),IF(C2905=FALSE,FALSE,IF(C2905&lt;$R$10,C2905,$R$10)))</f>
        <v>0</v>
      </c>
      <c r="H2905" t="b">
        <f>IF('Input and Summary Results'!$J$4="yes",'Data Transformation'!F2905,'Data Transformation'!D2905)</f>
        <v>0</v>
      </c>
      <c r="I2905" t="str">
        <f t="shared" si="166"/>
        <v/>
      </c>
    </row>
    <row r="2906" spans="2:9" x14ac:dyDescent="0.55000000000000004">
      <c r="B2906" t="b">
        <f>IF('Input and Summary Results'!D2488=0,FALSE,'Input and Summary Results'!$B2488)</f>
        <v>0</v>
      </c>
      <c r="C2906" t="b">
        <f>IF(OR(B2906=0,'Input and Summary Results'!D2488=0,'Input and Summary Results'!D2488=""),FALSE,'Input and Summary Results'!$D2488)</f>
        <v>0</v>
      </c>
      <c r="D2906" t="b">
        <f>IF(OR(B2906=0,'Input and Summary Results'!E2488=0),FALSE,'Input and Summary Results'!$E2488)</f>
        <v>0</v>
      </c>
      <c r="E2906" t="b">
        <f t="shared" si="164"/>
        <v>0</v>
      </c>
      <c r="F2906" t="b">
        <f t="shared" si="165"/>
        <v>0</v>
      </c>
      <c r="G2906" t="b">
        <f>IF('Input and Summary Results'!$J$4="yes",IF(C2906=FALSE,FALSE,IF('Data Transformation'!E2906&lt;$R$10,E2906,$R$10)),IF(C2906=FALSE,FALSE,IF(C2906&lt;$R$10,C2906,$R$10)))</f>
        <v>0</v>
      </c>
      <c r="H2906" t="b">
        <f>IF('Input and Summary Results'!$J$4="yes",'Data Transformation'!F2906,'Data Transformation'!D2906)</f>
        <v>0</v>
      </c>
      <c r="I2906" t="str">
        <f t="shared" si="166"/>
        <v/>
      </c>
    </row>
    <row r="2907" spans="2:9" x14ac:dyDescent="0.55000000000000004">
      <c r="B2907" t="b">
        <f>IF('Input and Summary Results'!D2489=0,FALSE,'Input and Summary Results'!$B2489)</f>
        <v>0</v>
      </c>
      <c r="C2907" t="b">
        <f>IF(OR(B2907=0,'Input and Summary Results'!D2489=0,'Input and Summary Results'!D2489=""),FALSE,'Input and Summary Results'!$D2489)</f>
        <v>0</v>
      </c>
      <c r="D2907" t="b">
        <f>IF(OR(B2907=0,'Input and Summary Results'!E2489=0),FALSE,'Input and Summary Results'!$E2489)</f>
        <v>0</v>
      </c>
      <c r="E2907" t="b">
        <f t="shared" si="164"/>
        <v>0</v>
      </c>
      <c r="F2907" t="b">
        <f t="shared" si="165"/>
        <v>0</v>
      </c>
      <c r="G2907" t="b">
        <f>IF('Input and Summary Results'!$J$4="yes",IF(C2907=FALSE,FALSE,IF('Data Transformation'!E2907&lt;$R$10,E2907,$R$10)),IF(C2907=FALSE,FALSE,IF(C2907&lt;$R$10,C2907,$R$10)))</f>
        <v>0</v>
      </c>
      <c r="H2907" t="b">
        <f>IF('Input and Summary Results'!$J$4="yes",'Data Transformation'!F2907,'Data Transformation'!D2907)</f>
        <v>0</v>
      </c>
      <c r="I2907" t="str">
        <f t="shared" si="166"/>
        <v/>
      </c>
    </row>
    <row r="2908" spans="2:9" x14ac:dyDescent="0.55000000000000004">
      <c r="B2908" t="b">
        <f>IF('Input and Summary Results'!D2490=0,FALSE,'Input and Summary Results'!$B2490)</f>
        <v>0</v>
      </c>
      <c r="C2908" t="b">
        <f>IF(OR(B2908=0,'Input and Summary Results'!D2490=0,'Input and Summary Results'!D2490=""),FALSE,'Input and Summary Results'!$D2490)</f>
        <v>0</v>
      </c>
      <c r="D2908" t="b">
        <f>IF(OR(B2908=0,'Input and Summary Results'!E2490=0),FALSE,'Input and Summary Results'!$E2490)</f>
        <v>0</v>
      </c>
      <c r="E2908" t="b">
        <f t="shared" si="164"/>
        <v>0</v>
      </c>
      <c r="F2908" t="b">
        <f t="shared" si="165"/>
        <v>0</v>
      </c>
      <c r="G2908" t="b">
        <f>IF('Input and Summary Results'!$J$4="yes",IF(C2908=FALSE,FALSE,IF('Data Transformation'!E2908&lt;$R$10,E2908,$R$10)),IF(C2908=FALSE,FALSE,IF(C2908&lt;$R$10,C2908,$R$10)))</f>
        <v>0</v>
      </c>
      <c r="H2908" t="b">
        <f>IF('Input and Summary Results'!$J$4="yes",'Data Transformation'!F2908,'Data Transformation'!D2908)</f>
        <v>0</v>
      </c>
      <c r="I2908" t="str">
        <f t="shared" si="166"/>
        <v/>
      </c>
    </row>
    <row r="2909" spans="2:9" x14ac:dyDescent="0.55000000000000004">
      <c r="B2909" t="b">
        <f>IF('Input and Summary Results'!D2491=0,FALSE,'Input and Summary Results'!$B2491)</f>
        <v>0</v>
      </c>
      <c r="C2909" t="b">
        <f>IF(OR(B2909=0,'Input and Summary Results'!D2491=0,'Input and Summary Results'!D2491=""),FALSE,'Input and Summary Results'!$D2491)</f>
        <v>0</v>
      </c>
      <c r="D2909" t="b">
        <f>IF(OR(B2909=0,'Input and Summary Results'!E2491=0),FALSE,'Input and Summary Results'!$E2491)</f>
        <v>0</v>
      </c>
      <c r="E2909" t="b">
        <f t="shared" si="164"/>
        <v>0</v>
      </c>
      <c r="F2909" t="b">
        <f t="shared" si="165"/>
        <v>0</v>
      </c>
      <c r="G2909" t="b">
        <f>IF('Input and Summary Results'!$J$4="yes",IF(C2909=FALSE,FALSE,IF('Data Transformation'!E2909&lt;$R$10,E2909,$R$10)),IF(C2909=FALSE,FALSE,IF(C2909&lt;$R$10,C2909,$R$10)))</f>
        <v>0</v>
      </c>
      <c r="H2909" t="b">
        <f>IF('Input and Summary Results'!$J$4="yes",'Data Transformation'!F2909,'Data Transformation'!D2909)</f>
        <v>0</v>
      </c>
      <c r="I2909" t="str">
        <f t="shared" si="166"/>
        <v/>
      </c>
    </row>
    <row r="2910" spans="2:9" x14ac:dyDescent="0.55000000000000004">
      <c r="B2910" t="b">
        <f>IF('Input and Summary Results'!D2492=0,FALSE,'Input and Summary Results'!$B2492)</f>
        <v>0</v>
      </c>
      <c r="C2910" t="b">
        <f>IF(OR(B2910=0,'Input and Summary Results'!D2492=0,'Input and Summary Results'!D2492=""),FALSE,'Input and Summary Results'!$D2492)</f>
        <v>0</v>
      </c>
      <c r="D2910" t="b">
        <f>IF(OR(B2910=0,'Input and Summary Results'!E2492=0),FALSE,'Input and Summary Results'!$E2492)</f>
        <v>0</v>
      </c>
      <c r="E2910" t="b">
        <f t="shared" si="164"/>
        <v>0</v>
      </c>
      <c r="F2910" t="b">
        <f t="shared" si="165"/>
        <v>0</v>
      </c>
      <c r="G2910" t="b">
        <f>IF('Input and Summary Results'!$J$4="yes",IF(C2910=FALSE,FALSE,IF('Data Transformation'!E2910&lt;$R$10,E2910,$R$10)),IF(C2910=FALSE,FALSE,IF(C2910&lt;$R$10,C2910,$R$10)))</f>
        <v>0</v>
      </c>
      <c r="H2910" t="b">
        <f>IF('Input and Summary Results'!$J$4="yes",'Data Transformation'!F2910,'Data Transformation'!D2910)</f>
        <v>0</v>
      </c>
      <c r="I2910" t="str">
        <f t="shared" si="166"/>
        <v/>
      </c>
    </row>
    <row r="2911" spans="2:9" x14ac:dyDescent="0.55000000000000004">
      <c r="B2911" t="b">
        <f>IF('Input and Summary Results'!D2493=0,FALSE,'Input and Summary Results'!$B2493)</f>
        <v>0</v>
      </c>
      <c r="C2911" t="b">
        <f>IF(OR(B2911=0,'Input and Summary Results'!D2493=0,'Input and Summary Results'!D2493=""),FALSE,'Input and Summary Results'!$D2493)</f>
        <v>0</v>
      </c>
      <c r="D2911" t="b">
        <f>IF(OR(B2911=0,'Input and Summary Results'!E2493=0),FALSE,'Input and Summary Results'!$E2493)</f>
        <v>0</v>
      </c>
      <c r="E2911" t="b">
        <f t="shared" si="164"/>
        <v>0</v>
      </c>
      <c r="F2911" t="b">
        <f t="shared" si="165"/>
        <v>0</v>
      </c>
      <c r="G2911" t="b">
        <f>IF('Input and Summary Results'!$J$4="yes",IF(C2911=FALSE,FALSE,IF('Data Transformation'!E2911&lt;$R$10,E2911,$R$10)),IF(C2911=FALSE,FALSE,IF(C2911&lt;$R$10,C2911,$R$10)))</f>
        <v>0</v>
      </c>
      <c r="H2911" t="b">
        <f>IF('Input and Summary Results'!$J$4="yes",'Data Transformation'!F2911,'Data Transformation'!D2911)</f>
        <v>0</v>
      </c>
      <c r="I2911" t="str">
        <f t="shared" si="166"/>
        <v/>
      </c>
    </row>
    <row r="2912" spans="2:9" x14ac:dyDescent="0.55000000000000004">
      <c r="B2912" t="b">
        <f>IF('Input and Summary Results'!D2494=0,FALSE,'Input and Summary Results'!$B2494)</f>
        <v>0</v>
      </c>
      <c r="C2912" t="b">
        <f>IF(OR(B2912=0,'Input and Summary Results'!D2494=0,'Input and Summary Results'!D2494=""),FALSE,'Input and Summary Results'!$D2494)</f>
        <v>0</v>
      </c>
      <c r="D2912" t="b">
        <f>IF(OR(B2912=0,'Input and Summary Results'!E2494=0),FALSE,'Input and Summary Results'!$E2494)</f>
        <v>0</v>
      </c>
      <c r="E2912" t="b">
        <f t="shared" si="164"/>
        <v>0</v>
      </c>
      <c r="F2912" t="b">
        <f t="shared" si="165"/>
        <v>0</v>
      </c>
      <c r="G2912" t="b">
        <f>IF('Input and Summary Results'!$J$4="yes",IF(C2912=FALSE,FALSE,IF('Data Transformation'!E2912&lt;$R$10,E2912,$R$10)),IF(C2912=FALSE,FALSE,IF(C2912&lt;$R$10,C2912,$R$10)))</f>
        <v>0</v>
      </c>
      <c r="H2912" t="b">
        <f>IF('Input and Summary Results'!$J$4="yes",'Data Transformation'!F2912,'Data Transformation'!D2912)</f>
        <v>0</v>
      </c>
      <c r="I2912" t="str">
        <f t="shared" si="166"/>
        <v/>
      </c>
    </row>
    <row r="2913" spans="2:9" x14ac:dyDescent="0.55000000000000004">
      <c r="B2913" t="b">
        <f>IF('Input and Summary Results'!D2495=0,FALSE,'Input and Summary Results'!$B2495)</f>
        <v>0</v>
      </c>
      <c r="C2913" t="b">
        <f>IF(OR(B2913=0,'Input and Summary Results'!D2495=0,'Input and Summary Results'!D2495=""),FALSE,'Input and Summary Results'!$D2495)</f>
        <v>0</v>
      </c>
      <c r="D2913" t="b">
        <f>IF(OR(B2913=0,'Input and Summary Results'!E2495=0),FALSE,'Input and Summary Results'!$E2495)</f>
        <v>0</v>
      </c>
      <c r="E2913" t="b">
        <f t="shared" si="164"/>
        <v>0</v>
      </c>
      <c r="F2913" t="b">
        <f t="shared" si="165"/>
        <v>0</v>
      </c>
      <c r="G2913" t="b">
        <f>IF('Input and Summary Results'!$J$4="yes",IF(C2913=FALSE,FALSE,IF('Data Transformation'!E2913&lt;$R$10,E2913,$R$10)),IF(C2913=FALSE,FALSE,IF(C2913&lt;$R$10,C2913,$R$10)))</f>
        <v>0</v>
      </c>
      <c r="H2913" t="b">
        <f>IF('Input and Summary Results'!$J$4="yes",'Data Transformation'!F2913,'Data Transformation'!D2913)</f>
        <v>0</v>
      </c>
      <c r="I2913" t="str">
        <f t="shared" si="166"/>
        <v/>
      </c>
    </row>
    <row r="2914" spans="2:9" x14ac:dyDescent="0.55000000000000004">
      <c r="B2914" t="b">
        <f>IF('Input and Summary Results'!D2496=0,FALSE,'Input and Summary Results'!$B2496)</f>
        <v>0</v>
      </c>
      <c r="C2914" t="b">
        <f>IF(OR(B2914=0,'Input and Summary Results'!D2496=0,'Input and Summary Results'!D2496=""),FALSE,'Input and Summary Results'!$D2496)</f>
        <v>0</v>
      </c>
      <c r="D2914" t="b">
        <f>IF(OR(B2914=0,'Input and Summary Results'!E2496=0),FALSE,'Input and Summary Results'!$E2496)</f>
        <v>0</v>
      </c>
      <c r="E2914" t="b">
        <f t="shared" si="164"/>
        <v>0</v>
      </c>
      <c r="F2914" t="b">
        <f t="shared" si="165"/>
        <v>0</v>
      </c>
      <c r="G2914" t="b">
        <f>IF('Input and Summary Results'!$J$4="yes",IF(C2914=FALSE,FALSE,IF('Data Transformation'!E2914&lt;$R$10,E2914,$R$10)),IF(C2914=FALSE,FALSE,IF(C2914&lt;$R$10,C2914,$R$10)))</f>
        <v>0</v>
      </c>
      <c r="H2914" t="b">
        <f>IF('Input and Summary Results'!$J$4="yes",'Data Transformation'!F2914,'Data Transformation'!D2914)</f>
        <v>0</v>
      </c>
      <c r="I2914" t="str">
        <f t="shared" si="166"/>
        <v/>
      </c>
    </row>
    <row r="2915" spans="2:9" x14ac:dyDescent="0.55000000000000004">
      <c r="B2915" t="b">
        <f>IF('Input and Summary Results'!D2497=0,FALSE,'Input and Summary Results'!$B2497)</f>
        <v>0</v>
      </c>
      <c r="C2915" t="b">
        <f>IF(OR(B2915=0,'Input and Summary Results'!D2497=0,'Input and Summary Results'!D2497=""),FALSE,'Input and Summary Results'!$D2497)</f>
        <v>0</v>
      </c>
      <c r="D2915" t="b">
        <f>IF(OR(B2915=0,'Input and Summary Results'!E2497=0),FALSE,'Input and Summary Results'!$E2497)</f>
        <v>0</v>
      </c>
      <c r="E2915" t="b">
        <f t="shared" si="164"/>
        <v>0</v>
      </c>
      <c r="F2915" t="b">
        <f t="shared" si="165"/>
        <v>0</v>
      </c>
      <c r="G2915" t="b">
        <f>IF('Input and Summary Results'!$J$4="yes",IF(C2915=FALSE,FALSE,IF('Data Transformation'!E2915&lt;$R$10,E2915,$R$10)),IF(C2915=FALSE,FALSE,IF(C2915&lt;$R$10,C2915,$R$10)))</f>
        <v>0</v>
      </c>
      <c r="H2915" t="b">
        <f>IF('Input and Summary Results'!$J$4="yes",'Data Transformation'!F2915,'Data Transformation'!D2915)</f>
        <v>0</v>
      </c>
      <c r="I2915" t="str">
        <f t="shared" si="166"/>
        <v/>
      </c>
    </row>
    <row r="2916" spans="2:9" x14ac:dyDescent="0.55000000000000004">
      <c r="B2916" t="b">
        <f>IF('Input and Summary Results'!D2498=0,FALSE,'Input and Summary Results'!$B2498)</f>
        <v>0</v>
      </c>
      <c r="C2916" t="b">
        <f>IF(OR(B2916=0,'Input and Summary Results'!D2498=0,'Input and Summary Results'!D2498=""),FALSE,'Input and Summary Results'!$D2498)</f>
        <v>0</v>
      </c>
      <c r="D2916" t="b">
        <f>IF(OR(B2916=0,'Input and Summary Results'!E2498=0),FALSE,'Input and Summary Results'!$E2498)</f>
        <v>0</v>
      </c>
      <c r="E2916" t="b">
        <f t="shared" si="164"/>
        <v>0</v>
      </c>
      <c r="F2916" t="b">
        <f t="shared" si="165"/>
        <v>0</v>
      </c>
      <c r="G2916" t="b">
        <f>IF('Input and Summary Results'!$J$4="yes",IF(C2916=FALSE,FALSE,IF('Data Transformation'!E2916&lt;$R$10,E2916,$R$10)),IF(C2916=FALSE,FALSE,IF(C2916&lt;$R$10,C2916,$R$10)))</f>
        <v>0</v>
      </c>
      <c r="H2916" t="b">
        <f>IF('Input and Summary Results'!$J$4="yes",'Data Transformation'!F2916,'Data Transformation'!D2916)</f>
        <v>0</v>
      </c>
      <c r="I2916" t="str">
        <f t="shared" si="166"/>
        <v/>
      </c>
    </row>
    <row r="2917" spans="2:9" x14ac:dyDescent="0.55000000000000004">
      <c r="B2917" t="b">
        <f>IF('Input and Summary Results'!D2499=0,FALSE,'Input and Summary Results'!$B2499)</f>
        <v>0</v>
      </c>
      <c r="C2917" t="b">
        <f>IF(OR(B2917=0,'Input and Summary Results'!D2499=0,'Input and Summary Results'!D2499=""),FALSE,'Input and Summary Results'!$D2499)</f>
        <v>0</v>
      </c>
      <c r="D2917" t="b">
        <f>IF(OR(B2917=0,'Input and Summary Results'!E2499=0),FALSE,'Input and Summary Results'!$E2499)</f>
        <v>0</v>
      </c>
      <c r="E2917" t="b">
        <f t="shared" si="164"/>
        <v>0</v>
      </c>
      <c r="F2917" t="b">
        <f t="shared" si="165"/>
        <v>0</v>
      </c>
      <c r="G2917" t="b">
        <f>IF('Input and Summary Results'!$J$4="yes",IF(C2917=FALSE,FALSE,IF('Data Transformation'!E2917&lt;$R$10,E2917,$R$10)),IF(C2917=FALSE,FALSE,IF(C2917&lt;$R$10,C2917,$R$10)))</f>
        <v>0</v>
      </c>
      <c r="H2917" t="b">
        <f>IF('Input and Summary Results'!$J$4="yes",'Data Transformation'!F2917,'Data Transformation'!D2917)</f>
        <v>0</v>
      </c>
      <c r="I2917" t="str">
        <f t="shared" si="166"/>
        <v/>
      </c>
    </row>
    <row r="2918" spans="2:9" x14ac:dyDescent="0.55000000000000004">
      <c r="B2918" t="b">
        <f>IF('Input and Summary Results'!D2500=0,FALSE,'Input and Summary Results'!$B2500)</f>
        <v>0</v>
      </c>
      <c r="C2918" t="b">
        <f>IF(OR(B2918=0,'Input and Summary Results'!D2500=0,'Input and Summary Results'!D2500=""),FALSE,'Input and Summary Results'!$D2500)</f>
        <v>0</v>
      </c>
      <c r="D2918" t="b">
        <f>IF(OR(B2918=0,'Input and Summary Results'!E2500=0),FALSE,'Input and Summary Results'!$E2500)</f>
        <v>0</v>
      </c>
      <c r="E2918" t="b">
        <f t="shared" si="164"/>
        <v>0</v>
      </c>
      <c r="F2918" t="b">
        <f t="shared" si="165"/>
        <v>0</v>
      </c>
      <c r="G2918" t="b">
        <f>IF('Input and Summary Results'!$J$4="yes",IF(C2918=FALSE,FALSE,IF('Data Transformation'!E2918&lt;$R$10,E2918,$R$10)),IF(C2918=FALSE,FALSE,IF(C2918&lt;$R$10,C2918,$R$10)))</f>
        <v>0</v>
      </c>
      <c r="H2918" t="b">
        <f>IF('Input and Summary Results'!$J$4="yes",'Data Transformation'!F2918,'Data Transformation'!D2918)</f>
        <v>0</v>
      </c>
      <c r="I2918" t="str">
        <f t="shared" si="166"/>
        <v/>
      </c>
    </row>
    <row r="2919" spans="2:9" x14ac:dyDescent="0.55000000000000004">
      <c r="B2919" t="b">
        <f>IF('Input and Summary Results'!D2501=0,FALSE,'Input and Summary Results'!$B2501)</f>
        <v>0</v>
      </c>
      <c r="C2919" t="b">
        <f>IF(OR(B2919=0,'Input and Summary Results'!D2501=0,'Input and Summary Results'!D2501=""),FALSE,'Input and Summary Results'!$D2501)</f>
        <v>0</v>
      </c>
      <c r="D2919" t="b">
        <f>IF(OR(B2919=0,'Input and Summary Results'!E2501=0),FALSE,'Input and Summary Results'!$E2501)</f>
        <v>0</v>
      </c>
      <c r="E2919" t="b">
        <f t="shared" si="164"/>
        <v>0</v>
      </c>
      <c r="F2919" t="b">
        <f t="shared" si="165"/>
        <v>0</v>
      </c>
      <c r="G2919" t="b">
        <f>IF('Input and Summary Results'!$J$4="yes",IF(C2919=FALSE,FALSE,IF('Data Transformation'!E2919&lt;$R$10,E2919,$R$10)),IF(C2919=FALSE,FALSE,IF(C2919&lt;$R$10,C2919,$R$10)))</f>
        <v>0</v>
      </c>
      <c r="H2919" t="b">
        <f>IF('Input and Summary Results'!$J$4="yes",'Data Transformation'!F2919,'Data Transformation'!D2919)</f>
        <v>0</v>
      </c>
      <c r="I2919" t="str">
        <f t="shared" si="166"/>
        <v/>
      </c>
    </row>
    <row r="2920" spans="2:9" x14ac:dyDescent="0.55000000000000004">
      <c r="B2920" t="b">
        <f>IF('Input and Summary Results'!D2502=0,FALSE,'Input and Summary Results'!$B2502)</f>
        <v>0</v>
      </c>
      <c r="C2920" t="b">
        <f>IF(OR(B2920=0,'Input and Summary Results'!D2502=0,'Input and Summary Results'!D2502=""),FALSE,'Input and Summary Results'!$D2502)</f>
        <v>0</v>
      </c>
      <c r="D2920" t="b">
        <f>IF(OR(B2920=0,'Input and Summary Results'!E2502=0),FALSE,'Input and Summary Results'!$E2502)</f>
        <v>0</v>
      </c>
      <c r="E2920" t="b">
        <f t="shared" si="164"/>
        <v>0</v>
      </c>
      <c r="F2920" t="b">
        <f t="shared" si="165"/>
        <v>0</v>
      </c>
      <c r="G2920" t="b">
        <f>IF('Input and Summary Results'!$J$4="yes",IF(C2920=FALSE,FALSE,IF('Data Transformation'!E2920&lt;$R$10,E2920,$R$10)),IF(C2920=FALSE,FALSE,IF(C2920&lt;$R$10,C2920,$R$10)))</f>
        <v>0</v>
      </c>
      <c r="H2920" t="b">
        <f>IF('Input and Summary Results'!$J$4="yes",'Data Transformation'!F2920,'Data Transformation'!D2920)</f>
        <v>0</v>
      </c>
      <c r="I2920" t="str">
        <f t="shared" si="166"/>
        <v/>
      </c>
    </row>
    <row r="2921" spans="2:9" x14ac:dyDescent="0.55000000000000004">
      <c r="B2921" t="b">
        <f>IF('Input and Summary Results'!D2503=0,FALSE,'Input and Summary Results'!$B2503)</f>
        <v>0</v>
      </c>
      <c r="C2921" t="b">
        <f>IF(OR(B2921=0,'Input and Summary Results'!D2503=0,'Input and Summary Results'!D2503=""),FALSE,'Input and Summary Results'!$D2503)</f>
        <v>0</v>
      </c>
      <c r="D2921" t="b">
        <f>IF(OR(B2921=0,'Input and Summary Results'!E2503=0),FALSE,'Input and Summary Results'!$E2503)</f>
        <v>0</v>
      </c>
      <c r="E2921" t="b">
        <f t="shared" si="164"/>
        <v>0</v>
      </c>
      <c r="F2921" t="b">
        <f t="shared" si="165"/>
        <v>0</v>
      </c>
      <c r="G2921" t="b">
        <f>IF('Input and Summary Results'!$J$4="yes",IF(C2921=FALSE,FALSE,IF('Data Transformation'!E2921&lt;$R$10,E2921,$R$10)),IF(C2921=FALSE,FALSE,IF(C2921&lt;$R$10,C2921,$R$10)))</f>
        <v>0</v>
      </c>
      <c r="H2921" t="b">
        <f>IF('Input and Summary Results'!$J$4="yes",'Data Transformation'!F2921,'Data Transformation'!D2921)</f>
        <v>0</v>
      </c>
      <c r="I2921" t="str">
        <f t="shared" si="166"/>
        <v/>
      </c>
    </row>
    <row r="2922" spans="2:9" x14ac:dyDescent="0.55000000000000004">
      <c r="B2922" t="b">
        <f>IF('Input and Summary Results'!D2504=0,FALSE,'Input and Summary Results'!$B2504)</f>
        <v>0</v>
      </c>
      <c r="C2922" t="b">
        <f>IF(OR(B2922=0,'Input and Summary Results'!D2504=0,'Input and Summary Results'!D2504=""),FALSE,'Input and Summary Results'!$D2504)</f>
        <v>0</v>
      </c>
      <c r="D2922" t="b">
        <f>IF(OR(B2922=0,'Input and Summary Results'!E2504=0),FALSE,'Input and Summary Results'!$E2504)</f>
        <v>0</v>
      </c>
      <c r="E2922" t="b">
        <f t="shared" ref="E2922:E2985" si="167">IF(C2922=FALSE,FALSE,LOG10(C2922))</f>
        <v>0</v>
      </c>
      <c r="F2922" t="b">
        <f t="shared" ref="F2922:F2985" si="168">IF(D2922=FALSE, FALSE,0.434*D2922/C2922)</f>
        <v>0</v>
      </c>
      <c r="G2922" t="b">
        <f>IF('Input and Summary Results'!$J$4="yes",IF(C2922=FALSE,FALSE,IF('Data Transformation'!E2922&lt;$R$10,E2922,$R$10)),IF(C2922=FALSE,FALSE,IF(C2922&lt;$R$10,C2922,$R$10)))</f>
        <v>0</v>
      </c>
      <c r="H2922" t="b">
        <f>IF('Input and Summary Results'!$J$4="yes",'Data Transformation'!F2922,'Data Transformation'!D2922)</f>
        <v>0</v>
      </c>
      <c r="I2922" t="str">
        <f t="shared" si="166"/>
        <v/>
      </c>
    </row>
    <row r="2923" spans="2:9" x14ac:dyDescent="0.55000000000000004">
      <c r="B2923" t="b">
        <f>IF('Input and Summary Results'!D2505=0,FALSE,'Input and Summary Results'!$B2505)</f>
        <v>0</v>
      </c>
      <c r="C2923" t="b">
        <f>IF(OR(B2923=0,'Input and Summary Results'!D2505=0,'Input and Summary Results'!D2505=""),FALSE,'Input and Summary Results'!$D2505)</f>
        <v>0</v>
      </c>
      <c r="D2923" t="b">
        <f>IF(OR(B2923=0,'Input and Summary Results'!E2505=0),FALSE,'Input and Summary Results'!$E2505)</f>
        <v>0</v>
      </c>
      <c r="E2923" t="b">
        <f t="shared" si="167"/>
        <v>0</v>
      </c>
      <c r="F2923" t="b">
        <f t="shared" si="168"/>
        <v>0</v>
      </c>
      <c r="G2923" t="b">
        <f>IF('Input and Summary Results'!$J$4="yes",IF(C2923=FALSE,FALSE,IF('Data Transformation'!E2923&lt;$R$10,E2923,$R$10)),IF(C2923=FALSE,FALSE,IF(C2923&lt;$R$10,C2923,$R$10)))</f>
        <v>0</v>
      </c>
      <c r="H2923" t="b">
        <f>IF('Input and Summary Results'!$J$4="yes",'Data Transformation'!F2923,'Data Transformation'!D2923)</f>
        <v>0</v>
      </c>
      <c r="I2923" t="str">
        <f t="shared" si="166"/>
        <v/>
      </c>
    </row>
    <row r="2924" spans="2:9" x14ac:dyDescent="0.55000000000000004">
      <c r="B2924" t="b">
        <f>IF('Input and Summary Results'!D2506=0,FALSE,'Input and Summary Results'!$B2506)</f>
        <v>0</v>
      </c>
      <c r="C2924" t="b">
        <f>IF(OR(B2924=0,'Input and Summary Results'!D2506=0,'Input and Summary Results'!D2506=""),FALSE,'Input and Summary Results'!$D2506)</f>
        <v>0</v>
      </c>
      <c r="D2924" t="b">
        <f>IF(OR(B2924=0,'Input and Summary Results'!E2506=0),FALSE,'Input and Summary Results'!$E2506)</f>
        <v>0</v>
      </c>
      <c r="E2924" t="b">
        <f t="shared" si="167"/>
        <v>0</v>
      </c>
      <c r="F2924" t="b">
        <f t="shared" si="168"/>
        <v>0</v>
      </c>
      <c r="G2924" t="b">
        <f>IF('Input and Summary Results'!$J$4="yes",IF(C2924=FALSE,FALSE,IF('Data Transformation'!E2924&lt;$R$10,E2924,$R$10)),IF(C2924=FALSE,FALSE,IF(C2924&lt;$R$10,C2924,$R$10)))</f>
        <v>0</v>
      </c>
      <c r="H2924" t="b">
        <f>IF('Input and Summary Results'!$J$4="yes",'Data Transformation'!F2924,'Data Transformation'!D2924)</f>
        <v>0</v>
      </c>
      <c r="I2924" t="str">
        <f t="shared" si="166"/>
        <v/>
      </c>
    </row>
    <row r="2925" spans="2:9" x14ac:dyDescent="0.55000000000000004">
      <c r="B2925" t="b">
        <f>IF('Input and Summary Results'!D2507=0,FALSE,'Input and Summary Results'!$B2507)</f>
        <v>0</v>
      </c>
      <c r="C2925" t="b">
        <f>IF(OR(B2925=0,'Input and Summary Results'!D2507=0,'Input and Summary Results'!D2507=""),FALSE,'Input and Summary Results'!$D2507)</f>
        <v>0</v>
      </c>
      <c r="D2925" t="b">
        <f>IF(OR(B2925=0,'Input and Summary Results'!E2507=0),FALSE,'Input and Summary Results'!$E2507)</f>
        <v>0</v>
      </c>
      <c r="E2925" t="b">
        <f t="shared" si="167"/>
        <v>0</v>
      </c>
      <c r="F2925" t="b">
        <f t="shared" si="168"/>
        <v>0</v>
      </c>
      <c r="G2925" t="b">
        <f>IF('Input and Summary Results'!$J$4="yes",IF(C2925=FALSE,FALSE,IF('Data Transformation'!E2925&lt;$R$10,E2925,$R$10)),IF(C2925=FALSE,FALSE,IF(C2925&lt;$R$10,C2925,$R$10)))</f>
        <v>0</v>
      </c>
      <c r="H2925" t="b">
        <f>IF('Input and Summary Results'!$J$4="yes",'Data Transformation'!F2925,'Data Transformation'!D2925)</f>
        <v>0</v>
      </c>
      <c r="I2925" t="str">
        <f t="shared" si="166"/>
        <v/>
      </c>
    </row>
    <row r="2926" spans="2:9" x14ac:dyDescent="0.55000000000000004">
      <c r="B2926" t="b">
        <f>IF('Input and Summary Results'!D2508=0,FALSE,'Input and Summary Results'!$B2508)</f>
        <v>0</v>
      </c>
      <c r="C2926" t="b">
        <f>IF(OR(B2926=0,'Input and Summary Results'!D2508=0,'Input and Summary Results'!D2508=""),FALSE,'Input and Summary Results'!$D2508)</f>
        <v>0</v>
      </c>
      <c r="D2926" t="b">
        <f>IF(OR(B2926=0,'Input and Summary Results'!E2508=0),FALSE,'Input and Summary Results'!$E2508)</f>
        <v>0</v>
      </c>
      <c r="E2926" t="b">
        <f t="shared" si="167"/>
        <v>0</v>
      </c>
      <c r="F2926" t="b">
        <f t="shared" si="168"/>
        <v>0</v>
      </c>
      <c r="G2926" t="b">
        <f>IF('Input and Summary Results'!$J$4="yes",IF(C2926=FALSE,FALSE,IF('Data Transformation'!E2926&lt;$R$10,E2926,$R$10)),IF(C2926=FALSE,FALSE,IF(C2926&lt;$R$10,C2926,$R$10)))</f>
        <v>0</v>
      </c>
      <c r="H2926" t="b">
        <f>IF('Input and Summary Results'!$J$4="yes",'Data Transformation'!F2926,'Data Transformation'!D2926)</f>
        <v>0</v>
      </c>
      <c r="I2926" t="str">
        <f t="shared" si="166"/>
        <v/>
      </c>
    </row>
    <row r="2927" spans="2:9" x14ac:dyDescent="0.55000000000000004">
      <c r="B2927" t="b">
        <f>IF('Input and Summary Results'!D2509=0,FALSE,'Input and Summary Results'!$B2509)</f>
        <v>0</v>
      </c>
      <c r="C2927" t="b">
        <f>IF(OR(B2927=0,'Input and Summary Results'!D2509=0,'Input and Summary Results'!D2509=""),FALSE,'Input and Summary Results'!$D2509)</f>
        <v>0</v>
      </c>
      <c r="D2927" t="b">
        <f>IF(OR(B2927=0,'Input and Summary Results'!E2509=0),FALSE,'Input and Summary Results'!$E2509)</f>
        <v>0</v>
      </c>
      <c r="E2927" t="b">
        <f t="shared" si="167"/>
        <v>0</v>
      </c>
      <c r="F2927" t="b">
        <f t="shared" si="168"/>
        <v>0</v>
      </c>
      <c r="G2927" t="b">
        <f>IF('Input and Summary Results'!$J$4="yes",IF(C2927=FALSE,FALSE,IF('Data Transformation'!E2927&lt;$R$10,E2927,$R$10)),IF(C2927=FALSE,FALSE,IF(C2927&lt;$R$10,C2927,$R$10)))</f>
        <v>0</v>
      </c>
      <c r="H2927" t="b">
        <f>IF('Input and Summary Results'!$J$4="yes",'Data Transformation'!F2927,'Data Transformation'!D2927)</f>
        <v>0</v>
      </c>
      <c r="I2927" t="str">
        <f t="shared" si="166"/>
        <v/>
      </c>
    </row>
    <row r="2928" spans="2:9" x14ac:dyDescent="0.55000000000000004">
      <c r="B2928" t="b">
        <f>IF('Input and Summary Results'!D2510=0,FALSE,'Input and Summary Results'!$B2510)</f>
        <v>0</v>
      </c>
      <c r="C2928" t="b">
        <f>IF(OR(B2928=0,'Input and Summary Results'!D2510=0,'Input and Summary Results'!D2510=""),FALSE,'Input and Summary Results'!$D2510)</f>
        <v>0</v>
      </c>
      <c r="D2928" t="b">
        <f>IF(OR(B2928=0,'Input and Summary Results'!E2510=0),FALSE,'Input and Summary Results'!$E2510)</f>
        <v>0</v>
      </c>
      <c r="E2928" t="b">
        <f t="shared" si="167"/>
        <v>0</v>
      </c>
      <c r="F2928" t="b">
        <f t="shared" si="168"/>
        <v>0</v>
      </c>
      <c r="G2928" t="b">
        <f>IF('Input and Summary Results'!$J$4="yes",IF(C2928=FALSE,FALSE,IF('Data Transformation'!E2928&lt;$R$10,E2928,$R$10)),IF(C2928=FALSE,FALSE,IF(C2928&lt;$R$10,C2928,$R$10)))</f>
        <v>0</v>
      </c>
      <c r="H2928" t="b">
        <f>IF('Input and Summary Results'!$J$4="yes",'Data Transformation'!F2928,'Data Transformation'!D2928)</f>
        <v>0</v>
      </c>
      <c r="I2928" t="str">
        <f t="shared" si="166"/>
        <v/>
      </c>
    </row>
    <row r="2929" spans="2:9" x14ac:dyDescent="0.55000000000000004">
      <c r="B2929" t="b">
        <f>IF('Input and Summary Results'!D2511=0,FALSE,'Input and Summary Results'!$B2511)</f>
        <v>0</v>
      </c>
      <c r="C2929" t="b">
        <f>IF(OR(B2929=0,'Input and Summary Results'!D2511=0,'Input and Summary Results'!D2511=""),FALSE,'Input and Summary Results'!$D2511)</f>
        <v>0</v>
      </c>
      <c r="D2929" t="b">
        <f>IF(OR(B2929=0,'Input and Summary Results'!E2511=0),FALSE,'Input and Summary Results'!$E2511)</f>
        <v>0</v>
      </c>
      <c r="E2929" t="b">
        <f t="shared" si="167"/>
        <v>0</v>
      </c>
      <c r="F2929" t="b">
        <f t="shared" si="168"/>
        <v>0</v>
      </c>
      <c r="G2929" t="b">
        <f>IF('Input and Summary Results'!$J$4="yes",IF(C2929=FALSE,FALSE,IF('Data Transformation'!E2929&lt;$R$10,E2929,$R$10)),IF(C2929=FALSE,FALSE,IF(C2929&lt;$R$10,C2929,$R$10)))</f>
        <v>0</v>
      </c>
      <c r="H2929" t="b">
        <f>IF('Input and Summary Results'!$J$4="yes",'Data Transformation'!F2929,'Data Transformation'!D2929)</f>
        <v>0</v>
      </c>
      <c r="I2929" t="str">
        <f t="shared" si="166"/>
        <v/>
      </c>
    </row>
    <row r="2930" spans="2:9" x14ac:dyDescent="0.55000000000000004">
      <c r="B2930" t="b">
        <f>IF('Input and Summary Results'!D2512=0,FALSE,'Input and Summary Results'!$B2512)</f>
        <v>0</v>
      </c>
      <c r="C2930" t="b">
        <f>IF(OR(B2930=0,'Input and Summary Results'!D2512=0,'Input and Summary Results'!D2512=""),FALSE,'Input and Summary Results'!$D2512)</f>
        <v>0</v>
      </c>
      <c r="D2930" t="b">
        <f>IF(OR(B2930=0,'Input and Summary Results'!E2512=0),FALSE,'Input and Summary Results'!$E2512)</f>
        <v>0</v>
      </c>
      <c r="E2930" t="b">
        <f t="shared" si="167"/>
        <v>0</v>
      </c>
      <c r="F2930" t="b">
        <f t="shared" si="168"/>
        <v>0</v>
      </c>
      <c r="G2930" t="b">
        <f>IF('Input and Summary Results'!$J$4="yes",IF(C2930=FALSE,FALSE,IF('Data Transformation'!E2930&lt;$R$10,E2930,$R$10)),IF(C2930=FALSE,FALSE,IF(C2930&lt;$R$10,C2930,$R$10)))</f>
        <v>0</v>
      </c>
      <c r="H2930" t="b">
        <f>IF('Input and Summary Results'!$J$4="yes",'Data Transformation'!F2930,'Data Transformation'!D2930)</f>
        <v>0</v>
      </c>
      <c r="I2930" t="str">
        <f t="shared" si="166"/>
        <v/>
      </c>
    </row>
    <row r="2931" spans="2:9" x14ac:dyDescent="0.55000000000000004">
      <c r="B2931" t="b">
        <f>IF('Input and Summary Results'!D2513=0,FALSE,'Input and Summary Results'!$B2513)</f>
        <v>0</v>
      </c>
      <c r="C2931" t="b">
        <f>IF(OR(B2931=0,'Input and Summary Results'!D2513=0,'Input and Summary Results'!D2513=""),FALSE,'Input and Summary Results'!$D2513)</f>
        <v>0</v>
      </c>
      <c r="D2931" t="b">
        <f>IF(OR(B2931=0,'Input and Summary Results'!E2513=0),FALSE,'Input and Summary Results'!$E2513)</f>
        <v>0</v>
      </c>
      <c r="E2931" t="b">
        <f t="shared" si="167"/>
        <v>0</v>
      </c>
      <c r="F2931" t="b">
        <f t="shared" si="168"/>
        <v>0</v>
      </c>
      <c r="G2931" t="b">
        <f>IF('Input and Summary Results'!$J$4="yes",IF(C2931=FALSE,FALSE,IF('Data Transformation'!E2931&lt;$R$10,E2931,$R$10)),IF(C2931=FALSE,FALSE,IF(C2931&lt;$R$10,C2931,$R$10)))</f>
        <v>0</v>
      </c>
      <c r="H2931" t="b">
        <f>IF('Input and Summary Results'!$J$4="yes",'Data Transformation'!F2931,'Data Transformation'!D2931)</f>
        <v>0</v>
      </c>
      <c r="I2931" t="str">
        <f t="shared" si="166"/>
        <v/>
      </c>
    </row>
    <row r="2932" spans="2:9" x14ac:dyDescent="0.55000000000000004">
      <c r="B2932" t="b">
        <f>IF('Input and Summary Results'!D2514=0,FALSE,'Input and Summary Results'!$B2514)</f>
        <v>0</v>
      </c>
      <c r="C2932" t="b">
        <f>IF(OR(B2932=0,'Input and Summary Results'!D2514=0,'Input and Summary Results'!D2514=""),FALSE,'Input and Summary Results'!$D2514)</f>
        <v>0</v>
      </c>
      <c r="D2932" t="b">
        <f>IF(OR(B2932=0,'Input and Summary Results'!E2514=0),FALSE,'Input and Summary Results'!$E2514)</f>
        <v>0</v>
      </c>
      <c r="E2932" t="b">
        <f t="shared" si="167"/>
        <v>0</v>
      </c>
      <c r="F2932" t="b">
        <f t="shared" si="168"/>
        <v>0</v>
      </c>
      <c r="G2932" t="b">
        <f>IF('Input and Summary Results'!$J$4="yes",IF(C2932=FALSE,FALSE,IF('Data Transformation'!E2932&lt;$R$10,E2932,$R$10)),IF(C2932=FALSE,FALSE,IF(C2932&lt;$R$10,C2932,$R$10)))</f>
        <v>0</v>
      </c>
      <c r="H2932" t="b">
        <f>IF('Input and Summary Results'!$J$4="yes",'Data Transformation'!F2932,'Data Transformation'!D2932)</f>
        <v>0</v>
      </c>
      <c r="I2932" t="str">
        <f t="shared" si="166"/>
        <v/>
      </c>
    </row>
    <row r="2933" spans="2:9" x14ac:dyDescent="0.55000000000000004">
      <c r="B2933" t="b">
        <f>IF('Input and Summary Results'!D2515=0,FALSE,'Input and Summary Results'!$B2515)</f>
        <v>0</v>
      </c>
      <c r="C2933" t="b">
        <f>IF(OR(B2933=0,'Input and Summary Results'!D2515=0,'Input and Summary Results'!D2515=""),FALSE,'Input and Summary Results'!$D2515)</f>
        <v>0</v>
      </c>
      <c r="D2933" t="b">
        <f>IF(OR(B2933=0,'Input and Summary Results'!E2515=0),FALSE,'Input and Summary Results'!$E2515)</f>
        <v>0</v>
      </c>
      <c r="E2933" t="b">
        <f t="shared" si="167"/>
        <v>0</v>
      </c>
      <c r="F2933" t="b">
        <f t="shared" si="168"/>
        <v>0</v>
      </c>
      <c r="G2933" t="b">
        <f>IF('Input and Summary Results'!$J$4="yes",IF(C2933=FALSE,FALSE,IF('Data Transformation'!E2933&lt;$R$10,E2933,$R$10)),IF(C2933=FALSE,FALSE,IF(C2933&lt;$R$10,C2933,$R$10)))</f>
        <v>0</v>
      </c>
      <c r="H2933" t="b">
        <f>IF('Input and Summary Results'!$J$4="yes",'Data Transformation'!F2933,'Data Transformation'!D2933)</f>
        <v>0</v>
      </c>
      <c r="I2933" t="str">
        <f t="shared" si="166"/>
        <v/>
      </c>
    </row>
    <row r="2934" spans="2:9" x14ac:dyDescent="0.55000000000000004">
      <c r="B2934" t="b">
        <f>IF('Input and Summary Results'!D2516=0,FALSE,'Input and Summary Results'!$B2516)</f>
        <v>0</v>
      </c>
      <c r="C2934" t="b">
        <f>IF(OR(B2934=0,'Input and Summary Results'!D2516=0,'Input and Summary Results'!D2516=""),FALSE,'Input and Summary Results'!$D2516)</f>
        <v>0</v>
      </c>
      <c r="D2934" t="b">
        <f>IF(OR(B2934=0,'Input and Summary Results'!E2516=0),FALSE,'Input and Summary Results'!$E2516)</f>
        <v>0</v>
      </c>
      <c r="E2934" t="b">
        <f t="shared" si="167"/>
        <v>0</v>
      </c>
      <c r="F2934" t="b">
        <f t="shared" si="168"/>
        <v>0</v>
      </c>
      <c r="G2934" t="b">
        <f>IF('Input and Summary Results'!$J$4="yes",IF(C2934=FALSE,FALSE,IF('Data Transformation'!E2934&lt;$R$10,E2934,$R$10)),IF(C2934=FALSE,FALSE,IF(C2934&lt;$R$10,C2934,$R$10)))</f>
        <v>0</v>
      </c>
      <c r="H2934" t="b">
        <f>IF('Input and Summary Results'!$J$4="yes",'Data Transformation'!F2934,'Data Transformation'!D2934)</f>
        <v>0</v>
      </c>
      <c r="I2934" t="str">
        <f t="shared" si="166"/>
        <v/>
      </c>
    </row>
    <row r="2935" spans="2:9" x14ac:dyDescent="0.55000000000000004">
      <c r="B2935" t="b">
        <f>IF('Input and Summary Results'!D2517=0,FALSE,'Input and Summary Results'!$B2517)</f>
        <v>0</v>
      </c>
      <c r="C2935" t="b">
        <f>IF(OR(B2935=0,'Input and Summary Results'!D2517=0,'Input and Summary Results'!D2517=""),FALSE,'Input and Summary Results'!$D2517)</f>
        <v>0</v>
      </c>
      <c r="D2935" t="b">
        <f>IF(OR(B2935=0,'Input and Summary Results'!E2517=0),FALSE,'Input and Summary Results'!$E2517)</f>
        <v>0</v>
      </c>
      <c r="E2935" t="b">
        <f t="shared" si="167"/>
        <v>0</v>
      </c>
      <c r="F2935" t="b">
        <f t="shared" si="168"/>
        <v>0</v>
      </c>
      <c r="G2935" t="b">
        <f>IF('Input and Summary Results'!$J$4="yes",IF(C2935=FALSE,FALSE,IF('Data Transformation'!E2935&lt;$R$10,E2935,$R$10)),IF(C2935=FALSE,FALSE,IF(C2935&lt;$R$10,C2935,$R$10)))</f>
        <v>0</v>
      </c>
      <c r="H2935" t="b">
        <f>IF('Input and Summary Results'!$J$4="yes",'Data Transformation'!F2935,'Data Transformation'!D2935)</f>
        <v>0</v>
      </c>
      <c r="I2935" t="str">
        <f t="shared" si="166"/>
        <v/>
      </c>
    </row>
    <row r="2936" spans="2:9" x14ac:dyDescent="0.55000000000000004">
      <c r="B2936" t="b">
        <f>IF('Input and Summary Results'!D2518=0,FALSE,'Input and Summary Results'!$B2518)</f>
        <v>0</v>
      </c>
      <c r="C2936" t="b">
        <f>IF(OR(B2936=0,'Input and Summary Results'!D2518=0,'Input and Summary Results'!D2518=""),FALSE,'Input and Summary Results'!$D2518)</f>
        <v>0</v>
      </c>
      <c r="D2936" t="b">
        <f>IF(OR(B2936=0,'Input and Summary Results'!E2518=0),FALSE,'Input and Summary Results'!$E2518)</f>
        <v>0</v>
      </c>
      <c r="E2936" t="b">
        <f t="shared" si="167"/>
        <v>0</v>
      </c>
      <c r="F2936" t="b">
        <f t="shared" si="168"/>
        <v>0</v>
      </c>
      <c r="G2936" t="b">
        <f>IF('Input and Summary Results'!$J$4="yes",IF(C2936=FALSE,FALSE,IF('Data Transformation'!E2936&lt;$R$10,E2936,$R$10)),IF(C2936=FALSE,FALSE,IF(C2936&lt;$R$10,C2936,$R$10)))</f>
        <v>0</v>
      </c>
      <c r="H2936" t="b">
        <f>IF('Input and Summary Results'!$J$4="yes",'Data Transformation'!F2936,'Data Transformation'!D2936)</f>
        <v>0</v>
      </c>
      <c r="I2936" t="str">
        <f t="shared" si="166"/>
        <v/>
      </c>
    </row>
    <row r="2937" spans="2:9" x14ac:dyDescent="0.55000000000000004">
      <c r="B2937" t="b">
        <f>IF('Input and Summary Results'!D2519=0,FALSE,'Input and Summary Results'!$B2519)</f>
        <v>0</v>
      </c>
      <c r="C2937" t="b">
        <f>IF(OR(B2937=0,'Input and Summary Results'!D2519=0,'Input and Summary Results'!D2519=""),FALSE,'Input and Summary Results'!$D2519)</f>
        <v>0</v>
      </c>
      <c r="D2937" t="b">
        <f>IF(OR(B2937=0,'Input and Summary Results'!E2519=0),FALSE,'Input and Summary Results'!$E2519)</f>
        <v>0</v>
      </c>
      <c r="E2937" t="b">
        <f t="shared" si="167"/>
        <v>0</v>
      </c>
      <c r="F2937" t="b">
        <f t="shared" si="168"/>
        <v>0</v>
      </c>
      <c r="G2937" t="b">
        <f>IF('Input and Summary Results'!$J$4="yes",IF(C2937=FALSE,FALSE,IF('Data Transformation'!E2937&lt;$R$10,E2937,$R$10)),IF(C2937=FALSE,FALSE,IF(C2937&lt;$R$10,C2937,$R$10)))</f>
        <v>0</v>
      </c>
      <c r="H2937" t="b">
        <f>IF('Input and Summary Results'!$J$4="yes",'Data Transformation'!F2937,'Data Transformation'!D2937)</f>
        <v>0</v>
      </c>
      <c r="I2937" t="str">
        <f t="shared" si="166"/>
        <v/>
      </c>
    </row>
    <row r="2938" spans="2:9" x14ac:dyDescent="0.55000000000000004">
      <c r="B2938" t="b">
        <f>IF('Input and Summary Results'!D2520=0,FALSE,'Input and Summary Results'!$B2520)</f>
        <v>0</v>
      </c>
      <c r="C2938" t="b">
        <f>IF(OR(B2938=0,'Input and Summary Results'!D2520=0,'Input and Summary Results'!D2520=""),FALSE,'Input and Summary Results'!$D2520)</f>
        <v>0</v>
      </c>
      <c r="D2938" t="b">
        <f>IF(OR(B2938=0,'Input and Summary Results'!E2520=0),FALSE,'Input and Summary Results'!$E2520)</f>
        <v>0</v>
      </c>
      <c r="E2938" t="b">
        <f t="shared" si="167"/>
        <v>0</v>
      </c>
      <c r="F2938" t="b">
        <f t="shared" si="168"/>
        <v>0</v>
      </c>
      <c r="G2938" t="b">
        <f>IF('Input and Summary Results'!$J$4="yes",IF(C2938=FALSE,FALSE,IF('Data Transformation'!E2938&lt;$R$10,E2938,$R$10)),IF(C2938=FALSE,FALSE,IF(C2938&lt;$R$10,C2938,$R$10)))</f>
        <v>0</v>
      </c>
      <c r="H2938" t="b">
        <f>IF('Input and Summary Results'!$J$4="yes",'Data Transformation'!F2938,'Data Transformation'!D2938)</f>
        <v>0</v>
      </c>
      <c r="I2938" t="str">
        <f t="shared" si="166"/>
        <v/>
      </c>
    </row>
    <row r="2939" spans="2:9" x14ac:dyDescent="0.55000000000000004">
      <c r="B2939" t="b">
        <f>IF('Input and Summary Results'!D2521=0,FALSE,'Input and Summary Results'!$B2521)</f>
        <v>0</v>
      </c>
      <c r="C2939" t="b">
        <f>IF(OR(B2939=0,'Input and Summary Results'!D2521=0,'Input and Summary Results'!D2521=""),FALSE,'Input and Summary Results'!$D2521)</f>
        <v>0</v>
      </c>
      <c r="D2939" t="b">
        <f>IF(OR(B2939=0,'Input and Summary Results'!E2521=0),FALSE,'Input and Summary Results'!$E2521)</f>
        <v>0</v>
      </c>
      <c r="E2939" t="b">
        <f t="shared" si="167"/>
        <v>0</v>
      </c>
      <c r="F2939" t="b">
        <f t="shared" si="168"/>
        <v>0</v>
      </c>
      <c r="G2939" t="b">
        <f>IF('Input and Summary Results'!$J$4="yes",IF(C2939=FALSE,FALSE,IF('Data Transformation'!E2939&lt;$R$10,E2939,$R$10)),IF(C2939=FALSE,FALSE,IF(C2939&lt;$R$10,C2939,$R$10)))</f>
        <v>0</v>
      </c>
      <c r="H2939" t="b">
        <f>IF('Input and Summary Results'!$J$4="yes",'Data Transformation'!F2939,'Data Transformation'!D2939)</f>
        <v>0</v>
      </c>
      <c r="I2939" t="str">
        <f t="shared" si="166"/>
        <v/>
      </c>
    </row>
    <row r="2940" spans="2:9" x14ac:dyDescent="0.55000000000000004">
      <c r="B2940" t="b">
        <f>IF('Input and Summary Results'!D2522=0,FALSE,'Input and Summary Results'!$B2522)</f>
        <v>0</v>
      </c>
      <c r="C2940" t="b">
        <f>IF(OR(B2940=0,'Input and Summary Results'!D2522=0,'Input and Summary Results'!D2522=""),FALSE,'Input and Summary Results'!$D2522)</f>
        <v>0</v>
      </c>
      <c r="D2940" t="b">
        <f>IF(OR(B2940=0,'Input and Summary Results'!E2522=0),FALSE,'Input and Summary Results'!$E2522)</f>
        <v>0</v>
      </c>
      <c r="E2940" t="b">
        <f t="shared" si="167"/>
        <v>0</v>
      </c>
      <c r="F2940" t="b">
        <f t="shared" si="168"/>
        <v>0</v>
      </c>
      <c r="G2940" t="b">
        <f>IF('Input and Summary Results'!$J$4="yes",IF(C2940=FALSE,FALSE,IF('Data Transformation'!E2940&lt;$R$10,E2940,$R$10)),IF(C2940=FALSE,FALSE,IF(C2940&lt;$R$10,C2940,$R$10)))</f>
        <v>0</v>
      </c>
      <c r="H2940" t="b">
        <f>IF('Input and Summary Results'!$J$4="yes",'Data Transformation'!F2940,'Data Transformation'!D2940)</f>
        <v>0</v>
      </c>
      <c r="I2940" t="str">
        <f t="shared" si="166"/>
        <v/>
      </c>
    </row>
    <row r="2941" spans="2:9" x14ac:dyDescent="0.55000000000000004">
      <c r="B2941" t="b">
        <f>IF('Input and Summary Results'!D2523=0,FALSE,'Input and Summary Results'!$B2523)</f>
        <v>0</v>
      </c>
      <c r="C2941" t="b">
        <f>IF(OR(B2941=0,'Input and Summary Results'!D2523=0,'Input and Summary Results'!D2523=""),FALSE,'Input and Summary Results'!$D2523)</f>
        <v>0</v>
      </c>
      <c r="D2941" t="b">
        <f>IF(OR(B2941=0,'Input and Summary Results'!E2523=0),FALSE,'Input and Summary Results'!$E2523)</f>
        <v>0</v>
      </c>
      <c r="E2941" t="b">
        <f t="shared" si="167"/>
        <v>0</v>
      </c>
      <c r="F2941" t="b">
        <f t="shared" si="168"/>
        <v>0</v>
      </c>
      <c r="G2941" t="b">
        <f>IF('Input and Summary Results'!$J$4="yes",IF(C2941=FALSE,FALSE,IF('Data Transformation'!E2941&lt;$R$10,E2941,$R$10)),IF(C2941=FALSE,FALSE,IF(C2941&lt;$R$10,C2941,$R$10)))</f>
        <v>0</v>
      </c>
      <c r="H2941" t="b">
        <f>IF('Input and Summary Results'!$J$4="yes",'Data Transformation'!F2941,'Data Transformation'!D2941)</f>
        <v>0</v>
      </c>
      <c r="I2941" t="str">
        <f t="shared" si="166"/>
        <v/>
      </c>
    </row>
    <row r="2942" spans="2:9" x14ac:dyDescent="0.55000000000000004">
      <c r="B2942" t="b">
        <f>IF('Input and Summary Results'!D2524=0,FALSE,'Input and Summary Results'!$B2524)</f>
        <v>0</v>
      </c>
      <c r="C2942" t="b">
        <f>IF(OR(B2942=0,'Input and Summary Results'!D2524=0,'Input and Summary Results'!D2524=""),FALSE,'Input and Summary Results'!$D2524)</f>
        <v>0</v>
      </c>
      <c r="D2942" t="b">
        <f>IF(OR(B2942=0,'Input and Summary Results'!E2524=0),FALSE,'Input and Summary Results'!$E2524)</f>
        <v>0</v>
      </c>
      <c r="E2942" t="b">
        <f t="shared" si="167"/>
        <v>0</v>
      </c>
      <c r="F2942" t="b">
        <f t="shared" si="168"/>
        <v>0</v>
      </c>
      <c r="G2942" t="b">
        <f>IF('Input and Summary Results'!$J$4="yes",IF(C2942=FALSE,FALSE,IF('Data Transformation'!E2942&lt;$R$10,E2942,$R$10)),IF(C2942=FALSE,FALSE,IF(C2942&lt;$R$10,C2942,$R$10)))</f>
        <v>0</v>
      </c>
      <c r="H2942" t="b">
        <f>IF('Input and Summary Results'!$J$4="yes",'Data Transformation'!F2942,'Data Transformation'!D2942)</f>
        <v>0</v>
      </c>
      <c r="I2942" t="str">
        <f t="shared" si="166"/>
        <v/>
      </c>
    </row>
    <row r="2943" spans="2:9" x14ac:dyDescent="0.55000000000000004">
      <c r="B2943" t="b">
        <f>IF('Input and Summary Results'!D2525=0,FALSE,'Input and Summary Results'!$B2525)</f>
        <v>0</v>
      </c>
      <c r="C2943" t="b">
        <f>IF(OR(B2943=0,'Input and Summary Results'!D2525=0,'Input and Summary Results'!D2525=""),FALSE,'Input and Summary Results'!$D2525)</f>
        <v>0</v>
      </c>
      <c r="D2943" t="b">
        <f>IF(OR(B2943=0,'Input and Summary Results'!E2525=0),FALSE,'Input and Summary Results'!$E2525)</f>
        <v>0</v>
      </c>
      <c r="E2943" t="b">
        <f t="shared" si="167"/>
        <v>0</v>
      </c>
      <c r="F2943" t="b">
        <f t="shared" si="168"/>
        <v>0</v>
      </c>
      <c r="G2943" t="b">
        <f>IF('Input and Summary Results'!$J$4="yes",IF(C2943=FALSE,FALSE,IF('Data Transformation'!E2943&lt;$R$10,E2943,$R$10)),IF(C2943=FALSE,FALSE,IF(C2943&lt;$R$10,C2943,$R$10)))</f>
        <v>0</v>
      </c>
      <c r="H2943" t="b">
        <f>IF('Input and Summary Results'!$J$4="yes",'Data Transformation'!F2943,'Data Transformation'!D2943)</f>
        <v>0</v>
      </c>
      <c r="I2943" t="str">
        <f t="shared" si="166"/>
        <v/>
      </c>
    </row>
    <row r="2944" spans="2:9" x14ac:dyDescent="0.55000000000000004">
      <c r="B2944" t="b">
        <f>IF('Input and Summary Results'!D2526=0,FALSE,'Input and Summary Results'!$B2526)</f>
        <v>0</v>
      </c>
      <c r="C2944" t="b">
        <f>IF(OR(B2944=0,'Input and Summary Results'!D2526=0,'Input and Summary Results'!D2526=""),FALSE,'Input and Summary Results'!$D2526)</f>
        <v>0</v>
      </c>
      <c r="D2944" t="b">
        <f>IF(OR(B2944=0,'Input and Summary Results'!E2526=0),FALSE,'Input and Summary Results'!$E2526)</f>
        <v>0</v>
      </c>
      <c r="E2944" t="b">
        <f t="shared" si="167"/>
        <v>0</v>
      </c>
      <c r="F2944" t="b">
        <f t="shared" si="168"/>
        <v>0</v>
      </c>
      <c r="G2944" t="b">
        <f>IF('Input and Summary Results'!$J$4="yes",IF(C2944=FALSE,FALSE,IF('Data Transformation'!E2944&lt;$R$10,E2944,$R$10)),IF(C2944=FALSE,FALSE,IF(C2944&lt;$R$10,C2944,$R$10)))</f>
        <v>0</v>
      </c>
      <c r="H2944" t="b">
        <f>IF('Input and Summary Results'!$J$4="yes",'Data Transformation'!F2944,'Data Transformation'!D2944)</f>
        <v>0</v>
      </c>
      <c r="I2944" t="str">
        <f t="shared" si="166"/>
        <v/>
      </c>
    </row>
    <row r="2945" spans="2:9" x14ac:dyDescent="0.55000000000000004">
      <c r="B2945" t="b">
        <f>IF('Input and Summary Results'!D2527=0,FALSE,'Input and Summary Results'!$B2527)</f>
        <v>0</v>
      </c>
      <c r="C2945" t="b">
        <f>IF(OR(B2945=0,'Input and Summary Results'!D2527=0,'Input and Summary Results'!D2527=""),FALSE,'Input and Summary Results'!$D2527)</f>
        <v>0</v>
      </c>
      <c r="D2945" t="b">
        <f>IF(OR(B2945=0,'Input and Summary Results'!E2527=0),FALSE,'Input and Summary Results'!$E2527)</f>
        <v>0</v>
      </c>
      <c r="E2945" t="b">
        <f t="shared" si="167"/>
        <v>0</v>
      </c>
      <c r="F2945" t="b">
        <f t="shared" si="168"/>
        <v>0</v>
      </c>
      <c r="G2945" t="b">
        <f>IF('Input and Summary Results'!$J$4="yes",IF(C2945=FALSE,FALSE,IF('Data Transformation'!E2945&lt;$R$10,E2945,$R$10)),IF(C2945=FALSE,FALSE,IF(C2945&lt;$R$10,C2945,$R$10)))</f>
        <v>0</v>
      </c>
      <c r="H2945" t="b">
        <f>IF('Input and Summary Results'!$J$4="yes",'Data Transformation'!F2945,'Data Transformation'!D2945)</f>
        <v>0</v>
      </c>
      <c r="I2945" t="str">
        <f t="shared" si="166"/>
        <v/>
      </c>
    </row>
    <row r="2946" spans="2:9" x14ac:dyDescent="0.55000000000000004">
      <c r="B2946" t="b">
        <f>IF('Input and Summary Results'!D2528=0,FALSE,'Input and Summary Results'!$B2528)</f>
        <v>0</v>
      </c>
      <c r="C2946" t="b">
        <f>IF(OR(B2946=0,'Input and Summary Results'!D2528=0,'Input and Summary Results'!D2528=""),FALSE,'Input and Summary Results'!$D2528)</f>
        <v>0</v>
      </c>
      <c r="D2946" t="b">
        <f>IF(OR(B2946=0,'Input and Summary Results'!E2528=0),FALSE,'Input and Summary Results'!$E2528)</f>
        <v>0</v>
      </c>
      <c r="E2946" t="b">
        <f t="shared" si="167"/>
        <v>0</v>
      </c>
      <c r="F2946" t="b">
        <f t="shared" si="168"/>
        <v>0</v>
      </c>
      <c r="G2946" t="b">
        <f>IF('Input and Summary Results'!$J$4="yes",IF(C2946=FALSE,FALSE,IF('Data Transformation'!E2946&lt;$R$10,E2946,$R$10)),IF(C2946=FALSE,FALSE,IF(C2946&lt;$R$10,C2946,$R$10)))</f>
        <v>0</v>
      </c>
      <c r="H2946" t="b">
        <f>IF('Input and Summary Results'!$J$4="yes",'Data Transformation'!F2946,'Data Transformation'!D2946)</f>
        <v>0</v>
      </c>
      <c r="I2946" t="str">
        <f t="shared" si="166"/>
        <v/>
      </c>
    </row>
    <row r="2947" spans="2:9" x14ac:dyDescent="0.55000000000000004">
      <c r="B2947" t="b">
        <f>IF('Input and Summary Results'!D2529=0,FALSE,'Input and Summary Results'!$B2529)</f>
        <v>0</v>
      </c>
      <c r="C2947" t="b">
        <f>IF(OR(B2947=0,'Input and Summary Results'!D2529=0,'Input and Summary Results'!D2529=""),FALSE,'Input and Summary Results'!$D2529)</f>
        <v>0</v>
      </c>
      <c r="D2947" t="b">
        <f>IF(OR(B2947=0,'Input and Summary Results'!E2529=0),FALSE,'Input and Summary Results'!$E2529)</f>
        <v>0</v>
      </c>
      <c r="E2947" t="b">
        <f t="shared" si="167"/>
        <v>0</v>
      </c>
      <c r="F2947" t="b">
        <f t="shared" si="168"/>
        <v>0</v>
      </c>
      <c r="G2947" t="b">
        <f>IF('Input and Summary Results'!$J$4="yes",IF(C2947=FALSE,FALSE,IF('Data Transformation'!E2947&lt;$R$10,E2947,$R$10)),IF(C2947=FALSE,FALSE,IF(C2947&lt;$R$10,C2947,$R$10)))</f>
        <v>0</v>
      </c>
      <c r="H2947" t="b">
        <f>IF('Input and Summary Results'!$J$4="yes",'Data Transformation'!F2947,'Data Transformation'!D2947)</f>
        <v>0</v>
      </c>
      <c r="I2947" t="str">
        <f t="shared" si="166"/>
        <v/>
      </c>
    </row>
    <row r="2948" spans="2:9" x14ac:dyDescent="0.55000000000000004">
      <c r="B2948" t="b">
        <f>IF('Input and Summary Results'!D2530=0,FALSE,'Input and Summary Results'!$B2530)</f>
        <v>0</v>
      </c>
      <c r="C2948" t="b">
        <f>IF(OR(B2948=0,'Input and Summary Results'!D2530=0,'Input and Summary Results'!D2530=""),FALSE,'Input and Summary Results'!$D2530)</f>
        <v>0</v>
      </c>
      <c r="D2948" t="b">
        <f>IF(OR(B2948=0,'Input and Summary Results'!E2530=0),FALSE,'Input and Summary Results'!$E2530)</f>
        <v>0</v>
      </c>
      <c r="E2948" t="b">
        <f t="shared" si="167"/>
        <v>0</v>
      </c>
      <c r="F2948" t="b">
        <f t="shared" si="168"/>
        <v>0</v>
      </c>
      <c r="G2948" t="b">
        <f>IF('Input and Summary Results'!$J$4="yes",IF(C2948=FALSE,FALSE,IF('Data Transformation'!E2948&lt;$R$10,E2948,$R$10)),IF(C2948=FALSE,FALSE,IF(C2948&lt;$R$10,C2948,$R$10)))</f>
        <v>0</v>
      </c>
      <c r="H2948" t="b">
        <f>IF('Input and Summary Results'!$J$4="yes",'Data Transformation'!F2948,'Data Transformation'!D2948)</f>
        <v>0</v>
      </c>
      <c r="I2948" t="str">
        <f t="shared" si="166"/>
        <v/>
      </c>
    </row>
    <row r="2949" spans="2:9" x14ac:dyDescent="0.55000000000000004">
      <c r="B2949" t="b">
        <f>IF('Input and Summary Results'!D2531=0,FALSE,'Input and Summary Results'!$B2531)</f>
        <v>0</v>
      </c>
      <c r="C2949" t="b">
        <f>IF(OR(B2949=0,'Input and Summary Results'!D2531=0,'Input and Summary Results'!D2531=""),FALSE,'Input and Summary Results'!$D2531)</f>
        <v>0</v>
      </c>
      <c r="D2949" t="b">
        <f>IF(OR(B2949=0,'Input and Summary Results'!E2531=0),FALSE,'Input and Summary Results'!$E2531)</f>
        <v>0</v>
      </c>
      <c r="E2949" t="b">
        <f t="shared" si="167"/>
        <v>0</v>
      </c>
      <c r="F2949" t="b">
        <f t="shared" si="168"/>
        <v>0</v>
      </c>
      <c r="G2949" t="b">
        <f>IF('Input and Summary Results'!$J$4="yes",IF(C2949=FALSE,FALSE,IF('Data Transformation'!E2949&lt;$R$10,E2949,$R$10)),IF(C2949=FALSE,FALSE,IF(C2949&lt;$R$10,C2949,$R$10)))</f>
        <v>0</v>
      </c>
      <c r="H2949" t="b">
        <f>IF('Input and Summary Results'!$J$4="yes",'Data Transformation'!F2949,'Data Transformation'!D2949)</f>
        <v>0</v>
      </c>
      <c r="I2949" t="str">
        <f t="shared" ref="I2949:I3012" si="169">IF(G2949=FALSE,"",B2949)</f>
        <v/>
      </c>
    </row>
    <row r="2950" spans="2:9" x14ac:dyDescent="0.55000000000000004">
      <c r="B2950" t="b">
        <f>IF('Input and Summary Results'!D2532=0,FALSE,'Input and Summary Results'!$B2532)</f>
        <v>0</v>
      </c>
      <c r="C2950" t="b">
        <f>IF(OR(B2950=0,'Input and Summary Results'!D2532=0,'Input and Summary Results'!D2532=""),FALSE,'Input and Summary Results'!$D2532)</f>
        <v>0</v>
      </c>
      <c r="D2950" t="b">
        <f>IF(OR(B2950=0,'Input and Summary Results'!E2532=0),FALSE,'Input and Summary Results'!$E2532)</f>
        <v>0</v>
      </c>
      <c r="E2950" t="b">
        <f t="shared" si="167"/>
        <v>0</v>
      </c>
      <c r="F2950" t="b">
        <f t="shared" si="168"/>
        <v>0</v>
      </c>
      <c r="G2950" t="b">
        <f>IF('Input and Summary Results'!$J$4="yes",IF(C2950=FALSE,FALSE,IF('Data Transformation'!E2950&lt;$R$10,E2950,$R$10)),IF(C2950=FALSE,FALSE,IF(C2950&lt;$R$10,C2950,$R$10)))</f>
        <v>0</v>
      </c>
      <c r="H2950" t="b">
        <f>IF('Input and Summary Results'!$J$4="yes",'Data Transformation'!F2950,'Data Transformation'!D2950)</f>
        <v>0</v>
      </c>
      <c r="I2950" t="str">
        <f t="shared" si="169"/>
        <v/>
      </c>
    </row>
    <row r="2951" spans="2:9" x14ac:dyDescent="0.55000000000000004">
      <c r="B2951" t="b">
        <f>IF('Input and Summary Results'!D2533=0,FALSE,'Input and Summary Results'!$B2533)</f>
        <v>0</v>
      </c>
      <c r="C2951" t="b">
        <f>IF(OR(B2951=0,'Input and Summary Results'!D2533=0,'Input and Summary Results'!D2533=""),FALSE,'Input and Summary Results'!$D2533)</f>
        <v>0</v>
      </c>
      <c r="D2951" t="b">
        <f>IF(OR(B2951=0,'Input and Summary Results'!E2533=0),FALSE,'Input and Summary Results'!$E2533)</f>
        <v>0</v>
      </c>
      <c r="E2951" t="b">
        <f t="shared" si="167"/>
        <v>0</v>
      </c>
      <c r="F2951" t="b">
        <f t="shared" si="168"/>
        <v>0</v>
      </c>
      <c r="G2951" t="b">
        <f>IF('Input and Summary Results'!$J$4="yes",IF(C2951=FALSE,FALSE,IF('Data Transformation'!E2951&lt;$R$10,E2951,$R$10)),IF(C2951=FALSE,FALSE,IF(C2951&lt;$R$10,C2951,$R$10)))</f>
        <v>0</v>
      </c>
      <c r="H2951" t="b">
        <f>IF('Input and Summary Results'!$J$4="yes",'Data Transformation'!F2951,'Data Transformation'!D2951)</f>
        <v>0</v>
      </c>
      <c r="I2951" t="str">
        <f t="shared" si="169"/>
        <v/>
      </c>
    </row>
    <row r="2952" spans="2:9" x14ac:dyDescent="0.55000000000000004">
      <c r="B2952" t="b">
        <f>IF('Input and Summary Results'!D2534=0,FALSE,'Input and Summary Results'!$B2534)</f>
        <v>0</v>
      </c>
      <c r="C2952" t="b">
        <f>IF(OR(B2952=0,'Input and Summary Results'!D2534=0,'Input and Summary Results'!D2534=""),FALSE,'Input and Summary Results'!$D2534)</f>
        <v>0</v>
      </c>
      <c r="D2952" t="b">
        <f>IF(OR(B2952=0,'Input and Summary Results'!E2534=0),FALSE,'Input and Summary Results'!$E2534)</f>
        <v>0</v>
      </c>
      <c r="E2952" t="b">
        <f t="shared" si="167"/>
        <v>0</v>
      </c>
      <c r="F2952" t="b">
        <f t="shared" si="168"/>
        <v>0</v>
      </c>
      <c r="G2952" t="b">
        <f>IF('Input and Summary Results'!$J$4="yes",IF(C2952=FALSE,FALSE,IF('Data Transformation'!E2952&lt;$R$10,E2952,$R$10)),IF(C2952=FALSE,FALSE,IF(C2952&lt;$R$10,C2952,$R$10)))</f>
        <v>0</v>
      </c>
      <c r="H2952" t="b">
        <f>IF('Input and Summary Results'!$J$4="yes",'Data Transformation'!F2952,'Data Transformation'!D2952)</f>
        <v>0</v>
      </c>
      <c r="I2952" t="str">
        <f t="shared" si="169"/>
        <v/>
      </c>
    </row>
    <row r="2953" spans="2:9" x14ac:dyDescent="0.55000000000000004">
      <c r="B2953" t="b">
        <f>IF('Input and Summary Results'!D2535=0,FALSE,'Input and Summary Results'!$B2535)</f>
        <v>0</v>
      </c>
      <c r="C2953" t="b">
        <f>IF(OR(B2953=0,'Input and Summary Results'!D2535=0,'Input and Summary Results'!D2535=""),FALSE,'Input and Summary Results'!$D2535)</f>
        <v>0</v>
      </c>
      <c r="D2953" t="b">
        <f>IF(OR(B2953=0,'Input and Summary Results'!E2535=0),FALSE,'Input and Summary Results'!$E2535)</f>
        <v>0</v>
      </c>
      <c r="E2953" t="b">
        <f t="shared" si="167"/>
        <v>0</v>
      </c>
      <c r="F2953" t="b">
        <f t="shared" si="168"/>
        <v>0</v>
      </c>
      <c r="G2953" t="b">
        <f>IF('Input and Summary Results'!$J$4="yes",IF(C2953=FALSE,FALSE,IF('Data Transformation'!E2953&lt;$R$10,E2953,$R$10)),IF(C2953=FALSE,FALSE,IF(C2953&lt;$R$10,C2953,$R$10)))</f>
        <v>0</v>
      </c>
      <c r="H2953" t="b">
        <f>IF('Input and Summary Results'!$J$4="yes",'Data Transformation'!F2953,'Data Transformation'!D2953)</f>
        <v>0</v>
      </c>
      <c r="I2953" t="str">
        <f t="shared" si="169"/>
        <v/>
      </c>
    </row>
    <row r="2954" spans="2:9" x14ac:dyDescent="0.55000000000000004">
      <c r="B2954" t="b">
        <f>IF('Input and Summary Results'!D2536=0,FALSE,'Input and Summary Results'!$B2536)</f>
        <v>0</v>
      </c>
      <c r="C2954" t="b">
        <f>IF(OR(B2954=0,'Input and Summary Results'!D2536=0,'Input and Summary Results'!D2536=""),FALSE,'Input and Summary Results'!$D2536)</f>
        <v>0</v>
      </c>
      <c r="D2954" t="b">
        <f>IF(OR(B2954=0,'Input and Summary Results'!E2536=0),FALSE,'Input and Summary Results'!$E2536)</f>
        <v>0</v>
      </c>
      <c r="E2954" t="b">
        <f t="shared" si="167"/>
        <v>0</v>
      </c>
      <c r="F2954" t="b">
        <f t="shared" si="168"/>
        <v>0</v>
      </c>
      <c r="G2954" t="b">
        <f>IF('Input and Summary Results'!$J$4="yes",IF(C2954=FALSE,FALSE,IF('Data Transformation'!E2954&lt;$R$10,E2954,$R$10)),IF(C2954=FALSE,FALSE,IF(C2954&lt;$R$10,C2954,$R$10)))</f>
        <v>0</v>
      </c>
      <c r="H2954" t="b">
        <f>IF('Input and Summary Results'!$J$4="yes",'Data Transformation'!F2954,'Data Transformation'!D2954)</f>
        <v>0</v>
      </c>
      <c r="I2954" t="str">
        <f t="shared" si="169"/>
        <v/>
      </c>
    </row>
    <row r="2955" spans="2:9" x14ac:dyDescent="0.55000000000000004">
      <c r="B2955" t="b">
        <f>IF('Input and Summary Results'!D2537=0,FALSE,'Input and Summary Results'!$B2537)</f>
        <v>0</v>
      </c>
      <c r="C2955" t="b">
        <f>IF(OR(B2955=0,'Input and Summary Results'!D2537=0,'Input and Summary Results'!D2537=""),FALSE,'Input and Summary Results'!$D2537)</f>
        <v>0</v>
      </c>
      <c r="D2955" t="b">
        <f>IF(OR(B2955=0,'Input and Summary Results'!E2537=0),FALSE,'Input and Summary Results'!$E2537)</f>
        <v>0</v>
      </c>
      <c r="E2955" t="b">
        <f t="shared" si="167"/>
        <v>0</v>
      </c>
      <c r="F2955" t="b">
        <f t="shared" si="168"/>
        <v>0</v>
      </c>
      <c r="G2955" t="b">
        <f>IF('Input and Summary Results'!$J$4="yes",IF(C2955=FALSE,FALSE,IF('Data Transformation'!E2955&lt;$R$10,E2955,$R$10)),IF(C2955=FALSE,FALSE,IF(C2955&lt;$R$10,C2955,$R$10)))</f>
        <v>0</v>
      </c>
      <c r="H2955" t="b">
        <f>IF('Input and Summary Results'!$J$4="yes",'Data Transformation'!F2955,'Data Transformation'!D2955)</f>
        <v>0</v>
      </c>
      <c r="I2955" t="str">
        <f t="shared" si="169"/>
        <v/>
      </c>
    </row>
    <row r="2956" spans="2:9" x14ac:dyDescent="0.55000000000000004">
      <c r="B2956" t="b">
        <f>IF('Input and Summary Results'!D2538=0,FALSE,'Input and Summary Results'!$B2538)</f>
        <v>0</v>
      </c>
      <c r="C2956" t="b">
        <f>IF(OR(B2956=0,'Input and Summary Results'!D2538=0,'Input and Summary Results'!D2538=""),FALSE,'Input and Summary Results'!$D2538)</f>
        <v>0</v>
      </c>
      <c r="D2956" t="b">
        <f>IF(OR(B2956=0,'Input and Summary Results'!E2538=0),FALSE,'Input and Summary Results'!$E2538)</f>
        <v>0</v>
      </c>
      <c r="E2956" t="b">
        <f t="shared" si="167"/>
        <v>0</v>
      </c>
      <c r="F2956" t="b">
        <f t="shared" si="168"/>
        <v>0</v>
      </c>
      <c r="G2956" t="b">
        <f>IF('Input and Summary Results'!$J$4="yes",IF(C2956=FALSE,FALSE,IF('Data Transformation'!E2956&lt;$R$10,E2956,$R$10)),IF(C2956=FALSE,FALSE,IF(C2956&lt;$R$10,C2956,$R$10)))</f>
        <v>0</v>
      </c>
      <c r="H2956" t="b">
        <f>IF('Input and Summary Results'!$J$4="yes",'Data Transformation'!F2956,'Data Transformation'!D2956)</f>
        <v>0</v>
      </c>
      <c r="I2956" t="str">
        <f t="shared" si="169"/>
        <v/>
      </c>
    </row>
    <row r="2957" spans="2:9" x14ac:dyDescent="0.55000000000000004">
      <c r="B2957" t="b">
        <f>IF('Input and Summary Results'!D2539=0,FALSE,'Input and Summary Results'!$B2539)</f>
        <v>0</v>
      </c>
      <c r="C2957" t="b">
        <f>IF(OR(B2957=0,'Input and Summary Results'!D2539=0,'Input and Summary Results'!D2539=""),FALSE,'Input and Summary Results'!$D2539)</f>
        <v>0</v>
      </c>
      <c r="D2957" t="b">
        <f>IF(OR(B2957=0,'Input and Summary Results'!E2539=0),FALSE,'Input and Summary Results'!$E2539)</f>
        <v>0</v>
      </c>
      <c r="E2957" t="b">
        <f t="shared" si="167"/>
        <v>0</v>
      </c>
      <c r="F2957" t="b">
        <f t="shared" si="168"/>
        <v>0</v>
      </c>
      <c r="G2957" t="b">
        <f>IF('Input and Summary Results'!$J$4="yes",IF(C2957=FALSE,FALSE,IF('Data Transformation'!E2957&lt;$R$10,E2957,$R$10)),IF(C2957=FALSE,FALSE,IF(C2957&lt;$R$10,C2957,$R$10)))</f>
        <v>0</v>
      </c>
      <c r="H2957" t="b">
        <f>IF('Input and Summary Results'!$J$4="yes",'Data Transformation'!F2957,'Data Transformation'!D2957)</f>
        <v>0</v>
      </c>
      <c r="I2957" t="str">
        <f t="shared" si="169"/>
        <v/>
      </c>
    </row>
    <row r="2958" spans="2:9" x14ac:dyDescent="0.55000000000000004">
      <c r="B2958" t="b">
        <f>IF('Input and Summary Results'!D2540=0,FALSE,'Input and Summary Results'!$B2540)</f>
        <v>0</v>
      </c>
      <c r="C2958" t="b">
        <f>IF(OR(B2958=0,'Input and Summary Results'!D2540=0,'Input and Summary Results'!D2540=""),FALSE,'Input and Summary Results'!$D2540)</f>
        <v>0</v>
      </c>
      <c r="D2958" t="b">
        <f>IF(OR(B2958=0,'Input and Summary Results'!E2540=0),FALSE,'Input and Summary Results'!$E2540)</f>
        <v>0</v>
      </c>
      <c r="E2958" t="b">
        <f t="shared" si="167"/>
        <v>0</v>
      </c>
      <c r="F2958" t="b">
        <f t="shared" si="168"/>
        <v>0</v>
      </c>
      <c r="G2958" t="b">
        <f>IF('Input and Summary Results'!$J$4="yes",IF(C2958=FALSE,FALSE,IF('Data Transformation'!E2958&lt;$R$10,E2958,$R$10)),IF(C2958=FALSE,FALSE,IF(C2958&lt;$R$10,C2958,$R$10)))</f>
        <v>0</v>
      </c>
      <c r="H2958" t="b">
        <f>IF('Input and Summary Results'!$J$4="yes",'Data Transformation'!F2958,'Data Transformation'!D2958)</f>
        <v>0</v>
      </c>
      <c r="I2958" t="str">
        <f t="shared" si="169"/>
        <v/>
      </c>
    </row>
    <row r="2959" spans="2:9" x14ac:dyDescent="0.55000000000000004">
      <c r="B2959" t="b">
        <f>IF('Input and Summary Results'!D2541=0,FALSE,'Input and Summary Results'!$B2541)</f>
        <v>0</v>
      </c>
      <c r="C2959" t="b">
        <f>IF(OR(B2959=0,'Input and Summary Results'!D2541=0,'Input and Summary Results'!D2541=""),FALSE,'Input and Summary Results'!$D2541)</f>
        <v>0</v>
      </c>
      <c r="D2959" t="b">
        <f>IF(OR(B2959=0,'Input and Summary Results'!E2541=0),FALSE,'Input and Summary Results'!$E2541)</f>
        <v>0</v>
      </c>
      <c r="E2959" t="b">
        <f t="shared" si="167"/>
        <v>0</v>
      </c>
      <c r="F2959" t="b">
        <f t="shared" si="168"/>
        <v>0</v>
      </c>
      <c r="G2959" t="b">
        <f>IF('Input and Summary Results'!$J$4="yes",IF(C2959=FALSE,FALSE,IF('Data Transformation'!E2959&lt;$R$10,E2959,$R$10)),IF(C2959=FALSE,FALSE,IF(C2959&lt;$R$10,C2959,$R$10)))</f>
        <v>0</v>
      </c>
      <c r="H2959" t="b">
        <f>IF('Input and Summary Results'!$J$4="yes",'Data Transformation'!F2959,'Data Transformation'!D2959)</f>
        <v>0</v>
      </c>
      <c r="I2959" t="str">
        <f t="shared" si="169"/>
        <v/>
      </c>
    </row>
    <row r="2960" spans="2:9" x14ac:dyDescent="0.55000000000000004">
      <c r="B2960" t="b">
        <f>IF('Input and Summary Results'!D2542=0,FALSE,'Input and Summary Results'!$B2542)</f>
        <v>0</v>
      </c>
      <c r="C2960" t="b">
        <f>IF(OR(B2960=0,'Input and Summary Results'!D2542=0,'Input and Summary Results'!D2542=""),FALSE,'Input and Summary Results'!$D2542)</f>
        <v>0</v>
      </c>
      <c r="D2960" t="b">
        <f>IF(OR(B2960=0,'Input and Summary Results'!E2542=0),FALSE,'Input and Summary Results'!$E2542)</f>
        <v>0</v>
      </c>
      <c r="E2960" t="b">
        <f t="shared" si="167"/>
        <v>0</v>
      </c>
      <c r="F2960" t="b">
        <f t="shared" si="168"/>
        <v>0</v>
      </c>
      <c r="G2960" t="b">
        <f>IF('Input and Summary Results'!$J$4="yes",IF(C2960=FALSE,FALSE,IF('Data Transformation'!E2960&lt;$R$10,E2960,$R$10)),IF(C2960=FALSE,FALSE,IF(C2960&lt;$R$10,C2960,$R$10)))</f>
        <v>0</v>
      </c>
      <c r="H2960" t="b">
        <f>IF('Input and Summary Results'!$J$4="yes",'Data Transformation'!F2960,'Data Transformation'!D2960)</f>
        <v>0</v>
      </c>
      <c r="I2960" t="str">
        <f t="shared" si="169"/>
        <v/>
      </c>
    </row>
    <row r="2961" spans="2:9" x14ac:dyDescent="0.55000000000000004">
      <c r="B2961" t="b">
        <f>IF('Input and Summary Results'!D2543=0,FALSE,'Input and Summary Results'!$B2543)</f>
        <v>0</v>
      </c>
      <c r="C2961" t="b">
        <f>IF(OR(B2961=0,'Input and Summary Results'!D2543=0,'Input and Summary Results'!D2543=""),FALSE,'Input and Summary Results'!$D2543)</f>
        <v>0</v>
      </c>
      <c r="D2961" t="b">
        <f>IF(OR(B2961=0,'Input and Summary Results'!E2543=0),FALSE,'Input and Summary Results'!$E2543)</f>
        <v>0</v>
      </c>
      <c r="E2961" t="b">
        <f t="shared" si="167"/>
        <v>0</v>
      </c>
      <c r="F2961" t="b">
        <f t="shared" si="168"/>
        <v>0</v>
      </c>
      <c r="G2961" t="b">
        <f>IF('Input and Summary Results'!$J$4="yes",IF(C2961=FALSE,FALSE,IF('Data Transformation'!E2961&lt;$R$10,E2961,$R$10)),IF(C2961=FALSE,FALSE,IF(C2961&lt;$R$10,C2961,$R$10)))</f>
        <v>0</v>
      </c>
      <c r="H2961" t="b">
        <f>IF('Input and Summary Results'!$J$4="yes",'Data Transformation'!F2961,'Data Transformation'!D2961)</f>
        <v>0</v>
      </c>
      <c r="I2961" t="str">
        <f t="shared" si="169"/>
        <v/>
      </c>
    </row>
    <row r="2962" spans="2:9" x14ac:dyDescent="0.55000000000000004">
      <c r="B2962" t="b">
        <f>IF('Input and Summary Results'!D2544=0,FALSE,'Input and Summary Results'!$B2544)</f>
        <v>0</v>
      </c>
      <c r="C2962" t="b">
        <f>IF(OR(B2962=0,'Input and Summary Results'!D2544=0,'Input and Summary Results'!D2544=""),FALSE,'Input and Summary Results'!$D2544)</f>
        <v>0</v>
      </c>
      <c r="D2962" t="b">
        <f>IF(OR(B2962=0,'Input and Summary Results'!E2544=0),FALSE,'Input and Summary Results'!$E2544)</f>
        <v>0</v>
      </c>
      <c r="E2962" t="b">
        <f t="shared" si="167"/>
        <v>0</v>
      </c>
      <c r="F2962" t="b">
        <f t="shared" si="168"/>
        <v>0</v>
      </c>
      <c r="G2962" t="b">
        <f>IF('Input and Summary Results'!$J$4="yes",IF(C2962=FALSE,FALSE,IF('Data Transformation'!E2962&lt;$R$10,E2962,$R$10)),IF(C2962=FALSE,FALSE,IF(C2962&lt;$R$10,C2962,$R$10)))</f>
        <v>0</v>
      </c>
      <c r="H2962" t="b">
        <f>IF('Input and Summary Results'!$J$4="yes",'Data Transformation'!F2962,'Data Transformation'!D2962)</f>
        <v>0</v>
      </c>
      <c r="I2962" t="str">
        <f t="shared" si="169"/>
        <v/>
      </c>
    </row>
    <row r="2963" spans="2:9" x14ac:dyDescent="0.55000000000000004">
      <c r="B2963" t="b">
        <f>IF('Input and Summary Results'!D2545=0,FALSE,'Input and Summary Results'!$B2545)</f>
        <v>0</v>
      </c>
      <c r="C2963" t="b">
        <f>IF(OR(B2963=0,'Input and Summary Results'!D2545=0,'Input and Summary Results'!D2545=""),FALSE,'Input and Summary Results'!$D2545)</f>
        <v>0</v>
      </c>
      <c r="D2963" t="b">
        <f>IF(OR(B2963=0,'Input and Summary Results'!E2545=0),FALSE,'Input and Summary Results'!$E2545)</f>
        <v>0</v>
      </c>
      <c r="E2963" t="b">
        <f t="shared" si="167"/>
        <v>0</v>
      </c>
      <c r="F2963" t="b">
        <f t="shared" si="168"/>
        <v>0</v>
      </c>
      <c r="G2963" t="b">
        <f>IF('Input and Summary Results'!$J$4="yes",IF(C2963=FALSE,FALSE,IF('Data Transformation'!E2963&lt;$R$10,E2963,$R$10)),IF(C2963=FALSE,FALSE,IF(C2963&lt;$R$10,C2963,$R$10)))</f>
        <v>0</v>
      </c>
      <c r="H2963" t="b">
        <f>IF('Input and Summary Results'!$J$4="yes",'Data Transformation'!F2963,'Data Transformation'!D2963)</f>
        <v>0</v>
      </c>
      <c r="I2963" t="str">
        <f t="shared" si="169"/>
        <v/>
      </c>
    </row>
    <row r="2964" spans="2:9" x14ac:dyDescent="0.55000000000000004">
      <c r="B2964" t="b">
        <f>IF('Input and Summary Results'!D2546=0,FALSE,'Input and Summary Results'!$B2546)</f>
        <v>0</v>
      </c>
      <c r="C2964" t="b">
        <f>IF(OR(B2964=0,'Input and Summary Results'!D2546=0,'Input and Summary Results'!D2546=""),FALSE,'Input and Summary Results'!$D2546)</f>
        <v>0</v>
      </c>
      <c r="D2964" t="b">
        <f>IF(OR(B2964=0,'Input and Summary Results'!E2546=0),FALSE,'Input and Summary Results'!$E2546)</f>
        <v>0</v>
      </c>
      <c r="E2964" t="b">
        <f t="shared" si="167"/>
        <v>0</v>
      </c>
      <c r="F2964" t="b">
        <f t="shared" si="168"/>
        <v>0</v>
      </c>
      <c r="G2964" t="b">
        <f>IF('Input and Summary Results'!$J$4="yes",IF(C2964=FALSE,FALSE,IF('Data Transformation'!E2964&lt;$R$10,E2964,$R$10)),IF(C2964=FALSE,FALSE,IF(C2964&lt;$R$10,C2964,$R$10)))</f>
        <v>0</v>
      </c>
      <c r="H2964" t="b">
        <f>IF('Input and Summary Results'!$J$4="yes",'Data Transformation'!F2964,'Data Transformation'!D2964)</f>
        <v>0</v>
      </c>
      <c r="I2964" t="str">
        <f t="shared" si="169"/>
        <v/>
      </c>
    </row>
    <row r="2965" spans="2:9" x14ac:dyDescent="0.55000000000000004">
      <c r="B2965" t="b">
        <f>IF('Input and Summary Results'!D2547=0,FALSE,'Input and Summary Results'!$B2547)</f>
        <v>0</v>
      </c>
      <c r="C2965" t="b">
        <f>IF(OR(B2965=0,'Input and Summary Results'!D2547=0,'Input and Summary Results'!D2547=""),FALSE,'Input and Summary Results'!$D2547)</f>
        <v>0</v>
      </c>
      <c r="D2965" t="b">
        <f>IF(OR(B2965=0,'Input and Summary Results'!E2547=0),FALSE,'Input and Summary Results'!$E2547)</f>
        <v>0</v>
      </c>
      <c r="E2965" t="b">
        <f t="shared" si="167"/>
        <v>0</v>
      </c>
      <c r="F2965" t="b">
        <f t="shared" si="168"/>
        <v>0</v>
      </c>
      <c r="G2965" t="b">
        <f>IF('Input and Summary Results'!$J$4="yes",IF(C2965=FALSE,FALSE,IF('Data Transformation'!E2965&lt;$R$10,E2965,$R$10)),IF(C2965=FALSE,FALSE,IF(C2965&lt;$R$10,C2965,$R$10)))</f>
        <v>0</v>
      </c>
      <c r="H2965" t="b">
        <f>IF('Input and Summary Results'!$J$4="yes",'Data Transformation'!F2965,'Data Transformation'!D2965)</f>
        <v>0</v>
      </c>
      <c r="I2965" t="str">
        <f t="shared" si="169"/>
        <v/>
      </c>
    </row>
    <row r="2966" spans="2:9" x14ac:dyDescent="0.55000000000000004">
      <c r="B2966" t="b">
        <f>IF('Input and Summary Results'!D2548=0,FALSE,'Input and Summary Results'!$B2548)</f>
        <v>0</v>
      </c>
      <c r="C2966" t="b">
        <f>IF(OR(B2966=0,'Input and Summary Results'!D2548=0,'Input and Summary Results'!D2548=""),FALSE,'Input and Summary Results'!$D2548)</f>
        <v>0</v>
      </c>
      <c r="D2966" t="b">
        <f>IF(OR(B2966=0,'Input and Summary Results'!E2548=0),FALSE,'Input and Summary Results'!$E2548)</f>
        <v>0</v>
      </c>
      <c r="E2966" t="b">
        <f t="shared" si="167"/>
        <v>0</v>
      </c>
      <c r="F2966" t="b">
        <f t="shared" si="168"/>
        <v>0</v>
      </c>
      <c r="G2966" t="b">
        <f>IF('Input and Summary Results'!$J$4="yes",IF(C2966=FALSE,FALSE,IF('Data Transformation'!E2966&lt;$R$10,E2966,$R$10)),IF(C2966=FALSE,FALSE,IF(C2966&lt;$R$10,C2966,$R$10)))</f>
        <v>0</v>
      </c>
      <c r="H2966" t="b">
        <f>IF('Input and Summary Results'!$J$4="yes",'Data Transformation'!F2966,'Data Transformation'!D2966)</f>
        <v>0</v>
      </c>
      <c r="I2966" t="str">
        <f t="shared" si="169"/>
        <v/>
      </c>
    </row>
    <row r="2967" spans="2:9" x14ac:dyDescent="0.55000000000000004">
      <c r="B2967" t="b">
        <f>IF('Input and Summary Results'!D2549=0,FALSE,'Input and Summary Results'!$B2549)</f>
        <v>0</v>
      </c>
      <c r="C2967" t="b">
        <f>IF(OR(B2967=0,'Input and Summary Results'!D2549=0,'Input and Summary Results'!D2549=""),FALSE,'Input and Summary Results'!$D2549)</f>
        <v>0</v>
      </c>
      <c r="D2967" t="b">
        <f>IF(OR(B2967=0,'Input and Summary Results'!E2549=0),FALSE,'Input and Summary Results'!$E2549)</f>
        <v>0</v>
      </c>
      <c r="E2967" t="b">
        <f t="shared" si="167"/>
        <v>0</v>
      </c>
      <c r="F2967" t="b">
        <f t="shared" si="168"/>
        <v>0</v>
      </c>
      <c r="G2967" t="b">
        <f>IF('Input and Summary Results'!$J$4="yes",IF(C2967=FALSE,FALSE,IF('Data Transformation'!E2967&lt;$R$10,E2967,$R$10)),IF(C2967=FALSE,FALSE,IF(C2967&lt;$R$10,C2967,$R$10)))</f>
        <v>0</v>
      </c>
      <c r="H2967" t="b">
        <f>IF('Input and Summary Results'!$J$4="yes",'Data Transformation'!F2967,'Data Transformation'!D2967)</f>
        <v>0</v>
      </c>
      <c r="I2967" t="str">
        <f t="shared" si="169"/>
        <v/>
      </c>
    </row>
    <row r="2968" spans="2:9" x14ac:dyDescent="0.55000000000000004">
      <c r="B2968" t="b">
        <f>IF('Input and Summary Results'!D2550=0,FALSE,'Input and Summary Results'!$B2550)</f>
        <v>0</v>
      </c>
      <c r="C2968" t="b">
        <f>IF(OR(B2968=0,'Input and Summary Results'!D2550=0,'Input and Summary Results'!D2550=""),FALSE,'Input and Summary Results'!$D2550)</f>
        <v>0</v>
      </c>
      <c r="D2968" t="b">
        <f>IF(OR(B2968=0,'Input and Summary Results'!E2550=0),FALSE,'Input and Summary Results'!$E2550)</f>
        <v>0</v>
      </c>
      <c r="E2968" t="b">
        <f t="shared" si="167"/>
        <v>0</v>
      </c>
      <c r="F2968" t="b">
        <f t="shared" si="168"/>
        <v>0</v>
      </c>
      <c r="G2968" t="b">
        <f>IF('Input and Summary Results'!$J$4="yes",IF(C2968=FALSE,FALSE,IF('Data Transformation'!E2968&lt;$R$10,E2968,$R$10)),IF(C2968=FALSE,FALSE,IF(C2968&lt;$R$10,C2968,$R$10)))</f>
        <v>0</v>
      </c>
      <c r="H2968" t="b">
        <f>IF('Input and Summary Results'!$J$4="yes",'Data Transformation'!F2968,'Data Transformation'!D2968)</f>
        <v>0</v>
      </c>
      <c r="I2968" t="str">
        <f t="shared" si="169"/>
        <v/>
      </c>
    </row>
    <row r="2969" spans="2:9" x14ac:dyDescent="0.55000000000000004">
      <c r="B2969" t="b">
        <f>IF('Input and Summary Results'!D2551=0,FALSE,'Input and Summary Results'!$B2551)</f>
        <v>0</v>
      </c>
      <c r="C2969" t="b">
        <f>IF(OR(B2969=0,'Input and Summary Results'!D2551=0,'Input and Summary Results'!D2551=""),FALSE,'Input and Summary Results'!$D2551)</f>
        <v>0</v>
      </c>
      <c r="D2969" t="b">
        <f>IF(OR(B2969=0,'Input and Summary Results'!E2551=0),FALSE,'Input and Summary Results'!$E2551)</f>
        <v>0</v>
      </c>
      <c r="E2969" t="b">
        <f t="shared" si="167"/>
        <v>0</v>
      </c>
      <c r="F2969" t="b">
        <f t="shared" si="168"/>
        <v>0</v>
      </c>
      <c r="G2969" t="b">
        <f>IF('Input and Summary Results'!$J$4="yes",IF(C2969=FALSE,FALSE,IF('Data Transformation'!E2969&lt;$R$10,E2969,$R$10)),IF(C2969=FALSE,FALSE,IF(C2969&lt;$R$10,C2969,$R$10)))</f>
        <v>0</v>
      </c>
      <c r="H2969" t="b">
        <f>IF('Input and Summary Results'!$J$4="yes",'Data Transformation'!F2969,'Data Transformation'!D2969)</f>
        <v>0</v>
      </c>
      <c r="I2969" t="str">
        <f t="shared" si="169"/>
        <v/>
      </c>
    </row>
    <row r="2970" spans="2:9" x14ac:dyDescent="0.55000000000000004">
      <c r="B2970" t="b">
        <f>IF('Input and Summary Results'!D2552=0,FALSE,'Input and Summary Results'!$B2552)</f>
        <v>0</v>
      </c>
      <c r="C2970" t="b">
        <f>IF(OR(B2970=0,'Input and Summary Results'!D2552=0,'Input and Summary Results'!D2552=""),FALSE,'Input and Summary Results'!$D2552)</f>
        <v>0</v>
      </c>
      <c r="D2970" t="b">
        <f>IF(OR(B2970=0,'Input and Summary Results'!E2552=0),FALSE,'Input and Summary Results'!$E2552)</f>
        <v>0</v>
      </c>
      <c r="E2970" t="b">
        <f t="shared" si="167"/>
        <v>0</v>
      </c>
      <c r="F2970" t="b">
        <f t="shared" si="168"/>
        <v>0</v>
      </c>
      <c r="G2970" t="b">
        <f>IF('Input and Summary Results'!$J$4="yes",IF(C2970=FALSE,FALSE,IF('Data Transformation'!E2970&lt;$R$10,E2970,$R$10)),IF(C2970=FALSE,FALSE,IF(C2970&lt;$R$10,C2970,$R$10)))</f>
        <v>0</v>
      </c>
      <c r="H2970" t="b">
        <f>IF('Input and Summary Results'!$J$4="yes",'Data Transformation'!F2970,'Data Transformation'!D2970)</f>
        <v>0</v>
      </c>
      <c r="I2970" t="str">
        <f t="shared" si="169"/>
        <v/>
      </c>
    </row>
    <row r="2971" spans="2:9" x14ac:dyDescent="0.55000000000000004">
      <c r="B2971" t="b">
        <f>IF('Input and Summary Results'!D2553=0,FALSE,'Input and Summary Results'!$B2553)</f>
        <v>0</v>
      </c>
      <c r="C2971" t="b">
        <f>IF(OR(B2971=0,'Input and Summary Results'!D2553=0,'Input and Summary Results'!D2553=""),FALSE,'Input and Summary Results'!$D2553)</f>
        <v>0</v>
      </c>
      <c r="D2971" t="b">
        <f>IF(OR(B2971=0,'Input and Summary Results'!E2553=0),FALSE,'Input and Summary Results'!$E2553)</f>
        <v>0</v>
      </c>
      <c r="E2971" t="b">
        <f t="shared" si="167"/>
        <v>0</v>
      </c>
      <c r="F2971" t="b">
        <f t="shared" si="168"/>
        <v>0</v>
      </c>
      <c r="G2971" t="b">
        <f>IF('Input and Summary Results'!$J$4="yes",IF(C2971=FALSE,FALSE,IF('Data Transformation'!E2971&lt;$R$10,E2971,$R$10)),IF(C2971=FALSE,FALSE,IF(C2971&lt;$R$10,C2971,$R$10)))</f>
        <v>0</v>
      </c>
      <c r="H2971" t="b">
        <f>IF('Input and Summary Results'!$J$4="yes",'Data Transformation'!F2971,'Data Transformation'!D2971)</f>
        <v>0</v>
      </c>
      <c r="I2971" t="str">
        <f t="shared" si="169"/>
        <v/>
      </c>
    </row>
    <row r="2972" spans="2:9" x14ac:dyDescent="0.55000000000000004">
      <c r="B2972" t="b">
        <f>IF('Input and Summary Results'!D2554=0,FALSE,'Input and Summary Results'!$B2554)</f>
        <v>0</v>
      </c>
      <c r="C2972" t="b">
        <f>IF(OR(B2972=0,'Input and Summary Results'!D2554=0,'Input and Summary Results'!D2554=""),FALSE,'Input and Summary Results'!$D2554)</f>
        <v>0</v>
      </c>
      <c r="D2972" t="b">
        <f>IF(OR(B2972=0,'Input and Summary Results'!E2554=0),FALSE,'Input and Summary Results'!$E2554)</f>
        <v>0</v>
      </c>
      <c r="E2972" t="b">
        <f t="shared" si="167"/>
        <v>0</v>
      </c>
      <c r="F2972" t="b">
        <f t="shared" si="168"/>
        <v>0</v>
      </c>
      <c r="G2972" t="b">
        <f>IF('Input and Summary Results'!$J$4="yes",IF(C2972=FALSE,FALSE,IF('Data Transformation'!E2972&lt;$R$10,E2972,$R$10)),IF(C2972=FALSE,FALSE,IF(C2972&lt;$R$10,C2972,$R$10)))</f>
        <v>0</v>
      </c>
      <c r="H2972" t="b">
        <f>IF('Input and Summary Results'!$J$4="yes",'Data Transformation'!F2972,'Data Transformation'!D2972)</f>
        <v>0</v>
      </c>
      <c r="I2972" t="str">
        <f t="shared" si="169"/>
        <v/>
      </c>
    </row>
    <row r="2973" spans="2:9" x14ac:dyDescent="0.55000000000000004">
      <c r="B2973" t="b">
        <f>IF('Input and Summary Results'!D2555=0,FALSE,'Input and Summary Results'!$B2555)</f>
        <v>0</v>
      </c>
      <c r="C2973" t="b">
        <f>IF(OR(B2973=0,'Input and Summary Results'!D2555=0,'Input and Summary Results'!D2555=""),FALSE,'Input and Summary Results'!$D2555)</f>
        <v>0</v>
      </c>
      <c r="D2973" t="b">
        <f>IF(OR(B2973=0,'Input and Summary Results'!E2555=0),FALSE,'Input and Summary Results'!$E2555)</f>
        <v>0</v>
      </c>
      <c r="E2973" t="b">
        <f t="shared" si="167"/>
        <v>0</v>
      </c>
      <c r="F2973" t="b">
        <f t="shared" si="168"/>
        <v>0</v>
      </c>
      <c r="G2973" t="b">
        <f>IF('Input and Summary Results'!$J$4="yes",IF(C2973=FALSE,FALSE,IF('Data Transformation'!E2973&lt;$R$10,E2973,$R$10)),IF(C2973=FALSE,FALSE,IF(C2973&lt;$R$10,C2973,$R$10)))</f>
        <v>0</v>
      </c>
      <c r="H2973" t="b">
        <f>IF('Input and Summary Results'!$J$4="yes",'Data Transformation'!F2973,'Data Transformation'!D2973)</f>
        <v>0</v>
      </c>
      <c r="I2973" t="str">
        <f t="shared" si="169"/>
        <v/>
      </c>
    </row>
    <row r="2974" spans="2:9" x14ac:dyDescent="0.55000000000000004">
      <c r="B2974" t="b">
        <f>IF('Input and Summary Results'!D2556=0,FALSE,'Input and Summary Results'!$B2556)</f>
        <v>0</v>
      </c>
      <c r="C2974" t="b">
        <f>IF(OR(B2974=0,'Input and Summary Results'!D2556=0,'Input and Summary Results'!D2556=""),FALSE,'Input and Summary Results'!$D2556)</f>
        <v>0</v>
      </c>
      <c r="D2974" t="b">
        <f>IF(OR(B2974=0,'Input and Summary Results'!E2556=0),FALSE,'Input and Summary Results'!$E2556)</f>
        <v>0</v>
      </c>
      <c r="E2974" t="b">
        <f t="shared" si="167"/>
        <v>0</v>
      </c>
      <c r="F2974" t="b">
        <f t="shared" si="168"/>
        <v>0</v>
      </c>
      <c r="G2974" t="b">
        <f>IF('Input and Summary Results'!$J$4="yes",IF(C2974=FALSE,FALSE,IF('Data Transformation'!E2974&lt;$R$10,E2974,$R$10)),IF(C2974=FALSE,FALSE,IF(C2974&lt;$R$10,C2974,$R$10)))</f>
        <v>0</v>
      </c>
      <c r="H2974" t="b">
        <f>IF('Input and Summary Results'!$J$4="yes",'Data Transformation'!F2974,'Data Transformation'!D2974)</f>
        <v>0</v>
      </c>
      <c r="I2974" t="str">
        <f t="shared" si="169"/>
        <v/>
      </c>
    </row>
    <row r="2975" spans="2:9" x14ac:dyDescent="0.55000000000000004">
      <c r="B2975" t="b">
        <f>IF('Input and Summary Results'!D2557=0,FALSE,'Input and Summary Results'!$B2557)</f>
        <v>0</v>
      </c>
      <c r="C2975" t="b">
        <f>IF(OR(B2975=0,'Input and Summary Results'!D2557=0,'Input and Summary Results'!D2557=""),FALSE,'Input and Summary Results'!$D2557)</f>
        <v>0</v>
      </c>
      <c r="D2975" t="b">
        <f>IF(OR(B2975=0,'Input and Summary Results'!E2557=0),FALSE,'Input and Summary Results'!$E2557)</f>
        <v>0</v>
      </c>
      <c r="E2975" t="b">
        <f t="shared" si="167"/>
        <v>0</v>
      </c>
      <c r="F2975" t="b">
        <f t="shared" si="168"/>
        <v>0</v>
      </c>
      <c r="G2975" t="b">
        <f>IF('Input and Summary Results'!$J$4="yes",IF(C2975=FALSE,FALSE,IF('Data Transformation'!E2975&lt;$R$10,E2975,$R$10)),IF(C2975=FALSE,FALSE,IF(C2975&lt;$R$10,C2975,$R$10)))</f>
        <v>0</v>
      </c>
      <c r="H2975" t="b">
        <f>IF('Input and Summary Results'!$J$4="yes",'Data Transformation'!F2975,'Data Transformation'!D2975)</f>
        <v>0</v>
      </c>
      <c r="I2975" t="str">
        <f t="shared" si="169"/>
        <v/>
      </c>
    </row>
    <row r="2976" spans="2:9" x14ac:dyDescent="0.55000000000000004">
      <c r="B2976" t="b">
        <f>IF('Input and Summary Results'!D2558=0,FALSE,'Input and Summary Results'!$B2558)</f>
        <v>0</v>
      </c>
      <c r="C2976" t="b">
        <f>IF(OR(B2976=0,'Input and Summary Results'!D2558=0,'Input and Summary Results'!D2558=""),FALSE,'Input and Summary Results'!$D2558)</f>
        <v>0</v>
      </c>
      <c r="D2976" t="b">
        <f>IF(OR(B2976=0,'Input and Summary Results'!E2558=0),FALSE,'Input and Summary Results'!$E2558)</f>
        <v>0</v>
      </c>
      <c r="E2976" t="b">
        <f t="shared" si="167"/>
        <v>0</v>
      </c>
      <c r="F2976" t="b">
        <f t="shared" si="168"/>
        <v>0</v>
      </c>
      <c r="G2976" t="b">
        <f>IF('Input and Summary Results'!$J$4="yes",IF(C2976=FALSE,FALSE,IF('Data Transformation'!E2976&lt;$R$10,E2976,$R$10)),IF(C2976=FALSE,FALSE,IF(C2976&lt;$R$10,C2976,$R$10)))</f>
        <v>0</v>
      </c>
      <c r="H2976" t="b">
        <f>IF('Input and Summary Results'!$J$4="yes",'Data Transformation'!F2976,'Data Transformation'!D2976)</f>
        <v>0</v>
      </c>
      <c r="I2976" t="str">
        <f t="shared" si="169"/>
        <v/>
      </c>
    </row>
    <row r="2977" spans="2:9" x14ac:dyDescent="0.55000000000000004">
      <c r="B2977" t="b">
        <f>IF('Input and Summary Results'!D2559=0,FALSE,'Input and Summary Results'!$B2559)</f>
        <v>0</v>
      </c>
      <c r="C2977" t="b">
        <f>IF(OR(B2977=0,'Input and Summary Results'!D2559=0,'Input and Summary Results'!D2559=""),FALSE,'Input and Summary Results'!$D2559)</f>
        <v>0</v>
      </c>
      <c r="D2977" t="b">
        <f>IF(OR(B2977=0,'Input and Summary Results'!E2559=0),FALSE,'Input and Summary Results'!$E2559)</f>
        <v>0</v>
      </c>
      <c r="E2977" t="b">
        <f t="shared" si="167"/>
        <v>0</v>
      </c>
      <c r="F2977" t="b">
        <f t="shared" si="168"/>
        <v>0</v>
      </c>
      <c r="G2977" t="b">
        <f>IF('Input and Summary Results'!$J$4="yes",IF(C2977=FALSE,FALSE,IF('Data Transformation'!E2977&lt;$R$10,E2977,$R$10)),IF(C2977=FALSE,FALSE,IF(C2977&lt;$R$10,C2977,$R$10)))</f>
        <v>0</v>
      </c>
      <c r="H2977" t="b">
        <f>IF('Input and Summary Results'!$J$4="yes",'Data Transformation'!F2977,'Data Transformation'!D2977)</f>
        <v>0</v>
      </c>
      <c r="I2977" t="str">
        <f t="shared" si="169"/>
        <v/>
      </c>
    </row>
    <row r="2978" spans="2:9" x14ac:dyDescent="0.55000000000000004">
      <c r="B2978" t="b">
        <f>IF('Input and Summary Results'!D2560=0,FALSE,'Input and Summary Results'!$B2560)</f>
        <v>0</v>
      </c>
      <c r="C2978" t="b">
        <f>IF(OR(B2978=0,'Input and Summary Results'!D2560=0,'Input and Summary Results'!D2560=""),FALSE,'Input and Summary Results'!$D2560)</f>
        <v>0</v>
      </c>
      <c r="D2978" t="b">
        <f>IF(OR(B2978=0,'Input and Summary Results'!E2560=0),FALSE,'Input and Summary Results'!$E2560)</f>
        <v>0</v>
      </c>
      <c r="E2978" t="b">
        <f t="shared" si="167"/>
        <v>0</v>
      </c>
      <c r="F2978" t="b">
        <f t="shared" si="168"/>
        <v>0</v>
      </c>
      <c r="G2978" t="b">
        <f>IF('Input and Summary Results'!$J$4="yes",IF(C2978=FALSE,FALSE,IF('Data Transformation'!E2978&lt;$R$10,E2978,$R$10)),IF(C2978=FALSE,FALSE,IF(C2978&lt;$R$10,C2978,$R$10)))</f>
        <v>0</v>
      </c>
      <c r="H2978" t="b">
        <f>IF('Input and Summary Results'!$J$4="yes",'Data Transformation'!F2978,'Data Transformation'!D2978)</f>
        <v>0</v>
      </c>
      <c r="I2978" t="str">
        <f t="shared" si="169"/>
        <v/>
      </c>
    </row>
    <row r="2979" spans="2:9" x14ac:dyDescent="0.55000000000000004">
      <c r="B2979" t="b">
        <f>IF('Input and Summary Results'!D2561=0,FALSE,'Input and Summary Results'!$B2561)</f>
        <v>0</v>
      </c>
      <c r="C2979" t="b">
        <f>IF(OR(B2979=0,'Input and Summary Results'!D2561=0,'Input and Summary Results'!D2561=""),FALSE,'Input and Summary Results'!$D2561)</f>
        <v>0</v>
      </c>
      <c r="D2979" t="b">
        <f>IF(OR(B2979=0,'Input and Summary Results'!E2561=0),FALSE,'Input and Summary Results'!$E2561)</f>
        <v>0</v>
      </c>
      <c r="E2979" t="b">
        <f t="shared" si="167"/>
        <v>0</v>
      </c>
      <c r="F2979" t="b">
        <f t="shared" si="168"/>
        <v>0</v>
      </c>
      <c r="G2979" t="b">
        <f>IF('Input and Summary Results'!$J$4="yes",IF(C2979=FALSE,FALSE,IF('Data Transformation'!E2979&lt;$R$10,E2979,$R$10)),IF(C2979=FALSE,FALSE,IF(C2979&lt;$R$10,C2979,$R$10)))</f>
        <v>0</v>
      </c>
      <c r="H2979" t="b">
        <f>IF('Input and Summary Results'!$J$4="yes",'Data Transformation'!F2979,'Data Transformation'!D2979)</f>
        <v>0</v>
      </c>
      <c r="I2979" t="str">
        <f t="shared" si="169"/>
        <v/>
      </c>
    </row>
    <row r="2980" spans="2:9" x14ac:dyDescent="0.55000000000000004">
      <c r="B2980" t="b">
        <f>IF('Input and Summary Results'!D2562=0,FALSE,'Input and Summary Results'!$B2562)</f>
        <v>0</v>
      </c>
      <c r="C2980" t="b">
        <f>IF(OR(B2980=0,'Input and Summary Results'!D2562=0,'Input and Summary Results'!D2562=""),FALSE,'Input and Summary Results'!$D2562)</f>
        <v>0</v>
      </c>
      <c r="D2980" t="b">
        <f>IF(OR(B2980=0,'Input and Summary Results'!E2562=0),FALSE,'Input and Summary Results'!$E2562)</f>
        <v>0</v>
      </c>
      <c r="E2980" t="b">
        <f t="shared" si="167"/>
        <v>0</v>
      </c>
      <c r="F2980" t="b">
        <f t="shared" si="168"/>
        <v>0</v>
      </c>
      <c r="G2980" t="b">
        <f>IF('Input and Summary Results'!$J$4="yes",IF(C2980=FALSE,FALSE,IF('Data Transformation'!E2980&lt;$R$10,E2980,$R$10)),IF(C2980=FALSE,FALSE,IF(C2980&lt;$R$10,C2980,$R$10)))</f>
        <v>0</v>
      </c>
      <c r="H2980" t="b">
        <f>IF('Input and Summary Results'!$J$4="yes",'Data Transformation'!F2980,'Data Transformation'!D2980)</f>
        <v>0</v>
      </c>
      <c r="I2980" t="str">
        <f t="shared" si="169"/>
        <v/>
      </c>
    </row>
    <row r="2981" spans="2:9" x14ac:dyDescent="0.55000000000000004">
      <c r="B2981" t="b">
        <f>IF('Input and Summary Results'!D2563=0,FALSE,'Input and Summary Results'!$B2563)</f>
        <v>0</v>
      </c>
      <c r="C2981" t="b">
        <f>IF(OR(B2981=0,'Input and Summary Results'!D2563=0,'Input and Summary Results'!D2563=""),FALSE,'Input and Summary Results'!$D2563)</f>
        <v>0</v>
      </c>
      <c r="D2981" t="b">
        <f>IF(OR(B2981=0,'Input and Summary Results'!E2563=0),FALSE,'Input and Summary Results'!$E2563)</f>
        <v>0</v>
      </c>
      <c r="E2981" t="b">
        <f t="shared" si="167"/>
        <v>0</v>
      </c>
      <c r="F2981" t="b">
        <f t="shared" si="168"/>
        <v>0</v>
      </c>
      <c r="G2981" t="b">
        <f>IF('Input and Summary Results'!$J$4="yes",IF(C2981=FALSE,FALSE,IF('Data Transformation'!E2981&lt;$R$10,E2981,$R$10)),IF(C2981=FALSE,FALSE,IF(C2981&lt;$R$10,C2981,$R$10)))</f>
        <v>0</v>
      </c>
      <c r="H2981" t="b">
        <f>IF('Input and Summary Results'!$J$4="yes",'Data Transformation'!F2981,'Data Transformation'!D2981)</f>
        <v>0</v>
      </c>
      <c r="I2981" t="str">
        <f t="shared" si="169"/>
        <v/>
      </c>
    </row>
    <row r="2982" spans="2:9" x14ac:dyDescent="0.55000000000000004">
      <c r="B2982" t="b">
        <f>IF('Input and Summary Results'!D2564=0,FALSE,'Input and Summary Results'!$B2564)</f>
        <v>0</v>
      </c>
      <c r="C2982" t="b">
        <f>IF(OR(B2982=0,'Input and Summary Results'!D2564=0,'Input and Summary Results'!D2564=""),FALSE,'Input and Summary Results'!$D2564)</f>
        <v>0</v>
      </c>
      <c r="D2982" t="b">
        <f>IF(OR(B2982=0,'Input and Summary Results'!E2564=0),FALSE,'Input and Summary Results'!$E2564)</f>
        <v>0</v>
      </c>
      <c r="E2982" t="b">
        <f t="shared" si="167"/>
        <v>0</v>
      </c>
      <c r="F2982" t="b">
        <f t="shared" si="168"/>
        <v>0</v>
      </c>
      <c r="G2982" t="b">
        <f>IF('Input and Summary Results'!$J$4="yes",IF(C2982=FALSE,FALSE,IF('Data Transformation'!E2982&lt;$R$10,E2982,$R$10)),IF(C2982=FALSE,FALSE,IF(C2982&lt;$R$10,C2982,$R$10)))</f>
        <v>0</v>
      </c>
      <c r="H2982" t="b">
        <f>IF('Input and Summary Results'!$J$4="yes",'Data Transformation'!F2982,'Data Transformation'!D2982)</f>
        <v>0</v>
      </c>
      <c r="I2982" t="str">
        <f t="shared" si="169"/>
        <v/>
      </c>
    </row>
    <row r="2983" spans="2:9" x14ac:dyDescent="0.55000000000000004">
      <c r="B2983" t="b">
        <f>IF('Input and Summary Results'!D2565=0,FALSE,'Input and Summary Results'!$B2565)</f>
        <v>0</v>
      </c>
      <c r="C2983" t="b">
        <f>IF(OR(B2983=0,'Input and Summary Results'!D2565=0,'Input and Summary Results'!D2565=""),FALSE,'Input and Summary Results'!$D2565)</f>
        <v>0</v>
      </c>
      <c r="D2983" t="b">
        <f>IF(OR(B2983=0,'Input and Summary Results'!E2565=0),FALSE,'Input and Summary Results'!$E2565)</f>
        <v>0</v>
      </c>
      <c r="E2983" t="b">
        <f t="shared" si="167"/>
        <v>0</v>
      </c>
      <c r="F2983" t="b">
        <f t="shared" si="168"/>
        <v>0</v>
      </c>
      <c r="G2983" t="b">
        <f>IF('Input and Summary Results'!$J$4="yes",IF(C2983=FALSE,FALSE,IF('Data Transformation'!E2983&lt;$R$10,E2983,$R$10)),IF(C2983=FALSE,FALSE,IF(C2983&lt;$R$10,C2983,$R$10)))</f>
        <v>0</v>
      </c>
      <c r="H2983" t="b">
        <f>IF('Input and Summary Results'!$J$4="yes",'Data Transformation'!F2983,'Data Transformation'!D2983)</f>
        <v>0</v>
      </c>
      <c r="I2983" t="str">
        <f t="shared" si="169"/>
        <v/>
      </c>
    </row>
    <row r="2984" spans="2:9" x14ac:dyDescent="0.55000000000000004">
      <c r="B2984" t="b">
        <f>IF('Input and Summary Results'!D2566=0,FALSE,'Input and Summary Results'!$B2566)</f>
        <v>0</v>
      </c>
      <c r="C2984" t="b">
        <f>IF(OR(B2984=0,'Input and Summary Results'!D2566=0,'Input and Summary Results'!D2566=""),FALSE,'Input and Summary Results'!$D2566)</f>
        <v>0</v>
      </c>
      <c r="D2984" t="b">
        <f>IF(OR(B2984=0,'Input and Summary Results'!E2566=0),FALSE,'Input and Summary Results'!$E2566)</f>
        <v>0</v>
      </c>
      <c r="E2984" t="b">
        <f t="shared" si="167"/>
        <v>0</v>
      </c>
      <c r="F2984" t="b">
        <f t="shared" si="168"/>
        <v>0</v>
      </c>
      <c r="G2984" t="b">
        <f>IF('Input and Summary Results'!$J$4="yes",IF(C2984=FALSE,FALSE,IF('Data Transformation'!E2984&lt;$R$10,E2984,$R$10)),IF(C2984=FALSE,FALSE,IF(C2984&lt;$R$10,C2984,$R$10)))</f>
        <v>0</v>
      </c>
      <c r="H2984" t="b">
        <f>IF('Input and Summary Results'!$J$4="yes",'Data Transformation'!F2984,'Data Transformation'!D2984)</f>
        <v>0</v>
      </c>
      <c r="I2984" t="str">
        <f t="shared" si="169"/>
        <v/>
      </c>
    </row>
    <row r="2985" spans="2:9" x14ac:dyDescent="0.55000000000000004">
      <c r="B2985" t="b">
        <f>IF('Input and Summary Results'!D2567=0,FALSE,'Input and Summary Results'!$B2567)</f>
        <v>0</v>
      </c>
      <c r="C2985" t="b">
        <f>IF(OR(B2985=0,'Input and Summary Results'!D2567=0,'Input and Summary Results'!D2567=""),FALSE,'Input and Summary Results'!$D2567)</f>
        <v>0</v>
      </c>
      <c r="D2985" t="b">
        <f>IF(OR(B2985=0,'Input and Summary Results'!E2567=0),FALSE,'Input and Summary Results'!$E2567)</f>
        <v>0</v>
      </c>
      <c r="E2985" t="b">
        <f t="shared" si="167"/>
        <v>0</v>
      </c>
      <c r="F2985" t="b">
        <f t="shared" si="168"/>
        <v>0</v>
      </c>
      <c r="G2985" t="b">
        <f>IF('Input and Summary Results'!$J$4="yes",IF(C2985=FALSE,FALSE,IF('Data Transformation'!E2985&lt;$R$10,E2985,$R$10)),IF(C2985=FALSE,FALSE,IF(C2985&lt;$R$10,C2985,$R$10)))</f>
        <v>0</v>
      </c>
      <c r="H2985" t="b">
        <f>IF('Input and Summary Results'!$J$4="yes",'Data Transformation'!F2985,'Data Transformation'!D2985)</f>
        <v>0</v>
      </c>
      <c r="I2985" t="str">
        <f t="shared" si="169"/>
        <v/>
      </c>
    </row>
    <row r="2986" spans="2:9" x14ac:dyDescent="0.55000000000000004">
      <c r="B2986" t="b">
        <f>IF('Input and Summary Results'!D2568=0,FALSE,'Input and Summary Results'!$B2568)</f>
        <v>0</v>
      </c>
      <c r="C2986" t="b">
        <f>IF(OR(B2986=0,'Input and Summary Results'!D2568=0,'Input and Summary Results'!D2568=""),FALSE,'Input and Summary Results'!$D2568)</f>
        <v>0</v>
      </c>
      <c r="D2986" t="b">
        <f>IF(OR(B2986=0,'Input and Summary Results'!E2568=0),FALSE,'Input and Summary Results'!$E2568)</f>
        <v>0</v>
      </c>
      <c r="E2986" t="b">
        <f t="shared" ref="E2986:E3049" si="170">IF(C2986=FALSE,FALSE,LOG10(C2986))</f>
        <v>0</v>
      </c>
      <c r="F2986" t="b">
        <f t="shared" ref="F2986:F3049" si="171">IF(D2986=FALSE, FALSE,0.434*D2986/C2986)</f>
        <v>0</v>
      </c>
      <c r="G2986" t="b">
        <f>IF('Input and Summary Results'!$J$4="yes",IF(C2986=FALSE,FALSE,IF('Data Transformation'!E2986&lt;$R$10,E2986,$R$10)),IF(C2986=FALSE,FALSE,IF(C2986&lt;$R$10,C2986,$R$10)))</f>
        <v>0</v>
      </c>
      <c r="H2986" t="b">
        <f>IF('Input and Summary Results'!$J$4="yes",'Data Transformation'!F2986,'Data Transformation'!D2986)</f>
        <v>0</v>
      </c>
      <c r="I2986" t="str">
        <f t="shared" si="169"/>
        <v/>
      </c>
    </row>
    <row r="2987" spans="2:9" x14ac:dyDescent="0.55000000000000004">
      <c r="B2987" t="b">
        <f>IF('Input and Summary Results'!D2569=0,FALSE,'Input and Summary Results'!$B2569)</f>
        <v>0</v>
      </c>
      <c r="C2987" t="b">
        <f>IF(OR(B2987=0,'Input and Summary Results'!D2569=0,'Input and Summary Results'!D2569=""),FALSE,'Input and Summary Results'!$D2569)</f>
        <v>0</v>
      </c>
      <c r="D2987" t="b">
        <f>IF(OR(B2987=0,'Input and Summary Results'!E2569=0),FALSE,'Input and Summary Results'!$E2569)</f>
        <v>0</v>
      </c>
      <c r="E2987" t="b">
        <f t="shared" si="170"/>
        <v>0</v>
      </c>
      <c r="F2987" t="b">
        <f t="shared" si="171"/>
        <v>0</v>
      </c>
      <c r="G2987" t="b">
        <f>IF('Input and Summary Results'!$J$4="yes",IF(C2987=FALSE,FALSE,IF('Data Transformation'!E2987&lt;$R$10,E2987,$R$10)),IF(C2987=FALSE,FALSE,IF(C2987&lt;$R$10,C2987,$R$10)))</f>
        <v>0</v>
      </c>
      <c r="H2987" t="b">
        <f>IF('Input and Summary Results'!$J$4="yes",'Data Transformation'!F2987,'Data Transformation'!D2987)</f>
        <v>0</v>
      </c>
      <c r="I2987" t="str">
        <f t="shared" si="169"/>
        <v/>
      </c>
    </row>
    <row r="2988" spans="2:9" x14ac:dyDescent="0.55000000000000004">
      <c r="B2988" t="b">
        <f>IF('Input and Summary Results'!D2570=0,FALSE,'Input and Summary Results'!$B2570)</f>
        <v>0</v>
      </c>
      <c r="C2988" t="b">
        <f>IF(OR(B2988=0,'Input and Summary Results'!D2570=0,'Input and Summary Results'!D2570=""),FALSE,'Input and Summary Results'!$D2570)</f>
        <v>0</v>
      </c>
      <c r="D2988" t="b">
        <f>IF(OR(B2988=0,'Input and Summary Results'!E2570=0),FALSE,'Input and Summary Results'!$E2570)</f>
        <v>0</v>
      </c>
      <c r="E2988" t="b">
        <f t="shared" si="170"/>
        <v>0</v>
      </c>
      <c r="F2988" t="b">
        <f t="shared" si="171"/>
        <v>0</v>
      </c>
      <c r="G2988" t="b">
        <f>IF('Input and Summary Results'!$J$4="yes",IF(C2988=FALSE,FALSE,IF('Data Transformation'!E2988&lt;$R$10,E2988,$R$10)),IF(C2988=FALSE,FALSE,IF(C2988&lt;$R$10,C2988,$R$10)))</f>
        <v>0</v>
      </c>
      <c r="H2988" t="b">
        <f>IF('Input and Summary Results'!$J$4="yes",'Data Transformation'!F2988,'Data Transformation'!D2988)</f>
        <v>0</v>
      </c>
      <c r="I2988" t="str">
        <f t="shared" si="169"/>
        <v/>
      </c>
    </row>
    <row r="2989" spans="2:9" x14ac:dyDescent="0.55000000000000004">
      <c r="B2989" t="b">
        <f>IF('Input and Summary Results'!D2571=0,FALSE,'Input and Summary Results'!$B2571)</f>
        <v>0</v>
      </c>
      <c r="C2989" t="b">
        <f>IF(OR(B2989=0,'Input and Summary Results'!D2571=0,'Input and Summary Results'!D2571=""),FALSE,'Input and Summary Results'!$D2571)</f>
        <v>0</v>
      </c>
      <c r="D2989" t="b">
        <f>IF(OR(B2989=0,'Input and Summary Results'!E2571=0),FALSE,'Input and Summary Results'!$E2571)</f>
        <v>0</v>
      </c>
      <c r="E2989" t="b">
        <f t="shared" si="170"/>
        <v>0</v>
      </c>
      <c r="F2989" t="b">
        <f t="shared" si="171"/>
        <v>0</v>
      </c>
      <c r="G2989" t="b">
        <f>IF('Input and Summary Results'!$J$4="yes",IF(C2989=FALSE,FALSE,IF('Data Transformation'!E2989&lt;$R$10,E2989,$R$10)),IF(C2989=FALSE,FALSE,IF(C2989&lt;$R$10,C2989,$R$10)))</f>
        <v>0</v>
      </c>
      <c r="H2989" t="b">
        <f>IF('Input and Summary Results'!$J$4="yes",'Data Transformation'!F2989,'Data Transformation'!D2989)</f>
        <v>0</v>
      </c>
      <c r="I2989" t="str">
        <f t="shared" si="169"/>
        <v/>
      </c>
    </row>
    <row r="2990" spans="2:9" x14ac:dyDescent="0.55000000000000004">
      <c r="B2990" t="b">
        <f>IF('Input and Summary Results'!D2572=0,FALSE,'Input and Summary Results'!$B2572)</f>
        <v>0</v>
      </c>
      <c r="C2990" t="b">
        <f>IF(OR(B2990=0,'Input and Summary Results'!D2572=0,'Input and Summary Results'!D2572=""),FALSE,'Input and Summary Results'!$D2572)</f>
        <v>0</v>
      </c>
      <c r="D2990" t="b">
        <f>IF(OR(B2990=0,'Input and Summary Results'!E2572=0),FALSE,'Input and Summary Results'!$E2572)</f>
        <v>0</v>
      </c>
      <c r="E2990" t="b">
        <f t="shared" si="170"/>
        <v>0</v>
      </c>
      <c r="F2990" t="b">
        <f t="shared" si="171"/>
        <v>0</v>
      </c>
      <c r="G2990" t="b">
        <f>IF('Input and Summary Results'!$J$4="yes",IF(C2990=FALSE,FALSE,IF('Data Transformation'!E2990&lt;$R$10,E2990,$R$10)),IF(C2990=FALSE,FALSE,IF(C2990&lt;$R$10,C2990,$R$10)))</f>
        <v>0</v>
      </c>
      <c r="H2990" t="b">
        <f>IF('Input and Summary Results'!$J$4="yes",'Data Transformation'!F2990,'Data Transformation'!D2990)</f>
        <v>0</v>
      </c>
      <c r="I2990" t="str">
        <f t="shared" si="169"/>
        <v/>
      </c>
    </row>
    <row r="2991" spans="2:9" x14ac:dyDescent="0.55000000000000004">
      <c r="B2991" t="b">
        <f>IF('Input and Summary Results'!D2573=0,FALSE,'Input and Summary Results'!$B2573)</f>
        <v>0</v>
      </c>
      <c r="C2991" t="b">
        <f>IF(OR(B2991=0,'Input and Summary Results'!D2573=0,'Input and Summary Results'!D2573=""),FALSE,'Input and Summary Results'!$D2573)</f>
        <v>0</v>
      </c>
      <c r="D2991" t="b">
        <f>IF(OR(B2991=0,'Input and Summary Results'!E2573=0),FALSE,'Input and Summary Results'!$E2573)</f>
        <v>0</v>
      </c>
      <c r="E2991" t="b">
        <f t="shared" si="170"/>
        <v>0</v>
      </c>
      <c r="F2991" t="b">
        <f t="shared" si="171"/>
        <v>0</v>
      </c>
      <c r="G2991" t="b">
        <f>IF('Input and Summary Results'!$J$4="yes",IF(C2991=FALSE,FALSE,IF('Data Transformation'!E2991&lt;$R$10,E2991,$R$10)),IF(C2991=FALSE,FALSE,IF(C2991&lt;$R$10,C2991,$R$10)))</f>
        <v>0</v>
      </c>
      <c r="H2991" t="b">
        <f>IF('Input and Summary Results'!$J$4="yes",'Data Transformation'!F2991,'Data Transformation'!D2991)</f>
        <v>0</v>
      </c>
      <c r="I2991" t="str">
        <f t="shared" si="169"/>
        <v/>
      </c>
    </row>
    <row r="2992" spans="2:9" x14ac:dyDescent="0.55000000000000004">
      <c r="B2992" t="b">
        <f>IF('Input and Summary Results'!D2574=0,FALSE,'Input and Summary Results'!$B2574)</f>
        <v>0</v>
      </c>
      <c r="C2992" t="b">
        <f>IF(OR(B2992=0,'Input and Summary Results'!D2574=0,'Input and Summary Results'!D2574=""),FALSE,'Input and Summary Results'!$D2574)</f>
        <v>0</v>
      </c>
      <c r="D2992" t="b">
        <f>IF(OR(B2992=0,'Input and Summary Results'!E2574=0),FALSE,'Input and Summary Results'!$E2574)</f>
        <v>0</v>
      </c>
      <c r="E2992" t="b">
        <f t="shared" si="170"/>
        <v>0</v>
      </c>
      <c r="F2992" t="b">
        <f t="shared" si="171"/>
        <v>0</v>
      </c>
      <c r="G2992" t="b">
        <f>IF('Input and Summary Results'!$J$4="yes",IF(C2992=FALSE,FALSE,IF('Data Transformation'!E2992&lt;$R$10,E2992,$R$10)),IF(C2992=FALSE,FALSE,IF(C2992&lt;$R$10,C2992,$R$10)))</f>
        <v>0</v>
      </c>
      <c r="H2992" t="b">
        <f>IF('Input and Summary Results'!$J$4="yes",'Data Transformation'!F2992,'Data Transformation'!D2992)</f>
        <v>0</v>
      </c>
      <c r="I2992" t="str">
        <f t="shared" si="169"/>
        <v/>
      </c>
    </row>
    <row r="2993" spans="2:9" x14ac:dyDescent="0.55000000000000004">
      <c r="B2993" t="b">
        <f>IF('Input and Summary Results'!D2575=0,FALSE,'Input and Summary Results'!$B2575)</f>
        <v>0</v>
      </c>
      <c r="C2993" t="b">
        <f>IF(OR(B2993=0,'Input and Summary Results'!D2575=0,'Input and Summary Results'!D2575=""),FALSE,'Input and Summary Results'!$D2575)</f>
        <v>0</v>
      </c>
      <c r="D2993" t="b">
        <f>IF(OR(B2993=0,'Input and Summary Results'!E2575=0),FALSE,'Input and Summary Results'!$E2575)</f>
        <v>0</v>
      </c>
      <c r="E2993" t="b">
        <f t="shared" si="170"/>
        <v>0</v>
      </c>
      <c r="F2993" t="b">
        <f t="shared" si="171"/>
        <v>0</v>
      </c>
      <c r="G2993" t="b">
        <f>IF('Input and Summary Results'!$J$4="yes",IF(C2993=FALSE,FALSE,IF('Data Transformation'!E2993&lt;$R$10,E2993,$R$10)),IF(C2993=FALSE,FALSE,IF(C2993&lt;$R$10,C2993,$R$10)))</f>
        <v>0</v>
      </c>
      <c r="H2993" t="b">
        <f>IF('Input and Summary Results'!$J$4="yes",'Data Transformation'!F2993,'Data Transformation'!D2993)</f>
        <v>0</v>
      </c>
      <c r="I2993" t="str">
        <f t="shared" si="169"/>
        <v/>
      </c>
    </row>
    <row r="2994" spans="2:9" x14ac:dyDescent="0.55000000000000004">
      <c r="B2994" t="b">
        <f>IF('Input and Summary Results'!D2576=0,FALSE,'Input and Summary Results'!$B2576)</f>
        <v>0</v>
      </c>
      <c r="C2994" t="b">
        <f>IF(OR(B2994=0,'Input and Summary Results'!D2576=0,'Input and Summary Results'!D2576=""),FALSE,'Input and Summary Results'!$D2576)</f>
        <v>0</v>
      </c>
      <c r="D2994" t="b">
        <f>IF(OR(B2994=0,'Input and Summary Results'!E2576=0),FALSE,'Input and Summary Results'!$E2576)</f>
        <v>0</v>
      </c>
      <c r="E2994" t="b">
        <f t="shared" si="170"/>
        <v>0</v>
      </c>
      <c r="F2994" t="b">
        <f t="shared" si="171"/>
        <v>0</v>
      </c>
      <c r="G2994" t="b">
        <f>IF('Input and Summary Results'!$J$4="yes",IF(C2994=FALSE,FALSE,IF('Data Transformation'!E2994&lt;$R$10,E2994,$R$10)),IF(C2994=FALSE,FALSE,IF(C2994&lt;$R$10,C2994,$R$10)))</f>
        <v>0</v>
      </c>
      <c r="H2994" t="b">
        <f>IF('Input and Summary Results'!$J$4="yes",'Data Transformation'!F2994,'Data Transformation'!D2994)</f>
        <v>0</v>
      </c>
      <c r="I2994" t="str">
        <f t="shared" si="169"/>
        <v/>
      </c>
    </row>
    <row r="2995" spans="2:9" x14ac:dyDescent="0.55000000000000004">
      <c r="B2995" t="b">
        <f>IF('Input and Summary Results'!D2577=0,FALSE,'Input and Summary Results'!$B2577)</f>
        <v>0</v>
      </c>
      <c r="C2995" t="b">
        <f>IF(OR(B2995=0,'Input and Summary Results'!D2577=0,'Input and Summary Results'!D2577=""),FALSE,'Input and Summary Results'!$D2577)</f>
        <v>0</v>
      </c>
      <c r="D2995" t="b">
        <f>IF(OR(B2995=0,'Input and Summary Results'!E2577=0),FALSE,'Input and Summary Results'!$E2577)</f>
        <v>0</v>
      </c>
      <c r="E2995" t="b">
        <f t="shared" si="170"/>
        <v>0</v>
      </c>
      <c r="F2995" t="b">
        <f t="shared" si="171"/>
        <v>0</v>
      </c>
      <c r="G2995" t="b">
        <f>IF('Input and Summary Results'!$J$4="yes",IF(C2995=FALSE,FALSE,IF('Data Transformation'!E2995&lt;$R$10,E2995,$R$10)),IF(C2995=FALSE,FALSE,IF(C2995&lt;$R$10,C2995,$R$10)))</f>
        <v>0</v>
      </c>
      <c r="H2995" t="b">
        <f>IF('Input and Summary Results'!$J$4="yes",'Data Transformation'!F2995,'Data Transformation'!D2995)</f>
        <v>0</v>
      </c>
      <c r="I2995" t="str">
        <f t="shared" si="169"/>
        <v/>
      </c>
    </row>
    <row r="2996" spans="2:9" x14ac:dyDescent="0.55000000000000004">
      <c r="B2996" t="b">
        <f>IF('Input and Summary Results'!D2578=0,FALSE,'Input and Summary Results'!$B2578)</f>
        <v>0</v>
      </c>
      <c r="C2996" t="b">
        <f>IF(OR(B2996=0,'Input and Summary Results'!D2578=0,'Input and Summary Results'!D2578=""),FALSE,'Input and Summary Results'!$D2578)</f>
        <v>0</v>
      </c>
      <c r="D2996" t="b">
        <f>IF(OR(B2996=0,'Input and Summary Results'!E2578=0),FALSE,'Input and Summary Results'!$E2578)</f>
        <v>0</v>
      </c>
      <c r="E2996" t="b">
        <f t="shared" si="170"/>
        <v>0</v>
      </c>
      <c r="F2996" t="b">
        <f t="shared" si="171"/>
        <v>0</v>
      </c>
      <c r="G2996" t="b">
        <f>IF('Input and Summary Results'!$J$4="yes",IF(C2996=FALSE,FALSE,IF('Data Transformation'!E2996&lt;$R$10,E2996,$R$10)),IF(C2996=FALSE,FALSE,IF(C2996&lt;$R$10,C2996,$R$10)))</f>
        <v>0</v>
      </c>
      <c r="H2996" t="b">
        <f>IF('Input and Summary Results'!$J$4="yes",'Data Transformation'!F2996,'Data Transformation'!D2996)</f>
        <v>0</v>
      </c>
      <c r="I2996" t="str">
        <f t="shared" si="169"/>
        <v/>
      </c>
    </row>
    <row r="2997" spans="2:9" x14ac:dyDescent="0.55000000000000004">
      <c r="B2997" t="b">
        <f>IF('Input and Summary Results'!D2579=0,FALSE,'Input and Summary Results'!$B2579)</f>
        <v>0</v>
      </c>
      <c r="C2997" t="b">
        <f>IF(OR(B2997=0,'Input and Summary Results'!D2579=0,'Input and Summary Results'!D2579=""),FALSE,'Input and Summary Results'!$D2579)</f>
        <v>0</v>
      </c>
      <c r="D2997" t="b">
        <f>IF(OR(B2997=0,'Input and Summary Results'!E2579=0),FALSE,'Input and Summary Results'!$E2579)</f>
        <v>0</v>
      </c>
      <c r="E2997" t="b">
        <f t="shared" si="170"/>
        <v>0</v>
      </c>
      <c r="F2997" t="b">
        <f t="shared" si="171"/>
        <v>0</v>
      </c>
      <c r="G2997" t="b">
        <f>IF('Input and Summary Results'!$J$4="yes",IF(C2997=FALSE,FALSE,IF('Data Transformation'!E2997&lt;$R$10,E2997,$R$10)),IF(C2997=FALSE,FALSE,IF(C2997&lt;$R$10,C2997,$R$10)))</f>
        <v>0</v>
      </c>
      <c r="H2997" t="b">
        <f>IF('Input and Summary Results'!$J$4="yes",'Data Transformation'!F2997,'Data Transformation'!D2997)</f>
        <v>0</v>
      </c>
      <c r="I2997" t="str">
        <f t="shared" si="169"/>
        <v/>
      </c>
    </row>
    <row r="2998" spans="2:9" x14ac:dyDescent="0.55000000000000004">
      <c r="B2998" t="b">
        <f>IF('Input and Summary Results'!D2580=0,FALSE,'Input and Summary Results'!$B2580)</f>
        <v>0</v>
      </c>
      <c r="C2998" t="b">
        <f>IF(OR(B2998=0,'Input and Summary Results'!D2580=0,'Input and Summary Results'!D2580=""),FALSE,'Input and Summary Results'!$D2580)</f>
        <v>0</v>
      </c>
      <c r="D2998" t="b">
        <f>IF(OR(B2998=0,'Input and Summary Results'!E2580=0),FALSE,'Input and Summary Results'!$E2580)</f>
        <v>0</v>
      </c>
      <c r="E2998" t="b">
        <f t="shared" si="170"/>
        <v>0</v>
      </c>
      <c r="F2998" t="b">
        <f t="shared" si="171"/>
        <v>0</v>
      </c>
      <c r="G2998" t="b">
        <f>IF('Input and Summary Results'!$J$4="yes",IF(C2998=FALSE,FALSE,IF('Data Transformation'!E2998&lt;$R$10,E2998,$R$10)),IF(C2998=FALSE,FALSE,IF(C2998&lt;$R$10,C2998,$R$10)))</f>
        <v>0</v>
      </c>
      <c r="H2998" t="b">
        <f>IF('Input and Summary Results'!$J$4="yes",'Data Transformation'!F2998,'Data Transformation'!D2998)</f>
        <v>0</v>
      </c>
      <c r="I2998" t="str">
        <f t="shared" si="169"/>
        <v/>
      </c>
    </row>
    <row r="2999" spans="2:9" x14ac:dyDescent="0.55000000000000004">
      <c r="B2999" t="b">
        <f>IF('Input and Summary Results'!D2581=0,FALSE,'Input and Summary Results'!$B2581)</f>
        <v>0</v>
      </c>
      <c r="C2999" t="b">
        <f>IF(OR(B2999=0,'Input and Summary Results'!D2581=0,'Input and Summary Results'!D2581=""),FALSE,'Input and Summary Results'!$D2581)</f>
        <v>0</v>
      </c>
      <c r="D2999" t="b">
        <f>IF(OR(B2999=0,'Input and Summary Results'!E2581=0),FALSE,'Input and Summary Results'!$E2581)</f>
        <v>0</v>
      </c>
      <c r="E2999" t="b">
        <f t="shared" si="170"/>
        <v>0</v>
      </c>
      <c r="F2999" t="b">
        <f t="shared" si="171"/>
        <v>0</v>
      </c>
      <c r="G2999" t="b">
        <f>IF('Input and Summary Results'!$J$4="yes",IF(C2999=FALSE,FALSE,IF('Data Transformation'!E2999&lt;$R$10,E2999,$R$10)),IF(C2999=FALSE,FALSE,IF(C2999&lt;$R$10,C2999,$R$10)))</f>
        <v>0</v>
      </c>
      <c r="H2999" t="b">
        <f>IF('Input and Summary Results'!$J$4="yes",'Data Transformation'!F2999,'Data Transformation'!D2999)</f>
        <v>0</v>
      </c>
      <c r="I2999" t="str">
        <f t="shared" si="169"/>
        <v/>
      </c>
    </row>
    <row r="3000" spans="2:9" x14ac:dyDescent="0.55000000000000004">
      <c r="B3000" t="b">
        <f>IF('Input and Summary Results'!D2582=0,FALSE,'Input and Summary Results'!$B2582)</f>
        <v>0</v>
      </c>
      <c r="C3000" t="b">
        <f>IF(OR(B3000=0,'Input and Summary Results'!D2582=0,'Input and Summary Results'!D2582=""),FALSE,'Input and Summary Results'!$D2582)</f>
        <v>0</v>
      </c>
      <c r="D3000" t="b">
        <f>IF(OR(B3000=0,'Input and Summary Results'!E2582=0),FALSE,'Input and Summary Results'!$E2582)</f>
        <v>0</v>
      </c>
      <c r="E3000" t="b">
        <f t="shared" si="170"/>
        <v>0</v>
      </c>
      <c r="F3000" t="b">
        <f t="shared" si="171"/>
        <v>0</v>
      </c>
      <c r="G3000" t="b">
        <f>IF('Input and Summary Results'!$J$4="yes",IF(C3000=FALSE,FALSE,IF('Data Transformation'!E3000&lt;$R$10,E3000,$R$10)),IF(C3000=FALSE,FALSE,IF(C3000&lt;$R$10,C3000,$R$10)))</f>
        <v>0</v>
      </c>
      <c r="H3000" t="b">
        <f>IF('Input and Summary Results'!$J$4="yes",'Data Transformation'!F3000,'Data Transformation'!D3000)</f>
        <v>0</v>
      </c>
      <c r="I3000" t="str">
        <f t="shared" si="169"/>
        <v/>
      </c>
    </row>
    <row r="3001" spans="2:9" x14ac:dyDescent="0.55000000000000004">
      <c r="B3001" t="b">
        <f>IF('Input and Summary Results'!D2583=0,FALSE,'Input and Summary Results'!$B2583)</f>
        <v>0</v>
      </c>
      <c r="C3001" t="b">
        <f>IF(OR(B3001=0,'Input and Summary Results'!D2583=0,'Input and Summary Results'!D2583=""),FALSE,'Input and Summary Results'!$D2583)</f>
        <v>0</v>
      </c>
      <c r="D3001" t="b">
        <f>IF(OR(B3001=0,'Input and Summary Results'!E2583=0),FALSE,'Input and Summary Results'!$E2583)</f>
        <v>0</v>
      </c>
      <c r="E3001" t="b">
        <f t="shared" si="170"/>
        <v>0</v>
      </c>
      <c r="F3001" t="b">
        <f t="shared" si="171"/>
        <v>0</v>
      </c>
      <c r="G3001" t="b">
        <f>IF('Input and Summary Results'!$J$4="yes",IF(C3001=FALSE,FALSE,IF('Data Transformation'!E3001&lt;$R$10,E3001,$R$10)),IF(C3001=FALSE,FALSE,IF(C3001&lt;$R$10,C3001,$R$10)))</f>
        <v>0</v>
      </c>
      <c r="H3001" t="b">
        <f>IF('Input and Summary Results'!$J$4="yes",'Data Transformation'!F3001,'Data Transformation'!D3001)</f>
        <v>0</v>
      </c>
      <c r="I3001" t="str">
        <f t="shared" si="169"/>
        <v/>
      </c>
    </row>
    <row r="3002" spans="2:9" x14ac:dyDescent="0.55000000000000004">
      <c r="B3002" t="b">
        <f>IF('Input and Summary Results'!D2584=0,FALSE,'Input and Summary Results'!$B2584)</f>
        <v>0</v>
      </c>
      <c r="C3002" t="b">
        <f>IF(OR(B3002=0,'Input and Summary Results'!D2584=0,'Input and Summary Results'!D2584=""),FALSE,'Input and Summary Results'!$D2584)</f>
        <v>0</v>
      </c>
      <c r="D3002" t="b">
        <f>IF(OR(B3002=0,'Input and Summary Results'!E2584=0),FALSE,'Input and Summary Results'!$E2584)</f>
        <v>0</v>
      </c>
      <c r="E3002" t="b">
        <f t="shared" si="170"/>
        <v>0</v>
      </c>
      <c r="F3002" t="b">
        <f t="shared" si="171"/>
        <v>0</v>
      </c>
      <c r="G3002" t="b">
        <f>IF('Input and Summary Results'!$J$4="yes",IF(C3002=FALSE,FALSE,IF('Data Transformation'!E3002&lt;$R$10,E3002,$R$10)),IF(C3002=FALSE,FALSE,IF(C3002&lt;$R$10,C3002,$R$10)))</f>
        <v>0</v>
      </c>
      <c r="H3002" t="b">
        <f>IF('Input and Summary Results'!$J$4="yes",'Data Transformation'!F3002,'Data Transformation'!D3002)</f>
        <v>0</v>
      </c>
      <c r="I3002" t="str">
        <f t="shared" si="169"/>
        <v/>
      </c>
    </row>
    <row r="3003" spans="2:9" x14ac:dyDescent="0.55000000000000004">
      <c r="B3003" t="b">
        <f>IF('Input and Summary Results'!D2585=0,FALSE,'Input and Summary Results'!$B2585)</f>
        <v>0</v>
      </c>
      <c r="C3003" t="b">
        <f>IF(OR(B3003=0,'Input and Summary Results'!D2585=0,'Input and Summary Results'!D2585=""),FALSE,'Input and Summary Results'!$D2585)</f>
        <v>0</v>
      </c>
      <c r="D3003" t="b">
        <f>IF(OR(B3003=0,'Input and Summary Results'!E2585=0),FALSE,'Input and Summary Results'!$E2585)</f>
        <v>0</v>
      </c>
      <c r="E3003" t="b">
        <f t="shared" si="170"/>
        <v>0</v>
      </c>
      <c r="F3003" t="b">
        <f t="shared" si="171"/>
        <v>0</v>
      </c>
      <c r="G3003" t="b">
        <f>IF('Input and Summary Results'!$J$4="yes",IF(C3003=FALSE,FALSE,IF('Data Transformation'!E3003&lt;$R$10,E3003,$R$10)),IF(C3003=FALSE,FALSE,IF(C3003&lt;$R$10,C3003,$R$10)))</f>
        <v>0</v>
      </c>
      <c r="H3003" t="b">
        <f>IF('Input and Summary Results'!$J$4="yes",'Data Transformation'!F3003,'Data Transformation'!D3003)</f>
        <v>0</v>
      </c>
      <c r="I3003" t="str">
        <f t="shared" si="169"/>
        <v/>
      </c>
    </row>
    <row r="3004" spans="2:9" x14ac:dyDescent="0.55000000000000004">
      <c r="B3004" t="b">
        <f>IF('Input and Summary Results'!D2586=0,FALSE,'Input and Summary Results'!$B2586)</f>
        <v>0</v>
      </c>
      <c r="C3004" t="b">
        <f>IF(OR(B3004=0,'Input and Summary Results'!D2586=0,'Input and Summary Results'!D2586=""),FALSE,'Input and Summary Results'!$D2586)</f>
        <v>0</v>
      </c>
      <c r="D3004" t="b">
        <f>IF(OR(B3004=0,'Input and Summary Results'!E2586=0),FALSE,'Input and Summary Results'!$E2586)</f>
        <v>0</v>
      </c>
      <c r="E3004" t="b">
        <f t="shared" si="170"/>
        <v>0</v>
      </c>
      <c r="F3004" t="b">
        <f t="shared" si="171"/>
        <v>0</v>
      </c>
      <c r="G3004" t="b">
        <f>IF('Input and Summary Results'!$J$4="yes",IF(C3004=FALSE,FALSE,IF('Data Transformation'!E3004&lt;$R$10,E3004,$R$10)),IF(C3004=FALSE,FALSE,IF(C3004&lt;$R$10,C3004,$R$10)))</f>
        <v>0</v>
      </c>
      <c r="H3004" t="b">
        <f>IF('Input and Summary Results'!$J$4="yes",'Data Transformation'!F3004,'Data Transformation'!D3004)</f>
        <v>0</v>
      </c>
      <c r="I3004" t="str">
        <f t="shared" si="169"/>
        <v/>
      </c>
    </row>
    <row r="3005" spans="2:9" x14ac:dyDescent="0.55000000000000004">
      <c r="B3005" t="b">
        <f>IF('Input and Summary Results'!D2587=0,FALSE,'Input and Summary Results'!$B2587)</f>
        <v>0</v>
      </c>
      <c r="C3005" t="b">
        <f>IF(OR(B3005=0,'Input and Summary Results'!D2587=0,'Input and Summary Results'!D2587=""),FALSE,'Input and Summary Results'!$D2587)</f>
        <v>0</v>
      </c>
      <c r="D3005" t="b">
        <f>IF(OR(B3005=0,'Input and Summary Results'!E2587=0),FALSE,'Input and Summary Results'!$E2587)</f>
        <v>0</v>
      </c>
      <c r="E3005" t="b">
        <f t="shared" si="170"/>
        <v>0</v>
      </c>
      <c r="F3005" t="b">
        <f t="shared" si="171"/>
        <v>0</v>
      </c>
      <c r="G3005" t="b">
        <f>IF('Input and Summary Results'!$J$4="yes",IF(C3005=FALSE,FALSE,IF('Data Transformation'!E3005&lt;$R$10,E3005,$R$10)),IF(C3005=FALSE,FALSE,IF(C3005&lt;$R$10,C3005,$R$10)))</f>
        <v>0</v>
      </c>
      <c r="H3005" t="b">
        <f>IF('Input and Summary Results'!$J$4="yes",'Data Transformation'!F3005,'Data Transformation'!D3005)</f>
        <v>0</v>
      </c>
      <c r="I3005" t="str">
        <f t="shared" si="169"/>
        <v/>
      </c>
    </row>
    <row r="3006" spans="2:9" x14ac:dyDescent="0.55000000000000004">
      <c r="B3006" t="b">
        <f>IF('Input and Summary Results'!D2588=0,FALSE,'Input and Summary Results'!$B2588)</f>
        <v>0</v>
      </c>
      <c r="C3006" t="b">
        <f>IF(OR(B3006=0,'Input and Summary Results'!D2588=0,'Input and Summary Results'!D2588=""),FALSE,'Input and Summary Results'!$D2588)</f>
        <v>0</v>
      </c>
      <c r="D3006" t="b">
        <f>IF(OR(B3006=0,'Input and Summary Results'!E2588=0),FALSE,'Input and Summary Results'!$E2588)</f>
        <v>0</v>
      </c>
      <c r="E3006" t="b">
        <f t="shared" si="170"/>
        <v>0</v>
      </c>
      <c r="F3006" t="b">
        <f t="shared" si="171"/>
        <v>0</v>
      </c>
      <c r="G3006" t="b">
        <f>IF('Input and Summary Results'!$J$4="yes",IF(C3006=FALSE,FALSE,IF('Data Transformation'!E3006&lt;$R$10,E3006,$R$10)),IF(C3006=FALSE,FALSE,IF(C3006&lt;$R$10,C3006,$R$10)))</f>
        <v>0</v>
      </c>
      <c r="H3006" t="b">
        <f>IF('Input and Summary Results'!$J$4="yes",'Data Transformation'!F3006,'Data Transformation'!D3006)</f>
        <v>0</v>
      </c>
      <c r="I3006" t="str">
        <f t="shared" si="169"/>
        <v/>
      </c>
    </row>
    <row r="3007" spans="2:9" x14ac:dyDescent="0.55000000000000004">
      <c r="B3007" t="b">
        <f>IF('Input and Summary Results'!D2589=0,FALSE,'Input and Summary Results'!$B2589)</f>
        <v>0</v>
      </c>
      <c r="C3007" t="b">
        <f>IF(OR(B3007=0,'Input and Summary Results'!D2589=0,'Input and Summary Results'!D2589=""),FALSE,'Input and Summary Results'!$D2589)</f>
        <v>0</v>
      </c>
      <c r="D3007" t="b">
        <f>IF(OR(B3007=0,'Input and Summary Results'!E2589=0),FALSE,'Input and Summary Results'!$E2589)</f>
        <v>0</v>
      </c>
      <c r="E3007" t="b">
        <f t="shared" si="170"/>
        <v>0</v>
      </c>
      <c r="F3007" t="b">
        <f t="shared" si="171"/>
        <v>0</v>
      </c>
      <c r="G3007" t="b">
        <f>IF('Input and Summary Results'!$J$4="yes",IF(C3007=FALSE,FALSE,IF('Data Transformation'!E3007&lt;$R$10,E3007,$R$10)),IF(C3007=FALSE,FALSE,IF(C3007&lt;$R$10,C3007,$R$10)))</f>
        <v>0</v>
      </c>
      <c r="H3007" t="b">
        <f>IF('Input and Summary Results'!$J$4="yes",'Data Transformation'!F3007,'Data Transformation'!D3007)</f>
        <v>0</v>
      </c>
      <c r="I3007" t="str">
        <f t="shared" si="169"/>
        <v/>
      </c>
    </row>
    <row r="3008" spans="2:9" x14ac:dyDescent="0.55000000000000004">
      <c r="B3008" t="b">
        <f>IF('Input and Summary Results'!D2590=0,FALSE,'Input and Summary Results'!$B2590)</f>
        <v>0</v>
      </c>
      <c r="C3008" t="b">
        <f>IF(OR(B3008=0,'Input and Summary Results'!D2590=0,'Input and Summary Results'!D2590=""),FALSE,'Input and Summary Results'!$D2590)</f>
        <v>0</v>
      </c>
      <c r="D3008" t="b">
        <f>IF(OR(B3008=0,'Input and Summary Results'!E2590=0),FALSE,'Input and Summary Results'!$E2590)</f>
        <v>0</v>
      </c>
      <c r="E3008" t="b">
        <f t="shared" si="170"/>
        <v>0</v>
      </c>
      <c r="F3008" t="b">
        <f t="shared" si="171"/>
        <v>0</v>
      </c>
      <c r="G3008" t="b">
        <f>IF('Input and Summary Results'!$J$4="yes",IF(C3008=FALSE,FALSE,IF('Data Transformation'!E3008&lt;$R$10,E3008,$R$10)),IF(C3008=FALSE,FALSE,IF(C3008&lt;$R$10,C3008,$R$10)))</f>
        <v>0</v>
      </c>
      <c r="H3008" t="b">
        <f>IF('Input and Summary Results'!$J$4="yes",'Data Transformation'!F3008,'Data Transformation'!D3008)</f>
        <v>0</v>
      </c>
      <c r="I3008" t="str">
        <f t="shared" si="169"/>
        <v/>
      </c>
    </row>
    <row r="3009" spans="2:9" x14ac:dyDescent="0.55000000000000004">
      <c r="B3009" t="b">
        <f>IF('Input and Summary Results'!D2591=0,FALSE,'Input and Summary Results'!$B2591)</f>
        <v>0</v>
      </c>
      <c r="C3009" t="b">
        <f>IF(OR(B3009=0,'Input and Summary Results'!D2591=0,'Input and Summary Results'!D2591=""),FALSE,'Input and Summary Results'!$D2591)</f>
        <v>0</v>
      </c>
      <c r="D3009" t="b">
        <f>IF(OR(B3009=0,'Input and Summary Results'!E2591=0),FALSE,'Input and Summary Results'!$E2591)</f>
        <v>0</v>
      </c>
      <c r="E3009" t="b">
        <f t="shared" si="170"/>
        <v>0</v>
      </c>
      <c r="F3009" t="b">
        <f t="shared" si="171"/>
        <v>0</v>
      </c>
      <c r="G3009" t="b">
        <f>IF('Input and Summary Results'!$J$4="yes",IF(C3009=FALSE,FALSE,IF('Data Transformation'!E3009&lt;$R$10,E3009,$R$10)),IF(C3009=FALSE,FALSE,IF(C3009&lt;$R$10,C3009,$R$10)))</f>
        <v>0</v>
      </c>
      <c r="H3009" t="b">
        <f>IF('Input and Summary Results'!$J$4="yes",'Data Transformation'!F3009,'Data Transformation'!D3009)</f>
        <v>0</v>
      </c>
      <c r="I3009" t="str">
        <f t="shared" si="169"/>
        <v/>
      </c>
    </row>
    <row r="3010" spans="2:9" x14ac:dyDescent="0.55000000000000004">
      <c r="B3010" t="b">
        <f>IF('Input and Summary Results'!D2592=0,FALSE,'Input and Summary Results'!$B2592)</f>
        <v>0</v>
      </c>
      <c r="C3010" t="b">
        <f>IF(OR(B3010=0,'Input and Summary Results'!D2592=0,'Input and Summary Results'!D2592=""),FALSE,'Input and Summary Results'!$D2592)</f>
        <v>0</v>
      </c>
      <c r="D3010" t="b">
        <f>IF(OR(B3010=0,'Input and Summary Results'!E2592=0),FALSE,'Input and Summary Results'!$E2592)</f>
        <v>0</v>
      </c>
      <c r="E3010" t="b">
        <f t="shared" si="170"/>
        <v>0</v>
      </c>
      <c r="F3010" t="b">
        <f t="shared" si="171"/>
        <v>0</v>
      </c>
      <c r="G3010" t="b">
        <f>IF('Input and Summary Results'!$J$4="yes",IF(C3010=FALSE,FALSE,IF('Data Transformation'!E3010&lt;$R$10,E3010,$R$10)),IF(C3010=FALSE,FALSE,IF(C3010&lt;$R$10,C3010,$R$10)))</f>
        <v>0</v>
      </c>
      <c r="H3010" t="b">
        <f>IF('Input and Summary Results'!$J$4="yes",'Data Transformation'!F3010,'Data Transformation'!D3010)</f>
        <v>0</v>
      </c>
      <c r="I3010" t="str">
        <f t="shared" si="169"/>
        <v/>
      </c>
    </row>
    <row r="3011" spans="2:9" x14ac:dyDescent="0.55000000000000004">
      <c r="B3011" t="b">
        <f>IF('Input and Summary Results'!D2593=0,FALSE,'Input and Summary Results'!$B2593)</f>
        <v>0</v>
      </c>
      <c r="C3011" t="b">
        <f>IF(OR(B3011=0,'Input and Summary Results'!D2593=0,'Input and Summary Results'!D2593=""),FALSE,'Input and Summary Results'!$D2593)</f>
        <v>0</v>
      </c>
      <c r="D3011" t="b">
        <f>IF(OR(B3011=0,'Input and Summary Results'!E2593=0),FALSE,'Input and Summary Results'!$E2593)</f>
        <v>0</v>
      </c>
      <c r="E3011" t="b">
        <f t="shared" si="170"/>
        <v>0</v>
      </c>
      <c r="F3011" t="b">
        <f t="shared" si="171"/>
        <v>0</v>
      </c>
      <c r="G3011" t="b">
        <f>IF('Input and Summary Results'!$J$4="yes",IF(C3011=FALSE,FALSE,IF('Data Transformation'!E3011&lt;$R$10,E3011,$R$10)),IF(C3011=FALSE,FALSE,IF(C3011&lt;$R$10,C3011,$R$10)))</f>
        <v>0</v>
      </c>
      <c r="H3011" t="b">
        <f>IF('Input and Summary Results'!$J$4="yes",'Data Transformation'!F3011,'Data Transformation'!D3011)</f>
        <v>0</v>
      </c>
      <c r="I3011" t="str">
        <f t="shared" si="169"/>
        <v/>
      </c>
    </row>
    <row r="3012" spans="2:9" x14ac:dyDescent="0.55000000000000004">
      <c r="B3012" t="b">
        <f>IF('Input and Summary Results'!D2594=0,FALSE,'Input and Summary Results'!$B2594)</f>
        <v>0</v>
      </c>
      <c r="C3012" t="b">
        <f>IF(OR(B3012=0,'Input and Summary Results'!D2594=0,'Input and Summary Results'!D2594=""),FALSE,'Input and Summary Results'!$D2594)</f>
        <v>0</v>
      </c>
      <c r="D3012" t="b">
        <f>IF(OR(B3012=0,'Input and Summary Results'!E2594=0),FALSE,'Input and Summary Results'!$E2594)</f>
        <v>0</v>
      </c>
      <c r="E3012" t="b">
        <f t="shared" si="170"/>
        <v>0</v>
      </c>
      <c r="F3012" t="b">
        <f t="shared" si="171"/>
        <v>0</v>
      </c>
      <c r="G3012" t="b">
        <f>IF('Input and Summary Results'!$J$4="yes",IF(C3012=FALSE,FALSE,IF('Data Transformation'!E3012&lt;$R$10,E3012,$R$10)),IF(C3012=FALSE,FALSE,IF(C3012&lt;$R$10,C3012,$R$10)))</f>
        <v>0</v>
      </c>
      <c r="H3012" t="b">
        <f>IF('Input and Summary Results'!$J$4="yes",'Data Transformation'!F3012,'Data Transformation'!D3012)</f>
        <v>0</v>
      </c>
      <c r="I3012" t="str">
        <f t="shared" si="169"/>
        <v/>
      </c>
    </row>
    <row r="3013" spans="2:9" x14ac:dyDescent="0.55000000000000004">
      <c r="B3013" t="b">
        <f>IF('Input and Summary Results'!D2595=0,FALSE,'Input and Summary Results'!$B2595)</f>
        <v>0</v>
      </c>
      <c r="C3013" t="b">
        <f>IF(OR(B3013=0,'Input and Summary Results'!D2595=0,'Input and Summary Results'!D2595=""),FALSE,'Input and Summary Results'!$D2595)</f>
        <v>0</v>
      </c>
      <c r="D3013" t="b">
        <f>IF(OR(B3013=0,'Input and Summary Results'!E2595=0),FALSE,'Input and Summary Results'!$E2595)</f>
        <v>0</v>
      </c>
      <c r="E3013" t="b">
        <f t="shared" si="170"/>
        <v>0</v>
      </c>
      <c r="F3013" t="b">
        <f t="shared" si="171"/>
        <v>0</v>
      </c>
      <c r="G3013" t="b">
        <f>IF('Input and Summary Results'!$J$4="yes",IF(C3013=FALSE,FALSE,IF('Data Transformation'!E3013&lt;$R$10,E3013,$R$10)),IF(C3013=FALSE,FALSE,IF(C3013&lt;$R$10,C3013,$R$10)))</f>
        <v>0</v>
      </c>
      <c r="H3013" t="b">
        <f>IF('Input and Summary Results'!$J$4="yes",'Data Transformation'!F3013,'Data Transformation'!D3013)</f>
        <v>0</v>
      </c>
      <c r="I3013" t="str">
        <f t="shared" ref="I3013:I3076" si="172">IF(G3013=FALSE,"",B3013)</f>
        <v/>
      </c>
    </row>
    <row r="3014" spans="2:9" x14ac:dyDescent="0.55000000000000004">
      <c r="B3014" t="b">
        <f>IF('Input and Summary Results'!D2596=0,FALSE,'Input and Summary Results'!$B2596)</f>
        <v>0</v>
      </c>
      <c r="C3014" t="b">
        <f>IF(OR(B3014=0,'Input and Summary Results'!D2596=0,'Input and Summary Results'!D2596=""),FALSE,'Input and Summary Results'!$D2596)</f>
        <v>0</v>
      </c>
      <c r="D3014" t="b">
        <f>IF(OR(B3014=0,'Input and Summary Results'!E2596=0),FALSE,'Input and Summary Results'!$E2596)</f>
        <v>0</v>
      </c>
      <c r="E3014" t="b">
        <f t="shared" si="170"/>
        <v>0</v>
      </c>
      <c r="F3014" t="b">
        <f t="shared" si="171"/>
        <v>0</v>
      </c>
      <c r="G3014" t="b">
        <f>IF('Input and Summary Results'!$J$4="yes",IF(C3014=FALSE,FALSE,IF('Data Transformation'!E3014&lt;$R$10,E3014,$R$10)),IF(C3014=FALSE,FALSE,IF(C3014&lt;$R$10,C3014,$R$10)))</f>
        <v>0</v>
      </c>
      <c r="H3014" t="b">
        <f>IF('Input and Summary Results'!$J$4="yes",'Data Transformation'!F3014,'Data Transformation'!D3014)</f>
        <v>0</v>
      </c>
      <c r="I3014" t="str">
        <f t="shared" si="172"/>
        <v/>
      </c>
    </row>
    <row r="3015" spans="2:9" x14ac:dyDescent="0.55000000000000004">
      <c r="B3015" t="b">
        <f>IF('Input and Summary Results'!D2597=0,FALSE,'Input and Summary Results'!$B2597)</f>
        <v>0</v>
      </c>
      <c r="C3015" t="b">
        <f>IF(OR(B3015=0,'Input and Summary Results'!D2597=0,'Input and Summary Results'!D2597=""),FALSE,'Input and Summary Results'!$D2597)</f>
        <v>0</v>
      </c>
      <c r="D3015" t="b">
        <f>IF(OR(B3015=0,'Input and Summary Results'!E2597=0),FALSE,'Input and Summary Results'!$E2597)</f>
        <v>0</v>
      </c>
      <c r="E3015" t="b">
        <f t="shared" si="170"/>
        <v>0</v>
      </c>
      <c r="F3015" t="b">
        <f t="shared" si="171"/>
        <v>0</v>
      </c>
      <c r="G3015" t="b">
        <f>IF('Input and Summary Results'!$J$4="yes",IF(C3015=FALSE,FALSE,IF('Data Transformation'!E3015&lt;$R$10,E3015,$R$10)),IF(C3015=FALSE,FALSE,IF(C3015&lt;$R$10,C3015,$R$10)))</f>
        <v>0</v>
      </c>
      <c r="H3015" t="b">
        <f>IF('Input and Summary Results'!$J$4="yes",'Data Transformation'!F3015,'Data Transformation'!D3015)</f>
        <v>0</v>
      </c>
      <c r="I3015" t="str">
        <f t="shared" si="172"/>
        <v/>
      </c>
    </row>
    <row r="3016" spans="2:9" x14ac:dyDescent="0.55000000000000004">
      <c r="B3016" t="b">
        <f>IF('Input and Summary Results'!D2598=0,FALSE,'Input and Summary Results'!$B2598)</f>
        <v>0</v>
      </c>
      <c r="C3016" t="b">
        <f>IF(OR(B3016=0,'Input and Summary Results'!D2598=0,'Input and Summary Results'!D2598=""),FALSE,'Input and Summary Results'!$D2598)</f>
        <v>0</v>
      </c>
      <c r="D3016" t="b">
        <f>IF(OR(B3016=0,'Input and Summary Results'!E2598=0),FALSE,'Input and Summary Results'!$E2598)</f>
        <v>0</v>
      </c>
      <c r="E3016" t="b">
        <f t="shared" si="170"/>
        <v>0</v>
      </c>
      <c r="F3016" t="b">
        <f t="shared" si="171"/>
        <v>0</v>
      </c>
      <c r="G3016" t="b">
        <f>IF('Input and Summary Results'!$J$4="yes",IF(C3016=FALSE,FALSE,IF('Data Transformation'!E3016&lt;$R$10,E3016,$R$10)),IF(C3016=FALSE,FALSE,IF(C3016&lt;$R$10,C3016,$R$10)))</f>
        <v>0</v>
      </c>
      <c r="H3016" t="b">
        <f>IF('Input and Summary Results'!$J$4="yes",'Data Transformation'!F3016,'Data Transformation'!D3016)</f>
        <v>0</v>
      </c>
      <c r="I3016" t="str">
        <f t="shared" si="172"/>
        <v/>
      </c>
    </row>
    <row r="3017" spans="2:9" x14ac:dyDescent="0.55000000000000004">
      <c r="B3017" t="b">
        <f>IF('Input and Summary Results'!D2599=0,FALSE,'Input and Summary Results'!$B2599)</f>
        <v>0</v>
      </c>
      <c r="C3017" t="b">
        <f>IF(OR(B3017=0,'Input and Summary Results'!D2599=0,'Input and Summary Results'!D2599=""),FALSE,'Input and Summary Results'!$D2599)</f>
        <v>0</v>
      </c>
      <c r="D3017" t="b">
        <f>IF(OR(B3017=0,'Input and Summary Results'!E2599=0),FALSE,'Input and Summary Results'!$E2599)</f>
        <v>0</v>
      </c>
      <c r="E3017" t="b">
        <f t="shared" si="170"/>
        <v>0</v>
      </c>
      <c r="F3017" t="b">
        <f t="shared" si="171"/>
        <v>0</v>
      </c>
      <c r="G3017" t="b">
        <f>IF('Input and Summary Results'!$J$4="yes",IF(C3017=FALSE,FALSE,IF('Data Transformation'!E3017&lt;$R$10,E3017,$R$10)),IF(C3017=FALSE,FALSE,IF(C3017&lt;$R$10,C3017,$R$10)))</f>
        <v>0</v>
      </c>
      <c r="H3017" t="b">
        <f>IF('Input and Summary Results'!$J$4="yes",'Data Transformation'!F3017,'Data Transformation'!D3017)</f>
        <v>0</v>
      </c>
      <c r="I3017" t="str">
        <f t="shared" si="172"/>
        <v/>
      </c>
    </row>
    <row r="3018" spans="2:9" x14ac:dyDescent="0.55000000000000004">
      <c r="B3018" t="b">
        <f>IF('Input and Summary Results'!D2600=0,FALSE,'Input and Summary Results'!$B2600)</f>
        <v>0</v>
      </c>
      <c r="C3018" t="b">
        <f>IF(OR(B3018=0,'Input and Summary Results'!D2600=0,'Input and Summary Results'!D2600=""),FALSE,'Input and Summary Results'!$D2600)</f>
        <v>0</v>
      </c>
      <c r="D3018" t="b">
        <f>IF(OR(B3018=0,'Input and Summary Results'!E2600=0),FALSE,'Input and Summary Results'!$E2600)</f>
        <v>0</v>
      </c>
      <c r="E3018" t="b">
        <f t="shared" si="170"/>
        <v>0</v>
      </c>
      <c r="F3018" t="b">
        <f t="shared" si="171"/>
        <v>0</v>
      </c>
      <c r="G3018" t="b">
        <f>IF('Input and Summary Results'!$J$4="yes",IF(C3018=FALSE,FALSE,IF('Data Transformation'!E3018&lt;$R$10,E3018,$R$10)),IF(C3018=FALSE,FALSE,IF(C3018&lt;$R$10,C3018,$R$10)))</f>
        <v>0</v>
      </c>
      <c r="H3018" t="b">
        <f>IF('Input and Summary Results'!$J$4="yes",'Data Transformation'!F3018,'Data Transformation'!D3018)</f>
        <v>0</v>
      </c>
      <c r="I3018" t="str">
        <f t="shared" si="172"/>
        <v/>
      </c>
    </row>
    <row r="3019" spans="2:9" x14ac:dyDescent="0.55000000000000004">
      <c r="B3019" t="b">
        <f>IF('Input and Summary Results'!D2601=0,FALSE,'Input and Summary Results'!$B2601)</f>
        <v>0</v>
      </c>
      <c r="C3019" t="b">
        <f>IF(OR(B3019=0,'Input and Summary Results'!D2601=0,'Input and Summary Results'!D2601=""),FALSE,'Input and Summary Results'!$D2601)</f>
        <v>0</v>
      </c>
      <c r="D3019" t="b">
        <f>IF(OR(B3019=0,'Input and Summary Results'!E2601=0),FALSE,'Input and Summary Results'!$E2601)</f>
        <v>0</v>
      </c>
      <c r="E3019" t="b">
        <f t="shared" si="170"/>
        <v>0</v>
      </c>
      <c r="F3019" t="b">
        <f t="shared" si="171"/>
        <v>0</v>
      </c>
      <c r="G3019" t="b">
        <f>IF('Input and Summary Results'!$J$4="yes",IF(C3019=FALSE,FALSE,IF('Data Transformation'!E3019&lt;$R$10,E3019,$R$10)),IF(C3019=FALSE,FALSE,IF(C3019&lt;$R$10,C3019,$R$10)))</f>
        <v>0</v>
      </c>
      <c r="H3019" t="b">
        <f>IF('Input and Summary Results'!$J$4="yes",'Data Transformation'!F3019,'Data Transformation'!D3019)</f>
        <v>0</v>
      </c>
      <c r="I3019" t="str">
        <f t="shared" si="172"/>
        <v/>
      </c>
    </row>
    <row r="3020" spans="2:9" x14ac:dyDescent="0.55000000000000004">
      <c r="B3020" t="b">
        <f>IF('Input and Summary Results'!D2602=0,FALSE,'Input and Summary Results'!$B2602)</f>
        <v>0</v>
      </c>
      <c r="C3020" t="b">
        <f>IF(OR(B3020=0,'Input and Summary Results'!D2602=0,'Input and Summary Results'!D2602=""),FALSE,'Input and Summary Results'!$D2602)</f>
        <v>0</v>
      </c>
      <c r="D3020" t="b">
        <f>IF(OR(B3020=0,'Input and Summary Results'!E2602=0),FALSE,'Input and Summary Results'!$E2602)</f>
        <v>0</v>
      </c>
      <c r="E3020" t="b">
        <f t="shared" si="170"/>
        <v>0</v>
      </c>
      <c r="F3020" t="b">
        <f t="shared" si="171"/>
        <v>0</v>
      </c>
      <c r="G3020" t="b">
        <f>IF('Input and Summary Results'!$J$4="yes",IF(C3020=FALSE,FALSE,IF('Data Transformation'!E3020&lt;$R$10,E3020,$R$10)),IF(C3020=FALSE,FALSE,IF(C3020&lt;$R$10,C3020,$R$10)))</f>
        <v>0</v>
      </c>
      <c r="H3020" t="b">
        <f>IF('Input and Summary Results'!$J$4="yes",'Data Transformation'!F3020,'Data Transformation'!D3020)</f>
        <v>0</v>
      </c>
      <c r="I3020" t="str">
        <f t="shared" si="172"/>
        <v/>
      </c>
    </row>
    <row r="3021" spans="2:9" x14ac:dyDescent="0.55000000000000004">
      <c r="B3021" t="b">
        <f>IF('Input and Summary Results'!D2603=0,FALSE,'Input and Summary Results'!$B2603)</f>
        <v>0</v>
      </c>
      <c r="C3021" t="b">
        <f>IF(OR(B3021=0,'Input and Summary Results'!D2603=0,'Input and Summary Results'!D2603=""),FALSE,'Input and Summary Results'!$D2603)</f>
        <v>0</v>
      </c>
      <c r="D3021" t="b">
        <f>IF(OR(B3021=0,'Input and Summary Results'!E2603=0),FALSE,'Input and Summary Results'!$E2603)</f>
        <v>0</v>
      </c>
      <c r="E3021" t="b">
        <f t="shared" si="170"/>
        <v>0</v>
      </c>
      <c r="F3021" t="b">
        <f t="shared" si="171"/>
        <v>0</v>
      </c>
      <c r="G3021" t="b">
        <f>IF('Input and Summary Results'!$J$4="yes",IF(C3021=FALSE,FALSE,IF('Data Transformation'!E3021&lt;$R$10,E3021,$R$10)),IF(C3021=FALSE,FALSE,IF(C3021&lt;$R$10,C3021,$R$10)))</f>
        <v>0</v>
      </c>
      <c r="H3021" t="b">
        <f>IF('Input and Summary Results'!$J$4="yes",'Data Transformation'!F3021,'Data Transformation'!D3021)</f>
        <v>0</v>
      </c>
      <c r="I3021" t="str">
        <f t="shared" si="172"/>
        <v/>
      </c>
    </row>
    <row r="3022" spans="2:9" x14ac:dyDescent="0.55000000000000004">
      <c r="B3022" t="b">
        <f>IF('Input and Summary Results'!D2604=0,FALSE,'Input and Summary Results'!$B2604)</f>
        <v>0</v>
      </c>
      <c r="C3022" t="b">
        <f>IF(OR(B3022=0,'Input and Summary Results'!D2604=0,'Input and Summary Results'!D2604=""),FALSE,'Input and Summary Results'!$D2604)</f>
        <v>0</v>
      </c>
      <c r="D3022" t="b">
        <f>IF(OR(B3022=0,'Input and Summary Results'!E2604=0),FALSE,'Input and Summary Results'!$E2604)</f>
        <v>0</v>
      </c>
      <c r="E3022" t="b">
        <f t="shared" si="170"/>
        <v>0</v>
      </c>
      <c r="F3022" t="b">
        <f t="shared" si="171"/>
        <v>0</v>
      </c>
      <c r="G3022" t="b">
        <f>IF('Input and Summary Results'!$J$4="yes",IF(C3022=FALSE,FALSE,IF('Data Transformation'!E3022&lt;$R$10,E3022,$R$10)),IF(C3022=FALSE,FALSE,IF(C3022&lt;$R$10,C3022,$R$10)))</f>
        <v>0</v>
      </c>
      <c r="H3022" t="b">
        <f>IF('Input and Summary Results'!$J$4="yes",'Data Transformation'!F3022,'Data Transformation'!D3022)</f>
        <v>0</v>
      </c>
      <c r="I3022" t="str">
        <f t="shared" si="172"/>
        <v/>
      </c>
    </row>
    <row r="3023" spans="2:9" x14ac:dyDescent="0.55000000000000004">
      <c r="B3023" t="b">
        <f>IF('Input and Summary Results'!D2605=0,FALSE,'Input and Summary Results'!$B2605)</f>
        <v>0</v>
      </c>
      <c r="C3023" t="b">
        <f>IF(OR(B3023=0,'Input and Summary Results'!D2605=0,'Input and Summary Results'!D2605=""),FALSE,'Input and Summary Results'!$D2605)</f>
        <v>0</v>
      </c>
      <c r="D3023" t="b">
        <f>IF(OR(B3023=0,'Input and Summary Results'!E2605=0),FALSE,'Input and Summary Results'!$E2605)</f>
        <v>0</v>
      </c>
      <c r="E3023" t="b">
        <f t="shared" si="170"/>
        <v>0</v>
      </c>
      <c r="F3023" t="b">
        <f t="shared" si="171"/>
        <v>0</v>
      </c>
      <c r="G3023" t="b">
        <f>IF('Input and Summary Results'!$J$4="yes",IF(C3023=FALSE,FALSE,IF('Data Transformation'!E3023&lt;$R$10,E3023,$R$10)),IF(C3023=FALSE,FALSE,IF(C3023&lt;$R$10,C3023,$R$10)))</f>
        <v>0</v>
      </c>
      <c r="H3023" t="b">
        <f>IF('Input and Summary Results'!$J$4="yes",'Data Transformation'!F3023,'Data Transformation'!D3023)</f>
        <v>0</v>
      </c>
      <c r="I3023" t="str">
        <f t="shared" si="172"/>
        <v/>
      </c>
    </row>
    <row r="3024" spans="2:9" x14ac:dyDescent="0.55000000000000004">
      <c r="B3024" t="b">
        <f>IF('Input and Summary Results'!D2606=0,FALSE,'Input and Summary Results'!$B2606)</f>
        <v>0</v>
      </c>
      <c r="C3024" t="b">
        <f>IF(OR(B3024=0,'Input and Summary Results'!D2606=0,'Input and Summary Results'!D2606=""),FALSE,'Input and Summary Results'!$D2606)</f>
        <v>0</v>
      </c>
      <c r="D3024" t="b">
        <f>IF(OR(B3024=0,'Input and Summary Results'!E2606=0),FALSE,'Input and Summary Results'!$E2606)</f>
        <v>0</v>
      </c>
      <c r="E3024" t="b">
        <f t="shared" si="170"/>
        <v>0</v>
      </c>
      <c r="F3024" t="b">
        <f t="shared" si="171"/>
        <v>0</v>
      </c>
      <c r="G3024" t="b">
        <f>IF('Input and Summary Results'!$J$4="yes",IF(C3024=FALSE,FALSE,IF('Data Transformation'!E3024&lt;$R$10,E3024,$R$10)),IF(C3024=FALSE,FALSE,IF(C3024&lt;$R$10,C3024,$R$10)))</f>
        <v>0</v>
      </c>
      <c r="H3024" t="b">
        <f>IF('Input and Summary Results'!$J$4="yes",'Data Transformation'!F3024,'Data Transformation'!D3024)</f>
        <v>0</v>
      </c>
      <c r="I3024" t="str">
        <f t="shared" si="172"/>
        <v/>
      </c>
    </row>
    <row r="3025" spans="2:9" x14ac:dyDescent="0.55000000000000004">
      <c r="B3025" t="b">
        <f>IF('Input and Summary Results'!D2607=0,FALSE,'Input and Summary Results'!$B2607)</f>
        <v>0</v>
      </c>
      <c r="C3025" t="b">
        <f>IF(OR(B3025=0,'Input and Summary Results'!D2607=0,'Input and Summary Results'!D2607=""),FALSE,'Input and Summary Results'!$D2607)</f>
        <v>0</v>
      </c>
      <c r="D3025" t="b">
        <f>IF(OR(B3025=0,'Input and Summary Results'!E2607=0),FALSE,'Input and Summary Results'!$E2607)</f>
        <v>0</v>
      </c>
      <c r="E3025" t="b">
        <f t="shared" si="170"/>
        <v>0</v>
      </c>
      <c r="F3025" t="b">
        <f t="shared" si="171"/>
        <v>0</v>
      </c>
      <c r="G3025" t="b">
        <f>IF('Input and Summary Results'!$J$4="yes",IF(C3025=FALSE,FALSE,IF('Data Transformation'!E3025&lt;$R$10,E3025,$R$10)),IF(C3025=FALSE,FALSE,IF(C3025&lt;$R$10,C3025,$R$10)))</f>
        <v>0</v>
      </c>
      <c r="H3025" t="b">
        <f>IF('Input and Summary Results'!$J$4="yes",'Data Transformation'!F3025,'Data Transformation'!D3025)</f>
        <v>0</v>
      </c>
      <c r="I3025" t="str">
        <f t="shared" si="172"/>
        <v/>
      </c>
    </row>
    <row r="3026" spans="2:9" x14ac:dyDescent="0.55000000000000004">
      <c r="B3026" t="b">
        <f>IF('Input and Summary Results'!D2608=0,FALSE,'Input and Summary Results'!$B2608)</f>
        <v>0</v>
      </c>
      <c r="C3026" t="b">
        <f>IF(OR(B3026=0,'Input and Summary Results'!D2608=0,'Input and Summary Results'!D2608=""),FALSE,'Input and Summary Results'!$D2608)</f>
        <v>0</v>
      </c>
      <c r="D3026" t="b">
        <f>IF(OR(B3026=0,'Input and Summary Results'!E2608=0),FALSE,'Input and Summary Results'!$E2608)</f>
        <v>0</v>
      </c>
      <c r="E3026" t="b">
        <f t="shared" si="170"/>
        <v>0</v>
      </c>
      <c r="F3026" t="b">
        <f t="shared" si="171"/>
        <v>0</v>
      </c>
      <c r="G3026" t="b">
        <f>IF('Input and Summary Results'!$J$4="yes",IF(C3026=FALSE,FALSE,IF('Data Transformation'!E3026&lt;$R$10,E3026,$R$10)),IF(C3026=FALSE,FALSE,IF(C3026&lt;$R$10,C3026,$R$10)))</f>
        <v>0</v>
      </c>
      <c r="H3026" t="b">
        <f>IF('Input and Summary Results'!$J$4="yes",'Data Transformation'!F3026,'Data Transformation'!D3026)</f>
        <v>0</v>
      </c>
      <c r="I3026" t="str">
        <f t="shared" si="172"/>
        <v/>
      </c>
    </row>
    <row r="3027" spans="2:9" x14ac:dyDescent="0.55000000000000004">
      <c r="B3027" t="b">
        <f>IF('Input and Summary Results'!D2609=0,FALSE,'Input and Summary Results'!$B2609)</f>
        <v>0</v>
      </c>
      <c r="C3027" t="b">
        <f>IF(OR(B3027=0,'Input and Summary Results'!D2609=0,'Input and Summary Results'!D2609=""),FALSE,'Input and Summary Results'!$D2609)</f>
        <v>0</v>
      </c>
      <c r="D3027" t="b">
        <f>IF(OR(B3027=0,'Input and Summary Results'!E2609=0),FALSE,'Input and Summary Results'!$E2609)</f>
        <v>0</v>
      </c>
      <c r="E3027" t="b">
        <f t="shared" si="170"/>
        <v>0</v>
      </c>
      <c r="F3027" t="b">
        <f t="shared" si="171"/>
        <v>0</v>
      </c>
      <c r="G3027" t="b">
        <f>IF('Input and Summary Results'!$J$4="yes",IF(C3027=FALSE,FALSE,IF('Data Transformation'!E3027&lt;$R$10,E3027,$R$10)),IF(C3027=FALSE,FALSE,IF(C3027&lt;$R$10,C3027,$R$10)))</f>
        <v>0</v>
      </c>
      <c r="H3027" t="b">
        <f>IF('Input and Summary Results'!$J$4="yes",'Data Transformation'!F3027,'Data Transformation'!D3027)</f>
        <v>0</v>
      </c>
      <c r="I3027" t="str">
        <f t="shared" si="172"/>
        <v/>
      </c>
    </row>
    <row r="3028" spans="2:9" x14ac:dyDescent="0.55000000000000004">
      <c r="B3028" t="b">
        <f>IF('Input and Summary Results'!D2610=0,FALSE,'Input and Summary Results'!$B2610)</f>
        <v>0</v>
      </c>
      <c r="C3028" t="b">
        <f>IF(OR(B3028=0,'Input and Summary Results'!D2610=0,'Input and Summary Results'!D2610=""),FALSE,'Input and Summary Results'!$D2610)</f>
        <v>0</v>
      </c>
      <c r="D3028" t="b">
        <f>IF(OR(B3028=0,'Input and Summary Results'!E2610=0),FALSE,'Input and Summary Results'!$E2610)</f>
        <v>0</v>
      </c>
      <c r="E3028" t="b">
        <f t="shared" si="170"/>
        <v>0</v>
      </c>
      <c r="F3028" t="b">
        <f t="shared" si="171"/>
        <v>0</v>
      </c>
      <c r="G3028" t="b">
        <f>IF('Input and Summary Results'!$J$4="yes",IF(C3028=FALSE,FALSE,IF('Data Transformation'!E3028&lt;$R$10,E3028,$R$10)),IF(C3028=FALSE,FALSE,IF(C3028&lt;$R$10,C3028,$R$10)))</f>
        <v>0</v>
      </c>
      <c r="H3028" t="b">
        <f>IF('Input and Summary Results'!$J$4="yes",'Data Transformation'!F3028,'Data Transformation'!D3028)</f>
        <v>0</v>
      </c>
      <c r="I3028" t="str">
        <f t="shared" si="172"/>
        <v/>
      </c>
    </row>
    <row r="3029" spans="2:9" x14ac:dyDescent="0.55000000000000004">
      <c r="B3029" t="b">
        <f>IF('Input and Summary Results'!D2611=0,FALSE,'Input and Summary Results'!$B2611)</f>
        <v>0</v>
      </c>
      <c r="C3029" t="b">
        <f>IF(OR(B3029=0,'Input and Summary Results'!D2611=0,'Input and Summary Results'!D2611=""),FALSE,'Input and Summary Results'!$D2611)</f>
        <v>0</v>
      </c>
      <c r="D3029" t="b">
        <f>IF(OR(B3029=0,'Input and Summary Results'!E2611=0),FALSE,'Input and Summary Results'!$E2611)</f>
        <v>0</v>
      </c>
      <c r="E3029" t="b">
        <f t="shared" si="170"/>
        <v>0</v>
      </c>
      <c r="F3029" t="b">
        <f t="shared" si="171"/>
        <v>0</v>
      </c>
      <c r="G3029" t="b">
        <f>IF('Input and Summary Results'!$J$4="yes",IF(C3029=FALSE,FALSE,IF('Data Transformation'!E3029&lt;$R$10,E3029,$R$10)),IF(C3029=FALSE,FALSE,IF(C3029&lt;$R$10,C3029,$R$10)))</f>
        <v>0</v>
      </c>
      <c r="H3029" t="b">
        <f>IF('Input and Summary Results'!$J$4="yes",'Data Transformation'!F3029,'Data Transformation'!D3029)</f>
        <v>0</v>
      </c>
      <c r="I3029" t="str">
        <f t="shared" si="172"/>
        <v/>
      </c>
    </row>
    <row r="3030" spans="2:9" x14ac:dyDescent="0.55000000000000004">
      <c r="B3030" t="b">
        <f>IF('Input and Summary Results'!D2612=0,FALSE,'Input and Summary Results'!$B2612)</f>
        <v>0</v>
      </c>
      <c r="C3030" t="b">
        <f>IF(OR(B3030=0,'Input and Summary Results'!D2612=0,'Input and Summary Results'!D2612=""),FALSE,'Input and Summary Results'!$D2612)</f>
        <v>0</v>
      </c>
      <c r="D3030" t="b">
        <f>IF(OR(B3030=0,'Input and Summary Results'!E2612=0),FALSE,'Input and Summary Results'!$E2612)</f>
        <v>0</v>
      </c>
      <c r="E3030" t="b">
        <f t="shared" si="170"/>
        <v>0</v>
      </c>
      <c r="F3030" t="b">
        <f t="shared" si="171"/>
        <v>0</v>
      </c>
      <c r="G3030" t="b">
        <f>IF('Input and Summary Results'!$J$4="yes",IF(C3030=FALSE,FALSE,IF('Data Transformation'!E3030&lt;$R$10,E3030,$R$10)),IF(C3030=FALSE,FALSE,IF(C3030&lt;$R$10,C3030,$R$10)))</f>
        <v>0</v>
      </c>
      <c r="H3030" t="b">
        <f>IF('Input and Summary Results'!$J$4="yes",'Data Transformation'!F3030,'Data Transformation'!D3030)</f>
        <v>0</v>
      </c>
      <c r="I3030" t="str">
        <f t="shared" si="172"/>
        <v/>
      </c>
    </row>
    <row r="3031" spans="2:9" x14ac:dyDescent="0.55000000000000004">
      <c r="B3031" t="b">
        <f>IF('Input and Summary Results'!D2613=0,FALSE,'Input and Summary Results'!$B2613)</f>
        <v>0</v>
      </c>
      <c r="C3031" t="b">
        <f>IF(OR(B3031=0,'Input and Summary Results'!D2613=0,'Input and Summary Results'!D2613=""),FALSE,'Input and Summary Results'!$D2613)</f>
        <v>0</v>
      </c>
      <c r="D3031" t="b">
        <f>IF(OR(B3031=0,'Input and Summary Results'!E2613=0),FALSE,'Input and Summary Results'!$E2613)</f>
        <v>0</v>
      </c>
      <c r="E3031" t="b">
        <f t="shared" si="170"/>
        <v>0</v>
      </c>
      <c r="F3031" t="b">
        <f t="shared" si="171"/>
        <v>0</v>
      </c>
      <c r="G3031" t="b">
        <f>IF('Input and Summary Results'!$J$4="yes",IF(C3031=FALSE,FALSE,IF('Data Transformation'!E3031&lt;$R$10,E3031,$R$10)),IF(C3031=FALSE,FALSE,IF(C3031&lt;$R$10,C3031,$R$10)))</f>
        <v>0</v>
      </c>
      <c r="H3031" t="b">
        <f>IF('Input and Summary Results'!$J$4="yes",'Data Transformation'!F3031,'Data Transformation'!D3031)</f>
        <v>0</v>
      </c>
      <c r="I3031" t="str">
        <f t="shared" si="172"/>
        <v/>
      </c>
    </row>
    <row r="3032" spans="2:9" x14ac:dyDescent="0.55000000000000004">
      <c r="B3032" t="b">
        <f>IF('Input and Summary Results'!D2614=0,FALSE,'Input and Summary Results'!$B2614)</f>
        <v>0</v>
      </c>
      <c r="C3032" t="b">
        <f>IF(OR(B3032=0,'Input and Summary Results'!D2614=0,'Input and Summary Results'!D2614=""),FALSE,'Input and Summary Results'!$D2614)</f>
        <v>0</v>
      </c>
      <c r="D3032" t="b">
        <f>IF(OR(B3032=0,'Input and Summary Results'!E2614=0),FALSE,'Input and Summary Results'!$E2614)</f>
        <v>0</v>
      </c>
      <c r="E3032" t="b">
        <f t="shared" si="170"/>
        <v>0</v>
      </c>
      <c r="F3032" t="b">
        <f t="shared" si="171"/>
        <v>0</v>
      </c>
      <c r="G3032" t="b">
        <f>IF('Input and Summary Results'!$J$4="yes",IF(C3032=FALSE,FALSE,IF('Data Transformation'!E3032&lt;$R$10,E3032,$R$10)),IF(C3032=FALSE,FALSE,IF(C3032&lt;$R$10,C3032,$R$10)))</f>
        <v>0</v>
      </c>
      <c r="H3032" t="b">
        <f>IF('Input and Summary Results'!$J$4="yes",'Data Transformation'!F3032,'Data Transformation'!D3032)</f>
        <v>0</v>
      </c>
      <c r="I3032" t="str">
        <f t="shared" si="172"/>
        <v/>
      </c>
    </row>
    <row r="3033" spans="2:9" x14ac:dyDescent="0.55000000000000004">
      <c r="B3033" t="b">
        <f>IF('Input and Summary Results'!D2615=0,FALSE,'Input and Summary Results'!$B2615)</f>
        <v>0</v>
      </c>
      <c r="C3033" t="b">
        <f>IF(OR(B3033=0,'Input and Summary Results'!D2615=0,'Input and Summary Results'!D2615=""),FALSE,'Input and Summary Results'!$D2615)</f>
        <v>0</v>
      </c>
      <c r="D3033" t="b">
        <f>IF(OR(B3033=0,'Input and Summary Results'!E2615=0),FALSE,'Input and Summary Results'!$E2615)</f>
        <v>0</v>
      </c>
      <c r="E3033" t="b">
        <f t="shared" si="170"/>
        <v>0</v>
      </c>
      <c r="F3033" t="b">
        <f t="shared" si="171"/>
        <v>0</v>
      </c>
      <c r="G3033" t="b">
        <f>IF('Input and Summary Results'!$J$4="yes",IF(C3033=FALSE,FALSE,IF('Data Transformation'!E3033&lt;$R$10,E3033,$R$10)),IF(C3033=FALSE,FALSE,IF(C3033&lt;$R$10,C3033,$R$10)))</f>
        <v>0</v>
      </c>
      <c r="H3033" t="b">
        <f>IF('Input and Summary Results'!$J$4="yes",'Data Transformation'!F3033,'Data Transformation'!D3033)</f>
        <v>0</v>
      </c>
      <c r="I3033" t="str">
        <f t="shared" si="172"/>
        <v/>
      </c>
    </row>
    <row r="3034" spans="2:9" x14ac:dyDescent="0.55000000000000004">
      <c r="B3034" t="b">
        <f>IF('Input and Summary Results'!D2616=0,FALSE,'Input and Summary Results'!$B2616)</f>
        <v>0</v>
      </c>
      <c r="C3034" t="b">
        <f>IF(OR(B3034=0,'Input and Summary Results'!D2616=0,'Input and Summary Results'!D2616=""),FALSE,'Input and Summary Results'!$D2616)</f>
        <v>0</v>
      </c>
      <c r="D3034" t="b">
        <f>IF(OR(B3034=0,'Input and Summary Results'!E2616=0),FALSE,'Input and Summary Results'!$E2616)</f>
        <v>0</v>
      </c>
      <c r="E3034" t="b">
        <f t="shared" si="170"/>
        <v>0</v>
      </c>
      <c r="F3034" t="b">
        <f t="shared" si="171"/>
        <v>0</v>
      </c>
      <c r="G3034" t="b">
        <f>IF('Input and Summary Results'!$J$4="yes",IF(C3034=FALSE,FALSE,IF('Data Transformation'!E3034&lt;$R$10,E3034,$R$10)),IF(C3034=FALSE,FALSE,IF(C3034&lt;$R$10,C3034,$R$10)))</f>
        <v>0</v>
      </c>
      <c r="H3034" t="b">
        <f>IF('Input and Summary Results'!$J$4="yes",'Data Transformation'!F3034,'Data Transformation'!D3034)</f>
        <v>0</v>
      </c>
      <c r="I3034" t="str">
        <f t="shared" si="172"/>
        <v/>
      </c>
    </row>
    <row r="3035" spans="2:9" x14ac:dyDescent="0.55000000000000004">
      <c r="B3035" t="b">
        <f>IF('Input and Summary Results'!D2617=0,FALSE,'Input and Summary Results'!$B2617)</f>
        <v>0</v>
      </c>
      <c r="C3035" t="b">
        <f>IF(OR(B3035=0,'Input and Summary Results'!D2617=0,'Input and Summary Results'!D2617=""),FALSE,'Input and Summary Results'!$D2617)</f>
        <v>0</v>
      </c>
      <c r="D3035" t="b">
        <f>IF(OR(B3035=0,'Input and Summary Results'!E2617=0),FALSE,'Input and Summary Results'!$E2617)</f>
        <v>0</v>
      </c>
      <c r="E3035" t="b">
        <f t="shared" si="170"/>
        <v>0</v>
      </c>
      <c r="F3035" t="b">
        <f t="shared" si="171"/>
        <v>0</v>
      </c>
      <c r="G3035" t="b">
        <f>IF('Input and Summary Results'!$J$4="yes",IF(C3035=FALSE,FALSE,IF('Data Transformation'!E3035&lt;$R$10,E3035,$R$10)),IF(C3035=FALSE,FALSE,IF(C3035&lt;$R$10,C3035,$R$10)))</f>
        <v>0</v>
      </c>
      <c r="H3035" t="b">
        <f>IF('Input and Summary Results'!$J$4="yes",'Data Transformation'!F3035,'Data Transformation'!D3035)</f>
        <v>0</v>
      </c>
      <c r="I3035" t="str">
        <f t="shared" si="172"/>
        <v/>
      </c>
    </row>
    <row r="3036" spans="2:9" x14ac:dyDescent="0.55000000000000004">
      <c r="B3036" t="b">
        <f>IF('Input and Summary Results'!D2618=0,FALSE,'Input and Summary Results'!$B2618)</f>
        <v>0</v>
      </c>
      <c r="C3036" t="b">
        <f>IF(OR(B3036=0,'Input and Summary Results'!D2618=0,'Input and Summary Results'!D2618=""),FALSE,'Input and Summary Results'!$D2618)</f>
        <v>0</v>
      </c>
      <c r="D3036" t="b">
        <f>IF(OR(B3036=0,'Input and Summary Results'!E2618=0),FALSE,'Input and Summary Results'!$E2618)</f>
        <v>0</v>
      </c>
      <c r="E3036" t="b">
        <f t="shared" si="170"/>
        <v>0</v>
      </c>
      <c r="F3036" t="b">
        <f t="shared" si="171"/>
        <v>0</v>
      </c>
      <c r="G3036" t="b">
        <f>IF('Input and Summary Results'!$J$4="yes",IF(C3036=FALSE,FALSE,IF('Data Transformation'!E3036&lt;$R$10,E3036,$R$10)),IF(C3036=FALSE,FALSE,IF(C3036&lt;$R$10,C3036,$R$10)))</f>
        <v>0</v>
      </c>
      <c r="H3036" t="b">
        <f>IF('Input and Summary Results'!$J$4="yes",'Data Transformation'!F3036,'Data Transformation'!D3036)</f>
        <v>0</v>
      </c>
      <c r="I3036" t="str">
        <f t="shared" si="172"/>
        <v/>
      </c>
    </row>
    <row r="3037" spans="2:9" x14ac:dyDescent="0.55000000000000004">
      <c r="B3037" t="b">
        <f>IF('Input and Summary Results'!D2619=0,FALSE,'Input and Summary Results'!$B2619)</f>
        <v>0</v>
      </c>
      <c r="C3037" t="b">
        <f>IF(OR(B3037=0,'Input and Summary Results'!D2619=0,'Input and Summary Results'!D2619=""),FALSE,'Input and Summary Results'!$D2619)</f>
        <v>0</v>
      </c>
      <c r="D3037" t="b">
        <f>IF(OR(B3037=0,'Input and Summary Results'!E2619=0),FALSE,'Input and Summary Results'!$E2619)</f>
        <v>0</v>
      </c>
      <c r="E3037" t="b">
        <f t="shared" si="170"/>
        <v>0</v>
      </c>
      <c r="F3037" t="b">
        <f t="shared" si="171"/>
        <v>0</v>
      </c>
      <c r="G3037" t="b">
        <f>IF('Input and Summary Results'!$J$4="yes",IF(C3037=FALSE,FALSE,IF('Data Transformation'!E3037&lt;$R$10,E3037,$R$10)),IF(C3037=FALSE,FALSE,IF(C3037&lt;$R$10,C3037,$R$10)))</f>
        <v>0</v>
      </c>
      <c r="H3037" t="b">
        <f>IF('Input and Summary Results'!$J$4="yes",'Data Transformation'!F3037,'Data Transformation'!D3037)</f>
        <v>0</v>
      </c>
      <c r="I3037" t="str">
        <f t="shared" si="172"/>
        <v/>
      </c>
    </row>
    <row r="3038" spans="2:9" x14ac:dyDescent="0.55000000000000004">
      <c r="B3038" t="b">
        <f>IF('Input and Summary Results'!D2620=0,FALSE,'Input and Summary Results'!$B2620)</f>
        <v>0</v>
      </c>
      <c r="C3038" t="b">
        <f>IF(OR(B3038=0,'Input and Summary Results'!D2620=0,'Input and Summary Results'!D2620=""),FALSE,'Input and Summary Results'!$D2620)</f>
        <v>0</v>
      </c>
      <c r="D3038" t="b">
        <f>IF(OR(B3038=0,'Input and Summary Results'!E2620=0),FALSE,'Input and Summary Results'!$E2620)</f>
        <v>0</v>
      </c>
      <c r="E3038" t="b">
        <f t="shared" si="170"/>
        <v>0</v>
      </c>
      <c r="F3038" t="b">
        <f t="shared" si="171"/>
        <v>0</v>
      </c>
      <c r="G3038" t="b">
        <f>IF('Input and Summary Results'!$J$4="yes",IF(C3038=FALSE,FALSE,IF('Data Transformation'!E3038&lt;$R$10,E3038,$R$10)),IF(C3038=FALSE,FALSE,IF(C3038&lt;$R$10,C3038,$R$10)))</f>
        <v>0</v>
      </c>
      <c r="H3038" t="b">
        <f>IF('Input and Summary Results'!$J$4="yes",'Data Transformation'!F3038,'Data Transformation'!D3038)</f>
        <v>0</v>
      </c>
      <c r="I3038" t="str">
        <f t="shared" si="172"/>
        <v/>
      </c>
    </row>
    <row r="3039" spans="2:9" x14ac:dyDescent="0.55000000000000004">
      <c r="B3039" t="b">
        <f>IF('Input and Summary Results'!D2621=0,FALSE,'Input and Summary Results'!$B2621)</f>
        <v>0</v>
      </c>
      <c r="C3039" t="b">
        <f>IF(OR(B3039=0,'Input and Summary Results'!D2621=0,'Input and Summary Results'!D2621=""),FALSE,'Input and Summary Results'!$D2621)</f>
        <v>0</v>
      </c>
      <c r="D3039" t="b">
        <f>IF(OR(B3039=0,'Input and Summary Results'!E2621=0),FALSE,'Input and Summary Results'!$E2621)</f>
        <v>0</v>
      </c>
      <c r="E3039" t="b">
        <f t="shared" si="170"/>
        <v>0</v>
      </c>
      <c r="F3039" t="b">
        <f t="shared" si="171"/>
        <v>0</v>
      </c>
      <c r="G3039" t="b">
        <f>IF('Input and Summary Results'!$J$4="yes",IF(C3039=FALSE,FALSE,IF('Data Transformation'!E3039&lt;$R$10,E3039,$R$10)),IF(C3039=FALSE,FALSE,IF(C3039&lt;$R$10,C3039,$R$10)))</f>
        <v>0</v>
      </c>
      <c r="H3039" t="b">
        <f>IF('Input and Summary Results'!$J$4="yes",'Data Transformation'!F3039,'Data Transformation'!D3039)</f>
        <v>0</v>
      </c>
      <c r="I3039" t="str">
        <f t="shared" si="172"/>
        <v/>
      </c>
    </row>
    <row r="3040" spans="2:9" x14ac:dyDescent="0.55000000000000004">
      <c r="B3040" t="b">
        <f>IF('Input and Summary Results'!D2622=0,FALSE,'Input and Summary Results'!$B2622)</f>
        <v>0</v>
      </c>
      <c r="C3040" t="b">
        <f>IF(OR(B3040=0,'Input and Summary Results'!D2622=0,'Input and Summary Results'!D2622=""),FALSE,'Input and Summary Results'!$D2622)</f>
        <v>0</v>
      </c>
      <c r="D3040" t="b">
        <f>IF(OR(B3040=0,'Input and Summary Results'!E2622=0),FALSE,'Input and Summary Results'!$E2622)</f>
        <v>0</v>
      </c>
      <c r="E3040" t="b">
        <f t="shared" si="170"/>
        <v>0</v>
      </c>
      <c r="F3040" t="b">
        <f t="shared" si="171"/>
        <v>0</v>
      </c>
      <c r="G3040" t="b">
        <f>IF('Input and Summary Results'!$J$4="yes",IF(C3040=FALSE,FALSE,IF('Data Transformation'!E3040&lt;$R$10,E3040,$R$10)),IF(C3040=FALSE,FALSE,IF(C3040&lt;$R$10,C3040,$R$10)))</f>
        <v>0</v>
      </c>
      <c r="H3040" t="b">
        <f>IF('Input and Summary Results'!$J$4="yes",'Data Transformation'!F3040,'Data Transformation'!D3040)</f>
        <v>0</v>
      </c>
      <c r="I3040" t="str">
        <f t="shared" si="172"/>
        <v/>
      </c>
    </row>
    <row r="3041" spans="2:9" x14ac:dyDescent="0.55000000000000004">
      <c r="B3041" t="b">
        <f>IF('Input and Summary Results'!D2623=0,FALSE,'Input and Summary Results'!$B2623)</f>
        <v>0</v>
      </c>
      <c r="C3041" t="b">
        <f>IF(OR(B3041=0,'Input and Summary Results'!D2623=0,'Input and Summary Results'!D2623=""),FALSE,'Input and Summary Results'!$D2623)</f>
        <v>0</v>
      </c>
      <c r="D3041" t="b">
        <f>IF(OR(B3041=0,'Input and Summary Results'!E2623=0),FALSE,'Input and Summary Results'!$E2623)</f>
        <v>0</v>
      </c>
      <c r="E3041" t="b">
        <f t="shared" si="170"/>
        <v>0</v>
      </c>
      <c r="F3041" t="b">
        <f t="shared" si="171"/>
        <v>0</v>
      </c>
      <c r="G3041" t="b">
        <f>IF('Input and Summary Results'!$J$4="yes",IF(C3041=FALSE,FALSE,IF('Data Transformation'!E3041&lt;$R$10,E3041,$R$10)),IF(C3041=FALSE,FALSE,IF(C3041&lt;$R$10,C3041,$R$10)))</f>
        <v>0</v>
      </c>
      <c r="H3041" t="b">
        <f>IF('Input and Summary Results'!$J$4="yes",'Data Transformation'!F3041,'Data Transformation'!D3041)</f>
        <v>0</v>
      </c>
      <c r="I3041" t="str">
        <f t="shared" si="172"/>
        <v/>
      </c>
    </row>
    <row r="3042" spans="2:9" x14ac:dyDescent="0.55000000000000004">
      <c r="B3042" t="b">
        <f>IF('Input and Summary Results'!D2624=0,FALSE,'Input and Summary Results'!$B2624)</f>
        <v>0</v>
      </c>
      <c r="C3042" t="b">
        <f>IF(OR(B3042=0,'Input and Summary Results'!D2624=0,'Input and Summary Results'!D2624=""),FALSE,'Input and Summary Results'!$D2624)</f>
        <v>0</v>
      </c>
      <c r="D3042" t="b">
        <f>IF(OR(B3042=0,'Input and Summary Results'!E2624=0),FALSE,'Input and Summary Results'!$E2624)</f>
        <v>0</v>
      </c>
      <c r="E3042" t="b">
        <f t="shared" si="170"/>
        <v>0</v>
      </c>
      <c r="F3042" t="b">
        <f t="shared" si="171"/>
        <v>0</v>
      </c>
      <c r="G3042" t="b">
        <f>IF('Input and Summary Results'!$J$4="yes",IF(C3042=FALSE,FALSE,IF('Data Transformation'!E3042&lt;$R$10,E3042,$R$10)),IF(C3042=FALSE,FALSE,IF(C3042&lt;$R$10,C3042,$R$10)))</f>
        <v>0</v>
      </c>
      <c r="H3042" t="b">
        <f>IF('Input and Summary Results'!$J$4="yes",'Data Transformation'!F3042,'Data Transformation'!D3042)</f>
        <v>0</v>
      </c>
      <c r="I3042" t="str">
        <f t="shared" si="172"/>
        <v/>
      </c>
    </row>
    <row r="3043" spans="2:9" x14ac:dyDescent="0.55000000000000004">
      <c r="B3043" t="b">
        <f>IF('Input and Summary Results'!D2625=0,FALSE,'Input and Summary Results'!$B2625)</f>
        <v>0</v>
      </c>
      <c r="C3043" t="b">
        <f>IF(OR(B3043=0,'Input and Summary Results'!D2625=0,'Input and Summary Results'!D2625=""),FALSE,'Input and Summary Results'!$D2625)</f>
        <v>0</v>
      </c>
      <c r="D3043" t="b">
        <f>IF(OR(B3043=0,'Input and Summary Results'!E2625=0),FALSE,'Input and Summary Results'!$E2625)</f>
        <v>0</v>
      </c>
      <c r="E3043" t="b">
        <f t="shared" si="170"/>
        <v>0</v>
      </c>
      <c r="F3043" t="b">
        <f t="shared" si="171"/>
        <v>0</v>
      </c>
      <c r="G3043" t="b">
        <f>IF('Input and Summary Results'!$J$4="yes",IF(C3043=FALSE,FALSE,IF('Data Transformation'!E3043&lt;$R$10,E3043,$R$10)),IF(C3043=FALSE,FALSE,IF(C3043&lt;$R$10,C3043,$R$10)))</f>
        <v>0</v>
      </c>
      <c r="H3043" t="b">
        <f>IF('Input and Summary Results'!$J$4="yes",'Data Transformation'!F3043,'Data Transformation'!D3043)</f>
        <v>0</v>
      </c>
      <c r="I3043" t="str">
        <f t="shared" si="172"/>
        <v/>
      </c>
    </row>
    <row r="3044" spans="2:9" x14ac:dyDescent="0.55000000000000004">
      <c r="B3044" t="b">
        <f>IF('Input and Summary Results'!D2626=0,FALSE,'Input and Summary Results'!$B2626)</f>
        <v>0</v>
      </c>
      <c r="C3044" t="b">
        <f>IF(OR(B3044=0,'Input and Summary Results'!D2626=0,'Input and Summary Results'!D2626=""),FALSE,'Input and Summary Results'!$D2626)</f>
        <v>0</v>
      </c>
      <c r="D3044" t="b">
        <f>IF(OR(B3044=0,'Input and Summary Results'!E2626=0),FALSE,'Input and Summary Results'!$E2626)</f>
        <v>0</v>
      </c>
      <c r="E3044" t="b">
        <f t="shared" si="170"/>
        <v>0</v>
      </c>
      <c r="F3044" t="b">
        <f t="shared" si="171"/>
        <v>0</v>
      </c>
      <c r="G3044" t="b">
        <f>IF('Input and Summary Results'!$J$4="yes",IF(C3044=FALSE,FALSE,IF('Data Transformation'!E3044&lt;$R$10,E3044,$R$10)),IF(C3044=FALSE,FALSE,IF(C3044&lt;$R$10,C3044,$R$10)))</f>
        <v>0</v>
      </c>
      <c r="H3044" t="b">
        <f>IF('Input and Summary Results'!$J$4="yes",'Data Transformation'!F3044,'Data Transformation'!D3044)</f>
        <v>0</v>
      </c>
      <c r="I3044" t="str">
        <f t="shared" si="172"/>
        <v/>
      </c>
    </row>
    <row r="3045" spans="2:9" x14ac:dyDescent="0.55000000000000004">
      <c r="B3045" t="b">
        <f>IF('Input and Summary Results'!D2627=0,FALSE,'Input and Summary Results'!$B2627)</f>
        <v>0</v>
      </c>
      <c r="C3045" t="b">
        <f>IF(OR(B3045=0,'Input and Summary Results'!D2627=0,'Input and Summary Results'!D2627=""),FALSE,'Input and Summary Results'!$D2627)</f>
        <v>0</v>
      </c>
      <c r="D3045" t="b">
        <f>IF(OR(B3045=0,'Input and Summary Results'!E2627=0),FALSE,'Input and Summary Results'!$E2627)</f>
        <v>0</v>
      </c>
      <c r="E3045" t="b">
        <f t="shared" si="170"/>
        <v>0</v>
      </c>
      <c r="F3045" t="b">
        <f t="shared" si="171"/>
        <v>0</v>
      </c>
      <c r="G3045" t="b">
        <f>IF('Input and Summary Results'!$J$4="yes",IF(C3045=FALSE,FALSE,IF('Data Transformation'!E3045&lt;$R$10,E3045,$R$10)),IF(C3045=FALSE,FALSE,IF(C3045&lt;$R$10,C3045,$R$10)))</f>
        <v>0</v>
      </c>
      <c r="H3045" t="b">
        <f>IF('Input and Summary Results'!$J$4="yes",'Data Transformation'!F3045,'Data Transformation'!D3045)</f>
        <v>0</v>
      </c>
      <c r="I3045" t="str">
        <f t="shared" si="172"/>
        <v/>
      </c>
    </row>
    <row r="3046" spans="2:9" x14ac:dyDescent="0.55000000000000004">
      <c r="B3046" t="b">
        <f>IF('Input and Summary Results'!D2628=0,FALSE,'Input and Summary Results'!$B2628)</f>
        <v>0</v>
      </c>
      <c r="C3046" t="b">
        <f>IF(OR(B3046=0,'Input and Summary Results'!D2628=0,'Input and Summary Results'!D2628=""),FALSE,'Input and Summary Results'!$D2628)</f>
        <v>0</v>
      </c>
      <c r="D3046" t="b">
        <f>IF(OR(B3046=0,'Input and Summary Results'!E2628=0),FALSE,'Input and Summary Results'!$E2628)</f>
        <v>0</v>
      </c>
      <c r="E3046" t="b">
        <f t="shared" si="170"/>
        <v>0</v>
      </c>
      <c r="F3046" t="b">
        <f t="shared" si="171"/>
        <v>0</v>
      </c>
      <c r="G3046" t="b">
        <f>IF('Input and Summary Results'!$J$4="yes",IF(C3046=FALSE,FALSE,IF('Data Transformation'!E3046&lt;$R$10,E3046,$R$10)),IF(C3046=FALSE,FALSE,IF(C3046&lt;$R$10,C3046,$R$10)))</f>
        <v>0</v>
      </c>
      <c r="H3046" t="b">
        <f>IF('Input and Summary Results'!$J$4="yes",'Data Transformation'!F3046,'Data Transformation'!D3046)</f>
        <v>0</v>
      </c>
      <c r="I3046" t="str">
        <f t="shared" si="172"/>
        <v/>
      </c>
    </row>
    <row r="3047" spans="2:9" x14ac:dyDescent="0.55000000000000004">
      <c r="B3047" t="b">
        <f>IF('Input and Summary Results'!D2629=0,FALSE,'Input and Summary Results'!$B2629)</f>
        <v>0</v>
      </c>
      <c r="C3047" t="b">
        <f>IF(OR(B3047=0,'Input and Summary Results'!D2629=0,'Input and Summary Results'!D2629=""),FALSE,'Input and Summary Results'!$D2629)</f>
        <v>0</v>
      </c>
      <c r="D3047" t="b">
        <f>IF(OR(B3047=0,'Input and Summary Results'!E2629=0),FALSE,'Input and Summary Results'!$E2629)</f>
        <v>0</v>
      </c>
      <c r="E3047" t="b">
        <f t="shared" si="170"/>
        <v>0</v>
      </c>
      <c r="F3047" t="b">
        <f t="shared" si="171"/>
        <v>0</v>
      </c>
      <c r="G3047" t="b">
        <f>IF('Input and Summary Results'!$J$4="yes",IF(C3047=FALSE,FALSE,IF('Data Transformation'!E3047&lt;$R$10,E3047,$R$10)),IF(C3047=FALSE,FALSE,IF(C3047&lt;$R$10,C3047,$R$10)))</f>
        <v>0</v>
      </c>
      <c r="H3047" t="b">
        <f>IF('Input and Summary Results'!$J$4="yes",'Data Transformation'!F3047,'Data Transformation'!D3047)</f>
        <v>0</v>
      </c>
      <c r="I3047" t="str">
        <f t="shared" si="172"/>
        <v/>
      </c>
    </row>
    <row r="3048" spans="2:9" x14ac:dyDescent="0.55000000000000004">
      <c r="B3048" t="b">
        <f>IF('Input and Summary Results'!D2630=0,FALSE,'Input and Summary Results'!$B2630)</f>
        <v>0</v>
      </c>
      <c r="C3048" t="b">
        <f>IF(OR(B3048=0,'Input and Summary Results'!D2630=0,'Input and Summary Results'!D2630=""),FALSE,'Input and Summary Results'!$D2630)</f>
        <v>0</v>
      </c>
      <c r="D3048" t="b">
        <f>IF(OR(B3048=0,'Input and Summary Results'!E2630=0),FALSE,'Input and Summary Results'!$E2630)</f>
        <v>0</v>
      </c>
      <c r="E3048" t="b">
        <f t="shared" si="170"/>
        <v>0</v>
      </c>
      <c r="F3048" t="b">
        <f t="shared" si="171"/>
        <v>0</v>
      </c>
      <c r="G3048" t="b">
        <f>IF('Input and Summary Results'!$J$4="yes",IF(C3048=FALSE,FALSE,IF('Data Transformation'!E3048&lt;$R$10,E3048,$R$10)),IF(C3048=FALSE,FALSE,IF(C3048&lt;$R$10,C3048,$R$10)))</f>
        <v>0</v>
      </c>
      <c r="H3048" t="b">
        <f>IF('Input and Summary Results'!$J$4="yes",'Data Transformation'!F3048,'Data Transformation'!D3048)</f>
        <v>0</v>
      </c>
      <c r="I3048" t="str">
        <f t="shared" si="172"/>
        <v/>
      </c>
    </row>
    <row r="3049" spans="2:9" x14ac:dyDescent="0.55000000000000004">
      <c r="B3049" t="b">
        <f>IF('Input and Summary Results'!D2631=0,FALSE,'Input and Summary Results'!$B2631)</f>
        <v>0</v>
      </c>
      <c r="C3049" t="b">
        <f>IF(OR(B3049=0,'Input and Summary Results'!D2631=0,'Input and Summary Results'!D2631=""),FALSE,'Input and Summary Results'!$D2631)</f>
        <v>0</v>
      </c>
      <c r="D3049" t="b">
        <f>IF(OR(B3049=0,'Input and Summary Results'!E2631=0),FALSE,'Input and Summary Results'!$E2631)</f>
        <v>0</v>
      </c>
      <c r="E3049" t="b">
        <f t="shared" si="170"/>
        <v>0</v>
      </c>
      <c r="F3049" t="b">
        <f t="shared" si="171"/>
        <v>0</v>
      </c>
      <c r="G3049" t="b">
        <f>IF('Input and Summary Results'!$J$4="yes",IF(C3049=FALSE,FALSE,IF('Data Transformation'!E3049&lt;$R$10,E3049,$R$10)),IF(C3049=FALSE,FALSE,IF(C3049&lt;$R$10,C3049,$R$10)))</f>
        <v>0</v>
      </c>
      <c r="H3049" t="b">
        <f>IF('Input and Summary Results'!$J$4="yes",'Data Transformation'!F3049,'Data Transformation'!D3049)</f>
        <v>0</v>
      </c>
      <c r="I3049" t="str">
        <f t="shared" si="172"/>
        <v/>
      </c>
    </row>
    <row r="3050" spans="2:9" x14ac:dyDescent="0.55000000000000004">
      <c r="B3050" t="b">
        <f>IF('Input and Summary Results'!D2632=0,FALSE,'Input and Summary Results'!$B2632)</f>
        <v>0</v>
      </c>
      <c r="C3050" t="b">
        <f>IF(OR(B3050=0,'Input and Summary Results'!D2632=0,'Input and Summary Results'!D2632=""),FALSE,'Input and Summary Results'!$D2632)</f>
        <v>0</v>
      </c>
      <c r="D3050" t="b">
        <f>IF(OR(B3050=0,'Input and Summary Results'!E2632=0),FALSE,'Input and Summary Results'!$E2632)</f>
        <v>0</v>
      </c>
      <c r="E3050" t="b">
        <f t="shared" ref="E3050:E3113" si="173">IF(C3050=FALSE,FALSE,LOG10(C3050))</f>
        <v>0</v>
      </c>
      <c r="F3050" t="b">
        <f t="shared" ref="F3050:F3113" si="174">IF(D3050=FALSE, FALSE,0.434*D3050/C3050)</f>
        <v>0</v>
      </c>
      <c r="G3050" t="b">
        <f>IF('Input and Summary Results'!$J$4="yes",IF(C3050=FALSE,FALSE,IF('Data Transformation'!E3050&lt;$R$10,E3050,$R$10)),IF(C3050=FALSE,FALSE,IF(C3050&lt;$R$10,C3050,$R$10)))</f>
        <v>0</v>
      </c>
      <c r="H3050" t="b">
        <f>IF('Input and Summary Results'!$J$4="yes",'Data Transformation'!F3050,'Data Transformation'!D3050)</f>
        <v>0</v>
      </c>
      <c r="I3050" t="str">
        <f t="shared" si="172"/>
        <v/>
      </c>
    </row>
    <row r="3051" spans="2:9" x14ac:dyDescent="0.55000000000000004">
      <c r="B3051" t="b">
        <f>IF('Input and Summary Results'!D2633=0,FALSE,'Input and Summary Results'!$B2633)</f>
        <v>0</v>
      </c>
      <c r="C3051" t="b">
        <f>IF(OR(B3051=0,'Input and Summary Results'!D2633=0,'Input and Summary Results'!D2633=""),FALSE,'Input and Summary Results'!$D2633)</f>
        <v>0</v>
      </c>
      <c r="D3051" t="b">
        <f>IF(OR(B3051=0,'Input and Summary Results'!E2633=0),FALSE,'Input and Summary Results'!$E2633)</f>
        <v>0</v>
      </c>
      <c r="E3051" t="b">
        <f t="shared" si="173"/>
        <v>0</v>
      </c>
      <c r="F3051" t="b">
        <f t="shared" si="174"/>
        <v>0</v>
      </c>
      <c r="G3051" t="b">
        <f>IF('Input and Summary Results'!$J$4="yes",IF(C3051=FALSE,FALSE,IF('Data Transformation'!E3051&lt;$R$10,E3051,$R$10)),IF(C3051=FALSE,FALSE,IF(C3051&lt;$R$10,C3051,$R$10)))</f>
        <v>0</v>
      </c>
      <c r="H3051" t="b">
        <f>IF('Input and Summary Results'!$J$4="yes",'Data Transformation'!F3051,'Data Transformation'!D3051)</f>
        <v>0</v>
      </c>
      <c r="I3051" t="str">
        <f t="shared" si="172"/>
        <v/>
      </c>
    </row>
    <row r="3052" spans="2:9" x14ac:dyDescent="0.55000000000000004">
      <c r="B3052" t="b">
        <f>IF('Input and Summary Results'!D2634=0,FALSE,'Input and Summary Results'!$B2634)</f>
        <v>0</v>
      </c>
      <c r="C3052" t="b">
        <f>IF(OR(B3052=0,'Input and Summary Results'!D2634=0,'Input and Summary Results'!D2634=""),FALSE,'Input and Summary Results'!$D2634)</f>
        <v>0</v>
      </c>
      <c r="D3052" t="b">
        <f>IF(OR(B3052=0,'Input and Summary Results'!E2634=0),FALSE,'Input and Summary Results'!$E2634)</f>
        <v>0</v>
      </c>
      <c r="E3052" t="b">
        <f t="shared" si="173"/>
        <v>0</v>
      </c>
      <c r="F3052" t="b">
        <f t="shared" si="174"/>
        <v>0</v>
      </c>
      <c r="G3052" t="b">
        <f>IF('Input and Summary Results'!$J$4="yes",IF(C3052=FALSE,FALSE,IF('Data Transformation'!E3052&lt;$R$10,E3052,$R$10)),IF(C3052=FALSE,FALSE,IF(C3052&lt;$R$10,C3052,$R$10)))</f>
        <v>0</v>
      </c>
      <c r="H3052" t="b">
        <f>IF('Input and Summary Results'!$J$4="yes",'Data Transformation'!F3052,'Data Transformation'!D3052)</f>
        <v>0</v>
      </c>
      <c r="I3052" t="str">
        <f t="shared" si="172"/>
        <v/>
      </c>
    </row>
    <row r="3053" spans="2:9" x14ac:dyDescent="0.55000000000000004">
      <c r="B3053" t="b">
        <f>IF('Input and Summary Results'!D2635=0,FALSE,'Input and Summary Results'!$B2635)</f>
        <v>0</v>
      </c>
      <c r="C3053" t="b">
        <f>IF(OR(B3053=0,'Input and Summary Results'!D2635=0,'Input and Summary Results'!D2635=""),FALSE,'Input and Summary Results'!$D2635)</f>
        <v>0</v>
      </c>
      <c r="D3053" t="b">
        <f>IF(OR(B3053=0,'Input and Summary Results'!E2635=0),FALSE,'Input and Summary Results'!$E2635)</f>
        <v>0</v>
      </c>
      <c r="E3053" t="b">
        <f t="shared" si="173"/>
        <v>0</v>
      </c>
      <c r="F3053" t="b">
        <f t="shared" si="174"/>
        <v>0</v>
      </c>
      <c r="G3053" t="b">
        <f>IF('Input and Summary Results'!$J$4="yes",IF(C3053=FALSE,FALSE,IF('Data Transformation'!E3053&lt;$R$10,E3053,$R$10)),IF(C3053=FALSE,FALSE,IF(C3053&lt;$R$10,C3053,$R$10)))</f>
        <v>0</v>
      </c>
      <c r="H3053" t="b">
        <f>IF('Input and Summary Results'!$J$4="yes",'Data Transformation'!F3053,'Data Transformation'!D3053)</f>
        <v>0</v>
      </c>
      <c r="I3053" t="str">
        <f t="shared" si="172"/>
        <v/>
      </c>
    </row>
    <row r="3054" spans="2:9" x14ac:dyDescent="0.55000000000000004">
      <c r="B3054" t="b">
        <f>IF('Input and Summary Results'!D2636=0,FALSE,'Input and Summary Results'!$B2636)</f>
        <v>0</v>
      </c>
      <c r="C3054" t="b">
        <f>IF(OR(B3054=0,'Input and Summary Results'!D2636=0,'Input and Summary Results'!D2636=""),FALSE,'Input and Summary Results'!$D2636)</f>
        <v>0</v>
      </c>
      <c r="D3054" t="b">
        <f>IF(OR(B3054=0,'Input and Summary Results'!E2636=0),FALSE,'Input and Summary Results'!$E2636)</f>
        <v>0</v>
      </c>
      <c r="E3054" t="b">
        <f t="shared" si="173"/>
        <v>0</v>
      </c>
      <c r="F3054" t="b">
        <f t="shared" si="174"/>
        <v>0</v>
      </c>
      <c r="G3054" t="b">
        <f>IF('Input and Summary Results'!$J$4="yes",IF(C3054=FALSE,FALSE,IF('Data Transformation'!E3054&lt;$R$10,E3054,$R$10)),IF(C3054=FALSE,FALSE,IF(C3054&lt;$R$10,C3054,$R$10)))</f>
        <v>0</v>
      </c>
      <c r="H3054" t="b">
        <f>IF('Input and Summary Results'!$J$4="yes",'Data Transformation'!F3054,'Data Transformation'!D3054)</f>
        <v>0</v>
      </c>
      <c r="I3054" t="str">
        <f t="shared" si="172"/>
        <v/>
      </c>
    </row>
    <row r="3055" spans="2:9" x14ac:dyDescent="0.55000000000000004">
      <c r="B3055" t="b">
        <f>IF('Input and Summary Results'!D2637=0,FALSE,'Input and Summary Results'!$B2637)</f>
        <v>0</v>
      </c>
      <c r="C3055" t="b">
        <f>IF(OR(B3055=0,'Input and Summary Results'!D2637=0,'Input and Summary Results'!D2637=""),FALSE,'Input and Summary Results'!$D2637)</f>
        <v>0</v>
      </c>
      <c r="D3055" t="b">
        <f>IF(OR(B3055=0,'Input and Summary Results'!E2637=0),FALSE,'Input and Summary Results'!$E2637)</f>
        <v>0</v>
      </c>
      <c r="E3055" t="b">
        <f t="shared" si="173"/>
        <v>0</v>
      </c>
      <c r="F3055" t="b">
        <f t="shared" si="174"/>
        <v>0</v>
      </c>
      <c r="G3055" t="b">
        <f>IF('Input and Summary Results'!$J$4="yes",IF(C3055=FALSE,FALSE,IF('Data Transformation'!E3055&lt;$R$10,E3055,$R$10)),IF(C3055=FALSE,FALSE,IF(C3055&lt;$R$10,C3055,$R$10)))</f>
        <v>0</v>
      </c>
      <c r="H3055" t="b">
        <f>IF('Input and Summary Results'!$J$4="yes",'Data Transformation'!F3055,'Data Transformation'!D3055)</f>
        <v>0</v>
      </c>
      <c r="I3055" t="str">
        <f t="shared" si="172"/>
        <v/>
      </c>
    </row>
    <row r="3056" spans="2:9" x14ac:dyDescent="0.55000000000000004">
      <c r="B3056" t="b">
        <f>IF('Input and Summary Results'!D2638=0,FALSE,'Input and Summary Results'!$B2638)</f>
        <v>0</v>
      </c>
      <c r="C3056" t="b">
        <f>IF(OR(B3056=0,'Input and Summary Results'!D2638=0,'Input and Summary Results'!D2638=""),FALSE,'Input and Summary Results'!$D2638)</f>
        <v>0</v>
      </c>
      <c r="D3056" t="b">
        <f>IF(OR(B3056=0,'Input and Summary Results'!E2638=0),FALSE,'Input and Summary Results'!$E2638)</f>
        <v>0</v>
      </c>
      <c r="E3056" t="b">
        <f t="shared" si="173"/>
        <v>0</v>
      </c>
      <c r="F3056" t="b">
        <f t="shared" si="174"/>
        <v>0</v>
      </c>
      <c r="G3056" t="b">
        <f>IF('Input and Summary Results'!$J$4="yes",IF(C3056=FALSE,FALSE,IF('Data Transformation'!E3056&lt;$R$10,E3056,$R$10)),IF(C3056=FALSE,FALSE,IF(C3056&lt;$R$10,C3056,$R$10)))</f>
        <v>0</v>
      </c>
      <c r="H3056" t="b">
        <f>IF('Input and Summary Results'!$J$4="yes",'Data Transformation'!F3056,'Data Transformation'!D3056)</f>
        <v>0</v>
      </c>
      <c r="I3056" t="str">
        <f t="shared" si="172"/>
        <v/>
      </c>
    </row>
    <row r="3057" spans="2:9" x14ac:dyDescent="0.55000000000000004">
      <c r="B3057" t="b">
        <f>IF('Input and Summary Results'!D2639=0,FALSE,'Input and Summary Results'!$B2639)</f>
        <v>0</v>
      </c>
      <c r="C3057" t="b">
        <f>IF(OR(B3057=0,'Input and Summary Results'!D2639=0,'Input and Summary Results'!D2639=""),FALSE,'Input and Summary Results'!$D2639)</f>
        <v>0</v>
      </c>
      <c r="D3057" t="b">
        <f>IF(OR(B3057=0,'Input and Summary Results'!E2639=0),FALSE,'Input and Summary Results'!$E2639)</f>
        <v>0</v>
      </c>
      <c r="E3057" t="b">
        <f t="shared" si="173"/>
        <v>0</v>
      </c>
      <c r="F3057" t="b">
        <f t="shared" si="174"/>
        <v>0</v>
      </c>
      <c r="G3057" t="b">
        <f>IF('Input and Summary Results'!$J$4="yes",IF(C3057=FALSE,FALSE,IF('Data Transformation'!E3057&lt;$R$10,E3057,$R$10)),IF(C3057=FALSE,FALSE,IF(C3057&lt;$R$10,C3057,$R$10)))</f>
        <v>0</v>
      </c>
      <c r="H3057" t="b">
        <f>IF('Input and Summary Results'!$J$4="yes",'Data Transformation'!F3057,'Data Transformation'!D3057)</f>
        <v>0</v>
      </c>
      <c r="I3057" t="str">
        <f t="shared" si="172"/>
        <v/>
      </c>
    </row>
    <row r="3058" spans="2:9" x14ac:dyDescent="0.55000000000000004">
      <c r="B3058" t="b">
        <f>IF('Input and Summary Results'!D2640=0,FALSE,'Input and Summary Results'!$B2640)</f>
        <v>0</v>
      </c>
      <c r="C3058" t="b">
        <f>IF(OR(B3058=0,'Input and Summary Results'!D2640=0,'Input and Summary Results'!D2640=""),FALSE,'Input and Summary Results'!$D2640)</f>
        <v>0</v>
      </c>
      <c r="D3058" t="b">
        <f>IF(OR(B3058=0,'Input and Summary Results'!E2640=0),FALSE,'Input and Summary Results'!$E2640)</f>
        <v>0</v>
      </c>
      <c r="E3058" t="b">
        <f t="shared" si="173"/>
        <v>0</v>
      </c>
      <c r="F3058" t="b">
        <f t="shared" si="174"/>
        <v>0</v>
      </c>
      <c r="G3058" t="b">
        <f>IF('Input and Summary Results'!$J$4="yes",IF(C3058=FALSE,FALSE,IF('Data Transformation'!E3058&lt;$R$10,E3058,$R$10)),IF(C3058=FALSE,FALSE,IF(C3058&lt;$R$10,C3058,$R$10)))</f>
        <v>0</v>
      </c>
      <c r="H3058" t="b">
        <f>IF('Input and Summary Results'!$J$4="yes",'Data Transformation'!F3058,'Data Transformation'!D3058)</f>
        <v>0</v>
      </c>
      <c r="I3058" t="str">
        <f t="shared" si="172"/>
        <v/>
      </c>
    </row>
    <row r="3059" spans="2:9" x14ac:dyDescent="0.55000000000000004">
      <c r="B3059" t="b">
        <f>IF('Input and Summary Results'!D2641=0,FALSE,'Input and Summary Results'!$B2641)</f>
        <v>0</v>
      </c>
      <c r="C3059" t="b">
        <f>IF(OR(B3059=0,'Input and Summary Results'!D2641=0,'Input and Summary Results'!D2641=""),FALSE,'Input and Summary Results'!$D2641)</f>
        <v>0</v>
      </c>
      <c r="D3059" t="b">
        <f>IF(OR(B3059=0,'Input and Summary Results'!E2641=0),FALSE,'Input and Summary Results'!$E2641)</f>
        <v>0</v>
      </c>
      <c r="E3059" t="b">
        <f t="shared" si="173"/>
        <v>0</v>
      </c>
      <c r="F3059" t="b">
        <f t="shared" si="174"/>
        <v>0</v>
      </c>
      <c r="G3059" t="b">
        <f>IF('Input and Summary Results'!$J$4="yes",IF(C3059=FALSE,FALSE,IF('Data Transformation'!E3059&lt;$R$10,E3059,$R$10)),IF(C3059=FALSE,FALSE,IF(C3059&lt;$R$10,C3059,$R$10)))</f>
        <v>0</v>
      </c>
      <c r="H3059" t="b">
        <f>IF('Input and Summary Results'!$J$4="yes",'Data Transformation'!F3059,'Data Transformation'!D3059)</f>
        <v>0</v>
      </c>
      <c r="I3059" t="str">
        <f t="shared" si="172"/>
        <v/>
      </c>
    </row>
    <row r="3060" spans="2:9" x14ac:dyDescent="0.55000000000000004">
      <c r="B3060" t="b">
        <f>IF('Input and Summary Results'!D2642=0,FALSE,'Input and Summary Results'!$B2642)</f>
        <v>0</v>
      </c>
      <c r="C3060" t="b">
        <f>IF(OR(B3060=0,'Input and Summary Results'!D2642=0,'Input and Summary Results'!D2642=""),FALSE,'Input and Summary Results'!$D2642)</f>
        <v>0</v>
      </c>
      <c r="D3060" t="b">
        <f>IF(OR(B3060=0,'Input and Summary Results'!E2642=0),FALSE,'Input and Summary Results'!$E2642)</f>
        <v>0</v>
      </c>
      <c r="E3060" t="b">
        <f t="shared" si="173"/>
        <v>0</v>
      </c>
      <c r="F3060" t="b">
        <f t="shared" si="174"/>
        <v>0</v>
      </c>
      <c r="G3060" t="b">
        <f>IF('Input and Summary Results'!$J$4="yes",IF(C3060=FALSE,FALSE,IF('Data Transformation'!E3060&lt;$R$10,E3060,$R$10)),IF(C3060=FALSE,FALSE,IF(C3060&lt;$R$10,C3060,$R$10)))</f>
        <v>0</v>
      </c>
      <c r="H3060" t="b">
        <f>IF('Input and Summary Results'!$J$4="yes",'Data Transformation'!F3060,'Data Transformation'!D3060)</f>
        <v>0</v>
      </c>
      <c r="I3060" t="str">
        <f t="shared" si="172"/>
        <v/>
      </c>
    </row>
    <row r="3061" spans="2:9" x14ac:dyDescent="0.55000000000000004">
      <c r="B3061" t="b">
        <f>IF('Input and Summary Results'!D2643=0,FALSE,'Input and Summary Results'!$B2643)</f>
        <v>0</v>
      </c>
      <c r="C3061" t="b">
        <f>IF(OR(B3061=0,'Input and Summary Results'!D2643=0,'Input and Summary Results'!D2643=""),FALSE,'Input and Summary Results'!$D2643)</f>
        <v>0</v>
      </c>
      <c r="D3061" t="b">
        <f>IF(OR(B3061=0,'Input and Summary Results'!E2643=0),FALSE,'Input and Summary Results'!$E2643)</f>
        <v>0</v>
      </c>
      <c r="E3061" t="b">
        <f t="shared" si="173"/>
        <v>0</v>
      </c>
      <c r="F3061" t="b">
        <f t="shared" si="174"/>
        <v>0</v>
      </c>
      <c r="G3061" t="b">
        <f>IF('Input and Summary Results'!$J$4="yes",IF(C3061=FALSE,FALSE,IF('Data Transformation'!E3061&lt;$R$10,E3061,$R$10)),IF(C3061=FALSE,FALSE,IF(C3061&lt;$R$10,C3061,$R$10)))</f>
        <v>0</v>
      </c>
      <c r="H3061" t="b">
        <f>IF('Input and Summary Results'!$J$4="yes",'Data Transformation'!F3061,'Data Transformation'!D3061)</f>
        <v>0</v>
      </c>
      <c r="I3061" t="str">
        <f t="shared" si="172"/>
        <v/>
      </c>
    </row>
    <row r="3062" spans="2:9" x14ac:dyDescent="0.55000000000000004">
      <c r="B3062" t="b">
        <f>IF('Input and Summary Results'!D2644=0,FALSE,'Input and Summary Results'!$B2644)</f>
        <v>0</v>
      </c>
      <c r="C3062" t="b">
        <f>IF(OR(B3062=0,'Input and Summary Results'!D2644=0,'Input and Summary Results'!D2644=""),FALSE,'Input and Summary Results'!$D2644)</f>
        <v>0</v>
      </c>
      <c r="D3062" t="b">
        <f>IF(OR(B3062=0,'Input and Summary Results'!E2644=0),FALSE,'Input and Summary Results'!$E2644)</f>
        <v>0</v>
      </c>
      <c r="E3062" t="b">
        <f t="shared" si="173"/>
        <v>0</v>
      </c>
      <c r="F3062" t="b">
        <f t="shared" si="174"/>
        <v>0</v>
      </c>
      <c r="G3062" t="b">
        <f>IF('Input and Summary Results'!$J$4="yes",IF(C3062=FALSE,FALSE,IF('Data Transformation'!E3062&lt;$R$10,E3062,$R$10)),IF(C3062=FALSE,FALSE,IF(C3062&lt;$R$10,C3062,$R$10)))</f>
        <v>0</v>
      </c>
      <c r="H3062" t="b">
        <f>IF('Input and Summary Results'!$J$4="yes",'Data Transformation'!F3062,'Data Transformation'!D3062)</f>
        <v>0</v>
      </c>
      <c r="I3062" t="str">
        <f t="shared" si="172"/>
        <v/>
      </c>
    </row>
    <row r="3063" spans="2:9" x14ac:dyDescent="0.55000000000000004">
      <c r="B3063" t="b">
        <f>IF('Input and Summary Results'!D2645=0,FALSE,'Input and Summary Results'!$B2645)</f>
        <v>0</v>
      </c>
      <c r="C3063" t="b">
        <f>IF(OR(B3063=0,'Input and Summary Results'!D2645=0,'Input and Summary Results'!D2645=""),FALSE,'Input and Summary Results'!$D2645)</f>
        <v>0</v>
      </c>
      <c r="D3063" t="b">
        <f>IF(OR(B3063=0,'Input and Summary Results'!E2645=0),FALSE,'Input and Summary Results'!$E2645)</f>
        <v>0</v>
      </c>
      <c r="E3063" t="b">
        <f t="shared" si="173"/>
        <v>0</v>
      </c>
      <c r="F3063" t="b">
        <f t="shared" si="174"/>
        <v>0</v>
      </c>
      <c r="G3063" t="b">
        <f>IF('Input and Summary Results'!$J$4="yes",IF(C3063=FALSE,FALSE,IF('Data Transformation'!E3063&lt;$R$10,E3063,$R$10)),IF(C3063=FALSE,FALSE,IF(C3063&lt;$R$10,C3063,$R$10)))</f>
        <v>0</v>
      </c>
      <c r="H3063" t="b">
        <f>IF('Input and Summary Results'!$J$4="yes",'Data Transformation'!F3063,'Data Transformation'!D3063)</f>
        <v>0</v>
      </c>
      <c r="I3063" t="str">
        <f t="shared" si="172"/>
        <v/>
      </c>
    </row>
    <row r="3064" spans="2:9" x14ac:dyDescent="0.55000000000000004">
      <c r="B3064" t="b">
        <f>IF('Input and Summary Results'!D2646=0,FALSE,'Input and Summary Results'!$B2646)</f>
        <v>0</v>
      </c>
      <c r="C3064" t="b">
        <f>IF(OR(B3064=0,'Input and Summary Results'!D2646=0,'Input and Summary Results'!D2646=""),FALSE,'Input and Summary Results'!$D2646)</f>
        <v>0</v>
      </c>
      <c r="D3064" t="b">
        <f>IF(OR(B3064=0,'Input and Summary Results'!E2646=0),FALSE,'Input and Summary Results'!$E2646)</f>
        <v>0</v>
      </c>
      <c r="E3064" t="b">
        <f t="shared" si="173"/>
        <v>0</v>
      </c>
      <c r="F3064" t="b">
        <f t="shared" si="174"/>
        <v>0</v>
      </c>
      <c r="G3064" t="b">
        <f>IF('Input and Summary Results'!$J$4="yes",IF(C3064=FALSE,FALSE,IF('Data Transformation'!E3064&lt;$R$10,E3064,$R$10)),IF(C3064=FALSE,FALSE,IF(C3064&lt;$R$10,C3064,$R$10)))</f>
        <v>0</v>
      </c>
      <c r="H3064" t="b">
        <f>IF('Input and Summary Results'!$J$4="yes",'Data Transformation'!F3064,'Data Transformation'!D3064)</f>
        <v>0</v>
      </c>
      <c r="I3064" t="str">
        <f t="shared" si="172"/>
        <v/>
      </c>
    </row>
    <row r="3065" spans="2:9" x14ac:dyDescent="0.55000000000000004">
      <c r="B3065" t="b">
        <f>IF('Input and Summary Results'!D2647=0,FALSE,'Input and Summary Results'!$B2647)</f>
        <v>0</v>
      </c>
      <c r="C3065" t="b">
        <f>IF(OR(B3065=0,'Input and Summary Results'!D2647=0,'Input and Summary Results'!D2647=""),FALSE,'Input and Summary Results'!$D2647)</f>
        <v>0</v>
      </c>
      <c r="D3065" t="b">
        <f>IF(OR(B3065=0,'Input and Summary Results'!E2647=0),FALSE,'Input and Summary Results'!$E2647)</f>
        <v>0</v>
      </c>
      <c r="E3065" t="b">
        <f t="shared" si="173"/>
        <v>0</v>
      </c>
      <c r="F3065" t="b">
        <f t="shared" si="174"/>
        <v>0</v>
      </c>
      <c r="G3065" t="b">
        <f>IF('Input and Summary Results'!$J$4="yes",IF(C3065=FALSE,FALSE,IF('Data Transformation'!E3065&lt;$R$10,E3065,$R$10)),IF(C3065=FALSE,FALSE,IF(C3065&lt;$R$10,C3065,$R$10)))</f>
        <v>0</v>
      </c>
      <c r="H3065" t="b">
        <f>IF('Input and Summary Results'!$J$4="yes",'Data Transformation'!F3065,'Data Transformation'!D3065)</f>
        <v>0</v>
      </c>
      <c r="I3065" t="str">
        <f t="shared" si="172"/>
        <v/>
      </c>
    </row>
    <row r="3066" spans="2:9" x14ac:dyDescent="0.55000000000000004">
      <c r="B3066" t="b">
        <f>IF('Input and Summary Results'!D2648=0,FALSE,'Input and Summary Results'!$B2648)</f>
        <v>0</v>
      </c>
      <c r="C3066" t="b">
        <f>IF(OR(B3066=0,'Input and Summary Results'!D2648=0,'Input and Summary Results'!D2648=""),FALSE,'Input and Summary Results'!$D2648)</f>
        <v>0</v>
      </c>
      <c r="D3066" t="b">
        <f>IF(OR(B3066=0,'Input and Summary Results'!E2648=0),FALSE,'Input and Summary Results'!$E2648)</f>
        <v>0</v>
      </c>
      <c r="E3066" t="b">
        <f t="shared" si="173"/>
        <v>0</v>
      </c>
      <c r="F3066" t="b">
        <f t="shared" si="174"/>
        <v>0</v>
      </c>
      <c r="G3066" t="b">
        <f>IF('Input and Summary Results'!$J$4="yes",IF(C3066=FALSE,FALSE,IF('Data Transformation'!E3066&lt;$R$10,E3066,$R$10)),IF(C3066=FALSE,FALSE,IF(C3066&lt;$R$10,C3066,$R$10)))</f>
        <v>0</v>
      </c>
      <c r="H3066" t="b">
        <f>IF('Input and Summary Results'!$J$4="yes",'Data Transformation'!F3066,'Data Transformation'!D3066)</f>
        <v>0</v>
      </c>
      <c r="I3066" t="str">
        <f t="shared" si="172"/>
        <v/>
      </c>
    </row>
    <row r="3067" spans="2:9" x14ac:dyDescent="0.55000000000000004">
      <c r="B3067" t="b">
        <f>IF('Input and Summary Results'!D2649=0,FALSE,'Input and Summary Results'!$B2649)</f>
        <v>0</v>
      </c>
      <c r="C3067" t="b">
        <f>IF(OR(B3067=0,'Input and Summary Results'!D2649=0,'Input and Summary Results'!D2649=""),FALSE,'Input and Summary Results'!$D2649)</f>
        <v>0</v>
      </c>
      <c r="D3067" t="b">
        <f>IF(OR(B3067=0,'Input and Summary Results'!E2649=0),FALSE,'Input and Summary Results'!$E2649)</f>
        <v>0</v>
      </c>
      <c r="E3067" t="b">
        <f t="shared" si="173"/>
        <v>0</v>
      </c>
      <c r="F3067" t="b">
        <f t="shared" si="174"/>
        <v>0</v>
      </c>
      <c r="G3067" t="b">
        <f>IF('Input and Summary Results'!$J$4="yes",IF(C3067=FALSE,FALSE,IF('Data Transformation'!E3067&lt;$R$10,E3067,$R$10)),IF(C3067=FALSE,FALSE,IF(C3067&lt;$R$10,C3067,$R$10)))</f>
        <v>0</v>
      </c>
      <c r="H3067" t="b">
        <f>IF('Input and Summary Results'!$J$4="yes",'Data Transformation'!F3067,'Data Transformation'!D3067)</f>
        <v>0</v>
      </c>
      <c r="I3067" t="str">
        <f t="shared" si="172"/>
        <v/>
      </c>
    </row>
    <row r="3068" spans="2:9" x14ac:dyDescent="0.55000000000000004">
      <c r="B3068" t="b">
        <f>IF('Input and Summary Results'!D2650=0,FALSE,'Input and Summary Results'!$B2650)</f>
        <v>0</v>
      </c>
      <c r="C3068" t="b">
        <f>IF(OR(B3068=0,'Input and Summary Results'!D2650=0,'Input and Summary Results'!D2650=""),FALSE,'Input and Summary Results'!$D2650)</f>
        <v>0</v>
      </c>
      <c r="D3068" t="b">
        <f>IF(OR(B3068=0,'Input and Summary Results'!E2650=0),FALSE,'Input and Summary Results'!$E2650)</f>
        <v>0</v>
      </c>
      <c r="E3068" t="b">
        <f t="shared" si="173"/>
        <v>0</v>
      </c>
      <c r="F3068" t="b">
        <f t="shared" si="174"/>
        <v>0</v>
      </c>
      <c r="G3068" t="b">
        <f>IF('Input and Summary Results'!$J$4="yes",IF(C3068=FALSE,FALSE,IF('Data Transformation'!E3068&lt;$R$10,E3068,$R$10)),IF(C3068=FALSE,FALSE,IF(C3068&lt;$R$10,C3068,$R$10)))</f>
        <v>0</v>
      </c>
      <c r="H3068" t="b">
        <f>IF('Input and Summary Results'!$J$4="yes",'Data Transformation'!F3068,'Data Transformation'!D3068)</f>
        <v>0</v>
      </c>
      <c r="I3068" t="str">
        <f t="shared" si="172"/>
        <v/>
      </c>
    </row>
    <row r="3069" spans="2:9" x14ac:dyDescent="0.55000000000000004">
      <c r="B3069" t="b">
        <f>IF('Input and Summary Results'!D2651=0,FALSE,'Input and Summary Results'!$B2651)</f>
        <v>0</v>
      </c>
      <c r="C3069" t="b">
        <f>IF(OR(B3069=0,'Input and Summary Results'!D2651=0,'Input and Summary Results'!D2651=""),FALSE,'Input and Summary Results'!$D2651)</f>
        <v>0</v>
      </c>
      <c r="D3069" t="b">
        <f>IF(OR(B3069=0,'Input and Summary Results'!E2651=0),FALSE,'Input and Summary Results'!$E2651)</f>
        <v>0</v>
      </c>
      <c r="E3069" t="b">
        <f t="shared" si="173"/>
        <v>0</v>
      </c>
      <c r="F3069" t="b">
        <f t="shared" si="174"/>
        <v>0</v>
      </c>
      <c r="G3069" t="b">
        <f>IF('Input and Summary Results'!$J$4="yes",IF(C3069=FALSE,FALSE,IF('Data Transformation'!E3069&lt;$R$10,E3069,$R$10)),IF(C3069=FALSE,FALSE,IF(C3069&lt;$R$10,C3069,$R$10)))</f>
        <v>0</v>
      </c>
      <c r="H3069" t="b">
        <f>IF('Input and Summary Results'!$J$4="yes",'Data Transformation'!F3069,'Data Transformation'!D3069)</f>
        <v>0</v>
      </c>
      <c r="I3069" t="str">
        <f t="shared" si="172"/>
        <v/>
      </c>
    </row>
    <row r="3070" spans="2:9" x14ac:dyDescent="0.55000000000000004">
      <c r="B3070" t="b">
        <f>IF('Input and Summary Results'!D2652=0,FALSE,'Input and Summary Results'!$B2652)</f>
        <v>0</v>
      </c>
      <c r="C3070" t="b">
        <f>IF(OR(B3070=0,'Input and Summary Results'!D2652=0,'Input and Summary Results'!D2652=""),FALSE,'Input and Summary Results'!$D2652)</f>
        <v>0</v>
      </c>
      <c r="D3070" t="b">
        <f>IF(OR(B3070=0,'Input and Summary Results'!E2652=0),FALSE,'Input and Summary Results'!$E2652)</f>
        <v>0</v>
      </c>
      <c r="E3070" t="b">
        <f t="shared" si="173"/>
        <v>0</v>
      </c>
      <c r="F3070" t="b">
        <f t="shared" si="174"/>
        <v>0</v>
      </c>
      <c r="G3070" t="b">
        <f>IF('Input and Summary Results'!$J$4="yes",IF(C3070=FALSE,FALSE,IF('Data Transformation'!E3070&lt;$R$10,E3070,$R$10)),IF(C3070=FALSE,FALSE,IF(C3070&lt;$R$10,C3070,$R$10)))</f>
        <v>0</v>
      </c>
      <c r="H3070" t="b">
        <f>IF('Input and Summary Results'!$J$4="yes",'Data Transformation'!F3070,'Data Transformation'!D3070)</f>
        <v>0</v>
      </c>
      <c r="I3070" t="str">
        <f t="shared" si="172"/>
        <v/>
      </c>
    </row>
    <row r="3071" spans="2:9" x14ac:dyDescent="0.55000000000000004">
      <c r="B3071" t="b">
        <f>IF('Input and Summary Results'!D2653=0,FALSE,'Input and Summary Results'!$B2653)</f>
        <v>0</v>
      </c>
      <c r="C3071" t="b">
        <f>IF(OR(B3071=0,'Input and Summary Results'!D2653=0,'Input and Summary Results'!D2653=""),FALSE,'Input and Summary Results'!$D2653)</f>
        <v>0</v>
      </c>
      <c r="D3071" t="b">
        <f>IF(OR(B3071=0,'Input and Summary Results'!E2653=0),FALSE,'Input and Summary Results'!$E2653)</f>
        <v>0</v>
      </c>
      <c r="E3071" t="b">
        <f t="shared" si="173"/>
        <v>0</v>
      </c>
      <c r="F3071" t="b">
        <f t="shared" si="174"/>
        <v>0</v>
      </c>
      <c r="G3071" t="b">
        <f>IF('Input and Summary Results'!$J$4="yes",IF(C3071=FALSE,FALSE,IF('Data Transformation'!E3071&lt;$R$10,E3071,$R$10)),IF(C3071=FALSE,FALSE,IF(C3071&lt;$R$10,C3071,$R$10)))</f>
        <v>0</v>
      </c>
      <c r="H3071" t="b">
        <f>IF('Input and Summary Results'!$J$4="yes",'Data Transformation'!F3071,'Data Transformation'!D3071)</f>
        <v>0</v>
      </c>
      <c r="I3071" t="str">
        <f t="shared" si="172"/>
        <v/>
      </c>
    </row>
    <row r="3072" spans="2:9" x14ac:dyDescent="0.55000000000000004">
      <c r="B3072" t="b">
        <f>IF('Input and Summary Results'!D2654=0,FALSE,'Input and Summary Results'!$B2654)</f>
        <v>0</v>
      </c>
      <c r="C3072" t="b">
        <f>IF(OR(B3072=0,'Input and Summary Results'!D2654=0,'Input and Summary Results'!D2654=""),FALSE,'Input and Summary Results'!$D2654)</f>
        <v>0</v>
      </c>
      <c r="D3072" t="b">
        <f>IF(OR(B3072=0,'Input and Summary Results'!E2654=0),FALSE,'Input and Summary Results'!$E2654)</f>
        <v>0</v>
      </c>
      <c r="E3072" t="b">
        <f t="shared" si="173"/>
        <v>0</v>
      </c>
      <c r="F3072" t="b">
        <f t="shared" si="174"/>
        <v>0</v>
      </c>
      <c r="G3072" t="b">
        <f>IF('Input and Summary Results'!$J$4="yes",IF(C3072=FALSE,FALSE,IF('Data Transformation'!E3072&lt;$R$10,E3072,$R$10)),IF(C3072=FALSE,FALSE,IF(C3072&lt;$R$10,C3072,$R$10)))</f>
        <v>0</v>
      </c>
      <c r="H3072" t="b">
        <f>IF('Input and Summary Results'!$J$4="yes",'Data Transformation'!F3072,'Data Transformation'!D3072)</f>
        <v>0</v>
      </c>
      <c r="I3072" t="str">
        <f t="shared" si="172"/>
        <v/>
      </c>
    </row>
    <row r="3073" spans="2:9" x14ac:dyDescent="0.55000000000000004">
      <c r="B3073" t="b">
        <f>IF('Input and Summary Results'!D2655=0,FALSE,'Input and Summary Results'!$B2655)</f>
        <v>0</v>
      </c>
      <c r="C3073" t="b">
        <f>IF(OR(B3073=0,'Input and Summary Results'!D2655=0,'Input and Summary Results'!D2655=""),FALSE,'Input and Summary Results'!$D2655)</f>
        <v>0</v>
      </c>
      <c r="D3073" t="b">
        <f>IF(OR(B3073=0,'Input and Summary Results'!E2655=0),FALSE,'Input and Summary Results'!$E2655)</f>
        <v>0</v>
      </c>
      <c r="E3073" t="b">
        <f t="shared" si="173"/>
        <v>0</v>
      </c>
      <c r="F3073" t="b">
        <f t="shared" si="174"/>
        <v>0</v>
      </c>
      <c r="G3073" t="b">
        <f>IF('Input and Summary Results'!$J$4="yes",IF(C3073=FALSE,FALSE,IF('Data Transformation'!E3073&lt;$R$10,E3073,$R$10)),IF(C3073=FALSE,FALSE,IF(C3073&lt;$R$10,C3073,$R$10)))</f>
        <v>0</v>
      </c>
      <c r="H3073" t="b">
        <f>IF('Input and Summary Results'!$J$4="yes",'Data Transformation'!F3073,'Data Transformation'!D3073)</f>
        <v>0</v>
      </c>
      <c r="I3073" t="str">
        <f t="shared" si="172"/>
        <v/>
      </c>
    </row>
    <row r="3074" spans="2:9" x14ac:dyDescent="0.55000000000000004">
      <c r="B3074" t="b">
        <f>IF('Input and Summary Results'!D2656=0,FALSE,'Input and Summary Results'!$B2656)</f>
        <v>0</v>
      </c>
      <c r="C3074" t="b">
        <f>IF(OR(B3074=0,'Input and Summary Results'!D2656=0,'Input and Summary Results'!D2656=""),FALSE,'Input and Summary Results'!$D2656)</f>
        <v>0</v>
      </c>
      <c r="D3074" t="b">
        <f>IF(OR(B3074=0,'Input and Summary Results'!E2656=0),FALSE,'Input and Summary Results'!$E2656)</f>
        <v>0</v>
      </c>
      <c r="E3074" t="b">
        <f t="shared" si="173"/>
        <v>0</v>
      </c>
      <c r="F3074" t="b">
        <f t="shared" si="174"/>
        <v>0</v>
      </c>
      <c r="G3074" t="b">
        <f>IF('Input and Summary Results'!$J$4="yes",IF(C3074=FALSE,FALSE,IF('Data Transformation'!E3074&lt;$R$10,E3074,$R$10)),IF(C3074=FALSE,FALSE,IF(C3074&lt;$R$10,C3074,$R$10)))</f>
        <v>0</v>
      </c>
      <c r="H3074" t="b">
        <f>IF('Input and Summary Results'!$J$4="yes",'Data Transformation'!F3074,'Data Transformation'!D3074)</f>
        <v>0</v>
      </c>
      <c r="I3074" t="str">
        <f t="shared" si="172"/>
        <v/>
      </c>
    </row>
    <row r="3075" spans="2:9" x14ac:dyDescent="0.55000000000000004">
      <c r="B3075" t="b">
        <f>IF('Input and Summary Results'!D2657=0,FALSE,'Input and Summary Results'!$B2657)</f>
        <v>0</v>
      </c>
      <c r="C3075" t="b">
        <f>IF(OR(B3075=0,'Input and Summary Results'!D2657=0,'Input and Summary Results'!D2657=""),FALSE,'Input and Summary Results'!$D2657)</f>
        <v>0</v>
      </c>
      <c r="D3075" t="b">
        <f>IF(OR(B3075=0,'Input and Summary Results'!E2657=0),FALSE,'Input and Summary Results'!$E2657)</f>
        <v>0</v>
      </c>
      <c r="E3075" t="b">
        <f t="shared" si="173"/>
        <v>0</v>
      </c>
      <c r="F3075" t="b">
        <f t="shared" si="174"/>
        <v>0</v>
      </c>
      <c r="G3075" t="b">
        <f>IF('Input and Summary Results'!$J$4="yes",IF(C3075=FALSE,FALSE,IF('Data Transformation'!E3075&lt;$R$10,E3075,$R$10)),IF(C3075=FALSE,FALSE,IF(C3075&lt;$R$10,C3075,$R$10)))</f>
        <v>0</v>
      </c>
      <c r="H3075" t="b">
        <f>IF('Input and Summary Results'!$J$4="yes",'Data Transformation'!F3075,'Data Transformation'!D3075)</f>
        <v>0</v>
      </c>
      <c r="I3075" t="str">
        <f t="shared" si="172"/>
        <v/>
      </c>
    </row>
    <row r="3076" spans="2:9" x14ac:dyDescent="0.55000000000000004">
      <c r="B3076" t="b">
        <f>IF('Input and Summary Results'!D2658=0,FALSE,'Input and Summary Results'!$B2658)</f>
        <v>0</v>
      </c>
      <c r="C3076" t="b">
        <f>IF(OR(B3076=0,'Input and Summary Results'!D2658=0,'Input and Summary Results'!D2658=""),FALSE,'Input and Summary Results'!$D2658)</f>
        <v>0</v>
      </c>
      <c r="D3076" t="b">
        <f>IF(OR(B3076=0,'Input and Summary Results'!E2658=0),FALSE,'Input and Summary Results'!$E2658)</f>
        <v>0</v>
      </c>
      <c r="E3076" t="b">
        <f t="shared" si="173"/>
        <v>0</v>
      </c>
      <c r="F3076" t="b">
        <f t="shared" si="174"/>
        <v>0</v>
      </c>
      <c r="G3076" t="b">
        <f>IF('Input and Summary Results'!$J$4="yes",IF(C3076=FALSE,FALSE,IF('Data Transformation'!E3076&lt;$R$10,E3076,$R$10)),IF(C3076=FALSE,FALSE,IF(C3076&lt;$R$10,C3076,$R$10)))</f>
        <v>0</v>
      </c>
      <c r="H3076" t="b">
        <f>IF('Input and Summary Results'!$J$4="yes",'Data Transformation'!F3076,'Data Transformation'!D3076)</f>
        <v>0</v>
      </c>
      <c r="I3076" t="str">
        <f t="shared" si="172"/>
        <v/>
      </c>
    </row>
    <row r="3077" spans="2:9" x14ac:dyDescent="0.55000000000000004">
      <c r="B3077" t="b">
        <f>IF('Input and Summary Results'!D2659=0,FALSE,'Input and Summary Results'!$B2659)</f>
        <v>0</v>
      </c>
      <c r="C3077" t="b">
        <f>IF(OR(B3077=0,'Input and Summary Results'!D2659=0,'Input and Summary Results'!D2659=""),FALSE,'Input and Summary Results'!$D2659)</f>
        <v>0</v>
      </c>
      <c r="D3077" t="b">
        <f>IF(OR(B3077=0,'Input and Summary Results'!E2659=0),FALSE,'Input and Summary Results'!$E2659)</f>
        <v>0</v>
      </c>
      <c r="E3077" t="b">
        <f t="shared" si="173"/>
        <v>0</v>
      </c>
      <c r="F3077" t="b">
        <f t="shared" si="174"/>
        <v>0</v>
      </c>
      <c r="G3077" t="b">
        <f>IF('Input and Summary Results'!$J$4="yes",IF(C3077=FALSE,FALSE,IF('Data Transformation'!E3077&lt;$R$10,E3077,$R$10)),IF(C3077=FALSE,FALSE,IF(C3077&lt;$R$10,C3077,$R$10)))</f>
        <v>0</v>
      </c>
      <c r="H3077" t="b">
        <f>IF('Input and Summary Results'!$J$4="yes",'Data Transformation'!F3077,'Data Transformation'!D3077)</f>
        <v>0</v>
      </c>
      <c r="I3077" t="str">
        <f t="shared" ref="I3077:I3140" si="175">IF(G3077=FALSE,"",B3077)</f>
        <v/>
      </c>
    </row>
    <row r="3078" spans="2:9" x14ac:dyDescent="0.55000000000000004">
      <c r="B3078" t="b">
        <f>IF('Input and Summary Results'!D2660=0,FALSE,'Input and Summary Results'!$B2660)</f>
        <v>0</v>
      </c>
      <c r="C3078" t="b">
        <f>IF(OR(B3078=0,'Input and Summary Results'!D2660=0,'Input and Summary Results'!D2660=""),FALSE,'Input and Summary Results'!$D2660)</f>
        <v>0</v>
      </c>
      <c r="D3078" t="b">
        <f>IF(OR(B3078=0,'Input and Summary Results'!E2660=0),FALSE,'Input and Summary Results'!$E2660)</f>
        <v>0</v>
      </c>
      <c r="E3078" t="b">
        <f t="shared" si="173"/>
        <v>0</v>
      </c>
      <c r="F3078" t="b">
        <f t="shared" si="174"/>
        <v>0</v>
      </c>
      <c r="G3078" t="b">
        <f>IF('Input and Summary Results'!$J$4="yes",IF(C3078=FALSE,FALSE,IF('Data Transformation'!E3078&lt;$R$10,E3078,$R$10)),IF(C3078=FALSE,FALSE,IF(C3078&lt;$R$10,C3078,$R$10)))</f>
        <v>0</v>
      </c>
      <c r="H3078" t="b">
        <f>IF('Input and Summary Results'!$J$4="yes",'Data Transformation'!F3078,'Data Transformation'!D3078)</f>
        <v>0</v>
      </c>
      <c r="I3078" t="str">
        <f t="shared" si="175"/>
        <v/>
      </c>
    </row>
    <row r="3079" spans="2:9" x14ac:dyDescent="0.55000000000000004">
      <c r="B3079" t="b">
        <f>IF('Input and Summary Results'!D2661=0,FALSE,'Input and Summary Results'!$B2661)</f>
        <v>0</v>
      </c>
      <c r="C3079" t="b">
        <f>IF(OR(B3079=0,'Input and Summary Results'!D2661=0,'Input and Summary Results'!D2661=""),FALSE,'Input and Summary Results'!$D2661)</f>
        <v>0</v>
      </c>
      <c r="D3079" t="b">
        <f>IF(OR(B3079=0,'Input and Summary Results'!E2661=0),FALSE,'Input and Summary Results'!$E2661)</f>
        <v>0</v>
      </c>
      <c r="E3079" t="b">
        <f t="shared" si="173"/>
        <v>0</v>
      </c>
      <c r="F3079" t="b">
        <f t="shared" si="174"/>
        <v>0</v>
      </c>
      <c r="G3079" t="b">
        <f>IF('Input and Summary Results'!$J$4="yes",IF(C3079=FALSE,FALSE,IF('Data Transformation'!E3079&lt;$R$10,E3079,$R$10)),IF(C3079=FALSE,FALSE,IF(C3079&lt;$R$10,C3079,$R$10)))</f>
        <v>0</v>
      </c>
      <c r="H3079" t="b">
        <f>IF('Input and Summary Results'!$J$4="yes",'Data Transformation'!F3079,'Data Transformation'!D3079)</f>
        <v>0</v>
      </c>
      <c r="I3079" t="str">
        <f t="shared" si="175"/>
        <v/>
      </c>
    </row>
    <row r="3080" spans="2:9" x14ac:dyDescent="0.55000000000000004">
      <c r="B3080" t="b">
        <f>IF('Input and Summary Results'!D2662=0,FALSE,'Input and Summary Results'!$B2662)</f>
        <v>0</v>
      </c>
      <c r="C3080" t="b">
        <f>IF(OR(B3080=0,'Input and Summary Results'!D2662=0,'Input and Summary Results'!D2662=""),FALSE,'Input and Summary Results'!$D2662)</f>
        <v>0</v>
      </c>
      <c r="D3080" t="b">
        <f>IF(OR(B3080=0,'Input and Summary Results'!E2662=0),FALSE,'Input and Summary Results'!$E2662)</f>
        <v>0</v>
      </c>
      <c r="E3080" t="b">
        <f t="shared" si="173"/>
        <v>0</v>
      </c>
      <c r="F3080" t="b">
        <f t="shared" si="174"/>
        <v>0</v>
      </c>
      <c r="G3080" t="b">
        <f>IF('Input and Summary Results'!$J$4="yes",IF(C3080=FALSE,FALSE,IF('Data Transformation'!E3080&lt;$R$10,E3080,$R$10)),IF(C3080=FALSE,FALSE,IF(C3080&lt;$R$10,C3080,$R$10)))</f>
        <v>0</v>
      </c>
      <c r="H3080" t="b">
        <f>IF('Input and Summary Results'!$J$4="yes",'Data Transformation'!F3080,'Data Transformation'!D3080)</f>
        <v>0</v>
      </c>
      <c r="I3080" t="str">
        <f t="shared" si="175"/>
        <v/>
      </c>
    </row>
    <row r="3081" spans="2:9" x14ac:dyDescent="0.55000000000000004">
      <c r="B3081" t="b">
        <f>IF('Input and Summary Results'!D2663=0,FALSE,'Input and Summary Results'!$B2663)</f>
        <v>0</v>
      </c>
      <c r="C3081" t="b">
        <f>IF(OR(B3081=0,'Input and Summary Results'!D2663=0,'Input and Summary Results'!D2663=""),FALSE,'Input and Summary Results'!$D2663)</f>
        <v>0</v>
      </c>
      <c r="D3081" t="b">
        <f>IF(OR(B3081=0,'Input and Summary Results'!E2663=0),FALSE,'Input and Summary Results'!$E2663)</f>
        <v>0</v>
      </c>
      <c r="E3081" t="b">
        <f t="shared" si="173"/>
        <v>0</v>
      </c>
      <c r="F3081" t="b">
        <f t="shared" si="174"/>
        <v>0</v>
      </c>
      <c r="G3081" t="b">
        <f>IF('Input and Summary Results'!$J$4="yes",IF(C3081=FALSE,FALSE,IF('Data Transformation'!E3081&lt;$R$10,E3081,$R$10)),IF(C3081=FALSE,FALSE,IF(C3081&lt;$R$10,C3081,$R$10)))</f>
        <v>0</v>
      </c>
      <c r="H3081" t="b">
        <f>IF('Input and Summary Results'!$J$4="yes",'Data Transformation'!F3081,'Data Transformation'!D3081)</f>
        <v>0</v>
      </c>
      <c r="I3081" t="str">
        <f t="shared" si="175"/>
        <v/>
      </c>
    </row>
    <row r="3082" spans="2:9" x14ac:dyDescent="0.55000000000000004">
      <c r="B3082" t="b">
        <f>IF('Input and Summary Results'!D2664=0,FALSE,'Input and Summary Results'!$B2664)</f>
        <v>0</v>
      </c>
      <c r="C3082" t="b">
        <f>IF(OR(B3082=0,'Input and Summary Results'!D2664=0,'Input and Summary Results'!D2664=""),FALSE,'Input and Summary Results'!$D2664)</f>
        <v>0</v>
      </c>
      <c r="D3082" t="b">
        <f>IF(OR(B3082=0,'Input and Summary Results'!E2664=0),FALSE,'Input and Summary Results'!$E2664)</f>
        <v>0</v>
      </c>
      <c r="E3082" t="b">
        <f t="shared" si="173"/>
        <v>0</v>
      </c>
      <c r="F3082" t="b">
        <f t="shared" si="174"/>
        <v>0</v>
      </c>
      <c r="G3082" t="b">
        <f>IF('Input and Summary Results'!$J$4="yes",IF(C3082=FALSE,FALSE,IF('Data Transformation'!E3082&lt;$R$10,E3082,$R$10)),IF(C3082=FALSE,FALSE,IF(C3082&lt;$R$10,C3082,$R$10)))</f>
        <v>0</v>
      </c>
      <c r="H3082" t="b">
        <f>IF('Input and Summary Results'!$J$4="yes",'Data Transformation'!F3082,'Data Transformation'!D3082)</f>
        <v>0</v>
      </c>
      <c r="I3082" t="str">
        <f t="shared" si="175"/>
        <v/>
      </c>
    </row>
    <row r="3083" spans="2:9" x14ac:dyDescent="0.55000000000000004">
      <c r="B3083" t="b">
        <f>IF('Input and Summary Results'!D2665=0,FALSE,'Input and Summary Results'!$B2665)</f>
        <v>0</v>
      </c>
      <c r="C3083" t="b">
        <f>IF(OR(B3083=0,'Input and Summary Results'!D2665=0,'Input and Summary Results'!D2665=""),FALSE,'Input and Summary Results'!$D2665)</f>
        <v>0</v>
      </c>
      <c r="D3083" t="b">
        <f>IF(OR(B3083=0,'Input and Summary Results'!E2665=0),FALSE,'Input and Summary Results'!$E2665)</f>
        <v>0</v>
      </c>
      <c r="E3083" t="b">
        <f t="shared" si="173"/>
        <v>0</v>
      </c>
      <c r="F3083" t="b">
        <f t="shared" si="174"/>
        <v>0</v>
      </c>
      <c r="G3083" t="b">
        <f>IF('Input and Summary Results'!$J$4="yes",IF(C3083=FALSE,FALSE,IF('Data Transformation'!E3083&lt;$R$10,E3083,$R$10)),IF(C3083=FALSE,FALSE,IF(C3083&lt;$R$10,C3083,$R$10)))</f>
        <v>0</v>
      </c>
      <c r="H3083" t="b">
        <f>IF('Input and Summary Results'!$J$4="yes",'Data Transformation'!F3083,'Data Transformation'!D3083)</f>
        <v>0</v>
      </c>
      <c r="I3083" t="str">
        <f t="shared" si="175"/>
        <v/>
      </c>
    </row>
    <row r="3084" spans="2:9" x14ac:dyDescent="0.55000000000000004">
      <c r="B3084" t="b">
        <f>IF('Input and Summary Results'!D2666=0,FALSE,'Input and Summary Results'!$B2666)</f>
        <v>0</v>
      </c>
      <c r="C3084" t="b">
        <f>IF(OR(B3084=0,'Input and Summary Results'!D2666=0,'Input and Summary Results'!D2666=""),FALSE,'Input and Summary Results'!$D2666)</f>
        <v>0</v>
      </c>
      <c r="D3084" t="b">
        <f>IF(OR(B3084=0,'Input and Summary Results'!E2666=0),FALSE,'Input and Summary Results'!$E2666)</f>
        <v>0</v>
      </c>
      <c r="E3084" t="b">
        <f t="shared" si="173"/>
        <v>0</v>
      </c>
      <c r="F3084" t="b">
        <f t="shared" si="174"/>
        <v>0</v>
      </c>
      <c r="G3084" t="b">
        <f>IF('Input and Summary Results'!$J$4="yes",IF(C3084=FALSE,FALSE,IF('Data Transformation'!E3084&lt;$R$10,E3084,$R$10)),IF(C3084=FALSE,FALSE,IF(C3084&lt;$R$10,C3084,$R$10)))</f>
        <v>0</v>
      </c>
      <c r="H3084" t="b">
        <f>IF('Input and Summary Results'!$J$4="yes",'Data Transformation'!F3084,'Data Transformation'!D3084)</f>
        <v>0</v>
      </c>
      <c r="I3084" t="str">
        <f t="shared" si="175"/>
        <v/>
      </c>
    </row>
    <row r="3085" spans="2:9" x14ac:dyDescent="0.55000000000000004">
      <c r="B3085" t="b">
        <f>IF('Input and Summary Results'!D2667=0,FALSE,'Input and Summary Results'!$B2667)</f>
        <v>0</v>
      </c>
      <c r="C3085" t="b">
        <f>IF(OR(B3085=0,'Input and Summary Results'!D2667=0,'Input and Summary Results'!D2667=""),FALSE,'Input and Summary Results'!$D2667)</f>
        <v>0</v>
      </c>
      <c r="D3085" t="b">
        <f>IF(OR(B3085=0,'Input and Summary Results'!E2667=0),FALSE,'Input and Summary Results'!$E2667)</f>
        <v>0</v>
      </c>
      <c r="E3085" t="b">
        <f t="shared" si="173"/>
        <v>0</v>
      </c>
      <c r="F3085" t="b">
        <f t="shared" si="174"/>
        <v>0</v>
      </c>
      <c r="G3085" t="b">
        <f>IF('Input and Summary Results'!$J$4="yes",IF(C3085=FALSE,FALSE,IF('Data Transformation'!E3085&lt;$R$10,E3085,$R$10)),IF(C3085=FALSE,FALSE,IF(C3085&lt;$R$10,C3085,$R$10)))</f>
        <v>0</v>
      </c>
      <c r="H3085" t="b">
        <f>IF('Input and Summary Results'!$J$4="yes",'Data Transformation'!F3085,'Data Transformation'!D3085)</f>
        <v>0</v>
      </c>
      <c r="I3085" t="str">
        <f t="shared" si="175"/>
        <v/>
      </c>
    </row>
    <row r="3086" spans="2:9" x14ac:dyDescent="0.55000000000000004">
      <c r="B3086" t="b">
        <f>IF('Input and Summary Results'!D2668=0,FALSE,'Input and Summary Results'!$B2668)</f>
        <v>0</v>
      </c>
      <c r="C3086" t="b">
        <f>IF(OR(B3086=0,'Input and Summary Results'!D2668=0,'Input and Summary Results'!D2668=""),FALSE,'Input and Summary Results'!$D2668)</f>
        <v>0</v>
      </c>
      <c r="D3086" t="b">
        <f>IF(OR(B3086=0,'Input and Summary Results'!E2668=0),FALSE,'Input and Summary Results'!$E2668)</f>
        <v>0</v>
      </c>
      <c r="E3086" t="b">
        <f t="shared" si="173"/>
        <v>0</v>
      </c>
      <c r="F3086" t="b">
        <f t="shared" si="174"/>
        <v>0</v>
      </c>
      <c r="G3086" t="b">
        <f>IF('Input and Summary Results'!$J$4="yes",IF(C3086=FALSE,FALSE,IF('Data Transformation'!E3086&lt;$R$10,E3086,$R$10)),IF(C3086=FALSE,FALSE,IF(C3086&lt;$R$10,C3086,$R$10)))</f>
        <v>0</v>
      </c>
      <c r="H3086" t="b">
        <f>IF('Input and Summary Results'!$J$4="yes",'Data Transformation'!F3086,'Data Transformation'!D3086)</f>
        <v>0</v>
      </c>
      <c r="I3086" t="str">
        <f t="shared" si="175"/>
        <v/>
      </c>
    </row>
    <row r="3087" spans="2:9" x14ac:dyDescent="0.55000000000000004">
      <c r="B3087" t="b">
        <f>IF('Input and Summary Results'!D2669=0,FALSE,'Input and Summary Results'!$B2669)</f>
        <v>0</v>
      </c>
      <c r="C3087" t="b">
        <f>IF(OR(B3087=0,'Input and Summary Results'!D2669=0,'Input and Summary Results'!D2669=""),FALSE,'Input and Summary Results'!$D2669)</f>
        <v>0</v>
      </c>
      <c r="D3087" t="b">
        <f>IF(OR(B3087=0,'Input and Summary Results'!E2669=0),FALSE,'Input and Summary Results'!$E2669)</f>
        <v>0</v>
      </c>
      <c r="E3087" t="b">
        <f t="shared" si="173"/>
        <v>0</v>
      </c>
      <c r="F3087" t="b">
        <f t="shared" si="174"/>
        <v>0</v>
      </c>
      <c r="G3087" t="b">
        <f>IF('Input and Summary Results'!$J$4="yes",IF(C3087=FALSE,FALSE,IF('Data Transformation'!E3087&lt;$R$10,E3087,$R$10)),IF(C3087=FALSE,FALSE,IF(C3087&lt;$R$10,C3087,$R$10)))</f>
        <v>0</v>
      </c>
      <c r="H3087" t="b">
        <f>IF('Input and Summary Results'!$J$4="yes",'Data Transformation'!F3087,'Data Transformation'!D3087)</f>
        <v>0</v>
      </c>
      <c r="I3087" t="str">
        <f t="shared" si="175"/>
        <v/>
      </c>
    </row>
    <row r="3088" spans="2:9" x14ac:dyDescent="0.55000000000000004">
      <c r="B3088" t="b">
        <f>IF('Input and Summary Results'!D2670=0,FALSE,'Input and Summary Results'!$B2670)</f>
        <v>0</v>
      </c>
      <c r="C3088" t="b">
        <f>IF(OR(B3088=0,'Input and Summary Results'!D2670=0,'Input and Summary Results'!D2670=""),FALSE,'Input and Summary Results'!$D2670)</f>
        <v>0</v>
      </c>
      <c r="D3088" t="b">
        <f>IF(OR(B3088=0,'Input and Summary Results'!E2670=0),FALSE,'Input and Summary Results'!$E2670)</f>
        <v>0</v>
      </c>
      <c r="E3088" t="b">
        <f t="shared" si="173"/>
        <v>0</v>
      </c>
      <c r="F3088" t="b">
        <f t="shared" si="174"/>
        <v>0</v>
      </c>
      <c r="G3088" t="b">
        <f>IF('Input and Summary Results'!$J$4="yes",IF(C3088=FALSE,FALSE,IF('Data Transformation'!E3088&lt;$R$10,E3088,$R$10)),IF(C3088=FALSE,FALSE,IF(C3088&lt;$R$10,C3088,$R$10)))</f>
        <v>0</v>
      </c>
      <c r="H3088" t="b">
        <f>IF('Input and Summary Results'!$J$4="yes",'Data Transformation'!F3088,'Data Transformation'!D3088)</f>
        <v>0</v>
      </c>
      <c r="I3088" t="str">
        <f t="shared" si="175"/>
        <v/>
      </c>
    </row>
    <row r="3089" spans="2:9" x14ac:dyDescent="0.55000000000000004">
      <c r="B3089" t="b">
        <f>IF('Input and Summary Results'!D2671=0,FALSE,'Input and Summary Results'!$B2671)</f>
        <v>0</v>
      </c>
      <c r="C3089" t="b">
        <f>IF(OR(B3089=0,'Input and Summary Results'!D2671=0,'Input and Summary Results'!D2671=""),FALSE,'Input and Summary Results'!$D2671)</f>
        <v>0</v>
      </c>
      <c r="D3089" t="b">
        <f>IF(OR(B3089=0,'Input and Summary Results'!E2671=0),FALSE,'Input and Summary Results'!$E2671)</f>
        <v>0</v>
      </c>
      <c r="E3089" t="b">
        <f t="shared" si="173"/>
        <v>0</v>
      </c>
      <c r="F3089" t="b">
        <f t="shared" si="174"/>
        <v>0</v>
      </c>
      <c r="G3089" t="b">
        <f>IF('Input and Summary Results'!$J$4="yes",IF(C3089=FALSE,FALSE,IF('Data Transformation'!E3089&lt;$R$10,E3089,$R$10)),IF(C3089=FALSE,FALSE,IF(C3089&lt;$R$10,C3089,$R$10)))</f>
        <v>0</v>
      </c>
      <c r="H3089" t="b">
        <f>IF('Input and Summary Results'!$J$4="yes",'Data Transformation'!F3089,'Data Transformation'!D3089)</f>
        <v>0</v>
      </c>
      <c r="I3089" t="str">
        <f t="shared" si="175"/>
        <v/>
      </c>
    </row>
    <row r="3090" spans="2:9" x14ac:dyDescent="0.55000000000000004">
      <c r="B3090" t="b">
        <f>IF('Input and Summary Results'!D2672=0,FALSE,'Input and Summary Results'!$B2672)</f>
        <v>0</v>
      </c>
      <c r="C3090" t="b">
        <f>IF(OR(B3090=0,'Input and Summary Results'!D2672=0,'Input and Summary Results'!D2672=""),FALSE,'Input and Summary Results'!$D2672)</f>
        <v>0</v>
      </c>
      <c r="D3090" t="b">
        <f>IF(OR(B3090=0,'Input and Summary Results'!E2672=0),FALSE,'Input and Summary Results'!$E2672)</f>
        <v>0</v>
      </c>
      <c r="E3090" t="b">
        <f t="shared" si="173"/>
        <v>0</v>
      </c>
      <c r="F3090" t="b">
        <f t="shared" si="174"/>
        <v>0</v>
      </c>
      <c r="G3090" t="b">
        <f>IF('Input and Summary Results'!$J$4="yes",IF(C3090=FALSE,FALSE,IF('Data Transformation'!E3090&lt;$R$10,E3090,$R$10)),IF(C3090=FALSE,FALSE,IF(C3090&lt;$R$10,C3090,$R$10)))</f>
        <v>0</v>
      </c>
      <c r="H3090" t="b">
        <f>IF('Input and Summary Results'!$J$4="yes",'Data Transformation'!F3090,'Data Transformation'!D3090)</f>
        <v>0</v>
      </c>
      <c r="I3090" t="str">
        <f t="shared" si="175"/>
        <v/>
      </c>
    </row>
    <row r="3091" spans="2:9" x14ac:dyDescent="0.55000000000000004">
      <c r="B3091" t="b">
        <f>IF('Input and Summary Results'!D2673=0,FALSE,'Input and Summary Results'!$B2673)</f>
        <v>0</v>
      </c>
      <c r="C3091" t="b">
        <f>IF(OR(B3091=0,'Input and Summary Results'!D2673=0,'Input and Summary Results'!D2673=""),FALSE,'Input and Summary Results'!$D2673)</f>
        <v>0</v>
      </c>
      <c r="D3091" t="b">
        <f>IF(OR(B3091=0,'Input and Summary Results'!E2673=0),FALSE,'Input and Summary Results'!$E2673)</f>
        <v>0</v>
      </c>
      <c r="E3091" t="b">
        <f t="shared" si="173"/>
        <v>0</v>
      </c>
      <c r="F3091" t="b">
        <f t="shared" si="174"/>
        <v>0</v>
      </c>
      <c r="G3091" t="b">
        <f>IF('Input and Summary Results'!$J$4="yes",IF(C3091=FALSE,FALSE,IF('Data Transformation'!E3091&lt;$R$10,E3091,$R$10)),IF(C3091=FALSE,FALSE,IF(C3091&lt;$R$10,C3091,$R$10)))</f>
        <v>0</v>
      </c>
      <c r="H3091" t="b">
        <f>IF('Input and Summary Results'!$J$4="yes",'Data Transformation'!F3091,'Data Transformation'!D3091)</f>
        <v>0</v>
      </c>
      <c r="I3091" t="str">
        <f t="shared" si="175"/>
        <v/>
      </c>
    </row>
    <row r="3092" spans="2:9" x14ac:dyDescent="0.55000000000000004">
      <c r="B3092" t="b">
        <f>IF('Input and Summary Results'!D2674=0,FALSE,'Input and Summary Results'!$B2674)</f>
        <v>0</v>
      </c>
      <c r="C3092" t="b">
        <f>IF(OR(B3092=0,'Input and Summary Results'!D2674=0,'Input and Summary Results'!D2674=""),FALSE,'Input and Summary Results'!$D2674)</f>
        <v>0</v>
      </c>
      <c r="D3092" t="b">
        <f>IF(OR(B3092=0,'Input and Summary Results'!E2674=0),FALSE,'Input and Summary Results'!$E2674)</f>
        <v>0</v>
      </c>
      <c r="E3092" t="b">
        <f t="shared" si="173"/>
        <v>0</v>
      </c>
      <c r="F3092" t="b">
        <f t="shared" si="174"/>
        <v>0</v>
      </c>
      <c r="G3092" t="b">
        <f>IF('Input and Summary Results'!$J$4="yes",IF(C3092=FALSE,FALSE,IF('Data Transformation'!E3092&lt;$R$10,E3092,$R$10)),IF(C3092=FALSE,FALSE,IF(C3092&lt;$R$10,C3092,$R$10)))</f>
        <v>0</v>
      </c>
      <c r="H3092" t="b">
        <f>IF('Input and Summary Results'!$J$4="yes",'Data Transformation'!F3092,'Data Transformation'!D3092)</f>
        <v>0</v>
      </c>
      <c r="I3092" t="str">
        <f t="shared" si="175"/>
        <v/>
      </c>
    </row>
    <row r="3093" spans="2:9" x14ac:dyDescent="0.55000000000000004">
      <c r="B3093" t="b">
        <f>IF('Input and Summary Results'!D2675=0,FALSE,'Input and Summary Results'!$B2675)</f>
        <v>0</v>
      </c>
      <c r="C3093" t="b">
        <f>IF(OR(B3093=0,'Input and Summary Results'!D2675=0,'Input and Summary Results'!D2675=""),FALSE,'Input and Summary Results'!$D2675)</f>
        <v>0</v>
      </c>
      <c r="D3093" t="b">
        <f>IF(OR(B3093=0,'Input and Summary Results'!E2675=0),FALSE,'Input and Summary Results'!$E2675)</f>
        <v>0</v>
      </c>
      <c r="E3093" t="b">
        <f t="shared" si="173"/>
        <v>0</v>
      </c>
      <c r="F3093" t="b">
        <f t="shared" si="174"/>
        <v>0</v>
      </c>
      <c r="G3093" t="b">
        <f>IF('Input and Summary Results'!$J$4="yes",IF(C3093=FALSE,FALSE,IF('Data Transformation'!E3093&lt;$R$10,E3093,$R$10)),IF(C3093=FALSE,FALSE,IF(C3093&lt;$R$10,C3093,$R$10)))</f>
        <v>0</v>
      </c>
      <c r="H3093" t="b">
        <f>IF('Input and Summary Results'!$J$4="yes",'Data Transformation'!F3093,'Data Transformation'!D3093)</f>
        <v>0</v>
      </c>
      <c r="I3093" t="str">
        <f t="shared" si="175"/>
        <v/>
      </c>
    </row>
    <row r="3094" spans="2:9" x14ac:dyDescent="0.55000000000000004">
      <c r="B3094" t="b">
        <f>IF('Input and Summary Results'!D2676=0,FALSE,'Input and Summary Results'!$B2676)</f>
        <v>0</v>
      </c>
      <c r="C3094" t="b">
        <f>IF(OR(B3094=0,'Input and Summary Results'!D2676=0,'Input and Summary Results'!D2676=""),FALSE,'Input and Summary Results'!$D2676)</f>
        <v>0</v>
      </c>
      <c r="D3094" t="b">
        <f>IF(OR(B3094=0,'Input and Summary Results'!E2676=0),FALSE,'Input and Summary Results'!$E2676)</f>
        <v>0</v>
      </c>
      <c r="E3094" t="b">
        <f t="shared" si="173"/>
        <v>0</v>
      </c>
      <c r="F3094" t="b">
        <f t="shared" si="174"/>
        <v>0</v>
      </c>
      <c r="G3094" t="b">
        <f>IF('Input and Summary Results'!$J$4="yes",IF(C3094=FALSE,FALSE,IF('Data Transformation'!E3094&lt;$R$10,E3094,$R$10)),IF(C3094=FALSE,FALSE,IF(C3094&lt;$R$10,C3094,$R$10)))</f>
        <v>0</v>
      </c>
      <c r="H3094" t="b">
        <f>IF('Input and Summary Results'!$J$4="yes",'Data Transformation'!F3094,'Data Transformation'!D3094)</f>
        <v>0</v>
      </c>
      <c r="I3094" t="str">
        <f t="shared" si="175"/>
        <v/>
      </c>
    </row>
    <row r="3095" spans="2:9" x14ac:dyDescent="0.55000000000000004">
      <c r="B3095" t="b">
        <f>IF('Input and Summary Results'!D2677=0,FALSE,'Input and Summary Results'!$B2677)</f>
        <v>0</v>
      </c>
      <c r="C3095" t="b">
        <f>IF(OR(B3095=0,'Input and Summary Results'!D2677=0,'Input and Summary Results'!D2677=""),FALSE,'Input and Summary Results'!$D2677)</f>
        <v>0</v>
      </c>
      <c r="D3095" t="b">
        <f>IF(OR(B3095=0,'Input and Summary Results'!E2677=0),FALSE,'Input and Summary Results'!$E2677)</f>
        <v>0</v>
      </c>
      <c r="E3095" t="b">
        <f t="shared" si="173"/>
        <v>0</v>
      </c>
      <c r="F3095" t="b">
        <f t="shared" si="174"/>
        <v>0</v>
      </c>
      <c r="G3095" t="b">
        <f>IF('Input and Summary Results'!$J$4="yes",IF(C3095=FALSE,FALSE,IF('Data Transformation'!E3095&lt;$R$10,E3095,$R$10)),IF(C3095=FALSE,FALSE,IF(C3095&lt;$R$10,C3095,$R$10)))</f>
        <v>0</v>
      </c>
      <c r="H3095" t="b">
        <f>IF('Input and Summary Results'!$J$4="yes",'Data Transformation'!F3095,'Data Transformation'!D3095)</f>
        <v>0</v>
      </c>
      <c r="I3095" t="str">
        <f t="shared" si="175"/>
        <v/>
      </c>
    </row>
    <row r="3096" spans="2:9" x14ac:dyDescent="0.55000000000000004">
      <c r="B3096" t="b">
        <f>IF('Input and Summary Results'!D2678=0,FALSE,'Input and Summary Results'!$B2678)</f>
        <v>0</v>
      </c>
      <c r="C3096" t="b">
        <f>IF(OR(B3096=0,'Input and Summary Results'!D2678=0,'Input and Summary Results'!D2678=""),FALSE,'Input and Summary Results'!$D2678)</f>
        <v>0</v>
      </c>
      <c r="D3096" t="b">
        <f>IF(OR(B3096=0,'Input and Summary Results'!E2678=0),FALSE,'Input and Summary Results'!$E2678)</f>
        <v>0</v>
      </c>
      <c r="E3096" t="b">
        <f t="shared" si="173"/>
        <v>0</v>
      </c>
      <c r="F3096" t="b">
        <f t="shared" si="174"/>
        <v>0</v>
      </c>
      <c r="G3096" t="b">
        <f>IF('Input and Summary Results'!$J$4="yes",IF(C3096=FALSE,FALSE,IF('Data Transformation'!E3096&lt;$R$10,E3096,$R$10)),IF(C3096=FALSE,FALSE,IF(C3096&lt;$R$10,C3096,$R$10)))</f>
        <v>0</v>
      </c>
      <c r="H3096" t="b">
        <f>IF('Input and Summary Results'!$J$4="yes",'Data Transformation'!F3096,'Data Transformation'!D3096)</f>
        <v>0</v>
      </c>
      <c r="I3096" t="str">
        <f t="shared" si="175"/>
        <v/>
      </c>
    </row>
    <row r="3097" spans="2:9" x14ac:dyDescent="0.55000000000000004">
      <c r="B3097" t="b">
        <f>IF('Input and Summary Results'!D2679=0,FALSE,'Input and Summary Results'!$B2679)</f>
        <v>0</v>
      </c>
      <c r="C3097" t="b">
        <f>IF(OR(B3097=0,'Input and Summary Results'!D2679=0,'Input and Summary Results'!D2679=""),FALSE,'Input and Summary Results'!$D2679)</f>
        <v>0</v>
      </c>
      <c r="D3097" t="b">
        <f>IF(OR(B3097=0,'Input and Summary Results'!E2679=0),FALSE,'Input and Summary Results'!$E2679)</f>
        <v>0</v>
      </c>
      <c r="E3097" t="b">
        <f t="shared" si="173"/>
        <v>0</v>
      </c>
      <c r="F3097" t="b">
        <f t="shared" si="174"/>
        <v>0</v>
      </c>
      <c r="G3097" t="b">
        <f>IF('Input and Summary Results'!$J$4="yes",IF(C3097=FALSE,FALSE,IF('Data Transformation'!E3097&lt;$R$10,E3097,$R$10)),IF(C3097=FALSE,FALSE,IF(C3097&lt;$R$10,C3097,$R$10)))</f>
        <v>0</v>
      </c>
      <c r="H3097" t="b">
        <f>IF('Input and Summary Results'!$J$4="yes",'Data Transformation'!F3097,'Data Transformation'!D3097)</f>
        <v>0</v>
      </c>
      <c r="I3097" t="str">
        <f t="shared" si="175"/>
        <v/>
      </c>
    </row>
    <row r="3098" spans="2:9" x14ac:dyDescent="0.55000000000000004">
      <c r="B3098" t="b">
        <f>IF('Input and Summary Results'!D2680=0,FALSE,'Input and Summary Results'!$B2680)</f>
        <v>0</v>
      </c>
      <c r="C3098" t="b">
        <f>IF(OR(B3098=0,'Input and Summary Results'!D2680=0,'Input and Summary Results'!D2680=""),FALSE,'Input and Summary Results'!$D2680)</f>
        <v>0</v>
      </c>
      <c r="D3098" t="b">
        <f>IF(OR(B3098=0,'Input and Summary Results'!E2680=0),FALSE,'Input and Summary Results'!$E2680)</f>
        <v>0</v>
      </c>
      <c r="E3098" t="b">
        <f t="shared" si="173"/>
        <v>0</v>
      </c>
      <c r="F3098" t="b">
        <f t="shared" si="174"/>
        <v>0</v>
      </c>
      <c r="G3098" t="b">
        <f>IF('Input and Summary Results'!$J$4="yes",IF(C3098=FALSE,FALSE,IF('Data Transformation'!E3098&lt;$R$10,E3098,$R$10)),IF(C3098=FALSE,FALSE,IF(C3098&lt;$R$10,C3098,$R$10)))</f>
        <v>0</v>
      </c>
      <c r="H3098" t="b">
        <f>IF('Input and Summary Results'!$J$4="yes",'Data Transformation'!F3098,'Data Transformation'!D3098)</f>
        <v>0</v>
      </c>
      <c r="I3098" t="str">
        <f t="shared" si="175"/>
        <v/>
      </c>
    </row>
    <row r="3099" spans="2:9" x14ac:dyDescent="0.55000000000000004">
      <c r="B3099" t="b">
        <f>IF('Input and Summary Results'!D2681=0,FALSE,'Input and Summary Results'!$B2681)</f>
        <v>0</v>
      </c>
      <c r="C3099" t="b">
        <f>IF(OR(B3099=0,'Input and Summary Results'!D2681=0,'Input and Summary Results'!D2681=""),FALSE,'Input and Summary Results'!$D2681)</f>
        <v>0</v>
      </c>
      <c r="D3099" t="b">
        <f>IF(OR(B3099=0,'Input and Summary Results'!E2681=0),FALSE,'Input and Summary Results'!$E2681)</f>
        <v>0</v>
      </c>
      <c r="E3099" t="b">
        <f t="shared" si="173"/>
        <v>0</v>
      </c>
      <c r="F3099" t="b">
        <f t="shared" si="174"/>
        <v>0</v>
      </c>
      <c r="G3099" t="b">
        <f>IF('Input and Summary Results'!$J$4="yes",IF(C3099=FALSE,FALSE,IF('Data Transformation'!E3099&lt;$R$10,E3099,$R$10)),IF(C3099=FALSE,FALSE,IF(C3099&lt;$R$10,C3099,$R$10)))</f>
        <v>0</v>
      </c>
      <c r="H3099" t="b">
        <f>IF('Input and Summary Results'!$J$4="yes",'Data Transformation'!F3099,'Data Transformation'!D3099)</f>
        <v>0</v>
      </c>
      <c r="I3099" t="str">
        <f t="shared" si="175"/>
        <v/>
      </c>
    </row>
    <row r="3100" spans="2:9" x14ac:dyDescent="0.55000000000000004">
      <c r="B3100" t="b">
        <f>IF('Input and Summary Results'!D2682=0,FALSE,'Input and Summary Results'!$B2682)</f>
        <v>0</v>
      </c>
      <c r="C3100" t="b">
        <f>IF(OR(B3100=0,'Input and Summary Results'!D2682=0,'Input and Summary Results'!D2682=""),FALSE,'Input and Summary Results'!$D2682)</f>
        <v>0</v>
      </c>
      <c r="D3100" t="b">
        <f>IF(OR(B3100=0,'Input and Summary Results'!E2682=0),FALSE,'Input and Summary Results'!$E2682)</f>
        <v>0</v>
      </c>
      <c r="E3100" t="b">
        <f t="shared" si="173"/>
        <v>0</v>
      </c>
      <c r="F3100" t="b">
        <f t="shared" si="174"/>
        <v>0</v>
      </c>
      <c r="G3100" t="b">
        <f>IF('Input and Summary Results'!$J$4="yes",IF(C3100=FALSE,FALSE,IF('Data Transformation'!E3100&lt;$R$10,E3100,$R$10)),IF(C3100=FALSE,FALSE,IF(C3100&lt;$R$10,C3100,$R$10)))</f>
        <v>0</v>
      </c>
      <c r="H3100" t="b">
        <f>IF('Input and Summary Results'!$J$4="yes",'Data Transformation'!F3100,'Data Transformation'!D3100)</f>
        <v>0</v>
      </c>
      <c r="I3100" t="str">
        <f t="shared" si="175"/>
        <v/>
      </c>
    </row>
    <row r="3101" spans="2:9" x14ac:dyDescent="0.55000000000000004">
      <c r="B3101" t="b">
        <f>IF('Input and Summary Results'!D2683=0,FALSE,'Input and Summary Results'!$B2683)</f>
        <v>0</v>
      </c>
      <c r="C3101" t="b">
        <f>IF(OR(B3101=0,'Input and Summary Results'!D2683=0,'Input and Summary Results'!D2683=""),FALSE,'Input and Summary Results'!$D2683)</f>
        <v>0</v>
      </c>
      <c r="D3101" t="b">
        <f>IF(OR(B3101=0,'Input and Summary Results'!E2683=0),FALSE,'Input and Summary Results'!$E2683)</f>
        <v>0</v>
      </c>
      <c r="E3101" t="b">
        <f t="shared" si="173"/>
        <v>0</v>
      </c>
      <c r="F3101" t="b">
        <f t="shared" si="174"/>
        <v>0</v>
      </c>
      <c r="G3101" t="b">
        <f>IF('Input and Summary Results'!$J$4="yes",IF(C3101=FALSE,FALSE,IF('Data Transformation'!E3101&lt;$R$10,E3101,$R$10)),IF(C3101=FALSE,FALSE,IF(C3101&lt;$R$10,C3101,$R$10)))</f>
        <v>0</v>
      </c>
      <c r="H3101" t="b">
        <f>IF('Input and Summary Results'!$J$4="yes",'Data Transformation'!F3101,'Data Transformation'!D3101)</f>
        <v>0</v>
      </c>
      <c r="I3101" t="str">
        <f t="shared" si="175"/>
        <v/>
      </c>
    </row>
    <row r="3102" spans="2:9" x14ac:dyDescent="0.55000000000000004">
      <c r="B3102" t="b">
        <f>IF('Input and Summary Results'!D2684=0,FALSE,'Input and Summary Results'!$B2684)</f>
        <v>0</v>
      </c>
      <c r="C3102" t="b">
        <f>IF(OR(B3102=0,'Input and Summary Results'!D2684=0,'Input and Summary Results'!D2684=""),FALSE,'Input and Summary Results'!$D2684)</f>
        <v>0</v>
      </c>
      <c r="D3102" t="b">
        <f>IF(OR(B3102=0,'Input and Summary Results'!E2684=0),FALSE,'Input and Summary Results'!$E2684)</f>
        <v>0</v>
      </c>
      <c r="E3102" t="b">
        <f t="shared" si="173"/>
        <v>0</v>
      </c>
      <c r="F3102" t="b">
        <f t="shared" si="174"/>
        <v>0</v>
      </c>
      <c r="G3102" t="b">
        <f>IF('Input and Summary Results'!$J$4="yes",IF(C3102=FALSE,FALSE,IF('Data Transformation'!E3102&lt;$R$10,E3102,$R$10)),IF(C3102=FALSE,FALSE,IF(C3102&lt;$R$10,C3102,$R$10)))</f>
        <v>0</v>
      </c>
      <c r="H3102" t="b">
        <f>IF('Input and Summary Results'!$J$4="yes",'Data Transformation'!F3102,'Data Transformation'!D3102)</f>
        <v>0</v>
      </c>
      <c r="I3102" t="str">
        <f t="shared" si="175"/>
        <v/>
      </c>
    </row>
    <row r="3103" spans="2:9" x14ac:dyDescent="0.55000000000000004">
      <c r="B3103" t="b">
        <f>IF('Input and Summary Results'!D2685=0,FALSE,'Input and Summary Results'!$B2685)</f>
        <v>0</v>
      </c>
      <c r="C3103" t="b">
        <f>IF(OR(B3103=0,'Input and Summary Results'!D2685=0,'Input and Summary Results'!D2685=""),FALSE,'Input and Summary Results'!$D2685)</f>
        <v>0</v>
      </c>
      <c r="D3103" t="b">
        <f>IF(OR(B3103=0,'Input and Summary Results'!E2685=0),FALSE,'Input and Summary Results'!$E2685)</f>
        <v>0</v>
      </c>
      <c r="E3103" t="b">
        <f t="shared" si="173"/>
        <v>0</v>
      </c>
      <c r="F3103" t="b">
        <f t="shared" si="174"/>
        <v>0</v>
      </c>
      <c r="G3103" t="b">
        <f>IF('Input and Summary Results'!$J$4="yes",IF(C3103=FALSE,FALSE,IF('Data Transformation'!E3103&lt;$R$10,E3103,$R$10)),IF(C3103=FALSE,FALSE,IF(C3103&lt;$R$10,C3103,$R$10)))</f>
        <v>0</v>
      </c>
      <c r="H3103" t="b">
        <f>IF('Input and Summary Results'!$J$4="yes",'Data Transformation'!F3103,'Data Transformation'!D3103)</f>
        <v>0</v>
      </c>
      <c r="I3103" t="str">
        <f t="shared" si="175"/>
        <v/>
      </c>
    </row>
    <row r="3104" spans="2:9" x14ac:dyDescent="0.55000000000000004">
      <c r="B3104" t="b">
        <f>IF('Input and Summary Results'!D2686=0,FALSE,'Input and Summary Results'!$B2686)</f>
        <v>0</v>
      </c>
      <c r="C3104" t="b">
        <f>IF(OR(B3104=0,'Input and Summary Results'!D2686=0,'Input and Summary Results'!D2686=""),FALSE,'Input and Summary Results'!$D2686)</f>
        <v>0</v>
      </c>
      <c r="D3104" t="b">
        <f>IF(OR(B3104=0,'Input and Summary Results'!E2686=0),FALSE,'Input and Summary Results'!$E2686)</f>
        <v>0</v>
      </c>
      <c r="E3104" t="b">
        <f t="shared" si="173"/>
        <v>0</v>
      </c>
      <c r="F3104" t="b">
        <f t="shared" si="174"/>
        <v>0</v>
      </c>
      <c r="G3104" t="b">
        <f>IF('Input and Summary Results'!$J$4="yes",IF(C3104=FALSE,FALSE,IF('Data Transformation'!E3104&lt;$R$10,E3104,$R$10)),IF(C3104=FALSE,FALSE,IF(C3104&lt;$R$10,C3104,$R$10)))</f>
        <v>0</v>
      </c>
      <c r="H3104" t="b">
        <f>IF('Input and Summary Results'!$J$4="yes",'Data Transformation'!F3104,'Data Transformation'!D3104)</f>
        <v>0</v>
      </c>
      <c r="I3104" t="str">
        <f t="shared" si="175"/>
        <v/>
      </c>
    </row>
    <row r="3105" spans="2:9" x14ac:dyDescent="0.55000000000000004">
      <c r="B3105" t="b">
        <f>IF('Input and Summary Results'!D2687=0,FALSE,'Input and Summary Results'!$B2687)</f>
        <v>0</v>
      </c>
      <c r="C3105" t="b">
        <f>IF(OR(B3105=0,'Input and Summary Results'!D2687=0,'Input and Summary Results'!D2687=""),FALSE,'Input and Summary Results'!$D2687)</f>
        <v>0</v>
      </c>
      <c r="D3105" t="b">
        <f>IF(OR(B3105=0,'Input and Summary Results'!E2687=0),FALSE,'Input and Summary Results'!$E2687)</f>
        <v>0</v>
      </c>
      <c r="E3105" t="b">
        <f t="shared" si="173"/>
        <v>0</v>
      </c>
      <c r="F3105" t="b">
        <f t="shared" si="174"/>
        <v>0</v>
      </c>
      <c r="G3105" t="b">
        <f>IF('Input and Summary Results'!$J$4="yes",IF(C3105=FALSE,FALSE,IF('Data Transformation'!E3105&lt;$R$10,E3105,$R$10)),IF(C3105=FALSE,FALSE,IF(C3105&lt;$R$10,C3105,$R$10)))</f>
        <v>0</v>
      </c>
      <c r="H3105" t="b">
        <f>IF('Input and Summary Results'!$J$4="yes",'Data Transformation'!F3105,'Data Transformation'!D3105)</f>
        <v>0</v>
      </c>
      <c r="I3105" t="str">
        <f t="shared" si="175"/>
        <v/>
      </c>
    </row>
    <row r="3106" spans="2:9" x14ac:dyDescent="0.55000000000000004">
      <c r="B3106" t="b">
        <f>IF('Input and Summary Results'!D2688=0,FALSE,'Input and Summary Results'!$B2688)</f>
        <v>0</v>
      </c>
      <c r="C3106" t="b">
        <f>IF(OR(B3106=0,'Input and Summary Results'!D2688=0,'Input and Summary Results'!D2688=""),FALSE,'Input and Summary Results'!$D2688)</f>
        <v>0</v>
      </c>
      <c r="D3106" t="b">
        <f>IF(OR(B3106=0,'Input and Summary Results'!E2688=0),FALSE,'Input and Summary Results'!$E2688)</f>
        <v>0</v>
      </c>
      <c r="E3106" t="b">
        <f t="shared" si="173"/>
        <v>0</v>
      </c>
      <c r="F3106" t="b">
        <f t="shared" si="174"/>
        <v>0</v>
      </c>
      <c r="G3106" t="b">
        <f>IF('Input and Summary Results'!$J$4="yes",IF(C3106=FALSE,FALSE,IF('Data Transformation'!E3106&lt;$R$10,E3106,$R$10)),IF(C3106=FALSE,FALSE,IF(C3106&lt;$R$10,C3106,$R$10)))</f>
        <v>0</v>
      </c>
      <c r="H3106" t="b">
        <f>IF('Input and Summary Results'!$J$4="yes",'Data Transformation'!F3106,'Data Transformation'!D3106)</f>
        <v>0</v>
      </c>
      <c r="I3106" t="str">
        <f t="shared" si="175"/>
        <v/>
      </c>
    </row>
    <row r="3107" spans="2:9" x14ac:dyDescent="0.55000000000000004">
      <c r="B3107" t="b">
        <f>IF('Input and Summary Results'!D2689=0,FALSE,'Input and Summary Results'!$B2689)</f>
        <v>0</v>
      </c>
      <c r="C3107" t="b">
        <f>IF(OR(B3107=0,'Input and Summary Results'!D2689=0,'Input and Summary Results'!D2689=""),FALSE,'Input and Summary Results'!$D2689)</f>
        <v>0</v>
      </c>
      <c r="D3107" t="b">
        <f>IF(OR(B3107=0,'Input and Summary Results'!E2689=0),FALSE,'Input and Summary Results'!$E2689)</f>
        <v>0</v>
      </c>
      <c r="E3107" t="b">
        <f t="shared" si="173"/>
        <v>0</v>
      </c>
      <c r="F3107" t="b">
        <f t="shared" si="174"/>
        <v>0</v>
      </c>
      <c r="G3107" t="b">
        <f>IF('Input and Summary Results'!$J$4="yes",IF(C3107=FALSE,FALSE,IF('Data Transformation'!E3107&lt;$R$10,E3107,$R$10)),IF(C3107=FALSE,FALSE,IF(C3107&lt;$R$10,C3107,$R$10)))</f>
        <v>0</v>
      </c>
      <c r="H3107" t="b">
        <f>IF('Input and Summary Results'!$J$4="yes",'Data Transformation'!F3107,'Data Transformation'!D3107)</f>
        <v>0</v>
      </c>
      <c r="I3107" t="str">
        <f t="shared" si="175"/>
        <v/>
      </c>
    </row>
    <row r="3108" spans="2:9" x14ac:dyDescent="0.55000000000000004">
      <c r="B3108" t="b">
        <f>IF('Input and Summary Results'!D2690=0,FALSE,'Input and Summary Results'!$B2690)</f>
        <v>0</v>
      </c>
      <c r="C3108" t="b">
        <f>IF(OR(B3108=0,'Input and Summary Results'!D2690=0,'Input and Summary Results'!D2690=""),FALSE,'Input and Summary Results'!$D2690)</f>
        <v>0</v>
      </c>
      <c r="D3108" t="b">
        <f>IF(OR(B3108=0,'Input and Summary Results'!E2690=0),FALSE,'Input and Summary Results'!$E2690)</f>
        <v>0</v>
      </c>
      <c r="E3108" t="b">
        <f t="shared" si="173"/>
        <v>0</v>
      </c>
      <c r="F3108" t="b">
        <f t="shared" si="174"/>
        <v>0</v>
      </c>
      <c r="G3108" t="b">
        <f>IF('Input and Summary Results'!$J$4="yes",IF(C3108=FALSE,FALSE,IF('Data Transformation'!E3108&lt;$R$10,E3108,$R$10)),IF(C3108=FALSE,FALSE,IF(C3108&lt;$R$10,C3108,$R$10)))</f>
        <v>0</v>
      </c>
      <c r="H3108" t="b">
        <f>IF('Input and Summary Results'!$J$4="yes",'Data Transformation'!F3108,'Data Transformation'!D3108)</f>
        <v>0</v>
      </c>
      <c r="I3108" t="str">
        <f t="shared" si="175"/>
        <v/>
      </c>
    </row>
    <row r="3109" spans="2:9" x14ac:dyDescent="0.55000000000000004">
      <c r="B3109" t="b">
        <f>IF('Input and Summary Results'!D2691=0,FALSE,'Input and Summary Results'!$B2691)</f>
        <v>0</v>
      </c>
      <c r="C3109" t="b">
        <f>IF(OR(B3109=0,'Input and Summary Results'!D2691=0,'Input and Summary Results'!D2691=""),FALSE,'Input and Summary Results'!$D2691)</f>
        <v>0</v>
      </c>
      <c r="D3109" t="b">
        <f>IF(OR(B3109=0,'Input and Summary Results'!E2691=0),FALSE,'Input and Summary Results'!$E2691)</f>
        <v>0</v>
      </c>
      <c r="E3109" t="b">
        <f t="shared" si="173"/>
        <v>0</v>
      </c>
      <c r="F3109" t="b">
        <f t="shared" si="174"/>
        <v>0</v>
      </c>
      <c r="G3109" t="b">
        <f>IF('Input and Summary Results'!$J$4="yes",IF(C3109=FALSE,FALSE,IF('Data Transformation'!E3109&lt;$R$10,E3109,$R$10)),IF(C3109=FALSE,FALSE,IF(C3109&lt;$R$10,C3109,$R$10)))</f>
        <v>0</v>
      </c>
      <c r="H3109" t="b">
        <f>IF('Input and Summary Results'!$J$4="yes",'Data Transformation'!F3109,'Data Transformation'!D3109)</f>
        <v>0</v>
      </c>
      <c r="I3109" t="str">
        <f t="shared" si="175"/>
        <v/>
      </c>
    </row>
    <row r="3110" spans="2:9" x14ac:dyDescent="0.55000000000000004">
      <c r="B3110" t="b">
        <f>IF('Input and Summary Results'!D2692=0,FALSE,'Input and Summary Results'!$B2692)</f>
        <v>0</v>
      </c>
      <c r="C3110" t="b">
        <f>IF(OR(B3110=0,'Input and Summary Results'!D2692=0,'Input and Summary Results'!D2692=""),FALSE,'Input and Summary Results'!$D2692)</f>
        <v>0</v>
      </c>
      <c r="D3110" t="b">
        <f>IF(OR(B3110=0,'Input and Summary Results'!E2692=0),FALSE,'Input and Summary Results'!$E2692)</f>
        <v>0</v>
      </c>
      <c r="E3110" t="b">
        <f t="shared" si="173"/>
        <v>0</v>
      </c>
      <c r="F3110" t="b">
        <f t="shared" si="174"/>
        <v>0</v>
      </c>
      <c r="G3110" t="b">
        <f>IF('Input and Summary Results'!$J$4="yes",IF(C3110=FALSE,FALSE,IF('Data Transformation'!E3110&lt;$R$10,E3110,$R$10)),IF(C3110=FALSE,FALSE,IF(C3110&lt;$R$10,C3110,$R$10)))</f>
        <v>0</v>
      </c>
      <c r="H3110" t="b">
        <f>IF('Input and Summary Results'!$J$4="yes",'Data Transformation'!F3110,'Data Transformation'!D3110)</f>
        <v>0</v>
      </c>
      <c r="I3110" t="str">
        <f t="shared" si="175"/>
        <v/>
      </c>
    </row>
    <row r="3111" spans="2:9" x14ac:dyDescent="0.55000000000000004">
      <c r="B3111" t="b">
        <f>IF('Input and Summary Results'!D2693=0,FALSE,'Input and Summary Results'!$B2693)</f>
        <v>0</v>
      </c>
      <c r="C3111" t="b">
        <f>IF(OR(B3111=0,'Input and Summary Results'!D2693=0,'Input and Summary Results'!D2693=""),FALSE,'Input and Summary Results'!$D2693)</f>
        <v>0</v>
      </c>
      <c r="D3111" t="b">
        <f>IF(OR(B3111=0,'Input and Summary Results'!E2693=0),FALSE,'Input and Summary Results'!$E2693)</f>
        <v>0</v>
      </c>
      <c r="E3111" t="b">
        <f t="shared" si="173"/>
        <v>0</v>
      </c>
      <c r="F3111" t="b">
        <f t="shared" si="174"/>
        <v>0</v>
      </c>
      <c r="G3111" t="b">
        <f>IF('Input and Summary Results'!$J$4="yes",IF(C3111=FALSE,FALSE,IF('Data Transformation'!E3111&lt;$R$10,E3111,$R$10)),IF(C3111=FALSE,FALSE,IF(C3111&lt;$R$10,C3111,$R$10)))</f>
        <v>0</v>
      </c>
      <c r="H3111" t="b">
        <f>IF('Input and Summary Results'!$J$4="yes",'Data Transformation'!F3111,'Data Transformation'!D3111)</f>
        <v>0</v>
      </c>
      <c r="I3111" t="str">
        <f t="shared" si="175"/>
        <v/>
      </c>
    </row>
    <row r="3112" spans="2:9" x14ac:dyDescent="0.55000000000000004">
      <c r="B3112" t="b">
        <f>IF('Input and Summary Results'!D2694=0,FALSE,'Input and Summary Results'!$B2694)</f>
        <v>0</v>
      </c>
      <c r="C3112" t="b">
        <f>IF(OR(B3112=0,'Input and Summary Results'!D2694=0,'Input and Summary Results'!D2694=""),FALSE,'Input and Summary Results'!$D2694)</f>
        <v>0</v>
      </c>
      <c r="D3112" t="b">
        <f>IF(OR(B3112=0,'Input and Summary Results'!E2694=0),FALSE,'Input and Summary Results'!$E2694)</f>
        <v>0</v>
      </c>
      <c r="E3112" t="b">
        <f t="shared" si="173"/>
        <v>0</v>
      </c>
      <c r="F3112" t="b">
        <f t="shared" si="174"/>
        <v>0</v>
      </c>
      <c r="G3112" t="b">
        <f>IF('Input and Summary Results'!$J$4="yes",IF(C3112=FALSE,FALSE,IF('Data Transformation'!E3112&lt;$R$10,E3112,$R$10)),IF(C3112=FALSE,FALSE,IF(C3112&lt;$R$10,C3112,$R$10)))</f>
        <v>0</v>
      </c>
      <c r="H3112" t="b">
        <f>IF('Input and Summary Results'!$J$4="yes",'Data Transformation'!F3112,'Data Transformation'!D3112)</f>
        <v>0</v>
      </c>
      <c r="I3112" t="str">
        <f t="shared" si="175"/>
        <v/>
      </c>
    </row>
    <row r="3113" spans="2:9" x14ac:dyDescent="0.55000000000000004">
      <c r="B3113" t="b">
        <f>IF('Input and Summary Results'!D2695=0,FALSE,'Input and Summary Results'!$B2695)</f>
        <v>0</v>
      </c>
      <c r="C3113" t="b">
        <f>IF(OR(B3113=0,'Input and Summary Results'!D2695=0,'Input and Summary Results'!D2695=""),FALSE,'Input and Summary Results'!$D2695)</f>
        <v>0</v>
      </c>
      <c r="D3113" t="b">
        <f>IF(OR(B3113=0,'Input and Summary Results'!E2695=0),FALSE,'Input and Summary Results'!$E2695)</f>
        <v>0</v>
      </c>
      <c r="E3113" t="b">
        <f t="shared" si="173"/>
        <v>0</v>
      </c>
      <c r="F3113" t="b">
        <f t="shared" si="174"/>
        <v>0</v>
      </c>
      <c r="G3113" t="b">
        <f>IF('Input and Summary Results'!$J$4="yes",IF(C3113=FALSE,FALSE,IF('Data Transformation'!E3113&lt;$R$10,E3113,$R$10)),IF(C3113=FALSE,FALSE,IF(C3113&lt;$R$10,C3113,$R$10)))</f>
        <v>0</v>
      </c>
      <c r="H3113" t="b">
        <f>IF('Input and Summary Results'!$J$4="yes",'Data Transformation'!F3113,'Data Transformation'!D3113)</f>
        <v>0</v>
      </c>
      <c r="I3113" t="str">
        <f t="shared" si="175"/>
        <v/>
      </c>
    </row>
    <row r="3114" spans="2:9" x14ac:dyDescent="0.55000000000000004">
      <c r="B3114" t="b">
        <f>IF('Input and Summary Results'!D2696=0,FALSE,'Input and Summary Results'!$B2696)</f>
        <v>0</v>
      </c>
      <c r="C3114" t="b">
        <f>IF(OR(B3114=0,'Input and Summary Results'!D2696=0,'Input and Summary Results'!D2696=""),FALSE,'Input and Summary Results'!$D2696)</f>
        <v>0</v>
      </c>
      <c r="D3114" t="b">
        <f>IF(OR(B3114=0,'Input and Summary Results'!E2696=0),FALSE,'Input and Summary Results'!$E2696)</f>
        <v>0</v>
      </c>
      <c r="E3114" t="b">
        <f t="shared" ref="E3114:E3177" si="176">IF(C3114=FALSE,FALSE,LOG10(C3114))</f>
        <v>0</v>
      </c>
      <c r="F3114" t="b">
        <f t="shared" ref="F3114:F3177" si="177">IF(D3114=FALSE, FALSE,0.434*D3114/C3114)</f>
        <v>0</v>
      </c>
      <c r="G3114" t="b">
        <f>IF('Input and Summary Results'!$J$4="yes",IF(C3114=FALSE,FALSE,IF('Data Transformation'!E3114&lt;$R$10,E3114,$R$10)),IF(C3114=FALSE,FALSE,IF(C3114&lt;$R$10,C3114,$R$10)))</f>
        <v>0</v>
      </c>
      <c r="H3114" t="b">
        <f>IF('Input and Summary Results'!$J$4="yes",'Data Transformation'!F3114,'Data Transformation'!D3114)</f>
        <v>0</v>
      </c>
      <c r="I3114" t="str">
        <f t="shared" si="175"/>
        <v/>
      </c>
    </row>
    <row r="3115" spans="2:9" x14ac:dyDescent="0.55000000000000004">
      <c r="B3115" t="b">
        <f>IF('Input and Summary Results'!D2697=0,FALSE,'Input and Summary Results'!$B2697)</f>
        <v>0</v>
      </c>
      <c r="C3115" t="b">
        <f>IF(OR(B3115=0,'Input and Summary Results'!D2697=0,'Input and Summary Results'!D2697=""),FALSE,'Input and Summary Results'!$D2697)</f>
        <v>0</v>
      </c>
      <c r="D3115" t="b">
        <f>IF(OR(B3115=0,'Input and Summary Results'!E2697=0),FALSE,'Input and Summary Results'!$E2697)</f>
        <v>0</v>
      </c>
      <c r="E3115" t="b">
        <f t="shared" si="176"/>
        <v>0</v>
      </c>
      <c r="F3115" t="b">
        <f t="shared" si="177"/>
        <v>0</v>
      </c>
      <c r="G3115" t="b">
        <f>IF('Input and Summary Results'!$J$4="yes",IF(C3115=FALSE,FALSE,IF('Data Transformation'!E3115&lt;$R$10,E3115,$R$10)),IF(C3115=FALSE,FALSE,IF(C3115&lt;$R$10,C3115,$R$10)))</f>
        <v>0</v>
      </c>
      <c r="H3115" t="b">
        <f>IF('Input and Summary Results'!$J$4="yes",'Data Transformation'!F3115,'Data Transformation'!D3115)</f>
        <v>0</v>
      </c>
      <c r="I3115" t="str">
        <f t="shared" si="175"/>
        <v/>
      </c>
    </row>
    <row r="3116" spans="2:9" x14ac:dyDescent="0.55000000000000004">
      <c r="B3116" t="b">
        <f>IF('Input and Summary Results'!D2698=0,FALSE,'Input and Summary Results'!$B2698)</f>
        <v>0</v>
      </c>
      <c r="C3116" t="b">
        <f>IF(OR(B3116=0,'Input and Summary Results'!D2698=0,'Input and Summary Results'!D2698=""),FALSE,'Input and Summary Results'!$D2698)</f>
        <v>0</v>
      </c>
      <c r="D3116" t="b">
        <f>IF(OR(B3116=0,'Input and Summary Results'!E2698=0),FALSE,'Input and Summary Results'!$E2698)</f>
        <v>0</v>
      </c>
      <c r="E3116" t="b">
        <f t="shared" si="176"/>
        <v>0</v>
      </c>
      <c r="F3116" t="b">
        <f t="shared" si="177"/>
        <v>0</v>
      </c>
      <c r="G3116" t="b">
        <f>IF('Input and Summary Results'!$J$4="yes",IF(C3116=FALSE,FALSE,IF('Data Transformation'!E3116&lt;$R$10,E3116,$R$10)),IF(C3116=FALSE,FALSE,IF(C3116&lt;$R$10,C3116,$R$10)))</f>
        <v>0</v>
      </c>
      <c r="H3116" t="b">
        <f>IF('Input and Summary Results'!$J$4="yes",'Data Transformation'!F3116,'Data Transformation'!D3116)</f>
        <v>0</v>
      </c>
      <c r="I3116" t="str">
        <f t="shared" si="175"/>
        <v/>
      </c>
    </row>
    <row r="3117" spans="2:9" x14ac:dyDescent="0.55000000000000004">
      <c r="B3117" t="b">
        <f>IF('Input and Summary Results'!D2699=0,FALSE,'Input and Summary Results'!$B2699)</f>
        <v>0</v>
      </c>
      <c r="C3117" t="b">
        <f>IF(OR(B3117=0,'Input and Summary Results'!D2699=0,'Input and Summary Results'!D2699=""),FALSE,'Input and Summary Results'!$D2699)</f>
        <v>0</v>
      </c>
      <c r="D3117" t="b">
        <f>IF(OR(B3117=0,'Input and Summary Results'!E2699=0),FALSE,'Input and Summary Results'!$E2699)</f>
        <v>0</v>
      </c>
      <c r="E3117" t="b">
        <f t="shared" si="176"/>
        <v>0</v>
      </c>
      <c r="F3117" t="b">
        <f t="shared" si="177"/>
        <v>0</v>
      </c>
      <c r="G3117" t="b">
        <f>IF('Input and Summary Results'!$J$4="yes",IF(C3117=FALSE,FALSE,IF('Data Transformation'!E3117&lt;$R$10,E3117,$R$10)),IF(C3117=FALSE,FALSE,IF(C3117&lt;$R$10,C3117,$R$10)))</f>
        <v>0</v>
      </c>
      <c r="H3117" t="b">
        <f>IF('Input and Summary Results'!$J$4="yes",'Data Transformation'!F3117,'Data Transformation'!D3117)</f>
        <v>0</v>
      </c>
      <c r="I3117" t="str">
        <f t="shared" si="175"/>
        <v/>
      </c>
    </row>
    <row r="3118" spans="2:9" x14ac:dyDescent="0.55000000000000004">
      <c r="B3118" t="b">
        <f>IF('Input and Summary Results'!D2700=0,FALSE,'Input and Summary Results'!$B2700)</f>
        <v>0</v>
      </c>
      <c r="C3118" t="b">
        <f>IF(OR(B3118=0,'Input and Summary Results'!D2700=0,'Input and Summary Results'!D2700=""),FALSE,'Input and Summary Results'!$D2700)</f>
        <v>0</v>
      </c>
      <c r="D3118" t="b">
        <f>IF(OR(B3118=0,'Input and Summary Results'!E2700=0),FALSE,'Input and Summary Results'!$E2700)</f>
        <v>0</v>
      </c>
      <c r="E3118" t="b">
        <f t="shared" si="176"/>
        <v>0</v>
      </c>
      <c r="F3118" t="b">
        <f t="shared" si="177"/>
        <v>0</v>
      </c>
      <c r="G3118" t="b">
        <f>IF('Input and Summary Results'!$J$4="yes",IF(C3118=FALSE,FALSE,IF('Data Transformation'!E3118&lt;$R$10,E3118,$R$10)),IF(C3118=FALSE,FALSE,IF(C3118&lt;$R$10,C3118,$R$10)))</f>
        <v>0</v>
      </c>
      <c r="H3118" t="b">
        <f>IF('Input and Summary Results'!$J$4="yes",'Data Transformation'!F3118,'Data Transformation'!D3118)</f>
        <v>0</v>
      </c>
      <c r="I3118" t="str">
        <f t="shared" si="175"/>
        <v/>
      </c>
    </row>
    <row r="3119" spans="2:9" x14ac:dyDescent="0.55000000000000004">
      <c r="B3119" t="b">
        <f>IF('Input and Summary Results'!D2701=0,FALSE,'Input and Summary Results'!$B2701)</f>
        <v>0</v>
      </c>
      <c r="C3119" t="b">
        <f>IF(OR(B3119=0,'Input and Summary Results'!D2701=0,'Input and Summary Results'!D2701=""),FALSE,'Input and Summary Results'!$D2701)</f>
        <v>0</v>
      </c>
      <c r="D3119" t="b">
        <f>IF(OR(B3119=0,'Input and Summary Results'!E2701=0),FALSE,'Input and Summary Results'!$E2701)</f>
        <v>0</v>
      </c>
      <c r="E3119" t="b">
        <f t="shared" si="176"/>
        <v>0</v>
      </c>
      <c r="F3119" t="b">
        <f t="shared" si="177"/>
        <v>0</v>
      </c>
      <c r="G3119" t="b">
        <f>IF('Input and Summary Results'!$J$4="yes",IF(C3119=FALSE,FALSE,IF('Data Transformation'!E3119&lt;$R$10,E3119,$R$10)),IF(C3119=FALSE,FALSE,IF(C3119&lt;$R$10,C3119,$R$10)))</f>
        <v>0</v>
      </c>
      <c r="H3119" t="b">
        <f>IF('Input and Summary Results'!$J$4="yes",'Data Transformation'!F3119,'Data Transformation'!D3119)</f>
        <v>0</v>
      </c>
      <c r="I3119" t="str">
        <f t="shared" si="175"/>
        <v/>
      </c>
    </row>
    <row r="3120" spans="2:9" x14ac:dyDescent="0.55000000000000004">
      <c r="B3120" t="b">
        <f>IF('Input and Summary Results'!D2702=0,FALSE,'Input and Summary Results'!$B2702)</f>
        <v>0</v>
      </c>
      <c r="C3120" t="b">
        <f>IF(OR(B3120=0,'Input and Summary Results'!D2702=0,'Input and Summary Results'!D2702=""),FALSE,'Input and Summary Results'!$D2702)</f>
        <v>0</v>
      </c>
      <c r="D3120" t="b">
        <f>IF(OR(B3120=0,'Input and Summary Results'!E2702=0),FALSE,'Input and Summary Results'!$E2702)</f>
        <v>0</v>
      </c>
      <c r="E3120" t="b">
        <f t="shared" si="176"/>
        <v>0</v>
      </c>
      <c r="F3120" t="b">
        <f t="shared" si="177"/>
        <v>0</v>
      </c>
      <c r="G3120" t="b">
        <f>IF('Input and Summary Results'!$J$4="yes",IF(C3120=FALSE,FALSE,IF('Data Transformation'!E3120&lt;$R$10,E3120,$R$10)),IF(C3120=FALSE,FALSE,IF(C3120&lt;$R$10,C3120,$R$10)))</f>
        <v>0</v>
      </c>
      <c r="H3120" t="b">
        <f>IF('Input and Summary Results'!$J$4="yes",'Data Transformation'!F3120,'Data Transformation'!D3120)</f>
        <v>0</v>
      </c>
      <c r="I3120" t="str">
        <f t="shared" si="175"/>
        <v/>
      </c>
    </row>
    <row r="3121" spans="2:9" x14ac:dyDescent="0.55000000000000004">
      <c r="B3121" t="b">
        <f>IF('Input and Summary Results'!D2703=0,FALSE,'Input and Summary Results'!$B2703)</f>
        <v>0</v>
      </c>
      <c r="C3121" t="b">
        <f>IF(OR(B3121=0,'Input and Summary Results'!D2703=0,'Input and Summary Results'!D2703=""),FALSE,'Input and Summary Results'!$D2703)</f>
        <v>0</v>
      </c>
      <c r="D3121" t="b">
        <f>IF(OR(B3121=0,'Input and Summary Results'!E2703=0),FALSE,'Input and Summary Results'!$E2703)</f>
        <v>0</v>
      </c>
      <c r="E3121" t="b">
        <f t="shared" si="176"/>
        <v>0</v>
      </c>
      <c r="F3121" t="b">
        <f t="shared" si="177"/>
        <v>0</v>
      </c>
      <c r="G3121" t="b">
        <f>IF('Input and Summary Results'!$J$4="yes",IF(C3121=FALSE,FALSE,IF('Data Transformation'!E3121&lt;$R$10,E3121,$R$10)),IF(C3121=FALSE,FALSE,IF(C3121&lt;$R$10,C3121,$R$10)))</f>
        <v>0</v>
      </c>
      <c r="H3121" t="b">
        <f>IF('Input and Summary Results'!$J$4="yes",'Data Transformation'!F3121,'Data Transformation'!D3121)</f>
        <v>0</v>
      </c>
      <c r="I3121" t="str">
        <f t="shared" si="175"/>
        <v/>
      </c>
    </row>
    <row r="3122" spans="2:9" x14ac:dyDescent="0.55000000000000004">
      <c r="B3122" t="b">
        <f>IF('Input and Summary Results'!D2704=0,FALSE,'Input and Summary Results'!$B2704)</f>
        <v>0</v>
      </c>
      <c r="C3122" t="b">
        <f>IF(OR(B3122=0,'Input and Summary Results'!D2704=0,'Input and Summary Results'!D2704=""),FALSE,'Input and Summary Results'!$D2704)</f>
        <v>0</v>
      </c>
      <c r="D3122" t="b">
        <f>IF(OR(B3122=0,'Input and Summary Results'!E2704=0),FALSE,'Input and Summary Results'!$E2704)</f>
        <v>0</v>
      </c>
      <c r="E3122" t="b">
        <f t="shared" si="176"/>
        <v>0</v>
      </c>
      <c r="F3122" t="b">
        <f t="shared" si="177"/>
        <v>0</v>
      </c>
      <c r="G3122" t="b">
        <f>IF('Input and Summary Results'!$J$4="yes",IF(C3122=FALSE,FALSE,IF('Data Transformation'!E3122&lt;$R$10,E3122,$R$10)),IF(C3122=FALSE,FALSE,IF(C3122&lt;$R$10,C3122,$R$10)))</f>
        <v>0</v>
      </c>
      <c r="H3122" t="b">
        <f>IF('Input and Summary Results'!$J$4="yes",'Data Transformation'!F3122,'Data Transformation'!D3122)</f>
        <v>0</v>
      </c>
      <c r="I3122" t="str">
        <f t="shared" si="175"/>
        <v/>
      </c>
    </row>
    <row r="3123" spans="2:9" x14ac:dyDescent="0.55000000000000004">
      <c r="B3123" t="b">
        <f>IF('Input and Summary Results'!D2705=0,FALSE,'Input and Summary Results'!$B2705)</f>
        <v>0</v>
      </c>
      <c r="C3123" t="b">
        <f>IF(OR(B3123=0,'Input and Summary Results'!D2705=0,'Input and Summary Results'!D2705=""),FALSE,'Input and Summary Results'!$D2705)</f>
        <v>0</v>
      </c>
      <c r="D3123" t="b">
        <f>IF(OR(B3123=0,'Input and Summary Results'!E2705=0),FALSE,'Input and Summary Results'!$E2705)</f>
        <v>0</v>
      </c>
      <c r="E3123" t="b">
        <f t="shared" si="176"/>
        <v>0</v>
      </c>
      <c r="F3123" t="b">
        <f t="shared" si="177"/>
        <v>0</v>
      </c>
      <c r="G3123" t="b">
        <f>IF('Input and Summary Results'!$J$4="yes",IF(C3123=FALSE,FALSE,IF('Data Transformation'!E3123&lt;$R$10,E3123,$R$10)),IF(C3123=FALSE,FALSE,IF(C3123&lt;$R$10,C3123,$R$10)))</f>
        <v>0</v>
      </c>
      <c r="H3123" t="b">
        <f>IF('Input and Summary Results'!$J$4="yes",'Data Transformation'!F3123,'Data Transformation'!D3123)</f>
        <v>0</v>
      </c>
      <c r="I3123" t="str">
        <f t="shared" si="175"/>
        <v/>
      </c>
    </row>
    <row r="3124" spans="2:9" x14ac:dyDescent="0.55000000000000004">
      <c r="B3124" t="b">
        <f>IF('Input and Summary Results'!D2706=0,FALSE,'Input and Summary Results'!$B2706)</f>
        <v>0</v>
      </c>
      <c r="C3124" t="b">
        <f>IF(OR(B3124=0,'Input and Summary Results'!D2706=0,'Input and Summary Results'!D2706=""),FALSE,'Input and Summary Results'!$D2706)</f>
        <v>0</v>
      </c>
      <c r="D3124" t="b">
        <f>IF(OR(B3124=0,'Input and Summary Results'!E2706=0),FALSE,'Input and Summary Results'!$E2706)</f>
        <v>0</v>
      </c>
      <c r="E3124" t="b">
        <f t="shared" si="176"/>
        <v>0</v>
      </c>
      <c r="F3124" t="b">
        <f t="shared" si="177"/>
        <v>0</v>
      </c>
      <c r="G3124" t="b">
        <f>IF('Input and Summary Results'!$J$4="yes",IF(C3124=FALSE,FALSE,IF('Data Transformation'!E3124&lt;$R$10,E3124,$R$10)),IF(C3124=FALSE,FALSE,IF(C3124&lt;$R$10,C3124,$R$10)))</f>
        <v>0</v>
      </c>
      <c r="H3124" t="b">
        <f>IF('Input and Summary Results'!$J$4="yes",'Data Transformation'!F3124,'Data Transformation'!D3124)</f>
        <v>0</v>
      </c>
      <c r="I3124" t="str">
        <f t="shared" si="175"/>
        <v/>
      </c>
    </row>
    <row r="3125" spans="2:9" x14ac:dyDescent="0.55000000000000004">
      <c r="B3125" t="b">
        <f>IF('Input and Summary Results'!D2707=0,FALSE,'Input and Summary Results'!$B2707)</f>
        <v>0</v>
      </c>
      <c r="C3125" t="b">
        <f>IF(OR(B3125=0,'Input and Summary Results'!D2707=0,'Input and Summary Results'!D2707=""),FALSE,'Input and Summary Results'!$D2707)</f>
        <v>0</v>
      </c>
      <c r="D3125" t="b">
        <f>IF(OR(B3125=0,'Input and Summary Results'!E2707=0),FALSE,'Input and Summary Results'!$E2707)</f>
        <v>0</v>
      </c>
      <c r="E3125" t="b">
        <f t="shared" si="176"/>
        <v>0</v>
      </c>
      <c r="F3125" t="b">
        <f t="shared" si="177"/>
        <v>0</v>
      </c>
      <c r="G3125" t="b">
        <f>IF('Input and Summary Results'!$J$4="yes",IF(C3125=FALSE,FALSE,IF('Data Transformation'!E3125&lt;$R$10,E3125,$R$10)),IF(C3125=FALSE,FALSE,IF(C3125&lt;$R$10,C3125,$R$10)))</f>
        <v>0</v>
      </c>
      <c r="H3125" t="b">
        <f>IF('Input and Summary Results'!$J$4="yes",'Data Transformation'!F3125,'Data Transformation'!D3125)</f>
        <v>0</v>
      </c>
      <c r="I3125" t="str">
        <f t="shared" si="175"/>
        <v/>
      </c>
    </row>
    <row r="3126" spans="2:9" x14ac:dyDescent="0.55000000000000004">
      <c r="B3126" t="b">
        <f>IF('Input and Summary Results'!D2708=0,FALSE,'Input and Summary Results'!$B2708)</f>
        <v>0</v>
      </c>
      <c r="C3126" t="b">
        <f>IF(OR(B3126=0,'Input and Summary Results'!D2708=0,'Input and Summary Results'!D2708=""),FALSE,'Input and Summary Results'!$D2708)</f>
        <v>0</v>
      </c>
      <c r="D3126" t="b">
        <f>IF(OR(B3126=0,'Input and Summary Results'!E2708=0),FALSE,'Input and Summary Results'!$E2708)</f>
        <v>0</v>
      </c>
      <c r="E3126" t="b">
        <f t="shared" si="176"/>
        <v>0</v>
      </c>
      <c r="F3126" t="b">
        <f t="shared" si="177"/>
        <v>0</v>
      </c>
      <c r="G3126" t="b">
        <f>IF('Input and Summary Results'!$J$4="yes",IF(C3126=FALSE,FALSE,IF('Data Transformation'!E3126&lt;$R$10,E3126,$R$10)),IF(C3126=FALSE,FALSE,IF(C3126&lt;$R$10,C3126,$R$10)))</f>
        <v>0</v>
      </c>
      <c r="H3126" t="b">
        <f>IF('Input and Summary Results'!$J$4="yes",'Data Transformation'!F3126,'Data Transformation'!D3126)</f>
        <v>0</v>
      </c>
      <c r="I3126" t="str">
        <f t="shared" si="175"/>
        <v/>
      </c>
    </row>
    <row r="3127" spans="2:9" x14ac:dyDescent="0.55000000000000004">
      <c r="B3127" t="b">
        <f>IF('Input and Summary Results'!D2709=0,FALSE,'Input and Summary Results'!$B2709)</f>
        <v>0</v>
      </c>
      <c r="C3127" t="b">
        <f>IF(OR(B3127=0,'Input and Summary Results'!D2709=0,'Input and Summary Results'!D2709=""),FALSE,'Input and Summary Results'!$D2709)</f>
        <v>0</v>
      </c>
      <c r="D3127" t="b">
        <f>IF(OR(B3127=0,'Input and Summary Results'!E2709=0),FALSE,'Input and Summary Results'!$E2709)</f>
        <v>0</v>
      </c>
      <c r="E3127" t="b">
        <f t="shared" si="176"/>
        <v>0</v>
      </c>
      <c r="F3127" t="b">
        <f t="shared" si="177"/>
        <v>0</v>
      </c>
      <c r="G3127" t="b">
        <f>IF('Input and Summary Results'!$J$4="yes",IF(C3127=FALSE,FALSE,IF('Data Transformation'!E3127&lt;$R$10,E3127,$R$10)),IF(C3127=FALSE,FALSE,IF(C3127&lt;$R$10,C3127,$R$10)))</f>
        <v>0</v>
      </c>
      <c r="H3127" t="b">
        <f>IF('Input and Summary Results'!$J$4="yes",'Data Transformation'!F3127,'Data Transformation'!D3127)</f>
        <v>0</v>
      </c>
      <c r="I3127" t="str">
        <f t="shared" si="175"/>
        <v/>
      </c>
    </row>
    <row r="3128" spans="2:9" x14ac:dyDescent="0.55000000000000004">
      <c r="B3128" t="b">
        <f>IF('Input and Summary Results'!D2710=0,FALSE,'Input and Summary Results'!$B2710)</f>
        <v>0</v>
      </c>
      <c r="C3128" t="b">
        <f>IF(OR(B3128=0,'Input and Summary Results'!D2710=0,'Input and Summary Results'!D2710=""),FALSE,'Input and Summary Results'!$D2710)</f>
        <v>0</v>
      </c>
      <c r="D3128" t="b">
        <f>IF(OR(B3128=0,'Input and Summary Results'!E2710=0),FALSE,'Input and Summary Results'!$E2710)</f>
        <v>0</v>
      </c>
      <c r="E3128" t="b">
        <f t="shared" si="176"/>
        <v>0</v>
      </c>
      <c r="F3128" t="b">
        <f t="shared" si="177"/>
        <v>0</v>
      </c>
      <c r="G3128" t="b">
        <f>IF('Input and Summary Results'!$J$4="yes",IF(C3128=FALSE,FALSE,IF('Data Transformation'!E3128&lt;$R$10,E3128,$R$10)),IF(C3128=FALSE,FALSE,IF(C3128&lt;$R$10,C3128,$R$10)))</f>
        <v>0</v>
      </c>
      <c r="H3128" t="b">
        <f>IF('Input and Summary Results'!$J$4="yes",'Data Transformation'!F3128,'Data Transformation'!D3128)</f>
        <v>0</v>
      </c>
      <c r="I3128" t="str">
        <f t="shared" si="175"/>
        <v/>
      </c>
    </row>
    <row r="3129" spans="2:9" x14ac:dyDescent="0.55000000000000004">
      <c r="B3129" t="b">
        <f>IF('Input and Summary Results'!D2711=0,FALSE,'Input and Summary Results'!$B2711)</f>
        <v>0</v>
      </c>
      <c r="C3129" t="b">
        <f>IF(OR(B3129=0,'Input and Summary Results'!D2711=0,'Input and Summary Results'!D2711=""),FALSE,'Input and Summary Results'!$D2711)</f>
        <v>0</v>
      </c>
      <c r="D3129" t="b">
        <f>IF(OR(B3129=0,'Input and Summary Results'!E2711=0),FALSE,'Input and Summary Results'!$E2711)</f>
        <v>0</v>
      </c>
      <c r="E3129" t="b">
        <f t="shared" si="176"/>
        <v>0</v>
      </c>
      <c r="F3129" t="b">
        <f t="shared" si="177"/>
        <v>0</v>
      </c>
      <c r="G3129" t="b">
        <f>IF('Input and Summary Results'!$J$4="yes",IF(C3129=FALSE,FALSE,IF('Data Transformation'!E3129&lt;$R$10,E3129,$R$10)),IF(C3129=FALSE,FALSE,IF(C3129&lt;$R$10,C3129,$R$10)))</f>
        <v>0</v>
      </c>
      <c r="H3129" t="b">
        <f>IF('Input and Summary Results'!$J$4="yes",'Data Transformation'!F3129,'Data Transformation'!D3129)</f>
        <v>0</v>
      </c>
      <c r="I3129" t="str">
        <f t="shared" si="175"/>
        <v/>
      </c>
    </row>
    <row r="3130" spans="2:9" x14ac:dyDescent="0.55000000000000004">
      <c r="B3130" t="b">
        <f>IF('Input and Summary Results'!D2712=0,FALSE,'Input and Summary Results'!$B2712)</f>
        <v>0</v>
      </c>
      <c r="C3130" t="b">
        <f>IF(OR(B3130=0,'Input and Summary Results'!D2712=0,'Input and Summary Results'!D2712=""),FALSE,'Input and Summary Results'!$D2712)</f>
        <v>0</v>
      </c>
      <c r="D3130" t="b">
        <f>IF(OR(B3130=0,'Input and Summary Results'!E2712=0),FALSE,'Input and Summary Results'!$E2712)</f>
        <v>0</v>
      </c>
      <c r="E3130" t="b">
        <f t="shared" si="176"/>
        <v>0</v>
      </c>
      <c r="F3130" t="b">
        <f t="shared" si="177"/>
        <v>0</v>
      </c>
      <c r="G3130" t="b">
        <f>IF('Input and Summary Results'!$J$4="yes",IF(C3130=FALSE,FALSE,IF('Data Transformation'!E3130&lt;$R$10,E3130,$R$10)),IF(C3130=FALSE,FALSE,IF(C3130&lt;$R$10,C3130,$R$10)))</f>
        <v>0</v>
      </c>
      <c r="H3130" t="b">
        <f>IF('Input and Summary Results'!$J$4="yes",'Data Transformation'!F3130,'Data Transformation'!D3130)</f>
        <v>0</v>
      </c>
      <c r="I3130" t="str">
        <f t="shared" si="175"/>
        <v/>
      </c>
    </row>
    <row r="3131" spans="2:9" x14ac:dyDescent="0.55000000000000004">
      <c r="B3131" t="b">
        <f>IF('Input and Summary Results'!D2713=0,FALSE,'Input and Summary Results'!$B2713)</f>
        <v>0</v>
      </c>
      <c r="C3131" t="b">
        <f>IF(OR(B3131=0,'Input and Summary Results'!D2713=0,'Input and Summary Results'!D2713=""),FALSE,'Input and Summary Results'!$D2713)</f>
        <v>0</v>
      </c>
      <c r="D3131" t="b">
        <f>IF(OR(B3131=0,'Input and Summary Results'!E2713=0),FALSE,'Input and Summary Results'!$E2713)</f>
        <v>0</v>
      </c>
      <c r="E3131" t="b">
        <f t="shared" si="176"/>
        <v>0</v>
      </c>
      <c r="F3131" t="b">
        <f t="shared" si="177"/>
        <v>0</v>
      </c>
      <c r="G3131" t="b">
        <f>IF('Input and Summary Results'!$J$4="yes",IF(C3131=FALSE,FALSE,IF('Data Transformation'!E3131&lt;$R$10,E3131,$R$10)),IF(C3131=FALSE,FALSE,IF(C3131&lt;$R$10,C3131,$R$10)))</f>
        <v>0</v>
      </c>
      <c r="H3131" t="b">
        <f>IF('Input and Summary Results'!$J$4="yes",'Data Transformation'!F3131,'Data Transformation'!D3131)</f>
        <v>0</v>
      </c>
      <c r="I3131" t="str">
        <f t="shared" si="175"/>
        <v/>
      </c>
    </row>
    <row r="3132" spans="2:9" x14ac:dyDescent="0.55000000000000004">
      <c r="B3132" t="b">
        <f>IF('Input and Summary Results'!D2714=0,FALSE,'Input and Summary Results'!$B2714)</f>
        <v>0</v>
      </c>
      <c r="C3132" t="b">
        <f>IF(OR(B3132=0,'Input and Summary Results'!D2714=0,'Input and Summary Results'!D2714=""),FALSE,'Input and Summary Results'!$D2714)</f>
        <v>0</v>
      </c>
      <c r="D3132" t="b">
        <f>IF(OR(B3132=0,'Input and Summary Results'!E2714=0),FALSE,'Input and Summary Results'!$E2714)</f>
        <v>0</v>
      </c>
      <c r="E3132" t="b">
        <f t="shared" si="176"/>
        <v>0</v>
      </c>
      <c r="F3132" t="b">
        <f t="shared" si="177"/>
        <v>0</v>
      </c>
      <c r="G3132" t="b">
        <f>IF('Input and Summary Results'!$J$4="yes",IF(C3132=FALSE,FALSE,IF('Data Transformation'!E3132&lt;$R$10,E3132,$R$10)),IF(C3132=FALSE,FALSE,IF(C3132&lt;$R$10,C3132,$R$10)))</f>
        <v>0</v>
      </c>
      <c r="H3132" t="b">
        <f>IF('Input and Summary Results'!$J$4="yes",'Data Transformation'!F3132,'Data Transformation'!D3132)</f>
        <v>0</v>
      </c>
      <c r="I3132" t="str">
        <f t="shared" si="175"/>
        <v/>
      </c>
    </row>
    <row r="3133" spans="2:9" x14ac:dyDescent="0.55000000000000004">
      <c r="B3133" t="b">
        <f>IF('Input and Summary Results'!D2715=0,FALSE,'Input and Summary Results'!$B2715)</f>
        <v>0</v>
      </c>
      <c r="C3133" t="b">
        <f>IF(OR(B3133=0,'Input and Summary Results'!D2715=0,'Input and Summary Results'!D2715=""),FALSE,'Input and Summary Results'!$D2715)</f>
        <v>0</v>
      </c>
      <c r="D3133" t="b">
        <f>IF(OR(B3133=0,'Input and Summary Results'!E2715=0),FALSE,'Input and Summary Results'!$E2715)</f>
        <v>0</v>
      </c>
      <c r="E3133" t="b">
        <f t="shared" si="176"/>
        <v>0</v>
      </c>
      <c r="F3133" t="b">
        <f t="shared" si="177"/>
        <v>0</v>
      </c>
      <c r="G3133" t="b">
        <f>IF('Input and Summary Results'!$J$4="yes",IF(C3133=FALSE,FALSE,IF('Data Transformation'!E3133&lt;$R$10,E3133,$R$10)),IF(C3133=FALSE,FALSE,IF(C3133&lt;$R$10,C3133,$R$10)))</f>
        <v>0</v>
      </c>
      <c r="H3133" t="b">
        <f>IF('Input and Summary Results'!$J$4="yes",'Data Transformation'!F3133,'Data Transformation'!D3133)</f>
        <v>0</v>
      </c>
      <c r="I3133" t="str">
        <f t="shared" si="175"/>
        <v/>
      </c>
    </row>
    <row r="3134" spans="2:9" x14ac:dyDescent="0.55000000000000004">
      <c r="B3134" t="b">
        <f>IF('Input and Summary Results'!D2716=0,FALSE,'Input and Summary Results'!$B2716)</f>
        <v>0</v>
      </c>
      <c r="C3134" t="b">
        <f>IF(OR(B3134=0,'Input and Summary Results'!D2716=0,'Input and Summary Results'!D2716=""),FALSE,'Input and Summary Results'!$D2716)</f>
        <v>0</v>
      </c>
      <c r="D3134" t="b">
        <f>IF(OR(B3134=0,'Input and Summary Results'!E2716=0),FALSE,'Input and Summary Results'!$E2716)</f>
        <v>0</v>
      </c>
      <c r="E3134" t="b">
        <f t="shared" si="176"/>
        <v>0</v>
      </c>
      <c r="F3134" t="b">
        <f t="shared" si="177"/>
        <v>0</v>
      </c>
      <c r="G3134" t="b">
        <f>IF('Input and Summary Results'!$J$4="yes",IF(C3134=FALSE,FALSE,IF('Data Transformation'!E3134&lt;$R$10,E3134,$R$10)),IF(C3134=FALSE,FALSE,IF(C3134&lt;$R$10,C3134,$R$10)))</f>
        <v>0</v>
      </c>
      <c r="H3134" t="b">
        <f>IF('Input and Summary Results'!$J$4="yes",'Data Transformation'!F3134,'Data Transformation'!D3134)</f>
        <v>0</v>
      </c>
      <c r="I3134" t="str">
        <f t="shared" si="175"/>
        <v/>
      </c>
    </row>
    <row r="3135" spans="2:9" x14ac:dyDescent="0.55000000000000004">
      <c r="B3135" t="b">
        <f>IF('Input and Summary Results'!D2717=0,FALSE,'Input and Summary Results'!$B2717)</f>
        <v>0</v>
      </c>
      <c r="C3135" t="b">
        <f>IF(OR(B3135=0,'Input and Summary Results'!D2717=0,'Input and Summary Results'!D2717=""),FALSE,'Input and Summary Results'!$D2717)</f>
        <v>0</v>
      </c>
      <c r="D3135" t="b">
        <f>IF(OR(B3135=0,'Input and Summary Results'!E2717=0),FALSE,'Input and Summary Results'!$E2717)</f>
        <v>0</v>
      </c>
      <c r="E3135" t="b">
        <f t="shared" si="176"/>
        <v>0</v>
      </c>
      <c r="F3135" t="b">
        <f t="shared" si="177"/>
        <v>0</v>
      </c>
      <c r="G3135" t="b">
        <f>IF('Input and Summary Results'!$J$4="yes",IF(C3135=FALSE,FALSE,IF('Data Transformation'!E3135&lt;$R$10,E3135,$R$10)),IF(C3135=FALSE,FALSE,IF(C3135&lt;$R$10,C3135,$R$10)))</f>
        <v>0</v>
      </c>
      <c r="H3135" t="b">
        <f>IF('Input and Summary Results'!$J$4="yes",'Data Transformation'!F3135,'Data Transformation'!D3135)</f>
        <v>0</v>
      </c>
      <c r="I3135" t="str">
        <f t="shared" si="175"/>
        <v/>
      </c>
    </row>
    <row r="3136" spans="2:9" x14ac:dyDescent="0.55000000000000004">
      <c r="B3136" t="b">
        <f>IF('Input and Summary Results'!D2718=0,FALSE,'Input and Summary Results'!$B2718)</f>
        <v>0</v>
      </c>
      <c r="C3136" t="b">
        <f>IF(OR(B3136=0,'Input and Summary Results'!D2718=0,'Input and Summary Results'!D2718=""),FALSE,'Input and Summary Results'!$D2718)</f>
        <v>0</v>
      </c>
      <c r="D3136" t="b">
        <f>IF(OR(B3136=0,'Input and Summary Results'!E2718=0),FALSE,'Input and Summary Results'!$E2718)</f>
        <v>0</v>
      </c>
      <c r="E3136" t="b">
        <f t="shared" si="176"/>
        <v>0</v>
      </c>
      <c r="F3136" t="b">
        <f t="shared" si="177"/>
        <v>0</v>
      </c>
      <c r="G3136" t="b">
        <f>IF('Input and Summary Results'!$J$4="yes",IF(C3136=FALSE,FALSE,IF('Data Transformation'!E3136&lt;$R$10,E3136,$R$10)),IF(C3136=FALSE,FALSE,IF(C3136&lt;$R$10,C3136,$R$10)))</f>
        <v>0</v>
      </c>
      <c r="H3136" t="b">
        <f>IF('Input and Summary Results'!$J$4="yes",'Data Transformation'!F3136,'Data Transformation'!D3136)</f>
        <v>0</v>
      </c>
      <c r="I3136" t="str">
        <f t="shared" si="175"/>
        <v/>
      </c>
    </row>
    <row r="3137" spans="2:9" x14ac:dyDescent="0.55000000000000004">
      <c r="B3137" t="b">
        <f>IF('Input and Summary Results'!D2719=0,FALSE,'Input and Summary Results'!$B2719)</f>
        <v>0</v>
      </c>
      <c r="C3137" t="b">
        <f>IF(OR(B3137=0,'Input and Summary Results'!D2719=0,'Input and Summary Results'!D2719=""),FALSE,'Input and Summary Results'!$D2719)</f>
        <v>0</v>
      </c>
      <c r="D3137" t="b">
        <f>IF(OR(B3137=0,'Input and Summary Results'!E2719=0),FALSE,'Input and Summary Results'!$E2719)</f>
        <v>0</v>
      </c>
      <c r="E3137" t="b">
        <f t="shared" si="176"/>
        <v>0</v>
      </c>
      <c r="F3137" t="b">
        <f t="shared" si="177"/>
        <v>0</v>
      </c>
      <c r="G3137" t="b">
        <f>IF('Input and Summary Results'!$J$4="yes",IF(C3137=FALSE,FALSE,IF('Data Transformation'!E3137&lt;$R$10,E3137,$R$10)),IF(C3137=FALSE,FALSE,IF(C3137&lt;$R$10,C3137,$R$10)))</f>
        <v>0</v>
      </c>
      <c r="H3137" t="b">
        <f>IF('Input and Summary Results'!$J$4="yes",'Data Transformation'!F3137,'Data Transformation'!D3137)</f>
        <v>0</v>
      </c>
      <c r="I3137" t="str">
        <f t="shared" si="175"/>
        <v/>
      </c>
    </row>
    <row r="3138" spans="2:9" x14ac:dyDescent="0.55000000000000004">
      <c r="B3138" t="b">
        <f>IF('Input and Summary Results'!D2720=0,FALSE,'Input and Summary Results'!$B2720)</f>
        <v>0</v>
      </c>
      <c r="C3138" t="b">
        <f>IF(OR(B3138=0,'Input and Summary Results'!D2720=0,'Input and Summary Results'!D2720=""),FALSE,'Input and Summary Results'!$D2720)</f>
        <v>0</v>
      </c>
      <c r="D3138" t="b">
        <f>IF(OR(B3138=0,'Input and Summary Results'!E2720=0),FALSE,'Input and Summary Results'!$E2720)</f>
        <v>0</v>
      </c>
      <c r="E3138" t="b">
        <f t="shared" si="176"/>
        <v>0</v>
      </c>
      <c r="F3138" t="b">
        <f t="shared" si="177"/>
        <v>0</v>
      </c>
      <c r="G3138" t="b">
        <f>IF('Input and Summary Results'!$J$4="yes",IF(C3138=FALSE,FALSE,IF('Data Transformation'!E3138&lt;$R$10,E3138,$R$10)),IF(C3138=FALSE,FALSE,IF(C3138&lt;$R$10,C3138,$R$10)))</f>
        <v>0</v>
      </c>
      <c r="H3138" t="b">
        <f>IF('Input and Summary Results'!$J$4="yes",'Data Transformation'!F3138,'Data Transformation'!D3138)</f>
        <v>0</v>
      </c>
      <c r="I3138" t="str">
        <f t="shared" si="175"/>
        <v/>
      </c>
    </row>
    <row r="3139" spans="2:9" x14ac:dyDescent="0.55000000000000004">
      <c r="B3139" t="b">
        <f>IF('Input and Summary Results'!D2721=0,FALSE,'Input and Summary Results'!$B2721)</f>
        <v>0</v>
      </c>
      <c r="C3139" t="b">
        <f>IF(OR(B3139=0,'Input and Summary Results'!D2721=0,'Input and Summary Results'!D2721=""),FALSE,'Input and Summary Results'!$D2721)</f>
        <v>0</v>
      </c>
      <c r="D3139" t="b">
        <f>IF(OR(B3139=0,'Input and Summary Results'!E2721=0),FALSE,'Input and Summary Results'!$E2721)</f>
        <v>0</v>
      </c>
      <c r="E3139" t="b">
        <f t="shared" si="176"/>
        <v>0</v>
      </c>
      <c r="F3139" t="b">
        <f t="shared" si="177"/>
        <v>0</v>
      </c>
      <c r="G3139" t="b">
        <f>IF('Input and Summary Results'!$J$4="yes",IF(C3139=FALSE,FALSE,IF('Data Transformation'!E3139&lt;$R$10,E3139,$R$10)),IF(C3139=FALSE,FALSE,IF(C3139&lt;$R$10,C3139,$R$10)))</f>
        <v>0</v>
      </c>
      <c r="H3139" t="b">
        <f>IF('Input and Summary Results'!$J$4="yes",'Data Transformation'!F3139,'Data Transformation'!D3139)</f>
        <v>0</v>
      </c>
      <c r="I3139" t="str">
        <f t="shared" si="175"/>
        <v/>
      </c>
    </row>
    <row r="3140" spans="2:9" x14ac:dyDescent="0.55000000000000004">
      <c r="B3140" t="b">
        <f>IF('Input and Summary Results'!D2722=0,FALSE,'Input and Summary Results'!$B2722)</f>
        <v>0</v>
      </c>
      <c r="C3140" t="b">
        <f>IF(OR(B3140=0,'Input and Summary Results'!D2722=0,'Input and Summary Results'!D2722=""),FALSE,'Input and Summary Results'!$D2722)</f>
        <v>0</v>
      </c>
      <c r="D3140" t="b">
        <f>IF(OR(B3140=0,'Input and Summary Results'!E2722=0),FALSE,'Input and Summary Results'!$E2722)</f>
        <v>0</v>
      </c>
      <c r="E3140" t="b">
        <f t="shared" si="176"/>
        <v>0</v>
      </c>
      <c r="F3140" t="b">
        <f t="shared" si="177"/>
        <v>0</v>
      </c>
      <c r="G3140" t="b">
        <f>IF('Input and Summary Results'!$J$4="yes",IF(C3140=FALSE,FALSE,IF('Data Transformation'!E3140&lt;$R$10,E3140,$R$10)),IF(C3140=FALSE,FALSE,IF(C3140&lt;$R$10,C3140,$R$10)))</f>
        <v>0</v>
      </c>
      <c r="H3140" t="b">
        <f>IF('Input and Summary Results'!$J$4="yes",'Data Transformation'!F3140,'Data Transformation'!D3140)</f>
        <v>0</v>
      </c>
      <c r="I3140" t="str">
        <f t="shared" si="175"/>
        <v/>
      </c>
    </row>
    <row r="3141" spans="2:9" x14ac:dyDescent="0.55000000000000004">
      <c r="B3141" t="b">
        <f>IF('Input and Summary Results'!D2723=0,FALSE,'Input and Summary Results'!$B2723)</f>
        <v>0</v>
      </c>
      <c r="C3141" t="b">
        <f>IF(OR(B3141=0,'Input and Summary Results'!D2723=0,'Input and Summary Results'!D2723=""),FALSE,'Input and Summary Results'!$D2723)</f>
        <v>0</v>
      </c>
      <c r="D3141" t="b">
        <f>IF(OR(B3141=0,'Input and Summary Results'!E2723=0),FALSE,'Input and Summary Results'!$E2723)</f>
        <v>0</v>
      </c>
      <c r="E3141" t="b">
        <f t="shared" si="176"/>
        <v>0</v>
      </c>
      <c r="F3141" t="b">
        <f t="shared" si="177"/>
        <v>0</v>
      </c>
      <c r="G3141" t="b">
        <f>IF('Input and Summary Results'!$J$4="yes",IF(C3141=FALSE,FALSE,IF('Data Transformation'!E3141&lt;$R$10,E3141,$R$10)),IF(C3141=FALSE,FALSE,IF(C3141&lt;$R$10,C3141,$R$10)))</f>
        <v>0</v>
      </c>
      <c r="H3141" t="b">
        <f>IF('Input and Summary Results'!$J$4="yes",'Data Transformation'!F3141,'Data Transformation'!D3141)</f>
        <v>0</v>
      </c>
      <c r="I3141" t="str">
        <f t="shared" ref="I3141:I3204" si="178">IF(G3141=FALSE,"",B3141)</f>
        <v/>
      </c>
    </row>
    <row r="3142" spans="2:9" x14ac:dyDescent="0.55000000000000004">
      <c r="B3142" t="b">
        <f>IF('Input and Summary Results'!D2724=0,FALSE,'Input and Summary Results'!$B2724)</f>
        <v>0</v>
      </c>
      <c r="C3142" t="b">
        <f>IF(OR(B3142=0,'Input and Summary Results'!D2724=0,'Input and Summary Results'!D2724=""),FALSE,'Input and Summary Results'!$D2724)</f>
        <v>0</v>
      </c>
      <c r="D3142" t="b">
        <f>IF(OR(B3142=0,'Input and Summary Results'!E2724=0),FALSE,'Input and Summary Results'!$E2724)</f>
        <v>0</v>
      </c>
      <c r="E3142" t="b">
        <f t="shared" si="176"/>
        <v>0</v>
      </c>
      <c r="F3142" t="b">
        <f t="shared" si="177"/>
        <v>0</v>
      </c>
      <c r="G3142" t="b">
        <f>IF('Input and Summary Results'!$J$4="yes",IF(C3142=FALSE,FALSE,IF('Data Transformation'!E3142&lt;$R$10,E3142,$R$10)),IF(C3142=FALSE,FALSE,IF(C3142&lt;$R$10,C3142,$R$10)))</f>
        <v>0</v>
      </c>
      <c r="H3142" t="b">
        <f>IF('Input and Summary Results'!$J$4="yes",'Data Transformation'!F3142,'Data Transformation'!D3142)</f>
        <v>0</v>
      </c>
      <c r="I3142" t="str">
        <f t="shared" si="178"/>
        <v/>
      </c>
    </row>
    <row r="3143" spans="2:9" x14ac:dyDescent="0.55000000000000004">
      <c r="B3143" t="b">
        <f>IF('Input and Summary Results'!D2725=0,FALSE,'Input and Summary Results'!$B2725)</f>
        <v>0</v>
      </c>
      <c r="C3143" t="b">
        <f>IF(OR(B3143=0,'Input and Summary Results'!D2725=0,'Input and Summary Results'!D2725=""),FALSE,'Input and Summary Results'!$D2725)</f>
        <v>0</v>
      </c>
      <c r="D3143" t="b">
        <f>IF(OR(B3143=0,'Input and Summary Results'!E2725=0),FALSE,'Input and Summary Results'!$E2725)</f>
        <v>0</v>
      </c>
      <c r="E3143" t="b">
        <f t="shared" si="176"/>
        <v>0</v>
      </c>
      <c r="F3143" t="b">
        <f t="shared" si="177"/>
        <v>0</v>
      </c>
      <c r="G3143" t="b">
        <f>IF('Input and Summary Results'!$J$4="yes",IF(C3143=FALSE,FALSE,IF('Data Transformation'!E3143&lt;$R$10,E3143,$R$10)),IF(C3143=FALSE,FALSE,IF(C3143&lt;$R$10,C3143,$R$10)))</f>
        <v>0</v>
      </c>
      <c r="H3143" t="b">
        <f>IF('Input and Summary Results'!$J$4="yes",'Data Transformation'!F3143,'Data Transformation'!D3143)</f>
        <v>0</v>
      </c>
      <c r="I3143" t="str">
        <f t="shared" si="178"/>
        <v/>
      </c>
    </row>
    <row r="3144" spans="2:9" x14ac:dyDescent="0.55000000000000004">
      <c r="B3144" t="b">
        <f>IF('Input and Summary Results'!D2726=0,FALSE,'Input and Summary Results'!$B2726)</f>
        <v>0</v>
      </c>
      <c r="C3144" t="b">
        <f>IF(OR(B3144=0,'Input and Summary Results'!D2726=0,'Input and Summary Results'!D2726=""),FALSE,'Input and Summary Results'!$D2726)</f>
        <v>0</v>
      </c>
      <c r="D3144" t="b">
        <f>IF(OR(B3144=0,'Input and Summary Results'!E2726=0),FALSE,'Input and Summary Results'!$E2726)</f>
        <v>0</v>
      </c>
      <c r="E3144" t="b">
        <f t="shared" si="176"/>
        <v>0</v>
      </c>
      <c r="F3144" t="b">
        <f t="shared" si="177"/>
        <v>0</v>
      </c>
      <c r="G3144" t="b">
        <f>IF('Input and Summary Results'!$J$4="yes",IF(C3144=FALSE,FALSE,IF('Data Transformation'!E3144&lt;$R$10,E3144,$R$10)),IF(C3144=FALSE,FALSE,IF(C3144&lt;$R$10,C3144,$R$10)))</f>
        <v>0</v>
      </c>
      <c r="H3144" t="b">
        <f>IF('Input and Summary Results'!$J$4="yes",'Data Transformation'!F3144,'Data Transformation'!D3144)</f>
        <v>0</v>
      </c>
      <c r="I3144" t="str">
        <f t="shared" si="178"/>
        <v/>
      </c>
    </row>
    <row r="3145" spans="2:9" x14ac:dyDescent="0.55000000000000004">
      <c r="B3145" t="b">
        <f>IF('Input and Summary Results'!D2727=0,FALSE,'Input and Summary Results'!$B2727)</f>
        <v>0</v>
      </c>
      <c r="C3145" t="b">
        <f>IF(OR(B3145=0,'Input and Summary Results'!D2727=0,'Input and Summary Results'!D2727=""),FALSE,'Input and Summary Results'!$D2727)</f>
        <v>0</v>
      </c>
      <c r="D3145" t="b">
        <f>IF(OR(B3145=0,'Input and Summary Results'!E2727=0),FALSE,'Input and Summary Results'!$E2727)</f>
        <v>0</v>
      </c>
      <c r="E3145" t="b">
        <f t="shared" si="176"/>
        <v>0</v>
      </c>
      <c r="F3145" t="b">
        <f t="shared" si="177"/>
        <v>0</v>
      </c>
      <c r="G3145" t="b">
        <f>IF('Input and Summary Results'!$J$4="yes",IF(C3145=FALSE,FALSE,IF('Data Transformation'!E3145&lt;$R$10,E3145,$R$10)),IF(C3145=FALSE,FALSE,IF(C3145&lt;$R$10,C3145,$R$10)))</f>
        <v>0</v>
      </c>
      <c r="H3145" t="b">
        <f>IF('Input and Summary Results'!$J$4="yes",'Data Transformation'!F3145,'Data Transformation'!D3145)</f>
        <v>0</v>
      </c>
      <c r="I3145" t="str">
        <f t="shared" si="178"/>
        <v/>
      </c>
    </row>
    <row r="3146" spans="2:9" x14ac:dyDescent="0.55000000000000004">
      <c r="B3146" t="b">
        <f>IF('Input and Summary Results'!D2728=0,FALSE,'Input and Summary Results'!$B2728)</f>
        <v>0</v>
      </c>
      <c r="C3146" t="b">
        <f>IF(OR(B3146=0,'Input and Summary Results'!D2728=0,'Input and Summary Results'!D2728=""),FALSE,'Input and Summary Results'!$D2728)</f>
        <v>0</v>
      </c>
      <c r="D3146" t="b">
        <f>IF(OR(B3146=0,'Input and Summary Results'!E2728=0),FALSE,'Input and Summary Results'!$E2728)</f>
        <v>0</v>
      </c>
      <c r="E3146" t="b">
        <f t="shared" si="176"/>
        <v>0</v>
      </c>
      <c r="F3146" t="b">
        <f t="shared" si="177"/>
        <v>0</v>
      </c>
      <c r="G3146" t="b">
        <f>IF('Input and Summary Results'!$J$4="yes",IF(C3146=FALSE,FALSE,IF('Data Transformation'!E3146&lt;$R$10,E3146,$R$10)),IF(C3146=FALSE,FALSE,IF(C3146&lt;$R$10,C3146,$R$10)))</f>
        <v>0</v>
      </c>
      <c r="H3146" t="b">
        <f>IF('Input and Summary Results'!$J$4="yes",'Data Transformation'!F3146,'Data Transformation'!D3146)</f>
        <v>0</v>
      </c>
      <c r="I3146" t="str">
        <f t="shared" si="178"/>
        <v/>
      </c>
    </row>
    <row r="3147" spans="2:9" x14ac:dyDescent="0.55000000000000004">
      <c r="B3147" t="b">
        <f>IF('Input and Summary Results'!D2729=0,FALSE,'Input and Summary Results'!$B2729)</f>
        <v>0</v>
      </c>
      <c r="C3147" t="b">
        <f>IF(OR(B3147=0,'Input and Summary Results'!D2729=0,'Input and Summary Results'!D2729=""),FALSE,'Input and Summary Results'!$D2729)</f>
        <v>0</v>
      </c>
      <c r="D3147" t="b">
        <f>IF(OR(B3147=0,'Input and Summary Results'!E2729=0),FALSE,'Input and Summary Results'!$E2729)</f>
        <v>0</v>
      </c>
      <c r="E3147" t="b">
        <f t="shared" si="176"/>
        <v>0</v>
      </c>
      <c r="F3147" t="b">
        <f t="shared" si="177"/>
        <v>0</v>
      </c>
      <c r="G3147" t="b">
        <f>IF('Input and Summary Results'!$J$4="yes",IF(C3147=FALSE,FALSE,IF('Data Transformation'!E3147&lt;$R$10,E3147,$R$10)),IF(C3147=FALSE,FALSE,IF(C3147&lt;$R$10,C3147,$R$10)))</f>
        <v>0</v>
      </c>
      <c r="H3147" t="b">
        <f>IF('Input and Summary Results'!$J$4="yes",'Data Transformation'!F3147,'Data Transformation'!D3147)</f>
        <v>0</v>
      </c>
      <c r="I3147" t="str">
        <f t="shared" si="178"/>
        <v/>
      </c>
    </row>
    <row r="3148" spans="2:9" x14ac:dyDescent="0.55000000000000004">
      <c r="B3148" t="b">
        <f>IF('Input and Summary Results'!D2730=0,FALSE,'Input and Summary Results'!$B2730)</f>
        <v>0</v>
      </c>
      <c r="C3148" t="b">
        <f>IF(OR(B3148=0,'Input and Summary Results'!D2730=0,'Input and Summary Results'!D2730=""),FALSE,'Input and Summary Results'!$D2730)</f>
        <v>0</v>
      </c>
      <c r="D3148" t="b">
        <f>IF(OR(B3148=0,'Input and Summary Results'!E2730=0),FALSE,'Input and Summary Results'!$E2730)</f>
        <v>0</v>
      </c>
      <c r="E3148" t="b">
        <f t="shared" si="176"/>
        <v>0</v>
      </c>
      <c r="F3148" t="b">
        <f t="shared" si="177"/>
        <v>0</v>
      </c>
      <c r="G3148" t="b">
        <f>IF('Input and Summary Results'!$J$4="yes",IF(C3148=FALSE,FALSE,IF('Data Transformation'!E3148&lt;$R$10,E3148,$R$10)),IF(C3148=FALSE,FALSE,IF(C3148&lt;$R$10,C3148,$R$10)))</f>
        <v>0</v>
      </c>
      <c r="H3148" t="b">
        <f>IF('Input and Summary Results'!$J$4="yes",'Data Transformation'!F3148,'Data Transformation'!D3148)</f>
        <v>0</v>
      </c>
      <c r="I3148" t="str">
        <f t="shared" si="178"/>
        <v/>
      </c>
    </row>
    <row r="3149" spans="2:9" x14ac:dyDescent="0.55000000000000004">
      <c r="B3149" t="b">
        <f>IF('Input and Summary Results'!D2731=0,FALSE,'Input and Summary Results'!$B2731)</f>
        <v>0</v>
      </c>
      <c r="C3149" t="b">
        <f>IF(OR(B3149=0,'Input and Summary Results'!D2731=0,'Input and Summary Results'!D2731=""),FALSE,'Input and Summary Results'!$D2731)</f>
        <v>0</v>
      </c>
      <c r="D3149" t="b">
        <f>IF(OR(B3149=0,'Input and Summary Results'!E2731=0),FALSE,'Input and Summary Results'!$E2731)</f>
        <v>0</v>
      </c>
      <c r="E3149" t="b">
        <f t="shared" si="176"/>
        <v>0</v>
      </c>
      <c r="F3149" t="b">
        <f t="shared" si="177"/>
        <v>0</v>
      </c>
      <c r="G3149" t="b">
        <f>IF('Input and Summary Results'!$J$4="yes",IF(C3149=FALSE,FALSE,IF('Data Transformation'!E3149&lt;$R$10,E3149,$R$10)),IF(C3149=FALSE,FALSE,IF(C3149&lt;$R$10,C3149,$R$10)))</f>
        <v>0</v>
      </c>
      <c r="H3149" t="b">
        <f>IF('Input and Summary Results'!$J$4="yes",'Data Transformation'!F3149,'Data Transformation'!D3149)</f>
        <v>0</v>
      </c>
      <c r="I3149" t="str">
        <f t="shared" si="178"/>
        <v/>
      </c>
    </row>
    <row r="3150" spans="2:9" x14ac:dyDescent="0.55000000000000004">
      <c r="B3150" t="b">
        <f>IF('Input and Summary Results'!D2732=0,FALSE,'Input and Summary Results'!$B2732)</f>
        <v>0</v>
      </c>
      <c r="C3150" t="b">
        <f>IF(OR(B3150=0,'Input and Summary Results'!D2732=0,'Input and Summary Results'!D2732=""),FALSE,'Input and Summary Results'!$D2732)</f>
        <v>0</v>
      </c>
      <c r="D3150" t="b">
        <f>IF(OR(B3150=0,'Input and Summary Results'!E2732=0),FALSE,'Input and Summary Results'!$E2732)</f>
        <v>0</v>
      </c>
      <c r="E3150" t="b">
        <f t="shared" si="176"/>
        <v>0</v>
      </c>
      <c r="F3150" t="b">
        <f t="shared" si="177"/>
        <v>0</v>
      </c>
      <c r="G3150" t="b">
        <f>IF('Input and Summary Results'!$J$4="yes",IF(C3150=FALSE,FALSE,IF('Data Transformation'!E3150&lt;$R$10,E3150,$R$10)),IF(C3150=FALSE,FALSE,IF(C3150&lt;$R$10,C3150,$R$10)))</f>
        <v>0</v>
      </c>
      <c r="H3150" t="b">
        <f>IF('Input and Summary Results'!$J$4="yes",'Data Transformation'!F3150,'Data Transformation'!D3150)</f>
        <v>0</v>
      </c>
      <c r="I3150" t="str">
        <f t="shared" si="178"/>
        <v/>
      </c>
    </row>
    <row r="3151" spans="2:9" x14ac:dyDescent="0.55000000000000004">
      <c r="B3151" t="b">
        <f>IF('Input and Summary Results'!D2733=0,FALSE,'Input and Summary Results'!$B2733)</f>
        <v>0</v>
      </c>
      <c r="C3151" t="b">
        <f>IF(OR(B3151=0,'Input and Summary Results'!D2733=0,'Input and Summary Results'!D2733=""),FALSE,'Input and Summary Results'!$D2733)</f>
        <v>0</v>
      </c>
      <c r="D3151" t="b">
        <f>IF(OR(B3151=0,'Input and Summary Results'!E2733=0),FALSE,'Input and Summary Results'!$E2733)</f>
        <v>0</v>
      </c>
      <c r="E3151" t="b">
        <f t="shared" si="176"/>
        <v>0</v>
      </c>
      <c r="F3151" t="b">
        <f t="shared" si="177"/>
        <v>0</v>
      </c>
      <c r="G3151" t="b">
        <f>IF('Input and Summary Results'!$J$4="yes",IF(C3151=FALSE,FALSE,IF('Data Transformation'!E3151&lt;$R$10,E3151,$R$10)),IF(C3151=FALSE,FALSE,IF(C3151&lt;$R$10,C3151,$R$10)))</f>
        <v>0</v>
      </c>
      <c r="H3151" t="b">
        <f>IF('Input and Summary Results'!$J$4="yes",'Data Transformation'!F3151,'Data Transformation'!D3151)</f>
        <v>0</v>
      </c>
      <c r="I3151" t="str">
        <f t="shared" si="178"/>
        <v/>
      </c>
    </row>
    <row r="3152" spans="2:9" x14ac:dyDescent="0.55000000000000004">
      <c r="B3152" t="b">
        <f>IF('Input and Summary Results'!D2734=0,FALSE,'Input and Summary Results'!$B2734)</f>
        <v>0</v>
      </c>
      <c r="C3152" t="b">
        <f>IF(OR(B3152=0,'Input and Summary Results'!D2734=0,'Input and Summary Results'!D2734=""),FALSE,'Input and Summary Results'!$D2734)</f>
        <v>0</v>
      </c>
      <c r="D3152" t="b">
        <f>IF(OR(B3152=0,'Input and Summary Results'!E2734=0),FALSE,'Input and Summary Results'!$E2734)</f>
        <v>0</v>
      </c>
      <c r="E3152" t="b">
        <f t="shared" si="176"/>
        <v>0</v>
      </c>
      <c r="F3152" t="b">
        <f t="shared" si="177"/>
        <v>0</v>
      </c>
      <c r="G3152" t="b">
        <f>IF('Input and Summary Results'!$J$4="yes",IF(C3152=FALSE,FALSE,IF('Data Transformation'!E3152&lt;$R$10,E3152,$R$10)),IF(C3152=FALSE,FALSE,IF(C3152&lt;$R$10,C3152,$R$10)))</f>
        <v>0</v>
      </c>
      <c r="H3152" t="b">
        <f>IF('Input and Summary Results'!$J$4="yes",'Data Transformation'!F3152,'Data Transformation'!D3152)</f>
        <v>0</v>
      </c>
      <c r="I3152" t="str">
        <f t="shared" si="178"/>
        <v/>
      </c>
    </row>
    <row r="3153" spans="2:9" x14ac:dyDescent="0.55000000000000004">
      <c r="B3153" t="b">
        <f>IF('Input and Summary Results'!D2735=0,FALSE,'Input and Summary Results'!$B2735)</f>
        <v>0</v>
      </c>
      <c r="C3153" t="b">
        <f>IF(OR(B3153=0,'Input and Summary Results'!D2735=0,'Input and Summary Results'!D2735=""),FALSE,'Input and Summary Results'!$D2735)</f>
        <v>0</v>
      </c>
      <c r="D3153" t="b">
        <f>IF(OR(B3153=0,'Input and Summary Results'!E2735=0),FALSE,'Input and Summary Results'!$E2735)</f>
        <v>0</v>
      </c>
      <c r="E3153" t="b">
        <f t="shared" si="176"/>
        <v>0</v>
      </c>
      <c r="F3153" t="b">
        <f t="shared" si="177"/>
        <v>0</v>
      </c>
      <c r="G3153" t="b">
        <f>IF('Input and Summary Results'!$J$4="yes",IF(C3153=FALSE,FALSE,IF('Data Transformation'!E3153&lt;$R$10,E3153,$R$10)),IF(C3153=FALSE,FALSE,IF(C3153&lt;$R$10,C3153,$R$10)))</f>
        <v>0</v>
      </c>
      <c r="H3153" t="b">
        <f>IF('Input and Summary Results'!$J$4="yes",'Data Transformation'!F3153,'Data Transformation'!D3153)</f>
        <v>0</v>
      </c>
      <c r="I3153" t="str">
        <f t="shared" si="178"/>
        <v/>
      </c>
    </row>
    <row r="3154" spans="2:9" x14ac:dyDescent="0.55000000000000004">
      <c r="B3154" t="b">
        <f>IF('Input and Summary Results'!D2736=0,FALSE,'Input and Summary Results'!$B2736)</f>
        <v>0</v>
      </c>
      <c r="C3154" t="b">
        <f>IF(OR(B3154=0,'Input and Summary Results'!D2736=0,'Input and Summary Results'!D2736=""),FALSE,'Input and Summary Results'!$D2736)</f>
        <v>0</v>
      </c>
      <c r="D3154" t="b">
        <f>IF(OR(B3154=0,'Input and Summary Results'!E2736=0),FALSE,'Input and Summary Results'!$E2736)</f>
        <v>0</v>
      </c>
      <c r="E3154" t="b">
        <f t="shared" si="176"/>
        <v>0</v>
      </c>
      <c r="F3154" t="b">
        <f t="shared" si="177"/>
        <v>0</v>
      </c>
      <c r="G3154" t="b">
        <f>IF('Input and Summary Results'!$J$4="yes",IF(C3154=FALSE,FALSE,IF('Data Transformation'!E3154&lt;$R$10,E3154,$R$10)),IF(C3154=FALSE,FALSE,IF(C3154&lt;$R$10,C3154,$R$10)))</f>
        <v>0</v>
      </c>
      <c r="H3154" t="b">
        <f>IF('Input and Summary Results'!$J$4="yes",'Data Transformation'!F3154,'Data Transformation'!D3154)</f>
        <v>0</v>
      </c>
      <c r="I3154" t="str">
        <f t="shared" si="178"/>
        <v/>
      </c>
    </row>
    <row r="3155" spans="2:9" x14ac:dyDescent="0.55000000000000004">
      <c r="B3155" t="b">
        <f>IF('Input and Summary Results'!D2737=0,FALSE,'Input and Summary Results'!$B2737)</f>
        <v>0</v>
      </c>
      <c r="C3155" t="b">
        <f>IF(OR(B3155=0,'Input and Summary Results'!D2737=0,'Input and Summary Results'!D2737=""),FALSE,'Input and Summary Results'!$D2737)</f>
        <v>0</v>
      </c>
      <c r="D3155" t="b">
        <f>IF(OR(B3155=0,'Input and Summary Results'!E2737=0),FALSE,'Input and Summary Results'!$E2737)</f>
        <v>0</v>
      </c>
      <c r="E3155" t="b">
        <f t="shared" si="176"/>
        <v>0</v>
      </c>
      <c r="F3155" t="b">
        <f t="shared" si="177"/>
        <v>0</v>
      </c>
      <c r="G3155" t="b">
        <f>IF('Input and Summary Results'!$J$4="yes",IF(C3155=FALSE,FALSE,IF('Data Transformation'!E3155&lt;$R$10,E3155,$R$10)),IF(C3155=FALSE,FALSE,IF(C3155&lt;$R$10,C3155,$R$10)))</f>
        <v>0</v>
      </c>
      <c r="H3155" t="b">
        <f>IF('Input and Summary Results'!$J$4="yes",'Data Transformation'!F3155,'Data Transformation'!D3155)</f>
        <v>0</v>
      </c>
      <c r="I3155" t="str">
        <f t="shared" si="178"/>
        <v/>
      </c>
    </row>
    <row r="3156" spans="2:9" x14ac:dyDescent="0.55000000000000004">
      <c r="B3156" t="b">
        <f>IF('Input and Summary Results'!D2738=0,FALSE,'Input and Summary Results'!$B2738)</f>
        <v>0</v>
      </c>
      <c r="C3156" t="b">
        <f>IF(OR(B3156=0,'Input and Summary Results'!D2738=0,'Input and Summary Results'!D2738=""),FALSE,'Input and Summary Results'!$D2738)</f>
        <v>0</v>
      </c>
      <c r="D3156" t="b">
        <f>IF(OR(B3156=0,'Input and Summary Results'!E2738=0),FALSE,'Input and Summary Results'!$E2738)</f>
        <v>0</v>
      </c>
      <c r="E3156" t="b">
        <f t="shared" si="176"/>
        <v>0</v>
      </c>
      <c r="F3156" t="b">
        <f t="shared" si="177"/>
        <v>0</v>
      </c>
      <c r="G3156" t="b">
        <f>IF('Input and Summary Results'!$J$4="yes",IF(C3156=FALSE,FALSE,IF('Data Transformation'!E3156&lt;$R$10,E3156,$R$10)),IF(C3156=FALSE,FALSE,IF(C3156&lt;$R$10,C3156,$R$10)))</f>
        <v>0</v>
      </c>
      <c r="H3156" t="b">
        <f>IF('Input and Summary Results'!$J$4="yes",'Data Transformation'!F3156,'Data Transformation'!D3156)</f>
        <v>0</v>
      </c>
      <c r="I3156" t="str">
        <f t="shared" si="178"/>
        <v/>
      </c>
    </row>
    <row r="3157" spans="2:9" x14ac:dyDescent="0.55000000000000004">
      <c r="B3157" t="b">
        <f>IF('Input and Summary Results'!D2739=0,FALSE,'Input and Summary Results'!$B2739)</f>
        <v>0</v>
      </c>
      <c r="C3157" t="b">
        <f>IF(OR(B3157=0,'Input and Summary Results'!D2739=0,'Input and Summary Results'!D2739=""),FALSE,'Input and Summary Results'!$D2739)</f>
        <v>0</v>
      </c>
      <c r="D3157" t="b">
        <f>IF(OR(B3157=0,'Input and Summary Results'!E2739=0),FALSE,'Input and Summary Results'!$E2739)</f>
        <v>0</v>
      </c>
      <c r="E3157" t="b">
        <f t="shared" si="176"/>
        <v>0</v>
      </c>
      <c r="F3157" t="b">
        <f t="shared" si="177"/>
        <v>0</v>
      </c>
      <c r="G3157" t="b">
        <f>IF('Input and Summary Results'!$J$4="yes",IF(C3157=FALSE,FALSE,IF('Data Transformation'!E3157&lt;$R$10,E3157,$R$10)),IF(C3157=FALSE,FALSE,IF(C3157&lt;$R$10,C3157,$R$10)))</f>
        <v>0</v>
      </c>
      <c r="H3157" t="b">
        <f>IF('Input and Summary Results'!$J$4="yes",'Data Transformation'!F3157,'Data Transformation'!D3157)</f>
        <v>0</v>
      </c>
      <c r="I3157" t="str">
        <f t="shared" si="178"/>
        <v/>
      </c>
    </row>
    <row r="3158" spans="2:9" x14ac:dyDescent="0.55000000000000004">
      <c r="B3158" t="b">
        <f>IF('Input and Summary Results'!D2740=0,FALSE,'Input and Summary Results'!$B2740)</f>
        <v>0</v>
      </c>
      <c r="C3158" t="b">
        <f>IF(OR(B3158=0,'Input and Summary Results'!D2740=0,'Input and Summary Results'!D2740=""),FALSE,'Input and Summary Results'!$D2740)</f>
        <v>0</v>
      </c>
      <c r="D3158" t="b">
        <f>IF(OR(B3158=0,'Input and Summary Results'!E2740=0),FALSE,'Input and Summary Results'!$E2740)</f>
        <v>0</v>
      </c>
      <c r="E3158" t="b">
        <f t="shared" si="176"/>
        <v>0</v>
      </c>
      <c r="F3158" t="b">
        <f t="shared" si="177"/>
        <v>0</v>
      </c>
      <c r="G3158" t="b">
        <f>IF('Input and Summary Results'!$J$4="yes",IF(C3158=FALSE,FALSE,IF('Data Transformation'!E3158&lt;$R$10,E3158,$R$10)),IF(C3158=FALSE,FALSE,IF(C3158&lt;$R$10,C3158,$R$10)))</f>
        <v>0</v>
      </c>
      <c r="H3158" t="b">
        <f>IF('Input and Summary Results'!$J$4="yes",'Data Transformation'!F3158,'Data Transformation'!D3158)</f>
        <v>0</v>
      </c>
      <c r="I3158" t="str">
        <f t="shared" si="178"/>
        <v/>
      </c>
    </row>
    <row r="3159" spans="2:9" x14ac:dyDescent="0.55000000000000004">
      <c r="B3159" t="b">
        <f>IF('Input and Summary Results'!D2741=0,FALSE,'Input and Summary Results'!$B2741)</f>
        <v>0</v>
      </c>
      <c r="C3159" t="b">
        <f>IF(OR(B3159=0,'Input and Summary Results'!D2741=0,'Input and Summary Results'!D2741=""),FALSE,'Input and Summary Results'!$D2741)</f>
        <v>0</v>
      </c>
      <c r="D3159" t="b">
        <f>IF(OR(B3159=0,'Input and Summary Results'!E2741=0),FALSE,'Input and Summary Results'!$E2741)</f>
        <v>0</v>
      </c>
      <c r="E3159" t="b">
        <f t="shared" si="176"/>
        <v>0</v>
      </c>
      <c r="F3159" t="b">
        <f t="shared" si="177"/>
        <v>0</v>
      </c>
      <c r="G3159" t="b">
        <f>IF('Input and Summary Results'!$J$4="yes",IF(C3159=FALSE,FALSE,IF('Data Transformation'!E3159&lt;$R$10,E3159,$R$10)),IF(C3159=FALSE,FALSE,IF(C3159&lt;$R$10,C3159,$R$10)))</f>
        <v>0</v>
      </c>
      <c r="H3159" t="b">
        <f>IF('Input and Summary Results'!$J$4="yes",'Data Transformation'!F3159,'Data Transformation'!D3159)</f>
        <v>0</v>
      </c>
      <c r="I3159" t="str">
        <f t="shared" si="178"/>
        <v/>
      </c>
    </row>
    <row r="3160" spans="2:9" x14ac:dyDescent="0.55000000000000004">
      <c r="B3160" t="b">
        <f>IF('Input and Summary Results'!D2742=0,FALSE,'Input and Summary Results'!$B2742)</f>
        <v>0</v>
      </c>
      <c r="C3160" t="b">
        <f>IF(OR(B3160=0,'Input and Summary Results'!D2742=0,'Input and Summary Results'!D2742=""),FALSE,'Input and Summary Results'!$D2742)</f>
        <v>0</v>
      </c>
      <c r="D3160" t="b">
        <f>IF(OR(B3160=0,'Input and Summary Results'!E2742=0),FALSE,'Input and Summary Results'!$E2742)</f>
        <v>0</v>
      </c>
      <c r="E3160" t="b">
        <f t="shared" si="176"/>
        <v>0</v>
      </c>
      <c r="F3160" t="b">
        <f t="shared" si="177"/>
        <v>0</v>
      </c>
      <c r="G3160" t="b">
        <f>IF('Input and Summary Results'!$J$4="yes",IF(C3160=FALSE,FALSE,IF('Data Transformation'!E3160&lt;$R$10,E3160,$R$10)),IF(C3160=FALSE,FALSE,IF(C3160&lt;$R$10,C3160,$R$10)))</f>
        <v>0</v>
      </c>
      <c r="H3160" t="b">
        <f>IF('Input and Summary Results'!$J$4="yes",'Data Transformation'!F3160,'Data Transformation'!D3160)</f>
        <v>0</v>
      </c>
      <c r="I3160" t="str">
        <f t="shared" si="178"/>
        <v/>
      </c>
    </row>
    <row r="3161" spans="2:9" x14ac:dyDescent="0.55000000000000004">
      <c r="B3161" t="b">
        <f>IF('Input and Summary Results'!D2743=0,FALSE,'Input and Summary Results'!$B2743)</f>
        <v>0</v>
      </c>
      <c r="C3161" t="b">
        <f>IF(OR(B3161=0,'Input and Summary Results'!D2743=0,'Input and Summary Results'!D2743=""),FALSE,'Input and Summary Results'!$D2743)</f>
        <v>0</v>
      </c>
      <c r="D3161" t="b">
        <f>IF(OR(B3161=0,'Input and Summary Results'!E2743=0),FALSE,'Input and Summary Results'!$E2743)</f>
        <v>0</v>
      </c>
      <c r="E3161" t="b">
        <f t="shared" si="176"/>
        <v>0</v>
      </c>
      <c r="F3161" t="b">
        <f t="shared" si="177"/>
        <v>0</v>
      </c>
      <c r="G3161" t="b">
        <f>IF('Input and Summary Results'!$J$4="yes",IF(C3161=FALSE,FALSE,IF('Data Transformation'!E3161&lt;$R$10,E3161,$R$10)),IF(C3161=FALSE,FALSE,IF(C3161&lt;$R$10,C3161,$R$10)))</f>
        <v>0</v>
      </c>
      <c r="H3161" t="b">
        <f>IF('Input and Summary Results'!$J$4="yes",'Data Transformation'!F3161,'Data Transformation'!D3161)</f>
        <v>0</v>
      </c>
      <c r="I3161" t="str">
        <f t="shared" si="178"/>
        <v/>
      </c>
    </row>
    <row r="3162" spans="2:9" x14ac:dyDescent="0.55000000000000004">
      <c r="B3162" t="b">
        <f>IF('Input and Summary Results'!D2744=0,FALSE,'Input and Summary Results'!$B2744)</f>
        <v>0</v>
      </c>
      <c r="C3162" t="b">
        <f>IF(OR(B3162=0,'Input and Summary Results'!D2744=0,'Input and Summary Results'!D2744=""),FALSE,'Input and Summary Results'!$D2744)</f>
        <v>0</v>
      </c>
      <c r="D3162" t="b">
        <f>IF(OR(B3162=0,'Input and Summary Results'!E2744=0),FALSE,'Input and Summary Results'!$E2744)</f>
        <v>0</v>
      </c>
      <c r="E3162" t="b">
        <f t="shared" si="176"/>
        <v>0</v>
      </c>
      <c r="F3162" t="b">
        <f t="shared" si="177"/>
        <v>0</v>
      </c>
      <c r="G3162" t="b">
        <f>IF('Input and Summary Results'!$J$4="yes",IF(C3162=FALSE,FALSE,IF('Data Transformation'!E3162&lt;$R$10,E3162,$R$10)),IF(C3162=FALSE,FALSE,IF(C3162&lt;$R$10,C3162,$R$10)))</f>
        <v>0</v>
      </c>
      <c r="H3162" t="b">
        <f>IF('Input and Summary Results'!$J$4="yes",'Data Transformation'!F3162,'Data Transformation'!D3162)</f>
        <v>0</v>
      </c>
      <c r="I3162" t="str">
        <f t="shared" si="178"/>
        <v/>
      </c>
    </row>
    <row r="3163" spans="2:9" x14ac:dyDescent="0.55000000000000004">
      <c r="B3163" t="b">
        <f>IF('Input and Summary Results'!D2745=0,FALSE,'Input and Summary Results'!$B2745)</f>
        <v>0</v>
      </c>
      <c r="C3163" t="b">
        <f>IF(OR(B3163=0,'Input and Summary Results'!D2745=0,'Input and Summary Results'!D2745=""),FALSE,'Input and Summary Results'!$D2745)</f>
        <v>0</v>
      </c>
      <c r="D3163" t="b">
        <f>IF(OR(B3163=0,'Input and Summary Results'!E2745=0),FALSE,'Input and Summary Results'!$E2745)</f>
        <v>0</v>
      </c>
      <c r="E3163" t="b">
        <f t="shared" si="176"/>
        <v>0</v>
      </c>
      <c r="F3163" t="b">
        <f t="shared" si="177"/>
        <v>0</v>
      </c>
      <c r="G3163" t="b">
        <f>IF('Input and Summary Results'!$J$4="yes",IF(C3163=FALSE,FALSE,IF('Data Transformation'!E3163&lt;$R$10,E3163,$R$10)),IF(C3163=FALSE,FALSE,IF(C3163&lt;$R$10,C3163,$R$10)))</f>
        <v>0</v>
      </c>
      <c r="H3163" t="b">
        <f>IF('Input and Summary Results'!$J$4="yes",'Data Transformation'!F3163,'Data Transformation'!D3163)</f>
        <v>0</v>
      </c>
      <c r="I3163" t="str">
        <f t="shared" si="178"/>
        <v/>
      </c>
    </row>
    <row r="3164" spans="2:9" x14ac:dyDescent="0.55000000000000004">
      <c r="B3164" t="b">
        <f>IF('Input and Summary Results'!D2746=0,FALSE,'Input and Summary Results'!$B2746)</f>
        <v>0</v>
      </c>
      <c r="C3164" t="b">
        <f>IF(OR(B3164=0,'Input and Summary Results'!D2746=0,'Input and Summary Results'!D2746=""),FALSE,'Input and Summary Results'!$D2746)</f>
        <v>0</v>
      </c>
      <c r="D3164" t="b">
        <f>IF(OR(B3164=0,'Input and Summary Results'!E2746=0),FALSE,'Input and Summary Results'!$E2746)</f>
        <v>0</v>
      </c>
      <c r="E3164" t="b">
        <f t="shared" si="176"/>
        <v>0</v>
      </c>
      <c r="F3164" t="b">
        <f t="shared" si="177"/>
        <v>0</v>
      </c>
      <c r="G3164" t="b">
        <f>IF('Input and Summary Results'!$J$4="yes",IF(C3164=FALSE,FALSE,IF('Data Transformation'!E3164&lt;$R$10,E3164,$R$10)),IF(C3164=FALSE,FALSE,IF(C3164&lt;$R$10,C3164,$R$10)))</f>
        <v>0</v>
      </c>
      <c r="H3164" t="b">
        <f>IF('Input and Summary Results'!$J$4="yes",'Data Transformation'!F3164,'Data Transformation'!D3164)</f>
        <v>0</v>
      </c>
      <c r="I3164" t="str">
        <f t="shared" si="178"/>
        <v/>
      </c>
    </row>
    <row r="3165" spans="2:9" x14ac:dyDescent="0.55000000000000004">
      <c r="B3165" t="b">
        <f>IF('Input and Summary Results'!D2747=0,FALSE,'Input and Summary Results'!$B2747)</f>
        <v>0</v>
      </c>
      <c r="C3165" t="b">
        <f>IF(OR(B3165=0,'Input and Summary Results'!D2747=0,'Input and Summary Results'!D2747=""),FALSE,'Input and Summary Results'!$D2747)</f>
        <v>0</v>
      </c>
      <c r="D3165" t="b">
        <f>IF(OR(B3165=0,'Input and Summary Results'!E2747=0),FALSE,'Input and Summary Results'!$E2747)</f>
        <v>0</v>
      </c>
      <c r="E3165" t="b">
        <f t="shared" si="176"/>
        <v>0</v>
      </c>
      <c r="F3165" t="b">
        <f t="shared" si="177"/>
        <v>0</v>
      </c>
      <c r="G3165" t="b">
        <f>IF('Input and Summary Results'!$J$4="yes",IF(C3165=FALSE,FALSE,IF('Data Transformation'!E3165&lt;$R$10,E3165,$R$10)),IF(C3165=FALSE,FALSE,IF(C3165&lt;$R$10,C3165,$R$10)))</f>
        <v>0</v>
      </c>
      <c r="H3165" t="b">
        <f>IF('Input and Summary Results'!$J$4="yes",'Data Transformation'!F3165,'Data Transformation'!D3165)</f>
        <v>0</v>
      </c>
      <c r="I3165" t="str">
        <f t="shared" si="178"/>
        <v/>
      </c>
    </row>
    <row r="3166" spans="2:9" x14ac:dyDescent="0.55000000000000004">
      <c r="B3166" t="b">
        <f>IF('Input and Summary Results'!D2748=0,FALSE,'Input and Summary Results'!$B2748)</f>
        <v>0</v>
      </c>
      <c r="C3166" t="b">
        <f>IF(OR(B3166=0,'Input and Summary Results'!D2748=0,'Input and Summary Results'!D2748=""),FALSE,'Input and Summary Results'!$D2748)</f>
        <v>0</v>
      </c>
      <c r="D3166" t="b">
        <f>IF(OR(B3166=0,'Input and Summary Results'!E2748=0),FALSE,'Input and Summary Results'!$E2748)</f>
        <v>0</v>
      </c>
      <c r="E3166" t="b">
        <f t="shared" si="176"/>
        <v>0</v>
      </c>
      <c r="F3166" t="b">
        <f t="shared" si="177"/>
        <v>0</v>
      </c>
      <c r="G3166" t="b">
        <f>IF('Input and Summary Results'!$J$4="yes",IF(C3166=FALSE,FALSE,IF('Data Transformation'!E3166&lt;$R$10,E3166,$R$10)),IF(C3166=FALSE,FALSE,IF(C3166&lt;$R$10,C3166,$R$10)))</f>
        <v>0</v>
      </c>
      <c r="H3166" t="b">
        <f>IF('Input and Summary Results'!$J$4="yes",'Data Transformation'!F3166,'Data Transformation'!D3166)</f>
        <v>0</v>
      </c>
      <c r="I3166" t="str">
        <f t="shared" si="178"/>
        <v/>
      </c>
    </row>
    <row r="3167" spans="2:9" x14ac:dyDescent="0.55000000000000004">
      <c r="B3167" t="b">
        <f>IF('Input and Summary Results'!D2749=0,FALSE,'Input and Summary Results'!$B2749)</f>
        <v>0</v>
      </c>
      <c r="C3167" t="b">
        <f>IF(OR(B3167=0,'Input and Summary Results'!D2749=0,'Input and Summary Results'!D2749=""),FALSE,'Input and Summary Results'!$D2749)</f>
        <v>0</v>
      </c>
      <c r="D3167" t="b">
        <f>IF(OR(B3167=0,'Input and Summary Results'!E2749=0),FALSE,'Input and Summary Results'!$E2749)</f>
        <v>0</v>
      </c>
      <c r="E3167" t="b">
        <f t="shared" si="176"/>
        <v>0</v>
      </c>
      <c r="F3167" t="b">
        <f t="shared" si="177"/>
        <v>0</v>
      </c>
      <c r="G3167" t="b">
        <f>IF('Input and Summary Results'!$J$4="yes",IF(C3167=FALSE,FALSE,IF('Data Transformation'!E3167&lt;$R$10,E3167,$R$10)),IF(C3167=FALSE,FALSE,IF(C3167&lt;$R$10,C3167,$R$10)))</f>
        <v>0</v>
      </c>
      <c r="H3167" t="b">
        <f>IF('Input and Summary Results'!$J$4="yes",'Data Transformation'!F3167,'Data Transformation'!D3167)</f>
        <v>0</v>
      </c>
      <c r="I3167" t="str">
        <f t="shared" si="178"/>
        <v/>
      </c>
    </row>
    <row r="3168" spans="2:9" x14ac:dyDescent="0.55000000000000004">
      <c r="B3168" t="b">
        <f>IF('Input and Summary Results'!D2750=0,FALSE,'Input and Summary Results'!$B2750)</f>
        <v>0</v>
      </c>
      <c r="C3168" t="b">
        <f>IF(OR(B3168=0,'Input and Summary Results'!D2750=0,'Input and Summary Results'!D2750=""),FALSE,'Input and Summary Results'!$D2750)</f>
        <v>0</v>
      </c>
      <c r="D3168" t="b">
        <f>IF(OR(B3168=0,'Input and Summary Results'!E2750=0),FALSE,'Input and Summary Results'!$E2750)</f>
        <v>0</v>
      </c>
      <c r="E3168" t="b">
        <f t="shared" si="176"/>
        <v>0</v>
      </c>
      <c r="F3168" t="b">
        <f t="shared" si="177"/>
        <v>0</v>
      </c>
      <c r="G3168" t="b">
        <f>IF('Input and Summary Results'!$J$4="yes",IF(C3168=FALSE,FALSE,IF('Data Transformation'!E3168&lt;$R$10,E3168,$R$10)),IF(C3168=FALSE,FALSE,IF(C3168&lt;$R$10,C3168,$R$10)))</f>
        <v>0</v>
      </c>
      <c r="H3168" t="b">
        <f>IF('Input and Summary Results'!$J$4="yes",'Data Transformation'!F3168,'Data Transformation'!D3168)</f>
        <v>0</v>
      </c>
      <c r="I3168" t="str">
        <f t="shared" si="178"/>
        <v/>
      </c>
    </row>
    <row r="3169" spans="2:9" x14ac:dyDescent="0.55000000000000004">
      <c r="B3169" t="b">
        <f>IF('Input and Summary Results'!D2751=0,FALSE,'Input and Summary Results'!$B2751)</f>
        <v>0</v>
      </c>
      <c r="C3169" t="b">
        <f>IF(OR(B3169=0,'Input and Summary Results'!D2751=0,'Input and Summary Results'!D2751=""),FALSE,'Input and Summary Results'!$D2751)</f>
        <v>0</v>
      </c>
      <c r="D3169" t="b">
        <f>IF(OR(B3169=0,'Input and Summary Results'!E2751=0),FALSE,'Input and Summary Results'!$E2751)</f>
        <v>0</v>
      </c>
      <c r="E3169" t="b">
        <f t="shared" si="176"/>
        <v>0</v>
      </c>
      <c r="F3169" t="b">
        <f t="shared" si="177"/>
        <v>0</v>
      </c>
      <c r="G3169" t="b">
        <f>IF('Input and Summary Results'!$J$4="yes",IF(C3169=FALSE,FALSE,IF('Data Transformation'!E3169&lt;$R$10,E3169,$R$10)),IF(C3169=FALSE,FALSE,IF(C3169&lt;$R$10,C3169,$R$10)))</f>
        <v>0</v>
      </c>
      <c r="H3169" t="b">
        <f>IF('Input and Summary Results'!$J$4="yes",'Data Transformation'!F3169,'Data Transformation'!D3169)</f>
        <v>0</v>
      </c>
      <c r="I3169" t="str">
        <f t="shared" si="178"/>
        <v/>
      </c>
    </row>
    <row r="3170" spans="2:9" x14ac:dyDescent="0.55000000000000004">
      <c r="B3170" t="b">
        <f>IF('Input and Summary Results'!D2752=0,FALSE,'Input and Summary Results'!$B2752)</f>
        <v>0</v>
      </c>
      <c r="C3170" t="b">
        <f>IF(OR(B3170=0,'Input and Summary Results'!D2752=0,'Input and Summary Results'!D2752=""),FALSE,'Input and Summary Results'!$D2752)</f>
        <v>0</v>
      </c>
      <c r="D3170" t="b">
        <f>IF(OR(B3170=0,'Input and Summary Results'!E2752=0),FALSE,'Input and Summary Results'!$E2752)</f>
        <v>0</v>
      </c>
      <c r="E3170" t="b">
        <f t="shared" si="176"/>
        <v>0</v>
      </c>
      <c r="F3170" t="b">
        <f t="shared" si="177"/>
        <v>0</v>
      </c>
      <c r="G3170" t="b">
        <f>IF('Input and Summary Results'!$J$4="yes",IF(C3170=FALSE,FALSE,IF('Data Transformation'!E3170&lt;$R$10,E3170,$R$10)),IF(C3170=FALSE,FALSE,IF(C3170&lt;$R$10,C3170,$R$10)))</f>
        <v>0</v>
      </c>
      <c r="H3170" t="b">
        <f>IF('Input and Summary Results'!$J$4="yes",'Data Transformation'!F3170,'Data Transformation'!D3170)</f>
        <v>0</v>
      </c>
      <c r="I3170" t="str">
        <f t="shared" si="178"/>
        <v/>
      </c>
    </row>
    <row r="3171" spans="2:9" x14ac:dyDescent="0.55000000000000004">
      <c r="B3171" t="b">
        <f>IF('Input and Summary Results'!D2753=0,FALSE,'Input and Summary Results'!$B2753)</f>
        <v>0</v>
      </c>
      <c r="C3171" t="b">
        <f>IF(OR(B3171=0,'Input and Summary Results'!D2753=0,'Input and Summary Results'!D2753=""),FALSE,'Input and Summary Results'!$D2753)</f>
        <v>0</v>
      </c>
      <c r="D3171" t="b">
        <f>IF(OR(B3171=0,'Input and Summary Results'!E2753=0),FALSE,'Input and Summary Results'!$E2753)</f>
        <v>0</v>
      </c>
      <c r="E3171" t="b">
        <f t="shared" si="176"/>
        <v>0</v>
      </c>
      <c r="F3171" t="b">
        <f t="shared" si="177"/>
        <v>0</v>
      </c>
      <c r="G3171" t="b">
        <f>IF('Input and Summary Results'!$J$4="yes",IF(C3171=FALSE,FALSE,IF('Data Transformation'!E3171&lt;$R$10,E3171,$R$10)),IF(C3171=FALSE,FALSE,IF(C3171&lt;$R$10,C3171,$R$10)))</f>
        <v>0</v>
      </c>
      <c r="H3171" t="b">
        <f>IF('Input and Summary Results'!$J$4="yes",'Data Transformation'!F3171,'Data Transformation'!D3171)</f>
        <v>0</v>
      </c>
      <c r="I3171" t="str">
        <f t="shared" si="178"/>
        <v/>
      </c>
    </row>
    <row r="3172" spans="2:9" x14ac:dyDescent="0.55000000000000004">
      <c r="B3172" t="b">
        <f>IF('Input and Summary Results'!D2754=0,FALSE,'Input and Summary Results'!$B2754)</f>
        <v>0</v>
      </c>
      <c r="C3172" t="b">
        <f>IF(OR(B3172=0,'Input and Summary Results'!D2754=0,'Input and Summary Results'!D2754=""),FALSE,'Input and Summary Results'!$D2754)</f>
        <v>0</v>
      </c>
      <c r="D3172" t="b">
        <f>IF(OR(B3172=0,'Input and Summary Results'!E2754=0),FALSE,'Input and Summary Results'!$E2754)</f>
        <v>0</v>
      </c>
      <c r="E3172" t="b">
        <f t="shared" si="176"/>
        <v>0</v>
      </c>
      <c r="F3172" t="b">
        <f t="shared" si="177"/>
        <v>0</v>
      </c>
      <c r="G3172" t="b">
        <f>IF('Input and Summary Results'!$J$4="yes",IF(C3172=FALSE,FALSE,IF('Data Transformation'!E3172&lt;$R$10,E3172,$R$10)),IF(C3172=FALSE,FALSE,IF(C3172&lt;$R$10,C3172,$R$10)))</f>
        <v>0</v>
      </c>
      <c r="H3172" t="b">
        <f>IF('Input and Summary Results'!$J$4="yes",'Data Transformation'!F3172,'Data Transformation'!D3172)</f>
        <v>0</v>
      </c>
      <c r="I3172" t="str">
        <f t="shared" si="178"/>
        <v/>
      </c>
    </row>
    <row r="3173" spans="2:9" x14ac:dyDescent="0.55000000000000004">
      <c r="B3173" t="b">
        <f>IF('Input and Summary Results'!D2755=0,FALSE,'Input and Summary Results'!$B2755)</f>
        <v>0</v>
      </c>
      <c r="C3173" t="b">
        <f>IF(OR(B3173=0,'Input and Summary Results'!D2755=0,'Input and Summary Results'!D2755=""),FALSE,'Input and Summary Results'!$D2755)</f>
        <v>0</v>
      </c>
      <c r="D3173" t="b">
        <f>IF(OR(B3173=0,'Input and Summary Results'!E2755=0),FALSE,'Input and Summary Results'!$E2755)</f>
        <v>0</v>
      </c>
      <c r="E3173" t="b">
        <f t="shared" si="176"/>
        <v>0</v>
      </c>
      <c r="F3173" t="b">
        <f t="shared" si="177"/>
        <v>0</v>
      </c>
      <c r="G3173" t="b">
        <f>IF('Input and Summary Results'!$J$4="yes",IF(C3173=FALSE,FALSE,IF('Data Transformation'!E3173&lt;$R$10,E3173,$R$10)),IF(C3173=FALSE,FALSE,IF(C3173&lt;$R$10,C3173,$R$10)))</f>
        <v>0</v>
      </c>
      <c r="H3173" t="b">
        <f>IF('Input and Summary Results'!$J$4="yes",'Data Transformation'!F3173,'Data Transformation'!D3173)</f>
        <v>0</v>
      </c>
      <c r="I3173" t="str">
        <f t="shared" si="178"/>
        <v/>
      </c>
    </row>
    <row r="3174" spans="2:9" x14ac:dyDescent="0.55000000000000004">
      <c r="B3174" t="b">
        <f>IF('Input and Summary Results'!D2756=0,FALSE,'Input and Summary Results'!$B2756)</f>
        <v>0</v>
      </c>
      <c r="C3174" t="b">
        <f>IF(OR(B3174=0,'Input and Summary Results'!D2756=0,'Input and Summary Results'!D2756=""),FALSE,'Input and Summary Results'!$D2756)</f>
        <v>0</v>
      </c>
      <c r="D3174" t="b">
        <f>IF(OR(B3174=0,'Input and Summary Results'!E2756=0),FALSE,'Input and Summary Results'!$E2756)</f>
        <v>0</v>
      </c>
      <c r="E3174" t="b">
        <f t="shared" si="176"/>
        <v>0</v>
      </c>
      <c r="F3174" t="b">
        <f t="shared" si="177"/>
        <v>0</v>
      </c>
      <c r="G3174" t="b">
        <f>IF('Input and Summary Results'!$J$4="yes",IF(C3174=FALSE,FALSE,IF('Data Transformation'!E3174&lt;$R$10,E3174,$R$10)),IF(C3174=FALSE,FALSE,IF(C3174&lt;$R$10,C3174,$R$10)))</f>
        <v>0</v>
      </c>
      <c r="H3174" t="b">
        <f>IF('Input and Summary Results'!$J$4="yes",'Data Transformation'!F3174,'Data Transformation'!D3174)</f>
        <v>0</v>
      </c>
      <c r="I3174" t="str">
        <f t="shared" si="178"/>
        <v/>
      </c>
    </row>
    <row r="3175" spans="2:9" x14ac:dyDescent="0.55000000000000004">
      <c r="B3175" t="b">
        <f>IF('Input and Summary Results'!D2757=0,FALSE,'Input and Summary Results'!$B2757)</f>
        <v>0</v>
      </c>
      <c r="C3175" t="b">
        <f>IF(OR(B3175=0,'Input and Summary Results'!D2757=0,'Input and Summary Results'!D2757=""),FALSE,'Input and Summary Results'!$D2757)</f>
        <v>0</v>
      </c>
      <c r="D3175" t="b">
        <f>IF(OR(B3175=0,'Input and Summary Results'!E2757=0),FALSE,'Input and Summary Results'!$E2757)</f>
        <v>0</v>
      </c>
      <c r="E3175" t="b">
        <f t="shared" si="176"/>
        <v>0</v>
      </c>
      <c r="F3175" t="b">
        <f t="shared" si="177"/>
        <v>0</v>
      </c>
      <c r="G3175" t="b">
        <f>IF('Input and Summary Results'!$J$4="yes",IF(C3175=FALSE,FALSE,IF('Data Transformation'!E3175&lt;$R$10,E3175,$R$10)),IF(C3175=FALSE,FALSE,IF(C3175&lt;$R$10,C3175,$R$10)))</f>
        <v>0</v>
      </c>
      <c r="H3175" t="b">
        <f>IF('Input and Summary Results'!$J$4="yes",'Data Transformation'!F3175,'Data Transformation'!D3175)</f>
        <v>0</v>
      </c>
      <c r="I3175" t="str">
        <f t="shared" si="178"/>
        <v/>
      </c>
    </row>
    <row r="3176" spans="2:9" x14ac:dyDescent="0.55000000000000004">
      <c r="B3176" t="b">
        <f>IF('Input and Summary Results'!D2758=0,FALSE,'Input and Summary Results'!$B2758)</f>
        <v>0</v>
      </c>
      <c r="C3176" t="b">
        <f>IF(OR(B3176=0,'Input and Summary Results'!D2758=0,'Input and Summary Results'!D2758=""),FALSE,'Input and Summary Results'!$D2758)</f>
        <v>0</v>
      </c>
      <c r="D3176" t="b">
        <f>IF(OR(B3176=0,'Input and Summary Results'!E2758=0),FALSE,'Input and Summary Results'!$E2758)</f>
        <v>0</v>
      </c>
      <c r="E3176" t="b">
        <f t="shared" si="176"/>
        <v>0</v>
      </c>
      <c r="F3176" t="b">
        <f t="shared" si="177"/>
        <v>0</v>
      </c>
      <c r="G3176" t="b">
        <f>IF('Input and Summary Results'!$J$4="yes",IF(C3176=FALSE,FALSE,IF('Data Transformation'!E3176&lt;$R$10,E3176,$R$10)),IF(C3176=FALSE,FALSE,IF(C3176&lt;$R$10,C3176,$R$10)))</f>
        <v>0</v>
      </c>
      <c r="H3176" t="b">
        <f>IF('Input and Summary Results'!$J$4="yes",'Data Transformation'!F3176,'Data Transformation'!D3176)</f>
        <v>0</v>
      </c>
      <c r="I3176" t="str">
        <f t="shared" si="178"/>
        <v/>
      </c>
    </row>
    <row r="3177" spans="2:9" x14ac:dyDescent="0.55000000000000004">
      <c r="B3177" t="b">
        <f>IF('Input and Summary Results'!D2759=0,FALSE,'Input and Summary Results'!$B2759)</f>
        <v>0</v>
      </c>
      <c r="C3177" t="b">
        <f>IF(OR(B3177=0,'Input and Summary Results'!D2759=0,'Input and Summary Results'!D2759=""),FALSE,'Input and Summary Results'!$D2759)</f>
        <v>0</v>
      </c>
      <c r="D3177" t="b">
        <f>IF(OR(B3177=0,'Input and Summary Results'!E2759=0),FALSE,'Input and Summary Results'!$E2759)</f>
        <v>0</v>
      </c>
      <c r="E3177" t="b">
        <f t="shared" si="176"/>
        <v>0</v>
      </c>
      <c r="F3177" t="b">
        <f t="shared" si="177"/>
        <v>0</v>
      </c>
      <c r="G3177" t="b">
        <f>IF('Input and Summary Results'!$J$4="yes",IF(C3177=FALSE,FALSE,IF('Data Transformation'!E3177&lt;$R$10,E3177,$R$10)),IF(C3177=FALSE,FALSE,IF(C3177&lt;$R$10,C3177,$R$10)))</f>
        <v>0</v>
      </c>
      <c r="H3177" t="b">
        <f>IF('Input and Summary Results'!$J$4="yes",'Data Transformation'!F3177,'Data Transformation'!D3177)</f>
        <v>0</v>
      </c>
      <c r="I3177" t="str">
        <f t="shared" si="178"/>
        <v/>
      </c>
    </row>
    <row r="3178" spans="2:9" x14ac:dyDescent="0.55000000000000004">
      <c r="B3178" t="b">
        <f>IF('Input and Summary Results'!D2760=0,FALSE,'Input and Summary Results'!$B2760)</f>
        <v>0</v>
      </c>
      <c r="C3178" t="b">
        <f>IF(OR(B3178=0,'Input and Summary Results'!D2760=0,'Input and Summary Results'!D2760=""),FALSE,'Input and Summary Results'!$D2760)</f>
        <v>0</v>
      </c>
      <c r="D3178" t="b">
        <f>IF(OR(B3178=0,'Input and Summary Results'!E2760=0),FALSE,'Input and Summary Results'!$E2760)</f>
        <v>0</v>
      </c>
      <c r="E3178" t="b">
        <f t="shared" ref="E3178:E3241" si="179">IF(C3178=FALSE,FALSE,LOG10(C3178))</f>
        <v>0</v>
      </c>
      <c r="F3178" t="b">
        <f t="shared" ref="F3178:F3241" si="180">IF(D3178=FALSE, FALSE,0.434*D3178/C3178)</f>
        <v>0</v>
      </c>
      <c r="G3178" t="b">
        <f>IF('Input and Summary Results'!$J$4="yes",IF(C3178=FALSE,FALSE,IF('Data Transformation'!E3178&lt;$R$10,E3178,$R$10)),IF(C3178=FALSE,FALSE,IF(C3178&lt;$R$10,C3178,$R$10)))</f>
        <v>0</v>
      </c>
      <c r="H3178" t="b">
        <f>IF('Input and Summary Results'!$J$4="yes",'Data Transformation'!F3178,'Data Transformation'!D3178)</f>
        <v>0</v>
      </c>
      <c r="I3178" t="str">
        <f t="shared" si="178"/>
        <v/>
      </c>
    </row>
    <row r="3179" spans="2:9" x14ac:dyDescent="0.55000000000000004">
      <c r="B3179" t="b">
        <f>IF('Input and Summary Results'!D2761=0,FALSE,'Input and Summary Results'!$B2761)</f>
        <v>0</v>
      </c>
      <c r="C3179" t="b">
        <f>IF(OR(B3179=0,'Input and Summary Results'!D2761=0,'Input and Summary Results'!D2761=""),FALSE,'Input and Summary Results'!$D2761)</f>
        <v>0</v>
      </c>
      <c r="D3179" t="b">
        <f>IF(OR(B3179=0,'Input and Summary Results'!E2761=0),FALSE,'Input and Summary Results'!$E2761)</f>
        <v>0</v>
      </c>
      <c r="E3179" t="b">
        <f t="shared" si="179"/>
        <v>0</v>
      </c>
      <c r="F3179" t="b">
        <f t="shared" si="180"/>
        <v>0</v>
      </c>
      <c r="G3179" t="b">
        <f>IF('Input and Summary Results'!$J$4="yes",IF(C3179=FALSE,FALSE,IF('Data Transformation'!E3179&lt;$R$10,E3179,$R$10)),IF(C3179=FALSE,FALSE,IF(C3179&lt;$R$10,C3179,$R$10)))</f>
        <v>0</v>
      </c>
      <c r="H3179" t="b">
        <f>IF('Input and Summary Results'!$J$4="yes",'Data Transformation'!F3179,'Data Transformation'!D3179)</f>
        <v>0</v>
      </c>
      <c r="I3179" t="str">
        <f t="shared" si="178"/>
        <v/>
      </c>
    </row>
    <row r="3180" spans="2:9" x14ac:dyDescent="0.55000000000000004">
      <c r="B3180" t="b">
        <f>IF('Input and Summary Results'!D2762=0,FALSE,'Input and Summary Results'!$B2762)</f>
        <v>0</v>
      </c>
      <c r="C3180" t="b">
        <f>IF(OR(B3180=0,'Input and Summary Results'!D2762=0,'Input and Summary Results'!D2762=""),FALSE,'Input and Summary Results'!$D2762)</f>
        <v>0</v>
      </c>
      <c r="D3180" t="b">
        <f>IF(OR(B3180=0,'Input and Summary Results'!E2762=0),FALSE,'Input and Summary Results'!$E2762)</f>
        <v>0</v>
      </c>
      <c r="E3180" t="b">
        <f t="shared" si="179"/>
        <v>0</v>
      </c>
      <c r="F3180" t="b">
        <f t="shared" si="180"/>
        <v>0</v>
      </c>
      <c r="G3180" t="b">
        <f>IF('Input and Summary Results'!$J$4="yes",IF(C3180=FALSE,FALSE,IF('Data Transformation'!E3180&lt;$R$10,E3180,$R$10)),IF(C3180=FALSE,FALSE,IF(C3180&lt;$R$10,C3180,$R$10)))</f>
        <v>0</v>
      </c>
      <c r="H3180" t="b">
        <f>IF('Input and Summary Results'!$J$4="yes",'Data Transformation'!F3180,'Data Transformation'!D3180)</f>
        <v>0</v>
      </c>
      <c r="I3180" t="str">
        <f t="shared" si="178"/>
        <v/>
      </c>
    </row>
    <row r="3181" spans="2:9" x14ac:dyDescent="0.55000000000000004">
      <c r="B3181" t="b">
        <f>IF('Input and Summary Results'!D2763=0,FALSE,'Input and Summary Results'!$B2763)</f>
        <v>0</v>
      </c>
      <c r="C3181" t="b">
        <f>IF(OR(B3181=0,'Input and Summary Results'!D2763=0,'Input and Summary Results'!D2763=""),FALSE,'Input and Summary Results'!$D2763)</f>
        <v>0</v>
      </c>
      <c r="D3181" t="b">
        <f>IF(OR(B3181=0,'Input and Summary Results'!E2763=0),FALSE,'Input and Summary Results'!$E2763)</f>
        <v>0</v>
      </c>
      <c r="E3181" t="b">
        <f t="shared" si="179"/>
        <v>0</v>
      </c>
      <c r="F3181" t="b">
        <f t="shared" si="180"/>
        <v>0</v>
      </c>
      <c r="G3181" t="b">
        <f>IF('Input and Summary Results'!$J$4="yes",IF(C3181=FALSE,FALSE,IF('Data Transformation'!E3181&lt;$R$10,E3181,$R$10)),IF(C3181=FALSE,FALSE,IF(C3181&lt;$R$10,C3181,$R$10)))</f>
        <v>0</v>
      </c>
      <c r="H3181" t="b">
        <f>IF('Input and Summary Results'!$J$4="yes",'Data Transformation'!F3181,'Data Transformation'!D3181)</f>
        <v>0</v>
      </c>
      <c r="I3181" t="str">
        <f t="shared" si="178"/>
        <v/>
      </c>
    </row>
    <row r="3182" spans="2:9" x14ac:dyDescent="0.55000000000000004">
      <c r="B3182" t="b">
        <f>IF('Input and Summary Results'!D2764=0,FALSE,'Input and Summary Results'!$B2764)</f>
        <v>0</v>
      </c>
      <c r="C3182" t="b">
        <f>IF(OR(B3182=0,'Input and Summary Results'!D2764=0,'Input and Summary Results'!D2764=""),FALSE,'Input and Summary Results'!$D2764)</f>
        <v>0</v>
      </c>
      <c r="D3182" t="b">
        <f>IF(OR(B3182=0,'Input and Summary Results'!E2764=0),FALSE,'Input and Summary Results'!$E2764)</f>
        <v>0</v>
      </c>
      <c r="E3182" t="b">
        <f t="shared" si="179"/>
        <v>0</v>
      </c>
      <c r="F3182" t="b">
        <f t="shared" si="180"/>
        <v>0</v>
      </c>
      <c r="G3182" t="b">
        <f>IF('Input and Summary Results'!$J$4="yes",IF(C3182=FALSE,FALSE,IF('Data Transformation'!E3182&lt;$R$10,E3182,$R$10)),IF(C3182=FALSE,FALSE,IF(C3182&lt;$R$10,C3182,$R$10)))</f>
        <v>0</v>
      </c>
      <c r="H3182" t="b">
        <f>IF('Input and Summary Results'!$J$4="yes",'Data Transformation'!F3182,'Data Transformation'!D3182)</f>
        <v>0</v>
      </c>
      <c r="I3182" t="str">
        <f t="shared" si="178"/>
        <v/>
      </c>
    </row>
    <row r="3183" spans="2:9" x14ac:dyDescent="0.55000000000000004">
      <c r="B3183" t="b">
        <f>IF('Input and Summary Results'!D2765=0,FALSE,'Input and Summary Results'!$B2765)</f>
        <v>0</v>
      </c>
      <c r="C3183" t="b">
        <f>IF(OR(B3183=0,'Input and Summary Results'!D2765=0,'Input and Summary Results'!D2765=""),FALSE,'Input and Summary Results'!$D2765)</f>
        <v>0</v>
      </c>
      <c r="D3183" t="b">
        <f>IF(OR(B3183=0,'Input and Summary Results'!E2765=0),FALSE,'Input and Summary Results'!$E2765)</f>
        <v>0</v>
      </c>
      <c r="E3183" t="b">
        <f t="shared" si="179"/>
        <v>0</v>
      </c>
      <c r="F3183" t="b">
        <f t="shared" si="180"/>
        <v>0</v>
      </c>
      <c r="G3183" t="b">
        <f>IF('Input and Summary Results'!$J$4="yes",IF(C3183=FALSE,FALSE,IF('Data Transformation'!E3183&lt;$R$10,E3183,$R$10)),IF(C3183=FALSE,FALSE,IF(C3183&lt;$R$10,C3183,$R$10)))</f>
        <v>0</v>
      </c>
      <c r="H3183" t="b">
        <f>IF('Input and Summary Results'!$J$4="yes",'Data Transformation'!F3183,'Data Transformation'!D3183)</f>
        <v>0</v>
      </c>
      <c r="I3183" t="str">
        <f t="shared" si="178"/>
        <v/>
      </c>
    </row>
    <row r="3184" spans="2:9" x14ac:dyDescent="0.55000000000000004">
      <c r="B3184" t="b">
        <f>IF('Input and Summary Results'!D2766=0,FALSE,'Input and Summary Results'!$B2766)</f>
        <v>0</v>
      </c>
      <c r="C3184" t="b">
        <f>IF(OR(B3184=0,'Input and Summary Results'!D2766=0,'Input and Summary Results'!D2766=""),FALSE,'Input and Summary Results'!$D2766)</f>
        <v>0</v>
      </c>
      <c r="D3184" t="b">
        <f>IF(OR(B3184=0,'Input and Summary Results'!E2766=0),FALSE,'Input and Summary Results'!$E2766)</f>
        <v>0</v>
      </c>
      <c r="E3184" t="b">
        <f t="shared" si="179"/>
        <v>0</v>
      </c>
      <c r="F3184" t="b">
        <f t="shared" si="180"/>
        <v>0</v>
      </c>
      <c r="G3184" t="b">
        <f>IF('Input and Summary Results'!$J$4="yes",IF(C3184=FALSE,FALSE,IF('Data Transformation'!E3184&lt;$R$10,E3184,$R$10)),IF(C3184=FALSE,FALSE,IF(C3184&lt;$R$10,C3184,$R$10)))</f>
        <v>0</v>
      </c>
      <c r="H3184" t="b">
        <f>IF('Input and Summary Results'!$J$4="yes",'Data Transformation'!F3184,'Data Transformation'!D3184)</f>
        <v>0</v>
      </c>
      <c r="I3184" t="str">
        <f t="shared" si="178"/>
        <v/>
      </c>
    </row>
    <row r="3185" spans="2:9" x14ac:dyDescent="0.55000000000000004">
      <c r="B3185" t="b">
        <f>IF('Input and Summary Results'!D2767=0,FALSE,'Input and Summary Results'!$B2767)</f>
        <v>0</v>
      </c>
      <c r="C3185" t="b">
        <f>IF(OR(B3185=0,'Input and Summary Results'!D2767=0,'Input and Summary Results'!D2767=""),FALSE,'Input and Summary Results'!$D2767)</f>
        <v>0</v>
      </c>
      <c r="D3185" t="b">
        <f>IF(OR(B3185=0,'Input and Summary Results'!E2767=0),FALSE,'Input and Summary Results'!$E2767)</f>
        <v>0</v>
      </c>
      <c r="E3185" t="b">
        <f t="shared" si="179"/>
        <v>0</v>
      </c>
      <c r="F3185" t="b">
        <f t="shared" si="180"/>
        <v>0</v>
      </c>
      <c r="G3185" t="b">
        <f>IF('Input and Summary Results'!$J$4="yes",IF(C3185=FALSE,FALSE,IF('Data Transformation'!E3185&lt;$R$10,E3185,$R$10)),IF(C3185=FALSE,FALSE,IF(C3185&lt;$R$10,C3185,$R$10)))</f>
        <v>0</v>
      </c>
      <c r="H3185" t="b">
        <f>IF('Input and Summary Results'!$J$4="yes",'Data Transformation'!F3185,'Data Transformation'!D3185)</f>
        <v>0</v>
      </c>
      <c r="I3185" t="str">
        <f t="shared" si="178"/>
        <v/>
      </c>
    </row>
    <row r="3186" spans="2:9" x14ac:dyDescent="0.55000000000000004">
      <c r="B3186" t="b">
        <f>IF('Input and Summary Results'!D2768=0,FALSE,'Input and Summary Results'!$B2768)</f>
        <v>0</v>
      </c>
      <c r="C3186" t="b">
        <f>IF(OR(B3186=0,'Input and Summary Results'!D2768=0,'Input and Summary Results'!D2768=""),FALSE,'Input and Summary Results'!$D2768)</f>
        <v>0</v>
      </c>
      <c r="D3186" t="b">
        <f>IF(OR(B3186=0,'Input and Summary Results'!E2768=0),FALSE,'Input and Summary Results'!$E2768)</f>
        <v>0</v>
      </c>
      <c r="E3186" t="b">
        <f t="shared" si="179"/>
        <v>0</v>
      </c>
      <c r="F3186" t="b">
        <f t="shared" si="180"/>
        <v>0</v>
      </c>
      <c r="G3186" t="b">
        <f>IF('Input and Summary Results'!$J$4="yes",IF(C3186=FALSE,FALSE,IF('Data Transformation'!E3186&lt;$R$10,E3186,$R$10)),IF(C3186=FALSE,FALSE,IF(C3186&lt;$R$10,C3186,$R$10)))</f>
        <v>0</v>
      </c>
      <c r="H3186" t="b">
        <f>IF('Input and Summary Results'!$J$4="yes",'Data Transformation'!F3186,'Data Transformation'!D3186)</f>
        <v>0</v>
      </c>
      <c r="I3186" t="str">
        <f t="shared" si="178"/>
        <v/>
      </c>
    </row>
    <row r="3187" spans="2:9" x14ac:dyDescent="0.55000000000000004">
      <c r="B3187" t="b">
        <f>IF('Input and Summary Results'!D2769=0,FALSE,'Input and Summary Results'!$B2769)</f>
        <v>0</v>
      </c>
      <c r="C3187" t="b">
        <f>IF(OR(B3187=0,'Input and Summary Results'!D2769=0,'Input and Summary Results'!D2769=""),FALSE,'Input and Summary Results'!$D2769)</f>
        <v>0</v>
      </c>
      <c r="D3187" t="b">
        <f>IF(OR(B3187=0,'Input and Summary Results'!E2769=0),FALSE,'Input and Summary Results'!$E2769)</f>
        <v>0</v>
      </c>
      <c r="E3187" t="b">
        <f t="shared" si="179"/>
        <v>0</v>
      </c>
      <c r="F3187" t="b">
        <f t="shared" si="180"/>
        <v>0</v>
      </c>
      <c r="G3187" t="b">
        <f>IF('Input and Summary Results'!$J$4="yes",IF(C3187=FALSE,FALSE,IF('Data Transformation'!E3187&lt;$R$10,E3187,$R$10)),IF(C3187=FALSE,FALSE,IF(C3187&lt;$R$10,C3187,$R$10)))</f>
        <v>0</v>
      </c>
      <c r="H3187" t="b">
        <f>IF('Input and Summary Results'!$J$4="yes",'Data Transformation'!F3187,'Data Transformation'!D3187)</f>
        <v>0</v>
      </c>
      <c r="I3187" t="str">
        <f t="shared" si="178"/>
        <v/>
      </c>
    </row>
    <row r="3188" spans="2:9" x14ac:dyDescent="0.55000000000000004">
      <c r="B3188" t="b">
        <f>IF('Input and Summary Results'!D2770=0,FALSE,'Input and Summary Results'!$B2770)</f>
        <v>0</v>
      </c>
      <c r="C3188" t="b">
        <f>IF(OR(B3188=0,'Input and Summary Results'!D2770=0,'Input and Summary Results'!D2770=""),FALSE,'Input and Summary Results'!$D2770)</f>
        <v>0</v>
      </c>
      <c r="D3188" t="b">
        <f>IF(OR(B3188=0,'Input and Summary Results'!E2770=0),FALSE,'Input and Summary Results'!$E2770)</f>
        <v>0</v>
      </c>
      <c r="E3188" t="b">
        <f t="shared" si="179"/>
        <v>0</v>
      </c>
      <c r="F3188" t="b">
        <f t="shared" si="180"/>
        <v>0</v>
      </c>
      <c r="G3188" t="b">
        <f>IF('Input and Summary Results'!$J$4="yes",IF(C3188=FALSE,FALSE,IF('Data Transformation'!E3188&lt;$R$10,E3188,$R$10)),IF(C3188=FALSE,FALSE,IF(C3188&lt;$R$10,C3188,$R$10)))</f>
        <v>0</v>
      </c>
      <c r="H3188" t="b">
        <f>IF('Input and Summary Results'!$J$4="yes",'Data Transformation'!F3188,'Data Transformation'!D3188)</f>
        <v>0</v>
      </c>
      <c r="I3188" t="str">
        <f t="shared" si="178"/>
        <v/>
      </c>
    </row>
    <row r="3189" spans="2:9" x14ac:dyDescent="0.55000000000000004">
      <c r="B3189" t="b">
        <f>IF('Input and Summary Results'!D2771=0,FALSE,'Input and Summary Results'!$B2771)</f>
        <v>0</v>
      </c>
      <c r="C3189" t="b">
        <f>IF(OR(B3189=0,'Input and Summary Results'!D2771=0,'Input and Summary Results'!D2771=""),FALSE,'Input and Summary Results'!$D2771)</f>
        <v>0</v>
      </c>
      <c r="D3189" t="b">
        <f>IF(OR(B3189=0,'Input and Summary Results'!E2771=0),FALSE,'Input and Summary Results'!$E2771)</f>
        <v>0</v>
      </c>
      <c r="E3189" t="b">
        <f t="shared" si="179"/>
        <v>0</v>
      </c>
      <c r="F3189" t="b">
        <f t="shared" si="180"/>
        <v>0</v>
      </c>
      <c r="G3189" t="b">
        <f>IF('Input and Summary Results'!$J$4="yes",IF(C3189=FALSE,FALSE,IF('Data Transformation'!E3189&lt;$R$10,E3189,$R$10)),IF(C3189=FALSE,FALSE,IF(C3189&lt;$R$10,C3189,$R$10)))</f>
        <v>0</v>
      </c>
      <c r="H3189" t="b">
        <f>IF('Input and Summary Results'!$J$4="yes",'Data Transformation'!F3189,'Data Transformation'!D3189)</f>
        <v>0</v>
      </c>
      <c r="I3189" t="str">
        <f t="shared" si="178"/>
        <v/>
      </c>
    </row>
    <row r="3190" spans="2:9" x14ac:dyDescent="0.55000000000000004">
      <c r="B3190" t="b">
        <f>IF('Input and Summary Results'!D2772=0,FALSE,'Input and Summary Results'!$B2772)</f>
        <v>0</v>
      </c>
      <c r="C3190" t="b">
        <f>IF(OR(B3190=0,'Input and Summary Results'!D2772=0,'Input and Summary Results'!D2772=""),FALSE,'Input and Summary Results'!$D2772)</f>
        <v>0</v>
      </c>
      <c r="D3190" t="b">
        <f>IF(OR(B3190=0,'Input and Summary Results'!E2772=0),FALSE,'Input and Summary Results'!$E2772)</f>
        <v>0</v>
      </c>
      <c r="E3190" t="b">
        <f t="shared" si="179"/>
        <v>0</v>
      </c>
      <c r="F3190" t="b">
        <f t="shared" si="180"/>
        <v>0</v>
      </c>
      <c r="G3190" t="b">
        <f>IF('Input and Summary Results'!$J$4="yes",IF(C3190=FALSE,FALSE,IF('Data Transformation'!E3190&lt;$R$10,E3190,$R$10)),IF(C3190=FALSE,FALSE,IF(C3190&lt;$R$10,C3190,$R$10)))</f>
        <v>0</v>
      </c>
      <c r="H3190" t="b">
        <f>IF('Input and Summary Results'!$J$4="yes",'Data Transformation'!F3190,'Data Transformation'!D3190)</f>
        <v>0</v>
      </c>
      <c r="I3190" t="str">
        <f t="shared" si="178"/>
        <v/>
      </c>
    </row>
    <row r="3191" spans="2:9" x14ac:dyDescent="0.55000000000000004">
      <c r="B3191" t="b">
        <f>IF('Input and Summary Results'!D2773=0,FALSE,'Input and Summary Results'!$B2773)</f>
        <v>0</v>
      </c>
      <c r="C3191" t="b">
        <f>IF(OR(B3191=0,'Input and Summary Results'!D2773=0,'Input and Summary Results'!D2773=""),FALSE,'Input and Summary Results'!$D2773)</f>
        <v>0</v>
      </c>
      <c r="D3191" t="b">
        <f>IF(OR(B3191=0,'Input and Summary Results'!E2773=0),FALSE,'Input and Summary Results'!$E2773)</f>
        <v>0</v>
      </c>
      <c r="E3191" t="b">
        <f t="shared" si="179"/>
        <v>0</v>
      </c>
      <c r="F3191" t="b">
        <f t="shared" si="180"/>
        <v>0</v>
      </c>
      <c r="G3191" t="b">
        <f>IF('Input and Summary Results'!$J$4="yes",IF(C3191=FALSE,FALSE,IF('Data Transformation'!E3191&lt;$R$10,E3191,$R$10)),IF(C3191=FALSE,FALSE,IF(C3191&lt;$R$10,C3191,$R$10)))</f>
        <v>0</v>
      </c>
      <c r="H3191" t="b">
        <f>IF('Input and Summary Results'!$J$4="yes",'Data Transformation'!F3191,'Data Transformation'!D3191)</f>
        <v>0</v>
      </c>
      <c r="I3191" t="str">
        <f t="shared" si="178"/>
        <v/>
      </c>
    </row>
    <row r="3192" spans="2:9" x14ac:dyDescent="0.55000000000000004">
      <c r="B3192" t="b">
        <f>IF('Input and Summary Results'!D2774=0,FALSE,'Input and Summary Results'!$B2774)</f>
        <v>0</v>
      </c>
      <c r="C3192" t="b">
        <f>IF(OR(B3192=0,'Input and Summary Results'!D2774=0,'Input and Summary Results'!D2774=""),FALSE,'Input and Summary Results'!$D2774)</f>
        <v>0</v>
      </c>
      <c r="D3192" t="b">
        <f>IF(OR(B3192=0,'Input and Summary Results'!E2774=0),FALSE,'Input and Summary Results'!$E2774)</f>
        <v>0</v>
      </c>
      <c r="E3192" t="b">
        <f t="shared" si="179"/>
        <v>0</v>
      </c>
      <c r="F3192" t="b">
        <f t="shared" si="180"/>
        <v>0</v>
      </c>
      <c r="G3192" t="b">
        <f>IF('Input and Summary Results'!$J$4="yes",IF(C3192=FALSE,FALSE,IF('Data Transformation'!E3192&lt;$R$10,E3192,$R$10)),IF(C3192=FALSE,FALSE,IF(C3192&lt;$R$10,C3192,$R$10)))</f>
        <v>0</v>
      </c>
      <c r="H3192" t="b">
        <f>IF('Input and Summary Results'!$J$4="yes",'Data Transformation'!F3192,'Data Transformation'!D3192)</f>
        <v>0</v>
      </c>
      <c r="I3192" t="str">
        <f t="shared" si="178"/>
        <v/>
      </c>
    </row>
    <row r="3193" spans="2:9" x14ac:dyDescent="0.55000000000000004">
      <c r="B3193" t="b">
        <f>IF('Input and Summary Results'!D2775=0,FALSE,'Input and Summary Results'!$B2775)</f>
        <v>0</v>
      </c>
      <c r="C3193" t="b">
        <f>IF(OR(B3193=0,'Input and Summary Results'!D2775=0,'Input and Summary Results'!D2775=""),FALSE,'Input and Summary Results'!$D2775)</f>
        <v>0</v>
      </c>
      <c r="D3193" t="b">
        <f>IF(OR(B3193=0,'Input and Summary Results'!E2775=0),FALSE,'Input and Summary Results'!$E2775)</f>
        <v>0</v>
      </c>
      <c r="E3193" t="b">
        <f t="shared" si="179"/>
        <v>0</v>
      </c>
      <c r="F3193" t="b">
        <f t="shared" si="180"/>
        <v>0</v>
      </c>
      <c r="G3193" t="b">
        <f>IF('Input and Summary Results'!$J$4="yes",IF(C3193=FALSE,FALSE,IF('Data Transformation'!E3193&lt;$R$10,E3193,$R$10)),IF(C3193=FALSE,FALSE,IF(C3193&lt;$R$10,C3193,$R$10)))</f>
        <v>0</v>
      </c>
      <c r="H3193" t="b">
        <f>IF('Input and Summary Results'!$J$4="yes",'Data Transformation'!F3193,'Data Transformation'!D3193)</f>
        <v>0</v>
      </c>
      <c r="I3193" t="str">
        <f t="shared" si="178"/>
        <v/>
      </c>
    </row>
    <row r="3194" spans="2:9" x14ac:dyDescent="0.55000000000000004">
      <c r="B3194" t="b">
        <f>IF('Input and Summary Results'!D2776=0,FALSE,'Input and Summary Results'!$B2776)</f>
        <v>0</v>
      </c>
      <c r="C3194" t="b">
        <f>IF(OR(B3194=0,'Input and Summary Results'!D2776=0,'Input and Summary Results'!D2776=""),FALSE,'Input and Summary Results'!$D2776)</f>
        <v>0</v>
      </c>
      <c r="D3194" t="b">
        <f>IF(OR(B3194=0,'Input and Summary Results'!E2776=0),FALSE,'Input and Summary Results'!$E2776)</f>
        <v>0</v>
      </c>
      <c r="E3194" t="b">
        <f t="shared" si="179"/>
        <v>0</v>
      </c>
      <c r="F3194" t="b">
        <f t="shared" si="180"/>
        <v>0</v>
      </c>
      <c r="G3194" t="b">
        <f>IF('Input and Summary Results'!$J$4="yes",IF(C3194=FALSE,FALSE,IF('Data Transformation'!E3194&lt;$R$10,E3194,$R$10)),IF(C3194=FALSE,FALSE,IF(C3194&lt;$R$10,C3194,$R$10)))</f>
        <v>0</v>
      </c>
      <c r="H3194" t="b">
        <f>IF('Input and Summary Results'!$J$4="yes",'Data Transformation'!F3194,'Data Transformation'!D3194)</f>
        <v>0</v>
      </c>
      <c r="I3194" t="str">
        <f t="shared" si="178"/>
        <v/>
      </c>
    </row>
    <row r="3195" spans="2:9" x14ac:dyDescent="0.55000000000000004">
      <c r="B3195" t="b">
        <f>IF('Input and Summary Results'!D2777=0,FALSE,'Input and Summary Results'!$B2777)</f>
        <v>0</v>
      </c>
      <c r="C3195" t="b">
        <f>IF(OR(B3195=0,'Input and Summary Results'!D2777=0,'Input and Summary Results'!D2777=""),FALSE,'Input and Summary Results'!$D2777)</f>
        <v>0</v>
      </c>
      <c r="D3195" t="b">
        <f>IF(OR(B3195=0,'Input and Summary Results'!E2777=0),FALSE,'Input and Summary Results'!$E2777)</f>
        <v>0</v>
      </c>
      <c r="E3195" t="b">
        <f t="shared" si="179"/>
        <v>0</v>
      </c>
      <c r="F3195" t="b">
        <f t="shared" si="180"/>
        <v>0</v>
      </c>
      <c r="G3195" t="b">
        <f>IF('Input and Summary Results'!$J$4="yes",IF(C3195=FALSE,FALSE,IF('Data Transformation'!E3195&lt;$R$10,E3195,$R$10)),IF(C3195=FALSE,FALSE,IF(C3195&lt;$R$10,C3195,$R$10)))</f>
        <v>0</v>
      </c>
      <c r="H3195" t="b">
        <f>IF('Input and Summary Results'!$J$4="yes",'Data Transformation'!F3195,'Data Transformation'!D3195)</f>
        <v>0</v>
      </c>
      <c r="I3195" t="str">
        <f t="shared" si="178"/>
        <v/>
      </c>
    </row>
    <row r="3196" spans="2:9" x14ac:dyDescent="0.55000000000000004">
      <c r="B3196" t="b">
        <f>IF('Input and Summary Results'!D2778=0,FALSE,'Input and Summary Results'!$B2778)</f>
        <v>0</v>
      </c>
      <c r="C3196" t="b">
        <f>IF(OR(B3196=0,'Input and Summary Results'!D2778=0,'Input and Summary Results'!D2778=""),FALSE,'Input and Summary Results'!$D2778)</f>
        <v>0</v>
      </c>
      <c r="D3196" t="b">
        <f>IF(OR(B3196=0,'Input and Summary Results'!E2778=0),FALSE,'Input and Summary Results'!$E2778)</f>
        <v>0</v>
      </c>
      <c r="E3196" t="b">
        <f t="shared" si="179"/>
        <v>0</v>
      </c>
      <c r="F3196" t="b">
        <f t="shared" si="180"/>
        <v>0</v>
      </c>
      <c r="G3196" t="b">
        <f>IF('Input and Summary Results'!$J$4="yes",IF(C3196=FALSE,FALSE,IF('Data Transformation'!E3196&lt;$R$10,E3196,$R$10)),IF(C3196=FALSE,FALSE,IF(C3196&lt;$R$10,C3196,$R$10)))</f>
        <v>0</v>
      </c>
      <c r="H3196" t="b">
        <f>IF('Input and Summary Results'!$J$4="yes",'Data Transformation'!F3196,'Data Transformation'!D3196)</f>
        <v>0</v>
      </c>
      <c r="I3196" t="str">
        <f t="shared" si="178"/>
        <v/>
      </c>
    </row>
    <row r="3197" spans="2:9" x14ac:dyDescent="0.55000000000000004">
      <c r="B3197" t="b">
        <f>IF('Input and Summary Results'!D2779=0,FALSE,'Input and Summary Results'!$B2779)</f>
        <v>0</v>
      </c>
      <c r="C3197" t="b">
        <f>IF(OR(B3197=0,'Input and Summary Results'!D2779=0,'Input and Summary Results'!D2779=""),FALSE,'Input and Summary Results'!$D2779)</f>
        <v>0</v>
      </c>
      <c r="D3197" t="b">
        <f>IF(OR(B3197=0,'Input and Summary Results'!E2779=0),FALSE,'Input and Summary Results'!$E2779)</f>
        <v>0</v>
      </c>
      <c r="E3197" t="b">
        <f t="shared" si="179"/>
        <v>0</v>
      </c>
      <c r="F3197" t="b">
        <f t="shared" si="180"/>
        <v>0</v>
      </c>
      <c r="G3197" t="b">
        <f>IF('Input and Summary Results'!$J$4="yes",IF(C3197=FALSE,FALSE,IF('Data Transformation'!E3197&lt;$R$10,E3197,$R$10)),IF(C3197=FALSE,FALSE,IF(C3197&lt;$R$10,C3197,$R$10)))</f>
        <v>0</v>
      </c>
      <c r="H3197" t="b">
        <f>IF('Input and Summary Results'!$J$4="yes",'Data Transformation'!F3197,'Data Transformation'!D3197)</f>
        <v>0</v>
      </c>
      <c r="I3197" t="str">
        <f t="shared" si="178"/>
        <v/>
      </c>
    </row>
    <row r="3198" spans="2:9" x14ac:dyDescent="0.55000000000000004">
      <c r="B3198" t="b">
        <f>IF('Input and Summary Results'!D2780=0,FALSE,'Input and Summary Results'!$B2780)</f>
        <v>0</v>
      </c>
      <c r="C3198" t="b">
        <f>IF(OR(B3198=0,'Input and Summary Results'!D2780=0,'Input and Summary Results'!D2780=""),FALSE,'Input and Summary Results'!$D2780)</f>
        <v>0</v>
      </c>
      <c r="D3198" t="b">
        <f>IF(OR(B3198=0,'Input and Summary Results'!E2780=0),FALSE,'Input and Summary Results'!$E2780)</f>
        <v>0</v>
      </c>
      <c r="E3198" t="b">
        <f t="shared" si="179"/>
        <v>0</v>
      </c>
      <c r="F3198" t="b">
        <f t="shared" si="180"/>
        <v>0</v>
      </c>
      <c r="G3198" t="b">
        <f>IF('Input and Summary Results'!$J$4="yes",IF(C3198=FALSE,FALSE,IF('Data Transformation'!E3198&lt;$R$10,E3198,$R$10)),IF(C3198=FALSE,FALSE,IF(C3198&lt;$R$10,C3198,$R$10)))</f>
        <v>0</v>
      </c>
      <c r="H3198" t="b">
        <f>IF('Input and Summary Results'!$J$4="yes",'Data Transformation'!F3198,'Data Transformation'!D3198)</f>
        <v>0</v>
      </c>
      <c r="I3198" t="str">
        <f t="shared" si="178"/>
        <v/>
      </c>
    </row>
    <row r="3199" spans="2:9" x14ac:dyDescent="0.55000000000000004">
      <c r="B3199" t="b">
        <f>IF('Input and Summary Results'!D2781=0,FALSE,'Input and Summary Results'!$B2781)</f>
        <v>0</v>
      </c>
      <c r="C3199" t="b">
        <f>IF(OR(B3199=0,'Input and Summary Results'!D2781=0,'Input and Summary Results'!D2781=""),FALSE,'Input and Summary Results'!$D2781)</f>
        <v>0</v>
      </c>
      <c r="D3199" t="b">
        <f>IF(OR(B3199=0,'Input and Summary Results'!E2781=0),FALSE,'Input and Summary Results'!$E2781)</f>
        <v>0</v>
      </c>
      <c r="E3199" t="b">
        <f t="shared" si="179"/>
        <v>0</v>
      </c>
      <c r="F3199" t="b">
        <f t="shared" si="180"/>
        <v>0</v>
      </c>
      <c r="G3199" t="b">
        <f>IF('Input and Summary Results'!$J$4="yes",IF(C3199=FALSE,FALSE,IF('Data Transformation'!E3199&lt;$R$10,E3199,$R$10)),IF(C3199=FALSE,FALSE,IF(C3199&lt;$R$10,C3199,$R$10)))</f>
        <v>0</v>
      </c>
      <c r="H3199" t="b">
        <f>IF('Input and Summary Results'!$J$4="yes",'Data Transformation'!F3199,'Data Transformation'!D3199)</f>
        <v>0</v>
      </c>
      <c r="I3199" t="str">
        <f t="shared" si="178"/>
        <v/>
      </c>
    </row>
    <row r="3200" spans="2:9" x14ac:dyDescent="0.55000000000000004">
      <c r="B3200" t="b">
        <f>IF('Input and Summary Results'!D2782=0,FALSE,'Input and Summary Results'!$B2782)</f>
        <v>0</v>
      </c>
      <c r="C3200" t="b">
        <f>IF(OR(B3200=0,'Input and Summary Results'!D2782=0,'Input and Summary Results'!D2782=""),FALSE,'Input and Summary Results'!$D2782)</f>
        <v>0</v>
      </c>
      <c r="D3200" t="b">
        <f>IF(OR(B3200=0,'Input and Summary Results'!E2782=0),FALSE,'Input and Summary Results'!$E2782)</f>
        <v>0</v>
      </c>
      <c r="E3200" t="b">
        <f t="shared" si="179"/>
        <v>0</v>
      </c>
      <c r="F3200" t="b">
        <f t="shared" si="180"/>
        <v>0</v>
      </c>
      <c r="G3200" t="b">
        <f>IF('Input and Summary Results'!$J$4="yes",IF(C3200=FALSE,FALSE,IF('Data Transformation'!E3200&lt;$R$10,E3200,$R$10)),IF(C3200=FALSE,FALSE,IF(C3200&lt;$R$10,C3200,$R$10)))</f>
        <v>0</v>
      </c>
      <c r="H3200" t="b">
        <f>IF('Input and Summary Results'!$J$4="yes",'Data Transformation'!F3200,'Data Transformation'!D3200)</f>
        <v>0</v>
      </c>
      <c r="I3200" t="str">
        <f t="shared" si="178"/>
        <v/>
      </c>
    </row>
    <row r="3201" spans="2:9" x14ac:dyDescent="0.55000000000000004">
      <c r="B3201" t="b">
        <f>IF('Input and Summary Results'!D2783=0,FALSE,'Input and Summary Results'!$B2783)</f>
        <v>0</v>
      </c>
      <c r="C3201" t="b">
        <f>IF(OR(B3201=0,'Input and Summary Results'!D2783=0,'Input and Summary Results'!D2783=""),FALSE,'Input and Summary Results'!$D2783)</f>
        <v>0</v>
      </c>
      <c r="D3201" t="b">
        <f>IF(OR(B3201=0,'Input and Summary Results'!E2783=0),FALSE,'Input and Summary Results'!$E2783)</f>
        <v>0</v>
      </c>
      <c r="E3201" t="b">
        <f t="shared" si="179"/>
        <v>0</v>
      </c>
      <c r="F3201" t="b">
        <f t="shared" si="180"/>
        <v>0</v>
      </c>
      <c r="G3201" t="b">
        <f>IF('Input and Summary Results'!$J$4="yes",IF(C3201=FALSE,FALSE,IF('Data Transformation'!E3201&lt;$R$10,E3201,$R$10)),IF(C3201=FALSE,FALSE,IF(C3201&lt;$R$10,C3201,$R$10)))</f>
        <v>0</v>
      </c>
      <c r="H3201" t="b">
        <f>IF('Input and Summary Results'!$J$4="yes",'Data Transformation'!F3201,'Data Transformation'!D3201)</f>
        <v>0</v>
      </c>
      <c r="I3201" t="str">
        <f t="shared" si="178"/>
        <v/>
      </c>
    </row>
    <row r="3202" spans="2:9" x14ac:dyDescent="0.55000000000000004">
      <c r="B3202" t="b">
        <f>IF('Input and Summary Results'!D2784=0,FALSE,'Input and Summary Results'!$B2784)</f>
        <v>0</v>
      </c>
      <c r="C3202" t="b">
        <f>IF(OR(B3202=0,'Input and Summary Results'!D2784=0,'Input and Summary Results'!D2784=""),FALSE,'Input and Summary Results'!$D2784)</f>
        <v>0</v>
      </c>
      <c r="D3202" t="b">
        <f>IF(OR(B3202=0,'Input and Summary Results'!E2784=0),FALSE,'Input and Summary Results'!$E2784)</f>
        <v>0</v>
      </c>
      <c r="E3202" t="b">
        <f t="shared" si="179"/>
        <v>0</v>
      </c>
      <c r="F3202" t="b">
        <f t="shared" si="180"/>
        <v>0</v>
      </c>
      <c r="G3202" t="b">
        <f>IF('Input and Summary Results'!$J$4="yes",IF(C3202=FALSE,FALSE,IF('Data Transformation'!E3202&lt;$R$10,E3202,$R$10)),IF(C3202=FALSE,FALSE,IF(C3202&lt;$R$10,C3202,$R$10)))</f>
        <v>0</v>
      </c>
      <c r="H3202" t="b">
        <f>IF('Input and Summary Results'!$J$4="yes",'Data Transformation'!F3202,'Data Transformation'!D3202)</f>
        <v>0</v>
      </c>
      <c r="I3202" t="str">
        <f t="shared" si="178"/>
        <v/>
      </c>
    </row>
    <row r="3203" spans="2:9" x14ac:dyDescent="0.55000000000000004">
      <c r="B3203" t="b">
        <f>IF('Input and Summary Results'!D2785=0,FALSE,'Input and Summary Results'!$B2785)</f>
        <v>0</v>
      </c>
      <c r="C3203" t="b">
        <f>IF(OR(B3203=0,'Input and Summary Results'!D2785=0,'Input and Summary Results'!D2785=""),FALSE,'Input and Summary Results'!$D2785)</f>
        <v>0</v>
      </c>
      <c r="D3203" t="b">
        <f>IF(OR(B3203=0,'Input and Summary Results'!E2785=0),FALSE,'Input and Summary Results'!$E2785)</f>
        <v>0</v>
      </c>
      <c r="E3203" t="b">
        <f t="shared" si="179"/>
        <v>0</v>
      </c>
      <c r="F3203" t="b">
        <f t="shared" si="180"/>
        <v>0</v>
      </c>
      <c r="G3203" t="b">
        <f>IF('Input and Summary Results'!$J$4="yes",IF(C3203=FALSE,FALSE,IF('Data Transformation'!E3203&lt;$R$10,E3203,$R$10)),IF(C3203=FALSE,FALSE,IF(C3203&lt;$R$10,C3203,$R$10)))</f>
        <v>0</v>
      </c>
      <c r="H3203" t="b">
        <f>IF('Input and Summary Results'!$J$4="yes",'Data Transformation'!F3203,'Data Transformation'!D3203)</f>
        <v>0</v>
      </c>
      <c r="I3203" t="str">
        <f t="shared" si="178"/>
        <v/>
      </c>
    </row>
    <row r="3204" spans="2:9" x14ac:dyDescent="0.55000000000000004">
      <c r="B3204" t="b">
        <f>IF('Input and Summary Results'!D2786=0,FALSE,'Input and Summary Results'!$B2786)</f>
        <v>0</v>
      </c>
      <c r="C3204" t="b">
        <f>IF(OR(B3204=0,'Input and Summary Results'!D2786=0,'Input and Summary Results'!D2786=""),FALSE,'Input and Summary Results'!$D2786)</f>
        <v>0</v>
      </c>
      <c r="D3204" t="b">
        <f>IF(OR(B3204=0,'Input and Summary Results'!E2786=0),FALSE,'Input and Summary Results'!$E2786)</f>
        <v>0</v>
      </c>
      <c r="E3204" t="b">
        <f t="shared" si="179"/>
        <v>0</v>
      </c>
      <c r="F3204" t="b">
        <f t="shared" si="180"/>
        <v>0</v>
      </c>
      <c r="G3204" t="b">
        <f>IF('Input and Summary Results'!$J$4="yes",IF(C3204=FALSE,FALSE,IF('Data Transformation'!E3204&lt;$R$10,E3204,$R$10)),IF(C3204=FALSE,FALSE,IF(C3204&lt;$R$10,C3204,$R$10)))</f>
        <v>0</v>
      </c>
      <c r="H3204" t="b">
        <f>IF('Input and Summary Results'!$J$4="yes",'Data Transformation'!F3204,'Data Transformation'!D3204)</f>
        <v>0</v>
      </c>
      <c r="I3204" t="str">
        <f t="shared" si="178"/>
        <v/>
      </c>
    </row>
    <row r="3205" spans="2:9" x14ac:dyDescent="0.55000000000000004">
      <c r="B3205" t="b">
        <f>IF('Input and Summary Results'!D2787=0,FALSE,'Input and Summary Results'!$B2787)</f>
        <v>0</v>
      </c>
      <c r="C3205" t="b">
        <f>IF(OR(B3205=0,'Input and Summary Results'!D2787=0,'Input and Summary Results'!D2787=""),FALSE,'Input and Summary Results'!$D2787)</f>
        <v>0</v>
      </c>
      <c r="D3205" t="b">
        <f>IF(OR(B3205=0,'Input and Summary Results'!E2787=0),FALSE,'Input and Summary Results'!$E2787)</f>
        <v>0</v>
      </c>
      <c r="E3205" t="b">
        <f t="shared" si="179"/>
        <v>0</v>
      </c>
      <c r="F3205" t="b">
        <f t="shared" si="180"/>
        <v>0</v>
      </c>
      <c r="G3205" t="b">
        <f>IF('Input and Summary Results'!$J$4="yes",IF(C3205=FALSE,FALSE,IF('Data Transformation'!E3205&lt;$R$10,E3205,$R$10)),IF(C3205=FALSE,FALSE,IF(C3205&lt;$R$10,C3205,$R$10)))</f>
        <v>0</v>
      </c>
      <c r="H3205" t="b">
        <f>IF('Input and Summary Results'!$J$4="yes",'Data Transformation'!F3205,'Data Transformation'!D3205)</f>
        <v>0</v>
      </c>
      <c r="I3205" t="str">
        <f t="shared" ref="I3205:I3268" si="181">IF(G3205=FALSE,"",B3205)</f>
        <v/>
      </c>
    </row>
    <row r="3206" spans="2:9" x14ac:dyDescent="0.55000000000000004">
      <c r="B3206" t="b">
        <f>IF('Input and Summary Results'!D2788=0,FALSE,'Input and Summary Results'!$B2788)</f>
        <v>0</v>
      </c>
      <c r="C3206" t="b">
        <f>IF(OR(B3206=0,'Input and Summary Results'!D2788=0,'Input and Summary Results'!D2788=""),FALSE,'Input and Summary Results'!$D2788)</f>
        <v>0</v>
      </c>
      <c r="D3206" t="b">
        <f>IF(OR(B3206=0,'Input and Summary Results'!E2788=0),FALSE,'Input and Summary Results'!$E2788)</f>
        <v>0</v>
      </c>
      <c r="E3206" t="b">
        <f t="shared" si="179"/>
        <v>0</v>
      </c>
      <c r="F3206" t="b">
        <f t="shared" si="180"/>
        <v>0</v>
      </c>
      <c r="G3206" t="b">
        <f>IF('Input and Summary Results'!$J$4="yes",IF(C3206=FALSE,FALSE,IF('Data Transformation'!E3206&lt;$R$10,E3206,$R$10)),IF(C3206=FALSE,FALSE,IF(C3206&lt;$R$10,C3206,$R$10)))</f>
        <v>0</v>
      </c>
      <c r="H3206" t="b">
        <f>IF('Input and Summary Results'!$J$4="yes",'Data Transformation'!F3206,'Data Transformation'!D3206)</f>
        <v>0</v>
      </c>
      <c r="I3206" t="str">
        <f t="shared" si="181"/>
        <v/>
      </c>
    </row>
    <row r="3207" spans="2:9" x14ac:dyDescent="0.55000000000000004">
      <c r="B3207" t="b">
        <f>IF('Input and Summary Results'!D2789=0,FALSE,'Input and Summary Results'!$B2789)</f>
        <v>0</v>
      </c>
      <c r="C3207" t="b">
        <f>IF(OR(B3207=0,'Input and Summary Results'!D2789=0,'Input and Summary Results'!D2789=""),FALSE,'Input and Summary Results'!$D2789)</f>
        <v>0</v>
      </c>
      <c r="D3207" t="b">
        <f>IF(OR(B3207=0,'Input and Summary Results'!E2789=0),FALSE,'Input and Summary Results'!$E2789)</f>
        <v>0</v>
      </c>
      <c r="E3207" t="b">
        <f t="shared" si="179"/>
        <v>0</v>
      </c>
      <c r="F3207" t="b">
        <f t="shared" si="180"/>
        <v>0</v>
      </c>
      <c r="G3207" t="b">
        <f>IF('Input and Summary Results'!$J$4="yes",IF(C3207=FALSE,FALSE,IF('Data Transformation'!E3207&lt;$R$10,E3207,$R$10)),IF(C3207=FALSE,FALSE,IF(C3207&lt;$R$10,C3207,$R$10)))</f>
        <v>0</v>
      </c>
      <c r="H3207" t="b">
        <f>IF('Input and Summary Results'!$J$4="yes",'Data Transformation'!F3207,'Data Transformation'!D3207)</f>
        <v>0</v>
      </c>
      <c r="I3207" t="str">
        <f t="shared" si="181"/>
        <v/>
      </c>
    </row>
    <row r="3208" spans="2:9" x14ac:dyDescent="0.55000000000000004">
      <c r="B3208" t="b">
        <f>IF('Input and Summary Results'!D2790=0,FALSE,'Input and Summary Results'!$B2790)</f>
        <v>0</v>
      </c>
      <c r="C3208" t="b">
        <f>IF(OR(B3208=0,'Input and Summary Results'!D2790=0,'Input and Summary Results'!D2790=""),FALSE,'Input and Summary Results'!$D2790)</f>
        <v>0</v>
      </c>
      <c r="D3208" t="b">
        <f>IF(OR(B3208=0,'Input and Summary Results'!E2790=0),FALSE,'Input and Summary Results'!$E2790)</f>
        <v>0</v>
      </c>
      <c r="E3208" t="b">
        <f t="shared" si="179"/>
        <v>0</v>
      </c>
      <c r="F3208" t="b">
        <f t="shared" si="180"/>
        <v>0</v>
      </c>
      <c r="G3208" t="b">
        <f>IF('Input and Summary Results'!$J$4="yes",IF(C3208=FALSE,FALSE,IF('Data Transformation'!E3208&lt;$R$10,E3208,$R$10)),IF(C3208=FALSE,FALSE,IF(C3208&lt;$R$10,C3208,$R$10)))</f>
        <v>0</v>
      </c>
      <c r="H3208" t="b">
        <f>IF('Input and Summary Results'!$J$4="yes",'Data Transformation'!F3208,'Data Transformation'!D3208)</f>
        <v>0</v>
      </c>
      <c r="I3208" t="str">
        <f t="shared" si="181"/>
        <v/>
      </c>
    </row>
    <row r="3209" spans="2:9" x14ac:dyDescent="0.55000000000000004">
      <c r="B3209" t="b">
        <f>IF('Input and Summary Results'!D2791=0,FALSE,'Input and Summary Results'!$B2791)</f>
        <v>0</v>
      </c>
      <c r="C3209" t="b">
        <f>IF(OR(B3209=0,'Input and Summary Results'!D2791=0,'Input and Summary Results'!D2791=""),FALSE,'Input and Summary Results'!$D2791)</f>
        <v>0</v>
      </c>
      <c r="D3209" t="b">
        <f>IF(OR(B3209=0,'Input and Summary Results'!E2791=0),FALSE,'Input and Summary Results'!$E2791)</f>
        <v>0</v>
      </c>
      <c r="E3209" t="b">
        <f t="shared" si="179"/>
        <v>0</v>
      </c>
      <c r="F3209" t="b">
        <f t="shared" si="180"/>
        <v>0</v>
      </c>
      <c r="G3209" t="b">
        <f>IF('Input and Summary Results'!$J$4="yes",IF(C3209=FALSE,FALSE,IF('Data Transformation'!E3209&lt;$R$10,E3209,$R$10)),IF(C3209=FALSE,FALSE,IF(C3209&lt;$R$10,C3209,$R$10)))</f>
        <v>0</v>
      </c>
      <c r="H3209" t="b">
        <f>IF('Input and Summary Results'!$J$4="yes",'Data Transformation'!F3209,'Data Transformation'!D3209)</f>
        <v>0</v>
      </c>
      <c r="I3209" t="str">
        <f t="shared" si="181"/>
        <v/>
      </c>
    </row>
    <row r="3210" spans="2:9" x14ac:dyDescent="0.55000000000000004">
      <c r="B3210" t="b">
        <f>IF('Input and Summary Results'!D2792=0,FALSE,'Input and Summary Results'!$B2792)</f>
        <v>0</v>
      </c>
      <c r="C3210" t="b">
        <f>IF(OR(B3210=0,'Input and Summary Results'!D2792=0,'Input and Summary Results'!D2792=""),FALSE,'Input and Summary Results'!$D2792)</f>
        <v>0</v>
      </c>
      <c r="D3210" t="b">
        <f>IF(OR(B3210=0,'Input and Summary Results'!E2792=0),FALSE,'Input and Summary Results'!$E2792)</f>
        <v>0</v>
      </c>
      <c r="E3210" t="b">
        <f t="shared" si="179"/>
        <v>0</v>
      </c>
      <c r="F3210" t="b">
        <f t="shared" si="180"/>
        <v>0</v>
      </c>
      <c r="G3210" t="b">
        <f>IF('Input and Summary Results'!$J$4="yes",IF(C3210=FALSE,FALSE,IF('Data Transformation'!E3210&lt;$R$10,E3210,$R$10)),IF(C3210=FALSE,FALSE,IF(C3210&lt;$R$10,C3210,$R$10)))</f>
        <v>0</v>
      </c>
      <c r="H3210" t="b">
        <f>IF('Input and Summary Results'!$J$4="yes",'Data Transformation'!F3210,'Data Transformation'!D3210)</f>
        <v>0</v>
      </c>
      <c r="I3210" t="str">
        <f t="shared" si="181"/>
        <v/>
      </c>
    </row>
    <row r="3211" spans="2:9" x14ac:dyDescent="0.55000000000000004">
      <c r="B3211" t="b">
        <f>IF('Input and Summary Results'!D2793=0,FALSE,'Input and Summary Results'!$B2793)</f>
        <v>0</v>
      </c>
      <c r="C3211" t="b">
        <f>IF(OR(B3211=0,'Input and Summary Results'!D2793=0,'Input and Summary Results'!D2793=""),FALSE,'Input and Summary Results'!$D2793)</f>
        <v>0</v>
      </c>
      <c r="D3211" t="b">
        <f>IF(OR(B3211=0,'Input and Summary Results'!E2793=0),FALSE,'Input and Summary Results'!$E2793)</f>
        <v>0</v>
      </c>
      <c r="E3211" t="b">
        <f t="shared" si="179"/>
        <v>0</v>
      </c>
      <c r="F3211" t="b">
        <f t="shared" si="180"/>
        <v>0</v>
      </c>
      <c r="G3211" t="b">
        <f>IF('Input and Summary Results'!$J$4="yes",IF(C3211=FALSE,FALSE,IF('Data Transformation'!E3211&lt;$R$10,E3211,$R$10)),IF(C3211=FALSE,FALSE,IF(C3211&lt;$R$10,C3211,$R$10)))</f>
        <v>0</v>
      </c>
      <c r="H3211" t="b">
        <f>IF('Input and Summary Results'!$J$4="yes",'Data Transformation'!F3211,'Data Transformation'!D3211)</f>
        <v>0</v>
      </c>
      <c r="I3211" t="str">
        <f t="shared" si="181"/>
        <v/>
      </c>
    </row>
    <row r="3212" spans="2:9" x14ac:dyDescent="0.55000000000000004">
      <c r="B3212" t="b">
        <f>IF('Input and Summary Results'!D2794=0,FALSE,'Input and Summary Results'!$B2794)</f>
        <v>0</v>
      </c>
      <c r="C3212" t="b">
        <f>IF(OR(B3212=0,'Input and Summary Results'!D2794=0,'Input and Summary Results'!D2794=""),FALSE,'Input and Summary Results'!$D2794)</f>
        <v>0</v>
      </c>
      <c r="D3212" t="b">
        <f>IF(OR(B3212=0,'Input and Summary Results'!E2794=0),FALSE,'Input and Summary Results'!$E2794)</f>
        <v>0</v>
      </c>
      <c r="E3212" t="b">
        <f t="shared" si="179"/>
        <v>0</v>
      </c>
      <c r="F3212" t="b">
        <f t="shared" si="180"/>
        <v>0</v>
      </c>
      <c r="G3212" t="b">
        <f>IF('Input and Summary Results'!$J$4="yes",IF(C3212=FALSE,FALSE,IF('Data Transformation'!E3212&lt;$R$10,E3212,$R$10)),IF(C3212=FALSE,FALSE,IF(C3212&lt;$R$10,C3212,$R$10)))</f>
        <v>0</v>
      </c>
      <c r="H3212" t="b">
        <f>IF('Input and Summary Results'!$J$4="yes",'Data Transformation'!F3212,'Data Transformation'!D3212)</f>
        <v>0</v>
      </c>
      <c r="I3212" t="str">
        <f t="shared" si="181"/>
        <v/>
      </c>
    </row>
    <row r="3213" spans="2:9" x14ac:dyDescent="0.55000000000000004">
      <c r="B3213" t="b">
        <f>IF('Input and Summary Results'!D2795=0,FALSE,'Input and Summary Results'!$B2795)</f>
        <v>0</v>
      </c>
      <c r="C3213" t="b">
        <f>IF(OR(B3213=0,'Input and Summary Results'!D2795=0,'Input and Summary Results'!D2795=""),FALSE,'Input and Summary Results'!$D2795)</f>
        <v>0</v>
      </c>
      <c r="D3213" t="b">
        <f>IF(OR(B3213=0,'Input and Summary Results'!E2795=0),FALSE,'Input and Summary Results'!$E2795)</f>
        <v>0</v>
      </c>
      <c r="E3213" t="b">
        <f t="shared" si="179"/>
        <v>0</v>
      </c>
      <c r="F3213" t="b">
        <f t="shared" si="180"/>
        <v>0</v>
      </c>
      <c r="G3213" t="b">
        <f>IF('Input and Summary Results'!$J$4="yes",IF(C3213=FALSE,FALSE,IF('Data Transformation'!E3213&lt;$R$10,E3213,$R$10)),IF(C3213=FALSE,FALSE,IF(C3213&lt;$R$10,C3213,$R$10)))</f>
        <v>0</v>
      </c>
      <c r="H3213" t="b">
        <f>IF('Input and Summary Results'!$J$4="yes",'Data Transformation'!F3213,'Data Transformation'!D3213)</f>
        <v>0</v>
      </c>
      <c r="I3213" t="str">
        <f t="shared" si="181"/>
        <v/>
      </c>
    </row>
    <row r="3214" spans="2:9" x14ac:dyDescent="0.55000000000000004">
      <c r="B3214" t="b">
        <f>IF('Input and Summary Results'!D2796=0,FALSE,'Input and Summary Results'!$B2796)</f>
        <v>0</v>
      </c>
      <c r="C3214" t="b">
        <f>IF(OR(B3214=0,'Input and Summary Results'!D2796=0,'Input and Summary Results'!D2796=""),FALSE,'Input and Summary Results'!$D2796)</f>
        <v>0</v>
      </c>
      <c r="D3214" t="b">
        <f>IF(OR(B3214=0,'Input and Summary Results'!E2796=0),FALSE,'Input and Summary Results'!$E2796)</f>
        <v>0</v>
      </c>
      <c r="E3214" t="b">
        <f t="shared" si="179"/>
        <v>0</v>
      </c>
      <c r="F3214" t="b">
        <f t="shared" si="180"/>
        <v>0</v>
      </c>
      <c r="G3214" t="b">
        <f>IF('Input and Summary Results'!$J$4="yes",IF(C3214=FALSE,FALSE,IF('Data Transformation'!E3214&lt;$R$10,E3214,$R$10)),IF(C3214=FALSE,FALSE,IF(C3214&lt;$R$10,C3214,$R$10)))</f>
        <v>0</v>
      </c>
      <c r="H3214" t="b">
        <f>IF('Input and Summary Results'!$J$4="yes",'Data Transformation'!F3214,'Data Transformation'!D3214)</f>
        <v>0</v>
      </c>
      <c r="I3214" t="str">
        <f t="shared" si="181"/>
        <v/>
      </c>
    </row>
    <row r="3215" spans="2:9" x14ac:dyDescent="0.55000000000000004">
      <c r="B3215" t="b">
        <f>IF('Input and Summary Results'!D2797=0,FALSE,'Input and Summary Results'!$B2797)</f>
        <v>0</v>
      </c>
      <c r="C3215" t="b">
        <f>IF(OR(B3215=0,'Input and Summary Results'!D2797=0,'Input and Summary Results'!D2797=""),FALSE,'Input and Summary Results'!$D2797)</f>
        <v>0</v>
      </c>
      <c r="D3215" t="b">
        <f>IF(OR(B3215=0,'Input and Summary Results'!E2797=0),FALSE,'Input and Summary Results'!$E2797)</f>
        <v>0</v>
      </c>
      <c r="E3215" t="b">
        <f t="shared" si="179"/>
        <v>0</v>
      </c>
      <c r="F3215" t="b">
        <f t="shared" si="180"/>
        <v>0</v>
      </c>
      <c r="G3215" t="b">
        <f>IF('Input and Summary Results'!$J$4="yes",IF(C3215=FALSE,FALSE,IF('Data Transformation'!E3215&lt;$R$10,E3215,$R$10)),IF(C3215=FALSE,FALSE,IF(C3215&lt;$R$10,C3215,$R$10)))</f>
        <v>0</v>
      </c>
      <c r="H3215" t="b">
        <f>IF('Input and Summary Results'!$J$4="yes",'Data Transformation'!F3215,'Data Transformation'!D3215)</f>
        <v>0</v>
      </c>
      <c r="I3215" t="str">
        <f t="shared" si="181"/>
        <v/>
      </c>
    </row>
    <row r="3216" spans="2:9" x14ac:dyDescent="0.55000000000000004">
      <c r="B3216" t="b">
        <f>IF('Input and Summary Results'!D2798=0,FALSE,'Input and Summary Results'!$B2798)</f>
        <v>0</v>
      </c>
      <c r="C3216" t="b">
        <f>IF(OR(B3216=0,'Input and Summary Results'!D2798=0,'Input and Summary Results'!D2798=""),FALSE,'Input and Summary Results'!$D2798)</f>
        <v>0</v>
      </c>
      <c r="D3216" t="b">
        <f>IF(OR(B3216=0,'Input and Summary Results'!E2798=0),FALSE,'Input and Summary Results'!$E2798)</f>
        <v>0</v>
      </c>
      <c r="E3216" t="b">
        <f t="shared" si="179"/>
        <v>0</v>
      </c>
      <c r="F3216" t="b">
        <f t="shared" si="180"/>
        <v>0</v>
      </c>
      <c r="G3216" t="b">
        <f>IF('Input and Summary Results'!$J$4="yes",IF(C3216=FALSE,FALSE,IF('Data Transformation'!E3216&lt;$R$10,E3216,$R$10)),IF(C3216=FALSE,FALSE,IF(C3216&lt;$R$10,C3216,$R$10)))</f>
        <v>0</v>
      </c>
      <c r="H3216" t="b">
        <f>IF('Input and Summary Results'!$J$4="yes",'Data Transformation'!F3216,'Data Transformation'!D3216)</f>
        <v>0</v>
      </c>
      <c r="I3216" t="str">
        <f t="shared" si="181"/>
        <v/>
      </c>
    </row>
    <row r="3217" spans="2:9" x14ac:dyDescent="0.55000000000000004">
      <c r="B3217" t="b">
        <f>IF('Input and Summary Results'!D2799=0,FALSE,'Input and Summary Results'!$B2799)</f>
        <v>0</v>
      </c>
      <c r="C3217" t="b">
        <f>IF(OR(B3217=0,'Input and Summary Results'!D2799=0,'Input and Summary Results'!D2799=""),FALSE,'Input and Summary Results'!$D2799)</f>
        <v>0</v>
      </c>
      <c r="D3217" t="b">
        <f>IF(OR(B3217=0,'Input and Summary Results'!E2799=0),FALSE,'Input and Summary Results'!$E2799)</f>
        <v>0</v>
      </c>
      <c r="E3217" t="b">
        <f t="shared" si="179"/>
        <v>0</v>
      </c>
      <c r="F3217" t="b">
        <f t="shared" si="180"/>
        <v>0</v>
      </c>
      <c r="G3217" t="b">
        <f>IF('Input and Summary Results'!$J$4="yes",IF(C3217=FALSE,FALSE,IF('Data Transformation'!E3217&lt;$R$10,E3217,$R$10)),IF(C3217=FALSE,FALSE,IF(C3217&lt;$R$10,C3217,$R$10)))</f>
        <v>0</v>
      </c>
      <c r="H3217" t="b">
        <f>IF('Input and Summary Results'!$J$4="yes",'Data Transformation'!F3217,'Data Transformation'!D3217)</f>
        <v>0</v>
      </c>
      <c r="I3217" t="str">
        <f t="shared" si="181"/>
        <v/>
      </c>
    </row>
    <row r="3218" spans="2:9" x14ac:dyDescent="0.55000000000000004">
      <c r="B3218" t="b">
        <f>IF('Input and Summary Results'!D2800=0,FALSE,'Input and Summary Results'!$B2800)</f>
        <v>0</v>
      </c>
      <c r="C3218" t="b">
        <f>IF(OR(B3218=0,'Input and Summary Results'!D2800=0,'Input and Summary Results'!D2800=""),FALSE,'Input and Summary Results'!$D2800)</f>
        <v>0</v>
      </c>
      <c r="D3218" t="b">
        <f>IF(OR(B3218=0,'Input and Summary Results'!E2800=0),FALSE,'Input and Summary Results'!$E2800)</f>
        <v>0</v>
      </c>
      <c r="E3218" t="b">
        <f t="shared" si="179"/>
        <v>0</v>
      </c>
      <c r="F3218" t="b">
        <f t="shared" si="180"/>
        <v>0</v>
      </c>
      <c r="G3218" t="b">
        <f>IF('Input and Summary Results'!$J$4="yes",IF(C3218=FALSE,FALSE,IF('Data Transformation'!E3218&lt;$R$10,E3218,$R$10)),IF(C3218=FALSE,FALSE,IF(C3218&lt;$R$10,C3218,$R$10)))</f>
        <v>0</v>
      </c>
      <c r="H3218" t="b">
        <f>IF('Input and Summary Results'!$J$4="yes",'Data Transformation'!F3218,'Data Transformation'!D3218)</f>
        <v>0</v>
      </c>
      <c r="I3218" t="str">
        <f t="shared" si="181"/>
        <v/>
      </c>
    </row>
    <row r="3219" spans="2:9" x14ac:dyDescent="0.55000000000000004">
      <c r="B3219" t="b">
        <f>IF('Input and Summary Results'!D2801=0,FALSE,'Input and Summary Results'!$B2801)</f>
        <v>0</v>
      </c>
      <c r="C3219" t="b">
        <f>IF(OR(B3219=0,'Input and Summary Results'!D2801=0,'Input and Summary Results'!D2801=""),FALSE,'Input and Summary Results'!$D2801)</f>
        <v>0</v>
      </c>
      <c r="D3219" t="b">
        <f>IF(OR(B3219=0,'Input and Summary Results'!E2801=0),FALSE,'Input and Summary Results'!$E2801)</f>
        <v>0</v>
      </c>
      <c r="E3219" t="b">
        <f t="shared" si="179"/>
        <v>0</v>
      </c>
      <c r="F3219" t="b">
        <f t="shared" si="180"/>
        <v>0</v>
      </c>
      <c r="G3219" t="b">
        <f>IF('Input and Summary Results'!$J$4="yes",IF(C3219=FALSE,FALSE,IF('Data Transformation'!E3219&lt;$R$10,E3219,$R$10)),IF(C3219=FALSE,FALSE,IF(C3219&lt;$R$10,C3219,$R$10)))</f>
        <v>0</v>
      </c>
      <c r="H3219" t="b">
        <f>IF('Input and Summary Results'!$J$4="yes",'Data Transformation'!F3219,'Data Transformation'!D3219)</f>
        <v>0</v>
      </c>
      <c r="I3219" t="str">
        <f t="shared" si="181"/>
        <v/>
      </c>
    </row>
    <row r="3220" spans="2:9" x14ac:dyDescent="0.55000000000000004">
      <c r="B3220" t="b">
        <f>IF('Input and Summary Results'!D2802=0,FALSE,'Input and Summary Results'!$B2802)</f>
        <v>0</v>
      </c>
      <c r="C3220" t="b">
        <f>IF(OR(B3220=0,'Input and Summary Results'!D2802=0,'Input and Summary Results'!D2802=""),FALSE,'Input and Summary Results'!$D2802)</f>
        <v>0</v>
      </c>
      <c r="D3220" t="b">
        <f>IF(OR(B3220=0,'Input and Summary Results'!E2802=0),FALSE,'Input and Summary Results'!$E2802)</f>
        <v>0</v>
      </c>
      <c r="E3220" t="b">
        <f t="shared" si="179"/>
        <v>0</v>
      </c>
      <c r="F3220" t="b">
        <f t="shared" si="180"/>
        <v>0</v>
      </c>
      <c r="G3220" t="b">
        <f>IF('Input and Summary Results'!$J$4="yes",IF(C3220=FALSE,FALSE,IF('Data Transformation'!E3220&lt;$R$10,E3220,$R$10)),IF(C3220=FALSE,FALSE,IF(C3220&lt;$R$10,C3220,$R$10)))</f>
        <v>0</v>
      </c>
      <c r="H3220" t="b">
        <f>IF('Input and Summary Results'!$J$4="yes",'Data Transformation'!F3220,'Data Transformation'!D3220)</f>
        <v>0</v>
      </c>
      <c r="I3220" t="str">
        <f t="shared" si="181"/>
        <v/>
      </c>
    </row>
    <row r="3221" spans="2:9" x14ac:dyDescent="0.55000000000000004">
      <c r="B3221" t="b">
        <f>IF('Input and Summary Results'!D2803=0,FALSE,'Input and Summary Results'!$B2803)</f>
        <v>0</v>
      </c>
      <c r="C3221" t="b">
        <f>IF(OR(B3221=0,'Input and Summary Results'!D2803=0,'Input and Summary Results'!D2803=""),FALSE,'Input and Summary Results'!$D2803)</f>
        <v>0</v>
      </c>
      <c r="D3221" t="b">
        <f>IF(OR(B3221=0,'Input and Summary Results'!E2803=0),FALSE,'Input and Summary Results'!$E2803)</f>
        <v>0</v>
      </c>
      <c r="E3221" t="b">
        <f t="shared" si="179"/>
        <v>0</v>
      </c>
      <c r="F3221" t="b">
        <f t="shared" si="180"/>
        <v>0</v>
      </c>
      <c r="G3221" t="b">
        <f>IF('Input and Summary Results'!$J$4="yes",IF(C3221=FALSE,FALSE,IF('Data Transformation'!E3221&lt;$R$10,E3221,$R$10)),IF(C3221=FALSE,FALSE,IF(C3221&lt;$R$10,C3221,$R$10)))</f>
        <v>0</v>
      </c>
      <c r="H3221" t="b">
        <f>IF('Input and Summary Results'!$J$4="yes",'Data Transformation'!F3221,'Data Transformation'!D3221)</f>
        <v>0</v>
      </c>
      <c r="I3221" t="str">
        <f t="shared" si="181"/>
        <v/>
      </c>
    </row>
    <row r="3222" spans="2:9" x14ac:dyDescent="0.55000000000000004">
      <c r="B3222" t="b">
        <f>IF('Input and Summary Results'!D2804=0,FALSE,'Input and Summary Results'!$B2804)</f>
        <v>0</v>
      </c>
      <c r="C3222" t="b">
        <f>IF(OR(B3222=0,'Input and Summary Results'!D2804=0,'Input and Summary Results'!D2804=""),FALSE,'Input and Summary Results'!$D2804)</f>
        <v>0</v>
      </c>
      <c r="D3222" t="b">
        <f>IF(OR(B3222=0,'Input and Summary Results'!E2804=0),FALSE,'Input and Summary Results'!$E2804)</f>
        <v>0</v>
      </c>
      <c r="E3222" t="b">
        <f t="shared" si="179"/>
        <v>0</v>
      </c>
      <c r="F3222" t="b">
        <f t="shared" si="180"/>
        <v>0</v>
      </c>
      <c r="G3222" t="b">
        <f>IF('Input and Summary Results'!$J$4="yes",IF(C3222=FALSE,FALSE,IF('Data Transformation'!E3222&lt;$R$10,E3222,$R$10)),IF(C3222=FALSE,FALSE,IF(C3222&lt;$R$10,C3222,$R$10)))</f>
        <v>0</v>
      </c>
      <c r="H3222" t="b">
        <f>IF('Input and Summary Results'!$J$4="yes",'Data Transformation'!F3222,'Data Transformation'!D3222)</f>
        <v>0</v>
      </c>
      <c r="I3222" t="str">
        <f t="shared" si="181"/>
        <v/>
      </c>
    </row>
    <row r="3223" spans="2:9" x14ac:dyDescent="0.55000000000000004">
      <c r="B3223" t="b">
        <f>IF('Input and Summary Results'!D2805=0,FALSE,'Input and Summary Results'!$B2805)</f>
        <v>0</v>
      </c>
      <c r="C3223" t="b">
        <f>IF(OR(B3223=0,'Input and Summary Results'!D2805=0,'Input and Summary Results'!D2805=""),FALSE,'Input and Summary Results'!$D2805)</f>
        <v>0</v>
      </c>
      <c r="D3223" t="b">
        <f>IF(OR(B3223=0,'Input and Summary Results'!E2805=0),FALSE,'Input and Summary Results'!$E2805)</f>
        <v>0</v>
      </c>
      <c r="E3223" t="b">
        <f t="shared" si="179"/>
        <v>0</v>
      </c>
      <c r="F3223" t="b">
        <f t="shared" si="180"/>
        <v>0</v>
      </c>
      <c r="G3223" t="b">
        <f>IF('Input and Summary Results'!$J$4="yes",IF(C3223=FALSE,FALSE,IF('Data Transformation'!E3223&lt;$R$10,E3223,$R$10)),IF(C3223=FALSE,FALSE,IF(C3223&lt;$R$10,C3223,$R$10)))</f>
        <v>0</v>
      </c>
      <c r="H3223" t="b">
        <f>IF('Input and Summary Results'!$J$4="yes",'Data Transformation'!F3223,'Data Transformation'!D3223)</f>
        <v>0</v>
      </c>
      <c r="I3223" t="str">
        <f t="shared" si="181"/>
        <v/>
      </c>
    </row>
    <row r="3224" spans="2:9" x14ac:dyDescent="0.55000000000000004">
      <c r="B3224" t="b">
        <f>IF('Input and Summary Results'!D2806=0,FALSE,'Input and Summary Results'!$B2806)</f>
        <v>0</v>
      </c>
      <c r="C3224" t="b">
        <f>IF(OR(B3224=0,'Input and Summary Results'!D2806=0,'Input and Summary Results'!D2806=""),FALSE,'Input and Summary Results'!$D2806)</f>
        <v>0</v>
      </c>
      <c r="D3224" t="b">
        <f>IF(OR(B3224=0,'Input and Summary Results'!E2806=0),FALSE,'Input and Summary Results'!$E2806)</f>
        <v>0</v>
      </c>
      <c r="E3224" t="b">
        <f t="shared" si="179"/>
        <v>0</v>
      </c>
      <c r="F3224" t="b">
        <f t="shared" si="180"/>
        <v>0</v>
      </c>
      <c r="G3224" t="b">
        <f>IF('Input and Summary Results'!$J$4="yes",IF(C3224=FALSE,FALSE,IF('Data Transformation'!E3224&lt;$R$10,E3224,$R$10)),IF(C3224=FALSE,FALSE,IF(C3224&lt;$R$10,C3224,$R$10)))</f>
        <v>0</v>
      </c>
      <c r="H3224" t="b">
        <f>IF('Input and Summary Results'!$J$4="yes",'Data Transformation'!F3224,'Data Transformation'!D3224)</f>
        <v>0</v>
      </c>
      <c r="I3224" t="str">
        <f t="shared" si="181"/>
        <v/>
      </c>
    </row>
    <row r="3225" spans="2:9" x14ac:dyDescent="0.55000000000000004">
      <c r="B3225" t="b">
        <f>IF('Input and Summary Results'!D2807=0,FALSE,'Input and Summary Results'!$B2807)</f>
        <v>0</v>
      </c>
      <c r="C3225" t="b">
        <f>IF(OR(B3225=0,'Input and Summary Results'!D2807=0,'Input and Summary Results'!D2807=""),FALSE,'Input and Summary Results'!$D2807)</f>
        <v>0</v>
      </c>
      <c r="D3225" t="b">
        <f>IF(OR(B3225=0,'Input and Summary Results'!E2807=0),FALSE,'Input and Summary Results'!$E2807)</f>
        <v>0</v>
      </c>
      <c r="E3225" t="b">
        <f t="shared" si="179"/>
        <v>0</v>
      </c>
      <c r="F3225" t="b">
        <f t="shared" si="180"/>
        <v>0</v>
      </c>
      <c r="G3225" t="b">
        <f>IF('Input and Summary Results'!$J$4="yes",IF(C3225=FALSE,FALSE,IF('Data Transformation'!E3225&lt;$R$10,E3225,$R$10)),IF(C3225=FALSE,FALSE,IF(C3225&lt;$R$10,C3225,$R$10)))</f>
        <v>0</v>
      </c>
      <c r="H3225" t="b">
        <f>IF('Input and Summary Results'!$J$4="yes",'Data Transformation'!F3225,'Data Transformation'!D3225)</f>
        <v>0</v>
      </c>
      <c r="I3225" t="str">
        <f t="shared" si="181"/>
        <v/>
      </c>
    </row>
    <row r="3226" spans="2:9" x14ac:dyDescent="0.55000000000000004">
      <c r="B3226" t="b">
        <f>IF('Input and Summary Results'!D2808=0,FALSE,'Input and Summary Results'!$B2808)</f>
        <v>0</v>
      </c>
      <c r="C3226" t="b">
        <f>IF(OR(B3226=0,'Input and Summary Results'!D2808=0,'Input and Summary Results'!D2808=""),FALSE,'Input and Summary Results'!$D2808)</f>
        <v>0</v>
      </c>
      <c r="D3226" t="b">
        <f>IF(OR(B3226=0,'Input and Summary Results'!E2808=0),FALSE,'Input and Summary Results'!$E2808)</f>
        <v>0</v>
      </c>
      <c r="E3226" t="b">
        <f t="shared" si="179"/>
        <v>0</v>
      </c>
      <c r="F3226" t="b">
        <f t="shared" si="180"/>
        <v>0</v>
      </c>
      <c r="G3226" t="b">
        <f>IF('Input and Summary Results'!$J$4="yes",IF(C3226=FALSE,FALSE,IF('Data Transformation'!E3226&lt;$R$10,E3226,$R$10)),IF(C3226=FALSE,FALSE,IF(C3226&lt;$R$10,C3226,$R$10)))</f>
        <v>0</v>
      </c>
      <c r="H3226" t="b">
        <f>IF('Input and Summary Results'!$J$4="yes",'Data Transformation'!F3226,'Data Transformation'!D3226)</f>
        <v>0</v>
      </c>
      <c r="I3226" t="str">
        <f t="shared" si="181"/>
        <v/>
      </c>
    </row>
    <row r="3227" spans="2:9" x14ac:dyDescent="0.55000000000000004">
      <c r="B3227" t="b">
        <f>IF('Input and Summary Results'!D2809=0,FALSE,'Input and Summary Results'!$B2809)</f>
        <v>0</v>
      </c>
      <c r="C3227" t="b">
        <f>IF(OR(B3227=0,'Input and Summary Results'!D2809=0,'Input and Summary Results'!D2809=""),FALSE,'Input and Summary Results'!$D2809)</f>
        <v>0</v>
      </c>
      <c r="D3227" t="b">
        <f>IF(OR(B3227=0,'Input and Summary Results'!E2809=0),FALSE,'Input and Summary Results'!$E2809)</f>
        <v>0</v>
      </c>
      <c r="E3227" t="b">
        <f t="shared" si="179"/>
        <v>0</v>
      </c>
      <c r="F3227" t="b">
        <f t="shared" si="180"/>
        <v>0</v>
      </c>
      <c r="G3227" t="b">
        <f>IF('Input and Summary Results'!$J$4="yes",IF(C3227=FALSE,FALSE,IF('Data Transformation'!E3227&lt;$R$10,E3227,$R$10)),IF(C3227=FALSE,FALSE,IF(C3227&lt;$R$10,C3227,$R$10)))</f>
        <v>0</v>
      </c>
      <c r="H3227" t="b">
        <f>IF('Input and Summary Results'!$J$4="yes",'Data Transformation'!F3227,'Data Transformation'!D3227)</f>
        <v>0</v>
      </c>
      <c r="I3227" t="str">
        <f t="shared" si="181"/>
        <v/>
      </c>
    </row>
    <row r="3228" spans="2:9" x14ac:dyDescent="0.55000000000000004">
      <c r="B3228" t="b">
        <f>IF('Input and Summary Results'!D2810=0,FALSE,'Input and Summary Results'!$B2810)</f>
        <v>0</v>
      </c>
      <c r="C3228" t="b">
        <f>IF(OR(B3228=0,'Input and Summary Results'!D2810=0,'Input and Summary Results'!D2810=""),FALSE,'Input and Summary Results'!$D2810)</f>
        <v>0</v>
      </c>
      <c r="D3228" t="b">
        <f>IF(OR(B3228=0,'Input and Summary Results'!E2810=0),FALSE,'Input and Summary Results'!$E2810)</f>
        <v>0</v>
      </c>
      <c r="E3228" t="b">
        <f t="shared" si="179"/>
        <v>0</v>
      </c>
      <c r="F3228" t="b">
        <f t="shared" si="180"/>
        <v>0</v>
      </c>
      <c r="G3228" t="b">
        <f>IF('Input and Summary Results'!$J$4="yes",IF(C3228=FALSE,FALSE,IF('Data Transformation'!E3228&lt;$R$10,E3228,$R$10)),IF(C3228=FALSE,FALSE,IF(C3228&lt;$R$10,C3228,$R$10)))</f>
        <v>0</v>
      </c>
      <c r="H3228" t="b">
        <f>IF('Input and Summary Results'!$J$4="yes",'Data Transformation'!F3228,'Data Transformation'!D3228)</f>
        <v>0</v>
      </c>
      <c r="I3228" t="str">
        <f t="shared" si="181"/>
        <v/>
      </c>
    </row>
    <row r="3229" spans="2:9" x14ac:dyDescent="0.55000000000000004">
      <c r="B3229" t="b">
        <f>IF('Input and Summary Results'!D2811=0,FALSE,'Input and Summary Results'!$B2811)</f>
        <v>0</v>
      </c>
      <c r="C3229" t="b">
        <f>IF(OR(B3229=0,'Input and Summary Results'!D2811=0,'Input and Summary Results'!D2811=""),FALSE,'Input and Summary Results'!$D2811)</f>
        <v>0</v>
      </c>
      <c r="D3229" t="b">
        <f>IF(OR(B3229=0,'Input and Summary Results'!E2811=0),FALSE,'Input and Summary Results'!$E2811)</f>
        <v>0</v>
      </c>
      <c r="E3229" t="b">
        <f t="shared" si="179"/>
        <v>0</v>
      </c>
      <c r="F3229" t="b">
        <f t="shared" si="180"/>
        <v>0</v>
      </c>
      <c r="G3229" t="b">
        <f>IF('Input and Summary Results'!$J$4="yes",IF(C3229=FALSE,FALSE,IF('Data Transformation'!E3229&lt;$R$10,E3229,$R$10)),IF(C3229=FALSE,FALSE,IF(C3229&lt;$R$10,C3229,$R$10)))</f>
        <v>0</v>
      </c>
      <c r="H3229" t="b">
        <f>IF('Input and Summary Results'!$J$4="yes",'Data Transformation'!F3229,'Data Transformation'!D3229)</f>
        <v>0</v>
      </c>
      <c r="I3229" t="str">
        <f t="shared" si="181"/>
        <v/>
      </c>
    </row>
    <row r="3230" spans="2:9" x14ac:dyDescent="0.55000000000000004">
      <c r="B3230" t="b">
        <f>IF('Input and Summary Results'!D2812=0,FALSE,'Input and Summary Results'!$B2812)</f>
        <v>0</v>
      </c>
      <c r="C3230" t="b">
        <f>IF(OR(B3230=0,'Input and Summary Results'!D2812=0,'Input and Summary Results'!D2812=""),FALSE,'Input and Summary Results'!$D2812)</f>
        <v>0</v>
      </c>
      <c r="D3230" t="b">
        <f>IF(OR(B3230=0,'Input and Summary Results'!E2812=0),FALSE,'Input and Summary Results'!$E2812)</f>
        <v>0</v>
      </c>
      <c r="E3230" t="b">
        <f t="shared" si="179"/>
        <v>0</v>
      </c>
      <c r="F3230" t="b">
        <f t="shared" si="180"/>
        <v>0</v>
      </c>
      <c r="G3230" t="b">
        <f>IF('Input and Summary Results'!$J$4="yes",IF(C3230=FALSE,FALSE,IF('Data Transformation'!E3230&lt;$R$10,E3230,$R$10)),IF(C3230=FALSE,FALSE,IF(C3230&lt;$R$10,C3230,$R$10)))</f>
        <v>0</v>
      </c>
      <c r="H3230" t="b">
        <f>IF('Input and Summary Results'!$J$4="yes",'Data Transformation'!F3230,'Data Transformation'!D3230)</f>
        <v>0</v>
      </c>
      <c r="I3230" t="str">
        <f t="shared" si="181"/>
        <v/>
      </c>
    </row>
    <row r="3231" spans="2:9" x14ac:dyDescent="0.55000000000000004">
      <c r="B3231" t="b">
        <f>IF('Input and Summary Results'!D2813=0,FALSE,'Input and Summary Results'!$B2813)</f>
        <v>0</v>
      </c>
      <c r="C3231" t="b">
        <f>IF(OR(B3231=0,'Input and Summary Results'!D2813=0,'Input and Summary Results'!D2813=""),FALSE,'Input and Summary Results'!$D2813)</f>
        <v>0</v>
      </c>
      <c r="D3231" t="b">
        <f>IF(OR(B3231=0,'Input and Summary Results'!E2813=0),FALSE,'Input and Summary Results'!$E2813)</f>
        <v>0</v>
      </c>
      <c r="E3231" t="b">
        <f t="shared" si="179"/>
        <v>0</v>
      </c>
      <c r="F3231" t="b">
        <f t="shared" si="180"/>
        <v>0</v>
      </c>
      <c r="G3231" t="b">
        <f>IF('Input and Summary Results'!$J$4="yes",IF(C3231=FALSE,FALSE,IF('Data Transformation'!E3231&lt;$R$10,E3231,$R$10)),IF(C3231=FALSE,FALSE,IF(C3231&lt;$R$10,C3231,$R$10)))</f>
        <v>0</v>
      </c>
      <c r="H3231" t="b">
        <f>IF('Input and Summary Results'!$J$4="yes",'Data Transformation'!F3231,'Data Transformation'!D3231)</f>
        <v>0</v>
      </c>
      <c r="I3231" t="str">
        <f t="shared" si="181"/>
        <v/>
      </c>
    </row>
    <row r="3232" spans="2:9" x14ac:dyDescent="0.55000000000000004">
      <c r="B3232" t="b">
        <f>IF('Input and Summary Results'!D2814=0,FALSE,'Input and Summary Results'!$B2814)</f>
        <v>0</v>
      </c>
      <c r="C3232" t="b">
        <f>IF(OR(B3232=0,'Input and Summary Results'!D2814=0,'Input and Summary Results'!D2814=""),FALSE,'Input and Summary Results'!$D2814)</f>
        <v>0</v>
      </c>
      <c r="D3232" t="b">
        <f>IF(OR(B3232=0,'Input and Summary Results'!E2814=0),FALSE,'Input and Summary Results'!$E2814)</f>
        <v>0</v>
      </c>
      <c r="E3232" t="b">
        <f t="shared" si="179"/>
        <v>0</v>
      </c>
      <c r="F3232" t="b">
        <f t="shared" si="180"/>
        <v>0</v>
      </c>
      <c r="G3232" t="b">
        <f>IF('Input and Summary Results'!$J$4="yes",IF(C3232=FALSE,FALSE,IF('Data Transformation'!E3232&lt;$R$10,E3232,$R$10)),IF(C3232=FALSE,FALSE,IF(C3232&lt;$R$10,C3232,$R$10)))</f>
        <v>0</v>
      </c>
      <c r="H3232" t="b">
        <f>IF('Input and Summary Results'!$J$4="yes",'Data Transformation'!F3232,'Data Transformation'!D3232)</f>
        <v>0</v>
      </c>
      <c r="I3232" t="str">
        <f t="shared" si="181"/>
        <v/>
      </c>
    </row>
    <row r="3233" spans="2:9" x14ac:dyDescent="0.55000000000000004">
      <c r="B3233" t="b">
        <f>IF('Input and Summary Results'!D2815=0,FALSE,'Input and Summary Results'!$B2815)</f>
        <v>0</v>
      </c>
      <c r="C3233" t="b">
        <f>IF(OR(B3233=0,'Input and Summary Results'!D2815=0,'Input and Summary Results'!D2815=""),FALSE,'Input and Summary Results'!$D2815)</f>
        <v>0</v>
      </c>
      <c r="D3233" t="b">
        <f>IF(OR(B3233=0,'Input and Summary Results'!E2815=0),FALSE,'Input and Summary Results'!$E2815)</f>
        <v>0</v>
      </c>
      <c r="E3233" t="b">
        <f t="shared" si="179"/>
        <v>0</v>
      </c>
      <c r="F3233" t="b">
        <f t="shared" si="180"/>
        <v>0</v>
      </c>
      <c r="G3233" t="b">
        <f>IF('Input and Summary Results'!$J$4="yes",IF(C3233=FALSE,FALSE,IF('Data Transformation'!E3233&lt;$R$10,E3233,$R$10)),IF(C3233=FALSE,FALSE,IF(C3233&lt;$R$10,C3233,$R$10)))</f>
        <v>0</v>
      </c>
      <c r="H3233" t="b">
        <f>IF('Input and Summary Results'!$J$4="yes",'Data Transformation'!F3233,'Data Transformation'!D3233)</f>
        <v>0</v>
      </c>
      <c r="I3233" t="str">
        <f t="shared" si="181"/>
        <v/>
      </c>
    </row>
    <row r="3234" spans="2:9" x14ac:dyDescent="0.55000000000000004">
      <c r="B3234" t="b">
        <f>IF('Input and Summary Results'!D2816=0,FALSE,'Input and Summary Results'!$B2816)</f>
        <v>0</v>
      </c>
      <c r="C3234" t="b">
        <f>IF(OR(B3234=0,'Input and Summary Results'!D2816=0,'Input and Summary Results'!D2816=""),FALSE,'Input and Summary Results'!$D2816)</f>
        <v>0</v>
      </c>
      <c r="D3234" t="b">
        <f>IF(OR(B3234=0,'Input and Summary Results'!E2816=0),FALSE,'Input and Summary Results'!$E2816)</f>
        <v>0</v>
      </c>
      <c r="E3234" t="b">
        <f t="shared" si="179"/>
        <v>0</v>
      </c>
      <c r="F3234" t="b">
        <f t="shared" si="180"/>
        <v>0</v>
      </c>
      <c r="G3234" t="b">
        <f>IF('Input and Summary Results'!$J$4="yes",IF(C3234=FALSE,FALSE,IF('Data Transformation'!E3234&lt;$R$10,E3234,$R$10)),IF(C3234=FALSE,FALSE,IF(C3234&lt;$R$10,C3234,$R$10)))</f>
        <v>0</v>
      </c>
      <c r="H3234" t="b">
        <f>IF('Input and Summary Results'!$J$4="yes",'Data Transformation'!F3234,'Data Transformation'!D3234)</f>
        <v>0</v>
      </c>
      <c r="I3234" t="str">
        <f t="shared" si="181"/>
        <v/>
      </c>
    </row>
    <row r="3235" spans="2:9" x14ac:dyDescent="0.55000000000000004">
      <c r="B3235" t="b">
        <f>IF('Input and Summary Results'!D2817=0,FALSE,'Input and Summary Results'!$B2817)</f>
        <v>0</v>
      </c>
      <c r="C3235" t="b">
        <f>IF(OR(B3235=0,'Input and Summary Results'!D2817=0,'Input and Summary Results'!D2817=""),FALSE,'Input and Summary Results'!$D2817)</f>
        <v>0</v>
      </c>
      <c r="D3235" t="b">
        <f>IF(OR(B3235=0,'Input and Summary Results'!E2817=0),FALSE,'Input and Summary Results'!$E2817)</f>
        <v>0</v>
      </c>
      <c r="E3235" t="b">
        <f t="shared" si="179"/>
        <v>0</v>
      </c>
      <c r="F3235" t="b">
        <f t="shared" si="180"/>
        <v>0</v>
      </c>
      <c r="G3235" t="b">
        <f>IF('Input and Summary Results'!$J$4="yes",IF(C3235=FALSE,FALSE,IF('Data Transformation'!E3235&lt;$R$10,E3235,$R$10)),IF(C3235=FALSE,FALSE,IF(C3235&lt;$R$10,C3235,$R$10)))</f>
        <v>0</v>
      </c>
      <c r="H3235" t="b">
        <f>IF('Input and Summary Results'!$J$4="yes",'Data Transformation'!F3235,'Data Transformation'!D3235)</f>
        <v>0</v>
      </c>
      <c r="I3235" t="str">
        <f t="shared" si="181"/>
        <v/>
      </c>
    </row>
    <row r="3236" spans="2:9" x14ac:dyDescent="0.55000000000000004">
      <c r="B3236" t="b">
        <f>IF('Input and Summary Results'!D2818=0,FALSE,'Input and Summary Results'!$B2818)</f>
        <v>0</v>
      </c>
      <c r="C3236" t="b">
        <f>IF(OR(B3236=0,'Input and Summary Results'!D2818=0,'Input and Summary Results'!D2818=""),FALSE,'Input and Summary Results'!$D2818)</f>
        <v>0</v>
      </c>
      <c r="D3236" t="b">
        <f>IF(OR(B3236=0,'Input and Summary Results'!E2818=0),FALSE,'Input and Summary Results'!$E2818)</f>
        <v>0</v>
      </c>
      <c r="E3236" t="b">
        <f t="shared" si="179"/>
        <v>0</v>
      </c>
      <c r="F3236" t="b">
        <f t="shared" si="180"/>
        <v>0</v>
      </c>
      <c r="G3236" t="b">
        <f>IF('Input and Summary Results'!$J$4="yes",IF(C3236=FALSE,FALSE,IF('Data Transformation'!E3236&lt;$R$10,E3236,$R$10)),IF(C3236=FALSE,FALSE,IF(C3236&lt;$R$10,C3236,$R$10)))</f>
        <v>0</v>
      </c>
      <c r="H3236" t="b">
        <f>IF('Input and Summary Results'!$J$4="yes",'Data Transformation'!F3236,'Data Transformation'!D3236)</f>
        <v>0</v>
      </c>
      <c r="I3236" t="str">
        <f t="shared" si="181"/>
        <v/>
      </c>
    </row>
    <row r="3237" spans="2:9" x14ac:dyDescent="0.55000000000000004">
      <c r="B3237" t="b">
        <f>IF('Input and Summary Results'!D2819=0,FALSE,'Input and Summary Results'!$B2819)</f>
        <v>0</v>
      </c>
      <c r="C3237" t="b">
        <f>IF(OR(B3237=0,'Input and Summary Results'!D2819=0,'Input and Summary Results'!D2819=""),FALSE,'Input and Summary Results'!$D2819)</f>
        <v>0</v>
      </c>
      <c r="D3237" t="b">
        <f>IF(OR(B3237=0,'Input and Summary Results'!E2819=0),FALSE,'Input and Summary Results'!$E2819)</f>
        <v>0</v>
      </c>
      <c r="E3237" t="b">
        <f t="shared" si="179"/>
        <v>0</v>
      </c>
      <c r="F3237" t="b">
        <f t="shared" si="180"/>
        <v>0</v>
      </c>
      <c r="G3237" t="b">
        <f>IF('Input and Summary Results'!$J$4="yes",IF(C3237=FALSE,FALSE,IF('Data Transformation'!E3237&lt;$R$10,E3237,$R$10)),IF(C3237=FALSE,FALSE,IF(C3237&lt;$R$10,C3237,$R$10)))</f>
        <v>0</v>
      </c>
      <c r="H3237" t="b">
        <f>IF('Input and Summary Results'!$J$4="yes",'Data Transformation'!F3237,'Data Transformation'!D3237)</f>
        <v>0</v>
      </c>
      <c r="I3237" t="str">
        <f t="shared" si="181"/>
        <v/>
      </c>
    </row>
    <row r="3238" spans="2:9" x14ac:dyDescent="0.55000000000000004">
      <c r="B3238" t="b">
        <f>IF('Input and Summary Results'!D2820=0,FALSE,'Input and Summary Results'!$B2820)</f>
        <v>0</v>
      </c>
      <c r="C3238" t="b">
        <f>IF(OR(B3238=0,'Input and Summary Results'!D2820=0,'Input and Summary Results'!D2820=""),FALSE,'Input and Summary Results'!$D2820)</f>
        <v>0</v>
      </c>
      <c r="D3238" t="b">
        <f>IF(OR(B3238=0,'Input and Summary Results'!E2820=0),FALSE,'Input and Summary Results'!$E2820)</f>
        <v>0</v>
      </c>
      <c r="E3238" t="b">
        <f t="shared" si="179"/>
        <v>0</v>
      </c>
      <c r="F3238" t="b">
        <f t="shared" si="180"/>
        <v>0</v>
      </c>
      <c r="G3238" t="b">
        <f>IF('Input and Summary Results'!$J$4="yes",IF(C3238=FALSE,FALSE,IF('Data Transformation'!E3238&lt;$R$10,E3238,$R$10)),IF(C3238=FALSE,FALSE,IF(C3238&lt;$R$10,C3238,$R$10)))</f>
        <v>0</v>
      </c>
      <c r="H3238" t="b">
        <f>IF('Input and Summary Results'!$J$4="yes",'Data Transformation'!F3238,'Data Transformation'!D3238)</f>
        <v>0</v>
      </c>
      <c r="I3238" t="str">
        <f t="shared" si="181"/>
        <v/>
      </c>
    </row>
    <row r="3239" spans="2:9" x14ac:dyDescent="0.55000000000000004">
      <c r="B3239" t="b">
        <f>IF('Input and Summary Results'!D2821=0,FALSE,'Input and Summary Results'!$B2821)</f>
        <v>0</v>
      </c>
      <c r="C3239" t="b">
        <f>IF(OR(B3239=0,'Input and Summary Results'!D2821=0,'Input and Summary Results'!D2821=""),FALSE,'Input and Summary Results'!$D2821)</f>
        <v>0</v>
      </c>
      <c r="D3239" t="b">
        <f>IF(OR(B3239=0,'Input and Summary Results'!E2821=0),FALSE,'Input and Summary Results'!$E2821)</f>
        <v>0</v>
      </c>
      <c r="E3239" t="b">
        <f t="shared" si="179"/>
        <v>0</v>
      </c>
      <c r="F3239" t="b">
        <f t="shared" si="180"/>
        <v>0</v>
      </c>
      <c r="G3239" t="b">
        <f>IF('Input and Summary Results'!$J$4="yes",IF(C3239=FALSE,FALSE,IF('Data Transformation'!E3239&lt;$R$10,E3239,$R$10)),IF(C3239=FALSE,FALSE,IF(C3239&lt;$R$10,C3239,$R$10)))</f>
        <v>0</v>
      </c>
      <c r="H3239" t="b">
        <f>IF('Input and Summary Results'!$J$4="yes",'Data Transformation'!F3239,'Data Transformation'!D3239)</f>
        <v>0</v>
      </c>
      <c r="I3239" t="str">
        <f t="shared" si="181"/>
        <v/>
      </c>
    </row>
    <row r="3240" spans="2:9" x14ac:dyDescent="0.55000000000000004">
      <c r="B3240" t="b">
        <f>IF('Input and Summary Results'!D2822=0,FALSE,'Input and Summary Results'!$B2822)</f>
        <v>0</v>
      </c>
      <c r="C3240" t="b">
        <f>IF(OR(B3240=0,'Input and Summary Results'!D2822=0,'Input and Summary Results'!D2822=""),FALSE,'Input and Summary Results'!$D2822)</f>
        <v>0</v>
      </c>
      <c r="D3240" t="b">
        <f>IF(OR(B3240=0,'Input and Summary Results'!E2822=0),FALSE,'Input and Summary Results'!$E2822)</f>
        <v>0</v>
      </c>
      <c r="E3240" t="b">
        <f t="shared" si="179"/>
        <v>0</v>
      </c>
      <c r="F3240" t="b">
        <f t="shared" si="180"/>
        <v>0</v>
      </c>
      <c r="G3240" t="b">
        <f>IF('Input and Summary Results'!$J$4="yes",IF(C3240=FALSE,FALSE,IF('Data Transformation'!E3240&lt;$R$10,E3240,$R$10)),IF(C3240=FALSE,FALSE,IF(C3240&lt;$R$10,C3240,$R$10)))</f>
        <v>0</v>
      </c>
      <c r="H3240" t="b">
        <f>IF('Input and Summary Results'!$J$4="yes",'Data Transformation'!F3240,'Data Transformation'!D3240)</f>
        <v>0</v>
      </c>
      <c r="I3240" t="str">
        <f t="shared" si="181"/>
        <v/>
      </c>
    </row>
    <row r="3241" spans="2:9" x14ac:dyDescent="0.55000000000000004">
      <c r="B3241" t="b">
        <f>IF('Input and Summary Results'!D2823=0,FALSE,'Input and Summary Results'!$B2823)</f>
        <v>0</v>
      </c>
      <c r="C3241" t="b">
        <f>IF(OR(B3241=0,'Input and Summary Results'!D2823=0,'Input and Summary Results'!D2823=""),FALSE,'Input and Summary Results'!$D2823)</f>
        <v>0</v>
      </c>
      <c r="D3241" t="b">
        <f>IF(OR(B3241=0,'Input and Summary Results'!E2823=0),FALSE,'Input and Summary Results'!$E2823)</f>
        <v>0</v>
      </c>
      <c r="E3241" t="b">
        <f t="shared" si="179"/>
        <v>0</v>
      </c>
      <c r="F3241" t="b">
        <f t="shared" si="180"/>
        <v>0</v>
      </c>
      <c r="G3241" t="b">
        <f>IF('Input and Summary Results'!$J$4="yes",IF(C3241=FALSE,FALSE,IF('Data Transformation'!E3241&lt;$R$10,E3241,$R$10)),IF(C3241=FALSE,FALSE,IF(C3241&lt;$R$10,C3241,$R$10)))</f>
        <v>0</v>
      </c>
      <c r="H3241" t="b">
        <f>IF('Input and Summary Results'!$J$4="yes",'Data Transformation'!F3241,'Data Transformation'!D3241)</f>
        <v>0</v>
      </c>
      <c r="I3241" t="str">
        <f t="shared" si="181"/>
        <v/>
      </c>
    </row>
    <row r="3242" spans="2:9" x14ac:dyDescent="0.55000000000000004">
      <c r="B3242" t="b">
        <f>IF('Input and Summary Results'!D2824=0,FALSE,'Input and Summary Results'!$B2824)</f>
        <v>0</v>
      </c>
      <c r="C3242" t="b">
        <f>IF(OR(B3242=0,'Input and Summary Results'!D2824=0,'Input and Summary Results'!D2824=""),FALSE,'Input and Summary Results'!$D2824)</f>
        <v>0</v>
      </c>
      <c r="D3242" t="b">
        <f>IF(OR(B3242=0,'Input and Summary Results'!E2824=0),FALSE,'Input and Summary Results'!$E2824)</f>
        <v>0</v>
      </c>
      <c r="E3242" t="b">
        <f t="shared" ref="E3242:E3305" si="182">IF(C3242=FALSE,FALSE,LOG10(C3242))</f>
        <v>0</v>
      </c>
      <c r="F3242" t="b">
        <f t="shared" ref="F3242:F3305" si="183">IF(D3242=FALSE, FALSE,0.434*D3242/C3242)</f>
        <v>0</v>
      </c>
      <c r="G3242" t="b">
        <f>IF('Input and Summary Results'!$J$4="yes",IF(C3242=FALSE,FALSE,IF('Data Transformation'!E3242&lt;$R$10,E3242,$R$10)),IF(C3242=FALSE,FALSE,IF(C3242&lt;$R$10,C3242,$R$10)))</f>
        <v>0</v>
      </c>
      <c r="H3242" t="b">
        <f>IF('Input and Summary Results'!$J$4="yes",'Data Transformation'!F3242,'Data Transformation'!D3242)</f>
        <v>0</v>
      </c>
      <c r="I3242" t="str">
        <f t="shared" si="181"/>
        <v/>
      </c>
    </row>
    <row r="3243" spans="2:9" x14ac:dyDescent="0.55000000000000004">
      <c r="B3243" t="b">
        <f>IF('Input and Summary Results'!D2825=0,FALSE,'Input and Summary Results'!$B2825)</f>
        <v>0</v>
      </c>
      <c r="C3243" t="b">
        <f>IF(OR(B3243=0,'Input and Summary Results'!D2825=0,'Input and Summary Results'!D2825=""),FALSE,'Input and Summary Results'!$D2825)</f>
        <v>0</v>
      </c>
      <c r="D3243" t="b">
        <f>IF(OR(B3243=0,'Input and Summary Results'!E2825=0),FALSE,'Input and Summary Results'!$E2825)</f>
        <v>0</v>
      </c>
      <c r="E3243" t="b">
        <f t="shared" si="182"/>
        <v>0</v>
      </c>
      <c r="F3243" t="b">
        <f t="shared" si="183"/>
        <v>0</v>
      </c>
      <c r="G3243" t="b">
        <f>IF('Input and Summary Results'!$J$4="yes",IF(C3243=FALSE,FALSE,IF('Data Transformation'!E3243&lt;$R$10,E3243,$R$10)),IF(C3243=FALSE,FALSE,IF(C3243&lt;$R$10,C3243,$R$10)))</f>
        <v>0</v>
      </c>
      <c r="H3243" t="b">
        <f>IF('Input and Summary Results'!$J$4="yes",'Data Transformation'!F3243,'Data Transformation'!D3243)</f>
        <v>0</v>
      </c>
      <c r="I3243" t="str">
        <f t="shared" si="181"/>
        <v/>
      </c>
    </row>
    <row r="3244" spans="2:9" x14ac:dyDescent="0.55000000000000004">
      <c r="B3244" t="b">
        <f>IF('Input and Summary Results'!D2826=0,FALSE,'Input and Summary Results'!$B2826)</f>
        <v>0</v>
      </c>
      <c r="C3244" t="b">
        <f>IF(OR(B3244=0,'Input and Summary Results'!D2826=0,'Input and Summary Results'!D2826=""),FALSE,'Input and Summary Results'!$D2826)</f>
        <v>0</v>
      </c>
      <c r="D3244" t="b">
        <f>IF(OR(B3244=0,'Input and Summary Results'!E2826=0),FALSE,'Input and Summary Results'!$E2826)</f>
        <v>0</v>
      </c>
      <c r="E3244" t="b">
        <f t="shared" si="182"/>
        <v>0</v>
      </c>
      <c r="F3244" t="b">
        <f t="shared" si="183"/>
        <v>0</v>
      </c>
      <c r="G3244" t="b">
        <f>IF('Input and Summary Results'!$J$4="yes",IF(C3244=FALSE,FALSE,IF('Data Transformation'!E3244&lt;$R$10,E3244,$R$10)),IF(C3244=FALSE,FALSE,IF(C3244&lt;$R$10,C3244,$R$10)))</f>
        <v>0</v>
      </c>
      <c r="H3244" t="b">
        <f>IF('Input and Summary Results'!$J$4="yes",'Data Transformation'!F3244,'Data Transformation'!D3244)</f>
        <v>0</v>
      </c>
      <c r="I3244" t="str">
        <f t="shared" si="181"/>
        <v/>
      </c>
    </row>
    <row r="3245" spans="2:9" x14ac:dyDescent="0.55000000000000004">
      <c r="B3245" t="b">
        <f>IF('Input and Summary Results'!D2827=0,FALSE,'Input and Summary Results'!$B2827)</f>
        <v>0</v>
      </c>
      <c r="C3245" t="b">
        <f>IF(OR(B3245=0,'Input and Summary Results'!D2827=0,'Input and Summary Results'!D2827=""),FALSE,'Input and Summary Results'!$D2827)</f>
        <v>0</v>
      </c>
      <c r="D3245" t="b">
        <f>IF(OR(B3245=0,'Input and Summary Results'!E2827=0),FALSE,'Input and Summary Results'!$E2827)</f>
        <v>0</v>
      </c>
      <c r="E3245" t="b">
        <f t="shared" si="182"/>
        <v>0</v>
      </c>
      <c r="F3245" t="b">
        <f t="shared" si="183"/>
        <v>0</v>
      </c>
      <c r="G3245" t="b">
        <f>IF('Input and Summary Results'!$J$4="yes",IF(C3245=FALSE,FALSE,IF('Data Transformation'!E3245&lt;$R$10,E3245,$R$10)),IF(C3245=FALSE,FALSE,IF(C3245&lt;$R$10,C3245,$R$10)))</f>
        <v>0</v>
      </c>
      <c r="H3245" t="b">
        <f>IF('Input and Summary Results'!$J$4="yes",'Data Transformation'!F3245,'Data Transformation'!D3245)</f>
        <v>0</v>
      </c>
      <c r="I3245" t="str">
        <f t="shared" si="181"/>
        <v/>
      </c>
    </row>
    <row r="3246" spans="2:9" x14ac:dyDescent="0.55000000000000004">
      <c r="B3246" t="b">
        <f>IF('Input and Summary Results'!D2828=0,FALSE,'Input and Summary Results'!$B2828)</f>
        <v>0</v>
      </c>
      <c r="C3246" t="b">
        <f>IF(OR(B3246=0,'Input and Summary Results'!D2828=0,'Input and Summary Results'!D2828=""),FALSE,'Input and Summary Results'!$D2828)</f>
        <v>0</v>
      </c>
      <c r="D3246" t="b">
        <f>IF(OR(B3246=0,'Input and Summary Results'!E2828=0),FALSE,'Input and Summary Results'!$E2828)</f>
        <v>0</v>
      </c>
      <c r="E3246" t="b">
        <f t="shared" si="182"/>
        <v>0</v>
      </c>
      <c r="F3246" t="b">
        <f t="shared" si="183"/>
        <v>0</v>
      </c>
      <c r="G3246" t="b">
        <f>IF('Input and Summary Results'!$J$4="yes",IF(C3246=FALSE,FALSE,IF('Data Transformation'!E3246&lt;$R$10,E3246,$R$10)),IF(C3246=FALSE,FALSE,IF(C3246&lt;$R$10,C3246,$R$10)))</f>
        <v>0</v>
      </c>
      <c r="H3246" t="b">
        <f>IF('Input and Summary Results'!$J$4="yes",'Data Transformation'!F3246,'Data Transformation'!D3246)</f>
        <v>0</v>
      </c>
      <c r="I3246" t="str">
        <f t="shared" si="181"/>
        <v/>
      </c>
    </row>
    <row r="3247" spans="2:9" x14ac:dyDescent="0.55000000000000004">
      <c r="B3247" t="b">
        <f>IF('Input and Summary Results'!D2829=0,FALSE,'Input and Summary Results'!$B2829)</f>
        <v>0</v>
      </c>
      <c r="C3247" t="b">
        <f>IF(OR(B3247=0,'Input and Summary Results'!D2829=0,'Input and Summary Results'!D2829=""),FALSE,'Input and Summary Results'!$D2829)</f>
        <v>0</v>
      </c>
      <c r="D3247" t="b">
        <f>IF(OR(B3247=0,'Input and Summary Results'!E2829=0),FALSE,'Input and Summary Results'!$E2829)</f>
        <v>0</v>
      </c>
      <c r="E3247" t="b">
        <f t="shared" si="182"/>
        <v>0</v>
      </c>
      <c r="F3247" t="b">
        <f t="shared" si="183"/>
        <v>0</v>
      </c>
      <c r="G3247" t="b">
        <f>IF('Input and Summary Results'!$J$4="yes",IF(C3247=FALSE,FALSE,IF('Data Transformation'!E3247&lt;$R$10,E3247,$R$10)),IF(C3247=FALSE,FALSE,IF(C3247&lt;$R$10,C3247,$R$10)))</f>
        <v>0</v>
      </c>
      <c r="H3247" t="b">
        <f>IF('Input and Summary Results'!$J$4="yes",'Data Transformation'!F3247,'Data Transformation'!D3247)</f>
        <v>0</v>
      </c>
      <c r="I3247" t="str">
        <f t="shared" si="181"/>
        <v/>
      </c>
    </row>
    <row r="3248" spans="2:9" x14ac:dyDescent="0.55000000000000004">
      <c r="B3248" t="b">
        <f>IF('Input and Summary Results'!D2830=0,FALSE,'Input and Summary Results'!$B2830)</f>
        <v>0</v>
      </c>
      <c r="C3248" t="b">
        <f>IF(OR(B3248=0,'Input and Summary Results'!D2830=0,'Input and Summary Results'!D2830=""),FALSE,'Input and Summary Results'!$D2830)</f>
        <v>0</v>
      </c>
      <c r="D3248" t="b">
        <f>IF(OR(B3248=0,'Input and Summary Results'!E2830=0),FALSE,'Input and Summary Results'!$E2830)</f>
        <v>0</v>
      </c>
      <c r="E3248" t="b">
        <f t="shared" si="182"/>
        <v>0</v>
      </c>
      <c r="F3248" t="b">
        <f t="shared" si="183"/>
        <v>0</v>
      </c>
      <c r="G3248" t="b">
        <f>IF('Input and Summary Results'!$J$4="yes",IF(C3248=FALSE,FALSE,IF('Data Transformation'!E3248&lt;$R$10,E3248,$R$10)),IF(C3248=FALSE,FALSE,IF(C3248&lt;$R$10,C3248,$R$10)))</f>
        <v>0</v>
      </c>
      <c r="H3248" t="b">
        <f>IF('Input and Summary Results'!$J$4="yes",'Data Transformation'!F3248,'Data Transformation'!D3248)</f>
        <v>0</v>
      </c>
      <c r="I3248" t="str">
        <f t="shared" si="181"/>
        <v/>
      </c>
    </row>
    <row r="3249" spans="2:9" x14ac:dyDescent="0.55000000000000004">
      <c r="B3249" t="b">
        <f>IF('Input and Summary Results'!D2831=0,FALSE,'Input and Summary Results'!$B2831)</f>
        <v>0</v>
      </c>
      <c r="C3249" t="b">
        <f>IF(OR(B3249=0,'Input and Summary Results'!D2831=0,'Input and Summary Results'!D2831=""),FALSE,'Input and Summary Results'!$D2831)</f>
        <v>0</v>
      </c>
      <c r="D3249" t="b">
        <f>IF(OR(B3249=0,'Input and Summary Results'!E2831=0),FALSE,'Input and Summary Results'!$E2831)</f>
        <v>0</v>
      </c>
      <c r="E3249" t="b">
        <f t="shared" si="182"/>
        <v>0</v>
      </c>
      <c r="F3249" t="b">
        <f t="shared" si="183"/>
        <v>0</v>
      </c>
      <c r="G3249" t="b">
        <f>IF('Input and Summary Results'!$J$4="yes",IF(C3249=FALSE,FALSE,IF('Data Transformation'!E3249&lt;$R$10,E3249,$R$10)),IF(C3249=FALSE,FALSE,IF(C3249&lt;$R$10,C3249,$R$10)))</f>
        <v>0</v>
      </c>
      <c r="H3249" t="b">
        <f>IF('Input and Summary Results'!$J$4="yes",'Data Transformation'!F3249,'Data Transformation'!D3249)</f>
        <v>0</v>
      </c>
      <c r="I3249" t="str">
        <f t="shared" si="181"/>
        <v/>
      </c>
    </row>
    <row r="3250" spans="2:9" x14ac:dyDescent="0.55000000000000004">
      <c r="B3250" t="b">
        <f>IF('Input and Summary Results'!D2832=0,FALSE,'Input and Summary Results'!$B2832)</f>
        <v>0</v>
      </c>
      <c r="C3250" t="b">
        <f>IF(OR(B3250=0,'Input and Summary Results'!D2832=0,'Input and Summary Results'!D2832=""),FALSE,'Input and Summary Results'!$D2832)</f>
        <v>0</v>
      </c>
      <c r="D3250" t="b">
        <f>IF(OR(B3250=0,'Input and Summary Results'!E2832=0),FALSE,'Input and Summary Results'!$E2832)</f>
        <v>0</v>
      </c>
      <c r="E3250" t="b">
        <f t="shared" si="182"/>
        <v>0</v>
      </c>
      <c r="F3250" t="b">
        <f t="shared" si="183"/>
        <v>0</v>
      </c>
      <c r="G3250" t="b">
        <f>IF('Input and Summary Results'!$J$4="yes",IF(C3250=FALSE,FALSE,IF('Data Transformation'!E3250&lt;$R$10,E3250,$R$10)),IF(C3250=FALSE,FALSE,IF(C3250&lt;$R$10,C3250,$R$10)))</f>
        <v>0</v>
      </c>
      <c r="H3250" t="b">
        <f>IF('Input and Summary Results'!$J$4="yes",'Data Transformation'!F3250,'Data Transformation'!D3250)</f>
        <v>0</v>
      </c>
      <c r="I3250" t="str">
        <f t="shared" si="181"/>
        <v/>
      </c>
    </row>
    <row r="3251" spans="2:9" x14ac:dyDescent="0.55000000000000004">
      <c r="B3251" t="b">
        <f>IF('Input and Summary Results'!D2833=0,FALSE,'Input and Summary Results'!$B2833)</f>
        <v>0</v>
      </c>
      <c r="C3251" t="b">
        <f>IF(OR(B3251=0,'Input and Summary Results'!D2833=0,'Input and Summary Results'!D2833=""),FALSE,'Input and Summary Results'!$D2833)</f>
        <v>0</v>
      </c>
      <c r="D3251" t="b">
        <f>IF(OR(B3251=0,'Input and Summary Results'!E2833=0),FALSE,'Input and Summary Results'!$E2833)</f>
        <v>0</v>
      </c>
      <c r="E3251" t="b">
        <f t="shared" si="182"/>
        <v>0</v>
      </c>
      <c r="F3251" t="b">
        <f t="shared" si="183"/>
        <v>0</v>
      </c>
      <c r="G3251" t="b">
        <f>IF('Input and Summary Results'!$J$4="yes",IF(C3251=FALSE,FALSE,IF('Data Transformation'!E3251&lt;$R$10,E3251,$R$10)),IF(C3251=FALSE,FALSE,IF(C3251&lt;$R$10,C3251,$R$10)))</f>
        <v>0</v>
      </c>
      <c r="H3251" t="b">
        <f>IF('Input and Summary Results'!$J$4="yes",'Data Transformation'!F3251,'Data Transformation'!D3251)</f>
        <v>0</v>
      </c>
      <c r="I3251" t="str">
        <f t="shared" si="181"/>
        <v/>
      </c>
    </row>
    <row r="3252" spans="2:9" x14ac:dyDescent="0.55000000000000004">
      <c r="B3252" t="b">
        <f>IF('Input and Summary Results'!D2834=0,FALSE,'Input and Summary Results'!$B2834)</f>
        <v>0</v>
      </c>
      <c r="C3252" t="b">
        <f>IF(OR(B3252=0,'Input and Summary Results'!D2834=0,'Input and Summary Results'!D2834=""),FALSE,'Input and Summary Results'!$D2834)</f>
        <v>0</v>
      </c>
      <c r="D3252" t="b">
        <f>IF(OR(B3252=0,'Input and Summary Results'!E2834=0),FALSE,'Input and Summary Results'!$E2834)</f>
        <v>0</v>
      </c>
      <c r="E3252" t="b">
        <f t="shared" si="182"/>
        <v>0</v>
      </c>
      <c r="F3252" t="b">
        <f t="shared" si="183"/>
        <v>0</v>
      </c>
      <c r="G3252" t="b">
        <f>IF('Input and Summary Results'!$J$4="yes",IF(C3252=FALSE,FALSE,IF('Data Transformation'!E3252&lt;$R$10,E3252,$R$10)),IF(C3252=FALSE,FALSE,IF(C3252&lt;$R$10,C3252,$R$10)))</f>
        <v>0</v>
      </c>
      <c r="H3252" t="b">
        <f>IF('Input and Summary Results'!$J$4="yes",'Data Transformation'!F3252,'Data Transformation'!D3252)</f>
        <v>0</v>
      </c>
      <c r="I3252" t="str">
        <f t="shared" si="181"/>
        <v/>
      </c>
    </row>
    <row r="3253" spans="2:9" x14ac:dyDescent="0.55000000000000004">
      <c r="B3253" t="b">
        <f>IF('Input and Summary Results'!D2835=0,FALSE,'Input and Summary Results'!$B2835)</f>
        <v>0</v>
      </c>
      <c r="C3253" t="b">
        <f>IF(OR(B3253=0,'Input and Summary Results'!D2835=0,'Input and Summary Results'!D2835=""),FALSE,'Input and Summary Results'!$D2835)</f>
        <v>0</v>
      </c>
      <c r="D3253" t="b">
        <f>IF(OR(B3253=0,'Input and Summary Results'!E2835=0),FALSE,'Input and Summary Results'!$E2835)</f>
        <v>0</v>
      </c>
      <c r="E3253" t="b">
        <f t="shared" si="182"/>
        <v>0</v>
      </c>
      <c r="F3253" t="b">
        <f t="shared" si="183"/>
        <v>0</v>
      </c>
      <c r="G3253" t="b">
        <f>IF('Input and Summary Results'!$J$4="yes",IF(C3253=FALSE,FALSE,IF('Data Transformation'!E3253&lt;$R$10,E3253,$R$10)),IF(C3253=FALSE,FALSE,IF(C3253&lt;$R$10,C3253,$R$10)))</f>
        <v>0</v>
      </c>
      <c r="H3253" t="b">
        <f>IF('Input and Summary Results'!$J$4="yes",'Data Transformation'!F3253,'Data Transformation'!D3253)</f>
        <v>0</v>
      </c>
      <c r="I3253" t="str">
        <f t="shared" si="181"/>
        <v/>
      </c>
    </row>
    <row r="3254" spans="2:9" x14ac:dyDescent="0.55000000000000004">
      <c r="B3254" t="b">
        <f>IF('Input and Summary Results'!D2836=0,FALSE,'Input and Summary Results'!$B2836)</f>
        <v>0</v>
      </c>
      <c r="C3254" t="b">
        <f>IF(OR(B3254=0,'Input and Summary Results'!D2836=0,'Input and Summary Results'!D2836=""),FALSE,'Input and Summary Results'!$D2836)</f>
        <v>0</v>
      </c>
      <c r="D3254" t="b">
        <f>IF(OR(B3254=0,'Input and Summary Results'!E2836=0),FALSE,'Input and Summary Results'!$E2836)</f>
        <v>0</v>
      </c>
      <c r="E3254" t="b">
        <f t="shared" si="182"/>
        <v>0</v>
      </c>
      <c r="F3254" t="b">
        <f t="shared" si="183"/>
        <v>0</v>
      </c>
      <c r="G3254" t="b">
        <f>IF('Input and Summary Results'!$J$4="yes",IF(C3254=FALSE,FALSE,IF('Data Transformation'!E3254&lt;$R$10,E3254,$R$10)),IF(C3254=FALSE,FALSE,IF(C3254&lt;$R$10,C3254,$R$10)))</f>
        <v>0</v>
      </c>
      <c r="H3254" t="b">
        <f>IF('Input and Summary Results'!$J$4="yes",'Data Transformation'!F3254,'Data Transformation'!D3254)</f>
        <v>0</v>
      </c>
      <c r="I3254" t="str">
        <f t="shared" si="181"/>
        <v/>
      </c>
    </row>
    <row r="3255" spans="2:9" x14ac:dyDescent="0.55000000000000004">
      <c r="B3255" t="b">
        <f>IF('Input and Summary Results'!D2837=0,FALSE,'Input and Summary Results'!$B2837)</f>
        <v>0</v>
      </c>
      <c r="C3255" t="b">
        <f>IF(OR(B3255=0,'Input and Summary Results'!D2837=0,'Input and Summary Results'!D2837=""),FALSE,'Input and Summary Results'!$D2837)</f>
        <v>0</v>
      </c>
      <c r="D3255" t="b">
        <f>IF(OR(B3255=0,'Input and Summary Results'!E2837=0),FALSE,'Input and Summary Results'!$E2837)</f>
        <v>0</v>
      </c>
      <c r="E3255" t="b">
        <f t="shared" si="182"/>
        <v>0</v>
      </c>
      <c r="F3255" t="b">
        <f t="shared" si="183"/>
        <v>0</v>
      </c>
      <c r="G3255" t="b">
        <f>IF('Input and Summary Results'!$J$4="yes",IF(C3255=FALSE,FALSE,IF('Data Transformation'!E3255&lt;$R$10,E3255,$R$10)),IF(C3255=FALSE,FALSE,IF(C3255&lt;$R$10,C3255,$R$10)))</f>
        <v>0</v>
      </c>
      <c r="H3255" t="b">
        <f>IF('Input and Summary Results'!$J$4="yes",'Data Transformation'!F3255,'Data Transformation'!D3255)</f>
        <v>0</v>
      </c>
      <c r="I3255" t="str">
        <f t="shared" si="181"/>
        <v/>
      </c>
    </row>
    <row r="3256" spans="2:9" x14ac:dyDescent="0.55000000000000004">
      <c r="B3256" t="b">
        <f>IF('Input and Summary Results'!D2838=0,FALSE,'Input and Summary Results'!$B2838)</f>
        <v>0</v>
      </c>
      <c r="C3256" t="b">
        <f>IF(OR(B3256=0,'Input and Summary Results'!D2838=0,'Input and Summary Results'!D2838=""),FALSE,'Input and Summary Results'!$D2838)</f>
        <v>0</v>
      </c>
      <c r="D3256" t="b">
        <f>IF(OR(B3256=0,'Input and Summary Results'!E2838=0),FALSE,'Input and Summary Results'!$E2838)</f>
        <v>0</v>
      </c>
      <c r="E3256" t="b">
        <f t="shared" si="182"/>
        <v>0</v>
      </c>
      <c r="F3256" t="b">
        <f t="shared" si="183"/>
        <v>0</v>
      </c>
      <c r="G3256" t="b">
        <f>IF('Input and Summary Results'!$J$4="yes",IF(C3256=FALSE,FALSE,IF('Data Transformation'!E3256&lt;$R$10,E3256,$R$10)),IF(C3256=FALSE,FALSE,IF(C3256&lt;$R$10,C3256,$R$10)))</f>
        <v>0</v>
      </c>
      <c r="H3256" t="b">
        <f>IF('Input and Summary Results'!$J$4="yes",'Data Transformation'!F3256,'Data Transformation'!D3256)</f>
        <v>0</v>
      </c>
      <c r="I3256" t="str">
        <f t="shared" si="181"/>
        <v/>
      </c>
    </row>
    <row r="3257" spans="2:9" x14ac:dyDescent="0.55000000000000004">
      <c r="B3257" t="b">
        <f>IF('Input and Summary Results'!D2839=0,FALSE,'Input and Summary Results'!$B2839)</f>
        <v>0</v>
      </c>
      <c r="C3257" t="b">
        <f>IF(OR(B3257=0,'Input and Summary Results'!D2839=0,'Input and Summary Results'!D2839=""),FALSE,'Input and Summary Results'!$D2839)</f>
        <v>0</v>
      </c>
      <c r="D3257" t="b">
        <f>IF(OR(B3257=0,'Input and Summary Results'!E2839=0),FALSE,'Input and Summary Results'!$E2839)</f>
        <v>0</v>
      </c>
      <c r="E3257" t="b">
        <f t="shared" si="182"/>
        <v>0</v>
      </c>
      <c r="F3257" t="b">
        <f t="shared" si="183"/>
        <v>0</v>
      </c>
      <c r="G3257" t="b">
        <f>IF('Input and Summary Results'!$J$4="yes",IF(C3257=FALSE,FALSE,IF('Data Transformation'!E3257&lt;$R$10,E3257,$R$10)),IF(C3257=FALSE,FALSE,IF(C3257&lt;$R$10,C3257,$R$10)))</f>
        <v>0</v>
      </c>
      <c r="H3257" t="b">
        <f>IF('Input and Summary Results'!$J$4="yes",'Data Transformation'!F3257,'Data Transformation'!D3257)</f>
        <v>0</v>
      </c>
      <c r="I3257" t="str">
        <f t="shared" si="181"/>
        <v/>
      </c>
    </row>
    <row r="3258" spans="2:9" x14ac:dyDescent="0.55000000000000004">
      <c r="B3258" t="b">
        <f>IF('Input and Summary Results'!D2840=0,FALSE,'Input and Summary Results'!$B2840)</f>
        <v>0</v>
      </c>
      <c r="C3258" t="b">
        <f>IF(OR(B3258=0,'Input and Summary Results'!D2840=0,'Input and Summary Results'!D2840=""),FALSE,'Input and Summary Results'!$D2840)</f>
        <v>0</v>
      </c>
      <c r="D3258" t="b">
        <f>IF(OR(B3258=0,'Input and Summary Results'!E2840=0),FALSE,'Input and Summary Results'!$E2840)</f>
        <v>0</v>
      </c>
      <c r="E3258" t="b">
        <f t="shared" si="182"/>
        <v>0</v>
      </c>
      <c r="F3258" t="b">
        <f t="shared" si="183"/>
        <v>0</v>
      </c>
      <c r="G3258" t="b">
        <f>IF('Input and Summary Results'!$J$4="yes",IF(C3258=FALSE,FALSE,IF('Data Transformation'!E3258&lt;$R$10,E3258,$R$10)),IF(C3258=FALSE,FALSE,IF(C3258&lt;$R$10,C3258,$R$10)))</f>
        <v>0</v>
      </c>
      <c r="H3258" t="b">
        <f>IF('Input and Summary Results'!$J$4="yes",'Data Transformation'!F3258,'Data Transformation'!D3258)</f>
        <v>0</v>
      </c>
      <c r="I3258" t="str">
        <f t="shared" si="181"/>
        <v/>
      </c>
    </row>
    <row r="3259" spans="2:9" x14ac:dyDescent="0.55000000000000004">
      <c r="B3259" t="b">
        <f>IF('Input and Summary Results'!D2841=0,FALSE,'Input and Summary Results'!$B2841)</f>
        <v>0</v>
      </c>
      <c r="C3259" t="b">
        <f>IF(OR(B3259=0,'Input and Summary Results'!D2841=0,'Input and Summary Results'!D2841=""),FALSE,'Input and Summary Results'!$D2841)</f>
        <v>0</v>
      </c>
      <c r="D3259" t="b">
        <f>IF(OR(B3259=0,'Input and Summary Results'!E2841=0),FALSE,'Input and Summary Results'!$E2841)</f>
        <v>0</v>
      </c>
      <c r="E3259" t="b">
        <f t="shared" si="182"/>
        <v>0</v>
      </c>
      <c r="F3259" t="b">
        <f t="shared" si="183"/>
        <v>0</v>
      </c>
      <c r="G3259" t="b">
        <f>IF('Input and Summary Results'!$J$4="yes",IF(C3259=FALSE,FALSE,IF('Data Transformation'!E3259&lt;$R$10,E3259,$R$10)),IF(C3259=FALSE,FALSE,IF(C3259&lt;$R$10,C3259,$R$10)))</f>
        <v>0</v>
      </c>
      <c r="H3259" t="b">
        <f>IF('Input and Summary Results'!$J$4="yes",'Data Transformation'!F3259,'Data Transformation'!D3259)</f>
        <v>0</v>
      </c>
      <c r="I3259" t="str">
        <f t="shared" si="181"/>
        <v/>
      </c>
    </row>
    <row r="3260" spans="2:9" x14ac:dyDescent="0.55000000000000004">
      <c r="B3260" t="b">
        <f>IF('Input and Summary Results'!D2842=0,FALSE,'Input and Summary Results'!$B2842)</f>
        <v>0</v>
      </c>
      <c r="C3260" t="b">
        <f>IF(OR(B3260=0,'Input and Summary Results'!D2842=0,'Input and Summary Results'!D2842=""),FALSE,'Input and Summary Results'!$D2842)</f>
        <v>0</v>
      </c>
      <c r="D3260" t="b">
        <f>IF(OR(B3260=0,'Input and Summary Results'!E2842=0),FALSE,'Input and Summary Results'!$E2842)</f>
        <v>0</v>
      </c>
      <c r="E3260" t="b">
        <f t="shared" si="182"/>
        <v>0</v>
      </c>
      <c r="F3260" t="b">
        <f t="shared" si="183"/>
        <v>0</v>
      </c>
      <c r="G3260" t="b">
        <f>IF('Input and Summary Results'!$J$4="yes",IF(C3260=FALSE,FALSE,IF('Data Transformation'!E3260&lt;$R$10,E3260,$R$10)),IF(C3260=FALSE,FALSE,IF(C3260&lt;$R$10,C3260,$R$10)))</f>
        <v>0</v>
      </c>
      <c r="H3260" t="b">
        <f>IF('Input and Summary Results'!$J$4="yes",'Data Transformation'!F3260,'Data Transformation'!D3260)</f>
        <v>0</v>
      </c>
      <c r="I3260" t="str">
        <f t="shared" si="181"/>
        <v/>
      </c>
    </row>
    <row r="3261" spans="2:9" x14ac:dyDescent="0.55000000000000004">
      <c r="B3261" t="b">
        <f>IF('Input and Summary Results'!D2843=0,FALSE,'Input and Summary Results'!$B2843)</f>
        <v>0</v>
      </c>
      <c r="C3261" t="b">
        <f>IF(OR(B3261=0,'Input and Summary Results'!D2843=0,'Input and Summary Results'!D2843=""),FALSE,'Input and Summary Results'!$D2843)</f>
        <v>0</v>
      </c>
      <c r="D3261" t="b">
        <f>IF(OR(B3261=0,'Input and Summary Results'!E2843=0),FALSE,'Input and Summary Results'!$E2843)</f>
        <v>0</v>
      </c>
      <c r="E3261" t="b">
        <f t="shared" si="182"/>
        <v>0</v>
      </c>
      <c r="F3261" t="b">
        <f t="shared" si="183"/>
        <v>0</v>
      </c>
      <c r="G3261" t="b">
        <f>IF('Input and Summary Results'!$J$4="yes",IF(C3261=FALSE,FALSE,IF('Data Transformation'!E3261&lt;$R$10,E3261,$R$10)),IF(C3261=FALSE,FALSE,IF(C3261&lt;$R$10,C3261,$R$10)))</f>
        <v>0</v>
      </c>
      <c r="H3261" t="b">
        <f>IF('Input and Summary Results'!$J$4="yes",'Data Transformation'!F3261,'Data Transformation'!D3261)</f>
        <v>0</v>
      </c>
      <c r="I3261" t="str">
        <f t="shared" si="181"/>
        <v/>
      </c>
    </row>
    <row r="3262" spans="2:9" x14ac:dyDescent="0.55000000000000004">
      <c r="B3262" t="b">
        <f>IF('Input and Summary Results'!D2844=0,FALSE,'Input and Summary Results'!$B2844)</f>
        <v>0</v>
      </c>
      <c r="C3262" t="b">
        <f>IF(OR(B3262=0,'Input and Summary Results'!D2844=0,'Input and Summary Results'!D2844=""),FALSE,'Input and Summary Results'!$D2844)</f>
        <v>0</v>
      </c>
      <c r="D3262" t="b">
        <f>IF(OR(B3262=0,'Input and Summary Results'!E2844=0),FALSE,'Input and Summary Results'!$E2844)</f>
        <v>0</v>
      </c>
      <c r="E3262" t="b">
        <f t="shared" si="182"/>
        <v>0</v>
      </c>
      <c r="F3262" t="b">
        <f t="shared" si="183"/>
        <v>0</v>
      </c>
      <c r="G3262" t="b">
        <f>IF('Input and Summary Results'!$J$4="yes",IF(C3262=FALSE,FALSE,IF('Data Transformation'!E3262&lt;$R$10,E3262,$R$10)),IF(C3262=FALSE,FALSE,IF(C3262&lt;$R$10,C3262,$R$10)))</f>
        <v>0</v>
      </c>
      <c r="H3262" t="b">
        <f>IF('Input and Summary Results'!$J$4="yes",'Data Transformation'!F3262,'Data Transformation'!D3262)</f>
        <v>0</v>
      </c>
      <c r="I3262" t="str">
        <f t="shared" si="181"/>
        <v/>
      </c>
    </row>
    <row r="3263" spans="2:9" x14ac:dyDescent="0.55000000000000004">
      <c r="B3263" t="b">
        <f>IF('Input and Summary Results'!D2845=0,FALSE,'Input and Summary Results'!$B2845)</f>
        <v>0</v>
      </c>
      <c r="C3263" t="b">
        <f>IF(OR(B3263=0,'Input and Summary Results'!D2845=0,'Input and Summary Results'!D2845=""),FALSE,'Input and Summary Results'!$D2845)</f>
        <v>0</v>
      </c>
      <c r="D3263" t="b">
        <f>IF(OR(B3263=0,'Input and Summary Results'!E2845=0),FALSE,'Input and Summary Results'!$E2845)</f>
        <v>0</v>
      </c>
      <c r="E3263" t="b">
        <f t="shared" si="182"/>
        <v>0</v>
      </c>
      <c r="F3263" t="b">
        <f t="shared" si="183"/>
        <v>0</v>
      </c>
      <c r="G3263" t="b">
        <f>IF('Input and Summary Results'!$J$4="yes",IF(C3263=FALSE,FALSE,IF('Data Transformation'!E3263&lt;$R$10,E3263,$R$10)),IF(C3263=FALSE,FALSE,IF(C3263&lt;$R$10,C3263,$R$10)))</f>
        <v>0</v>
      </c>
      <c r="H3263" t="b">
        <f>IF('Input and Summary Results'!$J$4="yes",'Data Transformation'!F3263,'Data Transformation'!D3263)</f>
        <v>0</v>
      </c>
      <c r="I3263" t="str">
        <f t="shared" si="181"/>
        <v/>
      </c>
    </row>
    <row r="3264" spans="2:9" x14ac:dyDescent="0.55000000000000004">
      <c r="B3264" t="b">
        <f>IF('Input and Summary Results'!D2846=0,FALSE,'Input and Summary Results'!$B2846)</f>
        <v>0</v>
      </c>
      <c r="C3264" t="b">
        <f>IF(OR(B3264=0,'Input and Summary Results'!D2846=0,'Input and Summary Results'!D2846=""),FALSE,'Input and Summary Results'!$D2846)</f>
        <v>0</v>
      </c>
      <c r="D3264" t="b">
        <f>IF(OR(B3264=0,'Input and Summary Results'!E2846=0),FALSE,'Input and Summary Results'!$E2846)</f>
        <v>0</v>
      </c>
      <c r="E3264" t="b">
        <f t="shared" si="182"/>
        <v>0</v>
      </c>
      <c r="F3264" t="b">
        <f t="shared" si="183"/>
        <v>0</v>
      </c>
      <c r="G3264" t="b">
        <f>IF('Input and Summary Results'!$J$4="yes",IF(C3264=FALSE,FALSE,IF('Data Transformation'!E3264&lt;$R$10,E3264,$R$10)),IF(C3264=FALSE,FALSE,IF(C3264&lt;$R$10,C3264,$R$10)))</f>
        <v>0</v>
      </c>
      <c r="H3264" t="b">
        <f>IF('Input and Summary Results'!$J$4="yes",'Data Transformation'!F3264,'Data Transformation'!D3264)</f>
        <v>0</v>
      </c>
      <c r="I3264" t="str">
        <f t="shared" si="181"/>
        <v/>
      </c>
    </row>
    <row r="3265" spans="2:9" x14ac:dyDescent="0.55000000000000004">
      <c r="B3265" t="b">
        <f>IF('Input and Summary Results'!D2847=0,FALSE,'Input and Summary Results'!$B2847)</f>
        <v>0</v>
      </c>
      <c r="C3265" t="b">
        <f>IF(OR(B3265=0,'Input and Summary Results'!D2847=0,'Input and Summary Results'!D2847=""),FALSE,'Input and Summary Results'!$D2847)</f>
        <v>0</v>
      </c>
      <c r="D3265" t="b">
        <f>IF(OR(B3265=0,'Input and Summary Results'!E2847=0),FALSE,'Input and Summary Results'!$E2847)</f>
        <v>0</v>
      </c>
      <c r="E3265" t="b">
        <f t="shared" si="182"/>
        <v>0</v>
      </c>
      <c r="F3265" t="b">
        <f t="shared" si="183"/>
        <v>0</v>
      </c>
      <c r="G3265" t="b">
        <f>IF('Input and Summary Results'!$J$4="yes",IF(C3265=FALSE,FALSE,IF('Data Transformation'!E3265&lt;$R$10,E3265,$R$10)),IF(C3265=FALSE,FALSE,IF(C3265&lt;$R$10,C3265,$R$10)))</f>
        <v>0</v>
      </c>
      <c r="H3265" t="b">
        <f>IF('Input and Summary Results'!$J$4="yes",'Data Transformation'!F3265,'Data Transformation'!D3265)</f>
        <v>0</v>
      </c>
      <c r="I3265" t="str">
        <f t="shared" si="181"/>
        <v/>
      </c>
    </row>
    <row r="3266" spans="2:9" x14ac:dyDescent="0.55000000000000004">
      <c r="B3266" t="b">
        <f>IF('Input and Summary Results'!D2848=0,FALSE,'Input and Summary Results'!$B2848)</f>
        <v>0</v>
      </c>
      <c r="C3266" t="b">
        <f>IF(OR(B3266=0,'Input and Summary Results'!D2848=0,'Input and Summary Results'!D2848=""),FALSE,'Input and Summary Results'!$D2848)</f>
        <v>0</v>
      </c>
      <c r="D3266" t="b">
        <f>IF(OR(B3266=0,'Input and Summary Results'!E2848=0),FALSE,'Input and Summary Results'!$E2848)</f>
        <v>0</v>
      </c>
      <c r="E3266" t="b">
        <f t="shared" si="182"/>
        <v>0</v>
      </c>
      <c r="F3266" t="b">
        <f t="shared" si="183"/>
        <v>0</v>
      </c>
      <c r="G3266" t="b">
        <f>IF('Input and Summary Results'!$J$4="yes",IF(C3266=FALSE,FALSE,IF('Data Transformation'!E3266&lt;$R$10,E3266,$R$10)),IF(C3266=FALSE,FALSE,IF(C3266&lt;$R$10,C3266,$R$10)))</f>
        <v>0</v>
      </c>
      <c r="H3266" t="b">
        <f>IF('Input and Summary Results'!$J$4="yes",'Data Transformation'!F3266,'Data Transformation'!D3266)</f>
        <v>0</v>
      </c>
      <c r="I3266" t="str">
        <f t="shared" si="181"/>
        <v/>
      </c>
    </row>
    <row r="3267" spans="2:9" x14ac:dyDescent="0.55000000000000004">
      <c r="B3267" t="b">
        <f>IF('Input and Summary Results'!D2849=0,FALSE,'Input and Summary Results'!$B2849)</f>
        <v>0</v>
      </c>
      <c r="C3267" t="b">
        <f>IF(OR(B3267=0,'Input and Summary Results'!D2849=0,'Input and Summary Results'!D2849=""),FALSE,'Input and Summary Results'!$D2849)</f>
        <v>0</v>
      </c>
      <c r="D3267" t="b">
        <f>IF(OR(B3267=0,'Input and Summary Results'!E2849=0),FALSE,'Input and Summary Results'!$E2849)</f>
        <v>0</v>
      </c>
      <c r="E3267" t="b">
        <f t="shared" si="182"/>
        <v>0</v>
      </c>
      <c r="F3267" t="b">
        <f t="shared" si="183"/>
        <v>0</v>
      </c>
      <c r="G3267" t="b">
        <f>IF('Input and Summary Results'!$J$4="yes",IF(C3267=FALSE,FALSE,IF('Data Transformation'!E3267&lt;$R$10,E3267,$R$10)),IF(C3267=FALSE,FALSE,IF(C3267&lt;$R$10,C3267,$R$10)))</f>
        <v>0</v>
      </c>
      <c r="H3267" t="b">
        <f>IF('Input and Summary Results'!$J$4="yes",'Data Transformation'!F3267,'Data Transformation'!D3267)</f>
        <v>0</v>
      </c>
      <c r="I3267" t="str">
        <f t="shared" si="181"/>
        <v/>
      </c>
    </row>
    <row r="3268" spans="2:9" x14ac:dyDescent="0.55000000000000004">
      <c r="B3268" t="b">
        <f>IF('Input and Summary Results'!D2850=0,FALSE,'Input and Summary Results'!$B2850)</f>
        <v>0</v>
      </c>
      <c r="C3268" t="b">
        <f>IF(OR(B3268=0,'Input and Summary Results'!D2850=0,'Input and Summary Results'!D2850=""),FALSE,'Input and Summary Results'!$D2850)</f>
        <v>0</v>
      </c>
      <c r="D3268" t="b">
        <f>IF(OR(B3268=0,'Input and Summary Results'!E2850=0),FALSE,'Input and Summary Results'!$E2850)</f>
        <v>0</v>
      </c>
      <c r="E3268" t="b">
        <f t="shared" si="182"/>
        <v>0</v>
      </c>
      <c r="F3268" t="b">
        <f t="shared" si="183"/>
        <v>0</v>
      </c>
      <c r="G3268" t="b">
        <f>IF('Input and Summary Results'!$J$4="yes",IF(C3268=FALSE,FALSE,IF('Data Transformation'!E3268&lt;$R$10,E3268,$R$10)),IF(C3268=FALSE,FALSE,IF(C3268&lt;$R$10,C3268,$R$10)))</f>
        <v>0</v>
      </c>
      <c r="H3268" t="b">
        <f>IF('Input and Summary Results'!$J$4="yes",'Data Transformation'!F3268,'Data Transformation'!D3268)</f>
        <v>0</v>
      </c>
      <c r="I3268" t="str">
        <f t="shared" si="181"/>
        <v/>
      </c>
    </row>
    <row r="3269" spans="2:9" x14ac:dyDescent="0.55000000000000004">
      <c r="B3269" t="b">
        <f>IF('Input and Summary Results'!D2851=0,FALSE,'Input and Summary Results'!$B2851)</f>
        <v>0</v>
      </c>
      <c r="C3269" t="b">
        <f>IF(OR(B3269=0,'Input and Summary Results'!D2851=0,'Input and Summary Results'!D2851=""),FALSE,'Input and Summary Results'!$D2851)</f>
        <v>0</v>
      </c>
      <c r="D3269" t="b">
        <f>IF(OR(B3269=0,'Input and Summary Results'!E2851=0),FALSE,'Input and Summary Results'!$E2851)</f>
        <v>0</v>
      </c>
      <c r="E3269" t="b">
        <f t="shared" si="182"/>
        <v>0</v>
      </c>
      <c r="F3269" t="b">
        <f t="shared" si="183"/>
        <v>0</v>
      </c>
      <c r="G3269" t="b">
        <f>IF('Input and Summary Results'!$J$4="yes",IF(C3269=FALSE,FALSE,IF('Data Transformation'!E3269&lt;$R$10,E3269,$R$10)),IF(C3269=FALSE,FALSE,IF(C3269&lt;$R$10,C3269,$R$10)))</f>
        <v>0</v>
      </c>
      <c r="H3269" t="b">
        <f>IF('Input and Summary Results'!$J$4="yes",'Data Transformation'!F3269,'Data Transformation'!D3269)</f>
        <v>0</v>
      </c>
      <c r="I3269" t="str">
        <f t="shared" ref="I3269:I3332" si="184">IF(G3269=FALSE,"",B3269)</f>
        <v/>
      </c>
    </row>
    <row r="3270" spans="2:9" x14ac:dyDescent="0.55000000000000004">
      <c r="B3270" t="b">
        <f>IF('Input and Summary Results'!D2852=0,FALSE,'Input and Summary Results'!$B2852)</f>
        <v>0</v>
      </c>
      <c r="C3270" t="b">
        <f>IF(OR(B3270=0,'Input and Summary Results'!D2852=0,'Input and Summary Results'!D2852=""),FALSE,'Input and Summary Results'!$D2852)</f>
        <v>0</v>
      </c>
      <c r="D3270" t="b">
        <f>IF(OR(B3270=0,'Input and Summary Results'!E2852=0),FALSE,'Input and Summary Results'!$E2852)</f>
        <v>0</v>
      </c>
      <c r="E3270" t="b">
        <f t="shared" si="182"/>
        <v>0</v>
      </c>
      <c r="F3270" t="b">
        <f t="shared" si="183"/>
        <v>0</v>
      </c>
      <c r="G3270" t="b">
        <f>IF('Input and Summary Results'!$J$4="yes",IF(C3270=FALSE,FALSE,IF('Data Transformation'!E3270&lt;$R$10,E3270,$R$10)),IF(C3270=FALSE,FALSE,IF(C3270&lt;$R$10,C3270,$R$10)))</f>
        <v>0</v>
      </c>
      <c r="H3270" t="b">
        <f>IF('Input and Summary Results'!$J$4="yes",'Data Transformation'!F3270,'Data Transformation'!D3270)</f>
        <v>0</v>
      </c>
      <c r="I3270" t="str">
        <f t="shared" si="184"/>
        <v/>
      </c>
    </row>
    <row r="3271" spans="2:9" x14ac:dyDescent="0.55000000000000004">
      <c r="B3271" t="b">
        <f>IF('Input and Summary Results'!D2853=0,FALSE,'Input and Summary Results'!$B2853)</f>
        <v>0</v>
      </c>
      <c r="C3271" t="b">
        <f>IF(OR(B3271=0,'Input and Summary Results'!D2853=0,'Input and Summary Results'!D2853=""),FALSE,'Input and Summary Results'!$D2853)</f>
        <v>0</v>
      </c>
      <c r="D3271" t="b">
        <f>IF(OR(B3271=0,'Input and Summary Results'!E2853=0),FALSE,'Input and Summary Results'!$E2853)</f>
        <v>0</v>
      </c>
      <c r="E3271" t="b">
        <f t="shared" si="182"/>
        <v>0</v>
      </c>
      <c r="F3271" t="b">
        <f t="shared" si="183"/>
        <v>0</v>
      </c>
      <c r="G3271" t="b">
        <f>IF('Input and Summary Results'!$J$4="yes",IF(C3271=FALSE,FALSE,IF('Data Transformation'!E3271&lt;$R$10,E3271,$R$10)),IF(C3271=FALSE,FALSE,IF(C3271&lt;$R$10,C3271,$R$10)))</f>
        <v>0</v>
      </c>
      <c r="H3271" t="b">
        <f>IF('Input and Summary Results'!$J$4="yes",'Data Transformation'!F3271,'Data Transformation'!D3271)</f>
        <v>0</v>
      </c>
      <c r="I3271" t="str">
        <f t="shared" si="184"/>
        <v/>
      </c>
    </row>
    <row r="3272" spans="2:9" x14ac:dyDescent="0.55000000000000004">
      <c r="B3272" t="b">
        <f>IF('Input and Summary Results'!D2854=0,FALSE,'Input and Summary Results'!$B2854)</f>
        <v>0</v>
      </c>
      <c r="C3272" t="b">
        <f>IF(OR(B3272=0,'Input and Summary Results'!D2854=0,'Input and Summary Results'!D2854=""),FALSE,'Input and Summary Results'!$D2854)</f>
        <v>0</v>
      </c>
      <c r="D3272" t="b">
        <f>IF(OR(B3272=0,'Input and Summary Results'!E2854=0),FALSE,'Input and Summary Results'!$E2854)</f>
        <v>0</v>
      </c>
      <c r="E3272" t="b">
        <f t="shared" si="182"/>
        <v>0</v>
      </c>
      <c r="F3272" t="b">
        <f t="shared" si="183"/>
        <v>0</v>
      </c>
      <c r="G3272" t="b">
        <f>IF('Input and Summary Results'!$J$4="yes",IF(C3272=FALSE,FALSE,IF('Data Transformation'!E3272&lt;$R$10,E3272,$R$10)),IF(C3272=FALSE,FALSE,IF(C3272&lt;$R$10,C3272,$R$10)))</f>
        <v>0</v>
      </c>
      <c r="H3272" t="b">
        <f>IF('Input and Summary Results'!$J$4="yes",'Data Transformation'!F3272,'Data Transformation'!D3272)</f>
        <v>0</v>
      </c>
      <c r="I3272" t="str">
        <f t="shared" si="184"/>
        <v/>
      </c>
    </row>
    <row r="3273" spans="2:9" x14ac:dyDescent="0.55000000000000004">
      <c r="B3273" t="b">
        <f>IF('Input and Summary Results'!D2855=0,FALSE,'Input and Summary Results'!$B2855)</f>
        <v>0</v>
      </c>
      <c r="C3273" t="b">
        <f>IF(OR(B3273=0,'Input and Summary Results'!D2855=0,'Input and Summary Results'!D2855=""),FALSE,'Input and Summary Results'!$D2855)</f>
        <v>0</v>
      </c>
      <c r="D3273" t="b">
        <f>IF(OR(B3273=0,'Input and Summary Results'!E2855=0),FALSE,'Input and Summary Results'!$E2855)</f>
        <v>0</v>
      </c>
      <c r="E3273" t="b">
        <f t="shared" si="182"/>
        <v>0</v>
      </c>
      <c r="F3273" t="b">
        <f t="shared" si="183"/>
        <v>0</v>
      </c>
      <c r="G3273" t="b">
        <f>IF('Input and Summary Results'!$J$4="yes",IF(C3273=FALSE,FALSE,IF('Data Transformation'!E3273&lt;$R$10,E3273,$R$10)),IF(C3273=FALSE,FALSE,IF(C3273&lt;$R$10,C3273,$R$10)))</f>
        <v>0</v>
      </c>
      <c r="H3273" t="b">
        <f>IF('Input and Summary Results'!$J$4="yes",'Data Transformation'!F3273,'Data Transformation'!D3273)</f>
        <v>0</v>
      </c>
      <c r="I3273" t="str">
        <f t="shared" si="184"/>
        <v/>
      </c>
    </row>
    <row r="3274" spans="2:9" x14ac:dyDescent="0.55000000000000004">
      <c r="B3274" t="b">
        <f>IF('Input and Summary Results'!D2856=0,FALSE,'Input and Summary Results'!$B2856)</f>
        <v>0</v>
      </c>
      <c r="C3274" t="b">
        <f>IF(OR(B3274=0,'Input and Summary Results'!D2856=0,'Input and Summary Results'!D2856=""),FALSE,'Input and Summary Results'!$D2856)</f>
        <v>0</v>
      </c>
      <c r="D3274" t="b">
        <f>IF(OR(B3274=0,'Input and Summary Results'!E2856=0),FALSE,'Input and Summary Results'!$E2856)</f>
        <v>0</v>
      </c>
      <c r="E3274" t="b">
        <f t="shared" si="182"/>
        <v>0</v>
      </c>
      <c r="F3274" t="b">
        <f t="shared" si="183"/>
        <v>0</v>
      </c>
      <c r="G3274" t="b">
        <f>IF('Input and Summary Results'!$J$4="yes",IF(C3274=FALSE,FALSE,IF('Data Transformation'!E3274&lt;$R$10,E3274,$R$10)),IF(C3274=FALSE,FALSE,IF(C3274&lt;$R$10,C3274,$R$10)))</f>
        <v>0</v>
      </c>
      <c r="H3274" t="b">
        <f>IF('Input and Summary Results'!$J$4="yes",'Data Transformation'!F3274,'Data Transformation'!D3274)</f>
        <v>0</v>
      </c>
      <c r="I3274" t="str">
        <f t="shared" si="184"/>
        <v/>
      </c>
    </row>
    <row r="3275" spans="2:9" x14ac:dyDescent="0.55000000000000004">
      <c r="B3275" t="b">
        <f>IF('Input and Summary Results'!D2857=0,FALSE,'Input and Summary Results'!$B2857)</f>
        <v>0</v>
      </c>
      <c r="C3275" t="b">
        <f>IF(OR(B3275=0,'Input and Summary Results'!D2857=0,'Input and Summary Results'!D2857=""),FALSE,'Input and Summary Results'!$D2857)</f>
        <v>0</v>
      </c>
      <c r="D3275" t="b">
        <f>IF(OR(B3275=0,'Input and Summary Results'!E2857=0),FALSE,'Input and Summary Results'!$E2857)</f>
        <v>0</v>
      </c>
      <c r="E3275" t="b">
        <f t="shared" si="182"/>
        <v>0</v>
      </c>
      <c r="F3275" t="b">
        <f t="shared" si="183"/>
        <v>0</v>
      </c>
      <c r="G3275" t="b">
        <f>IF('Input and Summary Results'!$J$4="yes",IF(C3275=FALSE,FALSE,IF('Data Transformation'!E3275&lt;$R$10,E3275,$R$10)),IF(C3275=FALSE,FALSE,IF(C3275&lt;$R$10,C3275,$R$10)))</f>
        <v>0</v>
      </c>
      <c r="H3275" t="b">
        <f>IF('Input and Summary Results'!$J$4="yes",'Data Transformation'!F3275,'Data Transformation'!D3275)</f>
        <v>0</v>
      </c>
      <c r="I3275" t="str">
        <f t="shared" si="184"/>
        <v/>
      </c>
    </row>
    <row r="3276" spans="2:9" x14ac:dyDescent="0.55000000000000004">
      <c r="B3276" t="b">
        <f>IF('Input and Summary Results'!D2858=0,FALSE,'Input and Summary Results'!$B2858)</f>
        <v>0</v>
      </c>
      <c r="C3276" t="b">
        <f>IF(OR(B3276=0,'Input and Summary Results'!D2858=0,'Input and Summary Results'!D2858=""),FALSE,'Input and Summary Results'!$D2858)</f>
        <v>0</v>
      </c>
      <c r="D3276" t="b">
        <f>IF(OR(B3276=0,'Input and Summary Results'!E2858=0),FALSE,'Input and Summary Results'!$E2858)</f>
        <v>0</v>
      </c>
      <c r="E3276" t="b">
        <f t="shared" si="182"/>
        <v>0</v>
      </c>
      <c r="F3276" t="b">
        <f t="shared" si="183"/>
        <v>0</v>
      </c>
      <c r="G3276" t="b">
        <f>IF('Input and Summary Results'!$J$4="yes",IF(C3276=FALSE,FALSE,IF('Data Transformation'!E3276&lt;$R$10,E3276,$R$10)),IF(C3276=FALSE,FALSE,IF(C3276&lt;$R$10,C3276,$R$10)))</f>
        <v>0</v>
      </c>
      <c r="H3276" t="b">
        <f>IF('Input and Summary Results'!$J$4="yes",'Data Transformation'!F3276,'Data Transformation'!D3276)</f>
        <v>0</v>
      </c>
      <c r="I3276" t="str">
        <f t="shared" si="184"/>
        <v/>
      </c>
    </row>
    <row r="3277" spans="2:9" x14ac:dyDescent="0.55000000000000004">
      <c r="B3277" t="b">
        <f>IF('Input and Summary Results'!D2859=0,FALSE,'Input and Summary Results'!$B2859)</f>
        <v>0</v>
      </c>
      <c r="C3277" t="b">
        <f>IF(OR(B3277=0,'Input and Summary Results'!D2859=0,'Input and Summary Results'!D2859=""),FALSE,'Input and Summary Results'!$D2859)</f>
        <v>0</v>
      </c>
      <c r="D3277" t="b">
        <f>IF(OR(B3277=0,'Input and Summary Results'!E2859=0),FALSE,'Input and Summary Results'!$E2859)</f>
        <v>0</v>
      </c>
      <c r="E3277" t="b">
        <f t="shared" si="182"/>
        <v>0</v>
      </c>
      <c r="F3277" t="b">
        <f t="shared" si="183"/>
        <v>0</v>
      </c>
      <c r="G3277" t="b">
        <f>IF('Input and Summary Results'!$J$4="yes",IF(C3277=FALSE,FALSE,IF('Data Transformation'!E3277&lt;$R$10,E3277,$R$10)),IF(C3277=FALSE,FALSE,IF(C3277&lt;$R$10,C3277,$R$10)))</f>
        <v>0</v>
      </c>
      <c r="H3277" t="b">
        <f>IF('Input and Summary Results'!$J$4="yes",'Data Transformation'!F3277,'Data Transformation'!D3277)</f>
        <v>0</v>
      </c>
      <c r="I3277" t="str">
        <f t="shared" si="184"/>
        <v/>
      </c>
    </row>
    <row r="3278" spans="2:9" x14ac:dyDescent="0.55000000000000004">
      <c r="B3278" t="b">
        <f>IF('Input and Summary Results'!D2860=0,FALSE,'Input and Summary Results'!$B2860)</f>
        <v>0</v>
      </c>
      <c r="C3278" t="b">
        <f>IF(OR(B3278=0,'Input and Summary Results'!D2860=0,'Input and Summary Results'!D2860=""),FALSE,'Input and Summary Results'!$D2860)</f>
        <v>0</v>
      </c>
      <c r="D3278" t="b">
        <f>IF(OR(B3278=0,'Input and Summary Results'!E2860=0),FALSE,'Input and Summary Results'!$E2860)</f>
        <v>0</v>
      </c>
      <c r="E3278" t="b">
        <f t="shared" si="182"/>
        <v>0</v>
      </c>
      <c r="F3278" t="b">
        <f t="shared" si="183"/>
        <v>0</v>
      </c>
      <c r="G3278" t="b">
        <f>IF('Input and Summary Results'!$J$4="yes",IF(C3278=FALSE,FALSE,IF('Data Transformation'!E3278&lt;$R$10,E3278,$R$10)),IF(C3278=FALSE,FALSE,IF(C3278&lt;$R$10,C3278,$R$10)))</f>
        <v>0</v>
      </c>
      <c r="H3278" t="b">
        <f>IF('Input and Summary Results'!$J$4="yes",'Data Transformation'!F3278,'Data Transformation'!D3278)</f>
        <v>0</v>
      </c>
      <c r="I3278" t="str">
        <f t="shared" si="184"/>
        <v/>
      </c>
    </row>
    <row r="3279" spans="2:9" x14ac:dyDescent="0.55000000000000004">
      <c r="B3279" t="b">
        <f>IF('Input and Summary Results'!D2861=0,FALSE,'Input and Summary Results'!$B2861)</f>
        <v>0</v>
      </c>
      <c r="C3279" t="b">
        <f>IF(OR(B3279=0,'Input and Summary Results'!D2861=0,'Input and Summary Results'!D2861=""),FALSE,'Input and Summary Results'!$D2861)</f>
        <v>0</v>
      </c>
      <c r="D3279" t="b">
        <f>IF(OR(B3279=0,'Input and Summary Results'!E2861=0),FALSE,'Input and Summary Results'!$E2861)</f>
        <v>0</v>
      </c>
      <c r="E3279" t="b">
        <f t="shared" si="182"/>
        <v>0</v>
      </c>
      <c r="F3279" t="b">
        <f t="shared" si="183"/>
        <v>0</v>
      </c>
      <c r="G3279" t="b">
        <f>IF('Input and Summary Results'!$J$4="yes",IF(C3279=FALSE,FALSE,IF('Data Transformation'!E3279&lt;$R$10,E3279,$R$10)),IF(C3279=FALSE,FALSE,IF(C3279&lt;$R$10,C3279,$R$10)))</f>
        <v>0</v>
      </c>
      <c r="H3279" t="b">
        <f>IF('Input and Summary Results'!$J$4="yes",'Data Transformation'!F3279,'Data Transformation'!D3279)</f>
        <v>0</v>
      </c>
      <c r="I3279" t="str">
        <f t="shared" si="184"/>
        <v/>
      </c>
    </row>
    <row r="3280" spans="2:9" x14ac:dyDescent="0.55000000000000004">
      <c r="B3280" t="b">
        <f>IF('Input and Summary Results'!D2862=0,FALSE,'Input and Summary Results'!$B2862)</f>
        <v>0</v>
      </c>
      <c r="C3280" t="b">
        <f>IF(OR(B3280=0,'Input and Summary Results'!D2862=0,'Input and Summary Results'!D2862=""),FALSE,'Input and Summary Results'!$D2862)</f>
        <v>0</v>
      </c>
      <c r="D3280" t="b">
        <f>IF(OR(B3280=0,'Input and Summary Results'!E2862=0),FALSE,'Input and Summary Results'!$E2862)</f>
        <v>0</v>
      </c>
      <c r="E3280" t="b">
        <f t="shared" si="182"/>
        <v>0</v>
      </c>
      <c r="F3280" t="b">
        <f t="shared" si="183"/>
        <v>0</v>
      </c>
      <c r="G3280" t="b">
        <f>IF('Input and Summary Results'!$J$4="yes",IF(C3280=FALSE,FALSE,IF('Data Transformation'!E3280&lt;$R$10,E3280,$R$10)),IF(C3280=FALSE,FALSE,IF(C3280&lt;$R$10,C3280,$R$10)))</f>
        <v>0</v>
      </c>
      <c r="H3280" t="b">
        <f>IF('Input and Summary Results'!$J$4="yes",'Data Transformation'!F3280,'Data Transformation'!D3280)</f>
        <v>0</v>
      </c>
      <c r="I3280" t="str">
        <f t="shared" si="184"/>
        <v/>
      </c>
    </row>
    <row r="3281" spans="2:9" x14ac:dyDescent="0.55000000000000004">
      <c r="B3281" t="b">
        <f>IF('Input and Summary Results'!D2863=0,FALSE,'Input and Summary Results'!$B2863)</f>
        <v>0</v>
      </c>
      <c r="C3281" t="b">
        <f>IF(OR(B3281=0,'Input and Summary Results'!D2863=0,'Input and Summary Results'!D2863=""),FALSE,'Input and Summary Results'!$D2863)</f>
        <v>0</v>
      </c>
      <c r="D3281" t="b">
        <f>IF(OR(B3281=0,'Input and Summary Results'!E2863=0),FALSE,'Input and Summary Results'!$E2863)</f>
        <v>0</v>
      </c>
      <c r="E3281" t="b">
        <f t="shared" si="182"/>
        <v>0</v>
      </c>
      <c r="F3281" t="b">
        <f t="shared" si="183"/>
        <v>0</v>
      </c>
      <c r="G3281" t="b">
        <f>IF('Input and Summary Results'!$J$4="yes",IF(C3281=FALSE,FALSE,IF('Data Transformation'!E3281&lt;$R$10,E3281,$R$10)),IF(C3281=FALSE,FALSE,IF(C3281&lt;$R$10,C3281,$R$10)))</f>
        <v>0</v>
      </c>
      <c r="H3281" t="b">
        <f>IF('Input and Summary Results'!$J$4="yes",'Data Transformation'!F3281,'Data Transformation'!D3281)</f>
        <v>0</v>
      </c>
      <c r="I3281" t="str">
        <f t="shared" si="184"/>
        <v/>
      </c>
    </row>
    <row r="3282" spans="2:9" x14ac:dyDescent="0.55000000000000004">
      <c r="B3282" t="b">
        <f>IF('Input and Summary Results'!D2864=0,FALSE,'Input and Summary Results'!$B2864)</f>
        <v>0</v>
      </c>
      <c r="C3282" t="b">
        <f>IF(OR(B3282=0,'Input and Summary Results'!D2864=0,'Input and Summary Results'!D2864=""),FALSE,'Input and Summary Results'!$D2864)</f>
        <v>0</v>
      </c>
      <c r="D3282" t="b">
        <f>IF(OR(B3282=0,'Input and Summary Results'!E2864=0),FALSE,'Input and Summary Results'!$E2864)</f>
        <v>0</v>
      </c>
      <c r="E3282" t="b">
        <f t="shared" si="182"/>
        <v>0</v>
      </c>
      <c r="F3282" t="b">
        <f t="shared" si="183"/>
        <v>0</v>
      </c>
      <c r="G3282" t="b">
        <f>IF('Input and Summary Results'!$J$4="yes",IF(C3282=FALSE,FALSE,IF('Data Transformation'!E3282&lt;$R$10,E3282,$R$10)),IF(C3282=FALSE,FALSE,IF(C3282&lt;$R$10,C3282,$R$10)))</f>
        <v>0</v>
      </c>
      <c r="H3282" t="b">
        <f>IF('Input and Summary Results'!$J$4="yes",'Data Transformation'!F3282,'Data Transformation'!D3282)</f>
        <v>0</v>
      </c>
      <c r="I3282" t="str">
        <f t="shared" si="184"/>
        <v/>
      </c>
    </row>
    <row r="3283" spans="2:9" x14ac:dyDescent="0.55000000000000004">
      <c r="B3283" t="b">
        <f>IF('Input and Summary Results'!D2865=0,FALSE,'Input and Summary Results'!$B2865)</f>
        <v>0</v>
      </c>
      <c r="C3283" t="b">
        <f>IF(OR(B3283=0,'Input and Summary Results'!D2865=0,'Input and Summary Results'!D2865=""),FALSE,'Input and Summary Results'!$D2865)</f>
        <v>0</v>
      </c>
      <c r="D3283" t="b">
        <f>IF(OR(B3283=0,'Input and Summary Results'!E2865=0),FALSE,'Input and Summary Results'!$E2865)</f>
        <v>0</v>
      </c>
      <c r="E3283" t="b">
        <f t="shared" si="182"/>
        <v>0</v>
      </c>
      <c r="F3283" t="b">
        <f t="shared" si="183"/>
        <v>0</v>
      </c>
      <c r="G3283" t="b">
        <f>IF('Input and Summary Results'!$J$4="yes",IF(C3283=FALSE,FALSE,IF('Data Transformation'!E3283&lt;$R$10,E3283,$R$10)),IF(C3283=FALSE,FALSE,IF(C3283&lt;$R$10,C3283,$R$10)))</f>
        <v>0</v>
      </c>
      <c r="H3283" t="b">
        <f>IF('Input and Summary Results'!$J$4="yes",'Data Transformation'!F3283,'Data Transformation'!D3283)</f>
        <v>0</v>
      </c>
      <c r="I3283" t="str">
        <f t="shared" si="184"/>
        <v/>
      </c>
    </row>
    <row r="3284" spans="2:9" x14ac:dyDescent="0.55000000000000004">
      <c r="B3284" t="b">
        <f>IF('Input and Summary Results'!D2866=0,FALSE,'Input and Summary Results'!$B2866)</f>
        <v>0</v>
      </c>
      <c r="C3284" t="b">
        <f>IF(OR(B3284=0,'Input and Summary Results'!D2866=0,'Input and Summary Results'!D2866=""),FALSE,'Input and Summary Results'!$D2866)</f>
        <v>0</v>
      </c>
      <c r="D3284" t="b">
        <f>IF(OR(B3284=0,'Input and Summary Results'!E2866=0),FALSE,'Input and Summary Results'!$E2866)</f>
        <v>0</v>
      </c>
      <c r="E3284" t="b">
        <f t="shared" si="182"/>
        <v>0</v>
      </c>
      <c r="F3284" t="b">
        <f t="shared" si="183"/>
        <v>0</v>
      </c>
      <c r="G3284" t="b">
        <f>IF('Input and Summary Results'!$J$4="yes",IF(C3284=FALSE,FALSE,IF('Data Transformation'!E3284&lt;$R$10,E3284,$R$10)),IF(C3284=FALSE,FALSE,IF(C3284&lt;$R$10,C3284,$R$10)))</f>
        <v>0</v>
      </c>
      <c r="H3284" t="b">
        <f>IF('Input and Summary Results'!$J$4="yes",'Data Transformation'!F3284,'Data Transformation'!D3284)</f>
        <v>0</v>
      </c>
      <c r="I3284" t="str">
        <f t="shared" si="184"/>
        <v/>
      </c>
    </row>
    <row r="3285" spans="2:9" x14ac:dyDescent="0.55000000000000004">
      <c r="B3285" t="b">
        <f>IF('Input and Summary Results'!D2867=0,FALSE,'Input and Summary Results'!$B2867)</f>
        <v>0</v>
      </c>
      <c r="C3285" t="b">
        <f>IF(OR(B3285=0,'Input and Summary Results'!D2867=0,'Input and Summary Results'!D2867=""),FALSE,'Input and Summary Results'!$D2867)</f>
        <v>0</v>
      </c>
      <c r="D3285" t="b">
        <f>IF(OR(B3285=0,'Input and Summary Results'!E2867=0),FALSE,'Input and Summary Results'!$E2867)</f>
        <v>0</v>
      </c>
      <c r="E3285" t="b">
        <f t="shared" si="182"/>
        <v>0</v>
      </c>
      <c r="F3285" t="b">
        <f t="shared" si="183"/>
        <v>0</v>
      </c>
      <c r="G3285" t="b">
        <f>IF('Input and Summary Results'!$J$4="yes",IF(C3285=FALSE,FALSE,IF('Data Transformation'!E3285&lt;$R$10,E3285,$R$10)),IF(C3285=FALSE,FALSE,IF(C3285&lt;$R$10,C3285,$R$10)))</f>
        <v>0</v>
      </c>
      <c r="H3285" t="b">
        <f>IF('Input and Summary Results'!$J$4="yes",'Data Transformation'!F3285,'Data Transformation'!D3285)</f>
        <v>0</v>
      </c>
      <c r="I3285" t="str">
        <f t="shared" si="184"/>
        <v/>
      </c>
    </row>
    <row r="3286" spans="2:9" x14ac:dyDescent="0.55000000000000004">
      <c r="B3286" t="b">
        <f>IF('Input and Summary Results'!D2868=0,FALSE,'Input and Summary Results'!$B2868)</f>
        <v>0</v>
      </c>
      <c r="C3286" t="b">
        <f>IF(OR(B3286=0,'Input and Summary Results'!D2868=0,'Input and Summary Results'!D2868=""),FALSE,'Input and Summary Results'!$D2868)</f>
        <v>0</v>
      </c>
      <c r="D3286" t="b">
        <f>IF(OR(B3286=0,'Input and Summary Results'!E2868=0),FALSE,'Input and Summary Results'!$E2868)</f>
        <v>0</v>
      </c>
      <c r="E3286" t="b">
        <f t="shared" si="182"/>
        <v>0</v>
      </c>
      <c r="F3286" t="b">
        <f t="shared" si="183"/>
        <v>0</v>
      </c>
      <c r="G3286" t="b">
        <f>IF('Input and Summary Results'!$J$4="yes",IF(C3286=FALSE,FALSE,IF('Data Transformation'!E3286&lt;$R$10,E3286,$R$10)),IF(C3286=FALSE,FALSE,IF(C3286&lt;$R$10,C3286,$R$10)))</f>
        <v>0</v>
      </c>
      <c r="H3286" t="b">
        <f>IF('Input and Summary Results'!$J$4="yes",'Data Transformation'!F3286,'Data Transformation'!D3286)</f>
        <v>0</v>
      </c>
      <c r="I3286" t="str">
        <f t="shared" si="184"/>
        <v/>
      </c>
    </row>
    <row r="3287" spans="2:9" x14ac:dyDescent="0.55000000000000004">
      <c r="B3287" t="b">
        <f>IF('Input and Summary Results'!D2869=0,FALSE,'Input and Summary Results'!$B2869)</f>
        <v>0</v>
      </c>
      <c r="C3287" t="b">
        <f>IF(OR(B3287=0,'Input and Summary Results'!D2869=0,'Input and Summary Results'!D2869=""),FALSE,'Input and Summary Results'!$D2869)</f>
        <v>0</v>
      </c>
      <c r="D3287" t="b">
        <f>IF(OR(B3287=0,'Input and Summary Results'!E2869=0),FALSE,'Input and Summary Results'!$E2869)</f>
        <v>0</v>
      </c>
      <c r="E3287" t="b">
        <f t="shared" si="182"/>
        <v>0</v>
      </c>
      <c r="F3287" t="b">
        <f t="shared" si="183"/>
        <v>0</v>
      </c>
      <c r="G3287" t="b">
        <f>IF('Input and Summary Results'!$J$4="yes",IF(C3287=FALSE,FALSE,IF('Data Transformation'!E3287&lt;$R$10,E3287,$R$10)),IF(C3287=FALSE,FALSE,IF(C3287&lt;$R$10,C3287,$R$10)))</f>
        <v>0</v>
      </c>
      <c r="H3287" t="b">
        <f>IF('Input and Summary Results'!$J$4="yes",'Data Transformation'!F3287,'Data Transformation'!D3287)</f>
        <v>0</v>
      </c>
      <c r="I3287" t="str">
        <f t="shared" si="184"/>
        <v/>
      </c>
    </row>
    <row r="3288" spans="2:9" x14ac:dyDescent="0.55000000000000004">
      <c r="B3288" t="b">
        <f>IF('Input and Summary Results'!D2870=0,FALSE,'Input and Summary Results'!$B2870)</f>
        <v>0</v>
      </c>
      <c r="C3288" t="b">
        <f>IF(OR(B3288=0,'Input and Summary Results'!D2870=0,'Input and Summary Results'!D2870=""),FALSE,'Input and Summary Results'!$D2870)</f>
        <v>0</v>
      </c>
      <c r="D3288" t="b">
        <f>IF(OR(B3288=0,'Input and Summary Results'!E2870=0),FALSE,'Input and Summary Results'!$E2870)</f>
        <v>0</v>
      </c>
      <c r="E3288" t="b">
        <f t="shared" si="182"/>
        <v>0</v>
      </c>
      <c r="F3288" t="b">
        <f t="shared" si="183"/>
        <v>0</v>
      </c>
      <c r="G3288" t="b">
        <f>IF('Input and Summary Results'!$J$4="yes",IF(C3288=FALSE,FALSE,IF('Data Transformation'!E3288&lt;$R$10,E3288,$R$10)),IF(C3288=FALSE,FALSE,IF(C3288&lt;$R$10,C3288,$R$10)))</f>
        <v>0</v>
      </c>
      <c r="H3288" t="b">
        <f>IF('Input and Summary Results'!$J$4="yes",'Data Transformation'!F3288,'Data Transformation'!D3288)</f>
        <v>0</v>
      </c>
      <c r="I3288" t="str">
        <f t="shared" si="184"/>
        <v/>
      </c>
    </row>
    <row r="3289" spans="2:9" x14ac:dyDescent="0.55000000000000004">
      <c r="B3289" t="b">
        <f>IF('Input and Summary Results'!D2871=0,FALSE,'Input and Summary Results'!$B2871)</f>
        <v>0</v>
      </c>
      <c r="C3289" t="b">
        <f>IF(OR(B3289=0,'Input and Summary Results'!D2871=0,'Input and Summary Results'!D2871=""),FALSE,'Input and Summary Results'!$D2871)</f>
        <v>0</v>
      </c>
      <c r="D3289" t="b">
        <f>IF(OR(B3289=0,'Input and Summary Results'!E2871=0),FALSE,'Input and Summary Results'!$E2871)</f>
        <v>0</v>
      </c>
      <c r="E3289" t="b">
        <f t="shared" si="182"/>
        <v>0</v>
      </c>
      <c r="F3289" t="b">
        <f t="shared" si="183"/>
        <v>0</v>
      </c>
      <c r="G3289" t="b">
        <f>IF('Input and Summary Results'!$J$4="yes",IF(C3289=FALSE,FALSE,IF('Data Transformation'!E3289&lt;$R$10,E3289,$R$10)),IF(C3289=FALSE,FALSE,IF(C3289&lt;$R$10,C3289,$R$10)))</f>
        <v>0</v>
      </c>
      <c r="H3289" t="b">
        <f>IF('Input and Summary Results'!$J$4="yes",'Data Transformation'!F3289,'Data Transformation'!D3289)</f>
        <v>0</v>
      </c>
      <c r="I3289" t="str">
        <f t="shared" si="184"/>
        <v/>
      </c>
    </row>
    <row r="3290" spans="2:9" x14ac:dyDescent="0.55000000000000004">
      <c r="B3290" t="b">
        <f>IF('Input and Summary Results'!D2872=0,FALSE,'Input and Summary Results'!$B2872)</f>
        <v>0</v>
      </c>
      <c r="C3290" t="b">
        <f>IF(OR(B3290=0,'Input and Summary Results'!D2872=0,'Input and Summary Results'!D2872=""),FALSE,'Input and Summary Results'!$D2872)</f>
        <v>0</v>
      </c>
      <c r="D3290" t="b">
        <f>IF(OR(B3290=0,'Input and Summary Results'!E2872=0),FALSE,'Input and Summary Results'!$E2872)</f>
        <v>0</v>
      </c>
      <c r="E3290" t="b">
        <f t="shared" si="182"/>
        <v>0</v>
      </c>
      <c r="F3290" t="b">
        <f t="shared" si="183"/>
        <v>0</v>
      </c>
      <c r="G3290" t="b">
        <f>IF('Input and Summary Results'!$J$4="yes",IF(C3290=FALSE,FALSE,IF('Data Transformation'!E3290&lt;$R$10,E3290,$R$10)),IF(C3290=FALSE,FALSE,IF(C3290&lt;$R$10,C3290,$R$10)))</f>
        <v>0</v>
      </c>
      <c r="H3290" t="b">
        <f>IF('Input and Summary Results'!$J$4="yes",'Data Transformation'!F3290,'Data Transformation'!D3290)</f>
        <v>0</v>
      </c>
      <c r="I3290" t="str">
        <f t="shared" si="184"/>
        <v/>
      </c>
    </row>
    <row r="3291" spans="2:9" x14ac:dyDescent="0.55000000000000004">
      <c r="B3291" t="b">
        <f>IF('Input and Summary Results'!D2873=0,FALSE,'Input and Summary Results'!$B2873)</f>
        <v>0</v>
      </c>
      <c r="C3291" t="b">
        <f>IF(OR(B3291=0,'Input and Summary Results'!D2873=0,'Input and Summary Results'!D2873=""),FALSE,'Input and Summary Results'!$D2873)</f>
        <v>0</v>
      </c>
      <c r="D3291" t="b">
        <f>IF(OR(B3291=0,'Input and Summary Results'!E2873=0),FALSE,'Input and Summary Results'!$E2873)</f>
        <v>0</v>
      </c>
      <c r="E3291" t="b">
        <f t="shared" si="182"/>
        <v>0</v>
      </c>
      <c r="F3291" t="b">
        <f t="shared" si="183"/>
        <v>0</v>
      </c>
      <c r="G3291" t="b">
        <f>IF('Input and Summary Results'!$J$4="yes",IF(C3291=FALSE,FALSE,IF('Data Transformation'!E3291&lt;$R$10,E3291,$R$10)),IF(C3291=FALSE,FALSE,IF(C3291&lt;$R$10,C3291,$R$10)))</f>
        <v>0</v>
      </c>
      <c r="H3291" t="b">
        <f>IF('Input and Summary Results'!$J$4="yes",'Data Transformation'!F3291,'Data Transformation'!D3291)</f>
        <v>0</v>
      </c>
      <c r="I3291" t="str">
        <f t="shared" si="184"/>
        <v/>
      </c>
    </row>
    <row r="3292" spans="2:9" x14ac:dyDescent="0.55000000000000004">
      <c r="B3292" t="b">
        <f>IF('Input and Summary Results'!D2874=0,FALSE,'Input and Summary Results'!$B2874)</f>
        <v>0</v>
      </c>
      <c r="C3292" t="b">
        <f>IF(OR(B3292=0,'Input and Summary Results'!D2874=0,'Input and Summary Results'!D2874=""),FALSE,'Input and Summary Results'!$D2874)</f>
        <v>0</v>
      </c>
      <c r="D3292" t="b">
        <f>IF(OR(B3292=0,'Input and Summary Results'!E2874=0),FALSE,'Input and Summary Results'!$E2874)</f>
        <v>0</v>
      </c>
      <c r="E3292" t="b">
        <f t="shared" si="182"/>
        <v>0</v>
      </c>
      <c r="F3292" t="b">
        <f t="shared" si="183"/>
        <v>0</v>
      </c>
      <c r="G3292" t="b">
        <f>IF('Input and Summary Results'!$J$4="yes",IF(C3292=FALSE,FALSE,IF('Data Transformation'!E3292&lt;$R$10,E3292,$R$10)),IF(C3292=FALSE,FALSE,IF(C3292&lt;$R$10,C3292,$R$10)))</f>
        <v>0</v>
      </c>
      <c r="H3292" t="b">
        <f>IF('Input and Summary Results'!$J$4="yes",'Data Transformation'!F3292,'Data Transformation'!D3292)</f>
        <v>0</v>
      </c>
      <c r="I3292" t="str">
        <f t="shared" si="184"/>
        <v/>
      </c>
    </row>
    <row r="3293" spans="2:9" x14ac:dyDescent="0.55000000000000004">
      <c r="B3293" t="b">
        <f>IF('Input and Summary Results'!D2875=0,FALSE,'Input and Summary Results'!$B2875)</f>
        <v>0</v>
      </c>
      <c r="C3293" t="b">
        <f>IF(OR(B3293=0,'Input and Summary Results'!D2875=0,'Input and Summary Results'!D2875=""),FALSE,'Input and Summary Results'!$D2875)</f>
        <v>0</v>
      </c>
      <c r="D3293" t="b">
        <f>IF(OR(B3293=0,'Input and Summary Results'!E2875=0),FALSE,'Input and Summary Results'!$E2875)</f>
        <v>0</v>
      </c>
      <c r="E3293" t="b">
        <f t="shared" si="182"/>
        <v>0</v>
      </c>
      <c r="F3293" t="b">
        <f t="shared" si="183"/>
        <v>0</v>
      </c>
      <c r="G3293" t="b">
        <f>IF('Input and Summary Results'!$J$4="yes",IF(C3293=FALSE,FALSE,IF('Data Transformation'!E3293&lt;$R$10,E3293,$R$10)),IF(C3293=FALSE,FALSE,IF(C3293&lt;$R$10,C3293,$R$10)))</f>
        <v>0</v>
      </c>
      <c r="H3293" t="b">
        <f>IF('Input and Summary Results'!$J$4="yes",'Data Transformation'!F3293,'Data Transformation'!D3293)</f>
        <v>0</v>
      </c>
      <c r="I3293" t="str">
        <f t="shared" si="184"/>
        <v/>
      </c>
    </row>
    <row r="3294" spans="2:9" x14ac:dyDescent="0.55000000000000004">
      <c r="B3294" t="b">
        <f>IF('Input and Summary Results'!D2876=0,FALSE,'Input and Summary Results'!$B2876)</f>
        <v>0</v>
      </c>
      <c r="C3294" t="b">
        <f>IF(OR(B3294=0,'Input and Summary Results'!D2876=0,'Input and Summary Results'!D2876=""),FALSE,'Input and Summary Results'!$D2876)</f>
        <v>0</v>
      </c>
      <c r="D3294" t="b">
        <f>IF(OR(B3294=0,'Input and Summary Results'!E2876=0),FALSE,'Input and Summary Results'!$E2876)</f>
        <v>0</v>
      </c>
      <c r="E3294" t="b">
        <f t="shared" si="182"/>
        <v>0</v>
      </c>
      <c r="F3294" t="b">
        <f t="shared" si="183"/>
        <v>0</v>
      </c>
      <c r="G3294" t="b">
        <f>IF('Input and Summary Results'!$J$4="yes",IF(C3294=FALSE,FALSE,IF('Data Transformation'!E3294&lt;$R$10,E3294,$R$10)),IF(C3294=FALSE,FALSE,IF(C3294&lt;$R$10,C3294,$R$10)))</f>
        <v>0</v>
      </c>
      <c r="H3294" t="b">
        <f>IF('Input and Summary Results'!$J$4="yes",'Data Transformation'!F3294,'Data Transformation'!D3294)</f>
        <v>0</v>
      </c>
      <c r="I3294" t="str">
        <f t="shared" si="184"/>
        <v/>
      </c>
    </row>
    <row r="3295" spans="2:9" x14ac:dyDescent="0.55000000000000004">
      <c r="B3295" t="b">
        <f>IF('Input and Summary Results'!D2877=0,FALSE,'Input and Summary Results'!$B2877)</f>
        <v>0</v>
      </c>
      <c r="C3295" t="b">
        <f>IF(OR(B3295=0,'Input and Summary Results'!D2877=0,'Input and Summary Results'!D2877=""),FALSE,'Input and Summary Results'!$D2877)</f>
        <v>0</v>
      </c>
      <c r="D3295" t="b">
        <f>IF(OR(B3295=0,'Input and Summary Results'!E2877=0),FALSE,'Input and Summary Results'!$E2877)</f>
        <v>0</v>
      </c>
      <c r="E3295" t="b">
        <f t="shared" si="182"/>
        <v>0</v>
      </c>
      <c r="F3295" t="b">
        <f t="shared" si="183"/>
        <v>0</v>
      </c>
      <c r="G3295" t="b">
        <f>IF('Input and Summary Results'!$J$4="yes",IF(C3295=FALSE,FALSE,IF('Data Transformation'!E3295&lt;$R$10,E3295,$R$10)),IF(C3295=FALSE,FALSE,IF(C3295&lt;$R$10,C3295,$R$10)))</f>
        <v>0</v>
      </c>
      <c r="H3295" t="b">
        <f>IF('Input and Summary Results'!$J$4="yes",'Data Transformation'!F3295,'Data Transformation'!D3295)</f>
        <v>0</v>
      </c>
      <c r="I3295" t="str">
        <f t="shared" si="184"/>
        <v/>
      </c>
    </row>
    <row r="3296" spans="2:9" x14ac:dyDescent="0.55000000000000004">
      <c r="B3296" t="b">
        <f>IF('Input and Summary Results'!D2878=0,FALSE,'Input and Summary Results'!$B2878)</f>
        <v>0</v>
      </c>
      <c r="C3296" t="b">
        <f>IF(OR(B3296=0,'Input and Summary Results'!D2878=0,'Input and Summary Results'!D2878=""),FALSE,'Input and Summary Results'!$D2878)</f>
        <v>0</v>
      </c>
      <c r="D3296" t="b">
        <f>IF(OR(B3296=0,'Input and Summary Results'!E2878=0),FALSE,'Input and Summary Results'!$E2878)</f>
        <v>0</v>
      </c>
      <c r="E3296" t="b">
        <f t="shared" si="182"/>
        <v>0</v>
      </c>
      <c r="F3296" t="b">
        <f t="shared" si="183"/>
        <v>0</v>
      </c>
      <c r="G3296" t="b">
        <f>IF('Input and Summary Results'!$J$4="yes",IF(C3296=FALSE,FALSE,IF('Data Transformation'!E3296&lt;$R$10,E3296,$R$10)),IF(C3296=FALSE,FALSE,IF(C3296&lt;$R$10,C3296,$R$10)))</f>
        <v>0</v>
      </c>
      <c r="H3296" t="b">
        <f>IF('Input and Summary Results'!$J$4="yes",'Data Transformation'!F3296,'Data Transformation'!D3296)</f>
        <v>0</v>
      </c>
      <c r="I3296" t="str">
        <f t="shared" si="184"/>
        <v/>
      </c>
    </row>
    <row r="3297" spans="2:9" x14ac:dyDescent="0.55000000000000004">
      <c r="B3297" t="b">
        <f>IF('Input and Summary Results'!D2879=0,FALSE,'Input and Summary Results'!$B2879)</f>
        <v>0</v>
      </c>
      <c r="C3297" t="b">
        <f>IF(OR(B3297=0,'Input and Summary Results'!D2879=0,'Input and Summary Results'!D2879=""),FALSE,'Input and Summary Results'!$D2879)</f>
        <v>0</v>
      </c>
      <c r="D3297" t="b">
        <f>IF(OR(B3297=0,'Input and Summary Results'!E2879=0),FALSE,'Input and Summary Results'!$E2879)</f>
        <v>0</v>
      </c>
      <c r="E3297" t="b">
        <f t="shared" si="182"/>
        <v>0</v>
      </c>
      <c r="F3297" t="b">
        <f t="shared" si="183"/>
        <v>0</v>
      </c>
      <c r="G3297" t="b">
        <f>IF('Input and Summary Results'!$J$4="yes",IF(C3297=FALSE,FALSE,IF('Data Transformation'!E3297&lt;$R$10,E3297,$R$10)),IF(C3297=FALSE,FALSE,IF(C3297&lt;$R$10,C3297,$R$10)))</f>
        <v>0</v>
      </c>
      <c r="H3297" t="b">
        <f>IF('Input and Summary Results'!$J$4="yes",'Data Transformation'!F3297,'Data Transformation'!D3297)</f>
        <v>0</v>
      </c>
      <c r="I3297" t="str">
        <f t="shared" si="184"/>
        <v/>
      </c>
    </row>
    <row r="3298" spans="2:9" x14ac:dyDescent="0.55000000000000004">
      <c r="B3298" t="b">
        <f>IF('Input and Summary Results'!D2880=0,FALSE,'Input and Summary Results'!$B2880)</f>
        <v>0</v>
      </c>
      <c r="C3298" t="b">
        <f>IF(OR(B3298=0,'Input and Summary Results'!D2880=0,'Input and Summary Results'!D2880=""),FALSE,'Input and Summary Results'!$D2880)</f>
        <v>0</v>
      </c>
      <c r="D3298" t="b">
        <f>IF(OR(B3298=0,'Input and Summary Results'!E2880=0),FALSE,'Input and Summary Results'!$E2880)</f>
        <v>0</v>
      </c>
      <c r="E3298" t="b">
        <f t="shared" si="182"/>
        <v>0</v>
      </c>
      <c r="F3298" t="b">
        <f t="shared" si="183"/>
        <v>0</v>
      </c>
      <c r="G3298" t="b">
        <f>IF('Input and Summary Results'!$J$4="yes",IF(C3298=FALSE,FALSE,IF('Data Transformation'!E3298&lt;$R$10,E3298,$R$10)),IF(C3298=FALSE,FALSE,IF(C3298&lt;$R$10,C3298,$R$10)))</f>
        <v>0</v>
      </c>
      <c r="H3298" t="b">
        <f>IF('Input and Summary Results'!$J$4="yes",'Data Transformation'!F3298,'Data Transformation'!D3298)</f>
        <v>0</v>
      </c>
      <c r="I3298" t="str">
        <f t="shared" si="184"/>
        <v/>
      </c>
    </row>
    <row r="3299" spans="2:9" x14ac:dyDescent="0.55000000000000004">
      <c r="B3299" t="b">
        <f>IF('Input and Summary Results'!D2881=0,FALSE,'Input and Summary Results'!$B2881)</f>
        <v>0</v>
      </c>
      <c r="C3299" t="b">
        <f>IF(OR(B3299=0,'Input and Summary Results'!D2881=0,'Input and Summary Results'!D2881=""),FALSE,'Input and Summary Results'!$D2881)</f>
        <v>0</v>
      </c>
      <c r="D3299" t="b">
        <f>IF(OR(B3299=0,'Input and Summary Results'!E2881=0),FALSE,'Input and Summary Results'!$E2881)</f>
        <v>0</v>
      </c>
      <c r="E3299" t="b">
        <f t="shared" si="182"/>
        <v>0</v>
      </c>
      <c r="F3299" t="b">
        <f t="shared" si="183"/>
        <v>0</v>
      </c>
      <c r="G3299" t="b">
        <f>IF('Input and Summary Results'!$J$4="yes",IF(C3299=FALSE,FALSE,IF('Data Transformation'!E3299&lt;$R$10,E3299,$R$10)),IF(C3299=FALSE,FALSE,IF(C3299&lt;$R$10,C3299,$R$10)))</f>
        <v>0</v>
      </c>
      <c r="H3299" t="b">
        <f>IF('Input and Summary Results'!$J$4="yes",'Data Transformation'!F3299,'Data Transformation'!D3299)</f>
        <v>0</v>
      </c>
      <c r="I3299" t="str">
        <f t="shared" si="184"/>
        <v/>
      </c>
    </row>
    <row r="3300" spans="2:9" x14ac:dyDescent="0.55000000000000004">
      <c r="B3300" t="b">
        <f>IF('Input and Summary Results'!D2882=0,FALSE,'Input and Summary Results'!$B2882)</f>
        <v>0</v>
      </c>
      <c r="C3300" t="b">
        <f>IF(OR(B3300=0,'Input and Summary Results'!D2882=0,'Input and Summary Results'!D2882=""),FALSE,'Input and Summary Results'!$D2882)</f>
        <v>0</v>
      </c>
      <c r="D3300" t="b">
        <f>IF(OR(B3300=0,'Input and Summary Results'!E2882=0),FALSE,'Input and Summary Results'!$E2882)</f>
        <v>0</v>
      </c>
      <c r="E3300" t="b">
        <f t="shared" si="182"/>
        <v>0</v>
      </c>
      <c r="F3300" t="b">
        <f t="shared" si="183"/>
        <v>0</v>
      </c>
      <c r="G3300" t="b">
        <f>IF('Input and Summary Results'!$J$4="yes",IF(C3300=FALSE,FALSE,IF('Data Transformation'!E3300&lt;$R$10,E3300,$R$10)),IF(C3300=FALSE,FALSE,IF(C3300&lt;$R$10,C3300,$R$10)))</f>
        <v>0</v>
      </c>
      <c r="H3300" t="b">
        <f>IF('Input and Summary Results'!$J$4="yes",'Data Transformation'!F3300,'Data Transformation'!D3300)</f>
        <v>0</v>
      </c>
      <c r="I3300" t="str">
        <f t="shared" si="184"/>
        <v/>
      </c>
    </row>
    <row r="3301" spans="2:9" x14ac:dyDescent="0.55000000000000004">
      <c r="B3301" t="b">
        <f>IF('Input and Summary Results'!D2883=0,FALSE,'Input and Summary Results'!$B2883)</f>
        <v>0</v>
      </c>
      <c r="C3301" t="b">
        <f>IF(OR(B3301=0,'Input and Summary Results'!D2883=0,'Input and Summary Results'!D2883=""),FALSE,'Input and Summary Results'!$D2883)</f>
        <v>0</v>
      </c>
      <c r="D3301" t="b">
        <f>IF(OR(B3301=0,'Input and Summary Results'!E2883=0),FALSE,'Input and Summary Results'!$E2883)</f>
        <v>0</v>
      </c>
      <c r="E3301" t="b">
        <f t="shared" si="182"/>
        <v>0</v>
      </c>
      <c r="F3301" t="b">
        <f t="shared" si="183"/>
        <v>0</v>
      </c>
      <c r="G3301" t="b">
        <f>IF('Input and Summary Results'!$J$4="yes",IF(C3301=FALSE,FALSE,IF('Data Transformation'!E3301&lt;$R$10,E3301,$R$10)),IF(C3301=FALSE,FALSE,IF(C3301&lt;$R$10,C3301,$R$10)))</f>
        <v>0</v>
      </c>
      <c r="H3301" t="b">
        <f>IF('Input and Summary Results'!$J$4="yes",'Data Transformation'!F3301,'Data Transformation'!D3301)</f>
        <v>0</v>
      </c>
      <c r="I3301" t="str">
        <f t="shared" si="184"/>
        <v/>
      </c>
    </row>
    <row r="3302" spans="2:9" x14ac:dyDescent="0.55000000000000004">
      <c r="B3302" t="b">
        <f>IF('Input and Summary Results'!D2884=0,FALSE,'Input and Summary Results'!$B2884)</f>
        <v>0</v>
      </c>
      <c r="C3302" t="b">
        <f>IF(OR(B3302=0,'Input and Summary Results'!D2884=0,'Input and Summary Results'!D2884=""),FALSE,'Input and Summary Results'!$D2884)</f>
        <v>0</v>
      </c>
      <c r="D3302" t="b">
        <f>IF(OR(B3302=0,'Input and Summary Results'!E2884=0),FALSE,'Input and Summary Results'!$E2884)</f>
        <v>0</v>
      </c>
      <c r="E3302" t="b">
        <f t="shared" si="182"/>
        <v>0</v>
      </c>
      <c r="F3302" t="b">
        <f t="shared" si="183"/>
        <v>0</v>
      </c>
      <c r="G3302" t="b">
        <f>IF('Input and Summary Results'!$J$4="yes",IF(C3302=FALSE,FALSE,IF('Data Transformation'!E3302&lt;$R$10,E3302,$R$10)),IF(C3302=FALSE,FALSE,IF(C3302&lt;$R$10,C3302,$R$10)))</f>
        <v>0</v>
      </c>
      <c r="H3302" t="b">
        <f>IF('Input and Summary Results'!$J$4="yes",'Data Transformation'!F3302,'Data Transformation'!D3302)</f>
        <v>0</v>
      </c>
      <c r="I3302" t="str">
        <f t="shared" si="184"/>
        <v/>
      </c>
    </row>
    <row r="3303" spans="2:9" x14ac:dyDescent="0.55000000000000004">
      <c r="B3303" t="b">
        <f>IF('Input and Summary Results'!D2885=0,FALSE,'Input and Summary Results'!$B2885)</f>
        <v>0</v>
      </c>
      <c r="C3303" t="b">
        <f>IF(OR(B3303=0,'Input and Summary Results'!D2885=0,'Input and Summary Results'!D2885=""),FALSE,'Input and Summary Results'!$D2885)</f>
        <v>0</v>
      </c>
      <c r="D3303" t="b">
        <f>IF(OR(B3303=0,'Input and Summary Results'!E2885=0),FALSE,'Input and Summary Results'!$E2885)</f>
        <v>0</v>
      </c>
      <c r="E3303" t="b">
        <f t="shared" si="182"/>
        <v>0</v>
      </c>
      <c r="F3303" t="b">
        <f t="shared" si="183"/>
        <v>0</v>
      </c>
      <c r="G3303" t="b">
        <f>IF('Input and Summary Results'!$J$4="yes",IF(C3303=FALSE,FALSE,IF('Data Transformation'!E3303&lt;$R$10,E3303,$R$10)),IF(C3303=FALSE,FALSE,IF(C3303&lt;$R$10,C3303,$R$10)))</f>
        <v>0</v>
      </c>
      <c r="H3303" t="b">
        <f>IF('Input and Summary Results'!$J$4="yes",'Data Transformation'!F3303,'Data Transformation'!D3303)</f>
        <v>0</v>
      </c>
      <c r="I3303" t="str">
        <f t="shared" si="184"/>
        <v/>
      </c>
    </row>
    <row r="3304" spans="2:9" x14ac:dyDescent="0.55000000000000004">
      <c r="B3304" t="b">
        <f>IF('Input and Summary Results'!D2886=0,FALSE,'Input and Summary Results'!$B2886)</f>
        <v>0</v>
      </c>
      <c r="C3304" t="b">
        <f>IF(OR(B3304=0,'Input and Summary Results'!D2886=0,'Input and Summary Results'!D2886=""),FALSE,'Input and Summary Results'!$D2886)</f>
        <v>0</v>
      </c>
      <c r="D3304" t="b">
        <f>IF(OR(B3304=0,'Input and Summary Results'!E2886=0),FALSE,'Input and Summary Results'!$E2886)</f>
        <v>0</v>
      </c>
      <c r="E3304" t="b">
        <f t="shared" si="182"/>
        <v>0</v>
      </c>
      <c r="F3304" t="b">
        <f t="shared" si="183"/>
        <v>0</v>
      </c>
      <c r="G3304" t="b">
        <f>IF('Input and Summary Results'!$J$4="yes",IF(C3304=FALSE,FALSE,IF('Data Transformation'!E3304&lt;$R$10,E3304,$R$10)),IF(C3304=FALSE,FALSE,IF(C3304&lt;$R$10,C3304,$R$10)))</f>
        <v>0</v>
      </c>
      <c r="H3304" t="b">
        <f>IF('Input and Summary Results'!$J$4="yes",'Data Transformation'!F3304,'Data Transformation'!D3304)</f>
        <v>0</v>
      </c>
      <c r="I3304" t="str">
        <f t="shared" si="184"/>
        <v/>
      </c>
    </row>
    <row r="3305" spans="2:9" x14ac:dyDescent="0.55000000000000004">
      <c r="B3305" t="b">
        <f>IF('Input and Summary Results'!D2887=0,FALSE,'Input and Summary Results'!$B2887)</f>
        <v>0</v>
      </c>
      <c r="C3305" t="b">
        <f>IF(OR(B3305=0,'Input and Summary Results'!D2887=0,'Input and Summary Results'!D2887=""),FALSE,'Input and Summary Results'!$D2887)</f>
        <v>0</v>
      </c>
      <c r="D3305" t="b">
        <f>IF(OR(B3305=0,'Input and Summary Results'!E2887=0),FALSE,'Input and Summary Results'!$E2887)</f>
        <v>0</v>
      </c>
      <c r="E3305" t="b">
        <f t="shared" si="182"/>
        <v>0</v>
      </c>
      <c r="F3305" t="b">
        <f t="shared" si="183"/>
        <v>0</v>
      </c>
      <c r="G3305" t="b">
        <f>IF('Input and Summary Results'!$J$4="yes",IF(C3305=FALSE,FALSE,IF('Data Transformation'!E3305&lt;$R$10,E3305,$R$10)),IF(C3305=FALSE,FALSE,IF(C3305&lt;$R$10,C3305,$R$10)))</f>
        <v>0</v>
      </c>
      <c r="H3305" t="b">
        <f>IF('Input and Summary Results'!$J$4="yes",'Data Transformation'!F3305,'Data Transformation'!D3305)</f>
        <v>0</v>
      </c>
      <c r="I3305" t="str">
        <f t="shared" si="184"/>
        <v/>
      </c>
    </row>
    <row r="3306" spans="2:9" x14ac:dyDescent="0.55000000000000004">
      <c r="B3306" t="b">
        <f>IF('Input and Summary Results'!D2888=0,FALSE,'Input and Summary Results'!$B2888)</f>
        <v>0</v>
      </c>
      <c r="C3306" t="b">
        <f>IF(OR(B3306=0,'Input and Summary Results'!D2888=0,'Input and Summary Results'!D2888=""),FALSE,'Input and Summary Results'!$D2888)</f>
        <v>0</v>
      </c>
      <c r="D3306" t="b">
        <f>IF(OR(B3306=0,'Input and Summary Results'!E2888=0),FALSE,'Input and Summary Results'!$E2888)</f>
        <v>0</v>
      </c>
      <c r="E3306" t="b">
        <f t="shared" ref="E3306:E3369" si="185">IF(C3306=FALSE,FALSE,LOG10(C3306))</f>
        <v>0</v>
      </c>
      <c r="F3306" t="b">
        <f t="shared" ref="F3306:F3369" si="186">IF(D3306=FALSE, FALSE,0.434*D3306/C3306)</f>
        <v>0</v>
      </c>
      <c r="G3306" t="b">
        <f>IF('Input and Summary Results'!$J$4="yes",IF(C3306=FALSE,FALSE,IF('Data Transformation'!E3306&lt;$R$10,E3306,$R$10)),IF(C3306=FALSE,FALSE,IF(C3306&lt;$R$10,C3306,$R$10)))</f>
        <v>0</v>
      </c>
      <c r="H3306" t="b">
        <f>IF('Input and Summary Results'!$J$4="yes",'Data Transformation'!F3306,'Data Transformation'!D3306)</f>
        <v>0</v>
      </c>
      <c r="I3306" t="str">
        <f t="shared" si="184"/>
        <v/>
      </c>
    </row>
    <row r="3307" spans="2:9" x14ac:dyDescent="0.55000000000000004">
      <c r="B3307" t="b">
        <f>IF('Input and Summary Results'!D2889=0,FALSE,'Input and Summary Results'!$B2889)</f>
        <v>0</v>
      </c>
      <c r="C3307" t="b">
        <f>IF(OR(B3307=0,'Input and Summary Results'!D2889=0,'Input and Summary Results'!D2889=""),FALSE,'Input and Summary Results'!$D2889)</f>
        <v>0</v>
      </c>
      <c r="D3307" t="b">
        <f>IF(OR(B3307=0,'Input and Summary Results'!E2889=0),FALSE,'Input and Summary Results'!$E2889)</f>
        <v>0</v>
      </c>
      <c r="E3307" t="b">
        <f t="shared" si="185"/>
        <v>0</v>
      </c>
      <c r="F3307" t="b">
        <f t="shared" si="186"/>
        <v>0</v>
      </c>
      <c r="G3307" t="b">
        <f>IF('Input and Summary Results'!$J$4="yes",IF(C3307=FALSE,FALSE,IF('Data Transformation'!E3307&lt;$R$10,E3307,$R$10)),IF(C3307=FALSE,FALSE,IF(C3307&lt;$R$10,C3307,$R$10)))</f>
        <v>0</v>
      </c>
      <c r="H3307" t="b">
        <f>IF('Input and Summary Results'!$J$4="yes",'Data Transformation'!F3307,'Data Transformation'!D3307)</f>
        <v>0</v>
      </c>
      <c r="I3307" t="str">
        <f t="shared" si="184"/>
        <v/>
      </c>
    </row>
    <row r="3308" spans="2:9" x14ac:dyDescent="0.55000000000000004">
      <c r="B3308" t="b">
        <f>IF('Input and Summary Results'!D2890=0,FALSE,'Input and Summary Results'!$B2890)</f>
        <v>0</v>
      </c>
      <c r="C3308" t="b">
        <f>IF(OR(B3308=0,'Input and Summary Results'!D2890=0,'Input and Summary Results'!D2890=""),FALSE,'Input and Summary Results'!$D2890)</f>
        <v>0</v>
      </c>
      <c r="D3308" t="b">
        <f>IF(OR(B3308=0,'Input and Summary Results'!E2890=0),FALSE,'Input and Summary Results'!$E2890)</f>
        <v>0</v>
      </c>
      <c r="E3308" t="b">
        <f t="shared" si="185"/>
        <v>0</v>
      </c>
      <c r="F3308" t="b">
        <f t="shared" si="186"/>
        <v>0</v>
      </c>
      <c r="G3308" t="b">
        <f>IF('Input and Summary Results'!$J$4="yes",IF(C3308=FALSE,FALSE,IF('Data Transformation'!E3308&lt;$R$10,E3308,$R$10)),IF(C3308=FALSE,FALSE,IF(C3308&lt;$R$10,C3308,$R$10)))</f>
        <v>0</v>
      </c>
      <c r="H3308" t="b">
        <f>IF('Input and Summary Results'!$J$4="yes",'Data Transformation'!F3308,'Data Transformation'!D3308)</f>
        <v>0</v>
      </c>
      <c r="I3308" t="str">
        <f t="shared" si="184"/>
        <v/>
      </c>
    </row>
    <row r="3309" spans="2:9" x14ac:dyDescent="0.55000000000000004">
      <c r="B3309" t="b">
        <f>IF('Input and Summary Results'!D2891=0,FALSE,'Input and Summary Results'!$B2891)</f>
        <v>0</v>
      </c>
      <c r="C3309" t="b">
        <f>IF(OR(B3309=0,'Input and Summary Results'!D2891=0,'Input and Summary Results'!D2891=""),FALSE,'Input and Summary Results'!$D2891)</f>
        <v>0</v>
      </c>
      <c r="D3309" t="b">
        <f>IF(OR(B3309=0,'Input and Summary Results'!E2891=0),FALSE,'Input and Summary Results'!$E2891)</f>
        <v>0</v>
      </c>
      <c r="E3309" t="b">
        <f t="shared" si="185"/>
        <v>0</v>
      </c>
      <c r="F3309" t="b">
        <f t="shared" si="186"/>
        <v>0</v>
      </c>
      <c r="G3309" t="b">
        <f>IF('Input and Summary Results'!$J$4="yes",IF(C3309=FALSE,FALSE,IF('Data Transformation'!E3309&lt;$R$10,E3309,$R$10)),IF(C3309=FALSE,FALSE,IF(C3309&lt;$R$10,C3309,$R$10)))</f>
        <v>0</v>
      </c>
      <c r="H3309" t="b">
        <f>IF('Input and Summary Results'!$J$4="yes",'Data Transformation'!F3309,'Data Transformation'!D3309)</f>
        <v>0</v>
      </c>
      <c r="I3309" t="str">
        <f t="shared" si="184"/>
        <v/>
      </c>
    </row>
    <row r="3310" spans="2:9" x14ac:dyDescent="0.55000000000000004">
      <c r="B3310" t="b">
        <f>IF('Input and Summary Results'!D2892=0,FALSE,'Input and Summary Results'!$B2892)</f>
        <v>0</v>
      </c>
      <c r="C3310" t="b">
        <f>IF(OR(B3310=0,'Input and Summary Results'!D2892=0,'Input and Summary Results'!D2892=""),FALSE,'Input and Summary Results'!$D2892)</f>
        <v>0</v>
      </c>
      <c r="D3310" t="b">
        <f>IF(OR(B3310=0,'Input and Summary Results'!E2892=0),FALSE,'Input and Summary Results'!$E2892)</f>
        <v>0</v>
      </c>
      <c r="E3310" t="b">
        <f t="shared" si="185"/>
        <v>0</v>
      </c>
      <c r="F3310" t="b">
        <f t="shared" si="186"/>
        <v>0</v>
      </c>
      <c r="G3310" t="b">
        <f>IF('Input and Summary Results'!$J$4="yes",IF(C3310=FALSE,FALSE,IF('Data Transformation'!E3310&lt;$R$10,E3310,$R$10)),IF(C3310=FALSE,FALSE,IF(C3310&lt;$R$10,C3310,$R$10)))</f>
        <v>0</v>
      </c>
      <c r="H3310" t="b">
        <f>IF('Input and Summary Results'!$J$4="yes",'Data Transformation'!F3310,'Data Transformation'!D3310)</f>
        <v>0</v>
      </c>
      <c r="I3310" t="str">
        <f t="shared" si="184"/>
        <v/>
      </c>
    </row>
    <row r="3311" spans="2:9" x14ac:dyDescent="0.55000000000000004">
      <c r="B3311" t="b">
        <f>IF('Input and Summary Results'!D2893=0,FALSE,'Input and Summary Results'!$B2893)</f>
        <v>0</v>
      </c>
      <c r="C3311" t="b">
        <f>IF(OR(B3311=0,'Input and Summary Results'!D2893=0,'Input and Summary Results'!D2893=""),FALSE,'Input and Summary Results'!$D2893)</f>
        <v>0</v>
      </c>
      <c r="D3311" t="b">
        <f>IF(OR(B3311=0,'Input and Summary Results'!E2893=0),FALSE,'Input and Summary Results'!$E2893)</f>
        <v>0</v>
      </c>
      <c r="E3311" t="b">
        <f t="shared" si="185"/>
        <v>0</v>
      </c>
      <c r="F3311" t="b">
        <f t="shared" si="186"/>
        <v>0</v>
      </c>
      <c r="G3311" t="b">
        <f>IF('Input and Summary Results'!$J$4="yes",IF(C3311=FALSE,FALSE,IF('Data Transformation'!E3311&lt;$R$10,E3311,$R$10)),IF(C3311=FALSE,FALSE,IF(C3311&lt;$R$10,C3311,$R$10)))</f>
        <v>0</v>
      </c>
      <c r="H3311" t="b">
        <f>IF('Input and Summary Results'!$J$4="yes",'Data Transformation'!F3311,'Data Transformation'!D3311)</f>
        <v>0</v>
      </c>
      <c r="I3311" t="str">
        <f t="shared" si="184"/>
        <v/>
      </c>
    </row>
    <row r="3312" spans="2:9" x14ac:dyDescent="0.55000000000000004">
      <c r="B3312" t="b">
        <f>IF('Input and Summary Results'!D2894=0,FALSE,'Input and Summary Results'!$B2894)</f>
        <v>0</v>
      </c>
      <c r="C3312" t="b">
        <f>IF(OR(B3312=0,'Input and Summary Results'!D2894=0,'Input and Summary Results'!D2894=""),FALSE,'Input and Summary Results'!$D2894)</f>
        <v>0</v>
      </c>
      <c r="D3312" t="b">
        <f>IF(OR(B3312=0,'Input and Summary Results'!E2894=0),FALSE,'Input and Summary Results'!$E2894)</f>
        <v>0</v>
      </c>
      <c r="E3312" t="b">
        <f t="shared" si="185"/>
        <v>0</v>
      </c>
      <c r="F3312" t="b">
        <f t="shared" si="186"/>
        <v>0</v>
      </c>
      <c r="G3312" t="b">
        <f>IF('Input and Summary Results'!$J$4="yes",IF(C3312=FALSE,FALSE,IF('Data Transformation'!E3312&lt;$R$10,E3312,$R$10)),IF(C3312=FALSE,FALSE,IF(C3312&lt;$R$10,C3312,$R$10)))</f>
        <v>0</v>
      </c>
      <c r="H3312" t="b">
        <f>IF('Input and Summary Results'!$J$4="yes",'Data Transformation'!F3312,'Data Transformation'!D3312)</f>
        <v>0</v>
      </c>
      <c r="I3312" t="str">
        <f t="shared" si="184"/>
        <v/>
      </c>
    </row>
    <row r="3313" spans="2:9" x14ac:dyDescent="0.55000000000000004">
      <c r="B3313" t="b">
        <f>IF('Input and Summary Results'!D2895=0,FALSE,'Input and Summary Results'!$B2895)</f>
        <v>0</v>
      </c>
      <c r="C3313" t="b">
        <f>IF(OR(B3313=0,'Input and Summary Results'!D2895=0,'Input and Summary Results'!D2895=""),FALSE,'Input and Summary Results'!$D2895)</f>
        <v>0</v>
      </c>
      <c r="D3313" t="b">
        <f>IF(OR(B3313=0,'Input and Summary Results'!E2895=0),FALSE,'Input and Summary Results'!$E2895)</f>
        <v>0</v>
      </c>
      <c r="E3313" t="b">
        <f t="shared" si="185"/>
        <v>0</v>
      </c>
      <c r="F3313" t="b">
        <f t="shared" si="186"/>
        <v>0</v>
      </c>
      <c r="G3313" t="b">
        <f>IF('Input and Summary Results'!$J$4="yes",IF(C3313=FALSE,FALSE,IF('Data Transformation'!E3313&lt;$R$10,E3313,$R$10)),IF(C3313=FALSE,FALSE,IF(C3313&lt;$R$10,C3313,$R$10)))</f>
        <v>0</v>
      </c>
      <c r="H3313" t="b">
        <f>IF('Input and Summary Results'!$J$4="yes",'Data Transformation'!F3313,'Data Transformation'!D3313)</f>
        <v>0</v>
      </c>
      <c r="I3313" t="str">
        <f t="shared" si="184"/>
        <v/>
      </c>
    </row>
    <row r="3314" spans="2:9" x14ac:dyDescent="0.55000000000000004">
      <c r="B3314" t="b">
        <f>IF('Input and Summary Results'!D2896=0,FALSE,'Input and Summary Results'!$B2896)</f>
        <v>0</v>
      </c>
      <c r="C3314" t="b">
        <f>IF(OR(B3314=0,'Input and Summary Results'!D2896=0,'Input and Summary Results'!D2896=""),FALSE,'Input and Summary Results'!$D2896)</f>
        <v>0</v>
      </c>
      <c r="D3314" t="b">
        <f>IF(OR(B3314=0,'Input and Summary Results'!E2896=0),FALSE,'Input and Summary Results'!$E2896)</f>
        <v>0</v>
      </c>
      <c r="E3314" t="b">
        <f t="shared" si="185"/>
        <v>0</v>
      </c>
      <c r="F3314" t="b">
        <f t="shared" si="186"/>
        <v>0</v>
      </c>
      <c r="G3314" t="b">
        <f>IF('Input and Summary Results'!$J$4="yes",IF(C3314=FALSE,FALSE,IF('Data Transformation'!E3314&lt;$R$10,E3314,$R$10)),IF(C3314=FALSE,FALSE,IF(C3314&lt;$R$10,C3314,$R$10)))</f>
        <v>0</v>
      </c>
      <c r="H3314" t="b">
        <f>IF('Input and Summary Results'!$J$4="yes",'Data Transformation'!F3314,'Data Transformation'!D3314)</f>
        <v>0</v>
      </c>
      <c r="I3314" t="str">
        <f t="shared" si="184"/>
        <v/>
      </c>
    </row>
    <row r="3315" spans="2:9" x14ac:dyDescent="0.55000000000000004">
      <c r="B3315" t="b">
        <f>IF('Input and Summary Results'!D2897=0,FALSE,'Input and Summary Results'!$B2897)</f>
        <v>0</v>
      </c>
      <c r="C3315" t="b">
        <f>IF(OR(B3315=0,'Input and Summary Results'!D2897=0,'Input and Summary Results'!D2897=""),FALSE,'Input and Summary Results'!$D2897)</f>
        <v>0</v>
      </c>
      <c r="D3315" t="b">
        <f>IF(OR(B3315=0,'Input and Summary Results'!E2897=0),FALSE,'Input and Summary Results'!$E2897)</f>
        <v>0</v>
      </c>
      <c r="E3315" t="b">
        <f t="shared" si="185"/>
        <v>0</v>
      </c>
      <c r="F3315" t="b">
        <f t="shared" si="186"/>
        <v>0</v>
      </c>
      <c r="G3315" t="b">
        <f>IF('Input and Summary Results'!$J$4="yes",IF(C3315=FALSE,FALSE,IF('Data Transformation'!E3315&lt;$R$10,E3315,$R$10)),IF(C3315=FALSE,FALSE,IF(C3315&lt;$R$10,C3315,$R$10)))</f>
        <v>0</v>
      </c>
      <c r="H3315" t="b">
        <f>IF('Input and Summary Results'!$J$4="yes",'Data Transformation'!F3315,'Data Transformation'!D3315)</f>
        <v>0</v>
      </c>
      <c r="I3315" t="str">
        <f t="shared" si="184"/>
        <v/>
      </c>
    </row>
    <row r="3316" spans="2:9" x14ac:dyDescent="0.55000000000000004">
      <c r="B3316" t="b">
        <f>IF('Input and Summary Results'!D2898=0,FALSE,'Input and Summary Results'!$B2898)</f>
        <v>0</v>
      </c>
      <c r="C3316" t="b">
        <f>IF(OR(B3316=0,'Input and Summary Results'!D2898=0,'Input and Summary Results'!D2898=""),FALSE,'Input and Summary Results'!$D2898)</f>
        <v>0</v>
      </c>
      <c r="D3316" t="b">
        <f>IF(OR(B3316=0,'Input and Summary Results'!E2898=0),FALSE,'Input and Summary Results'!$E2898)</f>
        <v>0</v>
      </c>
      <c r="E3316" t="b">
        <f t="shared" si="185"/>
        <v>0</v>
      </c>
      <c r="F3316" t="b">
        <f t="shared" si="186"/>
        <v>0</v>
      </c>
      <c r="G3316" t="b">
        <f>IF('Input and Summary Results'!$J$4="yes",IF(C3316=FALSE,FALSE,IF('Data Transformation'!E3316&lt;$R$10,E3316,$R$10)),IF(C3316=FALSE,FALSE,IF(C3316&lt;$R$10,C3316,$R$10)))</f>
        <v>0</v>
      </c>
      <c r="H3316" t="b">
        <f>IF('Input and Summary Results'!$J$4="yes",'Data Transformation'!F3316,'Data Transformation'!D3316)</f>
        <v>0</v>
      </c>
      <c r="I3316" t="str">
        <f t="shared" si="184"/>
        <v/>
      </c>
    </row>
    <row r="3317" spans="2:9" x14ac:dyDescent="0.55000000000000004">
      <c r="B3317" t="b">
        <f>IF('Input and Summary Results'!D2899=0,FALSE,'Input and Summary Results'!$B2899)</f>
        <v>0</v>
      </c>
      <c r="C3317" t="b">
        <f>IF(OR(B3317=0,'Input and Summary Results'!D2899=0,'Input and Summary Results'!D2899=""),FALSE,'Input and Summary Results'!$D2899)</f>
        <v>0</v>
      </c>
      <c r="D3317" t="b">
        <f>IF(OR(B3317=0,'Input and Summary Results'!E2899=0),FALSE,'Input and Summary Results'!$E2899)</f>
        <v>0</v>
      </c>
      <c r="E3317" t="b">
        <f t="shared" si="185"/>
        <v>0</v>
      </c>
      <c r="F3317" t="b">
        <f t="shared" si="186"/>
        <v>0</v>
      </c>
      <c r="G3317" t="b">
        <f>IF('Input and Summary Results'!$J$4="yes",IF(C3317=FALSE,FALSE,IF('Data Transformation'!E3317&lt;$R$10,E3317,$R$10)),IF(C3317=FALSE,FALSE,IF(C3317&lt;$R$10,C3317,$R$10)))</f>
        <v>0</v>
      </c>
      <c r="H3317" t="b">
        <f>IF('Input and Summary Results'!$J$4="yes",'Data Transformation'!F3317,'Data Transformation'!D3317)</f>
        <v>0</v>
      </c>
      <c r="I3317" t="str">
        <f t="shared" si="184"/>
        <v/>
      </c>
    </row>
    <row r="3318" spans="2:9" x14ac:dyDescent="0.55000000000000004">
      <c r="B3318" t="b">
        <f>IF('Input and Summary Results'!D2900=0,FALSE,'Input and Summary Results'!$B2900)</f>
        <v>0</v>
      </c>
      <c r="C3318" t="b">
        <f>IF(OR(B3318=0,'Input and Summary Results'!D2900=0,'Input and Summary Results'!D2900=""),FALSE,'Input and Summary Results'!$D2900)</f>
        <v>0</v>
      </c>
      <c r="D3318" t="b">
        <f>IF(OR(B3318=0,'Input and Summary Results'!E2900=0),FALSE,'Input and Summary Results'!$E2900)</f>
        <v>0</v>
      </c>
      <c r="E3318" t="b">
        <f t="shared" si="185"/>
        <v>0</v>
      </c>
      <c r="F3318" t="b">
        <f t="shared" si="186"/>
        <v>0</v>
      </c>
      <c r="G3318" t="b">
        <f>IF('Input and Summary Results'!$J$4="yes",IF(C3318=FALSE,FALSE,IF('Data Transformation'!E3318&lt;$R$10,E3318,$R$10)),IF(C3318=FALSE,FALSE,IF(C3318&lt;$R$10,C3318,$R$10)))</f>
        <v>0</v>
      </c>
      <c r="H3318" t="b">
        <f>IF('Input and Summary Results'!$J$4="yes",'Data Transformation'!F3318,'Data Transformation'!D3318)</f>
        <v>0</v>
      </c>
      <c r="I3318" t="str">
        <f t="shared" si="184"/>
        <v/>
      </c>
    </row>
    <row r="3319" spans="2:9" x14ac:dyDescent="0.55000000000000004">
      <c r="B3319" t="b">
        <f>IF('Input and Summary Results'!D2901=0,FALSE,'Input and Summary Results'!$B2901)</f>
        <v>0</v>
      </c>
      <c r="C3319" t="b">
        <f>IF(OR(B3319=0,'Input and Summary Results'!D2901=0,'Input and Summary Results'!D2901=""),FALSE,'Input and Summary Results'!$D2901)</f>
        <v>0</v>
      </c>
      <c r="D3319" t="b">
        <f>IF(OR(B3319=0,'Input and Summary Results'!E2901=0),FALSE,'Input and Summary Results'!$E2901)</f>
        <v>0</v>
      </c>
      <c r="E3319" t="b">
        <f t="shared" si="185"/>
        <v>0</v>
      </c>
      <c r="F3319" t="b">
        <f t="shared" si="186"/>
        <v>0</v>
      </c>
      <c r="G3319" t="b">
        <f>IF('Input and Summary Results'!$J$4="yes",IF(C3319=FALSE,FALSE,IF('Data Transformation'!E3319&lt;$R$10,E3319,$R$10)),IF(C3319=FALSE,FALSE,IF(C3319&lt;$R$10,C3319,$R$10)))</f>
        <v>0</v>
      </c>
      <c r="H3319" t="b">
        <f>IF('Input and Summary Results'!$J$4="yes",'Data Transformation'!F3319,'Data Transformation'!D3319)</f>
        <v>0</v>
      </c>
      <c r="I3319" t="str">
        <f t="shared" si="184"/>
        <v/>
      </c>
    </row>
    <row r="3320" spans="2:9" x14ac:dyDescent="0.55000000000000004">
      <c r="B3320" t="b">
        <f>IF('Input and Summary Results'!D2902=0,FALSE,'Input and Summary Results'!$B2902)</f>
        <v>0</v>
      </c>
      <c r="C3320" t="b">
        <f>IF(OR(B3320=0,'Input and Summary Results'!D2902=0,'Input and Summary Results'!D2902=""),FALSE,'Input and Summary Results'!$D2902)</f>
        <v>0</v>
      </c>
      <c r="D3320" t="b">
        <f>IF(OR(B3320=0,'Input and Summary Results'!E2902=0),FALSE,'Input and Summary Results'!$E2902)</f>
        <v>0</v>
      </c>
      <c r="E3320" t="b">
        <f t="shared" si="185"/>
        <v>0</v>
      </c>
      <c r="F3320" t="b">
        <f t="shared" si="186"/>
        <v>0</v>
      </c>
      <c r="G3320" t="b">
        <f>IF('Input and Summary Results'!$J$4="yes",IF(C3320=FALSE,FALSE,IF('Data Transformation'!E3320&lt;$R$10,E3320,$R$10)),IF(C3320=FALSE,FALSE,IF(C3320&lt;$R$10,C3320,$R$10)))</f>
        <v>0</v>
      </c>
      <c r="H3320" t="b">
        <f>IF('Input and Summary Results'!$J$4="yes",'Data Transformation'!F3320,'Data Transformation'!D3320)</f>
        <v>0</v>
      </c>
      <c r="I3320" t="str">
        <f t="shared" si="184"/>
        <v/>
      </c>
    </row>
    <row r="3321" spans="2:9" x14ac:dyDescent="0.55000000000000004">
      <c r="B3321" t="b">
        <f>IF('Input and Summary Results'!D2903=0,FALSE,'Input and Summary Results'!$B2903)</f>
        <v>0</v>
      </c>
      <c r="C3321" t="b">
        <f>IF(OR(B3321=0,'Input and Summary Results'!D2903=0,'Input and Summary Results'!D2903=""),FALSE,'Input and Summary Results'!$D2903)</f>
        <v>0</v>
      </c>
      <c r="D3321" t="b">
        <f>IF(OR(B3321=0,'Input and Summary Results'!E2903=0),FALSE,'Input and Summary Results'!$E2903)</f>
        <v>0</v>
      </c>
      <c r="E3321" t="b">
        <f t="shared" si="185"/>
        <v>0</v>
      </c>
      <c r="F3321" t="b">
        <f t="shared" si="186"/>
        <v>0</v>
      </c>
      <c r="G3321" t="b">
        <f>IF('Input and Summary Results'!$J$4="yes",IF(C3321=FALSE,FALSE,IF('Data Transformation'!E3321&lt;$R$10,E3321,$R$10)),IF(C3321=FALSE,FALSE,IF(C3321&lt;$R$10,C3321,$R$10)))</f>
        <v>0</v>
      </c>
      <c r="H3321" t="b">
        <f>IF('Input and Summary Results'!$J$4="yes",'Data Transformation'!F3321,'Data Transformation'!D3321)</f>
        <v>0</v>
      </c>
      <c r="I3321" t="str">
        <f t="shared" si="184"/>
        <v/>
      </c>
    </row>
    <row r="3322" spans="2:9" x14ac:dyDescent="0.55000000000000004">
      <c r="B3322" t="b">
        <f>IF('Input and Summary Results'!D2904=0,FALSE,'Input and Summary Results'!$B2904)</f>
        <v>0</v>
      </c>
      <c r="C3322" t="b">
        <f>IF(OR(B3322=0,'Input and Summary Results'!D2904=0,'Input and Summary Results'!D2904=""),FALSE,'Input and Summary Results'!$D2904)</f>
        <v>0</v>
      </c>
      <c r="D3322" t="b">
        <f>IF(OR(B3322=0,'Input and Summary Results'!E2904=0),FALSE,'Input and Summary Results'!$E2904)</f>
        <v>0</v>
      </c>
      <c r="E3322" t="b">
        <f t="shared" si="185"/>
        <v>0</v>
      </c>
      <c r="F3322" t="b">
        <f t="shared" si="186"/>
        <v>0</v>
      </c>
      <c r="G3322" t="b">
        <f>IF('Input and Summary Results'!$J$4="yes",IF(C3322=FALSE,FALSE,IF('Data Transformation'!E3322&lt;$R$10,E3322,$R$10)),IF(C3322=FALSE,FALSE,IF(C3322&lt;$R$10,C3322,$R$10)))</f>
        <v>0</v>
      </c>
      <c r="H3322" t="b">
        <f>IF('Input and Summary Results'!$J$4="yes",'Data Transformation'!F3322,'Data Transformation'!D3322)</f>
        <v>0</v>
      </c>
      <c r="I3322" t="str">
        <f t="shared" si="184"/>
        <v/>
      </c>
    </row>
    <row r="3323" spans="2:9" x14ac:dyDescent="0.55000000000000004">
      <c r="B3323" t="b">
        <f>IF('Input and Summary Results'!D2905=0,FALSE,'Input and Summary Results'!$B2905)</f>
        <v>0</v>
      </c>
      <c r="C3323" t="b">
        <f>IF(OR(B3323=0,'Input and Summary Results'!D2905=0,'Input and Summary Results'!D2905=""),FALSE,'Input and Summary Results'!$D2905)</f>
        <v>0</v>
      </c>
      <c r="D3323" t="b">
        <f>IF(OR(B3323=0,'Input and Summary Results'!E2905=0),FALSE,'Input and Summary Results'!$E2905)</f>
        <v>0</v>
      </c>
      <c r="E3323" t="b">
        <f t="shared" si="185"/>
        <v>0</v>
      </c>
      <c r="F3323" t="b">
        <f t="shared" si="186"/>
        <v>0</v>
      </c>
      <c r="G3323" t="b">
        <f>IF('Input and Summary Results'!$J$4="yes",IF(C3323=FALSE,FALSE,IF('Data Transformation'!E3323&lt;$R$10,E3323,$R$10)),IF(C3323=FALSE,FALSE,IF(C3323&lt;$R$10,C3323,$R$10)))</f>
        <v>0</v>
      </c>
      <c r="H3323" t="b">
        <f>IF('Input and Summary Results'!$J$4="yes",'Data Transformation'!F3323,'Data Transformation'!D3323)</f>
        <v>0</v>
      </c>
      <c r="I3323" t="str">
        <f t="shared" si="184"/>
        <v/>
      </c>
    </row>
    <row r="3324" spans="2:9" x14ac:dyDescent="0.55000000000000004">
      <c r="B3324" t="b">
        <f>IF('Input and Summary Results'!D2906=0,FALSE,'Input and Summary Results'!$B2906)</f>
        <v>0</v>
      </c>
      <c r="C3324" t="b">
        <f>IF(OR(B3324=0,'Input and Summary Results'!D2906=0,'Input and Summary Results'!D2906=""),FALSE,'Input and Summary Results'!$D2906)</f>
        <v>0</v>
      </c>
      <c r="D3324" t="b">
        <f>IF(OR(B3324=0,'Input and Summary Results'!E2906=0),FALSE,'Input and Summary Results'!$E2906)</f>
        <v>0</v>
      </c>
      <c r="E3324" t="b">
        <f t="shared" si="185"/>
        <v>0</v>
      </c>
      <c r="F3324" t="b">
        <f t="shared" si="186"/>
        <v>0</v>
      </c>
      <c r="G3324" t="b">
        <f>IF('Input and Summary Results'!$J$4="yes",IF(C3324=FALSE,FALSE,IF('Data Transformation'!E3324&lt;$R$10,E3324,$R$10)),IF(C3324=FALSE,FALSE,IF(C3324&lt;$R$10,C3324,$R$10)))</f>
        <v>0</v>
      </c>
      <c r="H3324" t="b">
        <f>IF('Input and Summary Results'!$J$4="yes",'Data Transformation'!F3324,'Data Transformation'!D3324)</f>
        <v>0</v>
      </c>
      <c r="I3324" t="str">
        <f t="shared" si="184"/>
        <v/>
      </c>
    </row>
    <row r="3325" spans="2:9" x14ac:dyDescent="0.55000000000000004">
      <c r="B3325" t="b">
        <f>IF('Input and Summary Results'!D2907=0,FALSE,'Input and Summary Results'!$B2907)</f>
        <v>0</v>
      </c>
      <c r="C3325" t="b">
        <f>IF(OR(B3325=0,'Input and Summary Results'!D2907=0,'Input and Summary Results'!D2907=""),FALSE,'Input and Summary Results'!$D2907)</f>
        <v>0</v>
      </c>
      <c r="D3325" t="b">
        <f>IF(OR(B3325=0,'Input and Summary Results'!E2907=0),FALSE,'Input and Summary Results'!$E2907)</f>
        <v>0</v>
      </c>
      <c r="E3325" t="b">
        <f t="shared" si="185"/>
        <v>0</v>
      </c>
      <c r="F3325" t="b">
        <f t="shared" si="186"/>
        <v>0</v>
      </c>
      <c r="G3325" t="b">
        <f>IF('Input and Summary Results'!$J$4="yes",IF(C3325=FALSE,FALSE,IF('Data Transformation'!E3325&lt;$R$10,E3325,$R$10)),IF(C3325=FALSE,FALSE,IF(C3325&lt;$R$10,C3325,$R$10)))</f>
        <v>0</v>
      </c>
      <c r="H3325" t="b">
        <f>IF('Input and Summary Results'!$J$4="yes",'Data Transformation'!F3325,'Data Transformation'!D3325)</f>
        <v>0</v>
      </c>
      <c r="I3325" t="str">
        <f t="shared" si="184"/>
        <v/>
      </c>
    </row>
    <row r="3326" spans="2:9" x14ac:dyDescent="0.55000000000000004">
      <c r="B3326" t="b">
        <f>IF('Input and Summary Results'!D2908=0,FALSE,'Input and Summary Results'!$B2908)</f>
        <v>0</v>
      </c>
      <c r="C3326" t="b">
        <f>IF(OR(B3326=0,'Input and Summary Results'!D2908=0,'Input and Summary Results'!D2908=""),FALSE,'Input and Summary Results'!$D2908)</f>
        <v>0</v>
      </c>
      <c r="D3326" t="b">
        <f>IF(OR(B3326=0,'Input and Summary Results'!E2908=0),FALSE,'Input and Summary Results'!$E2908)</f>
        <v>0</v>
      </c>
      <c r="E3326" t="b">
        <f t="shared" si="185"/>
        <v>0</v>
      </c>
      <c r="F3326" t="b">
        <f t="shared" si="186"/>
        <v>0</v>
      </c>
      <c r="G3326" t="b">
        <f>IF('Input and Summary Results'!$J$4="yes",IF(C3326=FALSE,FALSE,IF('Data Transformation'!E3326&lt;$R$10,E3326,$R$10)),IF(C3326=FALSE,FALSE,IF(C3326&lt;$R$10,C3326,$R$10)))</f>
        <v>0</v>
      </c>
      <c r="H3326" t="b">
        <f>IF('Input and Summary Results'!$J$4="yes",'Data Transformation'!F3326,'Data Transformation'!D3326)</f>
        <v>0</v>
      </c>
      <c r="I3326" t="str">
        <f t="shared" si="184"/>
        <v/>
      </c>
    </row>
    <row r="3327" spans="2:9" x14ac:dyDescent="0.55000000000000004">
      <c r="B3327" t="b">
        <f>IF('Input and Summary Results'!D2909=0,FALSE,'Input and Summary Results'!$B2909)</f>
        <v>0</v>
      </c>
      <c r="C3327" t="b">
        <f>IF(OR(B3327=0,'Input and Summary Results'!D2909=0,'Input and Summary Results'!D2909=""),FALSE,'Input and Summary Results'!$D2909)</f>
        <v>0</v>
      </c>
      <c r="D3327" t="b">
        <f>IF(OR(B3327=0,'Input and Summary Results'!E2909=0),FALSE,'Input and Summary Results'!$E2909)</f>
        <v>0</v>
      </c>
      <c r="E3327" t="b">
        <f t="shared" si="185"/>
        <v>0</v>
      </c>
      <c r="F3327" t="b">
        <f t="shared" si="186"/>
        <v>0</v>
      </c>
      <c r="G3327" t="b">
        <f>IF('Input and Summary Results'!$J$4="yes",IF(C3327=FALSE,FALSE,IF('Data Transformation'!E3327&lt;$R$10,E3327,$R$10)),IF(C3327=FALSE,FALSE,IF(C3327&lt;$R$10,C3327,$R$10)))</f>
        <v>0</v>
      </c>
      <c r="H3327" t="b">
        <f>IF('Input and Summary Results'!$J$4="yes",'Data Transformation'!F3327,'Data Transformation'!D3327)</f>
        <v>0</v>
      </c>
      <c r="I3327" t="str">
        <f t="shared" si="184"/>
        <v/>
      </c>
    </row>
    <row r="3328" spans="2:9" x14ac:dyDescent="0.55000000000000004">
      <c r="B3328" t="b">
        <f>IF('Input and Summary Results'!D2910=0,FALSE,'Input and Summary Results'!$B2910)</f>
        <v>0</v>
      </c>
      <c r="C3328" t="b">
        <f>IF(OR(B3328=0,'Input and Summary Results'!D2910=0,'Input and Summary Results'!D2910=""),FALSE,'Input and Summary Results'!$D2910)</f>
        <v>0</v>
      </c>
      <c r="D3328" t="b">
        <f>IF(OR(B3328=0,'Input and Summary Results'!E2910=0),FALSE,'Input and Summary Results'!$E2910)</f>
        <v>0</v>
      </c>
      <c r="E3328" t="b">
        <f t="shared" si="185"/>
        <v>0</v>
      </c>
      <c r="F3328" t="b">
        <f t="shared" si="186"/>
        <v>0</v>
      </c>
      <c r="G3328" t="b">
        <f>IF('Input and Summary Results'!$J$4="yes",IF(C3328=FALSE,FALSE,IF('Data Transformation'!E3328&lt;$R$10,E3328,$R$10)),IF(C3328=FALSE,FALSE,IF(C3328&lt;$R$10,C3328,$R$10)))</f>
        <v>0</v>
      </c>
      <c r="H3328" t="b">
        <f>IF('Input and Summary Results'!$J$4="yes",'Data Transformation'!F3328,'Data Transformation'!D3328)</f>
        <v>0</v>
      </c>
      <c r="I3328" t="str">
        <f t="shared" si="184"/>
        <v/>
      </c>
    </row>
    <row r="3329" spans="2:9" x14ac:dyDescent="0.55000000000000004">
      <c r="B3329" t="b">
        <f>IF('Input and Summary Results'!D2911=0,FALSE,'Input and Summary Results'!$B2911)</f>
        <v>0</v>
      </c>
      <c r="C3329" t="b">
        <f>IF(OR(B3329=0,'Input and Summary Results'!D2911=0,'Input and Summary Results'!D2911=""),FALSE,'Input and Summary Results'!$D2911)</f>
        <v>0</v>
      </c>
      <c r="D3329" t="b">
        <f>IF(OR(B3329=0,'Input and Summary Results'!E2911=0),FALSE,'Input and Summary Results'!$E2911)</f>
        <v>0</v>
      </c>
      <c r="E3329" t="b">
        <f t="shared" si="185"/>
        <v>0</v>
      </c>
      <c r="F3329" t="b">
        <f t="shared" si="186"/>
        <v>0</v>
      </c>
      <c r="G3329" t="b">
        <f>IF('Input and Summary Results'!$J$4="yes",IF(C3329=FALSE,FALSE,IF('Data Transformation'!E3329&lt;$R$10,E3329,$R$10)),IF(C3329=FALSE,FALSE,IF(C3329&lt;$R$10,C3329,$R$10)))</f>
        <v>0</v>
      </c>
      <c r="H3329" t="b">
        <f>IF('Input and Summary Results'!$J$4="yes",'Data Transformation'!F3329,'Data Transformation'!D3329)</f>
        <v>0</v>
      </c>
      <c r="I3329" t="str">
        <f t="shared" si="184"/>
        <v/>
      </c>
    </row>
    <row r="3330" spans="2:9" x14ac:dyDescent="0.55000000000000004">
      <c r="B3330" t="b">
        <f>IF('Input and Summary Results'!D2912=0,FALSE,'Input and Summary Results'!$B2912)</f>
        <v>0</v>
      </c>
      <c r="C3330" t="b">
        <f>IF(OR(B3330=0,'Input and Summary Results'!D2912=0,'Input and Summary Results'!D2912=""),FALSE,'Input and Summary Results'!$D2912)</f>
        <v>0</v>
      </c>
      <c r="D3330" t="b">
        <f>IF(OR(B3330=0,'Input and Summary Results'!E2912=0),FALSE,'Input and Summary Results'!$E2912)</f>
        <v>0</v>
      </c>
      <c r="E3330" t="b">
        <f t="shared" si="185"/>
        <v>0</v>
      </c>
      <c r="F3330" t="b">
        <f t="shared" si="186"/>
        <v>0</v>
      </c>
      <c r="G3330" t="b">
        <f>IF('Input and Summary Results'!$J$4="yes",IF(C3330=FALSE,FALSE,IF('Data Transformation'!E3330&lt;$R$10,E3330,$R$10)),IF(C3330=FALSE,FALSE,IF(C3330&lt;$R$10,C3330,$R$10)))</f>
        <v>0</v>
      </c>
      <c r="H3330" t="b">
        <f>IF('Input and Summary Results'!$J$4="yes",'Data Transformation'!F3330,'Data Transformation'!D3330)</f>
        <v>0</v>
      </c>
      <c r="I3330" t="str">
        <f t="shared" si="184"/>
        <v/>
      </c>
    </row>
    <row r="3331" spans="2:9" x14ac:dyDescent="0.55000000000000004">
      <c r="B3331" t="b">
        <f>IF('Input and Summary Results'!D2913=0,FALSE,'Input and Summary Results'!$B2913)</f>
        <v>0</v>
      </c>
      <c r="C3331" t="b">
        <f>IF(OR(B3331=0,'Input and Summary Results'!D2913=0,'Input and Summary Results'!D2913=""),FALSE,'Input and Summary Results'!$D2913)</f>
        <v>0</v>
      </c>
      <c r="D3331" t="b">
        <f>IF(OR(B3331=0,'Input and Summary Results'!E2913=0),FALSE,'Input and Summary Results'!$E2913)</f>
        <v>0</v>
      </c>
      <c r="E3331" t="b">
        <f t="shared" si="185"/>
        <v>0</v>
      </c>
      <c r="F3331" t="b">
        <f t="shared" si="186"/>
        <v>0</v>
      </c>
      <c r="G3331" t="b">
        <f>IF('Input and Summary Results'!$J$4="yes",IF(C3331=FALSE,FALSE,IF('Data Transformation'!E3331&lt;$R$10,E3331,$R$10)),IF(C3331=FALSE,FALSE,IF(C3331&lt;$R$10,C3331,$R$10)))</f>
        <v>0</v>
      </c>
      <c r="H3331" t="b">
        <f>IF('Input and Summary Results'!$J$4="yes",'Data Transformation'!F3331,'Data Transformation'!D3331)</f>
        <v>0</v>
      </c>
      <c r="I3331" t="str">
        <f t="shared" si="184"/>
        <v/>
      </c>
    </row>
    <row r="3332" spans="2:9" x14ac:dyDescent="0.55000000000000004">
      <c r="B3332" t="b">
        <f>IF('Input and Summary Results'!D2914=0,FALSE,'Input and Summary Results'!$B2914)</f>
        <v>0</v>
      </c>
      <c r="C3332" t="b">
        <f>IF(OR(B3332=0,'Input and Summary Results'!D2914=0,'Input and Summary Results'!D2914=""),FALSE,'Input and Summary Results'!$D2914)</f>
        <v>0</v>
      </c>
      <c r="D3332" t="b">
        <f>IF(OR(B3332=0,'Input and Summary Results'!E2914=0),FALSE,'Input and Summary Results'!$E2914)</f>
        <v>0</v>
      </c>
      <c r="E3332" t="b">
        <f t="shared" si="185"/>
        <v>0</v>
      </c>
      <c r="F3332" t="b">
        <f t="shared" si="186"/>
        <v>0</v>
      </c>
      <c r="G3332" t="b">
        <f>IF('Input and Summary Results'!$J$4="yes",IF(C3332=FALSE,FALSE,IF('Data Transformation'!E3332&lt;$R$10,E3332,$R$10)),IF(C3332=FALSE,FALSE,IF(C3332&lt;$R$10,C3332,$R$10)))</f>
        <v>0</v>
      </c>
      <c r="H3332" t="b">
        <f>IF('Input and Summary Results'!$J$4="yes",'Data Transformation'!F3332,'Data Transformation'!D3332)</f>
        <v>0</v>
      </c>
      <c r="I3332" t="str">
        <f t="shared" si="184"/>
        <v/>
      </c>
    </row>
    <row r="3333" spans="2:9" x14ac:dyDescent="0.55000000000000004">
      <c r="B3333" t="b">
        <f>IF('Input and Summary Results'!D2915=0,FALSE,'Input and Summary Results'!$B2915)</f>
        <v>0</v>
      </c>
      <c r="C3333" t="b">
        <f>IF(OR(B3333=0,'Input and Summary Results'!D2915=0,'Input and Summary Results'!D2915=""),FALSE,'Input and Summary Results'!$D2915)</f>
        <v>0</v>
      </c>
      <c r="D3333" t="b">
        <f>IF(OR(B3333=0,'Input and Summary Results'!E2915=0),FALSE,'Input and Summary Results'!$E2915)</f>
        <v>0</v>
      </c>
      <c r="E3333" t="b">
        <f t="shared" si="185"/>
        <v>0</v>
      </c>
      <c r="F3333" t="b">
        <f t="shared" si="186"/>
        <v>0</v>
      </c>
      <c r="G3333" t="b">
        <f>IF('Input and Summary Results'!$J$4="yes",IF(C3333=FALSE,FALSE,IF('Data Transformation'!E3333&lt;$R$10,E3333,$R$10)),IF(C3333=FALSE,FALSE,IF(C3333&lt;$R$10,C3333,$R$10)))</f>
        <v>0</v>
      </c>
      <c r="H3333" t="b">
        <f>IF('Input and Summary Results'!$J$4="yes",'Data Transformation'!F3333,'Data Transformation'!D3333)</f>
        <v>0</v>
      </c>
      <c r="I3333" t="str">
        <f t="shared" ref="I3333:I3396" si="187">IF(G3333=FALSE,"",B3333)</f>
        <v/>
      </c>
    </row>
    <row r="3334" spans="2:9" x14ac:dyDescent="0.55000000000000004">
      <c r="B3334" t="b">
        <f>IF('Input and Summary Results'!D2916=0,FALSE,'Input and Summary Results'!$B2916)</f>
        <v>0</v>
      </c>
      <c r="C3334" t="b">
        <f>IF(OR(B3334=0,'Input and Summary Results'!D2916=0,'Input and Summary Results'!D2916=""),FALSE,'Input and Summary Results'!$D2916)</f>
        <v>0</v>
      </c>
      <c r="D3334" t="b">
        <f>IF(OR(B3334=0,'Input and Summary Results'!E2916=0),FALSE,'Input and Summary Results'!$E2916)</f>
        <v>0</v>
      </c>
      <c r="E3334" t="b">
        <f t="shared" si="185"/>
        <v>0</v>
      </c>
      <c r="F3334" t="b">
        <f t="shared" si="186"/>
        <v>0</v>
      </c>
      <c r="G3334" t="b">
        <f>IF('Input and Summary Results'!$J$4="yes",IF(C3334=FALSE,FALSE,IF('Data Transformation'!E3334&lt;$R$10,E3334,$R$10)),IF(C3334=FALSE,FALSE,IF(C3334&lt;$R$10,C3334,$R$10)))</f>
        <v>0</v>
      </c>
      <c r="H3334" t="b">
        <f>IF('Input and Summary Results'!$J$4="yes",'Data Transformation'!F3334,'Data Transformation'!D3334)</f>
        <v>0</v>
      </c>
      <c r="I3334" t="str">
        <f t="shared" si="187"/>
        <v/>
      </c>
    </row>
    <row r="3335" spans="2:9" x14ac:dyDescent="0.55000000000000004">
      <c r="B3335" t="b">
        <f>IF('Input and Summary Results'!D2917=0,FALSE,'Input and Summary Results'!$B2917)</f>
        <v>0</v>
      </c>
      <c r="C3335" t="b">
        <f>IF(OR(B3335=0,'Input and Summary Results'!D2917=0,'Input and Summary Results'!D2917=""),FALSE,'Input and Summary Results'!$D2917)</f>
        <v>0</v>
      </c>
      <c r="D3335" t="b">
        <f>IF(OR(B3335=0,'Input and Summary Results'!E2917=0),FALSE,'Input and Summary Results'!$E2917)</f>
        <v>0</v>
      </c>
      <c r="E3335" t="b">
        <f t="shared" si="185"/>
        <v>0</v>
      </c>
      <c r="F3335" t="b">
        <f t="shared" si="186"/>
        <v>0</v>
      </c>
      <c r="G3335" t="b">
        <f>IF('Input and Summary Results'!$J$4="yes",IF(C3335=FALSE,FALSE,IF('Data Transformation'!E3335&lt;$R$10,E3335,$R$10)),IF(C3335=FALSE,FALSE,IF(C3335&lt;$R$10,C3335,$R$10)))</f>
        <v>0</v>
      </c>
      <c r="H3335" t="b">
        <f>IF('Input and Summary Results'!$J$4="yes",'Data Transformation'!F3335,'Data Transformation'!D3335)</f>
        <v>0</v>
      </c>
      <c r="I3335" t="str">
        <f t="shared" si="187"/>
        <v/>
      </c>
    </row>
    <row r="3336" spans="2:9" x14ac:dyDescent="0.55000000000000004">
      <c r="B3336" t="b">
        <f>IF('Input and Summary Results'!D2918=0,FALSE,'Input and Summary Results'!$B2918)</f>
        <v>0</v>
      </c>
      <c r="C3336" t="b">
        <f>IF(OR(B3336=0,'Input and Summary Results'!D2918=0,'Input and Summary Results'!D2918=""),FALSE,'Input and Summary Results'!$D2918)</f>
        <v>0</v>
      </c>
      <c r="D3336" t="b">
        <f>IF(OR(B3336=0,'Input and Summary Results'!E2918=0),FALSE,'Input and Summary Results'!$E2918)</f>
        <v>0</v>
      </c>
      <c r="E3336" t="b">
        <f t="shared" si="185"/>
        <v>0</v>
      </c>
      <c r="F3336" t="b">
        <f t="shared" si="186"/>
        <v>0</v>
      </c>
      <c r="G3336" t="b">
        <f>IF('Input and Summary Results'!$J$4="yes",IF(C3336=FALSE,FALSE,IF('Data Transformation'!E3336&lt;$R$10,E3336,$R$10)),IF(C3336=FALSE,FALSE,IF(C3336&lt;$R$10,C3336,$R$10)))</f>
        <v>0</v>
      </c>
      <c r="H3336" t="b">
        <f>IF('Input and Summary Results'!$J$4="yes",'Data Transformation'!F3336,'Data Transformation'!D3336)</f>
        <v>0</v>
      </c>
      <c r="I3336" t="str">
        <f t="shared" si="187"/>
        <v/>
      </c>
    </row>
    <row r="3337" spans="2:9" x14ac:dyDescent="0.55000000000000004">
      <c r="B3337" t="b">
        <f>IF('Input and Summary Results'!D2919=0,FALSE,'Input and Summary Results'!$B2919)</f>
        <v>0</v>
      </c>
      <c r="C3337" t="b">
        <f>IF(OR(B3337=0,'Input and Summary Results'!D2919=0,'Input and Summary Results'!D2919=""),FALSE,'Input and Summary Results'!$D2919)</f>
        <v>0</v>
      </c>
      <c r="D3337" t="b">
        <f>IF(OR(B3337=0,'Input and Summary Results'!E2919=0),FALSE,'Input and Summary Results'!$E2919)</f>
        <v>0</v>
      </c>
      <c r="E3337" t="b">
        <f t="shared" si="185"/>
        <v>0</v>
      </c>
      <c r="F3337" t="b">
        <f t="shared" si="186"/>
        <v>0</v>
      </c>
      <c r="G3337" t="b">
        <f>IF('Input and Summary Results'!$J$4="yes",IF(C3337=FALSE,FALSE,IF('Data Transformation'!E3337&lt;$R$10,E3337,$R$10)),IF(C3337=FALSE,FALSE,IF(C3337&lt;$R$10,C3337,$R$10)))</f>
        <v>0</v>
      </c>
      <c r="H3337" t="b">
        <f>IF('Input and Summary Results'!$J$4="yes",'Data Transformation'!F3337,'Data Transformation'!D3337)</f>
        <v>0</v>
      </c>
      <c r="I3337" t="str">
        <f t="shared" si="187"/>
        <v/>
      </c>
    </row>
    <row r="3338" spans="2:9" x14ac:dyDescent="0.55000000000000004">
      <c r="B3338" t="b">
        <f>IF('Input and Summary Results'!D2920=0,FALSE,'Input and Summary Results'!$B2920)</f>
        <v>0</v>
      </c>
      <c r="C3338" t="b">
        <f>IF(OR(B3338=0,'Input and Summary Results'!D2920=0,'Input and Summary Results'!D2920=""),FALSE,'Input and Summary Results'!$D2920)</f>
        <v>0</v>
      </c>
      <c r="D3338" t="b">
        <f>IF(OR(B3338=0,'Input and Summary Results'!E2920=0),FALSE,'Input and Summary Results'!$E2920)</f>
        <v>0</v>
      </c>
      <c r="E3338" t="b">
        <f t="shared" si="185"/>
        <v>0</v>
      </c>
      <c r="F3338" t="b">
        <f t="shared" si="186"/>
        <v>0</v>
      </c>
      <c r="G3338" t="b">
        <f>IF('Input and Summary Results'!$J$4="yes",IF(C3338=FALSE,FALSE,IF('Data Transformation'!E3338&lt;$R$10,E3338,$R$10)),IF(C3338=FALSE,FALSE,IF(C3338&lt;$R$10,C3338,$R$10)))</f>
        <v>0</v>
      </c>
      <c r="H3338" t="b">
        <f>IF('Input and Summary Results'!$J$4="yes",'Data Transformation'!F3338,'Data Transformation'!D3338)</f>
        <v>0</v>
      </c>
      <c r="I3338" t="str">
        <f t="shared" si="187"/>
        <v/>
      </c>
    </row>
    <row r="3339" spans="2:9" x14ac:dyDescent="0.55000000000000004">
      <c r="B3339" t="b">
        <f>IF('Input and Summary Results'!D2921=0,FALSE,'Input and Summary Results'!$B2921)</f>
        <v>0</v>
      </c>
      <c r="C3339" t="b">
        <f>IF(OR(B3339=0,'Input and Summary Results'!D2921=0,'Input and Summary Results'!D2921=""),FALSE,'Input and Summary Results'!$D2921)</f>
        <v>0</v>
      </c>
      <c r="D3339" t="b">
        <f>IF(OR(B3339=0,'Input and Summary Results'!E2921=0),FALSE,'Input and Summary Results'!$E2921)</f>
        <v>0</v>
      </c>
      <c r="E3339" t="b">
        <f t="shared" si="185"/>
        <v>0</v>
      </c>
      <c r="F3339" t="b">
        <f t="shared" si="186"/>
        <v>0</v>
      </c>
      <c r="G3339" t="b">
        <f>IF('Input and Summary Results'!$J$4="yes",IF(C3339=FALSE,FALSE,IF('Data Transformation'!E3339&lt;$R$10,E3339,$R$10)),IF(C3339=FALSE,FALSE,IF(C3339&lt;$R$10,C3339,$R$10)))</f>
        <v>0</v>
      </c>
      <c r="H3339" t="b">
        <f>IF('Input and Summary Results'!$J$4="yes",'Data Transformation'!F3339,'Data Transformation'!D3339)</f>
        <v>0</v>
      </c>
      <c r="I3339" t="str">
        <f t="shared" si="187"/>
        <v/>
      </c>
    </row>
    <row r="3340" spans="2:9" x14ac:dyDescent="0.55000000000000004">
      <c r="B3340" t="b">
        <f>IF('Input and Summary Results'!D2922=0,FALSE,'Input and Summary Results'!$B2922)</f>
        <v>0</v>
      </c>
      <c r="C3340" t="b">
        <f>IF(OR(B3340=0,'Input and Summary Results'!D2922=0,'Input and Summary Results'!D2922=""),FALSE,'Input and Summary Results'!$D2922)</f>
        <v>0</v>
      </c>
      <c r="D3340" t="b">
        <f>IF(OR(B3340=0,'Input and Summary Results'!E2922=0),FALSE,'Input and Summary Results'!$E2922)</f>
        <v>0</v>
      </c>
      <c r="E3340" t="b">
        <f t="shared" si="185"/>
        <v>0</v>
      </c>
      <c r="F3340" t="b">
        <f t="shared" si="186"/>
        <v>0</v>
      </c>
      <c r="G3340" t="b">
        <f>IF('Input and Summary Results'!$J$4="yes",IF(C3340=FALSE,FALSE,IF('Data Transformation'!E3340&lt;$R$10,E3340,$R$10)),IF(C3340=FALSE,FALSE,IF(C3340&lt;$R$10,C3340,$R$10)))</f>
        <v>0</v>
      </c>
      <c r="H3340" t="b">
        <f>IF('Input and Summary Results'!$J$4="yes",'Data Transformation'!F3340,'Data Transformation'!D3340)</f>
        <v>0</v>
      </c>
      <c r="I3340" t="str">
        <f t="shared" si="187"/>
        <v/>
      </c>
    </row>
    <row r="3341" spans="2:9" x14ac:dyDescent="0.55000000000000004">
      <c r="B3341" t="b">
        <f>IF('Input and Summary Results'!D2923=0,FALSE,'Input and Summary Results'!$B2923)</f>
        <v>0</v>
      </c>
      <c r="C3341" t="b">
        <f>IF(OR(B3341=0,'Input and Summary Results'!D2923=0,'Input and Summary Results'!D2923=""),FALSE,'Input and Summary Results'!$D2923)</f>
        <v>0</v>
      </c>
      <c r="D3341" t="b">
        <f>IF(OR(B3341=0,'Input and Summary Results'!E2923=0),FALSE,'Input and Summary Results'!$E2923)</f>
        <v>0</v>
      </c>
      <c r="E3341" t="b">
        <f t="shared" si="185"/>
        <v>0</v>
      </c>
      <c r="F3341" t="b">
        <f t="shared" si="186"/>
        <v>0</v>
      </c>
      <c r="G3341" t="b">
        <f>IF('Input and Summary Results'!$J$4="yes",IF(C3341=FALSE,FALSE,IF('Data Transformation'!E3341&lt;$R$10,E3341,$R$10)),IF(C3341=FALSE,FALSE,IF(C3341&lt;$R$10,C3341,$R$10)))</f>
        <v>0</v>
      </c>
      <c r="H3341" t="b">
        <f>IF('Input and Summary Results'!$J$4="yes",'Data Transformation'!F3341,'Data Transformation'!D3341)</f>
        <v>0</v>
      </c>
      <c r="I3341" t="str">
        <f t="shared" si="187"/>
        <v/>
      </c>
    </row>
    <row r="3342" spans="2:9" x14ac:dyDescent="0.55000000000000004">
      <c r="B3342" t="b">
        <f>IF('Input and Summary Results'!D2924=0,FALSE,'Input and Summary Results'!$B2924)</f>
        <v>0</v>
      </c>
      <c r="C3342" t="b">
        <f>IF(OR(B3342=0,'Input and Summary Results'!D2924=0,'Input and Summary Results'!D2924=""),FALSE,'Input and Summary Results'!$D2924)</f>
        <v>0</v>
      </c>
      <c r="D3342" t="b">
        <f>IF(OR(B3342=0,'Input and Summary Results'!E2924=0),FALSE,'Input and Summary Results'!$E2924)</f>
        <v>0</v>
      </c>
      <c r="E3342" t="b">
        <f t="shared" si="185"/>
        <v>0</v>
      </c>
      <c r="F3342" t="b">
        <f t="shared" si="186"/>
        <v>0</v>
      </c>
      <c r="G3342" t="b">
        <f>IF('Input and Summary Results'!$J$4="yes",IF(C3342=FALSE,FALSE,IF('Data Transformation'!E3342&lt;$R$10,E3342,$R$10)),IF(C3342=FALSE,FALSE,IF(C3342&lt;$R$10,C3342,$R$10)))</f>
        <v>0</v>
      </c>
      <c r="H3342" t="b">
        <f>IF('Input and Summary Results'!$J$4="yes",'Data Transformation'!F3342,'Data Transformation'!D3342)</f>
        <v>0</v>
      </c>
      <c r="I3342" t="str">
        <f t="shared" si="187"/>
        <v/>
      </c>
    </row>
    <row r="3343" spans="2:9" x14ac:dyDescent="0.55000000000000004">
      <c r="B3343" t="b">
        <f>IF('Input and Summary Results'!D2925=0,FALSE,'Input and Summary Results'!$B2925)</f>
        <v>0</v>
      </c>
      <c r="C3343" t="b">
        <f>IF(OR(B3343=0,'Input and Summary Results'!D2925=0,'Input and Summary Results'!D2925=""),FALSE,'Input and Summary Results'!$D2925)</f>
        <v>0</v>
      </c>
      <c r="D3343" t="b">
        <f>IF(OR(B3343=0,'Input and Summary Results'!E2925=0),FALSE,'Input and Summary Results'!$E2925)</f>
        <v>0</v>
      </c>
      <c r="E3343" t="b">
        <f t="shared" si="185"/>
        <v>0</v>
      </c>
      <c r="F3343" t="b">
        <f t="shared" si="186"/>
        <v>0</v>
      </c>
      <c r="G3343" t="b">
        <f>IF('Input and Summary Results'!$J$4="yes",IF(C3343=FALSE,FALSE,IF('Data Transformation'!E3343&lt;$R$10,E3343,$R$10)),IF(C3343=FALSE,FALSE,IF(C3343&lt;$R$10,C3343,$R$10)))</f>
        <v>0</v>
      </c>
      <c r="H3343" t="b">
        <f>IF('Input and Summary Results'!$J$4="yes",'Data Transformation'!F3343,'Data Transformation'!D3343)</f>
        <v>0</v>
      </c>
      <c r="I3343" t="str">
        <f t="shared" si="187"/>
        <v/>
      </c>
    </row>
    <row r="3344" spans="2:9" x14ac:dyDescent="0.55000000000000004">
      <c r="B3344" t="b">
        <f>IF('Input and Summary Results'!D2926=0,FALSE,'Input and Summary Results'!$B2926)</f>
        <v>0</v>
      </c>
      <c r="C3344" t="b">
        <f>IF(OR(B3344=0,'Input and Summary Results'!D2926=0,'Input and Summary Results'!D2926=""),FALSE,'Input and Summary Results'!$D2926)</f>
        <v>0</v>
      </c>
      <c r="D3344" t="b">
        <f>IF(OR(B3344=0,'Input and Summary Results'!E2926=0),FALSE,'Input and Summary Results'!$E2926)</f>
        <v>0</v>
      </c>
      <c r="E3344" t="b">
        <f t="shared" si="185"/>
        <v>0</v>
      </c>
      <c r="F3344" t="b">
        <f t="shared" si="186"/>
        <v>0</v>
      </c>
      <c r="G3344" t="b">
        <f>IF('Input and Summary Results'!$J$4="yes",IF(C3344=FALSE,FALSE,IF('Data Transformation'!E3344&lt;$R$10,E3344,$R$10)),IF(C3344=FALSE,FALSE,IF(C3344&lt;$R$10,C3344,$R$10)))</f>
        <v>0</v>
      </c>
      <c r="H3344" t="b">
        <f>IF('Input and Summary Results'!$J$4="yes",'Data Transformation'!F3344,'Data Transformation'!D3344)</f>
        <v>0</v>
      </c>
      <c r="I3344" t="str">
        <f t="shared" si="187"/>
        <v/>
      </c>
    </row>
    <row r="3345" spans="2:9" x14ac:dyDescent="0.55000000000000004">
      <c r="B3345" t="b">
        <f>IF('Input and Summary Results'!D2927=0,FALSE,'Input and Summary Results'!$B2927)</f>
        <v>0</v>
      </c>
      <c r="C3345" t="b">
        <f>IF(OR(B3345=0,'Input and Summary Results'!D2927=0,'Input and Summary Results'!D2927=""),FALSE,'Input and Summary Results'!$D2927)</f>
        <v>0</v>
      </c>
      <c r="D3345" t="b">
        <f>IF(OR(B3345=0,'Input and Summary Results'!E2927=0),FALSE,'Input and Summary Results'!$E2927)</f>
        <v>0</v>
      </c>
      <c r="E3345" t="b">
        <f t="shared" si="185"/>
        <v>0</v>
      </c>
      <c r="F3345" t="b">
        <f t="shared" si="186"/>
        <v>0</v>
      </c>
      <c r="G3345" t="b">
        <f>IF('Input and Summary Results'!$J$4="yes",IF(C3345=FALSE,FALSE,IF('Data Transformation'!E3345&lt;$R$10,E3345,$R$10)),IF(C3345=FALSE,FALSE,IF(C3345&lt;$R$10,C3345,$R$10)))</f>
        <v>0</v>
      </c>
      <c r="H3345" t="b">
        <f>IF('Input and Summary Results'!$J$4="yes",'Data Transformation'!F3345,'Data Transformation'!D3345)</f>
        <v>0</v>
      </c>
      <c r="I3345" t="str">
        <f t="shared" si="187"/>
        <v/>
      </c>
    </row>
    <row r="3346" spans="2:9" x14ac:dyDescent="0.55000000000000004">
      <c r="B3346" t="b">
        <f>IF('Input and Summary Results'!D2928=0,FALSE,'Input and Summary Results'!$B2928)</f>
        <v>0</v>
      </c>
      <c r="C3346" t="b">
        <f>IF(OR(B3346=0,'Input and Summary Results'!D2928=0,'Input and Summary Results'!D2928=""),FALSE,'Input and Summary Results'!$D2928)</f>
        <v>0</v>
      </c>
      <c r="D3346" t="b">
        <f>IF(OR(B3346=0,'Input and Summary Results'!E2928=0),FALSE,'Input and Summary Results'!$E2928)</f>
        <v>0</v>
      </c>
      <c r="E3346" t="b">
        <f t="shared" si="185"/>
        <v>0</v>
      </c>
      <c r="F3346" t="b">
        <f t="shared" si="186"/>
        <v>0</v>
      </c>
      <c r="G3346" t="b">
        <f>IF('Input and Summary Results'!$J$4="yes",IF(C3346=FALSE,FALSE,IF('Data Transformation'!E3346&lt;$R$10,E3346,$R$10)),IF(C3346=FALSE,FALSE,IF(C3346&lt;$R$10,C3346,$R$10)))</f>
        <v>0</v>
      </c>
      <c r="H3346" t="b">
        <f>IF('Input and Summary Results'!$J$4="yes",'Data Transformation'!F3346,'Data Transformation'!D3346)</f>
        <v>0</v>
      </c>
      <c r="I3346" t="str">
        <f t="shared" si="187"/>
        <v/>
      </c>
    </row>
    <row r="3347" spans="2:9" x14ac:dyDescent="0.55000000000000004">
      <c r="B3347" t="b">
        <f>IF('Input and Summary Results'!D2929=0,FALSE,'Input and Summary Results'!$B2929)</f>
        <v>0</v>
      </c>
      <c r="C3347" t="b">
        <f>IF(OR(B3347=0,'Input and Summary Results'!D2929=0,'Input and Summary Results'!D2929=""),FALSE,'Input and Summary Results'!$D2929)</f>
        <v>0</v>
      </c>
      <c r="D3347" t="b">
        <f>IF(OR(B3347=0,'Input and Summary Results'!E2929=0),FALSE,'Input and Summary Results'!$E2929)</f>
        <v>0</v>
      </c>
      <c r="E3347" t="b">
        <f t="shared" si="185"/>
        <v>0</v>
      </c>
      <c r="F3347" t="b">
        <f t="shared" si="186"/>
        <v>0</v>
      </c>
      <c r="G3347" t="b">
        <f>IF('Input and Summary Results'!$J$4="yes",IF(C3347=FALSE,FALSE,IF('Data Transformation'!E3347&lt;$R$10,E3347,$R$10)),IF(C3347=FALSE,FALSE,IF(C3347&lt;$R$10,C3347,$R$10)))</f>
        <v>0</v>
      </c>
      <c r="H3347" t="b">
        <f>IF('Input and Summary Results'!$J$4="yes",'Data Transformation'!F3347,'Data Transformation'!D3347)</f>
        <v>0</v>
      </c>
      <c r="I3347" t="str">
        <f t="shared" si="187"/>
        <v/>
      </c>
    </row>
    <row r="3348" spans="2:9" x14ac:dyDescent="0.55000000000000004">
      <c r="B3348" t="b">
        <f>IF('Input and Summary Results'!D2930=0,FALSE,'Input and Summary Results'!$B2930)</f>
        <v>0</v>
      </c>
      <c r="C3348" t="b">
        <f>IF(OR(B3348=0,'Input and Summary Results'!D2930=0,'Input and Summary Results'!D2930=""),FALSE,'Input and Summary Results'!$D2930)</f>
        <v>0</v>
      </c>
      <c r="D3348" t="b">
        <f>IF(OR(B3348=0,'Input and Summary Results'!E2930=0),FALSE,'Input and Summary Results'!$E2930)</f>
        <v>0</v>
      </c>
      <c r="E3348" t="b">
        <f t="shared" si="185"/>
        <v>0</v>
      </c>
      <c r="F3348" t="b">
        <f t="shared" si="186"/>
        <v>0</v>
      </c>
      <c r="G3348" t="b">
        <f>IF('Input and Summary Results'!$J$4="yes",IF(C3348=FALSE,FALSE,IF('Data Transformation'!E3348&lt;$R$10,E3348,$R$10)),IF(C3348=FALSE,FALSE,IF(C3348&lt;$R$10,C3348,$R$10)))</f>
        <v>0</v>
      </c>
      <c r="H3348" t="b">
        <f>IF('Input and Summary Results'!$J$4="yes",'Data Transformation'!F3348,'Data Transformation'!D3348)</f>
        <v>0</v>
      </c>
      <c r="I3348" t="str">
        <f t="shared" si="187"/>
        <v/>
      </c>
    </row>
    <row r="3349" spans="2:9" x14ac:dyDescent="0.55000000000000004">
      <c r="B3349" t="b">
        <f>IF('Input and Summary Results'!D2931=0,FALSE,'Input and Summary Results'!$B2931)</f>
        <v>0</v>
      </c>
      <c r="C3349" t="b">
        <f>IF(OR(B3349=0,'Input and Summary Results'!D2931=0,'Input and Summary Results'!D2931=""),FALSE,'Input and Summary Results'!$D2931)</f>
        <v>0</v>
      </c>
      <c r="D3349" t="b">
        <f>IF(OR(B3349=0,'Input and Summary Results'!E2931=0),FALSE,'Input and Summary Results'!$E2931)</f>
        <v>0</v>
      </c>
      <c r="E3349" t="b">
        <f t="shared" si="185"/>
        <v>0</v>
      </c>
      <c r="F3349" t="b">
        <f t="shared" si="186"/>
        <v>0</v>
      </c>
      <c r="G3349" t="b">
        <f>IF('Input and Summary Results'!$J$4="yes",IF(C3349=FALSE,FALSE,IF('Data Transformation'!E3349&lt;$R$10,E3349,$R$10)),IF(C3349=FALSE,FALSE,IF(C3349&lt;$R$10,C3349,$R$10)))</f>
        <v>0</v>
      </c>
      <c r="H3349" t="b">
        <f>IF('Input and Summary Results'!$J$4="yes",'Data Transformation'!F3349,'Data Transformation'!D3349)</f>
        <v>0</v>
      </c>
      <c r="I3349" t="str">
        <f t="shared" si="187"/>
        <v/>
      </c>
    </row>
    <row r="3350" spans="2:9" x14ac:dyDescent="0.55000000000000004">
      <c r="B3350" t="b">
        <f>IF('Input and Summary Results'!D2932=0,FALSE,'Input and Summary Results'!$B2932)</f>
        <v>0</v>
      </c>
      <c r="C3350" t="b">
        <f>IF(OR(B3350=0,'Input and Summary Results'!D2932=0,'Input and Summary Results'!D2932=""),FALSE,'Input and Summary Results'!$D2932)</f>
        <v>0</v>
      </c>
      <c r="D3350" t="b">
        <f>IF(OR(B3350=0,'Input and Summary Results'!E2932=0),FALSE,'Input and Summary Results'!$E2932)</f>
        <v>0</v>
      </c>
      <c r="E3350" t="b">
        <f t="shared" si="185"/>
        <v>0</v>
      </c>
      <c r="F3350" t="b">
        <f t="shared" si="186"/>
        <v>0</v>
      </c>
      <c r="G3350" t="b">
        <f>IF('Input and Summary Results'!$J$4="yes",IF(C3350=FALSE,FALSE,IF('Data Transformation'!E3350&lt;$R$10,E3350,$R$10)),IF(C3350=FALSE,FALSE,IF(C3350&lt;$R$10,C3350,$R$10)))</f>
        <v>0</v>
      </c>
      <c r="H3350" t="b">
        <f>IF('Input and Summary Results'!$J$4="yes",'Data Transformation'!F3350,'Data Transformation'!D3350)</f>
        <v>0</v>
      </c>
      <c r="I3350" t="str">
        <f t="shared" si="187"/>
        <v/>
      </c>
    </row>
    <row r="3351" spans="2:9" x14ac:dyDescent="0.55000000000000004">
      <c r="B3351" t="b">
        <f>IF('Input and Summary Results'!D2933=0,FALSE,'Input and Summary Results'!$B2933)</f>
        <v>0</v>
      </c>
      <c r="C3351" t="b">
        <f>IF(OR(B3351=0,'Input and Summary Results'!D2933=0,'Input and Summary Results'!D2933=""),FALSE,'Input and Summary Results'!$D2933)</f>
        <v>0</v>
      </c>
      <c r="D3351" t="b">
        <f>IF(OR(B3351=0,'Input and Summary Results'!E2933=0),FALSE,'Input and Summary Results'!$E2933)</f>
        <v>0</v>
      </c>
      <c r="E3351" t="b">
        <f t="shared" si="185"/>
        <v>0</v>
      </c>
      <c r="F3351" t="b">
        <f t="shared" si="186"/>
        <v>0</v>
      </c>
      <c r="G3351" t="b">
        <f>IF('Input and Summary Results'!$J$4="yes",IF(C3351=FALSE,FALSE,IF('Data Transformation'!E3351&lt;$R$10,E3351,$R$10)),IF(C3351=FALSE,FALSE,IF(C3351&lt;$R$10,C3351,$R$10)))</f>
        <v>0</v>
      </c>
      <c r="H3351" t="b">
        <f>IF('Input and Summary Results'!$J$4="yes",'Data Transformation'!F3351,'Data Transformation'!D3351)</f>
        <v>0</v>
      </c>
      <c r="I3351" t="str">
        <f t="shared" si="187"/>
        <v/>
      </c>
    </row>
    <row r="3352" spans="2:9" x14ac:dyDescent="0.55000000000000004">
      <c r="B3352" t="b">
        <f>IF('Input and Summary Results'!D2934=0,FALSE,'Input and Summary Results'!$B2934)</f>
        <v>0</v>
      </c>
      <c r="C3352" t="b">
        <f>IF(OR(B3352=0,'Input and Summary Results'!D2934=0,'Input and Summary Results'!D2934=""),FALSE,'Input and Summary Results'!$D2934)</f>
        <v>0</v>
      </c>
      <c r="D3352" t="b">
        <f>IF(OR(B3352=0,'Input and Summary Results'!E2934=0),FALSE,'Input and Summary Results'!$E2934)</f>
        <v>0</v>
      </c>
      <c r="E3352" t="b">
        <f t="shared" si="185"/>
        <v>0</v>
      </c>
      <c r="F3352" t="b">
        <f t="shared" si="186"/>
        <v>0</v>
      </c>
      <c r="G3352" t="b">
        <f>IF('Input and Summary Results'!$J$4="yes",IF(C3352=FALSE,FALSE,IF('Data Transformation'!E3352&lt;$R$10,E3352,$R$10)),IF(C3352=FALSE,FALSE,IF(C3352&lt;$R$10,C3352,$R$10)))</f>
        <v>0</v>
      </c>
      <c r="H3352" t="b">
        <f>IF('Input and Summary Results'!$J$4="yes",'Data Transformation'!F3352,'Data Transformation'!D3352)</f>
        <v>0</v>
      </c>
      <c r="I3352" t="str">
        <f t="shared" si="187"/>
        <v/>
      </c>
    </row>
    <row r="3353" spans="2:9" x14ac:dyDescent="0.55000000000000004">
      <c r="B3353" t="b">
        <f>IF('Input and Summary Results'!D2935=0,FALSE,'Input and Summary Results'!$B2935)</f>
        <v>0</v>
      </c>
      <c r="C3353" t="b">
        <f>IF(OR(B3353=0,'Input and Summary Results'!D2935=0,'Input and Summary Results'!D2935=""),FALSE,'Input and Summary Results'!$D2935)</f>
        <v>0</v>
      </c>
      <c r="D3353" t="b">
        <f>IF(OR(B3353=0,'Input and Summary Results'!E2935=0),FALSE,'Input and Summary Results'!$E2935)</f>
        <v>0</v>
      </c>
      <c r="E3353" t="b">
        <f t="shared" si="185"/>
        <v>0</v>
      </c>
      <c r="F3353" t="b">
        <f t="shared" si="186"/>
        <v>0</v>
      </c>
      <c r="G3353" t="b">
        <f>IF('Input and Summary Results'!$J$4="yes",IF(C3353=FALSE,FALSE,IF('Data Transformation'!E3353&lt;$R$10,E3353,$R$10)),IF(C3353=FALSE,FALSE,IF(C3353&lt;$R$10,C3353,$R$10)))</f>
        <v>0</v>
      </c>
      <c r="H3353" t="b">
        <f>IF('Input and Summary Results'!$J$4="yes",'Data Transformation'!F3353,'Data Transformation'!D3353)</f>
        <v>0</v>
      </c>
      <c r="I3353" t="str">
        <f t="shared" si="187"/>
        <v/>
      </c>
    </row>
    <row r="3354" spans="2:9" x14ac:dyDescent="0.55000000000000004">
      <c r="B3354" t="b">
        <f>IF('Input and Summary Results'!D2936=0,FALSE,'Input and Summary Results'!$B2936)</f>
        <v>0</v>
      </c>
      <c r="C3354" t="b">
        <f>IF(OR(B3354=0,'Input and Summary Results'!D2936=0,'Input and Summary Results'!D2936=""),FALSE,'Input and Summary Results'!$D2936)</f>
        <v>0</v>
      </c>
      <c r="D3354" t="b">
        <f>IF(OR(B3354=0,'Input and Summary Results'!E2936=0),FALSE,'Input and Summary Results'!$E2936)</f>
        <v>0</v>
      </c>
      <c r="E3354" t="b">
        <f t="shared" si="185"/>
        <v>0</v>
      </c>
      <c r="F3354" t="b">
        <f t="shared" si="186"/>
        <v>0</v>
      </c>
      <c r="G3354" t="b">
        <f>IF('Input and Summary Results'!$J$4="yes",IF(C3354=FALSE,FALSE,IF('Data Transformation'!E3354&lt;$R$10,E3354,$R$10)),IF(C3354=FALSE,FALSE,IF(C3354&lt;$R$10,C3354,$R$10)))</f>
        <v>0</v>
      </c>
      <c r="H3354" t="b">
        <f>IF('Input and Summary Results'!$J$4="yes",'Data Transformation'!F3354,'Data Transformation'!D3354)</f>
        <v>0</v>
      </c>
      <c r="I3354" t="str">
        <f t="shared" si="187"/>
        <v/>
      </c>
    </row>
    <row r="3355" spans="2:9" x14ac:dyDescent="0.55000000000000004">
      <c r="B3355" t="b">
        <f>IF('Input and Summary Results'!D2937=0,FALSE,'Input and Summary Results'!$B2937)</f>
        <v>0</v>
      </c>
      <c r="C3355" t="b">
        <f>IF(OR(B3355=0,'Input and Summary Results'!D2937=0,'Input and Summary Results'!D2937=""),FALSE,'Input and Summary Results'!$D2937)</f>
        <v>0</v>
      </c>
      <c r="D3355" t="b">
        <f>IF(OR(B3355=0,'Input and Summary Results'!E2937=0),FALSE,'Input and Summary Results'!$E2937)</f>
        <v>0</v>
      </c>
      <c r="E3355" t="b">
        <f t="shared" si="185"/>
        <v>0</v>
      </c>
      <c r="F3355" t="b">
        <f t="shared" si="186"/>
        <v>0</v>
      </c>
      <c r="G3355" t="b">
        <f>IF('Input and Summary Results'!$J$4="yes",IF(C3355=FALSE,FALSE,IF('Data Transformation'!E3355&lt;$R$10,E3355,$R$10)),IF(C3355=FALSE,FALSE,IF(C3355&lt;$R$10,C3355,$R$10)))</f>
        <v>0</v>
      </c>
      <c r="H3355" t="b">
        <f>IF('Input and Summary Results'!$J$4="yes",'Data Transformation'!F3355,'Data Transformation'!D3355)</f>
        <v>0</v>
      </c>
      <c r="I3355" t="str">
        <f t="shared" si="187"/>
        <v/>
      </c>
    </row>
    <row r="3356" spans="2:9" x14ac:dyDescent="0.55000000000000004">
      <c r="B3356" t="b">
        <f>IF('Input and Summary Results'!D2938=0,FALSE,'Input and Summary Results'!$B2938)</f>
        <v>0</v>
      </c>
      <c r="C3356" t="b">
        <f>IF(OR(B3356=0,'Input and Summary Results'!D2938=0,'Input and Summary Results'!D2938=""),FALSE,'Input and Summary Results'!$D2938)</f>
        <v>0</v>
      </c>
      <c r="D3356" t="b">
        <f>IF(OR(B3356=0,'Input and Summary Results'!E2938=0),FALSE,'Input and Summary Results'!$E2938)</f>
        <v>0</v>
      </c>
      <c r="E3356" t="b">
        <f t="shared" si="185"/>
        <v>0</v>
      </c>
      <c r="F3356" t="b">
        <f t="shared" si="186"/>
        <v>0</v>
      </c>
      <c r="G3356" t="b">
        <f>IF('Input and Summary Results'!$J$4="yes",IF(C3356=FALSE,FALSE,IF('Data Transformation'!E3356&lt;$R$10,E3356,$R$10)),IF(C3356=FALSE,FALSE,IF(C3356&lt;$R$10,C3356,$R$10)))</f>
        <v>0</v>
      </c>
      <c r="H3356" t="b">
        <f>IF('Input and Summary Results'!$J$4="yes",'Data Transformation'!F3356,'Data Transformation'!D3356)</f>
        <v>0</v>
      </c>
      <c r="I3356" t="str">
        <f t="shared" si="187"/>
        <v/>
      </c>
    </row>
    <row r="3357" spans="2:9" x14ac:dyDescent="0.55000000000000004">
      <c r="B3357" t="b">
        <f>IF('Input and Summary Results'!D2939=0,FALSE,'Input and Summary Results'!$B2939)</f>
        <v>0</v>
      </c>
      <c r="C3357" t="b">
        <f>IF(OR(B3357=0,'Input and Summary Results'!D2939=0,'Input and Summary Results'!D2939=""),FALSE,'Input and Summary Results'!$D2939)</f>
        <v>0</v>
      </c>
      <c r="D3357" t="b">
        <f>IF(OR(B3357=0,'Input and Summary Results'!E2939=0),FALSE,'Input and Summary Results'!$E2939)</f>
        <v>0</v>
      </c>
      <c r="E3357" t="b">
        <f t="shared" si="185"/>
        <v>0</v>
      </c>
      <c r="F3357" t="b">
        <f t="shared" si="186"/>
        <v>0</v>
      </c>
      <c r="G3357" t="b">
        <f>IF('Input and Summary Results'!$J$4="yes",IF(C3357=FALSE,FALSE,IF('Data Transformation'!E3357&lt;$R$10,E3357,$R$10)),IF(C3357=FALSE,FALSE,IF(C3357&lt;$R$10,C3357,$R$10)))</f>
        <v>0</v>
      </c>
      <c r="H3357" t="b">
        <f>IF('Input and Summary Results'!$J$4="yes",'Data Transformation'!F3357,'Data Transformation'!D3357)</f>
        <v>0</v>
      </c>
      <c r="I3357" t="str">
        <f t="shared" si="187"/>
        <v/>
      </c>
    </row>
    <row r="3358" spans="2:9" x14ac:dyDescent="0.55000000000000004">
      <c r="B3358" t="b">
        <f>IF('Input and Summary Results'!D2940=0,FALSE,'Input and Summary Results'!$B2940)</f>
        <v>0</v>
      </c>
      <c r="C3358" t="b">
        <f>IF(OR(B3358=0,'Input and Summary Results'!D2940=0,'Input and Summary Results'!D2940=""),FALSE,'Input and Summary Results'!$D2940)</f>
        <v>0</v>
      </c>
      <c r="D3358" t="b">
        <f>IF(OR(B3358=0,'Input and Summary Results'!E2940=0),FALSE,'Input and Summary Results'!$E2940)</f>
        <v>0</v>
      </c>
      <c r="E3358" t="b">
        <f t="shared" si="185"/>
        <v>0</v>
      </c>
      <c r="F3358" t="b">
        <f t="shared" si="186"/>
        <v>0</v>
      </c>
      <c r="G3358" t="b">
        <f>IF('Input and Summary Results'!$J$4="yes",IF(C3358=FALSE,FALSE,IF('Data Transformation'!E3358&lt;$R$10,E3358,$R$10)),IF(C3358=FALSE,FALSE,IF(C3358&lt;$R$10,C3358,$R$10)))</f>
        <v>0</v>
      </c>
      <c r="H3358" t="b">
        <f>IF('Input and Summary Results'!$J$4="yes",'Data Transformation'!F3358,'Data Transformation'!D3358)</f>
        <v>0</v>
      </c>
      <c r="I3358" t="str">
        <f t="shared" si="187"/>
        <v/>
      </c>
    </row>
    <row r="3359" spans="2:9" x14ac:dyDescent="0.55000000000000004">
      <c r="B3359" t="b">
        <f>IF('Input and Summary Results'!D2941=0,FALSE,'Input and Summary Results'!$B2941)</f>
        <v>0</v>
      </c>
      <c r="C3359" t="b">
        <f>IF(OR(B3359=0,'Input and Summary Results'!D2941=0,'Input and Summary Results'!D2941=""),FALSE,'Input and Summary Results'!$D2941)</f>
        <v>0</v>
      </c>
      <c r="D3359" t="b">
        <f>IF(OR(B3359=0,'Input and Summary Results'!E2941=0),FALSE,'Input and Summary Results'!$E2941)</f>
        <v>0</v>
      </c>
      <c r="E3359" t="b">
        <f t="shared" si="185"/>
        <v>0</v>
      </c>
      <c r="F3359" t="b">
        <f t="shared" si="186"/>
        <v>0</v>
      </c>
      <c r="G3359" t="b">
        <f>IF('Input and Summary Results'!$J$4="yes",IF(C3359=FALSE,FALSE,IF('Data Transformation'!E3359&lt;$R$10,E3359,$R$10)),IF(C3359=FALSE,FALSE,IF(C3359&lt;$R$10,C3359,$R$10)))</f>
        <v>0</v>
      </c>
      <c r="H3359" t="b">
        <f>IF('Input and Summary Results'!$J$4="yes",'Data Transformation'!F3359,'Data Transformation'!D3359)</f>
        <v>0</v>
      </c>
      <c r="I3359" t="str">
        <f t="shared" si="187"/>
        <v/>
      </c>
    </row>
    <row r="3360" spans="2:9" x14ac:dyDescent="0.55000000000000004">
      <c r="B3360" t="b">
        <f>IF('Input and Summary Results'!D2942=0,FALSE,'Input and Summary Results'!$B2942)</f>
        <v>0</v>
      </c>
      <c r="C3360" t="b">
        <f>IF(OR(B3360=0,'Input and Summary Results'!D2942=0,'Input and Summary Results'!D2942=""),FALSE,'Input and Summary Results'!$D2942)</f>
        <v>0</v>
      </c>
      <c r="D3360" t="b">
        <f>IF(OR(B3360=0,'Input and Summary Results'!E2942=0),FALSE,'Input and Summary Results'!$E2942)</f>
        <v>0</v>
      </c>
      <c r="E3360" t="b">
        <f t="shared" si="185"/>
        <v>0</v>
      </c>
      <c r="F3360" t="b">
        <f t="shared" si="186"/>
        <v>0</v>
      </c>
      <c r="G3360" t="b">
        <f>IF('Input and Summary Results'!$J$4="yes",IF(C3360=FALSE,FALSE,IF('Data Transformation'!E3360&lt;$R$10,E3360,$R$10)),IF(C3360=FALSE,FALSE,IF(C3360&lt;$R$10,C3360,$R$10)))</f>
        <v>0</v>
      </c>
      <c r="H3360" t="b">
        <f>IF('Input and Summary Results'!$J$4="yes",'Data Transformation'!F3360,'Data Transformation'!D3360)</f>
        <v>0</v>
      </c>
      <c r="I3360" t="str">
        <f t="shared" si="187"/>
        <v/>
      </c>
    </row>
    <row r="3361" spans="2:9" x14ac:dyDescent="0.55000000000000004">
      <c r="B3361" t="b">
        <f>IF('Input and Summary Results'!D2943=0,FALSE,'Input and Summary Results'!$B2943)</f>
        <v>0</v>
      </c>
      <c r="C3361" t="b">
        <f>IF(OR(B3361=0,'Input and Summary Results'!D2943=0,'Input and Summary Results'!D2943=""),FALSE,'Input and Summary Results'!$D2943)</f>
        <v>0</v>
      </c>
      <c r="D3361" t="b">
        <f>IF(OR(B3361=0,'Input and Summary Results'!E2943=0),FALSE,'Input and Summary Results'!$E2943)</f>
        <v>0</v>
      </c>
      <c r="E3361" t="b">
        <f t="shared" si="185"/>
        <v>0</v>
      </c>
      <c r="F3361" t="b">
        <f t="shared" si="186"/>
        <v>0</v>
      </c>
      <c r="G3361" t="b">
        <f>IF('Input and Summary Results'!$J$4="yes",IF(C3361=FALSE,FALSE,IF('Data Transformation'!E3361&lt;$R$10,E3361,$R$10)),IF(C3361=FALSE,FALSE,IF(C3361&lt;$R$10,C3361,$R$10)))</f>
        <v>0</v>
      </c>
      <c r="H3361" t="b">
        <f>IF('Input and Summary Results'!$J$4="yes",'Data Transformation'!F3361,'Data Transformation'!D3361)</f>
        <v>0</v>
      </c>
      <c r="I3361" t="str">
        <f t="shared" si="187"/>
        <v/>
      </c>
    </row>
    <row r="3362" spans="2:9" x14ac:dyDescent="0.55000000000000004">
      <c r="B3362" t="b">
        <f>IF('Input and Summary Results'!D2944=0,FALSE,'Input and Summary Results'!$B2944)</f>
        <v>0</v>
      </c>
      <c r="C3362" t="b">
        <f>IF(OR(B3362=0,'Input and Summary Results'!D2944=0,'Input and Summary Results'!D2944=""),FALSE,'Input and Summary Results'!$D2944)</f>
        <v>0</v>
      </c>
      <c r="D3362" t="b">
        <f>IF(OR(B3362=0,'Input and Summary Results'!E2944=0),FALSE,'Input and Summary Results'!$E2944)</f>
        <v>0</v>
      </c>
      <c r="E3362" t="b">
        <f t="shared" si="185"/>
        <v>0</v>
      </c>
      <c r="F3362" t="b">
        <f t="shared" si="186"/>
        <v>0</v>
      </c>
      <c r="G3362" t="b">
        <f>IF('Input and Summary Results'!$J$4="yes",IF(C3362=FALSE,FALSE,IF('Data Transformation'!E3362&lt;$R$10,E3362,$R$10)),IF(C3362=FALSE,FALSE,IF(C3362&lt;$R$10,C3362,$R$10)))</f>
        <v>0</v>
      </c>
      <c r="H3362" t="b">
        <f>IF('Input and Summary Results'!$J$4="yes",'Data Transformation'!F3362,'Data Transformation'!D3362)</f>
        <v>0</v>
      </c>
      <c r="I3362" t="str">
        <f t="shared" si="187"/>
        <v/>
      </c>
    </row>
    <row r="3363" spans="2:9" x14ac:dyDescent="0.55000000000000004">
      <c r="B3363" t="b">
        <f>IF('Input and Summary Results'!D2945=0,FALSE,'Input and Summary Results'!$B2945)</f>
        <v>0</v>
      </c>
      <c r="C3363" t="b">
        <f>IF(OR(B3363=0,'Input and Summary Results'!D2945=0,'Input and Summary Results'!D2945=""),FALSE,'Input and Summary Results'!$D2945)</f>
        <v>0</v>
      </c>
      <c r="D3363" t="b">
        <f>IF(OR(B3363=0,'Input and Summary Results'!E2945=0),FALSE,'Input and Summary Results'!$E2945)</f>
        <v>0</v>
      </c>
      <c r="E3363" t="b">
        <f t="shared" si="185"/>
        <v>0</v>
      </c>
      <c r="F3363" t="b">
        <f t="shared" si="186"/>
        <v>0</v>
      </c>
      <c r="G3363" t="b">
        <f>IF('Input and Summary Results'!$J$4="yes",IF(C3363=FALSE,FALSE,IF('Data Transformation'!E3363&lt;$R$10,E3363,$R$10)),IF(C3363=FALSE,FALSE,IF(C3363&lt;$R$10,C3363,$R$10)))</f>
        <v>0</v>
      </c>
      <c r="H3363" t="b">
        <f>IF('Input and Summary Results'!$J$4="yes",'Data Transformation'!F3363,'Data Transformation'!D3363)</f>
        <v>0</v>
      </c>
      <c r="I3363" t="str">
        <f t="shared" si="187"/>
        <v/>
      </c>
    </row>
    <row r="3364" spans="2:9" x14ac:dyDescent="0.55000000000000004">
      <c r="B3364" t="b">
        <f>IF('Input and Summary Results'!D2946=0,FALSE,'Input and Summary Results'!$B2946)</f>
        <v>0</v>
      </c>
      <c r="C3364" t="b">
        <f>IF(OR(B3364=0,'Input and Summary Results'!D2946=0,'Input and Summary Results'!D2946=""),FALSE,'Input and Summary Results'!$D2946)</f>
        <v>0</v>
      </c>
      <c r="D3364" t="b">
        <f>IF(OR(B3364=0,'Input and Summary Results'!E2946=0),FALSE,'Input and Summary Results'!$E2946)</f>
        <v>0</v>
      </c>
      <c r="E3364" t="b">
        <f t="shared" si="185"/>
        <v>0</v>
      </c>
      <c r="F3364" t="b">
        <f t="shared" si="186"/>
        <v>0</v>
      </c>
      <c r="G3364" t="b">
        <f>IF('Input and Summary Results'!$J$4="yes",IF(C3364=FALSE,FALSE,IF('Data Transformation'!E3364&lt;$R$10,E3364,$R$10)),IF(C3364=FALSE,FALSE,IF(C3364&lt;$R$10,C3364,$R$10)))</f>
        <v>0</v>
      </c>
      <c r="H3364" t="b">
        <f>IF('Input and Summary Results'!$J$4="yes",'Data Transformation'!F3364,'Data Transformation'!D3364)</f>
        <v>0</v>
      </c>
      <c r="I3364" t="str">
        <f t="shared" si="187"/>
        <v/>
      </c>
    </row>
    <row r="3365" spans="2:9" x14ac:dyDescent="0.55000000000000004">
      <c r="B3365" t="b">
        <f>IF('Input and Summary Results'!D2947=0,FALSE,'Input and Summary Results'!$B2947)</f>
        <v>0</v>
      </c>
      <c r="C3365" t="b">
        <f>IF(OR(B3365=0,'Input and Summary Results'!D2947=0,'Input and Summary Results'!D2947=""),FALSE,'Input and Summary Results'!$D2947)</f>
        <v>0</v>
      </c>
      <c r="D3365" t="b">
        <f>IF(OR(B3365=0,'Input and Summary Results'!E2947=0),FALSE,'Input and Summary Results'!$E2947)</f>
        <v>0</v>
      </c>
      <c r="E3365" t="b">
        <f t="shared" si="185"/>
        <v>0</v>
      </c>
      <c r="F3365" t="b">
        <f t="shared" si="186"/>
        <v>0</v>
      </c>
      <c r="G3365" t="b">
        <f>IF('Input and Summary Results'!$J$4="yes",IF(C3365=FALSE,FALSE,IF('Data Transformation'!E3365&lt;$R$10,E3365,$R$10)),IF(C3365=FALSE,FALSE,IF(C3365&lt;$R$10,C3365,$R$10)))</f>
        <v>0</v>
      </c>
      <c r="H3365" t="b">
        <f>IF('Input and Summary Results'!$J$4="yes",'Data Transformation'!F3365,'Data Transformation'!D3365)</f>
        <v>0</v>
      </c>
      <c r="I3365" t="str">
        <f t="shared" si="187"/>
        <v/>
      </c>
    </row>
    <row r="3366" spans="2:9" x14ac:dyDescent="0.55000000000000004">
      <c r="B3366" t="b">
        <f>IF('Input and Summary Results'!D2948=0,FALSE,'Input and Summary Results'!$B2948)</f>
        <v>0</v>
      </c>
      <c r="C3366" t="b">
        <f>IF(OR(B3366=0,'Input and Summary Results'!D2948=0,'Input and Summary Results'!D2948=""),FALSE,'Input and Summary Results'!$D2948)</f>
        <v>0</v>
      </c>
      <c r="D3366" t="b">
        <f>IF(OR(B3366=0,'Input and Summary Results'!E2948=0),FALSE,'Input and Summary Results'!$E2948)</f>
        <v>0</v>
      </c>
      <c r="E3366" t="b">
        <f t="shared" si="185"/>
        <v>0</v>
      </c>
      <c r="F3366" t="b">
        <f t="shared" si="186"/>
        <v>0</v>
      </c>
      <c r="G3366" t="b">
        <f>IF('Input and Summary Results'!$J$4="yes",IF(C3366=FALSE,FALSE,IF('Data Transformation'!E3366&lt;$R$10,E3366,$R$10)),IF(C3366=FALSE,FALSE,IF(C3366&lt;$R$10,C3366,$R$10)))</f>
        <v>0</v>
      </c>
      <c r="H3366" t="b">
        <f>IF('Input and Summary Results'!$J$4="yes",'Data Transformation'!F3366,'Data Transformation'!D3366)</f>
        <v>0</v>
      </c>
      <c r="I3366" t="str">
        <f t="shared" si="187"/>
        <v/>
      </c>
    </row>
    <row r="3367" spans="2:9" x14ac:dyDescent="0.55000000000000004">
      <c r="B3367" t="b">
        <f>IF('Input and Summary Results'!D2949=0,FALSE,'Input and Summary Results'!$B2949)</f>
        <v>0</v>
      </c>
      <c r="C3367" t="b">
        <f>IF(OR(B3367=0,'Input and Summary Results'!D2949=0,'Input and Summary Results'!D2949=""),FALSE,'Input and Summary Results'!$D2949)</f>
        <v>0</v>
      </c>
      <c r="D3367" t="b">
        <f>IF(OR(B3367=0,'Input and Summary Results'!E2949=0),FALSE,'Input and Summary Results'!$E2949)</f>
        <v>0</v>
      </c>
      <c r="E3367" t="b">
        <f t="shared" si="185"/>
        <v>0</v>
      </c>
      <c r="F3367" t="b">
        <f t="shared" si="186"/>
        <v>0</v>
      </c>
      <c r="G3367" t="b">
        <f>IF('Input and Summary Results'!$J$4="yes",IF(C3367=FALSE,FALSE,IF('Data Transformation'!E3367&lt;$R$10,E3367,$R$10)),IF(C3367=FALSE,FALSE,IF(C3367&lt;$R$10,C3367,$R$10)))</f>
        <v>0</v>
      </c>
      <c r="H3367" t="b">
        <f>IF('Input and Summary Results'!$J$4="yes",'Data Transformation'!F3367,'Data Transformation'!D3367)</f>
        <v>0</v>
      </c>
      <c r="I3367" t="str">
        <f t="shared" si="187"/>
        <v/>
      </c>
    </row>
    <row r="3368" spans="2:9" x14ac:dyDescent="0.55000000000000004">
      <c r="B3368" t="b">
        <f>IF('Input and Summary Results'!D2950=0,FALSE,'Input and Summary Results'!$B2950)</f>
        <v>0</v>
      </c>
      <c r="C3368" t="b">
        <f>IF(OR(B3368=0,'Input and Summary Results'!D2950=0,'Input and Summary Results'!D2950=""),FALSE,'Input and Summary Results'!$D2950)</f>
        <v>0</v>
      </c>
      <c r="D3368" t="b">
        <f>IF(OR(B3368=0,'Input and Summary Results'!E2950=0),FALSE,'Input and Summary Results'!$E2950)</f>
        <v>0</v>
      </c>
      <c r="E3368" t="b">
        <f t="shared" si="185"/>
        <v>0</v>
      </c>
      <c r="F3368" t="b">
        <f t="shared" si="186"/>
        <v>0</v>
      </c>
      <c r="G3368" t="b">
        <f>IF('Input and Summary Results'!$J$4="yes",IF(C3368=FALSE,FALSE,IF('Data Transformation'!E3368&lt;$R$10,E3368,$R$10)),IF(C3368=FALSE,FALSE,IF(C3368&lt;$R$10,C3368,$R$10)))</f>
        <v>0</v>
      </c>
      <c r="H3368" t="b">
        <f>IF('Input and Summary Results'!$J$4="yes",'Data Transformation'!F3368,'Data Transformation'!D3368)</f>
        <v>0</v>
      </c>
      <c r="I3368" t="str">
        <f t="shared" si="187"/>
        <v/>
      </c>
    </row>
    <row r="3369" spans="2:9" x14ac:dyDescent="0.55000000000000004">
      <c r="B3369" t="b">
        <f>IF('Input and Summary Results'!D2951=0,FALSE,'Input and Summary Results'!$B2951)</f>
        <v>0</v>
      </c>
      <c r="C3369" t="b">
        <f>IF(OR(B3369=0,'Input and Summary Results'!D2951=0,'Input and Summary Results'!D2951=""),FALSE,'Input and Summary Results'!$D2951)</f>
        <v>0</v>
      </c>
      <c r="D3369" t="b">
        <f>IF(OR(B3369=0,'Input and Summary Results'!E2951=0),FALSE,'Input and Summary Results'!$E2951)</f>
        <v>0</v>
      </c>
      <c r="E3369" t="b">
        <f t="shared" si="185"/>
        <v>0</v>
      </c>
      <c r="F3369" t="b">
        <f t="shared" si="186"/>
        <v>0</v>
      </c>
      <c r="G3369" t="b">
        <f>IF('Input and Summary Results'!$J$4="yes",IF(C3369=FALSE,FALSE,IF('Data Transformation'!E3369&lt;$R$10,E3369,$R$10)),IF(C3369=FALSE,FALSE,IF(C3369&lt;$R$10,C3369,$R$10)))</f>
        <v>0</v>
      </c>
      <c r="H3369" t="b">
        <f>IF('Input and Summary Results'!$J$4="yes",'Data Transformation'!F3369,'Data Transformation'!D3369)</f>
        <v>0</v>
      </c>
      <c r="I3369" t="str">
        <f t="shared" si="187"/>
        <v/>
      </c>
    </row>
    <row r="3370" spans="2:9" x14ac:dyDescent="0.55000000000000004">
      <c r="B3370" t="b">
        <f>IF('Input and Summary Results'!D2952=0,FALSE,'Input and Summary Results'!$B2952)</f>
        <v>0</v>
      </c>
      <c r="C3370" t="b">
        <f>IF(OR(B3370=0,'Input and Summary Results'!D2952=0,'Input and Summary Results'!D2952=""),FALSE,'Input and Summary Results'!$D2952)</f>
        <v>0</v>
      </c>
      <c r="D3370" t="b">
        <f>IF(OR(B3370=0,'Input and Summary Results'!E2952=0),FALSE,'Input and Summary Results'!$E2952)</f>
        <v>0</v>
      </c>
      <c r="E3370" t="b">
        <f t="shared" ref="E3370:E3433" si="188">IF(C3370=FALSE,FALSE,LOG10(C3370))</f>
        <v>0</v>
      </c>
      <c r="F3370" t="b">
        <f t="shared" ref="F3370:F3433" si="189">IF(D3370=FALSE, FALSE,0.434*D3370/C3370)</f>
        <v>0</v>
      </c>
      <c r="G3370" t="b">
        <f>IF('Input and Summary Results'!$J$4="yes",IF(C3370=FALSE,FALSE,IF('Data Transformation'!E3370&lt;$R$10,E3370,$R$10)),IF(C3370=FALSE,FALSE,IF(C3370&lt;$R$10,C3370,$R$10)))</f>
        <v>0</v>
      </c>
      <c r="H3370" t="b">
        <f>IF('Input and Summary Results'!$J$4="yes",'Data Transformation'!F3370,'Data Transformation'!D3370)</f>
        <v>0</v>
      </c>
      <c r="I3370" t="str">
        <f t="shared" si="187"/>
        <v/>
      </c>
    </row>
    <row r="3371" spans="2:9" x14ac:dyDescent="0.55000000000000004">
      <c r="B3371" t="b">
        <f>IF('Input and Summary Results'!D2953=0,FALSE,'Input and Summary Results'!$B2953)</f>
        <v>0</v>
      </c>
      <c r="C3371" t="b">
        <f>IF(OR(B3371=0,'Input and Summary Results'!D2953=0,'Input and Summary Results'!D2953=""),FALSE,'Input and Summary Results'!$D2953)</f>
        <v>0</v>
      </c>
      <c r="D3371" t="b">
        <f>IF(OR(B3371=0,'Input and Summary Results'!E2953=0),FALSE,'Input and Summary Results'!$E2953)</f>
        <v>0</v>
      </c>
      <c r="E3371" t="b">
        <f t="shared" si="188"/>
        <v>0</v>
      </c>
      <c r="F3371" t="b">
        <f t="shared" si="189"/>
        <v>0</v>
      </c>
      <c r="G3371" t="b">
        <f>IF('Input and Summary Results'!$J$4="yes",IF(C3371=FALSE,FALSE,IF('Data Transformation'!E3371&lt;$R$10,E3371,$R$10)),IF(C3371=FALSE,FALSE,IF(C3371&lt;$R$10,C3371,$R$10)))</f>
        <v>0</v>
      </c>
      <c r="H3371" t="b">
        <f>IF('Input and Summary Results'!$J$4="yes",'Data Transformation'!F3371,'Data Transformation'!D3371)</f>
        <v>0</v>
      </c>
      <c r="I3371" t="str">
        <f t="shared" si="187"/>
        <v/>
      </c>
    </row>
    <row r="3372" spans="2:9" x14ac:dyDescent="0.55000000000000004">
      <c r="B3372" t="b">
        <f>IF('Input and Summary Results'!D2954=0,FALSE,'Input and Summary Results'!$B2954)</f>
        <v>0</v>
      </c>
      <c r="C3372" t="b">
        <f>IF(OR(B3372=0,'Input and Summary Results'!D2954=0,'Input and Summary Results'!D2954=""),FALSE,'Input and Summary Results'!$D2954)</f>
        <v>0</v>
      </c>
      <c r="D3372" t="b">
        <f>IF(OR(B3372=0,'Input and Summary Results'!E2954=0),FALSE,'Input and Summary Results'!$E2954)</f>
        <v>0</v>
      </c>
      <c r="E3372" t="b">
        <f t="shared" si="188"/>
        <v>0</v>
      </c>
      <c r="F3372" t="b">
        <f t="shared" si="189"/>
        <v>0</v>
      </c>
      <c r="G3372" t="b">
        <f>IF('Input and Summary Results'!$J$4="yes",IF(C3372=FALSE,FALSE,IF('Data Transformation'!E3372&lt;$R$10,E3372,$R$10)),IF(C3372=FALSE,FALSE,IF(C3372&lt;$R$10,C3372,$R$10)))</f>
        <v>0</v>
      </c>
      <c r="H3372" t="b">
        <f>IF('Input and Summary Results'!$J$4="yes",'Data Transformation'!F3372,'Data Transformation'!D3372)</f>
        <v>0</v>
      </c>
      <c r="I3372" t="str">
        <f t="shared" si="187"/>
        <v/>
      </c>
    </row>
    <row r="3373" spans="2:9" x14ac:dyDescent="0.55000000000000004">
      <c r="B3373" t="b">
        <f>IF('Input and Summary Results'!D2955=0,FALSE,'Input and Summary Results'!$B2955)</f>
        <v>0</v>
      </c>
      <c r="C3373" t="b">
        <f>IF(OR(B3373=0,'Input and Summary Results'!D2955=0,'Input and Summary Results'!D2955=""),FALSE,'Input and Summary Results'!$D2955)</f>
        <v>0</v>
      </c>
      <c r="D3373" t="b">
        <f>IF(OR(B3373=0,'Input and Summary Results'!E2955=0),FALSE,'Input and Summary Results'!$E2955)</f>
        <v>0</v>
      </c>
      <c r="E3373" t="b">
        <f t="shared" si="188"/>
        <v>0</v>
      </c>
      <c r="F3373" t="b">
        <f t="shared" si="189"/>
        <v>0</v>
      </c>
      <c r="G3373" t="b">
        <f>IF('Input and Summary Results'!$J$4="yes",IF(C3373=FALSE,FALSE,IF('Data Transformation'!E3373&lt;$R$10,E3373,$R$10)),IF(C3373=FALSE,FALSE,IF(C3373&lt;$R$10,C3373,$R$10)))</f>
        <v>0</v>
      </c>
      <c r="H3373" t="b">
        <f>IF('Input and Summary Results'!$J$4="yes",'Data Transformation'!F3373,'Data Transformation'!D3373)</f>
        <v>0</v>
      </c>
      <c r="I3373" t="str">
        <f t="shared" si="187"/>
        <v/>
      </c>
    </row>
    <row r="3374" spans="2:9" x14ac:dyDescent="0.55000000000000004">
      <c r="B3374" t="b">
        <f>IF('Input and Summary Results'!D2956=0,FALSE,'Input and Summary Results'!$B2956)</f>
        <v>0</v>
      </c>
      <c r="C3374" t="b">
        <f>IF(OR(B3374=0,'Input and Summary Results'!D2956=0,'Input and Summary Results'!D2956=""),FALSE,'Input and Summary Results'!$D2956)</f>
        <v>0</v>
      </c>
      <c r="D3374" t="b">
        <f>IF(OR(B3374=0,'Input and Summary Results'!E2956=0),FALSE,'Input and Summary Results'!$E2956)</f>
        <v>0</v>
      </c>
      <c r="E3374" t="b">
        <f t="shared" si="188"/>
        <v>0</v>
      </c>
      <c r="F3374" t="b">
        <f t="shared" si="189"/>
        <v>0</v>
      </c>
      <c r="G3374" t="b">
        <f>IF('Input and Summary Results'!$J$4="yes",IF(C3374=FALSE,FALSE,IF('Data Transformation'!E3374&lt;$R$10,E3374,$R$10)),IF(C3374=FALSE,FALSE,IF(C3374&lt;$R$10,C3374,$R$10)))</f>
        <v>0</v>
      </c>
      <c r="H3374" t="b">
        <f>IF('Input and Summary Results'!$J$4="yes",'Data Transformation'!F3374,'Data Transformation'!D3374)</f>
        <v>0</v>
      </c>
      <c r="I3374" t="str">
        <f t="shared" si="187"/>
        <v/>
      </c>
    </row>
    <row r="3375" spans="2:9" x14ac:dyDescent="0.55000000000000004">
      <c r="B3375" t="b">
        <f>IF('Input and Summary Results'!D2957=0,FALSE,'Input and Summary Results'!$B2957)</f>
        <v>0</v>
      </c>
      <c r="C3375" t="b">
        <f>IF(OR(B3375=0,'Input and Summary Results'!D2957=0,'Input and Summary Results'!D2957=""),FALSE,'Input and Summary Results'!$D2957)</f>
        <v>0</v>
      </c>
      <c r="D3375" t="b">
        <f>IF(OR(B3375=0,'Input and Summary Results'!E2957=0),FALSE,'Input and Summary Results'!$E2957)</f>
        <v>0</v>
      </c>
      <c r="E3375" t="b">
        <f t="shared" si="188"/>
        <v>0</v>
      </c>
      <c r="F3375" t="b">
        <f t="shared" si="189"/>
        <v>0</v>
      </c>
      <c r="G3375" t="b">
        <f>IF('Input and Summary Results'!$J$4="yes",IF(C3375=FALSE,FALSE,IF('Data Transformation'!E3375&lt;$R$10,E3375,$R$10)),IF(C3375=FALSE,FALSE,IF(C3375&lt;$R$10,C3375,$R$10)))</f>
        <v>0</v>
      </c>
      <c r="H3375" t="b">
        <f>IF('Input and Summary Results'!$J$4="yes",'Data Transformation'!F3375,'Data Transformation'!D3375)</f>
        <v>0</v>
      </c>
      <c r="I3375" t="str">
        <f t="shared" si="187"/>
        <v/>
      </c>
    </row>
    <row r="3376" spans="2:9" x14ac:dyDescent="0.55000000000000004">
      <c r="B3376" t="b">
        <f>IF('Input and Summary Results'!D2958=0,FALSE,'Input and Summary Results'!$B2958)</f>
        <v>0</v>
      </c>
      <c r="C3376" t="b">
        <f>IF(OR(B3376=0,'Input and Summary Results'!D2958=0,'Input and Summary Results'!D2958=""),FALSE,'Input and Summary Results'!$D2958)</f>
        <v>0</v>
      </c>
      <c r="D3376" t="b">
        <f>IF(OR(B3376=0,'Input and Summary Results'!E2958=0),FALSE,'Input and Summary Results'!$E2958)</f>
        <v>0</v>
      </c>
      <c r="E3376" t="b">
        <f t="shared" si="188"/>
        <v>0</v>
      </c>
      <c r="F3376" t="b">
        <f t="shared" si="189"/>
        <v>0</v>
      </c>
      <c r="G3376" t="b">
        <f>IF('Input and Summary Results'!$J$4="yes",IF(C3376=FALSE,FALSE,IF('Data Transformation'!E3376&lt;$R$10,E3376,$R$10)),IF(C3376=FALSE,FALSE,IF(C3376&lt;$R$10,C3376,$R$10)))</f>
        <v>0</v>
      </c>
      <c r="H3376" t="b">
        <f>IF('Input and Summary Results'!$J$4="yes",'Data Transformation'!F3376,'Data Transformation'!D3376)</f>
        <v>0</v>
      </c>
      <c r="I3376" t="str">
        <f t="shared" si="187"/>
        <v/>
      </c>
    </row>
    <row r="3377" spans="2:9" x14ac:dyDescent="0.55000000000000004">
      <c r="B3377" t="b">
        <f>IF('Input and Summary Results'!D2959=0,FALSE,'Input and Summary Results'!$B2959)</f>
        <v>0</v>
      </c>
      <c r="C3377" t="b">
        <f>IF(OR(B3377=0,'Input and Summary Results'!D2959=0,'Input and Summary Results'!D2959=""),FALSE,'Input and Summary Results'!$D2959)</f>
        <v>0</v>
      </c>
      <c r="D3377" t="b">
        <f>IF(OR(B3377=0,'Input and Summary Results'!E2959=0),FALSE,'Input and Summary Results'!$E2959)</f>
        <v>0</v>
      </c>
      <c r="E3377" t="b">
        <f t="shared" si="188"/>
        <v>0</v>
      </c>
      <c r="F3377" t="b">
        <f t="shared" si="189"/>
        <v>0</v>
      </c>
      <c r="G3377" t="b">
        <f>IF('Input and Summary Results'!$J$4="yes",IF(C3377=FALSE,FALSE,IF('Data Transformation'!E3377&lt;$R$10,E3377,$R$10)),IF(C3377=FALSE,FALSE,IF(C3377&lt;$R$10,C3377,$R$10)))</f>
        <v>0</v>
      </c>
      <c r="H3377" t="b">
        <f>IF('Input and Summary Results'!$J$4="yes",'Data Transformation'!F3377,'Data Transformation'!D3377)</f>
        <v>0</v>
      </c>
      <c r="I3377" t="str">
        <f t="shared" si="187"/>
        <v/>
      </c>
    </row>
    <row r="3378" spans="2:9" x14ac:dyDescent="0.55000000000000004">
      <c r="B3378" t="b">
        <f>IF('Input and Summary Results'!D2960=0,FALSE,'Input and Summary Results'!$B2960)</f>
        <v>0</v>
      </c>
      <c r="C3378" t="b">
        <f>IF(OR(B3378=0,'Input and Summary Results'!D2960=0,'Input and Summary Results'!D2960=""),FALSE,'Input and Summary Results'!$D2960)</f>
        <v>0</v>
      </c>
      <c r="D3378" t="b">
        <f>IF(OR(B3378=0,'Input and Summary Results'!E2960=0),FALSE,'Input and Summary Results'!$E2960)</f>
        <v>0</v>
      </c>
      <c r="E3378" t="b">
        <f t="shared" si="188"/>
        <v>0</v>
      </c>
      <c r="F3378" t="b">
        <f t="shared" si="189"/>
        <v>0</v>
      </c>
      <c r="G3378" t="b">
        <f>IF('Input and Summary Results'!$J$4="yes",IF(C3378=FALSE,FALSE,IF('Data Transformation'!E3378&lt;$R$10,E3378,$R$10)),IF(C3378=FALSE,FALSE,IF(C3378&lt;$R$10,C3378,$R$10)))</f>
        <v>0</v>
      </c>
      <c r="H3378" t="b">
        <f>IF('Input and Summary Results'!$J$4="yes",'Data Transformation'!F3378,'Data Transformation'!D3378)</f>
        <v>0</v>
      </c>
      <c r="I3378" t="str">
        <f t="shared" si="187"/>
        <v/>
      </c>
    </row>
    <row r="3379" spans="2:9" x14ac:dyDescent="0.55000000000000004">
      <c r="B3379" t="b">
        <f>IF('Input and Summary Results'!D2961=0,FALSE,'Input and Summary Results'!$B2961)</f>
        <v>0</v>
      </c>
      <c r="C3379" t="b">
        <f>IF(OR(B3379=0,'Input and Summary Results'!D2961=0,'Input and Summary Results'!D2961=""),FALSE,'Input and Summary Results'!$D2961)</f>
        <v>0</v>
      </c>
      <c r="D3379" t="b">
        <f>IF(OR(B3379=0,'Input and Summary Results'!E2961=0),FALSE,'Input and Summary Results'!$E2961)</f>
        <v>0</v>
      </c>
      <c r="E3379" t="b">
        <f t="shared" si="188"/>
        <v>0</v>
      </c>
      <c r="F3379" t="b">
        <f t="shared" si="189"/>
        <v>0</v>
      </c>
      <c r="G3379" t="b">
        <f>IF('Input and Summary Results'!$J$4="yes",IF(C3379=FALSE,FALSE,IF('Data Transformation'!E3379&lt;$R$10,E3379,$R$10)),IF(C3379=FALSE,FALSE,IF(C3379&lt;$R$10,C3379,$R$10)))</f>
        <v>0</v>
      </c>
      <c r="H3379" t="b">
        <f>IF('Input and Summary Results'!$J$4="yes",'Data Transformation'!F3379,'Data Transformation'!D3379)</f>
        <v>0</v>
      </c>
      <c r="I3379" t="str">
        <f t="shared" si="187"/>
        <v/>
      </c>
    </row>
    <row r="3380" spans="2:9" x14ac:dyDescent="0.55000000000000004">
      <c r="B3380" t="b">
        <f>IF('Input and Summary Results'!D2962=0,FALSE,'Input and Summary Results'!$B2962)</f>
        <v>0</v>
      </c>
      <c r="C3380" t="b">
        <f>IF(OR(B3380=0,'Input and Summary Results'!D2962=0,'Input and Summary Results'!D2962=""),FALSE,'Input and Summary Results'!$D2962)</f>
        <v>0</v>
      </c>
      <c r="D3380" t="b">
        <f>IF(OR(B3380=0,'Input and Summary Results'!E2962=0),FALSE,'Input and Summary Results'!$E2962)</f>
        <v>0</v>
      </c>
      <c r="E3380" t="b">
        <f t="shared" si="188"/>
        <v>0</v>
      </c>
      <c r="F3380" t="b">
        <f t="shared" si="189"/>
        <v>0</v>
      </c>
      <c r="G3380" t="b">
        <f>IF('Input and Summary Results'!$J$4="yes",IF(C3380=FALSE,FALSE,IF('Data Transformation'!E3380&lt;$R$10,E3380,$R$10)),IF(C3380=FALSE,FALSE,IF(C3380&lt;$R$10,C3380,$R$10)))</f>
        <v>0</v>
      </c>
      <c r="H3380" t="b">
        <f>IF('Input and Summary Results'!$J$4="yes",'Data Transformation'!F3380,'Data Transformation'!D3380)</f>
        <v>0</v>
      </c>
      <c r="I3380" t="str">
        <f t="shared" si="187"/>
        <v/>
      </c>
    </row>
    <row r="3381" spans="2:9" x14ac:dyDescent="0.55000000000000004">
      <c r="B3381" t="b">
        <f>IF('Input and Summary Results'!D2963=0,FALSE,'Input and Summary Results'!$B2963)</f>
        <v>0</v>
      </c>
      <c r="C3381" t="b">
        <f>IF(OR(B3381=0,'Input and Summary Results'!D2963=0,'Input and Summary Results'!D2963=""),FALSE,'Input and Summary Results'!$D2963)</f>
        <v>0</v>
      </c>
      <c r="D3381" t="b">
        <f>IF(OR(B3381=0,'Input and Summary Results'!E2963=0),FALSE,'Input and Summary Results'!$E2963)</f>
        <v>0</v>
      </c>
      <c r="E3381" t="b">
        <f t="shared" si="188"/>
        <v>0</v>
      </c>
      <c r="F3381" t="b">
        <f t="shared" si="189"/>
        <v>0</v>
      </c>
      <c r="G3381" t="b">
        <f>IF('Input and Summary Results'!$J$4="yes",IF(C3381=FALSE,FALSE,IF('Data Transformation'!E3381&lt;$R$10,E3381,$R$10)),IF(C3381=FALSE,FALSE,IF(C3381&lt;$R$10,C3381,$R$10)))</f>
        <v>0</v>
      </c>
      <c r="H3381" t="b">
        <f>IF('Input and Summary Results'!$J$4="yes",'Data Transformation'!F3381,'Data Transformation'!D3381)</f>
        <v>0</v>
      </c>
      <c r="I3381" t="str">
        <f t="shared" si="187"/>
        <v/>
      </c>
    </row>
    <row r="3382" spans="2:9" x14ac:dyDescent="0.55000000000000004">
      <c r="B3382" t="b">
        <f>IF('Input and Summary Results'!D2964=0,FALSE,'Input and Summary Results'!$B2964)</f>
        <v>0</v>
      </c>
      <c r="C3382" t="b">
        <f>IF(OR(B3382=0,'Input and Summary Results'!D2964=0,'Input and Summary Results'!D2964=""),FALSE,'Input and Summary Results'!$D2964)</f>
        <v>0</v>
      </c>
      <c r="D3382" t="b">
        <f>IF(OR(B3382=0,'Input and Summary Results'!E2964=0),FALSE,'Input and Summary Results'!$E2964)</f>
        <v>0</v>
      </c>
      <c r="E3382" t="b">
        <f t="shared" si="188"/>
        <v>0</v>
      </c>
      <c r="F3382" t="b">
        <f t="shared" si="189"/>
        <v>0</v>
      </c>
      <c r="G3382" t="b">
        <f>IF('Input and Summary Results'!$J$4="yes",IF(C3382=FALSE,FALSE,IF('Data Transformation'!E3382&lt;$R$10,E3382,$R$10)),IF(C3382=FALSE,FALSE,IF(C3382&lt;$R$10,C3382,$R$10)))</f>
        <v>0</v>
      </c>
      <c r="H3382" t="b">
        <f>IF('Input and Summary Results'!$J$4="yes",'Data Transformation'!F3382,'Data Transformation'!D3382)</f>
        <v>0</v>
      </c>
      <c r="I3382" t="str">
        <f t="shared" si="187"/>
        <v/>
      </c>
    </row>
    <row r="3383" spans="2:9" x14ac:dyDescent="0.55000000000000004">
      <c r="B3383" t="b">
        <f>IF('Input and Summary Results'!D2965=0,FALSE,'Input and Summary Results'!$B2965)</f>
        <v>0</v>
      </c>
      <c r="C3383" t="b">
        <f>IF(OR(B3383=0,'Input and Summary Results'!D2965=0,'Input and Summary Results'!D2965=""),FALSE,'Input and Summary Results'!$D2965)</f>
        <v>0</v>
      </c>
      <c r="D3383" t="b">
        <f>IF(OR(B3383=0,'Input and Summary Results'!E2965=0),FALSE,'Input and Summary Results'!$E2965)</f>
        <v>0</v>
      </c>
      <c r="E3383" t="b">
        <f t="shared" si="188"/>
        <v>0</v>
      </c>
      <c r="F3383" t="b">
        <f t="shared" si="189"/>
        <v>0</v>
      </c>
      <c r="G3383" t="b">
        <f>IF('Input and Summary Results'!$J$4="yes",IF(C3383=FALSE,FALSE,IF('Data Transformation'!E3383&lt;$R$10,E3383,$R$10)),IF(C3383=FALSE,FALSE,IF(C3383&lt;$R$10,C3383,$R$10)))</f>
        <v>0</v>
      </c>
      <c r="H3383" t="b">
        <f>IF('Input and Summary Results'!$J$4="yes",'Data Transformation'!F3383,'Data Transformation'!D3383)</f>
        <v>0</v>
      </c>
      <c r="I3383" t="str">
        <f t="shared" si="187"/>
        <v/>
      </c>
    </row>
    <row r="3384" spans="2:9" x14ac:dyDescent="0.55000000000000004">
      <c r="B3384" t="b">
        <f>IF('Input and Summary Results'!D2966=0,FALSE,'Input and Summary Results'!$B2966)</f>
        <v>0</v>
      </c>
      <c r="C3384" t="b">
        <f>IF(OR(B3384=0,'Input and Summary Results'!D2966=0,'Input and Summary Results'!D2966=""),FALSE,'Input and Summary Results'!$D2966)</f>
        <v>0</v>
      </c>
      <c r="D3384" t="b">
        <f>IF(OR(B3384=0,'Input and Summary Results'!E2966=0),FALSE,'Input and Summary Results'!$E2966)</f>
        <v>0</v>
      </c>
      <c r="E3384" t="b">
        <f t="shared" si="188"/>
        <v>0</v>
      </c>
      <c r="F3384" t="b">
        <f t="shared" si="189"/>
        <v>0</v>
      </c>
      <c r="G3384" t="b">
        <f>IF('Input and Summary Results'!$J$4="yes",IF(C3384=FALSE,FALSE,IF('Data Transformation'!E3384&lt;$R$10,E3384,$R$10)),IF(C3384=FALSE,FALSE,IF(C3384&lt;$R$10,C3384,$R$10)))</f>
        <v>0</v>
      </c>
      <c r="H3384" t="b">
        <f>IF('Input and Summary Results'!$J$4="yes",'Data Transformation'!F3384,'Data Transformation'!D3384)</f>
        <v>0</v>
      </c>
      <c r="I3384" t="str">
        <f t="shared" si="187"/>
        <v/>
      </c>
    </row>
    <row r="3385" spans="2:9" x14ac:dyDescent="0.55000000000000004">
      <c r="B3385" t="b">
        <f>IF('Input and Summary Results'!D2967=0,FALSE,'Input and Summary Results'!$B2967)</f>
        <v>0</v>
      </c>
      <c r="C3385" t="b">
        <f>IF(OR(B3385=0,'Input and Summary Results'!D2967=0,'Input and Summary Results'!D2967=""),FALSE,'Input and Summary Results'!$D2967)</f>
        <v>0</v>
      </c>
      <c r="D3385" t="b">
        <f>IF(OR(B3385=0,'Input and Summary Results'!E2967=0),FALSE,'Input and Summary Results'!$E2967)</f>
        <v>0</v>
      </c>
      <c r="E3385" t="b">
        <f t="shared" si="188"/>
        <v>0</v>
      </c>
      <c r="F3385" t="b">
        <f t="shared" si="189"/>
        <v>0</v>
      </c>
      <c r="G3385" t="b">
        <f>IF('Input and Summary Results'!$J$4="yes",IF(C3385=FALSE,FALSE,IF('Data Transformation'!E3385&lt;$R$10,E3385,$R$10)),IF(C3385=FALSE,FALSE,IF(C3385&lt;$R$10,C3385,$R$10)))</f>
        <v>0</v>
      </c>
      <c r="H3385" t="b">
        <f>IF('Input and Summary Results'!$J$4="yes",'Data Transformation'!F3385,'Data Transformation'!D3385)</f>
        <v>0</v>
      </c>
      <c r="I3385" t="str">
        <f t="shared" si="187"/>
        <v/>
      </c>
    </row>
    <row r="3386" spans="2:9" x14ac:dyDescent="0.55000000000000004">
      <c r="B3386" t="b">
        <f>IF('Input and Summary Results'!D2968=0,FALSE,'Input and Summary Results'!$B2968)</f>
        <v>0</v>
      </c>
      <c r="C3386" t="b">
        <f>IF(OR(B3386=0,'Input and Summary Results'!D2968=0,'Input and Summary Results'!D2968=""),FALSE,'Input and Summary Results'!$D2968)</f>
        <v>0</v>
      </c>
      <c r="D3386" t="b">
        <f>IF(OR(B3386=0,'Input and Summary Results'!E2968=0),FALSE,'Input and Summary Results'!$E2968)</f>
        <v>0</v>
      </c>
      <c r="E3386" t="b">
        <f t="shared" si="188"/>
        <v>0</v>
      </c>
      <c r="F3386" t="b">
        <f t="shared" si="189"/>
        <v>0</v>
      </c>
      <c r="G3386" t="b">
        <f>IF('Input and Summary Results'!$J$4="yes",IF(C3386=FALSE,FALSE,IF('Data Transformation'!E3386&lt;$R$10,E3386,$R$10)),IF(C3386=FALSE,FALSE,IF(C3386&lt;$R$10,C3386,$R$10)))</f>
        <v>0</v>
      </c>
      <c r="H3386" t="b">
        <f>IF('Input and Summary Results'!$J$4="yes",'Data Transformation'!F3386,'Data Transformation'!D3386)</f>
        <v>0</v>
      </c>
      <c r="I3386" t="str">
        <f t="shared" si="187"/>
        <v/>
      </c>
    </row>
    <row r="3387" spans="2:9" x14ac:dyDescent="0.55000000000000004">
      <c r="B3387" t="b">
        <f>IF('Input and Summary Results'!D2969=0,FALSE,'Input and Summary Results'!$B2969)</f>
        <v>0</v>
      </c>
      <c r="C3387" t="b">
        <f>IF(OR(B3387=0,'Input and Summary Results'!D2969=0,'Input and Summary Results'!D2969=""),FALSE,'Input and Summary Results'!$D2969)</f>
        <v>0</v>
      </c>
      <c r="D3387" t="b">
        <f>IF(OR(B3387=0,'Input and Summary Results'!E2969=0),FALSE,'Input and Summary Results'!$E2969)</f>
        <v>0</v>
      </c>
      <c r="E3387" t="b">
        <f t="shared" si="188"/>
        <v>0</v>
      </c>
      <c r="F3387" t="b">
        <f t="shared" si="189"/>
        <v>0</v>
      </c>
      <c r="G3387" t="b">
        <f>IF('Input and Summary Results'!$J$4="yes",IF(C3387=FALSE,FALSE,IF('Data Transformation'!E3387&lt;$R$10,E3387,$R$10)),IF(C3387=FALSE,FALSE,IF(C3387&lt;$R$10,C3387,$R$10)))</f>
        <v>0</v>
      </c>
      <c r="H3387" t="b">
        <f>IF('Input and Summary Results'!$J$4="yes",'Data Transformation'!F3387,'Data Transformation'!D3387)</f>
        <v>0</v>
      </c>
      <c r="I3387" t="str">
        <f t="shared" si="187"/>
        <v/>
      </c>
    </row>
    <row r="3388" spans="2:9" x14ac:dyDescent="0.55000000000000004">
      <c r="B3388" t="b">
        <f>IF('Input and Summary Results'!D2970=0,FALSE,'Input and Summary Results'!$B2970)</f>
        <v>0</v>
      </c>
      <c r="C3388" t="b">
        <f>IF(OR(B3388=0,'Input and Summary Results'!D2970=0,'Input and Summary Results'!D2970=""),FALSE,'Input and Summary Results'!$D2970)</f>
        <v>0</v>
      </c>
      <c r="D3388" t="b">
        <f>IF(OR(B3388=0,'Input and Summary Results'!E2970=0),FALSE,'Input and Summary Results'!$E2970)</f>
        <v>0</v>
      </c>
      <c r="E3388" t="b">
        <f t="shared" si="188"/>
        <v>0</v>
      </c>
      <c r="F3388" t="b">
        <f t="shared" si="189"/>
        <v>0</v>
      </c>
      <c r="G3388" t="b">
        <f>IF('Input and Summary Results'!$J$4="yes",IF(C3388=FALSE,FALSE,IF('Data Transformation'!E3388&lt;$R$10,E3388,$R$10)),IF(C3388=FALSE,FALSE,IF(C3388&lt;$R$10,C3388,$R$10)))</f>
        <v>0</v>
      </c>
      <c r="H3388" t="b">
        <f>IF('Input and Summary Results'!$J$4="yes",'Data Transformation'!F3388,'Data Transformation'!D3388)</f>
        <v>0</v>
      </c>
      <c r="I3388" t="str">
        <f t="shared" si="187"/>
        <v/>
      </c>
    </row>
    <row r="3389" spans="2:9" x14ac:dyDescent="0.55000000000000004">
      <c r="B3389" t="b">
        <f>IF('Input and Summary Results'!D2971=0,FALSE,'Input and Summary Results'!$B2971)</f>
        <v>0</v>
      </c>
      <c r="C3389" t="b">
        <f>IF(OR(B3389=0,'Input and Summary Results'!D2971=0,'Input and Summary Results'!D2971=""),FALSE,'Input and Summary Results'!$D2971)</f>
        <v>0</v>
      </c>
      <c r="D3389" t="b">
        <f>IF(OR(B3389=0,'Input and Summary Results'!E2971=0),FALSE,'Input and Summary Results'!$E2971)</f>
        <v>0</v>
      </c>
      <c r="E3389" t="b">
        <f t="shared" si="188"/>
        <v>0</v>
      </c>
      <c r="F3389" t="b">
        <f t="shared" si="189"/>
        <v>0</v>
      </c>
      <c r="G3389" t="b">
        <f>IF('Input and Summary Results'!$J$4="yes",IF(C3389=FALSE,FALSE,IF('Data Transformation'!E3389&lt;$R$10,E3389,$R$10)),IF(C3389=FALSE,FALSE,IF(C3389&lt;$R$10,C3389,$R$10)))</f>
        <v>0</v>
      </c>
      <c r="H3389" t="b">
        <f>IF('Input and Summary Results'!$J$4="yes",'Data Transformation'!F3389,'Data Transformation'!D3389)</f>
        <v>0</v>
      </c>
      <c r="I3389" t="str">
        <f t="shared" si="187"/>
        <v/>
      </c>
    </row>
    <row r="3390" spans="2:9" x14ac:dyDescent="0.55000000000000004">
      <c r="B3390" t="b">
        <f>IF('Input and Summary Results'!D2972=0,FALSE,'Input and Summary Results'!$B2972)</f>
        <v>0</v>
      </c>
      <c r="C3390" t="b">
        <f>IF(OR(B3390=0,'Input and Summary Results'!D2972=0,'Input and Summary Results'!D2972=""),FALSE,'Input and Summary Results'!$D2972)</f>
        <v>0</v>
      </c>
      <c r="D3390" t="b">
        <f>IF(OR(B3390=0,'Input and Summary Results'!E2972=0),FALSE,'Input and Summary Results'!$E2972)</f>
        <v>0</v>
      </c>
      <c r="E3390" t="b">
        <f t="shared" si="188"/>
        <v>0</v>
      </c>
      <c r="F3390" t="b">
        <f t="shared" si="189"/>
        <v>0</v>
      </c>
      <c r="G3390" t="b">
        <f>IF('Input and Summary Results'!$J$4="yes",IF(C3390=FALSE,FALSE,IF('Data Transformation'!E3390&lt;$R$10,E3390,$R$10)),IF(C3390=FALSE,FALSE,IF(C3390&lt;$R$10,C3390,$R$10)))</f>
        <v>0</v>
      </c>
      <c r="H3390" t="b">
        <f>IF('Input and Summary Results'!$J$4="yes",'Data Transformation'!F3390,'Data Transformation'!D3390)</f>
        <v>0</v>
      </c>
      <c r="I3390" t="str">
        <f t="shared" si="187"/>
        <v/>
      </c>
    </row>
    <row r="3391" spans="2:9" x14ac:dyDescent="0.55000000000000004">
      <c r="B3391" t="b">
        <f>IF('Input and Summary Results'!D2973=0,FALSE,'Input and Summary Results'!$B2973)</f>
        <v>0</v>
      </c>
      <c r="C3391" t="b">
        <f>IF(OR(B3391=0,'Input and Summary Results'!D2973=0,'Input and Summary Results'!D2973=""),FALSE,'Input and Summary Results'!$D2973)</f>
        <v>0</v>
      </c>
      <c r="D3391" t="b">
        <f>IF(OR(B3391=0,'Input and Summary Results'!E2973=0),FALSE,'Input and Summary Results'!$E2973)</f>
        <v>0</v>
      </c>
      <c r="E3391" t="b">
        <f t="shared" si="188"/>
        <v>0</v>
      </c>
      <c r="F3391" t="b">
        <f t="shared" si="189"/>
        <v>0</v>
      </c>
      <c r="G3391" t="b">
        <f>IF('Input and Summary Results'!$J$4="yes",IF(C3391=FALSE,FALSE,IF('Data Transformation'!E3391&lt;$R$10,E3391,$R$10)),IF(C3391=FALSE,FALSE,IF(C3391&lt;$R$10,C3391,$R$10)))</f>
        <v>0</v>
      </c>
      <c r="H3391" t="b">
        <f>IF('Input and Summary Results'!$J$4="yes",'Data Transformation'!F3391,'Data Transformation'!D3391)</f>
        <v>0</v>
      </c>
      <c r="I3391" t="str">
        <f t="shared" si="187"/>
        <v/>
      </c>
    </row>
    <row r="3392" spans="2:9" x14ac:dyDescent="0.55000000000000004">
      <c r="B3392" t="b">
        <f>IF('Input and Summary Results'!D2974=0,FALSE,'Input and Summary Results'!$B2974)</f>
        <v>0</v>
      </c>
      <c r="C3392" t="b">
        <f>IF(OR(B3392=0,'Input and Summary Results'!D2974=0,'Input and Summary Results'!D2974=""),FALSE,'Input and Summary Results'!$D2974)</f>
        <v>0</v>
      </c>
      <c r="D3392" t="b">
        <f>IF(OR(B3392=0,'Input and Summary Results'!E2974=0),FALSE,'Input and Summary Results'!$E2974)</f>
        <v>0</v>
      </c>
      <c r="E3392" t="b">
        <f t="shared" si="188"/>
        <v>0</v>
      </c>
      <c r="F3392" t="b">
        <f t="shared" si="189"/>
        <v>0</v>
      </c>
      <c r="G3392" t="b">
        <f>IF('Input and Summary Results'!$J$4="yes",IF(C3392=FALSE,FALSE,IF('Data Transformation'!E3392&lt;$R$10,E3392,$R$10)),IF(C3392=FALSE,FALSE,IF(C3392&lt;$R$10,C3392,$R$10)))</f>
        <v>0</v>
      </c>
      <c r="H3392" t="b">
        <f>IF('Input and Summary Results'!$J$4="yes",'Data Transformation'!F3392,'Data Transformation'!D3392)</f>
        <v>0</v>
      </c>
      <c r="I3392" t="str">
        <f t="shared" si="187"/>
        <v/>
      </c>
    </row>
    <row r="3393" spans="2:9" x14ac:dyDescent="0.55000000000000004">
      <c r="B3393" t="b">
        <f>IF('Input and Summary Results'!D2975=0,FALSE,'Input and Summary Results'!$B2975)</f>
        <v>0</v>
      </c>
      <c r="C3393" t="b">
        <f>IF(OR(B3393=0,'Input and Summary Results'!D2975=0,'Input and Summary Results'!D2975=""),FALSE,'Input and Summary Results'!$D2975)</f>
        <v>0</v>
      </c>
      <c r="D3393" t="b">
        <f>IF(OR(B3393=0,'Input and Summary Results'!E2975=0),FALSE,'Input and Summary Results'!$E2975)</f>
        <v>0</v>
      </c>
      <c r="E3393" t="b">
        <f t="shared" si="188"/>
        <v>0</v>
      </c>
      <c r="F3393" t="b">
        <f t="shared" si="189"/>
        <v>0</v>
      </c>
      <c r="G3393" t="b">
        <f>IF('Input and Summary Results'!$J$4="yes",IF(C3393=FALSE,FALSE,IF('Data Transformation'!E3393&lt;$R$10,E3393,$R$10)),IF(C3393=FALSE,FALSE,IF(C3393&lt;$R$10,C3393,$R$10)))</f>
        <v>0</v>
      </c>
      <c r="H3393" t="b">
        <f>IF('Input and Summary Results'!$J$4="yes",'Data Transformation'!F3393,'Data Transformation'!D3393)</f>
        <v>0</v>
      </c>
      <c r="I3393" t="str">
        <f t="shared" si="187"/>
        <v/>
      </c>
    </row>
    <row r="3394" spans="2:9" x14ac:dyDescent="0.55000000000000004">
      <c r="B3394" t="b">
        <f>IF('Input and Summary Results'!D2976=0,FALSE,'Input and Summary Results'!$B2976)</f>
        <v>0</v>
      </c>
      <c r="C3394" t="b">
        <f>IF(OR(B3394=0,'Input and Summary Results'!D2976=0,'Input and Summary Results'!D2976=""),FALSE,'Input and Summary Results'!$D2976)</f>
        <v>0</v>
      </c>
      <c r="D3394" t="b">
        <f>IF(OR(B3394=0,'Input and Summary Results'!E2976=0),FALSE,'Input and Summary Results'!$E2976)</f>
        <v>0</v>
      </c>
      <c r="E3394" t="b">
        <f t="shared" si="188"/>
        <v>0</v>
      </c>
      <c r="F3394" t="b">
        <f t="shared" si="189"/>
        <v>0</v>
      </c>
      <c r="G3394" t="b">
        <f>IF('Input and Summary Results'!$J$4="yes",IF(C3394=FALSE,FALSE,IF('Data Transformation'!E3394&lt;$R$10,E3394,$R$10)),IF(C3394=FALSE,FALSE,IF(C3394&lt;$R$10,C3394,$R$10)))</f>
        <v>0</v>
      </c>
      <c r="H3394" t="b">
        <f>IF('Input and Summary Results'!$J$4="yes",'Data Transformation'!F3394,'Data Transformation'!D3394)</f>
        <v>0</v>
      </c>
      <c r="I3394" t="str">
        <f t="shared" si="187"/>
        <v/>
      </c>
    </row>
    <row r="3395" spans="2:9" x14ac:dyDescent="0.55000000000000004">
      <c r="B3395" t="b">
        <f>IF('Input and Summary Results'!D2977=0,FALSE,'Input and Summary Results'!$B2977)</f>
        <v>0</v>
      </c>
      <c r="C3395" t="b">
        <f>IF(OR(B3395=0,'Input and Summary Results'!D2977=0,'Input and Summary Results'!D2977=""),FALSE,'Input and Summary Results'!$D2977)</f>
        <v>0</v>
      </c>
      <c r="D3395" t="b">
        <f>IF(OR(B3395=0,'Input and Summary Results'!E2977=0),FALSE,'Input and Summary Results'!$E2977)</f>
        <v>0</v>
      </c>
      <c r="E3395" t="b">
        <f t="shared" si="188"/>
        <v>0</v>
      </c>
      <c r="F3395" t="b">
        <f t="shared" si="189"/>
        <v>0</v>
      </c>
      <c r="G3395" t="b">
        <f>IF('Input and Summary Results'!$J$4="yes",IF(C3395=FALSE,FALSE,IF('Data Transformation'!E3395&lt;$R$10,E3395,$R$10)),IF(C3395=FALSE,FALSE,IF(C3395&lt;$R$10,C3395,$R$10)))</f>
        <v>0</v>
      </c>
      <c r="H3395" t="b">
        <f>IF('Input and Summary Results'!$J$4="yes",'Data Transformation'!F3395,'Data Transformation'!D3395)</f>
        <v>0</v>
      </c>
      <c r="I3395" t="str">
        <f t="shared" si="187"/>
        <v/>
      </c>
    </row>
    <row r="3396" spans="2:9" x14ac:dyDescent="0.55000000000000004">
      <c r="B3396" t="b">
        <f>IF('Input and Summary Results'!D2978=0,FALSE,'Input and Summary Results'!$B2978)</f>
        <v>0</v>
      </c>
      <c r="C3396" t="b">
        <f>IF(OR(B3396=0,'Input and Summary Results'!D2978=0,'Input and Summary Results'!D2978=""),FALSE,'Input and Summary Results'!$D2978)</f>
        <v>0</v>
      </c>
      <c r="D3396" t="b">
        <f>IF(OR(B3396=0,'Input and Summary Results'!E2978=0),FALSE,'Input and Summary Results'!$E2978)</f>
        <v>0</v>
      </c>
      <c r="E3396" t="b">
        <f t="shared" si="188"/>
        <v>0</v>
      </c>
      <c r="F3396" t="b">
        <f t="shared" si="189"/>
        <v>0</v>
      </c>
      <c r="G3396" t="b">
        <f>IF('Input and Summary Results'!$J$4="yes",IF(C3396=FALSE,FALSE,IF('Data Transformation'!E3396&lt;$R$10,E3396,$R$10)),IF(C3396=FALSE,FALSE,IF(C3396&lt;$R$10,C3396,$R$10)))</f>
        <v>0</v>
      </c>
      <c r="H3396" t="b">
        <f>IF('Input and Summary Results'!$J$4="yes",'Data Transformation'!F3396,'Data Transformation'!D3396)</f>
        <v>0</v>
      </c>
      <c r="I3396" t="str">
        <f t="shared" si="187"/>
        <v/>
      </c>
    </row>
    <row r="3397" spans="2:9" x14ac:dyDescent="0.55000000000000004">
      <c r="B3397" t="b">
        <f>IF('Input and Summary Results'!D2979=0,FALSE,'Input and Summary Results'!$B2979)</f>
        <v>0</v>
      </c>
      <c r="C3397" t="b">
        <f>IF(OR(B3397=0,'Input and Summary Results'!D2979=0,'Input and Summary Results'!D2979=""),FALSE,'Input and Summary Results'!$D2979)</f>
        <v>0</v>
      </c>
      <c r="D3397" t="b">
        <f>IF(OR(B3397=0,'Input and Summary Results'!E2979=0),FALSE,'Input and Summary Results'!$E2979)</f>
        <v>0</v>
      </c>
      <c r="E3397" t="b">
        <f t="shared" si="188"/>
        <v>0</v>
      </c>
      <c r="F3397" t="b">
        <f t="shared" si="189"/>
        <v>0</v>
      </c>
      <c r="G3397" t="b">
        <f>IF('Input and Summary Results'!$J$4="yes",IF(C3397=FALSE,FALSE,IF('Data Transformation'!E3397&lt;$R$10,E3397,$R$10)),IF(C3397=FALSE,FALSE,IF(C3397&lt;$R$10,C3397,$R$10)))</f>
        <v>0</v>
      </c>
      <c r="H3397" t="b">
        <f>IF('Input and Summary Results'!$J$4="yes",'Data Transformation'!F3397,'Data Transformation'!D3397)</f>
        <v>0</v>
      </c>
      <c r="I3397" t="str">
        <f t="shared" ref="I3397:I3460" si="190">IF(G3397=FALSE,"",B3397)</f>
        <v/>
      </c>
    </row>
    <row r="3398" spans="2:9" x14ac:dyDescent="0.55000000000000004">
      <c r="B3398" t="b">
        <f>IF('Input and Summary Results'!D2980=0,FALSE,'Input and Summary Results'!$B2980)</f>
        <v>0</v>
      </c>
      <c r="C3398" t="b">
        <f>IF(OR(B3398=0,'Input and Summary Results'!D2980=0,'Input and Summary Results'!D2980=""),FALSE,'Input and Summary Results'!$D2980)</f>
        <v>0</v>
      </c>
      <c r="D3398" t="b">
        <f>IF(OR(B3398=0,'Input and Summary Results'!E2980=0),FALSE,'Input and Summary Results'!$E2980)</f>
        <v>0</v>
      </c>
      <c r="E3398" t="b">
        <f t="shared" si="188"/>
        <v>0</v>
      </c>
      <c r="F3398" t="b">
        <f t="shared" si="189"/>
        <v>0</v>
      </c>
      <c r="G3398" t="b">
        <f>IF('Input and Summary Results'!$J$4="yes",IF(C3398=FALSE,FALSE,IF('Data Transformation'!E3398&lt;$R$10,E3398,$R$10)),IF(C3398=FALSE,FALSE,IF(C3398&lt;$R$10,C3398,$R$10)))</f>
        <v>0</v>
      </c>
      <c r="H3398" t="b">
        <f>IF('Input and Summary Results'!$J$4="yes",'Data Transformation'!F3398,'Data Transformation'!D3398)</f>
        <v>0</v>
      </c>
      <c r="I3398" t="str">
        <f t="shared" si="190"/>
        <v/>
      </c>
    </row>
    <row r="3399" spans="2:9" x14ac:dyDescent="0.55000000000000004">
      <c r="B3399" t="b">
        <f>IF('Input and Summary Results'!D2981=0,FALSE,'Input and Summary Results'!$B2981)</f>
        <v>0</v>
      </c>
      <c r="C3399" t="b">
        <f>IF(OR(B3399=0,'Input and Summary Results'!D2981=0,'Input and Summary Results'!D2981=""),FALSE,'Input and Summary Results'!$D2981)</f>
        <v>0</v>
      </c>
      <c r="D3399" t="b">
        <f>IF(OR(B3399=0,'Input and Summary Results'!E2981=0),FALSE,'Input and Summary Results'!$E2981)</f>
        <v>0</v>
      </c>
      <c r="E3399" t="b">
        <f t="shared" si="188"/>
        <v>0</v>
      </c>
      <c r="F3399" t="b">
        <f t="shared" si="189"/>
        <v>0</v>
      </c>
      <c r="G3399" t="b">
        <f>IF('Input and Summary Results'!$J$4="yes",IF(C3399=FALSE,FALSE,IF('Data Transformation'!E3399&lt;$R$10,E3399,$R$10)),IF(C3399=FALSE,FALSE,IF(C3399&lt;$R$10,C3399,$R$10)))</f>
        <v>0</v>
      </c>
      <c r="H3399" t="b">
        <f>IF('Input and Summary Results'!$J$4="yes",'Data Transformation'!F3399,'Data Transformation'!D3399)</f>
        <v>0</v>
      </c>
      <c r="I3399" t="str">
        <f t="shared" si="190"/>
        <v/>
      </c>
    </row>
    <row r="3400" spans="2:9" x14ac:dyDescent="0.55000000000000004">
      <c r="B3400" t="b">
        <f>IF('Input and Summary Results'!D2982=0,FALSE,'Input and Summary Results'!$B2982)</f>
        <v>0</v>
      </c>
      <c r="C3400" t="b">
        <f>IF(OR(B3400=0,'Input and Summary Results'!D2982=0,'Input and Summary Results'!D2982=""),FALSE,'Input and Summary Results'!$D2982)</f>
        <v>0</v>
      </c>
      <c r="D3400" t="b">
        <f>IF(OR(B3400=0,'Input and Summary Results'!E2982=0),FALSE,'Input and Summary Results'!$E2982)</f>
        <v>0</v>
      </c>
      <c r="E3400" t="b">
        <f t="shared" si="188"/>
        <v>0</v>
      </c>
      <c r="F3400" t="b">
        <f t="shared" si="189"/>
        <v>0</v>
      </c>
      <c r="G3400" t="b">
        <f>IF('Input and Summary Results'!$J$4="yes",IF(C3400=FALSE,FALSE,IF('Data Transformation'!E3400&lt;$R$10,E3400,$R$10)),IF(C3400=FALSE,FALSE,IF(C3400&lt;$R$10,C3400,$R$10)))</f>
        <v>0</v>
      </c>
      <c r="H3400" t="b">
        <f>IF('Input and Summary Results'!$J$4="yes",'Data Transformation'!F3400,'Data Transformation'!D3400)</f>
        <v>0</v>
      </c>
      <c r="I3400" t="str">
        <f t="shared" si="190"/>
        <v/>
      </c>
    </row>
    <row r="3401" spans="2:9" x14ac:dyDescent="0.55000000000000004">
      <c r="B3401" t="b">
        <f>IF('Input and Summary Results'!D2983=0,FALSE,'Input and Summary Results'!$B2983)</f>
        <v>0</v>
      </c>
      <c r="C3401" t="b">
        <f>IF(OR(B3401=0,'Input and Summary Results'!D2983=0,'Input and Summary Results'!D2983=""),FALSE,'Input and Summary Results'!$D2983)</f>
        <v>0</v>
      </c>
      <c r="D3401" t="b">
        <f>IF(OR(B3401=0,'Input and Summary Results'!E2983=0),FALSE,'Input and Summary Results'!$E2983)</f>
        <v>0</v>
      </c>
      <c r="E3401" t="b">
        <f t="shared" si="188"/>
        <v>0</v>
      </c>
      <c r="F3401" t="b">
        <f t="shared" si="189"/>
        <v>0</v>
      </c>
      <c r="G3401" t="b">
        <f>IF('Input and Summary Results'!$J$4="yes",IF(C3401=FALSE,FALSE,IF('Data Transformation'!E3401&lt;$R$10,E3401,$R$10)),IF(C3401=FALSE,FALSE,IF(C3401&lt;$R$10,C3401,$R$10)))</f>
        <v>0</v>
      </c>
      <c r="H3401" t="b">
        <f>IF('Input and Summary Results'!$J$4="yes",'Data Transformation'!F3401,'Data Transformation'!D3401)</f>
        <v>0</v>
      </c>
      <c r="I3401" t="str">
        <f t="shared" si="190"/>
        <v/>
      </c>
    </row>
    <row r="3402" spans="2:9" x14ac:dyDescent="0.55000000000000004">
      <c r="B3402" t="b">
        <f>IF('Input and Summary Results'!D2984=0,FALSE,'Input and Summary Results'!$B2984)</f>
        <v>0</v>
      </c>
      <c r="C3402" t="b">
        <f>IF(OR(B3402=0,'Input and Summary Results'!D2984=0,'Input and Summary Results'!D2984=""),FALSE,'Input and Summary Results'!$D2984)</f>
        <v>0</v>
      </c>
      <c r="D3402" t="b">
        <f>IF(OR(B3402=0,'Input and Summary Results'!E2984=0),FALSE,'Input and Summary Results'!$E2984)</f>
        <v>0</v>
      </c>
      <c r="E3402" t="b">
        <f t="shared" si="188"/>
        <v>0</v>
      </c>
      <c r="F3402" t="b">
        <f t="shared" si="189"/>
        <v>0</v>
      </c>
      <c r="G3402" t="b">
        <f>IF('Input and Summary Results'!$J$4="yes",IF(C3402=FALSE,FALSE,IF('Data Transformation'!E3402&lt;$R$10,E3402,$R$10)),IF(C3402=FALSE,FALSE,IF(C3402&lt;$R$10,C3402,$R$10)))</f>
        <v>0</v>
      </c>
      <c r="H3402" t="b">
        <f>IF('Input and Summary Results'!$J$4="yes",'Data Transformation'!F3402,'Data Transformation'!D3402)</f>
        <v>0</v>
      </c>
      <c r="I3402" t="str">
        <f t="shared" si="190"/>
        <v/>
      </c>
    </row>
    <row r="3403" spans="2:9" x14ac:dyDescent="0.55000000000000004">
      <c r="B3403" t="b">
        <f>IF('Input and Summary Results'!D2985=0,FALSE,'Input and Summary Results'!$B2985)</f>
        <v>0</v>
      </c>
      <c r="C3403" t="b">
        <f>IF(OR(B3403=0,'Input and Summary Results'!D2985=0,'Input and Summary Results'!D2985=""),FALSE,'Input and Summary Results'!$D2985)</f>
        <v>0</v>
      </c>
      <c r="D3403" t="b">
        <f>IF(OR(B3403=0,'Input and Summary Results'!E2985=0),FALSE,'Input and Summary Results'!$E2985)</f>
        <v>0</v>
      </c>
      <c r="E3403" t="b">
        <f t="shared" si="188"/>
        <v>0</v>
      </c>
      <c r="F3403" t="b">
        <f t="shared" si="189"/>
        <v>0</v>
      </c>
      <c r="G3403" t="b">
        <f>IF('Input and Summary Results'!$J$4="yes",IF(C3403=FALSE,FALSE,IF('Data Transformation'!E3403&lt;$R$10,E3403,$R$10)),IF(C3403=FALSE,FALSE,IF(C3403&lt;$R$10,C3403,$R$10)))</f>
        <v>0</v>
      </c>
      <c r="H3403" t="b">
        <f>IF('Input and Summary Results'!$J$4="yes",'Data Transformation'!F3403,'Data Transformation'!D3403)</f>
        <v>0</v>
      </c>
      <c r="I3403" t="str">
        <f t="shared" si="190"/>
        <v/>
      </c>
    </row>
    <row r="3404" spans="2:9" x14ac:dyDescent="0.55000000000000004">
      <c r="B3404" t="b">
        <f>IF('Input and Summary Results'!D2986=0,FALSE,'Input and Summary Results'!$B2986)</f>
        <v>0</v>
      </c>
      <c r="C3404" t="b">
        <f>IF(OR(B3404=0,'Input and Summary Results'!D2986=0,'Input and Summary Results'!D2986=""),FALSE,'Input and Summary Results'!$D2986)</f>
        <v>0</v>
      </c>
      <c r="D3404" t="b">
        <f>IF(OR(B3404=0,'Input and Summary Results'!E2986=0),FALSE,'Input and Summary Results'!$E2986)</f>
        <v>0</v>
      </c>
      <c r="E3404" t="b">
        <f t="shared" si="188"/>
        <v>0</v>
      </c>
      <c r="F3404" t="b">
        <f t="shared" si="189"/>
        <v>0</v>
      </c>
      <c r="G3404" t="b">
        <f>IF('Input and Summary Results'!$J$4="yes",IF(C3404=FALSE,FALSE,IF('Data Transformation'!E3404&lt;$R$10,E3404,$R$10)),IF(C3404=FALSE,FALSE,IF(C3404&lt;$R$10,C3404,$R$10)))</f>
        <v>0</v>
      </c>
      <c r="H3404" t="b">
        <f>IF('Input and Summary Results'!$J$4="yes",'Data Transformation'!F3404,'Data Transformation'!D3404)</f>
        <v>0</v>
      </c>
      <c r="I3404" t="str">
        <f t="shared" si="190"/>
        <v/>
      </c>
    </row>
    <row r="3405" spans="2:9" x14ac:dyDescent="0.55000000000000004">
      <c r="B3405" t="b">
        <f>IF('Input and Summary Results'!D2987=0,FALSE,'Input and Summary Results'!$B2987)</f>
        <v>0</v>
      </c>
      <c r="C3405" t="b">
        <f>IF(OR(B3405=0,'Input and Summary Results'!D2987=0,'Input and Summary Results'!D2987=""),FALSE,'Input and Summary Results'!$D2987)</f>
        <v>0</v>
      </c>
      <c r="D3405" t="b">
        <f>IF(OR(B3405=0,'Input and Summary Results'!E2987=0),FALSE,'Input and Summary Results'!$E2987)</f>
        <v>0</v>
      </c>
      <c r="E3405" t="b">
        <f t="shared" si="188"/>
        <v>0</v>
      </c>
      <c r="F3405" t="b">
        <f t="shared" si="189"/>
        <v>0</v>
      </c>
      <c r="G3405" t="b">
        <f>IF('Input and Summary Results'!$J$4="yes",IF(C3405=FALSE,FALSE,IF('Data Transformation'!E3405&lt;$R$10,E3405,$R$10)),IF(C3405=FALSE,FALSE,IF(C3405&lt;$R$10,C3405,$R$10)))</f>
        <v>0</v>
      </c>
      <c r="H3405" t="b">
        <f>IF('Input and Summary Results'!$J$4="yes",'Data Transformation'!F3405,'Data Transformation'!D3405)</f>
        <v>0</v>
      </c>
      <c r="I3405" t="str">
        <f t="shared" si="190"/>
        <v/>
      </c>
    </row>
    <row r="3406" spans="2:9" x14ac:dyDescent="0.55000000000000004">
      <c r="B3406" t="b">
        <f>IF('Input and Summary Results'!D2988=0,FALSE,'Input and Summary Results'!$B2988)</f>
        <v>0</v>
      </c>
      <c r="C3406" t="b">
        <f>IF(OR(B3406=0,'Input and Summary Results'!D2988=0,'Input and Summary Results'!D2988=""),FALSE,'Input and Summary Results'!$D2988)</f>
        <v>0</v>
      </c>
      <c r="D3406" t="b">
        <f>IF(OR(B3406=0,'Input and Summary Results'!E2988=0),FALSE,'Input and Summary Results'!$E2988)</f>
        <v>0</v>
      </c>
      <c r="E3406" t="b">
        <f t="shared" si="188"/>
        <v>0</v>
      </c>
      <c r="F3406" t="b">
        <f t="shared" si="189"/>
        <v>0</v>
      </c>
      <c r="G3406" t="b">
        <f>IF('Input and Summary Results'!$J$4="yes",IF(C3406=FALSE,FALSE,IF('Data Transformation'!E3406&lt;$R$10,E3406,$R$10)),IF(C3406=FALSE,FALSE,IF(C3406&lt;$R$10,C3406,$R$10)))</f>
        <v>0</v>
      </c>
      <c r="H3406" t="b">
        <f>IF('Input and Summary Results'!$J$4="yes",'Data Transformation'!F3406,'Data Transformation'!D3406)</f>
        <v>0</v>
      </c>
      <c r="I3406" t="str">
        <f t="shared" si="190"/>
        <v/>
      </c>
    </row>
    <row r="3407" spans="2:9" x14ac:dyDescent="0.55000000000000004">
      <c r="B3407" t="b">
        <f>IF('Input and Summary Results'!D2989=0,FALSE,'Input and Summary Results'!$B2989)</f>
        <v>0</v>
      </c>
      <c r="C3407" t="b">
        <f>IF(OR(B3407=0,'Input and Summary Results'!D2989=0,'Input and Summary Results'!D2989=""),FALSE,'Input and Summary Results'!$D2989)</f>
        <v>0</v>
      </c>
      <c r="D3407" t="b">
        <f>IF(OR(B3407=0,'Input and Summary Results'!E2989=0),FALSE,'Input and Summary Results'!$E2989)</f>
        <v>0</v>
      </c>
      <c r="E3407" t="b">
        <f t="shared" si="188"/>
        <v>0</v>
      </c>
      <c r="F3407" t="b">
        <f t="shared" si="189"/>
        <v>0</v>
      </c>
      <c r="G3407" t="b">
        <f>IF('Input and Summary Results'!$J$4="yes",IF(C3407=FALSE,FALSE,IF('Data Transformation'!E3407&lt;$R$10,E3407,$R$10)),IF(C3407=FALSE,FALSE,IF(C3407&lt;$R$10,C3407,$R$10)))</f>
        <v>0</v>
      </c>
      <c r="H3407" t="b">
        <f>IF('Input and Summary Results'!$J$4="yes",'Data Transformation'!F3407,'Data Transformation'!D3407)</f>
        <v>0</v>
      </c>
      <c r="I3407" t="str">
        <f t="shared" si="190"/>
        <v/>
      </c>
    </row>
    <row r="3408" spans="2:9" x14ac:dyDescent="0.55000000000000004">
      <c r="B3408" t="b">
        <f>IF('Input and Summary Results'!D2990=0,FALSE,'Input and Summary Results'!$B2990)</f>
        <v>0</v>
      </c>
      <c r="C3408" t="b">
        <f>IF(OR(B3408=0,'Input and Summary Results'!D2990=0,'Input and Summary Results'!D2990=""),FALSE,'Input and Summary Results'!$D2990)</f>
        <v>0</v>
      </c>
      <c r="D3408" t="b">
        <f>IF(OR(B3408=0,'Input and Summary Results'!E2990=0),FALSE,'Input and Summary Results'!$E2990)</f>
        <v>0</v>
      </c>
      <c r="E3408" t="b">
        <f t="shared" si="188"/>
        <v>0</v>
      </c>
      <c r="F3408" t="b">
        <f t="shared" si="189"/>
        <v>0</v>
      </c>
      <c r="G3408" t="b">
        <f>IF('Input and Summary Results'!$J$4="yes",IF(C3408=FALSE,FALSE,IF('Data Transformation'!E3408&lt;$R$10,E3408,$R$10)),IF(C3408=FALSE,FALSE,IF(C3408&lt;$R$10,C3408,$R$10)))</f>
        <v>0</v>
      </c>
      <c r="H3408" t="b">
        <f>IF('Input and Summary Results'!$J$4="yes",'Data Transformation'!F3408,'Data Transformation'!D3408)</f>
        <v>0</v>
      </c>
      <c r="I3408" t="str">
        <f t="shared" si="190"/>
        <v/>
      </c>
    </row>
    <row r="3409" spans="2:9" x14ac:dyDescent="0.55000000000000004">
      <c r="B3409" t="b">
        <f>IF('Input and Summary Results'!D2991=0,FALSE,'Input and Summary Results'!$B2991)</f>
        <v>0</v>
      </c>
      <c r="C3409" t="b">
        <f>IF(OR(B3409=0,'Input and Summary Results'!D2991=0,'Input and Summary Results'!D2991=""),FALSE,'Input and Summary Results'!$D2991)</f>
        <v>0</v>
      </c>
      <c r="D3409" t="b">
        <f>IF(OR(B3409=0,'Input and Summary Results'!E2991=0),FALSE,'Input and Summary Results'!$E2991)</f>
        <v>0</v>
      </c>
      <c r="E3409" t="b">
        <f t="shared" si="188"/>
        <v>0</v>
      </c>
      <c r="F3409" t="b">
        <f t="shared" si="189"/>
        <v>0</v>
      </c>
      <c r="G3409" t="b">
        <f>IF('Input and Summary Results'!$J$4="yes",IF(C3409=FALSE,FALSE,IF('Data Transformation'!E3409&lt;$R$10,E3409,$R$10)),IF(C3409=FALSE,FALSE,IF(C3409&lt;$R$10,C3409,$R$10)))</f>
        <v>0</v>
      </c>
      <c r="H3409" t="b">
        <f>IF('Input and Summary Results'!$J$4="yes",'Data Transformation'!F3409,'Data Transformation'!D3409)</f>
        <v>0</v>
      </c>
      <c r="I3409" t="str">
        <f t="shared" si="190"/>
        <v/>
      </c>
    </row>
    <row r="3410" spans="2:9" x14ac:dyDescent="0.55000000000000004">
      <c r="B3410" t="b">
        <f>IF('Input and Summary Results'!D2992=0,FALSE,'Input and Summary Results'!$B2992)</f>
        <v>0</v>
      </c>
      <c r="C3410" t="b">
        <f>IF(OR(B3410=0,'Input and Summary Results'!D2992=0,'Input and Summary Results'!D2992=""),FALSE,'Input and Summary Results'!$D2992)</f>
        <v>0</v>
      </c>
      <c r="D3410" t="b">
        <f>IF(OR(B3410=0,'Input and Summary Results'!E2992=0),FALSE,'Input and Summary Results'!$E2992)</f>
        <v>0</v>
      </c>
      <c r="E3410" t="b">
        <f t="shared" si="188"/>
        <v>0</v>
      </c>
      <c r="F3410" t="b">
        <f t="shared" si="189"/>
        <v>0</v>
      </c>
      <c r="G3410" t="b">
        <f>IF('Input and Summary Results'!$J$4="yes",IF(C3410=FALSE,FALSE,IF('Data Transformation'!E3410&lt;$R$10,E3410,$R$10)),IF(C3410=FALSE,FALSE,IF(C3410&lt;$R$10,C3410,$R$10)))</f>
        <v>0</v>
      </c>
      <c r="H3410" t="b">
        <f>IF('Input and Summary Results'!$J$4="yes",'Data Transformation'!F3410,'Data Transformation'!D3410)</f>
        <v>0</v>
      </c>
      <c r="I3410" t="str">
        <f t="shared" si="190"/>
        <v/>
      </c>
    </row>
    <row r="3411" spans="2:9" x14ac:dyDescent="0.55000000000000004">
      <c r="B3411" t="b">
        <f>IF('Input and Summary Results'!D2993=0,FALSE,'Input and Summary Results'!$B2993)</f>
        <v>0</v>
      </c>
      <c r="C3411" t="b">
        <f>IF(OR(B3411=0,'Input and Summary Results'!D2993=0,'Input and Summary Results'!D2993=""),FALSE,'Input and Summary Results'!$D2993)</f>
        <v>0</v>
      </c>
      <c r="D3411" t="b">
        <f>IF(OR(B3411=0,'Input and Summary Results'!E2993=0),FALSE,'Input and Summary Results'!$E2993)</f>
        <v>0</v>
      </c>
      <c r="E3411" t="b">
        <f t="shared" si="188"/>
        <v>0</v>
      </c>
      <c r="F3411" t="b">
        <f t="shared" si="189"/>
        <v>0</v>
      </c>
      <c r="G3411" t="b">
        <f>IF('Input and Summary Results'!$J$4="yes",IF(C3411=FALSE,FALSE,IF('Data Transformation'!E3411&lt;$R$10,E3411,$R$10)),IF(C3411=FALSE,FALSE,IF(C3411&lt;$R$10,C3411,$R$10)))</f>
        <v>0</v>
      </c>
      <c r="H3411" t="b">
        <f>IF('Input and Summary Results'!$J$4="yes",'Data Transformation'!F3411,'Data Transformation'!D3411)</f>
        <v>0</v>
      </c>
      <c r="I3411" t="str">
        <f t="shared" si="190"/>
        <v/>
      </c>
    </row>
    <row r="3412" spans="2:9" x14ac:dyDescent="0.55000000000000004">
      <c r="B3412" t="b">
        <f>IF('Input and Summary Results'!D2994=0,FALSE,'Input and Summary Results'!$B2994)</f>
        <v>0</v>
      </c>
      <c r="C3412" t="b">
        <f>IF(OR(B3412=0,'Input and Summary Results'!D2994=0,'Input and Summary Results'!D2994=""),FALSE,'Input and Summary Results'!$D2994)</f>
        <v>0</v>
      </c>
      <c r="D3412" t="b">
        <f>IF(OR(B3412=0,'Input and Summary Results'!E2994=0),FALSE,'Input and Summary Results'!$E2994)</f>
        <v>0</v>
      </c>
      <c r="E3412" t="b">
        <f t="shared" si="188"/>
        <v>0</v>
      </c>
      <c r="F3412" t="b">
        <f t="shared" si="189"/>
        <v>0</v>
      </c>
      <c r="G3412" t="b">
        <f>IF('Input and Summary Results'!$J$4="yes",IF(C3412=FALSE,FALSE,IF('Data Transformation'!E3412&lt;$R$10,E3412,$R$10)),IF(C3412=FALSE,FALSE,IF(C3412&lt;$R$10,C3412,$R$10)))</f>
        <v>0</v>
      </c>
      <c r="H3412" t="b">
        <f>IF('Input and Summary Results'!$J$4="yes",'Data Transformation'!F3412,'Data Transformation'!D3412)</f>
        <v>0</v>
      </c>
      <c r="I3412" t="str">
        <f t="shared" si="190"/>
        <v/>
      </c>
    </row>
    <row r="3413" spans="2:9" x14ac:dyDescent="0.55000000000000004">
      <c r="B3413" t="b">
        <f>IF('Input and Summary Results'!D2995=0,FALSE,'Input and Summary Results'!$B2995)</f>
        <v>0</v>
      </c>
      <c r="C3413" t="b">
        <f>IF(OR(B3413=0,'Input and Summary Results'!D2995=0,'Input and Summary Results'!D2995=""),FALSE,'Input and Summary Results'!$D2995)</f>
        <v>0</v>
      </c>
      <c r="D3413" t="b">
        <f>IF(OR(B3413=0,'Input and Summary Results'!E2995=0),FALSE,'Input and Summary Results'!$E2995)</f>
        <v>0</v>
      </c>
      <c r="E3413" t="b">
        <f t="shared" si="188"/>
        <v>0</v>
      </c>
      <c r="F3413" t="b">
        <f t="shared" si="189"/>
        <v>0</v>
      </c>
      <c r="G3413" t="b">
        <f>IF('Input and Summary Results'!$J$4="yes",IF(C3413=FALSE,FALSE,IF('Data Transformation'!E3413&lt;$R$10,E3413,$R$10)),IF(C3413=FALSE,FALSE,IF(C3413&lt;$R$10,C3413,$R$10)))</f>
        <v>0</v>
      </c>
      <c r="H3413" t="b">
        <f>IF('Input and Summary Results'!$J$4="yes",'Data Transformation'!F3413,'Data Transformation'!D3413)</f>
        <v>0</v>
      </c>
      <c r="I3413" t="str">
        <f t="shared" si="190"/>
        <v/>
      </c>
    </row>
    <row r="3414" spans="2:9" x14ac:dyDescent="0.55000000000000004">
      <c r="B3414" t="b">
        <f>IF('Input and Summary Results'!D2996=0,FALSE,'Input and Summary Results'!$B2996)</f>
        <v>0</v>
      </c>
      <c r="C3414" t="b">
        <f>IF(OR(B3414=0,'Input and Summary Results'!D2996=0,'Input and Summary Results'!D2996=""),FALSE,'Input and Summary Results'!$D2996)</f>
        <v>0</v>
      </c>
      <c r="D3414" t="b">
        <f>IF(OR(B3414=0,'Input and Summary Results'!E2996=0),FALSE,'Input and Summary Results'!$E2996)</f>
        <v>0</v>
      </c>
      <c r="E3414" t="b">
        <f t="shared" si="188"/>
        <v>0</v>
      </c>
      <c r="F3414" t="b">
        <f t="shared" si="189"/>
        <v>0</v>
      </c>
      <c r="G3414" t="b">
        <f>IF('Input and Summary Results'!$J$4="yes",IF(C3414=FALSE,FALSE,IF('Data Transformation'!E3414&lt;$R$10,E3414,$R$10)),IF(C3414=FALSE,FALSE,IF(C3414&lt;$R$10,C3414,$R$10)))</f>
        <v>0</v>
      </c>
      <c r="H3414" t="b">
        <f>IF('Input and Summary Results'!$J$4="yes",'Data Transformation'!F3414,'Data Transformation'!D3414)</f>
        <v>0</v>
      </c>
      <c r="I3414" t="str">
        <f t="shared" si="190"/>
        <v/>
      </c>
    </row>
    <row r="3415" spans="2:9" x14ac:dyDescent="0.55000000000000004">
      <c r="B3415" t="b">
        <f>IF('Input and Summary Results'!D2997=0,FALSE,'Input and Summary Results'!$B2997)</f>
        <v>0</v>
      </c>
      <c r="C3415" t="b">
        <f>IF(OR(B3415=0,'Input and Summary Results'!D2997=0,'Input and Summary Results'!D2997=""),FALSE,'Input and Summary Results'!$D2997)</f>
        <v>0</v>
      </c>
      <c r="D3415" t="b">
        <f>IF(OR(B3415=0,'Input and Summary Results'!E2997=0),FALSE,'Input and Summary Results'!$E2997)</f>
        <v>0</v>
      </c>
      <c r="E3415" t="b">
        <f t="shared" si="188"/>
        <v>0</v>
      </c>
      <c r="F3415" t="b">
        <f t="shared" si="189"/>
        <v>0</v>
      </c>
      <c r="G3415" t="b">
        <f>IF('Input and Summary Results'!$J$4="yes",IF(C3415=FALSE,FALSE,IF('Data Transformation'!E3415&lt;$R$10,E3415,$R$10)),IF(C3415=FALSE,FALSE,IF(C3415&lt;$R$10,C3415,$R$10)))</f>
        <v>0</v>
      </c>
      <c r="H3415" t="b">
        <f>IF('Input and Summary Results'!$J$4="yes",'Data Transformation'!F3415,'Data Transformation'!D3415)</f>
        <v>0</v>
      </c>
      <c r="I3415" t="str">
        <f t="shared" si="190"/>
        <v/>
      </c>
    </row>
    <row r="3416" spans="2:9" x14ac:dyDescent="0.55000000000000004">
      <c r="B3416" t="b">
        <f>IF('Input and Summary Results'!D2998=0,FALSE,'Input and Summary Results'!$B2998)</f>
        <v>0</v>
      </c>
      <c r="C3416" t="b">
        <f>IF(OR(B3416=0,'Input and Summary Results'!D2998=0,'Input and Summary Results'!D2998=""),FALSE,'Input and Summary Results'!$D2998)</f>
        <v>0</v>
      </c>
      <c r="D3416" t="b">
        <f>IF(OR(B3416=0,'Input and Summary Results'!E2998=0),FALSE,'Input and Summary Results'!$E2998)</f>
        <v>0</v>
      </c>
      <c r="E3416" t="b">
        <f t="shared" si="188"/>
        <v>0</v>
      </c>
      <c r="F3416" t="b">
        <f t="shared" si="189"/>
        <v>0</v>
      </c>
      <c r="G3416" t="b">
        <f>IF('Input and Summary Results'!$J$4="yes",IF(C3416=FALSE,FALSE,IF('Data Transformation'!E3416&lt;$R$10,E3416,$R$10)),IF(C3416=FALSE,FALSE,IF(C3416&lt;$R$10,C3416,$R$10)))</f>
        <v>0</v>
      </c>
      <c r="H3416" t="b">
        <f>IF('Input and Summary Results'!$J$4="yes",'Data Transformation'!F3416,'Data Transformation'!D3416)</f>
        <v>0</v>
      </c>
      <c r="I3416" t="str">
        <f t="shared" si="190"/>
        <v/>
      </c>
    </row>
    <row r="3417" spans="2:9" x14ac:dyDescent="0.55000000000000004">
      <c r="B3417" t="b">
        <f>IF('Input and Summary Results'!D2999=0,FALSE,'Input and Summary Results'!$B2999)</f>
        <v>0</v>
      </c>
      <c r="C3417" t="b">
        <f>IF(OR(B3417=0,'Input and Summary Results'!D2999=0,'Input and Summary Results'!D2999=""),FALSE,'Input and Summary Results'!$D2999)</f>
        <v>0</v>
      </c>
      <c r="D3417" t="b">
        <f>IF(OR(B3417=0,'Input and Summary Results'!E2999=0),FALSE,'Input and Summary Results'!$E2999)</f>
        <v>0</v>
      </c>
      <c r="E3417" t="b">
        <f t="shared" si="188"/>
        <v>0</v>
      </c>
      <c r="F3417" t="b">
        <f t="shared" si="189"/>
        <v>0</v>
      </c>
      <c r="G3417" t="b">
        <f>IF('Input and Summary Results'!$J$4="yes",IF(C3417=FALSE,FALSE,IF('Data Transformation'!E3417&lt;$R$10,E3417,$R$10)),IF(C3417=FALSE,FALSE,IF(C3417&lt;$R$10,C3417,$R$10)))</f>
        <v>0</v>
      </c>
      <c r="H3417" t="b">
        <f>IF('Input and Summary Results'!$J$4="yes",'Data Transformation'!F3417,'Data Transformation'!D3417)</f>
        <v>0</v>
      </c>
      <c r="I3417" t="str">
        <f t="shared" si="190"/>
        <v/>
      </c>
    </row>
    <row r="3418" spans="2:9" x14ac:dyDescent="0.55000000000000004">
      <c r="B3418" t="b">
        <f>IF('Input and Summary Results'!D3000=0,FALSE,'Input and Summary Results'!$B3000)</f>
        <v>0</v>
      </c>
      <c r="C3418" t="b">
        <f>IF(OR(B3418=0,'Input and Summary Results'!D3000=0,'Input and Summary Results'!D3000=""),FALSE,'Input and Summary Results'!$D3000)</f>
        <v>0</v>
      </c>
      <c r="D3418" t="b">
        <f>IF(OR(B3418=0,'Input and Summary Results'!E3000=0),FALSE,'Input and Summary Results'!$E3000)</f>
        <v>0</v>
      </c>
      <c r="E3418" t="b">
        <f t="shared" si="188"/>
        <v>0</v>
      </c>
      <c r="F3418" t="b">
        <f t="shared" si="189"/>
        <v>0</v>
      </c>
      <c r="G3418" t="b">
        <f>IF('Input and Summary Results'!$J$4="yes",IF(C3418=FALSE,FALSE,IF('Data Transformation'!E3418&lt;$R$10,E3418,$R$10)),IF(C3418=FALSE,FALSE,IF(C3418&lt;$R$10,C3418,$R$10)))</f>
        <v>0</v>
      </c>
      <c r="H3418" t="b">
        <f>IF('Input and Summary Results'!$J$4="yes",'Data Transformation'!F3418,'Data Transformation'!D3418)</f>
        <v>0</v>
      </c>
      <c r="I3418" t="str">
        <f t="shared" si="190"/>
        <v/>
      </c>
    </row>
    <row r="3419" spans="2:9" x14ac:dyDescent="0.55000000000000004">
      <c r="B3419" t="b">
        <f>IF('Input and Summary Results'!D3001=0,FALSE,'Input and Summary Results'!$B3001)</f>
        <v>0</v>
      </c>
      <c r="C3419" t="b">
        <f>IF(OR(B3419=0,'Input and Summary Results'!D3001=0,'Input and Summary Results'!D3001=""),FALSE,'Input and Summary Results'!$D3001)</f>
        <v>0</v>
      </c>
      <c r="D3419" t="b">
        <f>IF(OR(B3419=0,'Input and Summary Results'!E3001=0),FALSE,'Input and Summary Results'!$E3001)</f>
        <v>0</v>
      </c>
      <c r="E3419" t="b">
        <f t="shared" si="188"/>
        <v>0</v>
      </c>
      <c r="F3419" t="b">
        <f t="shared" si="189"/>
        <v>0</v>
      </c>
      <c r="G3419" t="b">
        <f>IF('Input and Summary Results'!$J$4="yes",IF(C3419=FALSE,FALSE,IF('Data Transformation'!E3419&lt;$R$10,E3419,$R$10)),IF(C3419=FALSE,FALSE,IF(C3419&lt;$R$10,C3419,$R$10)))</f>
        <v>0</v>
      </c>
      <c r="H3419" t="b">
        <f>IF('Input and Summary Results'!$J$4="yes",'Data Transformation'!F3419,'Data Transformation'!D3419)</f>
        <v>0</v>
      </c>
      <c r="I3419" t="str">
        <f t="shared" si="190"/>
        <v/>
      </c>
    </row>
    <row r="3420" spans="2:9" x14ac:dyDescent="0.55000000000000004">
      <c r="B3420" t="b">
        <f>IF('Input and Summary Results'!D3002=0,FALSE,'Input and Summary Results'!$B3002)</f>
        <v>0</v>
      </c>
      <c r="C3420" t="b">
        <f>IF(OR(B3420=0,'Input and Summary Results'!D3002=0,'Input and Summary Results'!D3002=""),FALSE,'Input and Summary Results'!$D3002)</f>
        <v>0</v>
      </c>
      <c r="D3420" t="b">
        <f>IF(OR(B3420=0,'Input and Summary Results'!E3002=0),FALSE,'Input and Summary Results'!$E3002)</f>
        <v>0</v>
      </c>
      <c r="E3420" t="b">
        <f t="shared" si="188"/>
        <v>0</v>
      </c>
      <c r="F3420" t="b">
        <f t="shared" si="189"/>
        <v>0</v>
      </c>
      <c r="G3420" t="b">
        <f>IF('Input and Summary Results'!$J$4="yes",IF(C3420=FALSE,FALSE,IF('Data Transformation'!E3420&lt;$R$10,E3420,$R$10)),IF(C3420=FALSE,FALSE,IF(C3420&lt;$R$10,C3420,$R$10)))</f>
        <v>0</v>
      </c>
      <c r="H3420" t="b">
        <f>IF('Input and Summary Results'!$J$4="yes",'Data Transformation'!F3420,'Data Transformation'!D3420)</f>
        <v>0</v>
      </c>
      <c r="I3420" t="str">
        <f t="shared" si="190"/>
        <v/>
      </c>
    </row>
    <row r="3421" spans="2:9" x14ac:dyDescent="0.55000000000000004">
      <c r="B3421" t="b">
        <f>IF('Input and Summary Results'!D3003=0,FALSE,'Input and Summary Results'!$B3003)</f>
        <v>0</v>
      </c>
      <c r="C3421" t="b">
        <f>IF(OR(B3421=0,'Input and Summary Results'!D3003=0,'Input and Summary Results'!D3003=""),FALSE,'Input and Summary Results'!$D3003)</f>
        <v>0</v>
      </c>
      <c r="D3421" t="b">
        <f>IF(OR(B3421=0,'Input and Summary Results'!E3003=0),FALSE,'Input and Summary Results'!$E3003)</f>
        <v>0</v>
      </c>
      <c r="E3421" t="b">
        <f t="shared" si="188"/>
        <v>0</v>
      </c>
      <c r="F3421" t="b">
        <f t="shared" si="189"/>
        <v>0</v>
      </c>
      <c r="G3421" t="b">
        <f>IF('Input and Summary Results'!$J$4="yes",IF(C3421=FALSE,FALSE,IF('Data Transformation'!E3421&lt;$R$10,E3421,$R$10)),IF(C3421=FALSE,FALSE,IF(C3421&lt;$R$10,C3421,$R$10)))</f>
        <v>0</v>
      </c>
      <c r="H3421" t="b">
        <f>IF('Input and Summary Results'!$J$4="yes",'Data Transformation'!F3421,'Data Transformation'!D3421)</f>
        <v>0</v>
      </c>
      <c r="I3421" t="str">
        <f t="shared" si="190"/>
        <v/>
      </c>
    </row>
    <row r="3422" spans="2:9" x14ac:dyDescent="0.55000000000000004">
      <c r="B3422" t="b">
        <f>IF('Input and Summary Results'!D3004=0,FALSE,'Input and Summary Results'!$B3004)</f>
        <v>0</v>
      </c>
      <c r="C3422" t="b">
        <f>IF(OR(B3422=0,'Input and Summary Results'!D3004=0,'Input and Summary Results'!D3004=""),FALSE,'Input and Summary Results'!$D3004)</f>
        <v>0</v>
      </c>
      <c r="D3422" t="b">
        <f>IF(OR(B3422=0,'Input and Summary Results'!E3004=0),FALSE,'Input and Summary Results'!$E3004)</f>
        <v>0</v>
      </c>
      <c r="E3422" t="b">
        <f t="shared" si="188"/>
        <v>0</v>
      </c>
      <c r="F3422" t="b">
        <f t="shared" si="189"/>
        <v>0</v>
      </c>
      <c r="G3422" t="b">
        <f>IF('Input and Summary Results'!$J$4="yes",IF(C3422=FALSE,FALSE,IF('Data Transformation'!E3422&lt;$R$10,E3422,$R$10)),IF(C3422=FALSE,FALSE,IF(C3422&lt;$R$10,C3422,$R$10)))</f>
        <v>0</v>
      </c>
      <c r="H3422" t="b">
        <f>IF('Input and Summary Results'!$J$4="yes",'Data Transformation'!F3422,'Data Transformation'!D3422)</f>
        <v>0</v>
      </c>
      <c r="I3422" t="str">
        <f t="shared" si="190"/>
        <v/>
      </c>
    </row>
    <row r="3423" spans="2:9" x14ac:dyDescent="0.55000000000000004">
      <c r="B3423" t="b">
        <f>IF('Input and Summary Results'!D3005=0,FALSE,'Input and Summary Results'!$B3005)</f>
        <v>0</v>
      </c>
      <c r="C3423" t="b">
        <f>IF(OR(B3423=0,'Input and Summary Results'!D3005=0,'Input and Summary Results'!D3005=""),FALSE,'Input and Summary Results'!$D3005)</f>
        <v>0</v>
      </c>
      <c r="D3423" t="b">
        <f>IF(OR(B3423=0,'Input and Summary Results'!E3005=0),FALSE,'Input and Summary Results'!$E3005)</f>
        <v>0</v>
      </c>
      <c r="E3423" t="b">
        <f t="shared" si="188"/>
        <v>0</v>
      </c>
      <c r="F3423" t="b">
        <f t="shared" si="189"/>
        <v>0</v>
      </c>
      <c r="G3423" t="b">
        <f>IF('Input and Summary Results'!$J$4="yes",IF(C3423=FALSE,FALSE,IF('Data Transformation'!E3423&lt;$R$10,E3423,$R$10)),IF(C3423=FALSE,FALSE,IF(C3423&lt;$R$10,C3423,$R$10)))</f>
        <v>0</v>
      </c>
      <c r="H3423" t="b">
        <f>IF('Input and Summary Results'!$J$4="yes",'Data Transformation'!F3423,'Data Transformation'!D3423)</f>
        <v>0</v>
      </c>
      <c r="I3423" t="str">
        <f t="shared" si="190"/>
        <v/>
      </c>
    </row>
    <row r="3424" spans="2:9" x14ac:dyDescent="0.55000000000000004">
      <c r="B3424" t="b">
        <f>IF('Input and Summary Results'!D3006=0,FALSE,'Input and Summary Results'!$B3006)</f>
        <v>0</v>
      </c>
      <c r="C3424" t="b">
        <f>IF(OR(B3424=0,'Input and Summary Results'!D3006=0,'Input and Summary Results'!D3006=""),FALSE,'Input and Summary Results'!$D3006)</f>
        <v>0</v>
      </c>
      <c r="D3424" t="b">
        <f>IF(OR(B3424=0,'Input and Summary Results'!E3006=0),FALSE,'Input and Summary Results'!$E3006)</f>
        <v>0</v>
      </c>
      <c r="E3424" t="b">
        <f t="shared" si="188"/>
        <v>0</v>
      </c>
      <c r="F3424" t="b">
        <f t="shared" si="189"/>
        <v>0</v>
      </c>
      <c r="G3424" t="b">
        <f>IF('Input and Summary Results'!$J$4="yes",IF(C3424=FALSE,FALSE,IF('Data Transformation'!E3424&lt;$R$10,E3424,$R$10)),IF(C3424=FALSE,FALSE,IF(C3424&lt;$R$10,C3424,$R$10)))</f>
        <v>0</v>
      </c>
      <c r="H3424" t="b">
        <f>IF('Input and Summary Results'!$J$4="yes",'Data Transformation'!F3424,'Data Transformation'!D3424)</f>
        <v>0</v>
      </c>
      <c r="I3424" t="str">
        <f t="shared" si="190"/>
        <v/>
      </c>
    </row>
    <row r="3425" spans="2:9" x14ac:dyDescent="0.55000000000000004">
      <c r="B3425" t="b">
        <f>IF('Input and Summary Results'!D3007=0,FALSE,'Input and Summary Results'!$B3007)</f>
        <v>0</v>
      </c>
      <c r="C3425" t="b">
        <f>IF(OR(B3425=0,'Input and Summary Results'!D3007=0,'Input and Summary Results'!D3007=""),FALSE,'Input and Summary Results'!$D3007)</f>
        <v>0</v>
      </c>
      <c r="D3425" t="b">
        <f>IF(OR(B3425=0,'Input and Summary Results'!E3007=0),FALSE,'Input and Summary Results'!$E3007)</f>
        <v>0</v>
      </c>
      <c r="E3425" t="b">
        <f t="shared" si="188"/>
        <v>0</v>
      </c>
      <c r="F3425" t="b">
        <f t="shared" si="189"/>
        <v>0</v>
      </c>
      <c r="G3425" t="b">
        <f>IF('Input and Summary Results'!$J$4="yes",IF(C3425=FALSE,FALSE,IF('Data Transformation'!E3425&lt;$R$10,E3425,$R$10)),IF(C3425=FALSE,FALSE,IF(C3425&lt;$R$10,C3425,$R$10)))</f>
        <v>0</v>
      </c>
      <c r="H3425" t="b">
        <f>IF('Input and Summary Results'!$J$4="yes",'Data Transformation'!F3425,'Data Transformation'!D3425)</f>
        <v>0</v>
      </c>
      <c r="I3425" t="str">
        <f t="shared" si="190"/>
        <v/>
      </c>
    </row>
    <row r="3426" spans="2:9" x14ac:dyDescent="0.55000000000000004">
      <c r="B3426" t="b">
        <f>IF('Input and Summary Results'!D3008=0,FALSE,'Input and Summary Results'!$B3008)</f>
        <v>0</v>
      </c>
      <c r="C3426" t="b">
        <f>IF(OR(B3426=0,'Input and Summary Results'!D3008=0,'Input and Summary Results'!D3008=""),FALSE,'Input and Summary Results'!$D3008)</f>
        <v>0</v>
      </c>
      <c r="D3426" t="b">
        <f>IF(OR(B3426=0,'Input and Summary Results'!E3008=0),FALSE,'Input and Summary Results'!$E3008)</f>
        <v>0</v>
      </c>
      <c r="E3426" t="b">
        <f t="shared" si="188"/>
        <v>0</v>
      </c>
      <c r="F3426" t="b">
        <f t="shared" si="189"/>
        <v>0</v>
      </c>
      <c r="G3426" t="b">
        <f>IF('Input and Summary Results'!$J$4="yes",IF(C3426=FALSE,FALSE,IF('Data Transformation'!E3426&lt;$R$10,E3426,$R$10)),IF(C3426=FALSE,FALSE,IF(C3426&lt;$R$10,C3426,$R$10)))</f>
        <v>0</v>
      </c>
      <c r="H3426" t="b">
        <f>IF('Input and Summary Results'!$J$4="yes",'Data Transformation'!F3426,'Data Transformation'!D3426)</f>
        <v>0</v>
      </c>
      <c r="I3426" t="str">
        <f t="shared" si="190"/>
        <v/>
      </c>
    </row>
    <row r="3427" spans="2:9" x14ac:dyDescent="0.55000000000000004">
      <c r="B3427" t="b">
        <f>IF('Input and Summary Results'!D3009=0,FALSE,'Input and Summary Results'!$B3009)</f>
        <v>0</v>
      </c>
      <c r="C3427" t="b">
        <f>IF(OR(B3427=0,'Input and Summary Results'!D3009=0,'Input and Summary Results'!D3009=""),FALSE,'Input and Summary Results'!$D3009)</f>
        <v>0</v>
      </c>
      <c r="D3427" t="b">
        <f>IF(OR(B3427=0,'Input and Summary Results'!E3009=0),FALSE,'Input and Summary Results'!$E3009)</f>
        <v>0</v>
      </c>
      <c r="E3427" t="b">
        <f t="shared" si="188"/>
        <v>0</v>
      </c>
      <c r="F3427" t="b">
        <f t="shared" si="189"/>
        <v>0</v>
      </c>
      <c r="G3427" t="b">
        <f>IF('Input and Summary Results'!$J$4="yes",IF(C3427=FALSE,FALSE,IF('Data Transformation'!E3427&lt;$R$10,E3427,$R$10)),IF(C3427=FALSE,FALSE,IF(C3427&lt;$R$10,C3427,$R$10)))</f>
        <v>0</v>
      </c>
      <c r="H3427" t="b">
        <f>IF('Input and Summary Results'!$J$4="yes",'Data Transformation'!F3427,'Data Transformation'!D3427)</f>
        <v>0</v>
      </c>
      <c r="I3427" t="str">
        <f t="shared" si="190"/>
        <v/>
      </c>
    </row>
    <row r="3428" spans="2:9" x14ac:dyDescent="0.55000000000000004">
      <c r="B3428" t="b">
        <f>IF('Input and Summary Results'!D3010=0,FALSE,'Input and Summary Results'!$B3010)</f>
        <v>0</v>
      </c>
      <c r="C3428" t="b">
        <f>IF(OR(B3428=0,'Input and Summary Results'!D3010=0,'Input and Summary Results'!D3010=""),FALSE,'Input and Summary Results'!$D3010)</f>
        <v>0</v>
      </c>
      <c r="D3428" t="b">
        <f>IF(OR(B3428=0,'Input and Summary Results'!E3010=0),FALSE,'Input and Summary Results'!$E3010)</f>
        <v>0</v>
      </c>
      <c r="E3428" t="b">
        <f t="shared" si="188"/>
        <v>0</v>
      </c>
      <c r="F3428" t="b">
        <f t="shared" si="189"/>
        <v>0</v>
      </c>
      <c r="G3428" t="b">
        <f>IF('Input and Summary Results'!$J$4="yes",IF(C3428=FALSE,FALSE,IF('Data Transformation'!E3428&lt;$R$10,E3428,$R$10)),IF(C3428=FALSE,FALSE,IF(C3428&lt;$R$10,C3428,$R$10)))</f>
        <v>0</v>
      </c>
      <c r="H3428" t="b">
        <f>IF('Input and Summary Results'!$J$4="yes",'Data Transformation'!F3428,'Data Transformation'!D3428)</f>
        <v>0</v>
      </c>
      <c r="I3428" t="str">
        <f t="shared" si="190"/>
        <v/>
      </c>
    </row>
    <row r="3429" spans="2:9" x14ac:dyDescent="0.55000000000000004">
      <c r="B3429" t="b">
        <f>IF('Input and Summary Results'!D3011=0,FALSE,'Input and Summary Results'!$B3011)</f>
        <v>0</v>
      </c>
      <c r="C3429" t="b">
        <f>IF(OR(B3429=0,'Input and Summary Results'!D3011=0,'Input and Summary Results'!D3011=""),FALSE,'Input and Summary Results'!$D3011)</f>
        <v>0</v>
      </c>
      <c r="D3429" t="b">
        <f>IF(OR(B3429=0,'Input and Summary Results'!E3011=0),FALSE,'Input and Summary Results'!$E3011)</f>
        <v>0</v>
      </c>
      <c r="E3429" t="b">
        <f t="shared" si="188"/>
        <v>0</v>
      </c>
      <c r="F3429" t="b">
        <f t="shared" si="189"/>
        <v>0</v>
      </c>
      <c r="G3429" t="b">
        <f>IF('Input and Summary Results'!$J$4="yes",IF(C3429=FALSE,FALSE,IF('Data Transformation'!E3429&lt;$R$10,E3429,$R$10)),IF(C3429=FALSE,FALSE,IF(C3429&lt;$R$10,C3429,$R$10)))</f>
        <v>0</v>
      </c>
      <c r="H3429" t="b">
        <f>IF('Input and Summary Results'!$J$4="yes",'Data Transformation'!F3429,'Data Transformation'!D3429)</f>
        <v>0</v>
      </c>
      <c r="I3429" t="str">
        <f t="shared" si="190"/>
        <v/>
      </c>
    </row>
    <row r="3430" spans="2:9" x14ac:dyDescent="0.55000000000000004">
      <c r="B3430" t="b">
        <f>IF('Input and Summary Results'!D3012=0,FALSE,'Input and Summary Results'!$B3012)</f>
        <v>0</v>
      </c>
      <c r="C3430" t="b">
        <f>IF(OR(B3430=0,'Input and Summary Results'!D3012=0,'Input and Summary Results'!D3012=""),FALSE,'Input and Summary Results'!$D3012)</f>
        <v>0</v>
      </c>
      <c r="D3430" t="b">
        <f>IF(OR(B3430=0,'Input and Summary Results'!E3012=0),FALSE,'Input and Summary Results'!$E3012)</f>
        <v>0</v>
      </c>
      <c r="E3430" t="b">
        <f t="shared" si="188"/>
        <v>0</v>
      </c>
      <c r="F3430" t="b">
        <f t="shared" si="189"/>
        <v>0</v>
      </c>
      <c r="G3430" t="b">
        <f>IF('Input and Summary Results'!$J$4="yes",IF(C3430=FALSE,FALSE,IF('Data Transformation'!E3430&lt;$R$10,E3430,$R$10)),IF(C3430=FALSE,FALSE,IF(C3430&lt;$R$10,C3430,$R$10)))</f>
        <v>0</v>
      </c>
      <c r="H3430" t="b">
        <f>IF('Input and Summary Results'!$J$4="yes",'Data Transformation'!F3430,'Data Transformation'!D3430)</f>
        <v>0</v>
      </c>
      <c r="I3430" t="str">
        <f t="shared" si="190"/>
        <v/>
      </c>
    </row>
    <row r="3431" spans="2:9" x14ac:dyDescent="0.55000000000000004">
      <c r="B3431" t="b">
        <f>IF('Input and Summary Results'!D3013=0,FALSE,'Input and Summary Results'!$B3013)</f>
        <v>0</v>
      </c>
      <c r="C3431" t="b">
        <f>IF(OR(B3431=0,'Input and Summary Results'!D3013=0,'Input and Summary Results'!D3013=""),FALSE,'Input and Summary Results'!$D3013)</f>
        <v>0</v>
      </c>
      <c r="D3431" t="b">
        <f>IF(OR(B3431=0,'Input and Summary Results'!E3013=0),FALSE,'Input and Summary Results'!$E3013)</f>
        <v>0</v>
      </c>
      <c r="E3431" t="b">
        <f t="shared" si="188"/>
        <v>0</v>
      </c>
      <c r="F3431" t="b">
        <f t="shared" si="189"/>
        <v>0</v>
      </c>
      <c r="G3431" t="b">
        <f>IF('Input and Summary Results'!$J$4="yes",IF(C3431=FALSE,FALSE,IF('Data Transformation'!E3431&lt;$R$10,E3431,$R$10)),IF(C3431=FALSE,FALSE,IF(C3431&lt;$R$10,C3431,$R$10)))</f>
        <v>0</v>
      </c>
      <c r="H3431" t="b">
        <f>IF('Input and Summary Results'!$J$4="yes",'Data Transformation'!F3431,'Data Transformation'!D3431)</f>
        <v>0</v>
      </c>
      <c r="I3431" t="str">
        <f t="shared" si="190"/>
        <v/>
      </c>
    </row>
    <row r="3432" spans="2:9" x14ac:dyDescent="0.55000000000000004">
      <c r="B3432" t="b">
        <f>IF('Input and Summary Results'!D3014=0,FALSE,'Input and Summary Results'!$B3014)</f>
        <v>0</v>
      </c>
      <c r="C3432" t="b">
        <f>IF(OR(B3432=0,'Input and Summary Results'!D3014=0,'Input and Summary Results'!D3014=""),FALSE,'Input and Summary Results'!$D3014)</f>
        <v>0</v>
      </c>
      <c r="D3432" t="b">
        <f>IF(OR(B3432=0,'Input and Summary Results'!E3014=0),FALSE,'Input and Summary Results'!$E3014)</f>
        <v>0</v>
      </c>
      <c r="E3432" t="b">
        <f t="shared" si="188"/>
        <v>0</v>
      </c>
      <c r="F3432" t="b">
        <f t="shared" si="189"/>
        <v>0</v>
      </c>
      <c r="G3432" t="b">
        <f>IF('Input and Summary Results'!$J$4="yes",IF(C3432=FALSE,FALSE,IF('Data Transformation'!E3432&lt;$R$10,E3432,$R$10)),IF(C3432=FALSE,FALSE,IF(C3432&lt;$R$10,C3432,$R$10)))</f>
        <v>0</v>
      </c>
      <c r="H3432" t="b">
        <f>IF('Input and Summary Results'!$J$4="yes",'Data Transformation'!F3432,'Data Transformation'!D3432)</f>
        <v>0</v>
      </c>
      <c r="I3432" t="str">
        <f t="shared" si="190"/>
        <v/>
      </c>
    </row>
    <row r="3433" spans="2:9" x14ac:dyDescent="0.55000000000000004">
      <c r="B3433" t="b">
        <f>IF('Input and Summary Results'!D3015=0,FALSE,'Input and Summary Results'!$B3015)</f>
        <v>0</v>
      </c>
      <c r="C3433" t="b">
        <f>IF(OR(B3433=0,'Input and Summary Results'!D3015=0,'Input and Summary Results'!D3015=""),FALSE,'Input and Summary Results'!$D3015)</f>
        <v>0</v>
      </c>
      <c r="D3433" t="b">
        <f>IF(OR(B3433=0,'Input and Summary Results'!E3015=0),FALSE,'Input and Summary Results'!$E3015)</f>
        <v>0</v>
      </c>
      <c r="E3433" t="b">
        <f t="shared" si="188"/>
        <v>0</v>
      </c>
      <c r="F3433" t="b">
        <f t="shared" si="189"/>
        <v>0</v>
      </c>
      <c r="G3433" t="b">
        <f>IF('Input and Summary Results'!$J$4="yes",IF(C3433=FALSE,FALSE,IF('Data Transformation'!E3433&lt;$R$10,E3433,$R$10)),IF(C3433=FALSE,FALSE,IF(C3433&lt;$R$10,C3433,$R$10)))</f>
        <v>0</v>
      </c>
      <c r="H3433" t="b">
        <f>IF('Input and Summary Results'!$J$4="yes",'Data Transformation'!F3433,'Data Transformation'!D3433)</f>
        <v>0</v>
      </c>
      <c r="I3433" t="str">
        <f t="shared" si="190"/>
        <v/>
      </c>
    </row>
    <row r="3434" spans="2:9" x14ac:dyDescent="0.55000000000000004">
      <c r="B3434" t="b">
        <f>IF('Input and Summary Results'!D3016=0,FALSE,'Input and Summary Results'!$B3016)</f>
        <v>0</v>
      </c>
      <c r="C3434" t="b">
        <f>IF(OR(B3434=0,'Input and Summary Results'!D3016=0,'Input and Summary Results'!D3016=""),FALSE,'Input and Summary Results'!$D3016)</f>
        <v>0</v>
      </c>
      <c r="D3434" t="b">
        <f>IF(OR(B3434=0,'Input and Summary Results'!E3016=0),FALSE,'Input and Summary Results'!$E3016)</f>
        <v>0</v>
      </c>
      <c r="E3434" t="b">
        <f t="shared" ref="E3434:E3497" si="191">IF(C3434=FALSE,FALSE,LOG10(C3434))</f>
        <v>0</v>
      </c>
      <c r="F3434" t="b">
        <f t="shared" ref="F3434:F3497" si="192">IF(D3434=FALSE, FALSE,0.434*D3434/C3434)</f>
        <v>0</v>
      </c>
      <c r="G3434" t="b">
        <f>IF('Input and Summary Results'!$J$4="yes",IF(C3434=FALSE,FALSE,IF('Data Transformation'!E3434&lt;$R$10,E3434,$R$10)),IF(C3434=FALSE,FALSE,IF(C3434&lt;$R$10,C3434,$R$10)))</f>
        <v>0</v>
      </c>
      <c r="H3434" t="b">
        <f>IF('Input and Summary Results'!$J$4="yes",'Data Transformation'!F3434,'Data Transformation'!D3434)</f>
        <v>0</v>
      </c>
      <c r="I3434" t="str">
        <f t="shared" si="190"/>
        <v/>
      </c>
    </row>
    <row r="3435" spans="2:9" x14ac:dyDescent="0.55000000000000004">
      <c r="B3435" t="b">
        <f>IF('Input and Summary Results'!D3017=0,FALSE,'Input and Summary Results'!$B3017)</f>
        <v>0</v>
      </c>
      <c r="C3435" t="b">
        <f>IF(OR(B3435=0,'Input and Summary Results'!D3017=0,'Input and Summary Results'!D3017=""),FALSE,'Input and Summary Results'!$D3017)</f>
        <v>0</v>
      </c>
      <c r="D3435" t="b">
        <f>IF(OR(B3435=0,'Input and Summary Results'!E3017=0),FALSE,'Input and Summary Results'!$E3017)</f>
        <v>0</v>
      </c>
      <c r="E3435" t="b">
        <f t="shared" si="191"/>
        <v>0</v>
      </c>
      <c r="F3435" t="b">
        <f t="shared" si="192"/>
        <v>0</v>
      </c>
      <c r="G3435" t="b">
        <f>IF('Input and Summary Results'!$J$4="yes",IF(C3435=FALSE,FALSE,IF('Data Transformation'!E3435&lt;$R$10,E3435,$R$10)),IF(C3435=FALSE,FALSE,IF(C3435&lt;$R$10,C3435,$R$10)))</f>
        <v>0</v>
      </c>
      <c r="H3435" t="b">
        <f>IF('Input and Summary Results'!$J$4="yes",'Data Transformation'!F3435,'Data Transformation'!D3435)</f>
        <v>0</v>
      </c>
      <c r="I3435" t="str">
        <f t="shared" si="190"/>
        <v/>
      </c>
    </row>
    <row r="3436" spans="2:9" x14ac:dyDescent="0.55000000000000004">
      <c r="B3436" t="b">
        <f>IF('Input and Summary Results'!D3018=0,FALSE,'Input and Summary Results'!$B3018)</f>
        <v>0</v>
      </c>
      <c r="C3436" t="b">
        <f>IF(OR(B3436=0,'Input and Summary Results'!D3018=0,'Input and Summary Results'!D3018=""),FALSE,'Input and Summary Results'!$D3018)</f>
        <v>0</v>
      </c>
      <c r="D3436" t="b">
        <f>IF(OR(B3436=0,'Input and Summary Results'!E3018=0),FALSE,'Input and Summary Results'!$E3018)</f>
        <v>0</v>
      </c>
      <c r="E3436" t="b">
        <f t="shared" si="191"/>
        <v>0</v>
      </c>
      <c r="F3436" t="b">
        <f t="shared" si="192"/>
        <v>0</v>
      </c>
      <c r="G3436" t="b">
        <f>IF('Input and Summary Results'!$J$4="yes",IF(C3436=FALSE,FALSE,IF('Data Transformation'!E3436&lt;$R$10,E3436,$R$10)),IF(C3436=FALSE,FALSE,IF(C3436&lt;$R$10,C3436,$R$10)))</f>
        <v>0</v>
      </c>
      <c r="H3436" t="b">
        <f>IF('Input and Summary Results'!$J$4="yes",'Data Transformation'!F3436,'Data Transformation'!D3436)</f>
        <v>0</v>
      </c>
      <c r="I3436" t="str">
        <f t="shared" si="190"/>
        <v/>
      </c>
    </row>
    <row r="3437" spans="2:9" x14ac:dyDescent="0.55000000000000004">
      <c r="B3437" t="b">
        <f>IF('Input and Summary Results'!D3019=0,FALSE,'Input and Summary Results'!$B3019)</f>
        <v>0</v>
      </c>
      <c r="C3437" t="b">
        <f>IF(OR(B3437=0,'Input and Summary Results'!D3019=0,'Input and Summary Results'!D3019=""),FALSE,'Input and Summary Results'!$D3019)</f>
        <v>0</v>
      </c>
      <c r="D3437" t="b">
        <f>IF(OR(B3437=0,'Input and Summary Results'!E3019=0),FALSE,'Input and Summary Results'!$E3019)</f>
        <v>0</v>
      </c>
      <c r="E3437" t="b">
        <f t="shared" si="191"/>
        <v>0</v>
      </c>
      <c r="F3437" t="b">
        <f t="shared" si="192"/>
        <v>0</v>
      </c>
      <c r="G3437" t="b">
        <f>IF('Input and Summary Results'!$J$4="yes",IF(C3437=FALSE,FALSE,IF('Data Transformation'!E3437&lt;$R$10,E3437,$R$10)),IF(C3437=FALSE,FALSE,IF(C3437&lt;$R$10,C3437,$R$10)))</f>
        <v>0</v>
      </c>
      <c r="H3437" t="b">
        <f>IF('Input and Summary Results'!$J$4="yes",'Data Transformation'!F3437,'Data Transformation'!D3437)</f>
        <v>0</v>
      </c>
      <c r="I3437" t="str">
        <f t="shared" si="190"/>
        <v/>
      </c>
    </row>
    <row r="3438" spans="2:9" x14ac:dyDescent="0.55000000000000004">
      <c r="B3438" t="b">
        <f>IF('Input and Summary Results'!D3020=0,FALSE,'Input and Summary Results'!$B3020)</f>
        <v>0</v>
      </c>
      <c r="C3438" t="b">
        <f>IF(OR(B3438=0,'Input and Summary Results'!D3020=0,'Input and Summary Results'!D3020=""),FALSE,'Input and Summary Results'!$D3020)</f>
        <v>0</v>
      </c>
      <c r="D3438" t="b">
        <f>IF(OR(B3438=0,'Input and Summary Results'!E3020=0),FALSE,'Input and Summary Results'!$E3020)</f>
        <v>0</v>
      </c>
      <c r="E3438" t="b">
        <f t="shared" si="191"/>
        <v>0</v>
      </c>
      <c r="F3438" t="b">
        <f t="shared" si="192"/>
        <v>0</v>
      </c>
      <c r="G3438" t="b">
        <f>IF('Input and Summary Results'!$J$4="yes",IF(C3438=FALSE,FALSE,IF('Data Transformation'!E3438&lt;$R$10,E3438,$R$10)),IF(C3438=FALSE,FALSE,IF(C3438&lt;$R$10,C3438,$R$10)))</f>
        <v>0</v>
      </c>
      <c r="H3438" t="b">
        <f>IF('Input and Summary Results'!$J$4="yes",'Data Transformation'!F3438,'Data Transformation'!D3438)</f>
        <v>0</v>
      </c>
      <c r="I3438" t="str">
        <f t="shared" si="190"/>
        <v/>
      </c>
    </row>
    <row r="3439" spans="2:9" x14ac:dyDescent="0.55000000000000004">
      <c r="B3439" t="b">
        <f>IF('Input and Summary Results'!D3021=0,FALSE,'Input and Summary Results'!$B3021)</f>
        <v>0</v>
      </c>
      <c r="C3439" t="b">
        <f>IF(OR(B3439=0,'Input and Summary Results'!D3021=0,'Input and Summary Results'!D3021=""),FALSE,'Input and Summary Results'!$D3021)</f>
        <v>0</v>
      </c>
      <c r="D3439" t="b">
        <f>IF(OR(B3439=0,'Input and Summary Results'!E3021=0),FALSE,'Input and Summary Results'!$E3021)</f>
        <v>0</v>
      </c>
      <c r="E3439" t="b">
        <f t="shared" si="191"/>
        <v>0</v>
      </c>
      <c r="F3439" t="b">
        <f t="shared" si="192"/>
        <v>0</v>
      </c>
      <c r="G3439" t="b">
        <f>IF('Input and Summary Results'!$J$4="yes",IF(C3439=FALSE,FALSE,IF('Data Transformation'!E3439&lt;$R$10,E3439,$R$10)),IF(C3439=FALSE,FALSE,IF(C3439&lt;$R$10,C3439,$R$10)))</f>
        <v>0</v>
      </c>
      <c r="H3439" t="b">
        <f>IF('Input and Summary Results'!$J$4="yes",'Data Transformation'!F3439,'Data Transformation'!D3439)</f>
        <v>0</v>
      </c>
      <c r="I3439" t="str">
        <f t="shared" si="190"/>
        <v/>
      </c>
    </row>
    <row r="3440" spans="2:9" x14ac:dyDescent="0.55000000000000004">
      <c r="B3440" t="b">
        <f>IF('Input and Summary Results'!D3022=0,FALSE,'Input and Summary Results'!$B3022)</f>
        <v>0</v>
      </c>
      <c r="C3440" t="b">
        <f>IF(OR(B3440=0,'Input and Summary Results'!D3022=0,'Input and Summary Results'!D3022=""),FALSE,'Input and Summary Results'!$D3022)</f>
        <v>0</v>
      </c>
      <c r="D3440" t="b">
        <f>IF(OR(B3440=0,'Input and Summary Results'!E3022=0),FALSE,'Input and Summary Results'!$E3022)</f>
        <v>0</v>
      </c>
      <c r="E3440" t="b">
        <f t="shared" si="191"/>
        <v>0</v>
      </c>
      <c r="F3440" t="b">
        <f t="shared" si="192"/>
        <v>0</v>
      </c>
      <c r="G3440" t="b">
        <f>IF('Input and Summary Results'!$J$4="yes",IF(C3440=FALSE,FALSE,IF('Data Transformation'!E3440&lt;$R$10,E3440,$R$10)),IF(C3440=FALSE,FALSE,IF(C3440&lt;$R$10,C3440,$R$10)))</f>
        <v>0</v>
      </c>
      <c r="H3440" t="b">
        <f>IF('Input and Summary Results'!$J$4="yes",'Data Transformation'!F3440,'Data Transformation'!D3440)</f>
        <v>0</v>
      </c>
      <c r="I3440" t="str">
        <f t="shared" si="190"/>
        <v/>
      </c>
    </row>
    <row r="3441" spans="2:9" x14ac:dyDescent="0.55000000000000004">
      <c r="B3441" t="b">
        <f>IF('Input and Summary Results'!D3023=0,FALSE,'Input and Summary Results'!$B3023)</f>
        <v>0</v>
      </c>
      <c r="C3441" t="b">
        <f>IF(OR(B3441=0,'Input and Summary Results'!D3023=0,'Input and Summary Results'!D3023=""),FALSE,'Input and Summary Results'!$D3023)</f>
        <v>0</v>
      </c>
      <c r="D3441" t="b">
        <f>IF(OR(B3441=0,'Input and Summary Results'!E3023=0),FALSE,'Input and Summary Results'!$E3023)</f>
        <v>0</v>
      </c>
      <c r="E3441" t="b">
        <f t="shared" si="191"/>
        <v>0</v>
      </c>
      <c r="F3441" t="b">
        <f t="shared" si="192"/>
        <v>0</v>
      </c>
      <c r="G3441" t="b">
        <f>IF('Input and Summary Results'!$J$4="yes",IF(C3441=FALSE,FALSE,IF('Data Transformation'!E3441&lt;$R$10,E3441,$R$10)),IF(C3441=FALSE,FALSE,IF(C3441&lt;$R$10,C3441,$R$10)))</f>
        <v>0</v>
      </c>
      <c r="H3441" t="b">
        <f>IF('Input and Summary Results'!$J$4="yes",'Data Transformation'!F3441,'Data Transformation'!D3441)</f>
        <v>0</v>
      </c>
      <c r="I3441" t="str">
        <f t="shared" si="190"/>
        <v/>
      </c>
    </row>
    <row r="3442" spans="2:9" x14ac:dyDescent="0.55000000000000004">
      <c r="B3442" t="b">
        <f>IF('Input and Summary Results'!D3024=0,FALSE,'Input and Summary Results'!$B3024)</f>
        <v>0</v>
      </c>
      <c r="C3442" t="b">
        <f>IF(OR(B3442=0,'Input and Summary Results'!D3024=0,'Input and Summary Results'!D3024=""),FALSE,'Input and Summary Results'!$D3024)</f>
        <v>0</v>
      </c>
      <c r="D3442" t="b">
        <f>IF(OR(B3442=0,'Input and Summary Results'!E3024=0),FALSE,'Input and Summary Results'!$E3024)</f>
        <v>0</v>
      </c>
      <c r="E3442" t="b">
        <f t="shared" si="191"/>
        <v>0</v>
      </c>
      <c r="F3442" t="b">
        <f t="shared" si="192"/>
        <v>0</v>
      </c>
      <c r="G3442" t="b">
        <f>IF('Input and Summary Results'!$J$4="yes",IF(C3442=FALSE,FALSE,IF('Data Transformation'!E3442&lt;$R$10,E3442,$R$10)),IF(C3442=FALSE,FALSE,IF(C3442&lt;$R$10,C3442,$R$10)))</f>
        <v>0</v>
      </c>
      <c r="H3442" t="b">
        <f>IF('Input and Summary Results'!$J$4="yes",'Data Transformation'!F3442,'Data Transformation'!D3442)</f>
        <v>0</v>
      </c>
      <c r="I3442" t="str">
        <f t="shared" si="190"/>
        <v/>
      </c>
    </row>
    <row r="3443" spans="2:9" x14ac:dyDescent="0.55000000000000004">
      <c r="B3443" t="b">
        <f>IF('Input and Summary Results'!D3025=0,FALSE,'Input and Summary Results'!$B3025)</f>
        <v>0</v>
      </c>
      <c r="C3443" t="b">
        <f>IF(OR(B3443=0,'Input and Summary Results'!D3025=0,'Input and Summary Results'!D3025=""),FALSE,'Input and Summary Results'!$D3025)</f>
        <v>0</v>
      </c>
      <c r="D3443" t="b">
        <f>IF(OR(B3443=0,'Input and Summary Results'!E3025=0),FALSE,'Input and Summary Results'!$E3025)</f>
        <v>0</v>
      </c>
      <c r="E3443" t="b">
        <f t="shared" si="191"/>
        <v>0</v>
      </c>
      <c r="F3443" t="b">
        <f t="shared" si="192"/>
        <v>0</v>
      </c>
      <c r="G3443" t="b">
        <f>IF('Input and Summary Results'!$J$4="yes",IF(C3443=FALSE,FALSE,IF('Data Transformation'!E3443&lt;$R$10,E3443,$R$10)),IF(C3443=FALSE,FALSE,IF(C3443&lt;$R$10,C3443,$R$10)))</f>
        <v>0</v>
      </c>
      <c r="H3443" t="b">
        <f>IF('Input and Summary Results'!$J$4="yes",'Data Transformation'!F3443,'Data Transformation'!D3443)</f>
        <v>0</v>
      </c>
      <c r="I3443" t="str">
        <f t="shared" si="190"/>
        <v/>
      </c>
    </row>
    <row r="3444" spans="2:9" x14ac:dyDescent="0.55000000000000004">
      <c r="B3444" t="b">
        <f>IF('Input and Summary Results'!D3026=0,FALSE,'Input and Summary Results'!$B3026)</f>
        <v>0</v>
      </c>
      <c r="C3444" t="b">
        <f>IF(OR(B3444=0,'Input and Summary Results'!D3026=0,'Input and Summary Results'!D3026=""),FALSE,'Input and Summary Results'!$D3026)</f>
        <v>0</v>
      </c>
      <c r="D3444" t="b">
        <f>IF(OR(B3444=0,'Input and Summary Results'!E3026=0),FALSE,'Input and Summary Results'!$E3026)</f>
        <v>0</v>
      </c>
      <c r="E3444" t="b">
        <f t="shared" si="191"/>
        <v>0</v>
      </c>
      <c r="F3444" t="b">
        <f t="shared" si="192"/>
        <v>0</v>
      </c>
      <c r="G3444" t="b">
        <f>IF('Input and Summary Results'!$J$4="yes",IF(C3444=FALSE,FALSE,IF('Data Transformation'!E3444&lt;$R$10,E3444,$R$10)),IF(C3444=FALSE,FALSE,IF(C3444&lt;$R$10,C3444,$R$10)))</f>
        <v>0</v>
      </c>
      <c r="H3444" t="b">
        <f>IF('Input and Summary Results'!$J$4="yes",'Data Transformation'!F3444,'Data Transformation'!D3444)</f>
        <v>0</v>
      </c>
      <c r="I3444" t="str">
        <f t="shared" si="190"/>
        <v/>
      </c>
    </row>
    <row r="3445" spans="2:9" x14ac:dyDescent="0.55000000000000004">
      <c r="B3445" t="b">
        <f>IF('Input and Summary Results'!D3027=0,FALSE,'Input and Summary Results'!$B3027)</f>
        <v>0</v>
      </c>
      <c r="C3445" t="b">
        <f>IF(OR(B3445=0,'Input and Summary Results'!D3027=0,'Input and Summary Results'!D3027=""),FALSE,'Input and Summary Results'!$D3027)</f>
        <v>0</v>
      </c>
      <c r="D3445" t="b">
        <f>IF(OR(B3445=0,'Input and Summary Results'!E3027=0),FALSE,'Input and Summary Results'!$E3027)</f>
        <v>0</v>
      </c>
      <c r="E3445" t="b">
        <f t="shared" si="191"/>
        <v>0</v>
      </c>
      <c r="F3445" t="b">
        <f t="shared" si="192"/>
        <v>0</v>
      </c>
      <c r="G3445" t="b">
        <f>IF('Input and Summary Results'!$J$4="yes",IF(C3445=FALSE,FALSE,IF('Data Transformation'!E3445&lt;$R$10,E3445,$R$10)),IF(C3445=FALSE,FALSE,IF(C3445&lt;$R$10,C3445,$R$10)))</f>
        <v>0</v>
      </c>
      <c r="H3445" t="b">
        <f>IF('Input and Summary Results'!$J$4="yes",'Data Transformation'!F3445,'Data Transformation'!D3445)</f>
        <v>0</v>
      </c>
      <c r="I3445" t="str">
        <f t="shared" si="190"/>
        <v/>
      </c>
    </row>
    <row r="3446" spans="2:9" x14ac:dyDescent="0.55000000000000004">
      <c r="B3446" t="b">
        <f>IF('Input and Summary Results'!D3028=0,FALSE,'Input and Summary Results'!$B3028)</f>
        <v>0</v>
      </c>
      <c r="C3446" t="b">
        <f>IF(OR(B3446=0,'Input and Summary Results'!D3028=0,'Input and Summary Results'!D3028=""),FALSE,'Input and Summary Results'!$D3028)</f>
        <v>0</v>
      </c>
      <c r="D3446" t="b">
        <f>IF(OR(B3446=0,'Input and Summary Results'!E3028=0),FALSE,'Input and Summary Results'!$E3028)</f>
        <v>0</v>
      </c>
      <c r="E3446" t="b">
        <f t="shared" si="191"/>
        <v>0</v>
      </c>
      <c r="F3446" t="b">
        <f t="shared" si="192"/>
        <v>0</v>
      </c>
      <c r="G3446" t="b">
        <f>IF('Input and Summary Results'!$J$4="yes",IF(C3446=FALSE,FALSE,IF('Data Transformation'!E3446&lt;$R$10,E3446,$R$10)),IF(C3446=FALSE,FALSE,IF(C3446&lt;$R$10,C3446,$R$10)))</f>
        <v>0</v>
      </c>
      <c r="H3446" t="b">
        <f>IF('Input and Summary Results'!$J$4="yes",'Data Transformation'!F3446,'Data Transformation'!D3446)</f>
        <v>0</v>
      </c>
      <c r="I3446" t="str">
        <f t="shared" si="190"/>
        <v/>
      </c>
    </row>
    <row r="3447" spans="2:9" x14ac:dyDescent="0.55000000000000004">
      <c r="B3447" t="b">
        <f>IF('Input and Summary Results'!D3029=0,FALSE,'Input and Summary Results'!$B3029)</f>
        <v>0</v>
      </c>
      <c r="C3447" t="b">
        <f>IF(OR(B3447=0,'Input and Summary Results'!D3029=0,'Input and Summary Results'!D3029=""),FALSE,'Input and Summary Results'!$D3029)</f>
        <v>0</v>
      </c>
      <c r="D3447" t="b">
        <f>IF(OR(B3447=0,'Input and Summary Results'!E3029=0),FALSE,'Input and Summary Results'!$E3029)</f>
        <v>0</v>
      </c>
      <c r="E3447" t="b">
        <f t="shared" si="191"/>
        <v>0</v>
      </c>
      <c r="F3447" t="b">
        <f t="shared" si="192"/>
        <v>0</v>
      </c>
      <c r="G3447" t="b">
        <f>IF('Input and Summary Results'!$J$4="yes",IF(C3447=FALSE,FALSE,IF('Data Transformation'!E3447&lt;$R$10,E3447,$R$10)),IF(C3447=FALSE,FALSE,IF(C3447&lt;$R$10,C3447,$R$10)))</f>
        <v>0</v>
      </c>
      <c r="H3447" t="b">
        <f>IF('Input and Summary Results'!$J$4="yes",'Data Transformation'!F3447,'Data Transformation'!D3447)</f>
        <v>0</v>
      </c>
      <c r="I3447" t="str">
        <f t="shared" si="190"/>
        <v/>
      </c>
    </row>
    <row r="3448" spans="2:9" x14ac:dyDescent="0.55000000000000004">
      <c r="B3448" t="b">
        <f>IF('Input and Summary Results'!D3030=0,FALSE,'Input and Summary Results'!$B3030)</f>
        <v>0</v>
      </c>
      <c r="C3448" t="b">
        <f>IF(OR(B3448=0,'Input and Summary Results'!D3030=0,'Input and Summary Results'!D3030=""),FALSE,'Input and Summary Results'!$D3030)</f>
        <v>0</v>
      </c>
      <c r="D3448" t="b">
        <f>IF(OR(B3448=0,'Input and Summary Results'!E3030=0),FALSE,'Input and Summary Results'!$E3030)</f>
        <v>0</v>
      </c>
      <c r="E3448" t="b">
        <f t="shared" si="191"/>
        <v>0</v>
      </c>
      <c r="F3448" t="b">
        <f t="shared" si="192"/>
        <v>0</v>
      </c>
      <c r="G3448" t="b">
        <f>IF('Input and Summary Results'!$J$4="yes",IF(C3448=FALSE,FALSE,IF('Data Transformation'!E3448&lt;$R$10,E3448,$R$10)),IF(C3448=FALSE,FALSE,IF(C3448&lt;$R$10,C3448,$R$10)))</f>
        <v>0</v>
      </c>
      <c r="H3448" t="b">
        <f>IF('Input and Summary Results'!$J$4="yes",'Data Transformation'!F3448,'Data Transformation'!D3448)</f>
        <v>0</v>
      </c>
      <c r="I3448" t="str">
        <f t="shared" si="190"/>
        <v/>
      </c>
    </row>
    <row r="3449" spans="2:9" x14ac:dyDescent="0.55000000000000004">
      <c r="B3449" t="b">
        <f>IF('Input and Summary Results'!D3031=0,FALSE,'Input and Summary Results'!$B3031)</f>
        <v>0</v>
      </c>
      <c r="C3449" t="b">
        <f>IF(OR(B3449=0,'Input and Summary Results'!D3031=0,'Input and Summary Results'!D3031=""),FALSE,'Input and Summary Results'!$D3031)</f>
        <v>0</v>
      </c>
      <c r="D3449" t="b">
        <f>IF(OR(B3449=0,'Input and Summary Results'!E3031=0),FALSE,'Input and Summary Results'!$E3031)</f>
        <v>0</v>
      </c>
      <c r="E3449" t="b">
        <f t="shared" si="191"/>
        <v>0</v>
      </c>
      <c r="F3449" t="b">
        <f t="shared" si="192"/>
        <v>0</v>
      </c>
      <c r="G3449" t="b">
        <f>IF('Input and Summary Results'!$J$4="yes",IF(C3449=FALSE,FALSE,IF('Data Transformation'!E3449&lt;$R$10,E3449,$R$10)),IF(C3449=FALSE,FALSE,IF(C3449&lt;$R$10,C3449,$R$10)))</f>
        <v>0</v>
      </c>
      <c r="H3449" t="b">
        <f>IF('Input and Summary Results'!$J$4="yes",'Data Transformation'!F3449,'Data Transformation'!D3449)</f>
        <v>0</v>
      </c>
      <c r="I3449" t="str">
        <f t="shared" si="190"/>
        <v/>
      </c>
    </row>
    <row r="3450" spans="2:9" x14ac:dyDescent="0.55000000000000004">
      <c r="B3450" t="b">
        <f>IF('Input and Summary Results'!D3032=0,FALSE,'Input and Summary Results'!$B3032)</f>
        <v>0</v>
      </c>
      <c r="C3450" t="b">
        <f>IF(OR(B3450=0,'Input and Summary Results'!D3032=0,'Input and Summary Results'!D3032=""),FALSE,'Input and Summary Results'!$D3032)</f>
        <v>0</v>
      </c>
      <c r="D3450" t="b">
        <f>IF(OR(B3450=0,'Input and Summary Results'!E3032=0),FALSE,'Input and Summary Results'!$E3032)</f>
        <v>0</v>
      </c>
      <c r="E3450" t="b">
        <f t="shared" si="191"/>
        <v>0</v>
      </c>
      <c r="F3450" t="b">
        <f t="shared" si="192"/>
        <v>0</v>
      </c>
      <c r="G3450" t="b">
        <f>IF('Input and Summary Results'!$J$4="yes",IF(C3450=FALSE,FALSE,IF('Data Transformation'!E3450&lt;$R$10,E3450,$R$10)),IF(C3450=FALSE,FALSE,IF(C3450&lt;$R$10,C3450,$R$10)))</f>
        <v>0</v>
      </c>
      <c r="H3450" t="b">
        <f>IF('Input and Summary Results'!$J$4="yes",'Data Transformation'!F3450,'Data Transformation'!D3450)</f>
        <v>0</v>
      </c>
      <c r="I3450" t="str">
        <f t="shared" si="190"/>
        <v/>
      </c>
    </row>
    <row r="3451" spans="2:9" x14ac:dyDescent="0.55000000000000004">
      <c r="B3451" t="b">
        <f>IF('Input and Summary Results'!D3033=0,FALSE,'Input and Summary Results'!$B3033)</f>
        <v>0</v>
      </c>
      <c r="C3451" t="b">
        <f>IF(OR(B3451=0,'Input and Summary Results'!D3033=0,'Input and Summary Results'!D3033=""),FALSE,'Input and Summary Results'!$D3033)</f>
        <v>0</v>
      </c>
      <c r="D3451" t="b">
        <f>IF(OR(B3451=0,'Input and Summary Results'!E3033=0),FALSE,'Input and Summary Results'!$E3033)</f>
        <v>0</v>
      </c>
      <c r="E3451" t="b">
        <f t="shared" si="191"/>
        <v>0</v>
      </c>
      <c r="F3451" t="b">
        <f t="shared" si="192"/>
        <v>0</v>
      </c>
      <c r="G3451" t="b">
        <f>IF('Input and Summary Results'!$J$4="yes",IF(C3451=FALSE,FALSE,IF('Data Transformation'!E3451&lt;$R$10,E3451,$R$10)),IF(C3451=FALSE,FALSE,IF(C3451&lt;$R$10,C3451,$R$10)))</f>
        <v>0</v>
      </c>
      <c r="H3451" t="b">
        <f>IF('Input and Summary Results'!$J$4="yes",'Data Transformation'!F3451,'Data Transformation'!D3451)</f>
        <v>0</v>
      </c>
      <c r="I3451" t="str">
        <f t="shared" si="190"/>
        <v/>
      </c>
    </row>
    <row r="3452" spans="2:9" x14ac:dyDescent="0.55000000000000004">
      <c r="B3452" t="b">
        <f>IF('Input and Summary Results'!D3034=0,FALSE,'Input and Summary Results'!$B3034)</f>
        <v>0</v>
      </c>
      <c r="C3452" t="b">
        <f>IF(OR(B3452=0,'Input and Summary Results'!D3034=0,'Input and Summary Results'!D3034=""),FALSE,'Input and Summary Results'!$D3034)</f>
        <v>0</v>
      </c>
      <c r="D3452" t="b">
        <f>IF(OR(B3452=0,'Input and Summary Results'!E3034=0),FALSE,'Input and Summary Results'!$E3034)</f>
        <v>0</v>
      </c>
      <c r="E3452" t="b">
        <f t="shared" si="191"/>
        <v>0</v>
      </c>
      <c r="F3452" t="b">
        <f t="shared" si="192"/>
        <v>0</v>
      </c>
      <c r="G3452" t="b">
        <f>IF('Input and Summary Results'!$J$4="yes",IF(C3452=FALSE,FALSE,IF('Data Transformation'!E3452&lt;$R$10,E3452,$R$10)),IF(C3452=FALSE,FALSE,IF(C3452&lt;$R$10,C3452,$R$10)))</f>
        <v>0</v>
      </c>
      <c r="H3452" t="b">
        <f>IF('Input and Summary Results'!$J$4="yes",'Data Transformation'!F3452,'Data Transformation'!D3452)</f>
        <v>0</v>
      </c>
      <c r="I3452" t="str">
        <f t="shared" si="190"/>
        <v/>
      </c>
    </row>
    <row r="3453" spans="2:9" x14ac:dyDescent="0.55000000000000004">
      <c r="B3453" t="b">
        <f>IF('Input and Summary Results'!D3035=0,FALSE,'Input and Summary Results'!$B3035)</f>
        <v>0</v>
      </c>
      <c r="C3453" t="b">
        <f>IF(OR(B3453=0,'Input and Summary Results'!D3035=0,'Input and Summary Results'!D3035=""),FALSE,'Input and Summary Results'!$D3035)</f>
        <v>0</v>
      </c>
      <c r="D3453" t="b">
        <f>IF(OR(B3453=0,'Input and Summary Results'!E3035=0),FALSE,'Input and Summary Results'!$E3035)</f>
        <v>0</v>
      </c>
      <c r="E3453" t="b">
        <f t="shared" si="191"/>
        <v>0</v>
      </c>
      <c r="F3453" t="b">
        <f t="shared" si="192"/>
        <v>0</v>
      </c>
      <c r="G3453" t="b">
        <f>IF('Input and Summary Results'!$J$4="yes",IF(C3453=FALSE,FALSE,IF('Data Transformation'!E3453&lt;$R$10,E3453,$R$10)),IF(C3453=FALSE,FALSE,IF(C3453&lt;$R$10,C3453,$R$10)))</f>
        <v>0</v>
      </c>
      <c r="H3453" t="b">
        <f>IF('Input and Summary Results'!$J$4="yes",'Data Transformation'!F3453,'Data Transformation'!D3453)</f>
        <v>0</v>
      </c>
      <c r="I3453" t="str">
        <f t="shared" si="190"/>
        <v/>
      </c>
    </row>
    <row r="3454" spans="2:9" x14ac:dyDescent="0.55000000000000004">
      <c r="B3454" t="b">
        <f>IF('Input and Summary Results'!D3036=0,FALSE,'Input and Summary Results'!$B3036)</f>
        <v>0</v>
      </c>
      <c r="C3454" t="b">
        <f>IF(OR(B3454=0,'Input and Summary Results'!D3036=0,'Input and Summary Results'!D3036=""),FALSE,'Input and Summary Results'!$D3036)</f>
        <v>0</v>
      </c>
      <c r="D3454" t="b">
        <f>IF(OR(B3454=0,'Input and Summary Results'!E3036=0),FALSE,'Input and Summary Results'!$E3036)</f>
        <v>0</v>
      </c>
      <c r="E3454" t="b">
        <f t="shared" si="191"/>
        <v>0</v>
      </c>
      <c r="F3454" t="b">
        <f t="shared" si="192"/>
        <v>0</v>
      </c>
      <c r="G3454" t="b">
        <f>IF('Input and Summary Results'!$J$4="yes",IF(C3454=FALSE,FALSE,IF('Data Transformation'!E3454&lt;$R$10,E3454,$R$10)),IF(C3454=FALSE,FALSE,IF(C3454&lt;$R$10,C3454,$R$10)))</f>
        <v>0</v>
      </c>
      <c r="H3454" t="b">
        <f>IF('Input and Summary Results'!$J$4="yes",'Data Transformation'!F3454,'Data Transformation'!D3454)</f>
        <v>0</v>
      </c>
      <c r="I3454" t="str">
        <f t="shared" si="190"/>
        <v/>
      </c>
    </row>
    <row r="3455" spans="2:9" x14ac:dyDescent="0.55000000000000004">
      <c r="B3455" t="b">
        <f>IF('Input and Summary Results'!D3037=0,FALSE,'Input and Summary Results'!$B3037)</f>
        <v>0</v>
      </c>
      <c r="C3455" t="b">
        <f>IF(OR(B3455=0,'Input and Summary Results'!D3037=0,'Input and Summary Results'!D3037=""),FALSE,'Input and Summary Results'!$D3037)</f>
        <v>0</v>
      </c>
      <c r="D3455" t="b">
        <f>IF(OR(B3455=0,'Input and Summary Results'!E3037=0),FALSE,'Input and Summary Results'!$E3037)</f>
        <v>0</v>
      </c>
      <c r="E3455" t="b">
        <f t="shared" si="191"/>
        <v>0</v>
      </c>
      <c r="F3455" t="b">
        <f t="shared" si="192"/>
        <v>0</v>
      </c>
      <c r="G3455" t="b">
        <f>IF('Input and Summary Results'!$J$4="yes",IF(C3455=FALSE,FALSE,IF('Data Transformation'!E3455&lt;$R$10,E3455,$R$10)),IF(C3455=FALSE,FALSE,IF(C3455&lt;$R$10,C3455,$R$10)))</f>
        <v>0</v>
      </c>
      <c r="H3455" t="b">
        <f>IF('Input and Summary Results'!$J$4="yes",'Data Transformation'!F3455,'Data Transformation'!D3455)</f>
        <v>0</v>
      </c>
      <c r="I3455" t="str">
        <f t="shared" si="190"/>
        <v/>
      </c>
    </row>
    <row r="3456" spans="2:9" x14ac:dyDescent="0.55000000000000004">
      <c r="B3456" t="b">
        <f>IF('Input and Summary Results'!D3038=0,FALSE,'Input and Summary Results'!$B3038)</f>
        <v>0</v>
      </c>
      <c r="C3456" t="b">
        <f>IF(OR(B3456=0,'Input and Summary Results'!D3038=0,'Input and Summary Results'!D3038=""),FALSE,'Input and Summary Results'!$D3038)</f>
        <v>0</v>
      </c>
      <c r="D3456" t="b">
        <f>IF(OR(B3456=0,'Input and Summary Results'!E3038=0),FALSE,'Input and Summary Results'!$E3038)</f>
        <v>0</v>
      </c>
      <c r="E3456" t="b">
        <f t="shared" si="191"/>
        <v>0</v>
      </c>
      <c r="F3456" t="b">
        <f t="shared" si="192"/>
        <v>0</v>
      </c>
      <c r="G3456" t="b">
        <f>IF('Input and Summary Results'!$J$4="yes",IF(C3456=FALSE,FALSE,IF('Data Transformation'!E3456&lt;$R$10,E3456,$R$10)),IF(C3456=FALSE,FALSE,IF(C3456&lt;$R$10,C3456,$R$10)))</f>
        <v>0</v>
      </c>
      <c r="H3456" t="b">
        <f>IF('Input and Summary Results'!$J$4="yes",'Data Transformation'!F3456,'Data Transformation'!D3456)</f>
        <v>0</v>
      </c>
      <c r="I3456" t="str">
        <f t="shared" si="190"/>
        <v/>
      </c>
    </row>
    <row r="3457" spans="2:9" x14ac:dyDescent="0.55000000000000004">
      <c r="B3457" t="b">
        <f>IF('Input and Summary Results'!D3039=0,FALSE,'Input and Summary Results'!$B3039)</f>
        <v>0</v>
      </c>
      <c r="C3457" t="b">
        <f>IF(OR(B3457=0,'Input and Summary Results'!D3039=0,'Input and Summary Results'!D3039=""),FALSE,'Input and Summary Results'!$D3039)</f>
        <v>0</v>
      </c>
      <c r="D3457" t="b">
        <f>IF(OR(B3457=0,'Input and Summary Results'!E3039=0),FALSE,'Input and Summary Results'!$E3039)</f>
        <v>0</v>
      </c>
      <c r="E3457" t="b">
        <f t="shared" si="191"/>
        <v>0</v>
      </c>
      <c r="F3457" t="b">
        <f t="shared" si="192"/>
        <v>0</v>
      </c>
      <c r="G3457" t="b">
        <f>IF('Input and Summary Results'!$J$4="yes",IF(C3457=FALSE,FALSE,IF('Data Transformation'!E3457&lt;$R$10,E3457,$R$10)),IF(C3457=FALSE,FALSE,IF(C3457&lt;$R$10,C3457,$R$10)))</f>
        <v>0</v>
      </c>
      <c r="H3457" t="b">
        <f>IF('Input and Summary Results'!$J$4="yes",'Data Transformation'!F3457,'Data Transformation'!D3457)</f>
        <v>0</v>
      </c>
      <c r="I3457" t="str">
        <f t="shared" si="190"/>
        <v/>
      </c>
    </row>
    <row r="3458" spans="2:9" x14ac:dyDescent="0.55000000000000004">
      <c r="B3458" t="b">
        <f>IF('Input and Summary Results'!D3040=0,FALSE,'Input and Summary Results'!$B3040)</f>
        <v>0</v>
      </c>
      <c r="C3458" t="b">
        <f>IF(OR(B3458=0,'Input and Summary Results'!D3040=0,'Input and Summary Results'!D3040=""),FALSE,'Input and Summary Results'!$D3040)</f>
        <v>0</v>
      </c>
      <c r="D3458" t="b">
        <f>IF(OR(B3458=0,'Input and Summary Results'!E3040=0),FALSE,'Input and Summary Results'!$E3040)</f>
        <v>0</v>
      </c>
      <c r="E3458" t="b">
        <f t="shared" si="191"/>
        <v>0</v>
      </c>
      <c r="F3458" t="b">
        <f t="shared" si="192"/>
        <v>0</v>
      </c>
      <c r="G3458" t="b">
        <f>IF('Input and Summary Results'!$J$4="yes",IF(C3458=FALSE,FALSE,IF('Data Transformation'!E3458&lt;$R$10,E3458,$R$10)),IF(C3458=FALSE,FALSE,IF(C3458&lt;$R$10,C3458,$R$10)))</f>
        <v>0</v>
      </c>
      <c r="H3458" t="b">
        <f>IF('Input and Summary Results'!$J$4="yes",'Data Transformation'!F3458,'Data Transformation'!D3458)</f>
        <v>0</v>
      </c>
      <c r="I3458" t="str">
        <f t="shared" si="190"/>
        <v/>
      </c>
    </row>
    <row r="3459" spans="2:9" x14ac:dyDescent="0.55000000000000004">
      <c r="B3459" t="b">
        <f>IF('Input and Summary Results'!D3041=0,FALSE,'Input and Summary Results'!$B3041)</f>
        <v>0</v>
      </c>
      <c r="C3459" t="b">
        <f>IF(OR(B3459=0,'Input and Summary Results'!D3041=0,'Input and Summary Results'!D3041=""),FALSE,'Input and Summary Results'!$D3041)</f>
        <v>0</v>
      </c>
      <c r="D3459" t="b">
        <f>IF(OR(B3459=0,'Input and Summary Results'!E3041=0),FALSE,'Input and Summary Results'!$E3041)</f>
        <v>0</v>
      </c>
      <c r="E3459" t="b">
        <f t="shared" si="191"/>
        <v>0</v>
      </c>
      <c r="F3459" t="b">
        <f t="shared" si="192"/>
        <v>0</v>
      </c>
      <c r="G3459" t="b">
        <f>IF('Input and Summary Results'!$J$4="yes",IF(C3459=FALSE,FALSE,IF('Data Transformation'!E3459&lt;$R$10,E3459,$R$10)),IF(C3459=FALSE,FALSE,IF(C3459&lt;$R$10,C3459,$R$10)))</f>
        <v>0</v>
      </c>
      <c r="H3459" t="b">
        <f>IF('Input and Summary Results'!$J$4="yes",'Data Transformation'!F3459,'Data Transformation'!D3459)</f>
        <v>0</v>
      </c>
      <c r="I3459" t="str">
        <f t="shared" si="190"/>
        <v/>
      </c>
    </row>
    <row r="3460" spans="2:9" x14ac:dyDescent="0.55000000000000004">
      <c r="B3460" t="b">
        <f>IF('Input and Summary Results'!D3042=0,FALSE,'Input and Summary Results'!$B3042)</f>
        <v>0</v>
      </c>
      <c r="C3460" t="b">
        <f>IF(OR(B3460=0,'Input and Summary Results'!D3042=0,'Input and Summary Results'!D3042=""),FALSE,'Input and Summary Results'!$D3042)</f>
        <v>0</v>
      </c>
      <c r="D3460" t="b">
        <f>IF(OR(B3460=0,'Input and Summary Results'!E3042=0),FALSE,'Input and Summary Results'!$E3042)</f>
        <v>0</v>
      </c>
      <c r="E3460" t="b">
        <f t="shared" si="191"/>
        <v>0</v>
      </c>
      <c r="F3460" t="b">
        <f t="shared" si="192"/>
        <v>0</v>
      </c>
      <c r="G3460" t="b">
        <f>IF('Input and Summary Results'!$J$4="yes",IF(C3460=FALSE,FALSE,IF('Data Transformation'!E3460&lt;$R$10,E3460,$R$10)),IF(C3460=FALSE,FALSE,IF(C3460&lt;$R$10,C3460,$R$10)))</f>
        <v>0</v>
      </c>
      <c r="H3460" t="b">
        <f>IF('Input and Summary Results'!$J$4="yes",'Data Transformation'!F3460,'Data Transformation'!D3460)</f>
        <v>0</v>
      </c>
      <c r="I3460" t="str">
        <f t="shared" si="190"/>
        <v/>
      </c>
    </row>
    <row r="3461" spans="2:9" x14ac:dyDescent="0.55000000000000004">
      <c r="B3461" t="b">
        <f>IF('Input and Summary Results'!D3043=0,FALSE,'Input and Summary Results'!$B3043)</f>
        <v>0</v>
      </c>
      <c r="C3461" t="b">
        <f>IF(OR(B3461=0,'Input and Summary Results'!D3043=0,'Input and Summary Results'!D3043=""),FALSE,'Input and Summary Results'!$D3043)</f>
        <v>0</v>
      </c>
      <c r="D3461" t="b">
        <f>IF(OR(B3461=0,'Input and Summary Results'!E3043=0),FALSE,'Input and Summary Results'!$E3043)</f>
        <v>0</v>
      </c>
      <c r="E3461" t="b">
        <f t="shared" si="191"/>
        <v>0</v>
      </c>
      <c r="F3461" t="b">
        <f t="shared" si="192"/>
        <v>0</v>
      </c>
      <c r="G3461" t="b">
        <f>IF('Input and Summary Results'!$J$4="yes",IF(C3461=FALSE,FALSE,IF('Data Transformation'!E3461&lt;$R$10,E3461,$R$10)),IF(C3461=FALSE,FALSE,IF(C3461&lt;$R$10,C3461,$R$10)))</f>
        <v>0</v>
      </c>
      <c r="H3461" t="b">
        <f>IF('Input and Summary Results'!$J$4="yes",'Data Transformation'!F3461,'Data Transformation'!D3461)</f>
        <v>0</v>
      </c>
      <c r="I3461" t="str">
        <f t="shared" ref="I3461:I3524" si="193">IF(G3461=FALSE,"",B3461)</f>
        <v/>
      </c>
    </row>
    <row r="3462" spans="2:9" x14ac:dyDescent="0.55000000000000004">
      <c r="B3462" t="b">
        <f>IF('Input and Summary Results'!D3044=0,FALSE,'Input and Summary Results'!$B3044)</f>
        <v>0</v>
      </c>
      <c r="C3462" t="b">
        <f>IF(OR(B3462=0,'Input and Summary Results'!D3044=0,'Input and Summary Results'!D3044=""),FALSE,'Input and Summary Results'!$D3044)</f>
        <v>0</v>
      </c>
      <c r="D3462" t="b">
        <f>IF(OR(B3462=0,'Input and Summary Results'!E3044=0),FALSE,'Input and Summary Results'!$E3044)</f>
        <v>0</v>
      </c>
      <c r="E3462" t="b">
        <f t="shared" si="191"/>
        <v>0</v>
      </c>
      <c r="F3462" t="b">
        <f t="shared" si="192"/>
        <v>0</v>
      </c>
      <c r="G3462" t="b">
        <f>IF('Input and Summary Results'!$J$4="yes",IF(C3462=FALSE,FALSE,IF('Data Transformation'!E3462&lt;$R$10,E3462,$R$10)),IF(C3462=FALSE,FALSE,IF(C3462&lt;$R$10,C3462,$R$10)))</f>
        <v>0</v>
      </c>
      <c r="H3462" t="b">
        <f>IF('Input and Summary Results'!$J$4="yes",'Data Transformation'!F3462,'Data Transformation'!D3462)</f>
        <v>0</v>
      </c>
      <c r="I3462" t="str">
        <f t="shared" si="193"/>
        <v/>
      </c>
    </row>
    <row r="3463" spans="2:9" x14ac:dyDescent="0.55000000000000004">
      <c r="B3463" t="b">
        <f>IF('Input and Summary Results'!D3045=0,FALSE,'Input and Summary Results'!$B3045)</f>
        <v>0</v>
      </c>
      <c r="C3463" t="b">
        <f>IF(OR(B3463=0,'Input and Summary Results'!D3045=0,'Input and Summary Results'!D3045=""),FALSE,'Input and Summary Results'!$D3045)</f>
        <v>0</v>
      </c>
      <c r="D3463" t="b">
        <f>IF(OR(B3463=0,'Input and Summary Results'!E3045=0),FALSE,'Input and Summary Results'!$E3045)</f>
        <v>0</v>
      </c>
      <c r="E3463" t="b">
        <f t="shared" si="191"/>
        <v>0</v>
      </c>
      <c r="F3463" t="b">
        <f t="shared" si="192"/>
        <v>0</v>
      </c>
      <c r="G3463" t="b">
        <f>IF('Input and Summary Results'!$J$4="yes",IF(C3463=FALSE,FALSE,IF('Data Transformation'!E3463&lt;$R$10,E3463,$R$10)),IF(C3463=FALSE,FALSE,IF(C3463&lt;$R$10,C3463,$R$10)))</f>
        <v>0</v>
      </c>
      <c r="H3463" t="b">
        <f>IF('Input and Summary Results'!$J$4="yes",'Data Transformation'!F3463,'Data Transformation'!D3463)</f>
        <v>0</v>
      </c>
      <c r="I3463" t="str">
        <f t="shared" si="193"/>
        <v/>
      </c>
    </row>
    <row r="3464" spans="2:9" x14ac:dyDescent="0.55000000000000004">
      <c r="B3464" t="b">
        <f>IF('Input and Summary Results'!D3046=0,FALSE,'Input and Summary Results'!$B3046)</f>
        <v>0</v>
      </c>
      <c r="C3464" t="b">
        <f>IF(OR(B3464=0,'Input and Summary Results'!D3046=0,'Input and Summary Results'!D3046=""),FALSE,'Input and Summary Results'!$D3046)</f>
        <v>0</v>
      </c>
      <c r="D3464" t="b">
        <f>IF(OR(B3464=0,'Input and Summary Results'!E3046=0),FALSE,'Input and Summary Results'!$E3046)</f>
        <v>0</v>
      </c>
      <c r="E3464" t="b">
        <f t="shared" si="191"/>
        <v>0</v>
      </c>
      <c r="F3464" t="b">
        <f t="shared" si="192"/>
        <v>0</v>
      </c>
      <c r="G3464" t="b">
        <f>IF('Input and Summary Results'!$J$4="yes",IF(C3464=FALSE,FALSE,IF('Data Transformation'!E3464&lt;$R$10,E3464,$R$10)),IF(C3464=FALSE,FALSE,IF(C3464&lt;$R$10,C3464,$R$10)))</f>
        <v>0</v>
      </c>
      <c r="H3464" t="b">
        <f>IF('Input and Summary Results'!$J$4="yes",'Data Transformation'!F3464,'Data Transformation'!D3464)</f>
        <v>0</v>
      </c>
      <c r="I3464" t="str">
        <f t="shared" si="193"/>
        <v/>
      </c>
    </row>
    <row r="3465" spans="2:9" x14ac:dyDescent="0.55000000000000004">
      <c r="B3465" t="b">
        <f>IF('Input and Summary Results'!D3047=0,FALSE,'Input and Summary Results'!$B3047)</f>
        <v>0</v>
      </c>
      <c r="C3465" t="b">
        <f>IF(OR(B3465=0,'Input and Summary Results'!D3047=0,'Input and Summary Results'!D3047=""),FALSE,'Input and Summary Results'!$D3047)</f>
        <v>0</v>
      </c>
      <c r="D3465" t="b">
        <f>IF(OR(B3465=0,'Input and Summary Results'!E3047=0),FALSE,'Input and Summary Results'!$E3047)</f>
        <v>0</v>
      </c>
      <c r="E3465" t="b">
        <f t="shared" si="191"/>
        <v>0</v>
      </c>
      <c r="F3465" t="b">
        <f t="shared" si="192"/>
        <v>0</v>
      </c>
      <c r="G3465" t="b">
        <f>IF('Input and Summary Results'!$J$4="yes",IF(C3465=FALSE,FALSE,IF('Data Transformation'!E3465&lt;$R$10,E3465,$R$10)),IF(C3465=FALSE,FALSE,IF(C3465&lt;$R$10,C3465,$R$10)))</f>
        <v>0</v>
      </c>
      <c r="H3465" t="b">
        <f>IF('Input and Summary Results'!$J$4="yes",'Data Transformation'!F3465,'Data Transformation'!D3465)</f>
        <v>0</v>
      </c>
      <c r="I3465" t="str">
        <f t="shared" si="193"/>
        <v/>
      </c>
    </row>
    <row r="3466" spans="2:9" x14ac:dyDescent="0.55000000000000004">
      <c r="B3466" t="b">
        <f>IF('Input and Summary Results'!D3048=0,FALSE,'Input and Summary Results'!$B3048)</f>
        <v>0</v>
      </c>
      <c r="C3466" t="b">
        <f>IF(OR(B3466=0,'Input and Summary Results'!D3048=0,'Input and Summary Results'!D3048=""),FALSE,'Input and Summary Results'!$D3048)</f>
        <v>0</v>
      </c>
      <c r="D3466" t="b">
        <f>IF(OR(B3466=0,'Input and Summary Results'!E3048=0),FALSE,'Input and Summary Results'!$E3048)</f>
        <v>0</v>
      </c>
      <c r="E3466" t="b">
        <f t="shared" si="191"/>
        <v>0</v>
      </c>
      <c r="F3466" t="b">
        <f t="shared" si="192"/>
        <v>0</v>
      </c>
      <c r="G3466" t="b">
        <f>IF('Input and Summary Results'!$J$4="yes",IF(C3466=FALSE,FALSE,IF('Data Transformation'!E3466&lt;$R$10,E3466,$R$10)),IF(C3466=FALSE,FALSE,IF(C3466&lt;$R$10,C3466,$R$10)))</f>
        <v>0</v>
      </c>
      <c r="H3466" t="b">
        <f>IF('Input and Summary Results'!$J$4="yes",'Data Transformation'!F3466,'Data Transformation'!D3466)</f>
        <v>0</v>
      </c>
      <c r="I3466" t="str">
        <f t="shared" si="193"/>
        <v/>
      </c>
    </row>
    <row r="3467" spans="2:9" x14ac:dyDescent="0.55000000000000004">
      <c r="B3467" t="b">
        <f>IF('Input and Summary Results'!D3049=0,FALSE,'Input and Summary Results'!$B3049)</f>
        <v>0</v>
      </c>
      <c r="C3467" t="b">
        <f>IF(OR(B3467=0,'Input and Summary Results'!D3049=0,'Input and Summary Results'!D3049=""),FALSE,'Input and Summary Results'!$D3049)</f>
        <v>0</v>
      </c>
      <c r="D3467" t="b">
        <f>IF(OR(B3467=0,'Input and Summary Results'!E3049=0),FALSE,'Input and Summary Results'!$E3049)</f>
        <v>0</v>
      </c>
      <c r="E3467" t="b">
        <f t="shared" si="191"/>
        <v>0</v>
      </c>
      <c r="F3467" t="b">
        <f t="shared" si="192"/>
        <v>0</v>
      </c>
      <c r="G3467" t="b">
        <f>IF('Input and Summary Results'!$J$4="yes",IF(C3467=FALSE,FALSE,IF('Data Transformation'!E3467&lt;$R$10,E3467,$R$10)),IF(C3467=FALSE,FALSE,IF(C3467&lt;$R$10,C3467,$R$10)))</f>
        <v>0</v>
      </c>
      <c r="H3467" t="b">
        <f>IF('Input and Summary Results'!$J$4="yes",'Data Transformation'!F3467,'Data Transformation'!D3467)</f>
        <v>0</v>
      </c>
      <c r="I3467" t="str">
        <f t="shared" si="193"/>
        <v/>
      </c>
    </row>
    <row r="3468" spans="2:9" x14ac:dyDescent="0.55000000000000004">
      <c r="B3468" t="b">
        <f>IF('Input and Summary Results'!D3050=0,FALSE,'Input and Summary Results'!$B3050)</f>
        <v>0</v>
      </c>
      <c r="C3468" t="b">
        <f>IF(OR(B3468=0,'Input and Summary Results'!D3050=0,'Input and Summary Results'!D3050=""),FALSE,'Input and Summary Results'!$D3050)</f>
        <v>0</v>
      </c>
      <c r="D3468" t="b">
        <f>IF(OR(B3468=0,'Input and Summary Results'!E3050=0),FALSE,'Input and Summary Results'!$E3050)</f>
        <v>0</v>
      </c>
      <c r="E3468" t="b">
        <f t="shared" si="191"/>
        <v>0</v>
      </c>
      <c r="F3468" t="b">
        <f t="shared" si="192"/>
        <v>0</v>
      </c>
      <c r="G3468" t="b">
        <f>IF('Input and Summary Results'!$J$4="yes",IF(C3468=FALSE,FALSE,IF('Data Transformation'!E3468&lt;$R$10,E3468,$R$10)),IF(C3468=FALSE,FALSE,IF(C3468&lt;$R$10,C3468,$R$10)))</f>
        <v>0</v>
      </c>
      <c r="H3468" t="b">
        <f>IF('Input and Summary Results'!$J$4="yes",'Data Transformation'!F3468,'Data Transformation'!D3468)</f>
        <v>0</v>
      </c>
      <c r="I3468" t="str">
        <f t="shared" si="193"/>
        <v/>
      </c>
    </row>
    <row r="3469" spans="2:9" x14ac:dyDescent="0.55000000000000004">
      <c r="B3469" t="b">
        <f>IF('Input and Summary Results'!D3051=0,FALSE,'Input and Summary Results'!$B3051)</f>
        <v>0</v>
      </c>
      <c r="C3469" t="b">
        <f>IF(OR(B3469=0,'Input and Summary Results'!D3051=0,'Input and Summary Results'!D3051=""),FALSE,'Input and Summary Results'!$D3051)</f>
        <v>0</v>
      </c>
      <c r="D3469" t="b">
        <f>IF(OR(B3469=0,'Input and Summary Results'!E3051=0),FALSE,'Input and Summary Results'!$E3051)</f>
        <v>0</v>
      </c>
      <c r="E3469" t="b">
        <f t="shared" si="191"/>
        <v>0</v>
      </c>
      <c r="F3469" t="b">
        <f t="shared" si="192"/>
        <v>0</v>
      </c>
      <c r="G3469" t="b">
        <f>IF('Input and Summary Results'!$J$4="yes",IF(C3469=FALSE,FALSE,IF('Data Transformation'!E3469&lt;$R$10,E3469,$R$10)),IF(C3469=FALSE,FALSE,IF(C3469&lt;$R$10,C3469,$R$10)))</f>
        <v>0</v>
      </c>
      <c r="H3469" t="b">
        <f>IF('Input and Summary Results'!$J$4="yes",'Data Transformation'!F3469,'Data Transformation'!D3469)</f>
        <v>0</v>
      </c>
      <c r="I3469" t="str">
        <f t="shared" si="193"/>
        <v/>
      </c>
    </row>
    <row r="3470" spans="2:9" x14ac:dyDescent="0.55000000000000004">
      <c r="B3470" t="b">
        <f>IF('Input and Summary Results'!D3052=0,FALSE,'Input and Summary Results'!$B3052)</f>
        <v>0</v>
      </c>
      <c r="C3470" t="b">
        <f>IF(OR(B3470=0,'Input and Summary Results'!D3052=0,'Input and Summary Results'!D3052=""),FALSE,'Input and Summary Results'!$D3052)</f>
        <v>0</v>
      </c>
      <c r="D3470" t="b">
        <f>IF(OR(B3470=0,'Input and Summary Results'!E3052=0),FALSE,'Input and Summary Results'!$E3052)</f>
        <v>0</v>
      </c>
      <c r="E3470" t="b">
        <f t="shared" si="191"/>
        <v>0</v>
      </c>
      <c r="F3470" t="b">
        <f t="shared" si="192"/>
        <v>0</v>
      </c>
      <c r="G3470" t="b">
        <f>IF('Input and Summary Results'!$J$4="yes",IF(C3470=FALSE,FALSE,IF('Data Transformation'!E3470&lt;$R$10,E3470,$R$10)),IF(C3470=FALSE,FALSE,IF(C3470&lt;$R$10,C3470,$R$10)))</f>
        <v>0</v>
      </c>
      <c r="H3470" t="b">
        <f>IF('Input and Summary Results'!$J$4="yes",'Data Transformation'!F3470,'Data Transformation'!D3470)</f>
        <v>0</v>
      </c>
      <c r="I3470" t="str">
        <f t="shared" si="193"/>
        <v/>
      </c>
    </row>
    <row r="3471" spans="2:9" x14ac:dyDescent="0.55000000000000004">
      <c r="B3471" t="b">
        <f>IF('Input and Summary Results'!D3053=0,FALSE,'Input and Summary Results'!$B3053)</f>
        <v>0</v>
      </c>
      <c r="C3471" t="b">
        <f>IF(OR(B3471=0,'Input and Summary Results'!D3053=0,'Input and Summary Results'!D3053=""),FALSE,'Input and Summary Results'!$D3053)</f>
        <v>0</v>
      </c>
      <c r="D3471" t="b">
        <f>IF(OR(B3471=0,'Input and Summary Results'!E3053=0),FALSE,'Input and Summary Results'!$E3053)</f>
        <v>0</v>
      </c>
      <c r="E3471" t="b">
        <f t="shared" si="191"/>
        <v>0</v>
      </c>
      <c r="F3471" t="b">
        <f t="shared" si="192"/>
        <v>0</v>
      </c>
      <c r="G3471" t="b">
        <f>IF('Input and Summary Results'!$J$4="yes",IF(C3471=FALSE,FALSE,IF('Data Transformation'!E3471&lt;$R$10,E3471,$R$10)),IF(C3471=FALSE,FALSE,IF(C3471&lt;$R$10,C3471,$R$10)))</f>
        <v>0</v>
      </c>
      <c r="H3471" t="b">
        <f>IF('Input and Summary Results'!$J$4="yes",'Data Transformation'!F3471,'Data Transformation'!D3471)</f>
        <v>0</v>
      </c>
      <c r="I3471" t="str">
        <f t="shared" si="193"/>
        <v/>
      </c>
    </row>
    <row r="3472" spans="2:9" x14ac:dyDescent="0.55000000000000004">
      <c r="B3472" t="b">
        <f>IF('Input and Summary Results'!D3054=0,FALSE,'Input and Summary Results'!$B3054)</f>
        <v>0</v>
      </c>
      <c r="C3472" t="b">
        <f>IF(OR(B3472=0,'Input and Summary Results'!D3054=0,'Input and Summary Results'!D3054=""),FALSE,'Input and Summary Results'!$D3054)</f>
        <v>0</v>
      </c>
      <c r="D3472" t="b">
        <f>IF(OR(B3472=0,'Input and Summary Results'!E3054=0),FALSE,'Input and Summary Results'!$E3054)</f>
        <v>0</v>
      </c>
      <c r="E3472" t="b">
        <f t="shared" si="191"/>
        <v>0</v>
      </c>
      <c r="F3472" t="b">
        <f t="shared" si="192"/>
        <v>0</v>
      </c>
      <c r="G3472" t="b">
        <f>IF('Input and Summary Results'!$J$4="yes",IF(C3472=FALSE,FALSE,IF('Data Transformation'!E3472&lt;$R$10,E3472,$R$10)),IF(C3472=FALSE,FALSE,IF(C3472&lt;$R$10,C3472,$R$10)))</f>
        <v>0</v>
      </c>
      <c r="H3472" t="b">
        <f>IF('Input and Summary Results'!$J$4="yes",'Data Transformation'!F3472,'Data Transformation'!D3472)</f>
        <v>0</v>
      </c>
      <c r="I3472" t="str">
        <f t="shared" si="193"/>
        <v/>
      </c>
    </row>
    <row r="3473" spans="2:9" x14ac:dyDescent="0.55000000000000004">
      <c r="B3473" t="b">
        <f>IF('Input and Summary Results'!D3055=0,FALSE,'Input and Summary Results'!$B3055)</f>
        <v>0</v>
      </c>
      <c r="C3473" t="b">
        <f>IF(OR(B3473=0,'Input and Summary Results'!D3055=0,'Input and Summary Results'!D3055=""),FALSE,'Input and Summary Results'!$D3055)</f>
        <v>0</v>
      </c>
      <c r="D3473" t="b">
        <f>IF(OR(B3473=0,'Input and Summary Results'!E3055=0),FALSE,'Input and Summary Results'!$E3055)</f>
        <v>0</v>
      </c>
      <c r="E3473" t="b">
        <f t="shared" si="191"/>
        <v>0</v>
      </c>
      <c r="F3473" t="b">
        <f t="shared" si="192"/>
        <v>0</v>
      </c>
      <c r="G3473" t="b">
        <f>IF('Input and Summary Results'!$J$4="yes",IF(C3473=FALSE,FALSE,IF('Data Transformation'!E3473&lt;$R$10,E3473,$R$10)),IF(C3473=FALSE,FALSE,IF(C3473&lt;$R$10,C3473,$R$10)))</f>
        <v>0</v>
      </c>
      <c r="H3473" t="b">
        <f>IF('Input and Summary Results'!$J$4="yes",'Data Transformation'!F3473,'Data Transformation'!D3473)</f>
        <v>0</v>
      </c>
      <c r="I3473" t="str">
        <f t="shared" si="193"/>
        <v/>
      </c>
    </row>
    <row r="3474" spans="2:9" x14ac:dyDescent="0.55000000000000004">
      <c r="B3474" t="b">
        <f>IF('Input and Summary Results'!D3056=0,FALSE,'Input and Summary Results'!$B3056)</f>
        <v>0</v>
      </c>
      <c r="C3474" t="b">
        <f>IF(OR(B3474=0,'Input and Summary Results'!D3056=0,'Input and Summary Results'!D3056=""),FALSE,'Input and Summary Results'!$D3056)</f>
        <v>0</v>
      </c>
      <c r="D3474" t="b">
        <f>IF(OR(B3474=0,'Input and Summary Results'!E3056=0),FALSE,'Input and Summary Results'!$E3056)</f>
        <v>0</v>
      </c>
      <c r="E3474" t="b">
        <f t="shared" si="191"/>
        <v>0</v>
      </c>
      <c r="F3474" t="b">
        <f t="shared" si="192"/>
        <v>0</v>
      </c>
      <c r="G3474" t="b">
        <f>IF('Input and Summary Results'!$J$4="yes",IF(C3474=FALSE,FALSE,IF('Data Transformation'!E3474&lt;$R$10,E3474,$R$10)),IF(C3474=FALSE,FALSE,IF(C3474&lt;$R$10,C3474,$R$10)))</f>
        <v>0</v>
      </c>
      <c r="H3474" t="b">
        <f>IF('Input and Summary Results'!$J$4="yes",'Data Transformation'!F3474,'Data Transformation'!D3474)</f>
        <v>0</v>
      </c>
      <c r="I3474" t="str">
        <f t="shared" si="193"/>
        <v/>
      </c>
    </row>
    <row r="3475" spans="2:9" x14ac:dyDescent="0.55000000000000004">
      <c r="B3475" t="b">
        <f>IF('Input and Summary Results'!D3057=0,FALSE,'Input and Summary Results'!$B3057)</f>
        <v>0</v>
      </c>
      <c r="C3475" t="b">
        <f>IF(OR(B3475=0,'Input and Summary Results'!D3057=0,'Input and Summary Results'!D3057=""),FALSE,'Input and Summary Results'!$D3057)</f>
        <v>0</v>
      </c>
      <c r="D3475" t="b">
        <f>IF(OR(B3475=0,'Input and Summary Results'!E3057=0),FALSE,'Input and Summary Results'!$E3057)</f>
        <v>0</v>
      </c>
      <c r="E3475" t="b">
        <f t="shared" si="191"/>
        <v>0</v>
      </c>
      <c r="F3475" t="b">
        <f t="shared" si="192"/>
        <v>0</v>
      </c>
      <c r="G3475" t="b">
        <f>IF('Input and Summary Results'!$J$4="yes",IF(C3475=FALSE,FALSE,IF('Data Transformation'!E3475&lt;$R$10,E3475,$R$10)),IF(C3475=FALSE,FALSE,IF(C3475&lt;$R$10,C3475,$R$10)))</f>
        <v>0</v>
      </c>
      <c r="H3475" t="b">
        <f>IF('Input and Summary Results'!$J$4="yes",'Data Transformation'!F3475,'Data Transformation'!D3475)</f>
        <v>0</v>
      </c>
      <c r="I3475" t="str">
        <f t="shared" si="193"/>
        <v/>
      </c>
    </row>
    <row r="3476" spans="2:9" x14ac:dyDescent="0.55000000000000004">
      <c r="B3476" t="b">
        <f>IF('Input and Summary Results'!D3058=0,FALSE,'Input and Summary Results'!$B3058)</f>
        <v>0</v>
      </c>
      <c r="C3476" t="b">
        <f>IF(OR(B3476=0,'Input and Summary Results'!D3058=0,'Input and Summary Results'!D3058=""),FALSE,'Input and Summary Results'!$D3058)</f>
        <v>0</v>
      </c>
      <c r="D3476" t="b">
        <f>IF(OR(B3476=0,'Input and Summary Results'!E3058=0),FALSE,'Input and Summary Results'!$E3058)</f>
        <v>0</v>
      </c>
      <c r="E3476" t="b">
        <f t="shared" si="191"/>
        <v>0</v>
      </c>
      <c r="F3476" t="b">
        <f t="shared" si="192"/>
        <v>0</v>
      </c>
      <c r="G3476" t="b">
        <f>IF('Input and Summary Results'!$J$4="yes",IF(C3476=FALSE,FALSE,IF('Data Transformation'!E3476&lt;$R$10,E3476,$R$10)),IF(C3476=FALSE,FALSE,IF(C3476&lt;$R$10,C3476,$R$10)))</f>
        <v>0</v>
      </c>
      <c r="H3476" t="b">
        <f>IF('Input and Summary Results'!$J$4="yes",'Data Transformation'!F3476,'Data Transformation'!D3476)</f>
        <v>0</v>
      </c>
      <c r="I3476" t="str">
        <f t="shared" si="193"/>
        <v/>
      </c>
    </row>
    <row r="3477" spans="2:9" x14ac:dyDescent="0.55000000000000004">
      <c r="B3477" t="b">
        <f>IF('Input and Summary Results'!D3059=0,FALSE,'Input and Summary Results'!$B3059)</f>
        <v>0</v>
      </c>
      <c r="C3477" t="b">
        <f>IF(OR(B3477=0,'Input and Summary Results'!D3059=0,'Input and Summary Results'!D3059=""),FALSE,'Input and Summary Results'!$D3059)</f>
        <v>0</v>
      </c>
      <c r="D3477" t="b">
        <f>IF(OR(B3477=0,'Input and Summary Results'!E3059=0),FALSE,'Input and Summary Results'!$E3059)</f>
        <v>0</v>
      </c>
      <c r="E3477" t="b">
        <f t="shared" si="191"/>
        <v>0</v>
      </c>
      <c r="F3477" t="b">
        <f t="shared" si="192"/>
        <v>0</v>
      </c>
      <c r="G3477" t="b">
        <f>IF('Input and Summary Results'!$J$4="yes",IF(C3477=FALSE,FALSE,IF('Data Transformation'!E3477&lt;$R$10,E3477,$R$10)),IF(C3477=FALSE,FALSE,IF(C3477&lt;$R$10,C3477,$R$10)))</f>
        <v>0</v>
      </c>
      <c r="H3477" t="b">
        <f>IF('Input and Summary Results'!$J$4="yes",'Data Transformation'!F3477,'Data Transformation'!D3477)</f>
        <v>0</v>
      </c>
      <c r="I3477" t="str">
        <f t="shared" si="193"/>
        <v/>
      </c>
    </row>
    <row r="3478" spans="2:9" x14ac:dyDescent="0.55000000000000004">
      <c r="B3478" t="b">
        <f>IF('Input and Summary Results'!D3060=0,FALSE,'Input and Summary Results'!$B3060)</f>
        <v>0</v>
      </c>
      <c r="C3478" t="b">
        <f>IF(OR(B3478=0,'Input and Summary Results'!D3060=0,'Input and Summary Results'!D3060=""),FALSE,'Input and Summary Results'!$D3060)</f>
        <v>0</v>
      </c>
      <c r="D3478" t="b">
        <f>IF(OR(B3478=0,'Input and Summary Results'!E3060=0),FALSE,'Input and Summary Results'!$E3060)</f>
        <v>0</v>
      </c>
      <c r="E3478" t="b">
        <f t="shared" si="191"/>
        <v>0</v>
      </c>
      <c r="F3478" t="b">
        <f t="shared" si="192"/>
        <v>0</v>
      </c>
      <c r="G3478" t="b">
        <f>IF('Input and Summary Results'!$J$4="yes",IF(C3478=FALSE,FALSE,IF('Data Transformation'!E3478&lt;$R$10,E3478,$R$10)),IF(C3478=FALSE,FALSE,IF(C3478&lt;$R$10,C3478,$R$10)))</f>
        <v>0</v>
      </c>
      <c r="H3478" t="b">
        <f>IF('Input and Summary Results'!$J$4="yes",'Data Transformation'!F3478,'Data Transformation'!D3478)</f>
        <v>0</v>
      </c>
      <c r="I3478" t="str">
        <f t="shared" si="193"/>
        <v/>
      </c>
    </row>
    <row r="3479" spans="2:9" x14ac:dyDescent="0.55000000000000004">
      <c r="B3479" t="b">
        <f>IF('Input and Summary Results'!D3061=0,FALSE,'Input and Summary Results'!$B3061)</f>
        <v>0</v>
      </c>
      <c r="C3479" t="b">
        <f>IF(OR(B3479=0,'Input and Summary Results'!D3061=0,'Input and Summary Results'!D3061=""),FALSE,'Input and Summary Results'!$D3061)</f>
        <v>0</v>
      </c>
      <c r="D3479" t="b">
        <f>IF(OR(B3479=0,'Input and Summary Results'!E3061=0),FALSE,'Input and Summary Results'!$E3061)</f>
        <v>0</v>
      </c>
      <c r="E3479" t="b">
        <f t="shared" si="191"/>
        <v>0</v>
      </c>
      <c r="F3479" t="b">
        <f t="shared" si="192"/>
        <v>0</v>
      </c>
      <c r="G3479" t="b">
        <f>IF('Input and Summary Results'!$J$4="yes",IF(C3479=FALSE,FALSE,IF('Data Transformation'!E3479&lt;$R$10,E3479,$R$10)),IF(C3479=FALSE,FALSE,IF(C3479&lt;$R$10,C3479,$R$10)))</f>
        <v>0</v>
      </c>
      <c r="H3479" t="b">
        <f>IF('Input and Summary Results'!$J$4="yes",'Data Transformation'!F3479,'Data Transformation'!D3479)</f>
        <v>0</v>
      </c>
      <c r="I3479" t="str">
        <f t="shared" si="193"/>
        <v/>
      </c>
    </row>
    <row r="3480" spans="2:9" x14ac:dyDescent="0.55000000000000004">
      <c r="B3480" t="b">
        <f>IF('Input and Summary Results'!D3062=0,FALSE,'Input and Summary Results'!$B3062)</f>
        <v>0</v>
      </c>
      <c r="C3480" t="b">
        <f>IF(OR(B3480=0,'Input and Summary Results'!D3062=0,'Input and Summary Results'!D3062=""),FALSE,'Input and Summary Results'!$D3062)</f>
        <v>0</v>
      </c>
      <c r="D3480" t="b">
        <f>IF(OR(B3480=0,'Input and Summary Results'!E3062=0),FALSE,'Input and Summary Results'!$E3062)</f>
        <v>0</v>
      </c>
      <c r="E3480" t="b">
        <f t="shared" si="191"/>
        <v>0</v>
      </c>
      <c r="F3480" t="b">
        <f t="shared" si="192"/>
        <v>0</v>
      </c>
      <c r="G3480" t="b">
        <f>IF('Input and Summary Results'!$J$4="yes",IF(C3480=FALSE,FALSE,IF('Data Transformation'!E3480&lt;$R$10,E3480,$R$10)),IF(C3480=FALSE,FALSE,IF(C3480&lt;$R$10,C3480,$R$10)))</f>
        <v>0</v>
      </c>
      <c r="H3480" t="b">
        <f>IF('Input and Summary Results'!$J$4="yes",'Data Transformation'!F3480,'Data Transformation'!D3480)</f>
        <v>0</v>
      </c>
      <c r="I3480" t="str">
        <f t="shared" si="193"/>
        <v/>
      </c>
    </row>
    <row r="3481" spans="2:9" x14ac:dyDescent="0.55000000000000004">
      <c r="B3481" t="b">
        <f>IF('Input and Summary Results'!D3063=0,FALSE,'Input and Summary Results'!$B3063)</f>
        <v>0</v>
      </c>
      <c r="C3481" t="b">
        <f>IF(OR(B3481=0,'Input and Summary Results'!D3063=0,'Input and Summary Results'!D3063=""),FALSE,'Input and Summary Results'!$D3063)</f>
        <v>0</v>
      </c>
      <c r="D3481" t="b">
        <f>IF(OR(B3481=0,'Input and Summary Results'!E3063=0),FALSE,'Input and Summary Results'!$E3063)</f>
        <v>0</v>
      </c>
      <c r="E3481" t="b">
        <f t="shared" si="191"/>
        <v>0</v>
      </c>
      <c r="F3481" t="b">
        <f t="shared" si="192"/>
        <v>0</v>
      </c>
      <c r="G3481" t="b">
        <f>IF('Input and Summary Results'!$J$4="yes",IF(C3481=FALSE,FALSE,IF('Data Transformation'!E3481&lt;$R$10,E3481,$R$10)),IF(C3481=FALSE,FALSE,IF(C3481&lt;$R$10,C3481,$R$10)))</f>
        <v>0</v>
      </c>
      <c r="H3481" t="b">
        <f>IF('Input and Summary Results'!$J$4="yes",'Data Transformation'!F3481,'Data Transformation'!D3481)</f>
        <v>0</v>
      </c>
      <c r="I3481" t="str">
        <f t="shared" si="193"/>
        <v/>
      </c>
    </row>
    <row r="3482" spans="2:9" x14ac:dyDescent="0.55000000000000004">
      <c r="B3482" t="b">
        <f>IF('Input and Summary Results'!D3064=0,FALSE,'Input and Summary Results'!$B3064)</f>
        <v>0</v>
      </c>
      <c r="C3482" t="b">
        <f>IF(OR(B3482=0,'Input and Summary Results'!D3064=0,'Input and Summary Results'!D3064=""),FALSE,'Input and Summary Results'!$D3064)</f>
        <v>0</v>
      </c>
      <c r="D3482" t="b">
        <f>IF(OR(B3482=0,'Input and Summary Results'!E3064=0),FALSE,'Input and Summary Results'!$E3064)</f>
        <v>0</v>
      </c>
      <c r="E3482" t="b">
        <f t="shared" si="191"/>
        <v>0</v>
      </c>
      <c r="F3482" t="b">
        <f t="shared" si="192"/>
        <v>0</v>
      </c>
      <c r="G3482" t="b">
        <f>IF('Input and Summary Results'!$J$4="yes",IF(C3482=FALSE,FALSE,IF('Data Transformation'!E3482&lt;$R$10,E3482,$R$10)),IF(C3482=FALSE,FALSE,IF(C3482&lt;$R$10,C3482,$R$10)))</f>
        <v>0</v>
      </c>
      <c r="H3482" t="b">
        <f>IF('Input and Summary Results'!$J$4="yes",'Data Transformation'!F3482,'Data Transformation'!D3482)</f>
        <v>0</v>
      </c>
      <c r="I3482" t="str">
        <f t="shared" si="193"/>
        <v/>
      </c>
    </row>
    <row r="3483" spans="2:9" x14ac:dyDescent="0.55000000000000004">
      <c r="B3483" t="b">
        <f>IF('Input and Summary Results'!D3065=0,FALSE,'Input and Summary Results'!$B3065)</f>
        <v>0</v>
      </c>
      <c r="C3483" t="b">
        <f>IF(OR(B3483=0,'Input and Summary Results'!D3065=0,'Input and Summary Results'!D3065=""),FALSE,'Input and Summary Results'!$D3065)</f>
        <v>0</v>
      </c>
      <c r="D3483" t="b">
        <f>IF(OR(B3483=0,'Input and Summary Results'!E3065=0),FALSE,'Input and Summary Results'!$E3065)</f>
        <v>0</v>
      </c>
      <c r="E3483" t="b">
        <f t="shared" si="191"/>
        <v>0</v>
      </c>
      <c r="F3483" t="b">
        <f t="shared" si="192"/>
        <v>0</v>
      </c>
      <c r="G3483" t="b">
        <f>IF('Input and Summary Results'!$J$4="yes",IF(C3483=FALSE,FALSE,IF('Data Transformation'!E3483&lt;$R$10,E3483,$R$10)),IF(C3483=FALSE,FALSE,IF(C3483&lt;$R$10,C3483,$R$10)))</f>
        <v>0</v>
      </c>
      <c r="H3483" t="b">
        <f>IF('Input and Summary Results'!$J$4="yes",'Data Transformation'!F3483,'Data Transformation'!D3483)</f>
        <v>0</v>
      </c>
      <c r="I3483" t="str">
        <f t="shared" si="193"/>
        <v/>
      </c>
    </row>
    <row r="3484" spans="2:9" x14ac:dyDescent="0.55000000000000004">
      <c r="B3484" t="b">
        <f>IF('Input and Summary Results'!D3066=0,FALSE,'Input and Summary Results'!$B3066)</f>
        <v>0</v>
      </c>
      <c r="C3484" t="b">
        <f>IF(OR(B3484=0,'Input and Summary Results'!D3066=0,'Input and Summary Results'!D3066=""),FALSE,'Input and Summary Results'!$D3066)</f>
        <v>0</v>
      </c>
      <c r="D3484" t="b">
        <f>IF(OR(B3484=0,'Input and Summary Results'!E3066=0),FALSE,'Input and Summary Results'!$E3066)</f>
        <v>0</v>
      </c>
      <c r="E3484" t="b">
        <f t="shared" si="191"/>
        <v>0</v>
      </c>
      <c r="F3484" t="b">
        <f t="shared" si="192"/>
        <v>0</v>
      </c>
      <c r="G3484" t="b">
        <f>IF('Input and Summary Results'!$J$4="yes",IF(C3484=FALSE,FALSE,IF('Data Transformation'!E3484&lt;$R$10,E3484,$R$10)),IF(C3484=FALSE,FALSE,IF(C3484&lt;$R$10,C3484,$R$10)))</f>
        <v>0</v>
      </c>
      <c r="H3484" t="b">
        <f>IF('Input and Summary Results'!$J$4="yes",'Data Transformation'!F3484,'Data Transformation'!D3484)</f>
        <v>0</v>
      </c>
      <c r="I3484" t="str">
        <f t="shared" si="193"/>
        <v/>
      </c>
    </row>
    <row r="3485" spans="2:9" x14ac:dyDescent="0.55000000000000004">
      <c r="B3485" t="b">
        <f>IF('Input and Summary Results'!D3067=0,FALSE,'Input and Summary Results'!$B3067)</f>
        <v>0</v>
      </c>
      <c r="C3485" t="b">
        <f>IF(OR(B3485=0,'Input and Summary Results'!D3067=0,'Input and Summary Results'!D3067=""),FALSE,'Input and Summary Results'!$D3067)</f>
        <v>0</v>
      </c>
      <c r="D3485" t="b">
        <f>IF(OR(B3485=0,'Input and Summary Results'!E3067=0),FALSE,'Input and Summary Results'!$E3067)</f>
        <v>0</v>
      </c>
      <c r="E3485" t="b">
        <f t="shared" si="191"/>
        <v>0</v>
      </c>
      <c r="F3485" t="b">
        <f t="shared" si="192"/>
        <v>0</v>
      </c>
      <c r="G3485" t="b">
        <f>IF('Input and Summary Results'!$J$4="yes",IF(C3485=FALSE,FALSE,IF('Data Transformation'!E3485&lt;$R$10,E3485,$R$10)),IF(C3485=FALSE,FALSE,IF(C3485&lt;$R$10,C3485,$R$10)))</f>
        <v>0</v>
      </c>
      <c r="H3485" t="b">
        <f>IF('Input and Summary Results'!$J$4="yes",'Data Transformation'!F3485,'Data Transformation'!D3485)</f>
        <v>0</v>
      </c>
      <c r="I3485" t="str">
        <f t="shared" si="193"/>
        <v/>
      </c>
    </row>
    <row r="3486" spans="2:9" x14ac:dyDescent="0.55000000000000004">
      <c r="B3486" t="b">
        <f>IF('Input and Summary Results'!D3068=0,FALSE,'Input and Summary Results'!$B3068)</f>
        <v>0</v>
      </c>
      <c r="C3486" t="b">
        <f>IF(OR(B3486=0,'Input and Summary Results'!D3068=0,'Input and Summary Results'!D3068=""),FALSE,'Input and Summary Results'!$D3068)</f>
        <v>0</v>
      </c>
      <c r="D3486" t="b">
        <f>IF(OR(B3486=0,'Input and Summary Results'!E3068=0),FALSE,'Input and Summary Results'!$E3068)</f>
        <v>0</v>
      </c>
      <c r="E3486" t="b">
        <f t="shared" si="191"/>
        <v>0</v>
      </c>
      <c r="F3486" t="b">
        <f t="shared" si="192"/>
        <v>0</v>
      </c>
      <c r="G3486" t="b">
        <f>IF('Input and Summary Results'!$J$4="yes",IF(C3486=FALSE,FALSE,IF('Data Transformation'!E3486&lt;$R$10,E3486,$R$10)),IF(C3486=FALSE,FALSE,IF(C3486&lt;$R$10,C3486,$R$10)))</f>
        <v>0</v>
      </c>
      <c r="H3486" t="b">
        <f>IF('Input and Summary Results'!$J$4="yes",'Data Transformation'!F3486,'Data Transformation'!D3486)</f>
        <v>0</v>
      </c>
      <c r="I3486" t="str">
        <f t="shared" si="193"/>
        <v/>
      </c>
    </row>
    <row r="3487" spans="2:9" x14ac:dyDescent="0.55000000000000004">
      <c r="B3487" t="b">
        <f>IF('Input and Summary Results'!D3069=0,FALSE,'Input and Summary Results'!$B3069)</f>
        <v>0</v>
      </c>
      <c r="C3487" t="b">
        <f>IF(OR(B3487=0,'Input and Summary Results'!D3069=0,'Input and Summary Results'!D3069=""),FALSE,'Input and Summary Results'!$D3069)</f>
        <v>0</v>
      </c>
      <c r="D3487" t="b">
        <f>IF(OR(B3487=0,'Input and Summary Results'!E3069=0),FALSE,'Input and Summary Results'!$E3069)</f>
        <v>0</v>
      </c>
      <c r="E3487" t="b">
        <f t="shared" si="191"/>
        <v>0</v>
      </c>
      <c r="F3487" t="b">
        <f t="shared" si="192"/>
        <v>0</v>
      </c>
      <c r="G3487" t="b">
        <f>IF('Input and Summary Results'!$J$4="yes",IF(C3487=FALSE,FALSE,IF('Data Transformation'!E3487&lt;$R$10,E3487,$R$10)),IF(C3487=FALSE,FALSE,IF(C3487&lt;$R$10,C3487,$R$10)))</f>
        <v>0</v>
      </c>
      <c r="H3487" t="b">
        <f>IF('Input and Summary Results'!$J$4="yes",'Data Transformation'!F3487,'Data Transformation'!D3487)</f>
        <v>0</v>
      </c>
      <c r="I3487" t="str">
        <f t="shared" si="193"/>
        <v/>
      </c>
    </row>
    <row r="3488" spans="2:9" x14ac:dyDescent="0.55000000000000004">
      <c r="B3488" t="b">
        <f>IF('Input and Summary Results'!D3070=0,FALSE,'Input and Summary Results'!$B3070)</f>
        <v>0</v>
      </c>
      <c r="C3488" t="b">
        <f>IF(OR(B3488=0,'Input and Summary Results'!D3070=0,'Input and Summary Results'!D3070=""),FALSE,'Input and Summary Results'!$D3070)</f>
        <v>0</v>
      </c>
      <c r="D3488" t="b">
        <f>IF(OR(B3488=0,'Input and Summary Results'!E3070=0),FALSE,'Input and Summary Results'!$E3070)</f>
        <v>0</v>
      </c>
      <c r="E3488" t="b">
        <f t="shared" si="191"/>
        <v>0</v>
      </c>
      <c r="F3488" t="b">
        <f t="shared" si="192"/>
        <v>0</v>
      </c>
      <c r="G3488" t="b">
        <f>IF('Input and Summary Results'!$J$4="yes",IF(C3488=FALSE,FALSE,IF('Data Transformation'!E3488&lt;$R$10,E3488,$R$10)),IF(C3488=FALSE,FALSE,IF(C3488&lt;$R$10,C3488,$R$10)))</f>
        <v>0</v>
      </c>
      <c r="H3488" t="b">
        <f>IF('Input and Summary Results'!$J$4="yes",'Data Transformation'!F3488,'Data Transformation'!D3488)</f>
        <v>0</v>
      </c>
      <c r="I3488" t="str">
        <f t="shared" si="193"/>
        <v/>
      </c>
    </row>
    <row r="3489" spans="2:9" x14ac:dyDescent="0.55000000000000004">
      <c r="B3489" t="b">
        <f>IF('Input and Summary Results'!D3071=0,FALSE,'Input and Summary Results'!$B3071)</f>
        <v>0</v>
      </c>
      <c r="C3489" t="b">
        <f>IF(OR(B3489=0,'Input and Summary Results'!D3071=0,'Input and Summary Results'!D3071=""),FALSE,'Input and Summary Results'!$D3071)</f>
        <v>0</v>
      </c>
      <c r="D3489" t="b">
        <f>IF(OR(B3489=0,'Input and Summary Results'!E3071=0),FALSE,'Input and Summary Results'!$E3071)</f>
        <v>0</v>
      </c>
      <c r="E3489" t="b">
        <f t="shared" si="191"/>
        <v>0</v>
      </c>
      <c r="F3489" t="b">
        <f t="shared" si="192"/>
        <v>0</v>
      </c>
      <c r="G3489" t="b">
        <f>IF('Input and Summary Results'!$J$4="yes",IF(C3489=FALSE,FALSE,IF('Data Transformation'!E3489&lt;$R$10,E3489,$R$10)),IF(C3489=FALSE,FALSE,IF(C3489&lt;$R$10,C3489,$R$10)))</f>
        <v>0</v>
      </c>
      <c r="H3489" t="b">
        <f>IF('Input and Summary Results'!$J$4="yes",'Data Transformation'!F3489,'Data Transformation'!D3489)</f>
        <v>0</v>
      </c>
      <c r="I3489" t="str">
        <f t="shared" si="193"/>
        <v/>
      </c>
    </row>
    <row r="3490" spans="2:9" x14ac:dyDescent="0.55000000000000004">
      <c r="B3490" t="b">
        <f>IF('Input and Summary Results'!D3072=0,FALSE,'Input and Summary Results'!$B3072)</f>
        <v>0</v>
      </c>
      <c r="C3490" t="b">
        <f>IF(OR(B3490=0,'Input and Summary Results'!D3072=0,'Input and Summary Results'!D3072=""),FALSE,'Input and Summary Results'!$D3072)</f>
        <v>0</v>
      </c>
      <c r="D3490" t="b">
        <f>IF(OR(B3490=0,'Input and Summary Results'!E3072=0),FALSE,'Input and Summary Results'!$E3072)</f>
        <v>0</v>
      </c>
      <c r="E3490" t="b">
        <f t="shared" si="191"/>
        <v>0</v>
      </c>
      <c r="F3490" t="b">
        <f t="shared" si="192"/>
        <v>0</v>
      </c>
      <c r="G3490" t="b">
        <f>IF('Input and Summary Results'!$J$4="yes",IF(C3490=FALSE,FALSE,IF('Data Transformation'!E3490&lt;$R$10,E3490,$R$10)),IF(C3490=FALSE,FALSE,IF(C3490&lt;$R$10,C3490,$R$10)))</f>
        <v>0</v>
      </c>
      <c r="H3490" t="b">
        <f>IF('Input and Summary Results'!$J$4="yes",'Data Transformation'!F3490,'Data Transformation'!D3490)</f>
        <v>0</v>
      </c>
      <c r="I3490" t="str">
        <f t="shared" si="193"/>
        <v/>
      </c>
    </row>
    <row r="3491" spans="2:9" x14ac:dyDescent="0.55000000000000004">
      <c r="B3491" t="b">
        <f>IF('Input and Summary Results'!D3073=0,FALSE,'Input and Summary Results'!$B3073)</f>
        <v>0</v>
      </c>
      <c r="C3491" t="b">
        <f>IF(OR(B3491=0,'Input and Summary Results'!D3073=0,'Input and Summary Results'!D3073=""),FALSE,'Input and Summary Results'!$D3073)</f>
        <v>0</v>
      </c>
      <c r="D3491" t="b">
        <f>IF(OR(B3491=0,'Input and Summary Results'!E3073=0),FALSE,'Input and Summary Results'!$E3073)</f>
        <v>0</v>
      </c>
      <c r="E3491" t="b">
        <f t="shared" si="191"/>
        <v>0</v>
      </c>
      <c r="F3491" t="b">
        <f t="shared" si="192"/>
        <v>0</v>
      </c>
      <c r="G3491" t="b">
        <f>IF('Input and Summary Results'!$J$4="yes",IF(C3491=FALSE,FALSE,IF('Data Transformation'!E3491&lt;$R$10,E3491,$R$10)),IF(C3491=FALSE,FALSE,IF(C3491&lt;$R$10,C3491,$R$10)))</f>
        <v>0</v>
      </c>
      <c r="H3491" t="b">
        <f>IF('Input and Summary Results'!$J$4="yes",'Data Transformation'!F3491,'Data Transformation'!D3491)</f>
        <v>0</v>
      </c>
      <c r="I3491" t="str">
        <f t="shared" si="193"/>
        <v/>
      </c>
    </row>
    <row r="3492" spans="2:9" x14ac:dyDescent="0.55000000000000004">
      <c r="B3492" t="b">
        <f>IF('Input and Summary Results'!D3074=0,FALSE,'Input and Summary Results'!$B3074)</f>
        <v>0</v>
      </c>
      <c r="C3492" t="b">
        <f>IF(OR(B3492=0,'Input and Summary Results'!D3074=0,'Input and Summary Results'!D3074=""),FALSE,'Input and Summary Results'!$D3074)</f>
        <v>0</v>
      </c>
      <c r="D3492" t="b">
        <f>IF(OR(B3492=0,'Input and Summary Results'!E3074=0),FALSE,'Input and Summary Results'!$E3074)</f>
        <v>0</v>
      </c>
      <c r="E3492" t="b">
        <f t="shared" si="191"/>
        <v>0</v>
      </c>
      <c r="F3492" t="b">
        <f t="shared" si="192"/>
        <v>0</v>
      </c>
      <c r="G3492" t="b">
        <f>IF('Input and Summary Results'!$J$4="yes",IF(C3492=FALSE,FALSE,IF('Data Transformation'!E3492&lt;$R$10,E3492,$R$10)),IF(C3492=FALSE,FALSE,IF(C3492&lt;$R$10,C3492,$R$10)))</f>
        <v>0</v>
      </c>
      <c r="H3492" t="b">
        <f>IF('Input and Summary Results'!$J$4="yes",'Data Transformation'!F3492,'Data Transformation'!D3492)</f>
        <v>0</v>
      </c>
      <c r="I3492" t="str">
        <f t="shared" si="193"/>
        <v/>
      </c>
    </row>
    <row r="3493" spans="2:9" x14ac:dyDescent="0.55000000000000004">
      <c r="B3493" t="b">
        <f>IF('Input and Summary Results'!D3075=0,FALSE,'Input and Summary Results'!$B3075)</f>
        <v>0</v>
      </c>
      <c r="C3493" t="b">
        <f>IF(OR(B3493=0,'Input and Summary Results'!D3075=0,'Input and Summary Results'!D3075=""),FALSE,'Input and Summary Results'!$D3075)</f>
        <v>0</v>
      </c>
      <c r="D3493" t="b">
        <f>IF(OR(B3493=0,'Input and Summary Results'!E3075=0),FALSE,'Input and Summary Results'!$E3075)</f>
        <v>0</v>
      </c>
      <c r="E3493" t="b">
        <f t="shared" si="191"/>
        <v>0</v>
      </c>
      <c r="F3493" t="b">
        <f t="shared" si="192"/>
        <v>0</v>
      </c>
      <c r="G3493" t="b">
        <f>IF('Input and Summary Results'!$J$4="yes",IF(C3493=FALSE,FALSE,IF('Data Transformation'!E3493&lt;$R$10,E3493,$R$10)),IF(C3493=FALSE,FALSE,IF(C3493&lt;$R$10,C3493,$R$10)))</f>
        <v>0</v>
      </c>
      <c r="H3493" t="b">
        <f>IF('Input and Summary Results'!$J$4="yes",'Data Transformation'!F3493,'Data Transformation'!D3493)</f>
        <v>0</v>
      </c>
      <c r="I3493" t="str">
        <f t="shared" si="193"/>
        <v/>
      </c>
    </row>
    <row r="3494" spans="2:9" x14ac:dyDescent="0.55000000000000004">
      <c r="B3494" t="b">
        <f>IF('Input and Summary Results'!D3076=0,FALSE,'Input and Summary Results'!$B3076)</f>
        <v>0</v>
      </c>
      <c r="C3494" t="b">
        <f>IF(OR(B3494=0,'Input and Summary Results'!D3076=0,'Input and Summary Results'!D3076=""),FALSE,'Input and Summary Results'!$D3076)</f>
        <v>0</v>
      </c>
      <c r="D3494" t="b">
        <f>IF(OR(B3494=0,'Input and Summary Results'!E3076=0),FALSE,'Input and Summary Results'!$E3076)</f>
        <v>0</v>
      </c>
      <c r="E3494" t="b">
        <f t="shared" si="191"/>
        <v>0</v>
      </c>
      <c r="F3494" t="b">
        <f t="shared" si="192"/>
        <v>0</v>
      </c>
      <c r="G3494" t="b">
        <f>IF('Input and Summary Results'!$J$4="yes",IF(C3494=FALSE,FALSE,IF('Data Transformation'!E3494&lt;$R$10,E3494,$R$10)),IF(C3494=FALSE,FALSE,IF(C3494&lt;$R$10,C3494,$R$10)))</f>
        <v>0</v>
      </c>
      <c r="H3494" t="b">
        <f>IF('Input and Summary Results'!$J$4="yes",'Data Transformation'!F3494,'Data Transformation'!D3494)</f>
        <v>0</v>
      </c>
      <c r="I3494" t="str">
        <f t="shared" si="193"/>
        <v/>
      </c>
    </row>
    <row r="3495" spans="2:9" x14ac:dyDescent="0.55000000000000004">
      <c r="B3495" t="b">
        <f>IF('Input and Summary Results'!D3077=0,FALSE,'Input and Summary Results'!$B3077)</f>
        <v>0</v>
      </c>
      <c r="C3495" t="b">
        <f>IF(OR(B3495=0,'Input and Summary Results'!D3077=0,'Input and Summary Results'!D3077=""),FALSE,'Input and Summary Results'!$D3077)</f>
        <v>0</v>
      </c>
      <c r="D3495" t="b">
        <f>IF(OR(B3495=0,'Input and Summary Results'!E3077=0),FALSE,'Input and Summary Results'!$E3077)</f>
        <v>0</v>
      </c>
      <c r="E3495" t="b">
        <f t="shared" si="191"/>
        <v>0</v>
      </c>
      <c r="F3495" t="b">
        <f t="shared" si="192"/>
        <v>0</v>
      </c>
      <c r="G3495" t="b">
        <f>IF('Input and Summary Results'!$J$4="yes",IF(C3495=FALSE,FALSE,IF('Data Transformation'!E3495&lt;$R$10,E3495,$R$10)),IF(C3495=FALSE,FALSE,IF(C3495&lt;$R$10,C3495,$R$10)))</f>
        <v>0</v>
      </c>
      <c r="H3495" t="b">
        <f>IF('Input and Summary Results'!$J$4="yes",'Data Transformation'!F3495,'Data Transformation'!D3495)</f>
        <v>0</v>
      </c>
      <c r="I3495" t="str">
        <f t="shared" si="193"/>
        <v/>
      </c>
    </row>
    <row r="3496" spans="2:9" x14ac:dyDescent="0.55000000000000004">
      <c r="B3496" t="b">
        <f>IF('Input and Summary Results'!D3078=0,FALSE,'Input and Summary Results'!$B3078)</f>
        <v>0</v>
      </c>
      <c r="C3496" t="b">
        <f>IF(OR(B3496=0,'Input and Summary Results'!D3078=0,'Input and Summary Results'!D3078=""),FALSE,'Input and Summary Results'!$D3078)</f>
        <v>0</v>
      </c>
      <c r="D3496" t="b">
        <f>IF(OR(B3496=0,'Input and Summary Results'!E3078=0),FALSE,'Input and Summary Results'!$E3078)</f>
        <v>0</v>
      </c>
      <c r="E3496" t="b">
        <f t="shared" si="191"/>
        <v>0</v>
      </c>
      <c r="F3496" t="b">
        <f t="shared" si="192"/>
        <v>0</v>
      </c>
      <c r="G3496" t="b">
        <f>IF('Input and Summary Results'!$J$4="yes",IF(C3496=FALSE,FALSE,IF('Data Transformation'!E3496&lt;$R$10,E3496,$R$10)),IF(C3496=FALSE,FALSE,IF(C3496&lt;$R$10,C3496,$R$10)))</f>
        <v>0</v>
      </c>
      <c r="H3496" t="b">
        <f>IF('Input and Summary Results'!$J$4="yes",'Data Transformation'!F3496,'Data Transformation'!D3496)</f>
        <v>0</v>
      </c>
      <c r="I3496" t="str">
        <f t="shared" si="193"/>
        <v/>
      </c>
    </row>
    <row r="3497" spans="2:9" x14ac:dyDescent="0.55000000000000004">
      <c r="B3497" t="b">
        <f>IF('Input and Summary Results'!D3079=0,FALSE,'Input and Summary Results'!$B3079)</f>
        <v>0</v>
      </c>
      <c r="C3497" t="b">
        <f>IF(OR(B3497=0,'Input and Summary Results'!D3079=0,'Input and Summary Results'!D3079=""),FALSE,'Input and Summary Results'!$D3079)</f>
        <v>0</v>
      </c>
      <c r="D3497" t="b">
        <f>IF(OR(B3497=0,'Input and Summary Results'!E3079=0),FALSE,'Input and Summary Results'!$E3079)</f>
        <v>0</v>
      </c>
      <c r="E3497" t="b">
        <f t="shared" si="191"/>
        <v>0</v>
      </c>
      <c r="F3497" t="b">
        <f t="shared" si="192"/>
        <v>0</v>
      </c>
      <c r="G3497" t="b">
        <f>IF('Input and Summary Results'!$J$4="yes",IF(C3497=FALSE,FALSE,IF('Data Transformation'!E3497&lt;$R$10,E3497,$R$10)),IF(C3497=FALSE,FALSE,IF(C3497&lt;$R$10,C3497,$R$10)))</f>
        <v>0</v>
      </c>
      <c r="H3497" t="b">
        <f>IF('Input and Summary Results'!$J$4="yes",'Data Transformation'!F3497,'Data Transformation'!D3497)</f>
        <v>0</v>
      </c>
      <c r="I3497" t="str">
        <f t="shared" si="193"/>
        <v/>
      </c>
    </row>
    <row r="3498" spans="2:9" x14ac:dyDescent="0.55000000000000004">
      <c r="B3498" t="b">
        <f>IF('Input and Summary Results'!D3080=0,FALSE,'Input and Summary Results'!$B3080)</f>
        <v>0</v>
      </c>
      <c r="C3498" t="b">
        <f>IF(OR(B3498=0,'Input and Summary Results'!D3080=0,'Input and Summary Results'!D3080=""),FALSE,'Input and Summary Results'!$D3080)</f>
        <v>0</v>
      </c>
      <c r="D3498" t="b">
        <f>IF(OR(B3498=0,'Input and Summary Results'!E3080=0),FALSE,'Input and Summary Results'!$E3080)</f>
        <v>0</v>
      </c>
      <c r="E3498" t="b">
        <f t="shared" ref="E3498:E3561" si="194">IF(C3498=FALSE,FALSE,LOG10(C3498))</f>
        <v>0</v>
      </c>
      <c r="F3498" t="b">
        <f t="shared" ref="F3498:F3561" si="195">IF(D3498=FALSE, FALSE,0.434*D3498/C3498)</f>
        <v>0</v>
      </c>
      <c r="G3498" t="b">
        <f>IF('Input and Summary Results'!$J$4="yes",IF(C3498=FALSE,FALSE,IF('Data Transformation'!E3498&lt;$R$10,E3498,$R$10)),IF(C3498=FALSE,FALSE,IF(C3498&lt;$R$10,C3498,$R$10)))</f>
        <v>0</v>
      </c>
      <c r="H3498" t="b">
        <f>IF('Input and Summary Results'!$J$4="yes",'Data Transformation'!F3498,'Data Transformation'!D3498)</f>
        <v>0</v>
      </c>
      <c r="I3498" t="str">
        <f t="shared" si="193"/>
        <v/>
      </c>
    </row>
    <row r="3499" spans="2:9" x14ac:dyDescent="0.55000000000000004">
      <c r="B3499" t="b">
        <f>IF('Input and Summary Results'!D3081=0,FALSE,'Input and Summary Results'!$B3081)</f>
        <v>0</v>
      </c>
      <c r="C3499" t="b">
        <f>IF(OR(B3499=0,'Input and Summary Results'!D3081=0,'Input and Summary Results'!D3081=""),FALSE,'Input and Summary Results'!$D3081)</f>
        <v>0</v>
      </c>
      <c r="D3499" t="b">
        <f>IF(OR(B3499=0,'Input and Summary Results'!E3081=0),FALSE,'Input and Summary Results'!$E3081)</f>
        <v>0</v>
      </c>
      <c r="E3499" t="b">
        <f t="shared" si="194"/>
        <v>0</v>
      </c>
      <c r="F3499" t="b">
        <f t="shared" si="195"/>
        <v>0</v>
      </c>
      <c r="G3499" t="b">
        <f>IF('Input and Summary Results'!$J$4="yes",IF(C3499=FALSE,FALSE,IF('Data Transformation'!E3499&lt;$R$10,E3499,$R$10)),IF(C3499=FALSE,FALSE,IF(C3499&lt;$R$10,C3499,$R$10)))</f>
        <v>0</v>
      </c>
      <c r="H3499" t="b">
        <f>IF('Input and Summary Results'!$J$4="yes",'Data Transformation'!F3499,'Data Transformation'!D3499)</f>
        <v>0</v>
      </c>
      <c r="I3499" t="str">
        <f t="shared" si="193"/>
        <v/>
      </c>
    </row>
    <row r="3500" spans="2:9" x14ac:dyDescent="0.55000000000000004">
      <c r="B3500" t="b">
        <f>IF('Input and Summary Results'!D3082=0,FALSE,'Input and Summary Results'!$B3082)</f>
        <v>0</v>
      </c>
      <c r="C3500" t="b">
        <f>IF(OR(B3500=0,'Input and Summary Results'!D3082=0,'Input and Summary Results'!D3082=""),FALSE,'Input and Summary Results'!$D3082)</f>
        <v>0</v>
      </c>
      <c r="D3500" t="b">
        <f>IF(OR(B3500=0,'Input and Summary Results'!E3082=0),FALSE,'Input and Summary Results'!$E3082)</f>
        <v>0</v>
      </c>
      <c r="E3500" t="b">
        <f t="shared" si="194"/>
        <v>0</v>
      </c>
      <c r="F3500" t="b">
        <f t="shared" si="195"/>
        <v>0</v>
      </c>
      <c r="G3500" t="b">
        <f>IF('Input and Summary Results'!$J$4="yes",IF(C3500=FALSE,FALSE,IF('Data Transformation'!E3500&lt;$R$10,E3500,$R$10)),IF(C3500=FALSE,FALSE,IF(C3500&lt;$R$10,C3500,$R$10)))</f>
        <v>0</v>
      </c>
      <c r="H3500" t="b">
        <f>IF('Input and Summary Results'!$J$4="yes",'Data Transformation'!F3500,'Data Transformation'!D3500)</f>
        <v>0</v>
      </c>
      <c r="I3500" t="str">
        <f t="shared" si="193"/>
        <v/>
      </c>
    </row>
    <row r="3501" spans="2:9" x14ac:dyDescent="0.55000000000000004">
      <c r="B3501" t="b">
        <f>IF('Input and Summary Results'!D3083=0,FALSE,'Input and Summary Results'!$B3083)</f>
        <v>0</v>
      </c>
      <c r="C3501" t="b">
        <f>IF(OR(B3501=0,'Input and Summary Results'!D3083=0,'Input and Summary Results'!D3083=""),FALSE,'Input and Summary Results'!$D3083)</f>
        <v>0</v>
      </c>
      <c r="D3501" t="b">
        <f>IF(OR(B3501=0,'Input and Summary Results'!E3083=0),FALSE,'Input and Summary Results'!$E3083)</f>
        <v>0</v>
      </c>
      <c r="E3501" t="b">
        <f t="shared" si="194"/>
        <v>0</v>
      </c>
      <c r="F3501" t="b">
        <f t="shared" si="195"/>
        <v>0</v>
      </c>
      <c r="G3501" t="b">
        <f>IF('Input and Summary Results'!$J$4="yes",IF(C3501=FALSE,FALSE,IF('Data Transformation'!E3501&lt;$R$10,E3501,$R$10)),IF(C3501=FALSE,FALSE,IF(C3501&lt;$R$10,C3501,$R$10)))</f>
        <v>0</v>
      </c>
      <c r="H3501" t="b">
        <f>IF('Input and Summary Results'!$J$4="yes",'Data Transformation'!F3501,'Data Transformation'!D3501)</f>
        <v>0</v>
      </c>
      <c r="I3501" t="str">
        <f t="shared" si="193"/>
        <v/>
      </c>
    </row>
    <row r="3502" spans="2:9" x14ac:dyDescent="0.55000000000000004">
      <c r="B3502" t="b">
        <f>IF('Input and Summary Results'!D3084=0,FALSE,'Input and Summary Results'!$B3084)</f>
        <v>0</v>
      </c>
      <c r="C3502" t="b">
        <f>IF(OR(B3502=0,'Input and Summary Results'!D3084=0,'Input and Summary Results'!D3084=""),FALSE,'Input and Summary Results'!$D3084)</f>
        <v>0</v>
      </c>
      <c r="D3502" t="b">
        <f>IF(OR(B3502=0,'Input and Summary Results'!E3084=0),FALSE,'Input and Summary Results'!$E3084)</f>
        <v>0</v>
      </c>
      <c r="E3502" t="b">
        <f t="shared" si="194"/>
        <v>0</v>
      </c>
      <c r="F3502" t="b">
        <f t="shared" si="195"/>
        <v>0</v>
      </c>
      <c r="G3502" t="b">
        <f>IF('Input and Summary Results'!$J$4="yes",IF(C3502=FALSE,FALSE,IF('Data Transformation'!E3502&lt;$R$10,E3502,$R$10)),IF(C3502=FALSE,FALSE,IF(C3502&lt;$R$10,C3502,$R$10)))</f>
        <v>0</v>
      </c>
      <c r="H3502" t="b">
        <f>IF('Input and Summary Results'!$J$4="yes",'Data Transformation'!F3502,'Data Transformation'!D3502)</f>
        <v>0</v>
      </c>
      <c r="I3502" t="str">
        <f t="shared" si="193"/>
        <v/>
      </c>
    </row>
    <row r="3503" spans="2:9" x14ac:dyDescent="0.55000000000000004">
      <c r="B3503" t="b">
        <f>IF('Input and Summary Results'!D3085=0,FALSE,'Input and Summary Results'!$B3085)</f>
        <v>0</v>
      </c>
      <c r="C3503" t="b">
        <f>IF(OR(B3503=0,'Input and Summary Results'!D3085=0,'Input and Summary Results'!D3085=""),FALSE,'Input and Summary Results'!$D3085)</f>
        <v>0</v>
      </c>
      <c r="D3503" t="b">
        <f>IF(OR(B3503=0,'Input and Summary Results'!E3085=0),FALSE,'Input and Summary Results'!$E3085)</f>
        <v>0</v>
      </c>
      <c r="E3503" t="b">
        <f t="shared" si="194"/>
        <v>0</v>
      </c>
      <c r="F3503" t="b">
        <f t="shared" si="195"/>
        <v>0</v>
      </c>
      <c r="G3503" t="b">
        <f>IF('Input and Summary Results'!$J$4="yes",IF(C3503=FALSE,FALSE,IF('Data Transformation'!E3503&lt;$R$10,E3503,$R$10)),IF(C3503=FALSE,FALSE,IF(C3503&lt;$R$10,C3503,$R$10)))</f>
        <v>0</v>
      </c>
      <c r="H3503" t="b">
        <f>IF('Input and Summary Results'!$J$4="yes",'Data Transformation'!F3503,'Data Transformation'!D3503)</f>
        <v>0</v>
      </c>
      <c r="I3503" t="str">
        <f t="shared" si="193"/>
        <v/>
      </c>
    </row>
    <row r="3504" spans="2:9" x14ac:dyDescent="0.55000000000000004">
      <c r="B3504" t="b">
        <f>IF('Input and Summary Results'!D3086=0,FALSE,'Input and Summary Results'!$B3086)</f>
        <v>0</v>
      </c>
      <c r="C3504" t="b">
        <f>IF(OR(B3504=0,'Input and Summary Results'!D3086=0,'Input and Summary Results'!D3086=""),FALSE,'Input and Summary Results'!$D3086)</f>
        <v>0</v>
      </c>
      <c r="D3504" t="b">
        <f>IF(OR(B3504=0,'Input and Summary Results'!E3086=0),FALSE,'Input and Summary Results'!$E3086)</f>
        <v>0</v>
      </c>
      <c r="E3504" t="b">
        <f t="shared" si="194"/>
        <v>0</v>
      </c>
      <c r="F3504" t="b">
        <f t="shared" si="195"/>
        <v>0</v>
      </c>
      <c r="G3504" t="b">
        <f>IF('Input and Summary Results'!$J$4="yes",IF(C3504=FALSE,FALSE,IF('Data Transformation'!E3504&lt;$R$10,E3504,$R$10)),IF(C3504=FALSE,FALSE,IF(C3504&lt;$R$10,C3504,$R$10)))</f>
        <v>0</v>
      </c>
      <c r="H3504" t="b">
        <f>IF('Input and Summary Results'!$J$4="yes",'Data Transformation'!F3504,'Data Transformation'!D3504)</f>
        <v>0</v>
      </c>
      <c r="I3504" t="str">
        <f t="shared" si="193"/>
        <v/>
      </c>
    </row>
    <row r="3505" spans="2:9" x14ac:dyDescent="0.55000000000000004">
      <c r="B3505" t="b">
        <f>IF('Input and Summary Results'!D3087=0,FALSE,'Input and Summary Results'!$B3087)</f>
        <v>0</v>
      </c>
      <c r="C3505" t="b">
        <f>IF(OR(B3505=0,'Input and Summary Results'!D3087=0,'Input and Summary Results'!D3087=""),FALSE,'Input and Summary Results'!$D3087)</f>
        <v>0</v>
      </c>
      <c r="D3505" t="b">
        <f>IF(OR(B3505=0,'Input and Summary Results'!E3087=0),FALSE,'Input and Summary Results'!$E3087)</f>
        <v>0</v>
      </c>
      <c r="E3505" t="b">
        <f t="shared" si="194"/>
        <v>0</v>
      </c>
      <c r="F3505" t="b">
        <f t="shared" si="195"/>
        <v>0</v>
      </c>
      <c r="G3505" t="b">
        <f>IF('Input and Summary Results'!$J$4="yes",IF(C3505=FALSE,FALSE,IF('Data Transformation'!E3505&lt;$R$10,E3505,$R$10)),IF(C3505=FALSE,FALSE,IF(C3505&lt;$R$10,C3505,$R$10)))</f>
        <v>0</v>
      </c>
      <c r="H3505" t="b">
        <f>IF('Input and Summary Results'!$J$4="yes",'Data Transformation'!F3505,'Data Transformation'!D3505)</f>
        <v>0</v>
      </c>
      <c r="I3505" t="str">
        <f t="shared" si="193"/>
        <v/>
      </c>
    </row>
    <row r="3506" spans="2:9" x14ac:dyDescent="0.55000000000000004">
      <c r="B3506" t="b">
        <f>IF('Input and Summary Results'!D3088=0,FALSE,'Input and Summary Results'!$B3088)</f>
        <v>0</v>
      </c>
      <c r="C3506" t="b">
        <f>IF(OR(B3506=0,'Input and Summary Results'!D3088=0,'Input and Summary Results'!D3088=""),FALSE,'Input and Summary Results'!$D3088)</f>
        <v>0</v>
      </c>
      <c r="D3506" t="b">
        <f>IF(OR(B3506=0,'Input and Summary Results'!E3088=0),FALSE,'Input and Summary Results'!$E3088)</f>
        <v>0</v>
      </c>
      <c r="E3506" t="b">
        <f t="shared" si="194"/>
        <v>0</v>
      </c>
      <c r="F3506" t="b">
        <f t="shared" si="195"/>
        <v>0</v>
      </c>
      <c r="G3506" t="b">
        <f>IF('Input and Summary Results'!$J$4="yes",IF(C3506=FALSE,FALSE,IF('Data Transformation'!E3506&lt;$R$10,E3506,$R$10)),IF(C3506=FALSE,FALSE,IF(C3506&lt;$R$10,C3506,$R$10)))</f>
        <v>0</v>
      </c>
      <c r="H3506" t="b">
        <f>IF('Input and Summary Results'!$J$4="yes",'Data Transformation'!F3506,'Data Transformation'!D3506)</f>
        <v>0</v>
      </c>
      <c r="I3506" t="str">
        <f t="shared" si="193"/>
        <v/>
      </c>
    </row>
    <row r="3507" spans="2:9" x14ac:dyDescent="0.55000000000000004">
      <c r="B3507" t="b">
        <f>IF('Input and Summary Results'!D3089=0,FALSE,'Input and Summary Results'!$B3089)</f>
        <v>0</v>
      </c>
      <c r="C3507" t="b">
        <f>IF(OR(B3507=0,'Input and Summary Results'!D3089=0,'Input and Summary Results'!D3089=""),FALSE,'Input and Summary Results'!$D3089)</f>
        <v>0</v>
      </c>
      <c r="D3507" t="b">
        <f>IF(OR(B3507=0,'Input and Summary Results'!E3089=0),FALSE,'Input and Summary Results'!$E3089)</f>
        <v>0</v>
      </c>
      <c r="E3507" t="b">
        <f t="shared" si="194"/>
        <v>0</v>
      </c>
      <c r="F3507" t="b">
        <f t="shared" si="195"/>
        <v>0</v>
      </c>
      <c r="G3507" t="b">
        <f>IF('Input and Summary Results'!$J$4="yes",IF(C3507=FALSE,FALSE,IF('Data Transformation'!E3507&lt;$R$10,E3507,$R$10)),IF(C3507=FALSE,FALSE,IF(C3507&lt;$R$10,C3507,$R$10)))</f>
        <v>0</v>
      </c>
      <c r="H3507" t="b">
        <f>IF('Input and Summary Results'!$J$4="yes",'Data Transformation'!F3507,'Data Transformation'!D3507)</f>
        <v>0</v>
      </c>
      <c r="I3507" t="str">
        <f t="shared" si="193"/>
        <v/>
      </c>
    </row>
    <row r="3508" spans="2:9" x14ac:dyDescent="0.55000000000000004">
      <c r="B3508" t="b">
        <f>IF('Input and Summary Results'!D3090=0,FALSE,'Input and Summary Results'!$B3090)</f>
        <v>0</v>
      </c>
      <c r="C3508" t="b">
        <f>IF(OR(B3508=0,'Input and Summary Results'!D3090=0,'Input and Summary Results'!D3090=""),FALSE,'Input and Summary Results'!$D3090)</f>
        <v>0</v>
      </c>
      <c r="D3508" t="b">
        <f>IF(OR(B3508=0,'Input and Summary Results'!E3090=0),FALSE,'Input and Summary Results'!$E3090)</f>
        <v>0</v>
      </c>
      <c r="E3508" t="b">
        <f t="shared" si="194"/>
        <v>0</v>
      </c>
      <c r="F3508" t="b">
        <f t="shared" si="195"/>
        <v>0</v>
      </c>
      <c r="G3508" t="b">
        <f>IF('Input and Summary Results'!$J$4="yes",IF(C3508=FALSE,FALSE,IF('Data Transformation'!E3508&lt;$R$10,E3508,$R$10)),IF(C3508=FALSE,FALSE,IF(C3508&lt;$R$10,C3508,$R$10)))</f>
        <v>0</v>
      </c>
      <c r="H3508" t="b">
        <f>IF('Input and Summary Results'!$J$4="yes",'Data Transformation'!F3508,'Data Transformation'!D3508)</f>
        <v>0</v>
      </c>
      <c r="I3508" t="str">
        <f t="shared" si="193"/>
        <v/>
      </c>
    </row>
    <row r="3509" spans="2:9" x14ac:dyDescent="0.55000000000000004">
      <c r="B3509" t="b">
        <f>IF('Input and Summary Results'!D3091=0,FALSE,'Input and Summary Results'!$B3091)</f>
        <v>0</v>
      </c>
      <c r="C3509" t="b">
        <f>IF(OR(B3509=0,'Input and Summary Results'!D3091=0,'Input and Summary Results'!D3091=""),FALSE,'Input and Summary Results'!$D3091)</f>
        <v>0</v>
      </c>
      <c r="D3509" t="b">
        <f>IF(OR(B3509=0,'Input and Summary Results'!E3091=0),FALSE,'Input and Summary Results'!$E3091)</f>
        <v>0</v>
      </c>
      <c r="E3509" t="b">
        <f t="shared" si="194"/>
        <v>0</v>
      </c>
      <c r="F3509" t="b">
        <f t="shared" si="195"/>
        <v>0</v>
      </c>
      <c r="G3509" t="b">
        <f>IF('Input and Summary Results'!$J$4="yes",IF(C3509=FALSE,FALSE,IF('Data Transformation'!E3509&lt;$R$10,E3509,$R$10)),IF(C3509=FALSE,FALSE,IF(C3509&lt;$R$10,C3509,$R$10)))</f>
        <v>0</v>
      </c>
      <c r="H3509" t="b">
        <f>IF('Input and Summary Results'!$J$4="yes",'Data Transformation'!F3509,'Data Transformation'!D3509)</f>
        <v>0</v>
      </c>
      <c r="I3509" t="str">
        <f t="shared" si="193"/>
        <v/>
      </c>
    </row>
    <row r="3510" spans="2:9" x14ac:dyDescent="0.55000000000000004">
      <c r="B3510" t="b">
        <f>IF('Input and Summary Results'!D3092=0,FALSE,'Input and Summary Results'!$B3092)</f>
        <v>0</v>
      </c>
      <c r="C3510" t="b">
        <f>IF(OR(B3510=0,'Input and Summary Results'!D3092=0,'Input and Summary Results'!D3092=""),FALSE,'Input and Summary Results'!$D3092)</f>
        <v>0</v>
      </c>
      <c r="D3510" t="b">
        <f>IF(OR(B3510=0,'Input and Summary Results'!E3092=0),FALSE,'Input and Summary Results'!$E3092)</f>
        <v>0</v>
      </c>
      <c r="E3510" t="b">
        <f t="shared" si="194"/>
        <v>0</v>
      </c>
      <c r="F3510" t="b">
        <f t="shared" si="195"/>
        <v>0</v>
      </c>
      <c r="G3510" t="b">
        <f>IF('Input and Summary Results'!$J$4="yes",IF(C3510=FALSE,FALSE,IF('Data Transformation'!E3510&lt;$R$10,E3510,$R$10)),IF(C3510=FALSE,FALSE,IF(C3510&lt;$R$10,C3510,$R$10)))</f>
        <v>0</v>
      </c>
      <c r="H3510" t="b">
        <f>IF('Input and Summary Results'!$J$4="yes",'Data Transformation'!F3510,'Data Transformation'!D3510)</f>
        <v>0</v>
      </c>
      <c r="I3510" t="str">
        <f t="shared" si="193"/>
        <v/>
      </c>
    </row>
    <row r="3511" spans="2:9" x14ac:dyDescent="0.55000000000000004">
      <c r="B3511" t="b">
        <f>IF('Input and Summary Results'!D3093=0,FALSE,'Input and Summary Results'!$B3093)</f>
        <v>0</v>
      </c>
      <c r="C3511" t="b">
        <f>IF(OR(B3511=0,'Input and Summary Results'!D3093=0,'Input and Summary Results'!D3093=""),FALSE,'Input and Summary Results'!$D3093)</f>
        <v>0</v>
      </c>
      <c r="D3511" t="b">
        <f>IF(OR(B3511=0,'Input and Summary Results'!E3093=0),FALSE,'Input and Summary Results'!$E3093)</f>
        <v>0</v>
      </c>
      <c r="E3511" t="b">
        <f t="shared" si="194"/>
        <v>0</v>
      </c>
      <c r="F3511" t="b">
        <f t="shared" si="195"/>
        <v>0</v>
      </c>
      <c r="G3511" t="b">
        <f>IF('Input and Summary Results'!$J$4="yes",IF(C3511=FALSE,FALSE,IF('Data Transformation'!E3511&lt;$R$10,E3511,$R$10)),IF(C3511=FALSE,FALSE,IF(C3511&lt;$R$10,C3511,$R$10)))</f>
        <v>0</v>
      </c>
      <c r="H3511" t="b">
        <f>IF('Input and Summary Results'!$J$4="yes",'Data Transformation'!F3511,'Data Transformation'!D3511)</f>
        <v>0</v>
      </c>
      <c r="I3511" t="str">
        <f t="shared" si="193"/>
        <v/>
      </c>
    </row>
    <row r="3512" spans="2:9" x14ac:dyDescent="0.55000000000000004">
      <c r="B3512" t="b">
        <f>IF('Input and Summary Results'!D3094=0,FALSE,'Input and Summary Results'!$B3094)</f>
        <v>0</v>
      </c>
      <c r="C3512" t="b">
        <f>IF(OR(B3512=0,'Input and Summary Results'!D3094=0,'Input and Summary Results'!D3094=""),FALSE,'Input and Summary Results'!$D3094)</f>
        <v>0</v>
      </c>
      <c r="D3512" t="b">
        <f>IF(OR(B3512=0,'Input and Summary Results'!E3094=0),FALSE,'Input and Summary Results'!$E3094)</f>
        <v>0</v>
      </c>
      <c r="E3512" t="b">
        <f t="shared" si="194"/>
        <v>0</v>
      </c>
      <c r="F3512" t="b">
        <f t="shared" si="195"/>
        <v>0</v>
      </c>
      <c r="G3512" t="b">
        <f>IF('Input and Summary Results'!$J$4="yes",IF(C3512=FALSE,FALSE,IF('Data Transformation'!E3512&lt;$R$10,E3512,$R$10)),IF(C3512=FALSE,FALSE,IF(C3512&lt;$R$10,C3512,$R$10)))</f>
        <v>0</v>
      </c>
      <c r="H3512" t="b">
        <f>IF('Input and Summary Results'!$J$4="yes",'Data Transformation'!F3512,'Data Transformation'!D3512)</f>
        <v>0</v>
      </c>
      <c r="I3512" t="str">
        <f t="shared" si="193"/>
        <v/>
      </c>
    </row>
    <row r="3513" spans="2:9" x14ac:dyDescent="0.55000000000000004">
      <c r="B3513" t="b">
        <f>IF('Input and Summary Results'!D3095=0,FALSE,'Input and Summary Results'!$B3095)</f>
        <v>0</v>
      </c>
      <c r="C3513" t="b">
        <f>IF(OR(B3513=0,'Input and Summary Results'!D3095=0,'Input and Summary Results'!D3095=""),FALSE,'Input and Summary Results'!$D3095)</f>
        <v>0</v>
      </c>
      <c r="D3513" t="b">
        <f>IF(OR(B3513=0,'Input and Summary Results'!E3095=0),FALSE,'Input and Summary Results'!$E3095)</f>
        <v>0</v>
      </c>
      <c r="E3513" t="b">
        <f t="shared" si="194"/>
        <v>0</v>
      </c>
      <c r="F3513" t="b">
        <f t="shared" si="195"/>
        <v>0</v>
      </c>
      <c r="G3513" t="b">
        <f>IF('Input and Summary Results'!$J$4="yes",IF(C3513=FALSE,FALSE,IF('Data Transformation'!E3513&lt;$R$10,E3513,$R$10)),IF(C3513=FALSE,FALSE,IF(C3513&lt;$R$10,C3513,$R$10)))</f>
        <v>0</v>
      </c>
      <c r="H3513" t="b">
        <f>IF('Input and Summary Results'!$J$4="yes",'Data Transformation'!F3513,'Data Transformation'!D3513)</f>
        <v>0</v>
      </c>
      <c r="I3513" t="str">
        <f t="shared" si="193"/>
        <v/>
      </c>
    </row>
    <row r="3514" spans="2:9" x14ac:dyDescent="0.55000000000000004">
      <c r="B3514" t="b">
        <f>IF('Input and Summary Results'!D3096=0,FALSE,'Input and Summary Results'!$B3096)</f>
        <v>0</v>
      </c>
      <c r="C3514" t="b">
        <f>IF(OR(B3514=0,'Input and Summary Results'!D3096=0,'Input and Summary Results'!D3096=""),FALSE,'Input and Summary Results'!$D3096)</f>
        <v>0</v>
      </c>
      <c r="D3514" t="b">
        <f>IF(OR(B3514=0,'Input and Summary Results'!E3096=0),FALSE,'Input and Summary Results'!$E3096)</f>
        <v>0</v>
      </c>
      <c r="E3514" t="b">
        <f t="shared" si="194"/>
        <v>0</v>
      </c>
      <c r="F3514" t="b">
        <f t="shared" si="195"/>
        <v>0</v>
      </c>
      <c r="G3514" t="b">
        <f>IF('Input and Summary Results'!$J$4="yes",IF(C3514=FALSE,FALSE,IF('Data Transformation'!E3514&lt;$R$10,E3514,$R$10)),IF(C3514=FALSE,FALSE,IF(C3514&lt;$R$10,C3514,$R$10)))</f>
        <v>0</v>
      </c>
      <c r="H3514" t="b">
        <f>IF('Input and Summary Results'!$J$4="yes",'Data Transformation'!F3514,'Data Transformation'!D3514)</f>
        <v>0</v>
      </c>
      <c r="I3514" t="str">
        <f t="shared" si="193"/>
        <v/>
      </c>
    </row>
    <row r="3515" spans="2:9" x14ac:dyDescent="0.55000000000000004">
      <c r="B3515" t="b">
        <f>IF('Input and Summary Results'!D3097=0,FALSE,'Input and Summary Results'!$B3097)</f>
        <v>0</v>
      </c>
      <c r="C3515" t="b">
        <f>IF(OR(B3515=0,'Input and Summary Results'!D3097=0,'Input and Summary Results'!D3097=""),FALSE,'Input and Summary Results'!$D3097)</f>
        <v>0</v>
      </c>
      <c r="D3515" t="b">
        <f>IF(OR(B3515=0,'Input and Summary Results'!E3097=0),FALSE,'Input and Summary Results'!$E3097)</f>
        <v>0</v>
      </c>
      <c r="E3515" t="b">
        <f t="shared" si="194"/>
        <v>0</v>
      </c>
      <c r="F3515" t="b">
        <f t="shared" si="195"/>
        <v>0</v>
      </c>
      <c r="G3515" t="b">
        <f>IF('Input and Summary Results'!$J$4="yes",IF(C3515=FALSE,FALSE,IF('Data Transformation'!E3515&lt;$R$10,E3515,$R$10)),IF(C3515=FALSE,FALSE,IF(C3515&lt;$R$10,C3515,$R$10)))</f>
        <v>0</v>
      </c>
      <c r="H3515" t="b">
        <f>IF('Input and Summary Results'!$J$4="yes",'Data Transformation'!F3515,'Data Transformation'!D3515)</f>
        <v>0</v>
      </c>
      <c r="I3515" t="str">
        <f t="shared" si="193"/>
        <v/>
      </c>
    </row>
    <row r="3516" spans="2:9" x14ac:dyDescent="0.55000000000000004">
      <c r="B3516" t="b">
        <f>IF('Input and Summary Results'!D3098=0,FALSE,'Input and Summary Results'!$B3098)</f>
        <v>0</v>
      </c>
      <c r="C3516" t="b">
        <f>IF(OR(B3516=0,'Input and Summary Results'!D3098=0,'Input and Summary Results'!D3098=""),FALSE,'Input and Summary Results'!$D3098)</f>
        <v>0</v>
      </c>
      <c r="D3516" t="b">
        <f>IF(OR(B3516=0,'Input and Summary Results'!E3098=0),FALSE,'Input and Summary Results'!$E3098)</f>
        <v>0</v>
      </c>
      <c r="E3516" t="b">
        <f t="shared" si="194"/>
        <v>0</v>
      </c>
      <c r="F3516" t="b">
        <f t="shared" si="195"/>
        <v>0</v>
      </c>
      <c r="G3516" t="b">
        <f>IF('Input and Summary Results'!$J$4="yes",IF(C3516=FALSE,FALSE,IF('Data Transformation'!E3516&lt;$R$10,E3516,$R$10)),IF(C3516=FALSE,FALSE,IF(C3516&lt;$R$10,C3516,$R$10)))</f>
        <v>0</v>
      </c>
      <c r="H3516" t="b">
        <f>IF('Input and Summary Results'!$J$4="yes",'Data Transformation'!F3516,'Data Transformation'!D3516)</f>
        <v>0</v>
      </c>
      <c r="I3516" t="str">
        <f t="shared" si="193"/>
        <v/>
      </c>
    </row>
    <row r="3517" spans="2:9" x14ac:dyDescent="0.55000000000000004">
      <c r="B3517" t="b">
        <f>IF('Input and Summary Results'!D3099=0,FALSE,'Input and Summary Results'!$B3099)</f>
        <v>0</v>
      </c>
      <c r="C3517" t="b">
        <f>IF(OR(B3517=0,'Input and Summary Results'!D3099=0,'Input and Summary Results'!D3099=""),FALSE,'Input and Summary Results'!$D3099)</f>
        <v>0</v>
      </c>
      <c r="D3517" t="b">
        <f>IF(OR(B3517=0,'Input and Summary Results'!E3099=0),FALSE,'Input and Summary Results'!$E3099)</f>
        <v>0</v>
      </c>
      <c r="E3517" t="b">
        <f t="shared" si="194"/>
        <v>0</v>
      </c>
      <c r="F3517" t="b">
        <f t="shared" si="195"/>
        <v>0</v>
      </c>
      <c r="G3517" t="b">
        <f>IF('Input and Summary Results'!$J$4="yes",IF(C3517=FALSE,FALSE,IF('Data Transformation'!E3517&lt;$R$10,E3517,$R$10)),IF(C3517=FALSE,FALSE,IF(C3517&lt;$R$10,C3517,$R$10)))</f>
        <v>0</v>
      </c>
      <c r="H3517" t="b">
        <f>IF('Input and Summary Results'!$J$4="yes",'Data Transformation'!F3517,'Data Transformation'!D3517)</f>
        <v>0</v>
      </c>
      <c r="I3517" t="str">
        <f t="shared" si="193"/>
        <v/>
      </c>
    </row>
    <row r="3518" spans="2:9" x14ac:dyDescent="0.55000000000000004">
      <c r="B3518" t="b">
        <f>IF('Input and Summary Results'!D3100=0,FALSE,'Input and Summary Results'!$B3100)</f>
        <v>0</v>
      </c>
      <c r="C3518" t="b">
        <f>IF(OR(B3518=0,'Input and Summary Results'!D3100=0,'Input and Summary Results'!D3100=""),FALSE,'Input and Summary Results'!$D3100)</f>
        <v>0</v>
      </c>
      <c r="D3518" t="b">
        <f>IF(OR(B3518=0,'Input and Summary Results'!E3100=0),FALSE,'Input and Summary Results'!$E3100)</f>
        <v>0</v>
      </c>
      <c r="E3518" t="b">
        <f t="shared" si="194"/>
        <v>0</v>
      </c>
      <c r="F3518" t="b">
        <f t="shared" si="195"/>
        <v>0</v>
      </c>
      <c r="G3518" t="b">
        <f>IF('Input and Summary Results'!$J$4="yes",IF(C3518=FALSE,FALSE,IF('Data Transformation'!E3518&lt;$R$10,E3518,$R$10)),IF(C3518=FALSE,FALSE,IF(C3518&lt;$R$10,C3518,$R$10)))</f>
        <v>0</v>
      </c>
      <c r="H3518" t="b">
        <f>IF('Input and Summary Results'!$J$4="yes",'Data Transformation'!F3518,'Data Transformation'!D3518)</f>
        <v>0</v>
      </c>
      <c r="I3518" t="str">
        <f t="shared" si="193"/>
        <v/>
      </c>
    </row>
    <row r="3519" spans="2:9" x14ac:dyDescent="0.55000000000000004">
      <c r="B3519" t="b">
        <f>IF('Input and Summary Results'!D3101=0,FALSE,'Input and Summary Results'!$B3101)</f>
        <v>0</v>
      </c>
      <c r="C3519" t="b">
        <f>IF(OR(B3519=0,'Input and Summary Results'!D3101=0,'Input and Summary Results'!D3101=""),FALSE,'Input and Summary Results'!$D3101)</f>
        <v>0</v>
      </c>
      <c r="D3519" t="b">
        <f>IF(OR(B3519=0,'Input and Summary Results'!E3101=0),FALSE,'Input and Summary Results'!$E3101)</f>
        <v>0</v>
      </c>
      <c r="E3519" t="b">
        <f t="shared" si="194"/>
        <v>0</v>
      </c>
      <c r="F3519" t="b">
        <f t="shared" si="195"/>
        <v>0</v>
      </c>
      <c r="G3519" t="b">
        <f>IF('Input and Summary Results'!$J$4="yes",IF(C3519=FALSE,FALSE,IF('Data Transformation'!E3519&lt;$R$10,E3519,$R$10)),IF(C3519=FALSE,FALSE,IF(C3519&lt;$R$10,C3519,$R$10)))</f>
        <v>0</v>
      </c>
      <c r="H3519" t="b">
        <f>IF('Input and Summary Results'!$J$4="yes",'Data Transformation'!F3519,'Data Transformation'!D3519)</f>
        <v>0</v>
      </c>
      <c r="I3519" t="str">
        <f t="shared" si="193"/>
        <v/>
      </c>
    </row>
    <row r="3520" spans="2:9" x14ac:dyDescent="0.55000000000000004">
      <c r="B3520" t="b">
        <f>IF('Input and Summary Results'!D3102=0,FALSE,'Input and Summary Results'!$B3102)</f>
        <v>0</v>
      </c>
      <c r="C3520" t="b">
        <f>IF(OR(B3520=0,'Input and Summary Results'!D3102=0,'Input and Summary Results'!D3102=""),FALSE,'Input and Summary Results'!$D3102)</f>
        <v>0</v>
      </c>
      <c r="D3520" t="b">
        <f>IF(OR(B3520=0,'Input and Summary Results'!E3102=0),FALSE,'Input and Summary Results'!$E3102)</f>
        <v>0</v>
      </c>
      <c r="E3520" t="b">
        <f t="shared" si="194"/>
        <v>0</v>
      </c>
      <c r="F3520" t="b">
        <f t="shared" si="195"/>
        <v>0</v>
      </c>
      <c r="G3520" t="b">
        <f>IF('Input and Summary Results'!$J$4="yes",IF(C3520=FALSE,FALSE,IF('Data Transformation'!E3520&lt;$R$10,E3520,$R$10)),IF(C3520=FALSE,FALSE,IF(C3520&lt;$R$10,C3520,$R$10)))</f>
        <v>0</v>
      </c>
      <c r="H3520" t="b">
        <f>IF('Input and Summary Results'!$J$4="yes",'Data Transformation'!F3520,'Data Transformation'!D3520)</f>
        <v>0</v>
      </c>
      <c r="I3520" t="str">
        <f t="shared" si="193"/>
        <v/>
      </c>
    </row>
    <row r="3521" spans="2:9" x14ac:dyDescent="0.55000000000000004">
      <c r="B3521" t="b">
        <f>IF('Input and Summary Results'!D3103=0,FALSE,'Input and Summary Results'!$B3103)</f>
        <v>0</v>
      </c>
      <c r="C3521" t="b">
        <f>IF(OR(B3521=0,'Input and Summary Results'!D3103=0,'Input and Summary Results'!D3103=""),FALSE,'Input and Summary Results'!$D3103)</f>
        <v>0</v>
      </c>
      <c r="D3521" t="b">
        <f>IF(OR(B3521=0,'Input and Summary Results'!E3103=0),FALSE,'Input and Summary Results'!$E3103)</f>
        <v>0</v>
      </c>
      <c r="E3521" t="b">
        <f t="shared" si="194"/>
        <v>0</v>
      </c>
      <c r="F3521" t="b">
        <f t="shared" si="195"/>
        <v>0</v>
      </c>
      <c r="G3521" t="b">
        <f>IF('Input and Summary Results'!$J$4="yes",IF(C3521=FALSE,FALSE,IF('Data Transformation'!E3521&lt;$R$10,E3521,$R$10)),IF(C3521=FALSE,FALSE,IF(C3521&lt;$R$10,C3521,$R$10)))</f>
        <v>0</v>
      </c>
      <c r="H3521" t="b">
        <f>IF('Input and Summary Results'!$J$4="yes",'Data Transformation'!F3521,'Data Transformation'!D3521)</f>
        <v>0</v>
      </c>
      <c r="I3521" t="str">
        <f t="shared" si="193"/>
        <v/>
      </c>
    </row>
    <row r="3522" spans="2:9" x14ac:dyDescent="0.55000000000000004">
      <c r="B3522" t="b">
        <f>IF('Input and Summary Results'!D3104=0,FALSE,'Input and Summary Results'!$B3104)</f>
        <v>0</v>
      </c>
      <c r="C3522" t="b">
        <f>IF(OR(B3522=0,'Input and Summary Results'!D3104=0,'Input and Summary Results'!D3104=""),FALSE,'Input and Summary Results'!$D3104)</f>
        <v>0</v>
      </c>
      <c r="D3522" t="b">
        <f>IF(OR(B3522=0,'Input and Summary Results'!E3104=0),FALSE,'Input and Summary Results'!$E3104)</f>
        <v>0</v>
      </c>
      <c r="E3522" t="b">
        <f t="shared" si="194"/>
        <v>0</v>
      </c>
      <c r="F3522" t="b">
        <f t="shared" si="195"/>
        <v>0</v>
      </c>
      <c r="G3522" t="b">
        <f>IF('Input and Summary Results'!$J$4="yes",IF(C3522=FALSE,FALSE,IF('Data Transformation'!E3522&lt;$R$10,E3522,$R$10)),IF(C3522=FALSE,FALSE,IF(C3522&lt;$R$10,C3522,$R$10)))</f>
        <v>0</v>
      </c>
      <c r="H3522" t="b">
        <f>IF('Input and Summary Results'!$J$4="yes",'Data Transformation'!F3522,'Data Transformation'!D3522)</f>
        <v>0</v>
      </c>
      <c r="I3522" t="str">
        <f t="shared" si="193"/>
        <v/>
      </c>
    </row>
    <row r="3523" spans="2:9" x14ac:dyDescent="0.55000000000000004">
      <c r="B3523" t="b">
        <f>IF('Input and Summary Results'!D3105=0,FALSE,'Input and Summary Results'!$B3105)</f>
        <v>0</v>
      </c>
      <c r="C3523" t="b">
        <f>IF(OR(B3523=0,'Input and Summary Results'!D3105=0,'Input and Summary Results'!D3105=""),FALSE,'Input and Summary Results'!$D3105)</f>
        <v>0</v>
      </c>
      <c r="D3523" t="b">
        <f>IF(OR(B3523=0,'Input and Summary Results'!E3105=0),FALSE,'Input and Summary Results'!$E3105)</f>
        <v>0</v>
      </c>
      <c r="E3523" t="b">
        <f t="shared" si="194"/>
        <v>0</v>
      </c>
      <c r="F3523" t="b">
        <f t="shared" si="195"/>
        <v>0</v>
      </c>
      <c r="G3523" t="b">
        <f>IF('Input and Summary Results'!$J$4="yes",IF(C3523=FALSE,FALSE,IF('Data Transformation'!E3523&lt;$R$10,E3523,$R$10)),IF(C3523=FALSE,FALSE,IF(C3523&lt;$R$10,C3523,$R$10)))</f>
        <v>0</v>
      </c>
      <c r="H3523" t="b">
        <f>IF('Input and Summary Results'!$J$4="yes",'Data Transformation'!F3523,'Data Transformation'!D3523)</f>
        <v>0</v>
      </c>
      <c r="I3523" t="str">
        <f t="shared" si="193"/>
        <v/>
      </c>
    </row>
    <row r="3524" spans="2:9" x14ac:dyDescent="0.55000000000000004">
      <c r="B3524" t="b">
        <f>IF('Input and Summary Results'!D3106=0,FALSE,'Input and Summary Results'!$B3106)</f>
        <v>0</v>
      </c>
      <c r="C3524" t="b">
        <f>IF(OR(B3524=0,'Input and Summary Results'!D3106=0,'Input and Summary Results'!D3106=""),FALSE,'Input and Summary Results'!$D3106)</f>
        <v>0</v>
      </c>
      <c r="D3524" t="b">
        <f>IF(OR(B3524=0,'Input and Summary Results'!E3106=0),FALSE,'Input and Summary Results'!$E3106)</f>
        <v>0</v>
      </c>
      <c r="E3524" t="b">
        <f t="shared" si="194"/>
        <v>0</v>
      </c>
      <c r="F3524" t="b">
        <f t="shared" si="195"/>
        <v>0</v>
      </c>
      <c r="G3524" t="b">
        <f>IF('Input and Summary Results'!$J$4="yes",IF(C3524=FALSE,FALSE,IF('Data Transformation'!E3524&lt;$R$10,E3524,$R$10)),IF(C3524=FALSE,FALSE,IF(C3524&lt;$R$10,C3524,$R$10)))</f>
        <v>0</v>
      </c>
      <c r="H3524" t="b">
        <f>IF('Input and Summary Results'!$J$4="yes",'Data Transformation'!F3524,'Data Transformation'!D3524)</f>
        <v>0</v>
      </c>
      <c r="I3524" t="str">
        <f t="shared" si="193"/>
        <v/>
      </c>
    </row>
    <row r="3525" spans="2:9" x14ac:dyDescent="0.55000000000000004">
      <c r="B3525" t="b">
        <f>IF('Input and Summary Results'!D3107=0,FALSE,'Input and Summary Results'!$B3107)</f>
        <v>0</v>
      </c>
      <c r="C3525" t="b">
        <f>IF(OR(B3525=0,'Input and Summary Results'!D3107=0,'Input and Summary Results'!D3107=""),FALSE,'Input and Summary Results'!$D3107)</f>
        <v>0</v>
      </c>
      <c r="D3525" t="b">
        <f>IF(OR(B3525=0,'Input and Summary Results'!E3107=0),FALSE,'Input and Summary Results'!$E3107)</f>
        <v>0</v>
      </c>
      <c r="E3525" t="b">
        <f t="shared" si="194"/>
        <v>0</v>
      </c>
      <c r="F3525" t="b">
        <f t="shared" si="195"/>
        <v>0</v>
      </c>
      <c r="G3525" t="b">
        <f>IF('Input and Summary Results'!$J$4="yes",IF(C3525=FALSE,FALSE,IF('Data Transformation'!E3525&lt;$R$10,E3525,$R$10)),IF(C3525=FALSE,FALSE,IF(C3525&lt;$R$10,C3525,$R$10)))</f>
        <v>0</v>
      </c>
      <c r="H3525" t="b">
        <f>IF('Input and Summary Results'!$J$4="yes",'Data Transformation'!F3525,'Data Transformation'!D3525)</f>
        <v>0</v>
      </c>
      <c r="I3525" t="str">
        <f t="shared" ref="I3525:I3588" si="196">IF(G3525=FALSE,"",B3525)</f>
        <v/>
      </c>
    </row>
    <row r="3526" spans="2:9" x14ac:dyDescent="0.55000000000000004">
      <c r="B3526" t="b">
        <f>IF('Input and Summary Results'!D3108=0,FALSE,'Input and Summary Results'!$B3108)</f>
        <v>0</v>
      </c>
      <c r="C3526" t="b">
        <f>IF(OR(B3526=0,'Input and Summary Results'!D3108=0,'Input and Summary Results'!D3108=""),FALSE,'Input and Summary Results'!$D3108)</f>
        <v>0</v>
      </c>
      <c r="D3526" t="b">
        <f>IF(OR(B3526=0,'Input and Summary Results'!E3108=0),FALSE,'Input and Summary Results'!$E3108)</f>
        <v>0</v>
      </c>
      <c r="E3526" t="b">
        <f t="shared" si="194"/>
        <v>0</v>
      </c>
      <c r="F3526" t="b">
        <f t="shared" si="195"/>
        <v>0</v>
      </c>
      <c r="G3526" t="b">
        <f>IF('Input and Summary Results'!$J$4="yes",IF(C3526=FALSE,FALSE,IF('Data Transformation'!E3526&lt;$R$10,E3526,$R$10)),IF(C3526=FALSE,FALSE,IF(C3526&lt;$R$10,C3526,$R$10)))</f>
        <v>0</v>
      </c>
      <c r="H3526" t="b">
        <f>IF('Input and Summary Results'!$J$4="yes",'Data Transformation'!F3526,'Data Transformation'!D3526)</f>
        <v>0</v>
      </c>
      <c r="I3526" t="str">
        <f t="shared" si="196"/>
        <v/>
      </c>
    </row>
    <row r="3527" spans="2:9" x14ac:dyDescent="0.55000000000000004">
      <c r="B3527" t="b">
        <f>IF('Input and Summary Results'!D3109=0,FALSE,'Input and Summary Results'!$B3109)</f>
        <v>0</v>
      </c>
      <c r="C3527" t="b">
        <f>IF(OR(B3527=0,'Input and Summary Results'!D3109=0,'Input and Summary Results'!D3109=""),FALSE,'Input and Summary Results'!$D3109)</f>
        <v>0</v>
      </c>
      <c r="D3527" t="b">
        <f>IF(OR(B3527=0,'Input and Summary Results'!E3109=0),FALSE,'Input and Summary Results'!$E3109)</f>
        <v>0</v>
      </c>
      <c r="E3527" t="b">
        <f t="shared" si="194"/>
        <v>0</v>
      </c>
      <c r="F3527" t="b">
        <f t="shared" si="195"/>
        <v>0</v>
      </c>
      <c r="G3527" t="b">
        <f>IF('Input and Summary Results'!$J$4="yes",IF(C3527=FALSE,FALSE,IF('Data Transformation'!E3527&lt;$R$10,E3527,$R$10)),IF(C3527=FALSE,FALSE,IF(C3527&lt;$R$10,C3527,$R$10)))</f>
        <v>0</v>
      </c>
      <c r="H3527" t="b">
        <f>IF('Input and Summary Results'!$J$4="yes",'Data Transformation'!F3527,'Data Transformation'!D3527)</f>
        <v>0</v>
      </c>
      <c r="I3527" t="str">
        <f t="shared" si="196"/>
        <v/>
      </c>
    </row>
    <row r="3528" spans="2:9" x14ac:dyDescent="0.55000000000000004">
      <c r="B3528" t="b">
        <f>IF('Input and Summary Results'!D3110=0,FALSE,'Input and Summary Results'!$B3110)</f>
        <v>0</v>
      </c>
      <c r="C3528" t="b">
        <f>IF(OR(B3528=0,'Input and Summary Results'!D3110=0,'Input and Summary Results'!D3110=""),FALSE,'Input and Summary Results'!$D3110)</f>
        <v>0</v>
      </c>
      <c r="D3528" t="b">
        <f>IF(OR(B3528=0,'Input and Summary Results'!E3110=0),FALSE,'Input and Summary Results'!$E3110)</f>
        <v>0</v>
      </c>
      <c r="E3528" t="b">
        <f t="shared" si="194"/>
        <v>0</v>
      </c>
      <c r="F3528" t="b">
        <f t="shared" si="195"/>
        <v>0</v>
      </c>
      <c r="G3528" t="b">
        <f>IF('Input and Summary Results'!$J$4="yes",IF(C3528=FALSE,FALSE,IF('Data Transformation'!E3528&lt;$R$10,E3528,$R$10)),IF(C3528=FALSE,FALSE,IF(C3528&lt;$R$10,C3528,$R$10)))</f>
        <v>0</v>
      </c>
      <c r="H3528" t="b">
        <f>IF('Input and Summary Results'!$J$4="yes",'Data Transformation'!F3528,'Data Transformation'!D3528)</f>
        <v>0</v>
      </c>
      <c r="I3528" t="str">
        <f t="shared" si="196"/>
        <v/>
      </c>
    </row>
    <row r="3529" spans="2:9" x14ac:dyDescent="0.55000000000000004">
      <c r="B3529" t="b">
        <f>IF('Input and Summary Results'!D3111=0,FALSE,'Input and Summary Results'!$B3111)</f>
        <v>0</v>
      </c>
      <c r="C3529" t="b">
        <f>IF(OR(B3529=0,'Input and Summary Results'!D3111=0,'Input and Summary Results'!D3111=""),FALSE,'Input and Summary Results'!$D3111)</f>
        <v>0</v>
      </c>
      <c r="D3529" t="b">
        <f>IF(OR(B3529=0,'Input and Summary Results'!E3111=0),FALSE,'Input and Summary Results'!$E3111)</f>
        <v>0</v>
      </c>
      <c r="E3529" t="b">
        <f t="shared" si="194"/>
        <v>0</v>
      </c>
      <c r="F3529" t="b">
        <f t="shared" si="195"/>
        <v>0</v>
      </c>
      <c r="G3529" t="b">
        <f>IF('Input and Summary Results'!$J$4="yes",IF(C3529=FALSE,FALSE,IF('Data Transformation'!E3529&lt;$R$10,E3529,$R$10)),IF(C3529=FALSE,FALSE,IF(C3529&lt;$R$10,C3529,$R$10)))</f>
        <v>0</v>
      </c>
      <c r="H3529" t="b">
        <f>IF('Input and Summary Results'!$J$4="yes",'Data Transformation'!F3529,'Data Transformation'!D3529)</f>
        <v>0</v>
      </c>
      <c r="I3529" t="str">
        <f t="shared" si="196"/>
        <v/>
      </c>
    </row>
    <row r="3530" spans="2:9" x14ac:dyDescent="0.55000000000000004">
      <c r="B3530" t="b">
        <f>IF('Input and Summary Results'!D3112=0,FALSE,'Input and Summary Results'!$B3112)</f>
        <v>0</v>
      </c>
      <c r="C3530" t="b">
        <f>IF(OR(B3530=0,'Input and Summary Results'!D3112=0,'Input and Summary Results'!D3112=""),FALSE,'Input and Summary Results'!$D3112)</f>
        <v>0</v>
      </c>
      <c r="D3530" t="b">
        <f>IF(OR(B3530=0,'Input and Summary Results'!E3112=0),FALSE,'Input and Summary Results'!$E3112)</f>
        <v>0</v>
      </c>
      <c r="E3530" t="b">
        <f t="shared" si="194"/>
        <v>0</v>
      </c>
      <c r="F3530" t="b">
        <f t="shared" si="195"/>
        <v>0</v>
      </c>
      <c r="G3530" t="b">
        <f>IF('Input and Summary Results'!$J$4="yes",IF(C3530=FALSE,FALSE,IF('Data Transformation'!E3530&lt;$R$10,E3530,$R$10)),IF(C3530=FALSE,FALSE,IF(C3530&lt;$R$10,C3530,$R$10)))</f>
        <v>0</v>
      </c>
      <c r="H3530" t="b">
        <f>IF('Input and Summary Results'!$J$4="yes",'Data Transformation'!F3530,'Data Transformation'!D3530)</f>
        <v>0</v>
      </c>
      <c r="I3530" t="str">
        <f t="shared" si="196"/>
        <v/>
      </c>
    </row>
    <row r="3531" spans="2:9" x14ac:dyDescent="0.55000000000000004">
      <c r="B3531" t="b">
        <f>IF('Input and Summary Results'!D3113=0,FALSE,'Input and Summary Results'!$B3113)</f>
        <v>0</v>
      </c>
      <c r="C3531" t="b">
        <f>IF(OR(B3531=0,'Input and Summary Results'!D3113=0,'Input and Summary Results'!D3113=""),FALSE,'Input and Summary Results'!$D3113)</f>
        <v>0</v>
      </c>
      <c r="D3531" t="b">
        <f>IF(OR(B3531=0,'Input and Summary Results'!E3113=0),FALSE,'Input and Summary Results'!$E3113)</f>
        <v>0</v>
      </c>
      <c r="E3531" t="b">
        <f t="shared" si="194"/>
        <v>0</v>
      </c>
      <c r="F3531" t="b">
        <f t="shared" si="195"/>
        <v>0</v>
      </c>
      <c r="G3531" t="b">
        <f>IF('Input and Summary Results'!$J$4="yes",IF(C3531=FALSE,FALSE,IF('Data Transformation'!E3531&lt;$R$10,E3531,$R$10)),IF(C3531=FALSE,FALSE,IF(C3531&lt;$R$10,C3531,$R$10)))</f>
        <v>0</v>
      </c>
      <c r="H3531" t="b">
        <f>IF('Input and Summary Results'!$J$4="yes",'Data Transformation'!F3531,'Data Transformation'!D3531)</f>
        <v>0</v>
      </c>
      <c r="I3531" t="str">
        <f t="shared" si="196"/>
        <v/>
      </c>
    </row>
    <row r="3532" spans="2:9" x14ac:dyDescent="0.55000000000000004">
      <c r="B3532" t="b">
        <f>IF('Input and Summary Results'!D3114=0,FALSE,'Input and Summary Results'!$B3114)</f>
        <v>0</v>
      </c>
      <c r="C3532" t="b">
        <f>IF(OR(B3532=0,'Input and Summary Results'!D3114=0,'Input and Summary Results'!D3114=""),FALSE,'Input and Summary Results'!$D3114)</f>
        <v>0</v>
      </c>
      <c r="D3532" t="b">
        <f>IF(OR(B3532=0,'Input and Summary Results'!E3114=0),FALSE,'Input and Summary Results'!$E3114)</f>
        <v>0</v>
      </c>
      <c r="E3532" t="b">
        <f t="shared" si="194"/>
        <v>0</v>
      </c>
      <c r="F3532" t="b">
        <f t="shared" si="195"/>
        <v>0</v>
      </c>
      <c r="G3532" t="b">
        <f>IF('Input and Summary Results'!$J$4="yes",IF(C3532=FALSE,FALSE,IF('Data Transformation'!E3532&lt;$R$10,E3532,$R$10)),IF(C3532=FALSE,FALSE,IF(C3532&lt;$R$10,C3532,$R$10)))</f>
        <v>0</v>
      </c>
      <c r="H3532" t="b">
        <f>IF('Input and Summary Results'!$J$4="yes",'Data Transformation'!F3532,'Data Transformation'!D3532)</f>
        <v>0</v>
      </c>
      <c r="I3532" t="str">
        <f t="shared" si="196"/>
        <v/>
      </c>
    </row>
    <row r="3533" spans="2:9" x14ac:dyDescent="0.55000000000000004">
      <c r="B3533" t="b">
        <f>IF('Input and Summary Results'!D3115=0,FALSE,'Input and Summary Results'!$B3115)</f>
        <v>0</v>
      </c>
      <c r="C3533" t="b">
        <f>IF(OR(B3533=0,'Input and Summary Results'!D3115=0,'Input and Summary Results'!D3115=""),FALSE,'Input and Summary Results'!$D3115)</f>
        <v>0</v>
      </c>
      <c r="D3533" t="b">
        <f>IF(OR(B3533=0,'Input and Summary Results'!E3115=0),FALSE,'Input and Summary Results'!$E3115)</f>
        <v>0</v>
      </c>
      <c r="E3533" t="b">
        <f t="shared" si="194"/>
        <v>0</v>
      </c>
      <c r="F3533" t="b">
        <f t="shared" si="195"/>
        <v>0</v>
      </c>
      <c r="G3533" t="b">
        <f>IF('Input and Summary Results'!$J$4="yes",IF(C3533=FALSE,FALSE,IF('Data Transformation'!E3533&lt;$R$10,E3533,$R$10)),IF(C3533=FALSE,FALSE,IF(C3533&lt;$R$10,C3533,$R$10)))</f>
        <v>0</v>
      </c>
      <c r="H3533" t="b">
        <f>IF('Input and Summary Results'!$J$4="yes",'Data Transformation'!F3533,'Data Transformation'!D3533)</f>
        <v>0</v>
      </c>
      <c r="I3533" t="str">
        <f t="shared" si="196"/>
        <v/>
      </c>
    </row>
    <row r="3534" spans="2:9" x14ac:dyDescent="0.55000000000000004">
      <c r="B3534" t="b">
        <f>IF('Input and Summary Results'!D3116=0,FALSE,'Input and Summary Results'!$B3116)</f>
        <v>0</v>
      </c>
      <c r="C3534" t="b">
        <f>IF(OR(B3534=0,'Input and Summary Results'!D3116=0,'Input and Summary Results'!D3116=""),FALSE,'Input and Summary Results'!$D3116)</f>
        <v>0</v>
      </c>
      <c r="D3534" t="b">
        <f>IF(OR(B3534=0,'Input and Summary Results'!E3116=0),FALSE,'Input and Summary Results'!$E3116)</f>
        <v>0</v>
      </c>
      <c r="E3534" t="b">
        <f t="shared" si="194"/>
        <v>0</v>
      </c>
      <c r="F3534" t="b">
        <f t="shared" si="195"/>
        <v>0</v>
      </c>
      <c r="G3534" t="b">
        <f>IF('Input and Summary Results'!$J$4="yes",IF(C3534=FALSE,FALSE,IF('Data Transformation'!E3534&lt;$R$10,E3534,$R$10)),IF(C3534=FALSE,FALSE,IF(C3534&lt;$R$10,C3534,$R$10)))</f>
        <v>0</v>
      </c>
      <c r="H3534" t="b">
        <f>IF('Input and Summary Results'!$J$4="yes",'Data Transformation'!F3534,'Data Transformation'!D3534)</f>
        <v>0</v>
      </c>
      <c r="I3534" t="str">
        <f t="shared" si="196"/>
        <v/>
      </c>
    </row>
    <row r="3535" spans="2:9" x14ac:dyDescent="0.55000000000000004">
      <c r="B3535" t="b">
        <f>IF('Input and Summary Results'!D3117=0,FALSE,'Input and Summary Results'!$B3117)</f>
        <v>0</v>
      </c>
      <c r="C3535" t="b">
        <f>IF(OR(B3535=0,'Input and Summary Results'!D3117=0,'Input and Summary Results'!D3117=""),FALSE,'Input and Summary Results'!$D3117)</f>
        <v>0</v>
      </c>
      <c r="D3535" t="b">
        <f>IF(OR(B3535=0,'Input and Summary Results'!E3117=0),FALSE,'Input and Summary Results'!$E3117)</f>
        <v>0</v>
      </c>
      <c r="E3535" t="b">
        <f t="shared" si="194"/>
        <v>0</v>
      </c>
      <c r="F3535" t="b">
        <f t="shared" si="195"/>
        <v>0</v>
      </c>
      <c r="G3535" t="b">
        <f>IF('Input and Summary Results'!$J$4="yes",IF(C3535=FALSE,FALSE,IF('Data Transformation'!E3535&lt;$R$10,E3535,$R$10)),IF(C3535=FALSE,FALSE,IF(C3535&lt;$R$10,C3535,$R$10)))</f>
        <v>0</v>
      </c>
      <c r="H3535" t="b">
        <f>IF('Input and Summary Results'!$J$4="yes",'Data Transformation'!F3535,'Data Transformation'!D3535)</f>
        <v>0</v>
      </c>
      <c r="I3535" t="str">
        <f t="shared" si="196"/>
        <v/>
      </c>
    </row>
    <row r="3536" spans="2:9" x14ac:dyDescent="0.55000000000000004">
      <c r="B3536" t="b">
        <f>IF('Input and Summary Results'!D3118=0,FALSE,'Input and Summary Results'!$B3118)</f>
        <v>0</v>
      </c>
      <c r="C3536" t="b">
        <f>IF(OR(B3536=0,'Input and Summary Results'!D3118=0,'Input and Summary Results'!D3118=""),FALSE,'Input and Summary Results'!$D3118)</f>
        <v>0</v>
      </c>
      <c r="D3536" t="b">
        <f>IF(OR(B3536=0,'Input and Summary Results'!E3118=0),FALSE,'Input and Summary Results'!$E3118)</f>
        <v>0</v>
      </c>
      <c r="E3536" t="b">
        <f t="shared" si="194"/>
        <v>0</v>
      </c>
      <c r="F3536" t="b">
        <f t="shared" si="195"/>
        <v>0</v>
      </c>
      <c r="G3536" t="b">
        <f>IF('Input and Summary Results'!$J$4="yes",IF(C3536=FALSE,FALSE,IF('Data Transformation'!E3536&lt;$R$10,E3536,$R$10)),IF(C3536=FALSE,FALSE,IF(C3536&lt;$R$10,C3536,$R$10)))</f>
        <v>0</v>
      </c>
      <c r="H3536" t="b">
        <f>IF('Input and Summary Results'!$J$4="yes",'Data Transformation'!F3536,'Data Transformation'!D3536)</f>
        <v>0</v>
      </c>
      <c r="I3536" t="str">
        <f t="shared" si="196"/>
        <v/>
      </c>
    </row>
    <row r="3537" spans="2:9" x14ac:dyDescent="0.55000000000000004">
      <c r="B3537" t="b">
        <f>IF('Input and Summary Results'!D3119=0,FALSE,'Input and Summary Results'!$B3119)</f>
        <v>0</v>
      </c>
      <c r="C3537" t="b">
        <f>IF(OR(B3537=0,'Input and Summary Results'!D3119=0,'Input and Summary Results'!D3119=""),FALSE,'Input and Summary Results'!$D3119)</f>
        <v>0</v>
      </c>
      <c r="D3537" t="b">
        <f>IF(OR(B3537=0,'Input and Summary Results'!E3119=0),FALSE,'Input and Summary Results'!$E3119)</f>
        <v>0</v>
      </c>
      <c r="E3537" t="b">
        <f t="shared" si="194"/>
        <v>0</v>
      </c>
      <c r="F3537" t="b">
        <f t="shared" si="195"/>
        <v>0</v>
      </c>
      <c r="G3537" t="b">
        <f>IF('Input and Summary Results'!$J$4="yes",IF(C3537=FALSE,FALSE,IF('Data Transformation'!E3537&lt;$R$10,E3537,$R$10)),IF(C3537=FALSE,FALSE,IF(C3537&lt;$R$10,C3537,$R$10)))</f>
        <v>0</v>
      </c>
      <c r="H3537" t="b">
        <f>IF('Input and Summary Results'!$J$4="yes",'Data Transformation'!F3537,'Data Transformation'!D3537)</f>
        <v>0</v>
      </c>
      <c r="I3537" t="str">
        <f t="shared" si="196"/>
        <v/>
      </c>
    </row>
    <row r="3538" spans="2:9" x14ac:dyDescent="0.55000000000000004">
      <c r="B3538" t="b">
        <f>IF('Input and Summary Results'!D3120=0,FALSE,'Input and Summary Results'!$B3120)</f>
        <v>0</v>
      </c>
      <c r="C3538" t="b">
        <f>IF(OR(B3538=0,'Input and Summary Results'!D3120=0,'Input and Summary Results'!D3120=""),FALSE,'Input and Summary Results'!$D3120)</f>
        <v>0</v>
      </c>
      <c r="D3538" t="b">
        <f>IF(OR(B3538=0,'Input and Summary Results'!E3120=0),FALSE,'Input and Summary Results'!$E3120)</f>
        <v>0</v>
      </c>
      <c r="E3538" t="b">
        <f t="shared" si="194"/>
        <v>0</v>
      </c>
      <c r="F3538" t="b">
        <f t="shared" si="195"/>
        <v>0</v>
      </c>
      <c r="G3538" t="b">
        <f>IF('Input and Summary Results'!$J$4="yes",IF(C3538=FALSE,FALSE,IF('Data Transformation'!E3538&lt;$R$10,E3538,$R$10)),IF(C3538=FALSE,FALSE,IF(C3538&lt;$R$10,C3538,$R$10)))</f>
        <v>0</v>
      </c>
      <c r="H3538" t="b">
        <f>IF('Input and Summary Results'!$J$4="yes",'Data Transformation'!F3538,'Data Transformation'!D3538)</f>
        <v>0</v>
      </c>
      <c r="I3538" t="str">
        <f t="shared" si="196"/>
        <v/>
      </c>
    </row>
    <row r="3539" spans="2:9" x14ac:dyDescent="0.55000000000000004">
      <c r="B3539" t="b">
        <f>IF('Input and Summary Results'!D3121=0,FALSE,'Input and Summary Results'!$B3121)</f>
        <v>0</v>
      </c>
      <c r="C3539" t="b">
        <f>IF(OR(B3539=0,'Input and Summary Results'!D3121=0,'Input and Summary Results'!D3121=""),FALSE,'Input and Summary Results'!$D3121)</f>
        <v>0</v>
      </c>
      <c r="D3539" t="b">
        <f>IF(OR(B3539=0,'Input and Summary Results'!E3121=0),FALSE,'Input and Summary Results'!$E3121)</f>
        <v>0</v>
      </c>
      <c r="E3539" t="b">
        <f t="shared" si="194"/>
        <v>0</v>
      </c>
      <c r="F3539" t="b">
        <f t="shared" si="195"/>
        <v>0</v>
      </c>
      <c r="G3539" t="b">
        <f>IF('Input and Summary Results'!$J$4="yes",IF(C3539=FALSE,FALSE,IF('Data Transformation'!E3539&lt;$R$10,E3539,$R$10)),IF(C3539=FALSE,FALSE,IF(C3539&lt;$R$10,C3539,$R$10)))</f>
        <v>0</v>
      </c>
      <c r="H3539" t="b">
        <f>IF('Input and Summary Results'!$J$4="yes",'Data Transformation'!F3539,'Data Transformation'!D3539)</f>
        <v>0</v>
      </c>
      <c r="I3539" t="str">
        <f t="shared" si="196"/>
        <v/>
      </c>
    </row>
    <row r="3540" spans="2:9" x14ac:dyDescent="0.55000000000000004">
      <c r="B3540" t="b">
        <f>IF('Input and Summary Results'!D3122=0,FALSE,'Input and Summary Results'!$B3122)</f>
        <v>0</v>
      </c>
      <c r="C3540" t="b">
        <f>IF(OR(B3540=0,'Input and Summary Results'!D3122=0,'Input and Summary Results'!D3122=""),FALSE,'Input and Summary Results'!$D3122)</f>
        <v>0</v>
      </c>
      <c r="D3540" t="b">
        <f>IF(OR(B3540=0,'Input and Summary Results'!E3122=0),FALSE,'Input and Summary Results'!$E3122)</f>
        <v>0</v>
      </c>
      <c r="E3540" t="b">
        <f t="shared" si="194"/>
        <v>0</v>
      </c>
      <c r="F3540" t="b">
        <f t="shared" si="195"/>
        <v>0</v>
      </c>
      <c r="G3540" t="b">
        <f>IF('Input and Summary Results'!$J$4="yes",IF(C3540=FALSE,FALSE,IF('Data Transformation'!E3540&lt;$R$10,E3540,$R$10)),IF(C3540=FALSE,FALSE,IF(C3540&lt;$R$10,C3540,$R$10)))</f>
        <v>0</v>
      </c>
      <c r="H3540" t="b">
        <f>IF('Input and Summary Results'!$J$4="yes",'Data Transformation'!F3540,'Data Transformation'!D3540)</f>
        <v>0</v>
      </c>
      <c r="I3540" t="str">
        <f t="shared" si="196"/>
        <v/>
      </c>
    </row>
    <row r="3541" spans="2:9" x14ac:dyDescent="0.55000000000000004">
      <c r="B3541" t="b">
        <f>IF('Input and Summary Results'!D3123=0,FALSE,'Input and Summary Results'!$B3123)</f>
        <v>0</v>
      </c>
      <c r="C3541" t="b">
        <f>IF(OR(B3541=0,'Input and Summary Results'!D3123=0,'Input and Summary Results'!D3123=""),FALSE,'Input and Summary Results'!$D3123)</f>
        <v>0</v>
      </c>
      <c r="D3541" t="b">
        <f>IF(OR(B3541=0,'Input and Summary Results'!E3123=0),FALSE,'Input and Summary Results'!$E3123)</f>
        <v>0</v>
      </c>
      <c r="E3541" t="b">
        <f t="shared" si="194"/>
        <v>0</v>
      </c>
      <c r="F3541" t="b">
        <f t="shared" si="195"/>
        <v>0</v>
      </c>
      <c r="G3541" t="b">
        <f>IF('Input and Summary Results'!$J$4="yes",IF(C3541=FALSE,FALSE,IF('Data Transformation'!E3541&lt;$R$10,E3541,$R$10)),IF(C3541=FALSE,FALSE,IF(C3541&lt;$R$10,C3541,$R$10)))</f>
        <v>0</v>
      </c>
      <c r="H3541" t="b">
        <f>IF('Input and Summary Results'!$J$4="yes",'Data Transformation'!F3541,'Data Transformation'!D3541)</f>
        <v>0</v>
      </c>
      <c r="I3541" t="str">
        <f t="shared" si="196"/>
        <v/>
      </c>
    </row>
    <row r="3542" spans="2:9" x14ac:dyDescent="0.55000000000000004">
      <c r="B3542" t="b">
        <f>IF('Input and Summary Results'!D3124=0,FALSE,'Input and Summary Results'!$B3124)</f>
        <v>0</v>
      </c>
      <c r="C3542" t="b">
        <f>IF(OR(B3542=0,'Input and Summary Results'!D3124=0,'Input and Summary Results'!D3124=""),FALSE,'Input and Summary Results'!$D3124)</f>
        <v>0</v>
      </c>
      <c r="D3542" t="b">
        <f>IF(OR(B3542=0,'Input and Summary Results'!E3124=0),FALSE,'Input and Summary Results'!$E3124)</f>
        <v>0</v>
      </c>
      <c r="E3542" t="b">
        <f t="shared" si="194"/>
        <v>0</v>
      </c>
      <c r="F3542" t="b">
        <f t="shared" si="195"/>
        <v>0</v>
      </c>
      <c r="G3542" t="b">
        <f>IF('Input and Summary Results'!$J$4="yes",IF(C3542=FALSE,FALSE,IF('Data Transformation'!E3542&lt;$R$10,E3542,$R$10)),IF(C3542=FALSE,FALSE,IF(C3542&lt;$R$10,C3542,$R$10)))</f>
        <v>0</v>
      </c>
      <c r="H3542" t="b">
        <f>IF('Input and Summary Results'!$J$4="yes",'Data Transformation'!F3542,'Data Transformation'!D3542)</f>
        <v>0</v>
      </c>
      <c r="I3542" t="str">
        <f t="shared" si="196"/>
        <v/>
      </c>
    </row>
    <row r="3543" spans="2:9" x14ac:dyDescent="0.55000000000000004">
      <c r="B3543" t="b">
        <f>IF('Input and Summary Results'!D3125=0,FALSE,'Input and Summary Results'!$B3125)</f>
        <v>0</v>
      </c>
      <c r="C3543" t="b">
        <f>IF(OR(B3543=0,'Input and Summary Results'!D3125=0,'Input and Summary Results'!D3125=""),FALSE,'Input and Summary Results'!$D3125)</f>
        <v>0</v>
      </c>
      <c r="D3543" t="b">
        <f>IF(OR(B3543=0,'Input and Summary Results'!E3125=0),FALSE,'Input and Summary Results'!$E3125)</f>
        <v>0</v>
      </c>
      <c r="E3543" t="b">
        <f t="shared" si="194"/>
        <v>0</v>
      </c>
      <c r="F3543" t="b">
        <f t="shared" si="195"/>
        <v>0</v>
      </c>
      <c r="G3543" t="b">
        <f>IF('Input and Summary Results'!$J$4="yes",IF(C3543=FALSE,FALSE,IF('Data Transformation'!E3543&lt;$R$10,E3543,$R$10)),IF(C3543=FALSE,FALSE,IF(C3543&lt;$R$10,C3543,$R$10)))</f>
        <v>0</v>
      </c>
      <c r="H3543" t="b">
        <f>IF('Input and Summary Results'!$J$4="yes",'Data Transformation'!F3543,'Data Transformation'!D3543)</f>
        <v>0</v>
      </c>
      <c r="I3543" t="str">
        <f t="shared" si="196"/>
        <v/>
      </c>
    </row>
    <row r="3544" spans="2:9" x14ac:dyDescent="0.55000000000000004">
      <c r="B3544" t="b">
        <f>IF('Input and Summary Results'!D3126=0,FALSE,'Input and Summary Results'!$B3126)</f>
        <v>0</v>
      </c>
      <c r="C3544" t="b">
        <f>IF(OR(B3544=0,'Input and Summary Results'!D3126=0,'Input and Summary Results'!D3126=""),FALSE,'Input and Summary Results'!$D3126)</f>
        <v>0</v>
      </c>
      <c r="D3544" t="b">
        <f>IF(OR(B3544=0,'Input and Summary Results'!E3126=0),FALSE,'Input and Summary Results'!$E3126)</f>
        <v>0</v>
      </c>
      <c r="E3544" t="b">
        <f t="shared" si="194"/>
        <v>0</v>
      </c>
      <c r="F3544" t="b">
        <f t="shared" si="195"/>
        <v>0</v>
      </c>
      <c r="G3544" t="b">
        <f>IF('Input and Summary Results'!$J$4="yes",IF(C3544=FALSE,FALSE,IF('Data Transformation'!E3544&lt;$R$10,E3544,$R$10)),IF(C3544=FALSE,FALSE,IF(C3544&lt;$R$10,C3544,$R$10)))</f>
        <v>0</v>
      </c>
      <c r="H3544" t="b">
        <f>IF('Input and Summary Results'!$J$4="yes",'Data Transformation'!F3544,'Data Transformation'!D3544)</f>
        <v>0</v>
      </c>
      <c r="I3544" t="str">
        <f t="shared" si="196"/>
        <v/>
      </c>
    </row>
    <row r="3545" spans="2:9" x14ac:dyDescent="0.55000000000000004">
      <c r="B3545" t="b">
        <f>IF('Input and Summary Results'!D3127=0,FALSE,'Input and Summary Results'!$B3127)</f>
        <v>0</v>
      </c>
      <c r="C3545" t="b">
        <f>IF(OR(B3545=0,'Input and Summary Results'!D3127=0,'Input and Summary Results'!D3127=""),FALSE,'Input and Summary Results'!$D3127)</f>
        <v>0</v>
      </c>
      <c r="D3545" t="b">
        <f>IF(OR(B3545=0,'Input and Summary Results'!E3127=0),FALSE,'Input and Summary Results'!$E3127)</f>
        <v>0</v>
      </c>
      <c r="E3545" t="b">
        <f t="shared" si="194"/>
        <v>0</v>
      </c>
      <c r="F3545" t="b">
        <f t="shared" si="195"/>
        <v>0</v>
      </c>
      <c r="G3545" t="b">
        <f>IF('Input and Summary Results'!$J$4="yes",IF(C3545=FALSE,FALSE,IF('Data Transformation'!E3545&lt;$R$10,E3545,$R$10)),IF(C3545=FALSE,FALSE,IF(C3545&lt;$R$10,C3545,$R$10)))</f>
        <v>0</v>
      </c>
      <c r="H3545" t="b">
        <f>IF('Input and Summary Results'!$J$4="yes",'Data Transformation'!F3545,'Data Transformation'!D3545)</f>
        <v>0</v>
      </c>
      <c r="I3545" t="str">
        <f t="shared" si="196"/>
        <v/>
      </c>
    </row>
    <row r="3546" spans="2:9" x14ac:dyDescent="0.55000000000000004">
      <c r="B3546" t="b">
        <f>IF('Input and Summary Results'!D3128=0,FALSE,'Input and Summary Results'!$B3128)</f>
        <v>0</v>
      </c>
      <c r="C3546" t="b">
        <f>IF(OR(B3546=0,'Input and Summary Results'!D3128=0,'Input and Summary Results'!D3128=""),FALSE,'Input and Summary Results'!$D3128)</f>
        <v>0</v>
      </c>
      <c r="D3546" t="b">
        <f>IF(OR(B3546=0,'Input and Summary Results'!E3128=0),FALSE,'Input and Summary Results'!$E3128)</f>
        <v>0</v>
      </c>
      <c r="E3546" t="b">
        <f t="shared" si="194"/>
        <v>0</v>
      </c>
      <c r="F3546" t="b">
        <f t="shared" si="195"/>
        <v>0</v>
      </c>
      <c r="G3546" t="b">
        <f>IF('Input and Summary Results'!$J$4="yes",IF(C3546=FALSE,FALSE,IF('Data Transformation'!E3546&lt;$R$10,E3546,$R$10)),IF(C3546=FALSE,FALSE,IF(C3546&lt;$R$10,C3546,$R$10)))</f>
        <v>0</v>
      </c>
      <c r="H3546" t="b">
        <f>IF('Input and Summary Results'!$J$4="yes",'Data Transformation'!F3546,'Data Transformation'!D3546)</f>
        <v>0</v>
      </c>
      <c r="I3546" t="str">
        <f t="shared" si="196"/>
        <v/>
      </c>
    </row>
    <row r="3547" spans="2:9" x14ac:dyDescent="0.55000000000000004">
      <c r="B3547" t="b">
        <f>IF('Input and Summary Results'!D3129=0,FALSE,'Input and Summary Results'!$B3129)</f>
        <v>0</v>
      </c>
      <c r="C3547" t="b">
        <f>IF(OR(B3547=0,'Input and Summary Results'!D3129=0,'Input and Summary Results'!D3129=""),FALSE,'Input and Summary Results'!$D3129)</f>
        <v>0</v>
      </c>
      <c r="D3547" t="b">
        <f>IF(OR(B3547=0,'Input and Summary Results'!E3129=0),FALSE,'Input and Summary Results'!$E3129)</f>
        <v>0</v>
      </c>
      <c r="E3547" t="b">
        <f t="shared" si="194"/>
        <v>0</v>
      </c>
      <c r="F3547" t="b">
        <f t="shared" si="195"/>
        <v>0</v>
      </c>
      <c r="G3547" t="b">
        <f>IF('Input and Summary Results'!$J$4="yes",IF(C3547=FALSE,FALSE,IF('Data Transformation'!E3547&lt;$R$10,E3547,$R$10)),IF(C3547=FALSE,FALSE,IF(C3547&lt;$R$10,C3547,$R$10)))</f>
        <v>0</v>
      </c>
      <c r="H3547" t="b">
        <f>IF('Input and Summary Results'!$J$4="yes",'Data Transformation'!F3547,'Data Transformation'!D3547)</f>
        <v>0</v>
      </c>
      <c r="I3547" t="str">
        <f t="shared" si="196"/>
        <v/>
      </c>
    </row>
    <row r="3548" spans="2:9" x14ac:dyDescent="0.55000000000000004">
      <c r="B3548" t="b">
        <f>IF('Input and Summary Results'!D3130=0,FALSE,'Input and Summary Results'!$B3130)</f>
        <v>0</v>
      </c>
      <c r="C3548" t="b">
        <f>IF(OR(B3548=0,'Input and Summary Results'!D3130=0,'Input and Summary Results'!D3130=""),FALSE,'Input and Summary Results'!$D3130)</f>
        <v>0</v>
      </c>
      <c r="D3548" t="b">
        <f>IF(OR(B3548=0,'Input and Summary Results'!E3130=0),FALSE,'Input and Summary Results'!$E3130)</f>
        <v>0</v>
      </c>
      <c r="E3548" t="b">
        <f t="shared" si="194"/>
        <v>0</v>
      </c>
      <c r="F3548" t="b">
        <f t="shared" si="195"/>
        <v>0</v>
      </c>
      <c r="G3548" t="b">
        <f>IF('Input and Summary Results'!$J$4="yes",IF(C3548=FALSE,FALSE,IF('Data Transformation'!E3548&lt;$R$10,E3548,$R$10)),IF(C3548=FALSE,FALSE,IF(C3548&lt;$R$10,C3548,$R$10)))</f>
        <v>0</v>
      </c>
      <c r="H3548" t="b">
        <f>IF('Input and Summary Results'!$J$4="yes",'Data Transformation'!F3548,'Data Transformation'!D3548)</f>
        <v>0</v>
      </c>
      <c r="I3548" t="str">
        <f t="shared" si="196"/>
        <v/>
      </c>
    </row>
    <row r="3549" spans="2:9" x14ac:dyDescent="0.55000000000000004">
      <c r="B3549" t="b">
        <f>IF('Input and Summary Results'!D3131=0,FALSE,'Input and Summary Results'!$B3131)</f>
        <v>0</v>
      </c>
      <c r="C3549" t="b">
        <f>IF(OR(B3549=0,'Input and Summary Results'!D3131=0,'Input and Summary Results'!D3131=""),FALSE,'Input and Summary Results'!$D3131)</f>
        <v>0</v>
      </c>
      <c r="D3549" t="b">
        <f>IF(OR(B3549=0,'Input and Summary Results'!E3131=0),FALSE,'Input and Summary Results'!$E3131)</f>
        <v>0</v>
      </c>
      <c r="E3549" t="b">
        <f t="shared" si="194"/>
        <v>0</v>
      </c>
      <c r="F3549" t="b">
        <f t="shared" si="195"/>
        <v>0</v>
      </c>
      <c r="G3549" t="b">
        <f>IF('Input and Summary Results'!$J$4="yes",IF(C3549=FALSE,FALSE,IF('Data Transformation'!E3549&lt;$R$10,E3549,$R$10)),IF(C3549=FALSE,FALSE,IF(C3549&lt;$R$10,C3549,$R$10)))</f>
        <v>0</v>
      </c>
      <c r="H3549" t="b">
        <f>IF('Input and Summary Results'!$J$4="yes",'Data Transformation'!F3549,'Data Transformation'!D3549)</f>
        <v>0</v>
      </c>
      <c r="I3549" t="str">
        <f t="shared" si="196"/>
        <v/>
      </c>
    </row>
    <row r="3550" spans="2:9" x14ac:dyDescent="0.55000000000000004">
      <c r="B3550" t="b">
        <f>IF('Input and Summary Results'!D3132=0,FALSE,'Input and Summary Results'!$B3132)</f>
        <v>0</v>
      </c>
      <c r="C3550" t="b">
        <f>IF(OR(B3550=0,'Input and Summary Results'!D3132=0,'Input and Summary Results'!D3132=""),FALSE,'Input and Summary Results'!$D3132)</f>
        <v>0</v>
      </c>
      <c r="D3550" t="b">
        <f>IF(OR(B3550=0,'Input and Summary Results'!E3132=0),FALSE,'Input and Summary Results'!$E3132)</f>
        <v>0</v>
      </c>
      <c r="E3550" t="b">
        <f t="shared" si="194"/>
        <v>0</v>
      </c>
      <c r="F3550" t="b">
        <f t="shared" si="195"/>
        <v>0</v>
      </c>
      <c r="G3550" t="b">
        <f>IF('Input and Summary Results'!$J$4="yes",IF(C3550=FALSE,FALSE,IF('Data Transformation'!E3550&lt;$R$10,E3550,$R$10)),IF(C3550=FALSE,FALSE,IF(C3550&lt;$R$10,C3550,$R$10)))</f>
        <v>0</v>
      </c>
      <c r="H3550" t="b">
        <f>IF('Input and Summary Results'!$J$4="yes",'Data Transformation'!F3550,'Data Transformation'!D3550)</f>
        <v>0</v>
      </c>
      <c r="I3550" t="str">
        <f t="shared" si="196"/>
        <v/>
      </c>
    </row>
    <row r="3551" spans="2:9" x14ac:dyDescent="0.55000000000000004">
      <c r="B3551" t="b">
        <f>IF('Input and Summary Results'!D3133=0,FALSE,'Input and Summary Results'!$B3133)</f>
        <v>0</v>
      </c>
      <c r="C3551" t="b">
        <f>IF(OR(B3551=0,'Input and Summary Results'!D3133=0,'Input and Summary Results'!D3133=""),FALSE,'Input and Summary Results'!$D3133)</f>
        <v>0</v>
      </c>
      <c r="D3551" t="b">
        <f>IF(OR(B3551=0,'Input and Summary Results'!E3133=0),FALSE,'Input and Summary Results'!$E3133)</f>
        <v>0</v>
      </c>
      <c r="E3551" t="b">
        <f t="shared" si="194"/>
        <v>0</v>
      </c>
      <c r="F3551" t="b">
        <f t="shared" si="195"/>
        <v>0</v>
      </c>
      <c r="G3551" t="b">
        <f>IF('Input and Summary Results'!$J$4="yes",IF(C3551=FALSE,FALSE,IF('Data Transformation'!E3551&lt;$R$10,E3551,$R$10)),IF(C3551=FALSE,FALSE,IF(C3551&lt;$R$10,C3551,$R$10)))</f>
        <v>0</v>
      </c>
      <c r="H3551" t="b">
        <f>IF('Input and Summary Results'!$J$4="yes",'Data Transformation'!F3551,'Data Transformation'!D3551)</f>
        <v>0</v>
      </c>
      <c r="I3551" t="str">
        <f t="shared" si="196"/>
        <v/>
      </c>
    </row>
    <row r="3552" spans="2:9" x14ac:dyDescent="0.55000000000000004">
      <c r="B3552" t="b">
        <f>IF('Input and Summary Results'!D3134=0,FALSE,'Input and Summary Results'!$B3134)</f>
        <v>0</v>
      </c>
      <c r="C3552" t="b">
        <f>IF(OR(B3552=0,'Input and Summary Results'!D3134=0,'Input and Summary Results'!D3134=""),FALSE,'Input and Summary Results'!$D3134)</f>
        <v>0</v>
      </c>
      <c r="D3552" t="b">
        <f>IF(OR(B3552=0,'Input and Summary Results'!E3134=0),FALSE,'Input and Summary Results'!$E3134)</f>
        <v>0</v>
      </c>
      <c r="E3552" t="b">
        <f t="shared" si="194"/>
        <v>0</v>
      </c>
      <c r="F3552" t="b">
        <f t="shared" si="195"/>
        <v>0</v>
      </c>
      <c r="G3552" t="b">
        <f>IF('Input and Summary Results'!$J$4="yes",IF(C3552=FALSE,FALSE,IF('Data Transformation'!E3552&lt;$R$10,E3552,$R$10)),IF(C3552=FALSE,FALSE,IF(C3552&lt;$R$10,C3552,$R$10)))</f>
        <v>0</v>
      </c>
      <c r="H3552" t="b">
        <f>IF('Input and Summary Results'!$J$4="yes",'Data Transformation'!F3552,'Data Transformation'!D3552)</f>
        <v>0</v>
      </c>
      <c r="I3552" t="str">
        <f t="shared" si="196"/>
        <v/>
      </c>
    </row>
    <row r="3553" spans="2:9" x14ac:dyDescent="0.55000000000000004">
      <c r="B3553" t="b">
        <f>IF('Input and Summary Results'!D3135=0,FALSE,'Input and Summary Results'!$B3135)</f>
        <v>0</v>
      </c>
      <c r="C3553" t="b">
        <f>IF(OR(B3553=0,'Input and Summary Results'!D3135=0,'Input and Summary Results'!D3135=""),FALSE,'Input and Summary Results'!$D3135)</f>
        <v>0</v>
      </c>
      <c r="D3553" t="b">
        <f>IF(OR(B3553=0,'Input and Summary Results'!E3135=0),FALSE,'Input and Summary Results'!$E3135)</f>
        <v>0</v>
      </c>
      <c r="E3553" t="b">
        <f t="shared" si="194"/>
        <v>0</v>
      </c>
      <c r="F3553" t="b">
        <f t="shared" si="195"/>
        <v>0</v>
      </c>
      <c r="G3553" t="b">
        <f>IF('Input and Summary Results'!$J$4="yes",IF(C3553=FALSE,FALSE,IF('Data Transformation'!E3553&lt;$R$10,E3553,$R$10)),IF(C3553=FALSE,FALSE,IF(C3553&lt;$R$10,C3553,$R$10)))</f>
        <v>0</v>
      </c>
      <c r="H3553" t="b">
        <f>IF('Input and Summary Results'!$J$4="yes",'Data Transformation'!F3553,'Data Transformation'!D3553)</f>
        <v>0</v>
      </c>
      <c r="I3553" t="str">
        <f t="shared" si="196"/>
        <v/>
      </c>
    </row>
    <row r="3554" spans="2:9" x14ac:dyDescent="0.55000000000000004">
      <c r="B3554" t="b">
        <f>IF('Input and Summary Results'!D3136=0,FALSE,'Input and Summary Results'!$B3136)</f>
        <v>0</v>
      </c>
      <c r="C3554" t="b">
        <f>IF(OR(B3554=0,'Input and Summary Results'!D3136=0,'Input and Summary Results'!D3136=""),FALSE,'Input and Summary Results'!$D3136)</f>
        <v>0</v>
      </c>
      <c r="D3554" t="b">
        <f>IF(OR(B3554=0,'Input and Summary Results'!E3136=0),FALSE,'Input and Summary Results'!$E3136)</f>
        <v>0</v>
      </c>
      <c r="E3554" t="b">
        <f t="shared" si="194"/>
        <v>0</v>
      </c>
      <c r="F3554" t="b">
        <f t="shared" si="195"/>
        <v>0</v>
      </c>
      <c r="G3554" t="b">
        <f>IF('Input and Summary Results'!$J$4="yes",IF(C3554=FALSE,FALSE,IF('Data Transformation'!E3554&lt;$R$10,E3554,$R$10)),IF(C3554=FALSE,FALSE,IF(C3554&lt;$R$10,C3554,$R$10)))</f>
        <v>0</v>
      </c>
      <c r="H3554" t="b">
        <f>IF('Input and Summary Results'!$J$4="yes",'Data Transformation'!F3554,'Data Transformation'!D3554)</f>
        <v>0</v>
      </c>
      <c r="I3554" t="str">
        <f t="shared" si="196"/>
        <v/>
      </c>
    </row>
    <row r="3555" spans="2:9" x14ac:dyDescent="0.55000000000000004">
      <c r="B3555" t="b">
        <f>IF('Input and Summary Results'!D3137=0,FALSE,'Input and Summary Results'!$B3137)</f>
        <v>0</v>
      </c>
      <c r="C3555" t="b">
        <f>IF(OR(B3555=0,'Input and Summary Results'!D3137=0,'Input and Summary Results'!D3137=""),FALSE,'Input and Summary Results'!$D3137)</f>
        <v>0</v>
      </c>
      <c r="D3555" t="b">
        <f>IF(OR(B3555=0,'Input and Summary Results'!E3137=0),FALSE,'Input and Summary Results'!$E3137)</f>
        <v>0</v>
      </c>
      <c r="E3555" t="b">
        <f t="shared" si="194"/>
        <v>0</v>
      </c>
      <c r="F3555" t="b">
        <f t="shared" si="195"/>
        <v>0</v>
      </c>
      <c r="G3555" t="b">
        <f>IF('Input and Summary Results'!$J$4="yes",IF(C3555=FALSE,FALSE,IF('Data Transformation'!E3555&lt;$R$10,E3555,$R$10)),IF(C3555=FALSE,FALSE,IF(C3555&lt;$R$10,C3555,$R$10)))</f>
        <v>0</v>
      </c>
      <c r="H3555" t="b">
        <f>IF('Input and Summary Results'!$J$4="yes",'Data Transformation'!F3555,'Data Transformation'!D3555)</f>
        <v>0</v>
      </c>
      <c r="I3555" t="str">
        <f t="shared" si="196"/>
        <v/>
      </c>
    </row>
    <row r="3556" spans="2:9" x14ac:dyDescent="0.55000000000000004">
      <c r="B3556" t="b">
        <f>IF('Input and Summary Results'!D3138=0,FALSE,'Input and Summary Results'!$B3138)</f>
        <v>0</v>
      </c>
      <c r="C3556" t="b">
        <f>IF(OR(B3556=0,'Input and Summary Results'!D3138=0,'Input and Summary Results'!D3138=""),FALSE,'Input and Summary Results'!$D3138)</f>
        <v>0</v>
      </c>
      <c r="D3556" t="b">
        <f>IF(OR(B3556=0,'Input and Summary Results'!E3138=0),FALSE,'Input and Summary Results'!$E3138)</f>
        <v>0</v>
      </c>
      <c r="E3556" t="b">
        <f t="shared" si="194"/>
        <v>0</v>
      </c>
      <c r="F3556" t="b">
        <f t="shared" si="195"/>
        <v>0</v>
      </c>
      <c r="G3556" t="b">
        <f>IF('Input and Summary Results'!$J$4="yes",IF(C3556=FALSE,FALSE,IF('Data Transformation'!E3556&lt;$R$10,E3556,$R$10)),IF(C3556=FALSE,FALSE,IF(C3556&lt;$R$10,C3556,$R$10)))</f>
        <v>0</v>
      </c>
      <c r="H3556" t="b">
        <f>IF('Input and Summary Results'!$J$4="yes",'Data Transformation'!F3556,'Data Transformation'!D3556)</f>
        <v>0</v>
      </c>
      <c r="I3556" t="str">
        <f t="shared" si="196"/>
        <v/>
      </c>
    </row>
    <row r="3557" spans="2:9" x14ac:dyDescent="0.55000000000000004">
      <c r="B3557" t="b">
        <f>IF('Input and Summary Results'!D3139=0,FALSE,'Input and Summary Results'!$B3139)</f>
        <v>0</v>
      </c>
      <c r="C3557" t="b">
        <f>IF(OR(B3557=0,'Input and Summary Results'!D3139=0,'Input and Summary Results'!D3139=""),FALSE,'Input and Summary Results'!$D3139)</f>
        <v>0</v>
      </c>
      <c r="D3557" t="b">
        <f>IF(OR(B3557=0,'Input and Summary Results'!E3139=0),FALSE,'Input and Summary Results'!$E3139)</f>
        <v>0</v>
      </c>
      <c r="E3557" t="b">
        <f t="shared" si="194"/>
        <v>0</v>
      </c>
      <c r="F3557" t="b">
        <f t="shared" si="195"/>
        <v>0</v>
      </c>
      <c r="G3557" t="b">
        <f>IF('Input and Summary Results'!$J$4="yes",IF(C3557=FALSE,FALSE,IF('Data Transformation'!E3557&lt;$R$10,E3557,$R$10)),IF(C3557=FALSE,FALSE,IF(C3557&lt;$R$10,C3557,$R$10)))</f>
        <v>0</v>
      </c>
      <c r="H3557" t="b">
        <f>IF('Input and Summary Results'!$J$4="yes",'Data Transformation'!F3557,'Data Transformation'!D3557)</f>
        <v>0</v>
      </c>
      <c r="I3557" t="str">
        <f t="shared" si="196"/>
        <v/>
      </c>
    </row>
    <row r="3558" spans="2:9" x14ac:dyDescent="0.55000000000000004">
      <c r="B3558" t="b">
        <f>IF('Input and Summary Results'!D3140=0,FALSE,'Input and Summary Results'!$B3140)</f>
        <v>0</v>
      </c>
      <c r="C3558" t="b">
        <f>IF(OR(B3558=0,'Input and Summary Results'!D3140=0,'Input and Summary Results'!D3140=""),FALSE,'Input and Summary Results'!$D3140)</f>
        <v>0</v>
      </c>
      <c r="D3558" t="b">
        <f>IF(OR(B3558=0,'Input and Summary Results'!E3140=0),FALSE,'Input and Summary Results'!$E3140)</f>
        <v>0</v>
      </c>
      <c r="E3558" t="b">
        <f t="shared" si="194"/>
        <v>0</v>
      </c>
      <c r="F3558" t="b">
        <f t="shared" si="195"/>
        <v>0</v>
      </c>
      <c r="G3558" t="b">
        <f>IF('Input and Summary Results'!$J$4="yes",IF(C3558=FALSE,FALSE,IF('Data Transformation'!E3558&lt;$R$10,E3558,$R$10)),IF(C3558=FALSE,FALSE,IF(C3558&lt;$R$10,C3558,$R$10)))</f>
        <v>0</v>
      </c>
      <c r="H3558" t="b">
        <f>IF('Input and Summary Results'!$J$4="yes",'Data Transformation'!F3558,'Data Transformation'!D3558)</f>
        <v>0</v>
      </c>
      <c r="I3558" t="str">
        <f t="shared" si="196"/>
        <v/>
      </c>
    </row>
    <row r="3559" spans="2:9" x14ac:dyDescent="0.55000000000000004">
      <c r="B3559" t="b">
        <f>IF('Input and Summary Results'!D3141=0,FALSE,'Input and Summary Results'!$B3141)</f>
        <v>0</v>
      </c>
      <c r="C3559" t="b">
        <f>IF(OR(B3559=0,'Input and Summary Results'!D3141=0,'Input and Summary Results'!D3141=""),FALSE,'Input and Summary Results'!$D3141)</f>
        <v>0</v>
      </c>
      <c r="D3559" t="b">
        <f>IF(OR(B3559=0,'Input and Summary Results'!E3141=0),FALSE,'Input and Summary Results'!$E3141)</f>
        <v>0</v>
      </c>
      <c r="E3559" t="b">
        <f t="shared" si="194"/>
        <v>0</v>
      </c>
      <c r="F3559" t="b">
        <f t="shared" si="195"/>
        <v>0</v>
      </c>
      <c r="G3559" t="b">
        <f>IF('Input and Summary Results'!$J$4="yes",IF(C3559=FALSE,FALSE,IF('Data Transformation'!E3559&lt;$R$10,E3559,$R$10)),IF(C3559=FALSE,FALSE,IF(C3559&lt;$R$10,C3559,$R$10)))</f>
        <v>0</v>
      </c>
      <c r="H3559" t="b">
        <f>IF('Input and Summary Results'!$J$4="yes",'Data Transformation'!F3559,'Data Transformation'!D3559)</f>
        <v>0</v>
      </c>
      <c r="I3559" t="str">
        <f t="shared" si="196"/>
        <v/>
      </c>
    </row>
    <row r="3560" spans="2:9" x14ac:dyDescent="0.55000000000000004">
      <c r="B3560" t="b">
        <f>IF('Input and Summary Results'!D3142=0,FALSE,'Input and Summary Results'!$B3142)</f>
        <v>0</v>
      </c>
      <c r="C3560" t="b">
        <f>IF(OR(B3560=0,'Input and Summary Results'!D3142=0,'Input and Summary Results'!D3142=""),FALSE,'Input and Summary Results'!$D3142)</f>
        <v>0</v>
      </c>
      <c r="D3560" t="b">
        <f>IF(OR(B3560=0,'Input and Summary Results'!E3142=0),FALSE,'Input and Summary Results'!$E3142)</f>
        <v>0</v>
      </c>
      <c r="E3560" t="b">
        <f t="shared" si="194"/>
        <v>0</v>
      </c>
      <c r="F3560" t="b">
        <f t="shared" si="195"/>
        <v>0</v>
      </c>
      <c r="G3560" t="b">
        <f>IF('Input and Summary Results'!$J$4="yes",IF(C3560=FALSE,FALSE,IF('Data Transformation'!E3560&lt;$R$10,E3560,$R$10)),IF(C3560=FALSE,FALSE,IF(C3560&lt;$R$10,C3560,$R$10)))</f>
        <v>0</v>
      </c>
      <c r="H3560" t="b">
        <f>IF('Input and Summary Results'!$J$4="yes",'Data Transformation'!F3560,'Data Transformation'!D3560)</f>
        <v>0</v>
      </c>
      <c r="I3560" t="str">
        <f t="shared" si="196"/>
        <v/>
      </c>
    </row>
    <row r="3561" spans="2:9" x14ac:dyDescent="0.55000000000000004">
      <c r="B3561" t="b">
        <f>IF('Input and Summary Results'!D3143=0,FALSE,'Input and Summary Results'!$B3143)</f>
        <v>0</v>
      </c>
      <c r="C3561" t="b">
        <f>IF(OR(B3561=0,'Input and Summary Results'!D3143=0,'Input and Summary Results'!D3143=""),FALSE,'Input and Summary Results'!$D3143)</f>
        <v>0</v>
      </c>
      <c r="D3561" t="b">
        <f>IF(OR(B3561=0,'Input and Summary Results'!E3143=0),FALSE,'Input and Summary Results'!$E3143)</f>
        <v>0</v>
      </c>
      <c r="E3561" t="b">
        <f t="shared" si="194"/>
        <v>0</v>
      </c>
      <c r="F3561" t="b">
        <f t="shared" si="195"/>
        <v>0</v>
      </c>
      <c r="G3561" t="b">
        <f>IF('Input and Summary Results'!$J$4="yes",IF(C3561=FALSE,FALSE,IF('Data Transformation'!E3561&lt;$R$10,E3561,$R$10)),IF(C3561=FALSE,FALSE,IF(C3561&lt;$R$10,C3561,$R$10)))</f>
        <v>0</v>
      </c>
      <c r="H3561" t="b">
        <f>IF('Input and Summary Results'!$J$4="yes",'Data Transformation'!F3561,'Data Transformation'!D3561)</f>
        <v>0</v>
      </c>
      <c r="I3561" t="str">
        <f t="shared" si="196"/>
        <v/>
      </c>
    </row>
    <row r="3562" spans="2:9" x14ac:dyDescent="0.55000000000000004">
      <c r="B3562" t="b">
        <f>IF('Input and Summary Results'!D3144=0,FALSE,'Input and Summary Results'!$B3144)</f>
        <v>0</v>
      </c>
      <c r="C3562" t="b">
        <f>IF(OR(B3562=0,'Input and Summary Results'!D3144=0,'Input and Summary Results'!D3144=""),FALSE,'Input and Summary Results'!$D3144)</f>
        <v>0</v>
      </c>
      <c r="D3562" t="b">
        <f>IF(OR(B3562=0,'Input and Summary Results'!E3144=0),FALSE,'Input and Summary Results'!$E3144)</f>
        <v>0</v>
      </c>
      <c r="E3562" t="b">
        <f t="shared" ref="E3562:E3625" si="197">IF(C3562=FALSE,FALSE,LOG10(C3562))</f>
        <v>0</v>
      </c>
      <c r="F3562" t="b">
        <f t="shared" ref="F3562:F3625" si="198">IF(D3562=FALSE, FALSE,0.434*D3562/C3562)</f>
        <v>0</v>
      </c>
      <c r="G3562" t="b">
        <f>IF('Input and Summary Results'!$J$4="yes",IF(C3562=FALSE,FALSE,IF('Data Transformation'!E3562&lt;$R$10,E3562,$R$10)),IF(C3562=FALSE,FALSE,IF(C3562&lt;$R$10,C3562,$R$10)))</f>
        <v>0</v>
      </c>
      <c r="H3562" t="b">
        <f>IF('Input and Summary Results'!$J$4="yes",'Data Transformation'!F3562,'Data Transformation'!D3562)</f>
        <v>0</v>
      </c>
      <c r="I3562" t="str">
        <f t="shared" si="196"/>
        <v/>
      </c>
    </row>
    <row r="3563" spans="2:9" x14ac:dyDescent="0.55000000000000004">
      <c r="B3563" t="b">
        <f>IF('Input and Summary Results'!D3145=0,FALSE,'Input and Summary Results'!$B3145)</f>
        <v>0</v>
      </c>
      <c r="C3563" t="b">
        <f>IF(OR(B3563=0,'Input and Summary Results'!D3145=0,'Input and Summary Results'!D3145=""),FALSE,'Input and Summary Results'!$D3145)</f>
        <v>0</v>
      </c>
      <c r="D3563" t="b">
        <f>IF(OR(B3563=0,'Input and Summary Results'!E3145=0),FALSE,'Input and Summary Results'!$E3145)</f>
        <v>0</v>
      </c>
      <c r="E3563" t="b">
        <f t="shared" si="197"/>
        <v>0</v>
      </c>
      <c r="F3563" t="b">
        <f t="shared" si="198"/>
        <v>0</v>
      </c>
      <c r="G3563" t="b">
        <f>IF('Input and Summary Results'!$J$4="yes",IF(C3563=FALSE,FALSE,IF('Data Transformation'!E3563&lt;$R$10,E3563,$R$10)),IF(C3563=FALSE,FALSE,IF(C3563&lt;$R$10,C3563,$R$10)))</f>
        <v>0</v>
      </c>
      <c r="H3563" t="b">
        <f>IF('Input and Summary Results'!$J$4="yes",'Data Transformation'!F3563,'Data Transformation'!D3563)</f>
        <v>0</v>
      </c>
      <c r="I3563" t="str">
        <f t="shared" si="196"/>
        <v/>
      </c>
    </row>
    <row r="3564" spans="2:9" x14ac:dyDescent="0.55000000000000004">
      <c r="B3564" t="b">
        <f>IF('Input and Summary Results'!D3146=0,FALSE,'Input and Summary Results'!$B3146)</f>
        <v>0</v>
      </c>
      <c r="C3564" t="b">
        <f>IF(OR(B3564=0,'Input and Summary Results'!D3146=0,'Input and Summary Results'!D3146=""),FALSE,'Input and Summary Results'!$D3146)</f>
        <v>0</v>
      </c>
      <c r="D3564" t="b">
        <f>IF(OR(B3564=0,'Input and Summary Results'!E3146=0),FALSE,'Input and Summary Results'!$E3146)</f>
        <v>0</v>
      </c>
      <c r="E3564" t="b">
        <f t="shared" si="197"/>
        <v>0</v>
      </c>
      <c r="F3564" t="b">
        <f t="shared" si="198"/>
        <v>0</v>
      </c>
      <c r="G3564" t="b">
        <f>IF('Input and Summary Results'!$J$4="yes",IF(C3564=FALSE,FALSE,IF('Data Transformation'!E3564&lt;$R$10,E3564,$R$10)),IF(C3564=FALSE,FALSE,IF(C3564&lt;$R$10,C3564,$R$10)))</f>
        <v>0</v>
      </c>
      <c r="H3564" t="b">
        <f>IF('Input and Summary Results'!$J$4="yes",'Data Transformation'!F3564,'Data Transformation'!D3564)</f>
        <v>0</v>
      </c>
      <c r="I3564" t="str">
        <f t="shared" si="196"/>
        <v/>
      </c>
    </row>
    <row r="3565" spans="2:9" x14ac:dyDescent="0.55000000000000004">
      <c r="B3565" t="b">
        <f>IF('Input and Summary Results'!D3147=0,FALSE,'Input and Summary Results'!$B3147)</f>
        <v>0</v>
      </c>
      <c r="C3565" t="b">
        <f>IF(OR(B3565=0,'Input and Summary Results'!D3147=0,'Input and Summary Results'!D3147=""),FALSE,'Input and Summary Results'!$D3147)</f>
        <v>0</v>
      </c>
      <c r="D3565" t="b">
        <f>IF(OR(B3565=0,'Input and Summary Results'!E3147=0),FALSE,'Input and Summary Results'!$E3147)</f>
        <v>0</v>
      </c>
      <c r="E3565" t="b">
        <f t="shared" si="197"/>
        <v>0</v>
      </c>
      <c r="F3565" t="b">
        <f t="shared" si="198"/>
        <v>0</v>
      </c>
      <c r="G3565" t="b">
        <f>IF('Input and Summary Results'!$J$4="yes",IF(C3565=FALSE,FALSE,IF('Data Transformation'!E3565&lt;$R$10,E3565,$R$10)),IF(C3565=FALSE,FALSE,IF(C3565&lt;$R$10,C3565,$R$10)))</f>
        <v>0</v>
      </c>
      <c r="H3565" t="b">
        <f>IF('Input and Summary Results'!$J$4="yes",'Data Transformation'!F3565,'Data Transformation'!D3565)</f>
        <v>0</v>
      </c>
      <c r="I3565" t="str">
        <f t="shared" si="196"/>
        <v/>
      </c>
    </row>
    <row r="3566" spans="2:9" x14ac:dyDescent="0.55000000000000004">
      <c r="B3566" t="b">
        <f>IF('Input and Summary Results'!D3148=0,FALSE,'Input and Summary Results'!$B3148)</f>
        <v>0</v>
      </c>
      <c r="C3566" t="b">
        <f>IF(OR(B3566=0,'Input and Summary Results'!D3148=0,'Input and Summary Results'!D3148=""),FALSE,'Input and Summary Results'!$D3148)</f>
        <v>0</v>
      </c>
      <c r="D3566" t="b">
        <f>IF(OR(B3566=0,'Input and Summary Results'!E3148=0),FALSE,'Input and Summary Results'!$E3148)</f>
        <v>0</v>
      </c>
      <c r="E3566" t="b">
        <f t="shared" si="197"/>
        <v>0</v>
      </c>
      <c r="F3566" t="b">
        <f t="shared" si="198"/>
        <v>0</v>
      </c>
      <c r="G3566" t="b">
        <f>IF('Input and Summary Results'!$J$4="yes",IF(C3566=FALSE,FALSE,IF('Data Transformation'!E3566&lt;$R$10,E3566,$R$10)),IF(C3566=FALSE,FALSE,IF(C3566&lt;$R$10,C3566,$R$10)))</f>
        <v>0</v>
      </c>
      <c r="H3566" t="b">
        <f>IF('Input and Summary Results'!$J$4="yes",'Data Transformation'!F3566,'Data Transformation'!D3566)</f>
        <v>0</v>
      </c>
      <c r="I3566" t="str">
        <f t="shared" si="196"/>
        <v/>
      </c>
    </row>
    <row r="3567" spans="2:9" x14ac:dyDescent="0.55000000000000004">
      <c r="B3567" t="b">
        <f>IF('Input and Summary Results'!D3149=0,FALSE,'Input and Summary Results'!$B3149)</f>
        <v>0</v>
      </c>
      <c r="C3567" t="b">
        <f>IF(OR(B3567=0,'Input and Summary Results'!D3149=0,'Input and Summary Results'!D3149=""),FALSE,'Input and Summary Results'!$D3149)</f>
        <v>0</v>
      </c>
      <c r="D3567" t="b">
        <f>IF(OR(B3567=0,'Input and Summary Results'!E3149=0),FALSE,'Input and Summary Results'!$E3149)</f>
        <v>0</v>
      </c>
      <c r="E3567" t="b">
        <f t="shared" si="197"/>
        <v>0</v>
      </c>
      <c r="F3567" t="b">
        <f t="shared" si="198"/>
        <v>0</v>
      </c>
      <c r="G3567" t="b">
        <f>IF('Input and Summary Results'!$J$4="yes",IF(C3567=FALSE,FALSE,IF('Data Transformation'!E3567&lt;$R$10,E3567,$R$10)),IF(C3567=FALSE,FALSE,IF(C3567&lt;$R$10,C3567,$R$10)))</f>
        <v>0</v>
      </c>
      <c r="H3567" t="b">
        <f>IF('Input and Summary Results'!$J$4="yes",'Data Transformation'!F3567,'Data Transformation'!D3567)</f>
        <v>0</v>
      </c>
      <c r="I3567" t="str">
        <f t="shared" si="196"/>
        <v/>
      </c>
    </row>
    <row r="3568" spans="2:9" x14ac:dyDescent="0.55000000000000004">
      <c r="B3568" t="b">
        <f>IF('Input and Summary Results'!D3150=0,FALSE,'Input and Summary Results'!$B3150)</f>
        <v>0</v>
      </c>
      <c r="C3568" t="b">
        <f>IF(OR(B3568=0,'Input and Summary Results'!D3150=0,'Input and Summary Results'!D3150=""),FALSE,'Input and Summary Results'!$D3150)</f>
        <v>0</v>
      </c>
      <c r="D3568" t="b">
        <f>IF(OR(B3568=0,'Input and Summary Results'!E3150=0),FALSE,'Input and Summary Results'!$E3150)</f>
        <v>0</v>
      </c>
      <c r="E3568" t="b">
        <f t="shared" si="197"/>
        <v>0</v>
      </c>
      <c r="F3568" t="b">
        <f t="shared" si="198"/>
        <v>0</v>
      </c>
      <c r="G3568" t="b">
        <f>IF('Input and Summary Results'!$J$4="yes",IF(C3568=FALSE,FALSE,IF('Data Transformation'!E3568&lt;$R$10,E3568,$R$10)),IF(C3568=FALSE,FALSE,IF(C3568&lt;$R$10,C3568,$R$10)))</f>
        <v>0</v>
      </c>
      <c r="H3568" t="b">
        <f>IF('Input and Summary Results'!$J$4="yes",'Data Transformation'!F3568,'Data Transformation'!D3568)</f>
        <v>0</v>
      </c>
      <c r="I3568" t="str">
        <f t="shared" si="196"/>
        <v/>
      </c>
    </row>
    <row r="3569" spans="2:9" x14ac:dyDescent="0.55000000000000004">
      <c r="B3569" t="b">
        <f>IF('Input and Summary Results'!D3151=0,FALSE,'Input and Summary Results'!$B3151)</f>
        <v>0</v>
      </c>
      <c r="C3569" t="b">
        <f>IF(OR(B3569=0,'Input and Summary Results'!D3151=0,'Input and Summary Results'!D3151=""),FALSE,'Input and Summary Results'!$D3151)</f>
        <v>0</v>
      </c>
      <c r="D3569" t="b">
        <f>IF(OR(B3569=0,'Input and Summary Results'!E3151=0),FALSE,'Input and Summary Results'!$E3151)</f>
        <v>0</v>
      </c>
      <c r="E3569" t="b">
        <f t="shared" si="197"/>
        <v>0</v>
      </c>
      <c r="F3569" t="b">
        <f t="shared" si="198"/>
        <v>0</v>
      </c>
      <c r="G3569" t="b">
        <f>IF('Input and Summary Results'!$J$4="yes",IF(C3569=FALSE,FALSE,IF('Data Transformation'!E3569&lt;$R$10,E3569,$R$10)),IF(C3569=FALSE,FALSE,IF(C3569&lt;$R$10,C3569,$R$10)))</f>
        <v>0</v>
      </c>
      <c r="H3569" t="b">
        <f>IF('Input and Summary Results'!$J$4="yes",'Data Transformation'!F3569,'Data Transformation'!D3569)</f>
        <v>0</v>
      </c>
      <c r="I3569" t="str">
        <f t="shared" si="196"/>
        <v/>
      </c>
    </row>
    <row r="3570" spans="2:9" x14ac:dyDescent="0.55000000000000004">
      <c r="B3570" t="b">
        <f>IF('Input and Summary Results'!D3152=0,FALSE,'Input and Summary Results'!$B3152)</f>
        <v>0</v>
      </c>
      <c r="C3570" t="b">
        <f>IF(OR(B3570=0,'Input and Summary Results'!D3152=0,'Input and Summary Results'!D3152=""),FALSE,'Input and Summary Results'!$D3152)</f>
        <v>0</v>
      </c>
      <c r="D3570" t="b">
        <f>IF(OR(B3570=0,'Input and Summary Results'!E3152=0),FALSE,'Input and Summary Results'!$E3152)</f>
        <v>0</v>
      </c>
      <c r="E3570" t="b">
        <f t="shared" si="197"/>
        <v>0</v>
      </c>
      <c r="F3570" t="b">
        <f t="shared" si="198"/>
        <v>0</v>
      </c>
      <c r="G3570" t="b">
        <f>IF('Input and Summary Results'!$J$4="yes",IF(C3570=FALSE,FALSE,IF('Data Transformation'!E3570&lt;$R$10,E3570,$R$10)),IF(C3570=FALSE,FALSE,IF(C3570&lt;$R$10,C3570,$R$10)))</f>
        <v>0</v>
      </c>
      <c r="H3570" t="b">
        <f>IF('Input and Summary Results'!$J$4="yes",'Data Transformation'!F3570,'Data Transformation'!D3570)</f>
        <v>0</v>
      </c>
      <c r="I3570" t="str">
        <f t="shared" si="196"/>
        <v/>
      </c>
    </row>
    <row r="3571" spans="2:9" x14ac:dyDescent="0.55000000000000004">
      <c r="B3571" t="b">
        <f>IF('Input and Summary Results'!D3153=0,FALSE,'Input and Summary Results'!$B3153)</f>
        <v>0</v>
      </c>
      <c r="C3571" t="b">
        <f>IF(OR(B3571=0,'Input and Summary Results'!D3153=0,'Input and Summary Results'!D3153=""),FALSE,'Input and Summary Results'!$D3153)</f>
        <v>0</v>
      </c>
      <c r="D3571" t="b">
        <f>IF(OR(B3571=0,'Input and Summary Results'!E3153=0),FALSE,'Input and Summary Results'!$E3153)</f>
        <v>0</v>
      </c>
      <c r="E3571" t="b">
        <f t="shared" si="197"/>
        <v>0</v>
      </c>
      <c r="F3571" t="b">
        <f t="shared" si="198"/>
        <v>0</v>
      </c>
      <c r="G3571" t="b">
        <f>IF('Input and Summary Results'!$J$4="yes",IF(C3571=FALSE,FALSE,IF('Data Transformation'!E3571&lt;$R$10,E3571,$R$10)),IF(C3571=FALSE,FALSE,IF(C3571&lt;$R$10,C3571,$R$10)))</f>
        <v>0</v>
      </c>
      <c r="H3571" t="b">
        <f>IF('Input and Summary Results'!$J$4="yes",'Data Transformation'!F3571,'Data Transformation'!D3571)</f>
        <v>0</v>
      </c>
      <c r="I3571" t="str">
        <f t="shared" si="196"/>
        <v/>
      </c>
    </row>
    <row r="3572" spans="2:9" x14ac:dyDescent="0.55000000000000004">
      <c r="B3572" t="b">
        <f>IF('Input and Summary Results'!D3154=0,FALSE,'Input and Summary Results'!$B3154)</f>
        <v>0</v>
      </c>
      <c r="C3572" t="b">
        <f>IF(OR(B3572=0,'Input and Summary Results'!D3154=0,'Input and Summary Results'!D3154=""),FALSE,'Input and Summary Results'!$D3154)</f>
        <v>0</v>
      </c>
      <c r="D3572" t="b">
        <f>IF(OR(B3572=0,'Input and Summary Results'!E3154=0),FALSE,'Input and Summary Results'!$E3154)</f>
        <v>0</v>
      </c>
      <c r="E3572" t="b">
        <f t="shared" si="197"/>
        <v>0</v>
      </c>
      <c r="F3572" t="b">
        <f t="shared" si="198"/>
        <v>0</v>
      </c>
      <c r="G3572" t="b">
        <f>IF('Input and Summary Results'!$J$4="yes",IF(C3572=FALSE,FALSE,IF('Data Transformation'!E3572&lt;$R$10,E3572,$R$10)),IF(C3572=FALSE,FALSE,IF(C3572&lt;$R$10,C3572,$R$10)))</f>
        <v>0</v>
      </c>
      <c r="H3572" t="b">
        <f>IF('Input and Summary Results'!$J$4="yes",'Data Transformation'!F3572,'Data Transformation'!D3572)</f>
        <v>0</v>
      </c>
      <c r="I3572" t="str">
        <f t="shared" si="196"/>
        <v/>
      </c>
    </row>
    <row r="3573" spans="2:9" x14ac:dyDescent="0.55000000000000004">
      <c r="B3573" t="b">
        <f>IF('Input and Summary Results'!D3155=0,FALSE,'Input and Summary Results'!$B3155)</f>
        <v>0</v>
      </c>
      <c r="C3573" t="b">
        <f>IF(OR(B3573=0,'Input and Summary Results'!D3155=0,'Input and Summary Results'!D3155=""),FALSE,'Input and Summary Results'!$D3155)</f>
        <v>0</v>
      </c>
      <c r="D3573" t="b">
        <f>IF(OR(B3573=0,'Input and Summary Results'!E3155=0),FALSE,'Input and Summary Results'!$E3155)</f>
        <v>0</v>
      </c>
      <c r="E3573" t="b">
        <f t="shared" si="197"/>
        <v>0</v>
      </c>
      <c r="F3573" t="b">
        <f t="shared" si="198"/>
        <v>0</v>
      </c>
      <c r="G3573" t="b">
        <f>IF('Input and Summary Results'!$J$4="yes",IF(C3573=FALSE,FALSE,IF('Data Transformation'!E3573&lt;$R$10,E3573,$R$10)),IF(C3573=FALSE,FALSE,IF(C3573&lt;$R$10,C3573,$R$10)))</f>
        <v>0</v>
      </c>
      <c r="H3573" t="b">
        <f>IF('Input and Summary Results'!$J$4="yes",'Data Transformation'!F3573,'Data Transformation'!D3573)</f>
        <v>0</v>
      </c>
      <c r="I3573" t="str">
        <f t="shared" si="196"/>
        <v/>
      </c>
    </row>
    <row r="3574" spans="2:9" x14ac:dyDescent="0.55000000000000004">
      <c r="B3574" t="b">
        <f>IF('Input and Summary Results'!D3156=0,FALSE,'Input and Summary Results'!$B3156)</f>
        <v>0</v>
      </c>
      <c r="C3574" t="b">
        <f>IF(OR(B3574=0,'Input and Summary Results'!D3156=0,'Input and Summary Results'!D3156=""),FALSE,'Input and Summary Results'!$D3156)</f>
        <v>0</v>
      </c>
      <c r="D3574" t="b">
        <f>IF(OR(B3574=0,'Input and Summary Results'!E3156=0),FALSE,'Input and Summary Results'!$E3156)</f>
        <v>0</v>
      </c>
      <c r="E3574" t="b">
        <f t="shared" si="197"/>
        <v>0</v>
      </c>
      <c r="F3574" t="b">
        <f t="shared" si="198"/>
        <v>0</v>
      </c>
      <c r="G3574" t="b">
        <f>IF('Input and Summary Results'!$J$4="yes",IF(C3574=FALSE,FALSE,IF('Data Transformation'!E3574&lt;$R$10,E3574,$R$10)),IF(C3574=FALSE,FALSE,IF(C3574&lt;$R$10,C3574,$R$10)))</f>
        <v>0</v>
      </c>
      <c r="H3574" t="b">
        <f>IF('Input and Summary Results'!$J$4="yes",'Data Transformation'!F3574,'Data Transformation'!D3574)</f>
        <v>0</v>
      </c>
      <c r="I3574" t="str">
        <f t="shared" si="196"/>
        <v/>
      </c>
    </row>
    <row r="3575" spans="2:9" x14ac:dyDescent="0.55000000000000004">
      <c r="B3575" t="b">
        <f>IF('Input and Summary Results'!D3157=0,FALSE,'Input and Summary Results'!$B3157)</f>
        <v>0</v>
      </c>
      <c r="C3575" t="b">
        <f>IF(OR(B3575=0,'Input and Summary Results'!D3157=0,'Input and Summary Results'!D3157=""),FALSE,'Input and Summary Results'!$D3157)</f>
        <v>0</v>
      </c>
      <c r="D3575" t="b">
        <f>IF(OR(B3575=0,'Input and Summary Results'!E3157=0),FALSE,'Input and Summary Results'!$E3157)</f>
        <v>0</v>
      </c>
      <c r="E3575" t="b">
        <f t="shared" si="197"/>
        <v>0</v>
      </c>
      <c r="F3575" t="b">
        <f t="shared" si="198"/>
        <v>0</v>
      </c>
      <c r="G3575" t="b">
        <f>IF('Input and Summary Results'!$J$4="yes",IF(C3575=FALSE,FALSE,IF('Data Transformation'!E3575&lt;$R$10,E3575,$R$10)),IF(C3575=FALSE,FALSE,IF(C3575&lt;$R$10,C3575,$R$10)))</f>
        <v>0</v>
      </c>
      <c r="H3575" t="b">
        <f>IF('Input and Summary Results'!$J$4="yes",'Data Transformation'!F3575,'Data Transformation'!D3575)</f>
        <v>0</v>
      </c>
      <c r="I3575" t="str">
        <f t="shared" si="196"/>
        <v/>
      </c>
    </row>
    <row r="3576" spans="2:9" x14ac:dyDescent="0.55000000000000004">
      <c r="B3576" t="b">
        <f>IF('Input and Summary Results'!D3158=0,FALSE,'Input and Summary Results'!$B3158)</f>
        <v>0</v>
      </c>
      <c r="C3576" t="b">
        <f>IF(OR(B3576=0,'Input and Summary Results'!D3158=0,'Input and Summary Results'!D3158=""),FALSE,'Input and Summary Results'!$D3158)</f>
        <v>0</v>
      </c>
      <c r="D3576" t="b">
        <f>IF(OR(B3576=0,'Input and Summary Results'!E3158=0),FALSE,'Input and Summary Results'!$E3158)</f>
        <v>0</v>
      </c>
      <c r="E3576" t="b">
        <f t="shared" si="197"/>
        <v>0</v>
      </c>
      <c r="F3576" t="b">
        <f t="shared" si="198"/>
        <v>0</v>
      </c>
      <c r="G3576" t="b">
        <f>IF('Input and Summary Results'!$J$4="yes",IF(C3576=FALSE,FALSE,IF('Data Transformation'!E3576&lt;$R$10,E3576,$R$10)),IF(C3576=FALSE,FALSE,IF(C3576&lt;$R$10,C3576,$R$10)))</f>
        <v>0</v>
      </c>
      <c r="H3576" t="b">
        <f>IF('Input and Summary Results'!$J$4="yes",'Data Transformation'!F3576,'Data Transformation'!D3576)</f>
        <v>0</v>
      </c>
      <c r="I3576" t="str">
        <f t="shared" si="196"/>
        <v/>
      </c>
    </row>
    <row r="3577" spans="2:9" x14ac:dyDescent="0.55000000000000004">
      <c r="B3577" t="b">
        <f>IF('Input and Summary Results'!D3159=0,FALSE,'Input and Summary Results'!$B3159)</f>
        <v>0</v>
      </c>
      <c r="C3577" t="b">
        <f>IF(OR(B3577=0,'Input and Summary Results'!D3159=0,'Input and Summary Results'!D3159=""),FALSE,'Input and Summary Results'!$D3159)</f>
        <v>0</v>
      </c>
      <c r="D3577" t="b">
        <f>IF(OR(B3577=0,'Input and Summary Results'!E3159=0),FALSE,'Input and Summary Results'!$E3159)</f>
        <v>0</v>
      </c>
      <c r="E3577" t="b">
        <f t="shared" si="197"/>
        <v>0</v>
      </c>
      <c r="F3577" t="b">
        <f t="shared" si="198"/>
        <v>0</v>
      </c>
      <c r="G3577" t="b">
        <f>IF('Input and Summary Results'!$J$4="yes",IF(C3577=FALSE,FALSE,IF('Data Transformation'!E3577&lt;$R$10,E3577,$R$10)),IF(C3577=FALSE,FALSE,IF(C3577&lt;$R$10,C3577,$R$10)))</f>
        <v>0</v>
      </c>
      <c r="H3577" t="b">
        <f>IF('Input and Summary Results'!$J$4="yes",'Data Transformation'!F3577,'Data Transformation'!D3577)</f>
        <v>0</v>
      </c>
      <c r="I3577" t="str">
        <f t="shared" si="196"/>
        <v/>
      </c>
    </row>
    <row r="3578" spans="2:9" x14ac:dyDescent="0.55000000000000004">
      <c r="B3578" t="b">
        <f>IF('Input and Summary Results'!D3160=0,FALSE,'Input and Summary Results'!$B3160)</f>
        <v>0</v>
      </c>
      <c r="C3578" t="b">
        <f>IF(OR(B3578=0,'Input and Summary Results'!D3160=0,'Input and Summary Results'!D3160=""),FALSE,'Input and Summary Results'!$D3160)</f>
        <v>0</v>
      </c>
      <c r="D3578" t="b">
        <f>IF(OR(B3578=0,'Input and Summary Results'!E3160=0),FALSE,'Input and Summary Results'!$E3160)</f>
        <v>0</v>
      </c>
      <c r="E3578" t="b">
        <f t="shared" si="197"/>
        <v>0</v>
      </c>
      <c r="F3578" t="b">
        <f t="shared" si="198"/>
        <v>0</v>
      </c>
      <c r="G3578" t="b">
        <f>IF('Input and Summary Results'!$J$4="yes",IF(C3578=FALSE,FALSE,IF('Data Transformation'!E3578&lt;$R$10,E3578,$R$10)),IF(C3578=FALSE,FALSE,IF(C3578&lt;$R$10,C3578,$R$10)))</f>
        <v>0</v>
      </c>
      <c r="H3578" t="b">
        <f>IF('Input and Summary Results'!$J$4="yes",'Data Transformation'!F3578,'Data Transformation'!D3578)</f>
        <v>0</v>
      </c>
      <c r="I3578" t="str">
        <f t="shared" si="196"/>
        <v/>
      </c>
    </row>
    <row r="3579" spans="2:9" x14ac:dyDescent="0.55000000000000004">
      <c r="B3579" t="b">
        <f>IF('Input and Summary Results'!D3161=0,FALSE,'Input and Summary Results'!$B3161)</f>
        <v>0</v>
      </c>
      <c r="C3579" t="b">
        <f>IF(OR(B3579=0,'Input and Summary Results'!D3161=0,'Input and Summary Results'!D3161=""),FALSE,'Input and Summary Results'!$D3161)</f>
        <v>0</v>
      </c>
      <c r="D3579" t="b">
        <f>IF(OR(B3579=0,'Input and Summary Results'!E3161=0),FALSE,'Input and Summary Results'!$E3161)</f>
        <v>0</v>
      </c>
      <c r="E3579" t="b">
        <f t="shared" si="197"/>
        <v>0</v>
      </c>
      <c r="F3579" t="b">
        <f t="shared" si="198"/>
        <v>0</v>
      </c>
      <c r="G3579" t="b">
        <f>IF('Input and Summary Results'!$J$4="yes",IF(C3579=FALSE,FALSE,IF('Data Transformation'!E3579&lt;$R$10,E3579,$R$10)),IF(C3579=FALSE,FALSE,IF(C3579&lt;$R$10,C3579,$R$10)))</f>
        <v>0</v>
      </c>
      <c r="H3579" t="b">
        <f>IF('Input and Summary Results'!$J$4="yes",'Data Transformation'!F3579,'Data Transformation'!D3579)</f>
        <v>0</v>
      </c>
      <c r="I3579" t="str">
        <f t="shared" si="196"/>
        <v/>
      </c>
    </row>
    <row r="3580" spans="2:9" x14ac:dyDescent="0.55000000000000004">
      <c r="B3580" t="b">
        <f>IF('Input and Summary Results'!D3162=0,FALSE,'Input and Summary Results'!$B3162)</f>
        <v>0</v>
      </c>
      <c r="C3580" t="b">
        <f>IF(OR(B3580=0,'Input and Summary Results'!D3162=0,'Input and Summary Results'!D3162=""),FALSE,'Input and Summary Results'!$D3162)</f>
        <v>0</v>
      </c>
      <c r="D3580" t="b">
        <f>IF(OR(B3580=0,'Input and Summary Results'!E3162=0),FALSE,'Input and Summary Results'!$E3162)</f>
        <v>0</v>
      </c>
      <c r="E3580" t="b">
        <f t="shared" si="197"/>
        <v>0</v>
      </c>
      <c r="F3580" t="b">
        <f t="shared" si="198"/>
        <v>0</v>
      </c>
      <c r="G3580" t="b">
        <f>IF('Input and Summary Results'!$J$4="yes",IF(C3580=FALSE,FALSE,IF('Data Transformation'!E3580&lt;$R$10,E3580,$R$10)),IF(C3580=FALSE,FALSE,IF(C3580&lt;$R$10,C3580,$R$10)))</f>
        <v>0</v>
      </c>
      <c r="H3580" t="b">
        <f>IF('Input and Summary Results'!$J$4="yes",'Data Transformation'!F3580,'Data Transformation'!D3580)</f>
        <v>0</v>
      </c>
      <c r="I3580" t="str">
        <f t="shared" si="196"/>
        <v/>
      </c>
    </row>
    <row r="3581" spans="2:9" x14ac:dyDescent="0.55000000000000004">
      <c r="B3581" t="b">
        <f>IF('Input and Summary Results'!D3163=0,FALSE,'Input and Summary Results'!$B3163)</f>
        <v>0</v>
      </c>
      <c r="C3581" t="b">
        <f>IF(OR(B3581=0,'Input and Summary Results'!D3163=0,'Input and Summary Results'!D3163=""),FALSE,'Input and Summary Results'!$D3163)</f>
        <v>0</v>
      </c>
      <c r="D3581" t="b">
        <f>IF(OR(B3581=0,'Input and Summary Results'!E3163=0),FALSE,'Input and Summary Results'!$E3163)</f>
        <v>0</v>
      </c>
      <c r="E3581" t="b">
        <f t="shared" si="197"/>
        <v>0</v>
      </c>
      <c r="F3581" t="b">
        <f t="shared" si="198"/>
        <v>0</v>
      </c>
      <c r="G3581" t="b">
        <f>IF('Input and Summary Results'!$J$4="yes",IF(C3581=FALSE,FALSE,IF('Data Transformation'!E3581&lt;$R$10,E3581,$R$10)),IF(C3581=FALSE,FALSE,IF(C3581&lt;$R$10,C3581,$R$10)))</f>
        <v>0</v>
      </c>
      <c r="H3581" t="b">
        <f>IF('Input and Summary Results'!$J$4="yes",'Data Transformation'!F3581,'Data Transformation'!D3581)</f>
        <v>0</v>
      </c>
      <c r="I3581" t="str">
        <f t="shared" si="196"/>
        <v/>
      </c>
    </row>
    <row r="3582" spans="2:9" x14ac:dyDescent="0.55000000000000004">
      <c r="B3582" t="b">
        <f>IF('Input and Summary Results'!D3164=0,FALSE,'Input and Summary Results'!$B3164)</f>
        <v>0</v>
      </c>
      <c r="C3582" t="b">
        <f>IF(OR(B3582=0,'Input and Summary Results'!D3164=0,'Input and Summary Results'!D3164=""),FALSE,'Input and Summary Results'!$D3164)</f>
        <v>0</v>
      </c>
      <c r="D3582" t="b">
        <f>IF(OR(B3582=0,'Input and Summary Results'!E3164=0),FALSE,'Input and Summary Results'!$E3164)</f>
        <v>0</v>
      </c>
      <c r="E3582" t="b">
        <f t="shared" si="197"/>
        <v>0</v>
      </c>
      <c r="F3582" t="b">
        <f t="shared" si="198"/>
        <v>0</v>
      </c>
      <c r="G3582" t="b">
        <f>IF('Input and Summary Results'!$J$4="yes",IF(C3582=FALSE,FALSE,IF('Data Transformation'!E3582&lt;$R$10,E3582,$R$10)),IF(C3582=FALSE,FALSE,IF(C3582&lt;$R$10,C3582,$R$10)))</f>
        <v>0</v>
      </c>
      <c r="H3582" t="b">
        <f>IF('Input and Summary Results'!$J$4="yes",'Data Transformation'!F3582,'Data Transformation'!D3582)</f>
        <v>0</v>
      </c>
      <c r="I3582" t="str">
        <f t="shared" si="196"/>
        <v/>
      </c>
    </row>
    <row r="3583" spans="2:9" x14ac:dyDescent="0.55000000000000004">
      <c r="B3583" t="b">
        <f>IF('Input and Summary Results'!D3165=0,FALSE,'Input and Summary Results'!$B3165)</f>
        <v>0</v>
      </c>
      <c r="C3583" t="b">
        <f>IF(OR(B3583=0,'Input and Summary Results'!D3165=0,'Input and Summary Results'!D3165=""),FALSE,'Input and Summary Results'!$D3165)</f>
        <v>0</v>
      </c>
      <c r="D3583" t="b">
        <f>IF(OR(B3583=0,'Input and Summary Results'!E3165=0),FALSE,'Input and Summary Results'!$E3165)</f>
        <v>0</v>
      </c>
      <c r="E3583" t="b">
        <f t="shared" si="197"/>
        <v>0</v>
      </c>
      <c r="F3583" t="b">
        <f t="shared" si="198"/>
        <v>0</v>
      </c>
      <c r="G3583" t="b">
        <f>IF('Input and Summary Results'!$J$4="yes",IF(C3583=FALSE,FALSE,IF('Data Transformation'!E3583&lt;$R$10,E3583,$R$10)),IF(C3583=FALSE,FALSE,IF(C3583&lt;$R$10,C3583,$R$10)))</f>
        <v>0</v>
      </c>
      <c r="H3583" t="b">
        <f>IF('Input and Summary Results'!$J$4="yes",'Data Transformation'!F3583,'Data Transformation'!D3583)</f>
        <v>0</v>
      </c>
      <c r="I3583" t="str">
        <f t="shared" si="196"/>
        <v/>
      </c>
    </row>
    <row r="3584" spans="2:9" x14ac:dyDescent="0.55000000000000004">
      <c r="B3584" t="b">
        <f>IF('Input and Summary Results'!D3166=0,FALSE,'Input and Summary Results'!$B3166)</f>
        <v>0</v>
      </c>
      <c r="C3584" t="b">
        <f>IF(OR(B3584=0,'Input and Summary Results'!D3166=0,'Input and Summary Results'!D3166=""),FALSE,'Input and Summary Results'!$D3166)</f>
        <v>0</v>
      </c>
      <c r="D3584" t="b">
        <f>IF(OR(B3584=0,'Input and Summary Results'!E3166=0),FALSE,'Input and Summary Results'!$E3166)</f>
        <v>0</v>
      </c>
      <c r="E3584" t="b">
        <f t="shared" si="197"/>
        <v>0</v>
      </c>
      <c r="F3584" t="b">
        <f t="shared" si="198"/>
        <v>0</v>
      </c>
      <c r="G3584" t="b">
        <f>IF('Input and Summary Results'!$J$4="yes",IF(C3584=FALSE,FALSE,IF('Data Transformation'!E3584&lt;$R$10,E3584,$R$10)),IF(C3584=FALSE,FALSE,IF(C3584&lt;$R$10,C3584,$R$10)))</f>
        <v>0</v>
      </c>
      <c r="H3584" t="b">
        <f>IF('Input and Summary Results'!$J$4="yes",'Data Transformation'!F3584,'Data Transformation'!D3584)</f>
        <v>0</v>
      </c>
      <c r="I3584" t="str">
        <f t="shared" si="196"/>
        <v/>
      </c>
    </row>
    <row r="3585" spans="2:9" x14ac:dyDescent="0.55000000000000004">
      <c r="B3585" t="b">
        <f>IF('Input and Summary Results'!D3167=0,FALSE,'Input and Summary Results'!$B3167)</f>
        <v>0</v>
      </c>
      <c r="C3585" t="b">
        <f>IF(OR(B3585=0,'Input and Summary Results'!D3167=0,'Input and Summary Results'!D3167=""),FALSE,'Input and Summary Results'!$D3167)</f>
        <v>0</v>
      </c>
      <c r="D3585" t="b">
        <f>IF(OR(B3585=0,'Input and Summary Results'!E3167=0),FALSE,'Input and Summary Results'!$E3167)</f>
        <v>0</v>
      </c>
      <c r="E3585" t="b">
        <f t="shared" si="197"/>
        <v>0</v>
      </c>
      <c r="F3585" t="b">
        <f t="shared" si="198"/>
        <v>0</v>
      </c>
      <c r="G3585" t="b">
        <f>IF('Input and Summary Results'!$J$4="yes",IF(C3585=FALSE,FALSE,IF('Data Transformation'!E3585&lt;$R$10,E3585,$R$10)),IF(C3585=FALSE,FALSE,IF(C3585&lt;$R$10,C3585,$R$10)))</f>
        <v>0</v>
      </c>
      <c r="H3585" t="b">
        <f>IF('Input and Summary Results'!$J$4="yes",'Data Transformation'!F3585,'Data Transformation'!D3585)</f>
        <v>0</v>
      </c>
      <c r="I3585" t="str">
        <f t="shared" si="196"/>
        <v/>
      </c>
    </row>
    <row r="3586" spans="2:9" x14ac:dyDescent="0.55000000000000004">
      <c r="B3586" t="b">
        <f>IF('Input and Summary Results'!D3168=0,FALSE,'Input and Summary Results'!$B3168)</f>
        <v>0</v>
      </c>
      <c r="C3586" t="b">
        <f>IF(OR(B3586=0,'Input and Summary Results'!D3168=0,'Input and Summary Results'!D3168=""),FALSE,'Input and Summary Results'!$D3168)</f>
        <v>0</v>
      </c>
      <c r="D3586" t="b">
        <f>IF(OR(B3586=0,'Input and Summary Results'!E3168=0),FALSE,'Input and Summary Results'!$E3168)</f>
        <v>0</v>
      </c>
      <c r="E3586" t="b">
        <f t="shared" si="197"/>
        <v>0</v>
      </c>
      <c r="F3586" t="b">
        <f t="shared" si="198"/>
        <v>0</v>
      </c>
      <c r="G3586" t="b">
        <f>IF('Input and Summary Results'!$J$4="yes",IF(C3586=FALSE,FALSE,IF('Data Transformation'!E3586&lt;$R$10,E3586,$R$10)),IF(C3586=FALSE,FALSE,IF(C3586&lt;$R$10,C3586,$R$10)))</f>
        <v>0</v>
      </c>
      <c r="H3586" t="b">
        <f>IF('Input and Summary Results'!$J$4="yes",'Data Transformation'!F3586,'Data Transformation'!D3586)</f>
        <v>0</v>
      </c>
      <c r="I3586" t="str">
        <f t="shared" si="196"/>
        <v/>
      </c>
    </row>
    <row r="3587" spans="2:9" x14ac:dyDescent="0.55000000000000004">
      <c r="B3587" t="b">
        <f>IF('Input and Summary Results'!D3169=0,FALSE,'Input and Summary Results'!$B3169)</f>
        <v>0</v>
      </c>
      <c r="C3587" t="b">
        <f>IF(OR(B3587=0,'Input and Summary Results'!D3169=0,'Input and Summary Results'!D3169=""),FALSE,'Input and Summary Results'!$D3169)</f>
        <v>0</v>
      </c>
      <c r="D3587" t="b">
        <f>IF(OR(B3587=0,'Input and Summary Results'!E3169=0),FALSE,'Input and Summary Results'!$E3169)</f>
        <v>0</v>
      </c>
      <c r="E3587" t="b">
        <f t="shared" si="197"/>
        <v>0</v>
      </c>
      <c r="F3587" t="b">
        <f t="shared" si="198"/>
        <v>0</v>
      </c>
      <c r="G3587" t="b">
        <f>IF('Input and Summary Results'!$J$4="yes",IF(C3587=FALSE,FALSE,IF('Data Transformation'!E3587&lt;$R$10,E3587,$R$10)),IF(C3587=FALSE,FALSE,IF(C3587&lt;$R$10,C3587,$R$10)))</f>
        <v>0</v>
      </c>
      <c r="H3587" t="b">
        <f>IF('Input and Summary Results'!$J$4="yes",'Data Transformation'!F3587,'Data Transformation'!D3587)</f>
        <v>0</v>
      </c>
      <c r="I3587" t="str">
        <f t="shared" si="196"/>
        <v/>
      </c>
    </row>
    <row r="3588" spans="2:9" x14ac:dyDescent="0.55000000000000004">
      <c r="B3588" t="b">
        <f>IF('Input and Summary Results'!D3170=0,FALSE,'Input and Summary Results'!$B3170)</f>
        <v>0</v>
      </c>
      <c r="C3588" t="b">
        <f>IF(OR(B3588=0,'Input and Summary Results'!D3170=0,'Input and Summary Results'!D3170=""),FALSE,'Input and Summary Results'!$D3170)</f>
        <v>0</v>
      </c>
      <c r="D3588" t="b">
        <f>IF(OR(B3588=0,'Input and Summary Results'!E3170=0),FALSE,'Input and Summary Results'!$E3170)</f>
        <v>0</v>
      </c>
      <c r="E3588" t="b">
        <f t="shared" si="197"/>
        <v>0</v>
      </c>
      <c r="F3588" t="b">
        <f t="shared" si="198"/>
        <v>0</v>
      </c>
      <c r="G3588" t="b">
        <f>IF('Input and Summary Results'!$J$4="yes",IF(C3588=FALSE,FALSE,IF('Data Transformation'!E3588&lt;$R$10,E3588,$R$10)),IF(C3588=FALSE,FALSE,IF(C3588&lt;$R$10,C3588,$R$10)))</f>
        <v>0</v>
      </c>
      <c r="H3588" t="b">
        <f>IF('Input and Summary Results'!$J$4="yes",'Data Transformation'!F3588,'Data Transformation'!D3588)</f>
        <v>0</v>
      </c>
      <c r="I3588" t="str">
        <f t="shared" si="196"/>
        <v/>
      </c>
    </row>
    <row r="3589" spans="2:9" x14ac:dyDescent="0.55000000000000004">
      <c r="B3589" t="b">
        <f>IF('Input and Summary Results'!D3171=0,FALSE,'Input and Summary Results'!$B3171)</f>
        <v>0</v>
      </c>
      <c r="C3589" t="b">
        <f>IF(OR(B3589=0,'Input and Summary Results'!D3171=0,'Input and Summary Results'!D3171=""),FALSE,'Input and Summary Results'!$D3171)</f>
        <v>0</v>
      </c>
      <c r="D3589" t="b">
        <f>IF(OR(B3589=0,'Input and Summary Results'!E3171=0),FALSE,'Input and Summary Results'!$E3171)</f>
        <v>0</v>
      </c>
      <c r="E3589" t="b">
        <f t="shared" si="197"/>
        <v>0</v>
      </c>
      <c r="F3589" t="b">
        <f t="shared" si="198"/>
        <v>0</v>
      </c>
      <c r="G3589" t="b">
        <f>IF('Input and Summary Results'!$J$4="yes",IF(C3589=FALSE,FALSE,IF('Data Transformation'!E3589&lt;$R$10,E3589,$R$10)),IF(C3589=FALSE,FALSE,IF(C3589&lt;$R$10,C3589,$R$10)))</f>
        <v>0</v>
      </c>
      <c r="H3589" t="b">
        <f>IF('Input and Summary Results'!$J$4="yes",'Data Transformation'!F3589,'Data Transformation'!D3589)</f>
        <v>0</v>
      </c>
      <c r="I3589" t="str">
        <f t="shared" ref="I3589:I3652" si="199">IF(G3589=FALSE,"",B3589)</f>
        <v/>
      </c>
    </row>
    <row r="3590" spans="2:9" x14ac:dyDescent="0.55000000000000004">
      <c r="B3590" t="b">
        <f>IF('Input and Summary Results'!D3172=0,FALSE,'Input and Summary Results'!$B3172)</f>
        <v>0</v>
      </c>
      <c r="C3590" t="b">
        <f>IF(OR(B3590=0,'Input and Summary Results'!D3172=0,'Input and Summary Results'!D3172=""),FALSE,'Input and Summary Results'!$D3172)</f>
        <v>0</v>
      </c>
      <c r="D3590" t="b">
        <f>IF(OR(B3590=0,'Input and Summary Results'!E3172=0),FALSE,'Input and Summary Results'!$E3172)</f>
        <v>0</v>
      </c>
      <c r="E3590" t="b">
        <f t="shared" si="197"/>
        <v>0</v>
      </c>
      <c r="F3590" t="b">
        <f t="shared" si="198"/>
        <v>0</v>
      </c>
      <c r="G3590" t="b">
        <f>IF('Input and Summary Results'!$J$4="yes",IF(C3590=FALSE,FALSE,IF('Data Transformation'!E3590&lt;$R$10,E3590,$R$10)),IF(C3590=FALSE,FALSE,IF(C3590&lt;$R$10,C3590,$R$10)))</f>
        <v>0</v>
      </c>
      <c r="H3590" t="b">
        <f>IF('Input and Summary Results'!$J$4="yes",'Data Transformation'!F3590,'Data Transformation'!D3590)</f>
        <v>0</v>
      </c>
      <c r="I3590" t="str">
        <f t="shared" si="199"/>
        <v/>
      </c>
    </row>
    <row r="3591" spans="2:9" x14ac:dyDescent="0.55000000000000004">
      <c r="B3591" t="b">
        <f>IF('Input and Summary Results'!D3173=0,FALSE,'Input and Summary Results'!$B3173)</f>
        <v>0</v>
      </c>
      <c r="C3591" t="b">
        <f>IF(OR(B3591=0,'Input and Summary Results'!D3173=0,'Input and Summary Results'!D3173=""),FALSE,'Input and Summary Results'!$D3173)</f>
        <v>0</v>
      </c>
      <c r="D3591" t="b">
        <f>IF(OR(B3591=0,'Input and Summary Results'!E3173=0),FALSE,'Input and Summary Results'!$E3173)</f>
        <v>0</v>
      </c>
      <c r="E3591" t="b">
        <f t="shared" si="197"/>
        <v>0</v>
      </c>
      <c r="F3591" t="b">
        <f t="shared" si="198"/>
        <v>0</v>
      </c>
      <c r="G3591" t="b">
        <f>IF('Input and Summary Results'!$J$4="yes",IF(C3591=FALSE,FALSE,IF('Data Transformation'!E3591&lt;$R$10,E3591,$R$10)),IF(C3591=FALSE,FALSE,IF(C3591&lt;$R$10,C3591,$R$10)))</f>
        <v>0</v>
      </c>
      <c r="H3591" t="b">
        <f>IF('Input and Summary Results'!$J$4="yes",'Data Transformation'!F3591,'Data Transformation'!D3591)</f>
        <v>0</v>
      </c>
      <c r="I3591" t="str">
        <f t="shared" si="199"/>
        <v/>
      </c>
    </row>
    <row r="3592" spans="2:9" x14ac:dyDescent="0.55000000000000004">
      <c r="B3592" t="b">
        <f>IF('Input and Summary Results'!D3174=0,FALSE,'Input and Summary Results'!$B3174)</f>
        <v>0</v>
      </c>
      <c r="C3592" t="b">
        <f>IF(OR(B3592=0,'Input and Summary Results'!D3174=0,'Input and Summary Results'!D3174=""),FALSE,'Input and Summary Results'!$D3174)</f>
        <v>0</v>
      </c>
      <c r="D3592" t="b">
        <f>IF(OR(B3592=0,'Input and Summary Results'!E3174=0),FALSE,'Input and Summary Results'!$E3174)</f>
        <v>0</v>
      </c>
      <c r="E3592" t="b">
        <f t="shared" si="197"/>
        <v>0</v>
      </c>
      <c r="F3592" t="b">
        <f t="shared" si="198"/>
        <v>0</v>
      </c>
      <c r="G3592" t="b">
        <f>IF('Input and Summary Results'!$J$4="yes",IF(C3592=FALSE,FALSE,IF('Data Transformation'!E3592&lt;$R$10,E3592,$R$10)),IF(C3592=FALSE,FALSE,IF(C3592&lt;$R$10,C3592,$R$10)))</f>
        <v>0</v>
      </c>
      <c r="H3592" t="b">
        <f>IF('Input and Summary Results'!$J$4="yes",'Data Transformation'!F3592,'Data Transformation'!D3592)</f>
        <v>0</v>
      </c>
      <c r="I3592" t="str">
        <f t="shared" si="199"/>
        <v/>
      </c>
    </row>
    <row r="3593" spans="2:9" x14ac:dyDescent="0.55000000000000004">
      <c r="B3593" t="b">
        <f>IF('Input and Summary Results'!D3175=0,FALSE,'Input and Summary Results'!$B3175)</f>
        <v>0</v>
      </c>
      <c r="C3593" t="b">
        <f>IF(OR(B3593=0,'Input and Summary Results'!D3175=0,'Input and Summary Results'!D3175=""),FALSE,'Input and Summary Results'!$D3175)</f>
        <v>0</v>
      </c>
      <c r="D3593" t="b">
        <f>IF(OR(B3593=0,'Input and Summary Results'!E3175=0),FALSE,'Input and Summary Results'!$E3175)</f>
        <v>0</v>
      </c>
      <c r="E3593" t="b">
        <f t="shared" si="197"/>
        <v>0</v>
      </c>
      <c r="F3593" t="b">
        <f t="shared" si="198"/>
        <v>0</v>
      </c>
      <c r="G3593" t="b">
        <f>IF('Input and Summary Results'!$J$4="yes",IF(C3593=FALSE,FALSE,IF('Data Transformation'!E3593&lt;$R$10,E3593,$R$10)),IF(C3593=FALSE,FALSE,IF(C3593&lt;$R$10,C3593,$R$10)))</f>
        <v>0</v>
      </c>
      <c r="H3593" t="b">
        <f>IF('Input and Summary Results'!$J$4="yes",'Data Transformation'!F3593,'Data Transformation'!D3593)</f>
        <v>0</v>
      </c>
      <c r="I3593" t="str">
        <f t="shared" si="199"/>
        <v/>
      </c>
    </row>
    <row r="3594" spans="2:9" x14ac:dyDescent="0.55000000000000004">
      <c r="B3594" t="b">
        <f>IF('Input and Summary Results'!D3176=0,FALSE,'Input and Summary Results'!$B3176)</f>
        <v>0</v>
      </c>
      <c r="C3594" t="b">
        <f>IF(OR(B3594=0,'Input and Summary Results'!D3176=0,'Input and Summary Results'!D3176=""),FALSE,'Input and Summary Results'!$D3176)</f>
        <v>0</v>
      </c>
      <c r="D3594" t="b">
        <f>IF(OR(B3594=0,'Input and Summary Results'!E3176=0),FALSE,'Input and Summary Results'!$E3176)</f>
        <v>0</v>
      </c>
      <c r="E3594" t="b">
        <f t="shared" si="197"/>
        <v>0</v>
      </c>
      <c r="F3594" t="b">
        <f t="shared" si="198"/>
        <v>0</v>
      </c>
      <c r="G3594" t="b">
        <f>IF('Input and Summary Results'!$J$4="yes",IF(C3594=FALSE,FALSE,IF('Data Transformation'!E3594&lt;$R$10,E3594,$R$10)),IF(C3594=FALSE,FALSE,IF(C3594&lt;$R$10,C3594,$R$10)))</f>
        <v>0</v>
      </c>
      <c r="H3594" t="b">
        <f>IF('Input and Summary Results'!$J$4="yes",'Data Transformation'!F3594,'Data Transformation'!D3594)</f>
        <v>0</v>
      </c>
      <c r="I3594" t="str">
        <f t="shared" si="199"/>
        <v/>
      </c>
    </row>
    <row r="3595" spans="2:9" x14ac:dyDescent="0.55000000000000004">
      <c r="B3595" t="b">
        <f>IF('Input and Summary Results'!D3177=0,FALSE,'Input and Summary Results'!$B3177)</f>
        <v>0</v>
      </c>
      <c r="C3595" t="b">
        <f>IF(OR(B3595=0,'Input and Summary Results'!D3177=0,'Input and Summary Results'!D3177=""),FALSE,'Input and Summary Results'!$D3177)</f>
        <v>0</v>
      </c>
      <c r="D3595" t="b">
        <f>IF(OR(B3595=0,'Input and Summary Results'!E3177=0),FALSE,'Input and Summary Results'!$E3177)</f>
        <v>0</v>
      </c>
      <c r="E3595" t="b">
        <f t="shared" si="197"/>
        <v>0</v>
      </c>
      <c r="F3595" t="b">
        <f t="shared" si="198"/>
        <v>0</v>
      </c>
      <c r="G3595" t="b">
        <f>IF('Input and Summary Results'!$J$4="yes",IF(C3595=FALSE,FALSE,IF('Data Transformation'!E3595&lt;$R$10,E3595,$R$10)),IF(C3595=FALSE,FALSE,IF(C3595&lt;$R$10,C3595,$R$10)))</f>
        <v>0</v>
      </c>
      <c r="H3595" t="b">
        <f>IF('Input and Summary Results'!$J$4="yes",'Data Transformation'!F3595,'Data Transformation'!D3595)</f>
        <v>0</v>
      </c>
      <c r="I3595" t="str">
        <f t="shared" si="199"/>
        <v/>
      </c>
    </row>
    <row r="3596" spans="2:9" x14ac:dyDescent="0.55000000000000004">
      <c r="B3596" t="b">
        <f>IF('Input and Summary Results'!D3178=0,FALSE,'Input and Summary Results'!$B3178)</f>
        <v>0</v>
      </c>
      <c r="C3596" t="b">
        <f>IF(OR(B3596=0,'Input and Summary Results'!D3178=0,'Input and Summary Results'!D3178=""),FALSE,'Input and Summary Results'!$D3178)</f>
        <v>0</v>
      </c>
      <c r="D3596" t="b">
        <f>IF(OR(B3596=0,'Input and Summary Results'!E3178=0),FALSE,'Input and Summary Results'!$E3178)</f>
        <v>0</v>
      </c>
      <c r="E3596" t="b">
        <f t="shared" si="197"/>
        <v>0</v>
      </c>
      <c r="F3596" t="b">
        <f t="shared" si="198"/>
        <v>0</v>
      </c>
      <c r="G3596" t="b">
        <f>IF('Input and Summary Results'!$J$4="yes",IF(C3596=FALSE,FALSE,IF('Data Transformation'!E3596&lt;$R$10,E3596,$R$10)),IF(C3596=FALSE,FALSE,IF(C3596&lt;$R$10,C3596,$R$10)))</f>
        <v>0</v>
      </c>
      <c r="H3596" t="b">
        <f>IF('Input and Summary Results'!$J$4="yes",'Data Transformation'!F3596,'Data Transformation'!D3596)</f>
        <v>0</v>
      </c>
      <c r="I3596" t="str">
        <f t="shared" si="199"/>
        <v/>
      </c>
    </row>
    <row r="3597" spans="2:9" x14ac:dyDescent="0.55000000000000004">
      <c r="B3597" t="b">
        <f>IF('Input and Summary Results'!D3179=0,FALSE,'Input and Summary Results'!$B3179)</f>
        <v>0</v>
      </c>
      <c r="C3597" t="b">
        <f>IF(OR(B3597=0,'Input and Summary Results'!D3179=0,'Input and Summary Results'!D3179=""),FALSE,'Input and Summary Results'!$D3179)</f>
        <v>0</v>
      </c>
      <c r="D3597" t="b">
        <f>IF(OR(B3597=0,'Input and Summary Results'!E3179=0),FALSE,'Input and Summary Results'!$E3179)</f>
        <v>0</v>
      </c>
      <c r="E3597" t="b">
        <f t="shared" si="197"/>
        <v>0</v>
      </c>
      <c r="F3597" t="b">
        <f t="shared" si="198"/>
        <v>0</v>
      </c>
      <c r="G3597" t="b">
        <f>IF('Input and Summary Results'!$J$4="yes",IF(C3597=FALSE,FALSE,IF('Data Transformation'!E3597&lt;$R$10,E3597,$R$10)),IF(C3597=FALSE,FALSE,IF(C3597&lt;$R$10,C3597,$R$10)))</f>
        <v>0</v>
      </c>
      <c r="H3597" t="b">
        <f>IF('Input and Summary Results'!$J$4="yes",'Data Transformation'!F3597,'Data Transformation'!D3597)</f>
        <v>0</v>
      </c>
      <c r="I3597" t="str">
        <f t="shared" si="199"/>
        <v/>
      </c>
    </row>
    <row r="3598" spans="2:9" x14ac:dyDescent="0.55000000000000004">
      <c r="B3598" t="b">
        <f>IF('Input and Summary Results'!D3180=0,FALSE,'Input and Summary Results'!$B3180)</f>
        <v>0</v>
      </c>
      <c r="C3598" t="b">
        <f>IF(OR(B3598=0,'Input and Summary Results'!D3180=0,'Input and Summary Results'!D3180=""),FALSE,'Input and Summary Results'!$D3180)</f>
        <v>0</v>
      </c>
      <c r="D3598" t="b">
        <f>IF(OR(B3598=0,'Input and Summary Results'!E3180=0),FALSE,'Input and Summary Results'!$E3180)</f>
        <v>0</v>
      </c>
      <c r="E3598" t="b">
        <f t="shared" si="197"/>
        <v>0</v>
      </c>
      <c r="F3598" t="b">
        <f t="shared" si="198"/>
        <v>0</v>
      </c>
      <c r="G3598" t="b">
        <f>IF('Input and Summary Results'!$J$4="yes",IF(C3598=FALSE,FALSE,IF('Data Transformation'!E3598&lt;$R$10,E3598,$R$10)),IF(C3598=FALSE,FALSE,IF(C3598&lt;$R$10,C3598,$R$10)))</f>
        <v>0</v>
      </c>
      <c r="H3598" t="b">
        <f>IF('Input and Summary Results'!$J$4="yes",'Data Transformation'!F3598,'Data Transformation'!D3598)</f>
        <v>0</v>
      </c>
      <c r="I3598" t="str">
        <f t="shared" si="199"/>
        <v/>
      </c>
    </row>
    <row r="3599" spans="2:9" x14ac:dyDescent="0.55000000000000004">
      <c r="B3599" t="b">
        <f>IF('Input and Summary Results'!D3181=0,FALSE,'Input and Summary Results'!$B3181)</f>
        <v>0</v>
      </c>
      <c r="C3599" t="b">
        <f>IF(OR(B3599=0,'Input and Summary Results'!D3181=0,'Input and Summary Results'!D3181=""),FALSE,'Input and Summary Results'!$D3181)</f>
        <v>0</v>
      </c>
      <c r="D3599" t="b">
        <f>IF(OR(B3599=0,'Input and Summary Results'!E3181=0),FALSE,'Input and Summary Results'!$E3181)</f>
        <v>0</v>
      </c>
      <c r="E3599" t="b">
        <f t="shared" si="197"/>
        <v>0</v>
      </c>
      <c r="F3599" t="b">
        <f t="shared" si="198"/>
        <v>0</v>
      </c>
      <c r="G3599" t="b">
        <f>IF('Input and Summary Results'!$J$4="yes",IF(C3599=FALSE,FALSE,IF('Data Transformation'!E3599&lt;$R$10,E3599,$R$10)),IF(C3599=FALSE,FALSE,IF(C3599&lt;$R$10,C3599,$R$10)))</f>
        <v>0</v>
      </c>
      <c r="H3599" t="b">
        <f>IF('Input and Summary Results'!$J$4="yes",'Data Transformation'!F3599,'Data Transformation'!D3599)</f>
        <v>0</v>
      </c>
      <c r="I3599" t="str">
        <f t="shared" si="199"/>
        <v/>
      </c>
    </row>
    <row r="3600" spans="2:9" x14ac:dyDescent="0.55000000000000004">
      <c r="B3600" t="b">
        <f>IF('Input and Summary Results'!D3182=0,FALSE,'Input and Summary Results'!$B3182)</f>
        <v>0</v>
      </c>
      <c r="C3600" t="b">
        <f>IF(OR(B3600=0,'Input and Summary Results'!D3182=0,'Input and Summary Results'!D3182=""),FALSE,'Input and Summary Results'!$D3182)</f>
        <v>0</v>
      </c>
      <c r="D3600" t="b">
        <f>IF(OR(B3600=0,'Input and Summary Results'!E3182=0),FALSE,'Input and Summary Results'!$E3182)</f>
        <v>0</v>
      </c>
      <c r="E3600" t="b">
        <f t="shared" si="197"/>
        <v>0</v>
      </c>
      <c r="F3600" t="b">
        <f t="shared" si="198"/>
        <v>0</v>
      </c>
      <c r="G3600" t="b">
        <f>IF('Input and Summary Results'!$J$4="yes",IF(C3600=FALSE,FALSE,IF('Data Transformation'!E3600&lt;$R$10,E3600,$R$10)),IF(C3600=FALSE,FALSE,IF(C3600&lt;$R$10,C3600,$R$10)))</f>
        <v>0</v>
      </c>
      <c r="H3600" t="b">
        <f>IF('Input and Summary Results'!$J$4="yes",'Data Transformation'!F3600,'Data Transformation'!D3600)</f>
        <v>0</v>
      </c>
      <c r="I3600" t="str">
        <f t="shared" si="199"/>
        <v/>
      </c>
    </row>
    <row r="3601" spans="2:9" x14ac:dyDescent="0.55000000000000004">
      <c r="B3601" t="b">
        <f>IF('Input and Summary Results'!D3183=0,FALSE,'Input and Summary Results'!$B3183)</f>
        <v>0</v>
      </c>
      <c r="C3601" t="b">
        <f>IF(OR(B3601=0,'Input and Summary Results'!D3183=0,'Input and Summary Results'!D3183=""),FALSE,'Input and Summary Results'!$D3183)</f>
        <v>0</v>
      </c>
      <c r="D3601" t="b">
        <f>IF(OR(B3601=0,'Input and Summary Results'!E3183=0),FALSE,'Input and Summary Results'!$E3183)</f>
        <v>0</v>
      </c>
      <c r="E3601" t="b">
        <f t="shared" si="197"/>
        <v>0</v>
      </c>
      <c r="F3601" t="b">
        <f t="shared" si="198"/>
        <v>0</v>
      </c>
      <c r="G3601" t="b">
        <f>IF('Input and Summary Results'!$J$4="yes",IF(C3601=FALSE,FALSE,IF('Data Transformation'!E3601&lt;$R$10,E3601,$R$10)),IF(C3601=FALSE,FALSE,IF(C3601&lt;$R$10,C3601,$R$10)))</f>
        <v>0</v>
      </c>
      <c r="H3601" t="b">
        <f>IF('Input and Summary Results'!$J$4="yes",'Data Transformation'!F3601,'Data Transformation'!D3601)</f>
        <v>0</v>
      </c>
      <c r="I3601" t="str">
        <f t="shared" si="199"/>
        <v/>
      </c>
    </row>
    <row r="3602" spans="2:9" x14ac:dyDescent="0.55000000000000004">
      <c r="B3602" t="b">
        <f>IF('Input and Summary Results'!D3184=0,FALSE,'Input and Summary Results'!$B3184)</f>
        <v>0</v>
      </c>
      <c r="C3602" t="b">
        <f>IF(OR(B3602=0,'Input and Summary Results'!D3184=0,'Input and Summary Results'!D3184=""),FALSE,'Input and Summary Results'!$D3184)</f>
        <v>0</v>
      </c>
      <c r="D3602" t="b">
        <f>IF(OR(B3602=0,'Input and Summary Results'!E3184=0),FALSE,'Input and Summary Results'!$E3184)</f>
        <v>0</v>
      </c>
      <c r="E3602" t="b">
        <f t="shared" si="197"/>
        <v>0</v>
      </c>
      <c r="F3602" t="b">
        <f t="shared" si="198"/>
        <v>0</v>
      </c>
      <c r="G3602" t="b">
        <f>IF('Input and Summary Results'!$J$4="yes",IF(C3602=FALSE,FALSE,IF('Data Transformation'!E3602&lt;$R$10,E3602,$R$10)),IF(C3602=FALSE,FALSE,IF(C3602&lt;$R$10,C3602,$R$10)))</f>
        <v>0</v>
      </c>
      <c r="H3602" t="b">
        <f>IF('Input and Summary Results'!$J$4="yes",'Data Transformation'!F3602,'Data Transformation'!D3602)</f>
        <v>0</v>
      </c>
      <c r="I3602" t="str">
        <f t="shared" si="199"/>
        <v/>
      </c>
    </row>
    <row r="3603" spans="2:9" x14ac:dyDescent="0.55000000000000004">
      <c r="B3603" t="b">
        <f>IF('Input and Summary Results'!D3185=0,FALSE,'Input and Summary Results'!$B3185)</f>
        <v>0</v>
      </c>
      <c r="C3603" t="b">
        <f>IF(OR(B3603=0,'Input and Summary Results'!D3185=0,'Input and Summary Results'!D3185=""),FALSE,'Input and Summary Results'!$D3185)</f>
        <v>0</v>
      </c>
      <c r="D3603" t="b">
        <f>IF(OR(B3603=0,'Input and Summary Results'!E3185=0),FALSE,'Input and Summary Results'!$E3185)</f>
        <v>0</v>
      </c>
      <c r="E3603" t="b">
        <f t="shared" si="197"/>
        <v>0</v>
      </c>
      <c r="F3603" t="b">
        <f t="shared" si="198"/>
        <v>0</v>
      </c>
      <c r="G3603" t="b">
        <f>IF('Input and Summary Results'!$J$4="yes",IF(C3603=FALSE,FALSE,IF('Data Transformation'!E3603&lt;$R$10,E3603,$R$10)),IF(C3603=FALSE,FALSE,IF(C3603&lt;$R$10,C3603,$R$10)))</f>
        <v>0</v>
      </c>
      <c r="H3603" t="b">
        <f>IF('Input and Summary Results'!$J$4="yes",'Data Transformation'!F3603,'Data Transformation'!D3603)</f>
        <v>0</v>
      </c>
      <c r="I3603" t="str">
        <f t="shared" si="199"/>
        <v/>
      </c>
    </row>
    <row r="3604" spans="2:9" x14ac:dyDescent="0.55000000000000004">
      <c r="B3604" t="b">
        <f>IF('Input and Summary Results'!D3186=0,FALSE,'Input and Summary Results'!$B3186)</f>
        <v>0</v>
      </c>
      <c r="C3604" t="b">
        <f>IF(OR(B3604=0,'Input and Summary Results'!D3186=0,'Input and Summary Results'!D3186=""),FALSE,'Input and Summary Results'!$D3186)</f>
        <v>0</v>
      </c>
      <c r="D3604" t="b">
        <f>IF(OR(B3604=0,'Input and Summary Results'!E3186=0),FALSE,'Input and Summary Results'!$E3186)</f>
        <v>0</v>
      </c>
      <c r="E3604" t="b">
        <f t="shared" si="197"/>
        <v>0</v>
      </c>
      <c r="F3604" t="b">
        <f t="shared" si="198"/>
        <v>0</v>
      </c>
      <c r="G3604" t="b">
        <f>IF('Input and Summary Results'!$J$4="yes",IF(C3604=FALSE,FALSE,IF('Data Transformation'!E3604&lt;$R$10,E3604,$R$10)),IF(C3604=FALSE,FALSE,IF(C3604&lt;$R$10,C3604,$R$10)))</f>
        <v>0</v>
      </c>
      <c r="H3604" t="b">
        <f>IF('Input and Summary Results'!$J$4="yes",'Data Transformation'!F3604,'Data Transformation'!D3604)</f>
        <v>0</v>
      </c>
      <c r="I3604" t="str">
        <f t="shared" si="199"/>
        <v/>
      </c>
    </row>
    <row r="3605" spans="2:9" x14ac:dyDescent="0.55000000000000004">
      <c r="B3605" t="b">
        <f>IF('Input and Summary Results'!D3187=0,FALSE,'Input and Summary Results'!$B3187)</f>
        <v>0</v>
      </c>
      <c r="C3605" t="b">
        <f>IF(OR(B3605=0,'Input and Summary Results'!D3187=0,'Input and Summary Results'!D3187=""),FALSE,'Input and Summary Results'!$D3187)</f>
        <v>0</v>
      </c>
      <c r="D3605" t="b">
        <f>IF(OR(B3605=0,'Input and Summary Results'!E3187=0),FALSE,'Input and Summary Results'!$E3187)</f>
        <v>0</v>
      </c>
      <c r="E3605" t="b">
        <f t="shared" si="197"/>
        <v>0</v>
      </c>
      <c r="F3605" t="b">
        <f t="shared" si="198"/>
        <v>0</v>
      </c>
      <c r="G3605" t="b">
        <f>IF('Input and Summary Results'!$J$4="yes",IF(C3605=FALSE,FALSE,IF('Data Transformation'!E3605&lt;$R$10,E3605,$R$10)),IF(C3605=FALSE,FALSE,IF(C3605&lt;$R$10,C3605,$R$10)))</f>
        <v>0</v>
      </c>
      <c r="H3605" t="b">
        <f>IF('Input and Summary Results'!$J$4="yes",'Data Transformation'!F3605,'Data Transformation'!D3605)</f>
        <v>0</v>
      </c>
      <c r="I3605" t="str">
        <f t="shared" si="199"/>
        <v/>
      </c>
    </row>
    <row r="3606" spans="2:9" x14ac:dyDescent="0.55000000000000004">
      <c r="B3606" t="b">
        <f>IF('Input and Summary Results'!D3188=0,FALSE,'Input and Summary Results'!$B3188)</f>
        <v>0</v>
      </c>
      <c r="C3606" t="b">
        <f>IF(OR(B3606=0,'Input and Summary Results'!D3188=0,'Input and Summary Results'!D3188=""),FALSE,'Input and Summary Results'!$D3188)</f>
        <v>0</v>
      </c>
      <c r="D3606" t="b">
        <f>IF(OR(B3606=0,'Input and Summary Results'!E3188=0),FALSE,'Input and Summary Results'!$E3188)</f>
        <v>0</v>
      </c>
      <c r="E3606" t="b">
        <f t="shared" si="197"/>
        <v>0</v>
      </c>
      <c r="F3606" t="b">
        <f t="shared" si="198"/>
        <v>0</v>
      </c>
      <c r="G3606" t="b">
        <f>IF('Input and Summary Results'!$J$4="yes",IF(C3606=FALSE,FALSE,IF('Data Transformation'!E3606&lt;$R$10,E3606,$R$10)),IF(C3606=FALSE,FALSE,IF(C3606&lt;$R$10,C3606,$R$10)))</f>
        <v>0</v>
      </c>
      <c r="H3606" t="b">
        <f>IF('Input and Summary Results'!$J$4="yes",'Data Transformation'!F3606,'Data Transformation'!D3606)</f>
        <v>0</v>
      </c>
      <c r="I3606" t="str">
        <f t="shared" si="199"/>
        <v/>
      </c>
    </row>
    <row r="3607" spans="2:9" x14ac:dyDescent="0.55000000000000004">
      <c r="B3607" t="b">
        <f>IF('Input and Summary Results'!D3189=0,FALSE,'Input and Summary Results'!$B3189)</f>
        <v>0</v>
      </c>
      <c r="C3607" t="b">
        <f>IF(OR(B3607=0,'Input and Summary Results'!D3189=0,'Input and Summary Results'!D3189=""),FALSE,'Input and Summary Results'!$D3189)</f>
        <v>0</v>
      </c>
      <c r="D3607" t="b">
        <f>IF(OR(B3607=0,'Input and Summary Results'!E3189=0),FALSE,'Input and Summary Results'!$E3189)</f>
        <v>0</v>
      </c>
      <c r="E3607" t="b">
        <f t="shared" si="197"/>
        <v>0</v>
      </c>
      <c r="F3607" t="b">
        <f t="shared" si="198"/>
        <v>0</v>
      </c>
      <c r="G3607" t="b">
        <f>IF('Input and Summary Results'!$J$4="yes",IF(C3607=FALSE,FALSE,IF('Data Transformation'!E3607&lt;$R$10,E3607,$R$10)),IF(C3607=FALSE,FALSE,IF(C3607&lt;$R$10,C3607,$R$10)))</f>
        <v>0</v>
      </c>
      <c r="H3607" t="b">
        <f>IF('Input and Summary Results'!$J$4="yes",'Data Transformation'!F3607,'Data Transformation'!D3607)</f>
        <v>0</v>
      </c>
      <c r="I3607" t="str">
        <f t="shared" si="199"/>
        <v/>
      </c>
    </row>
    <row r="3608" spans="2:9" x14ac:dyDescent="0.55000000000000004">
      <c r="B3608" t="b">
        <f>IF('Input and Summary Results'!D3190=0,FALSE,'Input and Summary Results'!$B3190)</f>
        <v>0</v>
      </c>
      <c r="C3608" t="b">
        <f>IF(OR(B3608=0,'Input and Summary Results'!D3190=0,'Input and Summary Results'!D3190=""),FALSE,'Input and Summary Results'!$D3190)</f>
        <v>0</v>
      </c>
      <c r="D3608" t="b">
        <f>IF(OR(B3608=0,'Input and Summary Results'!E3190=0),FALSE,'Input and Summary Results'!$E3190)</f>
        <v>0</v>
      </c>
      <c r="E3608" t="b">
        <f t="shared" si="197"/>
        <v>0</v>
      </c>
      <c r="F3608" t="b">
        <f t="shared" si="198"/>
        <v>0</v>
      </c>
      <c r="G3608" t="b">
        <f>IF('Input and Summary Results'!$J$4="yes",IF(C3608=FALSE,FALSE,IF('Data Transformation'!E3608&lt;$R$10,E3608,$R$10)),IF(C3608=FALSE,FALSE,IF(C3608&lt;$R$10,C3608,$R$10)))</f>
        <v>0</v>
      </c>
      <c r="H3608" t="b">
        <f>IF('Input and Summary Results'!$J$4="yes",'Data Transformation'!F3608,'Data Transformation'!D3608)</f>
        <v>0</v>
      </c>
      <c r="I3608" t="str">
        <f t="shared" si="199"/>
        <v/>
      </c>
    </row>
    <row r="3609" spans="2:9" x14ac:dyDescent="0.55000000000000004">
      <c r="B3609" t="b">
        <f>IF('Input and Summary Results'!D3191=0,FALSE,'Input and Summary Results'!$B3191)</f>
        <v>0</v>
      </c>
      <c r="C3609" t="b">
        <f>IF(OR(B3609=0,'Input and Summary Results'!D3191=0,'Input and Summary Results'!D3191=""),FALSE,'Input and Summary Results'!$D3191)</f>
        <v>0</v>
      </c>
      <c r="D3609" t="b">
        <f>IF(OR(B3609=0,'Input and Summary Results'!E3191=0),FALSE,'Input and Summary Results'!$E3191)</f>
        <v>0</v>
      </c>
      <c r="E3609" t="b">
        <f t="shared" si="197"/>
        <v>0</v>
      </c>
      <c r="F3609" t="b">
        <f t="shared" si="198"/>
        <v>0</v>
      </c>
      <c r="G3609" t="b">
        <f>IF('Input and Summary Results'!$J$4="yes",IF(C3609=FALSE,FALSE,IF('Data Transformation'!E3609&lt;$R$10,E3609,$R$10)),IF(C3609=FALSE,FALSE,IF(C3609&lt;$R$10,C3609,$R$10)))</f>
        <v>0</v>
      </c>
      <c r="H3609" t="b">
        <f>IF('Input and Summary Results'!$J$4="yes",'Data Transformation'!F3609,'Data Transformation'!D3609)</f>
        <v>0</v>
      </c>
      <c r="I3609" t="str">
        <f t="shared" si="199"/>
        <v/>
      </c>
    </row>
    <row r="3610" spans="2:9" x14ac:dyDescent="0.55000000000000004">
      <c r="B3610" t="b">
        <f>IF('Input and Summary Results'!D3192=0,FALSE,'Input and Summary Results'!$B3192)</f>
        <v>0</v>
      </c>
      <c r="C3610" t="b">
        <f>IF(OR(B3610=0,'Input and Summary Results'!D3192=0,'Input and Summary Results'!D3192=""),FALSE,'Input and Summary Results'!$D3192)</f>
        <v>0</v>
      </c>
      <c r="D3610" t="b">
        <f>IF(OR(B3610=0,'Input and Summary Results'!E3192=0),FALSE,'Input and Summary Results'!$E3192)</f>
        <v>0</v>
      </c>
      <c r="E3610" t="b">
        <f t="shared" si="197"/>
        <v>0</v>
      </c>
      <c r="F3610" t="b">
        <f t="shared" si="198"/>
        <v>0</v>
      </c>
      <c r="G3610" t="b">
        <f>IF('Input and Summary Results'!$J$4="yes",IF(C3610=FALSE,FALSE,IF('Data Transformation'!E3610&lt;$R$10,E3610,$R$10)),IF(C3610=FALSE,FALSE,IF(C3610&lt;$R$10,C3610,$R$10)))</f>
        <v>0</v>
      </c>
      <c r="H3610" t="b">
        <f>IF('Input and Summary Results'!$J$4="yes",'Data Transformation'!F3610,'Data Transformation'!D3610)</f>
        <v>0</v>
      </c>
      <c r="I3610" t="str">
        <f t="shared" si="199"/>
        <v/>
      </c>
    </row>
    <row r="3611" spans="2:9" x14ac:dyDescent="0.55000000000000004">
      <c r="B3611" t="b">
        <f>IF('Input and Summary Results'!D3193=0,FALSE,'Input and Summary Results'!$B3193)</f>
        <v>0</v>
      </c>
      <c r="C3611" t="b">
        <f>IF(OR(B3611=0,'Input and Summary Results'!D3193=0,'Input and Summary Results'!D3193=""),FALSE,'Input and Summary Results'!$D3193)</f>
        <v>0</v>
      </c>
      <c r="D3611" t="b">
        <f>IF(OR(B3611=0,'Input and Summary Results'!E3193=0),FALSE,'Input and Summary Results'!$E3193)</f>
        <v>0</v>
      </c>
      <c r="E3611" t="b">
        <f t="shared" si="197"/>
        <v>0</v>
      </c>
      <c r="F3611" t="b">
        <f t="shared" si="198"/>
        <v>0</v>
      </c>
      <c r="G3611" t="b">
        <f>IF('Input and Summary Results'!$J$4="yes",IF(C3611=FALSE,FALSE,IF('Data Transformation'!E3611&lt;$R$10,E3611,$R$10)),IF(C3611=FALSE,FALSE,IF(C3611&lt;$R$10,C3611,$R$10)))</f>
        <v>0</v>
      </c>
      <c r="H3611" t="b">
        <f>IF('Input and Summary Results'!$J$4="yes",'Data Transformation'!F3611,'Data Transformation'!D3611)</f>
        <v>0</v>
      </c>
      <c r="I3611" t="str">
        <f t="shared" si="199"/>
        <v/>
      </c>
    </row>
    <row r="3612" spans="2:9" x14ac:dyDescent="0.55000000000000004">
      <c r="B3612" t="b">
        <f>IF('Input and Summary Results'!D3194=0,FALSE,'Input and Summary Results'!$B3194)</f>
        <v>0</v>
      </c>
      <c r="C3612" t="b">
        <f>IF(OR(B3612=0,'Input and Summary Results'!D3194=0,'Input and Summary Results'!D3194=""),FALSE,'Input and Summary Results'!$D3194)</f>
        <v>0</v>
      </c>
      <c r="D3612" t="b">
        <f>IF(OR(B3612=0,'Input and Summary Results'!E3194=0),FALSE,'Input and Summary Results'!$E3194)</f>
        <v>0</v>
      </c>
      <c r="E3612" t="b">
        <f t="shared" si="197"/>
        <v>0</v>
      </c>
      <c r="F3612" t="b">
        <f t="shared" si="198"/>
        <v>0</v>
      </c>
      <c r="G3612" t="b">
        <f>IF('Input and Summary Results'!$J$4="yes",IF(C3612=FALSE,FALSE,IF('Data Transformation'!E3612&lt;$R$10,E3612,$R$10)),IF(C3612=FALSE,FALSE,IF(C3612&lt;$R$10,C3612,$R$10)))</f>
        <v>0</v>
      </c>
      <c r="H3612" t="b">
        <f>IF('Input and Summary Results'!$J$4="yes",'Data Transformation'!F3612,'Data Transformation'!D3612)</f>
        <v>0</v>
      </c>
      <c r="I3612" t="str">
        <f t="shared" si="199"/>
        <v/>
      </c>
    </row>
    <row r="3613" spans="2:9" x14ac:dyDescent="0.55000000000000004">
      <c r="B3613" t="b">
        <f>IF('Input and Summary Results'!D3195=0,FALSE,'Input and Summary Results'!$B3195)</f>
        <v>0</v>
      </c>
      <c r="C3613" t="b">
        <f>IF(OR(B3613=0,'Input and Summary Results'!D3195=0,'Input and Summary Results'!D3195=""),FALSE,'Input and Summary Results'!$D3195)</f>
        <v>0</v>
      </c>
      <c r="D3613" t="b">
        <f>IF(OR(B3613=0,'Input and Summary Results'!E3195=0),FALSE,'Input and Summary Results'!$E3195)</f>
        <v>0</v>
      </c>
      <c r="E3613" t="b">
        <f t="shared" si="197"/>
        <v>0</v>
      </c>
      <c r="F3613" t="b">
        <f t="shared" si="198"/>
        <v>0</v>
      </c>
      <c r="G3613" t="b">
        <f>IF('Input and Summary Results'!$J$4="yes",IF(C3613=FALSE,FALSE,IF('Data Transformation'!E3613&lt;$R$10,E3613,$R$10)),IF(C3613=FALSE,FALSE,IF(C3613&lt;$R$10,C3613,$R$10)))</f>
        <v>0</v>
      </c>
      <c r="H3613" t="b">
        <f>IF('Input and Summary Results'!$J$4="yes",'Data Transformation'!F3613,'Data Transformation'!D3613)</f>
        <v>0</v>
      </c>
      <c r="I3613" t="str">
        <f t="shared" si="199"/>
        <v/>
      </c>
    </row>
    <row r="3614" spans="2:9" x14ac:dyDescent="0.55000000000000004">
      <c r="B3614" t="b">
        <f>IF('Input and Summary Results'!D3196=0,FALSE,'Input and Summary Results'!$B3196)</f>
        <v>0</v>
      </c>
      <c r="C3614" t="b">
        <f>IF(OR(B3614=0,'Input and Summary Results'!D3196=0,'Input and Summary Results'!D3196=""),FALSE,'Input and Summary Results'!$D3196)</f>
        <v>0</v>
      </c>
      <c r="D3614" t="b">
        <f>IF(OR(B3614=0,'Input and Summary Results'!E3196=0),FALSE,'Input and Summary Results'!$E3196)</f>
        <v>0</v>
      </c>
      <c r="E3614" t="b">
        <f t="shared" si="197"/>
        <v>0</v>
      </c>
      <c r="F3614" t="b">
        <f t="shared" si="198"/>
        <v>0</v>
      </c>
      <c r="G3614" t="b">
        <f>IF('Input and Summary Results'!$J$4="yes",IF(C3614=FALSE,FALSE,IF('Data Transformation'!E3614&lt;$R$10,E3614,$R$10)),IF(C3614=FALSE,FALSE,IF(C3614&lt;$R$10,C3614,$R$10)))</f>
        <v>0</v>
      </c>
      <c r="H3614" t="b">
        <f>IF('Input and Summary Results'!$J$4="yes",'Data Transformation'!F3614,'Data Transformation'!D3614)</f>
        <v>0</v>
      </c>
      <c r="I3614" t="str">
        <f t="shared" si="199"/>
        <v/>
      </c>
    </row>
    <row r="3615" spans="2:9" x14ac:dyDescent="0.55000000000000004">
      <c r="B3615" t="b">
        <f>IF('Input and Summary Results'!D3197=0,FALSE,'Input and Summary Results'!$B3197)</f>
        <v>0</v>
      </c>
      <c r="C3615" t="b">
        <f>IF(OR(B3615=0,'Input and Summary Results'!D3197=0,'Input and Summary Results'!D3197=""),FALSE,'Input and Summary Results'!$D3197)</f>
        <v>0</v>
      </c>
      <c r="D3615" t="b">
        <f>IF(OR(B3615=0,'Input and Summary Results'!E3197=0),FALSE,'Input and Summary Results'!$E3197)</f>
        <v>0</v>
      </c>
      <c r="E3615" t="b">
        <f t="shared" si="197"/>
        <v>0</v>
      </c>
      <c r="F3615" t="b">
        <f t="shared" si="198"/>
        <v>0</v>
      </c>
      <c r="G3615" t="b">
        <f>IF('Input and Summary Results'!$J$4="yes",IF(C3615=FALSE,FALSE,IF('Data Transformation'!E3615&lt;$R$10,E3615,$R$10)),IF(C3615=FALSE,FALSE,IF(C3615&lt;$R$10,C3615,$R$10)))</f>
        <v>0</v>
      </c>
      <c r="H3615" t="b">
        <f>IF('Input and Summary Results'!$J$4="yes",'Data Transformation'!F3615,'Data Transformation'!D3615)</f>
        <v>0</v>
      </c>
      <c r="I3615" t="str">
        <f t="shared" si="199"/>
        <v/>
      </c>
    </row>
    <row r="3616" spans="2:9" x14ac:dyDescent="0.55000000000000004">
      <c r="B3616" t="b">
        <f>IF('Input and Summary Results'!D3198=0,FALSE,'Input and Summary Results'!$B3198)</f>
        <v>0</v>
      </c>
      <c r="C3616" t="b">
        <f>IF(OR(B3616=0,'Input and Summary Results'!D3198=0,'Input and Summary Results'!D3198=""),FALSE,'Input and Summary Results'!$D3198)</f>
        <v>0</v>
      </c>
      <c r="D3616" t="b">
        <f>IF(OR(B3616=0,'Input and Summary Results'!E3198=0),FALSE,'Input and Summary Results'!$E3198)</f>
        <v>0</v>
      </c>
      <c r="E3616" t="b">
        <f t="shared" si="197"/>
        <v>0</v>
      </c>
      <c r="F3616" t="b">
        <f t="shared" si="198"/>
        <v>0</v>
      </c>
      <c r="G3616" t="b">
        <f>IF('Input and Summary Results'!$J$4="yes",IF(C3616=FALSE,FALSE,IF('Data Transformation'!E3616&lt;$R$10,E3616,$R$10)),IF(C3616=FALSE,FALSE,IF(C3616&lt;$R$10,C3616,$R$10)))</f>
        <v>0</v>
      </c>
      <c r="H3616" t="b">
        <f>IF('Input and Summary Results'!$J$4="yes",'Data Transformation'!F3616,'Data Transformation'!D3616)</f>
        <v>0</v>
      </c>
      <c r="I3616" t="str">
        <f t="shared" si="199"/>
        <v/>
      </c>
    </row>
    <row r="3617" spans="2:9" x14ac:dyDescent="0.55000000000000004">
      <c r="B3617" t="b">
        <f>IF('Input and Summary Results'!D3199=0,FALSE,'Input and Summary Results'!$B3199)</f>
        <v>0</v>
      </c>
      <c r="C3617" t="b">
        <f>IF(OR(B3617=0,'Input and Summary Results'!D3199=0,'Input and Summary Results'!D3199=""),FALSE,'Input and Summary Results'!$D3199)</f>
        <v>0</v>
      </c>
      <c r="D3617" t="b">
        <f>IF(OR(B3617=0,'Input and Summary Results'!E3199=0),FALSE,'Input and Summary Results'!$E3199)</f>
        <v>0</v>
      </c>
      <c r="E3617" t="b">
        <f t="shared" si="197"/>
        <v>0</v>
      </c>
      <c r="F3617" t="b">
        <f t="shared" si="198"/>
        <v>0</v>
      </c>
      <c r="G3617" t="b">
        <f>IF('Input and Summary Results'!$J$4="yes",IF(C3617=FALSE,FALSE,IF('Data Transformation'!E3617&lt;$R$10,E3617,$R$10)),IF(C3617=FALSE,FALSE,IF(C3617&lt;$R$10,C3617,$R$10)))</f>
        <v>0</v>
      </c>
      <c r="H3617" t="b">
        <f>IF('Input and Summary Results'!$J$4="yes",'Data Transformation'!F3617,'Data Transformation'!D3617)</f>
        <v>0</v>
      </c>
      <c r="I3617" t="str">
        <f t="shared" si="199"/>
        <v/>
      </c>
    </row>
    <row r="3618" spans="2:9" x14ac:dyDescent="0.55000000000000004">
      <c r="B3618" t="b">
        <f>IF('Input and Summary Results'!D3200=0,FALSE,'Input and Summary Results'!$B3200)</f>
        <v>0</v>
      </c>
      <c r="C3618" t="b">
        <f>IF(OR(B3618=0,'Input and Summary Results'!D3200=0,'Input and Summary Results'!D3200=""),FALSE,'Input and Summary Results'!$D3200)</f>
        <v>0</v>
      </c>
      <c r="D3618" t="b">
        <f>IF(OR(B3618=0,'Input and Summary Results'!E3200=0),FALSE,'Input and Summary Results'!$E3200)</f>
        <v>0</v>
      </c>
      <c r="E3618" t="b">
        <f t="shared" si="197"/>
        <v>0</v>
      </c>
      <c r="F3618" t="b">
        <f t="shared" si="198"/>
        <v>0</v>
      </c>
      <c r="G3618" t="b">
        <f>IF('Input and Summary Results'!$J$4="yes",IF(C3618=FALSE,FALSE,IF('Data Transformation'!E3618&lt;$R$10,E3618,$R$10)),IF(C3618=FALSE,FALSE,IF(C3618&lt;$R$10,C3618,$R$10)))</f>
        <v>0</v>
      </c>
      <c r="H3618" t="b">
        <f>IF('Input and Summary Results'!$J$4="yes",'Data Transformation'!F3618,'Data Transformation'!D3618)</f>
        <v>0</v>
      </c>
      <c r="I3618" t="str">
        <f t="shared" si="199"/>
        <v/>
      </c>
    </row>
    <row r="3619" spans="2:9" x14ac:dyDescent="0.55000000000000004">
      <c r="B3619" t="b">
        <f>IF('Input and Summary Results'!D3201=0,FALSE,'Input and Summary Results'!$B3201)</f>
        <v>0</v>
      </c>
      <c r="C3619" t="b">
        <f>IF(OR(B3619=0,'Input and Summary Results'!D3201=0,'Input and Summary Results'!D3201=""),FALSE,'Input and Summary Results'!$D3201)</f>
        <v>0</v>
      </c>
      <c r="D3619" t="b">
        <f>IF(OR(B3619=0,'Input and Summary Results'!E3201=0),FALSE,'Input and Summary Results'!$E3201)</f>
        <v>0</v>
      </c>
      <c r="E3619" t="b">
        <f t="shared" si="197"/>
        <v>0</v>
      </c>
      <c r="F3619" t="b">
        <f t="shared" si="198"/>
        <v>0</v>
      </c>
      <c r="G3619" t="b">
        <f>IF('Input and Summary Results'!$J$4="yes",IF(C3619=FALSE,FALSE,IF('Data Transformation'!E3619&lt;$R$10,E3619,$R$10)),IF(C3619=FALSE,FALSE,IF(C3619&lt;$R$10,C3619,$R$10)))</f>
        <v>0</v>
      </c>
      <c r="H3619" t="b">
        <f>IF('Input and Summary Results'!$J$4="yes",'Data Transformation'!F3619,'Data Transformation'!D3619)</f>
        <v>0</v>
      </c>
      <c r="I3619" t="str">
        <f t="shared" si="199"/>
        <v/>
      </c>
    </row>
    <row r="3620" spans="2:9" x14ac:dyDescent="0.55000000000000004">
      <c r="B3620" t="b">
        <f>IF('Input and Summary Results'!D3202=0,FALSE,'Input and Summary Results'!$B3202)</f>
        <v>0</v>
      </c>
      <c r="C3620" t="b">
        <f>IF(OR(B3620=0,'Input and Summary Results'!D3202=0,'Input and Summary Results'!D3202=""),FALSE,'Input and Summary Results'!$D3202)</f>
        <v>0</v>
      </c>
      <c r="D3620" t="b">
        <f>IF(OR(B3620=0,'Input and Summary Results'!E3202=0),FALSE,'Input and Summary Results'!$E3202)</f>
        <v>0</v>
      </c>
      <c r="E3620" t="b">
        <f t="shared" si="197"/>
        <v>0</v>
      </c>
      <c r="F3620" t="b">
        <f t="shared" si="198"/>
        <v>0</v>
      </c>
      <c r="G3620" t="b">
        <f>IF('Input and Summary Results'!$J$4="yes",IF(C3620=FALSE,FALSE,IF('Data Transformation'!E3620&lt;$R$10,E3620,$R$10)),IF(C3620=FALSE,FALSE,IF(C3620&lt;$R$10,C3620,$R$10)))</f>
        <v>0</v>
      </c>
      <c r="H3620" t="b">
        <f>IF('Input and Summary Results'!$J$4="yes",'Data Transformation'!F3620,'Data Transformation'!D3620)</f>
        <v>0</v>
      </c>
      <c r="I3620" t="str">
        <f t="shared" si="199"/>
        <v/>
      </c>
    </row>
    <row r="3621" spans="2:9" x14ac:dyDescent="0.55000000000000004">
      <c r="B3621" t="b">
        <f>IF('Input and Summary Results'!D3203=0,FALSE,'Input and Summary Results'!$B3203)</f>
        <v>0</v>
      </c>
      <c r="C3621" t="b">
        <f>IF(OR(B3621=0,'Input and Summary Results'!D3203=0,'Input and Summary Results'!D3203=""),FALSE,'Input and Summary Results'!$D3203)</f>
        <v>0</v>
      </c>
      <c r="D3621" t="b">
        <f>IF(OR(B3621=0,'Input and Summary Results'!E3203=0),FALSE,'Input and Summary Results'!$E3203)</f>
        <v>0</v>
      </c>
      <c r="E3621" t="b">
        <f t="shared" si="197"/>
        <v>0</v>
      </c>
      <c r="F3621" t="b">
        <f t="shared" si="198"/>
        <v>0</v>
      </c>
      <c r="G3621" t="b">
        <f>IF('Input and Summary Results'!$J$4="yes",IF(C3621=FALSE,FALSE,IF('Data Transformation'!E3621&lt;$R$10,E3621,$R$10)),IF(C3621=FALSE,FALSE,IF(C3621&lt;$R$10,C3621,$R$10)))</f>
        <v>0</v>
      </c>
      <c r="H3621" t="b">
        <f>IF('Input and Summary Results'!$J$4="yes",'Data Transformation'!F3621,'Data Transformation'!D3621)</f>
        <v>0</v>
      </c>
      <c r="I3621" t="str">
        <f t="shared" si="199"/>
        <v/>
      </c>
    </row>
    <row r="3622" spans="2:9" x14ac:dyDescent="0.55000000000000004">
      <c r="B3622" t="b">
        <f>IF('Input and Summary Results'!D3204=0,FALSE,'Input and Summary Results'!$B3204)</f>
        <v>0</v>
      </c>
      <c r="C3622" t="b">
        <f>IF(OR(B3622=0,'Input and Summary Results'!D3204=0,'Input and Summary Results'!D3204=""),FALSE,'Input and Summary Results'!$D3204)</f>
        <v>0</v>
      </c>
      <c r="D3622" t="b">
        <f>IF(OR(B3622=0,'Input and Summary Results'!E3204=0),FALSE,'Input and Summary Results'!$E3204)</f>
        <v>0</v>
      </c>
      <c r="E3622" t="b">
        <f t="shared" si="197"/>
        <v>0</v>
      </c>
      <c r="F3622" t="b">
        <f t="shared" si="198"/>
        <v>0</v>
      </c>
      <c r="G3622" t="b">
        <f>IF('Input and Summary Results'!$J$4="yes",IF(C3622=FALSE,FALSE,IF('Data Transformation'!E3622&lt;$R$10,E3622,$R$10)),IF(C3622=FALSE,FALSE,IF(C3622&lt;$R$10,C3622,$R$10)))</f>
        <v>0</v>
      </c>
      <c r="H3622" t="b">
        <f>IF('Input and Summary Results'!$J$4="yes",'Data Transformation'!F3622,'Data Transformation'!D3622)</f>
        <v>0</v>
      </c>
      <c r="I3622" t="str">
        <f t="shared" si="199"/>
        <v/>
      </c>
    </row>
    <row r="3623" spans="2:9" x14ac:dyDescent="0.55000000000000004">
      <c r="B3623" t="b">
        <f>IF('Input and Summary Results'!D3205=0,FALSE,'Input and Summary Results'!$B3205)</f>
        <v>0</v>
      </c>
      <c r="C3623" t="b">
        <f>IF(OR(B3623=0,'Input and Summary Results'!D3205=0,'Input and Summary Results'!D3205=""),FALSE,'Input and Summary Results'!$D3205)</f>
        <v>0</v>
      </c>
      <c r="D3623" t="b">
        <f>IF(OR(B3623=0,'Input and Summary Results'!E3205=0),FALSE,'Input and Summary Results'!$E3205)</f>
        <v>0</v>
      </c>
      <c r="E3623" t="b">
        <f t="shared" si="197"/>
        <v>0</v>
      </c>
      <c r="F3623" t="b">
        <f t="shared" si="198"/>
        <v>0</v>
      </c>
      <c r="G3623" t="b">
        <f>IF('Input and Summary Results'!$J$4="yes",IF(C3623=FALSE,FALSE,IF('Data Transformation'!E3623&lt;$R$10,E3623,$R$10)),IF(C3623=FALSE,FALSE,IF(C3623&lt;$R$10,C3623,$R$10)))</f>
        <v>0</v>
      </c>
      <c r="H3623" t="b">
        <f>IF('Input and Summary Results'!$J$4="yes",'Data Transformation'!F3623,'Data Transformation'!D3623)</f>
        <v>0</v>
      </c>
      <c r="I3623" t="str">
        <f t="shared" si="199"/>
        <v/>
      </c>
    </row>
    <row r="3624" spans="2:9" x14ac:dyDescent="0.55000000000000004">
      <c r="B3624" t="b">
        <f>IF('Input and Summary Results'!D3206=0,FALSE,'Input and Summary Results'!$B3206)</f>
        <v>0</v>
      </c>
      <c r="C3624" t="b">
        <f>IF(OR(B3624=0,'Input and Summary Results'!D3206=0,'Input and Summary Results'!D3206=""),FALSE,'Input and Summary Results'!$D3206)</f>
        <v>0</v>
      </c>
      <c r="D3624" t="b">
        <f>IF(OR(B3624=0,'Input and Summary Results'!E3206=0),FALSE,'Input and Summary Results'!$E3206)</f>
        <v>0</v>
      </c>
      <c r="E3624" t="b">
        <f t="shared" si="197"/>
        <v>0</v>
      </c>
      <c r="F3624" t="b">
        <f t="shared" si="198"/>
        <v>0</v>
      </c>
      <c r="G3624" t="b">
        <f>IF('Input and Summary Results'!$J$4="yes",IF(C3624=FALSE,FALSE,IF('Data Transformation'!E3624&lt;$R$10,E3624,$R$10)),IF(C3624=FALSE,FALSE,IF(C3624&lt;$R$10,C3624,$R$10)))</f>
        <v>0</v>
      </c>
      <c r="H3624" t="b">
        <f>IF('Input and Summary Results'!$J$4="yes",'Data Transformation'!F3624,'Data Transformation'!D3624)</f>
        <v>0</v>
      </c>
      <c r="I3624" t="str">
        <f t="shared" si="199"/>
        <v/>
      </c>
    </row>
    <row r="3625" spans="2:9" x14ac:dyDescent="0.55000000000000004">
      <c r="B3625" t="b">
        <f>IF('Input and Summary Results'!D3207=0,FALSE,'Input and Summary Results'!$B3207)</f>
        <v>0</v>
      </c>
      <c r="C3625" t="b">
        <f>IF(OR(B3625=0,'Input and Summary Results'!D3207=0,'Input and Summary Results'!D3207=""),FALSE,'Input and Summary Results'!$D3207)</f>
        <v>0</v>
      </c>
      <c r="D3625" t="b">
        <f>IF(OR(B3625=0,'Input and Summary Results'!E3207=0),FALSE,'Input and Summary Results'!$E3207)</f>
        <v>0</v>
      </c>
      <c r="E3625" t="b">
        <f t="shared" si="197"/>
        <v>0</v>
      </c>
      <c r="F3625" t="b">
        <f t="shared" si="198"/>
        <v>0</v>
      </c>
      <c r="G3625" t="b">
        <f>IF('Input and Summary Results'!$J$4="yes",IF(C3625=FALSE,FALSE,IF('Data Transformation'!E3625&lt;$R$10,E3625,$R$10)),IF(C3625=FALSE,FALSE,IF(C3625&lt;$R$10,C3625,$R$10)))</f>
        <v>0</v>
      </c>
      <c r="H3625" t="b">
        <f>IF('Input and Summary Results'!$J$4="yes",'Data Transformation'!F3625,'Data Transformation'!D3625)</f>
        <v>0</v>
      </c>
      <c r="I3625" t="str">
        <f t="shared" si="199"/>
        <v/>
      </c>
    </row>
    <row r="3626" spans="2:9" x14ac:dyDescent="0.55000000000000004">
      <c r="B3626" t="b">
        <f>IF('Input and Summary Results'!D3208=0,FALSE,'Input and Summary Results'!$B3208)</f>
        <v>0</v>
      </c>
      <c r="C3626" t="b">
        <f>IF(OR(B3626=0,'Input and Summary Results'!D3208=0,'Input and Summary Results'!D3208=""),FALSE,'Input and Summary Results'!$D3208)</f>
        <v>0</v>
      </c>
      <c r="D3626" t="b">
        <f>IF(OR(B3626=0,'Input and Summary Results'!E3208=0),FALSE,'Input and Summary Results'!$E3208)</f>
        <v>0</v>
      </c>
      <c r="E3626" t="b">
        <f t="shared" ref="E3626:E3689" si="200">IF(C3626=FALSE,FALSE,LOG10(C3626))</f>
        <v>0</v>
      </c>
      <c r="F3626" t="b">
        <f t="shared" ref="F3626:F3689" si="201">IF(D3626=FALSE, FALSE,0.434*D3626/C3626)</f>
        <v>0</v>
      </c>
      <c r="G3626" t="b">
        <f>IF('Input and Summary Results'!$J$4="yes",IF(C3626=FALSE,FALSE,IF('Data Transformation'!E3626&lt;$R$10,E3626,$R$10)),IF(C3626=FALSE,FALSE,IF(C3626&lt;$R$10,C3626,$R$10)))</f>
        <v>0</v>
      </c>
      <c r="H3626" t="b">
        <f>IF('Input and Summary Results'!$J$4="yes",'Data Transformation'!F3626,'Data Transformation'!D3626)</f>
        <v>0</v>
      </c>
      <c r="I3626" t="str">
        <f t="shared" si="199"/>
        <v/>
      </c>
    </row>
    <row r="3627" spans="2:9" x14ac:dyDescent="0.55000000000000004">
      <c r="B3627" t="b">
        <f>IF('Input and Summary Results'!D3209=0,FALSE,'Input and Summary Results'!$B3209)</f>
        <v>0</v>
      </c>
      <c r="C3627" t="b">
        <f>IF(OR(B3627=0,'Input and Summary Results'!D3209=0,'Input and Summary Results'!D3209=""),FALSE,'Input and Summary Results'!$D3209)</f>
        <v>0</v>
      </c>
      <c r="D3627" t="b">
        <f>IF(OR(B3627=0,'Input and Summary Results'!E3209=0),FALSE,'Input and Summary Results'!$E3209)</f>
        <v>0</v>
      </c>
      <c r="E3627" t="b">
        <f t="shared" si="200"/>
        <v>0</v>
      </c>
      <c r="F3627" t="b">
        <f t="shared" si="201"/>
        <v>0</v>
      </c>
      <c r="G3627" t="b">
        <f>IF('Input and Summary Results'!$J$4="yes",IF(C3627=FALSE,FALSE,IF('Data Transformation'!E3627&lt;$R$10,E3627,$R$10)),IF(C3627=FALSE,FALSE,IF(C3627&lt;$R$10,C3627,$R$10)))</f>
        <v>0</v>
      </c>
      <c r="H3627" t="b">
        <f>IF('Input and Summary Results'!$J$4="yes",'Data Transformation'!F3627,'Data Transformation'!D3627)</f>
        <v>0</v>
      </c>
      <c r="I3627" t="str">
        <f t="shared" si="199"/>
        <v/>
      </c>
    </row>
    <row r="3628" spans="2:9" x14ac:dyDescent="0.55000000000000004">
      <c r="B3628" t="b">
        <f>IF('Input and Summary Results'!D3210=0,FALSE,'Input and Summary Results'!$B3210)</f>
        <v>0</v>
      </c>
      <c r="C3628" t="b">
        <f>IF(OR(B3628=0,'Input and Summary Results'!D3210=0,'Input and Summary Results'!D3210=""),FALSE,'Input and Summary Results'!$D3210)</f>
        <v>0</v>
      </c>
      <c r="D3628" t="b">
        <f>IF(OR(B3628=0,'Input and Summary Results'!E3210=0),FALSE,'Input and Summary Results'!$E3210)</f>
        <v>0</v>
      </c>
      <c r="E3628" t="b">
        <f t="shared" si="200"/>
        <v>0</v>
      </c>
      <c r="F3628" t="b">
        <f t="shared" si="201"/>
        <v>0</v>
      </c>
      <c r="G3628" t="b">
        <f>IF('Input and Summary Results'!$J$4="yes",IF(C3628=FALSE,FALSE,IF('Data Transformation'!E3628&lt;$R$10,E3628,$R$10)),IF(C3628=FALSE,FALSE,IF(C3628&lt;$R$10,C3628,$R$10)))</f>
        <v>0</v>
      </c>
      <c r="H3628" t="b">
        <f>IF('Input and Summary Results'!$J$4="yes",'Data Transformation'!F3628,'Data Transformation'!D3628)</f>
        <v>0</v>
      </c>
      <c r="I3628" t="str">
        <f t="shared" si="199"/>
        <v/>
      </c>
    </row>
    <row r="3629" spans="2:9" x14ac:dyDescent="0.55000000000000004">
      <c r="B3629" t="b">
        <f>IF('Input and Summary Results'!D3211=0,FALSE,'Input and Summary Results'!$B3211)</f>
        <v>0</v>
      </c>
      <c r="C3629" t="b">
        <f>IF(OR(B3629=0,'Input and Summary Results'!D3211=0,'Input and Summary Results'!D3211=""),FALSE,'Input and Summary Results'!$D3211)</f>
        <v>0</v>
      </c>
      <c r="D3629" t="b">
        <f>IF(OR(B3629=0,'Input and Summary Results'!E3211=0),FALSE,'Input and Summary Results'!$E3211)</f>
        <v>0</v>
      </c>
      <c r="E3629" t="b">
        <f t="shared" si="200"/>
        <v>0</v>
      </c>
      <c r="F3629" t="b">
        <f t="shared" si="201"/>
        <v>0</v>
      </c>
      <c r="G3629" t="b">
        <f>IF('Input and Summary Results'!$J$4="yes",IF(C3629=FALSE,FALSE,IF('Data Transformation'!E3629&lt;$R$10,E3629,$R$10)),IF(C3629=FALSE,FALSE,IF(C3629&lt;$R$10,C3629,$R$10)))</f>
        <v>0</v>
      </c>
      <c r="H3629" t="b">
        <f>IF('Input and Summary Results'!$J$4="yes",'Data Transformation'!F3629,'Data Transformation'!D3629)</f>
        <v>0</v>
      </c>
      <c r="I3629" t="str">
        <f t="shared" si="199"/>
        <v/>
      </c>
    </row>
    <row r="3630" spans="2:9" x14ac:dyDescent="0.55000000000000004">
      <c r="B3630" t="b">
        <f>IF('Input and Summary Results'!D3212=0,FALSE,'Input and Summary Results'!$B3212)</f>
        <v>0</v>
      </c>
      <c r="C3630" t="b">
        <f>IF(OR(B3630=0,'Input and Summary Results'!D3212=0,'Input and Summary Results'!D3212=""),FALSE,'Input and Summary Results'!$D3212)</f>
        <v>0</v>
      </c>
      <c r="D3630" t="b">
        <f>IF(OR(B3630=0,'Input and Summary Results'!E3212=0),FALSE,'Input and Summary Results'!$E3212)</f>
        <v>0</v>
      </c>
      <c r="E3630" t="b">
        <f t="shared" si="200"/>
        <v>0</v>
      </c>
      <c r="F3630" t="b">
        <f t="shared" si="201"/>
        <v>0</v>
      </c>
      <c r="G3630" t="b">
        <f>IF('Input and Summary Results'!$J$4="yes",IF(C3630=FALSE,FALSE,IF('Data Transformation'!E3630&lt;$R$10,E3630,$R$10)),IF(C3630=FALSE,FALSE,IF(C3630&lt;$R$10,C3630,$R$10)))</f>
        <v>0</v>
      </c>
      <c r="H3630" t="b">
        <f>IF('Input and Summary Results'!$J$4="yes",'Data Transformation'!F3630,'Data Transformation'!D3630)</f>
        <v>0</v>
      </c>
      <c r="I3630" t="str">
        <f t="shared" si="199"/>
        <v/>
      </c>
    </row>
    <row r="3631" spans="2:9" x14ac:dyDescent="0.55000000000000004">
      <c r="B3631" t="b">
        <f>IF('Input and Summary Results'!D3213=0,FALSE,'Input and Summary Results'!$B3213)</f>
        <v>0</v>
      </c>
      <c r="C3631" t="b">
        <f>IF(OR(B3631=0,'Input and Summary Results'!D3213=0,'Input and Summary Results'!D3213=""),FALSE,'Input and Summary Results'!$D3213)</f>
        <v>0</v>
      </c>
      <c r="D3631" t="b">
        <f>IF(OR(B3631=0,'Input and Summary Results'!E3213=0),FALSE,'Input and Summary Results'!$E3213)</f>
        <v>0</v>
      </c>
      <c r="E3631" t="b">
        <f t="shared" si="200"/>
        <v>0</v>
      </c>
      <c r="F3631" t="b">
        <f t="shared" si="201"/>
        <v>0</v>
      </c>
      <c r="G3631" t="b">
        <f>IF('Input and Summary Results'!$J$4="yes",IF(C3631=FALSE,FALSE,IF('Data Transformation'!E3631&lt;$R$10,E3631,$R$10)),IF(C3631=FALSE,FALSE,IF(C3631&lt;$R$10,C3631,$R$10)))</f>
        <v>0</v>
      </c>
      <c r="H3631" t="b">
        <f>IF('Input and Summary Results'!$J$4="yes",'Data Transformation'!F3631,'Data Transformation'!D3631)</f>
        <v>0</v>
      </c>
      <c r="I3631" t="str">
        <f t="shared" si="199"/>
        <v/>
      </c>
    </row>
    <row r="3632" spans="2:9" x14ac:dyDescent="0.55000000000000004">
      <c r="B3632" t="b">
        <f>IF('Input and Summary Results'!D3214=0,FALSE,'Input and Summary Results'!$B3214)</f>
        <v>0</v>
      </c>
      <c r="C3632" t="b">
        <f>IF(OR(B3632=0,'Input and Summary Results'!D3214=0,'Input and Summary Results'!D3214=""),FALSE,'Input and Summary Results'!$D3214)</f>
        <v>0</v>
      </c>
      <c r="D3632" t="b">
        <f>IF(OR(B3632=0,'Input and Summary Results'!E3214=0),FALSE,'Input and Summary Results'!$E3214)</f>
        <v>0</v>
      </c>
      <c r="E3632" t="b">
        <f t="shared" si="200"/>
        <v>0</v>
      </c>
      <c r="F3632" t="b">
        <f t="shared" si="201"/>
        <v>0</v>
      </c>
      <c r="G3632" t="b">
        <f>IF('Input and Summary Results'!$J$4="yes",IF(C3632=FALSE,FALSE,IF('Data Transformation'!E3632&lt;$R$10,E3632,$R$10)),IF(C3632=FALSE,FALSE,IF(C3632&lt;$R$10,C3632,$R$10)))</f>
        <v>0</v>
      </c>
      <c r="H3632" t="b">
        <f>IF('Input and Summary Results'!$J$4="yes",'Data Transformation'!F3632,'Data Transformation'!D3632)</f>
        <v>0</v>
      </c>
      <c r="I3632" t="str">
        <f t="shared" si="199"/>
        <v/>
      </c>
    </row>
    <row r="3633" spans="2:9" x14ac:dyDescent="0.55000000000000004">
      <c r="B3633" t="b">
        <f>IF('Input and Summary Results'!D3215=0,FALSE,'Input and Summary Results'!$B3215)</f>
        <v>0</v>
      </c>
      <c r="C3633" t="b">
        <f>IF(OR(B3633=0,'Input and Summary Results'!D3215=0,'Input and Summary Results'!D3215=""),FALSE,'Input and Summary Results'!$D3215)</f>
        <v>0</v>
      </c>
      <c r="D3633" t="b">
        <f>IF(OR(B3633=0,'Input and Summary Results'!E3215=0),FALSE,'Input and Summary Results'!$E3215)</f>
        <v>0</v>
      </c>
      <c r="E3633" t="b">
        <f t="shared" si="200"/>
        <v>0</v>
      </c>
      <c r="F3633" t="b">
        <f t="shared" si="201"/>
        <v>0</v>
      </c>
      <c r="G3633" t="b">
        <f>IF('Input and Summary Results'!$J$4="yes",IF(C3633=FALSE,FALSE,IF('Data Transformation'!E3633&lt;$R$10,E3633,$R$10)),IF(C3633=FALSE,FALSE,IF(C3633&lt;$R$10,C3633,$R$10)))</f>
        <v>0</v>
      </c>
      <c r="H3633" t="b">
        <f>IF('Input and Summary Results'!$J$4="yes",'Data Transformation'!F3633,'Data Transformation'!D3633)</f>
        <v>0</v>
      </c>
      <c r="I3633" t="str">
        <f t="shared" si="199"/>
        <v/>
      </c>
    </row>
    <row r="3634" spans="2:9" x14ac:dyDescent="0.55000000000000004">
      <c r="B3634" t="b">
        <f>IF('Input and Summary Results'!D3216=0,FALSE,'Input and Summary Results'!$B3216)</f>
        <v>0</v>
      </c>
      <c r="C3634" t="b">
        <f>IF(OR(B3634=0,'Input and Summary Results'!D3216=0,'Input and Summary Results'!D3216=""),FALSE,'Input and Summary Results'!$D3216)</f>
        <v>0</v>
      </c>
      <c r="D3634" t="b">
        <f>IF(OR(B3634=0,'Input and Summary Results'!E3216=0),FALSE,'Input and Summary Results'!$E3216)</f>
        <v>0</v>
      </c>
      <c r="E3634" t="b">
        <f t="shared" si="200"/>
        <v>0</v>
      </c>
      <c r="F3634" t="b">
        <f t="shared" si="201"/>
        <v>0</v>
      </c>
      <c r="G3634" t="b">
        <f>IF('Input and Summary Results'!$J$4="yes",IF(C3634=FALSE,FALSE,IF('Data Transformation'!E3634&lt;$R$10,E3634,$R$10)),IF(C3634=FALSE,FALSE,IF(C3634&lt;$R$10,C3634,$R$10)))</f>
        <v>0</v>
      </c>
      <c r="H3634" t="b">
        <f>IF('Input and Summary Results'!$J$4="yes",'Data Transformation'!F3634,'Data Transformation'!D3634)</f>
        <v>0</v>
      </c>
      <c r="I3634" t="str">
        <f t="shared" si="199"/>
        <v/>
      </c>
    </row>
    <row r="3635" spans="2:9" x14ac:dyDescent="0.55000000000000004">
      <c r="B3635" t="b">
        <f>IF('Input and Summary Results'!D3217=0,FALSE,'Input and Summary Results'!$B3217)</f>
        <v>0</v>
      </c>
      <c r="C3635" t="b">
        <f>IF(OR(B3635=0,'Input and Summary Results'!D3217=0,'Input and Summary Results'!D3217=""),FALSE,'Input and Summary Results'!$D3217)</f>
        <v>0</v>
      </c>
      <c r="D3635" t="b">
        <f>IF(OR(B3635=0,'Input and Summary Results'!E3217=0),FALSE,'Input and Summary Results'!$E3217)</f>
        <v>0</v>
      </c>
      <c r="E3635" t="b">
        <f t="shared" si="200"/>
        <v>0</v>
      </c>
      <c r="F3635" t="b">
        <f t="shared" si="201"/>
        <v>0</v>
      </c>
      <c r="G3635" t="b">
        <f>IF('Input and Summary Results'!$J$4="yes",IF(C3635=FALSE,FALSE,IF('Data Transformation'!E3635&lt;$R$10,E3635,$R$10)),IF(C3635=FALSE,FALSE,IF(C3635&lt;$R$10,C3635,$R$10)))</f>
        <v>0</v>
      </c>
      <c r="H3635" t="b">
        <f>IF('Input and Summary Results'!$J$4="yes",'Data Transformation'!F3635,'Data Transformation'!D3635)</f>
        <v>0</v>
      </c>
      <c r="I3635" t="str">
        <f t="shared" si="199"/>
        <v/>
      </c>
    </row>
    <row r="3636" spans="2:9" x14ac:dyDescent="0.55000000000000004">
      <c r="B3636" t="b">
        <f>IF('Input and Summary Results'!D3218=0,FALSE,'Input and Summary Results'!$B3218)</f>
        <v>0</v>
      </c>
      <c r="C3636" t="b">
        <f>IF(OR(B3636=0,'Input and Summary Results'!D3218=0,'Input and Summary Results'!D3218=""),FALSE,'Input and Summary Results'!$D3218)</f>
        <v>0</v>
      </c>
      <c r="D3636" t="b">
        <f>IF(OR(B3636=0,'Input and Summary Results'!E3218=0),FALSE,'Input and Summary Results'!$E3218)</f>
        <v>0</v>
      </c>
      <c r="E3636" t="b">
        <f t="shared" si="200"/>
        <v>0</v>
      </c>
      <c r="F3636" t="b">
        <f t="shared" si="201"/>
        <v>0</v>
      </c>
      <c r="G3636" t="b">
        <f>IF('Input and Summary Results'!$J$4="yes",IF(C3636=FALSE,FALSE,IF('Data Transformation'!E3636&lt;$R$10,E3636,$R$10)),IF(C3636=FALSE,FALSE,IF(C3636&lt;$R$10,C3636,$R$10)))</f>
        <v>0</v>
      </c>
      <c r="H3636" t="b">
        <f>IF('Input and Summary Results'!$J$4="yes",'Data Transformation'!F3636,'Data Transformation'!D3636)</f>
        <v>0</v>
      </c>
      <c r="I3636" t="str">
        <f t="shared" si="199"/>
        <v/>
      </c>
    </row>
    <row r="3637" spans="2:9" x14ac:dyDescent="0.55000000000000004">
      <c r="B3637" t="b">
        <f>IF('Input and Summary Results'!D3219=0,FALSE,'Input and Summary Results'!$B3219)</f>
        <v>0</v>
      </c>
      <c r="C3637" t="b">
        <f>IF(OR(B3637=0,'Input and Summary Results'!D3219=0,'Input and Summary Results'!D3219=""),FALSE,'Input and Summary Results'!$D3219)</f>
        <v>0</v>
      </c>
      <c r="D3637" t="b">
        <f>IF(OR(B3637=0,'Input and Summary Results'!E3219=0),FALSE,'Input and Summary Results'!$E3219)</f>
        <v>0</v>
      </c>
      <c r="E3637" t="b">
        <f t="shared" si="200"/>
        <v>0</v>
      </c>
      <c r="F3637" t="b">
        <f t="shared" si="201"/>
        <v>0</v>
      </c>
      <c r="G3637" t="b">
        <f>IF('Input and Summary Results'!$J$4="yes",IF(C3637=FALSE,FALSE,IF('Data Transformation'!E3637&lt;$R$10,E3637,$R$10)),IF(C3637=FALSE,FALSE,IF(C3637&lt;$R$10,C3637,$R$10)))</f>
        <v>0</v>
      </c>
      <c r="H3637" t="b">
        <f>IF('Input and Summary Results'!$J$4="yes",'Data Transformation'!F3637,'Data Transformation'!D3637)</f>
        <v>0</v>
      </c>
      <c r="I3637" t="str">
        <f t="shared" si="199"/>
        <v/>
      </c>
    </row>
    <row r="3638" spans="2:9" x14ac:dyDescent="0.55000000000000004">
      <c r="B3638" t="b">
        <f>IF('Input and Summary Results'!D3220=0,FALSE,'Input and Summary Results'!$B3220)</f>
        <v>0</v>
      </c>
      <c r="C3638" t="b">
        <f>IF(OR(B3638=0,'Input and Summary Results'!D3220=0,'Input and Summary Results'!D3220=""),FALSE,'Input and Summary Results'!$D3220)</f>
        <v>0</v>
      </c>
      <c r="D3638" t="b">
        <f>IF(OR(B3638=0,'Input and Summary Results'!E3220=0),FALSE,'Input and Summary Results'!$E3220)</f>
        <v>0</v>
      </c>
      <c r="E3638" t="b">
        <f t="shared" si="200"/>
        <v>0</v>
      </c>
      <c r="F3638" t="b">
        <f t="shared" si="201"/>
        <v>0</v>
      </c>
      <c r="G3638" t="b">
        <f>IF('Input and Summary Results'!$J$4="yes",IF(C3638=FALSE,FALSE,IF('Data Transformation'!E3638&lt;$R$10,E3638,$R$10)),IF(C3638=FALSE,FALSE,IF(C3638&lt;$R$10,C3638,$R$10)))</f>
        <v>0</v>
      </c>
      <c r="H3638" t="b">
        <f>IF('Input and Summary Results'!$J$4="yes",'Data Transformation'!F3638,'Data Transformation'!D3638)</f>
        <v>0</v>
      </c>
      <c r="I3638" t="str">
        <f t="shared" si="199"/>
        <v/>
      </c>
    </row>
    <row r="3639" spans="2:9" x14ac:dyDescent="0.55000000000000004">
      <c r="B3639" t="b">
        <f>IF('Input and Summary Results'!D3221=0,FALSE,'Input and Summary Results'!$B3221)</f>
        <v>0</v>
      </c>
      <c r="C3639" t="b">
        <f>IF(OR(B3639=0,'Input and Summary Results'!D3221=0,'Input and Summary Results'!D3221=""),FALSE,'Input and Summary Results'!$D3221)</f>
        <v>0</v>
      </c>
      <c r="D3639" t="b">
        <f>IF(OR(B3639=0,'Input and Summary Results'!E3221=0),FALSE,'Input and Summary Results'!$E3221)</f>
        <v>0</v>
      </c>
      <c r="E3639" t="b">
        <f t="shared" si="200"/>
        <v>0</v>
      </c>
      <c r="F3639" t="b">
        <f t="shared" si="201"/>
        <v>0</v>
      </c>
      <c r="G3639" t="b">
        <f>IF('Input and Summary Results'!$J$4="yes",IF(C3639=FALSE,FALSE,IF('Data Transformation'!E3639&lt;$R$10,E3639,$R$10)),IF(C3639=FALSE,FALSE,IF(C3639&lt;$R$10,C3639,$R$10)))</f>
        <v>0</v>
      </c>
      <c r="H3639" t="b">
        <f>IF('Input and Summary Results'!$J$4="yes",'Data Transformation'!F3639,'Data Transformation'!D3639)</f>
        <v>0</v>
      </c>
      <c r="I3639" t="str">
        <f t="shared" si="199"/>
        <v/>
      </c>
    </row>
    <row r="3640" spans="2:9" x14ac:dyDescent="0.55000000000000004">
      <c r="B3640" t="b">
        <f>IF('Input and Summary Results'!D3222=0,FALSE,'Input and Summary Results'!$B3222)</f>
        <v>0</v>
      </c>
      <c r="C3640" t="b">
        <f>IF(OR(B3640=0,'Input and Summary Results'!D3222=0,'Input and Summary Results'!D3222=""),FALSE,'Input and Summary Results'!$D3222)</f>
        <v>0</v>
      </c>
      <c r="D3640" t="b">
        <f>IF(OR(B3640=0,'Input and Summary Results'!E3222=0),FALSE,'Input and Summary Results'!$E3222)</f>
        <v>0</v>
      </c>
      <c r="E3640" t="b">
        <f t="shared" si="200"/>
        <v>0</v>
      </c>
      <c r="F3640" t="b">
        <f t="shared" si="201"/>
        <v>0</v>
      </c>
      <c r="G3640" t="b">
        <f>IF('Input and Summary Results'!$J$4="yes",IF(C3640=FALSE,FALSE,IF('Data Transformation'!E3640&lt;$R$10,E3640,$R$10)),IF(C3640=FALSE,FALSE,IF(C3640&lt;$R$10,C3640,$R$10)))</f>
        <v>0</v>
      </c>
      <c r="H3640" t="b">
        <f>IF('Input and Summary Results'!$J$4="yes",'Data Transformation'!F3640,'Data Transformation'!D3640)</f>
        <v>0</v>
      </c>
      <c r="I3640" t="str">
        <f t="shared" si="199"/>
        <v/>
      </c>
    </row>
    <row r="3641" spans="2:9" x14ac:dyDescent="0.55000000000000004">
      <c r="B3641" t="b">
        <f>IF('Input and Summary Results'!D3223=0,FALSE,'Input and Summary Results'!$B3223)</f>
        <v>0</v>
      </c>
      <c r="C3641" t="b">
        <f>IF(OR(B3641=0,'Input and Summary Results'!D3223=0,'Input and Summary Results'!D3223=""),FALSE,'Input and Summary Results'!$D3223)</f>
        <v>0</v>
      </c>
      <c r="D3641" t="b">
        <f>IF(OR(B3641=0,'Input and Summary Results'!E3223=0),FALSE,'Input and Summary Results'!$E3223)</f>
        <v>0</v>
      </c>
      <c r="E3641" t="b">
        <f t="shared" si="200"/>
        <v>0</v>
      </c>
      <c r="F3641" t="b">
        <f t="shared" si="201"/>
        <v>0</v>
      </c>
      <c r="G3641" t="b">
        <f>IF('Input and Summary Results'!$J$4="yes",IF(C3641=FALSE,FALSE,IF('Data Transformation'!E3641&lt;$R$10,E3641,$R$10)),IF(C3641=FALSE,FALSE,IF(C3641&lt;$R$10,C3641,$R$10)))</f>
        <v>0</v>
      </c>
      <c r="H3641" t="b">
        <f>IF('Input and Summary Results'!$J$4="yes",'Data Transformation'!F3641,'Data Transformation'!D3641)</f>
        <v>0</v>
      </c>
      <c r="I3641" t="str">
        <f t="shared" si="199"/>
        <v/>
      </c>
    </row>
    <row r="3642" spans="2:9" x14ac:dyDescent="0.55000000000000004">
      <c r="B3642" t="b">
        <f>IF('Input and Summary Results'!D3224=0,FALSE,'Input and Summary Results'!$B3224)</f>
        <v>0</v>
      </c>
      <c r="C3642" t="b">
        <f>IF(OR(B3642=0,'Input and Summary Results'!D3224=0,'Input and Summary Results'!D3224=""),FALSE,'Input and Summary Results'!$D3224)</f>
        <v>0</v>
      </c>
      <c r="D3642" t="b">
        <f>IF(OR(B3642=0,'Input and Summary Results'!E3224=0),FALSE,'Input and Summary Results'!$E3224)</f>
        <v>0</v>
      </c>
      <c r="E3642" t="b">
        <f t="shared" si="200"/>
        <v>0</v>
      </c>
      <c r="F3642" t="b">
        <f t="shared" si="201"/>
        <v>0</v>
      </c>
      <c r="G3642" t="b">
        <f>IF('Input and Summary Results'!$J$4="yes",IF(C3642=FALSE,FALSE,IF('Data Transformation'!E3642&lt;$R$10,E3642,$R$10)),IF(C3642=FALSE,FALSE,IF(C3642&lt;$R$10,C3642,$R$10)))</f>
        <v>0</v>
      </c>
      <c r="H3642" t="b">
        <f>IF('Input and Summary Results'!$J$4="yes",'Data Transformation'!F3642,'Data Transformation'!D3642)</f>
        <v>0</v>
      </c>
      <c r="I3642" t="str">
        <f t="shared" si="199"/>
        <v/>
      </c>
    </row>
    <row r="3643" spans="2:9" x14ac:dyDescent="0.55000000000000004">
      <c r="B3643" t="b">
        <f>IF('Input and Summary Results'!D3225=0,FALSE,'Input and Summary Results'!$B3225)</f>
        <v>0</v>
      </c>
      <c r="C3643" t="b">
        <f>IF(OR(B3643=0,'Input and Summary Results'!D3225=0,'Input and Summary Results'!D3225=""),FALSE,'Input and Summary Results'!$D3225)</f>
        <v>0</v>
      </c>
      <c r="D3643" t="b">
        <f>IF(OR(B3643=0,'Input and Summary Results'!E3225=0),FALSE,'Input and Summary Results'!$E3225)</f>
        <v>0</v>
      </c>
      <c r="E3643" t="b">
        <f t="shared" si="200"/>
        <v>0</v>
      </c>
      <c r="F3643" t="b">
        <f t="shared" si="201"/>
        <v>0</v>
      </c>
      <c r="G3643" t="b">
        <f>IF('Input and Summary Results'!$J$4="yes",IF(C3643=FALSE,FALSE,IF('Data Transformation'!E3643&lt;$R$10,E3643,$R$10)),IF(C3643=FALSE,FALSE,IF(C3643&lt;$R$10,C3643,$R$10)))</f>
        <v>0</v>
      </c>
      <c r="H3643" t="b">
        <f>IF('Input and Summary Results'!$J$4="yes",'Data Transformation'!F3643,'Data Transformation'!D3643)</f>
        <v>0</v>
      </c>
      <c r="I3643" t="str">
        <f t="shared" si="199"/>
        <v/>
      </c>
    </row>
    <row r="3644" spans="2:9" x14ac:dyDescent="0.55000000000000004">
      <c r="B3644" t="b">
        <f>IF('Input and Summary Results'!D3226=0,FALSE,'Input and Summary Results'!$B3226)</f>
        <v>0</v>
      </c>
      <c r="C3644" t="b">
        <f>IF(OR(B3644=0,'Input and Summary Results'!D3226=0,'Input and Summary Results'!D3226=""),FALSE,'Input and Summary Results'!$D3226)</f>
        <v>0</v>
      </c>
      <c r="D3644" t="b">
        <f>IF(OR(B3644=0,'Input and Summary Results'!E3226=0),FALSE,'Input and Summary Results'!$E3226)</f>
        <v>0</v>
      </c>
      <c r="E3644" t="b">
        <f t="shared" si="200"/>
        <v>0</v>
      </c>
      <c r="F3644" t="b">
        <f t="shared" si="201"/>
        <v>0</v>
      </c>
      <c r="G3644" t="b">
        <f>IF('Input and Summary Results'!$J$4="yes",IF(C3644=FALSE,FALSE,IF('Data Transformation'!E3644&lt;$R$10,E3644,$R$10)),IF(C3644=FALSE,FALSE,IF(C3644&lt;$R$10,C3644,$R$10)))</f>
        <v>0</v>
      </c>
      <c r="H3644" t="b">
        <f>IF('Input and Summary Results'!$J$4="yes",'Data Transformation'!F3644,'Data Transformation'!D3644)</f>
        <v>0</v>
      </c>
      <c r="I3644" t="str">
        <f t="shared" si="199"/>
        <v/>
      </c>
    </row>
    <row r="3645" spans="2:9" x14ac:dyDescent="0.55000000000000004">
      <c r="B3645" t="b">
        <f>IF('Input and Summary Results'!D3227=0,FALSE,'Input and Summary Results'!$B3227)</f>
        <v>0</v>
      </c>
      <c r="C3645" t="b">
        <f>IF(OR(B3645=0,'Input and Summary Results'!D3227=0,'Input and Summary Results'!D3227=""),FALSE,'Input and Summary Results'!$D3227)</f>
        <v>0</v>
      </c>
      <c r="D3645" t="b">
        <f>IF(OR(B3645=0,'Input and Summary Results'!E3227=0),FALSE,'Input and Summary Results'!$E3227)</f>
        <v>0</v>
      </c>
      <c r="E3645" t="b">
        <f t="shared" si="200"/>
        <v>0</v>
      </c>
      <c r="F3645" t="b">
        <f t="shared" si="201"/>
        <v>0</v>
      </c>
      <c r="G3645" t="b">
        <f>IF('Input and Summary Results'!$J$4="yes",IF(C3645=FALSE,FALSE,IF('Data Transformation'!E3645&lt;$R$10,E3645,$R$10)),IF(C3645=FALSE,FALSE,IF(C3645&lt;$R$10,C3645,$R$10)))</f>
        <v>0</v>
      </c>
      <c r="H3645" t="b">
        <f>IF('Input and Summary Results'!$J$4="yes",'Data Transformation'!F3645,'Data Transformation'!D3645)</f>
        <v>0</v>
      </c>
      <c r="I3645" t="str">
        <f t="shared" si="199"/>
        <v/>
      </c>
    </row>
    <row r="3646" spans="2:9" x14ac:dyDescent="0.55000000000000004">
      <c r="B3646" t="b">
        <f>IF('Input and Summary Results'!D3228=0,FALSE,'Input and Summary Results'!$B3228)</f>
        <v>0</v>
      </c>
      <c r="C3646" t="b">
        <f>IF(OR(B3646=0,'Input and Summary Results'!D3228=0,'Input and Summary Results'!D3228=""),FALSE,'Input and Summary Results'!$D3228)</f>
        <v>0</v>
      </c>
      <c r="D3646" t="b">
        <f>IF(OR(B3646=0,'Input and Summary Results'!E3228=0),FALSE,'Input and Summary Results'!$E3228)</f>
        <v>0</v>
      </c>
      <c r="E3646" t="b">
        <f t="shared" si="200"/>
        <v>0</v>
      </c>
      <c r="F3646" t="b">
        <f t="shared" si="201"/>
        <v>0</v>
      </c>
      <c r="G3646" t="b">
        <f>IF('Input and Summary Results'!$J$4="yes",IF(C3646=FALSE,FALSE,IF('Data Transformation'!E3646&lt;$R$10,E3646,$R$10)),IF(C3646=FALSE,FALSE,IF(C3646&lt;$R$10,C3646,$R$10)))</f>
        <v>0</v>
      </c>
      <c r="H3646" t="b">
        <f>IF('Input and Summary Results'!$J$4="yes",'Data Transformation'!F3646,'Data Transformation'!D3646)</f>
        <v>0</v>
      </c>
      <c r="I3646" t="str">
        <f t="shared" si="199"/>
        <v/>
      </c>
    </row>
    <row r="3647" spans="2:9" x14ac:dyDescent="0.55000000000000004">
      <c r="B3647" t="b">
        <f>IF('Input and Summary Results'!D3229=0,FALSE,'Input and Summary Results'!$B3229)</f>
        <v>0</v>
      </c>
      <c r="C3647" t="b">
        <f>IF(OR(B3647=0,'Input and Summary Results'!D3229=0,'Input and Summary Results'!D3229=""),FALSE,'Input and Summary Results'!$D3229)</f>
        <v>0</v>
      </c>
      <c r="D3647" t="b">
        <f>IF(OR(B3647=0,'Input and Summary Results'!E3229=0),FALSE,'Input and Summary Results'!$E3229)</f>
        <v>0</v>
      </c>
      <c r="E3647" t="b">
        <f t="shared" si="200"/>
        <v>0</v>
      </c>
      <c r="F3647" t="b">
        <f t="shared" si="201"/>
        <v>0</v>
      </c>
      <c r="G3647" t="b">
        <f>IF('Input and Summary Results'!$J$4="yes",IF(C3647=FALSE,FALSE,IF('Data Transformation'!E3647&lt;$R$10,E3647,$R$10)),IF(C3647=FALSE,FALSE,IF(C3647&lt;$R$10,C3647,$R$10)))</f>
        <v>0</v>
      </c>
      <c r="H3647" t="b">
        <f>IF('Input and Summary Results'!$J$4="yes",'Data Transformation'!F3647,'Data Transformation'!D3647)</f>
        <v>0</v>
      </c>
      <c r="I3647" t="str">
        <f t="shared" si="199"/>
        <v/>
      </c>
    </row>
    <row r="3648" spans="2:9" x14ac:dyDescent="0.55000000000000004">
      <c r="B3648" t="b">
        <f>IF('Input and Summary Results'!D3230=0,FALSE,'Input and Summary Results'!$B3230)</f>
        <v>0</v>
      </c>
      <c r="C3648" t="b">
        <f>IF(OR(B3648=0,'Input and Summary Results'!D3230=0,'Input and Summary Results'!D3230=""),FALSE,'Input and Summary Results'!$D3230)</f>
        <v>0</v>
      </c>
      <c r="D3648" t="b">
        <f>IF(OR(B3648=0,'Input and Summary Results'!E3230=0),FALSE,'Input and Summary Results'!$E3230)</f>
        <v>0</v>
      </c>
      <c r="E3648" t="b">
        <f t="shared" si="200"/>
        <v>0</v>
      </c>
      <c r="F3648" t="b">
        <f t="shared" si="201"/>
        <v>0</v>
      </c>
      <c r="G3648" t="b">
        <f>IF('Input and Summary Results'!$J$4="yes",IF(C3648=FALSE,FALSE,IF('Data Transformation'!E3648&lt;$R$10,E3648,$R$10)),IF(C3648=FALSE,FALSE,IF(C3648&lt;$R$10,C3648,$R$10)))</f>
        <v>0</v>
      </c>
      <c r="H3648" t="b">
        <f>IF('Input and Summary Results'!$J$4="yes",'Data Transformation'!F3648,'Data Transformation'!D3648)</f>
        <v>0</v>
      </c>
      <c r="I3648" t="str">
        <f t="shared" si="199"/>
        <v/>
      </c>
    </row>
    <row r="3649" spans="2:9" x14ac:dyDescent="0.55000000000000004">
      <c r="B3649" t="b">
        <f>IF('Input and Summary Results'!D3231=0,FALSE,'Input and Summary Results'!$B3231)</f>
        <v>0</v>
      </c>
      <c r="C3649" t="b">
        <f>IF(OR(B3649=0,'Input and Summary Results'!D3231=0,'Input and Summary Results'!D3231=""),FALSE,'Input and Summary Results'!$D3231)</f>
        <v>0</v>
      </c>
      <c r="D3649" t="b">
        <f>IF(OR(B3649=0,'Input and Summary Results'!E3231=0),FALSE,'Input and Summary Results'!$E3231)</f>
        <v>0</v>
      </c>
      <c r="E3649" t="b">
        <f t="shared" si="200"/>
        <v>0</v>
      </c>
      <c r="F3649" t="b">
        <f t="shared" si="201"/>
        <v>0</v>
      </c>
      <c r="G3649" t="b">
        <f>IF('Input and Summary Results'!$J$4="yes",IF(C3649=FALSE,FALSE,IF('Data Transformation'!E3649&lt;$R$10,E3649,$R$10)),IF(C3649=FALSE,FALSE,IF(C3649&lt;$R$10,C3649,$R$10)))</f>
        <v>0</v>
      </c>
      <c r="H3649" t="b">
        <f>IF('Input and Summary Results'!$J$4="yes",'Data Transformation'!F3649,'Data Transformation'!D3649)</f>
        <v>0</v>
      </c>
      <c r="I3649" t="str">
        <f t="shared" si="199"/>
        <v/>
      </c>
    </row>
    <row r="3650" spans="2:9" x14ac:dyDescent="0.55000000000000004">
      <c r="B3650" t="b">
        <f>IF('Input and Summary Results'!D3232=0,FALSE,'Input and Summary Results'!$B3232)</f>
        <v>0</v>
      </c>
      <c r="C3650" t="b">
        <f>IF(OR(B3650=0,'Input and Summary Results'!D3232=0,'Input and Summary Results'!D3232=""),FALSE,'Input and Summary Results'!$D3232)</f>
        <v>0</v>
      </c>
      <c r="D3650" t="b">
        <f>IF(OR(B3650=0,'Input and Summary Results'!E3232=0),FALSE,'Input and Summary Results'!$E3232)</f>
        <v>0</v>
      </c>
      <c r="E3650" t="b">
        <f t="shared" si="200"/>
        <v>0</v>
      </c>
      <c r="F3650" t="b">
        <f t="shared" si="201"/>
        <v>0</v>
      </c>
      <c r="G3650" t="b">
        <f>IF('Input and Summary Results'!$J$4="yes",IF(C3650=FALSE,FALSE,IF('Data Transformation'!E3650&lt;$R$10,E3650,$R$10)),IF(C3650=FALSE,FALSE,IF(C3650&lt;$R$10,C3650,$R$10)))</f>
        <v>0</v>
      </c>
      <c r="H3650" t="b">
        <f>IF('Input and Summary Results'!$J$4="yes",'Data Transformation'!F3650,'Data Transformation'!D3650)</f>
        <v>0</v>
      </c>
      <c r="I3650" t="str">
        <f t="shared" si="199"/>
        <v/>
      </c>
    </row>
    <row r="3651" spans="2:9" x14ac:dyDescent="0.55000000000000004">
      <c r="B3651" t="b">
        <f>IF('Input and Summary Results'!D3233=0,FALSE,'Input and Summary Results'!$B3233)</f>
        <v>0</v>
      </c>
      <c r="C3651" t="b">
        <f>IF(OR(B3651=0,'Input and Summary Results'!D3233=0,'Input and Summary Results'!D3233=""),FALSE,'Input and Summary Results'!$D3233)</f>
        <v>0</v>
      </c>
      <c r="D3651" t="b">
        <f>IF(OR(B3651=0,'Input and Summary Results'!E3233=0),FALSE,'Input and Summary Results'!$E3233)</f>
        <v>0</v>
      </c>
      <c r="E3651" t="b">
        <f t="shared" si="200"/>
        <v>0</v>
      </c>
      <c r="F3651" t="b">
        <f t="shared" si="201"/>
        <v>0</v>
      </c>
      <c r="G3651" t="b">
        <f>IF('Input and Summary Results'!$J$4="yes",IF(C3651=FALSE,FALSE,IF('Data Transformation'!E3651&lt;$R$10,E3651,$R$10)),IF(C3651=FALSE,FALSE,IF(C3651&lt;$R$10,C3651,$R$10)))</f>
        <v>0</v>
      </c>
      <c r="H3651" t="b">
        <f>IF('Input and Summary Results'!$J$4="yes",'Data Transformation'!F3651,'Data Transformation'!D3651)</f>
        <v>0</v>
      </c>
      <c r="I3651" t="str">
        <f t="shared" si="199"/>
        <v/>
      </c>
    </row>
    <row r="3652" spans="2:9" x14ac:dyDescent="0.55000000000000004">
      <c r="B3652" t="b">
        <f>IF('Input and Summary Results'!D3234=0,FALSE,'Input and Summary Results'!$B3234)</f>
        <v>0</v>
      </c>
      <c r="C3652" t="b">
        <f>IF(OR(B3652=0,'Input and Summary Results'!D3234=0,'Input and Summary Results'!D3234=""),FALSE,'Input and Summary Results'!$D3234)</f>
        <v>0</v>
      </c>
      <c r="D3652" t="b">
        <f>IF(OR(B3652=0,'Input and Summary Results'!E3234=0),FALSE,'Input and Summary Results'!$E3234)</f>
        <v>0</v>
      </c>
      <c r="E3652" t="b">
        <f t="shared" si="200"/>
        <v>0</v>
      </c>
      <c r="F3652" t="b">
        <f t="shared" si="201"/>
        <v>0</v>
      </c>
      <c r="G3652" t="b">
        <f>IF('Input and Summary Results'!$J$4="yes",IF(C3652=FALSE,FALSE,IF('Data Transformation'!E3652&lt;$R$10,E3652,$R$10)),IF(C3652=FALSE,FALSE,IF(C3652&lt;$R$10,C3652,$R$10)))</f>
        <v>0</v>
      </c>
      <c r="H3652" t="b">
        <f>IF('Input and Summary Results'!$J$4="yes",'Data Transformation'!F3652,'Data Transformation'!D3652)</f>
        <v>0</v>
      </c>
      <c r="I3652" t="str">
        <f t="shared" si="199"/>
        <v/>
      </c>
    </row>
    <row r="3653" spans="2:9" x14ac:dyDescent="0.55000000000000004">
      <c r="B3653" t="b">
        <f>IF('Input and Summary Results'!D3235=0,FALSE,'Input and Summary Results'!$B3235)</f>
        <v>0</v>
      </c>
      <c r="C3653" t="b">
        <f>IF(OR(B3653=0,'Input and Summary Results'!D3235=0,'Input and Summary Results'!D3235=""),FALSE,'Input and Summary Results'!$D3235)</f>
        <v>0</v>
      </c>
      <c r="D3653" t="b">
        <f>IF(OR(B3653=0,'Input and Summary Results'!E3235=0),FALSE,'Input and Summary Results'!$E3235)</f>
        <v>0</v>
      </c>
      <c r="E3653" t="b">
        <f t="shared" si="200"/>
        <v>0</v>
      </c>
      <c r="F3653" t="b">
        <f t="shared" si="201"/>
        <v>0</v>
      </c>
      <c r="G3653" t="b">
        <f>IF('Input and Summary Results'!$J$4="yes",IF(C3653=FALSE,FALSE,IF('Data Transformation'!E3653&lt;$R$10,E3653,$R$10)),IF(C3653=FALSE,FALSE,IF(C3653&lt;$R$10,C3653,$R$10)))</f>
        <v>0</v>
      </c>
      <c r="H3653" t="b">
        <f>IF('Input and Summary Results'!$J$4="yes",'Data Transformation'!F3653,'Data Transformation'!D3653)</f>
        <v>0</v>
      </c>
      <c r="I3653" t="str">
        <f t="shared" ref="I3653:I3716" si="202">IF(G3653=FALSE,"",B3653)</f>
        <v/>
      </c>
    </row>
    <row r="3654" spans="2:9" x14ac:dyDescent="0.55000000000000004">
      <c r="B3654" t="b">
        <f>IF('Input and Summary Results'!D3236=0,FALSE,'Input and Summary Results'!$B3236)</f>
        <v>0</v>
      </c>
      <c r="C3654" t="b">
        <f>IF(OR(B3654=0,'Input and Summary Results'!D3236=0,'Input and Summary Results'!D3236=""),FALSE,'Input and Summary Results'!$D3236)</f>
        <v>0</v>
      </c>
      <c r="D3654" t="b">
        <f>IF(OR(B3654=0,'Input and Summary Results'!E3236=0),FALSE,'Input and Summary Results'!$E3236)</f>
        <v>0</v>
      </c>
      <c r="E3654" t="b">
        <f t="shared" si="200"/>
        <v>0</v>
      </c>
      <c r="F3654" t="b">
        <f t="shared" si="201"/>
        <v>0</v>
      </c>
      <c r="G3654" t="b">
        <f>IF('Input and Summary Results'!$J$4="yes",IF(C3654=FALSE,FALSE,IF('Data Transformation'!E3654&lt;$R$10,E3654,$R$10)),IF(C3654=FALSE,FALSE,IF(C3654&lt;$R$10,C3654,$R$10)))</f>
        <v>0</v>
      </c>
      <c r="H3654" t="b">
        <f>IF('Input and Summary Results'!$J$4="yes",'Data Transformation'!F3654,'Data Transformation'!D3654)</f>
        <v>0</v>
      </c>
      <c r="I3654" t="str">
        <f t="shared" si="202"/>
        <v/>
      </c>
    </row>
    <row r="3655" spans="2:9" x14ac:dyDescent="0.55000000000000004">
      <c r="B3655" t="b">
        <f>IF('Input and Summary Results'!D3237=0,FALSE,'Input and Summary Results'!$B3237)</f>
        <v>0</v>
      </c>
      <c r="C3655" t="b">
        <f>IF(OR(B3655=0,'Input and Summary Results'!D3237=0,'Input and Summary Results'!D3237=""),FALSE,'Input and Summary Results'!$D3237)</f>
        <v>0</v>
      </c>
      <c r="D3655" t="b">
        <f>IF(OR(B3655=0,'Input and Summary Results'!E3237=0),FALSE,'Input and Summary Results'!$E3237)</f>
        <v>0</v>
      </c>
      <c r="E3655" t="b">
        <f t="shared" si="200"/>
        <v>0</v>
      </c>
      <c r="F3655" t="b">
        <f t="shared" si="201"/>
        <v>0</v>
      </c>
      <c r="G3655" t="b">
        <f>IF('Input and Summary Results'!$J$4="yes",IF(C3655=FALSE,FALSE,IF('Data Transformation'!E3655&lt;$R$10,E3655,$R$10)),IF(C3655=FALSE,FALSE,IF(C3655&lt;$R$10,C3655,$R$10)))</f>
        <v>0</v>
      </c>
      <c r="H3655" t="b">
        <f>IF('Input and Summary Results'!$J$4="yes",'Data Transformation'!F3655,'Data Transformation'!D3655)</f>
        <v>0</v>
      </c>
      <c r="I3655" t="str">
        <f t="shared" si="202"/>
        <v/>
      </c>
    </row>
    <row r="3656" spans="2:9" x14ac:dyDescent="0.55000000000000004">
      <c r="B3656" t="b">
        <f>IF('Input and Summary Results'!D3238=0,FALSE,'Input and Summary Results'!$B3238)</f>
        <v>0</v>
      </c>
      <c r="C3656" t="b">
        <f>IF(OR(B3656=0,'Input and Summary Results'!D3238=0,'Input and Summary Results'!D3238=""),FALSE,'Input and Summary Results'!$D3238)</f>
        <v>0</v>
      </c>
      <c r="D3656" t="b">
        <f>IF(OR(B3656=0,'Input and Summary Results'!E3238=0),FALSE,'Input and Summary Results'!$E3238)</f>
        <v>0</v>
      </c>
      <c r="E3656" t="b">
        <f t="shared" si="200"/>
        <v>0</v>
      </c>
      <c r="F3656" t="b">
        <f t="shared" si="201"/>
        <v>0</v>
      </c>
      <c r="G3656" t="b">
        <f>IF('Input and Summary Results'!$J$4="yes",IF(C3656=FALSE,FALSE,IF('Data Transformation'!E3656&lt;$R$10,E3656,$R$10)),IF(C3656=FALSE,FALSE,IF(C3656&lt;$R$10,C3656,$R$10)))</f>
        <v>0</v>
      </c>
      <c r="H3656" t="b">
        <f>IF('Input and Summary Results'!$J$4="yes",'Data Transformation'!F3656,'Data Transformation'!D3656)</f>
        <v>0</v>
      </c>
      <c r="I3656" t="str">
        <f t="shared" si="202"/>
        <v/>
      </c>
    </row>
    <row r="3657" spans="2:9" x14ac:dyDescent="0.55000000000000004">
      <c r="B3657" t="b">
        <f>IF('Input and Summary Results'!D3239=0,FALSE,'Input and Summary Results'!$B3239)</f>
        <v>0</v>
      </c>
      <c r="C3657" t="b">
        <f>IF(OR(B3657=0,'Input and Summary Results'!D3239=0,'Input and Summary Results'!D3239=""),FALSE,'Input and Summary Results'!$D3239)</f>
        <v>0</v>
      </c>
      <c r="D3657" t="b">
        <f>IF(OR(B3657=0,'Input and Summary Results'!E3239=0),FALSE,'Input and Summary Results'!$E3239)</f>
        <v>0</v>
      </c>
      <c r="E3657" t="b">
        <f t="shared" si="200"/>
        <v>0</v>
      </c>
      <c r="F3657" t="b">
        <f t="shared" si="201"/>
        <v>0</v>
      </c>
      <c r="G3657" t="b">
        <f>IF('Input and Summary Results'!$J$4="yes",IF(C3657=FALSE,FALSE,IF('Data Transformation'!E3657&lt;$R$10,E3657,$R$10)),IF(C3657=FALSE,FALSE,IF(C3657&lt;$R$10,C3657,$R$10)))</f>
        <v>0</v>
      </c>
      <c r="H3657" t="b">
        <f>IF('Input and Summary Results'!$J$4="yes",'Data Transformation'!F3657,'Data Transformation'!D3657)</f>
        <v>0</v>
      </c>
      <c r="I3657" t="str">
        <f t="shared" si="202"/>
        <v/>
      </c>
    </row>
    <row r="3658" spans="2:9" x14ac:dyDescent="0.55000000000000004">
      <c r="B3658" t="b">
        <f>IF('Input and Summary Results'!D3240=0,FALSE,'Input and Summary Results'!$B3240)</f>
        <v>0</v>
      </c>
      <c r="C3658" t="b">
        <f>IF(OR(B3658=0,'Input and Summary Results'!D3240=0,'Input and Summary Results'!D3240=""),FALSE,'Input and Summary Results'!$D3240)</f>
        <v>0</v>
      </c>
      <c r="D3658" t="b">
        <f>IF(OR(B3658=0,'Input and Summary Results'!E3240=0),FALSE,'Input and Summary Results'!$E3240)</f>
        <v>0</v>
      </c>
      <c r="E3658" t="b">
        <f t="shared" si="200"/>
        <v>0</v>
      </c>
      <c r="F3658" t="b">
        <f t="shared" si="201"/>
        <v>0</v>
      </c>
      <c r="G3658" t="b">
        <f>IF('Input and Summary Results'!$J$4="yes",IF(C3658=FALSE,FALSE,IF('Data Transformation'!E3658&lt;$R$10,E3658,$R$10)),IF(C3658=FALSE,FALSE,IF(C3658&lt;$R$10,C3658,$R$10)))</f>
        <v>0</v>
      </c>
      <c r="H3658" t="b">
        <f>IF('Input and Summary Results'!$J$4="yes",'Data Transformation'!F3658,'Data Transformation'!D3658)</f>
        <v>0</v>
      </c>
      <c r="I3658" t="str">
        <f t="shared" si="202"/>
        <v/>
      </c>
    </row>
    <row r="3659" spans="2:9" x14ac:dyDescent="0.55000000000000004">
      <c r="B3659" t="b">
        <f>IF('Input and Summary Results'!D3241=0,FALSE,'Input and Summary Results'!$B3241)</f>
        <v>0</v>
      </c>
      <c r="C3659" t="b">
        <f>IF(OR(B3659=0,'Input and Summary Results'!D3241=0,'Input and Summary Results'!D3241=""),FALSE,'Input and Summary Results'!$D3241)</f>
        <v>0</v>
      </c>
      <c r="D3659" t="b">
        <f>IF(OR(B3659=0,'Input and Summary Results'!E3241=0),FALSE,'Input and Summary Results'!$E3241)</f>
        <v>0</v>
      </c>
      <c r="E3659" t="b">
        <f t="shared" si="200"/>
        <v>0</v>
      </c>
      <c r="F3659" t="b">
        <f t="shared" si="201"/>
        <v>0</v>
      </c>
      <c r="G3659" t="b">
        <f>IF('Input and Summary Results'!$J$4="yes",IF(C3659=FALSE,FALSE,IF('Data Transformation'!E3659&lt;$R$10,E3659,$R$10)),IF(C3659=FALSE,FALSE,IF(C3659&lt;$R$10,C3659,$R$10)))</f>
        <v>0</v>
      </c>
      <c r="H3659" t="b">
        <f>IF('Input and Summary Results'!$J$4="yes",'Data Transformation'!F3659,'Data Transformation'!D3659)</f>
        <v>0</v>
      </c>
      <c r="I3659" t="str">
        <f t="shared" si="202"/>
        <v/>
      </c>
    </row>
    <row r="3660" spans="2:9" x14ac:dyDescent="0.55000000000000004">
      <c r="B3660" t="b">
        <f>IF('Input and Summary Results'!D3242=0,FALSE,'Input and Summary Results'!$B3242)</f>
        <v>0</v>
      </c>
      <c r="C3660" t="b">
        <f>IF(OR(B3660=0,'Input and Summary Results'!D3242=0,'Input and Summary Results'!D3242=""),FALSE,'Input and Summary Results'!$D3242)</f>
        <v>0</v>
      </c>
      <c r="D3660" t="b">
        <f>IF(OR(B3660=0,'Input and Summary Results'!E3242=0),FALSE,'Input and Summary Results'!$E3242)</f>
        <v>0</v>
      </c>
      <c r="E3660" t="b">
        <f t="shared" si="200"/>
        <v>0</v>
      </c>
      <c r="F3660" t="b">
        <f t="shared" si="201"/>
        <v>0</v>
      </c>
      <c r="G3660" t="b">
        <f>IF('Input and Summary Results'!$J$4="yes",IF(C3660=FALSE,FALSE,IF('Data Transformation'!E3660&lt;$R$10,E3660,$R$10)),IF(C3660=FALSE,FALSE,IF(C3660&lt;$R$10,C3660,$R$10)))</f>
        <v>0</v>
      </c>
      <c r="H3660" t="b">
        <f>IF('Input and Summary Results'!$J$4="yes",'Data Transformation'!F3660,'Data Transformation'!D3660)</f>
        <v>0</v>
      </c>
      <c r="I3660" t="str">
        <f t="shared" si="202"/>
        <v/>
      </c>
    </row>
    <row r="3661" spans="2:9" x14ac:dyDescent="0.55000000000000004">
      <c r="B3661" t="b">
        <f>IF('Input and Summary Results'!D3243=0,FALSE,'Input and Summary Results'!$B3243)</f>
        <v>0</v>
      </c>
      <c r="C3661" t="b">
        <f>IF(OR(B3661=0,'Input and Summary Results'!D3243=0,'Input and Summary Results'!D3243=""),FALSE,'Input and Summary Results'!$D3243)</f>
        <v>0</v>
      </c>
      <c r="D3661" t="b">
        <f>IF(OR(B3661=0,'Input and Summary Results'!E3243=0),FALSE,'Input and Summary Results'!$E3243)</f>
        <v>0</v>
      </c>
      <c r="E3661" t="b">
        <f t="shared" si="200"/>
        <v>0</v>
      </c>
      <c r="F3661" t="b">
        <f t="shared" si="201"/>
        <v>0</v>
      </c>
      <c r="G3661" t="b">
        <f>IF('Input and Summary Results'!$J$4="yes",IF(C3661=FALSE,FALSE,IF('Data Transformation'!E3661&lt;$R$10,E3661,$R$10)),IF(C3661=FALSE,FALSE,IF(C3661&lt;$R$10,C3661,$R$10)))</f>
        <v>0</v>
      </c>
      <c r="H3661" t="b">
        <f>IF('Input and Summary Results'!$J$4="yes",'Data Transformation'!F3661,'Data Transformation'!D3661)</f>
        <v>0</v>
      </c>
      <c r="I3661" t="str">
        <f t="shared" si="202"/>
        <v/>
      </c>
    </row>
    <row r="3662" spans="2:9" x14ac:dyDescent="0.55000000000000004">
      <c r="B3662" t="b">
        <f>IF('Input and Summary Results'!D3244=0,FALSE,'Input and Summary Results'!$B3244)</f>
        <v>0</v>
      </c>
      <c r="C3662" t="b">
        <f>IF(OR(B3662=0,'Input and Summary Results'!D3244=0,'Input and Summary Results'!D3244=""),FALSE,'Input and Summary Results'!$D3244)</f>
        <v>0</v>
      </c>
      <c r="D3662" t="b">
        <f>IF(OR(B3662=0,'Input and Summary Results'!E3244=0),FALSE,'Input and Summary Results'!$E3244)</f>
        <v>0</v>
      </c>
      <c r="E3662" t="b">
        <f t="shared" si="200"/>
        <v>0</v>
      </c>
      <c r="F3662" t="b">
        <f t="shared" si="201"/>
        <v>0</v>
      </c>
      <c r="G3662" t="b">
        <f>IF('Input and Summary Results'!$J$4="yes",IF(C3662=FALSE,FALSE,IF('Data Transformation'!E3662&lt;$R$10,E3662,$R$10)),IF(C3662=FALSE,FALSE,IF(C3662&lt;$R$10,C3662,$R$10)))</f>
        <v>0</v>
      </c>
      <c r="H3662" t="b">
        <f>IF('Input and Summary Results'!$J$4="yes",'Data Transformation'!F3662,'Data Transformation'!D3662)</f>
        <v>0</v>
      </c>
      <c r="I3662" t="str">
        <f t="shared" si="202"/>
        <v/>
      </c>
    </row>
    <row r="3663" spans="2:9" x14ac:dyDescent="0.55000000000000004">
      <c r="B3663" t="b">
        <f>IF('Input and Summary Results'!D3245=0,FALSE,'Input and Summary Results'!$B3245)</f>
        <v>0</v>
      </c>
      <c r="C3663" t="b">
        <f>IF(OR(B3663=0,'Input and Summary Results'!D3245=0,'Input and Summary Results'!D3245=""),FALSE,'Input and Summary Results'!$D3245)</f>
        <v>0</v>
      </c>
      <c r="D3663" t="b">
        <f>IF(OR(B3663=0,'Input and Summary Results'!E3245=0),FALSE,'Input and Summary Results'!$E3245)</f>
        <v>0</v>
      </c>
      <c r="E3663" t="b">
        <f t="shared" si="200"/>
        <v>0</v>
      </c>
      <c r="F3663" t="b">
        <f t="shared" si="201"/>
        <v>0</v>
      </c>
      <c r="G3663" t="b">
        <f>IF('Input and Summary Results'!$J$4="yes",IF(C3663=FALSE,FALSE,IF('Data Transformation'!E3663&lt;$R$10,E3663,$R$10)),IF(C3663=FALSE,FALSE,IF(C3663&lt;$R$10,C3663,$R$10)))</f>
        <v>0</v>
      </c>
      <c r="H3663" t="b">
        <f>IF('Input and Summary Results'!$J$4="yes",'Data Transformation'!F3663,'Data Transformation'!D3663)</f>
        <v>0</v>
      </c>
      <c r="I3663" t="str">
        <f t="shared" si="202"/>
        <v/>
      </c>
    </row>
    <row r="3664" spans="2:9" x14ac:dyDescent="0.55000000000000004">
      <c r="B3664" t="b">
        <f>IF('Input and Summary Results'!D3246=0,FALSE,'Input and Summary Results'!$B3246)</f>
        <v>0</v>
      </c>
      <c r="C3664" t="b">
        <f>IF(OR(B3664=0,'Input and Summary Results'!D3246=0,'Input and Summary Results'!D3246=""),FALSE,'Input and Summary Results'!$D3246)</f>
        <v>0</v>
      </c>
      <c r="D3664" t="b">
        <f>IF(OR(B3664=0,'Input and Summary Results'!E3246=0),FALSE,'Input and Summary Results'!$E3246)</f>
        <v>0</v>
      </c>
      <c r="E3664" t="b">
        <f t="shared" si="200"/>
        <v>0</v>
      </c>
      <c r="F3664" t="b">
        <f t="shared" si="201"/>
        <v>0</v>
      </c>
      <c r="G3664" t="b">
        <f>IF('Input and Summary Results'!$J$4="yes",IF(C3664=FALSE,FALSE,IF('Data Transformation'!E3664&lt;$R$10,E3664,$R$10)),IF(C3664=FALSE,FALSE,IF(C3664&lt;$R$10,C3664,$R$10)))</f>
        <v>0</v>
      </c>
      <c r="H3664" t="b">
        <f>IF('Input and Summary Results'!$J$4="yes",'Data Transformation'!F3664,'Data Transformation'!D3664)</f>
        <v>0</v>
      </c>
      <c r="I3664" t="str">
        <f t="shared" si="202"/>
        <v/>
      </c>
    </row>
    <row r="3665" spans="2:9" x14ac:dyDescent="0.55000000000000004">
      <c r="B3665" t="b">
        <f>IF('Input and Summary Results'!D3247=0,FALSE,'Input and Summary Results'!$B3247)</f>
        <v>0</v>
      </c>
      <c r="C3665" t="b">
        <f>IF(OR(B3665=0,'Input and Summary Results'!D3247=0,'Input and Summary Results'!D3247=""),FALSE,'Input and Summary Results'!$D3247)</f>
        <v>0</v>
      </c>
      <c r="D3665" t="b">
        <f>IF(OR(B3665=0,'Input and Summary Results'!E3247=0),FALSE,'Input and Summary Results'!$E3247)</f>
        <v>0</v>
      </c>
      <c r="E3665" t="b">
        <f t="shared" si="200"/>
        <v>0</v>
      </c>
      <c r="F3665" t="b">
        <f t="shared" si="201"/>
        <v>0</v>
      </c>
      <c r="G3665" t="b">
        <f>IF('Input and Summary Results'!$J$4="yes",IF(C3665=FALSE,FALSE,IF('Data Transformation'!E3665&lt;$R$10,E3665,$R$10)),IF(C3665=FALSE,FALSE,IF(C3665&lt;$R$10,C3665,$R$10)))</f>
        <v>0</v>
      </c>
      <c r="H3665" t="b">
        <f>IF('Input and Summary Results'!$J$4="yes",'Data Transformation'!F3665,'Data Transformation'!D3665)</f>
        <v>0</v>
      </c>
      <c r="I3665" t="str">
        <f t="shared" si="202"/>
        <v/>
      </c>
    </row>
    <row r="3666" spans="2:9" x14ac:dyDescent="0.55000000000000004">
      <c r="B3666" t="b">
        <f>IF('Input and Summary Results'!D3248=0,FALSE,'Input and Summary Results'!$B3248)</f>
        <v>0</v>
      </c>
      <c r="C3666" t="b">
        <f>IF(OR(B3666=0,'Input and Summary Results'!D3248=0,'Input and Summary Results'!D3248=""),FALSE,'Input and Summary Results'!$D3248)</f>
        <v>0</v>
      </c>
      <c r="D3666" t="b">
        <f>IF(OR(B3666=0,'Input and Summary Results'!E3248=0),FALSE,'Input and Summary Results'!$E3248)</f>
        <v>0</v>
      </c>
      <c r="E3666" t="b">
        <f t="shared" si="200"/>
        <v>0</v>
      </c>
      <c r="F3666" t="b">
        <f t="shared" si="201"/>
        <v>0</v>
      </c>
      <c r="G3666" t="b">
        <f>IF('Input and Summary Results'!$J$4="yes",IF(C3666=FALSE,FALSE,IF('Data Transformation'!E3666&lt;$R$10,E3666,$R$10)),IF(C3666=FALSE,FALSE,IF(C3666&lt;$R$10,C3666,$R$10)))</f>
        <v>0</v>
      </c>
      <c r="H3666" t="b">
        <f>IF('Input and Summary Results'!$J$4="yes",'Data Transformation'!F3666,'Data Transformation'!D3666)</f>
        <v>0</v>
      </c>
      <c r="I3666" t="str">
        <f t="shared" si="202"/>
        <v/>
      </c>
    </row>
    <row r="3667" spans="2:9" x14ac:dyDescent="0.55000000000000004">
      <c r="B3667" t="b">
        <f>IF('Input and Summary Results'!D3249=0,FALSE,'Input and Summary Results'!$B3249)</f>
        <v>0</v>
      </c>
      <c r="C3667" t="b">
        <f>IF(OR(B3667=0,'Input and Summary Results'!D3249=0,'Input and Summary Results'!D3249=""),FALSE,'Input and Summary Results'!$D3249)</f>
        <v>0</v>
      </c>
      <c r="D3667" t="b">
        <f>IF(OR(B3667=0,'Input and Summary Results'!E3249=0),FALSE,'Input and Summary Results'!$E3249)</f>
        <v>0</v>
      </c>
      <c r="E3667" t="b">
        <f t="shared" si="200"/>
        <v>0</v>
      </c>
      <c r="F3667" t="b">
        <f t="shared" si="201"/>
        <v>0</v>
      </c>
      <c r="G3667" t="b">
        <f>IF('Input and Summary Results'!$J$4="yes",IF(C3667=FALSE,FALSE,IF('Data Transformation'!E3667&lt;$R$10,E3667,$R$10)),IF(C3667=FALSE,FALSE,IF(C3667&lt;$R$10,C3667,$R$10)))</f>
        <v>0</v>
      </c>
      <c r="H3667" t="b">
        <f>IF('Input and Summary Results'!$J$4="yes",'Data Transformation'!F3667,'Data Transformation'!D3667)</f>
        <v>0</v>
      </c>
      <c r="I3667" t="str">
        <f t="shared" si="202"/>
        <v/>
      </c>
    </row>
    <row r="3668" spans="2:9" x14ac:dyDescent="0.55000000000000004">
      <c r="B3668" t="b">
        <f>IF('Input and Summary Results'!D3250=0,FALSE,'Input and Summary Results'!$B3250)</f>
        <v>0</v>
      </c>
      <c r="C3668" t="b">
        <f>IF(OR(B3668=0,'Input and Summary Results'!D3250=0,'Input and Summary Results'!D3250=""),FALSE,'Input and Summary Results'!$D3250)</f>
        <v>0</v>
      </c>
      <c r="D3668" t="b">
        <f>IF(OR(B3668=0,'Input and Summary Results'!E3250=0),FALSE,'Input and Summary Results'!$E3250)</f>
        <v>0</v>
      </c>
      <c r="E3668" t="b">
        <f t="shared" si="200"/>
        <v>0</v>
      </c>
      <c r="F3668" t="b">
        <f t="shared" si="201"/>
        <v>0</v>
      </c>
      <c r="G3668" t="b">
        <f>IF('Input and Summary Results'!$J$4="yes",IF(C3668=FALSE,FALSE,IF('Data Transformation'!E3668&lt;$R$10,E3668,$R$10)),IF(C3668=FALSE,FALSE,IF(C3668&lt;$R$10,C3668,$R$10)))</f>
        <v>0</v>
      </c>
      <c r="H3668" t="b">
        <f>IF('Input and Summary Results'!$J$4="yes",'Data Transformation'!F3668,'Data Transformation'!D3668)</f>
        <v>0</v>
      </c>
      <c r="I3668" t="str">
        <f t="shared" si="202"/>
        <v/>
      </c>
    </row>
    <row r="3669" spans="2:9" x14ac:dyDescent="0.55000000000000004">
      <c r="B3669" t="b">
        <f>IF('Input and Summary Results'!D3251=0,FALSE,'Input and Summary Results'!$B3251)</f>
        <v>0</v>
      </c>
      <c r="C3669" t="b">
        <f>IF(OR(B3669=0,'Input and Summary Results'!D3251=0,'Input and Summary Results'!D3251=""),FALSE,'Input and Summary Results'!$D3251)</f>
        <v>0</v>
      </c>
      <c r="D3669" t="b">
        <f>IF(OR(B3669=0,'Input and Summary Results'!E3251=0),FALSE,'Input and Summary Results'!$E3251)</f>
        <v>0</v>
      </c>
      <c r="E3669" t="b">
        <f t="shared" si="200"/>
        <v>0</v>
      </c>
      <c r="F3669" t="b">
        <f t="shared" si="201"/>
        <v>0</v>
      </c>
      <c r="G3669" t="b">
        <f>IF('Input and Summary Results'!$J$4="yes",IF(C3669=FALSE,FALSE,IF('Data Transformation'!E3669&lt;$R$10,E3669,$R$10)),IF(C3669=FALSE,FALSE,IF(C3669&lt;$R$10,C3669,$R$10)))</f>
        <v>0</v>
      </c>
      <c r="H3669" t="b">
        <f>IF('Input and Summary Results'!$J$4="yes",'Data Transformation'!F3669,'Data Transformation'!D3669)</f>
        <v>0</v>
      </c>
      <c r="I3669" t="str">
        <f t="shared" si="202"/>
        <v/>
      </c>
    </row>
    <row r="3670" spans="2:9" x14ac:dyDescent="0.55000000000000004">
      <c r="B3670" t="b">
        <f>IF('Input and Summary Results'!D3252=0,FALSE,'Input and Summary Results'!$B3252)</f>
        <v>0</v>
      </c>
      <c r="C3670" t="b">
        <f>IF(OR(B3670=0,'Input and Summary Results'!D3252=0,'Input and Summary Results'!D3252=""),FALSE,'Input and Summary Results'!$D3252)</f>
        <v>0</v>
      </c>
      <c r="D3670" t="b">
        <f>IF(OR(B3670=0,'Input and Summary Results'!E3252=0),FALSE,'Input and Summary Results'!$E3252)</f>
        <v>0</v>
      </c>
      <c r="E3670" t="b">
        <f t="shared" si="200"/>
        <v>0</v>
      </c>
      <c r="F3670" t="b">
        <f t="shared" si="201"/>
        <v>0</v>
      </c>
      <c r="G3670" t="b">
        <f>IF('Input and Summary Results'!$J$4="yes",IF(C3670=FALSE,FALSE,IF('Data Transformation'!E3670&lt;$R$10,E3670,$R$10)),IF(C3670=FALSE,FALSE,IF(C3670&lt;$R$10,C3670,$R$10)))</f>
        <v>0</v>
      </c>
      <c r="H3670" t="b">
        <f>IF('Input and Summary Results'!$J$4="yes",'Data Transformation'!F3670,'Data Transformation'!D3670)</f>
        <v>0</v>
      </c>
      <c r="I3670" t="str">
        <f t="shared" si="202"/>
        <v/>
      </c>
    </row>
    <row r="3671" spans="2:9" x14ac:dyDescent="0.55000000000000004">
      <c r="B3671" t="b">
        <f>IF('Input and Summary Results'!D3253=0,FALSE,'Input and Summary Results'!$B3253)</f>
        <v>0</v>
      </c>
      <c r="C3671" t="b">
        <f>IF(OR(B3671=0,'Input and Summary Results'!D3253=0,'Input and Summary Results'!D3253=""),FALSE,'Input and Summary Results'!$D3253)</f>
        <v>0</v>
      </c>
      <c r="D3671" t="b">
        <f>IF(OR(B3671=0,'Input and Summary Results'!E3253=0),FALSE,'Input and Summary Results'!$E3253)</f>
        <v>0</v>
      </c>
      <c r="E3671" t="b">
        <f t="shared" si="200"/>
        <v>0</v>
      </c>
      <c r="F3671" t="b">
        <f t="shared" si="201"/>
        <v>0</v>
      </c>
      <c r="G3671" t="b">
        <f>IF('Input and Summary Results'!$J$4="yes",IF(C3671=FALSE,FALSE,IF('Data Transformation'!E3671&lt;$R$10,E3671,$R$10)),IF(C3671=FALSE,FALSE,IF(C3671&lt;$R$10,C3671,$R$10)))</f>
        <v>0</v>
      </c>
      <c r="H3671" t="b">
        <f>IF('Input and Summary Results'!$J$4="yes",'Data Transformation'!F3671,'Data Transformation'!D3671)</f>
        <v>0</v>
      </c>
      <c r="I3671" t="str">
        <f t="shared" si="202"/>
        <v/>
      </c>
    </row>
    <row r="3672" spans="2:9" x14ac:dyDescent="0.55000000000000004">
      <c r="B3672" t="b">
        <f>IF('Input and Summary Results'!D3254=0,FALSE,'Input and Summary Results'!$B3254)</f>
        <v>0</v>
      </c>
      <c r="C3672" t="b">
        <f>IF(OR(B3672=0,'Input and Summary Results'!D3254=0,'Input and Summary Results'!D3254=""),FALSE,'Input and Summary Results'!$D3254)</f>
        <v>0</v>
      </c>
      <c r="D3672" t="b">
        <f>IF(OR(B3672=0,'Input and Summary Results'!E3254=0),FALSE,'Input and Summary Results'!$E3254)</f>
        <v>0</v>
      </c>
      <c r="E3672" t="b">
        <f t="shared" si="200"/>
        <v>0</v>
      </c>
      <c r="F3672" t="b">
        <f t="shared" si="201"/>
        <v>0</v>
      </c>
      <c r="G3672" t="b">
        <f>IF('Input and Summary Results'!$J$4="yes",IF(C3672=FALSE,FALSE,IF('Data Transformation'!E3672&lt;$R$10,E3672,$R$10)),IF(C3672=FALSE,FALSE,IF(C3672&lt;$R$10,C3672,$R$10)))</f>
        <v>0</v>
      </c>
      <c r="H3672" t="b">
        <f>IF('Input and Summary Results'!$J$4="yes",'Data Transformation'!F3672,'Data Transformation'!D3672)</f>
        <v>0</v>
      </c>
      <c r="I3672" t="str">
        <f t="shared" si="202"/>
        <v/>
      </c>
    </row>
    <row r="3673" spans="2:9" x14ac:dyDescent="0.55000000000000004">
      <c r="B3673" t="b">
        <f>IF('Input and Summary Results'!D3255=0,FALSE,'Input and Summary Results'!$B3255)</f>
        <v>0</v>
      </c>
      <c r="C3673" t="b">
        <f>IF(OR(B3673=0,'Input and Summary Results'!D3255=0,'Input and Summary Results'!D3255=""),FALSE,'Input and Summary Results'!$D3255)</f>
        <v>0</v>
      </c>
      <c r="D3673" t="b">
        <f>IF(OR(B3673=0,'Input and Summary Results'!E3255=0),FALSE,'Input and Summary Results'!$E3255)</f>
        <v>0</v>
      </c>
      <c r="E3673" t="b">
        <f t="shared" si="200"/>
        <v>0</v>
      </c>
      <c r="F3673" t="b">
        <f t="shared" si="201"/>
        <v>0</v>
      </c>
      <c r="G3673" t="b">
        <f>IF('Input and Summary Results'!$J$4="yes",IF(C3673=FALSE,FALSE,IF('Data Transformation'!E3673&lt;$R$10,E3673,$R$10)),IF(C3673=FALSE,FALSE,IF(C3673&lt;$R$10,C3673,$R$10)))</f>
        <v>0</v>
      </c>
      <c r="H3673" t="b">
        <f>IF('Input and Summary Results'!$J$4="yes",'Data Transformation'!F3673,'Data Transformation'!D3673)</f>
        <v>0</v>
      </c>
      <c r="I3673" t="str">
        <f t="shared" si="202"/>
        <v/>
      </c>
    </row>
    <row r="3674" spans="2:9" x14ac:dyDescent="0.55000000000000004">
      <c r="B3674" t="b">
        <f>IF('Input and Summary Results'!D3256=0,FALSE,'Input and Summary Results'!$B3256)</f>
        <v>0</v>
      </c>
      <c r="C3674" t="b">
        <f>IF(OR(B3674=0,'Input and Summary Results'!D3256=0,'Input and Summary Results'!D3256=""),FALSE,'Input and Summary Results'!$D3256)</f>
        <v>0</v>
      </c>
      <c r="D3674" t="b">
        <f>IF(OR(B3674=0,'Input and Summary Results'!E3256=0),FALSE,'Input and Summary Results'!$E3256)</f>
        <v>0</v>
      </c>
      <c r="E3674" t="b">
        <f t="shared" si="200"/>
        <v>0</v>
      </c>
      <c r="F3674" t="b">
        <f t="shared" si="201"/>
        <v>0</v>
      </c>
      <c r="G3674" t="b">
        <f>IF('Input and Summary Results'!$J$4="yes",IF(C3674=FALSE,FALSE,IF('Data Transformation'!E3674&lt;$R$10,E3674,$R$10)),IF(C3674=FALSE,FALSE,IF(C3674&lt;$R$10,C3674,$R$10)))</f>
        <v>0</v>
      </c>
      <c r="H3674" t="b">
        <f>IF('Input and Summary Results'!$J$4="yes",'Data Transformation'!F3674,'Data Transformation'!D3674)</f>
        <v>0</v>
      </c>
      <c r="I3674" t="str">
        <f t="shared" si="202"/>
        <v/>
      </c>
    </row>
    <row r="3675" spans="2:9" x14ac:dyDescent="0.55000000000000004">
      <c r="B3675" t="b">
        <f>IF('Input and Summary Results'!D3257=0,FALSE,'Input and Summary Results'!$B3257)</f>
        <v>0</v>
      </c>
      <c r="C3675" t="b">
        <f>IF(OR(B3675=0,'Input and Summary Results'!D3257=0,'Input and Summary Results'!D3257=""),FALSE,'Input and Summary Results'!$D3257)</f>
        <v>0</v>
      </c>
      <c r="D3675" t="b">
        <f>IF(OR(B3675=0,'Input and Summary Results'!E3257=0),FALSE,'Input and Summary Results'!$E3257)</f>
        <v>0</v>
      </c>
      <c r="E3675" t="b">
        <f t="shared" si="200"/>
        <v>0</v>
      </c>
      <c r="F3675" t="b">
        <f t="shared" si="201"/>
        <v>0</v>
      </c>
      <c r="G3675" t="b">
        <f>IF('Input and Summary Results'!$J$4="yes",IF(C3675=FALSE,FALSE,IF('Data Transformation'!E3675&lt;$R$10,E3675,$R$10)),IF(C3675=FALSE,FALSE,IF(C3675&lt;$R$10,C3675,$R$10)))</f>
        <v>0</v>
      </c>
      <c r="H3675" t="b">
        <f>IF('Input and Summary Results'!$J$4="yes",'Data Transformation'!F3675,'Data Transformation'!D3675)</f>
        <v>0</v>
      </c>
      <c r="I3675" t="str">
        <f t="shared" si="202"/>
        <v/>
      </c>
    </row>
    <row r="3676" spans="2:9" x14ac:dyDescent="0.55000000000000004">
      <c r="B3676" t="b">
        <f>IF('Input and Summary Results'!D3258=0,FALSE,'Input and Summary Results'!$B3258)</f>
        <v>0</v>
      </c>
      <c r="C3676" t="b">
        <f>IF(OR(B3676=0,'Input and Summary Results'!D3258=0,'Input and Summary Results'!D3258=""),FALSE,'Input and Summary Results'!$D3258)</f>
        <v>0</v>
      </c>
      <c r="D3676" t="b">
        <f>IF(OR(B3676=0,'Input and Summary Results'!E3258=0),FALSE,'Input and Summary Results'!$E3258)</f>
        <v>0</v>
      </c>
      <c r="E3676" t="b">
        <f t="shared" si="200"/>
        <v>0</v>
      </c>
      <c r="F3676" t="b">
        <f t="shared" si="201"/>
        <v>0</v>
      </c>
      <c r="G3676" t="b">
        <f>IF('Input and Summary Results'!$J$4="yes",IF(C3676=FALSE,FALSE,IF('Data Transformation'!E3676&lt;$R$10,E3676,$R$10)),IF(C3676=FALSE,FALSE,IF(C3676&lt;$R$10,C3676,$R$10)))</f>
        <v>0</v>
      </c>
      <c r="H3676" t="b">
        <f>IF('Input and Summary Results'!$J$4="yes",'Data Transformation'!F3676,'Data Transformation'!D3676)</f>
        <v>0</v>
      </c>
      <c r="I3676" t="str">
        <f t="shared" si="202"/>
        <v/>
      </c>
    </row>
    <row r="3677" spans="2:9" x14ac:dyDescent="0.55000000000000004">
      <c r="B3677" t="b">
        <f>IF('Input and Summary Results'!D3259=0,FALSE,'Input and Summary Results'!$B3259)</f>
        <v>0</v>
      </c>
      <c r="C3677" t="b">
        <f>IF(OR(B3677=0,'Input and Summary Results'!D3259=0,'Input and Summary Results'!D3259=""),FALSE,'Input and Summary Results'!$D3259)</f>
        <v>0</v>
      </c>
      <c r="D3677" t="b">
        <f>IF(OR(B3677=0,'Input and Summary Results'!E3259=0),FALSE,'Input and Summary Results'!$E3259)</f>
        <v>0</v>
      </c>
      <c r="E3677" t="b">
        <f t="shared" si="200"/>
        <v>0</v>
      </c>
      <c r="F3677" t="b">
        <f t="shared" si="201"/>
        <v>0</v>
      </c>
      <c r="G3677" t="b">
        <f>IF('Input and Summary Results'!$J$4="yes",IF(C3677=FALSE,FALSE,IF('Data Transformation'!E3677&lt;$R$10,E3677,$R$10)),IF(C3677=FALSE,FALSE,IF(C3677&lt;$R$10,C3677,$R$10)))</f>
        <v>0</v>
      </c>
      <c r="H3677" t="b">
        <f>IF('Input and Summary Results'!$J$4="yes",'Data Transformation'!F3677,'Data Transformation'!D3677)</f>
        <v>0</v>
      </c>
      <c r="I3677" t="str">
        <f t="shared" si="202"/>
        <v/>
      </c>
    </row>
    <row r="3678" spans="2:9" x14ac:dyDescent="0.55000000000000004">
      <c r="B3678" t="b">
        <f>IF('Input and Summary Results'!D3260=0,FALSE,'Input and Summary Results'!$B3260)</f>
        <v>0</v>
      </c>
      <c r="C3678" t="b">
        <f>IF(OR(B3678=0,'Input and Summary Results'!D3260=0,'Input and Summary Results'!D3260=""),FALSE,'Input and Summary Results'!$D3260)</f>
        <v>0</v>
      </c>
      <c r="D3678" t="b">
        <f>IF(OR(B3678=0,'Input and Summary Results'!E3260=0),FALSE,'Input and Summary Results'!$E3260)</f>
        <v>0</v>
      </c>
      <c r="E3678" t="b">
        <f t="shared" si="200"/>
        <v>0</v>
      </c>
      <c r="F3678" t="b">
        <f t="shared" si="201"/>
        <v>0</v>
      </c>
      <c r="G3678" t="b">
        <f>IF('Input and Summary Results'!$J$4="yes",IF(C3678=FALSE,FALSE,IF('Data Transformation'!E3678&lt;$R$10,E3678,$R$10)),IF(C3678=FALSE,FALSE,IF(C3678&lt;$R$10,C3678,$R$10)))</f>
        <v>0</v>
      </c>
      <c r="H3678" t="b">
        <f>IF('Input and Summary Results'!$J$4="yes",'Data Transformation'!F3678,'Data Transformation'!D3678)</f>
        <v>0</v>
      </c>
      <c r="I3678" t="str">
        <f t="shared" si="202"/>
        <v/>
      </c>
    </row>
    <row r="3679" spans="2:9" x14ac:dyDescent="0.55000000000000004">
      <c r="B3679" t="b">
        <f>IF('Input and Summary Results'!D3261=0,FALSE,'Input and Summary Results'!$B3261)</f>
        <v>0</v>
      </c>
      <c r="C3679" t="b">
        <f>IF(OR(B3679=0,'Input and Summary Results'!D3261=0,'Input and Summary Results'!D3261=""),FALSE,'Input and Summary Results'!$D3261)</f>
        <v>0</v>
      </c>
      <c r="D3679" t="b">
        <f>IF(OR(B3679=0,'Input and Summary Results'!E3261=0),FALSE,'Input and Summary Results'!$E3261)</f>
        <v>0</v>
      </c>
      <c r="E3679" t="b">
        <f t="shared" si="200"/>
        <v>0</v>
      </c>
      <c r="F3679" t="b">
        <f t="shared" si="201"/>
        <v>0</v>
      </c>
      <c r="G3679" t="b">
        <f>IF('Input and Summary Results'!$J$4="yes",IF(C3679=FALSE,FALSE,IF('Data Transformation'!E3679&lt;$R$10,E3679,$R$10)),IF(C3679=FALSE,FALSE,IF(C3679&lt;$R$10,C3679,$R$10)))</f>
        <v>0</v>
      </c>
      <c r="H3679" t="b">
        <f>IF('Input and Summary Results'!$J$4="yes",'Data Transformation'!F3679,'Data Transformation'!D3679)</f>
        <v>0</v>
      </c>
      <c r="I3679" t="str">
        <f t="shared" si="202"/>
        <v/>
      </c>
    </row>
    <row r="3680" spans="2:9" x14ac:dyDescent="0.55000000000000004">
      <c r="B3680" t="b">
        <f>IF('Input and Summary Results'!D3262=0,FALSE,'Input and Summary Results'!$B3262)</f>
        <v>0</v>
      </c>
      <c r="C3680" t="b">
        <f>IF(OR(B3680=0,'Input and Summary Results'!D3262=0,'Input and Summary Results'!D3262=""),FALSE,'Input and Summary Results'!$D3262)</f>
        <v>0</v>
      </c>
      <c r="D3680" t="b">
        <f>IF(OR(B3680=0,'Input and Summary Results'!E3262=0),FALSE,'Input and Summary Results'!$E3262)</f>
        <v>0</v>
      </c>
      <c r="E3680" t="b">
        <f t="shared" si="200"/>
        <v>0</v>
      </c>
      <c r="F3680" t="b">
        <f t="shared" si="201"/>
        <v>0</v>
      </c>
      <c r="G3680" t="b">
        <f>IF('Input and Summary Results'!$J$4="yes",IF(C3680=FALSE,FALSE,IF('Data Transformation'!E3680&lt;$R$10,E3680,$R$10)),IF(C3680=FALSE,FALSE,IF(C3680&lt;$R$10,C3680,$R$10)))</f>
        <v>0</v>
      </c>
      <c r="H3680" t="b">
        <f>IF('Input and Summary Results'!$J$4="yes",'Data Transformation'!F3680,'Data Transformation'!D3680)</f>
        <v>0</v>
      </c>
      <c r="I3680" t="str">
        <f t="shared" si="202"/>
        <v/>
      </c>
    </row>
    <row r="3681" spans="2:9" x14ac:dyDescent="0.55000000000000004">
      <c r="B3681" t="b">
        <f>IF('Input and Summary Results'!D3263=0,FALSE,'Input and Summary Results'!$B3263)</f>
        <v>0</v>
      </c>
      <c r="C3681" t="b">
        <f>IF(OR(B3681=0,'Input and Summary Results'!D3263=0,'Input and Summary Results'!D3263=""),FALSE,'Input and Summary Results'!$D3263)</f>
        <v>0</v>
      </c>
      <c r="D3681" t="b">
        <f>IF(OR(B3681=0,'Input and Summary Results'!E3263=0),FALSE,'Input and Summary Results'!$E3263)</f>
        <v>0</v>
      </c>
      <c r="E3681" t="b">
        <f t="shared" si="200"/>
        <v>0</v>
      </c>
      <c r="F3681" t="b">
        <f t="shared" si="201"/>
        <v>0</v>
      </c>
      <c r="G3681" t="b">
        <f>IF('Input and Summary Results'!$J$4="yes",IF(C3681=FALSE,FALSE,IF('Data Transformation'!E3681&lt;$R$10,E3681,$R$10)),IF(C3681=FALSE,FALSE,IF(C3681&lt;$R$10,C3681,$R$10)))</f>
        <v>0</v>
      </c>
      <c r="H3681" t="b">
        <f>IF('Input and Summary Results'!$J$4="yes",'Data Transformation'!F3681,'Data Transformation'!D3681)</f>
        <v>0</v>
      </c>
      <c r="I3681" t="str">
        <f t="shared" si="202"/>
        <v/>
      </c>
    </row>
    <row r="3682" spans="2:9" x14ac:dyDescent="0.55000000000000004">
      <c r="B3682" t="b">
        <f>IF('Input and Summary Results'!D3264=0,FALSE,'Input and Summary Results'!$B3264)</f>
        <v>0</v>
      </c>
      <c r="C3682" t="b">
        <f>IF(OR(B3682=0,'Input and Summary Results'!D3264=0,'Input and Summary Results'!D3264=""),FALSE,'Input and Summary Results'!$D3264)</f>
        <v>0</v>
      </c>
      <c r="D3682" t="b">
        <f>IF(OR(B3682=0,'Input and Summary Results'!E3264=0),FALSE,'Input and Summary Results'!$E3264)</f>
        <v>0</v>
      </c>
      <c r="E3682" t="b">
        <f t="shared" si="200"/>
        <v>0</v>
      </c>
      <c r="F3682" t="b">
        <f t="shared" si="201"/>
        <v>0</v>
      </c>
      <c r="G3682" t="b">
        <f>IF('Input and Summary Results'!$J$4="yes",IF(C3682=FALSE,FALSE,IF('Data Transformation'!E3682&lt;$R$10,E3682,$R$10)),IF(C3682=FALSE,FALSE,IF(C3682&lt;$R$10,C3682,$R$10)))</f>
        <v>0</v>
      </c>
      <c r="H3682" t="b">
        <f>IF('Input and Summary Results'!$J$4="yes",'Data Transformation'!F3682,'Data Transformation'!D3682)</f>
        <v>0</v>
      </c>
      <c r="I3682" t="str">
        <f t="shared" si="202"/>
        <v/>
      </c>
    </row>
    <row r="3683" spans="2:9" x14ac:dyDescent="0.55000000000000004">
      <c r="B3683" t="b">
        <f>IF('Input and Summary Results'!D3265=0,FALSE,'Input and Summary Results'!$B3265)</f>
        <v>0</v>
      </c>
      <c r="C3683" t="b">
        <f>IF(OR(B3683=0,'Input and Summary Results'!D3265=0,'Input and Summary Results'!D3265=""),FALSE,'Input and Summary Results'!$D3265)</f>
        <v>0</v>
      </c>
      <c r="D3683" t="b">
        <f>IF(OR(B3683=0,'Input and Summary Results'!E3265=0),FALSE,'Input and Summary Results'!$E3265)</f>
        <v>0</v>
      </c>
      <c r="E3683" t="b">
        <f t="shared" si="200"/>
        <v>0</v>
      </c>
      <c r="F3683" t="b">
        <f t="shared" si="201"/>
        <v>0</v>
      </c>
      <c r="G3683" t="b">
        <f>IF('Input and Summary Results'!$J$4="yes",IF(C3683=FALSE,FALSE,IF('Data Transformation'!E3683&lt;$R$10,E3683,$R$10)),IF(C3683=FALSE,FALSE,IF(C3683&lt;$R$10,C3683,$R$10)))</f>
        <v>0</v>
      </c>
      <c r="H3683" t="b">
        <f>IF('Input and Summary Results'!$J$4="yes",'Data Transformation'!F3683,'Data Transformation'!D3683)</f>
        <v>0</v>
      </c>
      <c r="I3683" t="str">
        <f t="shared" si="202"/>
        <v/>
      </c>
    </row>
    <row r="3684" spans="2:9" x14ac:dyDescent="0.55000000000000004">
      <c r="B3684" t="b">
        <f>IF('Input and Summary Results'!D3266=0,FALSE,'Input and Summary Results'!$B3266)</f>
        <v>0</v>
      </c>
      <c r="C3684" t="b">
        <f>IF(OR(B3684=0,'Input and Summary Results'!D3266=0,'Input and Summary Results'!D3266=""),FALSE,'Input and Summary Results'!$D3266)</f>
        <v>0</v>
      </c>
      <c r="D3684" t="b">
        <f>IF(OR(B3684=0,'Input and Summary Results'!E3266=0),FALSE,'Input and Summary Results'!$E3266)</f>
        <v>0</v>
      </c>
      <c r="E3684" t="b">
        <f t="shared" si="200"/>
        <v>0</v>
      </c>
      <c r="F3684" t="b">
        <f t="shared" si="201"/>
        <v>0</v>
      </c>
      <c r="G3684" t="b">
        <f>IF('Input and Summary Results'!$J$4="yes",IF(C3684=FALSE,FALSE,IF('Data Transformation'!E3684&lt;$R$10,E3684,$R$10)),IF(C3684=FALSE,FALSE,IF(C3684&lt;$R$10,C3684,$R$10)))</f>
        <v>0</v>
      </c>
      <c r="H3684" t="b">
        <f>IF('Input and Summary Results'!$J$4="yes",'Data Transformation'!F3684,'Data Transformation'!D3684)</f>
        <v>0</v>
      </c>
      <c r="I3684" t="str">
        <f t="shared" si="202"/>
        <v/>
      </c>
    </row>
    <row r="3685" spans="2:9" x14ac:dyDescent="0.55000000000000004">
      <c r="B3685" t="b">
        <f>IF('Input and Summary Results'!D3267=0,FALSE,'Input and Summary Results'!$B3267)</f>
        <v>0</v>
      </c>
      <c r="C3685" t="b">
        <f>IF(OR(B3685=0,'Input and Summary Results'!D3267=0,'Input and Summary Results'!D3267=""),FALSE,'Input and Summary Results'!$D3267)</f>
        <v>0</v>
      </c>
      <c r="D3685" t="b">
        <f>IF(OR(B3685=0,'Input and Summary Results'!E3267=0),FALSE,'Input and Summary Results'!$E3267)</f>
        <v>0</v>
      </c>
      <c r="E3685" t="b">
        <f t="shared" si="200"/>
        <v>0</v>
      </c>
      <c r="F3685" t="b">
        <f t="shared" si="201"/>
        <v>0</v>
      </c>
      <c r="G3685" t="b">
        <f>IF('Input and Summary Results'!$J$4="yes",IF(C3685=FALSE,FALSE,IF('Data Transformation'!E3685&lt;$R$10,E3685,$R$10)),IF(C3685=FALSE,FALSE,IF(C3685&lt;$R$10,C3685,$R$10)))</f>
        <v>0</v>
      </c>
      <c r="H3685" t="b">
        <f>IF('Input and Summary Results'!$J$4="yes",'Data Transformation'!F3685,'Data Transformation'!D3685)</f>
        <v>0</v>
      </c>
      <c r="I3685" t="str">
        <f t="shared" si="202"/>
        <v/>
      </c>
    </row>
    <row r="3686" spans="2:9" x14ac:dyDescent="0.55000000000000004">
      <c r="B3686" t="b">
        <f>IF('Input and Summary Results'!D3268=0,FALSE,'Input and Summary Results'!$B3268)</f>
        <v>0</v>
      </c>
      <c r="C3686" t="b">
        <f>IF(OR(B3686=0,'Input and Summary Results'!D3268=0,'Input and Summary Results'!D3268=""),FALSE,'Input and Summary Results'!$D3268)</f>
        <v>0</v>
      </c>
      <c r="D3686" t="b">
        <f>IF(OR(B3686=0,'Input and Summary Results'!E3268=0),FALSE,'Input and Summary Results'!$E3268)</f>
        <v>0</v>
      </c>
      <c r="E3686" t="b">
        <f t="shared" si="200"/>
        <v>0</v>
      </c>
      <c r="F3686" t="b">
        <f t="shared" si="201"/>
        <v>0</v>
      </c>
      <c r="G3686" t="b">
        <f>IF('Input and Summary Results'!$J$4="yes",IF(C3686=FALSE,FALSE,IF('Data Transformation'!E3686&lt;$R$10,E3686,$R$10)),IF(C3686=FALSE,FALSE,IF(C3686&lt;$R$10,C3686,$R$10)))</f>
        <v>0</v>
      </c>
      <c r="H3686" t="b">
        <f>IF('Input and Summary Results'!$J$4="yes",'Data Transformation'!F3686,'Data Transformation'!D3686)</f>
        <v>0</v>
      </c>
      <c r="I3686" t="str">
        <f t="shared" si="202"/>
        <v/>
      </c>
    </row>
    <row r="3687" spans="2:9" x14ac:dyDescent="0.55000000000000004">
      <c r="B3687" t="b">
        <f>IF('Input and Summary Results'!D3269=0,FALSE,'Input and Summary Results'!$B3269)</f>
        <v>0</v>
      </c>
      <c r="C3687" t="b">
        <f>IF(OR(B3687=0,'Input and Summary Results'!D3269=0,'Input and Summary Results'!D3269=""),FALSE,'Input and Summary Results'!$D3269)</f>
        <v>0</v>
      </c>
      <c r="D3687" t="b">
        <f>IF(OR(B3687=0,'Input and Summary Results'!E3269=0),FALSE,'Input and Summary Results'!$E3269)</f>
        <v>0</v>
      </c>
      <c r="E3687" t="b">
        <f t="shared" si="200"/>
        <v>0</v>
      </c>
      <c r="F3687" t="b">
        <f t="shared" si="201"/>
        <v>0</v>
      </c>
      <c r="G3687" t="b">
        <f>IF('Input and Summary Results'!$J$4="yes",IF(C3687=FALSE,FALSE,IF('Data Transformation'!E3687&lt;$R$10,E3687,$R$10)),IF(C3687=FALSE,FALSE,IF(C3687&lt;$R$10,C3687,$R$10)))</f>
        <v>0</v>
      </c>
      <c r="H3687" t="b">
        <f>IF('Input and Summary Results'!$J$4="yes",'Data Transformation'!F3687,'Data Transformation'!D3687)</f>
        <v>0</v>
      </c>
      <c r="I3687" t="str">
        <f t="shared" si="202"/>
        <v/>
      </c>
    </row>
    <row r="3688" spans="2:9" x14ac:dyDescent="0.55000000000000004">
      <c r="B3688" t="b">
        <f>IF('Input and Summary Results'!D3270=0,FALSE,'Input and Summary Results'!$B3270)</f>
        <v>0</v>
      </c>
      <c r="C3688" t="b">
        <f>IF(OR(B3688=0,'Input and Summary Results'!D3270=0,'Input and Summary Results'!D3270=""),FALSE,'Input and Summary Results'!$D3270)</f>
        <v>0</v>
      </c>
      <c r="D3688" t="b">
        <f>IF(OR(B3688=0,'Input and Summary Results'!E3270=0),FALSE,'Input and Summary Results'!$E3270)</f>
        <v>0</v>
      </c>
      <c r="E3688" t="b">
        <f t="shared" si="200"/>
        <v>0</v>
      </c>
      <c r="F3688" t="b">
        <f t="shared" si="201"/>
        <v>0</v>
      </c>
      <c r="G3688" t="b">
        <f>IF('Input and Summary Results'!$J$4="yes",IF(C3688=FALSE,FALSE,IF('Data Transformation'!E3688&lt;$R$10,E3688,$R$10)),IF(C3688=FALSE,FALSE,IF(C3688&lt;$R$10,C3688,$R$10)))</f>
        <v>0</v>
      </c>
      <c r="H3688" t="b">
        <f>IF('Input and Summary Results'!$J$4="yes",'Data Transformation'!F3688,'Data Transformation'!D3688)</f>
        <v>0</v>
      </c>
      <c r="I3688" t="str">
        <f t="shared" si="202"/>
        <v/>
      </c>
    </row>
    <row r="3689" spans="2:9" x14ac:dyDescent="0.55000000000000004">
      <c r="B3689" t="b">
        <f>IF('Input and Summary Results'!D3271=0,FALSE,'Input and Summary Results'!$B3271)</f>
        <v>0</v>
      </c>
      <c r="C3689" t="b">
        <f>IF(OR(B3689=0,'Input and Summary Results'!D3271=0,'Input and Summary Results'!D3271=""),FALSE,'Input and Summary Results'!$D3271)</f>
        <v>0</v>
      </c>
      <c r="D3689" t="b">
        <f>IF(OR(B3689=0,'Input and Summary Results'!E3271=0),FALSE,'Input and Summary Results'!$E3271)</f>
        <v>0</v>
      </c>
      <c r="E3689" t="b">
        <f t="shared" si="200"/>
        <v>0</v>
      </c>
      <c r="F3689" t="b">
        <f t="shared" si="201"/>
        <v>0</v>
      </c>
      <c r="G3689" t="b">
        <f>IF('Input and Summary Results'!$J$4="yes",IF(C3689=FALSE,FALSE,IF('Data Transformation'!E3689&lt;$R$10,E3689,$R$10)),IF(C3689=FALSE,FALSE,IF(C3689&lt;$R$10,C3689,$R$10)))</f>
        <v>0</v>
      </c>
      <c r="H3689" t="b">
        <f>IF('Input and Summary Results'!$J$4="yes",'Data Transformation'!F3689,'Data Transformation'!D3689)</f>
        <v>0</v>
      </c>
      <c r="I3689" t="str">
        <f t="shared" si="202"/>
        <v/>
      </c>
    </row>
    <row r="3690" spans="2:9" x14ac:dyDescent="0.55000000000000004">
      <c r="B3690" t="b">
        <f>IF('Input and Summary Results'!D3272=0,FALSE,'Input and Summary Results'!$B3272)</f>
        <v>0</v>
      </c>
      <c r="C3690" t="b">
        <f>IF(OR(B3690=0,'Input and Summary Results'!D3272=0,'Input and Summary Results'!D3272=""),FALSE,'Input and Summary Results'!$D3272)</f>
        <v>0</v>
      </c>
      <c r="D3690" t="b">
        <f>IF(OR(B3690=0,'Input and Summary Results'!E3272=0),FALSE,'Input and Summary Results'!$E3272)</f>
        <v>0</v>
      </c>
      <c r="E3690" t="b">
        <f t="shared" ref="E3690:E3753" si="203">IF(C3690=FALSE,FALSE,LOG10(C3690))</f>
        <v>0</v>
      </c>
      <c r="F3690" t="b">
        <f t="shared" ref="F3690:F3753" si="204">IF(D3690=FALSE, FALSE,0.434*D3690/C3690)</f>
        <v>0</v>
      </c>
      <c r="G3690" t="b">
        <f>IF('Input and Summary Results'!$J$4="yes",IF(C3690=FALSE,FALSE,IF('Data Transformation'!E3690&lt;$R$10,E3690,$R$10)),IF(C3690=FALSE,FALSE,IF(C3690&lt;$R$10,C3690,$R$10)))</f>
        <v>0</v>
      </c>
      <c r="H3690" t="b">
        <f>IF('Input and Summary Results'!$J$4="yes",'Data Transformation'!F3690,'Data Transformation'!D3690)</f>
        <v>0</v>
      </c>
      <c r="I3690" t="str">
        <f t="shared" si="202"/>
        <v/>
      </c>
    </row>
    <row r="3691" spans="2:9" x14ac:dyDescent="0.55000000000000004">
      <c r="B3691" t="b">
        <f>IF('Input and Summary Results'!D3273=0,FALSE,'Input and Summary Results'!$B3273)</f>
        <v>0</v>
      </c>
      <c r="C3691" t="b">
        <f>IF(OR(B3691=0,'Input and Summary Results'!D3273=0,'Input and Summary Results'!D3273=""),FALSE,'Input and Summary Results'!$D3273)</f>
        <v>0</v>
      </c>
      <c r="D3691" t="b">
        <f>IF(OR(B3691=0,'Input and Summary Results'!E3273=0),FALSE,'Input and Summary Results'!$E3273)</f>
        <v>0</v>
      </c>
      <c r="E3691" t="b">
        <f t="shared" si="203"/>
        <v>0</v>
      </c>
      <c r="F3691" t="b">
        <f t="shared" si="204"/>
        <v>0</v>
      </c>
      <c r="G3691" t="b">
        <f>IF('Input and Summary Results'!$J$4="yes",IF(C3691=FALSE,FALSE,IF('Data Transformation'!E3691&lt;$R$10,E3691,$R$10)),IF(C3691=FALSE,FALSE,IF(C3691&lt;$R$10,C3691,$R$10)))</f>
        <v>0</v>
      </c>
      <c r="H3691" t="b">
        <f>IF('Input and Summary Results'!$J$4="yes",'Data Transformation'!F3691,'Data Transformation'!D3691)</f>
        <v>0</v>
      </c>
      <c r="I3691" t="str">
        <f t="shared" si="202"/>
        <v/>
      </c>
    </row>
    <row r="3692" spans="2:9" x14ac:dyDescent="0.55000000000000004">
      <c r="B3692" t="b">
        <f>IF('Input and Summary Results'!D3274=0,FALSE,'Input and Summary Results'!$B3274)</f>
        <v>0</v>
      </c>
      <c r="C3692" t="b">
        <f>IF(OR(B3692=0,'Input and Summary Results'!D3274=0,'Input and Summary Results'!D3274=""),FALSE,'Input and Summary Results'!$D3274)</f>
        <v>0</v>
      </c>
      <c r="D3692" t="b">
        <f>IF(OR(B3692=0,'Input and Summary Results'!E3274=0),FALSE,'Input and Summary Results'!$E3274)</f>
        <v>0</v>
      </c>
      <c r="E3692" t="b">
        <f t="shared" si="203"/>
        <v>0</v>
      </c>
      <c r="F3692" t="b">
        <f t="shared" si="204"/>
        <v>0</v>
      </c>
      <c r="G3692" t="b">
        <f>IF('Input and Summary Results'!$J$4="yes",IF(C3692=FALSE,FALSE,IF('Data Transformation'!E3692&lt;$R$10,E3692,$R$10)),IF(C3692=FALSE,FALSE,IF(C3692&lt;$R$10,C3692,$R$10)))</f>
        <v>0</v>
      </c>
      <c r="H3692" t="b">
        <f>IF('Input and Summary Results'!$J$4="yes",'Data Transformation'!F3692,'Data Transformation'!D3692)</f>
        <v>0</v>
      </c>
      <c r="I3692" t="str">
        <f t="shared" si="202"/>
        <v/>
      </c>
    </row>
    <row r="3693" spans="2:9" x14ac:dyDescent="0.55000000000000004">
      <c r="B3693" t="b">
        <f>IF('Input and Summary Results'!D3275=0,FALSE,'Input and Summary Results'!$B3275)</f>
        <v>0</v>
      </c>
      <c r="C3693" t="b">
        <f>IF(OR(B3693=0,'Input and Summary Results'!D3275=0,'Input and Summary Results'!D3275=""),FALSE,'Input and Summary Results'!$D3275)</f>
        <v>0</v>
      </c>
      <c r="D3693" t="b">
        <f>IF(OR(B3693=0,'Input and Summary Results'!E3275=0),FALSE,'Input and Summary Results'!$E3275)</f>
        <v>0</v>
      </c>
      <c r="E3693" t="b">
        <f t="shared" si="203"/>
        <v>0</v>
      </c>
      <c r="F3693" t="b">
        <f t="shared" si="204"/>
        <v>0</v>
      </c>
      <c r="G3693" t="b">
        <f>IF('Input and Summary Results'!$J$4="yes",IF(C3693=FALSE,FALSE,IF('Data Transformation'!E3693&lt;$R$10,E3693,$R$10)),IF(C3693=FALSE,FALSE,IF(C3693&lt;$R$10,C3693,$R$10)))</f>
        <v>0</v>
      </c>
      <c r="H3693" t="b">
        <f>IF('Input and Summary Results'!$J$4="yes",'Data Transformation'!F3693,'Data Transformation'!D3693)</f>
        <v>0</v>
      </c>
      <c r="I3693" t="str">
        <f t="shared" si="202"/>
        <v/>
      </c>
    </row>
    <row r="3694" spans="2:9" x14ac:dyDescent="0.55000000000000004">
      <c r="B3694" t="b">
        <f>IF('Input and Summary Results'!D3276=0,FALSE,'Input and Summary Results'!$B3276)</f>
        <v>0</v>
      </c>
      <c r="C3694" t="b">
        <f>IF(OR(B3694=0,'Input and Summary Results'!D3276=0,'Input and Summary Results'!D3276=""),FALSE,'Input and Summary Results'!$D3276)</f>
        <v>0</v>
      </c>
      <c r="D3694" t="b">
        <f>IF(OR(B3694=0,'Input and Summary Results'!E3276=0),FALSE,'Input and Summary Results'!$E3276)</f>
        <v>0</v>
      </c>
      <c r="E3694" t="b">
        <f t="shared" si="203"/>
        <v>0</v>
      </c>
      <c r="F3694" t="b">
        <f t="shared" si="204"/>
        <v>0</v>
      </c>
      <c r="G3694" t="b">
        <f>IF('Input and Summary Results'!$J$4="yes",IF(C3694=FALSE,FALSE,IF('Data Transformation'!E3694&lt;$R$10,E3694,$R$10)),IF(C3694=FALSE,FALSE,IF(C3694&lt;$R$10,C3694,$R$10)))</f>
        <v>0</v>
      </c>
      <c r="H3694" t="b">
        <f>IF('Input and Summary Results'!$J$4="yes",'Data Transformation'!F3694,'Data Transformation'!D3694)</f>
        <v>0</v>
      </c>
      <c r="I3694" t="str">
        <f t="shared" si="202"/>
        <v/>
      </c>
    </row>
    <row r="3695" spans="2:9" x14ac:dyDescent="0.55000000000000004">
      <c r="B3695" t="b">
        <f>IF('Input and Summary Results'!D3277=0,FALSE,'Input and Summary Results'!$B3277)</f>
        <v>0</v>
      </c>
      <c r="C3695" t="b">
        <f>IF(OR(B3695=0,'Input and Summary Results'!D3277=0,'Input and Summary Results'!D3277=""),FALSE,'Input and Summary Results'!$D3277)</f>
        <v>0</v>
      </c>
      <c r="D3695" t="b">
        <f>IF(OR(B3695=0,'Input and Summary Results'!E3277=0),FALSE,'Input and Summary Results'!$E3277)</f>
        <v>0</v>
      </c>
      <c r="E3695" t="b">
        <f t="shared" si="203"/>
        <v>0</v>
      </c>
      <c r="F3695" t="b">
        <f t="shared" si="204"/>
        <v>0</v>
      </c>
      <c r="G3695" t="b">
        <f>IF('Input and Summary Results'!$J$4="yes",IF(C3695=FALSE,FALSE,IF('Data Transformation'!E3695&lt;$R$10,E3695,$R$10)),IF(C3695=FALSE,FALSE,IF(C3695&lt;$R$10,C3695,$R$10)))</f>
        <v>0</v>
      </c>
      <c r="H3695" t="b">
        <f>IF('Input and Summary Results'!$J$4="yes",'Data Transformation'!F3695,'Data Transformation'!D3695)</f>
        <v>0</v>
      </c>
      <c r="I3695" t="str">
        <f t="shared" si="202"/>
        <v/>
      </c>
    </row>
    <row r="3696" spans="2:9" x14ac:dyDescent="0.55000000000000004">
      <c r="B3696" t="b">
        <f>IF('Input and Summary Results'!D3278=0,FALSE,'Input and Summary Results'!$B3278)</f>
        <v>0</v>
      </c>
      <c r="C3696" t="b">
        <f>IF(OR(B3696=0,'Input and Summary Results'!D3278=0,'Input and Summary Results'!D3278=""),FALSE,'Input and Summary Results'!$D3278)</f>
        <v>0</v>
      </c>
      <c r="D3696" t="b">
        <f>IF(OR(B3696=0,'Input and Summary Results'!E3278=0),FALSE,'Input and Summary Results'!$E3278)</f>
        <v>0</v>
      </c>
      <c r="E3696" t="b">
        <f t="shared" si="203"/>
        <v>0</v>
      </c>
      <c r="F3696" t="b">
        <f t="shared" si="204"/>
        <v>0</v>
      </c>
      <c r="G3696" t="b">
        <f>IF('Input and Summary Results'!$J$4="yes",IF(C3696=FALSE,FALSE,IF('Data Transformation'!E3696&lt;$R$10,E3696,$R$10)),IF(C3696=FALSE,FALSE,IF(C3696&lt;$R$10,C3696,$R$10)))</f>
        <v>0</v>
      </c>
      <c r="H3696" t="b">
        <f>IF('Input and Summary Results'!$J$4="yes",'Data Transformation'!F3696,'Data Transformation'!D3696)</f>
        <v>0</v>
      </c>
      <c r="I3696" t="str">
        <f t="shared" si="202"/>
        <v/>
      </c>
    </row>
    <row r="3697" spans="2:9" x14ac:dyDescent="0.55000000000000004">
      <c r="B3697" t="b">
        <f>IF('Input and Summary Results'!D3279=0,FALSE,'Input and Summary Results'!$B3279)</f>
        <v>0</v>
      </c>
      <c r="C3697" t="b">
        <f>IF(OR(B3697=0,'Input and Summary Results'!D3279=0,'Input and Summary Results'!D3279=""),FALSE,'Input and Summary Results'!$D3279)</f>
        <v>0</v>
      </c>
      <c r="D3697" t="b">
        <f>IF(OR(B3697=0,'Input and Summary Results'!E3279=0),FALSE,'Input and Summary Results'!$E3279)</f>
        <v>0</v>
      </c>
      <c r="E3697" t="b">
        <f t="shared" si="203"/>
        <v>0</v>
      </c>
      <c r="F3697" t="b">
        <f t="shared" si="204"/>
        <v>0</v>
      </c>
      <c r="G3697" t="b">
        <f>IF('Input and Summary Results'!$J$4="yes",IF(C3697=FALSE,FALSE,IF('Data Transformation'!E3697&lt;$R$10,E3697,$R$10)),IF(C3697=FALSE,FALSE,IF(C3697&lt;$R$10,C3697,$R$10)))</f>
        <v>0</v>
      </c>
      <c r="H3697" t="b">
        <f>IF('Input and Summary Results'!$J$4="yes",'Data Transformation'!F3697,'Data Transformation'!D3697)</f>
        <v>0</v>
      </c>
      <c r="I3697" t="str">
        <f t="shared" si="202"/>
        <v/>
      </c>
    </row>
    <row r="3698" spans="2:9" x14ac:dyDescent="0.55000000000000004">
      <c r="B3698" t="b">
        <f>IF('Input and Summary Results'!D3280=0,FALSE,'Input and Summary Results'!$B3280)</f>
        <v>0</v>
      </c>
      <c r="C3698" t="b">
        <f>IF(OR(B3698=0,'Input and Summary Results'!D3280=0,'Input and Summary Results'!D3280=""),FALSE,'Input and Summary Results'!$D3280)</f>
        <v>0</v>
      </c>
      <c r="D3698" t="b">
        <f>IF(OR(B3698=0,'Input and Summary Results'!E3280=0),FALSE,'Input and Summary Results'!$E3280)</f>
        <v>0</v>
      </c>
      <c r="E3698" t="b">
        <f t="shared" si="203"/>
        <v>0</v>
      </c>
      <c r="F3698" t="b">
        <f t="shared" si="204"/>
        <v>0</v>
      </c>
      <c r="G3698" t="b">
        <f>IF('Input and Summary Results'!$J$4="yes",IF(C3698=FALSE,FALSE,IF('Data Transformation'!E3698&lt;$R$10,E3698,$R$10)),IF(C3698=FALSE,FALSE,IF(C3698&lt;$R$10,C3698,$R$10)))</f>
        <v>0</v>
      </c>
      <c r="H3698" t="b">
        <f>IF('Input and Summary Results'!$J$4="yes",'Data Transformation'!F3698,'Data Transformation'!D3698)</f>
        <v>0</v>
      </c>
      <c r="I3698" t="str">
        <f t="shared" si="202"/>
        <v/>
      </c>
    </row>
    <row r="3699" spans="2:9" x14ac:dyDescent="0.55000000000000004">
      <c r="B3699" t="b">
        <f>IF('Input and Summary Results'!D3281=0,FALSE,'Input and Summary Results'!$B3281)</f>
        <v>0</v>
      </c>
      <c r="C3699" t="b">
        <f>IF(OR(B3699=0,'Input and Summary Results'!D3281=0,'Input and Summary Results'!D3281=""),FALSE,'Input and Summary Results'!$D3281)</f>
        <v>0</v>
      </c>
      <c r="D3699" t="b">
        <f>IF(OR(B3699=0,'Input and Summary Results'!E3281=0),FALSE,'Input and Summary Results'!$E3281)</f>
        <v>0</v>
      </c>
      <c r="E3699" t="b">
        <f t="shared" si="203"/>
        <v>0</v>
      </c>
      <c r="F3699" t="b">
        <f t="shared" si="204"/>
        <v>0</v>
      </c>
      <c r="G3699" t="b">
        <f>IF('Input and Summary Results'!$J$4="yes",IF(C3699=FALSE,FALSE,IF('Data Transformation'!E3699&lt;$R$10,E3699,$R$10)),IF(C3699=FALSE,FALSE,IF(C3699&lt;$R$10,C3699,$R$10)))</f>
        <v>0</v>
      </c>
      <c r="H3699" t="b">
        <f>IF('Input and Summary Results'!$J$4="yes",'Data Transformation'!F3699,'Data Transformation'!D3699)</f>
        <v>0</v>
      </c>
      <c r="I3699" t="str">
        <f t="shared" si="202"/>
        <v/>
      </c>
    </row>
    <row r="3700" spans="2:9" x14ac:dyDescent="0.55000000000000004">
      <c r="B3700" t="b">
        <f>IF('Input and Summary Results'!D3282=0,FALSE,'Input and Summary Results'!$B3282)</f>
        <v>0</v>
      </c>
      <c r="C3700" t="b">
        <f>IF(OR(B3700=0,'Input and Summary Results'!D3282=0,'Input and Summary Results'!D3282=""),FALSE,'Input and Summary Results'!$D3282)</f>
        <v>0</v>
      </c>
      <c r="D3700" t="b">
        <f>IF(OR(B3700=0,'Input and Summary Results'!E3282=0),FALSE,'Input and Summary Results'!$E3282)</f>
        <v>0</v>
      </c>
      <c r="E3700" t="b">
        <f t="shared" si="203"/>
        <v>0</v>
      </c>
      <c r="F3700" t="b">
        <f t="shared" si="204"/>
        <v>0</v>
      </c>
      <c r="G3700" t="b">
        <f>IF('Input and Summary Results'!$J$4="yes",IF(C3700=FALSE,FALSE,IF('Data Transformation'!E3700&lt;$R$10,E3700,$R$10)),IF(C3700=FALSE,FALSE,IF(C3700&lt;$R$10,C3700,$R$10)))</f>
        <v>0</v>
      </c>
      <c r="H3700" t="b">
        <f>IF('Input and Summary Results'!$J$4="yes",'Data Transformation'!F3700,'Data Transformation'!D3700)</f>
        <v>0</v>
      </c>
      <c r="I3700" t="str">
        <f t="shared" si="202"/>
        <v/>
      </c>
    </row>
    <row r="3701" spans="2:9" x14ac:dyDescent="0.55000000000000004">
      <c r="B3701" t="b">
        <f>IF('Input and Summary Results'!D3283=0,FALSE,'Input and Summary Results'!$B3283)</f>
        <v>0</v>
      </c>
      <c r="C3701" t="b">
        <f>IF(OR(B3701=0,'Input and Summary Results'!D3283=0,'Input and Summary Results'!D3283=""),FALSE,'Input and Summary Results'!$D3283)</f>
        <v>0</v>
      </c>
      <c r="D3701" t="b">
        <f>IF(OR(B3701=0,'Input and Summary Results'!E3283=0),FALSE,'Input and Summary Results'!$E3283)</f>
        <v>0</v>
      </c>
      <c r="E3701" t="b">
        <f t="shared" si="203"/>
        <v>0</v>
      </c>
      <c r="F3701" t="b">
        <f t="shared" si="204"/>
        <v>0</v>
      </c>
      <c r="G3701" t="b">
        <f>IF('Input and Summary Results'!$J$4="yes",IF(C3701=FALSE,FALSE,IF('Data Transformation'!E3701&lt;$R$10,E3701,$R$10)),IF(C3701=FALSE,FALSE,IF(C3701&lt;$R$10,C3701,$R$10)))</f>
        <v>0</v>
      </c>
      <c r="H3701" t="b">
        <f>IF('Input and Summary Results'!$J$4="yes",'Data Transformation'!F3701,'Data Transformation'!D3701)</f>
        <v>0</v>
      </c>
      <c r="I3701" t="str">
        <f t="shared" si="202"/>
        <v/>
      </c>
    </row>
    <row r="3702" spans="2:9" x14ac:dyDescent="0.55000000000000004">
      <c r="B3702" t="b">
        <f>IF('Input and Summary Results'!D3284=0,FALSE,'Input and Summary Results'!$B3284)</f>
        <v>0</v>
      </c>
      <c r="C3702" t="b">
        <f>IF(OR(B3702=0,'Input and Summary Results'!D3284=0,'Input and Summary Results'!D3284=""),FALSE,'Input and Summary Results'!$D3284)</f>
        <v>0</v>
      </c>
      <c r="D3702" t="b">
        <f>IF(OR(B3702=0,'Input and Summary Results'!E3284=0),FALSE,'Input and Summary Results'!$E3284)</f>
        <v>0</v>
      </c>
      <c r="E3702" t="b">
        <f t="shared" si="203"/>
        <v>0</v>
      </c>
      <c r="F3702" t="b">
        <f t="shared" si="204"/>
        <v>0</v>
      </c>
      <c r="G3702" t="b">
        <f>IF('Input and Summary Results'!$J$4="yes",IF(C3702=FALSE,FALSE,IF('Data Transformation'!E3702&lt;$R$10,E3702,$R$10)),IF(C3702=FALSE,FALSE,IF(C3702&lt;$R$10,C3702,$R$10)))</f>
        <v>0</v>
      </c>
      <c r="H3702" t="b">
        <f>IF('Input and Summary Results'!$J$4="yes",'Data Transformation'!F3702,'Data Transformation'!D3702)</f>
        <v>0</v>
      </c>
      <c r="I3702" t="str">
        <f t="shared" si="202"/>
        <v/>
      </c>
    </row>
    <row r="3703" spans="2:9" x14ac:dyDescent="0.55000000000000004">
      <c r="B3703" t="b">
        <f>IF('Input and Summary Results'!D3285=0,FALSE,'Input and Summary Results'!$B3285)</f>
        <v>0</v>
      </c>
      <c r="C3703" t="b">
        <f>IF(OR(B3703=0,'Input and Summary Results'!D3285=0,'Input and Summary Results'!D3285=""),FALSE,'Input and Summary Results'!$D3285)</f>
        <v>0</v>
      </c>
      <c r="D3703" t="b">
        <f>IF(OR(B3703=0,'Input and Summary Results'!E3285=0),FALSE,'Input and Summary Results'!$E3285)</f>
        <v>0</v>
      </c>
      <c r="E3703" t="b">
        <f t="shared" si="203"/>
        <v>0</v>
      </c>
      <c r="F3703" t="b">
        <f t="shared" si="204"/>
        <v>0</v>
      </c>
      <c r="G3703" t="b">
        <f>IF('Input and Summary Results'!$J$4="yes",IF(C3703=FALSE,FALSE,IF('Data Transformation'!E3703&lt;$R$10,E3703,$R$10)),IF(C3703=FALSE,FALSE,IF(C3703&lt;$R$10,C3703,$R$10)))</f>
        <v>0</v>
      </c>
      <c r="H3703" t="b">
        <f>IF('Input and Summary Results'!$J$4="yes",'Data Transformation'!F3703,'Data Transformation'!D3703)</f>
        <v>0</v>
      </c>
      <c r="I3703" t="str">
        <f t="shared" si="202"/>
        <v/>
      </c>
    </row>
    <row r="3704" spans="2:9" x14ac:dyDescent="0.55000000000000004">
      <c r="B3704" t="b">
        <f>IF('Input and Summary Results'!D3286=0,FALSE,'Input and Summary Results'!$B3286)</f>
        <v>0</v>
      </c>
      <c r="C3704" t="b">
        <f>IF(OR(B3704=0,'Input and Summary Results'!D3286=0,'Input and Summary Results'!D3286=""),FALSE,'Input and Summary Results'!$D3286)</f>
        <v>0</v>
      </c>
      <c r="D3704" t="b">
        <f>IF(OR(B3704=0,'Input and Summary Results'!E3286=0),FALSE,'Input and Summary Results'!$E3286)</f>
        <v>0</v>
      </c>
      <c r="E3704" t="b">
        <f t="shared" si="203"/>
        <v>0</v>
      </c>
      <c r="F3704" t="b">
        <f t="shared" si="204"/>
        <v>0</v>
      </c>
      <c r="G3704" t="b">
        <f>IF('Input and Summary Results'!$J$4="yes",IF(C3704=FALSE,FALSE,IF('Data Transformation'!E3704&lt;$R$10,E3704,$R$10)),IF(C3704=FALSE,FALSE,IF(C3704&lt;$R$10,C3704,$R$10)))</f>
        <v>0</v>
      </c>
      <c r="H3704" t="b">
        <f>IF('Input and Summary Results'!$J$4="yes",'Data Transformation'!F3704,'Data Transformation'!D3704)</f>
        <v>0</v>
      </c>
      <c r="I3704" t="str">
        <f t="shared" si="202"/>
        <v/>
      </c>
    </row>
    <row r="3705" spans="2:9" x14ac:dyDescent="0.55000000000000004">
      <c r="B3705" t="b">
        <f>IF('Input and Summary Results'!D3287=0,FALSE,'Input and Summary Results'!$B3287)</f>
        <v>0</v>
      </c>
      <c r="C3705" t="b">
        <f>IF(OR(B3705=0,'Input and Summary Results'!D3287=0,'Input and Summary Results'!D3287=""),FALSE,'Input and Summary Results'!$D3287)</f>
        <v>0</v>
      </c>
      <c r="D3705" t="b">
        <f>IF(OR(B3705=0,'Input and Summary Results'!E3287=0),FALSE,'Input and Summary Results'!$E3287)</f>
        <v>0</v>
      </c>
      <c r="E3705" t="b">
        <f t="shared" si="203"/>
        <v>0</v>
      </c>
      <c r="F3705" t="b">
        <f t="shared" si="204"/>
        <v>0</v>
      </c>
      <c r="G3705" t="b">
        <f>IF('Input and Summary Results'!$J$4="yes",IF(C3705=FALSE,FALSE,IF('Data Transformation'!E3705&lt;$R$10,E3705,$R$10)),IF(C3705=FALSE,FALSE,IF(C3705&lt;$R$10,C3705,$R$10)))</f>
        <v>0</v>
      </c>
      <c r="H3705" t="b">
        <f>IF('Input and Summary Results'!$J$4="yes",'Data Transformation'!F3705,'Data Transformation'!D3705)</f>
        <v>0</v>
      </c>
      <c r="I3705" t="str">
        <f t="shared" si="202"/>
        <v/>
      </c>
    </row>
    <row r="3706" spans="2:9" x14ac:dyDescent="0.55000000000000004">
      <c r="B3706" t="b">
        <f>IF('Input and Summary Results'!D3288=0,FALSE,'Input and Summary Results'!$B3288)</f>
        <v>0</v>
      </c>
      <c r="C3706" t="b">
        <f>IF(OR(B3706=0,'Input and Summary Results'!D3288=0,'Input and Summary Results'!D3288=""),FALSE,'Input and Summary Results'!$D3288)</f>
        <v>0</v>
      </c>
      <c r="D3706" t="b">
        <f>IF(OR(B3706=0,'Input and Summary Results'!E3288=0),FALSE,'Input and Summary Results'!$E3288)</f>
        <v>0</v>
      </c>
      <c r="E3706" t="b">
        <f t="shared" si="203"/>
        <v>0</v>
      </c>
      <c r="F3706" t="b">
        <f t="shared" si="204"/>
        <v>0</v>
      </c>
      <c r="G3706" t="b">
        <f>IF('Input and Summary Results'!$J$4="yes",IF(C3706=FALSE,FALSE,IF('Data Transformation'!E3706&lt;$R$10,E3706,$R$10)),IF(C3706=FALSE,FALSE,IF(C3706&lt;$R$10,C3706,$R$10)))</f>
        <v>0</v>
      </c>
      <c r="H3706" t="b">
        <f>IF('Input and Summary Results'!$J$4="yes",'Data Transformation'!F3706,'Data Transformation'!D3706)</f>
        <v>0</v>
      </c>
      <c r="I3706" t="str">
        <f t="shared" si="202"/>
        <v/>
      </c>
    </row>
    <row r="3707" spans="2:9" x14ac:dyDescent="0.55000000000000004">
      <c r="B3707" t="b">
        <f>IF('Input and Summary Results'!D3289=0,FALSE,'Input and Summary Results'!$B3289)</f>
        <v>0</v>
      </c>
      <c r="C3707" t="b">
        <f>IF(OR(B3707=0,'Input and Summary Results'!D3289=0,'Input and Summary Results'!D3289=""),FALSE,'Input and Summary Results'!$D3289)</f>
        <v>0</v>
      </c>
      <c r="D3707" t="b">
        <f>IF(OR(B3707=0,'Input and Summary Results'!E3289=0),FALSE,'Input and Summary Results'!$E3289)</f>
        <v>0</v>
      </c>
      <c r="E3707" t="b">
        <f t="shared" si="203"/>
        <v>0</v>
      </c>
      <c r="F3707" t="b">
        <f t="shared" si="204"/>
        <v>0</v>
      </c>
      <c r="G3707" t="b">
        <f>IF('Input and Summary Results'!$J$4="yes",IF(C3707=FALSE,FALSE,IF('Data Transformation'!E3707&lt;$R$10,E3707,$R$10)),IF(C3707=FALSE,FALSE,IF(C3707&lt;$R$10,C3707,$R$10)))</f>
        <v>0</v>
      </c>
      <c r="H3707" t="b">
        <f>IF('Input and Summary Results'!$J$4="yes",'Data Transformation'!F3707,'Data Transformation'!D3707)</f>
        <v>0</v>
      </c>
      <c r="I3707" t="str">
        <f t="shared" si="202"/>
        <v/>
      </c>
    </row>
    <row r="3708" spans="2:9" x14ac:dyDescent="0.55000000000000004">
      <c r="B3708" t="b">
        <f>IF('Input and Summary Results'!D3290=0,FALSE,'Input and Summary Results'!$B3290)</f>
        <v>0</v>
      </c>
      <c r="C3708" t="b">
        <f>IF(OR(B3708=0,'Input and Summary Results'!D3290=0,'Input and Summary Results'!D3290=""),FALSE,'Input and Summary Results'!$D3290)</f>
        <v>0</v>
      </c>
      <c r="D3708" t="b">
        <f>IF(OR(B3708=0,'Input and Summary Results'!E3290=0),FALSE,'Input and Summary Results'!$E3290)</f>
        <v>0</v>
      </c>
      <c r="E3708" t="b">
        <f t="shared" si="203"/>
        <v>0</v>
      </c>
      <c r="F3708" t="b">
        <f t="shared" si="204"/>
        <v>0</v>
      </c>
      <c r="G3708" t="b">
        <f>IF('Input and Summary Results'!$J$4="yes",IF(C3708=FALSE,FALSE,IF('Data Transformation'!E3708&lt;$R$10,E3708,$R$10)),IF(C3708=FALSE,FALSE,IF(C3708&lt;$R$10,C3708,$R$10)))</f>
        <v>0</v>
      </c>
      <c r="H3708" t="b">
        <f>IF('Input and Summary Results'!$J$4="yes",'Data Transformation'!F3708,'Data Transformation'!D3708)</f>
        <v>0</v>
      </c>
      <c r="I3708" t="str">
        <f t="shared" si="202"/>
        <v/>
      </c>
    </row>
    <row r="3709" spans="2:9" x14ac:dyDescent="0.55000000000000004">
      <c r="B3709" t="b">
        <f>IF('Input and Summary Results'!D3291=0,FALSE,'Input and Summary Results'!$B3291)</f>
        <v>0</v>
      </c>
      <c r="C3709" t="b">
        <f>IF(OR(B3709=0,'Input and Summary Results'!D3291=0,'Input and Summary Results'!D3291=""),FALSE,'Input and Summary Results'!$D3291)</f>
        <v>0</v>
      </c>
      <c r="D3709" t="b">
        <f>IF(OR(B3709=0,'Input and Summary Results'!E3291=0),FALSE,'Input and Summary Results'!$E3291)</f>
        <v>0</v>
      </c>
      <c r="E3709" t="b">
        <f t="shared" si="203"/>
        <v>0</v>
      </c>
      <c r="F3709" t="b">
        <f t="shared" si="204"/>
        <v>0</v>
      </c>
      <c r="G3709" t="b">
        <f>IF('Input and Summary Results'!$J$4="yes",IF(C3709=FALSE,FALSE,IF('Data Transformation'!E3709&lt;$R$10,E3709,$R$10)),IF(C3709=FALSE,FALSE,IF(C3709&lt;$R$10,C3709,$R$10)))</f>
        <v>0</v>
      </c>
      <c r="H3709" t="b">
        <f>IF('Input and Summary Results'!$J$4="yes",'Data Transformation'!F3709,'Data Transformation'!D3709)</f>
        <v>0</v>
      </c>
      <c r="I3709" t="str">
        <f t="shared" si="202"/>
        <v/>
      </c>
    </row>
    <row r="3710" spans="2:9" x14ac:dyDescent="0.55000000000000004">
      <c r="B3710" t="b">
        <f>IF('Input and Summary Results'!D3292=0,FALSE,'Input and Summary Results'!$B3292)</f>
        <v>0</v>
      </c>
      <c r="C3710" t="b">
        <f>IF(OR(B3710=0,'Input and Summary Results'!D3292=0,'Input and Summary Results'!D3292=""),FALSE,'Input and Summary Results'!$D3292)</f>
        <v>0</v>
      </c>
      <c r="D3710" t="b">
        <f>IF(OR(B3710=0,'Input and Summary Results'!E3292=0),FALSE,'Input and Summary Results'!$E3292)</f>
        <v>0</v>
      </c>
      <c r="E3710" t="b">
        <f t="shared" si="203"/>
        <v>0</v>
      </c>
      <c r="F3710" t="b">
        <f t="shared" si="204"/>
        <v>0</v>
      </c>
      <c r="G3710" t="b">
        <f>IF('Input and Summary Results'!$J$4="yes",IF(C3710=FALSE,FALSE,IF('Data Transformation'!E3710&lt;$R$10,E3710,$R$10)),IF(C3710=FALSE,FALSE,IF(C3710&lt;$R$10,C3710,$R$10)))</f>
        <v>0</v>
      </c>
      <c r="H3710" t="b">
        <f>IF('Input and Summary Results'!$J$4="yes",'Data Transformation'!F3710,'Data Transformation'!D3710)</f>
        <v>0</v>
      </c>
      <c r="I3710" t="str">
        <f t="shared" si="202"/>
        <v/>
      </c>
    </row>
    <row r="3711" spans="2:9" x14ac:dyDescent="0.55000000000000004">
      <c r="B3711" t="b">
        <f>IF('Input and Summary Results'!D3293=0,FALSE,'Input and Summary Results'!$B3293)</f>
        <v>0</v>
      </c>
      <c r="C3711" t="b">
        <f>IF(OR(B3711=0,'Input and Summary Results'!D3293=0,'Input and Summary Results'!D3293=""),FALSE,'Input and Summary Results'!$D3293)</f>
        <v>0</v>
      </c>
      <c r="D3711" t="b">
        <f>IF(OR(B3711=0,'Input and Summary Results'!E3293=0),FALSE,'Input and Summary Results'!$E3293)</f>
        <v>0</v>
      </c>
      <c r="E3711" t="b">
        <f t="shared" si="203"/>
        <v>0</v>
      </c>
      <c r="F3711" t="b">
        <f t="shared" si="204"/>
        <v>0</v>
      </c>
      <c r="G3711" t="b">
        <f>IF('Input and Summary Results'!$J$4="yes",IF(C3711=FALSE,FALSE,IF('Data Transformation'!E3711&lt;$R$10,E3711,$R$10)),IF(C3711=FALSE,FALSE,IF(C3711&lt;$R$10,C3711,$R$10)))</f>
        <v>0</v>
      </c>
      <c r="H3711" t="b">
        <f>IF('Input and Summary Results'!$J$4="yes",'Data Transformation'!F3711,'Data Transformation'!D3711)</f>
        <v>0</v>
      </c>
      <c r="I3711" t="str">
        <f t="shared" si="202"/>
        <v/>
      </c>
    </row>
    <row r="3712" spans="2:9" x14ac:dyDescent="0.55000000000000004">
      <c r="B3712" t="b">
        <f>IF('Input and Summary Results'!D3294=0,FALSE,'Input and Summary Results'!$B3294)</f>
        <v>0</v>
      </c>
      <c r="C3712" t="b">
        <f>IF(OR(B3712=0,'Input and Summary Results'!D3294=0,'Input and Summary Results'!D3294=""),FALSE,'Input and Summary Results'!$D3294)</f>
        <v>0</v>
      </c>
      <c r="D3712" t="b">
        <f>IF(OR(B3712=0,'Input and Summary Results'!E3294=0),FALSE,'Input and Summary Results'!$E3294)</f>
        <v>0</v>
      </c>
      <c r="E3712" t="b">
        <f t="shared" si="203"/>
        <v>0</v>
      </c>
      <c r="F3712" t="b">
        <f t="shared" si="204"/>
        <v>0</v>
      </c>
      <c r="G3712" t="b">
        <f>IF('Input and Summary Results'!$J$4="yes",IF(C3712=FALSE,FALSE,IF('Data Transformation'!E3712&lt;$R$10,E3712,$R$10)),IF(C3712=FALSE,FALSE,IF(C3712&lt;$R$10,C3712,$R$10)))</f>
        <v>0</v>
      </c>
      <c r="H3712" t="b">
        <f>IF('Input and Summary Results'!$J$4="yes",'Data Transformation'!F3712,'Data Transformation'!D3712)</f>
        <v>0</v>
      </c>
      <c r="I3712" t="str">
        <f t="shared" si="202"/>
        <v/>
      </c>
    </row>
    <row r="3713" spans="2:9" x14ac:dyDescent="0.55000000000000004">
      <c r="B3713" t="b">
        <f>IF('Input and Summary Results'!D3295=0,FALSE,'Input and Summary Results'!$B3295)</f>
        <v>0</v>
      </c>
      <c r="C3713" t="b">
        <f>IF(OR(B3713=0,'Input and Summary Results'!D3295=0,'Input and Summary Results'!D3295=""),FALSE,'Input and Summary Results'!$D3295)</f>
        <v>0</v>
      </c>
      <c r="D3713" t="b">
        <f>IF(OR(B3713=0,'Input and Summary Results'!E3295=0),FALSE,'Input and Summary Results'!$E3295)</f>
        <v>0</v>
      </c>
      <c r="E3713" t="b">
        <f t="shared" si="203"/>
        <v>0</v>
      </c>
      <c r="F3713" t="b">
        <f t="shared" si="204"/>
        <v>0</v>
      </c>
      <c r="G3713" t="b">
        <f>IF('Input and Summary Results'!$J$4="yes",IF(C3713=FALSE,FALSE,IF('Data Transformation'!E3713&lt;$R$10,E3713,$R$10)),IF(C3713=FALSE,FALSE,IF(C3713&lt;$R$10,C3713,$R$10)))</f>
        <v>0</v>
      </c>
      <c r="H3713" t="b">
        <f>IF('Input and Summary Results'!$J$4="yes",'Data Transformation'!F3713,'Data Transformation'!D3713)</f>
        <v>0</v>
      </c>
      <c r="I3713" t="str">
        <f t="shared" si="202"/>
        <v/>
      </c>
    </row>
    <row r="3714" spans="2:9" x14ac:dyDescent="0.55000000000000004">
      <c r="B3714" t="b">
        <f>IF('Input and Summary Results'!D3296=0,FALSE,'Input and Summary Results'!$B3296)</f>
        <v>0</v>
      </c>
      <c r="C3714" t="b">
        <f>IF(OR(B3714=0,'Input and Summary Results'!D3296=0,'Input and Summary Results'!D3296=""),FALSE,'Input and Summary Results'!$D3296)</f>
        <v>0</v>
      </c>
      <c r="D3714" t="b">
        <f>IF(OR(B3714=0,'Input and Summary Results'!E3296=0),FALSE,'Input and Summary Results'!$E3296)</f>
        <v>0</v>
      </c>
      <c r="E3714" t="b">
        <f t="shared" si="203"/>
        <v>0</v>
      </c>
      <c r="F3714" t="b">
        <f t="shared" si="204"/>
        <v>0</v>
      </c>
      <c r="G3714" t="b">
        <f>IF('Input and Summary Results'!$J$4="yes",IF(C3714=FALSE,FALSE,IF('Data Transformation'!E3714&lt;$R$10,E3714,$R$10)),IF(C3714=FALSE,FALSE,IF(C3714&lt;$R$10,C3714,$R$10)))</f>
        <v>0</v>
      </c>
      <c r="H3714" t="b">
        <f>IF('Input and Summary Results'!$J$4="yes",'Data Transformation'!F3714,'Data Transformation'!D3714)</f>
        <v>0</v>
      </c>
      <c r="I3714" t="str">
        <f t="shared" si="202"/>
        <v/>
      </c>
    </row>
    <row r="3715" spans="2:9" x14ac:dyDescent="0.55000000000000004">
      <c r="B3715" t="b">
        <f>IF('Input and Summary Results'!D3297=0,FALSE,'Input and Summary Results'!$B3297)</f>
        <v>0</v>
      </c>
      <c r="C3715" t="b">
        <f>IF(OR(B3715=0,'Input and Summary Results'!D3297=0,'Input and Summary Results'!D3297=""),FALSE,'Input and Summary Results'!$D3297)</f>
        <v>0</v>
      </c>
      <c r="D3715" t="b">
        <f>IF(OR(B3715=0,'Input and Summary Results'!E3297=0),FALSE,'Input and Summary Results'!$E3297)</f>
        <v>0</v>
      </c>
      <c r="E3715" t="b">
        <f t="shared" si="203"/>
        <v>0</v>
      </c>
      <c r="F3715" t="b">
        <f t="shared" si="204"/>
        <v>0</v>
      </c>
      <c r="G3715" t="b">
        <f>IF('Input and Summary Results'!$J$4="yes",IF(C3715=FALSE,FALSE,IF('Data Transformation'!E3715&lt;$R$10,E3715,$R$10)),IF(C3715=FALSE,FALSE,IF(C3715&lt;$R$10,C3715,$R$10)))</f>
        <v>0</v>
      </c>
      <c r="H3715" t="b">
        <f>IF('Input and Summary Results'!$J$4="yes",'Data Transformation'!F3715,'Data Transformation'!D3715)</f>
        <v>0</v>
      </c>
      <c r="I3715" t="str">
        <f t="shared" si="202"/>
        <v/>
      </c>
    </row>
    <row r="3716" spans="2:9" x14ac:dyDescent="0.55000000000000004">
      <c r="B3716" t="b">
        <f>IF('Input and Summary Results'!D3298=0,FALSE,'Input and Summary Results'!$B3298)</f>
        <v>0</v>
      </c>
      <c r="C3716" t="b">
        <f>IF(OR(B3716=0,'Input and Summary Results'!D3298=0,'Input and Summary Results'!D3298=""),FALSE,'Input and Summary Results'!$D3298)</f>
        <v>0</v>
      </c>
      <c r="D3716" t="b">
        <f>IF(OR(B3716=0,'Input and Summary Results'!E3298=0),FALSE,'Input and Summary Results'!$E3298)</f>
        <v>0</v>
      </c>
      <c r="E3716" t="b">
        <f t="shared" si="203"/>
        <v>0</v>
      </c>
      <c r="F3716" t="b">
        <f t="shared" si="204"/>
        <v>0</v>
      </c>
      <c r="G3716" t="b">
        <f>IF('Input and Summary Results'!$J$4="yes",IF(C3716=FALSE,FALSE,IF('Data Transformation'!E3716&lt;$R$10,E3716,$R$10)),IF(C3716=FALSE,FALSE,IF(C3716&lt;$R$10,C3716,$R$10)))</f>
        <v>0</v>
      </c>
      <c r="H3716" t="b">
        <f>IF('Input and Summary Results'!$J$4="yes",'Data Transformation'!F3716,'Data Transformation'!D3716)</f>
        <v>0</v>
      </c>
      <c r="I3716" t="str">
        <f t="shared" si="202"/>
        <v/>
      </c>
    </row>
    <row r="3717" spans="2:9" x14ac:dyDescent="0.55000000000000004">
      <c r="B3717" t="b">
        <f>IF('Input and Summary Results'!D3299=0,FALSE,'Input and Summary Results'!$B3299)</f>
        <v>0</v>
      </c>
      <c r="C3717" t="b">
        <f>IF(OR(B3717=0,'Input and Summary Results'!D3299=0,'Input and Summary Results'!D3299=""),FALSE,'Input and Summary Results'!$D3299)</f>
        <v>0</v>
      </c>
      <c r="D3717" t="b">
        <f>IF(OR(B3717=0,'Input and Summary Results'!E3299=0),FALSE,'Input and Summary Results'!$E3299)</f>
        <v>0</v>
      </c>
      <c r="E3717" t="b">
        <f t="shared" si="203"/>
        <v>0</v>
      </c>
      <c r="F3717" t="b">
        <f t="shared" si="204"/>
        <v>0</v>
      </c>
      <c r="G3717" t="b">
        <f>IF('Input and Summary Results'!$J$4="yes",IF(C3717=FALSE,FALSE,IF('Data Transformation'!E3717&lt;$R$10,E3717,$R$10)),IF(C3717=FALSE,FALSE,IF(C3717&lt;$R$10,C3717,$R$10)))</f>
        <v>0</v>
      </c>
      <c r="H3717" t="b">
        <f>IF('Input and Summary Results'!$J$4="yes",'Data Transformation'!F3717,'Data Transformation'!D3717)</f>
        <v>0</v>
      </c>
      <c r="I3717" t="str">
        <f t="shared" ref="I3717:I3780" si="205">IF(G3717=FALSE,"",B3717)</f>
        <v/>
      </c>
    </row>
    <row r="3718" spans="2:9" x14ac:dyDescent="0.55000000000000004">
      <c r="B3718" t="b">
        <f>IF('Input and Summary Results'!D3300=0,FALSE,'Input and Summary Results'!$B3300)</f>
        <v>0</v>
      </c>
      <c r="C3718" t="b">
        <f>IF(OR(B3718=0,'Input and Summary Results'!D3300=0,'Input and Summary Results'!D3300=""),FALSE,'Input and Summary Results'!$D3300)</f>
        <v>0</v>
      </c>
      <c r="D3718" t="b">
        <f>IF(OR(B3718=0,'Input and Summary Results'!E3300=0),FALSE,'Input and Summary Results'!$E3300)</f>
        <v>0</v>
      </c>
      <c r="E3718" t="b">
        <f t="shared" si="203"/>
        <v>0</v>
      </c>
      <c r="F3718" t="b">
        <f t="shared" si="204"/>
        <v>0</v>
      </c>
      <c r="G3718" t="b">
        <f>IF('Input and Summary Results'!$J$4="yes",IF(C3718=FALSE,FALSE,IF('Data Transformation'!E3718&lt;$R$10,E3718,$R$10)),IF(C3718=FALSE,FALSE,IF(C3718&lt;$R$10,C3718,$R$10)))</f>
        <v>0</v>
      </c>
      <c r="H3718" t="b">
        <f>IF('Input and Summary Results'!$J$4="yes",'Data Transformation'!F3718,'Data Transformation'!D3718)</f>
        <v>0</v>
      </c>
      <c r="I3718" t="str">
        <f t="shared" si="205"/>
        <v/>
      </c>
    </row>
    <row r="3719" spans="2:9" x14ac:dyDescent="0.55000000000000004">
      <c r="B3719" t="b">
        <f>IF('Input and Summary Results'!D3301=0,FALSE,'Input and Summary Results'!$B3301)</f>
        <v>0</v>
      </c>
      <c r="C3719" t="b">
        <f>IF(OR(B3719=0,'Input and Summary Results'!D3301=0,'Input and Summary Results'!D3301=""),FALSE,'Input and Summary Results'!$D3301)</f>
        <v>0</v>
      </c>
      <c r="D3719" t="b">
        <f>IF(OR(B3719=0,'Input and Summary Results'!E3301=0),FALSE,'Input and Summary Results'!$E3301)</f>
        <v>0</v>
      </c>
      <c r="E3719" t="b">
        <f t="shared" si="203"/>
        <v>0</v>
      </c>
      <c r="F3719" t="b">
        <f t="shared" si="204"/>
        <v>0</v>
      </c>
      <c r="G3719" t="b">
        <f>IF('Input and Summary Results'!$J$4="yes",IF(C3719=FALSE,FALSE,IF('Data Transformation'!E3719&lt;$R$10,E3719,$R$10)),IF(C3719=FALSE,FALSE,IF(C3719&lt;$R$10,C3719,$R$10)))</f>
        <v>0</v>
      </c>
      <c r="H3719" t="b">
        <f>IF('Input and Summary Results'!$J$4="yes",'Data Transformation'!F3719,'Data Transformation'!D3719)</f>
        <v>0</v>
      </c>
      <c r="I3719" t="str">
        <f t="shared" si="205"/>
        <v/>
      </c>
    </row>
    <row r="3720" spans="2:9" x14ac:dyDescent="0.55000000000000004">
      <c r="B3720" t="b">
        <f>IF('Input and Summary Results'!D3302=0,FALSE,'Input and Summary Results'!$B3302)</f>
        <v>0</v>
      </c>
      <c r="C3720" t="b">
        <f>IF(OR(B3720=0,'Input and Summary Results'!D3302=0,'Input and Summary Results'!D3302=""),FALSE,'Input and Summary Results'!$D3302)</f>
        <v>0</v>
      </c>
      <c r="D3720" t="b">
        <f>IF(OR(B3720=0,'Input and Summary Results'!E3302=0),FALSE,'Input and Summary Results'!$E3302)</f>
        <v>0</v>
      </c>
      <c r="E3720" t="b">
        <f t="shared" si="203"/>
        <v>0</v>
      </c>
      <c r="F3720" t="b">
        <f t="shared" si="204"/>
        <v>0</v>
      </c>
      <c r="G3720" t="b">
        <f>IF('Input and Summary Results'!$J$4="yes",IF(C3720=FALSE,FALSE,IF('Data Transformation'!E3720&lt;$R$10,E3720,$R$10)),IF(C3720=FALSE,FALSE,IF(C3720&lt;$R$10,C3720,$R$10)))</f>
        <v>0</v>
      </c>
      <c r="H3720" t="b">
        <f>IF('Input and Summary Results'!$J$4="yes",'Data Transformation'!F3720,'Data Transformation'!D3720)</f>
        <v>0</v>
      </c>
      <c r="I3720" t="str">
        <f t="shared" si="205"/>
        <v/>
      </c>
    </row>
    <row r="3721" spans="2:9" x14ac:dyDescent="0.55000000000000004">
      <c r="B3721" t="b">
        <f>IF('Input and Summary Results'!D3303=0,FALSE,'Input and Summary Results'!$B3303)</f>
        <v>0</v>
      </c>
      <c r="C3721" t="b">
        <f>IF(OR(B3721=0,'Input and Summary Results'!D3303=0,'Input and Summary Results'!D3303=""),FALSE,'Input and Summary Results'!$D3303)</f>
        <v>0</v>
      </c>
      <c r="D3721" t="b">
        <f>IF(OR(B3721=0,'Input and Summary Results'!E3303=0),FALSE,'Input and Summary Results'!$E3303)</f>
        <v>0</v>
      </c>
      <c r="E3721" t="b">
        <f t="shared" si="203"/>
        <v>0</v>
      </c>
      <c r="F3721" t="b">
        <f t="shared" si="204"/>
        <v>0</v>
      </c>
      <c r="G3721" t="b">
        <f>IF('Input and Summary Results'!$J$4="yes",IF(C3721=FALSE,FALSE,IF('Data Transformation'!E3721&lt;$R$10,E3721,$R$10)),IF(C3721=FALSE,FALSE,IF(C3721&lt;$R$10,C3721,$R$10)))</f>
        <v>0</v>
      </c>
      <c r="H3721" t="b">
        <f>IF('Input and Summary Results'!$J$4="yes",'Data Transformation'!F3721,'Data Transformation'!D3721)</f>
        <v>0</v>
      </c>
      <c r="I3721" t="str">
        <f t="shared" si="205"/>
        <v/>
      </c>
    </row>
    <row r="3722" spans="2:9" x14ac:dyDescent="0.55000000000000004">
      <c r="B3722" t="b">
        <f>IF('Input and Summary Results'!D3304=0,FALSE,'Input and Summary Results'!$B3304)</f>
        <v>0</v>
      </c>
      <c r="C3722" t="b">
        <f>IF(OR(B3722=0,'Input and Summary Results'!D3304=0,'Input and Summary Results'!D3304=""),FALSE,'Input and Summary Results'!$D3304)</f>
        <v>0</v>
      </c>
      <c r="D3722" t="b">
        <f>IF(OR(B3722=0,'Input and Summary Results'!E3304=0),FALSE,'Input and Summary Results'!$E3304)</f>
        <v>0</v>
      </c>
      <c r="E3722" t="b">
        <f t="shared" si="203"/>
        <v>0</v>
      </c>
      <c r="F3722" t="b">
        <f t="shared" si="204"/>
        <v>0</v>
      </c>
      <c r="G3722" t="b">
        <f>IF('Input and Summary Results'!$J$4="yes",IF(C3722=FALSE,FALSE,IF('Data Transformation'!E3722&lt;$R$10,E3722,$R$10)),IF(C3722=FALSE,FALSE,IF(C3722&lt;$R$10,C3722,$R$10)))</f>
        <v>0</v>
      </c>
      <c r="H3722" t="b">
        <f>IF('Input and Summary Results'!$J$4="yes",'Data Transformation'!F3722,'Data Transformation'!D3722)</f>
        <v>0</v>
      </c>
      <c r="I3722" t="str">
        <f t="shared" si="205"/>
        <v/>
      </c>
    </row>
    <row r="3723" spans="2:9" x14ac:dyDescent="0.55000000000000004">
      <c r="B3723" t="b">
        <f>IF('Input and Summary Results'!D3305=0,FALSE,'Input and Summary Results'!$B3305)</f>
        <v>0</v>
      </c>
      <c r="C3723" t="b">
        <f>IF(OR(B3723=0,'Input and Summary Results'!D3305=0,'Input and Summary Results'!D3305=""),FALSE,'Input and Summary Results'!$D3305)</f>
        <v>0</v>
      </c>
      <c r="D3723" t="b">
        <f>IF(OR(B3723=0,'Input and Summary Results'!E3305=0),FALSE,'Input and Summary Results'!$E3305)</f>
        <v>0</v>
      </c>
      <c r="E3723" t="b">
        <f t="shared" si="203"/>
        <v>0</v>
      </c>
      <c r="F3723" t="b">
        <f t="shared" si="204"/>
        <v>0</v>
      </c>
      <c r="G3723" t="b">
        <f>IF('Input and Summary Results'!$J$4="yes",IF(C3723=FALSE,FALSE,IF('Data Transformation'!E3723&lt;$R$10,E3723,$R$10)),IF(C3723=FALSE,FALSE,IF(C3723&lt;$R$10,C3723,$R$10)))</f>
        <v>0</v>
      </c>
      <c r="H3723" t="b">
        <f>IF('Input and Summary Results'!$J$4="yes",'Data Transformation'!F3723,'Data Transformation'!D3723)</f>
        <v>0</v>
      </c>
      <c r="I3723" t="str">
        <f t="shared" si="205"/>
        <v/>
      </c>
    </row>
    <row r="3724" spans="2:9" x14ac:dyDescent="0.55000000000000004">
      <c r="B3724" t="b">
        <f>IF('Input and Summary Results'!D3306=0,FALSE,'Input and Summary Results'!$B3306)</f>
        <v>0</v>
      </c>
      <c r="C3724" t="b">
        <f>IF(OR(B3724=0,'Input and Summary Results'!D3306=0,'Input and Summary Results'!D3306=""),FALSE,'Input and Summary Results'!$D3306)</f>
        <v>0</v>
      </c>
      <c r="D3724" t="b">
        <f>IF(OR(B3724=0,'Input and Summary Results'!E3306=0),FALSE,'Input and Summary Results'!$E3306)</f>
        <v>0</v>
      </c>
      <c r="E3724" t="b">
        <f t="shared" si="203"/>
        <v>0</v>
      </c>
      <c r="F3724" t="b">
        <f t="shared" si="204"/>
        <v>0</v>
      </c>
      <c r="G3724" t="b">
        <f>IF('Input and Summary Results'!$J$4="yes",IF(C3724=FALSE,FALSE,IF('Data Transformation'!E3724&lt;$R$10,E3724,$R$10)),IF(C3724=FALSE,FALSE,IF(C3724&lt;$R$10,C3724,$R$10)))</f>
        <v>0</v>
      </c>
      <c r="H3724" t="b">
        <f>IF('Input and Summary Results'!$J$4="yes",'Data Transformation'!F3724,'Data Transformation'!D3724)</f>
        <v>0</v>
      </c>
      <c r="I3724" t="str">
        <f t="shared" si="205"/>
        <v/>
      </c>
    </row>
    <row r="3725" spans="2:9" x14ac:dyDescent="0.55000000000000004">
      <c r="B3725" t="b">
        <f>IF('Input and Summary Results'!D3307=0,FALSE,'Input and Summary Results'!$B3307)</f>
        <v>0</v>
      </c>
      <c r="C3725" t="b">
        <f>IF(OR(B3725=0,'Input and Summary Results'!D3307=0,'Input and Summary Results'!D3307=""),FALSE,'Input and Summary Results'!$D3307)</f>
        <v>0</v>
      </c>
      <c r="D3725" t="b">
        <f>IF(OR(B3725=0,'Input and Summary Results'!E3307=0),FALSE,'Input and Summary Results'!$E3307)</f>
        <v>0</v>
      </c>
      <c r="E3725" t="b">
        <f t="shared" si="203"/>
        <v>0</v>
      </c>
      <c r="F3725" t="b">
        <f t="shared" si="204"/>
        <v>0</v>
      </c>
      <c r="G3725" t="b">
        <f>IF('Input and Summary Results'!$J$4="yes",IF(C3725=FALSE,FALSE,IF('Data Transformation'!E3725&lt;$R$10,E3725,$R$10)),IF(C3725=FALSE,FALSE,IF(C3725&lt;$R$10,C3725,$R$10)))</f>
        <v>0</v>
      </c>
      <c r="H3725" t="b">
        <f>IF('Input and Summary Results'!$J$4="yes",'Data Transformation'!F3725,'Data Transformation'!D3725)</f>
        <v>0</v>
      </c>
      <c r="I3725" t="str">
        <f t="shared" si="205"/>
        <v/>
      </c>
    </row>
    <row r="3726" spans="2:9" x14ac:dyDescent="0.55000000000000004">
      <c r="B3726" t="b">
        <f>IF('Input and Summary Results'!D3308=0,FALSE,'Input and Summary Results'!$B3308)</f>
        <v>0</v>
      </c>
      <c r="C3726" t="b">
        <f>IF(OR(B3726=0,'Input and Summary Results'!D3308=0,'Input and Summary Results'!D3308=""),FALSE,'Input and Summary Results'!$D3308)</f>
        <v>0</v>
      </c>
      <c r="D3726" t="b">
        <f>IF(OR(B3726=0,'Input and Summary Results'!E3308=0),FALSE,'Input and Summary Results'!$E3308)</f>
        <v>0</v>
      </c>
      <c r="E3726" t="b">
        <f t="shared" si="203"/>
        <v>0</v>
      </c>
      <c r="F3726" t="b">
        <f t="shared" si="204"/>
        <v>0</v>
      </c>
      <c r="G3726" t="b">
        <f>IF('Input and Summary Results'!$J$4="yes",IF(C3726=FALSE,FALSE,IF('Data Transformation'!E3726&lt;$R$10,E3726,$R$10)),IF(C3726=FALSE,FALSE,IF(C3726&lt;$R$10,C3726,$R$10)))</f>
        <v>0</v>
      </c>
      <c r="H3726" t="b">
        <f>IF('Input and Summary Results'!$J$4="yes",'Data Transformation'!F3726,'Data Transformation'!D3726)</f>
        <v>0</v>
      </c>
      <c r="I3726" t="str">
        <f t="shared" si="205"/>
        <v/>
      </c>
    </row>
    <row r="3727" spans="2:9" x14ac:dyDescent="0.55000000000000004">
      <c r="B3727" t="b">
        <f>IF('Input and Summary Results'!D3309=0,FALSE,'Input and Summary Results'!$B3309)</f>
        <v>0</v>
      </c>
      <c r="C3727" t="b">
        <f>IF(OR(B3727=0,'Input and Summary Results'!D3309=0,'Input and Summary Results'!D3309=""),FALSE,'Input and Summary Results'!$D3309)</f>
        <v>0</v>
      </c>
      <c r="D3727" t="b">
        <f>IF(OR(B3727=0,'Input and Summary Results'!E3309=0),FALSE,'Input and Summary Results'!$E3309)</f>
        <v>0</v>
      </c>
      <c r="E3727" t="b">
        <f t="shared" si="203"/>
        <v>0</v>
      </c>
      <c r="F3727" t="b">
        <f t="shared" si="204"/>
        <v>0</v>
      </c>
      <c r="G3727" t="b">
        <f>IF('Input and Summary Results'!$J$4="yes",IF(C3727=FALSE,FALSE,IF('Data Transformation'!E3727&lt;$R$10,E3727,$R$10)),IF(C3727=FALSE,FALSE,IF(C3727&lt;$R$10,C3727,$R$10)))</f>
        <v>0</v>
      </c>
      <c r="H3727" t="b">
        <f>IF('Input and Summary Results'!$J$4="yes",'Data Transformation'!F3727,'Data Transformation'!D3727)</f>
        <v>0</v>
      </c>
      <c r="I3727" t="str">
        <f t="shared" si="205"/>
        <v/>
      </c>
    </row>
    <row r="3728" spans="2:9" x14ac:dyDescent="0.55000000000000004">
      <c r="B3728" t="b">
        <f>IF('Input and Summary Results'!D3310=0,FALSE,'Input and Summary Results'!$B3310)</f>
        <v>0</v>
      </c>
      <c r="C3728" t="b">
        <f>IF(OR(B3728=0,'Input and Summary Results'!D3310=0,'Input and Summary Results'!D3310=""),FALSE,'Input and Summary Results'!$D3310)</f>
        <v>0</v>
      </c>
      <c r="D3728" t="b">
        <f>IF(OR(B3728=0,'Input and Summary Results'!E3310=0),FALSE,'Input and Summary Results'!$E3310)</f>
        <v>0</v>
      </c>
      <c r="E3728" t="b">
        <f t="shared" si="203"/>
        <v>0</v>
      </c>
      <c r="F3728" t="b">
        <f t="shared" si="204"/>
        <v>0</v>
      </c>
      <c r="G3728" t="b">
        <f>IF('Input and Summary Results'!$J$4="yes",IF(C3728=FALSE,FALSE,IF('Data Transformation'!E3728&lt;$R$10,E3728,$R$10)),IF(C3728=FALSE,FALSE,IF(C3728&lt;$R$10,C3728,$R$10)))</f>
        <v>0</v>
      </c>
      <c r="H3728" t="b">
        <f>IF('Input and Summary Results'!$J$4="yes",'Data Transformation'!F3728,'Data Transformation'!D3728)</f>
        <v>0</v>
      </c>
      <c r="I3728" t="str">
        <f t="shared" si="205"/>
        <v/>
      </c>
    </row>
    <row r="3729" spans="2:9" x14ac:dyDescent="0.55000000000000004">
      <c r="B3729" t="b">
        <f>IF('Input and Summary Results'!D3311=0,FALSE,'Input and Summary Results'!$B3311)</f>
        <v>0</v>
      </c>
      <c r="C3729" t="b">
        <f>IF(OR(B3729=0,'Input and Summary Results'!D3311=0,'Input and Summary Results'!D3311=""),FALSE,'Input and Summary Results'!$D3311)</f>
        <v>0</v>
      </c>
      <c r="D3729" t="b">
        <f>IF(OR(B3729=0,'Input and Summary Results'!E3311=0),FALSE,'Input and Summary Results'!$E3311)</f>
        <v>0</v>
      </c>
      <c r="E3729" t="b">
        <f t="shared" si="203"/>
        <v>0</v>
      </c>
      <c r="F3729" t="b">
        <f t="shared" si="204"/>
        <v>0</v>
      </c>
      <c r="G3729" t="b">
        <f>IF('Input and Summary Results'!$J$4="yes",IF(C3729=FALSE,FALSE,IF('Data Transformation'!E3729&lt;$R$10,E3729,$R$10)),IF(C3729=FALSE,FALSE,IF(C3729&lt;$R$10,C3729,$R$10)))</f>
        <v>0</v>
      </c>
      <c r="H3729" t="b">
        <f>IF('Input and Summary Results'!$J$4="yes",'Data Transformation'!F3729,'Data Transformation'!D3729)</f>
        <v>0</v>
      </c>
      <c r="I3729" t="str">
        <f t="shared" si="205"/>
        <v/>
      </c>
    </row>
    <row r="3730" spans="2:9" x14ac:dyDescent="0.55000000000000004">
      <c r="B3730" t="b">
        <f>IF('Input and Summary Results'!D3312=0,FALSE,'Input and Summary Results'!$B3312)</f>
        <v>0</v>
      </c>
      <c r="C3730" t="b">
        <f>IF(OR(B3730=0,'Input and Summary Results'!D3312=0,'Input and Summary Results'!D3312=""),FALSE,'Input and Summary Results'!$D3312)</f>
        <v>0</v>
      </c>
      <c r="D3730" t="b">
        <f>IF(OR(B3730=0,'Input and Summary Results'!E3312=0),FALSE,'Input and Summary Results'!$E3312)</f>
        <v>0</v>
      </c>
      <c r="E3730" t="b">
        <f t="shared" si="203"/>
        <v>0</v>
      </c>
      <c r="F3730" t="b">
        <f t="shared" si="204"/>
        <v>0</v>
      </c>
      <c r="G3730" t="b">
        <f>IF('Input and Summary Results'!$J$4="yes",IF(C3730=FALSE,FALSE,IF('Data Transformation'!E3730&lt;$R$10,E3730,$R$10)),IF(C3730=FALSE,FALSE,IF(C3730&lt;$R$10,C3730,$R$10)))</f>
        <v>0</v>
      </c>
      <c r="H3730" t="b">
        <f>IF('Input and Summary Results'!$J$4="yes",'Data Transformation'!F3730,'Data Transformation'!D3730)</f>
        <v>0</v>
      </c>
      <c r="I3730" t="str">
        <f t="shared" si="205"/>
        <v/>
      </c>
    </row>
    <row r="3731" spans="2:9" x14ac:dyDescent="0.55000000000000004">
      <c r="B3731" t="b">
        <f>IF('Input and Summary Results'!D3313=0,FALSE,'Input and Summary Results'!$B3313)</f>
        <v>0</v>
      </c>
      <c r="C3731" t="b">
        <f>IF(OR(B3731=0,'Input and Summary Results'!D3313=0,'Input and Summary Results'!D3313=""),FALSE,'Input and Summary Results'!$D3313)</f>
        <v>0</v>
      </c>
      <c r="D3731" t="b">
        <f>IF(OR(B3731=0,'Input and Summary Results'!E3313=0),FALSE,'Input and Summary Results'!$E3313)</f>
        <v>0</v>
      </c>
      <c r="E3731" t="b">
        <f t="shared" si="203"/>
        <v>0</v>
      </c>
      <c r="F3731" t="b">
        <f t="shared" si="204"/>
        <v>0</v>
      </c>
      <c r="G3731" t="b">
        <f>IF('Input and Summary Results'!$J$4="yes",IF(C3731=FALSE,FALSE,IF('Data Transformation'!E3731&lt;$R$10,E3731,$R$10)),IF(C3731=FALSE,FALSE,IF(C3731&lt;$R$10,C3731,$R$10)))</f>
        <v>0</v>
      </c>
      <c r="H3731" t="b">
        <f>IF('Input and Summary Results'!$J$4="yes",'Data Transformation'!F3731,'Data Transformation'!D3731)</f>
        <v>0</v>
      </c>
      <c r="I3731" t="str">
        <f t="shared" si="205"/>
        <v/>
      </c>
    </row>
    <row r="3732" spans="2:9" x14ac:dyDescent="0.55000000000000004">
      <c r="B3732" t="b">
        <f>IF('Input and Summary Results'!D3314=0,FALSE,'Input and Summary Results'!$B3314)</f>
        <v>0</v>
      </c>
      <c r="C3732" t="b">
        <f>IF(OR(B3732=0,'Input and Summary Results'!D3314=0,'Input and Summary Results'!D3314=""),FALSE,'Input and Summary Results'!$D3314)</f>
        <v>0</v>
      </c>
      <c r="D3732" t="b">
        <f>IF(OR(B3732=0,'Input and Summary Results'!E3314=0),FALSE,'Input and Summary Results'!$E3314)</f>
        <v>0</v>
      </c>
      <c r="E3732" t="b">
        <f t="shared" si="203"/>
        <v>0</v>
      </c>
      <c r="F3732" t="b">
        <f t="shared" si="204"/>
        <v>0</v>
      </c>
      <c r="G3732" t="b">
        <f>IF('Input and Summary Results'!$J$4="yes",IF(C3732=FALSE,FALSE,IF('Data Transformation'!E3732&lt;$R$10,E3732,$R$10)),IF(C3732=FALSE,FALSE,IF(C3732&lt;$R$10,C3732,$R$10)))</f>
        <v>0</v>
      </c>
      <c r="H3732" t="b">
        <f>IF('Input and Summary Results'!$J$4="yes",'Data Transformation'!F3732,'Data Transformation'!D3732)</f>
        <v>0</v>
      </c>
      <c r="I3732" t="str">
        <f t="shared" si="205"/>
        <v/>
      </c>
    </row>
    <row r="3733" spans="2:9" x14ac:dyDescent="0.55000000000000004">
      <c r="B3733" t="b">
        <f>IF('Input and Summary Results'!D3315=0,FALSE,'Input and Summary Results'!$B3315)</f>
        <v>0</v>
      </c>
      <c r="C3733" t="b">
        <f>IF(OR(B3733=0,'Input and Summary Results'!D3315=0,'Input and Summary Results'!D3315=""),FALSE,'Input and Summary Results'!$D3315)</f>
        <v>0</v>
      </c>
      <c r="D3733" t="b">
        <f>IF(OR(B3733=0,'Input and Summary Results'!E3315=0),FALSE,'Input and Summary Results'!$E3315)</f>
        <v>0</v>
      </c>
      <c r="E3733" t="b">
        <f t="shared" si="203"/>
        <v>0</v>
      </c>
      <c r="F3733" t="b">
        <f t="shared" si="204"/>
        <v>0</v>
      </c>
      <c r="G3733" t="b">
        <f>IF('Input and Summary Results'!$J$4="yes",IF(C3733=FALSE,FALSE,IF('Data Transformation'!E3733&lt;$R$10,E3733,$R$10)),IF(C3733=FALSE,FALSE,IF(C3733&lt;$R$10,C3733,$R$10)))</f>
        <v>0</v>
      </c>
      <c r="H3733" t="b">
        <f>IF('Input and Summary Results'!$J$4="yes",'Data Transformation'!F3733,'Data Transformation'!D3733)</f>
        <v>0</v>
      </c>
      <c r="I3733" t="str">
        <f t="shared" si="205"/>
        <v/>
      </c>
    </row>
    <row r="3734" spans="2:9" x14ac:dyDescent="0.55000000000000004">
      <c r="B3734" t="b">
        <f>IF('Input and Summary Results'!D3316=0,FALSE,'Input and Summary Results'!$B3316)</f>
        <v>0</v>
      </c>
      <c r="C3734" t="b">
        <f>IF(OR(B3734=0,'Input and Summary Results'!D3316=0,'Input and Summary Results'!D3316=""),FALSE,'Input and Summary Results'!$D3316)</f>
        <v>0</v>
      </c>
      <c r="D3734" t="b">
        <f>IF(OR(B3734=0,'Input and Summary Results'!E3316=0),FALSE,'Input and Summary Results'!$E3316)</f>
        <v>0</v>
      </c>
      <c r="E3734" t="b">
        <f t="shared" si="203"/>
        <v>0</v>
      </c>
      <c r="F3734" t="b">
        <f t="shared" si="204"/>
        <v>0</v>
      </c>
      <c r="G3734" t="b">
        <f>IF('Input and Summary Results'!$J$4="yes",IF(C3734=FALSE,FALSE,IF('Data Transformation'!E3734&lt;$R$10,E3734,$R$10)),IF(C3734=FALSE,FALSE,IF(C3734&lt;$R$10,C3734,$R$10)))</f>
        <v>0</v>
      </c>
      <c r="H3734" t="b">
        <f>IF('Input and Summary Results'!$J$4="yes",'Data Transformation'!F3734,'Data Transformation'!D3734)</f>
        <v>0</v>
      </c>
      <c r="I3734" t="str">
        <f t="shared" si="205"/>
        <v/>
      </c>
    </row>
    <row r="3735" spans="2:9" x14ac:dyDescent="0.55000000000000004">
      <c r="B3735" t="b">
        <f>IF('Input and Summary Results'!D3317=0,FALSE,'Input and Summary Results'!$B3317)</f>
        <v>0</v>
      </c>
      <c r="C3735" t="b">
        <f>IF(OR(B3735=0,'Input and Summary Results'!D3317=0,'Input and Summary Results'!D3317=""),FALSE,'Input and Summary Results'!$D3317)</f>
        <v>0</v>
      </c>
      <c r="D3735" t="b">
        <f>IF(OR(B3735=0,'Input and Summary Results'!E3317=0),FALSE,'Input and Summary Results'!$E3317)</f>
        <v>0</v>
      </c>
      <c r="E3735" t="b">
        <f t="shared" si="203"/>
        <v>0</v>
      </c>
      <c r="F3735" t="b">
        <f t="shared" si="204"/>
        <v>0</v>
      </c>
      <c r="G3735" t="b">
        <f>IF('Input and Summary Results'!$J$4="yes",IF(C3735=FALSE,FALSE,IF('Data Transformation'!E3735&lt;$R$10,E3735,$R$10)),IF(C3735=FALSE,FALSE,IF(C3735&lt;$R$10,C3735,$R$10)))</f>
        <v>0</v>
      </c>
      <c r="H3735" t="b">
        <f>IF('Input and Summary Results'!$J$4="yes",'Data Transformation'!F3735,'Data Transformation'!D3735)</f>
        <v>0</v>
      </c>
      <c r="I3735" t="str">
        <f t="shared" si="205"/>
        <v/>
      </c>
    </row>
    <row r="3736" spans="2:9" x14ac:dyDescent="0.55000000000000004">
      <c r="B3736" t="b">
        <f>IF('Input and Summary Results'!D3318=0,FALSE,'Input and Summary Results'!$B3318)</f>
        <v>0</v>
      </c>
      <c r="C3736" t="b">
        <f>IF(OR(B3736=0,'Input and Summary Results'!D3318=0,'Input and Summary Results'!D3318=""),FALSE,'Input and Summary Results'!$D3318)</f>
        <v>0</v>
      </c>
      <c r="D3736" t="b">
        <f>IF(OR(B3736=0,'Input and Summary Results'!E3318=0),FALSE,'Input and Summary Results'!$E3318)</f>
        <v>0</v>
      </c>
      <c r="E3736" t="b">
        <f t="shared" si="203"/>
        <v>0</v>
      </c>
      <c r="F3736" t="b">
        <f t="shared" si="204"/>
        <v>0</v>
      </c>
      <c r="G3736" t="b">
        <f>IF('Input and Summary Results'!$J$4="yes",IF(C3736=FALSE,FALSE,IF('Data Transformation'!E3736&lt;$R$10,E3736,$R$10)),IF(C3736=FALSE,FALSE,IF(C3736&lt;$R$10,C3736,$R$10)))</f>
        <v>0</v>
      </c>
      <c r="H3736" t="b">
        <f>IF('Input and Summary Results'!$J$4="yes",'Data Transformation'!F3736,'Data Transformation'!D3736)</f>
        <v>0</v>
      </c>
      <c r="I3736" t="str">
        <f t="shared" si="205"/>
        <v/>
      </c>
    </row>
    <row r="3737" spans="2:9" x14ac:dyDescent="0.55000000000000004">
      <c r="B3737" t="b">
        <f>IF('Input and Summary Results'!D3319=0,FALSE,'Input and Summary Results'!$B3319)</f>
        <v>0</v>
      </c>
      <c r="C3737" t="b">
        <f>IF(OR(B3737=0,'Input and Summary Results'!D3319=0,'Input and Summary Results'!D3319=""),FALSE,'Input and Summary Results'!$D3319)</f>
        <v>0</v>
      </c>
      <c r="D3737" t="b">
        <f>IF(OR(B3737=0,'Input and Summary Results'!E3319=0),FALSE,'Input and Summary Results'!$E3319)</f>
        <v>0</v>
      </c>
      <c r="E3737" t="b">
        <f t="shared" si="203"/>
        <v>0</v>
      </c>
      <c r="F3737" t="b">
        <f t="shared" si="204"/>
        <v>0</v>
      </c>
      <c r="G3737" t="b">
        <f>IF('Input and Summary Results'!$J$4="yes",IF(C3737=FALSE,FALSE,IF('Data Transformation'!E3737&lt;$R$10,E3737,$R$10)),IF(C3737=FALSE,FALSE,IF(C3737&lt;$R$10,C3737,$R$10)))</f>
        <v>0</v>
      </c>
      <c r="H3737" t="b">
        <f>IF('Input and Summary Results'!$J$4="yes",'Data Transformation'!F3737,'Data Transformation'!D3737)</f>
        <v>0</v>
      </c>
      <c r="I3737" t="str">
        <f t="shared" si="205"/>
        <v/>
      </c>
    </row>
    <row r="3738" spans="2:9" x14ac:dyDescent="0.55000000000000004">
      <c r="B3738" t="b">
        <f>IF('Input and Summary Results'!D3320=0,FALSE,'Input and Summary Results'!$B3320)</f>
        <v>0</v>
      </c>
      <c r="C3738" t="b">
        <f>IF(OR(B3738=0,'Input and Summary Results'!D3320=0,'Input and Summary Results'!D3320=""),FALSE,'Input and Summary Results'!$D3320)</f>
        <v>0</v>
      </c>
      <c r="D3738" t="b">
        <f>IF(OR(B3738=0,'Input and Summary Results'!E3320=0),FALSE,'Input and Summary Results'!$E3320)</f>
        <v>0</v>
      </c>
      <c r="E3738" t="b">
        <f t="shared" si="203"/>
        <v>0</v>
      </c>
      <c r="F3738" t="b">
        <f t="shared" si="204"/>
        <v>0</v>
      </c>
      <c r="G3738" t="b">
        <f>IF('Input and Summary Results'!$J$4="yes",IF(C3738=FALSE,FALSE,IF('Data Transformation'!E3738&lt;$R$10,E3738,$R$10)),IF(C3738=FALSE,FALSE,IF(C3738&lt;$R$10,C3738,$R$10)))</f>
        <v>0</v>
      </c>
      <c r="H3738" t="b">
        <f>IF('Input and Summary Results'!$J$4="yes",'Data Transformation'!F3738,'Data Transformation'!D3738)</f>
        <v>0</v>
      </c>
      <c r="I3738" t="str">
        <f t="shared" si="205"/>
        <v/>
      </c>
    </row>
    <row r="3739" spans="2:9" x14ac:dyDescent="0.55000000000000004">
      <c r="B3739" t="b">
        <f>IF('Input and Summary Results'!D3321=0,FALSE,'Input and Summary Results'!$B3321)</f>
        <v>0</v>
      </c>
      <c r="C3739" t="b">
        <f>IF(OR(B3739=0,'Input and Summary Results'!D3321=0,'Input and Summary Results'!D3321=""),FALSE,'Input and Summary Results'!$D3321)</f>
        <v>0</v>
      </c>
      <c r="D3739" t="b">
        <f>IF(OR(B3739=0,'Input and Summary Results'!E3321=0),FALSE,'Input and Summary Results'!$E3321)</f>
        <v>0</v>
      </c>
      <c r="E3739" t="b">
        <f t="shared" si="203"/>
        <v>0</v>
      </c>
      <c r="F3739" t="b">
        <f t="shared" si="204"/>
        <v>0</v>
      </c>
      <c r="G3739" t="b">
        <f>IF('Input and Summary Results'!$J$4="yes",IF(C3739=FALSE,FALSE,IF('Data Transformation'!E3739&lt;$R$10,E3739,$R$10)),IF(C3739=FALSE,FALSE,IF(C3739&lt;$R$10,C3739,$R$10)))</f>
        <v>0</v>
      </c>
      <c r="H3739" t="b">
        <f>IF('Input and Summary Results'!$J$4="yes",'Data Transformation'!F3739,'Data Transformation'!D3739)</f>
        <v>0</v>
      </c>
      <c r="I3739" t="str">
        <f t="shared" si="205"/>
        <v/>
      </c>
    </row>
    <row r="3740" spans="2:9" x14ac:dyDescent="0.55000000000000004">
      <c r="B3740" t="b">
        <f>IF('Input and Summary Results'!D3322=0,FALSE,'Input and Summary Results'!$B3322)</f>
        <v>0</v>
      </c>
      <c r="C3740" t="b">
        <f>IF(OR(B3740=0,'Input and Summary Results'!D3322=0,'Input and Summary Results'!D3322=""),FALSE,'Input and Summary Results'!$D3322)</f>
        <v>0</v>
      </c>
      <c r="D3740" t="b">
        <f>IF(OR(B3740=0,'Input and Summary Results'!E3322=0),FALSE,'Input and Summary Results'!$E3322)</f>
        <v>0</v>
      </c>
      <c r="E3740" t="b">
        <f t="shared" si="203"/>
        <v>0</v>
      </c>
      <c r="F3740" t="b">
        <f t="shared" si="204"/>
        <v>0</v>
      </c>
      <c r="G3740" t="b">
        <f>IF('Input and Summary Results'!$J$4="yes",IF(C3740=FALSE,FALSE,IF('Data Transformation'!E3740&lt;$R$10,E3740,$R$10)),IF(C3740=FALSE,FALSE,IF(C3740&lt;$R$10,C3740,$R$10)))</f>
        <v>0</v>
      </c>
      <c r="H3740" t="b">
        <f>IF('Input and Summary Results'!$J$4="yes",'Data Transformation'!F3740,'Data Transformation'!D3740)</f>
        <v>0</v>
      </c>
      <c r="I3740" t="str">
        <f t="shared" si="205"/>
        <v/>
      </c>
    </row>
    <row r="3741" spans="2:9" x14ac:dyDescent="0.55000000000000004">
      <c r="B3741" t="b">
        <f>IF('Input and Summary Results'!D3323=0,FALSE,'Input and Summary Results'!$B3323)</f>
        <v>0</v>
      </c>
      <c r="C3741" t="b">
        <f>IF(OR(B3741=0,'Input and Summary Results'!D3323=0,'Input and Summary Results'!D3323=""),FALSE,'Input and Summary Results'!$D3323)</f>
        <v>0</v>
      </c>
      <c r="D3741" t="b">
        <f>IF(OR(B3741=0,'Input and Summary Results'!E3323=0),FALSE,'Input and Summary Results'!$E3323)</f>
        <v>0</v>
      </c>
      <c r="E3741" t="b">
        <f t="shared" si="203"/>
        <v>0</v>
      </c>
      <c r="F3741" t="b">
        <f t="shared" si="204"/>
        <v>0</v>
      </c>
      <c r="G3741" t="b">
        <f>IF('Input and Summary Results'!$J$4="yes",IF(C3741=FALSE,FALSE,IF('Data Transformation'!E3741&lt;$R$10,E3741,$R$10)),IF(C3741=FALSE,FALSE,IF(C3741&lt;$R$10,C3741,$R$10)))</f>
        <v>0</v>
      </c>
      <c r="H3741" t="b">
        <f>IF('Input and Summary Results'!$J$4="yes",'Data Transformation'!F3741,'Data Transformation'!D3741)</f>
        <v>0</v>
      </c>
      <c r="I3741" t="str">
        <f t="shared" si="205"/>
        <v/>
      </c>
    </row>
    <row r="3742" spans="2:9" x14ac:dyDescent="0.55000000000000004">
      <c r="B3742" t="b">
        <f>IF('Input and Summary Results'!D3324=0,FALSE,'Input and Summary Results'!$B3324)</f>
        <v>0</v>
      </c>
      <c r="C3742" t="b">
        <f>IF(OR(B3742=0,'Input and Summary Results'!D3324=0,'Input and Summary Results'!D3324=""),FALSE,'Input and Summary Results'!$D3324)</f>
        <v>0</v>
      </c>
      <c r="D3742" t="b">
        <f>IF(OR(B3742=0,'Input and Summary Results'!E3324=0),FALSE,'Input and Summary Results'!$E3324)</f>
        <v>0</v>
      </c>
      <c r="E3742" t="b">
        <f t="shared" si="203"/>
        <v>0</v>
      </c>
      <c r="F3742" t="b">
        <f t="shared" si="204"/>
        <v>0</v>
      </c>
      <c r="G3742" t="b">
        <f>IF('Input and Summary Results'!$J$4="yes",IF(C3742=FALSE,FALSE,IF('Data Transformation'!E3742&lt;$R$10,E3742,$R$10)),IF(C3742=FALSE,FALSE,IF(C3742&lt;$R$10,C3742,$R$10)))</f>
        <v>0</v>
      </c>
      <c r="H3742" t="b">
        <f>IF('Input and Summary Results'!$J$4="yes",'Data Transformation'!F3742,'Data Transformation'!D3742)</f>
        <v>0</v>
      </c>
      <c r="I3742" t="str">
        <f t="shared" si="205"/>
        <v/>
      </c>
    </row>
    <row r="3743" spans="2:9" x14ac:dyDescent="0.55000000000000004">
      <c r="B3743" t="b">
        <f>IF('Input and Summary Results'!D3325=0,FALSE,'Input and Summary Results'!$B3325)</f>
        <v>0</v>
      </c>
      <c r="C3743" t="b">
        <f>IF(OR(B3743=0,'Input and Summary Results'!D3325=0,'Input and Summary Results'!D3325=""),FALSE,'Input and Summary Results'!$D3325)</f>
        <v>0</v>
      </c>
      <c r="D3743" t="b">
        <f>IF(OR(B3743=0,'Input and Summary Results'!E3325=0),FALSE,'Input and Summary Results'!$E3325)</f>
        <v>0</v>
      </c>
      <c r="E3743" t="b">
        <f t="shared" si="203"/>
        <v>0</v>
      </c>
      <c r="F3743" t="b">
        <f t="shared" si="204"/>
        <v>0</v>
      </c>
      <c r="G3743" t="b">
        <f>IF('Input and Summary Results'!$J$4="yes",IF(C3743=FALSE,FALSE,IF('Data Transformation'!E3743&lt;$R$10,E3743,$R$10)),IF(C3743=FALSE,FALSE,IF(C3743&lt;$R$10,C3743,$R$10)))</f>
        <v>0</v>
      </c>
      <c r="H3743" t="b">
        <f>IF('Input and Summary Results'!$J$4="yes",'Data Transformation'!F3743,'Data Transformation'!D3743)</f>
        <v>0</v>
      </c>
      <c r="I3743" t="str">
        <f t="shared" si="205"/>
        <v/>
      </c>
    </row>
    <row r="3744" spans="2:9" x14ac:dyDescent="0.55000000000000004">
      <c r="B3744" t="b">
        <f>IF('Input and Summary Results'!D3326=0,FALSE,'Input and Summary Results'!$B3326)</f>
        <v>0</v>
      </c>
      <c r="C3744" t="b">
        <f>IF(OR(B3744=0,'Input and Summary Results'!D3326=0,'Input and Summary Results'!D3326=""),FALSE,'Input and Summary Results'!$D3326)</f>
        <v>0</v>
      </c>
      <c r="D3744" t="b">
        <f>IF(OR(B3744=0,'Input and Summary Results'!E3326=0),FALSE,'Input and Summary Results'!$E3326)</f>
        <v>0</v>
      </c>
      <c r="E3744" t="b">
        <f t="shared" si="203"/>
        <v>0</v>
      </c>
      <c r="F3744" t="b">
        <f t="shared" si="204"/>
        <v>0</v>
      </c>
      <c r="G3744" t="b">
        <f>IF('Input and Summary Results'!$J$4="yes",IF(C3744=FALSE,FALSE,IF('Data Transformation'!E3744&lt;$R$10,E3744,$R$10)),IF(C3744=FALSE,FALSE,IF(C3744&lt;$R$10,C3744,$R$10)))</f>
        <v>0</v>
      </c>
      <c r="H3744" t="b">
        <f>IF('Input and Summary Results'!$J$4="yes",'Data Transformation'!F3744,'Data Transformation'!D3744)</f>
        <v>0</v>
      </c>
      <c r="I3744" t="str">
        <f t="shared" si="205"/>
        <v/>
      </c>
    </row>
    <row r="3745" spans="2:9" x14ac:dyDescent="0.55000000000000004">
      <c r="B3745" t="b">
        <f>IF('Input and Summary Results'!D3327=0,FALSE,'Input and Summary Results'!$B3327)</f>
        <v>0</v>
      </c>
      <c r="C3745" t="b">
        <f>IF(OR(B3745=0,'Input and Summary Results'!D3327=0,'Input and Summary Results'!D3327=""),FALSE,'Input and Summary Results'!$D3327)</f>
        <v>0</v>
      </c>
      <c r="D3745" t="b">
        <f>IF(OR(B3745=0,'Input and Summary Results'!E3327=0),FALSE,'Input and Summary Results'!$E3327)</f>
        <v>0</v>
      </c>
      <c r="E3745" t="b">
        <f t="shared" si="203"/>
        <v>0</v>
      </c>
      <c r="F3745" t="b">
        <f t="shared" si="204"/>
        <v>0</v>
      </c>
      <c r="G3745" t="b">
        <f>IF('Input and Summary Results'!$J$4="yes",IF(C3745=FALSE,FALSE,IF('Data Transformation'!E3745&lt;$R$10,E3745,$R$10)),IF(C3745=FALSE,FALSE,IF(C3745&lt;$R$10,C3745,$R$10)))</f>
        <v>0</v>
      </c>
      <c r="H3745" t="b">
        <f>IF('Input and Summary Results'!$J$4="yes",'Data Transformation'!F3745,'Data Transformation'!D3745)</f>
        <v>0</v>
      </c>
      <c r="I3745" t="str">
        <f t="shared" si="205"/>
        <v/>
      </c>
    </row>
    <row r="3746" spans="2:9" x14ac:dyDescent="0.55000000000000004">
      <c r="B3746" t="b">
        <f>IF('Input and Summary Results'!D3328=0,FALSE,'Input and Summary Results'!$B3328)</f>
        <v>0</v>
      </c>
      <c r="C3746" t="b">
        <f>IF(OR(B3746=0,'Input and Summary Results'!D3328=0,'Input and Summary Results'!D3328=""),FALSE,'Input and Summary Results'!$D3328)</f>
        <v>0</v>
      </c>
      <c r="D3746" t="b">
        <f>IF(OR(B3746=0,'Input and Summary Results'!E3328=0),FALSE,'Input and Summary Results'!$E3328)</f>
        <v>0</v>
      </c>
      <c r="E3746" t="b">
        <f t="shared" si="203"/>
        <v>0</v>
      </c>
      <c r="F3746" t="b">
        <f t="shared" si="204"/>
        <v>0</v>
      </c>
      <c r="G3746" t="b">
        <f>IF('Input and Summary Results'!$J$4="yes",IF(C3746=FALSE,FALSE,IF('Data Transformation'!E3746&lt;$R$10,E3746,$R$10)),IF(C3746=FALSE,FALSE,IF(C3746&lt;$R$10,C3746,$R$10)))</f>
        <v>0</v>
      </c>
      <c r="H3746" t="b">
        <f>IF('Input and Summary Results'!$J$4="yes",'Data Transformation'!F3746,'Data Transformation'!D3746)</f>
        <v>0</v>
      </c>
      <c r="I3746" t="str">
        <f t="shared" si="205"/>
        <v/>
      </c>
    </row>
    <row r="3747" spans="2:9" x14ac:dyDescent="0.55000000000000004">
      <c r="B3747" t="b">
        <f>IF('Input and Summary Results'!D3329=0,FALSE,'Input and Summary Results'!$B3329)</f>
        <v>0</v>
      </c>
      <c r="C3747" t="b">
        <f>IF(OR(B3747=0,'Input and Summary Results'!D3329=0,'Input and Summary Results'!D3329=""),FALSE,'Input and Summary Results'!$D3329)</f>
        <v>0</v>
      </c>
      <c r="D3747" t="b">
        <f>IF(OR(B3747=0,'Input and Summary Results'!E3329=0),FALSE,'Input and Summary Results'!$E3329)</f>
        <v>0</v>
      </c>
      <c r="E3747" t="b">
        <f t="shared" si="203"/>
        <v>0</v>
      </c>
      <c r="F3747" t="b">
        <f t="shared" si="204"/>
        <v>0</v>
      </c>
      <c r="G3747" t="b">
        <f>IF('Input and Summary Results'!$J$4="yes",IF(C3747=FALSE,FALSE,IF('Data Transformation'!E3747&lt;$R$10,E3747,$R$10)),IF(C3747=FALSE,FALSE,IF(C3747&lt;$R$10,C3747,$R$10)))</f>
        <v>0</v>
      </c>
      <c r="H3747" t="b">
        <f>IF('Input and Summary Results'!$J$4="yes",'Data Transformation'!F3747,'Data Transformation'!D3747)</f>
        <v>0</v>
      </c>
      <c r="I3747" t="str">
        <f t="shared" si="205"/>
        <v/>
      </c>
    </row>
    <row r="3748" spans="2:9" x14ac:dyDescent="0.55000000000000004">
      <c r="B3748" t="b">
        <f>IF('Input and Summary Results'!D3330=0,FALSE,'Input and Summary Results'!$B3330)</f>
        <v>0</v>
      </c>
      <c r="C3748" t="b">
        <f>IF(OR(B3748=0,'Input and Summary Results'!D3330=0,'Input and Summary Results'!D3330=""),FALSE,'Input and Summary Results'!$D3330)</f>
        <v>0</v>
      </c>
      <c r="D3748" t="b">
        <f>IF(OR(B3748=0,'Input and Summary Results'!E3330=0),FALSE,'Input and Summary Results'!$E3330)</f>
        <v>0</v>
      </c>
      <c r="E3748" t="b">
        <f t="shared" si="203"/>
        <v>0</v>
      </c>
      <c r="F3748" t="b">
        <f t="shared" si="204"/>
        <v>0</v>
      </c>
      <c r="G3748" t="b">
        <f>IF('Input and Summary Results'!$J$4="yes",IF(C3748=FALSE,FALSE,IF('Data Transformation'!E3748&lt;$R$10,E3748,$R$10)),IF(C3748=FALSE,FALSE,IF(C3748&lt;$R$10,C3748,$R$10)))</f>
        <v>0</v>
      </c>
      <c r="H3748" t="b">
        <f>IF('Input and Summary Results'!$J$4="yes",'Data Transformation'!F3748,'Data Transformation'!D3748)</f>
        <v>0</v>
      </c>
      <c r="I3748" t="str">
        <f t="shared" si="205"/>
        <v/>
      </c>
    </row>
    <row r="3749" spans="2:9" x14ac:dyDescent="0.55000000000000004">
      <c r="B3749" t="b">
        <f>IF('Input and Summary Results'!D3331=0,FALSE,'Input and Summary Results'!$B3331)</f>
        <v>0</v>
      </c>
      <c r="C3749" t="b">
        <f>IF(OR(B3749=0,'Input and Summary Results'!D3331=0,'Input and Summary Results'!D3331=""),FALSE,'Input and Summary Results'!$D3331)</f>
        <v>0</v>
      </c>
      <c r="D3749" t="b">
        <f>IF(OR(B3749=0,'Input and Summary Results'!E3331=0),FALSE,'Input and Summary Results'!$E3331)</f>
        <v>0</v>
      </c>
      <c r="E3749" t="b">
        <f t="shared" si="203"/>
        <v>0</v>
      </c>
      <c r="F3749" t="b">
        <f t="shared" si="204"/>
        <v>0</v>
      </c>
      <c r="G3749" t="b">
        <f>IF('Input and Summary Results'!$J$4="yes",IF(C3749=FALSE,FALSE,IF('Data Transformation'!E3749&lt;$R$10,E3749,$R$10)),IF(C3749=FALSE,FALSE,IF(C3749&lt;$R$10,C3749,$R$10)))</f>
        <v>0</v>
      </c>
      <c r="H3749" t="b">
        <f>IF('Input and Summary Results'!$J$4="yes",'Data Transformation'!F3749,'Data Transformation'!D3749)</f>
        <v>0</v>
      </c>
      <c r="I3749" t="str">
        <f t="shared" si="205"/>
        <v/>
      </c>
    </row>
    <row r="3750" spans="2:9" x14ac:dyDescent="0.55000000000000004">
      <c r="B3750" t="b">
        <f>IF('Input and Summary Results'!D3332=0,FALSE,'Input and Summary Results'!$B3332)</f>
        <v>0</v>
      </c>
      <c r="C3750" t="b">
        <f>IF(OR(B3750=0,'Input and Summary Results'!D3332=0,'Input and Summary Results'!D3332=""),FALSE,'Input and Summary Results'!$D3332)</f>
        <v>0</v>
      </c>
      <c r="D3750" t="b">
        <f>IF(OR(B3750=0,'Input and Summary Results'!E3332=0),FALSE,'Input and Summary Results'!$E3332)</f>
        <v>0</v>
      </c>
      <c r="E3750" t="b">
        <f t="shared" si="203"/>
        <v>0</v>
      </c>
      <c r="F3750" t="b">
        <f t="shared" si="204"/>
        <v>0</v>
      </c>
      <c r="G3750" t="b">
        <f>IF('Input and Summary Results'!$J$4="yes",IF(C3750=FALSE,FALSE,IF('Data Transformation'!E3750&lt;$R$10,E3750,$R$10)),IF(C3750=FALSE,FALSE,IF(C3750&lt;$R$10,C3750,$R$10)))</f>
        <v>0</v>
      </c>
      <c r="H3750" t="b">
        <f>IF('Input and Summary Results'!$J$4="yes",'Data Transformation'!F3750,'Data Transformation'!D3750)</f>
        <v>0</v>
      </c>
      <c r="I3750" t="str">
        <f t="shared" si="205"/>
        <v/>
      </c>
    </row>
    <row r="3751" spans="2:9" x14ac:dyDescent="0.55000000000000004">
      <c r="B3751" t="b">
        <f>IF('Input and Summary Results'!D3333=0,FALSE,'Input and Summary Results'!$B3333)</f>
        <v>0</v>
      </c>
      <c r="C3751" t="b">
        <f>IF(OR(B3751=0,'Input and Summary Results'!D3333=0,'Input and Summary Results'!D3333=""),FALSE,'Input and Summary Results'!$D3333)</f>
        <v>0</v>
      </c>
      <c r="D3751" t="b">
        <f>IF(OR(B3751=0,'Input and Summary Results'!E3333=0),FALSE,'Input and Summary Results'!$E3333)</f>
        <v>0</v>
      </c>
      <c r="E3751" t="b">
        <f t="shared" si="203"/>
        <v>0</v>
      </c>
      <c r="F3751" t="b">
        <f t="shared" si="204"/>
        <v>0</v>
      </c>
      <c r="G3751" t="b">
        <f>IF('Input and Summary Results'!$J$4="yes",IF(C3751=FALSE,FALSE,IF('Data Transformation'!E3751&lt;$R$10,E3751,$R$10)),IF(C3751=FALSE,FALSE,IF(C3751&lt;$R$10,C3751,$R$10)))</f>
        <v>0</v>
      </c>
      <c r="H3751" t="b">
        <f>IF('Input and Summary Results'!$J$4="yes",'Data Transformation'!F3751,'Data Transformation'!D3751)</f>
        <v>0</v>
      </c>
      <c r="I3751" t="str">
        <f t="shared" si="205"/>
        <v/>
      </c>
    </row>
    <row r="3752" spans="2:9" x14ac:dyDescent="0.55000000000000004">
      <c r="B3752" t="b">
        <f>IF('Input and Summary Results'!D3334=0,FALSE,'Input and Summary Results'!$B3334)</f>
        <v>0</v>
      </c>
      <c r="C3752" t="b">
        <f>IF(OR(B3752=0,'Input and Summary Results'!D3334=0,'Input and Summary Results'!D3334=""),FALSE,'Input and Summary Results'!$D3334)</f>
        <v>0</v>
      </c>
      <c r="D3752" t="b">
        <f>IF(OR(B3752=0,'Input and Summary Results'!E3334=0),FALSE,'Input and Summary Results'!$E3334)</f>
        <v>0</v>
      </c>
      <c r="E3752" t="b">
        <f t="shared" si="203"/>
        <v>0</v>
      </c>
      <c r="F3752" t="b">
        <f t="shared" si="204"/>
        <v>0</v>
      </c>
      <c r="G3752" t="b">
        <f>IF('Input and Summary Results'!$J$4="yes",IF(C3752=FALSE,FALSE,IF('Data Transformation'!E3752&lt;$R$10,E3752,$R$10)),IF(C3752=FALSE,FALSE,IF(C3752&lt;$R$10,C3752,$R$10)))</f>
        <v>0</v>
      </c>
      <c r="H3752" t="b">
        <f>IF('Input and Summary Results'!$J$4="yes",'Data Transformation'!F3752,'Data Transformation'!D3752)</f>
        <v>0</v>
      </c>
      <c r="I3752" t="str">
        <f t="shared" si="205"/>
        <v/>
      </c>
    </row>
    <row r="3753" spans="2:9" x14ac:dyDescent="0.55000000000000004">
      <c r="B3753" t="b">
        <f>IF('Input and Summary Results'!D3335=0,FALSE,'Input and Summary Results'!$B3335)</f>
        <v>0</v>
      </c>
      <c r="C3753" t="b">
        <f>IF(OR(B3753=0,'Input and Summary Results'!D3335=0,'Input and Summary Results'!D3335=""),FALSE,'Input and Summary Results'!$D3335)</f>
        <v>0</v>
      </c>
      <c r="D3753" t="b">
        <f>IF(OR(B3753=0,'Input and Summary Results'!E3335=0),FALSE,'Input and Summary Results'!$E3335)</f>
        <v>0</v>
      </c>
      <c r="E3753" t="b">
        <f t="shared" si="203"/>
        <v>0</v>
      </c>
      <c r="F3753" t="b">
        <f t="shared" si="204"/>
        <v>0</v>
      </c>
      <c r="G3753" t="b">
        <f>IF('Input and Summary Results'!$J$4="yes",IF(C3753=FALSE,FALSE,IF('Data Transformation'!E3753&lt;$R$10,E3753,$R$10)),IF(C3753=FALSE,FALSE,IF(C3753&lt;$R$10,C3753,$R$10)))</f>
        <v>0</v>
      </c>
      <c r="H3753" t="b">
        <f>IF('Input and Summary Results'!$J$4="yes",'Data Transformation'!F3753,'Data Transformation'!D3753)</f>
        <v>0</v>
      </c>
      <c r="I3753" t="str">
        <f t="shared" si="205"/>
        <v/>
      </c>
    </row>
    <row r="3754" spans="2:9" x14ac:dyDescent="0.55000000000000004">
      <c r="B3754" t="b">
        <f>IF('Input and Summary Results'!D3336=0,FALSE,'Input and Summary Results'!$B3336)</f>
        <v>0</v>
      </c>
      <c r="C3754" t="b">
        <f>IF(OR(B3754=0,'Input and Summary Results'!D3336=0,'Input and Summary Results'!D3336=""),FALSE,'Input and Summary Results'!$D3336)</f>
        <v>0</v>
      </c>
      <c r="D3754" t="b">
        <f>IF(OR(B3754=0,'Input and Summary Results'!E3336=0),FALSE,'Input and Summary Results'!$E3336)</f>
        <v>0</v>
      </c>
      <c r="E3754" t="b">
        <f t="shared" ref="E3754:E3817" si="206">IF(C3754=FALSE,FALSE,LOG10(C3754))</f>
        <v>0</v>
      </c>
      <c r="F3754" t="b">
        <f t="shared" ref="F3754:F3817" si="207">IF(D3754=FALSE, FALSE,0.434*D3754/C3754)</f>
        <v>0</v>
      </c>
      <c r="G3754" t="b">
        <f>IF('Input and Summary Results'!$J$4="yes",IF(C3754=FALSE,FALSE,IF('Data Transformation'!E3754&lt;$R$10,E3754,$R$10)),IF(C3754=FALSE,FALSE,IF(C3754&lt;$R$10,C3754,$R$10)))</f>
        <v>0</v>
      </c>
      <c r="H3754" t="b">
        <f>IF('Input and Summary Results'!$J$4="yes",'Data Transformation'!F3754,'Data Transformation'!D3754)</f>
        <v>0</v>
      </c>
      <c r="I3754" t="str">
        <f t="shared" si="205"/>
        <v/>
      </c>
    </row>
    <row r="3755" spans="2:9" x14ac:dyDescent="0.55000000000000004">
      <c r="B3755" t="b">
        <f>IF('Input and Summary Results'!D3337=0,FALSE,'Input and Summary Results'!$B3337)</f>
        <v>0</v>
      </c>
      <c r="C3755" t="b">
        <f>IF(OR(B3755=0,'Input and Summary Results'!D3337=0,'Input and Summary Results'!D3337=""),FALSE,'Input and Summary Results'!$D3337)</f>
        <v>0</v>
      </c>
      <c r="D3755" t="b">
        <f>IF(OR(B3755=0,'Input and Summary Results'!E3337=0),FALSE,'Input and Summary Results'!$E3337)</f>
        <v>0</v>
      </c>
      <c r="E3755" t="b">
        <f t="shared" si="206"/>
        <v>0</v>
      </c>
      <c r="F3755" t="b">
        <f t="shared" si="207"/>
        <v>0</v>
      </c>
      <c r="G3755" t="b">
        <f>IF('Input and Summary Results'!$J$4="yes",IF(C3755=FALSE,FALSE,IF('Data Transformation'!E3755&lt;$R$10,E3755,$R$10)),IF(C3755=FALSE,FALSE,IF(C3755&lt;$R$10,C3755,$R$10)))</f>
        <v>0</v>
      </c>
      <c r="H3755" t="b">
        <f>IF('Input and Summary Results'!$J$4="yes",'Data Transformation'!F3755,'Data Transformation'!D3755)</f>
        <v>0</v>
      </c>
      <c r="I3755" t="str">
        <f t="shared" si="205"/>
        <v/>
      </c>
    </row>
    <row r="3756" spans="2:9" x14ac:dyDescent="0.55000000000000004">
      <c r="B3756" t="b">
        <f>IF('Input and Summary Results'!D3338=0,FALSE,'Input and Summary Results'!$B3338)</f>
        <v>0</v>
      </c>
      <c r="C3756" t="b">
        <f>IF(OR(B3756=0,'Input and Summary Results'!D3338=0,'Input and Summary Results'!D3338=""),FALSE,'Input and Summary Results'!$D3338)</f>
        <v>0</v>
      </c>
      <c r="D3756" t="b">
        <f>IF(OR(B3756=0,'Input and Summary Results'!E3338=0),FALSE,'Input and Summary Results'!$E3338)</f>
        <v>0</v>
      </c>
      <c r="E3756" t="b">
        <f t="shared" si="206"/>
        <v>0</v>
      </c>
      <c r="F3756" t="b">
        <f t="shared" si="207"/>
        <v>0</v>
      </c>
      <c r="G3756" t="b">
        <f>IF('Input and Summary Results'!$J$4="yes",IF(C3756=FALSE,FALSE,IF('Data Transformation'!E3756&lt;$R$10,E3756,$R$10)),IF(C3756=FALSE,FALSE,IF(C3756&lt;$R$10,C3756,$R$10)))</f>
        <v>0</v>
      </c>
      <c r="H3756" t="b">
        <f>IF('Input and Summary Results'!$J$4="yes",'Data Transformation'!F3756,'Data Transformation'!D3756)</f>
        <v>0</v>
      </c>
      <c r="I3756" t="str">
        <f t="shared" si="205"/>
        <v/>
      </c>
    </row>
    <row r="3757" spans="2:9" x14ac:dyDescent="0.55000000000000004">
      <c r="B3757" t="b">
        <f>IF('Input and Summary Results'!D3339=0,FALSE,'Input and Summary Results'!$B3339)</f>
        <v>0</v>
      </c>
      <c r="C3757" t="b">
        <f>IF(OR(B3757=0,'Input and Summary Results'!D3339=0,'Input and Summary Results'!D3339=""),FALSE,'Input and Summary Results'!$D3339)</f>
        <v>0</v>
      </c>
      <c r="D3757" t="b">
        <f>IF(OR(B3757=0,'Input and Summary Results'!E3339=0),FALSE,'Input and Summary Results'!$E3339)</f>
        <v>0</v>
      </c>
      <c r="E3757" t="b">
        <f t="shared" si="206"/>
        <v>0</v>
      </c>
      <c r="F3757" t="b">
        <f t="shared" si="207"/>
        <v>0</v>
      </c>
      <c r="G3757" t="b">
        <f>IF('Input and Summary Results'!$J$4="yes",IF(C3757=FALSE,FALSE,IF('Data Transformation'!E3757&lt;$R$10,E3757,$R$10)),IF(C3757=FALSE,FALSE,IF(C3757&lt;$R$10,C3757,$R$10)))</f>
        <v>0</v>
      </c>
      <c r="H3757" t="b">
        <f>IF('Input and Summary Results'!$J$4="yes",'Data Transformation'!F3757,'Data Transformation'!D3757)</f>
        <v>0</v>
      </c>
      <c r="I3757" t="str">
        <f t="shared" si="205"/>
        <v/>
      </c>
    </row>
    <row r="3758" spans="2:9" x14ac:dyDescent="0.55000000000000004">
      <c r="B3758" t="b">
        <f>IF('Input and Summary Results'!D3340=0,FALSE,'Input and Summary Results'!$B3340)</f>
        <v>0</v>
      </c>
      <c r="C3758" t="b">
        <f>IF(OR(B3758=0,'Input and Summary Results'!D3340=0,'Input and Summary Results'!D3340=""),FALSE,'Input and Summary Results'!$D3340)</f>
        <v>0</v>
      </c>
      <c r="D3758" t="b">
        <f>IF(OR(B3758=0,'Input and Summary Results'!E3340=0),FALSE,'Input and Summary Results'!$E3340)</f>
        <v>0</v>
      </c>
      <c r="E3758" t="b">
        <f t="shared" si="206"/>
        <v>0</v>
      </c>
      <c r="F3758" t="b">
        <f t="shared" si="207"/>
        <v>0</v>
      </c>
      <c r="G3758" t="b">
        <f>IF('Input and Summary Results'!$J$4="yes",IF(C3758=FALSE,FALSE,IF('Data Transformation'!E3758&lt;$R$10,E3758,$R$10)),IF(C3758=FALSE,FALSE,IF(C3758&lt;$R$10,C3758,$R$10)))</f>
        <v>0</v>
      </c>
      <c r="H3758" t="b">
        <f>IF('Input and Summary Results'!$J$4="yes",'Data Transformation'!F3758,'Data Transformation'!D3758)</f>
        <v>0</v>
      </c>
      <c r="I3758" t="str">
        <f t="shared" si="205"/>
        <v/>
      </c>
    </row>
    <row r="3759" spans="2:9" x14ac:dyDescent="0.55000000000000004">
      <c r="B3759" t="b">
        <f>IF('Input and Summary Results'!D3341=0,FALSE,'Input and Summary Results'!$B3341)</f>
        <v>0</v>
      </c>
      <c r="C3759" t="b">
        <f>IF(OR(B3759=0,'Input and Summary Results'!D3341=0,'Input and Summary Results'!D3341=""),FALSE,'Input and Summary Results'!$D3341)</f>
        <v>0</v>
      </c>
      <c r="D3759" t="b">
        <f>IF(OR(B3759=0,'Input and Summary Results'!E3341=0),FALSE,'Input and Summary Results'!$E3341)</f>
        <v>0</v>
      </c>
      <c r="E3759" t="b">
        <f t="shared" si="206"/>
        <v>0</v>
      </c>
      <c r="F3759" t="b">
        <f t="shared" si="207"/>
        <v>0</v>
      </c>
      <c r="G3759" t="b">
        <f>IF('Input and Summary Results'!$J$4="yes",IF(C3759=FALSE,FALSE,IF('Data Transformation'!E3759&lt;$R$10,E3759,$R$10)),IF(C3759=FALSE,FALSE,IF(C3759&lt;$R$10,C3759,$R$10)))</f>
        <v>0</v>
      </c>
      <c r="H3759" t="b">
        <f>IF('Input and Summary Results'!$J$4="yes",'Data Transformation'!F3759,'Data Transformation'!D3759)</f>
        <v>0</v>
      </c>
      <c r="I3759" t="str">
        <f t="shared" si="205"/>
        <v/>
      </c>
    </row>
    <row r="3760" spans="2:9" x14ac:dyDescent="0.55000000000000004">
      <c r="B3760" t="b">
        <f>IF('Input and Summary Results'!D3342=0,FALSE,'Input and Summary Results'!$B3342)</f>
        <v>0</v>
      </c>
      <c r="C3760" t="b">
        <f>IF(OR(B3760=0,'Input and Summary Results'!D3342=0,'Input and Summary Results'!D3342=""),FALSE,'Input and Summary Results'!$D3342)</f>
        <v>0</v>
      </c>
      <c r="D3760" t="b">
        <f>IF(OR(B3760=0,'Input and Summary Results'!E3342=0),FALSE,'Input and Summary Results'!$E3342)</f>
        <v>0</v>
      </c>
      <c r="E3760" t="b">
        <f t="shared" si="206"/>
        <v>0</v>
      </c>
      <c r="F3760" t="b">
        <f t="shared" si="207"/>
        <v>0</v>
      </c>
      <c r="G3760" t="b">
        <f>IF('Input and Summary Results'!$J$4="yes",IF(C3760=FALSE,FALSE,IF('Data Transformation'!E3760&lt;$R$10,E3760,$R$10)),IF(C3760=FALSE,FALSE,IF(C3760&lt;$R$10,C3760,$R$10)))</f>
        <v>0</v>
      </c>
      <c r="H3760" t="b">
        <f>IF('Input and Summary Results'!$J$4="yes",'Data Transformation'!F3760,'Data Transformation'!D3760)</f>
        <v>0</v>
      </c>
      <c r="I3760" t="str">
        <f t="shared" si="205"/>
        <v/>
      </c>
    </row>
    <row r="3761" spans="2:9" x14ac:dyDescent="0.55000000000000004">
      <c r="B3761" t="b">
        <f>IF('Input and Summary Results'!D3343=0,FALSE,'Input and Summary Results'!$B3343)</f>
        <v>0</v>
      </c>
      <c r="C3761" t="b">
        <f>IF(OR(B3761=0,'Input and Summary Results'!D3343=0,'Input and Summary Results'!D3343=""),FALSE,'Input and Summary Results'!$D3343)</f>
        <v>0</v>
      </c>
      <c r="D3761" t="b">
        <f>IF(OR(B3761=0,'Input and Summary Results'!E3343=0),FALSE,'Input and Summary Results'!$E3343)</f>
        <v>0</v>
      </c>
      <c r="E3761" t="b">
        <f t="shared" si="206"/>
        <v>0</v>
      </c>
      <c r="F3761" t="b">
        <f t="shared" si="207"/>
        <v>0</v>
      </c>
      <c r="G3761" t="b">
        <f>IF('Input and Summary Results'!$J$4="yes",IF(C3761=FALSE,FALSE,IF('Data Transformation'!E3761&lt;$R$10,E3761,$R$10)),IF(C3761=FALSE,FALSE,IF(C3761&lt;$R$10,C3761,$R$10)))</f>
        <v>0</v>
      </c>
      <c r="H3761" t="b">
        <f>IF('Input and Summary Results'!$J$4="yes",'Data Transformation'!F3761,'Data Transformation'!D3761)</f>
        <v>0</v>
      </c>
      <c r="I3761" t="str">
        <f t="shared" si="205"/>
        <v/>
      </c>
    </row>
    <row r="3762" spans="2:9" x14ac:dyDescent="0.55000000000000004">
      <c r="B3762" t="b">
        <f>IF('Input and Summary Results'!D3344=0,FALSE,'Input and Summary Results'!$B3344)</f>
        <v>0</v>
      </c>
      <c r="C3762" t="b">
        <f>IF(OR(B3762=0,'Input and Summary Results'!D3344=0,'Input and Summary Results'!D3344=""),FALSE,'Input and Summary Results'!$D3344)</f>
        <v>0</v>
      </c>
      <c r="D3762" t="b">
        <f>IF(OR(B3762=0,'Input and Summary Results'!E3344=0),FALSE,'Input and Summary Results'!$E3344)</f>
        <v>0</v>
      </c>
      <c r="E3762" t="b">
        <f t="shared" si="206"/>
        <v>0</v>
      </c>
      <c r="F3762" t="b">
        <f t="shared" si="207"/>
        <v>0</v>
      </c>
      <c r="G3762" t="b">
        <f>IF('Input and Summary Results'!$J$4="yes",IF(C3762=FALSE,FALSE,IF('Data Transformation'!E3762&lt;$R$10,E3762,$R$10)),IF(C3762=FALSE,FALSE,IF(C3762&lt;$R$10,C3762,$R$10)))</f>
        <v>0</v>
      </c>
      <c r="H3762" t="b">
        <f>IF('Input and Summary Results'!$J$4="yes",'Data Transformation'!F3762,'Data Transformation'!D3762)</f>
        <v>0</v>
      </c>
      <c r="I3762" t="str">
        <f t="shared" si="205"/>
        <v/>
      </c>
    </row>
    <row r="3763" spans="2:9" x14ac:dyDescent="0.55000000000000004">
      <c r="B3763" t="b">
        <f>IF('Input and Summary Results'!D3345=0,FALSE,'Input and Summary Results'!$B3345)</f>
        <v>0</v>
      </c>
      <c r="C3763" t="b">
        <f>IF(OR(B3763=0,'Input and Summary Results'!D3345=0,'Input and Summary Results'!D3345=""),FALSE,'Input and Summary Results'!$D3345)</f>
        <v>0</v>
      </c>
      <c r="D3763" t="b">
        <f>IF(OR(B3763=0,'Input and Summary Results'!E3345=0),FALSE,'Input and Summary Results'!$E3345)</f>
        <v>0</v>
      </c>
      <c r="E3763" t="b">
        <f t="shared" si="206"/>
        <v>0</v>
      </c>
      <c r="F3763" t="b">
        <f t="shared" si="207"/>
        <v>0</v>
      </c>
      <c r="G3763" t="b">
        <f>IF('Input and Summary Results'!$J$4="yes",IF(C3763=FALSE,FALSE,IF('Data Transformation'!E3763&lt;$R$10,E3763,$R$10)),IF(C3763=FALSE,FALSE,IF(C3763&lt;$R$10,C3763,$R$10)))</f>
        <v>0</v>
      </c>
      <c r="H3763" t="b">
        <f>IF('Input and Summary Results'!$J$4="yes",'Data Transformation'!F3763,'Data Transformation'!D3763)</f>
        <v>0</v>
      </c>
      <c r="I3763" t="str">
        <f t="shared" si="205"/>
        <v/>
      </c>
    </row>
    <row r="3764" spans="2:9" x14ac:dyDescent="0.55000000000000004">
      <c r="B3764" t="b">
        <f>IF('Input and Summary Results'!D3346=0,FALSE,'Input and Summary Results'!$B3346)</f>
        <v>0</v>
      </c>
      <c r="C3764" t="b">
        <f>IF(OR(B3764=0,'Input and Summary Results'!D3346=0,'Input and Summary Results'!D3346=""),FALSE,'Input and Summary Results'!$D3346)</f>
        <v>0</v>
      </c>
      <c r="D3764" t="b">
        <f>IF(OR(B3764=0,'Input and Summary Results'!E3346=0),FALSE,'Input and Summary Results'!$E3346)</f>
        <v>0</v>
      </c>
      <c r="E3764" t="b">
        <f t="shared" si="206"/>
        <v>0</v>
      </c>
      <c r="F3764" t="b">
        <f t="shared" si="207"/>
        <v>0</v>
      </c>
      <c r="G3764" t="b">
        <f>IF('Input and Summary Results'!$J$4="yes",IF(C3764=FALSE,FALSE,IF('Data Transformation'!E3764&lt;$R$10,E3764,$R$10)),IF(C3764=FALSE,FALSE,IF(C3764&lt;$R$10,C3764,$R$10)))</f>
        <v>0</v>
      </c>
      <c r="H3764" t="b">
        <f>IF('Input and Summary Results'!$J$4="yes",'Data Transformation'!F3764,'Data Transformation'!D3764)</f>
        <v>0</v>
      </c>
      <c r="I3764" t="str">
        <f t="shared" si="205"/>
        <v/>
      </c>
    </row>
    <row r="3765" spans="2:9" x14ac:dyDescent="0.55000000000000004">
      <c r="B3765" t="b">
        <f>IF('Input and Summary Results'!D3347=0,FALSE,'Input and Summary Results'!$B3347)</f>
        <v>0</v>
      </c>
      <c r="C3765" t="b">
        <f>IF(OR(B3765=0,'Input and Summary Results'!D3347=0,'Input and Summary Results'!D3347=""),FALSE,'Input and Summary Results'!$D3347)</f>
        <v>0</v>
      </c>
      <c r="D3765" t="b">
        <f>IF(OR(B3765=0,'Input and Summary Results'!E3347=0),FALSE,'Input and Summary Results'!$E3347)</f>
        <v>0</v>
      </c>
      <c r="E3765" t="b">
        <f t="shared" si="206"/>
        <v>0</v>
      </c>
      <c r="F3765" t="b">
        <f t="shared" si="207"/>
        <v>0</v>
      </c>
      <c r="G3765" t="b">
        <f>IF('Input and Summary Results'!$J$4="yes",IF(C3765=FALSE,FALSE,IF('Data Transformation'!E3765&lt;$R$10,E3765,$R$10)),IF(C3765=FALSE,FALSE,IF(C3765&lt;$R$10,C3765,$R$10)))</f>
        <v>0</v>
      </c>
      <c r="H3765" t="b">
        <f>IF('Input and Summary Results'!$J$4="yes",'Data Transformation'!F3765,'Data Transformation'!D3765)</f>
        <v>0</v>
      </c>
      <c r="I3765" t="str">
        <f t="shared" si="205"/>
        <v/>
      </c>
    </row>
    <row r="3766" spans="2:9" x14ac:dyDescent="0.55000000000000004">
      <c r="B3766" t="b">
        <f>IF('Input and Summary Results'!D3348=0,FALSE,'Input and Summary Results'!$B3348)</f>
        <v>0</v>
      </c>
      <c r="C3766" t="b">
        <f>IF(OR(B3766=0,'Input and Summary Results'!D3348=0,'Input and Summary Results'!D3348=""),FALSE,'Input and Summary Results'!$D3348)</f>
        <v>0</v>
      </c>
      <c r="D3766" t="b">
        <f>IF(OR(B3766=0,'Input and Summary Results'!E3348=0),FALSE,'Input and Summary Results'!$E3348)</f>
        <v>0</v>
      </c>
      <c r="E3766" t="b">
        <f t="shared" si="206"/>
        <v>0</v>
      </c>
      <c r="F3766" t="b">
        <f t="shared" si="207"/>
        <v>0</v>
      </c>
      <c r="G3766" t="b">
        <f>IF('Input and Summary Results'!$J$4="yes",IF(C3766=FALSE,FALSE,IF('Data Transformation'!E3766&lt;$R$10,E3766,$R$10)),IF(C3766=FALSE,FALSE,IF(C3766&lt;$R$10,C3766,$R$10)))</f>
        <v>0</v>
      </c>
      <c r="H3766" t="b">
        <f>IF('Input and Summary Results'!$J$4="yes",'Data Transformation'!F3766,'Data Transformation'!D3766)</f>
        <v>0</v>
      </c>
      <c r="I3766" t="str">
        <f t="shared" si="205"/>
        <v/>
      </c>
    </row>
    <row r="3767" spans="2:9" x14ac:dyDescent="0.55000000000000004">
      <c r="B3767" t="b">
        <f>IF('Input and Summary Results'!D3349=0,FALSE,'Input and Summary Results'!$B3349)</f>
        <v>0</v>
      </c>
      <c r="C3767" t="b">
        <f>IF(OR(B3767=0,'Input and Summary Results'!D3349=0,'Input and Summary Results'!D3349=""),FALSE,'Input and Summary Results'!$D3349)</f>
        <v>0</v>
      </c>
      <c r="D3767" t="b">
        <f>IF(OR(B3767=0,'Input and Summary Results'!E3349=0),FALSE,'Input and Summary Results'!$E3349)</f>
        <v>0</v>
      </c>
      <c r="E3767" t="b">
        <f t="shared" si="206"/>
        <v>0</v>
      </c>
      <c r="F3767" t="b">
        <f t="shared" si="207"/>
        <v>0</v>
      </c>
      <c r="G3767" t="b">
        <f>IF('Input and Summary Results'!$J$4="yes",IF(C3767=FALSE,FALSE,IF('Data Transformation'!E3767&lt;$R$10,E3767,$R$10)),IF(C3767=FALSE,FALSE,IF(C3767&lt;$R$10,C3767,$R$10)))</f>
        <v>0</v>
      </c>
      <c r="H3767" t="b">
        <f>IF('Input and Summary Results'!$J$4="yes",'Data Transformation'!F3767,'Data Transformation'!D3767)</f>
        <v>0</v>
      </c>
      <c r="I3767" t="str">
        <f t="shared" si="205"/>
        <v/>
      </c>
    </row>
    <row r="3768" spans="2:9" x14ac:dyDescent="0.55000000000000004">
      <c r="B3768" t="b">
        <f>IF('Input and Summary Results'!D3350=0,FALSE,'Input and Summary Results'!$B3350)</f>
        <v>0</v>
      </c>
      <c r="C3768" t="b">
        <f>IF(OR(B3768=0,'Input and Summary Results'!D3350=0,'Input and Summary Results'!D3350=""),FALSE,'Input and Summary Results'!$D3350)</f>
        <v>0</v>
      </c>
      <c r="D3768" t="b">
        <f>IF(OR(B3768=0,'Input and Summary Results'!E3350=0),FALSE,'Input and Summary Results'!$E3350)</f>
        <v>0</v>
      </c>
      <c r="E3768" t="b">
        <f t="shared" si="206"/>
        <v>0</v>
      </c>
      <c r="F3768" t="b">
        <f t="shared" si="207"/>
        <v>0</v>
      </c>
      <c r="G3768" t="b">
        <f>IF('Input and Summary Results'!$J$4="yes",IF(C3768=FALSE,FALSE,IF('Data Transformation'!E3768&lt;$R$10,E3768,$R$10)),IF(C3768=FALSE,FALSE,IF(C3768&lt;$R$10,C3768,$R$10)))</f>
        <v>0</v>
      </c>
      <c r="H3768" t="b">
        <f>IF('Input and Summary Results'!$J$4="yes",'Data Transformation'!F3768,'Data Transformation'!D3768)</f>
        <v>0</v>
      </c>
      <c r="I3768" t="str">
        <f t="shared" si="205"/>
        <v/>
      </c>
    </row>
    <row r="3769" spans="2:9" x14ac:dyDescent="0.55000000000000004">
      <c r="B3769" t="b">
        <f>IF('Input and Summary Results'!D3351=0,FALSE,'Input and Summary Results'!$B3351)</f>
        <v>0</v>
      </c>
      <c r="C3769" t="b">
        <f>IF(OR(B3769=0,'Input and Summary Results'!D3351=0,'Input and Summary Results'!D3351=""),FALSE,'Input and Summary Results'!$D3351)</f>
        <v>0</v>
      </c>
      <c r="D3769" t="b">
        <f>IF(OR(B3769=0,'Input and Summary Results'!E3351=0),FALSE,'Input and Summary Results'!$E3351)</f>
        <v>0</v>
      </c>
      <c r="E3769" t="b">
        <f t="shared" si="206"/>
        <v>0</v>
      </c>
      <c r="F3769" t="b">
        <f t="shared" si="207"/>
        <v>0</v>
      </c>
      <c r="G3769" t="b">
        <f>IF('Input and Summary Results'!$J$4="yes",IF(C3769=FALSE,FALSE,IF('Data Transformation'!E3769&lt;$R$10,E3769,$R$10)),IF(C3769=FALSE,FALSE,IF(C3769&lt;$R$10,C3769,$R$10)))</f>
        <v>0</v>
      </c>
      <c r="H3769" t="b">
        <f>IF('Input and Summary Results'!$J$4="yes",'Data Transformation'!F3769,'Data Transformation'!D3769)</f>
        <v>0</v>
      </c>
      <c r="I3769" t="str">
        <f t="shared" si="205"/>
        <v/>
      </c>
    </row>
    <row r="3770" spans="2:9" x14ac:dyDescent="0.55000000000000004">
      <c r="B3770" t="b">
        <f>IF('Input and Summary Results'!D3352=0,FALSE,'Input and Summary Results'!$B3352)</f>
        <v>0</v>
      </c>
      <c r="C3770" t="b">
        <f>IF(OR(B3770=0,'Input and Summary Results'!D3352=0,'Input and Summary Results'!D3352=""),FALSE,'Input and Summary Results'!$D3352)</f>
        <v>0</v>
      </c>
      <c r="D3770" t="b">
        <f>IF(OR(B3770=0,'Input and Summary Results'!E3352=0),FALSE,'Input and Summary Results'!$E3352)</f>
        <v>0</v>
      </c>
      <c r="E3770" t="b">
        <f t="shared" si="206"/>
        <v>0</v>
      </c>
      <c r="F3770" t="b">
        <f t="shared" si="207"/>
        <v>0</v>
      </c>
      <c r="G3770" t="b">
        <f>IF('Input and Summary Results'!$J$4="yes",IF(C3770=FALSE,FALSE,IF('Data Transformation'!E3770&lt;$R$10,E3770,$R$10)),IF(C3770=FALSE,FALSE,IF(C3770&lt;$R$10,C3770,$R$10)))</f>
        <v>0</v>
      </c>
      <c r="H3770" t="b">
        <f>IF('Input and Summary Results'!$J$4="yes",'Data Transformation'!F3770,'Data Transformation'!D3770)</f>
        <v>0</v>
      </c>
      <c r="I3770" t="str">
        <f t="shared" si="205"/>
        <v/>
      </c>
    </row>
    <row r="3771" spans="2:9" x14ac:dyDescent="0.55000000000000004">
      <c r="B3771" t="b">
        <f>IF('Input and Summary Results'!D3353=0,FALSE,'Input and Summary Results'!$B3353)</f>
        <v>0</v>
      </c>
      <c r="C3771" t="b">
        <f>IF(OR(B3771=0,'Input and Summary Results'!D3353=0,'Input and Summary Results'!D3353=""),FALSE,'Input and Summary Results'!$D3353)</f>
        <v>0</v>
      </c>
      <c r="D3771" t="b">
        <f>IF(OR(B3771=0,'Input and Summary Results'!E3353=0),FALSE,'Input and Summary Results'!$E3353)</f>
        <v>0</v>
      </c>
      <c r="E3771" t="b">
        <f t="shared" si="206"/>
        <v>0</v>
      </c>
      <c r="F3771" t="b">
        <f t="shared" si="207"/>
        <v>0</v>
      </c>
      <c r="G3771" t="b">
        <f>IF('Input and Summary Results'!$J$4="yes",IF(C3771=FALSE,FALSE,IF('Data Transformation'!E3771&lt;$R$10,E3771,$R$10)),IF(C3771=FALSE,FALSE,IF(C3771&lt;$R$10,C3771,$R$10)))</f>
        <v>0</v>
      </c>
      <c r="H3771" t="b">
        <f>IF('Input and Summary Results'!$J$4="yes",'Data Transformation'!F3771,'Data Transformation'!D3771)</f>
        <v>0</v>
      </c>
      <c r="I3771" t="str">
        <f t="shared" si="205"/>
        <v/>
      </c>
    </row>
    <row r="3772" spans="2:9" x14ac:dyDescent="0.55000000000000004">
      <c r="B3772" t="b">
        <f>IF('Input and Summary Results'!D3354=0,FALSE,'Input and Summary Results'!$B3354)</f>
        <v>0</v>
      </c>
      <c r="C3772" t="b">
        <f>IF(OR(B3772=0,'Input and Summary Results'!D3354=0,'Input and Summary Results'!D3354=""),FALSE,'Input and Summary Results'!$D3354)</f>
        <v>0</v>
      </c>
      <c r="D3772" t="b">
        <f>IF(OR(B3772=0,'Input and Summary Results'!E3354=0),FALSE,'Input and Summary Results'!$E3354)</f>
        <v>0</v>
      </c>
      <c r="E3772" t="b">
        <f t="shared" si="206"/>
        <v>0</v>
      </c>
      <c r="F3772" t="b">
        <f t="shared" si="207"/>
        <v>0</v>
      </c>
      <c r="G3772" t="b">
        <f>IF('Input and Summary Results'!$J$4="yes",IF(C3772=FALSE,FALSE,IF('Data Transformation'!E3772&lt;$R$10,E3772,$R$10)),IF(C3772=FALSE,FALSE,IF(C3772&lt;$R$10,C3772,$R$10)))</f>
        <v>0</v>
      </c>
      <c r="H3772" t="b">
        <f>IF('Input and Summary Results'!$J$4="yes",'Data Transformation'!F3772,'Data Transformation'!D3772)</f>
        <v>0</v>
      </c>
      <c r="I3772" t="str">
        <f t="shared" si="205"/>
        <v/>
      </c>
    </row>
    <row r="3773" spans="2:9" x14ac:dyDescent="0.55000000000000004">
      <c r="B3773" t="b">
        <f>IF('Input and Summary Results'!D3355=0,FALSE,'Input and Summary Results'!$B3355)</f>
        <v>0</v>
      </c>
      <c r="C3773" t="b">
        <f>IF(OR(B3773=0,'Input and Summary Results'!D3355=0,'Input and Summary Results'!D3355=""),FALSE,'Input and Summary Results'!$D3355)</f>
        <v>0</v>
      </c>
      <c r="D3773" t="b">
        <f>IF(OR(B3773=0,'Input and Summary Results'!E3355=0),FALSE,'Input and Summary Results'!$E3355)</f>
        <v>0</v>
      </c>
      <c r="E3773" t="b">
        <f t="shared" si="206"/>
        <v>0</v>
      </c>
      <c r="F3773" t="b">
        <f t="shared" si="207"/>
        <v>0</v>
      </c>
      <c r="G3773" t="b">
        <f>IF('Input and Summary Results'!$J$4="yes",IF(C3773=FALSE,FALSE,IF('Data Transformation'!E3773&lt;$R$10,E3773,$R$10)),IF(C3773=FALSE,FALSE,IF(C3773&lt;$R$10,C3773,$R$10)))</f>
        <v>0</v>
      </c>
      <c r="H3773" t="b">
        <f>IF('Input and Summary Results'!$J$4="yes",'Data Transformation'!F3773,'Data Transformation'!D3773)</f>
        <v>0</v>
      </c>
      <c r="I3773" t="str">
        <f t="shared" si="205"/>
        <v/>
      </c>
    </row>
    <row r="3774" spans="2:9" x14ac:dyDescent="0.55000000000000004">
      <c r="B3774" t="b">
        <f>IF('Input and Summary Results'!D3356=0,FALSE,'Input and Summary Results'!$B3356)</f>
        <v>0</v>
      </c>
      <c r="C3774" t="b">
        <f>IF(OR(B3774=0,'Input and Summary Results'!D3356=0,'Input and Summary Results'!D3356=""),FALSE,'Input and Summary Results'!$D3356)</f>
        <v>0</v>
      </c>
      <c r="D3774" t="b">
        <f>IF(OR(B3774=0,'Input and Summary Results'!E3356=0),FALSE,'Input and Summary Results'!$E3356)</f>
        <v>0</v>
      </c>
      <c r="E3774" t="b">
        <f t="shared" si="206"/>
        <v>0</v>
      </c>
      <c r="F3774" t="b">
        <f t="shared" si="207"/>
        <v>0</v>
      </c>
      <c r="G3774" t="b">
        <f>IF('Input and Summary Results'!$J$4="yes",IF(C3774=FALSE,FALSE,IF('Data Transformation'!E3774&lt;$R$10,E3774,$R$10)),IF(C3774=FALSE,FALSE,IF(C3774&lt;$R$10,C3774,$R$10)))</f>
        <v>0</v>
      </c>
      <c r="H3774" t="b">
        <f>IF('Input and Summary Results'!$J$4="yes",'Data Transformation'!F3774,'Data Transformation'!D3774)</f>
        <v>0</v>
      </c>
      <c r="I3774" t="str">
        <f t="shared" si="205"/>
        <v/>
      </c>
    </row>
    <row r="3775" spans="2:9" x14ac:dyDescent="0.55000000000000004">
      <c r="B3775" t="b">
        <f>IF('Input and Summary Results'!D3357=0,FALSE,'Input and Summary Results'!$B3357)</f>
        <v>0</v>
      </c>
      <c r="C3775" t="b">
        <f>IF(OR(B3775=0,'Input and Summary Results'!D3357=0,'Input and Summary Results'!D3357=""),FALSE,'Input and Summary Results'!$D3357)</f>
        <v>0</v>
      </c>
      <c r="D3775" t="b">
        <f>IF(OR(B3775=0,'Input and Summary Results'!E3357=0),FALSE,'Input and Summary Results'!$E3357)</f>
        <v>0</v>
      </c>
      <c r="E3775" t="b">
        <f t="shared" si="206"/>
        <v>0</v>
      </c>
      <c r="F3775" t="b">
        <f t="shared" si="207"/>
        <v>0</v>
      </c>
      <c r="G3775" t="b">
        <f>IF('Input and Summary Results'!$J$4="yes",IF(C3775=FALSE,FALSE,IF('Data Transformation'!E3775&lt;$R$10,E3775,$R$10)),IF(C3775=FALSE,FALSE,IF(C3775&lt;$R$10,C3775,$R$10)))</f>
        <v>0</v>
      </c>
      <c r="H3775" t="b">
        <f>IF('Input and Summary Results'!$J$4="yes",'Data Transformation'!F3775,'Data Transformation'!D3775)</f>
        <v>0</v>
      </c>
      <c r="I3775" t="str">
        <f t="shared" si="205"/>
        <v/>
      </c>
    </row>
    <row r="3776" spans="2:9" x14ac:dyDescent="0.55000000000000004">
      <c r="B3776" t="b">
        <f>IF('Input and Summary Results'!D3358=0,FALSE,'Input and Summary Results'!$B3358)</f>
        <v>0</v>
      </c>
      <c r="C3776" t="b">
        <f>IF(OR(B3776=0,'Input and Summary Results'!D3358=0,'Input and Summary Results'!D3358=""),FALSE,'Input and Summary Results'!$D3358)</f>
        <v>0</v>
      </c>
      <c r="D3776" t="b">
        <f>IF(OR(B3776=0,'Input and Summary Results'!E3358=0),FALSE,'Input and Summary Results'!$E3358)</f>
        <v>0</v>
      </c>
      <c r="E3776" t="b">
        <f t="shared" si="206"/>
        <v>0</v>
      </c>
      <c r="F3776" t="b">
        <f t="shared" si="207"/>
        <v>0</v>
      </c>
      <c r="G3776" t="b">
        <f>IF('Input and Summary Results'!$J$4="yes",IF(C3776=FALSE,FALSE,IF('Data Transformation'!E3776&lt;$R$10,E3776,$R$10)),IF(C3776=FALSE,FALSE,IF(C3776&lt;$R$10,C3776,$R$10)))</f>
        <v>0</v>
      </c>
      <c r="H3776" t="b">
        <f>IF('Input and Summary Results'!$J$4="yes",'Data Transformation'!F3776,'Data Transformation'!D3776)</f>
        <v>0</v>
      </c>
      <c r="I3776" t="str">
        <f t="shared" si="205"/>
        <v/>
      </c>
    </row>
    <row r="3777" spans="2:9" x14ac:dyDescent="0.55000000000000004">
      <c r="B3777" t="b">
        <f>IF('Input and Summary Results'!D3359=0,FALSE,'Input and Summary Results'!$B3359)</f>
        <v>0</v>
      </c>
      <c r="C3777" t="b">
        <f>IF(OR(B3777=0,'Input and Summary Results'!D3359=0,'Input and Summary Results'!D3359=""),FALSE,'Input and Summary Results'!$D3359)</f>
        <v>0</v>
      </c>
      <c r="D3777" t="b">
        <f>IF(OR(B3777=0,'Input and Summary Results'!E3359=0),FALSE,'Input and Summary Results'!$E3359)</f>
        <v>0</v>
      </c>
      <c r="E3777" t="b">
        <f t="shared" si="206"/>
        <v>0</v>
      </c>
      <c r="F3777" t="b">
        <f t="shared" si="207"/>
        <v>0</v>
      </c>
      <c r="G3777" t="b">
        <f>IF('Input and Summary Results'!$J$4="yes",IF(C3777=FALSE,FALSE,IF('Data Transformation'!E3777&lt;$R$10,E3777,$R$10)),IF(C3777=FALSE,FALSE,IF(C3777&lt;$R$10,C3777,$R$10)))</f>
        <v>0</v>
      </c>
      <c r="H3777" t="b">
        <f>IF('Input and Summary Results'!$J$4="yes",'Data Transformation'!F3777,'Data Transformation'!D3777)</f>
        <v>0</v>
      </c>
      <c r="I3777" t="str">
        <f t="shared" si="205"/>
        <v/>
      </c>
    </row>
    <row r="3778" spans="2:9" x14ac:dyDescent="0.55000000000000004">
      <c r="B3778" t="b">
        <f>IF('Input and Summary Results'!D3360=0,FALSE,'Input and Summary Results'!$B3360)</f>
        <v>0</v>
      </c>
      <c r="C3778" t="b">
        <f>IF(OR(B3778=0,'Input and Summary Results'!D3360=0,'Input and Summary Results'!D3360=""),FALSE,'Input and Summary Results'!$D3360)</f>
        <v>0</v>
      </c>
      <c r="D3778" t="b">
        <f>IF(OR(B3778=0,'Input and Summary Results'!E3360=0),FALSE,'Input and Summary Results'!$E3360)</f>
        <v>0</v>
      </c>
      <c r="E3778" t="b">
        <f t="shared" si="206"/>
        <v>0</v>
      </c>
      <c r="F3778" t="b">
        <f t="shared" si="207"/>
        <v>0</v>
      </c>
      <c r="G3778" t="b">
        <f>IF('Input and Summary Results'!$J$4="yes",IF(C3778=FALSE,FALSE,IF('Data Transformation'!E3778&lt;$R$10,E3778,$R$10)),IF(C3778=FALSE,FALSE,IF(C3778&lt;$R$10,C3778,$R$10)))</f>
        <v>0</v>
      </c>
      <c r="H3778" t="b">
        <f>IF('Input and Summary Results'!$J$4="yes",'Data Transformation'!F3778,'Data Transformation'!D3778)</f>
        <v>0</v>
      </c>
      <c r="I3778" t="str">
        <f t="shared" si="205"/>
        <v/>
      </c>
    </row>
    <row r="3779" spans="2:9" x14ac:dyDescent="0.55000000000000004">
      <c r="B3779" t="b">
        <f>IF('Input and Summary Results'!D3361=0,FALSE,'Input and Summary Results'!$B3361)</f>
        <v>0</v>
      </c>
      <c r="C3779" t="b">
        <f>IF(OR(B3779=0,'Input and Summary Results'!D3361=0,'Input and Summary Results'!D3361=""),FALSE,'Input and Summary Results'!$D3361)</f>
        <v>0</v>
      </c>
      <c r="D3779" t="b">
        <f>IF(OR(B3779=0,'Input and Summary Results'!E3361=0),FALSE,'Input and Summary Results'!$E3361)</f>
        <v>0</v>
      </c>
      <c r="E3779" t="b">
        <f t="shared" si="206"/>
        <v>0</v>
      </c>
      <c r="F3779" t="b">
        <f t="shared" si="207"/>
        <v>0</v>
      </c>
      <c r="G3779" t="b">
        <f>IF('Input and Summary Results'!$J$4="yes",IF(C3779=FALSE,FALSE,IF('Data Transformation'!E3779&lt;$R$10,E3779,$R$10)),IF(C3779=FALSE,FALSE,IF(C3779&lt;$R$10,C3779,$R$10)))</f>
        <v>0</v>
      </c>
      <c r="H3779" t="b">
        <f>IF('Input and Summary Results'!$J$4="yes",'Data Transformation'!F3779,'Data Transformation'!D3779)</f>
        <v>0</v>
      </c>
      <c r="I3779" t="str">
        <f t="shared" si="205"/>
        <v/>
      </c>
    </row>
    <row r="3780" spans="2:9" x14ac:dyDescent="0.55000000000000004">
      <c r="B3780" t="b">
        <f>IF('Input and Summary Results'!D3362=0,FALSE,'Input and Summary Results'!$B3362)</f>
        <v>0</v>
      </c>
      <c r="C3780" t="b">
        <f>IF(OR(B3780=0,'Input and Summary Results'!D3362=0,'Input and Summary Results'!D3362=""),FALSE,'Input and Summary Results'!$D3362)</f>
        <v>0</v>
      </c>
      <c r="D3780" t="b">
        <f>IF(OR(B3780=0,'Input and Summary Results'!E3362=0),FALSE,'Input and Summary Results'!$E3362)</f>
        <v>0</v>
      </c>
      <c r="E3780" t="b">
        <f t="shared" si="206"/>
        <v>0</v>
      </c>
      <c r="F3780" t="b">
        <f t="shared" si="207"/>
        <v>0</v>
      </c>
      <c r="G3780" t="b">
        <f>IF('Input and Summary Results'!$J$4="yes",IF(C3780=FALSE,FALSE,IF('Data Transformation'!E3780&lt;$R$10,E3780,$R$10)),IF(C3780=FALSE,FALSE,IF(C3780&lt;$R$10,C3780,$R$10)))</f>
        <v>0</v>
      </c>
      <c r="H3780" t="b">
        <f>IF('Input and Summary Results'!$J$4="yes",'Data Transformation'!F3780,'Data Transformation'!D3780)</f>
        <v>0</v>
      </c>
      <c r="I3780" t="str">
        <f t="shared" si="205"/>
        <v/>
      </c>
    </row>
    <row r="3781" spans="2:9" x14ac:dyDescent="0.55000000000000004">
      <c r="B3781" t="b">
        <f>IF('Input and Summary Results'!D3363=0,FALSE,'Input and Summary Results'!$B3363)</f>
        <v>0</v>
      </c>
      <c r="C3781" t="b">
        <f>IF(OR(B3781=0,'Input and Summary Results'!D3363=0,'Input and Summary Results'!D3363=""),FALSE,'Input and Summary Results'!$D3363)</f>
        <v>0</v>
      </c>
      <c r="D3781" t="b">
        <f>IF(OR(B3781=0,'Input and Summary Results'!E3363=0),FALSE,'Input and Summary Results'!$E3363)</f>
        <v>0</v>
      </c>
      <c r="E3781" t="b">
        <f t="shared" si="206"/>
        <v>0</v>
      </c>
      <c r="F3781" t="b">
        <f t="shared" si="207"/>
        <v>0</v>
      </c>
      <c r="G3781" t="b">
        <f>IF('Input and Summary Results'!$J$4="yes",IF(C3781=FALSE,FALSE,IF('Data Transformation'!E3781&lt;$R$10,E3781,$R$10)),IF(C3781=FALSE,FALSE,IF(C3781&lt;$R$10,C3781,$R$10)))</f>
        <v>0</v>
      </c>
      <c r="H3781" t="b">
        <f>IF('Input and Summary Results'!$J$4="yes",'Data Transformation'!F3781,'Data Transformation'!D3781)</f>
        <v>0</v>
      </c>
      <c r="I3781" t="str">
        <f t="shared" ref="I3781:I3844" si="208">IF(G3781=FALSE,"",B3781)</f>
        <v/>
      </c>
    </row>
    <row r="3782" spans="2:9" x14ac:dyDescent="0.55000000000000004">
      <c r="B3782" t="b">
        <f>IF('Input and Summary Results'!D3364=0,FALSE,'Input and Summary Results'!$B3364)</f>
        <v>0</v>
      </c>
      <c r="C3782" t="b">
        <f>IF(OR(B3782=0,'Input and Summary Results'!D3364=0,'Input and Summary Results'!D3364=""),FALSE,'Input and Summary Results'!$D3364)</f>
        <v>0</v>
      </c>
      <c r="D3782" t="b">
        <f>IF(OR(B3782=0,'Input and Summary Results'!E3364=0),FALSE,'Input and Summary Results'!$E3364)</f>
        <v>0</v>
      </c>
      <c r="E3782" t="b">
        <f t="shared" si="206"/>
        <v>0</v>
      </c>
      <c r="F3782" t="b">
        <f t="shared" si="207"/>
        <v>0</v>
      </c>
      <c r="G3782" t="b">
        <f>IF('Input and Summary Results'!$J$4="yes",IF(C3782=FALSE,FALSE,IF('Data Transformation'!E3782&lt;$R$10,E3782,$R$10)),IF(C3782=FALSE,FALSE,IF(C3782&lt;$R$10,C3782,$R$10)))</f>
        <v>0</v>
      </c>
      <c r="H3782" t="b">
        <f>IF('Input and Summary Results'!$J$4="yes",'Data Transformation'!F3782,'Data Transformation'!D3782)</f>
        <v>0</v>
      </c>
      <c r="I3782" t="str">
        <f t="shared" si="208"/>
        <v/>
      </c>
    </row>
    <row r="3783" spans="2:9" x14ac:dyDescent="0.55000000000000004">
      <c r="B3783" t="b">
        <f>IF('Input and Summary Results'!D3365=0,FALSE,'Input and Summary Results'!$B3365)</f>
        <v>0</v>
      </c>
      <c r="C3783" t="b">
        <f>IF(OR(B3783=0,'Input and Summary Results'!D3365=0,'Input and Summary Results'!D3365=""),FALSE,'Input and Summary Results'!$D3365)</f>
        <v>0</v>
      </c>
      <c r="D3783" t="b">
        <f>IF(OR(B3783=0,'Input and Summary Results'!E3365=0),FALSE,'Input and Summary Results'!$E3365)</f>
        <v>0</v>
      </c>
      <c r="E3783" t="b">
        <f t="shared" si="206"/>
        <v>0</v>
      </c>
      <c r="F3783" t="b">
        <f t="shared" si="207"/>
        <v>0</v>
      </c>
      <c r="G3783" t="b">
        <f>IF('Input and Summary Results'!$J$4="yes",IF(C3783=FALSE,FALSE,IF('Data Transformation'!E3783&lt;$R$10,E3783,$R$10)),IF(C3783=FALSE,FALSE,IF(C3783&lt;$R$10,C3783,$R$10)))</f>
        <v>0</v>
      </c>
      <c r="H3783" t="b">
        <f>IF('Input and Summary Results'!$J$4="yes",'Data Transformation'!F3783,'Data Transformation'!D3783)</f>
        <v>0</v>
      </c>
      <c r="I3783" t="str">
        <f t="shared" si="208"/>
        <v/>
      </c>
    </row>
    <row r="3784" spans="2:9" x14ac:dyDescent="0.55000000000000004">
      <c r="B3784" t="b">
        <f>IF('Input and Summary Results'!D3366=0,FALSE,'Input and Summary Results'!$B3366)</f>
        <v>0</v>
      </c>
      <c r="C3784" t="b">
        <f>IF(OR(B3784=0,'Input and Summary Results'!D3366=0,'Input and Summary Results'!D3366=""),FALSE,'Input and Summary Results'!$D3366)</f>
        <v>0</v>
      </c>
      <c r="D3784" t="b">
        <f>IF(OR(B3784=0,'Input and Summary Results'!E3366=0),FALSE,'Input and Summary Results'!$E3366)</f>
        <v>0</v>
      </c>
      <c r="E3784" t="b">
        <f t="shared" si="206"/>
        <v>0</v>
      </c>
      <c r="F3784" t="b">
        <f t="shared" si="207"/>
        <v>0</v>
      </c>
      <c r="G3784" t="b">
        <f>IF('Input and Summary Results'!$J$4="yes",IF(C3784=FALSE,FALSE,IF('Data Transformation'!E3784&lt;$R$10,E3784,$R$10)),IF(C3784=FALSE,FALSE,IF(C3784&lt;$R$10,C3784,$R$10)))</f>
        <v>0</v>
      </c>
      <c r="H3784" t="b">
        <f>IF('Input and Summary Results'!$J$4="yes",'Data Transformation'!F3784,'Data Transformation'!D3784)</f>
        <v>0</v>
      </c>
      <c r="I3784" t="str">
        <f t="shared" si="208"/>
        <v/>
      </c>
    </row>
    <row r="3785" spans="2:9" x14ac:dyDescent="0.55000000000000004">
      <c r="B3785" t="b">
        <f>IF('Input and Summary Results'!D3367=0,FALSE,'Input and Summary Results'!$B3367)</f>
        <v>0</v>
      </c>
      <c r="C3785" t="b">
        <f>IF(OR(B3785=0,'Input and Summary Results'!D3367=0,'Input and Summary Results'!D3367=""),FALSE,'Input and Summary Results'!$D3367)</f>
        <v>0</v>
      </c>
      <c r="D3785" t="b">
        <f>IF(OR(B3785=0,'Input and Summary Results'!E3367=0),FALSE,'Input and Summary Results'!$E3367)</f>
        <v>0</v>
      </c>
      <c r="E3785" t="b">
        <f t="shared" si="206"/>
        <v>0</v>
      </c>
      <c r="F3785" t="b">
        <f t="shared" si="207"/>
        <v>0</v>
      </c>
      <c r="G3785" t="b">
        <f>IF('Input and Summary Results'!$J$4="yes",IF(C3785=FALSE,FALSE,IF('Data Transformation'!E3785&lt;$R$10,E3785,$R$10)),IF(C3785=FALSE,FALSE,IF(C3785&lt;$R$10,C3785,$R$10)))</f>
        <v>0</v>
      </c>
      <c r="H3785" t="b">
        <f>IF('Input and Summary Results'!$J$4="yes",'Data Transformation'!F3785,'Data Transformation'!D3785)</f>
        <v>0</v>
      </c>
      <c r="I3785" t="str">
        <f t="shared" si="208"/>
        <v/>
      </c>
    </row>
    <row r="3786" spans="2:9" x14ac:dyDescent="0.55000000000000004">
      <c r="B3786" t="b">
        <f>IF('Input and Summary Results'!D3368=0,FALSE,'Input and Summary Results'!$B3368)</f>
        <v>0</v>
      </c>
      <c r="C3786" t="b">
        <f>IF(OR(B3786=0,'Input and Summary Results'!D3368=0,'Input and Summary Results'!D3368=""),FALSE,'Input and Summary Results'!$D3368)</f>
        <v>0</v>
      </c>
      <c r="D3786" t="b">
        <f>IF(OR(B3786=0,'Input and Summary Results'!E3368=0),FALSE,'Input and Summary Results'!$E3368)</f>
        <v>0</v>
      </c>
      <c r="E3786" t="b">
        <f t="shared" si="206"/>
        <v>0</v>
      </c>
      <c r="F3786" t="b">
        <f t="shared" si="207"/>
        <v>0</v>
      </c>
      <c r="G3786" t="b">
        <f>IF('Input and Summary Results'!$J$4="yes",IF(C3786=FALSE,FALSE,IF('Data Transformation'!E3786&lt;$R$10,E3786,$R$10)),IF(C3786=FALSE,FALSE,IF(C3786&lt;$R$10,C3786,$R$10)))</f>
        <v>0</v>
      </c>
      <c r="H3786" t="b">
        <f>IF('Input and Summary Results'!$J$4="yes",'Data Transformation'!F3786,'Data Transformation'!D3786)</f>
        <v>0</v>
      </c>
      <c r="I3786" t="str">
        <f t="shared" si="208"/>
        <v/>
      </c>
    </row>
    <row r="3787" spans="2:9" x14ac:dyDescent="0.55000000000000004">
      <c r="B3787" t="b">
        <f>IF('Input and Summary Results'!D3369=0,FALSE,'Input and Summary Results'!$B3369)</f>
        <v>0</v>
      </c>
      <c r="C3787" t="b">
        <f>IF(OR(B3787=0,'Input and Summary Results'!D3369=0,'Input and Summary Results'!D3369=""),FALSE,'Input and Summary Results'!$D3369)</f>
        <v>0</v>
      </c>
      <c r="D3787" t="b">
        <f>IF(OR(B3787=0,'Input and Summary Results'!E3369=0),FALSE,'Input and Summary Results'!$E3369)</f>
        <v>0</v>
      </c>
      <c r="E3787" t="b">
        <f t="shared" si="206"/>
        <v>0</v>
      </c>
      <c r="F3787" t="b">
        <f t="shared" si="207"/>
        <v>0</v>
      </c>
      <c r="G3787" t="b">
        <f>IF('Input and Summary Results'!$J$4="yes",IF(C3787=FALSE,FALSE,IF('Data Transformation'!E3787&lt;$R$10,E3787,$R$10)),IF(C3787=FALSE,FALSE,IF(C3787&lt;$R$10,C3787,$R$10)))</f>
        <v>0</v>
      </c>
      <c r="H3787" t="b">
        <f>IF('Input and Summary Results'!$J$4="yes",'Data Transformation'!F3787,'Data Transformation'!D3787)</f>
        <v>0</v>
      </c>
      <c r="I3787" t="str">
        <f t="shared" si="208"/>
        <v/>
      </c>
    </row>
    <row r="3788" spans="2:9" x14ac:dyDescent="0.55000000000000004">
      <c r="B3788" t="b">
        <f>IF('Input and Summary Results'!D3370=0,FALSE,'Input and Summary Results'!$B3370)</f>
        <v>0</v>
      </c>
      <c r="C3788" t="b">
        <f>IF(OR(B3788=0,'Input and Summary Results'!D3370=0,'Input and Summary Results'!D3370=""),FALSE,'Input and Summary Results'!$D3370)</f>
        <v>0</v>
      </c>
      <c r="D3788" t="b">
        <f>IF(OR(B3788=0,'Input and Summary Results'!E3370=0),FALSE,'Input and Summary Results'!$E3370)</f>
        <v>0</v>
      </c>
      <c r="E3788" t="b">
        <f t="shared" si="206"/>
        <v>0</v>
      </c>
      <c r="F3788" t="b">
        <f t="shared" si="207"/>
        <v>0</v>
      </c>
      <c r="G3788" t="b">
        <f>IF('Input and Summary Results'!$J$4="yes",IF(C3788=FALSE,FALSE,IF('Data Transformation'!E3788&lt;$R$10,E3788,$R$10)),IF(C3788=FALSE,FALSE,IF(C3788&lt;$R$10,C3788,$R$10)))</f>
        <v>0</v>
      </c>
      <c r="H3788" t="b">
        <f>IF('Input and Summary Results'!$J$4="yes",'Data Transformation'!F3788,'Data Transformation'!D3788)</f>
        <v>0</v>
      </c>
      <c r="I3788" t="str">
        <f t="shared" si="208"/>
        <v/>
      </c>
    </row>
    <row r="3789" spans="2:9" x14ac:dyDescent="0.55000000000000004">
      <c r="B3789" t="b">
        <f>IF('Input and Summary Results'!D3371=0,FALSE,'Input and Summary Results'!$B3371)</f>
        <v>0</v>
      </c>
      <c r="C3789" t="b">
        <f>IF(OR(B3789=0,'Input and Summary Results'!D3371=0,'Input and Summary Results'!D3371=""),FALSE,'Input and Summary Results'!$D3371)</f>
        <v>0</v>
      </c>
      <c r="D3789" t="b">
        <f>IF(OR(B3789=0,'Input and Summary Results'!E3371=0),FALSE,'Input and Summary Results'!$E3371)</f>
        <v>0</v>
      </c>
      <c r="E3789" t="b">
        <f t="shared" si="206"/>
        <v>0</v>
      </c>
      <c r="F3789" t="b">
        <f t="shared" si="207"/>
        <v>0</v>
      </c>
      <c r="G3789" t="b">
        <f>IF('Input and Summary Results'!$J$4="yes",IF(C3789=FALSE,FALSE,IF('Data Transformation'!E3789&lt;$R$10,E3789,$R$10)),IF(C3789=FALSE,FALSE,IF(C3789&lt;$R$10,C3789,$R$10)))</f>
        <v>0</v>
      </c>
      <c r="H3789" t="b">
        <f>IF('Input and Summary Results'!$J$4="yes",'Data Transformation'!F3789,'Data Transformation'!D3789)</f>
        <v>0</v>
      </c>
      <c r="I3789" t="str">
        <f t="shared" si="208"/>
        <v/>
      </c>
    </row>
    <row r="3790" spans="2:9" x14ac:dyDescent="0.55000000000000004">
      <c r="B3790" t="b">
        <f>IF('Input and Summary Results'!D3372=0,FALSE,'Input and Summary Results'!$B3372)</f>
        <v>0</v>
      </c>
      <c r="C3790" t="b">
        <f>IF(OR(B3790=0,'Input and Summary Results'!D3372=0,'Input and Summary Results'!D3372=""),FALSE,'Input and Summary Results'!$D3372)</f>
        <v>0</v>
      </c>
      <c r="D3790" t="b">
        <f>IF(OR(B3790=0,'Input and Summary Results'!E3372=0),FALSE,'Input and Summary Results'!$E3372)</f>
        <v>0</v>
      </c>
      <c r="E3790" t="b">
        <f t="shared" si="206"/>
        <v>0</v>
      </c>
      <c r="F3790" t="b">
        <f t="shared" si="207"/>
        <v>0</v>
      </c>
      <c r="G3790" t="b">
        <f>IF('Input and Summary Results'!$J$4="yes",IF(C3790=FALSE,FALSE,IF('Data Transformation'!E3790&lt;$R$10,E3790,$R$10)),IF(C3790=FALSE,FALSE,IF(C3790&lt;$R$10,C3790,$R$10)))</f>
        <v>0</v>
      </c>
      <c r="H3790" t="b">
        <f>IF('Input and Summary Results'!$J$4="yes",'Data Transformation'!F3790,'Data Transformation'!D3790)</f>
        <v>0</v>
      </c>
      <c r="I3790" t="str">
        <f t="shared" si="208"/>
        <v/>
      </c>
    </row>
    <row r="3791" spans="2:9" x14ac:dyDescent="0.55000000000000004">
      <c r="B3791" t="b">
        <f>IF('Input and Summary Results'!D3373=0,FALSE,'Input and Summary Results'!$B3373)</f>
        <v>0</v>
      </c>
      <c r="C3791" t="b">
        <f>IF(OR(B3791=0,'Input and Summary Results'!D3373=0,'Input and Summary Results'!D3373=""),FALSE,'Input and Summary Results'!$D3373)</f>
        <v>0</v>
      </c>
      <c r="D3791" t="b">
        <f>IF(OR(B3791=0,'Input and Summary Results'!E3373=0),FALSE,'Input and Summary Results'!$E3373)</f>
        <v>0</v>
      </c>
      <c r="E3791" t="b">
        <f t="shared" si="206"/>
        <v>0</v>
      </c>
      <c r="F3791" t="b">
        <f t="shared" si="207"/>
        <v>0</v>
      </c>
      <c r="G3791" t="b">
        <f>IF('Input and Summary Results'!$J$4="yes",IF(C3791=FALSE,FALSE,IF('Data Transformation'!E3791&lt;$R$10,E3791,$R$10)),IF(C3791=FALSE,FALSE,IF(C3791&lt;$R$10,C3791,$R$10)))</f>
        <v>0</v>
      </c>
      <c r="H3791" t="b">
        <f>IF('Input and Summary Results'!$J$4="yes",'Data Transformation'!F3791,'Data Transformation'!D3791)</f>
        <v>0</v>
      </c>
      <c r="I3791" t="str">
        <f t="shared" si="208"/>
        <v/>
      </c>
    </row>
    <row r="3792" spans="2:9" x14ac:dyDescent="0.55000000000000004">
      <c r="B3792" t="b">
        <f>IF('Input and Summary Results'!D3374=0,FALSE,'Input and Summary Results'!$B3374)</f>
        <v>0</v>
      </c>
      <c r="C3792" t="b">
        <f>IF(OR(B3792=0,'Input and Summary Results'!D3374=0,'Input and Summary Results'!D3374=""),FALSE,'Input and Summary Results'!$D3374)</f>
        <v>0</v>
      </c>
      <c r="D3792" t="b">
        <f>IF(OR(B3792=0,'Input and Summary Results'!E3374=0),FALSE,'Input and Summary Results'!$E3374)</f>
        <v>0</v>
      </c>
      <c r="E3792" t="b">
        <f t="shared" si="206"/>
        <v>0</v>
      </c>
      <c r="F3792" t="b">
        <f t="shared" si="207"/>
        <v>0</v>
      </c>
      <c r="G3792" t="b">
        <f>IF('Input and Summary Results'!$J$4="yes",IF(C3792=FALSE,FALSE,IF('Data Transformation'!E3792&lt;$R$10,E3792,$R$10)),IF(C3792=FALSE,FALSE,IF(C3792&lt;$R$10,C3792,$R$10)))</f>
        <v>0</v>
      </c>
      <c r="H3792" t="b">
        <f>IF('Input and Summary Results'!$J$4="yes",'Data Transformation'!F3792,'Data Transformation'!D3792)</f>
        <v>0</v>
      </c>
      <c r="I3792" t="str">
        <f t="shared" si="208"/>
        <v/>
      </c>
    </row>
    <row r="3793" spans="2:9" x14ac:dyDescent="0.55000000000000004">
      <c r="B3793" t="b">
        <f>IF('Input and Summary Results'!D3375=0,FALSE,'Input and Summary Results'!$B3375)</f>
        <v>0</v>
      </c>
      <c r="C3793" t="b">
        <f>IF(OR(B3793=0,'Input and Summary Results'!D3375=0,'Input and Summary Results'!D3375=""),FALSE,'Input and Summary Results'!$D3375)</f>
        <v>0</v>
      </c>
      <c r="D3793" t="b">
        <f>IF(OR(B3793=0,'Input and Summary Results'!E3375=0),FALSE,'Input and Summary Results'!$E3375)</f>
        <v>0</v>
      </c>
      <c r="E3793" t="b">
        <f t="shared" si="206"/>
        <v>0</v>
      </c>
      <c r="F3793" t="b">
        <f t="shared" si="207"/>
        <v>0</v>
      </c>
      <c r="G3793" t="b">
        <f>IF('Input and Summary Results'!$J$4="yes",IF(C3793=FALSE,FALSE,IF('Data Transformation'!E3793&lt;$R$10,E3793,$R$10)),IF(C3793=FALSE,FALSE,IF(C3793&lt;$R$10,C3793,$R$10)))</f>
        <v>0</v>
      </c>
      <c r="H3793" t="b">
        <f>IF('Input and Summary Results'!$J$4="yes",'Data Transformation'!F3793,'Data Transformation'!D3793)</f>
        <v>0</v>
      </c>
      <c r="I3793" t="str">
        <f t="shared" si="208"/>
        <v/>
      </c>
    </row>
    <row r="3794" spans="2:9" x14ac:dyDescent="0.55000000000000004">
      <c r="B3794" t="b">
        <f>IF('Input and Summary Results'!D3376=0,FALSE,'Input and Summary Results'!$B3376)</f>
        <v>0</v>
      </c>
      <c r="C3794" t="b">
        <f>IF(OR(B3794=0,'Input and Summary Results'!D3376=0,'Input and Summary Results'!D3376=""),FALSE,'Input and Summary Results'!$D3376)</f>
        <v>0</v>
      </c>
      <c r="D3794" t="b">
        <f>IF(OR(B3794=0,'Input and Summary Results'!E3376=0),FALSE,'Input and Summary Results'!$E3376)</f>
        <v>0</v>
      </c>
      <c r="E3794" t="b">
        <f t="shared" si="206"/>
        <v>0</v>
      </c>
      <c r="F3794" t="b">
        <f t="shared" si="207"/>
        <v>0</v>
      </c>
      <c r="G3794" t="b">
        <f>IF('Input and Summary Results'!$J$4="yes",IF(C3794=FALSE,FALSE,IF('Data Transformation'!E3794&lt;$R$10,E3794,$R$10)),IF(C3794=FALSE,FALSE,IF(C3794&lt;$R$10,C3794,$R$10)))</f>
        <v>0</v>
      </c>
      <c r="H3794" t="b">
        <f>IF('Input and Summary Results'!$J$4="yes",'Data Transformation'!F3794,'Data Transformation'!D3794)</f>
        <v>0</v>
      </c>
      <c r="I3794" t="str">
        <f t="shared" si="208"/>
        <v/>
      </c>
    </row>
    <row r="3795" spans="2:9" x14ac:dyDescent="0.55000000000000004">
      <c r="B3795" t="b">
        <f>IF('Input and Summary Results'!D3377=0,FALSE,'Input and Summary Results'!$B3377)</f>
        <v>0</v>
      </c>
      <c r="C3795" t="b">
        <f>IF(OR(B3795=0,'Input and Summary Results'!D3377=0,'Input and Summary Results'!D3377=""),FALSE,'Input and Summary Results'!$D3377)</f>
        <v>0</v>
      </c>
      <c r="D3795" t="b">
        <f>IF(OR(B3795=0,'Input and Summary Results'!E3377=0),FALSE,'Input and Summary Results'!$E3377)</f>
        <v>0</v>
      </c>
      <c r="E3795" t="b">
        <f t="shared" si="206"/>
        <v>0</v>
      </c>
      <c r="F3795" t="b">
        <f t="shared" si="207"/>
        <v>0</v>
      </c>
      <c r="G3795" t="b">
        <f>IF('Input and Summary Results'!$J$4="yes",IF(C3795=FALSE,FALSE,IF('Data Transformation'!E3795&lt;$R$10,E3795,$R$10)),IF(C3795=FALSE,FALSE,IF(C3795&lt;$R$10,C3795,$R$10)))</f>
        <v>0</v>
      </c>
      <c r="H3795" t="b">
        <f>IF('Input and Summary Results'!$J$4="yes",'Data Transformation'!F3795,'Data Transformation'!D3795)</f>
        <v>0</v>
      </c>
      <c r="I3795" t="str">
        <f t="shared" si="208"/>
        <v/>
      </c>
    </row>
    <row r="3796" spans="2:9" x14ac:dyDescent="0.55000000000000004">
      <c r="B3796" t="b">
        <f>IF('Input and Summary Results'!D3378=0,FALSE,'Input and Summary Results'!$B3378)</f>
        <v>0</v>
      </c>
      <c r="C3796" t="b">
        <f>IF(OR(B3796=0,'Input and Summary Results'!D3378=0,'Input and Summary Results'!D3378=""),FALSE,'Input and Summary Results'!$D3378)</f>
        <v>0</v>
      </c>
      <c r="D3796" t="b">
        <f>IF(OR(B3796=0,'Input and Summary Results'!E3378=0),FALSE,'Input and Summary Results'!$E3378)</f>
        <v>0</v>
      </c>
      <c r="E3796" t="b">
        <f t="shared" si="206"/>
        <v>0</v>
      </c>
      <c r="F3796" t="b">
        <f t="shared" si="207"/>
        <v>0</v>
      </c>
      <c r="G3796" t="b">
        <f>IF('Input and Summary Results'!$J$4="yes",IF(C3796=FALSE,FALSE,IF('Data Transformation'!E3796&lt;$R$10,E3796,$R$10)),IF(C3796=FALSE,FALSE,IF(C3796&lt;$R$10,C3796,$R$10)))</f>
        <v>0</v>
      </c>
      <c r="H3796" t="b">
        <f>IF('Input and Summary Results'!$J$4="yes",'Data Transformation'!F3796,'Data Transformation'!D3796)</f>
        <v>0</v>
      </c>
      <c r="I3796" t="str">
        <f t="shared" si="208"/>
        <v/>
      </c>
    </row>
    <row r="3797" spans="2:9" x14ac:dyDescent="0.55000000000000004">
      <c r="B3797" t="b">
        <f>IF('Input and Summary Results'!D3379=0,FALSE,'Input and Summary Results'!$B3379)</f>
        <v>0</v>
      </c>
      <c r="C3797" t="b">
        <f>IF(OR(B3797=0,'Input and Summary Results'!D3379=0,'Input and Summary Results'!D3379=""),FALSE,'Input and Summary Results'!$D3379)</f>
        <v>0</v>
      </c>
      <c r="D3797" t="b">
        <f>IF(OR(B3797=0,'Input and Summary Results'!E3379=0),FALSE,'Input and Summary Results'!$E3379)</f>
        <v>0</v>
      </c>
      <c r="E3797" t="b">
        <f t="shared" si="206"/>
        <v>0</v>
      </c>
      <c r="F3797" t="b">
        <f t="shared" si="207"/>
        <v>0</v>
      </c>
      <c r="G3797" t="b">
        <f>IF('Input and Summary Results'!$J$4="yes",IF(C3797=FALSE,FALSE,IF('Data Transformation'!E3797&lt;$R$10,E3797,$R$10)),IF(C3797=FALSE,FALSE,IF(C3797&lt;$R$10,C3797,$R$10)))</f>
        <v>0</v>
      </c>
      <c r="H3797" t="b">
        <f>IF('Input and Summary Results'!$J$4="yes",'Data Transformation'!F3797,'Data Transformation'!D3797)</f>
        <v>0</v>
      </c>
      <c r="I3797" t="str">
        <f t="shared" si="208"/>
        <v/>
      </c>
    </row>
    <row r="3798" spans="2:9" x14ac:dyDescent="0.55000000000000004">
      <c r="B3798" t="b">
        <f>IF('Input and Summary Results'!D3380=0,FALSE,'Input and Summary Results'!$B3380)</f>
        <v>0</v>
      </c>
      <c r="C3798" t="b">
        <f>IF(OR(B3798=0,'Input and Summary Results'!D3380=0,'Input and Summary Results'!D3380=""),FALSE,'Input and Summary Results'!$D3380)</f>
        <v>0</v>
      </c>
      <c r="D3798" t="b">
        <f>IF(OR(B3798=0,'Input and Summary Results'!E3380=0),FALSE,'Input and Summary Results'!$E3380)</f>
        <v>0</v>
      </c>
      <c r="E3798" t="b">
        <f t="shared" si="206"/>
        <v>0</v>
      </c>
      <c r="F3798" t="b">
        <f t="shared" si="207"/>
        <v>0</v>
      </c>
      <c r="G3798" t="b">
        <f>IF('Input and Summary Results'!$J$4="yes",IF(C3798=FALSE,FALSE,IF('Data Transformation'!E3798&lt;$R$10,E3798,$R$10)),IF(C3798=FALSE,FALSE,IF(C3798&lt;$R$10,C3798,$R$10)))</f>
        <v>0</v>
      </c>
      <c r="H3798" t="b">
        <f>IF('Input and Summary Results'!$J$4="yes",'Data Transformation'!F3798,'Data Transformation'!D3798)</f>
        <v>0</v>
      </c>
      <c r="I3798" t="str">
        <f t="shared" si="208"/>
        <v/>
      </c>
    </row>
    <row r="3799" spans="2:9" x14ac:dyDescent="0.55000000000000004">
      <c r="B3799" t="b">
        <f>IF('Input and Summary Results'!D3381=0,FALSE,'Input and Summary Results'!$B3381)</f>
        <v>0</v>
      </c>
      <c r="C3799" t="b">
        <f>IF(OR(B3799=0,'Input and Summary Results'!D3381=0,'Input and Summary Results'!D3381=""),FALSE,'Input and Summary Results'!$D3381)</f>
        <v>0</v>
      </c>
      <c r="D3799" t="b">
        <f>IF(OR(B3799=0,'Input and Summary Results'!E3381=0),FALSE,'Input and Summary Results'!$E3381)</f>
        <v>0</v>
      </c>
      <c r="E3799" t="b">
        <f t="shared" si="206"/>
        <v>0</v>
      </c>
      <c r="F3799" t="b">
        <f t="shared" si="207"/>
        <v>0</v>
      </c>
      <c r="G3799" t="b">
        <f>IF('Input and Summary Results'!$J$4="yes",IF(C3799=FALSE,FALSE,IF('Data Transformation'!E3799&lt;$R$10,E3799,$R$10)),IF(C3799=FALSE,FALSE,IF(C3799&lt;$R$10,C3799,$R$10)))</f>
        <v>0</v>
      </c>
      <c r="H3799" t="b">
        <f>IF('Input and Summary Results'!$J$4="yes",'Data Transformation'!F3799,'Data Transformation'!D3799)</f>
        <v>0</v>
      </c>
      <c r="I3799" t="str">
        <f t="shared" si="208"/>
        <v/>
      </c>
    </row>
    <row r="3800" spans="2:9" x14ac:dyDescent="0.55000000000000004">
      <c r="B3800" t="b">
        <f>IF('Input and Summary Results'!D3382=0,FALSE,'Input and Summary Results'!$B3382)</f>
        <v>0</v>
      </c>
      <c r="C3800" t="b">
        <f>IF(OR(B3800=0,'Input and Summary Results'!D3382=0,'Input and Summary Results'!D3382=""),FALSE,'Input and Summary Results'!$D3382)</f>
        <v>0</v>
      </c>
      <c r="D3800" t="b">
        <f>IF(OR(B3800=0,'Input and Summary Results'!E3382=0),FALSE,'Input and Summary Results'!$E3382)</f>
        <v>0</v>
      </c>
      <c r="E3800" t="b">
        <f t="shared" si="206"/>
        <v>0</v>
      </c>
      <c r="F3800" t="b">
        <f t="shared" si="207"/>
        <v>0</v>
      </c>
      <c r="G3800" t="b">
        <f>IF('Input and Summary Results'!$J$4="yes",IF(C3800=FALSE,FALSE,IF('Data Transformation'!E3800&lt;$R$10,E3800,$R$10)),IF(C3800=FALSE,FALSE,IF(C3800&lt;$R$10,C3800,$R$10)))</f>
        <v>0</v>
      </c>
      <c r="H3800" t="b">
        <f>IF('Input and Summary Results'!$J$4="yes",'Data Transformation'!F3800,'Data Transformation'!D3800)</f>
        <v>0</v>
      </c>
      <c r="I3800" t="str">
        <f t="shared" si="208"/>
        <v/>
      </c>
    </row>
    <row r="3801" spans="2:9" x14ac:dyDescent="0.55000000000000004">
      <c r="B3801" t="b">
        <f>IF('Input and Summary Results'!D3383=0,FALSE,'Input and Summary Results'!$B3383)</f>
        <v>0</v>
      </c>
      <c r="C3801" t="b">
        <f>IF(OR(B3801=0,'Input and Summary Results'!D3383=0,'Input and Summary Results'!D3383=""),FALSE,'Input and Summary Results'!$D3383)</f>
        <v>0</v>
      </c>
      <c r="D3801" t="b">
        <f>IF(OR(B3801=0,'Input and Summary Results'!E3383=0),FALSE,'Input and Summary Results'!$E3383)</f>
        <v>0</v>
      </c>
      <c r="E3801" t="b">
        <f t="shared" si="206"/>
        <v>0</v>
      </c>
      <c r="F3801" t="b">
        <f t="shared" si="207"/>
        <v>0</v>
      </c>
      <c r="G3801" t="b">
        <f>IF('Input and Summary Results'!$J$4="yes",IF(C3801=FALSE,FALSE,IF('Data Transformation'!E3801&lt;$R$10,E3801,$R$10)),IF(C3801=FALSE,FALSE,IF(C3801&lt;$R$10,C3801,$R$10)))</f>
        <v>0</v>
      </c>
      <c r="H3801" t="b">
        <f>IF('Input and Summary Results'!$J$4="yes",'Data Transformation'!F3801,'Data Transformation'!D3801)</f>
        <v>0</v>
      </c>
      <c r="I3801" t="str">
        <f t="shared" si="208"/>
        <v/>
      </c>
    </row>
    <row r="3802" spans="2:9" x14ac:dyDescent="0.55000000000000004">
      <c r="B3802" t="b">
        <f>IF('Input and Summary Results'!D3384=0,FALSE,'Input and Summary Results'!$B3384)</f>
        <v>0</v>
      </c>
      <c r="C3802" t="b">
        <f>IF(OR(B3802=0,'Input and Summary Results'!D3384=0,'Input and Summary Results'!D3384=""),FALSE,'Input and Summary Results'!$D3384)</f>
        <v>0</v>
      </c>
      <c r="D3802" t="b">
        <f>IF(OR(B3802=0,'Input and Summary Results'!E3384=0),FALSE,'Input and Summary Results'!$E3384)</f>
        <v>0</v>
      </c>
      <c r="E3802" t="b">
        <f t="shared" si="206"/>
        <v>0</v>
      </c>
      <c r="F3802" t="b">
        <f t="shared" si="207"/>
        <v>0</v>
      </c>
      <c r="G3802" t="b">
        <f>IF('Input and Summary Results'!$J$4="yes",IF(C3802=FALSE,FALSE,IF('Data Transformation'!E3802&lt;$R$10,E3802,$R$10)),IF(C3802=FALSE,FALSE,IF(C3802&lt;$R$10,C3802,$R$10)))</f>
        <v>0</v>
      </c>
      <c r="H3802" t="b">
        <f>IF('Input and Summary Results'!$J$4="yes",'Data Transformation'!F3802,'Data Transformation'!D3802)</f>
        <v>0</v>
      </c>
      <c r="I3802" t="str">
        <f t="shared" si="208"/>
        <v/>
      </c>
    </row>
    <row r="3803" spans="2:9" x14ac:dyDescent="0.55000000000000004">
      <c r="B3803" t="b">
        <f>IF('Input and Summary Results'!D3385=0,FALSE,'Input and Summary Results'!$B3385)</f>
        <v>0</v>
      </c>
      <c r="C3803" t="b">
        <f>IF(OR(B3803=0,'Input and Summary Results'!D3385=0,'Input and Summary Results'!D3385=""),FALSE,'Input and Summary Results'!$D3385)</f>
        <v>0</v>
      </c>
      <c r="D3803" t="b">
        <f>IF(OR(B3803=0,'Input and Summary Results'!E3385=0),FALSE,'Input and Summary Results'!$E3385)</f>
        <v>0</v>
      </c>
      <c r="E3803" t="b">
        <f t="shared" si="206"/>
        <v>0</v>
      </c>
      <c r="F3803" t="b">
        <f t="shared" si="207"/>
        <v>0</v>
      </c>
      <c r="G3803" t="b">
        <f>IF('Input and Summary Results'!$J$4="yes",IF(C3803=FALSE,FALSE,IF('Data Transformation'!E3803&lt;$R$10,E3803,$R$10)),IF(C3803=FALSE,FALSE,IF(C3803&lt;$R$10,C3803,$R$10)))</f>
        <v>0</v>
      </c>
      <c r="H3803" t="b">
        <f>IF('Input and Summary Results'!$J$4="yes",'Data Transformation'!F3803,'Data Transformation'!D3803)</f>
        <v>0</v>
      </c>
      <c r="I3803" t="str">
        <f t="shared" si="208"/>
        <v/>
      </c>
    </row>
    <row r="3804" spans="2:9" x14ac:dyDescent="0.55000000000000004">
      <c r="B3804" t="b">
        <f>IF('Input and Summary Results'!D3386=0,FALSE,'Input and Summary Results'!$B3386)</f>
        <v>0</v>
      </c>
      <c r="C3804" t="b">
        <f>IF(OR(B3804=0,'Input and Summary Results'!D3386=0,'Input and Summary Results'!D3386=""),FALSE,'Input and Summary Results'!$D3386)</f>
        <v>0</v>
      </c>
      <c r="D3804" t="b">
        <f>IF(OR(B3804=0,'Input and Summary Results'!E3386=0),FALSE,'Input and Summary Results'!$E3386)</f>
        <v>0</v>
      </c>
      <c r="E3804" t="b">
        <f t="shared" si="206"/>
        <v>0</v>
      </c>
      <c r="F3804" t="b">
        <f t="shared" si="207"/>
        <v>0</v>
      </c>
      <c r="G3804" t="b">
        <f>IF('Input and Summary Results'!$J$4="yes",IF(C3804=FALSE,FALSE,IF('Data Transformation'!E3804&lt;$R$10,E3804,$R$10)),IF(C3804=FALSE,FALSE,IF(C3804&lt;$R$10,C3804,$R$10)))</f>
        <v>0</v>
      </c>
      <c r="H3804" t="b">
        <f>IF('Input and Summary Results'!$J$4="yes",'Data Transformation'!F3804,'Data Transformation'!D3804)</f>
        <v>0</v>
      </c>
      <c r="I3804" t="str">
        <f t="shared" si="208"/>
        <v/>
      </c>
    </row>
    <row r="3805" spans="2:9" x14ac:dyDescent="0.55000000000000004">
      <c r="B3805" t="b">
        <f>IF('Input and Summary Results'!D3387=0,FALSE,'Input and Summary Results'!$B3387)</f>
        <v>0</v>
      </c>
      <c r="C3805" t="b">
        <f>IF(OR(B3805=0,'Input and Summary Results'!D3387=0,'Input and Summary Results'!D3387=""),FALSE,'Input and Summary Results'!$D3387)</f>
        <v>0</v>
      </c>
      <c r="D3805" t="b">
        <f>IF(OR(B3805=0,'Input and Summary Results'!E3387=0),FALSE,'Input and Summary Results'!$E3387)</f>
        <v>0</v>
      </c>
      <c r="E3805" t="b">
        <f t="shared" si="206"/>
        <v>0</v>
      </c>
      <c r="F3805" t="b">
        <f t="shared" si="207"/>
        <v>0</v>
      </c>
      <c r="G3805" t="b">
        <f>IF('Input and Summary Results'!$J$4="yes",IF(C3805=FALSE,FALSE,IF('Data Transformation'!E3805&lt;$R$10,E3805,$R$10)),IF(C3805=FALSE,FALSE,IF(C3805&lt;$R$10,C3805,$R$10)))</f>
        <v>0</v>
      </c>
      <c r="H3805" t="b">
        <f>IF('Input and Summary Results'!$J$4="yes",'Data Transformation'!F3805,'Data Transformation'!D3805)</f>
        <v>0</v>
      </c>
      <c r="I3805" t="str">
        <f t="shared" si="208"/>
        <v/>
      </c>
    </row>
    <row r="3806" spans="2:9" x14ac:dyDescent="0.55000000000000004">
      <c r="B3806" t="b">
        <f>IF('Input and Summary Results'!D3388=0,FALSE,'Input and Summary Results'!$B3388)</f>
        <v>0</v>
      </c>
      <c r="C3806" t="b">
        <f>IF(OR(B3806=0,'Input and Summary Results'!D3388=0,'Input and Summary Results'!D3388=""),FALSE,'Input and Summary Results'!$D3388)</f>
        <v>0</v>
      </c>
      <c r="D3806" t="b">
        <f>IF(OR(B3806=0,'Input and Summary Results'!E3388=0),FALSE,'Input and Summary Results'!$E3388)</f>
        <v>0</v>
      </c>
      <c r="E3806" t="b">
        <f t="shared" si="206"/>
        <v>0</v>
      </c>
      <c r="F3806" t="b">
        <f t="shared" si="207"/>
        <v>0</v>
      </c>
      <c r="G3806" t="b">
        <f>IF('Input and Summary Results'!$J$4="yes",IF(C3806=FALSE,FALSE,IF('Data Transformation'!E3806&lt;$R$10,E3806,$R$10)),IF(C3806=FALSE,FALSE,IF(C3806&lt;$R$10,C3806,$R$10)))</f>
        <v>0</v>
      </c>
      <c r="H3806" t="b">
        <f>IF('Input and Summary Results'!$J$4="yes",'Data Transformation'!F3806,'Data Transformation'!D3806)</f>
        <v>0</v>
      </c>
      <c r="I3806" t="str">
        <f t="shared" si="208"/>
        <v/>
      </c>
    </row>
    <row r="3807" spans="2:9" x14ac:dyDescent="0.55000000000000004">
      <c r="B3807" t="b">
        <f>IF('Input and Summary Results'!D3389=0,FALSE,'Input and Summary Results'!$B3389)</f>
        <v>0</v>
      </c>
      <c r="C3807" t="b">
        <f>IF(OR(B3807=0,'Input and Summary Results'!D3389=0,'Input and Summary Results'!D3389=""),FALSE,'Input and Summary Results'!$D3389)</f>
        <v>0</v>
      </c>
      <c r="D3807" t="b">
        <f>IF(OR(B3807=0,'Input and Summary Results'!E3389=0),FALSE,'Input and Summary Results'!$E3389)</f>
        <v>0</v>
      </c>
      <c r="E3807" t="b">
        <f t="shared" si="206"/>
        <v>0</v>
      </c>
      <c r="F3807" t="b">
        <f t="shared" si="207"/>
        <v>0</v>
      </c>
      <c r="G3807" t="b">
        <f>IF('Input and Summary Results'!$J$4="yes",IF(C3807=FALSE,FALSE,IF('Data Transformation'!E3807&lt;$R$10,E3807,$R$10)),IF(C3807=FALSE,FALSE,IF(C3807&lt;$R$10,C3807,$R$10)))</f>
        <v>0</v>
      </c>
      <c r="H3807" t="b">
        <f>IF('Input and Summary Results'!$J$4="yes",'Data Transformation'!F3807,'Data Transformation'!D3807)</f>
        <v>0</v>
      </c>
      <c r="I3807" t="str">
        <f t="shared" si="208"/>
        <v/>
      </c>
    </row>
    <row r="3808" spans="2:9" x14ac:dyDescent="0.55000000000000004">
      <c r="B3808" t="b">
        <f>IF('Input and Summary Results'!D3390=0,FALSE,'Input and Summary Results'!$B3390)</f>
        <v>0</v>
      </c>
      <c r="C3808" t="b">
        <f>IF(OR(B3808=0,'Input and Summary Results'!D3390=0,'Input and Summary Results'!D3390=""),FALSE,'Input and Summary Results'!$D3390)</f>
        <v>0</v>
      </c>
      <c r="D3808" t="b">
        <f>IF(OR(B3808=0,'Input and Summary Results'!E3390=0),FALSE,'Input and Summary Results'!$E3390)</f>
        <v>0</v>
      </c>
      <c r="E3808" t="b">
        <f t="shared" si="206"/>
        <v>0</v>
      </c>
      <c r="F3808" t="b">
        <f t="shared" si="207"/>
        <v>0</v>
      </c>
      <c r="G3808" t="b">
        <f>IF('Input and Summary Results'!$J$4="yes",IF(C3808=FALSE,FALSE,IF('Data Transformation'!E3808&lt;$R$10,E3808,$R$10)),IF(C3808=FALSE,FALSE,IF(C3808&lt;$R$10,C3808,$R$10)))</f>
        <v>0</v>
      </c>
      <c r="H3808" t="b">
        <f>IF('Input and Summary Results'!$J$4="yes",'Data Transformation'!F3808,'Data Transformation'!D3808)</f>
        <v>0</v>
      </c>
      <c r="I3808" t="str">
        <f t="shared" si="208"/>
        <v/>
      </c>
    </row>
    <row r="3809" spans="2:9" x14ac:dyDescent="0.55000000000000004">
      <c r="B3809" t="b">
        <f>IF('Input and Summary Results'!D3391=0,FALSE,'Input and Summary Results'!$B3391)</f>
        <v>0</v>
      </c>
      <c r="C3809" t="b">
        <f>IF(OR(B3809=0,'Input and Summary Results'!D3391=0,'Input and Summary Results'!D3391=""),FALSE,'Input and Summary Results'!$D3391)</f>
        <v>0</v>
      </c>
      <c r="D3809" t="b">
        <f>IF(OR(B3809=0,'Input and Summary Results'!E3391=0),FALSE,'Input and Summary Results'!$E3391)</f>
        <v>0</v>
      </c>
      <c r="E3809" t="b">
        <f t="shared" si="206"/>
        <v>0</v>
      </c>
      <c r="F3809" t="b">
        <f t="shared" si="207"/>
        <v>0</v>
      </c>
      <c r="G3809" t="b">
        <f>IF('Input and Summary Results'!$J$4="yes",IF(C3809=FALSE,FALSE,IF('Data Transformation'!E3809&lt;$R$10,E3809,$R$10)),IF(C3809=FALSE,FALSE,IF(C3809&lt;$R$10,C3809,$R$10)))</f>
        <v>0</v>
      </c>
      <c r="H3809" t="b">
        <f>IF('Input and Summary Results'!$J$4="yes",'Data Transformation'!F3809,'Data Transformation'!D3809)</f>
        <v>0</v>
      </c>
      <c r="I3809" t="str">
        <f t="shared" si="208"/>
        <v/>
      </c>
    </row>
    <row r="3810" spans="2:9" x14ac:dyDescent="0.55000000000000004">
      <c r="B3810" t="b">
        <f>IF('Input and Summary Results'!D3392=0,FALSE,'Input and Summary Results'!$B3392)</f>
        <v>0</v>
      </c>
      <c r="C3810" t="b">
        <f>IF(OR(B3810=0,'Input and Summary Results'!D3392=0,'Input and Summary Results'!D3392=""),FALSE,'Input and Summary Results'!$D3392)</f>
        <v>0</v>
      </c>
      <c r="D3810" t="b">
        <f>IF(OR(B3810=0,'Input and Summary Results'!E3392=0),FALSE,'Input and Summary Results'!$E3392)</f>
        <v>0</v>
      </c>
      <c r="E3810" t="b">
        <f t="shared" si="206"/>
        <v>0</v>
      </c>
      <c r="F3810" t="b">
        <f t="shared" si="207"/>
        <v>0</v>
      </c>
      <c r="G3810" t="b">
        <f>IF('Input and Summary Results'!$J$4="yes",IF(C3810=FALSE,FALSE,IF('Data Transformation'!E3810&lt;$R$10,E3810,$R$10)),IF(C3810=FALSE,FALSE,IF(C3810&lt;$R$10,C3810,$R$10)))</f>
        <v>0</v>
      </c>
      <c r="H3810" t="b">
        <f>IF('Input and Summary Results'!$J$4="yes",'Data Transformation'!F3810,'Data Transformation'!D3810)</f>
        <v>0</v>
      </c>
      <c r="I3810" t="str">
        <f t="shared" si="208"/>
        <v/>
      </c>
    </row>
    <row r="3811" spans="2:9" x14ac:dyDescent="0.55000000000000004">
      <c r="B3811" t="b">
        <f>IF('Input and Summary Results'!D3393=0,FALSE,'Input and Summary Results'!$B3393)</f>
        <v>0</v>
      </c>
      <c r="C3811" t="b">
        <f>IF(OR(B3811=0,'Input and Summary Results'!D3393=0,'Input and Summary Results'!D3393=""),FALSE,'Input and Summary Results'!$D3393)</f>
        <v>0</v>
      </c>
      <c r="D3811" t="b">
        <f>IF(OR(B3811=0,'Input and Summary Results'!E3393=0),FALSE,'Input and Summary Results'!$E3393)</f>
        <v>0</v>
      </c>
      <c r="E3811" t="b">
        <f t="shared" si="206"/>
        <v>0</v>
      </c>
      <c r="F3811" t="b">
        <f t="shared" si="207"/>
        <v>0</v>
      </c>
      <c r="G3811" t="b">
        <f>IF('Input and Summary Results'!$J$4="yes",IF(C3811=FALSE,FALSE,IF('Data Transformation'!E3811&lt;$R$10,E3811,$R$10)),IF(C3811=FALSE,FALSE,IF(C3811&lt;$R$10,C3811,$R$10)))</f>
        <v>0</v>
      </c>
      <c r="H3811" t="b">
        <f>IF('Input and Summary Results'!$J$4="yes",'Data Transformation'!F3811,'Data Transformation'!D3811)</f>
        <v>0</v>
      </c>
      <c r="I3811" t="str">
        <f t="shared" si="208"/>
        <v/>
      </c>
    </row>
    <row r="3812" spans="2:9" x14ac:dyDescent="0.55000000000000004">
      <c r="B3812" t="b">
        <f>IF('Input and Summary Results'!D3394=0,FALSE,'Input and Summary Results'!$B3394)</f>
        <v>0</v>
      </c>
      <c r="C3812" t="b">
        <f>IF(OR(B3812=0,'Input and Summary Results'!D3394=0,'Input and Summary Results'!D3394=""),FALSE,'Input and Summary Results'!$D3394)</f>
        <v>0</v>
      </c>
      <c r="D3812" t="b">
        <f>IF(OR(B3812=0,'Input and Summary Results'!E3394=0),FALSE,'Input and Summary Results'!$E3394)</f>
        <v>0</v>
      </c>
      <c r="E3812" t="b">
        <f t="shared" si="206"/>
        <v>0</v>
      </c>
      <c r="F3812" t="b">
        <f t="shared" si="207"/>
        <v>0</v>
      </c>
      <c r="G3812" t="b">
        <f>IF('Input and Summary Results'!$J$4="yes",IF(C3812=FALSE,FALSE,IF('Data Transformation'!E3812&lt;$R$10,E3812,$R$10)),IF(C3812=FALSE,FALSE,IF(C3812&lt;$R$10,C3812,$R$10)))</f>
        <v>0</v>
      </c>
      <c r="H3812" t="b">
        <f>IF('Input and Summary Results'!$J$4="yes",'Data Transformation'!F3812,'Data Transformation'!D3812)</f>
        <v>0</v>
      </c>
      <c r="I3812" t="str">
        <f t="shared" si="208"/>
        <v/>
      </c>
    </row>
    <row r="3813" spans="2:9" x14ac:dyDescent="0.55000000000000004">
      <c r="B3813" t="b">
        <f>IF('Input and Summary Results'!D3395=0,FALSE,'Input and Summary Results'!$B3395)</f>
        <v>0</v>
      </c>
      <c r="C3813" t="b">
        <f>IF(OR(B3813=0,'Input and Summary Results'!D3395=0,'Input and Summary Results'!D3395=""),FALSE,'Input and Summary Results'!$D3395)</f>
        <v>0</v>
      </c>
      <c r="D3813" t="b">
        <f>IF(OR(B3813=0,'Input and Summary Results'!E3395=0),FALSE,'Input and Summary Results'!$E3395)</f>
        <v>0</v>
      </c>
      <c r="E3813" t="b">
        <f t="shared" si="206"/>
        <v>0</v>
      </c>
      <c r="F3813" t="b">
        <f t="shared" si="207"/>
        <v>0</v>
      </c>
      <c r="G3813" t="b">
        <f>IF('Input and Summary Results'!$J$4="yes",IF(C3813=FALSE,FALSE,IF('Data Transformation'!E3813&lt;$R$10,E3813,$R$10)),IF(C3813=FALSE,FALSE,IF(C3813&lt;$R$10,C3813,$R$10)))</f>
        <v>0</v>
      </c>
      <c r="H3813" t="b">
        <f>IF('Input and Summary Results'!$J$4="yes",'Data Transformation'!F3813,'Data Transformation'!D3813)</f>
        <v>0</v>
      </c>
      <c r="I3813" t="str">
        <f t="shared" si="208"/>
        <v/>
      </c>
    </row>
    <row r="3814" spans="2:9" x14ac:dyDescent="0.55000000000000004">
      <c r="B3814" t="b">
        <f>IF('Input and Summary Results'!D3396=0,FALSE,'Input and Summary Results'!$B3396)</f>
        <v>0</v>
      </c>
      <c r="C3814" t="b">
        <f>IF(OR(B3814=0,'Input and Summary Results'!D3396=0,'Input and Summary Results'!D3396=""),FALSE,'Input and Summary Results'!$D3396)</f>
        <v>0</v>
      </c>
      <c r="D3814" t="b">
        <f>IF(OR(B3814=0,'Input and Summary Results'!E3396=0),FALSE,'Input and Summary Results'!$E3396)</f>
        <v>0</v>
      </c>
      <c r="E3814" t="b">
        <f t="shared" si="206"/>
        <v>0</v>
      </c>
      <c r="F3814" t="b">
        <f t="shared" si="207"/>
        <v>0</v>
      </c>
      <c r="G3814" t="b">
        <f>IF('Input and Summary Results'!$J$4="yes",IF(C3814=FALSE,FALSE,IF('Data Transformation'!E3814&lt;$R$10,E3814,$R$10)),IF(C3814=FALSE,FALSE,IF(C3814&lt;$R$10,C3814,$R$10)))</f>
        <v>0</v>
      </c>
      <c r="H3814" t="b">
        <f>IF('Input and Summary Results'!$J$4="yes",'Data Transformation'!F3814,'Data Transformation'!D3814)</f>
        <v>0</v>
      </c>
      <c r="I3814" t="str">
        <f t="shared" si="208"/>
        <v/>
      </c>
    </row>
    <row r="3815" spans="2:9" x14ac:dyDescent="0.55000000000000004">
      <c r="B3815" t="b">
        <f>IF('Input and Summary Results'!D3397=0,FALSE,'Input and Summary Results'!$B3397)</f>
        <v>0</v>
      </c>
      <c r="C3815" t="b">
        <f>IF(OR(B3815=0,'Input and Summary Results'!D3397=0,'Input and Summary Results'!D3397=""),FALSE,'Input and Summary Results'!$D3397)</f>
        <v>0</v>
      </c>
      <c r="D3815" t="b">
        <f>IF(OR(B3815=0,'Input and Summary Results'!E3397=0),FALSE,'Input and Summary Results'!$E3397)</f>
        <v>0</v>
      </c>
      <c r="E3815" t="b">
        <f t="shared" si="206"/>
        <v>0</v>
      </c>
      <c r="F3815" t="b">
        <f t="shared" si="207"/>
        <v>0</v>
      </c>
      <c r="G3815" t="b">
        <f>IF('Input and Summary Results'!$J$4="yes",IF(C3815=FALSE,FALSE,IF('Data Transformation'!E3815&lt;$R$10,E3815,$R$10)),IF(C3815=FALSE,FALSE,IF(C3815&lt;$R$10,C3815,$R$10)))</f>
        <v>0</v>
      </c>
      <c r="H3815" t="b">
        <f>IF('Input and Summary Results'!$J$4="yes",'Data Transformation'!F3815,'Data Transformation'!D3815)</f>
        <v>0</v>
      </c>
      <c r="I3815" t="str">
        <f t="shared" si="208"/>
        <v/>
      </c>
    </row>
    <row r="3816" spans="2:9" x14ac:dyDescent="0.55000000000000004">
      <c r="B3816" t="b">
        <f>IF('Input and Summary Results'!D3398=0,FALSE,'Input and Summary Results'!$B3398)</f>
        <v>0</v>
      </c>
      <c r="C3816" t="b">
        <f>IF(OR(B3816=0,'Input and Summary Results'!D3398=0,'Input and Summary Results'!D3398=""),FALSE,'Input and Summary Results'!$D3398)</f>
        <v>0</v>
      </c>
      <c r="D3816" t="b">
        <f>IF(OR(B3816=0,'Input and Summary Results'!E3398=0),FALSE,'Input and Summary Results'!$E3398)</f>
        <v>0</v>
      </c>
      <c r="E3816" t="b">
        <f t="shared" si="206"/>
        <v>0</v>
      </c>
      <c r="F3816" t="b">
        <f t="shared" si="207"/>
        <v>0</v>
      </c>
      <c r="G3816" t="b">
        <f>IF('Input and Summary Results'!$J$4="yes",IF(C3816=FALSE,FALSE,IF('Data Transformation'!E3816&lt;$R$10,E3816,$R$10)),IF(C3816=FALSE,FALSE,IF(C3816&lt;$R$10,C3816,$R$10)))</f>
        <v>0</v>
      </c>
      <c r="H3816" t="b">
        <f>IF('Input and Summary Results'!$J$4="yes",'Data Transformation'!F3816,'Data Transformation'!D3816)</f>
        <v>0</v>
      </c>
      <c r="I3816" t="str">
        <f t="shared" si="208"/>
        <v/>
      </c>
    </row>
    <row r="3817" spans="2:9" x14ac:dyDescent="0.55000000000000004">
      <c r="B3817" t="b">
        <f>IF('Input and Summary Results'!D3399=0,FALSE,'Input and Summary Results'!$B3399)</f>
        <v>0</v>
      </c>
      <c r="C3817" t="b">
        <f>IF(OR(B3817=0,'Input and Summary Results'!D3399=0,'Input and Summary Results'!D3399=""),FALSE,'Input and Summary Results'!$D3399)</f>
        <v>0</v>
      </c>
      <c r="D3817" t="b">
        <f>IF(OR(B3817=0,'Input and Summary Results'!E3399=0),FALSE,'Input and Summary Results'!$E3399)</f>
        <v>0</v>
      </c>
      <c r="E3817" t="b">
        <f t="shared" si="206"/>
        <v>0</v>
      </c>
      <c r="F3817" t="b">
        <f t="shared" si="207"/>
        <v>0</v>
      </c>
      <c r="G3817" t="b">
        <f>IF('Input and Summary Results'!$J$4="yes",IF(C3817=FALSE,FALSE,IF('Data Transformation'!E3817&lt;$R$10,E3817,$R$10)),IF(C3817=FALSE,FALSE,IF(C3817&lt;$R$10,C3817,$R$10)))</f>
        <v>0</v>
      </c>
      <c r="H3817" t="b">
        <f>IF('Input and Summary Results'!$J$4="yes",'Data Transformation'!F3817,'Data Transformation'!D3817)</f>
        <v>0</v>
      </c>
      <c r="I3817" t="str">
        <f t="shared" si="208"/>
        <v/>
      </c>
    </row>
    <row r="3818" spans="2:9" x14ac:dyDescent="0.55000000000000004">
      <c r="B3818" t="b">
        <f>IF('Input and Summary Results'!D3400=0,FALSE,'Input and Summary Results'!$B3400)</f>
        <v>0</v>
      </c>
      <c r="C3818" t="b">
        <f>IF(OR(B3818=0,'Input and Summary Results'!D3400=0,'Input and Summary Results'!D3400=""),FALSE,'Input and Summary Results'!$D3400)</f>
        <v>0</v>
      </c>
      <c r="D3818" t="b">
        <f>IF(OR(B3818=0,'Input and Summary Results'!E3400=0),FALSE,'Input and Summary Results'!$E3400)</f>
        <v>0</v>
      </c>
      <c r="E3818" t="b">
        <f t="shared" ref="E3818:E3881" si="209">IF(C3818=FALSE,FALSE,LOG10(C3818))</f>
        <v>0</v>
      </c>
      <c r="F3818" t="b">
        <f t="shared" ref="F3818:F3881" si="210">IF(D3818=FALSE, FALSE,0.434*D3818/C3818)</f>
        <v>0</v>
      </c>
      <c r="G3818" t="b">
        <f>IF('Input and Summary Results'!$J$4="yes",IF(C3818=FALSE,FALSE,IF('Data Transformation'!E3818&lt;$R$10,E3818,$R$10)),IF(C3818=FALSE,FALSE,IF(C3818&lt;$R$10,C3818,$R$10)))</f>
        <v>0</v>
      </c>
      <c r="H3818" t="b">
        <f>IF('Input and Summary Results'!$J$4="yes",'Data Transformation'!F3818,'Data Transformation'!D3818)</f>
        <v>0</v>
      </c>
      <c r="I3818" t="str">
        <f t="shared" si="208"/>
        <v/>
      </c>
    </row>
    <row r="3819" spans="2:9" x14ac:dyDescent="0.55000000000000004">
      <c r="B3819" t="b">
        <f>IF('Input and Summary Results'!D3401=0,FALSE,'Input and Summary Results'!$B3401)</f>
        <v>0</v>
      </c>
      <c r="C3819" t="b">
        <f>IF(OR(B3819=0,'Input and Summary Results'!D3401=0,'Input and Summary Results'!D3401=""),FALSE,'Input and Summary Results'!$D3401)</f>
        <v>0</v>
      </c>
      <c r="D3819" t="b">
        <f>IF(OR(B3819=0,'Input and Summary Results'!E3401=0),FALSE,'Input and Summary Results'!$E3401)</f>
        <v>0</v>
      </c>
      <c r="E3819" t="b">
        <f t="shared" si="209"/>
        <v>0</v>
      </c>
      <c r="F3819" t="b">
        <f t="shared" si="210"/>
        <v>0</v>
      </c>
      <c r="G3819" t="b">
        <f>IF('Input and Summary Results'!$J$4="yes",IF(C3819=FALSE,FALSE,IF('Data Transformation'!E3819&lt;$R$10,E3819,$R$10)),IF(C3819=FALSE,FALSE,IF(C3819&lt;$R$10,C3819,$R$10)))</f>
        <v>0</v>
      </c>
      <c r="H3819" t="b">
        <f>IF('Input and Summary Results'!$J$4="yes",'Data Transformation'!F3819,'Data Transformation'!D3819)</f>
        <v>0</v>
      </c>
      <c r="I3819" t="str">
        <f t="shared" si="208"/>
        <v/>
      </c>
    </row>
    <row r="3820" spans="2:9" x14ac:dyDescent="0.55000000000000004">
      <c r="B3820" t="b">
        <f>IF('Input and Summary Results'!D3402=0,FALSE,'Input and Summary Results'!$B3402)</f>
        <v>0</v>
      </c>
      <c r="C3820" t="b">
        <f>IF(OR(B3820=0,'Input and Summary Results'!D3402=0,'Input and Summary Results'!D3402=""),FALSE,'Input and Summary Results'!$D3402)</f>
        <v>0</v>
      </c>
      <c r="D3820" t="b">
        <f>IF(OR(B3820=0,'Input and Summary Results'!E3402=0),FALSE,'Input and Summary Results'!$E3402)</f>
        <v>0</v>
      </c>
      <c r="E3820" t="b">
        <f t="shared" si="209"/>
        <v>0</v>
      </c>
      <c r="F3820" t="b">
        <f t="shared" si="210"/>
        <v>0</v>
      </c>
      <c r="G3820" t="b">
        <f>IF('Input and Summary Results'!$J$4="yes",IF(C3820=FALSE,FALSE,IF('Data Transformation'!E3820&lt;$R$10,E3820,$R$10)),IF(C3820=FALSE,FALSE,IF(C3820&lt;$R$10,C3820,$R$10)))</f>
        <v>0</v>
      </c>
      <c r="H3820" t="b">
        <f>IF('Input and Summary Results'!$J$4="yes",'Data Transformation'!F3820,'Data Transformation'!D3820)</f>
        <v>0</v>
      </c>
      <c r="I3820" t="str">
        <f t="shared" si="208"/>
        <v/>
      </c>
    </row>
    <row r="3821" spans="2:9" x14ac:dyDescent="0.55000000000000004">
      <c r="B3821" t="b">
        <f>IF('Input and Summary Results'!D3403=0,FALSE,'Input and Summary Results'!$B3403)</f>
        <v>0</v>
      </c>
      <c r="C3821" t="b">
        <f>IF(OR(B3821=0,'Input and Summary Results'!D3403=0,'Input and Summary Results'!D3403=""),FALSE,'Input and Summary Results'!$D3403)</f>
        <v>0</v>
      </c>
      <c r="D3821" t="b">
        <f>IF(OR(B3821=0,'Input and Summary Results'!E3403=0),FALSE,'Input and Summary Results'!$E3403)</f>
        <v>0</v>
      </c>
      <c r="E3821" t="b">
        <f t="shared" si="209"/>
        <v>0</v>
      </c>
      <c r="F3821" t="b">
        <f t="shared" si="210"/>
        <v>0</v>
      </c>
      <c r="G3821" t="b">
        <f>IF('Input and Summary Results'!$J$4="yes",IF(C3821=FALSE,FALSE,IF('Data Transformation'!E3821&lt;$R$10,E3821,$R$10)),IF(C3821=FALSE,FALSE,IF(C3821&lt;$R$10,C3821,$R$10)))</f>
        <v>0</v>
      </c>
      <c r="H3821" t="b">
        <f>IF('Input and Summary Results'!$J$4="yes",'Data Transformation'!F3821,'Data Transformation'!D3821)</f>
        <v>0</v>
      </c>
      <c r="I3821" t="str">
        <f t="shared" si="208"/>
        <v/>
      </c>
    </row>
    <row r="3822" spans="2:9" x14ac:dyDescent="0.55000000000000004">
      <c r="B3822" t="b">
        <f>IF('Input and Summary Results'!D3404=0,FALSE,'Input and Summary Results'!$B3404)</f>
        <v>0</v>
      </c>
      <c r="C3822" t="b">
        <f>IF(OR(B3822=0,'Input and Summary Results'!D3404=0,'Input and Summary Results'!D3404=""),FALSE,'Input and Summary Results'!$D3404)</f>
        <v>0</v>
      </c>
      <c r="D3822" t="b">
        <f>IF(OR(B3822=0,'Input and Summary Results'!E3404=0),FALSE,'Input and Summary Results'!$E3404)</f>
        <v>0</v>
      </c>
      <c r="E3822" t="b">
        <f t="shared" si="209"/>
        <v>0</v>
      </c>
      <c r="F3822" t="b">
        <f t="shared" si="210"/>
        <v>0</v>
      </c>
      <c r="G3822" t="b">
        <f>IF('Input and Summary Results'!$J$4="yes",IF(C3822=FALSE,FALSE,IF('Data Transformation'!E3822&lt;$R$10,E3822,$R$10)),IF(C3822=FALSE,FALSE,IF(C3822&lt;$R$10,C3822,$R$10)))</f>
        <v>0</v>
      </c>
      <c r="H3822" t="b">
        <f>IF('Input and Summary Results'!$J$4="yes",'Data Transformation'!F3822,'Data Transformation'!D3822)</f>
        <v>0</v>
      </c>
      <c r="I3822" t="str">
        <f t="shared" si="208"/>
        <v/>
      </c>
    </row>
    <row r="3823" spans="2:9" x14ac:dyDescent="0.55000000000000004">
      <c r="B3823" t="b">
        <f>IF('Input and Summary Results'!D3405=0,FALSE,'Input and Summary Results'!$B3405)</f>
        <v>0</v>
      </c>
      <c r="C3823" t="b">
        <f>IF(OR(B3823=0,'Input and Summary Results'!D3405=0,'Input and Summary Results'!D3405=""),FALSE,'Input and Summary Results'!$D3405)</f>
        <v>0</v>
      </c>
      <c r="D3823" t="b">
        <f>IF(OR(B3823=0,'Input and Summary Results'!E3405=0),FALSE,'Input and Summary Results'!$E3405)</f>
        <v>0</v>
      </c>
      <c r="E3823" t="b">
        <f t="shared" si="209"/>
        <v>0</v>
      </c>
      <c r="F3823" t="b">
        <f t="shared" si="210"/>
        <v>0</v>
      </c>
      <c r="G3823" t="b">
        <f>IF('Input and Summary Results'!$J$4="yes",IF(C3823=FALSE,FALSE,IF('Data Transformation'!E3823&lt;$R$10,E3823,$R$10)),IF(C3823=FALSE,FALSE,IF(C3823&lt;$R$10,C3823,$R$10)))</f>
        <v>0</v>
      </c>
      <c r="H3823" t="b">
        <f>IF('Input and Summary Results'!$J$4="yes",'Data Transformation'!F3823,'Data Transformation'!D3823)</f>
        <v>0</v>
      </c>
      <c r="I3823" t="str">
        <f t="shared" si="208"/>
        <v/>
      </c>
    </row>
    <row r="3824" spans="2:9" x14ac:dyDescent="0.55000000000000004">
      <c r="B3824" t="b">
        <f>IF('Input and Summary Results'!D3406=0,FALSE,'Input and Summary Results'!$B3406)</f>
        <v>0</v>
      </c>
      <c r="C3824" t="b">
        <f>IF(OR(B3824=0,'Input and Summary Results'!D3406=0,'Input and Summary Results'!D3406=""),FALSE,'Input and Summary Results'!$D3406)</f>
        <v>0</v>
      </c>
      <c r="D3824" t="b">
        <f>IF(OR(B3824=0,'Input and Summary Results'!E3406=0),FALSE,'Input and Summary Results'!$E3406)</f>
        <v>0</v>
      </c>
      <c r="E3824" t="b">
        <f t="shared" si="209"/>
        <v>0</v>
      </c>
      <c r="F3824" t="b">
        <f t="shared" si="210"/>
        <v>0</v>
      </c>
      <c r="G3824" t="b">
        <f>IF('Input and Summary Results'!$J$4="yes",IF(C3824=FALSE,FALSE,IF('Data Transformation'!E3824&lt;$R$10,E3824,$R$10)),IF(C3824=FALSE,FALSE,IF(C3824&lt;$R$10,C3824,$R$10)))</f>
        <v>0</v>
      </c>
      <c r="H3824" t="b">
        <f>IF('Input and Summary Results'!$J$4="yes",'Data Transformation'!F3824,'Data Transformation'!D3824)</f>
        <v>0</v>
      </c>
      <c r="I3824" t="str">
        <f t="shared" si="208"/>
        <v/>
      </c>
    </row>
    <row r="3825" spans="2:9" x14ac:dyDescent="0.55000000000000004">
      <c r="B3825" t="b">
        <f>IF('Input and Summary Results'!D3407=0,FALSE,'Input and Summary Results'!$B3407)</f>
        <v>0</v>
      </c>
      <c r="C3825" t="b">
        <f>IF(OR(B3825=0,'Input and Summary Results'!D3407=0,'Input and Summary Results'!D3407=""),FALSE,'Input and Summary Results'!$D3407)</f>
        <v>0</v>
      </c>
      <c r="D3825" t="b">
        <f>IF(OR(B3825=0,'Input and Summary Results'!E3407=0),FALSE,'Input and Summary Results'!$E3407)</f>
        <v>0</v>
      </c>
      <c r="E3825" t="b">
        <f t="shared" si="209"/>
        <v>0</v>
      </c>
      <c r="F3825" t="b">
        <f t="shared" si="210"/>
        <v>0</v>
      </c>
      <c r="G3825" t="b">
        <f>IF('Input and Summary Results'!$J$4="yes",IF(C3825=FALSE,FALSE,IF('Data Transformation'!E3825&lt;$R$10,E3825,$R$10)),IF(C3825=FALSE,FALSE,IF(C3825&lt;$R$10,C3825,$R$10)))</f>
        <v>0</v>
      </c>
      <c r="H3825" t="b">
        <f>IF('Input and Summary Results'!$J$4="yes",'Data Transformation'!F3825,'Data Transformation'!D3825)</f>
        <v>0</v>
      </c>
      <c r="I3825" t="str">
        <f t="shared" si="208"/>
        <v/>
      </c>
    </row>
    <row r="3826" spans="2:9" x14ac:dyDescent="0.55000000000000004">
      <c r="B3826" t="b">
        <f>IF('Input and Summary Results'!D3408=0,FALSE,'Input and Summary Results'!$B3408)</f>
        <v>0</v>
      </c>
      <c r="C3826" t="b">
        <f>IF(OR(B3826=0,'Input and Summary Results'!D3408=0,'Input and Summary Results'!D3408=""),FALSE,'Input and Summary Results'!$D3408)</f>
        <v>0</v>
      </c>
      <c r="D3826" t="b">
        <f>IF(OR(B3826=0,'Input and Summary Results'!E3408=0),FALSE,'Input and Summary Results'!$E3408)</f>
        <v>0</v>
      </c>
      <c r="E3826" t="b">
        <f t="shared" si="209"/>
        <v>0</v>
      </c>
      <c r="F3826" t="b">
        <f t="shared" si="210"/>
        <v>0</v>
      </c>
      <c r="G3826" t="b">
        <f>IF('Input and Summary Results'!$J$4="yes",IF(C3826=FALSE,FALSE,IF('Data Transformation'!E3826&lt;$R$10,E3826,$R$10)),IF(C3826=FALSE,FALSE,IF(C3826&lt;$R$10,C3826,$R$10)))</f>
        <v>0</v>
      </c>
      <c r="H3826" t="b">
        <f>IF('Input and Summary Results'!$J$4="yes",'Data Transformation'!F3826,'Data Transformation'!D3826)</f>
        <v>0</v>
      </c>
      <c r="I3826" t="str">
        <f t="shared" si="208"/>
        <v/>
      </c>
    </row>
    <row r="3827" spans="2:9" x14ac:dyDescent="0.55000000000000004">
      <c r="B3827" t="b">
        <f>IF('Input and Summary Results'!D3409=0,FALSE,'Input and Summary Results'!$B3409)</f>
        <v>0</v>
      </c>
      <c r="C3827" t="b">
        <f>IF(OR(B3827=0,'Input and Summary Results'!D3409=0,'Input and Summary Results'!D3409=""),FALSE,'Input and Summary Results'!$D3409)</f>
        <v>0</v>
      </c>
      <c r="D3827" t="b">
        <f>IF(OR(B3827=0,'Input and Summary Results'!E3409=0),FALSE,'Input and Summary Results'!$E3409)</f>
        <v>0</v>
      </c>
      <c r="E3827" t="b">
        <f t="shared" si="209"/>
        <v>0</v>
      </c>
      <c r="F3827" t="b">
        <f t="shared" si="210"/>
        <v>0</v>
      </c>
      <c r="G3827" t="b">
        <f>IF('Input and Summary Results'!$J$4="yes",IF(C3827=FALSE,FALSE,IF('Data Transformation'!E3827&lt;$R$10,E3827,$R$10)),IF(C3827=FALSE,FALSE,IF(C3827&lt;$R$10,C3827,$R$10)))</f>
        <v>0</v>
      </c>
      <c r="H3827" t="b">
        <f>IF('Input and Summary Results'!$J$4="yes",'Data Transformation'!F3827,'Data Transformation'!D3827)</f>
        <v>0</v>
      </c>
      <c r="I3827" t="str">
        <f t="shared" si="208"/>
        <v/>
      </c>
    </row>
    <row r="3828" spans="2:9" x14ac:dyDescent="0.55000000000000004">
      <c r="B3828" t="b">
        <f>IF('Input and Summary Results'!D3410=0,FALSE,'Input and Summary Results'!$B3410)</f>
        <v>0</v>
      </c>
      <c r="C3828" t="b">
        <f>IF(OR(B3828=0,'Input and Summary Results'!D3410=0,'Input and Summary Results'!D3410=""),FALSE,'Input and Summary Results'!$D3410)</f>
        <v>0</v>
      </c>
      <c r="D3828" t="b">
        <f>IF(OR(B3828=0,'Input and Summary Results'!E3410=0),FALSE,'Input and Summary Results'!$E3410)</f>
        <v>0</v>
      </c>
      <c r="E3828" t="b">
        <f t="shared" si="209"/>
        <v>0</v>
      </c>
      <c r="F3828" t="b">
        <f t="shared" si="210"/>
        <v>0</v>
      </c>
      <c r="G3828" t="b">
        <f>IF('Input and Summary Results'!$J$4="yes",IF(C3828=FALSE,FALSE,IF('Data Transformation'!E3828&lt;$R$10,E3828,$R$10)),IF(C3828=FALSE,FALSE,IF(C3828&lt;$R$10,C3828,$R$10)))</f>
        <v>0</v>
      </c>
      <c r="H3828" t="b">
        <f>IF('Input and Summary Results'!$J$4="yes",'Data Transformation'!F3828,'Data Transformation'!D3828)</f>
        <v>0</v>
      </c>
      <c r="I3828" t="str">
        <f t="shared" si="208"/>
        <v/>
      </c>
    </row>
    <row r="3829" spans="2:9" x14ac:dyDescent="0.55000000000000004">
      <c r="B3829" t="b">
        <f>IF('Input and Summary Results'!D3411=0,FALSE,'Input and Summary Results'!$B3411)</f>
        <v>0</v>
      </c>
      <c r="C3829" t="b">
        <f>IF(OR(B3829=0,'Input and Summary Results'!D3411=0,'Input and Summary Results'!D3411=""),FALSE,'Input and Summary Results'!$D3411)</f>
        <v>0</v>
      </c>
      <c r="D3829" t="b">
        <f>IF(OR(B3829=0,'Input and Summary Results'!E3411=0),FALSE,'Input and Summary Results'!$E3411)</f>
        <v>0</v>
      </c>
      <c r="E3829" t="b">
        <f t="shared" si="209"/>
        <v>0</v>
      </c>
      <c r="F3829" t="b">
        <f t="shared" si="210"/>
        <v>0</v>
      </c>
      <c r="G3829" t="b">
        <f>IF('Input and Summary Results'!$J$4="yes",IF(C3829=FALSE,FALSE,IF('Data Transformation'!E3829&lt;$R$10,E3829,$R$10)),IF(C3829=FALSE,FALSE,IF(C3829&lt;$R$10,C3829,$R$10)))</f>
        <v>0</v>
      </c>
      <c r="H3829" t="b">
        <f>IF('Input and Summary Results'!$J$4="yes",'Data Transformation'!F3829,'Data Transformation'!D3829)</f>
        <v>0</v>
      </c>
      <c r="I3829" t="str">
        <f t="shared" si="208"/>
        <v/>
      </c>
    </row>
    <row r="3830" spans="2:9" x14ac:dyDescent="0.55000000000000004">
      <c r="B3830" t="b">
        <f>IF('Input and Summary Results'!D3412=0,FALSE,'Input and Summary Results'!$B3412)</f>
        <v>0</v>
      </c>
      <c r="C3830" t="b">
        <f>IF(OR(B3830=0,'Input and Summary Results'!D3412=0,'Input and Summary Results'!D3412=""),FALSE,'Input and Summary Results'!$D3412)</f>
        <v>0</v>
      </c>
      <c r="D3830" t="b">
        <f>IF(OR(B3830=0,'Input and Summary Results'!E3412=0),FALSE,'Input and Summary Results'!$E3412)</f>
        <v>0</v>
      </c>
      <c r="E3830" t="b">
        <f t="shared" si="209"/>
        <v>0</v>
      </c>
      <c r="F3830" t="b">
        <f t="shared" si="210"/>
        <v>0</v>
      </c>
      <c r="G3830" t="b">
        <f>IF('Input and Summary Results'!$J$4="yes",IF(C3830=FALSE,FALSE,IF('Data Transformation'!E3830&lt;$R$10,E3830,$R$10)),IF(C3830=FALSE,FALSE,IF(C3830&lt;$R$10,C3830,$R$10)))</f>
        <v>0</v>
      </c>
      <c r="H3830" t="b">
        <f>IF('Input and Summary Results'!$J$4="yes",'Data Transformation'!F3830,'Data Transformation'!D3830)</f>
        <v>0</v>
      </c>
      <c r="I3830" t="str">
        <f t="shared" si="208"/>
        <v/>
      </c>
    </row>
    <row r="3831" spans="2:9" x14ac:dyDescent="0.55000000000000004">
      <c r="B3831" t="b">
        <f>IF('Input and Summary Results'!D3413=0,FALSE,'Input and Summary Results'!$B3413)</f>
        <v>0</v>
      </c>
      <c r="C3831" t="b">
        <f>IF(OR(B3831=0,'Input and Summary Results'!D3413=0,'Input and Summary Results'!D3413=""),FALSE,'Input and Summary Results'!$D3413)</f>
        <v>0</v>
      </c>
      <c r="D3831" t="b">
        <f>IF(OR(B3831=0,'Input and Summary Results'!E3413=0),FALSE,'Input and Summary Results'!$E3413)</f>
        <v>0</v>
      </c>
      <c r="E3831" t="b">
        <f t="shared" si="209"/>
        <v>0</v>
      </c>
      <c r="F3831" t="b">
        <f t="shared" si="210"/>
        <v>0</v>
      </c>
      <c r="G3831" t="b">
        <f>IF('Input and Summary Results'!$J$4="yes",IF(C3831=FALSE,FALSE,IF('Data Transformation'!E3831&lt;$R$10,E3831,$R$10)),IF(C3831=FALSE,FALSE,IF(C3831&lt;$R$10,C3831,$R$10)))</f>
        <v>0</v>
      </c>
      <c r="H3831" t="b">
        <f>IF('Input and Summary Results'!$J$4="yes",'Data Transformation'!F3831,'Data Transformation'!D3831)</f>
        <v>0</v>
      </c>
      <c r="I3831" t="str">
        <f t="shared" si="208"/>
        <v/>
      </c>
    </row>
    <row r="3832" spans="2:9" x14ac:dyDescent="0.55000000000000004">
      <c r="B3832" t="b">
        <f>IF('Input and Summary Results'!D3414=0,FALSE,'Input and Summary Results'!$B3414)</f>
        <v>0</v>
      </c>
      <c r="C3832" t="b">
        <f>IF(OR(B3832=0,'Input and Summary Results'!D3414=0,'Input and Summary Results'!D3414=""),FALSE,'Input and Summary Results'!$D3414)</f>
        <v>0</v>
      </c>
      <c r="D3832" t="b">
        <f>IF(OR(B3832=0,'Input and Summary Results'!E3414=0),FALSE,'Input and Summary Results'!$E3414)</f>
        <v>0</v>
      </c>
      <c r="E3832" t="b">
        <f t="shared" si="209"/>
        <v>0</v>
      </c>
      <c r="F3832" t="b">
        <f t="shared" si="210"/>
        <v>0</v>
      </c>
      <c r="G3832" t="b">
        <f>IF('Input and Summary Results'!$J$4="yes",IF(C3832=FALSE,FALSE,IF('Data Transformation'!E3832&lt;$R$10,E3832,$R$10)),IF(C3832=FALSE,FALSE,IF(C3832&lt;$R$10,C3832,$R$10)))</f>
        <v>0</v>
      </c>
      <c r="H3832" t="b">
        <f>IF('Input and Summary Results'!$J$4="yes",'Data Transformation'!F3832,'Data Transformation'!D3832)</f>
        <v>0</v>
      </c>
      <c r="I3832" t="str">
        <f t="shared" si="208"/>
        <v/>
      </c>
    </row>
    <row r="3833" spans="2:9" x14ac:dyDescent="0.55000000000000004">
      <c r="B3833" t="b">
        <f>IF('Input and Summary Results'!D3415=0,FALSE,'Input and Summary Results'!$B3415)</f>
        <v>0</v>
      </c>
      <c r="C3833" t="b">
        <f>IF(OR(B3833=0,'Input and Summary Results'!D3415=0,'Input and Summary Results'!D3415=""),FALSE,'Input and Summary Results'!$D3415)</f>
        <v>0</v>
      </c>
      <c r="D3833" t="b">
        <f>IF(OR(B3833=0,'Input and Summary Results'!E3415=0),FALSE,'Input and Summary Results'!$E3415)</f>
        <v>0</v>
      </c>
      <c r="E3833" t="b">
        <f t="shared" si="209"/>
        <v>0</v>
      </c>
      <c r="F3833" t="b">
        <f t="shared" si="210"/>
        <v>0</v>
      </c>
      <c r="G3833" t="b">
        <f>IF('Input and Summary Results'!$J$4="yes",IF(C3833=FALSE,FALSE,IF('Data Transformation'!E3833&lt;$R$10,E3833,$R$10)),IF(C3833=FALSE,FALSE,IF(C3833&lt;$R$10,C3833,$R$10)))</f>
        <v>0</v>
      </c>
      <c r="H3833" t="b">
        <f>IF('Input and Summary Results'!$J$4="yes",'Data Transformation'!F3833,'Data Transformation'!D3833)</f>
        <v>0</v>
      </c>
      <c r="I3833" t="str">
        <f t="shared" si="208"/>
        <v/>
      </c>
    </row>
    <row r="3834" spans="2:9" x14ac:dyDescent="0.55000000000000004">
      <c r="B3834" t="b">
        <f>IF('Input and Summary Results'!D3416=0,FALSE,'Input and Summary Results'!$B3416)</f>
        <v>0</v>
      </c>
      <c r="C3834" t="b">
        <f>IF(OR(B3834=0,'Input and Summary Results'!D3416=0,'Input and Summary Results'!D3416=""),FALSE,'Input and Summary Results'!$D3416)</f>
        <v>0</v>
      </c>
      <c r="D3834" t="b">
        <f>IF(OR(B3834=0,'Input and Summary Results'!E3416=0),FALSE,'Input and Summary Results'!$E3416)</f>
        <v>0</v>
      </c>
      <c r="E3834" t="b">
        <f t="shared" si="209"/>
        <v>0</v>
      </c>
      <c r="F3834" t="b">
        <f t="shared" si="210"/>
        <v>0</v>
      </c>
      <c r="G3834" t="b">
        <f>IF('Input and Summary Results'!$J$4="yes",IF(C3834=FALSE,FALSE,IF('Data Transformation'!E3834&lt;$R$10,E3834,$R$10)),IF(C3834=FALSE,FALSE,IF(C3834&lt;$R$10,C3834,$R$10)))</f>
        <v>0</v>
      </c>
      <c r="H3834" t="b">
        <f>IF('Input and Summary Results'!$J$4="yes",'Data Transformation'!F3834,'Data Transformation'!D3834)</f>
        <v>0</v>
      </c>
      <c r="I3834" t="str">
        <f t="shared" si="208"/>
        <v/>
      </c>
    </row>
    <row r="3835" spans="2:9" x14ac:dyDescent="0.55000000000000004">
      <c r="B3835" t="b">
        <f>IF('Input and Summary Results'!D3417=0,FALSE,'Input and Summary Results'!$B3417)</f>
        <v>0</v>
      </c>
      <c r="C3835" t="b">
        <f>IF(OR(B3835=0,'Input and Summary Results'!D3417=0,'Input and Summary Results'!D3417=""),FALSE,'Input and Summary Results'!$D3417)</f>
        <v>0</v>
      </c>
      <c r="D3835" t="b">
        <f>IF(OR(B3835=0,'Input and Summary Results'!E3417=0),FALSE,'Input and Summary Results'!$E3417)</f>
        <v>0</v>
      </c>
      <c r="E3835" t="b">
        <f t="shared" si="209"/>
        <v>0</v>
      </c>
      <c r="F3835" t="b">
        <f t="shared" si="210"/>
        <v>0</v>
      </c>
      <c r="G3835" t="b">
        <f>IF('Input and Summary Results'!$J$4="yes",IF(C3835=FALSE,FALSE,IF('Data Transformation'!E3835&lt;$R$10,E3835,$R$10)),IF(C3835=FALSE,FALSE,IF(C3835&lt;$R$10,C3835,$R$10)))</f>
        <v>0</v>
      </c>
      <c r="H3835" t="b">
        <f>IF('Input and Summary Results'!$J$4="yes",'Data Transformation'!F3835,'Data Transformation'!D3835)</f>
        <v>0</v>
      </c>
      <c r="I3835" t="str">
        <f t="shared" si="208"/>
        <v/>
      </c>
    </row>
    <row r="3836" spans="2:9" x14ac:dyDescent="0.55000000000000004">
      <c r="B3836" t="b">
        <f>IF('Input and Summary Results'!D3418=0,FALSE,'Input and Summary Results'!$B3418)</f>
        <v>0</v>
      </c>
      <c r="C3836" t="b">
        <f>IF(OR(B3836=0,'Input and Summary Results'!D3418=0,'Input and Summary Results'!D3418=""),FALSE,'Input and Summary Results'!$D3418)</f>
        <v>0</v>
      </c>
      <c r="D3836" t="b">
        <f>IF(OR(B3836=0,'Input and Summary Results'!E3418=0),FALSE,'Input and Summary Results'!$E3418)</f>
        <v>0</v>
      </c>
      <c r="E3836" t="b">
        <f t="shared" si="209"/>
        <v>0</v>
      </c>
      <c r="F3836" t="b">
        <f t="shared" si="210"/>
        <v>0</v>
      </c>
      <c r="G3836" t="b">
        <f>IF('Input and Summary Results'!$J$4="yes",IF(C3836=FALSE,FALSE,IF('Data Transformation'!E3836&lt;$R$10,E3836,$R$10)),IF(C3836=FALSE,FALSE,IF(C3836&lt;$R$10,C3836,$R$10)))</f>
        <v>0</v>
      </c>
      <c r="H3836" t="b">
        <f>IF('Input and Summary Results'!$J$4="yes",'Data Transformation'!F3836,'Data Transformation'!D3836)</f>
        <v>0</v>
      </c>
      <c r="I3836" t="str">
        <f t="shared" si="208"/>
        <v/>
      </c>
    </row>
    <row r="3837" spans="2:9" x14ac:dyDescent="0.55000000000000004">
      <c r="B3837" t="b">
        <f>IF('Input and Summary Results'!D3419=0,FALSE,'Input and Summary Results'!$B3419)</f>
        <v>0</v>
      </c>
      <c r="C3837" t="b">
        <f>IF(OR(B3837=0,'Input and Summary Results'!D3419=0,'Input and Summary Results'!D3419=""),FALSE,'Input and Summary Results'!$D3419)</f>
        <v>0</v>
      </c>
      <c r="D3837" t="b">
        <f>IF(OR(B3837=0,'Input and Summary Results'!E3419=0),FALSE,'Input and Summary Results'!$E3419)</f>
        <v>0</v>
      </c>
      <c r="E3837" t="b">
        <f t="shared" si="209"/>
        <v>0</v>
      </c>
      <c r="F3837" t="b">
        <f t="shared" si="210"/>
        <v>0</v>
      </c>
      <c r="G3837" t="b">
        <f>IF('Input and Summary Results'!$J$4="yes",IF(C3837=FALSE,FALSE,IF('Data Transformation'!E3837&lt;$R$10,E3837,$R$10)),IF(C3837=FALSE,FALSE,IF(C3837&lt;$R$10,C3837,$R$10)))</f>
        <v>0</v>
      </c>
      <c r="H3837" t="b">
        <f>IF('Input and Summary Results'!$J$4="yes",'Data Transformation'!F3837,'Data Transformation'!D3837)</f>
        <v>0</v>
      </c>
      <c r="I3837" t="str">
        <f t="shared" si="208"/>
        <v/>
      </c>
    </row>
    <row r="3838" spans="2:9" x14ac:dyDescent="0.55000000000000004">
      <c r="B3838" t="b">
        <f>IF('Input and Summary Results'!D3420=0,FALSE,'Input and Summary Results'!$B3420)</f>
        <v>0</v>
      </c>
      <c r="C3838" t="b">
        <f>IF(OR(B3838=0,'Input and Summary Results'!D3420=0,'Input and Summary Results'!D3420=""),FALSE,'Input and Summary Results'!$D3420)</f>
        <v>0</v>
      </c>
      <c r="D3838" t="b">
        <f>IF(OR(B3838=0,'Input and Summary Results'!E3420=0),FALSE,'Input and Summary Results'!$E3420)</f>
        <v>0</v>
      </c>
      <c r="E3838" t="b">
        <f t="shared" si="209"/>
        <v>0</v>
      </c>
      <c r="F3838" t="b">
        <f t="shared" si="210"/>
        <v>0</v>
      </c>
      <c r="G3838" t="b">
        <f>IF('Input and Summary Results'!$J$4="yes",IF(C3838=FALSE,FALSE,IF('Data Transformation'!E3838&lt;$R$10,E3838,$R$10)),IF(C3838=FALSE,FALSE,IF(C3838&lt;$R$10,C3838,$R$10)))</f>
        <v>0</v>
      </c>
      <c r="H3838" t="b">
        <f>IF('Input and Summary Results'!$J$4="yes",'Data Transformation'!F3838,'Data Transformation'!D3838)</f>
        <v>0</v>
      </c>
      <c r="I3838" t="str">
        <f t="shared" si="208"/>
        <v/>
      </c>
    </row>
    <row r="3839" spans="2:9" x14ac:dyDescent="0.55000000000000004">
      <c r="B3839" t="b">
        <f>IF('Input and Summary Results'!D3421=0,FALSE,'Input and Summary Results'!$B3421)</f>
        <v>0</v>
      </c>
      <c r="C3839" t="b">
        <f>IF(OR(B3839=0,'Input and Summary Results'!D3421=0,'Input and Summary Results'!D3421=""),FALSE,'Input and Summary Results'!$D3421)</f>
        <v>0</v>
      </c>
      <c r="D3839" t="b">
        <f>IF(OR(B3839=0,'Input and Summary Results'!E3421=0),FALSE,'Input and Summary Results'!$E3421)</f>
        <v>0</v>
      </c>
      <c r="E3839" t="b">
        <f t="shared" si="209"/>
        <v>0</v>
      </c>
      <c r="F3839" t="b">
        <f t="shared" si="210"/>
        <v>0</v>
      </c>
      <c r="G3839" t="b">
        <f>IF('Input and Summary Results'!$J$4="yes",IF(C3839=FALSE,FALSE,IF('Data Transformation'!E3839&lt;$R$10,E3839,$R$10)),IF(C3839=FALSE,FALSE,IF(C3839&lt;$R$10,C3839,$R$10)))</f>
        <v>0</v>
      </c>
      <c r="H3839" t="b">
        <f>IF('Input and Summary Results'!$J$4="yes",'Data Transformation'!F3839,'Data Transformation'!D3839)</f>
        <v>0</v>
      </c>
      <c r="I3839" t="str">
        <f t="shared" si="208"/>
        <v/>
      </c>
    </row>
    <row r="3840" spans="2:9" x14ac:dyDescent="0.55000000000000004">
      <c r="B3840" t="b">
        <f>IF('Input and Summary Results'!D3422=0,FALSE,'Input and Summary Results'!$B3422)</f>
        <v>0</v>
      </c>
      <c r="C3840" t="b">
        <f>IF(OR(B3840=0,'Input and Summary Results'!D3422=0,'Input and Summary Results'!D3422=""),FALSE,'Input and Summary Results'!$D3422)</f>
        <v>0</v>
      </c>
      <c r="D3840" t="b">
        <f>IF(OR(B3840=0,'Input and Summary Results'!E3422=0),FALSE,'Input and Summary Results'!$E3422)</f>
        <v>0</v>
      </c>
      <c r="E3840" t="b">
        <f t="shared" si="209"/>
        <v>0</v>
      </c>
      <c r="F3840" t="b">
        <f t="shared" si="210"/>
        <v>0</v>
      </c>
      <c r="G3840" t="b">
        <f>IF('Input and Summary Results'!$J$4="yes",IF(C3840=FALSE,FALSE,IF('Data Transformation'!E3840&lt;$R$10,E3840,$R$10)),IF(C3840=FALSE,FALSE,IF(C3840&lt;$R$10,C3840,$R$10)))</f>
        <v>0</v>
      </c>
      <c r="H3840" t="b">
        <f>IF('Input and Summary Results'!$J$4="yes",'Data Transformation'!F3840,'Data Transformation'!D3840)</f>
        <v>0</v>
      </c>
      <c r="I3840" t="str">
        <f t="shared" si="208"/>
        <v/>
      </c>
    </row>
    <row r="3841" spans="2:9" x14ac:dyDescent="0.55000000000000004">
      <c r="B3841" t="b">
        <f>IF('Input and Summary Results'!D3423=0,FALSE,'Input and Summary Results'!$B3423)</f>
        <v>0</v>
      </c>
      <c r="C3841" t="b">
        <f>IF(OR(B3841=0,'Input and Summary Results'!D3423=0,'Input and Summary Results'!D3423=""),FALSE,'Input and Summary Results'!$D3423)</f>
        <v>0</v>
      </c>
      <c r="D3841" t="b">
        <f>IF(OR(B3841=0,'Input and Summary Results'!E3423=0),FALSE,'Input and Summary Results'!$E3423)</f>
        <v>0</v>
      </c>
      <c r="E3841" t="b">
        <f t="shared" si="209"/>
        <v>0</v>
      </c>
      <c r="F3841" t="b">
        <f t="shared" si="210"/>
        <v>0</v>
      </c>
      <c r="G3841" t="b">
        <f>IF('Input and Summary Results'!$J$4="yes",IF(C3841=FALSE,FALSE,IF('Data Transformation'!E3841&lt;$R$10,E3841,$R$10)),IF(C3841=FALSE,FALSE,IF(C3841&lt;$R$10,C3841,$R$10)))</f>
        <v>0</v>
      </c>
      <c r="H3841" t="b">
        <f>IF('Input and Summary Results'!$J$4="yes",'Data Transformation'!F3841,'Data Transformation'!D3841)</f>
        <v>0</v>
      </c>
      <c r="I3841" t="str">
        <f t="shared" si="208"/>
        <v/>
      </c>
    </row>
    <row r="3842" spans="2:9" x14ac:dyDescent="0.55000000000000004">
      <c r="B3842" t="b">
        <f>IF('Input and Summary Results'!D3424=0,FALSE,'Input and Summary Results'!$B3424)</f>
        <v>0</v>
      </c>
      <c r="C3842" t="b">
        <f>IF(OR(B3842=0,'Input and Summary Results'!D3424=0,'Input and Summary Results'!D3424=""),FALSE,'Input and Summary Results'!$D3424)</f>
        <v>0</v>
      </c>
      <c r="D3842" t="b">
        <f>IF(OR(B3842=0,'Input and Summary Results'!E3424=0),FALSE,'Input and Summary Results'!$E3424)</f>
        <v>0</v>
      </c>
      <c r="E3842" t="b">
        <f t="shared" si="209"/>
        <v>0</v>
      </c>
      <c r="F3842" t="b">
        <f t="shared" si="210"/>
        <v>0</v>
      </c>
      <c r="G3842" t="b">
        <f>IF('Input and Summary Results'!$J$4="yes",IF(C3842=FALSE,FALSE,IF('Data Transformation'!E3842&lt;$R$10,E3842,$R$10)),IF(C3842=FALSE,FALSE,IF(C3842&lt;$R$10,C3842,$R$10)))</f>
        <v>0</v>
      </c>
      <c r="H3842" t="b">
        <f>IF('Input and Summary Results'!$J$4="yes",'Data Transformation'!F3842,'Data Transformation'!D3842)</f>
        <v>0</v>
      </c>
      <c r="I3842" t="str">
        <f t="shared" si="208"/>
        <v/>
      </c>
    </row>
    <row r="3843" spans="2:9" x14ac:dyDescent="0.55000000000000004">
      <c r="B3843" t="b">
        <f>IF('Input and Summary Results'!D3425=0,FALSE,'Input and Summary Results'!$B3425)</f>
        <v>0</v>
      </c>
      <c r="C3843" t="b">
        <f>IF(OR(B3843=0,'Input and Summary Results'!D3425=0,'Input and Summary Results'!D3425=""),FALSE,'Input and Summary Results'!$D3425)</f>
        <v>0</v>
      </c>
      <c r="D3843" t="b">
        <f>IF(OR(B3843=0,'Input and Summary Results'!E3425=0),FALSE,'Input and Summary Results'!$E3425)</f>
        <v>0</v>
      </c>
      <c r="E3843" t="b">
        <f t="shared" si="209"/>
        <v>0</v>
      </c>
      <c r="F3843" t="b">
        <f t="shared" si="210"/>
        <v>0</v>
      </c>
      <c r="G3843" t="b">
        <f>IF('Input and Summary Results'!$J$4="yes",IF(C3843=FALSE,FALSE,IF('Data Transformation'!E3843&lt;$R$10,E3843,$R$10)),IF(C3843=FALSE,FALSE,IF(C3843&lt;$R$10,C3843,$R$10)))</f>
        <v>0</v>
      </c>
      <c r="H3843" t="b">
        <f>IF('Input and Summary Results'!$J$4="yes",'Data Transformation'!F3843,'Data Transformation'!D3843)</f>
        <v>0</v>
      </c>
      <c r="I3843" t="str">
        <f t="shared" si="208"/>
        <v/>
      </c>
    </row>
    <row r="3844" spans="2:9" x14ac:dyDescent="0.55000000000000004">
      <c r="B3844" t="b">
        <f>IF('Input and Summary Results'!D3426=0,FALSE,'Input and Summary Results'!$B3426)</f>
        <v>0</v>
      </c>
      <c r="C3844" t="b">
        <f>IF(OR(B3844=0,'Input and Summary Results'!D3426=0,'Input and Summary Results'!D3426=""),FALSE,'Input and Summary Results'!$D3426)</f>
        <v>0</v>
      </c>
      <c r="D3844" t="b">
        <f>IF(OR(B3844=0,'Input and Summary Results'!E3426=0),FALSE,'Input and Summary Results'!$E3426)</f>
        <v>0</v>
      </c>
      <c r="E3844" t="b">
        <f t="shared" si="209"/>
        <v>0</v>
      </c>
      <c r="F3844" t="b">
        <f t="shared" si="210"/>
        <v>0</v>
      </c>
      <c r="G3844" t="b">
        <f>IF('Input and Summary Results'!$J$4="yes",IF(C3844=FALSE,FALSE,IF('Data Transformation'!E3844&lt;$R$10,E3844,$R$10)),IF(C3844=FALSE,FALSE,IF(C3844&lt;$R$10,C3844,$R$10)))</f>
        <v>0</v>
      </c>
      <c r="H3844" t="b">
        <f>IF('Input and Summary Results'!$J$4="yes",'Data Transformation'!F3844,'Data Transformation'!D3844)</f>
        <v>0</v>
      </c>
      <c r="I3844" t="str">
        <f t="shared" si="208"/>
        <v/>
      </c>
    </row>
    <row r="3845" spans="2:9" x14ac:dyDescent="0.55000000000000004">
      <c r="B3845" t="b">
        <f>IF('Input and Summary Results'!D3427=0,FALSE,'Input and Summary Results'!$B3427)</f>
        <v>0</v>
      </c>
      <c r="C3845" t="b">
        <f>IF(OR(B3845=0,'Input and Summary Results'!D3427=0,'Input and Summary Results'!D3427=""),FALSE,'Input and Summary Results'!$D3427)</f>
        <v>0</v>
      </c>
      <c r="D3845" t="b">
        <f>IF(OR(B3845=0,'Input and Summary Results'!E3427=0),FALSE,'Input and Summary Results'!$E3427)</f>
        <v>0</v>
      </c>
      <c r="E3845" t="b">
        <f t="shared" si="209"/>
        <v>0</v>
      </c>
      <c r="F3845" t="b">
        <f t="shared" si="210"/>
        <v>0</v>
      </c>
      <c r="G3845" t="b">
        <f>IF('Input and Summary Results'!$J$4="yes",IF(C3845=FALSE,FALSE,IF('Data Transformation'!E3845&lt;$R$10,E3845,$R$10)),IF(C3845=FALSE,FALSE,IF(C3845&lt;$R$10,C3845,$R$10)))</f>
        <v>0</v>
      </c>
      <c r="H3845" t="b">
        <f>IF('Input and Summary Results'!$J$4="yes",'Data Transformation'!F3845,'Data Transformation'!D3845)</f>
        <v>0</v>
      </c>
      <c r="I3845" t="str">
        <f t="shared" ref="I3845:I3908" si="211">IF(G3845=FALSE,"",B3845)</f>
        <v/>
      </c>
    </row>
    <row r="3846" spans="2:9" x14ac:dyDescent="0.55000000000000004">
      <c r="B3846" t="b">
        <f>IF('Input and Summary Results'!D3428=0,FALSE,'Input and Summary Results'!$B3428)</f>
        <v>0</v>
      </c>
      <c r="C3846" t="b">
        <f>IF(OR(B3846=0,'Input and Summary Results'!D3428=0,'Input and Summary Results'!D3428=""),FALSE,'Input and Summary Results'!$D3428)</f>
        <v>0</v>
      </c>
      <c r="D3846" t="b">
        <f>IF(OR(B3846=0,'Input and Summary Results'!E3428=0),FALSE,'Input and Summary Results'!$E3428)</f>
        <v>0</v>
      </c>
      <c r="E3846" t="b">
        <f t="shared" si="209"/>
        <v>0</v>
      </c>
      <c r="F3846" t="b">
        <f t="shared" si="210"/>
        <v>0</v>
      </c>
      <c r="G3846" t="b">
        <f>IF('Input and Summary Results'!$J$4="yes",IF(C3846=FALSE,FALSE,IF('Data Transformation'!E3846&lt;$R$10,E3846,$R$10)),IF(C3846=FALSE,FALSE,IF(C3846&lt;$R$10,C3846,$R$10)))</f>
        <v>0</v>
      </c>
      <c r="H3846" t="b">
        <f>IF('Input and Summary Results'!$J$4="yes",'Data Transformation'!F3846,'Data Transformation'!D3846)</f>
        <v>0</v>
      </c>
      <c r="I3846" t="str">
        <f t="shared" si="211"/>
        <v/>
      </c>
    </row>
    <row r="3847" spans="2:9" x14ac:dyDescent="0.55000000000000004">
      <c r="B3847" t="b">
        <f>IF('Input and Summary Results'!D3429=0,FALSE,'Input and Summary Results'!$B3429)</f>
        <v>0</v>
      </c>
      <c r="C3847" t="b">
        <f>IF(OR(B3847=0,'Input and Summary Results'!D3429=0,'Input and Summary Results'!D3429=""),FALSE,'Input and Summary Results'!$D3429)</f>
        <v>0</v>
      </c>
      <c r="D3847" t="b">
        <f>IF(OR(B3847=0,'Input and Summary Results'!E3429=0),FALSE,'Input and Summary Results'!$E3429)</f>
        <v>0</v>
      </c>
      <c r="E3847" t="b">
        <f t="shared" si="209"/>
        <v>0</v>
      </c>
      <c r="F3847" t="b">
        <f t="shared" si="210"/>
        <v>0</v>
      </c>
      <c r="G3847" t="b">
        <f>IF('Input and Summary Results'!$J$4="yes",IF(C3847=FALSE,FALSE,IF('Data Transformation'!E3847&lt;$R$10,E3847,$R$10)),IF(C3847=FALSE,FALSE,IF(C3847&lt;$R$10,C3847,$R$10)))</f>
        <v>0</v>
      </c>
      <c r="H3847" t="b">
        <f>IF('Input and Summary Results'!$J$4="yes",'Data Transformation'!F3847,'Data Transformation'!D3847)</f>
        <v>0</v>
      </c>
      <c r="I3847" t="str">
        <f t="shared" si="211"/>
        <v/>
      </c>
    </row>
    <row r="3848" spans="2:9" x14ac:dyDescent="0.55000000000000004">
      <c r="B3848" t="b">
        <f>IF('Input and Summary Results'!D3430=0,FALSE,'Input and Summary Results'!$B3430)</f>
        <v>0</v>
      </c>
      <c r="C3848" t="b">
        <f>IF(OR(B3848=0,'Input and Summary Results'!D3430=0,'Input and Summary Results'!D3430=""),FALSE,'Input and Summary Results'!$D3430)</f>
        <v>0</v>
      </c>
      <c r="D3848" t="b">
        <f>IF(OR(B3848=0,'Input and Summary Results'!E3430=0),FALSE,'Input and Summary Results'!$E3430)</f>
        <v>0</v>
      </c>
      <c r="E3848" t="b">
        <f t="shared" si="209"/>
        <v>0</v>
      </c>
      <c r="F3848" t="b">
        <f t="shared" si="210"/>
        <v>0</v>
      </c>
      <c r="G3848" t="b">
        <f>IF('Input and Summary Results'!$J$4="yes",IF(C3848=FALSE,FALSE,IF('Data Transformation'!E3848&lt;$R$10,E3848,$R$10)),IF(C3848=FALSE,FALSE,IF(C3848&lt;$R$10,C3848,$R$10)))</f>
        <v>0</v>
      </c>
      <c r="H3848" t="b">
        <f>IF('Input and Summary Results'!$J$4="yes",'Data Transformation'!F3848,'Data Transformation'!D3848)</f>
        <v>0</v>
      </c>
      <c r="I3848" t="str">
        <f t="shared" si="211"/>
        <v/>
      </c>
    </row>
    <row r="3849" spans="2:9" x14ac:dyDescent="0.55000000000000004">
      <c r="B3849" t="b">
        <f>IF('Input and Summary Results'!D3431=0,FALSE,'Input and Summary Results'!$B3431)</f>
        <v>0</v>
      </c>
      <c r="C3849" t="b">
        <f>IF(OR(B3849=0,'Input and Summary Results'!D3431=0,'Input and Summary Results'!D3431=""),FALSE,'Input and Summary Results'!$D3431)</f>
        <v>0</v>
      </c>
      <c r="D3849" t="b">
        <f>IF(OR(B3849=0,'Input and Summary Results'!E3431=0),FALSE,'Input and Summary Results'!$E3431)</f>
        <v>0</v>
      </c>
      <c r="E3849" t="b">
        <f t="shared" si="209"/>
        <v>0</v>
      </c>
      <c r="F3849" t="b">
        <f t="shared" si="210"/>
        <v>0</v>
      </c>
      <c r="G3849" t="b">
        <f>IF('Input and Summary Results'!$J$4="yes",IF(C3849=FALSE,FALSE,IF('Data Transformation'!E3849&lt;$R$10,E3849,$R$10)),IF(C3849=FALSE,FALSE,IF(C3849&lt;$R$10,C3849,$R$10)))</f>
        <v>0</v>
      </c>
      <c r="H3849" t="b">
        <f>IF('Input and Summary Results'!$J$4="yes",'Data Transformation'!F3849,'Data Transformation'!D3849)</f>
        <v>0</v>
      </c>
      <c r="I3849" t="str">
        <f t="shared" si="211"/>
        <v/>
      </c>
    </row>
    <row r="3850" spans="2:9" x14ac:dyDescent="0.55000000000000004">
      <c r="B3850" t="b">
        <f>IF('Input and Summary Results'!D3432=0,FALSE,'Input and Summary Results'!$B3432)</f>
        <v>0</v>
      </c>
      <c r="C3850" t="b">
        <f>IF(OR(B3850=0,'Input and Summary Results'!D3432=0,'Input and Summary Results'!D3432=""),FALSE,'Input and Summary Results'!$D3432)</f>
        <v>0</v>
      </c>
      <c r="D3850" t="b">
        <f>IF(OR(B3850=0,'Input and Summary Results'!E3432=0),FALSE,'Input and Summary Results'!$E3432)</f>
        <v>0</v>
      </c>
      <c r="E3850" t="b">
        <f t="shared" si="209"/>
        <v>0</v>
      </c>
      <c r="F3850" t="b">
        <f t="shared" si="210"/>
        <v>0</v>
      </c>
      <c r="G3850" t="b">
        <f>IF('Input and Summary Results'!$J$4="yes",IF(C3850=FALSE,FALSE,IF('Data Transformation'!E3850&lt;$R$10,E3850,$R$10)),IF(C3850=FALSE,FALSE,IF(C3850&lt;$R$10,C3850,$R$10)))</f>
        <v>0</v>
      </c>
      <c r="H3850" t="b">
        <f>IF('Input and Summary Results'!$J$4="yes",'Data Transformation'!F3850,'Data Transformation'!D3850)</f>
        <v>0</v>
      </c>
      <c r="I3850" t="str">
        <f t="shared" si="211"/>
        <v/>
      </c>
    </row>
    <row r="3851" spans="2:9" x14ac:dyDescent="0.55000000000000004">
      <c r="B3851" t="b">
        <f>IF('Input and Summary Results'!D3433=0,FALSE,'Input and Summary Results'!$B3433)</f>
        <v>0</v>
      </c>
      <c r="C3851" t="b">
        <f>IF(OR(B3851=0,'Input and Summary Results'!D3433=0,'Input and Summary Results'!D3433=""),FALSE,'Input and Summary Results'!$D3433)</f>
        <v>0</v>
      </c>
      <c r="D3851" t="b">
        <f>IF(OR(B3851=0,'Input and Summary Results'!E3433=0),FALSE,'Input and Summary Results'!$E3433)</f>
        <v>0</v>
      </c>
      <c r="E3851" t="b">
        <f t="shared" si="209"/>
        <v>0</v>
      </c>
      <c r="F3851" t="b">
        <f t="shared" si="210"/>
        <v>0</v>
      </c>
      <c r="G3851" t="b">
        <f>IF('Input and Summary Results'!$J$4="yes",IF(C3851=FALSE,FALSE,IF('Data Transformation'!E3851&lt;$R$10,E3851,$R$10)),IF(C3851=FALSE,FALSE,IF(C3851&lt;$R$10,C3851,$R$10)))</f>
        <v>0</v>
      </c>
      <c r="H3851" t="b">
        <f>IF('Input and Summary Results'!$J$4="yes",'Data Transformation'!F3851,'Data Transformation'!D3851)</f>
        <v>0</v>
      </c>
      <c r="I3851" t="str">
        <f t="shared" si="211"/>
        <v/>
      </c>
    </row>
    <row r="3852" spans="2:9" x14ac:dyDescent="0.55000000000000004">
      <c r="B3852" t="b">
        <f>IF('Input and Summary Results'!D3434=0,FALSE,'Input and Summary Results'!$B3434)</f>
        <v>0</v>
      </c>
      <c r="C3852" t="b">
        <f>IF(OR(B3852=0,'Input and Summary Results'!D3434=0,'Input and Summary Results'!D3434=""),FALSE,'Input and Summary Results'!$D3434)</f>
        <v>0</v>
      </c>
      <c r="D3852" t="b">
        <f>IF(OR(B3852=0,'Input and Summary Results'!E3434=0),FALSE,'Input and Summary Results'!$E3434)</f>
        <v>0</v>
      </c>
      <c r="E3852" t="b">
        <f t="shared" si="209"/>
        <v>0</v>
      </c>
      <c r="F3852" t="b">
        <f t="shared" si="210"/>
        <v>0</v>
      </c>
      <c r="G3852" t="b">
        <f>IF('Input and Summary Results'!$J$4="yes",IF(C3852=FALSE,FALSE,IF('Data Transformation'!E3852&lt;$R$10,E3852,$R$10)),IF(C3852=FALSE,FALSE,IF(C3852&lt;$R$10,C3852,$R$10)))</f>
        <v>0</v>
      </c>
      <c r="H3852" t="b">
        <f>IF('Input and Summary Results'!$J$4="yes",'Data Transformation'!F3852,'Data Transformation'!D3852)</f>
        <v>0</v>
      </c>
      <c r="I3852" t="str">
        <f t="shared" si="211"/>
        <v/>
      </c>
    </row>
    <row r="3853" spans="2:9" x14ac:dyDescent="0.55000000000000004">
      <c r="B3853" t="b">
        <f>IF('Input and Summary Results'!D3435=0,FALSE,'Input and Summary Results'!$B3435)</f>
        <v>0</v>
      </c>
      <c r="C3853" t="b">
        <f>IF(OR(B3853=0,'Input and Summary Results'!D3435=0,'Input and Summary Results'!D3435=""),FALSE,'Input and Summary Results'!$D3435)</f>
        <v>0</v>
      </c>
      <c r="D3853" t="b">
        <f>IF(OR(B3853=0,'Input and Summary Results'!E3435=0),FALSE,'Input and Summary Results'!$E3435)</f>
        <v>0</v>
      </c>
      <c r="E3853" t="b">
        <f t="shared" si="209"/>
        <v>0</v>
      </c>
      <c r="F3853" t="b">
        <f t="shared" si="210"/>
        <v>0</v>
      </c>
      <c r="G3853" t="b">
        <f>IF('Input and Summary Results'!$J$4="yes",IF(C3853=FALSE,FALSE,IF('Data Transformation'!E3853&lt;$R$10,E3853,$R$10)),IF(C3853=FALSE,FALSE,IF(C3853&lt;$R$10,C3853,$R$10)))</f>
        <v>0</v>
      </c>
      <c r="H3853" t="b">
        <f>IF('Input and Summary Results'!$J$4="yes",'Data Transformation'!F3853,'Data Transformation'!D3853)</f>
        <v>0</v>
      </c>
      <c r="I3853" t="str">
        <f t="shared" si="211"/>
        <v/>
      </c>
    </row>
    <row r="3854" spans="2:9" x14ac:dyDescent="0.55000000000000004">
      <c r="B3854" t="b">
        <f>IF('Input and Summary Results'!D3436=0,FALSE,'Input and Summary Results'!$B3436)</f>
        <v>0</v>
      </c>
      <c r="C3854" t="b">
        <f>IF(OR(B3854=0,'Input and Summary Results'!D3436=0,'Input and Summary Results'!D3436=""),FALSE,'Input and Summary Results'!$D3436)</f>
        <v>0</v>
      </c>
      <c r="D3854" t="b">
        <f>IF(OR(B3854=0,'Input and Summary Results'!E3436=0),FALSE,'Input and Summary Results'!$E3436)</f>
        <v>0</v>
      </c>
      <c r="E3854" t="b">
        <f t="shared" si="209"/>
        <v>0</v>
      </c>
      <c r="F3854" t="b">
        <f t="shared" si="210"/>
        <v>0</v>
      </c>
      <c r="G3854" t="b">
        <f>IF('Input and Summary Results'!$J$4="yes",IF(C3854=FALSE,FALSE,IF('Data Transformation'!E3854&lt;$R$10,E3854,$R$10)),IF(C3854=FALSE,FALSE,IF(C3854&lt;$R$10,C3854,$R$10)))</f>
        <v>0</v>
      </c>
      <c r="H3854" t="b">
        <f>IF('Input and Summary Results'!$J$4="yes",'Data Transformation'!F3854,'Data Transformation'!D3854)</f>
        <v>0</v>
      </c>
      <c r="I3854" t="str">
        <f t="shared" si="211"/>
        <v/>
      </c>
    </row>
    <row r="3855" spans="2:9" x14ac:dyDescent="0.55000000000000004">
      <c r="B3855" t="b">
        <f>IF('Input and Summary Results'!D3437=0,FALSE,'Input and Summary Results'!$B3437)</f>
        <v>0</v>
      </c>
      <c r="C3855" t="b">
        <f>IF(OR(B3855=0,'Input and Summary Results'!D3437=0,'Input and Summary Results'!D3437=""),FALSE,'Input and Summary Results'!$D3437)</f>
        <v>0</v>
      </c>
      <c r="D3855" t="b">
        <f>IF(OR(B3855=0,'Input and Summary Results'!E3437=0),FALSE,'Input and Summary Results'!$E3437)</f>
        <v>0</v>
      </c>
      <c r="E3855" t="b">
        <f t="shared" si="209"/>
        <v>0</v>
      </c>
      <c r="F3855" t="b">
        <f t="shared" si="210"/>
        <v>0</v>
      </c>
      <c r="G3855" t="b">
        <f>IF('Input and Summary Results'!$J$4="yes",IF(C3855=FALSE,FALSE,IF('Data Transformation'!E3855&lt;$R$10,E3855,$R$10)),IF(C3855=FALSE,FALSE,IF(C3855&lt;$R$10,C3855,$R$10)))</f>
        <v>0</v>
      </c>
      <c r="H3855" t="b">
        <f>IF('Input and Summary Results'!$J$4="yes",'Data Transformation'!F3855,'Data Transformation'!D3855)</f>
        <v>0</v>
      </c>
      <c r="I3855" t="str">
        <f t="shared" si="211"/>
        <v/>
      </c>
    </row>
    <row r="3856" spans="2:9" x14ac:dyDescent="0.55000000000000004">
      <c r="B3856" t="b">
        <f>IF('Input and Summary Results'!D3438=0,FALSE,'Input and Summary Results'!$B3438)</f>
        <v>0</v>
      </c>
      <c r="C3856" t="b">
        <f>IF(OR(B3856=0,'Input and Summary Results'!D3438=0,'Input and Summary Results'!D3438=""),FALSE,'Input and Summary Results'!$D3438)</f>
        <v>0</v>
      </c>
      <c r="D3856" t="b">
        <f>IF(OR(B3856=0,'Input and Summary Results'!E3438=0),FALSE,'Input and Summary Results'!$E3438)</f>
        <v>0</v>
      </c>
      <c r="E3856" t="b">
        <f t="shared" si="209"/>
        <v>0</v>
      </c>
      <c r="F3856" t="b">
        <f t="shared" si="210"/>
        <v>0</v>
      </c>
      <c r="G3856" t="b">
        <f>IF('Input and Summary Results'!$J$4="yes",IF(C3856=FALSE,FALSE,IF('Data Transformation'!E3856&lt;$R$10,E3856,$R$10)),IF(C3856=FALSE,FALSE,IF(C3856&lt;$R$10,C3856,$R$10)))</f>
        <v>0</v>
      </c>
      <c r="H3856" t="b">
        <f>IF('Input and Summary Results'!$J$4="yes",'Data Transformation'!F3856,'Data Transformation'!D3856)</f>
        <v>0</v>
      </c>
      <c r="I3856" t="str">
        <f t="shared" si="211"/>
        <v/>
      </c>
    </row>
    <row r="3857" spans="2:9" x14ac:dyDescent="0.55000000000000004">
      <c r="B3857" t="b">
        <f>IF('Input and Summary Results'!D3439=0,FALSE,'Input and Summary Results'!$B3439)</f>
        <v>0</v>
      </c>
      <c r="C3857" t="b">
        <f>IF(OR(B3857=0,'Input and Summary Results'!D3439=0,'Input and Summary Results'!D3439=""),FALSE,'Input and Summary Results'!$D3439)</f>
        <v>0</v>
      </c>
      <c r="D3857" t="b">
        <f>IF(OR(B3857=0,'Input and Summary Results'!E3439=0),FALSE,'Input and Summary Results'!$E3439)</f>
        <v>0</v>
      </c>
      <c r="E3857" t="b">
        <f t="shared" si="209"/>
        <v>0</v>
      </c>
      <c r="F3857" t="b">
        <f t="shared" si="210"/>
        <v>0</v>
      </c>
      <c r="G3857" t="b">
        <f>IF('Input and Summary Results'!$J$4="yes",IF(C3857=FALSE,FALSE,IF('Data Transformation'!E3857&lt;$R$10,E3857,$R$10)),IF(C3857=FALSE,FALSE,IF(C3857&lt;$R$10,C3857,$R$10)))</f>
        <v>0</v>
      </c>
      <c r="H3857" t="b">
        <f>IF('Input and Summary Results'!$J$4="yes",'Data Transformation'!F3857,'Data Transformation'!D3857)</f>
        <v>0</v>
      </c>
      <c r="I3857" t="str">
        <f t="shared" si="211"/>
        <v/>
      </c>
    </row>
    <row r="3858" spans="2:9" x14ac:dyDescent="0.55000000000000004">
      <c r="B3858" t="b">
        <f>IF('Input and Summary Results'!D3440=0,FALSE,'Input and Summary Results'!$B3440)</f>
        <v>0</v>
      </c>
      <c r="C3858" t="b">
        <f>IF(OR(B3858=0,'Input and Summary Results'!D3440=0,'Input and Summary Results'!D3440=""),FALSE,'Input and Summary Results'!$D3440)</f>
        <v>0</v>
      </c>
      <c r="D3858" t="b">
        <f>IF(OR(B3858=0,'Input and Summary Results'!E3440=0),FALSE,'Input and Summary Results'!$E3440)</f>
        <v>0</v>
      </c>
      <c r="E3858" t="b">
        <f t="shared" si="209"/>
        <v>0</v>
      </c>
      <c r="F3858" t="b">
        <f t="shared" si="210"/>
        <v>0</v>
      </c>
      <c r="G3858" t="b">
        <f>IF('Input and Summary Results'!$J$4="yes",IF(C3858=FALSE,FALSE,IF('Data Transformation'!E3858&lt;$R$10,E3858,$R$10)),IF(C3858=FALSE,FALSE,IF(C3858&lt;$R$10,C3858,$R$10)))</f>
        <v>0</v>
      </c>
      <c r="H3858" t="b">
        <f>IF('Input and Summary Results'!$J$4="yes",'Data Transformation'!F3858,'Data Transformation'!D3858)</f>
        <v>0</v>
      </c>
      <c r="I3858" t="str">
        <f t="shared" si="211"/>
        <v/>
      </c>
    </row>
    <row r="3859" spans="2:9" x14ac:dyDescent="0.55000000000000004">
      <c r="B3859" t="b">
        <f>IF('Input and Summary Results'!D3441=0,FALSE,'Input and Summary Results'!$B3441)</f>
        <v>0</v>
      </c>
      <c r="C3859" t="b">
        <f>IF(OR(B3859=0,'Input and Summary Results'!D3441=0,'Input and Summary Results'!D3441=""),FALSE,'Input and Summary Results'!$D3441)</f>
        <v>0</v>
      </c>
      <c r="D3859" t="b">
        <f>IF(OR(B3859=0,'Input and Summary Results'!E3441=0),FALSE,'Input and Summary Results'!$E3441)</f>
        <v>0</v>
      </c>
      <c r="E3859" t="b">
        <f t="shared" si="209"/>
        <v>0</v>
      </c>
      <c r="F3859" t="b">
        <f t="shared" si="210"/>
        <v>0</v>
      </c>
      <c r="G3859" t="b">
        <f>IF('Input and Summary Results'!$J$4="yes",IF(C3859=FALSE,FALSE,IF('Data Transformation'!E3859&lt;$R$10,E3859,$R$10)),IF(C3859=FALSE,FALSE,IF(C3859&lt;$R$10,C3859,$R$10)))</f>
        <v>0</v>
      </c>
      <c r="H3859" t="b">
        <f>IF('Input and Summary Results'!$J$4="yes",'Data Transformation'!F3859,'Data Transformation'!D3859)</f>
        <v>0</v>
      </c>
      <c r="I3859" t="str">
        <f t="shared" si="211"/>
        <v/>
      </c>
    </row>
    <row r="3860" spans="2:9" x14ac:dyDescent="0.55000000000000004">
      <c r="B3860" t="b">
        <f>IF('Input and Summary Results'!D3442=0,FALSE,'Input and Summary Results'!$B3442)</f>
        <v>0</v>
      </c>
      <c r="C3860" t="b">
        <f>IF(OR(B3860=0,'Input and Summary Results'!D3442=0,'Input and Summary Results'!D3442=""),FALSE,'Input and Summary Results'!$D3442)</f>
        <v>0</v>
      </c>
      <c r="D3860" t="b">
        <f>IF(OR(B3860=0,'Input and Summary Results'!E3442=0),FALSE,'Input and Summary Results'!$E3442)</f>
        <v>0</v>
      </c>
      <c r="E3860" t="b">
        <f t="shared" si="209"/>
        <v>0</v>
      </c>
      <c r="F3860" t="b">
        <f t="shared" si="210"/>
        <v>0</v>
      </c>
      <c r="G3860" t="b">
        <f>IF('Input and Summary Results'!$J$4="yes",IF(C3860=FALSE,FALSE,IF('Data Transformation'!E3860&lt;$R$10,E3860,$R$10)),IF(C3860=FALSE,FALSE,IF(C3860&lt;$R$10,C3860,$R$10)))</f>
        <v>0</v>
      </c>
      <c r="H3860" t="b">
        <f>IF('Input and Summary Results'!$J$4="yes",'Data Transformation'!F3860,'Data Transformation'!D3860)</f>
        <v>0</v>
      </c>
      <c r="I3860" t="str">
        <f t="shared" si="211"/>
        <v/>
      </c>
    </row>
    <row r="3861" spans="2:9" x14ac:dyDescent="0.55000000000000004">
      <c r="B3861" t="b">
        <f>IF('Input and Summary Results'!D3443=0,FALSE,'Input and Summary Results'!$B3443)</f>
        <v>0</v>
      </c>
      <c r="C3861" t="b">
        <f>IF(OR(B3861=0,'Input and Summary Results'!D3443=0,'Input and Summary Results'!D3443=""),FALSE,'Input and Summary Results'!$D3443)</f>
        <v>0</v>
      </c>
      <c r="D3861" t="b">
        <f>IF(OR(B3861=0,'Input and Summary Results'!E3443=0),FALSE,'Input and Summary Results'!$E3443)</f>
        <v>0</v>
      </c>
      <c r="E3861" t="b">
        <f t="shared" si="209"/>
        <v>0</v>
      </c>
      <c r="F3861" t="b">
        <f t="shared" si="210"/>
        <v>0</v>
      </c>
      <c r="G3861" t="b">
        <f>IF('Input and Summary Results'!$J$4="yes",IF(C3861=FALSE,FALSE,IF('Data Transformation'!E3861&lt;$R$10,E3861,$R$10)),IF(C3861=FALSE,FALSE,IF(C3861&lt;$R$10,C3861,$R$10)))</f>
        <v>0</v>
      </c>
      <c r="H3861" t="b">
        <f>IF('Input and Summary Results'!$J$4="yes",'Data Transformation'!F3861,'Data Transformation'!D3861)</f>
        <v>0</v>
      </c>
      <c r="I3861" t="str">
        <f t="shared" si="211"/>
        <v/>
      </c>
    </row>
    <row r="3862" spans="2:9" x14ac:dyDescent="0.55000000000000004">
      <c r="B3862" t="b">
        <f>IF('Input and Summary Results'!D3444=0,FALSE,'Input and Summary Results'!$B3444)</f>
        <v>0</v>
      </c>
      <c r="C3862" t="b">
        <f>IF(OR(B3862=0,'Input and Summary Results'!D3444=0,'Input and Summary Results'!D3444=""),FALSE,'Input and Summary Results'!$D3444)</f>
        <v>0</v>
      </c>
      <c r="D3862" t="b">
        <f>IF(OR(B3862=0,'Input and Summary Results'!E3444=0),FALSE,'Input and Summary Results'!$E3444)</f>
        <v>0</v>
      </c>
      <c r="E3862" t="b">
        <f t="shared" si="209"/>
        <v>0</v>
      </c>
      <c r="F3862" t="b">
        <f t="shared" si="210"/>
        <v>0</v>
      </c>
      <c r="G3862" t="b">
        <f>IF('Input and Summary Results'!$J$4="yes",IF(C3862=FALSE,FALSE,IF('Data Transformation'!E3862&lt;$R$10,E3862,$R$10)),IF(C3862=FALSE,FALSE,IF(C3862&lt;$R$10,C3862,$R$10)))</f>
        <v>0</v>
      </c>
      <c r="H3862" t="b">
        <f>IF('Input and Summary Results'!$J$4="yes",'Data Transformation'!F3862,'Data Transformation'!D3862)</f>
        <v>0</v>
      </c>
      <c r="I3862" t="str">
        <f t="shared" si="211"/>
        <v/>
      </c>
    </row>
    <row r="3863" spans="2:9" x14ac:dyDescent="0.55000000000000004">
      <c r="B3863" t="b">
        <f>IF('Input and Summary Results'!D3445=0,FALSE,'Input and Summary Results'!$B3445)</f>
        <v>0</v>
      </c>
      <c r="C3863" t="b">
        <f>IF(OR(B3863=0,'Input and Summary Results'!D3445=0,'Input and Summary Results'!D3445=""),FALSE,'Input and Summary Results'!$D3445)</f>
        <v>0</v>
      </c>
      <c r="D3863" t="b">
        <f>IF(OR(B3863=0,'Input and Summary Results'!E3445=0),FALSE,'Input and Summary Results'!$E3445)</f>
        <v>0</v>
      </c>
      <c r="E3863" t="b">
        <f t="shared" si="209"/>
        <v>0</v>
      </c>
      <c r="F3863" t="b">
        <f t="shared" si="210"/>
        <v>0</v>
      </c>
      <c r="G3863" t="b">
        <f>IF('Input and Summary Results'!$J$4="yes",IF(C3863=FALSE,FALSE,IF('Data Transformation'!E3863&lt;$R$10,E3863,$R$10)),IF(C3863=FALSE,FALSE,IF(C3863&lt;$R$10,C3863,$R$10)))</f>
        <v>0</v>
      </c>
      <c r="H3863" t="b">
        <f>IF('Input and Summary Results'!$J$4="yes",'Data Transformation'!F3863,'Data Transformation'!D3863)</f>
        <v>0</v>
      </c>
      <c r="I3863" t="str">
        <f t="shared" si="211"/>
        <v/>
      </c>
    </row>
    <row r="3864" spans="2:9" x14ac:dyDescent="0.55000000000000004">
      <c r="B3864" t="b">
        <f>IF('Input and Summary Results'!D3446=0,FALSE,'Input and Summary Results'!$B3446)</f>
        <v>0</v>
      </c>
      <c r="C3864" t="b">
        <f>IF(OR(B3864=0,'Input and Summary Results'!D3446=0,'Input and Summary Results'!D3446=""),FALSE,'Input and Summary Results'!$D3446)</f>
        <v>0</v>
      </c>
      <c r="D3864" t="b">
        <f>IF(OR(B3864=0,'Input and Summary Results'!E3446=0),FALSE,'Input and Summary Results'!$E3446)</f>
        <v>0</v>
      </c>
      <c r="E3864" t="b">
        <f t="shared" si="209"/>
        <v>0</v>
      </c>
      <c r="F3864" t="b">
        <f t="shared" si="210"/>
        <v>0</v>
      </c>
      <c r="G3864" t="b">
        <f>IF('Input and Summary Results'!$J$4="yes",IF(C3864=FALSE,FALSE,IF('Data Transformation'!E3864&lt;$R$10,E3864,$R$10)),IF(C3864=FALSE,FALSE,IF(C3864&lt;$R$10,C3864,$R$10)))</f>
        <v>0</v>
      </c>
      <c r="H3864" t="b">
        <f>IF('Input and Summary Results'!$J$4="yes",'Data Transformation'!F3864,'Data Transformation'!D3864)</f>
        <v>0</v>
      </c>
      <c r="I3864" t="str">
        <f t="shared" si="211"/>
        <v/>
      </c>
    </row>
    <row r="3865" spans="2:9" x14ac:dyDescent="0.55000000000000004">
      <c r="B3865" t="b">
        <f>IF('Input and Summary Results'!D3447=0,FALSE,'Input and Summary Results'!$B3447)</f>
        <v>0</v>
      </c>
      <c r="C3865" t="b">
        <f>IF(OR(B3865=0,'Input and Summary Results'!D3447=0,'Input and Summary Results'!D3447=""),FALSE,'Input and Summary Results'!$D3447)</f>
        <v>0</v>
      </c>
      <c r="D3865" t="b">
        <f>IF(OR(B3865=0,'Input and Summary Results'!E3447=0),FALSE,'Input and Summary Results'!$E3447)</f>
        <v>0</v>
      </c>
      <c r="E3865" t="b">
        <f t="shared" si="209"/>
        <v>0</v>
      </c>
      <c r="F3865" t="b">
        <f t="shared" si="210"/>
        <v>0</v>
      </c>
      <c r="G3865" t="b">
        <f>IF('Input and Summary Results'!$J$4="yes",IF(C3865=FALSE,FALSE,IF('Data Transformation'!E3865&lt;$R$10,E3865,$R$10)),IF(C3865=FALSE,FALSE,IF(C3865&lt;$R$10,C3865,$R$10)))</f>
        <v>0</v>
      </c>
      <c r="H3865" t="b">
        <f>IF('Input and Summary Results'!$J$4="yes",'Data Transformation'!F3865,'Data Transformation'!D3865)</f>
        <v>0</v>
      </c>
      <c r="I3865" t="str">
        <f t="shared" si="211"/>
        <v/>
      </c>
    </row>
    <row r="3866" spans="2:9" x14ac:dyDescent="0.55000000000000004">
      <c r="B3866" t="b">
        <f>IF('Input and Summary Results'!D3448=0,FALSE,'Input and Summary Results'!$B3448)</f>
        <v>0</v>
      </c>
      <c r="C3866" t="b">
        <f>IF(OR(B3866=0,'Input and Summary Results'!D3448=0,'Input and Summary Results'!D3448=""),FALSE,'Input and Summary Results'!$D3448)</f>
        <v>0</v>
      </c>
      <c r="D3866" t="b">
        <f>IF(OR(B3866=0,'Input and Summary Results'!E3448=0),FALSE,'Input and Summary Results'!$E3448)</f>
        <v>0</v>
      </c>
      <c r="E3866" t="b">
        <f t="shared" si="209"/>
        <v>0</v>
      </c>
      <c r="F3866" t="b">
        <f t="shared" si="210"/>
        <v>0</v>
      </c>
      <c r="G3866" t="b">
        <f>IF('Input and Summary Results'!$J$4="yes",IF(C3866=FALSE,FALSE,IF('Data Transformation'!E3866&lt;$R$10,E3866,$R$10)),IF(C3866=FALSE,FALSE,IF(C3866&lt;$R$10,C3866,$R$10)))</f>
        <v>0</v>
      </c>
      <c r="H3866" t="b">
        <f>IF('Input and Summary Results'!$J$4="yes",'Data Transformation'!F3866,'Data Transformation'!D3866)</f>
        <v>0</v>
      </c>
      <c r="I3866" t="str">
        <f t="shared" si="211"/>
        <v/>
      </c>
    </row>
    <row r="3867" spans="2:9" x14ac:dyDescent="0.55000000000000004">
      <c r="B3867" t="b">
        <f>IF('Input and Summary Results'!D3449=0,FALSE,'Input and Summary Results'!$B3449)</f>
        <v>0</v>
      </c>
      <c r="C3867" t="b">
        <f>IF(OR(B3867=0,'Input and Summary Results'!D3449=0,'Input and Summary Results'!D3449=""),FALSE,'Input and Summary Results'!$D3449)</f>
        <v>0</v>
      </c>
      <c r="D3867" t="b">
        <f>IF(OR(B3867=0,'Input and Summary Results'!E3449=0),FALSE,'Input and Summary Results'!$E3449)</f>
        <v>0</v>
      </c>
      <c r="E3867" t="b">
        <f t="shared" si="209"/>
        <v>0</v>
      </c>
      <c r="F3867" t="b">
        <f t="shared" si="210"/>
        <v>0</v>
      </c>
      <c r="G3867" t="b">
        <f>IF('Input and Summary Results'!$J$4="yes",IF(C3867=FALSE,FALSE,IF('Data Transformation'!E3867&lt;$R$10,E3867,$R$10)),IF(C3867=FALSE,FALSE,IF(C3867&lt;$R$10,C3867,$R$10)))</f>
        <v>0</v>
      </c>
      <c r="H3867" t="b">
        <f>IF('Input and Summary Results'!$J$4="yes",'Data Transformation'!F3867,'Data Transformation'!D3867)</f>
        <v>0</v>
      </c>
      <c r="I3867" t="str">
        <f t="shared" si="211"/>
        <v/>
      </c>
    </row>
    <row r="3868" spans="2:9" x14ac:dyDescent="0.55000000000000004">
      <c r="B3868" t="b">
        <f>IF('Input and Summary Results'!D3450=0,FALSE,'Input and Summary Results'!$B3450)</f>
        <v>0</v>
      </c>
      <c r="C3868" t="b">
        <f>IF(OR(B3868=0,'Input and Summary Results'!D3450=0,'Input and Summary Results'!D3450=""),FALSE,'Input and Summary Results'!$D3450)</f>
        <v>0</v>
      </c>
      <c r="D3868" t="b">
        <f>IF(OR(B3868=0,'Input and Summary Results'!E3450=0),FALSE,'Input and Summary Results'!$E3450)</f>
        <v>0</v>
      </c>
      <c r="E3868" t="b">
        <f t="shared" si="209"/>
        <v>0</v>
      </c>
      <c r="F3868" t="b">
        <f t="shared" si="210"/>
        <v>0</v>
      </c>
      <c r="G3868" t="b">
        <f>IF('Input and Summary Results'!$J$4="yes",IF(C3868=FALSE,FALSE,IF('Data Transformation'!E3868&lt;$R$10,E3868,$R$10)),IF(C3868=FALSE,FALSE,IF(C3868&lt;$R$10,C3868,$R$10)))</f>
        <v>0</v>
      </c>
      <c r="H3868" t="b">
        <f>IF('Input and Summary Results'!$J$4="yes",'Data Transformation'!F3868,'Data Transformation'!D3868)</f>
        <v>0</v>
      </c>
      <c r="I3868" t="str">
        <f t="shared" si="211"/>
        <v/>
      </c>
    </row>
    <row r="3869" spans="2:9" x14ac:dyDescent="0.55000000000000004">
      <c r="B3869" t="b">
        <f>IF('Input and Summary Results'!D3451=0,FALSE,'Input and Summary Results'!$B3451)</f>
        <v>0</v>
      </c>
      <c r="C3869" t="b">
        <f>IF(OR(B3869=0,'Input and Summary Results'!D3451=0,'Input and Summary Results'!D3451=""),FALSE,'Input and Summary Results'!$D3451)</f>
        <v>0</v>
      </c>
      <c r="D3869" t="b">
        <f>IF(OR(B3869=0,'Input and Summary Results'!E3451=0),FALSE,'Input and Summary Results'!$E3451)</f>
        <v>0</v>
      </c>
      <c r="E3869" t="b">
        <f t="shared" si="209"/>
        <v>0</v>
      </c>
      <c r="F3869" t="b">
        <f t="shared" si="210"/>
        <v>0</v>
      </c>
      <c r="G3869" t="b">
        <f>IF('Input and Summary Results'!$J$4="yes",IF(C3869=FALSE,FALSE,IF('Data Transformation'!E3869&lt;$R$10,E3869,$R$10)),IF(C3869=FALSE,FALSE,IF(C3869&lt;$R$10,C3869,$R$10)))</f>
        <v>0</v>
      </c>
      <c r="H3869" t="b">
        <f>IF('Input and Summary Results'!$J$4="yes",'Data Transformation'!F3869,'Data Transformation'!D3869)</f>
        <v>0</v>
      </c>
      <c r="I3869" t="str">
        <f t="shared" si="211"/>
        <v/>
      </c>
    </row>
    <row r="3870" spans="2:9" x14ac:dyDescent="0.55000000000000004">
      <c r="B3870" t="b">
        <f>IF('Input and Summary Results'!D3452=0,FALSE,'Input and Summary Results'!$B3452)</f>
        <v>0</v>
      </c>
      <c r="C3870" t="b">
        <f>IF(OR(B3870=0,'Input and Summary Results'!D3452=0,'Input and Summary Results'!D3452=""),FALSE,'Input and Summary Results'!$D3452)</f>
        <v>0</v>
      </c>
      <c r="D3870" t="b">
        <f>IF(OR(B3870=0,'Input and Summary Results'!E3452=0),FALSE,'Input and Summary Results'!$E3452)</f>
        <v>0</v>
      </c>
      <c r="E3870" t="b">
        <f t="shared" si="209"/>
        <v>0</v>
      </c>
      <c r="F3870" t="b">
        <f t="shared" si="210"/>
        <v>0</v>
      </c>
      <c r="G3870" t="b">
        <f>IF('Input and Summary Results'!$J$4="yes",IF(C3870=FALSE,FALSE,IF('Data Transformation'!E3870&lt;$R$10,E3870,$R$10)),IF(C3870=FALSE,FALSE,IF(C3870&lt;$R$10,C3870,$R$10)))</f>
        <v>0</v>
      </c>
      <c r="H3870" t="b">
        <f>IF('Input and Summary Results'!$J$4="yes",'Data Transformation'!F3870,'Data Transformation'!D3870)</f>
        <v>0</v>
      </c>
      <c r="I3870" t="str">
        <f t="shared" si="211"/>
        <v/>
      </c>
    </row>
    <row r="3871" spans="2:9" x14ac:dyDescent="0.55000000000000004">
      <c r="B3871" t="b">
        <f>IF('Input and Summary Results'!D3453=0,FALSE,'Input and Summary Results'!$B3453)</f>
        <v>0</v>
      </c>
      <c r="C3871" t="b">
        <f>IF(OR(B3871=0,'Input and Summary Results'!D3453=0,'Input and Summary Results'!D3453=""),FALSE,'Input and Summary Results'!$D3453)</f>
        <v>0</v>
      </c>
      <c r="D3871" t="b">
        <f>IF(OR(B3871=0,'Input and Summary Results'!E3453=0),FALSE,'Input and Summary Results'!$E3453)</f>
        <v>0</v>
      </c>
      <c r="E3871" t="b">
        <f t="shared" si="209"/>
        <v>0</v>
      </c>
      <c r="F3871" t="b">
        <f t="shared" si="210"/>
        <v>0</v>
      </c>
      <c r="G3871" t="b">
        <f>IF('Input and Summary Results'!$J$4="yes",IF(C3871=FALSE,FALSE,IF('Data Transformation'!E3871&lt;$R$10,E3871,$R$10)),IF(C3871=FALSE,FALSE,IF(C3871&lt;$R$10,C3871,$R$10)))</f>
        <v>0</v>
      </c>
      <c r="H3871" t="b">
        <f>IF('Input and Summary Results'!$J$4="yes",'Data Transformation'!F3871,'Data Transformation'!D3871)</f>
        <v>0</v>
      </c>
      <c r="I3871" t="str">
        <f t="shared" si="211"/>
        <v/>
      </c>
    </row>
    <row r="3872" spans="2:9" x14ac:dyDescent="0.55000000000000004">
      <c r="B3872" t="b">
        <f>IF('Input and Summary Results'!D3454=0,FALSE,'Input and Summary Results'!$B3454)</f>
        <v>0</v>
      </c>
      <c r="C3872" t="b">
        <f>IF(OR(B3872=0,'Input and Summary Results'!D3454=0,'Input and Summary Results'!D3454=""),FALSE,'Input and Summary Results'!$D3454)</f>
        <v>0</v>
      </c>
      <c r="D3872" t="b">
        <f>IF(OR(B3872=0,'Input and Summary Results'!E3454=0),FALSE,'Input and Summary Results'!$E3454)</f>
        <v>0</v>
      </c>
      <c r="E3872" t="b">
        <f t="shared" si="209"/>
        <v>0</v>
      </c>
      <c r="F3872" t="b">
        <f t="shared" si="210"/>
        <v>0</v>
      </c>
      <c r="G3872" t="b">
        <f>IF('Input and Summary Results'!$J$4="yes",IF(C3872=FALSE,FALSE,IF('Data Transformation'!E3872&lt;$R$10,E3872,$R$10)),IF(C3872=FALSE,FALSE,IF(C3872&lt;$R$10,C3872,$R$10)))</f>
        <v>0</v>
      </c>
      <c r="H3872" t="b">
        <f>IF('Input and Summary Results'!$J$4="yes",'Data Transformation'!F3872,'Data Transformation'!D3872)</f>
        <v>0</v>
      </c>
      <c r="I3872" t="str">
        <f t="shared" si="211"/>
        <v/>
      </c>
    </row>
    <row r="3873" spans="2:9" x14ac:dyDescent="0.55000000000000004">
      <c r="B3873" t="b">
        <f>IF('Input and Summary Results'!D3455=0,FALSE,'Input and Summary Results'!$B3455)</f>
        <v>0</v>
      </c>
      <c r="C3873" t="b">
        <f>IF(OR(B3873=0,'Input and Summary Results'!D3455=0,'Input and Summary Results'!D3455=""),FALSE,'Input and Summary Results'!$D3455)</f>
        <v>0</v>
      </c>
      <c r="D3873" t="b">
        <f>IF(OR(B3873=0,'Input and Summary Results'!E3455=0),FALSE,'Input and Summary Results'!$E3455)</f>
        <v>0</v>
      </c>
      <c r="E3873" t="b">
        <f t="shared" si="209"/>
        <v>0</v>
      </c>
      <c r="F3873" t="b">
        <f t="shared" si="210"/>
        <v>0</v>
      </c>
      <c r="G3873" t="b">
        <f>IF('Input and Summary Results'!$J$4="yes",IF(C3873=FALSE,FALSE,IF('Data Transformation'!E3873&lt;$R$10,E3873,$R$10)),IF(C3873=FALSE,FALSE,IF(C3873&lt;$R$10,C3873,$R$10)))</f>
        <v>0</v>
      </c>
      <c r="H3873" t="b">
        <f>IF('Input and Summary Results'!$J$4="yes",'Data Transformation'!F3873,'Data Transformation'!D3873)</f>
        <v>0</v>
      </c>
      <c r="I3873" t="str">
        <f t="shared" si="211"/>
        <v/>
      </c>
    </row>
    <row r="3874" spans="2:9" x14ac:dyDescent="0.55000000000000004">
      <c r="B3874" t="b">
        <f>IF('Input and Summary Results'!D3456=0,FALSE,'Input and Summary Results'!$B3456)</f>
        <v>0</v>
      </c>
      <c r="C3874" t="b">
        <f>IF(OR(B3874=0,'Input and Summary Results'!D3456=0,'Input and Summary Results'!D3456=""),FALSE,'Input and Summary Results'!$D3456)</f>
        <v>0</v>
      </c>
      <c r="D3874" t="b">
        <f>IF(OR(B3874=0,'Input and Summary Results'!E3456=0),FALSE,'Input and Summary Results'!$E3456)</f>
        <v>0</v>
      </c>
      <c r="E3874" t="b">
        <f t="shared" si="209"/>
        <v>0</v>
      </c>
      <c r="F3874" t="b">
        <f t="shared" si="210"/>
        <v>0</v>
      </c>
      <c r="G3874" t="b">
        <f>IF('Input and Summary Results'!$J$4="yes",IF(C3874=FALSE,FALSE,IF('Data Transformation'!E3874&lt;$R$10,E3874,$R$10)),IF(C3874=FALSE,FALSE,IF(C3874&lt;$R$10,C3874,$R$10)))</f>
        <v>0</v>
      </c>
      <c r="H3874" t="b">
        <f>IF('Input and Summary Results'!$J$4="yes",'Data Transformation'!F3874,'Data Transformation'!D3874)</f>
        <v>0</v>
      </c>
      <c r="I3874" t="str">
        <f t="shared" si="211"/>
        <v/>
      </c>
    </row>
    <row r="3875" spans="2:9" x14ac:dyDescent="0.55000000000000004">
      <c r="B3875" t="b">
        <f>IF('Input and Summary Results'!D3457=0,FALSE,'Input and Summary Results'!$B3457)</f>
        <v>0</v>
      </c>
      <c r="C3875" t="b">
        <f>IF(OR(B3875=0,'Input and Summary Results'!D3457=0,'Input and Summary Results'!D3457=""),FALSE,'Input and Summary Results'!$D3457)</f>
        <v>0</v>
      </c>
      <c r="D3875" t="b">
        <f>IF(OR(B3875=0,'Input and Summary Results'!E3457=0),FALSE,'Input and Summary Results'!$E3457)</f>
        <v>0</v>
      </c>
      <c r="E3875" t="b">
        <f t="shared" si="209"/>
        <v>0</v>
      </c>
      <c r="F3875" t="b">
        <f t="shared" si="210"/>
        <v>0</v>
      </c>
      <c r="G3875" t="b">
        <f>IF('Input and Summary Results'!$J$4="yes",IF(C3875=FALSE,FALSE,IF('Data Transformation'!E3875&lt;$R$10,E3875,$R$10)),IF(C3875=FALSE,FALSE,IF(C3875&lt;$R$10,C3875,$R$10)))</f>
        <v>0</v>
      </c>
      <c r="H3875" t="b">
        <f>IF('Input and Summary Results'!$J$4="yes",'Data Transformation'!F3875,'Data Transformation'!D3875)</f>
        <v>0</v>
      </c>
      <c r="I3875" t="str">
        <f t="shared" si="211"/>
        <v/>
      </c>
    </row>
    <row r="3876" spans="2:9" x14ac:dyDescent="0.55000000000000004">
      <c r="B3876" t="b">
        <f>IF('Input and Summary Results'!D3458=0,FALSE,'Input and Summary Results'!$B3458)</f>
        <v>0</v>
      </c>
      <c r="C3876" t="b">
        <f>IF(OR(B3876=0,'Input and Summary Results'!D3458=0,'Input and Summary Results'!D3458=""),FALSE,'Input and Summary Results'!$D3458)</f>
        <v>0</v>
      </c>
      <c r="D3876" t="b">
        <f>IF(OR(B3876=0,'Input and Summary Results'!E3458=0),FALSE,'Input and Summary Results'!$E3458)</f>
        <v>0</v>
      </c>
      <c r="E3876" t="b">
        <f t="shared" si="209"/>
        <v>0</v>
      </c>
      <c r="F3876" t="b">
        <f t="shared" si="210"/>
        <v>0</v>
      </c>
      <c r="G3876" t="b">
        <f>IF('Input and Summary Results'!$J$4="yes",IF(C3876=FALSE,FALSE,IF('Data Transformation'!E3876&lt;$R$10,E3876,$R$10)),IF(C3876=FALSE,FALSE,IF(C3876&lt;$R$10,C3876,$R$10)))</f>
        <v>0</v>
      </c>
      <c r="H3876" t="b">
        <f>IF('Input and Summary Results'!$J$4="yes",'Data Transformation'!F3876,'Data Transformation'!D3876)</f>
        <v>0</v>
      </c>
      <c r="I3876" t="str">
        <f t="shared" si="211"/>
        <v/>
      </c>
    </row>
    <row r="3877" spans="2:9" x14ac:dyDescent="0.55000000000000004">
      <c r="B3877" t="b">
        <f>IF('Input and Summary Results'!D3459=0,FALSE,'Input and Summary Results'!$B3459)</f>
        <v>0</v>
      </c>
      <c r="C3877" t="b">
        <f>IF(OR(B3877=0,'Input and Summary Results'!D3459=0,'Input and Summary Results'!D3459=""),FALSE,'Input and Summary Results'!$D3459)</f>
        <v>0</v>
      </c>
      <c r="D3877" t="b">
        <f>IF(OR(B3877=0,'Input and Summary Results'!E3459=0),FALSE,'Input and Summary Results'!$E3459)</f>
        <v>0</v>
      </c>
      <c r="E3877" t="b">
        <f t="shared" si="209"/>
        <v>0</v>
      </c>
      <c r="F3877" t="b">
        <f t="shared" si="210"/>
        <v>0</v>
      </c>
      <c r="G3877" t="b">
        <f>IF('Input and Summary Results'!$J$4="yes",IF(C3877=FALSE,FALSE,IF('Data Transformation'!E3877&lt;$R$10,E3877,$R$10)),IF(C3877=FALSE,FALSE,IF(C3877&lt;$R$10,C3877,$R$10)))</f>
        <v>0</v>
      </c>
      <c r="H3877" t="b">
        <f>IF('Input and Summary Results'!$J$4="yes",'Data Transformation'!F3877,'Data Transformation'!D3877)</f>
        <v>0</v>
      </c>
      <c r="I3877" t="str">
        <f t="shared" si="211"/>
        <v/>
      </c>
    </row>
    <row r="3878" spans="2:9" x14ac:dyDescent="0.55000000000000004">
      <c r="B3878" t="b">
        <f>IF('Input and Summary Results'!D3460=0,FALSE,'Input and Summary Results'!$B3460)</f>
        <v>0</v>
      </c>
      <c r="C3878" t="b">
        <f>IF(OR(B3878=0,'Input and Summary Results'!D3460=0,'Input and Summary Results'!D3460=""),FALSE,'Input and Summary Results'!$D3460)</f>
        <v>0</v>
      </c>
      <c r="D3878" t="b">
        <f>IF(OR(B3878=0,'Input and Summary Results'!E3460=0),FALSE,'Input and Summary Results'!$E3460)</f>
        <v>0</v>
      </c>
      <c r="E3878" t="b">
        <f t="shared" si="209"/>
        <v>0</v>
      </c>
      <c r="F3878" t="b">
        <f t="shared" si="210"/>
        <v>0</v>
      </c>
      <c r="G3878" t="b">
        <f>IF('Input and Summary Results'!$J$4="yes",IF(C3878=FALSE,FALSE,IF('Data Transformation'!E3878&lt;$R$10,E3878,$R$10)),IF(C3878=FALSE,FALSE,IF(C3878&lt;$R$10,C3878,$R$10)))</f>
        <v>0</v>
      </c>
      <c r="H3878" t="b">
        <f>IF('Input and Summary Results'!$J$4="yes",'Data Transformation'!F3878,'Data Transformation'!D3878)</f>
        <v>0</v>
      </c>
      <c r="I3878" t="str">
        <f t="shared" si="211"/>
        <v/>
      </c>
    </row>
    <row r="3879" spans="2:9" x14ac:dyDescent="0.55000000000000004">
      <c r="B3879" t="b">
        <f>IF('Input and Summary Results'!D3461=0,FALSE,'Input and Summary Results'!$B3461)</f>
        <v>0</v>
      </c>
      <c r="C3879" t="b">
        <f>IF(OR(B3879=0,'Input and Summary Results'!D3461=0,'Input and Summary Results'!D3461=""),FALSE,'Input and Summary Results'!$D3461)</f>
        <v>0</v>
      </c>
      <c r="D3879" t="b">
        <f>IF(OR(B3879=0,'Input and Summary Results'!E3461=0),FALSE,'Input and Summary Results'!$E3461)</f>
        <v>0</v>
      </c>
      <c r="E3879" t="b">
        <f t="shared" si="209"/>
        <v>0</v>
      </c>
      <c r="F3879" t="b">
        <f t="shared" si="210"/>
        <v>0</v>
      </c>
      <c r="G3879" t="b">
        <f>IF('Input and Summary Results'!$J$4="yes",IF(C3879=FALSE,FALSE,IF('Data Transformation'!E3879&lt;$R$10,E3879,$R$10)),IF(C3879=FALSE,FALSE,IF(C3879&lt;$R$10,C3879,$R$10)))</f>
        <v>0</v>
      </c>
      <c r="H3879" t="b">
        <f>IF('Input and Summary Results'!$J$4="yes",'Data Transformation'!F3879,'Data Transformation'!D3879)</f>
        <v>0</v>
      </c>
      <c r="I3879" t="str">
        <f t="shared" si="211"/>
        <v/>
      </c>
    </row>
    <row r="3880" spans="2:9" x14ac:dyDescent="0.55000000000000004">
      <c r="B3880" t="b">
        <f>IF('Input and Summary Results'!D3462=0,FALSE,'Input and Summary Results'!$B3462)</f>
        <v>0</v>
      </c>
      <c r="C3880" t="b">
        <f>IF(OR(B3880=0,'Input and Summary Results'!D3462=0,'Input and Summary Results'!D3462=""),FALSE,'Input and Summary Results'!$D3462)</f>
        <v>0</v>
      </c>
      <c r="D3880" t="b">
        <f>IF(OR(B3880=0,'Input and Summary Results'!E3462=0),FALSE,'Input and Summary Results'!$E3462)</f>
        <v>0</v>
      </c>
      <c r="E3880" t="b">
        <f t="shared" si="209"/>
        <v>0</v>
      </c>
      <c r="F3880" t="b">
        <f t="shared" si="210"/>
        <v>0</v>
      </c>
      <c r="G3880" t="b">
        <f>IF('Input and Summary Results'!$J$4="yes",IF(C3880=FALSE,FALSE,IF('Data Transformation'!E3880&lt;$R$10,E3880,$R$10)),IF(C3880=FALSE,FALSE,IF(C3880&lt;$R$10,C3880,$R$10)))</f>
        <v>0</v>
      </c>
      <c r="H3880" t="b">
        <f>IF('Input and Summary Results'!$J$4="yes",'Data Transformation'!F3880,'Data Transformation'!D3880)</f>
        <v>0</v>
      </c>
      <c r="I3880" t="str">
        <f t="shared" si="211"/>
        <v/>
      </c>
    </row>
    <row r="3881" spans="2:9" x14ac:dyDescent="0.55000000000000004">
      <c r="B3881" t="b">
        <f>IF('Input and Summary Results'!D3463=0,FALSE,'Input and Summary Results'!$B3463)</f>
        <v>0</v>
      </c>
      <c r="C3881" t="b">
        <f>IF(OR(B3881=0,'Input and Summary Results'!D3463=0,'Input and Summary Results'!D3463=""),FALSE,'Input and Summary Results'!$D3463)</f>
        <v>0</v>
      </c>
      <c r="D3881" t="b">
        <f>IF(OR(B3881=0,'Input and Summary Results'!E3463=0),FALSE,'Input and Summary Results'!$E3463)</f>
        <v>0</v>
      </c>
      <c r="E3881" t="b">
        <f t="shared" si="209"/>
        <v>0</v>
      </c>
      <c r="F3881" t="b">
        <f t="shared" si="210"/>
        <v>0</v>
      </c>
      <c r="G3881" t="b">
        <f>IF('Input and Summary Results'!$J$4="yes",IF(C3881=FALSE,FALSE,IF('Data Transformation'!E3881&lt;$R$10,E3881,$R$10)),IF(C3881=FALSE,FALSE,IF(C3881&lt;$R$10,C3881,$R$10)))</f>
        <v>0</v>
      </c>
      <c r="H3881" t="b">
        <f>IF('Input and Summary Results'!$J$4="yes",'Data Transformation'!F3881,'Data Transformation'!D3881)</f>
        <v>0</v>
      </c>
      <c r="I3881" t="str">
        <f t="shared" si="211"/>
        <v/>
      </c>
    </row>
    <row r="3882" spans="2:9" x14ac:dyDescent="0.55000000000000004">
      <c r="B3882" t="b">
        <f>IF('Input and Summary Results'!D3464=0,FALSE,'Input and Summary Results'!$B3464)</f>
        <v>0</v>
      </c>
      <c r="C3882" t="b">
        <f>IF(OR(B3882=0,'Input and Summary Results'!D3464=0,'Input and Summary Results'!D3464=""),FALSE,'Input and Summary Results'!$D3464)</f>
        <v>0</v>
      </c>
      <c r="D3882" t="b">
        <f>IF(OR(B3882=0,'Input and Summary Results'!E3464=0),FALSE,'Input and Summary Results'!$E3464)</f>
        <v>0</v>
      </c>
      <c r="E3882" t="b">
        <f t="shared" ref="E3882:E3945" si="212">IF(C3882=FALSE,FALSE,LOG10(C3882))</f>
        <v>0</v>
      </c>
      <c r="F3882" t="b">
        <f t="shared" ref="F3882:F3945" si="213">IF(D3882=FALSE, FALSE,0.434*D3882/C3882)</f>
        <v>0</v>
      </c>
      <c r="G3882" t="b">
        <f>IF('Input and Summary Results'!$J$4="yes",IF(C3882=FALSE,FALSE,IF('Data Transformation'!E3882&lt;$R$10,E3882,$R$10)),IF(C3882=FALSE,FALSE,IF(C3882&lt;$R$10,C3882,$R$10)))</f>
        <v>0</v>
      </c>
      <c r="H3882" t="b">
        <f>IF('Input and Summary Results'!$J$4="yes",'Data Transformation'!F3882,'Data Transformation'!D3882)</f>
        <v>0</v>
      </c>
      <c r="I3882" t="str">
        <f t="shared" si="211"/>
        <v/>
      </c>
    </row>
    <row r="3883" spans="2:9" x14ac:dyDescent="0.55000000000000004">
      <c r="B3883" t="b">
        <f>IF('Input and Summary Results'!D3465=0,FALSE,'Input and Summary Results'!$B3465)</f>
        <v>0</v>
      </c>
      <c r="C3883" t="b">
        <f>IF(OR(B3883=0,'Input and Summary Results'!D3465=0,'Input and Summary Results'!D3465=""),FALSE,'Input and Summary Results'!$D3465)</f>
        <v>0</v>
      </c>
      <c r="D3883" t="b">
        <f>IF(OR(B3883=0,'Input and Summary Results'!E3465=0),FALSE,'Input and Summary Results'!$E3465)</f>
        <v>0</v>
      </c>
      <c r="E3883" t="b">
        <f t="shared" si="212"/>
        <v>0</v>
      </c>
      <c r="F3883" t="b">
        <f t="shared" si="213"/>
        <v>0</v>
      </c>
      <c r="G3883" t="b">
        <f>IF('Input and Summary Results'!$J$4="yes",IF(C3883=FALSE,FALSE,IF('Data Transformation'!E3883&lt;$R$10,E3883,$R$10)),IF(C3883=FALSE,FALSE,IF(C3883&lt;$R$10,C3883,$R$10)))</f>
        <v>0</v>
      </c>
      <c r="H3883" t="b">
        <f>IF('Input and Summary Results'!$J$4="yes",'Data Transformation'!F3883,'Data Transformation'!D3883)</f>
        <v>0</v>
      </c>
      <c r="I3883" t="str">
        <f t="shared" si="211"/>
        <v/>
      </c>
    </row>
    <row r="3884" spans="2:9" x14ac:dyDescent="0.55000000000000004">
      <c r="B3884" t="b">
        <f>IF('Input and Summary Results'!D3466=0,FALSE,'Input and Summary Results'!$B3466)</f>
        <v>0</v>
      </c>
      <c r="C3884" t="b">
        <f>IF(OR(B3884=0,'Input and Summary Results'!D3466=0,'Input and Summary Results'!D3466=""),FALSE,'Input and Summary Results'!$D3466)</f>
        <v>0</v>
      </c>
      <c r="D3884" t="b">
        <f>IF(OR(B3884=0,'Input and Summary Results'!E3466=0),FALSE,'Input and Summary Results'!$E3466)</f>
        <v>0</v>
      </c>
      <c r="E3884" t="b">
        <f t="shared" si="212"/>
        <v>0</v>
      </c>
      <c r="F3884" t="b">
        <f t="shared" si="213"/>
        <v>0</v>
      </c>
      <c r="G3884" t="b">
        <f>IF('Input and Summary Results'!$J$4="yes",IF(C3884=FALSE,FALSE,IF('Data Transformation'!E3884&lt;$R$10,E3884,$R$10)),IF(C3884=FALSE,FALSE,IF(C3884&lt;$R$10,C3884,$R$10)))</f>
        <v>0</v>
      </c>
      <c r="H3884" t="b">
        <f>IF('Input and Summary Results'!$J$4="yes",'Data Transformation'!F3884,'Data Transformation'!D3884)</f>
        <v>0</v>
      </c>
      <c r="I3884" t="str">
        <f t="shared" si="211"/>
        <v/>
      </c>
    </row>
    <row r="3885" spans="2:9" x14ac:dyDescent="0.55000000000000004">
      <c r="B3885" t="b">
        <f>IF('Input and Summary Results'!D3467=0,FALSE,'Input and Summary Results'!$B3467)</f>
        <v>0</v>
      </c>
      <c r="C3885" t="b">
        <f>IF(OR(B3885=0,'Input and Summary Results'!D3467=0,'Input and Summary Results'!D3467=""),FALSE,'Input and Summary Results'!$D3467)</f>
        <v>0</v>
      </c>
      <c r="D3885" t="b">
        <f>IF(OR(B3885=0,'Input and Summary Results'!E3467=0),FALSE,'Input and Summary Results'!$E3467)</f>
        <v>0</v>
      </c>
      <c r="E3885" t="b">
        <f t="shared" si="212"/>
        <v>0</v>
      </c>
      <c r="F3885" t="b">
        <f t="shared" si="213"/>
        <v>0</v>
      </c>
      <c r="G3885" t="b">
        <f>IF('Input and Summary Results'!$J$4="yes",IF(C3885=FALSE,FALSE,IF('Data Transformation'!E3885&lt;$R$10,E3885,$R$10)),IF(C3885=FALSE,FALSE,IF(C3885&lt;$R$10,C3885,$R$10)))</f>
        <v>0</v>
      </c>
      <c r="H3885" t="b">
        <f>IF('Input and Summary Results'!$J$4="yes",'Data Transformation'!F3885,'Data Transformation'!D3885)</f>
        <v>0</v>
      </c>
      <c r="I3885" t="str">
        <f t="shared" si="211"/>
        <v/>
      </c>
    </row>
    <row r="3886" spans="2:9" x14ac:dyDescent="0.55000000000000004">
      <c r="B3886" t="b">
        <f>IF('Input and Summary Results'!D3468=0,FALSE,'Input and Summary Results'!$B3468)</f>
        <v>0</v>
      </c>
      <c r="C3886" t="b">
        <f>IF(OR(B3886=0,'Input and Summary Results'!D3468=0,'Input and Summary Results'!D3468=""),FALSE,'Input and Summary Results'!$D3468)</f>
        <v>0</v>
      </c>
      <c r="D3886" t="b">
        <f>IF(OR(B3886=0,'Input and Summary Results'!E3468=0),FALSE,'Input and Summary Results'!$E3468)</f>
        <v>0</v>
      </c>
      <c r="E3886" t="b">
        <f t="shared" si="212"/>
        <v>0</v>
      </c>
      <c r="F3886" t="b">
        <f t="shared" si="213"/>
        <v>0</v>
      </c>
      <c r="G3886" t="b">
        <f>IF('Input and Summary Results'!$J$4="yes",IF(C3886=FALSE,FALSE,IF('Data Transformation'!E3886&lt;$R$10,E3886,$R$10)),IF(C3886=FALSE,FALSE,IF(C3886&lt;$R$10,C3886,$R$10)))</f>
        <v>0</v>
      </c>
      <c r="H3886" t="b">
        <f>IF('Input and Summary Results'!$J$4="yes",'Data Transformation'!F3886,'Data Transformation'!D3886)</f>
        <v>0</v>
      </c>
      <c r="I3886" t="str">
        <f t="shared" si="211"/>
        <v/>
      </c>
    </row>
    <row r="3887" spans="2:9" x14ac:dyDescent="0.55000000000000004">
      <c r="B3887" t="b">
        <f>IF('Input and Summary Results'!D3469=0,FALSE,'Input and Summary Results'!$B3469)</f>
        <v>0</v>
      </c>
      <c r="C3887" t="b">
        <f>IF(OR(B3887=0,'Input and Summary Results'!D3469=0,'Input and Summary Results'!D3469=""),FALSE,'Input and Summary Results'!$D3469)</f>
        <v>0</v>
      </c>
      <c r="D3887" t="b">
        <f>IF(OR(B3887=0,'Input and Summary Results'!E3469=0),FALSE,'Input and Summary Results'!$E3469)</f>
        <v>0</v>
      </c>
      <c r="E3887" t="b">
        <f t="shared" si="212"/>
        <v>0</v>
      </c>
      <c r="F3887" t="b">
        <f t="shared" si="213"/>
        <v>0</v>
      </c>
      <c r="G3887" t="b">
        <f>IF('Input and Summary Results'!$J$4="yes",IF(C3887=FALSE,FALSE,IF('Data Transformation'!E3887&lt;$R$10,E3887,$R$10)),IF(C3887=FALSE,FALSE,IF(C3887&lt;$R$10,C3887,$R$10)))</f>
        <v>0</v>
      </c>
      <c r="H3887" t="b">
        <f>IF('Input and Summary Results'!$J$4="yes",'Data Transformation'!F3887,'Data Transformation'!D3887)</f>
        <v>0</v>
      </c>
      <c r="I3887" t="str">
        <f t="shared" si="211"/>
        <v/>
      </c>
    </row>
    <row r="3888" spans="2:9" x14ac:dyDescent="0.55000000000000004">
      <c r="B3888" t="b">
        <f>IF('Input and Summary Results'!D3470=0,FALSE,'Input and Summary Results'!$B3470)</f>
        <v>0</v>
      </c>
      <c r="C3888" t="b">
        <f>IF(OR(B3888=0,'Input and Summary Results'!D3470=0,'Input and Summary Results'!D3470=""),FALSE,'Input and Summary Results'!$D3470)</f>
        <v>0</v>
      </c>
      <c r="D3888" t="b">
        <f>IF(OR(B3888=0,'Input and Summary Results'!E3470=0),FALSE,'Input and Summary Results'!$E3470)</f>
        <v>0</v>
      </c>
      <c r="E3888" t="b">
        <f t="shared" si="212"/>
        <v>0</v>
      </c>
      <c r="F3888" t="b">
        <f t="shared" si="213"/>
        <v>0</v>
      </c>
      <c r="G3888" t="b">
        <f>IF('Input and Summary Results'!$J$4="yes",IF(C3888=FALSE,FALSE,IF('Data Transformation'!E3888&lt;$R$10,E3888,$R$10)),IF(C3888=FALSE,FALSE,IF(C3888&lt;$R$10,C3888,$R$10)))</f>
        <v>0</v>
      </c>
      <c r="H3888" t="b">
        <f>IF('Input and Summary Results'!$J$4="yes",'Data Transformation'!F3888,'Data Transformation'!D3888)</f>
        <v>0</v>
      </c>
      <c r="I3888" t="str">
        <f t="shared" si="211"/>
        <v/>
      </c>
    </row>
    <row r="3889" spans="2:9" x14ac:dyDescent="0.55000000000000004">
      <c r="B3889" t="b">
        <f>IF('Input and Summary Results'!D3471=0,FALSE,'Input and Summary Results'!$B3471)</f>
        <v>0</v>
      </c>
      <c r="C3889" t="b">
        <f>IF(OR(B3889=0,'Input and Summary Results'!D3471=0,'Input and Summary Results'!D3471=""),FALSE,'Input and Summary Results'!$D3471)</f>
        <v>0</v>
      </c>
      <c r="D3889" t="b">
        <f>IF(OR(B3889=0,'Input and Summary Results'!E3471=0),FALSE,'Input and Summary Results'!$E3471)</f>
        <v>0</v>
      </c>
      <c r="E3889" t="b">
        <f t="shared" si="212"/>
        <v>0</v>
      </c>
      <c r="F3889" t="b">
        <f t="shared" si="213"/>
        <v>0</v>
      </c>
      <c r="G3889" t="b">
        <f>IF('Input and Summary Results'!$J$4="yes",IF(C3889=FALSE,FALSE,IF('Data Transformation'!E3889&lt;$R$10,E3889,$R$10)),IF(C3889=FALSE,FALSE,IF(C3889&lt;$R$10,C3889,$R$10)))</f>
        <v>0</v>
      </c>
      <c r="H3889" t="b">
        <f>IF('Input and Summary Results'!$J$4="yes",'Data Transformation'!F3889,'Data Transformation'!D3889)</f>
        <v>0</v>
      </c>
      <c r="I3889" t="str">
        <f t="shared" si="211"/>
        <v/>
      </c>
    </row>
    <row r="3890" spans="2:9" x14ac:dyDescent="0.55000000000000004">
      <c r="B3890" t="b">
        <f>IF('Input and Summary Results'!D3472=0,FALSE,'Input and Summary Results'!$B3472)</f>
        <v>0</v>
      </c>
      <c r="C3890" t="b">
        <f>IF(OR(B3890=0,'Input and Summary Results'!D3472=0,'Input and Summary Results'!D3472=""),FALSE,'Input and Summary Results'!$D3472)</f>
        <v>0</v>
      </c>
      <c r="D3890" t="b">
        <f>IF(OR(B3890=0,'Input and Summary Results'!E3472=0),FALSE,'Input and Summary Results'!$E3472)</f>
        <v>0</v>
      </c>
      <c r="E3890" t="b">
        <f t="shared" si="212"/>
        <v>0</v>
      </c>
      <c r="F3890" t="b">
        <f t="shared" si="213"/>
        <v>0</v>
      </c>
      <c r="G3890" t="b">
        <f>IF('Input and Summary Results'!$J$4="yes",IF(C3890=FALSE,FALSE,IF('Data Transformation'!E3890&lt;$R$10,E3890,$R$10)),IF(C3890=FALSE,FALSE,IF(C3890&lt;$R$10,C3890,$R$10)))</f>
        <v>0</v>
      </c>
      <c r="H3890" t="b">
        <f>IF('Input and Summary Results'!$J$4="yes",'Data Transformation'!F3890,'Data Transformation'!D3890)</f>
        <v>0</v>
      </c>
      <c r="I3890" t="str">
        <f t="shared" si="211"/>
        <v/>
      </c>
    </row>
    <row r="3891" spans="2:9" x14ac:dyDescent="0.55000000000000004">
      <c r="B3891" t="b">
        <f>IF('Input and Summary Results'!D3473=0,FALSE,'Input and Summary Results'!$B3473)</f>
        <v>0</v>
      </c>
      <c r="C3891" t="b">
        <f>IF(OR(B3891=0,'Input and Summary Results'!D3473=0,'Input and Summary Results'!D3473=""),FALSE,'Input and Summary Results'!$D3473)</f>
        <v>0</v>
      </c>
      <c r="D3891" t="b">
        <f>IF(OR(B3891=0,'Input and Summary Results'!E3473=0),FALSE,'Input and Summary Results'!$E3473)</f>
        <v>0</v>
      </c>
      <c r="E3891" t="b">
        <f t="shared" si="212"/>
        <v>0</v>
      </c>
      <c r="F3891" t="b">
        <f t="shared" si="213"/>
        <v>0</v>
      </c>
      <c r="G3891" t="b">
        <f>IF('Input and Summary Results'!$J$4="yes",IF(C3891=FALSE,FALSE,IF('Data Transformation'!E3891&lt;$R$10,E3891,$R$10)),IF(C3891=FALSE,FALSE,IF(C3891&lt;$R$10,C3891,$R$10)))</f>
        <v>0</v>
      </c>
      <c r="H3891" t="b">
        <f>IF('Input and Summary Results'!$J$4="yes",'Data Transformation'!F3891,'Data Transformation'!D3891)</f>
        <v>0</v>
      </c>
      <c r="I3891" t="str">
        <f t="shared" si="211"/>
        <v/>
      </c>
    </row>
    <row r="3892" spans="2:9" x14ac:dyDescent="0.55000000000000004">
      <c r="B3892" t="b">
        <f>IF('Input and Summary Results'!D3474=0,FALSE,'Input and Summary Results'!$B3474)</f>
        <v>0</v>
      </c>
      <c r="C3892" t="b">
        <f>IF(OR(B3892=0,'Input and Summary Results'!D3474=0,'Input and Summary Results'!D3474=""),FALSE,'Input and Summary Results'!$D3474)</f>
        <v>0</v>
      </c>
      <c r="D3892" t="b">
        <f>IF(OR(B3892=0,'Input and Summary Results'!E3474=0),FALSE,'Input and Summary Results'!$E3474)</f>
        <v>0</v>
      </c>
      <c r="E3892" t="b">
        <f t="shared" si="212"/>
        <v>0</v>
      </c>
      <c r="F3892" t="b">
        <f t="shared" si="213"/>
        <v>0</v>
      </c>
      <c r="G3892" t="b">
        <f>IF('Input and Summary Results'!$J$4="yes",IF(C3892=FALSE,FALSE,IF('Data Transformation'!E3892&lt;$R$10,E3892,$R$10)),IF(C3892=FALSE,FALSE,IF(C3892&lt;$R$10,C3892,$R$10)))</f>
        <v>0</v>
      </c>
      <c r="H3892" t="b">
        <f>IF('Input and Summary Results'!$J$4="yes",'Data Transformation'!F3892,'Data Transformation'!D3892)</f>
        <v>0</v>
      </c>
      <c r="I3892" t="str">
        <f t="shared" si="211"/>
        <v/>
      </c>
    </row>
    <row r="3893" spans="2:9" x14ac:dyDescent="0.55000000000000004">
      <c r="B3893" t="b">
        <f>IF('Input and Summary Results'!D3475=0,FALSE,'Input and Summary Results'!$B3475)</f>
        <v>0</v>
      </c>
      <c r="C3893" t="b">
        <f>IF(OR(B3893=0,'Input and Summary Results'!D3475=0,'Input and Summary Results'!D3475=""),FALSE,'Input and Summary Results'!$D3475)</f>
        <v>0</v>
      </c>
      <c r="D3893" t="b">
        <f>IF(OR(B3893=0,'Input and Summary Results'!E3475=0),FALSE,'Input and Summary Results'!$E3475)</f>
        <v>0</v>
      </c>
      <c r="E3893" t="b">
        <f t="shared" si="212"/>
        <v>0</v>
      </c>
      <c r="F3893" t="b">
        <f t="shared" si="213"/>
        <v>0</v>
      </c>
      <c r="G3893" t="b">
        <f>IF('Input and Summary Results'!$J$4="yes",IF(C3893=FALSE,FALSE,IF('Data Transformation'!E3893&lt;$R$10,E3893,$R$10)),IF(C3893=FALSE,FALSE,IF(C3893&lt;$R$10,C3893,$R$10)))</f>
        <v>0</v>
      </c>
      <c r="H3893" t="b">
        <f>IF('Input and Summary Results'!$J$4="yes",'Data Transformation'!F3893,'Data Transformation'!D3893)</f>
        <v>0</v>
      </c>
      <c r="I3893" t="str">
        <f t="shared" si="211"/>
        <v/>
      </c>
    </row>
    <row r="3894" spans="2:9" x14ac:dyDescent="0.55000000000000004">
      <c r="B3894" t="b">
        <f>IF('Input and Summary Results'!D3476=0,FALSE,'Input and Summary Results'!$B3476)</f>
        <v>0</v>
      </c>
      <c r="C3894" t="b">
        <f>IF(OR(B3894=0,'Input and Summary Results'!D3476=0,'Input and Summary Results'!D3476=""),FALSE,'Input and Summary Results'!$D3476)</f>
        <v>0</v>
      </c>
      <c r="D3894" t="b">
        <f>IF(OR(B3894=0,'Input and Summary Results'!E3476=0),FALSE,'Input and Summary Results'!$E3476)</f>
        <v>0</v>
      </c>
      <c r="E3894" t="b">
        <f t="shared" si="212"/>
        <v>0</v>
      </c>
      <c r="F3894" t="b">
        <f t="shared" si="213"/>
        <v>0</v>
      </c>
      <c r="G3894" t="b">
        <f>IF('Input and Summary Results'!$J$4="yes",IF(C3894=FALSE,FALSE,IF('Data Transformation'!E3894&lt;$R$10,E3894,$R$10)),IF(C3894=FALSE,FALSE,IF(C3894&lt;$R$10,C3894,$R$10)))</f>
        <v>0</v>
      </c>
      <c r="H3894" t="b">
        <f>IF('Input and Summary Results'!$J$4="yes",'Data Transformation'!F3894,'Data Transformation'!D3894)</f>
        <v>0</v>
      </c>
      <c r="I3894" t="str">
        <f t="shared" si="211"/>
        <v/>
      </c>
    </row>
    <row r="3895" spans="2:9" x14ac:dyDescent="0.55000000000000004">
      <c r="B3895" t="b">
        <f>IF('Input and Summary Results'!D3477=0,FALSE,'Input and Summary Results'!$B3477)</f>
        <v>0</v>
      </c>
      <c r="C3895" t="b">
        <f>IF(OR(B3895=0,'Input and Summary Results'!D3477=0,'Input and Summary Results'!D3477=""),FALSE,'Input and Summary Results'!$D3477)</f>
        <v>0</v>
      </c>
      <c r="D3895" t="b">
        <f>IF(OR(B3895=0,'Input and Summary Results'!E3477=0),FALSE,'Input and Summary Results'!$E3477)</f>
        <v>0</v>
      </c>
      <c r="E3895" t="b">
        <f t="shared" si="212"/>
        <v>0</v>
      </c>
      <c r="F3895" t="b">
        <f t="shared" si="213"/>
        <v>0</v>
      </c>
      <c r="G3895" t="b">
        <f>IF('Input and Summary Results'!$J$4="yes",IF(C3895=FALSE,FALSE,IF('Data Transformation'!E3895&lt;$R$10,E3895,$R$10)),IF(C3895=FALSE,FALSE,IF(C3895&lt;$R$10,C3895,$R$10)))</f>
        <v>0</v>
      </c>
      <c r="H3895" t="b">
        <f>IF('Input and Summary Results'!$J$4="yes",'Data Transformation'!F3895,'Data Transformation'!D3895)</f>
        <v>0</v>
      </c>
      <c r="I3895" t="str">
        <f t="shared" si="211"/>
        <v/>
      </c>
    </row>
    <row r="3896" spans="2:9" x14ac:dyDescent="0.55000000000000004">
      <c r="B3896" t="b">
        <f>IF('Input and Summary Results'!D3478=0,FALSE,'Input and Summary Results'!$B3478)</f>
        <v>0</v>
      </c>
      <c r="C3896" t="b">
        <f>IF(OR(B3896=0,'Input and Summary Results'!D3478=0,'Input and Summary Results'!D3478=""),FALSE,'Input and Summary Results'!$D3478)</f>
        <v>0</v>
      </c>
      <c r="D3896" t="b">
        <f>IF(OR(B3896=0,'Input and Summary Results'!E3478=0),FALSE,'Input and Summary Results'!$E3478)</f>
        <v>0</v>
      </c>
      <c r="E3896" t="b">
        <f t="shared" si="212"/>
        <v>0</v>
      </c>
      <c r="F3896" t="b">
        <f t="shared" si="213"/>
        <v>0</v>
      </c>
      <c r="G3896" t="b">
        <f>IF('Input and Summary Results'!$J$4="yes",IF(C3896=FALSE,FALSE,IF('Data Transformation'!E3896&lt;$R$10,E3896,$R$10)),IF(C3896=FALSE,FALSE,IF(C3896&lt;$R$10,C3896,$R$10)))</f>
        <v>0</v>
      </c>
      <c r="H3896" t="b">
        <f>IF('Input and Summary Results'!$J$4="yes",'Data Transformation'!F3896,'Data Transformation'!D3896)</f>
        <v>0</v>
      </c>
      <c r="I3896" t="str">
        <f t="shared" si="211"/>
        <v/>
      </c>
    </row>
    <row r="3897" spans="2:9" x14ac:dyDescent="0.55000000000000004">
      <c r="B3897" t="b">
        <f>IF('Input and Summary Results'!D3479=0,FALSE,'Input and Summary Results'!$B3479)</f>
        <v>0</v>
      </c>
      <c r="C3897" t="b">
        <f>IF(OR(B3897=0,'Input and Summary Results'!D3479=0,'Input and Summary Results'!D3479=""),FALSE,'Input and Summary Results'!$D3479)</f>
        <v>0</v>
      </c>
      <c r="D3897" t="b">
        <f>IF(OR(B3897=0,'Input and Summary Results'!E3479=0),FALSE,'Input and Summary Results'!$E3479)</f>
        <v>0</v>
      </c>
      <c r="E3897" t="b">
        <f t="shared" si="212"/>
        <v>0</v>
      </c>
      <c r="F3897" t="b">
        <f t="shared" si="213"/>
        <v>0</v>
      </c>
      <c r="G3897" t="b">
        <f>IF('Input and Summary Results'!$J$4="yes",IF(C3897=FALSE,FALSE,IF('Data Transformation'!E3897&lt;$R$10,E3897,$R$10)),IF(C3897=FALSE,FALSE,IF(C3897&lt;$R$10,C3897,$R$10)))</f>
        <v>0</v>
      </c>
      <c r="H3897" t="b">
        <f>IF('Input and Summary Results'!$J$4="yes",'Data Transformation'!F3897,'Data Transformation'!D3897)</f>
        <v>0</v>
      </c>
      <c r="I3897" t="str">
        <f t="shared" si="211"/>
        <v/>
      </c>
    </row>
    <row r="3898" spans="2:9" x14ac:dyDescent="0.55000000000000004">
      <c r="B3898" t="b">
        <f>IF('Input and Summary Results'!D3480=0,FALSE,'Input and Summary Results'!$B3480)</f>
        <v>0</v>
      </c>
      <c r="C3898" t="b">
        <f>IF(OR(B3898=0,'Input and Summary Results'!D3480=0,'Input and Summary Results'!D3480=""),FALSE,'Input and Summary Results'!$D3480)</f>
        <v>0</v>
      </c>
      <c r="D3898" t="b">
        <f>IF(OR(B3898=0,'Input and Summary Results'!E3480=0),FALSE,'Input and Summary Results'!$E3480)</f>
        <v>0</v>
      </c>
      <c r="E3898" t="b">
        <f t="shared" si="212"/>
        <v>0</v>
      </c>
      <c r="F3898" t="b">
        <f t="shared" si="213"/>
        <v>0</v>
      </c>
      <c r="G3898" t="b">
        <f>IF('Input and Summary Results'!$J$4="yes",IF(C3898=FALSE,FALSE,IF('Data Transformation'!E3898&lt;$R$10,E3898,$R$10)),IF(C3898=FALSE,FALSE,IF(C3898&lt;$R$10,C3898,$R$10)))</f>
        <v>0</v>
      </c>
      <c r="H3898" t="b">
        <f>IF('Input and Summary Results'!$J$4="yes",'Data Transformation'!F3898,'Data Transformation'!D3898)</f>
        <v>0</v>
      </c>
      <c r="I3898" t="str">
        <f t="shared" si="211"/>
        <v/>
      </c>
    </row>
    <row r="3899" spans="2:9" x14ac:dyDescent="0.55000000000000004">
      <c r="B3899" t="b">
        <f>IF('Input and Summary Results'!D3481=0,FALSE,'Input and Summary Results'!$B3481)</f>
        <v>0</v>
      </c>
      <c r="C3899" t="b">
        <f>IF(OR(B3899=0,'Input and Summary Results'!D3481=0,'Input and Summary Results'!D3481=""),FALSE,'Input and Summary Results'!$D3481)</f>
        <v>0</v>
      </c>
      <c r="D3899" t="b">
        <f>IF(OR(B3899=0,'Input and Summary Results'!E3481=0),FALSE,'Input and Summary Results'!$E3481)</f>
        <v>0</v>
      </c>
      <c r="E3899" t="b">
        <f t="shared" si="212"/>
        <v>0</v>
      </c>
      <c r="F3899" t="b">
        <f t="shared" si="213"/>
        <v>0</v>
      </c>
      <c r="G3899" t="b">
        <f>IF('Input and Summary Results'!$J$4="yes",IF(C3899=FALSE,FALSE,IF('Data Transformation'!E3899&lt;$R$10,E3899,$R$10)),IF(C3899=FALSE,FALSE,IF(C3899&lt;$R$10,C3899,$R$10)))</f>
        <v>0</v>
      </c>
      <c r="H3899" t="b">
        <f>IF('Input and Summary Results'!$J$4="yes",'Data Transformation'!F3899,'Data Transformation'!D3899)</f>
        <v>0</v>
      </c>
      <c r="I3899" t="str">
        <f t="shared" si="211"/>
        <v/>
      </c>
    </row>
    <row r="3900" spans="2:9" x14ac:dyDescent="0.55000000000000004">
      <c r="B3900" t="b">
        <f>IF('Input and Summary Results'!D3482=0,FALSE,'Input and Summary Results'!$B3482)</f>
        <v>0</v>
      </c>
      <c r="C3900" t="b">
        <f>IF(OR(B3900=0,'Input and Summary Results'!D3482=0,'Input and Summary Results'!D3482=""),FALSE,'Input and Summary Results'!$D3482)</f>
        <v>0</v>
      </c>
      <c r="D3900" t="b">
        <f>IF(OR(B3900=0,'Input and Summary Results'!E3482=0),FALSE,'Input and Summary Results'!$E3482)</f>
        <v>0</v>
      </c>
      <c r="E3900" t="b">
        <f t="shared" si="212"/>
        <v>0</v>
      </c>
      <c r="F3900" t="b">
        <f t="shared" si="213"/>
        <v>0</v>
      </c>
      <c r="G3900" t="b">
        <f>IF('Input and Summary Results'!$J$4="yes",IF(C3900=FALSE,FALSE,IF('Data Transformation'!E3900&lt;$R$10,E3900,$R$10)),IF(C3900=FALSE,FALSE,IF(C3900&lt;$R$10,C3900,$R$10)))</f>
        <v>0</v>
      </c>
      <c r="H3900" t="b">
        <f>IF('Input and Summary Results'!$J$4="yes",'Data Transformation'!F3900,'Data Transformation'!D3900)</f>
        <v>0</v>
      </c>
      <c r="I3900" t="str">
        <f t="shared" si="211"/>
        <v/>
      </c>
    </row>
    <row r="3901" spans="2:9" x14ac:dyDescent="0.55000000000000004">
      <c r="B3901" t="b">
        <f>IF('Input and Summary Results'!D3483=0,FALSE,'Input and Summary Results'!$B3483)</f>
        <v>0</v>
      </c>
      <c r="C3901" t="b">
        <f>IF(OR(B3901=0,'Input and Summary Results'!D3483=0,'Input and Summary Results'!D3483=""),FALSE,'Input and Summary Results'!$D3483)</f>
        <v>0</v>
      </c>
      <c r="D3901" t="b">
        <f>IF(OR(B3901=0,'Input and Summary Results'!E3483=0),FALSE,'Input and Summary Results'!$E3483)</f>
        <v>0</v>
      </c>
      <c r="E3901" t="b">
        <f t="shared" si="212"/>
        <v>0</v>
      </c>
      <c r="F3901" t="b">
        <f t="shared" si="213"/>
        <v>0</v>
      </c>
      <c r="G3901" t="b">
        <f>IF('Input and Summary Results'!$J$4="yes",IF(C3901=FALSE,FALSE,IF('Data Transformation'!E3901&lt;$R$10,E3901,$R$10)),IF(C3901=FALSE,FALSE,IF(C3901&lt;$R$10,C3901,$R$10)))</f>
        <v>0</v>
      </c>
      <c r="H3901" t="b">
        <f>IF('Input and Summary Results'!$J$4="yes",'Data Transformation'!F3901,'Data Transformation'!D3901)</f>
        <v>0</v>
      </c>
      <c r="I3901" t="str">
        <f t="shared" si="211"/>
        <v/>
      </c>
    </row>
    <row r="3902" spans="2:9" x14ac:dyDescent="0.55000000000000004">
      <c r="B3902" t="b">
        <f>IF('Input and Summary Results'!D3484=0,FALSE,'Input and Summary Results'!$B3484)</f>
        <v>0</v>
      </c>
      <c r="C3902" t="b">
        <f>IF(OR(B3902=0,'Input and Summary Results'!D3484=0,'Input and Summary Results'!D3484=""),FALSE,'Input and Summary Results'!$D3484)</f>
        <v>0</v>
      </c>
      <c r="D3902" t="b">
        <f>IF(OR(B3902=0,'Input and Summary Results'!E3484=0),FALSE,'Input and Summary Results'!$E3484)</f>
        <v>0</v>
      </c>
      <c r="E3902" t="b">
        <f t="shared" si="212"/>
        <v>0</v>
      </c>
      <c r="F3902" t="b">
        <f t="shared" si="213"/>
        <v>0</v>
      </c>
      <c r="G3902" t="b">
        <f>IF('Input and Summary Results'!$J$4="yes",IF(C3902=FALSE,FALSE,IF('Data Transformation'!E3902&lt;$R$10,E3902,$R$10)),IF(C3902=FALSE,FALSE,IF(C3902&lt;$R$10,C3902,$R$10)))</f>
        <v>0</v>
      </c>
      <c r="H3902" t="b">
        <f>IF('Input and Summary Results'!$J$4="yes",'Data Transformation'!F3902,'Data Transformation'!D3902)</f>
        <v>0</v>
      </c>
      <c r="I3902" t="str">
        <f t="shared" si="211"/>
        <v/>
      </c>
    </row>
    <row r="3903" spans="2:9" x14ac:dyDescent="0.55000000000000004">
      <c r="B3903" t="b">
        <f>IF('Input and Summary Results'!D3485=0,FALSE,'Input and Summary Results'!$B3485)</f>
        <v>0</v>
      </c>
      <c r="C3903" t="b">
        <f>IF(OR(B3903=0,'Input and Summary Results'!D3485=0,'Input and Summary Results'!D3485=""),FALSE,'Input and Summary Results'!$D3485)</f>
        <v>0</v>
      </c>
      <c r="D3903" t="b">
        <f>IF(OR(B3903=0,'Input and Summary Results'!E3485=0),FALSE,'Input and Summary Results'!$E3485)</f>
        <v>0</v>
      </c>
      <c r="E3903" t="b">
        <f t="shared" si="212"/>
        <v>0</v>
      </c>
      <c r="F3903" t="b">
        <f t="shared" si="213"/>
        <v>0</v>
      </c>
      <c r="G3903" t="b">
        <f>IF('Input and Summary Results'!$J$4="yes",IF(C3903=FALSE,FALSE,IF('Data Transformation'!E3903&lt;$R$10,E3903,$R$10)),IF(C3903=FALSE,FALSE,IF(C3903&lt;$R$10,C3903,$R$10)))</f>
        <v>0</v>
      </c>
      <c r="H3903" t="b">
        <f>IF('Input and Summary Results'!$J$4="yes",'Data Transformation'!F3903,'Data Transformation'!D3903)</f>
        <v>0</v>
      </c>
      <c r="I3903" t="str">
        <f t="shared" si="211"/>
        <v/>
      </c>
    </row>
    <row r="3904" spans="2:9" x14ac:dyDescent="0.55000000000000004">
      <c r="B3904" t="b">
        <f>IF('Input and Summary Results'!D3486=0,FALSE,'Input and Summary Results'!$B3486)</f>
        <v>0</v>
      </c>
      <c r="C3904" t="b">
        <f>IF(OR(B3904=0,'Input and Summary Results'!D3486=0,'Input and Summary Results'!D3486=""),FALSE,'Input and Summary Results'!$D3486)</f>
        <v>0</v>
      </c>
      <c r="D3904" t="b">
        <f>IF(OR(B3904=0,'Input and Summary Results'!E3486=0),FALSE,'Input and Summary Results'!$E3486)</f>
        <v>0</v>
      </c>
      <c r="E3904" t="b">
        <f t="shared" si="212"/>
        <v>0</v>
      </c>
      <c r="F3904" t="b">
        <f t="shared" si="213"/>
        <v>0</v>
      </c>
      <c r="G3904" t="b">
        <f>IF('Input and Summary Results'!$J$4="yes",IF(C3904=FALSE,FALSE,IF('Data Transformation'!E3904&lt;$R$10,E3904,$R$10)),IF(C3904=FALSE,FALSE,IF(C3904&lt;$R$10,C3904,$R$10)))</f>
        <v>0</v>
      </c>
      <c r="H3904" t="b">
        <f>IF('Input and Summary Results'!$J$4="yes",'Data Transformation'!F3904,'Data Transformation'!D3904)</f>
        <v>0</v>
      </c>
      <c r="I3904" t="str">
        <f t="shared" si="211"/>
        <v/>
      </c>
    </row>
    <row r="3905" spans="2:9" x14ac:dyDescent="0.55000000000000004">
      <c r="B3905" t="b">
        <f>IF('Input and Summary Results'!D3487=0,FALSE,'Input and Summary Results'!$B3487)</f>
        <v>0</v>
      </c>
      <c r="C3905" t="b">
        <f>IF(OR(B3905=0,'Input and Summary Results'!D3487=0,'Input and Summary Results'!D3487=""),FALSE,'Input and Summary Results'!$D3487)</f>
        <v>0</v>
      </c>
      <c r="D3905" t="b">
        <f>IF(OR(B3905=0,'Input and Summary Results'!E3487=0),FALSE,'Input and Summary Results'!$E3487)</f>
        <v>0</v>
      </c>
      <c r="E3905" t="b">
        <f t="shared" si="212"/>
        <v>0</v>
      </c>
      <c r="F3905" t="b">
        <f t="shared" si="213"/>
        <v>0</v>
      </c>
      <c r="G3905" t="b">
        <f>IF('Input and Summary Results'!$J$4="yes",IF(C3905=FALSE,FALSE,IF('Data Transformation'!E3905&lt;$R$10,E3905,$R$10)),IF(C3905=FALSE,FALSE,IF(C3905&lt;$R$10,C3905,$R$10)))</f>
        <v>0</v>
      </c>
      <c r="H3905" t="b">
        <f>IF('Input and Summary Results'!$J$4="yes",'Data Transformation'!F3905,'Data Transformation'!D3905)</f>
        <v>0</v>
      </c>
      <c r="I3905" t="str">
        <f t="shared" si="211"/>
        <v/>
      </c>
    </row>
    <row r="3906" spans="2:9" x14ac:dyDescent="0.55000000000000004">
      <c r="B3906" t="b">
        <f>IF('Input and Summary Results'!D3488=0,FALSE,'Input and Summary Results'!$B3488)</f>
        <v>0</v>
      </c>
      <c r="C3906" t="b">
        <f>IF(OR(B3906=0,'Input and Summary Results'!D3488=0,'Input and Summary Results'!D3488=""),FALSE,'Input and Summary Results'!$D3488)</f>
        <v>0</v>
      </c>
      <c r="D3906" t="b">
        <f>IF(OR(B3906=0,'Input and Summary Results'!E3488=0),FALSE,'Input and Summary Results'!$E3488)</f>
        <v>0</v>
      </c>
      <c r="E3906" t="b">
        <f t="shared" si="212"/>
        <v>0</v>
      </c>
      <c r="F3906" t="b">
        <f t="shared" si="213"/>
        <v>0</v>
      </c>
      <c r="G3906" t="b">
        <f>IF('Input and Summary Results'!$J$4="yes",IF(C3906=FALSE,FALSE,IF('Data Transformation'!E3906&lt;$R$10,E3906,$R$10)),IF(C3906=FALSE,FALSE,IF(C3906&lt;$R$10,C3906,$R$10)))</f>
        <v>0</v>
      </c>
      <c r="H3906" t="b">
        <f>IF('Input and Summary Results'!$J$4="yes",'Data Transformation'!F3906,'Data Transformation'!D3906)</f>
        <v>0</v>
      </c>
      <c r="I3906" t="str">
        <f t="shared" si="211"/>
        <v/>
      </c>
    </row>
    <row r="3907" spans="2:9" x14ac:dyDescent="0.55000000000000004">
      <c r="B3907" t="b">
        <f>IF('Input and Summary Results'!D3489=0,FALSE,'Input and Summary Results'!$B3489)</f>
        <v>0</v>
      </c>
      <c r="C3907" t="b">
        <f>IF(OR(B3907=0,'Input and Summary Results'!D3489=0,'Input and Summary Results'!D3489=""),FALSE,'Input and Summary Results'!$D3489)</f>
        <v>0</v>
      </c>
      <c r="D3907" t="b">
        <f>IF(OR(B3907=0,'Input and Summary Results'!E3489=0),FALSE,'Input and Summary Results'!$E3489)</f>
        <v>0</v>
      </c>
      <c r="E3907" t="b">
        <f t="shared" si="212"/>
        <v>0</v>
      </c>
      <c r="F3907" t="b">
        <f t="shared" si="213"/>
        <v>0</v>
      </c>
      <c r="G3907" t="b">
        <f>IF('Input and Summary Results'!$J$4="yes",IF(C3907=FALSE,FALSE,IF('Data Transformation'!E3907&lt;$R$10,E3907,$R$10)),IF(C3907=FALSE,FALSE,IF(C3907&lt;$R$10,C3907,$R$10)))</f>
        <v>0</v>
      </c>
      <c r="H3907" t="b">
        <f>IF('Input and Summary Results'!$J$4="yes",'Data Transformation'!F3907,'Data Transformation'!D3907)</f>
        <v>0</v>
      </c>
      <c r="I3907" t="str">
        <f t="shared" si="211"/>
        <v/>
      </c>
    </row>
    <row r="3908" spans="2:9" x14ac:dyDescent="0.55000000000000004">
      <c r="B3908" t="b">
        <f>IF('Input and Summary Results'!D3490=0,FALSE,'Input and Summary Results'!$B3490)</f>
        <v>0</v>
      </c>
      <c r="C3908" t="b">
        <f>IF(OR(B3908=0,'Input and Summary Results'!D3490=0,'Input and Summary Results'!D3490=""),FALSE,'Input and Summary Results'!$D3490)</f>
        <v>0</v>
      </c>
      <c r="D3908" t="b">
        <f>IF(OR(B3908=0,'Input and Summary Results'!E3490=0),FALSE,'Input and Summary Results'!$E3490)</f>
        <v>0</v>
      </c>
      <c r="E3908" t="b">
        <f t="shared" si="212"/>
        <v>0</v>
      </c>
      <c r="F3908" t="b">
        <f t="shared" si="213"/>
        <v>0</v>
      </c>
      <c r="G3908" t="b">
        <f>IF('Input and Summary Results'!$J$4="yes",IF(C3908=FALSE,FALSE,IF('Data Transformation'!E3908&lt;$R$10,E3908,$R$10)),IF(C3908=FALSE,FALSE,IF(C3908&lt;$R$10,C3908,$R$10)))</f>
        <v>0</v>
      </c>
      <c r="H3908" t="b">
        <f>IF('Input and Summary Results'!$J$4="yes",'Data Transformation'!F3908,'Data Transformation'!D3908)</f>
        <v>0</v>
      </c>
      <c r="I3908" t="str">
        <f t="shared" si="211"/>
        <v/>
      </c>
    </row>
    <row r="3909" spans="2:9" x14ac:dyDescent="0.55000000000000004">
      <c r="B3909" t="b">
        <f>IF('Input and Summary Results'!D3491=0,FALSE,'Input and Summary Results'!$B3491)</f>
        <v>0</v>
      </c>
      <c r="C3909" t="b">
        <f>IF(OR(B3909=0,'Input and Summary Results'!D3491=0,'Input and Summary Results'!D3491=""),FALSE,'Input and Summary Results'!$D3491)</f>
        <v>0</v>
      </c>
      <c r="D3909" t="b">
        <f>IF(OR(B3909=0,'Input and Summary Results'!E3491=0),FALSE,'Input and Summary Results'!$E3491)</f>
        <v>0</v>
      </c>
      <c r="E3909" t="b">
        <f t="shared" si="212"/>
        <v>0</v>
      </c>
      <c r="F3909" t="b">
        <f t="shared" si="213"/>
        <v>0</v>
      </c>
      <c r="G3909" t="b">
        <f>IF('Input and Summary Results'!$J$4="yes",IF(C3909=FALSE,FALSE,IF('Data Transformation'!E3909&lt;$R$10,E3909,$R$10)),IF(C3909=FALSE,FALSE,IF(C3909&lt;$R$10,C3909,$R$10)))</f>
        <v>0</v>
      </c>
      <c r="H3909" t="b">
        <f>IF('Input and Summary Results'!$J$4="yes",'Data Transformation'!F3909,'Data Transformation'!D3909)</f>
        <v>0</v>
      </c>
      <c r="I3909" t="str">
        <f t="shared" ref="I3909:I3972" si="214">IF(G3909=FALSE,"",B3909)</f>
        <v/>
      </c>
    </row>
    <row r="3910" spans="2:9" x14ac:dyDescent="0.55000000000000004">
      <c r="B3910" t="b">
        <f>IF('Input and Summary Results'!D3492=0,FALSE,'Input and Summary Results'!$B3492)</f>
        <v>0</v>
      </c>
      <c r="C3910" t="b">
        <f>IF(OR(B3910=0,'Input and Summary Results'!D3492=0,'Input and Summary Results'!D3492=""),FALSE,'Input and Summary Results'!$D3492)</f>
        <v>0</v>
      </c>
      <c r="D3910" t="b">
        <f>IF(OR(B3910=0,'Input and Summary Results'!E3492=0),FALSE,'Input and Summary Results'!$E3492)</f>
        <v>0</v>
      </c>
      <c r="E3910" t="b">
        <f t="shared" si="212"/>
        <v>0</v>
      </c>
      <c r="F3910" t="b">
        <f t="shared" si="213"/>
        <v>0</v>
      </c>
      <c r="G3910" t="b">
        <f>IF('Input and Summary Results'!$J$4="yes",IF(C3910=FALSE,FALSE,IF('Data Transformation'!E3910&lt;$R$10,E3910,$R$10)),IF(C3910=FALSE,FALSE,IF(C3910&lt;$R$10,C3910,$R$10)))</f>
        <v>0</v>
      </c>
      <c r="H3910" t="b">
        <f>IF('Input and Summary Results'!$J$4="yes",'Data Transformation'!F3910,'Data Transformation'!D3910)</f>
        <v>0</v>
      </c>
      <c r="I3910" t="str">
        <f t="shared" si="214"/>
        <v/>
      </c>
    </row>
    <row r="3911" spans="2:9" x14ac:dyDescent="0.55000000000000004">
      <c r="B3911" t="b">
        <f>IF('Input and Summary Results'!D3493=0,FALSE,'Input and Summary Results'!$B3493)</f>
        <v>0</v>
      </c>
      <c r="C3911" t="b">
        <f>IF(OR(B3911=0,'Input and Summary Results'!D3493=0,'Input and Summary Results'!D3493=""),FALSE,'Input and Summary Results'!$D3493)</f>
        <v>0</v>
      </c>
      <c r="D3911" t="b">
        <f>IF(OR(B3911=0,'Input and Summary Results'!E3493=0),FALSE,'Input and Summary Results'!$E3493)</f>
        <v>0</v>
      </c>
      <c r="E3911" t="b">
        <f t="shared" si="212"/>
        <v>0</v>
      </c>
      <c r="F3911" t="b">
        <f t="shared" si="213"/>
        <v>0</v>
      </c>
      <c r="G3911" t="b">
        <f>IF('Input and Summary Results'!$J$4="yes",IF(C3911=FALSE,FALSE,IF('Data Transformation'!E3911&lt;$R$10,E3911,$R$10)),IF(C3911=FALSE,FALSE,IF(C3911&lt;$R$10,C3911,$R$10)))</f>
        <v>0</v>
      </c>
      <c r="H3911" t="b">
        <f>IF('Input and Summary Results'!$J$4="yes",'Data Transformation'!F3911,'Data Transformation'!D3911)</f>
        <v>0</v>
      </c>
      <c r="I3911" t="str">
        <f t="shared" si="214"/>
        <v/>
      </c>
    </row>
    <row r="3912" spans="2:9" x14ac:dyDescent="0.55000000000000004">
      <c r="B3912" t="b">
        <f>IF('Input and Summary Results'!D3494=0,FALSE,'Input and Summary Results'!$B3494)</f>
        <v>0</v>
      </c>
      <c r="C3912" t="b">
        <f>IF(OR(B3912=0,'Input and Summary Results'!D3494=0,'Input and Summary Results'!D3494=""),FALSE,'Input and Summary Results'!$D3494)</f>
        <v>0</v>
      </c>
      <c r="D3912" t="b">
        <f>IF(OR(B3912=0,'Input and Summary Results'!E3494=0),FALSE,'Input and Summary Results'!$E3494)</f>
        <v>0</v>
      </c>
      <c r="E3912" t="b">
        <f t="shared" si="212"/>
        <v>0</v>
      </c>
      <c r="F3912" t="b">
        <f t="shared" si="213"/>
        <v>0</v>
      </c>
      <c r="G3912" t="b">
        <f>IF('Input and Summary Results'!$J$4="yes",IF(C3912=FALSE,FALSE,IF('Data Transformation'!E3912&lt;$R$10,E3912,$R$10)),IF(C3912=FALSE,FALSE,IF(C3912&lt;$R$10,C3912,$R$10)))</f>
        <v>0</v>
      </c>
      <c r="H3912" t="b">
        <f>IF('Input and Summary Results'!$J$4="yes",'Data Transformation'!F3912,'Data Transformation'!D3912)</f>
        <v>0</v>
      </c>
      <c r="I3912" t="str">
        <f t="shared" si="214"/>
        <v/>
      </c>
    </row>
    <row r="3913" spans="2:9" x14ac:dyDescent="0.55000000000000004">
      <c r="B3913" t="b">
        <f>IF('Input and Summary Results'!D3495=0,FALSE,'Input and Summary Results'!$B3495)</f>
        <v>0</v>
      </c>
      <c r="C3913" t="b">
        <f>IF(OR(B3913=0,'Input and Summary Results'!D3495=0,'Input and Summary Results'!D3495=""),FALSE,'Input and Summary Results'!$D3495)</f>
        <v>0</v>
      </c>
      <c r="D3913" t="b">
        <f>IF(OR(B3913=0,'Input and Summary Results'!E3495=0),FALSE,'Input and Summary Results'!$E3495)</f>
        <v>0</v>
      </c>
      <c r="E3913" t="b">
        <f t="shared" si="212"/>
        <v>0</v>
      </c>
      <c r="F3913" t="b">
        <f t="shared" si="213"/>
        <v>0</v>
      </c>
      <c r="G3913" t="b">
        <f>IF('Input and Summary Results'!$J$4="yes",IF(C3913=FALSE,FALSE,IF('Data Transformation'!E3913&lt;$R$10,E3913,$R$10)),IF(C3913=FALSE,FALSE,IF(C3913&lt;$R$10,C3913,$R$10)))</f>
        <v>0</v>
      </c>
      <c r="H3913" t="b">
        <f>IF('Input and Summary Results'!$J$4="yes",'Data Transformation'!F3913,'Data Transformation'!D3913)</f>
        <v>0</v>
      </c>
      <c r="I3913" t="str">
        <f t="shared" si="214"/>
        <v/>
      </c>
    </row>
    <row r="3914" spans="2:9" x14ac:dyDescent="0.55000000000000004">
      <c r="B3914" t="b">
        <f>IF('Input and Summary Results'!D3496=0,FALSE,'Input and Summary Results'!$B3496)</f>
        <v>0</v>
      </c>
      <c r="C3914" t="b">
        <f>IF(OR(B3914=0,'Input and Summary Results'!D3496=0,'Input and Summary Results'!D3496=""),FALSE,'Input and Summary Results'!$D3496)</f>
        <v>0</v>
      </c>
      <c r="D3914" t="b">
        <f>IF(OR(B3914=0,'Input and Summary Results'!E3496=0),FALSE,'Input and Summary Results'!$E3496)</f>
        <v>0</v>
      </c>
      <c r="E3914" t="b">
        <f t="shared" si="212"/>
        <v>0</v>
      </c>
      <c r="F3914" t="b">
        <f t="shared" si="213"/>
        <v>0</v>
      </c>
      <c r="G3914" t="b">
        <f>IF('Input and Summary Results'!$J$4="yes",IF(C3914=FALSE,FALSE,IF('Data Transformation'!E3914&lt;$R$10,E3914,$R$10)),IF(C3914=FALSE,FALSE,IF(C3914&lt;$R$10,C3914,$R$10)))</f>
        <v>0</v>
      </c>
      <c r="H3914" t="b">
        <f>IF('Input and Summary Results'!$J$4="yes",'Data Transformation'!F3914,'Data Transformation'!D3914)</f>
        <v>0</v>
      </c>
      <c r="I3914" t="str">
        <f t="shared" si="214"/>
        <v/>
      </c>
    </row>
    <row r="3915" spans="2:9" x14ac:dyDescent="0.55000000000000004">
      <c r="B3915" t="b">
        <f>IF('Input and Summary Results'!D3497=0,FALSE,'Input and Summary Results'!$B3497)</f>
        <v>0</v>
      </c>
      <c r="C3915" t="b">
        <f>IF(OR(B3915=0,'Input and Summary Results'!D3497=0,'Input and Summary Results'!D3497=""),FALSE,'Input and Summary Results'!$D3497)</f>
        <v>0</v>
      </c>
      <c r="D3915" t="b">
        <f>IF(OR(B3915=0,'Input and Summary Results'!E3497=0),FALSE,'Input and Summary Results'!$E3497)</f>
        <v>0</v>
      </c>
      <c r="E3915" t="b">
        <f t="shared" si="212"/>
        <v>0</v>
      </c>
      <c r="F3915" t="b">
        <f t="shared" si="213"/>
        <v>0</v>
      </c>
      <c r="G3915" t="b">
        <f>IF('Input and Summary Results'!$J$4="yes",IF(C3915=FALSE,FALSE,IF('Data Transformation'!E3915&lt;$R$10,E3915,$R$10)),IF(C3915=FALSE,FALSE,IF(C3915&lt;$R$10,C3915,$R$10)))</f>
        <v>0</v>
      </c>
      <c r="H3915" t="b">
        <f>IF('Input and Summary Results'!$J$4="yes",'Data Transformation'!F3915,'Data Transformation'!D3915)</f>
        <v>0</v>
      </c>
      <c r="I3915" t="str">
        <f t="shared" si="214"/>
        <v/>
      </c>
    </row>
    <row r="3916" spans="2:9" x14ac:dyDescent="0.55000000000000004">
      <c r="B3916" t="b">
        <f>IF('Input and Summary Results'!D3498=0,FALSE,'Input and Summary Results'!$B3498)</f>
        <v>0</v>
      </c>
      <c r="C3916" t="b">
        <f>IF(OR(B3916=0,'Input and Summary Results'!D3498=0,'Input and Summary Results'!D3498=""),FALSE,'Input and Summary Results'!$D3498)</f>
        <v>0</v>
      </c>
      <c r="D3916" t="b">
        <f>IF(OR(B3916=0,'Input and Summary Results'!E3498=0),FALSE,'Input and Summary Results'!$E3498)</f>
        <v>0</v>
      </c>
      <c r="E3916" t="b">
        <f t="shared" si="212"/>
        <v>0</v>
      </c>
      <c r="F3916" t="b">
        <f t="shared" si="213"/>
        <v>0</v>
      </c>
      <c r="G3916" t="b">
        <f>IF('Input and Summary Results'!$J$4="yes",IF(C3916=FALSE,FALSE,IF('Data Transformation'!E3916&lt;$R$10,E3916,$R$10)),IF(C3916=FALSE,FALSE,IF(C3916&lt;$R$10,C3916,$R$10)))</f>
        <v>0</v>
      </c>
      <c r="H3916" t="b">
        <f>IF('Input and Summary Results'!$J$4="yes",'Data Transformation'!F3916,'Data Transformation'!D3916)</f>
        <v>0</v>
      </c>
      <c r="I3916" t="str">
        <f t="shared" si="214"/>
        <v/>
      </c>
    </row>
    <row r="3917" spans="2:9" x14ac:dyDescent="0.55000000000000004">
      <c r="B3917" t="b">
        <f>IF('Input and Summary Results'!D3499=0,FALSE,'Input and Summary Results'!$B3499)</f>
        <v>0</v>
      </c>
      <c r="C3917" t="b">
        <f>IF(OR(B3917=0,'Input and Summary Results'!D3499=0,'Input and Summary Results'!D3499=""),FALSE,'Input and Summary Results'!$D3499)</f>
        <v>0</v>
      </c>
      <c r="D3917" t="b">
        <f>IF(OR(B3917=0,'Input and Summary Results'!E3499=0),FALSE,'Input and Summary Results'!$E3499)</f>
        <v>0</v>
      </c>
      <c r="E3917" t="b">
        <f t="shared" si="212"/>
        <v>0</v>
      </c>
      <c r="F3917" t="b">
        <f t="shared" si="213"/>
        <v>0</v>
      </c>
      <c r="G3917" t="b">
        <f>IF('Input and Summary Results'!$J$4="yes",IF(C3917=FALSE,FALSE,IF('Data Transformation'!E3917&lt;$R$10,E3917,$R$10)),IF(C3917=FALSE,FALSE,IF(C3917&lt;$R$10,C3917,$R$10)))</f>
        <v>0</v>
      </c>
      <c r="H3917" t="b">
        <f>IF('Input and Summary Results'!$J$4="yes",'Data Transformation'!F3917,'Data Transformation'!D3917)</f>
        <v>0</v>
      </c>
      <c r="I3917" t="str">
        <f t="shared" si="214"/>
        <v/>
      </c>
    </row>
    <row r="3918" spans="2:9" x14ac:dyDescent="0.55000000000000004">
      <c r="B3918" t="b">
        <f>IF('Input and Summary Results'!D3500=0,FALSE,'Input and Summary Results'!$B3500)</f>
        <v>0</v>
      </c>
      <c r="C3918" t="b">
        <f>IF(OR(B3918=0,'Input and Summary Results'!D3500=0,'Input and Summary Results'!D3500=""),FALSE,'Input and Summary Results'!$D3500)</f>
        <v>0</v>
      </c>
      <c r="D3918" t="b">
        <f>IF(OR(B3918=0,'Input and Summary Results'!E3500=0),FALSE,'Input and Summary Results'!$E3500)</f>
        <v>0</v>
      </c>
      <c r="E3918" t="b">
        <f t="shared" si="212"/>
        <v>0</v>
      </c>
      <c r="F3918" t="b">
        <f t="shared" si="213"/>
        <v>0</v>
      </c>
      <c r="G3918" t="b">
        <f>IF('Input and Summary Results'!$J$4="yes",IF(C3918=FALSE,FALSE,IF('Data Transformation'!E3918&lt;$R$10,E3918,$R$10)),IF(C3918=FALSE,FALSE,IF(C3918&lt;$R$10,C3918,$R$10)))</f>
        <v>0</v>
      </c>
      <c r="H3918" t="b">
        <f>IF('Input and Summary Results'!$J$4="yes",'Data Transformation'!F3918,'Data Transformation'!D3918)</f>
        <v>0</v>
      </c>
      <c r="I3918" t="str">
        <f t="shared" si="214"/>
        <v/>
      </c>
    </row>
    <row r="3919" spans="2:9" x14ac:dyDescent="0.55000000000000004">
      <c r="B3919" t="b">
        <f>IF('Input and Summary Results'!D3501=0,FALSE,'Input and Summary Results'!$B3501)</f>
        <v>0</v>
      </c>
      <c r="C3919" t="b">
        <f>IF(OR(B3919=0,'Input and Summary Results'!D3501=0,'Input and Summary Results'!D3501=""),FALSE,'Input and Summary Results'!$D3501)</f>
        <v>0</v>
      </c>
      <c r="D3919" t="b">
        <f>IF(OR(B3919=0,'Input and Summary Results'!E3501=0),FALSE,'Input and Summary Results'!$E3501)</f>
        <v>0</v>
      </c>
      <c r="E3919" t="b">
        <f t="shared" si="212"/>
        <v>0</v>
      </c>
      <c r="F3919" t="b">
        <f t="shared" si="213"/>
        <v>0</v>
      </c>
      <c r="G3919" t="b">
        <f>IF('Input and Summary Results'!$J$4="yes",IF(C3919=FALSE,FALSE,IF('Data Transformation'!E3919&lt;$R$10,E3919,$R$10)),IF(C3919=FALSE,FALSE,IF(C3919&lt;$R$10,C3919,$R$10)))</f>
        <v>0</v>
      </c>
      <c r="H3919" t="b">
        <f>IF('Input and Summary Results'!$J$4="yes",'Data Transformation'!F3919,'Data Transformation'!D3919)</f>
        <v>0</v>
      </c>
      <c r="I3919" t="str">
        <f t="shared" si="214"/>
        <v/>
      </c>
    </row>
    <row r="3920" spans="2:9" x14ac:dyDescent="0.55000000000000004">
      <c r="B3920" t="b">
        <f>IF('Input and Summary Results'!D3502=0,FALSE,'Input and Summary Results'!$B3502)</f>
        <v>0</v>
      </c>
      <c r="C3920" t="b">
        <f>IF(OR(B3920=0,'Input and Summary Results'!D3502=0,'Input and Summary Results'!D3502=""),FALSE,'Input and Summary Results'!$D3502)</f>
        <v>0</v>
      </c>
      <c r="D3920" t="b">
        <f>IF(OR(B3920=0,'Input and Summary Results'!E3502=0),FALSE,'Input and Summary Results'!$E3502)</f>
        <v>0</v>
      </c>
      <c r="E3920" t="b">
        <f t="shared" si="212"/>
        <v>0</v>
      </c>
      <c r="F3920" t="b">
        <f t="shared" si="213"/>
        <v>0</v>
      </c>
      <c r="G3920" t="b">
        <f>IF('Input and Summary Results'!$J$4="yes",IF(C3920=FALSE,FALSE,IF('Data Transformation'!E3920&lt;$R$10,E3920,$R$10)),IF(C3920=FALSE,FALSE,IF(C3920&lt;$R$10,C3920,$R$10)))</f>
        <v>0</v>
      </c>
      <c r="H3920" t="b">
        <f>IF('Input and Summary Results'!$J$4="yes",'Data Transformation'!F3920,'Data Transformation'!D3920)</f>
        <v>0</v>
      </c>
      <c r="I3920" t="str">
        <f t="shared" si="214"/>
        <v/>
      </c>
    </row>
    <row r="3921" spans="2:9" x14ac:dyDescent="0.55000000000000004">
      <c r="B3921" t="b">
        <f>IF('Input and Summary Results'!D3503=0,FALSE,'Input and Summary Results'!$B3503)</f>
        <v>0</v>
      </c>
      <c r="C3921" t="b">
        <f>IF(OR(B3921=0,'Input and Summary Results'!D3503=0,'Input and Summary Results'!D3503=""),FALSE,'Input and Summary Results'!$D3503)</f>
        <v>0</v>
      </c>
      <c r="D3921" t="b">
        <f>IF(OR(B3921=0,'Input and Summary Results'!E3503=0),FALSE,'Input and Summary Results'!$E3503)</f>
        <v>0</v>
      </c>
      <c r="E3921" t="b">
        <f t="shared" si="212"/>
        <v>0</v>
      </c>
      <c r="F3921" t="b">
        <f t="shared" si="213"/>
        <v>0</v>
      </c>
      <c r="G3921" t="b">
        <f>IF('Input and Summary Results'!$J$4="yes",IF(C3921=FALSE,FALSE,IF('Data Transformation'!E3921&lt;$R$10,E3921,$R$10)),IF(C3921=FALSE,FALSE,IF(C3921&lt;$R$10,C3921,$R$10)))</f>
        <v>0</v>
      </c>
      <c r="H3921" t="b">
        <f>IF('Input and Summary Results'!$J$4="yes",'Data Transformation'!F3921,'Data Transformation'!D3921)</f>
        <v>0</v>
      </c>
      <c r="I3921" t="str">
        <f t="shared" si="214"/>
        <v/>
      </c>
    </row>
    <row r="3922" spans="2:9" x14ac:dyDescent="0.55000000000000004">
      <c r="B3922" t="b">
        <f>IF('Input and Summary Results'!D3504=0,FALSE,'Input and Summary Results'!$B3504)</f>
        <v>0</v>
      </c>
      <c r="C3922" t="b">
        <f>IF(OR(B3922=0,'Input and Summary Results'!D3504=0,'Input and Summary Results'!D3504=""),FALSE,'Input and Summary Results'!$D3504)</f>
        <v>0</v>
      </c>
      <c r="D3922" t="b">
        <f>IF(OR(B3922=0,'Input and Summary Results'!E3504=0),FALSE,'Input and Summary Results'!$E3504)</f>
        <v>0</v>
      </c>
      <c r="E3922" t="b">
        <f t="shared" si="212"/>
        <v>0</v>
      </c>
      <c r="F3922" t="b">
        <f t="shared" si="213"/>
        <v>0</v>
      </c>
      <c r="G3922" t="b">
        <f>IF('Input and Summary Results'!$J$4="yes",IF(C3922=FALSE,FALSE,IF('Data Transformation'!E3922&lt;$R$10,E3922,$R$10)),IF(C3922=FALSE,FALSE,IF(C3922&lt;$R$10,C3922,$R$10)))</f>
        <v>0</v>
      </c>
      <c r="H3922" t="b">
        <f>IF('Input and Summary Results'!$J$4="yes",'Data Transformation'!F3922,'Data Transformation'!D3922)</f>
        <v>0</v>
      </c>
      <c r="I3922" t="str">
        <f t="shared" si="214"/>
        <v/>
      </c>
    </row>
    <row r="3923" spans="2:9" x14ac:dyDescent="0.55000000000000004">
      <c r="B3923" t="b">
        <f>IF('Input and Summary Results'!D3505=0,FALSE,'Input and Summary Results'!$B3505)</f>
        <v>0</v>
      </c>
      <c r="C3923" t="b">
        <f>IF(OR(B3923=0,'Input and Summary Results'!D3505=0,'Input and Summary Results'!D3505=""),FALSE,'Input and Summary Results'!$D3505)</f>
        <v>0</v>
      </c>
      <c r="D3923" t="b">
        <f>IF(OR(B3923=0,'Input and Summary Results'!E3505=0),FALSE,'Input and Summary Results'!$E3505)</f>
        <v>0</v>
      </c>
      <c r="E3923" t="b">
        <f t="shared" si="212"/>
        <v>0</v>
      </c>
      <c r="F3923" t="b">
        <f t="shared" si="213"/>
        <v>0</v>
      </c>
      <c r="G3923" t="b">
        <f>IF('Input and Summary Results'!$J$4="yes",IF(C3923=FALSE,FALSE,IF('Data Transformation'!E3923&lt;$R$10,E3923,$R$10)),IF(C3923=FALSE,FALSE,IF(C3923&lt;$R$10,C3923,$R$10)))</f>
        <v>0</v>
      </c>
      <c r="H3923" t="b">
        <f>IF('Input and Summary Results'!$J$4="yes",'Data Transformation'!F3923,'Data Transformation'!D3923)</f>
        <v>0</v>
      </c>
      <c r="I3923" t="str">
        <f t="shared" si="214"/>
        <v/>
      </c>
    </row>
    <row r="3924" spans="2:9" x14ac:dyDescent="0.55000000000000004">
      <c r="B3924" t="b">
        <f>IF('Input and Summary Results'!D3506=0,FALSE,'Input and Summary Results'!$B3506)</f>
        <v>0</v>
      </c>
      <c r="C3924" t="b">
        <f>IF(OR(B3924=0,'Input and Summary Results'!D3506=0,'Input and Summary Results'!D3506=""),FALSE,'Input and Summary Results'!$D3506)</f>
        <v>0</v>
      </c>
      <c r="D3924" t="b">
        <f>IF(OR(B3924=0,'Input and Summary Results'!E3506=0),FALSE,'Input and Summary Results'!$E3506)</f>
        <v>0</v>
      </c>
      <c r="E3924" t="b">
        <f t="shared" si="212"/>
        <v>0</v>
      </c>
      <c r="F3924" t="b">
        <f t="shared" si="213"/>
        <v>0</v>
      </c>
      <c r="G3924" t="b">
        <f>IF('Input and Summary Results'!$J$4="yes",IF(C3924=FALSE,FALSE,IF('Data Transformation'!E3924&lt;$R$10,E3924,$R$10)),IF(C3924=FALSE,FALSE,IF(C3924&lt;$R$10,C3924,$R$10)))</f>
        <v>0</v>
      </c>
      <c r="H3924" t="b">
        <f>IF('Input and Summary Results'!$J$4="yes",'Data Transformation'!F3924,'Data Transformation'!D3924)</f>
        <v>0</v>
      </c>
      <c r="I3924" t="str">
        <f t="shared" si="214"/>
        <v/>
      </c>
    </row>
    <row r="3925" spans="2:9" x14ac:dyDescent="0.55000000000000004">
      <c r="B3925" t="b">
        <f>IF('Input and Summary Results'!D3507=0,FALSE,'Input and Summary Results'!$B3507)</f>
        <v>0</v>
      </c>
      <c r="C3925" t="b">
        <f>IF(OR(B3925=0,'Input and Summary Results'!D3507=0,'Input and Summary Results'!D3507=""),FALSE,'Input and Summary Results'!$D3507)</f>
        <v>0</v>
      </c>
      <c r="D3925" t="b">
        <f>IF(OR(B3925=0,'Input and Summary Results'!E3507=0),FALSE,'Input and Summary Results'!$E3507)</f>
        <v>0</v>
      </c>
      <c r="E3925" t="b">
        <f t="shared" si="212"/>
        <v>0</v>
      </c>
      <c r="F3925" t="b">
        <f t="shared" si="213"/>
        <v>0</v>
      </c>
      <c r="G3925" t="b">
        <f>IF('Input and Summary Results'!$J$4="yes",IF(C3925=FALSE,FALSE,IF('Data Transformation'!E3925&lt;$R$10,E3925,$R$10)),IF(C3925=FALSE,FALSE,IF(C3925&lt;$R$10,C3925,$R$10)))</f>
        <v>0</v>
      </c>
      <c r="H3925" t="b">
        <f>IF('Input and Summary Results'!$J$4="yes",'Data Transformation'!F3925,'Data Transformation'!D3925)</f>
        <v>0</v>
      </c>
      <c r="I3925" t="str">
        <f t="shared" si="214"/>
        <v/>
      </c>
    </row>
    <row r="3926" spans="2:9" x14ac:dyDescent="0.55000000000000004">
      <c r="B3926" t="b">
        <f>IF('Input and Summary Results'!D3508=0,FALSE,'Input and Summary Results'!$B3508)</f>
        <v>0</v>
      </c>
      <c r="C3926" t="b">
        <f>IF(OR(B3926=0,'Input and Summary Results'!D3508=0,'Input and Summary Results'!D3508=""),FALSE,'Input and Summary Results'!$D3508)</f>
        <v>0</v>
      </c>
      <c r="D3926" t="b">
        <f>IF(OR(B3926=0,'Input and Summary Results'!E3508=0),FALSE,'Input and Summary Results'!$E3508)</f>
        <v>0</v>
      </c>
      <c r="E3926" t="b">
        <f t="shared" si="212"/>
        <v>0</v>
      </c>
      <c r="F3926" t="b">
        <f t="shared" si="213"/>
        <v>0</v>
      </c>
      <c r="G3926" t="b">
        <f>IF('Input and Summary Results'!$J$4="yes",IF(C3926=FALSE,FALSE,IF('Data Transformation'!E3926&lt;$R$10,E3926,$R$10)),IF(C3926=FALSE,FALSE,IF(C3926&lt;$R$10,C3926,$R$10)))</f>
        <v>0</v>
      </c>
      <c r="H3926" t="b">
        <f>IF('Input and Summary Results'!$J$4="yes",'Data Transformation'!F3926,'Data Transformation'!D3926)</f>
        <v>0</v>
      </c>
      <c r="I3926" t="str">
        <f t="shared" si="214"/>
        <v/>
      </c>
    </row>
    <row r="3927" spans="2:9" x14ac:dyDescent="0.55000000000000004">
      <c r="B3927" t="b">
        <f>IF('Input and Summary Results'!D3509=0,FALSE,'Input and Summary Results'!$B3509)</f>
        <v>0</v>
      </c>
      <c r="C3927" t="b">
        <f>IF(OR(B3927=0,'Input and Summary Results'!D3509=0,'Input and Summary Results'!D3509=""),FALSE,'Input and Summary Results'!$D3509)</f>
        <v>0</v>
      </c>
      <c r="D3927" t="b">
        <f>IF(OR(B3927=0,'Input and Summary Results'!E3509=0),FALSE,'Input and Summary Results'!$E3509)</f>
        <v>0</v>
      </c>
      <c r="E3927" t="b">
        <f t="shared" si="212"/>
        <v>0</v>
      </c>
      <c r="F3927" t="b">
        <f t="shared" si="213"/>
        <v>0</v>
      </c>
      <c r="G3927" t="b">
        <f>IF('Input and Summary Results'!$J$4="yes",IF(C3927=FALSE,FALSE,IF('Data Transformation'!E3927&lt;$R$10,E3927,$R$10)),IF(C3927=FALSE,FALSE,IF(C3927&lt;$R$10,C3927,$R$10)))</f>
        <v>0</v>
      </c>
      <c r="H3927" t="b">
        <f>IF('Input and Summary Results'!$J$4="yes",'Data Transformation'!F3927,'Data Transformation'!D3927)</f>
        <v>0</v>
      </c>
      <c r="I3927" t="str">
        <f t="shared" si="214"/>
        <v/>
      </c>
    </row>
    <row r="3928" spans="2:9" x14ac:dyDescent="0.55000000000000004">
      <c r="B3928" t="b">
        <f>IF('Input and Summary Results'!D3510=0,FALSE,'Input and Summary Results'!$B3510)</f>
        <v>0</v>
      </c>
      <c r="C3928" t="b">
        <f>IF(OR(B3928=0,'Input and Summary Results'!D3510=0,'Input and Summary Results'!D3510=""),FALSE,'Input and Summary Results'!$D3510)</f>
        <v>0</v>
      </c>
      <c r="D3928" t="b">
        <f>IF(OR(B3928=0,'Input and Summary Results'!E3510=0),FALSE,'Input and Summary Results'!$E3510)</f>
        <v>0</v>
      </c>
      <c r="E3928" t="b">
        <f t="shared" si="212"/>
        <v>0</v>
      </c>
      <c r="F3928" t="b">
        <f t="shared" si="213"/>
        <v>0</v>
      </c>
      <c r="G3928" t="b">
        <f>IF('Input and Summary Results'!$J$4="yes",IF(C3928=FALSE,FALSE,IF('Data Transformation'!E3928&lt;$R$10,E3928,$R$10)),IF(C3928=FALSE,FALSE,IF(C3928&lt;$R$10,C3928,$R$10)))</f>
        <v>0</v>
      </c>
      <c r="H3928" t="b">
        <f>IF('Input and Summary Results'!$J$4="yes",'Data Transformation'!F3928,'Data Transformation'!D3928)</f>
        <v>0</v>
      </c>
      <c r="I3928" t="str">
        <f t="shared" si="214"/>
        <v/>
      </c>
    </row>
    <row r="3929" spans="2:9" x14ac:dyDescent="0.55000000000000004">
      <c r="B3929" t="b">
        <f>IF('Input and Summary Results'!D3511=0,FALSE,'Input and Summary Results'!$B3511)</f>
        <v>0</v>
      </c>
      <c r="C3929" t="b">
        <f>IF(OR(B3929=0,'Input and Summary Results'!D3511=0,'Input and Summary Results'!D3511=""),FALSE,'Input and Summary Results'!$D3511)</f>
        <v>0</v>
      </c>
      <c r="D3929" t="b">
        <f>IF(OR(B3929=0,'Input and Summary Results'!E3511=0),FALSE,'Input and Summary Results'!$E3511)</f>
        <v>0</v>
      </c>
      <c r="E3929" t="b">
        <f t="shared" si="212"/>
        <v>0</v>
      </c>
      <c r="F3929" t="b">
        <f t="shared" si="213"/>
        <v>0</v>
      </c>
      <c r="G3929" t="b">
        <f>IF('Input and Summary Results'!$J$4="yes",IF(C3929=FALSE,FALSE,IF('Data Transformation'!E3929&lt;$R$10,E3929,$R$10)),IF(C3929=FALSE,FALSE,IF(C3929&lt;$R$10,C3929,$R$10)))</f>
        <v>0</v>
      </c>
      <c r="H3929" t="b">
        <f>IF('Input and Summary Results'!$J$4="yes",'Data Transformation'!F3929,'Data Transformation'!D3929)</f>
        <v>0</v>
      </c>
      <c r="I3929" t="str">
        <f t="shared" si="214"/>
        <v/>
      </c>
    </row>
    <row r="3930" spans="2:9" x14ac:dyDescent="0.55000000000000004">
      <c r="B3930" t="b">
        <f>IF('Input and Summary Results'!D3512=0,FALSE,'Input and Summary Results'!$B3512)</f>
        <v>0</v>
      </c>
      <c r="C3930" t="b">
        <f>IF(OR(B3930=0,'Input and Summary Results'!D3512=0,'Input and Summary Results'!D3512=""),FALSE,'Input and Summary Results'!$D3512)</f>
        <v>0</v>
      </c>
      <c r="D3930" t="b">
        <f>IF(OR(B3930=0,'Input and Summary Results'!E3512=0),FALSE,'Input and Summary Results'!$E3512)</f>
        <v>0</v>
      </c>
      <c r="E3930" t="b">
        <f t="shared" si="212"/>
        <v>0</v>
      </c>
      <c r="F3930" t="b">
        <f t="shared" si="213"/>
        <v>0</v>
      </c>
      <c r="G3930" t="b">
        <f>IF('Input and Summary Results'!$J$4="yes",IF(C3930=FALSE,FALSE,IF('Data Transformation'!E3930&lt;$R$10,E3930,$R$10)),IF(C3930=FALSE,FALSE,IF(C3930&lt;$R$10,C3930,$R$10)))</f>
        <v>0</v>
      </c>
      <c r="H3930" t="b">
        <f>IF('Input and Summary Results'!$J$4="yes",'Data Transformation'!F3930,'Data Transformation'!D3930)</f>
        <v>0</v>
      </c>
      <c r="I3930" t="str">
        <f t="shared" si="214"/>
        <v/>
      </c>
    </row>
    <row r="3931" spans="2:9" x14ac:dyDescent="0.55000000000000004">
      <c r="B3931" t="b">
        <f>IF('Input and Summary Results'!D3513=0,FALSE,'Input and Summary Results'!$B3513)</f>
        <v>0</v>
      </c>
      <c r="C3931" t="b">
        <f>IF(OR(B3931=0,'Input and Summary Results'!D3513=0,'Input and Summary Results'!D3513=""),FALSE,'Input and Summary Results'!$D3513)</f>
        <v>0</v>
      </c>
      <c r="D3931" t="b">
        <f>IF(OR(B3931=0,'Input and Summary Results'!E3513=0),FALSE,'Input and Summary Results'!$E3513)</f>
        <v>0</v>
      </c>
      <c r="E3931" t="b">
        <f t="shared" si="212"/>
        <v>0</v>
      </c>
      <c r="F3931" t="b">
        <f t="shared" si="213"/>
        <v>0</v>
      </c>
      <c r="G3931" t="b">
        <f>IF('Input and Summary Results'!$J$4="yes",IF(C3931=FALSE,FALSE,IF('Data Transformation'!E3931&lt;$R$10,E3931,$R$10)),IF(C3931=FALSE,FALSE,IF(C3931&lt;$R$10,C3931,$R$10)))</f>
        <v>0</v>
      </c>
      <c r="H3931" t="b">
        <f>IF('Input and Summary Results'!$J$4="yes",'Data Transformation'!F3931,'Data Transformation'!D3931)</f>
        <v>0</v>
      </c>
      <c r="I3931" t="str">
        <f t="shared" si="214"/>
        <v/>
      </c>
    </row>
    <row r="3932" spans="2:9" x14ac:dyDescent="0.55000000000000004">
      <c r="B3932" t="b">
        <f>IF('Input and Summary Results'!D3514=0,FALSE,'Input and Summary Results'!$B3514)</f>
        <v>0</v>
      </c>
      <c r="C3932" t="b">
        <f>IF(OR(B3932=0,'Input and Summary Results'!D3514=0,'Input and Summary Results'!D3514=""),FALSE,'Input and Summary Results'!$D3514)</f>
        <v>0</v>
      </c>
      <c r="D3932" t="b">
        <f>IF(OR(B3932=0,'Input and Summary Results'!E3514=0),FALSE,'Input and Summary Results'!$E3514)</f>
        <v>0</v>
      </c>
      <c r="E3932" t="b">
        <f t="shared" si="212"/>
        <v>0</v>
      </c>
      <c r="F3932" t="b">
        <f t="shared" si="213"/>
        <v>0</v>
      </c>
      <c r="G3932" t="b">
        <f>IF('Input and Summary Results'!$J$4="yes",IF(C3932=FALSE,FALSE,IF('Data Transformation'!E3932&lt;$R$10,E3932,$R$10)),IF(C3932=FALSE,FALSE,IF(C3932&lt;$R$10,C3932,$R$10)))</f>
        <v>0</v>
      </c>
      <c r="H3932" t="b">
        <f>IF('Input and Summary Results'!$J$4="yes",'Data Transformation'!F3932,'Data Transformation'!D3932)</f>
        <v>0</v>
      </c>
      <c r="I3932" t="str">
        <f t="shared" si="214"/>
        <v/>
      </c>
    </row>
    <row r="3933" spans="2:9" x14ac:dyDescent="0.55000000000000004">
      <c r="B3933" t="b">
        <f>IF('Input and Summary Results'!D3515=0,FALSE,'Input and Summary Results'!$B3515)</f>
        <v>0</v>
      </c>
      <c r="C3933" t="b">
        <f>IF(OR(B3933=0,'Input and Summary Results'!D3515=0,'Input and Summary Results'!D3515=""),FALSE,'Input and Summary Results'!$D3515)</f>
        <v>0</v>
      </c>
      <c r="D3933" t="b">
        <f>IF(OR(B3933=0,'Input and Summary Results'!E3515=0),FALSE,'Input and Summary Results'!$E3515)</f>
        <v>0</v>
      </c>
      <c r="E3933" t="b">
        <f t="shared" si="212"/>
        <v>0</v>
      </c>
      <c r="F3933" t="b">
        <f t="shared" si="213"/>
        <v>0</v>
      </c>
      <c r="G3933" t="b">
        <f>IF('Input and Summary Results'!$J$4="yes",IF(C3933=FALSE,FALSE,IF('Data Transformation'!E3933&lt;$R$10,E3933,$R$10)),IF(C3933=FALSE,FALSE,IF(C3933&lt;$R$10,C3933,$R$10)))</f>
        <v>0</v>
      </c>
      <c r="H3933" t="b">
        <f>IF('Input and Summary Results'!$J$4="yes",'Data Transformation'!F3933,'Data Transformation'!D3933)</f>
        <v>0</v>
      </c>
      <c r="I3933" t="str">
        <f t="shared" si="214"/>
        <v/>
      </c>
    </row>
    <row r="3934" spans="2:9" x14ac:dyDescent="0.55000000000000004">
      <c r="B3934" t="b">
        <f>IF('Input and Summary Results'!D3516=0,FALSE,'Input and Summary Results'!$B3516)</f>
        <v>0</v>
      </c>
      <c r="C3934" t="b">
        <f>IF(OR(B3934=0,'Input and Summary Results'!D3516=0,'Input and Summary Results'!D3516=""),FALSE,'Input and Summary Results'!$D3516)</f>
        <v>0</v>
      </c>
      <c r="D3934" t="b">
        <f>IF(OR(B3934=0,'Input and Summary Results'!E3516=0),FALSE,'Input and Summary Results'!$E3516)</f>
        <v>0</v>
      </c>
      <c r="E3934" t="b">
        <f t="shared" si="212"/>
        <v>0</v>
      </c>
      <c r="F3934" t="b">
        <f t="shared" si="213"/>
        <v>0</v>
      </c>
      <c r="G3934" t="b">
        <f>IF('Input and Summary Results'!$J$4="yes",IF(C3934=FALSE,FALSE,IF('Data Transformation'!E3934&lt;$R$10,E3934,$R$10)),IF(C3934=FALSE,FALSE,IF(C3934&lt;$R$10,C3934,$R$10)))</f>
        <v>0</v>
      </c>
      <c r="H3934" t="b">
        <f>IF('Input and Summary Results'!$J$4="yes",'Data Transformation'!F3934,'Data Transformation'!D3934)</f>
        <v>0</v>
      </c>
      <c r="I3934" t="str">
        <f t="shared" si="214"/>
        <v/>
      </c>
    </row>
    <row r="3935" spans="2:9" x14ac:dyDescent="0.55000000000000004">
      <c r="B3935" t="b">
        <f>IF('Input and Summary Results'!D3517=0,FALSE,'Input and Summary Results'!$B3517)</f>
        <v>0</v>
      </c>
      <c r="C3935" t="b">
        <f>IF(OR(B3935=0,'Input and Summary Results'!D3517=0,'Input and Summary Results'!D3517=""),FALSE,'Input and Summary Results'!$D3517)</f>
        <v>0</v>
      </c>
      <c r="D3935" t="b">
        <f>IF(OR(B3935=0,'Input and Summary Results'!E3517=0),FALSE,'Input and Summary Results'!$E3517)</f>
        <v>0</v>
      </c>
      <c r="E3935" t="b">
        <f t="shared" si="212"/>
        <v>0</v>
      </c>
      <c r="F3935" t="b">
        <f t="shared" si="213"/>
        <v>0</v>
      </c>
      <c r="G3935" t="b">
        <f>IF('Input and Summary Results'!$J$4="yes",IF(C3935=FALSE,FALSE,IF('Data Transformation'!E3935&lt;$R$10,E3935,$R$10)),IF(C3935=FALSE,FALSE,IF(C3935&lt;$R$10,C3935,$R$10)))</f>
        <v>0</v>
      </c>
      <c r="H3935" t="b">
        <f>IF('Input and Summary Results'!$J$4="yes",'Data Transformation'!F3935,'Data Transformation'!D3935)</f>
        <v>0</v>
      </c>
      <c r="I3935" t="str">
        <f t="shared" si="214"/>
        <v/>
      </c>
    </row>
    <row r="3936" spans="2:9" x14ac:dyDescent="0.55000000000000004">
      <c r="B3936" t="b">
        <f>IF('Input and Summary Results'!D3518=0,FALSE,'Input and Summary Results'!$B3518)</f>
        <v>0</v>
      </c>
      <c r="C3936" t="b">
        <f>IF(OR(B3936=0,'Input and Summary Results'!D3518=0,'Input and Summary Results'!D3518=""),FALSE,'Input and Summary Results'!$D3518)</f>
        <v>0</v>
      </c>
      <c r="D3936" t="b">
        <f>IF(OR(B3936=0,'Input and Summary Results'!E3518=0),FALSE,'Input and Summary Results'!$E3518)</f>
        <v>0</v>
      </c>
      <c r="E3936" t="b">
        <f t="shared" si="212"/>
        <v>0</v>
      </c>
      <c r="F3936" t="b">
        <f t="shared" si="213"/>
        <v>0</v>
      </c>
      <c r="G3936" t="b">
        <f>IF('Input and Summary Results'!$J$4="yes",IF(C3936=FALSE,FALSE,IF('Data Transformation'!E3936&lt;$R$10,E3936,$R$10)),IF(C3936=FALSE,FALSE,IF(C3936&lt;$R$10,C3936,$R$10)))</f>
        <v>0</v>
      </c>
      <c r="H3936" t="b">
        <f>IF('Input and Summary Results'!$J$4="yes",'Data Transformation'!F3936,'Data Transformation'!D3936)</f>
        <v>0</v>
      </c>
      <c r="I3936" t="str">
        <f t="shared" si="214"/>
        <v/>
      </c>
    </row>
    <row r="3937" spans="2:9" x14ac:dyDescent="0.55000000000000004">
      <c r="B3937" t="b">
        <f>IF('Input and Summary Results'!D3519=0,FALSE,'Input and Summary Results'!$B3519)</f>
        <v>0</v>
      </c>
      <c r="C3937" t="b">
        <f>IF(OR(B3937=0,'Input and Summary Results'!D3519=0,'Input and Summary Results'!D3519=""),FALSE,'Input and Summary Results'!$D3519)</f>
        <v>0</v>
      </c>
      <c r="D3937" t="b">
        <f>IF(OR(B3937=0,'Input and Summary Results'!E3519=0),FALSE,'Input and Summary Results'!$E3519)</f>
        <v>0</v>
      </c>
      <c r="E3937" t="b">
        <f t="shared" si="212"/>
        <v>0</v>
      </c>
      <c r="F3937" t="b">
        <f t="shared" si="213"/>
        <v>0</v>
      </c>
      <c r="G3937" t="b">
        <f>IF('Input and Summary Results'!$J$4="yes",IF(C3937=FALSE,FALSE,IF('Data Transformation'!E3937&lt;$R$10,E3937,$R$10)),IF(C3937=FALSE,FALSE,IF(C3937&lt;$R$10,C3937,$R$10)))</f>
        <v>0</v>
      </c>
      <c r="H3937" t="b">
        <f>IF('Input and Summary Results'!$J$4="yes",'Data Transformation'!F3937,'Data Transformation'!D3937)</f>
        <v>0</v>
      </c>
      <c r="I3937" t="str">
        <f t="shared" si="214"/>
        <v/>
      </c>
    </row>
    <row r="3938" spans="2:9" x14ac:dyDescent="0.55000000000000004">
      <c r="B3938" t="b">
        <f>IF('Input and Summary Results'!D3520=0,FALSE,'Input and Summary Results'!$B3520)</f>
        <v>0</v>
      </c>
      <c r="C3938" t="b">
        <f>IF(OR(B3938=0,'Input and Summary Results'!D3520=0,'Input and Summary Results'!D3520=""),FALSE,'Input and Summary Results'!$D3520)</f>
        <v>0</v>
      </c>
      <c r="D3938" t="b">
        <f>IF(OR(B3938=0,'Input and Summary Results'!E3520=0),FALSE,'Input and Summary Results'!$E3520)</f>
        <v>0</v>
      </c>
      <c r="E3938" t="b">
        <f t="shared" si="212"/>
        <v>0</v>
      </c>
      <c r="F3938" t="b">
        <f t="shared" si="213"/>
        <v>0</v>
      </c>
      <c r="G3938" t="b">
        <f>IF('Input and Summary Results'!$J$4="yes",IF(C3938=FALSE,FALSE,IF('Data Transformation'!E3938&lt;$R$10,E3938,$R$10)),IF(C3938=FALSE,FALSE,IF(C3938&lt;$R$10,C3938,$R$10)))</f>
        <v>0</v>
      </c>
      <c r="H3938" t="b">
        <f>IF('Input and Summary Results'!$J$4="yes",'Data Transformation'!F3938,'Data Transformation'!D3938)</f>
        <v>0</v>
      </c>
      <c r="I3938" t="str">
        <f t="shared" si="214"/>
        <v/>
      </c>
    </row>
    <row r="3939" spans="2:9" x14ac:dyDescent="0.55000000000000004">
      <c r="B3939" t="b">
        <f>IF('Input and Summary Results'!D3521=0,FALSE,'Input and Summary Results'!$B3521)</f>
        <v>0</v>
      </c>
      <c r="C3939" t="b">
        <f>IF(OR(B3939=0,'Input and Summary Results'!D3521=0,'Input and Summary Results'!D3521=""),FALSE,'Input and Summary Results'!$D3521)</f>
        <v>0</v>
      </c>
      <c r="D3939" t="b">
        <f>IF(OR(B3939=0,'Input and Summary Results'!E3521=0),FALSE,'Input and Summary Results'!$E3521)</f>
        <v>0</v>
      </c>
      <c r="E3939" t="b">
        <f t="shared" si="212"/>
        <v>0</v>
      </c>
      <c r="F3939" t="b">
        <f t="shared" si="213"/>
        <v>0</v>
      </c>
      <c r="G3939" t="b">
        <f>IF('Input and Summary Results'!$J$4="yes",IF(C3939=FALSE,FALSE,IF('Data Transformation'!E3939&lt;$R$10,E3939,$R$10)),IF(C3939=FALSE,FALSE,IF(C3939&lt;$R$10,C3939,$R$10)))</f>
        <v>0</v>
      </c>
      <c r="H3939" t="b">
        <f>IF('Input and Summary Results'!$J$4="yes",'Data Transformation'!F3939,'Data Transformation'!D3939)</f>
        <v>0</v>
      </c>
      <c r="I3939" t="str">
        <f t="shared" si="214"/>
        <v/>
      </c>
    </row>
    <row r="3940" spans="2:9" x14ac:dyDescent="0.55000000000000004">
      <c r="B3940" t="b">
        <f>IF('Input and Summary Results'!D3522=0,FALSE,'Input and Summary Results'!$B3522)</f>
        <v>0</v>
      </c>
      <c r="C3940" t="b">
        <f>IF(OR(B3940=0,'Input and Summary Results'!D3522=0,'Input and Summary Results'!D3522=""),FALSE,'Input and Summary Results'!$D3522)</f>
        <v>0</v>
      </c>
      <c r="D3940" t="b">
        <f>IF(OR(B3940=0,'Input and Summary Results'!E3522=0),FALSE,'Input and Summary Results'!$E3522)</f>
        <v>0</v>
      </c>
      <c r="E3940" t="b">
        <f t="shared" si="212"/>
        <v>0</v>
      </c>
      <c r="F3940" t="b">
        <f t="shared" si="213"/>
        <v>0</v>
      </c>
      <c r="G3940" t="b">
        <f>IF('Input and Summary Results'!$J$4="yes",IF(C3940=FALSE,FALSE,IF('Data Transformation'!E3940&lt;$R$10,E3940,$R$10)),IF(C3940=FALSE,FALSE,IF(C3940&lt;$R$10,C3940,$R$10)))</f>
        <v>0</v>
      </c>
      <c r="H3940" t="b">
        <f>IF('Input and Summary Results'!$J$4="yes",'Data Transformation'!F3940,'Data Transformation'!D3940)</f>
        <v>0</v>
      </c>
      <c r="I3940" t="str">
        <f t="shared" si="214"/>
        <v/>
      </c>
    </row>
    <row r="3941" spans="2:9" x14ac:dyDescent="0.55000000000000004">
      <c r="B3941" t="b">
        <f>IF('Input and Summary Results'!D3523=0,FALSE,'Input and Summary Results'!$B3523)</f>
        <v>0</v>
      </c>
      <c r="C3941" t="b">
        <f>IF(OR(B3941=0,'Input and Summary Results'!D3523=0,'Input and Summary Results'!D3523=""),FALSE,'Input and Summary Results'!$D3523)</f>
        <v>0</v>
      </c>
      <c r="D3941" t="b">
        <f>IF(OR(B3941=0,'Input and Summary Results'!E3523=0),FALSE,'Input and Summary Results'!$E3523)</f>
        <v>0</v>
      </c>
      <c r="E3941" t="b">
        <f t="shared" si="212"/>
        <v>0</v>
      </c>
      <c r="F3941" t="b">
        <f t="shared" si="213"/>
        <v>0</v>
      </c>
      <c r="G3941" t="b">
        <f>IF('Input and Summary Results'!$J$4="yes",IF(C3941=FALSE,FALSE,IF('Data Transformation'!E3941&lt;$R$10,E3941,$R$10)),IF(C3941=FALSE,FALSE,IF(C3941&lt;$R$10,C3941,$R$10)))</f>
        <v>0</v>
      </c>
      <c r="H3941" t="b">
        <f>IF('Input and Summary Results'!$J$4="yes",'Data Transformation'!F3941,'Data Transformation'!D3941)</f>
        <v>0</v>
      </c>
      <c r="I3941" t="str">
        <f t="shared" si="214"/>
        <v/>
      </c>
    </row>
    <row r="3942" spans="2:9" x14ac:dyDescent="0.55000000000000004">
      <c r="B3942" t="b">
        <f>IF('Input and Summary Results'!D3524=0,FALSE,'Input and Summary Results'!$B3524)</f>
        <v>0</v>
      </c>
      <c r="C3942" t="b">
        <f>IF(OR(B3942=0,'Input and Summary Results'!D3524=0,'Input and Summary Results'!D3524=""),FALSE,'Input and Summary Results'!$D3524)</f>
        <v>0</v>
      </c>
      <c r="D3942" t="b">
        <f>IF(OR(B3942=0,'Input and Summary Results'!E3524=0),FALSE,'Input and Summary Results'!$E3524)</f>
        <v>0</v>
      </c>
      <c r="E3942" t="b">
        <f t="shared" si="212"/>
        <v>0</v>
      </c>
      <c r="F3942" t="b">
        <f t="shared" si="213"/>
        <v>0</v>
      </c>
      <c r="G3942" t="b">
        <f>IF('Input and Summary Results'!$J$4="yes",IF(C3942=FALSE,FALSE,IF('Data Transformation'!E3942&lt;$R$10,E3942,$R$10)),IF(C3942=FALSE,FALSE,IF(C3942&lt;$R$10,C3942,$R$10)))</f>
        <v>0</v>
      </c>
      <c r="H3942" t="b">
        <f>IF('Input and Summary Results'!$J$4="yes",'Data Transformation'!F3942,'Data Transformation'!D3942)</f>
        <v>0</v>
      </c>
      <c r="I3942" t="str">
        <f t="shared" si="214"/>
        <v/>
      </c>
    </row>
    <row r="3943" spans="2:9" x14ac:dyDescent="0.55000000000000004">
      <c r="B3943" t="b">
        <f>IF('Input and Summary Results'!D3525=0,FALSE,'Input and Summary Results'!$B3525)</f>
        <v>0</v>
      </c>
      <c r="C3943" t="b">
        <f>IF(OR(B3943=0,'Input and Summary Results'!D3525=0,'Input and Summary Results'!D3525=""),FALSE,'Input and Summary Results'!$D3525)</f>
        <v>0</v>
      </c>
      <c r="D3943" t="b">
        <f>IF(OR(B3943=0,'Input and Summary Results'!E3525=0),FALSE,'Input and Summary Results'!$E3525)</f>
        <v>0</v>
      </c>
      <c r="E3943" t="b">
        <f t="shared" si="212"/>
        <v>0</v>
      </c>
      <c r="F3943" t="b">
        <f t="shared" si="213"/>
        <v>0</v>
      </c>
      <c r="G3943" t="b">
        <f>IF('Input and Summary Results'!$J$4="yes",IF(C3943=FALSE,FALSE,IF('Data Transformation'!E3943&lt;$R$10,E3943,$R$10)),IF(C3943=FALSE,FALSE,IF(C3943&lt;$R$10,C3943,$R$10)))</f>
        <v>0</v>
      </c>
      <c r="H3943" t="b">
        <f>IF('Input and Summary Results'!$J$4="yes",'Data Transformation'!F3943,'Data Transformation'!D3943)</f>
        <v>0</v>
      </c>
      <c r="I3943" t="str">
        <f t="shared" si="214"/>
        <v/>
      </c>
    </row>
    <row r="3944" spans="2:9" x14ac:dyDescent="0.55000000000000004">
      <c r="B3944" t="b">
        <f>IF('Input and Summary Results'!D3526=0,FALSE,'Input and Summary Results'!$B3526)</f>
        <v>0</v>
      </c>
      <c r="C3944" t="b">
        <f>IF(OR(B3944=0,'Input and Summary Results'!D3526=0,'Input and Summary Results'!D3526=""),FALSE,'Input and Summary Results'!$D3526)</f>
        <v>0</v>
      </c>
      <c r="D3944" t="b">
        <f>IF(OR(B3944=0,'Input and Summary Results'!E3526=0),FALSE,'Input and Summary Results'!$E3526)</f>
        <v>0</v>
      </c>
      <c r="E3944" t="b">
        <f t="shared" si="212"/>
        <v>0</v>
      </c>
      <c r="F3944" t="b">
        <f t="shared" si="213"/>
        <v>0</v>
      </c>
      <c r="G3944" t="b">
        <f>IF('Input and Summary Results'!$J$4="yes",IF(C3944=FALSE,FALSE,IF('Data Transformation'!E3944&lt;$R$10,E3944,$R$10)),IF(C3944=FALSE,FALSE,IF(C3944&lt;$R$10,C3944,$R$10)))</f>
        <v>0</v>
      </c>
      <c r="H3944" t="b">
        <f>IF('Input and Summary Results'!$J$4="yes",'Data Transformation'!F3944,'Data Transformation'!D3944)</f>
        <v>0</v>
      </c>
      <c r="I3944" t="str">
        <f t="shared" si="214"/>
        <v/>
      </c>
    </row>
    <row r="3945" spans="2:9" x14ac:dyDescent="0.55000000000000004">
      <c r="B3945" t="b">
        <f>IF('Input and Summary Results'!D3527=0,FALSE,'Input and Summary Results'!$B3527)</f>
        <v>0</v>
      </c>
      <c r="C3945" t="b">
        <f>IF(OR(B3945=0,'Input and Summary Results'!D3527=0,'Input and Summary Results'!D3527=""),FALSE,'Input and Summary Results'!$D3527)</f>
        <v>0</v>
      </c>
      <c r="D3945" t="b">
        <f>IF(OR(B3945=0,'Input and Summary Results'!E3527=0),FALSE,'Input and Summary Results'!$E3527)</f>
        <v>0</v>
      </c>
      <c r="E3945" t="b">
        <f t="shared" si="212"/>
        <v>0</v>
      </c>
      <c r="F3945" t="b">
        <f t="shared" si="213"/>
        <v>0</v>
      </c>
      <c r="G3945" t="b">
        <f>IF('Input and Summary Results'!$J$4="yes",IF(C3945=FALSE,FALSE,IF('Data Transformation'!E3945&lt;$R$10,E3945,$R$10)),IF(C3945=FALSE,FALSE,IF(C3945&lt;$R$10,C3945,$R$10)))</f>
        <v>0</v>
      </c>
      <c r="H3945" t="b">
        <f>IF('Input and Summary Results'!$J$4="yes",'Data Transformation'!F3945,'Data Transformation'!D3945)</f>
        <v>0</v>
      </c>
      <c r="I3945" t="str">
        <f t="shared" si="214"/>
        <v/>
      </c>
    </row>
    <row r="3946" spans="2:9" x14ac:dyDescent="0.55000000000000004">
      <c r="B3946" t="b">
        <f>IF('Input and Summary Results'!D3528=0,FALSE,'Input and Summary Results'!$B3528)</f>
        <v>0</v>
      </c>
      <c r="C3946" t="b">
        <f>IF(OR(B3946=0,'Input and Summary Results'!D3528=0,'Input and Summary Results'!D3528=""),FALSE,'Input and Summary Results'!$D3528)</f>
        <v>0</v>
      </c>
      <c r="D3946" t="b">
        <f>IF(OR(B3946=0,'Input and Summary Results'!E3528=0),FALSE,'Input and Summary Results'!$E3528)</f>
        <v>0</v>
      </c>
      <c r="E3946" t="b">
        <f t="shared" ref="E3946:E4009" si="215">IF(C3946=FALSE,FALSE,LOG10(C3946))</f>
        <v>0</v>
      </c>
      <c r="F3946" t="b">
        <f t="shared" ref="F3946:F4009" si="216">IF(D3946=FALSE, FALSE,0.434*D3946/C3946)</f>
        <v>0</v>
      </c>
      <c r="G3946" t="b">
        <f>IF('Input and Summary Results'!$J$4="yes",IF(C3946=FALSE,FALSE,IF('Data Transformation'!E3946&lt;$R$10,E3946,$R$10)),IF(C3946=FALSE,FALSE,IF(C3946&lt;$R$10,C3946,$R$10)))</f>
        <v>0</v>
      </c>
      <c r="H3946" t="b">
        <f>IF('Input and Summary Results'!$J$4="yes",'Data Transformation'!F3946,'Data Transformation'!D3946)</f>
        <v>0</v>
      </c>
      <c r="I3946" t="str">
        <f t="shared" si="214"/>
        <v/>
      </c>
    </row>
    <row r="3947" spans="2:9" x14ac:dyDescent="0.55000000000000004">
      <c r="B3947" t="b">
        <f>IF('Input and Summary Results'!D3529=0,FALSE,'Input and Summary Results'!$B3529)</f>
        <v>0</v>
      </c>
      <c r="C3947" t="b">
        <f>IF(OR(B3947=0,'Input and Summary Results'!D3529=0,'Input and Summary Results'!D3529=""),FALSE,'Input and Summary Results'!$D3529)</f>
        <v>0</v>
      </c>
      <c r="D3947" t="b">
        <f>IF(OR(B3947=0,'Input and Summary Results'!E3529=0),FALSE,'Input and Summary Results'!$E3529)</f>
        <v>0</v>
      </c>
      <c r="E3947" t="b">
        <f t="shared" si="215"/>
        <v>0</v>
      </c>
      <c r="F3947" t="b">
        <f t="shared" si="216"/>
        <v>0</v>
      </c>
      <c r="G3947" t="b">
        <f>IF('Input and Summary Results'!$J$4="yes",IF(C3947=FALSE,FALSE,IF('Data Transformation'!E3947&lt;$R$10,E3947,$R$10)),IF(C3947=FALSE,FALSE,IF(C3947&lt;$R$10,C3947,$R$10)))</f>
        <v>0</v>
      </c>
      <c r="H3947" t="b">
        <f>IF('Input and Summary Results'!$J$4="yes",'Data Transformation'!F3947,'Data Transformation'!D3947)</f>
        <v>0</v>
      </c>
      <c r="I3947" t="str">
        <f t="shared" si="214"/>
        <v/>
      </c>
    </row>
    <row r="3948" spans="2:9" x14ac:dyDescent="0.55000000000000004">
      <c r="B3948" t="b">
        <f>IF('Input and Summary Results'!D3530=0,FALSE,'Input and Summary Results'!$B3530)</f>
        <v>0</v>
      </c>
      <c r="C3948" t="b">
        <f>IF(OR(B3948=0,'Input and Summary Results'!D3530=0,'Input and Summary Results'!D3530=""),FALSE,'Input and Summary Results'!$D3530)</f>
        <v>0</v>
      </c>
      <c r="D3948" t="b">
        <f>IF(OR(B3948=0,'Input and Summary Results'!E3530=0),FALSE,'Input and Summary Results'!$E3530)</f>
        <v>0</v>
      </c>
      <c r="E3948" t="b">
        <f t="shared" si="215"/>
        <v>0</v>
      </c>
      <c r="F3948" t="b">
        <f t="shared" si="216"/>
        <v>0</v>
      </c>
      <c r="G3948" t="b">
        <f>IF('Input and Summary Results'!$J$4="yes",IF(C3948=FALSE,FALSE,IF('Data Transformation'!E3948&lt;$R$10,E3948,$R$10)),IF(C3948=FALSE,FALSE,IF(C3948&lt;$R$10,C3948,$R$10)))</f>
        <v>0</v>
      </c>
      <c r="H3948" t="b">
        <f>IF('Input and Summary Results'!$J$4="yes",'Data Transformation'!F3948,'Data Transformation'!D3948)</f>
        <v>0</v>
      </c>
      <c r="I3948" t="str">
        <f t="shared" si="214"/>
        <v/>
      </c>
    </row>
    <row r="3949" spans="2:9" x14ac:dyDescent="0.55000000000000004">
      <c r="B3949" t="b">
        <f>IF('Input and Summary Results'!D3531=0,FALSE,'Input and Summary Results'!$B3531)</f>
        <v>0</v>
      </c>
      <c r="C3949" t="b">
        <f>IF(OR(B3949=0,'Input and Summary Results'!D3531=0,'Input and Summary Results'!D3531=""),FALSE,'Input and Summary Results'!$D3531)</f>
        <v>0</v>
      </c>
      <c r="D3949" t="b">
        <f>IF(OR(B3949=0,'Input and Summary Results'!E3531=0),FALSE,'Input and Summary Results'!$E3531)</f>
        <v>0</v>
      </c>
      <c r="E3949" t="b">
        <f t="shared" si="215"/>
        <v>0</v>
      </c>
      <c r="F3949" t="b">
        <f t="shared" si="216"/>
        <v>0</v>
      </c>
      <c r="G3949" t="b">
        <f>IF('Input and Summary Results'!$J$4="yes",IF(C3949=FALSE,FALSE,IF('Data Transformation'!E3949&lt;$R$10,E3949,$R$10)),IF(C3949=FALSE,FALSE,IF(C3949&lt;$R$10,C3949,$R$10)))</f>
        <v>0</v>
      </c>
      <c r="H3949" t="b">
        <f>IF('Input and Summary Results'!$J$4="yes",'Data Transformation'!F3949,'Data Transformation'!D3949)</f>
        <v>0</v>
      </c>
      <c r="I3949" t="str">
        <f t="shared" si="214"/>
        <v/>
      </c>
    </row>
    <row r="3950" spans="2:9" x14ac:dyDescent="0.55000000000000004">
      <c r="B3950" t="b">
        <f>IF('Input and Summary Results'!D3532=0,FALSE,'Input and Summary Results'!$B3532)</f>
        <v>0</v>
      </c>
      <c r="C3950" t="b">
        <f>IF(OR(B3950=0,'Input and Summary Results'!D3532=0,'Input and Summary Results'!D3532=""),FALSE,'Input and Summary Results'!$D3532)</f>
        <v>0</v>
      </c>
      <c r="D3950" t="b">
        <f>IF(OR(B3950=0,'Input and Summary Results'!E3532=0),FALSE,'Input and Summary Results'!$E3532)</f>
        <v>0</v>
      </c>
      <c r="E3950" t="b">
        <f t="shared" si="215"/>
        <v>0</v>
      </c>
      <c r="F3950" t="b">
        <f t="shared" si="216"/>
        <v>0</v>
      </c>
      <c r="G3950" t="b">
        <f>IF('Input and Summary Results'!$J$4="yes",IF(C3950=FALSE,FALSE,IF('Data Transformation'!E3950&lt;$R$10,E3950,$R$10)),IF(C3950=FALSE,FALSE,IF(C3950&lt;$R$10,C3950,$R$10)))</f>
        <v>0</v>
      </c>
      <c r="H3950" t="b">
        <f>IF('Input and Summary Results'!$J$4="yes",'Data Transformation'!F3950,'Data Transformation'!D3950)</f>
        <v>0</v>
      </c>
      <c r="I3950" t="str">
        <f t="shared" si="214"/>
        <v/>
      </c>
    </row>
    <row r="3951" spans="2:9" x14ac:dyDescent="0.55000000000000004">
      <c r="B3951" t="b">
        <f>IF('Input and Summary Results'!D3533=0,FALSE,'Input and Summary Results'!$B3533)</f>
        <v>0</v>
      </c>
      <c r="C3951" t="b">
        <f>IF(OR(B3951=0,'Input and Summary Results'!D3533=0,'Input and Summary Results'!D3533=""),FALSE,'Input and Summary Results'!$D3533)</f>
        <v>0</v>
      </c>
      <c r="D3951" t="b">
        <f>IF(OR(B3951=0,'Input and Summary Results'!E3533=0),FALSE,'Input and Summary Results'!$E3533)</f>
        <v>0</v>
      </c>
      <c r="E3951" t="b">
        <f t="shared" si="215"/>
        <v>0</v>
      </c>
      <c r="F3951" t="b">
        <f t="shared" si="216"/>
        <v>0</v>
      </c>
      <c r="G3951" t="b">
        <f>IF('Input and Summary Results'!$J$4="yes",IF(C3951=FALSE,FALSE,IF('Data Transformation'!E3951&lt;$R$10,E3951,$R$10)),IF(C3951=FALSE,FALSE,IF(C3951&lt;$R$10,C3951,$R$10)))</f>
        <v>0</v>
      </c>
      <c r="H3951" t="b">
        <f>IF('Input and Summary Results'!$J$4="yes",'Data Transformation'!F3951,'Data Transformation'!D3951)</f>
        <v>0</v>
      </c>
      <c r="I3951" t="str">
        <f t="shared" si="214"/>
        <v/>
      </c>
    </row>
    <row r="3952" spans="2:9" x14ac:dyDescent="0.55000000000000004">
      <c r="B3952" t="b">
        <f>IF('Input and Summary Results'!D3534=0,FALSE,'Input and Summary Results'!$B3534)</f>
        <v>0</v>
      </c>
      <c r="C3952" t="b">
        <f>IF(OR(B3952=0,'Input and Summary Results'!D3534=0,'Input and Summary Results'!D3534=""),FALSE,'Input and Summary Results'!$D3534)</f>
        <v>0</v>
      </c>
      <c r="D3952" t="b">
        <f>IF(OR(B3952=0,'Input and Summary Results'!E3534=0),FALSE,'Input and Summary Results'!$E3534)</f>
        <v>0</v>
      </c>
      <c r="E3952" t="b">
        <f t="shared" si="215"/>
        <v>0</v>
      </c>
      <c r="F3952" t="b">
        <f t="shared" si="216"/>
        <v>0</v>
      </c>
      <c r="G3952" t="b">
        <f>IF('Input and Summary Results'!$J$4="yes",IF(C3952=FALSE,FALSE,IF('Data Transformation'!E3952&lt;$R$10,E3952,$R$10)),IF(C3952=FALSE,FALSE,IF(C3952&lt;$R$10,C3952,$R$10)))</f>
        <v>0</v>
      </c>
      <c r="H3952" t="b">
        <f>IF('Input and Summary Results'!$J$4="yes",'Data Transformation'!F3952,'Data Transformation'!D3952)</f>
        <v>0</v>
      </c>
      <c r="I3952" t="str">
        <f t="shared" si="214"/>
        <v/>
      </c>
    </row>
    <row r="3953" spans="2:9" x14ac:dyDescent="0.55000000000000004">
      <c r="B3953" t="b">
        <f>IF('Input and Summary Results'!D3535=0,FALSE,'Input and Summary Results'!$B3535)</f>
        <v>0</v>
      </c>
      <c r="C3953" t="b">
        <f>IF(OR(B3953=0,'Input and Summary Results'!D3535=0,'Input and Summary Results'!D3535=""),FALSE,'Input and Summary Results'!$D3535)</f>
        <v>0</v>
      </c>
      <c r="D3953" t="b">
        <f>IF(OR(B3953=0,'Input and Summary Results'!E3535=0),FALSE,'Input and Summary Results'!$E3535)</f>
        <v>0</v>
      </c>
      <c r="E3953" t="b">
        <f t="shared" si="215"/>
        <v>0</v>
      </c>
      <c r="F3953" t="b">
        <f t="shared" si="216"/>
        <v>0</v>
      </c>
      <c r="G3953" t="b">
        <f>IF('Input and Summary Results'!$J$4="yes",IF(C3953=FALSE,FALSE,IF('Data Transformation'!E3953&lt;$R$10,E3953,$R$10)),IF(C3953=FALSE,FALSE,IF(C3953&lt;$R$10,C3953,$R$10)))</f>
        <v>0</v>
      </c>
      <c r="H3953" t="b">
        <f>IF('Input and Summary Results'!$J$4="yes",'Data Transformation'!F3953,'Data Transformation'!D3953)</f>
        <v>0</v>
      </c>
      <c r="I3953" t="str">
        <f t="shared" si="214"/>
        <v/>
      </c>
    </row>
    <row r="3954" spans="2:9" x14ac:dyDescent="0.55000000000000004">
      <c r="B3954" t="b">
        <f>IF('Input and Summary Results'!D3536=0,FALSE,'Input and Summary Results'!$B3536)</f>
        <v>0</v>
      </c>
      <c r="C3954" t="b">
        <f>IF(OR(B3954=0,'Input and Summary Results'!D3536=0,'Input and Summary Results'!D3536=""),FALSE,'Input and Summary Results'!$D3536)</f>
        <v>0</v>
      </c>
      <c r="D3954" t="b">
        <f>IF(OR(B3954=0,'Input and Summary Results'!E3536=0),FALSE,'Input and Summary Results'!$E3536)</f>
        <v>0</v>
      </c>
      <c r="E3954" t="b">
        <f t="shared" si="215"/>
        <v>0</v>
      </c>
      <c r="F3954" t="b">
        <f t="shared" si="216"/>
        <v>0</v>
      </c>
      <c r="G3954" t="b">
        <f>IF('Input and Summary Results'!$J$4="yes",IF(C3954=FALSE,FALSE,IF('Data Transformation'!E3954&lt;$R$10,E3954,$R$10)),IF(C3954=FALSE,FALSE,IF(C3954&lt;$R$10,C3954,$R$10)))</f>
        <v>0</v>
      </c>
      <c r="H3954" t="b">
        <f>IF('Input and Summary Results'!$J$4="yes",'Data Transformation'!F3954,'Data Transformation'!D3954)</f>
        <v>0</v>
      </c>
      <c r="I3954" t="str">
        <f t="shared" si="214"/>
        <v/>
      </c>
    </row>
    <row r="3955" spans="2:9" x14ac:dyDescent="0.55000000000000004">
      <c r="B3955" t="b">
        <f>IF('Input and Summary Results'!D3537=0,FALSE,'Input and Summary Results'!$B3537)</f>
        <v>0</v>
      </c>
      <c r="C3955" t="b">
        <f>IF(OR(B3955=0,'Input and Summary Results'!D3537=0,'Input and Summary Results'!D3537=""),FALSE,'Input and Summary Results'!$D3537)</f>
        <v>0</v>
      </c>
      <c r="D3955" t="b">
        <f>IF(OR(B3955=0,'Input and Summary Results'!E3537=0),FALSE,'Input and Summary Results'!$E3537)</f>
        <v>0</v>
      </c>
      <c r="E3955" t="b">
        <f t="shared" si="215"/>
        <v>0</v>
      </c>
      <c r="F3955" t="b">
        <f t="shared" si="216"/>
        <v>0</v>
      </c>
      <c r="G3955" t="b">
        <f>IF('Input and Summary Results'!$J$4="yes",IF(C3955=FALSE,FALSE,IF('Data Transformation'!E3955&lt;$R$10,E3955,$R$10)),IF(C3955=FALSE,FALSE,IF(C3955&lt;$R$10,C3955,$R$10)))</f>
        <v>0</v>
      </c>
      <c r="H3955" t="b">
        <f>IF('Input and Summary Results'!$J$4="yes",'Data Transformation'!F3955,'Data Transformation'!D3955)</f>
        <v>0</v>
      </c>
      <c r="I3955" t="str">
        <f t="shared" si="214"/>
        <v/>
      </c>
    </row>
    <row r="3956" spans="2:9" x14ac:dyDescent="0.55000000000000004">
      <c r="B3956" t="b">
        <f>IF('Input and Summary Results'!D3538=0,FALSE,'Input and Summary Results'!$B3538)</f>
        <v>0</v>
      </c>
      <c r="C3956" t="b">
        <f>IF(OR(B3956=0,'Input and Summary Results'!D3538=0,'Input and Summary Results'!D3538=""),FALSE,'Input and Summary Results'!$D3538)</f>
        <v>0</v>
      </c>
      <c r="D3956" t="b">
        <f>IF(OR(B3956=0,'Input and Summary Results'!E3538=0),FALSE,'Input and Summary Results'!$E3538)</f>
        <v>0</v>
      </c>
      <c r="E3956" t="b">
        <f t="shared" si="215"/>
        <v>0</v>
      </c>
      <c r="F3956" t="b">
        <f t="shared" si="216"/>
        <v>0</v>
      </c>
      <c r="G3956" t="b">
        <f>IF('Input and Summary Results'!$J$4="yes",IF(C3956=FALSE,FALSE,IF('Data Transformation'!E3956&lt;$R$10,E3956,$R$10)),IF(C3956=FALSE,FALSE,IF(C3956&lt;$R$10,C3956,$R$10)))</f>
        <v>0</v>
      </c>
      <c r="H3956" t="b">
        <f>IF('Input and Summary Results'!$J$4="yes",'Data Transformation'!F3956,'Data Transformation'!D3956)</f>
        <v>0</v>
      </c>
      <c r="I3956" t="str">
        <f t="shared" si="214"/>
        <v/>
      </c>
    </row>
    <row r="3957" spans="2:9" x14ac:dyDescent="0.55000000000000004">
      <c r="B3957" t="b">
        <f>IF('Input and Summary Results'!D3539=0,FALSE,'Input and Summary Results'!$B3539)</f>
        <v>0</v>
      </c>
      <c r="C3957" t="b">
        <f>IF(OR(B3957=0,'Input and Summary Results'!D3539=0,'Input and Summary Results'!D3539=""),FALSE,'Input and Summary Results'!$D3539)</f>
        <v>0</v>
      </c>
      <c r="D3957" t="b">
        <f>IF(OR(B3957=0,'Input and Summary Results'!E3539=0),FALSE,'Input and Summary Results'!$E3539)</f>
        <v>0</v>
      </c>
      <c r="E3957" t="b">
        <f t="shared" si="215"/>
        <v>0</v>
      </c>
      <c r="F3957" t="b">
        <f t="shared" si="216"/>
        <v>0</v>
      </c>
      <c r="G3957" t="b">
        <f>IF('Input and Summary Results'!$J$4="yes",IF(C3957=FALSE,FALSE,IF('Data Transformation'!E3957&lt;$R$10,E3957,$R$10)),IF(C3957=FALSE,FALSE,IF(C3957&lt;$R$10,C3957,$R$10)))</f>
        <v>0</v>
      </c>
      <c r="H3957" t="b">
        <f>IF('Input and Summary Results'!$J$4="yes",'Data Transformation'!F3957,'Data Transformation'!D3957)</f>
        <v>0</v>
      </c>
      <c r="I3957" t="str">
        <f t="shared" si="214"/>
        <v/>
      </c>
    </row>
    <row r="3958" spans="2:9" x14ac:dyDescent="0.55000000000000004">
      <c r="B3958" t="b">
        <f>IF('Input and Summary Results'!D3540=0,FALSE,'Input and Summary Results'!$B3540)</f>
        <v>0</v>
      </c>
      <c r="C3958" t="b">
        <f>IF(OR(B3958=0,'Input and Summary Results'!D3540=0,'Input and Summary Results'!D3540=""),FALSE,'Input and Summary Results'!$D3540)</f>
        <v>0</v>
      </c>
      <c r="D3958" t="b">
        <f>IF(OR(B3958=0,'Input and Summary Results'!E3540=0),FALSE,'Input and Summary Results'!$E3540)</f>
        <v>0</v>
      </c>
      <c r="E3958" t="b">
        <f t="shared" si="215"/>
        <v>0</v>
      </c>
      <c r="F3958" t="b">
        <f t="shared" si="216"/>
        <v>0</v>
      </c>
      <c r="G3958" t="b">
        <f>IF('Input and Summary Results'!$J$4="yes",IF(C3958=FALSE,FALSE,IF('Data Transformation'!E3958&lt;$R$10,E3958,$R$10)),IF(C3958=FALSE,FALSE,IF(C3958&lt;$R$10,C3958,$R$10)))</f>
        <v>0</v>
      </c>
      <c r="H3958" t="b">
        <f>IF('Input and Summary Results'!$J$4="yes",'Data Transformation'!F3958,'Data Transformation'!D3958)</f>
        <v>0</v>
      </c>
      <c r="I3958" t="str">
        <f t="shared" si="214"/>
        <v/>
      </c>
    </row>
    <row r="3959" spans="2:9" x14ac:dyDescent="0.55000000000000004">
      <c r="B3959" t="b">
        <f>IF('Input and Summary Results'!D3541=0,FALSE,'Input and Summary Results'!$B3541)</f>
        <v>0</v>
      </c>
      <c r="C3959" t="b">
        <f>IF(OR(B3959=0,'Input and Summary Results'!D3541=0,'Input and Summary Results'!D3541=""),FALSE,'Input and Summary Results'!$D3541)</f>
        <v>0</v>
      </c>
      <c r="D3959" t="b">
        <f>IF(OR(B3959=0,'Input and Summary Results'!E3541=0),FALSE,'Input and Summary Results'!$E3541)</f>
        <v>0</v>
      </c>
      <c r="E3959" t="b">
        <f t="shared" si="215"/>
        <v>0</v>
      </c>
      <c r="F3959" t="b">
        <f t="shared" si="216"/>
        <v>0</v>
      </c>
      <c r="G3959" t="b">
        <f>IF('Input and Summary Results'!$J$4="yes",IF(C3959=FALSE,FALSE,IF('Data Transformation'!E3959&lt;$R$10,E3959,$R$10)),IF(C3959=FALSE,FALSE,IF(C3959&lt;$R$10,C3959,$R$10)))</f>
        <v>0</v>
      </c>
      <c r="H3959" t="b">
        <f>IF('Input and Summary Results'!$J$4="yes",'Data Transformation'!F3959,'Data Transformation'!D3959)</f>
        <v>0</v>
      </c>
      <c r="I3959" t="str">
        <f t="shared" si="214"/>
        <v/>
      </c>
    </row>
    <row r="3960" spans="2:9" x14ac:dyDescent="0.55000000000000004">
      <c r="B3960" t="b">
        <f>IF('Input and Summary Results'!D3542=0,FALSE,'Input and Summary Results'!$B3542)</f>
        <v>0</v>
      </c>
      <c r="C3960" t="b">
        <f>IF(OR(B3960=0,'Input and Summary Results'!D3542=0,'Input and Summary Results'!D3542=""),FALSE,'Input and Summary Results'!$D3542)</f>
        <v>0</v>
      </c>
      <c r="D3960" t="b">
        <f>IF(OR(B3960=0,'Input and Summary Results'!E3542=0),FALSE,'Input and Summary Results'!$E3542)</f>
        <v>0</v>
      </c>
      <c r="E3960" t="b">
        <f t="shared" si="215"/>
        <v>0</v>
      </c>
      <c r="F3960" t="b">
        <f t="shared" si="216"/>
        <v>0</v>
      </c>
      <c r="G3960" t="b">
        <f>IF('Input and Summary Results'!$J$4="yes",IF(C3960=FALSE,FALSE,IF('Data Transformation'!E3960&lt;$R$10,E3960,$R$10)),IF(C3960=FALSE,FALSE,IF(C3960&lt;$R$10,C3960,$R$10)))</f>
        <v>0</v>
      </c>
      <c r="H3960" t="b">
        <f>IF('Input and Summary Results'!$J$4="yes",'Data Transformation'!F3960,'Data Transformation'!D3960)</f>
        <v>0</v>
      </c>
      <c r="I3960" t="str">
        <f t="shared" si="214"/>
        <v/>
      </c>
    </row>
    <row r="3961" spans="2:9" x14ac:dyDescent="0.55000000000000004">
      <c r="B3961" t="b">
        <f>IF('Input and Summary Results'!D3543=0,FALSE,'Input and Summary Results'!$B3543)</f>
        <v>0</v>
      </c>
      <c r="C3961" t="b">
        <f>IF(OR(B3961=0,'Input and Summary Results'!D3543=0,'Input and Summary Results'!D3543=""),FALSE,'Input and Summary Results'!$D3543)</f>
        <v>0</v>
      </c>
      <c r="D3961" t="b">
        <f>IF(OR(B3961=0,'Input and Summary Results'!E3543=0),FALSE,'Input and Summary Results'!$E3543)</f>
        <v>0</v>
      </c>
      <c r="E3961" t="b">
        <f t="shared" si="215"/>
        <v>0</v>
      </c>
      <c r="F3961" t="b">
        <f t="shared" si="216"/>
        <v>0</v>
      </c>
      <c r="G3961" t="b">
        <f>IF('Input and Summary Results'!$J$4="yes",IF(C3961=FALSE,FALSE,IF('Data Transformation'!E3961&lt;$R$10,E3961,$R$10)),IF(C3961=FALSE,FALSE,IF(C3961&lt;$R$10,C3961,$R$10)))</f>
        <v>0</v>
      </c>
      <c r="H3961" t="b">
        <f>IF('Input and Summary Results'!$J$4="yes",'Data Transformation'!F3961,'Data Transformation'!D3961)</f>
        <v>0</v>
      </c>
      <c r="I3961" t="str">
        <f t="shared" si="214"/>
        <v/>
      </c>
    </row>
    <row r="3962" spans="2:9" x14ac:dyDescent="0.55000000000000004">
      <c r="B3962" t="b">
        <f>IF('Input and Summary Results'!D3544=0,FALSE,'Input and Summary Results'!$B3544)</f>
        <v>0</v>
      </c>
      <c r="C3962" t="b">
        <f>IF(OR(B3962=0,'Input and Summary Results'!D3544=0,'Input and Summary Results'!D3544=""),FALSE,'Input and Summary Results'!$D3544)</f>
        <v>0</v>
      </c>
      <c r="D3962" t="b">
        <f>IF(OR(B3962=0,'Input and Summary Results'!E3544=0),FALSE,'Input and Summary Results'!$E3544)</f>
        <v>0</v>
      </c>
      <c r="E3962" t="b">
        <f t="shared" si="215"/>
        <v>0</v>
      </c>
      <c r="F3962" t="b">
        <f t="shared" si="216"/>
        <v>0</v>
      </c>
      <c r="G3962" t="b">
        <f>IF('Input and Summary Results'!$J$4="yes",IF(C3962=FALSE,FALSE,IF('Data Transformation'!E3962&lt;$R$10,E3962,$R$10)),IF(C3962=FALSE,FALSE,IF(C3962&lt;$R$10,C3962,$R$10)))</f>
        <v>0</v>
      </c>
      <c r="H3962" t="b">
        <f>IF('Input and Summary Results'!$J$4="yes",'Data Transformation'!F3962,'Data Transformation'!D3962)</f>
        <v>0</v>
      </c>
      <c r="I3962" t="str">
        <f t="shared" si="214"/>
        <v/>
      </c>
    </row>
    <row r="3963" spans="2:9" x14ac:dyDescent="0.55000000000000004">
      <c r="B3963" t="b">
        <f>IF('Input and Summary Results'!D3545=0,FALSE,'Input and Summary Results'!$B3545)</f>
        <v>0</v>
      </c>
      <c r="C3963" t="b">
        <f>IF(OR(B3963=0,'Input and Summary Results'!D3545=0,'Input and Summary Results'!D3545=""),FALSE,'Input and Summary Results'!$D3545)</f>
        <v>0</v>
      </c>
      <c r="D3963" t="b">
        <f>IF(OR(B3963=0,'Input and Summary Results'!E3545=0),FALSE,'Input and Summary Results'!$E3545)</f>
        <v>0</v>
      </c>
      <c r="E3963" t="b">
        <f t="shared" si="215"/>
        <v>0</v>
      </c>
      <c r="F3963" t="b">
        <f t="shared" si="216"/>
        <v>0</v>
      </c>
      <c r="G3963" t="b">
        <f>IF('Input and Summary Results'!$J$4="yes",IF(C3963=FALSE,FALSE,IF('Data Transformation'!E3963&lt;$R$10,E3963,$R$10)),IF(C3963=FALSE,FALSE,IF(C3963&lt;$R$10,C3963,$R$10)))</f>
        <v>0</v>
      </c>
      <c r="H3963" t="b">
        <f>IF('Input and Summary Results'!$J$4="yes",'Data Transformation'!F3963,'Data Transformation'!D3963)</f>
        <v>0</v>
      </c>
      <c r="I3963" t="str">
        <f t="shared" si="214"/>
        <v/>
      </c>
    </row>
    <row r="3964" spans="2:9" x14ac:dyDescent="0.55000000000000004">
      <c r="B3964" t="b">
        <f>IF('Input and Summary Results'!D3546=0,FALSE,'Input and Summary Results'!$B3546)</f>
        <v>0</v>
      </c>
      <c r="C3964" t="b">
        <f>IF(OR(B3964=0,'Input and Summary Results'!D3546=0,'Input and Summary Results'!D3546=""),FALSE,'Input and Summary Results'!$D3546)</f>
        <v>0</v>
      </c>
      <c r="D3964" t="b">
        <f>IF(OR(B3964=0,'Input and Summary Results'!E3546=0),FALSE,'Input and Summary Results'!$E3546)</f>
        <v>0</v>
      </c>
      <c r="E3964" t="b">
        <f t="shared" si="215"/>
        <v>0</v>
      </c>
      <c r="F3964" t="b">
        <f t="shared" si="216"/>
        <v>0</v>
      </c>
      <c r="G3964" t="b">
        <f>IF('Input and Summary Results'!$J$4="yes",IF(C3964=FALSE,FALSE,IF('Data Transformation'!E3964&lt;$R$10,E3964,$R$10)),IF(C3964=FALSE,FALSE,IF(C3964&lt;$R$10,C3964,$R$10)))</f>
        <v>0</v>
      </c>
      <c r="H3964" t="b">
        <f>IF('Input and Summary Results'!$J$4="yes",'Data Transformation'!F3964,'Data Transformation'!D3964)</f>
        <v>0</v>
      </c>
      <c r="I3964" t="str">
        <f t="shared" si="214"/>
        <v/>
      </c>
    </row>
    <row r="3965" spans="2:9" x14ac:dyDescent="0.55000000000000004">
      <c r="B3965" t="b">
        <f>IF('Input and Summary Results'!D3547=0,FALSE,'Input and Summary Results'!$B3547)</f>
        <v>0</v>
      </c>
      <c r="C3965" t="b">
        <f>IF(OR(B3965=0,'Input and Summary Results'!D3547=0,'Input and Summary Results'!D3547=""),FALSE,'Input and Summary Results'!$D3547)</f>
        <v>0</v>
      </c>
      <c r="D3965" t="b">
        <f>IF(OR(B3965=0,'Input and Summary Results'!E3547=0),FALSE,'Input and Summary Results'!$E3547)</f>
        <v>0</v>
      </c>
      <c r="E3965" t="b">
        <f t="shared" si="215"/>
        <v>0</v>
      </c>
      <c r="F3965" t="b">
        <f t="shared" si="216"/>
        <v>0</v>
      </c>
      <c r="G3965" t="b">
        <f>IF('Input and Summary Results'!$J$4="yes",IF(C3965=FALSE,FALSE,IF('Data Transformation'!E3965&lt;$R$10,E3965,$R$10)),IF(C3965=FALSE,FALSE,IF(C3965&lt;$R$10,C3965,$R$10)))</f>
        <v>0</v>
      </c>
      <c r="H3965" t="b">
        <f>IF('Input and Summary Results'!$J$4="yes",'Data Transformation'!F3965,'Data Transformation'!D3965)</f>
        <v>0</v>
      </c>
      <c r="I3965" t="str">
        <f t="shared" si="214"/>
        <v/>
      </c>
    </row>
    <row r="3966" spans="2:9" x14ac:dyDescent="0.55000000000000004">
      <c r="B3966" t="b">
        <f>IF('Input and Summary Results'!D3548=0,FALSE,'Input and Summary Results'!$B3548)</f>
        <v>0</v>
      </c>
      <c r="C3966" t="b">
        <f>IF(OR(B3966=0,'Input and Summary Results'!D3548=0,'Input and Summary Results'!D3548=""),FALSE,'Input and Summary Results'!$D3548)</f>
        <v>0</v>
      </c>
      <c r="D3966" t="b">
        <f>IF(OR(B3966=0,'Input and Summary Results'!E3548=0),FALSE,'Input and Summary Results'!$E3548)</f>
        <v>0</v>
      </c>
      <c r="E3966" t="b">
        <f t="shared" si="215"/>
        <v>0</v>
      </c>
      <c r="F3966" t="b">
        <f t="shared" si="216"/>
        <v>0</v>
      </c>
      <c r="G3966" t="b">
        <f>IF('Input and Summary Results'!$J$4="yes",IF(C3966=FALSE,FALSE,IF('Data Transformation'!E3966&lt;$R$10,E3966,$R$10)),IF(C3966=FALSE,FALSE,IF(C3966&lt;$R$10,C3966,$R$10)))</f>
        <v>0</v>
      </c>
      <c r="H3966" t="b">
        <f>IF('Input and Summary Results'!$J$4="yes",'Data Transformation'!F3966,'Data Transformation'!D3966)</f>
        <v>0</v>
      </c>
      <c r="I3966" t="str">
        <f t="shared" si="214"/>
        <v/>
      </c>
    </row>
    <row r="3967" spans="2:9" x14ac:dyDescent="0.55000000000000004">
      <c r="B3967" t="b">
        <f>IF('Input and Summary Results'!D3549=0,FALSE,'Input and Summary Results'!$B3549)</f>
        <v>0</v>
      </c>
      <c r="C3967" t="b">
        <f>IF(OR(B3967=0,'Input and Summary Results'!D3549=0,'Input and Summary Results'!D3549=""),FALSE,'Input and Summary Results'!$D3549)</f>
        <v>0</v>
      </c>
      <c r="D3967" t="b">
        <f>IF(OR(B3967=0,'Input and Summary Results'!E3549=0),FALSE,'Input and Summary Results'!$E3549)</f>
        <v>0</v>
      </c>
      <c r="E3967" t="b">
        <f t="shared" si="215"/>
        <v>0</v>
      </c>
      <c r="F3967" t="b">
        <f t="shared" si="216"/>
        <v>0</v>
      </c>
      <c r="G3967" t="b">
        <f>IF('Input and Summary Results'!$J$4="yes",IF(C3967=FALSE,FALSE,IF('Data Transformation'!E3967&lt;$R$10,E3967,$R$10)),IF(C3967=FALSE,FALSE,IF(C3967&lt;$R$10,C3967,$R$10)))</f>
        <v>0</v>
      </c>
      <c r="H3967" t="b">
        <f>IF('Input and Summary Results'!$J$4="yes",'Data Transformation'!F3967,'Data Transformation'!D3967)</f>
        <v>0</v>
      </c>
      <c r="I3967" t="str">
        <f t="shared" si="214"/>
        <v/>
      </c>
    </row>
    <row r="3968" spans="2:9" x14ac:dyDescent="0.55000000000000004">
      <c r="B3968" t="b">
        <f>IF('Input and Summary Results'!D3550=0,FALSE,'Input and Summary Results'!$B3550)</f>
        <v>0</v>
      </c>
      <c r="C3968" t="b">
        <f>IF(OR(B3968=0,'Input and Summary Results'!D3550=0,'Input and Summary Results'!D3550=""),FALSE,'Input and Summary Results'!$D3550)</f>
        <v>0</v>
      </c>
      <c r="D3968" t="b">
        <f>IF(OR(B3968=0,'Input and Summary Results'!E3550=0),FALSE,'Input and Summary Results'!$E3550)</f>
        <v>0</v>
      </c>
      <c r="E3968" t="b">
        <f t="shared" si="215"/>
        <v>0</v>
      </c>
      <c r="F3968" t="b">
        <f t="shared" si="216"/>
        <v>0</v>
      </c>
      <c r="G3968" t="b">
        <f>IF('Input and Summary Results'!$J$4="yes",IF(C3968=FALSE,FALSE,IF('Data Transformation'!E3968&lt;$R$10,E3968,$R$10)),IF(C3968=FALSE,FALSE,IF(C3968&lt;$R$10,C3968,$R$10)))</f>
        <v>0</v>
      </c>
      <c r="H3968" t="b">
        <f>IF('Input and Summary Results'!$J$4="yes",'Data Transformation'!F3968,'Data Transformation'!D3968)</f>
        <v>0</v>
      </c>
      <c r="I3968" t="str">
        <f t="shared" si="214"/>
        <v/>
      </c>
    </row>
    <row r="3969" spans="2:9" x14ac:dyDescent="0.55000000000000004">
      <c r="B3969" t="b">
        <f>IF('Input and Summary Results'!D3551=0,FALSE,'Input and Summary Results'!$B3551)</f>
        <v>0</v>
      </c>
      <c r="C3969" t="b">
        <f>IF(OR(B3969=0,'Input and Summary Results'!D3551=0,'Input and Summary Results'!D3551=""),FALSE,'Input and Summary Results'!$D3551)</f>
        <v>0</v>
      </c>
      <c r="D3969" t="b">
        <f>IF(OR(B3969=0,'Input and Summary Results'!E3551=0),FALSE,'Input and Summary Results'!$E3551)</f>
        <v>0</v>
      </c>
      <c r="E3969" t="b">
        <f t="shared" si="215"/>
        <v>0</v>
      </c>
      <c r="F3969" t="b">
        <f t="shared" si="216"/>
        <v>0</v>
      </c>
      <c r="G3969" t="b">
        <f>IF('Input and Summary Results'!$J$4="yes",IF(C3969=FALSE,FALSE,IF('Data Transformation'!E3969&lt;$R$10,E3969,$R$10)),IF(C3969=FALSE,FALSE,IF(C3969&lt;$R$10,C3969,$R$10)))</f>
        <v>0</v>
      </c>
      <c r="H3969" t="b">
        <f>IF('Input and Summary Results'!$J$4="yes",'Data Transformation'!F3969,'Data Transformation'!D3969)</f>
        <v>0</v>
      </c>
      <c r="I3969" t="str">
        <f t="shared" si="214"/>
        <v/>
      </c>
    </row>
    <row r="3970" spans="2:9" x14ac:dyDescent="0.55000000000000004">
      <c r="B3970" t="b">
        <f>IF('Input and Summary Results'!D3552=0,FALSE,'Input and Summary Results'!$B3552)</f>
        <v>0</v>
      </c>
      <c r="C3970" t="b">
        <f>IF(OR(B3970=0,'Input and Summary Results'!D3552=0,'Input and Summary Results'!D3552=""),FALSE,'Input and Summary Results'!$D3552)</f>
        <v>0</v>
      </c>
      <c r="D3970" t="b">
        <f>IF(OR(B3970=0,'Input and Summary Results'!E3552=0),FALSE,'Input and Summary Results'!$E3552)</f>
        <v>0</v>
      </c>
      <c r="E3970" t="b">
        <f t="shared" si="215"/>
        <v>0</v>
      </c>
      <c r="F3970" t="b">
        <f t="shared" si="216"/>
        <v>0</v>
      </c>
      <c r="G3970" t="b">
        <f>IF('Input and Summary Results'!$J$4="yes",IF(C3970=FALSE,FALSE,IF('Data Transformation'!E3970&lt;$R$10,E3970,$R$10)),IF(C3970=FALSE,FALSE,IF(C3970&lt;$R$10,C3970,$R$10)))</f>
        <v>0</v>
      </c>
      <c r="H3970" t="b">
        <f>IF('Input and Summary Results'!$J$4="yes",'Data Transformation'!F3970,'Data Transformation'!D3970)</f>
        <v>0</v>
      </c>
      <c r="I3970" t="str">
        <f t="shared" si="214"/>
        <v/>
      </c>
    </row>
    <row r="3971" spans="2:9" x14ac:dyDescent="0.55000000000000004">
      <c r="B3971" t="b">
        <f>IF('Input and Summary Results'!D3553=0,FALSE,'Input and Summary Results'!$B3553)</f>
        <v>0</v>
      </c>
      <c r="C3971" t="b">
        <f>IF(OR(B3971=0,'Input and Summary Results'!D3553=0,'Input and Summary Results'!D3553=""),FALSE,'Input and Summary Results'!$D3553)</f>
        <v>0</v>
      </c>
      <c r="D3971" t="b">
        <f>IF(OR(B3971=0,'Input and Summary Results'!E3553=0),FALSE,'Input and Summary Results'!$E3553)</f>
        <v>0</v>
      </c>
      <c r="E3971" t="b">
        <f t="shared" si="215"/>
        <v>0</v>
      </c>
      <c r="F3971" t="b">
        <f t="shared" si="216"/>
        <v>0</v>
      </c>
      <c r="G3971" t="b">
        <f>IF('Input and Summary Results'!$J$4="yes",IF(C3971=FALSE,FALSE,IF('Data Transformation'!E3971&lt;$R$10,E3971,$R$10)),IF(C3971=FALSE,FALSE,IF(C3971&lt;$R$10,C3971,$R$10)))</f>
        <v>0</v>
      </c>
      <c r="H3971" t="b">
        <f>IF('Input and Summary Results'!$J$4="yes",'Data Transformation'!F3971,'Data Transformation'!D3971)</f>
        <v>0</v>
      </c>
      <c r="I3971" t="str">
        <f t="shared" si="214"/>
        <v/>
      </c>
    </row>
    <row r="3972" spans="2:9" x14ac:dyDescent="0.55000000000000004">
      <c r="B3972" t="b">
        <f>IF('Input and Summary Results'!D3554=0,FALSE,'Input and Summary Results'!$B3554)</f>
        <v>0</v>
      </c>
      <c r="C3972" t="b">
        <f>IF(OR(B3972=0,'Input and Summary Results'!D3554=0,'Input and Summary Results'!D3554=""),FALSE,'Input and Summary Results'!$D3554)</f>
        <v>0</v>
      </c>
      <c r="D3972" t="b">
        <f>IF(OR(B3972=0,'Input and Summary Results'!E3554=0),FALSE,'Input and Summary Results'!$E3554)</f>
        <v>0</v>
      </c>
      <c r="E3972" t="b">
        <f t="shared" si="215"/>
        <v>0</v>
      </c>
      <c r="F3972" t="b">
        <f t="shared" si="216"/>
        <v>0</v>
      </c>
      <c r="G3972" t="b">
        <f>IF('Input and Summary Results'!$J$4="yes",IF(C3972=FALSE,FALSE,IF('Data Transformation'!E3972&lt;$R$10,E3972,$R$10)),IF(C3972=FALSE,FALSE,IF(C3972&lt;$R$10,C3972,$R$10)))</f>
        <v>0</v>
      </c>
      <c r="H3972" t="b">
        <f>IF('Input and Summary Results'!$J$4="yes",'Data Transformation'!F3972,'Data Transformation'!D3972)</f>
        <v>0</v>
      </c>
      <c r="I3972" t="str">
        <f t="shared" si="214"/>
        <v/>
      </c>
    </row>
    <row r="3973" spans="2:9" x14ac:dyDescent="0.55000000000000004">
      <c r="B3973" t="b">
        <f>IF('Input and Summary Results'!D3555=0,FALSE,'Input and Summary Results'!$B3555)</f>
        <v>0</v>
      </c>
      <c r="C3973" t="b">
        <f>IF(OR(B3973=0,'Input and Summary Results'!D3555=0,'Input and Summary Results'!D3555=""),FALSE,'Input and Summary Results'!$D3555)</f>
        <v>0</v>
      </c>
      <c r="D3973" t="b">
        <f>IF(OR(B3973=0,'Input and Summary Results'!E3555=0),FALSE,'Input and Summary Results'!$E3555)</f>
        <v>0</v>
      </c>
      <c r="E3973" t="b">
        <f t="shared" si="215"/>
        <v>0</v>
      </c>
      <c r="F3973" t="b">
        <f t="shared" si="216"/>
        <v>0</v>
      </c>
      <c r="G3973" t="b">
        <f>IF('Input and Summary Results'!$J$4="yes",IF(C3973=FALSE,FALSE,IF('Data Transformation'!E3973&lt;$R$10,E3973,$R$10)),IF(C3973=FALSE,FALSE,IF(C3973&lt;$R$10,C3973,$R$10)))</f>
        <v>0</v>
      </c>
      <c r="H3973" t="b">
        <f>IF('Input and Summary Results'!$J$4="yes",'Data Transformation'!F3973,'Data Transformation'!D3973)</f>
        <v>0</v>
      </c>
      <c r="I3973" t="str">
        <f t="shared" ref="I3973:I4036" si="217">IF(G3973=FALSE,"",B3973)</f>
        <v/>
      </c>
    </row>
    <row r="3974" spans="2:9" x14ac:dyDescent="0.55000000000000004">
      <c r="B3974" t="b">
        <f>IF('Input and Summary Results'!D3556=0,FALSE,'Input and Summary Results'!$B3556)</f>
        <v>0</v>
      </c>
      <c r="C3974" t="b">
        <f>IF(OR(B3974=0,'Input and Summary Results'!D3556=0,'Input and Summary Results'!D3556=""),FALSE,'Input and Summary Results'!$D3556)</f>
        <v>0</v>
      </c>
      <c r="D3974" t="b">
        <f>IF(OR(B3974=0,'Input and Summary Results'!E3556=0),FALSE,'Input and Summary Results'!$E3556)</f>
        <v>0</v>
      </c>
      <c r="E3974" t="b">
        <f t="shared" si="215"/>
        <v>0</v>
      </c>
      <c r="F3974" t="b">
        <f t="shared" si="216"/>
        <v>0</v>
      </c>
      <c r="G3974" t="b">
        <f>IF('Input and Summary Results'!$J$4="yes",IF(C3974=FALSE,FALSE,IF('Data Transformation'!E3974&lt;$R$10,E3974,$R$10)),IF(C3974=FALSE,FALSE,IF(C3974&lt;$R$10,C3974,$R$10)))</f>
        <v>0</v>
      </c>
      <c r="H3974" t="b">
        <f>IF('Input and Summary Results'!$J$4="yes",'Data Transformation'!F3974,'Data Transformation'!D3974)</f>
        <v>0</v>
      </c>
      <c r="I3974" t="str">
        <f t="shared" si="217"/>
        <v/>
      </c>
    </row>
    <row r="3975" spans="2:9" x14ac:dyDescent="0.55000000000000004">
      <c r="B3975" t="b">
        <f>IF('Input and Summary Results'!D3557=0,FALSE,'Input and Summary Results'!$B3557)</f>
        <v>0</v>
      </c>
      <c r="C3975" t="b">
        <f>IF(OR(B3975=0,'Input and Summary Results'!D3557=0,'Input and Summary Results'!D3557=""),FALSE,'Input and Summary Results'!$D3557)</f>
        <v>0</v>
      </c>
      <c r="D3975" t="b">
        <f>IF(OR(B3975=0,'Input and Summary Results'!E3557=0),FALSE,'Input and Summary Results'!$E3557)</f>
        <v>0</v>
      </c>
      <c r="E3975" t="b">
        <f t="shared" si="215"/>
        <v>0</v>
      </c>
      <c r="F3975" t="b">
        <f t="shared" si="216"/>
        <v>0</v>
      </c>
      <c r="G3975" t="b">
        <f>IF('Input and Summary Results'!$J$4="yes",IF(C3975=FALSE,FALSE,IF('Data Transformation'!E3975&lt;$R$10,E3975,$R$10)),IF(C3975=FALSE,FALSE,IF(C3975&lt;$R$10,C3975,$R$10)))</f>
        <v>0</v>
      </c>
      <c r="H3975" t="b">
        <f>IF('Input and Summary Results'!$J$4="yes",'Data Transformation'!F3975,'Data Transformation'!D3975)</f>
        <v>0</v>
      </c>
      <c r="I3975" t="str">
        <f t="shared" si="217"/>
        <v/>
      </c>
    </row>
    <row r="3976" spans="2:9" x14ac:dyDescent="0.55000000000000004">
      <c r="B3976" t="b">
        <f>IF('Input and Summary Results'!D3558=0,FALSE,'Input and Summary Results'!$B3558)</f>
        <v>0</v>
      </c>
      <c r="C3976" t="b">
        <f>IF(OR(B3976=0,'Input and Summary Results'!D3558=0,'Input and Summary Results'!D3558=""),FALSE,'Input and Summary Results'!$D3558)</f>
        <v>0</v>
      </c>
      <c r="D3976" t="b">
        <f>IF(OR(B3976=0,'Input and Summary Results'!E3558=0),FALSE,'Input and Summary Results'!$E3558)</f>
        <v>0</v>
      </c>
      <c r="E3976" t="b">
        <f t="shared" si="215"/>
        <v>0</v>
      </c>
      <c r="F3976" t="b">
        <f t="shared" si="216"/>
        <v>0</v>
      </c>
      <c r="G3976" t="b">
        <f>IF('Input and Summary Results'!$J$4="yes",IF(C3976=FALSE,FALSE,IF('Data Transformation'!E3976&lt;$R$10,E3976,$R$10)),IF(C3976=FALSE,FALSE,IF(C3976&lt;$R$10,C3976,$R$10)))</f>
        <v>0</v>
      </c>
      <c r="H3976" t="b">
        <f>IF('Input and Summary Results'!$J$4="yes",'Data Transformation'!F3976,'Data Transformation'!D3976)</f>
        <v>0</v>
      </c>
      <c r="I3976" t="str">
        <f t="shared" si="217"/>
        <v/>
      </c>
    </row>
    <row r="3977" spans="2:9" x14ac:dyDescent="0.55000000000000004">
      <c r="B3977" t="b">
        <f>IF('Input and Summary Results'!D3559=0,FALSE,'Input and Summary Results'!$B3559)</f>
        <v>0</v>
      </c>
      <c r="C3977" t="b">
        <f>IF(OR(B3977=0,'Input and Summary Results'!D3559=0,'Input and Summary Results'!D3559=""),FALSE,'Input and Summary Results'!$D3559)</f>
        <v>0</v>
      </c>
      <c r="D3977" t="b">
        <f>IF(OR(B3977=0,'Input and Summary Results'!E3559=0),FALSE,'Input and Summary Results'!$E3559)</f>
        <v>0</v>
      </c>
      <c r="E3977" t="b">
        <f t="shared" si="215"/>
        <v>0</v>
      </c>
      <c r="F3977" t="b">
        <f t="shared" si="216"/>
        <v>0</v>
      </c>
      <c r="G3977" t="b">
        <f>IF('Input and Summary Results'!$J$4="yes",IF(C3977=FALSE,FALSE,IF('Data Transformation'!E3977&lt;$R$10,E3977,$R$10)),IF(C3977=FALSE,FALSE,IF(C3977&lt;$R$10,C3977,$R$10)))</f>
        <v>0</v>
      </c>
      <c r="H3977" t="b">
        <f>IF('Input and Summary Results'!$J$4="yes",'Data Transformation'!F3977,'Data Transformation'!D3977)</f>
        <v>0</v>
      </c>
      <c r="I3977" t="str">
        <f t="shared" si="217"/>
        <v/>
      </c>
    </row>
    <row r="3978" spans="2:9" x14ac:dyDescent="0.55000000000000004">
      <c r="B3978" t="b">
        <f>IF('Input and Summary Results'!D3560=0,FALSE,'Input and Summary Results'!$B3560)</f>
        <v>0</v>
      </c>
      <c r="C3978" t="b">
        <f>IF(OR(B3978=0,'Input and Summary Results'!D3560=0,'Input and Summary Results'!D3560=""),FALSE,'Input and Summary Results'!$D3560)</f>
        <v>0</v>
      </c>
      <c r="D3978" t="b">
        <f>IF(OR(B3978=0,'Input and Summary Results'!E3560=0),FALSE,'Input and Summary Results'!$E3560)</f>
        <v>0</v>
      </c>
      <c r="E3978" t="b">
        <f t="shared" si="215"/>
        <v>0</v>
      </c>
      <c r="F3978" t="b">
        <f t="shared" si="216"/>
        <v>0</v>
      </c>
      <c r="G3978" t="b">
        <f>IF('Input and Summary Results'!$J$4="yes",IF(C3978=FALSE,FALSE,IF('Data Transformation'!E3978&lt;$R$10,E3978,$R$10)),IF(C3978=FALSE,FALSE,IF(C3978&lt;$R$10,C3978,$R$10)))</f>
        <v>0</v>
      </c>
      <c r="H3978" t="b">
        <f>IF('Input and Summary Results'!$J$4="yes",'Data Transformation'!F3978,'Data Transformation'!D3978)</f>
        <v>0</v>
      </c>
      <c r="I3978" t="str">
        <f t="shared" si="217"/>
        <v/>
      </c>
    </row>
    <row r="3979" spans="2:9" x14ac:dyDescent="0.55000000000000004">
      <c r="B3979" t="b">
        <f>IF('Input and Summary Results'!D3561=0,FALSE,'Input and Summary Results'!$B3561)</f>
        <v>0</v>
      </c>
      <c r="C3979" t="b">
        <f>IF(OR(B3979=0,'Input and Summary Results'!D3561=0,'Input and Summary Results'!D3561=""),FALSE,'Input and Summary Results'!$D3561)</f>
        <v>0</v>
      </c>
      <c r="D3979" t="b">
        <f>IF(OR(B3979=0,'Input and Summary Results'!E3561=0),FALSE,'Input and Summary Results'!$E3561)</f>
        <v>0</v>
      </c>
      <c r="E3979" t="b">
        <f t="shared" si="215"/>
        <v>0</v>
      </c>
      <c r="F3979" t="b">
        <f t="shared" si="216"/>
        <v>0</v>
      </c>
      <c r="G3979" t="b">
        <f>IF('Input and Summary Results'!$J$4="yes",IF(C3979=FALSE,FALSE,IF('Data Transformation'!E3979&lt;$R$10,E3979,$R$10)),IF(C3979=FALSE,FALSE,IF(C3979&lt;$R$10,C3979,$R$10)))</f>
        <v>0</v>
      </c>
      <c r="H3979" t="b">
        <f>IF('Input and Summary Results'!$J$4="yes",'Data Transformation'!F3979,'Data Transformation'!D3979)</f>
        <v>0</v>
      </c>
      <c r="I3979" t="str">
        <f t="shared" si="217"/>
        <v/>
      </c>
    </row>
    <row r="3980" spans="2:9" x14ac:dyDescent="0.55000000000000004">
      <c r="B3980" t="b">
        <f>IF('Input and Summary Results'!D3562=0,FALSE,'Input and Summary Results'!$B3562)</f>
        <v>0</v>
      </c>
      <c r="C3980" t="b">
        <f>IF(OR(B3980=0,'Input and Summary Results'!D3562=0,'Input and Summary Results'!D3562=""),FALSE,'Input and Summary Results'!$D3562)</f>
        <v>0</v>
      </c>
      <c r="D3980" t="b">
        <f>IF(OR(B3980=0,'Input and Summary Results'!E3562=0),FALSE,'Input and Summary Results'!$E3562)</f>
        <v>0</v>
      </c>
      <c r="E3980" t="b">
        <f t="shared" si="215"/>
        <v>0</v>
      </c>
      <c r="F3980" t="b">
        <f t="shared" si="216"/>
        <v>0</v>
      </c>
      <c r="G3980" t="b">
        <f>IF('Input and Summary Results'!$J$4="yes",IF(C3980=FALSE,FALSE,IF('Data Transformation'!E3980&lt;$R$10,E3980,$R$10)),IF(C3980=FALSE,FALSE,IF(C3980&lt;$R$10,C3980,$R$10)))</f>
        <v>0</v>
      </c>
      <c r="H3980" t="b">
        <f>IF('Input and Summary Results'!$J$4="yes",'Data Transformation'!F3980,'Data Transformation'!D3980)</f>
        <v>0</v>
      </c>
      <c r="I3980" t="str">
        <f t="shared" si="217"/>
        <v/>
      </c>
    </row>
    <row r="3981" spans="2:9" x14ac:dyDescent="0.55000000000000004">
      <c r="B3981" t="b">
        <f>IF('Input and Summary Results'!D3563=0,FALSE,'Input and Summary Results'!$B3563)</f>
        <v>0</v>
      </c>
      <c r="C3981" t="b">
        <f>IF(OR(B3981=0,'Input and Summary Results'!D3563=0,'Input and Summary Results'!D3563=""),FALSE,'Input and Summary Results'!$D3563)</f>
        <v>0</v>
      </c>
      <c r="D3981" t="b">
        <f>IF(OR(B3981=0,'Input and Summary Results'!E3563=0),FALSE,'Input and Summary Results'!$E3563)</f>
        <v>0</v>
      </c>
      <c r="E3981" t="b">
        <f t="shared" si="215"/>
        <v>0</v>
      </c>
      <c r="F3981" t="b">
        <f t="shared" si="216"/>
        <v>0</v>
      </c>
      <c r="G3981" t="b">
        <f>IF('Input and Summary Results'!$J$4="yes",IF(C3981=FALSE,FALSE,IF('Data Transformation'!E3981&lt;$R$10,E3981,$R$10)),IF(C3981=FALSE,FALSE,IF(C3981&lt;$R$10,C3981,$R$10)))</f>
        <v>0</v>
      </c>
      <c r="H3981" t="b">
        <f>IF('Input and Summary Results'!$J$4="yes",'Data Transformation'!F3981,'Data Transformation'!D3981)</f>
        <v>0</v>
      </c>
      <c r="I3981" t="str">
        <f t="shared" si="217"/>
        <v/>
      </c>
    </row>
    <row r="3982" spans="2:9" x14ac:dyDescent="0.55000000000000004">
      <c r="B3982" t="b">
        <f>IF('Input and Summary Results'!D3564=0,FALSE,'Input and Summary Results'!$B3564)</f>
        <v>0</v>
      </c>
      <c r="C3982" t="b">
        <f>IF(OR(B3982=0,'Input and Summary Results'!D3564=0,'Input and Summary Results'!D3564=""),FALSE,'Input and Summary Results'!$D3564)</f>
        <v>0</v>
      </c>
      <c r="D3982" t="b">
        <f>IF(OR(B3982=0,'Input and Summary Results'!E3564=0),FALSE,'Input and Summary Results'!$E3564)</f>
        <v>0</v>
      </c>
      <c r="E3982" t="b">
        <f t="shared" si="215"/>
        <v>0</v>
      </c>
      <c r="F3982" t="b">
        <f t="shared" si="216"/>
        <v>0</v>
      </c>
      <c r="G3982" t="b">
        <f>IF('Input and Summary Results'!$J$4="yes",IF(C3982=FALSE,FALSE,IF('Data Transformation'!E3982&lt;$R$10,E3982,$R$10)),IF(C3982=FALSE,FALSE,IF(C3982&lt;$R$10,C3982,$R$10)))</f>
        <v>0</v>
      </c>
      <c r="H3982" t="b">
        <f>IF('Input and Summary Results'!$J$4="yes",'Data Transformation'!F3982,'Data Transformation'!D3982)</f>
        <v>0</v>
      </c>
      <c r="I3982" t="str">
        <f t="shared" si="217"/>
        <v/>
      </c>
    </row>
    <row r="3983" spans="2:9" x14ac:dyDescent="0.55000000000000004">
      <c r="B3983" t="b">
        <f>IF('Input and Summary Results'!D3565=0,FALSE,'Input and Summary Results'!$B3565)</f>
        <v>0</v>
      </c>
      <c r="C3983" t="b">
        <f>IF(OR(B3983=0,'Input and Summary Results'!D3565=0,'Input and Summary Results'!D3565=""),FALSE,'Input and Summary Results'!$D3565)</f>
        <v>0</v>
      </c>
      <c r="D3983" t="b">
        <f>IF(OR(B3983=0,'Input and Summary Results'!E3565=0),FALSE,'Input and Summary Results'!$E3565)</f>
        <v>0</v>
      </c>
      <c r="E3983" t="b">
        <f t="shared" si="215"/>
        <v>0</v>
      </c>
      <c r="F3983" t="b">
        <f t="shared" si="216"/>
        <v>0</v>
      </c>
      <c r="G3983" t="b">
        <f>IF('Input and Summary Results'!$J$4="yes",IF(C3983=FALSE,FALSE,IF('Data Transformation'!E3983&lt;$R$10,E3983,$R$10)),IF(C3983=FALSE,FALSE,IF(C3983&lt;$R$10,C3983,$R$10)))</f>
        <v>0</v>
      </c>
      <c r="H3983" t="b">
        <f>IF('Input and Summary Results'!$J$4="yes",'Data Transformation'!F3983,'Data Transformation'!D3983)</f>
        <v>0</v>
      </c>
      <c r="I3983" t="str">
        <f t="shared" si="217"/>
        <v/>
      </c>
    </row>
    <row r="3984" spans="2:9" x14ac:dyDescent="0.55000000000000004">
      <c r="B3984" t="b">
        <f>IF('Input and Summary Results'!D3566=0,FALSE,'Input and Summary Results'!$B3566)</f>
        <v>0</v>
      </c>
      <c r="C3984" t="b">
        <f>IF(OR(B3984=0,'Input and Summary Results'!D3566=0,'Input and Summary Results'!D3566=""),FALSE,'Input and Summary Results'!$D3566)</f>
        <v>0</v>
      </c>
      <c r="D3984" t="b">
        <f>IF(OR(B3984=0,'Input and Summary Results'!E3566=0),FALSE,'Input and Summary Results'!$E3566)</f>
        <v>0</v>
      </c>
      <c r="E3984" t="b">
        <f t="shared" si="215"/>
        <v>0</v>
      </c>
      <c r="F3984" t="b">
        <f t="shared" si="216"/>
        <v>0</v>
      </c>
      <c r="G3984" t="b">
        <f>IF('Input and Summary Results'!$J$4="yes",IF(C3984=FALSE,FALSE,IF('Data Transformation'!E3984&lt;$R$10,E3984,$R$10)),IF(C3984=FALSE,FALSE,IF(C3984&lt;$R$10,C3984,$R$10)))</f>
        <v>0</v>
      </c>
      <c r="H3984" t="b">
        <f>IF('Input and Summary Results'!$J$4="yes",'Data Transformation'!F3984,'Data Transformation'!D3984)</f>
        <v>0</v>
      </c>
      <c r="I3984" t="str">
        <f t="shared" si="217"/>
        <v/>
      </c>
    </row>
    <row r="3985" spans="2:9" x14ac:dyDescent="0.55000000000000004">
      <c r="B3985" t="b">
        <f>IF('Input and Summary Results'!D3567=0,FALSE,'Input and Summary Results'!$B3567)</f>
        <v>0</v>
      </c>
      <c r="C3985" t="b">
        <f>IF(OR(B3985=0,'Input and Summary Results'!D3567=0,'Input and Summary Results'!D3567=""),FALSE,'Input and Summary Results'!$D3567)</f>
        <v>0</v>
      </c>
      <c r="D3985" t="b">
        <f>IF(OR(B3985=0,'Input and Summary Results'!E3567=0),FALSE,'Input and Summary Results'!$E3567)</f>
        <v>0</v>
      </c>
      <c r="E3985" t="b">
        <f t="shared" si="215"/>
        <v>0</v>
      </c>
      <c r="F3985" t="b">
        <f t="shared" si="216"/>
        <v>0</v>
      </c>
      <c r="G3985" t="b">
        <f>IF('Input and Summary Results'!$J$4="yes",IF(C3985=FALSE,FALSE,IF('Data Transformation'!E3985&lt;$R$10,E3985,$R$10)),IF(C3985=FALSE,FALSE,IF(C3985&lt;$R$10,C3985,$R$10)))</f>
        <v>0</v>
      </c>
      <c r="H3985" t="b">
        <f>IF('Input and Summary Results'!$J$4="yes",'Data Transformation'!F3985,'Data Transformation'!D3985)</f>
        <v>0</v>
      </c>
      <c r="I3985" t="str">
        <f t="shared" si="217"/>
        <v/>
      </c>
    </row>
    <row r="3986" spans="2:9" x14ac:dyDescent="0.55000000000000004">
      <c r="B3986" t="b">
        <f>IF('Input and Summary Results'!D3568=0,FALSE,'Input and Summary Results'!$B3568)</f>
        <v>0</v>
      </c>
      <c r="C3986" t="b">
        <f>IF(OR(B3986=0,'Input and Summary Results'!D3568=0,'Input and Summary Results'!D3568=""),FALSE,'Input and Summary Results'!$D3568)</f>
        <v>0</v>
      </c>
      <c r="D3986" t="b">
        <f>IF(OR(B3986=0,'Input and Summary Results'!E3568=0),FALSE,'Input and Summary Results'!$E3568)</f>
        <v>0</v>
      </c>
      <c r="E3986" t="b">
        <f t="shared" si="215"/>
        <v>0</v>
      </c>
      <c r="F3986" t="b">
        <f t="shared" si="216"/>
        <v>0</v>
      </c>
      <c r="G3986" t="b">
        <f>IF('Input and Summary Results'!$J$4="yes",IF(C3986=FALSE,FALSE,IF('Data Transformation'!E3986&lt;$R$10,E3986,$R$10)),IF(C3986=FALSE,FALSE,IF(C3986&lt;$R$10,C3986,$R$10)))</f>
        <v>0</v>
      </c>
      <c r="H3986" t="b">
        <f>IF('Input and Summary Results'!$J$4="yes",'Data Transformation'!F3986,'Data Transformation'!D3986)</f>
        <v>0</v>
      </c>
      <c r="I3986" t="str">
        <f t="shared" si="217"/>
        <v/>
      </c>
    </row>
    <row r="3987" spans="2:9" x14ac:dyDescent="0.55000000000000004">
      <c r="B3987" t="b">
        <f>IF('Input and Summary Results'!D3569=0,FALSE,'Input and Summary Results'!$B3569)</f>
        <v>0</v>
      </c>
      <c r="C3987" t="b">
        <f>IF(OR(B3987=0,'Input and Summary Results'!D3569=0,'Input and Summary Results'!D3569=""),FALSE,'Input and Summary Results'!$D3569)</f>
        <v>0</v>
      </c>
      <c r="D3987" t="b">
        <f>IF(OR(B3987=0,'Input and Summary Results'!E3569=0),FALSE,'Input and Summary Results'!$E3569)</f>
        <v>0</v>
      </c>
      <c r="E3987" t="b">
        <f t="shared" si="215"/>
        <v>0</v>
      </c>
      <c r="F3987" t="b">
        <f t="shared" si="216"/>
        <v>0</v>
      </c>
      <c r="G3987" t="b">
        <f>IF('Input and Summary Results'!$J$4="yes",IF(C3987=FALSE,FALSE,IF('Data Transformation'!E3987&lt;$R$10,E3987,$R$10)),IF(C3987=FALSE,FALSE,IF(C3987&lt;$R$10,C3987,$R$10)))</f>
        <v>0</v>
      </c>
      <c r="H3987" t="b">
        <f>IF('Input and Summary Results'!$J$4="yes",'Data Transformation'!F3987,'Data Transformation'!D3987)</f>
        <v>0</v>
      </c>
      <c r="I3987" t="str">
        <f t="shared" si="217"/>
        <v/>
      </c>
    </row>
    <row r="3988" spans="2:9" x14ac:dyDescent="0.55000000000000004">
      <c r="B3988" t="b">
        <f>IF('Input and Summary Results'!D3570=0,FALSE,'Input and Summary Results'!$B3570)</f>
        <v>0</v>
      </c>
      <c r="C3988" t="b">
        <f>IF(OR(B3988=0,'Input and Summary Results'!D3570=0,'Input and Summary Results'!D3570=""),FALSE,'Input and Summary Results'!$D3570)</f>
        <v>0</v>
      </c>
      <c r="D3988" t="b">
        <f>IF(OR(B3988=0,'Input and Summary Results'!E3570=0),FALSE,'Input and Summary Results'!$E3570)</f>
        <v>0</v>
      </c>
      <c r="E3988" t="b">
        <f t="shared" si="215"/>
        <v>0</v>
      </c>
      <c r="F3988" t="b">
        <f t="shared" si="216"/>
        <v>0</v>
      </c>
      <c r="G3988" t="b">
        <f>IF('Input and Summary Results'!$J$4="yes",IF(C3988=FALSE,FALSE,IF('Data Transformation'!E3988&lt;$R$10,E3988,$R$10)),IF(C3988=FALSE,FALSE,IF(C3988&lt;$R$10,C3988,$R$10)))</f>
        <v>0</v>
      </c>
      <c r="H3988" t="b">
        <f>IF('Input and Summary Results'!$J$4="yes",'Data Transformation'!F3988,'Data Transformation'!D3988)</f>
        <v>0</v>
      </c>
      <c r="I3988" t="str">
        <f t="shared" si="217"/>
        <v/>
      </c>
    </row>
    <row r="3989" spans="2:9" x14ac:dyDescent="0.55000000000000004">
      <c r="B3989" t="b">
        <f>IF('Input and Summary Results'!D3571=0,FALSE,'Input and Summary Results'!$B3571)</f>
        <v>0</v>
      </c>
      <c r="C3989" t="b">
        <f>IF(OR(B3989=0,'Input and Summary Results'!D3571=0,'Input and Summary Results'!D3571=""),FALSE,'Input and Summary Results'!$D3571)</f>
        <v>0</v>
      </c>
      <c r="D3989" t="b">
        <f>IF(OR(B3989=0,'Input and Summary Results'!E3571=0),FALSE,'Input and Summary Results'!$E3571)</f>
        <v>0</v>
      </c>
      <c r="E3989" t="b">
        <f t="shared" si="215"/>
        <v>0</v>
      </c>
      <c r="F3989" t="b">
        <f t="shared" si="216"/>
        <v>0</v>
      </c>
      <c r="G3989" t="b">
        <f>IF('Input and Summary Results'!$J$4="yes",IF(C3989=FALSE,FALSE,IF('Data Transformation'!E3989&lt;$R$10,E3989,$R$10)),IF(C3989=FALSE,FALSE,IF(C3989&lt;$R$10,C3989,$R$10)))</f>
        <v>0</v>
      </c>
      <c r="H3989" t="b">
        <f>IF('Input and Summary Results'!$J$4="yes",'Data Transformation'!F3989,'Data Transformation'!D3989)</f>
        <v>0</v>
      </c>
      <c r="I3989" t="str">
        <f t="shared" si="217"/>
        <v/>
      </c>
    </row>
    <row r="3990" spans="2:9" x14ac:dyDescent="0.55000000000000004">
      <c r="B3990" t="b">
        <f>IF('Input and Summary Results'!D3572=0,FALSE,'Input and Summary Results'!$B3572)</f>
        <v>0</v>
      </c>
      <c r="C3990" t="b">
        <f>IF(OR(B3990=0,'Input and Summary Results'!D3572=0,'Input and Summary Results'!D3572=""),FALSE,'Input and Summary Results'!$D3572)</f>
        <v>0</v>
      </c>
      <c r="D3990" t="b">
        <f>IF(OR(B3990=0,'Input and Summary Results'!E3572=0),FALSE,'Input and Summary Results'!$E3572)</f>
        <v>0</v>
      </c>
      <c r="E3990" t="b">
        <f t="shared" si="215"/>
        <v>0</v>
      </c>
      <c r="F3990" t="b">
        <f t="shared" si="216"/>
        <v>0</v>
      </c>
      <c r="G3990" t="b">
        <f>IF('Input and Summary Results'!$J$4="yes",IF(C3990=FALSE,FALSE,IF('Data Transformation'!E3990&lt;$R$10,E3990,$R$10)),IF(C3990=FALSE,FALSE,IF(C3990&lt;$R$10,C3990,$R$10)))</f>
        <v>0</v>
      </c>
      <c r="H3990" t="b">
        <f>IF('Input and Summary Results'!$J$4="yes",'Data Transformation'!F3990,'Data Transformation'!D3990)</f>
        <v>0</v>
      </c>
      <c r="I3990" t="str">
        <f t="shared" si="217"/>
        <v/>
      </c>
    </row>
    <row r="3991" spans="2:9" x14ac:dyDescent="0.55000000000000004">
      <c r="B3991" t="b">
        <f>IF('Input and Summary Results'!D3573=0,FALSE,'Input and Summary Results'!$B3573)</f>
        <v>0</v>
      </c>
      <c r="C3991" t="b">
        <f>IF(OR(B3991=0,'Input and Summary Results'!D3573=0,'Input and Summary Results'!D3573=""),FALSE,'Input and Summary Results'!$D3573)</f>
        <v>0</v>
      </c>
      <c r="D3991" t="b">
        <f>IF(OR(B3991=0,'Input and Summary Results'!E3573=0),FALSE,'Input and Summary Results'!$E3573)</f>
        <v>0</v>
      </c>
      <c r="E3991" t="b">
        <f t="shared" si="215"/>
        <v>0</v>
      </c>
      <c r="F3991" t="b">
        <f t="shared" si="216"/>
        <v>0</v>
      </c>
      <c r="G3991" t="b">
        <f>IF('Input and Summary Results'!$J$4="yes",IF(C3991=FALSE,FALSE,IF('Data Transformation'!E3991&lt;$R$10,E3991,$R$10)),IF(C3991=FALSE,FALSE,IF(C3991&lt;$R$10,C3991,$R$10)))</f>
        <v>0</v>
      </c>
      <c r="H3991" t="b">
        <f>IF('Input and Summary Results'!$J$4="yes",'Data Transformation'!F3991,'Data Transformation'!D3991)</f>
        <v>0</v>
      </c>
      <c r="I3991" t="str">
        <f t="shared" si="217"/>
        <v/>
      </c>
    </row>
    <row r="3992" spans="2:9" x14ac:dyDescent="0.55000000000000004">
      <c r="B3992" t="b">
        <f>IF('Input and Summary Results'!D3574=0,FALSE,'Input and Summary Results'!$B3574)</f>
        <v>0</v>
      </c>
      <c r="C3992" t="b">
        <f>IF(OR(B3992=0,'Input and Summary Results'!D3574=0,'Input and Summary Results'!D3574=""),FALSE,'Input and Summary Results'!$D3574)</f>
        <v>0</v>
      </c>
      <c r="D3992" t="b">
        <f>IF(OR(B3992=0,'Input and Summary Results'!E3574=0),FALSE,'Input and Summary Results'!$E3574)</f>
        <v>0</v>
      </c>
      <c r="E3992" t="b">
        <f t="shared" si="215"/>
        <v>0</v>
      </c>
      <c r="F3992" t="b">
        <f t="shared" si="216"/>
        <v>0</v>
      </c>
      <c r="G3992" t="b">
        <f>IF('Input and Summary Results'!$J$4="yes",IF(C3992=FALSE,FALSE,IF('Data Transformation'!E3992&lt;$R$10,E3992,$R$10)),IF(C3992=FALSE,FALSE,IF(C3992&lt;$R$10,C3992,$R$10)))</f>
        <v>0</v>
      </c>
      <c r="H3992" t="b">
        <f>IF('Input and Summary Results'!$J$4="yes",'Data Transformation'!F3992,'Data Transformation'!D3992)</f>
        <v>0</v>
      </c>
      <c r="I3992" t="str">
        <f t="shared" si="217"/>
        <v/>
      </c>
    </row>
    <row r="3993" spans="2:9" x14ac:dyDescent="0.55000000000000004">
      <c r="B3993" t="b">
        <f>IF('Input and Summary Results'!D3575=0,FALSE,'Input and Summary Results'!$B3575)</f>
        <v>0</v>
      </c>
      <c r="C3993" t="b">
        <f>IF(OR(B3993=0,'Input and Summary Results'!D3575=0,'Input and Summary Results'!D3575=""),FALSE,'Input and Summary Results'!$D3575)</f>
        <v>0</v>
      </c>
      <c r="D3993" t="b">
        <f>IF(OR(B3993=0,'Input and Summary Results'!E3575=0),FALSE,'Input and Summary Results'!$E3575)</f>
        <v>0</v>
      </c>
      <c r="E3993" t="b">
        <f t="shared" si="215"/>
        <v>0</v>
      </c>
      <c r="F3993" t="b">
        <f t="shared" si="216"/>
        <v>0</v>
      </c>
      <c r="G3993" t="b">
        <f>IF('Input and Summary Results'!$J$4="yes",IF(C3993=FALSE,FALSE,IF('Data Transformation'!E3993&lt;$R$10,E3993,$R$10)),IF(C3993=FALSE,FALSE,IF(C3993&lt;$R$10,C3993,$R$10)))</f>
        <v>0</v>
      </c>
      <c r="H3993" t="b">
        <f>IF('Input and Summary Results'!$J$4="yes",'Data Transformation'!F3993,'Data Transformation'!D3993)</f>
        <v>0</v>
      </c>
      <c r="I3993" t="str">
        <f t="shared" si="217"/>
        <v/>
      </c>
    </row>
    <row r="3994" spans="2:9" x14ac:dyDescent="0.55000000000000004">
      <c r="B3994" t="b">
        <f>IF('Input and Summary Results'!D3576=0,FALSE,'Input and Summary Results'!$B3576)</f>
        <v>0</v>
      </c>
      <c r="C3994" t="b">
        <f>IF(OR(B3994=0,'Input and Summary Results'!D3576=0,'Input and Summary Results'!D3576=""),FALSE,'Input and Summary Results'!$D3576)</f>
        <v>0</v>
      </c>
      <c r="D3994" t="b">
        <f>IF(OR(B3994=0,'Input and Summary Results'!E3576=0),FALSE,'Input and Summary Results'!$E3576)</f>
        <v>0</v>
      </c>
      <c r="E3994" t="b">
        <f t="shared" si="215"/>
        <v>0</v>
      </c>
      <c r="F3994" t="b">
        <f t="shared" si="216"/>
        <v>0</v>
      </c>
      <c r="G3994" t="b">
        <f>IF('Input and Summary Results'!$J$4="yes",IF(C3994=FALSE,FALSE,IF('Data Transformation'!E3994&lt;$R$10,E3994,$R$10)),IF(C3994=FALSE,FALSE,IF(C3994&lt;$R$10,C3994,$R$10)))</f>
        <v>0</v>
      </c>
      <c r="H3994" t="b">
        <f>IF('Input and Summary Results'!$J$4="yes",'Data Transformation'!F3994,'Data Transformation'!D3994)</f>
        <v>0</v>
      </c>
      <c r="I3994" t="str">
        <f t="shared" si="217"/>
        <v/>
      </c>
    </row>
    <row r="3995" spans="2:9" x14ac:dyDescent="0.55000000000000004">
      <c r="B3995" t="b">
        <f>IF('Input and Summary Results'!D3577=0,FALSE,'Input and Summary Results'!$B3577)</f>
        <v>0</v>
      </c>
      <c r="C3995" t="b">
        <f>IF(OR(B3995=0,'Input and Summary Results'!D3577=0,'Input and Summary Results'!D3577=""),FALSE,'Input and Summary Results'!$D3577)</f>
        <v>0</v>
      </c>
      <c r="D3995" t="b">
        <f>IF(OR(B3995=0,'Input and Summary Results'!E3577=0),FALSE,'Input and Summary Results'!$E3577)</f>
        <v>0</v>
      </c>
      <c r="E3995" t="b">
        <f t="shared" si="215"/>
        <v>0</v>
      </c>
      <c r="F3995" t="b">
        <f t="shared" si="216"/>
        <v>0</v>
      </c>
      <c r="G3995" t="b">
        <f>IF('Input and Summary Results'!$J$4="yes",IF(C3995=FALSE,FALSE,IF('Data Transformation'!E3995&lt;$R$10,E3995,$R$10)),IF(C3995=FALSE,FALSE,IF(C3995&lt;$R$10,C3995,$R$10)))</f>
        <v>0</v>
      </c>
      <c r="H3995" t="b">
        <f>IF('Input and Summary Results'!$J$4="yes",'Data Transformation'!F3995,'Data Transformation'!D3995)</f>
        <v>0</v>
      </c>
      <c r="I3995" t="str">
        <f t="shared" si="217"/>
        <v/>
      </c>
    </row>
    <row r="3996" spans="2:9" x14ac:dyDescent="0.55000000000000004">
      <c r="B3996" t="b">
        <f>IF('Input and Summary Results'!D3578=0,FALSE,'Input and Summary Results'!$B3578)</f>
        <v>0</v>
      </c>
      <c r="C3996" t="b">
        <f>IF(OR(B3996=0,'Input and Summary Results'!D3578=0,'Input and Summary Results'!D3578=""),FALSE,'Input and Summary Results'!$D3578)</f>
        <v>0</v>
      </c>
      <c r="D3996" t="b">
        <f>IF(OR(B3996=0,'Input and Summary Results'!E3578=0),FALSE,'Input and Summary Results'!$E3578)</f>
        <v>0</v>
      </c>
      <c r="E3996" t="b">
        <f t="shared" si="215"/>
        <v>0</v>
      </c>
      <c r="F3996" t="b">
        <f t="shared" si="216"/>
        <v>0</v>
      </c>
      <c r="G3996" t="b">
        <f>IF('Input and Summary Results'!$J$4="yes",IF(C3996=FALSE,FALSE,IF('Data Transformation'!E3996&lt;$R$10,E3996,$R$10)),IF(C3996=FALSE,FALSE,IF(C3996&lt;$R$10,C3996,$R$10)))</f>
        <v>0</v>
      </c>
      <c r="H3996" t="b">
        <f>IF('Input and Summary Results'!$J$4="yes",'Data Transformation'!F3996,'Data Transformation'!D3996)</f>
        <v>0</v>
      </c>
      <c r="I3996" t="str">
        <f t="shared" si="217"/>
        <v/>
      </c>
    </row>
    <row r="3997" spans="2:9" x14ac:dyDescent="0.55000000000000004">
      <c r="B3997" t="b">
        <f>IF('Input and Summary Results'!D3579=0,FALSE,'Input and Summary Results'!$B3579)</f>
        <v>0</v>
      </c>
      <c r="C3997" t="b">
        <f>IF(OR(B3997=0,'Input and Summary Results'!D3579=0,'Input and Summary Results'!D3579=""),FALSE,'Input and Summary Results'!$D3579)</f>
        <v>0</v>
      </c>
      <c r="D3997" t="b">
        <f>IF(OR(B3997=0,'Input and Summary Results'!E3579=0),FALSE,'Input and Summary Results'!$E3579)</f>
        <v>0</v>
      </c>
      <c r="E3997" t="b">
        <f t="shared" si="215"/>
        <v>0</v>
      </c>
      <c r="F3997" t="b">
        <f t="shared" si="216"/>
        <v>0</v>
      </c>
      <c r="G3997" t="b">
        <f>IF('Input and Summary Results'!$J$4="yes",IF(C3997=FALSE,FALSE,IF('Data Transformation'!E3997&lt;$R$10,E3997,$R$10)),IF(C3997=FALSE,FALSE,IF(C3997&lt;$R$10,C3997,$R$10)))</f>
        <v>0</v>
      </c>
      <c r="H3997" t="b">
        <f>IF('Input and Summary Results'!$J$4="yes",'Data Transformation'!F3997,'Data Transformation'!D3997)</f>
        <v>0</v>
      </c>
      <c r="I3997" t="str">
        <f t="shared" si="217"/>
        <v/>
      </c>
    </row>
    <row r="3998" spans="2:9" x14ac:dyDescent="0.55000000000000004">
      <c r="B3998" t="b">
        <f>IF('Input and Summary Results'!D3580=0,FALSE,'Input and Summary Results'!$B3580)</f>
        <v>0</v>
      </c>
      <c r="C3998" t="b">
        <f>IF(OR(B3998=0,'Input and Summary Results'!D3580=0,'Input and Summary Results'!D3580=""),FALSE,'Input and Summary Results'!$D3580)</f>
        <v>0</v>
      </c>
      <c r="D3998" t="b">
        <f>IF(OR(B3998=0,'Input and Summary Results'!E3580=0),FALSE,'Input and Summary Results'!$E3580)</f>
        <v>0</v>
      </c>
      <c r="E3998" t="b">
        <f t="shared" si="215"/>
        <v>0</v>
      </c>
      <c r="F3998" t="b">
        <f t="shared" si="216"/>
        <v>0</v>
      </c>
      <c r="G3998" t="b">
        <f>IF('Input and Summary Results'!$J$4="yes",IF(C3998=FALSE,FALSE,IF('Data Transformation'!E3998&lt;$R$10,E3998,$R$10)),IF(C3998=FALSE,FALSE,IF(C3998&lt;$R$10,C3998,$R$10)))</f>
        <v>0</v>
      </c>
      <c r="H3998" t="b">
        <f>IF('Input and Summary Results'!$J$4="yes",'Data Transformation'!F3998,'Data Transformation'!D3998)</f>
        <v>0</v>
      </c>
      <c r="I3998" t="str">
        <f t="shared" si="217"/>
        <v/>
      </c>
    </row>
    <row r="3999" spans="2:9" x14ac:dyDescent="0.55000000000000004">
      <c r="B3999" t="b">
        <f>IF('Input and Summary Results'!D3581=0,FALSE,'Input and Summary Results'!$B3581)</f>
        <v>0</v>
      </c>
      <c r="C3999" t="b">
        <f>IF(OR(B3999=0,'Input and Summary Results'!D3581=0,'Input and Summary Results'!D3581=""),FALSE,'Input and Summary Results'!$D3581)</f>
        <v>0</v>
      </c>
      <c r="D3999" t="b">
        <f>IF(OR(B3999=0,'Input and Summary Results'!E3581=0),FALSE,'Input and Summary Results'!$E3581)</f>
        <v>0</v>
      </c>
      <c r="E3999" t="b">
        <f t="shared" si="215"/>
        <v>0</v>
      </c>
      <c r="F3999" t="b">
        <f t="shared" si="216"/>
        <v>0</v>
      </c>
      <c r="G3999" t="b">
        <f>IF('Input and Summary Results'!$J$4="yes",IF(C3999=FALSE,FALSE,IF('Data Transformation'!E3999&lt;$R$10,E3999,$R$10)),IF(C3999=FALSE,FALSE,IF(C3999&lt;$R$10,C3999,$R$10)))</f>
        <v>0</v>
      </c>
      <c r="H3999" t="b">
        <f>IF('Input and Summary Results'!$J$4="yes",'Data Transformation'!F3999,'Data Transformation'!D3999)</f>
        <v>0</v>
      </c>
      <c r="I3999" t="str">
        <f t="shared" si="217"/>
        <v/>
      </c>
    </row>
    <row r="4000" spans="2:9" x14ac:dyDescent="0.55000000000000004">
      <c r="B4000" t="b">
        <f>IF('Input and Summary Results'!D3582=0,FALSE,'Input and Summary Results'!$B3582)</f>
        <v>0</v>
      </c>
      <c r="C4000" t="b">
        <f>IF(OR(B4000=0,'Input and Summary Results'!D3582=0,'Input and Summary Results'!D3582=""),FALSE,'Input and Summary Results'!$D3582)</f>
        <v>0</v>
      </c>
      <c r="D4000" t="b">
        <f>IF(OR(B4000=0,'Input and Summary Results'!E3582=0),FALSE,'Input and Summary Results'!$E3582)</f>
        <v>0</v>
      </c>
      <c r="E4000" t="b">
        <f t="shared" si="215"/>
        <v>0</v>
      </c>
      <c r="F4000" t="b">
        <f t="shared" si="216"/>
        <v>0</v>
      </c>
      <c r="G4000" t="b">
        <f>IF('Input and Summary Results'!$J$4="yes",IF(C4000=FALSE,FALSE,IF('Data Transformation'!E4000&lt;$R$10,E4000,$R$10)),IF(C4000=FALSE,FALSE,IF(C4000&lt;$R$10,C4000,$R$10)))</f>
        <v>0</v>
      </c>
      <c r="H4000" t="b">
        <f>IF('Input and Summary Results'!$J$4="yes",'Data Transformation'!F4000,'Data Transformation'!D4000)</f>
        <v>0</v>
      </c>
      <c r="I4000" t="str">
        <f t="shared" si="217"/>
        <v/>
      </c>
    </row>
    <row r="4001" spans="2:9" x14ac:dyDescent="0.55000000000000004">
      <c r="B4001" t="b">
        <f>IF('Input and Summary Results'!D3583=0,FALSE,'Input and Summary Results'!$B3583)</f>
        <v>0</v>
      </c>
      <c r="C4001" t="b">
        <f>IF(OR(B4001=0,'Input and Summary Results'!D3583=0,'Input and Summary Results'!D3583=""),FALSE,'Input and Summary Results'!$D3583)</f>
        <v>0</v>
      </c>
      <c r="D4001" t="b">
        <f>IF(OR(B4001=0,'Input and Summary Results'!E3583=0),FALSE,'Input and Summary Results'!$E3583)</f>
        <v>0</v>
      </c>
      <c r="E4001" t="b">
        <f t="shared" si="215"/>
        <v>0</v>
      </c>
      <c r="F4001" t="b">
        <f t="shared" si="216"/>
        <v>0</v>
      </c>
      <c r="G4001" t="b">
        <f>IF('Input and Summary Results'!$J$4="yes",IF(C4001=FALSE,FALSE,IF('Data Transformation'!E4001&lt;$R$10,E4001,$R$10)),IF(C4001=FALSE,FALSE,IF(C4001&lt;$R$10,C4001,$R$10)))</f>
        <v>0</v>
      </c>
      <c r="H4001" t="b">
        <f>IF('Input and Summary Results'!$J$4="yes",'Data Transformation'!F4001,'Data Transformation'!D4001)</f>
        <v>0</v>
      </c>
      <c r="I4001" t="str">
        <f t="shared" si="217"/>
        <v/>
      </c>
    </row>
    <row r="4002" spans="2:9" x14ac:dyDescent="0.55000000000000004">
      <c r="B4002" t="b">
        <f>IF('Input and Summary Results'!D3584=0,FALSE,'Input and Summary Results'!$B3584)</f>
        <v>0</v>
      </c>
      <c r="C4002" t="b">
        <f>IF(OR(B4002=0,'Input and Summary Results'!D3584=0,'Input and Summary Results'!D3584=""),FALSE,'Input and Summary Results'!$D3584)</f>
        <v>0</v>
      </c>
      <c r="D4002" t="b">
        <f>IF(OR(B4002=0,'Input and Summary Results'!E3584=0),FALSE,'Input and Summary Results'!$E3584)</f>
        <v>0</v>
      </c>
      <c r="E4002" t="b">
        <f t="shared" si="215"/>
        <v>0</v>
      </c>
      <c r="F4002" t="b">
        <f t="shared" si="216"/>
        <v>0</v>
      </c>
      <c r="G4002" t="b">
        <f>IF('Input and Summary Results'!$J$4="yes",IF(C4002=FALSE,FALSE,IF('Data Transformation'!E4002&lt;$R$10,E4002,$R$10)),IF(C4002=FALSE,FALSE,IF(C4002&lt;$R$10,C4002,$R$10)))</f>
        <v>0</v>
      </c>
      <c r="H4002" t="b">
        <f>IF('Input and Summary Results'!$J$4="yes",'Data Transformation'!F4002,'Data Transformation'!D4002)</f>
        <v>0</v>
      </c>
      <c r="I4002" t="str">
        <f t="shared" si="217"/>
        <v/>
      </c>
    </row>
    <row r="4003" spans="2:9" x14ac:dyDescent="0.55000000000000004">
      <c r="B4003" t="b">
        <f>IF('Input and Summary Results'!D3585=0,FALSE,'Input and Summary Results'!$B3585)</f>
        <v>0</v>
      </c>
      <c r="C4003" t="b">
        <f>IF(OR(B4003=0,'Input and Summary Results'!D3585=0,'Input and Summary Results'!D3585=""),FALSE,'Input and Summary Results'!$D3585)</f>
        <v>0</v>
      </c>
      <c r="D4003" t="b">
        <f>IF(OR(B4003=0,'Input and Summary Results'!E3585=0),FALSE,'Input and Summary Results'!$E3585)</f>
        <v>0</v>
      </c>
      <c r="E4003" t="b">
        <f t="shared" si="215"/>
        <v>0</v>
      </c>
      <c r="F4003" t="b">
        <f t="shared" si="216"/>
        <v>0</v>
      </c>
      <c r="G4003" t="b">
        <f>IF('Input and Summary Results'!$J$4="yes",IF(C4003=FALSE,FALSE,IF('Data Transformation'!E4003&lt;$R$10,E4003,$R$10)),IF(C4003=FALSE,FALSE,IF(C4003&lt;$R$10,C4003,$R$10)))</f>
        <v>0</v>
      </c>
      <c r="H4003" t="b">
        <f>IF('Input and Summary Results'!$J$4="yes",'Data Transformation'!F4003,'Data Transformation'!D4003)</f>
        <v>0</v>
      </c>
      <c r="I4003" t="str">
        <f t="shared" si="217"/>
        <v/>
      </c>
    </row>
    <row r="4004" spans="2:9" x14ac:dyDescent="0.55000000000000004">
      <c r="B4004" t="b">
        <f>IF('Input and Summary Results'!D3586=0,FALSE,'Input and Summary Results'!$B3586)</f>
        <v>0</v>
      </c>
      <c r="C4004" t="b">
        <f>IF(OR(B4004=0,'Input and Summary Results'!D3586=0,'Input and Summary Results'!D3586=""),FALSE,'Input and Summary Results'!$D3586)</f>
        <v>0</v>
      </c>
      <c r="D4004" t="b">
        <f>IF(OR(B4004=0,'Input and Summary Results'!E3586=0),FALSE,'Input and Summary Results'!$E3586)</f>
        <v>0</v>
      </c>
      <c r="E4004" t="b">
        <f t="shared" si="215"/>
        <v>0</v>
      </c>
      <c r="F4004" t="b">
        <f t="shared" si="216"/>
        <v>0</v>
      </c>
      <c r="G4004" t="b">
        <f>IF('Input and Summary Results'!$J$4="yes",IF(C4004=FALSE,FALSE,IF('Data Transformation'!E4004&lt;$R$10,E4004,$R$10)),IF(C4004=FALSE,FALSE,IF(C4004&lt;$R$10,C4004,$R$10)))</f>
        <v>0</v>
      </c>
      <c r="H4004" t="b">
        <f>IF('Input and Summary Results'!$J$4="yes",'Data Transformation'!F4004,'Data Transformation'!D4004)</f>
        <v>0</v>
      </c>
      <c r="I4004" t="str">
        <f t="shared" si="217"/>
        <v/>
      </c>
    </row>
    <row r="4005" spans="2:9" x14ac:dyDescent="0.55000000000000004">
      <c r="B4005" t="b">
        <f>IF('Input and Summary Results'!D3587=0,FALSE,'Input and Summary Results'!$B3587)</f>
        <v>0</v>
      </c>
      <c r="C4005" t="b">
        <f>IF(OR(B4005=0,'Input and Summary Results'!D3587=0,'Input and Summary Results'!D3587=""),FALSE,'Input and Summary Results'!$D3587)</f>
        <v>0</v>
      </c>
      <c r="D4005" t="b">
        <f>IF(OR(B4005=0,'Input and Summary Results'!E3587=0),FALSE,'Input and Summary Results'!$E3587)</f>
        <v>0</v>
      </c>
      <c r="E4005" t="b">
        <f t="shared" si="215"/>
        <v>0</v>
      </c>
      <c r="F4005" t="b">
        <f t="shared" si="216"/>
        <v>0</v>
      </c>
      <c r="G4005" t="b">
        <f>IF('Input and Summary Results'!$J$4="yes",IF(C4005=FALSE,FALSE,IF('Data Transformation'!E4005&lt;$R$10,E4005,$R$10)),IF(C4005=FALSE,FALSE,IF(C4005&lt;$R$10,C4005,$R$10)))</f>
        <v>0</v>
      </c>
      <c r="H4005" t="b">
        <f>IF('Input and Summary Results'!$J$4="yes",'Data Transformation'!F4005,'Data Transformation'!D4005)</f>
        <v>0</v>
      </c>
      <c r="I4005" t="str">
        <f t="shared" si="217"/>
        <v/>
      </c>
    </row>
    <row r="4006" spans="2:9" x14ac:dyDescent="0.55000000000000004">
      <c r="B4006" t="b">
        <f>IF('Input and Summary Results'!D3588=0,FALSE,'Input and Summary Results'!$B3588)</f>
        <v>0</v>
      </c>
      <c r="C4006" t="b">
        <f>IF(OR(B4006=0,'Input and Summary Results'!D3588=0,'Input and Summary Results'!D3588=""),FALSE,'Input and Summary Results'!$D3588)</f>
        <v>0</v>
      </c>
      <c r="D4006" t="b">
        <f>IF(OR(B4006=0,'Input and Summary Results'!E3588=0),FALSE,'Input and Summary Results'!$E3588)</f>
        <v>0</v>
      </c>
      <c r="E4006" t="b">
        <f t="shared" si="215"/>
        <v>0</v>
      </c>
      <c r="F4006" t="b">
        <f t="shared" si="216"/>
        <v>0</v>
      </c>
      <c r="G4006" t="b">
        <f>IF('Input and Summary Results'!$J$4="yes",IF(C4006=FALSE,FALSE,IF('Data Transformation'!E4006&lt;$R$10,E4006,$R$10)),IF(C4006=FALSE,FALSE,IF(C4006&lt;$R$10,C4006,$R$10)))</f>
        <v>0</v>
      </c>
      <c r="H4006" t="b">
        <f>IF('Input and Summary Results'!$J$4="yes",'Data Transformation'!F4006,'Data Transformation'!D4006)</f>
        <v>0</v>
      </c>
      <c r="I4006" t="str">
        <f t="shared" si="217"/>
        <v/>
      </c>
    </row>
    <row r="4007" spans="2:9" x14ac:dyDescent="0.55000000000000004">
      <c r="B4007" t="b">
        <f>IF('Input and Summary Results'!D3589=0,FALSE,'Input and Summary Results'!$B3589)</f>
        <v>0</v>
      </c>
      <c r="C4007" t="b">
        <f>IF(OR(B4007=0,'Input and Summary Results'!D3589=0,'Input and Summary Results'!D3589=""),FALSE,'Input and Summary Results'!$D3589)</f>
        <v>0</v>
      </c>
      <c r="D4007" t="b">
        <f>IF(OR(B4007=0,'Input and Summary Results'!E3589=0),FALSE,'Input and Summary Results'!$E3589)</f>
        <v>0</v>
      </c>
      <c r="E4007" t="b">
        <f t="shared" si="215"/>
        <v>0</v>
      </c>
      <c r="F4007" t="b">
        <f t="shared" si="216"/>
        <v>0</v>
      </c>
      <c r="G4007" t="b">
        <f>IF('Input and Summary Results'!$J$4="yes",IF(C4007=FALSE,FALSE,IF('Data Transformation'!E4007&lt;$R$10,E4007,$R$10)),IF(C4007=FALSE,FALSE,IF(C4007&lt;$R$10,C4007,$R$10)))</f>
        <v>0</v>
      </c>
      <c r="H4007" t="b">
        <f>IF('Input and Summary Results'!$J$4="yes",'Data Transformation'!F4007,'Data Transformation'!D4007)</f>
        <v>0</v>
      </c>
      <c r="I4007" t="str">
        <f t="shared" si="217"/>
        <v/>
      </c>
    </row>
    <row r="4008" spans="2:9" x14ac:dyDescent="0.55000000000000004">
      <c r="B4008" t="b">
        <f>IF('Input and Summary Results'!D3590=0,FALSE,'Input and Summary Results'!$B3590)</f>
        <v>0</v>
      </c>
      <c r="C4008" t="b">
        <f>IF(OR(B4008=0,'Input and Summary Results'!D3590=0,'Input and Summary Results'!D3590=""),FALSE,'Input and Summary Results'!$D3590)</f>
        <v>0</v>
      </c>
      <c r="D4008" t="b">
        <f>IF(OR(B4008=0,'Input and Summary Results'!E3590=0),FALSE,'Input and Summary Results'!$E3590)</f>
        <v>0</v>
      </c>
      <c r="E4008" t="b">
        <f t="shared" si="215"/>
        <v>0</v>
      </c>
      <c r="F4008" t="b">
        <f t="shared" si="216"/>
        <v>0</v>
      </c>
      <c r="G4008" t="b">
        <f>IF('Input and Summary Results'!$J$4="yes",IF(C4008=FALSE,FALSE,IF('Data Transformation'!E4008&lt;$R$10,E4008,$R$10)),IF(C4008=FALSE,FALSE,IF(C4008&lt;$R$10,C4008,$R$10)))</f>
        <v>0</v>
      </c>
      <c r="H4008" t="b">
        <f>IF('Input and Summary Results'!$J$4="yes",'Data Transformation'!F4008,'Data Transformation'!D4008)</f>
        <v>0</v>
      </c>
      <c r="I4008" t="str">
        <f t="shared" si="217"/>
        <v/>
      </c>
    </row>
    <row r="4009" spans="2:9" x14ac:dyDescent="0.55000000000000004">
      <c r="B4009" t="b">
        <f>IF('Input and Summary Results'!D3591=0,FALSE,'Input and Summary Results'!$B3591)</f>
        <v>0</v>
      </c>
      <c r="C4009" t="b">
        <f>IF(OR(B4009=0,'Input and Summary Results'!D3591=0,'Input and Summary Results'!D3591=""),FALSE,'Input and Summary Results'!$D3591)</f>
        <v>0</v>
      </c>
      <c r="D4009" t="b">
        <f>IF(OR(B4009=0,'Input and Summary Results'!E3591=0),FALSE,'Input and Summary Results'!$E3591)</f>
        <v>0</v>
      </c>
      <c r="E4009" t="b">
        <f t="shared" si="215"/>
        <v>0</v>
      </c>
      <c r="F4009" t="b">
        <f t="shared" si="216"/>
        <v>0</v>
      </c>
      <c r="G4009" t="b">
        <f>IF('Input and Summary Results'!$J$4="yes",IF(C4009=FALSE,FALSE,IF('Data Transformation'!E4009&lt;$R$10,E4009,$R$10)),IF(C4009=FALSE,FALSE,IF(C4009&lt;$R$10,C4009,$R$10)))</f>
        <v>0</v>
      </c>
      <c r="H4009" t="b">
        <f>IF('Input and Summary Results'!$J$4="yes",'Data Transformation'!F4009,'Data Transformation'!D4009)</f>
        <v>0</v>
      </c>
      <c r="I4009" t="str">
        <f t="shared" si="217"/>
        <v/>
      </c>
    </row>
    <row r="4010" spans="2:9" x14ac:dyDescent="0.55000000000000004">
      <c r="B4010" t="b">
        <f>IF('Input and Summary Results'!D3592=0,FALSE,'Input and Summary Results'!$B3592)</f>
        <v>0</v>
      </c>
      <c r="C4010" t="b">
        <f>IF(OR(B4010=0,'Input and Summary Results'!D3592=0,'Input and Summary Results'!D3592=""),FALSE,'Input and Summary Results'!$D3592)</f>
        <v>0</v>
      </c>
      <c r="D4010" t="b">
        <f>IF(OR(B4010=0,'Input and Summary Results'!E3592=0),FALSE,'Input and Summary Results'!$E3592)</f>
        <v>0</v>
      </c>
      <c r="E4010" t="b">
        <f t="shared" ref="E4010:E4073" si="218">IF(C4010=FALSE,FALSE,LOG10(C4010))</f>
        <v>0</v>
      </c>
      <c r="F4010" t="b">
        <f t="shared" ref="F4010:F4073" si="219">IF(D4010=FALSE, FALSE,0.434*D4010/C4010)</f>
        <v>0</v>
      </c>
      <c r="G4010" t="b">
        <f>IF('Input and Summary Results'!$J$4="yes",IF(C4010=FALSE,FALSE,IF('Data Transformation'!E4010&lt;$R$10,E4010,$R$10)),IF(C4010=FALSE,FALSE,IF(C4010&lt;$R$10,C4010,$R$10)))</f>
        <v>0</v>
      </c>
      <c r="H4010" t="b">
        <f>IF('Input and Summary Results'!$J$4="yes",'Data Transformation'!F4010,'Data Transformation'!D4010)</f>
        <v>0</v>
      </c>
      <c r="I4010" t="str">
        <f t="shared" si="217"/>
        <v/>
      </c>
    </row>
    <row r="4011" spans="2:9" x14ac:dyDescent="0.55000000000000004">
      <c r="B4011" t="b">
        <f>IF('Input and Summary Results'!D3593=0,FALSE,'Input and Summary Results'!$B3593)</f>
        <v>0</v>
      </c>
      <c r="C4011" t="b">
        <f>IF(OR(B4011=0,'Input and Summary Results'!D3593=0,'Input and Summary Results'!D3593=""),FALSE,'Input and Summary Results'!$D3593)</f>
        <v>0</v>
      </c>
      <c r="D4011" t="b">
        <f>IF(OR(B4011=0,'Input and Summary Results'!E3593=0),FALSE,'Input and Summary Results'!$E3593)</f>
        <v>0</v>
      </c>
      <c r="E4011" t="b">
        <f t="shared" si="218"/>
        <v>0</v>
      </c>
      <c r="F4011" t="b">
        <f t="shared" si="219"/>
        <v>0</v>
      </c>
      <c r="G4011" t="b">
        <f>IF('Input and Summary Results'!$J$4="yes",IF(C4011=FALSE,FALSE,IF('Data Transformation'!E4011&lt;$R$10,E4011,$R$10)),IF(C4011=FALSE,FALSE,IF(C4011&lt;$R$10,C4011,$R$10)))</f>
        <v>0</v>
      </c>
      <c r="H4011" t="b">
        <f>IF('Input and Summary Results'!$J$4="yes",'Data Transformation'!F4011,'Data Transformation'!D4011)</f>
        <v>0</v>
      </c>
      <c r="I4011" t="str">
        <f t="shared" si="217"/>
        <v/>
      </c>
    </row>
    <row r="4012" spans="2:9" x14ac:dyDescent="0.55000000000000004">
      <c r="B4012" t="b">
        <f>IF('Input and Summary Results'!D3594=0,FALSE,'Input and Summary Results'!$B3594)</f>
        <v>0</v>
      </c>
      <c r="C4012" t="b">
        <f>IF(OR(B4012=0,'Input and Summary Results'!D3594=0,'Input and Summary Results'!D3594=""),FALSE,'Input and Summary Results'!$D3594)</f>
        <v>0</v>
      </c>
      <c r="D4012" t="b">
        <f>IF(OR(B4012=0,'Input and Summary Results'!E3594=0),FALSE,'Input and Summary Results'!$E3594)</f>
        <v>0</v>
      </c>
      <c r="E4012" t="b">
        <f t="shared" si="218"/>
        <v>0</v>
      </c>
      <c r="F4012" t="b">
        <f t="shared" si="219"/>
        <v>0</v>
      </c>
      <c r="G4012" t="b">
        <f>IF('Input and Summary Results'!$J$4="yes",IF(C4012=FALSE,FALSE,IF('Data Transformation'!E4012&lt;$R$10,E4012,$R$10)),IF(C4012=FALSE,FALSE,IF(C4012&lt;$R$10,C4012,$R$10)))</f>
        <v>0</v>
      </c>
      <c r="H4012" t="b">
        <f>IF('Input and Summary Results'!$J$4="yes",'Data Transformation'!F4012,'Data Transformation'!D4012)</f>
        <v>0</v>
      </c>
      <c r="I4012" t="str">
        <f t="shared" si="217"/>
        <v/>
      </c>
    </row>
    <row r="4013" spans="2:9" x14ac:dyDescent="0.55000000000000004">
      <c r="B4013" t="b">
        <f>IF('Input and Summary Results'!D3595=0,FALSE,'Input and Summary Results'!$B3595)</f>
        <v>0</v>
      </c>
      <c r="C4013" t="b">
        <f>IF(OR(B4013=0,'Input and Summary Results'!D3595=0,'Input and Summary Results'!D3595=""),FALSE,'Input and Summary Results'!$D3595)</f>
        <v>0</v>
      </c>
      <c r="D4013" t="b">
        <f>IF(OR(B4013=0,'Input and Summary Results'!E3595=0),FALSE,'Input and Summary Results'!$E3595)</f>
        <v>0</v>
      </c>
      <c r="E4013" t="b">
        <f t="shared" si="218"/>
        <v>0</v>
      </c>
      <c r="F4013" t="b">
        <f t="shared" si="219"/>
        <v>0</v>
      </c>
      <c r="G4013" t="b">
        <f>IF('Input and Summary Results'!$J$4="yes",IF(C4013=FALSE,FALSE,IF('Data Transformation'!E4013&lt;$R$10,E4013,$R$10)),IF(C4013=FALSE,FALSE,IF(C4013&lt;$R$10,C4013,$R$10)))</f>
        <v>0</v>
      </c>
      <c r="H4013" t="b">
        <f>IF('Input and Summary Results'!$J$4="yes",'Data Transformation'!F4013,'Data Transformation'!D4013)</f>
        <v>0</v>
      </c>
      <c r="I4013" t="str">
        <f t="shared" si="217"/>
        <v/>
      </c>
    </row>
    <row r="4014" spans="2:9" x14ac:dyDescent="0.55000000000000004">
      <c r="B4014" t="b">
        <f>IF('Input and Summary Results'!D3596=0,FALSE,'Input and Summary Results'!$B3596)</f>
        <v>0</v>
      </c>
      <c r="C4014" t="b">
        <f>IF(OR(B4014=0,'Input and Summary Results'!D3596=0,'Input and Summary Results'!D3596=""),FALSE,'Input and Summary Results'!$D3596)</f>
        <v>0</v>
      </c>
      <c r="D4014" t="b">
        <f>IF(OR(B4014=0,'Input and Summary Results'!E3596=0),FALSE,'Input and Summary Results'!$E3596)</f>
        <v>0</v>
      </c>
      <c r="E4014" t="b">
        <f t="shared" si="218"/>
        <v>0</v>
      </c>
      <c r="F4014" t="b">
        <f t="shared" si="219"/>
        <v>0</v>
      </c>
      <c r="G4014" t="b">
        <f>IF('Input and Summary Results'!$J$4="yes",IF(C4014=FALSE,FALSE,IF('Data Transformation'!E4014&lt;$R$10,E4014,$R$10)),IF(C4014=FALSE,FALSE,IF(C4014&lt;$R$10,C4014,$R$10)))</f>
        <v>0</v>
      </c>
      <c r="H4014" t="b">
        <f>IF('Input and Summary Results'!$J$4="yes",'Data Transformation'!F4014,'Data Transformation'!D4014)</f>
        <v>0</v>
      </c>
      <c r="I4014" t="str">
        <f t="shared" si="217"/>
        <v/>
      </c>
    </row>
    <row r="4015" spans="2:9" x14ac:dyDescent="0.55000000000000004">
      <c r="B4015" t="b">
        <f>IF('Input and Summary Results'!D3597=0,FALSE,'Input and Summary Results'!$B3597)</f>
        <v>0</v>
      </c>
      <c r="C4015" t="b">
        <f>IF(OR(B4015=0,'Input and Summary Results'!D3597=0,'Input and Summary Results'!D3597=""),FALSE,'Input and Summary Results'!$D3597)</f>
        <v>0</v>
      </c>
      <c r="D4015" t="b">
        <f>IF(OR(B4015=0,'Input and Summary Results'!E3597=0),FALSE,'Input and Summary Results'!$E3597)</f>
        <v>0</v>
      </c>
      <c r="E4015" t="b">
        <f t="shared" si="218"/>
        <v>0</v>
      </c>
      <c r="F4015" t="b">
        <f t="shared" si="219"/>
        <v>0</v>
      </c>
      <c r="G4015" t="b">
        <f>IF('Input and Summary Results'!$J$4="yes",IF(C4015=FALSE,FALSE,IF('Data Transformation'!E4015&lt;$R$10,E4015,$R$10)),IF(C4015=FALSE,FALSE,IF(C4015&lt;$R$10,C4015,$R$10)))</f>
        <v>0</v>
      </c>
      <c r="H4015" t="b">
        <f>IF('Input and Summary Results'!$J$4="yes",'Data Transformation'!F4015,'Data Transformation'!D4015)</f>
        <v>0</v>
      </c>
      <c r="I4015" t="str">
        <f t="shared" si="217"/>
        <v/>
      </c>
    </row>
    <row r="4016" spans="2:9" x14ac:dyDescent="0.55000000000000004">
      <c r="B4016" t="b">
        <f>IF('Input and Summary Results'!D3598=0,FALSE,'Input and Summary Results'!$B3598)</f>
        <v>0</v>
      </c>
      <c r="C4016" t="b">
        <f>IF(OR(B4016=0,'Input and Summary Results'!D3598=0,'Input and Summary Results'!D3598=""),FALSE,'Input and Summary Results'!$D3598)</f>
        <v>0</v>
      </c>
      <c r="D4016" t="b">
        <f>IF(OR(B4016=0,'Input and Summary Results'!E3598=0),FALSE,'Input and Summary Results'!$E3598)</f>
        <v>0</v>
      </c>
      <c r="E4016" t="b">
        <f t="shared" si="218"/>
        <v>0</v>
      </c>
      <c r="F4016" t="b">
        <f t="shared" si="219"/>
        <v>0</v>
      </c>
      <c r="G4016" t="b">
        <f>IF('Input and Summary Results'!$J$4="yes",IF(C4016=FALSE,FALSE,IF('Data Transformation'!E4016&lt;$R$10,E4016,$R$10)),IF(C4016=FALSE,FALSE,IF(C4016&lt;$R$10,C4016,$R$10)))</f>
        <v>0</v>
      </c>
      <c r="H4016" t="b">
        <f>IF('Input and Summary Results'!$J$4="yes",'Data Transformation'!F4016,'Data Transformation'!D4016)</f>
        <v>0</v>
      </c>
      <c r="I4016" t="str">
        <f t="shared" si="217"/>
        <v/>
      </c>
    </row>
    <row r="4017" spans="2:9" x14ac:dyDescent="0.55000000000000004">
      <c r="B4017" t="b">
        <f>IF('Input and Summary Results'!D3599=0,FALSE,'Input and Summary Results'!$B3599)</f>
        <v>0</v>
      </c>
      <c r="C4017" t="b">
        <f>IF(OR(B4017=0,'Input and Summary Results'!D3599=0,'Input and Summary Results'!D3599=""),FALSE,'Input and Summary Results'!$D3599)</f>
        <v>0</v>
      </c>
      <c r="D4017" t="b">
        <f>IF(OR(B4017=0,'Input and Summary Results'!E3599=0),FALSE,'Input and Summary Results'!$E3599)</f>
        <v>0</v>
      </c>
      <c r="E4017" t="b">
        <f t="shared" si="218"/>
        <v>0</v>
      </c>
      <c r="F4017" t="b">
        <f t="shared" si="219"/>
        <v>0</v>
      </c>
      <c r="G4017" t="b">
        <f>IF('Input and Summary Results'!$J$4="yes",IF(C4017=FALSE,FALSE,IF('Data Transformation'!E4017&lt;$R$10,E4017,$R$10)),IF(C4017=FALSE,FALSE,IF(C4017&lt;$R$10,C4017,$R$10)))</f>
        <v>0</v>
      </c>
      <c r="H4017" t="b">
        <f>IF('Input and Summary Results'!$J$4="yes",'Data Transformation'!F4017,'Data Transformation'!D4017)</f>
        <v>0</v>
      </c>
      <c r="I4017" t="str">
        <f t="shared" si="217"/>
        <v/>
      </c>
    </row>
    <row r="4018" spans="2:9" x14ac:dyDescent="0.55000000000000004">
      <c r="B4018" t="b">
        <f>IF('Input and Summary Results'!D3600=0,FALSE,'Input and Summary Results'!$B3600)</f>
        <v>0</v>
      </c>
      <c r="C4018" t="b">
        <f>IF(OR(B4018=0,'Input and Summary Results'!D3600=0,'Input and Summary Results'!D3600=""),FALSE,'Input and Summary Results'!$D3600)</f>
        <v>0</v>
      </c>
      <c r="D4018" t="b">
        <f>IF(OR(B4018=0,'Input and Summary Results'!E3600=0),FALSE,'Input and Summary Results'!$E3600)</f>
        <v>0</v>
      </c>
      <c r="E4018" t="b">
        <f t="shared" si="218"/>
        <v>0</v>
      </c>
      <c r="F4018" t="b">
        <f t="shared" si="219"/>
        <v>0</v>
      </c>
      <c r="G4018" t="b">
        <f>IF('Input and Summary Results'!$J$4="yes",IF(C4018=FALSE,FALSE,IF('Data Transformation'!E4018&lt;$R$10,E4018,$R$10)),IF(C4018=FALSE,FALSE,IF(C4018&lt;$R$10,C4018,$R$10)))</f>
        <v>0</v>
      </c>
      <c r="H4018" t="b">
        <f>IF('Input and Summary Results'!$J$4="yes",'Data Transformation'!F4018,'Data Transformation'!D4018)</f>
        <v>0</v>
      </c>
      <c r="I4018" t="str">
        <f t="shared" si="217"/>
        <v/>
      </c>
    </row>
    <row r="4019" spans="2:9" x14ac:dyDescent="0.55000000000000004">
      <c r="B4019" t="b">
        <f>IF('Input and Summary Results'!D3601=0,FALSE,'Input and Summary Results'!$B3601)</f>
        <v>0</v>
      </c>
      <c r="C4019" t="b">
        <f>IF(OR(B4019=0,'Input and Summary Results'!D3601=0,'Input and Summary Results'!D3601=""),FALSE,'Input and Summary Results'!$D3601)</f>
        <v>0</v>
      </c>
      <c r="D4019" t="b">
        <f>IF(OR(B4019=0,'Input and Summary Results'!E3601=0),FALSE,'Input and Summary Results'!$E3601)</f>
        <v>0</v>
      </c>
      <c r="E4019" t="b">
        <f t="shared" si="218"/>
        <v>0</v>
      </c>
      <c r="F4019" t="b">
        <f t="shared" si="219"/>
        <v>0</v>
      </c>
      <c r="G4019" t="b">
        <f>IF('Input and Summary Results'!$J$4="yes",IF(C4019=FALSE,FALSE,IF('Data Transformation'!E4019&lt;$R$10,E4019,$R$10)),IF(C4019=FALSE,FALSE,IF(C4019&lt;$R$10,C4019,$R$10)))</f>
        <v>0</v>
      </c>
      <c r="H4019" t="b">
        <f>IF('Input and Summary Results'!$J$4="yes",'Data Transformation'!F4019,'Data Transformation'!D4019)</f>
        <v>0</v>
      </c>
      <c r="I4019" t="str">
        <f t="shared" si="217"/>
        <v/>
      </c>
    </row>
    <row r="4020" spans="2:9" x14ac:dyDescent="0.55000000000000004">
      <c r="B4020" t="b">
        <f>IF('Input and Summary Results'!D3602=0,FALSE,'Input and Summary Results'!$B3602)</f>
        <v>0</v>
      </c>
      <c r="C4020" t="b">
        <f>IF(OR(B4020=0,'Input and Summary Results'!D3602=0,'Input and Summary Results'!D3602=""),FALSE,'Input and Summary Results'!$D3602)</f>
        <v>0</v>
      </c>
      <c r="D4020" t="b">
        <f>IF(OR(B4020=0,'Input and Summary Results'!E3602=0),FALSE,'Input and Summary Results'!$E3602)</f>
        <v>0</v>
      </c>
      <c r="E4020" t="b">
        <f t="shared" si="218"/>
        <v>0</v>
      </c>
      <c r="F4020" t="b">
        <f t="shared" si="219"/>
        <v>0</v>
      </c>
      <c r="G4020" t="b">
        <f>IF('Input and Summary Results'!$J$4="yes",IF(C4020=FALSE,FALSE,IF('Data Transformation'!E4020&lt;$R$10,E4020,$R$10)),IF(C4020=FALSE,FALSE,IF(C4020&lt;$R$10,C4020,$R$10)))</f>
        <v>0</v>
      </c>
      <c r="H4020" t="b">
        <f>IF('Input and Summary Results'!$J$4="yes",'Data Transformation'!F4020,'Data Transformation'!D4020)</f>
        <v>0</v>
      </c>
      <c r="I4020" t="str">
        <f t="shared" si="217"/>
        <v/>
      </c>
    </row>
    <row r="4021" spans="2:9" x14ac:dyDescent="0.55000000000000004">
      <c r="B4021" t="b">
        <f>IF('Input and Summary Results'!D3603=0,FALSE,'Input and Summary Results'!$B3603)</f>
        <v>0</v>
      </c>
      <c r="C4021" t="b">
        <f>IF(OR(B4021=0,'Input and Summary Results'!D3603=0,'Input and Summary Results'!D3603=""),FALSE,'Input and Summary Results'!$D3603)</f>
        <v>0</v>
      </c>
      <c r="D4021" t="b">
        <f>IF(OR(B4021=0,'Input and Summary Results'!E3603=0),FALSE,'Input and Summary Results'!$E3603)</f>
        <v>0</v>
      </c>
      <c r="E4021" t="b">
        <f t="shared" si="218"/>
        <v>0</v>
      </c>
      <c r="F4021" t="b">
        <f t="shared" si="219"/>
        <v>0</v>
      </c>
      <c r="G4021" t="b">
        <f>IF('Input and Summary Results'!$J$4="yes",IF(C4021=FALSE,FALSE,IF('Data Transformation'!E4021&lt;$R$10,E4021,$R$10)),IF(C4021=FALSE,FALSE,IF(C4021&lt;$R$10,C4021,$R$10)))</f>
        <v>0</v>
      </c>
      <c r="H4021" t="b">
        <f>IF('Input and Summary Results'!$J$4="yes",'Data Transformation'!F4021,'Data Transformation'!D4021)</f>
        <v>0</v>
      </c>
      <c r="I4021" t="str">
        <f t="shared" si="217"/>
        <v/>
      </c>
    </row>
    <row r="4022" spans="2:9" x14ac:dyDescent="0.55000000000000004">
      <c r="B4022" t="b">
        <f>IF('Input and Summary Results'!D3604=0,FALSE,'Input and Summary Results'!$B3604)</f>
        <v>0</v>
      </c>
      <c r="C4022" t="b">
        <f>IF(OR(B4022=0,'Input and Summary Results'!D3604=0,'Input and Summary Results'!D3604=""),FALSE,'Input and Summary Results'!$D3604)</f>
        <v>0</v>
      </c>
      <c r="D4022" t="b">
        <f>IF(OR(B4022=0,'Input and Summary Results'!E3604=0),FALSE,'Input and Summary Results'!$E3604)</f>
        <v>0</v>
      </c>
      <c r="E4022" t="b">
        <f t="shared" si="218"/>
        <v>0</v>
      </c>
      <c r="F4022" t="b">
        <f t="shared" si="219"/>
        <v>0</v>
      </c>
      <c r="G4022" t="b">
        <f>IF('Input and Summary Results'!$J$4="yes",IF(C4022=FALSE,FALSE,IF('Data Transformation'!E4022&lt;$R$10,E4022,$R$10)),IF(C4022=FALSE,FALSE,IF(C4022&lt;$R$10,C4022,$R$10)))</f>
        <v>0</v>
      </c>
      <c r="H4022" t="b">
        <f>IF('Input and Summary Results'!$J$4="yes",'Data Transformation'!F4022,'Data Transformation'!D4022)</f>
        <v>0</v>
      </c>
      <c r="I4022" t="str">
        <f t="shared" si="217"/>
        <v/>
      </c>
    </row>
    <row r="4023" spans="2:9" x14ac:dyDescent="0.55000000000000004">
      <c r="B4023" t="b">
        <f>IF('Input and Summary Results'!D3605=0,FALSE,'Input and Summary Results'!$B3605)</f>
        <v>0</v>
      </c>
      <c r="C4023" t="b">
        <f>IF(OR(B4023=0,'Input and Summary Results'!D3605=0,'Input and Summary Results'!D3605=""),FALSE,'Input and Summary Results'!$D3605)</f>
        <v>0</v>
      </c>
      <c r="D4023" t="b">
        <f>IF(OR(B4023=0,'Input and Summary Results'!E3605=0),FALSE,'Input and Summary Results'!$E3605)</f>
        <v>0</v>
      </c>
      <c r="E4023" t="b">
        <f t="shared" si="218"/>
        <v>0</v>
      </c>
      <c r="F4023" t="b">
        <f t="shared" si="219"/>
        <v>0</v>
      </c>
      <c r="G4023" t="b">
        <f>IF('Input and Summary Results'!$J$4="yes",IF(C4023=FALSE,FALSE,IF('Data Transformation'!E4023&lt;$R$10,E4023,$R$10)),IF(C4023=FALSE,FALSE,IF(C4023&lt;$R$10,C4023,$R$10)))</f>
        <v>0</v>
      </c>
      <c r="H4023" t="b">
        <f>IF('Input and Summary Results'!$J$4="yes",'Data Transformation'!F4023,'Data Transformation'!D4023)</f>
        <v>0</v>
      </c>
      <c r="I4023" t="str">
        <f t="shared" si="217"/>
        <v/>
      </c>
    </row>
    <row r="4024" spans="2:9" x14ac:dyDescent="0.55000000000000004">
      <c r="B4024" t="b">
        <f>IF('Input and Summary Results'!D3606=0,FALSE,'Input and Summary Results'!$B3606)</f>
        <v>0</v>
      </c>
      <c r="C4024" t="b">
        <f>IF(OR(B4024=0,'Input and Summary Results'!D3606=0,'Input and Summary Results'!D3606=""),FALSE,'Input and Summary Results'!$D3606)</f>
        <v>0</v>
      </c>
      <c r="D4024" t="b">
        <f>IF(OR(B4024=0,'Input and Summary Results'!E3606=0),FALSE,'Input and Summary Results'!$E3606)</f>
        <v>0</v>
      </c>
      <c r="E4024" t="b">
        <f t="shared" si="218"/>
        <v>0</v>
      </c>
      <c r="F4024" t="b">
        <f t="shared" si="219"/>
        <v>0</v>
      </c>
      <c r="G4024" t="b">
        <f>IF('Input and Summary Results'!$J$4="yes",IF(C4024=FALSE,FALSE,IF('Data Transformation'!E4024&lt;$R$10,E4024,$R$10)),IF(C4024=FALSE,FALSE,IF(C4024&lt;$R$10,C4024,$R$10)))</f>
        <v>0</v>
      </c>
      <c r="H4024" t="b">
        <f>IF('Input and Summary Results'!$J$4="yes",'Data Transformation'!F4024,'Data Transformation'!D4024)</f>
        <v>0</v>
      </c>
      <c r="I4024" t="str">
        <f t="shared" si="217"/>
        <v/>
      </c>
    </row>
    <row r="4025" spans="2:9" x14ac:dyDescent="0.55000000000000004">
      <c r="B4025" t="b">
        <f>IF('Input and Summary Results'!D3607=0,FALSE,'Input and Summary Results'!$B3607)</f>
        <v>0</v>
      </c>
      <c r="C4025" t="b">
        <f>IF(OR(B4025=0,'Input and Summary Results'!D3607=0,'Input and Summary Results'!D3607=""),FALSE,'Input and Summary Results'!$D3607)</f>
        <v>0</v>
      </c>
      <c r="D4025" t="b">
        <f>IF(OR(B4025=0,'Input and Summary Results'!E3607=0),FALSE,'Input and Summary Results'!$E3607)</f>
        <v>0</v>
      </c>
      <c r="E4025" t="b">
        <f t="shared" si="218"/>
        <v>0</v>
      </c>
      <c r="F4025" t="b">
        <f t="shared" si="219"/>
        <v>0</v>
      </c>
      <c r="G4025" t="b">
        <f>IF('Input and Summary Results'!$J$4="yes",IF(C4025=FALSE,FALSE,IF('Data Transformation'!E4025&lt;$R$10,E4025,$R$10)),IF(C4025=FALSE,FALSE,IF(C4025&lt;$R$10,C4025,$R$10)))</f>
        <v>0</v>
      </c>
      <c r="H4025" t="b">
        <f>IF('Input and Summary Results'!$J$4="yes",'Data Transformation'!F4025,'Data Transformation'!D4025)</f>
        <v>0</v>
      </c>
      <c r="I4025" t="str">
        <f t="shared" si="217"/>
        <v/>
      </c>
    </row>
    <row r="4026" spans="2:9" x14ac:dyDescent="0.55000000000000004">
      <c r="B4026" t="b">
        <f>IF('Input and Summary Results'!D3608=0,FALSE,'Input and Summary Results'!$B3608)</f>
        <v>0</v>
      </c>
      <c r="C4026" t="b">
        <f>IF(OR(B4026=0,'Input and Summary Results'!D3608=0,'Input and Summary Results'!D3608=""),FALSE,'Input and Summary Results'!$D3608)</f>
        <v>0</v>
      </c>
      <c r="D4026" t="b">
        <f>IF(OR(B4026=0,'Input and Summary Results'!E3608=0),FALSE,'Input and Summary Results'!$E3608)</f>
        <v>0</v>
      </c>
      <c r="E4026" t="b">
        <f t="shared" si="218"/>
        <v>0</v>
      </c>
      <c r="F4026" t="b">
        <f t="shared" si="219"/>
        <v>0</v>
      </c>
      <c r="G4026" t="b">
        <f>IF('Input and Summary Results'!$J$4="yes",IF(C4026=FALSE,FALSE,IF('Data Transformation'!E4026&lt;$R$10,E4026,$R$10)),IF(C4026=FALSE,FALSE,IF(C4026&lt;$R$10,C4026,$R$10)))</f>
        <v>0</v>
      </c>
      <c r="H4026" t="b">
        <f>IF('Input and Summary Results'!$J$4="yes",'Data Transformation'!F4026,'Data Transformation'!D4026)</f>
        <v>0</v>
      </c>
      <c r="I4026" t="str">
        <f t="shared" si="217"/>
        <v/>
      </c>
    </row>
    <row r="4027" spans="2:9" x14ac:dyDescent="0.55000000000000004">
      <c r="B4027" t="b">
        <f>IF('Input and Summary Results'!D3609=0,FALSE,'Input and Summary Results'!$B3609)</f>
        <v>0</v>
      </c>
      <c r="C4027" t="b">
        <f>IF(OR(B4027=0,'Input and Summary Results'!D3609=0,'Input and Summary Results'!D3609=""),FALSE,'Input and Summary Results'!$D3609)</f>
        <v>0</v>
      </c>
      <c r="D4027" t="b">
        <f>IF(OR(B4027=0,'Input and Summary Results'!E3609=0),FALSE,'Input and Summary Results'!$E3609)</f>
        <v>0</v>
      </c>
      <c r="E4027" t="b">
        <f t="shared" si="218"/>
        <v>0</v>
      </c>
      <c r="F4027" t="b">
        <f t="shared" si="219"/>
        <v>0</v>
      </c>
      <c r="G4027" t="b">
        <f>IF('Input and Summary Results'!$J$4="yes",IF(C4027=FALSE,FALSE,IF('Data Transformation'!E4027&lt;$R$10,E4027,$R$10)),IF(C4027=FALSE,FALSE,IF(C4027&lt;$R$10,C4027,$R$10)))</f>
        <v>0</v>
      </c>
      <c r="H4027" t="b">
        <f>IF('Input and Summary Results'!$J$4="yes",'Data Transformation'!F4027,'Data Transformation'!D4027)</f>
        <v>0</v>
      </c>
      <c r="I4027" t="str">
        <f t="shared" si="217"/>
        <v/>
      </c>
    </row>
    <row r="4028" spans="2:9" x14ac:dyDescent="0.55000000000000004">
      <c r="B4028" t="b">
        <f>IF('Input and Summary Results'!D3610=0,FALSE,'Input and Summary Results'!$B3610)</f>
        <v>0</v>
      </c>
      <c r="C4028" t="b">
        <f>IF(OR(B4028=0,'Input and Summary Results'!D3610=0,'Input and Summary Results'!D3610=""),FALSE,'Input and Summary Results'!$D3610)</f>
        <v>0</v>
      </c>
      <c r="D4028" t="b">
        <f>IF(OR(B4028=0,'Input and Summary Results'!E3610=0),FALSE,'Input and Summary Results'!$E3610)</f>
        <v>0</v>
      </c>
      <c r="E4028" t="b">
        <f t="shared" si="218"/>
        <v>0</v>
      </c>
      <c r="F4028" t="b">
        <f t="shared" si="219"/>
        <v>0</v>
      </c>
      <c r="G4028" t="b">
        <f>IF('Input and Summary Results'!$J$4="yes",IF(C4028=FALSE,FALSE,IF('Data Transformation'!E4028&lt;$R$10,E4028,$R$10)),IF(C4028=FALSE,FALSE,IF(C4028&lt;$R$10,C4028,$R$10)))</f>
        <v>0</v>
      </c>
      <c r="H4028" t="b">
        <f>IF('Input and Summary Results'!$J$4="yes",'Data Transformation'!F4028,'Data Transformation'!D4028)</f>
        <v>0</v>
      </c>
      <c r="I4028" t="str">
        <f t="shared" si="217"/>
        <v/>
      </c>
    </row>
    <row r="4029" spans="2:9" x14ac:dyDescent="0.55000000000000004">
      <c r="B4029" t="b">
        <f>IF('Input and Summary Results'!D3611=0,FALSE,'Input and Summary Results'!$B3611)</f>
        <v>0</v>
      </c>
      <c r="C4029" t="b">
        <f>IF(OR(B4029=0,'Input and Summary Results'!D3611=0,'Input and Summary Results'!D3611=""),FALSE,'Input and Summary Results'!$D3611)</f>
        <v>0</v>
      </c>
      <c r="D4029" t="b">
        <f>IF(OR(B4029=0,'Input and Summary Results'!E3611=0),FALSE,'Input and Summary Results'!$E3611)</f>
        <v>0</v>
      </c>
      <c r="E4029" t="b">
        <f t="shared" si="218"/>
        <v>0</v>
      </c>
      <c r="F4029" t="b">
        <f t="shared" si="219"/>
        <v>0</v>
      </c>
      <c r="G4029" t="b">
        <f>IF('Input and Summary Results'!$J$4="yes",IF(C4029=FALSE,FALSE,IF('Data Transformation'!E4029&lt;$R$10,E4029,$R$10)),IF(C4029=FALSE,FALSE,IF(C4029&lt;$R$10,C4029,$R$10)))</f>
        <v>0</v>
      </c>
      <c r="H4029" t="b">
        <f>IF('Input and Summary Results'!$J$4="yes",'Data Transformation'!F4029,'Data Transformation'!D4029)</f>
        <v>0</v>
      </c>
      <c r="I4029" t="str">
        <f t="shared" si="217"/>
        <v/>
      </c>
    </row>
    <row r="4030" spans="2:9" x14ac:dyDescent="0.55000000000000004">
      <c r="B4030" t="b">
        <f>IF('Input and Summary Results'!D3612=0,FALSE,'Input and Summary Results'!$B3612)</f>
        <v>0</v>
      </c>
      <c r="C4030" t="b">
        <f>IF(OR(B4030=0,'Input and Summary Results'!D3612=0,'Input and Summary Results'!D3612=""),FALSE,'Input and Summary Results'!$D3612)</f>
        <v>0</v>
      </c>
      <c r="D4030" t="b">
        <f>IF(OR(B4030=0,'Input and Summary Results'!E3612=0),FALSE,'Input and Summary Results'!$E3612)</f>
        <v>0</v>
      </c>
      <c r="E4030" t="b">
        <f t="shared" si="218"/>
        <v>0</v>
      </c>
      <c r="F4030" t="b">
        <f t="shared" si="219"/>
        <v>0</v>
      </c>
      <c r="G4030" t="b">
        <f>IF('Input and Summary Results'!$J$4="yes",IF(C4030=FALSE,FALSE,IF('Data Transformation'!E4030&lt;$R$10,E4030,$R$10)),IF(C4030=FALSE,FALSE,IF(C4030&lt;$R$10,C4030,$R$10)))</f>
        <v>0</v>
      </c>
      <c r="H4030" t="b">
        <f>IF('Input and Summary Results'!$J$4="yes",'Data Transformation'!F4030,'Data Transformation'!D4030)</f>
        <v>0</v>
      </c>
      <c r="I4030" t="str">
        <f t="shared" si="217"/>
        <v/>
      </c>
    </row>
    <row r="4031" spans="2:9" x14ac:dyDescent="0.55000000000000004">
      <c r="B4031" t="b">
        <f>IF('Input and Summary Results'!D3613=0,FALSE,'Input and Summary Results'!$B3613)</f>
        <v>0</v>
      </c>
      <c r="C4031" t="b">
        <f>IF(OR(B4031=0,'Input and Summary Results'!D3613=0,'Input and Summary Results'!D3613=""),FALSE,'Input and Summary Results'!$D3613)</f>
        <v>0</v>
      </c>
      <c r="D4031" t="b">
        <f>IF(OR(B4031=0,'Input and Summary Results'!E3613=0),FALSE,'Input and Summary Results'!$E3613)</f>
        <v>0</v>
      </c>
      <c r="E4031" t="b">
        <f t="shared" si="218"/>
        <v>0</v>
      </c>
      <c r="F4031" t="b">
        <f t="shared" si="219"/>
        <v>0</v>
      </c>
      <c r="G4031" t="b">
        <f>IF('Input and Summary Results'!$J$4="yes",IF(C4031=FALSE,FALSE,IF('Data Transformation'!E4031&lt;$R$10,E4031,$R$10)),IF(C4031=FALSE,FALSE,IF(C4031&lt;$R$10,C4031,$R$10)))</f>
        <v>0</v>
      </c>
      <c r="H4031" t="b">
        <f>IF('Input and Summary Results'!$J$4="yes",'Data Transformation'!F4031,'Data Transformation'!D4031)</f>
        <v>0</v>
      </c>
      <c r="I4031" t="str">
        <f t="shared" si="217"/>
        <v/>
      </c>
    </row>
    <row r="4032" spans="2:9" x14ac:dyDescent="0.55000000000000004">
      <c r="B4032" t="b">
        <f>IF('Input and Summary Results'!D3614=0,FALSE,'Input and Summary Results'!$B3614)</f>
        <v>0</v>
      </c>
      <c r="C4032" t="b">
        <f>IF(OR(B4032=0,'Input and Summary Results'!D3614=0,'Input and Summary Results'!D3614=""),FALSE,'Input and Summary Results'!$D3614)</f>
        <v>0</v>
      </c>
      <c r="D4032" t="b">
        <f>IF(OR(B4032=0,'Input and Summary Results'!E3614=0),FALSE,'Input and Summary Results'!$E3614)</f>
        <v>0</v>
      </c>
      <c r="E4032" t="b">
        <f t="shared" si="218"/>
        <v>0</v>
      </c>
      <c r="F4032" t="b">
        <f t="shared" si="219"/>
        <v>0</v>
      </c>
      <c r="G4032" t="b">
        <f>IF('Input and Summary Results'!$J$4="yes",IF(C4032=FALSE,FALSE,IF('Data Transformation'!E4032&lt;$R$10,E4032,$R$10)),IF(C4032=FALSE,FALSE,IF(C4032&lt;$R$10,C4032,$R$10)))</f>
        <v>0</v>
      </c>
      <c r="H4032" t="b">
        <f>IF('Input and Summary Results'!$J$4="yes",'Data Transformation'!F4032,'Data Transformation'!D4032)</f>
        <v>0</v>
      </c>
      <c r="I4032" t="str">
        <f t="shared" si="217"/>
        <v/>
      </c>
    </row>
    <row r="4033" spans="2:9" x14ac:dyDescent="0.55000000000000004">
      <c r="B4033" t="b">
        <f>IF('Input and Summary Results'!D3615=0,FALSE,'Input and Summary Results'!$B3615)</f>
        <v>0</v>
      </c>
      <c r="C4033" t="b">
        <f>IF(OR(B4033=0,'Input and Summary Results'!D3615=0,'Input and Summary Results'!D3615=""),FALSE,'Input and Summary Results'!$D3615)</f>
        <v>0</v>
      </c>
      <c r="D4033" t="b">
        <f>IF(OR(B4033=0,'Input and Summary Results'!E3615=0),FALSE,'Input and Summary Results'!$E3615)</f>
        <v>0</v>
      </c>
      <c r="E4033" t="b">
        <f t="shared" si="218"/>
        <v>0</v>
      </c>
      <c r="F4033" t="b">
        <f t="shared" si="219"/>
        <v>0</v>
      </c>
      <c r="G4033" t="b">
        <f>IF('Input and Summary Results'!$J$4="yes",IF(C4033=FALSE,FALSE,IF('Data Transformation'!E4033&lt;$R$10,E4033,$R$10)),IF(C4033=FALSE,FALSE,IF(C4033&lt;$R$10,C4033,$R$10)))</f>
        <v>0</v>
      </c>
      <c r="H4033" t="b">
        <f>IF('Input and Summary Results'!$J$4="yes",'Data Transformation'!F4033,'Data Transformation'!D4033)</f>
        <v>0</v>
      </c>
      <c r="I4033" t="str">
        <f t="shared" si="217"/>
        <v/>
      </c>
    </row>
    <row r="4034" spans="2:9" x14ac:dyDescent="0.55000000000000004">
      <c r="B4034" t="b">
        <f>IF('Input and Summary Results'!D3616=0,FALSE,'Input and Summary Results'!$B3616)</f>
        <v>0</v>
      </c>
      <c r="C4034" t="b">
        <f>IF(OR(B4034=0,'Input and Summary Results'!D3616=0,'Input and Summary Results'!D3616=""),FALSE,'Input and Summary Results'!$D3616)</f>
        <v>0</v>
      </c>
      <c r="D4034" t="b">
        <f>IF(OR(B4034=0,'Input and Summary Results'!E3616=0),FALSE,'Input and Summary Results'!$E3616)</f>
        <v>0</v>
      </c>
      <c r="E4034" t="b">
        <f t="shared" si="218"/>
        <v>0</v>
      </c>
      <c r="F4034" t="b">
        <f t="shared" si="219"/>
        <v>0</v>
      </c>
      <c r="G4034" t="b">
        <f>IF('Input and Summary Results'!$J$4="yes",IF(C4034=FALSE,FALSE,IF('Data Transformation'!E4034&lt;$R$10,E4034,$R$10)),IF(C4034=FALSE,FALSE,IF(C4034&lt;$R$10,C4034,$R$10)))</f>
        <v>0</v>
      </c>
      <c r="H4034" t="b">
        <f>IF('Input and Summary Results'!$J$4="yes",'Data Transformation'!F4034,'Data Transformation'!D4034)</f>
        <v>0</v>
      </c>
      <c r="I4034" t="str">
        <f t="shared" si="217"/>
        <v/>
      </c>
    </row>
    <row r="4035" spans="2:9" x14ac:dyDescent="0.55000000000000004">
      <c r="B4035" t="b">
        <f>IF('Input and Summary Results'!D3617=0,FALSE,'Input and Summary Results'!$B3617)</f>
        <v>0</v>
      </c>
      <c r="C4035" t="b">
        <f>IF(OR(B4035=0,'Input and Summary Results'!D3617=0,'Input and Summary Results'!D3617=""),FALSE,'Input and Summary Results'!$D3617)</f>
        <v>0</v>
      </c>
      <c r="D4035" t="b">
        <f>IF(OR(B4035=0,'Input and Summary Results'!E3617=0),FALSE,'Input and Summary Results'!$E3617)</f>
        <v>0</v>
      </c>
      <c r="E4035" t="b">
        <f t="shared" si="218"/>
        <v>0</v>
      </c>
      <c r="F4035" t="b">
        <f t="shared" si="219"/>
        <v>0</v>
      </c>
      <c r="G4035" t="b">
        <f>IF('Input and Summary Results'!$J$4="yes",IF(C4035=FALSE,FALSE,IF('Data Transformation'!E4035&lt;$R$10,E4035,$R$10)),IF(C4035=FALSE,FALSE,IF(C4035&lt;$R$10,C4035,$R$10)))</f>
        <v>0</v>
      </c>
      <c r="H4035" t="b">
        <f>IF('Input and Summary Results'!$J$4="yes",'Data Transformation'!F4035,'Data Transformation'!D4035)</f>
        <v>0</v>
      </c>
      <c r="I4035" t="str">
        <f t="shared" si="217"/>
        <v/>
      </c>
    </row>
    <row r="4036" spans="2:9" x14ac:dyDescent="0.55000000000000004">
      <c r="B4036" t="b">
        <f>IF('Input and Summary Results'!D3618=0,FALSE,'Input and Summary Results'!$B3618)</f>
        <v>0</v>
      </c>
      <c r="C4036" t="b">
        <f>IF(OR(B4036=0,'Input and Summary Results'!D3618=0,'Input and Summary Results'!D3618=""),FALSE,'Input and Summary Results'!$D3618)</f>
        <v>0</v>
      </c>
      <c r="D4036" t="b">
        <f>IF(OR(B4036=0,'Input and Summary Results'!E3618=0),FALSE,'Input and Summary Results'!$E3618)</f>
        <v>0</v>
      </c>
      <c r="E4036" t="b">
        <f t="shared" si="218"/>
        <v>0</v>
      </c>
      <c r="F4036" t="b">
        <f t="shared" si="219"/>
        <v>0</v>
      </c>
      <c r="G4036" t="b">
        <f>IF('Input and Summary Results'!$J$4="yes",IF(C4036=FALSE,FALSE,IF('Data Transformation'!E4036&lt;$R$10,E4036,$R$10)),IF(C4036=FALSE,FALSE,IF(C4036&lt;$R$10,C4036,$R$10)))</f>
        <v>0</v>
      </c>
      <c r="H4036" t="b">
        <f>IF('Input and Summary Results'!$J$4="yes",'Data Transformation'!F4036,'Data Transformation'!D4036)</f>
        <v>0</v>
      </c>
      <c r="I4036" t="str">
        <f t="shared" si="217"/>
        <v/>
      </c>
    </row>
    <row r="4037" spans="2:9" x14ac:dyDescent="0.55000000000000004">
      <c r="B4037" t="b">
        <f>IF('Input and Summary Results'!D3619=0,FALSE,'Input and Summary Results'!$B3619)</f>
        <v>0</v>
      </c>
      <c r="C4037" t="b">
        <f>IF(OR(B4037=0,'Input and Summary Results'!D3619=0,'Input and Summary Results'!D3619=""),FALSE,'Input and Summary Results'!$D3619)</f>
        <v>0</v>
      </c>
      <c r="D4037" t="b">
        <f>IF(OR(B4037=0,'Input and Summary Results'!E3619=0),FALSE,'Input and Summary Results'!$E3619)</f>
        <v>0</v>
      </c>
      <c r="E4037" t="b">
        <f t="shared" si="218"/>
        <v>0</v>
      </c>
      <c r="F4037" t="b">
        <f t="shared" si="219"/>
        <v>0</v>
      </c>
      <c r="G4037" t="b">
        <f>IF('Input and Summary Results'!$J$4="yes",IF(C4037=FALSE,FALSE,IF('Data Transformation'!E4037&lt;$R$10,E4037,$R$10)),IF(C4037=FALSE,FALSE,IF(C4037&lt;$R$10,C4037,$R$10)))</f>
        <v>0</v>
      </c>
      <c r="H4037" t="b">
        <f>IF('Input and Summary Results'!$J$4="yes",'Data Transformation'!F4037,'Data Transformation'!D4037)</f>
        <v>0</v>
      </c>
      <c r="I4037" t="str">
        <f t="shared" ref="I4037:I4100" si="220">IF(G4037=FALSE,"",B4037)</f>
        <v/>
      </c>
    </row>
    <row r="4038" spans="2:9" x14ac:dyDescent="0.55000000000000004">
      <c r="B4038" t="b">
        <f>IF('Input and Summary Results'!D3620=0,FALSE,'Input and Summary Results'!$B3620)</f>
        <v>0</v>
      </c>
      <c r="C4038" t="b">
        <f>IF(OR(B4038=0,'Input and Summary Results'!D3620=0,'Input and Summary Results'!D3620=""),FALSE,'Input and Summary Results'!$D3620)</f>
        <v>0</v>
      </c>
      <c r="D4038" t="b">
        <f>IF(OR(B4038=0,'Input and Summary Results'!E3620=0),FALSE,'Input and Summary Results'!$E3620)</f>
        <v>0</v>
      </c>
      <c r="E4038" t="b">
        <f t="shared" si="218"/>
        <v>0</v>
      </c>
      <c r="F4038" t="b">
        <f t="shared" si="219"/>
        <v>0</v>
      </c>
      <c r="G4038" t="b">
        <f>IF('Input and Summary Results'!$J$4="yes",IF(C4038=FALSE,FALSE,IF('Data Transformation'!E4038&lt;$R$10,E4038,$R$10)),IF(C4038=FALSE,FALSE,IF(C4038&lt;$R$10,C4038,$R$10)))</f>
        <v>0</v>
      </c>
      <c r="H4038" t="b">
        <f>IF('Input and Summary Results'!$J$4="yes",'Data Transformation'!F4038,'Data Transformation'!D4038)</f>
        <v>0</v>
      </c>
      <c r="I4038" t="str">
        <f t="shared" si="220"/>
        <v/>
      </c>
    </row>
    <row r="4039" spans="2:9" x14ac:dyDescent="0.55000000000000004">
      <c r="B4039" t="b">
        <f>IF('Input and Summary Results'!D3621=0,FALSE,'Input and Summary Results'!$B3621)</f>
        <v>0</v>
      </c>
      <c r="C4039" t="b">
        <f>IF(OR(B4039=0,'Input and Summary Results'!D3621=0,'Input and Summary Results'!D3621=""),FALSE,'Input and Summary Results'!$D3621)</f>
        <v>0</v>
      </c>
      <c r="D4039" t="b">
        <f>IF(OR(B4039=0,'Input and Summary Results'!E3621=0),FALSE,'Input and Summary Results'!$E3621)</f>
        <v>0</v>
      </c>
      <c r="E4039" t="b">
        <f t="shared" si="218"/>
        <v>0</v>
      </c>
      <c r="F4039" t="b">
        <f t="shared" si="219"/>
        <v>0</v>
      </c>
      <c r="G4039" t="b">
        <f>IF('Input and Summary Results'!$J$4="yes",IF(C4039=FALSE,FALSE,IF('Data Transformation'!E4039&lt;$R$10,E4039,$R$10)),IF(C4039=FALSE,FALSE,IF(C4039&lt;$R$10,C4039,$R$10)))</f>
        <v>0</v>
      </c>
      <c r="H4039" t="b">
        <f>IF('Input and Summary Results'!$J$4="yes",'Data Transformation'!F4039,'Data Transformation'!D4039)</f>
        <v>0</v>
      </c>
      <c r="I4039" t="str">
        <f t="shared" si="220"/>
        <v/>
      </c>
    </row>
    <row r="4040" spans="2:9" x14ac:dyDescent="0.55000000000000004">
      <c r="B4040" t="b">
        <f>IF('Input and Summary Results'!D3622=0,FALSE,'Input and Summary Results'!$B3622)</f>
        <v>0</v>
      </c>
      <c r="C4040" t="b">
        <f>IF(OR(B4040=0,'Input and Summary Results'!D3622=0,'Input and Summary Results'!D3622=""),FALSE,'Input and Summary Results'!$D3622)</f>
        <v>0</v>
      </c>
      <c r="D4040" t="b">
        <f>IF(OR(B4040=0,'Input and Summary Results'!E3622=0),FALSE,'Input and Summary Results'!$E3622)</f>
        <v>0</v>
      </c>
      <c r="E4040" t="b">
        <f t="shared" si="218"/>
        <v>0</v>
      </c>
      <c r="F4040" t="b">
        <f t="shared" si="219"/>
        <v>0</v>
      </c>
      <c r="G4040" t="b">
        <f>IF('Input and Summary Results'!$J$4="yes",IF(C4040=FALSE,FALSE,IF('Data Transformation'!E4040&lt;$R$10,E4040,$R$10)),IF(C4040=FALSE,FALSE,IF(C4040&lt;$R$10,C4040,$R$10)))</f>
        <v>0</v>
      </c>
      <c r="H4040" t="b">
        <f>IF('Input and Summary Results'!$J$4="yes",'Data Transformation'!F4040,'Data Transformation'!D4040)</f>
        <v>0</v>
      </c>
      <c r="I4040" t="str">
        <f t="shared" si="220"/>
        <v/>
      </c>
    </row>
    <row r="4041" spans="2:9" x14ac:dyDescent="0.55000000000000004">
      <c r="B4041" t="b">
        <f>IF('Input and Summary Results'!D3623=0,FALSE,'Input and Summary Results'!$B3623)</f>
        <v>0</v>
      </c>
      <c r="C4041" t="b">
        <f>IF(OR(B4041=0,'Input and Summary Results'!D3623=0,'Input and Summary Results'!D3623=""),FALSE,'Input and Summary Results'!$D3623)</f>
        <v>0</v>
      </c>
      <c r="D4041" t="b">
        <f>IF(OR(B4041=0,'Input and Summary Results'!E3623=0),FALSE,'Input and Summary Results'!$E3623)</f>
        <v>0</v>
      </c>
      <c r="E4041" t="b">
        <f t="shared" si="218"/>
        <v>0</v>
      </c>
      <c r="F4041" t="b">
        <f t="shared" si="219"/>
        <v>0</v>
      </c>
      <c r="G4041" t="b">
        <f>IF('Input and Summary Results'!$J$4="yes",IF(C4041=FALSE,FALSE,IF('Data Transformation'!E4041&lt;$R$10,E4041,$R$10)),IF(C4041=FALSE,FALSE,IF(C4041&lt;$R$10,C4041,$R$10)))</f>
        <v>0</v>
      </c>
      <c r="H4041" t="b">
        <f>IF('Input and Summary Results'!$J$4="yes",'Data Transformation'!F4041,'Data Transformation'!D4041)</f>
        <v>0</v>
      </c>
      <c r="I4041" t="str">
        <f t="shared" si="220"/>
        <v/>
      </c>
    </row>
    <row r="4042" spans="2:9" x14ac:dyDescent="0.55000000000000004">
      <c r="B4042" t="b">
        <f>IF('Input and Summary Results'!D3624=0,FALSE,'Input and Summary Results'!$B3624)</f>
        <v>0</v>
      </c>
      <c r="C4042" t="b">
        <f>IF(OR(B4042=0,'Input and Summary Results'!D3624=0,'Input and Summary Results'!D3624=""),FALSE,'Input and Summary Results'!$D3624)</f>
        <v>0</v>
      </c>
      <c r="D4042" t="b">
        <f>IF(OR(B4042=0,'Input and Summary Results'!E3624=0),FALSE,'Input and Summary Results'!$E3624)</f>
        <v>0</v>
      </c>
      <c r="E4042" t="b">
        <f t="shared" si="218"/>
        <v>0</v>
      </c>
      <c r="F4042" t="b">
        <f t="shared" si="219"/>
        <v>0</v>
      </c>
      <c r="G4042" t="b">
        <f>IF('Input and Summary Results'!$J$4="yes",IF(C4042=FALSE,FALSE,IF('Data Transformation'!E4042&lt;$R$10,E4042,$R$10)),IF(C4042=FALSE,FALSE,IF(C4042&lt;$R$10,C4042,$R$10)))</f>
        <v>0</v>
      </c>
      <c r="H4042" t="b">
        <f>IF('Input and Summary Results'!$J$4="yes",'Data Transformation'!F4042,'Data Transformation'!D4042)</f>
        <v>0</v>
      </c>
      <c r="I4042" t="str">
        <f t="shared" si="220"/>
        <v/>
      </c>
    </row>
    <row r="4043" spans="2:9" x14ac:dyDescent="0.55000000000000004">
      <c r="B4043" t="b">
        <f>IF('Input and Summary Results'!D3625=0,FALSE,'Input and Summary Results'!$B3625)</f>
        <v>0</v>
      </c>
      <c r="C4043" t="b">
        <f>IF(OR(B4043=0,'Input and Summary Results'!D3625=0,'Input and Summary Results'!D3625=""),FALSE,'Input and Summary Results'!$D3625)</f>
        <v>0</v>
      </c>
      <c r="D4043" t="b">
        <f>IF(OR(B4043=0,'Input and Summary Results'!E3625=0),FALSE,'Input and Summary Results'!$E3625)</f>
        <v>0</v>
      </c>
      <c r="E4043" t="b">
        <f t="shared" si="218"/>
        <v>0</v>
      </c>
      <c r="F4043" t="b">
        <f t="shared" si="219"/>
        <v>0</v>
      </c>
      <c r="G4043" t="b">
        <f>IF('Input and Summary Results'!$J$4="yes",IF(C4043=FALSE,FALSE,IF('Data Transformation'!E4043&lt;$R$10,E4043,$R$10)),IF(C4043=FALSE,FALSE,IF(C4043&lt;$R$10,C4043,$R$10)))</f>
        <v>0</v>
      </c>
      <c r="H4043" t="b">
        <f>IF('Input and Summary Results'!$J$4="yes",'Data Transformation'!F4043,'Data Transformation'!D4043)</f>
        <v>0</v>
      </c>
      <c r="I4043" t="str">
        <f t="shared" si="220"/>
        <v/>
      </c>
    </row>
    <row r="4044" spans="2:9" x14ac:dyDescent="0.55000000000000004">
      <c r="B4044" t="b">
        <f>IF('Input and Summary Results'!D3626=0,FALSE,'Input and Summary Results'!$B3626)</f>
        <v>0</v>
      </c>
      <c r="C4044" t="b">
        <f>IF(OR(B4044=0,'Input and Summary Results'!D3626=0,'Input and Summary Results'!D3626=""),FALSE,'Input and Summary Results'!$D3626)</f>
        <v>0</v>
      </c>
      <c r="D4044" t="b">
        <f>IF(OR(B4044=0,'Input and Summary Results'!E3626=0),FALSE,'Input and Summary Results'!$E3626)</f>
        <v>0</v>
      </c>
      <c r="E4044" t="b">
        <f t="shared" si="218"/>
        <v>0</v>
      </c>
      <c r="F4044" t="b">
        <f t="shared" si="219"/>
        <v>0</v>
      </c>
      <c r="G4044" t="b">
        <f>IF('Input and Summary Results'!$J$4="yes",IF(C4044=FALSE,FALSE,IF('Data Transformation'!E4044&lt;$R$10,E4044,$R$10)),IF(C4044=FALSE,FALSE,IF(C4044&lt;$R$10,C4044,$R$10)))</f>
        <v>0</v>
      </c>
      <c r="H4044" t="b">
        <f>IF('Input and Summary Results'!$J$4="yes",'Data Transformation'!F4044,'Data Transformation'!D4044)</f>
        <v>0</v>
      </c>
      <c r="I4044" t="str">
        <f t="shared" si="220"/>
        <v/>
      </c>
    </row>
    <row r="4045" spans="2:9" x14ac:dyDescent="0.55000000000000004">
      <c r="B4045" t="b">
        <f>IF('Input and Summary Results'!D3627=0,FALSE,'Input and Summary Results'!$B3627)</f>
        <v>0</v>
      </c>
      <c r="C4045" t="b">
        <f>IF(OR(B4045=0,'Input and Summary Results'!D3627=0,'Input and Summary Results'!D3627=""),FALSE,'Input and Summary Results'!$D3627)</f>
        <v>0</v>
      </c>
      <c r="D4045" t="b">
        <f>IF(OR(B4045=0,'Input and Summary Results'!E3627=0),FALSE,'Input and Summary Results'!$E3627)</f>
        <v>0</v>
      </c>
      <c r="E4045" t="b">
        <f t="shared" si="218"/>
        <v>0</v>
      </c>
      <c r="F4045" t="b">
        <f t="shared" si="219"/>
        <v>0</v>
      </c>
      <c r="G4045" t="b">
        <f>IF('Input and Summary Results'!$J$4="yes",IF(C4045=FALSE,FALSE,IF('Data Transformation'!E4045&lt;$R$10,E4045,$R$10)),IF(C4045=FALSE,FALSE,IF(C4045&lt;$R$10,C4045,$R$10)))</f>
        <v>0</v>
      </c>
      <c r="H4045" t="b">
        <f>IF('Input and Summary Results'!$J$4="yes",'Data Transformation'!F4045,'Data Transformation'!D4045)</f>
        <v>0</v>
      </c>
      <c r="I4045" t="str">
        <f t="shared" si="220"/>
        <v/>
      </c>
    </row>
    <row r="4046" spans="2:9" x14ac:dyDescent="0.55000000000000004">
      <c r="B4046" t="b">
        <f>IF('Input and Summary Results'!D3628=0,FALSE,'Input and Summary Results'!$B3628)</f>
        <v>0</v>
      </c>
      <c r="C4046" t="b">
        <f>IF(OR(B4046=0,'Input and Summary Results'!D3628=0,'Input and Summary Results'!D3628=""),FALSE,'Input and Summary Results'!$D3628)</f>
        <v>0</v>
      </c>
      <c r="D4046" t="b">
        <f>IF(OR(B4046=0,'Input and Summary Results'!E3628=0),FALSE,'Input and Summary Results'!$E3628)</f>
        <v>0</v>
      </c>
      <c r="E4046" t="b">
        <f t="shared" si="218"/>
        <v>0</v>
      </c>
      <c r="F4046" t="b">
        <f t="shared" si="219"/>
        <v>0</v>
      </c>
      <c r="G4046" t="b">
        <f>IF('Input and Summary Results'!$J$4="yes",IF(C4046=FALSE,FALSE,IF('Data Transformation'!E4046&lt;$R$10,E4046,$R$10)),IF(C4046=FALSE,FALSE,IF(C4046&lt;$R$10,C4046,$R$10)))</f>
        <v>0</v>
      </c>
      <c r="H4046" t="b">
        <f>IF('Input and Summary Results'!$J$4="yes",'Data Transformation'!F4046,'Data Transformation'!D4046)</f>
        <v>0</v>
      </c>
      <c r="I4046" t="str">
        <f t="shared" si="220"/>
        <v/>
      </c>
    </row>
    <row r="4047" spans="2:9" x14ac:dyDescent="0.55000000000000004">
      <c r="B4047" t="b">
        <f>IF('Input and Summary Results'!D3629=0,FALSE,'Input and Summary Results'!$B3629)</f>
        <v>0</v>
      </c>
      <c r="C4047" t="b">
        <f>IF(OR(B4047=0,'Input and Summary Results'!D3629=0,'Input and Summary Results'!D3629=""),FALSE,'Input and Summary Results'!$D3629)</f>
        <v>0</v>
      </c>
      <c r="D4047" t="b">
        <f>IF(OR(B4047=0,'Input and Summary Results'!E3629=0),FALSE,'Input and Summary Results'!$E3629)</f>
        <v>0</v>
      </c>
      <c r="E4047" t="b">
        <f t="shared" si="218"/>
        <v>0</v>
      </c>
      <c r="F4047" t="b">
        <f t="shared" si="219"/>
        <v>0</v>
      </c>
      <c r="G4047" t="b">
        <f>IF('Input and Summary Results'!$J$4="yes",IF(C4047=FALSE,FALSE,IF('Data Transformation'!E4047&lt;$R$10,E4047,$R$10)),IF(C4047=FALSE,FALSE,IF(C4047&lt;$R$10,C4047,$R$10)))</f>
        <v>0</v>
      </c>
      <c r="H4047" t="b">
        <f>IF('Input and Summary Results'!$J$4="yes",'Data Transformation'!F4047,'Data Transformation'!D4047)</f>
        <v>0</v>
      </c>
      <c r="I4047" t="str">
        <f t="shared" si="220"/>
        <v/>
      </c>
    </row>
    <row r="4048" spans="2:9" x14ac:dyDescent="0.55000000000000004">
      <c r="B4048" t="b">
        <f>IF('Input and Summary Results'!D3630=0,FALSE,'Input and Summary Results'!$B3630)</f>
        <v>0</v>
      </c>
      <c r="C4048" t="b">
        <f>IF(OR(B4048=0,'Input and Summary Results'!D3630=0,'Input and Summary Results'!D3630=""),FALSE,'Input and Summary Results'!$D3630)</f>
        <v>0</v>
      </c>
      <c r="D4048" t="b">
        <f>IF(OR(B4048=0,'Input and Summary Results'!E3630=0),FALSE,'Input and Summary Results'!$E3630)</f>
        <v>0</v>
      </c>
      <c r="E4048" t="b">
        <f t="shared" si="218"/>
        <v>0</v>
      </c>
      <c r="F4048" t="b">
        <f t="shared" si="219"/>
        <v>0</v>
      </c>
      <c r="G4048" t="b">
        <f>IF('Input and Summary Results'!$J$4="yes",IF(C4048=FALSE,FALSE,IF('Data Transformation'!E4048&lt;$R$10,E4048,$R$10)),IF(C4048=FALSE,FALSE,IF(C4048&lt;$R$10,C4048,$R$10)))</f>
        <v>0</v>
      </c>
      <c r="H4048" t="b">
        <f>IF('Input and Summary Results'!$J$4="yes",'Data Transformation'!F4048,'Data Transformation'!D4048)</f>
        <v>0</v>
      </c>
      <c r="I4048" t="str">
        <f t="shared" si="220"/>
        <v/>
      </c>
    </row>
    <row r="4049" spans="2:9" x14ac:dyDescent="0.55000000000000004">
      <c r="B4049" t="b">
        <f>IF('Input and Summary Results'!D3631=0,FALSE,'Input and Summary Results'!$B3631)</f>
        <v>0</v>
      </c>
      <c r="C4049" t="b">
        <f>IF(OR(B4049=0,'Input and Summary Results'!D3631=0,'Input and Summary Results'!D3631=""),FALSE,'Input and Summary Results'!$D3631)</f>
        <v>0</v>
      </c>
      <c r="D4049" t="b">
        <f>IF(OR(B4049=0,'Input and Summary Results'!E3631=0),FALSE,'Input and Summary Results'!$E3631)</f>
        <v>0</v>
      </c>
      <c r="E4049" t="b">
        <f t="shared" si="218"/>
        <v>0</v>
      </c>
      <c r="F4049" t="b">
        <f t="shared" si="219"/>
        <v>0</v>
      </c>
      <c r="G4049" t="b">
        <f>IF('Input and Summary Results'!$J$4="yes",IF(C4049=FALSE,FALSE,IF('Data Transformation'!E4049&lt;$R$10,E4049,$R$10)),IF(C4049=FALSE,FALSE,IF(C4049&lt;$R$10,C4049,$R$10)))</f>
        <v>0</v>
      </c>
      <c r="H4049" t="b">
        <f>IF('Input and Summary Results'!$J$4="yes",'Data Transformation'!F4049,'Data Transformation'!D4049)</f>
        <v>0</v>
      </c>
      <c r="I4049" t="str">
        <f t="shared" si="220"/>
        <v/>
      </c>
    </row>
    <row r="4050" spans="2:9" x14ac:dyDescent="0.55000000000000004">
      <c r="B4050" t="b">
        <f>IF('Input and Summary Results'!D3632=0,FALSE,'Input and Summary Results'!$B3632)</f>
        <v>0</v>
      </c>
      <c r="C4050" t="b">
        <f>IF(OR(B4050=0,'Input and Summary Results'!D3632=0,'Input and Summary Results'!D3632=""),FALSE,'Input and Summary Results'!$D3632)</f>
        <v>0</v>
      </c>
      <c r="D4050" t="b">
        <f>IF(OR(B4050=0,'Input and Summary Results'!E3632=0),FALSE,'Input and Summary Results'!$E3632)</f>
        <v>0</v>
      </c>
      <c r="E4050" t="b">
        <f t="shared" si="218"/>
        <v>0</v>
      </c>
      <c r="F4050" t="b">
        <f t="shared" si="219"/>
        <v>0</v>
      </c>
      <c r="G4050" t="b">
        <f>IF('Input and Summary Results'!$J$4="yes",IF(C4050=FALSE,FALSE,IF('Data Transformation'!E4050&lt;$R$10,E4050,$R$10)),IF(C4050=FALSE,FALSE,IF(C4050&lt;$R$10,C4050,$R$10)))</f>
        <v>0</v>
      </c>
      <c r="H4050" t="b">
        <f>IF('Input and Summary Results'!$J$4="yes",'Data Transformation'!F4050,'Data Transformation'!D4050)</f>
        <v>0</v>
      </c>
      <c r="I4050" t="str">
        <f t="shared" si="220"/>
        <v/>
      </c>
    </row>
    <row r="4051" spans="2:9" x14ac:dyDescent="0.55000000000000004">
      <c r="B4051" t="b">
        <f>IF('Input and Summary Results'!D3633=0,FALSE,'Input and Summary Results'!$B3633)</f>
        <v>0</v>
      </c>
      <c r="C4051" t="b">
        <f>IF(OR(B4051=0,'Input and Summary Results'!D3633=0,'Input and Summary Results'!D3633=""),FALSE,'Input and Summary Results'!$D3633)</f>
        <v>0</v>
      </c>
      <c r="D4051" t="b">
        <f>IF(OR(B4051=0,'Input and Summary Results'!E3633=0),FALSE,'Input and Summary Results'!$E3633)</f>
        <v>0</v>
      </c>
      <c r="E4051" t="b">
        <f t="shared" si="218"/>
        <v>0</v>
      </c>
      <c r="F4051" t="b">
        <f t="shared" si="219"/>
        <v>0</v>
      </c>
      <c r="G4051" t="b">
        <f>IF('Input and Summary Results'!$J$4="yes",IF(C4051=FALSE,FALSE,IF('Data Transformation'!E4051&lt;$R$10,E4051,$R$10)),IF(C4051=FALSE,FALSE,IF(C4051&lt;$R$10,C4051,$R$10)))</f>
        <v>0</v>
      </c>
      <c r="H4051" t="b">
        <f>IF('Input and Summary Results'!$J$4="yes",'Data Transformation'!F4051,'Data Transformation'!D4051)</f>
        <v>0</v>
      </c>
      <c r="I4051" t="str">
        <f t="shared" si="220"/>
        <v/>
      </c>
    </row>
    <row r="4052" spans="2:9" x14ac:dyDescent="0.55000000000000004">
      <c r="B4052" t="b">
        <f>IF('Input and Summary Results'!D3634=0,FALSE,'Input and Summary Results'!$B3634)</f>
        <v>0</v>
      </c>
      <c r="C4052" t="b">
        <f>IF(OR(B4052=0,'Input and Summary Results'!D3634=0,'Input and Summary Results'!D3634=""),FALSE,'Input and Summary Results'!$D3634)</f>
        <v>0</v>
      </c>
      <c r="D4052" t="b">
        <f>IF(OR(B4052=0,'Input and Summary Results'!E3634=0),FALSE,'Input and Summary Results'!$E3634)</f>
        <v>0</v>
      </c>
      <c r="E4052" t="b">
        <f t="shared" si="218"/>
        <v>0</v>
      </c>
      <c r="F4052" t="b">
        <f t="shared" si="219"/>
        <v>0</v>
      </c>
      <c r="G4052" t="b">
        <f>IF('Input and Summary Results'!$J$4="yes",IF(C4052=FALSE,FALSE,IF('Data Transformation'!E4052&lt;$R$10,E4052,$R$10)),IF(C4052=FALSE,FALSE,IF(C4052&lt;$R$10,C4052,$R$10)))</f>
        <v>0</v>
      </c>
      <c r="H4052" t="b">
        <f>IF('Input and Summary Results'!$J$4="yes",'Data Transformation'!F4052,'Data Transformation'!D4052)</f>
        <v>0</v>
      </c>
      <c r="I4052" t="str">
        <f t="shared" si="220"/>
        <v/>
      </c>
    </row>
    <row r="4053" spans="2:9" x14ac:dyDescent="0.55000000000000004">
      <c r="B4053" t="b">
        <f>IF('Input and Summary Results'!D3635=0,FALSE,'Input and Summary Results'!$B3635)</f>
        <v>0</v>
      </c>
      <c r="C4053" t="b">
        <f>IF(OR(B4053=0,'Input and Summary Results'!D3635=0,'Input and Summary Results'!D3635=""),FALSE,'Input and Summary Results'!$D3635)</f>
        <v>0</v>
      </c>
      <c r="D4053" t="b">
        <f>IF(OR(B4053=0,'Input and Summary Results'!E3635=0),FALSE,'Input and Summary Results'!$E3635)</f>
        <v>0</v>
      </c>
      <c r="E4053" t="b">
        <f t="shared" si="218"/>
        <v>0</v>
      </c>
      <c r="F4053" t="b">
        <f t="shared" si="219"/>
        <v>0</v>
      </c>
      <c r="G4053" t="b">
        <f>IF('Input and Summary Results'!$J$4="yes",IF(C4053=FALSE,FALSE,IF('Data Transformation'!E4053&lt;$R$10,E4053,$R$10)),IF(C4053=FALSE,FALSE,IF(C4053&lt;$R$10,C4053,$R$10)))</f>
        <v>0</v>
      </c>
      <c r="H4053" t="b">
        <f>IF('Input and Summary Results'!$J$4="yes",'Data Transformation'!F4053,'Data Transformation'!D4053)</f>
        <v>0</v>
      </c>
      <c r="I4053" t="str">
        <f t="shared" si="220"/>
        <v/>
      </c>
    </row>
    <row r="4054" spans="2:9" x14ac:dyDescent="0.55000000000000004">
      <c r="B4054" t="b">
        <f>IF('Input and Summary Results'!D3636=0,FALSE,'Input and Summary Results'!$B3636)</f>
        <v>0</v>
      </c>
      <c r="C4054" t="b">
        <f>IF(OR(B4054=0,'Input and Summary Results'!D3636=0,'Input and Summary Results'!D3636=""),FALSE,'Input and Summary Results'!$D3636)</f>
        <v>0</v>
      </c>
      <c r="D4054" t="b">
        <f>IF(OR(B4054=0,'Input and Summary Results'!E3636=0),FALSE,'Input and Summary Results'!$E3636)</f>
        <v>0</v>
      </c>
      <c r="E4054" t="b">
        <f t="shared" si="218"/>
        <v>0</v>
      </c>
      <c r="F4054" t="b">
        <f t="shared" si="219"/>
        <v>0</v>
      </c>
      <c r="G4054" t="b">
        <f>IF('Input and Summary Results'!$J$4="yes",IF(C4054=FALSE,FALSE,IF('Data Transformation'!E4054&lt;$R$10,E4054,$R$10)),IF(C4054=FALSE,FALSE,IF(C4054&lt;$R$10,C4054,$R$10)))</f>
        <v>0</v>
      </c>
      <c r="H4054" t="b">
        <f>IF('Input and Summary Results'!$J$4="yes",'Data Transformation'!F4054,'Data Transformation'!D4054)</f>
        <v>0</v>
      </c>
      <c r="I4054" t="str">
        <f t="shared" si="220"/>
        <v/>
      </c>
    </row>
    <row r="4055" spans="2:9" x14ac:dyDescent="0.55000000000000004">
      <c r="B4055" t="b">
        <f>IF('Input and Summary Results'!D3637=0,FALSE,'Input and Summary Results'!$B3637)</f>
        <v>0</v>
      </c>
      <c r="C4055" t="b">
        <f>IF(OR(B4055=0,'Input and Summary Results'!D3637=0,'Input and Summary Results'!D3637=""),FALSE,'Input and Summary Results'!$D3637)</f>
        <v>0</v>
      </c>
      <c r="D4055" t="b">
        <f>IF(OR(B4055=0,'Input and Summary Results'!E3637=0),FALSE,'Input and Summary Results'!$E3637)</f>
        <v>0</v>
      </c>
      <c r="E4055" t="b">
        <f t="shared" si="218"/>
        <v>0</v>
      </c>
      <c r="F4055" t="b">
        <f t="shared" si="219"/>
        <v>0</v>
      </c>
      <c r="G4055" t="b">
        <f>IF('Input and Summary Results'!$J$4="yes",IF(C4055=FALSE,FALSE,IF('Data Transformation'!E4055&lt;$R$10,E4055,$R$10)),IF(C4055=FALSE,FALSE,IF(C4055&lt;$R$10,C4055,$R$10)))</f>
        <v>0</v>
      </c>
      <c r="H4055" t="b">
        <f>IF('Input and Summary Results'!$J$4="yes",'Data Transformation'!F4055,'Data Transformation'!D4055)</f>
        <v>0</v>
      </c>
      <c r="I4055" t="str">
        <f t="shared" si="220"/>
        <v/>
      </c>
    </row>
    <row r="4056" spans="2:9" x14ac:dyDescent="0.55000000000000004">
      <c r="B4056" t="b">
        <f>IF('Input and Summary Results'!D3638=0,FALSE,'Input and Summary Results'!$B3638)</f>
        <v>0</v>
      </c>
      <c r="C4056" t="b">
        <f>IF(OR(B4056=0,'Input and Summary Results'!D3638=0,'Input and Summary Results'!D3638=""),FALSE,'Input and Summary Results'!$D3638)</f>
        <v>0</v>
      </c>
      <c r="D4056" t="b">
        <f>IF(OR(B4056=0,'Input and Summary Results'!E3638=0),FALSE,'Input and Summary Results'!$E3638)</f>
        <v>0</v>
      </c>
      <c r="E4056" t="b">
        <f t="shared" si="218"/>
        <v>0</v>
      </c>
      <c r="F4056" t="b">
        <f t="shared" si="219"/>
        <v>0</v>
      </c>
      <c r="G4056" t="b">
        <f>IF('Input and Summary Results'!$J$4="yes",IF(C4056=FALSE,FALSE,IF('Data Transformation'!E4056&lt;$R$10,E4056,$R$10)),IF(C4056=FALSE,FALSE,IF(C4056&lt;$R$10,C4056,$R$10)))</f>
        <v>0</v>
      </c>
      <c r="H4056" t="b">
        <f>IF('Input and Summary Results'!$J$4="yes",'Data Transformation'!F4056,'Data Transformation'!D4056)</f>
        <v>0</v>
      </c>
      <c r="I4056" t="str">
        <f t="shared" si="220"/>
        <v/>
      </c>
    </row>
    <row r="4057" spans="2:9" x14ac:dyDescent="0.55000000000000004">
      <c r="B4057" t="b">
        <f>IF('Input and Summary Results'!D3639=0,FALSE,'Input and Summary Results'!$B3639)</f>
        <v>0</v>
      </c>
      <c r="C4057" t="b">
        <f>IF(OR(B4057=0,'Input and Summary Results'!D3639=0,'Input and Summary Results'!D3639=""),FALSE,'Input and Summary Results'!$D3639)</f>
        <v>0</v>
      </c>
      <c r="D4057" t="b">
        <f>IF(OR(B4057=0,'Input and Summary Results'!E3639=0),FALSE,'Input and Summary Results'!$E3639)</f>
        <v>0</v>
      </c>
      <c r="E4057" t="b">
        <f t="shared" si="218"/>
        <v>0</v>
      </c>
      <c r="F4057" t="b">
        <f t="shared" si="219"/>
        <v>0</v>
      </c>
      <c r="G4057" t="b">
        <f>IF('Input and Summary Results'!$J$4="yes",IF(C4057=FALSE,FALSE,IF('Data Transformation'!E4057&lt;$R$10,E4057,$R$10)),IF(C4057=FALSE,FALSE,IF(C4057&lt;$R$10,C4057,$R$10)))</f>
        <v>0</v>
      </c>
      <c r="H4057" t="b">
        <f>IF('Input and Summary Results'!$J$4="yes",'Data Transformation'!F4057,'Data Transformation'!D4057)</f>
        <v>0</v>
      </c>
      <c r="I4057" t="str">
        <f t="shared" si="220"/>
        <v/>
      </c>
    </row>
    <row r="4058" spans="2:9" x14ac:dyDescent="0.55000000000000004">
      <c r="B4058" t="b">
        <f>IF('Input and Summary Results'!D3640=0,FALSE,'Input and Summary Results'!$B3640)</f>
        <v>0</v>
      </c>
      <c r="C4058" t="b">
        <f>IF(OR(B4058=0,'Input and Summary Results'!D3640=0,'Input and Summary Results'!D3640=""),FALSE,'Input and Summary Results'!$D3640)</f>
        <v>0</v>
      </c>
      <c r="D4058" t="b">
        <f>IF(OR(B4058=0,'Input and Summary Results'!E3640=0),FALSE,'Input and Summary Results'!$E3640)</f>
        <v>0</v>
      </c>
      <c r="E4058" t="b">
        <f t="shared" si="218"/>
        <v>0</v>
      </c>
      <c r="F4058" t="b">
        <f t="shared" si="219"/>
        <v>0</v>
      </c>
      <c r="G4058" t="b">
        <f>IF('Input and Summary Results'!$J$4="yes",IF(C4058=FALSE,FALSE,IF('Data Transformation'!E4058&lt;$R$10,E4058,$R$10)),IF(C4058=FALSE,FALSE,IF(C4058&lt;$R$10,C4058,$R$10)))</f>
        <v>0</v>
      </c>
      <c r="H4058" t="b">
        <f>IF('Input and Summary Results'!$J$4="yes",'Data Transformation'!F4058,'Data Transformation'!D4058)</f>
        <v>0</v>
      </c>
      <c r="I4058" t="str">
        <f t="shared" si="220"/>
        <v/>
      </c>
    </row>
    <row r="4059" spans="2:9" x14ac:dyDescent="0.55000000000000004">
      <c r="B4059" t="b">
        <f>IF('Input and Summary Results'!D3641=0,FALSE,'Input and Summary Results'!$B3641)</f>
        <v>0</v>
      </c>
      <c r="C4059" t="b">
        <f>IF(OR(B4059=0,'Input and Summary Results'!D3641=0,'Input and Summary Results'!D3641=""),FALSE,'Input and Summary Results'!$D3641)</f>
        <v>0</v>
      </c>
      <c r="D4059" t="b">
        <f>IF(OR(B4059=0,'Input and Summary Results'!E3641=0),FALSE,'Input and Summary Results'!$E3641)</f>
        <v>0</v>
      </c>
      <c r="E4059" t="b">
        <f t="shared" si="218"/>
        <v>0</v>
      </c>
      <c r="F4059" t="b">
        <f t="shared" si="219"/>
        <v>0</v>
      </c>
      <c r="G4059" t="b">
        <f>IF('Input and Summary Results'!$J$4="yes",IF(C4059=FALSE,FALSE,IF('Data Transformation'!E4059&lt;$R$10,E4059,$R$10)),IF(C4059=FALSE,FALSE,IF(C4059&lt;$R$10,C4059,$R$10)))</f>
        <v>0</v>
      </c>
      <c r="H4059" t="b">
        <f>IF('Input and Summary Results'!$J$4="yes",'Data Transformation'!F4059,'Data Transformation'!D4059)</f>
        <v>0</v>
      </c>
      <c r="I4059" t="str">
        <f t="shared" si="220"/>
        <v/>
      </c>
    </row>
    <row r="4060" spans="2:9" x14ac:dyDescent="0.55000000000000004">
      <c r="B4060" t="b">
        <f>IF('Input and Summary Results'!D3642=0,FALSE,'Input and Summary Results'!$B3642)</f>
        <v>0</v>
      </c>
      <c r="C4060" t="b">
        <f>IF(OR(B4060=0,'Input and Summary Results'!D3642=0,'Input and Summary Results'!D3642=""),FALSE,'Input and Summary Results'!$D3642)</f>
        <v>0</v>
      </c>
      <c r="D4060" t="b">
        <f>IF(OR(B4060=0,'Input and Summary Results'!E3642=0),FALSE,'Input and Summary Results'!$E3642)</f>
        <v>0</v>
      </c>
      <c r="E4060" t="b">
        <f t="shared" si="218"/>
        <v>0</v>
      </c>
      <c r="F4060" t="b">
        <f t="shared" si="219"/>
        <v>0</v>
      </c>
      <c r="G4060" t="b">
        <f>IF('Input and Summary Results'!$J$4="yes",IF(C4060=FALSE,FALSE,IF('Data Transformation'!E4060&lt;$R$10,E4060,$R$10)),IF(C4060=FALSE,FALSE,IF(C4060&lt;$R$10,C4060,$R$10)))</f>
        <v>0</v>
      </c>
      <c r="H4060" t="b">
        <f>IF('Input and Summary Results'!$J$4="yes",'Data Transformation'!F4060,'Data Transformation'!D4060)</f>
        <v>0</v>
      </c>
      <c r="I4060" t="str">
        <f t="shared" si="220"/>
        <v/>
      </c>
    </row>
    <row r="4061" spans="2:9" x14ac:dyDescent="0.55000000000000004">
      <c r="B4061" t="b">
        <f>IF('Input and Summary Results'!D3643=0,FALSE,'Input and Summary Results'!$B3643)</f>
        <v>0</v>
      </c>
      <c r="C4061" t="b">
        <f>IF(OR(B4061=0,'Input and Summary Results'!D3643=0,'Input and Summary Results'!D3643=""),FALSE,'Input and Summary Results'!$D3643)</f>
        <v>0</v>
      </c>
      <c r="D4061" t="b">
        <f>IF(OR(B4061=0,'Input and Summary Results'!E3643=0),FALSE,'Input and Summary Results'!$E3643)</f>
        <v>0</v>
      </c>
      <c r="E4061" t="b">
        <f t="shared" si="218"/>
        <v>0</v>
      </c>
      <c r="F4061" t="b">
        <f t="shared" si="219"/>
        <v>0</v>
      </c>
      <c r="G4061" t="b">
        <f>IF('Input and Summary Results'!$J$4="yes",IF(C4061=FALSE,FALSE,IF('Data Transformation'!E4061&lt;$R$10,E4061,$R$10)),IF(C4061=FALSE,FALSE,IF(C4061&lt;$R$10,C4061,$R$10)))</f>
        <v>0</v>
      </c>
      <c r="H4061" t="b">
        <f>IF('Input and Summary Results'!$J$4="yes",'Data Transformation'!F4061,'Data Transformation'!D4061)</f>
        <v>0</v>
      </c>
      <c r="I4061" t="str">
        <f t="shared" si="220"/>
        <v/>
      </c>
    </row>
    <row r="4062" spans="2:9" x14ac:dyDescent="0.55000000000000004">
      <c r="B4062" t="b">
        <f>IF('Input and Summary Results'!D3644=0,FALSE,'Input and Summary Results'!$B3644)</f>
        <v>0</v>
      </c>
      <c r="C4062" t="b">
        <f>IF(OR(B4062=0,'Input and Summary Results'!D3644=0,'Input and Summary Results'!D3644=""),FALSE,'Input and Summary Results'!$D3644)</f>
        <v>0</v>
      </c>
      <c r="D4062" t="b">
        <f>IF(OR(B4062=0,'Input and Summary Results'!E3644=0),FALSE,'Input and Summary Results'!$E3644)</f>
        <v>0</v>
      </c>
      <c r="E4062" t="b">
        <f t="shared" si="218"/>
        <v>0</v>
      </c>
      <c r="F4062" t="b">
        <f t="shared" si="219"/>
        <v>0</v>
      </c>
      <c r="G4062" t="b">
        <f>IF('Input and Summary Results'!$J$4="yes",IF(C4062=FALSE,FALSE,IF('Data Transformation'!E4062&lt;$R$10,E4062,$R$10)),IF(C4062=FALSE,FALSE,IF(C4062&lt;$R$10,C4062,$R$10)))</f>
        <v>0</v>
      </c>
      <c r="H4062" t="b">
        <f>IF('Input and Summary Results'!$J$4="yes",'Data Transformation'!F4062,'Data Transformation'!D4062)</f>
        <v>0</v>
      </c>
      <c r="I4062" t="str">
        <f t="shared" si="220"/>
        <v/>
      </c>
    </row>
    <row r="4063" spans="2:9" x14ac:dyDescent="0.55000000000000004">
      <c r="B4063" t="b">
        <f>IF('Input and Summary Results'!D3645=0,FALSE,'Input and Summary Results'!$B3645)</f>
        <v>0</v>
      </c>
      <c r="C4063" t="b">
        <f>IF(OR(B4063=0,'Input and Summary Results'!D3645=0,'Input and Summary Results'!D3645=""),FALSE,'Input and Summary Results'!$D3645)</f>
        <v>0</v>
      </c>
      <c r="D4063" t="b">
        <f>IF(OR(B4063=0,'Input and Summary Results'!E3645=0),FALSE,'Input and Summary Results'!$E3645)</f>
        <v>0</v>
      </c>
      <c r="E4063" t="b">
        <f t="shared" si="218"/>
        <v>0</v>
      </c>
      <c r="F4063" t="b">
        <f t="shared" si="219"/>
        <v>0</v>
      </c>
      <c r="G4063" t="b">
        <f>IF('Input and Summary Results'!$J$4="yes",IF(C4063=FALSE,FALSE,IF('Data Transformation'!E4063&lt;$R$10,E4063,$R$10)),IF(C4063=FALSE,FALSE,IF(C4063&lt;$R$10,C4063,$R$10)))</f>
        <v>0</v>
      </c>
      <c r="H4063" t="b">
        <f>IF('Input and Summary Results'!$J$4="yes",'Data Transformation'!F4063,'Data Transformation'!D4063)</f>
        <v>0</v>
      </c>
      <c r="I4063" t="str">
        <f t="shared" si="220"/>
        <v/>
      </c>
    </row>
    <row r="4064" spans="2:9" x14ac:dyDescent="0.55000000000000004">
      <c r="B4064" t="b">
        <f>IF('Input and Summary Results'!D3646=0,FALSE,'Input and Summary Results'!$B3646)</f>
        <v>0</v>
      </c>
      <c r="C4064" t="b">
        <f>IF(OR(B4064=0,'Input and Summary Results'!D3646=0,'Input and Summary Results'!D3646=""),FALSE,'Input and Summary Results'!$D3646)</f>
        <v>0</v>
      </c>
      <c r="D4064" t="b">
        <f>IF(OR(B4064=0,'Input and Summary Results'!E3646=0),FALSE,'Input and Summary Results'!$E3646)</f>
        <v>0</v>
      </c>
      <c r="E4064" t="b">
        <f t="shared" si="218"/>
        <v>0</v>
      </c>
      <c r="F4064" t="b">
        <f t="shared" si="219"/>
        <v>0</v>
      </c>
      <c r="G4064" t="b">
        <f>IF('Input and Summary Results'!$J$4="yes",IF(C4064=FALSE,FALSE,IF('Data Transformation'!E4064&lt;$R$10,E4064,$R$10)),IF(C4064=FALSE,FALSE,IF(C4064&lt;$R$10,C4064,$R$10)))</f>
        <v>0</v>
      </c>
      <c r="H4064" t="b">
        <f>IF('Input and Summary Results'!$J$4="yes",'Data Transformation'!F4064,'Data Transformation'!D4064)</f>
        <v>0</v>
      </c>
      <c r="I4064" t="str">
        <f t="shared" si="220"/>
        <v/>
      </c>
    </row>
    <row r="4065" spans="2:9" x14ac:dyDescent="0.55000000000000004">
      <c r="B4065" t="b">
        <f>IF('Input and Summary Results'!D3647=0,FALSE,'Input and Summary Results'!$B3647)</f>
        <v>0</v>
      </c>
      <c r="C4065" t="b">
        <f>IF(OR(B4065=0,'Input and Summary Results'!D3647=0,'Input and Summary Results'!D3647=""),FALSE,'Input and Summary Results'!$D3647)</f>
        <v>0</v>
      </c>
      <c r="D4065" t="b">
        <f>IF(OR(B4065=0,'Input and Summary Results'!E3647=0),FALSE,'Input and Summary Results'!$E3647)</f>
        <v>0</v>
      </c>
      <c r="E4065" t="b">
        <f t="shared" si="218"/>
        <v>0</v>
      </c>
      <c r="F4065" t="b">
        <f t="shared" si="219"/>
        <v>0</v>
      </c>
      <c r="G4065" t="b">
        <f>IF('Input and Summary Results'!$J$4="yes",IF(C4065=FALSE,FALSE,IF('Data Transformation'!E4065&lt;$R$10,E4065,$R$10)),IF(C4065=FALSE,FALSE,IF(C4065&lt;$R$10,C4065,$R$10)))</f>
        <v>0</v>
      </c>
      <c r="H4065" t="b">
        <f>IF('Input and Summary Results'!$J$4="yes",'Data Transformation'!F4065,'Data Transformation'!D4065)</f>
        <v>0</v>
      </c>
      <c r="I4065" t="str">
        <f t="shared" si="220"/>
        <v/>
      </c>
    </row>
    <row r="4066" spans="2:9" x14ac:dyDescent="0.55000000000000004">
      <c r="B4066" t="b">
        <f>IF('Input and Summary Results'!D3648=0,FALSE,'Input and Summary Results'!$B3648)</f>
        <v>0</v>
      </c>
      <c r="C4066" t="b">
        <f>IF(OR(B4066=0,'Input and Summary Results'!D3648=0,'Input and Summary Results'!D3648=""),FALSE,'Input and Summary Results'!$D3648)</f>
        <v>0</v>
      </c>
      <c r="D4066" t="b">
        <f>IF(OR(B4066=0,'Input and Summary Results'!E3648=0),FALSE,'Input and Summary Results'!$E3648)</f>
        <v>0</v>
      </c>
      <c r="E4066" t="b">
        <f t="shared" si="218"/>
        <v>0</v>
      </c>
      <c r="F4066" t="b">
        <f t="shared" si="219"/>
        <v>0</v>
      </c>
      <c r="G4066" t="b">
        <f>IF('Input and Summary Results'!$J$4="yes",IF(C4066=FALSE,FALSE,IF('Data Transformation'!E4066&lt;$R$10,E4066,$R$10)),IF(C4066=FALSE,FALSE,IF(C4066&lt;$R$10,C4066,$R$10)))</f>
        <v>0</v>
      </c>
      <c r="H4066" t="b">
        <f>IF('Input and Summary Results'!$J$4="yes",'Data Transformation'!F4066,'Data Transformation'!D4066)</f>
        <v>0</v>
      </c>
      <c r="I4066" t="str">
        <f t="shared" si="220"/>
        <v/>
      </c>
    </row>
    <row r="4067" spans="2:9" x14ac:dyDescent="0.55000000000000004">
      <c r="B4067" t="b">
        <f>IF('Input and Summary Results'!D3649=0,FALSE,'Input and Summary Results'!$B3649)</f>
        <v>0</v>
      </c>
      <c r="C4067" t="b">
        <f>IF(OR(B4067=0,'Input and Summary Results'!D3649=0,'Input and Summary Results'!D3649=""),FALSE,'Input and Summary Results'!$D3649)</f>
        <v>0</v>
      </c>
      <c r="D4067" t="b">
        <f>IF(OR(B4067=0,'Input and Summary Results'!E3649=0),FALSE,'Input and Summary Results'!$E3649)</f>
        <v>0</v>
      </c>
      <c r="E4067" t="b">
        <f t="shared" si="218"/>
        <v>0</v>
      </c>
      <c r="F4067" t="b">
        <f t="shared" si="219"/>
        <v>0</v>
      </c>
      <c r="G4067" t="b">
        <f>IF('Input and Summary Results'!$J$4="yes",IF(C4067=FALSE,FALSE,IF('Data Transformation'!E4067&lt;$R$10,E4067,$R$10)),IF(C4067=FALSE,FALSE,IF(C4067&lt;$R$10,C4067,$R$10)))</f>
        <v>0</v>
      </c>
      <c r="H4067" t="b">
        <f>IF('Input and Summary Results'!$J$4="yes",'Data Transformation'!F4067,'Data Transformation'!D4067)</f>
        <v>0</v>
      </c>
      <c r="I4067" t="str">
        <f t="shared" si="220"/>
        <v/>
      </c>
    </row>
    <row r="4068" spans="2:9" x14ac:dyDescent="0.55000000000000004">
      <c r="B4068" t="b">
        <f>IF('Input and Summary Results'!D3650=0,FALSE,'Input and Summary Results'!$B3650)</f>
        <v>0</v>
      </c>
      <c r="C4068" t="b">
        <f>IF(OR(B4068=0,'Input and Summary Results'!D3650=0,'Input and Summary Results'!D3650=""),FALSE,'Input and Summary Results'!$D3650)</f>
        <v>0</v>
      </c>
      <c r="D4068" t="b">
        <f>IF(OR(B4068=0,'Input and Summary Results'!E3650=0),FALSE,'Input and Summary Results'!$E3650)</f>
        <v>0</v>
      </c>
      <c r="E4068" t="b">
        <f t="shared" si="218"/>
        <v>0</v>
      </c>
      <c r="F4068" t="b">
        <f t="shared" si="219"/>
        <v>0</v>
      </c>
      <c r="G4068" t="b">
        <f>IF('Input and Summary Results'!$J$4="yes",IF(C4068=FALSE,FALSE,IF('Data Transformation'!E4068&lt;$R$10,E4068,$R$10)),IF(C4068=FALSE,FALSE,IF(C4068&lt;$R$10,C4068,$R$10)))</f>
        <v>0</v>
      </c>
      <c r="H4068" t="b">
        <f>IF('Input and Summary Results'!$J$4="yes",'Data Transformation'!F4068,'Data Transformation'!D4068)</f>
        <v>0</v>
      </c>
      <c r="I4068" t="str">
        <f t="shared" si="220"/>
        <v/>
      </c>
    </row>
    <row r="4069" spans="2:9" x14ac:dyDescent="0.55000000000000004">
      <c r="B4069" t="b">
        <f>IF('Input and Summary Results'!D3651=0,FALSE,'Input and Summary Results'!$B3651)</f>
        <v>0</v>
      </c>
      <c r="C4069" t="b">
        <f>IF(OR(B4069=0,'Input and Summary Results'!D3651=0,'Input and Summary Results'!D3651=""),FALSE,'Input and Summary Results'!$D3651)</f>
        <v>0</v>
      </c>
      <c r="D4069" t="b">
        <f>IF(OR(B4069=0,'Input and Summary Results'!E3651=0),FALSE,'Input and Summary Results'!$E3651)</f>
        <v>0</v>
      </c>
      <c r="E4069" t="b">
        <f t="shared" si="218"/>
        <v>0</v>
      </c>
      <c r="F4069" t="b">
        <f t="shared" si="219"/>
        <v>0</v>
      </c>
      <c r="G4069" t="b">
        <f>IF('Input and Summary Results'!$J$4="yes",IF(C4069=FALSE,FALSE,IF('Data Transformation'!E4069&lt;$R$10,E4069,$R$10)),IF(C4069=FALSE,FALSE,IF(C4069&lt;$R$10,C4069,$R$10)))</f>
        <v>0</v>
      </c>
      <c r="H4069" t="b">
        <f>IF('Input and Summary Results'!$J$4="yes",'Data Transformation'!F4069,'Data Transformation'!D4069)</f>
        <v>0</v>
      </c>
      <c r="I4069" t="str">
        <f t="shared" si="220"/>
        <v/>
      </c>
    </row>
    <row r="4070" spans="2:9" x14ac:dyDescent="0.55000000000000004">
      <c r="B4070" t="b">
        <f>IF('Input and Summary Results'!D3652=0,FALSE,'Input and Summary Results'!$B3652)</f>
        <v>0</v>
      </c>
      <c r="C4070" t="b">
        <f>IF(OR(B4070=0,'Input and Summary Results'!D3652=0,'Input and Summary Results'!D3652=""),FALSE,'Input and Summary Results'!$D3652)</f>
        <v>0</v>
      </c>
      <c r="D4070" t="b">
        <f>IF(OR(B4070=0,'Input and Summary Results'!E3652=0),FALSE,'Input and Summary Results'!$E3652)</f>
        <v>0</v>
      </c>
      <c r="E4070" t="b">
        <f t="shared" si="218"/>
        <v>0</v>
      </c>
      <c r="F4070" t="b">
        <f t="shared" si="219"/>
        <v>0</v>
      </c>
      <c r="G4070" t="b">
        <f>IF('Input and Summary Results'!$J$4="yes",IF(C4070=FALSE,FALSE,IF('Data Transformation'!E4070&lt;$R$10,E4070,$R$10)),IF(C4070=FALSE,FALSE,IF(C4070&lt;$R$10,C4070,$R$10)))</f>
        <v>0</v>
      </c>
      <c r="H4070" t="b">
        <f>IF('Input and Summary Results'!$J$4="yes",'Data Transformation'!F4070,'Data Transformation'!D4070)</f>
        <v>0</v>
      </c>
      <c r="I4070" t="str">
        <f t="shared" si="220"/>
        <v/>
      </c>
    </row>
    <row r="4071" spans="2:9" x14ac:dyDescent="0.55000000000000004">
      <c r="B4071" t="b">
        <f>IF('Input and Summary Results'!D3653=0,FALSE,'Input and Summary Results'!$B3653)</f>
        <v>0</v>
      </c>
      <c r="C4071" t="b">
        <f>IF(OR(B4071=0,'Input and Summary Results'!D3653=0,'Input and Summary Results'!D3653=""),FALSE,'Input and Summary Results'!$D3653)</f>
        <v>0</v>
      </c>
      <c r="D4071" t="b">
        <f>IF(OR(B4071=0,'Input and Summary Results'!E3653=0),FALSE,'Input and Summary Results'!$E3653)</f>
        <v>0</v>
      </c>
      <c r="E4071" t="b">
        <f t="shared" si="218"/>
        <v>0</v>
      </c>
      <c r="F4071" t="b">
        <f t="shared" si="219"/>
        <v>0</v>
      </c>
      <c r="G4071" t="b">
        <f>IF('Input and Summary Results'!$J$4="yes",IF(C4071=FALSE,FALSE,IF('Data Transformation'!E4071&lt;$R$10,E4071,$R$10)),IF(C4071=FALSE,FALSE,IF(C4071&lt;$R$10,C4071,$R$10)))</f>
        <v>0</v>
      </c>
      <c r="H4071" t="b">
        <f>IF('Input and Summary Results'!$J$4="yes",'Data Transformation'!F4071,'Data Transformation'!D4071)</f>
        <v>0</v>
      </c>
      <c r="I4071" t="str">
        <f t="shared" si="220"/>
        <v/>
      </c>
    </row>
    <row r="4072" spans="2:9" x14ac:dyDescent="0.55000000000000004">
      <c r="B4072" t="b">
        <f>IF('Input and Summary Results'!D3654=0,FALSE,'Input and Summary Results'!$B3654)</f>
        <v>0</v>
      </c>
      <c r="C4072" t="b">
        <f>IF(OR(B4072=0,'Input and Summary Results'!D3654=0,'Input and Summary Results'!D3654=""),FALSE,'Input and Summary Results'!$D3654)</f>
        <v>0</v>
      </c>
      <c r="D4072" t="b">
        <f>IF(OR(B4072=0,'Input and Summary Results'!E3654=0),FALSE,'Input and Summary Results'!$E3654)</f>
        <v>0</v>
      </c>
      <c r="E4072" t="b">
        <f t="shared" si="218"/>
        <v>0</v>
      </c>
      <c r="F4072" t="b">
        <f t="shared" si="219"/>
        <v>0</v>
      </c>
      <c r="G4072" t="b">
        <f>IF('Input and Summary Results'!$J$4="yes",IF(C4072=FALSE,FALSE,IF('Data Transformation'!E4072&lt;$R$10,E4072,$R$10)),IF(C4072=FALSE,FALSE,IF(C4072&lt;$R$10,C4072,$R$10)))</f>
        <v>0</v>
      </c>
      <c r="H4072" t="b">
        <f>IF('Input and Summary Results'!$J$4="yes",'Data Transformation'!F4072,'Data Transformation'!D4072)</f>
        <v>0</v>
      </c>
      <c r="I4072" t="str">
        <f t="shared" si="220"/>
        <v/>
      </c>
    </row>
    <row r="4073" spans="2:9" x14ac:dyDescent="0.55000000000000004">
      <c r="B4073" t="b">
        <f>IF('Input and Summary Results'!D3655=0,FALSE,'Input and Summary Results'!$B3655)</f>
        <v>0</v>
      </c>
      <c r="C4073" t="b">
        <f>IF(OR(B4073=0,'Input and Summary Results'!D3655=0,'Input and Summary Results'!D3655=""),FALSE,'Input and Summary Results'!$D3655)</f>
        <v>0</v>
      </c>
      <c r="D4073" t="b">
        <f>IF(OR(B4073=0,'Input and Summary Results'!E3655=0),FALSE,'Input and Summary Results'!$E3655)</f>
        <v>0</v>
      </c>
      <c r="E4073" t="b">
        <f t="shared" si="218"/>
        <v>0</v>
      </c>
      <c r="F4073" t="b">
        <f t="shared" si="219"/>
        <v>0</v>
      </c>
      <c r="G4073" t="b">
        <f>IF('Input and Summary Results'!$J$4="yes",IF(C4073=FALSE,FALSE,IF('Data Transformation'!E4073&lt;$R$10,E4073,$R$10)),IF(C4073=FALSE,FALSE,IF(C4073&lt;$R$10,C4073,$R$10)))</f>
        <v>0</v>
      </c>
      <c r="H4073" t="b">
        <f>IF('Input and Summary Results'!$J$4="yes",'Data Transformation'!F4073,'Data Transformation'!D4073)</f>
        <v>0</v>
      </c>
      <c r="I4073" t="str">
        <f t="shared" si="220"/>
        <v/>
      </c>
    </row>
    <row r="4074" spans="2:9" x14ac:dyDescent="0.55000000000000004">
      <c r="B4074" t="b">
        <f>IF('Input and Summary Results'!D3656=0,FALSE,'Input and Summary Results'!$B3656)</f>
        <v>0</v>
      </c>
      <c r="C4074" t="b">
        <f>IF(OR(B4074=0,'Input and Summary Results'!D3656=0,'Input and Summary Results'!D3656=""),FALSE,'Input and Summary Results'!$D3656)</f>
        <v>0</v>
      </c>
      <c r="D4074" t="b">
        <f>IF(OR(B4074=0,'Input and Summary Results'!E3656=0),FALSE,'Input and Summary Results'!$E3656)</f>
        <v>0</v>
      </c>
      <c r="E4074" t="b">
        <f t="shared" ref="E4074:E4137" si="221">IF(C4074=FALSE,FALSE,LOG10(C4074))</f>
        <v>0</v>
      </c>
      <c r="F4074" t="b">
        <f t="shared" ref="F4074:F4137" si="222">IF(D4074=FALSE, FALSE,0.434*D4074/C4074)</f>
        <v>0</v>
      </c>
      <c r="G4074" t="b">
        <f>IF('Input and Summary Results'!$J$4="yes",IF(C4074=FALSE,FALSE,IF('Data Transformation'!E4074&lt;$R$10,E4074,$R$10)),IF(C4074=FALSE,FALSE,IF(C4074&lt;$R$10,C4074,$R$10)))</f>
        <v>0</v>
      </c>
      <c r="H4074" t="b">
        <f>IF('Input and Summary Results'!$J$4="yes",'Data Transformation'!F4074,'Data Transformation'!D4074)</f>
        <v>0</v>
      </c>
      <c r="I4074" t="str">
        <f t="shared" si="220"/>
        <v/>
      </c>
    </row>
    <row r="4075" spans="2:9" x14ac:dyDescent="0.55000000000000004">
      <c r="B4075" t="b">
        <f>IF('Input and Summary Results'!D3657=0,FALSE,'Input and Summary Results'!$B3657)</f>
        <v>0</v>
      </c>
      <c r="C4075" t="b">
        <f>IF(OR(B4075=0,'Input and Summary Results'!D3657=0,'Input and Summary Results'!D3657=""),FALSE,'Input and Summary Results'!$D3657)</f>
        <v>0</v>
      </c>
      <c r="D4075" t="b">
        <f>IF(OR(B4075=0,'Input and Summary Results'!E3657=0),FALSE,'Input and Summary Results'!$E3657)</f>
        <v>0</v>
      </c>
      <c r="E4075" t="b">
        <f t="shared" si="221"/>
        <v>0</v>
      </c>
      <c r="F4075" t="b">
        <f t="shared" si="222"/>
        <v>0</v>
      </c>
      <c r="G4075" t="b">
        <f>IF('Input and Summary Results'!$J$4="yes",IF(C4075=FALSE,FALSE,IF('Data Transformation'!E4075&lt;$R$10,E4075,$R$10)),IF(C4075=FALSE,FALSE,IF(C4075&lt;$R$10,C4075,$R$10)))</f>
        <v>0</v>
      </c>
      <c r="H4075" t="b">
        <f>IF('Input and Summary Results'!$J$4="yes",'Data Transformation'!F4075,'Data Transformation'!D4075)</f>
        <v>0</v>
      </c>
      <c r="I4075" t="str">
        <f t="shared" si="220"/>
        <v/>
      </c>
    </row>
    <row r="4076" spans="2:9" x14ac:dyDescent="0.55000000000000004">
      <c r="B4076" t="b">
        <f>IF('Input and Summary Results'!D3658=0,FALSE,'Input and Summary Results'!$B3658)</f>
        <v>0</v>
      </c>
      <c r="C4076" t="b">
        <f>IF(OR(B4076=0,'Input and Summary Results'!D3658=0,'Input and Summary Results'!D3658=""),FALSE,'Input and Summary Results'!$D3658)</f>
        <v>0</v>
      </c>
      <c r="D4076" t="b">
        <f>IF(OR(B4076=0,'Input and Summary Results'!E3658=0),FALSE,'Input and Summary Results'!$E3658)</f>
        <v>0</v>
      </c>
      <c r="E4076" t="b">
        <f t="shared" si="221"/>
        <v>0</v>
      </c>
      <c r="F4076" t="b">
        <f t="shared" si="222"/>
        <v>0</v>
      </c>
      <c r="G4076" t="b">
        <f>IF('Input and Summary Results'!$J$4="yes",IF(C4076=FALSE,FALSE,IF('Data Transformation'!E4076&lt;$R$10,E4076,$R$10)),IF(C4076=FALSE,FALSE,IF(C4076&lt;$R$10,C4076,$R$10)))</f>
        <v>0</v>
      </c>
      <c r="H4076" t="b">
        <f>IF('Input and Summary Results'!$J$4="yes",'Data Transformation'!F4076,'Data Transformation'!D4076)</f>
        <v>0</v>
      </c>
      <c r="I4076" t="str">
        <f t="shared" si="220"/>
        <v/>
      </c>
    </row>
    <row r="4077" spans="2:9" x14ac:dyDescent="0.55000000000000004">
      <c r="B4077" t="b">
        <f>IF('Input and Summary Results'!D3659=0,FALSE,'Input and Summary Results'!$B3659)</f>
        <v>0</v>
      </c>
      <c r="C4077" t="b">
        <f>IF(OR(B4077=0,'Input and Summary Results'!D3659=0,'Input and Summary Results'!D3659=""),FALSE,'Input and Summary Results'!$D3659)</f>
        <v>0</v>
      </c>
      <c r="D4077" t="b">
        <f>IF(OR(B4077=0,'Input and Summary Results'!E3659=0),FALSE,'Input and Summary Results'!$E3659)</f>
        <v>0</v>
      </c>
      <c r="E4077" t="b">
        <f t="shared" si="221"/>
        <v>0</v>
      </c>
      <c r="F4077" t="b">
        <f t="shared" si="222"/>
        <v>0</v>
      </c>
      <c r="G4077" t="b">
        <f>IF('Input and Summary Results'!$J$4="yes",IF(C4077=FALSE,FALSE,IF('Data Transformation'!E4077&lt;$R$10,E4077,$R$10)),IF(C4077=FALSE,FALSE,IF(C4077&lt;$R$10,C4077,$R$10)))</f>
        <v>0</v>
      </c>
      <c r="H4077" t="b">
        <f>IF('Input and Summary Results'!$J$4="yes",'Data Transformation'!F4077,'Data Transformation'!D4077)</f>
        <v>0</v>
      </c>
      <c r="I4077" t="str">
        <f t="shared" si="220"/>
        <v/>
      </c>
    </row>
    <row r="4078" spans="2:9" x14ac:dyDescent="0.55000000000000004">
      <c r="B4078" t="b">
        <f>IF('Input and Summary Results'!D3660=0,FALSE,'Input and Summary Results'!$B3660)</f>
        <v>0</v>
      </c>
      <c r="C4078" t="b">
        <f>IF(OR(B4078=0,'Input and Summary Results'!D3660=0,'Input and Summary Results'!D3660=""),FALSE,'Input and Summary Results'!$D3660)</f>
        <v>0</v>
      </c>
      <c r="D4078" t="b">
        <f>IF(OR(B4078=0,'Input and Summary Results'!E3660=0),FALSE,'Input and Summary Results'!$E3660)</f>
        <v>0</v>
      </c>
      <c r="E4078" t="b">
        <f t="shared" si="221"/>
        <v>0</v>
      </c>
      <c r="F4078" t="b">
        <f t="shared" si="222"/>
        <v>0</v>
      </c>
      <c r="G4078" t="b">
        <f>IF('Input and Summary Results'!$J$4="yes",IF(C4078=FALSE,FALSE,IF('Data Transformation'!E4078&lt;$R$10,E4078,$R$10)),IF(C4078=FALSE,FALSE,IF(C4078&lt;$R$10,C4078,$R$10)))</f>
        <v>0</v>
      </c>
      <c r="H4078" t="b">
        <f>IF('Input and Summary Results'!$J$4="yes",'Data Transformation'!F4078,'Data Transformation'!D4078)</f>
        <v>0</v>
      </c>
      <c r="I4078" t="str">
        <f t="shared" si="220"/>
        <v/>
      </c>
    </row>
    <row r="4079" spans="2:9" x14ac:dyDescent="0.55000000000000004">
      <c r="B4079" t="b">
        <f>IF('Input and Summary Results'!D3661=0,FALSE,'Input and Summary Results'!$B3661)</f>
        <v>0</v>
      </c>
      <c r="C4079" t="b">
        <f>IF(OR(B4079=0,'Input and Summary Results'!D3661=0,'Input and Summary Results'!D3661=""),FALSE,'Input and Summary Results'!$D3661)</f>
        <v>0</v>
      </c>
      <c r="D4079" t="b">
        <f>IF(OR(B4079=0,'Input and Summary Results'!E3661=0),FALSE,'Input and Summary Results'!$E3661)</f>
        <v>0</v>
      </c>
      <c r="E4079" t="b">
        <f t="shared" si="221"/>
        <v>0</v>
      </c>
      <c r="F4079" t="b">
        <f t="shared" si="222"/>
        <v>0</v>
      </c>
      <c r="G4079" t="b">
        <f>IF('Input and Summary Results'!$J$4="yes",IF(C4079=FALSE,FALSE,IF('Data Transformation'!E4079&lt;$R$10,E4079,$R$10)),IF(C4079=FALSE,FALSE,IF(C4079&lt;$R$10,C4079,$R$10)))</f>
        <v>0</v>
      </c>
      <c r="H4079" t="b">
        <f>IF('Input and Summary Results'!$J$4="yes",'Data Transformation'!F4079,'Data Transformation'!D4079)</f>
        <v>0</v>
      </c>
      <c r="I4079" t="str">
        <f t="shared" si="220"/>
        <v/>
      </c>
    </row>
    <row r="4080" spans="2:9" x14ac:dyDescent="0.55000000000000004">
      <c r="B4080" t="b">
        <f>IF('Input and Summary Results'!D3662=0,FALSE,'Input and Summary Results'!$B3662)</f>
        <v>0</v>
      </c>
      <c r="C4080" t="b">
        <f>IF(OR(B4080=0,'Input and Summary Results'!D3662=0,'Input and Summary Results'!D3662=""),FALSE,'Input and Summary Results'!$D3662)</f>
        <v>0</v>
      </c>
      <c r="D4080" t="b">
        <f>IF(OR(B4080=0,'Input and Summary Results'!E3662=0),FALSE,'Input and Summary Results'!$E3662)</f>
        <v>0</v>
      </c>
      <c r="E4080" t="b">
        <f t="shared" si="221"/>
        <v>0</v>
      </c>
      <c r="F4080" t="b">
        <f t="shared" si="222"/>
        <v>0</v>
      </c>
      <c r="G4080" t="b">
        <f>IF('Input and Summary Results'!$J$4="yes",IF(C4080=FALSE,FALSE,IF('Data Transformation'!E4080&lt;$R$10,E4080,$R$10)),IF(C4080=FALSE,FALSE,IF(C4080&lt;$R$10,C4080,$R$10)))</f>
        <v>0</v>
      </c>
      <c r="H4080" t="b">
        <f>IF('Input and Summary Results'!$J$4="yes",'Data Transformation'!F4080,'Data Transformation'!D4080)</f>
        <v>0</v>
      </c>
      <c r="I4080" t="str">
        <f t="shared" si="220"/>
        <v/>
      </c>
    </row>
    <row r="4081" spans="2:9" x14ac:dyDescent="0.55000000000000004">
      <c r="B4081" t="b">
        <f>IF('Input and Summary Results'!D3663=0,FALSE,'Input and Summary Results'!$B3663)</f>
        <v>0</v>
      </c>
      <c r="C4081" t="b">
        <f>IF(OR(B4081=0,'Input and Summary Results'!D3663=0,'Input and Summary Results'!D3663=""),FALSE,'Input and Summary Results'!$D3663)</f>
        <v>0</v>
      </c>
      <c r="D4081" t="b">
        <f>IF(OR(B4081=0,'Input and Summary Results'!E3663=0),FALSE,'Input and Summary Results'!$E3663)</f>
        <v>0</v>
      </c>
      <c r="E4081" t="b">
        <f t="shared" si="221"/>
        <v>0</v>
      </c>
      <c r="F4081" t="b">
        <f t="shared" si="222"/>
        <v>0</v>
      </c>
      <c r="G4081" t="b">
        <f>IF('Input and Summary Results'!$J$4="yes",IF(C4081=FALSE,FALSE,IF('Data Transformation'!E4081&lt;$R$10,E4081,$R$10)),IF(C4081=FALSE,FALSE,IF(C4081&lt;$R$10,C4081,$R$10)))</f>
        <v>0</v>
      </c>
      <c r="H4081" t="b">
        <f>IF('Input and Summary Results'!$J$4="yes",'Data Transformation'!F4081,'Data Transformation'!D4081)</f>
        <v>0</v>
      </c>
      <c r="I4081" t="str">
        <f t="shared" si="220"/>
        <v/>
      </c>
    </row>
    <row r="4082" spans="2:9" x14ac:dyDescent="0.55000000000000004">
      <c r="B4082" t="b">
        <f>IF('Input and Summary Results'!D3664=0,FALSE,'Input and Summary Results'!$B3664)</f>
        <v>0</v>
      </c>
      <c r="C4082" t="b">
        <f>IF(OR(B4082=0,'Input and Summary Results'!D3664=0,'Input and Summary Results'!D3664=""),FALSE,'Input and Summary Results'!$D3664)</f>
        <v>0</v>
      </c>
      <c r="D4082" t="b">
        <f>IF(OR(B4082=0,'Input and Summary Results'!E3664=0),FALSE,'Input and Summary Results'!$E3664)</f>
        <v>0</v>
      </c>
      <c r="E4082" t="b">
        <f t="shared" si="221"/>
        <v>0</v>
      </c>
      <c r="F4082" t="b">
        <f t="shared" si="222"/>
        <v>0</v>
      </c>
      <c r="G4082" t="b">
        <f>IF('Input and Summary Results'!$J$4="yes",IF(C4082=FALSE,FALSE,IF('Data Transformation'!E4082&lt;$R$10,E4082,$R$10)),IF(C4082=FALSE,FALSE,IF(C4082&lt;$R$10,C4082,$R$10)))</f>
        <v>0</v>
      </c>
      <c r="H4082" t="b">
        <f>IF('Input and Summary Results'!$J$4="yes",'Data Transformation'!F4082,'Data Transformation'!D4082)</f>
        <v>0</v>
      </c>
      <c r="I4082" t="str">
        <f t="shared" si="220"/>
        <v/>
      </c>
    </row>
    <row r="4083" spans="2:9" x14ac:dyDescent="0.55000000000000004">
      <c r="B4083" t="b">
        <f>IF('Input and Summary Results'!D3665=0,FALSE,'Input and Summary Results'!$B3665)</f>
        <v>0</v>
      </c>
      <c r="C4083" t="b">
        <f>IF(OR(B4083=0,'Input and Summary Results'!D3665=0,'Input and Summary Results'!D3665=""),FALSE,'Input and Summary Results'!$D3665)</f>
        <v>0</v>
      </c>
      <c r="D4083" t="b">
        <f>IF(OR(B4083=0,'Input and Summary Results'!E3665=0),FALSE,'Input and Summary Results'!$E3665)</f>
        <v>0</v>
      </c>
      <c r="E4083" t="b">
        <f t="shared" si="221"/>
        <v>0</v>
      </c>
      <c r="F4083" t="b">
        <f t="shared" si="222"/>
        <v>0</v>
      </c>
      <c r="G4083" t="b">
        <f>IF('Input and Summary Results'!$J$4="yes",IF(C4083=FALSE,FALSE,IF('Data Transformation'!E4083&lt;$R$10,E4083,$R$10)),IF(C4083=FALSE,FALSE,IF(C4083&lt;$R$10,C4083,$R$10)))</f>
        <v>0</v>
      </c>
      <c r="H4083" t="b">
        <f>IF('Input and Summary Results'!$J$4="yes",'Data Transformation'!F4083,'Data Transformation'!D4083)</f>
        <v>0</v>
      </c>
      <c r="I4083" t="str">
        <f t="shared" si="220"/>
        <v/>
      </c>
    </row>
    <row r="4084" spans="2:9" x14ac:dyDescent="0.55000000000000004">
      <c r="B4084" t="b">
        <f>IF('Input and Summary Results'!D3666=0,FALSE,'Input and Summary Results'!$B3666)</f>
        <v>0</v>
      </c>
      <c r="C4084" t="b">
        <f>IF(OR(B4084=0,'Input and Summary Results'!D3666=0,'Input and Summary Results'!D3666=""),FALSE,'Input and Summary Results'!$D3666)</f>
        <v>0</v>
      </c>
      <c r="D4084" t="b">
        <f>IF(OR(B4084=0,'Input and Summary Results'!E3666=0),FALSE,'Input and Summary Results'!$E3666)</f>
        <v>0</v>
      </c>
      <c r="E4084" t="b">
        <f t="shared" si="221"/>
        <v>0</v>
      </c>
      <c r="F4084" t="b">
        <f t="shared" si="222"/>
        <v>0</v>
      </c>
      <c r="G4084" t="b">
        <f>IF('Input and Summary Results'!$J$4="yes",IF(C4084=FALSE,FALSE,IF('Data Transformation'!E4084&lt;$R$10,E4084,$R$10)),IF(C4084=FALSE,FALSE,IF(C4084&lt;$R$10,C4084,$R$10)))</f>
        <v>0</v>
      </c>
      <c r="H4084" t="b">
        <f>IF('Input and Summary Results'!$J$4="yes",'Data Transformation'!F4084,'Data Transformation'!D4084)</f>
        <v>0</v>
      </c>
      <c r="I4084" t="str">
        <f t="shared" si="220"/>
        <v/>
      </c>
    </row>
    <row r="4085" spans="2:9" x14ac:dyDescent="0.55000000000000004">
      <c r="B4085" t="b">
        <f>IF('Input and Summary Results'!D3667=0,FALSE,'Input and Summary Results'!$B3667)</f>
        <v>0</v>
      </c>
      <c r="C4085" t="b">
        <f>IF(OR(B4085=0,'Input and Summary Results'!D3667=0,'Input and Summary Results'!D3667=""),FALSE,'Input and Summary Results'!$D3667)</f>
        <v>0</v>
      </c>
      <c r="D4085" t="b">
        <f>IF(OR(B4085=0,'Input and Summary Results'!E3667=0),FALSE,'Input and Summary Results'!$E3667)</f>
        <v>0</v>
      </c>
      <c r="E4085" t="b">
        <f t="shared" si="221"/>
        <v>0</v>
      </c>
      <c r="F4085" t="b">
        <f t="shared" si="222"/>
        <v>0</v>
      </c>
      <c r="G4085" t="b">
        <f>IF('Input and Summary Results'!$J$4="yes",IF(C4085=FALSE,FALSE,IF('Data Transformation'!E4085&lt;$R$10,E4085,$R$10)),IF(C4085=FALSE,FALSE,IF(C4085&lt;$R$10,C4085,$R$10)))</f>
        <v>0</v>
      </c>
      <c r="H4085" t="b">
        <f>IF('Input and Summary Results'!$J$4="yes",'Data Transformation'!F4085,'Data Transformation'!D4085)</f>
        <v>0</v>
      </c>
      <c r="I4085" t="str">
        <f t="shared" si="220"/>
        <v/>
      </c>
    </row>
    <row r="4086" spans="2:9" x14ac:dyDescent="0.55000000000000004">
      <c r="B4086" t="b">
        <f>IF('Input and Summary Results'!D3668=0,FALSE,'Input and Summary Results'!$B3668)</f>
        <v>0</v>
      </c>
      <c r="C4086" t="b">
        <f>IF(OR(B4086=0,'Input and Summary Results'!D3668=0,'Input and Summary Results'!D3668=""),FALSE,'Input and Summary Results'!$D3668)</f>
        <v>0</v>
      </c>
      <c r="D4086" t="b">
        <f>IF(OR(B4086=0,'Input and Summary Results'!E3668=0),FALSE,'Input and Summary Results'!$E3668)</f>
        <v>0</v>
      </c>
      <c r="E4086" t="b">
        <f t="shared" si="221"/>
        <v>0</v>
      </c>
      <c r="F4086" t="b">
        <f t="shared" si="222"/>
        <v>0</v>
      </c>
      <c r="G4086" t="b">
        <f>IF('Input and Summary Results'!$J$4="yes",IF(C4086=FALSE,FALSE,IF('Data Transformation'!E4086&lt;$R$10,E4086,$R$10)),IF(C4086=FALSE,FALSE,IF(C4086&lt;$R$10,C4086,$R$10)))</f>
        <v>0</v>
      </c>
      <c r="H4086" t="b">
        <f>IF('Input and Summary Results'!$J$4="yes",'Data Transformation'!F4086,'Data Transformation'!D4086)</f>
        <v>0</v>
      </c>
      <c r="I4086" t="str">
        <f t="shared" si="220"/>
        <v/>
      </c>
    </row>
    <row r="4087" spans="2:9" x14ac:dyDescent="0.55000000000000004">
      <c r="B4087" t="b">
        <f>IF('Input and Summary Results'!D3669=0,FALSE,'Input and Summary Results'!$B3669)</f>
        <v>0</v>
      </c>
      <c r="C4087" t="b">
        <f>IF(OR(B4087=0,'Input and Summary Results'!D3669=0,'Input and Summary Results'!D3669=""),FALSE,'Input and Summary Results'!$D3669)</f>
        <v>0</v>
      </c>
      <c r="D4087" t="b">
        <f>IF(OR(B4087=0,'Input and Summary Results'!E3669=0),FALSE,'Input and Summary Results'!$E3669)</f>
        <v>0</v>
      </c>
      <c r="E4087" t="b">
        <f t="shared" si="221"/>
        <v>0</v>
      </c>
      <c r="F4087" t="b">
        <f t="shared" si="222"/>
        <v>0</v>
      </c>
      <c r="G4087" t="b">
        <f>IF('Input and Summary Results'!$J$4="yes",IF(C4087=FALSE,FALSE,IF('Data Transformation'!E4087&lt;$R$10,E4087,$R$10)),IF(C4087=FALSE,FALSE,IF(C4087&lt;$R$10,C4087,$R$10)))</f>
        <v>0</v>
      </c>
      <c r="H4087" t="b">
        <f>IF('Input and Summary Results'!$J$4="yes",'Data Transformation'!F4087,'Data Transformation'!D4087)</f>
        <v>0</v>
      </c>
      <c r="I4087" t="str">
        <f t="shared" si="220"/>
        <v/>
      </c>
    </row>
    <row r="4088" spans="2:9" x14ac:dyDescent="0.55000000000000004">
      <c r="B4088" t="b">
        <f>IF('Input and Summary Results'!D3670=0,FALSE,'Input and Summary Results'!$B3670)</f>
        <v>0</v>
      </c>
      <c r="C4088" t="b">
        <f>IF(OR(B4088=0,'Input and Summary Results'!D3670=0,'Input and Summary Results'!D3670=""),FALSE,'Input and Summary Results'!$D3670)</f>
        <v>0</v>
      </c>
      <c r="D4088" t="b">
        <f>IF(OR(B4088=0,'Input and Summary Results'!E3670=0),FALSE,'Input and Summary Results'!$E3670)</f>
        <v>0</v>
      </c>
      <c r="E4088" t="b">
        <f t="shared" si="221"/>
        <v>0</v>
      </c>
      <c r="F4088" t="b">
        <f t="shared" si="222"/>
        <v>0</v>
      </c>
      <c r="G4088" t="b">
        <f>IF('Input and Summary Results'!$J$4="yes",IF(C4088=FALSE,FALSE,IF('Data Transformation'!E4088&lt;$R$10,E4088,$R$10)),IF(C4088=FALSE,FALSE,IF(C4088&lt;$R$10,C4088,$R$10)))</f>
        <v>0</v>
      </c>
      <c r="H4088" t="b">
        <f>IF('Input and Summary Results'!$J$4="yes",'Data Transformation'!F4088,'Data Transformation'!D4088)</f>
        <v>0</v>
      </c>
      <c r="I4088" t="str">
        <f t="shared" si="220"/>
        <v/>
      </c>
    </row>
    <row r="4089" spans="2:9" x14ac:dyDescent="0.55000000000000004">
      <c r="B4089" t="b">
        <f>IF('Input and Summary Results'!D3671=0,FALSE,'Input and Summary Results'!$B3671)</f>
        <v>0</v>
      </c>
      <c r="C4089" t="b">
        <f>IF(OR(B4089=0,'Input and Summary Results'!D3671=0,'Input and Summary Results'!D3671=""),FALSE,'Input and Summary Results'!$D3671)</f>
        <v>0</v>
      </c>
      <c r="D4089" t="b">
        <f>IF(OR(B4089=0,'Input and Summary Results'!E3671=0),FALSE,'Input and Summary Results'!$E3671)</f>
        <v>0</v>
      </c>
      <c r="E4089" t="b">
        <f t="shared" si="221"/>
        <v>0</v>
      </c>
      <c r="F4089" t="b">
        <f t="shared" si="222"/>
        <v>0</v>
      </c>
      <c r="G4089" t="b">
        <f>IF('Input and Summary Results'!$J$4="yes",IF(C4089=FALSE,FALSE,IF('Data Transformation'!E4089&lt;$R$10,E4089,$R$10)),IF(C4089=FALSE,FALSE,IF(C4089&lt;$R$10,C4089,$R$10)))</f>
        <v>0</v>
      </c>
      <c r="H4089" t="b">
        <f>IF('Input and Summary Results'!$J$4="yes",'Data Transformation'!F4089,'Data Transformation'!D4089)</f>
        <v>0</v>
      </c>
      <c r="I4089" t="str">
        <f t="shared" si="220"/>
        <v/>
      </c>
    </row>
    <row r="4090" spans="2:9" x14ac:dyDescent="0.55000000000000004">
      <c r="B4090" t="b">
        <f>IF('Input and Summary Results'!D3672=0,FALSE,'Input and Summary Results'!$B3672)</f>
        <v>0</v>
      </c>
      <c r="C4090" t="b">
        <f>IF(OR(B4090=0,'Input and Summary Results'!D3672=0,'Input and Summary Results'!D3672=""),FALSE,'Input and Summary Results'!$D3672)</f>
        <v>0</v>
      </c>
      <c r="D4090" t="b">
        <f>IF(OR(B4090=0,'Input and Summary Results'!E3672=0),FALSE,'Input and Summary Results'!$E3672)</f>
        <v>0</v>
      </c>
      <c r="E4090" t="b">
        <f t="shared" si="221"/>
        <v>0</v>
      </c>
      <c r="F4090" t="b">
        <f t="shared" si="222"/>
        <v>0</v>
      </c>
      <c r="G4090" t="b">
        <f>IF('Input and Summary Results'!$J$4="yes",IF(C4090=FALSE,FALSE,IF('Data Transformation'!E4090&lt;$R$10,E4090,$R$10)),IF(C4090=FALSE,FALSE,IF(C4090&lt;$R$10,C4090,$R$10)))</f>
        <v>0</v>
      </c>
      <c r="H4090" t="b">
        <f>IF('Input and Summary Results'!$J$4="yes",'Data Transformation'!F4090,'Data Transformation'!D4090)</f>
        <v>0</v>
      </c>
      <c r="I4090" t="str">
        <f t="shared" si="220"/>
        <v/>
      </c>
    </row>
    <row r="4091" spans="2:9" x14ac:dyDescent="0.55000000000000004">
      <c r="B4091" t="b">
        <f>IF('Input and Summary Results'!D3673=0,FALSE,'Input and Summary Results'!$B3673)</f>
        <v>0</v>
      </c>
      <c r="C4091" t="b">
        <f>IF(OR(B4091=0,'Input and Summary Results'!D3673=0,'Input and Summary Results'!D3673=""),FALSE,'Input and Summary Results'!$D3673)</f>
        <v>0</v>
      </c>
      <c r="D4091" t="b">
        <f>IF(OR(B4091=0,'Input and Summary Results'!E3673=0),FALSE,'Input and Summary Results'!$E3673)</f>
        <v>0</v>
      </c>
      <c r="E4091" t="b">
        <f t="shared" si="221"/>
        <v>0</v>
      </c>
      <c r="F4091" t="b">
        <f t="shared" si="222"/>
        <v>0</v>
      </c>
      <c r="G4091" t="b">
        <f>IF('Input and Summary Results'!$J$4="yes",IF(C4091=FALSE,FALSE,IF('Data Transformation'!E4091&lt;$R$10,E4091,$R$10)),IF(C4091=FALSE,FALSE,IF(C4091&lt;$R$10,C4091,$R$10)))</f>
        <v>0</v>
      </c>
      <c r="H4091" t="b">
        <f>IF('Input and Summary Results'!$J$4="yes",'Data Transformation'!F4091,'Data Transformation'!D4091)</f>
        <v>0</v>
      </c>
      <c r="I4091" t="str">
        <f t="shared" si="220"/>
        <v/>
      </c>
    </row>
    <row r="4092" spans="2:9" x14ac:dyDescent="0.55000000000000004">
      <c r="B4092" t="b">
        <f>IF('Input and Summary Results'!D3674=0,FALSE,'Input and Summary Results'!$B3674)</f>
        <v>0</v>
      </c>
      <c r="C4092" t="b">
        <f>IF(OR(B4092=0,'Input and Summary Results'!D3674=0,'Input and Summary Results'!D3674=""),FALSE,'Input and Summary Results'!$D3674)</f>
        <v>0</v>
      </c>
      <c r="D4092" t="b">
        <f>IF(OR(B4092=0,'Input and Summary Results'!E3674=0),FALSE,'Input and Summary Results'!$E3674)</f>
        <v>0</v>
      </c>
      <c r="E4092" t="b">
        <f t="shared" si="221"/>
        <v>0</v>
      </c>
      <c r="F4092" t="b">
        <f t="shared" si="222"/>
        <v>0</v>
      </c>
      <c r="G4092" t="b">
        <f>IF('Input and Summary Results'!$J$4="yes",IF(C4092=FALSE,FALSE,IF('Data Transformation'!E4092&lt;$R$10,E4092,$R$10)),IF(C4092=FALSE,FALSE,IF(C4092&lt;$R$10,C4092,$R$10)))</f>
        <v>0</v>
      </c>
      <c r="H4092" t="b">
        <f>IF('Input and Summary Results'!$J$4="yes",'Data Transformation'!F4092,'Data Transformation'!D4092)</f>
        <v>0</v>
      </c>
      <c r="I4092" t="str">
        <f t="shared" si="220"/>
        <v/>
      </c>
    </row>
    <row r="4093" spans="2:9" x14ac:dyDescent="0.55000000000000004">
      <c r="B4093" t="b">
        <f>IF('Input and Summary Results'!D3675=0,FALSE,'Input and Summary Results'!$B3675)</f>
        <v>0</v>
      </c>
      <c r="C4093" t="b">
        <f>IF(OR(B4093=0,'Input and Summary Results'!D3675=0,'Input and Summary Results'!D3675=""),FALSE,'Input and Summary Results'!$D3675)</f>
        <v>0</v>
      </c>
      <c r="D4093" t="b">
        <f>IF(OR(B4093=0,'Input and Summary Results'!E3675=0),FALSE,'Input and Summary Results'!$E3675)</f>
        <v>0</v>
      </c>
      <c r="E4093" t="b">
        <f t="shared" si="221"/>
        <v>0</v>
      </c>
      <c r="F4093" t="b">
        <f t="shared" si="222"/>
        <v>0</v>
      </c>
      <c r="G4093" t="b">
        <f>IF('Input and Summary Results'!$J$4="yes",IF(C4093=FALSE,FALSE,IF('Data Transformation'!E4093&lt;$R$10,E4093,$R$10)),IF(C4093=FALSE,FALSE,IF(C4093&lt;$R$10,C4093,$R$10)))</f>
        <v>0</v>
      </c>
      <c r="H4093" t="b">
        <f>IF('Input and Summary Results'!$J$4="yes",'Data Transformation'!F4093,'Data Transformation'!D4093)</f>
        <v>0</v>
      </c>
      <c r="I4093" t="str">
        <f t="shared" si="220"/>
        <v/>
      </c>
    </row>
    <row r="4094" spans="2:9" x14ac:dyDescent="0.55000000000000004">
      <c r="B4094" t="b">
        <f>IF('Input and Summary Results'!D3676=0,FALSE,'Input and Summary Results'!$B3676)</f>
        <v>0</v>
      </c>
      <c r="C4094" t="b">
        <f>IF(OR(B4094=0,'Input and Summary Results'!D3676=0,'Input and Summary Results'!D3676=""),FALSE,'Input and Summary Results'!$D3676)</f>
        <v>0</v>
      </c>
      <c r="D4094" t="b">
        <f>IF(OR(B4094=0,'Input and Summary Results'!E3676=0),FALSE,'Input and Summary Results'!$E3676)</f>
        <v>0</v>
      </c>
      <c r="E4094" t="b">
        <f t="shared" si="221"/>
        <v>0</v>
      </c>
      <c r="F4094" t="b">
        <f t="shared" si="222"/>
        <v>0</v>
      </c>
      <c r="G4094" t="b">
        <f>IF('Input and Summary Results'!$J$4="yes",IF(C4094=FALSE,FALSE,IF('Data Transformation'!E4094&lt;$R$10,E4094,$R$10)),IF(C4094=FALSE,FALSE,IF(C4094&lt;$R$10,C4094,$R$10)))</f>
        <v>0</v>
      </c>
      <c r="H4094" t="b">
        <f>IF('Input and Summary Results'!$J$4="yes",'Data Transformation'!F4094,'Data Transformation'!D4094)</f>
        <v>0</v>
      </c>
      <c r="I4094" t="str">
        <f t="shared" si="220"/>
        <v/>
      </c>
    </row>
    <row r="4095" spans="2:9" x14ac:dyDescent="0.55000000000000004">
      <c r="B4095" t="b">
        <f>IF('Input and Summary Results'!D3677=0,FALSE,'Input and Summary Results'!$B3677)</f>
        <v>0</v>
      </c>
      <c r="C4095" t="b">
        <f>IF(OR(B4095=0,'Input and Summary Results'!D3677=0,'Input and Summary Results'!D3677=""),FALSE,'Input and Summary Results'!$D3677)</f>
        <v>0</v>
      </c>
      <c r="D4095" t="b">
        <f>IF(OR(B4095=0,'Input and Summary Results'!E3677=0),FALSE,'Input and Summary Results'!$E3677)</f>
        <v>0</v>
      </c>
      <c r="E4095" t="b">
        <f t="shared" si="221"/>
        <v>0</v>
      </c>
      <c r="F4095" t="b">
        <f t="shared" si="222"/>
        <v>0</v>
      </c>
      <c r="G4095" t="b">
        <f>IF('Input and Summary Results'!$J$4="yes",IF(C4095=FALSE,FALSE,IF('Data Transformation'!E4095&lt;$R$10,E4095,$R$10)),IF(C4095=FALSE,FALSE,IF(C4095&lt;$R$10,C4095,$R$10)))</f>
        <v>0</v>
      </c>
      <c r="H4095" t="b">
        <f>IF('Input and Summary Results'!$J$4="yes",'Data Transformation'!F4095,'Data Transformation'!D4095)</f>
        <v>0</v>
      </c>
      <c r="I4095" t="str">
        <f t="shared" si="220"/>
        <v/>
      </c>
    </row>
    <row r="4096" spans="2:9" x14ac:dyDescent="0.55000000000000004">
      <c r="B4096" t="b">
        <f>IF('Input and Summary Results'!D3678=0,FALSE,'Input and Summary Results'!$B3678)</f>
        <v>0</v>
      </c>
      <c r="C4096" t="b">
        <f>IF(OR(B4096=0,'Input and Summary Results'!D3678=0,'Input and Summary Results'!D3678=""),FALSE,'Input and Summary Results'!$D3678)</f>
        <v>0</v>
      </c>
      <c r="D4096" t="b">
        <f>IF(OR(B4096=0,'Input and Summary Results'!E3678=0),FALSE,'Input and Summary Results'!$E3678)</f>
        <v>0</v>
      </c>
      <c r="E4096" t="b">
        <f t="shared" si="221"/>
        <v>0</v>
      </c>
      <c r="F4096" t="b">
        <f t="shared" si="222"/>
        <v>0</v>
      </c>
      <c r="G4096" t="b">
        <f>IF('Input and Summary Results'!$J$4="yes",IF(C4096=FALSE,FALSE,IF('Data Transformation'!E4096&lt;$R$10,E4096,$R$10)),IF(C4096=FALSE,FALSE,IF(C4096&lt;$R$10,C4096,$R$10)))</f>
        <v>0</v>
      </c>
      <c r="H4096" t="b">
        <f>IF('Input and Summary Results'!$J$4="yes",'Data Transformation'!F4096,'Data Transformation'!D4096)</f>
        <v>0</v>
      </c>
      <c r="I4096" t="str">
        <f t="shared" si="220"/>
        <v/>
      </c>
    </row>
    <row r="4097" spans="2:9" x14ac:dyDescent="0.55000000000000004">
      <c r="B4097" t="b">
        <f>IF('Input and Summary Results'!D3679=0,FALSE,'Input and Summary Results'!$B3679)</f>
        <v>0</v>
      </c>
      <c r="C4097" t="b">
        <f>IF(OR(B4097=0,'Input and Summary Results'!D3679=0,'Input and Summary Results'!D3679=""),FALSE,'Input and Summary Results'!$D3679)</f>
        <v>0</v>
      </c>
      <c r="D4097" t="b">
        <f>IF(OR(B4097=0,'Input and Summary Results'!E3679=0),FALSE,'Input and Summary Results'!$E3679)</f>
        <v>0</v>
      </c>
      <c r="E4097" t="b">
        <f t="shared" si="221"/>
        <v>0</v>
      </c>
      <c r="F4097" t="b">
        <f t="shared" si="222"/>
        <v>0</v>
      </c>
      <c r="G4097" t="b">
        <f>IF('Input and Summary Results'!$J$4="yes",IF(C4097=FALSE,FALSE,IF('Data Transformation'!E4097&lt;$R$10,E4097,$R$10)),IF(C4097=FALSE,FALSE,IF(C4097&lt;$R$10,C4097,$R$10)))</f>
        <v>0</v>
      </c>
      <c r="H4097" t="b">
        <f>IF('Input and Summary Results'!$J$4="yes",'Data Transformation'!F4097,'Data Transformation'!D4097)</f>
        <v>0</v>
      </c>
      <c r="I4097" t="str">
        <f t="shared" si="220"/>
        <v/>
      </c>
    </row>
    <row r="4098" spans="2:9" x14ac:dyDescent="0.55000000000000004">
      <c r="B4098" t="b">
        <f>IF('Input and Summary Results'!D3680=0,FALSE,'Input and Summary Results'!$B3680)</f>
        <v>0</v>
      </c>
      <c r="C4098" t="b">
        <f>IF(OR(B4098=0,'Input and Summary Results'!D3680=0,'Input and Summary Results'!D3680=""),FALSE,'Input and Summary Results'!$D3680)</f>
        <v>0</v>
      </c>
      <c r="D4098" t="b">
        <f>IF(OR(B4098=0,'Input and Summary Results'!E3680=0),FALSE,'Input and Summary Results'!$E3680)</f>
        <v>0</v>
      </c>
      <c r="E4098" t="b">
        <f t="shared" si="221"/>
        <v>0</v>
      </c>
      <c r="F4098" t="b">
        <f t="shared" si="222"/>
        <v>0</v>
      </c>
      <c r="G4098" t="b">
        <f>IF('Input and Summary Results'!$J$4="yes",IF(C4098=FALSE,FALSE,IF('Data Transformation'!E4098&lt;$R$10,E4098,$R$10)),IF(C4098=FALSE,FALSE,IF(C4098&lt;$R$10,C4098,$R$10)))</f>
        <v>0</v>
      </c>
      <c r="H4098" t="b">
        <f>IF('Input and Summary Results'!$J$4="yes",'Data Transformation'!F4098,'Data Transformation'!D4098)</f>
        <v>0</v>
      </c>
      <c r="I4098" t="str">
        <f t="shared" si="220"/>
        <v/>
      </c>
    </row>
    <row r="4099" spans="2:9" x14ac:dyDescent="0.55000000000000004">
      <c r="B4099" t="b">
        <f>IF('Input and Summary Results'!D3681=0,FALSE,'Input and Summary Results'!$B3681)</f>
        <v>0</v>
      </c>
      <c r="C4099" t="b">
        <f>IF(OR(B4099=0,'Input and Summary Results'!D3681=0,'Input and Summary Results'!D3681=""),FALSE,'Input and Summary Results'!$D3681)</f>
        <v>0</v>
      </c>
      <c r="D4099" t="b">
        <f>IF(OR(B4099=0,'Input and Summary Results'!E3681=0),FALSE,'Input and Summary Results'!$E3681)</f>
        <v>0</v>
      </c>
      <c r="E4099" t="b">
        <f t="shared" si="221"/>
        <v>0</v>
      </c>
      <c r="F4099" t="b">
        <f t="shared" si="222"/>
        <v>0</v>
      </c>
      <c r="G4099" t="b">
        <f>IF('Input and Summary Results'!$J$4="yes",IF(C4099=FALSE,FALSE,IF('Data Transformation'!E4099&lt;$R$10,E4099,$R$10)),IF(C4099=FALSE,FALSE,IF(C4099&lt;$R$10,C4099,$R$10)))</f>
        <v>0</v>
      </c>
      <c r="H4099" t="b">
        <f>IF('Input and Summary Results'!$J$4="yes",'Data Transformation'!F4099,'Data Transformation'!D4099)</f>
        <v>0</v>
      </c>
      <c r="I4099" t="str">
        <f t="shared" si="220"/>
        <v/>
      </c>
    </row>
    <row r="4100" spans="2:9" x14ac:dyDescent="0.55000000000000004">
      <c r="B4100" t="b">
        <f>IF('Input and Summary Results'!D3682=0,FALSE,'Input and Summary Results'!$B3682)</f>
        <v>0</v>
      </c>
      <c r="C4100" t="b">
        <f>IF(OR(B4100=0,'Input and Summary Results'!D3682=0,'Input and Summary Results'!D3682=""),FALSE,'Input and Summary Results'!$D3682)</f>
        <v>0</v>
      </c>
      <c r="D4100" t="b">
        <f>IF(OR(B4100=0,'Input and Summary Results'!E3682=0),FALSE,'Input and Summary Results'!$E3682)</f>
        <v>0</v>
      </c>
      <c r="E4100" t="b">
        <f t="shared" si="221"/>
        <v>0</v>
      </c>
      <c r="F4100" t="b">
        <f t="shared" si="222"/>
        <v>0</v>
      </c>
      <c r="G4100" t="b">
        <f>IF('Input and Summary Results'!$J$4="yes",IF(C4100=FALSE,FALSE,IF('Data Transformation'!E4100&lt;$R$10,E4100,$R$10)),IF(C4100=FALSE,FALSE,IF(C4100&lt;$R$10,C4100,$R$10)))</f>
        <v>0</v>
      </c>
      <c r="H4100" t="b">
        <f>IF('Input and Summary Results'!$J$4="yes",'Data Transformation'!F4100,'Data Transformation'!D4100)</f>
        <v>0</v>
      </c>
      <c r="I4100" t="str">
        <f t="shared" si="220"/>
        <v/>
      </c>
    </row>
    <row r="4101" spans="2:9" x14ac:dyDescent="0.55000000000000004">
      <c r="B4101" t="b">
        <f>IF('Input and Summary Results'!D3683=0,FALSE,'Input and Summary Results'!$B3683)</f>
        <v>0</v>
      </c>
      <c r="C4101" t="b">
        <f>IF(OR(B4101=0,'Input and Summary Results'!D3683=0,'Input and Summary Results'!D3683=""),FALSE,'Input and Summary Results'!$D3683)</f>
        <v>0</v>
      </c>
      <c r="D4101" t="b">
        <f>IF(OR(B4101=0,'Input and Summary Results'!E3683=0),FALSE,'Input and Summary Results'!$E3683)</f>
        <v>0</v>
      </c>
      <c r="E4101" t="b">
        <f t="shared" si="221"/>
        <v>0</v>
      </c>
      <c r="F4101" t="b">
        <f t="shared" si="222"/>
        <v>0</v>
      </c>
      <c r="G4101" t="b">
        <f>IF('Input and Summary Results'!$J$4="yes",IF(C4101=FALSE,FALSE,IF('Data Transformation'!E4101&lt;$R$10,E4101,$R$10)),IF(C4101=FALSE,FALSE,IF(C4101&lt;$R$10,C4101,$R$10)))</f>
        <v>0</v>
      </c>
      <c r="H4101" t="b">
        <f>IF('Input and Summary Results'!$J$4="yes",'Data Transformation'!F4101,'Data Transformation'!D4101)</f>
        <v>0</v>
      </c>
      <c r="I4101" t="str">
        <f t="shared" ref="I4101:I4164" si="223">IF(G4101=FALSE,"",B4101)</f>
        <v/>
      </c>
    </row>
    <row r="4102" spans="2:9" x14ac:dyDescent="0.55000000000000004">
      <c r="B4102" t="b">
        <f>IF('Input and Summary Results'!D3684=0,FALSE,'Input and Summary Results'!$B3684)</f>
        <v>0</v>
      </c>
      <c r="C4102" t="b">
        <f>IF(OR(B4102=0,'Input and Summary Results'!D3684=0,'Input and Summary Results'!D3684=""),FALSE,'Input and Summary Results'!$D3684)</f>
        <v>0</v>
      </c>
      <c r="D4102" t="b">
        <f>IF(OR(B4102=0,'Input and Summary Results'!E3684=0),FALSE,'Input and Summary Results'!$E3684)</f>
        <v>0</v>
      </c>
      <c r="E4102" t="b">
        <f t="shared" si="221"/>
        <v>0</v>
      </c>
      <c r="F4102" t="b">
        <f t="shared" si="222"/>
        <v>0</v>
      </c>
      <c r="G4102" t="b">
        <f>IF('Input and Summary Results'!$J$4="yes",IF(C4102=FALSE,FALSE,IF('Data Transformation'!E4102&lt;$R$10,E4102,$R$10)),IF(C4102=FALSE,FALSE,IF(C4102&lt;$R$10,C4102,$R$10)))</f>
        <v>0</v>
      </c>
      <c r="H4102" t="b">
        <f>IF('Input and Summary Results'!$J$4="yes",'Data Transformation'!F4102,'Data Transformation'!D4102)</f>
        <v>0</v>
      </c>
      <c r="I4102" t="str">
        <f t="shared" si="223"/>
        <v/>
      </c>
    </row>
    <row r="4103" spans="2:9" x14ac:dyDescent="0.55000000000000004">
      <c r="B4103" t="b">
        <f>IF('Input and Summary Results'!D3685=0,FALSE,'Input and Summary Results'!$B3685)</f>
        <v>0</v>
      </c>
      <c r="C4103" t="b">
        <f>IF(OR(B4103=0,'Input and Summary Results'!D3685=0,'Input and Summary Results'!D3685=""),FALSE,'Input and Summary Results'!$D3685)</f>
        <v>0</v>
      </c>
      <c r="D4103" t="b">
        <f>IF(OR(B4103=0,'Input and Summary Results'!E3685=0),FALSE,'Input and Summary Results'!$E3685)</f>
        <v>0</v>
      </c>
      <c r="E4103" t="b">
        <f t="shared" si="221"/>
        <v>0</v>
      </c>
      <c r="F4103" t="b">
        <f t="shared" si="222"/>
        <v>0</v>
      </c>
      <c r="G4103" t="b">
        <f>IF('Input and Summary Results'!$J$4="yes",IF(C4103=FALSE,FALSE,IF('Data Transformation'!E4103&lt;$R$10,E4103,$R$10)),IF(C4103=FALSE,FALSE,IF(C4103&lt;$R$10,C4103,$R$10)))</f>
        <v>0</v>
      </c>
      <c r="H4103" t="b">
        <f>IF('Input and Summary Results'!$J$4="yes",'Data Transformation'!F4103,'Data Transformation'!D4103)</f>
        <v>0</v>
      </c>
      <c r="I4103" t="str">
        <f t="shared" si="223"/>
        <v/>
      </c>
    </row>
    <row r="4104" spans="2:9" x14ac:dyDescent="0.55000000000000004">
      <c r="B4104" t="b">
        <f>IF('Input and Summary Results'!D3686=0,FALSE,'Input and Summary Results'!$B3686)</f>
        <v>0</v>
      </c>
      <c r="C4104" t="b">
        <f>IF(OR(B4104=0,'Input and Summary Results'!D3686=0,'Input and Summary Results'!D3686=""),FALSE,'Input and Summary Results'!$D3686)</f>
        <v>0</v>
      </c>
      <c r="D4104" t="b">
        <f>IF(OR(B4104=0,'Input and Summary Results'!E3686=0),FALSE,'Input and Summary Results'!$E3686)</f>
        <v>0</v>
      </c>
      <c r="E4104" t="b">
        <f t="shared" si="221"/>
        <v>0</v>
      </c>
      <c r="F4104" t="b">
        <f t="shared" si="222"/>
        <v>0</v>
      </c>
      <c r="G4104" t="b">
        <f>IF('Input and Summary Results'!$J$4="yes",IF(C4104=FALSE,FALSE,IF('Data Transformation'!E4104&lt;$R$10,E4104,$R$10)),IF(C4104=FALSE,FALSE,IF(C4104&lt;$R$10,C4104,$R$10)))</f>
        <v>0</v>
      </c>
      <c r="H4104" t="b">
        <f>IF('Input and Summary Results'!$J$4="yes",'Data Transformation'!F4104,'Data Transformation'!D4104)</f>
        <v>0</v>
      </c>
      <c r="I4104" t="str">
        <f t="shared" si="223"/>
        <v/>
      </c>
    </row>
    <row r="4105" spans="2:9" x14ac:dyDescent="0.55000000000000004">
      <c r="B4105" t="b">
        <f>IF('Input and Summary Results'!D3687=0,FALSE,'Input and Summary Results'!$B3687)</f>
        <v>0</v>
      </c>
      <c r="C4105" t="b">
        <f>IF(OR(B4105=0,'Input and Summary Results'!D3687=0,'Input and Summary Results'!D3687=""),FALSE,'Input and Summary Results'!$D3687)</f>
        <v>0</v>
      </c>
      <c r="D4105" t="b">
        <f>IF(OR(B4105=0,'Input and Summary Results'!E3687=0),FALSE,'Input and Summary Results'!$E3687)</f>
        <v>0</v>
      </c>
      <c r="E4105" t="b">
        <f t="shared" si="221"/>
        <v>0</v>
      </c>
      <c r="F4105" t="b">
        <f t="shared" si="222"/>
        <v>0</v>
      </c>
      <c r="G4105" t="b">
        <f>IF('Input and Summary Results'!$J$4="yes",IF(C4105=FALSE,FALSE,IF('Data Transformation'!E4105&lt;$R$10,E4105,$R$10)),IF(C4105=FALSE,FALSE,IF(C4105&lt;$R$10,C4105,$R$10)))</f>
        <v>0</v>
      </c>
      <c r="H4105" t="b">
        <f>IF('Input and Summary Results'!$J$4="yes",'Data Transformation'!F4105,'Data Transformation'!D4105)</f>
        <v>0</v>
      </c>
      <c r="I4105" t="str">
        <f t="shared" si="223"/>
        <v/>
      </c>
    </row>
    <row r="4106" spans="2:9" x14ac:dyDescent="0.55000000000000004">
      <c r="B4106" t="b">
        <f>IF('Input and Summary Results'!D3688=0,FALSE,'Input and Summary Results'!$B3688)</f>
        <v>0</v>
      </c>
      <c r="C4106" t="b">
        <f>IF(OR(B4106=0,'Input and Summary Results'!D3688=0,'Input and Summary Results'!D3688=""),FALSE,'Input and Summary Results'!$D3688)</f>
        <v>0</v>
      </c>
      <c r="D4106" t="b">
        <f>IF(OR(B4106=0,'Input and Summary Results'!E3688=0),FALSE,'Input and Summary Results'!$E3688)</f>
        <v>0</v>
      </c>
      <c r="E4106" t="b">
        <f t="shared" si="221"/>
        <v>0</v>
      </c>
      <c r="F4106" t="b">
        <f t="shared" si="222"/>
        <v>0</v>
      </c>
      <c r="G4106" t="b">
        <f>IF('Input and Summary Results'!$J$4="yes",IF(C4106=FALSE,FALSE,IF('Data Transformation'!E4106&lt;$R$10,E4106,$R$10)),IF(C4106=FALSE,FALSE,IF(C4106&lt;$R$10,C4106,$R$10)))</f>
        <v>0</v>
      </c>
      <c r="H4106" t="b">
        <f>IF('Input and Summary Results'!$J$4="yes",'Data Transformation'!F4106,'Data Transformation'!D4106)</f>
        <v>0</v>
      </c>
      <c r="I4106" t="str">
        <f t="shared" si="223"/>
        <v/>
      </c>
    </row>
    <row r="4107" spans="2:9" x14ac:dyDescent="0.55000000000000004">
      <c r="B4107" t="b">
        <f>IF('Input and Summary Results'!D3689=0,FALSE,'Input and Summary Results'!$B3689)</f>
        <v>0</v>
      </c>
      <c r="C4107" t="b">
        <f>IF(OR(B4107=0,'Input and Summary Results'!D3689=0,'Input and Summary Results'!D3689=""),FALSE,'Input and Summary Results'!$D3689)</f>
        <v>0</v>
      </c>
      <c r="D4107" t="b">
        <f>IF(OR(B4107=0,'Input and Summary Results'!E3689=0),FALSE,'Input and Summary Results'!$E3689)</f>
        <v>0</v>
      </c>
      <c r="E4107" t="b">
        <f t="shared" si="221"/>
        <v>0</v>
      </c>
      <c r="F4107" t="b">
        <f t="shared" si="222"/>
        <v>0</v>
      </c>
      <c r="G4107" t="b">
        <f>IF('Input and Summary Results'!$J$4="yes",IF(C4107=FALSE,FALSE,IF('Data Transformation'!E4107&lt;$R$10,E4107,$R$10)),IF(C4107=FALSE,FALSE,IF(C4107&lt;$R$10,C4107,$R$10)))</f>
        <v>0</v>
      </c>
      <c r="H4107" t="b">
        <f>IF('Input and Summary Results'!$J$4="yes",'Data Transformation'!F4107,'Data Transformation'!D4107)</f>
        <v>0</v>
      </c>
      <c r="I4107" t="str">
        <f t="shared" si="223"/>
        <v/>
      </c>
    </row>
    <row r="4108" spans="2:9" x14ac:dyDescent="0.55000000000000004">
      <c r="B4108" t="b">
        <f>IF('Input and Summary Results'!D3690=0,FALSE,'Input and Summary Results'!$B3690)</f>
        <v>0</v>
      </c>
      <c r="C4108" t="b">
        <f>IF(OR(B4108=0,'Input and Summary Results'!D3690=0,'Input and Summary Results'!D3690=""),FALSE,'Input and Summary Results'!$D3690)</f>
        <v>0</v>
      </c>
      <c r="D4108" t="b">
        <f>IF(OR(B4108=0,'Input and Summary Results'!E3690=0),FALSE,'Input and Summary Results'!$E3690)</f>
        <v>0</v>
      </c>
      <c r="E4108" t="b">
        <f t="shared" si="221"/>
        <v>0</v>
      </c>
      <c r="F4108" t="b">
        <f t="shared" si="222"/>
        <v>0</v>
      </c>
      <c r="G4108" t="b">
        <f>IF('Input and Summary Results'!$J$4="yes",IF(C4108=FALSE,FALSE,IF('Data Transformation'!E4108&lt;$R$10,E4108,$R$10)),IF(C4108=FALSE,FALSE,IF(C4108&lt;$R$10,C4108,$R$10)))</f>
        <v>0</v>
      </c>
      <c r="H4108" t="b">
        <f>IF('Input and Summary Results'!$J$4="yes",'Data Transformation'!F4108,'Data Transformation'!D4108)</f>
        <v>0</v>
      </c>
      <c r="I4108" t="str">
        <f t="shared" si="223"/>
        <v/>
      </c>
    </row>
    <row r="4109" spans="2:9" x14ac:dyDescent="0.55000000000000004">
      <c r="B4109" t="b">
        <f>IF('Input and Summary Results'!D3691=0,FALSE,'Input and Summary Results'!$B3691)</f>
        <v>0</v>
      </c>
      <c r="C4109" t="b">
        <f>IF(OR(B4109=0,'Input and Summary Results'!D3691=0,'Input and Summary Results'!D3691=""),FALSE,'Input and Summary Results'!$D3691)</f>
        <v>0</v>
      </c>
      <c r="D4109" t="b">
        <f>IF(OR(B4109=0,'Input and Summary Results'!E3691=0),FALSE,'Input and Summary Results'!$E3691)</f>
        <v>0</v>
      </c>
      <c r="E4109" t="b">
        <f t="shared" si="221"/>
        <v>0</v>
      </c>
      <c r="F4109" t="b">
        <f t="shared" si="222"/>
        <v>0</v>
      </c>
      <c r="G4109" t="b">
        <f>IF('Input and Summary Results'!$J$4="yes",IF(C4109=FALSE,FALSE,IF('Data Transformation'!E4109&lt;$R$10,E4109,$R$10)),IF(C4109=FALSE,FALSE,IF(C4109&lt;$R$10,C4109,$R$10)))</f>
        <v>0</v>
      </c>
      <c r="H4109" t="b">
        <f>IF('Input and Summary Results'!$J$4="yes",'Data Transformation'!F4109,'Data Transformation'!D4109)</f>
        <v>0</v>
      </c>
      <c r="I4109" t="str">
        <f t="shared" si="223"/>
        <v/>
      </c>
    </row>
    <row r="4110" spans="2:9" x14ac:dyDescent="0.55000000000000004">
      <c r="B4110" t="b">
        <f>IF('Input and Summary Results'!D3692=0,FALSE,'Input and Summary Results'!$B3692)</f>
        <v>0</v>
      </c>
      <c r="C4110" t="b">
        <f>IF(OR(B4110=0,'Input and Summary Results'!D3692=0,'Input and Summary Results'!D3692=""),FALSE,'Input and Summary Results'!$D3692)</f>
        <v>0</v>
      </c>
      <c r="D4110" t="b">
        <f>IF(OR(B4110=0,'Input and Summary Results'!E3692=0),FALSE,'Input and Summary Results'!$E3692)</f>
        <v>0</v>
      </c>
      <c r="E4110" t="b">
        <f t="shared" si="221"/>
        <v>0</v>
      </c>
      <c r="F4110" t="b">
        <f t="shared" si="222"/>
        <v>0</v>
      </c>
      <c r="G4110" t="b">
        <f>IF('Input and Summary Results'!$J$4="yes",IF(C4110=FALSE,FALSE,IF('Data Transformation'!E4110&lt;$R$10,E4110,$R$10)),IF(C4110=FALSE,FALSE,IF(C4110&lt;$R$10,C4110,$R$10)))</f>
        <v>0</v>
      </c>
      <c r="H4110" t="b">
        <f>IF('Input and Summary Results'!$J$4="yes",'Data Transformation'!F4110,'Data Transformation'!D4110)</f>
        <v>0</v>
      </c>
      <c r="I4110" t="str">
        <f t="shared" si="223"/>
        <v/>
      </c>
    </row>
    <row r="4111" spans="2:9" x14ac:dyDescent="0.55000000000000004">
      <c r="B4111" t="b">
        <f>IF('Input and Summary Results'!D3693=0,FALSE,'Input and Summary Results'!$B3693)</f>
        <v>0</v>
      </c>
      <c r="C4111" t="b">
        <f>IF(OR(B4111=0,'Input and Summary Results'!D3693=0,'Input and Summary Results'!D3693=""),FALSE,'Input and Summary Results'!$D3693)</f>
        <v>0</v>
      </c>
      <c r="D4111" t="b">
        <f>IF(OR(B4111=0,'Input and Summary Results'!E3693=0),FALSE,'Input and Summary Results'!$E3693)</f>
        <v>0</v>
      </c>
      <c r="E4111" t="b">
        <f t="shared" si="221"/>
        <v>0</v>
      </c>
      <c r="F4111" t="b">
        <f t="shared" si="222"/>
        <v>0</v>
      </c>
      <c r="G4111" t="b">
        <f>IF('Input and Summary Results'!$J$4="yes",IF(C4111=FALSE,FALSE,IF('Data Transformation'!E4111&lt;$R$10,E4111,$R$10)),IF(C4111=FALSE,FALSE,IF(C4111&lt;$R$10,C4111,$R$10)))</f>
        <v>0</v>
      </c>
      <c r="H4111" t="b">
        <f>IF('Input and Summary Results'!$J$4="yes",'Data Transformation'!F4111,'Data Transformation'!D4111)</f>
        <v>0</v>
      </c>
      <c r="I4111" t="str">
        <f t="shared" si="223"/>
        <v/>
      </c>
    </row>
    <row r="4112" spans="2:9" x14ac:dyDescent="0.55000000000000004">
      <c r="B4112" t="b">
        <f>IF('Input and Summary Results'!D3694=0,FALSE,'Input and Summary Results'!$B3694)</f>
        <v>0</v>
      </c>
      <c r="C4112" t="b">
        <f>IF(OR(B4112=0,'Input and Summary Results'!D3694=0,'Input and Summary Results'!D3694=""),FALSE,'Input and Summary Results'!$D3694)</f>
        <v>0</v>
      </c>
      <c r="D4112" t="b">
        <f>IF(OR(B4112=0,'Input and Summary Results'!E3694=0),FALSE,'Input and Summary Results'!$E3694)</f>
        <v>0</v>
      </c>
      <c r="E4112" t="b">
        <f t="shared" si="221"/>
        <v>0</v>
      </c>
      <c r="F4112" t="b">
        <f t="shared" si="222"/>
        <v>0</v>
      </c>
      <c r="G4112" t="b">
        <f>IF('Input and Summary Results'!$J$4="yes",IF(C4112=FALSE,FALSE,IF('Data Transformation'!E4112&lt;$R$10,E4112,$R$10)),IF(C4112=FALSE,FALSE,IF(C4112&lt;$R$10,C4112,$R$10)))</f>
        <v>0</v>
      </c>
      <c r="H4112" t="b">
        <f>IF('Input and Summary Results'!$J$4="yes",'Data Transformation'!F4112,'Data Transformation'!D4112)</f>
        <v>0</v>
      </c>
      <c r="I4112" t="str">
        <f t="shared" si="223"/>
        <v/>
      </c>
    </row>
    <row r="4113" spans="2:9" x14ac:dyDescent="0.55000000000000004">
      <c r="B4113" t="b">
        <f>IF('Input and Summary Results'!D3695=0,FALSE,'Input and Summary Results'!$B3695)</f>
        <v>0</v>
      </c>
      <c r="C4113" t="b">
        <f>IF(OR(B4113=0,'Input and Summary Results'!D3695=0,'Input and Summary Results'!D3695=""),FALSE,'Input and Summary Results'!$D3695)</f>
        <v>0</v>
      </c>
      <c r="D4113" t="b">
        <f>IF(OR(B4113=0,'Input and Summary Results'!E3695=0),FALSE,'Input and Summary Results'!$E3695)</f>
        <v>0</v>
      </c>
      <c r="E4113" t="b">
        <f t="shared" si="221"/>
        <v>0</v>
      </c>
      <c r="F4113" t="b">
        <f t="shared" si="222"/>
        <v>0</v>
      </c>
      <c r="G4113" t="b">
        <f>IF('Input and Summary Results'!$J$4="yes",IF(C4113=FALSE,FALSE,IF('Data Transformation'!E4113&lt;$R$10,E4113,$R$10)),IF(C4113=FALSE,FALSE,IF(C4113&lt;$R$10,C4113,$R$10)))</f>
        <v>0</v>
      </c>
      <c r="H4113" t="b">
        <f>IF('Input and Summary Results'!$J$4="yes",'Data Transformation'!F4113,'Data Transformation'!D4113)</f>
        <v>0</v>
      </c>
      <c r="I4113" t="str">
        <f t="shared" si="223"/>
        <v/>
      </c>
    </row>
    <row r="4114" spans="2:9" x14ac:dyDescent="0.55000000000000004">
      <c r="B4114" t="b">
        <f>IF('Input and Summary Results'!D3696=0,FALSE,'Input and Summary Results'!$B3696)</f>
        <v>0</v>
      </c>
      <c r="C4114" t="b">
        <f>IF(OR(B4114=0,'Input and Summary Results'!D3696=0,'Input and Summary Results'!D3696=""),FALSE,'Input and Summary Results'!$D3696)</f>
        <v>0</v>
      </c>
      <c r="D4114" t="b">
        <f>IF(OR(B4114=0,'Input and Summary Results'!E3696=0),FALSE,'Input and Summary Results'!$E3696)</f>
        <v>0</v>
      </c>
      <c r="E4114" t="b">
        <f t="shared" si="221"/>
        <v>0</v>
      </c>
      <c r="F4114" t="b">
        <f t="shared" si="222"/>
        <v>0</v>
      </c>
      <c r="G4114" t="b">
        <f>IF('Input and Summary Results'!$J$4="yes",IF(C4114=FALSE,FALSE,IF('Data Transformation'!E4114&lt;$R$10,E4114,$R$10)),IF(C4114=FALSE,FALSE,IF(C4114&lt;$R$10,C4114,$R$10)))</f>
        <v>0</v>
      </c>
      <c r="H4114" t="b">
        <f>IF('Input and Summary Results'!$J$4="yes",'Data Transformation'!F4114,'Data Transformation'!D4114)</f>
        <v>0</v>
      </c>
      <c r="I4114" t="str">
        <f t="shared" si="223"/>
        <v/>
      </c>
    </row>
    <row r="4115" spans="2:9" x14ac:dyDescent="0.55000000000000004">
      <c r="B4115" t="b">
        <f>IF('Input and Summary Results'!D3697=0,FALSE,'Input and Summary Results'!$B3697)</f>
        <v>0</v>
      </c>
      <c r="C4115" t="b">
        <f>IF(OR(B4115=0,'Input and Summary Results'!D3697=0,'Input and Summary Results'!D3697=""),FALSE,'Input and Summary Results'!$D3697)</f>
        <v>0</v>
      </c>
      <c r="D4115" t="b">
        <f>IF(OR(B4115=0,'Input and Summary Results'!E3697=0),FALSE,'Input and Summary Results'!$E3697)</f>
        <v>0</v>
      </c>
      <c r="E4115" t="b">
        <f t="shared" si="221"/>
        <v>0</v>
      </c>
      <c r="F4115" t="b">
        <f t="shared" si="222"/>
        <v>0</v>
      </c>
      <c r="G4115" t="b">
        <f>IF('Input and Summary Results'!$J$4="yes",IF(C4115=FALSE,FALSE,IF('Data Transformation'!E4115&lt;$R$10,E4115,$R$10)),IF(C4115=FALSE,FALSE,IF(C4115&lt;$R$10,C4115,$R$10)))</f>
        <v>0</v>
      </c>
      <c r="H4115" t="b">
        <f>IF('Input and Summary Results'!$J$4="yes",'Data Transformation'!F4115,'Data Transformation'!D4115)</f>
        <v>0</v>
      </c>
      <c r="I4115" t="str">
        <f t="shared" si="223"/>
        <v/>
      </c>
    </row>
    <row r="4116" spans="2:9" x14ac:dyDescent="0.55000000000000004">
      <c r="B4116" t="b">
        <f>IF('Input and Summary Results'!D3698=0,FALSE,'Input and Summary Results'!$B3698)</f>
        <v>0</v>
      </c>
      <c r="C4116" t="b">
        <f>IF(OR(B4116=0,'Input and Summary Results'!D3698=0,'Input and Summary Results'!D3698=""),FALSE,'Input and Summary Results'!$D3698)</f>
        <v>0</v>
      </c>
      <c r="D4116" t="b">
        <f>IF(OR(B4116=0,'Input and Summary Results'!E3698=0),FALSE,'Input and Summary Results'!$E3698)</f>
        <v>0</v>
      </c>
      <c r="E4116" t="b">
        <f t="shared" si="221"/>
        <v>0</v>
      </c>
      <c r="F4116" t="b">
        <f t="shared" si="222"/>
        <v>0</v>
      </c>
      <c r="G4116" t="b">
        <f>IF('Input and Summary Results'!$J$4="yes",IF(C4116=FALSE,FALSE,IF('Data Transformation'!E4116&lt;$R$10,E4116,$R$10)),IF(C4116=FALSE,FALSE,IF(C4116&lt;$R$10,C4116,$R$10)))</f>
        <v>0</v>
      </c>
      <c r="H4116" t="b">
        <f>IF('Input and Summary Results'!$J$4="yes",'Data Transformation'!F4116,'Data Transformation'!D4116)</f>
        <v>0</v>
      </c>
      <c r="I4116" t="str">
        <f t="shared" si="223"/>
        <v/>
      </c>
    </row>
    <row r="4117" spans="2:9" x14ac:dyDescent="0.55000000000000004">
      <c r="B4117" t="b">
        <f>IF('Input and Summary Results'!D3699=0,FALSE,'Input and Summary Results'!$B3699)</f>
        <v>0</v>
      </c>
      <c r="C4117" t="b">
        <f>IF(OR(B4117=0,'Input and Summary Results'!D3699=0,'Input and Summary Results'!D3699=""),FALSE,'Input and Summary Results'!$D3699)</f>
        <v>0</v>
      </c>
      <c r="D4117" t="b">
        <f>IF(OR(B4117=0,'Input and Summary Results'!E3699=0),FALSE,'Input and Summary Results'!$E3699)</f>
        <v>0</v>
      </c>
      <c r="E4117" t="b">
        <f t="shared" si="221"/>
        <v>0</v>
      </c>
      <c r="F4117" t="b">
        <f t="shared" si="222"/>
        <v>0</v>
      </c>
      <c r="G4117" t="b">
        <f>IF('Input and Summary Results'!$J$4="yes",IF(C4117=FALSE,FALSE,IF('Data Transformation'!E4117&lt;$R$10,E4117,$R$10)),IF(C4117=FALSE,FALSE,IF(C4117&lt;$R$10,C4117,$R$10)))</f>
        <v>0</v>
      </c>
      <c r="H4117" t="b">
        <f>IF('Input and Summary Results'!$J$4="yes",'Data Transformation'!F4117,'Data Transformation'!D4117)</f>
        <v>0</v>
      </c>
      <c r="I4117" t="str">
        <f t="shared" si="223"/>
        <v/>
      </c>
    </row>
    <row r="4118" spans="2:9" x14ac:dyDescent="0.55000000000000004">
      <c r="B4118" t="b">
        <f>IF('Input and Summary Results'!D3700=0,FALSE,'Input and Summary Results'!$B3700)</f>
        <v>0</v>
      </c>
      <c r="C4118" t="b">
        <f>IF(OR(B4118=0,'Input and Summary Results'!D3700=0,'Input and Summary Results'!D3700=""),FALSE,'Input and Summary Results'!$D3700)</f>
        <v>0</v>
      </c>
      <c r="D4118" t="b">
        <f>IF(OR(B4118=0,'Input and Summary Results'!E3700=0),FALSE,'Input and Summary Results'!$E3700)</f>
        <v>0</v>
      </c>
      <c r="E4118" t="b">
        <f t="shared" si="221"/>
        <v>0</v>
      </c>
      <c r="F4118" t="b">
        <f t="shared" si="222"/>
        <v>0</v>
      </c>
      <c r="G4118" t="b">
        <f>IF('Input and Summary Results'!$J$4="yes",IF(C4118=FALSE,FALSE,IF('Data Transformation'!E4118&lt;$R$10,E4118,$R$10)),IF(C4118=FALSE,FALSE,IF(C4118&lt;$R$10,C4118,$R$10)))</f>
        <v>0</v>
      </c>
      <c r="H4118" t="b">
        <f>IF('Input and Summary Results'!$J$4="yes",'Data Transformation'!F4118,'Data Transformation'!D4118)</f>
        <v>0</v>
      </c>
      <c r="I4118" t="str">
        <f t="shared" si="223"/>
        <v/>
      </c>
    </row>
    <row r="4119" spans="2:9" x14ac:dyDescent="0.55000000000000004">
      <c r="B4119" t="b">
        <f>IF('Input and Summary Results'!D3701=0,FALSE,'Input and Summary Results'!$B3701)</f>
        <v>0</v>
      </c>
      <c r="C4119" t="b">
        <f>IF(OR(B4119=0,'Input and Summary Results'!D3701=0,'Input and Summary Results'!D3701=""),FALSE,'Input and Summary Results'!$D3701)</f>
        <v>0</v>
      </c>
      <c r="D4119" t="b">
        <f>IF(OR(B4119=0,'Input and Summary Results'!E3701=0),FALSE,'Input and Summary Results'!$E3701)</f>
        <v>0</v>
      </c>
      <c r="E4119" t="b">
        <f t="shared" si="221"/>
        <v>0</v>
      </c>
      <c r="F4119" t="b">
        <f t="shared" si="222"/>
        <v>0</v>
      </c>
      <c r="G4119" t="b">
        <f>IF('Input and Summary Results'!$J$4="yes",IF(C4119=FALSE,FALSE,IF('Data Transformation'!E4119&lt;$R$10,E4119,$R$10)),IF(C4119=FALSE,FALSE,IF(C4119&lt;$R$10,C4119,$R$10)))</f>
        <v>0</v>
      </c>
      <c r="H4119" t="b">
        <f>IF('Input and Summary Results'!$J$4="yes",'Data Transformation'!F4119,'Data Transformation'!D4119)</f>
        <v>0</v>
      </c>
      <c r="I4119" t="str">
        <f t="shared" si="223"/>
        <v/>
      </c>
    </row>
    <row r="4120" spans="2:9" x14ac:dyDescent="0.55000000000000004">
      <c r="B4120" t="b">
        <f>IF('Input and Summary Results'!D3702=0,FALSE,'Input and Summary Results'!$B3702)</f>
        <v>0</v>
      </c>
      <c r="C4120" t="b">
        <f>IF(OR(B4120=0,'Input and Summary Results'!D3702=0,'Input and Summary Results'!D3702=""),FALSE,'Input and Summary Results'!$D3702)</f>
        <v>0</v>
      </c>
      <c r="D4120" t="b">
        <f>IF(OR(B4120=0,'Input and Summary Results'!E3702=0),FALSE,'Input and Summary Results'!$E3702)</f>
        <v>0</v>
      </c>
      <c r="E4120" t="b">
        <f t="shared" si="221"/>
        <v>0</v>
      </c>
      <c r="F4120" t="b">
        <f t="shared" si="222"/>
        <v>0</v>
      </c>
      <c r="G4120" t="b">
        <f>IF('Input and Summary Results'!$J$4="yes",IF(C4120=FALSE,FALSE,IF('Data Transformation'!E4120&lt;$R$10,E4120,$R$10)),IF(C4120=FALSE,FALSE,IF(C4120&lt;$R$10,C4120,$R$10)))</f>
        <v>0</v>
      </c>
      <c r="H4120" t="b">
        <f>IF('Input and Summary Results'!$J$4="yes",'Data Transformation'!F4120,'Data Transformation'!D4120)</f>
        <v>0</v>
      </c>
      <c r="I4120" t="str">
        <f t="shared" si="223"/>
        <v/>
      </c>
    </row>
    <row r="4121" spans="2:9" x14ac:dyDescent="0.55000000000000004">
      <c r="B4121" t="b">
        <f>IF('Input and Summary Results'!D3703=0,FALSE,'Input and Summary Results'!$B3703)</f>
        <v>0</v>
      </c>
      <c r="C4121" t="b">
        <f>IF(OR(B4121=0,'Input and Summary Results'!D3703=0,'Input and Summary Results'!D3703=""),FALSE,'Input and Summary Results'!$D3703)</f>
        <v>0</v>
      </c>
      <c r="D4121" t="b">
        <f>IF(OR(B4121=0,'Input and Summary Results'!E3703=0),FALSE,'Input and Summary Results'!$E3703)</f>
        <v>0</v>
      </c>
      <c r="E4121" t="b">
        <f t="shared" si="221"/>
        <v>0</v>
      </c>
      <c r="F4121" t="b">
        <f t="shared" si="222"/>
        <v>0</v>
      </c>
      <c r="G4121" t="b">
        <f>IF('Input and Summary Results'!$J$4="yes",IF(C4121=FALSE,FALSE,IF('Data Transformation'!E4121&lt;$R$10,E4121,$R$10)),IF(C4121=FALSE,FALSE,IF(C4121&lt;$R$10,C4121,$R$10)))</f>
        <v>0</v>
      </c>
      <c r="H4121" t="b">
        <f>IF('Input and Summary Results'!$J$4="yes",'Data Transformation'!F4121,'Data Transformation'!D4121)</f>
        <v>0</v>
      </c>
      <c r="I4121" t="str">
        <f t="shared" si="223"/>
        <v/>
      </c>
    </row>
    <row r="4122" spans="2:9" x14ac:dyDescent="0.55000000000000004">
      <c r="B4122" t="b">
        <f>IF('Input and Summary Results'!D3704=0,FALSE,'Input and Summary Results'!$B3704)</f>
        <v>0</v>
      </c>
      <c r="C4122" t="b">
        <f>IF(OR(B4122=0,'Input and Summary Results'!D3704=0,'Input and Summary Results'!D3704=""),FALSE,'Input and Summary Results'!$D3704)</f>
        <v>0</v>
      </c>
      <c r="D4122" t="b">
        <f>IF(OR(B4122=0,'Input and Summary Results'!E3704=0),FALSE,'Input and Summary Results'!$E3704)</f>
        <v>0</v>
      </c>
      <c r="E4122" t="b">
        <f t="shared" si="221"/>
        <v>0</v>
      </c>
      <c r="F4122" t="b">
        <f t="shared" si="222"/>
        <v>0</v>
      </c>
      <c r="G4122" t="b">
        <f>IF('Input and Summary Results'!$J$4="yes",IF(C4122=FALSE,FALSE,IF('Data Transformation'!E4122&lt;$R$10,E4122,$R$10)),IF(C4122=FALSE,FALSE,IF(C4122&lt;$R$10,C4122,$R$10)))</f>
        <v>0</v>
      </c>
      <c r="H4122" t="b">
        <f>IF('Input and Summary Results'!$J$4="yes",'Data Transformation'!F4122,'Data Transformation'!D4122)</f>
        <v>0</v>
      </c>
      <c r="I4122" t="str">
        <f t="shared" si="223"/>
        <v/>
      </c>
    </row>
    <row r="4123" spans="2:9" x14ac:dyDescent="0.55000000000000004">
      <c r="B4123" t="b">
        <f>IF('Input and Summary Results'!D3705=0,FALSE,'Input and Summary Results'!$B3705)</f>
        <v>0</v>
      </c>
      <c r="C4123" t="b">
        <f>IF(OR(B4123=0,'Input and Summary Results'!D3705=0,'Input and Summary Results'!D3705=""),FALSE,'Input and Summary Results'!$D3705)</f>
        <v>0</v>
      </c>
      <c r="D4123" t="b">
        <f>IF(OR(B4123=0,'Input and Summary Results'!E3705=0),FALSE,'Input and Summary Results'!$E3705)</f>
        <v>0</v>
      </c>
      <c r="E4123" t="b">
        <f t="shared" si="221"/>
        <v>0</v>
      </c>
      <c r="F4123" t="b">
        <f t="shared" si="222"/>
        <v>0</v>
      </c>
      <c r="G4123" t="b">
        <f>IF('Input and Summary Results'!$J$4="yes",IF(C4123=FALSE,FALSE,IF('Data Transformation'!E4123&lt;$R$10,E4123,$R$10)),IF(C4123=FALSE,FALSE,IF(C4123&lt;$R$10,C4123,$R$10)))</f>
        <v>0</v>
      </c>
      <c r="H4123" t="b">
        <f>IF('Input and Summary Results'!$J$4="yes",'Data Transformation'!F4123,'Data Transformation'!D4123)</f>
        <v>0</v>
      </c>
      <c r="I4123" t="str">
        <f t="shared" si="223"/>
        <v/>
      </c>
    </row>
    <row r="4124" spans="2:9" x14ac:dyDescent="0.55000000000000004">
      <c r="B4124" t="b">
        <f>IF('Input and Summary Results'!D3706=0,FALSE,'Input and Summary Results'!$B3706)</f>
        <v>0</v>
      </c>
      <c r="C4124" t="b">
        <f>IF(OR(B4124=0,'Input and Summary Results'!D3706=0,'Input and Summary Results'!D3706=""),FALSE,'Input and Summary Results'!$D3706)</f>
        <v>0</v>
      </c>
      <c r="D4124" t="b">
        <f>IF(OR(B4124=0,'Input and Summary Results'!E3706=0),FALSE,'Input and Summary Results'!$E3706)</f>
        <v>0</v>
      </c>
      <c r="E4124" t="b">
        <f t="shared" si="221"/>
        <v>0</v>
      </c>
      <c r="F4124" t="b">
        <f t="shared" si="222"/>
        <v>0</v>
      </c>
      <c r="G4124" t="b">
        <f>IF('Input and Summary Results'!$J$4="yes",IF(C4124=FALSE,FALSE,IF('Data Transformation'!E4124&lt;$R$10,E4124,$R$10)),IF(C4124=FALSE,FALSE,IF(C4124&lt;$R$10,C4124,$R$10)))</f>
        <v>0</v>
      </c>
      <c r="H4124" t="b">
        <f>IF('Input and Summary Results'!$J$4="yes",'Data Transformation'!F4124,'Data Transformation'!D4124)</f>
        <v>0</v>
      </c>
      <c r="I4124" t="str">
        <f t="shared" si="223"/>
        <v/>
      </c>
    </row>
    <row r="4125" spans="2:9" x14ac:dyDescent="0.55000000000000004">
      <c r="B4125" t="b">
        <f>IF('Input and Summary Results'!D3707=0,FALSE,'Input and Summary Results'!$B3707)</f>
        <v>0</v>
      </c>
      <c r="C4125" t="b">
        <f>IF(OR(B4125=0,'Input and Summary Results'!D3707=0,'Input and Summary Results'!D3707=""),FALSE,'Input and Summary Results'!$D3707)</f>
        <v>0</v>
      </c>
      <c r="D4125" t="b">
        <f>IF(OR(B4125=0,'Input and Summary Results'!E3707=0),FALSE,'Input and Summary Results'!$E3707)</f>
        <v>0</v>
      </c>
      <c r="E4125" t="b">
        <f t="shared" si="221"/>
        <v>0</v>
      </c>
      <c r="F4125" t="b">
        <f t="shared" si="222"/>
        <v>0</v>
      </c>
      <c r="G4125" t="b">
        <f>IF('Input and Summary Results'!$J$4="yes",IF(C4125=FALSE,FALSE,IF('Data Transformation'!E4125&lt;$R$10,E4125,$R$10)),IF(C4125=FALSE,FALSE,IF(C4125&lt;$R$10,C4125,$R$10)))</f>
        <v>0</v>
      </c>
      <c r="H4125" t="b">
        <f>IF('Input and Summary Results'!$J$4="yes",'Data Transformation'!F4125,'Data Transformation'!D4125)</f>
        <v>0</v>
      </c>
      <c r="I4125" t="str">
        <f t="shared" si="223"/>
        <v/>
      </c>
    </row>
    <row r="4126" spans="2:9" x14ac:dyDescent="0.55000000000000004">
      <c r="B4126" t="b">
        <f>IF('Input and Summary Results'!D3708=0,FALSE,'Input and Summary Results'!$B3708)</f>
        <v>0</v>
      </c>
      <c r="C4126" t="b">
        <f>IF(OR(B4126=0,'Input and Summary Results'!D3708=0,'Input and Summary Results'!D3708=""),FALSE,'Input and Summary Results'!$D3708)</f>
        <v>0</v>
      </c>
      <c r="D4126" t="b">
        <f>IF(OR(B4126=0,'Input and Summary Results'!E3708=0),FALSE,'Input and Summary Results'!$E3708)</f>
        <v>0</v>
      </c>
      <c r="E4126" t="b">
        <f t="shared" si="221"/>
        <v>0</v>
      </c>
      <c r="F4126" t="b">
        <f t="shared" si="222"/>
        <v>0</v>
      </c>
      <c r="G4126" t="b">
        <f>IF('Input and Summary Results'!$J$4="yes",IF(C4126=FALSE,FALSE,IF('Data Transformation'!E4126&lt;$R$10,E4126,$R$10)),IF(C4126=FALSE,FALSE,IF(C4126&lt;$R$10,C4126,$R$10)))</f>
        <v>0</v>
      </c>
      <c r="H4126" t="b">
        <f>IF('Input and Summary Results'!$J$4="yes",'Data Transformation'!F4126,'Data Transformation'!D4126)</f>
        <v>0</v>
      </c>
      <c r="I4126" t="str">
        <f t="shared" si="223"/>
        <v/>
      </c>
    </row>
    <row r="4127" spans="2:9" x14ac:dyDescent="0.55000000000000004">
      <c r="B4127" t="b">
        <f>IF('Input and Summary Results'!D3709=0,FALSE,'Input and Summary Results'!$B3709)</f>
        <v>0</v>
      </c>
      <c r="C4127" t="b">
        <f>IF(OR(B4127=0,'Input and Summary Results'!D3709=0,'Input and Summary Results'!D3709=""),FALSE,'Input and Summary Results'!$D3709)</f>
        <v>0</v>
      </c>
      <c r="D4127" t="b">
        <f>IF(OR(B4127=0,'Input and Summary Results'!E3709=0),FALSE,'Input and Summary Results'!$E3709)</f>
        <v>0</v>
      </c>
      <c r="E4127" t="b">
        <f t="shared" si="221"/>
        <v>0</v>
      </c>
      <c r="F4127" t="b">
        <f t="shared" si="222"/>
        <v>0</v>
      </c>
      <c r="G4127" t="b">
        <f>IF('Input and Summary Results'!$J$4="yes",IF(C4127=FALSE,FALSE,IF('Data Transformation'!E4127&lt;$R$10,E4127,$R$10)),IF(C4127=FALSE,FALSE,IF(C4127&lt;$R$10,C4127,$R$10)))</f>
        <v>0</v>
      </c>
      <c r="H4127" t="b">
        <f>IF('Input and Summary Results'!$J$4="yes",'Data Transformation'!F4127,'Data Transformation'!D4127)</f>
        <v>0</v>
      </c>
      <c r="I4127" t="str">
        <f t="shared" si="223"/>
        <v/>
      </c>
    </row>
    <row r="4128" spans="2:9" x14ac:dyDescent="0.55000000000000004">
      <c r="B4128" t="b">
        <f>IF('Input and Summary Results'!D3710=0,FALSE,'Input and Summary Results'!$B3710)</f>
        <v>0</v>
      </c>
      <c r="C4128" t="b">
        <f>IF(OR(B4128=0,'Input and Summary Results'!D3710=0,'Input and Summary Results'!D3710=""),FALSE,'Input and Summary Results'!$D3710)</f>
        <v>0</v>
      </c>
      <c r="D4128" t="b">
        <f>IF(OR(B4128=0,'Input and Summary Results'!E3710=0),FALSE,'Input and Summary Results'!$E3710)</f>
        <v>0</v>
      </c>
      <c r="E4128" t="b">
        <f t="shared" si="221"/>
        <v>0</v>
      </c>
      <c r="F4128" t="b">
        <f t="shared" si="222"/>
        <v>0</v>
      </c>
      <c r="G4128" t="b">
        <f>IF('Input and Summary Results'!$J$4="yes",IF(C4128=FALSE,FALSE,IF('Data Transformation'!E4128&lt;$R$10,E4128,$R$10)),IF(C4128=FALSE,FALSE,IF(C4128&lt;$R$10,C4128,$R$10)))</f>
        <v>0</v>
      </c>
      <c r="H4128" t="b">
        <f>IF('Input and Summary Results'!$J$4="yes",'Data Transformation'!F4128,'Data Transformation'!D4128)</f>
        <v>0</v>
      </c>
      <c r="I4128" t="str">
        <f t="shared" si="223"/>
        <v/>
      </c>
    </row>
    <row r="4129" spans="2:9" x14ac:dyDescent="0.55000000000000004">
      <c r="B4129" t="b">
        <f>IF('Input and Summary Results'!D3711=0,FALSE,'Input and Summary Results'!$B3711)</f>
        <v>0</v>
      </c>
      <c r="C4129" t="b">
        <f>IF(OR(B4129=0,'Input and Summary Results'!D3711=0,'Input and Summary Results'!D3711=""),FALSE,'Input and Summary Results'!$D3711)</f>
        <v>0</v>
      </c>
      <c r="D4129" t="b">
        <f>IF(OR(B4129=0,'Input and Summary Results'!E3711=0),FALSE,'Input and Summary Results'!$E3711)</f>
        <v>0</v>
      </c>
      <c r="E4129" t="b">
        <f t="shared" si="221"/>
        <v>0</v>
      </c>
      <c r="F4129" t="b">
        <f t="shared" si="222"/>
        <v>0</v>
      </c>
      <c r="G4129" t="b">
        <f>IF('Input and Summary Results'!$J$4="yes",IF(C4129=FALSE,FALSE,IF('Data Transformation'!E4129&lt;$R$10,E4129,$R$10)),IF(C4129=FALSE,FALSE,IF(C4129&lt;$R$10,C4129,$R$10)))</f>
        <v>0</v>
      </c>
      <c r="H4129" t="b">
        <f>IF('Input and Summary Results'!$J$4="yes",'Data Transformation'!F4129,'Data Transformation'!D4129)</f>
        <v>0</v>
      </c>
      <c r="I4129" t="str">
        <f t="shared" si="223"/>
        <v/>
      </c>
    </row>
    <row r="4130" spans="2:9" x14ac:dyDescent="0.55000000000000004">
      <c r="B4130" t="b">
        <f>IF('Input and Summary Results'!D3712=0,FALSE,'Input and Summary Results'!$B3712)</f>
        <v>0</v>
      </c>
      <c r="C4130" t="b">
        <f>IF(OR(B4130=0,'Input and Summary Results'!D3712=0,'Input and Summary Results'!D3712=""),FALSE,'Input and Summary Results'!$D3712)</f>
        <v>0</v>
      </c>
      <c r="D4130" t="b">
        <f>IF(OR(B4130=0,'Input and Summary Results'!E3712=0),FALSE,'Input and Summary Results'!$E3712)</f>
        <v>0</v>
      </c>
      <c r="E4130" t="b">
        <f t="shared" si="221"/>
        <v>0</v>
      </c>
      <c r="F4130" t="b">
        <f t="shared" si="222"/>
        <v>0</v>
      </c>
      <c r="G4130" t="b">
        <f>IF('Input and Summary Results'!$J$4="yes",IF(C4130=FALSE,FALSE,IF('Data Transformation'!E4130&lt;$R$10,E4130,$R$10)),IF(C4130=FALSE,FALSE,IF(C4130&lt;$R$10,C4130,$R$10)))</f>
        <v>0</v>
      </c>
      <c r="H4130" t="b">
        <f>IF('Input and Summary Results'!$J$4="yes",'Data Transformation'!F4130,'Data Transformation'!D4130)</f>
        <v>0</v>
      </c>
      <c r="I4130" t="str">
        <f t="shared" si="223"/>
        <v/>
      </c>
    </row>
    <row r="4131" spans="2:9" x14ac:dyDescent="0.55000000000000004">
      <c r="B4131" t="b">
        <f>IF('Input and Summary Results'!D3713=0,FALSE,'Input and Summary Results'!$B3713)</f>
        <v>0</v>
      </c>
      <c r="C4131" t="b">
        <f>IF(OR(B4131=0,'Input and Summary Results'!D3713=0,'Input and Summary Results'!D3713=""),FALSE,'Input and Summary Results'!$D3713)</f>
        <v>0</v>
      </c>
      <c r="D4131" t="b">
        <f>IF(OR(B4131=0,'Input and Summary Results'!E3713=0),FALSE,'Input and Summary Results'!$E3713)</f>
        <v>0</v>
      </c>
      <c r="E4131" t="b">
        <f t="shared" si="221"/>
        <v>0</v>
      </c>
      <c r="F4131" t="b">
        <f t="shared" si="222"/>
        <v>0</v>
      </c>
      <c r="G4131" t="b">
        <f>IF('Input and Summary Results'!$J$4="yes",IF(C4131=FALSE,FALSE,IF('Data Transformation'!E4131&lt;$R$10,E4131,$R$10)),IF(C4131=FALSE,FALSE,IF(C4131&lt;$R$10,C4131,$R$10)))</f>
        <v>0</v>
      </c>
      <c r="H4131" t="b">
        <f>IF('Input and Summary Results'!$J$4="yes",'Data Transformation'!F4131,'Data Transformation'!D4131)</f>
        <v>0</v>
      </c>
      <c r="I4131" t="str">
        <f t="shared" si="223"/>
        <v/>
      </c>
    </row>
    <row r="4132" spans="2:9" x14ac:dyDescent="0.55000000000000004">
      <c r="B4132" t="b">
        <f>IF('Input and Summary Results'!D3714=0,FALSE,'Input and Summary Results'!$B3714)</f>
        <v>0</v>
      </c>
      <c r="C4132" t="b">
        <f>IF(OR(B4132=0,'Input and Summary Results'!D3714=0,'Input and Summary Results'!D3714=""),FALSE,'Input and Summary Results'!$D3714)</f>
        <v>0</v>
      </c>
      <c r="D4132" t="b">
        <f>IF(OR(B4132=0,'Input and Summary Results'!E3714=0),FALSE,'Input and Summary Results'!$E3714)</f>
        <v>0</v>
      </c>
      <c r="E4132" t="b">
        <f t="shared" si="221"/>
        <v>0</v>
      </c>
      <c r="F4132" t="b">
        <f t="shared" si="222"/>
        <v>0</v>
      </c>
      <c r="G4132" t="b">
        <f>IF('Input and Summary Results'!$J$4="yes",IF(C4132=FALSE,FALSE,IF('Data Transformation'!E4132&lt;$R$10,E4132,$R$10)),IF(C4132=FALSE,FALSE,IF(C4132&lt;$R$10,C4132,$R$10)))</f>
        <v>0</v>
      </c>
      <c r="H4132" t="b">
        <f>IF('Input and Summary Results'!$J$4="yes",'Data Transformation'!F4132,'Data Transformation'!D4132)</f>
        <v>0</v>
      </c>
      <c r="I4132" t="str">
        <f t="shared" si="223"/>
        <v/>
      </c>
    </row>
    <row r="4133" spans="2:9" x14ac:dyDescent="0.55000000000000004">
      <c r="B4133" t="b">
        <f>IF('Input and Summary Results'!D3715=0,FALSE,'Input and Summary Results'!$B3715)</f>
        <v>0</v>
      </c>
      <c r="C4133" t="b">
        <f>IF(OR(B4133=0,'Input and Summary Results'!D3715=0,'Input and Summary Results'!D3715=""),FALSE,'Input and Summary Results'!$D3715)</f>
        <v>0</v>
      </c>
      <c r="D4133" t="b">
        <f>IF(OR(B4133=0,'Input and Summary Results'!E3715=0),FALSE,'Input and Summary Results'!$E3715)</f>
        <v>0</v>
      </c>
      <c r="E4133" t="b">
        <f t="shared" si="221"/>
        <v>0</v>
      </c>
      <c r="F4133" t="b">
        <f t="shared" si="222"/>
        <v>0</v>
      </c>
      <c r="G4133" t="b">
        <f>IF('Input and Summary Results'!$J$4="yes",IF(C4133=FALSE,FALSE,IF('Data Transformation'!E4133&lt;$R$10,E4133,$R$10)),IF(C4133=FALSE,FALSE,IF(C4133&lt;$R$10,C4133,$R$10)))</f>
        <v>0</v>
      </c>
      <c r="H4133" t="b">
        <f>IF('Input and Summary Results'!$J$4="yes",'Data Transformation'!F4133,'Data Transformation'!D4133)</f>
        <v>0</v>
      </c>
      <c r="I4133" t="str">
        <f t="shared" si="223"/>
        <v/>
      </c>
    </row>
    <row r="4134" spans="2:9" x14ac:dyDescent="0.55000000000000004">
      <c r="B4134" t="b">
        <f>IF('Input and Summary Results'!D3716=0,FALSE,'Input and Summary Results'!$B3716)</f>
        <v>0</v>
      </c>
      <c r="C4134" t="b">
        <f>IF(OR(B4134=0,'Input and Summary Results'!D3716=0,'Input and Summary Results'!D3716=""),FALSE,'Input and Summary Results'!$D3716)</f>
        <v>0</v>
      </c>
      <c r="D4134" t="b">
        <f>IF(OR(B4134=0,'Input and Summary Results'!E3716=0),FALSE,'Input and Summary Results'!$E3716)</f>
        <v>0</v>
      </c>
      <c r="E4134" t="b">
        <f t="shared" si="221"/>
        <v>0</v>
      </c>
      <c r="F4134" t="b">
        <f t="shared" si="222"/>
        <v>0</v>
      </c>
      <c r="G4134" t="b">
        <f>IF('Input and Summary Results'!$J$4="yes",IF(C4134=FALSE,FALSE,IF('Data Transformation'!E4134&lt;$R$10,E4134,$R$10)),IF(C4134=FALSE,FALSE,IF(C4134&lt;$R$10,C4134,$R$10)))</f>
        <v>0</v>
      </c>
      <c r="H4134" t="b">
        <f>IF('Input and Summary Results'!$J$4="yes",'Data Transformation'!F4134,'Data Transformation'!D4134)</f>
        <v>0</v>
      </c>
      <c r="I4134" t="str">
        <f t="shared" si="223"/>
        <v/>
      </c>
    </row>
    <row r="4135" spans="2:9" x14ac:dyDescent="0.55000000000000004">
      <c r="B4135" t="b">
        <f>IF('Input and Summary Results'!D3717=0,FALSE,'Input and Summary Results'!$B3717)</f>
        <v>0</v>
      </c>
      <c r="C4135" t="b">
        <f>IF(OR(B4135=0,'Input and Summary Results'!D3717=0,'Input and Summary Results'!D3717=""),FALSE,'Input and Summary Results'!$D3717)</f>
        <v>0</v>
      </c>
      <c r="D4135" t="b">
        <f>IF(OR(B4135=0,'Input and Summary Results'!E3717=0),FALSE,'Input and Summary Results'!$E3717)</f>
        <v>0</v>
      </c>
      <c r="E4135" t="b">
        <f t="shared" si="221"/>
        <v>0</v>
      </c>
      <c r="F4135" t="b">
        <f t="shared" si="222"/>
        <v>0</v>
      </c>
      <c r="G4135" t="b">
        <f>IF('Input and Summary Results'!$J$4="yes",IF(C4135=FALSE,FALSE,IF('Data Transformation'!E4135&lt;$R$10,E4135,$R$10)),IF(C4135=FALSE,FALSE,IF(C4135&lt;$R$10,C4135,$R$10)))</f>
        <v>0</v>
      </c>
      <c r="H4135" t="b">
        <f>IF('Input and Summary Results'!$J$4="yes",'Data Transformation'!F4135,'Data Transformation'!D4135)</f>
        <v>0</v>
      </c>
      <c r="I4135" t="str">
        <f t="shared" si="223"/>
        <v/>
      </c>
    </row>
    <row r="4136" spans="2:9" x14ac:dyDescent="0.55000000000000004">
      <c r="B4136" t="b">
        <f>IF('Input and Summary Results'!D3718=0,FALSE,'Input and Summary Results'!$B3718)</f>
        <v>0</v>
      </c>
      <c r="C4136" t="b">
        <f>IF(OR(B4136=0,'Input and Summary Results'!D3718=0,'Input and Summary Results'!D3718=""),FALSE,'Input and Summary Results'!$D3718)</f>
        <v>0</v>
      </c>
      <c r="D4136" t="b">
        <f>IF(OR(B4136=0,'Input and Summary Results'!E3718=0),FALSE,'Input and Summary Results'!$E3718)</f>
        <v>0</v>
      </c>
      <c r="E4136" t="b">
        <f t="shared" si="221"/>
        <v>0</v>
      </c>
      <c r="F4136" t="b">
        <f t="shared" si="222"/>
        <v>0</v>
      </c>
      <c r="G4136" t="b">
        <f>IF('Input and Summary Results'!$J$4="yes",IF(C4136=FALSE,FALSE,IF('Data Transformation'!E4136&lt;$R$10,E4136,$R$10)),IF(C4136=FALSE,FALSE,IF(C4136&lt;$R$10,C4136,$R$10)))</f>
        <v>0</v>
      </c>
      <c r="H4136" t="b">
        <f>IF('Input and Summary Results'!$J$4="yes",'Data Transformation'!F4136,'Data Transformation'!D4136)</f>
        <v>0</v>
      </c>
      <c r="I4136" t="str">
        <f t="shared" si="223"/>
        <v/>
      </c>
    </row>
    <row r="4137" spans="2:9" x14ac:dyDescent="0.55000000000000004">
      <c r="B4137" t="b">
        <f>IF('Input and Summary Results'!D3719=0,FALSE,'Input and Summary Results'!$B3719)</f>
        <v>0</v>
      </c>
      <c r="C4137" t="b">
        <f>IF(OR(B4137=0,'Input and Summary Results'!D3719=0,'Input and Summary Results'!D3719=""),FALSE,'Input and Summary Results'!$D3719)</f>
        <v>0</v>
      </c>
      <c r="D4137" t="b">
        <f>IF(OR(B4137=0,'Input and Summary Results'!E3719=0),FALSE,'Input and Summary Results'!$E3719)</f>
        <v>0</v>
      </c>
      <c r="E4137" t="b">
        <f t="shared" si="221"/>
        <v>0</v>
      </c>
      <c r="F4137" t="b">
        <f t="shared" si="222"/>
        <v>0</v>
      </c>
      <c r="G4137" t="b">
        <f>IF('Input and Summary Results'!$J$4="yes",IF(C4137=FALSE,FALSE,IF('Data Transformation'!E4137&lt;$R$10,E4137,$R$10)),IF(C4137=FALSE,FALSE,IF(C4137&lt;$R$10,C4137,$R$10)))</f>
        <v>0</v>
      </c>
      <c r="H4137" t="b">
        <f>IF('Input and Summary Results'!$J$4="yes",'Data Transformation'!F4137,'Data Transformation'!D4137)</f>
        <v>0</v>
      </c>
      <c r="I4137" t="str">
        <f t="shared" si="223"/>
        <v/>
      </c>
    </row>
    <row r="4138" spans="2:9" x14ac:dyDescent="0.55000000000000004">
      <c r="B4138" t="b">
        <f>IF('Input and Summary Results'!D3720=0,FALSE,'Input and Summary Results'!$B3720)</f>
        <v>0</v>
      </c>
      <c r="C4138" t="b">
        <f>IF(OR(B4138=0,'Input and Summary Results'!D3720=0,'Input and Summary Results'!D3720=""),FALSE,'Input and Summary Results'!$D3720)</f>
        <v>0</v>
      </c>
      <c r="D4138" t="b">
        <f>IF(OR(B4138=0,'Input and Summary Results'!E3720=0),FALSE,'Input and Summary Results'!$E3720)</f>
        <v>0</v>
      </c>
      <c r="E4138" t="b">
        <f t="shared" ref="E4138:E4201" si="224">IF(C4138=FALSE,FALSE,LOG10(C4138))</f>
        <v>0</v>
      </c>
      <c r="F4138" t="b">
        <f t="shared" ref="F4138:F4201" si="225">IF(D4138=FALSE, FALSE,0.434*D4138/C4138)</f>
        <v>0</v>
      </c>
      <c r="G4138" t="b">
        <f>IF('Input and Summary Results'!$J$4="yes",IF(C4138=FALSE,FALSE,IF('Data Transformation'!E4138&lt;$R$10,E4138,$R$10)),IF(C4138=FALSE,FALSE,IF(C4138&lt;$R$10,C4138,$R$10)))</f>
        <v>0</v>
      </c>
      <c r="H4138" t="b">
        <f>IF('Input and Summary Results'!$J$4="yes",'Data Transformation'!F4138,'Data Transformation'!D4138)</f>
        <v>0</v>
      </c>
      <c r="I4138" t="str">
        <f t="shared" si="223"/>
        <v/>
      </c>
    </row>
    <row r="4139" spans="2:9" x14ac:dyDescent="0.55000000000000004">
      <c r="B4139" t="b">
        <f>IF('Input and Summary Results'!D3721=0,FALSE,'Input and Summary Results'!$B3721)</f>
        <v>0</v>
      </c>
      <c r="C4139" t="b">
        <f>IF(OR(B4139=0,'Input and Summary Results'!D3721=0,'Input and Summary Results'!D3721=""),FALSE,'Input and Summary Results'!$D3721)</f>
        <v>0</v>
      </c>
      <c r="D4139" t="b">
        <f>IF(OR(B4139=0,'Input and Summary Results'!E3721=0),FALSE,'Input and Summary Results'!$E3721)</f>
        <v>0</v>
      </c>
      <c r="E4139" t="b">
        <f t="shared" si="224"/>
        <v>0</v>
      </c>
      <c r="F4139" t="b">
        <f t="shared" si="225"/>
        <v>0</v>
      </c>
      <c r="G4139" t="b">
        <f>IF('Input and Summary Results'!$J$4="yes",IF(C4139=FALSE,FALSE,IF('Data Transformation'!E4139&lt;$R$10,E4139,$R$10)),IF(C4139=FALSE,FALSE,IF(C4139&lt;$R$10,C4139,$R$10)))</f>
        <v>0</v>
      </c>
      <c r="H4139" t="b">
        <f>IF('Input and Summary Results'!$J$4="yes",'Data Transformation'!F4139,'Data Transformation'!D4139)</f>
        <v>0</v>
      </c>
      <c r="I4139" t="str">
        <f t="shared" si="223"/>
        <v/>
      </c>
    </row>
    <row r="4140" spans="2:9" x14ac:dyDescent="0.55000000000000004">
      <c r="B4140" t="b">
        <f>IF('Input and Summary Results'!D3722=0,FALSE,'Input and Summary Results'!$B3722)</f>
        <v>0</v>
      </c>
      <c r="C4140" t="b">
        <f>IF(OR(B4140=0,'Input and Summary Results'!D3722=0,'Input and Summary Results'!D3722=""),FALSE,'Input and Summary Results'!$D3722)</f>
        <v>0</v>
      </c>
      <c r="D4140" t="b">
        <f>IF(OR(B4140=0,'Input and Summary Results'!E3722=0),FALSE,'Input and Summary Results'!$E3722)</f>
        <v>0</v>
      </c>
      <c r="E4140" t="b">
        <f t="shared" si="224"/>
        <v>0</v>
      </c>
      <c r="F4140" t="b">
        <f t="shared" si="225"/>
        <v>0</v>
      </c>
      <c r="G4140" t="b">
        <f>IF('Input and Summary Results'!$J$4="yes",IF(C4140=FALSE,FALSE,IF('Data Transformation'!E4140&lt;$R$10,E4140,$R$10)),IF(C4140=FALSE,FALSE,IF(C4140&lt;$R$10,C4140,$R$10)))</f>
        <v>0</v>
      </c>
      <c r="H4140" t="b">
        <f>IF('Input and Summary Results'!$J$4="yes",'Data Transformation'!F4140,'Data Transformation'!D4140)</f>
        <v>0</v>
      </c>
      <c r="I4140" t="str">
        <f t="shared" si="223"/>
        <v/>
      </c>
    </row>
    <row r="4141" spans="2:9" x14ac:dyDescent="0.55000000000000004">
      <c r="B4141" t="b">
        <f>IF('Input and Summary Results'!D3723=0,FALSE,'Input and Summary Results'!$B3723)</f>
        <v>0</v>
      </c>
      <c r="C4141" t="b">
        <f>IF(OR(B4141=0,'Input and Summary Results'!D3723=0,'Input and Summary Results'!D3723=""),FALSE,'Input and Summary Results'!$D3723)</f>
        <v>0</v>
      </c>
      <c r="D4141" t="b">
        <f>IF(OR(B4141=0,'Input and Summary Results'!E3723=0),FALSE,'Input and Summary Results'!$E3723)</f>
        <v>0</v>
      </c>
      <c r="E4141" t="b">
        <f t="shared" si="224"/>
        <v>0</v>
      </c>
      <c r="F4141" t="b">
        <f t="shared" si="225"/>
        <v>0</v>
      </c>
      <c r="G4141" t="b">
        <f>IF('Input and Summary Results'!$J$4="yes",IF(C4141=FALSE,FALSE,IF('Data Transformation'!E4141&lt;$R$10,E4141,$R$10)),IF(C4141=FALSE,FALSE,IF(C4141&lt;$R$10,C4141,$R$10)))</f>
        <v>0</v>
      </c>
      <c r="H4141" t="b">
        <f>IF('Input and Summary Results'!$J$4="yes",'Data Transformation'!F4141,'Data Transformation'!D4141)</f>
        <v>0</v>
      </c>
      <c r="I4141" t="str">
        <f t="shared" si="223"/>
        <v/>
      </c>
    </row>
    <row r="4142" spans="2:9" x14ac:dyDescent="0.55000000000000004">
      <c r="B4142" t="b">
        <f>IF('Input and Summary Results'!D3724=0,FALSE,'Input and Summary Results'!$B3724)</f>
        <v>0</v>
      </c>
      <c r="C4142" t="b">
        <f>IF(OR(B4142=0,'Input and Summary Results'!D3724=0,'Input and Summary Results'!D3724=""),FALSE,'Input and Summary Results'!$D3724)</f>
        <v>0</v>
      </c>
      <c r="D4142" t="b">
        <f>IF(OR(B4142=0,'Input and Summary Results'!E3724=0),FALSE,'Input and Summary Results'!$E3724)</f>
        <v>0</v>
      </c>
      <c r="E4142" t="b">
        <f t="shared" si="224"/>
        <v>0</v>
      </c>
      <c r="F4142" t="b">
        <f t="shared" si="225"/>
        <v>0</v>
      </c>
      <c r="G4142" t="b">
        <f>IF('Input and Summary Results'!$J$4="yes",IF(C4142=FALSE,FALSE,IF('Data Transformation'!E4142&lt;$R$10,E4142,$R$10)),IF(C4142=FALSE,FALSE,IF(C4142&lt;$R$10,C4142,$R$10)))</f>
        <v>0</v>
      </c>
      <c r="H4142" t="b">
        <f>IF('Input and Summary Results'!$J$4="yes",'Data Transformation'!F4142,'Data Transformation'!D4142)</f>
        <v>0</v>
      </c>
      <c r="I4142" t="str">
        <f t="shared" si="223"/>
        <v/>
      </c>
    </row>
    <row r="4143" spans="2:9" x14ac:dyDescent="0.55000000000000004">
      <c r="B4143" t="b">
        <f>IF('Input and Summary Results'!D3725=0,FALSE,'Input and Summary Results'!$B3725)</f>
        <v>0</v>
      </c>
      <c r="C4143" t="b">
        <f>IF(OR(B4143=0,'Input and Summary Results'!D3725=0,'Input and Summary Results'!D3725=""),FALSE,'Input and Summary Results'!$D3725)</f>
        <v>0</v>
      </c>
      <c r="D4143" t="b">
        <f>IF(OR(B4143=0,'Input and Summary Results'!E3725=0),FALSE,'Input and Summary Results'!$E3725)</f>
        <v>0</v>
      </c>
      <c r="E4143" t="b">
        <f t="shared" si="224"/>
        <v>0</v>
      </c>
      <c r="F4143" t="b">
        <f t="shared" si="225"/>
        <v>0</v>
      </c>
      <c r="G4143" t="b">
        <f>IF('Input and Summary Results'!$J$4="yes",IF(C4143=FALSE,FALSE,IF('Data Transformation'!E4143&lt;$R$10,E4143,$R$10)),IF(C4143=FALSE,FALSE,IF(C4143&lt;$R$10,C4143,$R$10)))</f>
        <v>0</v>
      </c>
      <c r="H4143" t="b">
        <f>IF('Input and Summary Results'!$J$4="yes",'Data Transformation'!F4143,'Data Transformation'!D4143)</f>
        <v>0</v>
      </c>
      <c r="I4143" t="str">
        <f t="shared" si="223"/>
        <v/>
      </c>
    </row>
    <row r="4144" spans="2:9" x14ac:dyDescent="0.55000000000000004">
      <c r="B4144" t="b">
        <f>IF('Input and Summary Results'!D3726=0,FALSE,'Input and Summary Results'!$B3726)</f>
        <v>0</v>
      </c>
      <c r="C4144" t="b">
        <f>IF(OR(B4144=0,'Input and Summary Results'!D3726=0,'Input and Summary Results'!D3726=""),FALSE,'Input and Summary Results'!$D3726)</f>
        <v>0</v>
      </c>
      <c r="D4144" t="b">
        <f>IF(OR(B4144=0,'Input and Summary Results'!E3726=0),FALSE,'Input and Summary Results'!$E3726)</f>
        <v>0</v>
      </c>
      <c r="E4144" t="b">
        <f t="shared" si="224"/>
        <v>0</v>
      </c>
      <c r="F4144" t="b">
        <f t="shared" si="225"/>
        <v>0</v>
      </c>
      <c r="G4144" t="b">
        <f>IF('Input and Summary Results'!$J$4="yes",IF(C4144=FALSE,FALSE,IF('Data Transformation'!E4144&lt;$R$10,E4144,$R$10)),IF(C4144=FALSE,FALSE,IF(C4144&lt;$R$10,C4144,$R$10)))</f>
        <v>0</v>
      </c>
      <c r="H4144" t="b">
        <f>IF('Input and Summary Results'!$J$4="yes",'Data Transformation'!F4144,'Data Transformation'!D4144)</f>
        <v>0</v>
      </c>
      <c r="I4144" t="str">
        <f t="shared" si="223"/>
        <v/>
      </c>
    </row>
    <row r="4145" spans="2:9" x14ac:dyDescent="0.55000000000000004">
      <c r="B4145" t="b">
        <f>IF('Input and Summary Results'!D3727=0,FALSE,'Input and Summary Results'!$B3727)</f>
        <v>0</v>
      </c>
      <c r="C4145" t="b">
        <f>IF(OR(B4145=0,'Input and Summary Results'!D3727=0,'Input and Summary Results'!D3727=""),FALSE,'Input and Summary Results'!$D3727)</f>
        <v>0</v>
      </c>
      <c r="D4145" t="b">
        <f>IF(OR(B4145=0,'Input and Summary Results'!E3727=0),FALSE,'Input and Summary Results'!$E3727)</f>
        <v>0</v>
      </c>
      <c r="E4145" t="b">
        <f t="shared" si="224"/>
        <v>0</v>
      </c>
      <c r="F4145" t="b">
        <f t="shared" si="225"/>
        <v>0</v>
      </c>
      <c r="G4145" t="b">
        <f>IF('Input and Summary Results'!$J$4="yes",IF(C4145=FALSE,FALSE,IF('Data Transformation'!E4145&lt;$R$10,E4145,$R$10)),IF(C4145=FALSE,FALSE,IF(C4145&lt;$R$10,C4145,$R$10)))</f>
        <v>0</v>
      </c>
      <c r="H4145" t="b">
        <f>IF('Input and Summary Results'!$J$4="yes",'Data Transformation'!F4145,'Data Transformation'!D4145)</f>
        <v>0</v>
      </c>
      <c r="I4145" t="str">
        <f t="shared" si="223"/>
        <v/>
      </c>
    </row>
    <row r="4146" spans="2:9" x14ac:dyDescent="0.55000000000000004">
      <c r="B4146" t="b">
        <f>IF('Input and Summary Results'!D3728=0,FALSE,'Input and Summary Results'!$B3728)</f>
        <v>0</v>
      </c>
      <c r="C4146" t="b">
        <f>IF(OR(B4146=0,'Input and Summary Results'!D3728=0,'Input and Summary Results'!D3728=""),FALSE,'Input and Summary Results'!$D3728)</f>
        <v>0</v>
      </c>
      <c r="D4146" t="b">
        <f>IF(OR(B4146=0,'Input and Summary Results'!E3728=0),FALSE,'Input and Summary Results'!$E3728)</f>
        <v>0</v>
      </c>
      <c r="E4146" t="b">
        <f t="shared" si="224"/>
        <v>0</v>
      </c>
      <c r="F4146" t="b">
        <f t="shared" si="225"/>
        <v>0</v>
      </c>
      <c r="G4146" t="b">
        <f>IF('Input and Summary Results'!$J$4="yes",IF(C4146=FALSE,FALSE,IF('Data Transformation'!E4146&lt;$R$10,E4146,$R$10)),IF(C4146=FALSE,FALSE,IF(C4146&lt;$R$10,C4146,$R$10)))</f>
        <v>0</v>
      </c>
      <c r="H4146" t="b">
        <f>IF('Input and Summary Results'!$J$4="yes",'Data Transformation'!F4146,'Data Transformation'!D4146)</f>
        <v>0</v>
      </c>
      <c r="I4146" t="str">
        <f t="shared" si="223"/>
        <v/>
      </c>
    </row>
    <row r="4147" spans="2:9" x14ac:dyDescent="0.55000000000000004">
      <c r="B4147" t="b">
        <f>IF('Input and Summary Results'!D3729=0,FALSE,'Input and Summary Results'!$B3729)</f>
        <v>0</v>
      </c>
      <c r="C4147" t="b">
        <f>IF(OR(B4147=0,'Input and Summary Results'!D3729=0,'Input and Summary Results'!D3729=""),FALSE,'Input and Summary Results'!$D3729)</f>
        <v>0</v>
      </c>
      <c r="D4147" t="b">
        <f>IF(OR(B4147=0,'Input and Summary Results'!E3729=0),FALSE,'Input and Summary Results'!$E3729)</f>
        <v>0</v>
      </c>
      <c r="E4147" t="b">
        <f t="shared" si="224"/>
        <v>0</v>
      </c>
      <c r="F4147" t="b">
        <f t="shared" si="225"/>
        <v>0</v>
      </c>
      <c r="G4147" t="b">
        <f>IF('Input and Summary Results'!$J$4="yes",IF(C4147=FALSE,FALSE,IF('Data Transformation'!E4147&lt;$R$10,E4147,$R$10)),IF(C4147=FALSE,FALSE,IF(C4147&lt;$R$10,C4147,$R$10)))</f>
        <v>0</v>
      </c>
      <c r="H4147" t="b">
        <f>IF('Input and Summary Results'!$J$4="yes",'Data Transformation'!F4147,'Data Transformation'!D4147)</f>
        <v>0</v>
      </c>
      <c r="I4147" t="str">
        <f t="shared" si="223"/>
        <v/>
      </c>
    </row>
    <row r="4148" spans="2:9" x14ac:dyDescent="0.55000000000000004">
      <c r="B4148" t="b">
        <f>IF('Input and Summary Results'!D3730=0,FALSE,'Input and Summary Results'!$B3730)</f>
        <v>0</v>
      </c>
      <c r="C4148" t="b">
        <f>IF(OR(B4148=0,'Input and Summary Results'!D3730=0,'Input and Summary Results'!D3730=""),FALSE,'Input and Summary Results'!$D3730)</f>
        <v>0</v>
      </c>
      <c r="D4148" t="b">
        <f>IF(OR(B4148=0,'Input and Summary Results'!E3730=0),FALSE,'Input and Summary Results'!$E3730)</f>
        <v>0</v>
      </c>
      <c r="E4148" t="b">
        <f t="shared" si="224"/>
        <v>0</v>
      </c>
      <c r="F4148" t="b">
        <f t="shared" si="225"/>
        <v>0</v>
      </c>
      <c r="G4148" t="b">
        <f>IF('Input and Summary Results'!$J$4="yes",IF(C4148=FALSE,FALSE,IF('Data Transformation'!E4148&lt;$R$10,E4148,$R$10)),IF(C4148=FALSE,FALSE,IF(C4148&lt;$R$10,C4148,$R$10)))</f>
        <v>0</v>
      </c>
      <c r="H4148" t="b">
        <f>IF('Input and Summary Results'!$J$4="yes",'Data Transformation'!F4148,'Data Transformation'!D4148)</f>
        <v>0</v>
      </c>
      <c r="I4148" t="str">
        <f t="shared" si="223"/>
        <v/>
      </c>
    </row>
    <row r="4149" spans="2:9" x14ac:dyDescent="0.55000000000000004">
      <c r="B4149" t="b">
        <f>IF('Input and Summary Results'!D3731=0,FALSE,'Input and Summary Results'!$B3731)</f>
        <v>0</v>
      </c>
      <c r="C4149" t="b">
        <f>IF(OR(B4149=0,'Input and Summary Results'!D3731=0,'Input and Summary Results'!D3731=""),FALSE,'Input and Summary Results'!$D3731)</f>
        <v>0</v>
      </c>
      <c r="D4149" t="b">
        <f>IF(OR(B4149=0,'Input and Summary Results'!E3731=0),FALSE,'Input and Summary Results'!$E3731)</f>
        <v>0</v>
      </c>
      <c r="E4149" t="b">
        <f t="shared" si="224"/>
        <v>0</v>
      </c>
      <c r="F4149" t="b">
        <f t="shared" si="225"/>
        <v>0</v>
      </c>
      <c r="G4149" t="b">
        <f>IF('Input and Summary Results'!$J$4="yes",IF(C4149=FALSE,FALSE,IF('Data Transformation'!E4149&lt;$R$10,E4149,$R$10)),IF(C4149=FALSE,FALSE,IF(C4149&lt;$R$10,C4149,$R$10)))</f>
        <v>0</v>
      </c>
      <c r="H4149" t="b">
        <f>IF('Input and Summary Results'!$J$4="yes",'Data Transformation'!F4149,'Data Transformation'!D4149)</f>
        <v>0</v>
      </c>
      <c r="I4149" t="str">
        <f t="shared" si="223"/>
        <v/>
      </c>
    </row>
    <row r="4150" spans="2:9" x14ac:dyDescent="0.55000000000000004">
      <c r="B4150" t="b">
        <f>IF('Input and Summary Results'!D3732=0,FALSE,'Input and Summary Results'!$B3732)</f>
        <v>0</v>
      </c>
      <c r="C4150" t="b">
        <f>IF(OR(B4150=0,'Input and Summary Results'!D3732=0,'Input and Summary Results'!D3732=""),FALSE,'Input and Summary Results'!$D3732)</f>
        <v>0</v>
      </c>
      <c r="D4150" t="b">
        <f>IF(OR(B4150=0,'Input and Summary Results'!E3732=0),FALSE,'Input and Summary Results'!$E3732)</f>
        <v>0</v>
      </c>
      <c r="E4150" t="b">
        <f t="shared" si="224"/>
        <v>0</v>
      </c>
      <c r="F4150" t="b">
        <f t="shared" si="225"/>
        <v>0</v>
      </c>
      <c r="G4150" t="b">
        <f>IF('Input and Summary Results'!$J$4="yes",IF(C4150=FALSE,FALSE,IF('Data Transformation'!E4150&lt;$R$10,E4150,$R$10)),IF(C4150=FALSE,FALSE,IF(C4150&lt;$R$10,C4150,$R$10)))</f>
        <v>0</v>
      </c>
      <c r="H4150" t="b">
        <f>IF('Input and Summary Results'!$J$4="yes",'Data Transformation'!F4150,'Data Transformation'!D4150)</f>
        <v>0</v>
      </c>
      <c r="I4150" t="str">
        <f t="shared" si="223"/>
        <v/>
      </c>
    </row>
    <row r="4151" spans="2:9" x14ac:dyDescent="0.55000000000000004">
      <c r="B4151" t="b">
        <f>IF('Input and Summary Results'!D3733=0,FALSE,'Input and Summary Results'!$B3733)</f>
        <v>0</v>
      </c>
      <c r="C4151" t="b">
        <f>IF(OR(B4151=0,'Input and Summary Results'!D3733=0,'Input and Summary Results'!D3733=""),FALSE,'Input and Summary Results'!$D3733)</f>
        <v>0</v>
      </c>
      <c r="D4151" t="b">
        <f>IF(OR(B4151=0,'Input and Summary Results'!E3733=0),FALSE,'Input and Summary Results'!$E3733)</f>
        <v>0</v>
      </c>
      <c r="E4151" t="b">
        <f t="shared" si="224"/>
        <v>0</v>
      </c>
      <c r="F4151" t="b">
        <f t="shared" si="225"/>
        <v>0</v>
      </c>
      <c r="G4151" t="b">
        <f>IF('Input and Summary Results'!$J$4="yes",IF(C4151=FALSE,FALSE,IF('Data Transformation'!E4151&lt;$R$10,E4151,$R$10)),IF(C4151=FALSE,FALSE,IF(C4151&lt;$R$10,C4151,$R$10)))</f>
        <v>0</v>
      </c>
      <c r="H4151" t="b">
        <f>IF('Input and Summary Results'!$J$4="yes",'Data Transformation'!F4151,'Data Transformation'!D4151)</f>
        <v>0</v>
      </c>
      <c r="I4151" t="str">
        <f t="shared" si="223"/>
        <v/>
      </c>
    </row>
    <row r="4152" spans="2:9" x14ac:dyDescent="0.55000000000000004">
      <c r="B4152" t="b">
        <f>IF('Input and Summary Results'!D3734=0,FALSE,'Input and Summary Results'!$B3734)</f>
        <v>0</v>
      </c>
      <c r="C4152" t="b">
        <f>IF(OR(B4152=0,'Input and Summary Results'!D3734=0,'Input and Summary Results'!D3734=""),FALSE,'Input and Summary Results'!$D3734)</f>
        <v>0</v>
      </c>
      <c r="D4152" t="b">
        <f>IF(OR(B4152=0,'Input and Summary Results'!E3734=0),FALSE,'Input and Summary Results'!$E3734)</f>
        <v>0</v>
      </c>
      <c r="E4152" t="b">
        <f t="shared" si="224"/>
        <v>0</v>
      </c>
      <c r="F4152" t="b">
        <f t="shared" si="225"/>
        <v>0</v>
      </c>
      <c r="G4152" t="b">
        <f>IF('Input and Summary Results'!$J$4="yes",IF(C4152=FALSE,FALSE,IF('Data Transformation'!E4152&lt;$R$10,E4152,$R$10)),IF(C4152=FALSE,FALSE,IF(C4152&lt;$R$10,C4152,$R$10)))</f>
        <v>0</v>
      </c>
      <c r="H4152" t="b">
        <f>IF('Input and Summary Results'!$J$4="yes",'Data Transformation'!F4152,'Data Transformation'!D4152)</f>
        <v>0</v>
      </c>
      <c r="I4152" t="str">
        <f t="shared" si="223"/>
        <v/>
      </c>
    </row>
    <row r="4153" spans="2:9" x14ac:dyDescent="0.55000000000000004">
      <c r="B4153" t="b">
        <f>IF('Input and Summary Results'!D3735=0,FALSE,'Input and Summary Results'!$B3735)</f>
        <v>0</v>
      </c>
      <c r="C4153" t="b">
        <f>IF(OR(B4153=0,'Input and Summary Results'!D3735=0,'Input and Summary Results'!D3735=""),FALSE,'Input and Summary Results'!$D3735)</f>
        <v>0</v>
      </c>
      <c r="D4153" t="b">
        <f>IF(OR(B4153=0,'Input and Summary Results'!E3735=0),FALSE,'Input and Summary Results'!$E3735)</f>
        <v>0</v>
      </c>
      <c r="E4153" t="b">
        <f t="shared" si="224"/>
        <v>0</v>
      </c>
      <c r="F4153" t="b">
        <f t="shared" si="225"/>
        <v>0</v>
      </c>
      <c r="G4153" t="b">
        <f>IF('Input and Summary Results'!$J$4="yes",IF(C4153=FALSE,FALSE,IF('Data Transformation'!E4153&lt;$R$10,E4153,$R$10)),IF(C4153=FALSE,FALSE,IF(C4153&lt;$R$10,C4153,$R$10)))</f>
        <v>0</v>
      </c>
      <c r="H4153" t="b">
        <f>IF('Input and Summary Results'!$J$4="yes",'Data Transformation'!F4153,'Data Transformation'!D4153)</f>
        <v>0</v>
      </c>
      <c r="I4153" t="str">
        <f t="shared" si="223"/>
        <v/>
      </c>
    </row>
    <row r="4154" spans="2:9" x14ac:dyDescent="0.55000000000000004">
      <c r="B4154" t="b">
        <f>IF('Input and Summary Results'!D3736=0,FALSE,'Input and Summary Results'!$B3736)</f>
        <v>0</v>
      </c>
      <c r="C4154" t="b">
        <f>IF(OR(B4154=0,'Input and Summary Results'!D3736=0,'Input and Summary Results'!D3736=""),FALSE,'Input and Summary Results'!$D3736)</f>
        <v>0</v>
      </c>
      <c r="D4154" t="b">
        <f>IF(OR(B4154=0,'Input and Summary Results'!E3736=0),FALSE,'Input and Summary Results'!$E3736)</f>
        <v>0</v>
      </c>
      <c r="E4154" t="b">
        <f t="shared" si="224"/>
        <v>0</v>
      </c>
      <c r="F4154" t="b">
        <f t="shared" si="225"/>
        <v>0</v>
      </c>
      <c r="G4154" t="b">
        <f>IF('Input and Summary Results'!$J$4="yes",IF(C4154=FALSE,FALSE,IF('Data Transformation'!E4154&lt;$R$10,E4154,$R$10)),IF(C4154=FALSE,FALSE,IF(C4154&lt;$R$10,C4154,$R$10)))</f>
        <v>0</v>
      </c>
      <c r="H4154" t="b">
        <f>IF('Input and Summary Results'!$J$4="yes",'Data Transformation'!F4154,'Data Transformation'!D4154)</f>
        <v>0</v>
      </c>
      <c r="I4154" t="str">
        <f t="shared" si="223"/>
        <v/>
      </c>
    </row>
    <row r="4155" spans="2:9" x14ac:dyDescent="0.55000000000000004">
      <c r="B4155" t="b">
        <f>IF('Input and Summary Results'!D3737=0,FALSE,'Input and Summary Results'!$B3737)</f>
        <v>0</v>
      </c>
      <c r="C4155" t="b">
        <f>IF(OR(B4155=0,'Input and Summary Results'!D3737=0,'Input and Summary Results'!D3737=""),FALSE,'Input and Summary Results'!$D3737)</f>
        <v>0</v>
      </c>
      <c r="D4155" t="b">
        <f>IF(OR(B4155=0,'Input and Summary Results'!E3737=0),FALSE,'Input and Summary Results'!$E3737)</f>
        <v>0</v>
      </c>
      <c r="E4155" t="b">
        <f t="shared" si="224"/>
        <v>0</v>
      </c>
      <c r="F4155" t="b">
        <f t="shared" si="225"/>
        <v>0</v>
      </c>
      <c r="G4155" t="b">
        <f>IF('Input and Summary Results'!$J$4="yes",IF(C4155=FALSE,FALSE,IF('Data Transformation'!E4155&lt;$R$10,E4155,$R$10)),IF(C4155=FALSE,FALSE,IF(C4155&lt;$R$10,C4155,$R$10)))</f>
        <v>0</v>
      </c>
      <c r="H4155" t="b">
        <f>IF('Input and Summary Results'!$J$4="yes",'Data Transformation'!F4155,'Data Transformation'!D4155)</f>
        <v>0</v>
      </c>
      <c r="I4155" t="str">
        <f t="shared" si="223"/>
        <v/>
      </c>
    </row>
    <row r="4156" spans="2:9" x14ac:dyDescent="0.55000000000000004">
      <c r="B4156" t="b">
        <f>IF('Input and Summary Results'!D3738=0,FALSE,'Input and Summary Results'!$B3738)</f>
        <v>0</v>
      </c>
      <c r="C4156" t="b">
        <f>IF(OR(B4156=0,'Input and Summary Results'!D3738=0,'Input and Summary Results'!D3738=""),FALSE,'Input and Summary Results'!$D3738)</f>
        <v>0</v>
      </c>
      <c r="D4156" t="b">
        <f>IF(OR(B4156=0,'Input and Summary Results'!E3738=0),FALSE,'Input and Summary Results'!$E3738)</f>
        <v>0</v>
      </c>
      <c r="E4156" t="b">
        <f t="shared" si="224"/>
        <v>0</v>
      </c>
      <c r="F4156" t="b">
        <f t="shared" si="225"/>
        <v>0</v>
      </c>
      <c r="G4156" t="b">
        <f>IF('Input and Summary Results'!$J$4="yes",IF(C4156=FALSE,FALSE,IF('Data Transformation'!E4156&lt;$R$10,E4156,$R$10)),IF(C4156=FALSE,FALSE,IF(C4156&lt;$R$10,C4156,$R$10)))</f>
        <v>0</v>
      </c>
      <c r="H4156" t="b">
        <f>IF('Input and Summary Results'!$J$4="yes",'Data Transformation'!F4156,'Data Transformation'!D4156)</f>
        <v>0</v>
      </c>
      <c r="I4156" t="str">
        <f t="shared" si="223"/>
        <v/>
      </c>
    </row>
    <row r="4157" spans="2:9" x14ac:dyDescent="0.55000000000000004">
      <c r="B4157" t="b">
        <f>IF('Input and Summary Results'!D3739=0,FALSE,'Input and Summary Results'!$B3739)</f>
        <v>0</v>
      </c>
      <c r="C4157" t="b">
        <f>IF(OR(B4157=0,'Input and Summary Results'!D3739=0,'Input and Summary Results'!D3739=""),FALSE,'Input and Summary Results'!$D3739)</f>
        <v>0</v>
      </c>
      <c r="D4157" t="b">
        <f>IF(OR(B4157=0,'Input and Summary Results'!E3739=0),FALSE,'Input and Summary Results'!$E3739)</f>
        <v>0</v>
      </c>
      <c r="E4157" t="b">
        <f t="shared" si="224"/>
        <v>0</v>
      </c>
      <c r="F4157" t="b">
        <f t="shared" si="225"/>
        <v>0</v>
      </c>
      <c r="G4157" t="b">
        <f>IF('Input and Summary Results'!$J$4="yes",IF(C4157=FALSE,FALSE,IF('Data Transformation'!E4157&lt;$R$10,E4157,$R$10)),IF(C4157=FALSE,FALSE,IF(C4157&lt;$R$10,C4157,$R$10)))</f>
        <v>0</v>
      </c>
      <c r="H4157" t="b">
        <f>IF('Input and Summary Results'!$J$4="yes",'Data Transformation'!F4157,'Data Transformation'!D4157)</f>
        <v>0</v>
      </c>
      <c r="I4157" t="str">
        <f t="shared" si="223"/>
        <v/>
      </c>
    </row>
    <row r="4158" spans="2:9" x14ac:dyDescent="0.55000000000000004">
      <c r="B4158" t="b">
        <f>IF('Input and Summary Results'!D3740=0,FALSE,'Input and Summary Results'!$B3740)</f>
        <v>0</v>
      </c>
      <c r="C4158" t="b">
        <f>IF(OR(B4158=0,'Input and Summary Results'!D3740=0,'Input and Summary Results'!D3740=""),FALSE,'Input and Summary Results'!$D3740)</f>
        <v>0</v>
      </c>
      <c r="D4158" t="b">
        <f>IF(OR(B4158=0,'Input and Summary Results'!E3740=0),FALSE,'Input and Summary Results'!$E3740)</f>
        <v>0</v>
      </c>
      <c r="E4158" t="b">
        <f t="shared" si="224"/>
        <v>0</v>
      </c>
      <c r="F4158" t="b">
        <f t="shared" si="225"/>
        <v>0</v>
      </c>
      <c r="G4158" t="b">
        <f>IF('Input and Summary Results'!$J$4="yes",IF(C4158=FALSE,FALSE,IF('Data Transformation'!E4158&lt;$R$10,E4158,$R$10)),IF(C4158=FALSE,FALSE,IF(C4158&lt;$R$10,C4158,$R$10)))</f>
        <v>0</v>
      </c>
      <c r="H4158" t="b">
        <f>IF('Input and Summary Results'!$J$4="yes",'Data Transformation'!F4158,'Data Transformation'!D4158)</f>
        <v>0</v>
      </c>
      <c r="I4158" t="str">
        <f t="shared" si="223"/>
        <v/>
      </c>
    </row>
    <row r="4159" spans="2:9" x14ac:dyDescent="0.55000000000000004">
      <c r="B4159" t="b">
        <f>IF('Input and Summary Results'!D3741=0,FALSE,'Input and Summary Results'!$B3741)</f>
        <v>0</v>
      </c>
      <c r="C4159" t="b">
        <f>IF(OR(B4159=0,'Input and Summary Results'!D3741=0,'Input and Summary Results'!D3741=""),FALSE,'Input and Summary Results'!$D3741)</f>
        <v>0</v>
      </c>
      <c r="D4159" t="b">
        <f>IF(OR(B4159=0,'Input and Summary Results'!E3741=0),FALSE,'Input and Summary Results'!$E3741)</f>
        <v>0</v>
      </c>
      <c r="E4159" t="b">
        <f t="shared" si="224"/>
        <v>0</v>
      </c>
      <c r="F4159" t="b">
        <f t="shared" si="225"/>
        <v>0</v>
      </c>
      <c r="G4159" t="b">
        <f>IF('Input and Summary Results'!$J$4="yes",IF(C4159=FALSE,FALSE,IF('Data Transformation'!E4159&lt;$R$10,E4159,$R$10)),IF(C4159=FALSE,FALSE,IF(C4159&lt;$R$10,C4159,$R$10)))</f>
        <v>0</v>
      </c>
      <c r="H4159" t="b">
        <f>IF('Input and Summary Results'!$J$4="yes",'Data Transformation'!F4159,'Data Transformation'!D4159)</f>
        <v>0</v>
      </c>
      <c r="I4159" t="str">
        <f t="shared" si="223"/>
        <v/>
      </c>
    </row>
    <row r="4160" spans="2:9" x14ac:dyDescent="0.55000000000000004">
      <c r="B4160" t="b">
        <f>IF('Input and Summary Results'!D3742=0,FALSE,'Input and Summary Results'!$B3742)</f>
        <v>0</v>
      </c>
      <c r="C4160" t="b">
        <f>IF(OR(B4160=0,'Input and Summary Results'!D3742=0,'Input and Summary Results'!D3742=""),FALSE,'Input and Summary Results'!$D3742)</f>
        <v>0</v>
      </c>
      <c r="D4160" t="b">
        <f>IF(OR(B4160=0,'Input and Summary Results'!E3742=0),FALSE,'Input and Summary Results'!$E3742)</f>
        <v>0</v>
      </c>
      <c r="E4160" t="b">
        <f t="shared" si="224"/>
        <v>0</v>
      </c>
      <c r="F4160" t="b">
        <f t="shared" si="225"/>
        <v>0</v>
      </c>
      <c r="G4160" t="b">
        <f>IF('Input and Summary Results'!$J$4="yes",IF(C4160=FALSE,FALSE,IF('Data Transformation'!E4160&lt;$R$10,E4160,$R$10)),IF(C4160=FALSE,FALSE,IF(C4160&lt;$R$10,C4160,$R$10)))</f>
        <v>0</v>
      </c>
      <c r="H4160" t="b">
        <f>IF('Input and Summary Results'!$J$4="yes",'Data Transformation'!F4160,'Data Transformation'!D4160)</f>
        <v>0</v>
      </c>
      <c r="I4160" t="str">
        <f t="shared" si="223"/>
        <v/>
      </c>
    </row>
    <row r="4161" spans="2:9" x14ac:dyDescent="0.55000000000000004">
      <c r="B4161" t="b">
        <f>IF('Input and Summary Results'!D3743=0,FALSE,'Input and Summary Results'!$B3743)</f>
        <v>0</v>
      </c>
      <c r="C4161" t="b">
        <f>IF(OR(B4161=0,'Input and Summary Results'!D3743=0,'Input and Summary Results'!D3743=""),FALSE,'Input and Summary Results'!$D3743)</f>
        <v>0</v>
      </c>
      <c r="D4161" t="b">
        <f>IF(OR(B4161=0,'Input and Summary Results'!E3743=0),FALSE,'Input and Summary Results'!$E3743)</f>
        <v>0</v>
      </c>
      <c r="E4161" t="b">
        <f t="shared" si="224"/>
        <v>0</v>
      </c>
      <c r="F4161" t="b">
        <f t="shared" si="225"/>
        <v>0</v>
      </c>
      <c r="G4161" t="b">
        <f>IF('Input and Summary Results'!$J$4="yes",IF(C4161=FALSE,FALSE,IF('Data Transformation'!E4161&lt;$R$10,E4161,$R$10)),IF(C4161=FALSE,FALSE,IF(C4161&lt;$R$10,C4161,$R$10)))</f>
        <v>0</v>
      </c>
      <c r="H4161" t="b">
        <f>IF('Input and Summary Results'!$J$4="yes",'Data Transformation'!F4161,'Data Transformation'!D4161)</f>
        <v>0</v>
      </c>
      <c r="I4161" t="str">
        <f t="shared" si="223"/>
        <v/>
      </c>
    </row>
    <row r="4162" spans="2:9" x14ac:dyDescent="0.55000000000000004">
      <c r="B4162" t="b">
        <f>IF('Input and Summary Results'!D3744=0,FALSE,'Input and Summary Results'!$B3744)</f>
        <v>0</v>
      </c>
      <c r="C4162" t="b">
        <f>IF(OR(B4162=0,'Input and Summary Results'!D3744=0,'Input and Summary Results'!D3744=""),FALSE,'Input and Summary Results'!$D3744)</f>
        <v>0</v>
      </c>
      <c r="D4162" t="b">
        <f>IF(OR(B4162=0,'Input and Summary Results'!E3744=0),FALSE,'Input and Summary Results'!$E3744)</f>
        <v>0</v>
      </c>
      <c r="E4162" t="b">
        <f t="shared" si="224"/>
        <v>0</v>
      </c>
      <c r="F4162" t="b">
        <f t="shared" si="225"/>
        <v>0</v>
      </c>
      <c r="G4162" t="b">
        <f>IF('Input and Summary Results'!$J$4="yes",IF(C4162=FALSE,FALSE,IF('Data Transformation'!E4162&lt;$R$10,E4162,$R$10)),IF(C4162=FALSE,FALSE,IF(C4162&lt;$R$10,C4162,$R$10)))</f>
        <v>0</v>
      </c>
      <c r="H4162" t="b">
        <f>IF('Input and Summary Results'!$J$4="yes",'Data Transformation'!F4162,'Data Transformation'!D4162)</f>
        <v>0</v>
      </c>
      <c r="I4162" t="str">
        <f t="shared" si="223"/>
        <v/>
      </c>
    </row>
    <row r="4163" spans="2:9" x14ac:dyDescent="0.55000000000000004">
      <c r="B4163" t="b">
        <f>IF('Input and Summary Results'!D3745=0,FALSE,'Input and Summary Results'!$B3745)</f>
        <v>0</v>
      </c>
      <c r="C4163" t="b">
        <f>IF(OR(B4163=0,'Input and Summary Results'!D3745=0,'Input and Summary Results'!D3745=""),FALSE,'Input and Summary Results'!$D3745)</f>
        <v>0</v>
      </c>
      <c r="D4163" t="b">
        <f>IF(OR(B4163=0,'Input and Summary Results'!E3745=0),FALSE,'Input and Summary Results'!$E3745)</f>
        <v>0</v>
      </c>
      <c r="E4163" t="b">
        <f t="shared" si="224"/>
        <v>0</v>
      </c>
      <c r="F4163" t="b">
        <f t="shared" si="225"/>
        <v>0</v>
      </c>
      <c r="G4163" t="b">
        <f>IF('Input and Summary Results'!$J$4="yes",IF(C4163=FALSE,FALSE,IF('Data Transformation'!E4163&lt;$R$10,E4163,$R$10)),IF(C4163=FALSE,FALSE,IF(C4163&lt;$R$10,C4163,$R$10)))</f>
        <v>0</v>
      </c>
      <c r="H4163" t="b">
        <f>IF('Input and Summary Results'!$J$4="yes",'Data Transformation'!F4163,'Data Transformation'!D4163)</f>
        <v>0</v>
      </c>
      <c r="I4163" t="str">
        <f t="shared" si="223"/>
        <v/>
      </c>
    </row>
    <row r="4164" spans="2:9" x14ac:dyDescent="0.55000000000000004">
      <c r="B4164" t="b">
        <f>IF('Input and Summary Results'!D3746=0,FALSE,'Input and Summary Results'!$B3746)</f>
        <v>0</v>
      </c>
      <c r="C4164" t="b">
        <f>IF(OR(B4164=0,'Input and Summary Results'!D3746=0,'Input and Summary Results'!D3746=""),FALSE,'Input and Summary Results'!$D3746)</f>
        <v>0</v>
      </c>
      <c r="D4164" t="b">
        <f>IF(OR(B4164=0,'Input and Summary Results'!E3746=0),FALSE,'Input and Summary Results'!$E3746)</f>
        <v>0</v>
      </c>
      <c r="E4164" t="b">
        <f t="shared" si="224"/>
        <v>0</v>
      </c>
      <c r="F4164" t="b">
        <f t="shared" si="225"/>
        <v>0</v>
      </c>
      <c r="G4164" t="b">
        <f>IF('Input and Summary Results'!$J$4="yes",IF(C4164=FALSE,FALSE,IF('Data Transformation'!E4164&lt;$R$10,E4164,$R$10)),IF(C4164=FALSE,FALSE,IF(C4164&lt;$R$10,C4164,$R$10)))</f>
        <v>0</v>
      </c>
      <c r="H4164" t="b">
        <f>IF('Input and Summary Results'!$J$4="yes",'Data Transformation'!F4164,'Data Transformation'!D4164)</f>
        <v>0</v>
      </c>
      <c r="I4164" t="str">
        <f t="shared" si="223"/>
        <v/>
      </c>
    </row>
    <row r="4165" spans="2:9" x14ac:dyDescent="0.55000000000000004">
      <c r="B4165" t="b">
        <f>IF('Input and Summary Results'!D3747=0,FALSE,'Input and Summary Results'!$B3747)</f>
        <v>0</v>
      </c>
      <c r="C4165" t="b">
        <f>IF(OR(B4165=0,'Input and Summary Results'!D3747=0,'Input and Summary Results'!D3747=""),FALSE,'Input and Summary Results'!$D3747)</f>
        <v>0</v>
      </c>
      <c r="D4165" t="b">
        <f>IF(OR(B4165=0,'Input and Summary Results'!E3747=0),FALSE,'Input and Summary Results'!$E3747)</f>
        <v>0</v>
      </c>
      <c r="E4165" t="b">
        <f t="shared" si="224"/>
        <v>0</v>
      </c>
      <c r="F4165" t="b">
        <f t="shared" si="225"/>
        <v>0</v>
      </c>
      <c r="G4165" t="b">
        <f>IF('Input and Summary Results'!$J$4="yes",IF(C4165=FALSE,FALSE,IF('Data Transformation'!E4165&lt;$R$10,E4165,$R$10)),IF(C4165=FALSE,FALSE,IF(C4165&lt;$R$10,C4165,$R$10)))</f>
        <v>0</v>
      </c>
      <c r="H4165" t="b">
        <f>IF('Input and Summary Results'!$J$4="yes",'Data Transformation'!F4165,'Data Transformation'!D4165)</f>
        <v>0</v>
      </c>
      <c r="I4165" t="str">
        <f t="shared" ref="I4165:I4228" si="226">IF(G4165=FALSE,"",B4165)</f>
        <v/>
      </c>
    </row>
    <row r="4166" spans="2:9" x14ac:dyDescent="0.55000000000000004">
      <c r="B4166" t="b">
        <f>IF('Input and Summary Results'!D3748=0,FALSE,'Input and Summary Results'!$B3748)</f>
        <v>0</v>
      </c>
      <c r="C4166" t="b">
        <f>IF(OR(B4166=0,'Input and Summary Results'!D3748=0,'Input and Summary Results'!D3748=""),FALSE,'Input and Summary Results'!$D3748)</f>
        <v>0</v>
      </c>
      <c r="D4166" t="b">
        <f>IF(OR(B4166=0,'Input and Summary Results'!E3748=0),FALSE,'Input and Summary Results'!$E3748)</f>
        <v>0</v>
      </c>
      <c r="E4166" t="b">
        <f t="shared" si="224"/>
        <v>0</v>
      </c>
      <c r="F4166" t="b">
        <f t="shared" si="225"/>
        <v>0</v>
      </c>
      <c r="G4166" t="b">
        <f>IF('Input and Summary Results'!$J$4="yes",IF(C4166=FALSE,FALSE,IF('Data Transformation'!E4166&lt;$R$10,E4166,$R$10)),IF(C4166=FALSE,FALSE,IF(C4166&lt;$R$10,C4166,$R$10)))</f>
        <v>0</v>
      </c>
      <c r="H4166" t="b">
        <f>IF('Input and Summary Results'!$J$4="yes",'Data Transformation'!F4166,'Data Transformation'!D4166)</f>
        <v>0</v>
      </c>
      <c r="I4166" t="str">
        <f t="shared" si="226"/>
        <v/>
      </c>
    </row>
    <row r="4167" spans="2:9" x14ac:dyDescent="0.55000000000000004">
      <c r="B4167" t="b">
        <f>IF('Input and Summary Results'!D3749=0,FALSE,'Input and Summary Results'!$B3749)</f>
        <v>0</v>
      </c>
      <c r="C4167" t="b">
        <f>IF(OR(B4167=0,'Input and Summary Results'!D3749=0,'Input and Summary Results'!D3749=""),FALSE,'Input and Summary Results'!$D3749)</f>
        <v>0</v>
      </c>
      <c r="D4167" t="b">
        <f>IF(OR(B4167=0,'Input and Summary Results'!E3749=0),FALSE,'Input and Summary Results'!$E3749)</f>
        <v>0</v>
      </c>
      <c r="E4167" t="b">
        <f t="shared" si="224"/>
        <v>0</v>
      </c>
      <c r="F4167" t="b">
        <f t="shared" si="225"/>
        <v>0</v>
      </c>
      <c r="G4167" t="b">
        <f>IF('Input and Summary Results'!$J$4="yes",IF(C4167=FALSE,FALSE,IF('Data Transformation'!E4167&lt;$R$10,E4167,$R$10)),IF(C4167=FALSE,FALSE,IF(C4167&lt;$R$10,C4167,$R$10)))</f>
        <v>0</v>
      </c>
      <c r="H4167" t="b">
        <f>IF('Input and Summary Results'!$J$4="yes",'Data Transformation'!F4167,'Data Transformation'!D4167)</f>
        <v>0</v>
      </c>
      <c r="I4167" t="str">
        <f t="shared" si="226"/>
        <v/>
      </c>
    </row>
    <row r="4168" spans="2:9" x14ac:dyDescent="0.55000000000000004">
      <c r="B4168" t="b">
        <f>IF('Input and Summary Results'!D3750=0,FALSE,'Input and Summary Results'!$B3750)</f>
        <v>0</v>
      </c>
      <c r="C4168" t="b">
        <f>IF(OR(B4168=0,'Input and Summary Results'!D3750=0,'Input and Summary Results'!D3750=""),FALSE,'Input and Summary Results'!$D3750)</f>
        <v>0</v>
      </c>
      <c r="D4168" t="b">
        <f>IF(OR(B4168=0,'Input and Summary Results'!E3750=0),FALSE,'Input and Summary Results'!$E3750)</f>
        <v>0</v>
      </c>
      <c r="E4168" t="b">
        <f t="shared" si="224"/>
        <v>0</v>
      </c>
      <c r="F4168" t="b">
        <f t="shared" si="225"/>
        <v>0</v>
      </c>
      <c r="G4168" t="b">
        <f>IF('Input and Summary Results'!$J$4="yes",IF(C4168=FALSE,FALSE,IF('Data Transformation'!E4168&lt;$R$10,E4168,$R$10)),IF(C4168=FALSE,FALSE,IF(C4168&lt;$R$10,C4168,$R$10)))</f>
        <v>0</v>
      </c>
      <c r="H4168" t="b">
        <f>IF('Input and Summary Results'!$J$4="yes",'Data Transformation'!F4168,'Data Transformation'!D4168)</f>
        <v>0</v>
      </c>
      <c r="I4168" t="str">
        <f t="shared" si="226"/>
        <v/>
      </c>
    </row>
    <row r="4169" spans="2:9" x14ac:dyDescent="0.55000000000000004">
      <c r="B4169" t="b">
        <f>IF('Input and Summary Results'!D3751=0,FALSE,'Input and Summary Results'!$B3751)</f>
        <v>0</v>
      </c>
      <c r="C4169" t="b">
        <f>IF(OR(B4169=0,'Input and Summary Results'!D3751=0,'Input and Summary Results'!D3751=""),FALSE,'Input and Summary Results'!$D3751)</f>
        <v>0</v>
      </c>
      <c r="D4169" t="b">
        <f>IF(OR(B4169=0,'Input and Summary Results'!E3751=0),FALSE,'Input and Summary Results'!$E3751)</f>
        <v>0</v>
      </c>
      <c r="E4169" t="b">
        <f t="shared" si="224"/>
        <v>0</v>
      </c>
      <c r="F4169" t="b">
        <f t="shared" si="225"/>
        <v>0</v>
      </c>
      <c r="G4169" t="b">
        <f>IF('Input and Summary Results'!$J$4="yes",IF(C4169=FALSE,FALSE,IF('Data Transformation'!E4169&lt;$R$10,E4169,$R$10)),IF(C4169=FALSE,FALSE,IF(C4169&lt;$R$10,C4169,$R$10)))</f>
        <v>0</v>
      </c>
      <c r="H4169" t="b">
        <f>IF('Input and Summary Results'!$J$4="yes",'Data Transformation'!F4169,'Data Transformation'!D4169)</f>
        <v>0</v>
      </c>
      <c r="I4169" t="str">
        <f t="shared" si="226"/>
        <v/>
      </c>
    </row>
    <row r="4170" spans="2:9" x14ac:dyDescent="0.55000000000000004">
      <c r="B4170" t="b">
        <f>IF('Input and Summary Results'!D3752=0,FALSE,'Input and Summary Results'!$B3752)</f>
        <v>0</v>
      </c>
      <c r="C4170" t="b">
        <f>IF(OR(B4170=0,'Input and Summary Results'!D3752=0,'Input and Summary Results'!D3752=""),FALSE,'Input and Summary Results'!$D3752)</f>
        <v>0</v>
      </c>
      <c r="D4170" t="b">
        <f>IF(OR(B4170=0,'Input and Summary Results'!E3752=0),FALSE,'Input and Summary Results'!$E3752)</f>
        <v>0</v>
      </c>
      <c r="E4170" t="b">
        <f t="shared" si="224"/>
        <v>0</v>
      </c>
      <c r="F4170" t="b">
        <f t="shared" si="225"/>
        <v>0</v>
      </c>
      <c r="G4170" t="b">
        <f>IF('Input and Summary Results'!$J$4="yes",IF(C4170=FALSE,FALSE,IF('Data Transformation'!E4170&lt;$R$10,E4170,$R$10)),IF(C4170=FALSE,FALSE,IF(C4170&lt;$R$10,C4170,$R$10)))</f>
        <v>0</v>
      </c>
      <c r="H4170" t="b">
        <f>IF('Input and Summary Results'!$J$4="yes",'Data Transformation'!F4170,'Data Transformation'!D4170)</f>
        <v>0</v>
      </c>
      <c r="I4170" t="str">
        <f t="shared" si="226"/>
        <v/>
      </c>
    </row>
    <row r="4171" spans="2:9" x14ac:dyDescent="0.55000000000000004">
      <c r="B4171" t="b">
        <f>IF('Input and Summary Results'!D3753=0,FALSE,'Input and Summary Results'!$B3753)</f>
        <v>0</v>
      </c>
      <c r="C4171" t="b">
        <f>IF(OR(B4171=0,'Input and Summary Results'!D3753=0,'Input and Summary Results'!D3753=""),FALSE,'Input and Summary Results'!$D3753)</f>
        <v>0</v>
      </c>
      <c r="D4171" t="b">
        <f>IF(OR(B4171=0,'Input and Summary Results'!E3753=0),FALSE,'Input and Summary Results'!$E3753)</f>
        <v>0</v>
      </c>
      <c r="E4171" t="b">
        <f t="shared" si="224"/>
        <v>0</v>
      </c>
      <c r="F4171" t="b">
        <f t="shared" si="225"/>
        <v>0</v>
      </c>
      <c r="G4171" t="b">
        <f>IF('Input and Summary Results'!$J$4="yes",IF(C4171=FALSE,FALSE,IF('Data Transformation'!E4171&lt;$R$10,E4171,$R$10)),IF(C4171=FALSE,FALSE,IF(C4171&lt;$R$10,C4171,$R$10)))</f>
        <v>0</v>
      </c>
      <c r="H4171" t="b">
        <f>IF('Input and Summary Results'!$J$4="yes",'Data Transformation'!F4171,'Data Transformation'!D4171)</f>
        <v>0</v>
      </c>
      <c r="I4171" t="str">
        <f t="shared" si="226"/>
        <v/>
      </c>
    </row>
    <row r="4172" spans="2:9" x14ac:dyDescent="0.55000000000000004">
      <c r="B4172" t="b">
        <f>IF('Input and Summary Results'!D3754=0,FALSE,'Input and Summary Results'!$B3754)</f>
        <v>0</v>
      </c>
      <c r="C4172" t="b">
        <f>IF(OR(B4172=0,'Input and Summary Results'!D3754=0,'Input and Summary Results'!D3754=""),FALSE,'Input and Summary Results'!$D3754)</f>
        <v>0</v>
      </c>
      <c r="D4172" t="b">
        <f>IF(OR(B4172=0,'Input and Summary Results'!E3754=0),FALSE,'Input and Summary Results'!$E3754)</f>
        <v>0</v>
      </c>
      <c r="E4172" t="b">
        <f t="shared" si="224"/>
        <v>0</v>
      </c>
      <c r="F4172" t="b">
        <f t="shared" si="225"/>
        <v>0</v>
      </c>
      <c r="G4172" t="b">
        <f>IF('Input and Summary Results'!$J$4="yes",IF(C4172=FALSE,FALSE,IF('Data Transformation'!E4172&lt;$R$10,E4172,$R$10)),IF(C4172=FALSE,FALSE,IF(C4172&lt;$R$10,C4172,$R$10)))</f>
        <v>0</v>
      </c>
      <c r="H4172" t="b">
        <f>IF('Input and Summary Results'!$J$4="yes",'Data Transformation'!F4172,'Data Transformation'!D4172)</f>
        <v>0</v>
      </c>
      <c r="I4172" t="str">
        <f t="shared" si="226"/>
        <v/>
      </c>
    </row>
    <row r="4173" spans="2:9" x14ac:dyDescent="0.55000000000000004">
      <c r="B4173" t="b">
        <f>IF('Input and Summary Results'!D3755=0,FALSE,'Input and Summary Results'!$B3755)</f>
        <v>0</v>
      </c>
      <c r="C4173" t="b">
        <f>IF(OR(B4173=0,'Input and Summary Results'!D3755=0,'Input and Summary Results'!D3755=""),FALSE,'Input and Summary Results'!$D3755)</f>
        <v>0</v>
      </c>
      <c r="D4173" t="b">
        <f>IF(OR(B4173=0,'Input and Summary Results'!E3755=0),FALSE,'Input and Summary Results'!$E3755)</f>
        <v>0</v>
      </c>
      <c r="E4173" t="b">
        <f t="shared" si="224"/>
        <v>0</v>
      </c>
      <c r="F4173" t="b">
        <f t="shared" si="225"/>
        <v>0</v>
      </c>
      <c r="G4173" t="b">
        <f>IF('Input and Summary Results'!$J$4="yes",IF(C4173=FALSE,FALSE,IF('Data Transformation'!E4173&lt;$R$10,E4173,$R$10)),IF(C4173=FALSE,FALSE,IF(C4173&lt;$R$10,C4173,$R$10)))</f>
        <v>0</v>
      </c>
      <c r="H4173" t="b">
        <f>IF('Input and Summary Results'!$J$4="yes",'Data Transformation'!F4173,'Data Transformation'!D4173)</f>
        <v>0</v>
      </c>
      <c r="I4173" t="str">
        <f t="shared" si="226"/>
        <v/>
      </c>
    </row>
    <row r="4174" spans="2:9" x14ac:dyDescent="0.55000000000000004">
      <c r="B4174" t="b">
        <f>IF('Input and Summary Results'!D3756=0,FALSE,'Input and Summary Results'!$B3756)</f>
        <v>0</v>
      </c>
      <c r="C4174" t="b">
        <f>IF(OR(B4174=0,'Input and Summary Results'!D3756=0,'Input and Summary Results'!D3756=""),FALSE,'Input and Summary Results'!$D3756)</f>
        <v>0</v>
      </c>
      <c r="D4174" t="b">
        <f>IF(OR(B4174=0,'Input and Summary Results'!E3756=0),FALSE,'Input and Summary Results'!$E3756)</f>
        <v>0</v>
      </c>
      <c r="E4174" t="b">
        <f t="shared" si="224"/>
        <v>0</v>
      </c>
      <c r="F4174" t="b">
        <f t="shared" si="225"/>
        <v>0</v>
      </c>
      <c r="G4174" t="b">
        <f>IF('Input and Summary Results'!$J$4="yes",IF(C4174=FALSE,FALSE,IF('Data Transformation'!E4174&lt;$R$10,E4174,$R$10)),IF(C4174=FALSE,FALSE,IF(C4174&lt;$R$10,C4174,$R$10)))</f>
        <v>0</v>
      </c>
      <c r="H4174" t="b">
        <f>IF('Input and Summary Results'!$J$4="yes",'Data Transformation'!F4174,'Data Transformation'!D4174)</f>
        <v>0</v>
      </c>
      <c r="I4174" t="str">
        <f t="shared" si="226"/>
        <v/>
      </c>
    </row>
    <row r="4175" spans="2:9" x14ac:dyDescent="0.55000000000000004">
      <c r="B4175" t="b">
        <f>IF('Input and Summary Results'!D3757=0,FALSE,'Input and Summary Results'!$B3757)</f>
        <v>0</v>
      </c>
      <c r="C4175" t="b">
        <f>IF(OR(B4175=0,'Input and Summary Results'!D3757=0,'Input and Summary Results'!D3757=""),FALSE,'Input and Summary Results'!$D3757)</f>
        <v>0</v>
      </c>
      <c r="D4175" t="b">
        <f>IF(OR(B4175=0,'Input and Summary Results'!E3757=0),FALSE,'Input and Summary Results'!$E3757)</f>
        <v>0</v>
      </c>
      <c r="E4175" t="b">
        <f t="shared" si="224"/>
        <v>0</v>
      </c>
      <c r="F4175" t="b">
        <f t="shared" si="225"/>
        <v>0</v>
      </c>
      <c r="G4175" t="b">
        <f>IF('Input and Summary Results'!$J$4="yes",IF(C4175=FALSE,FALSE,IF('Data Transformation'!E4175&lt;$R$10,E4175,$R$10)),IF(C4175=FALSE,FALSE,IF(C4175&lt;$R$10,C4175,$R$10)))</f>
        <v>0</v>
      </c>
      <c r="H4175" t="b">
        <f>IF('Input and Summary Results'!$J$4="yes",'Data Transformation'!F4175,'Data Transformation'!D4175)</f>
        <v>0</v>
      </c>
      <c r="I4175" t="str">
        <f t="shared" si="226"/>
        <v/>
      </c>
    </row>
    <row r="4176" spans="2:9" x14ac:dyDescent="0.55000000000000004">
      <c r="B4176" t="b">
        <f>IF('Input and Summary Results'!D3758=0,FALSE,'Input and Summary Results'!$B3758)</f>
        <v>0</v>
      </c>
      <c r="C4176" t="b">
        <f>IF(OR(B4176=0,'Input and Summary Results'!D3758=0,'Input and Summary Results'!D3758=""),FALSE,'Input and Summary Results'!$D3758)</f>
        <v>0</v>
      </c>
      <c r="D4176" t="b">
        <f>IF(OR(B4176=0,'Input and Summary Results'!E3758=0),FALSE,'Input and Summary Results'!$E3758)</f>
        <v>0</v>
      </c>
      <c r="E4176" t="b">
        <f t="shared" si="224"/>
        <v>0</v>
      </c>
      <c r="F4176" t="b">
        <f t="shared" si="225"/>
        <v>0</v>
      </c>
      <c r="G4176" t="b">
        <f>IF('Input and Summary Results'!$J$4="yes",IF(C4176=FALSE,FALSE,IF('Data Transformation'!E4176&lt;$R$10,E4176,$R$10)),IF(C4176=FALSE,FALSE,IF(C4176&lt;$R$10,C4176,$R$10)))</f>
        <v>0</v>
      </c>
      <c r="H4176" t="b">
        <f>IF('Input and Summary Results'!$J$4="yes",'Data Transformation'!F4176,'Data Transformation'!D4176)</f>
        <v>0</v>
      </c>
      <c r="I4176" t="str">
        <f t="shared" si="226"/>
        <v/>
      </c>
    </row>
    <row r="4177" spans="2:9" x14ac:dyDescent="0.55000000000000004">
      <c r="B4177" t="b">
        <f>IF('Input and Summary Results'!D3759=0,FALSE,'Input and Summary Results'!$B3759)</f>
        <v>0</v>
      </c>
      <c r="C4177" t="b">
        <f>IF(OR(B4177=0,'Input and Summary Results'!D3759=0,'Input and Summary Results'!D3759=""),FALSE,'Input and Summary Results'!$D3759)</f>
        <v>0</v>
      </c>
      <c r="D4177" t="b">
        <f>IF(OR(B4177=0,'Input and Summary Results'!E3759=0),FALSE,'Input and Summary Results'!$E3759)</f>
        <v>0</v>
      </c>
      <c r="E4177" t="b">
        <f t="shared" si="224"/>
        <v>0</v>
      </c>
      <c r="F4177" t="b">
        <f t="shared" si="225"/>
        <v>0</v>
      </c>
      <c r="G4177" t="b">
        <f>IF('Input and Summary Results'!$J$4="yes",IF(C4177=FALSE,FALSE,IF('Data Transformation'!E4177&lt;$R$10,E4177,$R$10)),IF(C4177=FALSE,FALSE,IF(C4177&lt;$R$10,C4177,$R$10)))</f>
        <v>0</v>
      </c>
      <c r="H4177" t="b">
        <f>IF('Input and Summary Results'!$J$4="yes",'Data Transformation'!F4177,'Data Transformation'!D4177)</f>
        <v>0</v>
      </c>
      <c r="I4177" t="str">
        <f t="shared" si="226"/>
        <v/>
      </c>
    </row>
    <row r="4178" spans="2:9" x14ac:dyDescent="0.55000000000000004">
      <c r="B4178" t="b">
        <f>IF('Input and Summary Results'!D3760=0,FALSE,'Input and Summary Results'!$B3760)</f>
        <v>0</v>
      </c>
      <c r="C4178" t="b">
        <f>IF(OR(B4178=0,'Input and Summary Results'!D3760=0,'Input and Summary Results'!D3760=""),FALSE,'Input and Summary Results'!$D3760)</f>
        <v>0</v>
      </c>
      <c r="D4178" t="b">
        <f>IF(OR(B4178=0,'Input and Summary Results'!E3760=0),FALSE,'Input and Summary Results'!$E3760)</f>
        <v>0</v>
      </c>
      <c r="E4178" t="b">
        <f t="shared" si="224"/>
        <v>0</v>
      </c>
      <c r="F4178" t="b">
        <f t="shared" si="225"/>
        <v>0</v>
      </c>
      <c r="G4178" t="b">
        <f>IF('Input and Summary Results'!$J$4="yes",IF(C4178=FALSE,FALSE,IF('Data Transformation'!E4178&lt;$R$10,E4178,$R$10)),IF(C4178=FALSE,FALSE,IF(C4178&lt;$R$10,C4178,$R$10)))</f>
        <v>0</v>
      </c>
      <c r="H4178" t="b">
        <f>IF('Input and Summary Results'!$J$4="yes",'Data Transformation'!F4178,'Data Transformation'!D4178)</f>
        <v>0</v>
      </c>
      <c r="I4178" t="str">
        <f t="shared" si="226"/>
        <v/>
      </c>
    </row>
    <row r="4179" spans="2:9" x14ac:dyDescent="0.55000000000000004">
      <c r="B4179" t="b">
        <f>IF('Input and Summary Results'!D3761=0,FALSE,'Input and Summary Results'!$B3761)</f>
        <v>0</v>
      </c>
      <c r="C4179" t="b">
        <f>IF(OR(B4179=0,'Input and Summary Results'!D3761=0,'Input and Summary Results'!D3761=""),FALSE,'Input and Summary Results'!$D3761)</f>
        <v>0</v>
      </c>
      <c r="D4179" t="b">
        <f>IF(OR(B4179=0,'Input and Summary Results'!E3761=0),FALSE,'Input and Summary Results'!$E3761)</f>
        <v>0</v>
      </c>
      <c r="E4179" t="b">
        <f t="shared" si="224"/>
        <v>0</v>
      </c>
      <c r="F4179" t="b">
        <f t="shared" si="225"/>
        <v>0</v>
      </c>
      <c r="G4179" t="b">
        <f>IF('Input and Summary Results'!$J$4="yes",IF(C4179=FALSE,FALSE,IF('Data Transformation'!E4179&lt;$R$10,E4179,$R$10)),IF(C4179=FALSE,FALSE,IF(C4179&lt;$R$10,C4179,$R$10)))</f>
        <v>0</v>
      </c>
      <c r="H4179" t="b">
        <f>IF('Input and Summary Results'!$J$4="yes",'Data Transformation'!F4179,'Data Transformation'!D4179)</f>
        <v>0</v>
      </c>
      <c r="I4179" t="str">
        <f t="shared" si="226"/>
        <v/>
      </c>
    </row>
    <row r="4180" spans="2:9" x14ac:dyDescent="0.55000000000000004">
      <c r="B4180" t="b">
        <f>IF('Input and Summary Results'!D3762=0,FALSE,'Input and Summary Results'!$B3762)</f>
        <v>0</v>
      </c>
      <c r="C4180" t="b">
        <f>IF(OR(B4180=0,'Input and Summary Results'!D3762=0,'Input and Summary Results'!D3762=""),FALSE,'Input and Summary Results'!$D3762)</f>
        <v>0</v>
      </c>
      <c r="D4180" t="b">
        <f>IF(OR(B4180=0,'Input and Summary Results'!E3762=0),FALSE,'Input and Summary Results'!$E3762)</f>
        <v>0</v>
      </c>
      <c r="E4180" t="b">
        <f t="shared" si="224"/>
        <v>0</v>
      </c>
      <c r="F4180" t="b">
        <f t="shared" si="225"/>
        <v>0</v>
      </c>
      <c r="G4180" t="b">
        <f>IF('Input and Summary Results'!$J$4="yes",IF(C4180=FALSE,FALSE,IF('Data Transformation'!E4180&lt;$R$10,E4180,$R$10)),IF(C4180=FALSE,FALSE,IF(C4180&lt;$R$10,C4180,$R$10)))</f>
        <v>0</v>
      </c>
      <c r="H4180" t="b">
        <f>IF('Input and Summary Results'!$J$4="yes",'Data Transformation'!F4180,'Data Transformation'!D4180)</f>
        <v>0</v>
      </c>
      <c r="I4180" t="str">
        <f t="shared" si="226"/>
        <v/>
      </c>
    </row>
    <row r="4181" spans="2:9" x14ac:dyDescent="0.55000000000000004">
      <c r="B4181" t="b">
        <f>IF('Input and Summary Results'!D3763=0,FALSE,'Input and Summary Results'!$B3763)</f>
        <v>0</v>
      </c>
      <c r="C4181" t="b">
        <f>IF(OR(B4181=0,'Input and Summary Results'!D3763=0,'Input and Summary Results'!D3763=""),FALSE,'Input and Summary Results'!$D3763)</f>
        <v>0</v>
      </c>
      <c r="D4181" t="b">
        <f>IF(OR(B4181=0,'Input and Summary Results'!E3763=0),FALSE,'Input and Summary Results'!$E3763)</f>
        <v>0</v>
      </c>
      <c r="E4181" t="b">
        <f t="shared" si="224"/>
        <v>0</v>
      </c>
      <c r="F4181" t="b">
        <f t="shared" si="225"/>
        <v>0</v>
      </c>
      <c r="G4181" t="b">
        <f>IF('Input and Summary Results'!$J$4="yes",IF(C4181=FALSE,FALSE,IF('Data Transformation'!E4181&lt;$R$10,E4181,$R$10)),IF(C4181=FALSE,FALSE,IF(C4181&lt;$R$10,C4181,$R$10)))</f>
        <v>0</v>
      </c>
      <c r="H4181" t="b">
        <f>IF('Input and Summary Results'!$J$4="yes",'Data Transformation'!F4181,'Data Transformation'!D4181)</f>
        <v>0</v>
      </c>
      <c r="I4181" t="str">
        <f t="shared" si="226"/>
        <v/>
      </c>
    </row>
    <row r="4182" spans="2:9" x14ac:dyDescent="0.55000000000000004">
      <c r="B4182" t="b">
        <f>IF('Input and Summary Results'!D3764=0,FALSE,'Input and Summary Results'!$B3764)</f>
        <v>0</v>
      </c>
      <c r="C4182" t="b">
        <f>IF(OR(B4182=0,'Input and Summary Results'!D3764=0,'Input and Summary Results'!D3764=""),FALSE,'Input and Summary Results'!$D3764)</f>
        <v>0</v>
      </c>
      <c r="D4182" t="b">
        <f>IF(OR(B4182=0,'Input and Summary Results'!E3764=0),FALSE,'Input and Summary Results'!$E3764)</f>
        <v>0</v>
      </c>
      <c r="E4182" t="b">
        <f t="shared" si="224"/>
        <v>0</v>
      </c>
      <c r="F4182" t="b">
        <f t="shared" si="225"/>
        <v>0</v>
      </c>
      <c r="G4182" t="b">
        <f>IF('Input and Summary Results'!$J$4="yes",IF(C4182=FALSE,FALSE,IF('Data Transformation'!E4182&lt;$R$10,E4182,$R$10)),IF(C4182=FALSE,FALSE,IF(C4182&lt;$R$10,C4182,$R$10)))</f>
        <v>0</v>
      </c>
      <c r="H4182" t="b">
        <f>IF('Input and Summary Results'!$J$4="yes",'Data Transformation'!F4182,'Data Transformation'!D4182)</f>
        <v>0</v>
      </c>
      <c r="I4182" t="str">
        <f t="shared" si="226"/>
        <v/>
      </c>
    </row>
    <row r="4183" spans="2:9" x14ac:dyDescent="0.55000000000000004">
      <c r="B4183" t="b">
        <f>IF('Input and Summary Results'!D3765=0,FALSE,'Input and Summary Results'!$B3765)</f>
        <v>0</v>
      </c>
      <c r="C4183" t="b">
        <f>IF(OR(B4183=0,'Input and Summary Results'!D3765=0,'Input and Summary Results'!D3765=""),FALSE,'Input and Summary Results'!$D3765)</f>
        <v>0</v>
      </c>
      <c r="D4183" t="b">
        <f>IF(OR(B4183=0,'Input and Summary Results'!E3765=0),FALSE,'Input and Summary Results'!$E3765)</f>
        <v>0</v>
      </c>
      <c r="E4183" t="b">
        <f t="shared" si="224"/>
        <v>0</v>
      </c>
      <c r="F4183" t="b">
        <f t="shared" si="225"/>
        <v>0</v>
      </c>
      <c r="G4183" t="b">
        <f>IF('Input and Summary Results'!$J$4="yes",IF(C4183=FALSE,FALSE,IF('Data Transformation'!E4183&lt;$R$10,E4183,$R$10)),IF(C4183=FALSE,FALSE,IF(C4183&lt;$R$10,C4183,$R$10)))</f>
        <v>0</v>
      </c>
      <c r="H4183" t="b">
        <f>IF('Input and Summary Results'!$J$4="yes",'Data Transformation'!F4183,'Data Transformation'!D4183)</f>
        <v>0</v>
      </c>
      <c r="I4183" t="str">
        <f t="shared" si="226"/>
        <v/>
      </c>
    </row>
    <row r="4184" spans="2:9" x14ac:dyDescent="0.55000000000000004">
      <c r="B4184" t="b">
        <f>IF('Input and Summary Results'!D3766=0,FALSE,'Input and Summary Results'!$B3766)</f>
        <v>0</v>
      </c>
      <c r="C4184" t="b">
        <f>IF(OR(B4184=0,'Input and Summary Results'!D3766=0,'Input and Summary Results'!D3766=""),FALSE,'Input and Summary Results'!$D3766)</f>
        <v>0</v>
      </c>
      <c r="D4184" t="b">
        <f>IF(OR(B4184=0,'Input and Summary Results'!E3766=0),FALSE,'Input and Summary Results'!$E3766)</f>
        <v>0</v>
      </c>
      <c r="E4184" t="b">
        <f t="shared" si="224"/>
        <v>0</v>
      </c>
      <c r="F4184" t="b">
        <f t="shared" si="225"/>
        <v>0</v>
      </c>
      <c r="G4184" t="b">
        <f>IF('Input and Summary Results'!$J$4="yes",IF(C4184=FALSE,FALSE,IF('Data Transformation'!E4184&lt;$R$10,E4184,$R$10)),IF(C4184=FALSE,FALSE,IF(C4184&lt;$R$10,C4184,$R$10)))</f>
        <v>0</v>
      </c>
      <c r="H4184" t="b">
        <f>IF('Input and Summary Results'!$J$4="yes",'Data Transformation'!F4184,'Data Transformation'!D4184)</f>
        <v>0</v>
      </c>
      <c r="I4184" t="str">
        <f t="shared" si="226"/>
        <v/>
      </c>
    </row>
    <row r="4185" spans="2:9" x14ac:dyDescent="0.55000000000000004">
      <c r="B4185" t="b">
        <f>IF('Input and Summary Results'!D3767=0,FALSE,'Input and Summary Results'!$B3767)</f>
        <v>0</v>
      </c>
      <c r="C4185" t="b">
        <f>IF(OR(B4185=0,'Input and Summary Results'!D3767=0,'Input and Summary Results'!D3767=""),FALSE,'Input and Summary Results'!$D3767)</f>
        <v>0</v>
      </c>
      <c r="D4185" t="b">
        <f>IF(OR(B4185=0,'Input and Summary Results'!E3767=0),FALSE,'Input and Summary Results'!$E3767)</f>
        <v>0</v>
      </c>
      <c r="E4185" t="b">
        <f t="shared" si="224"/>
        <v>0</v>
      </c>
      <c r="F4185" t="b">
        <f t="shared" si="225"/>
        <v>0</v>
      </c>
      <c r="G4185" t="b">
        <f>IF('Input and Summary Results'!$J$4="yes",IF(C4185=FALSE,FALSE,IF('Data Transformation'!E4185&lt;$R$10,E4185,$R$10)),IF(C4185=FALSE,FALSE,IF(C4185&lt;$R$10,C4185,$R$10)))</f>
        <v>0</v>
      </c>
      <c r="H4185" t="b">
        <f>IF('Input and Summary Results'!$J$4="yes",'Data Transformation'!F4185,'Data Transformation'!D4185)</f>
        <v>0</v>
      </c>
      <c r="I4185" t="str">
        <f t="shared" si="226"/>
        <v/>
      </c>
    </row>
    <row r="4186" spans="2:9" x14ac:dyDescent="0.55000000000000004">
      <c r="B4186" t="b">
        <f>IF('Input and Summary Results'!D3768=0,FALSE,'Input and Summary Results'!$B3768)</f>
        <v>0</v>
      </c>
      <c r="C4186" t="b">
        <f>IF(OR(B4186=0,'Input and Summary Results'!D3768=0,'Input and Summary Results'!D3768=""),FALSE,'Input and Summary Results'!$D3768)</f>
        <v>0</v>
      </c>
      <c r="D4186" t="b">
        <f>IF(OR(B4186=0,'Input and Summary Results'!E3768=0),FALSE,'Input and Summary Results'!$E3768)</f>
        <v>0</v>
      </c>
      <c r="E4186" t="b">
        <f t="shared" si="224"/>
        <v>0</v>
      </c>
      <c r="F4186" t="b">
        <f t="shared" si="225"/>
        <v>0</v>
      </c>
      <c r="G4186" t="b">
        <f>IF('Input and Summary Results'!$J$4="yes",IF(C4186=FALSE,FALSE,IF('Data Transformation'!E4186&lt;$R$10,E4186,$R$10)),IF(C4186=FALSE,FALSE,IF(C4186&lt;$R$10,C4186,$R$10)))</f>
        <v>0</v>
      </c>
      <c r="H4186" t="b">
        <f>IF('Input and Summary Results'!$J$4="yes",'Data Transformation'!F4186,'Data Transformation'!D4186)</f>
        <v>0</v>
      </c>
      <c r="I4186" t="str">
        <f t="shared" si="226"/>
        <v/>
      </c>
    </row>
    <row r="4187" spans="2:9" x14ac:dyDescent="0.55000000000000004">
      <c r="B4187" t="b">
        <f>IF('Input and Summary Results'!D3769=0,FALSE,'Input and Summary Results'!$B3769)</f>
        <v>0</v>
      </c>
      <c r="C4187" t="b">
        <f>IF(OR(B4187=0,'Input and Summary Results'!D3769=0,'Input and Summary Results'!D3769=""),FALSE,'Input and Summary Results'!$D3769)</f>
        <v>0</v>
      </c>
      <c r="D4187" t="b">
        <f>IF(OR(B4187=0,'Input and Summary Results'!E3769=0),FALSE,'Input and Summary Results'!$E3769)</f>
        <v>0</v>
      </c>
      <c r="E4187" t="b">
        <f t="shared" si="224"/>
        <v>0</v>
      </c>
      <c r="F4187" t="b">
        <f t="shared" si="225"/>
        <v>0</v>
      </c>
      <c r="G4187" t="b">
        <f>IF('Input and Summary Results'!$J$4="yes",IF(C4187=FALSE,FALSE,IF('Data Transformation'!E4187&lt;$R$10,E4187,$R$10)),IF(C4187=FALSE,FALSE,IF(C4187&lt;$R$10,C4187,$R$10)))</f>
        <v>0</v>
      </c>
      <c r="H4187" t="b">
        <f>IF('Input and Summary Results'!$J$4="yes",'Data Transformation'!F4187,'Data Transformation'!D4187)</f>
        <v>0</v>
      </c>
      <c r="I4187" t="str">
        <f t="shared" si="226"/>
        <v/>
      </c>
    </row>
    <row r="4188" spans="2:9" x14ac:dyDescent="0.55000000000000004">
      <c r="B4188" t="b">
        <f>IF('Input and Summary Results'!D3770=0,FALSE,'Input and Summary Results'!$B3770)</f>
        <v>0</v>
      </c>
      <c r="C4188" t="b">
        <f>IF(OR(B4188=0,'Input and Summary Results'!D3770=0,'Input and Summary Results'!D3770=""),FALSE,'Input and Summary Results'!$D3770)</f>
        <v>0</v>
      </c>
      <c r="D4188" t="b">
        <f>IF(OR(B4188=0,'Input and Summary Results'!E3770=0),FALSE,'Input and Summary Results'!$E3770)</f>
        <v>0</v>
      </c>
      <c r="E4188" t="b">
        <f t="shared" si="224"/>
        <v>0</v>
      </c>
      <c r="F4188" t="b">
        <f t="shared" si="225"/>
        <v>0</v>
      </c>
      <c r="G4188" t="b">
        <f>IF('Input and Summary Results'!$J$4="yes",IF(C4188=FALSE,FALSE,IF('Data Transformation'!E4188&lt;$R$10,E4188,$R$10)),IF(C4188=FALSE,FALSE,IF(C4188&lt;$R$10,C4188,$R$10)))</f>
        <v>0</v>
      </c>
      <c r="H4188" t="b">
        <f>IF('Input and Summary Results'!$J$4="yes",'Data Transformation'!F4188,'Data Transformation'!D4188)</f>
        <v>0</v>
      </c>
      <c r="I4188" t="str">
        <f t="shared" si="226"/>
        <v/>
      </c>
    </row>
    <row r="4189" spans="2:9" x14ac:dyDescent="0.55000000000000004">
      <c r="B4189" t="b">
        <f>IF('Input and Summary Results'!D3771=0,FALSE,'Input and Summary Results'!$B3771)</f>
        <v>0</v>
      </c>
      <c r="C4189" t="b">
        <f>IF(OR(B4189=0,'Input and Summary Results'!D3771=0,'Input and Summary Results'!D3771=""),FALSE,'Input and Summary Results'!$D3771)</f>
        <v>0</v>
      </c>
      <c r="D4189" t="b">
        <f>IF(OR(B4189=0,'Input and Summary Results'!E3771=0),FALSE,'Input and Summary Results'!$E3771)</f>
        <v>0</v>
      </c>
      <c r="E4189" t="b">
        <f t="shared" si="224"/>
        <v>0</v>
      </c>
      <c r="F4189" t="b">
        <f t="shared" si="225"/>
        <v>0</v>
      </c>
      <c r="G4189" t="b">
        <f>IF('Input and Summary Results'!$J$4="yes",IF(C4189=FALSE,FALSE,IF('Data Transformation'!E4189&lt;$R$10,E4189,$R$10)),IF(C4189=FALSE,FALSE,IF(C4189&lt;$R$10,C4189,$R$10)))</f>
        <v>0</v>
      </c>
      <c r="H4189" t="b">
        <f>IF('Input and Summary Results'!$J$4="yes",'Data Transformation'!F4189,'Data Transformation'!D4189)</f>
        <v>0</v>
      </c>
      <c r="I4189" t="str">
        <f t="shared" si="226"/>
        <v/>
      </c>
    </row>
    <row r="4190" spans="2:9" x14ac:dyDescent="0.55000000000000004">
      <c r="B4190" t="b">
        <f>IF('Input and Summary Results'!D3772=0,FALSE,'Input and Summary Results'!$B3772)</f>
        <v>0</v>
      </c>
      <c r="C4190" t="b">
        <f>IF(OR(B4190=0,'Input and Summary Results'!D3772=0,'Input and Summary Results'!D3772=""),FALSE,'Input and Summary Results'!$D3772)</f>
        <v>0</v>
      </c>
      <c r="D4190" t="b">
        <f>IF(OR(B4190=0,'Input and Summary Results'!E3772=0),FALSE,'Input and Summary Results'!$E3772)</f>
        <v>0</v>
      </c>
      <c r="E4190" t="b">
        <f t="shared" si="224"/>
        <v>0</v>
      </c>
      <c r="F4190" t="b">
        <f t="shared" si="225"/>
        <v>0</v>
      </c>
      <c r="G4190" t="b">
        <f>IF('Input and Summary Results'!$J$4="yes",IF(C4190=FALSE,FALSE,IF('Data Transformation'!E4190&lt;$R$10,E4190,$R$10)),IF(C4190=FALSE,FALSE,IF(C4190&lt;$R$10,C4190,$R$10)))</f>
        <v>0</v>
      </c>
      <c r="H4190" t="b">
        <f>IF('Input and Summary Results'!$J$4="yes",'Data Transformation'!F4190,'Data Transformation'!D4190)</f>
        <v>0</v>
      </c>
      <c r="I4190" t="str">
        <f t="shared" si="226"/>
        <v/>
      </c>
    </row>
    <row r="4191" spans="2:9" x14ac:dyDescent="0.55000000000000004">
      <c r="B4191" t="b">
        <f>IF('Input and Summary Results'!D3773=0,FALSE,'Input and Summary Results'!$B3773)</f>
        <v>0</v>
      </c>
      <c r="C4191" t="b">
        <f>IF(OR(B4191=0,'Input and Summary Results'!D3773=0,'Input and Summary Results'!D3773=""),FALSE,'Input and Summary Results'!$D3773)</f>
        <v>0</v>
      </c>
      <c r="D4191" t="b">
        <f>IF(OR(B4191=0,'Input and Summary Results'!E3773=0),FALSE,'Input and Summary Results'!$E3773)</f>
        <v>0</v>
      </c>
      <c r="E4191" t="b">
        <f t="shared" si="224"/>
        <v>0</v>
      </c>
      <c r="F4191" t="b">
        <f t="shared" si="225"/>
        <v>0</v>
      </c>
      <c r="G4191" t="b">
        <f>IF('Input and Summary Results'!$J$4="yes",IF(C4191=FALSE,FALSE,IF('Data Transformation'!E4191&lt;$R$10,E4191,$R$10)),IF(C4191=FALSE,FALSE,IF(C4191&lt;$R$10,C4191,$R$10)))</f>
        <v>0</v>
      </c>
      <c r="H4191" t="b">
        <f>IF('Input and Summary Results'!$J$4="yes",'Data Transformation'!F4191,'Data Transformation'!D4191)</f>
        <v>0</v>
      </c>
      <c r="I4191" t="str">
        <f t="shared" si="226"/>
        <v/>
      </c>
    </row>
    <row r="4192" spans="2:9" x14ac:dyDescent="0.55000000000000004">
      <c r="B4192" t="b">
        <f>IF('Input and Summary Results'!D3774=0,FALSE,'Input and Summary Results'!$B3774)</f>
        <v>0</v>
      </c>
      <c r="C4192" t="b">
        <f>IF(OR(B4192=0,'Input and Summary Results'!D3774=0,'Input and Summary Results'!D3774=""),FALSE,'Input and Summary Results'!$D3774)</f>
        <v>0</v>
      </c>
      <c r="D4192" t="b">
        <f>IF(OR(B4192=0,'Input and Summary Results'!E3774=0),FALSE,'Input and Summary Results'!$E3774)</f>
        <v>0</v>
      </c>
      <c r="E4192" t="b">
        <f t="shared" si="224"/>
        <v>0</v>
      </c>
      <c r="F4192" t="b">
        <f t="shared" si="225"/>
        <v>0</v>
      </c>
      <c r="G4192" t="b">
        <f>IF('Input and Summary Results'!$J$4="yes",IF(C4192=FALSE,FALSE,IF('Data Transformation'!E4192&lt;$R$10,E4192,$R$10)),IF(C4192=FALSE,FALSE,IF(C4192&lt;$R$10,C4192,$R$10)))</f>
        <v>0</v>
      </c>
      <c r="H4192" t="b">
        <f>IF('Input and Summary Results'!$J$4="yes",'Data Transformation'!F4192,'Data Transformation'!D4192)</f>
        <v>0</v>
      </c>
      <c r="I4192" t="str">
        <f t="shared" si="226"/>
        <v/>
      </c>
    </row>
    <row r="4193" spans="2:9" x14ac:dyDescent="0.55000000000000004">
      <c r="B4193" t="b">
        <f>IF('Input and Summary Results'!D3775=0,FALSE,'Input and Summary Results'!$B3775)</f>
        <v>0</v>
      </c>
      <c r="C4193" t="b">
        <f>IF(OR(B4193=0,'Input and Summary Results'!D3775=0,'Input and Summary Results'!D3775=""),FALSE,'Input and Summary Results'!$D3775)</f>
        <v>0</v>
      </c>
      <c r="D4193" t="b">
        <f>IF(OR(B4193=0,'Input and Summary Results'!E3775=0),FALSE,'Input and Summary Results'!$E3775)</f>
        <v>0</v>
      </c>
      <c r="E4193" t="b">
        <f t="shared" si="224"/>
        <v>0</v>
      </c>
      <c r="F4193" t="b">
        <f t="shared" si="225"/>
        <v>0</v>
      </c>
      <c r="G4193" t="b">
        <f>IF('Input and Summary Results'!$J$4="yes",IF(C4193=FALSE,FALSE,IF('Data Transformation'!E4193&lt;$R$10,E4193,$R$10)),IF(C4193=FALSE,FALSE,IF(C4193&lt;$R$10,C4193,$R$10)))</f>
        <v>0</v>
      </c>
      <c r="H4193" t="b">
        <f>IF('Input and Summary Results'!$J$4="yes",'Data Transformation'!F4193,'Data Transformation'!D4193)</f>
        <v>0</v>
      </c>
      <c r="I4193" t="str">
        <f t="shared" si="226"/>
        <v/>
      </c>
    </row>
    <row r="4194" spans="2:9" x14ac:dyDescent="0.55000000000000004">
      <c r="B4194" t="b">
        <f>IF('Input and Summary Results'!D3776=0,FALSE,'Input and Summary Results'!$B3776)</f>
        <v>0</v>
      </c>
      <c r="C4194" t="b">
        <f>IF(OR(B4194=0,'Input and Summary Results'!D3776=0,'Input and Summary Results'!D3776=""),FALSE,'Input and Summary Results'!$D3776)</f>
        <v>0</v>
      </c>
      <c r="D4194" t="b">
        <f>IF(OR(B4194=0,'Input and Summary Results'!E3776=0),FALSE,'Input and Summary Results'!$E3776)</f>
        <v>0</v>
      </c>
      <c r="E4194" t="b">
        <f t="shared" si="224"/>
        <v>0</v>
      </c>
      <c r="F4194" t="b">
        <f t="shared" si="225"/>
        <v>0</v>
      </c>
      <c r="G4194" t="b">
        <f>IF('Input and Summary Results'!$J$4="yes",IF(C4194=FALSE,FALSE,IF('Data Transformation'!E4194&lt;$R$10,E4194,$R$10)),IF(C4194=FALSE,FALSE,IF(C4194&lt;$R$10,C4194,$R$10)))</f>
        <v>0</v>
      </c>
      <c r="H4194" t="b">
        <f>IF('Input and Summary Results'!$J$4="yes",'Data Transformation'!F4194,'Data Transformation'!D4194)</f>
        <v>0</v>
      </c>
      <c r="I4194" t="str">
        <f t="shared" si="226"/>
        <v/>
      </c>
    </row>
    <row r="4195" spans="2:9" x14ac:dyDescent="0.55000000000000004">
      <c r="B4195" t="b">
        <f>IF('Input and Summary Results'!D3777=0,FALSE,'Input and Summary Results'!$B3777)</f>
        <v>0</v>
      </c>
      <c r="C4195" t="b">
        <f>IF(OR(B4195=0,'Input and Summary Results'!D3777=0,'Input and Summary Results'!D3777=""),FALSE,'Input and Summary Results'!$D3777)</f>
        <v>0</v>
      </c>
      <c r="D4195" t="b">
        <f>IF(OR(B4195=0,'Input and Summary Results'!E3777=0),FALSE,'Input and Summary Results'!$E3777)</f>
        <v>0</v>
      </c>
      <c r="E4195" t="b">
        <f t="shared" si="224"/>
        <v>0</v>
      </c>
      <c r="F4195" t="b">
        <f t="shared" si="225"/>
        <v>0</v>
      </c>
      <c r="G4195" t="b">
        <f>IF('Input and Summary Results'!$J$4="yes",IF(C4195=FALSE,FALSE,IF('Data Transformation'!E4195&lt;$R$10,E4195,$R$10)),IF(C4195=FALSE,FALSE,IF(C4195&lt;$R$10,C4195,$R$10)))</f>
        <v>0</v>
      </c>
      <c r="H4195" t="b">
        <f>IF('Input and Summary Results'!$J$4="yes",'Data Transformation'!F4195,'Data Transformation'!D4195)</f>
        <v>0</v>
      </c>
      <c r="I4195" t="str">
        <f t="shared" si="226"/>
        <v/>
      </c>
    </row>
    <row r="4196" spans="2:9" x14ac:dyDescent="0.55000000000000004">
      <c r="B4196" t="b">
        <f>IF('Input and Summary Results'!D3778=0,FALSE,'Input and Summary Results'!$B3778)</f>
        <v>0</v>
      </c>
      <c r="C4196" t="b">
        <f>IF(OR(B4196=0,'Input and Summary Results'!D3778=0,'Input and Summary Results'!D3778=""),FALSE,'Input and Summary Results'!$D3778)</f>
        <v>0</v>
      </c>
      <c r="D4196" t="b">
        <f>IF(OR(B4196=0,'Input and Summary Results'!E3778=0),FALSE,'Input and Summary Results'!$E3778)</f>
        <v>0</v>
      </c>
      <c r="E4196" t="b">
        <f t="shared" si="224"/>
        <v>0</v>
      </c>
      <c r="F4196" t="b">
        <f t="shared" si="225"/>
        <v>0</v>
      </c>
      <c r="G4196" t="b">
        <f>IF('Input and Summary Results'!$J$4="yes",IF(C4196=FALSE,FALSE,IF('Data Transformation'!E4196&lt;$R$10,E4196,$R$10)),IF(C4196=FALSE,FALSE,IF(C4196&lt;$R$10,C4196,$R$10)))</f>
        <v>0</v>
      </c>
      <c r="H4196" t="b">
        <f>IF('Input and Summary Results'!$J$4="yes",'Data Transformation'!F4196,'Data Transformation'!D4196)</f>
        <v>0</v>
      </c>
      <c r="I4196" t="str">
        <f t="shared" si="226"/>
        <v/>
      </c>
    </row>
    <row r="4197" spans="2:9" x14ac:dyDescent="0.55000000000000004">
      <c r="B4197" t="b">
        <f>IF('Input and Summary Results'!D3779=0,FALSE,'Input and Summary Results'!$B3779)</f>
        <v>0</v>
      </c>
      <c r="C4197" t="b">
        <f>IF(OR(B4197=0,'Input and Summary Results'!D3779=0,'Input and Summary Results'!D3779=""),FALSE,'Input and Summary Results'!$D3779)</f>
        <v>0</v>
      </c>
      <c r="D4197" t="b">
        <f>IF(OR(B4197=0,'Input and Summary Results'!E3779=0),FALSE,'Input and Summary Results'!$E3779)</f>
        <v>0</v>
      </c>
      <c r="E4197" t="b">
        <f t="shared" si="224"/>
        <v>0</v>
      </c>
      <c r="F4197" t="b">
        <f t="shared" si="225"/>
        <v>0</v>
      </c>
      <c r="G4197" t="b">
        <f>IF('Input and Summary Results'!$J$4="yes",IF(C4197=FALSE,FALSE,IF('Data Transformation'!E4197&lt;$R$10,E4197,$R$10)),IF(C4197=FALSE,FALSE,IF(C4197&lt;$R$10,C4197,$R$10)))</f>
        <v>0</v>
      </c>
      <c r="H4197" t="b">
        <f>IF('Input and Summary Results'!$J$4="yes",'Data Transformation'!F4197,'Data Transformation'!D4197)</f>
        <v>0</v>
      </c>
      <c r="I4197" t="str">
        <f t="shared" si="226"/>
        <v/>
      </c>
    </row>
    <row r="4198" spans="2:9" x14ac:dyDescent="0.55000000000000004">
      <c r="B4198" t="b">
        <f>IF('Input and Summary Results'!D3780=0,FALSE,'Input and Summary Results'!$B3780)</f>
        <v>0</v>
      </c>
      <c r="C4198" t="b">
        <f>IF(OR(B4198=0,'Input and Summary Results'!D3780=0,'Input and Summary Results'!D3780=""),FALSE,'Input and Summary Results'!$D3780)</f>
        <v>0</v>
      </c>
      <c r="D4198" t="b">
        <f>IF(OR(B4198=0,'Input and Summary Results'!E3780=0),FALSE,'Input and Summary Results'!$E3780)</f>
        <v>0</v>
      </c>
      <c r="E4198" t="b">
        <f t="shared" si="224"/>
        <v>0</v>
      </c>
      <c r="F4198" t="b">
        <f t="shared" si="225"/>
        <v>0</v>
      </c>
      <c r="G4198" t="b">
        <f>IF('Input and Summary Results'!$J$4="yes",IF(C4198=FALSE,FALSE,IF('Data Transformation'!E4198&lt;$R$10,E4198,$R$10)),IF(C4198=FALSE,FALSE,IF(C4198&lt;$R$10,C4198,$R$10)))</f>
        <v>0</v>
      </c>
      <c r="H4198" t="b">
        <f>IF('Input and Summary Results'!$J$4="yes",'Data Transformation'!F4198,'Data Transformation'!D4198)</f>
        <v>0</v>
      </c>
      <c r="I4198" t="str">
        <f t="shared" si="226"/>
        <v/>
      </c>
    </row>
    <row r="4199" spans="2:9" x14ac:dyDescent="0.55000000000000004">
      <c r="B4199" t="b">
        <f>IF('Input and Summary Results'!D3781=0,FALSE,'Input and Summary Results'!$B3781)</f>
        <v>0</v>
      </c>
      <c r="C4199" t="b">
        <f>IF(OR(B4199=0,'Input and Summary Results'!D3781=0,'Input and Summary Results'!D3781=""),FALSE,'Input and Summary Results'!$D3781)</f>
        <v>0</v>
      </c>
      <c r="D4199" t="b">
        <f>IF(OR(B4199=0,'Input and Summary Results'!E3781=0),FALSE,'Input and Summary Results'!$E3781)</f>
        <v>0</v>
      </c>
      <c r="E4199" t="b">
        <f t="shared" si="224"/>
        <v>0</v>
      </c>
      <c r="F4199" t="b">
        <f t="shared" si="225"/>
        <v>0</v>
      </c>
      <c r="G4199" t="b">
        <f>IF('Input and Summary Results'!$J$4="yes",IF(C4199=FALSE,FALSE,IF('Data Transformation'!E4199&lt;$R$10,E4199,$R$10)),IF(C4199=FALSE,FALSE,IF(C4199&lt;$R$10,C4199,$R$10)))</f>
        <v>0</v>
      </c>
      <c r="H4199" t="b">
        <f>IF('Input and Summary Results'!$J$4="yes",'Data Transformation'!F4199,'Data Transformation'!D4199)</f>
        <v>0</v>
      </c>
      <c r="I4199" t="str">
        <f t="shared" si="226"/>
        <v/>
      </c>
    </row>
    <row r="4200" spans="2:9" x14ac:dyDescent="0.55000000000000004">
      <c r="B4200" t="b">
        <f>IF('Input and Summary Results'!D3782=0,FALSE,'Input and Summary Results'!$B3782)</f>
        <v>0</v>
      </c>
      <c r="C4200" t="b">
        <f>IF(OR(B4200=0,'Input and Summary Results'!D3782=0,'Input and Summary Results'!D3782=""),FALSE,'Input and Summary Results'!$D3782)</f>
        <v>0</v>
      </c>
      <c r="D4200" t="b">
        <f>IF(OR(B4200=0,'Input and Summary Results'!E3782=0),FALSE,'Input and Summary Results'!$E3782)</f>
        <v>0</v>
      </c>
      <c r="E4200" t="b">
        <f t="shared" si="224"/>
        <v>0</v>
      </c>
      <c r="F4200" t="b">
        <f t="shared" si="225"/>
        <v>0</v>
      </c>
      <c r="G4200" t="b">
        <f>IF('Input and Summary Results'!$J$4="yes",IF(C4200=FALSE,FALSE,IF('Data Transformation'!E4200&lt;$R$10,E4200,$R$10)),IF(C4200=FALSE,FALSE,IF(C4200&lt;$R$10,C4200,$R$10)))</f>
        <v>0</v>
      </c>
      <c r="H4200" t="b">
        <f>IF('Input and Summary Results'!$J$4="yes",'Data Transformation'!F4200,'Data Transformation'!D4200)</f>
        <v>0</v>
      </c>
      <c r="I4200" t="str">
        <f t="shared" si="226"/>
        <v/>
      </c>
    </row>
    <row r="4201" spans="2:9" x14ac:dyDescent="0.55000000000000004">
      <c r="B4201" t="b">
        <f>IF('Input and Summary Results'!D3783=0,FALSE,'Input and Summary Results'!$B3783)</f>
        <v>0</v>
      </c>
      <c r="C4201" t="b">
        <f>IF(OR(B4201=0,'Input and Summary Results'!D3783=0,'Input and Summary Results'!D3783=""),FALSE,'Input and Summary Results'!$D3783)</f>
        <v>0</v>
      </c>
      <c r="D4201" t="b">
        <f>IF(OR(B4201=0,'Input and Summary Results'!E3783=0),FALSE,'Input and Summary Results'!$E3783)</f>
        <v>0</v>
      </c>
      <c r="E4201" t="b">
        <f t="shared" si="224"/>
        <v>0</v>
      </c>
      <c r="F4201" t="b">
        <f t="shared" si="225"/>
        <v>0</v>
      </c>
      <c r="G4201" t="b">
        <f>IF('Input and Summary Results'!$J$4="yes",IF(C4201=FALSE,FALSE,IF('Data Transformation'!E4201&lt;$R$10,E4201,$R$10)),IF(C4201=FALSE,FALSE,IF(C4201&lt;$R$10,C4201,$R$10)))</f>
        <v>0</v>
      </c>
      <c r="H4201" t="b">
        <f>IF('Input and Summary Results'!$J$4="yes",'Data Transformation'!F4201,'Data Transformation'!D4201)</f>
        <v>0</v>
      </c>
      <c r="I4201" t="str">
        <f t="shared" si="226"/>
        <v/>
      </c>
    </row>
    <row r="4202" spans="2:9" x14ac:dyDescent="0.55000000000000004">
      <c r="B4202" t="b">
        <f>IF('Input and Summary Results'!D3784=0,FALSE,'Input and Summary Results'!$B3784)</f>
        <v>0</v>
      </c>
      <c r="C4202" t="b">
        <f>IF(OR(B4202=0,'Input and Summary Results'!D3784=0,'Input and Summary Results'!D3784=""),FALSE,'Input and Summary Results'!$D3784)</f>
        <v>0</v>
      </c>
      <c r="D4202" t="b">
        <f>IF(OR(B4202=0,'Input and Summary Results'!E3784=0),FALSE,'Input and Summary Results'!$E3784)</f>
        <v>0</v>
      </c>
      <c r="E4202" t="b">
        <f t="shared" ref="E4202:E4265" si="227">IF(C4202=FALSE,FALSE,LOG10(C4202))</f>
        <v>0</v>
      </c>
      <c r="F4202" t="b">
        <f t="shared" ref="F4202:F4265" si="228">IF(D4202=FALSE, FALSE,0.434*D4202/C4202)</f>
        <v>0</v>
      </c>
      <c r="G4202" t="b">
        <f>IF('Input and Summary Results'!$J$4="yes",IF(C4202=FALSE,FALSE,IF('Data Transformation'!E4202&lt;$R$10,E4202,$R$10)),IF(C4202=FALSE,FALSE,IF(C4202&lt;$R$10,C4202,$R$10)))</f>
        <v>0</v>
      </c>
      <c r="H4202" t="b">
        <f>IF('Input and Summary Results'!$J$4="yes",'Data Transformation'!F4202,'Data Transformation'!D4202)</f>
        <v>0</v>
      </c>
      <c r="I4202" t="str">
        <f t="shared" si="226"/>
        <v/>
      </c>
    </row>
    <row r="4203" spans="2:9" x14ac:dyDescent="0.55000000000000004">
      <c r="B4203" t="b">
        <f>IF('Input and Summary Results'!D3785=0,FALSE,'Input and Summary Results'!$B3785)</f>
        <v>0</v>
      </c>
      <c r="C4203" t="b">
        <f>IF(OR(B4203=0,'Input and Summary Results'!D3785=0,'Input and Summary Results'!D3785=""),FALSE,'Input and Summary Results'!$D3785)</f>
        <v>0</v>
      </c>
      <c r="D4203" t="b">
        <f>IF(OR(B4203=0,'Input and Summary Results'!E3785=0),FALSE,'Input and Summary Results'!$E3785)</f>
        <v>0</v>
      </c>
      <c r="E4203" t="b">
        <f t="shared" si="227"/>
        <v>0</v>
      </c>
      <c r="F4203" t="b">
        <f t="shared" si="228"/>
        <v>0</v>
      </c>
      <c r="G4203" t="b">
        <f>IF('Input and Summary Results'!$J$4="yes",IF(C4203=FALSE,FALSE,IF('Data Transformation'!E4203&lt;$R$10,E4203,$R$10)),IF(C4203=FALSE,FALSE,IF(C4203&lt;$R$10,C4203,$R$10)))</f>
        <v>0</v>
      </c>
      <c r="H4203" t="b">
        <f>IF('Input and Summary Results'!$J$4="yes",'Data Transformation'!F4203,'Data Transformation'!D4203)</f>
        <v>0</v>
      </c>
      <c r="I4203" t="str">
        <f t="shared" si="226"/>
        <v/>
      </c>
    </row>
    <row r="4204" spans="2:9" x14ac:dyDescent="0.55000000000000004">
      <c r="B4204" t="b">
        <f>IF('Input and Summary Results'!D3786=0,FALSE,'Input and Summary Results'!$B3786)</f>
        <v>0</v>
      </c>
      <c r="C4204" t="b">
        <f>IF(OR(B4204=0,'Input and Summary Results'!D3786=0,'Input and Summary Results'!D3786=""),FALSE,'Input and Summary Results'!$D3786)</f>
        <v>0</v>
      </c>
      <c r="D4204" t="b">
        <f>IF(OR(B4204=0,'Input and Summary Results'!E3786=0),FALSE,'Input and Summary Results'!$E3786)</f>
        <v>0</v>
      </c>
      <c r="E4204" t="b">
        <f t="shared" si="227"/>
        <v>0</v>
      </c>
      <c r="F4204" t="b">
        <f t="shared" si="228"/>
        <v>0</v>
      </c>
      <c r="G4204" t="b">
        <f>IF('Input and Summary Results'!$J$4="yes",IF(C4204=FALSE,FALSE,IF('Data Transformation'!E4204&lt;$R$10,E4204,$R$10)),IF(C4204=FALSE,FALSE,IF(C4204&lt;$R$10,C4204,$R$10)))</f>
        <v>0</v>
      </c>
      <c r="H4204" t="b">
        <f>IF('Input and Summary Results'!$J$4="yes",'Data Transformation'!F4204,'Data Transformation'!D4204)</f>
        <v>0</v>
      </c>
      <c r="I4204" t="str">
        <f t="shared" si="226"/>
        <v/>
      </c>
    </row>
    <row r="4205" spans="2:9" x14ac:dyDescent="0.55000000000000004">
      <c r="B4205" t="b">
        <f>IF('Input and Summary Results'!D3787=0,FALSE,'Input and Summary Results'!$B3787)</f>
        <v>0</v>
      </c>
      <c r="C4205" t="b">
        <f>IF(OR(B4205=0,'Input and Summary Results'!D3787=0,'Input and Summary Results'!D3787=""),FALSE,'Input and Summary Results'!$D3787)</f>
        <v>0</v>
      </c>
      <c r="D4205" t="b">
        <f>IF(OR(B4205=0,'Input and Summary Results'!E3787=0),FALSE,'Input and Summary Results'!$E3787)</f>
        <v>0</v>
      </c>
      <c r="E4205" t="b">
        <f t="shared" si="227"/>
        <v>0</v>
      </c>
      <c r="F4205" t="b">
        <f t="shared" si="228"/>
        <v>0</v>
      </c>
      <c r="G4205" t="b">
        <f>IF('Input and Summary Results'!$J$4="yes",IF(C4205=FALSE,FALSE,IF('Data Transformation'!E4205&lt;$R$10,E4205,$R$10)),IF(C4205=FALSE,FALSE,IF(C4205&lt;$R$10,C4205,$R$10)))</f>
        <v>0</v>
      </c>
      <c r="H4205" t="b">
        <f>IF('Input and Summary Results'!$J$4="yes",'Data Transformation'!F4205,'Data Transformation'!D4205)</f>
        <v>0</v>
      </c>
      <c r="I4205" t="str">
        <f t="shared" si="226"/>
        <v/>
      </c>
    </row>
    <row r="4206" spans="2:9" x14ac:dyDescent="0.55000000000000004">
      <c r="B4206" t="b">
        <f>IF('Input and Summary Results'!D3788=0,FALSE,'Input and Summary Results'!$B3788)</f>
        <v>0</v>
      </c>
      <c r="C4206" t="b">
        <f>IF(OR(B4206=0,'Input and Summary Results'!D3788=0,'Input and Summary Results'!D3788=""),FALSE,'Input and Summary Results'!$D3788)</f>
        <v>0</v>
      </c>
      <c r="D4206" t="b">
        <f>IF(OR(B4206=0,'Input and Summary Results'!E3788=0),FALSE,'Input and Summary Results'!$E3788)</f>
        <v>0</v>
      </c>
      <c r="E4206" t="b">
        <f t="shared" si="227"/>
        <v>0</v>
      </c>
      <c r="F4206" t="b">
        <f t="shared" si="228"/>
        <v>0</v>
      </c>
      <c r="G4206" t="b">
        <f>IF('Input and Summary Results'!$J$4="yes",IF(C4206=FALSE,FALSE,IF('Data Transformation'!E4206&lt;$R$10,E4206,$R$10)),IF(C4206=FALSE,FALSE,IF(C4206&lt;$R$10,C4206,$R$10)))</f>
        <v>0</v>
      </c>
      <c r="H4206" t="b">
        <f>IF('Input and Summary Results'!$J$4="yes",'Data Transformation'!F4206,'Data Transformation'!D4206)</f>
        <v>0</v>
      </c>
      <c r="I4206" t="str">
        <f t="shared" si="226"/>
        <v/>
      </c>
    </row>
    <row r="4207" spans="2:9" x14ac:dyDescent="0.55000000000000004">
      <c r="B4207" t="b">
        <f>IF('Input and Summary Results'!D3789=0,FALSE,'Input and Summary Results'!$B3789)</f>
        <v>0</v>
      </c>
      <c r="C4207" t="b">
        <f>IF(OR(B4207=0,'Input and Summary Results'!D3789=0,'Input and Summary Results'!D3789=""),FALSE,'Input and Summary Results'!$D3789)</f>
        <v>0</v>
      </c>
      <c r="D4207" t="b">
        <f>IF(OR(B4207=0,'Input and Summary Results'!E3789=0),FALSE,'Input and Summary Results'!$E3789)</f>
        <v>0</v>
      </c>
      <c r="E4207" t="b">
        <f t="shared" si="227"/>
        <v>0</v>
      </c>
      <c r="F4207" t="b">
        <f t="shared" si="228"/>
        <v>0</v>
      </c>
      <c r="G4207" t="b">
        <f>IF('Input and Summary Results'!$J$4="yes",IF(C4207=FALSE,FALSE,IF('Data Transformation'!E4207&lt;$R$10,E4207,$R$10)),IF(C4207=FALSE,FALSE,IF(C4207&lt;$R$10,C4207,$R$10)))</f>
        <v>0</v>
      </c>
      <c r="H4207" t="b">
        <f>IF('Input and Summary Results'!$J$4="yes",'Data Transformation'!F4207,'Data Transformation'!D4207)</f>
        <v>0</v>
      </c>
      <c r="I4207" t="str">
        <f t="shared" si="226"/>
        <v/>
      </c>
    </row>
    <row r="4208" spans="2:9" x14ac:dyDescent="0.55000000000000004">
      <c r="B4208" t="b">
        <f>IF('Input and Summary Results'!D3790=0,FALSE,'Input and Summary Results'!$B3790)</f>
        <v>0</v>
      </c>
      <c r="C4208" t="b">
        <f>IF(OR(B4208=0,'Input and Summary Results'!D3790=0,'Input and Summary Results'!D3790=""),FALSE,'Input and Summary Results'!$D3790)</f>
        <v>0</v>
      </c>
      <c r="D4208" t="b">
        <f>IF(OR(B4208=0,'Input and Summary Results'!E3790=0),FALSE,'Input and Summary Results'!$E3790)</f>
        <v>0</v>
      </c>
      <c r="E4208" t="b">
        <f t="shared" si="227"/>
        <v>0</v>
      </c>
      <c r="F4208" t="b">
        <f t="shared" si="228"/>
        <v>0</v>
      </c>
      <c r="G4208" t="b">
        <f>IF('Input and Summary Results'!$J$4="yes",IF(C4208=FALSE,FALSE,IF('Data Transformation'!E4208&lt;$R$10,E4208,$R$10)),IF(C4208=FALSE,FALSE,IF(C4208&lt;$R$10,C4208,$R$10)))</f>
        <v>0</v>
      </c>
      <c r="H4208" t="b">
        <f>IF('Input and Summary Results'!$J$4="yes",'Data Transformation'!F4208,'Data Transformation'!D4208)</f>
        <v>0</v>
      </c>
      <c r="I4208" t="str">
        <f t="shared" si="226"/>
        <v/>
      </c>
    </row>
    <row r="4209" spans="2:9" x14ac:dyDescent="0.55000000000000004">
      <c r="B4209" t="b">
        <f>IF('Input and Summary Results'!D3791=0,FALSE,'Input and Summary Results'!$B3791)</f>
        <v>0</v>
      </c>
      <c r="C4209" t="b">
        <f>IF(OR(B4209=0,'Input and Summary Results'!D3791=0,'Input and Summary Results'!D3791=""),FALSE,'Input and Summary Results'!$D3791)</f>
        <v>0</v>
      </c>
      <c r="D4209" t="b">
        <f>IF(OR(B4209=0,'Input and Summary Results'!E3791=0),FALSE,'Input and Summary Results'!$E3791)</f>
        <v>0</v>
      </c>
      <c r="E4209" t="b">
        <f t="shared" si="227"/>
        <v>0</v>
      </c>
      <c r="F4209" t="b">
        <f t="shared" si="228"/>
        <v>0</v>
      </c>
      <c r="G4209" t="b">
        <f>IF('Input and Summary Results'!$J$4="yes",IF(C4209=FALSE,FALSE,IF('Data Transformation'!E4209&lt;$R$10,E4209,$R$10)),IF(C4209=FALSE,FALSE,IF(C4209&lt;$R$10,C4209,$R$10)))</f>
        <v>0</v>
      </c>
      <c r="H4209" t="b">
        <f>IF('Input and Summary Results'!$J$4="yes",'Data Transformation'!F4209,'Data Transformation'!D4209)</f>
        <v>0</v>
      </c>
      <c r="I4209" t="str">
        <f t="shared" si="226"/>
        <v/>
      </c>
    </row>
    <row r="4210" spans="2:9" x14ac:dyDescent="0.55000000000000004">
      <c r="B4210" t="b">
        <f>IF('Input and Summary Results'!D3792=0,FALSE,'Input and Summary Results'!$B3792)</f>
        <v>0</v>
      </c>
      <c r="C4210" t="b">
        <f>IF(OR(B4210=0,'Input and Summary Results'!D3792=0,'Input and Summary Results'!D3792=""),FALSE,'Input and Summary Results'!$D3792)</f>
        <v>0</v>
      </c>
      <c r="D4210" t="b">
        <f>IF(OR(B4210=0,'Input and Summary Results'!E3792=0),FALSE,'Input and Summary Results'!$E3792)</f>
        <v>0</v>
      </c>
      <c r="E4210" t="b">
        <f t="shared" si="227"/>
        <v>0</v>
      </c>
      <c r="F4210" t="b">
        <f t="shared" si="228"/>
        <v>0</v>
      </c>
      <c r="G4210" t="b">
        <f>IF('Input and Summary Results'!$J$4="yes",IF(C4210=FALSE,FALSE,IF('Data Transformation'!E4210&lt;$R$10,E4210,$R$10)),IF(C4210=FALSE,FALSE,IF(C4210&lt;$R$10,C4210,$R$10)))</f>
        <v>0</v>
      </c>
      <c r="H4210" t="b">
        <f>IF('Input and Summary Results'!$J$4="yes",'Data Transformation'!F4210,'Data Transformation'!D4210)</f>
        <v>0</v>
      </c>
      <c r="I4210" t="str">
        <f t="shared" si="226"/>
        <v/>
      </c>
    </row>
    <row r="4211" spans="2:9" x14ac:dyDescent="0.55000000000000004">
      <c r="B4211" t="b">
        <f>IF('Input and Summary Results'!D3793=0,FALSE,'Input and Summary Results'!$B3793)</f>
        <v>0</v>
      </c>
      <c r="C4211" t="b">
        <f>IF(OR(B4211=0,'Input and Summary Results'!D3793=0,'Input and Summary Results'!D3793=""),FALSE,'Input and Summary Results'!$D3793)</f>
        <v>0</v>
      </c>
      <c r="D4211" t="b">
        <f>IF(OR(B4211=0,'Input and Summary Results'!E3793=0),FALSE,'Input and Summary Results'!$E3793)</f>
        <v>0</v>
      </c>
      <c r="E4211" t="b">
        <f t="shared" si="227"/>
        <v>0</v>
      </c>
      <c r="F4211" t="b">
        <f t="shared" si="228"/>
        <v>0</v>
      </c>
      <c r="G4211" t="b">
        <f>IF('Input and Summary Results'!$J$4="yes",IF(C4211=FALSE,FALSE,IF('Data Transformation'!E4211&lt;$R$10,E4211,$R$10)),IF(C4211=FALSE,FALSE,IF(C4211&lt;$R$10,C4211,$R$10)))</f>
        <v>0</v>
      </c>
      <c r="H4211" t="b">
        <f>IF('Input and Summary Results'!$J$4="yes",'Data Transformation'!F4211,'Data Transformation'!D4211)</f>
        <v>0</v>
      </c>
      <c r="I4211" t="str">
        <f t="shared" si="226"/>
        <v/>
      </c>
    </row>
    <row r="4212" spans="2:9" x14ac:dyDescent="0.55000000000000004">
      <c r="B4212" t="b">
        <f>IF('Input and Summary Results'!D3794=0,FALSE,'Input and Summary Results'!$B3794)</f>
        <v>0</v>
      </c>
      <c r="C4212" t="b">
        <f>IF(OR(B4212=0,'Input and Summary Results'!D3794=0,'Input and Summary Results'!D3794=""),FALSE,'Input and Summary Results'!$D3794)</f>
        <v>0</v>
      </c>
      <c r="D4212" t="b">
        <f>IF(OR(B4212=0,'Input and Summary Results'!E3794=0),FALSE,'Input and Summary Results'!$E3794)</f>
        <v>0</v>
      </c>
      <c r="E4212" t="b">
        <f t="shared" si="227"/>
        <v>0</v>
      </c>
      <c r="F4212" t="b">
        <f t="shared" si="228"/>
        <v>0</v>
      </c>
      <c r="G4212" t="b">
        <f>IF('Input and Summary Results'!$J$4="yes",IF(C4212=FALSE,FALSE,IF('Data Transformation'!E4212&lt;$R$10,E4212,$R$10)),IF(C4212=FALSE,FALSE,IF(C4212&lt;$R$10,C4212,$R$10)))</f>
        <v>0</v>
      </c>
      <c r="H4212" t="b">
        <f>IF('Input and Summary Results'!$J$4="yes",'Data Transformation'!F4212,'Data Transformation'!D4212)</f>
        <v>0</v>
      </c>
      <c r="I4212" t="str">
        <f t="shared" si="226"/>
        <v/>
      </c>
    </row>
    <row r="4213" spans="2:9" x14ac:dyDescent="0.55000000000000004">
      <c r="B4213" t="b">
        <f>IF('Input and Summary Results'!D3795=0,FALSE,'Input and Summary Results'!$B3795)</f>
        <v>0</v>
      </c>
      <c r="C4213" t="b">
        <f>IF(OR(B4213=0,'Input and Summary Results'!D3795=0,'Input and Summary Results'!D3795=""),FALSE,'Input and Summary Results'!$D3795)</f>
        <v>0</v>
      </c>
      <c r="D4213" t="b">
        <f>IF(OR(B4213=0,'Input and Summary Results'!E3795=0),FALSE,'Input and Summary Results'!$E3795)</f>
        <v>0</v>
      </c>
      <c r="E4213" t="b">
        <f t="shared" si="227"/>
        <v>0</v>
      </c>
      <c r="F4213" t="b">
        <f t="shared" si="228"/>
        <v>0</v>
      </c>
      <c r="G4213" t="b">
        <f>IF('Input and Summary Results'!$J$4="yes",IF(C4213=FALSE,FALSE,IF('Data Transformation'!E4213&lt;$R$10,E4213,$R$10)),IF(C4213=FALSE,FALSE,IF(C4213&lt;$R$10,C4213,$R$10)))</f>
        <v>0</v>
      </c>
      <c r="H4213" t="b">
        <f>IF('Input and Summary Results'!$J$4="yes",'Data Transformation'!F4213,'Data Transformation'!D4213)</f>
        <v>0</v>
      </c>
      <c r="I4213" t="str">
        <f t="shared" si="226"/>
        <v/>
      </c>
    </row>
    <row r="4214" spans="2:9" x14ac:dyDescent="0.55000000000000004">
      <c r="B4214" t="b">
        <f>IF('Input and Summary Results'!D3796=0,FALSE,'Input and Summary Results'!$B3796)</f>
        <v>0</v>
      </c>
      <c r="C4214" t="b">
        <f>IF(OR(B4214=0,'Input and Summary Results'!D3796=0,'Input and Summary Results'!D3796=""),FALSE,'Input and Summary Results'!$D3796)</f>
        <v>0</v>
      </c>
      <c r="D4214" t="b">
        <f>IF(OR(B4214=0,'Input and Summary Results'!E3796=0),FALSE,'Input and Summary Results'!$E3796)</f>
        <v>0</v>
      </c>
      <c r="E4214" t="b">
        <f t="shared" si="227"/>
        <v>0</v>
      </c>
      <c r="F4214" t="b">
        <f t="shared" si="228"/>
        <v>0</v>
      </c>
      <c r="G4214" t="b">
        <f>IF('Input and Summary Results'!$J$4="yes",IF(C4214=FALSE,FALSE,IF('Data Transformation'!E4214&lt;$R$10,E4214,$R$10)),IF(C4214=FALSE,FALSE,IF(C4214&lt;$R$10,C4214,$R$10)))</f>
        <v>0</v>
      </c>
      <c r="H4214" t="b">
        <f>IF('Input and Summary Results'!$J$4="yes",'Data Transformation'!F4214,'Data Transformation'!D4214)</f>
        <v>0</v>
      </c>
      <c r="I4214" t="str">
        <f t="shared" si="226"/>
        <v/>
      </c>
    </row>
    <row r="4215" spans="2:9" x14ac:dyDescent="0.55000000000000004">
      <c r="B4215" t="b">
        <f>IF('Input and Summary Results'!D3797=0,FALSE,'Input and Summary Results'!$B3797)</f>
        <v>0</v>
      </c>
      <c r="C4215" t="b">
        <f>IF(OR(B4215=0,'Input and Summary Results'!D3797=0,'Input and Summary Results'!D3797=""),FALSE,'Input and Summary Results'!$D3797)</f>
        <v>0</v>
      </c>
      <c r="D4215" t="b">
        <f>IF(OR(B4215=0,'Input and Summary Results'!E3797=0),FALSE,'Input and Summary Results'!$E3797)</f>
        <v>0</v>
      </c>
      <c r="E4215" t="b">
        <f t="shared" si="227"/>
        <v>0</v>
      </c>
      <c r="F4215" t="b">
        <f t="shared" si="228"/>
        <v>0</v>
      </c>
      <c r="G4215" t="b">
        <f>IF('Input and Summary Results'!$J$4="yes",IF(C4215=FALSE,FALSE,IF('Data Transformation'!E4215&lt;$R$10,E4215,$R$10)),IF(C4215=FALSE,FALSE,IF(C4215&lt;$R$10,C4215,$R$10)))</f>
        <v>0</v>
      </c>
      <c r="H4215" t="b">
        <f>IF('Input and Summary Results'!$J$4="yes",'Data Transformation'!F4215,'Data Transformation'!D4215)</f>
        <v>0</v>
      </c>
      <c r="I4215" t="str">
        <f t="shared" si="226"/>
        <v/>
      </c>
    </row>
    <row r="4216" spans="2:9" x14ac:dyDescent="0.55000000000000004">
      <c r="B4216" t="b">
        <f>IF('Input and Summary Results'!D3798=0,FALSE,'Input and Summary Results'!$B3798)</f>
        <v>0</v>
      </c>
      <c r="C4216" t="b">
        <f>IF(OR(B4216=0,'Input and Summary Results'!D3798=0,'Input and Summary Results'!D3798=""),FALSE,'Input and Summary Results'!$D3798)</f>
        <v>0</v>
      </c>
      <c r="D4216" t="b">
        <f>IF(OR(B4216=0,'Input and Summary Results'!E3798=0),FALSE,'Input and Summary Results'!$E3798)</f>
        <v>0</v>
      </c>
      <c r="E4216" t="b">
        <f t="shared" si="227"/>
        <v>0</v>
      </c>
      <c r="F4216" t="b">
        <f t="shared" si="228"/>
        <v>0</v>
      </c>
      <c r="G4216" t="b">
        <f>IF('Input and Summary Results'!$J$4="yes",IF(C4216=FALSE,FALSE,IF('Data Transformation'!E4216&lt;$R$10,E4216,$R$10)),IF(C4216=FALSE,FALSE,IF(C4216&lt;$R$10,C4216,$R$10)))</f>
        <v>0</v>
      </c>
      <c r="H4216" t="b">
        <f>IF('Input and Summary Results'!$J$4="yes",'Data Transformation'!F4216,'Data Transformation'!D4216)</f>
        <v>0</v>
      </c>
      <c r="I4216" t="str">
        <f t="shared" si="226"/>
        <v/>
      </c>
    </row>
    <row r="4217" spans="2:9" x14ac:dyDescent="0.55000000000000004">
      <c r="B4217" t="b">
        <f>IF('Input and Summary Results'!D3799=0,FALSE,'Input and Summary Results'!$B3799)</f>
        <v>0</v>
      </c>
      <c r="C4217" t="b">
        <f>IF(OR(B4217=0,'Input and Summary Results'!D3799=0,'Input and Summary Results'!D3799=""),FALSE,'Input and Summary Results'!$D3799)</f>
        <v>0</v>
      </c>
      <c r="D4217" t="b">
        <f>IF(OR(B4217=0,'Input and Summary Results'!E3799=0),FALSE,'Input and Summary Results'!$E3799)</f>
        <v>0</v>
      </c>
      <c r="E4217" t="b">
        <f t="shared" si="227"/>
        <v>0</v>
      </c>
      <c r="F4217" t="b">
        <f t="shared" si="228"/>
        <v>0</v>
      </c>
      <c r="G4217" t="b">
        <f>IF('Input and Summary Results'!$J$4="yes",IF(C4217=FALSE,FALSE,IF('Data Transformation'!E4217&lt;$R$10,E4217,$R$10)),IF(C4217=FALSE,FALSE,IF(C4217&lt;$R$10,C4217,$R$10)))</f>
        <v>0</v>
      </c>
      <c r="H4217" t="b">
        <f>IF('Input and Summary Results'!$J$4="yes",'Data Transformation'!F4217,'Data Transformation'!D4217)</f>
        <v>0</v>
      </c>
      <c r="I4217" t="str">
        <f t="shared" si="226"/>
        <v/>
      </c>
    </row>
    <row r="4218" spans="2:9" x14ac:dyDescent="0.55000000000000004">
      <c r="B4218" t="b">
        <f>IF('Input and Summary Results'!D3800=0,FALSE,'Input and Summary Results'!$B3800)</f>
        <v>0</v>
      </c>
      <c r="C4218" t="b">
        <f>IF(OR(B4218=0,'Input and Summary Results'!D3800=0,'Input and Summary Results'!D3800=""),FALSE,'Input and Summary Results'!$D3800)</f>
        <v>0</v>
      </c>
      <c r="D4218" t="b">
        <f>IF(OR(B4218=0,'Input and Summary Results'!E3800=0),FALSE,'Input and Summary Results'!$E3800)</f>
        <v>0</v>
      </c>
      <c r="E4218" t="b">
        <f t="shared" si="227"/>
        <v>0</v>
      </c>
      <c r="F4218" t="b">
        <f t="shared" si="228"/>
        <v>0</v>
      </c>
      <c r="G4218" t="b">
        <f>IF('Input and Summary Results'!$J$4="yes",IF(C4218=FALSE,FALSE,IF('Data Transformation'!E4218&lt;$R$10,E4218,$R$10)),IF(C4218=FALSE,FALSE,IF(C4218&lt;$R$10,C4218,$R$10)))</f>
        <v>0</v>
      </c>
      <c r="H4218" t="b">
        <f>IF('Input and Summary Results'!$J$4="yes",'Data Transformation'!F4218,'Data Transformation'!D4218)</f>
        <v>0</v>
      </c>
      <c r="I4218" t="str">
        <f t="shared" si="226"/>
        <v/>
      </c>
    </row>
    <row r="4219" spans="2:9" x14ac:dyDescent="0.55000000000000004">
      <c r="B4219" t="b">
        <f>IF('Input and Summary Results'!D3801=0,FALSE,'Input and Summary Results'!$B3801)</f>
        <v>0</v>
      </c>
      <c r="C4219" t="b">
        <f>IF(OR(B4219=0,'Input and Summary Results'!D3801=0,'Input and Summary Results'!D3801=""),FALSE,'Input and Summary Results'!$D3801)</f>
        <v>0</v>
      </c>
      <c r="D4219" t="b">
        <f>IF(OR(B4219=0,'Input and Summary Results'!E3801=0),FALSE,'Input and Summary Results'!$E3801)</f>
        <v>0</v>
      </c>
      <c r="E4219" t="b">
        <f t="shared" si="227"/>
        <v>0</v>
      </c>
      <c r="F4219" t="b">
        <f t="shared" si="228"/>
        <v>0</v>
      </c>
      <c r="G4219" t="b">
        <f>IF('Input and Summary Results'!$J$4="yes",IF(C4219=FALSE,FALSE,IF('Data Transformation'!E4219&lt;$R$10,E4219,$R$10)),IF(C4219=FALSE,FALSE,IF(C4219&lt;$R$10,C4219,$R$10)))</f>
        <v>0</v>
      </c>
      <c r="H4219" t="b">
        <f>IF('Input and Summary Results'!$J$4="yes",'Data Transformation'!F4219,'Data Transformation'!D4219)</f>
        <v>0</v>
      </c>
      <c r="I4219" t="str">
        <f t="shared" si="226"/>
        <v/>
      </c>
    </row>
    <row r="4220" spans="2:9" x14ac:dyDescent="0.55000000000000004">
      <c r="B4220" t="b">
        <f>IF('Input and Summary Results'!D3802=0,FALSE,'Input and Summary Results'!$B3802)</f>
        <v>0</v>
      </c>
      <c r="C4220" t="b">
        <f>IF(OR(B4220=0,'Input and Summary Results'!D3802=0,'Input and Summary Results'!D3802=""),FALSE,'Input and Summary Results'!$D3802)</f>
        <v>0</v>
      </c>
      <c r="D4220" t="b">
        <f>IF(OR(B4220=0,'Input and Summary Results'!E3802=0),FALSE,'Input and Summary Results'!$E3802)</f>
        <v>0</v>
      </c>
      <c r="E4220" t="b">
        <f t="shared" si="227"/>
        <v>0</v>
      </c>
      <c r="F4220" t="b">
        <f t="shared" si="228"/>
        <v>0</v>
      </c>
      <c r="G4220" t="b">
        <f>IF('Input and Summary Results'!$J$4="yes",IF(C4220=FALSE,FALSE,IF('Data Transformation'!E4220&lt;$R$10,E4220,$R$10)),IF(C4220=FALSE,FALSE,IF(C4220&lt;$R$10,C4220,$R$10)))</f>
        <v>0</v>
      </c>
      <c r="H4220" t="b">
        <f>IF('Input and Summary Results'!$J$4="yes",'Data Transformation'!F4220,'Data Transformation'!D4220)</f>
        <v>0</v>
      </c>
      <c r="I4220" t="str">
        <f t="shared" si="226"/>
        <v/>
      </c>
    </row>
    <row r="4221" spans="2:9" x14ac:dyDescent="0.55000000000000004">
      <c r="B4221" t="b">
        <f>IF('Input and Summary Results'!D3803=0,FALSE,'Input and Summary Results'!$B3803)</f>
        <v>0</v>
      </c>
      <c r="C4221" t="b">
        <f>IF(OR(B4221=0,'Input and Summary Results'!D3803=0,'Input and Summary Results'!D3803=""),FALSE,'Input and Summary Results'!$D3803)</f>
        <v>0</v>
      </c>
      <c r="D4221" t="b">
        <f>IF(OR(B4221=0,'Input and Summary Results'!E3803=0),FALSE,'Input and Summary Results'!$E3803)</f>
        <v>0</v>
      </c>
      <c r="E4221" t="b">
        <f t="shared" si="227"/>
        <v>0</v>
      </c>
      <c r="F4221" t="b">
        <f t="shared" si="228"/>
        <v>0</v>
      </c>
      <c r="G4221" t="b">
        <f>IF('Input and Summary Results'!$J$4="yes",IF(C4221=FALSE,FALSE,IF('Data Transformation'!E4221&lt;$R$10,E4221,$R$10)),IF(C4221=FALSE,FALSE,IF(C4221&lt;$R$10,C4221,$R$10)))</f>
        <v>0</v>
      </c>
      <c r="H4221" t="b">
        <f>IF('Input and Summary Results'!$J$4="yes",'Data Transformation'!F4221,'Data Transformation'!D4221)</f>
        <v>0</v>
      </c>
      <c r="I4221" t="str">
        <f t="shared" si="226"/>
        <v/>
      </c>
    </row>
    <row r="4222" spans="2:9" x14ac:dyDescent="0.55000000000000004">
      <c r="B4222" t="b">
        <f>IF('Input and Summary Results'!D3804=0,FALSE,'Input and Summary Results'!$B3804)</f>
        <v>0</v>
      </c>
      <c r="C4222" t="b">
        <f>IF(OR(B4222=0,'Input and Summary Results'!D3804=0,'Input and Summary Results'!D3804=""),FALSE,'Input and Summary Results'!$D3804)</f>
        <v>0</v>
      </c>
      <c r="D4222" t="b">
        <f>IF(OR(B4222=0,'Input and Summary Results'!E3804=0),FALSE,'Input and Summary Results'!$E3804)</f>
        <v>0</v>
      </c>
      <c r="E4222" t="b">
        <f t="shared" si="227"/>
        <v>0</v>
      </c>
      <c r="F4222" t="b">
        <f t="shared" si="228"/>
        <v>0</v>
      </c>
      <c r="G4222" t="b">
        <f>IF('Input and Summary Results'!$J$4="yes",IF(C4222=FALSE,FALSE,IF('Data Transformation'!E4222&lt;$R$10,E4222,$R$10)),IF(C4222=FALSE,FALSE,IF(C4222&lt;$R$10,C4222,$R$10)))</f>
        <v>0</v>
      </c>
      <c r="H4222" t="b">
        <f>IF('Input and Summary Results'!$J$4="yes",'Data Transformation'!F4222,'Data Transformation'!D4222)</f>
        <v>0</v>
      </c>
      <c r="I4222" t="str">
        <f t="shared" si="226"/>
        <v/>
      </c>
    </row>
    <row r="4223" spans="2:9" x14ac:dyDescent="0.55000000000000004">
      <c r="B4223" t="b">
        <f>IF('Input and Summary Results'!D3805=0,FALSE,'Input and Summary Results'!$B3805)</f>
        <v>0</v>
      </c>
      <c r="C4223" t="b">
        <f>IF(OR(B4223=0,'Input and Summary Results'!D3805=0,'Input and Summary Results'!D3805=""),FALSE,'Input and Summary Results'!$D3805)</f>
        <v>0</v>
      </c>
      <c r="D4223" t="b">
        <f>IF(OR(B4223=0,'Input and Summary Results'!E3805=0),FALSE,'Input and Summary Results'!$E3805)</f>
        <v>0</v>
      </c>
      <c r="E4223" t="b">
        <f t="shared" si="227"/>
        <v>0</v>
      </c>
      <c r="F4223" t="b">
        <f t="shared" si="228"/>
        <v>0</v>
      </c>
      <c r="G4223" t="b">
        <f>IF('Input and Summary Results'!$J$4="yes",IF(C4223=FALSE,FALSE,IF('Data Transformation'!E4223&lt;$R$10,E4223,$R$10)),IF(C4223=FALSE,FALSE,IF(C4223&lt;$R$10,C4223,$R$10)))</f>
        <v>0</v>
      </c>
      <c r="H4223" t="b">
        <f>IF('Input and Summary Results'!$J$4="yes",'Data Transformation'!F4223,'Data Transformation'!D4223)</f>
        <v>0</v>
      </c>
      <c r="I4223" t="str">
        <f t="shared" si="226"/>
        <v/>
      </c>
    </row>
    <row r="4224" spans="2:9" x14ac:dyDescent="0.55000000000000004">
      <c r="B4224" t="b">
        <f>IF('Input and Summary Results'!D3806=0,FALSE,'Input and Summary Results'!$B3806)</f>
        <v>0</v>
      </c>
      <c r="C4224" t="b">
        <f>IF(OR(B4224=0,'Input and Summary Results'!D3806=0,'Input and Summary Results'!D3806=""),FALSE,'Input and Summary Results'!$D3806)</f>
        <v>0</v>
      </c>
      <c r="D4224" t="b">
        <f>IF(OR(B4224=0,'Input and Summary Results'!E3806=0),FALSE,'Input and Summary Results'!$E3806)</f>
        <v>0</v>
      </c>
      <c r="E4224" t="b">
        <f t="shared" si="227"/>
        <v>0</v>
      </c>
      <c r="F4224" t="b">
        <f t="shared" si="228"/>
        <v>0</v>
      </c>
      <c r="G4224" t="b">
        <f>IF('Input and Summary Results'!$J$4="yes",IF(C4224=FALSE,FALSE,IF('Data Transformation'!E4224&lt;$R$10,E4224,$R$10)),IF(C4224=FALSE,FALSE,IF(C4224&lt;$R$10,C4224,$R$10)))</f>
        <v>0</v>
      </c>
      <c r="H4224" t="b">
        <f>IF('Input and Summary Results'!$J$4="yes",'Data Transformation'!F4224,'Data Transformation'!D4224)</f>
        <v>0</v>
      </c>
      <c r="I4224" t="str">
        <f t="shared" si="226"/>
        <v/>
      </c>
    </row>
    <row r="4225" spans="2:9" x14ac:dyDescent="0.55000000000000004">
      <c r="B4225" t="b">
        <f>IF('Input and Summary Results'!D3807=0,FALSE,'Input and Summary Results'!$B3807)</f>
        <v>0</v>
      </c>
      <c r="C4225" t="b">
        <f>IF(OR(B4225=0,'Input and Summary Results'!D3807=0,'Input and Summary Results'!D3807=""),FALSE,'Input and Summary Results'!$D3807)</f>
        <v>0</v>
      </c>
      <c r="D4225" t="b">
        <f>IF(OR(B4225=0,'Input and Summary Results'!E3807=0),FALSE,'Input and Summary Results'!$E3807)</f>
        <v>0</v>
      </c>
      <c r="E4225" t="b">
        <f t="shared" si="227"/>
        <v>0</v>
      </c>
      <c r="F4225" t="b">
        <f t="shared" si="228"/>
        <v>0</v>
      </c>
      <c r="G4225" t="b">
        <f>IF('Input and Summary Results'!$J$4="yes",IF(C4225=FALSE,FALSE,IF('Data Transformation'!E4225&lt;$R$10,E4225,$R$10)),IF(C4225=FALSE,FALSE,IF(C4225&lt;$R$10,C4225,$R$10)))</f>
        <v>0</v>
      </c>
      <c r="H4225" t="b">
        <f>IF('Input and Summary Results'!$J$4="yes",'Data Transformation'!F4225,'Data Transformation'!D4225)</f>
        <v>0</v>
      </c>
      <c r="I4225" t="str">
        <f t="shared" si="226"/>
        <v/>
      </c>
    </row>
    <row r="4226" spans="2:9" x14ac:dyDescent="0.55000000000000004">
      <c r="B4226" t="b">
        <f>IF('Input and Summary Results'!D3808=0,FALSE,'Input and Summary Results'!$B3808)</f>
        <v>0</v>
      </c>
      <c r="C4226" t="b">
        <f>IF(OR(B4226=0,'Input and Summary Results'!D3808=0,'Input and Summary Results'!D3808=""),FALSE,'Input and Summary Results'!$D3808)</f>
        <v>0</v>
      </c>
      <c r="D4226" t="b">
        <f>IF(OR(B4226=0,'Input and Summary Results'!E3808=0),FALSE,'Input and Summary Results'!$E3808)</f>
        <v>0</v>
      </c>
      <c r="E4226" t="b">
        <f t="shared" si="227"/>
        <v>0</v>
      </c>
      <c r="F4226" t="b">
        <f t="shared" si="228"/>
        <v>0</v>
      </c>
      <c r="G4226" t="b">
        <f>IF('Input and Summary Results'!$J$4="yes",IF(C4226=FALSE,FALSE,IF('Data Transformation'!E4226&lt;$R$10,E4226,$R$10)),IF(C4226=FALSE,FALSE,IF(C4226&lt;$R$10,C4226,$R$10)))</f>
        <v>0</v>
      </c>
      <c r="H4226" t="b">
        <f>IF('Input and Summary Results'!$J$4="yes",'Data Transformation'!F4226,'Data Transformation'!D4226)</f>
        <v>0</v>
      </c>
      <c r="I4226" t="str">
        <f t="shared" si="226"/>
        <v/>
      </c>
    </row>
    <row r="4227" spans="2:9" x14ac:dyDescent="0.55000000000000004">
      <c r="B4227" t="b">
        <f>IF('Input and Summary Results'!D3809=0,FALSE,'Input and Summary Results'!$B3809)</f>
        <v>0</v>
      </c>
      <c r="C4227" t="b">
        <f>IF(OR(B4227=0,'Input and Summary Results'!D3809=0,'Input and Summary Results'!D3809=""),FALSE,'Input and Summary Results'!$D3809)</f>
        <v>0</v>
      </c>
      <c r="D4227" t="b">
        <f>IF(OR(B4227=0,'Input and Summary Results'!E3809=0),FALSE,'Input and Summary Results'!$E3809)</f>
        <v>0</v>
      </c>
      <c r="E4227" t="b">
        <f t="shared" si="227"/>
        <v>0</v>
      </c>
      <c r="F4227" t="b">
        <f t="shared" si="228"/>
        <v>0</v>
      </c>
      <c r="G4227" t="b">
        <f>IF('Input and Summary Results'!$J$4="yes",IF(C4227=FALSE,FALSE,IF('Data Transformation'!E4227&lt;$R$10,E4227,$R$10)),IF(C4227=FALSE,FALSE,IF(C4227&lt;$R$10,C4227,$R$10)))</f>
        <v>0</v>
      </c>
      <c r="H4227" t="b">
        <f>IF('Input and Summary Results'!$J$4="yes",'Data Transformation'!F4227,'Data Transformation'!D4227)</f>
        <v>0</v>
      </c>
      <c r="I4227" t="str">
        <f t="shared" si="226"/>
        <v/>
      </c>
    </row>
    <row r="4228" spans="2:9" x14ac:dyDescent="0.55000000000000004">
      <c r="B4228" t="b">
        <f>IF('Input and Summary Results'!D3810=0,FALSE,'Input and Summary Results'!$B3810)</f>
        <v>0</v>
      </c>
      <c r="C4228" t="b">
        <f>IF(OR(B4228=0,'Input and Summary Results'!D3810=0,'Input and Summary Results'!D3810=""),FALSE,'Input and Summary Results'!$D3810)</f>
        <v>0</v>
      </c>
      <c r="D4228" t="b">
        <f>IF(OR(B4228=0,'Input and Summary Results'!E3810=0),FALSE,'Input and Summary Results'!$E3810)</f>
        <v>0</v>
      </c>
      <c r="E4228" t="b">
        <f t="shared" si="227"/>
        <v>0</v>
      </c>
      <c r="F4228" t="b">
        <f t="shared" si="228"/>
        <v>0</v>
      </c>
      <c r="G4228" t="b">
        <f>IF('Input and Summary Results'!$J$4="yes",IF(C4228=FALSE,FALSE,IF('Data Transformation'!E4228&lt;$R$10,E4228,$R$10)),IF(C4228=FALSE,FALSE,IF(C4228&lt;$R$10,C4228,$R$10)))</f>
        <v>0</v>
      </c>
      <c r="H4228" t="b">
        <f>IF('Input and Summary Results'!$J$4="yes",'Data Transformation'!F4228,'Data Transformation'!D4228)</f>
        <v>0</v>
      </c>
      <c r="I4228" t="str">
        <f t="shared" si="226"/>
        <v/>
      </c>
    </row>
    <row r="4229" spans="2:9" x14ac:dyDescent="0.55000000000000004">
      <c r="B4229" t="b">
        <f>IF('Input and Summary Results'!D3811=0,FALSE,'Input and Summary Results'!$B3811)</f>
        <v>0</v>
      </c>
      <c r="C4229" t="b">
        <f>IF(OR(B4229=0,'Input and Summary Results'!D3811=0,'Input and Summary Results'!D3811=""),FALSE,'Input and Summary Results'!$D3811)</f>
        <v>0</v>
      </c>
      <c r="D4229" t="b">
        <f>IF(OR(B4229=0,'Input and Summary Results'!E3811=0),FALSE,'Input and Summary Results'!$E3811)</f>
        <v>0</v>
      </c>
      <c r="E4229" t="b">
        <f t="shared" si="227"/>
        <v>0</v>
      </c>
      <c r="F4229" t="b">
        <f t="shared" si="228"/>
        <v>0</v>
      </c>
      <c r="G4229" t="b">
        <f>IF('Input and Summary Results'!$J$4="yes",IF(C4229=FALSE,FALSE,IF('Data Transformation'!E4229&lt;$R$10,E4229,$R$10)),IF(C4229=FALSE,FALSE,IF(C4229&lt;$R$10,C4229,$R$10)))</f>
        <v>0</v>
      </c>
      <c r="H4229" t="b">
        <f>IF('Input and Summary Results'!$J$4="yes",'Data Transformation'!F4229,'Data Transformation'!D4229)</f>
        <v>0</v>
      </c>
      <c r="I4229" t="str">
        <f t="shared" ref="I4229:I4292" si="229">IF(G4229=FALSE,"",B4229)</f>
        <v/>
      </c>
    </row>
    <row r="4230" spans="2:9" x14ac:dyDescent="0.55000000000000004">
      <c r="B4230" t="b">
        <f>IF('Input and Summary Results'!D3812=0,FALSE,'Input and Summary Results'!$B3812)</f>
        <v>0</v>
      </c>
      <c r="C4230" t="b">
        <f>IF(OR(B4230=0,'Input and Summary Results'!D3812=0,'Input and Summary Results'!D3812=""),FALSE,'Input and Summary Results'!$D3812)</f>
        <v>0</v>
      </c>
      <c r="D4230" t="b">
        <f>IF(OR(B4230=0,'Input and Summary Results'!E3812=0),FALSE,'Input and Summary Results'!$E3812)</f>
        <v>0</v>
      </c>
      <c r="E4230" t="b">
        <f t="shared" si="227"/>
        <v>0</v>
      </c>
      <c r="F4230" t="b">
        <f t="shared" si="228"/>
        <v>0</v>
      </c>
      <c r="G4230" t="b">
        <f>IF('Input and Summary Results'!$J$4="yes",IF(C4230=FALSE,FALSE,IF('Data Transformation'!E4230&lt;$R$10,E4230,$R$10)),IF(C4230=FALSE,FALSE,IF(C4230&lt;$R$10,C4230,$R$10)))</f>
        <v>0</v>
      </c>
      <c r="H4230" t="b">
        <f>IF('Input and Summary Results'!$J$4="yes",'Data Transformation'!F4230,'Data Transformation'!D4230)</f>
        <v>0</v>
      </c>
      <c r="I4230" t="str">
        <f t="shared" si="229"/>
        <v/>
      </c>
    </row>
    <row r="4231" spans="2:9" x14ac:dyDescent="0.55000000000000004">
      <c r="B4231" t="b">
        <f>IF('Input and Summary Results'!D3813=0,FALSE,'Input and Summary Results'!$B3813)</f>
        <v>0</v>
      </c>
      <c r="C4231" t="b">
        <f>IF(OR(B4231=0,'Input and Summary Results'!D3813=0,'Input and Summary Results'!D3813=""),FALSE,'Input and Summary Results'!$D3813)</f>
        <v>0</v>
      </c>
      <c r="D4231" t="b">
        <f>IF(OR(B4231=0,'Input and Summary Results'!E3813=0),FALSE,'Input and Summary Results'!$E3813)</f>
        <v>0</v>
      </c>
      <c r="E4231" t="b">
        <f t="shared" si="227"/>
        <v>0</v>
      </c>
      <c r="F4231" t="b">
        <f t="shared" si="228"/>
        <v>0</v>
      </c>
      <c r="G4231" t="b">
        <f>IF('Input and Summary Results'!$J$4="yes",IF(C4231=FALSE,FALSE,IF('Data Transformation'!E4231&lt;$R$10,E4231,$R$10)),IF(C4231=FALSE,FALSE,IF(C4231&lt;$R$10,C4231,$R$10)))</f>
        <v>0</v>
      </c>
      <c r="H4231" t="b">
        <f>IF('Input and Summary Results'!$J$4="yes",'Data Transformation'!F4231,'Data Transformation'!D4231)</f>
        <v>0</v>
      </c>
      <c r="I4231" t="str">
        <f t="shared" si="229"/>
        <v/>
      </c>
    </row>
    <row r="4232" spans="2:9" x14ac:dyDescent="0.55000000000000004">
      <c r="B4232" t="b">
        <f>IF('Input and Summary Results'!D3814=0,FALSE,'Input and Summary Results'!$B3814)</f>
        <v>0</v>
      </c>
      <c r="C4232" t="b">
        <f>IF(OR(B4232=0,'Input and Summary Results'!D3814=0,'Input and Summary Results'!D3814=""),FALSE,'Input and Summary Results'!$D3814)</f>
        <v>0</v>
      </c>
      <c r="D4232" t="b">
        <f>IF(OR(B4232=0,'Input and Summary Results'!E3814=0),FALSE,'Input and Summary Results'!$E3814)</f>
        <v>0</v>
      </c>
      <c r="E4232" t="b">
        <f t="shared" si="227"/>
        <v>0</v>
      </c>
      <c r="F4232" t="b">
        <f t="shared" si="228"/>
        <v>0</v>
      </c>
      <c r="G4232" t="b">
        <f>IF('Input and Summary Results'!$J$4="yes",IF(C4232=FALSE,FALSE,IF('Data Transformation'!E4232&lt;$R$10,E4232,$R$10)),IF(C4232=FALSE,FALSE,IF(C4232&lt;$R$10,C4232,$R$10)))</f>
        <v>0</v>
      </c>
      <c r="H4232" t="b">
        <f>IF('Input and Summary Results'!$J$4="yes",'Data Transformation'!F4232,'Data Transformation'!D4232)</f>
        <v>0</v>
      </c>
      <c r="I4232" t="str">
        <f t="shared" si="229"/>
        <v/>
      </c>
    </row>
    <row r="4233" spans="2:9" x14ac:dyDescent="0.55000000000000004">
      <c r="B4233" t="b">
        <f>IF('Input and Summary Results'!D3815=0,FALSE,'Input and Summary Results'!$B3815)</f>
        <v>0</v>
      </c>
      <c r="C4233" t="b">
        <f>IF(OR(B4233=0,'Input and Summary Results'!D3815=0,'Input and Summary Results'!D3815=""),FALSE,'Input and Summary Results'!$D3815)</f>
        <v>0</v>
      </c>
      <c r="D4233" t="b">
        <f>IF(OR(B4233=0,'Input and Summary Results'!E3815=0),FALSE,'Input and Summary Results'!$E3815)</f>
        <v>0</v>
      </c>
      <c r="E4233" t="b">
        <f t="shared" si="227"/>
        <v>0</v>
      </c>
      <c r="F4233" t="b">
        <f t="shared" si="228"/>
        <v>0</v>
      </c>
      <c r="G4233" t="b">
        <f>IF('Input and Summary Results'!$J$4="yes",IF(C4233=FALSE,FALSE,IF('Data Transformation'!E4233&lt;$R$10,E4233,$R$10)),IF(C4233=FALSE,FALSE,IF(C4233&lt;$R$10,C4233,$R$10)))</f>
        <v>0</v>
      </c>
      <c r="H4233" t="b">
        <f>IF('Input and Summary Results'!$J$4="yes",'Data Transformation'!F4233,'Data Transformation'!D4233)</f>
        <v>0</v>
      </c>
      <c r="I4233" t="str">
        <f t="shared" si="229"/>
        <v/>
      </c>
    </row>
    <row r="4234" spans="2:9" x14ac:dyDescent="0.55000000000000004">
      <c r="B4234" t="b">
        <f>IF('Input and Summary Results'!D3816=0,FALSE,'Input and Summary Results'!$B3816)</f>
        <v>0</v>
      </c>
      <c r="C4234" t="b">
        <f>IF(OR(B4234=0,'Input and Summary Results'!D3816=0,'Input and Summary Results'!D3816=""),FALSE,'Input and Summary Results'!$D3816)</f>
        <v>0</v>
      </c>
      <c r="D4234" t="b">
        <f>IF(OR(B4234=0,'Input and Summary Results'!E3816=0),FALSE,'Input and Summary Results'!$E3816)</f>
        <v>0</v>
      </c>
      <c r="E4234" t="b">
        <f t="shared" si="227"/>
        <v>0</v>
      </c>
      <c r="F4234" t="b">
        <f t="shared" si="228"/>
        <v>0</v>
      </c>
      <c r="G4234" t="b">
        <f>IF('Input and Summary Results'!$J$4="yes",IF(C4234=FALSE,FALSE,IF('Data Transformation'!E4234&lt;$R$10,E4234,$R$10)),IF(C4234=FALSE,FALSE,IF(C4234&lt;$R$10,C4234,$R$10)))</f>
        <v>0</v>
      </c>
      <c r="H4234" t="b">
        <f>IF('Input and Summary Results'!$J$4="yes",'Data Transformation'!F4234,'Data Transformation'!D4234)</f>
        <v>0</v>
      </c>
      <c r="I4234" t="str">
        <f t="shared" si="229"/>
        <v/>
      </c>
    </row>
    <row r="4235" spans="2:9" x14ac:dyDescent="0.55000000000000004">
      <c r="B4235" t="b">
        <f>IF('Input and Summary Results'!D3817=0,FALSE,'Input and Summary Results'!$B3817)</f>
        <v>0</v>
      </c>
      <c r="C4235" t="b">
        <f>IF(OR(B4235=0,'Input and Summary Results'!D3817=0,'Input and Summary Results'!D3817=""),FALSE,'Input and Summary Results'!$D3817)</f>
        <v>0</v>
      </c>
      <c r="D4235" t="b">
        <f>IF(OR(B4235=0,'Input and Summary Results'!E3817=0),FALSE,'Input and Summary Results'!$E3817)</f>
        <v>0</v>
      </c>
      <c r="E4235" t="b">
        <f t="shared" si="227"/>
        <v>0</v>
      </c>
      <c r="F4235" t="b">
        <f t="shared" si="228"/>
        <v>0</v>
      </c>
      <c r="G4235" t="b">
        <f>IF('Input and Summary Results'!$J$4="yes",IF(C4235=FALSE,FALSE,IF('Data Transformation'!E4235&lt;$R$10,E4235,$R$10)),IF(C4235=FALSE,FALSE,IF(C4235&lt;$R$10,C4235,$R$10)))</f>
        <v>0</v>
      </c>
      <c r="H4235" t="b">
        <f>IF('Input and Summary Results'!$J$4="yes",'Data Transformation'!F4235,'Data Transformation'!D4235)</f>
        <v>0</v>
      </c>
      <c r="I4235" t="str">
        <f t="shared" si="229"/>
        <v/>
      </c>
    </row>
    <row r="4236" spans="2:9" x14ac:dyDescent="0.55000000000000004">
      <c r="B4236" t="b">
        <f>IF('Input and Summary Results'!D3818=0,FALSE,'Input and Summary Results'!$B3818)</f>
        <v>0</v>
      </c>
      <c r="C4236" t="b">
        <f>IF(OR(B4236=0,'Input and Summary Results'!D3818=0,'Input and Summary Results'!D3818=""),FALSE,'Input and Summary Results'!$D3818)</f>
        <v>0</v>
      </c>
      <c r="D4236" t="b">
        <f>IF(OR(B4236=0,'Input and Summary Results'!E3818=0),FALSE,'Input and Summary Results'!$E3818)</f>
        <v>0</v>
      </c>
      <c r="E4236" t="b">
        <f t="shared" si="227"/>
        <v>0</v>
      </c>
      <c r="F4236" t="b">
        <f t="shared" si="228"/>
        <v>0</v>
      </c>
      <c r="G4236" t="b">
        <f>IF('Input and Summary Results'!$J$4="yes",IF(C4236=FALSE,FALSE,IF('Data Transformation'!E4236&lt;$R$10,E4236,$R$10)),IF(C4236=FALSE,FALSE,IF(C4236&lt;$R$10,C4236,$R$10)))</f>
        <v>0</v>
      </c>
      <c r="H4236" t="b">
        <f>IF('Input and Summary Results'!$J$4="yes",'Data Transformation'!F4236,'Data Transformation'!D4236)</f>
        <v>0</v>
      </c>
      <c r="I4236" t="str">
        <f t="shared" si="229"/>
        <v/>
      </c>
    </row>
    <row r="4237" spans="2:9" x14ac:dyDescent="0.55000000000000004">
      <c r="B4237" t="b">
        <f>IF('Input and Summary Results'!D3819=0,FALSE,'Input and Summary Results'!$B3819)</f>
        <v>0</v>
      </c>
      <c r="C4237" t="b">
        <f>IF(OR(B4237=0,'Input and Summary Results'!D3819=0,'Input and Summary Results'!D3819=""),FALSE,'Input and Summary Results'!$D3819)</f>
        <v>0</v>
      </c>
      <c r="D4237" t="b">
        <f>IF(OR(B4237=0,'Input and Summary Results'!E3819=0),FALSE,'Input and Summary Results'!$E3819)</f>
        <v>0</v>
      </c>
      <c r="E4237" t="b">
        <f t="shared" si="227"/>
        <v>0</v>
      </c>
      <c r="F4237" t="b">
        <f t="shared" si="228"/>
        <v>0</v>
      </c>
      <c r="G4237" t="b">
        <f>IF('Input and Summary Results'!$J$4="yes",IF(C4237=FALSE,FALSE,IF('Data Transformation'!E4237&lt;$R$10,E4237,$R$10)),IF(C4237=FALSE,FALSE,IF(C4237&lt;$R$10,C4237,$R$10)))</f>
        <v>0</v>
      </c>
      <c r="H4237" t="b">
        <f>IF('Input and Summary Results'!$J$4="yes",'Data Transformation'!F4237,'Data Transformation'!D4237)</f>
        <v>0</v>
      </c>
      <c r="I4237" t="str">
        <f t="shared" si="229"/>
        <v/>
      </c>
    </row>
    <row r="4238" spans="2:9" x14ac:dyDescent="0.55000000000000004">
      <c r="B4238" t="b">
        <f>IF('Input and Summary Results'!D3820=0,FALSE,'Input and Summary Results'!$B3820)</f>
        <v>0</v>
      </c>
      <c r="C4238" t="b">
        <f>IF(OR(B4238=0,'Input and Summary Results'!D3820=0,'Input and Summary Results'!D3820=""),FALSE,'Input and Summary Results'!$D3820)</f>
        <v>0</v>
      </c>
      <c r="D4238" t="b">
        <f>IF(OR(B4238=0,'Input and Summary Results'!E3820=0),FALSE,'Input and Summary Results'!$E3820)</f>
        <v>0</v>
      </c>
      <c r="E4238" t="b">
        <f t="shared" si="227"/>
        <v>0</v>
      </c>
      <c r="F4238" t="b">
        <f t="shared" si="228"/>
        <v>0</v>
      </c>
      <c r="G4238" t="b">
        <f>IF('Input and Summary Results'!$J$4="yes",IF(C4238=FALSE,FALSE,IF('Data Transformation'!E4238&lt;$R$10,E4238,$R$10)),IF(C4238=FALSE,FALSE,IF(C4238&lt;$R$10,C4238,$R$10)))</f>
        <v>0</v>
      </c>
      <c r="H4238" t="b">
        <f>IF('Input and Summary Results'!$J$4="yes",'Data Transformation'!F4238,'Data Transformation'!D4238)</f>
        <v>0</v>
      </c>
      <c r="I4238" t="str">
        <f t="shared" si="229"/>
        <v/>
      </c>
    </row>
    <row r="4239" spans="2:9" x14ac:dyDescent="0.55000000000000004">
      <c r="B4239" t="b">
        <f>IF('Input and Summary Results'!D3821=0,FALSE,'Input and Summary Results'!$B3821)</f>
        <v>0</v>
      </c>
      <c r="C4239" t="b">
        <f>IF(OR(B4239=0,'Input and Summary Results'!D3821=0,'Input and Summary Results'!D3821=""),FALSE,'Input and Summary Results'!$D3821)</f>
        <v>0</v>
      </c>
      <c r="D4239" t="b">
        <f>IF(OR(B4239=0,'Input and Summary Results'!E3821=0),FALSE,'Input and Summary Results'!$E3821)</f>
        <v>0</v>
      </c>
      <c r="E4239" t="b">
        <f t="shared" si="227"/>
        <v>0</v>
      </c>
      <c r="F4239" t="b">
        <f t="shared" si="228"/>
        <v>0</v>
      </c>
      <c r="G4239" t="b">
        <f>IF('Input and Summary Results'!$J$4="yes",IF(C4239=FALSE,FALSE,IF('Data Transformation'!E4239&lt;$R$10,E4239,$R$10)),IF(C4239=FALSE,FALSE,IF(C4239&lt;$R$10,C4239,$R$10)))</f>
        <v>0</v>
      </c>
      <c r="H4239" t="b">
        <f>IF('Input and Summary Results'!$J$4="yes",'Data Transformation'!F4239,'Data Transformation'!D4239)</f>
        <v>0</v>
      </c>
      <c r="I4239" t="str">
        <f t="shared" si="229"/>
        <v/>
      </c>
    </row>
    <row r="4240" spans="2:9" x14ac:dyDescent="0.55000000000000004">
      <c r="B4240" t="b">
        <f>IF('Input and Summary Results'!D3822=0,FALSE,'Input and Summary Results'!$B3822)</f>
        <v>0</v>
      </c>
      <c r="C4240" t="b">
        <f>IF(OR(B4240=0,'Input and Summary Results'!D3822=0,'Input and Summary Results'!D3822=""),FALSE,'Input and Summary Results'!$D3822)</f>
        <v>0</v>
      </c>
      <c r="D4240" t="b">
        <f>IF(OR(B4240=0,'Input and Summary Results'!E3822=0),FALSE,'Input and Summary Results'!$E3822)</f>
        <v>0</v>
      </c>
      <c r="E4240" t="b">
        <f t="shared" si="227"/>
        <v>0</v>
      </c>
      <c r="F4240" t="b">
        <f t="shared" si="228"/>
        <v>0</v>
      </c>
      <c r="G4240" t="b">
        <f>IF('Input and Summary Results'!$J$4="yes",IF(C4240=FALSE,FALSE,IF('Data Transformation'!E4240&lt;$R$10,E4240,$R$10)),IF(C4240=FALSE,FALSE,IF(C4240&lt;$R$10,C4240,$R$10)))</f>
        <v>0</v>
      </c>
      <c r="H4240" t="b">
        <f>IF('Input and Summary Results'!$J$4="yes",'Data Transformation'!F4240,'Data Transformation'!D4240)</f>
        <v>0</v>
      </c>
      <c r="I4240" t="str">
        <f t="shared" si="229"/>
        <v/>
      </c>
    </row>
    <row r="4241" spans="2:9" x14ac:dyDescent="0.55000000000000004">
      <c r="B4241" t="b">
        <f>IF('Input and Summary Results'!D3823=0,FALSE,'Input and Summary Results'!$B3823)</f>
        <v>0</v>
      </c>
      <c r="C4241" t="b">
        <f>IF(OR(B4241=0,'Input and Summary Results'!D3823=0,'Input and Summary Results'!D3823=""),FALSE,'Input and Summary Results'!$D3823)</f>
        <v>0</v>
      </c>
      <c r="D4241" t="b">
        <f>IF(OR(B4241=0,'Input and Summary Results'!E3823=0),FALSE,'Input and Summary Results'!$E3823)</f>
        <v>0</v>
      </c>
      <c r="E4241" t="b">
        <f t="shared" si="227"/>
        <v>0</v>
      </c>
      <c r="F4241" t="b">
        <f t="shared" si="228"/>
        <v>0</v>
      </c>
      <c r="G4241" t="b">
        <f>IF('Input and Summary Results'!$J$4="yes",IF(C4241=FALSE,FALSE,IF('Data Transformation'!E4241&lt;$R$10,E4241,$R$10)),IF(C4241=FALSE,FALSE,IF(C4241&lt;$R$10,C4241,$R$10)))</f>
        <v>0</v>
      </c>
      <c r="H4241" t="b">
        <f>IF('Input and Summary Results'!$J$4="yes",'Data Transformation'!F4241,'Data Transformation'!D4241)</f>
        <v>0</v>
      </c>
      <c r="I4241" t="str">
        <f t="shared" si="229"/>
        <v/>
      </c>
    </row>
    <row r="4242" spans="2:9" x14ac:dyDescent="0.55000000000000004">
      <c r="B4242" t="b">
        <f>IF('Input and Summary Results'!D3824=0,FALSE,'Input and Summary Results'!$B3824)</f>
        <v>0</v>
      </c>
      <c r="C4242" t="b">
        <f>IF(OR(B4242=0,'Input and Summary Results'!D3824=0,'Input and Summary Results'!D3824=""),FALSE,'Input and Summary Results'!$D3824)</f>
        <v>0</v>
      </c>
      <c r="D4242" t="b">
        <f>IF(OR(B4242=0,'Input and Summary Results'!E3824=0),FALSE,'Input and Summary Results'!$E3824)</f>
        <v>0</v>
      </c>
      <c r="E4242" t="b">
        <f t="shared" si="227"/>
        <v>0</v>
      </c>
      <c r="F4242" t="b">
        <f t="shared" si="228"/>
        <v>0</v>
      </c>
      <c r="G4242" t="b">
        <f>IF('Input and Summary Results'!$J$4="yes",IF(C4242=FALSE,FALSE,IF('Data Transformation'!E4242&lt;$R$10,E4242,$R$10)),IF(C4242=FALSE,FALSE,IF(C4242&lt;$R$10,C4242,$R$10)))</f>
        <v>0</v>
      </c>
      <c r="H4242" t="b">
        <f>IF('Input and Summary Results'!$J$4="yes",'Data Transformation'!F4242,'Data Transformation'!D4242)</f>
        <v>0</v>
      </c>
      <c r="I4242" t="str">
        <f t="shared" si="229"/>
        <v/>
      </c>
    </row>
    <row r="4243" spans="2:9" x14ac:dyDescent="0.55000000000000004">
      <c r="B4243" t="b">
        <f>IF('Input and Summary Results'!D3825=0,FALSE,'Input and Summary Results'!$B3825)</f>
        <v>0</v>
      </c>
      <c r="C4243" t="b">
        <f>IF(OR(B4243=0,'Input and Summary Results'!D3825=0,'Input and Summary Results'!D3825=""),FALSE,'Input and Summary Results'!$D3825)</f>
        <v>0</v>
      </c>
      <c r="D4243" t="b">
        <f>IF(OR(B4243=0,'Input and Summary Results'!E3825=0),FALSE,'Input and Summary Results'!$E3825)</f>
        <v>0</v>
      </c>
      <c r="E4243" t="b">
        <f t="shared" si="227"/>
        <v>0</v>
      </c>
      <c r="F4243" t="b">
        <f t="shared" si="228"/>
        <v>0</v>
      </c>
      <c r="G4243" t="b">
        <f>IF('Input and Summary Results'!$J$4="yes",IF(C4243=FALSE,FALSE,IF('Data Transformation'!E4243&lt;$R$10,E4243,$R$10)),IF(C4243=FALSE,FALSE,IF(C4243&lt;$R$10,C4243,$R$10)))</f>
        <v>0</v>
      </c>
      <c r="H4243" t="b">
        <f>IF('Input and Summary Results'!$J$4="yes",'Data Transformation'!F4243,'Data Transformation'!D4243)</f>
        <v>0</v>
      </c>
      <c r="I4243" t="str">
        <f t="shared" si="229"/>
        <v/>
      </c>
    </row>
    <row r="4244" spans="2:9" x14ac:dyDescent="0.55000000000000004">
      <c r="B4244" t="b">
        <f>IF('Input and Summary Results'!D3826=0,FALSE,'Input and Summary Results'!$B3826)</f>
        <v>0</v>
      </c>
      <c r="C4244" t="b">
        <f>IF(OR(B4244=0,'Input and Summary Results'!D3826=0,'Input and Summary Results'!D3826=""),FALSE,'Input and Summary Results'!$D3826)</f>
        <v>0</v>
      </c>
      <c r="D4244" t="b">
        <f>IF(OR(B4244=0,'Input and Summary Results'!E3826=0),FALSE,'Input and Summary Results'!$E3826)</f>
        <v>0</v>
      </c>
      <c r="E4244" t="b">
        <f t="shared" si="227"/>
        <v>0</v>
      </c>
      <c r="F4244" t="b">
        <f t="shared" si="228"/>
        <v>0</v>
      </c>
      <c r="G4244" t="b">
        <f>IF('Input and Summary Results'!$J$4="yes",IF(C4244=FALSE,FALSE,IF('Data Transformation'!E4244&lt;$R$10,E4244,$R$10)),IF(C4244=FALSE,FALSE,IF(C4244&lt;$R$10,C4244,$R$10)))</f>
        <v>0</v>
      </c>
      <c r="H4244" t="b">
        <f>IF('Input and Summary Results'!$J$4="yes",'Data Transformation'!F4244,'Data Transformation'!D4244)</f>
        <v>0</v>
      </c>
      <c r="I4244" t="str">
        <f t="shared" si="229"/>
        <v/>
      </c>
    </row>
    <row r="4245" spans="2:9" x14ac:dyDescent="0.55000000000000004">
      <c r="B4245" t="b">
        <f>IF('Input and Summary Results'!D3827=0,FALSE,'Input and Summary Results'!$B3827)</f>
        <v>0</v>
      </c>
      <c r="C4245" t="b">
        <f>IF(OR(B4245=0,'Input and Summary Results'!D3827=0,'Input and Summary Results'!D3827=""),FALSE,'Input and Summary Results'!$D3827)</f>
        <v>0</v>
      </c>
      <c r="D4245" t="b">
        <f>IF(OR(B4245=0,'Input and Summary Results'!E3827=0),FALSE,'Input and Summary Results'!$E3827)</f>
        <v>0</v>
      </c>
      <c r="E4245" t="b">
        <f t="shared" si="227"/>
        <v>0</v>
      </c>
      <c r="F4245" t="b">
        <f t="shared" si="228"/>
        <v>0</v>
      </c>
      <c r="G4245" t="b">
        <f>IF('Input and Summary Results'!$J$4="yes",IF(C4245=FALSE,FALSE,IF('Data Transformation'!E4245&lt;$R$10,E4245,$R$10)),IF(C4245=FALSE,FALSE,IF(C4245&lt;$R$10,C4245,$R$10)))</f>
        <v>0</v>
      </c>
      <c r="H4245" t="b">
        <f>IF('Input and Summary Results'!$J$4="yes",'Data Transformation'!F4245,'Data Transformation'!D4245)</f>
        <v>0</v>
      </c>
      <c r="I4245" t="str">
        <f t="shared" si="229"/>
        <v/>
      </c>
    </row>
    <row r="4246" spans="2:9" x14ac:dyDescent="0.55000000000000004">
      <c r="B4246" t="b">
        <f>IF('Input and Summary Results'!D3828=0,FALSE,'Input and Summary Results'!$B3828)</f>
        <v>0</v>
      </c>
      <c r="C4246" t="b">
        <f>IF(OR(B4246=0,'Input and Summary Results'!D3828=0,'Input and Summary Results'!D3828=""),FALSE,'Input and Summary Results'!$D3828)</f>
        <v>0</v>
      </c>
      <c r="D4246" t="b">
        <f>IF(OR(B4246=0,'Input and Summary Results'!E3828=0),FALSE,'Input and Summary Results'!$E3828)</f>
        <v>0</v>
      </c>
      <c r="E4246" t="b">
        <f t="shared" si="227"/>
        <v>0</v>
      </c>
      <c r="F4246" t="b">
        <f t="shared" si="228"/>
        <v>0</v>
      </c>
      <c r="G4246" t="b">
        <f>IF('Input and Summary Results'!$J$4="yes",IF(C4246=FALSE,FALSE,IF('Data Transformation'!E4246&lt;$R$10,E4246,$R$10)),IF(C4246=FALSE,FALSE,IF(C4246&lt;$R$10,C4246,$R$10)))</f>
        <v>0</v>
      </c>
      <c r="H4246" t="b">
        <f>IF('Input and Summary Results'!$J$4="yes",'Data Transformation'!F4246,'Data Transformation'!D4246)</f>
        <v>0</v>
      </c>
      <c r="I4246" t="str">
        <f t="shared" si="229"/>
        <v/>
      </c>
    </row>
    <row r="4247" spans="2:9" x14ac:dyDescent="0.55000000000000004">
      <c r="B4247" t="b">
        <f>IF('Input and Summary Results'!D3829=0,FALSE,'Input and Summary Results'!$B3829)</f>
        <v>0</v>
      </c>
      <c r="C4247" t="b">
        <f>IF(OR(B4247=0,'Input and Summary Results'!D3829=0,'Input and Summary Results'!D3829=""),FALSE,'Input and Summary Results'!$D3829)</f>
        <v>0</v>
      </c>
      <c r="D4247" t="b">
        <f>IF(OR(B4247=0,'Input and Summary Results'!E3829=0),FALSE,'Input and Summary Results'!$E3829)</f>
        <v>0</v>
      </c>
      <c r="E4247" t="b">
        <f t="shared" si="227"/>
        <v>0</v>
      </c>
      <c r="F4247" t="b">
        <f t="shared" si="228"/>
        <v>0</v>
      </c>
      <c r="G4247" t="b">
        <f>IF('Input and Summary Results'!$J$4="yes",IF(C4247=FALSE,FALSE,IF('Data Transformation'!E4247&lt;$R$10,E4247,$R$10)),IF(C4247=FALSE,FALSE,IF(C4247&lt;$R$10,C4247,$R$10)))</f>
        <v>0</v>
      </c>
      <c r="H4247" t="b">
        <f>IF('Input and Summary Results'!$J$4="yes",'Data Transformation'!F4247,'Data Transformation'!D4247)</f>
        <v>0</v>
      </c>
      <c r="I4247" t="str">
        <f t="shared" si="229"/>
        <v/>
      </c>
    </row>
    <row r="4248" spans="2:9" x14ac:dyDescent="0.55000000000000004">
      <c r="B4248" t="b">
        <f>IF('Input and Summary Results'!D3830=0,FALSE,'Input and Summary Results'!$B3830)</f>
        <v>0</v>
      </c>
      <c r="C4248" t="b">
        <f>IF(OR(B4248=0,'Input and Summary Results'!D3830=0,'Input and Summary Results'!D3830=""),FALSE,'Input and Summary Results'!$D3830)</f>
        <v>0</v>
      </c>
      <c r="D4248" t="b">
        <f>IF(OR(B4248=0,'Input and Summary Results'!E3830=0),FALSE,'Input and Summary Results'!$E3830)</f>
        <v>0</v>
      </c>
      <c r="E4248" t="b">
        <f t="shared" si="227"/>
        <v>0</v>
      </c>
      <c r="F4248" t="b">
        <f t="shared" si="228"/>
        <v>0</v>
      </c>
      <c r="G4248" t="b">
        <f>IF('Input and Summary Results'!$J$4="yes",IF(C4248=FALSE,FALSE,IF('Data Transformation'!E4248&lt;$R$10,E4248,$R$10)),IF(C4248=FALSE,FALSE,IF(C4248&lt;$R$10,C4248,$R$10)))</f>
        <v>0</v>
      </c>
      <c r="H4248" t="b">
        <f>IF('Input and Summary Results'!$J$4="yes",'Data Transformation'!F4248,'Data Transformation'!D4248)</f>
        <v>0</v>
      </c>
      <c r="I4248" t="str">
        <f t="shared" si="229"/>
        <v/>
      </c>
    </row>
    <row r="4249" spans="2:9" x14ac:dyDescent="0.55000000000000004">
      <c r="B4249" t="b">
        <f>IF('Input and Summary Results'!D3831=0,FALSE,'Input and Summary Results'!$B3831)</f>
        <v>0</v>
      </c>
      <c r="C4249" t="b">
        <f>IF(OR(B4249=0,'Input and Summary Results'!D3831=0,'Input and Summary Results'!D3831=""),FALSE,'Input and Summary Results'!$D3831)</f>
        <v>0</v>
      </c>
      <c r="D4249" t="b">
        <f>IF(OR(B4249=0,'Input and Summary Results'!E3831=0),FALSE,'Input and Summary Results'!$E3831)</f>
        <v>0</v>
      </c>
      <c r="E4249" t="b">
        <f t="shared" si="227"/>
        <v>0</v>
      </c>
      <c r="F4249" t="b">
        <f t="shared" si="228"/>
        <v>0</v>
      </c>
      <c r="G4249" t="b">
        <f>IF('Input and Summary Results'!$J$4="yes",IF(C4249=FALSE,FALSE,IF('Data Transformation'!E4249&lt;$R$10,E4249,$R$10)),IF(C4249=FALSE,FALSE,IF(C4249&lt;$R$10,C4249,$R$10)))</f>
        <v>0</v>
      </c>
      <c r="H4249" t="b">
        <f>IF('Input and Summary Results'!$J$4="yes",'Data Transformation'!F4249,'Data Transformation'!D4249)</f>
        <v>0</v>
      </c>
      <c r="I4249" t="str">
        <f t="shared" si="229"/>
        <v/>
      </c>
    </row>
    <row r="4250" spans="2:9" x14ac:dyDescent="0.55000000000000004">
      <c r="B4250" t="b">
        <f>IF('Input and Summary Results'!D3832=0,FALSE,'Input and Summary Results'!$B3832)</f>
        <v>0</v>
      </c>
      <c r="C4250" t="b">
        <f>IF(OR(B4250=0,'Input and Summary Results'!D3832=0,'Input and Summary Results'!D3832=""),FALSE,'Input and Summary Results'!$D3832)</f>
        <v>0</v>
      </c>
      <c r="D4250" t="b">
        <f>IF(OR(B4250=0,'Input and Summary Results'!E3832=0),FALSE,'Input and Summary Results'!$E3832)</f>
        <v>0</v>
      </c>
      <c r="E4250" t="b">
        <f t="shared" si="227"/>
        <v>0</v>
      </c>
      <c r="F4250" t="b">
        <f t="shared" si="228"/>
        <v>0</v>
      </c>
      <c r="G4250" t="b">
        <f>IF('Input and Summary Results'!$J$4="yes",IF(C4250=FALSE,FALSE,IF('Data Transformation'!E4250&lt;$R$10,E4250,$R$10)),IF(C4250=FALSE,FALSE,IF(C4250&lt;$R$10,C4250,$R$10)))</f>
        <v>0</v>
      </c>
      <c r="H4250" t="b">
        <f>IF('Input and Summary Results'!$J$4="yes",'Data Transformation'!F4250,'Data Transformation'!D4250)</f>
        <v>0</v>
      </c>
      <c r="I4250" t="str">
        <f t="shared" si="229"/>
        <v/>
      </c>
    </row>
    <row r="4251" spans="2:9" x14ac:dyDescent="0.55000000000000004">
      <c r="B4251" t="b">
        <f>IF('Input and Summary Results'!D3833=0,FALSE,'Input and Summary Results'!$B3833)</f>
        <v>0</v>
      </c>
      <c r="C4251" t="b">
        <f>IF(OR(B4251=0,'Input and Summary Results'!D3833=0,'Input and Summary Results'!D3833=""),FALSE,'Input and Summary Results'!$D3833)</f>
        <v>0</v>
      </c>
      <c r="D4251" t="b">
        <f>IF(OR(B4251=0,'Input and Summary Results'!E3833=0),FALSE,'Input and Summary Results'!$E3833)</f>
        <v>0</v>
      </c>
      <c r="E4251" t="b">
        <f t="shared" si="227"/>
        <v>0</v>
      </c>
      <c r="F4251" t="b">
        <f t="shared" si="228"/>
        <v>0</v>
      </c>
      <c r="G4251" t="b">
        <f>IF('Input and Summary Results'!$J$4="yes",IF(C4251=FALSE,FALSE,IF('Data Transformation'!E4251&lt;$R$10,E4251,$R$10)),IF(C4251=FALSE,FALSE,IF(C4251&lt;$R$10,C4251,$R$10)))</f>
        <v>0</v>
      </c>
      <c r="H4251" t="b">
        <f>IF('Input and Summary Results'!$J$4="yes",'Data Transformation'!F4251,'Data Transformation'!D4251)</f>
        <v>0</v>
      </c>
      <c r="I4251" t="str">
        <f t="shared" si="229"/>
        <v/>
      </c>
    </row>
    <row r="4252" spans="2:9" x14ac:dyDescent="0.55000000000000004">
      <c r="B4252" t="b">
        <f>IF('Input and Summary Results'!D3834=0,FALSE,'Input and Summary Results'!$B3834)</f>
        <v>0</v>
      </c>
      <c r="C4252" t="b">
        <f>IF(OR(B4252=0,'Input and Summary Results'!D3834=0,'Input and Summary Results'!D3834=""),FALSE,'Input and Summary Results'!$D3834)</f>
        <v>0</v>
      </c>
      <c r="D4252" t="b">
        <f>IF(OR(B4252=0,'Input and Summary Results'!E3834=0),FALSE,'Input and Summary Results'!$E3834)</f>
        <v>0</v>
      </c>
      <c r="E4252" t="b">
        <f t="shared" si="227"/>
        <v>0</v>
      </c>
      <c r="F4252" t="b">
        <f t="shared" si="228"/>
        <v>0</v>
      </c>
      <c r="G4252" t="b">
        <f>IF('Input and Summary Results'!$J$4="yes",IF(C4252=FALSE,FALSE,IF('Data Transformation'!E4252&lt;$R$10,E4252,$R$10)),IF(C4252=FALSE,FALSE,IF(C4252&lt;$R$10,C4252,$R$10)))</f>
        <v>0</v>
      </c>
      <c r="H4252" t="b">
        <f>IF('Input and Summary Results'!$J$4="yes",'Data Transformation'!F4252,'Data Transformation'!D4252)</f>
        <v>0</v>
      </c>
      <c r="I4252" t="str">
        <f t="shared" si="229"/>
        <v/>
      </c>
    </row>
    <row r="4253" spans="2:9" x14ac:dyDescent="0.55000000000000004">
      <c r="B4253" t="b">
        <f>IF('Input and Summary Results'!D3835=0,FALSE,'Input and Summary Results'!$B3835)</f>
        <v>0</v>
      </c>
      <c r="C4253" t="b">
        <f>IF(OR(B4253=0,'Input and Summary Results'!D3835=0,'Input and Summary Results'!D3835=""),FALSE,'Input and Summary Results'!$D3835)</f>
        <v>0</v>
      </c>
      <c r="D4253" t="b">
        <f>IF(OR(B4253=0,'Input and Summary Results'!E3835=0),FALSE,'Input and Summary Results'!$E3835)</f>
        <v>0</v>
      </c>
      <c r="E4253" t="b">
        <f t="shared" si="227"/>
        <v>0</v>
      </c>
      <c r="F4253" t="b">
        <f t="shared" si="228"/>
        <v>0</v>
      </c>
      <c r="G4253" t="b">
        <f>IF('Input and Summary Results'!$J$4="yes",IF(C4253=FALSE,FALSE,IF('Data Transformation'!E4253&lt;$R$10,E4253,$R$10)),IF(C4253=FALSE,FALSE,IF(C4253&lt;$R$10,C4253,$R$10)))</f>
        <v>0</v>
      </c>
      <c r="H4253" t="b">
        <f>IF('Input and Summary Results'!$J$4="yes",'Data Transformation'!F4253,'Data Transformation'!D4253)</f>
        <v>0</v>
      </c>
      <c r="I4253" t="str">
        <f t="shared" si="229"/>
        <v/>
      </c>
    </row>
    <row r="4254" spans="2:9" x14ac:dyDescent="0.55000000000000004">
      <c r="B4254" t="b">
        <f>IF('Input and Summary Results'!D3836=0,FALSE,'Input and Summary Results'!$B3836)</f>
        <v>0</v>
      </c>
      <c r="C4254" t="b">
        <f>IF(OR(B4254=0,'Input and Summary Results'!D3836=0,'Input and Summary Results'!D3836=""),FALSE,'Input and Summary Results'!$D3836)</f>
        <v>0</v>
      </c>
      <c r="D4254" t="b">
        <f>IF(OR(B4254=0,'Input and Summary Results'!E3836=0),FALSE,'Input and Summary Results'!$E3836)</f>
        <v>0</v>
      </c>
      <c r="E4254" t="b">
        <f t="shared" si="227"/>
        <v>0</v>
      </c>
      <c r="F4254" t="b">
        <f t="shared" si="228"/>
        <v>0</v>
      </c>
      <c r="G4254" t="b">
        <f>IF('Input and Summary Results'!$J$4="yes",IF(C4254=FALSE,FALSE,IF('Data Transformation'!E4254&lt;$R$10,E4254,$R$10)),IF(C4254=FALSE,FALSE,IF(C4254&lt;$R$10,C4254,$R$10)))</f>
        <v>0</v>
      </c>
      <c r="H4254" t="b">
        <f>IF('Input and Summary Results'!$J$4="yes",'Data Transformation'!F4254,'Data Transformation'!D4254)</f>
        <v>0</v>
      </c>
      <c r="I4254" t="str">
        <f t="shared" si="229"/>
        <v/>
      </c>
    </row>
    <row r="4255" spans="2:9" x14ac:dyDescent="0.55000000000000004">
      <c r="B4255" t="b">
        <f>IF('Input and Summary Results'!D3837=0,FALSE,'Input and Summary Results'!$B3837)</f>
        <v>0</v>
      </c>
      <c r="C4255" t="b">
        <f>IF(OR(B4255=0,'Input and Summary Results'!D3837=0,'Input and Summary Results'!D3837=""),FALSE,'Input and Summary Results'!$D3837)</f>
        <v>0</v>
      </c>
      <c r="D4255" t="b">
        <f>IF(OR(B4255=0,'Input and Summary Results'!E3837=0),FALSE,'Input and Summary Results'!$E3837)</f>
        <v>0</v>
      </c>
      <c r="E4255" t="b">
        <f t="shared" si="227"/>
        <v>0</v>
      </c>
      <c r="F4255" t="b">
        <f t="shared" si="228"/>
        <v>0</v>
      </c>
      <c r="G4255" t="b">
        <f>IF('Input and Summary Results'!$J$4="yes",IF(C4255=FALSE,FALSE,IF('Data Transformation'!E4255&lt;$R$10,E4255,$R$10)),IF(C4255=FALSE,FALSE,IF(C4255&lt;$R$10,C4255,$R$10)))</f>
        <v>0</v>
      </c>
      <c r="H4255" t="b">
        <f>IF('Input and Summary Results'!$J$4="yes",'Data Transformation'!F4255,'Data Transformation'!D4255)</f>
        <v>0</v>
      </c>
      <c r="I4255" t="str">
        <f t="shared" si="229"/>
        <v/>
      </c>
    </row>
    <row r="4256" spans="2:9" x14ac:dyDescent="0.55000000000000004">
      <c r="B4256" t="b">
        <f>IF('Input and Summary Results'!D3838=0,FALSE,'Input and Summary Results'!$B3838)</f>
        <v>0</v>
      </c>
      <c r="C4256" t="b">
        <f>IF(OR(B4256=0,'Input and Summary Results'!D3838=0,'Input and Summary Results'!D3838=""),FALSE,'Input and Summary Results'!$D3838)</f>
        <v>0</v>
      </c>
      <c r="D4256" t="b">
        <f>IF(OR(B4256=0,'Input and Summary Results'!E3838=0),FALSE,'Input and Summary Results'!$E3838)</f>
        <v>0</v>
      </c>
      <c r="E4256" t="b">
        <f t="shared" si="227"/>
        <v>0</v>
      </c>
      <c r="F4256" t="b">
        <f t="shared" si="228"/>
        <v>0</v>
      </c>
      <c r="G4256" t="b">
        <f>IF('Input and Summary Results'!$J$4="yes",IF(C4256=FALSE,FALSE,IF('Data Transformation'!E4256&lt;$R$10,E4256,$R$10)),IF(C4256=FALSE,FALSE,IF(C4256&lt;$R$10,C4256,$R$10)))</f>
        <v>0</v>
      </c>
      <c r="H4256" t="b">
        <f>IF('Input and Summary Results'!$J$4="yes",'Data Transformation'!F4256,'Data Transformation'!D4256)</f>
        <v>0</v>
      </c>
      <c r="I4256" t="str">
        <f t="shared" si="229"/>
        <v/>
      </c>
    </row>
    <row r="4257" spans="2:9" x14ac:dyDescent="0.55000000000000004">
      <c r="B4257" t="b">
        <f>IF('Input and Summary Results'!D3839=0,FALSE,'Input and Summary Results'!$B3839)</f>
        <v>0</v>
      </c>
      <c r="C4257" t="b">
        <f>IF(OR(B4257=0,'Input and Summary Results'!D3839=0,'Input and Summary Results'!D3839=""),FALSE,'Input and Summary Results'!$D3839)</f>
        <v>0</v>
      </c>
      <c r="D4257" t="b">
        <f>IF(OR(B4257=0,'Input and Summary Results'!E3839=0),FALSE,'Input and Summary Results'!$E3839)</f>
        <v>0</v>
      </c>
      <c r="E4257" t="b">
        <f t="shared" si="227"/>
        <v>0</v>
      </c>
      <c r="F4257" t="b">
        <f t="shared" si="228"/>
        <v>0</v>
      </c>
      <c r="G4257" t="b">
        <f>IF('Input and Summary Results'!$J$4="yes",IF(C4257=FALSE,FALSE,IF('Data Transformation'!E4257&lt;$R$10,E4257,$R$10)),IF(C4257=FALSE,FALSE,IF(C4257&lt;$R$10,C4257,$R$10)))</f>
        <v>0</v>
      </c>
      <c r="H4257" t="b">
        <f>IF('Input and Summary Results'!$J$4="yes",'Data Transformation'!F4257,'Data Transformation'!D4257)</f>
        <v>0</v>
      </c>
      <c r="I4257" t="str">
        <f t="shared" si="229"/>
        <v/>
      </c>
    </row>
    <row r="4258" spans="2:9" x14ac:dyDescent="0.55000000000000004">
      <c r="B4258" t="b">
        <f>IF('Input and Summary Results'!D3840=0,FALSE,'Input and Summary Results'!$B3840)</f>
        <v>0</v>
      </c>
      <c r="C4258" t="b">
        <f>IF(OR(B4258=0,'Input and Summary Results'!D3840=0,'Input and Summary Results'!D3840=""),FALSE,'Input and Summary Results'!$D3840)</f>
        <v>0</v>
      </c>
      <c r="D4258" t="b">
        <f>IF(OR(B4258=0,'Input and Summary Results'!E3840=0),FALSE,'Input and Summary Results'!$E3840)</f>
        <v>0</v>
      </c>
      <c r="E4258" t="b">
        <f t="shared" si="227"/>
        <v>0</v>
      </c>
      <c r="F4258" t="b">
        <f t="shared" si="228"/>
        <v>0</v>
      </c>
      <c r="G4258" t="b">
        <f>IF('Input and Summary Results'!$J$4="yes",IF(C4258=FALSE,FALSE,IF('Data Transformation'!E4258&lt;$R$10,E4258,$R$10)),IF(C4258=FALSE,FALSE,IF(C4258&lt;$R$10,C4258,$R$10)))</f>
        <v>0</v>
      </c>
      <c r="H4258" t="b">
        <f>IF('Input and Summary Results'!$J$4="yes",'Data Transformation'!F4258,'Data Transformation'!D4258)</f>
        <v>0</v>
      </c>
      <c r="I4258" t="str">
        <f t="shared" si="229"/>
        <v/>
      </c>
    </row>
    <row r="4259" spans="2:9" x14ac:dyDescent="0.55000000000000004">
      <c r="B4259" t="b">
        <f>IF('Input and Summary Results'!D3841=0,FALSE,'Input and Summary Results'!$B3841)</f>
        <v>0</v>
      </c>
      <c r="C4259" t="b">
        <f>IF(OR(B4259=0,'Input and Summary Results'!D3841=0,'Input and Summary Results'!D3841=""),FALSE,'Input and Summary Results'!$D3841)</f>
        <v>0</v>
      </c>
      <c r="D4259" t="b">
        <f>IF(OR(B4259=0,'Input and Summary Results'!E3841=0),FALSE,'Input and Summary Results'!$E3841)</f>
        <v>0</v>
      </c>
      <c r="E4259" t="b">
        <f t="shared" si="227"/>
        <v>0</v>
      </c>
      <c r="F4259" t="b">
        <f t="shared" si="228"/>
        <v>0</v>
      </c>
      <c r="G4259" t="b">
        <f>IF('Input and Summary Results'!$J$4="yes",IF(C4259=FALSE,FALSE,IF('Data Transformation'!E4259&lt;$R$10,E4259,$R$10)),IF(C4259=FALSE,FALSE,IF(C4259&lt;$R$10,C4259,$R$10)))</f>
        <v>0</v>
      </c>
      <c r="H4259" t="b">
        <f>IF('Input and Summary Results'!$J$4="yes",'Data Transformation'!F4259,'Data Transformation'!D4259)</f>
        <v>0</v>
      </c>
      <c r="I4259" t="str">
        <f t="shared" si="229"/>
        <v/>
      </c>
    </row>
    <row r="4260" spans="2:9" x14ac:dyDescent="0.55000000000000004">
      <c r="B4260" t="b">
        <f>IF('Input and Summary Results'!D3842=0,FALSE,'Input and Summary Results'!$B3842)</f>
        <v>0</v>
      </c>
      <c r="C4260" t="b">
        <f>IF(OR(B4260=0,'Input and Summary Results'!D3842=0,'Input and Summary Results'!D3842=""),FALSE,'Input and Summary Results'!$D3842)</f>
        <v>0</v>
      </c>
      <c r="D4260" t="b">
        <f>IF(OR(B4260=0,'Input and Summary Results'!E3842=0),FALSE,'Input and Summary Results'!$E3842)</f>
        <v>0</v>
      </c>
      <c r="E4260" t="b">
        <f t="shared" si="227"/>
        <v>0</v>
      </c>
      <c r="F4260" t="b">
        <f t="shared" si="228"/>
        <v>0</v>
      </c>
      <c r="G4260" t="b">
        <f>IF('Input and Summary Results'!$J$4="yes",IF(C4260=FALSE,FALSE,IF('Data Transformation'!E4260&lt;$R$10,E4260,$R$10)),IF(C4260=FALSE,FALSE,IF(C4260&lt;$R$10,C4260,$R$10)))</f>
        <v>0</v>
      </c>
      <c r="H4260" t="b">
        <f>IF('Input and Summary Results'!$J$4="yes",'Data Transformation'!F4260,'Data Transformation'!D4260)</f>
        <v>0</v>
      </c>
      <c r="I4260" t="str">
        <f t="shared" si="229"/>
        <v/>
      </c>
    </row>
    <row r="4261" spans="2:9" x14ac:dyDescent="0.55000000000000004">
      <c r="B4261" t="b">
        <f>IF('Input and Summary Results'!D3843=0,FALSE,'Input and Summary Results'!$B3843)</f>
        <v>0</v>
      </c>
      <c r="C4261" t="b">
        <f>IF(OR(B4261=0,'Input and Summary Results'!D3843=0,'Input and Summary Results'!D3843=""),FALSE,'Input and Summary Results'!$D3843)</f>
        <v>0</v>
      </c>
      <c r="D4261" t="b">
        <f>IF(OR(B4261=0,'Input and Summary Results'!E3843=0),FALSE,'Input and Summary Results'!$E3843)</f>
        <v>0</v>
      </c>
      <c r="E4261" t="b">
        <f t="shared" si="227"/>
        <v>0</v>
      </c>
      <c r="F4261" t="b">
        <f t="shared" si="228"/>
        <v>0</v>
      </c>
      <c r="G4261" t="b">
        <f>IF('Input and Summary Results'!$J$4="yes",IF(C4261=FALSE,FALSE,IF('Data Transformation'!E4261&lt;$R$10,E4261,$R$10)),IF(C4261=FALSE,FALSE,IF(C4261&lt;$R$10,C4261,$R$10)))</f>
        <v>0</v>
      </c>
      <c r="H4261" t="b">
        <f>IF('Input and Summary Results'!$J$4="yes",'Data Transformation'!F4261,'Data Transformation'!D4261)</f>
        <v>0</v>
      </c>
      <c r="I4261" t="str">
        <f t="shared" si="229"/>
        <v/>
      </c>
    </row>
    <row r="4262" spans="2:9" x14ac:dyDescent="0.55000000000000004">
      <c r="B4262" t="b">
        <f>IF('Input and Summary Results'!D3844=0,FALSE,'Input and Summary Results'!$B3844)</f>
        <v>0</v>
      </c>
      <c r="C4262" t="b">
        <f>IF(OR(B4262=0,'Input and Summary Results'!D3844=0,'Input and Summary Results'!D3844=""),FALSE,'Input and Summary Results'!$D3844)</f>
        <v>0</v>
      </c>
      <c r="D4262" t="b">
        <f>IF(OR(B4262=0,'Input and Summary Results'!E3844=0),FALSE,'Input and Summary Results'!$E3844)</f>
        <v>0</v>
      </c>
      <c r="E4262" t="b">
        <f t="shared" si="227"/>
        <v>0</v>
      </c>
      <c r="F4262" t="b">
        <f t="shared" si="228"/>
        <v>0</v>
      </c>
      <c r="G4262" t="b">
        <f>IF('Input and Summary Results'!$J$4="yes",IF(C4262=FALSE,FALSE,IF('Data Transformation'!E4262&lt;$R$10,E4262,$R$10)),IF(C4262=FALSE,FALSE,IF(C4262&lt;$R$10,C4262,$R$10)))</f>
        <v>0</v>
      </c>
      <c r="H4262" t="b">
        <f>IF('Input and Summary Results'!$J$4="yes",'Data Transformation'!F4262,'Data Transformation'!D4262)</f>
        <v>0</v>
      </c>
      <c r="I4262" t="str">
        <f t="shared" si="229"/>
        <v/>
      </c>
    </row>
    <row r="4263" spans="2:9" x14ac:dyDescent="0.55000000000000004">
      <c r="B4263" t="b">
        <f>IF('Input and Summary Results'!D3845=0,FALSE,'Input and Summary Results'!$B3845)</f>
        <v>0</v>
      </c>
      <c r="C4263" t="b">
        <f>IF(OR(B4263=0,'Input and Summary Results'!D3845=0,'Input and Summary Results'!D3845=""),FALSE,'Input and Summary Results'!$D3845)</f>
        <v>0</v>
      </c>
      <c r="D4263" t="b">
        <f>IF(OR(B4263=0,'Input and Summary Results'!E3845=0),FALSE,'Input and Summary Results'!$E3845)</f>
        <v>0</v>
      </c>
      <c r="E4263" t="b">
        <f t="shared" si="227"/>
        <v>0</v>
      </c>
      <c r="F4263" t="b">
        <f t="shared" si="228"/>
        <v>0</v>
      </c>
      <c r="G4263" t="b">
        <f>IF('Input and Summary Results'!$J$4="yes",IF(C4263=FALSE,FALSE,IF('Data Transformation'!E4263&lt;$R$10,E4263,$R$10)),IF(C4263=FALSE,FALSE,IF(C4263&lt;$R$10,C4263,$R$10)))</f>
        <v>0</v>
      </c>
      <c r="H4263" t="b">
        <f>IF('Input and Summary Results'!$J$4="yes",'Data Transformation'!F4263,'Data Transformation'!D4263)</f>
        <v>0</v>
      </c>
      <c r="I4263" t="str">
        <f t="shared" si="229"/>
        <v/>
      </c>
    </row>
    <row r="4264" spans="2:9" x14ac:dyDescent="0.55000000000000004">
      <c r="B4264" t="b">
        <f>IF('Input and Summary Results'!D3846=0,FALSE,'Input and Summary Results'!$B3846)</f>
        <v>0</v>
      </c>
      <c r="C4264" t="b">
        <f>IF(OR(B4264=0,'Input and Summary Results'!D3846=0,'Input and Summary Results'!D3846=""),FALSE,'Input and Summary Results'!$D3846)</f>
        <v>0</v>
      </c>
      <c r="D4264" t="b">
        <f>IF(OR(B4264=0,'Input and Summary Results'!E3846=0),FALSE,'Input and Summary Results'!$E3846)</f>
        <v>0</v>
      </c>
      <c r="E4264" t="b">
        <f t="shared" si="227"/>
        <v>0</v>
      </c>
      <c r="F4264" t="b">
        <f t="shared" si="228"/>
        <v>0</v>
      </c>
      <c r="G4264" t="b">
        <f>IF('Input and Summary Results'!$J$4="yes",IF(C4264=FALSE,FALSE,IF('Data Transformation'!E4264&lt;$R$10,E4264,$R$10)),IF(C4264=FALSE,FALSE,IF(C4264&lt;$R$10,C4264,$R$10)))</f>
        <v>0</v>
      </c>
      <c r="H4264" t="b">
        <f>IF('Input and Summary Results'!$J$4="yes",'Data Transformation'!F4264,'Data Transformation'!D4264)</f>
        <v>0</v>
      </c>
      <c r="I4264" t="str">
        <f t="shared" si="229"/>
        <v/>
      </c>
    </row>
    <row r="4265" spans="2:9" x14ac:dyDescent="0.55000000000000004">
      <c r="B4265" t="b">
        <f>IF('Input and Summary Results'!D3847=0,FALSE,'Input and Summary Results'!$B3847)</f>
        <v>0</v>
      </c>
      <c r="C4265" t="b">
        <f>IF(OR(B4265=0,'Input and Summary Results'!D3847=0,'Input and Summary Results'!D3847=""),FALSE,'Input and Summary Results'!$D3847)</f>
        <v>0</v>
      </c>
      <c r="D4265" t="b">
        <f>IF(OR(B4265=0,'Input and Summary Results'!E3847=0),FALSE,'Input and Summary Results'!$E3847)</f>
        <v>0</v>
      </c>
      <c r="E4265" t="b">
        <f t="shared" si="227"/>
        <v>0</v>
      </c>
      <c r="F4265" t="b">
        <f t="shared" si="228"/>
        <v>0</v>
      </c>
      <c r="G4265" t="b">
        <f>IF('Input and Summary Results'!$J$4="yes",IF(C4265=FALSE,FALSE,IF('Data Transformation'!E4265&lt;$R$10,E4265,$R$10)),IF(C4265=FALSE,FALSE,IF(C4265&lt;$R$10,C4265,$R$10)))</f>
        <v>0</v>
      </c>
      <c r="H4265" t="b">
        <f>IF('Input and Summary Results'!$J$4="yes",'Data Transformation'!F4265,'Data Transformation'!D4265)</f>
        <v>0</v>
      </c>
      <c r="I4265" t="str">
        <f t="shared" si="229"/>
        <v/>
      </c>
    </row>
    <row r="4266" spans="2:9" x14ac:dyDescent="0.55000000000000004">
      <c r="B4266" t="b">
        <f>IF('Input and Summary Results'!D3848=0,FALSE,'Input and Summary Results'!$B3848)</f>
        <v>0</v>
      </c>
      <c r="C4266" t="b">
        <f>IF(OR(B4266=0,'Input and Summary Results'!D3848=0,'Input and Summary Results'!D3848=""),FALSE,'Input and Summary Results'!$D3848)</f>
        <v>0</v>
      </c>
      <c r="D4266" t="b">
        <f>IF(OR(B4266=0,'Input and Summary Results'!E3848=0),FALSE,'Input and Summary Results'!$E3848)</f>
        <v>0</v>
      </c>
      <c r="E4266" t="b">
        <f t="shared" ref="E4266:E4329" si="230">IF(C4266=FALSE,FALSE,LOG10(C4266))</f>
        <v>0</v>
      </c>
      <c r="F4266" t="b">
        <f t="shared" ref="F4266:F4329" si="231">IF(D4266=FALSE, FALSE,0.434*D4266/C4266)</f>
        <v>0</v>
      </c>
      <c r="G4266" t="b">
        <f>IF('Input and Summary Results'!$J$4="yes",IF(C4266=FALSE,FALSE,IF('Data Transformation'!E4266&lt;$R$10,E4266,$R$10)),IF(C4266=FALSE,FALSE,IF(C4266&lt;$R$10,C4266,$R$10)))</f>
        <v>0</v>
      </c>
      <c r="H4266" t="b">
        <f>IF('Input and Summary Results'!$J$4="yes",'Data Transformation'!F4266,'Data Transformation'!D4266)</f>
        <v>0</v>
      </c>
      <c r="I4266" t="str">
        <f t="shared" si="229"/>
        <v/>
      </c>
    </row>
    <row r="4267" spans="2:9" x14ac:dyDescent="0.55000000000000004">
      <c r="B4267" t="b">
        <f>IF('Input and Summary Results'!D3849=0,FALSE,'Input and Summary Results'!$B3849)</f>
        <v>0</v>
      </c>
      <c r="C4267" t="b">
        <f>IF(OR(B4267=0,'Input and Summary Results'!D3849=0,'Input and Summary Results'!D3849=""),FALSE,'Input and Summary Results'!$D3849)</f>
        <v>0</v>
      </c>
      <c r="D4267" t="b">
        <f>IF(OR(B4267=0,'Input and Summary Results'!E3849=0),FALSE,'Input and Summary Results'!$E3849)</f>
        <v>0</v>
      </c>
      <c r="E4267" t="b">
        <f t="shared" si="230"/>
        <v>0</v>
      </c>
      <c r="F4267" t="b">
        <f t="shared" si="231"/>
        <v>0</v>
      </c>
      <c r="G4267" t="b">
        <f>IF('Input and Summary Results'!$J$4="yes",IF(C4267=FALSE,FALSE,IF('Data Transformation'!E4267&lt;$R$10,E4267,$R$10)),IF(C4267=FALSE,FALSE,IF(C4267&lt;$R$10,C4267,$R$10)))</f>
        <v>0</v>
      </c>
      <c r="H4267" t="b">
        <f>IF('Input and Summary Results'!$J$4="yes",'Data Transformation'!F4267,'Data Transformation'!D4267)</f>
        <v>0</v>
      </c>
      <c r="I4267" t="str">
        <f t="shared" si="229"/>
        <v/>
      </c>
    </row>
    <row r="4268" spans="2:9" x14ac:dyDescent="0.55000000000000004">
      <c r="B4268" t="b">
        <f>IF('Input and Summary Results'!D3850=0,FALSE,'Input and Summary Results'!$B3850)</f>
        <v>0</v>
      </c>
      <c r="C4268" t="b">
        <f>IF(OR(B4268=0,'Input and Summary Results'!D3850=0,'Input and Summary Results'!D3850=""),FALSE,'Input and Summary Results'!$D3850)</f>
        <v>0</v>
      </c>
      <c r="D4268" t="b">
        <f>IF(OR(B4268=0,'Input and Summary Results'!E3850=0),FALSE,'Input and Summary Results'!$E3850)</f>
        <v>0</v>
      </c>
      <c r="E4268" t="b">
        <f t="shared" si="230"/>
        <v>0</v>
      </c>
      <c r="F4268" t="b">
        <f t="shared" si="231"/>
        <v>0</v>
      </c>
      <c r="G4268" t="b">
        <f>IF('Input and Summary Results'!$J$4="yes",IF(C4268=FALSE,FALSE,IF('Data Transformation'!E4268&lt;$R$10,E4268,$R$10)),IF(C4268=FALSE,FALSE,IF(C4268&lt;$R$10,C4268,$R$10)))</f>
        <v>0</v>
      </c>
      <c r="H4268" t="b">
        <f>IF('Input and Summary Results'!$J$4="yes",'Data Transformation'!F4268,'Data Transformation'!D4268)</f>
        <v>0</v>
      </c>
      <c r="I4268" t="str">
        <f t="shared" si="229"/>
        <v/>
      </c>
    </row>
    <row r="4269" spans="2:9" x14ac:dyDescent="0.55000000000000004">
      <c r="B4269" t="b">
        <f>IF('Input and Summary Results'!D3851=0,FALSE,'Input and Summary Results'!$B3851)</f>
        <v>0</v>
      </c>
      <c r="C4269" t="b">
        <f>IF(OR(B4269=0,'Input and Summary Results'!D3851=0,'Input and Summary Results'!D3851=""),FALSE,'Input and Summary Results'!$D3851)</f>
        <v>0</v>
      </c>
      <c r="D4269" t="b">
        <f>IF(OR(B4269=0,'Input and Summary Results'!E3851=0),FALSE,'Input and Summary Results'!$E3851)</f>
        <v>0</v>
      </c>
      <c r="E4269" t="b">
        <f t="shared" si="230"/>
        <v>0</v>
      </c>
      <c r="F4269" t="b">
        <f t="shared" si="231"/>
        <v>0</v>
      </c>
      <c r="G4269" t="b">
        <f>IF('Input and Summary Results'!$J$4="yes",IF(C4269=FALSE,FALSE,IF('Data Transformation'!E4269&lt;$R$10,E4269,$R$10)),IF(C4269=FALSE,FALSE,IF(C4269&lt;$R$10,C4269,$R$10)))</f>
        <v>0</v>
      </c>
      <c r="H4269" t="b">
        <f>IF('Input and Summary Results'!$J$4="yes",'Data Transformation'!F4269,'Data Transformation'!D4269)</f>
        <v>0</v>
      </c>
      <c r="I4269" t="str">
        <f t="shared" si="229"/>
        <v/>
      </c>
    </row>
    <row r="4270" spans="2:9" x14ac:dyDescent="0.55000000000000004">
      <c r="B4270" t="b">
        <f>IF('Input and Summary Results'!D3852=0,FALSE,'Input and Summary Results'!$B3852)</f>
        <v>0</v>
      </c>
      <c r="C4270" t="b">
        <f>IF(OR(B4270=0,'Input and Summary Results'!D3852=0,'Input and Summary Results'!D3852=""),FALSE,'Input and Summary Results'!$D3852)</f>
        <v>0</v>
      </c>
      <c r="D4270" t="b">
        <f>IF(OR(B4270=0,'Input and Summary Results'!E3852=0),FALSE,'Input and Summary Results'!$E3852)</f>
        <v>0</v>
      </c>
      <c r="E4270" t="b">
        <f t="shared" si="230"/>
        <v>0</v>
      </c>
      <c r="F4270" t="b">
        <f t="shared" si="231"/>
        <v>0</v>
      </c>
      <c r="G4270" t="b">
        <f>IF('Input and Summary Results'!$J$4="yes",IF(C4270=FALSE,FALSE,IF('Data Transformation'!E4270&lt;$R$10,E4270,$R$10)),IF(C4270=FALSE,FALSE,IF(C4270&lt;$R$10,C4270,$R$10)))</f>
        <v>0</v>
      </c>
      <c r="H4270" t="b">
        <f>IF('Input and Summary Results'!$J$4="yes",'Data Transformation'!F4270,'Data Transformation'!D4270)</f>
        <v>0</v>
      </c>
      <c r="I4270" t="str">
        <f t="shared" si="229"/>
        <v/>
      </c>
    </row>
    <row r="4271" spans="2:9" x14ac:dyDescent="0.55000000000000004">
      <c r="B4271" t="b">
        <f>IF('Input and Summary Results'!D3853=0,FALSE,'Input and Summary Results'!$B3853)</f>
        <v>0</v>
      </c>
      <c r="C4271" t="b">
        <f>IF(OR(B4271=0,'Input and Summary Results'!D3853=0,'Input and Summary Results'!D3853=""),FALSE,'Input and Summary Results'!$D3853)</f>
        <v>0</v>
      </c>
      <c r="D4271" t="b">
        <f>IF(OR(B4271=0,'Input and Summary Results'!E3853=0),FALSE,'Input and Summary Results'!$E3853)</f>
        <v>0</v>
      </c>
      <c r="E4271" t="b">
        <f t="shared" si="230"/>
        <v>0</v>
      </c>
      <c r="F4271" t="b">
        <f t="shared" si="231"/>
        <v>0</v>
      </c>
      <c r="G4271" t="b">
        <f>IF('Input and Summary Results'!$J$4="yes",IF(C4271=FALSE,FALSE,IF('Data Transformation'!E4271&lt;$R$10,E4271,$R$10)),IF(C4271=FALSE,FALSE,IF(C4271&lt;$R$10,C4271,$R$10)))</f>
        <v>0</v>
      </c>
      <c r="H4271" t="b">
        <f>IF('Input and Summary Results'!$J$4="yes",'Data Transformation'!F4271,'Data Transformation'!D4271)</f>
        <v>0</v>
      </c>
      <c r="I4271" t="str">
        <f t="shared" si="229"/>
        <v/>
      </c>
    </row>
    <row r="4272" spans="2:9" x14ac:dyDescent="0.55000000000000004">
      <c r="B4272" t="b">
        <f>IF('Input and Summary Results'!D3854=0,FALSE,'Input and Summary Results'!$B3854)</f>
        <v>0</v>
      </c>
      <c r="C4272" t="b">
        <f>IF(OR(B4272=0,'Input and Summary Results'!D3854=0,'Input and Summary Results'!D3854=""),FALSE,'Input and Summary Results'!$D3854)</f>
        <v>0</v>
      </c>
      <c r="D4272" t="b">
        <f>IF(OR(B4272=0,'Input and Summary Results'!E3854=0),FALSE,'Input and Summary Results'!$E3854)</f>
        <v>0</v>
      </c>
      <c r="E4272" t="b">
        <f t="shared" si="230"/>
        <v>0</v>
      </c>
      <c r="F4272" t="b">
        <f t="shared" si="231"/>
        <v>0</v>
      </c>
      <c r="G4272" t="b">
        <f>IF('Input and Summary Results'!$J$4="yes",IF(C4272=FALSE,FALSE,IF('Data Transformation'!E4272&lt;$R$10,E4272,$R$10)),IF(C4272=FALSE,FALSE,IF(C4272&lt;$R$10,C4272,$R$10)))</f>
        <v>0</v>
      </c>
      <c r="H4272" t="b">
        <f>IF('Input and Summary Results'!$J$4="yes",'Data Transformation'!F4272,'Data Transformation'!D4272)</f>
        <v>0</v>
      </c>
      <c r="I4272" t="str">
        <f t="shared" si="229"/>
        <v/>
      </c>
    </row>
    <row r="4273" spans="2:9" x14ac:dyDescent="0.55000000000000004">
      <c r="B4273" t="b">
        <f>IF('Input and Summary Results'!D3855=0,FALSE,'Input and Summary Results'!$B3855)</f>
        <v>0</v>
      </c>
      <c r="C4273" t="b">
        <f>IF(OR(B4273=0,'Input and Summary Results'!D3855=0,'Input and Summary Results'!D3855=""),FALSE,'Input and Summary Results'!$D3855)</f>
        <v>0</v>
      </c>
      <c r="D4273" t="b">
        <f>IF(OR(B4273=0,'Input and Summary Results'!E3855=0),FALSE,'Input and Summary Results'!$E3855)</f>
        <v>0</v>
      </c>
      <c r="E4273" t="b">
        <f t="shared" si="230"/>
        <v>0</v>
      </c>
      <c r="F4273" t="b">
        <f t="shared" si="231"/>
        <v>0</v>
      </c>
      <c r="G4273" t="b">
        <f>IF('Input and Summary Results'!$J$4="yes",IF(C4273=FALSE,FALSE,IF('Data Transformation'!E4273&lt;$R$10,E4273,$R$10)),IF(C4273=FALSE,FALSE,IF(C4273&lt;$R$10,C4273,$R$10)))</f>
        <v>0</v>
      </c>
      <c r="H4273" t="b">
        <f>IF('Input and Summary Results'!$J$4="yes",'Data Transformation'!F4273,'Data Transformation'!D4273)</f>
        <v>0</v>
      </c>
      <c r="I4273" t="str">
        <f t="shared" si="229"/>
        <v/>
      </c>
    </row>
    <row r="4274" spans="2:9" x14ac:dyDescent="0.55000000000000004">
      <c r="B4274" t="b">
        <f>IF('Input and Summary Results'!D3856=0,FALSE,'Input and Summary Results'!$B3856)</f>
        <v>0</v>
      </c>
      <c r="C4274" t="b">
        <f>IF(OR(B4274=0,'Input and Summary Results'!D3856=0,'Input and Summary Results'!D3856=""),FALSE,'Input and Summary Results'!$D3856)</f>
        <v>0</v>
      </c>
      <c r="D4274" t="b">
        <f>IF(OR(B4274=0,'Input and Summary Results'!E3856=0),FALSE,'Input and Summary Results'!$E3856)</f>
        <v>0</v>
      </c>
      <c r="E4274" t="b">
        <f t="shared" si="230"/>
        <v>0</v>
      </c>
      <c r="F4274" t="b">
        <f t="shared" si="231"/>
        <v>0</v>
      </c>
      <c r="G4274" t="b">
        <f>IF('Input and Summary Results'!$J$4="yes",IF(C4274=FALSE,FALSE,IF('Data Transformation'!E4274&lt;$R$10,E4274,$R$10)),IF(C4274=FALSE,FALSE,IF(C4274&lt;$R$10,C4274,$R$10)))</f>
        <v>0</v>
      </c>
      <c r="H4274" t="b">
        <f>IF('Input and Summary Results'!$J$4="yes",'Data Transformation'!F4274,'Data Transformation'!D4274)</f>
        <v>0</v>
      </c>
      <c r="I4274" t="str">
        <f t="shared" si="229"/>
        <v/>
      </c>
    </row>
    <row r="4275" spans="2:9" x14ac:dyDescent="0.55000000000000004">
      <c r="B4275" t="b">
        <f>IF('Input and Summary Results'!D3857=0,FALSE,'Input and Summary Results'!$B3857)</f>
        <v>0</v>
      </c>
      <c r="C4275" t="b">
        <f>IF(OR(B4275=0,'Input and Summary Results'!D3857=0,'Input and Summary Results'!D3857=""),FALSE,'Input and Summary Results'!$D3857)</f>
        <v>0</v>
      </c>
      <c r="D4275" t="b">
        <f>IF(OR(B4275=0,'Input and Summary Results'!E3857=0),FALSE,'Input and Summary Results'!$E3857)</f>
        <v>0</v>
      </c>
      <c r="E4275" t="b">
        <f t="shared" si="230"/>
        <v>0</v>
      </c>
      <c r="F4275" t="b">
        <f t="shared" si="231"/>
        <v>0</v>
      </c>
      <c r="G4275" t="b">
        <f>IF('Input and Summary Results'!$J$4="yes",IF(C4275=FALSE,FALSE,IF('Data Transformation'!E4275&lt;$R$10,E4275,$R$10)),IF(C4275=FALSE,FALSE,IF(C4275&lt;$R$10,C4275,$R$10)))</f>
        <v>0</v>
      </c>
      <c r="H4275" t="b">
        <f>IF('Input and Summary Results'!$J$4="yes",'Data Transformation'!F4275,'Data Transformation'!D4275)</f>
        <v>0</v>
      </c>
      <c r="I4275" t="str">
        <f t="shared" si="229"/>
        <v/>
      </c>
    </row>
    <row r="4276" spans="2:9" x14ac:dyDescent="0.55000000000000004">
      <c r="B4276" t="b">
        <f>IF('Input and Summary Results'!D3858=0,FALSE,'Input and Summary Results'!$B3858)</f>
        <v>0</v>
      </c>
      <c r="C4276" t="b">
        <f>IF(OR(B4276=0,'Input and Summary Results'!D3858=0,'Input and Summary Results'!D3858=""),FALSE,'Input and Summary Results'!$D3858)</f>
        <v>0</v>
      </c>
      <c r="D4276" t="b">
        <f>IF(OR(B4276=0,'Input and Summary Results'!E3858=0),FALSE,'Input and Summary Results'!$E3858)</f>
        <v>0</v>
      </c>
      <c r="E4276" t="b">
        <f t="shared" si="230"/>
        <v>0</v>
      </c>
      <c r="F4276" t="b">
        <f t="shared" si="231"/>
        <v>0</v>
      </c>
      <c r="G4276" t="b">
        <f>IF('Input and Summary Results'!$J$4="yes",IF(C4276=FALSE,FALSE,IF('Data Transformation'!E4276&lt;$R$10,E4276,$R$10)),IF(C4276=FALSE,FALSE,IF(C4276&lt;$R$10,C4276,$R$10)))</f>
        <v>0</v>
      </c>
      <c r="H4276" t="b">
        <f>IF('Input and Summary Results'!$J$4="yes",'Data Transformation'!F4276,'Data Transformation'!D4276)</f>
        <v>0</v>
      </c>
      <c r="I4276" t="str">
        <f t="shared" si="229"/>
        <v/>
      </c>
    </row>
    <row r="4277" spans="2:9" x14ac:dyDescent="0.55000000000000004">
      <c r="B4277" t="b">
        <f>IF('Input and Summary Results'!D3859=0,FALSE,'Input and Summary Results'!$B3859)</f>
        <v>0</v>
      </c>
      <c r="C4277" t="b">
        <f>IF(OR(B4277=0,'Input and Summary Results'!D3859=0,'Input and Summary Results'!D3859=""),FALSE,'Input and Summary Results'!$D3859)</f>
        <v>0</v>
      </c>
      <c r="D4277" t="b">
        <f>IF(OR(B4277=0,'Input and Summary Results'!E3859=0),FALSE,'Input and Summary Results'!$E3859)</f>
        <v>0</v>
      </c>
      <c r="E4277" t="b">
        <f t="shared" si="230"/>
        <v>0</v>
      </c>
      <c r="F4277" t="b">
        <f t="shared" si="231"/>
        <v>0</v>
      </c>
      <c r="G4277" t="b">
        <f>IF('Input and Summary Results'!$J$4="yes",IF(C4277=FALSE,FALSE,IF('Data Transformation'!E4277&lt;$R$10,E4277,$R$10)),IF(C4277=FALSE,FALSE,IF(C4277&lt;$R$10,C4277,$R$10)))</f>
        <v>0</v>
      </c>
      <c r="H4277" t="b">
        <f>IF('Input and Summary Results'!$J$4="yes",'Data Transformation'!F4277,'Data Transformation'!D4277)</f>
        <v>0</v>
      </c>
      <c r="I4277" t="str">
        <f t="shared" si="229"/>
        <v/>
      </c>
    </row>
    <row r="4278" spans="2:9" x14ac:dyDescent="0.55000000000000004">
      <c r="B4278" t="b">
        <f>IF('Input and Summary Results'!D3860=0,FALSE,'Input and Summary Results'!$B3860)</f>
        <v>0</v>
      </c>
      <c r="C4278" t="b">
        <f>IF(OR(B4278=0,'Input and Summary Results'!D3860=0,'Input and Summary Results'!D3860=""),FALSE,'Input and Summary Results'!$D3860)</f>
        <v>0</v>
      </c>
      <c r="D4278" t="b">
        <f>IF(OR(B4278=0,'Input and Summary Results'!E3860=0),FALSE,'Input and Summary Results'!$E3860)</f>
        <v>0</v>
      </c>
      <c r="E4278" t="b">
        <f t="shared" si="230"/>
        <v>0</v>
      </c>
      <c r="F4278" t="b">
        <f t="shared" si="231"/>
        <v>0</v>
      </c>
      <c r="G4278" t="b">
        <f>IF('Input and Summary Results'!$J$4="yes",IF(C4278=FALSE,FALSE,IF('Data Transformation'!E4278&lt;$R$10,E4278,$R$10)),IF(C4278=FALSE,FALSE,IF(C4278&lt;$R$10,C4278,$R$10)))</f>
        <v>0</v>
      </c>
      <c r="H4278" t="b">
        <f>IF('Input and Summary Results'!$J$4="yes",'Data Transformation'!F4278,'Data Transformation'!D4278)</f>
        <v>0</v>
      </c>
      <c r="I4278" t="str">
        <f t="shared" si="229"/>
        <v/>
      </c>
    </row>
    <row r="4279" spans="2:9" x14ac:dyDescent="0.55000000000000004">
      <c r="B4279" t="b">
        <f>IF('Input and Summary Results'!D3861=0,FALSE,'Input and Summary Results'!$B3861)</f>
        <v>0</v>
      </c>
      <c r="C4279" t="b">
        <f>IF(OR(B4279=0,'Input and Summary Results'!D3861=0,'Input and Summary Results'!D3861=""),FALSE,'Input and Summary Results'!$D3861)</f>
        <v>0</v>
      </c>
      <c r="D4279" t="b">
        <f>IF(OR(B4279=0,'Input and Summary Results'!E3861=0),FALSE,'Input and Summary Results'!$E3861)</f>
        <v>0</v>
      </c>
      <c r="E4279" t="b">
        <f t="shared" si="230"/>
        <v>0</v>
      </c>
      <c r="F4279" t="b">
        <f t="shared" si="231"/>
        <v>0</v>
      </c>
      <c r="G4279" t="b">
        <f>IF('Input and Summary Results'!$J$4="yes",IF(C4279=FALSE,FALSE,IF('Data Transformation'!E4279&lt;$R$10,E4279,$R$10)),IF(C4279=FALSE,FALSE,IF(C4279&lt;$R$10,C4279,$R$10)))</f>
        <v>0</v>
      </c>
      <c r="H4279" t="b">
        <f>IF('Input and Summary Results'!$J$4="yes",'Data Transformation'!F4279,'Data Transformation'!D4279)</f>
        <v>0</v>
      </c>
      <c r="I4279" t="str">
        <f t="shared" si="229"/>
        <v/>
      </c>
    </row>
    <row r="4280" spans="2:9" x14ac:dyDescent="0.55000000000000004">
      <c r="B4280" t="b">
        <f>IF('Input and Summary Results'!D3862=0,FALSE,'Input and Summary Results'!$B3862)</f>
        <v>0</v>
      </c>
      <c r="C4280" t="b">
        <f>IF(OR(B4280=0,'Input and Summary Results'!D3862=0,'Input and Summary Results'!D3862=""),FALSE,'Input and Summary Results'!$D3862)</f>
        <v>0</v>
      </c>
      <c r="D4280" t="b">
        <f>IF(OR(B4280=0,'Input and Summary Results'!E3862=0),FALSE,'Input and Summary Results'!$E3862)</f>
        <v>0</v>
      </c>
      <c r="E4280" t="b">
        <f t="shared" si="230"/>
        <v>0</v>
      </c>
      <c r="F4280" t="b">
        <f t="shared" si="231"/>
        <v>0</v>
      </c>
      <c r="G4280" t="b">
        <f>IF('Input and Summary Results'!$J$4="yes",IF(C4280=FALSE,FALSE,IF('Data Transformation'!E4280&lt;$R$10,E4280,$R$10)),IF(C4280=FALSE,FALSE,IF(C4280&lt;$R$10,C4280,$R$10)))</f>
        <v>0</v>
      </c>
      <c r="H4280" t="b">
        <f>IF('Input and Summary Results'!$J$4="yes",'Data Transformation'!F4280,'Data Transformation'!D4280)</f>
        <v>0</v>
      </c>
      <c r="I4280" t="str">
        <f t="shared" si="229"/>
        <v/>
      </c>
    </row>
    <row r="4281" spans="2:9" x14ac:dyDescent="0.55000000000000004">
      <c r="B4281" t="b">
        <f>IF('Input and Summary Results'!D3863=0,FALSE,'Input and Summary Results'!$B3863)</f>
        <v>0</v>
      </c>
      <c r="C4281" t="b">
        <f>IF(OR(B4281=0,'Input and Summary Results'!D3863=0,'Input and Summary Results'!D3863=""),FALSE,'Input and Summary Results'!$D3863)</f>
        <v>0</v>
      </c>
      <c r="D4281" t="b">
        <f>IF(OR(B4281=0,'Input and Summary Results'!E3863=0),FALSE,'Input and Summary Results'!$E3863)</f>
        <v>0</v>
      </c>
      <c r="E4281" t="b">
        <f t="shared" si="230"/>
        <v>0</v>
      </c>
      <c r="F4281" t="b">
        <f t="shared" si="231"/>
        <v>0</v>
      </c>
      <c r="G4281" t="b">
        <f>IF('Input and Summary Results'!$J$4="yes",IF(C4281=FALSE,FALSE,IF('Data Transformation'!E4281&lt;$R$10,E4281,$R$10)),IF(C4281=FALSE,FALSE,IF(C4281&lt;$R$10,C4281,$R$10)))</f>
        <v>0</v>
      </c>
      <c r="H4281" t="b">
        <f>IF('Input and Summary Results'!$J$4="yes",'Data Transformation'!F4281,'Data Transformation'!D4281)</f>
        <v>0</v>
      </c>
      <c r="I4281" t="str">
        <f t="shared" si="229"/>
        <v/>
      </c>
    </row>
    <row r="4282" spans="2:9" x14ac:dyDescent="0.55000000000000004">
      <c r="B4282" t="b">
        <f>IF('Input and Summary Results'!D3864=0,FALSE,'Input and Summary Results'!$B3864)</f>
        <v>0</v>
      </c>
      <c r="C4282" t="b">
        <f>IF(OR(B4282=0,'Input and Summary Results'!D3864=0,'Input and Summary Results'!D3864=""),FALSE,'Input and Summary Results'!$D3864)</f>
        <v>0</v>
      </c>
      <c r="D4282" t="b">
        <f>IF(OR(B4282=0,'Input and Summary Results'!E3864=0),FALSE,'Input and Summary Results'!$E3864)</f>
        <v>0</v>
      </c>
      <c r="E4282" t="b">
        <f t="shared" si="230"/>
        <v>0</v>
      </c>
      <c r="F4282" t="b">
        <f t="shared" si="231"/>
        <v>0</v>
      </c>
      <c r="G4282" t="b">
        <f>IF('Input and Summary Results'!$J$4="yes",IF(C4282=FALSE,FALSE,IF('Data Transformation'!E4282&lt;$R$10,E4282,$R$10)),IF(C4282=FALSE,FALSE,IF(C4282&lt;$R$10,C4282,$R$10)))</f>
        <v>0</v>
      </c>
      <c r="H4282" t="b">
        <f>IF('Input and Summary Results'!$J$4="yes",'Data Transformation'!F4282,'Data Transformation'!D4282)</f>
        <v>0</v>
      </c>
      <c r="I4282" t="str">
        <f t="shared" si="229"/>
        <v/>
      </c>
    </row>
    <row r="4283" spans="2:9" x14ac:dyDescent="0.55000000000000004">
      <c r="B4283" t="b">
        <f>IF('Input and Summary Results'!D3865=0,FALSE,'Input and Summary Results'!$B3865)</f>
        <v>0</v>
      </c>
      <c r="C4283" t="b">
        <f>IF(OR(B4283=0,'Input and Summary Results'!D3865=0,'Input and Summary Results'!D3865=""),FALSE,'Input and Summary Results'!$D3865)</f>
        <v>0</v>
      </c>
      <c r="D4283" t="b">
        <f>IF(OR(B4283=0,'Input and Summary Results'!E3865=0),FALSE,'Input and Summary Results'!$E3865)</f>
        <v>0</v>
      </c>
      <c r="E4283" t="b">
        <f t="shared" si="230"/>
        <v>0</v>
      </c>
      <c r="F4283" t="b">
        <f t="shared" si="231"/>
        <v>0</v>
      </c>
      <c r="G4283" t="b">
        <f>IF('Input and Summary Results'!$J$4="yes",IF(C4283=FALSE,FALSE,IF('Data Transformation'!E4283&lt;$R$10,E4283,$R$10)),IF(C4283=FALSE,FALSE,IF(C4283&lt;$R$10,C4283,$R$10)))</f>
        <v>0</v>
      </c>
      <c r="H4283" t="b">
        <f>IF('Input and Summary Results'!$J$4="yes",'Data Transformation'!F4283,'Data Transformation'!D4283)</f>
        <v>0</v>
      </c>
      <c r="I4283" t="str">
        <f t="shared" si="229"/>
        <v/>
      </c>
    </row>
    <row r="4284" spans="2:9" x14ac:dyDescent="0.55000000000000004">
      <c r="B4284" t="b">
        <f>IF('Input and Summary Results'!D3866=0,FALSE,'Input and Summary Results'!$B3866)</f>
        <v>0</v>
      </c>
      <c r="C4284" t="b">
        <f>IF(OR(B4284=0,'Input and Summary Results'!D3866=0,'Input and Summary Results'!D3866=""),FALSE,'Input and Summary Results'!$D3866)</f>
        <v>0</v>
      </c>
      <c r="D4284" t="b">
        <f>IF(OR(B4284=0,'Input and Summary Results'!E3866=0),FALSE,'Input and Summary Results'!$E3866)</f>
        <v>0</v>
      </c>
      <c r="E4284" t="b">
        <f t="shared" si="230"/>
        <v>0</v>
      </c>
      <c r="F4284" t="b">
        <f t="shared" si="231"/>
        <v>0</v>
      </c>
      <c r="G4284" t="b">
        <f>IF('Input and Summary Results'!$J$4="yes",IF(C4284=FALSE,FALSE,IF('Data Transformation'!E4284&lt;$R$10,E4284,$R$10)),IF(C4284=FALSE,FALSE,IF(C4284&lt;$R$10,C4284,$R$10)))</f>
        <v>0</v>
      </c>
      <c r="H4284" t="b">
        <f>IF('Input and Summary Results'!$J$4="yes",'Data Transformation'!F4284,'Data Transformation'!D4284)</f>
        <v>0</v>
      </c>
      <c r="I4284" t="str">
        <f t="shared" si="229"/>
        <v/>
      </c>
    </row>
    <row r="4285" spans="2:9" x14ac:dyDescent="0.55000000000000004">
      <c r="B4285" t="b">
        <f>IF('Input and Summary Results'!D3867=0,FALSE,'Input and Summary Results'!$B3867)</f>
        <v>0</v>
      </c>
      <c r="C4285" t="b">
        <f>IF(OR(B4285=0,'Input and Summary Results'!D3867=0,'Input and Summary Results'!D3867=""),FALSE,'Input and Summary Results'!$D3867)</f>
        <v>0</v>
      </c>
      <c r="D4285" t="b">
        <f>IF(OR(B4285=0,'Input and Summary Results'!E3867=0),FALSE,'Input and Summary Results'!$E3867)</f>
        <v>0</v>
      </c>
      <c r="E4285" t="b">
        <f t="shared" si="230"/>
        <v>0</v>
      </c>
      <c r="F4285" t="b">
        <f t="shared" si="231"/>
        <v>0</v>
      </c>
      <c r="G4285" t="b">
        <f>IF('Input and Summary Results'!$J$4="yes",IF(C4285=FALSE,FALSE,IF('Data Transformation'!E4285&lt;$R$10,E4285,$R$10)),IF(C4285=FALSE,FALSE,IF(C4285&lt;$R$10,C4285,$R$10)))</f>
        <v>0</v>
      </c>
      <c r="H4285" t="b">
        <f>IF('Input and Summary Results'!$J$4="yes",'Data Transformation'!F4285,'Data Transformation'!D4285)</f>
        <v>0</v>
      </c>
      <c r="I4285" t="str">
        <f t="shared" si="229"/>
        <v/>
      </c>
    </row>
    <row r="4286" spans="2:9" x14ac:dyDescent="0.55000000000000004">
      <c r="B4286" t="b">
        <f>IF('Input and Summary Results'!D3868=0,FALSE,'Input and Summary Results'!$B3868)</f>
        <v>0</v>
      </c>
      <c r="C4286" t="b">
        <f>IF(OR(B4286=0,'Input and Summary Results'!D3868=0,'Input and Summary Results'!D3868=""),FALSE,'Input and Summary Results'!$D3868)</f>
        <v>0</v>
      </c>
      <c r="D4286" t="b">
        <f>IF(OR(B4286=0,'Input and Summary Results'!E3868=0),FALSE,'Input and Summary Results'!$E3868)</f>
        <v>0</v>
      </c>
      <c r="E4286" t="b">
        <f t="shared" si="230"/>
        <v>0</v>
      </c>
      <c r="F4286" t="b">
        <f t="shared" si="231"/>
        <v>0</v>
      </c>
      <c r="G4286" t="b">
        <f>IF('Input and Summary Results'!$J$4="yes",IF(C4286=FALSE,FALSE,IF('Data Transformation'!E4286&lt;$R$10,E4286,$R$10)),IF(C4286=FALSE,FALSE,IF(C4286&lt;$R$10,C4286,$R$10)))</f>
        <v>0</v>
      </c>
      <c r="H4286" t="b">
        <f>IF('Input and Summary Results'!$J$4="yes",'Data Transformation'!F4286,'Data Transformation'!D4286)</f>
        <v>0</v>
      </c>
      <c r="I4286" t="str">
        <f t="shared" si="229"/>
        <v/>
      </c>
    </row>
    <row r="4287" spans="2:9" x14ac:dyDescent="0.55000000000000004">
      <c r="B4287" t="b">
        <f>IF('Input and Summary Results'!D3869=0,FALSE,'Input and Summary Results'!$B3869)</f>
        <v>0</v>
      </c>
      <c r="C4287" t="b">
        <f>IF(OR(B4287=0,'Input and Summary Results'!D3869=0,'Input and Summary Results'!D3869=""),FALSE,'Input and Summary Results'!$D3869)</f>
        <v>0</v>
      </c>
      <c r="D4287" t="b">
        <f>IF(OR(B4287=0,'Input and Summary Results'!E3869=0),FALSE,'Input and Summary Results'!$E3869)</f>
        <v>0</v>
      </c>
      <c r="E4287" t="b">
        <f t="shared" si="230"/>
        <v>0</v>
      </c>
      <c r="F4287" t="b">
        <f t="shared" si="231"/>
        <v>0</v>
      </c>
      <c r="G4287" t="b">
        <f>IF('Input and Summary Results'!$J$4="yes",IF(C4287=FALSE,FALSE,IF('Data Transformation'!E4287&lt;$R$10,E4287,$R$10)),IF(C4287=FALSE,FALSE,IF(C4287&lt;$R$10,C4287,$R$10)))</f>
        <v>0</v>
      </c>
      <c r="H4287" t="b">
        <f>IF('Input and Summary Results'!$J$4="yes",'Data Transformation'!F4287,'Data Transformation'!D4287)</f>
        <v>0</v>
      </c>
      <c r="I4287" t="str">
        <f t="shared" si="229"/>
        <v/>
      </c>
    </row>
    <row r="4288" spans="2:9" x14ac:dyDescent="0.55000000000000004">
      <c r="B4288" t="b">
        <f>IF('Input and Summary Results'!D3870=0,FALSE,'Input and Summary Results'!$B3870)</f>
        <v>0</v>
      </c>
      <c r="C4288" t="b">
        <f>IF(OR(B4288=0,'Input and Summary Results'!D3870=0,'Input and Summary Results'!D3870=""),FALSE,'Input and Summary Results'!$D3870)</f>
        <v>0</v>
      </c>
      <c r="D4288" t="b">
        <f>IF(OR(B4288=0,'Input and Summary Results'!E3870=0),FALSE,'Input and Summary Results'!$E3870)</f>
        <v>0</v>
      </c>
      <c r="E4288" t="b">
        <f t="shared" si="230"/>
        <v>0</v>
      </c>
      <c r="F4288" t="b">
        <f t="shared" si="231"/>
        <v>0</v>
      </c>
      <c r="G4288" t="b">
        <f>IF('Input and Summary Results'!$J$4="yes",IF(C4288=FALSE,FALSE,IF('Data Transformation'!E4288&lt;$R$10,E4288,$R$10)),IF(C4288=FALSE,FALSE,IF(C4288&lt;$R$10,C4288,$R$10)))</f>
        <v>0</v>
      </c>
      <c r="H4288" t="b">
        <f>IF('Input and Summary Results'!$J$4="yes",'Data Transformation'!F4288,'Data Transformation'!D4288)</f>
        <v>0</v>
      </c>
      <c r="I4288" t="str">
        <f t="shared" si="229"/>
        <v/>
      </c>
    </row>
    <row r="4289" spans="2:9" x14ac:dyDescent="0.55000000000000004">
      <c r="B4289" t="b">
        <f>IF('Input and Summary Results'!D3871=0,FALSE,'Input and Summary Results'!$B3871)</f>
        <v>0</v>
      </c>
      <c r="C4289" t="b">
        <f>IF(OR(B4289=0,'Input and Summary Results'!D3871=0,'Input and Summary Results'!D3871=""),FALSE,'Input and Summary Results'!$D3871)</f>
        <v>0</v>
      </c>
      <c r="D4289" t="b">
        <f>IF(OR(B4289=0,'Input and Summary Results'!E3871=0),FALSE,'Input and Summary Results'!$E3871)</f>
        <v>0</v>
      </c>
      <c r="E4289" t="b">
        <f t="shared" si="230"/>
        <v>0</v>
      </c>
      <c r="F4289" t="b">
        <f t="shared" si="231"/>
        <v>0</v>
      </c>
      <c r="G4289" t="b">
        <f>IF('Input and Summary Results'!$J$4="yes",IF(C4289=FALSE,FALSE,IF('Data Transformation'!E4289&lt;$R$10,E4289,$R$10)),IF(C4289=FALSE,FALSE,IF(C4289&lt;$R$10,C4289,$R$10)))</f>
        <v>0</v>
      </c>
      <c r="H4289" t="b">
        <f>IF('Input and Summary Results'!$J$4="yes",'Data Transformation'!F4289,'Data Transformation'!D4289)</f>
        <v>0</v>
      </c>
      <c r="I4289" t="str">
        <f t="shared" si="229"/>
        <v/>
      </c>
    </row>
    <row r="4290" spans="2:9" x14ac:dyDescent="0.55000000000000004">
      <c r="B4290" t="b">
        <f>IF('Input and Summary Results'!D3872=0,FALSE,'Input and Summary Results'!$B3872)</f>
        <v>0</v>
      </c>
      <c r="C4290" t="b">
        <f>IF(OR(B4290=0,'Input and Summary Results'!D3872=0,'Input and Summary Results'!D3872=""),FALSE,'Input and Summary Results'!$D3872)</f>
        <v>0</v>
      </c>
      <c r="D4290" t="b">
        <f>IF(OR(B4290=0,'Input and Summary Results'!E3872=0),FALSE,'Input and Summary Results'!$E3872)</f>
        <v>0</v>
      </c>
      <c r="E4290" t="b">
        <f t="shared" si="230"/>
        <v>0</v>
      </c>
      <c r="F4290" t="b">
        <f t="shared" si="231"/>
        <v>0</v>
      </c>
      <c r="G4290" t="b">
        <f>IF('Input and Summary Results'!$J$4="yes",IF(C4290=FALSE,FALSE,IF('Data Transformation'!E4290&lt;$R$10,E4290,$R$10)),IF(C4290=FALSE,FALSE,IF(C4290&lt;$R$10,C4290,$R$10)))</f>
        <v>0</v>
      </c>
      <c r="H4290" t="b">
        <f>IF('Input and Summary Results'!$J$4="yes",'Data Transformation'!F4290,'Data Transformation'!D4290)</f>
        <v>0</v>
      </c>
      <c r="I4290" t="str">
        <f t="shared" si="229"/>
        <v/>
      </c>
    </row>
    <row r="4291" spans="2:9" x14ac:dyDescent="0.55000000000000004">
      <c r="B4291" t="b">
        <f>IF('Input and Summary Results'!D3873=0,FALSE,'Input and Summary Results'!$B3873)</f>
        <v>0</v>
      </c>
      <c r="C4291" t="b">
        <f>IF(OR(B4291=0,'Input and Summary Results'!D3873=0,'Input and Summary Results'!D3873=""),FALSE,'Input and Summary Results'!$D3873)</f>
        <v>0</v>
      </c>
      <c r="D4291" t="b">
        <f>IF(OR(B4291=0,'Input and Summary Results'!E3873=0),FALSE,'Input and Summary Results'!$E3873)</f>
        <v>0</v>
      </c>
      <c r="E4291" t="b">
        <f t="shared" si="230"/>
        <v>0</v>
      </c>
      <c r="F4291" t="b">
        <f t="shared" si="231"/>
        <v>0</v>
      </c>
      <c r="G4291" t="b">
        <f>IF('Input and Summary Results'!$J$4="yes",IF(C4291=FALSE,FALSE,IF('Data Transformation'!E4291&lt;$R$10,E4291,$R$10)),IF(C4291=FALSE,FALSE,IF(C4291&lt;$R$10,C4291,$R$10)))</f>
        <v>0</v>
      </c>
      <c r="H4291" t="b">
        <f>IF('Input and Summary Results'!$J$4="yes",'Data Transformation'!F4291,'Data Transformation'!D4291)</f>
        <v>0</v>
      </c>
      <c r="I4291" t="str">
        <f t="shared" si="229"/>
        <v/>
      </c>
    </row>
    <row r="4292" spans="2:9" x14ac:dyDescent="0.55000000000000004">
      <c r="B4292" t="b">
        <f>IF('Input and Summary Results'!D3874=0,FALSE,'Input and Summary Results'!$B3874)</f>
        <v>0</v>
      </c>
      <c r="C4292" t="b">
        <f>IF(OR(B4292=0,'Input and Summary Results'!D3874=0,'Input and Summary Results'!D3874=""),FALSE,'Input and Summary Results'!$D3874)</f>
        <v>0</v>
      </c>
      <c r="D4292" t="b">
        <f>IF(OR(B4292=0,'Input and Summary Results'!E3874=0),FALSE,'Input and Summary Results'!$E3874)</f>
        <v>0</v>
      </c>
      <c r="E4292" t="b">
        <f t="shared" si="230"/>
        <v>0</v>
      </c>
      <c r="F4292" t="b">
        <f t="shared" si="231"/>
        <v>0</v>
      </c>
      <c r="G4292" t="b">
        <f>IF('Input and Summary Results'!$J$4="yes",IF(C4292=FALSE,FALSE,IF('Data Transformation'!E4292&lt;$R$10,E4292,$R$10)),IF(C4292=FALSE,FALSE,IF(C4292&lt;$R$10,C4292,$R$10)))</f>
        <v>0</v>
      </c>
      <c r="H4292" t="b">
        <f>IF('Input and Summary Results'!$J$4="yes",'Data Transformation'!F4292,'Data Transformation'!D4292)</f>
        <v>0</v>
      </c>
      <c r="I4292" t="str">
        <f t="shared" si="229"/>
        <v/>
      </c>
    </row>
    <row r="4293" spans="2:9" x14ac:dyDescent="0.55000000000000004">
      <c r="B4293" t="b">
        <f>IF('Input and Summary Results'!D3875=0,FALSE,'Input and Summary Results'!$B3875)</f>
        <v>0</v>
      </c>
      <c r="C4293" t="b">
        <f>IF(OR(B4293=0,'Input and Summary Results'!D3875=0,'Input and Summary Results'!D3875=""),FALSE,'Input and Summary Results'!$D3875)</f>
        <v>0</v>
      </c>
      <c r="D4293" t="b">
        <f>IF(OR(B4293=0,'Input and Summary Results'!E3875=0),FALSE,'Input and Summary Results'!$E3875)</f>
        <v>0</v>
      </c>
      <c r="E4293" t="b">
        <f t="shared" si="230"/>
        <v>0</v>
      </c>
      <c r="F4293" t="b">
        <f t="shared" si="231"/>
        <v>0</v>
      </c>
      <c r="G4293" t="b">
        <f>IF('Input and Summary Results'!$J$4="yes",IF(C4293=FALSE,FALSE,IF('Data Transformation'!E4293&lt;$R$10,E4293,$R$10)),IF(C4293=FALSE,FALSE,IF(C4293&lt;$R$10,C4293,$R$10)))</f>
        <v>0</v>
      </c>
      <c r="H4293" t="b">
        <f>IF('Input and Summary Results'!$J$4="yes",'Data Transformation'!F4293,'Data Transformation'!D4293)</f>
        <v>0</v>
      </c>
      <c r="I4293" t="str">
        <f t="shared" ref="I4293:I4356" si="232">IF(G4293=FALSE,"",B4293)</f>
        <v/>
      </c>
    </row>
    <row r="4294" spans="2:9" x14ac:dyDescent="0.55000000000000004">
      <c r="B4294" t="b">
        <f>IF('Input and Summary Results'!D3876=0,FALSE,'Input and Summary Results'!$B3876)</f>
        <v>0</v>
      </c>
      <c r="C4294" t="b">
        <f>IF(OR(B4294=0,'Input and Summary Results'!D3876=0,'Input and Summary Results'!D3876=""),FALSE,'Input and Summary Results'!$D3876)</f>
        <v>0</v>
      </c>
      <c r="D4294" t="b">
        <f>IF(OR(B4294=0,'Input and Summary Results'!E3876=0),FALSE,'Input and Summary Results'!$E3876)</f>
        <v>0</v>
      </c>
      <c r="E4294" t="b">
        <f t="shared" si="230"/>
        <v>0</v>
      </c>
      <c r="F4294" t="b">
        <f t="shared" si="231"/>
        <v>0</v>
      </c>
      <c r="G4294" t="b">
        <f>IF('Input and Summary Results'!$J$4="yes",IF(C4294=FALSE,FALSE,IF('Data Transformation'!E4294&lt;$R$10,E4294,$R$10)),IF(C4294=FALSE,FALSE,IF(C4294&lt;$R$10,C4294,$R$10)))</f>
        <v>0</v>
      </c>
      <c r="H4294" t="b">
        <f>IF('Input and Summary Results'!$J$4="yes",'Data Transformation'!F4294,'Data Transformation'!D4294)</f>
        <v>0</v>
      </c>
      <c r="I4294" t="str">
        <f t="shared" si="232"/>
        <v/>
      </c>
    </row>
    <row r="4295" spans="2:9" x14ac:dyDescent="0.55000000000000004">
      <c r="B4295" t="b">
        <f>IF('Input and Summary Results'!D3877=0,FALSE,'Input and Summary Results'!$B3877)</f>
        <v>0</v>
      </c>
      <c r="C4295" t="b">
        <f>IF(OR(B4295=0,'Input and Summary Results'!D3877=0,'Input and Summary Results'!D3877=""),FALSE,'Input and Summary Results'!$D3877)</f>
        <v>0</v>
      </c>
      <c r="D4295" t="b">
        <f>IF(OR(B4295=0,'Input and Summary Results'!E3877=0),FALSE,'Input and Summary Results'!$E3877)</f>
        <v>0</v>
      </c>
      <c r="E4295" t="b">
        <f t="shared" si="230"/>
        <v>0</v>
      </c>
      <c r="F4295" t="b">
        <f t="shared" si="231"/>
        <v>0</v>
      </c>
      <c r="G4295" t="b">
        <f>IF('Input and Summary Results'!$J$4="yes",IF(C4295=FALSE,FALSE,IF('Data Transformation'!E4295&lt;$R$10,E4295,$R$10)),IF(C4295=FALSE,FALSE,IF(C4295&lt;$R$10,C4295,$R$10)))</f>
        <v>0</v>
      </c>
      <c r="H4295" t="b">
        <f>IF('Input and Summary Results'!$J$4="yes",'Data Transformation'!F4295,'Data Transformation'!D4295)</f>
        <v>0</v>
      </c>
      <c r="I4295" t="str">
        <f t="shared" si="232"/>
        <v/>
      </c>
    </row>
    <row r="4296" spans="2:9" x14ac:dyDescent="0.55000000000000004">
      <c r="B4296" t="b">
        <f>IF('Input and Summary Results'!D3878=0,FALSE,'Input and Summary Results'!$B3878)</f>
        <v>0</v>
      </c>
      <c r="C4296" t="b">
        <f>IF(OR(B4296=0,'Input and Summary Results'!D3878=0,'Input and Summary Results'!D3878=""),FALSE,'Input and Summary Results'!$D3878)</f>
        <v>0</v>
      </c>
      <c r="D4296" t="b">
        <f>IF(OR(B4296=0,'Input and Summary Results'!E3878=0),FALSE,'Input and Summary Results'!$E3878)</f>
        <v>0</v>
      </c>
      <c r="E4296" t="b">
        <f t="shared" si="230"/>
        <v>0</v>
      </c>
      <c r="F4296" t="b">
        <f t="shared" si="231"/>
        <v>0</v>
      </c>
      <c r="G4296" t="b">
        <f>IF('Input and Summary Results'!$J$4="yes",IF(C4296=FALSE,FALSE,IF('Data Transformation'!E4296&lt;$R$10,E4296,$R$10)),IF(C4296=FALSE,FALSE,IF(C4296&lt;$R$10,C4296,$R$10)))</f>
        <v>0</v>
      </c>
      <c r="H4296" t="b">
        <f>IF('Input and Summary Results'!$J$4="yes",'Data Transformation'!F4296,'Data Transformation'!D4296)</f>
        <v>0</v>
      </c>
      <c r="I4296" t="str">
        <f t="shared" si="232"/>
        <v/>
      </c>
    </row>
    <row r="4297" spans="2:9" x14ac:dyDescent="0.55000000000000004">
      <c r="B4297" t="b">
        <f>IF('Input and Summary Results'!D3879=0,FALSE,'Input and Summary Results'!$B3879)</f>
        <v>0</v>
      </c>
      <c r="C4297" t="b">
        <f>IF(OR(B4297=0,'Input and Summary Results'!D3879=0,'Input and Summary Results'!D3879=""),FALSE,'Input and Summary Results'!$D3879)</f>
        <v>0</v>
      </c>
      <c r="D4297" t="b">
        <f>IF(OR(B4297=0,'Input and Summary Results'!E3879=0),FALSE,'Input and Summary Results'!$E3879)</f>
        <v>0</v>
      </c>
      <c r="E4297" t="b">
        <f t="shared" si="230"/>
        <v>0</v>
      </c>
      <c r="F4297" t="b">
        <f t="shared" si="231"/>
        <v>0</v>
      </c>
      <c r="G4297" t="b">
        <f>IF('Input and Summary Results'!$J$4="yes",IF(C4297=FALSE,FALSE,IF('Data Transformation'!E4297&lt;$R$10,E4297,$R$10)),IF(C4297=FALSE,FALSE,IF(C4297&lt;$R$10,C4297,$R$10)))</f>
        <v>0</v>
      </c>
      <c r="H4297" t="b">
        <f>IF('Input and Summary Results'!$J$4="yes",'Data Transformation'!F4297,'Data Transformation'!D4297)</f>
        <v>0</v>
      </c>
      <c r="I4297" t="str">
        <f t="shared" si="232"/>
        <v/>
      </c>
    </row>
    <row r="4298" spans="2:9" x14ac:dyDescent="0.55000000000000004">
      <c r="B4298" t="b">
        <f>IF('Input and Summary Results'!D3880=0,FALSE,'Input and Summary Results'!$B3880)</f>
        <v>0</v>
      </c>
      <c r="C4298" t="b">
        <f>IF(OR(B4298=0,'Input and Summary Results'!D3880=0,'Input and Summary Results'!D3880=""),FALSE,'Input and Summary Results'!$D3880)</f>
        <v>0</v>
      </c>
      <c r="D4298" t="b">
        <f>IF(OR(B4298=0,'Input and Summary Results'!E3880=0),FALSE,'Input and Summary Results'!$E3880)</f>
        <v>0</v>
      </c>
      <c r="E4298" t="b">
        <f t="shared" si="230"/>
        <v>0</v>
      </c>
      <c r="F4298" t="b">
        <f t="shared" si="231"/>
        <v>0</v>
      </c>
      <c r="G4298" t="b">
        <f>IF('Input and Summary Results'!$J$4="yes",IF(C4298=FALSE,FALSE,IF('Data Transformation'!E4298&lt;$R$10,E4298,$R$10)),IF(C4298=FALSE,FALSE,IF(C4298&lt;$R$10,C4298,$R$10)))</f>
        <v>0</v>
      </c>
      <c r="H4298" t="b">
        <f>IF('Input and Summary Results'!$J$4="yes",'Data Transformation'!F4298,'Data Transformation'!D4298)</f>
        <v>0</v>
      </c>
      <c r="I4298" t="str">
        <f t="shared" si="232"/>
        <v/>
      </c>
    </row>
    <row r="4299" spans="2:9" x14ac:dyDescent="0.55000000000000004">
      <c r="B4299" t="b">
        <f>IF('Input and Summary Results'!D3881=0,FALSE,'Input and Summary Results'!$B3881)</f>
        <v>0</v>
      </c>
      <c r="C4299" t="b">
        <f>IF(OR(B4299=0,'Input and Summary Results'!D3881=0,'Input and Summary Results'!D3881=""),FALSE,'Input and Summary Results'!$D3881)</f>
        <v>0</v>
      </c>
      <c r="D4299" t="b">
        <f>IF(OR(B4299=0,'Input and Summary Results'!E3881=0),FALSE,'Input and Summary Results'!$E3881)</f>
        <v>0</v>
      </c>
      <c r="E4299" t="b">
        <f t="shared" si="230"/>
        <v>0</v>
      </c>
      <c r="F4299" t="b">
        <f t="shared" si="231"/>
        <v>0</v>
      </c>
      <c r="G4299" t="b">
        <f>IF('Input and Summary Results'!$J$4="yes",IF(C4299=FALSE,FALSE,IF('Data Transformation'!E4299&lt;$R$10,E4299,$R$10)),IF(C4299=FALSE,FALSE,IF(C4299&lt;$R$10,C4299,$R$10)))</f>
        <v>0</v>
      </c>
      <c r="H4299" t="b">
        <f>IF('Input and Summary Results'!$J$4="yes",'Data Transformation'!F4299,'Data Transformation'!D4299)</f>
        <v>0</v>
      </c>
      <c r="I4299" t="str">
        <f t="shared" si="232"/>
        <v/>
      </c>
    </row>
    <row r="4300" spans="2:9" x14ac:dyDescent="0.55000000000000004">
      <c r="B4300" t="b">
        <f>IF('Input and Summary Results'!D3882=0,FALSE,'Input and Summary Results'!$B3882)</f>
        <v>0</v>
      </c>
      <c r="C4300" t="b">
        <f>IF(OR(B4300=0,'Input and Summary Results'!D3882=0,'Input and Summary Results'!D3882=""),FALSE,'Input and Summary Results'!$D3882)</f>
        <v>0</v>
      </c>
      <c r="D4300" t="b">
        <f>IF(OR(B4300=0,'Input and Summary Results'!E3882=0),FALSE,'Input and Summary Results'!$E3882)</f>
        <v>0</v>
      </c>
      <c r="E4300" t="b">
        <f t="shared" si="230"/>
        <v>0</v>
      </c>
      <c r="F4300" t="b">
        <f t="shared" si="231"/>
        <v>0</v>
      </c>
      <c r="G4300" t="b">
        <f>IF('Input and Summary Results'!$J$4="yes",IF(C4300=FALSE,FALSE,IF('Data Transformation'!E4300&lt;$R$10,E4300,$R$10)),IF(C4300=FALSE,FALSE,IF(C4300&lt;$R$10,C4300,$R$10)))</f>
        <v>0</v>
      </c>
      <c r="H4300" t="b">
        <f>IF('Input and Summary Results'!$J$4="yes",'Data Transformation'!F4300,'Data Transformation'!D4300)</f>
        <v>0</v>
      </c>
      <c r="I4300" t="str">
        <f t="shared" si="232"/>
        <v/>
      </c>
    </row>
    <row r="4301" spans="2:9" x14ac:dyDescent="0.55000000000000004">
      <c r="B4301" t="b">
        <f>IF('Input and Summary Results'!D3883=0,FALSE,'Input and Summary Results'!$B3883)</f>
        <v>0</v>
      </c>
      <c r="C4301" t="b">
        <f>IF(OR(B4301=0,'Input and Summary Results'!D3883=0,'Input and Summary Results'!D3883=""),FALSE,'Input and Summary Results'!$D3883)</f>
        <v>0</v>
      </c>
      <c r="D4301" t="b">
        <f>IF(OR(B4301=0,'Input and Summary Results'!E3883=0),FALSE,'Input and Summary Results'!$E3883)</f>
        <v>0</v>
      </c>
      <c r="E4301" t="b">
        <f t="shared" si="230"/>
        <v>0</v>
      </c>
      <c r="F4301" t="b">
        <f t="shared" si="231"/>
        <v>0</v>
      </c>
      <c r="G4301" t="b">
        <f>IF('Input and Summary Results'!$J$4="yes",IF(C4301=FALSE,FALSE,IF('Data Transformation'!E4301&lt;$R$10,E4301,$R$10)),IF(C4301=FALSE,FALSE,IF(C4301&lt;$R$10,C4301,$R$10)))</f>
        <v>0</v>
      </c>
      <c r="H4301" t="b">
        <f>IF('Input and Summary Results'!$J$4="yes",'Data Transformation'!F4301,'Data Transformation'!D4301)</f>
        <v>0</v>
      </c>
      <c r="I4301" t="str">
        <f t="shared" si="232"/>
        <v/>
      </c>
    </row>
    <row r="4302" spans="2:9" x14ac:dyDescent="0.55000000000000004">
      <c r="B4302" t="b">
        <f>IF('Input and Summary Results'!D3884=0,FALSE,'Input and Summary Results'!$B3884)</f>
        <v>0</v>
      </c>
      <c r="C4302" t="b">
        <f>IF(OR(B4302=0,'Input and Summary Results'!D3884=0,'Input and Summary Results'!D3884=""),FALSE,'Input and Summary Results'!$D3884)</f>
        <v>0</v>
      </c>
      <c r="D4302" t="b">
        <f>IF(OR(B4302=0,'Input and Summary Results'!E3884=0),FALSE,'Input and Summary Results'!$E3884)</f>
        <v>0</v>
      </c>
      <c r="E4302" t="b">
        <f t="shared" si="230"/>
        <v>0</v>
      </c>
      <c r="F4302" t="b">
        <f t="shared" si="231"/>
        <v>0</v>
      </c>
      <c r="G4302" t="b">
        <f>IF('Input and Summary Results'!$J$4="yes",IF(C4302=FALSE,FALSE,IF('Data Transformation'!E4302&lt;$R$10,E4302,$R$10)),IF(C4302=FALSE,FALSE,IF(C4302&lt;$R$10,C4302,$R$10)))</f>
        <v>0</v>
      </c>
      <c r="H4302" t="b">
        <f>IF('Input and Summary Results'!$J$4="yes",'Data Transformation'!F4302,'Data Transformation'!D4302)</f>
        <v>0</v>
      </c>
      <c r="I4302" t="str">
        <f t="shared" si="232"/>
        <v/>
      </c>
    </row>
    <row r="4303" spans="2:9" x14ac:dyDescent="0.55000000000000004">
      <c r="B4303" t="b">
        <f>IF('Input and Summary Results'!D3885=0,FALSE,'Input and Summary Results'!$B3885)</f>
        <v>0</v>
      </c>
      <c r="C4303" t="b">
        <f>IF(OR(B4303=0,'Input and Summary Results'!D3885=0,'Input and Summary Results'!D3885=""),FALSE,'Input and Summary Results'!$D3885)</f>
        <v>0</v>
      </c>
      <c r="D4303" t="b">
        <f>IF(OR(B4303=0,'Input and Summary Results'!E3885=0),FALSE,'Input and Summary Results'!$E3885)</f>
        <v>0</v>
      </c>
      <c r="E4303" t="b">
        <f t="shared" si="230"/>
        <v>0</v>
      </c>
      <c r="F4303" t="b">
        <f t="shared" si="231"/>
        <v>0</v>
      </c>
      <c r="G4303" t="b">
        <f>IF('Input and Summary Results'!$J$4="yes",IF(C4303=FALSE,FALSE,IF('Data Transformation'!E4303&lt;$R$10,E4303,$R$10)),IF(C4303=FALSE,FALSE,IF(C4303&lt;$R$10,C4303,$R$10)))</f>
        <v>0</v>
      </c>
      <c r="H4303" t="b">
        <f>IF('Input and Summary Results'!$J$4="yes",'Data Transformation'!F4303,'Data Transformation'!D4303)</f>
        <v>0</v>
      </c>
      <c r="I4303" t="str">
        <f t="shared" si="232"/>
        <v/>
      </c>
    </row>
    <row r="4304" spans="2:9" x14ac:dyDescent="0.55000000000000004">
      <c r="B4304" t="b">
        <f>IF('Input and Summary Results'!D3886=0,FALSE,'Input and Summary Results'!$B3886)</f>
        <v>0</v>
      </c>
      <c r="C4304" t="b">
        <f>IF(OR(B4304=0,'Input and Summary Results'!D3886=0,'Input and Summary Results'!D3886=""),FALSE,'Input and Summary Results'!$D3886)</f>
        <v>0</v>
      </c>
      <c r="D4304" t="b">
        <f>IF(OR(B4304=0,'Input and Summary Results'!E3886=0),FALSE,'Input and Summary Results'!$E3886)</f>
        <v>0</v>
      </c>
      <c r="E4304" t="b">
        <f t="shared" si="230"/>
        <v>0</v>
      </c>
      <c r="F4304" t="b">
        <f t="shared" si="231"/>
        <v>0</v>
      </c>
      <c r="G4304" t="b">
        <f>IF('Input and Summary Results'!$J$4="yes",IF(C4304=FALSE,FALSE,IF('Data Transformation'!E4304&lt;$R$10,E4304,$R$10)),IF(C4304=FALSE,FALSE,IF(C4304&lt;$R$10,C4304,$R$10)))</f>
        <v>0</v>
      </c>
      <c r="H4304" t="b">
        <f>IF('Input and Summary Results'!$J$4="yes",'Data Transformation'!F4304,'Data Transformation'!D4304)</f>
        <v>0</v>
      </c>
      <c r="I4304" t="str">
        <f t="shared" si="232"/>
        <v/>
      </c>
    </row>
    <row r="4305" spans="2:9" x14ac:dyDescent="0.55000000000000004">
      <c r="B4305" t="b">
        <f>IF('Input and Summary Results'!D3887=0,FALSE,'Input and Summary Results'!$B3887)</f>
        <v>0</v>
      </c>
      <c r="C4305" t="b">
        <f>IF(OR(B4305=0,'Input and Summary Results'!D3887=0,'Input and Summary Results'!D3887=""),FALSE,'Input and Summary Results'!$D3887)</f>
        <v>0</v>
      </c>
      <c r="D4305" t="b">
        <f>IF(OR(B4305=0,'Input and Summary Results'!E3887=0),FALSE,'Input and Summary Results'!$E3887)</f>
        <v>0</v>
      </c>
      <c r="E4305" t="b">
        <f t="shared" si="230"/>
        <v>0</v>
      </c>
      <c r="F4305" t="b">
        <f t="shared" si="231"/>
        <v>0</v>
      </c>
      <c r="G4305" t="b">
        <f>IF('Input and Summary Results'!$J$4="yes",IF(C4305=FALSE,FALSE,IF('Data Transformation'!E4305&lt;$R$10,E4305,$R$10)),IF(C4305=FALSE,FALSE,IF(C4305&lt;$R$10,C4305,$R$10)))</f>
        <v>0</v>
      </c>
      <c r="H4305" t="b">
        <f>IF('Input and Summary Results'!$J$4="yes",'Data Transformation'!F4305,'Data Transformation'!D4305)</f>
        <v>0</v>
      </c>
      <c r="I4305" t="str">
        <f t="shared" si="232"/>
        <v/>
      </c>
    </row>
    <row r="4306" spans="2:9" x14ac:dyDescent="0.55000000000000004">
      <c r="B4306" t="b">
        <f>IF('Input and Summary Results'!D3888=0,FALSE,'Input and Summary Results'!$B3888)</f>
        <v>0</v>
      </c>
      <c r="C4306" t="b">
        <f>IF(OR(B4306=0,'Input and Summary Results'!D3888=0,'Input and Summary Results'!D3888=""),FALSE,'Input and Summary Results'!$D3888)</f>
        <v>0</v>
      </c>
      <c r="D4306" t="b">
        <f>IF(OR(B4306=0,'Input and Summary Results'!E3888=0),FALSE,'Input and Summary Results'!$E3888)</f>
        <v>0</v>
      </c>
      <c r="E4306" t="b">
        <f t="shared" si="230"/>
        <v>0</v>
      </c>
      <c r="F4306" t="b">
        <f t="shared" si="231"/>
        <v>0</v>
      </c>
      <c r="G4306" t="b">
        <f>IF('Input and Summary Results'!$J$4="yes",IF(C4306=FALSE,FALSE,IF('Data Transformation'!E4306&lt;$R$10,E4306,$R$10)),IF(C4306=FALSE,FALSE,IF(C4306&lt;$R$10,C4306,$R$10)))</f>
        <v>0</v>
      </c>
      <c r="H4306" t="b">
        <f>IF('Input and Summary Results'!$J$4="yes",'Data Transformation'!F4306,'Data Transformation'!D4306)</f>
        <v>0</v>
      </c>
      <c r="I4306" t="str">
        <f t="shared" si="232"/>
        <v/>
      </c>
    </row>
    <row r="4307" spans="2:9" x14ac:dyDescent="0.55000000000000004">
      <c r="B4307" t="b">
        <f>IF('Input and Summary Results'!D3889=0,FALSE,'Input and Summary Results'!$B3889)</f>
        <v>0</v>
      </c>
      <c r="C4307" t="b">
        <f>IF(OR(B4307=0,'Input and Summary Results'!D3889=0,'Input and Summary Results'!D3889=""),FALSE,'Input and Summary Results'!$D3889)</f>
        <v>0</v>
      </c>
      <c r="D4307" t="b">
        <f>IF(OR(B4307=0,'Input and Summary Results'!E3889=0),FALSE,'Input and Summary Results'!$E3889)</f>
        <v>0</v>
      </c>
      <c r="E4307" t="b">
        <f t="shared" si="230"/>
        <v>0</v>
      </c>
      <c r="F4307" t="b">
        <f t="shared" si="231"/>
        <v>0</v>
      </c>
      <c r="G4307" t="b">
        <f>IF('Input and Summary Results'!$J$4="yes",IF(C4307=FALSE,FALSE,IF('Data Transformation'!E4307&lt;$R$10,E4307,$R$10)),IF(C4307=FALSE,FALSE,IF(C4307&lt;$R$10,C4307,$R$10)))</f>
        <v>0</v>
      </c>
      <c r="H4307" t="b">
        <f>IF('Input and Summary Results'!$J$4="yes",'Data Transformation'!F4307,'Data Transformation'!D4307)</f>
        <v>0</v>
      </c>
      <c r="I4307" t="str">
        <f t="shared" si="232"/>
        <v/>
      </c>
    </row>
    <row r="4308" spans="2:9" x14ac:dyDescent="0.55000000000000004">
      <c r="B4308" t="b">
        <f>IF('Input and Summary Results'!D3890=0,FALSE,'Input and Summary Results'!$B3890)</f>
        <v>0</v>
      </c>
      <c r="C4308" t="b">
        <f>IF(OR(B4308=0,'Input and Summary Results'!D3890=0,'Input and Summary Results'!D3890=""),FALSE,'Input and Summary Results'!$D3890)</f>
        <v>0</v>
      </c>
      <c r="D4308" t="b">
        <f>IF(OR(B4308=0,'Input and Summary Results'!E3890=0),FALSE,'Input and Summary Results'!$E3890)</f>
        <v>0</v>
      </c>
      <c r="E4308" t="b">
        <f t="shared" si="230"/>
        <v>0</v>
      </c>
      <c r="F4308" t="b">
        <f t="shared" si="231"/>
        <v>0</v>
      </c>
      <c r="G4308" t="b">
        <f>IF('Input and Summary Results'!$J$4="yes",IF(C4308=FALSE,FALSE,IF('Data Transformation'!E4308&lt;$R$10,E4308,$R$10)),IF(C4308=FALSE,FALSE,IF(C4308&lt;$R$10,C4308,$R$10)))</f>
        <v>0</v>
      </c>
      <c r="H4308" t="b">
        <f>IF('Input and Summary Results'!$J$4="yes",'Data Transformation'!F4308,'Data Transformation'!D4308)</f>
        <v>0</v>
      </c>
      <c r="I4308" t="str">
        <f t="shared" si="232"/>
        <v/>
      </c>
    </row>
    <row r="4309" spans="2:9" x14ac:dyDescent="0.55000000000000004">
      <c r="B4309" t="b">
        <f>IF('Input and Summary Results'!D3891=0,FALSE,'Input and Summary Results'!$B3891)</f>
        <v>0</v>
      </c>
      <c r="C4309" t="b">
        <f>IF(OR(B4309=0,'Input and Summary Results'!D3891=0,'Input and Summary Results'!D3891=""),FALSE,'Input and Summary Results'!$D3891)</f>
        <v>0</v>
      </c>
      <c r="D4309" t="b">
        <f>IF(OR(B4309=0,'Input and Summary Results'!E3891=0),FALSE,'Input and Summary Results'!$E3891)</f>
        <v>0</v>
      </c>
      <c r="E4309" t="b">
        <f t="shared" si="230"/>
        <v>0</v>
      </c>
      <c r="F4309" t="b">
        <f t="shared" si="231"/>
        <v>0</v>
      </c>
      <c r="G4309" t="b">
        <f>IF('Input and Summary Results'!$J$4="yes",IF(C4309=FALSE,FALSE,IF('Data Transformation'!E4309&lt;$R$10,E4309,$R$10)),IF(C4309=FALSE,FALSE,IF(C4309&lt;$R$10,C4309,$R$10)))</f>
        <v>0</v>
      </c>
      <c r="H4309" t="b">
        <f>IF('Input and Summary Results'!$J$4="yes",'Data Transformation'!F4309,'Data Transformation'!D4309)</f>
        <v>0</v>
      </c>
      <c r="I4309" t="str">
        <f t="shared" si="232"/>
        <v/>
      </c>
    </row>
    <row r="4310" spans="2:9" x14ac:dyDescent="0.55000000000000004">
      <c r="B4310" t="b">
        <f>IF('Input and Summary Results'!D3892=0,FALSE,'Input and Summary Results'!$B3892)</f>
        <v>0</v>
      </c>
      <c r="C4310" t="b">
        <f>IF(OR(B4310=0,'Input and Summary Results'!D3892=0,'Input and Summary Results'!D3892=""),FALSE,'Input and Summary Results'!$D3892)</f>
        <v>0</v>
      </c>
      <c r="D4310" t="b">
        <f>IF(OR(B4310=0,'Input and Summary Results'!E3892=0),FALSE,'Input and Summary Results'!$E3892)</f>
        <v>0</v>
      </c>
      <c r="E4310" t="b">
        <f t="shared" si="230"/>
        <v>0</v>
      </c>
      <c r="F4310" t="b">
        <f t="shared" si="231"/>
        <v>0</v>
      </c>
      <c r="G4310" t="b">
        <f>IF('Input and Summary Results'!$J$4="yes",IF(C4310=FALSE,FALSE,IF('Data Transformation'!E4310&lt;$R$10,E4310,$R$10)),IF(C4310=FALSE,FALSE,IF(C4310&lt;$R$10,C4310,$R$10)))</f>
        <v>0</v>
      </c>
      <c r="H4310" t="b">
        <f>IF('Input and Summary Results'!$J$4="yes",'Data Transformation'!F4310,'Data Transformation'!D4310)</f>
        <v>0</v>
      </c>
      <c r="I4310" t="str">
        <f t="shared" si="232"/>
        <v/>
      </c>
    </row>
    <row r="4311" spans="2:9" x14ac:dyDescent="0.55000000000000004">
      <c r="B4311" t="b">
        <f>IF('Input and Summary Results'!D3893=0,FALSE,'Input and Summary Results'!$B3893)</f>
        <v>0</v>
      </c>
      <c r="C4311" t="b">
        <f>IF(OR(B4311=0,'Input and Summary Results'!D3893=0,'Input and Summary Results'!D3893=""),FALSE,'Input and Summary Results'!$D3893)</f>
        <v>0</v>
      </c>
      <c r="D4311" t="b">
        <f>IF(OR(B4311=0,'Input and Summary Results'!E3893=0),FALSE,'Input and Summary Results'!$E3893)</f>
        <v>0</v>
      </c>
      <c r="E4311" t="b">
        <f t="shared" si="230"/>
        <v>0</v>
      </c>
      <c r="F4311" t="b">
        <f t="shared" si="231"/>
        <v>0</v>
      </c>
      <c r="G4311" t="b">
        <f>IF('Input and Summary Results'!$J$4="yes",IF(C4311=FALSE,FALSE,IF('Data Transformation'!E4311&lt;$R$10,E4311,$R$10)),IF(C4311=FALSE,FALSE,IF(C4311&lt;$R$10,C4311,$R$10)))</f>
        <v>0</v>
      </c>
      <c r="H4311" t="b">
        <f>IF('Input and Summary Results'!$J$4="yes",'Data Transformation'!F4311,'Data Transformation'!D4311)</f>
        <v>0</v>
      </c>
      <c r="I4311" t="str">
        <f t="shared" si="232"/>
        <v/>
      </c>
    </row>
    <row r="4312" spans="2:9" x14ac:dyDescent="0.55000000000000004">
      <c r="B4312" t="b">
        <f>IF('Input and Summary Results'!D3894=0,FALSE,'Input and Summary Results'!$B3894)</f>
        <v>0</v>
      </c>
      <c r="C4312" t="b">
        <f>IF(OR(B4312=0,'Input and Summary Results'!D3894=0,'Input and Summary Results'!D3894=""),FALSE,'Input and Summary Results'!$D3894)</f>
        <v>0</v>
      </c>
      <c r="D4312" t="b">
        <f>IF(OR(B4312=0,'Input and Summary Results'!E3894=0),FALSE,'Input and Summary Results'!$E3894)</f>
        <v>0</v>
      </c>
      <c r="E4312" t="b">
        <f t="shared" si="230"/>
        <v>0</v>
      </c>
      <c r="F4312" t="b">
        <f t="shared" si="231"/>
        <v>0</v>
      </c>
      <c r="G4312" t="b">
        <f>IF('Input and Summary Results'!$J$4="yes",IF(C4312=FALSE,FALSE,IF('Data Transformation'!E4312&lt;$R$10,E4312,$R$10)),IF(C4312=FALSE,FALSE,IF(C4312&lt;$R$10,C4312,$R$10)))</f>
        <v>0</v>
      </c>
      <c r="H4312" t="b">
        <f>IF('Input and Summary Results'!$J$4="yes",'Data Transformation'!F4312,'Data Transformation'!D4312)</f>
        <v>0</v>
      </c>
      <c r="I4312" t="str">
        <f t="shared" si="232"/>
        <v/>
      </c>
    </row>
    <row r="4313" spans="2:9" x14ac:dyDescent="0.55000000000000004">
      <c r="B4313" t="b">
        <f>IF('Input and Summary Results'!D3895=0,FALSE,'Input and Summary Results'!$B3895)</f>
        <v>0</v>
      </c>
      <c r="C4313" t="b">
        <f>IF(OR(B4313=0,'Input and Summary Results'!D3895=0,'Input and Summary Results'!D3895=""),FALSE,'Input and Summary Results'!$D3895)</f>
        <v>0</v>
      </c>
      <c r="D4313" t="b">
        <f>IF(OR(B4313=0,'Input and Summary Results'!E3895=0),FALSE,'Input and Summary Results'!$E3895)</f>
        <v>0</v>
      </c>
      <c r="E4313" t="b">
        <f t="shared" si="230"/>
        <v>0</v>
      </c>
      <c r="F4313" t="b">
        <f t="shared" si="231"/>
        <v>0</v>
      </c>
      <c r="G4313" t="b">
        <f>IF('Input and Summary Results'!$J$4="yes",IF(C4313=FALSE,FALSE,IF('Data Transformation'!E4313&lt;$R$10,E4313,$R$10)),IF(C4313=FALSE,FALSE,IF(C4313&lt;$R$10,C4313,$R$10)))</f>
        <v>0</v>
      </c>
      <c r="H4313" t="b">
        <f>IF('Input and Summary Results'!$J$4="yes",'Data Transformation'!F4313,'Data Transformation'!D4313)</f>
        <v>0</v>
      </c>
      <c r="I4313" t="str">
        <f t="shared" si="232"/>
        <v/>
      </c>
    </row>
    <row r="4314" spans="2:9" x14ac:dyDescent="0.55000000000000004">
      <c r="B4314" t="b">
        <f>IF('Input and Summary Results'!D3896=0,FALSE,'Input and Summary Results'!$B3896)</f>
        <v>0</v>
      </c>
      <c r="C4314" t="b">
        <f>IF(OR(B4314=0,'Input and Summary Results'!D3896=0,'Input and Summary Results'!D3896=""),FALSE,'Input and Summary Results'!$D3896)</f>
        <v>0</v>
      </c>
      <c r="D4314" t="b">
        <f>IF(OR(B4314=0,'Input and Summary Results'!E3896=0),FALSE,'Input and Summary Results'!$E3896)</f>
        <v>0</v>
      </c>
      <c r="E4314" t="b">
        <f t="shared" si="230"/>
        <v>0</v>
      </c>
      <c r="F4314" t="b">
        <f t="shared" si="231"/>
        <v>0</v>
      </c>
      <c r="G4314" t="b">
        <f>IF('Input and Summary Results'!$J$4="yes",IF(C4314=FALSE,FALSE,IF('Data Transformation'!E4314&lt;$R$10,E4314,$R$10)),IF(C4314=FALSE,FALSE,IF(C4314&lt;$R$10,C4314,$R$10)))</f>
        <v>0</v>
      </c>
      <c r="H4314" t="b">
        <f>IF('Input and Summary Results'!$J$4="yes",'Data Transformation'!F4314,'Data Transformation'!D4314)</f>
        <v>0</v>
      </c>
      <c r="I4314" t="str">
        <f t="shared" si="232"/>
        <v/>
      </c>
    </row>
    <row r="4315" spans="2:9" x14ac:dyDescent="0.55000000000000004">
      <c r="B4315" t="b">
        <f>IF('Input and Summary Results'!D3897=0,FALSE,'Input and Summary Results'!$B3897)</f>
        <v>0</v>
      </c>
      <c r="C4315" t="b">
        <f>IF(OR(B4315=0,'Input and Summary Results'!D3897=0,'Input and Summary Results'!D3897=""),FALSE,'Input and Summary Results'!$D3897)</f>
        <v>0</v>
      </c>
      <c r="D4315" t="b">
        <f>IF(OR(B4315=0,'Input and Summary Results'!E3897=0),FALSE,'Input and Summary Results'!$E3897)</f>
        <v>0</v>
      </c>
      <c r="E4315" t="b">
        <f t="shared" si="230"/>
        <v>0</v>
      </c>
      <c r="F4315" t="b">
        <f t="shared" si="231"/>
        <v>0</v>
      </c>
      <c r="G4315" t="b">
        <f>IF('Input and Summary Results'!$J$4="yes",IF(C4315=FALSE,FALSE,IF('Data Transformation'!E4315&lt;$R$10,E4315,$R$10)),IF(C4315=FALSE,FALSE,IF(C4315&lt;$R$10,C4315,$R$10)))</f>
        <v>0</v>
      </c>
      <c r="H4315" t="b">
        <f>IF('Input and Summary Results'!$J$4="yes",'Data Transformation'!F4315,'Data Transformation'!D4315)</f>
        <v>0</v>
      </c>
      <c r="I4315" t="str">
        <f t="shared" si="232"/>
        <v/>
      </c>
    </row>
    <row r="4316" spans="2:9" x14ac:dyDescent="0.55000000000000004">
      <c r="B4316" t="b">
        <f>IF('Input and Summary Results'!D3898=0,FALSE,'Input and Summary Results'!$B3898)</f>
        <v>0</v>
      </c>
      <c r="C4316" t="b">
        <f>IF(OR(B4316=0,'Input and Summary Results'!D3898=0,'Input and Summary Results'!D3898=""),FALSE,'Input and Summary Results'!$D3898)</f>
        <v>0</v>
      </c>
      <c r="D4316" t="b">
        <f>IF(OR(B4316=0,'Input and Summary Results'!E3898=0),FALSE,'Input and Summary Results'!$E3898)</f>
        <v>0</v>
      </c>
      <c r="E4316" t="b">
        <f t="shared" si="230"/>
        <v>0</v>
      </c>
      <c r="F4316" t="b">
        <f t="shared" si="231"/>
        <v>0</v>
      </c>
      <c r="G4316" t="b">
        <f>IF('Input and Summary Results'!$J$4="yes",IF(C4316=FALSE,FALSE,IF('Data Transformation'!E4316&lt;$R$10,E4316,$R$10)),IF(C4316=FALSE,FALSE,IF(C4316&lt;$R$10,C4316,$R$10)))</f>
        <v>0</v>
      </c>
      <c r="H4316" t="b">
        <f>IF('Input and Summary Results'!$J$4="yes",'Data Transformation'!F4316,'Data Transformation'!D4316)</f>
        <v>0</v>
      </c>
      <c r="I4316" t="str">
        <f t="shared" si="232"/>
        <v/>
      </c>
    </row>
    <row r="4317" spans="2:9" x14ac:dyDescent="0.55000000000000004">
      <c r="B4317" t="b">
        <f>IF('Input and Summary Results'!D3899=0,FALSE,'Input and Summary Results'!$B3899)</f>
        <v>0</v>
      </c>
      <c r="C4317" t="b">
        <f>IF(OR(B4317=0,'Input and Summary Results'!D3899=0,'Input and Summary Results'!D3899=""),FALSE,'Input and Summary Results'!$D3899)</f>
        <v>0</v>
      </c>
      <c r="D4317" t="b">
        <f>IF(OR(B4317=0,'Input and Summary Results'!E3899=0),FALSE,'Input and Summary Results'!$E3899)</f>
        <v>0</v>
      </c>
      <c r="E4317" t="b">
        <f t="shared" si="230"/>
        <v>0</v>
      </c>
      <c r="F4317" t="b">
        <f t="shared" si="231"/>
        <v>0</v>
      </c>
      <c r="G4317" t="b">
        <f>IF('Input and Summary Results'!$J$4="yes",IF(C4317=FALSE,FALSE,IF('Data Transformation'!E4317&lt;$R$10,E4317,$R$10)),IF(C4317=FALSE,FALSE,IF(C4317&lt;$R$10,C4317,$R$10)))</f>
        <v>0</v>
      </c>
      <c r="H4317" t="b">
        <f>IF('Input and Summary Results'!$J$4="yes",'Data Transformation'!F4317,'Data Transformation'!D4317)</f>
        <v>0</v>
      </c>
      <c r="I4317" t="str">
        <f t="shared" si="232"/>
        <v/>
      </c>
    </row>
    <row r="4318" spans="2:9" x14ac:dyDescent="0.55000000000000004">
      <c r="B4318" t="b">
        <f>IF('Input and Summary Results'!D3900=0,FALSE,'Input and Summary Results'!$B3900)</f>
        <v>0</v>
      </c>
      <c r="C4318" t="b">
        <f>IF(OR(B4318=0,'Input and Summary Results'!D3900=0,'Input and Summary Results'!D3900=""),FALSE,'Input and Summary Results'!$D3900)</f>
        <v>0</v>
      </c>
      <c r="D4318" t="b">
        <f>IF(OR(B4318=0,'Input and Summary Results'!E3900=0),FALSE,'Input and Summary Results'!$E3900)</f>
        <v>0</v>
      </c>
      <c r="E4318" t="b">
        <f t="shared" si="230"/>
        <v>0</v>
      </c>
      <c r="F4318" t="b">
        <f t="shared" si="231"/>
        <v>0</v>
      </c>
      <c r="G4318" t="b">
        <f>IF('Input and Summary Results'!$J$4="yes",IF(C4318=FALSE,FALSE,IF('Data Transformation'!E4318&lt;$R$10,E4318,$R$10)),IF(C4318=FALSE,FALSE,IF(C4318&lt;$R$10,C4318,$R$10)))</f>
        <v>0</v>
      </c>
      <c r="H4318" t="b">
        <f>IF('Input and Summary Results'!$J$4="yes",'Data Transformation'!F4318,'Data Transformation'!D4318)</f>
        <v>0</v>
      </c>
      <c r="I4318" t="str">
        <f t="shared" si="232"/>
        <v/>
      </c>
    </row>
    <row r="4319" spans="2:9" x14ac:dyDescent="0.55000000000000004">
      <c r="B4319" t="b">
        <f>IF('Input and Summary Results'!D3901=0,FALSE,'Input and Summary Results'!$B3901)</f>
        <v>0</v>
      </c>
      <c r="C4319" t="b">
        <f>IF(OR(B4319=0,'Input and Summary Results'!D3901=0,'Input and Summary Results'!D3901=""),FALSE,'Input and Summary Results'!$D3901)</f>
        <v>0</v>
      </c>
      <c r="D4319" t="b">
        <f>IF(OR(B4319=0,'Input and Summary Results'!E3901=0),FALSE,'Input and Summary Results'!$E3901)</f>
        <v>0</v>
      </c>
      <c r="E4319" t="b">
        <f t="shared" si="230"/>
        <v>0</v>
      </c>
      <c r="F4319" t="b">
        <f t="shared" si="231"/>
        <v>0</v>
      </c>
      <c r="G4319" t="b">
        <f>IF('Input and Summary Results'!$J$4="yes",IF(C4319=FALSE,FALSE,IF('Data Transformation'!E4319&lt;$R$10,E4319,$R$10)),IF(C4319=FALSE,FALSE,IF(C4319&lt;$R$10,C4319,$R$10)))</f>
        <v>0</v>
      </c>
      <c r="H4319" t="b">
        <f>IF('Input and Summary Results'!$J$4="yes",'Data Transformation'!F4319,'Data Transformation'!D4319)</f>
        <v>0</v>
      </c>
      <c r="I4319" t="str">
        <f t="shared" si="232"/>
        <v/>
      </c>
    </row>
    <row r="4320" spans="2:9" x14ac:dyDescent="0.55000000000000004">
      <c r="B4320" t="b">
        <f>IF('Input and Summary Results'!D3902=0,FALSE,'Input and Summary Results'!$B3902)</f>
        <v>0</v>
      </c>
      <c r="C4320" t="b">
        <f>IF(OR(B4320=0,'Input and Summary Results'!D3902=0,'Input and Summary Results'!D3902=""),FALSE,'Input and Summary Results'!$D3902)</f>
        <v>0</v>
      </c>
      <c r="D4320" t="b">
        <f>IF(OR(B4320=0,'Input and Summary Results'!E3902=0),FALSE,'Input and Summary Results'!$E3902)</f>
        <v>0</v>
      </c>
      <c r="E4320" t="b">
        <f t="shared" si="230"/>
        <v>0</v>
      </c>
      <c r="F4320" t="b">
        <f t="shared" si="231"/>
        <v>0</v>
      </c>
      <c r="G4320" t="b">
        <f>IF('Input and Summary Results'!$J$4="yes",IF(C4320=FALSE,FALSE,IF('Data Transformation'!E4320&lt;$R$10,E4320,$R$10)),IF(C4320=FALSE,FALSE,IF(C4320&lt;$R$10,C4320,$R$10)))</f>
        <v>0</v>
      </c>
      <c r="H4320" t="b">
        <f>IF('Input and Summary Results'!$J$4="yes",'Data Transformation'!F4320,'Data Transformation'!D4320)</f>
        <v>0</v>
      </c>
      <c r="I4320" t="str">
        <f t="shared" si="232"/>
        <v/>
      </c>
    </row>
    <row r="4321" spans="2:9" x14ac:dyDescent="0.55000000000000004">
      <c r="B4321" t="b">
        <f>IF('Input and Summary Results'!D3903=0,FALSE,'Input and Summary Results'!$B3903)</f>
        <v>0</v>
      </c>
      <c r="C4321" t="b">
        <f>IF(OR(B4321=0,'Input and Summary Results'!D3903=0,'Input and Summary Results'!D3903=""),FALSE,'Input and Summary Results'!$D3903)</f>
        <v>0</v>
      </c>
      <c r="D4321" t="b">
        <f>IF(OR(B4321=0,'Input and Summary Results'!E3903=0),FALSE,'Input and Summary Results'!$E3903)</f>
        <v>0</v>
      </c>
      <c r="E4321" t="b">
        <f t="shared" si="230"/>
        <v>0</v>
      </c>
      <c r="F4321" t="b">
        <f t="shared" si="231"/>
        <v>0</v>
      </c>
      <c r="G4321" t="b">
        <f>IF('Input and Summary Results'!$J$4="yes",IF(C4321=FALSE,FALSE,IF('Data Transformation'!E4321&lt;$R$10,E4321,$R$10)),IF(C4321=FALSE,FALSE,IF(C4321&lt;$R$10,C4321,$R$10)))</f>
        <v>0</v>
      </c>
      <c r="H4321" t="b">
        <f>IF('Input and Summary Results'!$J$4="yes",'Data Transformation'!F4321,'Data Transformation'!D4321)</f>
        <v>0</v>
      </c>
      <c r="I4321" t="str">
        <f t="shared" si="232"/>
        <v/>
      </c>
    </row>
    <row r="4322" spans="2:9" x14ac:dyDescent="0.55000000000000004">
      <c r="B4322" t="b">
        <f>IF('Input and Summary Results'!D3904=0,FALSE,'Input and Summary Results'!$B3904)</f>
        <v>0</v>
      </c>
      <c r="C4322" t="b">
        <f>IF(OR(B4322=0,'Input and Summary Results'!D3904=0,'Input and Summary Results'!D3904=""),FALSE,'Input and Summary Results'!$D3904)</f>
        <v>0</v>
      </c>
      <c r="D4322" t="b">
        <f>IF(OR(B4322=0,'Input and Summary Results'!E3904=0),FALSE,'Input and Summary Results'!$E3904)</f>
        <v>0</v>
      </c>
      <c r="E4322" t="b">
        <f t="shared" si="230"/>
        <v>0</v>
      </c>
      <c r="F4322" t="b">
        <f t="shared" si="231"/>
        <v>0</v>
      </c>
      <c r="G4322" t="b">
        <f>IF('Input and Summary Results'!$J$4="yes",IF(C4322=FALSE,FALSE,IF('Data Transformation'!E4322&lt;$R$10,E4322,$R$10)),IF(C4322=FALSE,FALSE,IF(C4322&lt;$R$10,C4322,$R$10)))</f>
        <v>0</v>
      </c>
      <c r="H4322" t="b">
        <f>IF('Input and Summary Results'!$J$4="yes",'Data Transformation'!F4322,'Data Transformation'!D4322)</f>
        <v>0</v>
      </c>
      <c r="I4322" t="str">
        <f t="shared" si="232"/>
        <v/>
      </c>
    </row>
    <row r="4323" spans="2:9" x14ac:dyDescent="0.55000000000000004">
      <c r="B4323" t="b">
        <f>IF('Input and Summary Results'!D3905=0,FALSE,'Input and Summary Results'!$B3905)</f>
        <v>0</v>
      </c>
      <c r="C4323" t="b">
        <f>IF(OR(B4323=0,'Input and Summary Results'!D3905=0,'Input and Summary Results'!D3905=""),FALSE,'Input and Summary Results'!$D3905)</f>
        <v>0</v>
      </c>
      <c r="D4323" t="b">
        <f>IF(OR(B4323=0,'Input and Summary Results'!E3905=0),FALSE,'Input and Summary Results'!$E3905)</f>
        <v>0</v>
      </c>
      <c r="E4323" t="b">
        <f t="shared" si="230"/>
        <v>0</v>
      </c>
      <c r="F4323" t="b">
        <f t="shared" si="231"/>
        <v>0</v>
      </c>
      <c r="G4323" t="b">
        <f>IF('Input and Summary Results'!$J$4="yes",IF(C4323=FALSE,FALSE,IF('Data Transformation'!E4323&lt;$R$10,E4323,$R$10)),IF(C4323=FALSE,FALSE,IF(C4323&lt;$R$10,C4323,$R$10)))</f>
        <v>0</v>
      </c>
      <c r="H4323" t="b">
        <f>IF('Input and Summary Results'!$J$4="yes",'Data Transformation'!F4323,'Data Transformation'!D4323)</f>
        <v>0</v>
      </c>
      <c r="I4323" t="str">
        <f t="shared" si="232"/>
        <v/>
      </c>
    </row>
    <row r="4324" spans="2:9" x14ac:dyDescent="0.55000000000000004">
      <c r="B4324" t="b">
        <f>IF('Input and Summary Results'!D3906=0,FALSE,'Input and Summary Results'!$B3906)</f>
        <v>0</v>
      </c>
      <c r="C4324" t="b">
        <f>IF(OR(B4324=0,'Input and Summary Results'!D3906=0,'Input and Summary Results'!D3906=""),FALSE,'Input and Summary Results'!$D3906)</f>
        <v>0</v>
      </c>
      <c r="D4324" t="b">
        <f>IF(OR(B4324=0,'Input and Summary Results'!E3906=0),FALSE,'Input and Summary Results'!$E3906)</f>
        <v>0</v>
      </c>
      <c r="E4324" t="b">
        <f t="shared" si="230"/>
        <v>0</v>
      </c>
      <c r="F4324" t="b">
        <f t="shared" si="231"/>
        <v>0</v>
      </c>
      <c r="G4324" t="b">
        <f>IF('Input and Summary Results'!$J$4="yes",IF(C4324=FALSE,FALSE,IF('Data Transformation'!E4324&lt;$R$10,E4324,$R$10)),IF(C4324=FALSE,FALSE,IF(C4324&lt;$R$10,C4324,$R$10)))</f>
        <v>0</v>
      </c>
      <c r="H4324" t="b">
        <f>IF('Input and Summary Results'!$J$4="yes",'Data Transformation'!F4324,'Data Transformation'!D4324)</f>
        <v>0</v>
      </c>
      <c r="I4324" t="str">
        <f t="shared" si="232"/>
        <v/>
      </c>
    </row>
    <row r="4325" spans="2:9" x14ac:dyDescent="0.55000000000000004">
      <c r="B4325" t="b">
        <f>IF('Input and Summary Results'!D3907=0,FALSE,'Input and Summary Results'!$B3907)</f>
        <v>0</v>
      </c>
      <c r="C4325" t="b">
        <f>IF(OR(B4325=0,'Input and Summary Results'!D3907=0,'Input and Summary Results'!D3907=""),FALSE,'Input and Summary Results'!$D3907)</f>
        <v>0</v>
      </c>
      <c r="D4325" t="b">
        <f>IF(OR(B4325=0,'Input and Summary Results'!E3907=0),FALSE,'Input and Summary Results'!$E3907)</f>
        <v>0</v>
      </c>
      <c r="E4325" t="b">
        <f t="shared" si="230"/>
        <v>0</v>
      </c>
      <c r="F4325" t="b">
        <f t="shared" si="231"/>
        <v>0</v>
      </c>
      <c r="G4325" t="b">
        <f>IF('Input and Summary Results'!$J$4="yes",IF(C4325=FALSE,FALSE,IF('Data Transformation'!E4325&lt;$R$10,E4325,$R$10)),IF(C4325=FALSE,FALSE,IF(C4325&lt;$R$10,C4325,$R$10)))</f>
        <v>0</v>
      </c>
      <c r="H4325" t="b">
        <f>IF('Input and Summary Results'!$J$4="yes",'Data Transformation'!F4325,'Data Transformation'!D4325)</f>
        <v>0</v>
      </c>
      <c r="I4325" t="str">
        <f t="shared" si="232"/>
        <v/>
      </c>
    </row>
    <row r="4326" spans="2:9" x14ac:dyDescent="0.55000000000000004">
      <c r="B4326" t="b">
        <f>IF('Input and Summary Results'!D3908=0,FALSE,'Input and Summary Results'!$B3908)</f>
        <v>0</v>
      </c>
      <c r="C4326" t="b">
        <f>IF(OR(B4326=0,'Input and Summary Results'!D3908=0,'Input and Summary Results'!D3908=""),FALSE,'Input and Summary Results'!$D3908)</f>
        <v>0</v>
      </c>
      <c r="D4326" t="b">
        <f>IF(OR(B4326=0,'Input and Summary Results'!E3908=0),FALSE,'Input and Summary Results'!$E3908)</f>
        <v>0</v>
      </c>
      <c r="E4326" t="b">
        <f t="shared" si="230"/>
        <v>0</v>
      </c>
      <c r="F4326" t="b">
        <f t="shared" si="231"/>
        <v>0</v>
      </c>
      <c r="G4326" t="b">
        <f>IF('Input and Summary Results'!$J$4="yes",IF(C4326=FALSE,FALSE,IF('Data Transformation'!E4326&lt;$R$10,E4326,$R$10)),IF(C4326=FALSE,FALSE,IF(C4326&lt;$R$10,C4326,$R$10)))</f>
        <v>0</v>
      </c>
      <c r="H4326" t="b">
        <f>IF('Input and Summary Results'!$J$4="yes",'Data Transformation'!F4326,'Data Transformation'!D4326)</f>
        <v>0</v>
      </c>
      <c r="I4326" t="str">
        <f t="shared" si="232"/>
        <v/>
      </c>
    </row>
    <row r="4327" spans="2:9" x14ac:dyDescent="0.55000000000000004">
      <c r="B4327" t="b">
        <f>IF('Input and Summary Results'!D3909=0,FALSE,'Input and Summary Results'!$B3909)</f>
        <v>0</v>
      </c>
      <c r="C4327" t="b">
        <f>IF(OR(B4327=0,'Input and Summary Results'!D3909=0,'Input and Summary Results'!D3909=""),FALSE,'Input and Summary Results'!$D3909)</f>
        <v>0</v>
      </c>
      <c r="D4327" t="b">
        <f>IF(OR(B4327=0,'Input and Summary Results'!E3909=0),FALSE,'Input and Summary Results'!$E3909)</f>
        <v>0</v>
      </c>
      <c r="E4327" t="b">
        <f t="shared" si="230"/>
        <v>0</v>
      </c>
      <c r="F4327" t="b">
        <f t="shared" si="231"/>
        <v>0</v>
      </c>
      <c r="G4327" t="b">
        <f>IF('Input and Summary Results'!$J$4="yes",IF(C4327=FALSE,FALSE,IF('Data Transformation'!E4327&lt;$R$10,E4327,$R$10)),IF(C4327=FALSE,FALSE,IF(C4327&lt;$R$10,C4327,$R$10)))</f>
        <v>0</v>
      </c>
      <c r="H4327" t="b">
        <f>IF('Input and Summary Results'!$J$4="yes",'Data Transformation'!F4327,'Data Transformation'!D4327)</f>
        <v>0</v>
      </c>
      <c r="I4327" t="str">
        <f t="shared" si="232"/>
        <v/>
      </c>
    </row>
    <row r="4328" spans="2:9" x14ac:dyDescent="0.55000000000000004">
      <c r="B4328" t="b">
        <f>IF('Input and Summary Results'!D3910=0,FALSE,'Input and Summary Results'!$B3910)</f>
        <v>0</v>
      </c>
      <c r="C4328" t="b">
        <f>IF(OR(B4328=0,'Input and Summary Results'!D3910=0,'Input and Summary Results'!D3910=""),FALSE,'Input and Summary Results'!$D3910)</f>
        <v>0</v>
      </c>
      <c r="D4328" t="b">
        <f>IF(OR(B4328=0,'Input and Summary Results'!E3910=0),FALSE,'Input and Summary Results'!$E3910)</f>
        <v>0</v>
      </c>
      <c r="E4328" t="b">
        <f t="shared" si="230"/>
        <v>0</v>
      </c>
      <c r="F4328" t="b">
        <f t="shared" si="231"/>
        <v>0</v>
      </c>
      <c r="G4328" t="b">
        <f>IF('Input and Summary Results'!$J$4="yes",IF(C4328=FALSE,FALSE,IF('Data Transformation'!E4328&lt;$R$10,E4328,$R$10)),IF(C4328=FALSE,FALSE,IF(C4328&lt;$R$10,C4328,$R$10)))</f>
        <v>0</v>
      </c>
      <c r="H4328" t="b">
        <f>IF('Input and Summary Results'!$J$4="yes",'Data Transformation'!F4328,'Data Transformation'!D4328)</f>
        <v>0</v>
      </c>
      <c r="I4328" t="str">
        <f t="shared" si="232"/>
        <v/>
      </c>
    </row>
    <row r="4329" spans="2:9" x14ac:dyDescent="0.55000000000000004">
      <c r="B4329" t="b">
        <f>IF('Input and Summary Results'!D3911=0,FALSE,'Input and Summary Results'!$B3911)</f>
        <v>0</v>
      </c>
      <c r="C4329" t="b">
        <f>IF(OR(B4329=0,'Input and Summary Results'!D3911=0,'Input and Summary Results'!D3911=""),FALSE,'Input and Summary Results'!$D3911)</f>
        <v>0</v>
      </c>
      <c r="D4329" t="b">
        <f>IF(OR(B4329=0,'Input and Summary Results'!E3911=0),FALSE,'Input and Summary Results'!$E3911)</f>
        <v>0</v>
      </c>
      <c r="E4329" t="b">
        <f t="shared" si="230"/>
        <v>0</v>
      </c>
      <c r="F4329" t="b">
        <f t="shared" si="231"/>
        <v>0</v>
      </c>
      <c r="G4329" t="b">
        <f>IF('Input and Summary Results'!$J$4="yes",IF(C4329=FALSE,FALSE,IF('Data Transformation'!E4329&lt;$R$10,E4329,$R$10)),IF(C4329=FALSE,FALSE,IF(C4329&lt;$R$10,C4329,$R$10)))</f>
        <v>0</v>
      </c>
      <c r="H4329" t="b">
        <f>IF('Input and Summary Results'!$J$4="yes",'Data Transformation'!F4329,'Data Transformation'!D4329)</f>
        <v>0</v>
      </c>
      <c r="I4329" t="str">
        <f t="shared" si="232"/>
        <v/>
      </c>
    </row>
    <row r="4330" spans="2:9" x14ac:dyDescent="0.55000000000000004">
      <c r="B4330" t="b">
        <f>IF('Input and Summary Results'!D3912=0,FALSE,'Input and Summary Results'!$B3912)</f>
        <v>0</v>
      </c>
      <c r="C4330" t="b">
        <f>IF(OR(B4330=0,'Input and Summary Results'!D3912=0,'Input and Summary Results'!D3912=""),FALSE,'Input and Summary Results'!$D3912)</f>
        <v>0</v>
      </c>
      <c r="D4330" t="b">
        <f>IF(OR(B4330=0,'Input and Summary Results'!E3912=0),FALSE,'Input and Summary Results'!$E3912)</f>
        <v>0</v>
      </c>
      <c r="E4330" t="b">
        <f t="shared" ref="E4330:E4393" si="233">IF(C4330=FALSE,FALSE,LOG10(C4330))</f>
        <v>0</v>
      </c>
      <c r="F4330" t="b">
        <f t="shared" ref="F4330:F4393" si="234">IF(D4330=FALSE, FALSE,0.434*D4330/C4330)</f>
        <v>0</v>
      </c>
      <c r="G4330" t="b">
        <f>IF('Input and Summary Results'!$J$4="yes",IF(C4330=FALSE,FALSE,IF('Data Transformation'!E4330&lt;$R$10,E4330,$R$10)),IF(C4330=FALSE,FALSE,IF(C4330&lt;$R$10,C4330,$R$10)))</f>
        <v>0</v>
      </c>
      <c r="H4330" t="b">
        <f>IF('Input and Summary Results'!$J$4="yes",'Data Transformation'!F4330,'Data Transformation'!D4330)</f>
        <v>0</v>
      </c>
      <c r="I4330" t="str">
        <f t="shared" si="232"/>
        <v/>
      </c>
    </row>
    <row r="4331" spans="2:9" x14ac:dyDescent="0.55000000000000004">
      <c r="B4331" t="b">
        <f>IF('Input and Summary Results'!D3913=0,FALSE,'Input and Summary Results'!$B3913)</f>
        <v>0</v>
      </c>
      <c r="C4331" t="b">
        <f>IF(OR(B4331=0,'Input and Summary Results'!D3913=0,'Input and Summary Results'!D3913=""),FALSE,'Input and Summary Results'!$D3913)</f>
        <v>0</v>
      </c>
      <c r="D4331" t="b">
        <f>IF(OR(B4331=0,'Input and Summary Results'!E3913=0),FALSE,'Input and Summary Results'!$E3913)</f>
        <v>0</v>
      </c>
      <c r="E4331" t="b">
        <f t="shared" si="233"/>
        <v>0</v>
      </c>
      <c r="F4331" t="b">
        <f t="shared" si="234"/>
        <v>0</v>
      </c>
      <c r="G4331" t="b">
        <f>IF('Input and Summary Results'!$J$4="yes",IF(C4331=FALSE,FALSE,IF('Data Transformation'!E4331&lt;$R$10,E4331,$R$10)),IF(C4331=FALSE,FALSE,IF(C4331&lt;$R$10,C4331,$R$10)))</f>
        <v>0</v>
      </c>
      <c r="H4331" t="b">
        <f>IF('Input and Summary Results'!$J$4="yes",'Data Transformation'!F4331,'Data Transformation'!D4331)</f>
        <v>0</v>
      </c>
      <c r="I4331" t="str">
        <f t="shared" si="232"/>
        <v/>
      </c>
    </row>
    <row r="4332" spans="2:9" x14ac:dyDescent="0.55000000000000004">
      <c r="B4332" t="b">
        <f>IF('Input and Summary Results'!D3914=0,FALSE,'Input and Summary Results'!$B3914)</f>
        <v>0</v>
      </c>
      <c r="C4332" t="b">
        <f>IF(OR(B4332=0,'Input and Summary Results'!D3914=0,'Input and Summary Results'!D3914=""),FALSE,'Input and Summary Results'!$D3914)</f>
        <v>0</v>
      </c>
      <c r="D4332" t="b">
        <f>IF(OR(B4332=0,'Input and Summary Results'!E3914=0),FALSE,'Input and Summary Results'!$E3914)</f>
        <v>0</v>
      </c>
      <c r="E4332" t="b">
        <f t="shared" si="233"/>
        <v>0</v>
      </c>
      <c r="F4332" t="b">
        <f t="shared" si="234"/>
        <v>0</v>
      </c>
      <c r="G4332" t="b">
        <f>IF('Input and Summary Results'!$J$4="yes",IF(C4332=FALSE,FALSE,IF('Data Transformation'!E4332&lt;$R$10,E4332,$R$10)),IF(C4332=FALSE,FALSE,IF(C4332&lt;$R$10,C4332,$R$10)))</f>
        <v>0</v>
      </c>
      <c r="H4332" t="b">
        <f>IF('Input and Summary Results'!$J$4="yes",'Data Transformation'!F4332,'Data Transformation'!D4332)</f>
        <v>0</v>
      </c>
      <c r="I4332" t="str">
        <f t="shared" si="232"/>
        <v/>
      </c>
    </row>
    <row r="4333" spans="2:9" x14ac:dyDescent="0.55000000000000004">
      <c r="B4333" t="b">
        <f>IF('Input and Summary Results'!D3915=0,FALSE,'Input and Summary Results'!$B3915)</f>
        <v>0</v>
      </c>
      <c r="C4333" t="b">
        <f>IF(OR(B4333=0,'Input and Summary Results'!D3915=0,'Input and Summary Results'!D3915=""),FALSE,'Input and Summary Results'!$D3915)</f>
        <v>0</v>
      </c>
      <c r="D4333" t="b">
        <f>IF(OR(B4333=0,'Input and Summary Results'!E3915=0),FALSE,'Input and Summary Results'!$E3915)</f>
        <v>0</v>
      </c>
      <c r="E4333" t="b">
        <f t="shared" si="233"/>
        <v>0</v>
      </c>
      <c r="F4333" t="b">
        <f t="shared" si="234"/>
        <v>0</v>
      </c>
      <c r="G4333" t="b">
        <f>IF('Input and Summary Results'!$J$4="yes",IF(C4333=FALSE,FALSE,IF('Data Transformation'!E4333&lt;$R$10,E4333,$R$10)),IF(C4333=FALSE,FALSE,IF(C4333&lt;$R$10,C4333,$R$10)))</f>
        <v>0</v>
      </c>
      <c r="H4333" t="b">
        <f>IF('Input and Summary Results'!$J$4="yes",'Data Transformation'!F4333,'Data Transformation'!D4333)</f>
        <v>0</v>
      </c>
      <c r="I4333" t="str">
        <f t="shared" si="232"/>
        <v/>
      </c>
    </row>
    <row r="4334" spans="2:9" x14ac:dyDescent="0.55000000000000004">
      <c r="B4334" t="b">
        <f>IF('Input and Summary Results'!D3916=0,FALSE,'Input and Summary Results'!$B3916)</f>
        <v>0</v>
      </c>
      <c r="C4334" t="b">
        <f>IF(OR(B4334=0,'Input and Summary Results'!D3916=0,'Input and Summary Results'!D3916=""),FALSE,'Input and Summary Results'!$D3916)</f>
        <v>0</v>
      </c>
      <c r="D4334" t="b">
        <f>IF(OR(B4334=0,'Input and Summary Results'!E3916=0),FALSE,'Input and Summary Results'!$E3916)</f>
        <v>0</v>
      </c>
      <c r="E4334" t="b">
        <f t="shared" si="233"/>
        <v>0</v>
      </c>
      <c r="F4334" t="b">
        <f t="shared" si="234"/>
        <v>0</v>
      </c>
      <c r="G4334" t="b">
        <f>IF('Input and Summary Results'!$J$4="yes",IF(C4334=FALSE,FALSE,IF('Data Transformation'!E4334&lt;$R$10,E4334,$R$10)),IF(C4334=FALSE,FALSE,IF(C4334&lt;$R$10,C4334,$R$10)))</f>
        <v>0</v>
      </c>
      <c r="H4334" t="b">
        <f>IF('Input and Summary Results'!$J$4="yes",'Data Transformation'!F4334,'Data Transformation'!D4334)</f>
        <v>0</v>
      </c>
      <c r="I4334" t="str">
        <f t="shared" si="232"/>
        <v/>
      </c>
    </row>
    <row r="4335" spans="2:9" x14ac:dyDescent="0.55000000000000004">
      <c r="B4335" t="b">
        <f>IF('Input and Summary Results'!D3917=0,FALSE,'Input and Summary Results'!$B3917)</f>
        <v>0</v>
      </c>
      <c r="C4335" t="b">
        <f>IF(OR(B4335=0,'Input and Summary Results'!D3917=0,'Input and Summary Results'!D3917=""),FALSE,'Input and Summary Results'!$D3917)</f>
        <v>0</v>
      </c>
      <c r="D4335" t="b">
        <f>IF(OR(B4335=0,'Input and Summary Results'!E3917=0),FALSE,'Input and Summary Results'!$E3917)</f>
        <v>0</v>
      </c>
      <c r="E4335" t="b">
        <f t="shared" si="233"/>
        <v>0</v>
      </c>
      <c r="F4335" t="b">
        <f t="shared" si="234"/>
        <v>0</v>
      </c>
      <c r="G4335" t="b">
        <f>IF('Input and Summary Results'!$J$4="yes",IF(C4335=FALSE,FALSE,IF('Data Transformation'!E4335&lt;$R$10,E4335,$R$10)),IF(C4335=FALSE,FALSE,IF(C4335&lt;$R$10,C4335,$R$10)))</f>
        <v>0</v>
      </c>
      <c r="H4335" t="b">
        <f>IF('Input and Summary Results'!$J$4="yes",'Data Transformation'!F4335,'Data Transformation'!D4335)</f>
        <v>0</v>
      </c>
      <c r="I4335" t="str">
        <f t="shared" si="232"/>
        <v/>
      </c>
    </row>
    <row r="4336" spans="2:9" x14ac:dyDescent="0.55000000000000004">
      <c r="B4336" t="b">
        <f>IF('Input and Summary Results'!D3918=0,FALSE,'Input and Summary Results'!$B3918)</f>
        <v>0</v>
      </c>
      <c r="C4336" t="b">
        <f>IF(OR(B4336=0,'Input and Summary Results'!D3918=0,'Input and Summary Results'!D3918=""),FALSE,'Input and Summary Results'!$D3918)</f>
        <v>0</v>
      </c>
      <c r="D4336" t="b">
        <f>IF(OR(B4336=0,'Input and Summary Results'!E3918=0),FALSE,'Input and Summary Results'!$E3918)</f>
        <v>0</v>
      </c>
      <c r="E4336" t="b">
        <f t="shared" si="233"/>
        <v>0</v>
      </c>
      <c r="F4336" t="b">
        <f t="shared" si="234"/>
        <v>0</v>
      </c>
      <c r="G4336" t="b">
        <f>IF('Input and Summary Results'!$J$4="yes",IF(C4336=FALSE,FALSE,IF('Data Transformation'!E4336&lt;$R$10,E4336,$R$10)),IF(C4336=FALSE,FALSE,IF(C4336&lt;$R$10,C4336,$R$10)))</f>
        <v>0</v>
      </c>
      <c r="H4336" t="b">
        <f>IF('Input and Summary Results'!$J$4="yes",'Data Transformation'!F4336,'Data Transformation'!D4336)</f>
        <v>0</v>
      </c>
      <c r="I4336" t="str">
        <f t="shared" si="232"/>
        <v/>
      </c>
    </row>
    <row r="4337" spans="2:9" x14ac:dyDescent="0.55000000000000004">
      <c r="B4337" t="b">
        <f>IF('Input and Summary Results'!D3919=0,FALSE,'Input and Summary Results'!$B3919)</f>
        <v>0</v>
      </c>
      <c r="C4337" t="b">
        <f>IF(OR(B4337=0,'Input and Summary Results'!D3919=0,'Input and Summary Results'!D3919=""),FALSE,'Input and Summary Results'!$D3919)</f>
        <v>0</v>
      </c>
      <c r="D4337" t="b">
        <f>IF(OR(B4337=0,'Input and Summary Results'!E3919=0),FALSE,'Input and Summary Results'!$E3919)</f>
        <v>0</v>
      </c>
      <c r="E4337" t="b">
        <f t="shared" si="233"/>
        <v>0</v>
      </c>
      <c r="F4337" t="b">
        <f t="shared" si="234"/>
        <v>0</v>
      </c>
      <c r="G4337" t="b">
        <f>IF('Input and Summary Results'!$J$4="yes",IF(C4337=FALSE,FALSE,IF('Data Transformation'!E4337&lt;$R$10,E4337,$R$10)),IF(C4337=FALSE,FALSE,IF(C4337&lt;$R$10,C4337,$R$10)))</f>
        <v>0</v>
      </c>
      <c r="H4337" t="b">
        <f>IF('Input and Summary Results'!$J$4="yes",'Data Transformation'!F4337,'Data Transformation'!D4337)</f>
        <v>0</v>
      </c>
      <c r="I4337" t="str">
        <f t="shared" si="232"/>
        <v/>
      </c>
    </row>
    <row r="4338" spans="2:9" x14ac:dyDescent="0.55000000000000004">
      <c r="B4338" t="b">
        <f>IF('Input and Summary Results'!D3920=0,FALSE,'Input and Summary Results'!$B3920)</f>
        <v>0</v>
      </c>
      <c r="C4338" t="b">
        <f>IF(OR(B4338=0,'Input and Summary Results'!D3920=0,'Input and Summary Results'!D3920=""),FALSE,'Input and Summary Results'!$D3920)</f>
        <v>0</v>
      </c>
      <c r="D4338" t="b">
        <f>IF(OR(B4338=0,'Input and Summary Results'!E3920=0),FALSE,'Input and Summary Results'!$E3920)</f>
        <v>0</v>
      </c>
      <c r="E4338" t="b">
        <f t="shared" si="233"/>
        <v>0</v>
      </c>
      <c r="F4338" t="b">
        <f t="shared" si="234"/>
        <v>0</v>
      </c>
      <c r="G4338" t="b">
        <f>IF('Input and Summary Results'!$J$4="yes",IF(C4338=FALSE,FALSE,IF('Data Transformation'!E4338&lt;$R$10,E4338,$R$10)),IF(C4338=FALSE,FALSE,IF(C4338&lt;$R$10,C4338,$R$10)))</f>
        <v>0</v>
      </c>
      <c r="H4338" t="b">
        <f>IF('Input and Summary Results'!$J$4="yes",'Data Transformation'!F4338,'Data Transformation'!D4338)</f>
        <v>0</v>
      </c>
      <c r="I4338" t="str">
        <f t="shared" si="232"/>
        <v/>
      </c>
    </row>
    <row r="4339" spans="2:9" x14ac:dyDescent="0.55000000000000004">
      <c r="B4339" t="b">
        <f>IF('Input and Summary Results'!D3921=0,FALSE,'Input and Summary Results'!$B3921)</f>
        <v>0</v>
      </c>
      <c r="C4339" t="b">
        <f>IF(OR(B4339=0,'Input and Summary Results'!D3921=0,'Input and Summary Results'!D3921=""),FALSE,'Input and Summary Results'!$D3921)</f>
        <v>0</v>
      </c>
      <c r="D4339" t="b">
        <f>IF(OR(B4339=0,'Input and Summary Results'!E3921=0),FALSE,'Input and Summary Results'!$E3921)</f>
        <v>0</v>
      </c>
      <c r="E4339" t="b">
        <f t="shared" si="233"/>
        <v>0</v>
      </c>
      <c r="F4339" t="b">
        <f t="shared" si="234"/>
        <v>0</v>
      </c>
      <c r="G4339" t="b">
        <f>IF('Input and Summary Results'!$J$4="yes",IF(C4339=FALSE,FALSE,IF('Data Transformation'!E4339&lt;$R$10,E4339,$R$10)),IF(C4339=FALSE,FALSE,IF(C4339&lt;$R$10,C4339,$R$10)))</f>
        <v>0</v>
      </c>
      <c r="H4339" t="b">
        <f>IF('Input and Summary Results'!$J$4="yes",'Data Transformation'!F4339,'Data Transformation'!D4339)</f>
        <v>0</v>
      </c>
      <c r="I4339" t="str">
        <f t="shared" si="232"/>
        <v/>
      </c>
    </row>
    <row r="4340" spans="2:9" x14ac:dyDescent="0.55000000000000004">
      <c r="B4340" t="b">
        <f>IF('Input and Summary Results'!D3922=0,FALSE,'Input and Summary Results'!$B3922)</f>
        <v>0</v>
      </c>
      <c r="C4340" t="b">
        <f>IF(OR(B4340=0,'Input and Summary Results'!D3922=0,'Input and Summary Results'!D3922=""),FALSE,'Input and Summary Results'!$D3922)</f>
        <v>0</v>
      </c>
      <c r="D4340" t="b">
        <f>IF(OR(B4340=0,'Input and Summary Results'!E3922=0),FALSE,'Input and Summary Results'!$E3922)</f>
        <v>0</v>
      </c>
      <c r="E4340" t="b">
        <f t="shared" si="233"/>
        <v>0</v>
      </c>
      <c r="F4340" t="b">
        <f t="shared" si="234"/>
        <v>0</v>
      </c>
      <c r="G4340" t="b">
        <f>IF('Input and Summary Results'!$J$4="yes",IF(C4340=FALSE,FALSE,IF('Data Transformation'!E4340&lt;$R$10,E4340,$R$10)),IF(C4340=FALSE,FALSE,IF(C4340&lt;$R$10,C4340,$R$10)))</f>
        <v>0</v>
      </c>
      <c r="H4340" t="b">
        <f>IF('Input and Summary Results'!$J$4="yes",'Data Transformation'!F4340,'Data Transformation'!D4340)</f>
        <v>0</v>
      </c>
      <c r="I4340" t="str">
        <f t="shared" si="232"/>
        <v/>
      </c>
    </row>
    <row r="4341" spans="2:9" x14ac:dyDescent="0.55000000000000004">
      <c r="B4341" t="b">
        <f>IF('Input and Summary Results'!D3923=0,FALSE,'Input and Summary Results'!$B3923)</f>
        <v>0</v>
      </c>
      <c r="C4341" t="b">
        <f>IF(OR(B4341=0,'Input and Summary Results'!D3923=0,'Input and Summary Results'!D3923=""),FALSE,'Input and Summary Results'!$D3923)</f>
        <v>0</v>
      </c>
      <c r="D4341" t="b">
        <f>IF(OR(B4341=0,'Input and Summary Results'!E3923=0),FALSE,'Input and Summary Results'!$E3923)</f>
        <v>0</v>
      </c>
      <c r="E4341" t="b">
        <f t="shared" si="233"/>
        <v>0</v>
      </c>
      <c r="F4341" t="b">
        <f t="shared" si="234"/>
        <v>0</v>
      </c>
      <c r="G4341" t="b">
        <f>IF('Input and Summary Results'!$J$4="yes",IF(C4341=FALSE,FALSE,IF('Data Transformation'!E4341&lt;$R$10,E4341,$R$10)),IF(C4341=FALSE,FALSE,IF(C4341&lt;$R$10,C4341,$R$10)))</f>
        <v>0</v>
      </c>
      <c r="H4341" t="b">
        <f>IF('Input and Summary Results'!$J$4="yes",'Data Transformation'!F4341,'Data Transformation'!D4341)</f>
        <v>0</v>
      </c>
      <c r="I4341" t="str">
        <f t="shared" si="232"/>
        <v/>
      </c>
    </row>
    <row r="4342" spans="2:9" x14ac:dyDescent="0.55000000000000004">
      <c r="B4342" t="b">
        <f>IF('Input and Summary Results'!D3924=0,FALSE,'Input and Summary Results'!$B3924)</f>
        <v>0</v>
      </c>
      <c r="C4342" t="b">
        <f>IF(OR(B4342=0,'Input and Summary Results'!D3924=0,'Input and Summary Results'!D3924=""),FALSE,'Input and Summary Results'!$D3924)</f>
        <v>0</v>
      </c>
      <c r="D4342" t="b">
        <f>IF(OR(B4342=0,'Input and Summary Results'!E3924=0),FALSE,'Input and Summary Results'!$E3924)</f>
        <v>0</v>
      </c>
      <c r="E4342" t="b">
        <f t="shared" si="233"/>
        <v>0</v>
      </c>
      <c r="F4342" t="b">
        <f t="shared" si="234"/>
        <v>0</v>
      </c>
      <c r="G4342" t="b">
        <f>IF('Input and Summary Results'!$J$4="yes",IF(C4342=FALSE,FALSE,IF('Data Transformation'!E4342&lt;$R$10,E4342,$R$10)),IF(C4342=FALSE,FALSE,IF(C4342&lt;$R$10,C4342,$R$10)))</f>
        <v>0</v>
      </c>
      <c r="H4342" t="b">
        <f>IF('Input and Summary Results'!$J$4="yes",'Data Transformation'!F4342,'Data Transformation'!D4342)</f>
        <v>0</v>
      </c>
      <c r="I4342" t="str">
        <f t="shared" si="232"/>
        <v/>
      </c>
    </row>
    <row r="4343" spans="2:9" x14ac:dyDescent="0.55000000000000004">
      <c r="B4343" t="b">
        <f>IF('Input and Summary Results'!D3925=0,FALSE,'Input and Summary Results'!$B3925)</f>
        <v>0</v>
      </c>
      <c r="C4343" t="b">
        <f>IF(OR(B4343=0,'Input and Summary Results'!D3925=0,'Input and Summary Results'!D3925=""),FALSE,'Input and Summary Results'!$D3925)</f>
        <v>0</v>
      </c>
      <c r="D4343" t="b">
        <f>IF(OR(B4343=0,'Input and Summary Results'!E3925=0),FALSE,'Input and Summary Results'!$E3925)</f>
        <v>0</v>
      </c>
      <c r="E4343" t="b">
        <f t="shared" si="233"/>
        <v>0</v>
      </c>
      <c r="F4343" t="b">
        <f t="shared" si="234"/>
        <v>0</v>
      </c>
      <c r="G4343" t="b">
        <f>IF('Input and Summary Results'!$J$4="yes",IF(C4343=FALSE,FALSE,IF('Data Transformation'!E4343&lt;$R$10,E4343,$R$10)),IF(C4343=FALSE,FALSE,IF(C4343&lt;$R$10,C4343,$R$10)))</f>
        <v>0</v>
      </c>
      <c r="H4343" t="b">
        <f>IF('Input and Summary Results'!$J$4="yes",'Data Transformation'!F4343,'Data Transformation'!D4343)</f>
        <v>0</v>
      </c>
      <c r="I4343" t="str">
        <f t="shared" si="232"/>
        <v/>
      </c>
    </row>
    <row r="4344" spans="2:9" x14ac:dyDescent="0.55000000000000004">
      <c r="B4344" t="b">
        <f>IF('Input and Summary Results'!D3926=0,FALSE,'Input and Summary Results'!$B3926)</f>
        <v>0</v>
      </c>
      <c r="C4344" t="b">
        <f>IF(OR(B4344=0,'Input and Summary Results'!D3926=0,'Input and Summary Results'!D3926=""),FALSE,'Input and Summary Results'!$D3926)</f>
        <v>0</v>
      </c>
      <c r="D4344" t="b">
        <f>IF(OR(B4344=0,'Input and Summary Results'!E3926=0),FALSE,'Input and Summary Results'!$E3926)</f>
        <v>0</v>
      </c>
      <c r="E4344" t="b">
        <f t="shared" si="233"/>
        <v>0</v>
      </c>
      <c r="F4344" t="b">
        <f t="shared" si="234"/>
        <v>0</v>
      </c>
      <c r="G4344" t="b">
        <f>IF('Input and Summary Results'!$J$4="yes",IF(C4344=FALSE,FALSE,IF('Data Transformation'!E4344&lt;$R$10,E4344,$R$10)),IF(C4344=FALSE,FALSE,IF(C4344&lt;$R$10,C4344,$R$10)))</f>
        <v>0</v>
      </c>
      <c r="H4344" t="b">
        <f>IF('Input and Summary Results'!$J$4="yes",'Data Transformation'!F4344,'Data Transformation'!D4344)</f>
        <v>0</v>
      </c>
      <c r="I4344" t="str">
        <f t="shared" si="232"/>
        <v/>
      </c>
    </row>
    <row r="4345" spans="2:9" x14ac:dyDescent="0.55000000000000004">
      <c r="B4345" t="b">
        <f>IF('Input and Summary Results'!D3927=0,FALSE,'Input and Summary Results'!$B3927)</f>
        <v>0</v>
      </c>
      <c r="C4345" t="b">
        <f>IF(OR(B4345=0,'Input and Summary Results'!D3927=0,'Input and Summary Results'!D3927=""),FALSE,'Input and Summary Results'!$D3927)</f>
        <v>0</v>
      </c>
      <c r="D4345" t="b">
        <f>IF(OR(B4345=0,'Input and Summary Results'!E3927=0),FALSE,'Input and Summary Results'!$E3927)</f>
        <v>0</v>
      </c>
      <c r="E4345" t="b">
        <f t="shared" si="233"/>
        <v>0</v>
      </c>
      <c r="F4345" t="b">
        <f t="shared" si="234"/>
        <v>0</v>
      </c>
      <c r="G4345" t="b">
        <f>IF('Input and Summary Results'!$J$4="yes",IF(C4345=FALSE,FALSE,IF('Data Transformation'!E4345&lt;$R$10,E4345,$R$10)),IF(C4345=FALSE,FALSE,IF(C4345&lt;$R$10,C4345,$R$10)))</f>
        <v>0</v>
      </c>
      <c r="H4345" t="b">
        <f>IF('Input and Summary Results'!$J$4="yes",'Data Transformation'!F4345,'Data Transformation'!D4345)</f>
        <v>0</v>
      </c>
      <c r="I4345" t="str">
        <f t="shared" si="232"/>
        <v/>
      </c>
    </row>
    <row r="4346" spans="2:9" x14ac:dyDescent="0.55000000000000004">
      <c r="B4346" t="b">
        <f>IF('Input and Summary Results'!D3928=0,FALSE,'Input and Summary Results'!$B3928)</f>
        <v>0</v>
      </c>
      <c r="C4346" t="b">
        <f>IF(OR(B4346=0,'Input and Summary Results'!D3928=0,'Input and Summary Results'!D3928=""),FALSE,'Input and Summary Results'!$D3928)</f>
        <v>0</v>
      </c>
      <c r="D4346" t="b">
        <f>IF(OR(B4346=0,'Input and Summary Results'!E3928=0),FALSE,'Input and Summary Results'!$E3928)</f>
        <v>0</v>
      </c>
      <c r="E4346" t="b">
        <f t="shared" si="233"/>
        <v>0</v>
      </c>
      <c r="F4346" t="b">
        <f t="shared" si="234"/>
        <v>0</v>
      </c>
      <c r="G4346" t="b">
        <f>IF('Input and Summary Results'!$J$4="yes",IF(C4346=FALSE,FALSE,IF('Data Transformation'!E4346&lt;$R$10,E4346,$R$10)),IF(C4346=FALSE,FALSE,IF(C4346&lt;$R$10,C4346,$R$10)))</f>
        <v>0</v>
      </c>
      <c r="H4346" t="b">
        <f>IF('Input and Summary Results'!$J$4="yes",'Data Transformation'!F4346,'Data Transformation'!D4346)</f>
        <v>0</v>
      </c>
      <c r="I4346" t="str">
        <f t="shared" si="232"/>
        <v/>
      </c>
    </row>
    <row r="4347" spans="2:9" x14ac:dyDescent="0.55000000000000004">
      <c r="B4347" t="b">
        <f>IF('Input and Summary Results'!D3929=0,FALSE,'Input and Summary Results'!$B3929)</f>
        <v>0</v>
      </c>
      <c r="C4347" t="b">
        <f>IF(OR(B4347=0,'Input and Summary Results'!D3929=0,'Input and Summary Results'!D3929=""),FALSE,'Input and Summary Results'!$D3929)</f>
        <v>0</v>
      </c>
      <c r="D4347" t="b">
        <f>IF(OR(B4347=0,'Input and Summary Results'!E3929=0),FALSE,'Input and Summary Results'!$E3929)</f>
        <v>0</v>
      </c>
      <c r="E4347" t="b">
        <f t="shared" si="233"/>
        <v>0</v>
      </c>
      <c r="F4347" t="b">
        <f t="shared" si="234"/>
        <v>0</v>
      </c>
      <c r="G4347" t="b">
        <f>IF('Input and Summary Results'!$J$4="yes",IF(C4347=FALSE,FALSE,IF('Data Transformation'!E4347&lt;$R$10,E4347,$R$10)),IF(C4347=FALSE,FALSE,IF(C4347&lt;$R$10,C4347,$R$10)))</f>
        <v>0</v>
      </c>
      <c r="H4347" t="b">
        <f>IF('Input and Summary Results'!$J$4="yes",'Data Transformation'!F4347,'Data Transformation'!D4347)</f>
        <v>0</v>
      </c>
      <c r="I4347" t="str">
        <f t="shared" si="232"/>
        <v/>
      </c>
    </row>
    <row r="4348" spans="2:9" x14ac:dyDescent="0.55000000000000004">
      <c r="B4348" t="b">
        <f>IF('Input and Summary Results'!D3930=0,FALSE,'Input and Summary Results'!$B3930)</f>
        <v>0</v>
      </c>
      <c r="C4348" t="b">
        <f>IF(OR(B4348=0,'Input and Summary Results'!D3930=0,'Input and Summary Results'!D3930=""),FALSE,'Input and Summary Results'!$D3930)</f>
        <v>0</v>
      </c>
      <c r="D4348" t="b">
        <f>IF(OR(B4348=0,'Input and Summary Results'!E3930=0),FALSE,'Input and Summary Results'!$E3930)</f>
        <v>0</v>
      </c>
      <c r="E4348" t="b">
        <f t="shared" si="233"/>
        <v>0</v>
      </c>
      <c r="F4348" t="b">
        <f t="shared" si="234"/>
        <v>0</v>
      </c>
      <c r="G4348" t="b">
        <f>IF('Input and Summary Results'!$J$4="yes",IF(C4348=FALSE,FALSE,IF('Data Transformation'!E4348&lt;$R$10,E4348,$R$10)),IF(C4348=FALSE,FALSE,IF(C4348&lt;$R$10,C4348,$R$10)))</f>
        <v>0</v>
      </c>
      <c r="H4348" t="b">
        <f>IF('Input and Summary Results'!$J$4="yes",'Data Transformation'!F4348,'Data Transformation'!D4348)</f>
        <v>0</v>
      </c>
      <c r="I4348" t="str">
        <f t="shared" si="232"/>
        <v/>
      </c>
    </row>
    <row r="4349" spans="2:9" x14ac:dyDescent="0.55000000000000004">
      <c r="B4349" t="b">
        <f>IF('Input and Summary Results'!D3931=0,FALSE,'Input and Summary Results'!$B3931)</f>
        <v>0</v>
      </c>
      <c r="C4349" t="b">
        <f>IF(OR(B4349=0,'Input and Summary Results'!D3931=0,'Input and Summary Results'!D3931=""),FALSE,'Input and Summary Results'!$D3931)</f>
        <v>0</v>
      </c>
      <c r="D4349" t="b">
        <f>IF(OR(B4349=0,'Input and Summary Results'!E3931=0),FALSE,'Input and Summary Results'!$E3931)</f>
        <v>0</v>
      </c>
      <c r="E4349" t="b">
        <f t="shared" si="233"/>
        <v>0</v>
      </c>
      <c r="F4349" t="b">
        <f t="shared" si="234"/>
        <v>0</v>
      </c>
      <c r="G4349" t="b">
        <f>IF('Input and Summary Results'!$J$4="yes",IF(C4349=FALSE,FALSE,IF('Data Transformation'!E4349&lt;$R$10,E4349,$R$10)),IF(C4349=FALSE,FALSE,IF(C4349&lt;$R$10,C4349,$R$10)))</f>
        <v>0</v>
      </c>
      <c r="H4349" t="b">
        <f>IF('Input and Summary Results'!$J$4="yes",'Data Transformation'!F4349,'Data Transformation'!D4349)</f>
        <v>0</v>
      </c>
      <c r="I4349" t="str">
        <f t="shared" si="232"/>
        <v/>
      </c>
    </row>
    <row r="4350" spans="2:9" x14ac:dyDescent="0.55000000000000004">
      <c r="B4350" t="b">
        <f>IF('Input and Summary Results'!D3932=0,FALSE,'Input and Summary Results'!$B3932)</f>
        <v>0</v>
      </c>
      <c r="C4350" t="b">
        <f>IF(OR(B4350=0,'Input and Summary Results'!D3932=0,'Input and Summary Results'!D3932=""),FALSE,'Input and Summary Results'!$D3932)</f>
        <v>0</v>
      </c>
      <c r="D4350" t="b">
        <f>IF(OR(B4350=0,'Input and Summary Results'!E3932=0),FALSE,'Input and Summary Results'!$E3932)</f>
        <v>0</v>
      </c>
      <c r="E4350" t="b">
        <f t="shared" si="233"/>
        <v>0</v>
      </c>
      <c r="F4350" t="b">
        <f t="shared" si="234"/>
        <v>0</v>
      </c>
      <c r="G4350" t="b">
        <f>IF('Input and Summary Results'!$J$4="yes",IF(C4350=FALSE,FALSE,IF('Data Transformation'!E4350&lt;$R$10,E4350,$R$10)),IF(C4350=FALSE,FALSE,IF(C4350&lt;$R$10,C4350,$R$10)))</f>
        <v>0</v>
      </c>
      <c r="H4350" t="b">
        <f>IF('Input and Summary Results'!$J$4="yes",'Data Transformation'!F4350,'Data Transformation'!D4350)</f>
        <v>0</v>
      </c>
      <c r="I4350" t="str">
        <f t="shared" si="232"/>
        <v/>
      </c>
    </row>
    <row r="4351" spans="2:9" x14ac:dyDescent="0.55000000000000004">
      <c r="B4351" t="b">
        <f>IF('Input and Summary Results'!D3933=0,FALSE,'Input and Summary Results'!$B3933)</f>
        <v>0</v>
      </c>
      <c r="C4351" t="b">
        <f>IF(OR(B4351=0,'Input and Summary Results'!D3933=0,'Input and Summary Results'!D3933=""),FALSE,'Input and Summary Results'!$D3933)</f>
        <v>0</v>
      </c>
      <c r="D4351" t="b">
        <f>IF(OR(B4351=0,'Input and Summary Results'!E3933=0),FALSE,'Input and Summary Results'!$E3933)</f>
        <v>0</v>
      </c>
      <c r="E4351" t="b">
        <f t="shared" si="233"/>
        <v>0</v>
      </c>
      <c r="F4351" t="b">
        <f t="shared" si="234"/>
        <v>0</v>
      </c>
      <c r="G4351" t="b">
        <f>IF('Input and Summary Results'!$J$4="yes",IF(C4351=FALSE,FALSE,IF('Data Transformation'!E4351&lt;$R$10,E4351,$R$10)),IF(C4351=FALSE,FALSE,IF(C4351&lt;$R$10,C4351,$R$10)))</f>
        <v>0</v>
      </c>
      <c r="H4351" t="b">
        <f>IF('Input and Summary Results'!$J$4="yes",'Data Transformation'!F4351,'Data Transformation'!D4351)</f>
        <v>0</v>
      </c>
      <c r="I4351" t="str">
        <f t="shared" si="232"/>
        <v/>
      </c>
    </row>
    <row r="4352" spans="2:9" x14ac:dyDescent="0.55000000000000004">
      <c r="B4352" t="b">
        <f>IF('Input and Summary Results'!D3934=0,FALSE,'Input and Summary Results'!$B3934)</f>
        <v>0</v>
      </c>
      <c r="C4352" t="b">
        <f>IF(OR(B4352=0,'Input and Summary Results'!D3934=0,'Input and Summary Results'!D3934=""),FALSE,'Input and Summary Results'!$D3934)</f>
        <v>0</v>
      </c>
      <c r="D4352" t="b">
        <f>IF(OR(B4352=0,'Input and Summary Results'!E3934=0),FALSE,'Input and Summary Results'!$E3934)</f>
        <v>0</v>
      </c>
      <c r="E4352" t="b">
        <f t="shared" si="233"/>
        <v>0</v>
      </c>
      <c r="F4352" t="b">
        <f t="shared" si="234"/>
        <v>0</v>
      </c>
      <c r="G4352" t="b">
        <f>IF('Input and Summary Results'!$J$4="yes",IF(C4352=FALSE,FALSE,IF('Data Transformation'!E4352&lt;$R$10,E4352,$R$10)),IF(C4352=FALSE,FALSE,IF(C4352&lt;$R$10,C4352,$R$10)))</f>
        <v>0</v>
      </c>
      <c r="H4352" t="b">
        <f>IF('Input and Summary Results'!$J$4="yes",'Data Transformation'!F4352,'Data Transformation'!D4352)</f>
        <v>0</v>
      </c>
      <c r="I4352" t="str">
        <f t="shared" si="232"/>
        <v/>
      </c>
    </row>
    <row r="4353" spans="2:9" x14ac:dyDescent="0.55000000000000004">
      <c r="B4353" t="b">
        <f>IF('Input and Summary Results'!D3935=0,FALSE,'Input and Summary Results'!$B3935)</f>
        <v>0</v>
      </c>
      <c r="C4353" t="b">
        <f>IF(OR(B4353=0,'Input and Summary Results'!D3935=0,'Input and Summary Results'!D3935=""),FALSE,'Input and Summary Results'!$D3935)</f>
        <v>0</v>
      </c>
      <c r="D4353" t="b">
        <f>IF(OR(B4353=0,'Input and Summary Results'!E3935=0),FALSE,'Input and Summary Results'!$E3935)</f>
        <v>0</v>
      </c>
      <c r="E4353" t="b">
        <f t="shared" si="233"/>
        <v>0</v>
      </c>
      <c r="F4353" t="b">
        <f t="shared" si="234"/>
        <v>0</v>
      </c>
      <c r="G4353" t="b">
        <f>IF('Input and Summary Results'!$J$4="yes",IF(C4353=FALSE,FALSE,IF('Data Transformation'!E4353&lt;$R$10,E4353,$R$10)),IF(C4353=FALSE,FALSE,IF(C4353&lt;$R$10,C4353,$R$10)))</f>
        <v>0</v>
      </c>
      <c r="H4353" t="b">
        <f>IF('Input and Summary Results'!$J$4="yes",'Data Transformation'!F4353,'Data Transformation'!D4353)</f>
        <v>0</v>
      </c>
      <c r="I4353" t="str">
        <f t="shared" si="232"/>
        <v/>
      </c>
    </row>
    <row r="4354" spans="2:9" x14ac:dyDescent="0.55000000000000004">
      <c r="B4354" t="b">
        <f>IF('Input and Summary Results'!D3936=0,FALSE,'Input and Summary Results'!$B3936)</f>
        <v>0</v>
      </c>
      <c r="C4354" t="b">
        <f>IF(OR(B4354=0,'Input and Summary Results'!D3936=0,'Input and Summary Results'!D3936=""),FALSE,'Input and Summary Results'!$D3936)</f>
        <v>0</v>
      </c>
      <c r="D4354" t="b">
        <f>IF(OR(B4354=0,'Input and Summary Results'!E3936=0),FALSE,'Input and Summary Results'!$E3936)</f>
        <v>0</v>
      </c>
      <c r="E4354" t="b">
        <f t="shared" si="233"/>
        <v>0</v>
      </c>
      <c r="F4354" t="b">
        <f t="shared" si="234"/>
        <v>0</v>
      </c>
      <c r="G4354" t="b">
        <f>IF('Input and Summary Results'!$J$4="yes",IF(C4354=FALSE,FALSE,IF('Data Transformation'!E4354&lt;$R$10,E4354,$R$10)),IF(C4354=FALSE,FALSE,IF(C4354&lt;$R$10,C4354,$R$10)))</f>
        <v>0</v>
      </c>
      <c r="H4354" t="b">
        <f>IF('Input and Summary Results'!$J$4="yes",'Data Transformation'!F4354,'Data Transformation'!D4354)</f>
        <v>0</v>
      </c>
      <c r="I4354" t="str">
        <f t="shared" si="232"/>
        <v/>
      </c>
    </row>
    <row r="4355" spans="2:9" x14ac:dyDescent="0.55000000000000004">
      <c r="B4355" t="b">
        <f>IF('Input and Summary Results'!D3937=0,FALSE,'Input and Summary Results'!$B3937)</f>
        <v>0</v>
      </c>
      <c r="C4355" t="b">
        <f>IF(OR(B4355=0,'Input and Summary Results'!D3937=0,'Input and Summary Results'!D3937=""),FALSE,'Input and Summary Results'!$D3937)</f>
        <v>0</v>
      </c>
      <c r="D4355" t="b">
        <f>IF(OR(B4355=0,'Input and Summary Results'!E3937=0),FALSE,'Input and Summary Results'!$E3937)</f>
        <v>0</v>
      </c>
      <c r="E4355" t="b">
        <f t="shared" si="233"/>
        <v>0</v>
      </c>
      <c r="F4355" t="b">
        <f t="shared" si="234"/>
        <v>0</v>
      </c>
      <c r="G4355" t="b">
        <f>IF('Input and Summary Results'!$J$4="yes",IF(C4355=FALSE,FALSE,IF('Data Transformation'!E4355&lt;$R$10,E4355,$R$10)),IF(C4355=FALSE,FALSE,IF(C4355&lt;$R$10,C4355,$R$10)))</f>
        <v>0</v>
      </c>
      <c r="H4355" t="b">
        <f>IF('Input and Summary Results'!$J$4="yes",'Data Transformation'!F4355,'Data Transformation'!D4355)</f>
        <v>0</v>
      </c>
      <c r="I4355" t="str">
        <f t="shared" si="232"/>
        <v/>
      </c>
    </row>
    <row r="4356" spans="2:9" x14ac:dyDescent="0.55000000000000004">
      <c r="B4356" t="b">
        <f>IF('Input and Summary Results'!D3938=0,FALSE,'Input and Summary Results'!$B3938)</f>
        <v>0</v>
      </c>
      <c r="C4356" t="b">
        <f>IF(OR(B4356=0,'Input and Summary Results'!D3938=0,'Input and Summary Results'!D3938=""),FALSE,'Input and Summary Results'!$D3938)</f>
        <v>0</v>
      </c>
      <c r="D4356" t="b">
        <f>IF(OR(B4356=0,'Input and Summary Results'!E3938=0),FALSE,'Input and Summary Results'!$E3938)</f>
        <v>0</v>
      </c>
      <c r="E4356" t="b">
        <f t="shared" si="233"/>
        <v>0</v>
      </c>
      <c r="F4356" t="b">
        <f t="shared" si="234"/>
        <v>0</v>
      </c>
      <c r="G4356" t="b">
        <f>IF('Input and Summary Results'!$J$4="yes",IF(C4356=FALSE,FALSE,IF('Data Transformation'!E4356&lt;$R$10,E4356,$R$10)),IF(C4356=FALSE,FALSE,IF(C4356&lt;$R$10,C4356,$R$10)))</f>
        <v>0</v>
      </c>
      <c r="H4356" t="b">
        <f>IF('Input and Summary Results'!$J$4="yes",'Data Transformation'!F4356,'Data Transformation'!D4356)</f>
        <v>0</v>
      </c>
      <c r="I4356" t="str">
        <f t="shared" si="232"/>
        <v/>
      </c>
    </row>
    <row r="4357" spans="2:9" x14ac:dyDescent="0.55000000000000004">
      <c r="B4357" t="b">
        <f>IF('Input and Summary Results'!D3939=0,FALSE,'Input and Summary Results'!$B3939)</f>
        <v>0</v>
      </c>
      <c r="C4357" t="b">
        <f>IF(OR(B4357=0,'Input and Summary Results'!D3939=0,'Input and Summary Results'!D3939=""),FALSE,'Input and Summary Results'!$D3939)</f>
        <v>0</v>
      </c>
      <c r="D4357" t="b">
        <f>IF(OR(B4357=0,'Input and Summary Results'!E3939=0),FALSE,'Input and Summary Results'!$E3939)</f>
        <v>0</v>
      </c>
      <c r="E4357" t="b">
        <f t="shared" si="233"/>
        <v>0</v>
      </c>
      <c r="F4357" t="b">
        <f t="shared" si="234"/>
        <v>0</v>
      </c>
      <c r="G4357" t="b">
        <f>IF('Input and Summary Results'!$J$4="yes",IF(C4357=FALSE,FALSE,IF('Data Transformation'!E4357&lt;$R$10,E4357,$R$10)),IF(C4357=FALSE,FALSE,IF(C4357&lt;$R$10,C4357,$R$10)))</f>
        <v>0</v>
      </c>
      <c r="H4357" t="b">
        <f>IF('Input and Summary Results'!$J$4="yes",'Data Transformation'!F4357,'Data Transformation'!D4357)</f>
        <v>0</v>
      </c>
      <c r="I4357" t="str">
        <f t="shared" ref="I4357:I4420" si="235">IF(G4357=FALSE,"",B4357)</f>
        <v/>
      </c>
    </row>
    <row r="4358" spans="2:9" x14ac:dyDescent="0.55000000000000004">
      <c r="B4358" t="b">
        <f>IF('Input and Summary Results'!D3940=0,FALSE,'Input and Summary Results'!$B3940)</f>
        <v>0</v>
      </c>
      <c r="C4358" t="b">
        <f>IF(OR(B4358=0,'Input and Summary Results'!D3940=0,'Input and Summary Results'!D3940=""),FALSE,'Input and Summary Results'!$D3940)</f>
        <v>0</v>
      </c>
      <c r="D4358" t="b">
        <f>IF(OR(B4358=0,'Input and Summary Results'!E3940=0),FALSE,'Input and Summary Results'!$E3940)</f>
        <v>0</v>
      </c>
      <c r="E4358" t="b">
        <f t="shared" si="233"/>
        <v>0</v>
      </c>
      <c r="F4358" t="b">
        <f t="shared" si="234"/>
        <v>0</v>
      </c>
      <c r="G4358" t="b">
        <f>IF('Input and Summary Results'!$J$4="yes",IF(C4358=FALSE,FALSE,IF('Data Transformation'!E4358&lt;$R$10,E4358,$R$10)),IF(C4358=FALSE,FALSE,IF(C4358&lt;$R$10,C4358,$R$10)))</f>
        <v>0</v>
      </c>
      <c r="H4358" t="b">
        <f>IF('Input and Summary Results'!$J$4="yes",'Data Transformation'!F4358,'Data Transformation'!D4358)</f>
        <v>0</v>
      </c>
      <c r="I4358" t="str">
        <f t="shared" si="235"/>
        <v/>
      </c>
    </row>
    <row r="4359" spans="2:9" x14ac:dyDescent="0.55000000000000004">
      <c r="B4359" t="b">
        <f>IF('Input and Summary Results'!D3941=0,FALSE,'Input and Summary Results'!$B3941)</f>
        <v>0</v>
      </c>
      <c r="C4359" t="b">
        <f>IF(OR(B4359=0,'Input and Summary Results'!D3941=0,'Input and Summary Results'!D3941=""),FALSE,'Input and Summary Results'!$D3941)</f>
        <v>0</v>
      </c>
      <c r="D4359" t="b">
        <f>IF(OR(B4359=0,'Input and Summary Results'!E3941=0),FALSE,'Input and Summary Results'!$E3941)</f>
        <v>0</v>
      </c>
      <c r="E4359" t="b">
        <f t="shared" si="233"/>
        <v>0</v>
      </c>
      <c r="F4359" t="b">
        <f t="shared" si="234"/>
        <v>0</v>
      </c>
      <c r="G4359" t="b">
        <f>IF('Input and Summary Results'!$J$4="yes",IF(C4359=FALSE,FALSE,IF('Data Transformation'!E4359&lt;$R$10,E4359,$R$10)),IF(C4359=FALSE,FALSE,IF(C4359&lt;$R$10,C4359,$R$10)))</f>
        <v>0</v>
      </c>
      <c r="H4359" t="b">
        <f>IF('Input and Summary Results'!$J$4="yes",'Data Transformation'!F4359,'Data Transformation'!D4359)</f>
        <v>0</v>
      </c>
      <c r="I4359" t="str">
        <f t="shared" si="235"/>
        <v/>
      </c>
    </row>
    <row r="4360" spans="2:9" x14ac:dyDescent="0.55000000000000004">
      <c r="B4360" t="b">
        <f>IF('Input and Summary Results'!D3942=0,FALSE,'Input and Summary Results'!$B3942)</f>
        <v>0</v>
      </c>
      <c r="C4360" t="b">
        <f>IF(OR(B4360=0,'Input and Summary Results'!D3942=0,'Input and Summary Results'!D3942=""),FALSE,'Input and Summary Results'!$D3942)</f>
        <v>0</v>
      </c>
      <c r="D4360" t="b">
        <f>IF(OR(B4360=0,'Input and Summary Results'!E3942=0),FALSE,'Input and Summary Results'!$E3942)</f>
        <v>0</v>
      </c>
      <c r="E4360" t="b">
        <f t="shared" si="233"/>
        <v>0</v>
      </c>
      <c r="F4360" t="b">
        <f t="shared" si="234"/>
        <v>0</v>
      </c>
      <c r="G4360" t="b">
        <f>IF('Input and Summary Results'!$J$4="yes",IF(C4360=FALSE,FALSE,IF('Data Transformation'!E4360&lt;$R$10,E4360,$R$10)),IF(C4360=FALSE,FALSE,IF(C4360&lt;$R$10,C4360,$R$10)))</f>
        <v>0</v>
      </c>
      <c r="H4360" t="b">
        <f>IF('Input and Summary Results'!$J$4="yes",'Data Transformation'!F4360,'Data Transformation'!D4360)</f>
        <v>0</v>
      </c>
      <c r="I4360" t="str">
        <f t="shared" si="235"/>
        <v/>
      </c>
    </row>
    <row r="4361" spans="2:9" x14ac:dyDescent="0.55000000000000004">
      <c r="B4361" t="b">
        <f>IF('Input and Summary Results'!D3943=0,FALSE,'Input and Summary Results'!$B3943)</f>
        <v>0</v>
      </c>
      <c r="C4361" t="b">
        <f>IF(OR(B4361=0,'Input and Summary Results'!D3943=0,'Input and Summary Results'!D3943=""),FALSE,'Input and Summary Results'!$D3943)</f>
        <v>0</v>
      </c>
      <c r="D4361" t="b">
        <f>IF(OR(B4361=0,'Input and Summary Results'!E3943=0),FALSE,'Input and Summary Results'!$E3943)</f>
        <v>0</v>
      </c>
      <c r="E4361" t="b">
        <f t="shared" si="233"/>
        <v>0</v>
      </c>
      <c r="F4361" t="b">
        <f t="shared" si="234"/>
        <v>0</v>
      </c>
      <c r="G4361" t="b">
        <f>IF('Input and Summary Results'!$J$4="yes",IF(C4361=FALSE,FALSE,IF('Data Transformation'!E4361&lt;$R$10,E4361,$R$10)),IF(C4361=FALSE,FALSE,IF(C4361&lt;$R$10,C4361,$R$10)))</f>
        <v>0</v>
      </c>
      <c r="H4361" t="b">
        <f>IF('Input and Summary Results'!$J$4="yes",'Data Transformation'!F4361,'Data Transformation'!D4361)</f>
        <v>0</v>
      </c>
      <c r="I4361" t="str">
        <f t="shared" si="235"/>
        <v/>
      </c>
    </row>
    <row r="4362" spans="2:9" x14ac:dyDescent="0.55000000000000004">
      <c r="B4362" t="b">
        <f>IF('Input and Summary Results'!D3944=0,FALSE,'Input and Summary Results'!$B3944)</f>
        <v>0</v>
      </c>
      <c r="C4362" t="b">
        <f>IF(OR(B4362=0,'Input and Summary Results'!D3944=0,'Input and Summary Results'!D3944=""),FALSE,'Input and Summary Results'!$D3944)</f>
        <v>0</v>
      </c>
      <c r="D4362" t="b">
        <f>IF(OR(B4362=0,'Input and Summary Results'!E3944=0),FALSE,'Input and Summary Results'!$E3944)</f>
        <v>0</v>
      </c>
      <c r="E4362" t="b">
        <f t="shared" si="233"/>
        <v>0</v>
      </c>
      <c r="F4362" t="b">
        <f t="shared" si="234"/>
        <v>0</v>
      </c>
      <c r="G4362" t="b">
        <f>IF('Input and Summary Results'!$J$4="yes",IF(C4362=FALSE,FALSE,IF('Data Transformation'!E4362&lt;$R$10,E4362,$R$10)),IF(C4362=FALSE,FALSE,IF(C4362&lt;$R$10,C4362,$R$10)))</f>
        <v>0</v>
      </c>
      <c r="H4362" t="b">
        <f>IF('Input and Summary Results'!$J$4="yes",'Data Transformation'!F4362,'Data Transformation'!D4362)</f>
        <v>0</v>
      </c>
      <c r="I4362" t="str">
        <f t="shared" si="235"/>
        <v/>
      </c>
    </row>
    <row r="4363" spans="2:9" x14ac:dyDescent="0.55000000000000004">
      <c r="B4363" t="b">
        <f>IF('Input and Summary Results'!D3945=0,FALSE,'Input and Summary Results'!$B3945)</f>
        <v>0</v>
      </c>
      <c r="C4363" t="b">
        <f>IF(OR(B4363=0,'Input and Summary Results'!D3945=0,'Input and Summary Results'!D3945=""),FALSE,'Input and Summary Results'!$D3945)</f>
        <v>0</v>
      </c>
      <c r="D4363" t="b">
        <f>IF(OR(B4363=0,'Input and Summary Results'!E3945=0),FALSE,'Input and Summary Results'!$E3945)</f>
        <v>0</v>
      </c>
      <c r="E4363" t="b">
        <f t="shared" si="233"/>
        <v>0</v>
      </c>
      <c r="F4363" t="b">
        <f t="shared" si="234"/>
        <v>0</v>
      </c>
      <c r="G4363" t="b">
        <f>IF('Input and Summary Results'!$J$4="yes",IF(C4363=FALSE,FALSE,IF('Data Transformation'!E4363&lt;$R$10,E4363,$R$10)),IF(C4363=FALSE,FALSE,IF(C4363&lt;$R$10,C4363,$R$10)))</f>
        <v>0</v>
      </c>
      <c r="H4363" t="b">
        <f>IF('Input and Summary Results'!$J$4="yes",'Data Transformation'!F4363,'Data Transformation'!D4363)</f>
        <v>0</v>
      </c>
      <c r="I4363" t="str">
        <f t="shared" si="235"/>
        <v/>
      </c>
    </row>
    <row r="4364" spans="2:9" x14ac:dyDescent="0.55000000000000004">
      <c r="B4364" t="b">
        <f>IF('Input and Summary Results'!D3946=0,FALSE,'Input and Summary Results'!$B3946)</f>
        <v>0</v>
      </c>
      <c r="C4364" t="b">
        <f>IF(OR(B4364=0,'Input and Summary Results'!D3946=0,'Input and Summary Results'!D3946=""),FALSE,'Input and Summary Results'!$D3946)</f>
        <v>0</v>
      </c>
      <c r="D4364" t="b">
        <f>IF(OR(B4364=0,'Input and Summary Results'!E3946=0),FALSE,'Input and Summary Results'!$E3946)</f>
        <v>0</v>
      </c>
      <c r="E4364" t="b">
        <f t="shared" si="233"/>
        <v>0</v>
      </c>
      <c r="F4364" t="b">
        <f t="shared" si="234"/>
        <v>0</v>
      </c>
      <c r="G4364" t="b">
        <f>IF('Input and Summary Results'!$J$4="yes",IF(C4364=FALSE,FALSE,IF('Data Transformation'!E4364&lt;$R$10,E4364,$R$10)),IF(C4364=FALSE,FALSE,IF(C4364&lt;$R$10,C4364,$R$10)))</f>
        <v>0</v>
      </c>
      <c r="H4364" t="b">
        <f>IF('Input and Summary Results'!$J$4="yes",'Data Transformation'!F4364,'Data Transformation'!D4364)</f>
        <v>0</v>
      </c>
      <c r="I4364" t="str">
        <f t="shared" si="235"/>
        <v/>
      </c>
    </row>
    <row r="4365" spans="2:9" x14ac:dyDescent="0.55000000000000004">
      <c r="B4365" t="b">
        <f>IF('Input and Summary Results'!D3947=0,FALSE,'Input and Summary Results'!$B3947)</f>
        <v>0</v>
      </c>
      <c r="C4365" t="b">
        <f>IF(OR(B4365=0,'Input and Summary Results'!D3947=0,'Input and Summary Results'!D3947=""),FALSE,'Input and Summary Results'!$D3947)</f>
        <v>0</v>
      </c>
      <c r="D4365" t="b">
        <f>IF(OR(B4365=0,'Input and Summary Results'!E3947=0),FALSE,'Input and Summary Results'!$E3947)</f>
        <v>0</v>
      </c>
      <c r="E4365" t="b">
        <f t="shared" si="233"/>
        <v>0</v>
      </c>
      <c r="F4365" t="b">
        <f t="shared" si="234"/>
        <v>0</v>
      </c>
      <c r="G4365" t="b">
        <f>IF('Input and Summary Results'!$J$4="yes",IF(C4365=FALSE,FALSE,IF('Data Transformation'!E4365&lt;$R$10,E4365,$R$10)),IF(C4365=FALSE,FALSE,IF(C4365&lt;$R$10,C4365,$R$10)))</f>
        <v>0</v>
      </c>
      <c r="H4365" t="b">
        <f>IF('Input and Summary Results'!$J$4="yes",'Data Transformation'!F4365,'Data Transformation'!D4365)</f>
        <v>0</v>
      </c>
      <c r="I4365" t="str">
        <f t="shared" si="235"/>
        <v/>
      </c>
    </row>
    <row r="4366" spans="2:9" x14ac:dyDescent="0.55000000000000004">
      <c r="B4366" t="b">
        <f>IF('Input and Summary Results'!D3948=0,FALSE,'Input and Summary Results'!$B3948)</f>
        <v>0</v>
      </c>
      <c r="C4366" t="b">
        <f>IF(OR(B4366=0,'Input and Summary Results'!D3948=0,'Input and Summary Results'!D3948=""),FALSE,'Input and Summary Results'!$D3948)</f>
        <v>0</v>
      </c>
      <c r="D4366" t="b">
        <f>IF(OR(B4366=0,'Input and Summary Results'!E3948=0),FALSE,'Input and Summary Results'!$E3948)</f>
        <v>0</v>
      </c>
      <c r="E4366" t="b">
        <f t="shared" si="233"/>
        <v>0</v>
      </c>
      <c r="F4366" t="b">
        <f t="shared" si="234"/>
        <v>0</v>
      </c>
      <c r="G4366" t="b">
        <f>IF('Input and Summary Results'!$J$4="yes",IF(C4366=FALSE,FALSE,IF('Data Transformation'!E4366&lt;$R$10,E4366,$R$10)),IF(C4366=FALSE,FALSE,IF(C4366&lt;$R$10,C4366,$R$10)))</f>
        <v>0</v>
      </c>
      <c r="H4366" t="b">
        <f>IF('Input and Summary Results'!$J$4="yes",'Data Transformation'!F4366,'Data Transformation'!D4366)</f>
        <v>0</v>
      </c>
      <c r="I4366" t="str">
        <f t="shared" si="235"/>
        <v/>
      </c>
    </row>
    <row r="4367" spans="2:9" x14ac:dyDescent="0.55000000000000004">
      <c r="B4367" t="b">
        <f>IF('Input and Summary Results'!D3949=0,FALSE,'Input and Summary Results'!$B3949)</f>
        <v>0</v>
      </c>
      <c r="C4367" t="b">
        <f>IF(OR(B4367=0,'Input and Summary Results'!D3949=0,'Input and Summary Results'!D3949=""),FALSE,'Input and Summary Results'!$D3949)</f>
        <v>0</v>
      </c>
      <c r="D4367" t="b">
        <f>IF(OR(B4367=0,'Input and Summary Results'!E3949=0),FALSE,'Input and Summary Results'!$E3949)</f>
        <v>0</v>
      </c>
      <c r="E4367" t="b">
        <f t="shared" si="233"/>
        <v>0</v>
      </c>
      <c r="F4367" t="b">
        <f t="shared" si="234"/>
        <v>0</v>
      </c>
      <c r="G4367" t="b">
        <f>IF('Input and Summary Results'!$J$4="yes",IF(C4367=FALSE,FALSE,IF('Data Transformation'!E4367&lt;$R$10,E4367,$R$10)),IF(C4367=FALSE,FALSE,IF(C4367&lt;$R$10,C4367,$R$10)))</f>
        <v>0</v>
      </c>
      <c r="H4367" t="b">
        <f>IF('Input and Summary Results'!$J$4="yes",'Data Transformation'!F4367,'Data Transformation'!D4367)</f>
        <v>0</v>
      </c>
      <c r="I4367" t="str">
        <f t="shared" si="235"/>
        <v/>
      </c>
    </row>
    <row r="4368" spans="2:9" x14ac:dyDescent="0.55000000000000004">
      <c r="B4368" t="b">
        <f>IF('Input and Summary Results'!D3950=0,FALSE,'Input and Summary Results'!$B3950)</f>
        <v>0</v>
      </c>
      <c r="C4368" t="b">
        <f>IF(OR(B4368=0,'Input and Summary Results'!D3950=0,'Input and Summary Results'!D3950=""),FALSE,'Input and Summary Results'!$D3950)</f>
        <v>0</v>
      </c>
      <c r="D4368" t="b">
        <f>IF(OR(B4368=0,'Input and Summary Results'!E3950=0),FALSE,'Input and Summary Results'!$E3950)</f>
        <v>0</v>
      </c>
      <c r="E4368" t="b">
        <f t="shared" si="233"/>
        <v>0</v>
      </c>
      <c r="F4368" t="b">
        <f t="shared" si="234"/>
        <v>0</v>
      </c>
      <c r="G4368" t="b">
        <f>IF('Input and Summary Results'!$J$4="yes",IF(C4368=FALSE,FALSE,IF('Data Transformation'!E4368&lt;$R$10,E4368,$R$10)),IF(C4368=FALSE,FALSE,IF(C4368&lt;$R$10,C4368,$R$10)))</f>
        <v>0</v>
      </c>
      <c r="H4368" t="b">
        <f>IF('Input and Summary Results'!$J$4="yes",'Data Transformation'!F4368,'Data Transformation'!D4368)</f>
        <v>0</v>
      </c>
      <c r="I4368" t="str">
        <f t="shared" si="235"/>
        <v/>
      </c>
    </row>
    <row r="4369" spans="2:9" x14ac:dyDescent="0.55000000000000004">
      <c r="B4369" t="b">
        <f>IF('Input and Summary Results'!D3951=0,FALSE,'Input and Summary Results'!$B3951)</f>
        <v>0</v>
      </c>
      <c r="C4369" t="b">
        <f>IF(OR(B4369=0,'Input and Summary Results'!D3951=0,'Input and Summary Results'!D3951=""),FALSE,'Input and Summary Results'!$D3951)</f>
        <v>0</v>
      </c>
      <c r="D4369" t="b">
        <f>IF(OR(B4369=0,'Input and Summary Results'!E3951=0),FALSE,'Input and Summary Results'!$E3951)</f>
        <v>0</v>
      </c>
      <c r="E4369" t="b">
        <f t="shared" si="233"/>
        <v>0</v>
      </c>
      <c r="F4369" t="b">
        <f t="shared" si="234"/>
        <v>0</v>
      </c>
      <c r="G4369" t="b">
        <f>IF('Input and Summary Results'!$J$4="yes",IF(C4369=FALSE,FALSE,IF('Data Transformation'!E4369&lt;$R$10,E4369,$R$10)),IF(C4369=FALSE,FALSE,IF(C4369&lt;$R$10,C4369,$R$10)))</f>
        <v>0</v>
      </c>
      <c r="H4369" t="b">
        <f>IF('Input and Summary Results'!$J$4="yes",'Data Transformation'!F4369,'Data Transformation'!D4369)</f>
        <v>0</v>
      </c>
      <c r="I4369" t="str">
        <f t="shared" si="235"/>
        <v/>
      </c>
    </row>
    <row r="4370" spans="2:9" x14ac:dyDescent="0.55000000000000004">
      <c r="B4370" t="b">
        <f>IF('Input and Summary Results'!D3952=0,FALSE,'Input and Summary Results'!$B3952)</f>
        <v>0</v>
      </c>
      <c r="C4370" t="b">
        <f>IF(OR(B4370=0,'Input and Summary Results'!D3952=0,'Input and Summary Results'!D3952=""),FALSE,'Input and Summary Results'!$D3952)</f>
        <v>0</v>
      </c>
      <c r="D4370" t="b">
        <f>IF(OR(B4370=0,'Input and Summary Results'!E3952=0),FALSE,'Input and Summary Results'!$E3952)</f>
        <v>0</v>
      </c>
      <c r="E4370" t="b">
        <f t="shared" si="233"/>
        <v>0</v>
      </c>
      <c r="F4370" t="b">
        <f t="shared" si="234"/>
        <v>0</v>
      </c>
      <c r="G4370" t="b">
        <f>IF('Input and Summary Results'!$J$4="yes",IF(C4370=FALSE,FALSE,IF('Data Transformation'!E4370&lt;$R$10,E4370,$R$10)),IF(C4370=FALSE,FALSE,IF(C4370&lt;$R$10,C4370,$R$10)))</f>
        <v>0</v>
      </c>
      <c r="H4370" t="b">
        <f>IF('Input and Summary Results'!$J$4="yes",'Data Transformation'!F4370,'Data Transformation'!D4370)</f>
        <v>0</v>
      </c>
      <c r="I4370" t="str">
        <f t="shared" si="235"/>
        <v/>
      </c>
    </row>
    <row r="4371" spans="2:9" x14ac:dyDescent="0.55000000000000004">
      <c r="B4371" t="b">
        <f>IF('Input and Summary Results'!D3953=0,FALSE,'Input and Summary Results'!$B3953)</f>
        <v>0</v>
      </c>
      <c r="C4371" t="b">
        <f>IF(OR(B4371=0,'Input and Summary Results'!D3953=0,'Input and Summary Results'!D3953=""),FALSE,'Input and Summary Results'!$D3953)</f>
        <v>0</v>
      </c>
      <c r="D4371" t="b">
        <f>IF(OR(B4371=0,'Input and Summary Results'!E3953=0),FALSE,'Input and Summary Results'!$E3953)</f>
        <v>0</v>
      </c>
      <c r="E4371" t="b">
        <f t="shared" si="233"/>
        <v>0</v>
      </c>
      <c r="F4371" t="b">
        <f t="shared" si="234"/>
        <v>0</v>
      </c>
      <c r="G4371" t="b">
        <f>IF('Input and Summary Results'!$J$4="yes",IF(C4371=FALSE,FALSE,IF('Data Transformation'!E4371&lt;$R$10,E4371,$R$10)),IF(C4371=FALSE,FALSE,IF(C4371&lt;$R$10,C4371,$R$10)))</f>
        <v>0</v>
      </c>
      <c r="H4371" t="b">
        <f>IF('Input and Summary Results'!$J$4="yes",'Data Transformation'!F4371,'Data Transformation'!D4371)</f>
        <v>0</v>
      </c>
      <c r="I4371" t="str">
        <f t="shared" si="235"/>
        <v/>
      </c>
    </row>
    <row r="4372" spans="2:9" x14ac:dyDescent="0.55000000000000004">
      <c r="B4372" t="b">
        <f>IF('Input and Summary Results'!D3954=0,FALSE,'Input and Summary Results'!$B3954)</f>
        <v>0</v>
      </c>
      <c r="C4372" t="b">
        <f>IF(OR(B4372=0,'Input and Summary Results'!D3954=0,'Input and Summary Results'!D3954=""),FALSE,'Input and Summary Results'!$D3954)</f>
        <v>0</v>
      </c>
      <c r="D4372" t="b">
        <f>IF(OR(B4372=0,'Input and Summary Results'!E3954=0),FALSE,'Input and Summary Results'!$E3954)</f>
        <v>0</v>
      </c>
      <c r="E4372" t="b">
        <f t="shared" si="233"/>
        <v>0</v>
      </c>
      <c r="F4372" t="b">
        <f t="shared" si="234"/>
        <v>0</v>
      </c>
      <c r="G4372" t="b">
        <f>IF('Input and Summary Results'!$J$4="yes",IF(C4372=FALSE,FALSE,IF('Data Transformation'!E4372&lt;$R$10,E4372,$R$10)),IF(C4372=FALSE,FALSE,IF(C4372&lt;$R$10,C4372,$R$10)))</f>
        <v>0</v>
      </c>
      <c r="H4372" t="b">
        <f>IF('Input and Summary Results'!$J$4="yes",'Data Transformation'!F4372,'Data Transformation'!D4372)</f>
        <v>0</v>
      </c>
      <c r="I4372" t="str">
        <f t="shared" si="235"/>
        <v/>
      </c>
    </row>
    <row r="4373" spans="2:9" x14ac:dyDescent="0.55000000000000004">
      <c r="B4373" t="b">
        <f>IF('Input and Summary Results'!D3955=0,FALSE,'Input and Summary Results'!$B3955)</f>
        <v>0</v>
      </c>
      <c r="C4373" t="b">
        <f>IF(OR(B4373=0,'Input and Summary Results'!D3955=0,'Input and Summary Results'!D3955=""),FALSE,'Input and Summary Results'!$D3955)</f>
        <v>0</v>
      </c>
      <c r="D4373" t="b">
        <f>IF(OR(B4373=0,'Input and Summary Results'!E3955=0),FALSE,'Input and Summary Results'!$E3955)</f>
        <v>0</v>
      </c>
      <c r="E4373" t="b">
        <f t="shared" si="233"/>
        <v>0</v>
      </c>
      <c r="F4373" t="b">
        <f t="shared" si="234"/>
        <v>0</v>
      </c>
      <c r="G4373" t="b">
        <f>IF('Input and Summary Results'!$J$4="yes",IF(C4373=FALSE,FALSE,IF('Data Transformation'!E4373&lt;$R$10,E4373,$R$10)),IF(C4373=FALSE,FALSE,IF(C4373&lt;$R$10,C4373,$R$10)))</f>
        <v>0</v>
      </c>
      <c r="H4373" t="b">
        <f>IF('Input and Summary Results'!$J$4="yes",'Data Transformation'!F4373,'Data Transformation'!D4373)</f>
        <v>0</v>
      </c>
      <c r="I4373" t="str">
        <f t="shared" si="235"/>
        <v/>
      </c>
    </row>
    <row r="4374" spans="2:9" x14ac:dyDescent="0.55000000000000004">
      <c r="B4374" t="b">
        <f>IF('Input and Summary Results'!D3956=0,FALSE,'Input and Summary Results'!$B3956)</f>
        <v>0</v>
      </c>
      <c r="C4374" t="b">
        <f>IF(OR(B4374=0,'Input and Summary Results'!D3956=0,'Input and Summary Results'!D3956=""),FALSE,'Input and Summary Results'!$D3956)</f>
        <v>0</v>
      </c>
      <c r="D4374" t="b">
        <f>IF(OR(B4374=0,'Input and Summary Results'!E3956=0),FALSE,'Input and Summary Results'!$E3956)</f>
        <v>0</v>
      </c>
      <c r="E4374" t="b">
        <f t="shared" si="233"/>
        <v>0</v>
      </c>
      <c r="F4374" t="b">
        <f t="shared" si="234"/>
        <v>0</v>
      </c>
      <c r="G4374" t="b">
        <f>IF('Input and Summary Results'!$J$4="yes",IF(C4374=FALSE,FALSE,IF('Data Transformation'!E4374&lt;$R$10,E4374,$R$10)),IF(C4374=FALSE,FALSE,IF(C4374&lt;$R$10,C4374,$R$10)))</f>
        <v>0</v>
      </c>
      <c r="H4374" t="b">
        <f>IF('Input and Summary Results'!$J$4="yes",'Data Transformation'!F4374,'Data Transformation'!D4374)</f>
        <v>0</v>
      </c>
      <c r="I4374" t="str">
        <f t="shared" si="235"/>
        <v/>
      </c>
    </row>
    <row r="4375" spans="2:9" x14ac:dyDescent="0.55000000000000004">
      <c r="B4375" t="b">
        <f>IF('Input and Summary Results'!D3957=0,FALSE,'Input and Summary Results'!$B3957)</f>
        <v>0</v>
      </c>
      <c r="C4375" t="b">
        <f>IF(OR(B4375=0,'Input and Summary Results'!D3957=0,'Input and Summary Results'!D3957=""),FALSE,'Input and Summary Results'!$D3957)</f>
        <v>0</v>
      </c>
      <c r="D4375" t="b">
        <f>IF(OR(B4375=0,'Input and Summary Results'!E3957=0),FALSE,'Input and Summary Results'!$E3957)</f>
        <v>0</v>
      </c>
      <c r="E4375" t="b">
        <f t="shared" si="233"/>
        <v>0</v>
      </c>
      <c r="F4375" t="b">
        <f t="shared" si="234"/>
        <v>0</v>
      </c>
      <c r="G4375" t="b">
        <f>IF('Input and Summary Results'!$J$4="yes",IF(C4375=FALSE,FALSE,IF('Data Transformation'!E4375&lt;$R$10,E4375,$R$10)),IF(C4375=FALSE,FALSE,IF(C4375&lt;$R$10,C4375,$R$10)))</f>
        <v>0</v>
      </c>
      <c r="H4375" t="b">
        <f>IF('Input and Summary Results'!$J$4="yes",'Data Transformation'!F4375,'Data Transformation'!D4375)</f>
        <v>0</v>
      </c>
      <c r="I4375" t="str">
        <f t="shared" si="235"/>
        <v/>
      </c>
    </row>
    <row r="4376" spans="2:9" x14ac:dyDescent="0.55000000000000004">
      <c r="B4376" t="b">
        <f>IF('Input and Summary Results'!D3958=0,FALSE,'Input and Summary Results'!$B3958)</f>
        <v>0</v>
      </c>
      <c r="C4376" t="b">
        <f>IF(OR(B4376=0,'Input and Summary Results'!D3958=0,'Input and Summary Results'!D3958=""),FALSE,'Input and Summary Results'!$D3958)</f>
        <v>0</v>
      </c>
      <c r="D4376" t="b">
        <f>IF(OR(B4376=0,'Input and Summary Results'!E3958=0),FALSE,'Input and Summary Results'!$E3958)</f>
        <v>0</v>
      </c>
      <c r="E4376" t="b">
        <f t="shared" si="233"/>
        <v>0</v>
      </c>
      <c r="F4376" t="b">
        <f t="shared" si="234"/>
        <v>0</v>
      </c>
      <c r="G4376" t="b">
        <f>IF('Input and Summary Results'!$J$4="yes",IF(C4376=FALSE,FALSE,IF('Data Transformation'!E4376&lt;$R$10,E4376,$R$10)),IF(C4376=FALSE,FALSE,IF(C4376&lt;$R$10,C4376,$R$10)))</f>
        <v>0</v>
      </c>
      <c r="H4376" t="b">
        <f>IF('Input and Summary Results'!$J$4="yes",'Data Transformation'!F4376,'Data Transformation'!D4376)</f>
        <v>0</v>
      </c>
      <c r="I4376" t="str">
        <f t="shared" si="235"/>
        <v/>
      </c>
    </row>
    <row r="4377" spans="2:9" x14ac:dyDescent="0.55000000000000004">
      <c r="B4377" t="b">
        <f>IF('Input and Summary Results'!D3959=0,FALSE,'Input and Summary Results'!$B3959)</f>
        <v>0</v>
      </c>
      <c r="C4377" t="b">
        <f>IF(OR(B4377=0,'Input and Summary Results'!D3959=0,'Input and Summary Results'!D3959=""),FALSE,'Input and Summary Results'!$D3959)</f>
        <v>0</v>
      </c>
      <c r="D4377" t="b">
        <f>IF(OR(B4377=0,'Input and Summary Results'!E3959=0),FALSE,'Input and Summary Results'!$E3959)</f>
        <v>0</v>
      </c>
      <c r="E4377" t="b">
        <f t="shared" si="233"/>
        <v>0</v>
      </c>
      <c r="F4377" t="b">
        <f t="shared" si="234"/>
        <v>0</v>
      </c>
      <c r="G4377" t="b">
        <f>IF('Input and Summary Results'!$J$4="yes",IF(C4377=FALSE,FALSE,IF('Data Transformation'!E4377&lt;$R$10,E4377,$R$10)),IF(C4377=FALSE,FALSE,IF(C4377&lt;$R$10,C4377,$R$10)))</f>
        <v>0</v>
      </c>
      <c r="H4377" t="b">
        <f>IF('Input and Summary Results'!$J$4="yes",'Data Transformation'!F4377,'Data Transformation'!D4377)</f>
        <v>0</v>
      </c>
      <c r="I4377" t="str">
        <f t="shared" si="235"/>
        <v/>
      </c>
    </row>
    <row r="4378" spans="2:9" x14ac:dyDescent="0.55000000000000004">
      <c r="B4378" t="b">
        <f>IF('Input and Summary Results'!D3960=0,FALSE,'Input and Summary Results'!$B3960)</f>
        <v>0</v>
      </c>
      <c r="C4378" t="b">
        <f>IF(OR(B4378=0,'Input and Summary Results'!D3960=0,'Input and Summary Results'!D3960=""),FALSE,'Input and Summary Results'!$D3960)</f>
        <v>0</v>
      </c>
      <c r="D4378" t="b">
        <f>IF(OR(B4378=0,'Input and Summary Results'!E3960=0),FALSE,'Input and Summary Results'!$E3960)</f>
        <v>0</v>
      </c>
      <c r="E4378" t="b">
        <f t="shared" si="233"/>
        <v>0</v>
      </c>
      <c r="F4378" t="b">
        <f t="shared" si="234"/>
        <v>0</v>
      </c>
      <c r="G4378" t="b">
        <f>IF('Input and Summary Results'!$J$4="yes",IF(C4378=FALSE,FALSE,IF('Data Transformation'!E4378&lt;$R$10,E4378,$R$10)),IF(C4378=FALSE,FALSE,IF(C4378&lt;$R$10,C4378,$R$10)))</f>
        <v>0</v>
      </c>
      <c r="H4378" t="b">
        <f>IF('Input and Summary Results'!$J$4="yes",'Data Transformation'!F4378,'Data Transformation'!D4378)</f>
        <v>0</v>
      </c>
      <c r="I4378" t="str">
        <f t="shared" si="235"/>
        <v/>
      </c>
    </row>
    <row r="4379" spans="2:9" x14ac:dyDescent="0.55000000000000004">
      <c r="B4379" t="b">
        <f>IF('Input and Summary Results'!D3961=0,FALSE,'Input and Summary Results'!$B3961)</f>
        <v>0</v>
      </c>
      <c r="C4379" t="b">
        <f>IF(OR(B4379=0,'Input and Summary Results'!D3961=0,'Input and Summary Results'!D3961=""),FALSE,'Input and Summary Results'!$D3961)</f>
        <v>0</v>
      </c>
      <c r="D4379" t="b">
        <f>IF(OR(B4379=0,'Input and Summary Results'!E3961=0),FALSE,'Input and Summary Results'!$E3961)</f>
        <v>0</v>
      </c>
      <c r="E4379" t="b">
        <f t="shared" si="233"/>
        <v>0</v>
      </c>
      <c r="F4379" t="b">
        <f t="shared" si="234"/>
        <v>0</v>
      </c>
      <c r="G4379" t="b">
        <f>IF('Input and Summary Results'!$J$4="yes",IF(C4379=FALSE,FALSE,IF('Data Transformation'!E4379&lt;$R$10,E4379,$R$10)),IF(C4379=FALSE,FALSE,IF(C4379&lt;$R$10,C4379,$R$10)))</f>
        <v>0</v>
      </c>
      <c r="H4379" t="b">
        <f>IF('Input and Summary Results'!$J$4="yes",'Data Transformation'!F4379,'Data Transformation'!D4379)</f>
        <v>0</v>
      </c>
      <c r="I4379" t="str">
        <f t="shared" si="235"/>
        <v/>
      </c>
    </row>
    <row r="4380" spans="2:9" x14ac:dyDescent="0.55000000000000004">
      <c r="B4380" t="b">
        <f>IF('Input and Summary Results'!D3962=0,FALSE,'Input and Summary Results'!$B3962)</f>
        <v>0</v>
      </c>
      <c r="C4380" t="b">
        <f>IF(OR(B4380=0,'Input and Summary Results'!D3962=0,'Input and Summary Results'!D3962=""),FALSE,'Input and Summary Results'!$D3962)</f>
        <v>0</v>
      </c>
      <c r="D4380" t="b">
        <f>IF(OR(B4380=0,'Input and Summary Results'!E3962=0),FALSE,'Input and Summary Results'!$E3962)</f>
        <v>0</v>
      </c>
      <c r="E4380" t="b">
        <f t="shared" si="233"/>
        <v>0</v>
      </c>
      <c r="F4380" t="b">
        <f t="shared" si="234"/>
        <v>0</v>
      </c>
      <c r="G4380" t="b">
        <f>IF('Input and Summary Results'!$J$4="yes",IF(C4380=FALSE,FALSE,IF('Data Transformation'!E4380&lt;$R$10,E4380,$R$10)),IF(C4380=FALSE,FALSE,IF(C4380&lt;$R$10,C4380,$R$10)))</f>
        <v>0</v>
      </c>
      <c r="H4380" t="b">
        <f>IF('Input and Summary Results'!$J$4="yes",'Data Transformation'!F4380,'Data Transformation'!D4380)</f>
        <v>0</v>
      </c>
      <c r="I4380" t="str">
        <f t="shared" si="235"/>
        <v/>
      </c>
    </row>
    <row r="4381" spans="2:9" x14ac:dyDescent="0.55000000000000004">
      <c r="B4381" t="b">
        <f>IF('Input and Summary Results'!D3963=0,FALSE,'Input and Summary Results'!$B3963)</f>
        <v>0</v>
      </c>
      <c r="C4381" t="b">
        <f>IF(OR(B4381=0,'Input and Summary Results'!D3963=0,'Input and Summary Results'!D3963=""),FALSE,'Input and Summary Results'!$D3963)</f>
        <v>0</v>
      </c>
      <c r="D4381" t="b">
        <f>IF(OR(B4381=0,'Input and Summary Results'!E3963=0),FALSE,'Input and Summary Results'!$E3963)</f>
        <v>0</v>
      </c>
      <c r="E4381" t="b">
        <f t="shared" si="233"/>
        <v>0</v>
      </c>
      <c r="F4381" t="b">
        <f t="shared" si="234"/>
        <v>0</v>
      </c>
      <c r="G4381" t="b">
        <f>IF('Input and Summary Results'!$J$4="yes",IF(C4381=FALSE,FALSE,IF('Data Transformation'!E4381&lt;$R$10,E4381,$R$10)),IF(C4381=FALSE,FALSE,IF(C4381&lt;$R$10,C4381,$R$10)))</f>
        <v>0</v>
      </c>
      <c r="H4381" t="b">
        <f>IF('Input and Summary Results'!$J$4="yes",'Data Transformation'!F4381,'Data Transformation'!D4381)</f>
        <v>0</v>
      </c>
      <c r="I4381" t="str">
        <f t="shared" si="235"/>
        <v/>
      </c>
    </row>
    <row r="4382" spans="2:9" x14ac:dyDescent="0.55000000000000004">
      <c r="B4382" t="b">
        <f>IF('Input and Summary Results'!D3964=0,FALSE,'Input and Summary Results'!$B3964)</f>
        <v>0</v>
      </c>
      <c r="C4382" t="b">
        <f>IF(OR(B4382=0,'Input and Summary Results'!D3964=0,'Input and Summary Results'!D3964=""),FALSE,'Input and Summary Results'!$D3964)</f>
        <v>0</v>
      </c>
      <c r="D4382" t="b">
        <f>IF(OR(B4382=0,'Input and Summary Results'!E3964=0),FALSE,'Input and Summary Results'!$E3964)</f>
        <v>0</v>
      </c>
      <c r="E4382" t="b">
        <f t="shared" si="233"/>
        <v>0</v>
      </c>
      <c r="F4382" t="b">
        <f t="shared" si="234"/>
        <v>0</v>
      </c>
      <c r="G4382" t="b">
        <f>IF('Input and Summary Results'!$J$4="yes",IF(C4382=FALSE,FALSE,IF('Data Transformation'!E4382&lt;$R$10,E4382,$R$10)),IF(C4382=FALSE,FALSE,IF(C4382&lt;$R$10,C4382,$R$10)))</f>
        <v>0</v>
      </c>
      <c r="H4382" t="b">
        <f>IF('Input and Summary Results'!$J$4="yes",'Data Transformation'!F4382,'Data Transformation'!D4382)</f>
        <v>0</v>
      </c>
      <c r="I4382" t="str">
        <f t="shared" si="235"/>
        <v/>
      </c>
    </row>
    <row r="4383" spans="2:9" x14ac:dyDescent="0.55000000000000004">
      <c r="B4383" t="b">
        <f>IF('Input and Summary Results'!D3965=0,FALSE,'Input and Summary Results'!$B3965)</f>
        <v>0</v>
      </c>
      <c r="C4383" t="b">
        <f>IF(OR(B4383=0,'Input and Summary Results'!D3965=0,'Input and Summary Results'!D3965=""),FALSE,'Input and Summary Results'!$D3965)</f>
        <v>0</v>
      </c>
      <c r="D4383" t="b">
        <f>IF(OR(B4383=0,'Input and Summary Results'!E3965=0),FALSE,'Input and Summary Results'!$E3965)</f>
        <v>0</v>
      </c>
      <c r="E4383" t="b">
        <f t="shared" si="233"/>
        <v>0</v>
      </c>
      <c r="F4383" t="b">
        <f t="shared" si="234"/>
        <v>0</v>
      </c>
      <c r="G4383" t="b">
        <f>IF('Input and Summary Results'!$J$4="yes",IF(C4383=FALSE,FALSE,IF('Data Transformation'!E4383&lt;$R$10,E4383,$R$10)),IF(C4383=FALSE,FALSE,IF(C4383&lt;$R$10,C4383,$R$10)))</f>
        <v>0</v>
      </c>
      <c r="H4383" t="b">
        <f>IF('Input and Summary Results'!$J$4="yes",'Data Transformation'!F4383,'Data Transformation'!D4383)</f>
        <v>0</v>
      </c>
      <c r="I4383" t="str">
        <f t="shared" si="235"/>
        <v/>
      </c>
    </row>
    <row r="4384" spans="2:9" x14ac:dyDescent="0.55000000000000004">
      <c r="B4384" t="b">
        <f>IF('Input and Summary Results'!D3966=0,FALSE,'Input and Summary Results'!$B3966)</f>
        <v>0</v>
      </c>
      <c r="C4384" t="b">
        <f>IF(OR(B4384=0,'Input and Summary Results'!D3966=0,'Input and Summary Results'!D3966=""),FALSE,'Input and Summary Results'!$D3966)</f>
        <v>0</v>
      </c>
      <c r="D4384" t="b">
        <f>IF(OR(B4384=0,'Input and Summary Results'!E3966=0),FALSE,'Input and Summary Results'!$E3966)</f>
        <v>0</v>
      </c>
      <c r="E4384" t="b">
        <f t="shared" si="233"/>
        <v>0</v>
      </c>
      <c r="F4384" t="b">
        <f t="shared" si="234"/>
        <v>0</v>
      </c>
      <c r="G4384" t="b">
        <f>IF('Input and Summary Results'!$J$4="yes",IF(C4384=FALSE,FALSE,IF('Data Transformation'!E4384&lt;$R$10,E4384,$R$10)),IF(C4384=FALSE,FALSE,IF(C4384&lt;$R$10,C4384,$R$10)))</f>
        <v>0</v>
      </c>
      <c r="H4384" t="b">
        <f>IF('Input and Summary Results'!$J$4="yes",'Data Transformation'!F4384,'Data Transformation'!D4384)</f>
        <v>0</v>
      </c>
      <c r="I4384" t="str">
        <f t="shared" si="235"/>
        <v/>
      </c>
    </row>
    <row r="4385" spans="2:9" x14ac:dyDescent="0.55000000000000004">
      <c r="B4385" t="b">
        <f>IF('Input and Summary Results'!D3967=0,FALSE,'Input and Summary Results'!$B3967)</f>
        <v>0</v>
      </c>
      <c r="C4385" t="b">
        <f>IF(OR(B4385=0,'Input and Summary Results'!D3967=0,'Input and Summary Results'!D3967=""),FALSE,'Input and Summary Results'!$D3967)</f>
        <v>0</v>
      </c>
      <c r="D4385" t="b">
        <f>IF(OR(B4385=0,'Input and Summary Results'!E3967=0),FALSE,'Input and Summary Results'!$E3967)</f>
        <v>0</v>
      </c>
      <c r="E4385" t="b">
        <f t="shared" si="233"/>
        <v>0</v>
      </c>
      <c r="F4385" t="b">
        <f t="shared" si="234"/>
        <v>0</v>
      </c>
      <c r="G4385" t="b">
        <f>IF('Input and Summary Results'!$J$4="yes",IF(C4385=FALSE,FALSE,IF('Data Transformation'!E4385&lt;$R$10,E4385,$R$10)),IF(C4385=FALSE,FALSE,IF(C4385&lt;$R$10,C4385,$R$10)))</f>
        <v>0</v>
      </c>
      <c r="H4385" t="b">
        <f>IF('Input and Summary Results'!$J$4="yes",'Data Transformation'!F4385,'Data Transformation'!D4385)</f>
        <v>0</v>
      </c>
      <c r="I4385" t="str">
        <f t="shared" si="235"/>
        <v/>
      </c>
    </row>
    <row r="4386" spans="2:9" x14ac:dyDescent="0.55000000000000004">
      <c r="B4386" t="b">
        <f>IF('Input and Summary Results'!D3968=0,FALSE,'Input and Summary Results'!$B3968)</f>
        <v>0</v>
      </c>
      <c r="C4386" t="b">
        <f>IF(OR(B4386=0,'Input and Summary Results'!D3968=0,'Input and Summary Results'!D3968=""),FALSE,'Input and Summary Results'!$D3968)</f>
        <v>0</v>
      </c>
      <c r="D4386" t="b">
        <f>IF(OR(B4386=0,'Input and Summary Results'!E3968=0),FALSE,'Input and Summary Results'!$E3968)</f>
        <v>0</v>
      </c>
      <c r="E4386" t="b">
        <f t="shared" si="233"/>
        <v>0</v>
      </c>
      <c r="F4386" t="b">
        <f t="shared" si="234"/>
        <v>0</v>
      </c>
      <c r="G4386" t="b">
        <f>IF('Input and Summary Results'!$J$4="yes",IF(C4386=FALSE,FALSE,IF('Data Transformation'!E4386&lt;$R$10,E4386,$R$10)),IF(C4386=FALSE,FALSE,IF(C4386&lt;$R$10,C4386,$R$10)))</f>
        <v>0</v>
      </c>
      <c r="H4386" t="b">
        <f>IF('Input and Summary Results'!$J$4="yes",'Data Transformation'!F4386,'Data Transformation'!D4386)</f>
        <v>0</v>
      </c>
      <c r="I4386" t="str">
        <f t="shared" si="235"/>
        <v/>
      </c>
    </row>
    <row r="4387" spans="2:9" x14ac:dyDescent="0.55000000000000004">
      <c r="B4387" t="b">
        <f>IF('Input and Summary Results'!D3969=0,FALSE,'Input and Summary Results'!$B3969)</f>
        <v>0</v>
      </c>
      <c r="C4387" t="b">
        <f>IF(OR(B4387=0,'Input and Summary Results'!D3969=0,'Input and Summary Results'!D3969=""),FALSE,'Input and Summary Results'!$D3969)</f>
        <v>0</v>
      </c>
      <c r="D4387" t="b">
        <f>IF(OR(B4387=0,'Input and Summary Results'!E3969=0),FALSE,'Input and Summary Results'!$E3969)</f>
        <v>0</v>
      </c>
      <c r="E4387" t="b">
        <f t="shared" si="233"/>
        <v>0</v>
      </c>
      <c r="F4387" t="b">
        <f t="shared" si="234"/>
        <v>0</v>
      </c>
      <c r="G4387" t="b">
        <f>IF('Input and Summary Results'!$J$4="yes",IF(C4387=FALSE,FALSE,IF('Data Transformation'!E4387&lt;$R$10,E4387,$R$10)),IF(C4387=FALSE,FALSE,IF(C4387&lt;$R$10,C4387,$R$10)))</f>
        <v>0</v>
      </c>
      <c r="H4387" t="b">
        <f>IF('Input and Summary Results'!$J$4="yes",'Data Transformation'!F4387,'Data Transformation'!D4387)</f>
        <v>0</v>
      </c>
      <c r="I4387" t="str">
        <f t="shared" si="235"/>
        <v/>
      </c>
    </row>
    <row r="4388" spans="2:9" x14ac:dyDescent="0.55000000000000004">
      <c r="B4388" t="b">
        <f>IF('Input and Summary Results'!D3970=0,FALSE,'Input and Summary Results'!$B3970)</f>
        <v>0</v>
      </c>
      <c r="C4388" t="b">
        <f>IF(OR(B4388=0,'Input and Summary Results'!D3970=0,'Input and Summary Results'!D3970=""),FALSE,'Input and Summary Results'!$D3970)</f>
        <v>0</v>
      </c>
      <c r="D4388" t="b">
        <f>IF(OR(B4388=0,'Input and Summary Results'!E3970=0),FALSE,'Input and Summary Results'!$E3970)</f>
        <v>0</v>
      </c>
      <c r="E4388" t="b">
        <f t="shared" si="233"/>
        <v>0</v>
      </c>
      <c r="F4388" t="b">
        <f t="shared" si="234"/>
        <v>0</v>
      </c>
      <c r="G4388" t="b">
        <f>IF('Input and Summary Results'!$J$4="yes",IF(C4388=FALSE,FALSE,IF('Data Transformation'!E4388&lt;$R$10,E4388,$R$10)),IF(C4388=FALSE,FALSE,IF(C4388&lt;$R$10,C4388,$R$10)))</f>
        <v>0</v>
      </c>
      <c r="H4388" t="b">
        <f>IF('Input and Summary Results'!$J$4="yes",'Data Transformation'!F4388,'Data Transformation'!D4388)</f>
        <v>0</v>
      </c>
      <c r="I4388" t="str">
        <f t="shared" si="235"/>
        <v/>
      </c>
    </row>
    <row r="4389" spans="2:9" x14ac:dyDescent="0.55000000000000004">
      <c r="B4389" t="b">
        <f>IF('Input and Summary Results'!D3971=0,FALSE,'Input and Summary Results'!$B3971)</f>
        <v>0</v>
      </c>
      <c r="C4389" t="b">
        <f>IF(OR(B4389=0,'Input and Summary Results'!D3971=0,'Input and Summary Results'!D3971=""),FALSE,'Input and Summary Results'!$D3971)</f>
        <v>0</v>
      </c>
      <c r="D4389" t="b">
        <f>IF(OR(B4389=0,'Input and Summary Results'!E3971=0),FALSE,'Input and Summary Results'!$E3971)</f>
        <v>0</v>
      </c>
      <c r="E4389" t="b">
        <f t="shared" si="233"/>
        <v>0</v>
      </c>
      <c r="F4389" t="b">
        <f t="shared" si="234"/>
        <v>0</v>
      </c>
      <c r="G4389" t="b">
        <f>IF('Input and Summary Results'!$J$4="yes",IF(C4389=FALSE,FALSE,IF('Data Transformation'!E4389&lt;$R$10,E4389,$R$10)),IF(C4389=FALSE,FALSE,IF(C4389&lt;$R$10,C4389,$R$10)))</f>
        <v>0</v>
      </c>
      <c r="H4389" t="b">
        <f>IF('Input and Summary Results'!$J$4="yes",'Data Transformation'!F4389,'Data Transformation'!D4389)</f>
        <v>0</v>
      </c>
      <c r="I4389" t="str">
        <f t="shared" si="235"/>
        <v/>
      </c>
    </row>
    <row r="4390" spans="2:9" x14ac:dyDescent="0.55000000000000004">
      <c r="B4390" t="b">
        <f>IF('Input and Summary Results'!D3972=0,FALSE,'Input and Summary Results'!$B3972)</f>
        <v>0</v>
      </c>
      <c r="C4390" t="b">
        <f>IF(OR(B4390=0,'Input and Summary Results'!D3972=0,'Input and Summary Results'!D3972=""),FALSE,'Input and Summary Results'!$D3972)</f>
        <v>0</v>
      </c>
      <c r="D4390" t="b">
        <f>IF(OR(B4390=0,'Input and Summary Results'!E3972=0),FALSE,'Input and Summary Results'!$E3972)</f>
        <v>0</v>
      </c>
      <c r="E4390" t="b">
        <f t="shared" si="233"/>
        <v>0</v>
      </c>
      <c r="F4390" t="b">
        <f t="shared" si="234"/>
        <v>0</v>
      </c>
      <c r="G4390" t="b">
        <f>IF('Input and Summary Results'!$J$4="yes",IF(C4390=FALSE,FALSE,IF('Data Transformation'!E4390&lt;$R$10,E4390,$R$10)),IF(C4390=FALSE,FALSE,IF(C4390&lt;$R$10,C4390,$R$10)))</f>
        <v>0</v>
      </c>
      <c r="H4390" t="b">
        <f>IF('Input and Summary Results'!$J$4="yes",'Data Transformation'!F4390,'Data Transformation'!D4390)</f>
        <v>0</v>
      </c>
      <c r="I4390" t="str">
        <f t="shared" si="235"/>
        <v/>
      </c>
    </row>
    <row r="4391" spans="2:9" x14ac:dyDescent="0.55000000000000004">
      <c r="B4391" t="b">
        <f>IF('Input and Summary Results'!D3973=0,FALSE,'Input and Summary Results'!$B3973)</f>
        <v>0</v>
      </c>
      <c r="C4391" t="b">
        <f>IF(OR(B4391=0,'Input and Summary Results'!D3973=0,'Input and Summary Results'!D3973=""),FALSE,'Input and Summary Results'!$D3973)</f>
        <v>0</v>
      </c>
      <c r="D4391" t="b">
        <f>IF(OR(B4391=0,'Input and Summary Results'!E3973=0),FALSE,'Input and Summary Results'!$E3973)</f>
        <v>0</v>
      </c>
      <c r="E4391" t="b">
        <f t="shared" si="233"/>
        <v>0</v>
      </c>
      <c r="F4391" t="b">
        <f t="shared" si="234"/>
        <v>0</v>
      </c>
      <c r="G4391" t="b">
        <f>IF('Input and Summary Results'!$J$4="yes",IF(C4391=FALSE,FALSE,IF('Data Transformation'!E4391&lt;$R$10,E4391,$R$10)),IF(C4391=FALSE,FALSE,IF(C4391&lt;$R$10,C4391,$R$10)))</f>
        <v>0</v>
      </c>
      <c r="H4391" t="b">
        <f>IF('Input and Summary Results'!$J$4="yes",'Data Transformation'!F4391,'Data Transformation'!D4391)</f>
        <v>0</v>
      </c>
      <c r="I4391" t="str">
        <f t="shared" si="235"/>
        <v/>
      </c>
    </row>
    <row r="4392" spans="2:9" x14ac:dyDescent="0.55000000000000004">
      <c r="B4392" t="b">
        <f>IF('Input and Summary Results'!D3974=0,FALSE,'Input and Summary Results'!$B3974)</f>
        <v>0</v>
      </c>
      <c r="C4392" t="b">
        <f>IF(OR(B4392=0,'Input and Summary Results'!D3974=0,'Input and Summary Results'!D3974=""),FALSE,'Input and Summary Results'!$D3974)</f>
        <v>0</v>
      </c>
      <c r="D4392" t="b">
        <f>IF(OR(B4392=0,'Input and Summary Results'!E3974=0),FALSE,'Input and Summary Results'!$E3974)</f>
        <v>0</v>
      </c>
      <c r="E4392" t="b">
        <f t="shared" si="233"/>
        <v>0</v>
      </c>
      <c r="F4392" t="b">
        <f t="shared" si="234"/>
        <v>0</v>
      </c>
      <c r="G4392" t="b">
        <f>IF('Input and Summary Results'!$J$4="yes",IF(C4392=FALSE,FALSE,IF('Data Transformation'!E4392&lt;$R$10,E4392,$R$10)),IF(C4392=FALSE,FALSE,IF(C4392&lt;$R$10,C4392,$R$10)))</f>
        <v>0</v>
      </c>
      <c r="H4392" t="b">
        <f>IF('Input and Summary Results'!$J$4="yes",'Data Transformation'!F4392,'Data Transformation'!D4392)</f>
        <v>0</v>
      </c>
      <c r="I4392" t="str">
        <f t="shared" si="235"/>
        <v/>
      </c>
    </row>
    <row r="4393" spans="2:9" x14ac:dyDescent="0.55000000000000004">
      <c r="B4393" t="b">
        <f>IF('Input and Summary Results'!D3975=0,FALSE,'Input and Summary Results'!$B3975)</f>
        <v>0</v>
      </c>
      <c r="C4393" t="b">
        <f>IF(OR(B4393=0,'Input and Summary Results'!D3975=0,'Input and Summary Results'!D3975=""),FALSE,'Input and Summary Results'!$D3975)</f>
        <v>0</v>
      </c>
      <c r="D4393" t="b">
        <f>IF(OR(B4393=0,'Input and Summary Results'!E3975=0),FALSE,'Input and Summary Results'!$E3975)</f>
        <v>0</v>
      </c>
      <c r="E4393" t="b">
        <f t="shared" si="233"/>
        <v>0</v>
      </c>
      <c r="F4393" t="b">
        <f t="shared" si="234"/>
        <v>0</v>
      </c>
      <c r="G4393" t="b">
        <f>IF('Input and Summary Results'!$J$4="yes",IF(C4393=FALSE,FALSE,IF('Data Transformation'!E4393&lt;$R$10,E4393,$R$10)),IF(C4393=FALSE,FALSE,IF(C4393&lt;$R$10,C4393,$R$10)))</f>
        <v>0</v>
      </c>
      <c r="H4393" t="b">
        <f>IF('Input and Summary Results'!$J$4="yes",'Data Transformation'!F4393,'Data Transformation'!D4393)</f>
        <v>0</v>
      </c>
      <c r="I4393" t="str">
        <f t="shared" si="235"/>
        <v/>
      </c>
    </row>
    <row r="4394" spans="2:9" x14ac:dyDescent="0.55000000000000004">
      <c r="B4394" t="b">
        <f>IF('Input and Summary Results'!D3976=0,FALSE,'Input and Summary Results'!$B3976)</f>
        <v>0</v>
      </c>
      <c r="C4394" t="b">
        <f>IF(OR(B4394=0,'Input and Summary Results'!D3976=0,'Input and Summary Results'!D3976=""),FALSE,'Input and Summary Results'!$D3976)</f>
        <v>0</v>
      </c>
      <c r="D4394" t="b">
        <f>IF(OR(B4394=0,'Input and Summary Results'!E3976=0),FALSE,'Input and Summary Results'!$E3976)</f>
        <v>0</v>
      </c>
      <c r="E4394" t="b">
        <f t="shared" ref="E4394:E4457" si="236">IF(C4394=FALSE,FALSE,LOG10(C4394))</f>
        <v>0</v>
      </c>
      <c r="F4394" t="b">
        <f t="shared" ref="F4394:F4457" si="237">IF(D4394=FALSE, FALSE,0.434*D4394/C4394)</f>
        <v>0</v>
      </c>
      <c r="G4394" t="b">
        <f>IF('Input and Summary Results'!$J$4="yes",IF(C4394=FALSE,FALSE,IF('Data Transformation'!E4394&lt;$R$10,E4394,$R$10)),IF(C4394=FALSE,FALSE,IF(C4394&lt;$R$10,C4394,$R$10)))</f>
        <v>0</v>
      </c>
      <c r="H4394" t="b">
        <f>IF('Input and Summary Results'!$J$4="yes",'Data Transformation'!F4394,'Data Transformation'!D4394)</f>
        <v>0</v>
      </c>
      <c r="I4394" t="str">
        <f t="shared" si="235"/>
        <v/>
      </c>
    </row>
    <row r="4395" spans="2:9" x14ac:dyDescent="0.55000000000000004">
      <c r="B4395" t="b">
        <f>IF('Input and Summary Results'!D3977=0,FALSE,'Input and Summary Results'!$B3977)</f>
        <v>0</v>
      </c>
      <c r="C4395" t="b">
        <f>IF(OR(B4395=0,'Input and Summary Results'!D3977=0,'Input and Summary Results'!D3977=""),FALSE,'Input and Summary Results'!$D3977)</f>
        <v>0</v>
      </c>
      <c r="D4395" t="b">
        <f>IF(OR(B4395=0,'Input and Summary Results'!E3977=0),FALSE,'Input and Summary Results'!$E3977)</f>
        <v>0</v>
      </c>
      <c r="E4395" t="b">
        <f t="shared" si="236"/>
        <v>0</v>
      </c>
      <c r="F4395" t="b">
        <f t="shared" si="237"/>
        <v>0</v>
      </c>
      <c r="G4395" t="b">
        <f>IF('Input and Summary Results'!$J$4="yes",IF(C4395=FALSE,FALSE,IF('Data Transformation'!E4395&lt;$R$10,E4395,$R$10)),IF(C4395=FALSE,FALSE,IF(C4395&lt;$R$10,C4395,$R$10)))</f>
        <v>0</v>
      </c>
      <c r="H4395" t="b">
        <f>IF('Input and Summary Results'!$J$4="yes",'Data Transformation'!F4395,'Data Transformation'!D4395)</f>
        <v>0</v>
      </c>
      <c r="I4395" t="str">
        <f t="shared" si="235"/>
        <v/>
      </c>
    </row>
    <row r="4396" spans="2:9" x14ac:dyDescent="0.55000000000000004">
      <c r="B4396" t="b">
        <f>IF('Input and Summary Results'!D3978=0,FALSE,'Input and Summary Results'!$B3978)</f>
        <v>0</v>
      </c>
      <c r="C4396" t="b">
        <f>IF(OR(B4396=0,'Input and Summary Results'!D3978=0,'Input and Summary Results'!D3978=""),FALSE,'Input and Summary Results'!$D3978)</f>
        <v>0</v>
      </c>
      <c r="D4396" t="b">
        <f>IF(OR(B4396=0,'Input and Summary Results'!E3978=0),FALSE,'Input and Summary Results'!$E3978)</f>
        <v>0</v>
      </c>
      <c r="E4396" t="b">
        <f t="shared" si="236"/>
        <v>0</v>
      </c>
      <c r="F4396" t="b">
        <f t="shared" si="237"/>
        <v>0</v>
      </c>
      <c r="G4396" t="b">
        <f>IF('Input and Summary Results'!$J$4="yes",IF(C4396=FALSE,FALSE,IF('Data Transformation'!E4396&lt;$R$10,E4396,$R$10)),IF(C4396=FALSE,FALSE,IF(C4396&lt;$R$10,C4396,$R$10)))</f>
        <v>0</v>
      </c>
      <c r="H4396" t="b">
        <f>IF('Input and Summary Results'!$J$4="yes",'Data Transformation'!F4396,'Data Transformation'!D4396)</f>
        <v>0</v>
      </c>
      <c r="I4396" t="str">
        <f t="shared" si="235"/>
        <v/>
      </c>
    </row>
    <row r="4397" spans="2:9" x14ac:dyDescent="0.55000000000000004">
      <c r="B4397" t="b">
        <f>IF('Input and Summary Results'!D3979=0,FALSE,'Input and Summary Results'!$B3979)</f>
        <v>0</v>
      </c>
      <c r="C4397" t="b">
        <f>IF(OR(B4397=0,'Input and Summary Results'!D3979=0,'Input and Summary Results'!D3979=""),FALSE,'Input and Summary Results'!$D3979)</f>
        <v>0</v>
      </c>
      <c r="D4397" t="b">
        <f>IF(OR(B4397=0,'Input and Summary Results'!E3979=0),FALSE,'Input and Summary Results'!$E3979)</f>
        <v>0</v>
      </c>
      <c r="E4397" t="b">
        <f t="shared" si="236"/>
        <v>0</v>
      </c>
      <c r="F4397" t="b">
        <f t="shared" si="237"/>
        <v>0</v>
      </c>
      <c r="G4397" t="b">
        <f>IF('Input and Summary Results'!$J$4="yes",IF(C4397=FALSE,FALSE,IF('Data Transformation'!E4397&lt;$R$10,E4397,$R$10)),IF(C4397=FALSE,FALSE,IF(C4397&lt;$R$10,C4397,$R$10)))</f>
        <v>0</v>
      </c>
      <c r="H4397" t="b">
        <f>IF('Input and Summary Results'!$J$4="yes",'Data Transformation'!F4397,'Data Transformation'!D4397)</f>
        <v>0</v>
      </c>
      <c r="I4397" t="str">
        <f t="shared" si="235"/>
        <v/>
      </c>
    </row>
    <row r="4398" spans="2:9" x14ac:dyDescent="0.55000000000000004">
      <c r="B4398" t="b">
        <f>IF('Input and Summary Results'!D3980=0,FALSE,'Input and Summary Results'!$B3980)</f>
        <v>0</v>
      </c>
      <c r="C4398" t="b">
        <f>IF(OR(B4398=0,'Input and Summary Results'!D3980=0,'Input and Summary Results'!D3980=""),FALSE,'Input and Summary Results'!$D3980)</f>
        <v>0</v>
      </c>
      <c r="D4398" t="b">
        <f>IF(OR(B4398=0,'Input and Summary Results'!E3980=0),FALSE,'Input and Summary Results'!$E3980)</f>
        <v>0</v>
      </c>
      <c r="E4398" t="b">
        <f t="shared" si="236"/>
        <v>0</v>
      </c>
      <c r="F4398" t="b">
        <f t="shared" si="237"/>
        <v>0</v>
      </c>
      <c r="G4398" t="b">
        <f>IF('Input and Summary Results'!$J$4="yes",IF(C4398=FALSE,FALSE,IF('Data Transformation'!E4398&lt;$R$10,E4398,$R$10)),IF(C4398=FALSE,FALSE,IF(C4398&lt;$R$10,C4398,$R$10)))</f>
        <v>0</v>
      </c>
      <c r="H4398" t="b">
        <f>IF('Input and Summary Results'!$J$4="yes",'Data Transformation'!F4398,'Data Transformation'!D4398)</f>
        <v>0</v>
      </c>
      <c r="I4398" t="str">
        <f t="shared" si="235"/>
        <v/>
      </c>
    </row>
    <row r="4399" spans="2:9" x14ac:dyDescent="0.55000000000000004">
      <c r="B4399" t="b">
        <f>IF('Input and Summary Results'!D3981=0,FALSE,'Input and Summary Results'!$B3981)</f>
        <v>0</v>
      </c>
      <c r="C4399" t="b">
        <f>IF(OR(B4399=0,'Input and Summary Results'!D3981=0,'Input and Summary Results'!D3981=""),FALSE,'Input and Summary Results'!$D3981)</f>
        <v>0</v>
      </c>
      <c r="D4399" t="b">
        <f>IF(OR(B4399=0,'Input and Summary Results'!E3981=0),FALSE,'Input and Summary Results'!$E3981)</f>
        <v>0</v>
      </c>
      <c r="E4399" t="b">
        <f t="shared" si="236"/>
        <v>0</v>
      </c>
      <c r="F4399" t="b">
        <f t="shared" si="237"/>
        <v>0</v>
      </c>
      <c r="G4399" t="b">
        <f>IF('Input and Summary Results'!$J$4="yes",IF(C4399=FALSE,FALSE,IF('Data Transformation'!E4399&lt;$R$10,E4399,$R$10)),IF(C4399=FALSE,FALSE,IF(C4399&lt;$R$10,C4399,$R$10)))</f>
        <v>0</v>
      </c>
      <c r="H4399" t="b">
        <f>IF('Input and Summary Results'!$J$4="yes",'Data Transformation'!F4399,'Data Transformation'!D4399)</f>
        <v>0</v>
      </c>
      <c r="I4399" t="str">
        <f t="shared" si="235"/>
        <v/>
      </c>
    </row>
    <row r="4400" spans="2:9" x14ac:dyDescent="0.55000000000000004">
      <c r="B4400" t="b">
        <f>IF('Input and Summary Results'!D3982=0,FALSE,'Input and Summary Results'!$B3982)</f>
        <v>0</v>
      </c>
      <c r="C4400" t="b">
        <f>IF(OR(B4400=0,'Input and Summary Results'!D3982=0,'Input and Summary Results'!D3982=""),FALSE,'Input and Summary Results'!$D3982)</f>
        <v>0</v>
      </c>
      <c r="D4400" t="b">
        <f>IF(OR(B4400=0,'Input and Summary Results'!E3982=0),FALSE,'Input and Summary Results'!$E3982)</f>
        <v>0</v>
      </c>
      <c r="E4400" t="b">
        <f t="shared" si="236"/>
        <v>0</v>
      </c>
      <c r="F4400" t="b">
        <f t="shared" si="237"/>
        <v>0</v>
      </c>
      <c r="G4400" t="b">
        <f>IF('Input and Summary Results'!$J$4="yes",IF(C4400=FALSE,FALSE,IF('Data Transformation'!E4400&lt;$R$10,E4400,$R$10)),IF(C4400=FALSE,FALSE,IF(C4400&lt;$R$10,C4400,$R$10)))</f>
        <v>0</v>
      </c>
      <c r="H4400" t="b">
        <f>IF('Input and Summary Results'!$J$4="yes",'Data Transformation'!F4400,'Data Transformation'!D4400)</f>
        <v>0</v>
      </c>
      <c r="I4400" t="str">
        <f t="shared" si="235"/>
        <v/>
      </c>
    </row>
    <row r="4401" spans="2:9" x14ac:dyDescent="0.55000000000000004">
      <c r="B4401" t="b">
        <f>IF('Input and Summary Results'!D3983=0,FALSE,'Input and Summary Results'!$B3983)</f>
        <v>0</v>
      </c>
      <c r="C4401" t="b">
        <f>IF(OR(B4401=0,'Input and Summary Results'!D3983=0,'Input and Summary Results'!D3983=""),FALSE,'Input and Summary Results'!$D3983)</f>
        <v>0</v>
      </c>
      <c r="D4401" t="b">
        <f>IF(OR(B4401=0,'Input and Summary Results'!E3983=0),FALSE,'Input and Summary Results'!$E3983)</f>
        <v>0</v>
      </c>
      <c r="E4401" t="b">
        <f t="shared" si="236"/>
        <v>0</v>
      </c>
      <c r="F4401" t="b">
        <f t="shared" si="237"/>
        <v>0</v>
      </c>
      <c r="G4401" t="b">
        <f>IF('Input and Summary Results'!$J$4="yes",IF(C4401=FALSE,FALSE,IF('Data Transformation'!E4401&lt;$R$10,E4401,$R$10)),IF(C4401=FALSE,FALSE,IF(C4401&lt;$R$10,C4401,$R$10)))</f>
        <v>0</v>
      </c>
      <c r="H4401" t="b">
        <f>IF('Input and Summary Results'!$J$4="yes",'Data Transformation'!F4401,'Data Transformation'!D4401)</f>
        <v>0</v>
      </c>
      <c r="I4401" t="str">
        <f t="shared" si="235"/>
        <v/>
      </c>
    </row>
    <row r="4402" spans="2:9" x14ac:dyDescent="0.55000000000000004">
      <c r="B4402" t="b">
        <f>IF('Input and Summary Results'!D3984=0,FALSE,'Input and Summary Results'!$B3984)</f>
        <v>0</v>
      </c>
      <c r="C4402" t="b">
        <f>IF(OR(B4402=0,'Input and Summary Results'!D3984=0,'Input and Summary Results'!D3984=""),FALSE,'Input and Summary Results'!$D3984)</f>
        <v>0</v>
      </c>
      <c r="D4402" t="b">
        <f>IF(OR(B4402=0,'Input and Summary Results'!E3984=0),FALSE,'Input and Summary Results'!$E3984)</f>
        <v>0</v>
      </c>
      <c r="E4402" t="b">
        <f t="shared" si="236"/>
        <v>0</v>
      </c>
      <c r="F4402" t="b">
        <f t="shared" si="237"/>
        <v>0</v>
      </c>
      <c r="G4402" t="b">
        <f>IF('Input and Summary Results'!$J$4="yes",IF(C4402=FALSE,FALSE,IF('Data Transformation'!E4402&lt;$R$10,E4402,$R$10)),IF(C4402=FALSE,FALSE,IF(C4402&lt;$R$10,C4402,$R$10)))</f>
        <v>0</v>
      </c>
      <c r="H4402" t="b">
        <f>IF('Input and Summary Results'!$J$4="yes",'Data Transformation'!F4402,'Data Transformation'!D4402)</f>
        <v>0</v>
      </c>
      <c r="I4402" t="str">
        <f t="shared" si="235"/>
        <v/>
      </c>
    </row>
    <row r="4403" spans="2:9" x14ac:dyDescent="0.55000000000000004">
      <c r="B4403" t="b">
        <f>IF('Input and Summary Results'!D3985=0,FALSE,'Input and Summary Results'!$B3985)</f>
        <v>0</v>
      </c>
      <c r="C4403" t="b">
        <f>IF(OR(B4403=0,'Input and Summary Results'!D3985=0,'Input and Summary Results'!D3985=""),FALSE,'Input and Summary Results'!$D3985)</f>
        <v>0</v>
      </c>
      <c r="D4403" t="b">
        <f>IF(OR(B4403=0,'Input and Summary Results'!E3985=0),FALSE,'Input and Summary Results'!$E3985)</f>
        <v>0</v>
      </c>
      <c r="E4403" t="b">
        <f t="shared" si="236"/>
        <v>0</v>
      </c>
      <c r="F4403" t="b">
        <f t="shared" si="237"/>
        <v>0</v>
      </c>
      <c r="G4403" t="b">
        <f>IF('Input and Summary Results'!$J$4="yes",IF(C4403=FALSE,FALSE,IF('Data Transformation'!E4403&lt;$R$10,E4403,$R$10)),IF(C4403=FALSE,FALSE,IF(C4403&lt;$R$10,C4403,$R$10)))</f>
        <v>0</v>
      </c>
      <c r="H4403" t="b">
        <f>IF('Input and Summary Results'!$J$4="yes",'Data Transformation'!F4403,'Data Transformation'!D4403)</f>
        <v>0</v>
      </c>
      <c r="I4403" t="str">
        <f t="shared" si="235"/>
        <v/>
      </c>
    </row>
    <row r="4404" spans="2:9" x14ac:dyDescent="0.55000000000000004">
      <c r="B4404" t="b">
        <f>IF('Input and Summary Results'!D3986=0,FALSE,'Input and Summary Results'!$B3986)</f>
        <v>0</v>
      </c>
      <c r="C4404" t="b">
        <f>IF(OR(B4404=0,'Input and Summary Results'!D3986=0,'Input and Summary Results'!D3986=""),FALSE,'Input and Summary Results'!$D3986)</f>
        <v>0</v>
      </c>
      <c r="D4404" t="b">
        <f>IF(OR(B4404=0,'Input and Summary Results'!E3986=0),FALSE,'Input and Summary Results'!$E3986)</f>
        <v>0</v>
      </c>
      <c r="E4404" t="b">
        <f t="shared" si="236"/>
        <v>0</v>
      </c>
      <c r="F4404" t="b">
        <f t="shared" si="237"/>
        <v>0</v>
      </c>
      <c r="G4404" t="b">
        <f>IF('Input and Summary Results'!$J$4="yes",IF(C4404=FALSE,FALSE,IF('Data Transformation'!E4404&lt;$R$10,E4404,$R$10)),IF(C4404=FALSE,FALSE,IF(C4404&lt;$R$10,C4404,$R$10)))</f>
        <v>0</v>
      </c>
      <c r="H4404" t="b">
        <f>IF('Input and Summary Results'!$J$4="yes",'Data Transformation'!F4404,'Data Transformation'!D4404)</f>
        <v>0</v>
      </c>
      <c r="I4404" t="str">
        <f t="shared" si="235"/>
        <v/>
      </c>
    </row>
    <row r="4405" spans="2:9" x14ac:dyDescent="0.55000000000000004">
      <c r="B4405" t="b">
        <f>IF('Input and Summary Results'!D3987=0,FALSE,'Input and Summary Results'!$B3987)</f>
        <v>0</v>
      </c>
      <c r="C4405" t="b">
        <f>IF(OR(B4405=0,'Input and Summary Results'!D3987=0,'Input and Summary Results'!D3987=""),FALSE,'Input and Summary Results'!$D3987)</f>
        <v>0</v>
      </c>
      <c r="D4405" t="b">
        <f>IF(OR(B4405=0,'Input and Summary Results'!E3987=0),FALSE,'Input and Summary Results'!$E3987)</f>
        <v>0</v>
      </c>
      <c r="E4405" t="b">
        <f t="shared" si="236"/>
        <v>0</v>
      </c>
      <c r="F4405" t="b">
        <f t="shared" si="237"/>
        <v>0</v>
      </c>
      <c r="G4405" t="b">
        <f>IF('Input and Summary Results'!$J$4="yes",IF(C4405=FALSE,FALSE,IF('Data Transformation'!E4405&lt;$R$10,E4405,$R$10)),IF(C4405=FALSE,FALSE,IF(C4405&lt;$R$10,C4405,$R$10)))</f>
        <v>0</v>
      </c>
      <c r="H4405" t="b">
        <f>IF('Input and Summary Results'!$J$4="yes",'Data Transformation'!F4405,'Data Transformation'!D4405)</f>
        <v>0</v>
      </c>
      <c r="I4405" t="str">
        <f t="shared" si="235"/>
        <v/>
      </c>
    </row>
    <row r="4406" spans="2:9" x14ac:dyDescent="0.55000000000000004">
      <c r="B4406" t="b">
        <f>IF('Input and Summary Results'!D3988=0,FALSE,'Input and Summary Results'!$B3988)</f>
        <v>0</v>
      </c>
      <c r="C4406" t="b">
        <f>IF(OR(B4406=0,'Input and Summary Results'!D3988=0,'Input and Summary Results'!D3988=""),FALSE,'Input and Summary Results'!$D3988)</f>
        <v>0</v>
      </c>
      <c r="D4406" t="b">
        <f>IF(OR(B4406=0,'Input and Summary Results'!E3988=0),FALSE,'Input and Summary Results'!$E3988)</f>
        <v>0</v>
      </c>
      <c r="E4406" t="b">
        <f t="shared" si="236"/>
        <v>0</v>
      </c>
      <c r="F4406" t="b">
        <f t="shared" si="237"/>
        <v>0</v>
      </c>
      <c r="G4406" t="b">
        <f>IF('Input and Summary Results'!$J$4="yes",IF(C4406=FALSE,FALSE,IF('Data Transformation'!E4406&lt;$R$10,E4406,$R$10)),IF(C4406=FALSE,FALSE,IF(C4406&lt;$R$10,C4406,$R$10)))</f>
        <v>0</v>
      </c>
      <c r="H4406" t="b">
        <f>IF('Input and Summary Results'!$J$4="yes",'Data Transformation'!F4406,'Data Transformation'!D4406)</f>
        <v>0</v>
      </c>
      <c r="I4406" t="str">
        <f t="shared" si="235"/>
        <v/>
      </c>
    </row>
    <row r="4407" spans="2:9" x14ac:dyDescent="0.55000000000000004">
      <c r="B4407" t="b">
        <f>IF('Input and Summary Results'!D3989=0,FALSE,'Input and Summary Results'!$B3989)</f>
        <v>0</v>
      </c>
      <c r="C4407" t="b">
        <f>IF(OR(B4407=0,'Input and Summary Results'!D3989=0,'Input and Summary Results'!D3989=""),FALSE,'Input and Summary Results'!$D3989)</f>
        <v>0</v>
      </c>
      <c r="D4407" t="b">
        <f>IF(OR(B4407=0,'Input and Summary Results'!E3989=0),FALSE,'Input and Summary Results'!$E3989)</f>
        <v>0</v>
      </c>
      <c r="E4407" t="b">
        <f t="shared" si="236"/>
        <v>0</v>
      </c>
      <c r="F4407" t="b">
        <f t="shared" si="237"/>
        <v>0</v>
      </c>
      <c r="G4407" t="b">
        <f>IF('Input and Summary Results'!$J$4="yes",IF(C4407=FALSE,FALSE,IF('Data Transformation'!E4407&lt;$R$10,E4407,$R$10)),IF(C4407=FALSE,FALSE,IF(C4407&lt;$R$10,C4407,$R$10)))</f>
        <v>0</v>
      </c>
      <c r="H4407" t="b">
        <f>IF('Input and Summary Results'!$J$4="yes",'Data Transformation'!F4407,'Data Transformation'!D4407)</f>
        <v>0</v>
      </c>
      <c r="I4407" t="str">
        <f t="shared" si="235"/>
        <v/>
      </c>
    </row>
    <row r="4408" spans="2:9" x14ac:dyDescent="0.55000000000000004">
      <c r="B4408" t="b">
        <f>IF('Input and Summary Results'!D3990=0,FALSE,'Input and Summary Results'!$B3990)</f>
        <v>0</v>
      </c>
      <c r="C4408" t="b">
        <f>IF(OR(B4408=0,'Input and Summary Results'!D3990=0,'Input and Summary Results'!D3990=""),FALSE,'Input and Summary Results'!$D3990)</f>
        <v>0</v>
      </c>
      <c r="D4408" t="b">
        <f>IF(OR(B4408=0,'Input and Summary Results'!E3990=0),FALSE,'Input and Summary Results'!$E3990)</f>
        <v>0</v>
      </c>
      <c r="E4408" t="b">
        <f t="shared" si="236"/>
        <v>0</v>
      </c>
      <c r="F4408" t="b">
        <f t="shared" si="237"/>
        <v>0</v>
      </c>
      <c r="G4408" t="b">
        <f>IF('Input and Summary Results'!$J$4="yes",IF(C4408=FALSE,FALSE,IF('Data Transformation'!E4408&lt;$R$10,E4408,$R$10)),IF(C4408=FALSE,FALSE,IF(C4408&lt;$R$10,C4408,$R$10)))</f>
        <v>0</v>
      </c>
      <c r="H4408" t="b">
        <f>IF('Input and Summary Results'!$J$4="yes",'Data Transformation'!F4408,'Data Transformation'!D4408)</f>
        <v>0</v>
      </c>
      <c r="I4408" t="str">
        <f t="shared" si="235"/>
        <v/>
      </c>
    </row>
    <row r="4409" spans="2:9" x14ac:dyDescent="0.55000000000000004">
      <c r="B4409" t="b">
        <f>IF('Input and Summary Results'!D3991=0,FALSE,'Input and Summary Results'!$B3991)</f>
        <v>0</v>
      </c>
      <c r="C4409" t="b">
        <f>IF(OR(B4409=0,'Input and Summary Results'!D3991=0,'Input and Summary Results'!D3991=""),FALSE,'Input and Summary Results'!$D3991)</f>
        <v>0</v>
      </c>
      <c r="D4409" t="b">
        <f>IF(OR(B4409=0,'Input and Summary Results'!E3991=0),FALSE,'Input and Summary Results'!$E3991)</f>
        <v>0</v>
      </c>
      <c r="E4409" t="b">
        <f t="shared" si="236"/>
        <v>0</v>
      </c>
      <c r="F4409" t="b">
        <f t="shared" si="237"/>
        <v>0</v>
      </c>
      <c r="G4409" t="b">
        <f>IF('Input and Summary Results'!$J$4="yes",IF(C4409=FALSE,FALSE,IF('Data Transformation'!E4409&lt;$R$10,E4409,$R$10)),IF(C4409=FALSE,FALSE,IF(C4409&lt;$R$10,C4409,$R$10)))</f>
        <v>0</v>
      </c>
      <c r="H4409" t="b">
        <f>IF('Input and Summary Results'!$J$4="yes",'Data Transformation'!F4409,'Data Transformation'!D4409)</f>
        <v>0</v>
      </c>
      <c r="I4409" t="str">
        <f t="shared" si="235"/>
        <v/>
      </c>
    </row>
    <row r="4410" spans="2:9" x14ac:dyDescent="0.55000000000000004">
      <c r="B4410" t="b">
        <f>IF('Input and Summary Results'!D3992=0,FALSE,'Input and Summary Results'!$B3992)</f>
        <v>0</v>
      </c>
      <c r="C4410" t="b">
        <f>IF(OR(B4410=0,'Input and Summary Results'!D3992=0,'Input and Summary Results'!D3992=""),FALSE,'Input and Summary Results'!$D3992)</f>
        <v>0</v>
      </c>
      <c r="D4410" t="b">
        <f>IF(OR(B4410=0,'Input and Summary Results'!E3992=0),FALSE,'Input and Summary Results'!$E3992)</f>
        <v>0</v>
      </c>
      <c r="E4410" t="b">
        <f t="shared" si="236"/>
        <v>0</v>
      </c>
      <c r="F4410" t="b">
        <f t="shared" si="237"/>
        <v>0</v>
      </c>
      <c r="G4410" t="b">
        <f>IF('Input and Summary Results'!$J$4="yes",IF(C4410=FALSE,FALSE,IF('Data Transformation'!E4410&lt;$R$10,E4410,$R$10)),IF(C4410=FALSE,FALSE,IF(C4410&lt;$R$10,C4410,$R$10)))</f>
        <v>0</v>
      </c>
      <c r="H4410" t="b">
        <f>IF('Input and Summary Results'!$J$4="yes",'Data Transformation'!F4410,'Data Transformation'!D4410)</f>
        <v>0</v>
      </c>
      <c r="I4410" t="str">
        <f t="shared" si="235"/>
        <v/>
      </c>
    </row>
    <row r="4411" spans="2:9" x14ac:dyDescent="0.55000000000000004">
      <c r="B4411" t="b">
        <f>IF('Input and Summary Results'!D3993=0,FALSE,'Input and Summary Results'!$B3993)</f>
        <v>0</v>
      </c>
      <c r="C4411" t="b">
        <f>IF(OR(B4411=0,'Input and Summary Results'!D3993=0,'Input and Summary Results'!D3993=""),FALSE,'Input and Summary Results'!$D3993)</f>
        <v>0</v>
      </c>
      <c r="D4411" t="b">
        <f>IF(OR(B4411=0,'Input and Summary Results'!E3993=0),FALSE,'Input and Summary Results'!$E3993)</f>
        <v>0</v>
      </c>
      <c r="E4411" t="b">
        <f t="shared" si="236"/>
        <v>0</v>
      </c>
      <c r="F4411" t="b">
        <f t="shared" si="237"/>
        <v>0</v>
      </c>
      <c r="G4411" t="b">
        <f>IF('Input and Summary Results'!$J$4="yes",IF(C4411=FALSE,FALSE,IF('Data Transformation'!E4411&lt;$R$10,E4411,$R$10)),IF(C4411=FALSE,FALSE,IF(C4411&lt;$R$10,C4411,$R$10)))</f>
        <v>0</v>
      </c>
      <c r="H4411" t="b">
        <f>IF('Input and Summary Results'!$J$4="yes",'Data Transformation'!F4411,'Data Transformation'!D4411)</f>
        <v>0</v>
      </c>
      <c r="I4411" t="str">
        <f t="shared" si="235"/>
        <v/>
      </c>
    </row>
    <row r="4412" spans="2:9" x14ac:dyDescent="0.55000000000000004">
      <c r="B4412" t="b">
        <f>IF('Input and Summary Results'!D3994=0,FALSE,'Input and Summary Results'!$B3994)</f>
        <v>0</v>
      </c>
      <c r="C4412" t="b">
        <f>IF(OR(B4412=0,'Input and Summary Results'!D3994=0,'Input and Summary Results'!D3994=""),FALSE,'Input and Summary Results'!$D3994)</f>
        <v>0</v>
      </c>
      <c r="D4412" t="b">
        <f>IF(OR(B4412=0,'Input and Summary Results'!E3994=0),FALSE,'Input and Summary Results'!$E3994)</f>
        <v>0</v>
      </c>
      <c r="E4412" t="b">
        <f t="shared" si="236"/>
        <v>0</v>
      </c>
      <c r="F4412" t="b">
        <f t="shared" si="237"/>
        <v>0</v>
      </c>
      <c r="G4412" t="b">
        <f>IF('Input and Summary Results'!$J$4="yes",IF(C4412=FALSE,FALSE,IF('Data Transformation'!E4412&lt;$R$10,E4412,$R$10)),IF(C4412=FALSE,FALSE,IF(C4412&lt;$R$10,C4412,$R$10)))</f>
        <v>0</v>
      </c>
      <c r="H4412" t="b">
        <f>IF('Input and Summary Results'!$J$4="yes",'Data Transformation'!F4412,'Data Transformation'!D4412)</f>
        <v>0</v>
      </c>
      <c r="I4412" t="str">
        <f t="shared" si="235"/>
        <v/>
      </c>
    </row>
    <row r="4413" spans="2:9" x14ac:dyDescent="0.55000000000000004">
      <c r="B4413" t="b">
        <f>IF('Input and Summary Results'!D3995=0,FALSE,'Input and Summary Results'!$B3995)</f>
        <v>0</v>
      </c>
      <c r="C4413" t="b">
        <f>IF(OR(B4413=0,'Input and Summary Results'!D3995=0,'Input and Summary Results'!D3995=""),FALSE,'Input and Summary Results'!$D3995)</f>
        <v>0</v>
      </c>
      <c r="D4413" t="b">
        <f>IF(OR(B4413=0,'Input and Summary Results'!E3995=0),FALSE,'Input and Summary Results'!$E3995)</f>
        <v>0</v>
      </c>
      <c r="E4413" t="b">
        <f t="shared" si="236"/>
        <v>0</v>
      </c>
      <c r="F4413" t="b">
        <f t="shared" si="237"/>
        <v>0</v>
      </c>
      <c r="G4413" t="b">
        <f>IF('Input and Summary Results'!$J$4="yes",IF(C4413=FALSE,FALSE,IF('Data Transformation'!E4413&lt;$R$10,E4413,$R$10)),IF(C4413=FALSE,FALSE,IF(C4413&lt;$R$10,C4413,$R$10)))</f>
        <v>0</v>
      </c>
      <c r="H4413" t="b">
        <f>IF('Input and Summary Results'!$J$4="yes",'Data Transformation'!F4413,'Data Transformation'!D4413)</f>
        <v>0</v>
      </c>
      <c r="I4413" t="str">
        <f t="shared" si="235"/>
        <v/>
      </c>
    </row>
    <row r="4414" spans="2:9" x14ac:dyDescent="0.55000000000000004">
      <c r="B4414" t="b">
        <f>IF('Input and Summary Results'!D3996=0,FALSE,'Input and Summary Results'!$B3996)</f>
        <v>0</v>
      </c>
      <c r="C4414" t="b">
        <f>IF(OR(B4414=0,'Input and Summary Results'!D3996=0,'Input and Summary Results'!D3996=""),FALSE,'Input and Summary Results'!$D3996)</f>
        <v>0</v>
      </c>
      <c r="D4414" t="b">
        <f>IF(OR(B4414=0,'Input and Summary Results'!E3996=0),FALSE,'Input and Summary Results'!$E3996)</f>
        <v>0</v>
      </c>
      <c r="E4414" t="b">
        <f t="shared" si="236"/>
        <v>0</v>
      </c>
      <c r="F4414" t="b">
        <f t="shared" si="237"/>
        <v>0</v>
      </c>
      <c r="G4414" t="b">
        <f>IF('Input and Summary Results'!$J$4="yes",IF(C4414=FALSE,FALSE,IF('Data Transformation'!E4414&lt;$R$10,E4414,$R$10)),IF(C4414=FALSE,FALSE,IF(C4414&lt;$R$10,C4414,$R$10)))</f>
        <v>0</v>
      </c>
      <c r="H4414" t="b">
        <f>IF('Input and Summary Results'!$J$4="yes",'Data Transformation'!F4414,'Data Transformation'!D4414)</f>
        <v>0</v>
      </c>
      <c r="I4414" t="str">
        <f t="shared" si="235"/>
        <v/>
      </c>
    </row>
    <row r="4415" spans="2:9" x14ac:dyDescent="0.55000000000000004">
      <c r="B4415" t="b">
        <f>IF('Input and Summary Results'!D3997=0,FALSE,'Input and Summary Results'!$B3997)</f>
        <v>0</v>
      </c>
      <c r="C4415" t="b">
        <f>IF(OR(B4415=0,'Input and Summary Results'!D3997=0,'Input and Summary Results'!D3997=""),FALSE,'Input and Summary Results'!$D3997)</f>
        <v>0</v>
      </c>
      <c r="D4415" t="b">
        <f>IF(OR(B4415=0,'Input and Summary Results'!E3997=0),FALSE,'Input and Summary Results'!$E3997)</f>
        <v>0</v>
      </c>
      <c r="E4415" t="b">
        <f t="shared" si="236"/>
        <v>0</v>
      </c>
      <c r="F4415" t="b">
        <f t="shared" si="237"/>
        <v>0</v>
      </c>
      <c r="G4415" t="b">
        <f>IF('Input and Summary Results'!$J$4="yes",IF(C4415=FALSE,FALSE,IF('Data Transformation'!E4415&lt;$R$10,E4415,$R$10)),IF(C4415=FALSE,FALSE,IF(C4415&lt;$R$10,C4415,$R$10)))</f>
        <v>0</v>
      </c>
      <c r="H4415" t="b">
        <f>IF('Input and Summary Results'!$J$4="yes",'Data Transformation'!F4415,'Data Transformation'!D4415)</f>
        <v>0</v>
      </c>
      <c r="I4415" t="str">
        <f t="shared" si="235"/>
        <v/>
      </c>
    </row>
    <row r="4416" spans="2:9" x14ac:dyDescent="0.55000000000000004">
      <c r="B4416" t="b">
        <f>IF('Input and Summary Results'!D3998=0,FALSE,'Input and Summary Results'!$B3998)</f>
        <v>0</v>
      </c>
      <c r="C4416" t="b">
        <f>IF(OR(B4416=0,'Input and Summary Results'!D3998=0,'Input and Summary Results'!D3998=""),FALSE,'Input and Summary Results'!$D3998)</f>
        <v>0</v>
      </c>
      <c r="D4416" t="b">
        <f>IF(OR(B4416=0,'Input and Summary Results'!E3998=0),FALSE,'Input and Summary Results'!$E3998)</f>
        <v>0</v>
      </c>
      <c r="E4416" t="b">
        <f t="shared" si="236"/>
        <v>0</v>
      </c>
      <c r="F4416" t="b">
        <f t="shared" si="237"/>
        <v>0</v>
      </c>
      <c r="G4416" t="b">
        <f>IF('Input and Summary Results'!$J$4="yes",IF(C4416=FALSE,FALSE,IF('Data Transformation'!E4416&lt;$R$10,E4416,$R$10)),IF(C4416=FALSE,FALSE,IF(C4416&lt;$R$10,C4416,$R$10)))</f>
        <v>0</v>
      </c>
      <c r="H4416" t="b">
        <f>IF('Input and Summary Results'!$J$4="yes",'Data Transformation'!F4416,'Data Transformation'!D4416)</f>
        <v>0</v>
      </c>
      <c r="I4416" t="str">
        <f t="shared" si="235"/>
        <v/>
      </c>
    </row>
    <row r="4417" spans="2:9" x14ac:dyDescent="0.55000000000000004">
      <c r="B4417" t="b">
        <f>IF('Input and Summary Results'!D3999=0,FALSE,'Input and Summary Results'!$B3999)</f>
        <v>0</v>
      </c>
      <c r="C4417" t="b">
        <f>IF(OR(B4417=0,'Input and Summary Results'!D3999=0,'Input and Summary Results'!D3999=""),FALSE,'Input and Summary Results'!$D3999)</f>
        <v>0</v>
      </c>
      <c r="D4417" t="b">
        <f>IF(OR(B4417=0,'Input and Summary Results'!E3999=0),FALSE,'Input and Summary Results'!$E3999)</f>
        <v>0</v>
      </c>
      <c r="E4417" t="b">
        <f t="shared" si="236"/>
        <v>0</v>
      </c>
      <c r="F4417" t="b">
        <f t="shared" si="237"/>
        <v>0</v>
      </c>
      <c r="G4417" t="b">
        <f>IF('Input and Summary Results'!$J$4="yes",IF(C4417=FALSE,FALSE,IF('Data Transformation'!E4417&lt;$R$10,E4417,$R$10)),IF(C4417=FALSE,FALSE,IF(C4417&lt;$R$10,C4417,$R$10)))</f>
        <v>0</v>
      </c>
      <c r="H4417" t="b">
        <f>IF('Input and Summary Results'!$J$4="yes",'Data Transformation'!F4417,'Data Transformation'!D4417)</f>
        <v>0</v>
      </c>
      <c r="I4417" t="str">
        <f t="shared" si="235"/>
        <v/>
      </c>
    </row>
    <row r="4418" spans="2:9" x14ac:dyDescent="0.55000000000000004">
      <c r="B4418" t="b">
        <f>IF('Input and Summary Results'!D4000=0,FALSE,'Input and Summary Results'!$B4000)</f>
        <v>0</v>
      </c>
      <c r="C4418" t="b">
        <f>IF(OR(B4418=0,'Input and Summary Results'!D4000=0,'Input and Summary Results'!D4000=""),FALSE,'Input and Summary Results'!$D4000)</f>
        <v>0</v>
      </c>
      <c r="D4418" t="b">
        <f>IF(OR(B4418=0,'Input and Summary Results'!E4000=0),FALSE,'Input and Summary Results'!$E4000)</f>
        <v>0</v>
      </c>
      <c r="E4418" t="b">
        <f t="shared" si="236"/>
        <v>0</v>
      </c>
      <c r="F4418" t="b">
        <f t="shared" si="237"/>
        <v>0</v>
      </c>
      <c r="G4418" t="b">
        <f>IF('Input and Summary Results'!$J$4="yes",IF(C4418=FALSE,FALSE,IF('Data Transformation'!E4418&lt;$R$10,E4418,$R$10)),IF(C4418=FALSE,FALSE,IF(C4418&lt;$R$10,C4418,$R$10)))</f>
        <v>0</v>
      </c>
      <c r="H4418" t="b">
        <f>IF('Input and Summary Results'!$J$4="yes",'Data Transformation'!F4418,'Data Transformation'!D4418)</f>
        <v>0</v>
      </c>
      <c r="I4418" t="str">
        <f t="shared" si="235"/>
        <v/>
      </c>
    </row>
    <row r="4419" spans="2:9" x14ac:dyDescent="0.55000000000000004">
      <c r="B4419" t="b">
        <f>IF('Input and Summary Results'!D4001=0,FALSE,'Input and Summary Results'!$B4001)</f>
        <v>0</v>
      </c>
      <c r="C4419" t="b">
        <f>IF(OR(B4419=0,'Input and Summary Results'!D4001=0,'Input and Summary Results'!D4001=""),FALSE,'Input and Summary Results'!$D4001)</f>
        <v>0</v>
      </c>
      <c r="D4419" t="b">
        <f>IF(OR(B4419=0,'Input and Summary Results'!E4001=0),FALSE,'Input and Summary Results'!$E4001)</f>
        <v>0</v>
      </c>
      <c r="E4419" t="b">
        <f t="shared" si="236"/>
        <v>0</v>
      </c>
      <c r="F4419" t="b">
        <f t="shared" si="237"/>
        <v>0</v>
      </c>
      <c r="G4419" t="b">
        <f>IF('Input and Summary Results'!$J$4="yes",IF(C4419=FALSE,FALSE,IF('Data Transformation'!E4419&lt;$R$10,E4419,$R$10)),IF(C4419=FALSE,FALSE,IF(C4419&lt;$R$10,C4419,$R$10)))</f>
        <v>0</v>
      </c>
      <c r="H4419" t="b">
        <f>IF('Input and Summary Results'!$J$4="yes",'Data Transformation'!F4419,'Data Transformation'!D4419)</f>
        <v>0</v>
      </c>
      <c r="I4419" t="str">
        <f t="shared" si="235"/>
        <v/>
      </c>
    </row>
    <row r="4420" spans="2:9" x14ac:dyDescent="0.55000000000000004">
      <c r="B4420" t="b">
        <f>IF('Input and Summary Results'!D4002=0,FALSE,'Input and Summary Results'!$B4002)</f>
        <v>0</v>
      </c>
      <c r="C4420" t="b">
        <f>IF(OR(B4420=0,'Input and Summary Results'!D4002=0,'Input and Summary Results'!D4002=""),FALSE,'Input and Summary Results'!$D4002)</f>
        <v>0</v>
      </c>
      <c r="D4420" t="b">
        <f>IF(OR(B4420=0,'Input and Summary Results'!E4002=0),FALSE,'Input and Summary Results'!$E4002)</f>
        <v>0</v>
      </c>
      <c r="E4420" t="b">
        <f t="shared" si="236"/>
        <v>0</v>
      </c>
      <c r="F4420" t="b">
        <f t="shared" si="237"/>
        <v>0</v>
      </c>
      <c r="G4420" t="b">
        <f>IF('Input and Summary Results'!$J$4="yes",IF(C4420=FALSE,FALSE,IF('Data Transformation'!E4420&lt;$R$10,E4420,$R$10)),IF(C4420=FALSE,FALSE,IF(C4420&lt;$R$10,C4420,$R$10)))</f>
        <v>0</v>
      </c>
      <c r="H4420" t="b">
        <f>IF('Input and Summary Results'!$J$4="yes",'Data Transformation'!F4420,'Data Transformation'!D4420)</f>
        <v>0</v>
      </c>
      <c r="I4420" t="str">
        <f t="shared" si="235"/>
        <v/>
      </c>
    </row>
    <row r="4421" spans="2:9" x14ac:dyDescent="0.55000000000000004">
      <c r="B4421" t="b">
        <f>IF('Input and Summary Results'!D4003=0,FALSE,'Input and Summary Results'!$B4003)</f>
        <v>0</v>
      </c>
      <c r="C4421" t="b">
        <f>IF(OR(B4421=0,'Input and Summary Results'!D4003=0,'Input and Summary Results'!D4003=""),FALSE,'Input and Summary Results'!$D4003)</f>
        <v>0</v>
      </c>
      <c r="D4421" t="b">
        <f>IF(OR(B4421=0,'Input and Summary Results'!E4003=0),FALSE,'Input and Summary Results'!$E4003)</f>
        <v>0</v>
      </c>
      <c r="E4421" t="b">
        <f t="shared" si="236"/>
        <v>0</v>
      </c>
      <c r="F4421" t="b">
        <f t="shared" si="237"/>
        <v>0</v>
      </c>
      <c r="G4421" t="b">
        <f>IF('Input and Summary Results'!$J$4="yes",IF(C4421=FALSE,FALSE,IF('Data Transformation'!E4421&lt;$R$10,E4421,$R$10)),IF(C4421=FALSE,FALSE,IF(C4421&lt;$R$10,C4421,$R$10)))</f>
        <v>0</v>
      </c>
      <c r="H4421" t="b">
        <f>IF('Input and Summary Results'!$J$4="yes",'Data Transformation'!F4421,'Data Transformation'!D4421)</f>
        <v>0</v>
      </c>
      <c r="I4421" t="str">
        <f t="shared" ref="I4421:I4484" si="238">IF(G4421=FALSE,"",B4421)</f>
        <v/>
      </c>
    </row>
    <row r="4422" spans="2:9" x14ac:dyDescent="0.55000000000000004">
      <c r="B4422" t="b">
        <f>IF('Input and Summary Results'!D4004=0,FALSE,'Input and Summary Results'!$B4004)</f>
        <v>0</v>
      </c>
      <c r="C4422" t="b">
        <f>IF(OR(B4422=0,'Input and Summary Results'!D4004=0,'Input and Summary Results'!D4004=""),FALSE,'Input and Summary Results'!$D4004)</f>
        <v>0</v>
      </c>
      <c r="D4422" t="b">
        <f>IF(OR(B4422=0,'Input and Summary Results'!E4004=0),FALSE,'Input and Summary Results'!$E4004)</f>
        <v>0</v>
      </c>
      <c r="E4422" t="b">
        <f t="shared" si="236"/>
        <v>0</v>
      </c>
      <c r="F4422" t="b">
        <f t="shared" si="237"/>
        <v>0</v>
      </c>
      <c r="G4422" t="b">
        <f>IF('Input and Summary Results'!$J$4="yes",IF(C4422=FALSE,FALSE,IF('Data Transformation'!E4422&lt;$R$10,E4422,$R$10)),IF(C4422=FALSE,FALSE,IF(C4422&lt;$R$10,C4422,$R$10)))</f>
        <v>0</v>
      </c>
      <c r="H4422" t="b">
        <f>IF('Input and Summary Results'!$J$4="yes",'Data Transformation'!F4422,'Data Transformation'!D4422)</f>
        <v>0</v>
      </c>
      <c r="I4422" t="str">
        <f t="shared" si="238"/>
        <v/>
      </c>
    </row>
    <row r="4423" spans="2:9" x14ac:dyDescent="0.55000000000000004">
      <c r="B4423" t="b">
        <f>IF('Input and Summary Results'!D4005=0,FALSE,'Input and Summary Results'!$B4005)</f>
        <v>0</v>
      </c>
      <c r="C4423" t="b">
        <f>IF(OR(B4423=0,'Input and Summary Results'!D4005=0,'Input and Summary Results'!D4005=""),FALSE,'Input and Summary Results'!$D4005)</f>
        <v>0</v>
      </c>
      <c r="D4423" t="b">
        <f>IF(OR(B4423=0,'Input and Summary Results'!E4005=0),FALSE,'Input and Summary Results'!$E4005)</f>
        <v>0</v>
      </c>
      <c r="E4423" t="b">
        <f t="shared" si="236"/>
        <v>0</v>
      </c>
      <c r="F4423" t="b">
        <f t="shared" si="237"/>
        <v>0</v>
      </c>
      <c r="G4423" t="b">
        <f>IF('Input and Summary Results'!$J$4="yes",IF(C4423=FALSE,FALSE,IF('Data Transformation'!E4423&lt;$R$10,E4423,$R$10)),IF(C4423=FALSE,FALSE,IF(C4423&lt;$R$10,C4423,$R$10)))</f>
        <v>0</v>
      </c>
      <c r="H4423" t="b">
        <f>IF('Input and Summary Results'!$J$4="yes",'Data Transformation'!F4423,'Data Transformation'!D4423)</f>
        <v>0</v>
      </c>
      <c r="I4423" t="str">
        <f t="shared" si="238"/>
        <v/>
      </c>
    </row>
    <row r="4424" spans="2:9" x14ac:dyDescent="0.55000000000000004">
      <c r="B4424" t="b">
        <f>IF('Input and Summary Results'!D4006=0,FALSE,'Input and Summary Results'!$B4006)</f>
        <v>0</v>
      </c>
      <c r="C4424" t="b">
        <f>IF(OR(B4424=0,'Input and Summary Results'!D4006=0,'Input and Summary Results'!D4006=""),FALSE,'Input and Summary Results'!$D4006)</f>
        <v>0</v>
      </c>
      <c r="D4424" t="b">
        <f>IF(OR(B4424=0,'Input and Summary Results'!E4006=0),FALSE,'Input and Summary Results'!$E4006)</f>
        <v>0</v>
      </c>
      <c r="E4424" t="b">
        <f t="shared" si="236"/>
        <v>0</v>
      </c>
      <c r="F4424" t="b">
        <f t="shared" si="237"/>
        <v>0</v>
      </c>
      <c r="G4424" t="b">
        <f>IF('Input and Summary Results'!$J$4="yes",IF(C4424=FALSE,FALSE,IF('Data Transformation'!E4424&lt;$R$10,E4424,$R$10)),IF(C4424=FALSE,FALSE,IF(C4424&lt;$R$10,C4424,$R$10)))</f>
        <v>0</v>
      </c>
      <c r="H4424" t="b">
        <f>IF('Input and Summary Results'!$J$4="yes",'Data Transformation'!F4424,'Data Transformation'!D4424)</f>
        <v>0</v>
      </c>
      <c r="I4424" t="str">
        <f t="shared" si="238"/>
        <v/>
      </c>
    </row>
    <row r="4425" spans="2:9" x14ac:dyDescent="0.55000000000000004">
      <c r="B4425" t="b">
        <f>IF('Input and Summary Results'!D4007=0,FALSE,'Input and Summary Results'!$B4007)</f>
        <v>0</v>
      </c>
      <c r="C4425" t="b">
        <f>IF(OR(B4425=0,'Input and Summary Results'!D4007=0,'Input and Summary Results'!D4007=""),FALSE,'Input and Summary Results'!$D4007)</f>
        <v>0</v>
      </c>
      <c r="D4425" t="b">
        <f>IF(OR(B4425=0,'Input and Summary Results'!E4007=0),FALSE,'Input and Summary Results'!$E4007)</f>
        <v>0</v>
      </c>
      <c r="E4425" t="b">
        <f t="shared" si="236"/>
        <v>0</v>
      </c>
      <c r="F4425" t="b">
        <f t="shared" si="237"/>
        <v>0</v>
      </c>
      <c r="G4425" t="b">
        <f>IF('Input and Summary Results'!$J$4="yes",IF(C4425=FALSE,FALSE,IF('Data Transformation'!E4425&lt;$R$10,E4425,$R$10)),IF(C4425=FALSE,FALSE,IF(C4425&lt;$R$10,C4425,$R$10)))</f>
        <v>0</v>
      </c>
      <c r="H4425" t="b">
        <f>IF('Input and Summary Results'!$J$4="yes",'Data Transformation'!F4425,'Data Transformation'!D4425)</f>
        <v>0</v>
      </c>
      <c r="I4425" t="str">
        <f t="shared" si="238"/>
        <v/>
      </c>
    </row>
    <row r="4426" spans="2:9" x14ac:dyDescent="0.55000000000000004">
      <c r="B4426" t="b">
        <f>IF('Input and Summary Results'!D4008=0,FALSE,'Input and Summary Results'!$B4008)</f>
        <v>0</v>
      </c>
      <c r="C4426" t="b">
        <f>IF(OR(B4426=0,'Input and Summary Results'!D4008=0,'Input and Summary Results'!D4008=""),FALSE,'Input and Summary Results'!$D4008)</f>
        <v>0</v>
      </c>
      <c r="D4426" t="b">
        <f>IF(OR(B4426=0,'Input and Summary Results'!E4008=0),FALSE,'Input and Summary Results'!$E4008)</f>
        <v>0</v>
      </c>
      <c r="E4426" t="b">
        <f t="shared" si="236"/>
        <v>0</v>
      </c>
      <c r="F4426" t="b">
        <f t="shared" si="237"/>
        <v>0</v>
      </c>
      <c r="G4426" t="b">
        <f>IF('Input and Summary Results'!$J$4="yes",IF(C4426=FALSE,FALSE,IF('Data Transformation'!E4426&lt;$R$10,E4426,$R$10)),IF(C4426=FALSE,FALSE,IF(C4426&lt;$R$10,C4426,$R$10)))</f>
        <v>0</v>
      </c>
      <c r="H4426" t="b">
        <f>IF('Input and Summary Results'!$J$4="yes",'Data Transformation'!F4426,'Data Transformation'!D4426)</f>
        <v>0</v>
      </c>
      <c r="I4426" t="str">
        <f t="shared" si="238"/>
        <v/>
      </c>
    </row>
    <row r="4427" spans="2:9" x14ac:dyDescent="0.55000000000000004">
      <c r="B4427" t="b">
        <f>IF('Input and Summary Results'!D4009=0,FALSE,'Input and Summary Results'!$B4009)</f>
        <v>0</v>
      </c>
      <c r="C4427" t="b">
        <f>IF(OR(B4427=0,'Input and Summary Results'!D4009=0,'Input and Summary Results'!D4009=""),FALSE,'Input and Summary Results'!$D4009)</f>
        <v>0</v>
      </c>
      <c r="D4427" t="b">
        <f>IF(OR(B4427=0,'Input and Summary Results'!E4009=0),FALSE,'Input and Summary Results'!$E4009)</f>
        <v>0</v>
      </c>
      <c r="E4427" t="b">
        <f t="shared" si="236"/>
        <v>0</v>
      </c>
      <c r="F4427" t="b">
        <f t="shared" si="237"/>
        <v>0</v>
      </c>
      <c r="G4427" t="b">
        <f>IF('Input and Summary Results'!$J$4="yes",IF(C4427=FALSE,FALSE,IF('Data Transformation'!E4427&lt;$R$10,E4427,$R$10)),IF(C4427=FALSE,FALSE,IF(C4427&lt;$R$10,C4427,$R$10)))</f>
        <v>0</v>
      </c>
      <c r="H4427" t="b">
        <f>IF('Input and Summary Results'!$J$4="yes",'Data Transformation'!F4427,'Data Transformation'!D4427)</f>
        <v>0</v>
      </c>
      <c r="I4427" t="str">
        <f t="shared" si="238"/>
        <v/>
      </c>
    </row>
    <row r="4428" spans="2:9" x14ac:dyDescent="0.55000000000000004">
      <c r="B4428" t="b">
        <f>IF('Input and Summary Results'!D4010=0,FALSE,'Input and Summary Results'!$B4010)</f>
        <v>0</v>
      </c>
      <c r="C4428" t="b">
        <f>IF(OR(B4428=0,'Input and Summary Results'!D4010=0,'Input and Summary Results'!D4010=""),FALSE,'Input and Summary Results'!$D4010)</f>
        <v>0</v>
      </c>
      <c r="D4428" t="b">
        <f>IF(OR(B4428=0,'Input and Summary Results'!E4010=0),FALSE,'Input and Summary Results'!$E4010)</f>
        <v>0</v>
      </c>
      <c r="E4428" t="b">
        <f t="shared" si="236"/>
        <v>0</v>
      </c>
      <c r="F4428" t="b">
        <f t="shared" si="237"/>
        <v>0</v>
      </c>
      <c r="G4428" t="b">
        <f>IF('Input and Summary Results'!$J$4="yes",IF(C4428=FALSE,FALSE,IF('Data Transformation'!E4428&lt;$R$10,E4428,$R$10)),IF(C4428=FALSE,FALSE,IF(C4428&lt;$R$10,C4428,$R$10)))</f>
        <v>0</v>
      </c>
      <c r="H4428" t="b">
        <f>IF('Input and Summary Results'!$J$4="yes",'Data Transformation'!F4428,'Data Transformation'!D4428)</f>
        <v>0</v>
      </c>
      <c r="I4428" t="str">
        <f t="shared" si="238"/>
        <v/>
      </c>
    </row>
    <row r="4429" spans="2:9" x14ac:dyDescent="0.55000000000000004">
      <c r="B4429" t="b">
        <f>IF('Input and Summary Results'!D4011=0,FALSE,'Input and Summary Results'!$B4011)</f>
        <v>0</v>
      </c>
      <c r="C4429" t="b">
        <f>IF(OR(B4429=0,'Input and Summary Results'!D4011=0,'Input and Summary Results'!D4011=""),FALSE,'Input and Summary Results'!$D4011)</f>
        <v>0</v>
      </c>
      <c r="D4429" t="b">
        <f>IF(OR(B4429=0,'Input and Summary Results'!E4011=0),FALSE,'Input and Summary Results'!$E4011)</f>
        <v>0</v>
      </c>
      <c r="E4429" t="b">
        <f t="shared" si="236"/>
        <v>0</v>
      </c>
      <c r="F4429" t="b">
        <f t="shared" si="237"/>
        <v>0</v>
      </c>
      <c r="G4429" t="b">
        <f>IF('Input and Summary Results'!$J$4="yes",IF(C4429=FALSE,FALSE,IF('Data Transformation'!E4429&lt;$R$10,E4429,$R$10)),IF(C4429=FALSE,FALSE,IF(C4429&lt;$R$10,C4429,$R$10)))</f>
        <v>0</v>
      </c>
      <c r="H4429" t="b">
        <f>IF('Input and Summary Results'!$J$4="yes",'Data Transformation'!F4429,'Data Transformation'!D4429)</f>
        <v>0</v>
      </c>
      <c r="I4429" t="str">
        <f t="shared" si="238"/>
        <v/>
      </c>
    </row>
    <row r="4430" spans="2:9" x14ac:dyDescent="0.55000000000000004">
      <c r="B4430" t="b">
        <f>IF('Input and Summary Results'!D4012=0,FALSE,'Input and Summary Results'!$B4012)</f>
        <v>0</v>
      </c>
      <c r="C4430" t="b">
        <f>IF(OR(B4430=0,'Input and Summary Results'!D4012=0,'Input and Summary Results'!D4012=""),FALSE,'Input and Summary Results'!$D4012)</f>
        <v>0</v>
      </c>
      <c r="D4430" t="b">
        <f>IF(OR(B4430=0,'Input and Summary Results'!E4012=0),FALSE,'Input and Summary Results'!$E4012)</f>
        <v>0</v>
      </c>
      <c r="E4430" t="b">
        <f t="shared" si="236"/>
        <v>0</v>
      </c>
      <c r="F4430" t="b">
        <f t="shared" si="237"/>
        <v>0</v>
      </c>
      <c r="G4430" t="b">
        <f>IF('Input and Summary Results'!$J$4="yes",IF(C4430=FALSE,FALSE,IF('Data Transformation'!E4430&lt;$R$10,E4430,$R$10)),IF(C4430=FALSE,FALSE,IF(C4430&lt;$R$10,C4430,$R$10)))</f>
        <v>0</v>
      </c>
      <c r="H4430" t="b">
        <f>IF('Input and Summary Results'!$J$4="yes",'Data Transformation'!F4430,'Data Transformation'!D4430)</f>
        <v>0</v>
      </c>
      <c r="I4430" t="str">
        <f t="shared" si="238"/>
        <v/>
      </c>
    </row>
    <row r="4431" spans="2:9" x14ac:dyDescent="0.55000000000000004">
      <c r="B4431" t="b">
        <f>IF('Input and Summary Results'!D4013=0,FALSE,'Input and Summary Results'!$B4013)</f>
        <v>0</v>
      </c>
      <c r="C4431" t="b">
        <f>IF(OR(B4431=0,'Input and Summary Results'!D4013=0,'Input and Summary Results'!D4013=""),FALSE,'Input and Summary Results'!$D4013)</f>
        <v>0</v>
      </c>
      <c r="D4431" t="b">
        <f>IF(OR(B4431=0,'Input and Summary Results'!E4013=0),FALSE,'Input and Summary Results'!$E4013)</f>
        <v>0</v>
      </c>
      <c r="E4431" t="b">
        <f t="shared" si="236"/>
        <v>0</v>
      </c>
      <c r="F4431" t="b">
        <f t="shared" si="237"/>
        <v>0</v>
      </c>
      <c r="G4431" t="b">
        <f>IF('Input and Summary Results'!$J$4="yes",IF(C4431=FALSE,FALSE,IF('Data Transformation'!E4431&lt;$R$10,E4431,$R$10)),IF(C4431=FALSE,FALSE,IF(C4431&lt;$R$10,C4431,$R$10)))</f>
        <v>0</v>
      </c>
      <c r="H4431" t="b">
        <f>IF('Input and Summary Results'!$J$4="yes",'Data Transformation'!F4431,'Data Transformation'!D4431)</f>
        <v>0</v>
      </c>
      <c r="I4431" t="str">
        <f t="shared" si="238"/>
        <v/>
      </c>
    </row>
    <row r="4432" spans="2:9" x14ac:dyDescent="0.55000000000000004">
      <c r="B4432" t="b">
        <f>IF('Input and Summary Results'!D4014=0,FALSE,'Input and Summary Results'!$B4014)</f>
        <v>0</v>
      </c>
      <c r="C4432" t="b">
        <f>IF(OR(B4432=0,'Input and Summary Results'!D4014=0,'Input and Summary Results'!D4014=""),FALSE,'Input and Summary Results'!$D4014)</f>
        <v>0</v>
      </c>
      <c r="D4432" t="b">
        <f>IF(OR(B4432=0,'Input and Summary Results'!E4014=0),FALSE,'Input and Summary Results'!$E4014)</f>
        <v>0</v>
      </c>
      <c r="E4432" t="b">
        <f t="shared" si="236"/>
        <v>0</v>
      </c>
      <c r="F4432" t="b">
        <f t="shared" si="237"/>
        <v>0</v>
      </c>
      <c r="G4432" t="b">
        <f>IF('Input and Summary Results'!$J$4="yes",IF(C4432=FALSE,FALSE,IF('Data Transformation'!E4432&lt;$R$10,E4432,$R$10)),IF(C4432=FALSE,FALSE,IF(C4432&lt;$R$10,C4432,$R$10)))</f>
        <v>0</v>
      </c>
      <c r="H4432" t="b">
        <f>IF('Input and Summary Results'!$J$4="yes",'Data Transformation'!F4432,'Data Transformation'!D4432)</f>
        <v>0</v>
      </c>
      <c r="I4432" t="str">
        <f t="shared" si="238"/>
        <v/>
      </c>
    </row>
    <row r="4433" spans="2:9" x14ac:dyDescent="0.55000000000000004">
      <c r="B4433" t="b">
        <f>IF('Input and Summary Results'!D4015=0,FALSE,'Input and Summary Results'!$B4015)</f>
        <v>0</v>
      </c>
      <c r="C4433" t="b">
        <f>IF(OR(B4433=0,'Input and Summary Results'!D4015=0,'Input and Summary Results'!D4015=""),FALSE,'Input and Summary Results'!$D4015)</f>
        <v>0</v>
      </c>
      <c r="D4433" t="b">
        <f>IF(OR(B4433=0,'Input and Summary Results'!E4015=0),FALSE,'Input and Summary Results'!$E4015)</f>
        <v>0</v>
      </c>
      <c r="E4433" t="b">
        <f t="shared" si="236"/>
        <v>0</v>
      </c>
      <c r="F4433" t="b">
        <f t="shared" si="237"/>
        <v>0</v>
      </c>
      <c r="G4433" t="b">
        <f>IF('Input and Summary Results'!$J$4="yes",IF(C4433=FALSE,FALSE,IF('Data Transformation'!E4433&lt;$R$10,E4433,$R$10)),IF(C4433=FALSE,FALSE,IF(C4433&lt;$R$10,C4433,$R$10)))</f>
        <v>0</v>
      </c>
      <c r="H4433" t="b">
        <f>IF('Input and Summary Results'!$J$4="yes",'Data Transformation'!F4433,'Data Transformation'!D4433)</f>
        <v>0</v>
      </c>
      <c r="I4433" t="str">
        <f t="shared" si="238"/>
        <v/>
      </c>
    </row>
    <row r="4434" spans="2:9" x14ac:dyDescent="0.55000000000000004">
      <c r="B4434" t="b">
        <f>IF('Input and Summary Results'!D4016=0,FALSE,'Input and Summary Results'!$B4016)</f>
        <v>0</v>
      </c>
      <c r="C4434" t="b">
        <f>IF(OR(B4434=0,'Input and Summary Results'!D4016=0,'Input and Summary Results'!D4016=""),FALSE,'Input and Summary Results'!$D4016)</f>
        <v>0</v>
      </c>
      <c r="D4434" t="b">
        <f>IF(OR(B4434=0,'Input and Summary Results'!E4016=0),FALSE,'Input and Summary Results'!$E4016)</f>
        <v>0</v>
      </c>
      <c r="E4434" t="b">
        <f t="shared" si="236"/>
        <v>0</v>
      </c>
      <c r="F4434" t="b">
        <f t="shared" si="237"/>
        <v>0</v>
      </c>
      <c r="G4434" t="b">
        <f>IF('Input and Summary Results'!$J$4="yes",IF(C4434=FALSE,FALSE,IF('Data Transformation'!E4434&lt;$R$10,E4434,$R$10)),IF(C4434=FALSE,FALSE,IF(C4434&lt;$R$10,C4434,$R$10)))</f>
        <v>0</v>
      </c>
      <c r="H4434" t="b">
        <f>IF('Input and Summary Results'!$J$4="yes",'Data Transformation'!F4434,'Data Transformation'!D4434)</f>
        <v>0</v>
      </c>
      <c r="I4434" t="str">
        <f t="shared" si="238"/>
        <v/>
      </c>
    </row>
    <row r="4435" spans="2:9" x14ac:dyDescent="0.55000000000000004">
      <c r="B4435" t="b">
        <f>IF('Input and Summary Results'!D4017=0,FALSE,'Input and Summary Results'!$B4017)</f>
        <v>0</v>
      </c>
      <c r="C4435" t="b">
        <f>IF(OR(B4435=0,'Input and Summary Results'!D4017=0,'Input and Summary Results'!D4017=""),FALSE,'Input and Summary Results'!$D4017)</f>
        <v>0</v>
      </c>
      <c r="D4435" t="b">
        <f>IF(OR(B4435=0,'Input and Summary Results'!E4017=0),FALSE,'Input and Summary Results'!$E4017)</f>
        <v>0</v>
      </c>
      <c r="E4435" t="b">
        <f t="shared" si="236"/>
        <v>0</v>
      </c>
      <c r="F4435" t="b">
        <f t="shared" si="237"/>
        <v>0</v>
      </c>
      <c r="G4435" t="b">
        <f>IF('Input and Summary Results'!$J$4="yes",IF(C4435=FALSE,FALSE,IF('Data Transformation'!E4435&lt;$R$10,E4435,$R$10)),IF(C4435=FALSE,FALSE,IF(C4435&lt;$R$10,C4435,$R$10)))</f>
        <v>0</v>
      </c>
      <c r="H4435" t="b">
        <f>IF('Input and Summary Results'!$J$4="yes",'Data Transformation'!F4435,'Data Transformation'!D4435)</f>
        <v>0</v>
      </c>
      <c r="I4435" t="str">
        <f t="shared" si="238"/>
        <v/>
      </c>
    </row>
    <row r="4436" spans="2:9" x14ac:dyDescent="0.55000000000000004">
      <c r="B4436" t="b">
        <f>IF('Input and Summary Results'!D4018=0,FALSE,'Input and Summary Results'!$B4018)</f>
        <v>0</v>
      </c>
      <c r="C4436" t="b">
        <f>IF(OR(B4436=0,'Input and Summary Results'!D4018=0,'Input and Summary Results'!D4018=""),FALSE,'Input and Summary Results'!$D4018)</f>
        <v>0</v>
      </c>
      <c r="D4436" t="b">
        <f>IF(OR(B4436=0,'Input and Summary Results'!E4018=0),FALSE,'Input and Summary Results'!$E4018)</f>
        <v>0</v>
      </c>
      <c r="E4436" t="b">
        <f t="shared" si="236"/>
        <v>0</v>
      </c>
      <c r="F4436" t="b">
        <f t="shared" si="237"/>
        <v>0</v>
      </c>
      <c r="G4436" t="b">
        <f>IF('Input and Summary Results'!$J$4="yes",IF(C4436=FALSE,FALSE,IF('Data Transformation'!E4436&lt;$R$10,E4436,$R$10)),IF(C4436=FALSE,FALSE,IF(C4436&lt;$R$10,C4436,$R$10)))</f>
        <v>0</v>
      </c>
      <c r="H4436" t="b">
        <f>IF('Input and Summary Results'!$J$4="yes",'Data Transformation'!F4436,'Data Transformation'!D4436)</f>
        <v>0</v>
      </c>
      <c r="I4436" t="str">
        <f t="shared" si="238"/>
        <v/>
      </c>
    </row>
    <row r="4437" spans="2:9" x14ac:dyDescent="0.55000000000000004">
      <c r="B4437" t="b">
        <f>IF('Input and Summary Results'!D4019=0,FALSE,'Input and Summary Results'!$B4019)</f>
        <v>0</v>
      </c>
      <c r="C4437" t="b">
        <f>IF(OR(B4437=0,'Input and Summary Results'!D4019=0,'Input and Summary Results'!D4019=""),FALSE,'Input and Summary Results'!$D4019)</f>
        <v>0</v>
      </c>
      <c r="D4437" t="b">
        <f>IF(OR(B4437=0,'Input and Summary Results'!E4019=0),FALSE,'Input and Summary Results'!$E4019)</f>
        <v>0</v>
      </c>
      <c r="E4437" t="b">
        <f t="shared" si="236"/>
        <v>0</v>
      </c>
      <c r="F4437" t="b">
        <f t="shared" si="237"/>
        <v>0</v>
      </c>
      <c r="G4437" t="b">
        <f>IF('Input and Summary Results'!$J$4="yes",IF(C4437=FALSE,FALSE,IF('Data Transformation'!E4437&lt;$R$10,E4437,$R$10)),IF(C4437=FALSE,FALSE,IF(C4437&lt;$R$10,C4437,$R$10)))</f>
        <v>0</v>
      </c>
      <c r="H4437" t="b">
        <f>IF('Input and Summary Results'!$J$4="yes",'Data Transformation'!F4437,'Data Transformation'!D4437)</f>
        <v>0</v>
      </c>
      <c r="I4437" t="str">
        <f t="shared" si="238"/>
        <v/>
      </c>
    </row>
    <row r="4438" spans="2:9" x14ac:dyDescent="0.55000000000000004">
      <c r="B4438" t="b">
        <f>IF('Input and Summary Results'!D4020=0,FALSE,'Input and Summary Results'!$B4020)</f>
        <v>0</v>
      </c>
      <c r="C4438" t="b">
        <f>IF(OR(B4438=0,'Input and Summary Results'!D4020=0,'Input and Summary Results'!D4020=""),FALSE,'Input and Summary Results'!$D4020)</f>
        <v>0</v>
      </c>
      <c r="D4438" t="b">
        <f>IF(OR(B4438=0,'Input and Summary Results'!E4020=0),FALSE,'Input and Summary Results'!$E4020)</f>
        <v>0</v>
      </c>
      <c r="E4438" t="b">
        <f t="shared" si="236"/>
        <v>0</v>
      </c>
      <c r="F4438" t="b">
        <f t="shared" si="237"/>
        <v>0</v>
      </c>
      <c r="G4438" t="b">
        <f>IF('Input and Summary Results'!$J$4="yes",IF(C4438=FALSE,FALSE,IF('Data Transformation'!E4438&lt;$R$10,E4438,$R$10)),IF(C4438=FALSE,FALSE,IF(C4438&lt;$R$10,C4438,$R$10)))</f>
        <v>0</v>
      </c>
      <c r="H4438" t="b">
        <f>IF('Input and Summary Results'!$J$4="yes",'Data Transformation'!F4438,'Data Transformation'!D4438)</f>
        <v>0</v>
      </c>
      <c r="I4438" t="str">
        <f t="shared" si="238"/>
        <v/>
      </c>
    </row>
    <row r="4439" spans="2:9" x14ac:dyDescent="0.55000000000000004">
      <c r="B4439" t="b">
        <f>IF('Input and Summary Results'!D4021=0,FALSE,'Input and Summary Results'!$B4021)</f>
        <v>0</v>
      </c>
      <c r="C4439" t="b">
        <f>IF(OR(B4439=0,'Input and Summary Results'!D4021=0,'Input and Summary Results'!D4021=""),FALSE,'Input and Summary Results'!$D4021)</f>
        <v>0</v>
      </c>
      <c r="D4439" t="b">
        <f>IF(OR(B4439=0,'Input and Summary Results'!E4021=0),FALSE,'Input and Summary Results'!$E4021)</f>
        <v>0</v>
      </c>
      <c r="E4439" t="b">
        <f t="shared" si="236"/>
        <v>0</v>
      </c>
      <c r="F4439" t="b">
        <f t="shared" si="237"/>
        <v>0</v>
      </c>
      <c r="G4439" t="b">
        <f>IF('Input and Summary Results'!$J$4="yes",IF(C4439=FALSE,FALSE,IF('Data Transformation'!E4439&lt;$R$10,E4439,$R$10)),IF(C4439=FALSE,FALSE,IF(C4439&lt;$R$10,C4439,$R$10)))</f>
        <v>0</v>
      </c>
      <c r="H4439" t="b">
        <f>IF('Input and Summary Results'!$J$4="yes",'Data Transformation'!F4439,'Data Transformation'!D4439)</f>
        <v>0</v>
      </c>
      <c r="I4439" t="str">
        <f t="shared" si="238"/>
        <v/>
      </c>
    </row>
    <row r="4440" spans="2:9" x14ac:dyDescent="0.55000000000000004">
      <c r="B4440" t="b">
        <f>IF('Input and Summary Results'!D4022=0,FALSE,'Input and Summary Results'!$B4022)</f>
        <v>0</v>
      </c>
      <c r="C4440" t="b">
        <f>IF(OR(B4440=0,'Input and Summary Results'!D4022=0,'Input and Summary Results'!D4022=""),FALSE,'Input and Summary Results'!$D4022)</f>
        <v>0</v>
      </c>
      <c r="D4440" t="b">
        <f>IF(OR(B4440=0,'Input and Summary Results'!E4022=0),FALSE,'Input and Summary Results'!$E4022)</f>
        <v>0</v>
      </c>
      <c r="E4440" t="b">
        <f t="shared" si="236"/>
        <v>0</v>
      </c>
      <c r="F4440" t="b">
        <f t="shared" si="237"/>
        <v>0</v>
      </c>
      <c r="G4440" t="b">
        <f>IF('Input and Summary Results'!$J$4="yes",IF(C4440=FALSE,FALSE,IF('Data Transformation'!E4440&lt;$R$10,E4440,$R$10)),IF(C4440=FALSE,FALSE,IF(C4440&lt;$R$10,C4440,$R$10)))</f>
        <v>0</v>
      </c>
      <c r="H4440" t="b">
        <f>IF('Input and Summary Results'!$J$4="yes",'Data Transformation'!F4440,'Data Transformation'!D4440)</f>
        <v>0</v>
      </c>
      <c r="I4440" t="str">
        <f t="shared" si="238"/>
        <v/>
      </c>
    </row>
    <row r="4441" spans="2:9" x14ac:dyDescent="0.55000000000000004">
      <c r="B4441" t="b">
        <f>IF('Input and Summary Results'!D4023=0,FALSE,'Input and Summary Results'!$B4023)</f>
        <v>0</v>
      </c>
      <c r="C4441" t="b">
        <f>IF(OR(B4441=0,'Input and Summary Results'!D4023=0,'Input and Summary Results'!D4023=""),FALSE,'Input and Summary Results'!$D4023)</f>
        <v>0</v>
      </c>
      <c r="D4441" t="b">
        <f>IF(OR(B4441=0,'Input and Summary Results'!E4023=0),FALSE,'Input and Summary Results'!$E4023)</f>
        <v>0</v>
      </c>
      <c r="E4441" t="b">
        <f t="shared" si="236"/>
        <v>0</v>
      </c>
      <c r="F4441" t="b">
        <f t="shared" si="237"/>
        <v>0</v>
      </c>
      <c r="G4441" t="b">
        <f>IF('Input and Summary Results'!$J$4="yes",IF(C4441=FALSE,FALSE,IF('Data Transformation'!E4441&lt;$R$10,E4441,$R$10)),IF(C4441=FALSE,FALSE,IF(C4441&lt;$R$10,C4441,$R$10)))</f>
        <v>0</v>
      </c>
      <c r="H4441" t="b">
        <f>IF('Input and Summary Results'!$J$4="yes",'Data Transformation'!F4441,'Data Transformation'!D4441)</f>
        <v>0</v>
      </c>
      <c r="I4441" t="str">
        <f t="shared" si="238"/>
        <v/>
      </c>
    </row>
    <row r="4442" spans="2:9" x14ac:dyDescent="0.55000000000000004">
      <c r="B4442" t="b">
        <f>IF('Input and Summary Results'!D4024=0,FALSE,'Input and Summary Results'!$B4024)</f>
        <v>0</v>
      </c>
      <c r="C4442" t="b">
        <f>IF(OR(B4442=0,'Input and Summary Results'!D4024=0,'Input and Summary Results'!D4024=""),FALSE,'Input and Summary Results'!$D4024)</f>
        <v>0</v>
      </c>
      <c r="D4442" t="b">
        <f>IF(OR(B4442=0,'Input and Summary Results'!E4024=0),FALSE,'Input and Summary Results'!$E4024)</f>
        <v>0</v>
      </c>
      <c r="E4442" t="b">
        <f t="shared" si="236"/>
        <v>0</v>
      </c>
      <c r="F4442" t="b">
        <f t="shared" si="237"/>
        <v>0</v>
      </c>
      <c r="G4442" t="b">
        <f>IF('Input and Summary Results'!$J$4="yes",IF(C4442=FALSE,FALSE,IF('Data Transformation'!E4442&lt;$R$10,E4442,$R$10)),IF(C4442=FALSE,FALSE,IF(C4442&lt;$R$10,C4442,$R$10)))</f>
        <v>0</v>
      </c>
      <c r="H4442" t="b">
        <f>IF('Input and Summary Results'!$J$4="yes",'Data Transformation'!F4442,'Data Transformation'!D4442)</f>
        <v>0</v>
      </c>
      <c r="I4442" t="str">
        <f t="shared" si="238"/>
        <v/>
      </c>
    </row>
    <row r="4443" spans="2:9" x14ac:dyDescent="0.55000000000000004">
      <c r="B4443" t="b">
        <f>IF('Input and Summary Results'!D4025=0,FALSE,'Input and Summary Results'!$B4025)</f>
        <v>0</v>
      </c>
      <c r="C4443" t="b">
        <f>IF(OR(B4443=0,'Input and Summary Results'!D4025=0,'Input and Summary Results'!D4025=""),FALSE,'Input and Summary Results'!$D4025)</f>
        <v>0</v>
      </c>
      <c r="D4443" t="b">
        <f>IF(OR(B4443=0,'Input and Summary Results'!E4025=0),FALSE,'Input and Summary Results'!$E4025)</f>
        <v>0</v>
      </c>
      <c r="E4443" t="b">
        <f t="shared" si="236"/>
        <v>0</v>
      </c>
      <c r="F4443" t="b">
        <f t="shared" si="237"/>
        <v>0</v>
      </c>
      <c r="G4443" t="b">
        <f>IF('Input and Summary Results'!$J$4="yes",IF(C4443=FALSE,FALSE,IF('Data Transformation'!E4443&lt;$R$10,E4443,$R$10)),IF(C4443=FALSE,FALSE,IF(C4443&lt;$R$10,C4443,$R$10)))</f>
        <v>0</v>
      </c>
      <c r="H4443" t="b">
        <f>IF('Input and Summary Results'!$J$4="yes",'Data Transformation'!F4443,'Data Transformation'!D4443)</f>
        <v>0</v>
      </c>
      <c r="I4443" t="str">
        <f t="shared" si="238"/>
        <v/>
      </c>
    </row>
    <row r="4444" spans="2:9" x14ac:dyDescent="0.55000000000000004">
      <c r="B4444" t="b">
        <f>IF('Input and Summary Results'!D4026=0,FALSE,'Input and Summary Results'!$B4026)</f>
        <v>0</v>
      </c>
      <c r="C4444" t="b">
        <f>IF(OR(B4444=0,'Input and Summary Results'!D4026=0,'Input and Summary Results'!D4026=""),FALSE,'Input and Summary Results'!$D4026)</f>
        <v>0</v>
      </c>
      <c r="D4444" t="b">
        <f>IF(OR(B4444=0,'Input and Summary Results'!E4026=0),FALSE,'Input and Summary Results'!$E4026)</f>
        <v>0</v>
      </c>
      <c r="E4444" t="b">
        <f t="shared" si="236"/>
        <v>0</v>
      </c>
      <c r="F4444" t="b">
        <f t="shared" si="237"/>
        <v>0</v>
      </c>
      <c r="G4444" t="b">
        <f>IF('Input and Summary Results'!$J$4="yes",IF(C4444=FALSE,FALSE,IF('Data Transformation'!E4444&lt;$R$10,E4444,$R$10)),IF(C4444=FALSE,FALSE,IF(C4444&lt;$R$10,C4444,$R$10)))</f>
        <v>0</v>
      </c>
      <c r="H4444" t="b">
        <f>IF('Input and Summary Results'!$J$4="yes",'Data Transformation'!F4444,'Data Transformation'!D4444)</f>
        <v>0</v>
      </c>
      <c r="I4444" t="str">
        <f t="shared" si="238"/>
        <v/>
      </c>
    </row>
    <row r="4445" spans="2:9" x14ac:dyDescent="0.55000000000000004">
      <c r="B4445" t="b">
        <f>IF('Input and Summary Results'!D4027=0,FALSE,'Input and Summary Results'!$B4027)</f>
        <v>0</v>
      </c>
      <c r="C4445" t="b">
        <f>IF(OR(B4445=0,'Input and Summary Results'!D4027=0,'Input and Summary Results'!D4027=""),FALSE,'Input and Summary Results'!$D4027)</f>
        <v>0</v>
      </c>
      <c r="D4445" t="b">
        <f>IF(OR(B4445=0,'Input and Summary Results'!E4027=0),FALSE,'Input and Summary Results'!$E4027)</f>
        <v>0</v>
      </c>
      <c r="E4445" t="b">
        <f t="shared" si="236"/>
        <v>0</v>
      </c>
      <c r="F4445" t="b">
        <f t="shared" si="237"/>
        <v>0</v>
      </c>
      <c r="G4445" t="b">
        <f>IF('Input and Summary Results'!$J$4="yes",IF(C4445=FALSE,FALSE,IF('Data Transformation'!E4445&lt;$R$10,E4445,$R$10)),IF(C4445=FALSE,FALSE,IF(C4445&lt;$R$10,C4445,$R$10)))</f>
        <v>0</v>
      </c>
      <c r="H4445" t="b">
        <f>IF('Input and Summary Results'!$J$4="yes",'Data Transformation'!F4445,'Data Transformation'!D4445)</f>
        <v>0</v>
      </c>
      <c r="I4445" t="str">
        <f t="shared" si="238"/>
        <v/>
      </c>
    </row>
    <row r="4446" spans="2:9" x14ac:dyDescent="0.55000000000000004">
      <c r="B4446" t="b">
        <f>IF('Input and Summary Results'!D4028=0,FALSE,'Input and Summary Results'!$B4028)</f>
        <v>0</v>
      </c>
      <c r="C4446" t="b">
        <f>IF(OR(B4446=0,'Input and Summary Results'!D4028=0,'Input and Summary Results'!D4028=""),FALSE,'Input and Summary Results'!$D4028)</f>
        <v>0</v>
      </c>
      <c r="D4446" t="b">
        <f>IF(OR(B4446=0,'Input and Summary Results'!E4028=0),FALSE,'Input and Summary Results'!$E4028)</f>
        <v>0</v>
      </c>
      <c r="E4446" t="b">
        <f t="shared" si="236"/>
        <v>0</v>
      </c>
      <c r="F4446" t="b">
        <f t="shared" si="237"/>
        <v>0</v>
      </c>
      <c r="G4446" t="b">
        <f>IF('Input and Summary Results'!$J$4="yes",IF(C4446=FALSE,FALSE,IF('Data Transformation'!E4446&lt;$R$10,E4446,$R$10)),IF(C4446=FALSE,FALSE,IF(C4446&lt;$R$10,C4446,$R$10)))</f>
        <v>0</v>
      </c>
      <c r="H4446" t="b">
        <f>IF('Input and Summary Results'!$J$4="yes",'Data Transformation'!F4446,'Data Transformation'!D4446)</f>
        <v>0</v>
      </c>
      <c r="I4446" t="str">
        <f t="shared" si="238"/>
        <v/>
      </c>
    </row>
    <row r="4447" spans="2:9" x14ac:dyDescent="0.55000000000000004">
      <c r="B4447" t="b">
        <f>IF('Input and Summary Results'!D4029=0,FALSE,'Input and Summary Results'!$B4029)</f>
        <v>0</v>
      </c>
      <c r="C4447" t="b">
        <f>IF(OR(B4447=0,'Input and Summary Results'!D4029=0,'Input and Summary Results'!D4029=""),FALSE,'Input and Summary Results'!$D4029)</f>
        <v>0</v>
      </c>
      <c r="D4447" t="b">
        <f>IF(OR(B4447=0,'Input and Summary Results'!E4029=0),FALSE,'Input and Summary Results'!$E4029)</f>
        <v>0</v>
      </c>
      <c r="E4447" t="b">
        <f t="shared" si="236"/>
        <v>0</v>
      </c>
      <c r="F4447" t="b">
        <f t="shared" si="237"/>
        <v>0</v>
      </c>
      <c r="G4447" t="b">
        <f>IF('Input and Summary Results'!$J$4="yes",IF(C4447=FALSE,FALSE,IF('Data Transformation'!E4447&lt;$R$10,E4447,$R$10)),IF(C4447=FALSE,FALSE,IF(C4447&lt;$R$10,C4447,$R$10)))</f>
        <v>0</v>
      </c>
      <c r="H4447" t="b">
        <f>IF('Input and Summary Results'!$J$4="yes",'Data Transformation'!F4447,'Data Transformation'!D4447)</f>
        <v>0</v>
      </c>
      <c r="I4447" t="str">
        <f t="shared" si="238"/>
        <v/>
      </c>
    </row>
    <row r="4448" spans="2:9" x14ac:dyDescent="0.55000000000000004">
      <c r="B4448" t="b">
        <f>IF('Input and Summary Results'!D4030=0,FALSE,'Input and Summary Results'!$B4030)</f>
        <v>0</v>
      </c>
      <c r="C4448" t="b">
        <f>IF(OR(B4448=0,'Input and Summary Results'!D4030=0,'Input and Summary Results'!D4030=""),FALSE,'Input and Summary Results'!$D4030)</f>
        <v>0</v>
      </c>
      <c r="D4448" t="b">
        <f>IF(OR(B4448=0,'Input and Summary Results'!E4030=0),FALSE,'Input and Summary Results'!$E4030)</f>
        <v>0</v>
      </c>
      <c r="E4448" t="b">
        <f t="shared" si="236"/>
        <v>0</v>
      </c>
      <c r="F4448" t="b">
        <f t="shared" si="237"/>
        <v>0</v>
      </c>
      <c r="G4448" t="b">
        <f>IF('Input and Summary Results'!$J$4="yes",IF(C4448=FALSE,FALSE,IF('Data Transformation'!E4448&lt;$R$10,E4448,$R$10)),IF(C4448=FALSE,FALSE,IF(C4448&lt;$R$10,C4448,$R$10)))</f>
        <v>0</v>
      </c>
      <c r="H4448" t="b">
        <f>IF('Input and Summary Results'!$J$4="yes",'Data Transformation'!F4448,'Data Transformation'!D4448)</f>
        <v>0</v>
      </c>
      <c r="I4448" t="str">
        <f t="shared" si="238"/>
        <v/>
      </c>
    </row>
    <row r="4449" spans="2:9" x14ac:dyDescent="0.55000000000000004">
      <c r="B4449" t="b">
        <f>IF('Input and Summary Results'!D4031=0,FALSE,'Input and Summary Results'!$B4031)</f>
        <v>0</v>
      </c>
      <c r="C4449" t="b">
        <f>IF(OR(B4449=0,'Input and Summary Results'!D4031=0,'Input and Summary Results'!D4031=""),FALSE,'Input and Summary Results'!$D4031)</f>
        <v>0</v>
      </c>
      <c r="D4449" t="b">
        <f>IF(OR(B4449=0,'Input and Summary Results'!E4031=0),FALSE,'Input and Summary Results'!$E4031)</f>
        <v>0</v>
      </c>
      <c r="E4449" t="b">
        <f t="shared" si="236"/>
        <v>0</v>
      </c>
      <c r="F4449" t="b">
        <f t="shared" si="237"/>
        <v>0</v>
      </c>
      <c r="G4449" t="b">
        <f>IF('Input and Summary Results'!$J$4="yes",IF(C4449=FALSE,FALSE,IF('Data Transformation'!E4449&lt;$R$10,E4449,$R$10)),IF(C4449=FALSE,FALSE,IF(C4449&lt;$R$10,C4449,$R$10)))</f>
        <v>0</v>
      </c>
      <c r="H4449" t="b">
        <f>IF('Input and Summary Results'!$J$4="yes",'Data Transformation'!F4449,'Data Transformation'!D4449)</f>
        <v>0</v>
      </c>
      <c r="I4449" t="str">
        <f t="shared" si="238"/>
        <v/>
      </c>
    </row>
    <row r="4450" spans="2:9" x14ac:dyDescent="0.55000000000000004">
      <c r="B4450" t="b">
        <f>IF('Input and Summary Results'!D4032=0,FALSE,'Input and Summary Results'!$B4032)</f>
        <v>0</v>
      </c>
      <c r="C4450" t="b">
        <f>IF(OR(B4450=0,'Input and Summary Results'!D4032=0,'Input and Summary Results'!D4032=""),FALSE,'Input and Summary Results'!$D4032)</f>
        <v>0</v>
      </c>
      <c r="D4450" t="b">
        <f>IF(OR(B4450=0,'Input and Summary Results'!E4032=0),FALSE,'Input and Summary Results'!$E4032)</f>
        <v>0</v>
      </c>
      <c r="E4450" t="b">
        <f t="shared" si="236"/>
        <v>0</v>
      </c>
      <c r="F4450" t="b">
        <f t="shared" si="237"/>
        <v>0</v>
      </c>
      <c r="G4450" t="b">
        <f>IF('Input and Summary Results'!$J$4="yes",IF(C4450=FALSE,FALSE,IF('Data Transformation'!E4450&lt;$R$10,E4450,$R$10)),IF(C4450=FALSE,FALSE,IF(C4450&lt;$R$10,C4450,$R$10)))</f>
        <v>0</v>
      </c>
      <c r="H4450" t="b">
        <f>IF('Input and Summary Results'!$J$4="yes",'Data Transformation'!F4450,'Data Transformation'!D4450)</f>
        <v>0</v>
      </c>
      <c r="I4450" t="str">
        <f t="shared" si="238"/>
        <v/>
      </c>
    </row>
    <row r="4451" spans="2:9" x14ac:dyDescent="0.55000000000000004">
      <c r="B4451" t="b">
        <f>IF('Input and Summary Results'!D4033=0,FALSE,'Input and Summary Results'!$B4033)</f>
        <v>0</v>
      </c>
      <c r="C4451" t="b">
        <f>IF(OR(B4451=0,'Input and Summary Results'!D4033=0,'Input and Summary Results'!D4033=""),FALSE,'Input and Summary Results'!$D4033)</f>
        <v>0</v>
      </c>
      <c r="D4451" t="b">
        <f>IF(OR(B4451=0,'Input and Summary Results'!E4033=0),FALSE,'Input and Summary Results'!$E4033)</f>
        <v>0</v>
      </c>
      <c r="E4451" t="b">
        <f t="shared" si="236"/>
        <v>0</v>
      </c>
      <c r="F4451" t="b">
        <f t="shared" si="237"/>
        <v>0</v>
      </c>
      <c r="G4451" t="b">
        <f>IF('Input and Summary Results'!$J$4="yes",IF(C4451=FALSE,FALSE,IF('Data Transformation'!E4451&lt;$R$10,E4451,$R$10)),IF(C4451=FALSE,FALSE,IF(C4451&lt;$R$10,C4451,$R$10)))</f>
        <v>0</v>
      </c>
      <c r="H4451" t="b">
        <f>IF('Input and Summary Results'!$J$4="yes",'Data Transformation'!F4451,'Data Transformation'!D4451)</f>
        <v>0</v>
      </c>
      <c r="I4451" t="str">
        <f t="shared" si="238"/>
        <v/>
      </c>
    </row>
    <row r="4452" spans="2:9" x14ac:dyDescent="0.55000000000000004">
      <c r="B4452" t="b">
        <f>IF('Input and Summary Results'!D4034=0,FALSE,'Input and Summary Results'!$B4034)</f>
        <v>0</v>
      </c>
      <c r="C4452" t="b">
        <f>IF(OR(B4452=0,'Input and Summary Results'!D4034=0,'Input and Summary Results'!D4034=""),FALSE,'Input and Summary Results'!$D4034)</f>
        <v>0</v>
      </c>
      <c r="D4452" t="b">
        <f>IF(OR(B4452=0,'Input and Summary Results'!E4034=0),FALSE,'Input and Summary Results'!$E4034)</f>
        <v>0</v>
      </c>
      <c r="E4452" t="b">
        <f t="shared" si="236"/>
        <v>0</v>
      </c>
      <c r="F4452" t="b">
        <f t="shared" si="237"/>
        <v>0</v>
      </c>
      <c r="G4452" t="b">
        <f>IF('Input and Summary Results'!$J$4="yes",IF(C4452=FALSE,FALSE,IF('Data Transformation'!E4452&lt;$R$10,E4452,$R$10)),IF(C4452=FALSE,FALSE,IF(C4452&lt;$R$10,C4452,$R$10)))</f>
        <v>0</v>
      </c>
      <c r="H4452" t="b">
        <f>IF('Input and Summary Results'!$J$4="yes",'Data Transformation'!F4452,'Data Transformation'!D4452)</f>
        <v>0</v>
      </c>
      <c r="I4452" t="str">
        <f t="shared" si="238"/>
        <v/>
      </c>
    </row>
    <row r="4453" spans="2:9" x14ac:dyDescent="0.55000000000000004">
      <c r="B4453" t="b">
        <f>IF('Input and Summary Results'!D4035=0,FALSE,'Input and Summary Results'!$B4035)</f>
        <v>0</v>
      </c>
      <c r="C4453" t="b">
        <f>IF(OR(B4453=0,'Input and Summary Results'!D4035=0,'Input and Summary Results'!D4035=""),FALSE,'Input and Summary Results'!$D4035)</f>
        <v>0</v>
      </c>
      <c r="D4453" t="b">
        <f>IF(OR(B4453=0,'Input and Summary Results'!E4035=0),FALSE,'Input and Summary Results'!$E4035)</f>
        <v>0</v>
      </c>
      <c r="E4453" t="b">
        <f t="shared" si="236"/>
        <v>0</v>
      </c>
      <c r="F4453" t="b">
        <f t="shared" si="237"/>
        <v>0</v>
      </c>
      <c r="G4453" t="b">
        <f>IF('Input and Summary Results'!$J$4="yes",IF(C4453=FALSE,FALSE,IF('Data Transformation'!E4453&lt;$R$10,E4453,$R$10)),IF(C4453=FALSE,FALSE,IF(C4453&lt;$R$10,C4453,$R$10)))</f>
        <v>0</v>
      </c>
      <c r="H4453" t="b">
        <f>IF('Input and Summary Results'!$J$4="yes",'Data Transformation'!F4453,'Data Transformation'!D4453)</f>
        <v>0</v>
      </c>
      <c r="I4453" t="str">
        <f t="shared" si="238"/>
        <v/>
      </c>
    </row>
    <row r="4454" spans="2:9" x14ac:dyDescent="0.55000000000000004">
      <c r="B4454" t="b">
        <f>IF('Input and Summary Results'!D4036=0,FALSE,'Input and Summary Results'!$B4036)</f>
        <v>0</v>
      </c>
      <c r="C4454" t="b">
        <f>IF(OR(B4454=0,'Input and Summary Results'!D4036=0,'Input and Summary Results'!D4036=""),FALSE,'Input and Summary Results'!$D4036)</f>
        <v>0</v>
      </c>
      <c r="D4454" t="b">
        <f>IF(OR(B4454=0,'Input and Summary Results'!E4036=0),FALSE,'Input and Summary Results'!$E4036)</f>
        <v>0</v>
      </c>
      <c r="E4454" t="b">
        <f t="shared" si="236"/>
        <v>0</v>
      </c>
      <c r="F4454" t="b">
        <f t="shared" si="237"/>
        <v>0</v>
      </c>
      <c r="G4454" t="b">
        <f>IF('Input and Summary Results'!$J$4="yes",IF(C4454=FALSE,FALSE,IF('Data Transformation'!E4454&lt;$R$10,E4454,$R$10)),IF(C4454=FALSE,FALSE,IF(C4454&lt;$R$10,C4454,$R$10)))</f>
        <v>0</v>
      </c>
      <c r="H4454" t="b">
        <f>IF('Input and Summary Results'!$J$4="yes",'Data Transformation'!F4454,'Data Transformation'!D4454)</f>
        <v>0</v>
      </c>
      <c r="I4454" t="str">
        <f t="shared" si="238"/>
        <v/>
      </c>
    </row>
    <row r="4455" spans="2:9" x14ac:dyDescent="0.55000000000000004">
      <c r="B4455" t="b">
        <f>IF('Input and Summary Results'!D4037=0,FALSE,'Input and Summary Results'!$B4037)</f>
        <v>0</v>
      </c>
      <c r="C4455" t="b">
        <f>IF(OR(B4455=0,'Input and Summary Results'!D4037=0,'Input and Summary Results'!D4037=""),FALSE,'Input and Summary Results'!$D4037)</f>
        <v>0</v>
      </c>
      <c r="D4455" t="b">
        <f>IF(OR(B4455=0,'Input and Summary Results'!E4037=0),FALSE,'Input and Summary Results'!$E4037)</f>
        <v>0</v>
      </c>
      <c r="E4455" t="b">
        <f t="shared" si="236"/>
        <v>0</v>
      </c>
      <c r="F4455" t="b">
        <f t="shared" si="237"/>
        <v>0</v>
      </c>
      <c r="G4455" t="b">
        <f>IF('Input and Summary Results'!$J$4="yes",IF(C4455=FALSE,FALSE,IF('Data Transformation'!E4455&lt;$R$10,E4455,$R$10)),IF(C4455=FALSE,FALSE,IF(C4455&lt;$R$10,C4455,$R$10)))</f>
        <v>0</v>
      </c>
      <c r="H4455" t="b">
        <f>IF('Input and Summary Results'!$J$4="yes",'Data Transformation'!F4455,'Data Transformation'!D4455)</f>
        <v>0</v>
      </c>
      <c r="I4455" t="str">
        <f t="shared" si="238"/>
        <v/>
      </c>
    </row>
    <row r="4456" spans="2:9" x14ac:dyDescent="0.55000000000000004">
      <c r="B4456" t="b">
        <f>IF('Input and Summary Results'!D4038=0,FALSE,'Input and Summary Results'!$B4038)</f>
        <v>0</v>
      </c>
      <c r="C4456" t="b">
        <f>IF(OR(B4456=0,'Input and Summary Results'!D4038=0,'Input and Summary Results'!D4038=""),FALSE,'Input and Summary Results'!$D4038)</f>
        <v>0</v>
      </c>
      <c r="D4456" t="b">
        <f>IF(OR(B4456=0,'Input and Summary Results'!E4038=0),FALSE,'Input and Summary Results'!$E4038)</f>
        <v>0</v>
      </c>
      <c r="E4456" t="b">
        <f t="shared" si="236"/>
        <v>0</v>
      </c>
      <c r="F4456" t="b">
        <f t="shared" si="237"/>
        <v>0</v>
      </c>
      <c r="G4456" t="b">
        <f>IF('Input and Summary Results'!$J$4="yes",IF(C4456=FALSE,FALSE,IF('Data Transformation'!E4456&lt;$R$10,E4456,$R$10)),IF(C4456=FALSE,FALSE,IF(C4456&lt;$R$10,C4456,$R$10)))</f>
        <v>0</v>
      </c>
      <c r="H4456" t="b">
        <f>IF('Input and Summary Results'!$J$4="yes",'Data Transformation'!F4456,'Data Transformation'!D4456)</f>
        <v>0</v>
      </c>
      <c r="I4456" t="str">
        <f t="shared" si="238"/>
        <v/>
      </c>
    </row>
    <row r="4457" spans="2:9" x14ac:dyDescent="0.55000000000000004">
      <c r="B4457" t="b">
        <f>IF('Input and Summary Results'!D4039=0,FALSE,'Input and Summary Results'!$B4039)</f>
        <v>0</v>
      </c>
      <c r="C4457" t="b">
        <f>IF(OR(B4457=0,'Input and Summary Results'!D4039=0,'Input and Summary Results'!D4039=""),FALSE,'Input and Summary Results'!$D4039)</f>
        <v>0</v>
      </c>
      <c r="D4457" t="b">
        <f>IF(OR(B4457=0,'Input and Summary Results'!E4039=0),FALSE,'Input and Summary Results'!$E4039)</f>
        <v>0</v>
      </c>
      <c r="E4457" t="b">
        <f t="shared" si="236"/>
        <v>0</v>
      </c>
      <c r="F4457" t="b">
        <f t="shared" si="237"/>
        <v>0</v>
      </c>
      <c r="G4457" t="b">
        <f>IF('Input and Summary Results'!$J$4="yes",IF(C4457=FALSE,FALSE,IF('Data Transformation'!E4457&lt;$R$10,E4457,$R$10)),IF(C4457=FALSE,FALSE,IF(C4457&lt;$R$10,C4457,$R$10)))</f>
        <v>0</v>
      </c>
      <c r="H4457" t="b">
        <f>IF('Input and Summary Results'!$J$4="yes",'Data Transformation'!F4457,'Data Transformation'!D4457)</f>
        <v>0</v>
      </c>
      <c r="I4457" t="str">
        <f t="shared" si="238"/>
        <v/>
      </c>
    </row>
    <row r="4458" spans="2:9" x14ac:dyDescent="0.55000000000000004">
      <c r="B4458" t="b">
        <f>IF('Input and Summary Results'!D4040=0,FALSE,'Input and Summary Results'!$B4040)</f>
        <v>0</v>
      </c>
      <c r="C4458" t="b">
        <f>IF(OR(B4458=0,'Input and Summary Results'!D4040=0,'Input and Summary Results'!D4040=""),FALSE,'Input and Summary Results'!$D4040)</f>
        <v>0</v>
      </c>
      <c r="D4458" t="b">
        <f>IF(OR(B4458=0,'Input and Summary Results'!E4040=0),FALSE,'Input and Summary Results'!$E4040)</f>
        <v>0</v>
      </c>
      <c r="E4458" t="b">
        <f t="shared" ref="E4458:E4521" si="239">IF(C4458=FALSE,FALSE,LOG10(C4458))</f>
        <v>0</v>
      </c>
      <c r="F4458" t="b">
        <f t="shared" ref="F4458:F4521" si="240">IF(D4458=FALSE, FALSE,0.434*D4458/C4458)</f>
        <v>0</v>
      </c>
      <c r="G4458" t="b">
        <f>IF('Input and Summary Results'!$J$4="yes",IF(C4458=FALSE,FALSE,IF('Data Transformation'!E4458&lt;$R$10,E4458,$R$10)),IF(C4458=FALSE,FALSE,IF(C4458&lt;$R$10,C4458,$R$10)))</f>
        <v>0</v>
      </c>
      <c r="H4458" t="b">
        <f>IF('Input and Summary Results'!$J$4="yes",'Data Transformation'!F4458,'Data Transformation'!D4458)</f>
        <v>0</v>
      </c>
      <c r="I4458" t="str">
        <f t="shared" si="238"/>
        <v/>
      </c>
    </row>
    <row r="4459" spans="2:9" x14ac:dyDescent="0.55000000000000004">
      <c r="B4459" t="b">
        <f>IF('Input and Summary Results'!D4041=0,FALSE,'Input and Summary Results'!$B4041)</f>
        <v>0</v>
      </c>
      <c r="C4459" t="b">
        <f>IF(OR(B4459=0,'Input and Summary Results'!D4041=0,'Input and Summary Results'!D4041=""),FALSE,'Input and Summary Results'!$D4041)</f>
        <v>0</v>
      </c>
      <c r="D4459" t="b">
        <f>IF(OR(B4459=0,'Input and Summary Results'!E4041=0),FALSE,'Input and Summary Results'!$E4041)</f>
        <v>0</v>
      </c>
      <c r="E4459" t="b">
        <f t="shared" si="239"/>
        <v>0</v>
      </c>
      <c r="F4459" t="b">
        <f t="shared" si="240"/>
        <v>0</v>
      </c>
      <c r="G4459" t="b">
        <f>IF('Input and Summary Results'!$J$4="yes",IF(C4459=FALSE,FALSE,IF('Data Transformation'!E4459&lt;$R$10,E4459,$R$10)),IF(C4459=FALSE,FALSE,IF(C4459&lt;$R$10,C4459,$R$10)))</f>
        <v>0</v>
      </c>
      <c r="H4459" t="b">
        <f>IF('Input and Summary Results'!$J$4="yes",'Data Transformation'!F4459,'Data Transformation'!D4459)</f>
        <v>0</v>
      </c>
      <c r="I4459" t="str">
        <f t="shared" si="238"/>
        <v/>
      </c>
    </row>
    <row r="4460" spans="2:9" x14ac:dyDescent="0.55000000000000004">
      <c r="B4460" t="b">
        <f>IF('Input and Summary Results'!D4042=0,FALSE,'Input and Summary Results'!$B4042)</f>
        <v>0</v>
      </c>
      <c r="C4460" t="b">
        <f>IF(OR(B4460=0,'Input and Summary Results'!D4042=0,'Input and Summary Results'!D4042=""),FALSE,'Input and Summary Results'!$D4042)</f>
        <v>0</v>
      </c>
      <c r="D4460" t="b">
        <f>IF(OR(B4460=0,'Input and Summary Results'!E4042=0),FALSE,'Input and Summary Results'!$E4042)</f>
        <v>0</v>
      </c>
      <c r="E4460" t="b">
        <f t="shared" si="239"/>
        <v>0</v>
      </c>
      <c r="F4460" t="b">
        <f t="shared" si="240"/>
        <v>0</v>
      </c>
      <c r="G4460" t="b">
        <f>IF('Input and Summary Results'!$J$4="yes",IF(C4460=FALSE,FALSE,IF('Data Transformation'!E4460&lt;$R$10,E4460,$R$10)),IF(C4460=FALSE,FALSE,IF(C4460&lt;$R$10,C4460,$R$10)))</f>
        <v>0</v>
      </c>
      <c r="H4460" t="b">
        <f>IF('Input and Summary Results'!$J$4="yes",'Data Transformation'!F4460,'Data Transformation'!D4460)</f>
        <v>0</v>
      </c>
      <c r="I4460" t="str">
        <f t="shared" si="238"/>
        <v/>
      </c>
    </row>
    <row r="4461" spans="2:9" x14ac:dyDescent="0.55000000000000004">
      <c r="B4461" t="b">
        <f>IF('Input and Summary Results'!D4043=0,FALSE,'Input and Summary Results'!$B4043)</f>
        <v>0</v>
      </c>
      <c r="C4461" t="b">
        <f>IF(OR(B4461=0,'Input and Summary Results'!D4043=0,'Input and Summary Results'!D4043=""),FALSE,'Input and Summary Results'!$D4043)</f>
        <v>0</v>
      </c>
      <c r="D4461" t="b">
        <f>IF(OR(B4461=0,'Input and Summary Results'!E4043=0),FALSE,'Input and Summary Results'!$E4043)</f>
        <v>0</v>
      </c>
      <c r="E4461" t="b">
        <f t="shared" si="239"/>
        <v>0</v>
      </c>
      <c r="F4461" t="b">
        <f t="shared" si="240"/>
        <v>0</v>
      </c>
      <c r="G4461" t="b">
        <f>IF('Input and Summary Results'!$J$4="yes",IF(C4461=FALSE,FALSE,IF('Data Transformation'!E4461&lt;$R$10,E4461,$R$10)),IF(C4461=FALSE,FALSE,IF(C4461&lt;$R$10,C4461,$R$10)))</f>
        <v>0</v>
      </c>
      <c r="H4461" t="b">
        <f>IF('Input and Summary Results'!$J$4="yes",'Data Transformation'!F4461,'Data Transformation'!D4461)</f>
        <v>0</v>
      </c>
      <c r="I4461" t="str">
        <f t="shared" si="238"/>
        <v/>
      </c>
    </row>
    <row r="4462" spans="2:9" x14ac:dyDescent="0.55000000000000004">
      <c r="B4462" t="b">
        <f>IF('Input and Summary Results'!D4044=0,FALSE,'Input and Summary Results'!$B4044)</f>
        <v>0</v>
      </c>
      <c r="C4462" t="b">
        <f>IF(OR(B4462=0,'Input and Summary Results'!D4044=0,'Input and Summary Results'!D4044=""),FALSE,'Input and Summary Results'!$D4044)</f>
        <v>0</v>
      </c>
      <c r="D4462" t="b">
        <f>IF(OR(B4462=0,'Input and Summary Results'!E4044=0),FALSE,'Input and Summary Results'!$E4044)</f>
        <v>0</v>
      </c>
      <c r="E4462" t="b">
        <f t="shared" si="239"/>
        <v>0</v>
      </c>
      <c r="F4462" t="b">
        <f t="shared" si="240"/>
        <v>0</v>
      </c>
      <c r="G4462" t="b">
        <f>IF('Input and Summary Results'!$J$4="yes",IF(C4462=FALSE,FALSE,IF('Data Transformation'!E4462&lt;$R$10,E4462,$R$10)),IF(C4462=FALSE,FALSE,IF(C4462&lt;$R$10,C4462,$R$10)))</f>
        <v>0</v>
      </c>
      <c r="H4462" t="b">
        <f>IF('Input and Summary Results'!$J$4="yes",'Data Transformation'!F4462,'Data Transformation'!D4462)</f>
        <v>0</v>
      </c>
      <c r="I4462" t="str">
        <f t="shared" si="238"/>
        <v/>
      </c>
    </row>
    <row r="4463" spans="2:9" x14ac:dyDescent="0.55000000000000004">
      <c r="B4463" t="b">
        <f>IF('Input and Summary Results'!D4045=0,FALSE,'Input and Summary Results'!$B4045)</f>
        <v>0</v>
      </c>
      <c r="C4463" t="b">
        <f>IF(OR(B4463=0,'Input and Summary Results'!D4045=0,'Input and Summary Results'!D4045=""),FALSE,'Input and Summary Results'!$D4045)</f>
        <v>0</v>
      </c>
      <c r="D4463" t="b">
        <f>IF(OR(B4463=0,'Input and Summary Results'!E4045=0),FALSE,'Input and Summary Results'!$E4045)</f>
        <v>0</v>
      </c>
      <c r="E4463" t="b">
        <f t="shared" si="239"/>
        <v>0</v>
      </c>
      <c r="F4463" t="b">
        <f t="shared" si="240"/>
        <v>0</v>
      </c>
      <c r="G4463" t="b">
        <f>IF('Input and Summary Results'!$J$4="yes",IF(C4463=FALSE,FALSE,IF('Data Transformation'!E4463&lt;$R$10,E4463,$R$10)),IF(C4463=FALSE,FALSE,IF(C4463&lt;$R$10,C4463,$R$10)))</f>
        <v>0</v>
      </c>
      <c r="H4463" t="b">
        <f>IF('Input and Summary Results'!$J$4="yes",'Data Transformation'!F4463,'Data Transformation'!D4463)</f>
        <v>0</v>
      </c>
      <c r="I4463" t="str">
        <f t="shared" si="238"/>
        <v/>
      </c>
    </row>
    <row r="4464" spans="2:9" x14ac:dyDescent="0.55000000000000004">
      <c r="B4464" t="b">
        <f>IF('Input and Summary Results'!D4046=0,FALSE,'Input and Summary Results'!$B4046)</f>
        <v>0</v>
      </c>
      <c r="C4464" t="b">
        <f>IF(OR(B4464=0,'Input and Summary Results'!D4046=0,'Input and Summary Results'!D4046=""),FALSE,'Input and Summary Results'!$D4046)</f>
        <v>0</v>
      </c>
      <c r="D4464" t="b">
        <f>IF(OR(B4464=0,'Input and Summary Results'!E4046=0),FALSE,'Input and Summary Results'!$E4046)</f>
        <v>0</v>
      </c>
      <c r="E4464" t="b">
        <f t="shared" si="239"/>
        <v>0</v>
      </c>
      <c r="F4464" t="b">
        <f t="shared" si="240"/>
        <v>0</v>
      </c>
      <c r="G4464" t="b">
        <f>IF('Input and Summary Results'!$J$4="yes",IF(C4464=FALSE,FALSE,IF('Data Transformation'!E4464&lt;$R$10,E4464,$R$10)),IF(C4464=FALSE,FALSE,IF(C4464&lt;$R$10,C4464,$R$10)))</f>
        <v>0</v>
      </c>
      <c r="H4464" t="b">
        <f>IF('Input and Summary Results'!$J$4="yes",'Data Transformation'!F4464,'Data Transformation'!D4464)</f>
        <v>0</v>
      </c>
      <c r="I4464" t="str">
        <f t="shared" si="238"/>
        <v/>
      </c>
    </row>
    <row r="4465" spans="2:9" x14ac:dyDescent="0.55000000000000004">
      <c r="B4465" t="b">
        <f>IF('Input and Summary Results'!D4047=0,FALSE,'Input and Summary Results'!$B4047)</f>
        <v>0</v>
      </c>
      <c r="C4465" t="b">
        <f>IF(OR(B4465=0,'Input and Summary Results'!D4047=0,'Input and Summary Results'!D4047=""),FALSE,'Input and Summary Results'!$D4047)</f>
        <v>0</v>
      </c>
      <c r="D4465" t="b">
        <f>IF(OR(B4465=0,'Input and Summary Results'!E4047=0),FALSE,'Input and Summary Results'!$E4047)</f>
        <v>0</v>
      </c>
      <c r="E4465" t="b">
        <f t="shared" si="239"/>
        <v>0</v>
      </c>
      <c r="F4465" t="b">
        <f t="shared" si="240"/>
        <v>0</v>
      </c>
      <c r="G4465" t="b">
        <f>IF('Input and Summary Results'!$J$4="yes",IF(C4465=FALSE,FALSE,IF('Data Transformation'!E4465&lt;$R$10,E4465,$R$10)),IF(C4465=FALSE,FALSE,IF(C4465&lt;$R$10,C4465,$R$10)))</f>
        <v>0</v>
      </c>
      <c r="H4465" t="b">
        <f>IF('Input and Summary Results'!$J$4="yes",'Data Transformation'!F4465,'Data Transformation'!D4465)</f>
        <v>0</v>
      </c>
      <c r="I4465" t="str">
        <f t="shared" si="238"/>
        <v/>
      </c>
    </row>
    <row r="4466" spans="2:9" x14ac:dyDescent="0.55000000000000004">
      <c r="B4466" t="b">
        <f>IF('Input and Summary Results'!D4048=0,FALSE,'Input and Summary Results'!$B4048)</f>
        <v>0</v>
      </c>
      <c r="C4466" t="b">
        <f>IF(OR(B4466=0,'Input and Summary Results'!D4048=0,'Input and Summary Results'!D4048=""),FALSE,'Input and Summary Results'!$D4048)</f>
        <v>0</v>
      </c>
      <c r="D4466" t="b">
        <f>IF(OR(B4466=0,'Input and Summary Results'!E4048=0),FALSE,'Input and Summary Results'!$E4048)</f>
        <v>0</v>
      </c>
      <c r="E4466" t="b">
        <f t="shared" si="239"/>
        <v>0</v>
      </c>
      <c r="F4466" t="b">
        <f t="shared" si="240"/>
        <v>0</v>
      </c>
      <c r="G4466" t="b">
        <f>IF('Input and Summary Results'!$J$4="yes",IF(C4466=FALSE,FALSE,IF('Data Transformation'!E4466&lt;$R$10,E4466,$R$10)),IF(C4466=FALSE,FALSE,IF(C4466&lt;$R$10,C4466,$R$10)))</f>
        <v>0</v>
      </c>
      <c r="H4466" t="b">
        <f>IF('Input and Summary Results'!$J$4="yes",'Data Transformation'!F4466,'Data Transformation'!D4466)</f>
        <v>0</v>
      </c>
      <c r="I4466" t="str">
        <f t="shared" si="238"/>
        <v/>
      </c>
    </row>
    <row r="4467" spans="2:9" x14ac:dyDescent="0.55000000000000004">
      <c r="B4467" t="b">
        <f>IF('Input and Summary Results'!D4049=0,FALSE,'Input and Summary Results'!$B4049)</f>
        <v>0</v>
      </c>
      <c r="C4467" t="b">
        <f>IF(OR(B4467=0,'Input and Summary Results'!D4049=0,'Input and Summary Results'!D4049=""),FALSE,'Input and Summary Results'!$D4049)</f>
        <v>0</v>
      </c>
      <c r="D4467" t="b">
        <f>IF(OR(B4467=0,'Input and Summary Results'!E4049=0),FALSE,'Input and Summary Results'!$E4049)</f>
        <v>0</v>
      </c>
      <c r="E4467" t="b">
        <f t="shared" si="239"/>
        <v>0</v>
      </c>
      <c r="F4467" t="b">
        <f t="shared" si="240"/>
        <v>0</v>
      </c>
      <c r="G4467" t="b">
        <f>IF('Input and Summary Results'!$J$4="yes",IF(C4467=FALSE,FALSE,IF('Data Transformation'!E4467&lt;$R$10,E4467,$R$10)),IF(C4467=FALSE,FALSE,IF(C4467&lt;$R$10,C4467,$R$10)))</f>
        <v>0</v>
      </c>
      <c r="H4467" t="b">
        <f>IF('Input and Summary Results'!$J$4="yes",'Data Transformation'!F4467,'Data Transformation'!D4467)</f>
        <v>0</v>
      </c>
      <c r="I4467" t="str">
        <f t="shared" si="238"/>
        <v/>
      </c>
    </row>
    <row r="4468" spans="2:9" x14ac:dyDescent="0.55000000000000004">
      <c r="B4468" t="b">
        <f>IF('Input and Summary Results'!D4050=0,FALSE,'Input and Summary Results'!$B4050)</f>
        <v>0</v>
      </c>
      <c r="C4468" t="b">
        <f>IF(OR(B4468=0,'Input and Summary Results'!D4050=0,'Input and Summary Results'!D4050=""),FALSE,'Input and Summary Results'!$D4050)</f>
        <v>0</v>
      </c>
      <c r="D4468" t="b">
        <f>IF(OR(B4468=0,'Input and Summary Results'!E4050=0),FALSE,'Input and Summary Results'!$E4050)</f>
        <v>0</v>
      </c>
      <c r="E4468" t="b">
        <f t="shared" si="239"/>
        <v>0</v>
      </c>
      <c r="F4468" t="b">
        <f t="shared" si="240"/>
        <v>0</v>
      </c>
      <c r="G4468" t="b">
        <f>IF('Input and Summary Results'!$J$4="yes",IF(C4468=FALSE,FALSE,IF('Data Transformation'!E4468&lt;$R$10,E4468,$R$10)),IF(C4468=FALSE,FALSE,IF(C4468&lt;$R$10,C4468,$R$10)))</f>
        <v>0</v>
      </c>
      <c r="H4468" t="b">
        <f>IF('Input and Summary Results'!$J$4="yes",'Data Transformation'!F4468,'Data Transformation'!D4468)</f>
        <v>0</v>
      </c>
      <c r="I4468" t="str">
        <f t="shared" si="238"/>
        <v/>
      </c>
    </row>
    <row r="4469" spans="2:9" x14ac:dyDescent="0.55000000000000004">
      <c r="B4469" t="b">
        <f>IF('Input and Summary Results'!D4051=0,FALSE,'Input and Summary Results'!$B4051)</f>
        <v>0</v>
      </c>
      <c r="C4469" t="b">
        <f>IF(OR(B4469=0,'Input and Summary Results'!D4051=0,'Input and Summary Results'!D4051=""),FALSE,'Input and Summary Results'!$D4051)</f>
        <v>0</v>
      </c>
      <c r="D4469" t="b">
        <f>IF(OR(B4469=0,'Input and Summary Results'!E4051=0),FALSE,'Input and Summary Results'!$E4051)</f>
        <v>0</v>
      </c>
      <c r="E4469" t="b">
        <f t="shared" si="239"/>
        <v>0</v>
      </c>
      <c r="F4469" t="b">
        <f t="shared" si="240"/>
        <v>0</v>
      </c>
      <c r="G4469" t="b">
        <f>IF('Input and Summary Results'!$J$4="yes",IF(C4469=FALSE,FALSE,IF('Data Transformation'!E4469&lt;$R$10,E4469,$R$10)),IF(C4469=FALSE,FALSE,IF(C4469&lt;$R$10,C4469,$R$10)))</f>
        <v>0</v>
      </c>
      <c r="H4469" t="b">
        <f>IF('Input and Summary Results'!$J$4="yes",'Data Transformation'!F4469,'Data Transformation'!D4469)</f>
        <v>0</v>
      </c>
      <c r="I4469" t="str">
        <f t="shared" si="238"/>
        <v/>
      </c>
    </row>
    <row r="4470" spans="2:9" x14ac:dyDescent="0.55000000000000004">
      <c r="B4470" t="b">
        <f>IF('Input and Summary Results'!D4052=0,FALSE,'Input and Summary Results'!$B4052)</f>
        <v>0</v>
      </c>
      <c r="C4470" t="b">
        <f>IF(OR(B4470=0,'Input and Summary Results'!D4052=0,'Input and Summary Results'!D4052=""),FALSE,'Input and Summary Results'!$D4052)</f>
        <v>0</v>
      </c>
      <c r="D4470" t="b">
        <f>IF(OR(B4470=0,'Input and Summary Results'!E4052=0),FALSE,'Input and Summary Results'!$E4052)</f>
        <v>0</v>
      </c>
      <c r="E4470" t="b">
        <f t="shared" si="239"/>
        <v>0</v>
      </c>
      <c r="F4470" t="b">
        <f t="shared" si="240"/>
        <v>0</v>
      </c>
      <c r="G4470" t="b">
        <f>IF('Input and Summary Results'!$J$4="yes",IF(C4470=FALSE,FALSE,IF('Data Transformation'!E4470&lt;$R$10,E4470,$R$10)),IF(C4470=FALSE,FALSE,IF(C4470&lt;$R$10,C4470,$R$10)))</f>
        <v>0</v>
      </c>
      <c r="H4470" t="b">
        <f>IF('Input and Summary Results'!$J$4="yes",'Data Transformation'!F4470,'Data Transformation'!D4470)</f>
        <v>0</v>
      </c>
      <c r="I4470" t="str">
        <f t="shared" si="238"/>
        <v/>
      </c>
    </row>
    <row r="4471" spans="2:9" x14ac:dyDescent="0.55000000000000004">
      <c r="B4471" t="b">
        <f>IF('Input and Summary Results'!D4053=0,FALSE,'Input and Summary Results'!$B4053)</f>
        <v>0</v>
      </c>
      <c r="C4471" t="b">
        <f>IF(OR(B4471=0,'Input and Summary Results'!D4053=0,'Input and Summary Results'!D4053=""),FALSE,'Input and Summary Results'!$D4053)</f>
        <v>0</v>
      </c>
      <c r="D4471" t="b">
        <f>IF(OR(B4471=0,'Input and Summary Results'!E4053=0),FALSE,'Input and Summary Results'!$E4053)</f>
        <v>0</v>
      </c>
      <c r="E4471" t="b">
        <f t="shared" si="239"/>
        <v>0</v>
      </c>
      <c r="F4471" t="b">
        <f t="shared" si="240"/>
        <v>0</v>
      </c>
      <c r="G4471" t="b">
        <f>IF('Input and Summary Results'!$J$4="yes",IF(C4471=FALSE,FALSE,IF('Data Transformation'!E4471&lt;$R$10,E4471,$R$10)),IF(C4471=FALSE,FALSE,IF(C4471&lt;$R$10,C4471,$R$10)))</f>
        <v>0</v>
      </c>
      <c r="H4471" t="b">
        <f>IF('Input and Summary Results'!$J$4="yes",'Data Transformation'!F4471,'Data Transformation'!D4471)</f>
        <v>0</v>
      </c>
      <c r="I4471" t="str">
        <f t="shared" si="238"/>
        <v/>
      </c>
    </row>
    <row r="4472" spans="2:9" x14ac:dyDescent="0.55000000000000004">
      <c r="B4472" t="b">
        <f>IF('Input and Summary Results'!D4054=0,FALSE,'Input and Summary Results'!$B4054)</f>
        <v>0</v>
      </c>
      <c r="C4472" t="b">
        <f>IF(OR(B4472=0,'Input and Summary Results'!D4054=0,'Input and Summary Results'!D4054=""),FALSE,'Input and Summary Results'!$D4054)</f>
        <v>0</v>
      </c>
      <c r="D4472" t="b">
        <f>IF(OR(B4472=0,'Input and Summary Results'!E4054=0),FALSE,'Input and Summary Results'!$E4054)</f>
        <v>0</v>
      </c>
      <c r="E4472" t="b">
        <f t="shared" si="239"/>
        <v>0</v>
      </c>
      <c r="F4472" t="b">
        <f t="shared" si="240"/>
        <v>0</v>
      </c>
      <c r="G4472" t="b">
        <f>IF('Input and Summary Results'!$J$4="yes",IF(C4472=FALSE,FALSE,IF('Data Transformation'!E4472&lt;$R$10,E4472,$R$10)),IF(C4472=FALSE,FALSE,IF(C4472&lt;$R$10,C4472,$R$10)))</f>
        <v>0</v>
      </c>
      <c r="H4472" t="b">
        <f>IF('Input and Summary Results'!$J$4="yes",'Data Transformation'!F4472,'Data Transformation'!D4472)</f>
        <v>0</v>
      </c>
      <c r="I4472" t="str">
        <f t="shared" si="238"/>
        <v/>
      </c>
    </row>
    <row r="4473" spans="2:9" x14ac:dyDescent="0.55000000000000004">
      <c r="B4473" t="b">
        <f>IF('Input and Summary Results'!D4055=0,FALSE,'Input and Summary Results'!$B4055)</f>
        <v>0</v>
      </c>
      <c r="C4473" t="b">
        <f>IF(OR(B4473=0,'Input and Summary Results'!D4055=0,'Input and Summary Results'!D4055=""),FALSE,'Input and Summary Results'!$D4055)</f>
        <v>0</v>
      </c>
      <c r="D4473" t="b">
        <f>IF(OR(B4473=0,'Input and Summary Results'!E4055=0),FALSE,'Input and Summary Results'!$E4055)</f>
        <v>0</v>
      </c>
      <c r="E4473" t="b">
        <f t="shared" si="239"/>
        <v>0</v>
      </c>
      <c r="F4473" t="b">
        <f t="shared" si="240"/>
        <v>0</v>
      </c>
      <c r="G4473" t="b">
        <f>IF('Input and Summary Results'!$J$4="yes",IF(C4473=FALSE,FALSE,IF('Data Transformation'!E4473&lt;$R$10,E4473,$R$10)),IF(C4473=FALSE,FALSE,IF(C4473&lt;$R$10,C4473,$R$10)))</f>
        <v>0</v>
      </c>
      <c r="H4473" t="b">
        <f>IF('Input and Summary Results'!$J$4="yes",'Data Transformation'!F4473,'Data Transformation'!D4473)</f>
        <v>0</v>
      </c>
      <c r="I4473" t="str">
        <f t="shared" si="238"/>
        <v/>
      </c>
    </row>
    <row r="4474" spans="2:9" x14ac:dyDescent="0.55000000000000004">
      <c r="B4474" t="b">
        <f>IF('Input and Summary Results'!D4056=0,FALSE,'Input and Summary Results'!$B4056)</f>
        <v>0</v>
      </c>
      <c r="C4474" t="b">
        <f>IF(OR(B4474=0,'Input and Summary Results'!D4056=0,'Input and Summary Results'!D4056=""),FALSE,'Input and Summary Results'!$D4056)</f>
        <v>0</v>
      </c>
      <c r="D4474" t="b">
        <f>IF(OR(B4474=0,'Input and Summary Results'!E4056=0),FALSE,'Input and Summary Results'!$E4056)</f>
        <v>0</v>
      </c>
      <c r="E4474" t="b">
        <f t="shared" si="239"/>
        <v>0</v>
      </c>
      <c r="F4474" t="b">
        <f t="shared" si="240"/>
        <v>0</v>
      </c>
      <c r="G4474" t="b">
        <f>IF('Input and Summary Results'!$J$4="yes",IF(C4474=FALSE,FALSE,IF('Data Transformation'!E4474&lt;$R$10,E4474,$R$10)),IF(C4474=FALSE,FALSE,IF(C4474&lt;$R$10,C4474,$R$10)))</f>
        <v>0</v>
      </c>
      <c r="H4474" t="b">
        <f>IF('Input and Summary Results'!$J$4="yes",'Data Transformation'!F4474,'Data Transformation'!D4474)</f>
        <v>0</v>
      </c>
      <c r="I4474" t="str">
        <f t="shared" si="238"/>
        <v/>
      </c>
    </row>
    <row r="4475" spans="2:9" x14ac:dyDescent="0.55000000000000004">
      <c r="B4475" t="b">
        <f>IF('Input and Summary Results'!D4057=0,FALSE,'Input and Summary Results'!$B4057)</f>
        <v>0</v>
      </c>
      <c r="C4475" t="b">
        <f>IF(OR(B4475=0,'Input and Summary Results'!D4057=0,'Input and Summary Results'!D4057=""),FALSE,'Input and Summary Results'!$D4057)</f>
        <v>0</v>
      </c>
      <c r="D4475" t="b">
        <f>IF(OR(B4475=0,'Input and Summary Results'!E4057=0),FALSE,'Input and Summary Results'!$E4057)</f>
        <v>0</v>
      </c>
      <c r="E4475" t="b">
        <f t="shared" si="239"/>
        <v>0</v>
      </c>
      <c r="F4475" t="b">
        <f t="shared" si="240"/>
        <v>0</v>
      </c>
      <c r="G4475" t="b">
        <f>IF('Input and Summary Results'!$J$4="yes",IF(C4475=FALSE,FALSE,IF('Data Transformation'!E4475&lt;$R$10,E4475,$R$10)),IF(C4475=FALSE,FALSE,IF(C4475&lt;$R$10,C4475,$R$10)))</f>
        <v>0</v>
      </c>
      <c r="H4475" t="b">
        <f>IF('Input and Summary Results'!$J$4="yes",'Data Transformation'!F4475,'Data Transformation'!D4475)</f>
        <v>0</v>
      </c>
      <c r="I4475" t="str">
        <f t="shared" si="238"/>
        <v/>
      </c>
    </row>
    <row r="4476" spans="2:9" x14ac:dyDescent="0.55000000000000004">
      <c r="B4476" t="b">
        <f>IF('Input and Summary Results'!D4058=0,FALSE,'Input and Summary Results'!$B4058)</f>
        <v>0</v>
      </c>
      <c r="C4476" t="b">
        <f>IF(OR(B4476=0,'Input and Summary Results'!D4058=0,'Input and Summary Results'!D4058=""),FALSE,'Input and Summary Results'!$D4058)</f>
        <v>0</v>
      </c>
      <c r="D4476" t="b">
        <f>IF(OR(B4476=0,'Input and Summary Results'!E4058=0),FALSE,'Input and Summary Results'!$E4058)</f>
        <v>0</v>
      </c>
      <c r="E4476" t="b">
        <f t="shared" si="239"/>
        <v>0</v>
      </c>
      <c r="F4476" t="b">
        <f t="shared" si="240"/>
        <v>0</v>
      </c>
      <c r="G4476" t="b">
        <f>IF('Input and Summary Results'!$J$4="yes",IF(C4476=FALSE,FALSE,IF('Data Transformation'!E4476&lt;$R$10,E4476,$R$10)),IF(C4476=FALSE,FALSE,IF(C4476&lt;$R$10,C4476,$R$10)))</f>
        <v>0</v>
      </c>
      <c r="H4476" t="b">
        <f>IF('Input and Summary Results'!$J$4="yes",'Data Transformation'!F4476,'Data Transformation'!D4476)</f>
        <v>0</v>
      </c>
      <c r="I4476" t="str">
        <f t="shared" si="238"/>
        <v/>
      </c>
    </row>
    <row r="4477" spans="2:9" x14ac:dyDescent="0.55000000000000004">
      <c r="B4477" t="b">
        <f>IF('Input and Summary Results'!D4059=0,FALSE,'Input and Summary Results'!$B4059)</f>
        <v>0</v>
      </c>
      <c r="C4477" t="b">
        <f>IF(OR(B4477=0,'Input and Summary Results'!D4059=0,'Input and Summary Results'!D4059=""),FALSE,'Input and Summary Results'!$D4059)</f>
        <v>0</v>
      </c>
      <c r="D4477" t="b">
        <f>IF(OR(B4477=0,'Input and Summary Results'!E4059=0),FALSE,'Input and Summary Results'!$E4059)</f>
        <v>0</v>
      </c>
      <c r="E4477" t="b">
        <f t="shared" si="239"/>
        <v>0</v>
      </c>
      <c r="F4477" t="b">
        <f t="shared" si="240"/>
        <v>0</v>
      </c>
      <c r="G4477" t="b">
        <f>IF('Input and Summary Results'!$J$4="yes",IF(C4477=FALSE,FALSE,IF('Data Transformation'!E4477&lt;$R$10,E4477,$R$10)),IF(C4477=FALSE,FALSE,IF(C4477&lt;$R$10,C4477,$R$10)))</f>
        <v>0</v>
      </c>
      <c r="H4477" t="b">
        <f>IF('Input and Summary Results'!$J$4="yes",'Data Transformation'!F4477,'Data Transformation'!D4477)</f>
        <v>0</v>
      </c>
      <c r="I4477" t="str">
        <f t="shared" si="238"/>
        <v/>
      </c>
    </row>
    <row r="4478" spans="2:9" x14ac:dyDescent="0.55000000000000004">
      <c r="B4478" t="b">
        <f>IF('Input and Summary Results'!D4060=0,FALSE,'Input and Summary Results'!$B4060)</f>
        <v>0</v>
      </c>
      <c r="C4478" t="b">
        <f>IF(OR(B4478=0,'Input and Summary Results'!D4060=0,'Input and Summary Results'!D4060=""),FALSE,'Input and Summary Results'!$D4060)</f>
        <v>0</v>
      </c>
      <c r="D4478" t="b">
        <f>IF(OR(B4478=0,'Input and Summary Results'!E4060=0),FALSE,'Input and Summary Results'!$E4060)</f>
        <v>0</v>
      </c>
      <c r="E4478" t="b">
        <f t="shared" si="239"/>
        <v>0</v>
      </c>
      <c r="F4478" t="b">
        <f t="shared" si="240"/>
        <v>0</v>
      </c>
      <c r="G4478" t="b">
        <f>IF('Input and Summary Results'!$J$4="yes",IF(C4478=FALSE,FALSE,IF('Data Transformation'!E4478&lt;$R$10,E4478,$R$10)),IF(C4478=FALSE,FALSE,IF(C4478&lt;$R$10,C4478,$R$10)))</f>
        <v>0</v>
      </c>
      <c r="H4478" t="b">
        <f>IF('Input and Summary Results'!$J$4="yes",'Data Transformation'!F4478,'Data Transformation'!D4478)</f>
        <v>0</v>
      </c>
      <c r="I4478" t="str">
        <f t="shared" si="238"/>
        <v/>
      </c>
    </row>
    <row r="4479" spans="2:9" x14ac:dyDescent="0.55000000000000004">
      <c r="B4479" t="b">
        <f>IF('Input and Summary Results'!D4061=0,FALSE,'Input and Summary Results'!$B4061)</f>
        <v>0</v>
      </c>
      <c r="C4479" t="b">
        <f>IF(OR(B4479=0,'Input and Summary Results'!D4061=0,'Input and Summary Results'!D4061=""),FALSE,'Input and Summary Results'!$D4061)</f>
        <v>0</v>
      </c>
      <c r="D4479" t="b">
        <f>IF(OR(B4479=0,'Input and Summary Results'!E4061=0),FALSE,'Input and Summary Results'!$E4061)</f>
        <v>0</v>
      </c>
      <c r="E4479" t="b">
        <f t="shared" si="239"/>
        <v>0</v>
      </c>
      <c r="F4479" t="b">
        <f t="shared" si="240"/>
        <v>0</v>
      </c>
      <c r="G4479" t="b">
        <f>IF('Input and Summary Results'!$J$4="yes",IF(C4479=FALSE,FALSE,IF('Data Transformation'!E4479&lt;$R$10,E4479,$R$10)),IF(C4479=FALSE,FALSE,IF(C4479&lt;$R$10,C4479,$R$10)))</f>
        <v>0</v>
      </c>
      <c r="H4479" t="b">
        <f>IF('Input and Summary Results'!$J$4="yes",'Data Transformation'!F4479,'Data Transformation'!D4479)</f>
        <v>0</v>
      </c>
      <c r="I4479" t="str">
        <f t="shared" si="238"/>
        <v/>
      </c>
    </row>
    <row r="4480" spans="2:9" x14ac:dyDescent="0.55000000000000004">
      <c r="B4480" t="b">
        <f>IF('Input and Summary Results'!D4062=0,FALSE,'Input and Summary Results'!$B4062)</f>
        <v>0</v>
      </c>
      <c r="C4480" t="b">
        <f>IF(OR(B4480=0,'Input and Summary Results'!D4062=0,'Input and Summary Results'!D4062=""),FALSE,'Input and Summary Results'!$D4062)</f>
        <v>0</v>
      </c>
      <c r="D4480" t="b">
        <f>IF(OR(B4480=0,'Input and Summary Results'!E4062=0),FALSE,'Input and Summary Results'!$E4062)</f>
        <v>0</v>
      </c>
      <c r="E4480" t="b">
        <f t="shared" si="239"/>
        <v>0</v>
      </c>
      <c r="F4480" t="b">
        <f t="shared" si="240"/>
        <v>0</v>
      </c>
      <c r="G4480" t="b">
        <f>IF('Input and Summary Results'!$J$4="yes",IF(C4480=FALSE,FALSE,IF('Data Transformation'!E4480&lt;$R$10,E4480,$R$10)),IF(C4480=FALSE,FALSE,IF(C4480&lt;$R$10,C4480,$R$10)))</f>
        <v>0</v>
      </c>
      <c r="H4480" t="b">
        <f>IF('Input and Summary Results'!$J$4="yes",'Data Transformation'!F4480,'Data Transformation'!D4480)</f>
        <v>0</v>
      </c>
      <c r="I4480" t="str">
        <f t="shared" si="238"/>
        <v/>
      </c>
    </row>
    <row r="4481" spans="2:9" x14ac:dyDescent="0.55000000000000004">
      <c r="B4481" t="b">
        <f>IF('Input and Summary Results'!D4063=0,FALSE,'Input and Summary Results'!$B4063)</f>
        <v>0</v>
      </c>
      <c r="C4481" t="b">
        <f>IF(OR(B4481=0,'Input and Summary Results'!D4063=0,'Input and Summary Results'!D4063=""),FALSE,'Input and Summary Results'!$D4063)</f>
        <v>0</v>
      </c>
      <c r="D4481" t="b">
        <f>IF(OR(B4481=0,'Input and Summary Results'!E4063=0),FALSE,'Input and Summary Results'!$E4063)</f>
        <v>0</v>
      </c>
      <c r="E4481" t="b">
        <f t="shared" si="239"/>
        <v>0</v>
      </c>
      <c r="F4481" t="b">
        <f t="shared" si="240"/>
        <v>0</v>
      </c>
      <c r="G4481" t="b">
        <f>IF('Input and Summary Results'!$J$4="yes",IF(C4481=FALSE,FALSE,IF('Data Transformation'!E4481&lt;$R$10,E4481,$R$10)),IF(C4481=FALSE,FALSE,IF(C4481&lt;$R$10,C4481,$R$10)))</f>
        <v>0</v>
      </c>
      <c r="H4481" t="b">
        <f>IF('Input and Summary Results'!$J$4="yes",'Data Transformation'!F4481,'Data Transformation'!D4481)</f>
        <v>0</v>
      </c>
      <c r="I4481" t="str">
        <f t="shared" si="238"/>
        <v/>
      </c>
    </row>
    <row r="4482" spans="2:9" x14ac:dyDescent="0.55000000000000004">
      <c r="B4482" t="b">
        <f>IF('Input and Summary Results'!D4064=0,FALSE,'Input and Summary Results'!$B4064)</f>
        <v>0</v>
      </c>
      <c r="C4482" t="b">
        <f>IF(OR(B4482=0,'Input and Summary Results'!D4064=0,'Input and Summary Results'!D4064=""),FALSE,'Input and Summary Results'!$D4064)</f>
        <v>0</v>
      </c>
      <c r="D4482" t="b">
        <f>IF(OR(B4482=0,'Input and Summary Results'!E4064=0),FALSE,'Input and Summary Results'!$E4064)</f>
        <v>0</v>
      </c>
      <c r="E4482" t="b">
        <f t="shared" si="239"/>
        <v>0</v>
      </c>
      <c r="F4482" t="b">
        <f t="shared" si="240"/>
        <v>0</v>
      </c>
      <c r="G4482" t="b">
        <f>IF('Input and Summary Results'!$J$4="yes",IF(C4482=FALSE,FALSE,IF('Data Transformation'!E4482&lt;$R$10,E4482,$R$10)),IF(C4482=FALSE,FALSE,IF(C4482&lt;$R$10,C4482,$R$10)))</f>
        <v>0</v>
      </c>
      <c r="H4482" t="b">
        <f>IF('Input and Summary Results'!$J$4="yes",'Data Transformation'!F4482,'Data Transformation'!D4482)</f>
        <v>0</v>
      </c>
      <c r="I4482" t="str">
        <f t="shared" si="238"/>
        <v/>
      </c>
    </row>
    <row r="4483" spans="2:9" x14ac:dyDescent="0.55000000000000004">
      <c r="B4483" t="b">
        <f>IF('Input and Summary Results'!D4065=0,FALSE,'Input and Summary Results'!$B4065)</f>
        <v>0</v>
      </c>
      <c r="C4483" t="b">
        <f>IF(OR(B4483=0,'Input and Summary Results'!D4065=0,'Input and Summary Results'!D4065=""),FALSE,'Input and Summary Results'!$D4065)</f>
        <v>0</v>
      </c>
      <c r="D4483" t="b">
        <f>IF(OR(B4483=0,'Input and Summary Results'!E4065=0),FALSE,'Input and Summary Results'!$E4065)</f>
        <v>0</v>
      </c>
      <c r="E4483" t="b">
        <f t="shared" si="239"/>
        <v>0</v>
      </c>
      <c r="F4483" t="b">
        <f t="shared" si="240"/>
        <v>0</v>
      </c>
      <c r="G4483" t="b">
        <f>IF('Input and Summary Results'!$J$4="yes",IF(C4483=FALSE,FALSE,IF('Data Transformation'!E4483&lt;$R$10,E4483,$R$10)),IF(C4483=FALSE,FALSE,IF(C4483&lt;$R$10,C4483,$R$10)))</f>
        <v>0</v>
      </c>
      <c r="H4483" t="b">
        <f>IF('Input and Summary Results'!$J$4="yes",'Data Transformation'!F4483,'Data Transformation'!D4483)</f>
        <v>0</v>
      </c>
      <c r="I4483" t="str">
        <f t="shared" si="238"/>
        <v/>
      </c>
    </row>
    <row r="4484" spans="2:9" x14ac:dyDescent="0.55000000000000004">
      <c r="B4484" t="b">
        <f>IF('Input and Summary Results'!D4066=0,FALSE,'Input and Summary Results'!$B4066)</f>
        <v>0</v>
      </c>
      <c r="C4484" t="b">
        <f>IF(OR(B4484=0,'Input and Summary Results'!D4066=0,'Input and Summary Results'!D4066=""),FALSE,'Input and Summary Results'!$D4066)</f>
        <v>0</v>
      </c>
      <c r="D4484" t="b">
        <f>IF(OR(B4484=0,'Input and Summary Results'!E4066=0),FALSE,'Input and Summary Results'!$E4066)</f>
        <v>0</v>
      </c>
      <c r="E4484" t="b">
        <f t="shared" si="239"/>
        <v>0</v>
      </c>
      <c r="F4484" t="b">
        <f t="shared" si="240"/>
        <v>0</v>
      </c>
      <c r="G4484" t="b">
        <f>IF('Input and Summary Results'!$J$4="yes",IF(C4484=FALSE,FALSE,IF('Data Transformation'!E4484&lt;$R$10,E4484,$R$10)),IF(C4484=FALSE,FALSE,IF(C4484&lt;$R$10,C4484,$R$10)))</f>
        <v>0</v>
      </c>
      <c r="H4484" t="b">
        <f>IF('Input and Summary Results'!$J$4="yes",'Data Transformation'!F4484,'Data Transformation'!D4484)</f>
        <v>0</v>
      </c>
      <c r="I4484" t="str">
        <f t="shared" si="238"/>
        <v/>
      </c>
    </row>
    <row r="4485" spans="2:9" x14ac:dyDescent="0.55000000000000004">
      <c r="B4485" t="b">
        <f>IF('Input and Summary Results'!D4067=0,FALSE,'Input and Summary Results'!$B4067)</f>
        <v>0</v>
      </c>
      <c r="C4485" t="b">
        <f>IF(OR(B4485=0,'Input and Summary Results'!D4067=0,'Input and Summary Results'!D4067=""),FALSE,'Input and Summary Results'!$D4067)</f>
        <v>0</v>
      </c>
      <c r="D4485" t="b">
        <f>IF(OR(B4485=0,'Input and Summary Results'!E4067=0),FALSE,'Input and Summary Results'!$E4067)</f>
        <v>0</v>
      </c>
      <c r="E4485" t="b">
        <f t="shared" si="239"/>
        <v>0</v>
      </c>
      <c r="F4485" t="b">
        <f t="shared" si="240"/>
        <v>0</v>
      </c>
      <c r="G4485" t="b">
        <f>IF('Input and Summary Results'!$J$4="yes",IF(C4485=FALSE,FALSE,IF('Data Transformation'!E4485&lt;$R$10,E4485,$R$10)),IF(C4485=FALSE,FALSE,IF(C4485&lt;$R$10,C4485,$R$10)))</f>
        <v>0</v>
      </c>
      <c r="H4485" t="b">
        <f>IF('Input and Summary Results'!$J$4="yes",'Data Transformation'!F4485,'Data Transformation'!D4485)</f>
        <v>0</v>
      </c>
      <c r="I4485" t="str">
        <f t="shared" ref="I4485:I4548" si="241">IF(G4485=FALSE,"",B4485)</f>
        <v/>
      </c>
    </row>
    <row r="4486" spans="2:9" x14ac:dyDescent="0.55000000000000004">
      <c r="B4486" t="b">
        <f>IF('Input and Summary Results'!D4068=0,FALSE,'Input and Summary Results'!$B4068)</f>
        <v>0</v>
      </c>
      <c r="C4486" t="b">
        <f>IF(OR(B4486=0,'Input and Summary Results'!D4068=0,'Input and Summary Results'!D4068=""),FALSE,'Input and Summary Results'!$D4068)</f>
        <v>0</v>
      </c>
      <c r="D4486" t="b">
        <f>IF(OR(B4486=0,'Input and Summary Results'!E4068=0),FALSE,'Input and Summary Results'!$E4068)</f>
        <v>0</v>
      </c>
      <c r="E4486" t="b">
        <f t="shared" si="239"/>
        <v>0</v>
      </c>
      <c r="F4486" t="b">
        <f t="shared" si="240"/>
        <v>0</v>
      </c>
      <c r="G4486" t="b">
        <f>IF('Input and Summary Results'!$J$4="yes",IF(C4486=FALSE,FALSE,IF('Data Transformation'!E4486&lt;$R$10,E4486,$R$10)),IF(C4486=FALSE,FALSE,IF(C4486&lt;$R$10,C4486,$R$10)))</f>
        <v>0</v>
      </c>
      <c r="H4486" t="b">
        <f>IF('Input and Summary Results'!$J$4="yes",'Data Transformation'!F4486,'Data Transformation'!D4486)</f>
        <v>0</v>
      </c>
      <c r="I4486" t="str">
        <f t="shared" si="241"/>
        <v/>
      </c>
    </row>
    <row r="4487" spans="2:9" x14ac:dyDescent="0.55000000000000004">
      <c r="B4487" t="b">
        <f>IF('Input and Summary Results'!D4069=0,FALSE,'Input and Summary Results'!$B4069)</f>
        <v>0</v>
      </c>
      <c r="C4487" t="b">
        <f>IF(OR(B4487=0,'Input and Summary Results'!D4069=0,'Input and Summary Results'!D4069=""),FALSE,'Input and Summary Results'!$D4069)</f>
        <v>0</v>
      </c>
      <c r="D4487" t="b">
        <f>IF(OR(B4487=0,'Input and Summary Results'!E4069=0),FALSE,'Input and Summary Results'!$E4069)</f>
        <v>0</v>
      </c>
      <c r="E4487" t="b">
        <f t="shared" si="239"/>
        <v>0</v>
      </c>
      <c r="F4487" t="b">
        <f t="shared" si="240"/>
        <v>0</v>
      </c>
      <c r="G4487" t="b">
        <f>IF('Input and Summary Results'!$J$4="yes",IF(C4487=FALSE,FALSE,IF('Data Transformation'!E4487&lt;$R$10,E4487,$R$10)),IF(C4487=FALSE,FALSE,IF(C4487&lt;$R$10,C4487,$R$10)))</f>
        <v>0</v>
      </c>
      <c r="H4487" t="b">
        <f>IF('Input and Summary Results'!$J$4="yes",'Data Transformation'!F4487,'Data Transformation'!D4487)</f>
        <v>0</v>
      </c>
      <c r="I4487" t="str">
        <f t="shared" si="241"/>
        <v/>
      </c>
    </row>
    <row r="4488" spans="2:9" x14ac:dyDescent="0.55000000000000004">
      <c r="B4488" t="b">
        <f>IF('Input and Summary Results'!D4070=0,FALSE,'Input and Summary Results'!$B4070)</f>
        <v>0</v>
      </c>
      <c r="C4488" t="b">
        <f>IF(OR(B4488=0,'Input and Summary Results'!D4070=0,'Input and Summary Results'!D4070=""),FALSE,'Input and Summary Results'!$D4070)</f>
        <v>0</v>
      </c>
      <c r="D4488" t="b">
        <f>IF(OR(B4488=0,'Input and Summary Results'!E4070=0),FALSE,'Input and Summary Results'!$E4070)</f>
        <v>0</v>
      </c>
      <c r="E4488" t="b">
        <f t="shared" si="239"/>
        <v>0</v>
      </c>
      <c r="F4488" t="b">
        <f t="shared" si="240"/>
        <v>0</v>
      </c>
      <c r="G4488" t="b">
        <f>IF('Input and Summary Results'!$J$4="yes",IF(C4488=FALSE,FALSE,IF('Data Transformation'!E4488&lt;$R$10,E4488,$R$10)),IF(C4488=FALSE,FALSE,IF(C4488&lt;$R$10,C4488,$R$10)))</f>
        <v>0</v>
      </c>
      <c r="H4488" t="b">
        <f>IF('Input and Summary Results'!$J$4="yes",'Data Transformation'!F4488,'Data Transformation'!D4488)</f>
        <v>0</v>
      </c>
      <c r="I4488" t="str">
        <f t="shared" si="241"/>
        <v/>
      </c>
    </row>
    <row r="4489" spans="2:9" x14ac:dyDescent="0.55000000000000004">
      <c r="B4489" t="b">
        <f>IF('Input and Summary Results'!D4071=0,FALSE,'Input and Summary Results'!$B4071)</f>
        <v>0</v>
      </c>
      <c r="C4489" t="b">
        <f>IF(OR(B4489=0,'Input and Summary Results'!D4071=0,'Input and Summary Results'!D4071=""),FALSE,'Input and Summary Results'!$D4071)</f>
        <v>0</v>
      </c>
      <c r="D4489" t="b">
        <f>IF(OR(B4489=0,'Input and Summary Results'!E4071=0),FALSE,'Input and Summary Results'!$E4071)</f>
        <v>0</v>
      </c>
      <c r="E4489" t="b">
        <f t="shared" si="239"/>
        <v>0</v>
      </c>
      <c r="F4489" t="b">
        <f t="shared" si="240"/>
        <v>0</v>
      </c>
      <c r="G4489" t="b">
        <f>IF('Input and Summary Results'!$J$4="yes",IF(C4489=FALSE,FALSE,IF('Data Transformation'!E4489&lt;$R$10,E4489,$R$10)),IF(C4489=FALSE,FALSE,IF(C4489&lt;$R$10,C4489,$R$10)))</f>
        <v>0</v>
      </c>
      <c r="H4489" t="b">
        <f>IF('Input and Summary Results'!$J$4="yes",'Data Transformation'!F4489,'Data Transformation'!D4489)</f>
        <v>0</v>
      </c>
      <c r="I4489" t="str">
        <f t="shared" si="241"/>
        <v/>
      </c>
    </row>
    <row r="4490" spans="2:9" x14ac:dyDescent="0.55000000000000004">
      <c r="B4490" t="b">
        <f>IF('Input and Summary Results'!D4072=0,FALSE,'Input and Summary Results'!$B4072)</f>
        <v>0</v>
      </c>
      <c r="C4490" t="b">
        <f>IF(OR(B4490=0,'Input and Summary Results'!D4072=0,'Input and Summary Results'!D4072=""),FALSE,'Input and Summary Results'!$D4072)</f>
        <v>0</v>
      </c>
      <c r="D4490" t="b">
        <f>IF(OR(B4490=0,'Input and Summary Results'!E4072=0),FALSE,'Input and Summary Results'!$E4072)</f>
        <v>0</v>
      </c>
      <c r="E4490" t="b">
        <f t="shared" si="239"/>
        <v>0</v>
      </c>
      <c r="F4490" t="b">
        <f t="shared" si="240"/>
        <v>0</v>
      </c>
      <c r="G4490" t="b">
        <f>IF('Input and Summary Results'!$J$4="yes",IF(C4490=FALSE,FALSE,IF('Data Transformation'!E4490&lt;$R$10,E4490,$R$10)),IF(C4490=FALSE,FALSE,IF(C4490&lt;$R$10,C4490,$R$10)))</f>
        <v>0</v>
      </c>
      <c r="H4490" t="b">
        <f>IF('Input and Summary Results'!$J$4="yes",'Data Transformation'!F4490,'Data Transformation'!D4490)</f>
        <v>0</v>
      </c>
      <c r="I4490" t="str">
        <f t="shared" si="241"/>
        <v/>
      </c>
    </row>
    <row r="4491" spans="2:9" x14ac:dyDescent="0.55000000000000004">
      <c r="B4491" t="b">
        <f>IF('Input and Summary Results'!D4073=0,FALSE,'Input and Summary Results'!$B4073)</f>
        <v>0</v>
      </c>
      <c r="C4491" t="b">
        <f>IF(OR(B4491=0,'Input and Summary Results'!D4073=0,'Input and Summary Results'!D4073=""),FALSE,'Input and Summary Results'!$D4073)</f>
        <v>0</v>
      </c>
      <c r="D4491" t="b">
        <f>IF(OR(B4491=0,'Input and Summary Results'!E4073=0),FALSE,'Input and Summary Results'!$E4073)</f>
        <v>0</v>
      </c>
      <c r="E4491" t="b">
        <f t="shared" si="239"/>
        <v>0</v>
      </c>
      <c r="F4491" t="b">
        <f t="shared" si="240"/>
        <v>0</v>
      </c>
      <c r="G4491" t="b">
        <f>IF('Input and Summary Results'!$J$4="yes",IF(C4491=FALSE,FALSE,IF('Data Transformation'!E4491&lt;$R$10,E4491,$R$10)),IF(C4491=FALSE,FALSE,IF(C4491&lt;$R$10,C4491,$R$10)))</f>
        <v>0</v>
      </c>
      <c r="H4491" t="b">
        <f>IF('Input and Summary Results'!$J$4="yes",'Data Transformation'!F4491,'Data Transformation'!D4491)</f>
        <v>0</v>
      </c>
      <c r="I4491" t="str">
        <f t="shared" si="241"/>
        <v/>
      </c>
    </row>
    <row r="4492" spans="2:9" x14ac:dyDescent="0.55000000000000004">
      <c r="B4492" t="b">
        <f>IF('Input and Summary Results'!D4074=0,FALSE,'Input and Summary Results'!$B4074)</f>
        <v>0</v>
      </c>
      <c r="C4492" t="b">
        <f>IF(OR(B4492=0,'Input and Summary Results'!D4074=0,'Input and Summary Results'!D4074=""),FALSE,'Input and Summary Results'!$D4074)</f>
        <v>0</v>
      </c>
      <c r="D4492" t="b">
        <f>IF(OR(B4492=0,'Input and Summary Results'!E4074=0),FALSE,'Input and Summary Results'!$E4074)</f>
        <v>0</v>
      </c>
      <c r="E4492" t="b">
        <f t="shared" si="239"/>
        <v>0</v>
      </c>
      <c r="F4492" t="b">
        <f t="shared" si="240"/>
        <v>0</v>
      </c>
      <c r="G4492" t="b">
        <f>IF('Input and Summary Results'!$J$4="yes",IF(C4492=FALSE,FALSE,IF('Data Transformation'!E4492&lt;$R$10,E4492,$R$10)),IF(C4492=FALSE,FALSE,IF(C4492&lt;$R$10,C4492,$R$10)))</f>
        <v>0</v>
      </c>
      <c r="H4492" t="b">
        <f>IF('Input and Summary Results'!$J$4="yes",'Data Transformation'!F4492,'Data Transformation'!D4492)</f>
        <v>0</v>
      </c>
      <c r="I4492" t="str">
        <f t="shared" si="241"/>
        <v/>
      </c>
    </row>
    <row r="4493" spans="2:9" x14ac:dyDescent="0.55000000000000004">
      <c r="B4493" t="b">
        <f>IF('Input and Summary Results'!D4075=0,FALSE,'Input and Summary Results'!$B4075)</f>
        <v>0</v>
      </c>
      <c r="C4493" t="b">
        <f>IF(OR(B4493=0,'Input and Summary Results'!D4075=0,'Input and Summary Results'!D4075=""),FALSE,'Input and Summary Results'!$D4075)</f>
        <v>0</v>
      </c>
      <c r="D4493" t="b">
        <f>IF(OR(B4493=0,'Input and Summary Results'!E4075=0),FALSE,'Input and Summary Results'!$E4075)</f>
        <v>0</v>
      </c>
      <c r="E4493" t="b">
        <f t="shared" si="239"/>
        <v>0</v>
      </c>
      <c r="F4493" t="b">
        <f t="shared" si="240"/>
        <v>0</v>
      </c>
      <c r="G4493" t="b">
        <f>IF('Input and Summary Results'!$J$4="yes",IF(C4493=FALSE,FALSE,IF('Data Transformation'!E4493&lt;$R$10,E4493,$R$10)),IF(C4493=FALSE,FALSE,IF(C4493&lt;$R$10,C4493,$R$10)))</f>
        <v>0</v>
      </c>
      <c r="H4493" t="b">
        <f>IF('Input and Summary Results'!$J$4="yes",'Data Transformation'!F4493,'Data Transformation'!D4493)</f>
        <v>0</v>
      </c>
      <c r="I4493" t="str">
        <f t="shared" si="241"/>
        <v/>
      </c>
    </row>
    <row r="4494" spans="2:9" x14ac:dyDescent="0.55000000000000004">
      <c r="B4494" t="b">
        <f>IF('Input and Summary Results'!D4076=0,FALSE,'Input and Summary Results'!$B4076)</f>
        <v>0</v>
      </c>
      <c r="C4494" t="b">
        <f>IF(OR(B4494=0,'Input and Summary Results'!D4076=0,'Input and Summary Results'!D4076=""),FALSE,'Input and Summary Results'!$D4076)</f>
        <v>0</v>
      </c>
      <c r="D4494" t="b">
        <f>IF(OR(B4494=0,'Input and Summary Results'!E4076=0),FALSE,'Input and Summary Results'!$E4076)</f>
        <v>0</v>
      </c>
      <c r="E4494" t="b">
        <f t="shared" si="239"/>
        <v>0</v>
      </c>
      <c r="F4494" t="b">
        <f t="shared" si="240"/>
        <v>0</v>
      </c>
      <c r="G4494" t="b">
        <f>IF('Input and Summary Results'!$J$4="yes",IF(C4494=FALSE,FALSE,IF('Data Transformation'!E4494&lt;$R$10,E4494,$R$10)),IF(C4494=FALSE,FALSE,IF(C4494&lt;$R$10,C4494,$R$10)))</f>
        <v>0</v>
      </c>
      <c r="H4494" t="b">
        <f>IF('Input and Summary Results'!$J$4="yes",'Data Transformation'!F4494,'Data Transformation'!D4494)</f>
        <v>0</v>
      </c>
      <c r="I4494" t="str">
        <f t="shared" si="241"/>
        <v/>
      </c>
    </row>
    <row r="4495" spans="2:9" x14ac:dyDescent="0.55000000000000004">
      <c r="B4495" t="b">
        <f>IF('Input and Summary Results'!D4077=0,FALSE,'Input and Summary Results'!$B4077)</f>
        <v>0</v>
      </c>
      <c r="C4495" t="b">
        <f>IF(OR(B4495=0,'Input and Summary Results'!D4077=0,'Input and Summary Results'!D4077=""),FALSE,'Input and Summary Results'!$D4077)</f>
        <v>0</v>
      </c>
      <c r="D4495" t="b">
        <f>IF(OR(B4495=0,'Input and Summary Results'!E4077=0),FALSE,'Input and Summary Results'!$E4077)</f>
        <v>0</v>
      </c>
      <c r="E4495" t="b">
        <f t="shared" si="239"/>
        <v>0</v>
      </c>
      <c r="F4495" t="b">
        <f t="shared" si="240"/>
        <v>0</v>
      </c>
      <c r="G4495" t="b">
        <f>IF('Input and Summary Results'!$J$4="yes",IF(C4495=FALSE,FALSE,IF('Data Transformation'!E4495&lt;$R$10,E4495,$R$10)),IF(C4495=FALSE,FALSE,IF(C4495&lt;$R$10,C4495,$R$10)))</f>
        <v>0</v>
      </c>
      <c r="H4495" t="b">
        <f>IF('Input and Summary Results'!$J$4="yes",'Data Transformation'!F4495,'Data Transformation'!D4495)</f>
        <v>0</v>
      </c>
      <c r="I4495" t="str">
        <f t="shared" si="241"/>
        <v/>
      </c>
    </row>
    <row r="4496" spans="2:9" x14ac:dyDescent="0.55000000000000004">
      <c r="B4496" t="b">
        <f>IF('Input and Summary Results'!D4078=0,FALSE,'Input and Summary Results'!$B4078)</f>
        <v>0</v>
      </c>
      <c r="C4496" t="b">
        <f>IF(OR(B4496=0,'Input and Summary Results'!D4078=0,'Input and Summary Results'!D4078=""),FALSE,'Input and Summary Results'!$D4078)</f>
        <v>0</v>
      </c>
      <c r="D4496" t="b">
        <f>IF(OR(B4496=0,'Input and Summary Results'!E4078=0),FALSE,'Input and Summary Results'!$E4078)</f>
        <v>0</v>
      </c>
      <c r="E4496" t="b">
        <f t="shared" si="239"/>
        <v>0</v>
      </c>
      <c r="F4496" t="b">
        <f t="shared" si="240"/>
        <v>0</v>
      </c>
      <c r="G4496" t="b">
        <f>IF('Input and Summary Results'!$J$4="yes",IF(C4496=FALSE,FALSE,IF('Data Transformation'!E4496&lt;$R$10,E4496,$R$10)),IF(C4496=FALSE,FALSE,IF(C4496&lt;$R$10,C4496,$R$10)))</f>
        <v>0</v>
      </c>
      <c r="H4496" t="b">
        <f>IF('Input and Summary Results'!$J$4="yes",'Data Transformation'!F4496,'Data Transformation'!D4496)</f>
        <v>0</v>
      </c>
      <c r="I4496" t="str">
        <f t="shared" si="241"/>
        <v/>
      </c>
    </row>
    <row r="4497" spans="2:9" x14ac:dyDescent="0.55000000000000004">
      <c r="B4497" t="b">
        <f>IF('Input and Summary Results'!D4079=0,FALSE,'Input and Summary Results'!$B4079)</f>
        <v>0</v>
      </c>
      <c r="C4497" t="b">
        <f>IF(OR(B4497=0,'Input and Summary Results'!D4079=0,'Input and Summary Results'!D4079=""),FALSE,'Input and Summary Results'!$D4079)</f>
        <v>0</v>
      </c>
      <c r="D4497" t="b">
        <f>IF(OR(B4497=0,'Input and Summary Results'!E4079=0),FALSE,'Input and Summary Results'!$E4079)</f>
        <v>0</v>
      </c>
      <c r="E4497" t="b">
        <f t="shared" si="239"/>
        <v>0</v>
      </c>
      <c r="F4497" t="b">
        <f t="shared" si="240"/>
        <v>0</v>
      </c>
      <c r="G4497" t="b">
        <f>IF('Input and Summary Results'!$J$4="yes",IF(C4497=FALSE,FALSE,IF('Data Transformation'!E4497&lt;$R$10,E4497,$R$10)),IF(C4497=FALSE,FALSE,IF(C4497&lt;$R$10,C4497,$R$10)))</f>
        <v>0</v>
      </c>
      <c r="H4497" t="b">
        <f>IF('Input and Summary Results'!$J$4="yes",'Data Transformation'!F4497,'Data Transformation'!D4497)</f>
        <v>0</v>
      </c>
      <c r="I4497" t="str">
        <f t="shared" si="241"/>
        <v/>
      </c>
    </row>
    <row r="4498" spans="2:9" x14ac:dyDescent="0.55000000000000004">
      <c r="B4498" t="b">
        <f>IF('Input and Summary Results'!D4080=0,FALSE,'Input and Summary Results'!$B4080)</f>
        <v>0</v>
      </c>
      <c r="C4498" t="b">
        <f>IF(OR(B4498=0,'Input and Summary Results'!D4080=0,'Input and Summary Results'!D4080=""),FALSE,'Input and Summary Results'!$D4080)</f>
        <v>0</v>
      </c>
      <c r="D4498" t="b">
        <f>IF(OR(B4498=0,'Input and Summary Results'!E4080=0),FALSE,'Input and Summary Results'!$E4080)</f>
        <v>0</v>
      </c>
      <c r="E4498" t="b">
        <f t="shared" si="239"/>
        <v>0</v>
      </c>
      <c r="F4498" t="b">
        <f t="shared" si="240"/>
        <v>0</v>
      </c>
      <c r="G4498" t="b">
        <f>IF('Input and Summary Results'!$J$4="yes",IF(C4498=FALSE,FALSE,IF('Data Transformation'!E4498&lt;$R$10,E4498,$R$10)),IF(C4498=FALSE,FALSE,IF(C4498&lt;$R$10,C4498,$R$10)))</f>
        <v>0</v>
      </c>
      <c r="H4498" t="b">
        <f>IF('Input and Summary Results'!$J$4="yes",'Data Transformation'!F4498,'Data Transformation'!D4498)</f>
        <v>0</v>
      </c>
      <c r="I4498" t="str">
        <f t="shared" si="241"/>
        <v/>
      </c>
    </row>
    <row r="4499" spans="2:9" x14ac:dyDescent="0.55000000000000004">
      <c r="B4499" t="b">
        <f>IF('Input and Summary Results'!D4081=0,FALSE,'Input and Summary Results'!$B4081)</f>
        <v>0</v>
      </c>
      <c r="C4499" t="b">
        <f>IF(OR(B4499=0,'Input and Summary Results'!D4081=0,'Input and Summary Results'!D4081=""),FALSE,'Input and Summary Results'!$D4081)</f>
        <v>0</v>
      </c>
      <c r="D4499" t="b">
        <f>IF(OR(B4499=0,'Input and Summary Results'!E4081=0),FALSE,'Input and Summary Results'!$E4081)</f>
        <v>0</v>
      </c>
      <c r="E4499" t="b">
        <f t="shared" si="239"/>
        <v>0</v>
      </c>
      <c r="F4499" t="b">
        <f t="shared" si="240"/>
        <v>0</v>
      </c>
      <c r="G4499" t="b">
        <f>IF('Input and Summary Results'!$J$4="yes",IF(C4499=FALSE,FALSE,IF('Data Transformation'!E4499&lt;$R$10,E4499,$R$10)),IF(C4499=FALSE,FALSE,IF(C4499&lt;$R$10,C4499,$R$10)))</f>
        <v>0</v>
      </c>
      <c r="H4499" t="b">
        <f>IF('Input and Summary Results'!$J$4="yes",'Data Transformation'!F4499,'Data Transformation'!D4499)</f>
        <v>0</v>
      </c>
      <c r="I4499" t="str">
        <f t="shared" si="241"/>
        <v/>
      </c>
    </row>
    <row r="4500" spans="2:9" x14ac:dyDescent="0.55000000000000004">
      <c r="B4500" t="b">
        <f>IF('Input and Summary Results'!D4082=0,FALSE,'Input and Summary Results'!$B4082)</f>
        <v>0</v>
      </c>
      <c r="C4500" t="b">
        <f>IF(OR(B4500=0,'Input and Summary Results'!D4082=0,'Input and Summary Results'!D4082=""),FALSE,'Input and Summary Results'!$D4082)</f>
        <v>0</v>
      </c>
      <c r="D4500" t="b">
        <f>IF(OR(B4500=0,'Input and Summary Results'!E4082=0),FALSE,'Input and Summary Results'!$E4082)</f>
        <v>0</v>
      </c>
      <c r="E4500" t="b">
        <f t="shared" si="239"/>
        <v>0</v>
      </c>
      <c r="F4500" t="b">
        <f t="shared" si="240"/>
        <v>0</v>
      </c>
      <c r="G4500" t="b">
        <f>IF('Input and Summary Results'!$J$4="yes",IF(C4500=FALSE,FALSE,IF('Data Transformation'!E4500&lt;$R$10,E4500,$R$10)),IF(C4500=FALSE,FALSE,IF(C4500&lt;$R$10,C4500,$R$10)))</f>
        <v>0</v>
      </c>
      <c r="H4500" t="b">
        <f>IF('Input and Summary Results'!$J$4="yes",'Data Transformation'!F4500,'Data Transformation'!D4500)</f>
        <v>0</v>
      </c>
      <c r="I4500" t="str">
        <f t="shared" si="241"/>
        <v/>
      </c>
    </row>
    <row r="4501" spans="2:9" x14ac:dyDescent="0.55000000000000004">
      <c r="B4501" t="b">
        <f>IF('Input and Summary Results'!D4083=0,FALSE,'Input and Summary Results'!$B4083)</f>
        <v>0</v>
      </c>
      <c r="C4501" t="b">
        <f>IF(OR(B4501=0,'Input and Summary Results'!D4083=0,'Input and Summary Results'!D4083=""),FALSE,'Input and Summary Results'!$D4083)</f>
        <v>0</v>
      </c>
      <c r="D4501" t="b">
        <f>IF(OR(B4501=0,'Input and Summary Results'!E4083=0),FALSE,'Input and Summary Results'!$E4083)</f>
        <v>0</v>
      </c>
      <c r="E4501" t="b">
        <f t="shared" si="239"/>
        <v>0</v>
      </c>
      <c r="F4501" t="b">
        <f t="shared" si="240"/>
        <v>0</v>
      </c>
      <c r="G4501" t="b">
        <f>IF('Input and Summary Results'!$J$4="yes",IF(C4501=FALSE,FALSE,IF('Data Transformation'!E4501&lt;$R$10,E4501,$R$10)),IF(C4501=FALSE,FALSE,IF(C4501&lt;$R$10,C4501,$R$10)))</f>
        <v>0</v>
      </c>
      <c r="H4501" t="b">
        <f>IF('Input and Summary Results'!$J$4="yes",'Data Transformation'!F4501,'Data Transformation'!D4501)</f>
        <v>0</v>
      </c>
      <c r="I4501" t="str">
        <f t="shared" si="241"/>
        <v/>
      </c>
    </row>
    <row r="4502" spans="2:9" x14ac:dyDescent="0.55000000000000004">
      <c r="B4502" t="b">
        <f>IF('Input and Summary Results'!D4084=0,FALSE,'Input and Summary Results'!$B4084)</f>
        <v>0</v>
      </c>
      <c r="C4502" t="b">
        <f>IF(OR(B4502=0,'Input and Summary Results'!D4084=0,'Input and Summary Results'!D4084=""),FALSE,'Input and Summary Results'!$D4084)</f>
        <v>0</v>
      </c>
      <c r="D4502" t="b">
        <f>IF(OR(B4502=0,'Input and Summary Results'!E4084=0),FALSE,'Input and Summary Results'!$E4084)</f>
        <v>0</v>
      </c>
      <c r="E4502" t="b">
        <f t="shared" si="239"/>
        <v>0</v>
      </c>
      <c r="F4502" t="b">
        <f t="shared" si="240"/>
        <v>0</v>
      </c>
      <c r="G4502" t="b">
        <f>IF('Input and Summary Results'!$J$4="yes",IF(C4502=FALSE,FALSE,IF('Data Transformation'!E4502&lt;$R$10,E4502,$R$10)),IF(C4502=FALSE,FALSE,IF(C4502&lt;$R$10,C4502,$R$10)))</f>
        <v>0</v>
      </c>
      <c r="H4502" t="b">
        <f>IF('Input and Summary Results'!$J$4="yes",'Data Transformation'!F4502,'Data Transformation'!D4502)</f>
        <v>0</v>
      </c>
      <c r="I4502" t="str">
        <f t="shared" si="241"/>
        <v/>
      </c>
    </row>
    <row r="4503" spans="2:9" x14ac:dyDescent="0.55000000000000004">
      <c r="B4503" t="b">
        <f>IF('Input and Summary Results'!D4085=0,FALSE,'Input and Summary Results'!$B4085)</f>
        <v>0</v>
      </c>
      <c r="C4503" t="b">
        <f>IF(OR(B4503=0,'Input and Summary Results'!D4085=0,'Input and Summary Results'!D4085=""),FALSE,'Input and Summary Results'!$D4085)</f>
        <v>0</v>
      </c>
      <c r="D4503" t="b">
        <f>IF(OR(B4503=0,'Input and Summary Results'!E4085=0),FALSE,'Input and Summary Results'!$E4085)</f>
        <v>0</v>
      </c>
      <c r="E4503" t="b">
        <f t="shared" si="239"/>
        <v>0</v>
      </c>
      <c r="F4503" t="b">
        <f t="shared" si="240"/>
        <v>0</v>
      </c>
      <c r="G4503" t="b">
        <f>IF('Input and Summary Results'!$J$4="yes",IF(C4503=FALSE,FALSE,IF('Data Transformation'!E4503&lt;$R$10,E4503,$R$10)),IF(C4503=FALSE,FALSE,IF(C4503&lt;$R$10,C4503,$R$10)))</f>
        <v>0</v>
      </c>
      <c r="H4503" t="b">
        <f>IF('Input and Summary Results'!$J$4="yes",'Data Transformation'!F4503,'Data Transformation'!D4503)</f>
        <v>0</v>
      </c>
      <c r="I4503" t="str">
        <f t="shared" si="241"/>
        <v/>
      </c>
    </row>
    <row r="4504" spans="2:9" x14ac:dyDescent="0.55000000000000004">
      <c r="B4504" t="b">
        <f>IF('Input and Summary Results'!D4086=0,FALSE,'Input and Summary Results'!$B4086)</f>
        <v>0</v>
      </c>
      <c r="C4504" t="b">
        <f>IF(OR(B4504=0,'Input and Summary Results'!D4086=0,'Input and Summary Results'!D4086=""),FALSE,'Input and Summary Results'!$D4086)</f>
        <v>0</v>
      </c>
      <c r="D4504" t="b">
        <f>IF(OR(B4504=0,'Input and Summary Results'!E4086=0),FALSE,'Input and Summary Results'!$E4086)</f>
        <v>0</v>
      </c>
      <c r="E4504" t="b">
        <f t="shared" si="239"/>
        <v>0</v>
      </c>
      <c r="F4504" t="b">
        <f t="shared" si="240"/>
        <v>0</v>
      </c>
      <c r="G4504" t="b">
        <f>IF('Input and Summary Results'!$J$4="yes",IF(C4504=FALSE,FALSE,IF('Data Transformation'!E4504&lt;$R$10,E4504,$R$10)),IF(C4504=FALSE,FALSE,IF(C4504&lt;$R$10,C4504,$R$10)))</f>
        <v>0</v>
      </c>
      <c r="H4504" t="b">
        <f>IF('Input and Summary Results'!$J$4="yes",'Data Transformation'!F4504,'Data Transformation'!D4504)</f>
        <v>0</v>
      </c>
      <c r="I4504" t="str">
        <f t="shared" si="241"/>
        <v/>
      </c>
    </row>
    <row r="4505" spans="2:9" x14ac:dyDescent="0.55000000000000004">
      <c r="B4505" t="b">
        <f>IF('Input and Summary Results'!D4087=0,FALSE,'Input and Summary Results'!$B4087)</f>
        <v>0</v>
      </c>
      <c r="C4505" t="b">
        <f>IF(OR(B4505=0,'Input and Summary Results'!D4087=0,'Input and Summary Results'!D4087=""),FALSE,'Input and Summary Results'!$D4087)</f>
        <v>0</v>
      </c>
      <c r="D4505" t="b">
        <f>IF(OR(B4505=0,'Input and Summary Results'!E4087=0),FALSE,'Input and Summary Results'!$E4087)</f>
        <v>0</v>
      </c>
      <c r="E4505" t="b">
        <f t="shared" si="239"/>
        <v>0</v>
      </c>
      <c r="F4505" t="b">
        <f t="shared" si="240"/>
        <v>0</v>
      </c>
      <c r="G4505" t="b">
        <f>IF('Input and Summary Results'!$J$4="yes",IF(C4505=FALSE,FALSE,IF('Data Transformation'!E4505&lt;$R$10,E4505,$R$10)),IF(C4505=FALSE,FALSE,IF(C4505&lt;$R$10,C4505,$R$10)))</f>
        <v>0</v>
      </c>
      <c r="H4505" t="b">
        <f>IF('Input and Summary Results'!$J$4="yes",'Data Transformation'!F4505,'Data Transformation'!D4505)</f>
        <v>0</v>
      </c>
      <c r="I4505" t="str">
        <f t="shared" si="241"/>
        <v/>
      </c>
    </row>
    <row r="4506" spans="2:9" x14ac:dyDescent="0.55000000000000004">
      <c r="B4506" t="b">
        <f>IF('Input and Summary Results'!D4088=0,FALSE,'Input and Summary Results'!$B4088)</f>
        <v>0</v>
      </c>
      <c r="C4506" t="b">
        <f>IF(OR(B4506=0,'Input and Summary Results'!D4088=0,'Input and Summary Results'!D4088=""),FALSE,'Input and Summary Results'!$D4088)</f>
        <v>0</v>
      </c>
      <c r="D4506" t="b">
        <f>IF(OR(B4506=0,'Input and Summary Results'!E4088=0),FALSE,'Input and Summary Results'!$E4088)</f>
        <v>0</v>
      </c>
      <c r="E4506" t="b">
        <f t="shared" si="239"/>
        <v>0</v>
      </c>
      <c r="F4506" t="b">
        <f t="shared" si="240"/>
        <v>0</v>
      </c>
      <c r="G4506" t="b">
        <f>IF('Input and Summary Results'!$J$4="yes",IF(C4506=FALSE,FALSE,IF('Data Transformation'!E4506&lt;$R$10,E4506,$R$10)),IF(C4506=FALSE,FALSE,IF(C4506&lt;$R$10,C4506,$R$10)))</f>
        <v>0</v>
      </c>
      <c r="H4506" t="b">
        <f>IF('Input and Summary Results'!$J$4="yes",'Data Transformation'!F4506,'Data Transformation'!D4506)</f>
        <v>0</v>
      </c>
      <c r="I4506" t="str">
        <f t="shared" si="241"/>
        <v/>
      </c>
    </row>
    <row r="4507" spans="2:9" x14ac:dyDescent="0.55000000000000004">
      <c r="B4507" t="b">
        <f>IF('Input and Summary Results'!D4089=0,FALSE,'Input and Summary Results'!$B4089)</f>
        <v>0</v>
      </c>
      <c r="C4507" t="b">
        <f>IF(OR(B4507=0,'Input and Summary Results'!D4089=0,'Input and Summary Results'!D4089=""),FALSE,'Input and Summary Results'!$D4089)</f>
        <v>0</v>
      </c>
      <c r="D4507" t="b">
        <f>IF(OR(B4507=0,'Input and Summary Results'!E4089=0),FALSE,'Input and Summary Results'!$E4089)</f>
        <v>0</v>
      </c>
      <c r="E4507" t="b">
        <f t="shared" si="239"/>
        <v>0</v>
      </c>
      <c r="F4507" t="b">
        <f t="shared" si="240"/>
        <v>0</v>
      </c>
      <c r="G4507" t="b">
        <f>IF('Input and Summary Results'!$J$4="yes",IF(C4507=FALSE,FALSE,IF('Data Transformation'!E4507&lt;$R$10,E4507,$R$10)),IF(C4507=FALSE,FALSE,IF(C4507&lt;$R$10,C4507,$R$10)))</f>
        <v>0</v>
      </c>
      <c r="H4507" t="b">
        <f>IF('Input and Summary Results'!$J$4="yes",'Data Transformation'!F4507,'Data Transformation'!D4507)</f>
        <v>0</v>
      </c>
      <c r="I4507" t="str">
        <f t="shared" si="241"/>
        <v/>
      </c>
    </row>
    <row r="4508" spans="2:9" x14ac:dyDescent="0.55000000000000004">
      <c r="B4508" t="b">
        <f>IF('Input and Summary Results'!D4090=0,FALSE,'Input and Summary Results'!$B4090)</f>
        <v>0</v>
      </c>
      <c r="C4508" t="b">
        <f>IF(OR(B4508=0,'Input and Summary Results'!D4090=0,'Input and Summary Results'!D4090=""),FALSE,'Input and Summary Results'!$D4090)</f>
        <v>0</v>
      </c>
      <c r="D4508" t="b">
        <f>IF(OR(B4508=0,'Input and Summary Results'!E4090=0),FALSE,'Input and Summary Results'!$E4090)</f>
        <v>0</v>
      </c>
      <c r="E4508" t="b">
        <f t="shared" si="239"/>
        <v>0</v>
      </c>
      <c r="F4508" t="b">
        <f t="shared" si="240"/>
        <v>0</v>
      </c>
      <c r="G4508" t="b">
        <f>IF('Input and Summary Results'!$J$4="yes",IF(C4508=FALSE,FALSE,IF('Data Transformation'!E4508&lt;$R$10,E4508,$R$10)),IF(C4508=FALSE,FALSE,IF(C4508&lt;$R$10,C4508,$R$10)))</f>
        <v>0</v>
      </c>
      <c r="H4508" t="b">
        <f>IF('Input and Summary Results'!$J$4="yes",'Data Transformation'!F4508,'Data Transformation'!D4508)</f>
        <v>0</v>
      </c>
      <c r="I4508" t="str">
        <f t="shared" si="241"/>
        <v/>
      </c>
    </row>
    <row r="4509" spans="2:9" x14ac:dyDescent="0.55000000000000004">
      <c r="B4509" t="b">
        <f>IF('Input and Summary Results'!D4091=0,FALSE,'Input and Summary Results'!$B4091)</f>
        <v>0</v>
      </c>
      <c r="C4509" t="b">
        <f>IF(OR(B4509=0,'Input and Summary Results'!D4091=0,'Input and Summary Results'!D4091=""),FALSE,'Input and Summary Results'!$D4091)</f>
        <v>0</v>
      </c>
      <c r="D4509" t="b">
        <f>IF(OR(B4509=0,'Input and Summary Results'!E4091=0),FALSE,'Input and Summary Results'!$E4091)</f>
        <v>0</v>
      </c>
      <c r="E4509" t="b">
        <f t="shared" si="239"/>
        <v>0</v>
      </c>
      <c r="F4509" t="b">
        <f t="shared" si="240"/>
        <v>0</v>
      </c>
      <c r="G4509" t="b">
        <f>IF('Input and Summary Results'!$J$4="yes",IF(C4509=FALSE,FALSE,IF('Data Transformation'!E4509&lt;$R$10,E4509,$R$10)),IF(C4509=FALSE,FALSE,IF(C4509&lt;$R$10,C4509,$R$10)))</f>
        <v>0</v>
      </c>
      <c r="H4509" t="b">
        <f>IF('Input and Summary Results'!$J$4="yes",'Data Transformation'!F4509,'Data Transformation'!D4509)</f>
        <v>0</v>
      </c>
      <c r="I4509" t="str">
        <f t="shared" si="241"/>
        <v/>
      </c>
    </row>
    <row r="4510" spans="2:9" x14ac:dyDescent="0.55000000000000004">
      <c r="B4510" t="b">
        <f>IF('Input and Summary Results'!D4092=0,FALSE,'Input and Summary Results'!$B4092)</f>
        <v>0</v>
      </c>
      <c r="C4510" t="b">
        <f>IF(OR(B4510=0,'Input and Summary Results'!D4092=0,'Input and Summary Results'!D4092=""),FALSE,'Input and Summary Results'!$D4092)</f>
        <v>0</v>
      </c>
      <c r="D4510" t="b">
        <f>IF(OR(B4510=0,'Input and Summary Results'!E4092=0),FALSE,'Input and Summary Results'!$E4092)</f>
        <v>0</v>
      </c>
      <c r="E4510" t="b">
        <f t="shared" si="239"/>
        <v>0</v>
      </c>
      <c r="F4510" t="b">
        <f t="shared" si="240"/>
        <v>0</v>
      </c>
      <c r="G4510" t="b">
        <f>IF('Input and Summary Results'!$J$4="yes",IF(C4510=FALSE,FALSE,IF('Data Transformation'!E4510&lt;$R$10,E4510,$R$10)),IF(C4510=FALSE,FALSE,IF(C4510&lt;$R$10,C4510,$R$10)))</f>
        <v>0</v>
      </c>
      <c r="H4510" t="b">
        <f>IF('Input and Summary Results'!$J$4="yes",'Data Transformation'!F4510,'Data Transformation'!D4510)</f>
        <v>0</v>
      </c>
      <c r="I4510" t="str">
        <f t="shared" si="241"/>
        <v/>
      </c>
    </row>
    <row r="4511" spans="2:9" x14ac:dyDescent="0.55000000000000004">
      <c r="B4511" t="b">
        <f>IF('Input and Summary Results'!D4093=0,FALSE,'Input and Summary Results'!$B4093)</f>
        <v>0</v>
      </c>
      <c r="C4511" t="b">
        <f>IF(OR(B4511=0,'Input and Summary Results'!D4093=0,'Input and Summary Results'!D4093=""),FALSE,'Input and Summary Results'!$D4093)</f>
        <v>0</v>
      </c>
      <c r="D4511" t="b">
        <f>IF(OR(B4511=0,'Input and Summary Results'!E4093=0),FALSE,'Input and Summary Results'!$E4093)</f>
        <v>0</v>
      </c>
      <c r="E4511" t="b">
        <f t="shared" si="239"/>
        <v>0</v>
      </c>
      <c r="F4511" t="b">
        <f t="shared" si="240"/>
        <v>0</v>
      </c>
      <c r="G4511" t="b">
        <f>IF('Input and Summary Results'!$J$4="yes",IF(C4511=FALSE,FALSE,IF('Data Transformation'!E4511&lt;$R$10,E4511,$R$10)),IF(C4511=FALSE,FALSE,IF(C4511&lt;$R$10,C4511,$R$10)))</f>
        <v>0</v>
      </c>
      <c r="H4511" t="b">
        <f>IF('Input and Summary Results'!$J$4="yes",'Data Transformation'!F4511,'Data Transformation'!D4511)</f>
        <v>0</v>
      </c>
      <c r="I4511" t="str">
        <f t="shared" si="241"/>
        <v/>
      </c>
    </row>
    <row r="4512" spans="2:9" x14ac:dyDescent="0.55000000000000004">
      <c r="B4512" t="b">
        <f>IF('Input and Summary Results'!D4094=0,FALSE,'Input and Summary Results'!$B4094)</f>
        <v>0</v>
      </c>
      <c r="C4512" t="b">
        <f>IF(OR(B4512=0,'Input and Summary Results'!D4094=0,'Input and Summary Results'!D4094=""),FALSE,'Input and Summary Results'!$D4094)</f>
        <v>0</v>
      </c>
      <c r="D4512" t="b">
        <f>IF(OR(B4512=0,'Input and Summary Results'!E4094=0),FALSE,'Input and Summary Results'!$E4094)</f>
        <v>0</v>
      </c>
      <c r="E4512" t="b">
        <f t="shared" si="239"/>
        <v>0</v>
      </c>
      <c r="F4512" t="b">
        <f t="shared" si="240"/>
        <v>0</v>
      </c>
      <c r="G4512" t="b">
        <f>IF('Input and Summary Results'!$J$4="yes",IF(C4512=FALSE,FALSE,IF('Data Transformation'!E4512&lt;$R$10,E4512,$R$10)),IF(C4512=FALSE,FALSE,IF(C4512&lt;$R$10,C4512,$R$10)))</f>
        <v>0</v>
      </c>
      <c r="H4512" t="b">
        <f>IF('Input and Summary Results'!$J$4="yes",'Data Transformation'!F4512,'Data Transformation'!D4512)</f>
        <v>0</v>
      </c>
      <c r="I4512" t="str">
        <f t="shared" si="241"/>
        <v/>
      </c>
    </row>
    <row r="4513" spans="2:9" x14ac:dyDescent="0.55000000000000004">
      <c r="B4513" t="b">
        <f>IF('Input and Summary Results'!D4095=0,FALSE,'Input and Summary Results'!$B4095)</f>
        <v>0</v>
      </c>
      <c r="C4513" t="b">
        <f>IF(OR(B4513=0,'Input and Summary Results'!D4095=0,'Input and Summary Results'!D4095=""),FALSE,'Input and Summary Results'!$D4095)</f>
        <v>0</v>
      </c>
      <c r="D4513" t="b">
        <f>IF(OR(B4513=0,'Input and Summary Results'!E4095=0),FALSE,'Input and Summary Results'!$E4095)</f>
        <v>0</v>
      </c>
      <c r="E4513" t="b">
        <f t="shared" si="239"/>
        <v>0</v>
      </c>
      <c r="F4513" t="b">
        <f t="shared" si="240"/>
        <v>0</v>
      </c>
      <c r="G4513" t="b">
        <f>IF('Input and Summary Results'!$J$4="yes",IF(C4513=FALSE,FALSE,IF('Data Transformation'!E4513&lt;$R$10,E4513,$R$10)),IF(C4513=FALSE,FALSE,IF(C4513&lt;$R$10,C4513,$R$10)))</f>
        <v>0</v>
      </c>
      <c r="H4513" t="b">
        <f>IF('Input and Summary Results'!$J$4="yes",'Data Transformation'!F4513,'Data Transformation'!D4513)</f>
        <v>0</v>
      </c>
      <c r="I4513" t="str">
        <f t="shared" si="241"/>
        <v/>
      </c>
    </row>
    <row r="4514" spans="2:9" x14ac:dyDescent="0.55000000000000004">
      <c r="B4514" t="b">
        <f>IF('Input and Summary Results'!D4096=0,FALSE,'Input and Summary Results'!$B4096)</f>
        <v>0</v>
      </c>
      <c r="C4514" t="b">
        <f>IF(OR(B4514=0,'Input and Summary Results'!D4096=0,'Input and Summary Results'!D4096=""),FALSE,'Input and Summary Results'!$D4096)</f>
        <v>0</v>
      </c>
      <c r="D4514" t="b">
        <f>IF(OR(B4514=0,'Input and Summary Results'!E4096=0),FALSE,'Input and Summary Results'!$E4096)</f>
        <v>0</v>
      </c>
      <c r="E4514" t="b">
        <f t="shared" si="239"/>
        <v>0</v>
      </c>
      <c r="F4514" t="b">
        <f t="shared" si="240"/>
        <v>0</v>
      </c>
      <c r="G4514" t="b">
        <f>IF('Input and Summary Results'!$J$4="yes",IF(C4514=FALSE,FALSE,IF('Data Transformation'!E4514&lt;$R$10,E4514,$R$10)),IF(C4514=FALSE,FALSE,IF(C4514&lt;$R$10,C4514,$R$10)))</f>
        <v>0</v>
      </c>
      <c r="H4514" t="b">
        <f>IF('Input and Summary Results'!$J$4="yes",'Data Transformation'!F4514,'Data Transformation'!D4514)</f>
        <v>0</v>
      </c>
      <c r="I4514" t="str">
        <f t="shared" si="241"/>
        <v/>
      </c>
    </row>
    <row r="4515" spans="2:9" x14ac:dyDescent="0.55000000000000004">
      <c r="B4515" t="b">
        <f>IF('Input and Summary Results'!D4097=0,FALSE,'Input and Summary Results'!$B4097)</f>
        <v>0</v>
      </c>
      <c r="C4515" t="b">
        <f>IF(OR(B4515=0,'Input and Summary Results'!D4097=0,'Input and Summary Results'!D4097=""),FALSE,'Input and Summary Results'!$D4097)</f>
        <v>0</v>
      </c>
      <c r="D4515" t="b">
        <f>IF(OR(B4515=0,'Input and Summary Results'!E4097=0),FALSE,'Input and Summary Results'!$E4097)</f>
        <v>0</v>
      </c>
      <c r="E4515" t="b">
        <f t="shared" si="239"/>
        <v>0</v>
      </c>
      <c r="F4515" t="b">
        <f t="shared" si="240"/>
        <v>0</v>
      </c>
      <c r="G4515" t="b">
        <f>IF('Input and Summary Results'!$J$4="yes",IF(C4515=FALSE,FALSE,IF('Data Transformation'!E4515&lt;$R$10,E4515,$R$10)),IF(C4515=FALSE,FALSE,IF(C4515&lt;$R$10,C4515,$R$10)))</f>
        <v>0</v>
      </c>
      <c r="H4515" t="b">
        <f>IF('Input and Summary Results'!$J$4="yes",'Data Transformation'!F4515,'Data Transformation'!D4515)</f>
        <v>0</v>
      </c>
      <c r="I4515" t="str">
        <f t="shared" si="241"/>
        <v/>
      </c>
    </row>
    <row r="4516" spans="2:9" x14ac:dyDescent="0.55000000000000004">
      <c r="B4516" t="b">
        <f>IF('Input and Summary Results'!D4098=0,FALSE,'Input and Summary Results'!$B4098)</f>
        <v>0</v>
      </c>
      <c r="C4516" t="b">
        <f>IF(OR(B4516=0,'Input and Summary Results'!D4098=0,'Input and Summary Results'!D4098=""),FALSE,'Input and Summary Results'!$D4098)</f>
        <v>0</v>
      </c>
      <c r="D4516" t="b">
        <f>IF(OR(B4516=0,'Input and Summary Results'!E4098=0),FALSE,'Input and Summary Results'!$E4098)</f>
        <v>0</v>
      </c>
      <c r="E4516" t="b">
        <f t="shared" si="239"/>
        <v>0</v>
      </c>
      <c r="F4516" t="b">
        <f t="shared" si="240"/>
        <v>0</v>
      </c>
      <c r="G4516" t="b">
        <f>IF('Input and Summary Results'!$J$4="yes",IF(C4516=FALSE,FALSE,IF('Data Transformation'!E4516&lt;$R$10,E4516,$R$10)),IF(C4516=FALSE,FALSE,IF(C4516&lt;$R$10,C4516,$R$10)))</f>
        <v>0</v>
      </c>
      <c r="H4516" t="b">
        <f>IF('Input and Summary Results'!$J$4="yes",'Data Transformation'!F4516,'Data Transformation'!D4516)</f>
        <v>0</v>
      </c>
      <c r="I4516" t="str">
        <f t="shared" si="241"/>
        <v/>
      </c>
    </row>
    <row r="4517" spans="2:9" x14ac:dyDescent="0.55000000000000004">
      <c r="B4517" t="b">
        <f>IF('Input and Summary Results'!D4099=0,FALSE,'Input and Summary Results'!$B4099)</f>
        <v>0</v>
      </c>
      <c r="C4517" t="b">
        <f>IF(OR(B4517=0,'Input and Summary Results'!D4099=0,'Input and Summary Results'!D4099=""),FALSE,'Input and Summary Results'!$D4099)</f>
        <v>0</v>
      </c>
      <c r="D4517" t="b">
        <f>IF(OR(B4517=0,'Input and Summary Results'!E4099=0),FALSE,'Input and Summary Results'!$E4099)</f>
        <v>0</v>
      </c>
      <c r="E4517" t="b">
        <f t="shared" si="239"/>
        <v>0</v>
      </c>
      <c r="F4517" t="b">
        <f t="shared" si="240"/>
        <v>0</v>
      </c>
      <c r="G4517" t="b">
        <f>IF('Input and Summary Results'!$J$4="yes",IF(C4517=FALSE,FALSE,IF('Data Transformation'!E4517&lt;$R$10,E4517,$R$10)),IF(C4517=FALSE,FALSE,IF(C4517&lt;$R$10,C4517,$R$10)))</f>
        <v>0</v>
      </c>
      <c r="H4517" t="b">
        <f>IF('Input and Summary Results'!$J$4="yes",'Data Transformation'!F4517,'Data Transformation'!D4517)</f>
        <v>0</v>
      </c>
      <c r="I4517" t="str">
        <f t="shared" si="241"/>
        <v/>
      </c>
    </row>
    <row r="4518" spans="2:9" x14ac:dyDescent="0.55000000000000004">
      <c r="B4518" t="b">
        <f>IF('Input and Summary Results'!D4100=0,FALSE,'Input and Summary Results'!$B4100)</f>
        <v>0</v>
      </c>
      <c r="C4518" t="b">
        <f>IF(OR(B4518=0,'Input and Summary Results'!D4100=0,'Input and Summary Results'!D4100=""),FALSE,'Input and Summary Results'!$D4100)</f>
        <v>0</v>
      </c>
      <c r="D4518" t="b">
        <f>IF(OR(B4518=0,'Input and Summary Results'!E4100=0),FALSE,'Input and Summary Results'!$E4100)</f>
        <v>0</v>
      </c>
      <c r="E4518" t="b">
        <f t="shared" si="239"/>
        <v>0</v>
      </c>
      <c r="F4518" t="b">
        <f t="shared" si="240"/>
        <v>0</v>
      </c>
      <c r="G4518" t="b">
        <f>IF('Input and Summary Results'!$J$4="yes",IF(C4518=FALSE,FALSE,IF('Data Transformation'!E4518&lt;$R$10,E4518,$R$10)),IF(C4518=FALSE,FALSE,IF(C4518&lt;$R$10,C4518,$R$10)))</f>
        <v>0</v>
      </c>
      <c r="H4518" t="b">
        <f>IF('Input and Summary Results'!$J$4="yes",'Data Transformation'!F4518,'Data Transformation'!D4518)</f>
        <v>0</v>
      </c>
      <c r="I4518" t="str">
        <f t="shared" si="241"/>
        <v/>
      </c>
    </row>
    <row r="4519" spans="2:9" x14ac:dyDescent="0.55000000000000004">
      <c r="B4519" t="b">
        <f>IF('Input and Summary Results'!D4101=0,FALSE,'Input and Summary Results'!$B4101)</f>
        <v>0</v>
      </c>
      <c r="C4519" t="b">
        <f>IF(OR(B4519=0,'Input and Summary Results'!D4101=0,'Input and Summary Results'!D4101=""),FALSE,'Input and Summary Results'!$D4101)</f>
        <v>0</v>
      </c>
      <c r="D4519" t="b">
        <f>IF(OR(B4519=0,'Input and Summary Results'!E4101=0),FALSE,'Input and Summary Results'!$E4101)</f>
        <v>0</v>
      </c>
      <c r="E4519" t="b">
        <f t="shared" si="239"/>
        <v>0</v>
      </c>
      <c r="F4519" t="b">
        <f t="shared" si="240"/>
        <v>0</v>
      </c>
      <c r="G4519" t="b">
        <f>IF('Input and Summary Results'!$J$4="yes",IF(C4519=FALSE,FALSE,IF('Data Transformation'!E4519&lt;$R$10,E4519,$R$10)),IF(C4519=FALSE,FALSE,IF(C4519&lt;$R$10,C4519,$R$10)))</f>
        <v>0</v>
      </c>
      <c r="H4519" t="b">
        <f>IF('Input and Summary Results'!$J$4="yes",'Data Transformation'!F4519,'Data Transformation'!D4519)</f>
        <v>0</v>
      </c>
      <c r="I4519" t="str">
        <f t="shared" si="241"/>
        <v/>
      </c>
    </row>
    <row r="4520" spans="2:9" x14ac:dyDescent="0.55000000000000004">
      <c r="B4520" t="b">
        <f>IF('Input and Summary Results'!D4102=0,FALSE,'Input and Summary Results'!$B4102)</f>
        <v>0</v>
      </c>
      <c r="C4520" t="b">
        <f>IF(OR(B4520=0,'Input and Summary Results'!D4102=0,'Input and Summary Results'!D4102=""),FALSE,'Input and Summary Results'!$D4102)</f>
        <v>0</v>
      </c>
      <c r="D4520" t="b">
        <f>IF(OR(B4520=0,'Input and Summary Results'!E4102=0),FALSE,'Input and Summary Results'!$E4102)</f>
        <v>0</v>
      </c>
      <c r="E4520" t="b">
        <f t="shared" si="239"/>
        <v>0</v>
      </c>
      <c r="F4520" t="b">
        <f t="shared" si="240"/>
        <v>0</v>
      </c>
      <c r="G4520" t="b">
        <f>IF('Input and Summary Results'!$J$4="yes",IF(C4520=FALSE,FALSE,IF('Data Transformation'!E4520&lt;$R$10,E4520,$R$10)),IF(C4520=FALSE,FALSE,IF(C4520&lt;$R$10,C4520,$R$10)))</f>
        <v>0</v>
      </c>
      <c r="H4520" t="b">
        <f>IF('Input and Summary Results'!$J$4="yes",'Data Transformation'!F4520,'Data Transformation'!D4520)</f>
        <v>0</v>
      </c>
      <c r="I4520" t="str">
        <f t="shared" si="241"/>
        <v/>
      </c>
    </row>
    <row r="4521" spans="2:9" x14ac:dyDescent="0.55000000000000004">
      <c r="B4521" t="b">
        <f>IF('Input and Summary Results'!D4103=0,FALSE,'Input and Summary Results'!$B4103)</f>
        <v>0</v>
      </c>
      <c r="C4521" t="b">
        <f>IF(OR(B4521=0,'Input and Summary Results'!D4103=0,'Input and Summary Results'!D4103=""),FALSE,'Input and Summary Results'!$D4103)</f>
        <v>0</v>
      </c>
      <c r="D4521" t="b">
        <f>IF(OR(B4521=0,'Input and Summary Results'!E4103=0),FALSE,'Input and Summary Results'!$E4103)</f>
        <v>0</v>
      </c>
      <c r="E4521" t="b">
        <f t="shared" si="239"/>
        <v>0</v>
      </c>
      <c r="F4521" t="b">
        <f t="shared" si="240"/>
        <v>0</v>
      </c>
      <c r="G4521" t="b">
        <f>IF('Input and Summary Results'!$J$4="yes",IF(C4521=FALSE,FALSE,IF('Data Transformation'!E4521&lt;$R$10,E4521,$R$10)),IF(C4521=FALSE,FALSE,IF(C4521&lt;$R$10,C4521,$R$10)))</f>
        <v>0</v>
      </c>
      <c r="H4521" t="b">
        <f>IF('Input and Summary Results'!$J$4="yes",'Data Transformation'!F4521,'Data Transformation'!D4521)</f>
        <v>0</v>
      </c>
      <c r="I4521" t="str">
        <f t="shared" si="241"/>
        <v/>
      </c>
    </row>
    <row r="4522" spans="2:9" x14ac:dyDescent="0.55000000000000004">
      <c r="B4522" t="b">
        <f>IF('Input and Summary Results'!D4104=0,FALSE,'Input and Summary Results'!$B4104)</f>
        <v>0</v>
      </c>
      <c r="C4522" t="b">
        <f>IF(OR(B4522=0,'Input and Summary Results'!D4104=0,'Input and Summary Results'!D4104=""),FALSE,'Input and Summary Results'!$D4104)</f>
        <v>0</v>
      </c>
      <c r="D4522" t="b">
        <f>IF(OR(B4522=0,'Input and Summary Results'!E4104=0),FALSE,'Input and Summary Results'!$E4104)</f>
        <v>0</v>
      </c>
      <c r="E4522" t="b">
        <f t="shared" ref="E4522:E4585" si="242">IF(C4522=FALSE,FALSE,LOG10(C4522))</f>
        <v>0</v>
      </c>
      <c r="F4522" t="b">
        <f t="shared" ref="F4522:F4585" si="243">IF(D4522=FALSE, FALSE,0.434*D4522/C4522)</f>
        <v>0</v>
      </c>
      <c r="G4522" t="b">
        <f>IF('Input and Summary Results'!$J$4="yes",IF(C4522=FALSE,FALSE,IF('Data Transformation'!E4522&lt;$R$10,E4522,$R$10)),IF(C4522=FALSE,FALSE,IF(C4522&lt;$R$10,C4522,$R$10)))</f>
        <v>0</v>
      </c>
      <c r="H4522" t="b">
        <f>IF('Input and Summary Results'!$J$4="yes",'Data Transformation'!F4522,'Data Transformation'!D4522)</f>
        <v>0</v>
      </c>
      <c r="I4522" t="str">
        <f t="shared" si="241"/>
        <v/>
      </c>
    </row>
    <row r="4523" spans="2:9" x14ac:dyDescent="0.55000000000000004">
      <c r="B4523" t="b">
        <f>IF('Input and Summary Results'!D4105=0,FALSE,'Input and Summary Results'!$B4105)</f>
        <v>0</v>
      </c>
      <c r="C4523" t="b">
        <f>IF(OR(B4523=0,'Input and Summary Results'!D4105=0,'Input and Summary Results'!D4105=""),FALSE,'Input and Summary Results'!$D4105)</f>
        <v>0</v>
      </c>
      <c r="D4523" t="b">
        <f>IF(OR(B4523=0,'Input and Summary Results'!E4105=0),FALSE,'Input and Summary Results'!$E4105)</f>
        <v>0</v>
      </c>
      <c r="E4523" t="b">
        <f t="shared" si="242"/>
        <v>0</v>
      </c>
      <c r="F4523" t="b">
        <f t="shared" si="243"/>
        <v>0</v>
      </c>
      <c r="G4523" t="b">
        <f>IF('Input and Summary Results'!$J$4="yes",IF(C4523=FALSE,FALSE,IF('Data Transformation'!E4523&lt;$R$10,E4523,$R$10)),IF(C4523=FALSE,FALSE,IF(C4523&lt;$R$10,C4523,$R$10)))</f>
        <v>0</v>
      </c>
      <c r="H4523" t="b">
        <f>IF('Input and Summary Results'!$J$4="yes",'Data Transformation'!F4523,'Data Transformation'!D4523)</f>
        <v>0</v>
      </c>
      <c r="I4523" t="str">
        <f t="shared" si="241"/>
        <v/>
      </c>
    </row>
    <row r="4524" spans="2:9" x14ac:dyDescent="0.55000000000000004">
      <c r="B4524" t="b">
        <f>IF('Input and Summary Results'!D4106=0,FALSE,'Input and Summary Results'!$B4106)</f>
        <v>0</v>
      </c>
      <c r="C4524" t="b">
        <f>IF(OR(B4524=0,'Input and Summary Results'!D4106=0,'Input and Summary Results'!D4106=""),FALSE,'Input and Summary Results'!$D4106)</f>
        <v>0</v>
      </c>
      <c r="D4524" t="b">
        <f>IF(OR(B4524=0,'Input and Summary Results'!E4106=0),FALSE,'Input and Summary Results'!$E4106)</f>
        <v>0</v>
      </c>
      <c r="E4524" t="b">
        <f t="shared" si="242"/>
        <v>0</v>
      </c>
      <c r="F4524" t="b">
        <f t="shared" si="243"/>
        <v>0</v>
      </c>
      <c r="G4524" t="b">
        <f>IF('Input and Summary Results'!$J$4="yes",IF(C4524=FALSE,FALSE,IF('Data Transformation'!E4524&lt;$R$10,E4524,$R$10)),IF(C4524=FALSE,FALSE,IF(C4524&lt;$R$10,C4524,$R$10)))</f>
        <v>0</v>
      </c>
      <c r="H4524" t="b">
        <f>IF('Input and Summary Results'!$J$4="yes",'Data Transformation'!F4524,'Data Transformation'!D4524)</f>
        <v>0</v>
      </c>
      <c r="I4524" t="str">
        <f t="shared" si="241"/>
        <v/>
      </c>
    </row>
    <row r="4525" spans="2:9" x14ac:dyDescent="0.55000000000000004">
      <c r="B4525" t="b">
        <f>IF('Input and Summary Results'!D4107=0,FALSE,'Input and Summary Results'!$B4107)</f>
        <v>0</v>
      </c>
      <c r="C4525" t="b">
        <f>IF(OR(B4525=0,'Input and Summary Results'!D4107=0,'Input and Summary Results'!D4107=""),FALSE,'Input and Summary Results'!$D4107)</f>
        <v>0</v>
      </c>
      <c r="D4525" t="b">
        <f>IF(OR(B4525=0,'Input and Summary Results'!E4107=0),FALSE,'Input and Summary Results'!$E4107)</f>
        <v>0</v>
      </c>
      <c r="E4525" t="b">
        <f t="shared" si="242"/>
        <v>0</v>
      </c>
      <c r="F4525" t="b">
        <f t="shared" si="243"/>
        <v>0</v>
      </c>
      <c r="G4525" t="b">
        <f>IF('Input and Summary Results'!$J$4="yes",IF(C4525=FALSE,FALSE,IF('Data Transformation'!E4525&lt;$R$10,E4525,$R$10)),IF(C4525=FALSE,FALSE,IF(C4525&lt;$R$10,C4525,$R$10)))</f>
        <v>0</v>
      </c>
      <c r="H4525" t="b">
        <f>IF('Input and Summary Results'!$J$4="yes",'Data Transformation'!F4525,'Data Transformation'!D4525)</f>
        <v>0</v>
      </c>
      <c r="I4525" t="str">
        <f t="shared" si="241"/>
        <v/>
      </c>
    </row>
    <row r="4526" spans="2:9" x14ac:dyDescent="0.55000000000000004">
      <c r="B4526" t="b">
        <f>IF('Input and Summary Results'!D4108=0,FALSE,'Input and Summary Results'!$B4108)</f>
        <v>0</v>
      </c>
      <c r="C4526" t="b">
        <f>IF(OR(B4526=0,'Input and Summary Results'!D4108=0,'Input and Summary Results'!D4108=""),FALSE,'Input and Summary Results'!$D4108)</f>
        <v>0</v>
      </c>
      <c r="D4526" t="b">
        <f>IF(OR(B4526=0,'Input and Summary Results'!E4108=0),FALSE,'Input and Summary Results'!$E4108)</f>
        <v>0</v>
      </c>
      <c r="E4526" t="b">
        <f t="shared" si="242"/>
        <v>0</v>
      </c>
      <c r="F4526" t="b">
        <f t="shared" si="243"/>
        <v>0</v>
      </c>
      <c r="G4526" t="b">
        <f>IF('Input and Summary Results'!$J$4="yes",IF(C4526=FALSE,FALSE,IF('Data Transformation'!E4526&lt;$R$10,E4526,$R$10)),IF(C4526=FALSE,FALSE,IF(C4526&lt;$R$10,C4526,$R$10)))</f>
        <v>0</v>
      </c>
      <c r="H4526" t="b">
        <f>IF('Input and Summary Results'!$J$4="yes",'Data Transformation'!F4526,'Data Transformation'!D4526)</f>
        <v>0</v>
      </c>
      <c r="I4526" t="str">
        <f t="shared" si="241"/>
        <v/>
      </c>
    </row>
    <row r="4527" spans="2:9" x14ac:dyDescent="0.55000000000000004">
      <c r="B4527" t="b">
        <f>IF('Input and Summary Results'!D4109=0,FALSE,'Input and Summary Results'!$B4109)</f>
        <v>0</v>
      </c>
      <c r="C4527" t="b">
        <f>IF(OR(B4527=0,'Input and Summary Results'!D4109=0,'Input and Summary Results'!D4109=""),FALSE,'Input and Summary Results'!$D4109)</f>
        <v>0</v>
      </c>
      <c r="D4527" t="b">
        <f>IF(OR(B4527=0,'Input and Summary Results'!E4109=0),FALSE,'Input and Summary Results'!$E4109)</f>
        <v>0</v>
      </c>
      <c r="E4527" t="b">
        <f t="shared" si="242"/>
        <v>0</v>
      </c>
      <c r="F4527" t="b">
        <f t="shared" si="243"/>
        <v>0</v>
      </c>
      <c r="G4527" t="b">
        <f>IF('Input and Summary Results'!$J$4="yes",IF(C4527=FALSE,FALSE,IF('Data Transformation'!E4527&lt;$R$10,E4527,$R$10)),IF(C4527=FALSE,FALSE,IF(C4527&lt;$R$10,C4527,$R$10)))</f>
        <v>0</v>
      </c>
      <c r="H4527" t="b">
        <f>IF('Input and Summary Results'!$J$4="yes",'Data Transformation'!F4527,'Data Transformation'!D4527)</f>
        <v>0</v>
      </c>
      <c r="I4527" t="str">
        <f t="shared" si="241"/>
        <v/>
      </c>
    </row>
    <row r="4528" spans="2:9" x14ac:dyDescent="0.55000000000000004">
      <c r="B4528" t="b">
        <f>IF('Input and Summary Results'!D4110=0,FALSE,'Input and Summary Results'!$B4110)</f>
        <v>0</v>
      </c>
      <c r="C4528" t="b">
        <f>IF(OR(B4528=0,'Input and Summary Results'!D4110=0,'Input and Summary Results'!D4110=""),FALSE,'Input and Summary Results'!$D4110)</f>
        <v>0</v>
      </c>
      <c r="D4528" t="b">
        <f>IF(OR(B4528=0,'Input and Summary Results'!E4110=0),FALSE,'Input and Summary Results'!$E4110)</f>
        <v>0</v>
      </c>
      <c r="E4528" t="b">
        <f t="shared" si="242"/>
        <v>0</v>
      </c>
      <c r="F4528" t="b">
        <f t="shared" si="243"/>
        <v>0</v>
      </c>
      <c r="G4528" t="b">
        <f>IF('Input and Summary Results'!$J$4="yes",IF(C4528=FALSE,FALSE,IF('Data Transformation'!E4528&lt;$R$10,E4528,$R$10)),IF(C4528=FALSE,FALSE,IF(C4528&lt;$R$10,C4528,$R$10)))</f>
        <v>0</v>
      </c>
      <c r="H4528" t="b">
        <f>IF('Input and Summary Results'!$J$4="yes",'Data Transformation'!F4528,'Data Transformation'!D4528)</f>
        <v>0</v>
      </c>
      <c r="I4528" t="str">
        <f t="shared" si="241"/>
        <v/>
      </c>
    </row>
    <row r="4529" spans="2:9" x14ac:dyDescent="0.55000000000000004">
      <c r="B4529" t="b">
        <f>IF('Input and Summary Results'!D4111=0,FALSE,'Input and Summary Results'!$B4111)</f>
        <v>0</v>
      </c>
      <c r="C4529" t="b">
        <f>IF(OR(B4529=0,'Input and Summary Results'!D4111=0,'Input and Summary Results'!D4111=""),FALSE,'Input and Summary Results'!$D4111)</f>
        <v>0</v>
      </c>
      <c r="D4529" t="b">
        <f>IF(OR(B4529=0,'Input and Summary Results'!E4111=0),FALSE,'Input and Summary Results'!$E4111)</f>
        <v>0</v>
      </c>
      <c r="E4529" t="b">
        <f t="shared" si="242"/>
        <v>0</v>
      </c>
      <c r="F4529" t="b">
        <f t="shared" si="243"/>
        <v>0</v>
      </c>
      <c r="G4529" t="b">
        <f>IF('Input and Summary Results'!$J$4="yes",IF(C4529=FALSE,FALSE,IF('Data Transformation'!E4529&lt;$R$10,E4529,$R$10)),IF(C4529=FALSE,FALSE,IF(C4529&lt;$R$10,C4529,$R$10)))</f>
        <v>0</v>
      </c>
      <c r="H4529" t="b">
        <f>IF('Input and Summary Results'!$J$4="yes",'Data Transformation'!F4529,'Data Transformation'!D4529)</f>
        <v>0</v>
      </c>
      <c r="I4529" t="str">
        <f t="shared" si="241"/>
        <v/>
      </c>
    </row>
    <row r="4530" spans="2:9" x14ac:dyDescent="0.55000000000000004">
      <c r="B4530" t="b">
        <f>IF('Input and Summary Results'!D4112=0,FALSE,'Input and Summary Results'!$B4112)</f>
        <v>0</v>
      </c>
      <c r="C4530" t="b">
        <f>IF(OR(B4530=0,'Input and Summary Results'!D4112=0,'Input and Summary Results'!D4112=""),FALSE,'Input and Summary Results'!$D4112)</f>
        <v>0</v>
      </c>
      <c r="D4530" t="b">
        <f>IF(OR(B4530=0,'Input and Summary Results'!E4112=0),FALSE,'Input and Summary Results'!$E4112)</f>
        <v>0</v>
      </c>
      <c r="E4530" t="b">
        <f t="shared" si="242"/>
        <v>0</v>
      </c>
      <c r="F4530" t="b">
        <f t="shared" si="243"/>
        <v>0</v>
      </c>
      <c r="G4530" t="b">
        <f>IF('Input and Summary Results'!$J$4="yes",IF(C4530=FALSE,FALSE,IF('Data Transformation'!E4530&lt;$R$10,E4530,$R$10)),IF(C4530=FALSE,FALSE,IF(C4530&lt;$R$10,C4530,$R$10)))</f>
        <v>0</v>
      </c>
      <c r="H4530" t="b">
        <f>IF('Input and Summary Results'!$J$4="yes",'Data Transformation'!F4530,'Data Transformation'!D4530)</f>
        <v>0</v>
      </c>
      <c r="I4530" t="str">
        <f t="shared" si="241"/>
        <v/>
      </c>
    </row>
    <row r="4531" spans="2:9" x14ac:dyDescent="0.55000000000000004">
      <c r="B4531" t="b">
        <f>IF('Input and Summary Results'!D4113=0,FALSE,'Input and Summary Results'!$B4113)</f>
        <v>0</v>
      </c>
      <c r="C4531" t="b">
        <f>IF(OR(B4531=0,'Input and Summary Results'!D4113=0,'Input and Summary Results'!D4113=""),FALSE,'Input and Summary Results'!$D4113)</f>
        <v>0</v>
      </c>
      <c r="D4531" t="b">
        <f>IF(OR(B4531=0,'Input and Summary Results'!E4113=0),FALSE,'Input and Summary Results'!$E4113)</f>
        <v>0</v>
      </c>
      <c r="E4531" t="b">
        <f t="shared" si="242"/>
        <v>0</v>
      </c>
      <c r="F4531" t="b">
        <f t="shared" si="243"/>
        <v>0</v>
      </c>
      <c r="G4531" t="b">
        <f>IF('Input and Summary Results'!$J$4="yes",IF(C4531=FALSE,FALSE,IF('Data Transformation'!E4531&lt;$R$10,E4531,$R$10)),IF(C4531=FALSE,FALSE,IF(C4531&lt;$R$10,C4531,$R$10)))</f>
        <v>0</v>
      </c>
      <c r="H4531" t="b">
        <f>IF('Input and Summary Results'!$J$4="yes",'Data Transformation'!F4531,'Data Transformation'!D4531)</f>
        <v>0</v>
      </c>
      <c r="I4531" t="str">
        <f t="shared" si="241"/>
        <v/>
      </c>
    </row>
    <row r="4532" spans="2:9" x14ac:dyDescent="0.55000000000000004">
      <c r="B4532" t="b">
        <f>IF('Input and Summary Results'!D4114=0,FALSE,'Input and Summary Results'!$B4114)</f>
        <v>0</v>
      </c>
      <c r="C4532" t="b">
        <f>IF(OR(B4532=0,'Input and Summary Results'!D4114=0,'Input and Summary Results'!D4114=""),FALSE,'Input and Summary Results'!$D4114)</f>
        <v>0</v>
      </c>
      <c r="D4532" t="b">
        <f>IF(OR(B4532=0,'Input and Summary Results'!E4114=0),FALSE,'Input and Summary Results'!$E4114)</f>
        <v>0</v>
      </c>
      <c r="E4532" t="b">
        <f t="shared" si="242"/>
        <v>0</v>
      </c>
      <c r="F4532" t="b">
        <f t="shared" si="243"/>
        <v>0</v>
      </c>
      <c r="G4532" t="b">
        <f>IF('Input and Summary Results'!$J$4="yes",IF(C4532=FALSE,FALSE,IF('Data Transformation'!E4532&lt;$R$10,E4532,$R$10)),IF(C4532=FALSE,FALSE,IF(C4532&lt;$R$10,C4532,$R$10)))</f>
        <v>0</v>
      </c>
      <c r="H4532" t="b">
        <f>IF('Input and Summary Results'!$J$4="yes",'Data Transformation'!F4532,'Data Transformation'!D4532)</f>
        <v>0</v>
      </c>
      <c r="I4532" t="str">
        <f t="shared" si="241"/>
        <v/>
      </c>
    </row>
    <row r="4533" spans="2:9" x14ac:dyDescent="0.55000000000000004">
      <c r="B4533" t="b">
        <f>IF('Input and Summary Results'!D4115=0,FALSE,'Input and Summary Results'!$B4115)</f>
        <v>0</v>
      </c>
      <c r="C4533" t="b">
        <f>IF(OR(B4533=0,'Input and Summary Results'!D4115=0,'Input and Summary Results'!D4115=""),FALSE,'Input and Summary Results'!$D4115)</f>
        <v>0</v>
      </c>
      <c r="D4533" t="b">
        <f>IF(OR(B4533=0,'Input and Summary Results'!E4115=0),FALSE,'Input and Summary Results'!$E4115)</f>
        <v>0</v>
      </c>
      <c r="E4533" t="b">
        <f t="shared" si="242"/>
        <v>0</v>
      </c>
      <c r="F4533" t="b">
        <f t="shared" si="243"/>
        <v>0</v>
      </c>
      <c r="G4533" t="b">
        <f>IF('Input and Summary Results'!$J$4="yes",IF(C4533=FALSE,FALSE,IF('Data Transformation'!E4533&lt;$R$10,E4533,$R$10)),IF(C4533=FALSE,FALSE,IF(C4533&lt;$R$10,C4533,$R$10)))</f>
        <v>0</v>
      </c>
      <c r="H4533" t="b">
        <f>IF('Input and Summary Results'!$J$4="yes",'Data Transformation'!F4533,'Data Transformation'!D4533)</f>
        <v>0</v>
      </c>
      <c r="I4533" t="str">
        <f t="shared" si="241"/>
        <v/>
      </c>
    </row>
    <row r="4534" spans="2:9" x14ac:dyDescent="0.55000000000000004">
      <c r="B4534" t="b">
        <f>IF('Input and Summary Results'!D4116=0,FALSE,'Input and Summary Results'!$B4116)</f>
        <v>0</v>
      </c>
      <c r="C4534" t="b">
        <f>IF(OR(B4534=0,'Input and Summary Results'!D4116=0,'Input and Summary Results'!D4116=""),FALSE,'Input and Summary Results'!$D4116)</f>
        <v>0</v>
      </c>
      <c r="D4534" t="b">
        <f>IF(OR(B4534=0,'Input and Summary Results'!E4116=0),FALSE,'Input and Summary Results'!$E4116)</f>
        <v>0</v>
      </c>
      <c r="E4534" t="b">
        <f t="shared" si="242"/>
        <v>0</v>
      </c>
      <c r="F4534" t="b">
        <f t="shared" si="243"/>
        <v>0</v>
      </c>
      <c r="G4534" t="b">
        <f>IF('Input and Summary Results'!$J$4="yes",IF(C4534=FALSE,FALSE,IF('Data Transformation'!E4534&lt;$R$10,E4534,$R$10)),IF(C4534=FALSE,FALSE,IF(C4534&lt;$R$10,C4534,$R$10)))</f>
        <v>0</v>
      </c>
      <c r="H4534" t="b">
        <f>IF('Input and Summary Results'!$J$4="yes",'Data Transformation'!F4534,'Data Transformation'!D4534)</f>
        <v>0</v>
      </c>
      <c r="I4534" t="str">
        <f t="shared" si="241"/>
        <v/>
      </c>
    </row>
    <row r="4535" spans="2:9" x14ac:dyDescent="0.55000000000000004">
      <c r="B4535" t="b">
        <f>IF('Input and Summary Results'!D4117=0,FALSE,'Input and Summary Results'!$B4117)</f>
        <v>0</v>
      </c>
      <c r="C4535" t="b">
        <f>IF(OR(B4535=0,'Input and Summary Results'!D4117=0,'Input and Summary Results'!D4117=""),FALSE,'Input and Summary Results'!$D4117)</f>
        <v>0</v>
      </c>
      <c r="D4535" t="b">
        <f>IF(OR(B4535=0,'Input and Summary Results'!E4117=0),FALSE,'Input and Summary Results'!$E4117)</f>
        <v>0</v>
      </c>
      <c r="E4535" t="b">
        <f t="shared" si="242"/>
        <v>0</v>
      </c>
      <c r="F4535" t="b">
        <f t="shared" si="243"/>
        <v>0</v>
      </c>
      <c r="G4535" t="b">
        <f>IF('Input and Summary Results'!$J$4="yes",IF(C4535=FALSE,FALSE,IF('Data Transformation'!E4535&lt;$R$10,E4535,$R$10)),IF(C4535=FALSE,FALSE,IF(C4535&lt;$R$10,C4535,$R$10)))</f>
        <v>0</v>
      </c>
      <c r="H4535" t="b">
        <f>IF('Input and Summary Results'!$J$4="yes",'Data Transformation'!F4535,'Data Transformation'!D4535)</f>
        <v>0</v>
      </c>
      <c r="I4535" t="str">
        <f t="shared" si="241"/>
        <v/>
      </c>
    </row>
    <row r="4536" spans="2:9" x14ac:dyDescent="0.55000000000000004">
      <c r="B4536" t="b">
        <f>IF('Input and Summary Results'!D4118=0,FALSE,'Input and Summary Results'!$B4118)</f>
        <v>0</v>
      </c>
      <c r="C4536" t="b">
        <f>IF(OR(B4536=0,'Input and Summary Results'!D4118=0,'Input and Summary Results'!D4118=""),FALSE,'Input and Summary Results'!$D4118)</f>
        <v>0</v>
      </c>
      <c r="D4536" t="b">
        <f>IF(OR(B4536=0,'Input and Summary Results'!E4118=0),FALSE,'Input and Summary Results'!$E4118)</f>
        <v>0</v>
      </c>
      <c r="E4536" t="b">
        <f t="shared" si="242"/>
        <v>0</v>
      </c>
      <c r="F4536" t="b">
        <f t="shared" si="243"/>
        <v>0</v>
      </c>
      <c r="G4536" t="b">
        <f>IF('Input and Summary Results'!$J$4="yes",IF(C4536=FALSE,FALSE,IF('Data Transformation'!E4536&lt;$R$10,E4536,$R$10)),IF(C4536=FALSE,FALSE,IF(C4536&lt;$R$10,C4536,$R$10)))</f>
        <v>0</v>
      </c>
      <c r="H4536" t="b">
        <f>IF('Input and Summary Results'!$J$4="yes",'Data Transformation'!F4536,'Data Transformation'!D4536)</f>
        <v>0</v>
      </c>
      <c r="I4536" t="str">
        <f t="shared" si="241"/>
        <v/>
      </c>
    </row>
    <row r="4537" spans="2:9" x14ac:dyDescent="0.55000000000000004">
      <c r="B4537" t="b">
        <f>IF('Input and Summary Results'!D4119=0,FALSE,'Input and Summary Results'!$B4119)</f>
        <v>0</v>
      </c>
      <c r="C4537" t="b">
        <f>IF(OR(B4537=0,'Input and Summary Results'!D4119=0,'Input and Summary Results'!D4119=""),FALSE,'Input and Summary Results'!$D4119)</f>
        <v>0</v>
      </c>
      <c r="D4537" t="b">
        <f>IF(OR(B4537=0,'Input and Summary Results'!E4119=0),FALSE,'Input and Summary Results'!$E4119)</f>
        <v>0</v>
      </c>
      <c r="E4537" t="b">
        <f t="shared" si="242"/>
        <v>0</v>
      </c>
      <c r="F4537" t="b">
        <f t="shared" si="243"/>
        <v>0</v>
      </c>
      <c r="G4537" t="b">
        <f>IF('Input and Summary Results'!$J$4="yes",IF(C4537=FALSE,FALSE,IF('Data Transformation'!E4537&lt;$R$10,E4537,$R$10)),IF(C4537=FALSE,FALSE,IF(C4537&lt;$R$10,C4537,$R$10)))</f>
        <v>0</v>
      </c>
      <c r="H4537" t="b">
        <f>IF('Input and Summary Results'!$J$4="yes",'Data Transformation'!F4537,'Data Transformation'!D4537)</f>
        <v>0</v>
      </c>
      <c r="I4537" t="str">
        <f t="shared" si="241"/>
        <v/>
      </c>
    </row>
    <row r="4538" spans="2:9" x14ac:dyDescent="0.55000000000000004">
      <c r="B4538" t="b">
        <f>IF('Input and Summary Results'!D4120=0,FALSE,'Input and Summary Results'!$B4120)</f>
        <v>0</v>
      </c>
      <c r="C4538" t="b">
        <f>IF(OR(B4538=0,'Input and Summary Results'!D4120=0,'Input and Summary Results'!D4120=""),FALSE,'Input and Summary Results'!$D4120)</f>
        <v>0</v>
      </c>
      <c r="D4538" t="b">
        <f>IF(OR(B4538=0,'Input and Summary Results'!E4120=0),FALSE,'Input and Summary Results'!$E4120)</f>
        <v>0</v>
      </c>
      <c r="E4538" t="b">
        <f t="shared" si="242"/>
        <v>0</v>
      </c>
      <c r="F4538" t="b">
        <f t="shared" si="243"/>
        <v>0</v>
      </c>
      <c r="G4538" t="b">
        <f>IF('Input and Summary Results'!$J$4="yes",IF(C4538=FALSE,FALSE,IF('Data Transformation'!E4538&lt;$R$10,E4538,$R$10)),IF(C4538=FALSE,FALSE,IF(C4538&lt;$R$10,C4538,$R$10)))</f>
        <v>0</v>
      </c>
      <c r="H4538" t="b">
        <f>IF('Input and Summary Results'!$J$4="yes",'Data Transformation'!F4538,'Data Transformation'!D4538)</f>
        <v>0</v>
      </c>
      <c r="I4538" t="str">
        <f t="shared" si="241"/>
        <v/>
      </c>
    </row>
    <row r="4539" spans="2:9" x14ac:dyDescent="0.55000000000000004">
      <c r="B4539" t="b">
        <f>IF('Input and Summary Results'!D4121=0,FALSE,'Input and Summary Results'!$B4121)</f>
        <v>0</v>
      </c>
      <c r="C4539" t="b">
        <f>IF(OR(B4539=0,'Input and Summary Results'!D4121=0,'Input and Summary Results'!D4121=""),FALSE,'Input and Summary Results'!$D4121)</f>
        <v>0</v>
      </c>
      <c r="D4539" t="b">
        <f>IF(OR(B4539=0,'Input and Summary Results'!E4121=0),FALSE,'Input and Summary Results'!$E4121)</f>
        <v>0</v>
      </c>
      <c r="E4539" t="b">
        <f t="shared" si="242"/>
        <v>0</v>
      </c>
      <c r="F4539" t="b">
        <f t="shared" si="243"/>
        <v>0</v>
      </c>
      <c r="G4539" t="b">
        <f>IF('Input and Summary Results'!$J$4="yes",IF(C4539=FALSE,FALSE,IF('Data Transformation'!E4539&lt;$R$10,E4539,$R$10)),IF(C4539=FALSE,FALSE,IF(C4539&lt;$R$10,C4539,$R$10)))</f>
        <v>0</v>
      </c>
      <c r="H4539" t="b">
        <f>IF('Input and Summary Results'!$J$4="yes",'Data Transformation'!F4539,'Data Transformation'!D4539)</f>
        <v>0</v>
      </c>
      <c r="I4539" t="str">
        <f t="shared" si="241"/>
        <v/>
      </c>
    </row>
    <row r="4540" spans="2:9" x14ac:dyDescent="0.55000000000000004">
      <c r="B4540" t="b">
        <f>IF('Input and Summary Results'!D4122=0,FALSE,'Input and Summary Results'!$B4122)</f>
        <v>0</v>
      </c>
      <c r="C4540" t="b">
        <f>IF(OR(B4540=0,'Input and Summary Results'!D4122=0,'Input and Summary Results'!D4122=""),FALSE,'Input and Summary Results'!$D4122)</f>
        <v>0</v>
      </c>
      <c r="D4540" t="b">
        <f>IF(OR(B4540=0,'Input and Summary Results'!E4122=0),FALSE,'Input and Summary Results'!$E4122)</f>
        <v>0</v>
      </c>
      <c r="E4540" t="b">
        <f t="shared" si="242"/>
        <v>0</v>
      </c>
      <c r="F4540" t="b">
        <f t="shared" si="243"/>
        <v>0</v>
      </c>
      <c r="G4540" t="b">
        <f>IF('Input and Summary Results'!$J$4="yes",IF(C4540=FALSE,FALSE,IF('Data Transformation'!E4540&lt;$R$10,E4540,$R$10)),IF(C4540=FALSE,FALSE,IF(C4540&lt;$R$10,C4540,$R$10)))</f>
        <v>0</v>
      </c>
      <c r="H4540" t="b">
        <f>IF('Input and Summary Results'!$J$4="yes",'Data Transformation'!F4540,'Data Transformation'!D4540)</f>
        <v>0</v>
      </c>
      <c r="I4540" t="str">
        <f t="shared" si="241"/>
        <v/>
      </c>
    </row>
    <row r="4541" spans="2:9" x14ac:dyDescent="0.55000000000000004">
      <c r="B4541" t="b">
        <f>IF('Input and Summary Results'!D4123=0,FALSE,'Input and Summary Results'!$B4123)</f>
        <v>0</v>
      </c>
      <c r="C4541" t="b">
        <f>IF(OR(B4541=0,'Input and Summary Results'!D4123=0,'Input and Summary Results'!D4123=""),FALSE,'Input and Summary Results'!$D4123)</f>
        <v>0</v>
      </c>
      <c r="D4541" t="b">
        <f>IF(OR(B4541=0,'Input and Summary Results'!E4123=0),FALSE,'Input and Summary Results'!$E4123)</f>
        <v>0</v>
      </c>
      <c r="E4541" t="b">
        <f t="shared" si="242"/>
        <v>0</v>
      </c>
      <c r="F4541" t="b">
        <f t="shared" si="243"/>
        <v>0</v>
      </c>
      <c r="G4541" t="b">
        <f>IF('Input and Summary Results'!$J$4="yes",IF(C4541=FALSE,FALSE,IF('Data Transformation'!E4541&lt;$R$10,E4541,$R$10)),IF(C4541=FALSE,FALSE,IF(C4541&lt;$R$10,C4541,$R$10)))</f>
        <v>0</v>
      </c>
      <c r="H4541" t="b">
        <f>IF('Input and Summary Results'!$J$4="yes",'Data Transformation'!F4541,'Data Transformation'!D4541)</f>
        <v>0</v>
      </c>
      <c r="I4541" t="str">
        <f t="shared" si="241"/>
        <v/>
      </c>
    </row>
    <row r="4542" spans="2:9" x14ac:dyDescent="0.55000000000000004">
      <c r="B4542" t="b">
        <f>IF('Input and Summary Results'!D4124=0,FALSE,'Input and Summary Results'!$B4124)</f>
        <v>0</v>
      </c>
      <c r="C4542" t="b">
        <f>IF(OR(B4542=0,'Input and Summary Results'!D4124=0,'Input and Summary Results'!D4124=""),FALSE,'Input and Summary Results'!$D4124)</f>
        <v>0</v>
      </c>
      <c r="D4542" t="b">
        <f>IF(OR(B4542=0,'Input and Summary Results'!E4124=0),FALSE,'Input and Summary Results'!$E4124)</f>
        <v>0</v>
      </c>
      <c r="E4542" t="b">
        <f t="shared" si="242"/>
        <v>0</v>
      </c>
      <c r="F4542" t="b">
        <f t="shared" si="243"/>
        <v>0</v>
      </c>
      <c r="G4542" t="b">
        <f>IF('Input and Summary Results'!$J$4="yes",IF(C4542=FALSE,FALSE,IF('Data Transformation'!E4542&lt;$R$10,E4542,$R$10)),IF(C4542=FALSE,FALSE,IF(C4542&lt;$R$10,C4542,$R$10)))</f>
        <v>0</v>
      </c>
      <c r="H4542" t="b">
        <f>IF('Input and Summary Results'!$J$4="yes",'Data Transformation'!F4542,'Data Transformation'!D4542)</f>
        <v>0</v>
      </c>
      <c r="I4542" t="str">
        <f t="shared" si="241"/>
        <v/>
      </c>
    </row>
    <row r="4543" spans="2:9" x14ac:dyDescent="0.55000000000000004">
      <c r="B4543" t="b">
        <f>IF('Input and Summary Results'!D4125=0,FALSE,'Input and Summary Results'!$B4125)</f>
        <v>0</v>
      </c>
      <c r="C4543" t="b">
        <f>IF(OR(B4543=0,'Input and Summary Results'!D4125=0,'Input and Summary Results'!D4125=""),FALSE,'Input and Summary Results'!$D4125)</f>
        <v>0</v>
      </c>
      <c r="D4543" t="b">
        <f>IF(OR(B4543=0,'Input and Summary Results'!E4125=0),FALSE,'Input and Summary Results'!$E4125)</f>
        <v>0</v>
      </c>
      <c r="E4543" t="b">
        <f t="shared" si="242"/>
        <v>0</v>
      </c>
      <c r="F4543" t="b">
        <f t="shared" si="243"/>
        <v>0</v>
      </c>
      <c r="G4543" t="b">
        <f>IF('Input and Summary Results'!$J$4="yes",IF(C4543=FALSE,FALSE,IF('Data Transformation'!E4543&lt;$R$10,E4543,$R$10)),IF(C4543=FALSE,FALSE,IF(C4543&lt;$R$10,C4543,$R$10)))</f>
        <v>0</v>
      </c>
      <c r="H4543" t="b">
        <f>IF('Input and Summary Results'!$J$4="yes",'Data Transformation'!F4543,'Data Transformation'!D4543)</f>
        <v>0</v>
      </c>
      <c r="I4543" t="str">
        <f t="shared" si="241"/>
        <v/>
      </c>
    </row>
    <row r="4544" spans="2:9" x14ac:dyDescent="0.55000000000000004">
      <c r="B4544" t="b">
        <f>IF('Input and Summary Results'!D4126=0,FALSE,'Input and Summary Results'!$B4126)</f>
        <v>0</v>
      </c>
      <c r="C4544" t="b">
        <f>IF(OR(B4544=0,'Input and Summary Results'!D4126=0,'Input and Summary Results'!D4126=""),FALSE,'Input and Summary Results'!$D4126)</f>
        <v>0</v>
      </c>
      <c r="D4544" t="b">
        <f>IF(OR(B4544=0,'Input and Summary Results'!E4126=0),FALSE,'Input and Summary Results'!$E4126)</f>
        <v>0</v>
      </c>
      <c r="E4544" t="b">
        <f t="shared" si="242"/>
        <v>0</v>
      </c>
      <c r="F4544" t="b">
        <f t="shared" si="243"/>
        <v>0</v>
      </c>
      <c r="G4544" t="b">
        <f>IF('Input and Summary Results'!$J$4="yes",IF(C4544=FALSE,FALSE,IF('Data Transformation'!E4544&lt;$R$10,E4544,$R$10)),IF(C4544=FALSE,FALSE,IF(C4544&lt;$R$10,C4544,$R$10)))</f>
        <v>0</v>
      </c>
      <c r="H4544" t="b">
        <f>IF('Input and Summary Results'!$J$4="yes",'Data Transformation'!F4544,'Data Transformation'!D4544)</f>
        <v>0</v>
      </c>
      <c r="I4544" t="str">
        <f t="shared" si="241"/>
        <v/>
      </c>
    </row>
    <row r="4545" spans="2:9" x14ac:dyDescent="0.55000000000000004">
      <c r="B4545" t="b">
        <f>IF('Input and Summary Results'!D4127=0,FALSE,'Input and Summary Results'!$B4127)</f>
        <v>0</v>
      </c>
      <c r="C4545" t="b">
        <f>IF(OR(B4545=0,'Input and Summary Results'!D4127=0,'Input and Summary Results'!D4127=""),FALSE,'Input and Summary Results'!$D4127)</f>
        <v>0</v>
      </c>
      <c r="D4545" t="b">
        <f>IF(OR(B4545=0,'Input and Summary Results'!E4127=0),FALSE,'Input and Summary Results'!$E4127)</f>
        <v>0</v>
      </c>
      <c r="E4545" t="b">
        <f t="shared" si="242"/>
        <v>0</v>
      </c>
      <c r="F4545" t="b">
        <f t="shared" si="243"/>
        <v>0</v>
      </c>
      <c r="G4545" t="b">
        <f>IF('Input and Summary Results'!$J$4="yes",IF(C4545=FALSE,FALSE,IF('Data Transformation'!E4545&lt;$R$10,E4545,$R$10)),IF(C4545=FALSE,FALSE,IF(C4545&lt;$R$10,C4545,$R$10)))</f>
        <v>0</v>
      </c>
      <c r="H4545" t="b">
        <f>IF('Input and Summary Results'!$J$4="yes",'Data Transformation'!F4545,'Data Transformation'!D4545)</f>
        <v>0</v>
      </c>
      <c r="I4545" t="str">
        <f t="shared" si="241"/>
        <v/>
      </c>
    </row>
    <row r="4546" spans="2:9" x14ac:dyDescent="0.55000000000000004">
      <c r="B4546" t="b">
        <f>IF('Input and Summary Results'!D4128=0,FALSE,'Input and Summary Results'!$B4128)</f>
        <v>0</v>
      </c>
      <c r="C4546" t="b">
        <f>IF(OR(B4546=0,'Input and Summary Results'!D4128=0,'Input and Summary Results'!D4128=""),FALSE,'Input and Summary Results'!$D4128)</f>
        <v>0</v>
      </c>
      <c r="D4546" t="b">
        <f>IF(OR(B4546=0,'Input and Summary Results'!E4128=0),FALSE,'Input and Summary Results'!$E4128)</f>
        <v>0</v>
      </c>
      <c r="E4546" t="b">
        <f t="shared" si="242"/>
        <v>0</v>
      </c>
      <c r="F4546" t="b">
        <f t="shared" si="243"/>
        <v>0</v>
      </c>
      <c r="G4546" t="b">
        <f>IF('Input and Summary Results'!$J$4="yes",IF(C4546=FALSE,FALSE,IF('Data Transformation'!E4546&lt;$R$10,E4546,$R$10)),IF(C4546=FALSE,FALSE,IF(C4546&lt;$R$10,C4546,$R$10)))</f>
        <v>0</v>
      </c>
      <c r="H4546" t="b">
        <f>IF('Input and Summary Results'!$J$4="yes",'Data Transformation'!F4546,'Data Transformation'!D4546)</f>
        <v>0</v>
      </c>
      <c r="I4546" t="str">
        <f t="shared" si="241"/>
        <v/>
      </c>
    </row>
    <row r="4547" spans="2:9" x14ac:dyDescent="0.55000000000000004">
      <c r="B4547" t="b">
        <f>IF('Input and Summary Results'!D4129=0,FALSE,'Input and Summary Results'!$B4129)</f>
        <v>0</v>
      </c>
      <c r="C4547" t="b">
        <f>IF(OR(B4547=0,'Input and Summary Results'!D4129=0,'Input and Summary Results'!D4129=""),FALSE,'Input and Summary Results'!$D4129)</f>
        <v>0</v>
      </c>
      <c r="D4547" t="b">
        <f>IF(OR(B4547=0,'Input and Summary Results'!E4129=0),FALSE,'Input and Summary Results'!$E4129)</f>
        <v>0</v>
      </c>
      <c r="E4547" t="b">
        <f t="shared" si="242"/>
        <v>0</v>
      </c>
      <c r="F4547" t="b">
        <f t="shared" si="243"/>
        <v>0</v>
      </c>
      <c r="G4547" t="b">
        <f>IF('Input and Summary Results'!$J$4="yes",IF(C4547=FALSE,FALSE,IF('Data Transformation'!E4547&lt;$R$10,E4547,$R$10)),IF(C4547=FALSE,FALSE,IF(C4547&lt;$R$10,C4547,$R$10)))</f>
        <v>0</v>
      </c>
      <c r="H4547" t="b">
        <f>IF('Input and Summary Results'!$J$4="yes",'Data Transformation'!F4547,'Data Transformation'!D4547)</f>
        <v>0</v>
      </c>
      <c r="I4547" t="str">
        <f t="shared" si="241"/>
        <v/>
      </c>
    </row>
    <row r="4548" spans="2:9" x14ac:dyDescent="0.55000000000000004">
      <c r="B4548" t="b">
        <f>IF('Input and Summary Results'!D4130=0,FALSE,'Input and Summary Results'!$B4130)</f>
        <v>0</v>
      </c>
      <c r="C4548" t="b">
        <f>IF(OR(B4548=0,'Input and Summary Results'!D4130=0,'Input and Summary Results'!D4130=""),FALSE,'Input and Summary Results'!$D4130)</f>
        <v>0</v>
      </c>
      <c r="D4548" t="b">
        <f>IF(OR(B4548=0,'Input and Summary Results'!E4130=0),FALSE,'Input and Summary Results'!$E4130)</f>
        <v>0</v>
      </c>
      <c r="E4548" t="b">
        <f t="shared" si="242"/>
        <v>0</v>
      </c>
      <c r="F4548" t="b">
        <f t="shared" si="243"/>
        <v>0</v>
      </c>
      <c r="G4548" t="b">
        <f>IF('Input and Summary Results'!$J$4="yes",IF(C4548=FALSE,FALSE,IF('Data Transformation'!E4548&lt;$R$10,E4548,$R$10)),IF(C4548=FALSE,FALSE,IF(C4548&lt;$R$10,C4548,$R$10)))</f>
        <v>0</v>
      </c>
      <c r="H4548" t="b">
        <f>IF('Input and Summary Results'!$J$4="yes",'Data Transformation'!F4548,'Data Transformation'!D4548)</f>
        <v>0</v>
      </c>
      <c r="I4548" t="str">
        <f t="shared" si="241"/>
        <v/>
      </c>
    </row>
    <row r="4549" spans="2:9" x14ac:dyDescent="0.55000000000000004">
      <c r="B4549" t="b">
        <f>IF('Input and Summary Results'!D4131=0,FALSE,'Input and Summary Results'!$B4131)</f>
        <v>0</v>
      </c>
      <c r="C4549" t="b">
        <f>IF(OR(B4549=0,'Input and Summary Results'!D4131=0,'Input and Summary Results'!D4131=""),FALSE,'Input and Summary Results'!$D4131)</f>
        <v>0</v>
      </c>
      <c r="D4549" t="b">
        <f>IF(OR(B4549=0,'Input and Summary Results'!E4131=0),FALSE,'Input and Summary Results'!$E4131)</f>
        <v>0</v>
      </c>
      <c r="E4549" t="b">
        <f t="shared" si="242"/>
        <v>0</v>
      </c>
      <c r="F4549" t="b">
        <f t="shared" si="243"/>
        <v>0</v>
      </c>
      <c r="G4549" t="b">
        <f>IF('Input and Summary Results'!$J$4="yes",IF(C4549=FALSE,FALSE,IF('Data Transformation'!E4549&lt;$R$10,E4549,$R$10)),IF(C4549=FALSE,FALSE,IF(C4549&lt;$R$10,C4549,$R$10)))</f>
        <v>0</v>
      </c>
      <c r="H4549" t="b">
        <f>IF('Input and Summary Results'!$J$4="yes",'Data Transformation'!F4549,'Data Transformation'!D4549)</f>
        <v>0</v>
      </c>
      <c r="I4549" t="str">
        <f t="shared" ref="I4549:I4612" si="244">IF(G4549=FALSE,"",B4549)</f>
        <v/>
      </c>
    </row>
    <row r="4550" spans="2:9" x14ac:dyDescent="0.55000000000000004">
      <c r="B4550" t="b">
        <f>IF('Input and Summary Results'!D4132=0,FALSE,'Input and Summary Results'!$B4132)</f>
        <v>0</v>
      </c>
      <c r="C4550" t="b">
        <f>IF(OR(B4550=0,'Input and Summary Results'!D4132=0,'Input and Summary Results'!D4132=""),FALSE,'Input and Summary Results'!$D4132)</f>
        <v>0</v>
      </c>
      <c r="D4550" t="b">
        <f>IF(OR(B4550=0,'Input and Summary Results'!E4132=0),FALSE,'Input and Summary Results'!$E4132)</f>
        <v>0</v>
      </c>
      <c r="E4550" t="b">
        <f t="shared" si="242"/>
        <v>0</v>
      </c>
      <c r="F4550" t="b">
        <f t="shared" si="243"/>
        <v>0</v>
      </c>
      <c r="G4550" t="b">
        <f>IF('Input and Summary Results'!$J$4="yes",IF(C4550=FALSE,FALSE,IF('Data Transformation'!E4550&lt;$R$10,E4550,$R$10)),IF(C4550=FALSE,FALSE,IF(C4550&lt;$R$10,C4550,$R$10)))</f>
        <v>0</v>
      </c>
      <c r="H4550" t="b">
        <f>IF('Input and Summary Results'!$J$4="yes",'Data Transformation'!F4550,'Data Transformation'!D4550)</f>
        <v>0</v>
      </c>
      <c r="I4550" t="str">
        <f t="shared" si="244"/>
        <v/>
      </c>
    </row>
    <row r="4551" spans="2:9" x14ac:dyDescent="0.55000000000000004">
      <c r="B4551" t="b">
        <f>IF('Input and Summary Results'!D4133=0,FALSE,'Input and Summary Results'!$B4133)</f>
        <v>0</v>
      </c>
      <c r="C4551" t="b">
        <f>IF(OR(B4551=0,'Input and Summary Results'!D4133=0,'Input and Summary Results'!D4133=""),FALSE,'Input and Summary Results'!$D4133)</f>
        <v>0</v>
      </c>
      <c r="D4551" t="b">
        <f>IF(OR(B4551=0,'Input and Summary Results'!E4133=0),FALSE,'Input and Summary Results'!$E4133)</f>
        <v>0</v>
      </c>
      <c r="E4551" t="b">
        <f t="shared" si="242"/>
        <v>0</v>
      </c>
      <c r="F4551" t="b">
        <f t="shared" si="243"/>
        <v>0</v>
      </c>
      <c r="G4551" t="b">
        <f>IF('Input and Summary Results'!$J$4="yes",IF(C4551=FALSE,FALSE,IF('Data Transformation'!E4551&lt;$R$10,E4551,$R$10)),IF(C4551=FALSE,FALSE,IF(C4551&lt;$R$10,C4551,$R$10)))</f>
        <v>0</v>
      </c>
      <c r="H4551" t="b">
        <f>IF('Input and Summary Results'!$J$4="yes",'Data Transformation'!F4551,'Data Transformation'!D4551)</f>
        <v>0</v>
      </c>
      <c r="I4551" t="str">
        <f t="shared" si="244"/>
        <v/>
      </c>
    </row>
    <row r="4552" spans="2:9" x14ac:dyDescent="0.55000000000000004">
      <c r="B4552" t="b">
        <f>IF('Input and Summary Results'!D4134=0,FALSE,'Input and Summary Results'!$B4134)</f>
        <v>0</v>
      </c>
      <c r="C4552" t="b">
        <f>IF(OR(B4552=0,'Input and Summary Results'!D4134=0,'Input and Summary Results'!D4134=""),FALSE,'Input and Summary Results'!$D4134)</f>
        <v>0</v>
      </c>
      <c r="D4552" t="b">
        <f>IF(OR(B4552=0,'Input and Summary Results'!E4134=0),FALSE,'Input and Summary Results'!$E4134)</f>
        <v>0</v>
      </c>
      <c r="E4552" t="b">
        <f t="shared" si="242"/>
        <v>0</v>
      </c>
      <c r="F4552" t="b">
        <f t="shared" si="243"/>
        <v>0</v>
      </c>
      <c r="G4552" t="b">
        <f>IF('Input and Summary Results'!$J$4="yes",IF(C4552=FALSE,FALSE,IF('Data Transformation'!E4552&lt;$R$10,E4552,$R$10)),IF(C4552=FALSE,FALSE,IF(C4552&lt;$R$10,C4552,$R$10)))</f>
        <v>0</v>
      </c>
      <c r="H4552" t="b">
        <f>IF('Input and Summary Results'!$J$4="yes",'Data Transformation'!F4552,'Data Transformation'!D4552)</f>
        <v>0</v>
      </c>
      <c r="I4552" t="str">
        <f t="shared" si="244"/>
        <v/>
      </c>
    </row>
    <row r="4553" spans="2:9" x14ac:dyDescent="0.55000000000000004">
      <c r="B4553" t="b">
        <f>IF('Input and Summary Results'!D4135=0,FALSE,'Input and Summary Results'!$B4135)</f>
        <v>0</v>
      </c>
      <c r="C4553" t="b">
        <f>IF(OR(B4553=0,'Input and Summary Results'!D4135=0,'Input and Summary Results'!D4135=""),FALSE,'Input and Summary Results'!$D4135)</f>
        <v>0</v>
      </c>
      <c r="D4553" t="b">
        <f>IF(OR(B4553=0,'Input and Summary Results'!E4135=0),FALSE,'Input and Summary Results'!$E4135)</f>
        <v>0</v>
      </c>
      <c r="E4553" t="b">
        <f t="shared" si="242"/>
        <v>0</v>
      </c>
      <c r="F4553" t="b">
        <f t="shared" si="243"/>
        <v>0</v>
      </c>
      <c r="G4553" t="b">
        <f>IF('Input and Summary Results'!$J$4="yes",IF(C4553=FALSE,FALSE,IF('Data Transformation'!E4553&lt;$R$10,E4553,$R$10)),IF(C4553=FALSE,FALSE,IF(C4553&lt;$R$10,C4553,$R$10)))</f>
        <v>0</v>
      </c>
      <c r="H4553" t="b">
        <f>IF('Input and Summary Results'!$J$4="yes",'Data Transformation'!F4553,'Data Transformation'!D4553)</f>
        <v>0</v>
      </c>
      <c r="I4553" t="str">
        <f t="shared" si="244"/>
        <v/>
      </c>
    </row>
    <row r="4554" spans="2:9" x14ac:dyDescent="0.55000000000000004">
      <c r="B4554" t="b">
        <f>IF('Input and Summary Results'!D4136=0,FALSE,'Input and Summary Results'!$B4136)</f>
        <v>0</v>
      </c>
      <c r="C4554" t="b">
        <f>IF(OR(B4554=0,'Input and Summary Results'!D4136=0,'Input and Summary Results'!D4136=""),FALSE,'Input and Summary Results'!$D4136)</f>
        <v>0</v>
      </c>
      <c r="D4554" t="b">
        <f>IF(OR(B4554=0,'Input and Summary Results'!E4136=0),FALSE,'Input and Summary Results'!$E4136)</f>
        <v>0</v>
      </c>
      <c r="E4554" t="b">
        <f t="shared" si="242"/>
        <v>0</v>
      </c>
      <c r="F4554" t="b">
        <f t="shared" si="243"/>
        <v>0</v>
      </c>
      <c r="G4554" t="b">
        <f>IF('Input and Summary Results'!$J$4="yes",IF(C4554=FALSE,FALSE,IF('Data Transformation'!E4554&lt;$R$10,E4554,$R$10)),IF(C4554=FALSE,FALSE,IF(C4554&lt;$R$10,C4554,$R$10)))</f>
        <v>0</v>
      </c>
      <c r="H4554" t="b">
        <f>IF('Input and Summary Results'!$J$4="yes",'Data Transformation'!F4554,'Data Transformation'!D4554)</f>
        <v>0</v>
      </c>
      <c r="I4554" t="str">
        <f t="shared" si="244"/>
        <v/>
      </c>
    </row>
    <row r="4555" spans="2:9" x14ac:dyDescent="0.55000000000000004">
      <c r="B4555" t="b">
        <f>IF('Input and Summary Results'!D4137=0,FALSE,'Input and Summary Results'!$B4137)</f>
        <v>0</v>
      </c>
      <c r="C4555" t="b">
        <f>IF(OR(B4555=0,'Input and Summary Results'!D4137=0,'Input and Summary Results'!D4137=""),FALSE,'Input and Summary Results'!$D4137)</f>
        <v>0</v>
      </c>
      <c r="D4555" t="b">
        <f>IF(OR(B4555=0,'Input and Summary Results'!E4137=0),FALSE,'Input and Summary Results'!$E4137)</f>
        <v>0</v>
      </c>
      <c r="E4555" t="b">
        <f t="shared" si="242"/>
        <v>0</v>
      </c>
      <c r="F4555" t="b">
        <f t="shared" si="243"/>
        <v>0</v>
      </c>
      <c r="G4555" t="b">
        <f>IF('Input and Summary Results'!$J$4="yes",IF(C4555=FALSE,FALSE,IF('Data Transformation'!E4555&lt;$R$10,E4555,$R$10)),IF(C4555=FALSE,FALSE,IF(C4555&lt;$R$10,C4555,$R$10)))</f>
        <v>0</v>
      </c>
      <c r="H4555" t="b">
        <f>IF('Input and Summary Results'!$J$4="yes",'Data Transformation'!F4555,'Data Transformation'!D4555)</f>
        <v>0</v>
      </c>
      <c r="I4555" t="str">
        <f t="shared" si="244"/>
        <v/>
      </c>
    </row>
    <row r="4556" spans="2:9" x14ac:dyDescent="0.55000000000000004">
      <c r="B4556" t="b">
        <f>IF('Input and Summary Results'!D4138=0,FALSE,'Input and Summary Results'!$B4138)</f>
        <v>0</v>
      </c>
      <c r="C4556" t="b">
        <f>IF(OR(B4556=0,'Input and Summary Results'!D4138=0,'Input and Summary Results'!D4138=""),FALSE,'Input and Summary Results'!$D4138)</f>
        <v>0</v>
      </c>
      <c r="D4556" t="b">
        <f>IF(OR(B4556=0,'Input and Summary Results'!E4138=0),FALSE,'Input and Summary Results'!$E4138)</f>
        <v>0</v>
      </c>
      <c r="E4556" t="b">
        <f t="shared" si="242"/>
        <v>0</v>
      </c>
      <c r="F4556" t="b">
        <f t="shared" si="243"/>
        <v>0</v>
      </c>
      <c r="G4556" t="b">
        <f>IF('Input and Summary Results'!$J$4="yes",IF(C4556=FALSE,FALSE,IF('Data Transformation'!E4556&lt;$R$10,E4556,$R$10)),IF(C4556=FALSE,FALSE,IF(C4556&lt;$R$10,C4556,$R$10)))</f>
        <v>0</v>
      </c>
      <c r="H4556" t="b">
        <f>IF('Input and Summary Results'!$J$4="yes",'Data Transformation'!F4556,'Data Transformation'!D4556)</f>
        <v>0</v>
      </c>
      <c r="I4556" t="str">
        <f t="shared" si="244"/>
        <v/>
      </c>
    </row>
    <row r="4557" spans="2:9" x14ac:dyDescent="0.55000000000000004">
      <c r="B4557" t="b">
        <f>IF('Input and Summary Results'!D4139=0,FALSE,'Input and Summary Results'!$B4139)</f>
        <v>0</v>
      </c>
      <c r="C4557" t="b">
        <f>IF(OR(B4557=0,'Input and Summary Results'!D4139=0,'Input and Summary Results'!D4139=""),FALSE,'Input and Summary Results'!$D4139)</f>
        <v>0</v>
      </c>
      <c r="D4557" t="b">
        <f>IF(OR(B4557=0,'Input and Summary Results'!E4139=0),FALSE,'Input and Summary Results'!$E4139)</f>
        <v>0</v>
      </c>
      <c r="E4557" t="b">
        <f t="shared" si="242"/>
        <v>0</v>
      </c>
      <c r="F4557" t="b">
        <f t="shared" si="243"/>
        <v>0</v>
      </c>
      <c r="G4557" t="b">
        <f>IF('Input and Summary Results'!$J$4="yes",IF(C4557=FALSE,FALSE,IF('Data Transformation'!E4557&lt;$R$10,E4557,$R$10)),IF(C4557=FALSE,FALSE,IF(C4557&lt;$R$10,C4557,$R$10)))</f>
        <v>0</v>
      </c>
      <c r="H4557" t="b">
        <f>IF('Input and Summary Results'!$J$4="yes",'Data Transformation'!F4557,'Data Transformation'!D4557)</f>
        <v>0</v>
      </c>
      <c r="I4557" t="str">
        <f t="shared" si="244"/>
        <v/>
      </c>
    </row>
    <row r="4558" spans="2:9" x14ac:dyDescent="0.55000000000000004">
      <c r="B4558" t="b">
        <f>IF('Input and Summary Results'!D4140=0,FALSE,'Input and Summary Results'!$B4140)</f>
        <v>0</v>
      </c>
      <c r="C4558" t="b">
        <f>IF(OR(B4558=0,'Input and Summary Results'!D4140=0,'Input and Summary Results'!D4140=""),FALSE,'Input and Summary Results'!$D4140)</f>
        <v>0</v>
      </c>
      <c r="D4558" t="b">
        <f>IF(OR(B4558=0,'Input and Summary Results'!E4140=0),FALSE,'Input and Summary Results'!$E4140)</f>
        <v>0</v>
      </c>
      <c r="E4558" t="b">
        <f t="shared" si="242"/>
        <v>0</v>
      </c>
      <c r="F4558" t="b">
        <f t="shared" si="243"/>
        <v>0</v>
      </c>
      <c r="G4558" t="b">
        <f>IF('Input and Summary Results'!$J$4="yes",IF(C4558=FALSE,FALSE,IF('Data Transformation'!E4558&lt;$R$10,E4558,$R$10)),IF(C4558=FALSE,FALSE,IF(C4558&lt;$R$10,C4558,$R$10)))</f>
        <v>0</v>
      </c>
      <c r="H4558" t="b">
        <f>IF('Input and Summary Results'!$J$4="yes",'Data Transformation'!F4558,'Data Transformation'!D4558)</f>
        <v>0</v>
      </c>
      <c r="I4558" t="str">
        <f t="shared" si="244"/>
        <v/>
      </c>
    </row>
    <row r="4559" spans="2:9" x14ac:dyDescent="0.55000000000000004">
      <c r="B4559" t="b">
        <f>IF('Input and Summary Results'!D4141=0,FALSE,'Input and Summary Results'!$B4141)</f>
        <v>0</v>
      </c>
      <c r="C4559" t="b">
        <f>IF(OR(B4559=0,'Input and Summary Results'!D4141=0,'Input and Summary Results'!D4141=""),FALSE,'Input and Summary Results'!$D4141)</f>
        <v>0</v>
      </c>
      <c r="D4559" t="b">
        <f>IF(OR(B4559=0,'Input and Summary Results'!E4141=0),FALSE,'Input and Summary Results'!$E4141)</f>
        <v>0</v>
      </c>
      <c r="E4559" t="b">
        <f t="shared" si="242"/>
        <v>0</v>
      </c>
      <c r="F4559" t="b">
        <f t="shared" si="243"/>
        <v>0</v>
      </c>
      <c r="G4559" t="b">
        <f>IF('Input and Summary Results'!$J$4="yes",IF(C4559=FALSE,FALSE,IF('Data Transformation'!E4559&lt;$R$10,E4559,$R$10)),IF(C4559=FALSE,FALSE,IF(C4559&lt;$R$10,C4559,$R$10)))</f>
        <v>0</v>
      </c>
      <c r="H4559" t="b">
        <f>IF('Input and Summary Results'!$J$4="yes",'Data Transformation'!F4559,'Data Transformation'!D4559)</f>
        <v>0</v>
      </c>
      <c r="I4559" t="str">
        <f t="shared" si="244"/>
        <v/>
      </c>
    </row>
    <row r="4560" spans="2:9" x14ac:dyDescent="0.55000000000000004">
      <c r="B4560" t="b">
        <f>IF('Input and Summary Results'!D4142=0,FALSE,'Input and Summary Results'!$B4142)</f>
        <v>0</v>
      </c>
      <c r="C4560" t="b">
        <f>IF(OR(B4560=0,'Input and Summary Results'!D4142=0,'Input and Summary Results'!D4142=""),FALSE,'Input and Summary Results'!$D4142)</f>
        <v>0</v>
      </c>
      <c r="D4560" t="b">
        <f>IF(OR(B4560=0,'Input and Summary Results'!E4142=0),FALSE,'Input and Summary Results'!$E4142)</f>
        <v>0</v>
      </c>
      <c r="E4560" t="b">
        <f t="shared" si="242"/>
        <v>0</v>
      </c>
      <c r="F4560" t="b">
        <f t="shared" si="243"/>
        <v>0</v>
      </c>
      <c r="G4560" t="b">
        <f>IF('Input and Summary Results'!$J$4="yes",IF(C4560=FALSE,FALSE,IF('Data Transformation'!E4560&lt;$R$10,E4560,$R$10)),IF(C4560=FALSE,FALSE,IF(C4560&lt;$R$10,C4560,$R$10)))</f>
        <v>0</v>
      </c>
      <c r="H4560" t="b">
        <f>IF('Input and Summary Results'!$J$4="yes",'Data Transformation'!F4560,'Data Transformation'!D4560)</f>
        <v>0</v>
      </c>
      <c r="I4560" t="str">
        <f t="shared" si="244"/>
        <v/>
      </c>
    </row>
    <row r="4561" spans="2:9" x14ac:dyDescent="0.55000000000000004">
      <c r="B4561" t="b">
        <f>IF('Input and Summary Results'!D4143=0,FALSE,'Input and Summary Results'!$B4143)</f>
        <v>0</v>
      </c>
      <c r="C4561" t="b">
        <f>IF(OR(B4561=0,'Input and Summary Results'!D4143=0,'Input and Summary Results'!D4143=""),FALSE,'Input and Summary Results'!$D4143)</f>
        <v>0</v>
      </c>
      <c r="D4561" t="b">
        <f>IF(OR(B4561=0,'Input and Summary Results'!E4143=0),FALSE,'Input and Summary Results'!$E4143)</f>
        <v>0</v>
      </c>
      <c r="E4561" t="b">
        <f t="shared" si="242"/>
        <v>0</v>
      </c>
      <c r="F4561" t="b">
        <f t="shared" si="243"/>
        <v>0</v>
      </c>
      <c r="G4561" t="b">
        <f>IF('Input and Summary Results'!$J$4="yes",IF(C4561=FALSE,FALSE,IF('Data Transformation'!E4561&lt;$R$10,E4561,$R$10)),IF(C4561=FALSE,FALSE,IF(C4561&lt;$R$10,C4561,$R$10)))</f>
        <v>0</v>
      </c>
      <c r="H4561" t="b">
        <f>IF('Input and Summary Results'!$J$4="yes",'Data Transformation'!F4561,'Data Transformation'!D4561)</f>
        <v>0</v>
      </c>
      <c r="I4561" t="str">
        <f t="shared" si="244"/>
        <v/>
      </c>
    </row>
    <row r="4562" spans="2:9" x14ac:dyDescent="0.55000000000000004">
      <c r="B4562" t="b">
        <f>IF('Input and Summary Results'!D4144=0,FALSE,'Input and Summary Results'!$B4144)</f>
        <v>0</v>
      </c>
      <c r="C4562" t="b">
        <f>IF(OR(B4562=0,'Input and Summary Results'!D4144=0,'Input and Summary Results'!D4144=""),FALSE,'Input and Summary Results'!$D4144)</f>
        <v>0</v>
      </c>
      <c r="D4562" t="b">
        <f>IF(OR(B4562=0,'Input and Summary Results'!E4144=0),FALSE,'Input and Summary Results'!$E4144)</f>
        <v>0</v>
      </c>
      <c r="E4562" t="b">
        <f t="shared" si="242"/>
        <v>0</v>
      </c>
      <c r="F4562" t="b">
        <f t="shared" si="243"/>
        <v>0</v>
      </c>
      <c r="G4562" t="b">
        <f>IF('Input and Summary Results'!$J$4="yes",IF(C4562=FALSE,FALSE,IF('Data Transformation'!E4562&lt;$R$10,E4562,$R$10)),IF(C4562=FALSE,FALSE,IF(C4562&lt;$R$10,C4562,$R$10)))</f>
        <v>0</v>
      </c>
      <c r="H4562" t="b">
        <f>IF('Input and Summary Results'!$J$4="yes",'Data Transformation'!F4562,'Data Transformation'!D4562)</f>
        <v>0</v>
      </c>
      <c r="I4562" t="str">
        <f t="shared" si="244"/>
        <v/>
      </c>
    </row>
    <row r="4563" spans="2:9" x14ac:dyDescent="0.55000000000000004">
      <c r="B4563" t="b">
        <f>IF('Input and Summary Results'!D4145=0,FALSE,'Input and Summary Results'!$B4145)</f>
        <v>0</v>
      </c>
      <c r="C4563" t="b">
        <f>IF(OR(B4563=0,'Input and Summary Results'!D4145=0,'Input and Summary Results'!D4145=""),FALSE,'Input and Summary Results'!$D4145)</f>
        <v>0</v>
      </c>
      <c r="D4563" t="b">
        <f>IF(OR(B4563=0,'Input and Summary Results'!E4145=0),FALSE,'Input and Summary Results'!$E4145)</f>
        <v>0</v>
      </c>
      <c r="E4563" t="b">
        <f t="shared" si="242"/>
        <v>0</v>
      </c>
      <c r="F4563" t="b">
        <f t="shared" si="243"/>
        <v>0</v>
      </c>
      <c r="G4563" t="b">
        <f>IF('Input and Summary Results'!$J$4="yes",IF(C4563=FALSE,FALSE,IF('Data Transformation'!E4563&lt;$R$10,E4563,$R$10)),IF(C4563=FALSE,FALSE,IF(C4563&lt;$R$10,C4563,$R$10)))</f>
        <v>0</v>
      </c>
      <c r="H4563" t="b">
        <f>IF('Input and Summary Results'!$J$4="yes",'Data Transformation'!F4563,'Data Transformation'!D4563)</f>
        <v>0</v>
      </c>
      <c r="I4563" t="str">
        <f t="shared" si="244"/>
        <v/>
      </c>
    </row>
    <row r="4564" spans="2:9" x14ac:dyDescent="0.55000000000000004">
      <c r="B4564" t="b">
        <f>IF('Input and Summary Results'!D4146=0,FALSE,'Input and Summary Results'!$B4146)</f>
        <v>0</v>
      </c>
      <c r="C4564" t="b">
        <f>IF(OR(B4564=0,'Input and Summary Results'!D4146=0,'Input and Summary Results'!D4146=""),FALSE,'Input and Summary Results'!$D4146)</f>
        <v>0</v>
      </c>
      <c r="D4564" t="b">
        <f>IF(OR(B4564=0,'Input and Summary Results'!E4146=0),FALSE,'Input and Summary Results'!$E4146)</f>
        <v>0</v>
      </c>
      <c r="E4564" t="b">
        <f t="shared" si="242"/>
        <v>0</v>
      </c>
      <c r="F4564" t="b">
        <f t="shared" si="243"/>
        <v>0</v>
      </c>
      <c r="G4564" t="b">
        <f>IF('Input and Summary Results'!$J$4="yes",IF(C4564=FALSE,FALSE,IF('Data Transformation'!E4564&lt;$R$10,E4564,$R$10)),IF(C4564=FALSE,FALSE,IF(C4564&lt;$R$10,C4564,$R$10)))</f>
        <v>0</v>
      </c>
      <c r="H4564" t="b">
        <f>IF('Input and Summary Results'!$J$4="yes",'Data Transformation'!F4564,'Data Transformation'!D4564)</f>
        <v>0</v>
      </c>
      <c r="I4564" t="str">
        <f t="shared" si="244"/>
        <v/>
      </c>
    </row>
    <row r="4565" spans="2:9" x14ac:dyDescent="0.55000000000000004">
      <c r="B4565" t="b">
        <f>IF('Input and Summary Results'!D4147=0,FALSE,'Input and Summary Results'!$B4147)</f>
        <v>0</v>
      </c>
      <c r="C4565" t="b">
        <f>IF(OR(B4565=0,'Input and Summary Results'!D4147=0,'Input and Summary Results'!D4147=""),FALSE,'Input and Summary Results'!$D4147)</f>
        <v>0</v>
      </c>
      <c r="D4565" t="b">
        <f>IF(OR(B4565=0,'Input and Summary Results'!E4147=0),FALSE,'Input and Summary Results'!$E4147)</f>
        <v>0</v>
      </c>
      <c r="E4565" t="b">
        <f t="shared" si="242"/>
        <v>0</v>
      </c>
      <c r="F4565" t="b">
        <f t="shared" si="243"/>
        <v>0</v>
      </c>
      <c r="G4565" t="b">
        <f>IF('Input and Summary Results'!$J$4="yes",IF(C4565=FALSE,FALSE,IF('Data Transformation'!E4565&lt;$R$10,E4565,$R$10)),IF(C4565=FALSE,FALSE,IF(C4565&lt;$R$10,C4565,$R$10)))</f>
        <v>0</v>
      </c>
      <c r="H4565" t="b">
        <f>IF('Input and Summary Results'!$J$4="yes",'Data Transformation'!F4565,'Data Transformation'!D4565)</f>
        <v>0</v>
      </c>
      <c r="I4565" t="str">
        <f t="shared" si="244"/>
        <v/>
      </c>
    </row>
    <row r="4566" spans="2:9" x14ac:dyDescent="0.55000000000000004">
      <c r="B4566" t="b">
        <f>IF('Input and Summary Results'!D4148=0,FALSE,'Input and Summary Results'!$B4148)</f>
        <v>0</v>
      </c>
      <c r="C4566" t="b">
        <f>IF(OR(B4566=0,'Input and Summary Results'!D4148=0,'Input and Summary Results'!D4148=""),FALSE,'Input and Summary Results'!$D4148)</f>
        <v>0</v>
      </c>
      <c r="D4566" t="b">
        <f>IF(OR(B4566=0,'Input and Summary Results'!E4148=0),FALSE,'Input and Summary Results'!$E4148)</f>
        <v>0</v>
      </c>
      <c r="E4566" t="b">
        <f t="shared" si="242"/>
        <v>0</v>
      </c>
      <c r="F4566" t="b">
        <f t="shared" si="243"/>
        <v>0</v>
      </c>
      <c r="G4566" t="b">
        <f>IF('Input and Summary Results'!$J$4="yes",IF(C4566=FALSE,FALSE,IF('Data Transformation'!E4566&lt;$R$10,E4566,$R$10)),IF(C4566=FALSE,FALSE,IF(C4566&lt;$R$10,C4566,$R$10)))</f>
        <v>0</v>
      </c>
      <c r="H4566" t="b">
        <f>IF('Input and Summary Results'!$J$4="yes",'Data Transformation'!F4566,'Data Transformation'!D4566)</f>
        <v>0</v>
      </c>
      <c r="I4566" t="str">
        <f t="shared" si="244"/>
        <v/>
      </c>
    </row>
    <row r="4567" spans="2:9" x14ac:dyDescent="0.55000000000000004">
      <c r="B4567" t="b">
        <f>IF('Input and Summary Results'!D4149=0,FALSE,'Input and Summary Results'!$B4149)</f>
        <v>0</v>
      </c>
      <c r="C4567" t="b">
        <f>IF(OR(B4567=0,'Input and Summary Results'!D4149=0,'Input and Summary Results'!D4149=""),FALSE,'Input and Summary Results'!$D4149)</f>
        <v>0</v>
      </c>
      <c r="D4567" t="b">
        <f>IF(OR(B4567=0,'Input and Summary Results'!E4149=0),FALSE,'Input and Summary Results'!$E4149)</f>
        <v>0</v>
      </c>
      <c r="E4567" t="b">
        <f t="shared" si="242"/>
        <v>0</v>
      </c>
      <c r="F4567" t="b">
        <f t="shared" si="243"/>
        <v>0</v>
      </c>
      <c r="G4567" t="b">
        <f>IF('Input and Summary Results'!$J$4="yes",IF(C4567=FALSE,FALSE,IF('Data Transformation'!E4567&lt;$R$10,E4567,$R$10)),IF(C4567=FALSE,FALSE,IF(C4567&lt;$R$10,C4567,$R$10)))</f>
        <v>0</v>
      </c>
      <c r="H4567" t="b">
        <f>IF('Input and Summary Results'!$J$4="yes",'Data Transformation'!F4567,'Data Transformation'!D4567)</f>
        <v>0</v>
      </c>
      <c r="I4567" t="str">
        <f t="shared" si="244"/>
        <v/>
      </c>
    </row>
    <row r="4568" spans="2:9" x14ac:dyDescent="0.55000000000000004">
      <c r="B4568" t="b">
        <f>IF('Input and Summary Results'!D4150=0,FALSE,'Input and Summary Results'!$B4150)</f>
        <v>0</v>
      </c>
      <c r="C4568" t="b">
        <f>IF(OR(B4568=0,'Input and Summary Results'!D4150=0,'Input and Summary Results'!D4150=""),FALSE,'Input and Summary Results'!$D4150)</f>
        <v>0</v>
      </c>
      <c r="D4568" t="b">
        <f>IF(OR(B4568=0,'Input and Summary Results'!E4150=0),FALSE,'Input and Summary Results'!$E4150)</f>
        <v>0</v>
      </c>
      <c r="E4568" t="b">
        <f t="shared" si="242"/>
        <v>0</v>
      </c>
      <c r="F4568" t="b">
        <f t="shared" si="243"/>
        <v>0</v>
      </c>
      <c r="G4568" t="b">
        <f>IF('Input and Summary Results'!$J$4="yes",IF(C4568=FALSE,FALSE,IF('Data Transformation'!E4568&lt;$R$10,E4568,$R$10)),IF(C4568=FALSE,FALSE,IF(C4568&lt;$R$10,C4568,$R$10)))</f>
        <v>0</v>
      </c>
      <c r="H4568" t="b">
        <f>IF('Input and Summary Results'!$J$4="yes",'Data Transformation'!F4568,'Data Transformation'!D4568)</f>
        <v>0</v>
      </c>
      <c r="I4568" t="str">
        <f t="shared" si="244"/>
        <v/>
      </c>
    </row>
    <row r="4569" spans="2:9" x14ac:dyDescent="0.55000000000000004">
      <c r="B4569" t="b">
        <f>IF('Input and Summary Results'!D4151=0,FALSE,'Input and Summary Results'!$B4151)</f>
        <v>0</v>
      </c>
      <c r="C4569" t="b">
        <f>IF(OR(B4569=0,'Input and Summary Results'!D4151=0,'Input and Summary Results'!D4151=""),FALSE,'Input and Summary Results'!$D4151)</f>
        <v>0</v>
      </c>
      <c r="D4569" t="b">
        <f>IF(OR(B4569=0,'Input and Summary Results'!E4151=0),FALSE,'Input and Summary Results'!$E4151)</f>
        <v>0</v>
      </c>
      <c r="E4569" t="b">
        <f t="shared" si="242"/>
        <v>0</v>
      </c>
      <c r="F4569" t="b">
        <f t="shared" si="243"/>
        <v>0</v>
      </c>
      <c r="G4569" t="b">
        <f>IF('Input and Summary Results'!$J$4="yes",IF(C4569=FALSE,FALSE,IF('Data Transformation'!E4569&lt;$R$10,E4569,$R$10)),IF(C4569=FALSE,FALSE,IF(C4569&lt;$R$10,C4569,$R$10)))</f>
        <v>0</v>
      </c>
      <c r="H4569" t="b">
        <f>IF('Input and Summary Results'!$J$4="yes",'Data Transformation'!F4569,'Data Transformation'!D4569)</f>
        <v>0</v>
      </c>
      <c r="I4569" t="str">
        <f t="shared" si="244"/>
        <v/>
      </c>
    </row>
    <row r="4570" spans="2:9" x14ac:dyDescent="0.55000000000000004">
      <c r="B4570" t="b">
        <f>IF('Input and Summary Results'!D4152=0,FALSE,'Input and Summary Results'!$B4152)</f>
        <v>0</v>
      </c>
      <c r="C4570" t="b">
        <f>IF(OR(B4570=0,'Input and Summary Results'!D4152=0,'Input and Summary Results'!D4152=""),FALSE,'Input and Summary Results'!$D4152)</f>
        <v>0</v>
      </c>
      <c r="D4570" t="b">
        <f>IF(OR(B4570=0,'Input and Summary Results'!E4152=0),FALSE,'Input and Summary Results'!$E4152)</f>
        <v>0</v>
      </c>
      <c r="E4570" t="b">
        <f t="shared" si="242"/>
        <v>0</v>
      </c>
      <c r="F4570" t="b">
        <f t="shared" si="243"/>
        <v>0</v>
      </c>
      <c r="G4570" t="b">
        <f>IF('Input and Summary Results'!$J$4="yes",IF(C4570=FALSE,FALSE,IF('Data Transformation'!E4570&lt;$R$10,E4570,$R$10)),IF(C4570=FALSE,FALSE,IF(C4570&lt;$R$10,C4570,$R$10)))</f>
        <v>0</v>
      </c>
      <c r="H4570" t="b">
        <f>IF('Input and Summary Results'!$J$4="yes",'Data Transformation'!F4570,'Data Transformation'!D4570)</f>
        <v>0</v>
      </c>
      <c r="I4570" t="str">
        <f t="shared" si="244"/>
        <v/>
      </c>
    </row>
    <row r="4571" spans="2:9" x14ac:dyDescent="0.55000000000000004">
      <c r="B4571" t="b">
        <f>IF('Input and Summary Results'!D4153=0,FALSE,'Input and Summary Results'!$B4153)</f>
        <v>0</v>
      </c>
      <c r="C4571" t="b">
        <f>IF(OR(B4571=0,'Input and Summary Results'!D4153=0,'Input and Summary Results'!D4153=""),FALSE,'Input and Summary Results'!$D4153)</f>
        <v>0</v>
      </c>
      <c r="D4571" t="b">
        <f>IF(OR(B4571=0,'Input and Summary Results'!E4153=0),FALSE,'Input and Summary Results'!$E4153)</f>
        <v>0</v>
      </c>
      <c r="E4571" t="b">
        <f t="shared" si="242"/>
        <v>0</v>
      </c>
      <c r="F4571" t="b">
        <f t="shared" si="243"/>
        <v>0</v>
      </c>
      <c r="G4571" t="b">
        <f>IF('Input and Summary Results'!$J$4="yes",IF(C4571=FALSE,FALSE,IF('Data Transformation'!E4571&lt;$R$10,E4571,$R$10)),IF(C4571=FALSE,FALSE,IF(C4571&lt;$R$10,C4571,$R$10)))</f>
        <v>0</v>
      </c>
      <c r="H4571" t="b">
        <f>IF('Input and Summary Results'!$J$4="yes",'Data Transformation'!F4571,'Data Transformation'!D4571)</f>
        <v>0</v>
      </c>
      <c r="I4571" t="str">
        <f t="shared" si="244"/>
        <v/>
      </c>
    </row>
    <row r="4572" spans="2:9" x14ac:dyDescent="0.55000000000000004">
      <c r="B4572" t="b">
        <f>IF('Input and Summary Results'!D4154=0,FALSE,'Input and Summary Results'!$B4154)</f>
        <v>0</v>
      </c>
      <c r="C4572" t="b">
        <f>IF(OR(B4572=0,'Input and Summary Results'!D4154=0,'Input and Summary Results'!D4154=""),FALSE,'Input and Summary Results'!$D4154)</f>
        <v>0</v>
      </c>
      <c r="D4572" t="b">
        <f>IF(OR(B4572=0,'Input and Summary Results'!E4154=0),FALSE,'Input and Summary Results'!$E4154)</f>
        <v>0</v>
      </c>
      <c r="E4572" t="b">
        <f t="shared" si="242"/>
        <v>0</v>
      </c>
      <c r="F4572" t="b">
        <f t="shared" si="243"/>
        <v>0</v>
      </c>
      <c r="G4572" t="b">
        <f>IF('Input and Summary Results'!$J$4="yes",IF(C4572=FALSE,FALSE,IF('Data Transformation'!E4572&lt;$R$10,E4572,$R$10)),IF(C4572=FALSE,FALSE,IF(C4572&lt;$R$10,C4572,$R$10)))</f>
        <v>0</v>
      </c>
      <c r="H4572" t="b">
        <f>IF('Input and Summary Results'!$J$4="yes",'Data Transformation'!F4572,'Data Transformation'!D4572)</f>
        <v>0</v>
      </c>
      <c r="I4572" t="str">
        <f t="shared" si="244"/>
        <v/>
      </c>
    </row>
    <row r="4573" spans="2:9" x14ac:dyDescent="0.55000000000000004">
      <c r="B4573" t="b">
        <f>IF('Input and Summary Results'!D4155=0,FALSE,'Input and Summary Results'!$B4155)</f>
        <v>0</v>
      </c>
      <c r="C4573" t="b">
        <f>IF(OR(B4573=0,'Input and Summary Results'!D4155=0,'Input and Summary Results'!D4155=""),FALSE,'Input and Summary Results'!$D4155)</f>
        <v>0</v>
      </c>
      <c r="D4573" t="b">
        <f>IF(OR(B4573=0,'Input and Summary Results'!E4155=0),FALSE,'Input and Summary Results'!$E4155)</f>
        <v>0</v>
      </c>
      <c r="E4573" t="b">
        <f t="shared" si="242"/>
        <v>0</v>
      </c>
      <c r="F4573" t="b">
        <f t="shared" si="243"/>
        <v>0</v>
      </c>
      <c r="G4573" t="b">
        <f>IF('Input and Summary Results'!$J$4="yes",IF(C4573=FALSE,FALSE,IF('Data Transformation'!E4573&lt;$R$10,E4573,$R$10)),IF(C4573=FALSE,FALSE,IF(C4573&lt;$R$10,C4573,$R$10)))</f>
        <v>0</v>
      </c>
      <c r="H4573" t="b">
        <f>IF('Input and Summary Results'!$J$4="yes",'Data Transformation'!F4573,'Data Transformation'!D4573)</f>
        <v>0</v>
      </c>
      <c r="I4573" t="str">
        <f t="shared" si="244"/>
        <v/>
      </c>
    </row>
    <row r="4574" spans="2:9" x14ac:dyDescent="0.55000000000000004">
      <c r="B4574" t="b">
        <f>IF('Input and Summary Results'!D4156=0,FALSE,'Input and Summary Results'!$B4156)</f>
        <v>0</v>
      </c>
      <c r="C4574" t="b">
        <f>IF(OR(B4574=0,'Input and Summary Results'!D4156=0,'Input and Summary Results'!D4156=""),FALSE,'Input and Summary Results'!$D4156)</f>
        <v>0</v>
      </c>
      <c r="D4574" t="b">
        <f>IF(OR(B4574=0,'Input and Summary Results'!E4156=0),FALSE,'Input and Summary Results'!$E4156)</f>
        <v>0</v>
      </c>
      <c r="E4574" t="b">
        <f t="shared" si="242"/>
        <v>0</v>
      </c>
      <c r="F4574" t="b">
        <f t="shared" si="243"/>
        <v>0</v>
      </c>
      <c r="G4574" t="b">
        <f>IF('Input and Summary Results'!$J$4="yes",IF(C4574=FALSE,FALSE,IF('Data Transformation'!E4574&lt;$R$10,E4574,$R$10)),IF(C4574=FALSE,FALSE,IF(C4574&lt;$R$10,C4574,$R$10)))</f>
        <v>0</v>
      </c>
      <c r="H4574" t="b">
        <f>IF('Input and Summary Results'!$J$4="yes",'Data Transformation'!F4574,'Data Transformation'!D4574)</f>
        <v>0</v>
      </c>
      <c r="I4574" t="str">
        <f t="shared" si="244"/>
        <v/>
      </c>
    </row>
    <row r="4575" spans="2:9" x14ac:dyDescent="0.55000000000000004">
      <c r="B4575" t="b">
        <f>IF('Input and Summary Results'!D4157=0,FALSE,'Input and Summary Results'!$B4157)</f>
        <v>0</v>
      </c>
      <c r="C4575" t="b">
        <f>IF(OR(B4575=0,'Input and Summary Results'!D4157=0,'Input and Summary Results'!D4157=""),FALSE,'Input and Summary Results'!$D4157)</f>
        <v>0</v>
      </c>
      <c r="D4575" t="b">
        <f>IF(OR(B4575=0,'Input and Summary Results'!E4157=0),FALSE,'Input and Summary Results'!$E4157)</f>
        <v>0</v>
      </c>
      <c r="E4575" t="b">
        <f t="shared" si="242"/>
        <v>0</v>
      </c>
      <c r="F4575" t="b">
        <f t="shared" si="243"/>
        <v>0</v>
      </c>
      <c r="G4575" t="b">
        <f>IF('Input and Summary Results'!$J$4="yes",IF(C4575=FALSE,FALSE,IF('Data Transformation'!E4575&lt;$R$10,E4575,$R$10)),IF(C4575=FALSE,FALSE,IF(C4575&lt;$R$10,C4575,$R$10)))</f>
        <v>0</v>
      </c>
      <c r="H4575" t="b">
        <f>IF('Input and Summary Results'!$J$4="yes",'Data Transformation'!F4575,'Data Transformation'!D4575)</f>
        <v>0</v>
      </c>
      <c r="I4575" t="str">
        <f t="shared" si="244"/>
        <v/>
      </c>
    </row>
    <row r="4576" spans="2:9" x14ac:dyDescent="0.55000000000000004">
      <c r="B4576" t="b">
        <f>IF('Input and Summary Results'!D4158=0,FALSE,'Input and Summary Results'!$B4158)</f>
        <v>0</v>
      </c>
      <c r="C4576" t="b">
        <f>IF(OR(B4576=0,'Input and Summary Results'!D4158=0,'Input and Summary Results'!D4158=""),FALSE,'Input and Summary Results'!$D4158)</f>
        <v>0</v>
      </c>
      <c r="D4576" t="b">
        <f>IF(OR(B4576=0,'Input and Summary Results'!E4158=0),FALSE,'Input and Summary Results'!$E4158)</f>
        <v>0</v>
      </c>
      <c r="E4576" t="b">
        <f t="shared" si="242"/>
        <v>0</v>
      </c>
      <c r="F4576" t="b">
        <f t="shared" si="243"/>
        <v>0</v>
      </c>
      <c r="G4576" t="b">
        <f>IF('Input and Summary Results'!$J$4="yes",IF(C4576=FALSE,FALSE,IF('Data Transformation'!E4576&lt;$R$10,E4576,$R$10)),IF(C4576=FALSE,FALSE,IF(C4576&lt;$R$10,C4576,$R$10)))</f>
        <v>0</v>
      </c>
      <c r="H4576" t="b">
        <f>IF('Input and Summary Results'!$J$4="yes",'Data Transformation'!F4576,'Data Transformation'!D4576)</f>
        <v>0</v>
      </c>
      <c r="I4576" t="str">
        <f t="shared" si="244"/>
        <v/>
      </c>
    </row>
    <row r="4577" spans="2:9" x14ac:dyDescent="0.55000000000000004">
      <c r="B4577" t="b">
        <f>IF('Input and Summary Results'!D4159=0,FALSE,'Input and Summary Results'!$B4159)</f>
        <v>0</v>
      </c>
      <c r="C4577" t="b">
        <f>IF(OR(B4577=0,'Input and Summary Results'!D4159=0,'Input and Summary Results'!D4159=""),FALSE,'Input and Summary Results'!$D4159)</f>
        <v>0</v>
      </c>
      <c r="D4577" t="b">
        <f>IF(OR(B4577=0,'Input and Summary Results'!E4159=0),FALSE,'Input and Summary Results'!$E4159)</f>
        <v>0</v>
      </c>
      <c r="E4577" t="b">
        <f t="shared" si="242"/>
        <v>0</v>
      </c>
      <c r="F4577" t="b">
        <f t="shared" si="243"/>
        <v>0</v>
      </c>
      <c r="G4577" t="b">
        <f>IF('Input and Summary Results'!$J$4="yes",IF(C4577=FALSE,FALSE,IF('Data Transformation'!E4577&lt;$R$10,E4577,$R$10)),IF(C4577=FALSE,FALSE,IF(C4577&lt;$R$10,C4577,$R$10)))</f>
        <v>0</v>
      </c>
      <c r="H4577" t="b">
        <f>IF('Input and Summary Results'!$J$4="yes",'Data Transformation'!F4577,'Data Transformation'!D4577)</f>
        <v>0</v>
      </c>
      <c r="I4577" t="str">
        <f t="shared" si="244"/>
        <v/>
      </c>
    </row>
    <row r="4578" spans="2:9" x14ac:dyDescent="0.55000000000000004">
      <c r="B4578" t="b">
        <f>IF('Input and Summary Results'!D4160=0,FALSE,'Input and Summary Results'!$B4160)</f>
        <v>0</v>
      </c>
      <c r="C4578" t="b">
        <f>IF(OR(B4578=0,'Input and Summary Results'!D4160=0,'Input and Summary Results'!D4160=""),FALSE,'Input and Summary Results'!$D4160)</f>
        <v>0</v>
      </c>
      <c r="D4578" t="b">
        <f>IF(OR(B4578=0,'Input and Summary Results'!E4160=0),FALSE,'Input and Summary Results'!$E4160)</f>
        <v>0</v>
      </c>
      <c r="E4578" t="b">
        <f t="shared" si="242"/>
        <v>0</v>
      </c>
      <c r="F4578" t="b">
        <f t="shared" si="243"/>
        <v>0</v>
      </c>
      <c r="G4578" t="b">
        <f>IF('Input and Summary Results'!$J$4="yes",IF(C4578=FALSE,FALSE,IF('Data Transformation'!E4578&lt;$R$10,E4578,$R$10)),IF(C4578=FALSE,FALSE,IF(C4578&lt;$R$10,C4578,$R$10)))</f>
        <v>0</v>
      </c>
      <c r="H4578" t="b">
        <f>IF('Input and Summary Results'!$J$4="yes",'Data Transformation'!F4578,'Data Transformation'!D4578)</f>
        <v>0</v>
      </c>
      <c r="I4578" t="str">
        <f t="shared" si="244"/>
        <v/>
      </c>
    </row>
    <row r="4579" spans="2:9" x14ac:dyDescent="0.55000000000000004">
      <c r="B4579" t="b">
        <f>IF('Input and Summary Results'!D4161=0,FALSE,'Input and Summary Results'!$B4161)</f>
        <v>0</v>
      </c>
      <c r="C4579" t="b">
        <f>IF(OR(B4579=0,'Input and Summary Results'!D4161=0,'Input and Summary Results'!D4161=""),FALSE,'Input and Summary Results'!$D4161)</f>
        <v>0</v>
      </c>
      <c r="D4579" t="b">
        <f>IF(OR(B4579=0,'Input and Summary Results'!E4161=0),FALSE,'Input and Summary Results'!$E4161)</f>
        <v>0</v>
      </c>
      <c r="E4579" t="b">
        <f t="shared" si="242"/>
        <v>0</v>
      </c>
      <c r="F4579" t="b">
        <f t="shared" si="243"/>
        <v>0</v>
      </c>
      <c r="G4579" t="b">
        <f>IF('Input and Summary Results'!$J$4="yes",IF(C4579=FALSE,FALSE,IF('Data Transformation'!E4579&lt;$R$10,E4579,$R$10)),IF(C4579=FALSE,FALSE,IF(C4579&lt;$R$10,C4579,$R$10)))</f>
        <v>0</v>
      </c>
      <c r="H4579" t="b">
        <f>IF('Input and Summary Results'!$J$4="yes",'Data Transformation'!F4579,'Data Transformation'!D4579)</f>
        <v>0</v>
      </c>
      <c r="I4579" t="str">
        <f t="shared" si="244"/>
        <v/>
      </c>
    </row>
    <row r="4580" spans="2:9" x14ac:dyDescent="0.55000000000000004">
      <c r="B4580" t="b">
        <f>IF('Input and Summary Results'!D4162=0,FALSE,'Input and Summary Results'!$B4162)</f>
        <v>0</v>
      </c>
      <c r="C4580" t="b">
        <f>IF(OR(B4580=0,'Input and Summary Results'!D4162=0,'Input and Summary Results'!D4162=""),FALSE,'Input and Summary Results'!$D4162)</f>
        <v>0</v>
      </c>
      <c r="D4580" t="b">
        <f>IF(OR(B4580=0,'Input and Summary Results'!E4162=0),FALSE,'Input and Summary Results'!$E4162)</f>
        <v>0</v>
      </c>
      <c r="E4580" t="b">
        <f t="shared" si="242"/>
        <v>0</v>
      </c>
      <c r="F4580" t="b">
        <f t="shared" si="243"/>
        <v>0</v>
      </c>
      <c r="G4580" t="b">
        <f>IF('Input and Summary Results'!$J$4="yes",IF(C4580=FALSE,FALSE,IF('Data Transformation'!E4580&lt;$R$10,E4580,$R$10)),IF(C4580=FALSE,FALSE,IF(C4580&lt;$R$10,C4580,$R$10)))</f>
        <v>0</v>
      </c>
      <c r="H4580" t="b">
        <f>IF('Input and Summary Results'!$J$4="yes",'Data Transformation'!F4580,'Data Transformation'!D4580)</f>
        <v>0</v>
      </c>
      <c r="I4580" t="str">
        <f t="shared" si="244"/>
        <v/>
      </c>
    </row>
    <row r="4581" spans="2:9" x14ac:dyDescent="0.55000000000000004">
      <c r="B4581" t="b">
        <f>IF('Input and Summary Results'!D4163=0,FALSE,'Input and Summary Results'!$B4163)</f>
        <v>0</v>
      </c>
      <c r="C4581" t="b">
        <f>IF(OR(B4581=0,'Input and Summary Results'!D4163=0,'Input and Summary Results'!D4163=""),FALSE,'Input and Summary Results'!$D4163)</f>
        <v>0</v>
      </c>
      <c r="D4581" t="b">
        <f>IF(OR(B4581=0,'Input and Summary Results'!E4163=0),FALSE,'Input and Summary Results'!$E4163)</f>
        <v>0</v>
      </c>
      <c r="E4581" t="b">
        <f t="shared" si="242"/>
        <v>0</v>
      </c>
      <c r="F4581" t="b">
        <f t="shared" si="243"/>
        <v>0</v>
      </c>
      <c r="G4581" t="b">
        <f>IF('Input and Summary Results'!$J$4="yes",IF(C4581=FALSE,FALSE,IF('Data Transformation'!E4581&lt;$R$10,E4581,$R$10)),IF(C4581=FALSE,FALSE,IF(C4581&lt;$R$10,C4581,$R$10)))</f>
        <v>0</v>
      </c>
      <c r="H4581" t="b">
        <f>IF('Input and Summary Results'!$J$4="yes",'Data Transformation'!F4581,'Data Transformation'!D4581)</f>
        <v>0</v>
      </c>
      <c r="I4581" t="str">
        <f t="shared" si="244"/>
        <v/>
      </c>
    </row>
    <row r="4582" spans="2:9" x14ac:dyDescent="0.55000000000000004">
      <c r="B4582" t="b">
        <f>IF('Input and Summary Results'!D4164=0,FALSE,'Input and Summary Results'!$B4164)</f>
        <v>0</v>
      </c>
      <c r="C4582" t="b">
        <f>IF(OR(B4582=0,'Input and Summary Results'!D4164=0,'Input and Summary Results'!D4164=""),FALSE,'Input and Summary Results'!$D4164)</f>
        <v>0</v>
      </c>
      <c r="D4582" t="b">
        <f>IF(OR(B4582=0,'Input and Summary Results'!E4164=0),FALSE,'Input and Summary Results'!$E4164)</f>
        <v>0</v>
      </c>
      <c r="E4582" t="b">
        <f t="shared" si="242"/>
        <v>0</v>
      </c>
      <c r="F4582" t="b">
        <f t="shared" si="243"/>
        <v>0</v>
      </c>
      <c r="G4582" t="b">
        <f>IF('Input and Summary Results'!$J$4="yes",IF(C4582=FALSE,FALSE,IF('Data Transformation'!E4582&lt;$R$10,E4582,$R$10)),IF(C4582=FALSE,FALSE,IF(C4582&lt;$R$10,C4582,$R$10)))</f>
        <v>0</v>
      </c>
      <c r="H4582" t="b">
        <f>IF('Input and Summary Results'!$J$4="yes",'Data Transformation'!F4582,'Data Transformation'!D4582)</f>
        <v>0</v>
      </c>
      <c r="I4582" t="str">
        <f t="shared" si="244"/>
        <v/>
      </c>
    </row>
    <row r="4583" spans="2:9" x14ac:dyDescent="0.55000000000000004">
      <c r="B4583" t="b">
        <f>IF('Input and Summary Results'!D4165=0,FALSE,'Input and Summary Results'!$B4165)</f>
        <v>0</v>
      </c>
      <c r="C4583" t="b">
        <f>IF(OR(B4583=0,'Input and Summary Results'!D4165=0,'Input and Summary Results'!D4165=""),FALSE,'Input and Summary Results'!$D4165)</f>
        <v>0</v>
      </c>
      <c r="D4583" t="b">
        <f>IF(OR(B4583=0,'Input and Summary Results'!E4165=0),FALSE,'Input and Summary Results'!$E4165)</f>
        <v>0</v>
      </c>
      <c r="E4583" t="b">
        <f t="shared" si="242"/>
        <v>0</v>
      </c>
      <c r="F4583" t="b">
        <f t="shared" si="243"/>
        <v>0</v>
      </c>
      <c r="G4583" t="b">
        <f>IF('Input and Summary Results'!$J$4="yes",IF(C4583=FALSE,FALSE,IF('Data Transformation'!E4583&lt;$R$10,E4583,$R$10)),IF(C4583=FALSE,FALSE,IF(C4583&lt;$R$10,C4583,$R$10)))</f>
        <v>0</v>
      </c>
      <c r="H4583" t="b">
        <f>IF('Input and Summary Results'!$J$4="yes",'Data Transformation'!F4583,'Data Transformation'!D4583)</f>
        <v>0</v>
      </c>
      <c r="I4583" t="str">
        <f t="shared" si="244"/>
        <v/>
      </c>
    </row>
    <row r="4584" spans="2:9" x14ac:dyDescent="0.55000000000000004">
      <c r="B4584" t="b">
        <f>IF('Input and Summary Results'!D4166=0,FALSE,'Input and Summary Results'!$B4166)</f>
        <v>0</v>
      </c>
      <c r="C4584" t="b">
        <f>IF(OR(B4584=0,'Input and Summary Results'!D4166=0,'Input and Summary Results'!D4166=""),FALSE,'Input and Summary Results'!$D4166)</f>
        <v>0</v>
      </c>
      <c r="D4584" t="b">
        <f>IF(OR(B4584=0,'Input and Summary Results'!E4166=0),FALSE,'Input and Summary Results'!$E4166)</f>
        <v>0</v>
      </c>
      <c r="E4584" t="b">
        <f t="shared" si="242"/>
        <v>0</v>
      </c>
      <c r="F4584" t="b">
        <f t="shared" si="243"/>
        <v>0</v>
      </c>
      <c r="G4584" t="b">
        <f>IF('Input and Summary Results'!$J$4="yes",IF(C4584=FALSE,FALSE,IF('Data Transformation'!E4584&lt;$R$10,E4584,$R$10)),IF(C4584=FALSE,FALSE,IF(C4584&lt;$R$10,C4584,$R$10)))</f>
        <v>0</v>
      </c>
      <c r="H4584" t="b">
        <f>IF('Input and Summary Results'!$J$4="yes",'Data Transformation'!F4584,'Data Transformation'!D4584)</f>
        <v>0</v>
      </c>
      <c r="I4584" t="str">
        <f t="shared" si="244"/>
        <v/>
      </c>
    </row>
    <row r="4585" spans="2:9" x14ac:dyDescent="0.55000000000000004">
      <c r="B4585" t="b">
        <f>IF('Input and Summary Results'!D4167=0,FALSE,'Input and Summary Results'!$B4167)</f>
        <v>0</v>
      </c>
      <c r="C4585" t="b">
        <f>IF(OR(B4585=0,'Input and Summary Results'!D4167=0,'Input and Summary Results'!D4167=""),FALSE,'Input and Summary Results'!$D4167)</f>
        <v>0</v>
      </c>
      <c r="D4585" t="b">
        <f>IF(OR(B4585=0,'Input and Summary Results'!E4167=0),FALSE,'Input and Summary Results'!$E4167)</f>
        <v>0</v>
      </c>
      <c r="E4585" t="b">
        <f t="shared" si="242"/>
        <v>0</v>
      </c>
      <c r="F4585" t="b">
        <f t="shared" si="243"/>
        <v>0</v>
      </c>
      <c r="G4585" t="b">
        <f>IF('Input and Summary Results'!$J$4="yes",IF(C4585=FALSE,FALSE,IF('Data Transformation'!E4585&lt;$R$10,E4585,$R$10)),IF(C4585=FALSE,FALSE,IF(C4585&lt;$R$10,C4585,$R$10)))</f>
        <v>0</v>
      </c>
      <c r="H4585" t="b">
        <f>IF('Input and Summary Results'!$J$4="yes",'Data Transformation'!F4585,'Data Transformation'!D4585)</f>
        <v>0</v>
      </c>
      <c r="I4585" t="str">
        <f t="shared" si="244"/>
        <v/>
      </c>
    </row>
    <row r="4586" spans="2:9" x14ac:dyDescent="0.55000000000000004">
      <c r="B4586" t="b">
        <f>IF('Input and Summary Results'!D4168=0,FALSE,'Input and Summary Results'!$B4168)</f>
        <v>0</v>
      </c>
      <c r="C4586" t="b">
        <f>IF(OR(B4586=0,'Input and Summary Results'!D4168=0,'Input and Summary Results'!D4168=""),FALSE,'Input and Summary Results'!$D4168)</f>
        <v>0</v>
      </c>
      <c r="D4586" t="b">
        <f>IF(OR(B4586=0,'Input and Summary Results'!E4168=0),FALSE,'Input and Summary Results'!$E4168)</f>
        <v>0</v>
      </c>
      <c r="E4586" t="b">
        <f t="shared" ref="E4586:E4649" si="245">IF(C4586=FALSE,FALSE,LOG10(C4586))</f>
        <v>0</v>
      </c>
      <c r="F4586" t="b">
        <f t="shared" ref="F4586:F4649" si="246">IF(D4586=FALSE, FALSE,0.434*D4586/C4586)</f>
        <v>0</v>
      </c>
      <c r="G4586" t="b">
        <f>IF('Input and Summary Results'!$J$4="yes",IF(C4586=FALSE,FALSE,IF('Data Transformation'!E4586&lt;$R$10,E4586,$R$10)),IF(C4586=FALSE,FALSE,IF(C4586&lt;$R$10,C4586,$R$10)))</f>
        <v>0</v>
      </c>
      <c r="H4586" t="b">
        <f>IF('Input and Summary Results'!$J$4="yes",'Data Transformation'!F4586,'Data Transformation'!D4586)</f>
        <v>0</v>
      </c>
      <c r="I4586" t="str">
        <f t="shared" si="244"/>
        <v/>
      </c>
    </row>
    <row r="4587" spans="2:9" x14ac:dyDescent="0.55000000000000004">
      <c r="B4587" t="b">
        <f>IF('Input and Summary Results'!D4169=0,FALSE,'Input and Summary Results'!$B4169)</f>
        <v>0</v>
      </c>
      <c r="C4587" t="b">
        <f>IF(OR(B4587=0,'Input and Summary Results'!D4169=0,'Input and Summary Results'!D4169=""),FALSE,'Input and Summary Results'!$D4169)</f>
        <v>0</v>
      </c>
      <c r="D4587" t="b">
        <f>IF(OR(B4587=0,'Input and Summary Results'!E4169=0),FALSE,'Input and Summary Results'!$E4169)</f>
        <v>0</v>
      </c>
      <c r="E4587" t="b">
        <f t="shared" si="245"/>
        <v>0</v>
      </c>
      <c r="F4587" t="b">
        <f t="shared" si="246"/>
        <v>0</v>
      </c>
      <c r="G4587" t="b">
        <f>IF('Input and Summary Results'!$J$4="yes",IF(C4587=FALSE,FALSE,IF('Data Transformation'!E4587&lt;$R$10,E4587,$R$10)),IF(C4587=FALSE,FALSE,IF(C4587&lt;$R$10,C4587,$R$10)))</f>
        <v>0</v>
      </c>
      <c r="H4587" t="b">
        <f>IF('Input and Summary Results'!$J$4="yes",'Data Transformation'!F4587,'Data Transformation'!D4587)</f>
        <v>0</v>
      </c>
      <c r="I4587" t="str">
        <f t="shared" si="244"/>
        <v/>
      </c>
    </row>
    <row r="4588" spans="2:9" x14ac:dyDescent="0.55000000000000004">
      <c r="B4588" t="b">
        <f>IF('Input and Summary Results'!D4170=0,FALSE,'Input and Summary Results'!$B4170)</f>
        <v>0</v>
      </c>
      <c r="C4588" t="b">
        <f>IF(OR(B4588=0,'Input and Summary Results'!D4170=0,'Input and Summary Results'!D4170=""),FALSE,'Input and Summary Results'!$D4170)</f>
        <v>0</v>
      </c>
      <c r="D4588" t="b">
        <f>IF(OR(B4588=0,'Input and Summary Results'!E4170=0),FALSE,'Input and Summary Results'!$E4170)</f>
        <v>0</v>
      </c>
      <c r="E4588" t="b">
        <f t="shared" si="245"/>
        <v>0</v>
      </c>
      <c r="F4588" t="b">
        <f t="shared" si="246"/>
        <v>0</v>
      </c>
      <c r="G4588" t="b">
        <f>IF('Input and Summary Results'!$J$4="yes",IF(C4588=FALSE,FALSE,IF('Data Transformation'!E4588&lt;$R$10,E4588,$R$10)),IF(C4588=FALSE,FALSE,IF(C4588&lt;$R$10,C4588,$R$10)))</f>
        <v>0</v>
      </c>
      <c r="H4588" t="b">
        <f>IF('Input and Summary Results'!$J$4="yes",'Data Transformation'!F4588,'Data Transformation'!D4588)</f>
        <v>0</v>
      </c>
      <c r="I4588" t="str">
        <f t="shared" si="244"/>
        <v/>
      </c>
    </row>
    <row r="4589" spans="2:9" x14ac:dyDescent="0.55000000000000004">
      <c r="B4589" t="b">
        <f>IF('Input and Summary Results'!D4171=0,FALSE,'Input and Summary Results'!$B4171)</f>
        <v>0</v>
      </c>
      <c r="C4589" t="b">
        <f>IF(OR(B4589=0,'Input and Summary Results'!D4171=0,'Input and Summary Results'!D4171=""),FALSE,'Input and Summary Results'!$D4171)</f>
        <v>0</v>
      </c>
      <c r="D4589" t="b">
        <f>IF(OR(B4589=0,'Input and Summary Results'!E4171=0),FALSE,'Input and Summary Results'!$E4171)</f>
        <v>0</v>
      </c>
      <c r="E4589" t="b">
        <f t="shared" si="245"/>
        <v>0</v>
      </c>
      <c r="F4589" t="b">
        <f t="shared" si="246"/>
        <v>0</v>
      </c>
      <c r="G4589" t="b">
        <f>IF('Input and Summary Results'!$J$4="yes",IF(C4589=FALSE,FALSE,IF('Data Transformation'!E4589&lt;$R$10,E4589,$R$10)),IF(C4589=FALSE,FALSE,IF(C4589&lt;$R$10,C4589,$R$10)))</f>
        <v>0</v>
      </c>
      <c r="H4589" t="b">
        <f>IF('Input and Summary Results'!$J$4="yes",'Data Transformation'!F4589,'Data Transformation'!D4589)</f>
        <v>0</v>
      </c>
      <c r="I4589" t="str">
        <f t="shared" si="244"/>
        <v/>
      </c>
    </row>
    <row r="4590" spans="2:9" x14ac:dyDescent="0.55000000000000004">
      <c r="B4590" t="b">
        <f>IF('Input and Summary Results'!D4172=0,FALSE,'Input and Summary Results'!$B4172)</f>
        <v>0</v>
      </c>
      <c r="C4590" t="b">
        <f>IF(OR(B4590=0,'Input and Summary Results'!D4172=0,'Input and Summary Results'!D4172=""),FALSE,'Input and Summary Results'!$D4172)</f>
        <v>0</v>
      </c>
      <c r="D4590" t="b">
        <f>IF(OR(B4590=0,'Input and Summary Results'!E4172=0),FALSE,'Input and Summary Results'!$E4172)</f>
        <v>0</v>
      </c>
      <c r="E4590" t="b">
        <f t="shared" si="245"/>
        <v>0</v>
      </c>
      <c r="F4590" t="b">
        <f t="shared" si="246"/>
        <v>0</v>
      </c>
      <c r="G4590" t="b">
        <f>IF('Input and Summary Results'!$J$4="yes",IF(C4590=FALSE,FALSE,IF('Data Transformation'!E4590&lt;$R$10,E4590,$R$10)),IF(C4590=FALSE,FALSE,IF(C4590&lt;$R$10,C4590,$R$10)))</f>
        <v>0</v>
      </c>
      <c r="H4590" t="b">
        <f>IF('Input and Summary Results'!$J$4="yes",'Data Transformation'!F4590,'Data Transformation'!D4590)</f>
        <v>0</v>
      </c>
      <c r="I4590" t="str">
        <f t="shared" si="244"/>
        <v/>
      </c>
    </row>
    <row r="4591" spans="2:9" x14ac:dyDescent="0.55000000000000004">
      <c r="B4591" t="b">
        <f>IF('Input and Summary Results'!D4173=0,FALSE,'Input and Summary Results'!$B4173)</f>
        <v>0</v>
      </c>
      <c r="C4591" t="b">
        <f>IF(OR(B4591=0,'Input and Summary Results'!D4173=0,'Input and Summary Results'!D4173=""),FALSE,'Input and Summary Results'!$D4173)</f>
        <v>0</v>
      </c>
      <c r="D4591" t="b">
        <f>IF(OR(B4591=0,'Input and Summary Results'!E4173=0),FALSE,'Input and Summary Results'!$E4173)</f>
        <v>0</v>
      </c>
      <c r="E4591" t="b">
        <f t="shared" si="245"/>
        <v>0</v>
      </c>
      <c r="F4591" t="b">
        <f t="shared" si="246"/>
        <v>0</v>
      </c>
      <c r="G4591" t="b">
        <f>IF('Input and Summary Results'!$J$4="yes",IF(C4591=FALSE,FALSE,IF('Data Transformation'!E4591&lt;$R$10,E4591,$R$10)),IF(C4591=FALSE,FALSE,IF(C4591&lt;$R$10,C4591,$R$10)))</f>
        <v>0</v>
      </c>
      <c r="H4591" t="b">
        <f>IF('Input and Summary Results'!$J$4="yes",'Data Transformation'!F4591,'Data Transformation'!D4591)</f>
        <v>0</v>
      </c>
      <c r="I4591" t="str">
        <f t="shared" si="244"/>
        <v/>
      </c>
    </row>
    <row r="4592" spans="2:9" x14ac:dyDescent="0.55000000000000004">
      <c r="B4592" t="b">
        <f>IF('Input and Summary Results'!D4174=0,FALSE,'Input and Summary Results'!$B4174)</f>
        <v>0</v>
      </c>
      <c r="C4592" t="b">
        <f>IF(OR(B4592=0,'Input and Summary Results'!D4174=0,'Input and Summary Results'!D4174=""),FALSE,'Input and Summary Results'!$D4174)</f>
        <v>0</v>
      </c>
      <c r="D4592" t="b">
        <f>IF(OR(B4592=0,'Input and Summary Results'!E4174=0),FALSE,'Input and Summary Results'!$E4174)</f>
        <v>0</v>
      </c>
      <c r="E4592" t="b">
        <f t="shared" si="245"/>
        <v>0</v>
      </c>
      <c r="F4592" t="b">
        <f t="shared" si="246"/>
        <v>0</v>
      </c>
      <c r="G4592" t="b">
        <f>IF('Input and Summary Results'!$J$4="yes",IF(C4592=FALSE,FALSE,IF('Data Transformation'!E4592&lt;$R$10,E4592,$R$10)),IF(C4592=FALSE,FALSE,IF(C4592&lt;$R$10,C4592,$R$10)))</f>
        <v>0</v>
      </c>
      <c r="H4592" t="b">
        <f>IF('Input and Summary Results'!$J$4="yes",'Data Transformation'!F4592,'Data Transformation'!D4592)</f>
        <v>0</v>
      </c>
      <c r="I4592" t="str">
        <f t="shared" si="244"/>
        <v/>
      </c>
    </row>
    <row r="4593" spans="2:9" x14ac:dyDescent="0.55000000000000004">
      <c r="B4593" t="b">
        <f>IF('Input and Summary Results'!D4175=0,FALSE,'Input and Summary Results'!$B4175)</f>
        <v>0</v>
      </c>
      <c r="C4593" t="b">
        <f>IF(OR(B4593=0,'Input and Summary Results'!D4175=0,'Input and Summary Results'!D4175=""),FALSE,'Input and Summary Results'!$D4175)</f>
        <v>0</v>
      </c>
      <c r="D4593" t="b">
        <f>IF(OR(B4593=0,'Input and Summary Results'!E4175=0),FALSE,'Input and Summary Results'!$E4175)</f>
        <v>0</v>
      </c>
      <c r="E4593" t="b">
        <f t="shared" si="245"/>
        <v>0</v>
      </c>
      <c r="F4593" t="b">
        <f t="shared" si="246"/>
        <v>0</v>
      </c>
      <c r="G4593" t="b">
        <f>IF('Input and Summary Results'!$J$4="yes",IF(C4593=FALSE,FALSE,IF('Data Transformation'!E4593&lt;$R$10,E4593,$R$10)),IF(C4593=FALSE,FALSE,IF(C4593&lt;$R$10,C4593,$R$10)))</f>
        <v>0</v>
      </c>
      <c r="H4593" t="b">
        <f>IF('Input and Summary Results'!$J$4="yes",'Data Transformation'!F4593,'Data Transformation'!D4593)</f>
        <v>0</v>
      </c>
      <c r="I4593" t="str">
        <f t="shared" si="244"/>
        <v/>
      </c>
    </row>
    <row r="4594" spans="2:9" x14ac:dyDescent="0.55000000000000004">
      <c r="B4594" t="b">
        <f>IF('Input and Summary Results'!D4176=0,FALSE,'Input and Summary Results'!$B4176)</f>
        <v>0</v>
      </c>
      <c r="C4594" t="b">
        <f>IF(OR(B4594=0,'Input and Summary Results'!D4176=0,'Input and Summary Results'!D4176=""),FALSE,'Input and Summary Results'!$D4176)</f>
        <v>0</v>
      </c>
      <c r="D4594" t="b">
        <f>IF(OR(B4594=0,'Input and Summary Results'!E4176=0),FALSE,'Input and Summary Results'!$E4176)</f>
        <v>0</v>
      </c>
      <c r="E4594" t="b">
        <f t="shared" si="245"/>
        <v>0</v>
      </c>
      <c r="F4594" t="b">
        <f t="shared" si="246"/>
        <v>0</v>
      </c>
      <c r="G4594" t="b">
        <f>IF('Input and Summary Results'!$J$4="yes",IF(C4594=FALSE,FALSE,IF('Data Transformation'!E4594&lt;$R$10,E4594,$R$10)),IF(C4594=FALSE,FALSE,IF(C4594&lt;$R$10,C4594,$R$10)))</f>
        <v>0</v>
      </c>
      <c r="H4594" t="b">
        <f>IF('Input and Summary Results'!$J$4="yes",'Data Transformation'!F4594,'Data Transformation'!D4594)</f>
        <v>0</v>
      </c>
      <c r="I4594" t="str">
        <f t="shared" si="244"/>
        <v/>
      </c>
    </row>
    <row r="4595" spans="2:9" x14ac:dyDescent="0.55000000000000004">
      <c r="B4595" t="b">
        <f>IF('Input and Summary Results'!D4177=0,FALSE,'Input and Summary Results'!$B4177)</f>
        <v>0</v>
      </c>
      <c r="C4595" t="b">
        <f>IF(OR(B4595=0,'Input and Summary Results'!D4177=0,'Input and Summary Results'!D4177=""),FALSE,'Input and Summary Results'!$D4177)</f>
        <v>0</v>
      </c>
      <c r="D4595" t="b">
        <f>IF(OR(B4595=0,'Input and Summary Results'!E4177=0),FALSE,'Input and Summary Results'!$E4177)</f>
        <v>0</v>
      </c>
      <c r="E4595" t="b">
        <f t="shared" si="245"/>
        <v>0</v>
      </c>
      <c r="F4595" t="b">
        <f t="shared" si="246"/>
        <v>0</v>
      </c>
      <c r="G4595" t="b">
        <f>IF('Input and Summary Results'!$J$4="yes",IF(C4595=FALSE,FALSE,IF('Data Transformation'!E4595&lt;$R$10,E4595,$R$10)),IF(C4595=FALSE,FALSE,IF(C4595&lt;$R$10,C4595,$R$10)))</f>
        <v>0</v>
      </c>
      <c r="H4595" t="b">
        <f>IF('Input and Summary Results'!$J$4="yes",'Data Transformation'!F4595,'Data Transformation'!D4595)</f>
        <v>0</v>
      </c>
      <c r="I4595" t="str">
        <f t="shared" si="244"/>
        <v/>
      </c>
    </row>
    <row r="4596" spans="2:9" x14ac:dyDescent="0.55000000000000004">
      <c r="B4596" t="b">
        <f>IF('Input and Summary Results'!D4178=0,FALSE,'Input and Summary Results'!$B4178)</f>
        <v>0</v>
      </c>
      <c r="C4596" t="b">
        <f>IF(OR(B4596=0,'Input and Summary Results'!D4178=0,'Input and Summary Results'!D4178=""),FALSE,'Input and Summary Results'!$D4178)</f>
        <v>0</v>
      </c>
      <c r="D4596" t="b">
        <f>IF(OR(B4596=0,'Input and Summary Results'!E4178=0),FALSE,'Input and Summary Results'!$E4178)</f>
        <v>0</v>
      </c>
      <c r="E4596" t="b">
        <f t="shared" si="245"/>
        <v>0</v>
      </c>
      <c r="F4596" t="b">
        <f t="shared" si="246"/>
        <v>0</v>
      </c>
      <c r="G4596" t="b">
        <f>IF('Input and Summary Results'!$J$4="yes",IF(C4596=FALSE,FALSE,IF('Data Transformation'!E4596&lt;$R$10,E4596,$R$10)),IF(C4596=FALSE,FALSE,IF(C4596&lt;$R$10,C4596,$R$10)))</f>
        <v>0</v>
      </c>
      <c r="H4596" t="b">
        <f>IF('Input and Summary Results'!$J$4="yes",'Data Transformation'!F4596,'Data Transformation'!D4596)</f>
        <v>0</v>
      </c>
      <c r="I4596" t="str">
        <f t="shared" si="244"/>
        <v/>
      </c>
    </row>
    <row r="4597" spans="2:9" x14ac:dyDescent="0.55000000000000004">
      <c r="B4597" t="b">
        <f>IF('Input and Summary Results'!D4179=0,FALSE,'Input and Summary Results'!$B4179)</f>
        <v>0</v>
      </c>
      <c r="C4597" t="b">
        <f>IF(OR(B4597=0,'Input and Summary Results'!D4179=0,'Input and Summary Results'!D4179=""),FALSE,'Input and Summary Results'!$D4179)</f>
        <v>0</v>
      </c>
      <c r="D4597" t="b">
        <f>IF(OR(B4597=0,'Input and Summary Results'!E4179=0),FALSE,'Input and Summary Results'!$E4179)</f>
        <v>0</v>
      </c>
      <c r="E4597" t="b">
        <f t="shared" si="245"/>
        <v>0</v>
      </c>
      <c r="F4597" t="b">
        <f t="shared" si="246"/>
        <v>0</v>
      </c>
      <c r="G4597" t="b">
        <f>IF('Input and Summary Results'!$J$4="yes",IF(C4597=FALSE,FALSE,IF('Data Transformation'!E4597&lt;$R$10,E4597,$R$10)),IF(C4597=FALSE,FALSE,IF(C4597&lt;$R$10,C4597,$R$10)))</f>
        <v>0</v>
      </c>
      <c r="H4597" t="b">
        <f>IF('Input and Summary Results'!$J$4="yes",'Data Transformation'!F4597,'Data Transformation'!D4597)</f>
        <v>0</v>
      </c>
      <c r="I4597" t="str">
        <f t="shared" si="244"/>
        <v/>
      </c>
    </row>
    <row r="4598" spans="2:9" x14ac:dyDescent="0.55000000000000004">
      <c r="B4598" t="b">
        <f>IF('Input and Summary Results'!D4180=0,FALSE,'Input and Summary Results'!$B4180)</f>
        <v>0</v>
      </c>
      <c r="C4598" t="b">
        <f>IF(OR(B4598=0,'Input and Summary Results'!D4180=0,'Input and Summary Results'!D4180=""),FALSE,'Input and Summary Results'!$D4180)</f>
        <v>0</v>
      </c>
      <c r="D4598" t="b">
        <f>IF(OR(B4598=0,'Input and Summary Results'!E4180=0),FALSE,'Input and Summary Results'!$E4180)</f>
        <v>0</v>
      </c>
      <c r="E4598" t="b">
        <f t="shared" si="245"/>
        <v>0</v>
      </c>
      <c r="F4598" t="b">
        <f t="shared" si="246"/>
        <v>0</v>
      </c>
      <c r="G4598" t="b">
        <f>IF('Input and Summary Results'!$J$4="yes",IF(C4598=FALSE,FALSE,IF('Data Transformation'!E4598&lt;$R$10,E4598,$R$10)),IF(C4598=FALSE,FALSE,IF(C4598&lt;$R$10,C4598,$R$10)))</f>
        <v>0</v>
      </c>
      <c r="H4598" t="b">
        <f>IF('Input and Summary Results'!$J$4="yes",'Data Transformation'!F4598,'Data Transformation'!D4598)</f>
        <v>0</v>
      </c>
      <c r="I4598" t="str">
        <f t="shared" si="244"/>
        <v/>
      </c>
    </row>
    <row r="4599" spans="2:9" x14ac:dyDescent="0.55000000000000004">
      <c r="B4599" t="b">
        <f>IF('Input and Summary Results'!D4181=0,FALSE,'Input and Summary Results'!$B4181)</f>
        <v>0</v>
      </c>
      <c r="C4599" t="b">
        <f>IF(OR(B4599=0,'Input and Summary Results'!D4181=0,'Input and Summary Results'!D4181=""),FALSE,'Input and Summary Results'!$D4181)</f>
        <v>0</v>
      </c>
      <c r="D4599" t="b">
        <f>IF(OR(B4599=0,'Input and Summary Results'!E4181=0),FALSE,'Input and Summary Results'!$E4181)</f>
        <v>0</v>
      </c>
      <c r="E4599" t="b">
        <f t="shared" si="245"/>
        <v>0</v>
      </c>
      <c r="F4599" t="b">
        <f t="shared" si="246"/>
        <v>0</v>
      </c>
      <c r="G4599" t="b">
        <f>IF('Input and Summary Results'!$J$4="yes",IF(C4599=FALSE,FALSE,IF('Data Transformation'!E4599&lt;$R$10,E4599,$R$10)),IF(C4599=FALSE,FALSE,IF(C4599&lt;$R$10,C4599,$R$10)))</f>
        <v>0</v>
      </c>
      <c r="H4599" t="b">
        <f>IF('Input and Summary Results'!$J$4="yes",'Data Transformation'!F4599,'Data Transformation'!D4599)</f>
        <v>0</v>
      </c>
      <c r="I4599" t="str">
        <f t="shared" si="244"/>
        <v/>
      </c>
    </row>
    <row r="4600" spans="2:9" x14ac:dyDescent="0.55000000000000004">
      <c r="B4600" t="b">
        <f>IF('Input and Summary Results'!D4182=0,FALSE,'Input and Summary Results'!$B4182)</f>
        <v>0</v>
      </c>
      <c r="C4600" t="b">
        <f>IF(OR(B4600=0,'Input and Summary Results'!D4182=0,'Input and Summary Results'!D4182=""),FALSE,'Input and Summary Results'!$D4182)</f>
        <v>0</v>
      </c>
      <c r="D4600" t="b">
        <f>IF(OR(B4600=0,'Input and Summary Results'!E4182=0),FALSE,'Input and Summary Results'!$E4182)</f>
        <v>0</v>
      </c>
      <c r="E4600" t="b">
        <f t="shared" si="245"/>
        <v>0</v>
      </c>
      <c r="F4600" t="b">
        <f t="shared" si="246"/>
        <v>0</v>
      </c>
      <c r="G4600" t="b">
        <f>IF('Input and Summary Results'!$J$4="yes",IF(C4600=FALSE,FALSE,IF('Data Transformation'!E4600&lt;$R$10,E4600,$R$10)),IF(C4600=FALSE,FALSE,IF(C4600&lt;$R$10,C4600,$R$10)))</f>
        <v>0</v>
      </c>
      <c r="H4600" t="b">
        <f>IF('Input and Summary Results'!$J$4="yes",'Data Transformation'!F4600,'Data Transformation'!D4600)</f>
        <v>0</v>
      </c>
      <c r="I4600" t="str">
        <f t="shared" si="244"/>
        <v/>
      </c>
    </row>
    <row r="4601" spans="2:9" x14ac:dyDescent="0.55000000000000004">
      <c r="B4601" t="b">
        <f>IF('Input and Summary Results'!D4183=0,FALSE,'Input and Summary Results'!$B4183)</f>
        <v>0</v>
      </c>
      <c r="C4601" t="b">
        <f>IF(OR(B4601=0,'Input and Summary Results'!D4183=0,'Input and Summary Results'!D4183=""),FALSE,'Input and Summary Results'!$D4183)</f>
        <v>0</v>
      </c>
      <c r="D4601" t="b">
        <f>IF(OR(B4601=0,'Input and Summary Results'!E4183=0),FALSE,'Input and Summary Results'!$E4183)</f>
        <v>0</v>
      </c>
      <c r="E4601" t="b">
        <f t="shared" si="245"/>
        <v>0</v>
      </c>
      <c r="F4601" t="b">
        <f t="shared" si="246"/>
        <v>0</v>
      </c>
      <c r="G4601" t="b">
        <f>IF('Input and Summary Results'!$J$4="yes",IF(C4601=FALSE,FALSE,IF('Data Transformation'!E4601&lt;$R$10,E4601,$R$10)),IF(C4601=FALSE,FALSE,IF(C4601&lt;$R$10,C4601,$R$10)))</f>
        <v>0</v>
      </c>
      <c r="H4601" t="b">
        <f>IF('Input and Summary Results'!$J$4="yes",'Data Transformation'!F4601,'Data Transformation'!D4601)</f>
        <v>0</v>
      </c>
      <c r="I4601" t="str">
        <f t="shared" si="244"/>
        <v/>
      </c>
    </row>
    <row r="4602" spans="2:9" x14ac:dyDescent="0.55000000000000004">
      <c r="B4602" t="b">
        <f>IF('Input and Summary Results'!D4184=0,FALSE,'Input and Summary Results'!$B4184)</f>
        <v>0</v>
      </c>
      <c r="C4602" t="b">
        <f>IF(OR(B4602=0,'Input and Summary Results'!D4184=0,'Input and Summary Results'!D4184=""),FALSE,'Input and Summary Results'!$D4184)</f>
        <v>0</v>
      </c>
      <c r="D4602" t="b">
        <f>IF(OR(B4602=0,'Input and Summary Results'!E4184=0),FALSE,'Input and Summary Results'!$E4184)</f>
        <v>0</v>
      </c>
      <c r="E4602" t="b">
        <f t="shared" si="245"/>
        <v>0</v>
      </c>
      <c r="F4602" t="b">
        <f t="shared" si="246"/>
        <v>0</v>
      </c>
      <c r="G4602" t="b">
        <f>IF('Input and Summary Results'!$J$4="yes",IF(C4602=FALSE,FALSE,IF('Data Transformation'!E4602&lt;$R$10,E4602,$R$10)),IF(C4602=FALSE,FALSE,IF(C4602&lt;$R$10,C4602,$R$10)))</f>
        <v>0</v>
      </c>
      <c r="H4602" t="b">
        <f>IF('Input and Summary Results'!$J$4="yes",'Data Transformation'!F4602,'Data Transformation'!D4602)</f>
        <v>0</v>
      </c>
      <c r="I4602" t="str">
        <f t="shared" si="244"/>
        <v/>
      </c>
    </row>
    <row r="4603" spans="2:9" x14ac:dyDescent="0.55000000000000004">
      <c r="B4603" t="b">
        <f>IF('Input and Summary Results'!D4185=0,FALSE,'Input and Summary Results'!$B4185)</f>
        <v>0</v>
      </c>
      <c r="C4603" t="b">
        <f>IF(OR(B4603=0,'Input and Summary Results'!D4185=0,'Input and Summary Results'!D4185=""),FALSE,'Input and Summary Results'!$D4185)</f>
        <v>0</v>
      </c>
      <c r="D4603" t="b">
        <f>IF(OR(B4603=0,'Input and Summary Results'!E4185=0),FALSE,'Input and Summary Results'!$E4185)</f>
        <v>0</v>
      </c>
      <c r="E4603" t="b">
        <f t="shared" si="245"/>
        <v>0</v>
      </c>
      <c r="F4603" t="b">
        <f t="shared" si="246"/>
        <v>0</v>
      </c>
      <c r="G4603" t="b">
        <f>IF('Input and Summary Results'!$J$4="yes",IF(C4603=FALSE,FALSE,IF('Data Transformation'!E4603&lt;$R$10,E4603,$R$10)),IF(C4603=FALSE,FALSE,IF(C4603&lt;$R$10,C4603,$R$10)))</f>
        <v>0</v>
      </c>
      <c r="H4603" t="b">
        <f>IF('Input and Summary Results'!$J$4="yes",'Data Transformation'!F4603,'Data Transformation'!D4603)</f>
        <v>0</v>
      </c>
      <c r="I4603" t="str">
        <f t="shared" si="244"/>
        <v/>
      </c>
    </row>
    <row r="4604" spans="2:9" x14ac:dyDescent="0.55000000000000004">
      <c r="B4604" t="b">
        <f>IF('Input and Summary Results'!D4186=0,FALSE,'Input and Summary Results'!$B4186)</f>
        <v>0</v>
      </c>
      <c r="C4604" t="b">
        <f>IF(OR(B4604=0,'Input and Summary Results'!D4186=0,'Input and Summary Results'!D4186=""),FALSE,'Input and Summary Results'!$D4186)</f>
        <v>0</v>
      </c>
      <c r="D4604" t="b">
        <f>IF(OR(B4604=0,'Input and Summary Results'!E4186=0),FALSE,'Input and Summary Results'!$E4186)</f>
        <v>0</v>
      </c>
      <c r="E4604" t="b">
        <f t="shared" si="245"/>
        <v>0</v>
      </c>
      <c r="F4604" t="b">
        <f t="shared" si="246"/>
        <v>0</v>
      </c>
      <c r="G4604" t="b">
        <f>IF('Input and Summary Results'!$J$4="yes",IF(C4604=FALSE,FALSE,IF('Data Transformation'!E4604&lt;$R$10,E4604,$R$10)),IF(C4604=FALSE,FALSE,IF(C4604&lt;$R$10,C4604,$R$10)))</f>
        <v>0</v>
      </c>
      <c r="H4604" t="b">
        <f>IF('Input and Summary Results'!$J$4="yes",'Data Transformation'!F4604,'Data Transformation'!D4604)</f>
        <v>0</v>
      </c>
      <c r="I4604" t="str">
        <f t="shared" si="244"/>
        <v/>
      </c>
    </row>
    <row r="4605" spans="2:9" x14ac:dyDescent="0.55000000000000004">
      <c r="B4605" t="b">
        <f>IF('Input and Summary Results'!D4187=0,FALSE,'Input and Summary Results'!$B4187)</f>
        <v>0</v>
      </c>
      <c r="C4605" t="b">
        <f>IF(OR(B4605=0,'Input and Summary Results'!D4187=0,'Input and Summary Results'!D4187=""),FALSE,'Input and Summary Results'!$D4187)</f>
        <v>0</v>
      </c>
      <c r="D4605" t="b">
        <f>IF(OR(B4605=0,'Input and Summary Results'!E4187=0),FALSE,'Input and Summary Results'!$E4187)</f>
        <v>0</v>
      </c>
      <c r="E4605" t="b">
        <f t="shared" si="245"/>
        <v>0</v>
      </c>
      <c r="F4605" t="b">
        <f t="shared" si="246"/>
        <v>0</v>
      </c>
      <c r="G4605" t="b">
        <f>IF('Input and Summary Results'!$J$4="yes",IF(C4605=FALSE,FALSE,IF('Data Transformation'!E4605&lt;$R$10,E4605,$R$10)),IF(C4605=FALSE,FALSE,IF(C4605&lt;$R$10,C4605,$R$10)))</f>
        <v>0</v>
      </c>
      <c r="H4605" t="b">
        <f>IF('Input and Summary Results'!$J$4="yes",'Data Transformation'!F4605,'Data Transformation'!D4605)</f>
        <v>0</v>
      </c>
      <c r="I4605" t="str">
        <f t="shared" si="244"/>
        <v/>
      </c>
    </row>
    <row r="4606" spans="2:9" x14ac:dyDescent="0.55000000000000004">
      <c r="B4606" t="b">
        <f>IF('Input and Summary Results'!D4188=0,FALSE,'Input and Summary Results'!$B4188)</f>
        <v>0</v>
      </c>
      <c r="C4606" t="b">
        <f>IF(OR(B4606=0,'Input and Summary Results'!D4188=0,'Input and Summary Results'!D4188=""),FALSE,'Input and Summary Results'!$D4188)</f>
        <v>0</v>
      </c>
      <c r="D4606" t="b">
        <f>IF(OR(B4606=0,'Input and Summary Results'!E4188=0),FALSE,'Input and Summary Results'!$E4188)</f>
        <v>0</v>
      </c>
      <c r="E4606" t="b">
        <f t="shared" si="245"/>
        <v>0</v>
      </c>
      <c r="F4606" t="b">
        <f t="shared" si="246"/>
        <v>0</v>
      </c>
      <c r="G4606" t="b">
        <f>IF('Input and Summary Results'!$J$4="yes",IF(C4606=FALSE,FALSE,IF('Data Transformation'!E4606&lt;$R$10,E4606,$R$10)),IF(C4606=FALSE,FALSE,IF(C4606&lt;$R$10,C4606,$R$10)))</f>
        <v>0</v>
      </c>
      <c r="H4606" t="b">
        <f>IF('Input and Summary Results'!$J$4="yes",'Data Transformation'!F4606,'Data Transformation'!D4606)</f>
        <v>0</v>
      </c>
      <c r="I4606" t="str">
        <f t="shared" si="244"/>
        <v/>
      </c>
    </row>
    <row r="4607" spans="2:9" x14ac:dyDescent="0.55000000000000004">
      <c r="B4607" t="b">
        <f>IF('Input and Summary Results'!D4189=0,FALSE,'Input and Summary Results'!$B4189)</f>
        <v>0</v>
      </c>
      <c r="C4607" t="b">
        <f>IF(OR(B4607=0,'Input and Summary Results'!D4189=0,'Input and Summary Results'!D4189=""),FALSE,'Input and Summary Results'!$D4189)</f>
        <v>0</v>
      </c>
      <c r="D4607" t="b">
        <f>IF(OR(B4607=0,'Input and Summary Results'!E4189=0),FALSE,'Input and Summary Results'!$E4189)</f>
        <v>0</v>
      </c>
      <c r="E4607" t="b">
        <f t="shared" si="245"/>
        <v>0</v>
      </c>
      <c r="F4607" t="b">
        <f t="shared" si="246"/>
        <v>0</v>
      </c>
      <c r="G4607" t="b">
        <f>IF('Input and Summary Results'!$J$4="yes",IF(C4607=FALSE,FALSE,IF('Data Transformation'!E4607&lt;$R$10,E4607,$R$10)),IF(C4607=FALSE,FALSE,IF(C4607&lt;$R$10,C4607,$R$10)))</f>
        <v>0</v>
      </c>
      <c r="H4607" t="b">
        <f>IF('Input and Summary Results'!$J$4="yes",'Data Transformation'!F4607,'Data Transformation'!D4607)</f>
        <v>0</v>
      </c>
      <c r="I4607" t="str">
        <f t="shared" si="244"/>
        <v/>
      </c>
    </row>
    <row r="4608" spans="2:9" x14ac:dyDescent="0.55000000000000004">
      <c r="B4608" t="b">
        <f>IF('Input and Summary Results'!D4190=0,FALSE,'Input and Summary Results'!$B4190)</f>
        <v>0</v>
      </c>
      <c r="C4608" t="b">
        <f>IF(OR(B4608=0,'Input and Summary Results'!D4190=0,'Input and Summary Results'!D4190=""),FALSE,'Input and Summary Results'!$D4190)</f>
        <v>0</v>
      </c>
      <c r="D4608" t="b">
        <f>IF(OR(B4608=0,'Input and Summary Results'!E4190=0),FALSE,'Input and Summary Results'!$E4190)</f>
        <v>0</v>
      </c>
      <c r="E4608" t="b">
        <f t="shared" si="245"/>
        <v>0</v>
      </c>
      <c r="F4608" t="b">
        <f t="shared" si="246"/>
        <v>0</v>
      </c>
      <c r="G4608" t="b">
        <f>IF('Input and Summary Results'!$J$4="yes",IF(C4608=FALSE,FALSE,IF('Data Transformation'!E4608&lt;$R$10,E4608,$R$10)),IF(C4608=FALSE,FALSE,IF(C4608&lt;$R$10,C4608,$R$10)))</f>
        <v>0</v>
      </c>
      <c r="H4608" t="b">
        <f>IF('Input and Summary Results'!$J$4="yes",'Data Transformation'!F4608,'Data Transformation'!D4608)</f>
        <v>0</v>
      </c>
      <c r="I4608" t="str">
        <f t="shared" si="244"/>
        <v/>
      </c>
    </row>
    <row r="4609" spans="2:9" x14ac:dyDescent="0.55000000000000004">
      <c r="B4609" t="b">
        <f>IF('Input and Summary Results'!D4191=0,FALSE,'Input and Summary Results'!$B4191)</f>
        <v>0</v>
      </c>
      <c r="C4609" t="b">
        <f>IF(OR(B4609=0,'Input and Summary Results'!D4191=0,'Input and Summary Results'!D4191=""),FALSE,'Input and Summary Results'!$D4191)</f>
        <v>0</v>
      </c>
      <c r="D4609" t="b">
        <f>IF(OR(B4609=0,'Input and Summary Results'!E4191=0),FALSE,'Input and Summary Results'!$E4191)</f>
        <v>0</v>
      </c>
      <c r="E4609" t="b">
        <f t="shared" si="245"/>
        <v>0</v>
      </c>
      <c r="F4609" t="b">
        <f t="shared" si="246"/>
        <v>0</v>
      </c>
      <c r="G4609" t="b">
        <f>IF('Input and Summary Results'!$J$4="yes",IF(C4609=FALSE,FALSE,IF('Data Transformation'!E4609&lt;$R$10,E4609,$R$10)),IF(C4609=FALSE,FALSE,IF(C4609&lt;$R$10,C4609,$R$10)))</f>
        <v>0</v>
      </c>
      <c r="H4609" t="b">
        <f>IF('Input and Summary Results'!$J$4="yes",'Data Transformation'!F4609,'Data Transformation'!D4609)</f>
        <v>0</v>
      </c>
      <c r="I4609" t="str">
        <f t="shared" si="244"/>
        <v/>
      </c>
    </row>
    <row r="4610" spans="2:9" x14ac:dyDescent="0.55000000000000004">
      <c r="B4610" t="b">
        <f>IF('Input and Summary Results'!D4192=0,FALSE,'Input and Summary Results'!$B4192)</f>
        <v>0</v>
      </c>
      <c r="C4610" t="b">
        <f>IF(OR(B4610=0,'Input and Summary Results'!D4192=0,'Input and Summary Results'!D4192=""),FALSE,'Input and Summary Results'!$D4192)</f>
        <v>0</v>
      </c>
      <c r="D4610" t="b">
        <f>IF(OR(B4610=0,'Input and Summary Results'!E4192=0),FALSE,'Input and Summary Results'!$E4192)</f>
        <v>0</v>
      </c>
      <c r="E4610" t="b">
        <f t="shared" si="245"/>
        <v>0</v>
      </c>
      <c r="F4610" t="b">
        <f t="shared" si="246"/>
        <v>0</v>
      </c>
      <c r="G4610" t="b">
        <f>IF('Input and Summary Results'!$J$4="yes",IF(C4610=FALSE,FALSE,IF('Data Transformation'!E4610&lt;$R$10,E4610,$R$10)),IF(C4610=FALSE,FALSE,IF(C4610&lt;$R$10,C4610,$R$10)))</f>
        <v>0</v>
      </c>
      <c r="H4610" t="b">
        <f>IF('Input and Summary Results'!$J$4="yes",'Data Transformation'!F4610,'Data Transformation'!D4610)</f>
        <v>0</v>
      </c>
      <c r="I4610" t="str">
        <f t="shared" si="244"/>
        <v/>
      </c>
    </row>
    <row r="4611" spans="2:9" x14ac:dyDescent="0.55000000000000004">
      <c r="B4611" t="b">
        <f>IF('Input and Summary Results'!D4193=0,FALSE,'Input and Summary Results'!$B4193)</f>
        <v>0</v>
      </c>
      <c r="C4611" t="b">
        <f>IF(OR(B4611=0,'Input and Summary Results'!D4193=0,'Input and Summary Results'!D4193=""),FALSE,'Input and Summary Results'!$D4193)</f>
        <v>0</v>
      </c>
      <c r="D4611" t="b">
        <f>IF(OR(B4611=0,'Input and Summary Results'!E4193=0),FALSE,'Input and Summary Results'!$E4193)</f>
        <v>0</v>
      </c>
      <c r="E4611" t="b">
        <f t="shared" si="245"/>
        <v>0</v>
      </c>
      <c r="F4611" t="b">
        <f t="shared" si="246"/>
        <v>0</v>
      </c>
      <c r="G4611" t="b">
        <f>IF('Input and Summary Results'!$J$4="yes",IF(C4611=FALSE,FALSE,IF('Data Transformation'!E4611&lt;$R$10,E4611,$R$10)),IF(C4611=FALSE,FALSE,IF(C4611&lt;$R$10,C4611,$R$10)))</f>
        <v>0</v>
      </c>
      <c r="H4611" t="b">
        <f>IF('Input and Summary Results'!$J$4="yes",'Data Transformation'!F4611,'Data Transformation'!D4611)</f>
        <v>0</v>
      </c>
      <c r="I4611" t="str">
        <f t="shared" si="244"/>
        <v/>
      </c>
    </row>
    <row r="4612" spans="2:9" x14ac:dyDescent="0.55000000000000004">
      <c r="B4612" t="b">
        <f>IF('Input and Summary Results'!D4194=0,FALSE,'Input and Summary Results'!$B4194)</f>
        <v>0</v>
      </c>
      <c r="C4612" t="b">
        <f>IF(OR(B4612=0,'Input and Summary Results'!D4194=0,'Input and Summary Results'!D4194=""),FALSE,'Input and Summary Results'!$D4194)</f>
        <v>0</v>
      </c>
      <c r="D4612" t="b">
        <f>IF(OR(B4612=0,'Input and Summary Results'!E4194=0),FALSE,'Input and Summary Results'!$E4194)</f>
        <v>0</v>
      </c>
      <c r="E4612" t="b">
        <f t="shared" si="245"/>
        <v>0</v>
      </c>
      <c r="F4612" t="b">
        <f t="shared" si="246"/>
        <v>0</v>
      </c>
      <c r="G4612" t="b">
        <f>IF('Input and Summary Results'!$J$4="yes",IF(C4612=FALSE,FALSE,IF('Data Transformation'!E4612&lt;$R$10,E4612,$R$10)),IF(C4612=FALSE,FALSE,IF(C4612&lt;$R$10,C4612,$R$10)))</f>
        <v>0</v>
      </c>
      <c r="H4612" t="b">
        <f>IF('Input and Summary Results'!$J$4="yes",'Data Transformation'!F4612,'Data Transformation'!D4612)</f>
        <v>0</v>
      </c>
      <c r="I4612" t="str">
        <f t="shared" si="244"/>
        <v/>
      </c>
    </row>
    <row r="4613" spans="2:9" x14ac:dyDescent="0.55000000000000004">
      <c r="B4613" t="b">
        <f>IF('Input and Summary Results'!D4195=0,FALSE,'Input and Summary Results'!$B4195)</f>
        <v>0</v>
      </c>
      <c r="C4613" t="b">
        <f>IF(OR(B4613=0,'Input and Summary Results'!D4195=0,'Input and Summary Results'!D4195=""),FALSE,'Input and Summary Results'!$D4195)</f>
        <v>0</v>
      </c>
      <c r="D4613" t="b">
        <f>IF(OR(B4613=0,'Input and Summary Results'!E4195=0),FALSE,'Input and Summary Results'!$E4195)</f>
        <v>0</v>
      </c>
      <c r="E4613" t="b">
        <f t="shared" si="245"/>
        <v>0</v>
      </c>
      <c r="F4613" t="b">
        <f t="shared" si="246"/>
        <v>0</v>
      </c>
      <c r="G4613" t="b">
        <f>IF('Input and Summary Results'!$J$4="yes",IF(C4613=FALSE,FALSE,IF('Data Transformation'!E4613&lt;$R$10,E4613,$R$10)),IF(C4613=FALSE,FALSE,IF(C4613&lt;$R$10,C4613,$R$10)))</f>
        <v>0</v>
      </c>
      <c r="H4613" t="b">
        <f>IF('Input and Summary Results'!$J$4="yes",'Data Transformation'!F4613,'Data Transformation'!D4613)</f>
        <v>0</v>
      </c>
      <c r="I4613" t="str">
        <f t="shared" ref="I4613:I4676" si="247">IF(G4613=FALSE,"",B4613)</f>
        <v/>
      </c>
    </row>
    <row r="4614" spans="2:9" x14ac:dyDescent="0.55000000000000004">
      <c r="B4614" t="b">
        <f>IF('Input and Summary Results'!D4196=0,FALSE,'Input and Summary Results'!$B4196)</f>
        <v>0</v>
      </c>
      <c r="C4614" t="b">
        <f>IF(OR(B4614=0,'Input and Summary Results'!D4196=0,'Input and Summary Results'!D4196=""),FALSE,'Input and Summary Results'!$D4196)</f>
        <v>0</v>
      </c>
      <c r="D4614" t="b">
        <f>IF(OR(B4614=0,'Input and Summary Results'!E4196=0),FALSE,'Input and Summary Results'!$E4196)</f>
        <v>0</v>
      </c>
      <c r="E4614" t="b">
        <f t="shared" si="245"/>
        <v>0</v>
      </c>
      <c r="F4614" t="b">
        <f t="shared" si="246"/>
        <v>0</v>
      </c>
      <c r="G4614" t="b">
        <f>IF('Input and Summary Results'!$J$4="yes",IF(C4614=FALSE,FALSE,IF('Data Transformation'!E4614&lt;$R$10,E4614,$R$10)),IF(C4614=FALSE,FALSE,IF(C4614&lt;$R$10,C4614,$R$10)))</f>
        <v>0</v>
      </c>
      <c r="H4614" t="b">
        <f>IF('Input and Summary Results'!$J$4="yes",'Data Transformation'!F4614,'Data Transformation'!D4614)</f>
        <v>0</v>
      </c>
      <c r="I4614" t="str">
        <f t="shared" si="247"/>
        <v/>
      </c>
    </row>
    <row r="4615" spans="2:9" x14ac:dyDescent="0.55000000000000004">
      <c r="B4615" t="b">
        <f>IF('Input and Summary Results'!D4197=0,FALSE,'Input and Summary Results'!$B4197)</f>
        <v>0</v>
      </c>
      <c r="C4615" t="b">
        <f>IF(OR(B4615=0,'Input and Summary Results'!D4197=0,'Input and Summary Results'!D4197=""),FALSE,'Input and Summary Results'!$D4197)</f>
        <v>0</v>
      </c>
      <c r="D4615" t="b">
        <f>IF(OR(B4615=0,'Input and Summary Results'!E4197=0),FALSE,'Input and Summary Results'!$E4197)</f>
        <v>0</v>
      </c>
      <c r="E4615" t="b">
        <f t="shared" si="245"/>
        <v>0</v>
      </c>
      <c r="F4615" t="b">
        <f t="shared" si="246"/>
        <v>0</v>
      </c>
      <c r="G4615" t="b">
        <f>IF('Input and Summary Results'!$J$4="yes",IF(C4615=FALSE,FALSE,IF('Data Transformation'!E4615&lt;$R$10,E4615,$R$10)),IF(C4615=FALSE,FALSE,IF(C4615&lt;$R$10,C4615,$R$10)))</f>
        <v>0</v>
      </c>
      <c r="H4615" t="b">
        <f>IF('Input and Summary Results'!$J$4="yes",'Data Transformation'!F4615,'Data Transformation'!D4615)</f>
        <v>0</v>
      </c>
      <c r="I4615" t="str">
        <f t="shared" si="247"/>
        <v/>
      </c>
    </row>
    <row r="4616" spans="2:9" x14ac:dyDescent="0.55000000000000004">
      <c r="B4616" t="b">
        <f>IF('Input and Summary Results'!D4198=0,FALSE,'Input and Summary Results'!$B4198)</f>
        <v>0</v>
      </c>
      <c r="C4616" t="b">
        <f>IF(OR(B4616=0,'Input and Summary Results'!D4198=0,'Input and Summary Results'!D4198=""),FALSE,'Input and Summary Results'!$D4198)</f>
        <v>0</v>
      </c>
      <c r="D4616" t="b">
        <f>IF(OR(B4616=0,'Input and Summary Results'!E4198=0),FALSE,'Input and Summary Results'!$E4198)</f>
        <v>0</v>
      </c>
      <c r="E4616" t="b">
        <f t="shared" si="245"/>
        <v>0</v>
      </c>
      <c r="F4616" t="b">
        <f t="shared" si="246"/>
        <v>0</v>
      </c>
      <c r="G4616" t="b">
        <f>IF('Input and Summary Results'!$J$4="yes",IF(C4616=FALSE,FALSE,IF('Data Transformation'!E4616&lt;$R$10,E4616,$R$10)),IF(C4616=FALSE,FALSE,IF(C4616&lt;$R$10,C4616,$R$10)))</f>
        <v>0</v>
      </c>
      <c r="H4616" t="b">
        <f>IF('Input and Summary Results'!$J$4="yes",'Data Transformation'!F4616,'Data Transformation'!D4616)</f>
        <v>0</v>
      </c>
      <c r="I4616" t="str">
        <f t="shared" si="247"/>
        <v/>
      </c>
    </row>
    <row r="4617" spans="2:9" x14ac:dyDescent="0.55000000000000004">
      <c r="B4617" t="b">
        <f>IF('Input and Summary Results'!D4199=0,FALSE,'Input and Summary Results'!$B4199)</f>
        <v>0</v>
      </c>
      <c r="C4617" t="b">
        <f>IF(OR(B4617=0,'Input and Summary Results'!D4199=0,'Input and Summary Results'!D4199=""),FALSE,'Input and Summary Results'!$D4199)</f>
        <v>0</v>
      </c>
      <c r="D4617" t="b">
        <f>IF(OR(B4617=0,'Input and Summary Results'!E4199=0),FALSE,'Input and Summary Results'!$E4199)</f>
        <v>0</v>
      </c>
      <c r="E4617" t="b">
        <f t="shared" si="245"/>
        <v>0</v>
      </c>
      <c r="F4617" t="b">
        <f t="shared" si="246"/>
        <v>0</v>
      </c>
      <c r="G4617" t="b">
        <f>IF('Input and Summary Results'!$J$4="yes",IF(C4617=FALSE,FALSE,IF('Data Transformation'!E4617&lt;$R$10,E4617,$R$10)),IF(C4617=FALSE,FALSE,IF(C4617&lt;$R$10,C4617,$R$10)))</f>
        <v>0</v>
      </c>
      <c r="H4617" t="b">
        <f>IF('Input and Summary Results'!$J$4="yes",'Data Transformation'!F4617,'Data Transformation'!D4617)</f>
        <v>0</v>
      </c>
      <c r="I4617" t="str">
        <f t="shared" si="247"/>
        <v/>
      </c>
    </row>
    <row r="4618" spans="2:9" x14ac:dyDescent="0.55000000000000004">
      <c r="B4618" t="b">
        <f>IF('Input and Summary Results'!D4200=0,FALSE,'Input and Summary Results'!$B4200)</f>
        <v>0</v>
      </c>
      <c r="C4618" t="b">
        <f>IF(OR(B4618=0,'Input and Summary Results'!D4200=0,'Input and Summary Results'!D4200=""),FALSE,'Input and Summary Results'!$D4200)</f>
        <v>0</v>
      </c>
      <c r="D4618" t="b">
        <f>IF(OR(B4618=0,'Input and Summary Results'!E4200=0),FALSE,'Input and Summary Results'!$E4200)</f>
        <v>0</v>
      </c>
      <c r="E4618" t="b">
        <f t="shared" si="245"/>
        <v>0</v>
      </c>
      <c r="F4618" t="b">
        <f t="shared" si="246"/>
        <v>0</v>
      </c>
      <c r="G4618" t="b">
        <f>IF('Input and Summary Results'!$J$4="yes",IF(C4618=FALSE,FALSE,IF('Data Transformation'!E4618&lt;$R$10,E4618,$R$10)),IF(C4618=FALSE,FALSE,IF(C4618&lt;$R$10,C4618,$R$10)))</f>
        <v>0</v>
      </c>
      <c r="H4618" t="b">
        <f>IF('Input and Summary Results'!$J$4="yes",'Data Transformation'!F4618,'Data Transformation'!D4618)</f>
        <v>0</v>
      </c>
      <c r="I4618" t="str">
        <f t="shared" si="247"/>
        <v/>
      </c>
    </row>
    <row r="4619" spans="2:9" x14ac:dyDescent="0.55000000000000004">
      <c r="B4619" t="b">
        <f>IF('Input and Summary Results'!D4201=0,FALSE,'Input and Summary Results'!$B4201)</f>
        <v>0</v>
      </c>
      <c r="C4619" t="b">
        <f>IF(OR(B4619=0,'Input and Summary Results'!D4201=0,'Input and Summary Results'!D4201=""),FALSE,'Input and Summary Results'!$D4201)</f>
        <v>0</v>
      </c>
      <c r="D4619" t="b">
        <f>IF(OR(B4619=0,'Input and Summary Results'!E4201=0),FALSE,'Input and Summary Results'!$E4201)</f>
        <v>0</v>
      </c>
      <c r="E4619" t="b">
        <f t="shared" si="245"/>
        <v>0</v>
      </c>
      <c r="F4619" t="b">
        <f t="shared" si="246"/>
        <v>0</v>
      </c>
      <c r="G4619" t="b">
        <f>IF('Input and Summary Results'!$J$4="yes",IF(C4619=FALSE,FALSE,IF('Data Transformation'!E4619&lt;$R$10,E4619,$R$10)),IF(C4619=FALSE,FALSE,IF(C4619&lt;$R$10,C4619,$R$10)))</f>
        <v>0</v>
      </c>
      <c r="H4619" t="b">
        <f>IF('Input and Summary Results'!$J$4="yes",'Data Transformation'!F4619,'Data Transformation'!D4619)</f>
        <v>0</v>
      </c>
      <c r="I4619" t="str">
        <f t="shared" si="247"/>
        <v/>
      </c>
    </row>
    <row r="4620" spans="2:9" x14ac:dyDescent="0.55000000000000004">
      <c r="B4620" t="b">
        <f>IF('Input and Summary Results'!D4202=0,FALSE,'Input and Summary Results'!$B4202)</f>
        <v>0</v>
      </c>
      <c r="C4620" t="b">
        <f>IF(OR(B4620=0,'Input and Summary Results'!D4202=0,'Input and Summary Results'!D4202=""),FALSE,'Input and Summary Results'!$D4202)</f>
        <v>0</v>
      </c>
      <c r="D4620" t="b">
        <f>IF(OR(B4620=0,'Input and Summary Results'!E4202=0),FALSE,'Input and Summary Results'!$E4202)</f>
        <v>0</v>
      </c>
      <c r="E4620" t="b">
        <f t="shared" si="245"/>
        <v>0</v>
      </c>
      <c r="F4620" t="b">
        <f t="shared" si="246"/>
        <v>0</v>
      </c>
      <c r="G4620" t="b">
        <f>IF('Input and Summary Results'!$J$4="yes",IF(C4620=FALSE,FALSE,IF('Data Transformation'!E4620&lt;$R$10,E4620,$R$10)),IF(C4620=FALSE,FALSE,IF(C4620&lt;$R$10,C4620,$R$10)))</f>
        <v>0</v>
      </c>
      <c r="H4620" t="b">
        <f>IF('Input and Summary Results'!$J$4="yes",'Data Transformation'!F4620,'Data Transformation'!D4620)</f>
        <v>0</v>
      </c>
      <c r="I4620" t="str">
        <f t="shared" si="247"/>
        <v/>
      </c>
    </row>
    <row r="4621" spans="2:9" x14ac:dyDescent="0.55000000000000004">
      <c r="B4621" t="b">
        <f>IF('Input and Summary Results'!D4203=0,FALSE,'Input and Summary Results'!$B4203)</f>
        <v>0</v>
      </c>
      <c r="C4621" t="b">
        <f>IF(OR(B4621=0,'Input and Summary Results'!D4203=0,'Input and Summary Results'!D4203=""),FALSE,'Input and Summary Results'!$D4203)</f>
        <v>0</v>
      </c>
      <c r="D4621" t="b">
        <f>IF(OR(B4621=0,'Input and Summary Results'!E4203=0),FALSE,'Input and Summary Results'!$E4203)</f>
        <v>0</v>
      </c>
      <c r="E4621" t="b">
        <f t="shared" si="245"/>
        <v>0</v>
      </c>
      <c r="F4621" t="b">
        <f t="shared" si="246"/>
        <v>0</v>
      </c>
      <c r="G4621" t="b">
        <f>IF('Input and Summary Results'!$J$4="yes",IF(C4621=FALSE,FALSE,IF('Data Transformation'!E4621&lt;$R$10,E4621,$R$10)),IF(C4621=FALSE,FALSE,IF(C4621&lt;$R$10,C4621,$R$10)))</f>
        <v>0</v>
      </c>
      <c r="H4621" t="b">
        <f>IF('Input and Summary Results'!$J$4="yes",'Data Transformation'!F4621,'Data Transformation'!D4621)</f>
        <v>0</v>
      </c>
      <c r="I4621" t="str">
        <f t="shared" si="247"/>
        <v/>
      </c>
    </row>
    <row r="4622" spans="2:9" x14ac:dyDescent="0.55000000000000004">
      <c r="B4622" t="b">
        <f>IF('Input and Summary Results'!D4204=0,FALSE,'Input and Summary Results'!$B4204)</f>
        <v>0</v>
      </c>
      <c r="C4622" t="b">
        <f>IF(OR(B4622=0,'Input and Summary Results'!D4204=0,'Input and Summary Results'!D4204=""),FALSE,'Input and Summary Results'!$D4204)</f>
        <v>0</v>
      </c>
      <c r="D4622" t="b">
        <f>IF(OR(B4622=0,'Input and Summary Results'!E4204=0),FALSE,'Input and Summary Results'!$E4204)</f>
        <v>0</v>
      </c>
      <c r="E4622" t="b">
        <f t="shared" si="245"/>
        <v>0</v>
      </c>
      <c r="F4622" t="b">
        <f t="shared" si="246"/>
        <v>0</v>
      </c>
      <c r="G4622" t="b">
        <f>IF('Input and Summary Results'!$J$4="yes",IF(C4622=FALSE,FALSE,IF('Data Transformation'!E4622&lt;$R$10,E4622,$R$10)),IF(C4622=FALSE,FALSE,IF(C4622&lt;$R$10,C4622,$R$10)))</f>
        <v>0</v>
      </c>
      <c r="H4622" t="b">
        <f>IF('Input and Summary Results'!$J$4="yes",'Data Transformation'!F4622,'Data Transformation'!D4622)</f>
        <v>0</v>
      </c>
      <c r="I4622" t="str">
        <f t="shared" si="247"/>
        <v/>
      </c>
    </row>
    <row r="4623" spans="2:9" x14ac:dyDescent="0.55000000000000004">
      <c r="B4623" t="b">
        <f>IF('Input and Summary Results'!D4205=0,FALSE,'Input and Summary Results'!$B4205)</f>
        <v>0</v>
      </c>
      <c r="C4623" t="b">
        <f>IF(OR(B4623=0,'Input and Summary Results'!D4205=0,'Input and Summary Results'!D4205=""),FALSE,'Input and Summary Results'!$D4205)</f>
        <v>0</v>
      </c>
      <c r="D4623" t="b">
        <f>IF(OR(B4623=0,'Input and Summary Results'!E4205=0),FALSE,'Input and Summary Results'!$E4205)</f>
        <v>0</v>
      </c>
      <c r="E4623" t="b">
        <f t="shared" si="245"/>
        <v>0</v>
      </c>
      <c r="F4623" t="b">
        <f t="shared" si="246"/>
        <v>0</v>
      </c>
      <c r="G4623" t="b">
        <f>IF('Input and Summary Results'!$J$4="yes",IF(C4623=FALSE,FALSE,IF('Data Transformation'!E4623&lt;$R$10,E4623,$R$10)),IF(C4623=FALSE,FALSE,IF(C4623&lt;$R$10,C4623,$R$10)))</f>
        <v>0</v>
      </c>
      <c r="H4623" t="b">
        <f>IF('Input and Summary Results'!$J$4="yes",'Data Transformation'!F4623,'Data Transformation'!D4623)</f>
        <v>0</v>
      </c>
      <c r="I4623" t="str">
        <f t="shared" si="247"/>
        <v/>
      </c>
    </row>
    <row r="4624" spans="2:9" x14ac:dyDescent="0.55000000000000004">
      <c r="B4624" t="b">
        <f>IF('Input and Summary Results'!D4206=0,FALSE,'Input and Summary Results'!$B4206)</f>
        <v>0</v>
      </c>
      <c r="C4624" t="b">
        <f>IF(OR(B4624=0,'Input and Summary Results'!D4206=0,'Input and Summary Results'!D4206=""),FALSE,'Input and Summary Results'!$D4206)</f>
        <v>0</v>
      </c>
      <c r="D4624" t="b">
        <f>IF(OR(B4624=0,'Input and Summary Results'!E4206=0),FALSE,'Input and Summary Results'!$E4206)</f>
        <v>0</v>
      </c>
      <c r="E4624" t="b">
        <f t="shared" si="245"/>
        <v>0</v>
      </c>
      <c r="F4624" t="b">
        <f t="shared" si="246"/>
        <v>0</v>
      </c>
      <c r="G4624" t="b">
        <f>IF('Input and Summary Results'!$J$4="yes",IF(C4624=FALSE,FALSE,IF('Data Transformation'!E4624&lt;$R$10,E4624,$R$10)),IF(C4624=FALSE,FALSE,IF(C4624&lt;$R$10,C4624,$R$10)))</f>
        <v>0</v>
      </c>
      <c r="H4624" t="b">
        <f>IF('Input and Summary Results'!$J$4="yes",'Data Transformation'!F4624,'Data Transformation'!D4624)</f>
        <v>0</v>
      </c>
      <c r="I4624" t="str">
        <f t="shared" si="247"/>
        <v/>
      </c>
    </row>
    <row r="4625" spans="2:9" x14ac:dyDescent="0.55000000000000004">
      <c r="B4625" t="b">
        <f>IF('Input and Summary Results'!D4207=0,FALSE,'Input and Summary Results'!$B4207)</f>
        <v>0</v>
      </c>
      <c r="C4625" t="b">
        <f>IF(OR(B4625=0,'Input and Summary Results'!D4207=0,'Input and Summary Results'!D4207=""),FALSE,'Input and Summary Results'!$D4207)</f>
        <v>0</v>
      </c>
      <c r="D4625" t="b">
        <f>IF(OR(B4625=0,'Input and Summary Results'!E4207=0),FALSE,'Input and Summary Results'!$E4207)</f>
        <v>0</v>
      </c>
      <c r="E4625" t="b">
        <f t="shared" si="245"/>
        <v>0</v>
      </c>
      <c r="F4625" t="b">
        <f t="shared" si="246"/>
        <v>0</v>
      </c>
      <c r="G4625" t="b">
        <f>IF('Input and Summary Results'!$J$4="yes",IF(C4625=FALSE,FALSE,IF('Data Transformation'!E4625&lt;$R$10,E4625,$R$10)),IF(C4625=FALSE,FALSE,IF(C4625&lt;$R$10,C4625,$R$10)))</f>
        <v>0</v>
      </c>
      <c r="H4625" t="b">
        <f>IF('Input and Summary Results'!$J$4="yes",'Data Transformation'!F4625,'Data Transformation'!D4625)</f>
        <v>0</v>
      </c>
      <c r="I4625" t="str">
        <f t="shared" si="247"/>
        <v/>
      </c>
    </row>
    <row r="4626" spans="2:9" x14ac:dyDescent="0.55000000000000004">
      <c r="B4626" t="b">
        <f>IF('Input and Summary Results'!D4208=0,FALSE,'Input and Summary Results'!$B4208)</f>
        <v>0</v>
      </c>
      <c r="C4626" t="b">
        <f>IF(OR(B4626=0,'Input and Summary Results'!D4208=0,'Input and Summary Results'!D4208=""),FALSE,'Input and Summary Results'!$D4208)</f>
        <v>0</v>
      </c>
      <c r="D4626" t="b">
        <f>IF(OR(B4626=0,'Input and Summary Results'!E4208=0),FALSE,'Input and Summary Results'!$E4208)</f>
        <v>0</v>
      </c>
      <c r="E4626" t="b">
        <f t="shared" si="245"/>
        <v>0</v>
      </c>
      <c r="F4626" t="b">
        <f t="shared" si="246"/>
        <v>0</v>
      </c>
      <c r="G4626" t="b">
        <f>IF('Input and Summary Results'!$J$4="yes",IF(C4626=FALSE,FALSE,IF('Data Transformation'!E4626&lt;$R$10,E4626,$R$10)),IF(C4626=FALSE,FALSE,IF(C4626&lt;$R$10,C4626,$R$10)))</f>
        <v>0</v>
      </c>
      <c r="H4626" t="b">
        <f>IF('Input and Summary Results'!$J$4="yes",'Data Transformation'!F4626,'Data Transformation'!D4626)</f>
        <v>0</v>
      </c>
      <c r="I4626" t="str">
        <f t="shared" si="247"/>
        <v/>
      </c>
    </row>
    <row r="4627" spans="2:9" x14ac:dyDescent="0.55000000000000004">
      <c r="B4627" t="b">
        <f>IF('Input and Summary Results'!D4209=0,FALSE,'Input and Summary Results'!$B4209)</f>
        <v>0</v>
      </c>
      <c r="C4627" t="b">
        <f>IF(OR(B4627=0,'Input and Summary Results'!D4209=0,'Input and Summary Results'!D4209=""),FALSE,'Input and Summary Results'!$D4209)</f>
        <v>0</v>
      </c>
      <c r="D4627" t="b">
        <f>IF(OR(B4627=0,'Input and Summary Results'!E4209=0),FALSE,'Input and Summary Results'!$E4209)</f>
        <v>0</v>
      </c>
      <c r="E4627" t="b">
        <f t="shared" si="245"/>
        <v>0</v>
      </c>
      <c r="F4627" t="b">
        <f t="shared" si="246"/>
        <v>0</v>
      </c>
      <c r="G4627" t="b">
        <f>IF('Input and Summary Results'!$J$4="yes",IF(C4627=FALSE,FALSE,IF('Data Transformation'!E4627&lt;$R$10,E4627,$R$10)),IF(C4627=FALSE,FALSE,IF(C4627&lt;$R$10,C4627,$R$10)))</f>
        <v>0</v>
      </c>
      <c r="H4627" t="b">
        <f>IF('Input and Summary Results'!$J$4="yes",'Data Transformation'!F4627,'Data Transformation'!D4627)</f>
        <v>0</v>
      </c>
      <c r="I4627" t="str">
        <f t="shared" si="247"/>
        <v/>
      </c>
    </row>
    <row r="4628" spans="2:9" x14ac:dyDescent="0.55000000000000004">
      <c r="B4628" t="b">
        <f>IF('Input and Summary Results'!D4210=0,FALSE,'Input and Summary Results'!$B4210)</f>
        <v>0</v>
      </c>
      <c r="C4628" t="b">
        <f>IF(OR(B4628=0,'Input and Summary Results'!D4210=0,'Input and Summary Results'!D4210=""),FALSE,'Input and Summary Results'!$D4210)</f>
        <v>0</v>
      </c>
      <c r="D4628" t="b">
        <f>IF(OR(B4628=0,'Input and Summary Results'!E4210=0),FALSE,'Input and Summary Results'!$E4210)</f>
        <v>0</v>
      </c>
      <c r="E4628" t="b">
        <f t="shared" si="245"/>
        <v>0</v>
      </c>
      <c r="F4628" t="b">
        <f t="shared" si="246"/>
        <v>0</v>
      </c>
      <c r="G4628" t="b">
        <f>IF('Input and Summary Results'!$J$4="yes",IF(C4628=FALSE,FALSE,IF('Data Transformation'!E4628&lt;$R$10,E4628,$R$10)),IF(C4628=FALSE,FALSE,IF(C4628&lt;$R$10,C4628,$R$10)))</f>
        <v>0</v>
      </c>
      <c r="H4628" t="b">
        <f>IF('Input and Summary Results'!$J$4="yes",'Data Transformation'!F4628,'Data Transformation'!D4628)</f>
        <v>0</v>
      </c>
      <c r="I4628" t="str">
        <f t="shared" si="247"/>
        <v/>
      </c>
    </row>
    <row r="4629" spans="2:9" x14ac:dyDescent="0.55000000000000004">
      <c r="B4629" t="b">
        <f>IF('Input and Summary Results'!D4211=0,FALSE,'Input and Summary Results'!$B4211)</f>
        <v>0</v>
      </c>
      <c r="C4629" t="b">
        <f>IF(OR(B4629=0,'Input and Summary Results'!D4211=0,'Input and Summary Results'!D4211=""),FALSE,'Input and Summary Results'!$D4211)</f>
        <v>0</v>
      </c>
      <c r="D4629" t="b">
        <f>IF(OR(B4629=0,'Input and Summary Results'!E4211=0),FALSE,'Input and Summary Results'!$E4211)</f>
        <v>0</v>
      </c>
      <c r="E4629" t="b">
        <f t="shared" si="245"/>
        <v>0</v>
      </c>
      <c r="F4629" t="b">
        <f t="shared" si="246"/>
        <v>0</v>
      </c>
      <c r="G4629" t="b">
        <f>IF('Input and Summary Results'!$J$4="yes",IF(C4629=FALSE,FALSE,IF('Data Transformation'!E4629&lt;$R$10,E4629,$R$10)),IF(C4629=FALSE,FALSE,IF(C4629&lt;$R$10,C4629,$R$10)))</f>
        <v>0</v>
      </c>
      <c r="H4629" t="b">
        <f>IF('Input and Summary Results'!$J$4="yes",'Data Transformation'!F4629,'Data Transformation'!D4629)</f>
        <v>0</v>
      </c>
      <c r="I4629" t="str">
        <f t="shared" si="247"/>
        <v/>
      </c>
    </row>
    <row r="4630" spans="2:9" x14ac:dyDescent="0.55000000000000004">
      <c r="B4630" t="b">
        <f>IF('Input and Summary Results'!D4212=0,FALSE,'Input and Summary Results'!$B4212)</f>
        <v>0</v>
      </c>
      <c r="C4630" t="b">
        <f>IF(OR(B4630=0,'Input and Summary Results'!D4212=0,'Input and Summary Results'!D4212=""),FALSE,'Input and Summary Results'!$D4212)</f>
        <v>0</v>
      </c>
      <c r="D4630" t="b">
        <f>IF(OR(B4630=0,'Input and Summary Results'!E4212=0),FALSE,'Input and Summary Results'!$E4212)</f>
        <v>0</v>
      </c>
      <c r="E4630" t="b">
        <f t="shared" si="245"/>
        <v>0</v>
      </c>
      <c r="F4630" t="b">
        <f t="shared" si="246"/>
        <v>0</v>
      </c>
      <c r="G4630" t="b">
        <f>IF('Input and Summary Results'!$J$4="yes",IF(C4630=FALSE,FALSE,IF('Data Transformation'!E4630&lt;$R$10,E4630,$R$10)),IF(C4630=FALSE,FALSE,IF(C4630&lt;$R$10,C4630,$R$10)))</f>
        <v>0</v>
      </c>
      <c r="H4630" t="b">
        <f>IF('Input and Summary Results'!$J$4="yes",'Data Transformation'!F4630,'Data Transformation'!D4630)</f>
        <v>0</v>
      </c>
      <c r="I4630" t="str">
        <f t="shared" si="247"/>
        <v/>
      </c>
    </row>
    <row r="4631" spans="2:9" x14ac:dyDescent="0.55000000000000004">
      <c r="B4631" t="b">
        <f>IF('Input and Summary Results'!D4213=0,FALSE,'Input and Summary Results'!$B4213)</f>
        <v>0</v>
      </c>
      <c r="C4631" t="b">
        <f>IF(OR(B4631=0,'Input and Summary Results'!D4213=0,'Input and Summary Results'!D4213=""),FALSE,'Input and Summary Results'!$D4213)</f>
        <v>0</v>
      </c>
      <c r="D4631" t="b">
        <f>IF(OR(B4631=0,'Input and Summary Results'!E4213=0),FALSE,'Input and Summary Results'!$E4213)</f>
        <v>0</v>
      </c>
      <c r="E4631" t="b">
        <f t="shared" si="245"/>
        <v>0</v>
      </c>
      <c r="F4631" t="b">
        <f t="shared" si="246"/>
        <v>0</v>
      </c>
      <c r="G4631" t="b">
        <f>IF('Input and Summary Results'!$J$4="yes",IF(C4631=FALSE,FALSE,IF('Data Transformation'!E4631&lt;$R$10,E4631,$R$10)),IF(C4631=FALSE,FALSE,IF(C4631&lt;$R$10,C4631,$R$10)))</f>
        <v>0</v>
      </c>
      <c r="H4631" t="b">
        <f>IF('Input and Summary Results'!$J$4="yes",'Data Transformation'!F4631,'Data Transformation'!D4631)</f>
        <v>0</v>
      </c>
      <c r="I4631" t="str">
        <f t="shared" si="247"/>
        <v/>
      </c>
    </row>
    <row r="4632" spans="2:9" x14ac:dyDescent="0.55000000000000004">
      <c r="B4632" t="b">
        <f>IF('Input and Summary Results'!D4214=0,FALSE,'Input and Summary Results'!$B4214)</f>
        <v>0</v>
      </c>
      <c r="C4632" t="b">
        <f>IF(OR(B4632=0,'Input and Summary Results'!D4214=0,'Input and Summary Results'!D4214=""),FALSE,'Input and Summary Results'!$D4214)</f>
        <v>0</v>
      </c>
      <c r="D4632" t="b">
        <f>IF(OR(B4632=0,'Input and Summary Results'!E4214=0),FALSE,'Input and Summary Results'!$E4214)</f>
        <v>0</v>
      </c>
      <c r="E4632" t="b">
        <f t="shared" si="245"/>
        <v>0</v>
      </c>
      <c r="F4632" t="b">
        <f t="shared" si="246"/>
        <v>0</v>
      </c>
      <c r="G4632" t="b">
        <f>IF('Input and Summary Results'!$J$4="yes",IF(C4632=FALSE,FALSE,IF('Data Transformation'!E4632&lt;$R$10,E4632,$R$10)),IF(C4632=FALSE,FALSE,IF(C4632&lt;$R$10,C4632,$R$10)))</f>
        <v>0</v>
      </c>
      <c r="H4632" t="b">
        <f>IF('Input and Summary Results'!$J$4="yes",'Data Transformation'!F4632,'Data Transformation'!D4632)</f>
        <v>0</v>
      </c>
      <c r="I4632" t="str">
        <f t="shared" si="247"/>
        <v/>
      </c>
    </row>
    <row r="4633" spans="2:9" x14ac:dyDescent="0.55000000000000004">
      <c r="B4633" t="b">
        <f>IF('Input and Summary Results'!D4215=0,FALSE,'Input and Summary Results'!$B4215)</f>
        <v>0</v>
      </c>
      <c r="C4633" t="b">
        <f>IF(OR(B4633=0,'Input and Summary Results'!D4215=0,'Input and Summary Results'!D4215=""),FALSE,'Input and Summary Results'!$D4215)</f>
        <v>0</v>
      </c>
      <c r="D4633" t="b">
        <f>IF(OR(B4633=0,'Input and Summary Results'!E4215=0),FALSE,'Input and Summary Results'!$E4215)</f>
        <v>0</v>
      </c>
      <c r="E4633" t="b">
        <f t="shared" si="245"/>
        <v>0</v>
      </c>
      <c r="F4633" t="b">
        <f t="shared" si="246"/>
        <v>0</v>
      </c>
      <c r="G4633" t="b">
        <f>IF('Input and Summary Results'!$J$4="yes",IF(C4633=FALSE,FALSE,IF('Data Transformation'!E4633&lt;$R$10,E4633,$R$10)),IF(C4633=FALSE,FALSE,IF(C4633&lt;$R$10,C4633,$R$10)))</f>
        <v>0</v>
      </c>
      <c r="H4633" t="b">
        <f>IF('Input and Summary Results'!$J$4="yes",'Data Transformation'!F4633,'Data Transformation'!D4633)</f>
        <v>0</v>
      </c>
      <c r="I4633" t="str">
        <f t="shared" si="247"/>
        <v/>
      </c>
    </row>
    <row r="4634" spans="2:9" x14ac:dyDescent="0.55000000000000004">
      <c r="B4634" t="b">
        <f>IF('Input and Summary Results'!D4216=0,FALSE,'Input and Summary Results'!$B4216)</f>
        <v>0</v>
      </c>
      <c r="C4634" t="b">
        <f>IF(OR(B4634=0,'Input and Summary Results'!D4216=0,'Input and Summary Results'!D4216=""),FALSE,'Input and Summary Results'!$D4216)</f>
        <v>0</v>
      </c>
      <c r="D4634" t="b">
        <f>IF(OR(B4634=0,'Input and Summary Results'!E4216=0),FALSE,'Input and Summary Results'!$E4216)</f>
        <v>0</v>
      </c>
      <c r="E4634" t="b">
        <f t="shared" si="245"/>
        <v>0</v>
      </c>
      <c r="F4634" t="b">
        <f t="shared" si="246"/>
        <v>0</v>
      </c>
      <c r="G4634" t="b">
        <f>IF('Input and Summary Results'!$J$4="yes",IF(C4634=FALSE,FALSE,IF('Data Transformation'!E4634&lt;$R$10,E4634,$R$10)),IF(C4634=FALSE,FALSE,IF(C4634&lt;$R$10,C4634,$R$10)))</f>
        <v>0</v>
      </c>
      <c r="H4634" t="b">
        <f>IF('Input and Summary Results'!$J$4="yes",'Data Transformation'!F4634,'Data Transformation'!D4634)</f>
        <v>0</v>
      </c>
      <c r="I4634" t="str">
        <f t="shared" si="247"/>
        <v/>
      </c>
    </row>
    <row r="4635" spans="2:9" x14ac:dyDescent="0.55000000000000004">
      <c r="B4635" t="b">
        <f>IF('Input and Summary Results'!D4217=0,FALSE,'Input and Summary Results'!$B4217)</f>
        <v>0</v>
      </c>
      <c r="C4635" t="b">
        <f>IF(OR(B4635=0,'Input and Summary Results'!D4217=0,'Input and Summary Results'!D4217=""),FALSE,'Input and Summary Results'!$D4217)</f>
        <v>0</v>
      </c>
      <c r="D4635" t="b">
        <f>IF(OR(B4635=0,'Input and Summary Results'!E4217=0),FALSE,'Input and Summary Results'!$E4217)</f>
        <v>0</v>
      </c>
      <c r="E4635" t="b">
        <f t="shared" si="245"/>
        <v>0</v>
      </c>
      <c r="F4635" t="b">
        <f t="shared" si="246"/>
        <v>0</v>
      </c>
      <c r="G4635" t="b">
        <f>IF('Input and Summary Results'!$J$4="yes",IF(C4635=FALSE,FALSE,IF('Data Transformation'!E4635&lt;$R$10,E4635,$R$10)),IF(C4635=FALSE,FALSE,IF(C4635&lt;$R$10,C4635,$R$10)))</f>
        <v>0</v>
      </c>
      <c r="H4635" t="b">
        <f>IF('Input and Summary Results'!$J$4="yes",'Data Transformation'!F4635,'Data Transformation'!D4635)</f>
        <v>0</v>
      </c>
      <c r="I4635" t="str">
        <f t="shared" si="247"/>
        <v/>
      </c>
    </row>
    <row r="4636" spans="2:9" x14ac:dyDescent="0.55000000000000004">
      <c r="B4636" t="b">
        <f>IF('Input and Summary Results'!D4218=0,FALSE,'Input and Summary Results'!$B4218)</f>
        <v>0</v>
      </c>
      <c r="C4636" t="b">
        <f>IF(OR(B4636=0,'Input and Summary Results'!D4218=0,'Input and Summary Results'!D4218=""),FALSE,'Input and Summary Results'!$D4218)</f>
        <v>0</v>
      </c>
      <c r="D4636" t="b">
        <f>IF(OR(B4636=0,'Input and Summary Results'!E4218=0),FALSE,'Input and Summary Results'!$E4218)</f>
        <v>0</v>
      </c>
      <c r="E4636" t="b">
        <f t="shared" si="245"/>
        <v>0</v>
      </c>
      <c r="F4636" t="b">
        <f t="shared" si="246"/>
        <v>0</v>
      </c>
      <c r="G4636" t="b">
        <f>IF('Input and Summary Results'!$J$4="yes",IF(C4636=FALSE,FALSE,IF('Data Transformation'!E4636&lt;$R$10,E4636,$R$10)),IF(C4636=FALSE,FALSE,IF(C4636&lt;$R$10,C4636,$R$10)))</f>
        <v>0</v>
      </c>
      <c r="H4636" t="b">
        <f>IF('Input and Summary Results'!$J$4="yes",'Data Transformation'!F4636,'Data Transformation'!D4636)</f>
        <v>0</v>
      </c>
      <c r="I4636" t="str">
        <f t="shared" si="247"/>
        <v/>
      </c>
    </row>
    <row r="4637" spans="2:9" x14ac:dyDescent="0.55000000000000004">
      <c r="B4637" t="b">
        <f>IF('Input and Summary Results'!D4219=0,FALSE,'Input and Summary Results'!$B4219)</f>
        <v>0</v>
      </c>
      <c r="C4637" t="b">
        <f>IF(OR(B4637=0,'Input and Summary Results'!D4219=0,'Input and Summary Results'!D4219=""),FALSE,'Input and Summary Results'!$D4219)</f>
        <v>0</v>
      </c>
      <c r="D4637" t="b">
        <f>IF(OR(B4637=0,'Input and Summary Results'!E4219=0),FALSE,'Input and Summary Results'!$E4219)</f>
        <v>0</v>
      </c>
      <c r="E4637" t="b">
        <f t="shared" si="245"/>
        <v>0</v>
      </c>
      <c r="F4637" t="b">
        <f t="shared" si="246"/>
        <v>0</v>
      </c>
      <c r="G4637" t="b">
        <f>IF('Input and Summary Results'!$J$4="yes",IF(C4637=FALSE,FALSE,IF('Data Transformation'!E4637&lt;$R$10,E4637,$R$10)),IF(C4637=FALSE,FALSE,IF(C4637&lt;$R$10,C4637,$R$10)))</f>
        <v>0</v>
      </c>
      <c r="H4637" t="b">
        <f>IF('Input and Summary Results'!$J$4="yes",'Data Transformation'!F4637,'Data Transformation'!D4637)</f>
        <v>0</v>
      </c>
      <c r="I4637" t="str">
        <f t="shared" si="247"/>
        <v/>
      </c>
    </row>
    <row r="4638" spans="2:9" x14ac:dyDescent="0.55000000000000004">
      <c r="B4638" t="b">
        <f>IF('Input and Summary Results'!D4220=0,FALSE,'Input and Summary Results'!$B4220)</f>
        <v>0</v>
      </c>
      <c r="C4638" t="b">
        <f>IF(OR(B4638=0,'Input and Summary Results'!D4220=0,'Input and Summary Results'!D4220=""),FALSE,'Input and Summary Results'!$D4220)</f>
        <v>0</v>
      </c>
      <c r="D4638" t="b">
        <f>IF(OR(B4638=0,'Input and Summary Results'!E4220=0),FALSE,'Input and Summary Results'!$E4220)</f>
        <v>0</v>
      </c>
      <c r="E4638" t="b">
        <f t="shared" si="245"/>
        <v>0</v>
      </c>
      <c r="F4638" t="b">
        <f t="shared" si="246"/>
        <v>0</v>
      </c>
      <c r="G4638" t="b">
        <f>IF('Input and Summary Results'!$J$4="yes",IF(C4638=FALSE,FALSE,IF('Data Transformation'!E4638&lt;$R$10,E4638,$R$10)),IF(C4638=FALSE,FALSE,IF(C4638&lt;$R$10,C4638,$R$10)))</f>
        <v>0</v>
      </c>
      <c r="H4638" t="b">
        <f>IF('Input and Summary Results'!$J$4="yes",'Data Transformation'!F4638,'Data Transformation'!D4638)</f>
        <v>0</v>
      </c>
      <c r="I4638" t="str">
        <f t="shared" si="247"/>
        <v/>
      </c>
    </row>
    <row r="4639" spans="2:9" x14ac:dyDescent="0.55000000000000004">
      <c r="B4639" t="b">
        <f>IF('Input and Summary Results'!D4221=0,FALSE,'Input and Summary Results'!$B4221)</f>
        <v>0</v>
      </c>
      <c r="C4639" t="b">
        <f>IF(OR(B4639=0,'Input and Summary Results'!D4221=0,'Input and Summary Results'!D4221=""),FALSE,'Input and Summary Results'!$D4221)</f>
        <v>0</v>
      </c>
      <c r="D4639" t="b">
        <f>IF(OR(B4639=0,'Input and Summary Results'!E4221=0),FALSE,'Input and Summary Results'!$E4221)</f>
        <v>0</v>
      </c>
      <c r="E4639" t="b">
        <f t="shared" si="245"/>
        <v>0</v>
      </c>
      <c r="F4639" t="b">
        <f t="shared" si="246"/>
        <v>0</v>
      </c>
      <c r="G4639" t="b">
        <f>IF('Input and Summary Results'!$J$4="yes",IF(C4639=FALSE,FALSE,IF('Data Transformation'!E4639&lt;$R$10,E4639,$R$10)),IF(C4639=FALSE,FALSE,IF(C4639&lt;$R$10,C4639,$R$10)))</f>
        <v>0</v>
      </c>
      <c r="H4639" t="b">
        <f>IF('Input and Summary Results'!$J$4="yes",'Data Transformation'!F4639,'Data Transformation'!D4639)</f>
        <v>0</v>
      </c>
      <c r="I4639" t="str">
        <f t="shared" si="247"/>
        <v/>
      </c>
    </row>
    <row r="4640" spans="2:9" x14ac:dyDescent="0.55000000000000004">
      <c r="B4640" t="b">
        <f>IF('Input and Summary Results'!D4222=0,FALSE,'Input and Summary Results'!$B4222)</f>
        <v>0</v>
      </c>
      <c r="C4640" t="b">
        <f>IF(OR(B4640=0,'Input and Summary Results'!D4222=0,'Input and Summary Results'!D4222=""),FALSE,'Input and Summary Results'!$D4222)</f>
        <v>0</v>
      </c>
      <c r="D4640" t="b">
        <f>IF(OR(B4640=0,'Input and Summary Results'!E4222=0),FALSE,'Input and Summary Results'!$E4222)</f>
        <v>0</v>
      </c>
      <c r="E4640" t="b">
        <f t="shared" si="245"/>
        <v>0</v>
      </c>
      <c r="F4640" t="b">
        <f t="shared" si="246"/>
        <v>0</v>
      </c>
      <c r="G4640" t="b">
        <f>IF('Input and Summary Results'!$J$4="yes",IF(C4640=FALSE,FALSE,IF('Data Transformation'!E4640&lt;$R$10,E4640,$R$10)),IF(C4640=FALSE,FALSE,IF(C4640&lt;$R$10,C4640,$R$10)))</f>
        <v>0</v>
      </c>
      <c r="H4640" t="b">
        <f>IF('Input and Summary Results'!$J$4="yes",'Data Transformation'!F4640,'Data Transformation'!D4640)</f>
        <v>0</v>
      </c>
      <c r="I4640" t="str">
        <f t="shared" si="247"/>
        <v/>
      </c>
    </row>
    <row r="4641" spans="2:9" x14ac:dyDescent="0.55000000000000004">
      <c r="B4641" t="b">
        <f>IF('Input and Summary Results'!D4223=0,FALSE,'Input and Summary Results'!$B4223)</f>
        <v>0</v>
      </c>
      <c r="C4641" t="b">
        <f>IF(OR(B4641=0,'Input and Summary Results'!D4223=0,'Input and Summary Results'!D4223=""),FALSE,'Input and Summary Results'!$D4223)</f>
        <v>0</v>
      </c>
      <c r="D4641" t="b">
        <f>IF(OR(B4641=0,'Input and Summary Results'!E4223=0),FALSE,'Input and Summary Results'!$E4223)</f>
        <v>0</v>
      </c>
      <c r="E4641" t="b">
        <f t="shared" si="245"/>
        <v>0</v>
      </c>
      <c r="F4641" t="b">
        <f t="shared" si="246"/>
        <v>0</v>
      </c>
      <c r="G4641" t="b">
        <f>IF('Input and Summary Results'!$J$4="yes",IF(C4641=FALSE,FALSE,IF('Data Transformation'!E4641&lt;$R$10,E4641,$R$10)),IF(C4641=FALSE,FALSE,IF(C4641&lt;$R$10,C4641,$R$10)))</f>
        <v>0</v>
      </c>
      <c r="H4641" t="b">
        <f>IF('Input and Summary Results'!$J$4="yes",'Data Transformation'!F4641,'Data Transformation'!D4641)</f>
        <v>0</v>
      </c>
      <c r="I4641" t="str">
        <f t="shared" si="247"/>
        <v/>
      </c>
    </row>
    <row r="4642" spans="2:9" x14ac:dyDescent="0.55000000000000004">
      <c r="B4642" t="b">
        <f>IF('Input and Summary Results'!D4224=0,FALSE,'Input and Summary Results'!$B4224)</f>
        <v>0</v>
      </c>
      <c r="C4642" t="b">
        <f>IF(OR(B4642=0,'Input and Summary Results'!D4224=0,'Input and Summary Results'!D4224=""),FALSE,'Input and Summary Results'!$D4224)</f>
        <v>0</v>
      </c>
      <c r="D4642" t="b">
        <f>IF(OR(B4642=0,'Input and Summary Results'!E4224=0),FALSE,'Input and Summary Results'!$E4224)</f>
        <v>0</v>
      </c>
      <c r="E4642" t="b">
        <f t="shared" si="245"/>
        <v>0</v>
      </c>
      <c r="F4642" t="b">
        <f t="shared" si="246"/>
        <v>0</v>
      </c>
      <c r="G4642" t="b">
        <f>IF('Input and Summary Results'!$J$4="yes",IF(C4642=FALSE,FALSE,IF('Data Transformation'!E4642&lt;$R$10,E4642,$R$10)),IF(C4642=FALSE,FALSE,IF(C4642&lt;$R$10,C4642,$R$10)))</f>
        <v>0</v>
      </c>
      <c r="H4642" t="b">
        <f>IF('Input and Summary Results'!$J$4="yes",'Data Transformation'!F4642,'Data Transformation'!D4642)</f>
        <v>0</v>
      </c>
      <c r="I4642" t="str">
        <f t="shared" si="247"/>
        <v/>
      </c>
    </row>
    <row r="4643" spans="2:9" x14ac:dyDescent="0.55000000000000004">
      <c r="B4643" t="b">
        <f>IF('Input and Summary Results'!D4225=0,FALSE,'Input and Summary Results'!$B4225)</f>
        <v>0</v>
      </c>
      <c r="C4643" t="b">
        <f>IF(OR(B4643=0,'Input and Summary Results'!D4225=0,'Input and Summary Results'!D4225=""),FALSE,'Input and Summary Results'!$D4225)</f>
        <v>0</v>
      </c>
      <c r="D4643" t="b">
        <f>IF(OR(B4643=0,'Input and Summary Results'!E4225=0),FALSE,'Input and Summary Results'!$E4225)</f>
        <v>0</v>
      </c>
      <c r="E4643" t="b">
        <f t="shared" si="245"/>
        <v>0</v>
      </c>
      <c r="F4643" t="b">
        <f t="shared" si="246"/>
        <v>0</v>
      </c>
      <c r="G4643" t="b">
        <f>IF('Input and Summary Results'!$J$4="yes",IF(C4643=FALSE,FALSE,IF('Data Transformation'!E4643&lt;$R$10,E4643,$R$10)),IF(C4643=FALSE,FALSE,IF(C4643&lt;$R$10,C4643,$R$10)))</f>
        <v>0</v>
      </c>
      <c r="H4643" t="b">
        <f>IF('Input and Summary Results'!$J$4="yes",'Data Transformation'!F4643,'Data Transformation'!D4643)</f>
        <v>0</v>
      </c>
      <c r="I4643" t="str">
        <f t="shared" si="247"/>
        <v/>
      </c>
    </row>
    <row r="4644" spans="2:9" x14ac:dyDescent="0.55000000000000004">
      <c r="B4644" t="b">
        <f>IF('Input and Summary Results'!D4226=0,FALSE,'Input and Summary Results'!$B4226)</f>
        <v>0</v>
      </c>
      <c r="C4644" t="b">
        <f>IF(OR(B4644=0,'Input and Summary Results'!D4226=0,'Input and Summary Results'!D4226=""),FALSE,'Input and Summary Results'!$D4226)</f>
        <v>0</v>
      </c>
      <c r="D4644" t="b">
        <f>IF(OR(B4644=0,'Input and Summary Results'!E4226=0),FALSE,'Input and Summary Results'!$E4226)</f>
        <v>0</v>
      </c>
      <c r="E4644" t="b">
        <f t="shared" si="245"/>
        <v>0</v>
      </c>
      <c r="F4644" t="b">
        <f t="shared" si="246"/>
        <v>0</v>
      </c>
      <c r="G4644" t="b">
        <f>IF('Input and Summary Results'!$J$4="yes",IF(C4644=FALSE,FALSE,IF('Data Transformation'!E4644&lt;$R$10,E4644,$R$10)),IF(C4644=FALSE,FALSE,IF(C4644&lt;$R$10,C4644,$R$10)))</f>
        <v>0</v>
      </c>
      <c r="H4644" t="b">
        <f>IF('Input and Summary Results'!$J$4="yes",'Data Transformation'!F4644,'Data Transformation'!D4644)</f>
        <v>0</v>
      </c>
      <c r="I4644" t="str">
        <f t="shared" si="247"/>
        <v/>
      </c>
    </row>
    <row r="4645" spans="2:9" x14ac:dyDescent="0.55000000000000004">
      <c r="B4645" t="b">
        <f>IF('Input and Summary Results'!D4227=0,FALSE,'Input and Summary Results'!$B4227)</f>
        <v>0</v>
      </c>
      <c r="C4645" t="b">
        <f>IF(OR(B4645=0,'Input and Summary Results'!D4227=0,'Input and Summary Results'!D4227=""),FALSE,'Input and Summary Results'!$D4227)</f>
        <v>0</v>
      </c>
      <c r="D4645" t="b">
        <f>IF(OR(B4645=0,'Input and Summary Results'!E4227=0),FALSE,'Input and Summary Results'!$E4227)</f>
        <v>0</v>
      </c>
      <c r="E4645" t="b">
        <f t="shared" si="245"/>
        <v>0</v>
      </c>
      <c r="F4645" t="b">
        <f t="shared" si="246"/>
        <v>0</v>
      </c>
      <c r="G4645" t="b">
        <f>IF('Input and Summary Results'!$J$4="yes",IF(C4645=FALSE,FALSE,IF('Data Transformation'!E4645&lt;$R$10,E4645,$R$10)),IF(C4645=FALSE,FALSE,IF(C4645&lt;$R$10,C4645,$R$10)))</f>
        <v>0</v>
      </c>
      <c r="H4645" t="b">
        <f>IF('Input and Summary Results'!$J$4="yes",'Data Transformation'!F4645,'Data Transformation'!D4645)</f>
        <v>0</v>
      </c>
      <c r="I4645" t="str">
        <f t="shared" si="247"/>
        <v/>
      </c>
    </row>
    <row r="4646" spans="2:9" x14ac:dyDescent="0.55000000000000004">
      <c r="B4646" t="b">
        <f>IF('Input and Summary Results'!D4228=0,FALSE,'Input and Summary Results'!$B4228)</f>
        <v>0</v>
      </c>
      <c r="C4646" t="b">
        <f>IF(OR(B4646=0,'Input and Summary Results'!D4228=0,'Input and Summary Results'!D4228=""),FALSE,'Input and Summary Results'!$D4228)</f>
        <v>0</v>
      </c>
      <c r="D4646" t="b">
        <f>IF(OR(B4646=0,'Input and Summary Results'!E4228=0),FALSE,'Input and Summary Results'!$E4228)</f>
        <v>0</v>
      </c>
      <c r="E4646" t="b">
        <f t="shared" si="245"/>
        <v>0</v>
      </c>
      <c r="F4646" t="b">
        <f t="shared" si="246"/>
        <v>0</v>
      </c>
      <c r="G4646" t="b">
        <f>IF('Input and Summary Results'!$J$4="yes",IF(C4646=FALSE,FALSE,IF('Data Transformation'!E4646&lt;$R$10,E4646,$R$10)),IF(C4646=FALSE,FALSE,IF(C4646&lt;$R$10,C4646,$R$10)))</f>
        <v>0</v>
      </c>
      <c r="H4646" t="b">
        <f>IF('Input and Summary Results'!$J$4="yes",'Data Transformation'!F4646,'Data Transformation'!D4646)</f>
        <v>0</v>
      </c>
      <c r="I4646" t="str">
        <f t="shared" si="247"/>
        <v/>
      </c>
    </row>
    <row r="4647" spans="2:9" x14ac:dyDescent="0.55000000000000004">
      <c r="B4647" t="b">
        <f>IF('Input and Summary Results'!D4229=0,FALSE,'Input and Summary Results'!$B4229)</f>
        <v>0</v>
      </c>
      <c r="C4647" t="b">
        <f>IF(OR(B4647=0,'Input and Summary Results'!D4229=0,'Input and Summary Results'!D4229=""),FALSE,'Input and Summary Results'!$D4229)</f>
        <v>0</v>
      </c>
      <c r="D4647" t="b">
        <f>IF(OR(B4647=0,'Input and Summary Results'!E4229=0),FALSE,'Input and Summary Results'!$E4229)</f>
        <v>0</v>
      </c>
      <c r="E4647" t="b">
        <f t="shared" si="245"/>
        <v>0</v>
      </c>
      <c r="F4647" t="b">
        <f t="shared" si="246"/>
        <v>0</v>
      </c>
      <c r="G4647" t="b">
        <f>IF('Input and Summary Results'!$J$4="yes",IF(C4647=FALSE,FALSE,IF('Data Transformation'!E4647&lt;$R$10,E4647,$R$10)),IF(C4647=FALSE,FALSE,IF(C4647&lt;$R$10,C4647,$R$10)))</f>
        <v>0</v>
      </c>
      <c r="H4647" t="b">
        <f>IF('Input and Summary Results'!$J$4="yes",'Data Transformation'!F4647,'Data Transformation'!D4647)</f>
        <v>0</v>
      </c>
      <c r="I4647" t="str">
        <f t="shared" si="247"/>
        <v/>
      </c>
    </row>
    <row r="4648" spans="2:9" x14ac:dyDescent="0.55000000000000004">
      <c r="B4648" t="b">
        <f>IF('Input and Summary Results'!D4230=0,FALSE,'Input and Summary Results'!$B4230)</f>
        <v>0</v>
      </c>
      <c r="C4648" t="b">
        <f>IF(OR(B4648=0,'Input and Summary Results'!D4230=0,'Input and Summary Results'!D4230=""),FALSE,'Input and Summary Results'!$D4230)</f>
        <v>0</v>
      </c>
      <c r="D4648" t="b">
        <f>IF(OR(B4648=0,'Input and Summary Results'!E4230=0),FALSE,'Input and Summary Results'!$E4230)</f>
        <v>0</v>
      </c>
      <c r="E4648" t="b">
        <f t="shared" si="245"/>
        <v>0</v>
      </c>
      <c r="F4648" t="b">
        <f t="shared" si="246"/>
        <v>0</v>
      </c>
      <c r="G4648" t="b">
        <f>IF('Input and Summary Results'!$J$4="yes",IF(C4648=FALSE,FALSE,IF('Data Transformation'!E4648&lt;$R$10,E4648,$R$10)),IF(C4648=FALSE,FALSE,IF(C4648&lt;$R$10,C4648,$R$10)))</f>
        <v>0</v>
      </c>
      <c r="H4648" t="b">
        <f>IF('Input and Summary Results'!$J$4="yes",'Data Transformation'!F4648,'Data Transformation'!D4648)</f>
        <v>0</v>
      </c>
      <c r="I4648" t="str">
        <f t="shared" si="247"/>
        <v/>
      </c>
    </row>
    <row r="4649" spans="2:9" x14ac:dyDescent="0.55000000000000004">
      <c r="B4649" t="b">
        <f>IF('Input and Summary Results'!D4231=0,FALSE,'Input and Summary Results'!$B4231)</f>
        <v>0</v>
      </c>
      <c r="C4649" t="b">
        <f>IF(OR(B4649=0,'Input and Summary Results'!D4231=0,'Input and Summary Results'!D4231=""),FALSE,'Input and Summary Results'!$D4231)</f>
        <v>0</v>
      </c>
      <c r="D4649" t="b">
        <f>IF(OR(B4649=0,'Input and Summary Results'!E4231=0),FALSE,'Input and Summary Results'!$E4231)</f>
        <v>0</v>
      </c>
      <c r="E4649" t="b">
        <f t="shared" si="245"/>
        <v>0</v>
      </c>
      <c r="F4649" t="b">
        <f t="shared" si="246"/>
        <v>0</v>
      </c>
      <c r="G4649" t="b">
        <f>IF('Input and Summary Results'!$J$4="yes",IF(C4649=FALSE,FALSE,IF('Data Transformation'!E4649&lt;$R$10,E4649,$R$10)),IF(C4649=FALSE,FALSE,IF(C4649&lt;$R$10,C4649,$R$10)))</f>
        <v>0</v>
      </c>
      <c r="H4649" t="b">
        <f>IF('Input and Summary Results'!$J$4="yes",'Data Transformation'!F4649,'Data Transformation'!D4649)</f>
        <v>0</v>
      </c>
      <c r="I4649" t="str">
        <f t="shared" si="247"/>
        <v/>
      </c>
    </row>
    <row r="4650" spans="2:9" x14ac:dyDescent="0.55000000000000004">
      <c r="B4650" t="b">
        <f>IF('Input and Summary Results'!D4232=0,FALSE,'Input and Summary Results'!$B4232)</f>
        <v>0</v>
      </c>
      <c r="C4650" t="b">
        <f>IF(OR(B4650=0,'Input and Summary Results'!D4232=0,'Input and Summary Results'!D4232=""),FALSE,'Input and Summary Results'!$D4232)</f>
        <v>0</v>
      </c>
      <c r="D4650" t="b">
        <f>IF(OR(B4650=0,'Input and Summary Results'!E4232=0),FALSE,'Input and Summary Results'!$E4232)</f>
        <v>0</v>
      </c>
      <c r="E4650" t="b">
        <f t="shared" ref="E4650:E4713" si="248">IF(C4650=FALSE,FALSE,LOG10(C4650))</f>
        <v>0</v>
      </c>
      <c r="F4650" t="b">
        <f t="shared" ref="F4650:F4713" si="249">IF(D4650=FALSE, FALSE,0.434*D4650/C4650)</f>
        <v>0</v>
      </c>
      <c r="G4650" t="b">
        <f>IF('Input and Summary Results'!$J$4="yes",IF(C4650=FALSE,FALSE,IF('Data Transformation'!E4650&lt;$R$10,E4650,$R$10)),IF(C4650=FALSE,FALSE,IF(C4650&lt;$R$10,C4650,$R$10)))</f>
        <v>0</v>
      </c>
      <c r="H4650" t="b">
        <f>IF('Input and Summary Results'!$J$4="yes",'Data Transformation'!F4650,'Data Transformation'!D4650)</f>
        <v>0</v>
      </c>
      <c r="I4650" t="str">
        <f t="shared" si="247"/>
        <v/>
      </c>
    </row>
    <row r="4651" spans="2:9" x14ac:dyDescent="0.55000000000000004">
      <c r="B4651" t="b">
        <f>IF('Input and Summary Results'!D4233=0,FALSE,'Input and Summary Results'!$B4233)</f>
        <v>0</v>
      </c>
      <c r="C4651" t="b">
        <f>IF(OR(B4651=0,'Input and Summary Results'!D4233=0,'Input and Summary Results'!D4233=""),FALSE,'Input and Summary Results'!$D4233)</f>
        <v>0</v>
      </c>
      <c r="D4651" t="b">
        <f>IF(OR(B4651=0,'Input and Summary Results'!E4233=0),FALSE,'Input and Summary Results'!$E4233)</f>
        <v>0</v>
      </c>
      <c r="E4651" t="b">
        <f t="shared" si="248"/>
        <v>0</v>
      </c>
      <c r="F4651" t="b">
        <f t="shared" si="249"/>
        <v>0</v>
      </c>
      <c r="G4651" t="b">
        <f>IF('Input and Summary Results'!$J$4="yes",IF(C4651=FALSE,FALSE,IF('Data Transformation'!E4651&lt;$R$10,E4651,$R$10)),IF(C4651=FALSE,FALSE,IF(C4651&lt;$R$10,C4651,$R$10)))</f>
        <v>0</v>
      </c>
      <c r="H4651" t="b">
        <f>IF('Input and Summary Results'!$J$4="yes",'Data Transformation'!F4651,'Data Transformation'!D4651)</f>
        <v>0</v>
      </c>
      <c r="I4651" t="str">
        <f t="shared" si="247"/>
        <v/>
      </c>
    </row>
    <row r="4652" spans="2:9" x14ac:dyDescent="0.55000000000000004">
      <c r="B4652" t="b">
        <f>IF('Input and Summary Results'!D4234=0,FALSE,'Input and Summary Results'!$B4234)</f>
        <v>0</v>
      </c>
      <c r="C4652" t="b">
        <f>IF(OR(B4652=0,'Input and Summary Results'!D4234=0,'Input and Summary Results'!D4234=""),FALSE,'Input and Summary Results'!$D4234)</f>
        <v>0</v>
      </c>
      <c r="D4652" t="b">
        <f>IF(OR(B4652=0,'Input and Summary Results'!E4234=0),FALSE,'Input and Summary Results'!$E4234)</f>
        <v>0</v>
      </c>
      <c r="E4652" t="b">
        <f t="shared" si="248"/>
        <v>0</v>
      </c>
      <c r="F4652" t="b">
        <f t="shared" si="249"/>
        <v>0</v>
      </c>
      <c r="G4652" t="b">
        <f>IF('Input and Summary Results'!$J$4="yes",IF(C4652=FALSE,FALSE,IF('Data Transformation'!E4652&lt;$R$10,E4652,$R$10)),IF(C4652=FALSE,FALSE,IF(C4652&lt;$R$10,C4652,$R$10)))</f>
        <v>0</v>
      </c>
      <c r="H4652" t="b">
        <f>IF('Input and Summary Results'!$J$4="yes",'Data Transformation'!F4652,'Data Transformation'!D4652)</f>
        <v>0</v>
      </c>
      <c r="I4652" t="str">
        <f t="shared" si="247"/>
        <v/>
      </c>
    </row>
    <row r="4653" spans="2:9" x14ac:dyDescent="0.55000000000000004">
      <c r="B4653" t="b">
        <f>IF('Input and Summary Results'!D4235=0,FALSE,'Input and Summary Results'!$B4235)</f>
        <v>0</v>
      </c>
      <c r="C4653" t="b">
        <f>IF(OR(B4653=0,'Input and Summary Results'!D4235=0,'Input and Summary Results'!D4235=""),FALSE,'Input and Summary Results'!$D4235)</f>
        <v>0</v>
      </c>
      <c r="D4653" t="b">
        <f>IF(OR(B4653=0,'Input and Summary Results'!E4235=0),FALSE,'Input and Summary Results'!$E4235)</f>
        <v>0</v>
      </c>
      <c r="E4653" t="b">
        <f t="shared" si="248"/>
        <v>0</v>
      </c>
      <c r="F4653" t="b">
        <f t="shared" si="249"/>
        <v>0</v>
      </c>
      <c r="G4653" t="b">
        <f>IF('Input and Summary Results'!$J$4="yes",IF(C4653=FALSE,FALSE,IF('Data Transformation'!E4653&lt;$R$10,E4653,$R$10)),IF(C4653=FALSE,FALSE,IF(C4653&lt;$R$10,C4653,$R$10)))</f>
        <v>0</v>
      </c>
      <c r="H4653" t="b">
        <f>IF('Input and Summary Results'!$J$4="yes",'Data Transformation'!F4653,'Data Transformation'!D4653)</f>
        <v>0</v>
      </c>
      <c r="I4653" t="str">
        <f t="shared" si="247"/>
        <v/>
      </c>
    </row>
    <row r="4654" spans="2:9" x14ac:dyDescent="0.55000000000000004">
      <c r="B4654" t="b">
        <f>IF('Input and Summary Results'!D4236=0,FALSE,'Input and Summary Results'!$B4236)</f>
        <v>0</v>
      </c>
      <c r="C4654" t="b">
        <f>IF(OR(B4654=0,'Input and Summary Results'!D4236=0,'Input and Summary Results'!D4236=""),FALSE,'Input and Summary Results'!$D4236)</f>
        <v>0</v>
      </c>
      <c r="D4654" t="b">
        <f>IF(OR(B4654=0,'Input and Summary Results'!E4236=0),FALSE,'Input and Summary Results'!$E4236)</f>
        <v>0</v>
      </c>
      <c r="E4654" t="b">
        <f t="shared" si="248"/>
        <v>0</v>
      </c>
      <c r="F4654" t="b">
        <f t="shared" si="249"/>
        <v>0</v>
      </c>
      <c r="G4654" t="b">
        <f>IF('Input and Summary Results'!$J$4="yes",IF(C4654=FALSE,FALSE,IF('Data Transformation'!E4654&lt;$R$10,E4654,$R$10)),IF(C4654=FALSE,FALSE,IF(C4654&lt;$R$10,C4654,$R$10)))</f>
        <v>0</v>
      </c>
      <c r="H4654" t="b">
        <f>IF('Input and Summary Results'!$J$4="yes",'Data Transformation'!F4654,'Data Transformation'!D4654)</f>
        <v>0</v>
      </c>
      <c r="I4654" t="str">
        <f t="shared" si="247"/>
        <v/>
      </c>
    </row>
    <row r="4655" spans="2:9" x14ac:dyDescent="0.55000000000000004">
      <c r="B4655" t="b">
        <f>IF('Input and Summary Results'!D4237=0,FALSE,'Input and Summary Results'!$B4237)</f>
        <v>0</v>
      </c>
      <c r="C4655" t="b">
        <f>IF(OR(B4655=0,'Input and Summary Results'!D4237=0,'Input and Summary Results'!D4237=""),FALSE,'Input and Summary Results'!$D4237)</f>
        <v>0</v>
      </c>
      <c r="D4655" t="b">
        <f>IF(OR(B4655=0,'Input and Summary Results'!E4237=0),FALSE,'Input and Summary Results'!$E4237)</f>
        <v>0</v>
      </c>
      <c r="E4655" t="b">
        <f t="shared" si="248"/>
        <v>0</v>
      </c>
      <c r="F4655" t="b">
        <f t="shared" si="249"/>
        <v>0</v>
      </c>
      <c r="G4655" t="b">
        <f>IF('Input and Summary Results'!$J$4="yes",IF(C4655=FALSE,FALSE,IF('Data Transformation'!E4655&lt;$R$10,E4655,$R$10)),IF(C4655=FALSE,FALSE,IF(C4655&lt;$R$10,C4655,$R$10)))</f>
        <v>0</v>
      </c>
      <c r="H4655" t="b">
        <f>IF('Input and Summary Results'!$J$4="yes",'Data Transformation'!F4655,'Data Transformation'!D4655)</f>
        <v>0</v>
      </c>
      <c r="I4655" t="str">
        <f t="shared" si="247"/>
        <v/>
      </c>
    </row>
    <row r="4656" spans="2:9" x14ac:dyDescent="0.55000000000000004">
      <c r="B4656" t="b">
        <f>IF('Input and Summary Results'!D4238=0,FALSE,'Input and Summary Results'!$B4238)</f>
        <v>0</v>
      </c>
      <c r="C4656" t="b">
        <f>IF(OR(B4656=0,'Input and Summary Results'!D4238=0,'Input and Summary Results'!D4238=""),FALSE,'Input and Summary Results'!$D4238)</f>
        <v>0</v>
      </c>
      <c r="D4656" t="b">
        <f>IF(OR(B4656=0,'Input and Summary Results'!E4238=0),FALSE,'Input and Summary Results'!$E4238)</f>
        <v>0</v>
      </c>
      <c r="E4656" t="b">
        <f t="shared" si="248"/>
        <v>0</v>
      </c>
      <c r="F4656" t="b">
        <f t="shared" si="249"/>
        <v>0</v>
      </c>
      <c r="G4656" t="b">
        <f>IF('Input and Summary Results'!$J$4="yes",IF(C4656=FALSE,FALSE,IF('Data Transformation'!E4656&lt;$R$10,E4656,$R$10)),IF(C4656=FALSE,FALSE,IF(C4656&lt;$R$10,C4656,$R$10)))</f>
        <v>0</v>
      </c>
      <c r="H4656" t="b">
        <f>IF('Input and Summary Results'!$J$4="yes",'Data Transformation'!F4656,'Data Transformation'!D4656)</f>
        <v>0</v>
      </c>
      <c r="I4656" t="str">
        <f t="shared" si="247"/>
        <v/>
      </c>
    </row>
    <row r="4657" spans="2:9" x14ac:dyDescent="0.55000000000000004">
      <c r="B4657" t="b">
        <f>IF('Input and Summary Results'!D4239=0,FALSE,'Input and Summary Results'!$B4239)</f>
        <v>0</v>
      </c>
      <c r="C4657" t="b">
        <f>IF(OR(B4657=0,'Input and Summary Results'!D4239=0,'Input and Summary Results'!D4239=""),FALSE,'Input and Summary Results'!$D4239)</f>
        <v>0</v>
      </c>
      <c r="D4657" t="b">
        <f>IF(OR(B4657=0,'Input and Summary Results'!E4239=0),FALSE,'Input and Summary Results'!$E4239)</f>
        <v>0</v>
      </c>
      <c r="E4657" t="b">
        <f t="shared" si="248"/>
        <v>0</v>
      </c>
      <c r="F4657" t="b">
        <f t="shared" si="249"/>
        <v>0</v>
      </c>
      <c r="G4657" t="b">
        <f>IF('Input and Summary Results'!$J$4="yes",IF(C4657=FALSE,FALSE,IF('Data Transformation'!E4657&lt;$R$10,E4657,$R$10)),IF(C4657=FALSE,FALSE,IF(C4657&lt;$R$10,C4657,$R$10)))</f>
        <v>0</v>
      </c>
      <c r="H4657" t="b">
        <f>IF('Input and Summary Results'!$J$4="yes",'Data Transformation'!F4657,'Data Transformation'!D4657)</f>
        <v>0</v>
      </c>
      <c r="I4657" t="str">
        <f t="shared" si="247"/>
        <v/>
      </c>
    </row>
    <row r="4658" spans="2:9" x14ac:dyDescent="0.55000000000000004">
      <c r="B4658" t="b">
        <f>IF('Input and Summary Results'!D4240=0,FALSE,'Input and Summary Results'!$B4240)</f>
        <v>0</v>
      </c>
      <c r="C4658" t="b">
        <f>IF(OR(B4658=0,'Input and Summary Results'!D4240=0,'Input and Summary Results'!D4240=""),FALSE,'Input and Summary Results'!$D4240)</f>
        <v>0</v>
      </c>
      <c r="D4658" t="b">
        <f>IF(OR(B4658=0,'Input and Summary Results'!E4240=0),FALSE,'Input and Summary Results'!$E4240)</f>
        <v>0</v>
      </c>
      <c r="E4658" t="b">
        <f t="shared" si="248"/>
        <v>0</v>
      </c>
      <c r="F4658" t="b">
        <f t="shared" si="249"/>
        <v>0</v>
      </c>
      <c r="G4658" t="b">
        <f>IF('Input and Summary Results'!$J$4="yes",IF(C4658=FALSE,FALSE,IF('Data Transformation'!E4658&lt;$R$10,E4658,$R$10)),IF(C4658=FALSE,FALSE,IF(C4658&lt;$R$10,C4658,$R$10)))</f>
        <v>0</v>
      </c>
      <c r="H4658" t="b">
        <f>IF('Input and Summary Results'!$J$4="yes",'Data Transformation'!F4658,'Data Transformation'!D4658)</f>
        <v>0</v>
      </c>
      <c r="I4658" t="str">
        <f t="shared" si="247"/>
        <v/>
      </c>
    </row>
    <row r="4659" spans="2:9" x14ac:dyDescent="0.55000000000000004">
      <c r="B4659" t="b">
        <f>IF('Input and Summary Results'!D4241=0,FALSE,'Input and Summary Results'!$B4241)</f>
        <v>0</v>
      </c>
      <c r="C4659" t="b">
        <f>IF(OR(B4659=0,'Input and Summary Results'!D4241=0,'Input and Summary Results'!D4241=""),FALSE,'Input and Summary Results'!$D4241)</f>
        <v>0</v>
      </c>
      <c r="D4659" t="b">
        <f>IF(OR(B4659=0,'Input and Summary Results'!E4241=0),FALSE,'Input and Summary Results'!$E4241)</f>
        <v>0</v>
      </c>
      <c r="E4659" t="b">
        <f t="shared" si="248"/>
        <v>0</v>
      </c>
      <c r="F4659" t="b">
        <f t="shared" si="249"/>
        <v>0</v>
      </c>
      <c r="G4659" t="b">
        <f>IF('Input and Summary Results'!$J$4="yes",IF(C4659=FALSE,FALSE,IF('Data Transformation'!E4659&lt;$R$10,E4659,$R$10)),IF(C4659=FALSE,FALSE,IF(C4659&lt;$R$10,C4659,$R$10)))</f>
        <v>0</v>
      </c>
      <c r="H4659" t="b">
        <f>IF('Input and Summary Results'!$J$4="yes",'Data Transformation'!F4659,'Data Transformation'!D4659)</f>
        <v>0</v>
      </c>
      <c r="I4659" t="str">
        <f t="shared" si="247"/>
        <v/>
      </c>
    </row>
    <row r="4660" spans="2:9" x14ac:dyDescent="0.55000000000000004">
      <c r="B4660" t="b">
        <f>IF('Input and Summary Results'!D4242=0,FALSE,'Input and Summary Results'!$B4242)</f>
        <v>0</v>
      </c>
      <c r="C4660" t="b">
        <f>IF(OR(B4660=0,'Input and Summary Results'!D4242=0,'Input and Summary Results'!D4242=""),FALSE,'Input and Summary Results'!$D4242)</f>
        <v>0</v>
      </c>
      <c r="D4660" t="b">
        <f>IF(OR(B4660=0,'Input and Summary Results'!E4242=0),FALSE,'Input and Summary Results'!$E4242)</f>
        <v>0</v>
      </c>
      <c r="E4660" t="b">
        <f t="shared" si="248"/>
        <v>0</v>
      </c>
      <c r="F4660" t="b">
        <f t="shared" si="249"/>
        <v>0</v>
      </c>
      <c r="G4660" t="b">
        <f>IF('Input and Summary Results'!$J$4="yes",IF(C4660=FALSE,FALSE,IF('Data Transformation'!E4660&lt;$R$10,E4660,$R$10)),IF(C4660=FALSE,FALSE,IF(C4660&lt;$R$10,C4660,$R$10)))</f>
        <v>0</v>
      </c>
      <c r="H4660" t="b">
        <f>IF('Input and Summary Results'!$J$4="yes",'Data Transformation'!F4660,'Data Transformation'!D4660)</f>
        <v>0</v>
      </c>
      <c r="I4660" t="str">
        <f t="shared" si="247"/>
        <v/>
      </c>
    </row>
    <row r="4661" spans="2:9" x14ac:dyDescent="0.55000000000000004">
      <c r="B4661" t="b">
        <f>IF('Input and Summary Results'!D4243=0,FALSE,'Input and Summary Results'!$B4243)</f>
        <v>0</v>
      </c>
      <c r="C4661" t="b">
        <f>IF(OR(B4661=0,'Input and Summary Results'!D4243=0,'Input and Summary Results'!D4243=""),FALSE,'Input and Summary Results'!$D4243)</f>
        <v>0</v>
      </c>
      <c r="D4661" t="b">
        <f>IF(OR(B4661=0,'Input and Summary Results'!E4243=0),FALSE,'Input and Summary Results'!$E4243)</f>
        <v>0</v>
      </c>
      <c r="E4661" t="b">
        <f t="shared" si="248"/>
        <v>0</v>
      </c>
      <c r="F4661" t="b">
        <f t="shared" si="249"/>
        <v>0</v>
      </c>
      <c r="G4661" t="b">
        <f>IF('Input and Summary Results'!$J$4="yes",IF(C4661=FALSE,FALSE,IF('Data Transformation'!E4661&lt;$R$10,E4661,$R$10)),IF(C4661=FALSE,FALSE,IF(C4661&lt;$R$10,C4661,$R$10)))</f>
        <v>0</v>
      </c>
      <c r="H4661" t="b">
        <f>IF('Input and Summary Results'!$J$4="yes",'Data Transformation'!F4661,'Data Transformation'!D4661)</f>
        <v>0</v>
      </c>
      <c r="I4661" t="str">
        <f t="shared" si="247"/>
        <v/>
      </c>
    </row>
    <row r="4662" spans="2:9" x14ac:dyDescent="0.55000000000000004">
      <c r="B4662" t="b">
        <f>IF('Input and Summary Results'!D4244=0,FALSE,'Input and Summary Results'!$B4244)</f>
        <v>0</v>
      </c>
      <c r="C4662" t="b">
        <f>IF(OR(B4662=0,'Input and Summary Results'!D4244=0,'Input and Summary Results'!D4244=""),FALSE,'Input and Summary Results'!$D4244)</f>
        <v>0</v>
      </c>
      <c r="D4662" t="b">
        <f>IF(OR(B4662=0,'Input and Summary Results'!E4244=0),FALSE,'Input and Summary Results'!$E4244)</f>
        <v>0</v>
      </c>
      <c r="E4662" t="b">
        <f t="shared" si="248"/>
        <v>0</v>
      </c>
      <c r="F4662" t="b">
        <f t="shared" si="249"/>
        <v>0</v>
      </c>
      <c r="G4662" t="b">
        <f>IF('Input and Summary Results'!$J$4="yes",IF(C4662=FALSE,FALSE,IF('Data Transformation'!E4662&lt;$R$10,E4662,$R$10)),IF(C4662=FALSE,FALSE,IF(C4662&lt;$R$10,C4662,$R$10)))</f>
        <v>0</v>
      </c>
      <c r="H4662" t="b">
        <f>IF('Input and Summary Results'!$J$4="yes",'Data Transformation'!F4662,'Data Transformation'!D4662)</f>
        <v>0</v>
      </c>
      <c r="I4662" t="str">
        <f t="shared" si="247"/>
        <v/>
      </c>
    </row>
    <row r="4663" spans="2:9" x14ac:dyDescent="0.55000000000000004">
      <c r="B4663" t="b">
        <f>IF('Input and Summary Results'!D4245=0,FALSE,'Input and Summary Results'!$B4245)</f>
        <v>0</v>
      </c>
      <c r="C4663" t="b">
        <f>IF(OR(B4663=0,'Input and Summary Results'!D4245=0,'Input and Summary Results'!D4245=""),FALSE,'Input and Summary Results'!$D4245)</f>
        <v>0</v>
      </c>
      <c r="D4663" t="b">
        <f>IF(OR(B4663=0,'Input and Summary Results'!E4245=0),FALSE,'Input and Summary Results'!$E4245)</f>
        <v>0</v>
      </c>
      <c r="E4663" t="b">
        <f t="shared" si="248"/>
        <v>0</v>
      </c>
      <c r="F4663" t="b">
        <f t="shared" si="249"/>
        <v>0</v>
      </c>
      <c r="G4663" t="b">
        <f>IF('Input and Summary Results'!$J$4="yes",IF(C4663=FALSE,FALSE,IF('Data Transformation'!E4663&lt;$R$10,E4663,$R$10)),IF(C4663=FALSE,FALSE,IF(C4663&lt;$R$10,C4663,$R$10)))</f>
        <v>0</v>
      </c>
      <c r="H4663" t="b">
        <f>IF('Input and Summary Results'!$J$4="yes",'Data Transformation'!F4663,'Data Transformation'!D4663)</f>
        <v>0</v>
      </c>
      <c r="I4663" t="str">
        <f t="shared" si="247"/>
        <v/>
      </c>
    </row>
    <row r="4664" spans="2:9" x14ac:dyDescent="0.55000000000000004">
      <c r="B4664" t="b">
        <f>IF('Input and Summary Results'!D4246=0,FALSE,'Input and Summary Results'!$B4246)</f>
        <v>0</v>
      </c>
      <c r="C4664" t="b">
        <f>IF(OR(B4664=0,'Input and Summary Results'!D4246=0,'Input and Summary Results'!D4246=""),FALSE,'Input and Summary Results'!$D4246)</f>
        <v>0</v>
      </c>
      <c r="D4664" t="b">
        <f>IF(OR(B4664=0,'Input and Summary Results'!E4246=0),FALSE,'Input and Summary Results'!$E4246)</f>
        <v>0</v>
      </c>
      <c r="E4664" t="b">
        <f t="shared" si="248"/>
        <v>0</v>
      </c>
      <c r="F4664" t="b">
        <f t="shared" si="249"/>
        <v>0</v>
      </c>
      <c r="G4664" t="b">
        <f>IF('Input and Summary Results'!$J$4="yes",IF(C4664=FALSE,FALSE,IF('Data Transformation'!E4664&lt;$R$10,E4664,$R$10)),IF(C4664=FALSE,FALSE,IF(C4664&lt;$R$10,C4664,$R$10)))</f>
        <v>0</v>
      </c>
      <c r="H4664" t="b">
        <f>IF('Input and Summary Results'!$J$4="yes",'Data Transformation'!F4664,'Data Transformation'!D4664)</f>
        <v>0</v>
      </c>
      <c r="I4664" t="str">
        <f t="shared" si="247"/>
        <v/>
      </c>
    </row>
    <row r="4665" spans="2:9" x14ac:dyDescent="0.55000000000000004">
      <c r="B4665" t="b">
        <f>IF('Input and Summary Results'!D4247=0,FALSE,'Input and Summary Results'!$B4247)</f>
        <v>0</v>
      </c>
      <c r="C4665" t="b">
        <f>IF(OR(B4665=0,'Input and Summary Results'!D4247=0,'Input and Summary Results'!D4247=""),FALSE,'Input and Summary Results'!$D4247)</f>
        <v>0</v>
      </c>
      <c r="D4665" t="b">
        <f>IF(OR(B4665=0,'Input and Summary Results'!E4247=0),FALSE,'Input and Summary Results'!$E4247)</f>
        <v>0</v>
      </c>
      <c r="E4665" t="b">
        <f t="shared" si="248"/>
        <v>0</v>
      </c>
      <c r="F4665" t="b">
        <f t="shared" si="249"/>
        <v>0</v>
      </c>
      <c r="G4665" t="b">
        <f>IF('Input and Summary Results'!$J$4="yes",IF(C4665=FALSE,FALSE,IF('Data Transformation'!E4665&lt;$R$10,E4665,$R$10)),IF(C4665=FALSE,FALSE,IF(C4665&lt;$R$10,C4665,$R$10)))</f>
        <v>0</v>
      </c>
      <c r="H4665" t="b">
        <f>IF('Input and Summary Results'!$J$4="yes",'Data Transformation'!F4665,'Data Transformation'!D4665)</f>
        <v>0</v>
      </c>
      <c r="I4665" t="str">
        <f t="shared" si="247"/>
        <v/>
      </c>
    </row>
    <row r="4666" spans="2:9" x14ac:dyDescent="0.55000000000000004">
      <c r="B4666" t="b">
        <f>IF('Input and Summary Results'!D4248=0,FALSE,'Input and Summary Results'!$B4248)</f>
        <v>0</v>
      </c>
      <c r="C4666" t="b">
        <f>IF(OR(B4666=0,'Input and Summary Results'!D4248=0,'Input and Summary Results'!D4248=""),FALSE,'Input and Summary Results'!$D4248)</f>
        <v>0</v>
      </c>
      <c r="D4666" t="b">
        <f>IF(OR(B4666=0,'Input and Summary Results'!E4248=0),FALSE,'Input and Summary Results'!$E4248)</f>
        <v>0</v>
      </c>
      <c r="E4666" t="b">
        <f t="shared" si="248"/>
        <v>0</v>
      </c>
      <c r="F4666" t="b">
        <f t="shared" si="249"/>
        <v>0</v>
      </c>
      <c r="G4666" t="b">
        <f>IF('Input and Summary Results'!$J$4="yes",IF(C4666=FALSE,FALSE,IF('Data Transformation'!E4666&lt;$R$10,E4666,$R$10)),IF(C4666=FALSE,FALSE,IF(C4666&lt;$R$10,C4666,$R$10)))</f>
        <v>0</v>
      </c>
      <c r="H4666" t="b">
        <f>IF('Input and Summary Results'!$J$4="yes",'Data Transformation'!F4666,'Data Transformation'!D4666)</f>
        <v>0</v>
      </c>
      <c r="I4666" t="str">
        <f t="shared" si="247"/>
        <v/>
      </c>
    </row>
    <row r="4667" spans="2:9" x14ac:dyDescent="0.55000000000000004">
      <c r="B4667" t="b">
        <f>IF('Input and Summary Results'!D4249=0,FALSE,'Input and Summary Results'!$B4249)</f>
        <v>0</v>
      </c>
      <c r="C4667" t="b">
        <f>IF(OR(B4667=0,'Input and Summary Results'!D4249=0,'Input and Summary Results'!D4249=""),FALSE,'Input and Summary Results'!$D4249)</f>
        <v>0</v>
      </c>
      <c r="D4667" t="b">
        <f>IF(OR(B4667=0,'Input and Summary Results'!E4249=0),FALSE,'Input and Summary Results'!$E4249)</f>
        <v>0</v>
      </c>
      <c r="E4667" t="b">
        <f t="shared" si="248"/>
        <v>0</v>
      </c>
      <c r="F4667" t="b">
        <f t="shared" si="249"/>
        <v>0</v>
      </c>
      <c r="G4667" t="b">
        <f>IF('Input and Summary Results'!$J$4="yes",IF(C4667=FALSE,FALSE,IF('Data Transformation'!E4667&lt;$R$10,E4667,$R$10)),IF(C4667=FALSE,FALSE,IF(C4667&lt;$R$10,C4667,$R$10)))</f>
        <v>0</v>
      </c>
      <c r="H4667" t="b">
        <f>IF('Input and Summary Results'!$J$4="yes",'Data Transformation'!F4667,'Data Transformation'!D4667)</f>
        <v>0</v>
      </c>
      <c r="I4667" t="str">
        <f t="shared" si="247"/>
        <v/>
      </c>
    </row>
    <row r="4668" spans="2:9" x14ac:dyDescent="0.55000000000000004">
      <c r="B4668" t="b">
        <f>IF('Input and Summary Results'!D4250=0,FALSE,'Input and Summary Results'!$B4250)</f>
        <v>0</v>
      </c>
      <c r="C4668" t="b">
        <f>IF(OR(B4668=0,'Input and Summary Results'!D4250=0,'Input and Summary Results'!D4250=""),FALSE,'Input and Summary Results'!$D4250)</f>
        <v>0</v>
      </c>
      <c r="D4668" t="b">
        <f>IF(OR(B4668=0,'Input and Summary Results'!E4250=0),FALSE,'Input and Summary Results'!$E4250)</f>
        <v>0</v>
      </c>
      <c r="E4668" t="b">
        <f t="shared" si="248"/>
        <v>0</v>
      </c>
      <c r="F4668" t="b">
        <f t="shared" si="249"/>
        <v>0</v>
      </c>
      <c r="G4668" t="b">
        <f>IF('Input and Summary Results'!$J$4="yes",IF(C4668=FALSE,FALSE,IF('Data Transformation'!E4668&lt;$R$10,E4668,$R$10)),IF(C4668=FALSE,FALSE,IF(C4668&lt;$R$10,C4668,$R$10)))</f>
        <v>0</v>
      </c>
      <c r="H4668" t="b">
        <f>IF('Input and Summary Results'!$J$4="yes",'Data Transformation'!F4668,'Data Transformation'!D4668)</f>
        <v>0</v>
      </c>
      <c r="I4668" t="str">
        <f t="shared" si="247"/>
        <v/>
      </c>
    </row>
    <row r="4669" spans="2:9" x14ac:dyDescent="0.55000000000000004">
      <c r="B4669" t="b">
        <f>IF('Input and Summary Results'!D4251=0,FALSE,'Input and Summary Results'!$B4251)</f>
        <v>0</v>
      </c>
      <c r="C4669" t="b">
        <f>IF(OR(B4669=0,'Input and Summary Results'!D4251=0,'Input and Summary Results'!D4251=""),FALSE,'Input and Summary Results'!$D4251)</f>
        <v>0</v>
      </c>
      <c r="D4669" t="b">
        <f>IF(OR(B4669=0,'Input and Summary Results'!E4251=0),FALSE,'Input and Summary Results'!$E4251)</f>
        <v>0</v>
      </c>
      <c r="E4669" t="b">
        <f t="shared" si="248"/>
        <v>0</v>
      </c>
      <c r="F4669" t="b">
        <f t="shared" si="249"/>
        <v>0</v>
      </c>
      <c r="G4669" t="b">
        <f>IF('Input and Summary Results'!$J$4="yes",IF(C4669=FALSE,FALSE,IF('Data Transformation'!E4669&lt;$R$10,E4669,$R$10)),IF(C4669=FALSE,FALSE,IF(C4669&lt;$R$10,C4669,$R$10)))</f>
        <v>0</v>
      </c>
      <c r="H4669" t="b">
        <f>IF('Input and Summary Results'!$J$4="yes",'Data Transformation'!F4669,'Data Transformation'!D4669)</f>
        <v>0</v>
      </c>
      <c r="I4669" t="str">
        <f t="shared" si="247"/>
        <v/>
      </c>
    </row>
    <row r="4670" spans="2:9" x14ac:dyDescent="0.55000000000000004">
      <c r="B4670" t="b">
        <f>IF('Input and Summary Results'!D4252=0,FALSE,'Input and Summary Results'!$B4252)</f>
        <v>0</v>
      </c>
      <c r="C4670" t="b">
        <f>IF(OR(B4670=0,'Input and Summary Results'!D4252=0,'Input and Summary Results'!D4252=""),FALSE,'Input and Summary Results'!$D4252)</f>
        <v>0</v>
      </c>
      <c r="D4670" t="b">
        <f>IF(OR(B4670=0,'Input and Summary Results'!E4252=0),FALSE,'Input and Summary Results'!$E4252)</f>
        <v>0</v>
      </c>
      <c r="E4670" t="b">
        <f t="shared" si="248"/>
        <v>0</v>
      </c>
      <c r="F4670" t="b">
        <f t="shared" si="249"/>
        <v>0</v>
      </c>
      <c r="G4670" t="b">
        <f>IF('Input and Summary Results'!$J$4="yes",IF(C4670=FALSE,FALSE,IF('Data Transformation'!E4670&lt;$R$10,E4670,$R$10)),IF(C4670=FALSE,FALSE,IF(C4670&lt;$R$10,C4670,$R$10)))</f>
        <v>0</v>
      </c>
      <c r="H4670" t="b">
        <f>IF('Input and Summary Results'!$J$4="yes",'Data Transformation'!F4670,'Data Transformation'!D4670)</f>
        <v>0</v>
      </c>
      <c r="I4670" t="str">
        <f t="shared" si="247"/>
        <v/>
      </c>
    </row>
    <row r="4671" spans="2:9" x14ac:dyDescent="0.55000000000000004">
      <c r="B4671" t="b">
        <f>IF('Input and Summary Results'!D4253=0,FALSE,'Input and Summary Results'!$B4253)</f>
        <v>0</v>
      </c>
      <c r="C4671" t="b">
        <f>IF(OR(B4671=0,'Input and Summary Results'!D4253=0,'Input and Summary Results'!D4253=""),FALSE,'Input and Summary Results'!$D4253)</f>
        <v>0</v>
      </c>
      <c r="D4671" t="b">
        <f>IF(OR(B4671=0,'Input and Summary Results'!E4253=0),FALSE,'Input and Summary Results'!$E4253)</f>
        <v>0</v>
      </c>
      <c r="E4671" t="b">
        <f t="shared" si="248"/>
        <v>0</v>
      </c>
      <c r="F4671" t="b">
        <f t="shared" si="249"/>
        <v>0</v>
      </c>
      <c r="G4671" t="b">
        <f>IF('Input and Summary Results'!$J$4="yes",IF(C4671=FALSE,FALSE,IF('Data Transformation'!E4671&lt;$R$10,E4671,$R$10)),IF(C4671=FALSE,FALSE,IF(C4671&lt;$R$10,C4671,$R$10)))</f>
        <v>0</v>
      </c>
      <c r="H4671" t="b">
        <f>IF('Input and Summary Results'!$J$4="yes",'Data Transformation'!F4671,'Data Transformation'!D4671)</f>
        <v>0</v>
      </c>
      <c r="I4671" t="str">
        <f t="shared" si="247"/>
        <v/>
      </c>
    </row>
    <row r="4672" spans="2:9" x14ac:dyDescent="0.55000000000000004">
      <c r="B4672" t="b">
        <f>IF('Input and Summary Results'!D4254=0,FALSE,'Input and Summary Results'!$B4254)</f>
        <v>0</v>
      </c>
      <c r="C4672" t="b">
        <f>IF(OR(B4672=0,'Input and Summary Results'!D4254=0,'Input and Summary Results'!D4254=""),FALSE,'Input and Summary Results'!$D4254)</f>
        <v>0</v>
      </c>
      <c r="D4672" t="b">
        <f>IF(OR(B4672=0,'Input and Summary Results'!E4254=0),FALSE,'Input and Summary Results'!$E4254)</f>
        <v>0</v>
      </c>
      <c r="E4672" t="b">
        <f t="shared" si="248"/>
        <v>0</v>
      </c>
      <c r="F4672" t="b">
        <f t="shared" si="249"/>
        <v>0</v>
      </c>
      <c r="G4672" t="b">
        <f>IF('Input and Summary Results'!$J$4="yes",IF(C4672=FALSE,FALSE,IF('Data Transformation'!E4672&lt;$R$10,E4672,$R$10)),IF(C4672=FALSE,FALSE,IF(C4672&lt;$R$10,C4672,$R$10)))</f>
        <v>0</v>
      </c>
      <c r="H4672" t="b">
        <f>IF('Input and Summary Results'!$J$4="yes",'Data Transformation'!F4672,'Data Transformation'!D4672)</f>
        <v>0</v>
      </c>
      <c r="I4672" t="str">
        <f t="shared" si="247"/>
        <v/>
      </c>
    </row>
    <row r="4673" spans="2:9" x14ac:dyDescent="0.55000000000000004">
      <c r="B4673" t="b">
        <f>IF('Input and Summary Results'!D4255=0,FALSE,'Input and Summary Results'!$B4255)</f>
        <v>0</v>
      </c>
      <c r="C4673" t="b">
        <f>IF(OR(B4673=0,'Input and Summary Results'!D4255=0,'Input and Summary Results'!D4255=""),FALSE,'Input and Summary Results'!$D4255)</f>
        <v>0</v>
      </c>
      <c r="D4673" t="b">
        <f>IF(OR(B4673=0,'Input and Summary Results'!E4255=0),FALSE,'Input and Summary Results'!$E4255)</f>
        <v>0</v>
      </c>
      <c r="E4673" t="b">
        <f t="shared" si="248"/>
        <v>0</v>
      </c>
      <c r="F4673" t="b">
        <f t="shared" si="249"/>
        <v>0</v>
      </c>
      <c r="G4673" t="b">
        <f>IF('Input and Summary Results'!$J$4="yes",IF(C4673=FALSE,FALSE,IF('Data Transformation'!E4673&lt;$R$10,E4673,$R$10)),IF(C4673=FALSE,FALSE,IF(C4673&lt;$R$10,C4673,$R$10)))</f>
        <v>0</v>
      </c>
      <c r="H4673" t="b">
        <f>IF('Input and Summary Results'!$J$4="yes",'Data Transformation'!F4673,'Data Transformation'!D4673)</f>
        <v>0</v>
      </c>
      <c r="I4673" t="str">
        <f t="shared" si="247"/>
        <v/>
      </c>
    </row>
    <row r="4674" spans="2:9" x14ac:dyDescent="0.55000000000000004">
      <c r="B4674" t="b">
        <f>IF('Input and Summary Results'!D4256=0,FALSE,'Input and Summary Results'!$B4256)</f>
        <v>0</v>
      </c>
      <c r="C4674" t="b">
        <f>IF(OR(B4674=0,'Input and Summary Results'!D4256=0,'Input and Summary Results'!D4256=""),FALSE,'Input and Summary Results'!$D4256)</f>
        <v>0</v>
      </c>
      <c r="D4674" t="b">
        <f>IF(OR(B4674=0,'Input and Summary Results'!E4256=0),FALSE,'Input and Summary Results'!$E4256)</f>
        <v>0</v>
      </c>
      <c r="E4674" t="b">
        <f t="shared" si="248"/>
        <v>0</v>
      </c>
      <c r="F4674" t="b">
        <f t="shared" si="249"/>
        <v>0</v>
      </c>
      <c r="G4674" t="b">
        <f>IF('Input and Summary Results'!$J$4="yes",IF(C4674=FALSE,FALSE,IF('Data Transformation'!E4674&lt;$R$10,E4674,$R$10)),IF(C4674=FALSE,FALSE,IF(C4674&lt;$R$10,C4674,$R$10)))</f>
        <v>0</v>
      </c>
      <c r="H4674" t="b">
        <f>IF('Input and Summary Results'!$J$4="yes",'Data Transformation'!F4674,'Data Transformation'!D4674)</f>
        <v>0</v>
      </c>
      <c r="I4674" t="str">
        <f t="shared" si="247"/>
        <v/>
      </c>
    </row>
    <row r="4675" spans="2:9" x14ac:dyDescent="0.55000000000000004">
      <c r="B4675" t="b">
        <f>IF('Input and Summary Results'!D4257=0,FALSE,'Input and Summary Results'!$B4257)</f>
        <v>0</v>
      </c>
      <c r="C4675" t="b">
        <f>IF(OR(B4675=0,'Input and Summary Results'!D4257=0,'Input and Summary Results'!D4257=""),FALSE,'Input and Summary Results'!$D4257)</f>
        <v>0</v>
      </c>
      <c r="D4675" t="b">
        <f>IF(OR(B4675=0,'Input and Summary Results'!E4257=0),FALSE,'Input and Summary Results'!$E4257)</f>
        <v>0</v>
      </c>
      <c r="E4675" t="b">
        <f t="shared" si="248"/>
        <v>0</v>
      </c>
      <c r="F4675" t="b">
        <f t="shared" si="249"/>
        <v>0</v>
      </c>
      <c r="G4675" t="b">
        <f>IF('Input and Summary Results'!$J$4="yes",IF(C4675=FALSE,FALSE,IF('Data Transformation'!E4675&lt;$R$10,E4675,$R$10)),IF(C4675=FALSE,FALSE,IF(C4675&lt;$R$10,C4675,$R$10)))</f>
        <v>0</v>
      </c>
      <c r="H4675" t="b">
        <f>IF('Input and Summary Results'!$J$4="yes",'Data Transformation'!F4675,'Data Transformation'!D4675)</f>
        <v>0</v>
      </c>
      <c r="I4675" t="str">
        <f t="shared" si="247"/>
        <v/>
      </c>
    </row>
    <row r="4676" spans="2:9" x14ac:dyDescent="0.55000000000000004">
      <c r="B4676" t="b">
        <f>IF('Input and Summary Results'!D4258=0,FALSE,'Input and Summary Results'!$B4258)</f>
        <v>0</v>
      </c>
      <c r="C4676" t="b">
        <f>IF(OR(B4676=0,'Input and Summary Results'!D4258=0,'Input and Summary Results'!D4258=""),FALSE,'Input and Summary Results'!$D4258)</f>
        <v>0</v>
      </c>
      <c r="D4676" t="b">
        <f>IF(OR(B4676=0,'Input and Summary Results'!E4258=0),FALSE,'Input and Summary Results'!$E4258)</f>
        <v>0</v>
      </c>
      <c r="E4676" t="b">
        <f t="shared" si="248"/>
        <v>0</v>
      </c>
      <c r="F4676" t="b">
        <f t="shared" si="249"/>
        <v>0</v>
      </c>
      <c r="G4676" t="b">
        <f>IF('Input and Summary Results'!$J$4="yes",IF(C4676=FALSE,FALSE,IF('Data Transformation'!E4676&lt;$R$10,E4676,$R$10)),IF(C4676=FALSE,FALSE,IF(C4676&lt;$R$10,C4676,$R$10)))</f>
        <v>0</v>
      </c>
      <c r="H4676" t="b">
        <f>IF('Input and Summary Results'!$J$4="yes",'Data Transformation'!F4676,'Data Transformation'!D4676)</f>
        <v>0</v>
      </c>
      <c r="I4676" t="str">
        <f t="shared" si="247"/>
        <v/>
      </c>
    </row>
    <row r="4677" spans="2:9" x14ac:dyDescent="0.55000000000000004">
      <c r="B4677" t="b">
        <f>IF('Input and Summary Results'!D4259=0,FALSE,'Input and Summary Results'!$B4259)</f>
        <v>0</v>
      </c>
      <c r="C4677" t="b">
        <f>IF(OR(B4677=0,'Input and Summary Results'!D4259=0,'Input and Summary Results'!D4259=""),FALSE,'Input and Summary Results'!$D4259)</f>
        <v>0</v>
      </c>
      <c r="D4677" t="b">
        <f>IF(OR(B4677=0,'Input and Summary Results'!E4259=0),FALSE,'Input and Summary Results'!$E4259)</f>
        <v>0</v>
      </c>
      <c r="E4677" t="b">
        <f t="shared" si="248"/>
        <v>0</v>
      </c>
      <c r="F4677" t="b">
        <f t="shared" si="249"/>
        <v>0</v>
      </c>
      <c r="G4677" t="b">
        <f>IF('Input and Summary Results'!$J$4="yes",IF(C4677=FALSE,FALSE,IF('Data Transformation'!E4677&lt;$R$10,E4677,$R$10)),IF(C4677=FALSE,FALSE,IF(C4677&lt;$R$10,C4677,$R$10)))</f>
        <v>0</v>
      </c>
      <c r="H4677" t="b">
        <f>IF('Input and Summary Results'!$J$4="yes",'Data Transformation'!F4677,'Data Transformation'!D4677)</f>
        <v>0</v>
      </c>
      <c r="I4677" t="str">
        <f t="shared" ref="I4677:I4740" si="250">IF(G4677=FALSE,"",B4677)</f>
        <v/>
      </c>
    </row>
    <row r="4678" spans="2:9" x14ac:dyDescent="0.55000000000000004">
      <c r="B4678" t="b">
        <f>IF('Input and Summary Results'!D4260=0,FALSE,'Input and Summary Results'!$B4260)</f>
        <v>0</v>
      </c>
      <c r="C4678" t="b">
        <f>IF(OR(B4678=0,'Input and Summary Results'!D4260=0,'Input and Summary Results'!D4260=""),FALSE,'Input and Summary Results'!$D4260)</f>
        <v>0</v>
      </c>
      <c r="D4678" t="b">
        <f>IF(OR(B4678=0,'Input and Summary Results'!E4260=0),FALSE,'Input and Summary Results'!$E4260)</f>
        <v>0</v>
      </c>
      <c r="E4678" t="b">
        <f t="shared" si="248"/>
        <v>0</v>
      </c>
      <c r="F4678" t="b">
        <f t="shared" si="249"/>
        <v>0</v>
      </c>
      <c r="G4678" t="b">
        <f>IF('Input and Summary Results'!$J$4="yes",IF(C4678=FALSE,FALSE,IF('Data Transformation'!E4678&lt;$R$10,E4678,$R$10)),IF(C4678=FALSE,FALSE,IF(C4678&lt;$R$10,C4678,$R$10)))</f>
        <v>0</v>
      </c>
      <c r="H4678" t="b">
        <f>IF('Input and Summary Results'!$J$4="yes",'Data Transformation'!F4678,'Data Transformation'!D4678)</f>
        <v>0</v>
      </c>
      <c r="I4678" t="str">
        <f t="shared" si="250"/>
        <v/>
      </c>
    </row>
    <row r="4679" spans="2:9" x14ac:dyDescent="0.55000000000000004">
      <c r="B4679" t="b">
        <f>IF('Input and Summary Results'!D4261=0,FALSE,'Input and Summary Results'!$B4261)</f>
        <v>0</v>
      </c>
      <c r="C4679" t="b">
        <f>IF(OR(B4679=0,'Input and Summary Results'!D4261=0,'Input and Summary Results'!D4261=""),FALSE,'Input and Summary Results'!$D4261)</f>
        <v>0</v>
      </c>
      <c r="D4679" t="b">
        <f>IF(OR(B4679=0,'Input and Summary Results'!E4261=0),FALSE,'Input and Summary Results'!$E4261)</f>
        <v>0</v>
      </c>
      <c r="E4679" t="b">
        <f t="shared" si="248"/>
        <v>0</v>
      </c>
      <c r="F4679" t="b">
        <f t="shared" si="249"/>
        <v>0</v>
      </c>
      <c r="G4679" t="b">
        <f>IF('Input and Summary Results'!$J$4="yes",IF(C4679=FALSE,FALSE,IF('Data Transformation'!E4679&lt;$R$10,E4679,$R$10)),IF(C4679=FALSE,FALSE,IF(C4679&lt;$R$10,C4679,$R$10)))</f>
        <v>0</v>
      </c>
      <c r="H4679" t="b">
        <f>IF('Input and Summary Results'!$J$4="yes",'Data Transformation'!F4679,'Data Transformation'!D4679)</f>
        <v>0</v>
      </c>
      <c r="I4679" t="str">
        <f t="shared" si="250"/>
        <v/>
      </c>
    </row>
    <row r="4680" spans="2:9" x14ac:dyDescent="0.55000000000000004">
      <c r="B4680" t="b">
        <f>IF('Input and Summary Results'!D4262=0,FALSE,'Input and Summary Results'!$B4262)</f>
        <v>0</v>
      </c>
      <c r="C4680" t="b">
        <f>IF(OR(B4680=0,'Input and Summary Results'!D4262=0,'Input and Summary Results'!D4262=""),FALSE,'Input and Summary Results'!$D4262)</f>
        <v>0</v>
      </c>
      <c r="D4680" t="b">
        <f>IF(OR(B4680=0,'Input and Summary Results'!E4262=0),FALSE,'Input and Summary Results'!$E4262)</f>
        <v>0</v>
      </c>
      <c r="E4680" t="b">
        <f t="shared" si="248"/>
        <v>0</v>
      </c>
      <c r="F4680" t="b">
        <f t="shared" si="249"/>
        <v>0</v>
      </c>
      <c r="G4680" t="b">
        <f>IF('Input and Summary Results'!$J$4="yes",IF(C4680=FALSE,FALSE,IF('Data Transformation'!E4680&lt;$R$10,E4680,$R$10)),IF(C4680=FALSE,FALSE,IF(C4680&lt;$R$10,C4680,$R$10)))</f>
        <v>0</v>
      </c>
      <c r="H4680" t="b">
        <f>IF('Input and Summary Results'!$J$4="yes",'Data Transformation'!F4680,'Data Transformation'!D4680)</f>
        <v>0</v>
      </c>
      <c r="I4680" t="str">
        <f t="shared" si="250"/>
        <v/>
      </c>
    </row>
    <row r="4681" spans="2:9" x14ac:dyDescent="0.55000000000000004">
      <c r="B4681" t="b">
        <f>IF('Input and Summary Results'!D4263=0,FALSE,'Input and Summary Results'!$B4263)</f>
        <v>0</v>
      </c>
      <c r="C4681" t="b">
        <f>IF(OR(B4681=0,'Input and Summary Results'!D4263=0,'Input and Summary Results'!D4263=""),FALSE,'Input and Summary Results'!$D4263)</f>
        <v>0</v>
      </c>
      <c r="D4681" t="b">
        <f>IF(OR(B4681=0,'Input and Summary Results'!E4263=0),FALSE,'Input and Summary Results'!$E4263)</f>
        <v>0</v>
      </c>
      <c r="E4681" t="b">
        <f t="shared" si="248"/>
        <v>0</v>
      </c>
      <c r="F4681" t="b">
        <f t="shared" si="249"/>
        <v>0</v>
      </c>
      <c r="G4681" t="b">
        <f>IF('Input and Summary Results'!$J$4="yes",IF(C4681=FALSE,FALSE,IF('Data Transformation'!E4681&lt;$R$10,E4681,$R$10)),IF(C4681=FALSE,FALSE,IF(C4681&lt;$R$10,C4681,$R$10)))</f>
        <v>0</v>
      </c>
      <c r="H4681" t="b">
        <f>IF('Input and Summary Results'!$J$4="yes",'Data Transformation'!F4681,'Data Transformation'!D4681)</f>
        <v>0</v>
      </c>
      <c r="I4681" t="str">
        <f t="shared" si="250"/>
        <v/>
      </c>
    </row>
    <row r="4682" spans="2:9" x14ac:dyDescent="0.55000000000000004">
      <c r="B4682" t="b">
        <f>IF('Input and Summary Results'!D4264=0,FALSE,'Input and Summary Results'!$B4264)</f>
        <v>0</v>
      </c>
      <c r="C4682" t="b">
        <f>IF(OR(B4682=0,'Input and Summary Results'!D4264=0,'Input and Summary Results'!D4264=""),FALSE,'Input and Summary Results'!$D4264)</f>
        <v>0</v>
      </c>
      <c r="D4682" t="b">
        <f>IF(OR(B4682=0,'Input and Summary Results'!E4264=0),FALSE,'Input and Summary Results'!$E4264)</f>
        <v>0</v>
      </c>
      <c r="E4682" t="b">
        <f t="shared" si="248"/>
        <v>0</v>
      </c>
      <c r="F4682" t="b">
        <f t="shared" si="249"/>
        <v>0</v>
      </c>
      <c r="G4682" t="b">
        <f>IF('Input and Summary Results'!$J$4="yes",IF(C4682=FALSE,FALSE,IF('Data Transformation'!E4682&lt;$R$10,E4682,$R$10)),IF(C4682=FALSE,FALSE,IF(C4682&lt;$R$10,C4682,$R$10)))</f>
        <v>0</v>
      </c>
      <c r="H4682" t="b">
        <f>IF('Input and Summary Results'!$J$4="yes",'Data Transformation'!F4682,'Data Transformation'!D4682)</f>
        <v>0</v>
      </c>
      <c r="I4682" t="str">
        <f t="shared" si="250"/>
        <v/>
      </c>
    </row>
    <row r="4683" spans="2:9" x14ac:dyDescent="0.55000000000000004">
      <c r="B4683" t="b">
        <f>IF('Input and Summary Results'!D4265=0,FALSE,'Input and Summary Results'!$B4265)</f>
        <v>0</v>
      </c>
      <c r="C4683" t="b">
        <f>IF(OR(B4683=0,'Input and Summary Results'!D4265=0,'Input and Summary Results'!D4265=""),FALSE,'Input and Summary Results'!$D4265)</f>
        <v>0</v>
      </c>
      <c r="D4683" t="b">
        <f>IF(OR(B4683=0,'Input and Summary Results'!E4265=0),FALSE,'Input and Summary Results'!$E4265)</f>
        <v>0</v>
      </c>
      <c r="E4683" t="b">
        <f t="shared" si="248"/>
        <v>0</v>
      </c>
      <c r="F4683" t="b">
        <f t="shared" si="249"/>
        <v>0</v>
      </c>
      <c r="G4683" t="b">
        <f>IF('Input and Summary Results'!$J$4="yes",IF(C4683=FALSE,FALSE,IF('Data Transformation'!E4683&lt;$R$10,E4683,$R$10)),IF(C4683=FALSE,FALSE,IF(C4683&lt;$R$10,C4683,$R$10)))</f>
        <v>0</v>
      </c>
      <c r="H4683" t="b">
        <f>IF('Input and Summary Results'!$J$4="yes",'Data Transformation'!F4683,'Data Transformation'!D4683)</f>
        <v>0</v>
      </c>
      <c r="I4683" t="str">
        <f t="shared" si="250"/>
        <v/>
      </c>
    </row>
    <row r="4684" spans="2:9" x14ac:dyDescent="0.55000000000000004">
      <c r="B4684" t="b">
        <f>IF('Input and Summary Results'!D4266=0,FALSE,'Input and Summary Results'!$B4266)</f>
        <v>0</v>
      </c>
      <c r="C4684" t="b">
        <f>IF(OR(B4684=0,'Input and Summary Results'!D4266=0,'Input and Summary Results'!D4266=""),FALSE,'Input and Summary Results'!$D4266)</f>
        <v>0</v>
      </c>
      <c r="D4684" t="b">
        <f>IF(OR(B4684=0,'Input and Summary Results'!E4266=0),FALSE,'Input and Summary Results'!$E4266)</f>
        <v>0</v>
      </c>
      <c r="E4684" t="b">
        <f t="shared" si="248"/>
        <v>0</v>
      </c>
      <c r="F4684" t="b">
        <f t="shared" si="249"/>
        <v>0</v>
      </c>
      <c r="G4684" t="b">
        <f>IF('Input and Summary Results'!$J$4="yes",IF(C4684=FALSE,FALSE,IF('Data Transformation'!E4684&lt;$R$10,E4684,$R$10)),IF(C4684=FALSE,FALSE,IF(C4684&lt;$R$10,C4684,$R$10)))</f>
        <v>0</v>
      </c>
      <c r="H4684" t="b">
        <f>IF('Input and Summary Results'!$J$4="yes",'Data Transformation'!F4684,'Data Transformation'!D4684)</f>
        <v>0</v>
      </c>
      <c r="I4684" t="str">
        <f t="shared" si="250"/>
        <v/>
      </c>
    </row>
    <row r="4685" spans="2:9" x14ac:dyDescent="0.55000000000000004">
      <c r="B4685" t="b">
        <f>IF('Input and Summary Results'!D4267=0,FALSE,'Input and Summary Results'!$B4267)</f>
        <v>0</v>
      </c>
      <c r="C4685" t="b">
        <f>IF(OR(B4685=0,'Input and Summary Results'!D4267=0,'Input and Summary Results'!D4267=""),FALSE,'Input and Summary Results'!$D4267)</f>
        <v>0</v>
      </c>
      <c r="D4685" t="b">
        <f>IF(OR(B4685=0,'Input and Summary Results'!E4267=0),FALSE,'Input and Summary Results'!$E4267)</f>
        <v>0</v>
      </c>
      <c r="E4685" t="b">
        <f t="shared" si="248"/>
        <v>0</v>
      </c>
      <c r="F4685" t="b">
        <f t="shared" si="249"/>
        <v>0</v>
      </c>
      <c r="G4685" t="b">
        <f>IF('Input and Summary Results'!$J$4="yes",IF(C4685=FALSE,FALSE,IF('Data Transformation'!E4685&lt;$R$10,E4685,$R$10)),IF(C4685=FALSE,FALSE,IF(C4685&lt;$R$10,C4685,$R$10)))</f>
        <v>0</v>
      </c>
      <c r="H4685" t="b">
        <f>IF('Input and Summary Results'!$J$4="yes",'Data Transformation'!F4685,'Data Transformation'!D4685)</f>
        <v>0</v>
      </c>
      <c r="I4685" t="str">
        <f t="shared" si="250"/>
        <v/>
      </c>
    </row>
    <row r="4686" spans="2:9" x14ac:dyDescent="0.55000000000000004">
      <c r="B4686" t="b">
        <f>IF('Input and Summary Results'!D4268=0,FALSE,'Input and Summary Results'!$B4268)</f>
        <v>0</v>
      </c>
      <c r="C4686" t="b">
        <f>IF(OR(B4686=0,'Input and Summary Results'!D4268=0,'Input and Summary Results'!D4268=""),FALSE,'Input and Summary Results'!$D4268)</f>
        <v>0</v>
      </c>
      <c r="D4686" t="b">
        <f>IF(OR(B4686=0,'Input and Summary Results'!E4268=0),FALSE,'Input and Summary Results'!$E4268)</f>
        <v>0</v>
      </c>
      <c r="E4686" t="b">
        <f t="shared" si="248"/>
        <v>0</v>
      </c>
      <c r="F4686" t="b">
        <f t="shared" si="249"/>
        <v>0</v>
      </c>
      <c r="G4686" t="b">
        <f>IF('Input and Summary Results'!$J$4="yes",IF(C4686=FALSE,FALSE,IF('Data Transformation'!E4686&lt;$R$10,E4686,$R$10)),IF(C4686=FALSE,FALSE,IF(C4686&lt;$R$10,C4686,$R$10)))</f>
        <v>0</v>
      </c>
      <c r="H4686" t="b">
        <f>IF('Input and Summary Results'!$J$4="yes",'Data Transformation'!F4686,'Data Transformation'!D4686)</f>
        <v>0</v>
      </c>
      <c r="I4686" t="str">
        <f t="shared" si="250"/>
        <v/>
      </c>
    </row>
    <row r="4687" spans="2:9" x14ac:dyDescent="0.55000000000000004">
      <c r="B4687" t="b">
        <f>IF('Input and Summary Results'!D4269=0,FALSE,'Input and Summary Results'!$B4269)</f>
        <v>0</v>
      </c>
      <c r="C4687" t="b">
        <f>IF(OR(B4687=0,'Input and Summary Results'!D4269=0,'Input and Summary Results'!D4269=""),FALSE,'Input and Summary Results'!$D4269)</f>
        <v>0</v>
      </c>
      <c r="D4687" t="b">
        <f>IF(OR(B4687=0,'Input and Summary Results'!E4269=0),FALSE,'Input and Summary Results'!$E4269)</f>
        <v>0</v>
      </c>
      <c r="E4687" t="b">
        <f t="shared" si="248"/>
        <v>0</v>
      </c>
      <c r="F4687" t="b">
        <f t="shared" si="249"/>
        <v>0</v>
      </c>
      <c r="G4687" t="b">
        <f>IF('Input and Summary Results'!$J$4="yes",IF(C4687=FALSE,FALSE,IF('Data Transformation'!E4687&lt;$R$10,E4687,$R$10)),IF(C4687=FALSE,FALSE,IF(C4687&lt;$R$10,C4687,$R$10)))</f>
        <v>0</v>
      </c>
      <c r="H4687" t="b">
        <f>IF('Input and Summary Results'!$J$4="yes",'Data Transformation'!F4687,'Data Transformation'!D4687)</f>
        <v>0</v>
      </c>
      <c r="I4687" t="str">
        <f t="shared" si="250"/>
        <v/>
      </c>
    </row>
    <row r="4688" spans="2:9" x14ac:dyDescent="0.55000000000000004">
      <c r="B4688" t="b">
        <f>IF('Input and Summary Results'!D4270=0,FALSE,'Input and Summary Results'!$B4270)</f>
        <v>0</v>
      </c>
      <c r="C4688" t="b">
        <f>IF(OR(B4688=0,'Input and Summary Results'!D4270=0,'Input and Summary Results'!D4270=""),FALSE,'Input and Summary Results'!$D4270)</f>
        <v>0</v>
      </c>
      <c r="D4688" t="b">
        <f>IF(OR(B4688=0,'Input and Summary Results'!E4270=0),FALSE,'Input and Summary Results'!$E4270)</f>
        <v>0</v>
      </c>
      <c r="E4688" t="b">
        <f t="shared" si="248"/>
        <v>0</v>
      </c>
      <c r="F4688" t="b">
        <f t="shared" si="249"/>
        <v>0</v>
      </c>
      <c r="G4688" t="b">
        <f>IF('Input and Summary Results'!$J$4="yes",IF(C4688=FALSE,FALSE,IF('Data Transformation'!E4688&lt;$R$10,E4688,$R$10)),IF(C4688=FALSE,FALSE,IF(C4688&lt;$R$10,C4688,$R$10)))</f>
        <v>0</v>
      </c>
      <c r="H4688" t="b">
        <f>IF('Input and Summary Results'!$J$4="yes",'Data Transformation'!F4688,'Data Transformation'!D4688)</f>
        <v>0</v>
      </c>
      <c r="I4688" t="str">
        <f t="shared" si="250"/>
        <v/>
      </c>
    </row>
    <row r="4689" spans="2:9" x14ac:dyDescent="0.55000000000000004">
      <c r="B4689" t="b">
        <f>IF('Input and Summary Results'!D4271=0,FALSE,'Input and Summary Results'!$B4271)</f>
        <v>0</v>
      </c>
      <c r="C4689" t="b">
        <f>IF(OR(B4689=0,'Input and Summary Results'!D4271=0,'Input and Summary Results'!D4271=""),FALSE,'Input and Summary Results'!$D4271)</f>
        <v>0</v>
      </c>
      <c r="D4689" t="b">
        <f>IF(OR(B4689=0,'Input and Summary Results'!E4271=0),FALSE,'Input and Summary Results'!$E4271)</f>
        <v>0</v>
      </c>
      <c r="E4689" t="b">
        <f t="shared" si="248"/>
        <v>0</v>
      </c>
      <c r="F4689" t="b">
        <f t="shared" si="249"/>
        <v>0</v>
      </c>
      <c r="G4689" t="b">
        <f>IF('Input and Summary Results'!$J$4="yes",IF(C4689=FALSE,FALSE,IF('Data Transformation'!E4689&lt;$R$10,E4689,$R$10)),IF(C4689=FALSE,FALSE,IF(C4689&lt;$R$10,C4689,$R$10)))</f>
        <v>0</v>
      </c>
      <c r="H4689" t="b">
        <f>IF('Input and Summary Results'!$J$4="yes",'Data Transformation'!F4689,'Data Transformation'!D4689)</f>
        <v>0</v>
      </c>
      <c r="I4689" t="str">
        <f t="shared" si="250"/>
        <v/>
      </c>
    </row>
    <row r="4690" spans="2:9" x14ac:dyDescent="0.55000000000000004">
      <c r="B4690" t="b">
        <f>IF('Input and Summary Results'!D4272=0,FALSE,'Input and Summary Results'!$B4272)</f>
        <v>0</v>
      </c>
      <c r="C4690" t="b">
        <f>IF(OR(B4690=0,'Input and Summary Results'!D4272=0,'Input and Summary Results'!D4272=""),FALSE,'Input and Summary Results'!$D4272)</f>
        <v>0</v>
      </c>
      <c r="D4690" t="b">
        <f>IF(OR(B4690=0,'Input and Summary Results'!E4272=0),FALSE,'Input and Summary Results'!$E4272)</f>
        <v>0</v>
      </c>
      <c r="E4690" t="b">
        <f t="shared" si="248"/>
        <v>0</v>
      </c>
      <c r="F4690" t="b">
        <f t="shared" si="249"/>
        <v>0</v>
      </c>
      <c r="G4690" t="b">
        <f>IF('Input and Summary Results'!$J$4="yes",IF(C4690=FALSE,FALSE,IF('Data Transformation'!E4690&lt;$R$10,E4690,$R$10)),IF(C4690=FALSE,FALSE,IF(C4690&lt;$R$10,C4690,$R$10)))</f>
        <v>0</v>
      </c>
      <c r="H4690" t="b">
        <f>IF('Input and Summary Results'!$J$4="yes",'Data Transformation'!F4690,'Data Transformation'!D4690)</f>
        <v>0</v>
      </c>
      <c r="I4690" t="str">
        <f t="shared" si="250"/>
        <v/>
      </c>
    </row>
    <row r="4691" spans="2:9" x14ac:dyDescent="0.55000000000000004">
      <c r="B4691" t="b">
        <f>IF('Input and Summary Results'!D4273=0,FALSE,'Input and Summary Results'!$B4273)</f>
        <v>0</v>
      </c>
      <c r="C4691" t="b">
        <f>IF(OR(B4691=0,'Input and Summary Results'!D4273=0,'Input and Summary Results'!D4273=""),FALSE,'Input and Summary Results'!$D4273)</f>
        <v>0</v>
      </c>
      <c r="D4691" t="b">
        <f>IF(OR(B4691=0,'Input and Summary Results'!E4273=0),FALSE,'Input and Summary Results'!$E4273)</f>
        <v>0</v>
      </c>
      <c r="E4691" t="b">
        <f t="shared" si="248"/>
        <v>0</v>
      </c>
      <c r="F4691" t="b">
        <f t="shared" si="249"/>
        <v>0</v>
      </c>
      <c r="G4691" t="b">
        <f>IF('Input and Summary Results'!$J$4="yes",IF(C4691=FALSE,FALSE,IF('Data Transformation'!E4691&lt;$R$10,E4691,$R$10)),IF(C4691=FALSE,FALSE,IF(C4691&lt;$R$10,C4691,$R$10)))</f>
        <v>0</v>
      </c>
      <c r="H4691" t="b">
        <f>IF('Input and Summary Results'!$J$4="yes",'Data Transformation'!F4691,'Data Transformation'!D4691)</f>
        <v>0</v>
      </c>
      <c r="I4691" t="str">
        <f t="shared" si="250"/>
        <v/>
      </c>
    </row>
    <row r="4692" spans="2:9" x14ac:dyDescent="0.55000000000000004">
      <c r="B4692" t="b">
        <f>IF('Input and Summary Results'!D4274=0,FALSE,'Input and Summary Results'!$B4274)</f>
        <v>0</v>
      </c>
      <c r="C4692" t="b">
        <f>IF(OR(B4692=0,'Input and Summary Results'!D4274=0,'Input and Summary Results'!D4274=""),FALSE,'Input and Summary Results'!$D4274)</f>
        <v>0</v>
      </c>
      <c r="D4692" t="b">
        <f>IF(OR(B4692=0,'Input and Summary Results'!E4274=0),FALSE,'Input and Summary Results'!$E4274)</f>
        <v>0</v>
      </c>
      <c r="E4692" t="b">
        <f t="shared" si="248"/>
        <v>0</v>
      </c>
      <c r="F4692" t="b">
        <f t="shared" si="249"/>
        <v>0</v>
      </c>
      <c r="G4692" t="b">
        <f>IF('Input and Summary Results'!$J$4="yes",IF(C4692=FALSE,FALSE,IF('Data Transformation'!E4692&lt;$R$10,E4692,$R$10)),IF(C4692=FALSE,FALSE,IF(C4692&lt;$R$10,C4692,$R$10)))</f>
        <v>0</v>
      </c>
      <c r="H4692" t="b">
        <f>IF('Input and Summary Results'!$J$4="yes",'Data Transformation'!F4692,'Data Transformation'!D4692)</f>
        <v>0</v>
      </c>
      <c r="I4692" t="str">
        <f t="shared" si="250"/>
        <v/>
      </c>
    </row>
    <row r="4693" spans="2:9" x14ac:dyDescent="0.55000000000000004">
      <c r="B4693" t="b">
        <f>IF('Input and Summary Results'!D4275=0,FALSE,'Input and Summary Results'!$B4275)</f>
        <v>0</v>
      </c>
      <c r="C4693" t="b">
        <f>IF(OR(B4693=0,'Input and Summary Results'!D4275=0,'Input and Summary Results'!D4275=""),FALSE,'Input and Summary Results'!$D4275)</f>
        <v>0</v>
      </c>
      <c r="D4693" t="b">
        <f>IF(OR(B4693=0,'Input and Summary Results'!E4275=0),FALSE,'Input and Summary Results'!$E4275)</f>
        <v>0</v>
      </c>
      <c r="E4693" t="b">
        <f t="shared" si="248"/>
        <v>0</v>
      </c>
      <c r="F4693" t="b">
        <f t="shared" si="249"/>
        <v>0</v>
      </c>
      <c r="G4693" t="b">
        <f>IF('Input and Summary Results'!$J$4="yes",IF(C4693=FALSE,FALSE,IF('Data Transformation'!E4693&lt;$R$10,E4693,$R$10)),IF(C4693=FALSE,FALSE,IF(C4693&lt;$R$10,C4693,$R$10)))</f>
        <v>0</v>
      </c>
      <c r="H4693" t="b">
        <f>IF('Input and Summary Results'!$J$4="yes",'Data Transformation'!F4693,'Data Transformation'!D4693)</f>
        <v>0</v>
      </c>
      <c r="I4693" t="str">
        <f t="shared" si="250"/>
        <v/>
      </c>
    </row>
    <row r="4694" spans="2:9" x14ac:dyDescent="0.55000000000000004">
      <c r="B4694" t="b">
        <f>IF('Input and Summary Results'!D4276=0,FALSE,'Input and Summary Results'!$B4276)</f>
        <v>0</v>
      </c>
      <c r="C4694" t="b">
        <f>IF(OR(B4694=0,'Input and Summary Results'!D4276=0,'Input and Summary Results'!D4276=""),FALSE,'Input and Summary Results'!$D4276)</f>
        <v>0</v>
      </c>
      <c r="D4694" t="b">
        <f>IF(OR(B4694=0,'Input and Summary Results'!E4276=0),FALSE,'Input and Summary Results'!$E4276)</f>
        <v>0</v>
      </c>
      <c r="E4694" t="b">
        <f t="shared" si="248"/>
        <v>0</v>
      </c>
      <c r="F4694" t="b">
        <f t="shared" si="249"/>
        <v>0</v>
      </c>
      <c r="G4694" t="b">
        <f>IF('Input and Summary Results'!$J$4="yes",IF(C4694=FALSE,FALSE,IF('Data Transformation'!E4694&lt;$R$10,E4694,$R$10)),IF(C4694=FALSE,FALSE,IF(C4694&lt;$R$10,C4694,$R$10)))</f>
        <v>0</v>
      </c>
      <c r="H4694" t="b">
        <f>IF('Input and Summary Results'!$J$4="yes",'Data Transformation'!F4694,'Data Transformation'!D4694)</f>
        <v>0</v>
      </c>
      <c r="I4694" t="str">
        <f t="shared" si="250"/>
        <v/>
      </c>
    </row>
    <row r="4695" spans="2:9" x14ac:dyDescent="0.55000000000000004">
      <c r="B4695" t="b">
        <f>IF('Input and Summary Results'!D4277=0,FALSE,'Input and Summary Results'!$B4277)</f>
        <v>0</v>
      </c>
      <c r="C4695" t="b">
        <f>IF(OR(B4695=0,'Input and Summary Results'!D4277=0,'Input and Summary Results'!D4277=""),FALSE,'Input and Summary Results'!$D4277)</f>
        <v>0</v>
      </c>
      <c r="D4695" t="b">
        <f>IF(OR(B4695=0,'Input and Summary Results'!E4277=0),FALSE,'Input and Summary Results'!$E4277)</f>
        <v>0</v>
      </c>
      <c r="E4695" t="b">
        <f t="shared" si="248"/>
        <v>0</v>
      </c>
      <c r="F4695" t="b">
        <f t="shared" si="249"/>
        <v>0</v>
      </c>
      <c r="G4695" t="b">
        <f>IF('Input and Summary Results'!$J$4="yes",IF(C4695=FALSE,FALSE,IF('Data Transformation'!E4695&lt;$R$10,E4695,$R$10)),IF(C4695=FALSE,FALSE,IF(C4695&lt;$R$10,C4695,$R$10)))</f>
        <v>0</v>
      </c>
      <c r="H4695" t="b">
        <f>IF('Input and Summary Results'!$J$4="yes",'Data Transformation'!F4695,'Data Transformation'!D4695)</f>
        <v>0</v>
      </c>
      <c r="I4695" t="str">
        <f t="shared" si="250"/>
        <v/>
      </c>
    </row>
    <row r="4696" spans="2:9" x14ac:dyDescent="0.55000000000000004">
      <c r="B4696" t="b">
        <f>IF('Input and Summary Results'!D4278=0,FALSE,'Input and Summary Results'!$B4278)</f>
        <v>0</v>
      </c>
      <c r="C4696" t="b">
        <f>IF(OR(B4696=0,'Input and Summary Results'!D4278=0,'Input and Summary Results'!D4278=""),FALSE,'Input and Summary Results'!$D4278)</f>
        <v>0</v>
      </c>
      <c r="D4696" t="b">
        <f>IF(OR(B4696=0,'Input and Summary Results'!E4278=0),FALSE,'Input and Summary Results'!$E4278)</f>
        <v>0</v>
      </c>
      <c r="E4696" t="b">
        <f t="shared" si="248"/>
        <v>0</v>
      </c>
      <c r="F4696" t="b">
        <f t="shared" si="249"/>
        <v>0</v>
      </c>
      <c r="G4696" t="b">
        <f>IF('Input and Summary Results'!$J$4="yes",IF(C4696=FALSE,FALSE,IF('Data Transformation'!E4696&lt;$R$10,E4696,$R$10)),IF(C4696=FALSE,FALSE,IF(C4696&lt;$R$10,C4696,$R$10)))</f>
        <v>0</v>
      </c>
      <c r="H4696" t="b">
        <f>IF('Input and Summary Results'!$J$4="yes",'Data Transformation'!F4696,'Data Transformation'!D4696)</f>
        <v>0</v>
      </c>
      <c r="I4696" t="str">
        <f t="shared" si="250"/>
        <v/>
      </c>
    </row>
    <row r="4697" spans="2:9" x14ac:dyDescent="0.55000000000000004">
      <c r="B4697" t="b">
        <f>IF('Input and Summary Results'!D4279=0,FALSE,'Input and Summary Results'!$B4279)</f>
        <v>0</v>
      </c>
      <c r="C4697" t="b">
        <f>IF(OR(B4697=0,'Input and Summary Results'!D4279=0,'Input and Summary Results'!D4279=""),FALSE,'Input and Summary Results'!$D4279)</f>
        <v>0</v>
      </c>
      <c r="D4697" t="b">
        <f>IF(OR(B4697=0,'Input and Summary Results'!E4279=0),FALSE,'Input and Summary Results'!$E4279)</f>
        <v>0</v>
      </c>
      <c r="E4697" t="b">
        <f t="shared" si="248"/>
        <v>0</v>
      </c>
      <c r="F4697" t="b">
        <f t="shared" si="249"/>
        <v>0</v>
      </c>
      <c r="G4697" t="b">
        <f>IF('Input and Summary Results'!$J$4="yes",IF(C4697=FALSE,FALSE,IF('Data Transformation'!E4697&lt;$R$10,E4697,$R$10)),IF(C4697=FALSE,FALSE,IF(C4697&lt;$R$10,C4697,$R$10)))</f>
        <v>0</v>
      </c>
      <c r="H4697" t="b">
        <f>IF('Input and Summary Results'!$J$4="yes",'Data Transformation'!F4697,'Data Transformation'!D4697)</f>
        <v>0</v>
      </c>
      <c r="I4697" t="str">
        <f t="shared" si="250"/>
        <v/>
      </c>
    </row>
    <row r="4698" spans="2:9" x14ac:dyDescent="0.55000000000000004">
      <c r="B4698" t="b">
        <f>IF('Input and Summary Results'!D4280=0,FALSE,'Input and Summary Results'!$B4280)</f>
        <v>0</v>
      </c>
      <c r="C4698" t="b">
        <f>IF(OR(B4698=0,'Input and Summary Results'!D4280=0,'Input and Summary Results'!D4280=""),FALSE,'Input and Summary Results'!$D4280)</f>
        <v>0</v>
      </c>
      <c r="D4698" t="b">
        <f>IF(OR(B4698=0,'Input and Summary Results'!E4280=0),FALSE,'Input and Summary Results'!$E4280)</f>
        <v>0</v>
      </c>
      <c r="E4698" t="b">
        <f t="shared" si="248"/>
        <v>0</v>
      </c>
      <c r="F4698" t="b">
        <f t="shared" si="249"/>
        <v>0</v>
      </c>
      <c r="G4698" t="b">
        <f>IF('Input and Summary Results'!$J$4="yes",IF(C4698=FALSE,FALSE,IF('Data Transformation'!E4698&lt;$R$10,E4698,$R$10)),IF(C4698=FALSE,FALSE,IF(C4698&lt;$R$10,C4698,$R$10)))</f>
        <v>0</v>
      </c>
      <c r="H4698" t="b">
        <f>IF('Input and Summary Results'!$J$4="yes",'Data Transformation'!F4698,'Data Transformation'!D4698)</f>
        <v>0</v>
      </c>
      <c r="I4698" t="str">
        <f t="shared" si="250"/>
        <v/>
      </c>
    </row>
    <row r="4699" spans="2:9" x14ac:dyDescent="0.55000000000000004">
      <c r="B4699" t="b">
        <f>IF('Input and Summary Results'!D4281=0,FALSE,'Input and Summary Results'!$B4281)</f>
        <v>0</v>
      </c>
      <c r="C4699" t="b">
        <f>IF(OR(B4699=0,'Input and Summary Results'!D4281=0,'Input and Summary Results'!D4281=""),FALSE,'Input and Summary Results'!$D4281)</f>
        <v>0</v>
      </c>
      <c r="D4699" t="b">
        <f>IF(OR(B4699=0,'Input and Summary Results'!E4281=0),FALSE,'Input and Summary Results'!$E4281)</f>
        <v>0</v>
      </c>
      <c r="E4699" t="b">
        <f t="shared" si="248"/>
        <v>0</v>
      </c>
      <c r="F4699" t="b">
        <f t="shared" si="249"/>
        <v>0</v>
      </c>
      <c r="G4699" t="b">
        <f>IF('Input and Summary Results'!$J$4="yes",IF(C4699=FALSE,FALSE,IF('Data Transformation'!E4699&lt;$R$10,E4699,$R$10)),IF(C4699=FALSE,FALSE,IF(C4699&lt;$R$10,C4699,$R$10)))</f>
        <v>0</v>
      </c>
      <c r="H4699" t="b">
        <f>IF('Input and Summary Results'!$J$4="yes",'Data Transformation'!F4699,'Data Transformation'!D4699)</f>
        <v>0</v>
      </c>
      <c r="I4699" t="str">
        <f t="shared" si="250"/>
        <v/>
      </c>
    </row>
    <row r="4700" spans="2:9" x14ac:dyDescent="0.55000000000000004">
      <c r="B4700" t="b">
        <f>IF('Input and Summary Results'!D4282=0,FALSE,'Input and Summary Results'!$B4282)</f>
        <v>0</v>
      </c>
      <c r="C4700" t="b">
        <f>IF(OR(B4700=0,'Input and Summary Results'!D4282=0,'Input and Summary Results'!D4282=""),FALSE,'Input and Summary Results'!$D4282)</f>
        <v>0</v>
      </c>
      <c r="D4700" t="b">
        <f>IF(OR(B4700=0,'Input and Summary Results'!E4282=0),FALSE,'Input and Summary Results'!$E4282)</f>
        <v>0</v>
      </c>
      <c r="E4700" t="b">
        <f t="shared" si="248"/>
        <v>0</v>
      </c>
      <c r="F4700" t="b">
        <f t="shared" si="249"/>
        <v>0</v>
      </c>
      <c r="G4700" t="b">
        <f>IF('Input and Summary Results'!$J$4="yes",IF(C4700=FALSE,FALSE,IF('Data Transformation'!E4700&lt;$R$10,E4700,$R$10)),IF(C4700=FALSE,FALSE,IF(C4700&lt;$R$10,C4700,$R$10)))</f>
        <v>0</v>
      </c>
      <c r="H4700" t="b">
        <f>IF('Input and Summary Results'!$J$4="yes",'Data Transformation'!F4700,'Data Transformation'!D4700)</f>
        <v>0</v>
      </c>
      <c r="I4700" t="str">
        <f t="shared" si="250"/>
        <v/>
      </c>
    </row>
    <row r="4701" spans="2:9" x14ac:dyDescent="0.55000000000000004">
      <c r="B4701" t="b">
        <f>IF('Input and Summary Results'!D4283=0,FALSE,'Input and Summary Results'!$B4283)</f>
        <v>0</v>
      </c>
      <c r="C4701" t="b">
        <f>IF(OR(B4701=0,'Input and Summary Results'!D4283=0,'Input and Summary Results'!D4283=""),FALSE,'Input and Summary Results'!$D4283)</f>
        <v>0</v>
      </c>
      <c r="D4701" t="b">
        <f>IF(OR(B4701=0,'Input and Summary Results'!E4283=0),FALSE,'Input and Summary Results'!$E4283)</f>
        <v>0</v>
      </c>
      <c r="E4701" t="b">
        <f t="shared" si="248"/>
        <v>0</v>
      </c>
      <c r="F4701" t="b">
        <f t="shared" si="249"/>
        <v>0</v>
      </c>
      <c r="G4701" t="b">
        <f>IF('Input and Summary Results'!$J$4="yes",IF(C4701=FALSE,FALSE,IF('Data Transformation'!E4701&lt;$R$10,E4701,$R$10)),IF(C4701=FALSE,FALSE,IF(C4701&lt;$R$10,C4701,$R$10)))</f>
        <v>0</v>
      </c>
      <c r="H4701" t="b">
        <f>IF('Input and Summary Results'!$J$4="yes",'Data Transformation'!F4701,'Data Transformation'!D4701)</f>
        <v>0</v>
      </c>
      <c r="I4701" t="str">
        <f t="shared" si="250"/>
        <v/>
      </c>
    </row>
    <row r="4702" spans="2:9" x14ac:dyDescent="0.55000000000000004">
      <c r="B4702" t="b">
        <f>IF('Input and Summary Results'!D4284=0,FALSE,'Input and Summary Results'!$B4284)</f>
        <v>0</v>
      </c>
      <c r="C4702" t="b">
        <f>IF(OR(B4702=0,'Input and Summary Results'!D4284=0,'Input and Summary Results'!D4284=""),FALSE,'Input and Summary Results'!$D4284)</f>
        <v>0</v>
      </c>
      <c r="D4702" t="b">
        <f>IF(OR(B4702=0,'Input and Summary Results'!E4284=0),FALSE,'Input and Summary Results'!$E4284)</f>
        <v>0</v>
      </c>
      <c r="E4702" t="b">
        <f t="shared" si="248"/>
        <v>0</v>
      </c>
      <c r="F4702" t="b">
        <f t="shared" si="249"/>
        <v>0</v>
      </c>
      <c r="G4702" t="b">
        <f>IF('Input and Summary Results'!$J$4="yes",IF(C4702=FALSE,FALSE,IF('Data Transformation'!E4702&lt;$R$10,E4702,$R$10)),IF(C4702=FALSE,FALSE,IF(C4702&lt;$R$10,C4702,$R$10)))</f>
        <v>0</v>
      </c>
      <c r="H4702" t="b">
        <f>IF('Input and Summary Results'!$J$4="yes",'Data Transformation'!F4702,'Data Transformation'!D4702)</f>
        <v>0</v>
      </c>
      <c r="I4702" t="str">
        <f t="shared" si="250"/>
        <v/>
      </c>
    </row>
    <row r="4703" spans="2:9" x14ac:dyDescent="0.55000000000000004">
      <c r="B4703" t="b">
        <f>IF('Input and Summary Results'!D4285=0,FALSE,'Input and Summary Results'!$B4285)</f>
        <v>0</v>
      </c>
      <c r="C4703" t="b">
        <f>IF(OR(B4703=0,'Input and Summary Results'!D4285=0,'Input and Summary Results'!D4285=""),FALSE,'Input and Summary Results'!$D4285)</f>
        <v>0</v>
      </c>
      <c r="D4703" t="b">
        <f>IF(OR(B4703=0,'Input and Summary Results'!E4285=0),FALSE,'Input and Summary Results'!$E4285)</f>
        <v>0</v>
      </c>
      <c r="E4703" t="b">
        <f t="shared" si="248"/>
        <v>0</v>
      </c>
      <c r="F4703" t="b">
        <f t="shared" si="249"/>
        <v>0</v>
      </c>
      <c r="G4703" t="b">
        <f>IF('Input and Summary Results'!$J$4="yes",IF(C4703=FALSE,FALSE,IF('Data Transformation'!E4703&lt;$R$10,E4703,$R$10)),IF(C4703=FALSE,FALSE,IF(C4703&lt;$R$10,C4703,$R$10)))</f>
        <v>0</v>
      </c>
      <c r="H4703" t="b">
        <f>IF('Input and Summary Results'!$J$4="yes",'Data Transformation'!F4703,'Data Transformation'!D4703)</f>
        <v>0</v>
      </c>
      <c r="I4703" t="str">
        <f t="shared" si="250"/>
        <v/>
      </c>
    </row>
    <row r="4704" spans="2:9" x14ac:dyDescent="0.55000000000000004">
      <c r="B4704" t="b">
        <f>IF('Input and Summary Results'!D4286=0,FALSE,'Input and Summary Results'!$B4286)</f>
        <v>0</v>
      </c>
      <c r="C4704" t="b">
        <f>IF(OR(B4704=0,'Input and Summary Results'!D4286=0,'Input and Summary Results'!D4286=""),FALSE,'Input and Summary Results'!$D4286)</f>
        <v>0</v>
      </c>
      <c r="D4704" t="b">
        <f>IF(OR(B4704=0,'Input and Summary Results'!E4286=0),FALSE,'Input and Summary Results'!$E4286)</f>
        <v>0</v>
      </c>
      <c r="E4704" t="b">
        <f t="shared" si="248"/>
        <v>0</v>
      </c>
      <c r="F4704" t="b">
        <f t="shared" si="249"/>
        <v>0</v>
      </c>
      <c r="G4704" t="b">
        <f>IF('Input and Summary Results'!$J$4="yes",IF(C4704=FALSE,FALSE,IF('Data Transformation'!E4704&lt;$R$10,E4704,$R$10)),IF(C4704=FALSE,FALSE,IF(C4704&lt;$R$10,C4704,$R$10)))</f>
        <v>0</v>
      </c>
      <c r="H4704" t="b">
        <f>IF('Input and Summary Results'!$J$4="yes",'Data Transformation'!F4704,'Data Transformation'!D4704)</f>
        <v>0</v>
      </c>
      <c r="I4704" t="str">
        <f t="shared" si="250"/>
        <v/>
      </c>
    </row>
    <row r="4705" spans="2:9" x14ac:dyDescent="0.55000000000000004">
      <c r="B4705" t="b">
        <f>IF('Input and Summary Results'!D4287=0,FALSE,'Input and Summary Results'!$B4287)</f>
        <v>0</v>
      </c>
      <c r="C4705" t="b">
        <f>IF(OR(B4705=0,'Input and Summary Results'!D4287=0,'Input and Summary Results'!D4287=""),FALSE,'Input and Summary Results'!$D4287)</f>
        <v>0</v>
      </c>
      <c r="D4705" t="b">
        <f>IF(OR(B4705=0,'Input and Summary Results'!E4287=0),FALSE,'Input and Summary Results'!$E4287)</f>
        <v>0</v>
      </c>
      <c r="E4705" t="b">
        <f t="shared" si="248"/>
        <v>0</v>
      </c>
      <c r="F4705" t="b">
        <f t="shared" si="249"/>
        <v>0</v>
      </c>
      <c r="G4705" t="b">
        <f>IF('Input and Summary Results'!$J$4="yes",IF(C4705=FALSE,FALSE,IF('Data Transformation'!E4705&lt;$R$10,E4705,$R$10)),IF(C4705=FALSE,FALSE,IF(C4705&lt;$R$10,C4705,$R$10)))</f>
        <v>0</v>
      </c>
      <c r="H4705" t="b">
        <f>IF('Input and Summary Results'!$J$4="yes",'Data Transformation'!F4705,'Data Transformation'!D4705)</f>
        <v>0</v>
      </c>
      <c r="I4705" t="str">
        <f t="shared" si="250"/>
        <v/>
      </c>
    </row>
    <row r="4706" spans="2:9" x14ac:dyDescent="0.55000000000000004">
      <c r="B4706" t="b">
        <f>IF('Input and Summary Results'!D4288=0,FALSE,'Input and Summary Results'!$B4288)</f>
        <v>0</v>
      </c>
      <c r="C4706" t="b">
        <f>IF(OR(B4706=0,'Input and Summary Results'!D4288=0,'Input and Summary Results'!D4288=""),FALSE,'Input and Summary Results'!$D4288)</f>
        <v>0</v>
      </c>
      <c r="D4706" t="b">
        <f>IF(OR(B4706=0,'Input and Summary Results'!E4288=0),FALSE,'Input and Summary Results'!$E4288)</f>
        <v>0</v>
      </c>
      <c r="E4706" t="b">
        <f t="shared" si="248"/>
        <v>0</v>
      </c>
      <c r="F4706" t="b">
        <f t="shared" si="249"/>
        <v>0</v>
      </c>
      <c r="G4706" t="b">
        <f>IF('Input and Summary Results'!$J$4="yes",IF(C4706=FALSE,FALSE,IF('Data Transformation'!E4706&lt;$R$10,E4706,$R$10)),IF(C4706=FALSE,FALSE,IF(C4706&lt;$R$10,C4706,$R$10)))</f>
        <v>0</v>
      </c>
      <c r="H4706" t="b">
        <f>IF('Input and Summary Results'!$J$4="yes",'Data Transformation'!F4706,'Data Transformation'!D4706)</f>
        <v>0</v>
      </c>
      <c r="I4706" t="str">
        <f t="shared" si="250"/>
        <v/>
      </c>
    </row>
    <row r="4707" spans="2:9" x14ac:dyDescent="0.55000000000000004">
      <c r="B4707" t="b">
        <f>IF('Input and Summary Results'!D4289=0,FALSE,'Input and Summary Results'!$B4289)</f>
        <v>0</v>
      </c>
      <c r="C4707" t="b">
        <f>IF(OR(B4707=0,'Input and Summary Results'!D4289=0,'Input and Summary Results'!D4289=""),FALSE,'Input and Summary Results'!$D4289)</f>
        <v>0</v>
      </c>
      <c r="D4707" t="b">
        <f>IF(OR(B4707=0,'Input and Summary Results'!E4289=0),FALSE,'Input and Summary Results'!$E4289)</f>
        <v>0</v>
      </c>
      <c r="E4707" t="b">
        <f t="shared" si="248"/>
        <v>0</v>
      </c>
      <c r="F4707" t="b">
        <f t="shared" si="249"/>
        <v>0</v>
      </c>
      <c r="G4707" t="b">
        <f>IF('Input and Summary Results'!$J$4="yes",IF(C4707=FALSE,FALSE,IF('Data Transformation'!E4707&lt;$R$10,E4707,$R$10)),IF(C4707=FALSE,FALSE,IF(C4707&lt;$R$10,C4707,$R$10)))</f>
        <v>0</v>
      </c>
      <c r="H4707" t="b">
        <f>IF('Input and Summary Results'!$J$4="yes",'Data Transformation'!F4707,'Data Transformation'!D4707)</f>
        <v>0</v>
      </c>
      <c r="I4707" t="str">
        <f t="shared" si="250"/>
        <v/>
      </c>
    </row>
    <row r="4708" spans="2:9" x14ac:dyDescent="0.55000000000000004">
      <c r="B4708" t="b">
        <f>IF('Input and Summary Results'!D4290=0,FALSE,'Input and Summary Results'!$B4290)</f>
        <v>0</v>
      </c>
      <c r="C4708" t="b">
        <f>IF(OR(B4708=0,'Input and Summary Results'!D4290=0,'Input and Summary Results'!D4290=""),FALSE,'Input and Summary Results'!$D4290)</f>
        <v>0</v>
      </c>
      <c r="D4708" t="b">
        <f>IF(OR(B4708=0,'Input and Summary Results'!E4290=0),FALSE,'Input and Summary Results'!$E4290)</f>
        <v>0</v>
      </c>
      <c r="E4708" t="b">
        <f t="shared" si="248"/>
        <v>0</v>
      </c>
      <c r="F4708" t="b">
        <f t="shared" si="249"/>
        <v>0</v>
      </c>
      <c r="G4708" t="b">
        <f>IF('Input and Summary Results'!$J$4="yes",IF(C4708=FALSE,FALSE,IF('Data Transformation'!E4708&lt;$R$10,E4708,$R$10)),IF(C4708=FALSE,FALSE,IF(C4708&lt;$R$10,C4708,$R$10)))</f>
        <v>0</v>
      </c>
      <c r="H4708" t="b">
        <f>IF('Input and Summary Results'!$J$4="yes",'Data Transformation'!F4708,'Data Transformation'!D4708)</f>
        <v>0</v>
      </c>
      <c r="I4708" t="str">
        <f t="shared" si="250"/>
        <v/>
      </c>
    </row>
    <row r="4709" spans="2:9" x14ac:dyDescent="0.55000000000000004">
      <c r="B4709" t="b">
        <f>IF('Input and Summary Results'!D4291=0,FALSE,'Input and Summary Results'!$B4291)</f>
        <v>0</v>
      </c>
      <c r="C4709" t="b">
        <f>IF(OR(B4709=0,'Input and Summary Results'!D4291=0,'Input and Summary Results'!D4291=""),FALSE,'Input and Summary Results'!$D4291)</f>
        <v>0</v>
      </c>
      <c r="D4709" t="b">
        <f>IF(OR(B4709=0,'Input and Summary Results'!E4291=0),FALSE,'Input and Summary Results'!$E4291)</f>
        <v>0</v>
      </c>
      <c r="E4709" t="b">
        <f t="shared" si="248"/>
        <v>0</v>
      </c>
      <c r="F4709" t="b">
        <f t="shared" si="249"/>
        <v>0</v>
      </c>
      <c r="G4709" t="b">
        <f>IF('Input and Summary Results'!$J$4="yes",IF(C4709=FALSE,FALSE,IF('Data Transformation'!E4709&lt;$R$10,E4709,$R$10)),IF(C4709=FALSE,FALSE,IF(C4709&lt;$R$10,C4709,$R$10)))</f>
        <v>0</v>
      </c>
      <c r="H4709" t="b">
        <f>IF('Input and Summary Results'!$J$4="yes",'Data Transformation'!F4709,'Data Transformation'!D4709)</f>
        <v>0</v>
      </c>
      <c r="I4709" t="str">
        <f t="shared" si="250"/>
        <v/>
      </c>
    </row>
    <row r="4710" spans="2:9" x14ac:dyDescent="0.55000000000000004">
      <c r="B4710" t="b">
        <f>IF('Input and Summary Results'!D4292=0,FALSE,'Input and Summary Results'!$B4292)</f>
        <v>0</v>
      </c>
      <c r="C4710" t="b">
        <f>IF(OR(B4710=0,'Input and Summary Results'!D4292=0,'Input and Summary Results'!D4292=""),FALSE,'Input and Summary Results'!$D4292)</f>
        <v>0</v>
      </c>
      <c r="D4710" t="b">
        <f>IF(OR(B4710=0,'Input and Summary Results'!E4292=0),FALSE,'Input and Summary Results'!$E4292)</f>
        <v>0</v>
      </c>
      <c r="E4710" t="b">
        <f t="shared" si="248"/>
        <v>0</v>
      </c>
      <c r="F4710" t="b">
        <f t="shared" si="249"/>
        <v>0</v>
      </c>
      <c r="G4710" t="b">
        <f>IF('Input and Summary Results'!$J$4="yes",IF(C4710=FALSE,FALSE,IF('Data Transformation'!E4710&lt;$R$10,E4710,$R$10)),IF(C4710=FALSE,FALSE,IF(C4710&lt;$R$10,C4710,$R$10)))</f>
        <v>0</v>
      </c>
      <c r="H4710" t="b">
        <f>IF('Input and Summary Results'!$J$4="yes",'Data Transformation'!F4710,'Data Transformation'!D4710)</f>
        <v>0</v>
      </c>
      <c r="I4710" t="str">
        <f t="shared" si="250"/>
        <v/>
      </c>
    </row>
    <row r="4711" spans="2:9" x14ac:dyDescent="0.55000000000000004">
      <c r="B4711" t="b">
        <f>IF('Input and Summary Results'!D4293=0,FALSE,'Input and Summary Results'!$B4293)</f>
        <v>0</v>
      </c>
      <c r="C4711" t="b">
        <f>IF(OR(B4711=0,'Input and Summary Results'!D4293=0,'Input and Summary Results'!D4293=""),FALSE,'Input and Summary Results'!$D4293)</f>
        <v>0</v>
      </c>
      <c r="D4711" t="b">
        <f>IF(OR(B4711=0,'Input and Summary Results'!E4293=0),FALSE,'Input and Summary Results'!$E4293)</f>
        <v>0</v>
      </c>
      <c r="E4711" t="b">
        <f t="shared" si="248"/>
        <v>0</v>
      </c>
      <c r="F4711" t="b">
        <f t="shared" si="249"/>
        <v>0</v>
      </c>
      <c r="G4711" t="b">
        <f>IF('Input and Summary Results'!$J$4="yes",IF(C4711=FALSE,FALSE,IF('Data Transformation'!E4711&lt;$R$10,E4711,$R$10)),IF(C4711=FALSE,FALSE,IF(C4711&lt;$R$10,C4711,$R$10)))</f>
        <v>0</v>
      </c>
      <c r="H4711" t="b">
        <f>IF('Input and Summary Results'!$J$4="yes",'Data Transformation'!F4711,'Data Transformation'!D4711)</f>
        <v>0</v>
      </c>
      <c r="I4711" t="str">
        <f t="shared" si="250"/>
        <v/>
      </c>
    </row>
    <row r="4712" spans="2:9" x14ac:dyDescent="0.55000000000000004">
      <c r="B4712" t="b">
        <f>IF('Input and Summary Results'!D4294=0,FALSE,'Input and Summary Results'!$B4294)</f>
        <v>0</v>
      </c>
      <c r="C4712" t="b">
        <f>IF(OR(B4712=0,'Input and Summary Results'!D4294=0,'Input and Summary Results'!D4294=""),FALSE,'Input and Summary Results'!$D4294)</f>
        <v>0</v>
      </c>
      <c r="D4712" t="b">
        <f>IF(OR(B4712=0,'Input and Summary Results'!E4294=0),FALSE,'Input and Summary Results'!$E4294)</f>
        <v>0</v>
      </c>
      <c r="E4712" t="b">
        <f t="shared" si="248"/>
        <v>0</v>
      </c>
      <c r="F4712" t="b">
        <f t="shared" si="249"/>
        <v>0</v>
      </c>
      <c r="G4712" t="b">
        <f>IF('Input and Summary Results'!$J$4="yes",IF(C4712=FALSE,FALSE,IF('Data Transformation'!E4712&lt;$R$10,E4712,$R$10)),IF(C4712=FALSE,FALSE,IF(C4712&lt;$R$10,C4712,$R$10)))</f>
        <v>0</v>
      </c>
      <c r="H4712" t="b">
        <f>IF('Input and Summary Results'!$J$4="yes",'Data Transformation'!F4712,'Data Transformation'!D4712)</f>
        <v>0</v>
      </c>
      <c r="I4712" t="str">
        <f t="shared" si="250"/>
        <v/>
      </c>
    </row>
    <row r="4713" spans="2:9" x14ac:dyDescent="0.55000000000000004">
      <c r="B4713" t="b">
        <f>IF('Input and Summary Results'!D4295=0,FALSE,'Input and Summary Results'!$B4295)</f>
        <v>0</v>
      </c>
      <c r="C4713" t="b">
        <f>IF(OR(B4713=0,'Input and Summary Results'!D4295=0,'Input and Summary Results'!D4295=""),FALSE,'Input and Summary Results'!$D4295)</f>
        <v>0</v>
      </c>
      <c r="D4713" t="b">
        <f>IF(OR(B4713=0,'Input and Summary Results'!E4295=0),FALSE,'Input and Summary Results'!$E4295)</f>
        <v>0</v>
      </c>
      <c r="E4713" t="b">
        <f t="shared" si="248"/>
        <v>0</v>
      </c>
      <c r="F4713" t="b">
        <f t="shared" si="249"/>
        <v>0</v>
      </c>
      <c r="G4713" t="b">
        <f>IF('Input and Summary Results'!$J$4="yes",IF(C4713=FALSE,FALSE,IF('Data Transformation'!E4713&lt;$R$10,E4713,$R$10)),IF(C4713=FALSE,FALSE,IF(C4713&lt;$R$10,C4713,$R$10)))</f>
        <v>0</v>
      </c>
      <c r="H4713" t="b">
        <f>IF('Input and Summary Results'!$J$4="yes",'Data Transformation'!F4713,'Data Transformation'!D4713)</f>
        <v>0</v>
      </c>
      <c r="I4713" t="str">
        <f t="shared" si="250"/>
        <v/>
      </c>
    </row>
    <row r="4714" spans="2:9" x14ac:dyDescent="0.55000000000000004">
      <c r="B4714" t="b">
        <f>IF('Input and Summary Results'!D4296=0,FALSE,'Input and Summary Results'!$B4296)</f>
        <v>0</v>
      </c>
      <c r="C4714" t="b">
        <f>IF(OR(B4714=0,'Input and Summary Results'!D4296=0,'Input and Summary Results'!D4296=""),FALSE,'Input and Summary Results'!$D4296)</f>
        <v>0</v>
      </c>
      <c r="D4714" t="b">
        <f>IF(OR(B4714=0,'Input and Summary Results'!E4296=0),FALSE,'Input and Summary Results'!$E4296)</f>
        <v>0</v>
      </c>
      <c r="E4714" t="b">
        <f t="shared" ref="E4714:E4777" si="251">IF(C4714=FALSE,FALSE,LOG10(C4714))</f>
        <v>0</v>
      </c>
      <c r="F4714" t="b">
        <f t="shared" ref="F4714:F4777" si="252">IF(D4714=FALSE, FALSE,0.434*D4714/C4714)</f>
        <v>0</v>
      </c>
      <c r="G4714" t="b">
        <f>IF('Input and Summary Results'!$J$4="yes",IF(C4714=FALSE,FALSE,IF('Data Transformation'!E4714&lt;$R$10,E4714,$R$10)),IF(C4714=FALSE,FALSE,IF(C4714&lt;$R$10,C4714,$R$10)))</f>
        <v>0</v>
      </c>
      <c r="H4714" t="b">
        <f>IF('Input and Summary Results'!$J$4="yes",'Data Transformation'!F4714,'Data Transformation'!D4714)</f>
        <v>0</v>
      </c>
      <c r="I4714" t="str">
        <f t="shared" si="250"/>
        <v/>
      </c>
    </row>
    <row r="4715" spans="2:9" x14ac:dyDescent="0.55000000000000004">
      <c r="B4715" t="b">
        <f>IF('Input and Summary Results'!D4297=0,FALSE,'Input and Summary Results'!$B4297)</f>
        <v>0</v>
      </c>
      <c r="C4715" t="b">
        <f>IF(OR(B4715=0,'Input and Summary Results'!D4297=0,'Input and Summary Results'!D4297=""),FALSE,'Input and Summary Results'!$D4297)</f>
        <v>0</v>
      </c>
      <c r="D4715" t="b">
        <f>IF(OR(B4715=0,'Input and Summary Results'!E4297=0),FALSE,'Input and Summary Results'!$E4297)</f>
        <v>0</v>
      </c>
      <c r="E4715" t="b">
        <f t="shared" si="251"/>
        <v>0</v>
      </c>
      <c r="F4715" t="b">
        <f t="shared" si="252"/>
        <v>0</v>
      </c>
      <c r="G4715" t="b">
        <f>IF('Input and Summary Results'!$J$4="yes",IF(C4715=FALSE,FALSE,IF('Data Transformation'!E4715&lt;$R$10,E4715,$R$10)),IF(C4715=FALSE,FALSE,IF(C4715&lt;$R$10,C4715,$R$10)))</f>
        <v>0</v>
      </c>
      <c r="H4715" t="b">
        <f>IF('Input and Summary Results'!$J$4="yes",'Data Transformation'!F4715,'Data Transformation'!D4715)</f>
        <v>0</v>
      </c>
      <c r="I4715" t="str">
        <f t="shared" si="250"/>
        <v/>
      </c>
    </row>
    <row r="4716" spans="2:9" x14ac:dyDescent="0.55000000000000004">
      <c r="B4716" t="b">
        <f>IF('Input and Summary Results'!D4298=0,FALSE,'Input and Summary Results'!$B4298)</f>
        <v>0</v>
      </c>
      <c r="C4716" t="b">
        <f>IF(OR(B4716=0,'Input and Summary Results'!D4298=0,'Input and Summary Results'!D4298=""),FALSE,'Input and Summary Results'!$D4298)</f>
        <v>0</v>
      </c>
      <c r="D4716" t="b">
        <f>IF(OR(B4716=0,'Input and Summary Results'!E4298=0),FALSE,'Input and Summary Results'!$E4298)</f>
        <v>0</v>
      </c>
      <c r="E4716" t="b">
        <f t="shared" si="251"/>
        <v>0</v>
      </c>
      <c r="F4716" t="b">
        <f t="shared" si="252"/>
        <v>0</v>
      </c>
      <c r="G4716" t="b">
        <f>IF('Input and Summary Results'!$J$4="yes",IF(C4716=FALSE,FALSE,IF('Data Transformation'!E4716&lt;$R$10,E4716,$R$10)),IF(C4716=FALSE,FALSE,IF(C4716&lt;$R$10,C4716,$R$10)))</f>
        <v>0</v>
      </c>
      <c r="H4716" t="b">
        <f>IF('Input and Summary Results'!$J$4="yes",'Data Transformation'!F4716,'Data Transformation'!D4716)</f>
        <v>0</v>
      </c>
      <c r="I4716" t="str">
        <f t="shared" si="250"/>
        <v/>
      </c>
    </row>
    <row r="4717" spans="2:9" x14ac:dyDescent="0.55000000000000004">
      <c r="B4717" t="b">
        <f>IF('Input and Summary Results'!D4299=0,FALSE,'Input and Summary Results'!$B4299)</f>
        <v>0</v>
      </c>
      <c r="C4717" t="b">
        <f>IF(OR(B4717=0,'Input and Summary Results'!D4299=0,'Input and Summary Results'!D4299=""),FALSE,'Input and Summary Results'!$D4299)</f>
        <v>0</v>
      </c>
      <c r="D4717" t="b">
        <f>IF(OR(B4717=0,'Input and Summary Results'!E4299=0),FALSE,'Input and Summary Results'!$E4299)</f>
        <v>0</v>
      </c>
      <c r="E4717" t="b">
        <f t="shared" si="251"/>
        <v>0</v>
      </c>
      <c r="F4717" t="b">
        <f t="shared" si="252"/>
        <v>0</v>
      </c>
      <c r="G4717" t="b">
        <f>IF('Input and Summary Results'!$J$4="yes",IF(C4717=FALSE,FALSE,IF('Data Transformation'!E4717&lt;$R$10,E4717,$R$10)),IF(C4717=FALSE,FALSE,IF(C4717&lt;$R$10,C4717,$R$10)))</f>
        <v>0</v>
      </c>
      <c r="H4717" t="b">
        <f>IF('Input and Summary Results'!$J$4="yes",'Data Transformation'!F4717,'Data Transformation'!D4717)</f>
        <v>0</v>
      </c>
      <c r="I4717" t="str">
        <f t="shared" si="250"/>
        <v/>
      </c>
    </row>
    <row r="4718" spans="2:9" x14ac:dyDescent="0.55000000000000004">
      <c r="B4718" t="b">
        <f>IF('Input and Summary Results'!D4300=0,FALSE,'Input and Summary Results'!$B4300)</f>
        <v>0</v>
      </c>
      <c r="C4718" t="b">
        <f>IF(OR(B4718=0,'Input and Summary Results'!D4300=0,'Input and Summary Results'!D4300=""),FALSE,'Input and Summary Results'!$D4300)</f>
        <v>0</v>
      </c>
      <c r="D4718" t="b">
        <f>IF(OR(B4718=0,'Input and Summary Results'!E4300=0),FALSE,'Input and Summary Results'!$E4300)</f>
        <v>0</v>
      </c>
      <c r="E4718" t="b">
        <f t="shared" si="251"/>
        <v>0</v>
      </c>
      <c r="F4718" t="b">
        <f t="shared" si="252"/>
        <v>0</v>
      </c>
      <c r="G4718" t="b">
        <f>IF('Input and Summary Results'!$J$4="yes",IF(C4718=FALSE,FALSE,IF('Data Transformation'!E4718&lt;$R$10,E4718,$R$10)),IF(C4718=FALSE,FALSE,IF(C4718&lt;$R$10,C4718,$R$10)))</f>
        <v>0</v>
      </c>
      <c r="H4718" t="b">
        <f>IF('Input and Summary Results'!$J$4="yes",'Data Transformation'!F4718,'Data Transformation'!D4718)</f>
        <v>0</v>
      </c>
      <c r="I4718" t="str">
        <f t="shared" si="250"/>
        <v/>
      </c>
    </row>
    <row r="4719" spans="2:9" x14ac:dyDescent="0.55000000000000004">
      <c r="B4719" t="b">
        <f>IF('Input and Summary Results'!D4301=0,FALSE,'Input and Summary Results'!$B4301)</f>
        <v>0</v>
      </c>
      <c r="C4719" t="b">
        <f>IF(OR(B4719=0,'Input and Summary Results'!D4301=0,'Input and Summary Results'!D4301=""),FALSE,'Input and Summary Results'!$D4301)</f>
        <v>0</v>
      </c>
      <c r="D4719" t="b">
        <f>IF(OR(B4719=0,'Input and Summary Results'!E4301=0),FALSE,'Input and Summary Results'!$E4301)</f>
        <v>0</v>
      </c>
      <c r="E4719" t="b">
        <f t="shared" si="251"/>
        <v>0</v>
      </c>
      <c r="F4719" t="b">
        <f t="shared" si="252"/>
        <v>0</v>
      </c>
      <c r="G4719" t="b">
        <f>IF('Input and Summary Results'!$J$4="yes",IF(C4719=FALSE,FALSE,IF('Data Transformation'!E4719&lt;$R$10,E4719,$R$10)),IF(C4719=FALSE,FALSE,IF(C4719&lt;$R$10,C4719,$R$10)))</f>
        <v>0</v>
      </c>
      <c r="H4719" t="b">
        <f>IF('Input and Summary Results'!$J$4="yes",'Data Transformation'!F4719,'Data Transformation'!D4719)</f>
        <v>0</v>
      </c>
      <c r="I4719" t="str">
        <f t="shared" si="250"/>
        <v/>
      </c>
    </row>
    <row r="4720" spans="2:9" x14ac:dyDescent="0.55000000000000004">
      <c r="B4720" t="b">
        <f>IF('Input and Summary Results'!D4302=0,FALSE,'Input and Summary Results'!$B4302)</f>
        <v>0</v>
      </c>
      <c r="C4720" t="b">
        <f>IF(OR(B4720=0,'Input and Summary Results'!D4302=0,'Input and Summary Results'!D4302=""),FALSE,'Input and Summary Results'!$D4302)</f>
        <v>0</v>
      </c>
      <c r="D4720" t="b">
        <f>IF(OR(B4720=0,'Input and Summary Results'!E4302=0),FALSE,'Input and Summary Results'!$E4302)</f>
        <v>0</v>
      </c>
      <c r="E4720" t="b">
        <f t="shared" si="251"/>
        <v>0</v>
      </c>
      <c r="F4720" t="b">
        <f t="shared" si="252"/>
        <v>0</v>
      </c>
      <c r="G4720" t="b">
        <f>IF('Input and Summary Results'!$J$4="yes",IF(C4720=FALSE,FALSE,IF('Data Transformation'!E4720&lt;$R$10,E4720,$R$10)),IF(C4720=FALSE,FALSE,IF(C4720&lt;$R$10,C4720,$R$10)))</f>
        <v>0</v>
      </c>
      <c r="H4720" t="b">
        <f>IF('Input and Summary Results'!$J$4="yes",'Data Transformation'!F4720,'Data Transformation'!D4720)</f>
        <v>0</v>
      </c>
      <c r="I4720" t="str">
        <f t="shared" si="250"/>
        <v/>
      </c>
    </row>
    <row r="4721" spans="2:9" x14ac:dyDescent="0.55000000000000004">
      <c r="B4721" t="b">
        <f>IF('Input and Summary Results'!D4303=0,FALSE,'Input and Summary Results'!$B4303)</f>
        <v>0</v>
      </c>
      <c r="C4721" t="b">
        <f>IF(OR(B4721=0,'Input and Summary Results'!D4303=0,'Input and Summary Results'!D4303=""),FALSE,'Input and Summary Results'!$D4303)</f>
        <v>0</v>
      </c>
      <c r="D4721" t="b">
        <f>IF(OR(B4721=0,'Input and Summary Results'!E4303=0),FALSE,'Input and Summary Results'!$E4303)</f>
        <v>0</v>
      </c>
      <c r="E4721" t="b">
        <f t="shared" si="251"/>
        <v>0</v>
      </c>
      <c r="F4721" t="b">
        <f t="shared" si="252"/>
        <v>0</v>
      </c>
      <c r="G4721" t="b">
        <f>IF('Input and Summary Results'!$J$4="yes",IF(C4721=FALSE,FALSE,IF('Data Transformation'!E4721&lt;$R$10,E4721,$R$10)),IF(C4721=FALSE,FALSE,IF(C4721&lt;$R$10,C4721,$R$10)))</f>
        <v>0</v>
      </c>
      <c r="H4721" t="b">
        <f>IF('Input and Summary Results'!$J$4="yes",'Data Transformation'!F4721,'Data Transformation'!D4721)</f>
        <v>0</v>
      </c>
      <c r="I4721" t="str">
        <f t="shared" si="250"/>
        <v/>
      </c>
    </row>
    <row r="4722" spans="2:9" x14ac:dyDescent="0.55000000000000004">
      <c r="B4722" t="b">
        <f>IF('Input and Summary Results'!D4304=0,FALSE,'Input and Summary Results'!$B4304)</f>
        <v>0</v>
      </c>
      <c r="C4722" t="b">
        <f>IF(OR(B4722=0,'Input and Summary Results'!D4304=0,'Input and Summary Results'!D4304=""),FALSE,'Input and Summary Results'!$D4304)</f>
        <v>0</v>
      </c>
      <c r="D4722" t="b">
        <f>IF(OR(B4722=0,'Input and Summary Results'!E4304=0),FALSE,'Input and Summary Results'!$E4304)</f>
        <v>0</v>
      </c>
      <c r="E4722" t="b">
        <f t="shared" si="251"/>
        <v>0</v>
      </c>
      <c r="F4722" t="b">
        <f t="shared" si="252"/>
        <v>0</v>
      </c>
      <c r="G4722" t="b">
        <f>IF('Input and Summary Results'!$J$4="yes",IF(C4722=FALSE,FALSE,IF('Data Transformation'!E4722&lt;$R$10,E4722,$R$10)),IF(C4722=FALSE,FALSE,IF(C4722&lt;$R$10,C4722,$R$10)))</f>
        <v>0</v>
      </c>
      <c r="H4722" t="b">
        <f>IF('Input and Summary Results'!$J$4="yes",'Data Transformation'!F4722,'Data Transformation'!D4722)</f>
        <v>0</v>
      </c>
      <c r="I4722" t="str">
        <f t="shared" si="250"/>
        <v/>
      </c>
    </row>
    <row r="4723" spans="2:9" x14ac:dyDescent="0.55000000000000004">
      <c r="B4723" t="b">
        <f>IF('Input and Summary Results'!D4305=0,FALSE,'Input and Summary Results'!$B4305)</f>
        <v>0</v>
      </c>
      <c r="C4723" t="b">
        <f>IF(OR(B4723=0,'Input and Summary Results'!D4305=0,'Input and Summary Results'!D4305=""),FALSE,'Input and Summary Results'!$D4305)</f>
        <v>0</v>
      </c>
      <c r="D4723" t="b">
        <f>IF(OR(B4723=0,'Input and Summary Results'!E4305=0),FALSE,'Input and Summary Results'!$E4305)</f>
        <v>0</v>
      </c>
      <c r="E4723" t="b">
        <f t="shared" si="251"/>
        <v>0</v>
      </c>
      <c r="F4723" t="b">
        <f t="shared" si="252"/>
        <v>0</v>
      </c>
      <c r="G4723" t="b">
        <f>IF('Input and Summary Results'!$J$4="yes",IF(C4723=FALSE,FALSE,IF('Data Transformation'!E4723&lt;$R$10,E4723,$R$10)),IF(C4723=FALSE,FALSE,IF(C4723&lt;$R$10,C4723,$R$10)))</f>
        <v>0</v>
      </c>
      <c r="H4723" t="b">
        <f>IF('Input and Summary Results'!$J$4="yes",'Data Transformation'!F4723,'Data Transformation'!D4723)</f>
        <v>0</v>
      </c>
      <c r="I4723" t="str">
        <f t="shared" si="250"/>
        <v/>
      </c>
    </row>
    <row r="4724" spans="2:9" x14ac:dyDescent="0.55000000000000004">
      <c r="B4724" t="b">
        <f>IF('Input and Summary Results'!D4306=0,FALSE,'Input and Summary Results'!$B4306)</f>
        <v>0</v>
      </c>
      <c r="C4724" t="b">
        <f>IF(OR(B4724=0,'Input and Summary Results'!D4306=0,'Input and Summary Results'!D4306=""),FALSE,'Input and Summary Results'!$D4306)</f>
        <v>0</v>
      </c>
      <c r="D4724" t="b">
        <f>IF(OR(B4724=0,'Input and Summary Results'!E4306=0),FALSE,'Input and Summary Results'!$E4306)</f>
        <v>0</v>
      </c>
      <c r="E4724" t="b">
        <f t="shared" si="251"/>
        <v>0</v>
      </c>
      <c r="F4724" t="b">
        <f t="shared" si="252"/>
        <v>0</v>
      </c>
      <c r="G4724" t="b">
        <f>IF('Input and Summary Results'!$J$4="yes",IF(C4724=FALSE,FALSE,IF('Data Transformation'!E4724&lt;$R$10,E4724,$R$10)),IF(C4724=FALSE,FALSE,IF(C4724&lt;$R$10,C4724,$R$10)))</f>
        <v>0</v>
      </c>
      <c r="H4724" t="b">
        <f>IF('Input and Summary Results'!$J$4="yes",'Data Transformation'!F4724,'Data Transformation'!D4724)</f>
        <v>0</v>
      </c>
      <c r="I4724" t="str">
        <f t="shared" si="250"/>
        <v/>
      </c>
    </row>
    <row r="4725" spans="2:9" x14ac:dyDescent="0.55000000000000004">
      <c r="B4725" t="b">
        <f>IF('Input and Summary Results'!D4307=0,FALSE,'Input and Summary Results'!$B4307)</f>
        <v>0</v>
      </c>
      <c r="C4725" t="b">
        <f>IF(OR(B4725=0,'Input and Summary Results'!D4307=0,'Input and Summary Results'!D4307=""),FALSE,'Input and Summary Results'!$D4307)</f>
        <v>0</v>
      </c>
      <c r="D4725" t="b">
        <f>IF(OR(B4725=0,'Input and Summary Results'!E4307=0),FALSE,'Input and Summary Results'!$E4307)</f>
        <v>0</v>
      </c>
      <c r="E4725" t="b">
        <f t="shared" si="251"/>
        <v>0</v>
      </c>
      <c r="F4725" t="b">
        <f t="shared" si="252"/>
        <v>0</v>
      </c>
      <c r="G4725" t="b">
        <f>IF('Input and Summary Results'!$J$4="yes",IF(C4725=FALSE,FALSE,IF('Data Transformation'!E4725&lt;$R$10,E4725,$R$10)),IF(C4725=FALSE,FALSE,IF(C4725&lt;$R$10,C4725,$R$10)))</f>
        <v>0</v>
      </c>
      <c r="H4725" t="b">
        <f>IF('Input and Summary Results'!$J$4="yes",'Data Transformation'!F4725,'Data Transformation'!D4725)</f>
        <v>0</v>
      </c>
      <c r="I4725" t="str">
        <f t="shared" si="250"/>
        <v/>
      </c>
    </row>
    <row r="4726" spans="2:9" x14ac:dyDescent="0.55000000000000004">
      <c r="B4726" t="b">
        <f>IF('Input and Summary Results'!D4308=0,FALSE,'Input and Summary Results'!$B4308)</f>
        <v>0</v>
      </c>
      <c r="C4726" t="b">
        <f>IF(OR(B4726=0,'Input and Summary Results'!D4308=0,'Input and Summary Results'!D4308=""),FALSE,'Input and Summary Results'!$D4308)</f>
        <v>0</v>
      </c>
      <c r="D4726" t="b">
        <f>IF(OR(B4726=0,'Input and Summary Results'!E4308=0),FALSE,'Input and Summary Results'!$E4308)</f>
        <v>0</v>
      </c>
      <c r="E4726" t="b">
        <f t="shared" si="251"/>
        <v>0</v>
      </c>
      <c r="F4726" t="b">
        <f t="shared" si="252"/>
        <v>0</v>
      </c>
      <c r="G4726" t="b">
        <f>IF('Input and Summary Results'!$J$4="yes",IF(C4726=FALSE,FALSE,IF('Data Transformation'!E4726&lt;$R$10,E4726,$R$10)),IF(C4726=FALSE,FALSE,IF(C4726&lt;$R$10,C4726,$R$10)))</f>
        <v>0</v>
      </c>
      <c r="H4726" t="b">
        <f>IF('Input and Summary Results'!$J$4="yes",'Data Transformation'!F4726,'Data Transformation'!D4726)</f>
        <v>0</v>
      </c>
      <c r="I4726" t="str">
        <f t="shared" si="250"/>
        <v/>
      </c>
    </row>
    <row r="4727" spans="2:9" x14ac:dyDescent="0.55000000000000004">
      <c r="B4727" t="b">
        <f>IF('Input and Summary Results'!D4309=0,FALSE,'Input and Summary Results'!$B4309)</f>
        <v>0</v>
      </c>
      <c r="C4727" t="b">
        <f>IF(OR(B4727=0,'Input and Summary Results'!D4309=0,'Input and Summary Results'!D4309=""),FALSE,'Input and Summary Results'!$D4309)</f>
        <v>0</v>
      </c>
      <c r="D4727" t="b">
        <f>IF(OR(B4727=0,'Input and Summary Results'!E4309=0),FALSE,'Input and Summary Results'!$E4309)</f>
        <v>0</v>
      </c>
      <c r="E4727" t="b">
        <f t="shared" si="251"/>
        <v>0</v>
      </c>
      <c r="F4727" t="b">
        <f t="shared" si="252"/>
        <v>0</v>
      </c>
      <c r="G4727" t="b">
        <f>IF('Input and Summary Results'!$J$4="yes",IF(C4727=FALSE,FALSE,IF('Data Transformation'!E4727&lt;$R$10,E4727,$R$10)),IF(C4727=FALSE,FALSE,IF(C4727&lt;$R$10,C4727,$R$10)))</f>
        <v>0</v>
      </c>
      <c r="H4727" t="b">
        <f>IF('Input and Summary Results'!$J$4="yes",'Data Transformation'!F4727,'Data Transformation'!D4727)</f>
        <v>0</v>
      </c>
      <c r="I4727" t="str">
        <f t="shared" si="250"/>
        <v/>
      </c>
    </row>
    <row r="4728" spans="2:9" x14ac:dyDescent="0.55000000000000004">
      <c r="B4728" t="b">
        <f>IF('Input and Summary Results'!D4310=0,FALSE,'Input and Summary Results'!$B4310)</f>
        <v>0</v>
      </c>
      <c r="C4728" t="b">
        <f>IF(OR(B4728=0,'Input and Summary Results'!D4310=0,'Input and Summary Results'!D4310=""),FALSE,'Input and Summary Results'!$D4310)</f>
        <v>0</v>
      </c>
      <c r="D4728" t="b">
        <f>IF(OR(B4728=0,'Input and Summary Results'!E4310=0),FALSE,'Input and Summary Results'!$E4310)</f>
        <v>0</v>
      </c>
      <c r="E4728" t="b">
        <f t="shared" si="251"/>
        <v>0</v>
      </c>
      <c r="F4728" t="b">
        <f t="shared" si="252"/>
        <v>0</v>
      </c>
      <c r="G4728" t="b">
        <f>IF('Input and Summary Results'!$J$4="yes",IF(C4728=FALSE,FALSE,IF('Data Transformation'!E4728&lt;$R$10,E4728,$R$10)),IF(C4728=FALSE,FALSE,IF(C4728&lt;$R$10,C4728,$R$10)))</f>
        <v>0</v>
      </c>
      <c r="H4728" t="b">
        <f>IF('Input and Summary Results'!$J$4="yes",'Data Transformation'!F4728,'Data Transformation'!D4728)</f>
        <v>0</v>
      </c>
      <c r="I4728" t="str">
        <f t="shared" si="250"/>
        <v/>
      </c>
    </row>
    <row r="4729" spans="2:9" x14ac:dyDescent="0.55000000000000004">
      <c r="B4729" t="b">
        <f>IF('Input and Summary Results'!D4311=0,FALSE,'Input and Summary Results'!$B4311)</f>
        <v>0</v>
      </c>
      <c r="C4729" t="b">
        <f>IF(OR(B4729=0,'Input and Summary Results'!D4311=0,'Input and Summary Results'!D4311=""),FALSE,'Input and Summary Results'!$D4311)</f>
        <v>0</v>
      </c>
      <c r="D4729" t="b">
        <f>IF(OR(B4729=0,'Input and Summary Results'!E4311=0),FALSE,'Input and Summary Results'!$E4311)</f>
        <v>0</v>
      </c>
      <c r="E4729" t="b">
        <f t="shared" si="251"/>
        <v>0</v>
      </c>
      <c r="F4729" t="b">
        <f t="shared" si="252"/>
        <v>0</v>
      </c>
      <c r="G4729" t="b">
        <f>IF('Input and Summary Results'!$J$4="yes",IF(C4729=FALSE,FALSE,IF('Data Transformation'!E4729&lt;$R$10,E4729,$R$10)),IF(C4729=FALSE,FALSE,IF(C4729&lt;$R$10,C4729,$R$10)))</f>
        <v>0</v>
      </c>
      <c r="H4729" t="b">
        <f>IF('Input and Summary Results'!$J$4="yes",'Data Transformation'!F4729,'Data Transformation'!D4729)</f>
        <v>0</v>
      </c>
      <c r="I4729" t="str">
        <f t="shared" si="250"/>
        <v/>
      </c>
    </row>
    <row r="4730" spans="2:9" x14ac:dyDescent="0.55000000000000004">
      <c r="B4730" t="b">
        <f>IF('Input and Summary Results'!D4312=0,FALSE,'Input and Summary Results'!$B4312)</f>
        <v>0</v>
      </c>
      <c r="C4730" t="b">
        <f>IF(OR(B4730=0,'Input and Summary Results'!D4312=0,'Input and Summary Results'!D4312=""),FALSE,'Input and Summary Results'!$D4312)</f>
        <v>0</v>
      </c>
      <c r="D4730" t="b">
        <f>IF(OR(B4730=0,'Input and Summary Results'!E4312=0),FALSE,'Input and Summary Results'!$E4312)</f>
        <v>0</v>
      </c>
      <c r="E4730" t="b">
        <f t="shared" si="251"/>
        <v>0</v>
      </c>
      <c r="F4730" t="b">
        <f t="shared" si="252"/>
        <v>0</v>
      </c>
      <c r="G4730" t="b">
        <f>IF('Input and Summary Results'!$J$4="yes",IF(C4730=FALSE,FALSE,IF('Data Transformation'!E4730&lt;$R$10,E4730,$R$10)),IF(C4730=FALSE,FALSE,IF(C4730&lt;$R$10,C4730,$R$10)))</f>
        <v>0</v>
      </c>
      <c r="H4730" t="b">
        <f>IF('Input and Summary Results'!$J$4="yes",'Data Transformation'!F4730,'Data Transformation'!D4730)</f>
        <v>0</v>
      </c>
      <c r="I4730" t="str">
        <f t="shared" si="250"/>
        <v/>
      </c>
    </row>
    <row r="4731" spans="2:9" x14ac:dyDescent="0.55000000000000004">
      <c r="B4731" t="b">
        <f>IF('Input and Summary Results'!D4313=0,FALSE,'Input and Summary Results'!$B4313)</f>
        <v>0</v>
      </c>
      <c r="C4731" t="b">
        <f>IF(OR(B4731=0,'Input and Summary Results'!D4313=0,'Input and Summary Results'!D4313=""),FALSE,'Input and Summary Results'!$D4313)</f>
        <v>0</v>
      </c>
      <c r="D4731" t="b">
        <f>IF(OR(B4731=0,'Input and Summary Results'!E4313=0),FALSE,'Input and Summary Results'!$E4313)</f>
        <v>0</v>
      </c>
      <c r="E4731" t="b">
        <f t="shared" si="251"/>
        <v>0</v>
      </c>
      <c r="F4731" t="b">
        <f t="shared" si="252"/>
        <v>0</v>
      </c>
      <c r="G4731" t="b">
        <f>IF('Input and Summary Results'!$J$4="yes",IF(C4731=FALSE,FALSE,IF('Data Transformation'!E4731&lt;$R$10,E4731,$R$10)),IF(C4731=FALSE,FALSE,IF(C4731&lt;$R$10,C4731,$R$10)))</f>
        <v>0</v>
      </c>
      <c r="H4731" t="b">
        <f>IF('Input and Summary Results'!$J$4="yes",'Data Transformation'!F4731,'Data Transformation'!D4731)</f>
        <v>0</v>
      </c>
      <c r="I4731" t="str">
        <f t="shared" si="250"/>
        <v/>
      </c>
    </row>
    <row r="4732" spans="2:9" x14ac:dyDescent="0.55000000000000004">
      <c r="B4732" t="b">
        <f>IF('Input and Summary Results'!D4314=0,FALSE,'Input and Summary Results'!$B4314)</f>
        <v>0</v>
      </c>
      <c r="C4732" t="b">
        <f>IF(OR(B4732=0,'Input and Summary Results'!D4314=0,'Input and Summary Results'!D4314=""),FALSE,'Input and Summary Results'!$D4314)</f>
        <v>0</v>
      </c>
      <c r="D4732" t="b">
        <f>IF(OR(B4732=0,'Input and Summary Results'!E4314=0),FALSE,'Input and Summary Results'!$E4314)</f>
        <v>0</v>
      </c>
      <c r="E4732" t="b">
        <f t="shared" si="251"/>
        <v>0</v>
      </c>
      <c r="F4732" t="b">
        <f t="shared" si="252"/>
        <v>0</v>
      </c>
      <c r="G4732" t="b">
        <f>IF('Input and Summary Results'!$J$4="yes",IF(C4732=FALSE,FALSE,IF('Data Transformation'!E4732&lt;$R$10,E4732,$R$10)),IF(C4732=FALSE,FALSE,IF(C4732&lt;$R$10,C4732,$R$10)))</f>
        <v>0</v>
      </c>
      <c r="H4732" t="b">
        <f>IF('Input and Summary Results'!$J$4="yes",'Data Transformation'!F4732,'Data Transformation'!D4732)</f>
        <v>0</v>
      </c>
      <c r="I4732" t="str">
        <f t="shared" si="250"/>
        <v/>
      </c>
    </row>
    <row r="4733" spans="2:9" x14ac:dyDescent="0.55000000000000004">
      <c r="B4733" t="b">
        <f>IF('Input and Summary Results'!D4315=0,FALSE,'Input and Summary Results'!$B4315)</f>
        <v>0</v>
      </c>
      <c r="C4733" t="b">
        <f>IF(OR(B4733=0,'Input and Summary Results'!D4315=0,'Input and Summary Results'!D4315=""),FALSE,'Input and Summary Results'!$D4315)</f>
        <v>0</v>
      </c>
      <c r="D4733" t="b">
        <f>IF(OR(B4733=0,'Input and Summary Results'!E4315=0),FALSE,'Input and Summary Results'!$E4315)</f>
        <v>0</v>
      </c>
      <c r="E4733" t="b">
        <f t="shared" si="251"/>
        <v>0</v>
      </c>
      <c r="F4733" t="b">
        <f t="shared" si="252"/>
        <v>0</v>
      </c>
      <c r="G4733" t="b">
        <f>IF('Input and Summary Results'!$J$4="yes",IF(C4733=FALSE,FALSE,IF('Data Transformation'!E4733&lt;$R$10,E4733,$R$10)),IF(C4733=FALSE,FALSE,IF(C4733&lt;$R$10,C4733,$R$10)))</f>
        <v>0</v>
      </c>
      <c r="H4733" t="b">
        <f>IF('Input and Summary Results'!$J$4="yes",'Data Transformation'!F4733,'Data Transformation'!D4733)</f>
        <v>0</v>
      </c>
      <c r="I4733" t="str">
        <f t="shared" si="250"/>
        <v/>
      </c>
    </row>
    <row r="4734" spans="2:9" x14ac:dyDescent="0.55000000000000004">
      <c r="B4734" t="b">
        <f>IF('Input and Summary Results'!D4316=0,FALSE,'Input and Summary Results'!$B4316)</f>
        <v>0</v>
      </c>
      <c r="C4734" t="b">
        <f>IF(OR(B4734=0,'Input and Summary Results'!D4316=0,'Input and Summary Results'!D4316=""),FALSE,'Input and Summary Results'!$D4316)</f>
        <v>0</v>
      </c>
      <c r="D4734" t="b">
        <f>IF(OR(B4734=0,'Input and Summary Results'!E4316=0),FALSE,'Input and Summary Results'!$E4316)</f>
        <v>0</v>
      </c>
      <c r="E4734" t="b">
        <f t="shared" si="251"/>
        <v>0</v>
      </c>
      <c r="F4734" t="b">
        <f t="shared" si="252"/>
        <v>0</v>
      </c>
      <c r="G4734" t="b">
        <f>IF('Input and Summary Results'!$J$4="yes",IF(C4734=FALSE,FALSE,IF('Data Transformation'!E4734&lt;$R$10,E4734,$R$10)),IF(C4734=FALSE,FALSE,IF(C4734&lt;$R$10,C4734,$R$10)))</f>
        <v>0</v>
      </c>
      <c r="H4734" t="b">
        <f>IF('Input and Summary Results'!$J$4="yes",'Data Transformation'!F4734,'Data Transformation'!D4734)</f>
        <v>0</v>
      </c>
      <c r="I4734" t="str">
        <f t="shared" si="250"/>
        <v/>
      </c>
    </row>
    <row r="4735" spans="2:9" x14ac:dyDescent="0.55000000000000004">
      <c r="B4735" t="b">
        <f>IF('Input and Summary Results'!D4317=0,FALSE,'Input and Summary Results'!$B4317)</f>
        <v>0</v>
      </c>
      <c r="C4735" t="b">
        <f>IF(OR(B4735=0,'Input and Summary Results'!D4317=0,'Input and Summary Results'!D4317=""),FALSE,'Input and Summary Results'!$D4317)</f>
        <v>0</v>
      </c>
      <c r="D4735" t="b">
        <f>IF(OR(B4735=0,'Input and Summary Results'!E4317=0),FALSE,'Input and Summary Results'!$E4317)</f>
        <v>0</v>
      </c>
      <c r="E4735" t="b">
        <f t="shared" si="251"/>
        <v>0</v>
      </c>
      <c r="F4735" t="b">
        <f t="shared" si="252"/>
        <v>0</v>
      </c>
      <c r="G4735" t="b">
        <f>IF('Input and Summary Results'!$J$4="yes",IF(C4735=FALSE,FALSE,IF('Data Transformation'!E4735&lt;$R$10,E4735,$R$10)),IF(C4735=FALSE,FALSE,IF(C4735&lt;$R$10,C4735,$R$10)))</f>
        <v>0</v>
      </c>
      <c r="H4735" t="b">
        <f>IF('Input and Summary Results'!$J$4="yes",'Data Transformation'!F4735,'Data Transformation'!D4735)</f>
        <v>0</v>
      </c>
      <c r="I4735" t="str">
        <f t="shared" si="250"/>
        <v/>
      </c>
    </row>
    <row r="4736" spans="2:9" x14ac:dyDescent="0.55000000000000004">
      <c r="B4736" t="b">
        <f>IF('Input and Summary Results'!D4318=0,FALSE,'Input and Summary Results'!$B4318)</f>
        <v>0</v>
      </c>
      <c r="C4736" t="b">
        <f>IF(OR(B4736=0,'Input and Summary Results'!D4318=0,'Input and Summary Results'!D4318=""),FALSE,'Input and Summary Results'!$D4318)</f>
        <v>0</v>
      </c>
      <c r="D4736" t="b">
        <f>IF(OR(B4736=0,'Input and Summary Results'!E4318=0),FALSE,'Input and Summary Results'!$E4318)</f>
        <v>0</v>
      </c>
      <c r="E4736" t="b">
        <f t="shared" si="251"/>
        <v>0</v>
      </c>
      <c r="F4736" t="b">
        <f t="shared" si="252"/>
        <v>0</v>
      </c>
      <c r="G4736" t="b">
        <f>IF('Input and Summary Results'!$J$4="yes",IF(C4736=FALSE,FALSE,IF('Data Transformation'!E4736&lt;$R$10,E4736,$R$10)),IF(C4736=FALSE,FALSE,IF(C4736&lt;$R$10,C4736,$R$10)))</f>
        <v>0</v>
      </c>
      <c r="H4736" t="b">
        <f>IF('Input and Summary Results'!$J$4="yes",'Data Transformation'!F4736,'Data Transformation'!D4736)</f>
        <v>0</v>
      </c>
      <c r="I4736" t="str">
        <f t="shared" si="250"/>
        <v/>
      </c>
    </row>
    <row r="4737" spans="2:9" x14ac:dyDescent="0.55000000000000004">
      <c r="B4737" t="b">
        <f>IF('Input and Summary Results'!D4319=0,FALSE,'Input and Summary Results'!$B4319)</f>
        <v>0</v>
      </c>
      <c r="C4737" t="b">
        <f>IF(OR(B4737=0,'Input and Summary Results'!D4319=0,'Input and Summary Results'!D4319=""),FALSE,'Input and Summary Results'!$D4319)</f>
        <v>0</v>
      </c>
      <c r="D4737" t="b">
        <f>IF(OR(B4737=0,'Input and Summary Results'!E4319=0),FALSE,'Input and Summary Results'!$E4319)</f>
        <v>0</v>
      </c>
      <c r="E4737" t="b">
        <f t="shared" si="251"/>
        <v>0</v>
      </c>
      <c r="F4737" t="b">
        <f t="shared" si="252"/>
        <v>0</v>
      </c>
      <c r="G4737" t="b">
        <f>IF('Input and Summary Results'!$J$4="yes",IF(C4737=FALSE,FALSE,IF('Data Transformation'!E4737&lt;$R$10,E4737,$R$10)),IF(C4737=FALSE,FALSE,IF(C4737&lt;$R$10,C4737,$R$10)))</f>
        <v>0</v>
      </c>
      <c r="H4737" t="b">
        <f>IF('Input and Summary Results'!$J$4="yes",'Data Transformation'!F4737,'Data Transformation'!D4737)</f>
        <v>0</v>
      </c>
      <c r="I4737" t="str">
        <f t="shared" si="250"/>
        <v/>
      </c>
    </row>
    <row r="4738" spans="2:9" x14ac:dyDescent="0.55000000000000004">
      <c r="B4738" t="b">
        <f>IF('Input and Summary Results'!D4320=0,FALSE,'Input and Summary Results'!$B4320)</f>
        <v>0</v>
      </c>
      <c r="C4738" t="b">
        <f>IF(OR(B4738=0,'Input and Summary Results'!D4320=0,'Input and Summary Results'!D4320=""),FALSE,'Input and Summary Results'!$D4320)</f>
        <v>0</v>
      </c>
      <c r="D4738" t="b">
        <f>IF(OR(B4738=0,'Input and Summary Results'!E4320=0),FALSE,'Input and Summary Results'!$E4320)</f>
        <v>0</v>
      </c>
      <c r="E4738" t="b">
        <f t="shared" si="251"/>
        <v>0</v>
      </c>
      <c r="F4738" t="b">
        <f t="shared" si="252"/>
        <v>0</v>
      </c>
      <c r="G4738" t="b">
        <f>IF('Input and Summary Results'!$J$4="yes",IF(C4738=FALSE,FALSE,IF('Data Transformation'!E4738&lt;$R$10,E4738,$R$10)),IF(C4738=FALSE,FALSE,IF(C4738&lt;$R$10,C4738,$R$10)))</f>
        <v>0</v>
      </c>
      <c r="H4738" t="b">
        <f>IF('Input and Summary Results'!$J$4="yes",'Data Transformation'!F4738,'Data Transformation'!D4738)</f>
        <v>0</v>
      </c>
      <c r="I4738" t="str">
        <f t="shared" si="250"/>
        <v/>
      </c>
    </row>
    <row r="4739" spans="2:9" x14ac:dyDescent="0.55000000000000004">
      <c r="B4739" t="b">
        <f>IF('Input and Summary Results'!D4321=0,FALSE,'Input and Summary Results'!$B4321)</f>
        <v>0</v>
      </c>
      <c r="C4739" t="b">
        <f>IF(OR(B4739=0,'Input and Summary Results'!D4321=0,'Input and Summary Results'!D4321=""),FALSE,'Input and Summary Results'!$D4321)</f>
        <v>0</v>
      </c>
      <c r="D4739" t="b">
        <f>IF(OR(B4739=0,'Input and Summary Results'!E4321=0),FALSE,'Input and Summary Results'!$E4321)</f>
        <v>0</v>
      </c>
      <c r="E4739" t="b">
        <f t="shared" si="251"/>
        <v>0</v>
      </c>
      <c r="F4739" t="b">
        <f t="shared" si="252"/>
        <v>0</v>
      </c>
      <c r="G4739" t="b">
        <f>IF('Input and Summary Results'!$J$4="yes",IF(C4739=FALSE,FALSE,IF('Data Transformation'!E4739&lt;$R$10,E4739,$R$10)),IF(C4739=FALSE,FALSE,IF(C4739&lt;$R$10,C4739,$R$10)))</f>
        <v>0</v>
      </c>
      <c r="H4739" t="b">
        <f>IF('Input and Summary Results'!$J$4="yes",'Data Transformation'!F4739,'Data Transformation'!D4739)</f>
        <v>0</v>
      </c>
      <c r="I4739" t="str">
        <f t="shared" si="250"/>
        <v/>
      </c>
    </row>
    <row r="4740" spans="2:9" x14ac:dyDescent="0.55000000000000004">
      <c r="B4740" t="b">
        <f>IF('Input and Summary Results'!D4322=0,FALSE,'Input and Summary Results'!$B4322)</f>
        <v>0</v>
      </c>
      <c r="C4740" t="b">
        <f>IF(OR(B4740=0,'Input and Summary Results'!D4322=0,'Input and Summary Results'!D4322=""),FALSE,'Input and Summary Results'!$D4322)</f>
        <v>0</v>
      </c>
      <c r="D4740" t="b">
        <f>IF(OR(B4740=0,'Input and Summary Results'!E4322=0),FALSE,'Input and Summary Results'!$E4322)</f>
        <v>0</v>
      </c>
      <c r="E4740" t="b">
        <f t="shared" si="251"/>
        <v>0</v>
      </c>
      <c r="F4740" t="b">
        <f t="shared" si="252"/>
        <v>0</v>
      </c>
      <c r="G4740" t="b">
        <f>IF('Input and Summary Results'!$J$4="yes",IF(C4740=FALSE,FALSE,IF('Data Transformation'!E4740&lt;$R$10,E4740,$R$10)),IF(C4740=FALSE,FALSE,IF(C4740&lt;$R$10,C4740,$R$10)))</f>
        <v>0</v>
      </c>
      <c r="H4740" t="b">
        <f>IF('Input and Summary Results'!$J$4="yes",'Data Transformation'!F4740,'Data Transformation'!D4740)</f>
        <v>0</v>
      </c>
      <c r="I4740" t="str">
        <f t="shared" si="250"/>
        <v/>
      </c>
    </row>
    <row r="4741" spans="2:9" x14ac:dyDescent="0.55000000000000004">
      <c r="B4741" t="b">
        <f>IF('Input and Summary Results'!D4323=0,FALSE,'Input and Summary Results'!$B4323)</f>
        <v>0</v>
      </c>
      <c r="C4741" t="b">
        <f>IF(OR(B4741=0,'Input and Summary Results'!D4323=0,'Input and Summary Results'!D4323=""),FALSE,'Input and Summary Results'!$D4323)</f>
        <v>0</v>
      </c>
      <c r="D4741" t="b">
        <f>IF(OR(B4741=0,'Input and Summary Results'!E4323=0),FALSE,'Input and Summary Results'!$E4323)</f>
        <v>0</v>
      </c>
      <c r="E4741" t="b">
        <f t="shared" si="251"/>
        <v>0</v>
      </c>
      <c r="F4741" t="b">
        <f t="shared" si="252"/>
        <v>0</v>
      </c>
      <c r="G4741" t="b">
        <f>IF('Input and Summary Results'!$J$4="yes",IF(C4741=FALSE,FALSE,IF('Data Transformation'!E4741&lt;$R$10,E4741,$R$10)),IF(C4741=FALSE,FALSE,IF(C4741&lt;$R$10,C4741,$R$10)))</f>
        <v>0</v>
      </c>
      <c r="H4741" t="b">
        <f>IF('Input and Summary Results'!$J$4="yes",'Data Transformation'!F4741,'Data Transformation'!D4741)</f>
        <v>0</v>
      </c>
      <c r="I4741" t="str">
        <f t="shared" ref="I4741:I4804" si="253">IF(G4741=FALSE,"",B4741)</f>
        <v/>
      </c>
    </row>
    <row r="4742" spans="2:9" x14ac:dyDescent="0.55000000000000004">
      <c r="B4742" t="b">
        <f>IF('Input and Summary Results'!D4324=0,FALSE,'Input and Summary Results'!$B4324)</f>
        <v>0</v>
      </c>
      <c r="C4742" t="b">
        <f>IF(OR(B4742=0,'Input and Summary Results'!D4324=0,'Input and Summary Results'!D4324=""),FALSE,'Input and Summary Results'!$D4324)</f>
        <v>0</v>
      </c>
      <c r="D4742" t="b">
        <f>IF(OR(B4742=0,'Input and Summary Results'!E4324=0),FALSE,'Input and Summary Results'!$E4324)</f>
        <v>0</v>
      </c>
      <c r="E4742" t="b">
        <f t="shared" si="251"/>
        <v>0</v>
      </c>
      <c r="F4742" t="b">
        <f t="shared" si="252"/>
        <v>0</v>
      </c>
      <c r="G4742" t="b">
        <f>IF('Input and Summary Results'!$J$4="yes",IF(C4742=FALSE,FALSE,IF('Data Transformation'!E4742&lt;$R$10,E4742,$R$10)),IF(C4742=FALSE,FALSE,IF(C4742&lt;$R$10,C4742,$R$10)))</f>
        <v>0</v>
      </c>
      <c r="H4742" t="b">
        <f>IF('Input and Summary Results'!$J$4="yes",'Data Transformation'!F4742,'Data Transformation'!D4742)</f>
        <v>0</v>
      </c>
      <c r="I4742" t="str">
        <f t="shared" si="253"/>
        <v/>
      </c>
    </row>
    <row r="4743" spans="2:9" x14ac:dyDescent="0.55000000000000004">
      <c r="B4743" t="b">
        <f>IF('Input and Summary Results'!D4325=0,FALSE,'Input and Summary Results'!$B4325)</f>
        <v>0</v>
      </c>
      <c r="C4743" t="b">
        <f>IF(OR(B4743=0,'Input and Summary Results'!D4325=0,'Input and Summary Results'!D4325=""),FALSE,'Input and Summary Results'!$D4325)</f>
        <v>0</v>
      </c>
      <c r="D4743" t="b">
        <f>IF(OR(B4743=0,'Input and Summary Results'!E4325=0),FALSE,'Input and Summary Results'!$E4325)</f>
        <v>0</v>
      </c>
      <c r="E4743" t="b">
        <f t="shared" si="251"/>
        <v>0</v>
      </c>
      <c r="F4743" t="b">
        <f t="shared" si="252"/>
        <v>0</v>
      </c>
      <c r="G4743" t="b">
        <f>IF('Input and Summary Results'!$J$4="yes",IF(C4743=FALSE,FALSE,IF('Data Transformation'!E4743&lt;$R$10,E4743,$R$10)),IF(C4743=FALSE,FALSE,IF(C4743&lt;$R$10,C4743,$R$10)))</f>
        <v>0</v>
      </c>
      <c r="H4743" t="b">
        <f>IF('Input and Summary Results'!$J$4="yes",'Data Transformation'!F4743,'Data Transformation'!D4743)</f>
        <v>0</v>
      </c>
      <c r="I4743" t="str">
        <f t="shared" si="253"/>
        <v/>
      </c>
    </row>
    <row r="4744" spans="2:9" x14ac:dyDescent="0.55000000000000004">
      <c r="B4744" t="b">
        <f>IF('Input and Summary Results'!D4326=0,FALSE,'Input and Summary Results'!$B4326)</f>
        <v>0</v>
      </c>
      <c r="C4744" t="b">
        <f>IF(OR(B4744=0,'Input and Summary Results'!D4326=0,'Input and Summary Results'!D4326=""),FALSE,'Input and Summary Results'!$D4326)</f>
        <v>0</v>
      </c>
      <c r="D4744" t="b">
        <f>IF(OR(B4744=0,'Input and Summary Results'!E4326=0),FALSE,'Input and Summary Results'!$E4326)</f>
        <v>0</v>
      </c>
      <c r="E4744" t="b">
        <f t="shared" si="251"/>
        <v>0</v>
      </c>
      <c r="F4744" t="b">
        <f t="shared" si="252"/>
        <v>0</v>
      </c>
      <c r="G4744" t="b">
        <f>IF('Input and Summary Results'!$J$4="yes",IF(C4744=FALSE,FALSE,IF('Data Transformation'!E4744&lt;$R$10,E4744,$R$10)),IF(C4744=FALSE,FALSE,IF(C4744&lt;$R$10,C4744,$R$10)))</f>
        <v>0</v>
      </c>
      <c r="H4744" t="b">
        <f>IF('Input and Summary Results'!$J$4="yes",'Data Transformation'!F4744,'Data Transformation'!D4744)</f>
        <v>0</v>
      </c>
      <c r="I4744" t="str">
        <f t="shared" si="253"/>
        <v/>
      </c>
    </row>
    <row r="4745" spans="2:9" x14ac:dyDescent="0.55000000000000004">
      <c r="B4745" t="b">
        <f>IF('Input and Summary Results'!D4327=0,FALSE,'Input and Summary Results'!$B4327)</f>
        <v>0</v>
      </c>
      <c r="C4745" t="b">
        <f>IF(OR(B4745=0,'Input and Summary Results'!D4327=0,'Input and Summary Results'!D4327=""),FALSE,'Input and Summary Results'!$D4327)</f>
        <v>0</v>
      </c>
      <c r="D4745" t="b">
        <f>IF(OR(B4745=0,'Input and Summary Results'!E4327=0),FALSE,'Input and Summary Results'!$E4327)</f>
        <v>0</v>
      </c>
      <c r="E4745" t="b">
        <f t="shared" si="251"/>
        <v>0</v>
      </c>
      <c r="F4745" t="b">
        <f t="shared" si="252"/>
        <v>0</v>
      </c>
      <c r="G4745" t="b">
        <f>IF('Input and Summary Results'!$J$4="yes",IF(C4745=FALSE,FALSE,IF('Data Transformation'!E4745&lt;$R$10,E4745,$R$10)),IF(C4745=FALSE,FALSE,IF(C4745&lt;$R$10,C4745,$R$10)))</f>
        <v>0</v>
      </c>
      <c r="H4745" t="b">
        <f>IF('Input and Summary Results'!$J$4="yes",'Data Transformation'!F4745,'Data Transformation'!D4745)</f>
        <v>0</v>
      </c>
      <c r="I4745" t="str">
        <f t="shared" si="253"/>
        <v/>
      </c>
    </row>
    <row r="4746" spans="2:9" x14ac:dyDescent="0.55000000000000004">
      <c r="B4746" t="b">
        <f>IF('Input and Summary Results'!D4328=0,FALSE,'Input and Summary Results'!$B4328)</f>
        <v>0</v>
      </c>
      <c r="C4746" t="b">
        <f>IF(OR(B4746=0,'Input and Summary Results'!D4328=0,'Input and Summary Results'!D4328=""),FALSE,'Input and Summary Results'!$D4328)</f>
        <v>0</v>
      </c>
      <c r="D4746" t="b">
        <f>IF(OR(B4746=0,'Input and Summary Results'!E4328=0),FALSE,'Input and Summary Results'!$E4328)</f>
        <v>0</v>
      </c>
      <c r="E4746" t="b">
        <f t="shared" si="251"/>
        <v>0</v>
      </c>
      <c r="F4746" t="b">
        <f t="shared" si="252"/>
        <v>0</v>
      </c>
      <c r="G4746" t="b">
        <f>IF('Input and Summary Results'!$J$4="yes",IF(C4746=FALSE,FALSE,IF('Data Transformation'!E4746&lt;$R$10,E4746,$R$10)),IF(C4746=FALSE,FALSE,IF(C4746&lt;$R$10,C4746,$R$10)))</f>
        <v>0</v>
      </c>
      <c r="H4746" t="b">
        <f>IF('Input and Summary Results'!$J$4="yes",'Data Transformation'!F4746,'Data Transformation'!D4746)</f>
        <v>0</v>
      </c>
      <c r="I4746" t="str">
        <f t="shared" si="253"/>
        <v/>
      </c>
    </row>
    <row r="4747" spans="2:9" x14ac:dyDescent="0.55000000000000004">
      <c r="B4747" t="b">
        <f>IF('Input and Summary Results'!D4329=0,FALSE,'Input and Summary Results'!$B4329)</f>
        <v>0</v>
      </c>
      <c r="C4747" t="b">
        <f>IF(OR(B4747=0,'Input and Summary Results'!D4329=0,'Input and Summary Results'!D4329=""),FALSE,'Input and Summary Results'!$D4329)</f>
        <v>0</v>
      </c>
      <c r="D4747" t="b">
        <f>IF(OR(B4747=0,'Input and Summary Results'!E4329=0),FALSE,'Input and Summary Results'!$E4329)</f>
        <v>0</v>
      </c>
      <c r="E4747" t="b">
        <f t="shared" si="251"/>
        <v>0</v>
      </c>
      <c r="F4747" t="b">
        <f t="shared" si="252"/>
        <v>0</v>
      </c>
      <c r="G4747" t="b">
        <f>IF('Input and Summary Results'!$J$4="yes",IF(C4747=FALSE,FALSE,IF('Data Transformation'!E4747&lt;$R$10,E4747,$R$10)),IF(C4747=FALSE,FALSE,IF(C4747&lt;$R$10,C4747,$R$10)))</f>
        <v>0</v>
      </c>
      <c r="H4747" t="b">
        <f>IF('Input and Summary Results'!$J$4="yes",'Data Transformation'!F4747,'Data Transformation'!D4747)</f>
        <v>0</v>
      </c>
      <c r="I4747" t="str">
        <f t="shared" si="253"/>
        <v/>
      </c>
    </row>
    <row r="4748" spans="2:9" x14ac:dyDescent="0.55000000000000004">
      <c r="B4748" t="b">
        <f>IF('Input and Summary Results'!D4330=0,FALSE,'Input and Summary Results'!$B4330)</f>
        <v>0</v>
      </c>
      <c r="C4748" t="b">
        <f>IF(OR(B4748=0,'Input and Summary Results'!D4330=0,'Input and Summary Results'!D4330=""),FALSE,'Input and Summary Results'!$D4330)</f>
        <v>0</v>
      </c>
      <c r="D4748" t="b">
        <f>IF(OR(B4748=0,'Input and Summary Results'!E4330=0),FALSE,'Input and Summary Results'!$E4330)</f>
        <v>0</v>
      </c>
      <c r="E4748" t="b">
        <f t="shared" si="251"/>
        <v>0</v>
      </c>
      <c r="F4748" t="b">
        <f t="shared" si="252"/>
        <v>0</v>
      </c>
      <c r="G4748" t="b">
        <f>IF('Input and Summary Results'!$J$4="yes",IF(C4748=FALSE,FALSE,IF('Data Transformation'!E4748&lt;$R$10,E4748,$R$10)),IF(C4748=FALSE,FALSE,IF(C4748&lt;$R$10,C4748,$R$10)))</f>
        <v>0</v>
      </c>
      <c r="H4748" t="b">
        <f>IF('Input and Summary Results'!$J$4="yes",'Data Transformation'!F4748,'Data Transformation'!D4748)</f>
        <v>0</v>
      </c>
      <c r="I4748" t="str">
        <f t="shared" si="253"/>
        <v/>
      </c>
    </row>
    <row r="4749" spans="2:9" x14ac:dyDescent="0.55000000000000004">
      <c r="B4749" t="b">
        <f>IF('Input and Summary Results'!D4331=0,FALSE,'Input and Summary Results'!$B4331)</f>
        <v>0</v>
      </c>
      <c r="C4749" t="b">
        <f>IF(OR(B4749=0,'Input and Summary Results'!D4331=0,'Input and Summary Results'!D4331=""),FALSE,'Input and Summary Results'!$D4331)</f>
        <v>0</v>
      </c>
      <c r="D4749" t="b">
        <f>IF(OR(B4749=0,'Input and Summary Results'!E4331=0),FALSE,'Input and Summary Results'!$E4331)</f>
        <v>0</v>
      </c>
      <c r="E4749" t="b">
        <f t="shared" si="251"/>
        <v>0</v>
      </c>
      <c r="F4749" t="b">
        <f t="shared" si="252"/>
        <v>0</v>
      </c>
      <c r="G4749" t="b">
        <f>IF('Input and Summary Results'!$J$4="yes",IF(C4749=FALSE,FALSE,IF('Data Transformation'!E4749&lt;$R$10,E4749,$R$10)),IF(C4749=FALSE,FALSE,IF(C4749&lt;$R$10,C4749,$R$10)))</f>
        <v>0</v>
      </c>
      <c r="H4749" t="b">
        <f>IF('Input and Summary Results'!$J$4="yes",'Data Transformation'!F4749,'Data Transformation'!D4749)</f>
        <v>0</v>
      </c>
      <c r="I4749" t="str">
        <f t="shared" si="253"/>
        <v/>
      </c>
    </row>
    <row r="4750" spans="2:9" x14ac:dyDescent="0.55000000000000004">
      <c r="B4750" t="b">
        <f>IF('Input and Summary Results'!D4332=0,FALSE,'Input and Summary Results'!$B4332)</f>
        <v>0</v>
      </c>
      <c r="C4750" t="b">
        <f>IF(OR(B4750=0,'Input and Summary Results'!D4332=0,'Input and Summary Results'!D4332=""),FALSE,'Input and Summary Results'!$D4332)</f>
        <v>0</v>
      </c>
      <c r="D4750" t="b">
        <f>IF(OR(B4750=0,'Input and Summary Results'!E4332=0),FALSE,'Input and Summary Results'!$E4332)</f>
        <v>0</v>
      </c>
      <c r="E4750" t="b">
        <f t="shared" si="251"/>
        <v>0</v>
      </c>
      <c r="F4750" t="b">
        <f t="shared" si="252"/>
        <v>0</v>
      </c>
      <c r="G4750" t="b">
        <f>IF('Input and Summary Results'!$J$4="yes",IF(C4750=FALSE,FALSE,IF('Data Transformation'!E4750&lt;$R$10,E4750,$R$10)),IF(C4750=FALSE,FALSE,IF(C4750&lt;$R$10,C4750,$R$10)))</f>
        <v>0</v>
      </c>
      <c r="H4750" t="b">
        <f>IF('Input and Summary Results'!$J$4="yes",'Data Transformation'!F4750,'Data Transformation'!D4750)</f>
        <v>0</v>
      </c>
      <c r="I4750" t="str">
        <f t="shared" si="253"/>
        <v/>
      </c>
    </row>
    <row r="4751" spans="2:9" x14ac:dyDescent="0.55000000000000004">
      <c r="B4751" t="b">
        <f>IF('Input and Summary Results'!D4333=0,FALSE,'Input and Summary Results'!$B4333)</f>
        <v>0</v>
      </c>
      <c r="C4751" t="b">
        <f>IF(OR(B4751=0,'Input and Summary Results'!D4333=0,'Input and Summary Results'!D4333=""),FALSE,'Input and Summary Results'!$D4333)</f>
        <v>0</v>
      </c>
      <c r="D4751" t="b">
        <f>IF(OR(B4751=0,'Input and Summary Results'!E4333=0),FALSE,'Input and Summary Results'!$E4333)</f>
        <v>0</v>
      </c>
      <c r="E4751" t="b">
        <f t="shared" si="251"/>
        <v>0</v>
      </c>
      <c r="F4751" t="b">
        <f t="shared" si="252"/>
        <v>0</v>
      </c>
      <c r="G4751" t="b">
        <f>IF('Input and Summary Results'!$J$4="yes",IF(C4751=FALSE,FALSE,IF('Data Transformation'!E4751&lt;$R$10,E4751,$R$10)),IF(C4751=FALSE,FALSE,IF(C4751&lt;$R$10,C4751,$R$10)))</f>
        <v>0</v>
      </c>
      <c r="H4751" t="b">
        <f>IF('Input and Summary Results'!$J$4="yes",'Data Transformation'!F4751,'Data Transformation'!D4751)</f>
        <v>0</v>
      </c>
      <c r="I4751" t="str">
        <f t="shared" si="253"/>
        <v/>
      </c>
    </row>
    <row r="4752" spans="2:9" x14ac:dyDescent="0.55000000000000004">
      <c r="B4752" t="b">
        <f>IF('Input and Summary Results'!D4334=0,FALSE,'Input and Summary Results'!$B4334)</f>
        <v>0</v>
      </c>
      <c r="C4752" t="b">
        <f>IF(OR(B4752=0,'Input and Summary Results'!D4334=0,'Input and Summary Results'!D4334=""),FALSE,'Input and Summary Results'!$D4334)</f>
        <v>0</v>
      </c>
      <c r="D4752" t="b">
        <f>IF(OR(B4752=0,'Input and Summary Results'!E4334=0),FALSE,'Input and Summary Results'!$E4334)</f>
        <v>0</v>
      </c>
      <c r="E4752" t="b">
        <f t="shared" si="251"/>
        <v>0</v>
      </c>
      <c r="F4752" t="b">
        <f t="shared" si="252"/>
        <v>0</v>
      </c>
      <c r="G4752" t="b">
        <f>IF('Input and Summary Results'!$J$4="yes",IF(C4752=FALSE,FALSE,IF('Data Transformation'!E4752&lt;$R$10,E4752,$R$10)),IF(C4752=FALSE,FALSE,IF(C4752&lt;$R$10,C4752,$R$10)))</f>
        <v>0</v>
      </c>
      <c r="H4752" t="b">
        <f>IF('Input and Summary Results'!$J$4="yes",'Data Transformation'!F4752,'Data Transformation'!D4752)</f>
        <v>0</v>
      </c>
      <c r="I4752" t="str">
        <f t="shared" si="253"/>
        <v/>
      </c>
    </row>
    <row r="4753" spans="2:9" x14ac:dyDescent="0.55000000000000004">
      <c r="B4753" t="b">
        <f>IF('Input and Summary Results'!D4335=0,FALSE,'Input and Summary Results'!$B4335)</f>
        <v>0</v>
      </c>
      <c r="C4753" t="b">
        <f>IF(OR(B4753=0,'Input and Summary Results'!D4335=0,'Input and Summary Results'!D4335=""),FALSE,'Input and Summary Results'!$D4335)</f>
        <v>0</v>
      </c>
      <c r="D4753" t="b">
        <f>IF(OR(B4753=0,'Input and Summary Results'!E4335=0),FALSE,'Input and Summary Results'!$E4335)</f>
        <v>0</v>
      </c>
      <c r="E4753" t="b">
        <f t="shared" si="251"/>
        <v>0</v>
      </c>
      <c r="F4753" t="b">
        <f t="shared" si="252"/>
        <v>0</v>
      </c>
      <c r="G4753" t="b">
        <f>IF('Input and Summary Results'!$J$4="yes",IF(C4753=FALSE,FALSE,IF('Data Transformation'!E4753&lt;$R$10,E4753,$R$10)),IF(C4753=FALSE,FALSE,IF(C4753&lt;$R$10,C4753,$R$10)))</f>
        <v>0</v>
      </c>
      <c r="H4753" t="b">
        <f>IF('Input and Summary Results'!$J$4="yes",'Data Transformation'!F4753,'Data Transformation'!D4753)</f>
        <v>0</v>
      </c>
      <c r="I4753" t="str">
        <f t="shared" si="253"/>
        <v/>
      </c>
    </row>
    <row r="4754" spans="2:9" x14ac:dyDescent="0.55000000000000004">
      <c r="B4754" t="b">
        <f>IF('Input and Summary Results'!D4336=0,FALSE,'Input and Summary Results'!$B4336)</f>
        <v>0</v>
      </c>
      <c r="C4754" t="b">
        <f>IF(OR(B4754=0,'Input and Summary Results'!D4336=0,'Input and Summary Results'!D4336=""),FALSE,'Input and Summary Results'!$D4336)</f>
        <v>0</v>
      </c>
      <c r="D4754" t="b">
        <f>IF(OR(B4754=0,'Input and Summary Results'!E4336=0),FALSE,'Input and Summary Results'!$E4336)</f>
        <v>0</v>
      </c>
      <c r="E4754" t="b">
        <f t="shared" si="251"/>
        <v>0</v>
      </c>
      <c r="F4754" t="b">
        <f t="shared" si="252"/>
        <v>0</v>
      </c>
      <c r="G4754" t="b">
        <f>IF('Input and Summary Results'!$J$4="yes",IF(C4754=FALSE,FALSE,IF('Data Transformation'!E4754&lt;$R$10,E4754,$R$10)),IF(C4754=FALSE,FALSE,IF(C4754&lt;$R$10,C4754,$R$10)))</f>
        <v>0</v>
      </c>
      <c r="H4754" t="b">
        <f>IF('Input and Summary Results'!$J$4="yes",'Data Transformation'!F4754,'Data Transformation'!D4754)</f>
        <v>0</v>
      </c>
      <c r="I4754" t="str">
        <f t="shared" si="253"/>
        <v/>
      </c>
    </row>
    <row r="4755" spans="2:9" x14ac:dyDescent="0.55000000000000004">
      <c r="B4755" t="b">
        <f>IF('Input and Summary Results'!D4337=0,FALSE,'Input and Summary Results'!$B4337)</f>
        <v>0</v>
      </c>
      <c r="C4755" t="b">
        <f>IF(OR(B4755=0,'Input and Summary Results'!D4337=0,'Input and Summary Results'!D4337=""),FALSE,'Input and Summary Results'!$D4337)</f>
        <v>0</v>
      </c>
      <c r="D4755" t="b">
        <f>IF(OR(B4755=0,'Input and Summary Results'!E4337=0),FALSE,'Input and Summary Results'!$E4337)</f>
        <v>0</v>
      </c>
      <c r="E4755" t="b">
        <f t="shared" si="251"/>
        <v>0</v>
      </c>
      <c r="F4755" t="b">
        <f t="shared" si="252"/>
        <v>0</v>
      </c>
      <c r="G4755" t="b">
        <f>IF('Input and Summary Results'!$J$4="yes",IF(C4755=FALSE,FALSE,IF('Data Transformation'!E4755&lt;$R$10,E4755,$R$10)),IF(C4755=FALSE,FALSE,IF(C4755&lt;$R$10,C4755,$R$10)))</f>
        <v>0</v>
      </c>
      <c r="H4755" t="b">
        <f>IF('Input and Summary Results'!$J$4="yes",'Data Transformation'!F4755,'Data Transformation'!D4755)</f>
        <v>0</v>
      </c>
      <c r="I4755" t="str">
        <f t="shared" si="253"/>
        <v/>
      </c>
    </row>
    <row r="4756" spans="2:9" x14ac:dyDescent="0.55000000000000004">
      <c r="B4756" t="b">
        <f>IF('Input and Summary Results'!D4338=0,FALSE,'Input and Summary Results'!$B4338)</f>
        <v>0</v>
      </c>
      <c r="C4756" t="b">
        <f>IF(OR(B4756=0,'Input and Summary Results'!D4338=0,'Input and Summary Results'!D4338=""),FALSE,'Input and Summary Results'!$D4338)</f>
        <v>0</v>
      </c>
      <c r="D4756" t="b">
        <f>IF(OR(B4756=0,'Input and Summary Results'!E4338=0),FALSE,'Input and Summary Results'!$E4338)</f>
        <v>0</v>
      </c>
      <c r="E4756" t="b">
        <f t="shared" si="251"/>
        <v>0</v>
      </c>
      <c r="F4756" t="b">
        <f t="shared" si="252"/>
        <v>0</v>
      </c>
      <c r="G4756" t="b">
        <f>IF('Input and Summary Results'!$J$4="yes",IF(C4756=FALSE,FALSE,IF('Data Transformation'!E4756&lt;$R$10,E4756,$R$10)),IF(C4756=FALSE,FALSE,IF(C4756&lt;$R$10,C4756,$R$10)))</f>
        <v>0</v>
      </c>
      <c r="H4756" t="b">
        <f>IF('Input and Summary Results'!$J$4="yes",'Data Transformation'!F4756,'Data Transformation'!D4756)</f>
        <v>0</v>
      </c>
      <c r="I4756" t="str">
        <f t="shared" si="253"/>
        <v/>
      </c>
    </row>
    <row r="4757" spans="2:9" x14ac:dyDescent="0.55000000000000004">
      <c r="B4757" t="b">
        <f>IF('Input and Summary Results'!D4339=0,FALSE,'Input and Summary Results'!$B4339)</f>
        <v>0</v>
      </c>
      <c r="C4757" t="b">
        <f>IF(OR(B4757=0,'Input and Summary Results'!D4339=0,'Input and Summary Results'!D4339=""),FALSE,'Input and Summary Results'!$D4339)</f>
        <v>0</v>
      </c>
      <c r="D4757" t="b">
        <f>IF(OR(B4757=0,'Input and Summary Results'!E4339=0),FALSE,'Input and Summary Results'!$E4339)</f>
        <v>0</v>
      </c>
      <c r="E4757" t="b">
        <f t="shared" si="251"/>
        <v>0</v>
      </c>
      <c r="F4757" t="b">
        <f t="shared" si="252"/>
        <v>0</v>
      </c>
      <c r="G4757" t="b">
        <f>IF('Input and Summary Results'!$J$4="yes",IF(C4757=FALSE,FALSE,IF('Data Transformation'!E4757&lt;$R$10,E4757,$R$10)),IF(C4757=FALSE,FALSE,IF(C4757&lt;$R$10,C4757,$R$10)))</f>
        <v>0</v>
      </c>
      <c r="H4757" t="b">
        <f>IF('Input and Summary Results'!$J$4="yes",'Data Transformation'!F4757,'Data Transformation'!D4757)</f>
        <v>0</v>
      </c>
      <c r="I4757" t="str">
        <f t="shared" si="253"/>
        <v/>
      </c>
    </row>
    <row r="4758" spans="2:9" x14ac:dyDescent="0.55000000000000004">
      <c r="B4758" t="b">
        <f>IF('Input and Summary Results'!D4340=0,FALSE,'Input and Summary Results'!$B4340)</f>
        <v>0</v>
      </c>
      <c r="C4758" t="b">
        <f>IF(OR(B4758=0,'Input and Summary Results'!D4340=0,'Input and Summary Results'!D4340=""),FALSE,'Input and Summary Results'!$D4340)</f>
        <v>0</v>
      </c>
      <c r="D4758" t="b">
        <f>IF(OR(B4758=0,'Input and Summary Results'!E4340=0),FALSE,'Input and Summary Results'!$E4340)</f>
        <v>0</v>
      </c>
      <c r="E4758" t="b">
        <f t="shared" si="251"/>
        <v>0</v>
      </c>
      <c r="F4758" t="b">
        <f t="shared" si="252"/>
        <v>0</v>
      </c>
      <c r="G4758" t="b">
        <f>IF('Input and Summary Results'!$J$4="yes",IF(C4758=FALSE,FALSE,IF('Data Transformation'!E4758&lt;$R$10,E4758,$R$10)),IF(C4758=FALSE,FALSE,IF(C4758&lt;$R$10,C4758,$R$10)))</f>
        <v>0</v>
      </c>
      <c r="H4758" t="b">
        <f>IF('Input and Summary Results'!$J$4="yes",'Data Transformation'!F4758,'Data Transformation'!D4758)</f>
        <v>0</v>
      </c>
      <c r="I4758" t="str">
        <f t="shared" si="253"/>
        <v/>
      </c>
    </row>
    <row r="4759" spans="2:9" x14ac:dyDescent="0.55000000000000004">
      <c r="B4759" t="b">
        <f>IF('Input and Summary Results'!D4341=0,FALSE,'Input and Summary Results'!$B4341)</f>
        <v>0</v>
      </c>
      <c r="C4759" t="b">
        <f>IF(OR(B4759=0,'Input and Summary Results'!D4341=0,'Input and Summary Results'!D4341=""),FALSE,'Input and Summary Results'!$D4341)</f>
        <v>0</v>
      </c>
      <c r="D4759" t="b">
        <f>IF(OR(B4759=0,'Input and Summary Results'!E4341=0),FALSE,'Input and Summary Results'!$E4341)</f>
        <v>0</v>
      </c>
      <c r="E4759" t="b">
        <f t="shared" si="251"/>
        <v>0</v>
      </c>
      <c r="F4759" t="b">
        <f t="shared" si="252"/>
        <v>0</v>
      </c>
      <c r="G4759" t="b">
        <f>IF('Input and Summary Results'!$J$4="yes",IF(C4759=FALSE,FALSE,IF('Data Transformation'!E4759&lt;$R$10,E4759,$R$10)),IF(C4759=FALSE,FALSE,IF(C4759&lt;$R$10,C4759,$R$10)))</f>
        <v>0</v>
      </c>
      <c r="H4759" t="b">
        <f>IF('Input and Summary Results'!$J$4="yes",'Data Transformation'!F4759,'Data Transformation'!D4759)</f>
        <v>0</v>
      </c>
      <c r="I4759" t="str">
        <f t="shared" si="253"/>
        <v/>
      </c>
    </row>
    <row r="4760" spans="2:9" x14ac:dyDescent="0.55000000000000004">
      <c r="B4760" t="b">
        <f>IF('Input and Summary Results'!D4342=0,FALSE,'Input and Summary Results'!$B4342)</f>
        <v>0</v>
      </c>
      <c r="C4760" t="b">
        <f>IF(OR(B4760=0,'Input and Summary Results'!D4342=0,'Input and Summary Results'!D4342=""),FALSE,'Input and Summary Results'!$D4342)</f>
        <v>0</v>
      </c>
      <c r="D4760" t="b">
        <f>IF(OR(B4760=0,'Input and Summary Results'!E4342=0),FALSE,'Input and Summary Results'!$E4342)</f>
        <v>0</v>
      </c>
      <c r="E4760" t="b">
        <f t="shared" si="251"/>
        <v>0</v>
      </c>
      <c r="F4760" t="b">
        <f t="shared" si="252"/>
        <v>0</v>
      </c>
      <c r="G4760" t="b">
        <f>IF('Input and Summary Results'!$J$4="yes",IF(C4760=FALSE,FALSE,IF('Data Transformation'!E4760&lt;$R$10,E4760,$R$10)),IF(C4760=FALSE,FALSE,IF(C4760&lt;$R$10,C4760,$R$10)))</f>
        <v>0</v>
      </c>
      <c r="H4760" t="b">
        <f>IF('Input and Summary Results'!$J$4="yes",'Data Transformation'!F4760,'Data Transformation'!D4760)</f>
        <v>0</v>
      </c>
      <c r="I4760" t="str">
        <f t="shared" si="253"/>
        <v/>
      </c>
    </row>
    <row r="4761" spans="2:9" x14ac:dyDescent="0.55000000000000004">
      <c r="B4761" t="b">
        <f>IF('Input and Summary Results'!D4343=0,FALSE,'Input and Summary Results'!$B4343)</f>
        <v>0</v>
      </c>
      <c r="C4761" t="b">
        <f>IF(OR(B4761=0,'Input and Summary Results'!D4343=0,'Input and Summary Results'!D4343=""),FALSE,'Input and Summary Results'!$D4343)</f>
        <v>0</v>
      </c>
      <c r="D4761" t="b">
        <f>IF(OR(B4761=0,'Input and Summary Results'!E4343=0),FALSE,'Input and Summary Results'!$E4343)</f>
        <v>0</v>
      </c>
      <c r="E4761" t="b">
        <f t="shared" si="251"/>
        <v>0</v>
      </c>
      <c r="F4761" t="b">
        <f t="shared" si="252"/>
        <v>0</v>
      </c>
      <c r="G4761" t="b">
        <f>IF('Input and Summary Results'!$J$4="yes",IF(C4761=FALSE,FALSE,IF('Data Transformation'!E4761&lt;$R$10,E4761,$R$10)),IF(C4761=FALSE,FALSE,IF(C4761&lt;$R$10,C4761,$R$10)))</f>
        <v>0</v>
      </c>
      <c r="H4761" t="b">
        <f>IF('Input and Summary Results'!$J$4="yes",'Data Transformation'!F4761,'Data Transformation'!D4761)</f>
        <v>0</v>
      </c>
      <c r="I4761" t="str">
        <f t="shared" si="253"/>
        <v/>
      </c>
    </row>
    <row r="4762" spans="2:9" x14ac:dyDescent="0.55000000000000004">
      <c r="B4762" t="b">
        <f>IF('Input and Summary Results'!D4344=0,FALSE,'Input and Summary Results'!$B4344)</f>
        <v>0</v>
      </c>
      <c r="C4762" t="b">
        <f>IF(OR(B4762=0,'Input and Summary Results'!D4344=0,'Input and Summary Results'!D4344=""),FALSE,'Input and Summary Results'!$D4344)</f>
        <v>0</v>
      </c>
      <c r="D4762" t="b">
        <f>IF(OR(B4762=0,'Input and Summary Results'!E4344=0),FALSE,'Input and Summary Results'!$E4344)</f>
        <v>0</v>
      </c>
      <c r="E4762" t="b">
        <f t="shared" si="251"/>
        <v>0</v>
      </c>
      <c r="F4762" t="b">
        <f t="shared" si="252"/>
        <v>0</v>
      </c>
      <c r="G4762" t="b">
        <f>IF('Input and Summary Results'!$J$4="yes",IF(C4762=FALSE,FALSE,IF('Data Transformation'!E4762&lt;$R$10,E4762,$R$10)),IF(C4762=FALSE,FALSE,IF(C4762&lt;$R$10,C4762,$R$10)))</f>
        <v>0</v>
      </c>
      <c r="H4762" t="b">
        <f>IF('Input and Summary Results'!$J$4="yes",'Data Transformation'!F4762,'Data Transformation'!D4762)</f>
        <v>0</v>
      </c>
      <c r="I4762" t="str">
        <f t="shared" si="253"/>
        <v/>
      </c>
    </row>
    <row r="4763" spans="2:9" x14ac:dyDescent="0.55000000000000004">
      <c r="B4763" t="b">
        <f>IF('Input and Summary Results'!D4345=0,FALSE,'Input and Summary Results'!$B4345)</f>
        <v>0</v>
      </c>
      <c r="C4763" t="b">
        <f>IF(OR(B4763=0,'Input and Summary Results'!D4345=0,'Input and Summary Results'!D4345=""),FALSE,'Input and Summary Results'!$D4345)</f>
        <v>0</v>
      </c>
      <c r="D4763" t="b">
        <f>IF(OR(B4763=0,'Input and Summary Results'!E4345=0),FALSE,'Input and Summary Results'!$E4345)</f>
        <v>0</v>
      </c>
      <c r="E4763" t="b">
        <f t="shared" si="251"/>
        <v>0</v>
      </c>
      <c r="F4763" t="b">
        <f t="shared" si="252"/>
        <v>0</v>
      </c>
      <c r="G4763" t="b">
        <f>IF('Input and Summary Results'!$J$4="yes",IF(C4763=FALSE,FALSE,IF('Data Transformation'!E4763&lt;$R$10,E4763,$R$10)),IF(C4763=FALSE,FALSE,IF(C4763&lt;$R$10,C4763,$R$10)))</f>
        <v>0</v>
      </c>
      <c r="H4763" t="b">
        <f>IF('Input and Summary Results'!$J$4="yes",'Data Transformation'!F4763,'Data Transformation'!D4763)</f>
        <v>0</v>
      </c>
      <c r="I4763" t="str">
        <f t="shared" si="253"/>
        <v/>
      </c>
    </row>
    <row r="4764" spans="2:9" x14ac:dyDescent="0.55000000000000004">
      <c r="B4764" t="b">
        <f>IF('Input and Summary Results'!D4346=0,FALSE,'Input and Summary Results'!$B4346)</f>
        <v>0</v>
      </c>
      <c r="C4764" t="b">
        <f>IF(OR(B4764=0,'Input and Summary Results'!D4346=0,'Input and Summary Results'!D4346=""),FALSE,'Input and Summary Results'!$D4346)</f>
        <v>0</v>
      </c>
      <c r="D4764" t="b">
        <f>IF(OR(B4764=0,'Input and Summary Results'!E4346=0),FALSE,'Input and Summary Results'!$E4346)</f>
        <v>0</v>
      </c>
      <c r="E4764" t="b">
        <f t="shared" si="251"/>
        <v>0</v>
      </c>
      <c r="F4764" t="b">
        <f t="shared" si="252"/>
        <v>0</v>
      </c>
      <c r="G4764" t="b">
        <f>IF('Input and Summary Results'!$J$4="yes",IF(C4764=FALSE,FALSE,IF('Data Transformation'!E4764&lt;$R$10,E4764,$R$10)),IF(C4764=FALSE,FALSE,IF(C4764&lt;$R$10,C4764,$R$10)))</f>
        <v>0</v>
      </c>
      <c r="H4764" t="b">
        <f>IF('Input and Summary Results'!$J$4="yes",'Data Transformation'!F4764,'Data Transformation'!D4764)</f>
        <v>0</v>
      </c>
      <c r="I4764" t="str">
        <f t="shared" si="253"/>
        <v/>
      </c>
    </row>
    <row r="4765" spans="2:9" x14ac:dyDescent="0.55000000000000004">
      <c r="B4765" t="b">
        <f>IF('Input and Summary Results'!D4347=0,FALSE,'Input and Summary Results'!$B4347)</f>
        <v>0</v>
      </c>
      <c r="C4765" t="b">
        <f>IF(OR(B4765=0,'Input and Summary Results'!D4347=0,'Input and Summary Results'!D4347=""),FALSE,'Input and Summary Results'!$D4347)</f>
        <v>0</v>
      </c>
      <c r="D4765" t="b">
        <f>IF(OR(B4765=0,'Input and Summary Results'!E4347=0),FALSE,'Input and Summary Results'!$E4347)</f>
        <v>0</v>
      </c>
      <c r="E4765" t="b">
        <f t="shared" si="251"/>
        <v>0</v>
      </c>
      <c r="F4765" t="b">
        <f t="shared" si="252"/>
        <v>0</v>
      </c>
      <c r="G4765" t="b">
        <f>IF('Input and Summary Results'!$J$4="yes",IF(C4765=FALSE,FALSE,IF('Data Transformation'!E4765&lt;$R$10,E4765,$R$10)),IF(C4765=FALSE,FALSE,IF(C4765&lt;$R$10,C4765,$R$10)))</f>
        <v>0</v>
      </c>
      <c r="H4765" t="b">
        <f>IF('Input and Summary Results'!$J$4="yes",'Data Transformation'!F4765,'Data Transformation'!D4765)</f>
        <v>0</v>
      </c>
      <c r="I4765" t="str">
        <f t="shared" si="253"/>
        <v/>
      </c>
    </row>
    <row r="4766" spans="2:9" x14ac:dyDescent="0.55000000000000004">
      <c r="B4766" t="b">
        <f>IF('Input and Summary Results'!D4348=0,FALSE,'Input and Summary Results'!$B4348)</f>
        <v>0</v>
      </c>
      <c r="C4766" t="b">
        <f>IF(OR(B4766=0,'Input and Summary Results'!D4348=0,'Input and Summary Results'!D4348=""),FALSE,'Input and Summary Results'!$D4348)</f>
        <v>0</v>
      </c>
      <c r="D4766" t="b">
        <f>IF(OR(B4766=0,'Input and Summary Results'!E4348=0),FALSE,'Input and Summary Results'!$E4348)</f>
        <v>0</v>
      </c>
      <c r="E4766" t="b">
        <f t="shared" si="251"/>
        <v>0</v>
      </c>
      <c r="F4766" t="b">
        <f t="shared" si="252"/>
        <v>0</v>
      </c>
      <c r="G4766" t="b">
        <f>IF('Input and Summary Results'!$J$4="yes",IF(C4766=FALSE,FALSE,IF('Data Transformation'!E4766&lt;$R$10,E4766,$R$10)),IF(C4766=FALSE,FALSE,IF(C4766&lt;$R$10,C4766,$R$10)))</f>
        <v>0</v>
      </c>
      <c r="H4766" t="b">
        <f>IF('Input and Summary Results'!$J$4="yes",'Data Transformation'!F4766,'Data Transformation'!D4766)</f>
        <v>0</v>
      </c>
      <c r="I4766" t="str">
        <f t="shared" si="253"/>
        <v/>
      </c>
    </row>
    <row r="4767" spans="2:9" x14ac:dyDescent="0.55000000000000004">
      <c r="B4767" t="b">
        <f>IF('Input and Summary Results'!D4349=0,FALSE,'Input and Summary Results'!$B4349)</f>
        <v>0</v>
      </c>
      <c r="C4767" t="b">
        <f>IF(OR(B4767=0,'Input and Summary Results'!D4349=0,'Input and Summary Results'!D4349=""),FALSE,'Input and Summary Results'!$D4349)</f>
        <v>0</v>
      </c>
      <c r="D4767" t="b">
        <f>IF(OR(B4767=0,'Input and Summary Results'!E4349=0),FALSE,'Input and Summary Results'!$E4349)</f>
        <v>0</v>
      </c>
      <c r="E4767" t="b">
        <f t="shared" si="251"/>
        <v>0</v>
      </c>
      <c r="F4767" t="b">
        <f t="shared" si="252"/>
        <v>0</v>
      </c>
      <c r="G4767" t="b">
        <f>IF('Input and Summary Results'!$J$4="yes",IF(C4767=FALSE,FALSE,IF('Data Transformation'!E4767&lt;$R$10,E4767,$R$10)),IF(C4767=FALSE,FALSE,IF(C4767&lt;$R$10,C4767,$R$10)))</f>
        <v>0</v>
      </c>
      <c r="H4767" t="b">
        <f>IF('Input and Summary Results'!$J$4="yes",'Data Transformation'!F4767,'Data Transformation'!D4767)</f>
        <v>0</v>
      </c>
      <c r="I4767" t="str">
        <f t="shared" si="253"/>
        <v/>
      </c>
    </row>
    <row r="4768" spans="2:9" x14ac:dyDescent="0.55000000000000004">
      <c r="B4768" t="b">
        <f>IF('Input and Summary Results'!D4350=0,FALSE,'Input and Summary Results'!$B4350)</f>
        <v>0</v>
      </c>
      <c r="C4768" t="b">
        <f>IF(OR(B4768=0,'Input and Summary Results'!D4350=0,'Input and Summary Results'!D4350=""),FALSE,'Input and Summary Results'!$D4350)</f>
        <v>0</v>
      </c>
      <c r="D4768" t="b">
        <f>IF(OR(B4768=0,'Input and Summary Results'!E4350=0),FALSE,'Input and Summary Results'!$E4350)</f>
        <v>0</v>
      </c>
      <c r="E4768" t="b">
        <f t="shared" si="251"/>
        <v>0</v>
      </c>
      <c r="F4768" t="b">
        <f t="shared" si="252"/>
        <v>0</v>
      </c>
      <c r="G4768" t="b">
        <f>IF('Input and Summary Results'!$J$4="yes",IF(C4768=FALSE,FALSE,IF('Data Transformation'!E4768&lt;$R$10,E4768,$R$10)),IF(C4768=FALSE,FALSE,IF(C4768&lt;$R$10,C4768,$R$10)))</f>
        <v>0</v>
      </c>
      <c r="H4768" t="b">
        <f>IF('Input and Summary Results'!$J$4="yes",'Data Transformation'!F4768,'Data Transformation'!D4768)</f>
        <v>0</v>
      </c>
      <c r="I4768" t="str">
        <f t="shared" si="253"/>
        <v/>
      </c>
    </row>
    <row r="4769" spans="2:9" x14ac:dyDescent="0.55000000000000004">
      <c r="B4769" t="b">
        <f>IF('Input and Summary Results'!D4351=0,FALSE,'Input and Summary Results'!$B4351)</f>
        <v>0</v>
      </c>
      <c r="C4769" t="b">
        <f>IF(OR(B4769=0,'Input and Summary Results'!D4351=0,'Input and Summary Results'!D4351=""),FALSE,'Input and Summary Results'!$D4351)</f>
        <v>0</v>
      </c>
      <c r="D4769" t="b">
        <f>IF(OR(B4769=0,'Input and Summary Results'!E4351=0),FALSE,'Input and Summary Results'!$E4351)</f>
        <v>0</v>
      </c>
      <c r="E4769" t="b">
        <f t="shared" si="251"/>
        <v>0</v>
      </c>
      <c r="F4769" t="b">
        <f t="shared" si="252"/>
        <v>0</v>
      </c>
      <c r="G4769" t="b">
        <f>IF('Input and Summary Results'!$J$4="yes",IF(C4769=FALSE,FALSE,IF('Data Transformation'!E4769&lt;$R$10,E4769,$R$10)),IF(C4769=FALSE,FALSE,IF(C4769&lt;$R$10,C4769,$R$10)))</f>
        <v>0</v>
      </c>
      <c r="H4769" t="b">
        <f>IF('Input and Summary Results'!$J$4="yes",'Data Transformation'!F4769,'Data Transformation'!D4769)</f>
        <v>0</v>
      </c>
      <c r="I4769" t="str">
        <f t="shared" si="253"/>
        <v/>
      </c>
    </row>
    <row r="4770" spans="2:9" x14ac:dyDescent="0.55000000000000004">
      <c r="B4770" t="b">
        <f>IF('Input and Summary Results'!D4352=0,FALSE,'Input and Summary Results'!$B4352)</f>
        <v>0</v>
      </c>
      <c r="C4770" t="b">
        <f>IF(OR(B4770=0,'Input and Summary Results'!D4352=0,'Input and Summary Results'!D4352=""),FALSE,'Input and Summary Results'!$D4352)</f>
        <v>0</v>
      </c>
      <c r="D4770" t="b">
        <f>IF(OR(B4770=0,'Input and Summary Results'!E4352=0),FALSE,'Input and Summary Results'!$E4352)</f>
        <v>0</v>
      </c>
      <c r="E4770" t="b">
        <f t="shared" si="251"/>
        <v>0</v>
      </c>
      <c r="F4770" t="b">
        <f t="shared" si="252"/>
        <v>0</v>
      </c>
      <c r="G4770" t="b">
        <f>IF('Input and Summary Results'!$J$4="yes",IF(C4770=FALSE,FALSE,IF('Data Transformation'!E4770&lt;$R$10,E4770,$R$10)),IF(C4770=FALSE,FALSE,IF(C4770&lt;$R$10,C4770,$R$10)))</f>
        <v>0</v>
      </c>
      <c r="H4770" t="b">
        <f>IF('Input and Summary Results'!$J$4="yes",'Data Transformation'!F4770,'Data Transformation'!D4770)</f>
        <v>0</v>
      </c>
      <c r="I4770" t="str">
        <f t="shared" si="253"/>
        <v/>
      </c>
    </row>
    <row r="4771" spans="2:9" x14ac:dyDescent="0.55000000000000004">
      <c r="B4771" t="b">
        <f>IF('Input and Summary Results'!D4353=0,FALSE,'Input and Summary Results'!$B4353)</f>
        <v>0</v>
      </c>
      <c r="C4771" t="b">
        <f>IF(OR(B4771=0,'Input and Summary Results'!D4353=0,'Input and Summary Results'!D4353=""),FALSE,'Input and Summary Results'!$D4353)</f>
        <v>0</v>
      </c>
      <c r="D4771" t="b">
        <f>IF(OR(B4771=0,'Input and Summary Results'!E4353=0),FALSE,'Input and Summary Results'!$E4353)</f>
        <v>0</v>
      </c>
      <c r="E4771" t="b">
        <f t="shared" si="251"/>
        <v>0</v>
      </c>
      <c r="F4771" t="b">
        <f t="shared" si="252"/>
        <v>0</v>
      </c>
      <c r="G4771" t="b">
        <f>IF('Input and Summary Results'!$J$4="yes",IF(C4771=FALSE,FALSE,IF('Data Transformation'!E4771&lt;$R$10,E4771,$R$10)),IF(C4771=FALSE,FALSE,IF(C4771&lt;$R$10,C4771,$R$10)))</f>
        <v>0</v>
      </c>
      <c r="H4771" t="b">
        <f>IF('Input and Summary Results'!$J$4="yes",'Data Transformation'!F4771,'Data Transformation'!D4771)</f>
        <v>0</v>
      </c>
      <c r="I4771" t="str">
        <f t="shared" si="253"/>
        <v/>
      </c>
    </row>
    <row r="4772" spans="2:9" x14ac:dyDescent="0.55000000000000004">
      <c r="B4772" t="b">
        <f>IF('Input and Summary Results'!D4354=0,FALSE,'Input and Summary Results'!$B4354)</f>
        <v>0</v>
      </c>
      <c r="C4772" t="b">
        <f>IF(OR(B4772=0,'Input and Summary Results'!D4354=0,'Input and Summary Results'!D4354=""),FALSE,'Input and Summary Results'!$D4354)</f>
        <v>0</v>
      </c>
      <c r="D4772" t="b">
        <f>IF(OR(B4772=0,'Input and Summary Results'!E4354=0),FALSE,'Input and Summary Results'!$E4354)</f>
        <v>0</v>
      </c>
      <c r="E4772" t="b">
        <f t="shared" si="251"/>
        <v>0</v>
      </c>
      <c r="F4772" t="b">
        <f t="shared" si="252"/>
        <v>0</v>
      </c>
      <c r="G4772" t="b">
        <f>IF('Input and Summary Results'!$J$4="yes",IF(C4772=FALSE,FALSE,IF('Data Transformation'!E4772&lt;$R$10,E4772,$R$10)),IF(C4772=FALSE,FALSE,IF(C4772&lt;$R$10,C4772,$R$10)))</f>
        <v>0</v>
      </c>
      <c r="H4772" t="b">
        <f>IF('Input and Summary Results'!$J$4="yes",'Data Transformation'!F4772,'Data Transformation'!D4772)</f>
        <v>0</v>
      </c>
      <c r="I4772" t="str">
        <f t="shared" si="253"/>
        <v/>
      </c>
    </row>
    <row r="4773" spans="2:9" x14ac:dyDescent="0.55000000000000004">
      <c r="B4773" t="b">
        <f>IF('Input and Summary Results'!D4355=0,FALSE,'Input and Summary Results'!$B4355)</f>
        <v>0</v>
      </c>
      <c r="C4773" t="b">
        <f>IF(OR(B4773=0,'Input and Summary Results'!D4355=0,'Input and Summary Results'!D4355=""),FALSE,'Input and Summary Results'!$D4355)</f>
        <v>0</v>
      </c>
      <c r="D4773" t="b">
        <f>IF(OR(B4773=0,'Input and Summary Results'!E4355=0),FALSE,'Input and Summary Results'!$E4355)</f>
        <v>0</v>
      </c>
      <c r="E4773" t="b">
        <f t="shared" si="251"/>
        <v>0</v>
      </c>
      <c r="F4773" t="b">
        <f t="shared" si="252"/>
        <v>0</v>
      </c>
      <c r="G4773" t="b">
        <f>IF('Input and Summary Results'!$J$4="yes",IF(C4773=FALSE,FALSE,IF('Data Transformation'!E4773&lt;$R$10,E4773,$R$10)),IF(C4773=FALSE,FALSE,IF(C4773&lt;$R$10,C4773,$R$10)))</f>
        <v>0</v>
      </c>
      <c r="H4773" t="b">
        <f>IF('Input and Summary Results'!$J$4="yes",'Data Transformation'!F4773,'Data Transformation'!D4773)</f>
        <v>0</v>
      </c>
      <c r="I4773" t="str">
        <f t="shared" si="253"/>
        <v/>
      </c>
    </row>
    <row r="4774" spans="2:9" x14ac:dyDescent="0.55000000000000004">
      <c r="B4774" t="b">
        <f>IF('Input and Summary Results'!D4356=0,FALSE,'Input and Summary Results'!$B4356)</f>
        <v>0</v>
      </c>
      <c r="C4774" t="b">
        <f>IF(OR(B4774=0,'Input and Summary Results'!D4356=0,'Input and Summary Results'!D4356=""),FALSE,'Input and Summary Results'!$D4356)</f>
        <v>0</v>
      </c>
      <c r="D4774" t="b">
        <f>IF(OR(B4774=0,'Input and Summary Results'!E4356=0),FALSE,'Input and Summary Results'!$E4356)</f>
        <v>0</v>
      </c>
      <c r="E4774" t="b">
        <f t="shared" si="251"/>
        <v>0</v>
      </c>
      <c r="F4774" t="b">
        <f t="shared" si="252"/>
        <v>0</v>
      </c>
      <c r="G4774" t="b">
        <f>IF('Input and Summary Results'!$J$4="yes",IF(C4774=FALSE,FALSE,IF('Data Transformation'!E4774&lt;$R$10,E4774,$R$10)),IF(C4774=FALSE,FALSE,IF(C4774&lt;$R$10,C4774,$R$10)))</f>
        <v>0</v>
      </c>
      <c r="H4774" t="b">
        <f>IF('Input and Summary Results'!$J$4="yes",'Data Transformation'!F4774,'Data Transformation'!D4774)</f>
        <v>0</v>
      </c>
      <c r="I4774" t="str">
        <f t="shared" si="253"/>
        <v/>
      </c>
    </row>
    <row r="4775" spans="2:9" x14ac:dyDescent="0.55000000000000004">
      <c r="B4775" t="b">
        <f>IF('Input and Summary Results'!D4357=0,FALSE,'Input and Summary Results'!$B4357)</f>
        <v>0</v>
      </c>
      <c r="C4775" t="b">
        <f>IF(OR(B4775=0,'Input and Summary Results'!D4357=0,'Input and Summary Results'!D4357=""),FALSE,'Input and Summary Results'!$D4357)</f>
        <v>0</v>
      </c>
      <c r="D4775" t="b">
        <f>IF(OR(B4775=0,'Input and Summary Results'!E4357=0),FALSE,'Input and Summary Results'!$E4357)</f>
        <v>0</v>
      </c>
      <c r="E4775" t="b">
        <f t="shared" si="251"/>
        <v>0</v>
      </c>
      <c r="F4775" t="b">
        <f t="shared" si="252"/>
        <v>0</v>
      </c>
      <c r="G4775" t="b">
        <f>IF('Input and Summary Results'!$J$4="yes",IF(C4775=FALSE,FALSE,IF('Data Transformation'!E4775&lt;$R$10,E4775,$R$10)),IF(C4775=FALSE,FALSE,IF(C4775&lt;$R$10,C4775,$R$10)))</f>
        <v>0</v>
      </c>
      <c r="H4775" t="b">
        <f>IF('Input and Summary Results'!$J$4="yes",'Data Transformation'!F4775,'Data Transformation'!D4775)</f>
        <v>0</v>
      </c>
      <c r="I4775" t="str">
        <f t="shared" si="253"/>
        <v/>
      </c>
    </row>
    <row r="4776" spans="2:9" x14ac:dyDescent="0.55000000000000004">
      <c r="B4776" t="b">
        <f>IF('Input and Summary Results'!D4358=0,FALSE,'Input and Summary Results'!$B4358)</f>
        <v>0</v>
      </c>
      <c r="C4776" t="b">
        <f>IF(OR(B4776=0,'Input and Summary Results'!D4358=0,'Input and Summary Results'!D4358=""),FALSE,'Input and Summary Results'!$D4358)</f>
        <v>0</v>
      </c>
      <c r="D4776" t="b">
        <f>IF(OR(B4776=0,'Input and Summary Results'!E4358=0),FALSE,'Input and Summary Results'!$E4358)</f>
        <v>0</v>
      </c>
      <c r="E4776" t="b">
        <f t="shared" si="251"/>
        <v>0</v>
      </c>
      <c r="F4776" t="b">
        <f t="shared" si="252"/>
        <v>0</v>
      </c>
      <c r="G4776" t="b">
        <f>IF('Input and Summary Results'!$J$4="yes",IF(C4776=FALSE,FALSE,IF('Data Transformation'!E4776&lt;$R$10,E4776,$R$10)),IF(C4776=FALSE,FALSE,IF(C4776&lt;$R$10,C4776,$R$10)))</f>
        <v>0</v>
      </c>
      <c r="H4776" t="b">
        <f>IF('Input and Summary Results'!$J$4="yes",'Data Transformation'!F4776,'Data Transformation'!D4776)</f>
        <v>0</v>
      </c>
      <c r="I4776" t="str">
        <f t="shared" si="253"/>
        <v/>
      </c>
    </row>
    <row r="4777" spans="2:9" x14ac:dyDescent="0.55000000000000004">
      <c r="B4777" t="b">
        <f>IF('Input and Summary Results'!D4359=0,FALSE,'Input and Summary Results'!$B4359)</f>
        <v>0</v>
      </c>
      <c r="C4777" t="b">
        <f>IF(OR(B4777=0,'Input and Summary Results'!D4359=0,'Input and Summary Results'!D4359=""),FALSE,'Input and Summary Results'!$D4359)</f>
        <v>0</v>
      </c>
      <c r="D4777" t="b">
        <f>IF(OR(B4777=0,'Input and Summary Results'!E4359=0),FALSE,'Input and Summary Results'!$E4359)</f>
        <v>0</v>
      </c>
      <c r="E4777" t="b">
        <f t="shared" si="251"/>
        <v>0</v>
      </c>
      <c r="F4777" t="b">
        <f t="shared" si="252"/>
        <v>0</v>
      </c>
      <c r="G4777" t="b">
        <f>IF('Input and Summary Results'!$J$4="yes",IF(C4777=FALSE,FALSE,IF('Data Transformation'!E4777&lt;$R$10,E4777,$R$10)),IF(C4777=FALSE,FALSE,IF(C4777&lt;$R$10,C4777,$R$10)))</f>
        <v>0</v>
      </c>
      <c r="H4777" t="b">
        <f>IF('Input and Summary Results'!$J$4="yes",'Data Transformation'!F4777,'Data Transformation'!D4777)</f>
        <v>0</v>
      </c>
      <c r="I4777" t="str">
        <f t="shared" si="253"/>
        <v/>
      </c>
    </row>
    <row r="4778" spans="2:9" x14ac:dyDescent="0.55000000000000004">
      <c r="B4778" t="b">
        <f>IF('Input and Summary Results'!D4360=0,FALSE,'Input and Summary Results'!$B4360)</f>
        <v>0</v>
      </c>
      <c r="C4778" t="b">
        <f>IF(OR(B4778=0,'Input and Summary Results'!D4360=0,'Input and Summary Results'!D4360=""),FALSE,'Input and Summary Results'!$D4360)</f>
        <v>0</v>
      </c>
      <c r="D4778" t="b">
        <f>IF(OR(B4778=0,'Input and Summary Results'!E4360=0),FALSE,'Input and Summary Results'!$E4360)</f>
        <v>0</v>
      </c>
      <c r="E4778" t="b">
        <f t="shared" ref="E4778:E4841" si="254">IF(C4778=FALSE,FALSE,LOG10(C4778))</f>
        <v>0</v>
      </c>
      <c r="F4778" t="b">
        <f t="shared" ref="F4778:F4841" si="255">IF(D4778=FALSE, FALSE,0.434*D4778/C4778)</f>
        <v>0</v>
      </c>
      <c r="G4778" t="b">
        <f>IF('Input and Summary Results'!$J$4="yes",IF(C4778=FALSE,FALSE,IF('Data Transformation'!E4778&lt;$R$10,E4778,$R$10)),IF(C4778=FALSE,FALSE,IF(C4778&lt;$R$10,C4778,$R$10)))</f>
        <v>0</v>
      </c>
      <c r="H4778" t="b">
        <f>IF('Input and Summary Results'!$J$4="yes",'Data Transformation'!F4778,'Data Transformation'!D4778)</f>
        <v>0</v>
      </c>
      <c r="I4778" t="str">
        <f t="shared" si="253"/>
        <v/>
      </c>
    </row>
    <row r="4779" spans="2:9" x14ac:dyDescent="0.55000000000000004">
      <c r="B4779" t="b">
        <f>IF('Input and Summary Results'!D4361=0,FALSE,'Input and Summary Results'!$B4361)</f>
        <v>0</v>
      </c>
      <c r="C4779" t="b">
        <f>IF(OR(B4779=0,'Input and Summary Results'!D4361=0,'Input and Summary Results'!D4361=""),FALSE,'Input and Summary Results'!$D4361)</f>
        <v>0</v>
      </c>
      <c r="D4779" t="b">
        <f>IF(OR(B4779=0,'Input and Summary Results'!E4361=0),FALSE,'Input and Summary Results'!$E4361)</f>
        <v>0</v>
      </c>
      <c r="E4779" t="b">
        <f t="shared" si="254"/>
        <v>0</v>
      </c>
      <c r="F4779" t="b">
        <f t="shared" si="255"/>
        <v>0</v>
      </c>
      <c r="G4779" t="b">
        <f>IF('Input and Summary Results'!$J$4="yes",IF(C4779=FALSE,FALSE,IF('Data Transformation'!E4779&lt;$R$10,E4779,$R$10)),IF(C4779=FALSE,FALSE,IF(C4779&lt;$R$10,C4779,$R$10)))</f>
        <v>0</v>
      </c>
      <c r="H4779" t="b">
        <f>IF('Input and Summary Results'!$J$4="yes",'Data Transformation'!F4779,'Data Transformation'!D4779)</f>
        <v>0</v>
      </c>
      <c r="I4779" t="str">
        <f t="shared" si="253"/>
        <v/>
      </c>
    </row>
    <row r="4780" spans="2:9" x14ac:dyDescent="0.55000000000000004">
      <c r="B4780" t="b">
        <f>IF('Input and Summary Results'!D4362=0,FALSE,'Input and Summary Results'!$B4362)</f>
        <v>0</v>
      </c>
      <c r="C4780" t="b">
        <f>IF(OR(B4780=0,'Input and Summary Results'!D4362=0,'Input and Summary Results'!D4362=""),FALSE,'Input and Summary Results'!$D4362)</f>
        <v>0</v>
      </c>
      <c r="D4780" t="b">
        <f>IF(OR(B4780=0,'Input and Summary Results'!E4362=0),FALSE,'Input and Summary Results'!$E4362)</f>
        <v>0</v>
      </c>
      <c r="E4780" t="b">
        <f t="shared" si="254"/>
        <v>0</v>
      </c>
      <c r="F4780" t="b">
        <f t="shared" si="255"/>
        <v>0</v>
      </c>
      <c r="G4780" t="b">
        <f>IF('Input and Summary Results'!$J$4="yes",IF(C4780=FALSE,FALSE,IF('Data Transformation'!E4780&lt;$R$10,E4780,$R$10)),IF(C4780=FALSE,FALSE,IF(C4780&lt;$R$10,C4780,$R$10)))</f>
        <v>0</v>
      </c>
      <c r="H4780" t="b">
        <f>IF('Input and Summary Results'!$J$4="yes",'Data Transformation'!F4780,'Data Transformation'!D4780)</f>
        <v>0</v>
      </c>
      <c r="I4780" t="str">
        <f t="shared" si="253"/>
        <v/>
      </c>
    </row>
    <row r="4781" spans="2:9" x14ac:dyDescent="0.55000000000000004">
      <c r="B4781" t="b">
        <f>IF('Input and Summary Results'!D4363=0,FALSE,'Input and Summary Results'!$B4363)</f>
        <v>0</v>
      </c>
      <c r="C4781" t="b">
        <f>IF(OR(B4781=0,'Input and Summary Results'!D4363=0,'Input and Summary Results'!D4363=""),FALSE,'Input and Summary Results'!$D4363)</f>
        <v>0</v>
      </c>
      <c r="D4781" t="b">
        <f>IF(OR(B4781=0,'Input and Summary Results'!E4363=0),FALSE,'Input and Summary Results'!$E4363)</f>
        <v>0</v>
      </c>
      <c r="E4781" t="b">
        <f t="shared" si="254"/>
        <v>0</v>
      </c>
      <c r="F4781" t="b">
        <f t="shared" si="255"/>
        <v>0</v>
      </c>
      <c r="G4781" t="b">
        <f>IF('Input and Summary Results'!$J$4="yes",IF(C4781=FALSE,FALSE,IF('Data Transformation'!E4781&lt;$R$10,E4781,$R$10)),IF(C4781=FALSE,FALSE,IF(C4781&lt;$R$10,C4781,$R$10)))</f>
        <v>0</v>
      </c>
      <c r="H4781" t="b">
        <f>IF('Input and Summary Results'!$J$4="yes",'Data Transformation'!F4781,'Data Transformation'!D4781)</f>
        <v>0</v>
      </c>
      <c r="I4781" t="str">
        <f t="shared" si="253"/>
        <v/>
      </c>
    </row>
    <row r="4782" spans="2:9" x14ac:dyDescent="0.55000000000000004">
      <c r="B4782" t="b">
        <f>IF('Input and Summary Results'!D4364=0,FALSE,'Input and Summary Results'!$B4364)</f>
        <v>0</v>
      </c>
      <c r="C4782" t="b">
        <f>IF(OR(B4782=0,'Input and Summary Results'!D4364=0,'Input and Summary Results'!D4364=""),FALSE,'Input and Summary Results'!$D4364)</f>
        <v>0</v>
      </c>
      <c r="D4782" t="b">
        <f>IF(OR(B4782=0,'Input and Summary Results'!E4364=0),FALSE,'Input and Summary Results'!$E4364)</f>
        <v>0</v>
      </c>
      <c r="E4782" t="b">
        <f t="shared" si="254"/>
        <v>0</v>
      </c>
      <c r="F4782" t="b">
        <f t="shared" si="255"/>
        <v>0</v>
      </c>
      <c r="G4782" t="b">
        <f>IF('Input and Summary Results'!$J$4="yes",IF(C4782=FALSE,FALSE,IF('Data Transformation'!E4782&lt;$R$10,E4782,$R$10)),IF(C4782=FALSE,FALSE,IF(C4782&lt;$R$10,C4782,$R$10)))</f>
        <v>0</v>
      </c>
      <c r="H4782" t="b">
        <f>IF('Input and Summary Results'!$J$4="yes",'Data Transformation'!F4782,'Data Transformation'!D4782)</f>
        <v>0</v>
      </c>
      <c r="I4782" t="str">
        <f t="shared" si="253"/>
        <v/>
      </c>
    </row>
    <row r="4783" spans="2:9" x14ac:dyDescent="0.55000000000000004">
      <c r="B4783" t="b">
        <f>IF('Input and Summary Results'!D4365=0,FALSE,'Input and Summary Results'!$B4365)</f>
        <v>0</v>
      </c>
      <c r="C4783" t="b">
        <f>IF(OR(B4783=0,'Input and Summary Results'!D4365=0,'Input and Summary Results'!D4365=""),FALSE,'Input and Summary Results'!$D4365)</f>
        <v>0</v>
      </c>
      <c r="D4783" t="b">
        <f>IF(OR(B4783=0,'Input and Summary Results'!E4365=0),FALSE,'Input and Summary Results'!$E4365)</f>
        <v>0</v>
      </c>
      <c r="E4783" t="b">
        <f t="shared" si="254"/>
        <v>0</v>
      </c>
      <c r="F4783" t="b">
        <f t="shared" si="255"/>
        <v>0</v>
      </c>
      <c r="G4783" t="b">
        <f>IF('Input and Summary Results'!$J$4="yes",IF(C4783=FALSE,FALSE,IF('Data Transformation'!E4783&lt;$R$10,E4783,$R$10)),IF(C4783=FALSE,FALSE,IF(C4783&lt;$R$10,C4783,$R$10)))</f>
        <v>0</v>
      </c>
      <c r="H4783" t="b">
        <f>IF('Input and Summary Results'!$J$4="yes",'Data Transformation'!F4783,'Data Transformation'!D4783)</f>
        <v>0</v>
      </c>
      <c r="I4783" t="str">
        <f t="shared" si="253"/>
        <v/>
      </c>
    </row>
    <row r="4784" spans="2:9" x14ac:dyDescent="0.55000000000000004">
      <c r="B4784" t="b">
        <f>IF('Input and Summary Results'!D4366=0,FALSE,'Input and Summary Results'!$B4366)</f>
        <v>0</v>
      </c>
      <c r="C4784" t="b">
        <f>IF(OR(B4784=0,'Input and Summary Results'!D4366=0,'Input and Summary Results'!D4366=""),FALSE,'Input and Summary Results'!$D4366)</f>
        <v>0</v>
      </c>
      <c r="D4784" t="b">
        <f>IF(OR(B4784=0,'Input and Summary Results'!E4366=0),FALSE,'Input and Summary Results'!$E4366)</f>
        <v>0</v>
      </c>
      <c r="E4784" t="b">
        <f t="shared" si="254"/>
        <v>0</v>
      </c>
      <c r="F4784" t="b">
        <f t="shared" si="255"/>
        <v>0</v>
      </c>
      <c r="G4784" t="b">
        <f>IF('Input and Summary Results'!$J$4="yes",IF(C4784=FALSE,FALSE,IF('Data Transformation'!E4784&lt;$R$10,E4784,$R$10)),IF(C4784=FALSE,FALSE,IF(C4784&lt;$R$10,C4784,$R$10)))</f>
        <v>0</v>
      </c>
      <c r="H4784" t="b">
        <f>IF('Input and Summary Results'!$J$4="yes",'Data Transformation'!F4784,'Data Transformation'!D4784)</f>
        <v>0</v>
      </c>
      <c r="I4784" t="str">
        <f t="shared" si="253"/>
        <v/>
      </c>
    </row>
    <row r="4785" spans="2:9" x14ac:dyDescent="0.55000000000000004">
      <c r="B4785" t="b">
        <f>IF('Input and Summary Results'!D4367=0,FALSE,'Input and Summary Results'!$B4367)</f>
        <v>0</v>
      </c>
      <c r="C4785" t="b">
        <f>IF(OR(B4785=0,'Input and Summary Results'!D4367=0,'Input and Summary Results'!D4367=""),FALSE,'Input and Summary Results'!$D4367)</f>
        <v>0</v>
      </c>
      <c r="D4785" t="b">
        <f>IF(OR(B4785=0,'Input and Summary Results'!E4367=0),FALSE,'Input and Summary Results'!$E4367)</f>
        <v>0</v>
      </c>
      <c r="E4785" t="b">
        <f t="shared" si="254"/>
        <v>0</v>
      </c>
      <c r="F4785" t="b">
        <f t="shared" si="255"/>
        <v>0</v>
      </c>
      <c r="G4785" t="b">
        <f>IF('Input and Summary Results'!$J$4="yes",IF(C4785=FALSE,FALSE,IF('Data Transformation'!E4785&lt;$R$10,E4785,$R$10)),IF(C4785=FALSE,FALSE,IF(C4785&lt;$R$10,C4785,$R$10)))</f>
        <v>0</v>
      </c>
      <c r="H4785" t="b">
        <f>IF('Input and Summary Results'!$J$4="yes",'Data Transformation'!F4785,'Data Transformation'!D4785)</f>
        <v>0</v>
      </c>
      <c r="I4785" t="str">
        <f t="shared" si="253"/>
        <v/>
      </c>
    </row>
    <row r="4786" spans="2:9" x14ac:dyDescent="0.55000000000000004">
      <c r="B4786" t="b">
        <f>IF('Input and Summary Results'!D4368=0,FALSE,'Input and Summary Results'!$B4368)</f>
        <v>0</v>
      </c>
      <c r="C4786" t="b">
        <f>IF(OR(B4786=0,'Input and Summary Results'!D4368=0,'Input and Summary Results'!D4368=""),FALSE,'Input and Summary Results'!$D4368)</f>
        <v>0</v>
      </c>
      <c r="D4786" t="b">
        <f>IF(OR(B4786=0,'Input and Summary Results'!E4368=0),FALSE,'Input and Summary Results'!$E4368)</f>
        <v>0</v>
      </c>
      <c r="E4786" t="b">
        <f t="shared" si="254"/>
        <v>0</v>
      </c>
      <c r="F4786" t="b">
        <f t="shared" si="255"/>
        <v>0</v>
      </c>
      <c r="G4786" t="b">
        <f>IF('Input and Summary Results'!$J$4="yes",IF(C4786=FALSE,FALSE,IF('Data Transformation'!E4786&lt;$R$10,E4786,$R$10)),IF(C4786=FALSE,FALSE,IF(C4786&lt;$R$10,C4786,$R$10)))</f>
        <v>0</v>
      </c>
      <c r="H4786" t="b">
        <f>IF('Input and Summary Results'!$J$4="yes",'Data Transformation'!F4786,'Data Transformation'!D4786)</f>
        <v>0</v>
      </c>
      <c r="I4786" t="str">
        <f t="shared" si="253"/>
        <v/>
      </c>
    </row>
    <row r="4787" spans="2:9" x14ac:dyDescent="0.55000000000000004">
      <c r="B4787" t="b">
        <f>IF('Input and Summary Results'!D4369=0,FALSE,'Input and Summary Results'!$B4369)</f>
        <v>0</v>
      </c>
      <c r="C4787" t="b">
        <f>IF(OR(B4787=0,'Input and Summary Results'!D4369=0,'Input and Summary Results'!D4369=""),FALSE,'Input and Summary Results'!$D4369)</f>
        <v>0</v>
      </c>
      <c r="D4787" t="b">
        <f>IF(OR(B4787=0,'Input and Summary Results'!E4369=0),FALSE,'Input and Summary Results'!$E4369)</f>
        <v>0</v>
      </c>
      <c r="E4787" t="b">
        <f t="shared" si="254"/>
        <v>0</v>
      </c>
      <c r="F4787" t="b">
        <f t="shared" si="255"/>
        <v>0</v>
      </c>
      <c r="G4787" t="b">
        <f>IF('Input and Summary Results'!$J$4="yes",IF(C4787=FALSE,FALSE,IF('Data Transformation'!E4787&lt;$R$10,E4787,$R$10)),IF(C4787=FALSE,FALSE,IF(C4787&lt;$R$10,C4787,$R$10)))</f>
        <v>0</v>
      </c>
      <c r="H4787" t="b">
        <f>IF('Input and Summary Results'!$J$4="yes",'Data Transformation'!F4787,'Data Transformation'!D4787)</f>
        <v>0</v>
      </c>
      <c r="I4787" t="str">
        <f t="shared" si="253"/>
        <v/>
      </c>
    </row>
    <row r="4788" spans="2:9" x14ac:dyDescent="0.55000000000000004">
      <c r="B4788" t="b">
        <f>IF('Input and Summary Results'!D4370=0,FALSE,'Input and Summary Results'!$B4370)</f>
        <v>0</v>
      </c>
      <c r="C4788" t="b">
        <f>IF(OR(B4788=0,'Input and Summary Results'!D4370=0,'Input and Summary Results'!D4370=""),FALSE,'Input and Summary Results'!$D4370)</f>
        <v>0</v>
      </c>
      <c r="D4788" t="b">
        <f>IF(OR(B4788=0,'Input and Summary Results'!E4370=0),FALSE,'Input and Summary Results'!$E4370)</f>
        <v>0</v>
      </c>
      <c r="E4788" t="b">
        <f t="shared" si="254"/>
        <v>0</v>
      </c>
      <c r="F4788" t="b">
        <f t="shared" si="255"/>
        <v>0</v>
      </c>
      <c r="G4788" t="b">
        <f>IF('Input and Summary Results'!$J$4="yes",IF(C4788=FALSE,FALSE,IF('Data Transformation'!E4788&lt;$R$10,E4788,$R$10)),IF(C4788=FALSE,FALSE,IF(C4788&lt;$R$10,C4788,$R$10)))</f>
        <v>0</v>
      </c>
      <c r="H4788" t="b">
        <f>IF('Input and Summary Results'!$J$4="yes",'Data Transformation'!F4788,'Data Transformation'!D4788)</f>
        <v>0</v>
      </c>
      <c r="I4788" t="str">
        <f t="shared" si="253"/>
        <v/>
      </c>
    </row>
    <row r="4789" spans="2:9" x14ac:dyDescent="0.55000000000000004">
      <c r="B4789" t="b">
        <f>IF('Input and Summary Results'!D4371=0,FALSE,'Input and Summary Results'!$B4371)</f>
        <v>0</v>
      </c>
      <c r="C4789" t="b">
        <f>IF(OR(B4789=0,'Input and Summary Results'!D4371=0,'Input and Summary Results'!D4371=""),FALSE,'Input and Summary Results'!$D4371)</f>
        <v>0</v>
      </c>
      <c r="D4789" t="b">
        <f>IF(OR(B4789=0,'Input and Summary Results'!E4371=0),FALSE,'Input and Summary Results'!$E4371)</f>
        <v>0</v>
      </c>
      <c r="E4789" t="b">
        <f t="shared" si="254"/>
        <v>0</v>
      </c>
      <c r="F4789" t="b">
        <f t="shared" si="255"/>
        <v>0</v>
      </c>
      <c r="G4789" t="b">
        <f>IF('Input and Summary Results'!$J$4="yes",IF(C4789=FALSE,FALSE,IF('Data Transformation'!E4789&lt;$R$10,E4789,$R$10)),IF(C4789=FALSE,FALSE,IF(C4789&lt;$R$10,C4789,$R$10)))</f>
        <v>0</v>
      </c>
      <c r="H4789" t="b">
        <f>IF('Input and Summary Results'!$J$4="yes",'Data Transformation'!F4789,'Data Transformation'!D4789)</f>
        <v>0</v>
      </c>
      <c r="I4789" t="str">
        <f t="shared" si="253"/>
        <v/>
      </c>
    </row>
    <row r="4790" spans="2:9" x14ac:dyDescent="0.55000000000000004">
      <c r="B4790" t="b">
        <f>IF('Input and Summary Results'!D4372=0,FALSE,'Input and Summary Results'!$B4372)</f>
        <v>0</v>
      </c>
      <c r="C4790" t="b">
        <f>IF(OR(B4790=0,'Input and Summary Results'!D4372=0,'Input and Summary Results'!D4372=""),FALSE,'Input and Summary Results'!$D4372)</f>
        <v>0</v>
      </c>
      <c r="D4790" t="b">
        <f>IF(OR(B4790=0,'Input and Summary Results'!E4372=0),FALSE,'Input and Summary Results'!$E4372)</f>
        <v>0</v>
      </c>
      <c r="E4790" t="b">
        <f t="shared" si="254"/>
        <v>0</v>
      </c>
      <c r="F4790" t="b">
        <f t="shared" si="255"/>
        <v>0</v>
      </c>
      <c r="G4790" t="b">
        <f>IF('Input and Summary Results'!$J$4="yes",IF(C4790=FALSE,FALSE,IF('Data Transformation'!E4790&lt;$R$10,E4790,$R$10)),IF(C4790=FALSE,FALSE,IF(C4790&lt;$R$10,C4790,$R$10)))</f>
        <v>0</v>
      </c>
      <c r="H4790" t="b">
        <f>IF('Input and Summary Results'!$J$4="yes",'Data Transformation'!F4790,'Data Transformation'!D4790)</f>
        <v>0</v>
      </c>
      <c r="I4790" t="str">
        <f t="shared" si="253"/>
        <v/>
      </c>
    </row>
    <row r="4791" spans="2:9" x14ac:dyDescent="0.55000000000000004">
      <c r="B4791" t="b">
        <f>IF('Input and Summary Results'!D4373=0,FALSE,'Input and Summary Results'!$B4373)</f>
        <v>0</v>
      </c>
      <c r="C4791" t="b">
        <f>IF(OR(B4791=0,'Input and Summary Results'!D4373=0,'Input and Summary Results'!D4373=""),FALSE,'Input and Summary Results'!$D4373)</f>
        <v>0</v>
      </c>
      <c r="D4791" t="b">
        <f>IF(OR(B4791=0,'Input and Summary Results'!E4373=0),FALSE,'Input and Summary Results'!$E4373)</f>
        <v>0</v>
      </c>
      <c r="E4791" t="b">
        <f t="shared" si="254"/>
        <v>0</v>
      </c>
      <c r="F4791" t="b">
        <f t="shared" si="255"/>
        <v>0</v>
      </c>
      <c r="G4791" t="b">
        <f>IF('Input and Summary Results'!$J$4="yes",IF(C4791=FALSE,FALSE,IF('Data Transformation'!E4791&lt;$R$10,E4791,$R$10)),IF(C4791=FALSE,FALSE,IF(C4791&lt;$R$10,C4791,$R$10)))</f>
        <v>0</v>
      </c>
      <c r="H4791" t="b">
        <f>IF('Input and Summary Results'!$J$4="yes",'Data Transformation'!F4791,'Data Transformation'!D4791)</f>
        <v>0</v>
      </c>
      <c r="I4791" t="str">
        <f t="shared" si="253"/>
        <v/>
      </c>
    </row>
    <row r="4792" spans="2:9" x14ac:dyDescent="0.55000000000000004">
      <c r="B4792" t="b">
        <f>IF('Input and Summary Results'!D4374=0,FALSE,'Input and Summary Results'!$B4374)</f>
        <v>0</v>
      </c>
      <c r="C4792" t="b">
        <f>IF(OR(B4792=0,'Input and Summary Results'!D4374=0,'Input and Summary Results'!D4374=""),FALSE,'Input and Summary Results'!$D4374)</f>
        <v>0</v>
      </c>
      <c r="D4792" t="b">
        <f>IF(OR(B4792=0,'Input and Summary Results'!E4374=0),FALSE,'Input and Summary Results'!$E4374)</f>
        <v>0</v>
      </c>
      <c r="E4792" t="b">
        <f t="shared" si="254"/>
        <v>0</v>
      </c>
      <c r="F4792" t="b">
        <f t="shared" si="255"/>
        <v>0</v>
      </c>
      <c r="G4792" t="b">
        <f>IF('Input and Summary Results'!$J$4="yes",IF(C4792=FALSE,FALSE,IF('Data Transformation'!E4792&lt;$R$10,E4792,$R$10)),IF(C4792=FALSE,FALSE,IF(C4792&lt;$R$10,C4792,$R$10)))</f>
        <v>0</v>
      </c>
      <c r="H4792" t="b">
        <f>IF('Input and Summary Results'!$J$4="yes",'Data Transformation'!F4792,'Data Transformation'!D4792)</f>
        <v>0</v>
      </c>
      <c r="I4792" t="str">
        <f t="shared" si="253"/>
        <v/>
      </c>
    </row>
    <row r="4793" spans="2:9" x14ac:dyDescent="0.55000000000000004">
      <c r="B4793" t="b">
        <f>IF('Input and Summary Results'!D4375=0,FALSE,'Input and Summary Results'!$B4375)</f>
        <v>0</v>
      </c>
      <c r="C4793" t="b">
        <f>IF(OR(B4793=0,'Input and Summary Results'!D4375=0,'Input and Summary Results'!D4375=""),FALSE,'Input and Summary Results'!$D4375)</f>
        <v>0</v>
      </c>
      <c r="D4793" t="b">
        <f>IF(OR(B4793=0,'Input and Summary Results'!E4375=0),FALSE,'Input and Summary Results'!$E4375)</f>
        <v>0</v>
      </c>
      <c r="E4793" t="b">
        <f t="shared" si="254"/>
        <v>0</v>
      </c>
      <c r="F4793" t="b">
        <f t="shared" si="255"/>
        <v>0</v>
      </c>
      <c r="G4793" t="b">
        <f>IF('Input and Summary Results'!$J$4="yes",IF(C4793=FALSE,FALSE,IF('Data Transformation'!E4793&lt;$R$10,E4793,$R$10)),IF(C4793=FALSE,FALSE,IF(C4793&lt;$R$10,C4793,$R$10)))</f>
        <v>0</v>
      </c>
      <c r="H4793" t="b">
        <f>IF('Input and Summary Results'!$J$4="yes",'Data Transformation'!F4793,'Data Transformation'!D4793)</f>
        <v>0</v>
      </c>
      <c r="I4793" t="str">
        <f t="shared" si="253"/>
        <v/>
      </c>
    </row>
    <row r="4794" spans="2:9" x14ac:dyDescent="0.55000000000000004">
      <c r="B4794" t="b">
        <f>IF('Input and Summary Results'!D4376=0,FALSE,'Input and Summary Results'!$B4376)</f>
        <v>0</v>
      </c>
      <c r="C4794" t="b">
        <f>IF(OR(B4794=0,'Input and Summary Results'!D4376=0,'Input and Summary Results'!D4376=""),FALSE,'Input and Summary Results'!$D4376)</f>
        <v>0</v>
      </c>
      <c r="D4794" t="b">
        <f>IF(OR(B4794=0,'Input and Summary Results'!E4376=0),FALSE,'Input and Summary Results'!$E4376)</f>
        <v>0</v>
      </c>
      <c r="E4794" t="b">
        <f t="shared" si="254"/>
        <v>0</v>
      </c>
      <c r="F4794" t="b">
        <f t="shared" si="255"/>
        <v>0</v>
      </c>
      <c r="G4794" t="b">
        <f>IF('Input and Summary Results'!$J$4="yes",IF(C4794=FALSE,FALSE,IF('Data Transformation'!E4794&lt;$R$10,E4794,$R$10)),IF(C4794=FALSE,FALSE,IF(C4794&lt;$R$10,C4794,$R$10)))</f>
        <v>0</v>
      </c>
      <c r="H4794" t="b">
        <f>IF('Input and Summary Results'!$J$4="yes",'Data Transformation'!F4794,'Data Transformation'!D4794)</f>
        <v>0</v>
      </c>
      <c r="I4794" t="str">
        <f t="shared" si="253"/>
        <v/>
      </c>
    </row>
    <row r="4795" spans="2:9" x14ac:dyDescent="0.55000000000000004">
      <c r="B4795" t="b">
        <f>IF('Input and Summary Results'!D4377=0,FALSE,'Input and Summary Results'!$B4377)</f>
        <v>0</v>
      </c>
      <c r="C4795" t="b">
        <f>IF(OR(B4795=0,'Input and Summary Results'!D4377=0,'Input and Summary Results'!D4377=""),FALSE,'Input and Summary Results'!$D4377)</f>
        <v>0</v>
      </c>
      <c r="D4795" t="b">
        <f>IF(OR(B4795=0,'Input and Summary Results'!E4377=0),FALSE,'Input and Summary Results'!$E4377)</f>
        <v>0</v>
      </c>
      <c r="E4795" t="b">
        <f t="shared" si="254"/>
        <v>0</v>
      </c>
      <c r="F4795" t="b">
        <f t="shared" si="255"/>
        <v>0</v>
      </c>
      <c r="G4795" t="b">
        <f>IF('Input and Summary Results'!$J$4="yes",IF(C4795=FALSE,FALSE,IF('Data Transformation'!E4795&lt;$R$10,E4795,$R$10)),IF(C4795=FALSE,FALSE,IF(C4795&lt;$R$10,C4795,$R$10)))</f>
        <v>0</v>
      </c>
      <c r="H4795" t="b">
        <f>IF('Input and Summary Results'!$J$4="yes",'Data Transformation'!F4795,'Data Transformation'!D4795)</f>
        <v>0</v>
      </c>
      <c r="I4795" t="str">
        <f t="shared" si="253"/>
        <v/>
      </c>
    </row>
    <row r="4796" spans="2:9" x14ac:dyDescent="0.55000000000000004">
      <c r="B4796" t="b">
        <f>IF('Input and Summary Results'!D4378=0,FALSE,'Input and Summary Results'!$B4378)</f>
        <v>0</v>
      </c>
      <c r="C4796" t="b">
        <f>IF(OR(B4796=0,'Input and Summary Results'!D4378=0,'Input and Summary Results'!D4378=""),FALSE,'Input and Summary Results'!$D4378)</f>
        <v>0</v>
      </c>
      <c r="D4796" t="b">
        <f>IF(OR(B4796=0,'Input and Summary Results'!E4378=0),FALSE,'Input and Summary Results'!$E4378)</f>
        <v>0</v>
      </c>
      <c r="E4796" t="b">
        <f t="shared" si="254"/>
        <v>0</v>
      </c>
      <c r="F4796" t="b">
        <f t="shared" si="255"/>
        <v>0</v>
      </c>
      <c r="G4796" t="b">
        <f>IF('Input and Summary Results'!$J$4="yes",IF(C4796=FALSE,FALSE,IF('Data Transformation'!E4796&lt;$R$10,E4796,$R$10)),IF(C4796=FALSE,FALSE,IF(C4796&lt;$R$10,C4796,$R$10)))</f>
        <v>0</v>
      </c>
      <c r="H4796" t="b">
        <f>IF('Input and Summary Results'!$J$4="yes",'Data Transformation'!F4796,'Data Transformation'!D4796)</f>
        <v>0</v>
      </c>
      <c r="I4796" t="str">
        <f t="shared" si="253"/>
        <v/>
      </c>
    </row>
    <row r="4797" spans="2:9" x14ac:dyDescent="0.55000000000000004">
      <c r="B4797" t="b">
        <f>IF('Input and Summary Results'!D4379=0,FALSE,'Input and Summary Results'!$B4379)</f>
        <v>0</v>
      </c>
      <c r="C4797" t="b">
        <f>IF(OR(B4797=0,'Input and Summary Results'!D4379=0,'Input and Summary Results'!D4379=""),FALSE,'Input and Summary Results'!$D4379)</f>
        <v>0</v>
      </c>
      <c r="D4797" t="b">
        <f>IF(OR(B4797=0,'Input and Summary Results'!E4379=0),FALSE,'Input and Summary Results'!$E4379)</f>
        <v>0</v>
      </c>
      <c r="E4797" t="b">
        <f t="shared" si="254"/>
        <v>0</v>
      </c>
      <c r="F4797" t="b">
        <f t="shared" si="255"/>
        <v>0</v>
      </c>
      <c r="G4797" t="b">
        <f>IF('Input and Summary Results'!$J$4="yes",IF(C4797=FALSE,FALSE,IF('Data Transformation'!E4797&lt;$R$10,E4797,$R$10)),IF(C4797=FALSE,FALSE,IF(C4797&lt;$R$10,C4797,$R$10)))</f>
        <v>0</v>
      </c>
      <c r="H4797" t="b">
        <f>IF('Input and Summary Results'!$J$4="yes",'Data Transformation'!F4797,'Data Transformation'!D4797)</f>
        <v>0</v>
      </c>
      <c r="I4797" t="str">
        <f t="shared" si="253"/>
        <v/>
      </c>
    </row>
    <row r="4798" spans="2:9" x14ac:dyDescent="0.55000000000000004">
      <c r="B4798" t="b">
        <f>IF('Input and Summary Results'!D4380=0,FALSE,'Input and Summary Results'!$B4380)</f>
        <v>0</v>
      </c>
      <c r="C4798" t="b">
        <f>IF(OR(B4798=0,'Input and Summary Results'!D4380=0,'Input and Summary Results'!D4380=""),FALSE,'Input and Summary Results'!$D4380)</f>
        <v>0</v>
      </c>
      <c r="D4798" t="b">
        <f>IF(OR(B4798=0,'Input and Summary Results'!E4380=0),FALSE,'Input and Summary Results'!$E4380)</f>
        <v>0</v>
      </c>
      <c r="E4798" t="b">
        <f t="shared" si="254"/>
        <v>0</v>
      </c>
      <c r="F4798" t="b">
        <f t="shared" si="255"/>
        <v>0</v>
      </c>
      <c r="G4798" t="b">
        <f>IF('Input and Summary Results'!$J$4="yes",IF(C4798=FALSE,FALSE,IF('Data Transformation'!E4798&lt;$R$10,E4798,$R$10)),IF(C4798=FALSE,FALSE,IF(C4798&lt;$R$10,C4798,$R$10)))</f>
        <v>0</v>
      </c>
      <c r="H4798" t="b">
        <f>IF('Input and Summary Results'!$J$4="yes",'Data Transformation'!F4798,'Data Transformation'!D4798)</f>
        <v>0</v>
      </c>
      <c r="I4798" t="str">
        <f t="shared" si="253"/>
        <v/>
      </c>
    </row>
    <row r="4799" spans="2:9" x14ac:dyDescent="0.55000000000000004">
      <c r="B4799" t="b">
        <f>IF('Input and Summary Results'!D4381=0,FALSE,'Input and Summary Results'!$B4381)</f>
        <v>0</v>
      </c>
      <c r="C4799" t="b">
        <f>IF(OR(B4799=0,'Input and Summary Results'!D4381=0,'Input and Summary Results'!D4381=""),FALSE,'Input and Summary Results'!$D4381)</f>
        <v>0</v>
      </c>
      <c r="D4799" t="b">
        <f>IF(OR(B4799=0,'Input and Summary Results'!E4381=0),FALSE,'Input and Summary Results'!$E4381)</f>
        <v>0</v>
      </c>
      <c r="E4799" t="b">
        <f t="shared" si="254"/>
        <v>0</v>
      </c>
      <c r="F4799" t="b">
        <f t="shared" si="255"/>
        <v>0</v>
      </c>
      <c r="G4799" t="b">
        <f>IF('Input and Summary Results'!$J$4="yes",IF(C4799=FALSE,FALSE,IF('Data Transformation'!E4799&lt;$R$10,E4799,$R$10)),IF(C4799=FALSE,FALSE,IF(C4799&lt;$R$10,C4799,$R$10)))</f>
        <v>0</v>
      </c>
      <c r="H4799" t="b">
        <f>IF('Input and Summary Results'!$J$4="yes",'Data Transformation'!F4799,'Data Transformation'!D4799)</f>
        <v>0</v>
      </c>
      <c r="I4799" t="str">
        <f t="shared" si="253"/>
        <v/>
      </c>
    </row>
    <row r="4800" spans="2:9" x14ac:dyDescent="0.55000000000000004">
      <c r="B4800" t="b">
        <f>IF('Input and Summary Results'!D4382=0,FALSE,'Input and Summary Results'!$B4382)</f>
        <v>0</v>
      </c>
      <c r="C4800" t="b">
        <f>IF(OR(B4800=0,'Input and Summary Results'!D4382=0,'Input and Summary Results'!D4382=""),FALSE,'Input and Summary Results'!$D4382)</f>
        <v>0</v>
      </c>
      <c r="D4800" t="b">
        <f>IF(OR(B4800=0,'Input and Summary Results'!E4382=0),FALSE,'Input and Summary Results'!$E4382)</f>
        <v>0</v>
      </c>
      <c r="E4800" t="b">
        <f t="shared" si="254"/>
        <v>0</v>
      </c>
      <c r="F4800" t="b">
        <f t="shared" si="255"/>
        <v>0</v>
      </c>
      <c r="G4800" t="b">
        <f>IF('Input and Summary Results'!$J$4="yes",IF(C4800=FALSE,FALSE,IF('Data Transformation'!E4800&lt;$R$10,E4800,$R$10)),IF(C4800=FALSE,FALSE,IF(C4800&lt;$R$10,C4800,$R$10)))</f>
        <v>0</v>
      </c>
      <c r="H4800" t="b">
        <f>IF('Input and Summary Results'!$J$4="yes",'Data Transformation'!F4800,'Data Transformation'!D4800)</f>
        <v>0</v>
      </c>
      <c r="I4800" t="str">
        <f t="shared" si="253"/>
        <v/>
      </c>
    </row>
    <row r="4801" spans="2:9" x14ac:dyDescent="0.55000000000000004">
      <c r="B4801" t="b">
        <f>IF('Input and Summary Results'!D4383=0,FALSE,'Input and Summary Results'!$B4383)</f>
        <v>0</v>
      </c>
      <c r="C4801" t="b">
        <f>IF(OR(B4801=0,'Input and Summary Results'!D4383=0,'Input and Summary Results'!D4383=""),FALSE,'Input and Summary Results'!$D4383)</f>
        <v>0</v>
      </c>
      <c r="D4801" t="b">
        <f>IF(OR(B4801=0,'Input and Summary Results'!E4383=0),FALSE,'Input and Summary Results'!$E4383)</f>
        <v>0</v>
      </c>
      <c r="E4801" t="b">
        <f t="shared" si="254"/>
        <v>0</v>
      </c>
      <c r="F4801" t="b">
        <f t="shared" si="255"/>
        <v>0</v>
      </c>
      <c r="G4801" t="b">
        <f>IF('Input and Summary Results'!$J$4="yes",IF(C4801=FALSE,FALSE,IF('Data Transformation'!E4801&lt;$R$10,E4801,$R$10)),IF(C4801=FALSE,FALSE,IF(C4801&lt;$R$10,C4801,$R$10)))</f>
        <v>0</v>
      </c>
      <c r="H4801" t="b">
        <f>IF('Input and Summary Results'!$J$4="yes",'Data Transformation'!F4801,'Data Transformation'!D4801)</f>
        <v>0</v>
      </c>
      <c r="I4801" t="str">
        <f t="shared" si="253"/>
        <v/>
      </c>
    </row>
    <row r="4802" spans="2:9" x14ac:dyDescent="0.55000000000000004">
      <c r="B4802" t="b">
        <f>IF('Input and Summary Results'!D4384=0,FALSE,'Input and Summary Results'!$B4384)</f>
        <v>0</v>
      </c>
      <c r="C4802" t="b">
        <f>IF(OR(B4802=0,'Input and Summary Results'!D4384=0,'Input and Summary Results'!D4384=""),FALSE,'Input and Summary Results'!$D4384)</f>
        <v>0</v>
      </c>
      <c r="D4802" t="b">
        <f>IF(OR(B4802=0,'Input and Summary Results'!E4384=0),FALSE,'Input and Summary Results'!$E4384)</f>
        <v>0</v>
      </c>
      <c r="E4802" t="b">
        <f t="shared" si="254"/>
        <v>0</v>
      </c>
      <c r="F4802" t="b">
        <f t="shared" si="255"/>
        <v>0</v>
      </c>
      <c r="G4802" t="b">
        <f>IF('Input and Summary Results'!$J$4="yes",IF(C4802=FALSE,FALSE,IF('Data Transformation'!E4802&lt;$R$10,E4802,$R$10)),IF(C4802=FALSE,FALSE,IF(C4802&lt;$R$10,C4802,$R$10)))</f>
        <v>0</v>
      </c>
      <c r="H4802" t="b">
        <f>IF('Input and Summary Results'!$J$4="yes",'Data Transformation'!F4802,'Data Transformation'!D4802)</f>
        <v>0</v>
      </c>
      <c r="I4802" t="str">
        <f t="shared" si="253"/>
        <v/>
      </c>
    </row>
    <row r="4803" spans="2:9" x14ac:dyDescent="0.55000000000000004">
      <c r="B4803" t="b">
        <f>IF('Input and Summary Results'!D4385=0,FALSE,'Input and Summary Results'!$B4385)</f>
        <v>0</v>
      </c>
      <c r="C4803" t="b">
        <f>IF(OR(B4803=0,'Input and Summary Results'!D4385=0,'Input and Summary Results'!D4385=""),FALSE,'Input and Summary Results'!$D4385)</f>
        <v>0</v>
      </c>
      <c r="D4803" t="b">
        <f>IF(OR(B4803=0,'Input and Summary Results'!E4385=0),FALSE,'Input and Summary Results'!$E4385)</f>
        <v>0</v>
      </c>
      <c r="E4803" t="b">
        <f t="shared" si="254"/>
        <v>0</v>
      </c>
      <c r="F4803" t="b">
        <f t="shared" si="255"/>
        <v>0</v>
      </c>
      <c r="G4803" t="b">
        <f>IF('Input and Summary Results'!$J$4="yes",IF(C4803=FALSE,FALSE,IF('Data Transformation'!E4803&lt;$R$10,E4803,$R$10)),IF(C4803=FALSE,FALSE,IF(C4803&lt;$R$10,C4803,$R$10)))</f>
        <v>0</v>
      </c>
      <c r="H4803" t="b">
        <f>IF('Input and Summary Results'!$J$4="yes",'Data Transformation'!F4803,'Data Transformation'!D4803)</f>
        <v>0</v>
      </c>
      <c r="I4803" t="str">
        <f t="shared" si="253"/>
        <v/>
      </c>
    </row>
    <row r="4804" spans="2:9" x14ac:dyDescent="0.55000000000000004">
      <c r="B4804" t="b">
        <f>IF('Input and Summary Results'!D4386=0,FALSE,'Input and Summary Results'!$B4386)</f>
        <v>0</v>
      </c>
      <c r="C4804" t="b">
        <f>IF(OR(B4804=0,'Input and Summary Results'!D4386=0,'Input and Summary Results'!D4386=""),FALSE,'Input and Summary Results'!$D4386)</f>
        <v>0</v>
      </c>
      <c r="D4804" t="b">
        <f>IF(OR(B4804=0,'Input and Summary Results'!E4386=0),FALSE,'Input and Summary Results'!$E4386)</f>
        <v>0</v>
      </c>
      <c r="E4804" t="b">
        <f t="shared" si="254"/>
        <v>0</v>
      </c>
      <c r="F4804" t="b">
        <f t="shared" si="255"/>
        <v>0</v>
      </c>
      <c r="G4804" t="b">
        <f>IF('Input and Summary Results'!$J$4="yes",IF(C4804=FALSE,FALSE,IF('Data Transformation'!E4804&lt;$R$10,E4804,$R$10)),IF(C4804=FALSE,FALSE,IF(C4804&lt;$R$10,C4804,$R$10)))</f>
        <v>0</v>
      </c>
      <c r="H4804" t="b">
        <f>IF('Input and Summary Results'!$J$4="yes",'Data Transformation'!F4804,'Data Transformation'!D4804)</f>
        <v>0</v>
      </c>
      <c r="I4804" t="str">
        <f t="shared" si="253"/>
        <v/>
      </c>
    </row>
    <row r="4805" spans="2:9" x14ac:dyDescent="0.55000000000000004">
      <c r="B4805" t="b">
        <f>IF('Input and Summary Results'!D4387=0,FALSE,'Input and Summary Results'!$B4387)</f>
        <v>0</v>
      </c>
      <c r="C4805" t="b">
        <f>IF(OR(B4805=0,'Input and Summary Results'!D4387=0,'Input and Summary Results'!D4387=""),FALSE,'Input and Summary Results'!$D4387)</f>
        <v>0</v>
      </c>
      <c r="D4805" t="b">
        <f>IF(OR(B4805=0,'Input and Summary Results'!E4387=0),FALSE,'Input and Summary Results'!$E4387)</f>
        <v>0</v>
      </c>
      <c r="E4805" t="b">
        <f t="shared" si="254"/>
        <v>0</v>
      </c>
      <c r="F4805" t="b">
        <f t="shared" si="255"/>
        <v>0</v>
      </c>
      <c r="G4805" t="b">
        <f>IF('Input and Summary Results'!$J$4="yes",IF(C4805=FALSE,FALSE,IF('Data Transformation'!E4805&lt;$R$10,E4805,$R$10)),IF(C4805=FALSE,FALSE,IF(C4805&lt;$R$10,C4805,$R$10)))</f>
        <v>0</v>
      </c>
      <c r="H4805" t="b">
        <f>IF('Input and Summary Results'!$J$4="yes",'Data Transformation'!F4805,'Data Transformation'!D4805)</f>
        <v>0</v>
      </c>
      <c r="I4805" t="str">
        <f t="shared" ref="I4805:I4868" si="256">IF(G4805=FALSE,"",B4805)</f>
        <v/>
      </c>
    </row>
    <row r="4806" spans="2:9" x14ac:dyDescent="0.55000000000000004">
      <c r="B4806" t="b">
        <f>IF('Input and Summary Results'!D4388=0,FALSE,'Input and Summary Results'!$B4388)</f>
        <v>0</v>
      </c>
      <c r="C4806" t="b">
        <f>IF(OR(B4806=0,'Input and Summary Results'!D4388=0,'Input and Summary Results'!D4388=""),FALSE,'Input and Summary Results'!$D4388)</f>
        <v>0</v>
      </c>
      <c r="D4806" t="b">
        <f>IF(OR(B4806=0,'Input and Summary Results'!E4388=0),FALSE,'Input and Summary Results'!$E4388)</f>
        <v>0</v>
      </c>
      <c r="E4806" t="b">
        <f t="shared" si="254"/>
        <v>0</v>
      </c>
      <c r="F4806" t="b">
        <f t="shared" si="255"/>
        <v>0</v>
      </c>
      <c r="G4806" t="b">
        <f>IF('Input and Summary Results'!$J$4="yes",IF(C4806=FALSE,FALSE,IF('Data Transformation'!E4806&lt;$R$10,E4806,$R$10)),IF(C4806=FALSE,FALSE,IF(C4806&lt;$R$10,C4806,$R$10)))</f>
        <v>0</v>
      </c>
      <c r="H4806" t="b">
        <f>IF('Input and Summary Results'!$J$4="yes",'Data Transformation'!F4806,'Data Transformation'!D4806)</f>
        <v>0</v>
      </c>
      <c r="I4806" t="str">
        <f t="shared" si="256"/>
        <v/>
      </c>
    </row>
    <row r="4807" spans="2:9" x14ac:dyDescent="0.55000000000000004">
      <c r="B4807" t="b">
        <f>IF('Input and Summary Results'!D4389=0,FALSE,'Input and Summary Results'!$B4389)</f>
        <v>0</v>
      </c>
      <c r="C4807" t="b">
        <f>IF(OR(B4807=0,'Input and Summary Results'!D4389=0,'Input and Summary Results'!D4389=""),FALSE,'Input and Summary Results'!$D4389)</f>
        <v>0</v>
      </c>
      <c r="D4807" t="b">
        <f>IF(OR(B4807=0,'Input and Summary Results'!E4389=0),FALSE,'Input and Summary Results'!$E4389)</f>
        <v>0</v>
      </c>
      <c r="E4807" t="b">
        <f t="shared" si="254"/>
        <v>0</v>
      </c>
      <c r="F4807" t="b">
        <f t="shared" si="255"/>
        <v>0</v>
      </c>
      <c r="G4807" t="b">
        <f>IF('Input and Summary Results'!$J$4="yes",IF(C4807=FALSE,FALSE,IF('Data Transformation'!E4807&lt;$R$10,E4807,$R$10)),IF(C4807=FALSE,FALSE,IF(C4807&lt;$R$10,C4807,$R$10)))</f>
        <v>0</v>
      </c>
      <c r="H4807" t="b">
        <f>IF('Input and Summary Results'!$J$4="yes",'Data Transformation'!F4807,'Data Transformation'!D4807)</f>
        <v>0</v>
      </c>
      <c r="I4807" t="str">
        <f t="shared" si="256"/>
        <v/>
      </c>
    </row>
    <row r="4808" spans="2:9" x14ac:dyDescent="0.55000000000000004">
      <c r="B4808" t="b">
        <f>IF('Input and Summary Results'!D4390=0,FALSE,'Input and Summary Results'!$B4390)</f>
        <v>0</v>
      </c>
      <c r="C4808" t="b">
        <f>IF(OR(B4808=0,'Input and Summary Results'!D4390=0,'Input and Summary Results'!D4390=""),FALSE,'Input and Summary Results'!$D4390)</f>
        <v>0</v>
      </c>
      <c r="D4808" t="b">
        <f>IF(OR(B4808=0,'Input and Summary Results'!E4390=0),FALSE,'Input and Summary Results'!$E4390)</f>
        <v>0</v>
      </c>
      <c r="E4808" t="b">
        <f t="shared" si="254"/>
        <v>0</v>
      </c>
      <c r="F4808" t="b">
        <f t="shared" si="255"/>
        <v>0</v>
      </c>
      <c r="G4808" t="b">
        <f>IF('Input and Summary Results'!$J$4="yes",IF(C4808=FALSE,FALSE,IF('Data Transformation'!E4808&lt;$R$10,E4808,$R$10)),IF(C4808=FALSE,FALSE,IF(C4808&lt;$R$10,C4808,$R$10)))</f>
        <v>0</v>
      </c>
      <c r="H4808" t="b">
        <f>IF('Input and Summary Results'!$J$4="yes",'Data Transformation'!F4808,'Data Transformation'!D4808)</f>
        <v>0</v>
      </c>
      <c r="I4808" t="str">
        <f t="shared" si="256"/>
        <v/>
      </c>
    </row>
    <row r="4809" spans="2:9" x14ac:dyDescent="0.55000000000000004">
      <c r="B4809" t="b">
        <f>IF('Input and Summary Results'!D4391=0,FALSE,'Input and Summary Results'!$B4391)</f>
        <v>0</v>
      </c>
      <c r="C4809" t="b">
        <f>IF(OR(B4809=0,'Input and Summary Results'!D4391=0,'Input and Summary Results'!D4391=""),FALSE,'Input and Summary Results'!$D4391)</f>
        <v>0</v>
      </c>
      <c r="D4809" t="b">
        <f>IF(OR(B4809=0,'Input and Summary Results'!E4391=0),FALSE,'Input and Summary Results'!$E4391)</f>
        <v>0</v>
      </c>
      <c r="E4809" t="b">
        <f t="shared" si="254"/>
        <v>0</v>
      </c>
      <c r="F4809" t="b">
        <f t="shared" si="255"/>
        <v>0</v>
      </c>
      <c r="G4809" t="b">
        <f>IF('Input and Summary Results'!$J$4="yes",IF(C4809=FALSE,FALSE,IF('Data Transformation'!E4809&lt;$R$10,E4809,$R$10)),IF(C4809=FALSE,FALSE,IF(C4809&lt;$R$10,C4809,$R$10)))</f>
        <v>0</v>
      </c>
      <c r="H4809" t="b">
        <f>IF('Input and Summary Results'!$J$4="yes",'Data Transformation'!F4809,'Data Transformation'!D4809)</f>
        <v>0</v>
      </c>
      <c r="I4809" t="str">
        <f t="shared" si="256"/>
        <v/>
      </c>
    </row>
    <row r="4810" spans="2:9" x14ac:dyDescent="0.55000000000000004">
      <c r="B4810" t="b">
        <f>IF('Input and Summary Results'!D4392=0,FALSE,'Input and Summary Results'!$B4392)</f>
        <v>0</v>
      </c>
      <c r="C4810" t="b">
        <f>IF(OR(B4810=0,'Input and Summary Results'!D4392=0,'Input and Summary Results'!D4392=""),FALSE,'Input and Summary Results'!$D4392)</f>
        <v>0</v>
      </c>
      <c r="D4810" t="b">
        <f>IF(OR(B4810=0,'Input and Summary Results'!E4392=0),FALSE,'Input and Summary Results'!$E4392)</f>
        <v>0</v>
      </c>
      <c r="E4810" t="b">
        <f t="shared" si="254"/>
        <v>0</v>
      </c>
      <c r="F4810" t="b">
        <f t="shared" si="255"/>
        <v>0</v>
      </c>
      <c r="G4810" t="b">
        <f>IF('Input and Summary Results'!$J$4="yes",IF(C4810=FALSE,FALSE,IF('Data Transformation'!E4810&lt;$R$10,E4810,$R$10)),IF(C4810=FALSE,FALSE,IF(C4810&lt;$R$10,C4810,$R$10)))</f>
        <v>0</v>
      </c>
      <c r="H4810" t="b">
        <f>IF('Input and Summary Results'!$J$4="yes",'Data Transformation'!F4810,'Data Transformation'!D4810)</f>
        <v>0</v>
      </c>
      <c r="I4810" t="str">
        <f t="shared" si="256"/>
        <v/>
      </c>
    </row>
    <row r="4811" spans="2:9" x14ac:dyDescent="0.55000000000000004">
      <c r="B4811" t="b">
        <f>IF('Input and Summary Results'!D4393=0,FALSE,'Input and Summary Results'!$B4393)</f>
        <v>0</v>
      </c>
      <c r="C4811" t="b">
        <f>IF(OR(B4811=0,'Input and Summary Results'!D4393=0,'Input and Summary Results'!D4393=""),FALSE,'Input and Summary Results'!$D4393)</f>
        <v>0</v>
      </c>
      <c r="D4811" t="b">
        <f>IF(OR(B4811=0,'Input and Summary Results'!E4393=0),FALSE,'Input and Summary Results'!$E4393)</f>
        <v>0</v>
      </c>
      <c r="E4811" t="b">
        <f t="shared" si="254"/>
        <v>0</v>
      </c>
      <c r="F4811" t="b">
        <f t="shared" si="255"/>
        <v>0</v>
      </c>
      <c r="G4811" t="b">
        <f>IF('Input and Summary Results'!$J$4="yes",IF(C4811=FALSE,FALSE,IF('Data Transformation'!E4811&lt;$R$10,E4811,$R$10)),IF(C4811=FALSE,FALSE,IF(C4811&lt;$R$10,C4811,$R$10)))</f>
        <v>0</v>
      </c>
      <c r="H4811" t="b">
        <f>IF('Input and Summary Results'!$J$4="yes",'Data Transformation'!F4811,'Data Transformation'!D4811)</f>
        <v>0</v>
      </c>
      <c r="I4811" t="str">
        <f t="shared" si="256"/>
        <v/>
      </c>
    </row>
    <row r="4812" spans="2:9" x14ac:dyDescent="0.55000000000000004">
      <c r="B4812" t="b">
        <f>IF('Input and Summary Results'!D4394=0,FALSE,'Input and Summary Results'!$B4394)</f>
        <v>0</v>
      </c>
      <c r="C4812" t="b">
        <f>IF(OR(B4812=0,'Input and Summary Results'!D4394=0,'Input and Summary Results'!D4394=""),FALSE,'Input and Summary Results'!$D4394)</f>
        <v>0</v>
      </c>
      <c r="D4812" t="b">
        <f>IF(OR(B4812=0,'Input and Summary Results'!E4394=0),FALSE,'Input and Summary Results'!$E4394)</f>
        <v>0</v>
      </c>
      <c r="E4812" t="b">
        <f t="shared" si="254"/>
        <v>0</v>
      </c>
      <c r="F4812" t="b">
        <f t="shared" si="255"/>
        <v>0</v>
      </c>
      <c r="G4812" t="b">
        <f>IF('Input and Summary Results'!$J$4="yes",IF(C4812=FALSE,FALSE,IF('Data Transformation'!E4812&lt;$R$10,E4812,$R$10)),IF(C4812=FALSE,FALSE,IF(C4812&lt;$R$10,C4812,$R$10)))</f>
        <v>0</v>
      </c>
      <c r="H4812" t="b">
        <f>IF('Input and Summary Results'!$J$4="yes",'Data Transformation'!F4812,'Data Transformation'!D4812)</f>
        <v>0</v>
      </c>
      <c r="I4812" t="str">
        <f t="shared" si="256"/>
        <v/>
      </c>
    </row>
    <row r="4813" spans="2:9" x14ac:dyDescent="0.55000000000000004">
      <c r="B4813" t="b">
        <f>IF('Input and Summary Results'!D4395=0,FALSE,'Input and Summary Results'!$B4395)</f>
        <v>0</v>
      </c>
      <c r="C4813" t="b">
        <f>IF(OR(B4813=0,'Input and Summary Results'!D4395=0,'Input and Summary Results'!D4395=""),FALSE,'Input and Summary Results'!$D4395)</f>
        <v>0</v>
      </c>
      <c r="D4813" t="b">
        <f>IF(OR(B4813=0,'Input and Summary Results'!E4395=0),FALSE,'Input and Summary Results'!$E4395)</f>
        <v>0</v>
      </c>
      <c r="E4813" t="b">
        <f t="shared" si="254"/>
        <v>0</v>
      </c>
      <c r="F4813" t="b">
        <f t="shared" si="255"/>
        <v>0</v>
      </c>
      <c r="G4813" t="b">
        <f>IF('Input and Summary Results'!$J$4="yes",IF(C4813=FALSE,FALSE,IF('Data Transformation'!E4813&lt;$R$10,E4813,$R$10)),IF(C4813=FALSE,FALSE,IF(C4813&lt;$R$10,C4813,$R$10)))</f>
        <v>0</v>
      </c>
      <c r="H4813" t="b">
        <f>IF('Input and Summary Results'!$J$4="yes",'Data Transformation'!F4813,'Data Transformation'!D4813)</f>
        <v>0</v>
      </c>
      <c r="I4813" t="str">
        <f t="shared" si="256"/>
        <v/>
      </c>
    </row>
    <row r="4814" spans="2:9" x14ac:dyDescent="0.55000000000000004">
      <c r="B4814" t="b">
        <f>IF('Input and Summary Results'!D4396=0,FALSE,'Input and Summary Results'!$B4396)</f>
        <v>0</v>
      </c>
      <c r="C4814" t="b">
        <f>IF(OR(B4814=0,'Input and Summary Results'!D4396=0,'Input and Summary Results'!D4396=""),FALSE,'Input and Summary Results'!$D4396)</f>
        <v>0</v>
      </c>
      <c r="D4814" t="b">
        <f>IF(OR(B4814=0,'Input and Summary Results'!E4396=0),FALSE,'Input and Summary Results'!$E4396)</f>
        <v>0</v>
      </c>
      <c r="E4814" t="b">
        <f t="shared" si="254"/>
        <v>0</v>
      </c>
      <c r="F4814" t="b">
        <f t="shared" si="255"/>
        <v>0</v>
      </c>
      <c r="G4814" t="b">
        <f>IF('Input and Summary Results'!$J$4="yes",IF(C4814=FALSE,FALSE,IF('Data Transformation'!E4814&lt;$R$10,E4814,$R$10)),IF(C4814=FALSE,FALSE,IF(C4814&lt;$R$10,C4814,$R$10)))</f>
        <v>0</v>
      </c>
      <c r="H4814" t="b">
        <f>IF('Input and Summary Results'!$J$4="yes",'Data Transformation'!F4814,'Data Transformation'!D4814)</f>
        <v>0</v>
      </c>
      <c r="I4814" t="str">
        <f t="shared" si="256"/>
        <v/>
      </c>
    </row>
    <row r="4815" spans="2:9" x14ac:dyDescent="0.55000000000000004">
      <c r="B4815" t="b">
        <f>IF('Input and Summary Results'!D4397=0,FALSE,'Input and Summary Results'!$B4397)</f>
        <v>0</v>
      </c>
      <c r="C4815" t="b">
        <f>IF(OR(B4815=0,'Input and Summary Results'!D4397=0,'Input and Summary Results'!D4397=""),FALSE,'Input and Summary Results'!$D4397)</f>
        <v>0</v>
      </c>
      <c r="D4815" t="b">
        <f>IF(OR(B4815=0,'Input and Summary Results'!E4397=0),FALSE,'Input and Summary Results'!$E4397)</f>
        <v>0</v>
      </c>
      <c r="E4815" t="b">
        <f t="shared" si="254"/>
        <v>0</v>
      </c>
      <c r="F4815" t="b">
        <f t="shared" si="255"/>
        <v>0</v>
      </c>
      <c r="G4815" t="b">
        <f>IF('Input and Summary Results'!$J$4="yes",IF(C4815=FALSE,FALSE,IF('Data Transformation'!E4815&lt;$R$10,E4815,$R$10)),IF(C4815=FALSE,FALSE,IF(C4815&lt;$R$10,C4815,$R$10)))</f>
        <v>0</v>
      </c>
      <c r="H4815" t="b">
        <f>IF('Input and Summary Results'!$J$4="yes",'Data Transformation'!F4815,'Data Transformation'!D4815)</f>
        <v>0</v>
      </c>
      <c r="I4815" t="str">
        <f t="shared" si="256"/>
        <v/>
      </c>
    </row>
    <row r="4816" spans="2:9" x14ac:dyDescent="0.55000000000000004">
      <c r="B4816" t="b">
        <f>IF('Input and Summary Results'!D4398=0,FALSE,'Input and Summary Results'!$B4398)</f>
        <v>0</v>
      </c>
      <c r="C4816" t="b">
        <f>IF(OR(B4816=0,'Input and Summary Results'!D4398=0,'Input and Summary Results'!D4398=""),FALSE,'Input and Summary Results'!$D4398)</f>
        <v>0</v>
      </c>
      <c r="D4816" t="b">
        <f>IF(OR(B4816=0,'Input and Summary Results'!E4398=0),FALSE,'Input and Summary Results'!$E4398)</f>
        <v>0</v>
      </c>
      <c r="E4816" t="b">
        <f t="shared" si="254"/>
        <v>0</v>
      </c>
      <c r="F4816" t="b">
        <f t="shared" si="255"/>
        <v>0</v>
      </c>
      <c r="G4816" t="b">
        <f>IF('Input and Summary Results'!$J$4="yes",IF(C4816=FALSE,FALSE,IF('Data Transformation'!E4816&lt;$R$10,E4816,$R$10)),IF(C4816=FALSE,FALSE,IF(C4816&lt;$R$10,C4816,$R$10)))</f>
        <v>0</v>
      </c>
      <c r="H4816" t="b">
        <f>IF('Input and Summary Results'!$J$4="yes",'Data Transformation'!F4816,'Data Transformation'!D4816)</f>
        <v>0</v>
      </c>
      <c r="I4816" t="str">
        <f t="shared" si="256"/>
        <v/>
      </c>
    </row>
    <row r="4817" spans="2:9" x14ac:dyDescent="0.55000000000000004">
      <c r="B4817" t="b">
        <f>IF('Input and Summary Results'!D4399=0,FALSE,'Input and Summary Results'!$B4399)</f>
        <v>0</v>
      </c>
      <c r="C4817" t="b">
        <f>IF(OR(B4817=0,'Input and Summary Results'!D4399=0,'Input and Summary Results'!D4399=""),FALSE,'Input and Summary Results'!$D4399)</f>
        <v>0</v>
      </c>
      <c r="D4817" t="b">
        <f>IF(OR(B4817=0,'Input and Summary Results'!E4399=0),FALSE,'Input and Summary Results'!$E4399)</f>
        <v>0</v>
      </c>
      <c r="E4817" t="b">
        <f t="shared" si="254"/>
        <v>0</v>
      </c>
      <c r="F4817" t="b">
        <f t="shared" si="255"/>
        <v>0</v>
      </c>
      <c r="G4817" t="b">
        <f>IF('Input and Summary Results'!$J$4="yes",IF(C4817=FALSE,FALSE,IF('Data Transformation'!E4817&lt;$R$10,E4817,$R$10)),IF(C4817=FALSE,FALSE,IF(C4817&lt;$R$10,C4817,$R$10)))</f>
        <v>0</v>
      </c>
      <c r="H4817" t="b">
        <f>IF('Input and Summary Results'!$J$4="yes",'Data Transformation'!F4817,'Data Transformation'!D4817)</f>
        <v>0</v>
      </c>
      <c r="I4817" t="str">
        <f t="shared" si="256"/>
        <v/>
      </c>
    </row>
    <row r="4818" spans="2:9" x14ac:dyDescent="0.55000000000000004">
      <c r="B4818" t="b">
        <f>IF('Input and Summary Results'!D4400=0,FALSE,'Input and Summary Results'!$B4400)</f>
        <v>0</v>
      </c>
      <c r="C4818" t="b">
        <f>IF(OR(B4818=0,'Input and Summary Results'!D4400=0,'Input and Summary Results'!D4400=""),FALSE,'Input and Summary Results'!$D4400)</f>
        <v>0</v>
      </c>
      <c r="D4818" t="b">
        <f>IF(OR(B4818=0,'Input and Summary Results'!E4400=0),FALSE,'Input and Summary Results'!$E4400)</f>
        <v>0</v>
      </c>
      <c r="E4818" t="b">
        <f t="shared" si="254"/>
        <v>0</v>
      </c>
      <c r="F4818" t="b">
        <f t="shared" si="255"/>
        <v>0</v>
      </c>
      <c r="G4818" t="b">
        <f>IF('Input and Summary Results'!$J$4="yes",IF(C4818=FALSE,FALSE,IF('Data Transformation'!E4818&lt;$R$10,E4818,$R$10)),IF(C4818=FALSE,FALSE,IF(C4818&lt;$R$10,C4818,$R$10)))</f>
        <v>0</v>
      </c>
      <c r="H4818" t="b">
        <f>IF('Input and Summary Results'!$J$4="yes",'Data Transformation'!F4818,'Data Transformation'!D4818)</f>
        <v>0</v>
      </c>
      <c r="I4818" t="str">
        <f t="shared" si="256"/>
        <v/>
      </c>
    </row>
    <row r="4819" spans="2:9" x14ac:dyDescent="0.55000000000000004">
      <c r="B4819" t="b">
        <f>IF('Input and Summary Results'!D4401=0,FALSE,'Input and Summary Results'!$B4401)</f>
        <v>0</v>
      </c>
      <c r="C4819" t="b">
        <f>IF(OR(B4819=0,'Input and Summary Results'!D4401=0,'Input and Summary Results'!D4401=""),FALSE,'Input and Summary Results'!$D4401)</f>
        <v>0</v>
      </c>
      <c r="D4819" t="b">
        <f>IF(OR(B4819=0,'Input and Summary Results'!E4401=0),FALSE,'Input and Summary Results'!$E4401)</f>
        <v>0</v>
      </c>
      <c r="E4819" t="b">
        <f t="shared" si="254"/>
        <v>0</v>
      </c>
      <c r="F4819" t="b">
        <f t="shared" si="255"/>
        <v>0</v>
      </c>
      <c r="G4819" t="b">
        <f>IF('Input and Summary Results'!$J$4="yes",IF(C4819=FALSE,FALSE,IF('Data Transformation'!E4819&lt;$R$10,E4819,$R$10)),IF(C4819=FALSE,FALSE,IF(C4819&lt;$R$10,C4819,$R$10)))</f>
        <v>0</v>
      </c>
      <c r="H4819" t="b">
        <f>IF('Input and Summary Results'!$J$4="yes",'Data Transformation'!F4819,'Data Transformation'!D4819)</f>
        <v>0</v>
      </c>
      <c r="I4819" t="str">
        <f t="shared" si="256"/>
        <v/>
      </c>
    </row>
    <row r="4820" spans="2:9" x14ac:dyDescent="0.55000000000000004">
      <c r="B4820" t="b">
        <f>IF('Input and Summary Results'!D4402=0,FALSE,'Input and Summary Results'!$B4402)</f>
        <v>0</v>
      </c>
      <c r="C4820" t="b">
        <f>IF(OR(B4820=0,'Input and Summary Results'!D4402=0,'Input and Summary Results'!D4402=""),FALSE,'Input and Summary Results'!$D4402)</f>
        <v>0</v>
      </c>
      <c r="D4820" t="b">
        <f>IF(OR(B4820=0,'Input and Summary Results'!E4402=0),FALSE,'Input and Summary Results'!$E4402)</f>
        <v>0</v>
      </c>
      <c r="E4820" t="b">
        <f t="shared" si="254"/>
        <v>0</v>
      </c>
      <c r="F4820" t="b">
        <f t="shared" si="255"/>
        <v>0</v>
      </c>
      <c r="G4820" t="b">
        <f>IF('Input and Summary Results'!$J$4="yes",IF(C4820=FALSE,FALSE,IF('Data Transformation'!E4820&lt;$R$10,E4820,$R$10)),IF(C4820=FALSE,FALSE,IF(C4820&lt;$R$10,C4820,$R$10)))</f>
        <v>0</v>
      </c>
      <c r="H4820" t="b">
        <f>IF('Input and Summary Results'!$J$4="yes",'Data Transformation'!F4820,'Data Transformation'!D4820)</f>
        <v>0</v>
      </c>
      <c r="I4820" t="str">
        <f t="shared" si="256"/>
        <v/>
      </c>
    </row>
    <row r="4821" spans="2:9" x14ac:dyDescent="0.55000000000000004">
      <c r="B4821" t="b">
        <f>IF('Input and Summary Results'!D4403=0,FALSE,'Input and Summary Results'!$B4403)</f>
        <v>0</v>
      </c>
      <c r="C4821" t="b">
        <f>IF(OR(B4821=0,'Input and Summary Results'!D4403=0,'Input and Summary Results'!D4403=""),FALSE,'Input and Summary Results'!$D4403)</f>
        <v>0</v>
      </c>
      <c r="D4821" t="b">
        <f>IF(OR(B4821=0,'Input and Summary Results'!E4403=0),FALSE,'Input and Summary Results'!$E4403)</f>
        <v>0</v>
      </c>
      <c r="E4821" t="b">
        <f t="shared" si="254"/>
        <v>0</v>
      </c>
      <c r="F4821" t="b">
        <f t="shared" si="255"/>
        <v>0</v>
      </c>
      <c r="G4821" t="b">
        <f>IF('Input and Summary Results'!$J$4="yes",IF(C4821=FALSE,FALSE,IF('Data Transformation'!E4821&lt;$R$10,E4821,$R$10)),IF(C4821=FALSE,FALSE,IF(C4821&lt;$R$10,C4821,$R$10)))</f>
        <v>0</v>
      </c>
      <c r="H4821" t="b">
        <f>IF('Input and Summary Results'!$J$4="yes",'Data Transformation'!F4821,'Data Transformation'!D4821)</f>
        <v>0</v>
      </c>
      <c r="I4821" t="str">
        <f t="shared" si="256"/>
        <v/>
      </c>
    </row>
    <row r="4822" spans="2:9" x14ac:dyDescent="0.55000000000000004">
      <c r="B4822" t="b">
        <f>IF('Input and Summary Results'!D4404=0,FALSE,'Input and Summary Results'!$B4404)</f>
        <v>0</v>
      </c>
      <c r="C4822" t="b">
        <f>IF(OR(B4822=0,'Input and Summary Results'!D4404=0,'Input and Summary Results'!D4404=""),FALSE,'Input and Summary Results'!$D4404)</f>
        <v>0</v>
      </c>
      <c r="D4822" t="b">
        <f>IF(OR(B4822=0,'Input and Summary Results'!E4404=0),FALSE,'Input and Summary Results'!$E4404)</f>
        <v>0</v>
      </c>
      <c r="E4822" t="b">
        <f t="shared" si="254"/>
        <v>0</v>
      </c>
      <c r="F4822" t="b">
        <f t="shared" si="255"/>
        <v>0</v>
      </c>
      <c r="G4822" t="b">
        <f>IF('Input and Summary Results'!$J$4="yes",IF(C4822=FALSE,FALSE,IF('Data Transformation'!E4822&lt;$R$10,E4822,$R$10)),IF(C4822=FALSE,FALSE,IF(C4822&lt;$R$10,C4822,$R$10)))</f>
        <v>0</v>
      </c>
      <c r="H4822" t="b">
        <f>IF('Input and Summary Results'!$J$4="yes",'Data Transformation'!F4822,'Data Transformation'!D4822)</f>
        <v>0</v>
      </c>
      <c r="I4822" t="str">
        <f t="shared" si="256"/>
        <v/>
      </c>
    </row>
    <row r="4823" spans="2:9" x14ac:dyDescent="0.55000000000000004">
      <c r="B4823" t="b">
        <f>IF('Input and Summary Results'!D4405=0,FALSE,'Input and Summary Results'!$B4405)</f>
        <v>0</v>
      </c>
      <c r="C4823" t="b">
        <f>IF(OR(B4823=0,'Input and Summary Results'!D4405=0,'Input and Summary Results'!D4405=""),FALSE,'Input and Summary Results'!$D4405)</f>
        <v>0</v>
      </c>
      <c r="D4823" t="b">
        <f>IF(OR(B4823=0,'Input and Summary Results'!E4405=0),FALSE,'Input and Summary Results'!$E4405)</f>
        <v>0</v>
      </c>
      <c r="E4823" t="b">
        <f t="shared" si="254"/>
        <v>0</v>
      </c>
      <c r="F4823" t="b">
        <f t="shared" si="255"/>
        <v>0</v>
      </c>
      <c r="G4823" t="b">
        <f>IF('Input and Summary Results'!$J$4="yes",IF(C4823=FALSE,FALSE,IF('Data Transformation'!E4823&lt;$R$10,E4823,$R$10)),IF(C4823=FALSE,FALSE,IF(C4823&lt;$R$10,C4823,$R$10)))</f>
        <v>0</v>
      </c>
      <c r="H4823" t="b">
        <f>IF('Input and Summary Results'!$J$4="yes",'Data Transformation'!F4823,'Data Transformation'!D4823)</f>
        <v>0</v>
      </c>
      <c r="I4823" t="str">
        <f t="shared" si="256"/>
        <v/>
      </c>
    </row>
    <row r="4824" spans="2:9" x14ac:dyDescent="0.55000000000000004">
      <c r="B4824" t="b">
        <f>IF('Input and Summary Results'!D4406=0,FALSE,'Input and Summary Results'!$B4406)</f>
        <v>0</v>
      </c>
      <c r="C4824" t="b">
        <f>IF(OR(B4824=0,'Input and Summary Results'!D4406=0,'Input and Summary Results'!D4406=""),FALSE,'Input and Summary Results'!$D4406)</f>
        <v>0</v>
      </c>
      <c r="D4824" t="b">
        <f>IF(OR(B4824=0,'Input and Summary Results'!E4406=0),FALSE,'Input and Summary Results'!$E4406)</f>
        <v>0</v>
      </c>
      <c r="E4824" t="b">
        <f t="shared" si="254"/>
        <v>0</v>
      </c>
      <c r="F4824" t="b">
        <f t="shared" si="255"/>
        <v>0</v>
      </c>
      <c r="G4824" t="b">
        <f>IF('Input and Summary Results'!$J$4="yes",IF(C4824=FALSE,FALSE,IF('Data Transformation'!E4824&lt;$R$10,E4824,$R$10)),IF(C4824=FALSE,FALSE,IF(C4824&lt;$R$10,C4824,$R$10)))</f>
        <v>0</v>
      </c>
      <c r="H4824" t="b">
        <f>IF('Input and Summary Results'!$J$4="yes",'Data Transformation'!F4824,'Data Transformation'!D4824)</f>
        <v>0</v>
      </c>
      <c r="I4824" t="str">
        <f t="shared" si="256"/>
        <v/>
      </c>
    </row>
    <row r="4825" spans="2:9" x14ac:dyDescent="0.55000000000000004">
      <c r="B4825" t="b">
        <f>IF('Input and Summary Results'!D4407=0,FALSE,'Input and Summary Results'!$B4407)</f>
        <v>0</v>
      </c>
      <c r="C4825" t="b">
        <f>IF(OR(B4825=0,'Input and Summary Results'!D4407=0,'Input and Summary Results'!D4407=""),FALSE,'Input and Summary Results'!$D4407)</f>
        <v>0</v>
      </c>
      <c r="D4825" t="b">
        <f>IF(OR(B4825=0,'Input and Summary Results'!E4407=0),FALSE,'Input and Summary Results'!$E4407)</f>
        <v>0</v>
      </c>
      <c r="E4825" t="b">
        <f t="shared" si="254"/>
        <v>0</v>
      </c>
      <c r="F4825" t="b">
        <f t="shared" si="255"/>
        <v>0</v>
      </c>
      <c r="G4825" t="b">
        <f>IF('Input and Summary Results'!$J$4="yes",IF(C4825=FALSE,FALSE,IF('Data Transformation'!E4825&lt;$R$10,E4825,$R$10)),IF(C4825=FALSE,FALSE,IF(C4825&lt;$R$10,C4825,$R$10)))</f>
        <v>0</v>
      </c>
      <c r="H4825" t="b">
        <f>IF('Input and Summary Results'!$J$4="yes",'Data Transformation'!F4825,'Data Transformation'!D4825)</f>
        <v>0</v>
      </c>
      <c r="I4825" t="str">
        <f t="shared" si="256"/>
        <v/>
      </c>
    </row>
    <row r="4826" spans="2:9" x14ac:dyDescent="0.55000000000000004">
      <c r="B4826" t="b">
        <f>IF('Input and Summary Results'!D4408=0,FALSE,'Input and Summary Results'!$B4408)</f>
        <v>0</v>
      </c>
      <c r="C4826" t="b">
        <f>IF(OR(B4826=0,'Input and Summary Results'!D4408=0,'Input and Summary Results'!D4408=""),FALSE,'Input and Summary Results'!$D4408)</f>
        <v>0</v>
      </c>
      <c r="D4826" t="b">
        <f>IF(OR(B4826=0,'Input and Summary Results'!E4408=0),FALSE,'Input and Summary Results'!$E4408)</f>
        <v>0</v>
      </c>
      <c r="E4826" t="b">
        <f t="shared" si="254"/>
        <v>0</v>
      </c>
      <c r="F4826" t="b">
        <f t="shared" si="255"/>
        <v>0</v>
      </c>
      <c r="G4826" t="b">
        <f>IF('Input and Summary Results'!$J$4="yes",IF(C4826=FALSE,FALSE,IF('Data Transformation'!E4826&lt;$R$10,E4826,$R$10)),IF(C4826=FALSE,FALSE,IF(C4826&lt;$R$10,C4826,$R$10)))</f>
        <v>0</v>
      </c>
      <c r="H4826" t="b">
        <f>IF('Input and Summary Results'!$J$4="yes",'Data Transformation'!F4826,'Data Transformation'!D4826)</f>
        <v>0</v>
      </c>
      <c r="I4826" t="str">
        <f t="shared" si="256"/>
        <v/>
      </c>
    </row>
    <row r="4827" spans="2:9" x14ac:dyDescent="0.55000000000000004">
      <c r="B4827" t="b">
        <f>IF('Input and Summary Results'!D4409=0,FALSE,'Input and Summary Results'!$B4409)</f>
        <v>0</v>
      </c>
      <c r="C4827" t="b">
        <f>IF(OR(B4827=0,'Input and Summary Results'!D4409=0,'Input and Summary Results'!D4409=""),FALSE,'Input and Summary Results'!$D4409)</f>
        <v>0</v>
      </c>
      <c r="D4827" t="b">
        <f>IF(OR(B4827=0,'Input and Summary Results'!E4409=0),FALSE,'Input and Summary Results'!$E4409)</f>
        <v>0</v>
      </c>
      <c r="E4827" t="b">
        <f t="shared" si="254"/>
        <v>0</v>
      </c>
      <c r="F4827" t="b">
        <f t="shared" si="255"/>
        <v>0</v>
      </c>
      <c r="G4827" t="b">
        <f>IF('Input and Summary Results'!$J$4="yes",IF(C4827=FALSE,FALSE,IF('Data Transformation'!E4827&lt;$R$10,E4827,$R$10)),IF(C4827=FALSE,FALSE,IF(C4827&lt;$R$10,C4827,$R$10)))</f>
        <v>0</v>
      </c>
      <c r="H4827" t="b">
        <f>IF('Input and Summary Results'!$J$4="yes",'Data Transformation'!F4827,'Data Transformation'!D4827)</f>
        <v>0</v>
      </c>
      <c r="I4827" t="str">
        <f t="shared" si="256"/>
        <v/>
      </c>
    </row>
    <row r="4828" spans="2:9" x14ac:dyDescent="0.55000000000000004">
      <c r="B4828" t="b">
        <f>IF('Input and Summary Results'!D4410=0,FALSE,'Input and Summary Results'!$B4410)</f>
        <v>0</v>
      </c>
      <c r="C4828" t="b">
        <f>IF(OR(B4828=0,'Input and Summary Results'!D4410=0,'Input and Summary Results'!D4410=""),FALSE,'Input and Summary Results'!$D4410)</f>
        <v>0</v>
      </c>
      <c r="D4828" t="b">
        <f>IF(OR(B4828=0,'Input and Summary Results'!E4410=0),FALSE,'Input and Summary Results'!$E4410)</f>
        <v>0</v>
      </c>
      <c r="E4828" t="b">
        <f t="shared" si="254"/>
        <v>0</v>
      </c>
      <c r="F4828" t="b">
        <f t="shared" si="255"/>
        <v>0</v>
      </c>
      <c r="G4828" t="b">
        <f>IF('Input and Summary Results'!$J$4="yes",IF(C4828=FALSE,FALSE,IF('Data Transformation'!E4828&lt;$R$10,E4828,$R$10)),IF(C4828=FALSE,FALSE,IF(C4828&lt;$R$10,C4828,$R$10)))</f>
        <v>0</v>
      </c>
      <c r="H4828" t="b">
        <f>IF('Input and Summary Results'!$J$4="yes",'Data Transformation'!F4828,'Data Transformation'!D4828)</f>
        <v>0</v>
      </c>
      <c r="I4828" t="str">
        <f t="shared" si="256"/>
        <v/>
      </c>
    </row>
    <row r="4829" spans="2:9" x14ac:dyDescent="0.55000000000000004">
      <c r="B4829" t="b">
        <f>IF('Input and Summary Results'!D4411=0,FALSE,'Input and Summary Results'!$B4411)</f>
        <v>0</v>
      </c>
      <c r="C4829" t="b">
        <f>IF(OR(B4829=0,'Input and Summary Results'!D4411=0,'Input and Summary Results'!D4411=""),FALSE,'Input and Summary Results'!$D4411)</f>
        <v>0</v>
      </c>
      <c r="D4829" t="b">
        <f>IF(OR(B4829=0,'Input and Summary Results'!E4411=0),FALSE,'Input and Summary Results'!$E4411)</f>
        <v>0</v>
      </c>
      <c r="E4829" t="b">
        <f t="shared" si="254"/>
        <v>0</v>
      </c>
      <c r="F4829" t="b">
        <f t="shared" si="255"/>
        <v>0</v>
      </c>
      <c r="G4829" t="b">
        <f>IF('Input and Summary Results'!$J$4="yes",IF(C4829=FALSE,FALSE,IF('Data Transformation'!E4829&lt;$R$10,E4829,$R$10)),IF(C4829=FALSE,FALSE,IF(C4829&lt;$R$10,C4829,$R$10)))</f>
        <v>0</v>
      </c>
      <c r="H4829" t="b">
        <f>IF('Input and Summary Results'!$J$4="yes",'Data Transformation'!F4829,'Data Transformation'!D4829)</f>
        <v>0</v>
      </c>
      <c r="I4829" t="str">
        <f t="shared" si="256"/>
        <v/>
      </c>
    </row>
    <row r="4830" spans="2:9" x14ac:dyDescent="0.55000000000000004">
      <c r="B4830" t="b">
        <f>IF('Input and Summary Results'!D4412=0,FALSE,'Input and Summary Results'!$B4412)</f>
        <v>0</v>
      </c>
      <c r="C4830" t="b">
        <f>IF(OR(B4830=0,'Input and Summary Results'!D4412=0,'Input and Summary Results'!D4412=""),FALSE,'Input and Summary Results'!$D4412)</f>
        <v>0</v>
      </c>
      <c r="D4830" t="b">
        <f>IF(OR(B4830=0,'Input and Summary Results'!E4412=0),FALSE,'Input and Summary Results'!$E4412)</f>
        <v>0</v>
      </c>
      <c r="E4830" t="b">
        <f t="shared" si="254"/>
        <v>0</v>
      </c>
      <c r="F4830" t="b">
        <f t="shared" si="255"/>
        <v>0</v>
      </c>
      <c r="G4830" t="b">
        <f>IF('Input and Summary Results'!$J$4="yes",IF(C4830=FALSE,FALSE,IF('Data Transformation'!E4830&lt;$R$10,E4830,$R$10)),IF(C4830=FALSE,FALSE,IF(C4830&lt;$R$10,C4830,$R$10)))</f>
        <v>0</v>
      </c>
      <c r="H4830" t="b">
        <f>IF('Input and Summary Results'!$J$4="yes",'Data Transformation'!F4830,'Data Transformation'!D4830)</f>
        <v>0</v>
      </c>
      <c r="I4830" t="str">
        <f t="shared" si="256"/>
        <v/>
      </c>
    </row>
    <row r="4831" spans="2:9" x14ac:dyDescent="0.55000000000000004">
      <c r="B4831" t="b">
        <f>IF('Input and Summary Results'!D4413=0,FALSE,'Input and Summary Results'!$B4413)</f>
        <v>0</v>
      </c>
      <c r="C4831" t="b">
        <f>IF(OR(B4831=0,'Input and Summary Results'!D4413=0,'Input and Summary Results'!D4413=""),FALSE,'Input and Summary Results'!$D4413)</f>
        <v>0</v>
      </c>
      <c r="D4831" t="b">
        <f>IF(OR(B4831=0,'Input and Summary Results'!E4413=0),FALSE,'Input and Summary Results'!$E4413)</f>
        <v>0</v>
      </c>
      <c r="E4831" t="b">
        <f t="shared" si="254"/>
        <v>0</v>
      </c>
      <c r="F4831" t="b">
        <f t="shared" si="255"/>
        <v>0</v>
      </c>
      <c r="G4831" t="b">
        <f>IF('Input and Summary Results'!$J$4="yes",IF(C4831=FALSE,FALSE,IF('Data Transformation'!E4831&lt;$R$10,E4831,$R$10)),IF(C4831=FALSE,FALSE,IF(C4831&lt;$R$10,C4831,$R$10)))</f>
        <v>0</v>
      </c>
      <c r="H4831" t="b">
        <f>IF('Input and Summary Results'!$J$4="yes",'Data Transformation'!F4831,'Data Transformation'!D4831)</f>
        <v>0</v>
      </c>
      <c r="I4831" t="str">
        <f t="shared" si="256"/>
        <v/>
      </c>
    </row>
    <row r="4832" spans="2:9" x14ac:dyDescent="0.55000000000000004">
      <c r="B4832" t="b">
        <f>IF('Input and Summary Results'!D4414=0,FALSE,'Input and Summary Results'!$B4414)</f>
        <v>0</v>
      </c>
      <c r="C4832" t="b">
        <f>IF(OR(B4832=0,'Input and Summary Results'!D4414=0,'Input and Summary Results'!D4414=""),FALSE,'Input and Summary Results'!$D4414)</f>
        <v>0</v>
      </c>
      <c r="D4832" t="b">
        <f>IF(OR(B4832=0,'Input and Summary Results'!E4414=0),FALSE,'Input and Summary Results'!$E4414)</f>
        <v>0</v>
      </c>
      <c r="E4832" t="b">
        <f t="shared" si="254"/>
        <v>0</v>
      </c>
      <c r="F4832" t="b">
        <f t="shared" si="255"/>
        <v>0</v>
      </c>
      <c r="G4832" t="b">
        <f>IF('Input and Summary Results'!$J$4="yes",IF(C4832=FALSE,FALSE,IF('Data Transformation'!E4832&lt;$R$10,E4832,$R$10)),IF(C4832=FALSE,FALSE,IF(C4832&lt;$R$10,C4832,$R$10)))</f>
        <v>0</v>
      </c>
      <c r="H4832" t="b">
        <f>IF('Input and Summary Results'!$J$4="yes",'Data Transformation'!F4832,'Data Transformation'!D4832)</f>
        <v>0</v>
      </c>
      <c r="I4832" t="str">
        <f t="shared" si="256"/>
        <v/>
      </c>
    </row>
    <row r="4833" spans="2:9" x14ac:dyDescent="0.55000000000000004">
      <c r="B4833" t="b">
        <f>IF('Input and Summary Results'!D4415=0,FALSE,'Input and Summary Results'!$B4415)</f>
        <v>0</v>
      </c>
      <c r="C4833" t="b">
        <f>IF(OR(B4833=0,'Input and Summary Results'!D4415=0,'Input and Summary Results'!D4415=""),FALSE,'Input and Summary Results'!$D4415)</f>
        <v>0</v>
      </c>
      <c r="D4833" t="b">
        <f>IF(OR(B4833=0,'Input and Summary Results'!E4415=0),FALSE,'Input and Summary Results'!$E4415)</f>
        <v>0</v>
      </c>
      <c r="E4833" t="b">
        <f t="shared" si="254"/>
        <v>0</v>
      </c>
      <c r="F4833" t="b">
        <f t="shared" si="255"/>
        <v>0</v>
      </c>
      <c r="G4833" t="b">
        <f>IF('Input and Summary Results'!$J$4="yes",IF(C4833=FALSE,FALSE,IF('Data Transformation'!E4833&lt;$R$10,E4833,$R$10)),IF(C4833=FALSE,FALSE,IF(C4833&lt;$R$10,C4833,$R$10)))</f>
        <v>0</v>
      </c>
      <c r="H4833" t="b">
        <f>IF('Input and Summary Results'!$J$4="yes",'Data Transformation'!F4833,'Data Transformation'!D4833)</f>
        <v>0</v>
      </c>
      <c r="I4833" t="str">
        <f t="shared" si="256"/>
        <v/>
      </c>
    </row>
    <row r="4834" spans="2:9" x14ac:dyDescent="0.55000000000000004">
      <c r="B4834" t="b">
        <f>IF('Input and Summary Results'!D4416=0,FALSE,'Input and Summary Results'!$B4416)</f>
        <v>0</v>
      </c>
      <c r="C4834" t="b">
        <f>IF(OR(B4834=0,'Input and Summary Results'!D4416=0,'Input and Summary Results'!D4416=""),FALSE,'Input and Summary Results'!$D4416)</f>
        <v>0</v>
      </c>
      <c r="D4834" t="b">
        <f>IF(OR(B4834=0,'Input and Summary Results'!E4416=0),FALSE,'Input and Summary Results'!$E4416)</f>
        <v>0</v>
      </c>
      <c r="E4834" t="b">
        <f t="shared" si="254"/>
        <v>0</v>
      </c>
      <c r="F4834" t="b">
        <f t="shared" si="255"/>
        <v>0</v>
      </c>
      <c r="G4834" t="b">
        <f>IF('Input and Summary Results'!$J$4="yes",IF(C4834=FALSE,FALSE,IF('Data Transformation'!E4834&lt;$R$10,E4834,$R$10)),IF(C4834=FALSE,FALSE,IF(C4834&lt;$R$10,C4834,$R$10)))</f>
        <v>0</v>
      </c>
      <c r="H4834" t="b">
        <f>IF('Input and Summary Results'!$J$4="yes",'Data Transformation'!F4834,'Data Transformation'!D4834)</f>
        <v>0</v>
      </c>
      <c r="I4834" t="str">
        <f t="shared" si="256"/>
        <v/>
      </c>
    </row>
    <row r="4835" spans="2:9" x14ac:dyDescent="0.55000000000000004">
      <c r="B4835" t="b">
        <f>IF('Input and Summary Results'!D4417=0,FALSE,'Input and Summary Results'!$B4417)</f>
        <v>0</v>
      </c>
      <c r="C4835" t="b">
        <f>IF(OR(B4835=0,'Input and Summary Results'!D4417=0,'Input and Summary Results'!D4417=""),FALSE,'Input and Summary Results'!$D4417)</f>
        <v>0</v>
      </c>
      <c r="D4835" t="b">
        <f>IF(OR(B4835=0,'Input and Summary Results'!E4417=0),FALSE,'Input and Summary Results'!$E4417)</f>
        <v>0</v>
      </c>
      <c r="E4835" t="b">
        <f t="shared" si="254"/>
        <v>0</v>
      </c>
      <c r="F4835" t="b">
        <f t="shared" si="255"/>
        <v>0</v>
      </c>
      <c r="G4835" t="b">
        <f>IF('Input and Summary Results'!$J$4="yes",IF(C4835=FALSE,FALSE,IF('Data Transformation'!E4835&lt;$R$10,E4835,$R$10)),IF(C4835=FALSE,FALSE,IF(C4835&lt;$R$10,C4835,$R$10)))</f>
        <v>0</v>
      </c>
      <c r="H4835" t="b">
        <f>IF('Input and Summary Results'!$J$4="yes",'Data Transformation'!F4835,'Data Transformation'!D4835)</f>
        <v>0</v>
      </c>
      <c r="I4835" t="str">
        <f t="shared" si="256"/>
        <v/>
      </c>
    </row>
    <row r="4836" spans="2:9" x14ac:dyDescent="0.55000000000000004">
      <c r="B4836" t="b">
        <f>IF('Input and Summary Results'!D4418=0,FALSE,'Input and Summary Results'!$B4418)</f>
        <v>0</v>
      </c>
      <c r="C4836" t="b">
        <f>IF(OR(B4836=0,'Input and Summary Results'!D4418=0,'Input and Summary Results'!D4418=""),FALSE,'Input and Summary Results'!$D4418)</f>
        <v>0</v>
      </c>
      <c r="D4836" t="b">
        <f>IF(OR(B4836=0,'Input and Summary Results'!E4418=0),FALSE,'Input and Summary Results'!$E4418)</f>
        <v>0</v>
      </c>
      <c r="E4836" t="b">
        <f t="shared" si="254"/>
        <v>0</v>
      </c>
      <c r="F4836" t="b">
        <f t="shared" si="255"/>
        <v>0</v>
      </c>
      <c r="G4836" t="b">
        <f>IF('Input and Summary Results'!$J$4="yes",IF(C4836=FALSE,FALSE,IF('Data Transformation'!E4836&lt;$R$10,E4836,$R$10)),IF(C4836=FALSE,FALSE,IF(C4836&lt;$R$10,C4836,$R$10)))</f>
        <v>0</v>
      </c>
      <c r="H4836" t="b">
        <f>IF('Input and Summary Results'!$J$4="yes",'Data Transformation'!F4836,'Data Transformation'!D4836)</f>
        <v>0</v>
      </c>
      <c r="I4836" t="str">
        <f t="shared" si="256"/>
        <v/>
      </c>
    </row>
    <row r="4837" spans="2:9" x14ac:dyDescent="0.55000000000000004">
      <c r="B4837" t="b">
        <f>IF('Input and Summary Results'!D4419=0,FALSE,'Input and Summary Results'!$B4419)</f>
        <v>0</v>
      </c>
      <c r="C4837" t="b">
        <f>IF(OR(B4837=0,'Input and Summary Results'!D4419=0,'Input and Summary Results'!D4419=""),FALSE,'Input and Summary Results'!$D4419)</f>
        <v>0</v>
      </c>
      <c r="D4837" t="b">
        <f>IF(OR(B4837=0,'Input and Summary Results'!E4419=0),FALSE,'Input and Summary Results'!$E4419)</f>
        <v>0</v>
      </c>
      <c r="E4837" t="b">
        <f t="shared" si="254"/>
        <v>0</v>
      </c>
      <c r="F4837" t="b">
        <f t="shared" si="255"/>
        <v>0</v>
      </c>
      <c r="G4837" t="b">
        <f>IF('Input and Summary Results'!$J$4="yes",IF(C4837=FALSE,FALSE,IF('Data Transformation'!E4837&lt;$R$10,E4837,$R$10)),IF(C4837=FALSE,FALSE,IF(C4837&lt;$R$10,C4837,$R$10)))</f>
        <v>0</v>
      </c>
      <c r="H4837" t="b">
        <f>IF('Input and Summary Results'!$J$4="yes",'Data Transformation'!F4837,'Data Transformation'!D4837)</f>
        <v>0</v>
      </c>
      <c r="I4837" t="str">
        <f t="shared" si="256"/>
        <v/>
      </c>
    </row>
    <row r="4838" spans="2:9" x14ac:dyDescent="0.55000000000000004">
      <c r="B4838" t="b">
        <f>IF('Input and Summary Results'!D4420=0,FALSE,'Input and Summary Results'!$B4420)</f>
        <v>0</v>
      </c>
      <c r="C4838" t="b">
        <f>IF(OR(B4838=0,'Input and Summary Results'!D4420=0,'Input and Summary Results'!D4420=""),FALSE,'Input and Summary Results'!$D4420)</f>
        <v>0</v>
      </c>
      <c r="D4838" t="b">
        <f>IF(OR(B4838=0,'Input and Summary Results'!E4420=0),FALSE,'Input and Summary Results'!$E4420)</f>
        <v>0</v>
      </c>
      <c r="E4838" t="b">
        <f t="shared" si="254"/>
        <v>0</v>
      </c>
      <c r="F4838" t="b">
        <f t="shared" si="255"/>
        <v>0</v>
      </c>
      <c r="G4838" t="b">
        <f>IF('Input and Summary Results'!$J$4="yes",IF(C4838=FALSE,FALSE,IF('Data Transformation'!E4838&lt;$R$10,E4838,$R$10)),IF(C4838=FALSE,FALSE,IF(C4838&lt;$R$10,C4838,$R$10)))</f>
        <v>0</v>
      </c>
      <c r="H4838" t="b">
        <f>IF('Input and Summary Results'!$J$4="yes",'Data Transformation'!F4838,'Data Transformation'!D4838)</f>
        <v>0</v>
      </c>
      <c r="I4838" t="str">
        <f t="shared" si="256"/>
        <v/>
      </c>
    </row>
    <row r="4839" spans="2:9" x14ac:dyDescent="0.55000000000000004">
      <c r="B4839" t="b">
        <f>IF('Input and Summary Results'!D4421=0,FALSE,'Input and Summary Results'!$B4421)</f>
        <v>0</v>
      </c>
      <c r="C4839" t="b">
        <f>IF(OR(B4839=0,'Input and Summary Results'!D4421=0,'Input and Summary Results'!D4421=""),FALSE,'Input and Summary Results'!$D4421)</f>
        <v>0</v>
      </c>
      <c r="D4839" t="b">
        <f>IF(OR(B4839=0,'Input and Summary Results'!E4421=0),FALSE,'Input and Summary Results'!$E4421)</f>
        <v>0</v>
      </c>
      <c r="E4839" t="b">
        <f t="shared" si="254"/>
        <v>0</v>
      </c>
      <c r="F4839" t="b">
        <f t="shared" si="255"/>
        <v>0</v>
      </c>
      <c r="G4839" t="b">
        <f>IF('Input and Summary Results'!$J$4="yes",IF(C4839=FALSE,FALSE,IF('Data Transformation'!E4839&lt;$R$10,E4839,$R$10)),IF(C4839=FALSE,FALSE,IF(C4839&lt;$R$10,C4839,$R$10)))</f>
        <v>0</v>
      </c>
      <c r="H4839" t="b">
        <f>IF('Input and Summary Results'!$J$4="yes",'Data Transformation'!F4839,'Data Transformation'!D4839)</f>
        <v>0</v>
      </c>
      <c r="I4839" t="str">
        <f t="shared" si="256"/>
        <v/>
      </c>
    </row>
    <row r="4840" spans="2:9" x14ac:dyDescent="0.55000000000000004">
      <c r="B4840" t="b">
        <f>IF('Input and Summary Results'!D4422=0,FALSE,'Input and Summary Results'!$B4422)</f>
        <v>0</v>
      </c>
      <c r="C4840" t="b">
        <f>IF(OR(B4840=0,'Input and Summary Results'!D4422=0,'Input and Summary Results'!D4422=""),FALSE,'Input and Summary Results'!$D4422)</f>
        <v>0</v>
      </c>
      <c r="D4840" t="b">
        <f>IF(OR(B4840=0,'Input and Summary Results'!E4422=0),FALSE,'Input and Summary Results'!$E4422)</f>
        <v>0</v>
      </c>
      <c r="E4840" t="b">
        <f t="shared" si="254"/>
        <v>0</v>
      </c>
      <c r="F4840" t="b">
        <f t="shared" si="255"/>
        <v>0</v>
      </c>
      <c r="G4840" t="b">
        <f>IF('Input and Summary Results'!$J$4="yes",IF(C4840=FALSE,FALSE,IF('Data Transformation'!E4840&lt;$R$10,E4840,$R$10)),IF(C4840=FALSE,FALSE,IF(C4840&lt;$R$10,C4840,$R$10)))</f>
        <v>0</v>
      </c>
      <c r="H4840" t="b">
        <f>IF('Input and Summary Results'!$J$4="yes",'Data Transformation'!F4840,'Data Transformation'!D4840)</f>
        <v>0</v>
      </c>
      <c r="I4840" t="str">
        <f t="shared" si="256"/>
        <v/>
      </c>
    </row>
    <row r="4841" spans="2:9" x14ac:dyDescent="0.55000000000000004">
      <c r="B4841" t="b">
        <f>IF('Input and Summary Results'!D4423=0,FALSE,'Input and Summary Results'!$B4423)</f>
        <v>0</v>
      </c>
      <c r="C4841" t="b">
        <f>IF(OR(B4841=0,'Input and Summary Results'!D4423=0,'Input and Summary Results'!D4423=""),FALSE,'Input and Summary Results'!$D4423)</f>
        <v>0</v>
      </c>
      <c r="D4841" t="b">
        <f>IF(OR(B4841=0,'Input and Summary Results'!E4423=0),FALSE,'Input and Summary Results'!$E4423)</f>
        <v>0</v>
      </c>
      <c r="E4841" t="b">
        <f t="shared" si="254"/>
        <v>0</v>
      </c>
      <c r="F4841" t="b">
        <f t="shared" si="255"/>
        <v>0</v>
      </c>
      <c r="G4841" t="b">
        <f>IF('Input and Summary Results'!$J$4="yes",IF(C4841=FALSE,FALSE,IF('Data Transformation'!E4841&lt;$R$10,E4841,$R$10)),IF(C4841=FALSE,FALSE,IF(C4841&lt;$R$10,C4841,$R$10)))</f>
        <v>0</v>
      </c>
      <c r="H4841" t="b">
        <f>IF('Input and Summary Results'!$J$4="yes",'Data Transformation'!F4841,'Data Transformation'!D4841)</f>
        <v>0</v>
      </c>
      <c r="I4841" t="str">
        <f t="shared" si="256"/>
        <v/>
      </c>
    </row>
    <row r="4842" spans="2:9" x14ac:dyDescent="0.55000000000000004">
      <c r="B4842" t="b">
        <f>IF('Input and Summary Results'!D4424=0,FALSE,'Input and Summary Results'!$B4424)</f>
        <v>0</v>
      </c>
      <c r="C4842" t="b">
        <f>IF(OR(B4842=0,'Input and Summary Results'!D4424=0,'Input and Summary Results'!D4424=""),FALSE,'Input and Summary Results'!$D4424)</f>
        <v>0</v>
      </c>
      <c r="D4842" t="b">
        <f>IF(OR(B4842=0,'Input and Summary Results'!E4424=0),FALSE,'Input and Summary Results'!$E4424)</f>
        <v>0</v>
      </c>
      <c r="E4842" t="b">
        <f t="shared" ref="E4842:E4905" si="257">IF(C4842=FALSE,FALSE,LOG10(C4842))</f>
        <v>0</v>
      </c>
      <c r="F4842" t="b">
        <f t="shared" ref="F4842:F4905" si="258">IF(D4842=FALSE, FALSE,0.434*D4842/C4842)</f>
        <v>0</v>
      </c>
      <c r="G4842" t="b">
        <f>IF('Input and Summary Results'!$J$4="yes",IF(C4842=FALSE,FALSE,IF('Data Transformation'!E4842&lt;$R$10,E4842,$R$10)),IF(C4842=FALSE,FALSE,IF(C4842&lt;$R$10,C4842,$R$10)))</f>
        <v>0</v>
      </c>
      <c r="H4842" t="b">
        <f>IF('Input and Summary Results'!$J$4="yes",'Data Transformation'!F4842,'Data Transformation'!D4842)</f>
        <v>0</v>
      </c>
      <c r="I4842" t="str">
        <f t="shared" si="256"/>
        <v/>
      </c>
    </row>
    <row r="4843" spans="2:9" x14ac:dyDescent="0.55000000000000004">
      <c r="B4843" t="b">
        <f>IF('Input and Summary Results'!D4425=0,FALSE,'Input and Summary Results'!$B4425)</f>
        <v>0</v>
      </c>
      <c r="C4843" t="b">
        <f>IF(OR(B4843=0,'Input and Summary Results'!D4425=0,'Input and Summary Results'!D4425=""),FALSE,'Input and Summary Results'!$D4425)</f>
        <v>0</v>
      </c>
      <c r="D4843" t="b">
        <f>IF(OR(B4843=0,'Input and Summary Results'!E4425=0),FALSE,'Input and Summary Results'!$E4425)</f>
        <v>0</v>
      </c>
      <c r="E4843" t="b">
        <f t="shared" si="257"/>
        <v>0</v>
      </c>
      <c r="F4843" t="b">
        <f t="shared" si="258"/>
        <v>0</v>
      </c>
      <c r="G4843" t="b">
        <f>IF('Input and Summary Results'!$J$4="yes",IF(C4843=FALSE,FALSE,IF('Data Transformation'!E4843&lt;$R$10,E4843,$R$10)),IF(C4843=FALSE,FALSE,IF(C4843&lt;$R$10,C4843,$R$10)))</f>
        <v>0</v>
      </c>
      <c r="H4843" t="b">
        <f>IF('Input and Summary Results'!$J$4="yes",'Data Transformation'!F4843,'Data Transformation'!D4843)</f>
        <v>0</v>
      </c>
      <c r="I4843" t="str">
        <f t="shared" si="256"/>
        <v/>
      </c>
    </row>
    <row r="4844" spans="2:9" x14ac:dyDescent="0.55000000000000004">
      <c r="B4844" t="b">
        <f>IF('Input and Summary Results'!D4426=0,FALSE,'Input and Summary Results'!$B4426)</f>
        <v>0</v>
      </c>
      <c r="C4844" t="b">
        <f>IF(OR(B4844=0,'Input and Summary Results'!D4426=0,'Input and Summary Results'!D4426=""),FALSE,'Input and Summary Results'!$D4426)</f>
        <v>0</v>
      </c>
      <c r="D4844" t="b">
        <f>IF(OR(B4844=0,'Input and Summary Results'!E4426=0),FALSE,'Input and Summary Results'!$E4426)</f>
        <v>0</v>
      </c>
      <c r="E4844" t="b">
        <f t="shared" si="257"/>
        <v>0</v>
      </c>
      <c r="F4844" t="b">
        <f t="shared" si="258"/>
        <v>0</v>
      </c>
      <c r="G4844" t="b">
        <f>IF('Input and Summary Results'!$J$4="yes",IF(C4844=FALSE,FALSE,IF('Data Transformation'!E4844&lt;$R$10,E4844,$R$10)),IF(C4844=FALSE,FALSE,IF(C4844&lt;$R$10,C4844,$R$10)))</f>
        <v>0</v>
      </c>
      <c r="H4844" t="b">
        <f>IF('Input and Summary Results'!$J$4="yes",'Data Transformation'!F4844,'Data Transformation'!D4844)</f>
        <v>0</v>
      </c>
      <c r="I4844" t="str">
        <f t="shared" si="256"/>
        <v/>
      </c>
    </row>
    <row r="4845" spans="2:9" x14ac:dyDescent="0.55000000000000004">
      <c r="B4845" t="b">
        <f>IF('Input and Summary Results'!D4427=0,FALSE,'Input and Summary Results'!$B4427)</f>
        <v>0</v>
      </c>
      <c r="C4845" t="b">
        <f>IF(OR(B4845=0,'Input and Summary Results'!D4427=0,'Input and Summary Results'!D4427=""),FALSE,'Input and Summary Results'!$D4427)</f>
        <v>0</v>
      </c>
      <c r="D4845" t="b">
        <f>IF(OR(B4845=0,'Input and Summary Results'!E4427=0),FALSE,'Input and Summary Results'!$E4427)</f>
        <v>0</v>
      </c>
      <c r="E4845" t="b">
        <f t="shared" si="257"/>
        <v>0</v>
      </c>
      <c r="F4845" t="b">
        <f t="shared" si="258"/>
        <v>0</v>
      </c>
      <c r="G4845" t="b">
        <f>IF('Input and Summary Results'!$J$4="yes",IF(C4845=FALSE,FALSE,IF('Data Transformation'!E4845&lt;$R$10,E4845,$R$10)),IF(C4845=FALSE,FALSE,IF(C4845&lt;$R$10,C4845,$R$10)))</f>
        <v>0</v>
      </c>
      <c r="H4845" t="b">
        <f>IF('Input and Summary Results'!$J$4="yes",'Data Transformation'!F4845,'Data Transformation'!D4845)</f>
        <v>0</v>
      </c>
      <c r="I4845" t="str">
        <f t="shared" si="256"/>
        <v/>
      </c>
    </row>
    <row r="4846" spans="2:9" x14ac:dyDescent="0.55000000000000004">
      <c r="B4846" t="b">
        <f>IF('Input and Summary Results'!D4428=0,FALSE,'Input and Summary Results'!$B4428)</f>
        <v>0</v>
      </c>
      <c r="C4846" t="b">
        <f>IF(OR(B4846=0,'Input and Summary Results'!D4428=0,'Input and Summary Results'!D4428=""),FALSE,'Input and Summary Results'!$D4428)</f>
        <v>0</v>
      </c>
      <c r="D4846" t="b">
        <f>IF(OR(B4846=0,'Input and Summary Results'!E4428=0),FALSE,'Input and Summary Results'!$E4428)</f>
        <v>0</v>
      </c>
      <c r="E4846" t="b">
        <f t="shared" si="257"/>
        <v>0</v>
      </c>
      <c r="F4846" t="b">
        <f t="shared" si="258"/>
        <v>0</v>
      </c>
      <c r="G4846" t="b">
        <f>IF('Input and Summary Results'!$J$4="yes",IF(C4846=FALSE,FALSE,IF('Data Transformation'!E4846&lt;$R$10,E4846,$R$10)),IF(C4846=FALSE,FALSE,IF(C4846&lt;$R$10,C4846,$R$10)))</f>
        <v>0</v>
      </c>
      <c r="H4846" t="b">
        <f>IF('Input and Summary Results'!$J$4="yes",'Data Transformation'!F4846,'Data Transformation'!D4846)</f>
        <v>0</v>
      </c>
      <c r="I4846" t="str">
        <f t="shared" si="256"/>
        <v/>
      </c>
    </row>
    <row r="4847" spans="2:9" x14ac:dyDescent="0.55000000000000004">
      <c r="B4847" t="b">
        <f>IF('Input and Summary Results'!D4429=0,FALSE,'Input and Summary Results'!$B4429)</f>
        <v>0</v>
      </c>
      <c r="C4847" t="b">
        <f>IF(OR(B4847=0,'Input and Summary Results'!D4429=0,'Input and Summary Results'!D4429=""),FALSE,'Input and Summary Results'!$D4429)</f>
        <v>0</v>
      </c>
      <c r="D4847" t="b">
        <f>IF(OR(B4847=0,'Input and Summary Results'!E4429=0),FALSE,'Input and Summary Results'!$E4429)</f>
        <v>0</v>
      </c>
      <c r="E4847" t="b">
        <f t="shared" si="257"/>
        <v>0</v>
      </c>
      <c r="F4847" t="b">
        <f t="shared" si="258"/>
        <v>0</v>
      </c>
      <c r="G4847" t="b">
        <f>IF('Input and Summary Results'!$J$4="yes",IF(C4847=FALSE,FALSE,IF('Data Transformation'!E4847&lt;$R$10,E4847,$R$10)),IF(C4847=FALSE,FALSE,IF(C4847&lt;$R$10,C4847,$R$10)))</f>
        <v>0</v>
      </c>
      <c r="H4847" t="b">
        <f>IF('Input and Summary Results'!$J$4="yes",'Data Transformation'!F4847,'Data Transformation'!D4847)</f>
        <v>0</v>
      </c>
      <c r="I4847" t="str">
        <f t="shared" si="256"/>
        <v/>
      </c>
    </row>
    <row r="4848" spans="2:9" x14ac:dyDescent="0.55000000000000004">
      <c r="B4848" t="b">
        <f>IF('Input and Summary Results'!D4430=0,FALSE,'Input and Summary Results'!$B4430)</f>
        <v>0</v>
      </c>
      <c r="C4848" t="b">
        <f>IF(OR(B4848=0,'Input and Summary Results'!D4430=0,'Input and Summary Results'!D4430=""),FALSE,'Input and Summary Results'!$D4430)</f>
        <v>0</v>
      </c>
      <c r="D4848" t="b">
        <f>IF(OR(B4848=0,'Input and Summary Results'!E4430=0),FALSE,'Input and Summary Results'!$E4430)</f>
        <v>0</v>
      </c>
      <c r="E4848" t="b">
        <f t="shared" si="257"/>
        <v>0</v>
      </c>
      <c r="F4848" t="b">
        <f t="shared" si="258"/>
        <v>0</v>
      </c>
      <c r="G4848" t="b">
        <f>IF('Input and Summary Results'!$J$4="yes",IF(C4848=FALSE,FALSE,IF('Data Transformation'!E4848&lt;$R$10,E4848,$R$10)),IF(C4848=FALSE,FALSE,IF(C4848&lt;$R$10,C4848,$R$10)))</f>
        <v>0</v>
      </c>
      <c r="H4848" t="b">
        <f>IF('Input and Summary Results'!$J$4="yes",'Data Transformation'!F4848,'Data Transformation'!D4848)</f>
        <v>0</v>
      </c>
      <c r="I4848" t="str">
        <f t="shared" si="256"/>
        <v/>
      </c>
    </row>
    <row r="4849" spans="2:9" x14ac:dyDescent="0.55000000000000004">
      <c r="B4849" t="b">
        <f>IF('Input and Summary Results'!D4431=0,FALSE,'Input and Summary Results'!$B4431)</f>
        <v>0</v>
      </c>
      <c r="C4849" t="b">
        <f>IF(OR(B4849=0,'Input and Summary Results'!D4431=0,'Input and Summary Results'!D4431=""),FALSE,'Input and Summary Results'!$D4431)</f>
        <v>0</v>
      </c>
      <c r="D4849" t="b">
        <f>IF(OR(B4849=0,'Input and Summary Results'!E4431=0),FALSE,'Input and Summary Results'!$E4431)</f>
        <v>0</v>
      </c>
      <c r="E4849" t="b">
        <f t="shared" si="257"/>
        <v>0</v>
      </c>
      <c r="F4849" t="b">
        <f t="shared" si="258"/>
        <v>0</v>
      </c>
      <c r="G4849" t="b">
        <f>IF('Input and Summary Results'!$J$4="yes",IF(C4849=FALSE,FALSE,IF('Data Transformation'!E4849&lt;$R$10,E4849,$R$10)),IF(C4849=FALSE,FALSE,IF(C4849&lt;$R$10,C4849,$R$10)))</f>
        <v>0</v>
      </c>
      <c r="H4849" t="b">
        <f>IF('Input and Summary Results'!$J$4="yes",'Data Transformation'!F4849,'Data Transformation'!D4849)</f>
        <v>0</v>
      </c>
      <c r="I4849" t="str">
        <f t="shared" si="256"/>
        <v/>
      </c>
    </row>
    <row r="4850" spans="2:9" x14ac:dyDescent="0.55000000000000004">
      <c r="B4850" t="b">
        <f>IF('Input and Summary Results'!D4432=0,FALSE,'Input and Summary Results'!$B4432)</f>
        <v>0</v>
      </c>
      <c r="C4850" t="b">
        <f>IF(OR(B4850=0,'Input and Summary Results'!D4432=0,'Input and Summary Results'!D4432=""),FALSE,'Input and Summary Results'!$D4432)</f>
        <v>0</v>
      </c>
      <c r="D4850" t="b">
        <f>IF(OR(B4850=0,'Input and Summary Results'!E4432=0),FALSE,'Input and Summary Results'!$E4432)</f>
        <v>0</v>
      </c>
      <c r="E4850" t="b">
        <f t="shared" si="257"/>
        <v>0</v>
      </c>
      <c r="F4850" t="b">
        <f t="shared" si="258"/>
        <v>0</v>
      </c>
      <c r="G4850" t="b">
        <f>IF('Input and Summary Results'!$J$4="yes",IF(C4850=FALSE,FALSE,IF('Data Transformation'!E4850&lt;$R$10,E4850,$R$10)),IF(C4850=FALSE,FALSE,IF(C4850&lt;$R$10,C4850,$R$10)))</f>
        <v>0</v>
      </c>
      <c r="H4850" t="b">
        <f>IF('Input and Summary Results'!$J$4="yes",'Data Transformation'!F4850,'Data Transformation'!D4850)</f>
        <v>0</v>
      </c>
      <c r="I4850" t="str">
        <f t="shared" si="256"/>
        <v/>
      </c>
    </row>
    <row r="4851" spans="2:9" x14ac:dyDescent="0.55000000000000004">
      <c r="B4851" t="b">
        <f>IF('Input and Summary Results'!D4433=0,FALSE,'Input and Summary Results'!$B4433)</f>
        <v>0</v>
      </c>
      <c r="C4851" t="b">
        <f>IF(OR(B4851=0,'Input and Summary Results'!D4433=0,'Input and Summary Results'!D4433=""),FALSE,'Input and Summary Results'!$D4433)</f>
        <v>0</v>
      </c>
      <c r="D4851" t="b">
        <f>IF(OR(B4851=0,'Input and Summary Results'!E4433=0),FALSE,'Input and Summary Results'!$E4433)</f>
        <v>0</v>
      </c>
      <c r="E4851" t="b">
        <f t="shared" si="257"/>
        <v>0</v>
      </c>
      <c r="F4851" t="b">
        <f t="shared" si="258"/>
        <v>0</v>
      </c>
      <c r="G4851" t="b">
        <f>IF('Input and Summary Results'!$J$4="yes",IF(C4851=FALSE,FALSE,IF('Data Transformation'!E4851&lt;$R$10,E4851,$R$10)),IF(C4851=FALSE,FALSE,IF(C4851&lt;$R$10,C4851,$R$10)))</f>
        <v>0</v>
      </c>
      <c r="H4851" t="b">
        <f>IF('Input and Summary Results'!$J$4="yes",'Data Transformation'!F4851,'Data Transformation'!D4851)</f>
        <v>0</v>
      </c>
      <c r="I4851" t="str">
        <f t="shared" si="256"/>
        <v/>
      </c>
    </row>
    <row r="4852" spans="2:9" x14ac:dyDescent="0.55000000000000004">
      <c r="B4852" t="b">
        <f>IF('Input and Summary Results'!D4434=0,FALSE,'Input and Summary Results'!$B4434)</f>
        <v>0</v>
      </c>
      <c r="C4852" t="b">
        <f>IF(OR(B4852=0,'Input and Summary Results'!D4434=0,'Input and Summary Results'!D4434=""),FALSE,'Input and Summary Results'!$D4434)</f>
        <v>0</v>
      </c>
      <c r="D4852" t="b">
        <f>IF(OR(B4852=0,'Input and Summary Results'!E4434=0),FALSE,'Input and Summary Results'!$E4434)</f>
        <v>0</v>
      </c>
      <c r="E4852" t="b">
        <f t="shared" si="257"/>
        <v>0</v>
      </c>
      <c r="F4852" t="b">
        <f t="shared" si="258"/>
        <v>0</v>
      </c>
      <c r="G4852" t="b">
        <f>IF('Input and Summary Results'!$J$4="yes",IF(C4852=FALSE,FALSE,IF('Data Transformation'!E4852&lt;$R$10,E4852,$R$10)),IF(C4852=FALSE,FALSE,IF(C4852&lt;$R$10,C4852,$R$10)))</f>
        <v>0</v>
      </c>
      <c r="H4852" t="b">
        <f>IF('Input and Summary Results'!$J$4="yes",'Data Transformation'!F4852,'Data Transformation'!D4852)</f>
        <v>0</v>
      </c>
      <c r="I4852" t="str">
        <f t="shared" si="256"/>
        <v/>
      </c>
    </row>
    <row r="4853" spans="2:9" x14ac:dyDescent="0.55000000000000004">
      <c r="B4853" t="b">
        <f>IF('Input and Summary Results'!D4435=0,FALSE,'Input and Summary Results'!$B4435)</f>
        <v>0</v>
      </c>
      <c r="C4853" t="b">
        <f>IF(OR(B4853=0,'Input and Summary Results'!D4435=0,'Input and Summary Results'!D4435=""),FALSE,'Input and Summary Results'!$D4435)</f>
        <v>0</v>
      </c>
      <c r="D4853" t="b">
        <f>IF(OR(B4853=0,'Input and Summary Results'!E4435=0),FALSE,'Input and Summary Results'!$E4435)</f>
        <v>0</v>
      </c>
      <c r="E4853" t="b">
        <f t="shared" si="257"/>
        <v>0</v>
      </c>
      <c r="F4853" t="b">
        <f t="shared" si="258"/>
        <v>0</v>
      </c>
      <c r="G4853" t="b">
        <f>IF('Input and Summary Results'!$J$4="yes",IF(C4853=FALSE,FALSE,IF('Data Transformation'!E4853&lt;$R$10,E4853,$R$10)),IF(C4853=FALSE,FALSE,IF(C4853&lt;$R$10,C4853,$R$10)))</f>
        <v>0</v>
      </c>
      <c r="H4853" t="b">
        <f>IF('Input and Summary Results'!$J$4="yes",'Data Transformation'!F4853,'Data Transformation'!D4853)</f>
        <v>0</v>
      </c>
      <c r="I4853" t="str">
        <f t="shared" si="256"/>
        <v/>
      </c>
    </row>
    <row r="4854" spans="2:9" x14ac:dyDescent="0.55000000000000004">
      <c r="B4854" t="b">
        <f>IF('Input and Summary Results'!D4436=0,FALSE,'Input and Summary Results'!$B4436)</f>
        <v>0</v>
      </c>
      <c r="C4854" t="b">
        <f>IF(OR(B4854=0,'Input and Summary Results'!D4436=0,'Input and Summary Results'!D4436=""),FALSE,'Input and Summary Results'!$D4436)</f>
        <v>0</v>
      </c>
      <c r="D4854" t="b">
        <f>IF(OR(B4854=0,'Input and Summary Results'!E4436=0),FALSE,'Input and Summary Results'!$E4436)</f>
        <v>0</v>
      </c>
      <c r="E4854" t="b">
        <f t="shared" si="257"/>
        <v>0</v>
      </c>
      <c r="F4854" t="b">
        <f t="shared" si="258"/>
        <v>0</v>
      </c>
      <c r="G4854" t="b">
        <f>IF('Input and Summary Results'!$J$4="yes",IF(C4854=FALSE,FALSE,IF('Data Transformation'!E4854&lt;$R$10,E4854,$R$10)),IF(C4854=FALSE,FALSE,IF(C4854&lt;$R$10,C4854,$R$10)))</f>
        <v>0</v>
      </c>
      <c r="H4854" t="b">
        <f>IF('Input and Summary Results'!$J$4="yes",'Data Transformation'!F4854,'Data Transformation'!D4854)</f>
        <v>0</v>
      </c>
      <c r="I4854" t="str">
        <f t="shared" si="256"/>
        <v/>
      </c>
    </row>
    <row r="4855" spans="2:9" x14ac:dyDescent="0.55000000000000004">
      <c r="B4855" t="b">
        <f>IF('Input and Summary Results'!D4437=0,FALSE,'Input and Summary Results'!$B4437)</f>
        <v>0</v>
      </c>
      <c r="C4855" t="b">
        <f>IF(OR(B4855=0,'Input and Summary Results'!D4437=0,'Input and Summary Results'!D4437=""),FALSE,'Input and Summary Results'!$D4437)</f>
        <v>0</v>
      </c>
      <c r="D4855" t="b">
        <f>IF(OR(B4855=0,'Input and Summary Results'!E4437=0),FALSE,'Input and Summary Results'!$E4437)</f>
        <v>0</v>
      </c>
      <c r="E4855" t="b">
        <f t="shared" si="257"/>
        <v>0</v>
      </c>
      <c r="F4855" t="b">
        <f t="shared" si="258"/>
        <v>0</v>
      </c>
      <c r="G4855" t="b">
        <f>IF('Input and Summary Results'!$J$4="yes",IF(C4855=FALSE,FALSE,IF('Data Transformation'!E4855&lt;$R$10,E4855,$R$10)),IF(C4855=FALSE,FALSE,IF(C4855&lt;$R$10,C4855,$R$10)))</f>
        <v>0</v>
      </c>
      <c r="H4855" t="b">
        <f>IF('Input and Summary Results'!$J$4="yes",'Data Transformation'!F4855,'Data Transformation'!D4855)</f>
        <v>0</v>
      </c>
      <c r="I4855" t="str">
        <f t="shared" si="256"/>
        <v/>
      </c>
    </row>
    <row r="4856" spans="2:9" x14ac:dyDescent="0.55000000000000004">
      <c r="B4856" t="b">
        <f>IF('Input and Summary Results'!D4438=0,FALSE,'Input and Summary Results'!$B4438)</f>
        <v>0</v>
      </c>
      <c r="C4856" t="b">
        <f>IF(OR(B4856=0,'Input and Summary Results'!D4438=0,'Input and Summary Results'!D4438=""),FALSE,'Input and Summary Results'!$D4438)</f>
        <v>0</v>
      </c>
      <c r="D4856" t="b">
        <f>IF(OR(B4856=0,'Input and Summary Results'!E4438=0),FALSE,'Input and Summary Results'!$E4438)</f>
        <v>0</v>
      </c>
      <c r="E4856" t="b">
        <f t="shared" si="257"/>
        <v>0</v>
      </c>
      <c r="F4856" t="b">
        <f t="shared" si="258"/>
        <v>0</v>
      </c>
      <c r="G4856" t="b">
        <f>IF('Input and Summary Results'!$J$4="yes",IF(C4856=FALSE,FALSE,IF('Data Transformation'!E4856&lt;$R$10,E4856,$R$10)),IF(C4856=FALSE,FALSE,IF(C4856&lt;$R$10,C4856,$R$10)))</f>
        <v>0</v>
      </c>
      <c r="H4856" t="b">
        <f>IF('Input and Summary Results'!$J$4="yes",'Data Transformation'!F4856,'Data Transformation'!D4856)</f>
        <v>0</v>
      </c>
      <c r="I4856" t="str">
        <f t="shared" si="256"/>
        <v/>
      </c>
    </row>
    <row r="4857" spans="2:9" x14ac:dyDescent="0.55000000000000004">
      <c r="B4857" t="b">
        <f>IF('Input and Summary Results'!D4439=0,FALSE,'Input and Summary Results'!$B4439)</f>
        <v>0</v>
      </c>
      <c r="C4857" t="b">
        <f>IF(OR(B4857=0,'Input and Summary Results'!D4439=0,'Input and Summary Results'!D4439=""),FALSE,'Input and Summary Results'!$D4439)</f>
        <v>0</v>
      </c>
      <c r="D4857" t="b">
        <f>IF(OR(B4857=0,'Input and Summary Results'!E4439=0),FALSE,'Input and Summary Results'!$E4439)</f>
        <v>0</v>
      </c>
      <c r="E4857" t="b">
        <f t="shared" si="257"/>
        <v>0</v>
      </c>
      <c r="F4857" t="b">
        <f t="shared" si="258"/>
        <v>0</v>
      </c>
      <c r="G4857" t="b">
        <f>IF('Input and Summary Results'!$J$4="yes",IF(C4857=FALSE,FALSE,IF('Data Transformation'!E4857&lt;$R$10,E4857,$R$10)),IF(C4857=FALSE,FALSE,IF(C4857&lt;$R$10,C4857,$R$10)))</f>
        <v>0</v>
      </c>
      <c r="H4857" t="b">
        <f>IF('Input and Summary Results'!$J$4="yes",'Data Transformation'!F4857,'Data Transformation'!D4857)</f>
        <v>0</v>
      </c>
      <c r="I4857" t="str">
        <f t="shared" si="256"/>
        <v/>
      </c>
    </row>
    <row r="4858" spans="2:9" x14ac:dyDescent="0.55000000000000004">
      <c r="B4858" t="b">
        <f>IF('Input and Summary Results'!D4440=0,FALSE,'Input and Summary Results'!$B4440)</f>
        <v>0</v>
      </c>
      <c r="C4858" t="b">
        <f>IF(OR(B4858=0,'Input and Summary Results'!D4440=0,'Input and Summary Results'!D4440=""),FALSE,'Input and Summary Results'!$D4440)</f>
        <v>0</v>
      </c>
      <c r="D4858" t="b">
        <f>IF(OR(B4858=0,'Input and Summary Results'!E4440=0),FALSE,'Input and Summary Results'!$E4440)</f>
        <v>0</v>
      </c>
      <c r="E4858" t="b">
        <f t="shared" si="257"/>
        <v>0</v>
      </c>
      <c r="F4858" t="b">
        <f t="shared" si="258"/>
        <v>0</v>
      </c>
      <c r="G4858" t="b">
        <f>IF('Input and Summary Results'!$J$4="yes",IF(C4858=FALSE,FALSE,IF('Data Transformation'!E4858&lt;$R$10,E4858,$R$10)),IF(C4858=FALSE,FALSE,IF(C4858&lt;$R$10,C4858,$R$10)))</f>
        <v>0</v>
      </c>
      <c r="H4858" t="b">
        <f>IF('Input and Summary Results'!$J$4="yes",'Data Transformation'!F4858,'Data Transformation'!D4858)</f>
        <v>0</v>
      </c>
      <c r="I4858" t="str">
        <f t="shared" si="256"/>
        <v/>
      </c>
    </row>
    <row r="4859" spans="2:9" x14ac:dyDescent="0.55000000000000004">
      <c r="B4859" t="b">
        <f>IF('Input and Summary Results'!D4441=0,FALSE,'Input and Summary Results'!$B4441)</f>
        <v>0</v>
      </c>
      <c r="C4859" t="b">
        <f>IF(OR(B4859=0,'Input and Summary Results'!D4441=0,'Input and Summary Results'!D4441=""),FALSE,'Input and Summary Results'!$D4441)</f>
        <v>0</v>
      </c>
      <c r="D4859" t="b">
        <f>IF(OR(B4859=0,'Input and Summary Results'!E4441=0),FALSE,'Input and Summary Results'!$E4441)</f>
        <v>0</v>
      </c>
      <c r="E4859" t="b">
        <f t="shared" si="257"/>
        <v>0</v>
      </c>
      <c r="F4859" t="b">
        <f t="shared" si="258"/>
        <v>0</v>
      </c>
      <c r="G4859" t="b">
        <f>IF('Input and Summary Results'!$J$4="yes",IF(C4859=FALSE,FALSE,IF('Data Transformation'!E4859&lt;$R$10,E4859,$R$10)),IF(C4859=FALSE,FALSE,IF(C4859&lt;$R$10,C4859,$R$10)))</f>
        <v>0</v>
      </c>
      <c r="H4859" t="b">
        <f>IF('Input and Summary Results'!$J$4="yes",'Data Transformation'!F4859,'Data Transformation'!D4859)</f>
        <v>0</v>
      </c>
      <c r="I4859" t="str">
        <f t="shared" si="256"/>
        <v/>
      </c>
    </row>
    <row r="4860" spans="2:9" x14ac:dyDescent="0.55000000000000004">
      <c r="B4860" t="b">
        <f>IF('Input and Summary Results'!D4442=0,FALSE,'Input and Summary Results'!$B4442)</f>
        <v>0</v>
      </c>
      <c r="C4860" t="b">
        <f>IF(OR(B4860=0,'Input and Summary Results'!D4442=0,'Input and Summary Results'!D4442=""),FALSE,'Input and Summary Results'!$D4442)</f>
        <v>0</v>
      </c>
      <c r="D4860" t="b">
        <f>IF(OR(B4860=0,'Input and Summary Results'!E4442=0),FALSE,'Input and Summary Results'!$E4442)</f>
        <v>0</v>
      </c>
      <c r="E4860" t="b">
        <f t="shared" si="257"/>
        <v>0</v>
      </c>
      <c r="F4860" t="b">
        <f t="shared" si="258"/>
        <v>0</v>
      </c>
      <c r="G4860" t="b">
        <f>IF('Input and Summary Results'!$J$4="yes",IF(C4860=FALSE,FALSE,IF('Data Transformation'!E4860&lt;$R$10,E4860,$R$10)),IF(C4860=FALSE,FALSE,IF(C4860&lt;$R$10,C4860,$R$10)))</f>
        <v>0</v>
      </c>
      <c r="H4860" t="b">
        <f>IF('Input and Summary Results'!$J$4="yes",'Data Transformation'!F4860,'Data Transformation'!D4860)</f>
        <v>0</v>
      </c>
      <c r="I4860" t="str">
        <f t="shared" si="256"/>
        <v/>
      </c>
    </row>
    <row r="4861" spans="2:9" x14ac:dyDescent="0.55000000000000004">
      <c r="B4861" t="b">
        <f>IF('Input and Summary Results'!D4443=0,FALSE,'Input and Summary Results'!$B4443)</f>
        <v>0</v>
      </c>
      <c r="C4861" t="b">
        <f>IF(OR(B4861=0,'Input and Summary Results'!D4443=0,'Input and Summary Results'!D4443=""),FALSE,'Input and Summary Results'!$D4443)</f>
        <v>0</v>
      </c>
      <c r="D4861" t="b">
        <f>IF(OR(B4861=0,'Input and Summary Results'!E4443=0),FALSE,'Input and Summary Results'!$E4443)</f>
        <v>0</v>
      </c>
      <c r="E4861" t="b">
        <f t="shared" si="257"/>
        <v>0</v>
      </c>
      <c r="F4861" t="b">
        <f t="shared" si="258"/>
        <v>0</v>
      </c>
      <c r="G4861" t="b">
        <f>IF('Input and Summary Results'!$J$4="yes",IF(C4861=FALSE,FALSE,IF('Data Transformation'!E4861&lt;$R$10,E4861,$R$10)),IF(C4861=FALSE,FALSE,IF(C4861&lt;$R$10,C4861,$R$10)))</f>
        <v>0</v>
      </c>
      <c r="H4861" t="b">
        <f>IF('Input and Summary Results'!$J$4="yes",'Data Transformation'!F4861,'Data Transformation'!D4861)</f>
        <v>0</v>
      </c>
      <c r="I4861" t="str">
        <f t="shared" si="256"/>
        <v/>
      </c>
    </row>
    <row r="4862" spans="2:9" x14ac:dyDescent="0.55000000000000004">
      <c r="B4862" t="b">
        <f>IF('Input and Summary Results'!D4444=0,FALSE,'Input and Summary Results'!$B4444)</f>
        <v>0</v>
      </c>
      <c r="C4862" t="b">
        <f>IF(OR(B4862=0,'Input and Summary Results'!D4444=0,'Input and Summary Results'!D4444=""),FALSE,'Input and Summary Results'!$D4444)</f>
        <v>0</v>
      </c>
      <c r="D4862" t="b">
        <f>IF(OR(B4862=0,'Input and Summary Results'!E4444=0),FALSE,'Input and Summary Results'!$E4444)</f>
        <v>0</v>
      </c>
      <c r="E4862" t="b">
        <f t="shared" si="257"/>
        <v>0</v>
      </c>
      <c r="F4862" t="b">
        <f t="shared" si="258"/>
        <v>0</v>
      </c>
      <c r="G4862" t="b">
        <f>IF('Input and Summary Results'!$J$4="yes",IF(C4862=FALSE,FALSE,IF('Data Transformation'!E4862&lt;$R$10,E4862,$R$10)),IF(C4862=FALSE,FALSE,IF(C4862&lt;$R$10,C4862,$R$10)))</f>
        <v>0</v>
      </c>
      <c r="H4862" t="b">
        <f>IF('Input and Summary Results'!$J$4="yes",'Data Transformation'!F4862,'Data Transformation'!D4862)</f>
        <v>0</v>
      </c>
      <c r="I4862" t="str">
        <f t="shared" si="256"/>
        <v/>
      </c>
    </row>
    <row r="4863" spans="2:9" x14ac:dyDescent="0.55000000000000004">
      <c r="B4863" t="b">
        <f>IF('Input and Summary Results'!D4445=0,FALSE,'Input and Summary Results'!$B4445)</f>
        <v>0</v>
      </c>
      <c r="C4863" t="b">
        <f>IF(OR(B4863=0,'Input and Summary Results'!D4445=0,'Input and Summary Results'!D4445=""),FALSE,'Input and Summary Results'!$D4445)</f>
        <v>0</v>
      </c>
      <c r="D4863" t="b">
        <f>IF(OR(B4863=0,'Input and Summary Results'!E4445=0),FALSE,'Input and Summary Results'!$E4445)</f>
        <v>0</v>
      </c>
      <c r="E4863" t="b">
        <f t="shared" si="257"/>
        <v>0</v>
      </c>
      <c r="F4863" t="b">
        <f t="shared" si="258"/>
        <v>0</v>
      </c>
      <c r="G4863" t="b">
        <f>IF('Input and Summary Results'!$J$4="yes",IF(C4863=FALSE,FALSE,IF('Data Transformation'!E4863&lt;$R$10,E4863,$R$10)),IF(C4863=FALSE,FALSE,IF(C4863&lt;$R$10,C4863,$R$10)))</f>
        <v>0</v>
      </c>
      <c r="H4863" t="b">
        <f>IF('Input and Summary Results'!$J$4="yes",'Data Transformation'!F4863,'Data Transformation'!D4863)</f>
        <v>0</v>
      </c>
      <c r="I4863" t="str">
        <f t="shared" si="256"/>
        <v/>
      </c>
    </row>
    <row r="4864" spans="2:9" x14ac:dyDescent="0.55000000000000004">
      <c r="B4864" t="b">
        <f>IF('Input and Summary Results'!D4446=0,FALSE,'Input and Summary Results'!$B4446)</f>
        <v>0</v>
      </c>
      <c r="C4864" t="b">
        <f>IF(OR(B4864=0,'Input and Summary Results'!D4446=0,'Input and Summary Results'!D4446=""),FALSE,'Input and Summary Results'!$D4446)</f>
        <v>0</v>
      </c>
      <c r="D4864" t="b">
        <f>IF(OR(B4864=0,'Input and Summary Results'!E4446=0),FALSE,'Input and Summary Results'!$E4446)</f>
        <v>0</v>
      </c>
      <c r="E4864" t="b">
        <f t="shared" si="257"/>
        <v>0</v>
      </c>
      <c r="F4864" t="b">
        <f t="shared" si="258"/>
        <v>0</v>
      </c>
      <c r="G4864" t="b">
        <f>IF('Input and Summary Results'!$J$4="yes",IF(C4864=FALSE,FALSE,IF('Data Transformation'!E4864&lt;$R$10,E4864,$R$10)),IF(C4864=FALSE,FALSE,IF(C4864&lt;$R$10,C4864,$R$10)))</f>
        <v>0</v>
      </c>
      <c r="H4864" t="b">
        <f>IF('Input and Summary Results'!$J$4="yes",'Data Transformation'!F4864,'Data Transformation'!D4864)</f>
        <v>0</v>
      </c>
      <c r="I4864" t="str">
        <f t="shared" si="256"/>
        <v/>
      </c>
    </row>
    <row r="4865" spans="2:9" x14ac:dyDescent="0.55000000000000004">
      <c r="B4865" t="b">
        <f>IF('Input and Summary Results'!D4447=0,FALSE,'Input and Summary Results'!$B4447)</f>
        <v>0</v>
      </c>
      <c r="C4865" t="b">
        <f>IF(OR(B4865=0,'Input and Summary Results'!D4447=0,'Input and Summary Results'!D4447=""),FALSE,'Input and Summary Results'!$D4447)</f>
        <v>0</v>
      </c>
      <c r="D4865" t="b">
        <f>IF(OR(B4865=0,'Input and Summary Results'!E4447=0),FALSE,'Input and Summary Results'!$E4447)</f>
        <v>0</v>
      </c>
      <c r="E4865" t="b">
        <f t="shared" si="257"/>
        <v>0</v>
      </c>
      <c r="F4865" t="b">
        <f t="shared" si="258"/>
        <v>0</v>
      </c>
      <c r="G4865" t="b">
        <f>IF('Input and Summary Results'!$J$4="yes",IF(C4865=FALSE,FALSE,IF('Data Transformation'!E4865&lt;$R$10,E4865,$R$10)),IF(C4865=FALSE,FALSE,IF(C4865&lt;$R$10,C4865,$R$10)))</f>
        <v>0</v>
      </c>
      <c r="H4865" t="b">
        <f>IF('Input and Summary Results'!$J$4="yes",'Data Transformation'!F4865,'Data Transformation'!D4865)</f>
        <v>0</v>
      </c>
      <c r="I4865" t="str">
        <f t="shared" si="256"/>
        <v/>
      </c>
    </row>
    <row r="4866" spans="2:9" x14ac:dyDescent="0.55000000000000004">
      <c r="B4866" t="b">
        <f>IF('Input and Summary Results'!D4448=0,FALSE,'Input and Summary Results'!$B4448)</f>
        <v>0</v>
      </c>
      <c r="C4866" t="b">
        <f>IF(OR(B4866=0,'Input and Summary Results'!D4448=0,'Input and Summary Results'!D4448=""),FALSE,'Input and Summary Results'!$D4448)</f>
        <v>0</v>
      </c>
      <c r="D4866" t="b">
        <f>IF(OR(B4866=0,'Input and Summary Results'!E4448=0),FALSE,'Input and Summary Results'!$E4448)</f>
        <v>0</v>
      </c>
      <c r="E4866" t="b">
        <f t="shared" si="257"/>
        <v>0</v>
      </c>
      <c r="F4866" t="b">
        <f t="shared" si="258"/>
        <v>0</v>
      </c>
      <c r="G4866" t="b">
        <f>IF('Input and Summary Results'!$J$4="yes",IF(C4866=FALSE,FALSE,IF('Data Transformation'!E4866&lt;$R$10,E4866,$R$10)),IF(C4866=FALSE,FALSE,IF(C4866&lt;$R$10,C4866,$R$10)))</f>
        <v>0</v>
      </c>
      <c r="H4866" t="b">
        <f>IF('Input and Summary Results'!$J$4="yes",'Data Transformation'!F4866,'Data Transformation'!D4866)</f>
        <v>0</v>
      </c>
      <c r="I4866" t="str">
        <f t="shared" si="256"/>
        <v/>
      </c>
    </row>
    <row r="4867" spans="2:9" x14ac:dyDescent="0.55000000000000004">
      <c r="B4867" t="b">
        <f>IF('Input and Summary Results'!D4449=0,FALSE,'Input and Summary Results'!$B4449)</f>
        <v>0</v>
      </c>
      <c r="C4867" t="b">
        <f>IF(OR(B4867=0,'Input and Summary Results'!D4449=0,'Input and Summary Results'!D4449=""),FALSE,'Input and Summary Results'!$D4449)</f>
        <v>0</v>
      </c>
      <c r="D4867" t="b">
        <f>IF(OR(B4867=0,'Input and Summary Results'!E4449=0),FALSE,'Input and Summary Results'!$E4449)</f>
        <v>0</v>
      </c>
      <c r="E4867" t="b">
        <f t="shared" si="257"/>
        <v>0</v>
      </c>
      <c r="F4867" t="b">
        <f t="shared" si="258"/>
        <v>0</v>
      </c>
      <c r="G4867" t="b">
        <f>IF('Input and Summary Results'!$J$4="yes",IF(C4867=FALSE,FALSE,IF('Data Transformation'!E4867&lt;$R$10,E4867,$R$10)),IF(C4867=FALSE,FALSE,IF(C4867&lt;$R$10,C4867,$R$10)))</f>
        <v>0</v>
      </c>
      <c r="H4867" t="b">
        <f>IF('Input and Summary Results'!$J$4="yes",'Data Transformation'!F4867,'Data Transformation'!D4867)</f>
        <v>0</v>
      </c>
      <c r="I4867" t="str">
        <f t="shared" si="256"/>
        <v/>
      </c>
    </row>
    <row r="4868" spans="2:9" x14ac:dyDescent="0.55000000000000004">
      <c r="B4868" t="b">
        <f>IF('Input and Summary Results'!D4450=0,FALSE,'Input and Summary Results'!$B4450)</f>
        <v>0</v>
      </c>
      <c r="C4868" t="b">
        <f>IF(OR(B4868=0,'Input and Summary Results'!D4450=0,'Input and Summary Results'!D4450=""),FALSE,'Input and Summary Results'!$D4450)</f>
        <v>0</v>
      </c>
      <c r="D4868" t="b">
        <f>IF(OR(B4868=0,'Input and Summary Results'!E4450=0),FALSE,'Input and Summary Results'!$E4450)</f>
        <v>0</v>
      </c>
      <c r="E4868" t="b">
        <f t="shared" si="257"/>
        <v>0</v>
      </c>
      <c r="F4868" t="b">
        <f t="shared" si="258"/>
        <v>0</v>
      </c>
      <c r="G4868" t="b">
        <f>IF('Input and Summary Results'!$J$4="yes",IF(C4868=FALSE,FALSE,IF('Data Transformation'!E4868&lt;$R$10,E4868,$R$10)),IF(C4868=FALSE,FALSE,IF(C4868&lt;$R$10,C4868,$R$10)))</f>
        <v>0</v>
      </c>
      <c r="H4868" t="b">
        <f>IF('Input and Summary Results'!$J$4="yes",'Data Transformation'!F4868,'Data Transformation'!D4868)</f>
        <v>0</v>
      </c>
      <c r="I4868" t="str">
        <f t="shared" si="256"/>
        <v/>
      </c>
    </row>
    <row r="4869" spans="2:9" x14ac:dyDescent="0.55000000000000004">
      <c r="B4869" t="b">
        <f>IF('Input and Summary Results'!D4451=0,FALSE,'Input and Summary Results'!$B4451)</f>
        <v>0</v>
      </c>
      <c r="C4869" t="b">
        <f>IF(OR(B4869=0,'Input and Summary Results'!D4451=0,'Input and Summary Results'!D4451=""),FALSE,'Input and Summary Results'!$D4451)</f>
        <v>0</v>
      </c>
      <c r="D4869" t="b">
        <f>IF(OR(B4869=0,'Input and Summary Results'!E4451=0),FALSE,'Input and Summary Results'!$E4451)</f>
        <v>0</v>
      </c>
      <c r="E4869" t="b">
        <f t="shared" si="257"/>
        <v>0</v>
      </c>
      <c r="F4869" t="b">
        <f t="shared" si="258"/>
        <v>0</v>
      </c>
      <c r="G4869" t="b">
        <f>IF('Input and Summary Results'!$J$4="yes",IF(C4869=FALSE,FALSE,IF('Data Transformation'!E4869&lt;$R$10,E4869,$R$10)),IF(C4869=FALSE,FALSE,IF(C4869&lt;$R$10,C4869,$R$10)))</f>
        <v>0</v>
      </c>
      <c r="H4869" t="b">
        <f>IF('Input and Summary Results'!$J$4="yes",'Data Transformation'!F4869,'Data Transformation'!D4869)</f>
        <v>0</v>
      </c>
      <c r="I4869" t="str">
        <f t="shared" ref="I4869:I4932" si="259">IF(G4869=FALSE,"",B4869)</f>
        <v/>
      </c>
    </row>
    <row r="4870" spans="2:9" x14ac:dyDescent="0.55000000000000004">
      <c r="B4870" t="b">
        <f>IF('Input and Summary Results'!D4452=0,FALSE,'Input and Summary Results'!$B4452)</f>
        <v>0</v>
      </c>
      <c r="C4870" t="b">
        <f>IF(OR(B4870=0,'Input and Summary Results'!D4452=0,'Input and Summary Results'!D4452=""),FALSE,'Input and Summary Results'!$D4452)</f>
        <v>0</v>
      </c>
      <c r="D4870" t="b">
        <f>IF(OR(B4870=0,'Input and Summary Results'!E4452=0),FALSE,'Input and Summary Results'!$E4452)</f>
        <v>0</v>
      </c>
      <c r="E4870" t="b">
        <f t="shared" si="257"/>
        <v>0</v>
      </c>
      <c r="F4870" t="b">
        <f t="shared" si="258"/>
        <v>0</v>
      </c>
      <c r="G4870" t="b">
        <f>IF('Input and Summary Results'!$J$4="yes",IF(C4870=FALSE,FALSE,IF('Data Transformation'!E4870&lt;$R$10,E4870,$R$10)),IF(C4870=FALSE,FALSE,IF(C4870&lt;$R$10,C4870,$R$10)))</f>
        <v>0</v>
      </c>
      <c r="H4870" t="b">
        <f>IF('Input and Summary Results'!$J$4="yes",'Data Transformation'!F4870,'Data Transformation'!D4870)</f>
        <v>0</v>
      </c>
      <c r="I4870" t="str">
        <f t="shared" si="259"/>
        <v/>
      </c>
    </row>
    <row r="4871" spans="2:9" x14ac:dyDescent="0.55000000000000004">
      <c r="B4871" t="b">
        <f>IF('Input and Summary Results'!D4453=0,FALSE,'Input and Summary Results'!$B4453)</f>
        <v>0</v>
      </c>
      <c r="C4871" t="b">
        <f>IF(OR(B4871=0,'Input and Summary Results'!D4453=0,'Input and Summary Results'!D4453=""),FALSE,'Input and Summary Results'!$D4453)</f>
        <v>0</v>
      </c>
      <c r="D4871" t="b">
        <f>IF(OR(B4871=0,'Input and Summary Results'!E4453=0),FALSE,'Input and Summary Results'!$E4453)</f>
        <v>0</v>
      </c>
      <c r="E4871" t="b">
        <f t="shared" si="257"/>
        <v>0</v>
      </c>
      <c r="F4871" t="b">
        <f t="shared" si="258"/>
        <v>0</v>
      </c>
      <c r="G4871" t="b">
        <f>IF('Input and Summary Results'!$J$4="yes",IF(C4871=FALSE,FALSE,IF('Data Transformation'!E4871&lt;$R$10,E4871,$R$10)),IF(C4871=FALSE,FALSE,IF(C4871&lt;$R$10,C4871,$R$10)))</f>
        <v>0</v>
      </c>
      <c r="H4871" t="b">
        <f>IF('Input and Summary Results'!$J$4="yes",'Data Transformation'!F4871,'Data Transformation'!D4871)</f>
        <v>0</v>
      </c>
      <c r="I4871" t="str">
        <f t="shared" si="259"/>
        <v/>
      </c>
    </row>
    <row r="4872" spans="2:9" x14ac:dyDescent="0.55000000000000004">
      <c r="B4872" t="b">
        <f>IF('Input and Summary Results'!D4454=0,FALSE,'Input and Summary Results'!$B4454)</f>
        <v>0</v>
      </c>
      <c r="C4872" t="b">
        <f>IF(OR(B4872=0,'Input and Summary Results'!D4454=0,'Input and Summary Results'!D4454=""),FALSE,'Input and Summary Results'!$D4454)</f>
        <v>0</v>
      </c>
      <c r="D4872" t="b">
        <f>IF(OR(B4872=0,'Input and Summary Results'!E4454=0),FALSE,'Input and Summary Results'!$E4454)</f>
        <v>0</v>
      </c>
      <c r="E4872" t="b">
        <f t="shared" si="257"/>
        <v>0</v>
      </c>
      <c r="F4872" t="b">
        <f t="shared" si="258"/>
        <v>0</v>
      </c>
      <c r="G4872" t="b">
        <f>IF('Input and Summary Results'!$J$4="yes",IF(C4872=FALSE,FALSE,IF('Data Transformation'!E4872&lt;$R$10,E4872,$R$10)),IF(C4872=FALSE,FALSE,IF(C4872&lt;$R$10,C4872,$R$10)))</f>
        <v>0</v>
      </c>
      <c r="H4872" t="b">
        <f>IF('Input and Summary Results'!$J$4="yes",'Data Transformation'!F4872,'Data Transformation'!D4872)</f>
        <v>0</v>
      </c>
      <c r="I4872" t="str">
        <f t="shared" si="259"/>
        <v/>
      </c>
    </row>
    <row r="4873" spans="2:9" x14ac:dyDescent="0.55000000000000004">
      <c r="B4873" t="b">
        <f>IF('Input and Summary Results'!D4455=0,FALSE,'Input and Summary Results'!$B4455)</f>
        <v>0</v>
      </c>
      <c r="C4873" t="b">
        <f>IF(OR(B4873=0,'Input and Summary Results'!D4455=0,'Input and Summary Results'!D4455=""),FALSE,'Input and Summary Results'!$D4455)</f>
        <v>0</v>
      </c>
      <c r="D4873" t="b">
        <f>IF(OR(B4873=0,'Input and Summary Results'!E4455=0),FALSE,'Input and Summary Results'!$E4455)</f>
        <v>0</v>
      </c>
      <c r="E4873" t="b">
        <f t="shared" si="257"/>
        <v>0</v>
      </c>
      <c r="F4873" t="b">
        <f t="shared" si="258"/>
        <v>0</v>
      </c>
      <c r="G4873" t="b">
        <f>IF('Input and Summary Results'!$J$4="yes",IF(C4873=FALSE,FALSE,IF('Data Transformation'!E4873&lt;$R$10,E4873,$R$10)),IF(C4873=FALSE,FALSE,IF(C4873&lt;$R$10,C4873,$R$10)))</f>
        <v>0</v>
      </c>
      <c r="H4873" t="b">
        <f>IF('Input and Summary Results'!$J$4="yes",'Data Transformation'!F4873,'Data Transformation'!D4873)</f>
        <v>0</v>
      </c>
      <c r="I4873" t="str">
        <f t="shared" si="259"/>
        <v/>
      </c>
    </row>
    <row r="4874" spans="2:9" x14ac:dyDescent="0.55000000000000004">
      <c r="B4874" t="b">
        <f>IF('Input and Summary Results'!D4456=0,FALSE,'Input and Summary Results'!$B4456)</f>
        <v>0</v>
      </c>
      <c r="C4874" t="b">
        <f>IF(OR(B4874=0,'Input and Summary Results'!D4456=0,'Input and Summary Results'!D4456=""),FALSE,'Input and Summary Results'!$D4456)</f>
        <v>0</v>
      </c>
      <c r="D4874" t="b">
        <f>IF(OR(B4874=0,'Input and Summary Results'!E4456=0),FALSE,'Input and Summary Results'!$E4456)</f>
        <v>0</v>
      </c>
      <c r="E4874" t="b">
        <f t="shared" si="257"/>
        <v>0</v>
      </c>
      <c r="F4874" t="b">
        <f t="shared" si="258"/>
        <v>0</v>
      </c>
      <c r="G4874" t="b">
        <f>IF('Input and Summary Results'!$J$4="yes",IF(C4874=FALSE,FALSE,IF('Data Transformation'!E4874&lt;$R$10,E4874,$R$10)),IF(C4874=FALSE,FALSE,IF(C4874&lt;$R$10,C4874,$R$10)))</f>
        <v>0</v>
      </c>
      <c r="H4874" t="b">
        <f>IF('Input and Summary Results'!$J$4="yes",'Data Transformation'!F4874,'Data Transformation'!D4874)</f>
        <v>0</v>
      </c>
      <c r="I4874" t="str">
        <f t="shared" si="259"/>
        <v/>
      </c>
    </row>
    <row r="4875" spans="2:9" x14ac:dyDescent="0.55000000000000004">
      <c r="B4875" t="b">
        <f>IF('Input and Summary Results'!D4457=0,FALSE,'Input and Summary Results'!$B4457)</f>
        <v>0</v>
      </c>
      <c r="C4875" t="b">
        <f>IF(OR(B4875=0,'Input and Summary Results'!D4457=0,'Input and Summary Results'!D4457=""),FALSE,'Input and Summary Results'!$D4457)</f>
        <v>0</v>
      </c>
      <c r="D4875" t="b">
        <f>IF(OR(B4875=0,'Input and Summary Results'!E4457=0),FALSE,'Input and Summary Results'!$E4457)</f>
        <v>0</v>
      </c>
      <c r="E4875" t="b">
        <f t="shared" si="257"/>
        <v>0</v>
      </c>
      <c r="F4875" t="b">
        <f t="shared" si="258"/>
        <v>0</v>
      </c>
      <c r="G4875" t="b">
        <f>IF('Input and Summary Results'!$J$4="yes",IF(C4875=FALSE,FALSE,IF('Data Transformation'!E4875&lt;$R$10,E4875,$R$10)),IF(C4875=FALSE,FALSE,IF(C4875&lt;$R$10,C4875,$R$10)))</f>
        <v>0</v>
      </c>
      <c r="H4875" t="b">
        <f>IF('Input and Summary Results'!$J$4="yes",'Data Transformation'!F4875,'Data Transformation'!D4875)</f>
        <v>0</v>
      </c>
      <c r="I4875" t="str">
        <f t="shared" si="259"/>
        <v/>
      </c>
    </row>
    <row r="4876" spans="2:9" x14ac:dyDescent="0.55000000000000004">
      <c r="B4876" t="b">
        <f>IF('Input and Summary Results'!D4458=0,FALSE,'Input and Summary Results'!$B4458)</f>
        <v>0</v>
      </c>
      <c r="C4876" t="b">
        <f>IF(OR(B4876=0,'Input and Summary Results'!D4458=0,'Input and Summary Results'!D4458=""),FALSE,'Input and Summary Results'!$D4458)</f>
        <v>0</v>
      </c>
      <c r="D4876" t="b">
        <f>IF(OR(B4876=0,'Input and Summary Results'!E4458=0),FALSE,'Input and Summary Results'!$E4458)</f>
        <v>0</v>
      </c>
      <c r="E4876" t="b">
        <f t="shared" si="257"/>
        <v>0</v>
      </c>
      <c r="F4876" t="b">
        <f t="shared" si="258"/>
        <v>0</v>
      </c>
      <c r="G4876" t="b">
        <f>IF('Input and Summary Results'!$J$4="yes",IF(C4876=FALSE,FALSE,IF('Data Transformation'!E4876&lt;$R$10,E4876,$R$10)),IF(C4876=FALSE,FALSE,IF(C4876&lt;$R$10,C4876,$R$10)))</f>
        <v>0</v>
      </c>
      <c r="H4876" t="b">
        <f>IF('Input and Summary Results'!$J$4="yes",'Data Transformation'!F4876,'Data Transformation'!D4876)</f>
        <v>0</v>
      </c>
      <c r="I4876" t="str">
        <f t="shared" si="259"/>
        <v/>
      </c>
    </row>
    <row r="4877" spans="2:9" x14ac:dyDescent="0.55000000000000004">
      <c r="B4877" t="b">
        <f>IF('Input and Summary Results'!D4459=0,FALSE,'Input and Summary Results'!$B4459)</f>
        <v>0</v>
      </c>
      <c r="C4877" t="b">
        <f>IF(OR(B4877=0,'Input and Summary Results'!D4459=0,'Input and Summary Results'!D4459=""),FALSE,'Input and Summary Results'!$D4459)</f>
        <v>0</v>
      </c>
      <c r="D4877" t="b">
        <f>IF(OR(B4877=0,'Input and Summary Results'!E4459=0),FALSE,'Input and Summary Results'!$E4459)</f>
        <v>0</v>
      </c>
      <c r="E4877" t="b">
        <f t="shared" si="257"/>
        <v>0</v>
      </c>
      <c r="F4877" t="b">
        <f t="shared" si="258"/>
        <v>0</v>
      </c>
      <c r="G4877" t="b">
        <f>IF('Input and Summary Results'!$J$4="yes",IF(C4877=FALSE,FALSE,IF('Data Transformation'!E4877&lt;$R$10,E4877,$R$10)),IF(C4877=FALSE,FALSE,IF(C4877&lt;$R$10,C4877,$R$10)))</f>
        <v>0</v>
      </c>
      <c r="H4877" t="b">
        <f>IF('Input and Summary Results'!$J$4="yes",'Data Transformation'!F4877,'Data Transformation'!D4877)</f>
        <v>0</v>
      </c>
      <c r="I4877" t="str">
        <f t="shared" si="259"/>
        <v/>
      </c>
    </row>
    <row r="4878" spans="2:9" x14ac:dyDescent="0.55000000000000004">
      <c r="B4878" t="b">
        <f>IF('Input and Summary Results'!D4460=0,FALSE,'Input and Summary Results'!$B4460)</f>
        <v>0</v>
      </c>
      <c r="C4878" t="b">
        <f>IF(OR(B4878=0,'Input and Summary Results'!D4460=0,'Input and Summary Results'!D4460=""),FALSE,'Input and Summary Results'!$D4460)</f>
        <v>0</v>
      </c>
      <c r="D4878" t="b">
        <f>IF(OR(B4878=0,'Input and Summary Results'!E4460=0),FALSE,'Input and Summary Results'!$E4460)</f>
        <v>0</v>
      </c>
      <c r="E4878" t="b">
        <f t="shared" si="257"/>
        <v>0</v>
      </c>
      <c r="F4878" t="b">
        <f t="shared" si="258"/>
        <v>0</v>
      </c>
      <c r="G4878" t="b">
        <f>IF('Input and Summary Results'!$J$4="yes",IF(C4878=FALSE,FALSE,IF('Data Transformation'!E4878&lt;$R$10,E4878,$R$10)),IF(C4878=FALSE,FALSE,IF(C4878&lt;$R$10,C4878,$R$10)))</f>
        <v>0</v>
      </c>
      <c r="H4878" t="b">
        <f>IF('Input and Summary Results'!$J$4="yes",'Data Transformation'!F4878,'Data Transformation'!D4878)</f>
        <v>0</v>
      </c>
      <c r="I4878" t="str">
        <f t="shared" si="259"/>
        <v/>
      </c>
    </row>
    <row r="4879" spans="2:9" x14ac:dyDescent="0.55000000000000004">
      <c r="B4879" t="b">
        <f>IF('Input and Summary Results'!D4461=0,FALSE,'Input and Summary Results'!$B4461)</f>
        <v>0</v>
      </c>
      <c r="C4879" t="b">
        <f>IF(OR(B4879=0,'Input and Summary Results'!D4461=0,'Input and Summary Results'!D4461=""),FALSE,'Input and Summary Results'!$D4461)</f>
        <v>0</v>
      </c>
      <c r="D4879" t="b">
        <f>IF(OR(B4879=0,'Input and Summary Results'!E4461=0),FALSE,'Input and Summary Results'!$E4461)</f>
        <v>0</v>
      </c>
      <c r="E4879" t="b">
        <f t="shared" si="257"/>
        <v>0</v>
      </c>
      <c r="F4879" t="b">
        <f t="shared" si="258"/>
        <v>0</v>
      </c>
      <c r="G4879" t="b">
        <f>IF('Input and Summary Results'!$J$4="yes",IF(C4879=FALSE,FALSE,IF('Data Transformation'!E4879&lt;$R$10,E4879,$R$10)),IF(C4879=FALSE,FALSE,IF(C4879&lt;$R$10,C4879,$R$10)))</f>
        <v>0</v>
      </c>
      <c r="H4879" t="b">
        <f>IF('Input and Summary Results'!$J$4="yes",'Data Transformation'!F4879,'Data Transformation'!D4879)</f>
        <v>0</v>
      </c>
      <c r="I4879" t="str">
        <f t="shared" si="259"/>
        <v/>
      </c>
    </row>
    <row r="4880" spans="2:9" x14ac:dyDescent="0.55000000000000004">
      <c r="B4880" t="b">
        <f>IF('Input and Summary Results'!D4462=0,FALSE,'Input and Summary Results'!$B4462)</f>
        <v>0</v>
      </c>
      <c r="C4880" t="b">
        <f>IF(OR(B4880=0,'Input and Summary Results'!D4462=0,'Input and Summary Results'!D4462=""),FALSE,'Input and Summary Results'!$D4462)</f>
        <v>0</v>
      </c>
      <c r="D4880" t="b">
        <f>IF(OR(B4880=0,'Input and Summary Results'!E4462=0),FALSE,'Input and Summary Results'!$E4462)</f>
        <v>0</v>
      </c>
      <c r="E4880" t="b">
        <f t="shared" si="257"/>
        <v>0</v>
      </c>
      <c r="F4880" t="b">
        <f t="shared" si="258"/>
        <v>0</v>
      </c>
      <c r="G4880" t="b">
        <f>IF('Input and Summary Results'!$J$4="yes",IF(C4880=FALSE,FALSE,IF('Data Transformation'!E4880&lt;$R$10,E4880,$R$10)),IF(C4880=FALSE,FALSE,IF(C4880&lt;$R$10,C4880,$R$10)))</f>
        <v>0</v>
      </c>
      <c r="H4880" t="b">
        <f>IF('Input and Summary Results'!$J$4="yes",'Data Transformation'!F4880,'Data Transformation'!D4880)</f>
        <v>0</v>
      </c>
      <c r="I4880" t="str">
        <f t="shared" si="259"/>
        <v/>
      </c>
    </row>
    <row r="4881" spans="2:9" x14ac:dyDescent="0.55000000000000004">
      <c r="B4881" t="b">
        <f>IF('Input and Summary Results'!D4463=0,FALSE,'Input and Summary Results'!$B4463)</f>
        <v>0</v>
      </c>
      <c r="C4881" t="b">
        <f>IF(OR(B4881=0,'Input and Summary Results'!D4463=0,'Input and Summary Results'!D4463=""),FALSE,'Input and Summary Results'!$D4463)</f>
        <v>0</v>
      </c>
      <c r="D4881" t="b">
        <f>IF(OR(B4881=0,'Input and Summary Results'!E4463=0),FALSE,'Input and Summary Results'!$E4463)</f>
        <v>0</v>
      </c>
      <c r="E4881" t="b">
        <f t="shared" si="257"/>
        <v>0</v>
      </c>
      <c r="F4881" t="b">
        <f t="shared" si="258"/>
        <v>0</v>
      </c>
      <c r="G4881" t="b">
        <f>IF('Input and Summary Results'!$J$4="yes",IF(C4881=FALSE,FALSE,IF('Data Transformation'!E4881&lt;$R$10,E4881,$R$10)),IF(C4881=FALSE,FALSE,IF(C4881&lt;$R$10,C4881,$R$10)))</f>
        <v>0</v>
      </c>
      <c r="H4881" t="b">
        <f>IF('Input and Summary Results'!$J$4="yes",'Data Transformation'!F4881,'Data Transformation'!D4881)</f>
        <v>0</v>
      </c>
      <c r="I4881" t="str">
        <f t="shared" si="259"/>
        <v/>
      </c>
    </row>
    <row r="4882" spans="2:9" x14ac:dyDescent="0.55000000000000004">
      <c r="B4882" t="b">
        <f>IF('Input and Summary Results'!D4464=0,FALSE,'Input and Summary Results'!$B4464)</f>
        <v>0</v>
      </c>
      <c r="C4882" t="b">
        <f>IF(OR(B4882=0,'Input and Summary Results'!D4464=0,'Input and Summary Results'!D4464=""),FALSE,'Input and Summary Results'!$D4464)</f>
        <v>0</v>
      </c>
      <c r="D4882" t="b">
        <f>IF(OR(B4882=0,'Input and Summary Results'!E4464=0),FALSE,'Input and Summary Results'!$E4464)</f>
        <v>0</v>
      </c>
      <c r="E4882" t="b">
        <f t="shared" si="257"/>
        <v>0</v>
      </c>
      <c r="F4882" t="b">
        <f t="shared" si="258"/>
        <v>0</v>
      </c>
      <c r="G4882" t="b">
        <f>IF('Input and Summary Results'!$J$4="yes",IF(C4882=FALSE,FALSE,IF('Data Transformation'!E4882&lt;$R$10,E4882,$R$10)),IF(C4882=FALSE,FALSE,IF(C4882&lt;$R$10,C4882,$R$10)))</f>
        <v>0</v>
      </c>
      <c r="H4882" t="b">
        <f>IF('Input and Summary Results'!$J$4="yes",'Data Transformation'!F4882,'Data Transformation'!D4882)</f>
        <v>0</v>
      </c>
      <c r="I4882" t="str">
        <f t="shared" si="259"/>
        <v/>
      </c>
    </row>
    <row r="4883" spans="2:9" x14ac:dyDescent="0.55000000000000004">
      <c r="B4883" t="b">
        <f>IF('Input and Summary Results'!D4465=0,FALSE,'Input and Summary Results'!$B4465)</f>
        <v>0</v>
      </c>
      <c r="C4883" t="b">
        <f>IF(OR(B4883=0,'Input and Summary Results'!D4465=0,'Input and Summary Results'!D4465=""),FALSE,'Input and Summary Results'!$D4465)</f>
        <v>0</v>
      </c>
      <c r="D4883" t="b">
        <f>IF(OR(B4883=0,'Input and Summary Results'!E4465=0),FALSE,'Input and Summary Results'!$E4465)</f>
        <v>0</v>
      </c>
      <c r="E4883" t="b">
        <f t="shared" si="257"/>
        <v>0</v>
      </c>
      <c r="F4883" t="b">
        <f t="shared" si="258"/>
        <v>0</v>
      </c>
      <c r="G4883" t="b">
        <f>IF('Input and Summary Results'!$J$4="yes",IF(C4883=FALSE,FALSE,IF('Data Transformation'!E4883&lt;$R$10,E4883,$R$10)),IF(C4883=FALSE,FALSE,IF(C4883&lt;$R$10,C4883,$R$10)))</f>
        <v>0</v>
      </c>
      <c r="H4883" t="b">
        <f>IF('Input and Summary Results'!$J$4="yes",'Data Transformation'!F4883,'Data Transformation'!D4883)</f>
        <v>0</v>
      </c>
      <c r="I4883" t="str">
        <f t="shared" si="259"/>
        <v/>
      </c>
    </row>
    <row r="4884" spans="2:9" x14ac:dyDescent="0.55000000000000004">
      <c r="B4884" t="b">
        <f>IF('Input and Summary Results'!D4466=0,FALSE,'Input and Summary Results'!$B4466)</f>
        <v>0</v>
      </c>
      <c r="C4884" t="b">
        <f>IF(OR(B4884=0,'Input and Summary Results'!D4466=0,'Input and Summary Results'!D4466=""),FALSE,'Input and Summary Results'!$D4466)</f>
        <v>0</v>
      </c>
      <c r="D4884" t="b">
        <f>IF(OR(B4884=0,'Input and Summary Results'!E4466=0),FALSE,'Input and Summary Results'!$E4466)</f>
        <v>0</v>
      </c>
      <c r="E4884" t="b">
        <f t="shared" si="257"/>
        <v>0</v>
      </c>
      <c r="F4884" t="b">
        <f t="shared" si="258"/>
        <v>0</v>
      </c>
      <c r="G4884" t="b">
        <f>IF('Input and Summary Results'!$J$4="yes",IF(C4884=FALSE,FALSE,IF('Data Transformation'!E4884&lt;$R$10,E4884,$R$10)),IF(C4884=FALSE,FALSE,IF(C4884&lt;$R$10,C4884,$R$10)))</f>
        <v>0</v>
      </c>
      <c r="H4884" t="b">
        <f>IF('Input and Summary Results'!$J$4="yes",'Data Transformation'!F4884,'Data Transformation'!D4884)</f>
        <v>0</v>
      </c>
      <c r="I4884" t="str">
        <f t="shared" si="259"/>
        <v/>
      </c>
    </row>
    <row r="4885" spans="2:9" x14ac:dyDescent="0.55000000000000004">
      <c r="B4885" t="b">
        <f>IF('Input and Summary Results'!D4467=0,FALSE,'Input and Summary Results'!$B4467)</f>
        <v>0</v>
      </c>
      <c r="C4885" t="b">
        <f>IF(OR(B4885=0,'Input and Summary Results'!D4467=0,'Input and Summary Results'!D4467=""),FALSE,'Input and Summary Results'!$D4467)</f>
        <v>0</v>
      </c>
      <c r="D4885" t="b">
        <f>IF(OR(B4885=0,'Input and Summary Results'!E4467=0),FALSE,'Input and Summary Results'!$E4467)</f>
        <v>0</v>
      </c>
      <c r="E4885" t="b">
        <f t="shared" si="257"/>
        <v>0</v>
      </c>
      <c r="F4885" t="b">
        <f t="shared" si="258"/>
        <v>0</v>
      </c>
      <c r="G4885" t="b">
        <f>IF('Input and Summary Results'!$J$4="yes",IF(C4885=FALSE,FALSE,IF('Data Transformation'!E4885&lt;$R$10,E4885,$R$10)),IF(C4885=FALSE,FALSE,IF(C4885&lt;$R$10,C4885,$R$10)))</f>
        <v>0</v>
      </c>
      <c r="H4885" t="b">
        <f>IF('Input and Summary Results'!$J$4="yes",'Data Transformation'!F4885,'Data Transformation'!D4885)</f>
        <v>0</v>
      </c>
      <c r="I4885" t="str">
        <f t="shared" si="259"/>
        <v/>
      </c>
    </row>
    <row r="4886" spans="2:9" x14ac:dyDescent="0.55000000000000004">
      <c r="B4886" t="b">
        <f>IF('Input and Summary Results'!D4468=0,FALSE,'Input and Summary Results'!$B4468)</f>
        <v>0</v>
      </c>
      <c r="C4886" t="b">
        <f>IF(OR(B4886=0,'Input and Summary Results'!D4468=0,'Input and Summary Results'!D4468=""),FALSE,'Input and Summary Results'!$D4468)</f>
        <v>0</v>
      </c>
      <c r="D4886" t="b">
        <f>IF(OR(B4886=0,'Input and Summary Results'!E4468=0),FALSE,'Input and Summary Results'!$E4468)</f>
        <v>0</v>
      </c>
      <c r="E4886" t="b">
        <f t="shared" si="257"/>
        <v>0</v>
      </c>
      <c r="F4886" t="b">
        <f t="shared" si="258"/>
        <v>0</v>
      </c>
      <c r="G4886" t="b">
        <f>IF('Input and Summary Results'!$J$4="yes",IF(C4886=FALSE,FALSE,IF('Data Transformation'!E4886&lt;$R$10,E4886,$R$10)),IF(C4886=FALSE,FALSE,IF(C4886&lt;$R$10,C4886,$R$10)))</f>
        <v>0</v>
      </c>
      <c r="H4886" t="b">
        <f>IF('Input and Summary Results'!$J$4="yes",'Data Transformation'!F4886,'Data Transformation'!D4886)</f>
        <v>0</v>
      </c>
      <c r="I4886" t="str">
        <f t="shared" si="259"/>
        <v/>
      </c>
    </row>
    <row r="4887" spans="2:9" x14ac:dyDescent="0.55000000000000004">
      <c r="B4887" t="b">
        <f>IF('Input and Summary Results'!D4469=0,FALSE,'Input and Summary Results'!$B4469)</f>
        <v>0</v>
      </c>
      <c r="C4887" t="b">
        <f>IF(OR(B4887=0,'Input and Summary Results'!D4469=0,'Input and Summary Results'!D4469=""),FALSE,'Input and Summary Results'!$D4469)</f>
        <v>0</v>
      </c>
      <c r="D4887" t="b">
        <f>IF(OR(B4887=0,'Input and Summary Results'!E4469=0),FALSE,'Input and Summary Results'!$E4469)</f>
        <v>0</v>
      </c>
      <c r="E4887" t="b">
        <f t="shared" si="257"/>
        <v>0</v>
      </c>
      <c r="F4887" t="b">
        <f t="shared" si="258"/>
        <v>0</v>
      </c>
      <c r="G4887" t="b">
        <f>IF('Input and Summary Results'!$J$4="yes",IF(C4887=FALSE,FALSE,IF('Data Transformation'!E4887&lt;$R$10,E4887,$R$10)),IF(C4887=FALSE,FALSE,IF(C4887&lt;$R$10,C4887,$R$10)))</f>
        <v>0</v>
      </c>
      <c r="H4887" t="b">
        <f>IF('Input and Summary Results'!$J$4="yes",'Data Transformation'!F4887,'Data Transformation'!D4887)</f>
        <v>0</v>
      </c>
      <c r="I4887" t="str">
        <f t="shared" si="259"/>
        <v/>
      </c>
    </row>
    <row r="4888" spans="2:9" x14ac:dyDescent="0.55000000000000004">
      <c r="B4888" t="b">
        <f>IF('Input and Summary Results'!D4470=0,FALSE,'Input and Summary Results'!$B4470)</f>
        <v>0</v>
      </c>
      <c r="C4888" t="b">
        <f>IF(OR(B4888=0,'Input and Summary Results'!D4470=0,'Input and Summary Results'!D4470=""),FALSE,'Input and Summary Results'!$D4470)</f>
        <v>0</v>
      </c>
      <c r="D4888" t="b">
        <f>IF(OR(B4888=0,'Input and Summary Results'!E4470=0),FALSE,'Input and Summary Results'!$E4470)</f>
        <v>0</v>
      </c>
      <c r="E4888" t="b">
        <f t="shared" si="257"/>
        <v>0</v>
      </c>
      <c r="F4888" t="b">
        <f t="shared" si="258"/>
        <v>0</v>
      </c>
      <c r="G4888" t="b">
        <f>IF('Input and Summary Results'!$J$4="yes",IF(C4888=FALSE,FALSE,IF('Data Transformation'!E4888&lt;$R$10,E4888,$R$10)),IF(C4888=FALSE,FALSE,IF(C4888&lt;$R$10,C4888,$R$10)))</f>
        <v>0</v>
      </c>
      <c r="H4888" t="b">
        <f>IF('Input and Summary Results'!$J$4="yes",'Data Transformation'!F4888,'Data Transformation'!D4888)</f>
        <v>0</v>
      </c>
      <c r="I4888" t="str">
        <f t="shared" si="259"/>
        <v/>
      </c>
    </row>
    <row r="4889" spans="2:9" x14ac:dyDescent="0.55000000000000004">
      <c r="B4889" t="b">
        <f>IF('Input and Summary Results'!D4471=0,FALSE,'Input and Summary Results'!$B4471)</f>
        <v>0</v>
      </c>
      <c r="C4889" t="b">
        <f>IF(OR(B4889=0,'Input and Summary Results'!D4471=0,'Input and Summary Results'!D4471=""),FALSE,'Input and Summary Results'!$D4471)</f>
        <v>0</v>
      </c>
      <c r="D4889" t="b">
        <f>IF(OR(B4889=0,'Input and Summary Results'!E4471=0),FALSE,'Input and Summary Results'!$E4471)</f>
        <v>0</v>
      </c>
      <c r="E4889" t="b">
        <f t="shared" si="257"/>
        <v>0</v>
      </c>
      <c r="F4889" t="b">
        <f t="shared" si="258"/>
        <v>0</v>
      </c>
      <c r="G4889" t="b">
        <f>IF('Input and Summary Results'!$J$4="yes",IF(C4889=FALSE,FALSE,IF('Data Transformation'!E4889&lt;$R$10,E4889,$R$10)),IF(C4889=FALSE,FALSE,IF(C4889&lt;$R$10,C4889,$R$10)))</f>
        <v>0</v>
      </c>
      <c r="H4889" t="b">
        <f>IF('Input and Summary Results'!$J$4="yes",'Data Transformation'!F4889,'Data Transformation'!D4889)</f>
        <v>0</v>
      </c>
      <c r="I4889" t="str">
        <f t="shared" si="259"/>
        <v/>
      </c>
    </row>
    <row r="4890" spans="2:9" x14ac:dyDescent="0.55000000000000004">
      <c r="B4890" t="b">
        <f>IF('Input and Summary Results'!D4472=0,FALSE,'Input and Summary Results'!$B4472)</f>
        <v>0</v>
      </c>
      <c r="C4890" t="b">
        <f>IF(OR(B4890=0,'Input and Summary Results'!D4472=0,'Input and Summary Results'!D4472=""),FALSE,'Input and Summary Results'!$D4472)</f>
        <v>0</v>
      </c>
      <c r="D4890" t="b">
        <f>IF(OR(B4890=0,'Input and Summary Results'!E4472=0),FALSE,'Input and Summary Results'!$E4472)</f>
        <v>0</v>
      </c>
      <c r="E4890" t="b">
        <f t="shared" si="257"/>
        <v>0</v>
      </c>
      <c r="F4890" t="b">
        <f t="shared" si="258"/>
        <v>0</v>
      </c>
      <c r="G4890" t="b">
        <f>IF('Input and Summary Results'!$J$4="yes",IF(C4890=FALSE,FALSE,IF('Data Transformation'!E4890&lt;$R$10,E4890,$R$10)),IF(C4890=FALSE,FALSE,IF(C4890&lt;$R$10,C4890,$R$10)))</f>
        <v>0</v>
      </c>
      <c r="H4890" t="b">
        <f>IF('Input and Summary Results'!$J$4="yes",'Data Transformation'!F4890,'Data Transformation'!D4890)</f>
        <v>0</v>
      </c>
      <c r="I4890" t="str">
        <f t="shared" si="259"/>
        <v/>
      </c>
    </row>
    <row r="4891" spans="2:9" x14ac:dyDescent="0.55000000000000004">
      <c r="B4891" t="b">
        <f>IF('Input and Summary Results'!D4473=0,FALSE,'Input and Summary Results'!$B4473)</f>
        <v>0</v>
      </c>
      <c r="C4891" t="b">
        <f>IF(OR(B4891=0,'Input and Summary Results'!D4473=0,'Input and Summary Results'!D4473=""),FALSE,'Input and Summary Results'!$D4473)</f>
        <v>0</v>
      </c>
      <c r="D4891" t="b">
        <f>IF(OR(B4891=0,'Input and Summary Results'!E4473=0),FALSE,'Input and Summary Results'!$E4473)</f>
        <v>0</v>
      </c>
      <c r="E4891" t="b">
        <f t="shared" si="257"/>
        <v>0</v>
      </c>
      <c r="F4891" t="b">
        <f t="shared" si="258"/>
        <v>0</v>
      </c>
      <c r="G4891" t="b">
        <f>IF('Input and Summary Results'!$J$4="yes",IF(C4891=FALSE,FALSE,IF('Data Transformation'!E4891&lt;$R$10,E4891,$R$10)),IF(C4891=FALSE,FALSE,IF(C4891&lt;$R$10,C4891,$R$10)))</f>
        <v>0</v>
      </c>
      <c r="H4891" t="b">
        <f>IF('Input and Summary Results'!$J$4="yes",'Data Transformation'!F4891,'Data Transformation'!D4891)</f>
        <v>0</v>
      </c>
      <c r="I4891" t="str">
        <f t="shared" si="259"/>
        <v/>
      </c>
    </row>
    <row r="4892" spans="2:9" x14ac:dyDescent="0.55000000000000004">
      <c r="B4892" t="b">
        <f>IF('Input and Summary Results'!D4474=0,FALSE,'Input and Summary Results'!$B4474)</f>
        <v>0</v>
      </c>
      <c r="C4892" t="b">
        <f>IF(OR(B4892=0,'Input and Summary Results'!D4474=0,'Input and Summary Results'!D4474=""),FALSE,'Input and Summary Results'!$D4474)</f>
        <v>0</v>
      </c>
      <c r="D4892" t="b">
        <f>IF(OR(B4892=0,'Input and Summary Results'!E4474=0),FALSE,'Input and Summary Results'!$E4474)</f>
        <v>0</v>
      </c>
      <c r="E4892" t="b">
        <f t="shared" si="257"/>
        <v>0</v>
      </c>
      <c r="F4892" t="b">
        <f t="shared" si="258"/>
        <v>0</v>
      </c>
      <c r="G4892" t="b">
        <f>IF('Input and Summary Results'!$J$4="yes",IF(C4892=FALSE,FALSE,IF('Data Transformation'!E4892&lt;$R$10,E4892,$R$10)),IF(C4892=FALSE,FALSE,IF(C4892&lt;$R$10,C4892,$R$10)))</f>
        <v>0</v>
      </c>
      <c r="H4892" t="b">
        <f>IF('Input and Summary Results'!$J$4="yes",'Data Transformation'!F4892,'Data Transformation'!D4892)</f>
        <v>0</v>
      </c>
      <c r="I4892" t="str">
        <f t="shared" si="259"/>
        <v/>
      </c>
    </row>
    <row r="4893" spans="2:9" x14ac:dyDescent="0.55000000000000004">
      <c r="B4893" t="b">
        <f>IF('Input and Summary Results'!D4475=0,FALSE,'Input and Summary Results'!$B4475)</f>
        <v>0</v>
      </c>
      <c r="C4893" t="b">
        <f>IF(OR(B4893=0,'Input and Summary Results'!D4475=0,'Input and Summary Results'!D4475=""),FALSE,'Input and Summary Results'!$D4475)</f>
        <v>0</v>
      </c>
      <c r="D4893" t="b">
        <f>IF(OR(B4893=0,'Input and Summary Results'!E4475=0),FALSE,'Input and Summary Results'!$E4475)</f>
        <v>0</v>
      </c>
      <c r="E4893" t="b">
        <f t="shared" si="257"/>
        <v>0</v>
      </c>
      <c r="F4893" t="b">
        <f t="shared" si="258"/>
        <v>0</v>
      </c>
      <c r="G4893" t="b">
        <f>IF('Input and Summary Results'!$J$4="yes",IF(C4893=FALSE,FALSE,IF('Data Transformation'!E4893&lt;$R$10,E4893,$R$10)),IF(C4893=FALSE,FALSE,IF(C4893&lt;$R$10,C4893,$R$10)))</f>
        <v>0</v>
      </c>
      <c r="H4893" t="b">
        <f>IF('Input and Summary Results'!$J$4="yes",'Data Transformation'!F4893,'Data Transformation'!D4893)</f>
        <v>0</v>
      </c>
      <c r="I4893" t="str">
        <f t="shared" si="259"/>
        <v/>
      </c>
    </row>
    <row r="4894" spans="2:9" x14ac:dyDescent="0.55000000000000004">
      <c r="B4894" t="b">
        <f>IF('Input and Summary Results'!D4476=0,FALSE,'Input and Summary Results'!$B4476)</f>
        <v>0</v>
      </c>
      <c r="C4894" t="b">
        <f>IF(OR(B4894=0,'Input and Summary Results'!D4476=0,'Input and Summary Results'!D4476=""),FALSE,'Input and Summary Results'!$D4476)</f>
        <v>0</v>
      </c>
      <c r="D4894" t="b">
        <f>IF(OR(B4894=0,'Input and Summary Results'!E4476=0),FALSE,'Input and Summary Results'!$E4476)</f>
        <v>0</v>
      </c>
      <c r="E4894" t="b">
        <f t="shared" si="257"/>
        <v>0</v>
      </c>
      <c r="F4894" t="b">
        <f t="shared" si="258"/>
        <v>0</v>
      </c>
      <c r="G4894" t="b">
        <f>IF('Input and Summary Results'!$J$4="yes",IF(C4894=FALSE,FALSE,IF('Data Transformation'!E4894&lt;$R$10,E4894,$R$10)),IF(C4894=FALSE,FALSE,IF(C4894&lt;$R$10,C4894,$R$10)))</f>
        <v>0</v>
      </c>
      <c r="H4894" t="b">
        <f>IF('Input and Summary Results'!$J$4="yes",'Data Transformation'!F4894,'Data Transformation'!D4894)</f>
        <v>0</v>
      </c>
      <c r="I4894" t="str">
        <f t="shared" si="259"/>
        <v/>
      </c>
    </row>
    <row r="4895" spans="2:9" x14ac:dyDescent="0.55000000000000004">
      <c r="B4895" t="b">
        <f>IF('Input and Summary Results'!D4477=0,FALSE,'Input and Summary Results'!$B4477)</f>
        <v>0</v>
      </c>
      <c r="C4895" t="b">
        <f>IF(OR(B4895=0,'Input and Summary Results'!D4477=0,'Input and Summary Results'!D4477=""),FALSE,'Input and Summary Results'!$D4477)</f>
        <v>0</v>
      </c>
      <c r="D4895" t="b">
        <f>IF(OR(B4895=0,'Input and Summary Results'!E4477=0),FALSE,'Input and Summary Results'!$E4477)</f>
        <v>0</v>
      </c>
      <c r="E4895" t="b">
        <f t="shared" si="257"/>
        <v>0</v>
      </c>
      <c r="F4895" t="b">
        <f t="shared" si="258"/>
        <v>0</v>
      </c>
      <c r="G4895" t="b">
        <f>IF('Input and Summary Results'!$J$4="yes",IF(C4895=FALSE,FALSE,IF('Data Transformation'!E4895&lt;$R$10,E4895,$R$10)),IF(C4895=FALSE,FALSE,IF(C4895&lt;$R$10,C4895,$R$10)))</f>
        <v>0</v>
      </c>
      <c r="H4895" t="b">
        <f>IF('Input and Summary Results'!$J$4="yes",'Data Transformation'!F4895,'Data Transformation'!D4895)</f>
        <v>0</v>
      </c>
      <c r="I4895" t="str">
        <f t="shared" si="259"/>
        <v/>
      </c>
    </row>
    <row r="4896" spans="2:9" x14ac:dyDescent="0.55000000000000004">
      <c r="B4896" t="b">
        <f>IF('Input and Summary Results'!D4478=0,FALSE,'Input and Summary Results'!$B4478)</f>
        <v>0</v>
      </c>
      <c r="C4896" t="b">
        <f>IF(OR(B4896=0,'Input and Summary Results'!D4478=0,'Input and Summary Results'!D4478=""),FALSE,'Input and Summary Results'!$D4478)</f>
        <v>0</v>
      </c>
      <c r="D4896" t="b">
        <f>IF(OR(B4896=0,'Input and Summary Results'!E4478=0),FALSE,'Input and Summary Results'!$E4478)</f>
        <v>0</v>
      </c>
      <c r="E4896" t="b">
        <f t="shared" si="257"/>
        <v>0</v>
      </c>
      <c r="F4896" t="b">
        <f t="shared" si="258"/>
        <v>0</v>
      </c>
      <c r="G4896" t="b">
        <f>IF('Input and Summary Results'!$J$4="yes",IF(C4896=FALSE,FALSE,IF('Data Transformation'!E4896&lt;$R$10,E4896,$R$10)),IF(C4896=FALSE,FALSE,IF(C4896&lt;$R$10,C4896,$R$10)))</f>
        <v>0</v>
      </c>
      <c r="H4896" t="b">
        <f>IF('Input and Summary Results'!$J$4="yes",'Data Transformation'!F4896,'Data Transformation'!D4896)</f>
        <v>0</v>
      </c>
      <c r="I4896" t="str">
        <f t="shared" si="259"/>
        <v/>
      </c>
    </row>
    <row r="4897" spans="2:9" x14ac:dyDescent="0.55000000000000004">
      <c r="B4897" t="b">
        <f>IF('Input and Summary Results'!D4479=0,FALSE,'Input and Summary Results'!$B4479)</f>
        <v>0</v>
      </c>
      <c r="C4897" t="b">
        <f>IF(OR(B4897=0,'Input and Summary Results'!D4479=0,'Input and Summary Results'!D4479=""),FALSE,'Input and Summary Results'!$D4479)</f>
        <v>0</v>
      </c>
      <c r="D4897" t="b">
        <f>IF(OR(B4897=0,'Input and Summary Results'!E4479=0),FALSE,'Input and Summary Results'!$E4479)</f>
        <v>0</v>
      </c>
      <c r="E4897" t="b">
        <f t="shared" si="257"/>
        <v>0</v>
      </c>
      <c r="F4897" t="b">
        <f t="shared" si="258"/>
        <v>0</v>
      </c>
      <c r="G4897" t="b">
        <f>IF('Input and Summary Results'!$J$4="yes",IF(C4897=FALSE,FALSE,IF('Data Transformation'!E4897&lt;$R$10,E4897,$R$10)),IF(C4897=FALSE,FALSE,IF(C4897&lt;$R$10,C4897,$R$10)))</f>
        <v>0</v>
      </c>
      <c r="H4897" t="b">
        <f>IF('Input and Summary Results'!$J$4="yes",'Data Transformation'!F4897,'Data Transformation'!D4897)</f>
        <v>0</v>
      </c>
      <c r="I4897" t="str">
        <f t="shared" si="259"/>
        <v/>
      </c>
    </row>
    <row r="4898" spans="2:9" x14ac:dyDescent="0.55000000000000004">
      <c r="B4898" t="b">
        <f>IF('Input and Summary Results'!D4480=0,FALSE,'Input and Summary Results'!$B4480)</f>
        <v>0</v>
      </c>
      <c r="C4898" t="b">
        <f>IF(OR(B4898=0,'Input and Summary Results'!D4480=0,'Input and Summary Results'!D4480=""),FALSE,'Input and Summary Results'!$D4480)</f>
        <v>0</v>
      </c>
      <c r="D4898" t="b">
        <f>IF(OR(B4898=0,'Input and Summary Results'!E4480=0),FALSE,'Input and Summary Results'!$E4480)</f>
        <v>0</v>
      </c>
      <c r="E4898" t="b">
        <f t="shared" si="257"/>
        <v>0</v>
      </c>
      <c r="F4898" t="b">
        <f t="shared" si="258"/>
        <v>0</v>
      </c>
      <c r="G4898" t="b">
        <f>IF('Input and Summary Results'!$J$4="yes",IF(C4898=FALSE,FALSE,IF('Data Transformation'!E4898&lt;$R$10,E4898,$R$10)),IF(C4898=FALSE,FALSE,IF(C4898&lt;$R$10,C4898,$R$10)))</f>
        <v>0</v>
      </c>
      <c r="H4898" t="b">
        <f>IF('Input and Summary Results'!$J$4="yes",'Data Transformation'!F4898,'Data Transformation'!D4898)</f>
        <v>0</v>
      </c>
      <c r="I4898" t="str">
        <f t="shared" si="259"/>
        <v/>
      </c>
    </row>
    <row r="4899" spans="2:9" x14ac:dyDescent="0.55000000000000004">
      <c r="B4899" t="b">
        <f>IF('Input and Summary Results'!D4481=0,FALSE,'Input and Summary Results'!$B4481)</f>
        <v>0</v>
      </c>
      <c r="C4899" t="b">
        <f>IF(OR(B4899=0,'Input and Summary Results'!D4481=0,'Input and Summary Results'!D4481=""),FALSE,'Input and Summary Results'!$D4481)</f>
        <v>0</v>
      </c>
      <c r="D4899" t="b">
        <f>IF(OR(B4899=0,'Input and Summary Results'!E4481=0),FALSE,'Input and Summary Results'!$E4481)</f>
        <v>0</v>
      </c>
      <c r="E4899" t="b">
        <f t="shared" si="257"/>
        <v>0</v>
      </c>
      <c r="F4899" t="b">
        <f t="shared" si="258"/>
        <v>0</v>
      </c>
      <c r="G4899" t="b">
        <f>IF('Input and Summary Results'!$J$4="yes",IF(C4899=FALSE,FALSE,IF('Data Transformation'!E4899&lt;$R$10,E4899,$R$10)),IF(C4899=FALSE,FALSE,IF(C4899&lt;$R$10,C4899,$R$10)))</f>
        <v>0</v>
      </c>
      <c r="H4899" t="b">
        <f>IF('Input and Summary Results'!$J$4="yes",'Data Transformation'!F4899,'Data Transformation'!D4899)</f>
        <v>0</v>
      </c>
      <c r="I4899" t="str">
        <f t="shared" si="259"/>
        <v/>
      </c>
    </row>
    <row r="4900" spans="2:9" x14ac:dyDescent="0.55000000000000004">
      <c r="B4900" t="b">
        <f>IF('Input and Summary Results'!D4482=0,FALSE,'Input and Summary Results'!$B4482)</f>
        <v>0</v>
      </c>
      <c r="C4900" t="b">
        <f>IF(OR(B4900=0,'Input and Summary Results'!D4482=0,'Input and Summary Results'!D4482=""),FALSE,'Input and Summary Results'!$D4482)</f>
        <v>0</v>
      </c>
      <c r="D4900" t="b">
        <f>IF(OR(B4900=0,'Input and Summary Results'!E4482=0),FALSE,'Input and Summary Results'!$E4482)</f>
        <v>0</v>
      </c>
      <c r="E4900" t="b">
        <f t="shared" si="257"/>
        <v>0</v>
      </c>
      <c r="F4900" t="b">
        <f t="shared" si="258"/>
        <v>0</v>
      </c>
      <c r="G4900" t="b">
        <f>IF('Input and Summary Results'!$J$4="yes",IF(C4900=FALSE,FALSE,IF('Data Transformation'!E4900&lt;$R$10,E4900,$R$10)),IF(C4900=FALSE,FALSE,IF(C4900&lt;$R$10,C4900,$R$10)))</f>
        <v>0</v>
      </c>
      <c r="H4900" t="b">
        <f>IF('Input and Summary Results'!$J$4="yes",'Data Transformation'!F4900,'Data Transformation'!D4900)</f>
        <v>0</v>
      </c>
      <c r="I4900" t="str">
        <f t="shared" si="259"/>
        <v/>
      </c>
    </row>
    <row r="4901" spans="2:9" x14ac:dyDescent="0.55000000000000004">
      <c r="B4901" t="b">
        <f>IF('Input and Summary Results'!D4483=0,FALSE,'Input and Summary Results'!$B4483)</f>
        <v>0</v>
      </c>
      <c r="C4901" t="b">
        <f>IF(OR(B4901=0,'Input and Summary Results'!D4483=0,'Input and Summary Results'!D4483=""),FALSE,'Input and Summary Results'!$D4483)</f>
        <v>0</v>
      </c>
      <c r="D4901" t="b">
        <f>IF(OR(B4901=0,'Input and Summary Results'!E4483=0),FALSE,'Input and Summary Results'!$E4483)</f>
        <v>0</v>
      </c>
      <c r="E4901" t="b">
        <f t="shared" si="257"/>
        <v>0</v>
      </c>
      <c r="F4901" t="b">
        <f t="shared" si="258"/>
        <v>0</v>
      </c>
      <c r="G4901" t="b">
        <f>IF('Input and Summary Results'!$J$4="yes",IF(C4901=FALSE,FALSE,IF('Data Transformation'!E4901&lt;$R$10,E4901,$R$10)),IF(C4901=FALSE,FALSE,IF(C4901&lt;$R$10,C4901,$R$10)))</f>
        <v>0</v>
      </c>
      <c r="H4901" t="b">
        <f>IF('Input and Summary Results'!$J$4="yes",'Data Transformation'!F4901,'Data Transformation'!D4901)</f>
        <v>0</v>
      </c>
      <c r="I4901" t="str">
        <f t="shared" si="259"/>
        <v/>
      </c>
    </row>
    <row r="4902" spans="2:9" x14ac:dyDescent="0.55000000000000004">
      <c r="B4902" t="b">
        <f>IF('Input and Summary Results'!D4484=0,FALSE,'Input and Summary Results'!$B4484)</f>
        <v>0</v>
      </c>
      <c r="C4902" t="b">
        <f>IF(OR(B4902=0,'Input and Summary Results'!D4484=0,'Input and Summary Results'!D4484=""),FALSE,'Input and Summary Results'!$D4484)</f>
        <v>0</v>
      </c>
      <c r="D4902" t="b">
        <f>IF(OR(B4902=0,'Input and Summary Results'!E4484=0),FALSE,'Input and Summary Results'!$E4484)</f>
        <v>0</v>
      </c>
      <c r="E4902" t="b">
        <f t="shared" si="257"/>
        <v>0</v>
      </c>
      <c r="F4902" t="b">
        <f t="shared" si="258"/>
        <v>0</v>
      </c>
      <c r="G4902" t="b">
        <f>IF('Input and Summary Results'!$J$4="yes",IF(C4902=FALSE,FALSE,IF('Data Transformation'!E4902&lt;$R$10,E4902,$R$10)),IF(C4902=FALSE,FALSE,IF(C4902&lt;$R$10,C4902,$R$10)))</f>
        <v>0</v>
      </c>
      <c r="H4902" t="b">
        <f>IF('Input and Summary Results'!$J$4="yes",'Data Transformation'!F4902,'Data Transformation'!D4902)</f>
        <v>0</v>
      </c>
      <c r="I4902" t="str">
        <f t="shared" si="259"/>
        <v/>
      </c>
    </row>
    <row r="4903" spans="2:9" x14ac:dyDescent="0.55000000000000004">
      <c r="B4903" t="b">
        <f>IF('Input and Summary Results'!D4485=0,FALSE,'Input and Summary Results'!$B4485)</f>
        <v>0</v>
      </c>
      <c r="C4903" t="b">
        <f>IF(OR(B4903=0,'Input and Summary Results'!D4485=0,'Input and Summary Results'!D4485=""),FALSE,'Input and Summary Results'!$D4485)</f>
        <v>0</v>
      </c>
      <c r="D4903" t="b">
        <f>IF(OR(B4903=0,'Input and Summary Results'!E4485=0),FALSE,'Input and Summary Results'!$E4485)</f>
        <v>0</v>
      </c>
      <c r="E4903" t="b">
        <f t="shared" si="257"/>
        <v>0</v>
      </c>
      <c r="F4903" t="b">
        <f t="shared" si="258"/>
        <v>0</v>
      </c>
      <c r="G4903" t="b">
        <f>IF('Input and Summary Results'!$J$4="yes",IF(C4903=FALSE,FALSE,IF('Data Transformation'!E4903&lt;$R$10,E4903,$R$10)),IF(C4903=FALSE,FALSE,IF(C4903&lt;$R$10,C4903,$R$10)))</f>
        <v>0</v>
      </c>
      <c r="H4903" t="b">
        <f>IF('Input and Summary Results'!$J$4="yes",'Data Transformation'!F4903,'Data Transformation'!D4903)</f>
        <v>0</v>
      </c>
      <c r="I4903" t="str">
        <f t="shared" si="259"/>
        <v/>
      </c>
    </row>
    <row r="4904" spans="2:9" x14ac:dyDescent="0.55000000000000004">
      <c r="B4904" t="b">
        <f>IF('Input and Summary Results'!D4486=0,FALSE,'Input and Summary Results'!$B4486)</f>
        <v>0</v>
      </c>
      <c r="C4904" t="b">
        <f>IF(OR(B4904=0,'Input and Summary Results'!D4486=0,'Input and Summary Results'!D4486=""),FALSE,'Input and Summary Results'!$D4486)</f>
        <v>0</v>
      </c>
      <c r="D4904" t="b">
        <f>IF(OR(B4904=0,'Input and Summary Results'!E4486=0),FALSE,'Input and Summary Results'!$E4486)</f>
        <v>0</v>
      </c>
      <c r="E4904" t="b">
        <f t="shared" si="257"/>
        <v>0</v>
      </c>
      <c r="F4904" t="b">
        <f t="shared" si="258"/>
        <v>0</v>
      </c>
      <c r="G4904" t="b">
        <f>IF('Input and Summary Results'!$J$4="yes",IF(C4904=FALSE,FALSE,IF('Data Transformation'!E4904&lt;$R$10,E4904,$R$10)),IF(C4904=FALSE,FALSE,IF(C4904&lt;$R$10,C4904,$R$10)))</f>
        <v>0</v>
      </c>
      <c r="H4904" t="b">
        <f>IF('Input and Summary Results'!$J$4="yes",'Data Transformation'!F4904,'Data Transformation'!D4904)</f>
        <v>0</v>
      </c>
      <c r="I4904" t="str">
        <f t="shared" si="259"/>
        <v/>
      </c>
    </row>
    <row r="4905" spans="2:9" x14ac:dyDescent="0.55000000000000004">
      <c r="B4905" t="b">
        <f>IF('Input and Summary Results'!D4487=0,FALSE,'Input and Summary Results'!$B4487)</f>
        <v>0</v>
      </c>
      <c r="C4905" t="b">
        <f>IF(OR(B4905=0,'Input and Summary Results'!D4487=0,'Input and Summary Results'!D4487=""),FALSE,'Input and Summary Results'!$D4487)</f>
        <v>0</v>
      </c>
      <c r="D4905" t="b">
        <f>IF(OR(B4905=0,'Input and Summary Results'!E4487=0),FALSE,'Input and Summary Results'!$E4487)</f>
        <v>0</v>
      </c>
      <c r="E4905" t="b">
        <f t="shared" si="257"/>
        <v>0</v>
      </c>
      <c r="F4905" t="b">
        <f t="shared" si="258"/>
        <v>0</v>
      </c>
      <c r="G4905" t="b">
        <f>IF('Input and Summary Results'!$J$4="yes",IF(C4905=FALSE,FALSE,IF('Data Transformation'!E4905&lt;$R$10,E4905,$R$10)),IF(C4905=FALSE,FALSE,IF(C4905&lt;$R$10,C4905,$R$10)))</f>
        <v>0</v>
      </c>
      <c r="H4905" t="b">
        <f>IF('Input and Summary Results'!$J$4="yes",'Data Transformation'!F4905,'Data Transformation'!D4905)</f>
        <v>0</v>
      </c>
      <c r="I4905" t="str">
        <f t="shared" si="259"/>
        <v/>
      </c>
    </row>
    <row r="4906" spans="2:9" x14ac:dyDescent="0.55000000000000004">
      <c r="B4906" t="b">
        <f>IF('Input and Summary Results'!D4488=0,FALSE,'Input and Summary Results'!$B4488)</f>
        <v>0</v>
      </c>
      <c r="C4906" t="b">
        <f>IF(OR(B4906=0,'Input and Summary Results'!D4488=0,'Input and Summary Results'!D4488=""),FALSE,'Input and Summary Results'!$D4488)</f>
        <v>0</v>
      </c>
      <c r="D4906" t="b">
        <f>IF(OR(B4906=0,'Input and Summary Results'!E4488=0),FALSE,'Input and Summary Results'!$E4488)</f>
        <v>0</v>
      </c>
      <c r="E4906" t="b">
        <f t="shared" ref="E4906:E4969" si="260">IF(C4906=FALSE,FALSE,LOG10(C4906))</f>
        <v>0</v>
      </c>
      <c r="F4906" t="b">
        <f t="shared" ref="F4906:F4969" si="261">IF(D4906=FALSE, FALSE,0.434*D4906/C4906)</f>
        <v>0</v>
      </c>
      <c r="G4906" t="b">
        <f>IF('Input and Summary Results'!$J$4="yes",IF(C4906=FALSE,FALSE,IF('Data Transformation'!E4906&lt;$R$10,E4906,$R$10)),IF(C4906=FALSE,FALSE,IF(C4906&lt;$R$10,C4906,$R$10)))</f>
        <v>0</v>
      </c>
      <c r="H4906" t="b">
        <f>IF('Input and Summary Results'!$J$4="yes",'Data Transformation'!F4906,'Data Transformation'!D4906)</f>
        <v>0</v>
      </c>
      <c r="I4906" t="str">
        <f t="shared" si="259"/>
        <v/>
      </c>
    </row>
    <row r="4907" spans="2:9" x14ac:dyDescent="0.55000000000000004">
      <c r="B4907" t="b">
        <f>IF('Input and Summary Results'!D4489=0,FALSE,'Input and Summary Results'!$B4489)</f>
        <v>0</v>
      </c>
      <c r="C4907" t="b">
        <f>IF(OR(B4907=0,'Input and Summary Results'!D4489=0,'Input and Summary Results'!D4489=""),FALSE,'Input and Summary Results'!$D4489)</f>
        <v>0</v>
      </c>
      <c r="D4907" t="b">
        <f>IF(OR(B4907=0,'Input and Summary Results'!E4489=0),FALSE,'Input and Summary Results'!$E4489)</f>
        <v>0</v>
      </c>
      <c r="E4907" t="b">
        <f t="shared" si="260"/>
        <v>0</v>
      </c>
      <c r="F4907" t="b">
        <f t="shared" si="261"/>
        <v>0</v>
      </c>
      <c r="G4907" t="b">
        <f>IF('Input and Summary Results'!$J$4="yes",IF(C4907=FALSE,FALSE,IF('Data Transformation'!E4907&lt;$R$10,E4907,$R$10)),IF(C4907=FALSE,FALSE,IF(C4907&lt;$R$10,C4907,$R$10)))</f>
        <v>0</v>
      </c>
      <c r="H4907" t="b">
        <f>IF('Input and Summary Results'!$J$4="yes",'Data Transformation'!F4907,'Data Transformation'!D4907)</f>
        <v>0</v>
      </c>
      <c r="I4907" t="str">
        <f t="shared" si="259"/>
        <v/>
      </c>
    </row>
    <row r="4908" spans="2:9" x14ac:dyDescent="0.55000000000000004">
      <c r="B4908" t="b">
        <f>IF('Input and Summary Results'!D4490=0,FALSE,'Input and Summary Results'!$B4490)</f>
        <v>0</v>
      </c>
      <c r="C4908" t="b">
        <f>IF(OR(B4908=0,'Input and Summary Results'!D4490=0,'Input and Summary Results'!D4490=""),FALSE,'Input and Summary Results'!$D4490)</f>
        <v>0</v>
      </c>
      <c r="D4908" t="b">
        <f>IF(OR(B4908=0,'Input and Summary Results'!E4490=0),FALSE,'Input and Summary Results'!$E4490)</f>
        <v>0</v>
      </c>
      <c r="E4908" t="b">
        <f t="shared" si="260"/>
        <v>0</v>
      </c>
      <c r="F4908" t="b">
        <f t="shared" si="261"/>
        <v>0</v>
      </c>
      <c r="G4908" t="b">
        <f>IF('Input and Summary Results'!$J$4="yes",IF(C4908=FALSE,FALSE,IF('Data Transformation'!E4908&lt;$R$10,E4908,$R$10)),IF(C4908=FALSE,FALSE,IF(C4908&lt;$R$10,C4908,$R$10)))</f>
        <v>0</v>
      </c>
      <c r="H4908" t="b">
        <f>IF('Input and Summary Results'!$J$4="yes",'Data Transformation'!F4908,'Data Transformation'!D4908)</f>
        <v>0</v>
      </c>
      <c r="I4908" t="str">
        <f t="shared" si="259"/>
        <v/>
      </c>
    </row>
    <row r="4909" spans="2:9" x14ac:dyDescent="0.55000000000000004">
      <c r="B4909" t="b">
        <f>IF('Input and Summary Results'!D4491=0,FALSE,'Input and Summary Results'!$B4491)</f>
        <v>0</v>
      </c>
      <c r="C4909" t="b">
        <f>IF(OR(B4909=0,'Input and Summary Results'!D4491=0,'Input and Summary Results'!D4491=""),FALSE,'Input and Summary Results'!$D4491)</f>
        <v>0</v>
      </c>
      <c r="D4909" t="b">
        <f>IF(OR(B4909=0,'Input and Summary Results'!E4491=0),FALSE,'Input and Summary Results'!$E4491)</f>
        <v>0</v>
      </c>
      <c r="E4909" t="b">
        <f t="shared" si="260"/>
        <v>0</v>
      </c>
      <c r="F4909" t="b">
        <f t="shared" si="261"/>
        <v>0</v>
      </c>
      <c r="G4909" t="b">
        <f>IF('Input and Summary Results'!$J$4="yes",IF(C4909=FALSE,FALSE,IF('Data Transformation'!E4909&lt;$R$10,E4909,$R$10)),IF(C4909=FALSE,FALSE,IF(C4909&lt;$R$10,C4909,$R$10)))</f>
        <v>0</v>
      </c>
      <c r="H4909" t="b">
        <f>IF('Input and Summary Results'!$J$4="yes",'Data Transformation'!F4909,'Data Transformation'!D4909)</f>
        <v>0</v>
      </c>
      <c r="I4909" t="str">
        <f t="shared" si="259"/>
        <v/>
      </c>
    </row>
    <row r="4910" spans="2:9" x14ac:dyDescent="0.55000000000000004">
      <c r="B4910" t="b">
        <f>IF('Input and Summary Results'!D4492=0,FALSE,'Input and Summary Results'!$B4492)</f>
        <v>0</v>
      </c>
      <c r="C4910" t="b">
        <f>IF(OR(B4910=0,'Input and Summary Results'!D4492=0,'Input and Summary Results'!D4492=""),FALSE,'Input and Summary Results'!$D4492)</f>
        <v>0</v>
      </c>
      <c r="D4910" t="b">
        <f>IF(OR(B4910=0,'Input and Summary Results'!E4492=0),FALSE,'Input and Summary Results'!$E4492)</f>
        <v>0</v>
      </c>
      <c r="E4910" t="b">
        <f t="shared" si="260"/>
        <v>0</v>
      </c>
      <c r="F4910" t="b">
        <f t="shared" si="261"/>
        <v>0</v>
      </c>
      <c r="G4910" t="b">
        <f>IF('Input and Summary Results'!$J$4="yes",IF(C4910=FALSE,FALSE,IF('Data Transformation'!E4910&lt;$R$10,E4910,$R$10)),IF(C4910=FALSE,FALSE,IF(C4910&lt;$R$10,C4910,$R$10)))</f>
        <v>0</v>
      </c>
      <c r="H4910" t="b">
        <f>IF('Input and Summary Results'!$J$4="yes",'Data Transformation'!F4910,'Data Transformation'!D4910)</f>
        <v>0</v>
      </c>
      <c r="I4910" t="str">
        <f t="shared" si="259"/>
        <v/>
      </c>
    </row>
    <row r="4911" spans="2:9" x14ac:dyDescent="0.55000000000000004">
      <c r="B4911" t="b">
        <f>IF('Input and Summary Results'!D4493=0,FALSE,'Input and Summary Results'!$B4493)</f>
        <v>0</v>
      </c>
      <c r="C4911" t="b">
        <f>IF(OR(B4911=0,'Input and Summary Results'!D4493=0,'Input and Summary Results'!D4493=""),FALSE,'Input and Summary Results'!$D4493)</f>
        <v>0</v>
      </c>
      <c r="D4911" t="b">
        <f>IF(OR(B4911=0,'Input and Summary Results'!E4493=0),FALSE,'Input and Summary Results'!$E4493)</f>
        <v>0</v>
      </c>
      <c r="E4911" t="b">
        <f t="shared" si="260"/>
        <v>0</v>
      </c>
      <c r="F4911" t="b">
        <f t="shared" si="261"/>
        <v>0</v>
      </c>
      <c r="G4911" t="b">
        <f>IF('Input and Summary Results'!$J$4="yes",IF(C4911=FALSE,FALSE,IF('Data Transformation'!E4911&lt;$R$10,E4911,$R$10)),IF(C4911=FALSE,FALSE,IF(C4911&lt;$R$10,C4911,$R$10)))</f>
        <v>0</v>
      </c>
      <c r="H4911" t="b">
        <f>IF('Input and Summary Results'!$J$4="yes",'Data Transformation'!F4911,'Data Transformation'!D4911)</f>
        <v>0</v>
      </c>
      <c r="I4911" t="str">
        <f t="shared" si="259"/>
        <v/>
      </c>
    </row>
    <row r="4912" spans="2:9" x14ac:dyDescent="0.55000000000000004">
      <c r="B4912" t="b">
        <f>IF('Input and Summary Results'!D4494=0,FALSE,'Input and Summary Results'!$B4494)</f>
        <v>0</v>
      </c>
      <c r="C4912" t="b">
        <f>IF(OR(B4912=0,'Input and Summary Results'!D4494=0,'Input and Summary Results'!D4494=""),FALSE,'Input and Summary Results'!$D4494)</f>
        <v>0</v>
      </c>
      <c r="D4912" t="b">
        <f>IF(OR(B4912=0,'Input and Summary Results'!E4494=0),FALSE,'Input and Summary Results'!$E4494)</f>
        <v>0</v>
      </c>
      <c r="E4912" t="b">
        <f t="shared" si="260"/>
        <v>0</v>
      </c>
      <c r="F4912" t="b">
        <f t="shared" si="261"/>
        <v>0</v>
      </c>
      <c r="G4912" t="b">
        <f>IF('Input and Summary Results'!$J$4="yes",IF(C4912=FALSE,FALSE,IF('Data Transformation'!E4912&lt;$R$10,E4912,$R$10)),IF(C4912=FALSE,FALSE,IF(C4912&lt;$R$10,C4912,$R$10)))</f>
        <v>0</v>
      </c>
      <c r="H4912" t="b">
        <f>IF('Input and Summary Results'!$J$4="yes",'Data Transformation'!F4912,'Data Transformation'!D4912)</f>
        <v>0</v>
      </c>
      <c r="I4912" t="str">
        <f t="shared" si="259"/>
        <v/>
      </c>
    </row>
    <row r="4913" spans="2:9" x14ac:dyDescent="0.55000000000000004">
      <c r="B4913" t="b">
        <f>IF('Input and Summary Results'!D4495=0,FALSE,'Input and Summary Results'!$B4495)</f>
        <v>0</v>
      </c>
      <c r="C4913" t="b">
        <f>IF(OR(B4913=0,'Input and Summary Results'!D4495=0,'Input and Summary Results'!D4495=""),FALSE,'Input and Summary Results'!$D4495)</f>
        <v>0</v>
      </c>
      <c r="D4913" t="b">
        <f>IF(OR(B4913=0,'Input and Summary Results'!E4495=0),FALSE,'Input and Summary Results'!$E4495)</f>
        <v>0</v>
      </c>
      <c r="E4913" t="b">
        <f t="shared" si="260"/>
        <v>0</v>
      </c>
      <c r="F4913" t="b">
        <f t="shared" si="261"/>
        <v>0</v>
      </c>
      <c r="G4913" t="b">
        <f>IF('Input and Summary Results'!$J$4="yes",IF(C4913=FALSE,FALSE,IF('Data Transformation'!E4913&lt;$R$10,E4913,$R$10)),IF(C4913=FALSE,FALSE,IF(C4913&lt;$R$10,C4913,$R$10)))</f>
        <v>0</v>
      </c>
      <c r="H4913" t="b">
        <f>IF('Input and Summary Results'!$J$4="yes",'Data Transformation'!F4913,'Data Transformation'!D4913)</f>
        <v>0</v>
      </c>
      <c r="I4913" t="str">
        <f t="shared" si="259"/>
        <v/>
      </c>
    </row>
    <row r="4914" spans="2:9" x14ac:dyDescent="0.55000000000000004">
      <c r="B4914" t="b">
        <f>IF('Input and Summary Results'!D4496=0,FALSE,'Input and Summary Results'!$B4496)</f>
        <v>0</v>
      </c>
      <c r="C4914" t="b">
        <f>IF(OR(B4914=0,'Input and Summary Results'!D4496=0,'Input and Summary Results'!D4496=""),FALSE,'Input and Summary Results'!$D4496)</f>
        <v>0</v>
      </c>
      <c r="D4914" t="b">
        <f>IF(OR(B4914=0,'Input and Summary Results'!E4496=0),FALSE,'Input and Summary Results'!$E4496)</f>
        <v>0</v>
      </c>
      <c r="E4914" t="b">
        <f t="shared" si="260"/>
        <v>0</v>
      </c>
      <c r="F4914" t="b">
        <f t="shared" si="261"/>
        <v>0</v>
      </c>
      <c r="G4914" t="b">
        <f>IF('Input and Summary Results'!$J$4="yes",IF(C4914=FALSE,FALSE,IF('Data Transformation'!E4914&lt;$R$10,E4914,$R$10)),IF(C4914=FALSE,FALSE,IF(C4914&lt;$R$10,C4914,$R$10)))</f>
        <v>0</v>
      </c>
      <c r="H4914" t="b">
        <f>IF('Input and Summary Results'!$J$4="yes",'Data Transformation'!F4914,'Data Transformation'!D4914)</f>
        <v>0</v>
      </c>
      <c r="I4914" t="str">
        <f t="shared" si="259"/>
        <v/>
      </c>
    </row>
    <row r="4915" spans="2:9" x14ac:dyDescent="0.55000000000000004">
      <c r="B4915" t="b">
        <f>IF('Input and Summary Results'!D4497=0,FALSE,'Input and Summary Results'!$B4497)</f>
        <v>0</v>
      </c>
      <c r="C4915" t="b">
        <f>IF(OR(B4915=0,'Input and Summary Results'!D4497=0,'Input and Summary Results'!D4497=""),FALSE,'Input and Summary Results'!$D4497)</f>
        <v>0</v>
      </c>
      <c r="D4915" t="b">
        <f>IF(OR(B4915=0,'Input and Summary Results'!E4497=0),FALSE,'Input and Summary Results'!$E4497)</f>
        <v>0</v>
      </c>
      <c r="E4915" t="b">
        <f t="shared" si="260"/>
        <v>0</v>
      </c>
      <c r="F4915" t="b">
        <f t="shared" si="261"/>
        <v>0</v>
      </c>
      <c r="G4915" t="b">
        <f>IF('Input and Summary Results'!$J$4="yes",IF(C4915=FALSE,FALSE,IF('Data Transformation'!E4915&lt;$R$10,E4915,$R$10)),IF(C4915=FALSE,FALSE,IF(C4915&lt;$R$10,C4915,$R$10)))</f>
        <v>0</v>
      </c>
      <c r="H4915" t="b">
        <f>IF('Input and Summary Results'!$J$4="yes",'Data Transformation'!F4915,'Data Transformation'!D4915)</f>
        <v>0</v>
      </c>
      <c r="I4915" t="str">
        <f t="shared" si="259"/>
        <v/>
      </c>
    </row>
    <row r="4916" spans="2:9" x14ac:dyDescent="0.55000000000000004">
      <c r="B4916" t="b">
        <f>IF('Input and Summary Results'!D4498=0,FALSE,'Input and Summary Results'!$B4498)</f>
        <v>0</v>
      </c>
      <c r="C4916" t="b">
        <f>IF(OR(B4916=0,'Input and Summary Results'!D4498=0,'Input and Summary Results'!D4498=""),FALSE,'Input and Summary Results'!$D4498)</f>
        <v>0</v>
      </c>
      <c r="D4916" t="b">
        <f>IF(OR(B4916=0,'Input and Summary Results'!E4498=0),FALSE,'Input and Summary Results'!$E4498)</f>
        <v>0</v>
      </c>
      <c r="E4916" t="b">
        <f t="shared" si="260"/>
        <v>0</v>
      </c>
      <c r="F4916" t="b">
        <f t="shared" si="261"/>
        <v>0</v>
      </c>
      <c r="G4916" t="b">
        <f>IF('Input and Summary Results'!$J$4="yes",IF(C4916=FALSE,FALSE,IF('Data Transformation'!E4916&lt;$R$10,E4916,$R$10)),IF(C4916=FALSE,FALSE,IF(C4916&lt;$R$10,C4916,$R$10)))</f>
        <v>0</v>
      </c>
      <c r="H4916" t="b">
        <f>IF('Input and Summary Results'!$J$4="yes",'Data Transformation'!F4916,'Data Transformation'!D4916)</f>
        <v>0</v>
      </c>
      <c r="I4916" t="str">
        <f t="shared" si="259"/>
        <v/>
      </c>
    </row>
    <row r="4917" spans="2:9" x14ac:dyDescent="0.55000000000000004">
      <c r="B4917" t="b">
        <f>IF('Input and Summary Results'!D4499=0,FALSE,'Input and Summary Results'!$B4499)</f>
        <v>0</v>
      </c>
      <c r="C4917" t="b">
        <f>IF(OR(B4917=0,'Input and Summary Results'!D4499=0,'Input and Summary Results'!D4499=""),FALSE,'Input and Summary Results'!$D4499)</f>
        <v>0</v>
      </c>
      <c r="D4917" t="b">
        <f>IF(OR(B4917=0,'Input and Summary Results'!E4499=0),FALSE,'Input and Summary Results'!$E4499)</f>
        <v>0</v>
      </c>
      <c r="E4917" t="b">
        <f t="shared" si="260"/>
        <v>0</v>
      </c>
      <c r="F4917" t="b">
        <f t="shared" si="261"/>
        <v>0</v>
      </c>
      <c r="G4917" t="b">
        <f>IF('Input and Summary Results'!$J$4="yes",IF(C4917=FALSE,FALSE,IF('Data Transformation'!E4917&lt;$R$10,E4917,$R$10)),IF(C4917=FALSE,FALSE,IF(C4917&lt;$R$10,C4917,$R$10)))</f>
        <v>0</v>
      </c>
      <c r="H4917" t="b">
        <f>IF('Input and Summary Results'!$J$4="yes",'Data Transformation'!F4917,'Data Transformation'!D4917)</f>
        <v>0</v>
      </c>
      <c r="I4917" t="str">
        <f t="shared" si="259"/>
        <v/>
      </c>
    </row>
    <row r="4918" spans="2:9" x14ac:dyDescent="0.55000000000000004">
      <c r="B4918" t="b">
        <f>IF('Input and Summary Results'!D4500=0,FALSE,'Input and Summary Results'!$B4500)</f>
        <v>0</v>
      </c>
      <c r="C4918" t="b">
        <f>IF(OR(B4918=0,'Input and Summary Results'!D4500=0,'Input and Summary Results'!D4500=""),FALSE,'Input and Summary Results'!$D4500)</f>
        <v>0</v>
      </c>
      <c r="D4918" t="b">
        <f>IF(OR(B4918=0,'Input and Summary Results'!E4500=0),FALSE,'Input and Summary Results'!$E4500)</f>
        <v>0</v>
      </c>
      <c r="E4918" t="b">
        <f t="shared" si="260"/>
        <v>0</v>
      </c>
      <c r="F4918" t="b">
        <f t="shared" si="261"/>
        <v>0</v>
      </c>
      <c r="G4918" t="b">
        <f>IF('Input and Summary Results'!$J$4="yes",IF(C4918=FALSE,FALSE,IF('Data Transformation'!E4918&lt;$R$10,E4918,$R$10)),IF(C4918=FALSE,FALSE,IF(C4918&lt;$R$10,C4918,$R$10)))</f>
        <v>0</v>
      </c>
      <c r="H4918" t="b">
        <f>IF('Input and Summary Results'!$J$4="yes",'Data Transformation'!F4918,'Data Transformation'!D4918)</f>
        <v>0</v>
      </c>
      <c r="I4918" t="str">
        <f t="shared" si="259"/>
        <v/>
      </c>
    </row>
    <row r="4919" spans="2:9" x14ac:dyDescent="0.55000000000000004">
      <c r="B4919" t="b">
        <f>IF('Input and Summary Results'!D4501=0,FALSE,'Input and Summary Results'!$B4501)</f>
        <v>0</v>
      </c>
      <c r="C4919" t="b">
        <f>IF(OR(B4919=0,'Input and Summary Results'!D4501=0,'Input and Summary Results'!D4501=""),FALSE,'Input and Summary Results'!$D4501)</f>
        <v>0</v>
      </c>
      <c r="D4919" t="b">
        <f>IF(OR(B4919=0,'Input and Summary Results'!E4501=0),FALSE,'Input and Summary Results'!$E4501)</f>
        <v>0</v>
      </c>
      <c r="E4919" t="b">
        <f t="shared" si="260"/>
        <v>0</v>
      </c>
      <c r="F4919" t="b">
        <f t="shared" si="261"/>
        <v>0</v>
      </c>
      <c r="G4919" t="b">
        <f>IF('Input and Summary Results'!$J$4="yes",IF(C4919=FALSE,FALSE,IF('Data Transformation'!E4919&lt;$R$10,E4919,$R$10)),IF(C4919=FALSE,FALSE,IF(C4919&lt;$R$10,C4919,$R$10)))</f>
        <v>0</v>
      </c>
      <c r="H4919" t="b">
        <f>IF('Input and Summary Results'!$J$4="yes",'Data Transformation'!F4919,'Data Transformation'!D4919)</f>
        <v>0</v>
      </c>
      <c r="I4919" t="str">
        <f t="shared" si="259"/>
        <v/>
      </c>
    </row>
    <row r="4920" spans="2:9" x14ac:dyDescent="0.55000000000000004">
      <c r="B4920" t="b">
        <f>IF('Input and Summary Results'!D4502=0,FALSE,'Input and Summary Results'!$B4502)</f>
        <v>0</v>
      </c>
      <c r="C4920" t="b">
        <f>IF(OR(B4920=0,'Input and Summary Results'!D4502=0,'Input and Summary Results'!D4502=""),FALSE,'Input and Summary Results'!$D4502)</f>
        <v>0</v>
      </c>
      <c r="D4920" t="b">
        <f>IF(OR(B4920=0,'Input and Summary Results'!E4502=0),FALSE,'Input and Summary Results'!$E4502)</f>
        <v>0</v>
      </c>
      <c r="E4920" t="b">
        <f t="shared" si="260"/>
        <v>0</v>
      </c>
      <c r="F4920" t="b">
        <f t="shared" si="261"/>
        <v>0</v>
      </c>
      <c r="G4920" t="b">
        <f>IF('Input and Summary Results'!$J$4="yes",IF(C4920=FALSE,FALSE,IF('Data Transformation'!E4920&lt;$R$10,E4920,$R$10)),IF(C4920=FALSE,FALSE,IF(C4920&lt;$R$10,C4920,$R$10)))</f>
        <v>0</v>
      </c>
      <c r="H4920" t="b">
        <f>IF('Input and Summary Results'!$J$4="yes",'Data Transformation'!F4920,'Data Transformation'!D4920)</f>
        <v>0</v>
      </c>
      <c r="I4920" t="str">
        <f t="shared" si="259"/>
        <v/>
      </c>
    </row>
    <row r="4921" spans="2:9" x14ac:dyDescent="0.55000000000000004">
      <c r="B4921" t="b">
        <f>IF('Input and Summary Results'!D4503=0,FALSE,'Input and Summary Results'!$B4503)</f>
        <v>0</v>
      </c>
      <c r="C4921" t="b">
        <f>IF(OR(B4921=0,'Input and Summary Results'!D4503=0,'Input and Summary Results'!D4503=""),FALSE,'Input and Summary Results'!$D4503)</f>
        <v>0</v>
      </c>
      <c r="D4921" t="b">
        <f>IF(OR(B4921=0,'Input and Summary Results'!E4503=0),FALSE,'Input and Summary Results'!$E4503)</f>
        <v>0</v>
      </c>
      <c r="E4921" t="b">
        <f t="shared" si="260"/>
        <v>0</v>
      </c>
      <c r="F4921" t="b">
        <f t="shared" si="261"/>
        <v>0</v>
      </c>
      <c r="G4921" t="b">
        <f>IF('Input and Summary Results'!$J$4="yes",IF(C4921=FALSE,FALSE,IF('Data Transformation'!E4921&lt;$R$10,E4921,$R$10)),IF(C4921=FALSE,FALSE,IF(C4921&lt;$R$10,C4921,$R$10)))</f>
        <v>0</v>
      </c>
      <c r="H4921" t="b">
        <f>IF('Input and Summary Results'!$J$4="yes",'Data Transformation'!F4921,'Data Transformation'!D4921)</f>
        <v>0</v>
      </c>
      <c r="I4921" t="str">
        <f t="shared" si="259"/>
        <v/>
      </c>
    </row>
    <row r="4922" spans="2:9" x14ac:dyDescent="0.55000000000000004">
      <c r="B4922" t="b">
        <f>IF('Input and Summary Results'!D4504=0,FALSE,'Input and Summary Results'!$B4504)</f>
        <v>0</v>
      </c>
      <c r="C4922" t="b">
        <f>IF(OR(B4922=0,'Input and Summary Results'!D4504=0,'Input and Summary Results'!D4504=""),FALSE,'Input and Summary Results'!$D4504)</f>
        <v>0</v>
      </c>
      <c r="D4922" t="b">
        <f>IF(OR(B4922=0,'Input and Summary Results'!E4504=0),FALSE,'Input and Summary Results'!$E4504)</f>
        <v>0</v>
      </c>
      <c r="E4922" t="b">
        <f t="shared" si="260"/>
        <v>0</v>
      </c>
      <c r="F4922" t="b">
        <f t="shared" si="261"/>
        <v>0</v>
      </c>
      <c r="G4922" t="b">
        <f>IF('Input and Summary Results'!$J$4="yes",IF(C4922=FALSE,FALSE,IF('Data Transformation'!E4922&lt;$R$10,E4922,$R$10)),IF(C4922=FALSE,FALSE,IF(C4922&lt;$R$10,C4922,$R$10)))</f>
        <v>0</v>
      </c>
      <c r="H4922" t="b">
        <f>IF('Input and Summary Results'!$J$4="yes",'Data Transformation'!F4922,'Data Transformation'!D4922)</f>
        <v>0</v>
      </c>
      <c r="I4922" t="str">
        <f t="shared" si="259"/>
        <v/>
      </c>
    </row>
    <row r="4923" spans="2:9" x14ac:dyDescent="0.55000000000000004">
      <c r="B4923" t="b">
        <f>IF('Input and Summary Results'!D4505=0,FALSE,'Input and Summary Results'!$B4505)</f>
        <v>0</v>
      </c>
      <c r="C4923" t="b">
        <f>IF(OR(B4923=0,'Input and Summary Results'!D4505=0,'Input and Summary Results'!D4505=""),FALSE,'Input and Summary Results'!$D4505)</f>
        <v>0</v>
      </c>
      <c r="D4923" t="b">
        <f>IF(OR(B4923=0,'Input and Summary Results'!E4505=0),FALSE,'Input and Summary Results'!$E4505)</f>
        <v>0</v>
      </c>
      <c r="E4923" t="b">
        <f t="shared" si="260"/>
        <v>0</v>
      </c>
      <c r="F4923" t="b">
        <f t="shared" si="261"/>
        <v>0</v>
      </c>
      <c r="G4923" t="b">
        <f>IF('Input and Summary Results'!$J$4="yes",IF(C4923=FALSE,FALSE,IF('Data Transformation'!E4923&lt;$R$10,E4923,$R$10)),IF(C4923=FALSE,FALSE,IF(C4923&lt;$R$10,C4923,$R$10)))</f>
        <v>0</v>
      </c>
      <c r="H4923" t="b">
        <f>IF('Input and Summary Results'!$J$4="yes",'Data Transformation'!F4923,'Data Transformation'!D4923)</f>
        <v>0</v>
      </c>
      <c r="I4923" t="str">
        <f t="shared" si="259"/>
        <v/>
      </c>
    </row>
    <row r="4924" spans="2:9" x14ac:dyDescent="0.55000000000000004">
      <c r="B4924" t="b">
        <f>IF('Input and Summary Results'!D4506=0,FALSE,'Input and Summary Results'!$B4506)</f>
        <v>0</v>
      </c>
      <c r="C4924" t="b">
        <f>IF(OR(B4924=0,'Input and Summary Results'!D4506=0,'Input and Summary Results'!D4506=""),FALSE,'Input and Summary Results'!$D4506)</f>
        <v>0</v>
      </c>
      <c r="D4924" t="b">
        <f>IF(OR(B4924=0,'Input and Summary Results'!E4506=0),FALSE,'Input and Summary Results'!$E4506)</f>
        <v>0</v>
      </c>
      <c r="E4924" t="b">
        <f t="shared" si="260"/>
        <v>0</v>
      </c>
      <c r="F4924" t="b">
        <f t="shared" si="261"/>
        <v>0</v>
      </c>
      <c r="G4924" t="b">
        <f>IF('Input and Summary Results'!$J$4="yes",IF(C4924=FALSE,FALSE,IF('Data Transformation'!E4924&lt;$R$10,E4924,$R$10)),IF(C4924=FALSE,FALSE,IF(C4924&lt;$R$10,C4924,$R$10)))</f>
        <v>0</v>
      </c>
      <c r="H4924" t="b">
        <f>IF('Input and Summary Results'!$J$4="yes",'Data Transformation'!F4924,'Data Transformation'!D4924)</f>
        <v>0</v>
      </c>
      <c r="I4924" t="str">
        <f t="shared" si="259"/>
        <v/>
      </c>
    </row>
    <row r="4925" spans="2:9" x14ac:dyDescent="0.55000000000000004">
      <c r="B4925" t="b">
        <f>IF('Input and Summary Results'!D4507=0,FALSE,'Input and Summary Results'!$B4507)</f>
        <v>0</v>
      </c>
      <c r="C4925" t="b">
        <f>IF(OR(B4925=0,'Input and Summary Results'!D4507=0,'Input and Summary Results'!D4507=""),FALSE,'Input and Summary Results'!$D4507)</f>
        <v>0</v>
      </c>
      <c r="D4925" t="b">
        <f>IF(OR(B4925=0,'Input and Summary Results'!E4507=0),FALSE,'Input and Summary Results'!$E4507)</f>
        <v>0</v>
      </c>
      <c r="E4925" t="b">
        <f t="shared" si="260"/>
        <v>0</v>
      </c>
      <c r="F4925" t="b">
        <f t="shared" si="261"/>
        <v>0</v>
      </c>
      <c r="G4925" t="b">
        <f>IF('Input and Summary Results'!$J$4="yes",IF(C4925=FALSE,FALSE,IF('Data Transformation'!E4925&lt;$R$10,E4925,$R$10)),IF(C4925=FALSE,FALSE,IF(C4925&lt;$R$10,C4925,$R$10)))</f>
        <v>0</v>
      </c>
      <c r="H4925" t="b">
        <f>IF('Input and Summary Results'!$J$4="yes",'Data Transformation'!F4925,'Data Transformation'!D4925)</f>
        <v>0</v>
      </c>
      <c r="I4925" t="str">
        <f t="shared" si="259"/>
        <v/>
      </c>
    </row>
    <row r="4926" spans="2:9" x14ac:dyDescent="0.55000000000000004">
      <c r="B4926" t="b">
        <f>IF('Input and Summary Results'!D4508=0,FALSE,'Input and Summary Results'!$B4508)</f>
        <v>0</v>
      </c>
      <c r="C4926" t="b">
        <f>IF(OR(B4926=0,'Input and Summary Results'!D4508=0,'Input and Summary Results'!D4508=""),FALSE,'Input and Summary Results'!$D4508)</f>
        <v>0</v>
      </c>
      <c r="D4926" t="b">
        <f>IF(OR(B4926=0,'Input and Summary Results'!E4508=0),FALSE,'Input and Summary Results'!$E4508)</f>
        <v>0</v>
      </c>
      <c r="E4926" t="b">
        <f t="shared" si="260"/>
        <v>0</v>
      </c>
      <c r="F4926" t="b">
        <f t="shared" si="261"/>
        <v>0</v>
      </c>
      <c r="G4926" t="b">
        <f>IF('Input and Summary Results'!$J$4="yes",IF(C4926=FALSE,FALSE,IF('Data Transformation'!E4926&lt;$R$10,E4926,$R$10)),IF(C4926=FALSE,FALSE,IF(C4926&lt;$R$10,C4926,$R$10)))</f>
        <v>0</v>
      </c>
      <c r="H4926" t="b">
        <f>IF('Input and Summary Results'!$J$4="yes",'Data Transformation'!F4926,'Data Transformation'!D4926)</f>
        <v>0</v>
      </c>
      <c r="I4926" t="str">
        <f t="shared" si="259"/>
        <v/>
      </c>
    </row>
    <row r="4927" spans="2:9" x14ac:dyDescent="0.55000000000000004">
      <c r="B4927" t="b">
        <f>IF('Input and Summary Results'!D4509=0,FALSE,'Input and Summary Results'!$B4509)</f>
        <v>0</v>
      </c>
      <c r="C4927" t="b">
        <f>IF(OR(B4927=0,'Input and Summary Results'!D4509=0,'Input and Summary Results'!D4509=""),FALSE,'Input and Summary Results'!$D4509)</f>
        <v>0</v>
      </c>
      <c r="D4927" t="b">
        <f>IF(OR(B4927=0,'Input and Summary Results'!E4509=0),FALSE,'Input and Summary Results'!$E4509)</f>
        <v>0</v>
      </c>
      <c r="E4927" t="b">
        <f t="shared" si="260"/>
        <v>0</v>
      </c>
      <c r="F4927" t="b">
        <f t="shared" si="261"/>
        <v>0</v>
      </c>
      <c r="G4927" t="b">
        <f>IF('Input and Summary Results'!$J$4="yes",IF(C4927=FALSE,FALSE,IF('Data Transformation'!E4927&lt;$R$10,E4927,$R$10)),IF(C4927=FALSE,FALSE,IF(C4927&lt;$R$10,C4927,$R$10)))</f>
        <v>0</v>
      </c>
      <c r="H4927" t="b">
        <f>IF('Input and Summary Results'!$J$4="yes",'Data Transformation'!F4927,'Data Transformation'!D4927)</f>
        <v>0</v>
      </c>
      <c r="I4927" t="str">
        <f t="shared" si="259"/>
        <v/>
      </c>
    </row>
    <row r="4928" spans="2:9" x14ac:dyDescent="0.55000000000000004">
      <c r="B4928" t="b">
        <f>IF('Input and Summary Results'!D4510=0,FALSE,'Input and Summary Results'!$B4510)</f>
        <v>0</v>
      </c>
      <c r="C4928" t="b">
        <f>IF(OR(B4928=0,'Input and Summary Results'!D4510=0,'Input and Summary Results'!D4510=""),FALSE,'Input and Summary Results'!$D4510)</f>
        <v>0</v>
      </c>
      <c r="D4928" t="b">
        <f>IF(OR(B4928=0,'Input and Summary Results'!E4510=0),FALSE,'Input and Summary Results'!$E4510)</f>
        <v>0</v>
      </c>
      <c r="E4928" t="b">
        <f t="shared" si="260"/>
        <v>0</v>
      </c>
      <c r="F4928" t="b">
        <f t="shared" si="261"/>
        <v>0</v>
      </c>
      <c r="G4928" t="b">
        <f>IF('Input and Summary Results'!$J$4="yes",IF(C4928=FALSE,FALSE,IF('Data Transformation'!E4928&lt;$R$10,E4928,$R$10)),IF(C4928=FALSE,FALSE,IF(C4928&lt;$R$10,C4928,$R$10)))</f>
        <v>0</v>
      </c>
      <c r="H4928" t="b">
        <f>IF('Input and Summary Results'!$J$4="yes",'Data Transformation'!F4928,'Data Transformation'!D4928)</f>
        <v>0</v>
      </c>
      <c r="I4928" t="str">
        <f t="shared" si="259"/>
        <v/>
      </c>
    </row>
    <row r="4929" spans="2:9" x14ac:dyDescent="0.55000000000000004">
      <c r="B4929" t="b">
        <f>IF('Input and Summary Results'!D4511=0,FALSE,'Input and Summary Results'!$B4511)</f>
        <v>0</v>
      </c>
      <c r="C4929" t="b">
        <f>IF(OR(B4929=0,'Input and Summary Results'!D4511=0,'Input and Summary Results'!D4511=""),FALSE,'Input and Summary Results'!$D4511)</f>
        <v>0</v>
      </c>
      <c r="D4929" t="b">
        <f>IF(OR(B4929=0,'Input and Summary Results'!E4511=0),FALSE,'Input and Summary Results'!$E4511)</f>
        <v>0</v>
      </c>
      <c r="E4929" t="b">
        <f t="shared" si="260"/>
        <v>0</v>
      </c>
      <c r="F4929" t="b">
        <f t="shared" si="261"/>
        <v>0</v>
      </c>
      <c r="G4929" t="b">
        <f>IF('Input and Summary Results'!$J$4="yes",IF(C4929=FALSE,FALSE,IF('Data Transformation'!E4929&lt;$R$10,E4929,$R$10)),IF(C4929=FALSE,FALSE,IF(C4929&lt;$R$10,C4929,$R$10)))</f>
        <v>0</v>
      </c>
      <c r="H4929" t="b">
        <f>IF('Input and Summary Results'!$J$4="yes",'Data Transformation'!F4929,'Data Transformation'!D4929)</f>
        <v>0</v>
      </c>
      <c r="I4929" t="str">
        <f t="shared" si="259"/>
        <v/>
      </c>
    </row>
    <row r="4930" spans="2:9" x14ac:dyDescent="0.55000000000000004">
      <c r="B4930" t="b">
        <f>IF('Input and Summary Results'!D4512=0,FALSE,'Input and Summary Results'!$B4512)</f>
        <v>0</v>
      </c>
      <c r="C4930" t="b">
        <f>IF(OR(B4930=0,'Input and Summary Results'!D4512=0,'Input and Summary Results'!D4512=""),FALSE,'Input and Summary Results'!$D4512)</f>
        <v>0</v>
      </c>
      <c r="D4930" t="b">
        <f>IF(OR(B4930=0,'Input and Summary Results'!E4512=0),FALSE,'Input and Summary Results'!$E4512)</f>
        <v>0</v>
      </c>
      <c r="E4930" t="b">
        <f t="shared" si="260"/>
        <v>0</v>
      </c>
      <c r="F4930" t="b">
        <f t="shared" si="261"/>
        <v>0</v>
      </c>
      <c r="G4930" t="b">
        <f>IF('Input and Summary Results'!$J$4="yes",IF(C4930=FALSE,FALSE,IF('Data Transformation'!E4930&lt;$R$10,E4930,$R$10)),IF(C4930=FALSE,FALSE,IF(C4930&lt;$R$10,C4930,$R$10)))</f>
        <v>0</v>
      </c>
      <c r="H4930" t="b">
        <f>IF('Input and Summary Results'!$J$4="yes",'Data Transformation'!F4930,'Data Transformation'!D4930)</f>
        <v>0</v>
      </c>
      <c r="I4930" t="str">
        <f t="shared" si="259"/>
        <v/>
      </c>
    </row>
    <row r="4931" spans="2:9" x14ac:dyDescent="0.55000000000000004">
      <c r="B4931" t="b">
        <f>IF('Input and Summary Results'!D4513=0,FALSE,'Input and Summary Results'!$B4513)</f>
        <v>0</v>
      </c>
      <c r="C4931" t="b">
        <f>IF(OR(B4931=0,'Input and Summary Results'!D4513=0,'Input and Summary Results'!D4513=""),FALSE,'Input and Summary Results'!$D4513)</f>
        <v>0</v>
      </c>
      <c r="D4931" t="b">
        <f>IF(OR(B4931=0,'Input and Summary Results'!E4513=0),FALSE,'Input and Summary Results'!$E4513)</f>
        <v>0</v>
      </c>
      <c r="E4931" t="b">
        <f t="shared" si="260"/>
        <v>0</v>
      </c>
      <c r="F4931" t="b">
        <f t="shared" si="261"/>
        <v>0</v>
      </c>
      <c r="G4931" t="b">
        <f>IF('Input and Summary Results'!$J$4="yes",IF(C4931=FALSE,FALSE,IF('Data Transformation'!E4931&lt;$R$10,E4931,$R$10)),IF(C4931=FALSE,FALSE,IF(C4931&lt;$R$10,C4931,$R$10)))</f>
        <v>0</v>
      </c>
      <c r="H4931" t="b">
        <f>IF('Input and Summary Results'!$J$4="yes",'Data Transformation'!F4931,'Data Transformation'!D4931)</f>
        <v>0</v>
      </c>
      <c r="I4931" t="str">
        <f t="shared" si="259"/>
        <v/>
      </c>
    </row>
    <row r="4932" spans="2:9" x14ac:dyDescent="0.55000000000000004">
      <c r="B4932" t="b">
        <f>IF('Input and Summary Results'!D4514=0,FALSE,'Input and Summary Results'!$B4514)</f>
        <v>0</v>
      </c>
      <c r="C4932" t="b">
        <f>IF(OR(B4932=0,'Input and Summary Results'!D4514=0,'Input and Summary Results'!D4514=""),FALSE,'Input and Summary Results'!$D4514)</f>
        <v>0</v>
      </c>
      <c r="D4932" t="b">
        <f>IF(OR(B4932=0,'Input and Summary Results'!E4514=0),FALSE,'Input and Summary Results'!$E4514)</f>
        <v>0</v>
      </c>
      <c r="E4932" t="b">
        <f t="shared" si="260"/>
        <v>0</v>
      </c>
      <c r="F4932" t="b">
        <f t="shared" si="261"/>
        <v>0</v>
      </c>
      <c r="G4932" t="b">
        <f>IF('Input and Summary Results'!$J$4="yes",IF(C4932=FALSE,FALSE,IF('Data Transformation'!E4932&lt;$R$10,E4932,$R$10)),IF(C4932=FALSE,FALSE,IF(C4932&lt;$R$10,C4932,$R$10)))</f>
        <v>0</v>
      </c>
      <c r="H4932" t="b">
        <f>IF('Input and Summary Results'!$J$4="yes",'Data Transformation'!F4932,'Data Transformation'!D4932)</f>
        <v>0</v>
      </c>
      <c r="I4932" t="str">
        <f t="shared" si="259"/>
        <v/>
      </c>
    </row>
    <row r="4933" spans="2:9" x14ac:dyDescent="0.55000000000000004">
      <c r="B4933" t="b">
        <f>IF('Input and Summary Results'!D4515=0,FALSE,'Input and Summary Results'!$B4515)</f>
        <v>0</v>
      </c>
      <c r="C4933" t="b">
        <f>IF(OR(B4933=0,'Input and Summary Results'!D4515=0,'Input and Summary Results'!D4515=""),FALSE,'Input and Summary Results'!$D4515)</f>
        <v>0</v>
      </c>
      <c r="D4933" t="b">
        <f>IF(OR(B4933=0,'Input and Summary Results'!E4515=0),FALSE,'Input and Summary Results'!$E4515)</f>
        <v>0</v>
      </c>
      <c r="E4933" t="b">
        <f t="shared" si="260"/>
        <v>0</v>
      </c>
      <c r="F4933" t="b">
        <f t="shared" si="261"/>
        <v>0</v>
      </c>
      <c r="G4933" t="b">
        <f>IF('Input and Summary Results'!$J$4="yes",IF(C4933=FALSE,FALSE,IF('Data Transformation'!E4933&lt;$R$10,E4933,$R$10)),IF(C4933=FALSE,FALSE,IF(C4933&lt;$R$10,C4933,$R$10)))</f>
        <v>0</v>
      </c>
      <c r="H4933" t="b">
        <f>IF('Input and Summary Results'!$J$4="yes",'Data Transformation'!F4933,'Data Transformation'!D4933)</f>
        <v>0</v>
      </c>
      <c r="I4933" t="str">
        <f t="shared" ref="I4933:I4996" si="262">IF(G4933=FALSE,"",B4933)</f>
        <v/>
      </c>
    </row>
    <row r="4934" spans="2:9" x14ac:dyDescent="0.55000000000000004">
      <c r="B4934" t="b">
        <f>IF('Input and Summary Results'!D4516=0,FALSE,'Input and Summary Results'!$B4516)</f>
        <v>0</v>
      </c>
      <c r="C4934" t="b">
        <f>IF(OR(B4934=0,'Input and Summary Results'!D4516=0,'Input and Summary Results'!D4516=""),FALSE,'Input and Summary Results'!$D4516)</f>
        <v>0</v>
      </c>
      <c r="D4934" t="b">
        <f>IF(OR(B4934=0,'Input and Summary Results'!E4516=0),FALSE,'Input and Summary Results'!$E4516)</f>
        <v>0</v>
      </c>
      <c r="E4934" t="b">
        <f t="shared" si="260"/>
        <v>0</v>
      </c>
      <c r="F4934" t="b">
        <f t="shared" si="261"/>
        <v>0</v>
      </c>
      <c r="G4934" t="b">
        <f>IF('Input and Summary Results'!$J$4="yes",IF(C4934=FALSE,FALSE,IF('Data Transformation'!E4934&lt;$R$10,E4934,$R$10)),IF(C4934=FALSE,FALSE,IF(C4934&lt;$R$10,C4934,$R$10)))</f>
        <v>0</v>
      </c>
      <c r="H4934" t="b">
        <f>IF('Input and Summary Results'!$J$4="yes",'Data Transformation'!F4934,'Data Transformation'!D4934)</f>
        <v>0</v>
      </c>
      <c r="I4934" t="str">
        <f t="shared" si="262"/>
        <v/>
      </c>
    </row>
    <row r="4935" spans="2:9" x14ac:dyDescent="0.55000000000000004">
      <c r="B4935" t="b">
        <f>IF('Input and Summary Results'!D4517=0,FALSE,'Input and Summary Results'!$B4517)</f>
        <v>0</v>
      </c>
      <c r="C4935" t="b">
        <f>IF(OR(B4935=0,'Input and Summary Results'!D4517=0,'Input and Summary Results'!D4517=""),FALSE,'Input and Summary Results'!$D4517)</f>
        <v>0</v>
      </c>
      <c r="D4935" t="b">
        <f>IF(OR(B4935=0,'Input and Summary Results'!E4517=0),FALSE,'Input and Summary Results'!$E4517)</f>
        <v>0</v>
      </c>
      <c r="E4935" t="b">
        <f t="shared" si="260"/>
        <v>0</v>
      </c>
      <c r="F4935" t="b">
        <f t="shared" si="261"/>
        <v>0</v>
      </c>
      <c r="G4935" t="b">
        <f>IF('Input and Summary Results'!$J$4="yes",IF(C4935=FALSE,FALSE,IF('Data Transformation'!E4935&lt;$R$10,E4935,$R$10)),IF(C4935=FALSE,FALSE,IF(C4935&lt;$R$10,C4935,$R$10)))</f>
        <v>0</v>
      </c>
      <c r="H4935" t="b">
        <f>IF('Input and Summary Results'!$J$4="yes",'Data Transformation'!F4935,'Data Transformation'!D4935)</f>
        <v>0</v>
      </c>
      <c r="I4935" t="str">
        <f t="shared" si="262"/>
        <v/>
      </c>
    </row>
    <row r="4936" spans="2:9" x14ac:dyDescent="0.55000000000000004">
      <c r="B4936" t="b">
        <f>IF('Input and Summary Results'!D4518=0,FALSE,'Input and Summary Results'!$B4518)</f>
        <v>0</v>
      </c>
      <c r="C4936" t="b">
        <f>IF(OR(B4936=0,'Input and Summary Results'!D4518=0,'Input and Summary Results'!D4518=""),FALSE,'Input and Summary Results'!$D4518)</f>
        <v>0</v>
      </c>
      <c r="D4936" t="b">
        <f>IF(OR(B4936=0,'Input and Summary Results'!E4518=0),FALSE,'Input and Summary Results'!$E4518)</f>
        <v>0</v>
      </c>
      <c r="E4936" t="b">
        <f t="shared" si="260"/>
        <v>0</v>
      </c>
      <c r="F4936" t="b">
        <f t="shared" si="261"/>
        <v>0</v>
      </c>
      <c r="G4936" t="b">
        <f>IF('Input and Summary Results'!$J$4="yes",IF(C4936=FALSE,FALSE,IF('Data Transformation'!E4936&lt;$R$10,E4936,$R$10)),IF(C4936=FALSE,FALSE,IF(C4936&lt;$R$10,C4936,$R$10)))</f>
        <v>0</v>
      </c>
      <c r="H4936" t="b">
        <f>IF('Input and Summary Results'!$J$4="yes",'Data Transformation'!F4936,'Data Transformation'!D4936)</f>
        <v>0</v>
      </c>
      <c r="I4936" t="str">
        <f t="shared" si="262"/>
        <v/>
      </c>
    </row>
    <row r="4937" spans="2:9" x14ac:dyDescent="0.55000000000000004">
      <c r="B4937" t="b">
        <f>IF('Input and Summary Results'!D4519=0,FALSE,'Input and Summary Results'!$B4519)</f>
        <v>0</v>
      </c>
      <c r="C4937" t="b">
        <f>IF(OR(B4937=0,'Input and Summary Results'!D4519=0,'Input and Summary Results'!D4519=""),FALSE,'Input and Summary Results'!$D4519)</f>
        <v>0</v>
      </c>
      <c r="D4937" t="b">
        <f>IF(OR(B4937=0,'Input and Summary Results'!E4519=0),FALSE,'Input and Summary Results'!$E4519)</f>
        <v>0</v>
      </c>
      <c r="E4937" t="b">
        <f t="shared" si="260"/>
        <v>0</v>
      </c>
      <c r="F4937" t="b">
        <f t="shared" si="261"/>
        <v>0</v>
      </c>
      <c r="G4937" t="b">
        <f>IF('Input and Summary Results'!$J$4="yes",IF(C4937=FALSE,FALSE,IF('Data Transformation'!E4937&lt;$R$10,E4937,$R$10)),IF(C4937=FALSE,FALSE,IF(C4937&lt;$R$10,C4937,$R$10)))</f>
        <v>0</v>
      </c>
      <c r="H4937" t="b">
        <f>IF('Input and Summary Results'!$J$4="yes",'Data Transformation'!F4937,'Data Transformation'!D4937)</f>
        <v>0</v>
      </c>
      <c r="I4937" t="str">
        <f t="shared" si="262"/>
        <v/>
      </c>
    </row>
    <row r="4938" spans="2:9" x14ac:dyDescent="0.55000000000000004">
      <c r="B4938" t="b">
        <f>IF('Input and Summary Results'!D4520=0,FALSE,'Input and Summary Results'!$B4520)</f>
        <v>0</v>
      </c>
      <c r="C4938" t="b">
        <f>IF(OR(B4938=0,'Input and Summary Results'!D4520=0,'Input and Summary Results'!D4520=""),FALSE,'Input and Summary Results'!$D4520)</f>
        <v>0</v>
      </c>
      <c r="D4938" t="b">
        <f>IF(OR(B4938=0,'Input and Summary Results'!E4520=0),FALSE,'Input and Summary Results'!$E4520)</f>
        <v>0</v>
      </c>
      <c r="E4938" t="b">
        <f t="shared" si="260"/>
        <v>0</v>
      </c>
      <c r="F4938" t="b">
        <f t="shared" si="261"/>
        <v>0</v>
      </c>
      <c r="G4938" t="b">
        <f>IF('Input and Summary Results'!$J$4="yes",IF(C4938=FALSE,FALSE,IF('Data Transformation'!E4938&lt;$R$10,E4938,$R$10)),IF(C4938=FALSE,FALSE,IF(C4938&lt;$R$10,C4938,$R$10)))</f>
        <v>0</v>
      </c>
      <c r="H4938" t="b">
        <f>IF('Input and Summary Results'!$J$4="yes",'Data Transformation'!F4938,'Data Transformation'!D4938)</f>
        <v>0</v>
      </c>
      <c r="I4938" t="str">
        <f t="shared" si="262"/>
        <v/>
      </c>
    </row>
    <row r="4939" spans="2:9" x14ac:dyDescent="0.55000000000000004">
      <c r="B4939" t="b">
        <f>IF('Input and Summary Results'!D4521=0,FALSE,'Input and Summary Results'!$B4521)</f>
        <v>0</v>
      </c>
      <c r="C4939" t="b">
        <f>IF(OR(B4939=0,'Input and Summary Results'!D4521=0,'Input and Summary Results'!D4521=""),FALSE,'Input and Summary Results'!$D4521)</f>
        <v>0</v>
      </c>
      <c r="D4939" t="b">
        <f>IF(OR(B4939=0,'Input and Summary Results'!E4521=0),FALSE,'Input and Summary Results'!$E4521)</f>
        <v>0</v>
      </c>
      <c r="E4939" t="b">
        <f t="shared" si="260"/>
        <v>0</v>
      </c>
      <c r="F4939" t="b">
        <f t="shared" si="261"/>
        <v>0</v>
      </c>
      <c r="G4939" t="b">
        <f>IF('Input and Summary Results'!$J$4="yes",IF(C4939=FALSE,FALSE,IF('Data Transformation'!E4939&lt;$R$10,E4939,$R$10)),IF(C4939=FALSE,FALSE,IF(C4939&lt;$R$10,C4939,$R$10)))</f>
        <v>0</v>
      </c>
      <c r="H4939" t="b">
        <f>IF('Input and Summary Results'!$J$4="yes",'Data Transformation'!F4939,'Data Transformation'!D4939)</f>
        <v>0</v>
      </c>
      <c r="I4939" t="str">
        <f t="shared" si="262"/>
        <v/>
      </c>
    </row>
    <row r="4940" spans="2:9" x14ac:dyDescent="0.55000000000000004">
      <c r="B4940" t="b">
        <f>IF('Input and Summary Results'!D4522=0,FALSE,'Input and Summary Results'!$B4522)</f>
        <v>0</v>
      </c>
      <c r="C4940" t="b">
        <f>IF(OR(B4940=0,'Input and Summary Results'!D4522=0,'Input and Summary Results'!D4522=""),FALSE,'Input and Summary Results'!$D4522)</f>
        <v>0</v>
      </c>
      <c r="D4940" t="b">
        <f>IF(OR(B4940=0,'Input and Summary Results'!E4522=0),FALSE,'Input and Summary Results'!$E4522)</f>
        <v>0</v>
      </c>
      <c r="E4940" t="b">
        <f t="shared" si="260"/>
        <v>0</v>
      </c>
      <c r="F4940" t="b">
        <f t="shared" si="261"/>
        <v>0</v>
      </c>
      <c r="G4940" t="b">
        <f>IF('Input and Summary Results'!$J$4="yes",IF(C4940=FALSE,FALSE,IF('Data Transformation'!E4940&lt;$R$10,E4940,$R$10)),IF(C4940=FALSE,FALSE,IF(C4940&lt;$R$10,C4940,$R$10)))</f>
        <v>0</v>
      </c>
      <c r="H4940" t="b">
        <f>IF('Input and Summary Results'!$J$4="yes",'Data Transformation'!F4940,'Data Transformation'!D4940)</f>
        <v>0</v>
      </c>
      <c r="I4940" t="str">
        <f t="shared" si="262"/>
        <v/>
      </c>
    </row>
    <row r="4941" spans="2:9" x14ac:dyDescent="0.55000000000000004">
      <c r="B4941" t="b">
        <f>IF('Input and Summary Results'!D4523=0,FALSE,'Input and Summary Results'!$B4523)</f>
        <v>0</v>
      </c>
      <c r="C4941" t="b">
        <f>IF(OR(B4941=0,'Input and Summary Results'!D4523=0,'Input and Summary Results'!D4523=""),FALSE,'Input and Summary Results'!$D4523)</f>
        <v>0</v>
      </c>
      <c r="D4941" t="b">
        <f>IF(OR(B4941=0,'Input and Summary Results'!E4523=0),FALSE,'Input and Summary Results'!$E4523)</f>
        <v>0</v>
      </c>
      <c r="E4941" t="b">
        <f t="shared" si="260"/>
        <v>0</v>
      </c>
      <c r="F4941" t="b">
        <f t="shared" si="261"/>
        <v>0</v>
      </c>
      <c r="G4941" t="b">
        <f>IF('Input and Summary Results'!$J$4="yes",IF(C4941=FALSE,FALSE,IF('Data Transformation'!E4941&lt;$R$10,E4941,$R$10)),IF(C4941=FALSE,FALSE,IF(C4941&lt;$R$10,C4941,$R$10)))</f>
        <v>0</v>
      </c>
      <c r="H4941" t="b">
        <f>IF('Input and Summary Results'!$J$4="yes",'Data Transformation'!F4941,'Data Transformation'!D4941)</f>
        <v>0</v>
      </c>
      <c r="I4941" t="str">
        <f t="shared" si="262"/>
        <v/>
      </c>
    </row>
    <row r="4942" spans="2:9" x14ac:dyDescent="0.55000000000000004">
      <c r="B4942" t="b">
        <f>IF('Input and Summary Results'!D4524=0,FALSE,'Input and Summary Results'!$B4524)</f>
        <v>0</v>
      </c>
      <c r="C4942" t="b">
        <f>IF(OR(B4942=0,'Input and Summary Results'!D4524=0,'Input and Summary Results'!D4524=""),FALSE,'Input and Summary Results'!$D4524)</f>
        <v>0</v>
      </c>
      <c r="D4942" t="b">
        <f>IF(OR(B4942=0,'Input and Summary Results'!E4524=0),FALSE,'Input and Summary Results'!$E4524)</f>
        <v>0</v>
      </c>
      <c r="E4942" t="b">
        <f t="shared" si="260"/>
        <v>0</v>
      </c>
      <c r="F4942" t="b">
        <f t="shared" si="261"/>
        <v>0</v>
      </c>
      <c r="G4942" t="b">
        <f>IF('Input and Summary Results'!$J$4="yes",IF(C4942=FALSE,FALSE,IF('Data Transformation'!E4942&lt;$R$10,E4942,$R$10)),IF(C4942=FALSE,FALSE,IF(C4942&lt;$R$10,C4942,$R$10)))</f>
        <v>0</v>
      </c>
      <c r="H4942" t="b">
        <f>IF('Input and Summary Results'!$J$4="yes",'Data Transformation'!F4942,'Data Transformation'!D4942)</f>
        <v>0</v>
      </c>
      <c r="I4942" t="str">
        <f t="shared" si="262"/>
        <v/>
      </c>
    </row>
    <row r="4943" spans="2:9" x14ac:dyDescent="0.55000000000000004">
      <c r="B4943" t="b">
        <f>IF('Input and Summary Results'!D4525=0,FALSE,'Input and Summary Results'!$B4525)</f>
        <v>0</v>
      </c>
      <c r="C4943" t="b">
        <f>IF(OR(B4943=0,'Input and Summary Results'!D4525=0,'Input and Summary Results'!D4525=""),FALSE,'Input and Summary Results'!$D4525)</f>
        <v>0</v>
      </c>
      <c r="D4943" t="b">
        <f>IF(OR(B4943=0,'Input and Summary Results'!E4525=0),FALSE,'Input and Summary Results'!$E4525)</f>
        <v>0</v>
      </c>
      <c r="E4943" t="b">
        <f t="shared" si="260"/>
        <v>0</v>
      </c>
      <c r="F4943" t="b">
        <f t="shared" si="261"/>
        <v>0</v>
      </c>
      <c r="G4943" t="b">
        <f>IF('Input and Summary Results'!$J$4="yes",IF(C4943=FALSE,FALSE,IF('Data Transformation'!E4943&lt;$R$10,E4943,$R$10)),IF(C4943=FALSE,FALSE,IF(C4943&lt;$R$10,C4943,$R$10)))</f>
        <v>0</v>
      </c>
      <c r="H4943" t="b">
        <f>IF('Input and Summary Results'!$J$4="yes",'Data Transformation'!F4943,'Data Transformation'!D4943)</f>
        <v>0</v>
      </c>
      <c r="I4943" t="str">
        <f t="shared" si="262"/>
        <v/>
      </c>
    </row>
    <row r="4944" spans="2:9" x14ac:dyDescent="0.55000000000000004">
      <c r="B4944" t="b">
        <f>IF('Input and Summary Results'!D4526=0,FALSE,'Input and Summary Results'!$B4526)</f>
        <v>0</v>
      </c>
      <c r="C4944" t="b">
        <f>IF(OR(B4944=0,'Input and Summary Results'!D4526=0,'Input and Summary Results'!D4526=""),FALSE,'Input and Summary Results'!$D4526)</f>
        <v>0</v>
      </c>
      <c r="D4944" t="b">
        <f>IF(OR(B4944=0,'Input and Summary Results'!E4526=0),FALSE,'Input and Summary Results'!$E4526)</f>
        <v>0</v>
      </c>
      <c r="E4944" t="b">
        <f t="shared" si="260"/>
        <v>0</v>
      </c>
      <c r="F4944" t="b">
        <f t="shared" si="261"/>
        <v>0</v>
      </c>
      <c r="G4944" t="b">
        <f>IF('Input and Summary Results'!$J$4="yes",IF(C4944=FALSE,FALSE,IF('Data Transformation'!E4944&lt;$R$10,E4944,$R$10)),IF(C4944=FALSE,FALSE,IF(C4944&lt;$R$10,C4944,$R$10)))</f>
        <v>0</v>
      </c>
      <c r="H4944" t="b">
        <f>IF('Input and Summary Results'!$J$4="yes",'Data Transformation'!F4944,'Data Transformation'!D4944)</f>
        <v>0</v>
      </c>
      <c r="I4944" t="str">
        <f t="shared" si="262"/>
        <v/>
      </c>
    </row>
    <row r="4945" spans="2:9" x14ac:dyDescent="0.55000000000000004">
      <c r="B4945" t="b">
        <f>IF('Input and Summary Results'!D4527=0,FALSE,'Input and Summary Results'!$B4527)</f>
        <v>0</v>
      </c>
      <c r="C4945" t="b">
        <f>IF(OR(B4945=0,'Input and Summary Results'!D4527=0,'Input and Summary Results'!D4527=""),FALSE,'Input and Summary Results'!$D4527)</f>
        <v>0</v>
      </c>
      <c r="D4945" t="b">
        <f>IF(OR(B4945=0,'Input and Summary Results'!E4527=0),FALSE,'Input and Summary Results'!$E4527)</f>
        <v>0</v>
      </c>
      <c r="E4945" t="b">
        <f t="shared" si="260"/>
        <v>0</v>
      </c>
      <c r="F4945" t="b">
        <f t="shared" si="261"/>
        <v>0</v>
      </c>
      <c r="G4945" t="b">
        <f>IF('Input and Summary Results'!$J$4="yes",IF(C4945=FALSE,FALSE,IF('Data Transformation'!E4945&lt;$R$10,E4945,$R$10)),IF(C4945=FALSE,FALSE,IF(C4945&lt;$R$10,C4945,$R$10)))</f>
        <v>0</v>
      </c>
      <c r="H4945" t="b">
        <f>IF('Input and Summary Results'!$J$4="yes",'Data Transformation'!F4945,'Data Transformation'!D4945)</f>
        <v>0</v>
      </c>
      <c r="I4945" t="str">
        <f t="shared" si="262"/>
        <v/>
      </c>
    </row>
    <row r="4946" spans="2:9" x14ac:dyDescent="0.55000000000000004">
      <c r="B4946" t="b">
        <f>IF('Input and Summary Results'!D4528=0,FALSE,'Input and Summary Results'!$B4528)</f>
        <v>0</v>
      </c>
      <c r="C4946" t="b">
        <f>IF(OR(B4946=0,'Input and Summary Results'!D4528=0,'Input and Summary Results'!D4528=""),FALSE,'Input and Summary Results'!$D4528)</f>
        <v>0</v>
      </c>
      <c r="D4946" t="b">
        <f>IF(OR(B4946=0,'Input and Summary Results'!E4528=0),FALSE,'Input and Summary Results'!$E4528)</f>
        <v>0</v>
      </c>
      <c r="E4946" t="b">
        <f t="shared" si="260"/>
        <v>0</v>
      </c>
      <c r="F4946" t="b">
        <f t="shared" si="261"/>
        <v>0</v>
      </c>
      <c r="G4946" t="b">
        <f>IF('Input and Summary Results'!$J$4="yes",IF(C4946=FALSE,FALSE,IF('Data Transformation'!E4946&lt;$R$10,E4946,$R$10)),IF(C4946=FALSE,FALSE,IF(C4946&lt;$R$10,C4946,$R$10)))</f>
        <v>0</v>
      </c>
      <c r="H4946" t="b">
        <f>IF('Input and Summary Results'!$J$4="yes",'Data Transformation'!F4946,'Data Transformation'!D4946)</f>
        <v>0</v>
      </c>
      <c r="I4946" t="str">
        <f t="shared" si="262"/>
        <v/>
      </c>
    </row>
    <row r="4947" spans="2:9" x14ac:dyDescent="0.55000000000000004">
      <c r="B4947" t="b">
        <f>IF('Input and Summary Results'!D4529=0,FALSE,'Input and Summary Results'!$B4529)</f>
        <v>0</v>
      </c>
      <c r="C4947" t="b">
        <f>IF(OR(B4947=0,'Input and Summary Results'!D4529=0,'Input and Summary Results'!D4529=""),FALSE,'Input and Summary Results'!$D4529)</f>
        <v>0</v>
      </c>
      <c r="D4947" t="b">
        <f>IF(OR(B4947=0,'Input and Summary Results'!E4529=0),FALSE,'Input and Summary Results'!$E4529)</f>
        <v>0</v>
      </c>
      <c r="E4947" t="b">
        <f t="shared" si="260"/>
        <v>0</v>
      </c>
      <c r="F4947" t="b">
        <f t="shared" si="261"/>
        <v>0</v>
      </c>
      <c r="G4947" t="b">
        <f>IF('Input and Summary Results'!$J$4="yes",IF(C4947=FALSE,FALSE,IF('Data Transformation'!E4947&lt;$R$10,E4947,$R$10)),IF(C4947=FALSE,FALSE,IF(C4947&lt;$R$10,C4947,$R$10)))</f>
        <v>0</v>
      </c>
      <c r="H4947" t="b">
        <f>IF('Input and Summary Results'!$J$4="yes",'Data Transformation'!F4947,'Data Transformation'!D4947)</f>
        <v>0</v>
      </c>
      <c r="I4947" t="str">
        <f t="shared" si="262"/>
        <v/>
      </c>
    </row>
    <row r="4948" spans="2:9" x14ac:dyDescent="0.55000000000000004">
      <c r="B4948" t="b">
        <f>IF('Input and Summary Results'!D4530=0,FALSE,'Input and Summary Results'!$B4530)</f>
        <v>0</v>
      </c>
      <c r="C4948" t="b">
        <f>IF(OR(B4948=0,'Input and Summary Results'!D4530=0,'Input and Summary Results'!D4530=""),FALSE,'Input and Summary Results'!$D4530)</f>
        <v>0</v>
      </c>
      <c r="D4948" t="b">
        <f>IF(OR(B4948=0,'Input and Summary Results'!E4530=0),FALSE,'Input and Summary Results'!$E4530)</f>
        <v>0</v>
      </c>
      <c r="E4948" t="b">
        <f t="shared" si="260"/>
        <v>0</v>
      </c>
      <c r="F4948" t="b">
        <f t="shared" si="261"/>
        <v>0</v>
      </c>
      <c r="G4948" t="b">
        <f>IF('Input and Summary Results'!$J$4="yes",IF(C4948=FALSE,FALSE,IF('Data Transformation'!E4948&lt;$R$10,E4948,$R$10)),IF(C4948=FALSE,FALSE,IF(C4948&lt;$R$10,C4948,$R$10)))</f>
        <v>0</v>
      </c>
      <c r="H4948" t="b">
        <f>IF('Input and Summary Results'!$J$4="yes",'Data Transformation'!F4948,'Data Transformation'!D4948)</f>
        <v>0</v>
      </c>
      <c r="I4948" t="str">
        <f t="shared" si="262"/>
        <v/>
      </c>
    </row>
    <row r="4949" spans="2:9" x14ac:dyDescent="0.55000000000000004">
      <c r="B4949" t="b">
        <f>IF('Input and Summary Results'!D4531=0,FALSE,'Input and Summary Results'!$B4531)</f>
        <v>0</v>
      </c>
      <c r="C4949" t="b">
        <f>IF(OR(B4949=0,'Input and Summary Results'!D4531=0,'Input and Summary Results'!D4531=""),FALSE,'Input and Summary Results'!$D4531)</f>
        <v>0</v>
      </c>
      <c r="D4949" t="b">
        <f>IF(OR(B4949=0,'Input and Summary Results'!E4531=0),FALSE,'Input and Summary Results'!$E4531)</f>
        <v>0</v>
      </c>
      <c r="E4949" t="b">
        <f t="shared" si="260"/>
        <v>0</v>
      </c>
      <c r="F4949" t="b">
        <f t="shared" si="261"/>
        <v>0</v>
      </c>
      <c r="G4949" t="b">
        <f>IF('Input and Summary Results'!$J$4="yes",IF(C4949=FALSE,FALSE,IF('Data Transformation'!E4949&lt;$R$10,E4949,$R$10)),IF(C4949=FALSE,FALSE,IF(C4949&lt;$R$10,C4949,$R$10)))</f>
        <v>0</v>
      </c>
      <c r="H4949" t="b">
        <f>IF('Input and Summary Results'!$J$4="yes",'Data Transformation'!F4949,'Data Transformation'!D4949)</f>
        <v>0</v>
      </c>
      <c r="I4949" t="str">
        <f t="shared" si="262"/>
        <v/>
      </c>
    </row>
    <row r="4950" spans="2:9" x14ac:dyDescent="0.55000000000000004">
      <c r="B4950" t="b">
        <f>IF('Input and Summary Results'!D4532=0,FALSE,'Input and Summary Results'!$B4532)</f>
        <v>0</v>
      </c>
      <c r="C4950" t="b">
        <f>IF(OR(B4950=0,'Input and Summary Results'!D4532=0,'Input and Summary Results'!D4532=""),FALSE,'Input and Summary Results'!$D4532)</f>
        <v>0</v>
      </c>
      <c r="D4950" t="b">
        <f>IF(OR(B4950=0,'Input and Summary Results'!E4532=0),FALSE,'Input and Summary Results'!$E4532)</f>
        <v>0</v>
      </c>
      <c r="E4950" t="b">
        <f t="shared" si="260"/>
        <v>0</v>
      </c>
      <c r="F4950" t="b">
        <f t="shared" si="261"/>
        <v>0</v>
      </c>
      <c r="G4950" t="b">
        <f>IF('Input and Summary Results'!$J$4="yes",IF(C4950=FALSE,FALSE,IF('Data Transformation'!E4950&lt;$R$10,E4950,$R$10)),IF(C4950=FALSE,FALSE,IF(C4950&lt;$R$10,C4950,$R$10)))</f>
        <v>0</v>
      </c>
      <c r="H4950" t="b">
        <f>IF('Input and Summary Results'!$J$4="yes",'Data Transformation'!F4950,'Data Transformation'!D4950)</f>
        <v>0</v>
      </c>
      <c r="I4950" t="str">
        <f t="shared" si="262"/>
        <v/>
      </c>
    </row>
    <row r="4951" spans="2:9" x14ac:dyDescent="0.55000000000000004">
      <c r="B4951" t="b">
        <f>IF('Input and Summary Results'!D4533=0,FALSE,'Input and Summary Results'!$B4533)</f>
        <v>0</v>
      </c>
      <c r="C4951" t="b">
        <f>IF(OR(B4951=0,'Input and Summary Results'!D4533=0,'Input and Summary Results'!D4533=""),FALSE,'Input and Summary Results'!$D4533)</f>
        <v>0</v>
      </c>
      <c r="D4951" t="b">
        <f>IF(OR(B4951=0,'Input and Summary Results'!E4533=0),FALSE,'Input and Summary Results'!$E4533)</f>
        <v>0</v>
      </c>
      <c r="E4951" t="b">
        <f t="shared" si="260"/>
        <v>0</v>
      </c>
      <c r="F4951" t="b">
        <f t="shared" si="261"/>
        <v>0</v>
      </c>
      <c r="G4951" t="b">
        <f>IF('Input and Summary Results'!$J$4="yes",IF(C4951=FALSE,FALSE,IF('Data Transformation'!E4951&lt;$R$10,E4951,$R$10)),IF(C4951=FALSE,FALSE,IF(C4951&lt;$R$10,C4951,$R$10)))</f>
        <v>0</v>
      </c>
      <c r="H4951" t="b">
        <f>IF('Input and Summary Results'!$J$4="yes",'Data Transformation'!F4951,'Data Transformation'!D4951)</f>
        <v>0</v>
      </c>
      <c r="I4951" t="str">
        <f t="shared" si="262"/>
        <v/>
      </c>
    </row>
    <row r="4952" spans="2:9" x14ac:dyDescent="0.55000000000000004">
      <c r="B4952" t="b">
        <f>IF('Input and Summary Results'!D4534=0,FALSE,'Input and Summary Results'!$B4534)</f>
        <v>0</v>
      </c>
      <c r="C4952" t="b">
        <f>IF(OR(B4952=0,'Input and Summary Results'!D4534=0,'Input and Summary Results'!D4534=""),FALSE,'Input and Summary Results'!$D4534)</f>
        <v>0</v>
      </c>
      <c r="D4952" t="b">
        <f>IF(OR(B4952=0,'Input and Summary Results'!E4534=0),FALSE,'Input and Summary Results'!$E4534)</f>
        <v>0</v>
      </c>
      <c r="E4952" t="b">
        <f t="shared" si="260"/>
        <v>0</v>
      </c>
      <c r="F4952" t="b">
        <f t="shared" si="261"/>
        <v>0</v>
      </c>
      <c r="G4952" t="b">
        <f>IF('Input and Summary Results'!$J$4="yes",IF(C4952=FALSE,FALSE,IF('Data Transformation'!E4952&lt;$R$10,E4952,$R$10)),IF(C4952=FALSE,FALSE,IF(C4952&lt;$R$10,C4952,$R$10)))</f>
        <v>0</v>
      </c>
      <c r="H4952" t="b">
        <f>IF('Input and Summary Results'!$J$4="yes",'Data Transformation'!F4952,'Data Transformation'!D4952)</f>
        <v>0</v>
      </c>
      <c r="I4952" t="str">
        <f t="shared" si="262"/>
        <v/>
      </c>
    </row>
    <row r="4953" spans="2:9" x14ac:dyDescent="0.55000000000000004">
      <c r="B4953" t="b">
        <f>IF('Input and Summary Results'!D4535=0,FALSE,'Input and Summary Results'!$B4535)</f>
        <v>0</v>
      </c>
      <c r="C4953" t="b">
        <f>IF(OR(B4953=0,'Input and Summary Results'!D4535=0,'Input and Summary Results'!D4535=""),FALSE,'Input and Summary Results'!$D4535)</f>
        <v>0</v>
      </c>
      <c r="D4953" t="b">
        <f>IF(OR(B4953=0,'Input and Summary Results'!E4535=0),FALSE,'Input and Summary Results'!$E4535)</f>
        <v>0</v>
      </c>
      <c r="E4953" t="b">
        <f t="shared" si="260"/>
        <v>0</v>
      </c>
      <c r="F4953" t="b">
        <f t="shared" si="261"/>
        <v>0</v>
      </c>
      <c r="G4953" t="b">
        <f>IF('Input and Summary Results'!$J$4="yes",IF(C4953=FALSE,FALSE,IF('Data Transformation'!E4953&lt;$R$10,E4953,$R$10)),IF(C4953=FALSE,FALSE,IF(C4953&lt;$R$10,C4953,$R$10)))</f>
        <v>0</v>
      </c>
      <c r="H4953" t="b">
        <f>IF('Input and Summary Results'!$J$4="yes",'Data Transformation'!F4953,'Data Transformation'!D4953)</f>
        <v>0</v>
      </c>
      <c r="I4953" t="str">
        <f t="shared" si="262"/>
        <v/>
      </c>
    </row>
    <row r="4954" spans="2:9" x14ac:dyDescent="0.55000000000000004">
      <c r="B4954" t="b">
        <f>IF('Input and Summary Results'!D4536=0,FALSE,'Input and Summary Results'!$B4536)</f>
        <v>0</v>
      </c>
      <c r="C4954" t="b">
        <f>IF(OR(B4954=0,'Input and Summary Results'!D4536=0,'Input and Summary Results'!D4536=""),FALSE,'Input and Summary Results'!$D4536)</f>
        <v>0</v>
      </c>
      <c r="D4954" t="b">
        <f>IF(OR(B4954=0,'Input and Summary Results'!E4536=0),FALSE,'Input and Summary Results'!$E4536)</f>
        <v>0</v>
      </c>
      <c r="E4954" t="b">
        <f t="shared" si="260"/>
        <v>0</v>
      </c>
      <c r="F4954" t="b">
        <f t="shared" si="261"/>
        <v>0</v>
      </c>
      <c r="G4954" t="b">
        <f>IF('Input and Summary Results'!$J$4="yes",IF(C4954=FALSE,FALSE,IF('Data Transformation'!E4954&lt;$R$10,E4954,$R$10)),IF(C4954=FALSE,FALSE,IF(C4954&lt;$R$10,C4954,$R$10)))</f>
        <v>0</v>
      </c>
      <c r="H4954" t="b">
        <f>IF('Input and Summary Results'!$J$4="yes",'Data Transformation'!F4954,'Data Transformation'!D4954)</f>
        <v>0</v>
      </c>
      <c r="I4954" t="str">
        <f t="shared" si="262"/>
        <v/>
      </c>
    </row>
    <row r="4955" spans="2:9" x14ac:dyDescent="0.55000000000000004">
      <c r="B4955" t="b">
        <f>IF('Input and Summary Results'!D4537=0,FALSE,'Input and Summary Results'!$B4537)</f>
        <v>0</v>
      </c>
      <c r="C4955" t="b">
        <f>IF(OR(B4955=0,'Input and Summary Results'!D4537=0,'Input and Summary Results'!D4537=""),FALSE,'Input and Summary Results'!$D4537)</f>
        <v>0</v>
      </c>
      <c r="D4955" t="b">
        <f>IF(OR(B4955=0,'Input and Summary Results'!E4537=0),FALSE,'Input and Summary Results'!$E4537)</f>
        <v>0</v>
      </c>
      <c r="E4955" t="b">
        <f t="shared" si="260"/>
        <v>0</v>
      </c>
      <c r="F4955" t="b">
        <f t="shared" si="261"/>
        <v>0</v>
      </c>
      <c r="G4955" t="b">
        <f>IF('Input and Summary Results'!$J$4="yes",IF(C4955=FALSE,FALSE,IF('Data Transformation'!E4955&lt;$R$10,E4955,$R$10)),IF(C4955=FALSE,FALSE,IF(C4955&lt;$R$10,C4955,$R$10)))</f>
        <v>0</v>
      </c>
      <c r="H4955" t="b">
        <f>IF('Input and Summary Results'!$J$4="yes",'Data Transformation'!F4955,'Data Transformation'!D4955)</f>
        <v>0</v>
      </c>
      <c r="I4955" t="str">
        <f t="shared" si="262"/>
        <v/>
      </c>
    </row>
    <row r="4956" spans="2:9" x14ac:dyDescent="0.55000000000000004">
      <c r="B4956" t="b">
        <f>IF('Input and Summary Results'!D4538=0,FALSE,'Input and Summary Results'!$B4538)</f>
        <v>0</v>
      </c>
      <c r="C4956" t="b">
        <f>IF(OR(B4956=0,'Input and Summary Results'!D4538=0,'Input and Summary Results'!D4538=""),FALSE,'Input and Summary Results'!$D4538)</f>
        <v>0</v>
      </c>
      <c r="D4956" t="b">
        <f>IF(OR(B4956=0,'Input and Summary Results'!E4538=0),FALSE,'Input and Summary Results'!$E4538)</f>
        <v>0</v>
      </c>
      <c r="E4956" t="b">
        <f t="shared" si="260"/>
        <v>0</v>
      </c>
      <c r="F4956" t="b">
        <f t="shared" si="261"/>
        <v>0</v>
      </c>
      <c r="G4956" t="b">
        <f>IF('Input and Summary Results'!$J$4="yes",IF(C4956=FALSE,FALSE,IF('Data Transformation'!E4956&lt;$R$10,E4956,$R$10)),IF(C4956=FALSE,FALSE,IF(C4956&lt;$R$10,C4956,$R$10)))</f>
        <v>0</v>
      </c>
      <c r="H4956" t="b">
        <f>IF('Input and Summary Results'!$J$4="yes",'Data Transformation'!F4956,'Data Transformation'!D4956)</f>
        <v>0</v>
      </c>
      <c r="I4956" t="str">
        <f t="shared" si="262"/>
        <v/>
      </c>
    </row>
    <row r="4957" spans="2:9" x14ac:dyDescent="0.55000000000000004">
      <c r="B4957" t="b">
        <f>IF('Input and Summary Results'!D4539=0,FALSE,'Input and Summary Results'!$B4539)</f>
        <v>0</v>
      </c>
      <c r="C4957" t="b">
        <f>IF(OR(B4957=0,'Input and Summary Results'!D4539=0,'Input and Summary Results'!D4539=""),FALSE,'Input and Summary Results'!$D4539)</f>
        <v>0</v>
      </c>
      <c r="D4957" t="b">
        <f>IF(OR(B4957=0,'Input and Summary Results'!E4539=0),FALSE,'Input and Summary Results'!$E4539)</f>
        <v>0</v>
      </c>
      <c r="E4957" t="b">
        <f t="shared" si="260"/>
        <v>0</v>
      </c>
      <c r="F4957" t="b">
        <f t="shared" si="261"/>
        <v>0</v>
      </c>
      <c r="G4957" t="b">
        <f>IF('Input and Summary Results'!$J$4="yes",IF(C4957=FALSE,FALSE,IF('Data Transformation'!E4957&lt;$R$10,E4957,$R$10)),IF(C4957=FALSE,FALSE,IF(C4957&lt;$R$10,C4957,$R$10)))</f>
        <v>0</v>
      </c>
      <c r="H4957" t="b">
        <f>IF('Input and Summary Results'!$J$4="yes",'Data Transformation'!F4957,'Data Transformation'!D4957)</f>
        <v>0</v>
      </c>
      <c r="I4957" t="str">
        <f t="shared" si="262"/>
        <v/>
      </c>
    </row>
    <row r="4958" spans="2:9" x14ac:dyDescent="0.55000000000000004">
      <c r="B4958" t="b">
        <f>IF('Input and Summary Results'!D4540=0,FALSE,'Input and Summary Results'!$B4540)</f>
        <v>0</v>
      </c>
      <c r="C4958" t="b">
        <f>IF(OR(B4958=0,'Input and Summary Results'!D4540=0,'Input and Summary Results'!D4540=""),FALSE,'Input and Summary Results'!$D4540)</f>
        <v>0</v>
      </c>
      <c r="D4958" t="b">
        <f>IF(OR(B4958=0,'Input and Summary Results'!E4540=0),FALSE,'Input and Summary Results'!$E4540)</f>
        <v>0</v>
      </c>
      <c r="E4958" t="b">
        <f t="shared" si="260"/>
        <v>0</v>
      </c>
      <c r="F4958" t="b">
        <f t="shared" si="261"/>
        <v>0</v>
      </c>
      <c r="G4958" t="b">
        <f>IF('Input and Summary Results'!$J$4="yes",IF(C4958=FALSE,FALSE,IF('Data Transformation'!E4958&lt;$R$10,E4958,$R$10)),IF(C4958=FALSE,FALSE,IF(C4958&lt;$R$10,C4958,$R$10)))</f>
        <v>0</v>
      </c>
      <c r="H4958" t="b">
        <f>IF('Input and Summary Results'!$J$4="yes",'Data Transformation'!F4958,'Data Transformation'!D4958)</f>
        <v>0</v>
      </c>
      <c r="I4958" t="str">
        <f t="shared" si="262"/>
        <v/>
      </c>
    </row>
    <row r="4959" spans="2:9" x14ac:dyDescent="0.55000000000000004">
      <c r="B4959" t="b">
        <f>IF('Input and Summary Results'!D4541=0,FALSE,'Input and Summary Results'!$B4541)</f>
        <v>0</v>
      </c>
      <c r="C4959" t="b">
        <f>IF(OR(B4959=0,'Input and Summary Results'!D4541=0,'Input and Summary Results'!D4541=""),FALSE,'Input and Summary Results'!$D4541)</f>
        <v>0</v>
      </c>
      <c r="D4959" t="b">
        <f>IF(OR(B4959=0,'Input and Summary Results'!E4541=0),FALSE,'Input and Summary Results'!$E4541)</f>
        <v>0</v>
      </c>
      <c r="E4959" t="b">
        <f t="shared" si="260"/>
        <v>0</v>
      </c>
      <c r="F4959" t="b">
        <f t="shared" si="261"/>
        <v>0</v>
      </c>
      <c r="G4959" t="b">
        <f>IF('Input and Summary Results'!$J$4="yes",IF(C4959=FALSE,FALSE,IF('Data Transformation'!E4959&lt;$R$10,E4959,$R$10)),IF(C4959=FALSE,FALSE,IF(C4959&lt;$R$10,C4959,$R$10)))</f>
        <v>0</v>
      </c>
      <c r="H4959" t="b">
        <f>IF('Input and Summary Results'!$J$4="yes",'Data Transformation'!F4959,'Data Transformation'!D4959)</f>
        <v>0</v>
      </c>
      <c r="I4959" t="str">
        <f t="shared" si="262"/>
        <v/>
      </c>
    </row>
    <row r="4960" spans="2:9" x14ac:dyDescent="0.55000000000000004">
      <c r="B4960" t="b">
        <f>IF('Input and Summary Results'!D4542=0,FALSE,'Input and Summary Results'!$B4542)</f>
        <v>0</v>
      </c>
      <c r="C4960" t="b">
        <f>IF(OR(B4960=0,'Input and Summary Results'!D4542=0,'Input and Summary Results'!D4542=""),FALSE,'Input and Summary Results'!$D4542)</f>
        <v>0</v>
      </c>
      <c r="D4960" t="b">
        <f>IF(OR(B4960=0,'Input and Summary Results'!E4542=0),FALSE,'Input and Summary Results'!$E4542)</f>
        <v>0</v>
      </c>
      <c r="E4960" t="b">
        <f t="shared" si="260"/>
        <v>0</v>
      </c>
      <c r="F4960" t="b">
        <f t="shared" si="261"/>
        <v>0</v>
      </c>
      <c r="G4960" t="b">
        <f>IF('Input and Summary Results'!$J$4="yes",IF(C4960=FALSE,FALSE,IF('Data Transformation'!E4960&lt;$R$10,E4960,$R$10)),IF(C4960=FALSE,FALSE,IF(C4960&lt;$R$10,C4960,$R$10)))</f>
        <v>0</v>
      </c>
      <c r="H4960" t="b">
        <f>IF('Input and Summary Results'!$J$4="yes",'Data Transformation'!F4960,'Data Transformation'!D4960)</f>
        <v>0</v>
      </c>
      <c r="I4960" t="str">
        <f t="shared" si="262"/>
        <v/>
      </c>
    </row>
    <row r="4961" spans="2:9" x14ac:dyDescent="0.55000000000000004">
      <c r="B4961" t="b">
        <f>IF('Input and Summary Results'!D4543=0,FALSE,'Input and Summary Results'!$B4543)</f>
        <v>0</v>
      </c>
      <c r="C4961" t="b">
        <f>IF(OR(B4961=0,'Input and Summary Results'!D4543=0,'Input and Summary Results'!D4543=""),FALSE,'Input and Summary Results'!$D4543)</f>
        <v>0</v>
      </c>
      <c r="D4961" t="b">
        <f>IF(OR(B4961=0,'Input and Summary Results'!E4543=0),FALSE,'Input and Summary Results'!$E4543)</f>
        <v>0</v>
      </c>
      <c r="E4961" t="b">
        <f t="shared" si="260"/>
        <v>0</v>
      </c>
      <c r="F4961" t="b">
        <f t="shared" si="261"/>
        <v>0</v>
      </c>
      <c r="G4961" t="b">
        <f>IF('Input and Summary Results'!$J$4="yes",IF(C4961=FALSE,FALSE,IF('Data Transformation'!E4961&lt;$R$10,E4961,$R$10)),IF(C4961=FALSE,FALSE,IF(C4961&lt;$R$10,C4961,$R$10)))</f>
        <v>0</v>
      </c>
      <c r="H4961" t="b">
        <f>IF('Input and Summary Results'!$J$4="yes",'Data Transformation'!F4961,'Data Transformation'!D4961)</f>
        <v>0</v>
      </c>
      <c r="I4961" t="str">
        <f t="shared" si="262"/>
        <v/>
      </c>
    </row>
    <row r="4962" spans="2:9" x14ac:dyDescent="0.55000000000000004">
      <c r="B4962" t="b">
        <f>IF('Input and Summary Results'!D4544=0,FALSE,'Input and Summary Results'!$B4544)</f>
        <v>0</v>
      </c>
      <c r="C4962" t="b">
        <f>IF(OR(B4962=0,'Input and Summary Results'!D4544=0,'Input and Summary Results'!D4544=""),FALSE,'Input and Summary Results'!$D4544)</f>
        <v>0</v>
      </c>
      <c r="D4962" t="b">
        <f>IF(OR(B4962=0,'Input and Summary Results'!E4544=0),FALSE,'Input and Summary Results'!$E4544)</f>
        <v>0</v>
      </c>
      <c r="E4962" t="b">
        <f t="shared" si="260"/>
        <v>0</v>
      </c>
      <c r="F4962" t="b">
        <f t="shared" si="261"/>
        <v>0</v>
      </c>
      <c r="G4962" t="b">
        <f>IF('Input and Summary Results'!$J$4="yes",IF(C4962=FALSE,FALSE,IF('Data Transformation'!E4962&lt;$R$10,E4962,$R$10)),IF(C4962=FALSE,FALSE,IF(C4962&lt;$R$10,C4962,$R$10)))</f>
        <v>0</v>
      </c>
      <c r="H4962" t="b">
        <f>IF('Input and Summary Results'!$J$4="yes",'Data Transformation'!F4962,'Data Transformation'!D4962)</f>
        <v>0</v>
      </c>
      <c r="I4962" t="str">
        <f t="shared" si="262"/>
        <v/>
      </c>
    </row>
    <row r="4963" spans="2:9" x14ac:dyDescent="0.55000000000000004">
      <c r="B4963" t="b">
        <f>IF('Input and Summary Results'!D4545=0,FALSE,'Input and Summary Results'!$B4545)</f>
        <v>0</v>
      </c>
      <c r="C4963" t="b">
        <f>IF(OR(B4963=0,'Input and Summary Results'!D4545=0,'Input and Summary Results'!D4545=""),FALSE,'Input and Summary Results'!$D4545)</f>
        <v>0</v>
      </c>
      <c r="D4963" t="b">
        <f>IF(OR(B4963=0,'Input and Summary Results'!E4545=0),FALSE,'Input and Summary Results'!$E4545)</f>
        <v>0</v>
      </c>
      <c r="E4963" t="b">
        <f t="shared" si="260"/>
        <v>0</v>
      </c>
      <c r="F4963" t="b">
        <f t="shared" si="261"/>
        <v>0</v>
      </c>
      <c r="G4963" t="b">
        <f>IF('Input and Summary Results'!$J$4="yes",IF(C4963=FALSE,FALSE,IF('Data Transformation'!E4963&lt;$R$10,E4963,$R$10)),IF(C4963=FALSE,FALSE,IF(C4963&lt;$R$10,C4963,$R$10)))</f>
        <v>0</v>
      </c>
      <c r="H4963" t="b">
        <f>IF('Input and Summary Results'!$J$4="yes",'Data Transformation'!F4963,'Data Transformation'!D4963)</f>
        <v>0</v>
      </c>
      <c r="I4963" t="str">
        <f t="shared" si="262"/>
        <v/>
      </c>
    </row>
    <row r="4964" spans="2:9" x14ac:dyDescent="0.55000000000000004">
      <c r="B4964" t="b">
        <f>IF('Input and Summary Results'!D4546=0,FALSE,'Input and Summary Results'!$B4546)</f>
        <v>0</v>
      </c>
      <c r="C4964" t="b">
        <f>IF(OR(B4964=0,'Input and Summary Results'!D4546=0,'Input and Summary Results'!D4546=""),FALSE,'Input and Summary Results'!$D4546)</f>
        <v>0</v>
      </c>
      <c r="D4964" t="b">
        <f>IF(OR(B4964=0,'Input and Summary Results'!E4546=0),FALSE,'Input and Summary Results'!$E4546)</f>
        <v>0</v>
      </c>
      <c r="E4964" t="b">
        <f t="shared" si="260"/>
        <v>0</v>
      </c>
      <c r="F4964" t="b">
        <f t="shared" si="261"/>
        <v>0</v>
      </c>
      <c r="G4964" t="b">
        <f>IF('Input and Summary Results'!$J$4="yes",IF(C4964=FALSE,FALSE,IF('Data Transformation'!E4964&lt;$R$10,E4964,$R$10)),IF(C4964=FALSE,FALSE,IF(C4964&lt;$R$10,C4964,$R$10)))</f>
        <v>0</v>
      </c>
      <c r="H4964" t="b">
        <f>IF('Input and Summary Results'!$J$4="yes",'Data Transformation'!F4964,'Data Transformation'!D4964)</f>
        <v>0</v>
      </c>
      <c r="I4964" t="str">
        <f t="shared" si="262"/>
        <v/>
      </c>
    </row>
    <row r="4965" spans="2:9" x14ac:dyDescent="0.55000000000000004">
      <c r="B4965" t="b">
        <f>IF('Input and Summary Results'!D4547=0,FALSE,'Input and Summary Results'!$B4547)</f>
        <v>0</v>
      </c>
      <c r="C4965" t="b">
        <f>IF(OR(B4965=0,'Input and Summary Results'!D4547=0,'Input and Summary Results'!D4547=""),FALSE,'Input and Summary Results'!$D4547)</f>
        <v>0</v>
      </c>
      <c r="D4965" t="b">
        <f>IF(OR(B4965=0,'Input and Summary Results'!E4547=0),FALSE,'Input and Summary Results'!$E4547)</f>
        <v>0</v>
      </c>
      <c r="E4965" t="b">
        <f t="shared" si="260"/>
        <v>0</v>
      </c>
      <c r="F4965" t="b">
        <f t="shared" si="261"/>
        <v>0</v>
      </c>
      <c r="G4965" t="b">
        <f>IF('Input and Summary Results'!$J$4="yes",IF(C4965=FALSE,FALSE,IF('Data Transformation'!E4965&lt;$R$10,E4965,$R$10)),IF(C4965=FALSE,FALSE,IF(C4965&lt;$R$10,C4965,$R$10)))</f>
        <v>0</v>
      </c>
      <c r="H4965" t="b">
        <f>IF('Input and Summary Results'!$J$4="yes",'Data Transformation'!F4965,'Data Transformation'!D4965)</f>
        <v>0</v>
      </c>
      <c r="I4965" t="str">
        <f t="shared" si="262"/>
        <v/>
      </c>
    </row>
    <row r="4966" spans="2:9" x14ac:dyDescent="0.55000000000000004">
      <c r="B4966" t="b">
        <f>IF('Input and Summary Results'!D4548=0,FALSE,'Input and Summary Results'!$B4548)</f>
        <v>0</v>
      </c>
      <c r="C4966" t="b">
        <f>IF(OR(B4966=0,'Input and Summary Results'!D4548=0,'Input and Summary Results'!D4548=""),FALSE,'Input and Summary Results'!$D4548)</f>
        <v>0</v>
      </c>
      <c r="D4966" t="b">
        <f>IF(OR(B4966=0,'Input and Summary Results'!E4548=0),FALSE,'Input and Summary Results'!$E4548)</f>
        <v>0</v>
      </c>
      <c r="E4966" t="b">
        <f t="shared" si="260"/>
        <v>0</v>
      </c>
      <c r="F4966" t="b">
        <f t="shared" si="261"/>
        <v>0</v>
      </c>
      <c r="G4966" t="b">
        <f>IF('Input and Summary Results'!$J$4="yes",IF(C4966=FALSE,FALSE,IF('Data Transformation'!E4966&lt;$R$10,E4966,$R$10)),IF(C4966=FALSE,FALSE,IF(C4966&lt;$R$10,C4966,$R$10)))</f>
        <v>0</v>
      </c>
      <c r="H4966" t="b">
        <f>IF('Input and Summary Results'!$J$4="yes",'Data Transformation'!F4966,'Data Transformation'!D4966)</f>
        <v>0</v>
      </c>
      <c r="I4966" t="str">
        <f t="shared" si="262"/>
        <v/>
      </c>
    </row>
    <row r="4967" spans="2:9" x14ac:dyDescent="0.55000000000000004">
      <c r="B4967" t="b">
        <f>IF('Input and Summary Results'!D4549=0,FALSE,'Input and Summary Results'!$B4549)</f>
        <v>0</v>
      </c>
      <c r="C4967" t="b">
        <f>IF(OR(B4967=0,'Input and Summary Results'!D4549=0,'Input and Summary Results'!D4549=""),FALSE,'Input and Summary Results'!$D4549)</f>
        <v>0</v>
      </c>
      <c r="D4967" t="b">
        <f>IF(OR(B4967=0,'Input and Summary Results'!E4549=0),FALSE,'Input and Summary Results'!$E4549)</f>
        <v>0</v>
      </c>
      <c r="E4967" t="b">
        <f t="shared" si="260"/>
        <v>0</v>
      </c>
      <c r="F4967" t="b">
        <f t="shared" si="261"/>
        <v>0</v>
      </c>
      <c r="G4967" t="b">
        <f>IF('Input and Summary Results'!$J$4="yes",IF(C4967=FALSE,FALSE,IF('Data Transformation'!E4967&lt;$R$10,E4967,$R$10)),IF(C4967=FALSE,FALSE,IF(C4967&lt;$R$10,C4967,$R$10)))</f>
        <v>0</v>
      </c>
      <c r="H4967" t="b">
        <f>IF('Input and Summary Results'!$J$4="yes",'Data Transformation'!F4967,'Data Transformation'!D4967)</f>
        <v>0</v>
      </c>
      <c r="I4967" t="str">
        <f t="shared" si="262"/>
        <v/>
      </c>
    </row>
    <row r="4968" spans="2:9" x14ac:dyDescent="0.55000000000000004">
      <c r="B4968" t="b">
        <f>IF('Input and Summary Results'!D4550=0,FALSE,'Input and Summary Results'!$B4550)</f>
        <v>0</v>
      </c>
      <c r="C4968" t="b">
        <f>IF(OR(B4968=0,'Input and Summary Results'!D4550=0,'Input and Summary Results'!D4550=""),FALSE,'Input and Summary Results'!$D4550)</f>
        <v>0</v>
      </c>
      <c r="D4968" t="b">
        <f>IF(OR(B4968=0,'Input and Summary Results'!E4550=0),FALSE,'Input and Summary Results'!$E4550)</f>
        <v>0</v>
      </c>
      <c r="E4968" t="b">
        <f t="shared" si="260"/>
        <v>0</v>
      </c>
      <c r="F4968" t="b">
        <f t="shared" si="261"/>
        <v>0</v>
      </c>
      <c r="G4968" t="b">
        <f>IF('Input and Summary Results'!$J$4="yes",IF(C4968=FALSE,FALSE,IF('Data Transformation'!E4968&lt;$R$10,E4968,$R$10)),IF(C4968=FALSE,FALSE,IF(C4968&lt;$R$10,C4968,$R$10)))</f>
        <v>0</v>
      </c>
      <c r="H4968" t="b">
        <f>IF('Input and Summary Results'!$J$4="yes",'Data Transformation'!F4968,'Data Transformation'!D4968)</f>
        <v>0</v>
      </c>
      <c r="I4968" t="str">
        <f t="shared" si="262"/>
        <v/>
      </c>
    </row>
    <row r="4969" spans="2:9" x14ac:dyDescent="0.55000000000000004">
      <c r="B4969" t="b">
        <f>IF('Input and Summary Results'!D4551=0,FALSE,'Input and Summary Results'!$B4551)</f>
        <v>0</v>
      </c>
      <c r="C4969" t="b">
        <f>IF(OR(B4969=0,'Input and Summary Results'!D4551=0,'Input and Summary Results'!D4551=""),FALSE,'Input and Summary Results'!$D4551)</f>
        <v>0</v>
      </c>
      <c r="D4969" t="b">
        <f>IF(OR(B4969=0,'Input and Summary Results'!E4551=0),FALSE,'Input and Summary Results'!$E4551)</f>
        <v>0</v>
      </c>
      <c r="E4969" t="b">
        <f t="shared" si="260"/>
        <v>0</v>
      </c>
      <c r="F4969" t="b">
        <f t="shared" si="261"/>
        <v>0</v>
      </c>
      <c r="G4969" t="b">
        <f>IF('Input and Summary Results'!$J$4="yes",IF(C4969=FALSE,FALSE,IF('Data Transformation'!E4969&lt;$R$10,E4969,$R$10)),IF(C4969=FALSE,FALSE,IF(C4969&lt;$R$10,C4969,$R$10)))</f>
        <v>0</v>
      </c>
      <c r="H4969" t="b">
        <f>IF('Input and Summary Results'!$J$4="yes",'Data Transformation'!F4969,'Data Transformation'!D4969)</f>
        <v>0</v>
      </c>
      <c r="I4969" t="str">
        <f t="shared" si="262"/>
        <v/>
      </c>
    </row>
    <row r="4970" spans="2:9" x14ac:dyDescent="0.55000000000000004">
      <c r="B4970" t="b">
        <f>IF('Input and Summary Results'!D4552=0,FALSE,'Input and Summary Results'!$B4552)</f>
        <v>0</v>
      </c>
      <c r="C4970" t="b">
        <f>IF(OR(B4970=0,'Input and Summary Results'!D4552=0,'Input and Summary Results'!D4552=""),FALSE,'Input and Summary Results'!$D4552)</f>
        <v>0</v>
      </c>
      <c r="D4970" t="b">
        <f>IF(OR(B4970=0,'Input and Summary Results'!E4552=0),FALSE,'Input and Summary Results'!$E4552)</f>
        <v>0</v>
      </c>
      <c r="E4970" t="b">
        <f t="shared" ref="E4970:E5033" si="263">IF(C4970=FALSE,FALSE,LOG10(C4970))</f>
        <v>0</v>
      </c>
      <c r="F4970" t="b">
        <f t="shared" ref="F4970:F5033" si="264">IF(D4970=FALSE, FALSE,0.434*D4970/C4970)</f>
        <v>0</v>
      </c>
      <c r="G4970" t="b">
        <f>IF('Input and Summary Results'!$J$4="yes",IF(C4970=FALSE,FALSE,IF('Data Transformation'!E4970&lt;$R$10,E4970,$R$10)),IF(C4970=FALSE,FALSE,IF(C4970&lt;$R$10,C4970,$R$10)))</f>
        <v>0</v>
      </c>
      <c r="H4970" t="b">
        <f>IF('Input and Summary Results'!$J$4="yes",'Data Transformation'!F4970,'Data Transformation'!D4970)</f>
        <v>0</v>
      </c>
      <c r="I4970" t="str">
        <f t="shared" si="262"/>
        <v/>
      </c>
    </row>
    <row r="4971" spans="2:9" x14ac:dyDescent="0.55000000000000004">
      <c r="B4971" t="b">
        <f>IF('Input and Summary Results'!D4553=0,FALSE,'Input and Summary Results'!$B4553)</f>
        <v>0</v>
      </c>
      <c r="C4971" t="b">
        <f>IF(OR(B4971=0,'Input and Summary Results'!D4553=0,'Input and Summary Results'!D4553=""),FALSE,'Input and Summary Results'!$D4553)</f>
        <v>0</v>
      </c>
      <c r="D4971" t="b">
        <f>IF(OR(B4971=0,'Input and Summary Results'!E4553=0),FALSE,'Input and Summary Results'!$E4553)</f>
        <v>0</v>
      </c>
      <c r="E4971" t="b">
        <f t="shared" si="263"/>
        <v>0</v>
      </c>
      <c r="F4971" t="b">
        <f t="shared" si="264"/>
        <v>0</v>
      </c>
      <c r="G4971" t="b">
        <f>IF('Input and Summary Results'!$J$4="yes",IF(C4971=FALSE,FALSE,IF('Data Transformation'!E4971&lt;$R$10,E4971,$R$10)),IF(C4971=FALSE,FALSE,IF(C4971&lt;$R$10,C4971,$R$10)))</f>
        <v>0</v>
      </c>
      <c r="H4971" t="b">
        <f>IF('Input and Summary Results'!$J$4="yes",'Data Transformation'!F4971,'Data Transformation'!D4971)</f>
        <v>0</v>
      </c>
      <c r="I4971" t="str">
        <f t="shared" si="262"/>
        <v/>
      </c>
    </row>
    <row r="4972" spans="2:9" x14ac:dyDescent="0.55000000000000004">
      <c r="B4972" t="b">
        <f>IF('Input and Summary Results'!D4554=0,FALSE,'Input and Summary Results'!$B4554)</f>
        <v>0</v>
      </c>
      <c r="C4972" t="b">
        <f>IF(OR(B4972=0,'Input and Summary Results'!D4554=0,'Input and Summary Results'!D4554=""),FALSE,'Input and Summary Results'!$D4554)</f>
        <v>0</v>
      </c>
      <c r="D4972" t="b">
        <f>IF(OR(B4972=0,'Input and Summary Results'!E4554=0),FALSE,'Input and Summary Results'!$E4554)</f>
        <v>0</v>
      </c>
      <c r="E4972" t="b">
        <f t="shared" si="263"/>
        <v>0</v>
      </c>
      <c r="F4972" t="b">
        <f t="shared" si="264"/>
        <v>0</v>
      </c>
      <c r="G4972" t="b">
        <f>IF('Input and Summary Results'!$J$4="yes",IF(C4972=FALSE,FALSE,IF('Data Transformation'!E4972&lt;$R$10,E4972,$R$10)),IF(C4972=FALSE,FALSE,IF(C4972&lt;$R$10,C4972,$R$10)))</f>
        <v>0</v>
      </c>
      <c r="H4972" t="b">
        <f>IF('Input and Summary Results'!$J$4="yes",'Data Transformation'!F4972,'Data Transformation'!D4972)</f>
        <v>0</v>
      </c>
      <c r="I4972" t="str">
        <f t="shared" si="262"/>
        <v/>
      </c>
    </row>
    <row r="4973" spans="2:9" x14ac:dyDescent="0.55000000000000004">
      <c r="B4973" t="b">
        <f>IF('Input and Summary Results'!D4555=0,FALSE,'Input and Summary Results'!$B4555)</f>
        <v>0</v>
      </c>
      <c r="C4973" t="b">
        <f>IF(OR(B4973=0,'Input and Summary Results'!D4555=0,'Input and Summary Results'!D4555=""),FALSE,'Input and Summary Results'!$D4555)</f>
        <v>0</v>
      </c>
      <c r="D4973" t="b">
        <f>IF(OR(B4973=0,'Input and Summary Results'!E4555=0),FALSE,'Input and Summary Results'!$E4555)</f>
        <v>0</v>
      </c>
      <c r="E4973" t="b">
        <f t="shared" si="263"/>
        <v>0</v>
      </c>
      <c r="F4973" t="b">
        <f t="shared" si="264"/>
        <v>0</v>
      </c>
      <c r="G4973" t="b">
        <f>IF('Input and Summary Results'!$J$4="yes",IF(C4973=FALSE,FALSE,IF('Data Transformation'!E4973&lt;$R$10,E4973,$R$10)),IF(C4973=FALSE,FALSE,IF(C4973&lt;$R$10,C4973,$R$10)))</f>
        <v>0</v>
      </c>
      <c r="H4973" t="b">
        <f>IF('Input and Summary Results'!$J$4="yes",'Data Transformation'!F4973,'Data Transformation'!D4973)</f>
        <v>0</v>
      </c>
      <c r="I4973" t="str">
        <f t="shared" si="262"/>
        <v/>
      </c>
    </row>
    <row r="4974" spans="2:9" x14ac:dyDescent="0.55000000000000004">
      <c r="B4974" t="b">
        <f>IF('Input and Summary Results'!D4556=0,FALSE,'Input and Summary Results'!$B4556)</f>
        <v>0</v>
      </c>
      <c r="C4974" t="b">
        <f>IF(OR(B4974=0,'Input and Summary Results'!D4556=0,'Input and Summary Results'!D4556=""),FALSE,'Input and Summary Results'!$D4556)</f>
        <v>0</v>
      </c>
      <c r="D4974" t="b">
        <f>IF(OR(B4974=0,'Input and Summary Results'!E4556=0),FALSE,'Input and Summary Results'!$E4556)</f>
        <v>0</v>
      </c>
      <c r="E4974" t="b">
        <f t="shared" si="263"/>
        <v>0</v>
      </c>
      <c r="F4974" t="b">
        <f t="shared" si="264"/>
        <v>0</v>
      </c>
      <c r="G4974" t="b">
        <f>IF('Input and Summary Results'!$J$4="yes",IF(C4974=FALSE,FALSE,IF('Data Transformation'!E4974&lt;$R$10,E4974,$R$10)),IF(C4974=FALSE,FALSE,IF(C4974&lt;$R$10,C4974,$R$10)))</f>
        <v>0</v>
      </c>
      <c r="H4974" t="b">
        <f>IF('Input and Summary Results'!$J$4="yes",'Data Transformation'!F4974,'Data Transformation'!D4974)</f>
        <v>0</v>
      </c>
      <c r="I4974" t="str">
        <f t="shared" si="262"/>
        <v/>
      </c>
    </row>
    <row r="4975" spans="2:9" x14ac:dyDescent="0.55000000000000004">
      <c r="B4975" t="b">
        <f>IF('Input and Summary Results'!D4557=0,FALSE,'Input and Summary Results'!$B4557)</f>
        <v>0</v>
      </c>
      <c r="C4975" t="b">
        <f>IF(OR(B4975=0,'Input and Summary Results'!D4557=0,'Input and Summary Results'!D4557=""),FALSE,'Input and Summary Results'!$D4557)</f>
        <v>0</v>
      </c>
      <c r="D4975" t="b">
        <f>IF(OR(B4975=0,'Input and Summary Results'!E4557=0),FALSE,'Input and Summary Results'!$E4557)</f>
        <v>0</v>
      </c>
      <c r="E4975" t="b">
        <f t="shared" si="263"/>
        <v>0</v>
      </c>
      <c r="F4975" t="b">
        <f t="shared" si="264"/>
        <v>0</v>
      </c>
      <c r="G4975" t="b">
        <f>IF('Input and Summary Results'!$J$4="yes",IF(C4975=FALSE,FALSE,IF('Data Transformation'!E4975&lt;$R$10,E4975,$R$10)),IF(C4975=FALSE,FALSE,IF(C4975&lt;$R$10,C4975,$R$10)))</f>
        <v>0</v>
      </c>
      <c r="H4975" t="b">
        <f>IF('Input and Summary Results'!$J$4="yes",'Data Transformation'!F4975,'Data Transformation'!D4975)</f>
        <v>0</v>
      </c>
      <c r="I4975" t="str">
        <f t="shared" si="262"/>
        <v/>
      </c>
    </row>
    <row r="4976" spans="2:9" x14ac:dyDescent="0.55000000000000004">
      <c r="B4976" t="b">
        <f>IF('Input and Summary Results'!D4558=0,FALSE,'Input and Summary Results'!$B4558)</f>
        <v>0</v>
      </c>
      <c r="C4976" t="b">
        <f>IF(OR(B4976=0,'Input and Summary Results'!D4558=0,'Input and Summary Results'!D4558=""),FALSE,'Input and Summary Results'!$D4558)</f>
        <v>0</v>
      </c>
      <c r="D4976" t="b">
        <f>IF(OR(B4976=0,'Input and Summary Results'!E4558=0),FALSE,'Input and Summary Results'!$E4558)</f>
        <v>0</v>
      </c>
      <c r="E4976" t="b">
        <f t="shared" si="263"/>
        <v>0</v>
      </c>
      <c r="F4976" t="b">
        <f t="shared" si="264"/>
        <v>0</v>
      </c>
      <c r="G4976" t="b">
        <f>IF('Input and Summary Results'!$J$4="yes",IF(C4976=FALSE,FALSE,IF('Data Transformation'!E4976&lt;$R$10,E4976,$R$10)),IF(C4976=FALSE,FALSE,IF(C4976&lt;$R$10,C4976,$R$10)))</f>
        <v>0</v>
      </c>
      <c r="H4976" t="b">
        <f>IF('Input and Summary Results'!$J$4="yes",'Data Transformation'!F4976,'Data Transformation'!D4976)</f>
        <v>0</v>
      </c>
      <c r="I4976" t="str">
        <f t="shared" si="262"/>
        <v/>
      </c>
    </row>
    <row r="4977" spans="2:9" x14ac:dyDescent="0.55000000000000004">
      <c r="B4977" t="b">
        <f>IF('Input and Summary Results'!D4559=0,FALSE,'Input and Summary Results'!$B4559)</f>
        <v>0</v>
      </c>
      <c r="C4977" t="b">
        <f>IF(OR(B4977=0,'Input and Summary Results'!D4559=0,'Input and Summary Results'!D4559=""),FALSE,'Input and Summary Results'!$D4559)</f>
        <v>0</v>
      </c>
      <c r="D4977" t="b">
        <f>IF(OR(B4977=0,'Input and Summary Results'!E4559=0),FALSE,'Input and Summary Results'!$E4559)</f>
        <v>0</v>
      </c>
      <c r="E4977" t="b">
        <f t="shared" si="263"/>
        <v>0</v>
      </c>
      <c r="F4977" t="b">
        <f t="shared" si="264"/>
        <v>0</v>
      </c>
      <c r="G4977" t="b">
        <f>IF('Input and Summary Results'!$J$4="yes",IF(C4977=FALSE,FALSE,IF('Data Transformation'!E4977&lt;$R$10,E4977,$R$10)),IF(C4977=FALSE,FALSE,IF(C4977&lt;$R$10,C4977,$R$10)))</f>
        <v>0</v>
      </c>
      <c r="H4977" t="b">
        <f>IF('Input and Summary Results'!$J$4="yes",'Data Transformation'!F4977,'Data Transformation'!D4977)</f>
        <v>0</v>
      </c>
      <c r="I4977" t="str">
        <f t="shared" si="262"/>
        <v/>
      </c>
    </row>
    <row r="4978" spans="2:9" x14ac:dyDescent="0.55000000000000004">
      <c r="B4978" t="b">
        <f>IF('Input and Summary Results'!D4560=0,FALSE,'Input and Summary Results'!$B4560)</f>
        <v>0</v>
      </c>
      <c r="C4978" t="b">
        <f>IF(OR(B4978=0,'Input and Summary Results'!D4560=0,'Input and Summary Results'!D4560=""),FALSE,'Input and Summary Results'!$D4560)</f>
        <v>0</v>
      </c>
      <c r="D4978" t="b">
        <f>IF(OR(B4978=0,'Input and Summary Results'!E4560=0),FALSE,'Input and Summary Results'!$E4560)</f>
        <v>0</v>
      </c>
      <c r="E4978" t="b">
        <f t="shared" si="263"/>
        <v>0</v>
      </c>
      <c r="F4978" t="b">
        <f t="shared" si="264"/>
        <v>0</v>
      </c>
      <c r="G4978" t="b">
        <f>IF('Input and Summary Results'!$J$4="yes",IF(C4978=FALSE,FALSE,IF('Data Transformation'!E4978&lt;$R$10,E4978,$R$10)),IF(C4978=FALSE,FALSE,IF(C4978&lt;$R$10,C4978,$R$10)))</f>
        <v>0</v>
      </c>
      <c r="H4978" t="b">
        <f>IF('Input and Summary Results'!$J$4="yes",'Data Transformation'!F4978,'Data Transformation'!D4978)</f>
        <v>0</v>
      </c>
      <c r="I4978" t="str">
        <f t="shared" si="262"/>
        <v/>
      </c>
    </row>
    <row r="4979" spans="2:9" x14ac:dyDescent="0.55000000000000004">
      <c r="B4979" t="b">
        <f>IF('Input and Summary Results'!D4561=0,FALSE,'Input and Summary Results'!$B4561)</f>
        <v>0</v>
      </c>
      <c r="C4979" t="b">
        <f>IF(OR(B4979=0,'Input and Summary Results'!D4561=0,'Input and Summary Results'!D4561=""),FALSE,'Input and Summary Results'!$D4561)</f>
        <v>0</v>
      </c>
      <c r="D4979" t="b">
        <f>IF(OR(B4979=0,'Input and Summary Results'!E4561=0),FALSE,'Input and Summary Results'!$E4561)</f>
        <v>0</v>
      </c>
      <c r="E4979" t="b">
        <f t="shared" si="263"/>
        <v>0</v>
      </c>
      <c r="F4979" t="b">
        <f t="shared" si="264"/>
        <v>0</v>
      </c>
      <c r="G4979" t="b">
        <f>IF('Input and Summary Results'!$J$4="yes",IF(C4979=FALSE,FALSE,IF('Data Transformation'!E4979&lt;$R$10,E4979,$R$10)),IF(C4979=FALSE,FALSE,IF(C4979&lt;$R$10,C4979,$R$10)))</f>
        <v>0</v>
      </c>
      <c r="H4979" t="b">
        <f>IF('Input and Summary Results'!$J$4="yes",'Data Transformation'!F4979,'Data Transformation'!D4979)</f>
        <v>0</v>
      </c>
      <c r="I4979" t="str">
        <f t="shared" si="262"/>
        <v/>
      </c>
    </row>
    <row r="4980" spans="2:9" x14ac:dyDescent="0.55000000000000004">
      <c r="B4980" t="b">
        <f>IF('Input and Summary Results'!D4562=0,FALSE,'Input and Summary Results'!$B4562)</f>
        <v>0</v>
      </c>
      <c r="C4980" t="b">
        <f>IF(OR(B4980=0,'Input and Summary Results'!D4562=0,'Input and Summary Results'!D4562=""),FALSE,'Input and Summary Results'!$D4562)</f>
        <v>0</v>
      </c>
      <c r="D4980" t="b">
        <f>IF(OR(B4980=0,'Input and Summary Results'!E4562=0),FALSE,'Input and Summary Results'!$E4562)</f>
        <v>0</v>
      </c>
      <c r="E4980" t="b">
        <f t="shared" si="263"/>
        <v>0</v>
      </c>
      <c r="F4980" t="b">
        <f t="shared" si="264"/>
        <v>0</v>
      </c>
      <c r="G4980" t="b">
        <f>IF('Input and Summary Results'!$J$4="yes",IF(C4980=FALSE,FALSE,IF('Data Transformation'!E4980&lt;$R$10,E4980,$R$10)),IF(C4980=FALSE,FALSE,IF(C4980&lt;$R$10,C4980,$R$10)))</f>
        <v>0</v>
      </c>
      <c r="H4980" t="b">
        <f>IF('Input and Summary Results'!$J$4="yes",'Data Transformation'!F4980,'Data Transformation'!D4980)</f>
        <v>0</v>
      </c>
      <c r="I4980" t="str">
        <f t="shared" si="262"/>
        <v/>
      </c>
    </row>
    <row r="4981" spans="2:9" x14ac:dyDescent="0.55000000000000004">
      <c r="B4981" t="b">
        <f>IF('Input and Summary Results'!D4563=0,FALSE,'Input and Summary Results'!$B4563)</f>
        <v>0</v>
      </c>
      <c r="C4981" t="b">
        <f>IF(OR(B4981=0,'Input and Summary Results'!D4563=0,'Input and Summary Results'!D4563=""),FALSE,'Input and Summary Results'!$D4563)</f>
        <v>0</v>
      </c>
      <c r="D4981" t="b">
        <f>IF(OR(B4981=0,'Input and Summary Results'!E4563=0),FALSE,'Input and Summary Results'!$E4563)</f>
        <v>0</v>
      </c>
      <c r="E4981" t="b">
        <f t="shared" si="263"/>
        <v>0</v>
      </c>
      <c r="F4981" t="b">
        <f t="shared" si="264"/>
        <v>0</v>
      </c>
      <c r="G4981" t="b">
        <f>IF('Input and Summary Results'!$J$4="yes",IF(C4981=FALSE,FALSE,IF('Data Transformation'!E4981&lt;$R$10,E4981,$R$10)),IF(C4981=FALSE,FALSE,IF(C4981&lt;$R$10,C4981,$R$10)))</f>
        <v>0</v>
      </c>
      <c r="H4981" t="b">
        <f>IF('Input and Summary Results'!$J$4="yes",'Data Transformation'!F4981,'Data Transformation'!D4981)</f>
        <v>0</v>
      </c>
      <c r="I4981" t="str">
        <f t="shared" si="262"/>
        <v/>
      </c>
    </row>
    <row r="4982" spans="2:9" x14ac:dyDescent="0.55000000000000004">
      <c r="B4982" t="b">
        <f>IF('Input and Summary Results'!D4564=0,FALSE,'Input and Summary Results'!$B4564)</f>
        <v>0</v>
      </c>
      <c r="C4982" t="b">
        <f>IF(OR(B4982=0,'Input and Summary Results'!D4564=0,'Input and Summary Results'!D4564=""),FALSE,'Input and Summary Results'!$D4564)</f>
        <v>0</v>
      </c>
      <c r="D4982" t="b">
        <f>IF(OR(B4982=0,'Input and Summary Results'!E4564=0),FALSE,'Input and Summary Results'!$E4564)</f>
        <v>0</v>
      </c>
      <c r="E4982" t="b">
        <f t="shared" si="263"/>
        <v>0</v>
      </c>
      <c r="F4982" t="b">
        <f t="shared" si="264"/>
        <v>0</v>
      </c>
      <c r="G4982" t="b">
        <f>IF('Input and Summary Results'!$J$4="yes",IF(C4982=FALSE,FALSE,IF('Data Transformation'!E4982&lt;$R$10,E4982,$R$10)),IF(C4982=FALSE,FALSE,IF(C4982&lt;$R$10,C4982,$R$10)))</f>
        <v>0</v>
      </c>
      <c r="H4982" t="b">
        <f>IF('Input and Summary Results'!$J$4="yes",'Data Transformation'!F4982,'Data Transformation'!D4982)</f>
        <v>0</v>
      </c>
      <c r="I4982" t="str">
        <f t="shared" si="262"/>
        <v/>
      </c>
    </row>
    <row r="4983" spans="2:9" x14ac:dyDescent="0.55000000000000004">
      <c r="B4983" t="b">
        <f>IF('Input and Summary Results'!D4565=0,FALSE,'Input and Summary Results'!$B4565)</f>
        <v>0</v>
      </c>
      <c r="C4983" t="b">
        <f>IF(OR(B4983=0,'Input and Summary Results'!D4565=0,'Input and Summary Results'!D4565=""),FALSE,'Input and Summary Results'!$D4565)</f>
        <v>0</v>
      </c>
      <c r="D4983" t="b">
        <f>IF(OR(B4983=0,'Input and Summary Results'!E4565=0),FALSE,'Input and Summary Results'!$E4565)</f>
        <v>0</v>
      </c>
      <c r="E4983" t="b">
        <f t="shared" si="263"/>
        <v>0</v>
      </c>
      <c r="F4983" t="b">
        <f t="shared" si="264"/>
        <v>0</v>
      </c>
      <c r="G4983" t="b">
        <f>IF('Input and Summary Results'!$J$4="yes",IF(C4983=FALSE,FALSE,IF('Data Transformation'!E4983&lt;$R$10,E4983,$R$10)),IF(C4983=FALSE,FALSE,IF(C4983&lt;$R$10,C4983,$R$10)))</f>
        <v>0</v>
      </c>
      <c r="H4983" t="b">
        <f>IF('Input and Summary Results'!$J$4="yes",'Data Transformation'!F4983,'Data Transformation'!D4983)</f>
        <v>0</v>
      </c>
      <c r="I4983" t="str">
        <f t="shared" si="262"/>
        <v/>
      </c>
    </row>
    <row r="4984" spans="2:9" x14ac:dyDescent="0.55000000000000004">
      <c r="B4984" t="b">
        <f>IF('Input and Summary Results'!D4566=0,FALSE,'Input and Summary Results'!$B4566)</f>
        <v>0</v>
      </c>
      <c r="C4984" t="b">
        <f>IF(OR(B4984=0,'Input and Summary Results'!D4566=0,'Input and Summary Results'!D4566=""),FALSE,'Input and Summary Results'!$D4566)</f>
        <v>0</v>
      </c>
      <c r="D4984" t="b">
        <f>IF(OR(B4984=0,'Input and Summary Results'!E4566=0),FALSE,'Input and Summary Results'!$E4566)</f>
        <v>0</v>
      </c>
      <c r="E4984" t="b">
        <f t="shared" si="263"/>
        <v>0</v>
      </c>
      <c r="F4984" t="b">
        <f t="shared" si="264"/>
        <v>0</v>
      </c>
      <c r="G4984" t="b">
        <f>IF('Input and Summary Results'!$J$4="yes",IF(C4984=FALSE,FALSE,IF('Data Transformation'!E4984&lt;$R$10,E4984,$R$10)),IF(C4984=FALSE,FALSE,IF(C4984&lt;$R$10,C4984,$R$10)))</f>
        <v>0</v>
      </c>
      <c r="H4984" t="b">
        <f>IF('Input and Summary Results'!$J$4="yes",'Data Transformation'!F4984,'Data Transformation'!D4984)</f>
        <v>0</v>
      </c>
      <c r="I4984" t="str">
        <f t="shared" si="262"/>
        <v/>
      </c>
    </row>
    <row r="4985" spans="2:9" x14ac:dyDescent="0.55000000000000004">
      <c r="B4985" t="b">
        <f>IF('Input and Summary Results'!D4567=0,FALSE,'Input and Summary Results'!$B4567)</f>
        <v>0</v>
      </c>
      <c r="C4985" t="b">
        <f>IF(OR(B4985=0,'Input and Summary Results'!D4567=0,'Input and Summary Results'!D4567=""),FALSE,'Input and Summary Results'!$D4567)</f>
        <v>0</v>
      </c>
      <c r="D4985" t="b">
        <f>IF(OR(B4985=0,'Input and Summary Results'!E4567=0),FALSE,'Input and Summary Results'!$E4567)</f>
        <v>0</v>
      </c>
      <c r="E4985" t="b">
        <f t="shared" si="263"/>
        <v>0</v>
      </c>
      <c r="F4985" t="b">
        <f t="shared" si="264"/>
        <v>0</v>
      </c>
      <c r="G4985" t="b">
        <f>IF('Input and Summary Results'!$J$4="yes",IF(C4985=FALSE,FALSE,IF('Data Transformation'!E4985&lt;$R$10,E4985,$R$10)),IF(C4985=FALSE,FALSE,IF(C4985&lt;$R$10,C4985,$R$10)))</f>
        <v>0</v>
      </c>
      <c r="H4985" t="b">
        <f>IF('Input and Summary Results'!$J$4="yes",'Data Transformation'!F4985,'Data Transformation'!D4985)</f>
        <v>0</v>
      </c>
      <c r="I4985" t="str">
        <f t="shared" si="262"/>
        <v/>
      </c>
    </row>
    <row r="4986" spans="2:9" x14ac:dyDescent="0.55000000000000004">
      <c r="B4986" t="b">
        <f>IF('Input and Summary Results'!D4568=0,FALSE,'Input and Summary Results'!$B4568)</f>
        <v>0</v>
      </c>
      <c r="C4986" t="b">
        <f>IF(OR(B4986=0,'Input and Summary Results'!D4568=0,'Input and Summary Results'!D4568=""),FALSE,'Input and Summary Results'!$D4568)</f>
        <v>0</v>
      </c>
      <c r="D4986" t="b">
        <f>IF(OR(B4986=0,'Input and Summary Results'!E4568=0),FALSE,'Input and Summary Results'!$E4568)</f>
        <v>0</v>
      </c>
      <c r="E4986" t="b">
        <f t="shared" si="263"/>
        <v>0</v>
      </c>
      <c r="F4986" t="b">
        <f t="shared" si="264"/>
        <v>0</v>
      </c>
      <c r="G4986" t="b">
        <f>IF('Input and Summary Results'!$J$4="yes",IF(C4986=FALSE,FALSE,IF('Data Transformation'!E4986&lt;$R$10,E4986,$R$10)),IF(C4986=FALSE,FALSE,IF(C4986&lt;$R$10,C4986,$R$10)))</f>
        <v>0</v>
      </c>
      <c r="H4986" t="b">
        <f>IF('Input and Summary Results'!$J$4="yes",'Data Transformation'!F4986,'Data Transformation'!D4986)</f>
        <v>0</v>
      </c>
      <c r="I4986" t="str">
        <f t="shared" si="262"/>
        <v/>
      </c>
    </row>
    <row r="4987" spans="2:9" x14ac:dyDescent="0.55000000000000004">
      <c r="B4987" t="b">
        <f>IF('Input and Summary Results'!D4569=0,FALSE,'Input and Summary Results'!$B4569)</f>
        <v>0</v>
      </c>
      <c r="C4987" t="b">
        <f>IF(OR(B4987=0,'Input and Summary Results'!D4569=0,'Input and Summary Results'!D4569=""),FALSE,'Input and Summary Results'!$D4569)</f>
        <v>0</v>
      </c>
      <c r="D4987" t="b">
        <f>IF(OR(B4987=0,'Input and Summary Results'!E4569=0),FALSE,'Input and Summary Results'!$E4569)</f>
        <v>0</v>
      </c>
      <c r="E4987" t="b">
        <f t="shared" si="263"/>
        <v>0</v>
      </c>
      <c r="F4987" t="b">
        <f t="shared" si="264"/>
        <v>0</v>
      </c>
      <c r="G4987" t="b">
        <f>IF('Input and Summary Results'!$J$4="yes",IF(C4987=FALSE,FALSE,IF('Data Transformation'!E4987&lt;$R$10,E4987,$R$10)),IF(C4987=FALSE,FALSE,IF(C4987&lt;$R$10,C4987,$R$10)))</f>
        <v>0</v>
      </c>
      <c r="H4987" t="b">
        <f>IF('Input and Summary Results'!$J$4="yes",'Data Transformation'!F4987,'Data Transformation'!D4987)</f>
        <v>0</v>
      </c>
      <c r="I4987" t="str">
        <f t="shared" si="262"/>
        <v/>
      </c>
    </row>
    <row r="4988" spans="2:9" x14ac:dyDescent="0.55000000000000004">
      <c r="B4988" t="b">
        <f>IF('Input and Summary Results'!D4570=0,FALSE,'Input and Summary Results'!$B4570)</f>
        <v>0</v>
      </c>
      <c r="C4988" t="b">
        <f>IF(OR(B4988=0,'Input and Summary Results'!D4570=0,'Input and Summary Results'!D4570=""),FALSE,'Input and Summary Results'!$D4570)</f>
        <v>0</v>
      </c>
      <c r="D4988" t="b">
        <f>IF(OR(B4988=0,'Input and Summary Results'!E4570=0),FALSE,'Input and Summary Results'!$E4570)</f>
        <v>0</v>
      </c>
      <c r="E4988" t="b">
        <f t="shared" si="263"/>
        <v>0</v>
      </c>
      <c r="F4988" t="b">
        <f t="shared" si="264"/>
        <v>0</v>
      </c>
      <c r="G4988" t="b">
        <f>IF('Input and Summary Results'!$J$4="yes",IF(C4988=FALSE,FALSE,IF('Data Transformation'!E4988&lt;$R$10,E4988,$R$10)),IF(C4988=FALSE,FALSE,IF(C4988&lt;$R$10,C4988,$R$10)))</f>
        <v>0</v>
      </c>
      <c r="H4988" t="b">
        <f>IF('Input and Summary Results'!$J$4="yes",'Data Transformation'!F4988,'Data Transformation'!D4988)</f>
        <v>0</v>
      </c>
      <c r="I4988" t="str">
        <f t="shared" si="262"/>
        <v/>
      </c>
    </row>
    <row r="4989" spans="2:9" x14ac:dyDescent="0.55000000000000004">
      <c r="B4989" t="b">
        <f>IF('Input and Summary Results'!D4571=0,FALSE,'Input and Summary Results'!$B4571)</f>
        <v>0</v>
      </c>
      <c r="C4989" t="b">
        <f>IF(OR(B4989=0,'Input and Summary Results'!D4571=0,'Input and Summary Results'!D4571=""),FALSE,'Input and Summary Results'!$D4571)</f>
        <v>0</v>
      </c>
      <c r="D4989" t="b">
        <f>IF(OR(B4989=0,'Input and Summary Results'!E4571=0),FALSE,'Input and Summary Results'!$E4571)</f>
        <v>0</v>
      </c>
      <c r="E4989" t="b">
        <f t="shared" si="263"/>
        <v>0</v>
      </c>
      <c r="F4989" t="b">
        <f t="shared" si="264"/>
        <v>0</v>
      </c>
      <c r="G4989" t="b">
        <f>IF('Input and Summary Results'!$J$4="yes",IF(C4989=FALSE,FALSE,IF('Data Transformation'!E4989&lt;$R$10,E4989,$R$10)),IF(C4989=FALSE,FALSE,IF(C4989&lt;$R$10,C4989,$R$10)))</f>
        <v>0</v>
      </c>
      <c r="H4989" t="b">
        <f>IF('Input and Summary Results'!$J$4="yes",'Data Transformation'!F4989,'Data Transformation'!D4989)</f>
        <v>0</v>
      </c>
      <c r="I4989" t="str">
        <f t="shared" si="262"/>
        <v/>
      </c>
    </row>
    <row r="4990" spans="2:9" x14ac:dyDescent="0.55000000000000004">
      <c r="B4990" t="b">
        <f>IF('Input and Summary Results'!D4572=0,FALSE,'Input and Summary Results'!$B4572)</f>
        <v>0</v>
      </c>
      <c r="C4990" t="b">
        <f>IF(OR(B4990=0,'Input and Summary Results'!D4572=0,'Input and Summary Results'!D4572=""),FALSE,'Input and Summary Results'!$D4572)</f>
        <v>0</v>
      </c>
      <c r="D4990" t="b">
        <f>IF(OR(B4990=0,'Input and Summary Results'!E4572=0),FALSE,'Input and Summary Results'!$E4572)</f>
        <v>0</v>
      </c>
      <c r="E4990" t="b">
        <f t="shared" si="263"/>
        <v>0</v>
      </c>
      <c r="F4990" t="b">
        <f t="shared" si="264"/>
        <v>0</v>
      </c>
      <c r="G4990" t="b">
        <f>IF('Input and Summary Results'!$J$4="yes",IF(C4990=FALSE,FALSE,IF('Data Transformation'!E4990&lt;$R$10,E4990,$R$10)),IF(C4990=FALSE,FALSE,IF(C4990&lt;$R$10,C4990,$R$10)))</f>
        <v>0</v>
      </c>
      <c r="H4990" t="b">
        <f>IF('Input and Summary Results'!$J$4="yes",'Data Transformation'!F4990,'Data Transformation'!D4990)</f>
        <v>0</v>
      </c>
      <c r="I4990" t="str">
        <f t="shared" si="262"/>
        <v/>
      </c>
    </row>
    <row r="4991" spans="2:9" x14ac:dyDescent="0.55000000000000004">
      <c r="B4991" t="b">
        <f>IF('Input and Summary Results'!D4573=0,FALSE,'Input and Summary Results'!$B4573)</f>
        <v>0</v>
      </c>
      <c r="C4991" t="b">
        <f>IF(OR(B4991=0,'Input and Summary Results'!D4573=0,'Input and Summary Results'!D4573=""),FALSE,'Input and Summary Results'!$D4573)</f>
        <v>0</v>
      </c>
      <c r="D4991" t="b">
        <f>IF(OR(B4991=0,'Input and Summary Results'!E4573=0),FALSE,'Input and Summary Results'!$E4573)</f>
        <v>0</v>
      </c>
      <c r="E4991" t="b">
        <f t="shared" si="263"/>
        <v>0</v>
      </c>
      <c r="F4991" t="b">
        <f t="shared" si="264"/>
        <v>0</v>
      </c>
      <c r="G4991" t="b">
        <f>IF('Input and Summary Results'!$J$4="yes",IF(C4991=FALSE,FALSE,IF('Data Transformation'!E4991&lt;$R$10,E4991,$R$10)),IF(C4991=FALSE,FALSE,IF(C4991&lt;$R$10,C4991,$R$10)))</f>
        <v>0</v>
      </c>
      <c r="H4991" t="b">
        <f>IF('Input and Summary Results'!$J$4="yes",'Data Transformation'!F4991,'Data Transformation'!D4991)</f>
        <v>0</v>
      </c>
      <c r="I4991" t="str">
        <f t="shared" si="262"/>
        <v/>
      </c>
    </row>
    <row r="4992" spans="2:9" x14ac:dyDescent="0.55000000000000004">
      <c r="B4992" t="b">
        <f>IF('Input and Summary Results'!D4574=0,FALSE,'Input and Summary Results'!$B4574)</f>
        <v>0</v>
      </c>
      <c r="C4992" t="b">
        <f>IF(OR(B4992=0,'Input and Summary Results'!D4574=0,'Input and Summary Results'!D4574=""),FALSE,'Input and Summary Results'!$D4574)</f>
        <v>0</v>
      </c>
      <c r="D4992" t="b">
        <f>IF(OR(B4992=0,'Input and Summary Results'!E4574=0),FALSE,'Input and Summary Results'!$E4574)</f>
        <v>0</v>
      </c>
      <c r="E4992" t="b">
        <f t="shared" si="263"/>
        <v>0</v>
      </c>
      <c r="F4992" t="b">
        <f t="shared" si="264"/>
        <v>0</v>
      </c>
      <c r="G4992" t="b">
        <f>IF('Input and Summary Results'!$J$4="yes",IF(C4992=FALSE,FALSE,IF('Data Transformation'!E4992&lt;$R$10,E4992,$R$10)),IF(C4992=FALSE,FALSE,IF(C4992&lt;$R$10,C4992,$R$10)))</f>
        <v>0</v>
      </c>
      <c r="H4992" t="b">
        <f>IF('Input and Summary Results'!$J$4="yes",'Data Transformation'!F4992,'Data Transformation'!D4992)</f>
        <v>0</v>
      </c>
      <c r="I4992" t="str">
        <f t="shared" si="262"/>
        <v/>
      </c>
    </row>
    <row r="4993" spans="2:9" x14ac:dyDescent="0.55000000000000004">
      <c r="B4993" t="b">
        <f>IF('Input and Summary Results'!D4575=0,FALSE,'Input and Summary Results'!$B4575)</f>
        <v>0</v>
      </c>
      <c r="C4993" t="b">
        <f>IF(OR(B4993=0,'Input and Summary Results'!D4575=0,'Input and Summary Results'!D4575=""),FALSE,'Input and Summary Results'!$D4575)</f>
        <v>0</v>
      </c>
      <c r="D4993" t="b">
        <f>IF(OR(B4993=0,'Input and Summary Results'!E4575=0),FALSE,'Input and Summary Results'!$E4575)</f>
        <v>0</v>
      </c>
      <c r="E4993" t="b">
        <f t="shared" si="263"/>
        <v>0</v>
      </c>
      <c r="F4993" t="b">
        <f t="shared" si="264"/>
        <v>0</v>
      </c>
      <c r="G4993" t="b">
        <f>IF('Input and Summary Results'!$J$4="yes",IF(C4993=FALSE,FALSE,IF('Data Transformation'!E4993&lt;$R$10,E4993,$R$10)),IF(C4993=FALSE,FALSE,IF(C4993&lt;$R$10,C4993,$R$10)))</f>
        <v>0</v>
      </c>
      <c r="H4993" t="b">
        <f>IF('Input and Summary Results'!$J$4="yes",'Data Transformation'!F4993,'Data Transformation'!D4993)</f>
        <v>0</v>
      </c>
      <c r="I4993" t="str">
        <f t="shared" si="262"/>
        <v/>
      </c>
    </row>
    <row r="4994" spans="2:9" x14ac:dyDescent="0.55000000000000004">
      <c r="B4994" t="b">
        <f>IF('Input and Summary Results'!D4576=0,FALSE,'Input and Summary Results'!$B4576)</f>
        <v>0</v>
      </c>
      <c r="C4994" t="b">
        <f>IF(OR(B4994=0,'Input and Summary Results'!D4576=0,'Input and Summary Results'!D4576=""),FALSE,'Input and Summary Results'!$D4576)</f>
        <v>0</v>
      </c>
      <c r="D4994" t="b">
        <f>IF(OR(B4994=0,'Input and Summary Results'!E4576=0),FALSE,'Input and Summary Results'!$E4576)</f>
        <v>0</v>
      </c>
      <c r="E4994" t="b">
        <f t="shared" si="263"/>
        <v>0</v>
      </c>
      <c r="F4994" t="b">
        <f t="shared" si="264"/>
        <v>0</v>
      </c>
      <c r="G4994" t="b">
        <f>IF('Input and Summary Results'!$J$4="yes",IF(C4994=FALSE,FALSE,IF('Data Transformation'!E4994&lt;$R$10,E4994,$R$10)),IF(C4994=FALSE,FALSE,IF(C4994&lt;$R$10,C4994,$R$10)))</f>
        <v>0</v>
      </c>
      <c r="H4994" t="b">
        <f>IF('Input and Summary Results'!$J$4="yes",'Data Transformation'!F4994,'Data Transformation'!D4994)</f>
        <v>0</v>
      </c>
      <c r="I4994" t="str">
        <f t="shared" si="262"/>
        <v/>
      </c>
    </row>
    <row r="4995" spans="2:9" x14ac:dyDescent="0.55000000000000004">
      <c r="B4995" t="b">
        <f>IF('Input and Summary Results'!D4577=0,FALSE,'Input and Summary Results'!$B4577)</f>
        <v>0</v>
      </c>
      <c r="C4995" t="b">
        <f>IF(OR(B4995=0,'Input and Summary Results'!D4577=0,'Input and Summary Results'!D4577=""),FALSE,'Input and Summary Results'!$D4577)</f>
        <v>0</v>
      </c>
      <c r="D4995" t="b">
        <f>IF(OR(B4995=0,'Input and Summary Results'!E4577=0),FALSE,'Input and Summary Results'!$E4577)</f>
        <v>0</v>
      </c>
      <c r="E4995" t="b">
        <f t="shared" si="263"/>
        <v>0</v>
      </c>
      <c r="F4995" t="b">
        <f t="shared" si="264"/>
        <v>0</v>
      </c>
      <c r="G4995" t="b">
        <f>IF('Input and Summary Results'!$J$4="yes",IF(C4995=FALSE,FALSE,IF('Data Transformation'!E4995&lt;$R$10,E4995,$R$10)),IF(C4995=FALSE,FALSE,IF(C4995&lt;$R$10,C4995,$R$10)))</f>
        <v>0</v>
      </c>
      <c r="H4995" t="b">
        <f>IF('Input and Summary Results'!$J$4="yes",'Data Transformation'!F4995,'Data Transformation'!D4995)</f>
        <v>0</v>
      </c>
      <c r="I4995" t="str">
        <f t="shared" si="262"/>
        <v/>
      </c>
    </row>
    <row r="4996" spans="2:9" x14ac:dyDescent="0.55000000000000004">
      <c r="B4996" t="b">
        <f>IF('Input and Summary Results'!D4578=0,FALSE,'Input and Summary Results'!$B4578)</f>
        <v>0</v>
      </c>
      <c r="C4996" t="b">
        <f>IF(OR(B4996=0,'Input and Summary Results'!D4578=0,'Input and Summary Results'!D4578=""),FALSE,'Input and Summary Results'!$D4578)</f>
        <v>0</v>
      </c>
      <c r="D4996" t="b">
        <f>IF(OR(B4996=0,'Input and Summary Results'!E4578=0),FALSE,'Input and Summary Results'!$E4578)</f>
        <v>0</v>
      </c>
      <c r="E4996" t="b">
        <f t="shared" si="263"/>
        <v>0</v>
      </c>
      <c r="F4996" t="b">
        <f t="shared" si="264"/>
        <v>0</v>
      </c>
      <c r="G4996" t="b">
        <f>IF('Input and Summary Results'!$J$4="yes",IF(C4996=FALSE,FALSE,IF('Data Transformation'!E4996&lt;$R$10,E4996,$R$10)),IF(C4996=FALSE,FALSE,IF(C4996&lt;$R$10,C4996,$R$10)))</f>
        <v>0</v>
      </c>
      <c r="H4996" t="b">
        <f>IF('Input and Summary Results'!$J$4="yes",'Data Transformation'!F4996,'Data Transformation'!D4996)</f>
        <v>0</v>
      </c>
      <c r="I4996" t="str">
        <f t="shared" si="262"/>
        <v/>
      </c>
    </row>
    <row r="4997" spans="2:9" x14ac:dyDescent="0.55000000000000004">
      <c r="B4997" t="b">
        <f>IF('Input and Summary Results'!D4579=0,FALSE,'Input and Summary Results'!$B4579)</f>
        <v>0</v>
      </c>
      <c r="C4997" t="b">
        <f>IF(OR(B4997=0,'Input and Summary Results'!D4579=0,'Input and Summary Results'!D4579=""),FALSE,'Input and Summary Results'!$D4579)</f>
        <v>0</v>
      </c>
      <c r="D4997" t="b">
        <f>IF(OR(B4997=0,'Input and Summary Results'!E4579=0),FALSE,'Input and Summary Results'!$E4579)</f>
        <v>0</v>
      </c>
      <c r="E4997" t="b">
        <f t="shared" si="263"/>
        <v>0</v>
      </c>
      <c r="F4997" t="b">
        <f t="shared" si="264"/>
        <v>0</v>
      </c>
      <c r="G4997" t="b">
        <f>IF('Input and Summary Results'!$J$4="yes",IF(C4997=FALSE,FALSE,IF('Data Transformation'!E4997&lt;$R$10,E4997,$R$10)),IF(C4997=FALSE,FALSE,IF(C4997&lt;$R$10,C4997,$R$10)))</f>
        <v>0</v>
      </c>
      <c r="H4997" t="b">
        <f>IF('Input and Summary Results'!$J$4="yes",'Data Transformation'!F4997,'Data Transformation'!D4997)</f>
        <v>0</v>
      </c>
      <c r="I4997" t="str">
        <f t="shared" ref="I4997:I5060" si="265">IF(G4997=FALSE,"",B4997)</f>
        <v/>
      </c>
    </row>
    <row r="4998" spans="2:9" x14ac:dyDescent="0.55000000000000004">
      <c r="B4998" t="b">
        <f>IF('Input and Summary Results'!D4580=0,FALSE,'Input and Summary Results'!$B4580)</f>
        <v>0</v>
      </c>
      <c r="C4998" t="b">
        <f>IF(OR(B4998=0,'Input and Summary Results'!D4580=0,'Input and Summary Results'!D4580=""),FALSE,'Input and Summary Results'!$D4580)</f>
        <v>0</v>
      </c>
      <c r="D4998" t="b">
        <f>IF(OR(B4998=0,'Input and Summary Results'!E4580=0),FALSE,'Input and Summary Results'!$E4580)</f>
        <v>0</v>
      </c>
      <c r="E4998" t="b">
        <f t="shared" si="263"/>
        <v>0</v>
      </c>
      <c r="F4998" t="b">
        <f t="shared" si="264"/>
        <v>0</v>
      </c>
      <c r="G4998" t="b">
        <f>IF('Input and Summary Results'!$J$4="yes",IF(C4998=FALSE,FALSE,IF('Data Transformation'!E4998&lt;$R$10,E4998,$R$10)),IF(C4998=FALSE,FALSE,IF(C4998&lt;$R$10,C4998,$R$10)))</f>
        <v>0</v>
      </c>
      <c r="H4998" t="b">
        <f>IF('Input and Summary Results'!$J$4="yes",'Data Transformation'!F4998,'Data Transformation'!D4998)</f>
        <v>0</v>
      </c>
      <c r="I4998" t="str">
        <f t="shared" si="265"/>
        <v/>
      </c>
    </row>
    <row r="4999" spans="2:9" x14ac:dyDescent="0.55000000000000004">
      <c r="B4999" t="b">
        <f>IF('Input and Summary Results'!D4581=0,FALSE,'Input and Summary Results'!$B4581)</f>
        <v>0</v>
      </c>
      <c r="C4999" t="b">
        <f>IF(OR(B4999=0,'Input and Summary Results'!D4581=0,'Input and Summary Results'!D4581=""),FALSE,'Input and Summary Results'!$D4581)</f>
        <v>0</v>
      </c>
      <c r="D4999" t="b">
        <f>IF(OR(B4999=0,'Input and Summary Results'!E4581=0),FALSE,'Input and Summary Results'!$E4581)</f>
        <v>0</v>
      </c>
      <c r="E4999" t="b">
        <f t="shared" si="263"/>
        <v>0</v>
      </c>
      <c r="F4999" t="b">
        <f t="shared" si="264"/>
        <v>0</v>
      </c>
      <c r="G4999" t="b">
        <f>IF('Input and Summary Results'!$J$4="yes",IF(C4999=FALSE,FALSE,IF('Data Transformation'!E4999&lt;$R$10,E4999,$R$10)),IF(C4999=FALSE,FALSE,IF(C4999&lt;$R$10,C4999,$R$10)))</f>
        <v>0</v>
      </c>
      <c r="H4999" t="b">
        <f>IF('Input and Summary Results'!$J$4="yes",'Data Transformation'!F4999,'Data Transformation'!D4999)</f>
        <v>0</v>
      </c>
      <c r="I4999" t="str">
        <f t="shared" si="265"/>
        <v/>
      </c>
    </row>
    <row r="5000" spans="2:9" x14ac:dyDescent="0.55000000000000004">
      <c r="B5000" t="b">
        <f>IF('Input and Summary Results'!D4582=0,FALSE,'Input and Summary Results'!$B4582)</f>
        <v>0</v>
      </c>
      <c r="C5000" t="b">
        <f>IF(OR(B5000=0,'Input and Summary Results'!D4582=0,'Input and Summary Results'!D4582=""),FALSE,'Input and Summary Results'!$D4582)</f>
        <v>0</v>
      </c>
      <c r="D5000" t="b">
        <f>IF(OR(B5000=0,'Input and Summary Results'!E4582=0),FALSE,'Input and Summary Results'!$E4582)</f>
        <v>0</v>
      </c>
      <c r="E5000" t="b">
        <f t="shared" si="263"/>
        <v>0</v>
      </c>
      <c r="F5000" t="b">
        <f t="shared" si="264"/>
        <v>0</v>
      </c>
      <c r="G5000" t="b">
        <f>IF('Input and Summary Results'!$J$4="yes",IF(C5000=FALSE,FALSE,IF('Data Transformation'!E5000&lt;$R$10,E5000,$R$10)),IF(C5000=FALSE,FALSE,IF(C5000&lt;$R$10,C5000,$R$10)))</f>
        <v>0</v>
      </c>
      <c r="H5000" t="b">
        <f>IF('Input and Summary Results'!$J$4="yes",'Data Transformation'!F5000,'Data Transformation'!D5000)</f>
        <v>0</v>
      </c>
      <c r="I5000" t="str">
        <f t="shared" si="265"/>
        <v/>
      </c>
    </row>
    <row r="5001" spans="2:9" x14ac:dyDescent="0.55000000000000004">
      <c r="B5001" t="b">
        <f>IF('Input and Summary Results'!D4583=0,FALSE,'Input and Summary Results'!$B4583)</f>
        <v>0</v>
      </c>
      <c r="C5001" t="b">
        <f>IF(OR(B5001=0,'Input and Summary Results'!D4583=0,'Input and Summary Results'!D4583=""),FALSE,'Input and Summary Results'!$D4583)</f>
        <v>0</v>
      </c>
      <c r="D5001" t="b">
        <f>IF(OR(B5001=0,'Input and Summary Results'!E4583=0),FALSE,'Input and Summary Results'!$E4583)</f>
        <v>0</v>
      </c>
      <c r="E5001" t="b">
        <f t="shared" si="263"/>
        <v>0</v>
      </c>
      <c r="F5001" t="b">
        <f t="shared" si="264"/>
        <v>0</v>
      </c>
      <c r="G5001" t="b">
        <f>IF('Input and Summary Results'!$J$4="yes",IF(C5001=FALSE,FALSE,IF('Data Transformation'!E5001&lt;$R$10,E5001,$R$10)),IF(C5001=FALSE,FALSE,IF(C5001&lt;$R$10,C5001,$R$10)))</f>
        <v>0</v>
      </c>
      <c r="H5001" t="b">
        <f>IF('Input and Summary Results'!$J$4="yes",'Data Transformation'!F5001,'Data Transformation'!D5001)</f>
        <v>0</v>
      </c>
      <c r="I5001" t="str">
        <f t="shared" si="265"/>
        <v/>
      </c>
    </row>
    <row r="5002" spans="2:9" x14ac:dyDescent="0.55000000000000004">
      <c r="B5002" t="b">
        <f>IF('Input and Summary Results'!D4584=0,FALSE,'Input and Summary Results'!$B4584)</f>
        <v>0</v>
      </c>
      <c r="C5002" t="b">
        <f>IF(OR(B5002=0,'Input and Summary Results'!D4584=0,'Input and Summary Results'!D4584=""),FALSE,'Input and Summary Results'!$D4584)</f>
        <v>0</v>
      </c>
      <c r="D5002" t="b">
        <f>IF(OR(B5002=0,'Input and Summary Results'!E4584=0),FALSE,'Input and Summary Results'!$E4584)</f>
        <v>0</v>
      </c>
      <c r="E5002" t="b">
        <f t="shared" si="263"/>
        <v>0</v>
      </c>
      <c r="F5002" t="b">
        <f t="shared" si="264"/>
        <v>0</v>
      </c>
      <c r="G5002" t="b">
        <f>IF('Input and Summary Results'!$J$4="yes",IF(C5002=FALSE,FALSE,IF('Data Transformation'!E5002&lt;$R$10,E5002,$R$10)),IF(C5002=FALSE,FALSE,IF(C5002&lt;$R$10,C5002,$R$10)))</f>
        <v>0</v>
      </c>
      <c r="H5002" t="b">
        <f>IF('Input and Summary Results'!$J$4="yes",'Data Transformation'!F5002,'Data Transformation'!D5002)</f>
        <v>0</v>
      </c>
      <c r="I5002" t="str">
        <f t="shared" si="265"/>
        <v/>
      </c>
    </row>
    <row r="5003" spans="2:9" x14ac:dyDescent="0.55000000000000004">
      <c r="B5003" t="b">
        <f>IF('Input and Summary Results'!D4585=0,FALSE,'Input and Summary Results'!$B4585)</f>
        <v>0</v>
      </c>
      <c r="C5003" t="b">
        <f>IF(OR(B5003=0,'Input and Summary Results'!D4585=0,'Input and Summary Results'!D4585=""),FALSE,'Input and Summary Results'!$D4585)</f>
        <v>0</v>
      </c>
      <c r="D5003" t="b">
        <f>IF(OR(B5003=0,'Input and Summary Results'!E4585=0),FALSE,'Input and Summary Results'!$E4585)</f>
        <v>0</v>
      </c>
      <c r="E5003" t="b">
        <f t="shared" si="263"/>
        <v>0</v>
      </c>
      <c r="F5003" t="b">
        <f t="shared" si="264"/>
        <v>0</v>
      </c>
      <c r="G5003" t="b">
        <f>IF('Input and Summary Results'!$J$4="yes",IF(C5003=FALSE,FALSE,IF('Data Transformation'!E5003&lt;$R$10,E5003,$R$10)),IF(C5003=FALSE,FALSE,IF(C5003&lt;$R$10,C5003,$R$10)))</f>
        <v>0</v>
      </c>
      <c r="H5003" t="b">
        <f>IF('Input and Summary Results'!$J$4="yes",'Data Transformation'!F5003,'Data Transformation'!D5003)</f>
        <v>0</v>
      </c>
      <c r="I5003" t="str">
        <f t="shared" si="265"/>
        <v/>
      </c>
    </row>
    <row r="5004" spans="2:9" x14ac:dyDescent="0.55000000000000004">
      <c r="B5004" t="b">
        <f>IF('Input and Summary Results'!D4586=0,FALSE,'Input and Summary Results'!$B4586)</f>
        <v>0</v>
      </c>
      <c r="C5004" t="b">
        <f>IF(OR(B5004=0,'Input and Summary Results'!D4586=0,'Input and Summary Results'!D4586=""),FALSE,'Input and Summary Results'!$D4586)</f>
        <v>0</v>
      </c>
      <c r="D5004" t="b">
        <f>IF(OR(B5004=0,'Input and Summary Results'!E4586=0),FALSE,'Input and Summary Results'!$E4586)</f>
        <v>0</v>
      </c>
      <c r="E5004" t="b">
        <f t="shared" si="263"/>
        <v>0</v>
      </c>
      <c r="F5004" t="b">
        <f t="shared" si="264"/>
        <v>0</v>
      </c>
      <c r="G5004" t="b">
        <f>IF('Input and Summary Results'!$J$4="yes",IF(C5004=FALSE,FALSE,IF('Data Transformation'!E5004&lt;$R$10,E5004,$R$10)),IF(C5004=FALSE,FALSE,IF(C5004&lt;$R$10,C5004,$R$10)))</f>
        <v>0</v>
      </c>
      <c r="H5004" t="b">
        <f>IF('Input and Summary Results'!$J$4="yes",'Data Transformation'!F5004,'Data Transformation'!D5004)</f>
        <v>0</v>
      </c>
      <c r="I5004" t="str">
        <f t="shared" si="265"/>
        <v/>
      </c>
    </row>
    <row r="5005" spans="2:9" x14ac:dyDescent="0.55000000000000004">
      <c r="B5005" t="b">
        <f>IF('Input and Summary Results'!D4587=0,FALSE,'Input and Summary Results'!$B4587)</f>
        <v>0</v>
      </c>
      <c r="C5005" t="b">
        <f>IF(OR(B5005=0,'Input and Summary Results'!D4587=0,'Input and Summary Results'!D4587=""),FALSE,'Input and Summary Results'!$D4587)</f>
        <v>0</v>
      </c>
      <c r="D5005" t="b">
        <f>IF(OR(B5005=0,'Input and Summary Results'!E4587=0),FALSE,'Input and Summary Results'!$E4587)</f>
        <v>0</v>
      </c>
      <c r="E5005" t="b">
        <f t="shared" si="263"/>
        <v>0</v>
      </c>
      <c r="F5005" t="b">
        <f t="shared" si="264"/>
        <v>0</v>
      </c>
      <c r="G5005" t="b">
        <f>IF('Input and Summary Results'!$J$4="yes",IF(C5005=FALSE,FALSE,IF('Data Transformation'!E5005&lt;$R$10,E5005,$R$10)),IF(C5005=FALSE,FALSE,IF(C5005&lt;$R$10,C5005,$R$10)))</f>
        <v>0</v>
      </c>
      <c r="H5005" t="b">
        <f>IF('Input and Summary Results'!$J$4="yes",'Data Transformation'!F5005,'Data Transformation'!D5005)</f>
        <v>0</v>
      </c>
      <c r="I5005" t="str">
        <f t="shared" si="265"/>
        <v/>
      </c>
    </row>
    <row r="5006" spans="2:9" x14ac:dyDescent="0.55000000000000004">
      <c r="B5006" t="b">
        <f>IF('Input and Summary Results'!D4588=0,FALSE,'Input and Summary Results'!$B4588)</f>
        <v>0</v>
      </c>
      <c r="C5006" t="b">
        <f>IF(OR(B5006=0,'Input and Summary Results'!D4588=0,'Input and Summary Results'!D4588=""),FALSE,'Input and Summary Results'!$D4588)</f>
        <v>0</v>
      </c>
      <c r="D5006" t="b">
        <f>IF(OR(B5006=0,'Input and Summary Results'!E4588=0),FALSE,'Input and Summary Results'!$E4588)</f>
        <v>0</v>
      </c>
      <c r="E5006" t="b">
        <f t="shared" si="263"/>
        <v>0</v>
      </c>
      <c r="F5006" t="b">
        <f t="shared" si="264"/>
        <v>0</v>
      </c>
      <c r="G5006" t="b">
        <f>IF('Input and Summary Results'!$J$4="yes",IF(C5006=FALSE,FALSE,IF('Data Transformation'!E5006&lt;$R$10,E5006,$R$10)),IF(C5006=FALSE,FALSE,IF(C5006&lt;$R$10,C5006,$R$10)))</f>
        <v>0</v>
      </c>
      <c r="H5006" t="b">
        <f>IF('Input and Summary Results'!$J$4="yes",'Data Transformation'!F5006,'Data Transformation'!D5006)</f>
        <v>0</v>
      </c>
      <c r="I5006" t="str">
        <f t="shared" si="265"/>
        <v/>
      </c>
    </row>
    <row r="5007" spans="2:9" x14ac:dyDescent="0.55000000000000004">
      <c r="B5007" t="b">
        <f>IF('Input and Summary Results'!D4589=0,FALSE,'Input and Summary Results'!$B4589)</f>
        <v>0</v>
      </c>
      <c r="C5007" t="b">
        <f>IF(OR(B5007=0,'Input and Summary Results'!D4589=0,'Input and Summary Results'!D4589=""),FALSE,'Input and Summary Results'!$D4589)</f>
        <v>0</v>
      </c>
      <c r="D5007" t="b">
        <f>IF(OR(B5007=0,'Input and Summary Results'!E4589=0),FALSE,'Input and Summary Results'!$E4589)</f>
        <v>0</v>
      </c>
      <c r="E5007" t="b">
        <f t="shared" si="263"/>
        <v>0</v>
      </c>
      <c r="F5007" t="b">
        <f t="shared" si="264"/>
        <v>0</v>
      </c>
      <c r="G5007" t="b">
        <f>IF('Input and Summary Results'!$J$4="yes",IF(C5007=FALSE,FALSE,IF('Data Transformation'!E5007&lt;$R$10,E5007,$R$10)),IF(C5007=FALSE,FALSE,IF(C5007&lt;$R$10,C5007,$R$10)))</f>
        <v>0</v>
      </c>
      <c r="H5007" t="b">
        <f>IF('Input and Summary Results'!$J$4="yes",'Data Transformation'!F5007,'Data Transformation'!D5007)</f>
        <v>0</v>
      </c>
      <c r="I5007" t="str">
        <f t="shared" si="265"/>
        <v/>
      </c>
    </row>
    <row r="5008" spans="2:9" x14ac:dyDescent="0.55000000000000004">
      <c r="B5008" t="b">
        <f>IF('Input and Summary Results'!D4590=0,FALSE,'Input and Summary Results'!$B4590)</f>
        <v>0</v>
      </c>
      <c r="C5008" t="b">
        <f>IF(OR(B5008=0,'Input and Summary Results'!D4590=0,'Input and Summary Results'!D4590=""),FALSE,'Input and Summary Results'!$D4590)</f>
        <v>0</v>
      </c>
      <c r="D5008" t="b">
        <f>IF(OR(B5008=0,'Input and Summary Results'!E4590=0),FALSE,'Input and Summary Results'!$E4590)</f>
        <v>0</v>
      </c>
      <c r="E5008" t="b">
        <f t="shared" si="263"/>
        <v>0</v>
      </c>
      <c r="F5008" t="b">
        <f t="shared" si="264"/>
        <v>0</v>
      </c>
      <c r="G5008" t="b">
        <f>IF('Input and Summary Results'!$J$4="yes",IF(C5008=FALSE,FALSE,IF('Data Transformation'!E5008&lt;$R$10,E5008,$R$10)),IF(C5008=FALSE,FALSE,IF(C5008&lt;$R$10,C5008,$R$10)))</f>
        <v>0</v>
      </c>
      <c r="H5008" t="b">
        <f>IF('Input and Summary Results'!$J$4="yes",'Data Transformation'!F5008,'Data Transformation'!D5008)</f>
        <v>0</v>
      </c>
      <c r="I5008" t="str">
        <f t="shared" si="265"/>
        <v/>
      </c>
    </row>
    <row r="5009" spans="2:9" x14ac:dyDescent="0.55000000000000004">
      <c r="B5009" t="b">
        <f>IF('Input and Summary Results'!D4591=0,FALSE,'Input and Summary Results'!$B4591)</f>
        <v>0</v>
      </c>
      <c r="C5009" t="b">
        <f>IF(OR(B5009=0,'Input and Summary Results'!D4591=0,'Input and Summary Results'!D4591=""),FALSE,'Input and Summary Results'!$D4591)</f>
        <v>0</v>
      </c>
      <c r="D5009" t="b">
        <f>IF(OR(B5009=0,'Input and Summary Results'!E4591=0),FALSE,'Input and Summary Results'!$E4591)</f>
        <v>0</v>
      </c>
      <c r="E5009" t="b">
        <f t="shared" si="263"/>
        <v>0</v>
      </c>
      <c r="F5009" t="b">
        <f t="shared" si="264"/>
        <v>0</v>
      </c>
      <c r="G5009" t="b">
        <f>IF('Input and Summary Results'!$J$4="yes",IF(C5009=FALSE,FALSE,IF('Data Transformation'!E5009&lt;$R$10,E5009,$R$10)),IF(C5009=FALSE,FALSE,IF(C5009&lt;$R$10,C5009,$R$10)))</f>
        <v>0</v>
      </c>
      <c r="H5009" t="b">
        <f>IF('Input and Summary Results'!$J$4="yes",'Data Transformation'!F5009,'Data Transformation'!D5009)</f>
        <v>0</v>
      </c>
      <c r="I5009" t="str">
        <f t="shared" si="265"/>
        <v/>
      </c>
    </row>
    <row r="5010" spans="2:9" x14ac:dyDescent="0.55000000000000004">
      <c r="B5010" t="b">
        <f>IF('Input and Summary Results'!D4592=0,FALSE,'Input and Summary Results'!$B4592)</f>
        <v>0</v>
      </c>
      <c r="C5010" t="b">
        <f>IF(OR(B5010=0,'Input and Summary Results'!D4592=0,'Input and Summary Results'!D4592=""),FALSE,'Input and Summary Results'!$D4592)</f>
        <v>0</v>
      </c>
      <c r="D5010" t="b">
        <f>IF(OR(B5010=0,'Input and Summary Results'!E4592=0),FALSE,'Input and Summary Results'!$E4592)</f>
        <v>0</v>
      </c>
      <c r="E5010" t="b">
        <f t="shared" si="263"/>
        <v>0</v>
      </c>
      <c r="F5010" t="b">
        <f t="shared" si="264"/>
        <v>0</v>
      </c>
      <c r="G5010" t="b">
        <f>IF('Input and Summary Results'!$J$4="yes",IF(C5010=FALSE,FALSE,IF('Data Transformation'!E5010&lt;$R$10,E5010,$R$10)),IF(C5010=FALSE,FALSE,IF(C5010&lt;$R$10,C5010,$R$10)))</f>
        <v>0</v>
      </c>
      <c r="H5010" t="b">
        <f>IF('Input and Summary Results'!$J$4="yes",'Data Transformation'!F5010,'Data Transformation'!D5010)</f>
        <v>0</v>
      </c>
      <c r="I5010" t="str">
        <f t="shared" si="265"/>
        <v/>
      </c>
    </row>
    <row r="5011" spans="2:9" x14ac:dyDescent="0.55000000000000004">
      <c r="B5011" t="b">
        <f>IF('Input and Summary Results'!D4593=0,FALSE,'Input and Summary Results'!$B4593)</f>
        <v>0</v>
      </c>
      <c r="C5011" t="b">
        <f>IF(OR(B5011=0,'Input and Summary Results'!D4593=0,'Input and Summary Results'!D4593=""),FALSE,'Input and Summary Results'!$D4593)</f>
        <v>0</v>
      </c>
      <c r="D5011" t="b">
        <f>IF(OR(B5011=0,'Input and Summary Results'!E4593=0),FALSE,'Input and Summary Results'!$E4593)</f>
        <v>0</v>
      </c>
      <c r="E5011" t="b">
        <f t="shared" si="263"/>
        <v>0</v>
      </c>
      <c r="F5011" t="b">
        <f t="shared" si="264"/>
        <v>0</v>
      </c>
      <c r="G5011" t="b">
        <f>IF('Input and Summary Results'!$J$4="yes",IF(C5011=FALSE,FALSE,IF('Data Transformation'!E5011&lt;$R$10,E5011,$R$10)),IF(C5011=FALSE,FALSE,IF(C5011&lt;$R$10,C5011,$R$10)))</f>
        <v>0</v>
      </c>
      <c r="H5011" t="b">
        <f>IF('Input and Summary Results'!$J$4="yes",'Data Transformation'!F5011,'Data Transformation'!D5011)</f>
        <v>0</v>
      </c>
      <c r="I5011" t="str">
        <f t="shared" si="265"/>
        <v/>
      </c>
    </row>
    <row r="5012" spans="2:9" x14ac:dyDescent="0.55000000000000004">
      <c r="B5012" t="b">
        <f>IF('Input and Summary Results'!D4594=0,FALSE,'Input and Summary Results'!$B4594)</f>
        <v>0</v>
      </c>
      <c r="C5012" t="b">
        <f>IF(OR(B5012=0,'Input and Summary Results'!D4594=0,'Input and Summary Results'!D4594=""),FALSE,'Input and Summary Results'!$D4594)</f>
        <v>0</v>
      </c>
      <c r="D5012" t="b">
        <f>IF(OR(B5012=0,'Input and Summary Results'!E4594=0),FALSE,'Input and Summary Results'!$E4594)</f>
        <v>0</v>
      </c>
      <c r="E5012" t="b">
        <f t="shared" si="263"/>
        <v>0</v>
      </c>
      <c r="F5012" t="b">
        <f t="shared" si="264"/>
        <v>0</v>
      </c>
      <c r="G5012" t="b">
        <f>IF('Input and Summary Results'!$J$4="yes",IF(C5012=FALSE,FALSE,IF('Data Transformation'!E5012&lt;$R$10,E5012,$R$10)),IF(C5012=FALSE,FALSE,IF(C5012&lt;$R$10,C5012,$R$10)))</f>
        <v>0</v>
      </c>
      <c r="H5012" t="b">
        <f>IF('Input and Summary Results'!$J$4="yes",'Data Transformation'!F5012,'Data Transformation'!D5012)</f>
        <v>0</v>
      </c>
      <c r="I5012" t="str">
        <f t="shared" si="265"/>
        <v/>
      </c>
    </row>
    <row r="5013" spans="2:9" x14ac:dyDescent="0.55000000000000004">
      <c r="B5013" t="b">
        <f>IF('Input and Summary Results'!D4595=0,FALSE,'Input and Summary Results'!$B4595)</f>
        <v>0</v>
      </c>
      <c r="C5013" t="b">
        <f>IF(OR(B5013=0,'Input and Summary Results'!D4595=0,'Input and Summary Results'!D4595=""),FALSE,'Input and Summary Results'!$D4595)</f>
        <v>0</v>
      </c>
      <c r="D5013" t="b">
        <f>IF(OR(B5013=0,'Input and Summary Results'!E4595=0),FALSE,'Input and Summary Results'!$E4595)</f>
        <v>0</v>
      </c>
      <c r="E5013" t="b">
        <f t="shared" si="263"/>
        <v>0</v>
      </c>
      <c r="F5013" t="b">
        <f t="shared" si="264"/>
        <v>0</v>
      </c>
      <c r="G5013" t="b">
        <f>IF('Input and Summary Results'!$J$4="yes",IF(C5013=FALSE,FALSE,IF('Data Transformation'!E5013&lt;$R$10,E5013,$R$10)),IF(C5013=FALSE,FALSE,IF(C5013&lt;$R$10,C5013,$R$10)))</f>
        <v>0</v>
      </c>
      <c r="H5013" t="b">
        <f>IF('Input and Summary Results'!$J$4="yes",'Data Transformation'!F5013,'Data Transformation'!D5013)</f>
        <v>0</v>
      </c>
      <c r="I5013" t="str">
        <f t="shared" si="265"/>
        <v/>
      </c>
    </row>
    <row r="5014" spans="2:9" x14ac:dyDescent="0.55000000000000004">
      <c r="B5014" t="b">
        <f>IF('Input and Summary Results'!D4596=0,FALSE,'Input and Summary Results'!$B4596)</f>
        <v>0</v>
      </c>
      <c r="C5014" t="b">
        <f>IF(OR(B5014=0,'Input and Summary Results'!D4596=0,'Input and Summary Results'!D4596=""),FALSE,'Input and Summary Results'!$D4596)</f>
        <v>0</v>
      </c>
      <c r="D5014" t="b">
        <f>IF(OR(B5014=0,'Input and Summary Results'!E4596=0),FALSE,'Input and Summary Results'!$E4596)</f>
        <v>0</v>
      </c>
      <c r="E5014" t="b">
        <f t="shared" si="263"/>
        <v>0</v>
      </c>
      <c r="F5014" t="b">
        <f t="shared" si="264"/>
        <v>0</v>
      </c>
      <c r="G5014" t="b">
        <f>IF('Input and Summary Results'!$J$4="yes",IF(C5014=FALSE,FALSE,IF('Data Transformation'!E5014&lt;$R$10,E5014,$R$10)),IF(C5014=FALSE,FALSE,IF(C5014&lt;$R$10,C5014,$R$10)))</f>
        <v>0</v>
      </c>
      <c r="H5014" t="b">
        <f>IF('Input and Summary Results'!$J$4="yes",'Data Transformation'!F5014,'Data Transformation'!D5014)</f>
        <v>0</v>
      </c>
      <c r="I5014" t="str">
        <f t="shared" si="265"/>
        <v/>
      </c>
    </row>
    <row r="5015" spans="2:9" x14ac:dyDescent="0.55000000000000004">
      <c r="B5015" t="b">
        <f>IF('Input and Summary Results'!D4597=0,FALSE,'Input and Summary Results'!$B4597)</f>
        <v>0</v>
      </c>
      <c r="C5015" t="b">
        <f>IF(OR(B5015=0,'Input and Summary Results'!D4597=0,'Input and Summary Results'!D4597=""),FALSE,'Input and Summary Results'!$D4597)</f>
        <v>0</v>
      </c>
      <c r="D5015" t="b">
        <f>IF(OR(B5015=0,'Input and Summary Results'!E4597=0),FALSE,'Input and Summary Results'!$E4597)</f>
        <v>0</v>
      </c>
      <c r="E5015" t="b">
        <f t="shared" si="263"/>
        <v>0</v>
      </c>
      <c r="F5015" t="b">
        <f t="shared" si="264"/>
        <v>0</v>
      </c>
      <c r="G5015" t="b">
        <f>IF('Input and Summary Results'!$J$4="yes",IF(C5015=FALSE,FALSE,IF('Data Transformation'!E5015&lt;$R$10,E5015,$R$10)),IF(C5015=FALSE,FALSE,IF(C5015&lt;$R$10,C5015,$R$10)))</f>
        <v>0</v>
      </c>
      <c r="H5015" t="b">
        <f>IF('Input and Summary Results'!$J$4="yes",'Data Transformation'!F5015,'Data Transformation'!D5015)</f>
        <v>0</v>
      </c>
      <c r="I5015" t="str">
        <f t="shared" si="265"/>
        <v/>
      </c>
    </row>
    <row r="5016" spans="2:9" x14ac:dyDescent="0.55000000000000004">
      <c r="B5016" t="b">
        <f>IF('Input and Summary Results'!D4598=0,FALSE,'Input and Summary Results'!$B4598)</f>
        <v>0</v>
      </c>
      <c r="C5016" t="b">
        <f>IF(OR(B5016=0,'Input and Summary Results'!D4598=0,'Input and Summary Results'!D4598=""),FALSE,'Input and Summary Results'!$D4598)</f>
        <v>0</v>
      </c>
      <c r="D5016" t="b">
        <f>IF(OR(B5016=0,'Input and Summary Results'!E4598=0),FALSE,'Input and Summary Results'!$E4598)</f>
        <v>0</v>
      </c>
      <c r="E5016" t="b">
        <f t="shared" si="263"/>
        <v>0</v>
      </c>
      <c r="F5016" t="b">
        <f t="shared" si="264"/>
        <v>0</v>
      </c>
      <c r="G5016" t="b">
        <f>IF('Input and Summary Results'!$J$4="yes",IF(C5016=FALSE,FALSE,IF('Data Transformation'!E5016&lt;$R$10,E5016,$R$10)),IF(C5016=FALSE,FALSE,IF(C5016&lt;$R$10,C5016,$R$10)))</f>
        <v>0</v>
      </c>
      <c r="H5016" t="b">
        <f>IF('Input and Summary Results'!$J$4="yes",'Data Transformation'!F5016,'Data Transformation'!D5016)</f>
        <v>0</v>
      </c>
      <c r="I5016" t="str">
        <f t="shared" si="265"/>
        <v/>
      </c>
    </row>
    <row r="5017" spans="2:9" x14ac:dyDescent="0.55000000000000004">
      <c r="B5017" t="b">
        <f>IF('Input and Summary Results'!D4599=0,FALSE,'Input and Summary Results'!$B4599)</f>
        <v>0</v>
      </c>
      <c r="C5017" t="b">
        <f>IF(OR(B5017=0,'Input and Summary Results'!D4599=0,'Input and Summary Results'!D4599=""),FALSE,'Input and Summary Results'!$D4599)</f>
        <v>0</v>
      </c>
      <c r="D5017" t="b">
        <f>IF(OR(B5017=0,'Input and Summary Results'!E4599=0),FALSE,'Input and Summary Results'!$E4599)</f>
        <v>0</v>
      </c>
      <c r="E5017" t="b">
        <f t="shared" si="263"/>
        <v>0</v>
      </c>
      <c r="F5017" t="b">
        <f t="shared" si="264"/>
        <v>0</v>
      </c>
      <c r="G5017" t="b">
        <f>IF('Input and Summary Results'!$J$4="yes",IF(C5017=FALSE,FALSE,IF('Data Transformation'!E5017&lt;$R$10,E5017,$R$10)),IF(C5017=FALSE,FALSE,IF(C5017&lt;$R$10,C5017,$R$10)))</f>
        <v>0</v>
      </c>
      <c r="H5017" t="b">
        <f>IF('Input and Summary Results'!$J$4="yes",'Data Transformation'!F5017,'Data Transformation'!D5017)</f>
        <v>0</v>
      </c>
      <c r="I5017" t="str">
        <f t="shared" si="265"/>
        <v/>
      </c>
    </row>
    <row r="5018" spans="2:9" x14ac:dyDescent="0.55000000000000004">
      <c r="B5018" t="b">
        <f>IF('Input and Summary Results'!D4600=0,FALSE,'Input and Summary Results'!$B4600)</f>
        <v>0</v>
      </c>
      <c r="C5018" t="b">
        <f>IF(OR(B5018=0,'Input and Summary Results'!D4600=0,'Input and Summary Results'!D4600=""),FALSE,'Input and Summary Results'!$D4600)</f>
        <v>0</v>
      </c>
      <c r="D5018" t="b">
        <f>IF(OR(B5018=0,'Input and Summary Results'!E4600=0),FALSE,'Input and Summary Results'!$E4600)</f>
        <v>0</v>
      </c>
      <c r="E5018" t="b">
        <f t="shared" si="263"/>
        <v>0</v>
      </c>
      <c r="F5018" t="b">
        <f t="shared" si="264"/>
        <v>0</v>
      </c>
      <c r="G5018" t="b">
        <f>IF('Input and Summary Results'!$J$4="yes",IF(C5018=FALSE,FALSE,IF('Data Transformation'!E5018&lt;$R$10,E5018,$R$10)),IF(C5018=FALSE,FALSE,IF(C5018&lt;$R$10,C5018,$R$10)))</f>
        <v>0</v>
      </c>
      <c r="H5018" t="b">
        <f>IF('Input and Summary Results'!$J$4="yes",'Data Transformation'!F5018,'Data Transformation'!D5018)</f>
        <v>0</v>
      </c>
      <c r="I5018" t="str">
        <f t="shared" si="265"/>
        <v/>
      </c>
    </row>
    <row r="5019" spans="2:9" x14ac:dyDescent="0.55000000000000004">
      <c r="B5019" t="b">
        <f>IF('Input and Summary Results'!D4601=0,FALSE,'Input and Summary Results'!$B4601)</f>
        <v>0</v>
      </c>
      <c r="C5019" t="b">
        <f>IF(OR(B5019=0,'Input and Summary Results'!D4601=0,'Input and Summary Results'!D4601=""),FALSE,'Input and Summary Results'!$D4601)</f>
        <v>0</v>
      </c>
      <c r="D5019" t="b">
        <f>IF(OR(B5019=0,'Input and Summary Results'!E4601=0),FALSE,'Input and Summary Results'!$E4601)</f>
        <v>0</v>
      </c>
      <c r="E5019" t="b">
        <f t="shared" si="263"/>
        <v>0</v>
      </c>
      <c r="F5019" t="b">
        <f t="shared" si="264"/>
        <v>0</v>
      </c>
      <c r="G5019" t="b">
        <f>IF('Input and Summary Results'!$J$4="yes",IF(C5019=FALSE,FALSE,IF('Data Transformation'!E5019&lt;$R$10,E5019,$R$10)),IF(C5019=FALSE,FALSE,IF(C5019&lt;$R$10,C5019,$R$10)))</f>
        <v>0</v>
      </c>
      <c r="H5019" t="b">
        <f>IF('Input and Summary Results'!$J$4="yes",'Data Transformation'!F5019,'Data Transformation'!D5019)</f>
        <v>0</v>
      </c>
      <c r="I5019" t="str">
        <f t="shared" si="265"/>
        <v/>
      </c>
    </row>
    <row r="5020" spans="2:9" x14ac:dyDescent="0.55000000000000004">
      <c r="B5020" t="b">
        <f>IF('Input and Summary Results'!D4602=0,FALSE,'Input and Summary Results'!$B4602)</f>
        <v>0</v>
      </c>
      <c r="C5020" t="b">
        <f>IF(OR(B5020=0,'Input and Summary Results'!D4602=0,'Input and Summary Results'!D4602=""),FALSE,'Input and Summary Results'!$D4602)</f>
        <v>0</v>
      </c>
      <c r="D5020" t="b">
        <f>IF(OR(B5020=0,'Input and Summary Results'!E4602=0),FALSE,'Input and Summary Results'!$E4602)</f>
        <v>0</v>
      </c>
      <c r="E5020" t="b">
        <f t="shared" si="263"/>
        <v>0</v>
      </c>
      <c r="F5020" t="b">
        <f t="shared" si="264"/>
        <v>0</v>
      </c>
      <c r="G5020" t="b">
        <f>IF('Input and Summary Results'!$J$4="yes",IF(C5020=FALSE,FALSE,IF('Data Transformation'!E5020&lt;$R$10,E5020,$R$10)),IF(C5020=FALSE,FALSE,IF(C5020&lt;$R$10,C5020,$R$10)))</f>
        <v>0</v>
      </c>
      <c r="H5020" t="b">
        <f>IF('Input and Summary Results'!$J$4="yes",'Data Transformation'!F5020,'Data Transformation'!D5020)</f>
        <v>0</v>
      </c>
      <c r="I5020" t="str">
        <f t="shared" si="265"/>
        <v/>
      </c>
    </row>
    <row r="5021" spans="2:9" x14ac:dyDescent="0.55000000000000004">
      <c r="B5021" t="b">
        <f>IF('Input and Summary Results'!D4603=0,FALSE,'Input and Summary Results'!$B4603)</f>
        <v>0</v>
      </c>
      <c r="C5021" t="b">
        <f>IF(OR(B5021=0,'Input and Summary Results'!D4603=0,'Input and Summary Results'!D4603=""),FALSE,'Input and Summary Results'!$D4603)</f>
        <v>0</v>
      </c>
      <c r="D5021" t="b">
        <f>IF(OR(B5021=0,'Input and Summary Results'!E4603=0),FALSE,'Input and Summary Results'!$E4603)</f>
        <v>0</v>
      </c>
      <c r="E5021" t="b">
        <f t="shared" si="263"/>
        <v>0</v>
      </c>
      <c r="F5021" t="b">
        <f t="shared" si="264"/>
        <v>0</v>
      </c>
      <c r="G5021" t="b">
        <f>IF('Input and Summary Results'!$J$4="yes",IF(C5021=FALSE,FALSE,IF('Data Transformation'!E5021&lt;$R$10,E5021,$R$10)),IF(C5021=FALSE,FALSE,IF(C5021&lt;$R$10,C5021,$R$10)))</f>
        <v>0</v>
      </c>
      <c r="H5021" t="b">
        <f>IF('Input and Summary Results'!$J$4="yes",'Data Transformation'!F5021,'Data Transformation'!D5021)</f>
        <v>0</v>
      </c>
      <c r="I5021" t="str">
        <f t="shared" si="265"/>
        <v/>
      </c>
    </row>
    <row r="5022" spans="2:9" x14ac:dyDescent="0.55000000000000004">
      <c r="B5022" t="b">
        <f>IF('Input and Summary Results'!D4604=0,FALSE,'Input and Summary Results'!$B4604)</f>
        <v>0</v>
      </c>
      <c r="C5022" t="b">
        <f>IF(OR(B5022=0,'Input and Summary Results'!D4604=0,'Input and Summary Results'!D4604=""),FALSE,'Input and Summary Results'!$D4604)</f>
        <v>0</v>
      </c>
      <c r="D5022" t="b">
        <f>IF(OR(B5022=0,'Input and Summary Results'!E4604=0),FALSE,'Input and Summary Results'!$E4604)</f>
        <v>0</v>
      </c>
      <c r="E5022" t="b">
        <f t="shared" si="263"/>
        <v>0</v>
      </c>
      <c r="F5022" t="b">
        <f t="shared" si="264"/>
        <v>0</v>
      </c>
      <c r="G5022" t="b">
        <f>IF('Input and Summary Results'!$J$4="yes",IF(C5022=FALSE,FALSE,IF('Data Transformation'!E5022&lt;$R$10,E5022,$R$10)),IF(C5022=FALSE,FALSE,IF(C5022&lt;$R$10,C5022,$R$10)))</f>
        <v>0</v>
      </c>
      <c r="H5022" t="b">
        <f>IF('Input and Summary Results'!$J$4="yes",'Data Transformation'!F5022,'Data Transformation'!D5022)</f>
        <v>0</v>
      </c>
      <c r="I5022" t="str">
        <f t="shared" si="265"/>
        <v/>
      </c>
    </row>
    <row r="5023" spans="2:9" x14ac:dyDescent="0.55000000000000004">
      <c r="B5023" t="b">
        <f>IF('Input and Summary Results'!D4605=0,FALSE,'Input and Summary Results'!$B4605)</f>
        <v>0</v>
      </c>
      <c r="C5023" t="b">
        <f>IF(OR(B5023=0,'Input and Summary Results'!D4605=0,'Input and Summary Results'!D4605=""),FALSE,'Input and Summary Results'!$D4605)</f>
        <v>0</v>
      </c>
      <c r="D5023" t="b">
        <f>IF(OR(B5023=0,'Input and Summary Results'!E4605=0),FALSE,'Input and Summary Results'!$E4605)</f>
        <v>0</v>
      </c>
      <c r="E5023" t="b">
        <f t="shared" si="263"/>
        <v>0</v>
      </c>
      <c r="F5023" t="b">
        <f t="shared" si="264"/>
        <v>0</v>
      </c>
      <c r="G5023" t="b">
        <f>IF('Input and Summary Results'!$J$4="yes",IF(C5023=FALSE,FALSE,IF('Data Transformation'!E5023&lt;$R$10,E5023,$R$10)),IF(C5023=FALSE,FALSE,IF(C5023&lt;$R$10,C5023,$R$10)))</f>
        <v>0</v>
      </c>
      <c r="H5023" t="b">
        <f>IF('Input and Summary Results'!$J$4="yes",'Data Transformation'!F5023,'Data Transformation'!D5023)</f>
        <v>0</v>
      </c>
      <c r="I5023" t="str">
        <f t="shared" si="265"/>
        <v/>
      </c>
    </row>
    <row r="5024" spans="2:9" x14ac:dyDescent="0.55000000000000004">
      <c r="B5024" t="b">
        <f>IF('Input and Summary Results'!D4606=0,FALSE,'Input and Summary Results'!$B4606)</f>
        <v>0</v>
      </c>
      <c r="C5024" t="b">
        <f>IF(OR(B5024=0,'Input and Summary Results'!D4606=0,'Input and Summary Results'!D4606=""),FALSE,'Input and Summary Results'!$D4606)</f>
        <v>0</v>
      </c>
      <c r="D5024" t="b">
        <f>IF(OR(B5024=0,'Input and Summary Results'!E4606=0),FALSE,'Input and Summary Results'!$E4606)</f>
        <v>0</v>
      </c>
      <c r="E5024" t="b">
        <f t="shared" si="263"/>
        <v>0</v>
      </c>
      <c r="F5024" t="b">
        <f t="shared" si="264"/>
        <v>0</v>
      </c>
      <c r="G5024" t="b">
        <f>IF('Input and Summary Results'!$J$4="yes",IF(C5024=FALSE,FALSE,IF('Data Transformation'!E5024&lt;$R$10,E5024,$R$10)),IF(C5024=FALSE,FALSE,IF(C5024&lt;$R$10,C5024,$R$10)))</f>
        <v>0</v>
      </c>
      <c r="H5024" t="b">
        <f>IF('Input and Summary Results'!$J$4="yes",'Data Transformation'!F5024,'Data Transformation'!D5024)</f>
        <v>0</v>
      </c>
      <c r="I5024" t="str">
        <f t="shared" si="265"/>
        <v/>
      </c>
    </row>
    <row r="5025" spans="2:9" x14ac:dyDescent="0.55000000000000004">
      <c r="B5025" t="b">
        <f>IF('Input and Summary Results'!D4607=0,FALSE,'Input and Summary Results'!$B4607)</f>
        <v>0</v>
      </c>
      <c r="C5025" t="b">
        <f>IF(OR(B5025=0,'Input and Summary Results'!D4607=0,'Input and Summary Results'!D4607=""),FALSE,'Input and Summary Results'!$D4607)</f>
        <v>0</v>
      </c>
      <c r="D5025" t="b">
        <f>IF(OR(B5025=0,'Input and Summary Results'!E4607=0),FALSE,'Input and Summary Results'!$E4607)</f>
        <v>0</v>
      </c>
      <c r="E5025" t="b">
        <f t="shared" si="263"/>
        <v>0</v>
      </c>
      <c r="F5025" t="b">
        <f t="shared" si="264"/>
        <v>0</v>
      </c>
      <c r="G5025" t="b">
        <f>IF('Input and Summary Results'!$J$4="yes",IF(C5025=FALSE,FALSE,IF('Data Transformation'!E5025&lt;$R$10,E5025,$R$10)),IF(C5025=FALSE,FALSE,IF(C5025&lt;$R$10,C5025,$R$10)))</f>
        <v>0</v>
      </c>
      <c r="H5025" t="b">
        <f>IF('Input and Summary Results'!$J$4="yes",'Data Transformation'!F5025,'Data Transformation'!D5025)</f>
        <v>0</v>
      </c>
      <c r="I5025" t="str">
        <f t="shared" si="265"/>
        <v/>
      </c>
    </row>
    <row r="5026" spans="2:9" x14ac:dyDescent="0.55000000000000004">
      <c r="B5026" t="b">
        <f>IF('Input and Summary Results'!D4608=0,FALSE,'Input and Summary Results'!$B4608)</f>
        <v>0</v>
      </c>
      <c r="C5026" t="b">
        <f>IF(OR(B5026=0,'Input and Summary Results'!D4608=0,'Input and Summary Results'!D4608=""),FALSE,'Input and Summary Results'!$D4608)</f>
        <v>0</v>
      </c>
      <c r="D5026" t="b">
        <f>IF(OR(B5026=0,'Input and Summary Results'!E4608=0),FALSE,'Input and Summary Results'!$E4608)</f>
        <v>0</v>
      </c>
      <c r="E5026" t="b">
        <f t="shared" si="263"/>
        <v>0</v>
      </c>
      <c r="F5026" t="b">
        <f t="shared" si="264"/>
        <v>0</v>
      </c>
      <c r="G5026" t="b">
        <f>IF('Input and Summary Results'!$J$4="yes",IF(C5026=FALSE,FALSE,IF('Data Transformation'!E5026&lt;$R$10,E5026,$R$10)),IF(C5026=FALSE,FALSE,IF(C5026&lt;$R$10,C5026,$R$10)))</f>
        <v>0</v>
      </c>
      <c r="H5026" t="b">
        <f>IF('Input and Summary Results'!$J$4="yes",'Data Transformation'!F5026,'Data Transformation'!D5026)</f>
        <v>0</v>
      </c>
      <c r="I5026" t="str">
        <f t="shared" si="265"/>
        <v/>
      </c>
    </row>
    <row r="5027" spans="2:9" x14ac:dyDescent="0.55000000000000004">
      <c r="B5027" t="b">
        <f>IF('Input and Summary Results'!D4609=0,FALSE,'Input and Summary Results'!$B4609)</f>
        <v>0</v>
      </c>
      <c r="C5027" t="b">
        <f>IF(OR(B5027=0,'Input and Summary Results'!D4609=0,'Input and Summary Results'!D4609=""),FALSE,'Input and Summary Results'!$D4609)</f>
        <v>0</v>
      </c>
      <c r="D5027" t="b">
        <f>IF(OR(B5027=0,'Input and Summary Results'!E4609=0),FALSE,'Input and Summary Results'!$E4609)</f>
        <v>0</v>
      </c>
      <c r="E5027" t="b">
        <f t="shared" si="263"/>
        <v>0</v>
      </c>
      <c r="F5027" t="b">
        <f t="shared" si="264"/>
        <v>0</v>
      </c>
      <c r="G5027" t="b">
        <f>IF('Input and Summary Results'!$J$4="yes",IF(C5027=FALSE,FALSE,IF('Data Transformation'!E5027&lt;$R$10,E5027,$R$10)),IF(C5027=FALSE,FALSE,IF(C5027&lt;$R$10,C5027,$R$10)))</f>
        <v>0</v>
      </c>
      <c r="H5027" t="b">
        <f>IF('Input and Summary Results'!$J$4="yes",'Data Transformation'!F5027,'Data Transformation'!D5027)</f>
        <v>0</v>
      </c>
      <c r="I5027" t="str">
        <f t="shared" si="265"/>
        <v/>
      </c>
    </row>
    <row r="5028" spans="2:9" x14ac:dyDescent="0.55000000000000004">
      <c r="B5028" t="b">
        <f>IF('Input and Summary Results'!D4610=0,FALSE,'Input and Summary Results'!$B4610)</f>
        <v>0</v>
      </c>
      <c r="C5028" t="b">
        <f>IF(OR(B5028=0,'Input and Summary Results'!D4610=0,'Input and Summary Results'!D4610=""),FALSE,'Input and Summary Results'!$D4610)</f>
        <v>0</v>
      </c>
      <c r="D5028" t="b">
        <f>IF(OR(B5028=0,'Input and Summary Results'!E4610=0),FALSE,'Input and Summary Results'!$E4610)</f>
        <v>0</v>
      </c>
      <c r="E5028" t="b">
        <f t="shared" si="263"/>
        <v>0</v>
      </c>
      <c r="F5028" t="b">
        <f t="shared" si="264"/>
        <v>0</v>
      </c>
      <c r="G5028" t="b">
        <f>IF('Input and Summary Results'!$J$4="yes",IF(C5028=FALSE,FALSE,IF('Data Transformation'!E5028&lt;$R$10,E5028,$R$10)),IF(C5028=FALSE,FALSE,IF(C5028&lt;$R$10,C5028,$R$10)))</f>
        <v>0</v>
      </c>
      <c r="H5028" t="b">
        <f>IF('Input and Summary Results'!$J$4="yes",'Data Transformation'!F5028,'Data Transformation'!D5028)</f>
        <v>0</v>
      </c>
      <c r="I5028" t="str">
        <f t="shared" si="265"/>
        <v/>
      </c>
    </row>
    <row r="5029" spans="2:9" x14ac:dyDescent="0.55000000000000004">
      <c r="B5029" t="b">
        <f>IF('Input and Summary Results'!D4611=0,FALSE,'Input and Summary Results'!$B4611)</f>
        <v>0</v>
      </c>
      <c r="C5029" t="b">
        <f>IF(OR(B5029=0,'Input and Summary Results'!D4611=0,'Input and Summary Results'!D4611=""),FALSE,'Input and Summary Results'!$D4611)</f>
        <v>0</v>
      </c>
      <c r="D5029" t="b">
        <f>IF(OR(B5029=0,'Input and Summary Results'!E4611=0),FALSE,'Input and Summary Results'!$E4611)</f>
        <v>0</v>
      </c>
      <c r="E5029" t="b">
        <f t="shared" si="263"/>
        <v>0</v>
      </c>
      <c r="F5029" t="b">
        <f t="shared" si="264"/>
        <v>0</v>
      </c>
      <c r="G5029" t="b">
        <f>IF('Input and Summary Results'!$J$4="yes",IF(C5029=FALSE,FALSE,IF('Data Transformation'!E5029&lt;$R$10,E5029,$R$10)),IF(C5029=FALSE,FALSE,IF(C5029&lt;$R$10,C5029,$R$10)))</f>
        <v>0</v>
      </c>
      <c r="H5029" t="b">
        <f>IF('Input and Summary Results'!$J$4="yes",'Data Transformation'!F5029,'Data Transformation'!D5029)</f>
        <v>0</v>
      </c>
      <c r="I5029" t="str">
        <f t="shared" si="265"/>
        <v/>
      </c>
    </row>
    <row r="5030" spans="2:9" x14ac:dyDescent="0.55000000000000004">
      <c r="B5030" t="b">
        <f>IF('Input and Summary Results'!D4612=0,FALSE,'Input and Summary Results'!$B4612)</f>
        <v>0</v>
      </c>
      <c r="C5030" t="b">
        <f>IF(OR(B5030=0,'Input and Summary Results'!D4612=0,'Input and Summary Results'!D4612=""),FALSE,'Input and Summary Results'!$D4612)</f>
        <v>0</v>
      </c>
      <c r="D5030" t="b">
        <f>IF(OR(B5030=0,'Input and Summary Results'!E4612=0),FALSE,'Input and Summary Results'!$E4612)</f>
        <v>0</v>
      </c>
      <c r="E5030" t="b">
        <f t="shared" si="263"/>
        <v>0</v>
      </c>
      <c r="F5030" t="b">
        <f t="shared" si="264"/>
        <v>0</v>
      </c>
      <c r="G5030" t="b">
        <f>IF('Input and Summary Results'!$J$4="yes",IF(C5030=FALSE,FALSE,IF('Data Transformation'!E5030&lt;$R$10,E5030,$R$10)),IF(C5030=FALSE,FALSE,IF(C5030&lt;$R$10,C5030,$R$10)))</f>
        <v>0</v>
      </c>
      <c r="H5030" t="b">
        <f>IF('Input and Summary Results'!$J$4="yes",'Data Transformation'!F5030,'Data Transformation'!D5030)</f>
        <v>0</v>
      </c>
      <c r="I5030" t="str">
        <f t="shared" si="265"/>
        <v/>
      </c>
    </row>
    <row r="5031" spans="2:9" x14ac:dyDescent="0.55000000000000004">
      <c r="B5031" t="b">
        <f>IF('Input and Summary Results'!D4613=0,FALSE,'Input and Summary Results'!$B4613)</f>
        <v>0</v>
      </c>
      <c r="C5031" t="b">
        <f>IF(OR(B5031=0,'Input and Summary Results'!D4613=0,'Input and Summary Results'!D4613=""),FALSE,'Input and Summary Results'!$D4613)</f>
        <v>0</v>
      </c>
      <c r="D5031" t="b">
        <f>IF(OR(B5031=0,'Input and Summary Results'!E4613=0),FALSE,'Input and Summary Results'!$E4613)</f>
        <v>0</v>
      </c>
      <c r="E5031" t="b">
        <f t="shared" si="263"/>
        <v>0</v>
      </c>
      <c r="F5031" t="b">
        <f t="shared" si="264"/>
        <v>0</v>
      </c>
      <c r="G5031" t="b">
        <f>IF('Input and Summary Results'!$J$4="yes",IF(C5031=FALSE,FALSE,IF('Data Transformation'!E5031&lt;$R$10,E5031,$R$10)),IF(C5031=FALSE,FALSE,IF(C5031&lt;$R$10,C5031,$R$10)))</f>
        <v>0</v>
      </c>
      <c r="H5031" t="b">
        <f>IF('Input and Summary Results'!$J$4="yes",'Data Transformation'!F5031,'Data Transformation'!D5031)</f>
        <v>0</v>
      </c>
      <c r="I5031" t="str">
        <f t="shared" si="265"/>
        <v/>
      </c>
    </row>
    <row r="5032" spans="2:9" x14ac:dyDescent="0.55000000000000004">
      <c r="B5032" t="b">
        <f>IF('Input and Summary Results'!D4614=0,FALSE,'Input and Summary Results'!$B4614)</f>
        <v>0</v>
      </c>
      <c r="C5032" t="b">
        <f>IF(OR(B5032=0,'Input and Summary Results'!D4614=0,'Input and Summary Results'!D4614=""),FALSE,'Input and Summary Results'!$D4614)</f>
        <v>0</v>
      </c>
      <c r="D5032" t="b">
        <f>IF(OR(B5032=0,'Input and Summary Results'!E4614=0),FALSE,'Input and Summary Results'!$E4614)</f>
        <v>0</v>
      </c>
      <c r="E5032" t="b">
        <f t="shared" si="263"/>
        <v>0</v>
      </c>
      <c r="F5032" t="b">
        <f t="shared" si="264"/>
        <v>0</v>
      </c>
      <c r="G5032" t="b">
        <f>IF('Input and Summary Results'!$J$4="yes",IF(C5032=FALSE,FALSE,IF('Data Transformation'!E5032&lt;$R$10,E5032,$R$10)),IF(C5032=FALSE,FALSE,IF(C5032&lt;$R$10,C5032,$R$10)))</f>
        <v>0</v>
      </c>
      <c r="H5032" t="b">
        <f>IF('Input and Summary Results'!$J$4="yes",'Data Transformation'!F5032,'Data Transformation'!D5032)</f>
        <v>0</v>
      </c>
      <c r="I5032" t="str">
        <f t="shared" si="265"/>
        <v/>
      </c>
    </row>
    <row r="5033" spans="2:9" x14ac:dyDescent="0.55000000000000004">
      <c r="B5033" t="b">
        <f>IF('Input and Summary Results'!D4615=0,FALSE,'Input and Summary Results'!$B4615)</f>
        <v>0</v>
      </c>
      <c r="C5033" t="b">
        <f>IF(OR(B5033=0,'Input and Summary Results'!D4615=0,'Input and Summary Results'!D4615=""),FALSE,'Input and Summary Results'!$D4615)</f>
        <v>0</v>
      </c>
      <c r="D5033" t="b">
        <f>IF(OR(B5033=0,'Input and Summary Results'!E4615=0),FALSE,'Input and Summary Results'!$E4615)</f>
        <v>0</v>
      </c>
      <c r="E5033" t="b">
        <f t="shared" si="263"/>
        <v>0</v>
      </c>
      <c r="F5033" t="b">
        <f t="shared" si="264"/>
        <v>0</v>
      </c>
      <c r="G5033" t="b">
        <f>IF('Input and Summary Results'!$J$4="yes",IF(C5033=FALSE,FALSE,IF('Data Transformation'!E5033&lt;$R$10,E5033,$R$10)),IF(C5033=FALSE,FALSE,IF(C5033&lt;$R$10,C5033,$R$10)))</f>
        <v>0</v>
      </c>
      <c r="H5033" t="b">
        <f>IF('Input and Summary Results'!$J$4="yes",'Data Transformation'!F5033,'Data Transformation'!D5033)</f>
        <v>0</v>
      </c>
      <c r="I5033" t="str">
        <f t="shared" si="265"/>
        <v/>
      </c>
    </row>
    <row r="5034" spans="2:9" x14ac:dyDescent="0.55000000000000004">
      <c r="B5034" t="b">
        <f>IF('Input and Summary Results'!D4616=0,FALSE,'Input and Summary Results'!$B4616)</f>
        <v>0</v>
      </c>
      <c r="C5034" t="b">
        <f>IF(OR(B5034=0,'Input and Summary Results'!D4616=0,'Input and Summary Results'!D4616=""),FALSE,'Input and Summary Results'!$D4616)</f>
        <v>0</v>
      </c>
      <c r="D5034" t="b">
        <f>IF(OR(B5034=0,'Input and Summary Results'!E4616=0),FALSE,'Input and Summary Results'!$E4616)</f>
        <v>0</v>
      </c>
      <c r="E5034" t="b">
        <f t="shared" ref="E5034:E5097" si="266">IF(C5034=FALSE,FALSE,LOG10(C5034))</f>
        <v>0</v>
      </c>
      <c r="F5034" t="b">
        <f t="shared" ref="F5034:F5097" si="267">IF(D5034=FALSE, FALSE,0.434*D5034/C5034)</f>
        <v>0</v>
      </c>
      <c r="G5034" t="b">
        <f>IF('Input and Summary Results'!$J$4="yes",IF(C5034=FALSE,FALSE,IF('Data Transformation'!E5034&lt;$R$10,E5034,$R$10)),IF(C5034=FALSE,FALSE,IF(C5034&lt;$R$10,C5034,$R$10)))</f>
        <v>0</v>
      </c>
      <c r="H5034" t="b">
        <f>IF('Input and Summary Results'!$J$4="yes",'Data Transformation'!F5034,'Data Transformation'!D5034)</f>
        <v>0</v>
      </c>
      <c r="I5034" t="str">
        <f t="shared" si="265"/>
        <v/>
      </c>
    </row>
    <row r="5035" spans="2:9" x14ac:dyDescent="0.55000000000000004">
      <c r="B5035" t="b">
        <f>IF('Input and Summary Results'!D4617=0,FALSE,'Input and Summary Results'!$B4617)</f>
        <v>0</v>
      </c>
      <c r="C5035" t="b">
        <f>IF(OR(B5035=0,'Input and Summary Results'!D4617=0,'Input and Summary Results'!D4617=""),FALSE,'Input and Summary Results'!$D4617)</f>
        <v>0</v>
      </c>
      <c r="D5035" t="b">
        <f>IF(OR(B5035=0,'Input and Summary Results'!E4617=0),FALSE,'Input and Summary Results'!$E4617)</f>
        <v>0</v>
      </c>
      <c r="E5035" t="b">
        <f t="shared" si="266"/>
        <v>0</v>
      </c>
      <c r="F5035" t="b">
        <f t="shared" si="267"/>
        <v>0</v>
      </c>
      <c r="G5035" t="b">
        <f>IF('Input and Summary Results'!$J$4="yes",IF(C5035=FALSE,FALSE,IF('Data Transformation'!E5035&lt;$R$10,E5035,$R$10)),IF(C5035=FALSE,FALSE,IF(C5035&lt;$R$10,C5035,$R$10)))</f>
        <v>0</v>
      </c>
      <c r="H5035" t="b">
        <f>IF('Input and Summary Results'!$J$4="yes",'Data Transformation'!F5035,'Data Transformation'!D5035)</f>
        <v>0</v>
      </c>
      <c r="I5035" t="str">
        <f t="shared" si="265"/>
        <v/>
      </c>
    </row>
    <row r="5036" spans="2:9" x14ac:dyDescent="0.55000000000000004">
      <c r="B5036" t="b">
        <f>IF('Input and Summary Results'!D4618=0,FALSE,'Input and Summary Results'!$B4618)</f>
        <v>0</v>
      </c>
      <c r="C5036" t="b">
        <f>IF(OR(B5036=0,'Input and Summary Results'!D4618=0,'Input and Summary Results'!D4618=""),FALSE,'Input and Summary Results'!$D4618)</f>
        <v>0</v>
      </c>
      <c r="D5036" t="b">
        <f>IF(OR(B5036=0,'Input and Summary Results'!E4618=0),FALSE,'Input and Summary Results'!$E4618)</f>
        <v>0</v>
      </c>
      <c r="E5036" t="b">
        <f t="shared" si="266"/>
        <v>0</v>
      </c>
      <c r="F5036" t="b">
        <f t="shared" si="267"/>
        <v>0</v>
      </c>
      <c r="G5036" t="b">
        <f>IF('Input and Summary Results'!$J$4="yes",IF(C5036=FALSE,FALSE,IF('Data Transformation'!E5036&lt;$R$10,E5036,$R$10)),IF(C5036=FALSE,FALSE,IF(C5036&lt;$R$10,C5036,$R$10)))</f>
        <v>0</v>
      </c>
      <c r="H5036" t="b">
        <f>IF('Input and Summary Results'!$J$4="yes",'Data Transformation'!F5036,'Data Transformation'!D5036)</f>
        <v>0</v>
      </c>
      <c r="I5036" t="str">
        <f t="shared" si="265"/>
        <v/>
      </c>
    </row>
    <row r="5037" spans="2:9" x14ac:dyDescent="0.55000000000000004">
      <c r="B5037" t="b">
        <f>IF('Input and Summary Results'!D4619=0,FALSE,'Input and Summary Results'!$B4619)</f>
        <v>0</v>
      </c>
      <c r="C5037" t="b">
        <f>IF(OR(B5037=0,'Input and Summary Results'!D4619=0,'Input and Summary Results'!D4619=""),FALSE,'Input and Summary Results'!$D4619)</f>
        <v>0</v>
      </c>
      <c r="D5037" t="b">
        <f>IF(OR(B5037=0,'Input and Summary Results'!E4619=0),FALSE,'Input and Summary Results'!$E4619)</f>
        <v>0</v>
      </c>
      <c r="E5037" t="b">
        <f t="shared" si="266"/>
        <v>0</v>
      </c>
      <c r="F5037" t="b">
        <f t="shared" si="267"/>
        <v>0</v>
      </c>
      <c r="G5037" t="b">
        <f>IF('Input and Summary Results'!$J$4="yes",IF(C5037=FALSE,FALSE,IF('Data Transformation'!E5037&lt;$R$10,E5037,$R$10)),IF(C5037=FALSE,FALSE,IF(C5037&lt;$R$10,C5037,$R$10)))</f>
        <v>0</v>
      </c>
      <c r="H5037" t="b">
        <f>IF('Input and Summary Results'!$J$4="yes",'Data Transformation'!F5037,'Data Transformation'!D5037)</f>
        <v>0</v>
      </c>
      <c r="I5037" t="str">
        <f t="shared" si="265"/>
        <v/>
      </c>
    </row>
    <row r="5038" spans="2:9" x14ac:dyDescent="0.55000000000000004">
      <c r="B5038" t="b">
        <f>IF('Input and Summary Results'!D4620=0,FALSE,'Input and Summary Results'!$B4620)</f>
        <v>0</v>
      </c>
      <c r="C5038" t="b">
        <f>IF(OR(B5038=0,'Input and Summary Results'!D4620=0,'Input and Summary Results'!D4620=""),FALSE,'Input and Summary Results'!$D4620)</f>
        <v>0</v>
      </c>
      <c r="D5038" t="b">
        <f>IF(OR(B5038=0,'Input and Summary Results'!E4620=0),FALSE,'Input and Summary Results'!$E4620)</f>
        <v>0</v>
      </c>
      <c r="E5038" t="b">
        <f t="shared" si="266"/>
        <v>0</v>
      </c>
      <c r="F5038" t="b">
        <f t="shared" si="267"/>
        <v>0</v>
      </c>
      <c r="G5038" t="b">
        <f>IF('Input and Summary Results'!$J$4="yes",IF(C5038=FALSE,FALSE,IF('Data Transformation'!E5038&lt;$R$10,E5038,$R$10)),IF(C5038=FALSE,FALSE,IF(C5038&lt;$R$10,C5038,$R$10)))</f>
        <v>0</v>
      </c>
      <c r="H5038" t="b">
        <f>IF('Input and Summary Results'!$J$4="yes",'Data Transformation'!F5038,'Data Transformation'!D5038)</f>
        <v>0</v>
      </c>
      <c r="I5038" t="str">
        <f t="shared" si="265"/>
        <v/>
      </c>
    </row>
    <row r="5039" spans="2:9" x14ac:dyDescent="0.55000000000000004">
      <c r="B5039" t="b">
        <f>IF('Input and Summary Results'!D4621=0,FALSE,'Input and Summary Results'!$B4621)</f>
        <v>0</v>
      </c>
      <c r="C5039" t="b">
        <f>IF(OR(B5039=0,'Input and Summary Results'!D4621=0,'Input and Summary Results'!D4621=""),FALSE,'Input and Summary Results'!$D4621)</f>
        <v>0</v>
      </c>
      <c r="D5039" t="b">
        <f>IF(OR(B5039=0,'Input and Summary Results'!E4621=0),FALSE,'Input and Summary Results'!$E4621)</f>
        <v>0</v>
      </c>
      <c r="E5039" t="b">
        <f t="shared" si="266"/>
        <v>0</v>
      </c>
      <c r="F5039" t="b">
        <f t="shared" si="267"/>
        <v>0</v>
      </c>
      <c r="G5039" t="b">
        <f>IF('Input and Summary Results'!$J$4="yes",IF(C5039=FALSE,FALSE,IF('Data Transformation'!E5039&lt;$R$10,E5039,$R$10)),IF(C5039=FALSE,FALSE,IF(C5039&lt;$R$10,C5039,$R$10)))</f>
        <v>0</v>
      </c>
      <c r="H5039" t="b">
        <f>IF('Input and Summary Results'!$J$4="yes",'Data Transformation'!F5039,'Data Transformation'!D5039)</f>
        <v>0</v>
      </c>
      <c r="I5039" t="str">
        <f t="shared" si="265"/>
        <v/>
      </c>
    </row>
    <row r="5040" spans="2:9" x14ac:dyDescent="0.55000000000000004">
      <c r="B5040" t="b">
        <f>IF('Input and Summary Results'!D4622=0,FALSE,'Input and Summary Results'!$B4622)</f>
        <v>0</v>
      </c>
      <c r="C5040" t="b">
        <f>IF(OR(B5040=0,'Input and Summary Results'!D4622=0,'Input and Summary Results'!D4622=""),FALSE,'Input and Summary Results'!$D4622)</f>
        <v>0</v>
      </c>
      <c r="D5040" t="b">
        <f>IF(OR(B5040=0,'Input and Summary Results'!E4622=0),FALSE,'Input and Summary Results'!$E4622)</f>
        <v>0</v>
      </c>
      <c r="E5040" t="b">
        <f t="shared" si="266"/>
        <v>0</v>
      </c>
      <c r="F5040" t="b">
        <f t="shared" si="267"/>
        <v>0</v>
      </c>
      <c r="G5040" t="b">
        <f>IF('Input and Summary Results'!$J$4="yes",IF(C5040=FALSE,FALSE,IF('Data Transformation'!E5040&lt;$R$10,E5040,$R$10)),IF(C5040=FALSE,FALSE,IF(C5040&lt;$R$10,C5040,$R$10)))</f>
        <v>0</v>
      </c>
      <c r="H5040" t="b">
        <f>IF('Input and Summary Results'!$J$4="yes",'Data Transformation'!F5040,'Data Transformation'!D5040)</f>
        <v>0</v>
      </c>
      <c r="I5040" t="str">
        <f t="shared" si="265"/>
        <v/>
      </c>
    </row>
    <row r="5041" spans="2:9" x14ac:dyDescent="0.55000000000000004">
      <c r="B5041" t="b">
        <f>IF('Input and Summary Results'!D4623=0,FALSE,'Input and Summary Results'!$B4623)</f>
        <v>0</v>
      </c>
      <c r="C5041" t="b">
        <f>IF(OR(B5041=0,'Input and Summary Results'!D4623=0,'Input and Summary Results'!D4623=""),FALSE,'Input and Summary Results'!$D4623)</f>
        <v>0</v>
      </c>
      <c r="D5041" t="b">
        <f>IF(OR(B5041=0,'Input and Summary Results'!E4623=0),FALSE,'Input and Summary Results'!$E4623)</f>
        <v>0</v>
      </c>
      <c r="E5041" t="b">
        <f t="shared" si="266"/>
        <v>0</v>
      </c>
      <c r="F5041" t="b">
        <f t="shared" si="267"/>
        <v>0</v>
      </c>
      <c r="G5041" t="b">
        <f>IF('Input and Summary Results'!$J$4="yes",IF(C5041=FALSE,FALSE,IF('Data Transformation'!E5041&lt;$R$10,E5041,$R$10)),IF(C5041=FALSE,FALSE,IF(C5041&lt;$R$10,C5041,$R$10)))</f>
        <v>0</v>
      </c>
      <c r="H5041" t="b">
        <f>IF('Input and Summary Results'!$J$4="yes",'Data Transformation'!F5041,'Data Transformation'!D5041)</f>
        <v>0</v>
      </c>
      <c r="I5041" t="str">
        <f t="shared" si="265"/>
        <v/>
      </c>
    </row>
    <row r="5042" spans="2:9" x14ac:dyDescent="0.55000000000000004">
      <c r="B5042" t="b">
        <f>IF('Input and Summary Results'!D4624=0,FALSE,'Input and Summary Results'!$B4624)</f>
        <v>0</v>
      </c>
      <c r="C5042" t="b">
        <f>IF(OR(B5042=0,'Input and Summary Results'!D4624=0,'Input and Summary Results'!D4624=""),FALSE,'Input and Summary Results'!$D4624)</f>
        <v>0</v>
      </c>
      <c r="D5042" t="b">
        <f>IF(OR(B5042=0,'Input and Summary Results'!E4624=0),FALSE,'Input and Summary Results'!$E4624)</f>
        <v>0</v>
      </c>
      <c r="E5042" t="b">
        <f t="shared" si="266"/>
        <v>0</v>
      </c>
      <c r="F5042" t="b">
        <f t="shared" si="267"/>
        <v>0</v>
      </c>
      <c r="G5042" t="b">
        <f>IF('Input and Summary Results'!$J$4="yes",IF(C5042=FALSE,FALSE,IF('Data Transformation'!E5042&lt;$R$10,E5042,$R$10)),IF(C5042=FALSE,FALSE,IF(C5042&lt;$R$10,C5042,$R$10)))</f>
        <v>0</v>
      </c>
      <c r="H5042" t="b">
        <f>IF('Input and Summary Results'!$J$4="yes",'Data Transformation'!F5042,'Data Transformation'!D5042)</f>
        <v>0</v>
      </c>
      <c r="I5042" t="str">
        <f t="shared" si="265"/>
        <v/>
      </c>
    </row>
    <row r="5043" spans="2:9" x14ac:dyDescent="0.55000000000000004">
      <c r="B5043" t="b">
        <f>IF('Input and Summary Results'!D4625=0,FALSE,'Input and Summary Results'!$B4625)</f>
        <v>0</v>
      </c>
      <c r="C5043" t="b">
        <f>IF(OR(B5043=0,'Input and Summary Results'!D4625=0,'Input and Summary Results'!D4625=""),FALSE,'Input and Summary Results'!$D4625)</f>
        <v>0</v>
      </c>
      <c r="D5043" t="b">
        <f>IF(OR(B5043=0,'Input and Summary Results'!E4625=0),FALSE,'Input and Summary Results'!$E4625)</f>
        <v>0</v>
      </c>
      <c r="E5043" t="b">
        <f t="shared" si="266"/>
        <v>0</v>
      </c>
      <c r="F5043" t="b">
        <f t="shared" si="267"/>
        <v>0</v>
      </c>
      <c r="G5043" t="b">
        <f>IF('Input and Summary Results'!$J$4="yes",IF(C5043=FALSE,FALSE,IF('Data Transformation'!E5043&lt;$R$10,E5043,$R$10)),IF(C5043=FALSE,FALSE,IF(C5043&lt;$R$10,C5043,$R$10)))</f>
        <v>0</v>
      </c>
      <c r="H5043" t="b">
        <f>IF('Input and Summary Results'!$J$4="yes",'Data Transformation'!F5043,'Data Transformation'!D5043)</f>
        <v>0</v>
      </c>
      <c r="I5043" t="str">
        <f t="shared" si="265"/>
        <v/>
      </c>
    </row>
    <row r="5044" spans="2:9" x14ac:dyDescent="0.55000000000000004">
      <c r="B5044" t="b">
        <f>IF('Input and Summary Results'!D4626=0,FALSE,'Input and Summary Results'!$B4626)</f>
        <v>0</v>
      </c>
      <c r="C5044" t="b">
        <f>IF(OR(B5044=0,'Input and Summary Results'!D4626=0,'Input and Summary Results'!D4626=""),FALSE,'Input and Summary Results'!$D4626)</f>
        <v>0</v>
      </c>
      <c r="D5044" t="b">
        <f>IF(OR(B5044=0,'Input and Summary Results'!E4626=0),FALSE,'Input and Summary Results'!$E4626)</f>
        <v>0</v>
      </c>
      <c r="E5044" t="b">
        <f t="shared" si="266"/>
        <v>0</v>
      </c>
      <c r="F5044" t="b">
        <f t="shared" si="267"/>
        <v>0</v>
      </c>
      <c r="G5044" t="b">
        <f>IF('Input and Summary Results'!$J$4="yes",IF(C5044=FALSE,FALSE,IF('Data Transformation'!E5044&lt;$R$10,E5044,$R$10)),IF(C5044=FALSE,FALSE,IF(C5044&lt;$R$10,C5044,$R$10)))</f>
        <v>0</v>
      </c>
      <c r="H5044" t="b">
        <f>IF('Input and Summary Results'!$J$4="yes",'Data Transformation'!F5044,'Data Transformation'!D5044)</f>
        <v>0</v>
      </c>
      <c r="I5044" t="str">
        <f t="shared" si="265"/>
        <v/>
      </c>
    </row>
    <row r="5045" spans="2:9" x14ac:dyDescent="0.55000000000000004">
      <c r="B5045" t="b">
        <f>IF('Input and Summary Results'!D4627=0,FALSE,'Input and Summary Results'!$B4627)</f>
        <v>0</v>
      </c>
      <c r="C5045" t="b">
        <f>IF(OR(B5045=0,'Input and Summary Results'!D4627=0,'Input and Summary Results'!D4627=""),FALSE,'Input and Summary Results'!$D4627)</f>
        <v>0</v>
      </c>
      <c r="D5045" t="b">
        <f>IF(OR(B5045=0,'Input and Summary Results'!E4627=0),FALSE,'Input and Summary Results'!$E4627)</f>
        <v>0</v>
      </c>
      <c r="E5045" t="b">
        <f t="shared" si="266"/>
        <v>0</v>
      </c>
      <c r="F5045" t="b">
        <f t="shared" si="267"/>
        <v>0</v>
      </c>
      <c r="G5045" t="b">
        <f>IF('Input and Summary Results'!$J$4="yes",IF(C5045=FALSE,FALSE,IF('Data Transformation'!E5045&lt;$R$10,E5045,$R$10)),IF(C5045=FALSE,FALSE,IF(C5045&lt;$R$10,C5045,$R$10)))</f>
        <v>0</v>
      </c>
      <c r="H5045" t="b">
        <f>IF('Input and Summary Results'!$J$4="yes",'Data Transformation'!F5045,'Data Transformation'!D5045)</f>
        <v>0</v>
      </c>
      <c r="I5045" t="str">
        <f t="shared" si="265"/>
        <v/>
      </c>
    </row>
    <row r="5046" spans="2:9" x14ac:dyDescent="0.55000000000000004">
      <c r="B5046" t="b">
        <f>IF('Input and Summary Results'!D4628=0,FALSE,'Input and Summary Results'!$B4628)</f>
        <v>0</v>
      </c>
      <c r="C5046" t="b">
        <f>IF(OR(B5046=0,'Input and Summary Results'!D4628=0,'Input and Summary Results'!D4628=""),FALSE,'Input and Summary Results'!$D4628)</f>
        <v>0</v>
      </c>
      <c r="D5046" t="b">
        <f>IF(OR(B5046=0,'Input and Summary Results'!E4628=0),FALSE,'Input and Summary Results'!$E4628)</f>
        <v>0</v>
      </c>
      <c r="E5046" t="b">
        <f t="shared" si="266"/>
        <v>0</v>
      </c>
      <c r="F5046" t="b">
        <f t="shared" si="267"/>
        <v>0</v>
      </c>
      <c r="G5046" t="b">
        <f>IF('Input and Summary Results'!$J$4="yes",IF(C5046=FALSE,FALSE,IF('Data Transformation'!E5046&lt;$R$10,E5046,$R$10)),IF(C5046=FALSE,FALSE,IF(C5046&lt;$R$10,C5046,$R$10)))</f>
        <v>0</v>
      </c>
      <c r="H5046" t="b">
        <f>IF('Input and Summary Results'!$J$4="yes",'Data Transformation'!F5046,'Data Transformation'!D5046)</f>
        <v>0</v>
      </c>
      <c r="I5046" t="str">
        <f t="shared" si="265"/>
        <v/>
      </c>
    </row>
    <row r="5047" spans="2:9" x14ac:dyDescent="0.55000000000000004">
      <c r="B5047" t="b">
        <f>IF('Input and Summary Results'!D4629=0,FALSE,'Input and Summary Results'!$B4629)</f>
        <v>0</v>
      </c>
      <c r="C5047" t="b">
        <f>IF(OR(B5047=0,'Input and Summary Results'!D4629=0,'Input and Summary Results'!D4629=""),FALSE,'Input and Summary Results'!$D4629)</f>
        <v>0</v>
      </c>
      <c r="D5047" t="b">
        <f>IF(OR(B5047=0,'Input and Summary Results'!E4629=0),FALSE,'Input and Summary Results'!$E4629)</f>
        <v>0</v>
      </c>
      <c r="E5047" t="b">
        <f t="shared" si="266"/>
        <v>0</v>
      </c>
      <c r="F5047" t="b">
        <f t="shared" si="267"/>
        <v>0</v>
      </c>
      <c r="G5047" t="b">
        <f>IF('Input and Summary Results'!$J$4="yes",IF(C5047=FALSE,FALSE,IF('Data Transformation'!E5047&lt;$R$10,E5047,$R$10)),IF(C5047=FALSE,FALSE,IF(C5047&lt;$R$10,C5047,$R$10)))</f>
        <v>0</v>
      </c>
      <c r="H5047" t="b">
        <f>IF('Input and Summary Results'!$J$4="yes",'Data Transformation'!F5047,'Data Transformation'!D5047)</f>
        <v>0</v>
      </c>
      <c r="I5047" t="str">
        <f t="shared" si="265"/>
        <v/>
      </c>
    </row>
    <row r="5048" spans="2:9" x14ac:dyDescent="0.55000000000000004">
      <c r="B5048" t="b">
        <f>IF('Input and Summary Results'!D4630=0,FALSE,'Input and Summary Results'!$B4630)</f>
        <v>0</v>
      </c>
      <c r="C5048" t="b">
        <f>IF(OR(B5048=0,'Input and Summary Results'!D4630=0,'Input and Summary Results'!D4630=""),FALSE,'Input and Summary Results'!$D4630)</f>
        <v>0</v>
      </c>
      <c r="D5048" t="b">
        <f>IF(OR(B5048=0,'Input and Summary Results'!E4630=0),FALSE,'Input and Summary Results'!$E4630)</f>
        <v>0</v>
      </c>
      <c r="E5048" t="b">
        <f t="shared" si="266"/>
        <v>0</v>
      </c>
      <c r="F5048" t="b">
        <f t="shared" si="267"/>
        <v>0</v>
      </c>
      <c r="G5048" t="b">
        <f>IF('Input and Summary Results'!$J$4="yes",IF(C5048=FALSE,FALSE,IF('Data Transformation'!E5048&lt;$R$10,E5048,$R$10)),IF(C5048=FALSE,FALSE,IF(C5048&lt;$R$10,C5048,$R$10)))</f>
        <v>0</v>
      </c>
      <c r="H5048" t="b">
        <f>IF('Input and Summary Results'!$J$4="yes",'Data Transformation'!F5048,'Data Transformation'!D5048)</f>
        <v>0</v>
      </c>
      <c r="I5048" t="str">
        <f t="shared" si="265"/>
        <v/>
      </c>
    </row>
    <row r="5049" spans="2:9" x14ac:dyDescent="0.55000000000000004">
      <c r="B5049" t="b">
        <f>IF('Input and Summary Results'!D4631=0,FALSE,'Input and Summary Results'!$B4631)</f>
        <v>0</v>
      </c>
      <c r="C5049" t="b">
        <f>IF(OR(B5049=0,'Input and Summary Results'!D4631=0,'Input and Summary Results'!D4631=""),FALSE,'Input and Summary Results'!$D4631)</f>
        <v>0</v>
      </c>
      <c r="D5049" t="b">
        <f>IF(OR(B5049=0,'Input and Summary Results'!E4631=0),FALSE,'Input and Summary Results'!$E4631)</f>
        <v>0</v>
      </c>
      <c r="E5049" t="b">
        <f t="shared" si="266"/>
        <v>0</v>
      </c>
      <c r="F5049" t="b">
        <f t="shared" si="267"/>
        <v>0</v>
      </c>
      <c r="G5049" t="b">
        <f>IF('Input and Summary Results'!$J$4="yes",IF(C5049=FALSE,FALSE,IF('Data Transformation'!E5049&lt;$R$10,E5049,$R$10)),IF(C5049=FALSE,FALSE,IF(C5049&lt;$R$10,C5049,$R$10)))</f>
        <v>0</v>
      </c>
      <c r="H5049" t="b">
        <f>IF('Input and Summary Results'!$J$4="yes",'Data Transformation'!F5049,'Data Transformation'!D5049)</f>
        <v>0</v>
      </c>
      <c r="I5049" t="str">
        <f t="shared" si="265"/>
        <v/>
      </c>
    </row>
    <row r="5050" spans="2:9" x14ac:dyDescent="0.55000000000000004">
      <c r="B5050" t="b">
        <f>IF('Input and Summary Results'!D4632=0,FALSE,'Input and Summary Results'!$B4632)</f>
        <v>0</v>
      </c>
      <c r="C5050" t="b">
        <f>IF(OR(B5050=0,'Input and Summary Results'!D4632=0,'Input and Summary Results'!D4632=""),FALSE,'Input and Summary Results'!$D4632)</f>
        <v>0</v>
      </c>
      <c r="D5050" t="b">
        <f>IF(OR(B5050=0,'Input and Summary Results'!E4632=0),FALSE,'Input and Summary Results'!$E4632)</f>
        <v>0</v>
      </c>
      <c r="E5050" t="b">
        <f t="shared" si="266"/>
        <v>0</v>
      </c>
      <c r="F5050" t="b">
        <f t="shared" si="267"/>
        <v>0</v>
      </c>
      <c r="G5050" t="b">
        <f>IF('Input and Summary Results'!$J$4="yes",IF(C5050=FALSE,FALSE,IF('Data Transformation'!E5050&lt;$R$10,E5050,$R$10)),IF(C5050=FALSE,FALSE,IF(C5050&lt;$R$10,C5050,$R$10)))</f>
        <v>0</v>
      </c>
      <c r="H5050" t="b">
        <f>IF('Input and Summary Results'!$J$4="yes",'Data Transformation'!F5050,'Data Transformation'!D5050)</f>
        <v>0</v>
      </c>
      <c r="I5050" t="str">
        <f t="shared" si="265"/>
        <v/>
      </c>
    </row>
    <row r="5051" spans="2:9" x14ac:dyDescent="0.55000000000000004">
      <c r="B5051" t="b">
        <f>IF('Input and Summary Results'!D4633=0,FALSE,'Input and Summary Results'!$B4633)</f>
        <v>0</v>
      </c>
      <c r="C5051" t="b">
        <f>IF(OR(B5051=0,'Input and Summary Results'!D4633=0,'Input and Summary Results'!D4633=""),FALSE,'Input and Summary Results'!$D4633)</f>
        <v>0</v>
      </c>
      <c r="D5051" t="b">
        <f>IF(OR(B5051=0,'Input and Summary Results'!E4633=0),FALSE,'Input and Summary Results'!$E4633)</f>
        <v>0</v>
      </c>
      <c r="E5051" t="b">
        <f t="shared" si="266"/>
        <v>0</v>
      </c>
      <c r="F5051" t="b">
        <f t="shared" si="267"/>
        <v>0</v>
      </c>
      <c r="G5051" t="b">
        <f>IF('Input and Summary Results'!$J$4="yes",IF(C5051=FALSE,FALSE,IF('Data Transformation'!E5051&lt;$R$10,E5051,$R$10)),IF(C5051=FALSE,FALSE,IF(C5051&lt;$R$10,C5051,$R$10)))</f>
        <v>0</v>
      </c>
      <c r="H5051" t="b">
        <f>IF('Input and Summary Results'!$J$4="yes",'Data Transformation'!F5051,'Data Transformation'!D5051)</f>
        <v>0</v>
      </c>
      <c r="I5051" t="str">
        <f t="shared" si="265"/>
        <v/>
      </c>
    </row>
    <row r="5052" spans="2:9" x14ac:dyDescent="0.55000000000000004">
      <c r="B5052" t="b">
        <f>IF('Input and Summary Results'!D4634=0,FALSE,'Input and Summary Results'!$B4634)</f>
        <v>0</v>
      </c>
      <c r="C5052" t="b">
        <f>IF(OR(B5052=0,'Input and Summary Results'!D4634=0,'Input and Summary Results'!D4634=""),FALSE,'Input and Summary Results'!$D4634)</f>
        <v>0</v>
      </c>
      <c r="D5052" t="b">
        <f>IF(OR(B5052=0,'Input and Summary Results'!E4634=0),FALSE,'Input and Summary Results'!$E4634)</f>
        <v>0</v>
      </c>
      <c r="E5052" t="b">
        <f t="shared" si="266"/>
        <v>0</v>
      </c>
      <c r="F5052" t="b">
        <f t="shared" si="267"/>
        <v>0</v>
      </c>
      <c r="G5052" t="b">
        <f>IF('Input and Summary Results'!$J$4="yes",IF(C5052=FALSE,FALSE,IF('Data Transformation'!E5052&lt;$R$10,E5052,$R$10)),IF(C5052=FALSE,FALSE,IF(C5052&lt;$R$10,C5052,$R$10)))</f>
        <v>0</v>
      </c>
      <c r="H5052" t="b">
        <f>IF('Input and Summary Results'!$J$4="yes",'Data Transformation'!F5052,'Data Transformation'!D5052)</f>
        <v>0</v>
      </c>
      <c r="I5052" t="str">
        <f t="shared" si="265"/>
        <v/>
      </c>
    </row>
    <row r="5053" spans="2:9" x14ac:dyDescent="0.55000000000000004">
      <c r="B5053" t="b">
        <f>IF('Input and Summary Results'!D4635=0,FALSE,'Input and Summary Results'!$B4635)</f>
        <v>0</v>
      </c>
      <c r="C5053" t="b">
        <f>IF(OR(B5053=0,'Input and Summary Results'!D4635=0,'Input and Summary Results'!D4635=""),FALSE,'Input and Summary Results'!$D4635)</f>
        <v>0</v>
      </c>
      <c r="D5053" t="b">
        <f>IF(OR(B5053=0,'Input and Summary Results'!E4635=0),FALSE,'Input and Summary Results'!$E4635)</f>
        <v>0</v>
      </c>
      <c r="E5053" t="b">
        <f t="shared" si="266"/>
        <v>0</v>
      </c>
      <c r="F5053" t="b">
        <f t="shared" si="267"/>
        <v>0</v>
      </c>
      <c r="G5053" t="b">
        <f>IF('Input and Summary Results'!$J$4="yes",IF(C5053=FALSE,FALSE,IF('Data Transformation'!E5053&lt;$R$10,E5053,$R$10)),IF(C5053=FALSE,FALSE,IF(C5053&lt;$R$10,C5053,$R$10)))</f>
        <v>0</v>
      </c>
      <c r="H5053" t="b">
        <f>IF('Input and Summary Results'!$J$4="yes",'Data Transformation'!F5053,'Data Transformation'!D5053)</f>
        <v>0</v>
      </c>
      <c r="I5053" t="str">
        <f t="shared" si="265"/>
        <v/>
      </c>
    </row>
    <row r="5054" spans="2:9" x14ac:dyDescent="0.55000000000000004">
      <c r="B5054" t="b">
        <f>IF('Input and Summary Results'!D4636=0,FALSE,'Input and Summary Results'!$B4636)</f>
        <v>0</v>
      </c>
      <c r="C5054" t="b">
        <f>IF(OR(B5054=0,'Input and Summary Results'!D4636=0,'Input and Summary Results'!D4636=""),FALSE,'Input and Summary Results'!$D4636)</f>
        <v>0</v>
      </c>
      <c r="D5054" t="b">
        <f>IF(OR(B5054=0,'Input and Summary Results'!E4636=0),FALSE,'Input and Summary Results'!$E4636)</f>
        <v>0</v>
      </c>
      <c r="E5054" t="b">
        <f t="shared" si="266"/>
        <v>0</v>
      </c>
      <c r="F5054" t="b">
        <f t="shared" si="267"/>
        <v>0</v>
      </c>
      <c r="G5054" t="b">
        <f>IF('Input and Summary Results'!$J$4="yes",IF(C5054=FALSE,FALSE,IF('Data Transformation'!E5054&lt;$R$10,E5054,$R$10)),IF(C5054=FALSE,FALSE,IF(C5054&lt;$R$10,C5054,$R$10)))</f>
        <v>0</v>
      </c>
      <c r="H5054" t="b">
        <f>IF('Input and Summary Results'!$J$4="yes",'Data Transformation'!F5054,'Data Transformation'!D5054)</f>
        <v>0</v>
      </c>
      <c r="I5054" t="str">
        <f t="shared" si="265"/>
        <v/>
      </c>
    </row>
    <row r="5055" spans="2:9" x14ac:dyDescent="0.55000000000000004">
      <c r="B5055" t="b">
        <f>IF('Input and Summary Results'!D4637=0,FALSE,'Input and Summary Results'!$B4637)</f>
        <v>0</v>
      </c>
      <c r="C5055" t="b">
        <f>IF(OR(B5055=0,'Input and Summary Results'!D4637=0,'Input and Summary Results'!D4637=""),FALSE,'Input and Summary Results'!$D4637)</f>
        <v>0</v>
      </c>
      <c r="D5055" t="b">
        <f>IF(OR(B5055=0,'Input and Summary Results'!E4637=0),FALSE,'Input and Summary Results'!$E4637)</f>
        <v>0</v>
      </c>
      <c r="E5055" t="b">
        <f t="shared" si="266"/>
        <v>0</v>
      </c>
      <c r="F5055" t="b">
        <f t="shared" si="267"/>
        <v>0</v>
      </c>
      <c r="G5055" t="b">
        <f>IF('Input and Summary Results'!$J$4="yes",IF(C5055=FALSE,FALSE,IF('Data Transformation'!E5055&lt;$R$10,E5055,$R$10)),IF(C5055=FALSE,FALSE,IF(C5055&lt;$R$10,C5055,$R$10)))</f>
        <v>0</v>
      </c>
      <c r="H5055" t="b">
        <f>IF('Input and Summary Results'!$J$4="yes",'Data Transformation'!F5055,'Data Transformation'!D5055)</f>
        <v>0</v>
      </c>
      <c r="I5055" t="str">
        <f t="shared" si="265"/>
        <v/>
      </c>
    </row>
    <row r="5056" spans="2:9" x14ac:dyDescent="0.55000000000000004">
      <c r="B5056" t="b">
        <f>IF('Input and Summary Results'!D4638=0,FALSE,'Input and Summary Results'!$B4638)</f>
        <v>0</v>
      </c>
      <c r="C5056" t="b">
        <f>IF(OR(B5056=0,'Input and Summary Results'!D4638=0,'Input and Summary Results'!D4638=""),FALSE,'Input and Summary Results'!$D4638)</f>
        <v>0</v>
      </c>
      <c r="D5056" t="b">
        <f>IF(OR(B5056=0,'Input and Summary Results'!E4638=0),FALSE,'Input and Summary Results'!$E4638)</f>
        <v>0</v>
      </c>
      <c r="E5056" t="b">
        <f t="shared" si="266"/>
        <v>0</v>
      </c>
      <c r="F5056" t="b">
        <f t="shared" si="267"/>
        <v>0</v>
      </c>
      <c r="G5056" t="b">
        <f>IF('Input and Summary Results'!$J$4="yes",IF(C5056=FALSE,FALSE,IF('Data Transformation'!E5056&lt;$R$10,E5056,$R$10)),IF(C5056=FALSE,FALSE,IF(C5056&lt;$R$10,C5056,$R$10)))</f>
        <v>0</v>
      </c>
      <c r="H5056" t="b">
        <f>IF('Input and Summary Results'!$J$4="yes",'Data Transformation'!F5056,'Data Transformation'!D5056)</f>
        <v>0</v>
      </c>
      <c r="I5056" t="str">
        <f t="shared" si="265"/>
        <v/>
      </c>
    </row>
    <row r="5057" spans="2:9" x14ac:dyDescent="0.55000000000000004">
      <c r="B5057" t="b">
        <f>IF('Input and Summary Results'!D4639=0,FALSE,'Input and Summary Results'!$B4639)</f>
        <v>0</v>
      </c>
      <c r="C5057" t="b">
        <f>IF(OR(B5057=0,'Input and Summary Results'!D4639=0,'Input and Summary Results'!D4639=""),FALSE,'Input and Summary Results'!$D4639)</f>
        <v>0</v>
      </c>
      <c r="D5057" t="b">
        <f>IF(OR(B5057=0,'Input and Summary Results'!E4639=0),FALSE,'Input and Summary Results'!$E4639)</f>
        <v>0</v>
      </c>
      <c r="E5057" t="b">
        <f t="shared" si="266"/>
        <v>0</v>
      </c>
      <c r="F5057" t="b">
        <f t="shared" si="267"/>
        <v>0</v>
      </c>
      <c r="G5057" t="b">
        <f>IF('Input and Summary Results'!$J$4="yes",IF(C5057=FALSE,FALSE,IF('Data Transformation'!E5057&lt;$R$10,E5057,$R$10)),IF(C5057=FALSE,FALSE,IF(C5057&lt;$R$10,C5057,$R$10)))</f>
        <v>0</v>
      </c>
      <c r="H5057" t="b">
        <f>IF('Input and Summary Results'!$J$4="yes",'Data Transformation'!F5057,'Data Transformation'!D5057)</f>
        <v>0</v>
      </c>
      <c r="I5057" t="str">
        <f t="shared" si="265"/>
        <v/>
      </c>
    </row>
    <row r="5058" spans="2:9" x14ac:dyDescent="0.55000000000000004">
      <c r="B5058" t="b">
        <f>IF('Input and Summary Results'!D4640=0,FALSE,'Input and Summary Results'!$B4640)</f>
        <v>0</v>
      </c>
      <c r="C5058" t="b">
        <f>IF(OR(B5058=0,'Input and Summary Results'!D4640=0,'Input and Summary Results'!D4640=""),FALSE,'Input and Summary Results'!$D4640)</f>
        <v>0</v>
      </c>
      <c r="D5058" t="b">
        <f>IF(OR(B5058=0,'Input and Summary Results'!E4640=0),FALSE,'Input and Summary Results'!$E4640)</f>
        <v>0</v>
      </c>
      <c r="E5058" t="b">
        <f t="shared" si="266"/>
        <v>0</v>
      </c>
      <c r="F5058" t="b">
        <f t="shared" si="267"/>
        <v>0</v>
      </c>
      <c r="G5058" t="b">
        <f>IF('Input and Summary Results'!$J$4="yes",IF(C5058=FALSE,FALSE,IF('Data Transformation'!E5058&lt;$R$10,E5058,$R$10)),IF(C5058=FALSE,FALSE,IF(C5058&lt;$R$10,C5058,$R$10)))</f>
        <v>0</v>
      </c>
      <c r="H5058" t="b">
        <f>IF('Input and Summary Results'!$J$4="yes",'Data Transformation'!F5058,'Data Transformation'!D5058)</f>
        <v>0</v>
      </c>
      <c r="I5058" t="str">
        <f t="shared" si="265"/>
        <v/>
      </c>
    </row>
    <row r="5059" spans="2:9" x14ac:dyDescent="0.55000000000000004">
      <c r="B5059" t="b">
        <f>IF('Input and Summary Results'!D4641=0,FALSE,'Input and Summary Results'!$B4641)</f>
        <v>0</v>
      </c>
      <c r="C5059" t="b">
        <f>IF(OR(B5059=0,'Input and Summary Results'!D4641=0,'Input and Summary Results'!D4641=""),FALSE,'Input and Summary Results'!$D4641)</f>
        <v>0</v>
      </c>
      <c r="D5059" t="b">
        <f>IF(OR(B5059=0,'Input and Summary Results'!E4641=0),FALSE,'Input and Summary Results'!$E4641)</f>
        <v>0</v>
      </c>
      <c r="E5059" t="b">
        <f t="shared" si="266"/>
        <v>0</v>
      </c>
      <c r="F5059" t="b">
        <f t="shared" si="267"/>
        <v>0</v>
      </c>
      <c r="G5059" t="b">
        <f>IF('Input and Summary Results'!$J$4="yes",IF(C5059=FALSE,FALSE,IF('Data Transformation'!E5059&lt;$R$10,E5059,$R$10)),IF(C5059=FALSE,FALSE,IF(C5059&lt;$R$10,C5059,$R$10)))</f>
        <v>0</v>
      </c>
      <c r="H5059" t="b">
        <f>IF('Input and Summary Results'!$J$4="yes",'Data Transformation'!F5059,'Data Transformation'!D5059)</f>
        <v>0</v>
      </c>
      <c r="I5059" t="str">
        <f t="shared" si="265"/>
        <v/>
      </c>
    </row>
    <row r="5060" spans="2:9" x14ac:dyDescent="0.55000000000000004">
      <c r="B5060" t="b">
        <f>IF('Input and Summary Results'!D4642=0,FALSE,'Input and Summary Results'!$B4642)</f>
        <v>0</v>
      </c>
      <c r="C5060" t="b">
        <f>IF(OR(B5060=0,'Input and Summary Results'!D4642=0,'Input and Summary Results'!D4642=""),FALSE,'Input and Summary Results'!$D4642)</f>
        <v>0</v>
      </c>
      <c r="D5060" t="b">
        <f>IF(OR(B5060=0,'Input and Summary Results'!E4642=0),FALSE,'Input and Summary Results'!$E4642)</f>
        <v>0</v>
      </c>
      <c r="E5060" t="b">
        <f t="shared" si="266"/>
        <v>0</v>
      </c>
      <c r="F5060" t="b">
        <f t="shared" si="267"/>
        <v>0</v>
      </c>
      <c r="G5060" t="b">
        <f>IF('Input and Summary Results'!$J$4="yes",IF(C5060=FALSE,FALSE,IF('Data Transformation'!E5060&lt;$R$10,E5060,$R$10)),IF(C5060=FALSE,FALSE,IF(C5060&lt;$R$10,C5060,$R$10)))</f>
        <v>0</v>
      </c>
      <c r="H5060" t="b">
        <f>IF('Input and Summary Results'!$J$4="yes",'Data Transformation'!F5060,'Data Transformation'!D5060)</f>
        <v>0</v>
      </c>
      <c r="I5060" t="str">
        <f t="shared" si="265"/>
        <v/>
      </c>
    </row>
    <row r="5061" spans="2:9" x14ac:dyDescent="0.55000000000000004">
      <c r="B5061" t="b">
        <f>IF('Input and Summary Results'!D4643=0,FALSE,'Input and Summary Results'!$B4643)</f>
        <v>0</v>
      </c>
      <c r="C5061" t="b">
        <f>IF(OR(B5061=0,'Input and Summary Results'!D4643=0,'Input and Summary Results'!D4643=""),FALSE,'Input and Summary Results'!$D4643)</f>
        <v>0</v>
      </c>
      <c r="D5061" t="b">
        <f>IF(OR(B5061=0,'Input and Summary Results'!E4643=0),FALSE,'Input and Summary Results'!$E4643)</f>
        <v>0</v>
      </c>
      <c r="E5061" t="b">
        <f t="shared" si="266"/>
        <v>0</v>
      </c>
      <c r="F5061" t="b">
        <f t="shared" si="267"/>
        <v>0</v>
      </c>
      <c r="G5061" t="b">
        <f>IF('Input and Summary Results'!$J$4="yes",IF(C5061=FALSE,FALSE,IF('Data Transformation'!E5061&lt;$R$10,E5061,$R$10)),IF(C5061=FALSE,FALSE,IF(C5061&lt;$R$10,C5061,$R$10)))</f>
        <v>0</v>
      </c>
      <c r="H5061" t="b">
        <f>IF('Input and Summary Results'!$J$4="yes",'Data Transformation'!F5061,'Data Transformation'!D5061)</f>
        <v>0</v>
      </c>
      <c r="I5061" t="str">
        <f t="shared" ref="I5061:I5124" si="268">IF(G5061=FALSE,"",B5061)</f>
        <v/>
      </c>
    </row>
    <row r="5062" spans="2:9" x14ac:dyDescent="0.55000000000000004">
      <c r="B5062" t="b">
        <f>IF('Input and Summary Results'!D4644=0,FALSE,'Input and Summary Results'!$B4644)</f>
        <v>0</v>
      </c>
      <c r="C5062" t="b">
        <f>IF(OR(B5062=0,'Input and Summary Results'!D4644=0,'Input and Summary Results'!D4644=""),FALSE,'Input and Summary Results'!$D4644)</f>
        <v>0</v>
      </c>
      <c r="D5062" t="b">
        <f>IF(OR(B5062=0,'Input and Summary Results'!E4644=0),FALSE,'Input and Summary Results'!$E4644)</f>
        <v>0</v>
      </c>
      <c r="E5062" t="b">
        <f t="shared" si="266"/>
        <v>0</v>
      </c>
      <c r="F5062" t="b">
        <f t="shared" si="267"/>
        <v>0</v>
      </c>
      <c r="G5062" t="b">
        <f>IF('Input and Summary Results'!$J$4="yes",IF(C5062=FALSE,FALSE,IF('Data Transformation'!E5062&lt;$R$10,E5062,$R$10)),IF(C5062=FALSE,FALSE,IF(C5062&lt;$R$10,C5062,$R$10)))</f>
        <v>0</v>
      </c>
      <c r="H5062" t="b">
        <f>IF('Input and Summary Results'!$J$4="yes",'Data Transformation'!F5062,'Data Transformation'!D5062)</f>
        <v>0</v>
      </c>
      <c r="I5062" t="str">
        <f t="shared" si="268"/>
        <v/>
      </c>
    </row>
    <row r="5063" spans="2:9" x14ac:dyDescent="0.55000000000000004">
      <c r="B5063" t="b">
        <f>IF('Input and Summary Results'!D4645=0,FALSE,'Input and Summary Results'!$B4645)</f>
        <v>0</v>
      </c>
      <c r="C5063" t="b">
        <f>IF(OR(B5063=0,'Input and Summary Results'!D4645=0,'Input and Summary Results'!D4645=""),FALSE,'Input and Summary Results'!$D4645)</f>
        <v>0</v>
      </c>
      <c r="D5063" t="b">
        <f>IF(OR(B5063=0,'Input and Summary Results'!E4645=0),FALSE,'Input and Summary Results'!$E4645)</f>
        <v>0</v>
      </c>
      <c r="E5063" t="b">
        <f t="shared" si="266"/>
        <v>0</v>
      </c>
      <c r="F5063" t="b">
        <f t="shared" si="267"/>
        <v>0</v>
      </c>
      <c r="G5063" t="b">
        <f>IF('Input and Summary Results'!$J$4="yes",IF(C5063=FALSE,FALSE,IF('Data Transformation'!E5063&lt;$R$10,E5063,$R$10)),IF(C5063=FALSE,FALSE,IF(C5063&lt;$R$10,C5063,$R$10)))</f>
        <v>0</v>
      </c>
      <c r="H5063" t="b">
        <f>IF('Input and Summary Results'!$J$4="yes",'Data Transformation'!F5063,'Data Transformation'!D5063)</f>
        <v>0</v>
      </c>
      <c r="I5063" t="str">
        <f t="shared" si="268"/>
        <v/>
      </c>
    </row>
    <row r="5064" spans="2:9" x14ac:dyDescent="0.55000000000000004">
      <c r="B5064" t="b">
        <f>IF('Input and Summary Results'!D4646=0,FALSE,'Input and Summary Results'!$B4646)</f>
        <v>0</v>
      </c>
      <c r="C5064" t="b">
        <f>IF(OR(B5064=0,'Input and Summary Results'!D4646=0,'Input and Summary Results'!D4646=""),FALSE,'Input and Summary Results'!$D4646)</f>
        <v>0</v>
      </c>
      <c r="D5064" t="b">
        <f>IF(OR(B5064=0,'Input and Summary Results'!E4646=0),FALSE,'Input and Summary Results'!$E4646)</f>
        <v>0</v>
      </c>
      <c r="E5064" t="b">
        <f t="shared" si="266"/>
        <v>0</v>
      </c>
      <c r="F5064" t="b">
        <f t="shared" si="267"/>
        <v>0</v>
      </c>
      <c r="G5064" t="b">
        <f>IF('Input and Summary Results'!$J$4="yes",IF(C5064=FALSE,FALSE,IF('Data Transformation'!E5064&lt;$R$10,E5064,$R$10)),IF(C5064=FALSE,FALSE,IF(C5064&lt;$R$10,C5064,$R$10)))</f>
        <v>0</v>
      </c>
      <c r="H5064" t="b">
        <f>IF('Input and Summary Results'!$J$4="yes",'Data Transformation'!F5064,'Data Transformation'!D5064)</f>
        <v>0</v>
      </c>
      <c r="I5064" t="str">
        <f t="shared" si="268"/>
        <v/>
      </c>
    </row>
    <row r="5065" spans="2:9" x14ac:dyDescent="0.55000000000000004">
      <c r="B5065" t="b">
        <f>IF('Input and Summary Results'!D4647=0,FALSE,'Input and Summary Results'!$B4647)</f>
        <v>0</v>
      </c>
      <c r="C5065" t="b">
        <f>IF(OR(B5065=0,'Input and Summary Results'!D4647=0,'Input and Summary Results'!D4647=""),FALSE,'Input and Summary Results'!$D4647)</f>
        <v>0</v>
      </c>
      <c r="D5065" t="b">
        <f>IF(OR(B5065=0,'Input and Summary Results'!E4647=0),FALSE,'Input and Summary Results'!$E4647)</f>
        <v>0</v>
      </c>
      <c r="E5065" t="b">
        <f t="shared" si="266"/>
        <v>0</v>
      </c>
      <c r="F5065" t="b">
        <f t="shared" si="267"/>
        <v>0</v>
      </c>
      <c r="G5065" t="b">
        <f>IF('Input and Summary Results'!$J$4="yes",IF(C5065=FALSE,FALSE,IF('Data Transformation'!E5065&lt;$R$10,E5065,$R$10)),IF(C5065=FALSE,FALSE,IF(C5065&lt;$R$10,C5065,$R$10)))</f>
        <v>0</v>
      </c>
      <c r="H5065" t="b">
        <f>IF('Input and Summary Results'!$J$4="yes",'Data Transformation'!F5065,'Data Transformation'!D5065)</f>
        <v>0</v>
      </c>
      <c r="I5065" t="str">
        <f t="shared" si="268"/>
        <v/>
      </c>
    </row>
    <row r="5066" spans="2:9" x14ac:dyDescent="0.55000000000000004">
      <c r="B5066" t="b">
        <f>IF('Input and Summary Results'!D4648=0,FALSE,'Input and Summary Results'!$B4648)</f>
        <v>0</v>
      </c>
      <c r="C5066" t="b">
        <f>IF(OR(B5066=0,'Input and Summary Results'!D4648=0,'Input and Summary Results'!D4648=""),FALSE,'Input and Summary Results'!$D4648)</f>
        <v>0</v>
      </c>
      <c r="D5066" t="b">
        <f>IF(OR(B5066=0,'Input and Summary Results'!E4648=0),FALSE,'Input and Summary Results'!$E4648)</f>
        <v>0</v>
      </c>
      <c r="E5066" t="b">
        <f t="shared" si="266"/>
        <v>0</v>
      </c>
      <c r="F5066" t="b">
        <f t="shared" si="267"/>
        <v>0</v>
      </c>
      <c r="G5066" t="b">
        <f>IF('Input and Summary Results'!$J$4="yes",IF(C5066=FALSE,FALSE,IF('Data Transformation'!E5066&lt;$R$10,E5066,$R$10)),IF(C5066=FALSE,FALSE,IF(C5066&lt;$R$10,C5066,$R$10)))</f>
        <v>0</v>
      </c>
      <c r="H5066" t="b">
        <f>IF('Input and Summary Results'!$J$4="yes",'Data Transformation'!F5066,'Data Transformation'!D5066)</f>
        <v>0</v>
      </c>
      <c r="I5066" t="str">
        <f t="shared" si="268"/>
        <v/>
      </c>
    </row>
    <row r="5067" spans="2:9" x14ac:dyDescent="0.55000000000000004">
      <c r="B5067" t="b">
        <f>IF('Input and Summary Results'!D4649=0,FALSE,'Input and Summary Results'!$B4649)</f>
        <v>0</v>
      </c>
      <c r="C5067" t="b">
        <f>IF(OR(B5067=0,'Input and Summary Results'!D4649=0,'Input and Summary Results'!D4649=""),FALSE,'Input and Summary Results'!$D4649)</f>
        <v>0</v>
      </c>
      <c r="D5067" t="b">
        <f>IF(OR(B5067=0,'Input and Summary Results'!E4649=0),FALSE,'Input and Summary Results'!$E4649)</f>
        <v>0</v>
      </c>
      <c r="E5067" t="b">
        <f t="shared" si="266"/>
        <v>0</v>
      </c>
      <c r="F5067" t="b">
        <f t="shared" si="267"/>
        <v>0</v>
      </c>
      <c r="G5067" t="b">
        <f>IF('Input and Summary Results'!$J$4="yes",IF(C5067=FALSE,FALSE,IF('Data Transformation'!E5067&lt;$R$10,E5067,$R$10)),IF(C5067=FALSE,FALSE,IF(C5067&lt;$R$10,C5067,$R$10)))</f>
        <v>0</v>
      </c>
      <c r="H5067" t="b">
        <f>IF('Input and Summary Results'!$J$4="yes",'Data Transformation'!F5067,'Data Transformation'!D5067)</f>
        <v>0</v>
      </c>
      <c r="I5067" t="str">
        <f t="shared" si="268"/>
        <v/>
      </c>
    </row>
    <row r="5068" spans="2:9" x14ac:dyDescent="0.55000000000000004">
      <c r="B5068" t="b">
        <f>IF('Input and Summary Results'!D4650=0,FALSE,'Input and Summary Results'!$B4650)</f>
        <v>0</v>
      </c>
      <c r="C5068" t="b">
        <f>IF(OR(B5068=0,'Input and Summary Results'!D4650=0,'Input and Summary Results'!D4650=""),FALSE,'Input and Summary Results'!$D4650)</f>
        <v>0</v>
      </c>
      <c r="D5068" t="b">
        <f>IF(OR(B5068=0,'Input and Summary Results'!E4650=0),FALSE,'Input and Summary Results'!$E4650)</f>
        <v>0</v>
      </c>
      <c r="E5068" t="b">
        <f t="shared" si="266"/>
        <v>0</v>
      </c>
      <c r="F5068" t="b">
        <f t="shared" si="267"/>
        <v>0</v>
      </c>
      <c r="G5068" t="b">
        <f>IF('Input and Summary Results'!$J$4="yes",IF(C5068=FALSE,FALSE,IF('Data Transformation'!E5068&lt;$R$10,E5068,$R$10)),IF(C5068=FALSE,FALSE,IF(C5068&lt;$R$10,C5068,$R$10)))</f>
        <v>0</v>
      </c>
      <c r="H5068" t="b">
        <f>IF('Input and Summary Results'!$J$4="yes",'Data Transformation'!F5068,'Data Transformation'!D5068)</f>
        <v>0</v>
      </c>
      <c r="I5068" t="str">
        <f t="shared" si="268"/>
        <v/>
      </c>
    </row>
    <row r="5069" spans="2:9" x14ac:dyDescent="0.55000000000000004">
      <c r="B5069" t="b">
        <f>IF('Input and Summary Results'!D4651=0,FALSE,'Input and Summary Results'!$B4651)</f>
        <v>0</v>
      </c>
      <c r="C5069" t="b">
        <f>IF(OR(B5069=0,'Input and Summary Results'!D4651=0,'Input and Summary Results'!D4651=""),FALSE,'Input and Summary Results'!$D4651)</f>
        <v>0</v>
      </c>
      <c r="D5069" t="b">
        <f>IF(OR(B5069=0,'Input and Summary Results'!E4651=0),FALSE,'Input and Summary Results'!$E4651)</f>
        <v>0</v>
      </c>
      <c r="E5069" t="b">
        <f t="shared" si="266"/>
        <v>0</v>
      </c>
      <c r="F5069" t="b">
        <f t="shared" si="267"/>
        <v>0</v>
      </c>
      <c r="G5069" t="b">
        <f>IF('Input and Summary Results'!$J$4="yes",IF(C5069=FALSE,FALSE,IF('Data Transformation'!E5069&lt;$R$10,E5069,$R$10)),IF(C5069=FALSE,FALSE,IF(C5069&lt;$R$10,C5069,$R$10)))</f>
        <v>0</v>
      </c>
      <c r="H5069" t="b">
        <f>IF('Input and Summary Results'!$J$4="yes",'Data Transformation'!F5069,'Data Transformation'!D5069)</f>
        <v>0</v>
      </c>
      <c r="I5069" t="str">
        <f t="shared" si="268"/>
        <v/>
      </c>
    </row>
    <row r="5070" spans="2:9" x14ac:dyDescent="0.55000000000000004">
      <c r="B5070" t="b">
        <f>IF('Input and Summary Results'!D4652=0,FALSE,'Input and Summary Results'!$B4652)</f>
        <v>0</v>
      </c>
      <c r="C5070" t="b">
        <f>IF(OR(B5070=0,'Input and Summary Results'!D4652=0,'Input and Summary Results'!D4652=""),FALSE,'Input and Summary Results'!$D4652)</f>
        <v>0</v>
      </c>
      <c r="D5070" t="b">
        <f>IF(OR(B5070=0,'Input and Summary Results'!E4652=0),FALSE,'Input and Summary Results'!$E4652)</f>
        <v>0</v>
      </c>
      <c r="E5070" t="b">
        <f t="shared" si="266"/>
        <v>0</v>
      </c>
      <c r="F5070" t="b">
        <f t="shared" si="267"/>
        <v>0</v>
      </c>
      <c r="G5070" t="b">
        <f>IF('Input and Summary Results'!$J$4="yes",IF(C5070=FALSE,FALSE,IF('Data Transformation'!E5070&lt;$R$10,E5070,$R$10)),IF(C5070=FALSE,FALSE,IF(C5070&lt;$R$10,C5070,$R$10)))</f>
        <v>0</v>
      </c>
      <c r="H5070" t="b">
        <f>IF('Input and Summary Results'!$J$4="yes",'Data Transformation'!F5070,'Data Transformation'!D5070)</f>
        <v>0</v>
      </c>
      <c r="I5070" t="str">
        <f t="shared" si="268"/>
        <v/>
      </c>
    </row>
    <row r="5071" spans="2:9" x14ac:dyDescent="0.55000000000000004">
      <c r="B5071" t="b">
        <f>IF('Input and Summary Results'!D4653=0,FALSE,'Input and Summary Results'!$B4653)</f>
        <v>0</v>
      </c>
      <c r="C5071" t="b">
        <f>IF(OR(B5071=0,'Input and Summary Results'!D4653=0,'Input and Summary Results'!D4653=""),FALSE,'Input and Summary Results'!$D4653)</f>
        <v>0</v>
      </c>
      <c r="D5071" t="b">
        <f>IF(OR(B5071=0,'Input and Summary Results'!E4653=0),FALSE,'Input and Summary Results'!$E4653)</f>
        <v>0</v>
      </c>
      <c r="E5071" t="b">
        <f t="shared" si="266"/>
        <v>0</v>
      </c>
      <c r="F5071" t="b">
        <f t="shared" si="267"/>
        <v>0</v>
      </c>
      <c r="G5071" t="b">
        <f>IF('Input and Summary Results'!$J$4="yes",IF(C5071=FALSE,FALSE,IF('Data Transformation'!E5071&lt;$R$10,E5071,$R$10)),IF(C5071=FALSE,FALSE,IF(C5071&lt;$R$10,C5071,$R$10)))</f>
        <v>0</v>
      </c>
      <c r="H5071" t="b">
        <f>IF('Input and Summary Results'!$J$4="yes",'Data Transformation'!F5071,'Data Transformation'!D5071)</f>
        <v>0</v>
      </c>
      <c r="I5071" t="str">
        <f t="shared" si="268"/>
        <v/>
      </c>
    </row>
    <row r="5072" spans="2:9" x14ac:dyDescent="0.55000000000000004">
      <c r="B5072" t="b">
        <f>IF('Input and Summary Results'!D4654=0,FALSE,'Input and Summary Results'!$B4654)</f>
        <v>0</v>
      </c>
      <c r="C5072" t="b">
        <f>IF(OR(B5072=0,'Input and Summary Results'!D4654=0,'Input and Summary Results'!D4654=""),FALSE,'Input and Summary Results'!$D4654)</f>
        <v>0</v>
      </c>
      <c r="D5072" t="b">
        <f>IF(OR(B5072=0,'Input and Summary Results'!E4654=0),FALSE,'Input and Summary Results'!$E4654)</f>
        <v>0</v>
      </c>
      <c r="E5072" t="b">
        <f t="shared" si="266"/>
        <v>0</v>
      </c>
      <c r="F5072" t="b">
        <f t="shared" si="267"/>
        <v>0</v>
      </c>
      <c r="G5072" t="b">
        <f>IF('Input and Summary Results'!$J$4="yes",IF(C5072=FALSE,FALSE,IF('Data Transformation'!E5072&lt;$R$10,E5072,$R$10)),IF(C5072=FALSE,FALSE,IF(C5072&lt;$R$10,C5072,$R$10)))</f>
        <v>0</v>
      </c>
      <c r="H5072" t="b">
        <f>IF('Input and Summary Results'!$J$4="yes",'Data Transformation'!F5072,'Data Transformation'!D5072)</f>
        <v>0</v>
      </c>
      <c r="I5072" t="str">
        <f t="shared" si="268"/>
        <v/>
      </c>
    </row>
    <row r="5073" spans="2:9" x14ac:dyDescent="0.55000000000000004">
      <c r="B5073" t="b">
        <f>IF('Input and Summary Results'!D4655=0,FALSE,'Input and Summary Results'!$B4655)</f>
        <v>0</v>
      </c>
      <c r="C5073" t="b">
        <f>IF(OR(B5073=0,'Input and Summary Results'!D4655=0,'Input and Summary Results'!D4655=""),FALSE,'Input and Summary Results'!$D4655)</f>
        <v>0</v>
      </c>
      <c r="D5073" t="b">
        <f>IF(OR(B5073=0,'Input and Summary Results'!E4655=0),FALSE,'Input and Summary Results'!$E4655)</f>
        <v>0</v>
      </c>
      <c r="E5073" t="b">
        <f t="shared" si="266"/>
        <v>0</v>
      </c>
      <c r="F5073" t="b">
        <f t="shared" si="267"/>
        <v>0</v>
      </c>
      <c r="G5073" t="b">
        <f>IF('Input and Summary Results'!$J$4="yes",IF(C5073=FALSE,FALSE,IF('Data Transformation'!E5073&lt;$R$10,E5073,$R$10)),IF(C5073=FALSE,FALSE,IF(C5073&lt;$R$10,C5073,$R$10)))</f>
        <v>0</v>
      </c>
      <c r="H5073" t="b">
        <f>IF('Input and Summary Results'!$J$4="yes",'Data Transformation'!F5073,'Data Transformation'!D5073)</f>
        <v>0</v>
      </c>
      <c r="I5073" t="str">
        <f t="shared" si="268"/>
        <v/>
      </c>
    </row>
    <row r="5074" spans="2:9" x14ac:dyDescent="0.55000000000000004">
      <c r="B5074" t="b">
        <f>IF('Input and Summary Results'!D4656=0,FALSE,'Input and Summary Results'!$B4656)</f>
        <v>0</v>
      </c>
      <c r="C5074" t="b">
        <f>IF(OR(B5074=0,'Input and Summary Results'!D4656=0,'Input and Summary Results'!D4656=""),FALSE,'Input and Summary Results'!$D4656)</f>
        <v>0</v>
      </c>
      <c r="D5074" t="b">
        <f>IF(OR(B5074=0,'Input and Summary Results'!E4656=0),FALSE,'Input and Summary Results'!$E4656)</f>
        <v>0</v>
      </c>
      <c r="E5074" t="b">
        <f t="shared" si="266"/>
        <v>0</v>
      </c>
      <c r="F5074" t="b">
        <f t="shared" si="267"/>
        <v>0</v>
      </c>
      <c r="G5074" t="b">
        <f>IF('Input and Summary Results'!$J$4="yes",IF(C5074=FALSE,FALSE,IF('Data Transformation'!E5074&lt;$R$10,E5074,$R$10)),IF(C5074=FALSE,FALSE,IF(C5074&lt;$R$10,C5074,$R$10)))</f>
        <v>0</v>
      </c>
      <c r="H5074" t="b">
        <f>IF('Input and Summary Results'!$J$4="yes",'Data Transformation'!F5074,'Data Transformation'!D5074)</f>
        <v>0</v>
      </c>
      <c r="I5074" t="str">
        <f t="shared" si="268"/>
        <v/>
      </c>
    </row>
    <row r="5075" spans="2:9" x14ac:dyDescent="0.55000000000000004">
      <c r="B5075" t="b">
        <f>IF('Input and Summary Results'!D4657=0,FALSE,'Input and Summary Results'!$B4657)</f>
        <v>0</v>
      </c>
      <c r="C5075" t="b">
        <f>IF(OR(B5075=0,'Input and Summary Results'!D4657=0,'Input and Summary Results'!D4657=""),FALSE,'Input and Summary Results'!$D4657)</f>
        <v>0</v>
      </c>
      <c r="D5075" t="b">
        <f>IF(OR(B5075=0,'Input and Summary Results'!E4657=0),FALSE,'Input and Summary Results'!$E4657)</f>
        <v>0</v>
      </c>
      <c r="E5075" t="b">
        <f t="shared" si="266"/>
        <v>0</v>
      </c>
      <c r="F5075" t="b">
        <f t="shared" si="267"/>
        <v>0</v>
      </c>
      <c r="G5075" t="b">
        <f>IF('Input and Summary Results'!$J$4="yes",IF(C5075=FALSE,FALSE,IF('Data Transformation'!E5075&lt;$R$10,E5075,$R$10)),IF(C5075=FALSE,FALSE,IF(C5075&lt;$R$10,C5075,$R$10)))</f>
        <v>0</v>
      </c>
      <c r="H5075" t="b">
        <f>IF('Input and Summary Results'!$J$4="yes",'Data Transformation'!F5075,'Data Transformation'!D5075)</f>
        <v>0</v>
      </c>
      <c r="I5075" t="str">
        <f t="shared" si="268"/>
        <v/>
      </c>
    </row>
    <row r="5076" spans="2:9" x14ac:dyDescent="0.55000000000000004">
      <c r="B5076" t="b">
        <f>IF('Input and Summary Results'!D4658=0,FALSE,'Input and Summary Results'!$B4658)</f>
        <v>0</v>
      </c>
      <c r="C5076" t="b">
        <f>IF(OR(B5076=0,'Input and Summary Results'!D4658=0,'Input and Summary Results'!D4658=""),FALSE,'Input and Summary Results'!$D4658)</f>
        <v>0</v>
      </c>
      <c r="D5076" t="b">
        <f>IF(OR(B5076=0,'Input and Summary Results'!E4658=0),FALSE,'Input and Summary Results'!$E4658)</f>
        <v>0</v>
      </c>
      <c r="E5076" t="b">
        <f t="shared" si="266"/>
        <v>0</v>
      </c>
      <c r="F5076" t="b">
        <f t="shared" si="267"/>
        <v>0</v>
      </c>
      <c r="G5076" t="b">
        <f>IF('Input and Summary Results'!$J$4="yes",IF(C5076=FALSE,FALSE,IF('Data Transformation'!E5076&lt;$R$10,E5076,$R$10)),IF(C5076=FALSE,FALSE,IF(C5076&lt;$R$10,C5076,$R$10)))</f>
        <v>0</v>
      </c>
      <c r="H5076" t="b">
        <f>IF('Input and Summary Results'!$J$4="yes",'Data Transformation'!F5076,'Data Transformation'!D5076)</f>
        <v>0</v>
      </c>
      <c r="I5076" t="str">
        <f t="shared" si="268"/>
        <v/>
      </c>
    </row>
    <row r="5077" spans="2:9" x14ac:dyDescent="0.55000000000000004">
      <c r="B5077" t="b">
        <f>IF('Input and Summary Results'!D4659=0,FALSE,'Input and Summary Results'!$B4659)</f>
        <v>0</v>
      </c>
      <c r="C5077" t="b">
        <f>IF(OR(B5077=0,'Input and Summary Results'!D4659=0,'Input and Summary Results'!D4659=""),FALSE,'Input and Summary Results'!$D4659)</f>
        <v>0</v>
      </c>
      <c r="D5077" t="b">
        <f>IF(OR(B5077=0,'Input and Summary Results'!E4659=0),FALSE,'Input and Summary Results'!$E4659)</f>
        <v>0</v>
      </c>
      <c r="E5077" t="b">
        <f t="shared" si="266"/>
        <v>0</v>
      </c>
      <c r="F5077" t="b">
        <f t="shared" si="267"/>
        <v>0</v>
      </c>
      <c r="G5077" t="b">
        <f>IF('Input and Summary Results'!$J$4="yes",IF(C5077=FALSE,FALSE,IF('Data Transformation'!E5077&lt;$R$10,E5077,$R$10)),IF(C5077=FALSE,FALSE,IF(C5077&lt;$R$10,C5077,$R$10)))</f>
        <v>0</v>
      </c>
      <c r="H5077" t="b">
        <f>IF('Input and Summary Results'!$J$4="yes",'Data Transformation'!F5077,'Data Transformation'!D5077)</f>
        <v>0</v>
      </c>
      <c r="I5077" t="str">
        <f t="shared" si="268"/>
        <v/>
      </c>
    </row>
    <row r="5078" spans="2:9" x14ac:dyDescent="0.55000000000000004">
      <c r="B5078" t="b">
        <f>IF('Input and Summary Results'!D4660=0,FALSE,'Input and Summary Results'!$B4660)</f>
        <v>0</v>
      </c>
      <c r="C5078" t="b">
        <f>IF(OR(B5078=0,'Input and Summary Results'!D4660=0,'Input and Summary Results'!D4660=""),FALSE,'Input and Summary Results'!$D4660)</f>
        <v>0</v>
      </c>
      <c r="D5078" t="b">
        <f>IF(OR(B5078=0,'Input and Summary Results'!E4660=0),FALSE,'Input and Summary Results'!$E4660)</f>
        <v>0</v>
      </c>
      <c r="E5078" t="b">
        <f t="shared" si="266"/>
        <v>0</v>
      </c>
      <c r="F5078" t="b">
        <f t="shared" si="267"/>
        <v>0</v>
      </c>
      <c r="G5078" t="b">
        <f>IF('Input and Summary Results'!$J$4="yes",IF(C5078=FALSE,FALSE,IF('Data Transformation'!E5078&lt;$R$10,E5078,$R$10)),IF(C5078=FALSE,FALSE,IF(C5078&lt;$R$10,C5078,$R$10)))</f>
        <v>0</v>
      </c>
      <c r="H5078" t="b">
        <f>IF('Input and Summary Results'!$J$4="yes",'Data Transformation'!F5078,'Data Transformation'!D5078)</f>
        <v>0</v>
      </c>
      <c r="I5078" t="str">
        <f t="shared" si="268"/>
        <v/>
      </c>
    </row>
    <row r="5079" spans="2:9" x14ac:dyDescent="0.55000000000000004">
      <c r="B5079" t="b">
        <f>IF('Input and Summary Results'!D4661=0,FALSE,'Input and Summary Results'!$B4661)</f>
        <v>0</v>
      </c>
      <c r="C5079" t="b">
        <f>IF(OR(B5079=0,'Input and Summary Results'!D4661=0,'Input and Summary Results'!D4661=""),FALSE,'Input and Summary Results'!$D4661)</f>
        <v>0</v>
      </c>
      <c r="D5079" t="b">
        <f>IF(OR(B5079=0,'Input and Summary Results'!E4661=0),FALSE,'Input and Summary Results'!$E4661)</f>
        <v>0</v>
      </c>
      <c r="E5079" t="b">
        <f t="shared" si="266"/>
        <v>0</v>
      </c>
      <c r="F5079" t="b">
        <f t="shared" si="267"/>
        <v>0</v>
      </c>
      <c r="G5079" t="b">
        <f>IF('Input and Summary Results'!$J$4="yes",IF(C5079=FALSE,FALSE,IF('Data Transformation'!E5079&lt;$R$10,E5079,$R$10)),IF(C5079=FALSE,FALSE,IF(C5079&lt;$R$10,C5079,$R$10)))</f>
        <v>0</v>
      </c>
      <c r="H5079" t="b">
        <f>IF('Input and Summary Results'!$J$4="yes",'Data Transformation'!F5079,'Data Transformation'!D5079)</f>
        <v>0</v>
      </c>
      <c r="I5079" t="str">
        <f t="shared" si="268"/>
        <v/>
      </c>
    </row>
    <row r="5080" spans="2:9" x14ac:dyDescent="0.55000000000000004">
      <c r="B5080" t="b">
        <f>IF('Input and Summary Results'!D4662=0,FALSE,'Input and Summary Results'!$B4662)</f>
        <v>0</v>
      </c>
      <c r="C5080" t="b">
        <f>IF(OR(B5080=0,'Input and Summary Results'!D4662=0,'Input and Summary Results'!D4662=""),FALSE,'Input and Summary Results'!$D4662)</f>
        <v>0</v>
      </c>
      <c r="D5080" t="b">
        <f>IF(OR(B5080=0,'Input and Summary Results'!E4662=0),FALSE,'Input and Summary Results'!$E4662)</f>
        <v>0</v>
      </c>
      <c r="E5080" t="b">
        <f t="shared" si="266"/>
        <v>0</v>
      </c>
      <c r="F5080" t="b">
        <f t="shared" si="267"/>
        <v>0</v>
      </c>
      <c r="G5080" t="b">
        <f>IF('Input and Summary Results'!$J$4="yes",IF(C5080=FALSE,FALSE,IF('Data Transformation'!E5080&lt;$R$10,E5080,$R$10)),IF(C5080=FALSE,FALSE,IF(C5080&lt;$R$10,C5080,$R$10)))</f>
        <v>0</v>
      </c>
      <c r="H5080" t="b">
        <f>IF('Input and Summary Results'!$J$4="yes",'Data Transformation'!F5080,'Data Transformation'!D5080)</f>
        <v>0</v>
      </c>
      <c r="I5080" t="str">
        <f t="shared" si="268"/>
        <v/>
      </c>
    </row>
    <row r="5081" spans="2:9" x14ac:dyDescent="0.55000000000000004">
      <c r="B5081" t="b">
        <f>IF('Input and Summary Results'!D4663=0,FALSE,'Input and Summary Results'!$B4663)</f>
        <v>0</v>
      </c>
      <c r="C5081" t="b">
        <f>IF(OR(B5081=0,'Input and Summary Results'!D4663=0,'Input and Summary Results'!D4663=""),FALSE,'Input and Summary Results'!$D4663)</f>
        <v>0</v>
      </c>
      <c r="D5081" t="b">
        <f>IF(OR(B5081=0,'Input and Summary Results'!E4663=0),FALSE,'Input and Summary Results'!$E4663)</f>
        <v>0</v>
      </c>
      <c r="E5081" t="b">
        <f t="shared" si="266"/>
        <v>0</v>
      </c>
      <c r="F5081" t="b">
        <f t="shared" si="267"/>
        <v>0</v>
      </c>
      <c r="G5081" t="b">
        <f>IF('Input and Summary Results'!$J$4="yes",IF(C5081=FALSE,FALSE,IF('Data Transformation'!E5081&lt;$R$10,E5081,$R$10)),IF(C5081=FALSE,FALSE,IF(C5081&lt;$R$10,C5081,$R$10)))</f>
        <v>0</v>
      </c>
      <c r="H5081" t="b">
        <f>IF('Input and Summary Results'!$J$4="yes",'Data Transformation'!F5081,'Data Transformation'!D5081)</f>
        <v>0</v>
      </c>
      <c r="I5081" t="str">
        <f t="shared" si="268"/>
        <v/>
      </c>
    </row>
    <row r="5082" spans="2:9" x14ac:dyDescent="0.55000000000000004">
      <c r="B5082" t="b">
        <f>IF('Input and Summary Results'!D4664=0,FALSE,'Input and Summary Results'!$B4664)</f>
        <v>0</v>
      </c>
      <c r="C5082" t="b">
        <f>IF(OR(B5082=0,'Input and Summary Results'!D4664=0,'Input and Summary Results'!D4664=""),FALSE,'Input and Summary Results'!$D4664)</f>
        <v>0</v>
      </c>
      <c r="D5082" t="b">
        <f>IF(OR(B5082=0,'Input and Summary Results'!E4664=0),FALSE,'Input and Summary Results'!$E4664)</f>
        <v>0</v>
      </c>
      <c r="E5082" t="b">
        <f t="shared" si="266"/>
        <v>0</v>
      </c>
      <c r="F5082" t="b">
        <f t="shared" si="267"/>
        <v>0</v>
      </c>
      <c r="G5082" t="b">
        <f>IF('Input and Summary Results'!$J$4="yes",IF(C5082=FALSE,FALSE,IF('Data Transformation'!E5082&lt;$R$10,E5082,$R$10)),IF(C5082=FALSE,FALSE,IF(C5082&lt;$R$10,C5082,$R$10)))</f>
        <v>0</v>
      </c>
      <c r="H5082" t="b">
        <f>IF('Input and Summary Results'!$J$4="yes",'Data Transformation'!F5082,'Data Transformation'!D5082)</f>
        <v>0</v>
      </c>
      <c r="I5082" t="str">
        <f t="shared" si="268"/>
        <v/>
      </c>
    </row>
    <row r="5083" spans="2:9" x14ac:dyDescent="0.55000000000000004">
      <c r="B5083" t="b">
        <f>IF('Input and Summary Results'!D4665=0,FALSE,'Input and Summary Results'!$B4665)</f>
        <v>0</v>
      </c>
      <c r="C5083" t="b">
        <f>IF(OR(B5083=0,'Input and Summary Results'!D4665=0,'Input and Summary Results'!D4665=""),FALSE,'Input and Summary Results'!$D4665)</f>
        <v>0</v>
      </c>
      <c r="D5083" t="b">
        <f>IF(OR(B5083=0,'Input and Summary Results'!E4665=0),FALSE,'Input and Summary Results'!$E4665)</f>
        <v>0</v>
      </c>
      <c r="E5083" t="b">
        <f t="shared" si="266"/>
        <v>0</v>
      </c>
      <c r="F5083" t="b">
        <f t="shared" si="267"/>
        <v>0</v>
      </c>
      <c r="G5083" t="b">
        <f>IF('Input and Summary Results'!$J$4="yes",IF(C5083=FALSE,FALSE,IF('Data Transformation'!E5083&lt;$R$10,E5083,$R$10)),IF(C5083=FALSE,FALSE,IF(C5083&lt;$R$10,C5083,$R$10)))</f>
        <v>0</v>
      </c>
      <c r="H5083" t="b">
        <f>IF('Input and Summary Results'!$J$4="yes",'Data Transformation'!F5083,'Data Transformation'!D5083)</f>
        <v>0</v>
      </c>
      <c r="I5083" t="str">
        <f t="shared" si="268"/>
        <v/>
      </c>
    </row>
    <row r="5084" spans="2:9" x14ac:dyDescent="0.55000000000000004">
      <c r="B5084" t="b">
        <f>IF('Input and Summary Results'!D4666=0,FALSE,'Input and Summary Results'!$B4666)</f>
        <v>0</v>
      </c>
      <c r="C5084" t="b">
        <f>IF(OR(B5084=0,'Input and Summary Results'!D4666=0,'Input and Summary Results'!D4666=""),FALSE,'Input and Summary Results'!$D4666)</f>
        <v>0</v>
      </c>
      <c r="D5084" t="b">
        <f>IF(OR(B5084=0,'Input and Summary Results'!E4666=0),FALSE,'Input and Summary Results'!$E4666)</f>
        <v>0</v>
      </c>
      <c r="E5084" t="b">
        <f t="shared" si="266"/>
        <v>0</v>
      </c>
      <c r="F5084" t="b">
        <f t="shared" si="267"/>
        <v>0</v>
      </c>
      <c r="G5084" t="b">
        <f>IF('Input and Summary Results'!$J$4="yes",IF(C5084=FALSE,FALSE,IF('Data Transformation'!E5084&lt;$R$10,E5084,$R$10)),IF(C5084=FALSE,FALSE,IF(C5084&lt;$R$10,C5084,$R$10)))</f>
        <v>0</v>
      </c>
      <c r="H5084" t="b">
        <f>IF('Input and Summary Results'!$J$4="yes",'Data Transformation'!F5084,'Data Transformation'!D5084)</f>
        <v>0</v>
      </c>
      <c r="I5084" t="str">
        <f t="shared" si="268"/>
        <v/>
      </c>
    </row>
    <row r="5085" spans="2:9" x14ac:dyDescent="0.55000000000000004">
      <c r="B5085" t="b">
        <f>IF('Input and Summary Results'!D4667=0,FALSE,'Input and Summary Results'!$B4667)</f>
        <v>0</v>
      </c>
      <c r="C5085" t="b">
        <f>IF(OR(B5085=0,'Input and Summary Results'!D4667=0,'Input and Summary Results'!D4667=""),FALSE,'Input and Summary Results'!$D4667)</f>
        <v>0</v>
      </c>
      <c r="D5085" t="b">
        <f>IF(OR(B5085=0,'Input and Summary Results'!E4667=0),FALSE,'Input and Summary Results'!$E4667)</f>
        <v>0</v>
      </c>
      <c r="E5085" t="b">
        <f t="shared" si="266"/>
        <v>0</v>
      </c>
      <c r="F5085" t="b">
        <f t="shared" si="267"/>
        <v>0</v>
      </c>
      <c r="G5085" t="b">
        <f>IF('Input and Summary Results'!$J$4="yes",IF(C5085=FALSE,FALSE,IF('Data Transformation'!E5085&lt;$R$10,E5085,$R$10)),IF(C5085=FALSE,FALSE,IF(C5085&lt;$R$10,C5085,$R$10)))</f>
        <v>0</v>
      </c>
      <c r="H5085" t="b">
        <f>IF('Input and Summary Results'!$J$4="yes",'Data Transformation'!F5085,'Data Transformation'!D5085)</f>
        <v>0</v>
      </c>
      <c r="I5085" t="str">
        <f t="shared" si="268"/>
        <v/>
      </c>
    </row>
    <row r="5086" spans="2:9" x14ac:dyDescent="0.55000000000000004">
      <c r="B5086" t="b">
        <f>IF('Input and Summary Results'!D4668=0,FALSE,'Input and Summary Results'!$B4668)</f>
        <v>0</v>
      </c>
      <c r="C5086" t="b">
        <f>IF(OR(B5086=0,'Input and Summary Results'!D4668=0,'Input and Summary Results'!D4668=""),FALSE,'Input and Summary Results'!$D4668)</f>
        <v>0</v>
      </c>
      <c r="D5086" t="b">
        <f>IF(OR(B5086=0,'Input and Summary Results'!E4668=0),FALSE,'Input and Summary Results'!$E4668)</f>
        <v>0</v>
      </c>
      <c r="E5086" t="b">
        <f t="shared" si="266"/>
        <v>0</v>
      </c>
      <c r="F5086" t="b">
        <f t="shared" si="267"/>
        <v>0</v>
      </c>
      <c r="G5086" t="b">
        <f>IF('Input and Summary Results'!$J$4="yes",IF(C5086=FALSE,FALSE,IF('Data Transformation'!E5086&lt;$R$10,E5086,$R$10)),IF(C5086=FALSE,FALSE,IF(C5086&lt;$R$10,C5086,$R$10)))</f>
        <v>0</v>
      </c>
      <c r="H5086" t="b">
        <f>IF('Input and Summary Results'!$J$4="yes",'Data Transformation'!F5086,'Data Transformation'!D5086)</f>
        <v>0</v>
      </c>
      <c r="I5086" t="str">
        <f t="shared" si="268"/>
        <v/>
      </c>
    </row>
    <row r="5087" spans="2:9" x14ac:dyDescent="0.55000000000000004">
      <c r="B5087" t="b">
        <f>IF('Input and Summary Results'!D4669=0,FALSE,'Input and Summary Results'!$B4669)</f>
        <v>0</v>
      </c>
      <c r="C5087" t="b">
        <f>IF(OR(B5087=0,'Input and Summary Results'!D4669=0,'Input and Summary Results'!D4669=""),FALSE,'Input and Summary Results'!$D4669)</f>
        <v>0</v>
      </c>
      <c r="D5087" t="b">
        <f>IF(OR(B5087=0,'Input and Summary Results'!E4669=0),FALSE,'Input and Summary Results'!$E4669)</f>
        <v>0</v>
      </c>
      <c r="E5087" t="b">
        <f t="shared" si="266"/>
        <v>0</v>
      </c>
      <c r="F5087" t="b">
        <f t="shared" si="267"/>
        <v>0</v>
      </c>
      <c r="G5087" t="b">
        <f>IF('Input and Summary Results'!$J$4="yes",IF(C5087=FALSE,FALSE,IF('Data Transformation'!E5087&lt;$R$10,E5087,$R$10)),IF(C5087=FALSE,FALSE,IF(C5087&lt;$R$10,C5087,$R$10)))</f>
        <v>0</v>
      </c>
      <c r="H5087" t="b">
        <f>IF('Input and Summary Results'!$J$4="yes",'Data Transformation'!F5087,'Data Transformation'!D5087)</f>
        <v>0</v>
      </c>
      <c r="I5087" t="str">
        <f t="shared" si="268"/>
        <v/>
      </c>
    </row>
    <row r="5088" spans="2:9" x14ac:dyDescent="0.55000000000000004">
      <c r="B5088" t="b">
        <f>IF('Input and Summary Results'!D4670=0,FALSE,'Input and Summary Results'!$B4670)</f>
        <v>0</v>
      </c>
      <c r="C5088" t="b">
        <f>IF(OR(B5088=0,'Input and Summary Results'!D4670=0,'Input and Summary Results'!D4670=""),FALSE,'Input and Summary Results'!$D4670)</f>
        <v>0</v>
      </c>
      <c r="D5088" t="b">
        <f>IF(OR(B5088=0,'Input and Summary Results'!E4670=0),FALSE,'Input and Summary Results'!$E4670)</f>
        <v>0</v>
      </c>
      <c r="E5088" t="b">
        <f t="shared" si="266"/>
        <v>0</v>
      </c>
      <c r="F5088" t="b">
        <f t="shared" si="267"/>
        <v>0</v>
      </c>
      <c r="G5088" t="b">
        <f>IF('Input and Summary Results'!$J$4="yes",IF(C5088=FALSE,FALSE,IF('Data Transformation'!E5088&lt;$R$10,E5088,$R$10)),IF(C5088=FALSE,FALSE,IF(C5088&lt;$R$10,C5088,$R$10)))</f>
        <v>0</v>
      </c>
      <c r="H5088" t="b">
        <f>IF('Input and Summary Results'!$J$4="yes",'Data Transformation'!F5088,'Data Transformation'!D5088)</f>
        <v>0</v>
      </c>
      <c r="I5088" t="str">
        <f t="shared" si="268"/>
        <v/>
      </c>
    </row>
    <row r="5089" spans="2:9" x14ac:dyDescent="0.55000000000000004">
      <c r="B5089" t="b">
        <f>IF('Input and Summary Results'!D4671=0,FALSE,'Input and Summary Results'!$B4671)</f>
        <v>0</v>
      </c>
      <c r="C5089" t="b">
        <f>IF(OR(B5089=0,'Input and Summary Results'!D4671=0,'Input and Summary Results'!D4671=""),FALSE,'Input and Summary Results'!$D4671)</f>
        <v>0</v>
      </c>
      <c r="D5089" t="b">
        <f>IF(OR(B5089=0,'Input and Summary Results'!E4671=0),FALSE,'Input and Summary Results'!$E4671)</f>
        <v>0</v>
      </c>
      <c r="E5089" t="b">
        <f t="shared" si="266"/>
        <v>0</v>
      </c>
      <c r="F5089" t="b">
        <f t="shared" si="267"/>
        <v>0</v>
      </c>
      <c r="G5089" t="b">
        <f>IF('Input and Summary Results'!$J$4="yes",IF(C5089=FALSE,FALSE,IF('Data Transformation'!E5089&lt;$R$10,E5089,$R$10)),IF(C5089=FALSE,FALSE,IF(C5089&lt;$R$10,C5089,$R$10)))</f>
        <v>0</v>
      </c>
      <c r="H5089" t="b">
        <f>IF('Input and Summary Results'!$J$4="yes",'Data Transformation'!F5089,'Data Transformation'!D5089)</f>
        <v>0</v>
      </c>
      <c r="I5089" t="str">
        <f t="shared" si="268"/>
        <v/>
      </c>
    </row>
    <row r="5090" spans="2:9" x14ac:dyDescent="0.55000000000000004">
      <c r="B5090" t="b">
        <f>IF('Input and Summary Results'!D4672=0,FALSE,'Input and Summary Results'!$B4672)</f>
        <v>0</v>
      </c>
      <c r="C5090" t="b">
        <f>IF(OR(B5090=0,'Input and Summary Results'!D4672=0,'Input and Summary Results'!D4672=""),FALSE,'Input and Summary Results'!$D4672)</f>
        <v>0</v>
      </c>
      <c r="D5090" t="b">
        <f>IF(OR(B5090=0,'Input and Summary Results'!E4672=0),FALSE,'Input and Summary Results'!$E4672)</f>
        <v>0</v>
      </c>
      <c r="E5090" t="b">
        <f t="shared" si="266"/>
        <v>0</v>
      </c>
      <c r="F5090" t="b">
        <f t="shared" si="267"/>
        <v>0</v>
      </c>
      <c r="G5090" t="b">
        <f>IF('Input and Summary Results'!$J$4="yes",IF(C5090=FALSE,FALSE,IF('Data Transformation'!E5090&lt;$R$10,E5090,$R$10)),IF(C5090=FALSE,FALSE,IF(C5090&lt;$R$10,C5090,$R$10)))</f>
        <v>0</v>
      </c>
      <c r="H5090" t="b">
        <f>IF('Input and Summary Results'!$J$4="yes",'Data Transformation'!F5090,'Data Transformation'!D5090)</f>
        <v>0</v>
      </c>
      <c r="I5090" t="str">
        <f t="shared" si="268"/>
        <v/>
      </c>
    </row>
    <row r="5091" spans="2:9" x14ac:dyDescent="0.55000000000000004">
      <c r="B5091" t="b">
        <f>IF('Input and Summary Results'!D4673=0,FALSE,'Input and Summary Results'!$B4673)</f>
        <v>0</v>
      </c>
      <c r="C5091" t="b">
        <f>IF(OR(B5091=0,'Input and Summary Results'!D4673=0,'Input and Summary Results'!D4673=""),FALSE,'Input and Summary Results'!$D4673)</f>
        <v>0</v>
      </c>
      <c r="D5091" t="b">
        <f>IF(OR(B5091=0,'Input and Summary Results'!E4673=0),FALSE,'Input and Summary Results'!$E4673)</f>
        <v>0</v>
      </c>
      <c r="E5091" t="b">
        <f t="shared" si="266"/>
        <v>0</v>
      </c>
      <c r="F5091" t="b">
        <f t="shared" si="267"/>
        <v>0</v>
      </c>
      <c r="G5091" t="b">
        <f>IF('Input and Summary Results'!$J$4="yes",IF(C5091=FALSE,FALSE,IF('Data Transformation'!E5091&lt;$R$10,E5091,$R$10)),IF(C5091=FALSE,FALSE,IF(C5091&lt;$R$10,C5091,$R$10)))</f>
        <v>0</v>
      </c>
      <c r="H5091" t="b">
        <f>IF('Input and Summary Results'!$J$4="yes",'Data Transformation'!F5091,'Data Transformation'!D5091)</f>
        <v>0</v>
      </c>
      <c r="I5091" t="str">
        <f t="shared" si="268"/>
        <v/>
      </c>
    </row>
    <row r="5092" spans="2:9" x14ac:dyDescent="0.55000000000000004">
      <c r="B5092" t="b">
        <f>IF('Input and Summary Results'!D4674=0,FALSE,'Input and Summary Results'!$B4674)</f>
        <v>0</v>
      </c>
      <c r="C5092" t="b">
        <f>IF(OR(B5092=0,'Input and Summary Results'!D4674=0,'Input and Summary Results'!D4674=""),FALSE,'Input and Summary Results'!$D4674)</f>
        <v>0</v>
      </c>
      <c r="D5092" t="b">
        <f>IF(OR(B5092=0,'Input and Summary Results'!E4674=0),FALSE,'Input and Summary Results'!$E4674)</f>
        <v>0</v>
      </c>
      <c r="E5092" t="b">
        <f t="shared" si="266"/>
        <v>0</v>
      </c>
      <c r="F5092" t="b">
        <f t="shared" si="267"/>
        <v>0</v>
      </c>
      <c r="G5092" t="b">
        <f>IF('Input and Summary Results'!$J$4="yes",IF(C5092=FALSE,FALSE,IF('Data Transformation'!E5092&lt;$R$10,E5092,$R$10)),IF(C5092=FALSE,FALSE,IF(C5092&lt;$R$10,C5092,$R$10)))</f>
        <v>0</v>
      </c>
      <c r="H5092" t="b">
        <f>IF('Input and Summary Results'!$J$4="yes",'Data Transformation'!F5092,'Data Transformation'!D5092)</f>
        <v>0</v>
      </c>
      <c r="I5092" t="str">
        <f t="shared" si="268"/>
        <v/>
      </c>
    </row>
    <row r="5093" spans="2:9" x14ac:dyDescent="0.55000000000000004">
      <c r="B5093" t="b">
        <f>IF('Input and Summary Results'!D4675=0,FALSE,'Input and Summary Results'!$B4675)</f>
        <v>0</v>
      </c>
      <c r="C5093" t="b">
        <f>IF(OR(B5093=0,'Input and Summary Results'!D4675=0,'Input and Summary Results'!D4675=""),FALSE,'Input and Summary Results'!$D4675)</f>
        <v>0</v>
      </c>
      <c r="D5093" t="b">
        <f>IF(OR(B5093=0,'Input and Summary Results'!E4675=0),FALSE,'Input and Summary Results'!$E4675)</f>
        <v>0</v>
      </c>
      <c r="E5093" t="b">
        <f t="shared" si="266"/>
        <v>0</v>
      </c>
      <c r="F5093" t="b">
        <f t="shared" si="267"/>
        <v>0</v>
      </c>
      <c r="G5093" t="b">
        <f>IF('Input and Summary Results'!$J$4="yes",IF(C5093=FALSE,FALSE,IF('Data Transformation'!E5093&lt;$R$10,E5093,$R$10)),IF(C5093=FALSE,FALSE,IF(C5093&lt;$R$10,C5093,$R$10)))</f>
        <v>0</v>
      </c>
      <c r="H5093" t="b">
        <f>IF('Input and Summary Results'!$J$4="yes",'Data Transformation'!F5093,'Data Transformation'!D5093)</f>
        <v>0</v>
      </c>
      <c r="I5093" t="str">
        <f t="shared" si="268"/>
        <v/>
      </c>
    </row>
    <row r="5094" spans="2:9" x14ac:dyDescent="0.55000000000000004">
      <c r="B5094" t="b">
        <f>IF('Input and Summary Results'!D4676=0,FALSE,'Input and Summary Results'!$B4676)</f>
        <v>0</v>
      </c>
      <c r="C5094" t="b">
        <f>IF(OR(B5094=0,'Input and Summary Results'!D4676=0,'Input and Summary Results'!D4676=""),FALSE,'Input and Summary Results'!$D4676)</f>
        <v>0</v>
      </c>
      <c r="D5094" t="b">
        <f>IF(OR(B5094=0,'Input and Summary Results'!E4676=0),FALSE,'Input and Summary Results'!$E4676)</f>
        <v>0</v>
      </c>
      <c r="E5094" t="b">
        <f t="shared" si="266"/>
        <v>0</v>
      </c>
      <c r="F5094" t="b">
        <f t="shared" si="267"/>
        <v>0</v>
      </c>
      <c r="G5094" t="b">
        <f>IF('Input and Summary Results'!$J$4="yes",IF(C5094=FALSE,FALSE,IF('Data Transformation'!E5094&lt;$R$10,E5094,$R$10)),IF(C5094=FALSE,FALSE,IF(C5094&lt;$R$10,C5094,$R$10)))</f>
        <v>0</v>
      </c>
      <c r="H5094" t="b">
        <f>IF('Input and Summary Results'!$J$4="yes",'Data Transformation'!F5094,'Data Transformation'!D5094)</f>
        <v>0</v>
      </c>
      <c r="I5094" t="str">
        <f t="shared" si="268"/>
        <v/>
      </c>
    </row>
    <row r="5095" spans="2:9" x14ac:dyDescent="0.55000000000000004">
      <c r="B5095" t="b">
        <f>IF('Input and Summary Results'!D4677=0,FALSE,'Input and Summary Results'!$B4677)</f>
        <v>0</v>
      </c>
      <c r="C5095" t="b">
        <f>IF(OR(B5095=0,'Input and Summary Results'!D4677=0,'Input and Summary Results'!D4677=""),FALSE,'Input and Summary Results'!$D4677)</f>
        <v>0</v>
      </c>
      <c r="D5095" t="b">
        <f>IF(OR(B5095=0,'Input and Summary Results'!E4677=0),FALSE,'Input and Summary Results'!$E4677)</f>
        <v>0</v>
      </c>
      <c r="E5095" t="b">
        <f t="shared" si="266"/>
        <v>0</v>
      </c>
      <c r="F5095" t="b">
        <f t="shared" si="267"/>
        <v>0</v>
      </c>
      <c r="G5095" t="b">
        <f>IF('Input and Summary Results'!$J$4="yes",IF(C5095=FALSE,FALSE,IF('Data Transformation'!E5095&lt;$R$10,E5095,$R$10)),IF(C5095=FALSE,FALSE,IF(C5095&lt;$R$10,C5095,$R$10)))</f>
        <v>0</v>
      </c>
      <c r="H5095" t="b">
        <f>IF('Input and Summary Results'!$J$4="yes",'Data Transformation'!F5095,'Data Transformation'!D5095)</f>
        <v>0</v>
      </c>
      <c r="I5095" t="str">
        <f t="shared" si="268"/>
        <v/>
      </c>
    </row>
    <row r="5096" spans="2:9" x14ac:dyDescent="0.55000000000000004">
      <c r="B5096" t="b">
        <f>IF('Input and Summary Results'!D4678=0,FALSE,'Input and Summary Results'!$B4678)</f>
        <v>0</v>
      </c>
      <c r="C5096" t="b">
        <f>IF(OR(B5096=0,'Input and Summary Results'!D4678=0,'Input and Summary Results'!D4678=""),FALSE,'Input and Summary Results'!$D4678)</f>
        <v>0</v>
      </c>
      <c r="D5096" t="b">
        <f>IF(OR(B5096=0,'Input and Summary Results'!E4678=0),FALSE,'Input and Summary Results'!$E4678)</f>
        <v>0</v>
      </c>
      <c r="E5096" t="b">
        <f t="shared" si="266"/>
        <v>0</v>
      </c>
      <c r="F5096" t="b">
        <f t="shared" si="267"/>
        <v>0</v>
      </c>
      <c r="G5096" t="b">
        <f>IF('Input and Summary Results'!$J$4="yes",IF(C5096=FALSE,FALSE,IF('Data Transformation'!E5096&lt;$R$10,E5096,$R$10)),IF(C5096=FALSE,FALSE,IF(C5096&lt;$R$10,C5096,$R$10)))</f>
        <v>0</v>
      </c>
      <c r="H5096" t="b">
        <f>IF('Input and Summary Results'!$J$4="yes",'Data Transformation'!F5096,'Data Transformation'!D5096)</f>
        <v>0</v>
      </c>
      <c r="I5096" t="str">
        <f t="shared" si="268"/>
        <v/>
      </c>
    </row>
    <row r="5097" spans="2:9" x14ac:dyDescent="0.55000000000000004">
      <c r="B5097" t="b">
        <f>IF('Input and Summary Results'!D4679=0,FALSE,'Input and Summary Results'!$B4679)</f>
        <v>0</v>
      </c>
      <c r="C5097" t="b">
        <f>IF(OR(B5097=0,'Input and Summary Results'!D4679=0,'Input and Summary Results'!D4679=""),FALSE,'Input and Summary Results'!$D4679)</f>
        <v>0</v>
      </c>
      <c r="D5097" t="b">
        <f>IF(OR(B5097=0,'Input and Summary Results'!E4679=0),FALSE,'Input and Summary Results'!$E4679)</f>
        <v>0</v>
      </c>
      <c r="E5097" t="b">
        <f t="shared" si="266"/>
        <v>0</v>
      </c>
      <c r="F5097" t="b">
        <f t="shared" si="267"/>
        <v>0</v>
      </c>
      <c r="G5097" t="b">
        <f>IF('Input and Summary Results'!$J$4="yes",IF(C5097=FALSE,FALSE,IF('Data Transformation'!E5097&lt;$R$10,E5097,$R$10)),IF(C5097=FALSE,FALSE,IF(C5097&lt;$R$10,C5097,$R$10)))</f>
        <v>0</v>
      </c>
      <c r="H5097" t="b">
        <f>IF('Input and Summary Results'!$J$4="yes",'Data Transformation'!F5097,'Data Transformation'!D5097)</f>
        <v>0</v>
      </c>
      <c r="I5097" t="str">
        <f t="shared" si="268"/>
        <v/>
      </c>
    </row>
    <row r="5098" spans="2:9" x14ac:dyDescent="0.55000000000000004">
      <c r="B5098" t="b">
        <f>IF('Input and Summary Results'!D4680=0,FALSE,'Input and Summary Results'!$B4680)</f>
        <v>0</v>
      </c>
      <c r="C5098" t="b">
        <f>IF(OR(B5098=0,'Input and Summary Results'!D4680=0,'Input and Summary Results'!D4680=""),FALSE,'Input and Summary Results'!$D4680)</f>
        <v>0</v>
      </c>
      <c r="D5098" t="b">
        <f>IF(OR(B5098=0,'Input and Summary Results'!E4680=0),FALSE,'Input and Summary Results'!$E4680)</f>
        <v>0</v>
      </c>
      <c r="E5098" t="b">
        <f t="shared" ref="E5098:E5161" si="269">IF(C5098=FALSE,FALSE,LOG10(C5098))</f>
        <v>0</v>
      </c>
      <c r="F5098" t="b">
        <f t="shared" ref="F5098:F5161" si="270">IF(D5098=FALSE, FALSE,0.434*D5098/C5098)</f>
        <v>0</v>
      </c>
      <c r="G5098" t="b">
        <f>IF('Input and Summary Results'!$J$4="yes",IF(C5098=FALSE,FALSE,IF('Data Transformation'!E5098&lt;$R$10,E5098,$R$10)),IF(C5098=FALSE,FALSE,IF(C5098&lt;$R$10,C5098,$R$10)))</f>
        <v>0</v>
      </c>
      <c r="H5098" t="b">
        <f>IF('Input and Summary Results'!$J$4="yes",'Data Transformation'!F5098,'Data Transformation'!D5098)</f>
        <v>0</v>
      </c>
      <c r="I5098" t="str">
        <f t="shared" si="268"/>
        <v/>
      </c>
    </row>
    <row r="5099" spans="2:9" x14ac:dyDescent="0.55000000000000004">
      <c r="B5099" t="b">
        <f>IF('Input and Summary Results'!D4681=0,FALSE,'Input and Summary Results'!$B4681)</f>
        <v>0</v>
      </c>
      <c r="C5099" t="b">
        <f>IF(OR(B5099=0,'Input and Summary Results'!D4681=0,'Input and Summary Results'!D4681=""),FALSE,'Input and Summary Results'!$D4681)</f>
        <v>0</v>
      </c>
      <c r="D5099" t="b">
        <f>IF(OR(B5099=0,'Input and Summary Results'!E4681=0),FALSE,'Input and Summary Results'!$E4681)</f>
        <v>0</v>
      </c>
      <c r="E5099" t="b">
        <f t="shared" si="269"/>
        <v>0</v>
      </c>
      <c r="F5099" t="b">
        <f t="shared" si="270"/>
        <v>0</v>
      </c>
      <c r="G5099" t="b">
        <f>IF('Input and Summary Results'!$J$4="yes",IF(C5099=FALSE,FALSE,IF('Data Transformation'!E5099&lt;$R$10,E5099,$R$10)),IF(C5099=FALSE,FALSE,IF(C5099&lt;$R$10,C5099,$R$10)))</f>
        <v>0</v>
      </c>
      <c r="H5099" t="b">
        <f>IF('Input and Summary Results'!$J$4="yes",'Data Transformation'!F5099,'Data Transformation'!D5099)</f>
        <v>0</v>
      </c>
      <c r="I5099" t="str">
        <f t="shared" si="268"/>
        <v/>
      </c>
    </row>
    <row r="5100" spans="2:9" x14ac:dyDescent="0.55000000000000004">
      <c r="B5100" t="b">
        <f>IF('Input and Summary Results'!D4682=0,FALSE,'Input and Summary Results'!$B4682)</f>
        <v>0</v>
      </c>
      <c r="C5100" t="b">
        <f>IF(OR(B5100=0,'Input and Summary Results'!D4682=0,'Input and Summary Results'!D4682=""),FALSE,'Input and Summary Results'!$D4682)</f>
        <v>0</v>
      </c>
      <c r="D5100" t="b">
        <f>IF(OR(B5100=0,'Input and Summary Results'!E4682=0),FALSE,'Input and Summary Results'!$E4682)</f>
        <v>0</v>
      </c>
      <c r="E5100" t="b">
        <f t="shared" si="269"/>
        <v>0</v>
      </c>
      <c r="F5100" t="b">
        <f t="shared" si="270"/>
        <v>0</v>
      </c>
      <c r="G5100" t="b">
        <f>IF('Input and Summary Results'!$J$4="yes",IF(C5100=FALSE,FALSE,IF('Data Transformation'!E5100&lt;$R$10,E5100,$R$10)),IF(C5100=FALSE,FALSE,IF(C5100&lt;$R$10,C5100,$R$10)))</f>
        <v>0</v>
      </c>
      <c r="H5100" t="b">
        <f>IF('Input and Summary Results'!$J$4="yes",'Data Transformation'!F5100,'Data Transformation'!D5100)</f>
        <v>0</v>
      </c>
      <c r="I5100" t="str">
        <f t="shared" si="268"/>
        <v/>
      </c>
    </row>
    <row r="5101" spans="2:9" x14ac:dyDescent="0.55000000000000004">
      <c r="B5101" t="b">
        <f>IF('Input and Summary Results'!D4683=0,FALSE,'Input and Summary Results'!$B4683)</f>
        <v>0</v>
      </c>
      <c r="C5101" t="b">
        <f>IF(OR(B5101=0,'Input and Summary Results'!D4683=0,'Input and Summary Results'!D4683=""),FALSE,'Input and Summary Results'!$D4683)</f>
        <v>0</v>
      </c>
      <c r="D5101" t="b">
        <f>IF(OR(B5101=0,'Input and Summary Results'!E4683=0),FALSE,'Input and Summary Results'!$E4683)</f>
        <v>0</v>
      </c>
      <c r="E5101" t="b">
        <f t="shared" si="269"/>
        <v>0</v>
      </c>
      <c r="F5101" t="b">
        <f t="shared" si="270"/>
        <v>0</v>
      </c>
      <c r="G5101" t="b">
        <f>IF('Input and Summary Results'!$J$4="yes",IF(C5101=FALSE,FALSE,IF('Data Transformation'!E5101&lt;$R$10,E5101,$R$10)),IF(C5101=FALSE,FALSE,IF(C5101&lt;$R$10,C5101,$R$10)))</f>
        <v>0</v>
      </c>
      <c r="H5101" t="b">
        <f>IF('Input and Summary Results'!$J$4="yes",'Data Transformation'!F5101,'Data Transformation'!D5101)</f>
        <v>0</v>
      </c>
      <c r="I5101" t="str">
        <f t="shared" si="268"/>
        <v/>
      </c>
    </row>
    <row r="5102" spans="2:9" x14ac:dyDescent="0.55000000000000004">
      <c r="B5102" t="b">
        <f>IF('Input and Summary Results'!D4684=0,FALSE,'Input and Summary Results'!$B4684)</f>
        <v>0</v>
      </c>
      <c r="C5102" t="b">
        <f>IF(OR(B5102=0,'Input and Summary Results'!D4684=0,'Input and Summary Results'!D4684=""),FALSE,'Input and Summary Results'!$D4684)</f>
        <v>0</v>
      </c>
      <c r="D5102" t="b">
        <f>IF(OR(B5102=0,'Input and Summary Results'!E4684=0),FALSE,'Input and Summary Results'!$E4684)</f>
        <v>0</v>
      </c>
      <c r="E5102" t="b">
        <f t="shared" si="269"/>
        <v>0</v>
      </c>
      <c r="F5102" t="b">
        <f t="shared" si="270"/>
        <v>0</v>
      </c>
      <c r="G5102" t="b">
        <f>IF('Input and Summary Results'!$J$4="yes",IF(C5102=FALSE,FALSE,IF('Data Transformation'!E5102&lt;$R$10,E5102,$R$10)),IF(C5102=FALSE,FALSE,IF(C5102&lt;$R$10,C5102,$R$10)))</f>
        <v>0</v>
      </c>
      <c r="H5102" t="b">
        <f>IF('Input and Summary Results'!$J$4="yes",'Data Transformation'!F5102,'Data Transformation'!D5102)</f>
        <v>0</v>
      </c>
      <c r="I5102" t="str">
        <f t="shared" si="268"/>
        <v/>
      </c>
    </row>
    <row r="5103" spans="2:9" x14ac:dyDescent="0.55000000000000004">
      <c r="B5103" t="b">
        <f>IF('Input and Summary Results'!D4685=0,FALSE,'Input and Summary Results'!$B4685)</f>
        <v>0</v>
      </c>
      <c r="C5103" t="b">
        <f>IF(OR(B5103=0,'Input and Summary Results'!D4685=0,'Input and Summary Results'!D4685=""),FALSE,'Input and Summary Results'!$D4685)</f>
        <v>0</v>
      </c>
      <c r="D5103" t="b">
        <f>IF(OR(B5103=0,'Input and Summary Results'!E4685=0),FALSE,'Input and Summary Results'!$E4685)</f>
        <v>0</v>
      </c>
      <c r="E5103" t="b">
        <f t="shared" si="269"/>
        <v>0</v>
      </c>
      <c r="F5103" t="b">
        <f t="shared" si="270"/>
        <v>0</v>
      </c>
      <c r="G5103" t="b">
        <f>IF('Input and Summary Results'!$J$4="yes",IF(C5103=FALSE,FALSE,IF('Data Transformation'!E5103&lt;$R$10,E5103,$R$10)),IF(C5103=FALSE,FALSE,IF(C5103&lt;$R$10,C5103,$R$10)))</f>
        <v>0</v>
      </c>
      <c r="H5103" t="b">
        <f>IF('Input and Summary Results'!$J$4="yes",'Data Transformation'!F5103,'Data Transformation'!D5103)</f>
        <v>0</v>
      </c>
      <c r="I5103" t="str">
        <f t="shared" si="268"/>
        <v/>
      </c>
    </row>
    <row r="5104" spans="2:9" x14ac:dyDescent="0.55000000000000004">
      <c r="B5104" t="b">
        <f>IF('Input and Summary Results'!D4686=0,FALSE,'Input and Summary Results'!$B4686)</f>
        <v>0</v>
      </c>
      <c r="C5104" t="b">
        <f>IF(OR(B5104=0,'Input and Summary Results'!D4686=0,'Input and Summary Results'!D4686=""),FALSE,'Input and Summary Results'!$D4686)</f>
        <v>0</v>
      </c>
      <c r="D5104" t="b">
        <f>IF(OR(B5104=0,'Input and Summary Results'!E4686=0),FALSE,'Input and Summary Results'!$E4686)</f>
        <v>0</v>
      </c>
      <c r="E5104" t="b">
        <f t="shared" si="269"/>
        <v>0</v>
      </c>
      <c r="F5104" t="b">
        <f t="shared" si="270"/>
        <v>0</v>
      </c>
      <c r="G5104" t="b">
        <f>IF('Input and Summary Results'!$J$4="yes",IF(C5104=FALSE,FALSE,IF('Data Transformation'!E5104&lt;$R$10,E5104,$R$10)),IF(C5104=FALSE,FALSE,IF(C5104&lt;$R$10,C5104,$R$10)))</f>
        <v>0</v>
      </c>
      <c r="H5104" t="b">
        <f>IF('Input and Summary Results'!$J$4="yes",'Data Transformation'!F5104,'Data Transformation'!D5104)</f>
        <v>0</v>
      </c>
      <c r="I5104" t="str">
        <f t="shared" si="268"/>
        <v/>
      </c>
    </row>
    <row r="5105" spans="2:9" x14ac:dyDescent="0.55000000000000004">
      <c r="B5105" t="b">
        <f>IF('Input and Summary Results'!D4687=0,FALSE,'Input and Summary Results'!$B4687)</f>
        <v>0</v>
      </c>
      <c r="C5105" t="b">
        <f>IF(OR(B5105=0,'Input and Summary Results'!D4687=0,'Input and Summary Results'!D4687=""),FALSE,'Input and Summary Results'!$D4687)</f>
        <v>0</v>
      </c>
      <c r="D5105" t="b">
        <f>IF(OR(B5105=0,'Input and Summary Results'!E4687=0),FALSE,'Input and Summary Results'!$E4687)</f>
        <v>0</v>
      </c>
      <c r="E5105" t="b">
        <f t="shared" si="269"/>
        <v>0</v>
      </c>
      <c r="F5105" t="b">
        <f t="shared" si="270"/>
        <v>0</v>
      </c>
      <c r="G5105" t="b">
        <f>IF('Input and Summary Results'!$J$4="yes",IF(C5105=FALSE,FALSE,IF('Data Transformation'!E5105&lt;$R$10,E5105,$R$10)),IF(C5105=FALSE,FALSE,IF(C5105&lt;$R$10,C5105,$R$10)))</f>
        <v>0</v>
      </c>
      <c r="H5105" t="b">
        <f>IF('Input and Summary Results'!$J$4="yes",'Data Transformation'!F5105,'Data Transformation'!D5105)</f>
        <v>0</v>
      </c>
      <c r="I5105" t="str">
        <f t="shared" si="268"/>
        <v/>
      </c>
    </row>
    <row r="5106" spans="2:9" x14ac:dyDescent="0.55000000000000004">
      <c r="B5106" t="b">
        <f>IF('Input and Summary Results'!D4688=0,FALSE,'Input and Summary Results'!$B4688)</f>
        <v>0</v>
      </c>
      <c r="C5106" t="b">
        <f>IF(OR(B5106=0,'Input and Summary Results'!D4688=0,'Input and Summary Results'!D4688=""),FALSE,'Input and Summary Results'!$D4688)</f>
        <v>0</v>
      </c>
      <c r="D5106" t="b">
        <f>IF(OR(B5106=0,'Input and Summary Results'!E4688=0),FALSE,'Input and Summary Results'!$E4688)</f>
        <v>0</v>
      </c>
      <c r="E5106" t="b">
        <f t="shared" si="269"/>
        <v>0</v>
      </c>
      <c r="F5106" t="b">
        <f t="shared" si="270"/>
        <v>0</v>
      </c>
      <c r="G5106" t="b">
        <f>IF('Input and Summary Results'!$J$4="yes",IF(C5106=FALSE,FALSE,IF('Data Transformation'!E5106&lt;$R$10,E5106,$R$10)),IF(C5106=FALSE,FALSE,IF(C5106&lt;$R$10,C5106,$R$10)))</f>
        <v>0</v>
      </c>
      <c r="H5106" t="b">
        <f>IF('Input and Summary Results'!$J$4="yes",'Data Transformation'!F5106,'Data Transformation'!D5106)</f>
        <v>0</v>
      </c>
      <c r="I5106" t="str">
        <f t="shared" si="268"/>
        <v/>
      </c>
    </row>
    <row r="5107" spans="2:9" x14ac:dyDescent="0.55000000000000004">
      <c r="B5107" t="b">
        <f>IF('Input and Summary Results'!D4689=0,FALSE,'Input and Summary Results'!$B4689)</f>
        <v>0</v>
      </c>
      <c r="C5107" t="b">
        <f>IF(OR(B5107=0,'Input and Summary Results'!D4689=0,'Input and Summary Results'!D4689=""),FALSE,'Input and Summary Results'!$D4689)</f>
        <v>0</v>
      </c>
      <c r="D5107" t="b">
        <f>IF(OR(B5107=0,'Input and Summary Results'!E4689=0),FALSE,'Input and Summary Results'!$E4689)</f>
        <v>0</v>
      </c>
      <c r="E5107" t="b">
        <f t="shared" si="269"/>
        <v>0</v>
      </c>
      <c r="F5107" t="b">
        <f t="shared" si="270"/>
        <v>0</v>
      </c>
      <c r="G5107" t="b">
        <f>IF('Input and Summary Results'!$J$4="yes",IF(C5107=FALSE,FALSE,IF('Data Transformation'!E5107&lt;$R$10,E5107,$R$10)),IF(C5107=FALSE,FALSE,IF(C5107&lt;$R$10,C5107,$R$10)))</f>
        <v>0</v>
      </c>
      <c r="H5107" t="b">
        <f>IF('Input and Summary Results'!$J$4="yes",'Data Transformation'!F5107,'Data Transformation'!D5107)</f>
        <v>0</v>
      </c>
      <c r="I5107" t="str">
        <f t="shared" si="268"/>
        <v/>
      </c>
    </row>
    <row r="5108" spans="2:9" x14ac:dyDescent="0.55000000000000004">
      <c r="B5108" t="b">
        <f>IF('Input and Summary Results'!D4690=0,FALSE,'Input and Summary Results'!$B4690)</f>
        <v>0</v>
      </c>
      <c r="C5108" t="b">
        <f>IF(OR(B5108=0,'Input and Summary Results'!D4690=0,'Input and Summary Results'!D4690=""),FALSE,'Input and Summary Results'!$D4690)</f>
        <v>0</v>
      </c>
      <c r="D5108" t="b">
        <f>IF(OR(B5108=0,'Input and Summary Results'!E4690=0),FALSE,'Input and Summary Results'!$E4690)</f>
        <v>0</v>
      </c>
      <c r="E5108" t="b">
        <f t="shared" si="269"/>
        <v>0</v>
      </c>
      <c r="F5108" t="b">
        <f t="shared" si="270"/>
        <v>0</v>
      </c>
      <c r="G5108" t="b">
        <f>IF('Input and Summary Results'!$J$4="yes",IF(C5108=FALSE,FALSE,IF('Data Transformation'!E5108&lt;$R$10,E5108,$R$10)),IF(C5108=FALSE,FALSE,IF(C5108&lt;$R$10,C5108,$R$10)))</f>
        <v>0</v>
      </c>
      <c r="H5108" t="b">
        <f>IF('Input and Summary Results'!$J$4="yes",'Data Transformation'!F5108,'Data Transformation'!D5108)</f>
        <v>0</v>
      </c>
      <c r="I5108" t="str">
        <f t="shared" si="268"/>
        <v/>
      </c>
    </row>
    <row r="5109" spans="2:9" x14ac:dyDescent="0.55000000000000004">
      <c r="B5109" t="b">
        <f>IF('Input and Summary Results'!D4691=0,FALSE,'Input and Summary Results'!$B4691)</f>
        <v>0</v>
      </c>
      <c r="C5109" t="b">
        <f>IF(OR(B5109=0,'Input and Summary Results'!D4691=0,'Input and Summary Results'!D4691=""),FALSE,'Input and Summary Results'!$D4691)</f>
        <v>0</v>
      </c>
      <c r="D5109" t="b">
        <f>IF(OR(B5109=0,'Input and Summary Results'!E4691=0),FALSE,'Input and Summary Results'!$E4691)</f>
        <v>0</v>
      </c>
      <c r="E5109" t="b">
        <f t="shared" si="269"/>
        <v>0</v>
      </c>
      <c r="F5109" t="b">
        <f t="shared" si="270"/>
        <v>0</v>
      </c>
      <c r="G5109" t="b">
        <f>IF('Input and Summary Results'!$J$4="yes",IF(C5109=FALSE,FALSE,IF('Data Transformation'!E5109&lt;$R$10,E5109,$R$10)),IF(C5109=FALSE,FALSE,IF(C5109&lt;$R$10,C5109,$R$10)))</f>
        <v>0</v>
      </c>
      <c r="H5109" t="b">
        <f>IF('Input and Summary Results'!$J$4="yes",'Data Transformation'!F5109,'Data Transformation'!D5109)</f>
        <v>0</v>
      </c>
      <c r="I5109" t="str">
        <f t="shared" si="268"/>
        <v/>
      </c>
    </row>
    <row r="5110" spans="2:9" x14ac:dyDescent="0.55000000000000004">
      <c r="B5110" t="b">
        <f>IF('Input and Summary Results'!D4692=0,FALSE,'Input and Summary Results'!$B4692)</f>
        <v>0</v>
      </c>
      <c r="C5110" t="b">
        <f>IF(OR(B5110=0,'Input and Summary Results'!D4692=0,'Input and Summary Results'!D4692=""),FALSE,'Input and Summary Results'!$D4692)</f>
        <v>0</v>
      </c>
      <c r="D5110" t="b">
        <f>IF(OR(B5110=0,'Input and Summary Results'!E4692=0),FALSE,'Input and Summary Results'!$E4692)</f>
        <v>0</v>
      </c>
      <c r="E5110" t="b">
        <f t="shared" si="269"/>
        <v>0</v>
      </c>
      <c r="F5110" t="b">
        <f t="shared" si="270"/>
        <v>0</v>
      </c>
      <c r="G5110" t="b">
        <f>IF('Input and Summary Results'!$J$4="yes",IF(C5110=FALSE,FALSE,IF('Data Transformation'!E5110&lt;$R$10,E5110,$R$10)),IF(C5110=FALSE,FALSE,IF(C5110&lt;$R$10,C5110,$R$10)))</f>
        <v>0</v>
      </c>
      <c r="H5110" t="b">
        <f>IF('Input and Summary Results'!$J$4="yes",'Data Transformation'!F5110,'Data Transformation'!D5110)</f>
        <v>0</v>
      </c>
      <c r="I5110" t="str">
        <f t="shared" si="268"/>
        <v/>
      </c>
    </row>
    <row r="5111" spans="2:9" x14ac:dyDescent="0.55000000000000004">
      <c r="B5111" t="b">
        <f>IF('Input and Summary Results'!D4693=0,FALSE,'Input and Summary Results'!$B4693)</f>
        <v>0</v>
      </c>
      <c r="C5111" t="b">
        <f>IF(OR(B5111=0,'Input and Summary Results'!D4693=0,'Input and Summary Results'!D4693=""),FALSE,'Input and Summary Results'!$D4693)</f>
        <v>0</v>
      </c>
      <c r="D5111" t="b">
        <f>IF(OR(B5111=0,'Input and Summary Results'!E4693=0),FALSE,'Input and Summary Results'!$E4693)</f>
        <v>0</v>
      </c>
      <c r="E5111" t="b">
        <f t="shared" si="269"/>
        <v>0</v>
      </c>
      <c r="F5111" t="b">
        <f t="shared" si="270"/>
        <v>0</v>
      </c>
      <c r="G5111" t="b">
        <f>IF('Input and Summary Results'!$J$4="yes",IF(C5111=FALSE,FALSE,IF('Data Transformation'!E5111&lt;$R$10,E5111,$R$10)),IF(C5111=FALSE,FALSE,IF(C5111&lt;$R$10,C5111,$R$10)))</f>
        <v>0</v>
      </c>
      <c r="H5111" t="b">
        <f>IF('Input and Summary Results'!$J$4="yes",'Data Transformation'!F5111,'Data Transformation'!D5111)</f>
        <v>0</v>
      </c>
      <c r="I5111" t="str">
        <f t="shared" si="268"/>
        <v/>
      </c>
    </row>
    <row r="5112" spans="2:9" x14ac:dyDescent="0.55000000000000004">
      <c r="B5112" t="b">
        <f>IF('Input and Summary Results'!D4694=0,FALSE,'Input and Summary Results'!$B4694)</f>
        <v>0</v>
      </c>
      <c r="C5112" t="b">
        <f>IF(OR(B5112=0,'Input and Summary Results'!D4694=0,'Input and Summary Results'!D4694=""),FALSE,'Input and Summary Results'!$D4694)</f>
        <v>0</v>
      </c>
      <c r="D5112" t="b">
        <f>IF(OR(B5112=0,'Input and Summary Results'!E4694=0),FALSE,'Input and Summary Results'!$E4694)</f>
        <v>0</v>
      </c>
      <c r="E5112" t="b">
        <f t="shared" si="269"/>
        <v>0</v>
      </c>
      <c r="F5112" t="b">
        <f t="shared" si="270"/>
        <v>0</v>
      </c>
      <c r="G5112" t="b">
        <f>IF('Input and Summary Results'!$J$4="yes",IF(C5112=FALSE,FALSE,IF('Data Transformation'!E5112&lt;$R$10,E5112,$R$10)),IF(C5112=FALSE,FALSE,IF(C5112&lt;$R$10,C5112,$R$10)))</f>
        <v>0</v>
      </c>
      <c r="H5112" t="b">
        <f>IF('Input and Summary Results'!$J$4="yes",'Data Transformation'!F5112,'Data Transformation'!D5112)</f>
        <v>0</v>
      </c>
      <c r="I5112" t="str">
        <f t="shared" si="268"/>
        <v/>
      </c>
    </row>
    <row r="5113" spans="2:9" x14ac:dyDescent="0.55000000000000004">
      <c r="B5113" t="b">
        <f>IF('Input and Summary Results'!D4695=0,FALSE,'Input and Summary Results'!$B4695)</f>
        <v>0</v>
      </c>
      <c r="C5113" t="b">
        <f>IF(OR(B5113=0,'Input and Summary Results'!D4695=0,'Input and Summary Results'!D4695=""),FALSE,'Input and Summary Results'!$D4695)</f>
        <v>0</v>
      </c>
      <c r="D5113" t="b">
        <f>IF(OR(B5113=0,'Input and Summary Results'!E4695=0),FALSE,'Input and Summary Results'!$E4695)</f>
        <v>0</v>
      </c>
      <c r="E5113" t="b">
        <f t="shared" si="269"/>
        <v>0</v>
      </c>
      <c r="F5113" t="b">
        <f t="shared" si="270"/>
        <v>0</v>
      </c>
      <c r="G5113" t="b">
        <f>IF('Input and Summary Results'!$J$4="yes",IF(C5113=FALSE,FALSE,IF('Data Transformation'!E5113&lt;$R$10,E5113,$R$10)),IF(C5113=FALSE,FALSE,IF(C5113&lt;$R$10,C5113,$R$10)))</f>
        <v>0</v>
      </c>
      <c r="H5113" t="b">
        <f>IF('Input and Summary Results'!$J$4="yes",'Data Transformation'!F5113,'Data Transformation'!D5113)</f>
        <v>0</v>
      </c>
      <c r="I5113" t="str">
        <f t="shared" si="268"/>
        <v/>
      </c>
    </row>
    <row r="5114" spans="2:9" x14ac:dyDescent="0.55000000000000004">
      <c r="B5114" t="b">
        <f>IF('Input and Summary Results'!D4696=0,FALSE,'Input and Summary Results'!$B4696)</f>
        <v>0</v>
      </c>
      <c r="C5114" t="b">
        <f>IF(OR(B5114=0,'Input and Summary Results'!D4696=0,'Input and Summary Results'!D4696=""),FALSE,'Input and Summary Results'!$D4696)</f>
        <v>0</v>
      </c>
      <c r="D5114" t="b">
        <f>IF(OR(B5114=0,'Input and Summary Results'!E4696=0),FALSE,'Input and Summary Results'!$E4696)</f>
        <v>0</v>
      </c>
      <c r="E5114" t="b">
        <f t="shared" si="269"/>
        <v>0</v>
      </c>
      <c r="F5114" t="b">
        <f t="shared" si="270"/>
        <v>0</v>
      </c>
      <c r="G5114" t="b">
        <f>IF('Input and Summary Results'!$J$4="yes",IF(C5114=FALSE,FALSE,IF('Data Transformation'!E5114&lt;$R$10,E5114,$R$10)),IF(C5114=FALSE,FALSE,IF(C5114&lt;$R$10,C5114,$R$10)))</f>
        <v>0</v>
      </c>
      <c r="H5114" t="b">
        <f>IF('Input and Summary Results'!$J$4="yes",'Data Transformation'!F5114,'Data Transformation'!D5114)</f>
        <v>0</v>
      </c>
      <c r="I5114" t="str">
        <f t="shared" si="268"/>
        <v/>
      </c>
    </row>
    <row r="5115" spans="2:9" x14ac:dyDescent="0.55000000000000004">
      <c r="B5115" t="b">
        <f>IF('Input and Summary Results'!D4697=0,FALSE,'Input and Summary Results'!$B4697)</f>
        <v>0</v>
      </c>
      <c r="C5115" t="b">
        <f>IF(OR(B5115=0,'Input and Summary Results'!D4697=0,'Input and Summary Results'!D4697=""),FALSE,'Input and Summary Results'!$D4697)</f>
        <v>0</v>
      </c>
      <c r="D5115" t="b">
        <f>IF(OR(B5115=0,'Input and Summary Results'!E4697=0),FALSE,'Input and Summary Results'!$E4697)</f>
        <v>0</v>
      </c>
      <c r="E5115" t="b">
        <f t="shared" si="269"/>
        <v>0</v>
      </c>
      <c r="F5115" t="b">
        <f t="shared" si="270"/>
        <v>0</v>
      </c>
      <c r="G5115" t="b">
        <f>IF('Input and Summary Results'!$J$4="yes",IF(C5115=FALSE,FALSE,IF('Data Transformation'!E5115&lt;$R$10,E5115,$R$10)),IF(C5115=FALSE,FALSE,IF(C5115&lt;$R$10,C5115,$R$10)))</f>
        <v>0</v>
      </c>
      <c r="H5115" t="b">
        <f>IF('Input and Summary Results'!$J$4="yes",'Data Transformation'!F5115,'Data Transformation'!D5115)</f>
        <v>0</v>
      </c>
      <c r="I5115" t="str">
        <f t="shared" si="268"/>
        <v/>
      </c>
    </row>
    <row r="5116" spans="2:9" x14ac:dyDescent="0.55000000000000004">
      <c r="B5116" t="b">
        <f>IF('Input and Summary Results'!D4698=0,FALSE,'Input and Summary Results'!$B4698)</f>
        <v>0</v>
      </c>
      <c r="C5116" t="b">
        <f>IF(OR(B5116=0,'Input and Summary Results'!D4698=0,'Input and Summary Results'!D4698=""),FALSE,'Input and Summary Results'!$D4698)</f>
        <v>0</v>
      </c>
      <c r="D5116" t="b">
        <f>IF(OR(B5116=0,'Input and Summary Results'!E4698=0),FALSE,'Input and Summary Results'!$E4698)</f>
        <v>0</v>
      </c>
      <c r="E5116" t="b">
        <f t="shared" si="269"/>
        <v>0</v>
      </c>
      <c r="F5116" t="b">
        <f t="shared" si="270"/>
        <v>0</v>
      </c>
      <c r="G5116" t="b">
        <f>IF('Input and Summary Results'!$J$4="yes",IF(C5116=FALSE,FALSE,IF('Data Transformation'!E5116&lt;$R$10,E5116,$R$10)),IF(C5116=FALSE,FALSE,IF(C5116&lt;$R$10,C5116,$R$10)))</f>
        <v>0</v>
      </c>
      <c r="H5116" t="b">
        <f>IF('Input and Summary Results'!$J$4="yes",'Data Transformation'!F5116,'Data Transformation'!D5116)</f>
        <v>0</v>
      </c>
      <c r="I5116" t="str">
        <f t="shared" si="268"/>
        <v/>
      </c>
    </row>
    <row r="5117" spans="2:9" x14ac:dyDescent="0.55000000000000004">
      <c r="B5117" t="b">
        <f>IF('Input and Summary Results'!D4699=0,FALSE,'Input and Summary Results'!$B4699)</f>
        <v>0</v>
      </c>
      <c r="C5117" t="b">
        <f>IF(OR(B5117=0,'Input and Summary Results'!D4699=0,'Input and Summary Results'!D4699=""),FALSE,'Input and Summary Results'!$D4699)</f>
        <v>0</v>
      </c>
      <c r="D5117" t="b">
        <f>IF(OR(B5117=0,'Input and Summary Results'!E4699=0),FALSE,'Input and Summary Results'!$E4699)</f>
        <v>0</v>
      </c>
      <c r="E5117" t="b">
        <f t="shared" si="269"/>
        <v>0</v>
      </c>
      <c r="F5117" t="b">
        <f t="shared" si="270"/>
        <v>0</v>
      </c>
      <c r="G5117" t="b">
        <f>IF('Input and Summary Results'!$J$4="yes",IF(C5117=FALSE,FALSE,IF('Data Transformation'!E5117&lt;$R$10,E5117,$R$10)),IF(C5117=FALSE,FALSE,IF(C5117&lt;$R$10,C5117,$R$10)))</f>
        <v>0</v>
      </c>
      <c r="H5117" t="b">
        <f>IF('Input and Summary Results'!$J$4="yes",'Data Transformation'!F5117,'Data Transformation'!D5117)</f>
        <v>0</v>
      </c>
      <c r="I5117" t="str">
        <f t="shared" si="268"/>
        <v/>
      </c>
    </row>
    <row r="5118" spans="2:9" x14ac:dyDescent="0.55000000000000004">
      <c r="B5118" t="b">
        <f>IF('Input and Summary Results'!D4700=0,FALSE,'Input and Summary Results'!$B4700)</f>
        <v>0</v>
      </c>
      <c r="C5118" t="b">
        <f>IF(OR(B5118=0,'Input and Summary Results'!D4700=0,'Input and Summary Results'!D4700=""),FALSE,'Input and Summary Results'!$D4700)</f>
        <v>0</v>
      </c>
      <c r="D5118" t="b">
        <f>IF(OR(B5118=0,'Input and Summary Results'!E4700=0),FALSE,'Input and Summary Results'!$E4700)</f>
        <v>0</v>
      </c>
      <c r="E5118" t="b">
        <f t="shared" si="269"/>
        <v>0</v>
      </c>
      <c r="F5118" t="b">
        <f t="shared" si="270"/>
        <v>0</v>
      </c>
      <c r="G5118" t="b">
        <f>IF('Input and Summary Results'!$J$4="yes",IF(C5118=FALSE,FALSE,IF('Data Transformation'!E5118&lt;$R$10,E5118,$R$10)),IF(C5118=FALSE,FALSE,IF(C5118&lt;$R$10,C5118,$R$10)))</f>
        <v>0</v>
      </c>
      <c r="H5118" t="b">
        <f>IF('Input and Summary Results'!$J$4="yes",'Data Transformation'!F5118,'Data Transformation'!D5118)</f>
        <v>0</v>
      </c>
      <c r="I5118" t="str">
        <f t="shared" si="268"/>
        <v/>
      </c>
    </row>
    <row r="5119" spans="2:9" x14ac:dyDescent="0.55000000000000004">
      <c r="B5119" t="b">
        <f>IF('Input and Summary Results'!D4701=0,FALSE,'Input and Summary Results'!$B4701)</f>
        <v>0</v>
      </c>
      <c r="C5119" t="b">
        <f>IF(OR(B5119=0,'Input and Summary Results'!D4701=0,'Input and Summary Results'!D4701=""),FALSE,'Input and Summary Results'!$D4701)</f>
        <v>0</v>
      </c>
      <c r="D5119" t="b">
        <f>IF(OR(B5119=0,'Input and Summary Results'!E4701=0),FALSE,'Input and Summary Results'!$E4701)</f>
        <v>0</v>
      </c>
      <c r="E5119" t="b">
        <f t="shared" si="269"/>
        <v>0</v>
      </c>
      <c r="F5119" t="b">
        <f t="shared" si="270"/>
        <v>0</v>
      </c>
      <c r="G5119" t="b">
        <f>IF('Input and Summary Results'!$J$4="yes",IF(C5119=FALSE,FALSE,IF('Data Transformation'!E5119&lt;$R$10,E5119,$R$10)),IF(C5119=FALSE,FALSE,IF(C5119&lt;$R$10,C5119,$R$10)))</f>
        <v>0</v>
      </c>
      <c r="H5119" t="b">
        <f>IF('Input and Summary Results'!$J$4="yes",'Data Transformation'!F5119,'Data Transformation'!D5119)</f>
        <v>0</v>
      </c>
      <c r="I5119" t="str">
        <f t="shared" si="268"/>
        <v/>
      </c>
    </row>
    <row r="5120" spans="2:9" x14ac:dyDescent="0.55000000000000004">
      <c r="B5120" t="b">
        <f>IF('Input and Summary Results'!D4702=0,FALSE,'Input and Summary Results'!$B4702)</f>
        <v>0</v>
      </c>
      <c r="C5120" t="b">
        <f>IF(OR(B5120=0,'Input and Summary Results'!D4702=0,'Input and Summary Results'!D4702=""),FALSE,'Input and Summary Results'!$D4702)</f>
        <v>0</v>
      </c>
      <c r="D5120" t="b">
        <f>IF(OR(B5120=0,'Input and Summary Results'!E4702=0),FALSE,'Input and Summary Results'!$E4702)</f>
        <v>0</v>
      </c>
      <c r="E5120" t="b">
        <f t="shared" si="269"/>
        <v>0</v>
      </c>
      <c r="F5120" t="b">
        <f t="shared" si="270"/>
        <v>0</v>
      </c>
      <c r="G5120" t="b">
        <f>IF('Input and Summary Results'!$J$4="yes",IF(C5120=FALSE,FALSE,IF('Data Transformation'!E5120&lt;$R$10,E5120,$R$10)),IF(C5120=FALSE,FALSE,IF(C5120&lt;$R$10,C5120,$R$10)))</f>
        <v>0</v>
      </c>
      <c r="H5120" t="b">
        <f>IF('Input and Summary Results'!$J$4="yes",'Data Transformation'!F5120,'Data Transformation'!D5120)</f>
        <v>0</v>
      </c>
      <c r="I5120" t="str">
        <f t="shared" si="268"/>
        <v/>
      </c>
    </row>
    <row r="5121" spans="2:9" x14ac:dyDescent="0.55000000000000004">
      <c r="B5121" t="b">
        <f>IF('Input and Summary Results'!D4703=0,FALSE,'Input and Summary Results'!$B4703)</f>
        <v>0</v>
      </c>
      <c r="C5121" t="b">
        <f>IF(OR(B5121=0,'Input and Summary Results'!D4703=0,'Input and Summary Results'!D4703=""),FALSE,'Input and Summary Results'!$D4703)</f>
        <v>0</v>
      </c>
      <c r="D5121" t="b">
        <f>IF(OR(B5121=0,'Input and Summary Results'!E4703=0),FALSE,'Input and Summary Results'!$E4703)</f>
        <v>0</v>
      </c>
      <c r="E5121" t="b">
        <f t="shared" si="269"/>
        <v>0</v>
      </c>
      <c r="F5121" t="b">
        <f t="shared" si="270"/>
        <v>0</v>
      </c>
      <c r="G5121" t="b">
        <f>IF('Input and Summary Results'!$J$4="yes",IF(C5121=FALSE,FALSE,IF('Data Transformation'!E5121&lt;$R$10,E5121,$R$10)),IF(C5121=FALSE,FALSE,IF(C5121&lt;$R$10,C5121,$R$10)))</f>
        <v>0</v>
      </c>
      <c r="H5121" t="b">
        <f>IF('Input and Summary Results'!$J$4="yes",'Data Transformation'!F5121,'Data Transformation'!D5121)</f>
        <v>0</v>
      </c>
      <c r="I5121" t="str">
        <f t="shared" si="268"/>
        <v/>
      </c>
    </row>
    <row r="5122" spans="2:9" x14ac:dyDescent="0.55000000000000004">
      <c r="B5122" t="b">
        <f>IF('Input and Summary Results'!D4704=0,FALSE,'Input and Summary Results'!$B4704)</f>
        <v>0</v>
      </c>
      <c r="C5122" t="b">
        <f>IF(OR(B5122=0,'Input and Summary Results'!D4704=0,'Input and Summary Results'!D4704=""),FALSE,'Input and Summary Results'!$D4704)</f>
        <v>0</v>
      </c>
      <c r="D5122" t="b">
        <f>IF(OR(B5122=0,'Input and Summary Results'!E4704=0),FALSE,'Input and Summary Results'!$E4704)</f>
        <v>0</v>
      </c>
      <c r="E5122" t="b">
        <f t="shared" si="269"/>
        <v>0</v>
      </c>
      <c r="F5122" t="b">
        <f t="shared" si="270"/>
        <v>0</v>
      </c>
      <c r="G5122" t="b">
        <f>IF('Input and Summary Results'!$J$4="yes",IF(C5122=FALSE,FALSE,IF('Data Transformation'!E5122&lt;$R$10,E5122,$R$10)),IF(C5122=FALSE,FALSE,IF(C5122&lt;$R$10,C5122,$R$10)))</f>
        <v>0</v>
      </c>
      <c r="H5122" t="b">
        <f>IF('Input and Summary Results'!$J$4="yes",'Data Transformation'!F5122,'Data Transformation'!D5122)</f>
        <v>0</v>
      </c>
      <c r="I5122" t="str">
        <f t="shared" si="268"/>
        <v/>
      </c>
    </row>
    <row r="5123" spans="2:9" x14ac:dyDescent="0.55000000000000004">
      <c r="B5123" t="b">
        <f>IF('Input and Summary Results'!D4705=0,FALSE,'Input and Summary Results'!$B4705)</f>
        <v>0</v>
      </c>
      <c r="C5123" t="b">
        <f>IF(OR(B5123=0,'Input and Summary Results'!D4705=0,'Input and Summary Results'!D4705=""),FALSE,'Input and Summary Results'!$D4705)</f>
        <v>0</v>
      </c>
      <c r="D5123" t="b">
        <f>IF(OR(B5123=0,'Input and Summary Results'!E4705=0),FALSE,'Input and Summary Results'!$E4705)</f>
        <v>0</v>
      </c>
      <c r="E5123" t="b">
        <f t="shared" si="269"/>
        <v>0</v>
      </c>
      <c r="F5123" t="b">
        <f t="shared" si="270"/>
        <v>0</v>
      </c>
      <c r="G5123" t="b">
        <f>IF('Input and Summary Results'!$J$4="yes",IF(C5123=FALSE,FALSE,IF('Data Transformation'!E5123&lt;$R$10,E5123,$R$10)),IF(C5123=FALSE,FALSE,IF(C5123&lt;$R$10,C5123,$R$10)))</f>
        <v>0</v>
      </c>
      <c r="H5123" t="b">
        <f>IF('Input and Summary Results'!$J$4="yes",'Data Transformation'!F5123,'Data Transformation'!D5123)</f>
        <v>0</v>
      </c>
      <c r="I5123" t="str">
        <f t="shared" si="268"/>
        <v/>
      </c>
    </row>
    <row r="5124" spans="2:9" x14ac:dyDescent="0.55000000000000004">
      <c r="B5124" t="b">
        <f>IF('Input and Summary Results'!D4706=0,FALSE,'Input and Summary Results'!$B4706)</f>
        <v>0</v>
      </c>
      <c r="C5124" t="b">
        <f>IF(OR(B5124=0,'Input and Summary Results'!D4706=0,'Input and Summary Results'!D4706=""),FALSE,'Input and Summary Results'!$D4706)</f>
        <v>0</v>
      </c>
      <c r="D5124" t="b">
        <f>IF(OR(B5124=0,'Input and Summary Results'!E4706=0),FALSE,'Input and Summary Results'!$E4706)</f>
        <v>0</v>
      </c>
      <c r="E5124" t="b">
        <f t="shared" si="269"/>
        <v>0</v>
      </c>
      <c r="F5124" t="b">
        <f t="shared" si="270"/>
        <v>0</v>
      </c>
      <c r="G5124" t="b">
        <f>IF('Input and Summary Results'!$J$4="yes",IF(C5124=FALSE,FALSE,IF('Data Transformation'!E5124&lt;$R$10,E5124,$R$10)),IF(C5124=FALSE,FALSE,IF(C5124&lt;$R$10,C5124,$R$10)))</f>
        <v>0</v>
      </c>
      <c r="H5124" t="b">
        <f>IF('Input and Summary Results'!$J$4="yes",'Data Transformation'!F5124,'Data Transformation'!D5124)</f>
        <v>0</v>
      </c>
      <c r="I5124" t="str">
        <f t="shared" si="268"/>
        <v/>
      </c>
    </row>
    <row r="5125" spans="2:9" x14ac:dyDescent="0.55000000000000004">
      <c r="B5125" t="b">
        <f>IF('Input and Summary Results'!D4707=0,FALSE,'Input and Summary Results'!$B4707)</f>
        <v>0</v>
      </c>
      <c r="C5125" t="b">
        <f>IF(OR(B5125=0,'Input and Summary Results'!D4707=0,'Input and Summary Results'!D4707=""),FALSE,'Input and Summary Results'!$D4707)</f>
        <v>0</v>
      </c>
      <c r="D5125" t="b">
        <f>IF(OR(B5125=0,'Input and Summary Results'!E4707=0),FALSE,'Input and Summary Results'!$E4707)</f>
        <v>0</v>
      </c>
      <c r="E5125" t="b">
        <f t="shared" si="269"/>
        <v>0</v>
      </c>
      <c r="F5125" t="b">
        <f t="shared" si="270"/>
        <v>0</v>
      </c>
      <c r="G5125" t="b">
        <f>IF('Input and Summary Results'!$J$4="yes",IF(C5125=FALSE,FALSE,IF('Data Transformation'!E5125&lt;$R$10,E5125,$R$10)),IF(C5125=FALSE,FALSE,IF(C5125&lt;$R$10,C5125,$R$10)))</f>
        <v>0</v>
      </c>
      <c r="H5125" t="b">
        <f>IF('Input and Summary Results'!$J$4="yes",'Data Transformation'!F5125,'Data Transformation'!D5125)</f>
        <v>0</v>
      </c>
      <c r="I5125" t="str">
        <f t="shared" ref="I5125:I5188" si="271">IF(G5125=FALSE,"",B5125)</f>
        <v/>
      </c>
    </row>
    <row r="5126" spans="2:9" x14ac:dyDescent="0.55000000000000004">
      <c r="B5126" t="b">
        <f>IF('Input and Summary Results'!D4708=0,FALSE,'Input and Summary Results'!$B4708)</f>
        <v>0</v>
      </c>
      <c r="C5126" t="b">
        <f>IF(OR(B5126=0,'Input and Summary Results'!D4708=0,'Input and Summary Results'!D4708=""),FALSE,'Input and Summary Results'!$D4708)</f>
        <v>0</v>
      </c>
      <c r="D5126" t="b">
        <f>IF(OR(B5126=0,'Input and Summary Results'!E4708=0),FALSE,'Input and Summary Results'!$E4708)</f>
        <v>0</v>
      </c>
      <c r="E5126" t="b">
        <f t="shared" si="269"/>
        <v>0</v>
      </c>
      <c r="F5126" t="b">
        <f t="shared" si="270"/>
        <v>0</v>
      </c>
      <c r="G5126" t="b">
        <f>IF('Input and Summary Results'!$J$4="yes",IF(C5126=FALSE,FALSE,IF('Data Transformation'!E5126&lt;$R$10,E5126,$R$10)),IF(C5126=FALSE,FALSE,IF(C5126&lt;$R$10,C5126,$R$10)))</f>
        <v>0</v>
      </c>
      <c r="H5126" t="b">
        <f>IF('Input and Summary Results'!$J$4="yes",'Data Transformation'!F5126,'Data Transformation'!D5126)</f>
        <v>0</v>
      </c>
      <c r="I5126" t="str">
        <f t="shared" si="271"/>
        <v/>
      </c>
    </row>
    <row r="5127" spans="2:9" x14ac:dyDescent="0.55000000000000004">
      <c r="B5127" t="b">
        <f>IF('Input and Summary Results'!D4709=0,FALSE,'Input and Summary Results'!$B4709)</f>
        <v>0</v>
      </c>
      <c r="C5127" t="b">
        <f>IF(OR(B5127=0,'Input and Summary Results'!D4709=0,'Input and Summary Results'!D4709=""),FALSE,'Input and Summary Results'!$D4709)</f>
        <v>0</v>
      </c>
      <c r="D5127" t="b">
        <f>IF(OR(B5127=0,'Input and Summary Results'!E4709=0),FALSE,'Input and Summary Results'!$E4709)</f>
        <v>0</v>
      </c>
      <c r="E5127" t="b">
        <f t="shared" si="269"/>
        <v>0</v>
      </c>
      <c r="F5127" t="b">
        <f t="shared" si="270"/>
        <v>0</v>
      </c>
      <c r="G5127" t="b">
        <f>IF('Input and Summary Results'!$J$4="yes",IF(C5127=FALSE,FALSE,IF('Data Transformation'!E5127&lt;$R$10,E5127,$R$10)),IF(C5127=FALSE,FALSE,IF(C5127&lt;$R$10,C5127,$R$10)))</f>
        <v>0</v>
      </c>
      <c r="H5127" t="b">
        <f>IF('Input and Summary Results'!$J$4="yes",'Data Transformation'!F5127,'Data Transformation'!D5127)</f>
        <v>0</v>
      </c>
      <c r="I5127" t="str">
        <f t="shared" si="271"/>
        <v/>
      </c>
    </row>
    <row r="5128" spans="2:9" x14ac:dyDescent="0.55000000000000004">
      <c r="B5128" t="b">
        <f>IF('Input and Summary Results'!D4710=0,FALSE,'Input and Summary Results'!$B4710)</f>
        <v>0</v>
      </c>
      <c r="C5128" t="b">
        <f>IF(OR(B5128=0,'Input and Summary Results'!D4710=0,'Input and Summary Results'!D4710=""),FALSE,'Input and Summary Results'!$D4710)</f>
        <v>0</v>
      </c>
      <c r="D5128" t="b">
        <f>IF(OR(B5128=0,'Input and Summary Results'!E4710=0),FALSE,'Input and Summary Results'!$E4710)</f>
        <v>0</v>
      </c>
      <c r="E5128" t="b">
        <f t="shared" si="269"/>
        <v>0</v>
      </c>
      <c r="F5128" t="b">
        <f t="shared" si="270"/>
        <v>0</v>
      </c>
      <c r="G5128" t="b">
        <f>IF('Input and Summary Results'!$J$4="yes",IF(C5128=FALSE,FALSE,IF('Data Transformation'!E5128&lt;$R$10,E5128,$R$10)),IF(C5128=FALSE,FALSE,IF(C5128&lt;$R$10,C5128,$R$10)))</f>
        <v>0</v>
      </c>
      <c r="H5128" t="b">
        <f>IF('Input and Summary Results'!$J$4="yes",'Data Transformation'!F5128,'Data Transformation'!D5128)</f>
        <v>0</v>
      </c>
      <c r="I5128" t="str">
        <f t="shared" si="271"/>
        <v/>
      </c>
    </row>
    <row r="5129" spans="2:9" x14ac:dyDescent="0.55000000000000004">
      <c r="B5129" t="b">
        <f>IF('Input and Summary Results'!D4711=0,FALSE,'Input and Summary Results'!$B4711)</f>
        <v>0</v>
      </c>
      <c r="C5129" t="b">
        <f>IF(OR(B5129=0,'Input and Summary Results'!D4711=0,'Input and Summary Results'!D4711=""),FALSE,'Input and Summary Results'!$D4711)</f>
        <v>0</v>
      </c>
      <c r="D5129" t="b">
        <f>IF(OR(B5129=0,'Input and Summary Results'!E4711=0),FALSE,'Input and Summary Results'!$E4711)</f>
        <v>0</v>
      </c>
      <c r="E5129" t="b">
        <f t="shared" si="269"/>
        <v>0</v>
      </c>
      <c r="F5129" t="b">
        <f t="shared" si="270"/>
        <v>0</v>
      </c>
      <c r="G5129" t="b">
        <f>IF('Input and Summary Results'!$J$4="yes",IF(C5129=FALSE,FALSE,IF('Data Transformation'!E5129&lt;$R$10,E5129,$R$10)),IF(C5129=FALSE,FALSE,IF(C5129&lt;$R$10,C5129,$R$10)))</f>
        <v>0</v>
      </c>
      <c r="H5129" t="b">
        <f>IF('Input and Summary Results'!$J$4="yes",'Data Transformation'!F5129,'Data Transformation'!D5129)</f>
        <v>0</v>
      </c>
      <c r="I5129" t="str">
        <f t="shared" si="271"/>
        <v/>
      </c>
    </row>
    <row r="5130" spans="2:9" x14ac:dyDescent="0.55000000000000004">
      <c r="B5130" t="b">
        <f>IF('Input and Summary Results'!D4712=0,FALSE,'Input and Summary Results'!$B4712)</f>
        <v>0</v>
      </c>
      <c r="C5130" t="b">
        <f>IF(OR(B5130=0,'Input and Summary Results'!D4712=0,'Input and Summary Results'!D4712=""),FALSE,'Input and Summary Results'!$D4712)</f>
        <v>0</v>
      </c>
      <c r="D5130" t="b">
        <f>IF(OR(B5130=0,'Input and Summary Results'!E4712=0),FALSE,'Input and Summary Results'!$E4712)</f>
        <v>0</v>
      </c>
      <c r="E5130" t="b">
        <f t="shared" si="269"/>
        <v>0</v>
      </c>
      <c r="F5130" t="b">
        <f t="shared" si="270"/>
        <v>0</v>
      </c>
      <c r="G5130" t="b">
        <f>IF('Input and Summary Results'!$J$4="yes",IF(C5130=FALSE,FALSE,IF('Data Transformation'!E5130&lt;$R$10,E5130,$R$10)),IF(C5130=FALSE,FALSE,IF(C5130&lt;$R$10,C5130,$R$10)))</f>
        <v>0</v>
      </c>
      <c r="H5130" t="b">
        <f>IF('Input and Summary Results'!$J$4="yes",'Data Transformation'!F5130,'Data Transformation'!D5130)</f>
        <v>0</v>
      </c>
      <c r="I5130" t="str">
        <f t="shared" si="271"/>
        <v/>
      </c>
    </row>
    <row r="5131" spans="2:9" x14ac:dyDescent="0.55000000000000004">
      <c r="B5131" t="b">
        <f>IF('Input and Summary Results'!D4713=0,FALSE,'Input and Summary Results'!$B4713)</f>
        <v>0</v>
      </c>
      <c r="C5131" t="b">
        <f>IF(OR(B5131=0,'Input and Summary Results'!D4713=0,'Input and Summary Results'!D4713=""),FALSE,'Input and Summary Results'!$D4713)</f>
        <v>0</v>
      </c>
      <c r="D5131" t="b">
        <f>IF(OR(B5131=0,'Input and Summary Results'!E4713=0),FALSE,'Input and Summary Results'!$E4713)</f>
        <v>0</v>
      </c>
      <c r="E5131" t="b">
        <f t="shared" si="269"/>
        <v>0</v>
      </c>
      <c r="F5131" t="b">
        <f t="shared" si="270"/>
        <v>0</v>
      </c>
      <c r="G5131" t="b">
        <f>IF('Input and Summary Results'!$J$4="yes",IF(C5131=FALSE,FALSE,IF('Data Transformation'!E5131&lt;$R$10,E5131,$R$10)),IF(C5131=FALSE,FALSE,IF(C5131&lt;$R$10,C5131,$R$10)))</f>
        <v>0</v>
      </c>
      <c r="H5131" t="b">
        <f>IF('Input and Summary Results'!$J$4="yes",'Data Transformation'!F5131,'Data Transformation'!D5131)</f>
        <v>0</v>
      </c>
      <c r="I5131" t="str">
        <f t="shared" si="271"/>
        <v/>
      </c>
    </row>
    <row r="5132" spans="2:9" x14ac:dyDescent="0.55000000000000004">
      <c r="B5132" t="b">
        <f>IF('Input and Summary Results'!D4714=0,FALSE,'Input and Summary Results'!$B4714)</f>
        <v>0</v>
      </c>
      <c r="C5132" t="b">
        <f>IF(OR(B5132=0,'Input and Summary Results'!D4714=0,'Input and Summary Results'!D4714=""),FALSE,'Input and Summary Results'!$D4714)</f>
        <v>0</v>
      </c>
      <c r="D5132" t="b">
        <f>IF(OR(B5132=0,'Input and Summary Results'!E4714=0),FALSE,'Input and Summary Results'!$E4714)</f>
        <v>0</v>
      </c>
      <c r="E5132" t="b">
        <f t="shared" si="269"/>
        <v>0</v>
      </c>
      <c r="F5132" t="b">
        <f t="shared" si="270"/>
        <v>0</v>
      </c>
      <c r="G5132" t="b">
        <f>IF('Input and Summary Results'!$J$4="yes",IF(C5132=FALSE,FALSE,IF('Data Transformation'!E5132&lt;$R$10,E5132,$R$10)),IF(C5132=FALSE,FALSE,IF(C5132&lt;$R$10,C5132,$R$10)))</f>
        <v>0</v>
      </c>
      <c r="H5132" t="b">
        <f>IF('Input and Summary Results'!$J$4="yes",'Data Transformation'!F5132,'Data Transformation'!D5132)</f>
        <v>0</v>
      </c>
      <c r="I5132" t="str">
        <f t="shared" si="271"/>
        <v/>
      </c>
    </row>
    <row r="5133" spans="2:9" x14ac:dyDescent="0.55000000000000004">
      <c r="B5133" t="b">
        <f>IF('Input and Summary Results'!D4715=0,FALSE,'Input and Summary Results'!$B4715)</f>
        <v>0</v>
      </c>
      <c r="C5133" t="b">
        <f>IF(OR(B5133=0,'Input and Summary Results'!D4715=0,'Input and Summary Results'!D4715=""),FALSE,'Input and Summary Results'!$D4715)</f>
        <v>0</v>
      </c>
      <c r="D5133" t="b">
        <f>IF(OR(B5133=0,'Input and Summary Results'!E4715=0),FALSE,'Input and Summary Results'!$E4715)</f>
        <v>0</v>
      </c>
      <c r="E5133" t="b">
        <f t="shared" si="269"/>
        <v>0</v>
      </c>
      <c r="F5133" t="b">
        <f t="shared" si="270"/>
        <v>0</v>
      </c>
      <c r="G5133" t="b">
        <f>IF('Input and Summary Results'!$J$4="yes",IF(C5133=FALSE,FALSE,IF('Data Transformation'!E5133&lt;$R$10,E5133,$R$10)),IF(C5133=FALSE,FALSE,IF(C5133&lt;$R$10,C5133,$R$10)))</f>
        <v>0</v>
      </c>
      <c r="H5133" t="b">
        <f>IF('Input and Summary Results'!$J$4="yes",'Data Transformation'!F5133,'Data Transformation'!D5133)</f>
        <v>0</v>
      </c>
      <c r="I5133" t="str">
        <f t="shared" si="271"/>
        <v/>
      </c>
    </row>
    <row r="5134" spans="2:9" x14ac:dyDescent="0.55000000000000004">
      <c r="B5134" t="b">
        <f>IF('Input and Summary Results'!D4716=0,FALSE,'Input and Summary Results'!$B4716)</f>
        <v>0</v>
      </c>
      <c r="C5134" t="b">
        <f>IF(OR(B5134=0,'Input and Summary Results'!D4716=0,'Input and Summary Results'!D4716=""),FALSE,'Input and Summary Results'!$D4716)</f>
        <v>0</v>
      </c>
      <c r="D5134" t="b">
        <f>IF(OR(B5134=0,'Input and Summary Results'!E4716=0),FALSE,'Input and Summary Results'!$E4716)</f>
        <v>0</v>
      </c>
      <c r="E5134" t="b">
        <f t="shared" si="269"/>
        <v>0</v>
      </c>
      <c r="F5134" t="b">
        <f t="shared" si="270"/>
        <v>0</v>
      </c>
      <c r="G5134" t="b">
        <f>IF('Input and Summary Results'!$J$4="yes",IF(C5134=FALSE,FALSE,IF('Data Transformation'!E5134&lt;$R$10,E5134,$R$10)),IF(C5134=FALSE,FALSE,IF(C5134&lt;$R$10,C5134,$R$10)))</f>
        <v>0</v>
      </c>
      <c r="H5134" t="b">
        <f>IF('Input and Summary Results'!$J$4="yes",'Data Transformation'!F5134,'Data Transformation'!D5134)</f>
        <v>0</v>
      </c>
      <c r="I5134" t="str">
        <f t="shared" si="271"/>
        <v/>
      </c>
    </row>
    <row r="5135" spans="2:9" x14ac:dyDescent="0.55000000000000004">
      <c r="B5135" t="b">
        <f>IF('Input and Summary Results'!D4717=0,FALSE,'Input and Summary Results'!$B4717)</f>
        <v>0</v>
      </c>
      <c r="C5135" t="b">
        <f>IF(OR(B5135=0,'Input and Summary Results'!D4717=0,'Input and Summary Results'!D4717=""),FALSE,'Input and Summary Results'!$D4717)</f>
        <v>0</v>
      </c>
      <c r="D5135" t="b">
        <f>IF(OR(B5135=0,'Input and Summary Results'!E4717=0),FALSE,'Input and Summary Results'!$E4717)</f>
        <v>0</v>
      </c>
      <c r="E5135" t="b">
        <f t="shared" si="269"/>
        <v>0</v>
      </c>
      <c r="F5135" t="b">
        <f t="shared" si="270"/>
        <v>0</v>
      </c>
      <c r="G5135" t="b">
        <f>IF('Input and Summary Results'!$J$4="yes",IF(C5135=FALSE,FALSE,IF('Data Transformation'!E5135&lt;$R$10,E5135,$R$10)),IF(C5135=FALSE,FALSE,IF(C5135&lt;$R$10,C5135,$R$10)))</f>
        <v>0</v>
      </c>
      <c r="H5135" t="b">
        <f>IF('Input and Summary Results'!$J$4="yes",'Data Transformation'!F5135,'Data Transformation'!D5135)</f>
        <v>0</v>
      </c>
      <c r="I5135" t="str">
        <f t="shared" si="271"/>
        <v/>
      </c>
    </row>
    <row r="5136" spans="2:9" x14ac:dyDescent="0.55000000000000004">
      <c r="B5136" t="b">
        <f>IF('Input and Summary Results'!D4718=0,FALSE,'Input and Summary Results'!$B4718)</f>
        <v>0</v>
      </c>
      <c r="C5136" t="b">
        <f>IF(OR(B5136=0,'Input and Summary Results'!D4718=0,'Input and Summary Results'!D4718=""),FALSE,'Input and Summary Results'!$D4718)</f>
        <v>0</v>
      </c>
      <c r="D5136" t="b">
        <f>IF(OR(B5136=0,'Input and Summary Results'!E4718=0),FALSE,'Input and Summary Results'!$E4718)</f>
        <v>0</v>
      </c>
      <c r="E5136" t="b">
        <f t="shared" si="269"/>
        <v>0</v>
      </c>
      <c r="F5136" t="b">
        <f t="shared" si="270"/>
        <v>0</v>
      </c>
      <c r="G5136" t="b">
        <f>IF('Input and Summary Results'!$J$4="yes",IF(C5136=FALSE,FALSE,IF('Data Transformation'!E5136&lt;$R$10,E5136,$R$10)),IF(C5136=FALSE,FALSE,IF(C5136&lt;$R$10,C5136,$R$10)))</f>
        <v>0</v>
      </c>
      <c r="H5136" t="b">
        <f>IF('Input and Summary Results'!$J$4="yes",'Data Transformation'!F5136,'Data Transformation'!D5136)</f>
        <v>0</v>
      </c>
      <c r="I5136" t="str">
        <f t="shared" si="271"/>
        <v/>
      </c>
    </row>
    <row r="5137" spans="2:9" x14ac:dyDescent="0.55000000000000004">
      <c r="B5137" t="b">
        <f>IF('Input and Summary Results'!D4719=0,FALSE,'Input and Summary Results'!$B4719)</f>
        <v>0</v>
      </c>
      <c r="C5137" t="b">
        <f>IF(OR(B5137=0,'Input and Summary Results'!D4719=0,'Input and Summary Results'!D4719=""),FALSE,'Input and Summary Results'!$D4719)</f>
        <v>0</v>
      </c>
      <c r="D5137" t="b">
        <f>IF(OR(B5137=0,'Input and Summary Results'!E4719=0),FALSE,'Input and Summary Results'!$E4719)</f>
        <v>0</v>
      </c>
      <c r="E5137" t="b">
        <f t="shared" si="269"/>
        <v>0</v>
      </c>
      <c r="F5137" t="b">
        <f t="shared" si="270"/>
        <v>0</v>
      </c>
      <c r="G5137" t="b">
        <f>IF('Input and Summary Results'!$J$4="yes",IF(C5137=FALSE,FALSE,IF('Data Transformation'!E5137&lt;$R$10,E5137,$R$10)),IF(C5137=FALSE,FALSE,IF(C5137&lt;$R$10,C5137,$R$10)))</f>
        <v>0</v>
      </c>
      <c r="H5137" t="b">
        <f>IF('Input and Summary Results'!$J$4="yes",'Data Transformation'!F5137,'Data Transformation'!D5137)</f>
        <v>0</v>
      </c>
      <c r="I5137" t="str">
        <f t="shared" si="271"/>
        <v/>
      </c>
    </row>
    <row r="5138" spans="2:9" x14ac:dyDescent="0.55000000000000004">
      <c r="B5138" t="b">
        <f>IF('Input and Summary Results'!D4720=0,FALSE,'Input and Summary Results'!$B4720)</f>
        <v>0</v>
      </c>
      <c r="C5138" t="b">
        <f>IF(OR(B5138=0,'Input and Summary Results'!D4720=0,'Input and Summary Results'!D4720=""),FALSE,'Input and Summary Results'!$D4720)</f>
        <v>0</v>
      </c>
      <c r="D5138" t="b">
        <f>IF(OR(B5138=0,'Input and Summary Results'!E4720=0),FALSE,'Input and Summary Results'!$E4720)</f>
        <v>0</v>
      </c>
      <c r="E5138" t="b">
        <f t="shared" si="269"/>
        <v>0</v>
      </c>
      <c r="F5138" t="b">
        <f t="shared" si="270"/>
        <v>0</v>
      </c>
      <c r="G5138" t="b">
        <f>IF('Input and Summary Results'!$J$4="yes",IF(C5138=FALSE,FALSE,IF('Data Transformation'!E5138&lt;$R$10,E5138,$R$10)),IF(C5138=FALSE,FALSE,IF(C5138&lt;$R$10,C5138,$R$10)))</f>
        <v>0</v>
      </c>
      <c r="H5138" t="b">
        <f>IF('Input and Summary Results'!$J$4="yes",'Data Transformation'!F5138,'Data Transformation'!D5138)</f>
        <v>0</v>
      </c>
      <c r="I5138" t="str">
        <f t="shared" si="271"/>
        <v/>
      </c>
    </row>
    <row r="5139" spans="2:9" x14ac:dyDescent="0.55000000000000004">
      <c r="B5139" t="b">
        <f>IF('Input and Summary Results'!D4721=0,FALSE,'Input and Summary Results'!$B4721)</f>
        <v>0</v>
      </c>
      <c r="C5139" t="b">
        <f>IF(OR(B5139=0,'Input and Summary Results'!D4721=0,'Input and Summary Results'!D4721=""),FALSE,'Input and Summary Results'!$D4721)</f>
        <v>0</v>
      </c>
      <c r="D5139" t="b">
        <f>IF(OR(B5139=0,'Input and Summary Results'!E4721=0),FALSE,'Input and Summary Results'!$E4721)</f>
        <v>0</v>
      </c>
      <c r="E5139" t="b">
        <f t="shared" si="269"/>
        <v>0</v>
      </c>
      <c r="F5139" t="b">
        <f t="shared" si="270"/>
        <v>0</v>
      </c>
      <c r="G5139" t="b">
        <f>IF('Input and Summary Results'!$J$4="yes",IF(C5139=FALSE,FALSE,IF('Data Transformation'!E5139&lt;$R$10,E5139,$R$10)),IF(C5139=FALSE,FALSE,IF(C5139&lt;$R$10,C5139,$R$10)))</f>
        <v>0</v>
      </c>
      <c r="H5139" t="b">
        <f>IF('Input and Summary Results'!$J$4="yes",'Data Transformation'!F5139,'Data Transformation'!D5139)</f>
        <v>0</v>
      </c>
      <c r="I5139" t="str">
        <f t="shared" si="271"/>
        <v/>
      </c>
    </row>
    <row r="5140" spans="2:9" x14ac:dyDescent="0.55000000000000004">
      <c r="B5140" t="b">
        <f>IF('Input and Summary Results'!D4722=0,FALSE,'Input and Summary Results'!$B4722)</f>
        <v>0</v>
      </c>
      <c r="C5140" t="b">
        <f>IF(OR(B5140=0,'Input and Summary Results'!D4722=0,'Input and Summary Results'!D4722=""),FALSE,'Input and Summary Results'!$D4722)</f>
        <v>0</v>
      </c>
      <c r="D5140" t="b">
        <f>IF(OR(B5140=0,'Input and Summary Results'!E4722=0),FALSE,'Input and Summary Results'!$E4722)</f>
        <v>0</v>
      </c>
      <c r="E5140" t="b">
        <f t="shared" si="269"/>
        <v>0</v>
      </c>
      <c r="F5140" t="b">
        <f t="shared" si="270"/>
        <v>0</v>
      </c>
      <c r="G5140" t="b">
        <f>IF('Input and Summary Results'!$J$4="yes",IF(C5140=FALSE,FALSE,IF('Data Transformation'!E5140&lt;$R$10,E5140,$R$10)),IF(C5140=FALSE,FALSE,IF(C5140&lt;$R$10,C5140,$R$10)))</f>
        <v>0</v>
      </c>
      <c r="H5140" t="b">
        <f>IF('Input and Summary Results'!$J$4="yes",'Data Transformation'!F5140,'Data Transformation'!D5140)</f>
        <v>0</v>
      </c>
      <c r="I5140" t="str">
        <f t="shared" si="271"/>
        <v/>
      </c>
    </row>
    <row r="5141" spans="2:9" x14ac:dyDescent="0.55000000000000004">
      <c r="B5141" t="b">
        <f>IF('Input and Summary Results'!D4723=0,FALSE,'Input and Summary Results'!$B4723)</f>
        <v>0</v>
      </c>
      <c r="C5141" t="b">
        <f>IF(OR(B5141=0,'Input and Summary Results'!D4723=0,'Input and Summary Results'!D4723=""),FALSE,'Input and Summary Results'!$D4723)</f>
        <v>0</v>
      </c>
      <c r="D5141" t="b">
        <f>IF(OR(B5141=0,'Input and Summary Results'!E4723=0),FALSE,'Input and Summary Results'!$E4723)</f>
        <v>0</v>
      </c>
      <c r="E5141" t="b">
        <f t="shared" si="269"/>
        <v>0</v>
      </c>
      <c r="F5141" t="b">
        <f t="shared" si="270"/>
        <v>0</v>
      </c>
      <c r="G5141" t="b">
        <f>IF('Input and Summary Results'!$J$4="yes",IF(C5141=FALSE,FALSE,IF('Data Transformation'!E5141&lt;$R$10,E5141,$R$10)),IF(C5141=FALSE,FALSE,IF(C5141&lt;$R$10,C5141,$R$10)))</f>
        <v>0</v>
      </c>
      <c r="H5141" t="b">
        <f>IF('Input and Summary Results'!$J$4="yes",'Data Transformation'!F5141,'Data Transformation'!D5141)</f>
        <v>0</v>
      </c>
      <c r="I5141" t="str">
        <f t="shared" si="271"/>
        <v/>
      </c>
    </row>
    <row r="5142" spans="2:9" x14ac:dyDescent="0.55000000000000004">
      <c r="B5142" t="b">
        <f>IF('Input and Summary Results'!D4724=0,FALSE,'Input and Summary Results'!$B4724)</f>
        <v>0</v>
      </c>
      <c r="C5142" t="b">
        <f>IF(OR(B5142=0,'Input and Summary Results'!D4724=0,'Input and Summary Results'!D4724=""),FALSE,'Input and Summary Results'!$D4724)</f>
        <v>0</v>
      </c>
      <c r="D5142" t="b">
        <f>IF(OR(B5142=0,'Input and Summary Results'!E4724=0),FALSE,'Input and Summary Results'!$E4724)</f>
        <v>0</v>
      </c>
      <c r="E5142" t="b">
        <f t="shared" si="269"/>
        <v>0</v>
      </c>
      <c r="F5142" t="b">
        <f t="shared" si="270"/>
        <v>0</v>
      </c>
      <c r="G5142" t="b">
        <f>IF('Input and Summary Results'!$J$4="yes",IF(C5142=FALSE,FALSE,IF('Data Transformation'!E5142&lt;$R$10,E5142,$R$10)),IF(C5142=FALSE,FALSE,IF(C5142&lt;$R$10,C5142,$R$10)))</f>
        <v>0</v>
      </c>
      <c r="H5142" t="b">
        <f>IF('Input and Summary Results'!$J$4="yes",'Data Transformation'!F5142,'Data Transformation'!D5142)</f>
        <v>0</v>
      </c>
      <c r="I5142" t="str">
        <f t="shared" si="271"/>
        <v/>
      </c>
    </row>
    <row r="5143" spans="2:9" x14ac:dyDescent="0.55000000000000004">
      <c r="B5143" t="b">
        <f>IF('Input and Summary Results'!D4725=0,FALSE,'Input and Summary Results'!$B4725)</f>
        <v>0</v>
      </c>
      <c r="C5143" t="b">
        <f>IF(OR(B5143=0,'Input and Summary Results'!D4725=0,'Input and Summary Results'!D4725=""),FALSE,'Input and Summary Results'!$D4725)</f>
        <v>0</v>
      </c>
      <c r="D5143" t="b">
        <f>IF(OR(B5143=0,'Input and Summary Results'!E4725=0),FALSE,'Input and Summary Results'!$E4725)</f>
        <v>0</v>
      </c>
      <c r="E5143" t="b">
        <f t="shared" si="269"/>
        <v>0</v>
      </c>
      <c r="F5143" t="b">
        <f t="shared" si="270"/>
        <v>0</v>
      </c>
      <c r="G5143" t="b">
        <f>IF('Input and Summary Results'!$J$4="yes",IF(C5143=FALSE,FALSE,IF('Data Transformation'!E5143&lt;$R$10,E5143,$R$10)),IF(C5143=FALSE,FALSE,IF(C5143&lt;$R$10,C5143,$R$10)))</f>
        <v>0</v>
      </c>
      <c r="H5143" t="b">
        <f>IF('Input and Summary Results'!$J$4="yes",'Data Transformation'!F5143,'Data Transformation'!D5143)</f>
        <v>0</v>
      </c>
      <c r="I5143" t="str">
        <f t="shared" si="271"/>
        <v/>
      </c>
    </row>
    <row r="5144" spans="2:9" x14ac:dyDescent="0.55000000000000004">
      <c r="B5144" t="b">
        <f>IF('Input and Summary Results'!D4726=0,FALSE,'Input and Summary Results'!$B4726)</f>
        <v>0</v>
      </c>
      <c r="C5144" t="b">
        <f>IF(OR(B5144=0,'Input and Summary Results'!D4726=0,'Input and Summary Results'!D4726=""),FALSE,'Input and Summary Results'!$D4726)</f>
        <v>0</v>
      </c>
      <c r="D5144" t="b">
        <f>IF(OR(B5144=0,'Input and Summary Results'!E4726=0),FALSE,'Input and Summary Results'!$E4726)</f>
        <v>0</v>
      </c>
      <c r="E5144" t="b">
        <f t="shared" si="269"/>
        <v>0</v>
      </c>
      <c r="F5144" t="b">
        <f t="shared" si="270"/>
        <v>0</v>
      </c>
      <c r="G5144" t="b">
        <f>IF('Input and Summary Results'!$J$4="yes",IF(C5144=FALSE,FALSE,IF('Data Transformation'!E5144&lt;$R$10,E5144,$R$10)),IF(C5144=FALSE,FALSE,IF(C5144&lt;$R$10,C5144,$R$10)))</f>
        <v>0</v>
      </c>
      <c r="H5144" t="b">
        <f>IF('Input and Summary Results'!$J$4="yes",'Data Transformation'!F5144,'Data Transformation'!D5144)</f>
        <v>0</v>
      </c>
      <c r="I5144" t="str">
        <f t="shared" si="271"/>
        <v/>
      </c>
    </row>
    <row r="5145" spans="2:9" x14ac:dyDescent="0.55000000000000004">
      <c r="B5145" t="b">
        <f>IF('Input and Summary Results'!D4727=0,FALSE,'Input and Summary Results'!$B4727)</f>
        <v>0</v>
      </c>
      <c r="C5145" t="b">
        <f>IF(OR(B5145=0,'Input and Summary Results'!D4727=0,'Input and Summary Results'!D4727=""),FALSE,'Input and Summary Results'!$D4727)</f>
        <v>0</v>
      </c>
      <c r="D5145" t="b">
        <f>IF(OR(B5145=0,'Input and Summary Results'!E4727=0),FALSE,'Input and Summary Results'!$E4727)</f>
        <v>0</v>
      </c>
      <c r="E5145" t="b">
        <f t="shared" si="269"/>
        <v>0</v>
      </c>
      <c r="F5145" t="b">
        <f t="shared" si="270"/>
        <v>0</v>
      </c>
      <c r="G5145" t="b">
        <f>IF('Input and Summary Results'!$J$4="yes",IF(C5145=FALSE,FALSE,IF('Data Transformation'!E5145&lt;$R$10,E5145,$R$10)),IF(C5145=FALSE,FALSE,IF(C5145&lt;$R$10,C5145,$R$10)))</f>
        <v>0</v>
      </c>
      <c r="H5145" t="b">
        <f>IF('Input and Summary Results'!$J$4="yes",'Data Transformation'!F5145,'Data Transformation'!D5145)</f>
        <v>0</v>
      </c>
      <c r="I5145" t="str">
        <f t="shared" si="271"/>
        <v/>
      </c>
    </row>
    <row r="5146" spans="2:9" x14ac:dyDescent="0.55000000000000004">
      <c r="B5146" t="b">
        <f>IF('Input and Summary Results'!D4728=0,FALSE,'Input and Summary Results'!$B4728)</f>
        <v>0</v>
      </c>
      <c r="C5146" t="b">
        <f>IF(OR(B5146=0,'Input and Summary Results'!D4728=0,'Input and Summary Results'!D4728=""),FALSE,'Input and Summary Results'!$D4728)</f>
        <v>0</v>
      </c>
      <c r="D5146" t="b">
        <f>IF(OR(B5146=0,'Input and Summary Results'!E4728=0),FALSE,'Input and Summary Results'!$E4728)</f>
        <v>0</v>
      </c>
      <c r="E5146" t="b">
        <f t="shared" si="269"/>
        <v>0</v>
      </c>
      <c r="F5146" t="b">
        <f t="shared" si="270"/>
        <v>0</v>
      </c>
      <c r="G5146" t="b">
        <f>IF('Input and Summary Results'!$J$4="yes",IF(C5146=FALSE,FALSE,IF('Data Transformation'!E5146&lt;$R$10,E5146,$R$10)),IF(C5146=FALSE,FALSE,IF(C5146&lt;$R$10,C5146,$R$10)))</f>
        <v>0</v>
      </c>
      <c r="H5146" t="b">
        <f>IF('Input and Summary Results'!$J$4="yes",'Data Transformation'!F5146,'Data Transformation'!D5146)</f>
        <v>0</v>
      </c>
      <c r="I5146" t="str">
        <f t="shared" si="271"/>
        <v/>
      </c>
    </row>
    <row r="5147" spans="2:9" x14ac:dyDescent="0.55000000000000004">
      <c r="B5147" t="b">
        <f>IF('Input and Summary Results'!D4729=0,FALSE,'Input and Summary Results'!$B4729)</f>
        <v>0</v>
      </c>
      <c r="C5147" t="b">
        <f>IF(OR(B5147=0,'Input and Summary Results'!D4729=0,'Input and Summary Results'!D4729=""),FALSE,'Input and Summary Results'!$D4729)</f>
        <v>0</v>
      </c>
      <c r="D5147" t="b">
        <f>IF(OR(B5147=0,'Input and Summary Results'!E4729=0),FALSE,'Input and Summary Results'!$E4729)</f>
        <v>0</v>
      </c>
      <c r="E5147" t="b">
        <f t="shared" si="269"/>
        <v>0</v>
      </c>
      <c r="F5147" t="b">
        <f t="shared" si="270"/>
        <v>0</v>
      </c>
      <c r="G5147" t="b">
        <f>IF('Input and Summary Results'!$J$4="yes",IF(C5147=FALSE,FALSE,IF('Data Transformation'!E5147&lt;$R$10,E5147,$R$10)),IF(C5147=FALSE,FALSE,IF(C5147&lt;$R$10,C5147,$R$10)))</f>
        <v>0</v>
      </c>
      <c r="H5147" t="b">
        <f>IF('Input and Summary Results'!$J$4="yes",'Data Transformation'!F5147,'Data Transformation'!D5147)</f>
        <v>0</v>
      </c>
      <c r="I5147" t="str">
        <f t="shared" si="271"/>
        <v/>
      </c>
    </row>
    <row r="5148" spans="2:9" x14ac:dyDescent="0.55000000000000004">
      <c r="B5148" t="b">
        <f>IF('Input and Summary Results'!D4730=0,FALSE,'Input and Summary Results'!$B4730)</f>
        <v>0</v>
      </c>
      <c r="C5148" t="b">
        <f>IF(OR(B5148=0,'Input and Summary Results'!D4730=0,'Input and Summary Results'!D4730=""),FALSE,'Input and Summary Results'!$D4730)</f>
        <v>0</v>
      </c>
      <c r="D5148" t="b">
        <f>IF(OR(B5148=0,'Input and Summary Results'!E4730=0),FALSE,'Input and Summary Results'!$E4730)</f>
        <v>0</v>
      </c>
      <c r="E5148" t="b">
        <f t="shared" si="269"/>
        <v>0</v>
      </c>
      <c r="F5148" t="b">
        <f t="shared" si="270"/>
        <v>0</v>
      </c>
      <c r="G5148" t="b">
        <f>IF('Input and Summary Results'!$J$4="yes",IF(C5148=FALSE,FALSE,IF('Data Transformation'!E5148&lt;$R$10,E5148,$R$10)),IF(C5148=FALSE,FALSE,IF(C5148&lt;$R$10,C5148,$R$10)))</f>
        <v>0</v>
      </c>
      <c r="H5148" t="b">
        <f>IF('Input and Summary Results'!$J$4="yes",'Data Transformation'!F5148,'Data Transformation'!D5148)</f>
        <v>0</v>
      </c>
      <c r="I5148" t="str">
        <f t="shared" si="271"/>
        <v/>
      </c>
    </row>
    <row r="5149" spans="2:9" x14ac:dyDescent="0.55000000000000004">
      <c r="B5149" t="b">
        <f>IF('Input and Summary Results'!D4731=0,FALSE,'Input and Summary Results'!$B4731)</f>
        <v>0</v>
      </c>
      <c r="C5149" t="b">
        <f>IF(OR(B5149=0,'Input and Summary Results'!D4731=0,'Input and Summary Results'!D4731=""),FALSE,'Input and Summary Results'!$D4731)</f>
        <v>0</v>
      </c>
      <c r="D5149" t="b">
        <f>IF(OR(B5149=0,'Input and Summary Results'!E4731=0),FALSE,'Input and Summary Results'!$E4731)</f>
        <v>0</v>
      </c>
      <c r="E5149" t="b">
        <f t="shared" si="269"/>
        <v>0</v>
      </c>
      <c r="F5149" t="b">
        <f t="shared" si="270"/>
        <v>0</v>
      </c>
      <c r="G5149" t="b">
        <f>IF('Input and Summary Results'!$J$4="yes",IF(C5149=FALSE,FALSE,IF('Data Transformation'!E5149&lt;$R$10,E5149,$R$10)),IF(C5149=FALSE,FALSE,IF(C5149&lt;$R$10,C5149,$R$10)))</f>
        <v>0</v>
      </c>
      <c r="H5149" t="b">
        <f>IF('Input and Summary Results'!$J$4="yes",'Data Transformation'!F5149,'Data Transformation'!D5149)</f>
        <v>0</v>
      </c>
      <c r="I5149" t="str">
        <f t="shared" si="271"/>
        <v/>
      </c>
    </row>
    <row r="5150" spans="2:9" x14ac:dyDescent="0.55000000000000004">
      <c r="B5150" t="b">
        <f>IF('Input and Summary Results'!D4732=0,FALSE,'Input and Summary Results'!$B4732)</f>
        <v>0</v>
      </c>
      <c r="C5150" t="b">
        <f>IF(OR(B5150=0,'Input and Summary Results'!D4732=0,'Input and Summary Results'!D4732=""),FALSE,'Input and Summary Results'!$D4732)</f>
        <v>0</v>
      </c>
      <c r="D5150" t="b">
        <f>IF(OR(B5150=0,'Input and Summary Results'!E4732=0),FALSE,'Input and Summary Results'!$E4732)</f>
        <v>0</v>
      </c>
      <c r="E5150" t="b">
        <f t="shared" si="269"/>
        <v>0</v>
      </c>
      <c r="F5150" t="b">
        <f t="shared" si="270"/>
        <v>0</v>
      </c>
      <c r="G5150" t="b">
        <f>IF('Input and Summary Results'!$J$4="yes",IF(C5150=FALSE,FALSE,IF('Data Transformation'!E5150&lt;$R$10,E5150,$R$10)),IF(C5150=FALSE,FALSE,IF(C5150&lt;$R$10,C5150,$R$10)))</f>
        <v>0</v>
      </c>
      <c r="H5150" t="b">
        <f>IF('Input and Summary Results'!$J$4="yes",'Data Transformation'!F5150,'Data Transformation'!D5150)</f>
        <v>0</v>
      </c>
      <c r="I5150" t="str">
        <f t="shared" si="271"/>
        <v/>
      </c>
    </row>
    <row r="5151" spans="2:9" x14ac:dyDescent="0.55000000000000004">
      <c r="B5151" t="b">
        <f>IF('Input and Summary Results'!D4733=0,FALSE,'Input and Summary Results'!$B4733)</f>
        <v>0</v>
      </c>
      <c r="C5151" t="b">
        <f>IF(OR(B5151=0,'Input and Summary Results'!D4733=0,'Input and Summary Results'!D4733=""),FALSE,'Input and Summary Results'!$D4733)</f>
        <v>0</v>
      </c>
      <c r="D5151" t="b">
        <f>IF(OR(B5151=0,'Input and Summary Results'!E4733=0),FALSE,'Input and Summary Results'!$E4733)</f>
        <v>0</v>
      </c>
      <c r="E5151" t="b">
        <f t="shared" si="269"/>
        <v>0</v>
      </c>
      <c r="F5151" t="b">
        <f t="shared" si="270"/>
        <v>0</v>
      </c>
      <c r="G5151" t="b">
        <f>IF('Input and Summary Results'!$J$4="yes",IF(C5151=FALSE,FALSE,IF('Data Transformation'!E5151&lt;$R$10,E5151,$R$10)),IF(C5151=FALSE,FALSE,IF(C5151&lt;$R$10,C5151,$R$10)))</f>
        <v>0</v>
      </c>
      <c r="H5151" t="b">
        <f>IF('Input and Summary Results'!$J$4="yes",'Data Transformation'!F5151,'Data Transformation'!D5151)</f>
        <v>0</v>
      </c>
      <c r="I5151" t="str">
        <f t="shared" si="271"/>
        <v/>
      </c>
    </row>
    <row r="5152" spans="2:9" x14ac:dyDescent="0.55000000000000004">
      <c r="B5152" t="b">
        <f>IF('Input and Summary Results'!D4734=0,FALSE,'Input and Summary Results'!$B4734)</f>
        <v>0</v>
      </c>
      <c r="C5152" t="b">
        <f>IF(OR(B5152=0,'Input and Summary Results'!D4734=0,'Input and Summary Results'!D4734=""),FALSE,'Input and Summary Results'!$D4734)</f>
        <v>0</v>
      </c>
      <c r="D5152" t="b">
        <f>IF(OR(B5152=0,'Input and Summary Results'!E4734=0),FALSE,'Input and Summary Results'!$E4734)</f>
        <v>0</v>
      </c>
      <c r="E5152" t="b">
        <f t="shared" si="269"/>
        <v>0</v>
      </c>
      <c r="F5152" t="b">
        <f t="shared" si="270"/>
        <v>0</v>
      </c>
      <c r="G5152" t="b">
        <f>IF('Input and Summary Results'!$J$4="yes",IF(C5152=FALSE,FALSE,IF('Data Transformation'!E5152&lt;$R$10,E5152,$R$10)),IF(C5152=FALSE,FALSE,IF(C5152&lt;$R$10,C5152,$R$10)))</f>
        <v>0</v>
      </c>
      <c r="H5152" t="b">
        <f>IF('Input and Summary Results'!$J$4="yes",'Data Transformation'!F5152,'Data Transformation'!D5152)</f>
        <v>0</v>
      </c>
      <c r="I5152" t="str">
        <f t="shared" si="271"/>
        <v/>
      </c>
    </row>
    <row r="5153" spans="2:9" x14ac:dyDescent="0.55000000000000004">
      <c r="B5153" t="b">
        <f>IF('Input and Summary Results'!D4735=0,FALSE,'Input and Summary Results'!$B4735)</f>
        <v>0</v>
      </c>
      <c r="C5153" t="b">
        <f>IF(OR(B5153=0,'Input and Summary Results'!D4735=0,'Input and Summary Results'!D4735=""),FALSE,'Input and Summary Results'!$D4735)</f>
        <v>0</v>
      </c>
      <c r="D5153" t="b">
        <f>IF(OR(B5153=0,'Input and Summary Results'!E4735=0),FALSE,'Input and Summary Results'!$E4735)</f>
        <v>0</v>
      </c>
      <c r="E5153" t="b">
        <f t="shared" si="269"/>
        <v>0</v>
      </c>
      <c r="F5153" t="b">
        <f t="shared" si="270"/>
        <v>0</v>
      </c>
      <c r="G5153" t="b">
        <f>IF('Input and Summary Results'!$J$4="yes",IF(C5153=FALSE,FALSE,IF('Data Transformation'!E5153&lt;$R$10,E5153,$R$10)),IF(C5153=FALSE,FALSE,IF(C5153&lt;$R$10,C5153,$R$10)))</f>
        <v>0</v>
      </c>
      <c r="H5153" t="b">
        <f>IF('Input and Summary Results'!$J$4="yes",'Data Transformation'!F5153,'Data Transformation'!D5153)</f>
        <v>0</v>
      </c>
      <c r="I5153" t="str">
        <f t="shared" si="271"/>
        <v/>
      </c>
    </row>
    <row r="5154" spans="2:9" x14ac:dyDescent="0.55000000000000004">
      <c r="B5154" t="b">
        <f>IF('Input and Summary Results'!D4736=0,FALSE,'Input and Summary Results'!$B4736)</f>
        <v>0</v>
      </c>
      <c r="C5154" t="b">
        <f>IF(OR(B5154=0,'Input and Summary Results'!D4736=0,'Input and Summary Results'!D4736=""),FALSE,'Input and Summary Results'!$D4736)</f>
        <v>0</v>
      </c>
      <c r="D5154" t="b">
        <f>IF(OR(B5154=0,'Input and Summary Results'!E4736=0),FALSE,'Input and Summary Results'!$E4736)</f>
        <v>0</v>
      </c>
      <c r="E5154" t="b">
        <f t="shared" si="269"/>
        <v>0</v>
      </c>
      <c r="F5154" t="b">
        <f t="shared" si="270"/>
        <v>0</v>
      </c>
      <c r="G5154" t="b">
        <f>IF('Input and Summary Results'!$J$4="yes",IF(C5154=FALSE,FALSE,IF('Data Transformation'!E5154&lt;$R$10,E5154,$R$10)),IF(C5154=FALSE,FALSE,IF(C5154&lt;$R$10,C5154,$R$10)))</f>
        <v>0</v>
      </c>
      <c r="H5154" t="b">
        <f>IF('Input and Summary Results'!$J$4="yes",'Data Transformation'!F5154,'Data Transformation'!D5154)</f>
        <v>0</v>
      </c>
      <c r="I5154" t="str">
        <f t="shared" si="271"/>
        <v/>
      </c>
    </row>
    <row r="5155" spans="2:9" x14ac:dyDescent="0.55000000000000004">
      <c r="B5155" t="b">
        <f>IF('Input and Summary Results'!D4737=0,FALSE,'Input and Summary Results'!$B4737)</f>
        <v>0</v>
      </c>
      <c r="C5155" t="b">
        <f>IF(OR(B5155=0,'Input and Summary Results'!D4737=0,'Input and Summary Results'!D4737=""),FALSE,'Input and Summary Results'!$D4737)</f>
        <v>0</v>
      </c>
      <c r="D5155" t="b">
        <f>IF(OR(B5155=0,'Input and Summary Results'!E4737=0),FALSE,'Input and Summary Results'!$E4737)</f>
        <v>0</v>
      </c>
      <c r="E5155" t="b">
        <f t="shared" si="269"/>
        <v>0</v>
      </c>
      <c r="F5155" t="b">
        <f t="shared" si="270"/>
        <v>0</v>
      </c>
      <c r="G5155" t="b">
        <f>IF('Input and Summary Results'!$J$4="yes",IF(C5155=FALSE,FALSE,IF('Data Transformation'!E5155&lt;$R$10,E5155,$R$10)),IF(C5155=FALSE,FALSE,IF(C5155&lt;$R$10,C5155,$R$10)))</f>
        <v>0</v>
      </c>
      <c r="H5155" t="b">
        <f>IF('Input and Summary Results'!$J$4="yes",'Data Transformation'!F5155,'Data Transformation'!D5155)</f>
        <v>0</v>
      </c>
      <c r="I5155" t="str">
        <f t="shared" si="271"/>
        <v/>
      </c>
    </row>
    <row r="5156" spans="2:9" x14ac:dyDescent="0.55000000000000004">
      <c r="B5156" t="b">
        <f>IF('Input and Summary Results'!D4738=0,FALSE,'Input and Summary Results'!$B4738)</f>
        <v>0</v>
      </c>
      <c r="C5156" t="b">
        <f>IF(OR(B5156=0,'Input and Summary Results'!D4738=0,'Input and Summary Results'!D4738=""),FALSE,'Input and Summary Results'!$D4738)</f>
        <v>0</v>
      </c>
      <c r="D5156" t="b">
        <f>IF(OR(B5156=0,'Input and Summary Results'!E4738=0),FALSE,'Input and Summary Results'!$E4738)</f>
        <v>0</v>
      </c>
      <c r="E5156" t="b">
        <f t="shared" si="269"/>
        <v>0</v>
      </c>
      <c r="F5156" t="b">
        <f t="shared" si="270"/>
        <v>0</v>
      </c>
      <c r="G5156" t="b">
        <f>IF('Input and Summary Results'!$J$4="yes",IF(C5156=FALSE,FALSE,IF('Data Transformation'!E5156&lt;$R$10,E5156,$R$10)),IF(C5156=FALSE,FALSE,IF(C5156&lt;$R$10,C5156,$R$10)))</f>
        <v>0</v>
      </c>
      <c r="H5156" t="b">
        <f>IF('Input and Summary Results'!$J$4="yes",'Data Transformation'!F5156,'Data Transformation'!D5156)</f>
        <v>0</v>
      </c>
      <c r="I5156" t="str">
        <f t="shared" si="271"/>
        <v/>
      </c>
    </row>
    <row r="5157" spans="2:9" x14ac:dyDescent="0.55000000000000004">
      <c r="B5157" t="b">
        <f>IF('Input and Summary Results'!D4739=0,FALSE,'Input and Summary Results'!$B4739)</f>
        <v>0</v>
      </c>
      <c r="C5157" t="b">
        <f>IF(OR(B5157=0,'Input and Summary Results'!D4739=0,'Input and Summary Results'!D4739=""),FALSE,'Input and Summary Results'!$D4739)</f>
        <v>0</v>
      </c>
      <c r="D5157" t="b">
        <f>IF(OR(B5157=0,'Input and Summary Results'!E4739=0),FALSE,'Input and Summary Results'!$E4739)</f>
        <v>0</v>
      </c>
      <c r="E5157" t="b">
        <f t="shared" si="269"/>
        <v>0</v>
      </c>
      <c r="F5157" t="b">
        <f t="shared" si="270"/>
        <v>0</v>
      </c>
      <c r="G5157" t="b">
        <f>IF('Input and Summary Results'!$J$4="yes",IF(C5157=FALSE,FALSE,IF('Data Transformation'!E5157&lt;$R$10,E5157,$R$10)),IF(C5157=FALSE,FALSE,IF(C5157&lt;$R$10,C5157,$R$10)))</f>
        <v>0</v>
      </c>
      <c r="H5157" t="b">
        <f>IF('Input and Summary Results'!$J$4="yes",'Data Transformation'!F5157,'Data Transformation'!D5157)</f>
        <v>0</v>
      </c>
      <c r="I5157" t="str">
        <f t="shared" si="271"/>
        <v/>
      </c>
    </row>
    <row r="5158" spans="2:9" x14ac:dyDescent="0.55000000000000004">
      <c r="B5158" t="b">
        <f>IF('Input and Summary Results'!D4740=0,FALSE,'Input and Summary Results'!$B4740)</f>
        <v>0</v>
      </c>
      <c r="C5158" t="b">
        <f>IF(OR(B5158=0,'Input and Summary Results'!D4740=0,'Input and Summary Results'!D4740=""),FALSE,'Input and Summary Results'!$D4740)</f>
        <v>0</v>
      </c>
      <c r="D5158" t="b">
        <f>IF(OR(B5158=0,'Input and Summary Results'!E4740=0),FALSE,'Input and Summary Results'!$E4740)</f>
        <v>0</v>
      </c>
      <c r="E5158" t="b">
        <f t="shared" si="269"/>
        <v>0</v>
      </c>
      <c r="F5158" t="b">
        <f t="shared" si="270"/>
        <v>0</v>
      </c>
      <c r="G5158" t="b">
        <f>IF('Input and Summary Results'!$J$4="yes",IF(C5158=FALSE,FALSE,IF('Data Transformation'!E5158&lt;$R$10,E5158,$R$10)),IF(C5158=FALSE,FALSE,IF(C5158&lt;$R$10,C5158,$R$10)))</f>
        <v>0</v>
      </c>
      <c r="H5158" t="b">
        <f>IF('Input and Summary Results'!$J$4="yes",'Data Transformation'!F5158,'Data Transformation'!D5158)</f>
        <v>0</v>
      </c>
      <c r="I5158" t="str">
        <f t="shared" si="271"/>
        <v/>
      </c>
    </row>
    <row r="5159" spans="2:9" x14ac:dyDescent="0.55000000000000004">
      <c r="B5159" t="b">
        <f>IF('Input and Summary Results'!D4741=0,FALSE,'Input and Summary Results'!$B4741)</f>
        <v>0</v>
      </c>
      <c r="C5159" t="b">
        <f>IF(OR(B5159=0,'Input and Summary Results'!D4741=0,'Input and Summary Results'!D4741=""),FALSE,'Input and Summary Results'!$D4741)</f>
        <v>0</v>
      </c>
      <c r="D5159" t="b">
        <f>IF(OR(B5159=0,'Input and Summary Results'!E4741=0),FALSE,'Input and Summary Results'!$E4741)</f>
        <v>0</v>
      </c>
      <c r="E5159" t="b">
        <f t="shared" si="269"/>
        <v>0</v>
      </c>
      <c r="F5159" t="b">
        <f t="shared" si="270"/>
        <v>0</v>
      </c>
      <c r="G5159" t="b">
        <f>IF('Input and Summary Results'!$J$4="yes",IF(C5159=FALSE,FALSE,IF('Data Transformation'!E5159&lt;$R$10,E5159,$R$10)),IF(C5159=FALSE,FALSE,IF(C5159&lt;$R$10,C5159,$R$10)))</f>
        <v>0</v>
      </c>
      <c r="H5159" t="b">
        <f>IF('Input and Summary Results'!$J$4="yes",'Data Transformation'!F5159,'Data Transformation'!D5159)</f>
        <v>0</v>
      </c>
      <c r="I5159" t="str">
        <f t="shared" si="271"/>
        <v/>
      </c>
    </row>
    <row r="5160" spans="2:9" x14ac:dyDescent="0.55000000000000004">
      <c r="B5160" t="b">
        <f>IF('Input and Summary Results'!D4742=0,FALSE,'Input and Summary Results'!$B4742)</f>
        <v>0</v>
      </c>
      <c r="C5160" t="b">
        <f>IF(OR(B5160=0,'Input and Summary Results'!D4742=0,'Input and Summary Results'!D4742=""),FALSE,'Input and Summary Results'!$D4742)</f>
        <v>0</v>
      </c>
      <c r="D5160" t="b">
        <f>IF(OR(B5160=0,'Input and Summary Results'!E4742=0),FALSE,'Input and Summary Results'!$E4742)</f>
        <v>0</v>
      </c>
      <c r="E5160" t="b">
        <f t="shared" si="269"/>
        <v>0</v>
      </c>
      <c r="F5160" t="b">
        <f t="shared" si="270"/>
        <v>0</v>
      </c>
      <c r="G5160" t="b">
        <f>IF('Input and Summary Results'!$J$4="yes",IF(C5160=FALSE,FALSE,IF('Data Transformation'!E5160&lt;$R$10,E5160,$R$10)),IF(C5160=FALSE,FALSE,IF(C5160&lt;$R$10,C5160,$R$10)))</f>
        <v>0</v>
      </c>
      <c r="H5160" t="b">
        <f>IF('Input and Summary Results'!$J$4="yes",'Data Transformation'!F5160,'Data Transformation'!D5160)</f>
        <v>0</v>
      </c>
      <c r="I5160" t="str">
        <f t="shared" si="271"/>
        <v/>
      </c>
    </row>
    <row r="5161" spans="2:9" x14ac:dyDescent="0.55000000000000004">
      <c r="B5161" t="b">
        <f>IF('Input and Summary Results'!D4743=0,FALSE,'Input and Summary Results'!$B4743)</f>
        <v>0</v>
      </c>
      <c r="C5161" t="b">
        <f>IF(OR(B5161=0,'Input and Summary Results'!D4743=0,'Input and Summary Results'!D4743=""),FALSE,'Input and Summary Results'!$D4743)</f>
        <v>0</v>
      </c>
      <c r="D5161" t="b">
        <f>IF(OR(B5161=0,'Input and Summary Results'!E4743=0),FALSE,'Input and Summary Results'!$E4743)</f>
        <v>0</v>
      </c>
      <c r="E5161" t="b">
        <f t="shared" si="269"/>
        <v>0</v>
      </c>
      <c r="F5161" t="b">
        <f t="shared" si="270"/>
        <v>0</v>
      </c>
      <c r="G5161" t="b">
        <f>IF('Input and Summary Results'!$J$4="yes",IF(C5161=FALSE,FALSE,IF('Data Transformation'!E5161&lt;$R$10,E5161,$R$10)),IF(C5161=FALSE,FALSE,IF(C5161&lt;$R$10,C5161,$R$10)))</f>
        <v>0</v>
      </c>
      <c r="H5161" t="b">
        <f>IF('Input and Summary Results'!$J$4="yes",'Data Transformation'!F5161,'Data Transformation'!D5161)</f>
        <v>0</v>
      </c>
      <c r="I5161" t="str">
        <f t="shared" si="271"/>
        <v/>
      </c>
    </row>
    <row r="5162" spans="2:9" x14ac:dyDescent="0.55000000000000004">
      <c r="B5162" t="b">
        <f>IF('Input and Summary Results'!D4744=0,FALSE,'Input and Summary Results'!$B4744)</f>
        <v>0</v>
      </c>
      <c r="C5162" t="b">
        <f>IF(OR(B5162=0,'Input and Summary Results'!D4744=0,'Input and Summary Results'!D4744=""),FALSE,'Input and Summary Results'!$D4744)</f>
        <v>0</v>
      </c>
      <c r="D5162" t="b">
        <f>IF(OR(B5162=0,'Input and Summary Results'!E4744=0),FALSE,'Input and Summary Results'!$E4744)</f>
        <v>0</v>
      </c>
      <c r="E5162" t="b">
        <f t="shared" ref="E5162:E5225" si="272">IF(C5162=FALSE,FALSE,LOG10(C5162))</f>
        <v>0</v>
      </c>
      <c r="F5162" t="b">
        <f t="shared" ref="F5162:F5225" si="273">IF(D5162=FALSE, FALSE,0.434*D5162/C5162)</f>
        <v>0</v>
      </c>
      <c r="G5162" t="b">
        <f>IF('Input and Summary Results'!$J$4="yes",IF(C5162=FALSE,FALSE,IF('Data Transformation'!E5162&lt;$R$10,E5162,$R$10)),IF(C5162=FALSE,FALSE,IF(C5162&lt;$R$10,C5162,$R$10)))</f>
        <v>0</v>
      </c>
      <c r="H5162" t="b">
        <f>IF('Input and Summary Results'!$J$4="yes",'Data Transformation'!F5162,'Data Transformation'!D5162)</f>
        <v>0</v>
      </c>
      <c r="I5162" t="str">
        <f t="shared" si="271"/>
        <v/>
      </c>
    </row>
    <row r="5163" spans="2:9" x14ac:dyDescent="0.55000000000000004">
      <c r="B5163" t="b">
        <f>IF('Input and Summary Results'!D4745=0,FALSE,'Input and Summary Results'!$B4745)</f>
        <v>0</v>
      </c>
      <c r="C5163" t="b">
        <f>IF(OR(B5163=0,'Input and Summary Results'!D4745=0,'Input and Summary Results'!D4745=""),FALSE,'Input and Summary Results'!$D4745)</f>
        <v>0</v>
      </c>
      <c r="D5163" t="b">
        <f>IF(OR(B5163=0,'Input and Summary Results'!E4745=0),FALSE,'Input and Summary Results'!$E4745)</f>
        <v>0</v>
      </c>
      <c r="E5163" t="b">
        <f t="shared" si="272"/>
        <v>0</v>
      </c>
      <c r="F5163" t="b">
        <f t="shared" si="273"/>
        <v>0</v>
      </c>
      <c r="G5163" t="b">
        <f>IF('Input and Summary Results'!$J$4="yes",IF(C5163=FALSE,FALSE,IF('Data Transformation'!E5163&lt;$R$10,E5163,$R$10)),IF(C5163=FALSE,FALSE,IF(C5163&lt;$R$10,C5163,$R$10)))</f>
        <v>0</v>
      </c>
      <c r="H5163" t="b">
        <f>IF('Input and Summary Results'!$J$4="yes",'Data Transformation'!F5163,'Data Transformation'!D5163)</f>
        <v>0</v>
      </c>
      <c r="I5163" t="str">
        <f t="shared" si="271"/>
        <v/>
      </c>
    </row>
    <row r="5164" spans="2:9" x14ac:dyDescent="0.55000000000000004">
      <c r="B5164" t="b">
        <f>IF('Input and Summary Results'!D4746=0,FALSE,'Input and Summary Results'!$B4746)</f>
        <v>0</v>
      </c>
      <c r="C5164" t="b">
        <f>IF(OR(B5164=0,'Input and Summary Results'!D4746=0,'Input and Summary Results'!D4746=""),FALSE,'Input and Summary Results'!$D4746)</f>
        <v>0</v>
      </c>
      <c r="D5164" t="b">
        <f>IF(OR(B5164=0,'Input and Summary Results'!E4746=0),FALSE,'Input and Summary Results'!$E4746)</f>
        <v>0</v>
      </c>
      <c r="E5164" t="b">
        <f t="shared" si="272"/>
        <v>0</v>
      </c>
      <c r="F5164" t="b">
        <f t="shared" si="273"/>
        <v>0</v>
      </c>
      <c r="G5164" t="b">
        <f>IF('Input and Summary Results'!$J$4="yes",IF(C5164=FALSE,FALSE,IF('Data Transformation'!E5164&lt;$R$10,E5164,$R$10)),IF(C5164=FALSE,FALSE,IF(C5164&lt;$R$10,C5164,$R$10)))</f>
        <v>0</v>
      </c>
      <c r="H5164" t="b">
        <f>IF('Input and Summary Results'!$J$4="yes",'Data Transformation'!F5164,'Data Transformation'!D5164)</f>
        <v>0</v>
      </c>
      <c r="I5164" t="str">
        <f t="shared" si="271"/>
        <v/>
      </c>
    </row>
    <row r="5165" spans="2:9" x14ac:dyDescent="0.55000000000000004">
      <c r="B5165" t="b">
        <f>IF('Input and Summary Results'!D4747=0,FALSE,'Input and Summary Results'!$B4747)</f>
        <v>0</v>
      </c>
      <c r="C5165" t="b">
        <f>IF(OR(B5165=0,'Input and Summary Results'!D4747=0,'Input and Summary Results'!D4747=""),FALSE,'Input and Summary Results'!$D4747)</f>
        <v>0</v>
      </c>
      <c r="D5165" t="b">
        <f>IF(OR(B5165=0,'Input and Summary Results'!E4747=0),FALSE,'Input and Summary Results'!$E4747)</f>
        <v>0</v>
      </c>
      <c r="E5165" t="b">
        <f t="shared" si="272"/>
        <v>0</v>
      </c>
      <c r="F5165" t="b">
        <f t="shared" si="273"/>
        <v>0</v>
      </c>
      <c r="G5165" t="b">
        <f>IF('Input and Summary Results'!$J$4="yes",IF(C5165=FALSE,FALSE,IF('Data Transformation'!E5165&lt;$R$10,E5165,$R$10)),IF(C5165=FALSE,FALSE,IF(C5165&lt;$R$10,C5165,$R$10)))</f>
        <v>0</v>
      </c>
      <c r="H5165" t="b">
        <f>IF('Input and Summary Results'!$J$4="yes",'Data Transformation'!F5165,'Data Transformation'!D5165)</f>
        <v>0</v>
      </c>
      <c r="I5165" t="str">
        <f t="shared" si="271"/>
        <v/>
      </c>
    </row>
    <row r="5166" spans="2:9" x14ac:dyDescent="0.55000000000000004">
      <c r="B5166" t="b">
        <f>IF('Input and Summary Results'!D4748=0,FALSE,'Input and Summary Results'!$B4748)</f>
        <v>0</v>
      </c>
      <c r="C5166" t="b">
        <f>IF(OR(B5166=0,'Input and Summary Results'!D4748=0,'Input and Summary Results'!D4748=""),FALSE,'Input and Summary Results'!$D4748)</f>
        <v>0</v>
      </c>
      <c r="D5166" t="b">
        <f>IF(OR(B5166=0,'Input and Summary Results'!E4748=0),FALSE,'Input and Summary Results'!$E4748)</f>
        <v>0</v>
      </c>
      <c r="E5166" t="b">
        <f t="shared" si="272"/>
        <v>0</v>
      </c>
      <c r="F5166" t="b">
        <f t="shared" si="273"/>
        <v>0</v>
      </c>
      <c r="G5166" t="b">
        <f>IF('Input and Summary Results'!$J$4="yes",IF(C5166=FALSE,FALSE,IF('Data Transformation'!E5166&lt;$R$10,E5166,$R$10)),IF(C5166=FALSE,FALSE,IF(C5166&lt;$R$10,C5166,$R$10)))</f>
        <v>0</v>
      </c>
      <c r="H5166" t="b">
        <f>IF('Input and Summary Results'!$J$4="yes",'Data Transformation'!F5166,'Data Transformation'!D5166)</f>
        <v>0</v>
      </c>
      <c r="I5166" t="str">
        <f t="shared" si="271"/>
        <v/>
      </c>
    </row>
    <row r="5167" spans="2:9" x14ac:dyDescent="0.55000000000000004">
      <c r="B5167" t="b">
        <f>IF('Input and Summary Results'!D4749=0,FALSE,'Input and Summary Results'!$B4749)</f>
        <v>0</v>
      </c>
      <c r="C5167" t="b">
        <f>IF(OR(B5167=0,'Input and Summary Results'!D4749=0,'Input and Summary Results'!D4749=""),FALSE,'Input and Summary Results'!$D4749)</f>
        <v>0</v>
      </c>
      <c r="D5167" t="b">
        <f>IF(OR(B5167=0,'Input and Summary Results'!E4749=0),FALSE,'Input and Summary Results'!$E4749)</f>
        <v>0</v>
      </c>
      <c r="E5167" t="b">
        <f t="shared" si="272"/>
        <v>0</v>
      </c>
      <c r="F5167" t="b">
        <f t="shared" si="273"/>
        <v>0</v>
      </c>
      <c r="G5167" t="b">
        <f>IF('Input and Summary Results'!$J$4="yes",IF(C5167=FALSE,FALSE,IF('Data Transformation'!E5167&lt;$R$10,E5167,$R$10)),IF(C5167=FALSE,FALSE,IF(C5167&lt;$R$10,C5167,$R$10)))</f>
        <v>0</v>
      </c>
      <c r="H5167" t="b">
        <f>IF('Input and Summary Results'!$J$4="yes",'Data Transformation'!F5167,'Data Transformation'!D5167)</f>
        <v>0</v>
      </c>
      <c r="I5167" t="str">
        <f t="shared" si="271"/>
        <v/>
      </c>
    </row>
    <row r="5168" spans="2:9" x14ac:dyDescent="0.55000000000000004">
      <c r="B5168" t="b">
        <f>IF('Input and Summary Results'!D4750=0,FALSE,'Input and Summary Results'!$B4750)</f>
        <v>0</v>
      </c>
      <c r="C5168" t="b">
        <f>IF(OR(B5168=0,'Input and Summary Results'!D4750=0,'Input and Summary Results'!D4750=""),FALSE,'Input and Summary Results'!$D4750)</f>
        <v>0</v>
      </c>
      <c r="D5168" t="b">
        <f>IF(OR(B5168=0,'Input and Summary Results'!E4750=0),FALSE,'Input and Summary Results'!$E4750)</f>
        <v>0</v>
      </c>
      <c r="E5168" t="b">
        <f t="shared" si="272"/>
        <v>0</v>
      </c>
      <c r="F5168" t="b">
        <f t="shared" si="273"/>
        <v>0</v>
      </c>
      <c r="G5168" t="b">
        <f>IF('Input and Summary Results'!$J$4="yes",IF(C5168=FALSE,FALSE,IF('Data Transformation'!E5168&lt;$R$10,E5168,$R$10)),IF(C5168=FALSE,FALSE,IF(C5168&lt;$R$10,C5168,$R$10)))</f>
        <v>0</v>
      </c>
      <c r="H5168" t="b">
        <f>IF('Input and Summary Results'!$J$4="yes",'Data Transformation'!F5168,'Data Transformation'!D5168)</f>
        <v>0</v>
      </c>
      <c r="I5168" t="str">
        <f t="shared" si="271"/>
        <v/>
      </c>
    </row>
    <row r="5169" spans="2:9" x14ac:dyDescent="0.55000000000000004">
      <c r="B5169" t="b">
        <f>IF('Input and Summary Results'!D4751=0,FALSE,'Input and Summary Results'!$B4751)</f>
        <v>0</v>
      </c>
      <c r="C5169" t="b">
        <f>IF(OR(B5169=0,'Input and Summary Results'!D4751=0,'Input and Summary Results'!D4751=""),FALSE,'Input and Summary Results'!$D4751)</f>
        <v>0</v>
      </c>
      <c r="D5169" t="b">
        <f>IF(OR(B5169=0,'Input and Summary Results'!E4751=0),FALSE,'Input and Summary Results'!$E4751)</f>
        <v>0</v>
      </c>
      <c r="E5169" t="b">
        <f t="shared" si="272"/>
        <v>0</v>
      </c>
      <c r="F5169" t="b">
        <f t="shared" si="273"/>
        <v>0</v>
      </c>
      <c r="G5169" t="b">
        <f>IF('Input and Summary Results'!$J$4="yes",IF(C5169=FALSE,FALSE,IF('Data Transformation'!E5169&lt;$R$10,E5169,$R$10)),IF(C5169=FALSE,FALSE,IF(C5169&lt;$R$10,C5169,$R$10)))</f>
        <v>0</v>
      </c>
      <c r="H5169" t="b">
        <f>IF('Input and Summary Results'!$J$4="yes",'Data Transformation'!F5169,'Data Transformation'!D5169)</f>
        <v>0</v>
      </c>
      <c r="I5169" t="str">
        <f t="shared" si="271"/>
        <v/>
      </c>
    </row>
    <row r="5170" spans="2:9" x14ac:dyDescent="0.55000000000000004">
      <c r="B5170" t="b">
        <f>IF('Input and Summary Results'!D4752=0,FALSE,'Input and Summary Results'!$B4752)</f>
        <v>0</v>
      </c>
      <c r="C5170" t="b">
        <f>IF(OR(B5170=0,'Input and Summary Results'!D4752=0,'Input and Summary Results'!D4752=""),FALSE,'Input and Summary Results'!$D4752)</f>
        <v>0</v>
      </c>
      <c r="D5170" t="b">
        <f>IF(OR(B5170=0,'Input and Summary Results'!E4752=0),FALSE,'Input and Summary Results'!$E4752)</f>
        <v>0</v>
      </c>
      <c r="E5170" t="b">
        <f t="shared" si="272"/>
        <v>0</v>
      </c>
      <c r="F5170" t="b">
        <f t="shared" si="273"/>
        <v>0</v>
      </c>
      <c r="G5170" t="b">
        <f>IF('Input and Summary Results'!$J$4="yes",IF(C5170=FALSE,FALSE,IF('Data Transformation'!E5170&lt;$R$10,E5170,$R$10)),IF(C5170=FALSE,FALSE,IF(C5170&lt;$R$10,C5170,$R$10)))</f>
        <v>0</v>
      </c>
      <c r="H5170" t="b">
        <f>IF('Input and Summary Results'!$J$4="yes",'Data Transformation'!F5170,'Data Transformation'!D5170)</f>
        <v>0</v>
      </c>
      <c r="I5170" t="str">
        <f t="shared" si="271"/>
        <v/>
      </c>
    </row>
    <row r="5171" spans="2:9" x14ac:dyDescent="0.55000000000000004">
      <c r="B5171" t="b">
        <f>IF('Input and Summary Results'!D4753=0,FALSE,'Input and Summary Results'!$B4753)</f>
        <v>0</v>
      </c>
      <c r="C5171" t="b">
        <f>IF(OR(B5171=0,'Input and Summary Results'!D4753=0,'Input and Summary Results'!D4753=""),FALSE,'Input and Summary Results'!$D4753)</f>
        <v>0</v>
      </c>
      <c r="D5171" t="b">
        <f>IF(OR(B5171=0,'Input and Summary Results'!E4753=0),FALSE,'Input and Summary Results'!$E4753)</f>
        <v>0</v>
      </c>
      <c r="E5171" t="b">
        <f t="shared" si="272"/>
        <v>0</v>
      </c>
      <c r="F5171" t="b">
        <f t="shared" si="273"/>
        <v>0</v>
      </c>
      <c r="G5171" t="b">
        <f>IF('Input and Summary Results'!$J$4="yes",IF(C5171=FALSE,FALSE,IF('Data Transformation'!E5171&lt;$R$10,E5171,$R$10)),IF(C5171=FALSE,FALSE,IF(C5171&lt;$R$10,C5171,$R$10)))</f>
        <v>0</v>
      </c>
      <c r="H5171" t="b">
        <f>IF('Input and Summary Results'!$J$4="yes",'Data Transformation'!F5171,'Data Transformation'!D5171)</f>
        <v>0</v>
      </c>
      <c r="I5171" t="str">
        <f t="shared" si="271"/>
        <v/>
      </c>
    </row>
    <row r="5172" spans="2:9" x14ac:dyDescent="0.55000000000000004">
      <c r="B5172" t="b">
        <f>IF('Input and Summary Results'!D4754=0,FALSE,'Input and Summary Results'!$B4754)</f>
        <v>0</v>
      </c>
      <c r="C5172" t="b">
        <f>IF(OR(B5172=0,'Input and Summary Results'!D4754=0,'Input and Summary Results'!D4754=""),FALSE,'Input and Summary Results'!$D4754)</f>
        <v>0</v>
      </c>
      <c r="D5172" t="b">
        <f>IF(OR(B5172=0,'Input and Summary Results'!E4754=0),FALSE,'Input and Summary Results'!$E4754)</f>
        <v>0</v>
      </c>
      <c r="E5172" t="b">
        <f t="shared" si="272"/>
        <v>0</v>
      </c>
      <c r="F5172" t="b">
        <f t="shared" si="273"/>
        <v>0</v>
      </c>
      <c r="G5172" t="b">
        <f>IF('Input and Summary Results'!$J$4="yes",IF(C5172=FALSE,FALSE,IF('Data Transformation'!E5172&lt;$R$10,E5172,$R$10)),IF(C5172=FALSE,FALSE,IF(C5172&lt;$R$10,C5172,$R$10)))</f>
        <v>0</v>
      </c>
      <c r="H5172" t="b">
        <f>IF('Input and Summary Results'!$J$4="yes",'Data Transformation'!F5172,'Data Transformation'!D5172)</f>
        <v>0</v>
      </c>
      <c r="I5172" t="str">
        <f t="shared" si="271"/>
        <v/>
      </c>
    </row>
    <row r="5173" spans="2:9" x14ac:dyDescent="0.55000000000000004">
      <c r="B5173" t="b">
        <f>IF('Input and Summary Results'!D4755=0,FALSE,'Input and Summary Results'!$B4755)</f>
        <v>0</v>
      </c>
      <c r="C5173" t="b">
        <f>IF(OR(B5173=0,'Input and Summary Results'!D4755=0,'Input and Summary Results'!D4755=""),FALSE,'Input and Summary Results'!$D4755)</f>
        <v>0</v>
      </c>
      <c r="D5173" t="b">
        <f>IF(OR(B5173=0,'Input and Summary Results'!E4755=0),FALSE,'Input and Summary Results'!$E4755)</f>
        <v>0</v>
      </c>
      <c r="E5173" t="b">
        <f t="shared" si="272"/>
        <v>0</v>
      </c>
      <c r="F5173" t="b">
        <f t="shared" si="273"/>
        <v>0</v>
      </c>
      <c r="G5173" t="b">
        <f>IF('Input and Summary Results'!$J$4="yes",IF(C5173=FALSE,FALSE,IF('Data Transformation'!E5173&lt;$R$10,E5173,$R$10)),IF(C5173=FALSE,FALSE,IF(C5173&lt;$R$10,C5173,$R$10)))</f>
        <v>0</v>
      </c>
      <c r="H5173" t="b">
        <f>IF('Input and Summary Results'!$J$4="yes",'Data Transformation'!F5173,'Data Transformation'!D5173)</f>
        <v>0</v>
      </c>
      <c r="I5173" t="str">
        <f t="shared" si="271"/>
        <v/>
      </c>
    </row>
    <row r="5174" spans="2:9" x14ac:dyDescent="0.55000000000000004">
      <c r="B5174" t="b">
        <f>IF('Input and Summary Results'!D4756=0,FALSE,'Input and Summary Results'!$B4756)</f>
        <v>0</v>
      </c>
      <c r="C5174" t="b">
        <f>IF(OR(B5174=0,'Input and Summary Results'!D4756=0,'Input and Summary Results'!D4756=""),FALSE,'Input and Summary Results'!$D4756)</f>
        <v>0</v>
      </c>
      <c r="D5174" t="b">
        <f>IF(OR(B5174=0,'Input and Summary Results'!E4756=0),FALSE,'Input and Summary Results'!$E4756)</f>
        <v>0</v>
      </c>
      <c r="E5174" t="b">
        <f t="shared" si="272"/>
        <v>0</v>
      </c>
      <c r="F5174" t="b">
        <f t="shared" si="273"/>
        <v>0</v>
      </c>
      <c r="G5174" t="b">
        <f>IF('Input and Summary Results'!$J$4="yes",IF(C5174=FALSE,FALSE,IF('Data Transformation'!E5174&lt;$R$10,E5174,$R$10)),IF(C5174=FALSE,FALSE,IF(C5174&lt;$R$10,C5174,$R$10)))</f>
        <v>0</v>
      </c>
      <c r="H5174" t="b">
        <f>IF('Input and Summary Results'!$J$4="yes",'Data Transformation'!F5174,'Data Transformation'!D5174)</f>
        <v>0</v>
      </c>
      <c r="I5174" t="str">
        <f t="shared" si="271"/>
        <v/>
      </c>
    </row>
    <row r="5175" spans="2:9" x14ac:dyDescent="0.55000000000000004">
      <c r="B5175" t="b">
        <f>IF('Input and Summary Results'!D4757=0,FALSE,'Input and Summary Results'!$B4757)</f>
        <v>0</v>
      </c>
      <c r="C5175" t="b">
        <f>IF(OR(B5175=0,'Input and Summary Results'!D4757=0,'Input and Summary Results'!D4757=""),FALSE,'Input and Summary Results'!$D4757)</f>
        <v>0</v>
      </c>
      <c r="D5175" t="b">
        <f>IF(OR(B5175=0,'Input and Summary Results'!E4757=0),FALSE,'Input and Summary Results'!$E4757)</f>
        <v>0</v>
      </c>
      <c r="E5175" t="b">
        <f t="shared" si="272"/>
        <v>0</v>
      </c>
      <c r="F5175" t="b">
        <f t="shared" si="273"/>
        <v>0</v>
      </c>
      <c r="G5175" t="b">
        <f>IF('Input and Summary Results'!$J$4="yes",IF(C5175=FALSE,FALSE,IF('Data Transformation'!E5175&lt;$R$10,E5175,$R$10)),IF(C5175=FALSE,FALSE,IF(C5175&lt;$R$10,C5175,$R$10)))</f>
        <v>0</v>
      </c>
      <c r="H5175" t="b">
        <f>IF('Input and Summary Results'!$J$4="yes",'Data Transformation'!F5175,'Data Transformation'!D5175)</f>
        <v>0</v>
      </c>
      <c r="I5175" t="str">
        <f t="shared" si="271"/>
        <v/>
      </c>
    </row>
    <row r="5176" spans="2:9" x14ac:dyDescent="0.55000000000000004">
      <c r="B5176" t="b">
        <f>IF('Input and Summary Results'!D4758=0,FALSE,'Input and Summary Results'!$B4758)</f>
        <v>0</v>
      </c>
      <c r="C5176" t="b">
        <f>IF(OR(B5176=0,'Input and Summary Results'!D4758=0,'Input and Summary Results'!D4758=""),FALSE,'Input and Summary Results'!$D4758)</f>
        <v>0</v>
      </c>
      <c r="D5176" t="b">
        <f>IF(OR(B5176=0,'Input and Summary Results'!E4758=0),FALSE,'Input and Summary Results'!$E4758)</f>
        <v>0</v>
      </c>
      <c r="E5176" t="b">
        <f t="shared" si="272"/>
        <v>0</v>
      </c>
      <c r="F5176" t="b">
        <f t="shared" si="273"/>
        <v>0</v>
      </c>
      <c r="G5176" t="b">
        <f>IF('Input and Summary Results'!$J$4="yes",IF(C5176=FALSE,FALSE,IF('Data Transformation'!E5176&lt;$R$10,E5176,$R$10)),IF(C5176=FALSE,FALSE,IF(C5176&lt;$R$10,C5176,$R$10)))</f>
        <v>0</v>
      </c>
      <c r="H5176" t="b">
        <f>IF('Input and Summary Results'!$J$4="yes",'Data Transformation'!F5176,'Data Transformation'!D5176)</f>
        <v>0</v>
      </c>
      <c r="I5176" t="str">
        <f t="shared" si="271"/>
        <v/>
      </c>
    </row>
    <row r="5177" spans="2:9" x14ac:dyDescent="0.55000000000000004">
      <c r="B5177" t="b">
        <f>IF('Input and Summary Results'!D4759=0,FALSE,'Input and Summary Results'!$B4759)</f>
        <v>0</v>
      </c>
      <c r="C5177" t="b">
        <f>IF(OR(B5177=0,'Input and Summary Results'!D4759=0,'Input and Summary Results'!D4759=""),FALSE,'Input and Summary Results'!$D4759)</f>
        <v>0</v>
      </c>
      <c r="D5177" t="b">
        <f>IF(OR(B5177=0,'Input and Summary Results'!E4759=0),FALSE,'Input and Summary Results'!$E4759)</f>
        <v>0</v>
      </c>
      <c r="E5177" t="b">
        <f t="shared" si="272"/>
        <v>0</v>
      </c>
      <c r="F5177" t="b">
        <f t="shared" si="273"/>
        <v>0</v>
      </c>
      <c r="G5177" t="b">
        <f>IF('Input and Summary Results'!$J$4="yes",IF(C5177=FALSE,FALSE,IF('Data Transformation'!E5177&lt;$R$10,E5177,$R$10)),IF(C5177=FALSE,FALSE,IF(C5177&lt;$R$10,C5177,$R$10)))</f>
        <v>0</v>
      </c>
      <c r="H5177" t="b">
        <f>IF('Input and Summary Results'!$J$4="yes",'Data Transformation'!F5177,'Data Transformation'!D5177)</f>
        <v>0</v>
      </c>
      <c r="I5177" t="str">
        <f t="shared" si="271"/>
        <v/>
      </c>
    </row>
    <row r="5178" spans="2:9" x14ac:dyDescent="0.55000000000000004">
      <c r="B5178" t="b">
        <f>IF('Input and Summary Results'!D4760=0,FALSE,'Input and Summary Results'!$B4760)</f>
        <v>0</v>
      </c>
      <c r="C5178" t="b">
        <f>IF(OR(B5178=0,'Input and Summary Results'!D4760=0,'Input and Summary Results'!D4760=""),FALSE,'Input and Summary Results'!$D4760)</f>
        <v>0</v>
      </c>
      <c r="D5178" t="b">
        <f>IF(OR(B5178=0,'Input and Summary Results'!E4760=0),FALSE,'Input and Summary Results'!$E4760)</f>
        <v>0</v>
      </c>
      <c r="E5178" t="b">
        <f t="shared" si="272"/>
        <v>0</v>
      </c>
      <c r="F5178" t="b">
        <f t="shared" si="273"/>
        <v>0</v>
      </c>
      <c r="G5178" t="b">
        <f>IF('Input and Summary Results'!$J$4="yes",IF(C5178=FALSE,FALSE,IF('Data Transformation'!E5178&lt;$R$10,E5178,$R$10)),IF(C5178=FALSE,FALSE,IF(C5178&lt;$R$10,C5178,$R$10)))</f>
        <v>0</v>
      </c>
      <c r="H5178" t="b">
        <f>IF('Input and Summary Results'!$J$4="yes",'Data Transformation'!F5178,'Data Transformation'!D5178)</f>
        <v>0</v>
      </c>
      <c r="I5178" t="str">
        <f t="shared" si="271"/>
        <v/>
      </c>
    </row>
    <row r="5179" spans="2:9" x14ac:dyDescent="0.55000000000000004">
      <c r="B5179" t="b">
        <f>IF('Input and Summary Results'!D4761=0,FALSE,'Input and Summary Results'!$B4761)</f>
        <v>0</v>
      </c>
      <c r="C5179" t="b">
        <f>IF(OR(B5179=0,'Input and Summary Results'!D4761=0,'Input and Summary Results'!D4761=""),FALSE,'Input and Summary Results'!$D4761)</f>
        <v>0</v>
      </c>
      <c r="D5179" t="b">
        <f>IF(OR(B5179=0,'Input and Summary Results'!E4761=0),FALSE,'Input and Summary Results'!$E4761)</f>
        <v>0</v>
      </c>
      <c r="E5179" t="b">
        <f t="shared" si="272"/>
        <v>0</v>
      </c>
      <c r="F5179" t="b">
        <f t="shared" si="273"/>
        <v>0</v>
      </c>
      <c r="G5179" t="b">
        <f>IF('Input and Summary Results'!$J$4="yes",IF(C5179=FALSE,FALSE,IF('Data Transformation'!E5179&lt;$R$10,E5179,$R$10)),IF(C5179=FALSE,FALSE,IF(C5179&lt;$R$10,C5179,$R$10)))</f>
        <v>0</v>
      </c>
      <c r="H5179" t="b">
        <f>IF('Input and Summary Results'!$J$4="yes",'Data Transformation'!F5179,'Data Transformation'!D5179)</f>
        <v>0</v>
      </c>
      <c r="I5179" t="str">
        <f t="shared" si="271"/>
        <v/>
      </c>
    </row>
    <row r="5180" spans="2:9" x14ac:dyDescent="0.55000000000000004">
      <c r="B5180" t="b">
        <f>IF('Input and Summary Results'!D4762=0,FALSE,'Input and Summary Results'!$B4762)</f>
        <v>0</v>
      </c>
      <c r="C5180" t="b">
        <f>IF(OR(B5180=0,'Input and Summary Results'!D4762=0,'Input and Summary Results'!D4762=""),FALSE,'Input and Summary Results'!$D4762)</f>
        <v>0</v>
      </c>
      <c r="D5180" t="b">
        <f>IF(OR(B5180=0,'Input and Summary Results'!E4762=0),FALSE,'Input and Summary Results'!$E4762)</f>
        <v>0</v>
      </c>
      <c r="E5180" t="b">
        <f t="shared" si="272"/>
        <v>0</v>
      </c>
      <c r="F5180" t="b">
        <f t="shared" si="273"/>
        <v>0</v>
      </c>
      <c r="G5180" t="b">
        <f>IF('Input and Summary Results'!$J$4="yes",IF(C5180=FALSE,FALSE,IF('Data Transformation'!E5180&lt;$R$10,E5180,$R$10)),IF(C5180=FALSE,FALSE,IF(C5180&lt;$R$10,C5180,$R$10)))</f>
        <v>0</v>
      </c>
      <c r="H5180" t="b">
        <f>IF('Input and Summary Results'!$J$4="yes",'Data Transformation'!F5180,'Data Transformation'!D5180)</f>
        <v>0</v>
      </c>
      <c r="I5180" t="str">
        <f t="shared" si="271"/>
        <v/>
      </c>
    </row>
    <row r="5181" spans="2:9" x14ac:dyDescent="0.55000000000000004">
      <c r="B5181" t="b">
        <f>IF('Input and Summary Results'!D4763=0,FALSE,'Input and Summary Results'!$B4763)</f>
        <v>0</v>
      </c>
      <c r="C5181" t="b">
        <f>IF(OR(B5181=0,'Input and Summary Results'!D4763=0,'Input and Summary Results'!D4763=""),FALSE,'Input and Summary Results'!$D4763)</f>
        <v>0</v>
      </c>
      <c r="D5181" t="b">
        <f>IF(OR(B5181=0,'Input and Summary Results'!E4763=0),FALSE,'Input and Summary Results'!$E4763)</f>
        <v>0</v>
      </c>
      <c r="E5181" t="b">
        <f t="shared" si="272"/>
        <v>0</v>
      </c>
      <c r="F5181" t="b">
        <f t="shared" si="273"/>
        <v>0</v>
      </c>
      <c r="G5181" t="b">
        <f>IF('Input and Summary Results'!$J$4="yes",IF(C5181=FALSE,FALSE,IF('Data Transformation'!E5181&lt;$R$10,E5181,$R$10)),IF(C5181=FALSE,FALSE,IF(C5181&lt;$R$10,C5181,$R$10)))</f>
        <v>0</v>
      </c>
      <c r="H5181" t="b">
        <f>IF('Input and Summary Results'!$J$4="yes",'Data Transformation'!F5181,'Data Transformation'!D5181)</f>
        <v>0</v>
      </c>
      <c r="I5181" t="str">
        <f t="shared" si="271"/>
        <v/>
      </c>
    </row>
    <row r="5182" spans="2:9" x14ac:dyDescent="0.55000000000000004">
      <c r="B5182" t="b">
        <f>IF('Input and Summary Results'!D4764=0,FALSE,'Input and Summary Results'!$B4764)</f>
        <v>0</v>
      </c>
      <c r="C5182" t="b">
        <f>IF(OR(B5182=0,'Input and Summary Results'!D4764=0,'Input and Summary Results'!D4764=""),FALSE,'Input and Summary Results'!$D4764)</f>
        <v>0</v>
      </c>
      <c r="D5182" t="b">
        <f>IF(OR(B5182=0,'Input and Summary Results'!E4764=0),FALSE,'Input and Summary Results'!$E4764)</f>
        <v>0</v>
      </c>
      <c r="E5182" t="b">
        <f t="shared" si="272"/>
        <v>0</v>
      </c>
      <c r="F5182" t="b">
        <f t="shared" si="273"/>
        <v>0</v>
      </c>
      <c r="G5182" t="b">
        <f>IF('Input and Summary Results'!$J$4="yes",IF(C5182=FALSE,FALSE,IF('Data Transformation'!E5182&lt;$R$10,E5182,$R$10)),IF(C5182=FALSE,FALSE,IF(C5182&lt;$R$10,C5182,$R$10)))</f>
        <v>0</v>
      </c>
      <c r="H5182" t="b">
        <f>IF('Input and Summary Results'!$J$4="yes",'Data Transformation'!F5182,'Data Transformation'!D5182)</f>
        <v>0</v>
      </c>
      <c r="I5182" t="str">
        <f t="shared" si="271"/>
        <v/>
      </c>
    </row>
    <row r="5183" spans="2:9" x14ac:dyDescent="0.55000000000000004">
      <c r="B5183" t="b">
        <f>IF('Input and Summary Results'!D4765=0,FALSE,'Input and Summary Results'!$B4765)</f>
        <v>0</v>
      </c>
      <c r="C5183" t="b">
        <f>IF(OR(B5183=0,'Input and Summary Results'!D4765=0,'Input and Summary Results'!D4765=""),FALSE,'Input and Summary Results'!$D4765)</f>
        <v>0</v>
      </c>
      <c r="D5183" t="b">
        <f>IF(OR(B5183=0,'Input and Summary Results'!E4765=0),FALSE,'Input and Summary Results'!$E4765)</f>
        <v>0</v>
      </c>
      <c r="E5183" t="b">
        <f t="shared" si="272"/>
        <v>0</v>
      </c>
      <c r="F5183" t="b">
        <f t="shared" si="273"/>
        <v>0</v>
      </c>
      <c r="G5183" t="b">
        <f>IF('Input and Summary Results'!$J$4="yes",IF(C5183=FALSE,FALSE,IF('Data Transformation'!E5183&lt;$R$10,E5183,$R$10)),IF(C5183=FALSE,FALSE,IF(C5183&lt;$R$10,C5183,$R$10)))</f>
        <v>0</v>
      </c>
      <c r="H5183" t="b">
        <f>IF('Input and Summary Results'!$J$4="yes",'Data Transformation'!F5183,'Data Transformation'!D5183)</f>
        <v>0</v>
      </c>
      <c r="I5183" t="str">
        <f t="shared" si="271"/>
        <v/>
      </c>
    </row>
    <row r="5184" spans="2:9" x14ac:dyDescent="0.55000000000000004">
      <c r="B5184" t="b">
        <f>IF('Input and Summary Results'!D4766=0,FALSE,'Input and Summary Results'!$B4766)</f>
        <v>0</v>
      </c>
      <c r="C5184" t="b">
        <f>IF(OR(B5184=0,'Input and Summary Results'!D4766=0,'Input and Summary Results'!D4766=""),FALSE,'Input and Summary Results'!$D4766)</f>
        <v>0</v>
      </c>
      <c r="D5184" t="b">
        <f>IF(OR(B5184=0,'Input and Summary Results'!E4766=0),FALSE,'Input and Summary Results'!$E4766)</f>
        <v>0</v>
      </c>
      <c r="E5184" t="b">
        <f t="shared" si="272"/>
        <v>0</v>
      </c>
      <c r="F5184" t="b">
        <f t="shared" si="273"/>
        <v>0</v>
      </c>
      <c r="G5184" t="b">
        <f>IF('Input and Summary Results'!$J$4="yes",IF(C5184=FALSE,FALSE,IF('Data Transformation'!E5184&lt;$R$10,E5184,$R$10)),IF(C5184=FALSE,FALSE,IF(C5184&lt;$R$10,C5184,$R$10)))</f>
        <v>0</v>
      </c>
      <c r="H5184" t="b">
        <f>IF('Input and Summary Results'!$J$4="yes",'Data Transformation'!F5184,'Data Transformation'!D5184)</f>
        <v>0</v>
      </c>
      <c r="I5184" t="str">
        <f t="shared" si="271"/>
        <v/>
      </c>
    </row>
    <row r="5185" spans="2:9" x14ac:dyDescent="0.55000000000000004">
      <c r="B5185" t="b">
        <f>IF('Input and Summary Results'!D4767=0,FALSE,'Input and Summary Results'!$B4767)</f>
        <v>0</v>
      </c>
      <c r="C5185" t="b">
        <f>IF(OR(B5185=0,'Input and Summary Results'!D4767=0,'Input and Summary Results'!D4767=""),FALSE,'Input and Summary Results'!$D4767)</f>
        <v>0</v>
      </c>
      <c r="D5185" t="b">
        <f>IF(OR(B5185=0,'Input and Summary Results'!E4767=0),FALSE,'Input and Summary Results'!$E4767)</f>
        <v>0</v>
      </c>
      <c r="E5185" t="b">
        <f t="shared" si="272"/>
        <v>0</v>
      </c>
      <c r="F5185" t="b">
        <f t="shared" si="273"/>
        <v>0</v>
      </c>
      <c r="G5185" t="b">
        <f>IF('Input and Summary Results'!$J$4="yes",IF(C5185=FALSE,FALSE,IF('Data Transformation'!E5185&lt;$R$10,E5185,$R$10)),IF(C5185=FALSE,FALSE,IF(C5185&lt;$R$10,C5185,$R$10)))</f>
        <v>0</v>
      </c>
      <c r="H5185" t="b">
        <f>IF('Input and Summary Results'!$J$4="yes",'Data Transformation'!F5185,'Data Transformation'!D5185)</f>
        <v>0</v>
      </c>
      <c r="I5185" t="str">
        <f t="shared" si="271"/>
        <v/>
      </c>
    </row>
    <row r="5186" spans="2:9" x14ac:dyDescent="0.55000000000000004">
      <c r="B5186" t="b">
        <f>IF('Input and Summary Results'!D4768=0,FALSE,'Input and Summary Results'!$B4768)</f>
        <v>0</v>
      </c>
      <c r="C5186" t="b">
        <f>IF(OR(B5186=0,'Input and Summary Results'!D4768=0,'Input and Summary Results'!D4768=""),FALSE,'Input and Summary Results'!$D4768)</f>
        <v>0</v>
      </c>
      <c r="D5186" t="b">
        <f>IF(OR(B5186=0,'Input and Summary Results'!E4768=0),FALSE,'Input and Summary Results'!$E4768)</f>
        <v>0</v>
      </c>
      <c r="E5186" t="b">
        <f t="shared" si="272"/>
        <v>0</v>
      </c>
      <c r="F5186" t="b">
        <f t="shared" si="273"/>
        <v>0</v>
      </c>
      <c r="G5186" t="b">
        <f>IF('Input and Summary Results'!$J$4="yes",IF(C5186=FALSE,FALSE,IF('Data Transformation'!E5186&lt;$R$10,E5186,$R$10)),IF(C5186=FALSE,FALSE,IF(C5186&lt;$R$10,C5186,$R$10)))</f>
        <v>0</v>
      </c>
      <c r="H5186" t="b">
        <f>IF('Input and Summary Results'!$J$4="yes",'Data Transformation'!F5186,'Data Transformation'!D5186)</f>
        <v>0</v>
      </c>
      <c r="I5186" t="str">
        <f t="shared" si="271"/>
        <v/>
      </c>
    </row>
    <row r="5187" spans="2:9" x14ac:dyDescent="0.55000000000000004">
      <c r="B5187" t="b">
        <f>IF('Input and Summary Results'!D4769=0,FALSE,'Input and Summary Results'!$B4769)</f>
        <v>0</v>
      </c>
      <c r="C5187" t="b">
        <f>IF(OR(B5187=0,'Input and Summary Results'!D4769=0,'Input and Summary Results'!D4769=""),FALSE,'Input and Summary Results'!$D4769)</f>
        <v>0</v>
      </c>
      <c r="D5187" t="b">
        <f>IF(OR(B5187=0,'Input and Summary Results'!E4769=0),FALSE,'Input and Summary Results'!$E4769)</f>
        <v>0</v>
      </c>
      <c r="E5187" t="b">
        <f t="shared" si="272"/>
        <v>0</v>
      </c>
      <c r="F5187" t="b">
        <f t="shared" si="273"/>
        <v>0</v>
      </c>
      <c r="G5187" t="b">
        <f>IF('Input and Summary Results'!$J$4="yes",IF(C5187=FALSE,FALSE,IF('Data Transformation'!E5187&lt;$R$10,E5187,$R$10)),IF(C5187=FALSE,FALSE,IF(C5187&lt;$R$10,C5187,$R$10)))</f>
        <v>0</v>
      </c>
      <c r="H5187" t="b">
        <f>IF('Input and Summary Results'!$J$4="yes",'Data Transformation'!F5187,'Data Transformation'!D5187)</f>
        <v>0</v>
      </c>
      <c r="I5187" t="str">
        <f t="shared" si="271"/>
        <v/>
      </c>
    </row>
    <row r="5188" spans="2:9" x14ac:dyDescent="0.55000000000000004">
      <c r="B5188" t="b">
        <f>IF('Input and Summary Results'!D4770=0,FALSE,'Input and Summary Results'!$B4770)</f>
        <v>0</v>
      </c>
      <c r="C5188" t="b">
        <f>IF(OR(B5188=0,'Input and Summary Results'!D4770=0,'Input and Summary Results'!D4770=""),FALSE,'Input and Summary Results'!$D4770)</f>
        <v>0</v>
      </c>
      <c r="D5188" t="b">
        <f>IF(OR(B5188=0,'Input and Summary Results'!E4770=0),FALSE,'Input and Summary Results'!$E4770)</f>
        <v>0</v>
      </c>
      <c r="E5188" t="b">
        <f t="shared" si="272"/>
        <v>0</v>
      </c>
      <c r="F5188" t="b">
        <f t="shared" si="273"/>
        <v>0</v>
      </c>
      <c r="G5188" t="b">
        <f>IF('Input and Summary Results'!$J$4="yes",IF(C5188=FALSE,FALSE,IF('Data Transformation'!E5188&lt;$R$10,E5188,$R$10)),IF(C5188=FALSE,FALSE,IF(C5188&lt;$R$10,C5188,$R$10)))</f>
        <v>0</v>
      </c>
      <c r="H5188" t="b">
        <f>IF('Input and Summary Results'!$J$4="yes",'Data Transformation'!F5188,'Data Transformation'!D5188)</f>
        <v>0</v>
      </c>
      <c r="I5188" t="str">
        <f t="shared" si="271"/>
        <v/>
      </c>
    </row>
    <row r="5189" spans="2:9" x14ac:dyDescent="0.55000000000000004">
      <c r="B5189" t="b">
        <f>IF('Input and Summary Results'!D4771=0,FALSE,'Input and Summary Results'!$B4771)</f>
        <v>0</v>
      </c>
      <c r="C5189" t="b">
        <f>IF(OR(B5189=0,'Input and Summary Results'!D4771=0,'Input and Summary Results'!D4771=""),FALSE,'Input and Summary Results'!$D4771)</f>
        <v>0</v>
      </c>
      <c r="D5189" t="b">
        <f>IF(OR(B5189=0,'Input and Summary Results'!E4771=0),FALSE,'Input and Summary Results'!$E4771)</f>
        <v>0</v>
      </c>
      <c r="E5189" t="b">
        <f t="shared" si="272"/>
        <v>0</v>
      </c>
      <c r="F5189" t="b">
        <f t="shared" si="273"/>
        <v>0</v>
      </c>
      <c r="G5189" t="b">
        <f>IF('Input and Summary Results'!$J$4="yes",IF(C5189=FALSE,FALSE,IF('Data Transformation'!E5189&lt;$R$10,E5189,$R$10)),IF(C5189=FALSE,FALSE,IF(C5189&lt;$R$10,C5189,$R$10)))</f>
        <v>0</v>
      </c>
      <c r="H5189" t="b">
        <f>IF('Input and Summary Results'!$J$4="yes",'Data Transformation'!F5189,'Data Transformation'!D5189)</f>
        <v>0</v>
      </c>
      <c r="I5189" t="str">
        <f t="shared" ref="I5189:I5252" si="274">IF(G5189=FALSE,"",B5189)</f>
        <v/>
      </c>
    </row>
    <row r="5190" spans="2:9" x14ac:dyDescent="0.55000000000000004">
      <c r="B5190" t="b">
        <f>IF('Input and Summary Results'!D4772=0,FALSE,'Input and Summary Results'!$B4772)</f>
        <v>0</v>
      </c>
      <c r="C5190" t="b">
        <f>IF(OR(B5190=0,'Input and Summary Results'!D4772=0,'Input and Summary Results'!D4772=""),FALSE,'Input and Summary Results'!$D4772)</f>
        <v>0</v>
      </c>
      <c r="D5190" t="b">
        <f>IF(OR(B5190=0,'Input and Summary Results'!E4772=0),FALSE,'Input and Summary Results'!$E4772)</f>
        <v>0</v>
      </c>
      <c r="E5190" t="b">
        <f t="shared" si="272"/>
        <v>0</v>
      </c>
      <c r="F5190" t="b">
        <f t="shared" si="273"/>
        <v>0</v>
      </c>
      <c r="G5190" t="b">
        <f>IF('Input and Summary Results'!$J$4="yes",IF(C5190=FALSE,FALSE,IF('Data Transformation'!E5190&lt;$R$10,E5190,$R$10)),IF(C5190=FALSE,FALSE,IF(C5190&lt;$R$10,C5190,$R$10)))</f>
        <v>0</v>
      </c>
      <c r="H5190" t="b">
        <f>IF('Input and Summary Results'!$J$4="yes",'Data Transformation'!F5190,'Data Transformation'!D5190)</f>
        <v>0</v>
      </c>
      <c r="I5190" t="str">
        <f t="shared" si="274"/>
        <v/>
      </c>
    </row>
    <row r="5191" spans="2:9" x14ac:dyDescent="0.55000000000000004">
      <c r="B5191" t="b">
        <f>IF('Input and Summary Results'!D4773=0,FALSE,'Input and Summary Results'!$B4773)</f>
        <v>0</v>
      </c>
      <c r="C5191" t="b">
        <f>IF(OR(B5191=0,'Input and Summary Results'!D4773=0,'Input and Summary Results'!D4773=""),FALSE,'Input and Summary Results'!$D4773)</f>
        <v>0</v>
      </c>
      <c r="D5191" t="b">
        <f>IF(OR(B5191=0,'Input and Summary Results'!E4773=0),FALSE,'Input and Summary Results'!$E4773)</f>
        <v>0</v>
      </c>
      <c r="E5191" t="b">
        <f t="shared" si="272"/>
        <v>0</v>
      </c>
      <c r="F5191" t="b">
        <f t="shared" si="273"/>
        <v>0</v>
      </c>
      <c r="G5191" t="b">
        <f>IF('Input and Summary Results'!$J$4="yes",IF(C5191=FALSE,FALSE,IF('Data Transformation'!E5191&lt;$R$10,E5191,$R$10)),IF(C5191=FALSE,FALSE,IF(C5191&lt;$R$10,C5191,$R$10)))</f>
        <v>0</v>
      </c>
      <c r="H5191" t="b">
        <f>IF('Input and Summary Results'!$J$4="yes",'Data Transformation'!F5191,'Data Transformation'!D5191)</f>
        <v>0</v>
      </c>
      <c r="I5191" t="str">
        <f t="shared" si="274"/>
        <v/>
      </c>
    </row>
    <row r="5192" spans="2:9" x14ac:dyDescent="0.55000000000000004">
      <c r="B5192" t="b">
        <f>IF('Input and Summary Results'!D4774=0,FALSE,'Input and Summary Results'!$B4774)</f>
        <v>0</v>
      </c>
      <c r="C5192" t="b">
        <f>IF(OR(B5192=0,'Input and Summary Results'!D4774=0,'Input and Summary Results'!D4774=""),FALSE,'Input and Summary Results'!$D4774)</f>
        <v>0</v>
      </c>
      <c r="D5192" t="b">
        <f>IF(OR(B5192=0,'Input and Summary Results'!E4774=0),FALSE,'Input and Summary Results'!$E4774)</f>
        <v>0</v>
      </c>
      <c r="E5192" t="b">
        <f t="shared" si="272"/>
        <v>0</v>
      </c>
      <c r="F5192" t="b">
        <f t="shared" si="273"/>
        <v>0</v>
      </c>
      <c r="G5192" t="b">
        <f>IF('Input and Summary Results'!$J$4="yes",IF(C5192=FALSE,FALSE,IF('Data Transformation'!E5192&lt;$R$10,E5192,$R$10)),IF(C5192=FALSE,FALSE,IF(C5192&lt;$R$10,C5192,$R$10)))</f>
        <v>0</v>
      </c>
      <c r="H5192" t="b">
        <f>IF('Input and Summary Results'!$J$4="yes",'Data Transformation'!F5192,'Data Transformation'!D5192)</f>
        <v>0</v>
      </c>
      <c r="I5192" t="str">
        <f t="shared" si="274"/>
        <v/>
      </c>
    </row>
    <row r="5193" spans="2:9" x14ac:dyDescent="0.55000000000000004">
      <c r="B5193" t="b">
        <f>IF('Input and Summary Results'!D4775=0,FALSE,'Input and Summary Results'!$B4775)</f>
        <v>0</v>
      </c>
      <c r="C5193" t="b">
        <f>IF(OR(B5193=0,'Input and Summary Results'!D4775=0,'Input and Summary Results'!D4775=""),FALSE,'Input and Summary Results'!$D4775)</f>
        <v>0</v>
      </c>
      <c r="D5193" t="b">
        <f>IF(OR(B5193=0,'Input and Summary Results'!E4775=0),FALSE,'Input and Summary Results'!$E4775)</f>
        <v>0</v>
      </c>
      <c r="E5193" t="b">
        <f t="shared" si="272"/>
        <v>0</v>
      </c>
      <c r="F5193" t="b">
        <f t="shared" si="273"/>
        <v>0</v>
      </c>
      <c r="G5193" t="b">
        <f>IF('Input and Summary Results'!$J$4="yes",IF(C5193=FALSE,FALSE,IF('Data Transformation'!E5193&lt;$R$10,E5193,$R$10)),IF(C5193=FALSE,FALSE,IF(C5193&lt;$R$10,C5193,$R$10)))</f>
        <v>0</v>
      </c>
      <c r="H5193" t="b">
        <f>IF('Input and Summary Results'!$J$4="yes",'Data Transformation'!F5193,'Data Transformation'!D5193)</f>
        <v>0</v>
      </c>
      <c r="I5193" t="str">
        <f t="shared" si="274"/>
        <v/>
      </c>
    </row>
    <row r="5194" spans="2:9" x14ac:dyDescent="0.55000000000000004">
      <c r="B5194" t="b">
        <f>IF('Input and Summary Results'!D4776=0,FALSE,'Input and Summary Results'!$B4776)</f>
        <v>0</v>
      </c>
      <c r="C5194" t="b">
        <f>IF(OR(B5194=0,'Input and Summary Results'!D4776=0,'Input and Summary Results'!D4776=""),FALSE,'Input and Summary Results'!$D4776)</f>
        <v>0</v>
      </c>
      <c r="D5194" t="b">
        <f>IF(OR(B5194=0,'Input and Summary Results'!E4776=0),FALSE,'Input and Summary Results'!$E4776)</f>
        <v>0</v>
      </c>
      <c r="E5194" t="b">
        <f t="shared" si="272"/>
        <v>0</v>
      </c>
      <c r="F5194" t="b">
        <f t="shared" si="273"/>
        <v>0</v>
      </c>
      <c r="G5194" t="b">
        <f>IF('Input and Summary Results'!$J$4="yes",IF(C5194=FALSE,FALSE,IF('Data Transformation'!E5194&lt;$R$10,E5194,$R$10)),IF(C5194=FALSE,FALSE,IF(C5194&lt;$R$10,C5194,$R$10)))</f>
        <v>0</v>
      </c>
      <c r="H5194" t="b">
        <f>IF('Input and Summary Results'!$J$4="yes",'Data Transformation'!F5194,'Data Transformation'!D5194)</f>
        <v>0</v>
      </c>
      <c r="I5194" t="str">
        <f t="shared" si="274"/>
        <v/>
      </c>
    </row>
    <row r="5195" spans="2:9" x14ac:dyDescent="0.55000000000000004">
      <c r="B5195" t="b">
        <f>IF('Input and Summary Results'!D4777=0,FALSE,'Input and Summary Results'!$B4777)</f>
        <v>0</v>
      </c>
      <c r="C5195" t="b">
        <f>IF(OR(B5195=0,'Input and Summary Results'!D4777=0,'Input and Summary Results'!D4777=""),FALSE,'Input and Summary Results'!$D4777)</f>
        <v>0</v>
      </c>
      <c r="D5195" t="b">
        <f>IF(OR(B5195=0,'Input and Summary Results'!E4777=0),FALSE,'Input and Summary Results'!$E4777)</f>
        <v>0</v>
      </c>
      <c r="E5195" t="b">
        <f t="shared" si="272"/>
        <v>0</v>
      </c>
      <c r="F5195" t="b">
        <f t="shared" si="273"/>
        <v>0</v>
      </c>
      <c r="G5195" t="b">
        <f>IF('Input and Summary Results'!$J$4="yes",IF(C5195=FALSE,FALSE,IF('Data Transformation'!E5195&lt;$R$10,E5195,$R$10)),IF(C5195=FALSE,FALSE,IF(C5195&lt;$R$10,C5195,$R$10)))</f>
        <v>0</v>
      </c>
      <c r="H5195" t="b">
        <f>IF('Input and Summary Results'!$J$4="yes",'Data Transformation'!F5195,'Data Transformation'!D5195)</f>
        <v>0</v>
      </c>
      <c r="I5195" t="str">
        <f t="shared" si="274"/>
        <v/>
      </c>
    </row>
    <row r="5196" spans="2:9" x14ac:dyDescent="0.55000000000000004">
      <c r="B5196" t="b">
        <f>IF('Input and Summary Results'!D4778=0,FALSE,'Input and Summary Results'!$B4778)</f>
        <v>0</v>
      </c>
      <c r="C5196" t="b">
        <f>IF(OR(B5196=0,'Input and Summary Results'!D4778=0,'Input and Summary Results'!D4778=""),FALSE,'Input and Summary Results'!$D4778)</f>
        <v>0</v>
      </c>
      <c r="D5196" t="b">
        <f>IF(OR(B5196=0,'Input and Summary Results'!E4778=0),FALSE,'Input and Summary Results'!$E4778)</f>
        <v>0</v>
      </c>
      <c r="E5196" t="b">
        <f t="shared" si="272"/>
        <v>0</v>
      </c>
      <c r="F5196" t="b">
        <f t="shared" si="273"/>
        <v>0</v>
      </c>
      <c r="G5196" t="b">
        <f>IF('Input and Summary Results'!$J$4="yes",IF(C5196=FALSE,FALSE,IF('Data Transformation'!E5196&lt;$R$10,E5196,$R$10)),IF(C5196=FALSE,FALSE,IF(C5196&lt;$R$10,C5196,$R$10)))</f>
        <v>0</v>
      </c>
      <c r="H5196" t="b">
        <f>IF('Input and Summary Results'!$J$4="yes",'Data Transformation'!F5196,'Data Transformation'!D5196)</f>
        <v>0</v>
      </c>
      <c r="I5196" t="str">
        <f t="shared" si="274"/>
        <v/>
      </c>
    </row>
    <row r="5197" spans="2:9" x14ac:dyDescent="0.55000000000000004">
      <c r="B5197" t="b">
        <f>IF('Input and Summary Results'!D4779=0,FALSE,'Input and Summary Results'!$B4779)</f>
        <v>0</v>
      </c>
      <c r="C5197" t="b">
        <f>IF(OR(B5197=0,'Input and Summary Results'!D4779=0,'Input and Summary Results'!D4779=""),FALSE,'Input and Summary Results'!$D4779)</f>
        <v>0</v>
      </c>
      <c r="D5197" t="b">
        <f>IF(OR(B5197=0,'Input and Summary Results'!E4779=0),FALSE,'Input and Summary Results'!$E4779)</f>
        <v>0</v>
      </c>
      <c r="E5197" t="b">
        <f t="shared" si="272"/>
        <v>0</v>
      </c>
      <c r="F5197" t="b">
        <f t="shared" si="273"/>
        <v>0</v>
      </c>
      <c r="G5197" t="b">
        <f>IF('Input and Summary Results'!$J$4="yes",IF(C5197=FALSE,FALSE,IF('Data Transformation'!E5197&lt;$R$10,E5197,$R$10)),IF(C5197=FALSE,FALSE,IF(C5197&lt;$R$10,C5197,$R$10)))</f>
        <v>0</v>
      </c>
      <c r="H5197" t="b">
        <f>IF('Input and Summary Results'!$J$4="yes",'Data Transformation'!F5197,'Data Transformation'!D5197)</f>
        <v>0</v>
      </c>
      <c r="I5197" t="str">
        <f t="shared" si="274"/>
        <v/>
      </c>
    </row>
    <row r="5198" spans="2:9" x14ac:dyDescent="0.55000000000000004">
      <c r="B5198" t="b">
        <f>IF('Input and Summary Results'!D4780=0,FALSE,'Input and Summary Results'!$B4780)</f>
        <v>0</v>
      </c>
      <c r="C5198" t="b">
        <f>IF(OR(B5198=0,'Input and Summary Results'!D4780=0,'Input and Summary Results'!D4780=""),FALSE,'Input and Summary Results'!$D4780)</f>
        <v>0</v>
      </c>
      <c r="D5198" t="b">
        <f>IF(OR(B5198=0,'Input and Summary Results'!E4780=0),FALSE,'Input and Summary Results'!$E4780)</f>
        <v>0</v>
      </c>
      <c r="E5198" t="b">
        <f t="shared" si="272"/>
        <v>0</v>
      </c>
      <c r="F5198" t="b">
        <f t="shared" si="273"/>
        <v>0</v>
      </c>
      <c r="G5198" t="b">
        <f>IF('Input and Summary Results'!$J$4="yes",IF(C5198=FALSE,FALSE,IF('Data Transformation'!E5198&lt;$R$10,E5198,$R$10)),IF(C5198=FALSE,FALSE,IF(C5198&lt;$R$10,C5198,$R$10)))</f>
        <v>0</v>
      </c>
      <c r="H5198" t="b">
        <f>IF('Input and Summary Results'!$J$4="yes",'Data Transformation'!F5198,'Data Transformation'!D5198)</f>
        <v>0</v>
      </c>
      <c r="I5198" t="str">
        <f t="shared" si="274"/>
        <v/>
      </c>
    </row>
    <row r="5199" spans="2:9" x14ac:dyDescent="0.55000000000000004">
      <c r="B5199" t="b">
        <f>IF('Input and Summary Results'!D4781=0,FALSE,'Input and Summary Results'!$B4781)</f>
        <v>0</v>
      </c>
      <c r="C5199" t="b">
        <f>IF(OR(B5199=0,'Input and Summary Results'!D4781=0,'Input and Summary Results'!D4781=""),FALSE,'Input and Summary Results'!$D4781)</f>
        <v>0</v>
      </c>
      <c r="D5199" t="b">
        <f>IF(OR(B5199=0,'Input and Summary Results'!E4781=0),FALSE,'Input and Summary Results'!$E4781)</f>
        <v>0</v>
      </c>
      <c r="E5199" t="b">
        <f t="shared" si="272"/>
        <v>0</v>
      </c>
      <c r="F5199" t="b">
        <f t="shared" si="273"/>
        <v>0</v>
      </c>
      <c r="G5199" t="b">
        <f>IF('Input and Summary Results'!$J$4="yes",IF(C5199=FALSE,FALSE,IF('Data Transformation'!E5199&lt;$R$10,E5199,$R$10)),IF(C5199=FALSE,FALSE,IF(C5199&lt;$R$10,C5199,$R$10)))</f>
        <v>0</v>
      </c>
      <c r="H5199" t="b">
        <f>IF('Input and Summary Results'!$J$4="yes",'Data Transformation'!F5199,'Data Transformation'!D5199)</f>
        <v>0</v>
      </c>
      <c r="I5199" t="str">
        <f t="shared" si="274"/>
        <v/>
      </c>
    </row>
    <row r="5200" spans="2:9" x14ac:dyDescent="0.55000000000000004">
      <c r="B5200" t="b">
        <f>IF('Input and Summary Results'!D4782=0,FALSE,'Input and Summary Results'!$B4782)</f>
        <v>0</v>
      </c>
      <c r="C5200" t="b">
        <f>IF(OR(B5200=0,'Input and Summary Results'!D4782=0,'Input and Summary Results'!D4782=""),FALSE,'Input and Summary Results'!$D4782)</f>
        <v>0</v>
      </c>
      <c r="D5200" t="b">
        <f>IF(OR(B5200=0,'Input and Summary Results'!E4782=0),FALSE,'Input and Summary Results'!$E4782)</f>
        <v>0</v>
      </c>
      <c r="E5200" t="b">
        <f t="shared" si="272"/>
        <v>0</v>
      </c>
      <c r="F5200" t="b">
        <f t="shared" si="273"/>
        <v>0</v>
      </c>
      <c r="G5200" t="b">
        <f>IF('Input and Summary Results'!$J$4="yes",IF(C5200=FALSE,FALSE,IF('Data Transformation'!E5200&lt;$R$10,E5200,$R$10)),IF(C5200=FALSE,FALSE,IF(C5200&lt;$R$10,C5200,$R$10)))</f>
        <v>0</v>
      </c>
      <c r="H5200" t="b">
        <f>IF('Input and Summary Results'!$J$4="yes",'Data Transformation'!F5200,'Data Transformation'!D5200)</f>
        <v>0</v>
      </c>
      <c r="I5200" t="str">
        <f t="shared" si="274"/>
        <v/>
      </c>
    </row>
    <row r="5201" spans="2:9" x14ac:dyDescent="0.55000000000000004">
      <c r="B5201" t="b">
        <f>IF('Input and Summary Results'!D4783=0,FALSE,'Input and Summary Results'!$B4783)</f>
        <v>0</v>
      </c>
      <c r="C5201" t="b">
        <f>IF(OR(B5201=0,'Input and Summary Results'!D4783=0,'Input and Summary Results'!D4783=""),FALSE,'Input and Summary Results'!$D4783)</f>
        <v>0</v>
      </c>
      <c r="D5201" t="b">
        <f>IF(OR(B5201=0,'Input and Summary Results'!E4783=0),FALSE,'Input and Summary Results'!$E4783)</f>
        <v>0</v>
      </c>
      <c r="E5201" t="b">
        <f t="shared" si="272"/>
        <v>0</v>
      </c>
      <c r="F5201" t="b">
        <f t="shared" si="273"/>
        <v>0</v>
      </c>
      <c r="G5201" t="b">
        <f>IF('Input and Summary Results'!$J$4="yes",IF(C5201=FALSE,FALSE,IF('Data Transformation'!E5201&lt;$R$10,E5201,$R$10)),IF(C5201=FALSE,FALSE,IF(C5201&lt;$R$10,C5201,$R$10)))</f>
        <v>0</v>
      </c>
      <c r="H5201" t="b">
        <f>IF('Input and Summary Results'!$J$4="yes",'Data Transformation'!F5201,'Data Transformation'!D5201)</f>
        <v>0</v>
      </c>
      <c r="I5201" t="str">
        <f t="shared" si="274"/>
        <v/>
      </c>
    </row>
    <row r="5202" spans="2:9" x14ac:dyDescent="0.55000000000000004">
      <c r="B5202" t="b">
        <f>IF('Input and Summary Results'!D4784=0,FALSE,'Input and Summary Results'!$B4784)</f>
        <v>0</v>
      </c>
      <c r="C5202" t="b">
        <f>IF(OR(B5202=0,'Input and Summary Results'!D4784=0,'Input and Summary Results'!D4784=""),FALSE,'Input and Summary Results'!$D4784)</f>
        <v>0</v>
      </c>
      <c r="D5202" t="b">
        <f>IF(OR(B5202=0,'Input and Summary Results'!E4784=0),FALSE,'Input and Summary Results'!$E4784)</f>
        <v>0</v>
      </c>
      <c r="E5202" t="b">
        <f t="shared" si="272"/>
        <v>0</v>
      </c>
      <c r="F5202" t="b">
        <f t="shared" si="273"/>
        <v>0</v>
      </c>
      <c r="G5202" t="b">
        <f>IF('Input and Summary Results'!$J$4="yes",IF(C5202=FALSE,FALSE,IF('Data Transformation'!E5202&lt;$R$10,E5202,$R$10)),IF(C5202=FALSE,FALSE,IF(C5202&lt;$R$10,C5202,$R$10)))</f>
        <v>0</v>
      </c>
      <c r="H5202" t="b">
        <f>IF('Input and Summary Results'!$J$4="yes",'Data Transformation'!F5202,'Data Transformation'!D5202)</f>
        <v>0</v>
      </c>
      <c r="I5202" t="str">
        <f t="shared" si="274"/>
        <v/>
      </c>
    </row>
    <row r="5203" spans="2:9" x14ac:dyDescent="0.55000000000000004">
      <c r="B5203" t="b">
        <f>IF('Input and Summary Results'!D4785=0,FALSE,'Input and Summary Results'!$B4785)</f>
        <v>0</v>
      </c>
      <c r="C5203" t="b">
        <f>IF(OR(B5203=0,'Input and Summary Results'!D4785=0,'Input and Summary Results'!D4785=""),FALSE,'Input and Summary Results'!$D4785)</f>
        <v>0</v>
      </c>
      <c r="D5203" t="b">
        <f>IF(OR(B5203=0,'Input and Summary Results'!E4785=0),FALSE,'Input and Summary Results'!$E4785)</f>
        <v>0</v>
      </c>
      <c r="E5203" t="b">
        <f t="shared" si="272"/>
        <v>0</v>
      </c>
      <c r="F5203" t="b">
        <f t="shared" si="273"/>
        <v>0</v>
      </c>
      <c r="G5203" t="b">
        <f>IF('Input and Summary Results'!$J$4="yes",IF(C5203=FALSE,FALSE,IF('Data Transformation'!E5203&lt;$R$10,E5203,$R$10)),IF(C5203=FALSE,FALSE,IF(C5203&lt;$R$10,C5203,$R$10)))</f>
        <v>0</v>
      </c>
      <c r="H5203" t="b">
        <f>IF('Input and Summary Results'!$J$4="yes",'Data Transformation'!F5203,'Data Transformation'!D5203)</f>
        <v>0</v>
      </c>
      <c r="I5203" t="str">
        <f t="shared" si="274"/>
        <v/>
      </c>
    </row>
    <row r="5204" spans="2:9" x14ac:dyDescent="0.55000000000000004">
      <c r="B5204" t="b">
        <f>IF('Input and Summary Results'!D4786=0,FALSE,'Input and Summary Results'!$B4786)</f>
        <v>0</v>
      </c>
      <c r="C5204" t="b">
        <f>IF(OR(B5204=0,'Input and Summary Results'!D4786=0,'Input and Summary Results'!D4786=""),FALSE,'Input and Summary Results'!$D4786)</f>
        <v>0</v>
      </c>
      <c r="D5204" t="b">
        <f>IF(OR(B5204=0,'Input and Summary Results'!E4786=0),FALSE,'Input and Summary Results'!$E4786)</f>
        <v>0</v>
      </c>
      <c r="E5204" t="b">
        <f t="shared" si="272"/>
        <v>0</v>
      </c>
      <c r="F5204" t="b">
        <f t="shared" si="273"/>
        <v>0</v>
      </c>
      <c r="G5204" t="b">
        <f>IF('Input and Summary Results'!$J$4="yes",IF(C5204=FALSE,FALSE,IF('Data Transformation'!E5204&lt;$R$10,E5204,$R$10)),IF(C5204=FALSE,FALSE,IF(C5204&lt;$R$10,C5204,$R$10)))</f>
        <v>0</v>
      </c>
      <c r="H5204" t="b">
        <f>IF('Input and Summary Results'!$J$4="yes",'Data Transformation'!F5204,'Data Transformation'!D5204)</f>
        <v>0</v>
      </c>
      <c r="I5204" t="str">
        <f t="shared" si="274"/>
        <v/>
      </c>
    </row>
    <row r="5205" spans="2:9" x14ac:dyDescent="0.55000000000000004">
      <c r="B5205" t="b">
        <f>IF('Input and Summary Results'!D4787=0,FALSE,'Input and Summary Results'!$B4787)</f>
        <v>0</v>
      </c>
      <c r="C5205" t="b">
        <f>IF(OR(B5205=0,'Input and Summary Results'!D4787=0,'Input and Summary Results'!D4787=""),FALSE,'Input and Summary Results'!$D4787)</f>
        <v>0</v>
      </c>
      <c r="D5205" t="b">
        <f>IF(OR(B5205=0,'Input and Summary Results'!E4787=0),FALSE,'Input and Summary Results'!$E4787)</f>
        <v>0</v>
      </c>
      <c r="E5205" t="b">
        <f t="shared" si="272"/>
        <v>0</v>
      </c>
      <c r="F5205" t="b">
        <f t="shared" si="273"/>
        <v>0</v>
      </c>
      <c r="G5205" t="b">
        <f>IF('Input and Summary Results'!$J$4="yes",IF(C5205=FALSE,FALSE,IF('Data Transformation'!E5205&lt;$R$10,E5205,$R$10)),IF(C5205=FALSE,FALSE,IF(C5205&lt;$R$10,C5205,$R$10)))</f>
        <v>0</v>
      </c>
      <c r="H5205" t="b">
        <f>IF('Input and Summary Results'!$J$4="yes",'Data Transformation'!F5205,'Data Transformation'!D5205)</f>
        <v>0</v>
      </c>
      <c r="I5205" t="str">
        <f t="shared" si="274"/>
        <v/>
      </c>
    </row>
    <row r="5206" spans="2:9" x14ac:dyDescent="0.55000000000000004">
      <c r="B5206" t="b">
        <f>IF('Input and Summary Results'!D4788=0,FALSE,'Input and Summary Results'!$B4788)</f>
        <v>0</v>
      </c>
      <c r="C5206" t="b">
        <f>IF(OR(B5206=0,'Input and Summary Results'!D4788=0,'Input and Summary Results'!D4788=""),FALSE,'Input and Summary Results'!$D4788)</f>
        <v>0</v>
      </c>
      <c r="D5206" t="b">
        <f>IF(OR(B5206=0,'Input and Summary Results'!E4788=0),FALSE,'Input and Summary Results'!$E4788)</f>
        <v>0</v>
      </c>
      <c r="E5206" t="b">
        <f t="shared" si="272"/>
        <v>0</v>
      </c>
      <c r="F5206" t="b">
        <f t="shared" si="273"/>
        <v>0</v>
      </c>
      <c r="G5206" t="b">
        <f>IF('Input and Summary Results'!$J$4="yes",IF(C5206=FALSE,FALSE,IF('Data Transformation'!E5206&lt;$R$10,E5206,$R$10)),IF(C5206=FALSE,FALSE,IF(C5206&lt;$R$10,C5206,$R$10)))</f>
        <v>0</v>
      </c>
      <c r="H5206" t="b">
        <f>IF('Input and Summary Results'!$J$4="yes",'Data Transformation'!F5206,'Data Transformation'!D5206)</f>
        <v>0</v>
      </c>
      <c r="I5206" t="str">
        <f t="shared" si="274"/>
        <v/>
      </c>
    </row>
    <row r="5207" spans="2:9" x14ac:dyDescent="0.55000000000000004">
      <c r="B5207" t="b">
        <f>IF('Input and Summary Results'!D4789=0,FALSE,'Input and Summary Results'!$B4789)</f>
        <v>0</v>
      </c>
      <c r="C5207" t="b">
        <f>IF(OR(B5207=0,'Input and Summary Results'!D4789=0,'Input and Summary Results'!D4789=""),FALSE,'Input and Summary Results'!$D4789)</f>
        <v>0</v>
      </c>
      <c r="D5207" t="b">
        <f>IF(OR(B5207=0,'Input and Summary Results'!E4789=0),FALSE,'Input and Summary Results'!$E4789)</f>
        <v>0</v>
      </c>
      <c r="E5207" t="b">
        <f t="shared" si="272"/>
        <v>0</v>
      </c>
      <c r="F5207" t="b">
        <f t="shared" si="273"/>
        <v>0</v>
      </c>
      <c r="G5207" t="b">
        <f>IF('Input and Summary Results'!$J$4="yes",IF(C5207=FALSE,FALSE,IF('Data Transformation'!E5207&lt;$R$10,E5207,$R$10)),IF(C5207=FALSE,FALSE,IF(C5207&lt;$R$10,C5207,$R$10)))</f>
        <v>0</v>
      </c>
      <c r="H5207" t="b">
        <f>IF('Input and Summary Results'!$J$4="yes",'Data Transformation'!F5207,'Data Transformation'!D5207)</f>
        <v>0</v>
      </c>
      <c r="I5207" t="str">
        <f t="shared" si="274"/>
        <v/>
      </c>
    </row>
    <row r="5208" spans="2:9" x14ac:dyDescent="0.55000000000000004">
      <c r="B5208" t="b">
        <f>IF('Input and Summary Results'!D4790=0,FALSE,'Input and Summary Results'!$B4790)</f>
        <v>0</v>
      </c>
      <c r="C5208" t="b">
        <f>IF(OR(B5208=0,'Input and Summary Results'!D4790=0,'Input and Summary Results'!D4790=""),FALSE,'Input and Summary Results'!$D4790)</f>
        <v>0</v>
      </c>
      <c r="D5208" t="b">
        <f>IF(OR(B5208=0,'Input and Summary Results'!E4790=0),FALSE,'Input and Summary Results'!$E4790)</f>
        <v>0</v>
      </c>
      <c r="E5208" t="b">
        <f t="shared" si="272"/>
        <v>0</v>
      </c>
      <c r="F5208" t="b">
        <f t="shared" si="273"/>
        <v>0</v>
      </c>
      <c r="G5208" t="b">
        <f>IF('Input and Summary Results'!$J$4="yes",IF(C5208=FALSE,FALSE,IF('Data Transformation'!E5208&lt;$R$10,E5208,$R$10)),IF(C5208=FALSE,FALSE,IF(C5208&lt;$R$10,C5208,$R$10)))</f>
        <v>0</v>
      </c>
      <c r="H5208" t="b">
        <f>IF('Input and Summary Results'!$J$4="yes",'Data Transformation'!F5208,'Data Transformation'!D5208)</f>
        <v>0</v>
      </c>
      <c r="I5208" t="str">
        <f t="shared" si="274"/>
        <v/>
      </c>
    </row>
    <row r="5209" spans="2:9" x14ac:dyDescent="0.55000000000000004">
      <c r="B5209" t="b">
        <f>IF('Input and Summary Results'!D4791=0,FALSE,'Input and Summary Results'!$B4791)</f>
        <v>0</v>
      </c>
      <c r="C5209" t="b">
        <f>IF(OR(B5209=0,'Input and Summary Results'!D4791=0,'Input and Summary Results'!D4791=""),FALSE,'Input and Summary Results'!$D4791)</f>
        <v>0</v>
      </c>
      <c r="D5209" t="b">
        <f>IF(OR(B5209=0,'Input and Summary Results'!E4791=0),FALSE,'Input and Summary Results'!$E4791)</f>
        <v>0</v>
      </c>
      <c r="E5209" t="b">
        <f t="shared" si="272"/>
        <v>0</v>
      </c>
      <c r="F5209" t="b">
        <f t="shared" si="273"/>
        <v>0</v>
      </c>
      <c r="G5209" t="b">
        <f>IF('Input and Summary Results'!$J$4="yes",IF(C5209=FALSE,FALSE,IF('Data Transformation'!E5209&lt;$R$10,E5209,$R$10)),IF(C5209=FALSE,FALSE,IF(C5209&lt;$R$10,C5209,$R$10)))</f>
        <v>0</v>
      </c>
      <c r="H5209" t="b">
        <f>IF('Input and Summary Results'!$J$4="yes",'Data Transformation'!F5209,'Data Transformation'!D5209)</f>
        <v>0</v>
      </c>
      <c r="I5209" t="str">
        <f t="shared" si="274"/>
        <v/>
      </c>
    </row>
    <row r="5210" spans="2:9" x14ac:dyDescent="0.55000000000000004">
      <c r="B5210" t="b">
        <f>IF('Input and Summary Results'!D4792=0,FALSE,'Input and Summary Results'!$B4792)</f>
        <v>0</v>
      </c>
      <c r="C5210" t="b">
        <f>IF(OR(B5210=0,'Input and Summary Results'!D4792=0,'Input and Summary Results'!D4792=""),FALSE,'Input and Summary Results'!$D4792)</f>
        <v>0</v>
      </c>
      <c r="D5210" t="b">
        <f>IF(OR(B5210=0,'Input and Summary Results'!E4792=0),FALSE,'Input and Summary Results'!$E4792)</f>
        <v>0</v>
      </c>
      <c r="E5210" t="b">
        <f t="shared" si="272"/>
        <v>0</v>
      </c>
      <c r="F5210" t="b">
        <f t="shared" si="273"/>
        <v>0</v>
      </c>
      <c r="G5210" t="b">
        <f>IF('Input and Summary Results'!$J$4="yes",IF(C5210=FALSE,FALSE,IF('Data Transformation'!E5210&lt;$R$10,E5210,$R$10)),IF(C5210=FALSE,FALSE,IF(C5210&lt;$R$10,C5210,$R$10)))</f>
        <v>0</v>
      </c>
      <c r="H5210" t="b">
        <f>IF('Input and Summary Results'!$J$4="yes",'Data Transformation'!F5210,'Data Transformation'!D5210)</f>
        <v>0</v>
      </c>
      <c r="I5210" t="str">
        <f t="shared" si="274"/>
        <v/>
      </c>
    </row>
    <row r="5211" spans="2:9" x14ac:dyDescent="0.55000000000000004">
      <c r="B5211" t="b">
        <f>IF('Input and Summary Results'!D4793=0,FALSE,'Input and Summary Results'!$B4793)</f>
        <v>0</v>
      </c>
      <c r="C5211" t="b">
        <f>IF(OR(B5211=0,'Input and Summary Results'!D4793=0,'Input and Summary Results'!D4793=""),FALSE,'Input and Summary Results'!$D4793)</f>
        <v>0</v>
      </c>
      <c r="D5211" t="b">
        <f>IF(OR(B5211=0,'Input and Summary Results'!E4793=0),FALSE,'Input and Summary Results'!$E4793)</f>
        <v>0</v>
      </c>
      <c r="E5211" t="b">
        <f t="shared" si="272"/>
        <v>0</v>
      </c>
      <c r="F5211" t="b">
        <f t="shared" si="273"/>
        <v>0</v>
      </c>
      <c r="G5211" t="b">
        <f>IF('Input and Summary Results'!$J$4="yes",IF(C5211=FALSE,FALSE,IF('Data Transformation'!E5211&lt;$R$10,E5211,$R$10)),IF(C5211=FALSE,FALSE,IF(C5211&lt;$R$10,C5211,$R$10)))</f>
        <v>0</v>
      </c>
      <c r="H5211" t="b">
        <f>IF('Input and Summary Results'!$J$4="yes",'Data Transformation'!F5211,'Data Transformation'!D5211)</f>
        <v>0</v>
      </c>
      <c r="I5211" t="str">
        <f t="shared" si="274"/>
        <v/>
      </c>
    </row>
    <row r="5212" spans="2:9" x14ac:dyDescent="0.55000000000000004">
      <c r="B5212" t="b">
        <f>IF('Input and Summary Results'!D4794=0,FALSE,'Input and Summary Results'!$B4794)</f>
        <v>0</v>
      </c>
      <c r="C5212" t="b">
        <f>IF(OR(B5212=0,'Input and Summary Results'!D4794=0,'Input and Summary Results'!D4794=""),FALSE,'Input and Summary Results'!$D4794)</f>
        <v>0</v>
      </c>
      <c r="D5212" t="b">
        <f>IF(OR(B5212=0,'Input and Summary Results'!E4794=0),FALSE,'Input and Summary Results'!$E4794)</f>
        <v>0</v>
      </c>
      <c r="E5212" t="b">
        <f t="shared" si="272"/>
        <v>0</v>
      </c>
      <c r="F5212" t="b">
        <f t="shared" si="273"/>
        <v>0</v>
      </c>
      <c r="G5212" t="b">
        <f>IF('Input and Summary Results'!$J$4="yes",IF(C5212=FALSE,FALSE,IF('Data Transformation'!E5212&lt;$R$10,E5212,$R$10)),IF(C5212=FALSE,FALSE,IF(C5212&lt;$R$10,C5212,$R$10)))</f>
        <v>0</v>
      </c>
      <c r="H5212" t="b">
        <f>IF('Input and Summary Results'!$J$4="yes",'Data Transformation'!F5212,'Data Transformation'!D5212)</f>
        <v>0</v>
      </c>
      <c r="I5212" t="str">
        <f t="shared" si="274"/>
        <v/>
      </c>
    </row>
    <row r="5213" spans="2:9" x14ac:dyDescent="0.55000000000000004">
      <c r="B5213" t="b">
        <f>IF('Input and Summary Results'!D4795=0,FALSE,'Input and Summary Results'!$B4795)</f>
        <v>0</v>
      </c>
      <c r="C5213" t="b">
        <f>IF(OR(B5213=0,'Input and Summary Results'!D4795=0,'Input and Summary Results'!D4795=""),FALSE,'Input and Summary Results'!$D4795)</f>
        <v>0</v>
      </c>
      <c r="D5213" t="b">
        <f>IF(OR(B5213=0,'Input and Summary Results'!E4795=0),FALSE,'Input and Summary Results'!$E4795)</f>
        <v>0</v>
      </c>
      <c r="E5213" t="b">
        <f t="shared" si="272"/>
        <v>0</v>
      </c>
      <c r="F5213" t="b">
        <f t="shared" si="273"/>
        <v>0</v>
      </c>
      <c r="G5213" t="b">
        <f>IF('Input and Summary Results'!$J$4="yes",IF(C5213=FALSE,FALSE,IF('Data Transformation'!E5213&lt;$R$10,E5213,$R$10)),IF(C5213=FALSE,FALSE,IF(C5213&lt;$R$10,C5213,$R$10)))</f>
        <v>0</v>
      </c>
      <c r="H5213" t="b">
        <f>IF('Input and Summary Results'!$J$4="yes",'Data Transformation'!F5213,'Data Transformation'!D5213)</f>
        <v>0</v>
      </c>
      <c r="I5213" t="str">
        <f t="shared" si="274"/>
        <v/>
      </c>
    </row>
    <row r="5214" spans="2:9" x14ac:dyDescent="0.55000000000000004">
      <c r="B5214" t="b">
        <f>IF('Input and Summary Results'!D4796=0,FALSE,'Input and Summary Results'!$B4796)</f>
        <v>0</v>
      </c>
      <c r="C5214" t="b">
        <f>IF(OR(B5214=0,'Input and Summary Results'!D4796=0,'Input and Summary Results'!D4796=""),FALSE,'Input and Summary Results'!$D4796)</f>
        <v>0</v>
      </c>
      <c r="D5214" t="b">
        <f>IF(OR(B5214=0,'Input and Summary Results'!E4796=0),FALSE,'Input and Summary Results'!$E4796)</f>
        <v>0</v>
      </c>
      <c r="E5214" t="b">
        <f t="shared" si="272"/>
        <v>0</v>
      </c>
      <c r="F5214" t="b">
        <f t="shared" si="273"/>
        <v>0</v>
      </c>
      <c r="G5214" t="b">
        <f>IF('Input and Summary Results'!$J$4="yes",IF(C5214=FALSE,FALSE,IF('Data Transformation'!E5214&lt;$R$10,E5214,$R$10)),IF(C5214=FALSE,FALSE,IF(C5214&lt;$R$10,C5214,$R$10)))</f>
        <v>0</v>
      </c>
      <c r="H5214" t="b">
        <f>IF('Input and Summary Results'!$J$4="yes",'Data Transformation'!F5214,'Data Transformation'!D5214)</f>
        <v>0</v>
      </c>
      <c r="I5214" t="str">
        <f t="shared" si="274"/>
        <v/>
      </c>
    </row>
    <row r="5215" spans="2:9" x14ac:dyDescent="0.55000000000000004">
      <c r="B5215" t="b">
        <f>IF('Input and Summary Results'!D4797=0,FALSE,'Input and Summary Results'!$B4797)</f>
        <v>0</v>
      </c>
      <c r="C5215" t="b">
        <f>IF(OR(B5215=0,'Input and Summary Results'!D4797=0,'Input and Summary Results'!D4797=""),FALSE,'Input and Summary Results'!$D4797)</f>
        <v>0</v>
      </c>
      <c r="D5215" t="b">
        <f>IF(OR(B5215=0,'Input and Summary Results'!E4797=0),FALSE,'Input and Summary Results'!$E4797)</f>
        <v>0</v>
      </c>
      <c r="E5215" t="b">
        <f t="shared" si="272"/>
        <v>0</v>
      </c>
      <c r="F5215" t="b">
        <f t="shared" si="273"/>
        <v>0</v>
      </c>
      <c r="G5215" t="b">
        <f>IF('Input and Summary Results'!$J$4="yes",IF(C5215=FALSE,FALSE,IF('Data Transformation'!E5215&lt;$R$10,E5215,$R$10)),IF(C5215=FALSE,FALSE,IF(C5215&lt;$R$10,C5215,$R$10)))</f>
        <v>0</v>
      </c>
      <c r="H5215" t="b">
        <f>IF('Input and Summary Results'!$J$4="yes",'Data Transformation'!F5215,'Data Transformation'!D5215)</f>
        <v>0</v>
      </c>
      <c r="I5215" t="str">
        <f t="shared" si="274"/>
        <v/>
      </c>
    </row>
    <row r="5216" spans="2:9" x14ac:dyDescent="0.55000000000000004">
      <c r="B5216" t="b">
        <f>IF('Input and Summary Results'!D4798=0,FALSE,'Input and Summary Results'!$B4798)</f>
        <v>0</v>
      </c>
      <c r="C5216" t="b">
        <f>IF(OR(B5216=0,'Input and Summary Results'!D4798=0,'Input and Summary Results'!D4798=""),FALSE,'Input and Summary Results'!$D4798)</f>
        <v>0</v>
      </c>
      <c r="D5216" t="b">
        <f>IF(OR(B5216=0,'Input and Summary Results'!E4798=0),FALSE,'Input and Summary Results'!$E4798)</f>
        <v>0</v>
      </c>
      <c r="E5216" t="b">
        <f t="shared" si="272"/>
        <v>0</v>
      </c>
      <c r="F5216" t="b">
        <f t="shared" si="273"/>
        <v>0</v>
      </c>
      <c r="G5216" t="b">
        <f>IF('Input and Summary Results'!$J$4="yes",IF(C5216=FALSE,FALSE,IF('Data Transformation'!E5216&lt;$R$10,E5216,$R$10)),IF(C5216=FALSE,FALSE,IF(C5216&lt;$R$10,C5216,$R$10)))</f>
        <v>0</v>
      </c>
      <c r="H5216" t="b">
        <f>IF('Input and Summary Results'!$J$4="yes",'Data Transformation'!F5216,'Data Transformation'!D5216)</f>
        <v>0</v>
      </c>
      <c r="I5216" t="str">
        <f t="shared" si="274"/>
        <v/>
      </c>
    </row>
    <row r="5217" spans="2:9" x14ac:dyDescent="0.55000000000000004">
      <c r="B5217" t="b">
        <f>IF('Input and Summary Results'!D4799=0,FALSE,'Input and Summary Results'!$B4799)</f>
        <v>0</v>
      </c>
      <c r="C5217" t="b">
        <f>IF(OR(B5217=0,'Input and Summary Results'!D4799=0,'Input and Summary Results'!D4799=""),FALSE,'Input and Summary Results'!$D4799)</f>
        <v>0</v>
      </c>
      <c r="D5217" t="b">
        <f>IF(OR(B5217=0,'Input and Summary Results'!E4799=0),FALSE,'Input and Summary Results'!$E4799)</f>
        <v>0</v>
      </c>
      <c r="E5217" t="b">
        <f t="shared" si="272"/>
        <v>0</v>
      </c>
      <c r="F5217" t="b">
        <f t="shared" si="273"/>
        <v>0</v>
      </c>
      <c r="G5217" t="b">
        <f>IF('Input and Summary Results'!$J$4="yes",IF(C5217=FALSE,FALSE,IF('Data Transformation'!E5217&lt;$R$10,E5217,$R$10)),IF(C5217=FALSE,FALSE,IF(C5217&lt;$R$10,C5217,$R$10)))</f>
        <v>0</v>
      </c>
      <c r="H5217" t="b">
        <f>IF('Input and Summary Results'!$J$4="yes",'Data Transformation'!F5217,'Data Transformation'!D5217)</f>
        <v>0</v>
      </c>
      <c r="I5217" t="str">
        <f t="shared" si="274"/>
        <v/>
      </c>
    </row>
    <row r="5218" spans="2:9" x14ac:dyDescent="0.55000000000000004">
      <c r="B5218" t="b">
        <f>IF('Input and Summary Results'!D4800=0,FALSE,'Input and Summary Results'!$B4800)</f>
        <v>0</v>
      </c>
      <c r="C5218" t="b">
        <f>IF(OR(B5218=0,'Input and Summary Results'!D4800=0,'Input and Summary Results'!D4800=""),FALSE,'Input and Summary Results'!$D4800)</f>
        <v>0</v>
      </c>
      <c r="D5218" t="b">
        <f>IF(OR(B5218=0,'Input and Summary Results'!E4800=0),FALSE,'Input and Summary Results'!$E4800)</f>
        <v>0</v>
      </c>
      <c r="E5218" t="b">
        <f t="shared" si="272"/>
        <v>0</v>
      </c>
      <c r="F5218" t="b">
        <f t="shared" si="273"/>
        <v>0</v>
      </c>
      <c r="G5218" t="b">
        <f>IF('Input and Summary Results'!$J$4="yes",IF(C5218=FALSE,FALSE,IF('Data Transformation'!E5218&lt;$R$10,E5218,$R$10)),IF(C5218=FALSE,FALSE,IF(C5218&lt;$R$10,C5218,$R$10)))</f>
        <v>0</v>
      </c>
      <c r="H5218" t="b">
        <f>IF('Input and Summary Results'!$J$4="yes",'Data Transformation'!F5218,'Data Transformation'!D5218)</f>
        <v>0</v>
      </c>
      <c r="I5218" t="str">
        <f t="shared" si="274"/>
        <v/>
      </c>
    </row>
    <row r="5219" spans="2:9" x14ac:dyDescent="0.55000000000000004">
      <c r="B5219" t="b">
        <f>IF('Input and Summary Results'!D4801=0,FALSE,'Input and Summary Results'!$B4801)</f>
        <v>0</v>
      </c>
      <c r="C5219" t="b">
        <f>IF(OR(B5219=0,'Input and Summary Results'!D4801=0,'Input and Summary Results'!D4801=""),FALSE,'Input and Summary Results'!$D4801)</f>
        <v>0</v>
      </c>
      <c r="D5219" t="b">
        <f>IF(OR(B5219=0,'Input and Summary Results'!E4801=0),FALSE,'Input and Summary Results'!$E4801)</f>
        <v>0</v>
      </c>
      <c r="E5219" t="b">
        <f t="shared" si="272"/>
        <v>0</v>
      </c>
      <c r="F5219" t="b">
        <f t="shared" si="273"/>
        <v>0</v>
      </c>
      <c r="G5219" t="b">
        <f>IF('Input and Summary Results'!$J$4="yes",IF(C5219=FALSE,FALSE,IF('Data Transformation'!E5219&lt;$R$10,E5219,$R$10)),IF(C5219=FALSE,FALSE,IF(C5219&lt;$R$10,C5219,$R$10)))</f>
        <v>0</v>
      </c>
      <c r="H5219" t="b">
        <f>IF('Input and Summary Results'!$J$4="yes",'Data Transformation'!F5219,'Data Transformation'!D5219)</f>
        <v>0</v>
      </c>
      <c r="I5219" t="str">
        <f t="shared" si="274"/>
        <v/>
      </c>
    </row>
    <row r="5220" spans="2:9" x14ac:dyDescent="0.55000000000000004">
      <c r="B5220" t="b">
        <f>IF('Input and Summary Results'!D4802=0,FALSE,'Input and Summary Results'!$B4802)</f>
        <v>0</v>
      </c>
      <c r="C5220" t="b">
        <f>IF(OR(B5220=0,'Input and Summary Results'!D4802=0,'Input and Summary Results'!D4802=""),FALSE,'Input and Summary Results'!$D4802)</f>
        <v>0</v>
      </c>
      <c r="D5220" t="b">
        <f>IF(OR(B5220=0,'Input and Summary Results'!E4802=0),FALSE,'Input and Summary Results'!$E4802)</f>
        <v>0</v>
      </c>
      <c r="E5220" t="b">
        <f t="shared" si="272"/>
        <v>0</v>
      </c>
      <c r="F5220" t="b">
        <f t="shared" si="273"/>
        <v>0</v>
      </c>
      <c r="G5220" t="b">
        <f>IF('Input and Summary Results'!$J$4="yes",IF(C5220=FALSE,FALSE,IF('Data Transformation'!E5220&lt;$R$10,E5220,$R$10)),IF(C5220=FALSE,FALSE,IF(C5220&lt;$R$10,C5220,$R$10)))</f>
        <v>0</v>
      </c>
      <c r="H5220" t="b">
        <f>IF('Input and Summary Results'!$J$4="yes",'Data Transformation'!F5220,'Data Transformation'!D5220)</f>
        <v>0</v>
      </c>
      <c r="I5220" t="str">
        <f t="shared" si="274"/>
        <v/>
      </c>
    </row>
    <row r="5221" spans="2:9" x14ac:dyDescent="0.55000000000000004">
      <c r="B5221" t="b">
        <f>IF('Input and Summary Results'!D4803=0,FALSE,'Input and Summary Results'!$B4803)</f>
        <v>0</v>
      </c>
      <c r="C5221" t="b">
        <f>IF(OR(B5221=0,'Input and Summary Results'!D4803=0,'Input and Summary Results'!D4803=""),FALSE,'Input and Summary Results'!$D4803)</f>
        <v>0</v>
      </c>
      <c r="D5221" t="b">
        <f>IF(OR(B5221=0,'Input and Summary Results'!E4803=0),FALSE,'Input and Summary Results'!$E4803)</f>
        <v>0</v>
      </c>
      <c r="E5221" t="b">
        <f t="shared" si="272"/>
        <v>0</v>
      </c>
      <c r="F5221" t="b">
        <f t="shared" si="273"/>
        <v>0</v>
      </c>
      <c r="G5221" t="b">
        <f>IF('Input and Summary Results'!$J$4="yes",IF(C5221=FALSE,FALSE,IF('Data Transformation'!E5221&lt;$R$10,E5221,$R$10)),IF(C5221=FALSE,FALSE,IF(C5221&lt;$R$10,C5221,$R$10)))</f>
        <v>0</v>
      </c>
      <c r="H5221" t="b">
        <f>IF('Input and Summary Results'!$J$4="yes",'Data Transformation'!F5221,'Data Transformation'!D5221)</f>
        <v>0</v>
      </c>
      <c r="I5221" t="str">
        <f t="shared" si="274"/>
        <v/>
      </c>
    </row>
    <row r="5222" spans="2:9" x14ac:dyDescent="0.55000000000000004">
      <c r="B5222" t="b">
        <f>IF('Input and Summary Results'!D4804=0,FALSE,'Input and Summary Results'!$B4804)</f>
        <v>0</v>
      </c>
      <c r="C5222" t="b">
        <f>IF(OR(B5222=0,'Input and Summary Results'!D4804=0,'Input and Summary Results'!D4804=""),FALSE,'Input and Summary Results'!$D4804)</f>
        <v>0</v>
      </c>
      <c r="D5222" t="b">
        <f>IF(OR(B5222=0,'Input and Summary Results'!E4804=0),FALSE,'Input and Summary Results'!$E4804)</f>
        <v>0</v>
      </c>
      <c r="E5222" t="b">
        <f t="shared" si="272"/>
        <v>0</v>
      </c>
      <c r="F5222" t="b">
        <f t="shared" si="273"/>
        <v>0</v>
      </c>
      <c r="G5222" t="b">
        <f>IF('Input and Summary Results'!$J$4="yes",IF(C5222=FALSE,FALSE,IF('Data Transformation'!E5222&lt;$R$10,E5222,$R$10)),IF(C5222=FALSE,FALSE,IF(C5222&lt;$R$10,C5222,$R$10)))</f>
        <v>0</v>
      </c>
      <c r="H5222" t="b">
        <f>IF('Input and Summary Results'!$J$4="yes",'Data Transformation'!F5222,'Data Transformation'!D5222)</f>
        <v>0</v>
      </c>
      <c r="I5222" t="str">
        <f t="shared" si="274"/>
        <v/>
      </c>
    </row>
    <row r="5223" spans="2:9" x14ac:dyDescent="0.55000000000000004">
      <c r="B5223" t="b">
        <f>IF('Input and Summary Results'!D4805=0,FALSE,'Input and Summary Results'!$B4805)</f>
        <v>0</v>
      </c>
      <c r="C5223" t="b">
        <f>IF(OR(B5223=0,'Input and Summary Results'!D4805=0,'Input and Summary Results'!D4805=""),FALSE,'Input and Summary Results'!$D4805)</f>
        <v>0</v>
      </c>
      <c r="D5223" t="b">
        <f>IF(OR(B5223=0,'Input and Summary Results'!E4805=0),FALSE,'Input and Summary Results'!$E4805)</f>
        <v>0</v>
      </c>
      <c r="E5223" t="b">
        <f t="shared" si="272"/>
        <v>0</v>
      </c>
      <c r="F5223" t="b">
        <f t="shared" si="273"/>
        <v>0</v>
      </c>
      <c r="G5223" t="b">
        <f>IF('Input and Summary Results'!$J$4="yes",IF(C5223=FALSE,FALSE,IF('Data Transformation'!E5223&lt;$R$10,E5223,$R$10)),IF(C5223=FALSE,FALSE,IF(C5223&lt;$R$10,C5223,$R$10)))</f>
        <v>0</v>
      </c>
      <c r="H5223" t="b">
        <f>IF('Input and Summary Results'!$J$4="yes",'Data Transformation'!F5223,'Data Transformation'!D5223)</f>
        <v>0</v>
      </c>
      <c r="I5223" t="str">
        <f t="shared" si="274"/>
        <v/>
      </c>
    </row>
    <row r="5224" spans="2:9" x14ac:dyDescent="0.55000000000000004">
      <c r="B5224" t="b">
        <f>IF('Input and Summary Results'!D4806=0,FALSE,'Input and Summary Results'!$B4806)</f>
        <v>0</v>
      </c>
      <c r="C5224" t="b">
        <f>IF(OR(B5224=0,'Input and Summary Results'!D4806=0,'Input and Summary Results'!D4806=""),FALSE,'Input and Summary Results'!$D4806)</f>
        <v>0</v>
      </c>
      <c r="D5224" t="b">
        <f>IF(OR(B5224=0,'Input and Summary Results'!E4806=0),FALSE,'Input and Summary Results'!$E4806)</f>
        <v>0</v>
      </c>
      <c r="E5224" t="b">
        <f t="shared" si="272"/>
        <v>0</v>
      </c>
      <c r="F5224" t="b">
        <f t="shared" si="273"/>
        <v>0</v>
      </c>
      <c r="G5224" t="b">
        <f>IF('Input and Summary Results'!$J$4="yes",IF(C5224=FALSE,FALSE,IF('Data Transformation'!E5224&lt;$R$10,E5224,$R$10)),IF(C5224=FALSE,FALSE,IF(C5224&lt;$R$10,C5224,$R$10)))</f>
        <v>0</v>
      </c>
      <c r="H5224" t="b">
        <f>IF('Input and Summary Results'!$J$4="yes",'Data Transformation'!F5224,'Data Transformation'!D5224)</f>
        <v>0</v>
      </c>
      <c r="I5224" t="str">
        <f t="shared" si="274"/>
        <v/>
      </c>
    </row>
    <row r="5225" spans="2:9" x14ac:dyDescent="0.55000000000000004">
      <c r="B5225" t="b">
        <f>IF('Input and Summary Results'!D4807=0,FALSE,'Input and Summary Results'!$B4807)</f>
        <v>0</v>
      </c>
      <c r="C5225" t="b">
        <f>IF(OR(B5225=0,'Input and Summary Results'!D4807=0,'Input and Summary Results'!D4807=""),FALSE,'Input and Summary Results'!$D4807)</f>
        <v>0</v>
      </c>
      <c r="D5225" t="b">
        <f>IF(OR(B5225=0,'Input and Summary Results'!E4807=0),FALSE,'Input and Summary Results'!$E4807)</f>
        <v>0</v>
      </c>
      <c r="E5225" t="b">
        <f t="shared" si="272"/>
        <v>0</v>
      </c>
      <c r="F5225" t="b">
        <f t="shared" si="273"/>
        <v>0</v>
      </c>
      <c r="G5225" t="b">
        <f>IF('Input and Summary Results'!$J$4="yes",IF(C5225=FALSE,FALSE,IF('Data Transformation'!E5225&lt;$R$10,E5225,$R$10)),IF(C5225=FALSE,FALSE,IF(C5225&lt;$R$10,C5225,$R$10)))</f>
        <v>0</v>
      </c>
      <c r="H5225" t="b">
        <f>IF('Input and Summary Results'!$J$4="yes",'Data Transformation'!F5225,'Data Transformation'!D5225)</f>
        <v>0</v>
      </c>
      <c r="I5225" t="str">
        <f t="shared" si="274"/>
        <v/>
      </c>
    </row>
    <row r="5226" spans="2:9" x14ac:dyDescent="0.55000000000000004">
      <c r="B5226" t="b">
        <f>IF('Input and Summary Results'!D4808=0,FALSE,'Input and Summary Results'!$B4808)</f>
        <v>0</v>
      </c>
      <c r="C5226" t="b">
        <f>IF(OR(B5226=0,'Input and Summary Results'!D4808=0,'Input and Summary Results'!D4808=""),FALSE,'Input and Summary Results'!$D4808)</f>
        <v>0</v>
      </c>
      <c r="D5226" t="b">
        <f>IF(OR(B5226=0,'Input and Summary Results'!E4808=0),FALSE,'Input and Summary Results'!$E4808)</f>
        <v>0</v>
      </c>
      <c r="E5226" t="b">
        <f t="shared" ref="E5226:E5289" si="275">IF(C5226=FALSE,FALSE,LOG10(C5226))</f>
        <v>0</v>
      </c>
      <c r="F5226" t="b">
        <f t="shared" ref="F5226:F5289" si="276">IF(D5226=FALSE, FALSE,0.434*D5226/C5226)</f>
        <v>0</v>
      </c>
      <c r="G5226" t="b">
        <f>IF('Input and Summary Results'!$J$4="yes",IF(C5226=FALSE,FALSE,IF('Data Transformation'!E5226&lt;$R$10,E5226,$R$10)),IF(C5226=FALSE,FALSE,IF(C5226&lt;$R$10,C5226,$R$10)))</f>
        <v>0</v>
      </c>
      <c r="H5226" t="b">
        <f>IF('Input and Summary Results'!$J$4="yes",'Data Transformation'!F5226,'Data Transformation'!D5226)</f>
        <v>0</v>
      </c>
      <c r="I5226" t="str">
        <f t="shared" si="274"/>
        <v/>
      </c>
    </row>
    <row r="5227" spans="2:9" x14ac:dyDescent="0.55000000000000004">
      <c r="B5227" t="b">
        <f>IF('Input and Summary Results'!D4809=0,FALSE,'Input and Summary Results'!$B4809)</f>
        <v>0</v>
      </c>
      <c r="C5227" t="b">
        <f>IF(OR(B5227=0,'Input and Summary Results'!D4809=0,'Input and Summary Results'!D4809=""),FALSE,'Input and Summary Results'!$D4809)</f>
        <v>0</v>
      </c>
      <c r="D5227" t="b">
        <f>IF(OR(B5227=0,'Input and Summary Results'!E4809=0),FALSE,'Input and Summary Results'!$E4809)</f>
        <v>0</v>
      </c>
      <c r="E5227" t="b">
        <f t="shared" si="275"/>
        <v>0</v>
      </c>
      <c r="F5227" t="b">
        <f t="shared" si="276"/>
        <v>0</v>
      </c>
      <c r="G5227" t="b">
        <f>IF('Input and Summary Results'!$J$4="yes",IF(C5227=FALSE,FALSE,IF('Data Transformation'!E5227&lt;$R$10,E5227,$R$10)),IF(C5227=FALSE,FALSE,IF(C5227&lt;$R$10,C5227,$R$10)))</f>
        <v>0</v>
      </c>
      <c r="H5227" t="b">
        <f>IF('Input and Summary Results'!$J$4="yes",'Data Transformation'!F5227,'Data Transformation'!D5227)</f>
        <v>0</v>
      </c>
      <c r="I5227" t="str">
        <f t="shared" si="274"/>
        <v/>
      </c>
    </row>
    <row r="5228" spans="2:9" x14ac:dyDescent="0.55000000000000004">
      <c r="B5228" t="b">
        <f>IF('Input and Summary Results'!D4810=0,FALSE,'Input and Summary Results'!$B4810)</f>
        <v>0</v>
      </c>
      <c r="C5228" t="b">
        <f>IF(OR(B5228=0,'Input and Summary Results'!D4810=0,'Input and Summary Results'!D4810=""),FALSE,'Input and Summary Results'!$D4810)</f>
        <v>0</v>
      </c>
      <c r="D5228" t="b">
        <f>IF(OR(B5228=0,'Input and Summary Results'!E4810=0),FALSE,'Input and Summary Results'!$E4810)</f>
        <v>0</v>
      </c>
      <c r="E5228" t="b">
        <f t="shared" si="275"/>
        <v>0</v>
      </c>
      <c r="F5228" t="b">
        <f t="shared" si="276"/>
        <v>0</v>
      </c>
      <c r="G5228" t="b">
        <f>IF('Input and Summary Results'!$J$4="yes",IF(C5228=FALSE,FALSE,IF('Data Transformation'!E5228&lt;$R$10,E5228,$R$10)),IF(C5228=FALSE,FALSE,IF(C5228&lt;$R$10,C5228,$R$10)))</f>
        <v>0</v>
      </c>
      <c r="H5228" t="b">
        <f>IF('Input and Summary Results'!$J$4="yes",'Data Transformation'!F5228,'Data Transformation'!D5228)</f>
        <v>0</v>
      </c>
      <c r="I5228" t="str">
        <f t="shared" si="274"/>
        <v/>
      </c>
    </row>
    <row r="5229" spans="2:9" x14ac:dyDescent="0.55000000000000004">
      <c r="B5229" t="b">
        <f>IF('Input and Summary Results'!D4811=0,FALSE,'Input and Summary Results'!$B4811)</f>
        <v>0</v>
      </c>
      <c r="C5229" t="b">
        <f>IF(OR(B5229=0,'Input and Summary Results'!D4811=0,'Input and Summary Results'!D4811=""),FALSE,'Input and Summary Results'!$D4811)</f>
        <v>0</v>
      </c>
      <c r="D5229" t="b">
        <f>IF(OR(B5229=0,'Input and Summary Results'!E4811=0),FALSE,'Input and Summary Results'!$E4811)</f>
        <v>0</v>
      </c>
      <c r="E5229" t="b">
        <f t="shared" si="275"/>
        <v>0</v>
      </c>
      <c r="F5229" t="b">
        <f t="shared" si="276"/>
        <v>0</v>
      </c>
      <c r="G5229" t="b">
        <f>IF('Input and Summary Results'!$J$4="yes",IF(C5229=FALSE,FALSE,IF('Data Transformation'!E5229&lt;$R$10,E5229,$R$10)),IF(C5229=FALSE,FALSE,IF(C5229&lt;$R$10,C5229,$R$10)))</f>
        <v>0</v>
      </c>
      <c r="H5229" t="b">
        <f>IF('Input and Summary Results'!$J$4="yes",'Data Transformation'!F5229,'Data Transformation'!D5229)</f>
        <v>0</v>
      </c>
      <c r="I5229" t="str">
        <f t="shared" si="274"/>
        <v/>
      </c>
    </row>
    <row r="5230" spans="2:9" x14ac:dyDescent="0.55000000000000004">
      <c r="B5230" t="b">
        <f>IF('Input and Summary Results'!D4812=0,FALSE,'Input and Summary Results'!$B4812)</f>
        <v>0</v>
      </c>
      <c r="C5230" t="b">
        <f>IF(OR(B5230=0,'Input and Summary Results'!D4812=0,'Input and Summary Results'!D4812=""),FALSE,'Input and Summary Results'!$D4812)</f>
        <v>0</v>
      </c>
      <c r="D5230" t="b">
        <f>IF(OR(B5230=0,'Input and Summary Results'!E4812=0),FALSE,'Input and Summary Results'!$E4812)</f>
        <v>0</v>
      </c>
      <c r="E5230" t="b">
        <f t="shared" si="275"/>
        <v>0</v>
      </c>
      <c r="F5230" t="b">
        <f t="shared" si="276"/>
        <v>0</v>
      </c>
      <c r="G5230" t="b">
        <f>IF('Input and Summary Results'!$J$4="yes",IF(C5230=FALSE,FALSE,IF('Data Transformation'!E5230&lt;$R$10,E5230,$R$10)),IF(C5230=FALSE,FALSE,IF(C5230&lt;$R$10,C5230,$R$10)))</f>
        <v>0</v>
      </c>
      <c r="H5230" t="b">
        <f>IF('Input and Summary Results'!$J$4="yes",'Data Transformation'!F5230,'Data Transformation'!D5230)</f>
        <v>0</v>
      </c>
      <c r="I5230" t="str">
        <f t="shared" si="274"/>
        <v/>
      </c>
    </row>
    <row r="5231" spans="2:9" x14ac:dyDescent="0.55000000000000004">
      <c r="B5231" t="b">
        <f>IF('Input and Summary Results'!D4813=0,FALSE,'Input and Summary Results'!$B4813)</f>
        <v>0</v>
      </c>
      <c r="C5231" t="b">
        <f>IF(OR(B5231=0,'Input and Summary Results'!D4813=0,'Input and Summary Results'!D4813=""),FALSE,'Input and Summary Results'!$D4813)</f>
        <v>0</v>
      </c>
      <c r="D5231" t="b">
        <f>IF(OR(B5231=0,'Input and Summary Results'!E4813=0),FALSE,'Input and Summary Results'!$E4813)</f>
        <v>0</v>
      </c>
      <c r="E5231" t="b">
        <f t="shared" si="275"/>
        <v>0</v>
      </c>
      <c r="F5231" t="b">
        <f t="shared" si="276"/>
        <v>0</v>
      </c>
      <c r="G5231" t="b">
        <f>IF('Input and Summary Results'!$J$4="yes",IF(C5231=FALSE,FALSE,IF('Data Transformation'!E5231&lt;$R$10,E5231,$R$10)),IF(C5231=FALSE,FALSE,IF(C5231&lt;$R$10,C5231,$R$10)))</f>
        <v>0</v>
      </c>
      <c r="H5231" t="b">
        <f>IF('Input and Summary Results'!$J$4="yes",'Data Transformation'!F5231,'Data Transformation'!D5231)</f>
        <v>0</v>
      </c>
      <c r="I5231" t="str">
        <f t="shared" si="274"/>
        <v/>
      </c>
    </row>
    <row r="5232" spans="2:9" x14ac:dyDescent="0.55000000000000004">
      <c r="B5232" t="b">
        <f>IF('Input and Summary Results'!D4814=0,FALSE,'Input and Summary Results'!$B4814)</f>
        <v>0</v>
      </c>
      <c r="C5232" t="b">
        <f>IF(OR(B5232=0,'Input and Summary Results'!D4814=0,'Input and Summary Results'!D4814=""),FALSE,'Input and Summary Results'!$D4814)</f>
        <v>0</v>
      </c>
      <c r="D5232" t="b">
        <f>IF(OR(B5232=0,'Input and Summary Results'!E4814=0),FALSE,'Input and Summary Results'!$E4814)</f>
        <v>0</v>
      </c>
      <c r="E5232" t="b">
        <f t="shared" si="275"/>
        <v>0</v>
      </c>
      <c r="F5232" t="b">
        <f t="shared" si="276"/>
        <v>0</v>
      </c>
      <c r="G5232" t="b">
        <f>IF('Input and Summary Results'!$J$4="yes",IF(C5232=FALSE,FALSE,IF('Data Transformation'!E5232&lt;$R$10,E5232,$R$10)),IF(C5232=FALSE,FALSE,IF(C5232&lt;$R$10,C5232,$R$10)))</f>
        <v>0</v>
      </c>
      <c r="H5232" t="b">
        <f>IF('Input and Summary Results'!$J$4="yes",'Data Transformation'!F5232,'Data Transformation'!D5232)</f>
        <v>0</v>
      </c>
      <c r="I5232" t="str">
        <f t="shared" si="274"/>
        <v/>
      </c>
    </row>
    <row r="5233" spans="2:9" x14ac:dyDescent="0.55000000000000004">
      <c r="B5233" t="b">
        <f>IF('Input and Summary Results'!D4815=0,FALSE,'Input and Summary Results'!$B4815)</f>
        <v>0</v>
      </c>
      <c r="C5233" t="b">
        <f>IF(OR(B5233=0,'Input and Summary Results'!D4815=0,'Input and Summary Results'!D4815=""),FALSE,'Input and Summary Results'!$D4815)</f>
        <v>0</v>
      </c>
      <c r="D5233" t="b">
        <f>IF(OR(B5233=0,'Input and Summary Results'!E4815=0),FALSE,'Input and Summary Results'!$E4815)</f>
        <v>0</v>
      </c>
      <c r="E5233" t="b">
        <f t="shared" si="275"/>
        <v>0</v>
      </c>
      <c r="F5233" t="b">
        <f t="shared" si="276"/>
        <v>0</v>
      </c>
      <c r="G5233" t="b">
        <f>IF('Input and Summary Results'!$J$4="yes",IF(C5233=FALSE,FALSE,IF('Data Transformation'!E5233&lt;$R$10,E5233,$R$10)),IF(C5233=FALSE,FALSE,IF(C5233&lt;$R$10,C5233,$R$10)))</f>
        <v>0</v>
      </c>
      <c r="H5233" t="b">
        <f>IF('Input and Summary Results'!$J$4="yes",'Data Transformation'!F5233,'Data Transformation'!D5233)</f>
        <v>0</v>
      </c>
      <c r="I5233" t="str">
        <f t="shared" si="274"/>
        <v/>
      </c>
    </row>
    <row r="5234" spans="2:9" x14ac:dyDescent="0.55000000000000004">
      <c r="B5234" t="b">
        <f>IF('Input and Summary Results'!D4816=0,FALSE,'Input and Summary Results'!$B4816)</f>
        <v>0</v>
      </c>
      <c r="C5234" t="b">
        <f>IF(OR(B5234=0,'Input and Summary Results'!D4816=0,'Input and Summary Results'!D4816=""),FALSE,'Input and Summary Results'!$D4816)</f>
        <v>0</v>
      </c>
      <c r="D5234" t="b">
        <f>IF(OR(B5234=0,'Input and Summary Results'!E4816=0),FALSE,'Input and Summary Results'!$E4816)</f>
        <v>0</v>
      </c>
      <c r="E5234" t="b">
        <f t="shared" si="275"/>
        <v>0</v>
      </c>
      <c r="F5234" t="b">
        <f t="shared" si="276"/>
        <v>0</v>
      </c>
      <c r="G5234" t="b">
        <f>IF('Input and Summary Results'!$J$4="yes",IF(C5234=FALSE,FALSE,IF('Data Transformation'!E5234&lt;$R$10,E5234,$R$10)),IF(C5234=FALSE,FALSE,IF(C5234&lt;$R$10,C5234,$R$10)))</f>
        <v>0</v>
      </c>
      <c r="H5234" t="b">
        <f>IF('Input and Summary Results'!$J$4="yes",'Data Transformation'!F5234,'Data Transformation'!D5234)</f>
        <v>0</v>
      </c>
      <c r="I5234" t="str">
        <f t="shared" si="274"/>
        <v/>
      </c>
    </row>
    <row r="5235" spans="2:9" x14ac:dyDescent="0.55000000000000004">
      <c r="B5235" t="b">
        <f>IF('Input and Summary Results'!D4817=0,FALSE,'Input and Summary Results'!$B4817)</f>
        <v>0</v>
      </c>
      <c r="C5235" t="b">
        <f>IF(OR(B5235=0,'Input and Summary Results'!D4817=0,'Input and Summary Results'!D4817=""),FALSE,'Input and Summary Results'!$D4817)</f>
        <v>0</v>
      </c>
      <c r="D5235" t="b">
        <f>IF(OR(B5235=0,'Input and Summary Results'!E4817=0),FALSE,'Input and Summary Results'!$E4817)</f>
        <v>0</v>
      </c>
      <c r="E5235" t="b">
        <f t="shared" si="275"/>
        <v>0</v>
      </c>
      <c r="F5235" t="b">
        <f t="shared" si="276"/>
        <v>0</v>
      </c>
      <c r="G5235" t="b">
        <f>IF('Input and Summary Results'!$J$4="yes",IF(C5235=FALSE,FALSE,IF('Data Transformation'!E5235&lt;$R$10,E5235,$R$10)),IF(C5235=FALSE,FALSE,IF(C5235&lt;$R$10,C5235,$R$10)))</f>
        <v>0</v>
      </c>
      <c r="H5235" t="b">
        <f>IF('Input and Summary Results'!$J$4="yes",'Data Transformation'!F5235,'Data Transformation'!D5235)</f>
        <v>0</v>
      </c>
      <c r="I5235" t="str">
        <f t="shared" si="274"/>
        <v/>
      </c>
    </row>
    <row r="5236" spans="2:9" x14ac:dyDescent="0.55000000000000004">
      <c r="B5236" t="b">
        <f>IF('Input and Summary Results'!D4818=0,FALSE,'Input and Summary Results'!$B4818)</f>
        <v>0</v>
      </c>
      <c r="C5236" t="b">
        <f>IF(OR(B5236=0,'Input and Summary Results'!D4818=0,'Input and Summary Results'!D4818=""),FALSE,'Input and Summary Results'!$D4818)</f>
        <v>0</v>
      </c>
      <c r="D5236" t="b">
        <f>IF(OR(B5236=0,'Input and Summary Results'!E4818=0),FALSE,'Input and Summary Results'!$E4818)</f>
        <v>0</v>
      </c>
      <c r="E5236" t="b">
        <f t="shared" si="275"/>
        <v>0</v>
      </c>
      <c r="F5236" t="b">
        <f t="shared" si="276"/>
        <v>0</v>
      </c>
      <c r="G5236" t="b">
        <f>IF('Input and Summary Results'!$J$4="yes",IF(C5236=FALSE,FALSE,IF('Data Transformation'!E5236&lt;$R$10,E5236,$R$10)),IF(C5236=FALSE,FALSE,IF(C5236&lt;$R$10,C5236,$R$10)))</f>
        <v>0</v>
      </c>
      <c r="H5236" t="b">
        <f>IF('Input and Summary Results'!$J$4="yes",'Data Transformation'!F5236,'Data Transformation'!D5236)</f>
        <v>0</v>
      </c>
      <c r="I5236" t="str">
        <f t="shared" si="274"/>
        <v/>
      </c>
    </row>
    <row r="5237" spans="2:9" x14ac:dyDescent="0.55000000000000004">
      <c r="B5237" t="b">
        <f>IF('Input and Summary Results'!D4819=0,FALSE,'Input and Summary Results'!$B4819)</f>
        <v>0</v>
      </c>
      <c r="C5237" t="b">
        <f>IF(OR(B5237=0,'Input and Summary Results'!D4819=0,'Input and Summary Results'!D4819=""),FALSE,'Input and Summary Results'!$D4819)</f>
        <v>0</v>
      </c>
      <c r="D5237" t="b">
        <f>IF(OR(B5237=0,'Input and Summary Results'!E4819=0),FALSE,'Input and Summary Results'!$E4819)</f>
        <v>0</v>
      </c>
      <c r="E5237" t="b">
        <f t="shared" si="275"/>
        <v>0</v>
      </c>
      <c r="F5237" t="b">
        <f t="shared" si="276"/>
        <v>0</v>
      </c>
      <c r="G5237" t="b">
        <f>IF('Input and Summary Results'!$J$4="yes",IF(C5237=FALSE,FALSE,IF('Data Transformation'!E5237&lt;$R$10,E5237,$R$10)),IF(C5237=FALSE,FALSE,IF(C5237&lt;$R$10,C5237,$R$10)))</f>
        <v>0</v>
      </c>
      <c r="H5237" t="b">
        <f>IF('Input and Summary Results'!$J$4="yes",'Data Transformation'!F5237,'Data Transformation'!D5237)</f>
        <v>0</v>
      </c>
      <c r="I5237" t="str">
        <f t="shared" si="274"/>
        <v/>
      </c>
    </row>
    <row r="5238" spans="2:9" x14ac:dyDescent="0.55000000000000004">
      <c r="B5238" t="b">
        <f>IF('Input and Summary Results'!D4820=0,FALSE,'Input and Summary Results'!$B4820)</f>
        <v>0</v>
      </c>
      <c r="C5238" t="b">
        <f>IF(OR(B5238=0,'Input and Summary Results'!D4820=0,'Input and Summary Results'!D4820=""),FALSE,'Input and Summary Results'!$D4820)</f>
        <v>0</v>
      </c>
      <c r="D5238" t="b">
        <f>IF(OR(B5238=0,'Input and Summary Results'!E4820=0),FALSE,'Input and Summary Results'!$E4820)</f>
        <v>0</v>
      </c>
      <c r="E5238" t="b">
        <f t="shared" si="275"/>
        <v>0</v>
      </c>
      <c r="F5238" t="b">
        <f t="shared" si="276"/>
        <v>0</v>
      </c>
      <c r="G5238" t="b">
        <f>IF('Input and Summary Results'!$J$4="yes",IF(C5238=FALSE,FALSE,IF('Data Transformation'!E5238&lt;$R$10,E5238,$R$10)),IF(C5238=FALSE,FALSE,IF(C5238&lt;$R$10,C5238,$R$10)))</f>
        <v>0</v>
      </c>
      <c r="H5238" t="b">
        <f>IF('Input and Summary Results'!$J$4="yes",'Data Transformation'!F5238,'Data Transformation'!D5238)</f>
        <v>0</v>
      </c>
      <c r="I5238" t="str">
        <f t="shared" si="274"/>
        <v/>
      </c>
    </row>
    <row r="5239" spans="2:9" x14ac:dyDescent="0.55000000000000004">
      <c r="B5239" t="b">
        <f>IF('Input and Summary Results'!D4821=0,FALSE,'Input and Summary Results'!$B4821)</f>
        <v>0</v>
      </c>
      <c r="C5239" t="b">
        <f>IF(OR(B5239=0,'Input and Summary Results'!D4821=0,'Input and Summary Results'!D4821=""),FALSE,'Input and Summary Results'!$D4821)</f>
        <v>0</v>
      </c>
      <c r="D5239" t="b">
        <f>IF(OR(B5239=0,'Input and Summary Results'!E4821=0),FALSE,'Input and Summary Results'!$E4821)</f>
        <v>0</v>
      </c>
      <c r="E5239" t="b">
        <f t="shared" si="275"/>
        <v>0</v>
      </c>
      <c r="F5239" t="b">
        <f t="shared" si="276"/>
        <v>0</v>
      </c>
      <c r="G5239" t="b">
        <f>IF('Input and Summary Results'!$J$4="yes",IF(C5239=FALSE,FALSE,IF('Data Transformation'!E5239&lt;$R$10,E5239,$R$10)),IF(C5239=FALSE,FALSE,IF(C5239&lt;$R$10,C5239,$R$10)))</f>
        <v>0</v>
      </c>
      <c r="H5239" t="b">
        <f>IF('Input and Summary Results'!$J$4="yes",'Data Transformation'!F5239,'Data Transformation'!D5239)</f>
        <v>0</v>
      </c>
      <c r="I5239" t="str">
        <f t="shared" si="274"/>
        <v/>
      </c>
    </row>
    <row r="5240" spans="2:9" x14ac:dyDescent="0.55000000000000004">
      <c r="B5240" t="b">
        <f>IF('Input and Summary Results'!D4822=0,FALSE,'Input and Summary Results'!$B4822)</f>
        <v>0</v>
      </c>
      <c r="C5240" t="b">
        <f>IF(OR(B5240=0,'Input and Summary Results'!D4822=0,'Input and Summary Results'!D4822=""),FALSE,'Input and Summary Results'!$D4822)</f>
        <v>0</v>
      </c>
      <c r="D5240" t="b">
        <f>IF(OR(B5240=0,'Input and Summary Results'!E4822=0),FALSE,'Input and Summary Results'!$E4822)</f>
        <v>0</v>
      </c>
      <c r="E5240" t="b">
        <f t="shared" si="275"/>
        <v>0</v>
      </c>
      <c r="F5240" t="b">
        <f t="shared" si="276"/>
        <v>0</v>
      </c>
      <c r="G5240" t="b">
        <f>IF('Input and Summary Results'!$J$4="yes",IF(C5240=FALSE,FALSE,IF('Data Transformation'!E5240&lt;$R$10,E5240,$R$10)),IF(C5240=FALSE,FALSE,IF(C5240&lt;$R$10,C5240,$R$10)))</f>
        <v>0</v>
      </c>
      <c r="H5240" t="b">
        <f>IF('Input and Summary Results'!$J$4="yes",'Data Transformation'!F5240,'Data Transformation'!D5240)</f>
        <v>0</v>
      </c>
      <c r="I5240" t="str">
        <f t="shared" si="274"/>
        <v/>
      </c>
    </row>
    <row r="5241" spans="2:9" x14ac:dyDescent="0.55000000000000004">
      <c r="B5241" t="b">
        <f>IF('Input and Summary Results'!D4823=0,FALSE,'Input and Summary Results'!$B4823)</f>
        <v>0</v>
      </c>
      <c r="C5241" t="b">
        <f>IF(OR(B5241=0,'Input and Summary Results'!D4823=0,'Input and Summary Results'!D4823=""),FALSE,'Input and Summary Results'!$D4823)</f>
        <v>0</v>
      </c>
      <c r="D5241" t="b">
        <f>IF(OR(B5241=0,'Input and Summary Results'!E4823=0),FALSE,'Input and Summary Results'!$E4823)</f>
        <v>0</v>
      </c>
      <c r="E5241" t="b">
        <f t="shared" si="275"/>
        <v>0</v>
      </c>
      <c r="F5241" t="b">
        <f t="shared" si="276"/>
        <v>0</v>
      </c>
      <c r="G5241" t="b">
        <f>IF('Input and Summary Results'!$J$4="yes",IF(C5241=FALSE,FALSE,IF('Data Transformation'!E5241&lt;$R$10,E5241,$R$10)),IF(C5241=FALSE,FALSE,IF(C5241&lt;$R$10,C5241,$R$10)))</f>
        <v>0</v>
      </c>
      <c r="H5241" t="b">
        <f>IF('Input and Summary Results'!$J$4="yes",'Data Transformation'!F5241,'Data Transformation'!D5241)</f>
        <v>0</v>
      </c>
      <c r="I5241" t="str">
        <f t="shared" si="274"/>
        <v/>
      </c>
    </row>
    <row r="5242" spans="2:9" x14ac:dyDescent="0.55000000000000004">
      <c r="B5242" t="b">
        <f>IF('Input and Summary Results'!D4824=0,FALSE,'Input and Summary Results'!$B4824)</f>
        <v>0</v>
      </c>
      <c r="C5242" t="b">
        <f>IF(OR(B5242=0,'Input and Summary Results'!D4824=0,'Input and Summary Results'!D4824=""),FALSE,'Input and Summary Results'!$D4824)</f>
        <v>0</v>
      </c>
      <c r="D5242" t="b">
        <f>IF(OR(B5242=0,'Input and Summary Results'!E4824=0),FALSE,'Input and Summary Results'!$E4824)</f>
        <v>0</v>
      </c>
      <c r="E5242" t="b">
        <f t="shared" si="275"/>
        <v>0</v>
      </c>
      <c r="F5242" t="b">
        <f t="shared" si="276"/>
        <v>0</v>
      </c>
      <c r="G5242" t="b">
        <f>IF('Input and Summary Results'!$J$4="yes",IF(C5242=FALSE,FALSE,IF('Data Transformation'!E5242&lt;$R$10,E5242,$R$10)),IF(C5242=FALSE,FALSE,IF(C5242&lt;$R$10,C5242,$R$10)))</f>
        <v>0</v>
      </c>
      <c r="H5242" t="b">
        <f>IF('Input and Summary Results'!$J$4="yes",'Data Transformation'!F5242,'Data Transformation'!D5242)</f>
        <v>0</v>
      </c>
      <c r="I5242" t="str">
        <f t="shared" si="274"/>
        <v/>
      </c>
    </row>
    <row r="5243" spans="2:9" x14ac:dyDescent="0.55000000000000004">
      <c r="B5243" t="b">
        <f>IF('Input and Summary Results'!D4825=0,FALSE,'Input and Summary Results'!$B4825)</f>
        <v>0</v>
      </c>
      <c r="C5243" t="b">
        <f>IF(OR(B5243=0,'Input and Summary Results'!D4825=0,'Input and Summary Results'!D4825=""),FALSE,'Input and Summary Results'!$D4825)</f>
        <v>0</v>
      </c>
      <c r="D5243" t="b">
        <f>IF(OR(B5243=0,'Input and Summary Results'!E4825=0),FALSE,'Input and Summary Results'!$E4825)</f>
        <v>0</v>
      </c>
      <c r="E5243" t="b">
        <f t="shared" si="275"/>
        <v>0</v>
      </c>
      <c r="F5243" t="b">
        <f t="shared" si="276"/>
        <v>0</v>
      </c>
      <c r="G5243" t="b">
        <f>IF('Input and Summary Results'!$J$4="yes",IF(C5243=FALSE,FALSE,IF('Data Transformation'!E5243&lt;$R$10,E5243,$R$10)),IF(C5243=FALSE,FALSE,IF(C5243&lt;$R$10,C5243,$R$10)))</f>
        <v>0</v>
      </c>
      <c r="H5243" t="b">
        <f>IF('Input and Summary Results'!$J$4="yes",'Data Transformation'!F5243,'Data Transformation'!D5243)</f>
        <v>0</v>
      </c>
      <c r="I5243" t="str">
        <f t="shared" si="274"/>
        <v/>
      </c>
    </row>
    <row r="5244" spans="2:9" x14ac:dyDescent="0.55000000000000004">
      <c r="B5244" t="b">
        <f>IF('Input and Summary Results'!D4826=0,FALSE,'Input and Summary Results'!$B4826)</f>
        <v>0</v>
      </c>
      <c r="C5244" t="b">
        <f>IF(OR(B5244=0,'Input and Summary Results'!D4826=0,'Input and Summary Results'!D4826=""),FALSE,'Input and Summary Results'!$D4826)</f>
        <v>0</v>
      </c>
      <c r="D5244" t="b">
        <f>IF(OR(B5244=0,'Input and Summary Results'!E4826=0),FALSE,'Input and Summary Results'!$E4826)</f>
        <v>0</v>
      </c>
      <c r="E5244" t="b">
        <f t="shared" si="275"/>
        <v>0</v>
      </c>
      <c r="F5244" t="b">
        <f t="shared" si="276"/>
        <v>0</v>
      </c>
      <c r="G5244" t="b">
        <f>IF('Input and Summary Results'!$J$4="yes",IF(C5244=FALSE,FALSE,IF('Data Transformation'!E5244&lt;$R$10,E5244,$R$10)),IF(C5244=FALSE,FALSE,IF(C5244&lt;$R$10,C5244,$R$10)))</f>
        <v>0</v>
      </c>
      <c r="H5244" t="b">
        <f>IF('Input and Summary Results'!$J$4="yes",'Data Transformation'!F5244,'Data Transformation'!D5244)</f>
        <v>0</v>
      </c>
      <c r="I5244" t="str">
        <f t="shared" si="274"/>
        <v/>
      </c>
    </row>
    <row r="5245" spans="2:9" x14ac:dyDescent="0.55000000000000004">
      <c r="B5245" t="b">
        <f>IF('Input and Summary Results'!D4827=0,FALSE,'Input and Summary Results'!$B4827)</f>
        <v>0</v>
      </c>
      <c r="C5245" t="b">
        <f>IF(OR(B5245=0,'Input and Summary Results'!D4827=0,'Input and Summary Results'!D4827=""),FALSE,'Input and Summary Results'!$D4827)</f>
        <v>0</v>
      </c>
      <c r="D5245" t="b">
        <f>IF(OR(B5245=0,'Input and Summary Results'!E4827=0),FALSE,'Input and Summary Results'!$E4827)</f>
        <v>0</v>
      </c>
      <c r="E5245" t="b">
        <f t="shared" si="275"/>
        <v>0</v>
      </c>
      <c r="F5245" t="b">
        <f t="shared" si="276"/>
        <v>0</v>
      </c>
      <c r="G5245" t="b">
        <f>IF('Input and Summary Results'!$J$4="yes",IF(C5245=FALSE,FALSE,IF('Data Transformation'!E5245&lt;$R$10,E5245,$R$10)),IF(C5245=FALSE,FALSE,IF(C5245&lt;$R$10,C5245,$R$10)))</f>
        <v>0</v>
      </c>
      <c r="H5245" t="b">
        <f>IF('Input and Summary Results'!$J$4="yes",'Data Transformation'!F5245,'Data Transformation'!D5245)</f>
        <v>0</v>
      </c>
      <c r="I5245" t="str">
        <f t="shared" si="274"/>
        <v/>
      </c>
    </row>
    <row r="5246" spans="2:9" x14ac:dyDescent="0.55000000000000004">
      <c r="B5246" t="b">
        <f>IF('Input and Summary Results'!D4828=0,FALSE,'Input and Summary Results'!$B4828)</f>
        <v>0</v>
      </c>
      <c r="C5246" t="b">
        <f>IF(OR(B5246=0,'Input and Summary Results'!D4828=0,'Input and Summary Results'!D4828=""),FALSE,'Input and Summary Results'!$D4828)</f>
        <v>0</v>
      </c>
      <c r="D5246" t="b">
        <f>IF(OR(B5246=0,'Input and Summary Results'!E4828=0),FALSE,'Input and Summary Results'!$E4828)</f>
        <v>0</v>
      </c>
      <c r="E5246" t="b">
        <f t="shared" si="275"/>
        <v>0</v>
      </c>
      <c r="F5246" t="b">
        <f t="shared" si="276"/>
        <v>0</v>
      </c>
      <c r="G5246" t="b">
        <f>IF('Input and Summary Results'!$J$4="yes",IF(C5246=FALSE,FALSE,IF('Data Transformation'!E5246&lt;$R$10,E5246,$R$10)),IF(C5246=FALSE,FALSE,IF(C5246&lt;$R$10,C5246,$R$10)))</f>
        <v>0</v>
      </c>
      <c r="H5246" t="b">
        <f>IF('Input and Summary Results'!$J$4="yes",'Data Transformation'!F5246,'Data Transformation'!D5246)</f>
        <v>0</v>
      </c>
      <c r="I5246" t="str">
        <f t="shared" si="274"/>
        <v/>
      </c>
    </row>
    <row r="5247" spans="2:9" x14ac:dyDescent="0.55000000000000004">
      <c r="B5247" t="b">
        <f>IF('Input and Summary Results'!D4829=0,FALSE,'Input and Summary Results'!$B4829)</f>
        <v>0</v>
      </c>
      <c r="C5247" t="b">
        <f>IF(OR(B5247=0,'Input and Summary Results'!D4829=0,'Input and Summary Results'!D4829=""),FALSE,'Input and Summary Results'!$D4829)</f>
        <v>0</v>
      </c>
      <c r="D5247" t="b">
        <f>IF(OR(B5247=0,'Input and Summary Results'!E4829=0),FALSE,'Input and Summary Results'!$E4829)</f>
        <v>0</v>
      </c>
      <c r="E5247" t="b">
        <f t="shared" si="275"/>
        <v>0</v>
      </c>
      <c r="F5247" t="b">
        <f t="shared" si="276"/>
        <v>0</v>
      </c>
      <c r="G5247" t="b">
        <f>IF('Input and Summary Results'!$J$4="yes",IF(C5247=FALSE,FALSE,IF('Data Transformation'!E5247&lt;$R$10,E5247,$R$10)),IF(C5247=FALSE,FALSE,IF(C5247&lt;$R$10,C5247,$R$10)))</f>
        <v>0</v>
      </c>
      <c r="H5247" t="b">
        <f>IF('Input and Summary Results'!$J$4="yes",'Data Transformation'!F5247,'Data Transformation'!D5247)</f>
        <v>0</v>
      </c>
      <c r="I5247" t="str">
        <f t="shared" si="274"/>
        <v/>
      </c>
    </row>
    <row r="5248" spans="2:9" x14ac:dyDescent="0.55000000000000004">
      <c r="B5248" t="b">
        <f>IF('Input and Summary Results'!D4830=0,FALSE,'Input and Summary Results'!$B4830)</f>
        <v>0</v>
      </c>
      <c r="C5248" t="b">
        <f>IF(OR(B5248=0,'Input and Summary Results'!D4830=0,'Input and Summary Results'!D4830=""),FALSE,'Input and Summary Results'!$D4830)</f>
        <v>0</v>
      </c>
      <c r="D5248" t="b">
        <f>IF(OR(B5248=0,'Input and Summary Results'!E4830=0),FALSE,'Input and Summary Results'!$E4830)</f>
        <v>0</v>
      </c>
      <c r="E5248" t="b">
        <f t="shared" si="275"/>
        <v>0</v>
      </c>
      <c r="F5248" t="b">
        <f t="shared" si="276"/>
        <v>0</v>
      </c>
      <c r="G5248" t="b">
        <f>IF('Input and Summary Results'!$J$4="yes",IF(C5248=FALSE,FALSE,IF('Data Transformation'!E5248&lt;$R$10,E5248,$R$10)),IF(C5248=FALSE,FALSE,IF(C5248&lt;$R$10,C5248,$R$10)))</f>
        <v>0</v>
      </c>
      <c r="H5248" t="b">
        <f>IF('Input and Summary Results'!$J$4="yes",'Data Transformation'!F5248,'Data Transformation'!D5248)</f>
        <v>0</v>
      </c>
      <c r="I5248" t="str">
        <f t="shared" si="274"/>
        <v/>
      </c>
    </row>
    <row r="5249" spans="2:9" x14ac:dyDescent="0.55000000000000004">
      <c r="B5249" t="b">
        <f>IF('Input and Summary Results'!D4831=0,FALSE,'Input and Summary Results'!$B4831)</f>
        <v>0</v>
      </c>
      <c r="C5249" t="b">
        <f>IF(OR(B5249=0,'Input and Summary Results'!D4831=0,'Input and Summary Results'!D4831=""),FALSE,'Input and Summary Results'!$D4831)</f>
        <v>0</v>
      </c>
      <c r="D5249" t="b">
        <f>IF(OR(B5249=0,'Input and Summary Results'!E4831=0),FALSE,'Input and Summary Results'!$E4831)</f>
        <v>0</v>
      </c>
      <c r="E5249" t="b">
        <f t="shared" si="275"/>
        <v>0</v>
      </c>
      <c r="F5249" t="b">
        <f t="shared" si="276"/>
        <v>0</v>
      </c>
      <c r="G5249" t="b">
        <f>IF('Input and Summary Results'!$J$4="yes",IF(C5249=FALSE,FALSE,IF('Data Transformation'!E5249&lt;$R$10,E5249,$R$10)),IF(C5249=FALSE,FALSE,IF(C5249&lt;$R$10,C5249,$R$10)))</f>
        <v>0</v>
      </c>
      <c r="H5249" t="b">
        <f>IF('Input and Summary Results'!$J$4="yes",'Data Transformation'!F5249,'Data Transformation'!D5249)</f>
        <v>0</v>
      </c>
      <c r="I5249" t="str">
        <f t="shared" si="274"/>
        <v/>
      </c>
    </row>
    <row r="5250" spans="2:9" x14ac:dyDescent="0.55000000000000004">
      <c r="B5250" t="b">
        <f>IF('Input and Summary Results'!D4832=0,FALSE,'Input and Summary Results'!$B4832)</f>
        <v>0</v>
      </c>
      <c r="C5250" t="b">
        <f>IF(OR(B5250=0,'Input and Summary Results'!D4832=0,'Input and Summary Results'!D4832=""),FALSE,'Input and Summary Results'!$D4832)</f>
        <v>0</v>
      </c>
      <c r="D5250" t="b">
        <f>IF(OR(B5250=0,'Input and Summary Results'!E4832=0),FALSE,'Input and Summary Results'!$E4832)</f>
        <v>0</v>
      </c>
      <c r="E5250" t="b">
        <f t="shared" si="275"/>
        <v>0</v>
      </c>
      <c r="F5250" t="b">
        <f t="shared" si="276"/>
        <v>0</v>
      </c>
      <c r="G5250" t="b">
        <f>IF('Input and Summary Results'!$J$4="yes",IF(C5250=FALSE,FALSE,IF('Data Transformation'!E5250&lt;$R$10,E5250,$R$10)),IF(C5250=FALSE,FALSE,IF(C5250&lt;$R$10,C5250,$R$10)))</f>
        <v>0</v>
      </c>
      <c r="H5250" t="b">
        <f>IF('Input and Summary Results'!$J$4="yes",'Data Transformation'!F5250,'Data Transformation'!D5250)</f>
        <v>0</v>
      </c>
      <c r="I5250" t="str">
        <f t="shared" si="274"/>
        <v/>
      </c>
    </row>
    <row r="5251" spans="2:9" x14ac:dyDescent="0.55000000000000004">
      <c r="B5251" t="b">
        <f>IF('Input and Summary Results'!D4833=0,FALSE,'Input and Summary Results'!$B4833)</f>
        <v>0</v>
      </c>
      <c r="C5251" t="b">
        <f>IF(OR(B5251=0,'Input and Summary Results'!D4833=0,'Input and Summary Results'!D4833=""),FALSE,'Input and Summary Results'!$D4833)</f>
        <v>0</v>
      </c>
      <c r="D5251" t="b">
        <f>IF(OR(B5251=0,'Input and Summary Results'!E4833=0),FALSE,'Input and Summary Results'!$E4833)</f>
        <v>0</v>
      </c>
      <c r="E5251" t="b">
        <f t="shared" si="275"/>
        <v>0</v>
      </c>
      <c r="F5251" t="b">
        <f t="shared" si="276"/>
        <v>0</v>
      </c>
      <c r="G5251" t="b">
        <f>IF('Input and Summary Results'!$J$4="yes",IF(C5251=FALSE,FALSE,IF('Data Transformation'!E5251&lt;$R$10,E5251,$R$10)),IF(C5251=FALSE,FALSE,IF(C5251&lt;$R$10,C5251,$R$10)))</f>
        <v>0</v>
      </c>
      <c r="H5251" t="b">
        <f>IF('Input and Summary Results'!$J$4="yes",'Data Transformation'!F5251,'Data Transformation'!D5251)</f>
        <v>0</v>
      </c>
      <c r="I5251" t="str">
        <f t="shared" si="274"/>
        <v/>
      </c>
    </row>
    <row r="5252" spans="2:9" x14ac:dyDescent="0.55000000000000004">
      <c r="B5252" t="b">
        <f>IF('Input and Summary Results'!D4834=0,FALSE,'Input and Summary Results'!$B4834)</f>
        <v>0</v>
      </c>
      <c r="C5252" t="b">
        <f>IF(OR(B5252=0,'Input and Summary Results'!D4834=0,'Input and Summary Results'!D4834=""),FALSE,'Input and Summary Results'!$D4834)</f>
        <v>0</v>
      </c>
      <c r="D5252" t="b">
        <f>IF(OR(B5252=0,'Input and Summary Results'!E4834=0),FALSE,'Input and Summary Results'!$E4834)</f>
        <v>0</v>
      </c>
      <c r="E5252" t="b">
        <f t="shared" si="275"/>
        <v>0</v>
      </c>
      <c r="F5252" t="b">
        <f t="shared" si="276"/>
        <v>0</v>
      </c>
      <c r="G5252" t="b">
        <f>IF('Input and Summary Results'!$J$4="yes",IF(C5252=FALSE,FALSE,IF('Data Transformation'!E5252&lt;$R$10,E5252,$R$10)),IF(C5252=FALSE,FALSE,IF(C5252&lt;$R$10,C5252,$R$10)))</f>
        <v>0</v>
      </c>
      <c r="H5252" t="b">
        <f>IF('Input and Summary Results'!$J$4="yes",'Data Transformation'!F5252,'Data Transformation'!D5252)</f>
        <v>0</v>
      </c>
      <c r="I5252" t="str">
        <f t="shared" si="274"/>
        <v/>
      </c>
    </row>
    <row r="5253" spans="2:9" x14ac:dyDescent="0.55000000000000004">
      <c r="B5253" t="b">
        <f>IF('Input and Summary Results'!D4835=0,FALSE,'Input and Summary Results'!$B4835)</f>
        <v>0</v>
      </c>
      <c r="C5253" t="b">
        <f>IF(OR(B5253=0,'Input and Summary Results'!D4835=0,'Input and Summary Results'!D4835=""),FALSE,'Input and Summary Results'!$D4835)</f>
        <v>0</v>
      </c>
      <c r="D5253" t="b">
        <f>IF(OR(B5253=0,'Input and Summary Results'!E4835=0),FALSE,'Input and Summary Results'!$E4835)</f>
        <v>0</v>
      </c>
      <c r="E5253" t="b">
        <f t="shared" si="275"/>
        <v>0</v>
      </c>
      <c r="F5253" t="b">
        <f t="shared" si="276"/>
        <v>0</v>
      </c>
      <c r="G5253" t="b">
        <f>IF('Input and Summary Results'!$J$4="yes",IF(C5253=FALSE,FALSE,IF('Data Transformation'!E5253&lt;$R$10,E5253,$R$10)),IF(C5253=FALSE,FALSE,IF(C5253&lt;$R$10,C5253,$R$10)))</f>
        <v>0</v>
      </c>
      <c r="H5253" t="b">
        <f>IF('Input and Summary Results'!$J$4="yes",'Data Transformation'!F5253,'Data Transformation'!D5253)</f>
        <v>0</v>
      </c>
      <c r="I5253" t="str">
        <f t="shared" ref="I5253:I5316" si="277">IF(G5253=FALSE,"",B5253)</f>
        <v/>
      </c>
    </row>
    <row r="5254" spans="2:9" x14ac:dyDescent="0.55000000000000004">
      <c r="B5254" t="b">
        <f>IF('Input and Summary Results'!D4836=0,FALSE,'Input and Summary Results'!$B4836)</f>
        <v>0</v>
      </c>
      <c r="C5254" t="b">
        <f>IF(OR(B5254=0,'Input and Summary Results'!D4836=0,'Input and Summary Results'!D4836=""),FALSE,'Input and Summary Results'!$D4836)</f>
        <v>0</v>
      </c>
      <c r="D5254" t="b">
        <f>IF(OR(B5254=0,'Input and Summary Results'!E4836=0),FALSE,'Input and Summary Results'!$E4836)</f>
        <v>0</v>
      </c>
      <c r="E5254" t="b">
        <f t="shared" si="275"/>
        <v>0</v>
      </c>
      <c r="F5254" t="b">
        <f t="shared" si="276"/>
        <v>0</v>
      </c>
      <c r="G5254" t="b">
        <f>IF('Input and Summary Results'!$J$4="yes",IF(C5254=FALSE,FALSE,IF('Data Transformation'!E5254&lt;$R$10,E5254,$R$10)),IF(C5254=FALSE,FALSE,IF(C5254&lt;$R$10,C5254,$R$10)))</f>
        <v>0</v>
      </c>
      <c r="H5254" t="b">
        <f>IF('Input and Summary Results'!$J$4="yes",'Data Transformation'!F5254,'Data Transformation'!D5254)</f>
        <v>0</v>
      </c>
      <c r="I5254" t="str">
        <f t="shared" si="277"/>
        <v/>
      </c>
    </row>
    <row r="5255" spans="2:9" x14ac:dyDescent="0.55000000000000004">
      <c r="B5255" t="b">
        <f>IF('Input and Summary Results'!D4837=0,FALSE,'Input and Summary Results'!$B4837)</f>
        <v>0</v>
      </c>
      <c r="C5255" t="b">
        <f>IF(OR(B5255=0,'Input and Summary Results'!D4837=0,'Input and Summary Results'!D4837=""),FALSE,'Input and Summary Results'!$D4837)</f>
        <v>0</v>
      </c>
      <c r="D5255" t="b">
        <f>IF(OR(B5255=0,'Input and Summary Results'!E4837=0),FALSE,'Input and Summary Results'!$E4837)</f>
        <v>0</v>
      </c>
      <c r="E5255" t="b">
        <f t="shared" si="275"/>
        <v>0</v>
      </c>
      <c r="F5255" t="b">
        <f t="shared" si="276"/>
        <v>0</v>
      </c>
      <c r="G5255" t="b">
        <f>IF('Input and Summary Results'!$J$4="yes",IF(C5255=FALSE,FALSE,IF('Data Transformation'!E5255&lt;$R$10,E5255,$R$10)),IF(C5255=FALSE,FALSE,IF(C5255&lt;$R$10,C5255,$R$10)))</f>
        <v>0</v>
      </c>
      <c r="H5255" t="b">
        <f>IF('Input and Summary Results'!$J$4="yes",'Data Transformation'!F5255,'Data Transformation'!D5255)</f>
        <v>0</v>
      </c>
      <c r="I5255" t="str">
        <f t="shared" si="277"/>
        <v/>
      </c>
    </row>
    <row r="5256" spans="2:9" x14ac:dyDescent="0.55000000000000004">
      <c r="B5256" t="b">
        <f>IF('Input and Summary Results'!D4838=0,FALSE,'Input and Summary Results'!$B4838)</f>
        <v>0</v>
      </c>
      <c r="C5256" t="b">
        <f>IF(OR(B5256=0,'Input and Summary Results'!D4838=0,'Input and Summary Results'!D4838=""),FALSE,'Input and Summary Results'!$D4838)</f>
        <v>0</v>
      </c>
      <c r="D5256" t="b">
        <f>IF(OR(B5256=0,'Input and Summary Results'!E4838=0),FALSE,'Input and Summary Results'!$E4838)</f>
        <v>0</v>
      </c>
      <c r="E5256" t="b">
        <f t="shared" si="275"/>
        <v>0</v>
      </c>
      <c r="F5256" t="b">
        <f t="shared" si="276"/>
        <v>0</v>
      </c>
      <c r="G5256" t="b">
        <f>IF('Input and Summary Results'!$J$4="yes",IF(C5256=FALSE,FALSE,IF('Data Transformation'!E5256&lt;$R$10,E5256,$R$10)),IF(C5256=FALSE,FALSE,IF(C5256&lt;$R$10,C5256,$R$10)))</f>
        <v>0</v>
      </c>
      <c r="H5256" t="b">
        <f>IF('Input and Summary Results'!$J$4="yes",'Data Transformation'!F5256,'Data Transformation'!D5256)</f>
        <v>0</v>
      </c>
      <c r="I5256" t="str">
        <f t="shared" si="277"/>
        <v/>
      </c>
    </row>
    <row r="5257" spans="2:9" x14ac:dyDescent="0.55000000000000004">
      <c r="B5257" t="b">
        <f>IF('Input and Summary Results'!D4839=0,FALSE,'Input and Summary Results'!$B4839)</f>
        <v>0</v>
      </c>
      <c r="C5257" t="b">
        <f>IF(OR(B5257=0,'Input and Summary Results'!D4839=0,'Input and Summary Results'!D4839=""),FALSE,'Input and Summary Results'!$D4839)</f>
        <v>0</v>
      </c>
      <c r="D5257" t="b">
        <f>IF(OR(B5257=0,'Input and Summary Results'!E4839=0),FALSE,'Input and Summary Results'!$E4839)</f>
        <v>0</v>
      </c>
      <c r="E5257" t="b">
        <f t="shared" si="275"/>
        <v>0</v>
      </c>
      <c r="F5257" t="b">
        <f t="shared" si="276"/>
        <v>0</v>
      </c>
      <c r="G5257" t="b">
        <f>IF('Input and Summary Results'!$J$4="yes",IF(C5257=FALSE,FALSE,IF('Data Transformation'!E5257&lt;$R$10,E5257,$R$10)),IF(C5257=FALSE,FALSE,IF(C5257&lt;$R$10,C5257,$R$10)))</f>
        <v>0</v>
      </c>
      <c r="H5257" t="b">
        <f>IF('Input and Summary Results'!$J$4="yes",'Data Transformation'!F5257,'Data Transformation'!D5257)</f>
        <v>0</v>
      </c>
      <c r="I5257" t="str">
        <f t="shared" si="277"/>
        <v/>
      </c>
    </row>
    <row r="5258" spans="2:9" x14ac:dyDescent="0.55000000000000004">
      <c r="B5258" t="b">
        <f>IF('Input and Summary Results'!D4840=0,FALSE,'Input and Summary Results'!$B4840)</f>
        <v>0</v>
      </c>
      <c r="C5258" t="b">
        <f>IF(OR(B5258=0,'Input and Summary Results'!D4840=0,'Input and Summary Results'!D4840=""),FALSE,'Input and Summary Results'!$D4840)</f>
        <v>0</v>
      </c>
      <c r="D5258" t="b">
        <f>IF(OR(B5258=0,'Input and Summary Results'!E4840=0),FALSE,'Input and Summary Results'!$E4840)</f>
        <v>0</v>
      </c>
      <c r="E5258" t="b">
        <f t="shared" si="275"/>
        <v>0</v>
      </c>
      <c r="F5258" t="b">
        <f t="shared" si="276"/>
        <v>0</v>
      </c>
      <c r="G5258" t="b">
        <f>IF('Input and Summary Results'!$J$4="yes",IF(C5258=FALSE,FALSE,IF('Data Transformation'!E5258&lt;$R$10,E5258,$R$10)),IF(C5258=FALSE,FALSE,IF(C5258&lt;$R$10,C5258,$R$10)))</f>
        <v>0</v>
      </c>
      <c r="H5258" t="b">
        <f>IF('Input and Summary Results'!$J$4="yes",'Data Transformation'!F5258,'Data Transformation'!D5258)</f>
        <v>0</v>
      </c>
      <c r="I5258" t="str">
        <f t="shared" si="277"/>
        <v/>
      </c>
    </row>
    <row r="5259" spans="2:9" x14ac:dyDescent="0.55000000000000004">
      <c r="B5259" t="b">
        <f>IF('Input and Summary Results'!D4841=0,FALSE,'Input and Summary Results'!$B4841)</f>
        <v>0</v>
      </c>
      <c r="C5259" t="b">
        <f>IF(OR(B5259=0,'Input and Summary Results'!D4841=0,'Input and Summary Results'!D4841=""),FALSE,'Input and Summary Results'!$D4841)</f>
        <v>0</v>
      </c>
      <c r="D5259" t="b">
        <f>IF(OR(B5259=0,'Input and Summary Results'!E4841=0),FALSE,'Input and Summary Results'!$E4841)</f>
        <v>0</v>
      </c>
      <c r="E5259" t="b">
        <f t="shared" si="275"/>
        <v>0</v>
      </c>
      <c r="F5259" t="b">
        <f t="shared" si="276"/>
        <v>0</v>
      </c>
      <c r="G5259" t="b">
        <f>IF('Input and Summary Results'!$J$4="yes",IF(C5259=FALSE,FALSE,IF('Data Transformation'!E5259&lt;$R$10,E5259,$R$10)),IF(C5259=FALSE,FALSE,IF(C5259&lt;$R$10,C5259,$R$10)))</f>
        <v>0</v>
      </c>
      <c r="H5259" t="b">
        <f>IF('Input and Summary Results'!$J$4="yes",'Data Transformation'!F5259,'Data Transformation'!D5259)</f>
        <v>0</v>
      </c>
      <c r="I5259" t="str">
        <f t="shared" si="277"/>
        <v/>
      </c>
    </row>
    <row r="5260" spans="2:9" x14ac:dyDescent="0.55000000000000004">
      <c r="B5260" t="b">
        <f>IF('Input and Summary Results'!D4842=0,FALSE,'Input and Summary Results'!$B4842)</f>
        <v>0</v>
      </c>
      <c r="C5260" t="b">
        <f>IF(OR(B5260=0,'Input and Summary Results'!D4842=0,'Input and Summary Results'!D4842=""),FALSE,'Input and Summary Results'!$D4842)</f>
        <v>0</v>
      </c>
      <c r="D5260" t="b">
        <f>IF(OR(B5260=0,'Input and Summary Results'!E4842=0),FALSE,'Input and Summary Results'!$E4842)</f>
        <v>0</v>
      </c>
      <c r="E5260" t="b">
        <f t="shared" si="275"/>
        <v>0</v>
      </c>
      <c r="F5260" t="b">
        <f t="shared" si="276"/>
        <v>0</v>
      </c>
      <c r="G5260" t="b">
        <f>IF('Input and Summary Results'!$J$4="yes",IF(C5260=FALSE,FALSE,IF('Data Transformation'!E5260&lt;$R$10,E5260,$R$10)),IF(C5260=FALSE,FALSE,IF(C5260&lt;$R$10,C5260,$R$10)))</f>
        <v>0</v>
      </c>
      <c r="H5260" t="b">
        <f>IF('Input and Summary Results'!$J$4="yes",'Data Transformation'!F5260,'Data Transformation'!D5260)</f>
        <v>0</v>
      </c>
      <c r="I5260" t="str">
        <f t="shared" si="277"/>
        <v/>
      </c>
    </row>
    <row r="5261" spans="2:9" x14ac:dyDescent="0.55000000000000004">
      <c r="B5261" t="b">
        <f>IF('Input and Summary Results'!D4843=0,FALSE,'Input and Summary Results'!$B4843)</f>
        <v>0</v>
      </c>
      <c r="C5261" t="b">
        <f>IF(OR(B5261=0,'Input and Summary Results'!D4843=0,'Input and Summary Results'!D4843=""),FALSE,'Input and Summary Results'!$D4843)</f>
        <v>0</v>
      </c>
      <c r="D5261" t="b">
        <f>IF(OR(B5261=0,'Input and Summary Results'!E4843=0),FALSE,'Input and Summary Results'!$E4843)</f>
        <v>0</v>
      </c>
      <c r="E5261" t="b">
        <f t="shared" si="275"/>
        <v>0</v>
      </c>
      <c r="F5261" t="b">
        <f t="shared" si="276"/>
        <v>0</v>
      </c>
      <c r="G5261" t="b">
        <f>IF('Input and Summary Results'!$J$4="yes",IF(C5261=FALSE,FALSE,IF('Data Transformation'!E5261&lt;$R$10,E5261,$R$10)),IF(C5261=FALSE,FALSE,IF(C5261&lt;$R$10,C5261,$R$10)))</f>
        <v>0</v>
      </c>
      <c r="H5261" t="b">
        <f>IF('Input and Summary Results'!$J$4="yes",'Data Transformation'!F5261,'Data Transformation'!D5261)</f>
        <v>0</v>
      </c>
      <c r="I5261" t="str">
        <f t="shared" si="277"/>
        <v/>
      </c>
    </row>
    <row r="5262" spans="2:9" x14ac:dyDescent="0.55000000000000004">
      <c r="B5262" t="b">
        <f>IF('Input and Summary Results'!D4844=0,FALSE,'Input and Summary Results'!$B4844)</f>
        <v>0</v>
      </c>
      <c r="C5262" t="b">
        <f>IF(OR(B5262=0,'Input and Summary Results'!D4844=0,'Input and Summary Results'!D4844=""),FALSE,'Input and Summary Results'!$D4844)</f>
        <v>0</v>
      </c>
      <c r="D5262" t="b">
        <f>IF(OR(B5262=0,'Input and Summary Results'!E4844=0),FALSE,'Input and Summary Results'!$E4844)</f>
        <v>0</v>
      </c>
      <c r="E5262" t="b">
        <f t="shared" si="275"/>
        <v>0</v>
      </c>
      <c r="F5262" t="b">
        <f t="shared" si="276"/>
        <v>0</v>
      </c>
      <c r="G5262" t="b">
        <f>IF('Input and Summary Results'!$J$4="yes",IF(C5262=FALSE,FALSE,IF('Data Transformation'!E5262&lt;$R$10,E5262,$R$10)),IF(C5262=FALSE,FALSE,IF(C5262&lt;$R$10,C5262,$R$10)))</f>
        <v>0</v>
      </c>
      <c r="H5262" t="b">
        <f>IF('Input and Summary Results'!$J$4="yes",'Data Transformation'!F5262,'Data Transformation'!D5262)</f>
        <v>0</v>
      </c>
      <c r="I5262" t="str">
        <f t="shared" si="277"/>
        <v/>
      </c>
    </row>
    <row r="5263" spans="2:9" x14ac:dyDescent="0.55000000000000004">
      <c r="B5263" t="b">
        <f>IF('Input and Summary Results'!D4845=0,FALSE,'Input and Summary Results'!$B4845)</f>
        <v>0</v>
      </c>
      <c r="C5263" t="b">
        <f>IF(OR(B5263=0,'Input and Summary Results'!D4845=0,'Input and Summary Results'!D4845=""),FALSE,'Input and Summary Results'!$D4845)</f>
        <v>0</v>
      </c>
      <c r="D5263" t="b">
        <f>IF(OR(B5263=0,'Input and Summary Results'!E4845=0),FALSE,'Input and Summary Results'!$E4845)</f>
        <v>0</v>
      </c>
      <c r="E5263" t="b">
        <f t="shared" si="275"/>
        <v>0</v>
      </c>
      <c r="F5263" t="b">
        <f t="shared" si="276"/>
        <v>0</v>
      </c>
      <c r="G5263" t="b">
        <f>IF('Input and Summary Results'!$J$4="yes",IF(C5263=FALSE,FALSE,IF('Data Transformation'!E5263&lt;$R$10,E5263,$R$10)),IF(C5263=FALSE,FALSE,IF(C5263&lt;$R$10,C5263,$R$10)))</f>
        <v>0</v>
      </c>
      <c r="H5263" t="b">
        <f>IF('Input and Summary Results'!$J$4="yes",'Data Transformation'!F5263,'Data Transformation'!D5263)</f>
        <v>0</v>
      </c>
      <c r="I5263" t="str">
        <f t="shared" si="277"/>
        <v/>
      </c>
    </row>
    <row r="5264" spans="2:9" x14ac:dyDescent="0.55000000000000004">
      <c r="B5264" t="b">
        <f>IF('Input and Summary Results'!D4846=0,FALSE,'Input and Summary Results'!$B4846)</f>
        <v>0</v>
      </c>
      <c r="C5264" t="b">
        <f>IF(OR(B5264=0,'Input and Summary Results'!D4846=0,'Input and Summary Results'!D4846=""),FALSE,'Input and Summary Results'!$D4846)</f>
        <v>0</v>
      </c>
      <c r="D5264" t="b">
        <f>IF(OR(B5264=0,'Input and Summary Results'!E4846=0),FALSE,'Input and Summary Results'!$E4846)</f>
        <v>0</v>
      </c>
      <c r="E5264" t="b">
        <f t="shared" si="275"/>
        <v>0</v>
      </c>
      <c r="F5264" t="b">
        <f t="shared" si="276"/>
        <v>0</v>
      </c>
      <c r="G5264" t="b">
        <f>IF('Input and Summary Results'!$J$4="yes",IF(C5264=FALSE,FALSE,IF('Data Transformation'!E5264&lt;$R$10,E5264,$R$10)),IF(C5264=FALSE,FALSE,IF(C5264&lt;$R$10,C5264,$R$10)))</f>
        <v>0</v>
      </c>
      <c r="H5264" t="b">
        <f>IF('Input and Summary Results'!$J$4="yes",'Data Transformation'!F5264,'Data Transformation'!D5264)</f>
        <v>0</v>
      </c>
      <c r="I5264" t="str">
        <f t="shared" si="277"/>
        <v/>
      </c>
    </row>
    <row r="5265" spans="2:9" x14ac:dyDescent="0.55000000000000004">
      <c r="B5265" t="b">
        <f>IF('Input and Summary Results'!D4847=0,FALSE,'Input and Summary Results'!$B4847)</f>
        <v>0</v>
      </c>
      <c r="C5265" t="b">
        <f>IF(OR(B5265=0,'Input and Summary Results'!D4847=0,'Input and Summary Results'!D4847=""),FALSE,'Input and Summary Results'!$D4847)</f>
        <v>0</v>
      </c>
      <c r="D5265" t="b">
        <f>IF(OR(B5265=0,'Input and Summary Results'!E4847=0),FALSE,'Input and Summary Results'!$E4847)</f>
        <v>0</v>
      </c>
      <c r="E5265" t="b">
        <f t="shared" si="275"/>
        <v>0</v>
      </c>
      <c r="F5265" t="b">
        <f t="shared" si="276"/>
        <v>0</v>
      </c>
      <c r="G5265" t="b">
        <f>IF('Input and Summary Results'!$J$4="yes",IF(C5265=FALSE,FALSE,IF('Data Transformation'!E5265&lt;$R$10,E5265,$R$10)),IF(C5265=FALSE,FALSE,IF(C5265&lt;$R$10,C5265,$R$10)))</f>
        <v>0</v>
      </c>
      <c r="H5265" t="b">
        <f>IF('Input and Summary Results'!$J$4="yes",'Data Transformation'!F5265,'Data Transformation'!D5265)</f>
        <v>0</v>
      </c>
      <c r="I5265" t="str">
        <f t="shared" si="277"/>
        <v/>
      </c>
    </row>
    <row r="5266" spans="2:9" x14ac:dyDescent="0.55000000000000004">
      <c r="B5266" t="b">
        <f>IF('Input and Summary Results'!D4848=0,FALSE,'Input and Summary Results'!$B4848)</f>
        <v>0</v>
      </c>
      <c r="C5266" t="b">
        <f>IF(OR(B5266=0,'Input and Summary Results'!D4848=0,'Input and Summary Results'!D4848=""),FALSE,'Input and Summary Results'!$D4848)</f>
        <v>0</v>
      </c>
      <c r="D5266" t="b">
        <f>IF(OR(B5266=0,'Input and Summary Results'!E4848=0),FALSE,'Input and Summary Results'!$E4848)</f>
        <v>0</v>
      </c>
      <c r="E5266" t="b">
        <f t="shared" si="275"/>
        <v>0</v>
      </c>
      <c r="F5266" t="b">
        <f t="shared" si="276"/>
        <v>0</v>
      </c>
      <c r="G5266" t="b">
        <f>IF('Input and Summary Results'!$J$4="yes",IF(C5266=FALSE,FALSE,IF('Data Transformation'!E5266&lt;$R$10,E5266,$R$10)),IF(C5266=FALSE,FALSE,IF(C5266&lt;$R$10,C5266,$R$10)))</f>
        <v>0</v>
      </c>
      <c r="H5266" t="b">
        <f>IF('Input and Summary Results'!$J$4="yes",'Data Transformation'!F5266,'Data Transformation'!D5266)</f>
        <v>0</v>
      </c>
      <c r="I5266" t="str">
        <f t="shared" si="277"/>
        <v/>
      </c>
    </row>
    <row r="5267" spans="2:9" x14ac:dyDescent="0.55000000000000004">
      <c r="B5267" t="b">
        <f>IF('Input and Summary Results'!D4849=0,FALSE,'Input and Summary Results'!$B4849)</f>
        <v>0</v>
      </c>
      <c r="C5267" t="b">
        <f>IF(OR(B5267=0,'Input and Summary Results'!D4849=0,'Input and Summary Results'!D4849=""),FALSE,'Input and Summary Results'!$D4849)</f>
        <v>0</v>
      </c>
      <c r="D5267" t="b">
        <f>IF(OR(B5267=0,'Input and Summary Results'!E4849=0),FALSE,'Input and Summary Results'!$E4849)</f>
        <v>0</v>
      </c>
      <c r="E5267" t="b">
        <f t="shared" si="275"/>
        <v>0</v>
      </c>
      <c r="F5267" t="b">
        <f t="shared" si="276"/>
        <v>0</v>
      </c>
      <c r="G5267" t="b">
        <f>IF('Input and Summary Results'!$J$4="yes",IF(C5267=FALSE,FALSE,IF('Data Transformation'!E5267&lt;$R$10,E5267,$R$10)),IF(C5267=FALSE,FALSE,IF(C5267&lt;$R$10,C5267,$R$10)))</f>
        <v>0</v>
      </c>
      <c r="H5267" t="b">
        <f>IF('Input and Summary Results'!$J$4="yes",'Data Transformation'!F5267,'Data Transformation'!D5267)</f>
        <v>0</v>
      </c>
      <c r="I5267" t="str">
        <f t="shared" si="277"/>
        <v/>
      </c>
    </row>
    <row r="5268" spans="2:9" x14ac:dyDescent="0.55000000000000004">
      <c r="B5268" t="b">
        <f>IF('Input and Summary Results'!D4850=0,FALSE,'Input and Summary Results'!$B4850)</f>
        <v>0</v>
      </c>
      <c r="C5268" t="b">
        <f>IF(OR(B5268=0,'Input and Summary Results'!D4850=0,'Input and Summary Results'!D4850=""),FALSE,'Input and Summary Results'!$D4850)</f>
        <v>0</v>
      </c>
      <c r="D5268" t="b">
        <f>IF(OR(B5268=0,'Input and Summary Results'!E4850=0),FALSE,'Input and Summary Results'!$E4850)</f>
        <v>0</v>
      </c>
      <c r="E5268" t="b">
        <f t="shared" si="275"/>
        <v>0</v>
      </c>
      <c r="F5268" t="b">
        <f t="shared" si="276"/>
        <v>0</v>
      </c>
      <c r="G5268" t="b">
        <f>IF('Input and Summary Results'!$J$4="yes",IF(C5268=FALSE,FALSE,IF('Data Transformation'!E5268&lt;$R$10,E5268,$R$10)),IF(C5268=FALSE,FALSE,IF(C5268&lt;$R$10,C5268,$R$10)))</f>
        <v>0</v>
      </c>
      <c r="H5268" t="b">
        <f>IF('Input and Summary Results'!$J$4="yes",'Data Transformation'!F5268,'Data Transformation'!D5268)</f>
        <v>0</v>
      </c>
      <c r="I5268" t="str">
        <f t="shared" si="277"/>
        <v/>
      </c>
    </row>
    <row r="5269" spans="2:9" x14ac:dyDescent="0.55000000000000004">
      <c r="B5269" t="b">
        <f>IF('Input and Summary Results'!D4851=0,FALSE,'Input and Summary Results'!$B4851)</f>
        <v>0</v>
      </c>
      <c r="C5269" t="b">
        <f>IF(OR(B5269=0,'Input and Summary Results'!D4851=0,'Input and Summary Results'!D4851=""),FALSE,'Input and Summary Results'!$D4851)</f>
        <v>0</v>
      </c>
      <c r="D5269" t="b">
        <f>IF(OR(B5269=0,'Input and Summary Results'!E4851=0),FALSE,'Input and Summary Results'!$E4851)</f>
        <v>0</v>
      </c>
      <c r="E5269" t="b">
        <f t="shared" si="275"/>
        <v>0</v>
      </c>
      <c r="F5269" t="b">
        <f t="shared" si="276"/>
        <v>0</v>
      </c>
      <c r="G5269" t="b">
        <f>IF('Input and Summary Results'!$J$4="yes",IF(C5269=FALSE,FALSE,IF('Data Transformation'!E5269&lt;$R$10,E5269,$R$10)),IF(C5269=FALSE,FALSE,IF(C5269&lt;$R$10,C5269,$R$10)))</f>
        <v>0</v>
      </c>
      <c r="H5269" t="b">
        <f>IF('Input and Summary Results'!$J$4="yes",'Data Transformation'!F5269,'Data Transformation'!D5269)</f>
        <v>0</v>
      </c>
      <c r="I5269" t="str">
        <f t="shared" si="277"/>
        <v/>
      </c>
    </row>
    <row r="5270" spans="2:9" x14ac:dyDescent="0.55000000000000004">
      <c r="B5270" t="b">
        <f>IF('Input and Summary Results'!D4852=0,FALSE,'Input and Summary Results'!$B4852)</f>
        <v>0</v>
      </c>
      <c r="C5270" t="b">
        <f>IF(OR(B5270=0,'Input and Summary Results'!D4852=0,'Input and Summary Results'!D4852=""),FALSE,'Input and Summary Results'!$D4852)</f>
        <v>0</v>
      </c>
      <c r="D5270" t="b">
        <f>IF(OR(B5270=0,'Input and Summary Results'!E4852=0),FALSE,'Input and Summary Results'!$E4852)</f>
        <v>0</v>
      </c>
      <c r="E5270" t="b">
        <f t="shared" si="275"/>
        <v>0</v>
      </c>
      <c r="F5270" t="b">
        <f t="shared" si="276"/>
        <v>0</v>
      </c>
      <c r="G5270" t="b">
        <f>IF('Input and Summary Results'!$J$4="yes",IF(C5270=FALSE,FALSE,IF('Data Transformation'!E5270&lt;$R$10,E5270,$R$10)),IF(C5270=FALSE,FALSE,IF(C5270&lt;$R$10,C5270,$R$10)))</f>
        <v>0</v>
      </c>
      <c r="H5270" t="b">
        <f>IF('Input and Summary Results'!$J$4="yes",'Data Transformation'!F5270,'Data Transformation'!D5270)</f>
        <v>0</v>
      </c>
      <c r="I5270" t="str">
        <f t="shared" si="277"/>
        <v/>
      </c>
    </row>
    <row r="5271" spans="2:9" x14ac:dyDescent="0.55000000000000004">
      <c r="B5271" t="b">
        <f>IF('Input and Summary Results'!D4853=0,FALSE,'Input and Summary Results'!$B4853)</f>
        <v>0</v>
      </c>
      <c r="C5271" t="b">
        <f>IF(OR(B5271=0,'Input and Summary Results'!D4853=0,'Input and Summary Results'!D4853=""),FALSE,'Input and Summary Results'!$D4853)</f>
        <v>0</v>
      </c>
      <c r="D5271" t="b">
        <f>IF(OR(B5271=0,'Input and Summary Results'!E4853=0),FALSE,'Input and Summary Results'!$E4853)</f>
        <v>0</v>
      </c>
      <c r="E5271" t="b">
        <f t="shared" si="275"/>
        <v>0</v>
      </c>
      <c r="F5271" t="b">
        <f t="shared" si="276"/>
        <v>0</v>
      </c>
      <c r="G5271" t="b">
        <f>IF('Input and Summary Results'!$J$4="yes",IF(C5271=FALSE,FALSE,IF('Data Transformation'!E5271&lt;$R$10,E5271,$R$10)),IF(C5271=FALSE,FALSE,IF(C5271&lt;$R$10,C5271,$R$10)))</f>
        <v>0</v>
      </c>
      <c r="H5271" t="b">
        <f>IF('Input and Summary Results'!$J$4="yes",'Data Transformation'!F5271,'Data Transformation'!D5271)</f>
        <v>0</v>
      </c>
      <c r="I5271" t="str">
        <f t="shared" si="277"/>
        <v/>
      </c>
    </row>
    <row r="5272" spans="2:9" x14ac:dyDescent="0.55000000000000004">
      <c r="B5272" t="b">
        <f>IF('Input and Summary Results'!D4854=0,FALSE,'Input and Summary Results'!$B4854)</f>
        <v>0</v>
      </c>
      <c r="C5272" t="b">
        <f>IF(OR(B5272=0,'Input and Summary Results'!D4854=0,'Input and Summary Results'!D4854=""),FALSE,'Input and Summary Results'!$D4854)</f>
        <v>0</v>
      </c>
      <c r="D5272" t="b">
        <f>IF(OR(B5272=0,'Input and Summary Results'!E4854=0),FALSE,'Input and Summary Results'!$E4854)</f>
        <v>0</v>
      </c>
      <c r="E5272" t="b">
        <f t="shared" si="275"/>
        <v>0</v>
      </c>
      <c r="F5272" t="b">
        <f t="shared" si="276"/>
        <v>0</v>
      </c>
      <c r="G5272" t="b">
        <f>IF('Input and Summary Results'!$J$4="yes",IF(C5272=FALSE,FALSE,IF('Data Transformation'!E5272&lt;$R$10,E5272,$R$10)),IF(C5272=FALSE,FALSE,IF(C5272&lt;$R$10,C5272,$R$10)))</f>
        <v>0</v>
      </c>
      <c r="H5272" t="b">
        <f>IF('Input and Summary Results'!$J$4="yes",'Data Transformation'!F5272,'Data Transformation'!D5272)</f>
        <v>0</v>
      </c>
      <c r="I5272" t="str">
        <f t="shared" si="277"/>
        <v/>
      </c>
    </row>
    <row r="5273" spans="2:9" x14ac:dyDescent="0.55000000000000004">
      <c r="B5273" t="b">
        <f>IF('Input and Summary Results'!D4855=0,FALSE,'Input and Summary Results'!$B4855)</f>
        <v>0</v>
      </c>
      <c r="C5273" t="b">
        <f>IF(OR(B5273=0,'Input and Summary Results'!D4855=0,'Input and Summary Results'!D4855=""),FALSE,'Input and Summary Results'!$D4855)</f>
        <v>0</v>
      </c>
      <c r="D5273" t="b">
        <f>IF(OR(B5273=0,'Input and Summary Results'!E4855=0),FALSE,'Input and Summary Results'!$E4855)</f>
        <v>0</v>
      </c>
      <c r="E5273" t="b">
        <f t="shared" si="275"/>
        <v>0</v>
      </c>
      <c r="F5273" t="b">
        <f t="shared" si="276"/>
        <v>0</v>
      </c>
      <c r="G5273" t="b">
        <f>IF('Input and Summary Results'!$J$4="yes",IF(C5273=FALSE,FALSE,IF('Data Transformation'!E5273&lt;$R$10,E5273,$R$10)),IF(C5273=FALSE,FALSE,IF(C5273&lt;$R$10,C5273,$R$10)))</f>
        <v>0</v>
      </c>
      <c r="H5273" t="b">
        <f>IF('Input and Summary Results'!$J$4="yes",'Data Transformation'!F5273,'Data Transformation'!D5273)</f>
        <v>0</v>
      </c>
      <c r="I5273" t="str">
        <f t="shared" si="277"/>
        <v/>
      </c>
    </row>
    <row r="5274" spans="2:9" x14ac:dyDescent="0.55000000000000004">
      <c r="B5274" t="b">
        <f>IF('Input and Summary Results'!D4856=0,FALSE,'Input and Summary Results'!$B4856)</f>
        <v>0</v>
      </c>
      <c r="C5274" t="b">
        <f>IF(OR(B5274=0,'Input and Summary Results'!D4856=0,'Input and Summary Results'!D4856=""),FALSE,'Input and Summary Results'!$D4856)</f>
        <v>0</v>
      </c>
      <c r="D5274" t="b">
        <f>IF(OR(B5274=0,'Input and Summary Results'!E4856=0),FALSE,'Input and Summary Results'!$E4856)</f>
        <v>0</v>
      </c>
      <c r="E5274" t="b">
        <f t="shared" si="275"/>
        <v>0</v>
      </c>
      <c r="F5274" t="b">
        <f t="shared" si="276"/>
        <v>0</v>
      </c>
      <c r="G5274" t="b">
        <f>IF('Input and Summary Results'!$J$4="yes",IF(C5274=FALSE,FALSE,IF('Data Transformation'!E5274&lt;$R$10,E5274,$R$10)),IF(C5274=FALSE,FALSE,IF(C5274&lt;$R$10,C5274,$R$10)))</f>
        <v>0</v>
      </c>
      <c r="H5274" t="b">
        <f>IF('Input and Summary Results'!$J$4="yes",'Data Transformation'!F5274,'Data Transformation'!D5274)</f>
        <v>0</v>
      </c>
      <c r="I5274" t="str">
        <f t="shared" si="277"/>
        <v/>
      </c>
    </row>
    <row r="5275" spans="2:9" x14ac:dyDescent="0.55000000000000004">
      <c r="B5275" t="b">
        <f>IF('Input and Summary Results'!D4857=0,FALSE,'Input and Summary Results'!$B4857)</f>
        <v>0</v>
      </c>
      <c r="C5275" t="b">
        <f>IF(OR(B5275=0,'Input and Summary Results'!D4857=0,'Input and Summary Results'!D4857=""),FALSE,'Input and Summary Results'!$D4857)</f>
        <v>0</v>
      </c>
      <c r="D5275" t="b">
        <f>IF(OR(B5275=0,'Input and Summary Results'!E4857=0),FALSE,'Input and Summary Results'!$E4857)</f>
        <v>0</v>
      </c>
      <c r="E5275" t="b">
        <f t="shared" si="275"/>
        <v>0</v>
      </c>
      <c r="F5275" t="b">
        <f t="shared" si="276"/>
        <v>0</v>
      </c>
      <c r="G5275" t="b">
        <f>IF('Input and Summary Results'!$J$4="yes",IF(C5275=FALSE,FALSE,IF('Data Transformation'!E5275&lt;$R$10,E5275,$R$10)),IF(C5275=FALSE,FALSE,IF(C5275&lt;$R$10,C5275,$R$10)))</f>
        <v>0</v>
      </c>
      <c r="H5275" t="b">
        <f>IF('Input and Summary Results'!$J$4="yes",'Data Transformation'!F5275,'Data Transformation'!D5275)</f>
        <v>0</v>
      </c>
      <c r="I5275" t="str">
        <f t="shared" si="277"/>
        <v/>
      </c>
    </row>
    <row r="5276" spans="2:9" x14ac:dyDescent="0.55000000000000004">
      <c r="B5276" t="b">
        <f>IF('Input and Summary Results'!D4858=0,FALSE,'Input and Summary Results'!$B4858)</f>
        <v>0</v>
      </c>
      <c r="C5276" t="b">
        <f>IF(OR(B5276=0,'Input and Summary Results'!D4858=0,'Input and Summary Results'!D4858=""),FALSE,'Input and Summary Results'!$D4858)</f>
        <v>0</v>
      </c>
      <c r="D5276" t="b">
        <f>IF(OR(B5276=0,'Input and Summary Results'!E4858=0),FALSE,'Input and Summary Results'!$E4858)</f>
        <v>0</v>
      </c>
      <c r="E5276" t="b">
        <f t="shared" si="275"/>
        <v>0</v>
      </c>
      <c r="F5276" t="b">
        <f t="shared" si="276"/>
        <v>0</v>
      </c>
      <c r="G5276" t="b">
        <f>IF('Input and Summary Results'!$J$4="yes",IF(C5276=FALSE,FALSE,IF('Data Transformation'!E5276&lt;$R$10,E5276,$R$10)),IF(C5276=FALSE,FALSE,IF(C5276&lt;$R$10,C5276,$R$10)))</f>
        <v>0</v>
      </c>
      <c r="H5276" t="b">
        <f>IF('Input and Summary Results'!$J$4="yes",'Data Transformation'!F5276,'Data Transformation'!D5276)</f>
        <v>0</v>
      </c>
      <c r="I5276" t="str">
        <f t="shared" si="277"/>
        <v/>
      </c>
    </row>
    <row r="5277" spans="2:9" x14ac:dyDescent="0.55000000000000004">
      <c r="B5277" t="b">
        <f>IF('Input and Summary Results'!D4859=0,FALSE,'Input and Summary Results'!$B4859)</f>
        <v>0</v>
      </c>
      <c r="C5277" t="b">
        <f>IF(OR(B5277=0,'Input and Summary Results'!D4859=0,'Input and Summary Results'!D4859=""),FALSE,'Input and Summary Results'!$D4859)</f>
        <v>0</v>
      </c>
      <c r="D5277" t="b">
        <f>IF(OR(B5277=0,'Input and Summary Results'!E4859=0),FALSE,'Input and Summary Results'!$E4859)</f>
        <v>0</v>
      </c>
      <c r="E5277" t="b">
        <f t="shared" si="275"/>
        <v>0</v>
      </c>
      <c r="F5277" t="b">
        <f t="shared" si="276"/>
        <v>0</v>
      </c>
      <c r="G5277" t="b">
        <f>IF('Input and Summary Results'!$J$4="yes",IF(C5277=FALSE,FALSE,IF('Data Transformation'!E5277&lt;$R$10,E5277,$R$10)),IF(C5277=FALSE,FALSE,IF(C5277&lt;$R$10,C5277,$R$10)))</f>
        <v>0</v>
      </c>
      <c r="H5277" t="b">
        <f>IF('Input and Summary Results'!$J$4="yes",'Data Transformation'!F5277,'Data Transformation'!D5277)</f>
        <v>0</v>
      </c>
      <c r="I5277" t="str">
        <f t="shared" si="277"/>
        <v/>
      </c>
    </row>
    <row r="5278" spans="2:9" x14ac:dyDescent="0.55000000000000004">
      <c r="B5278" t="b">
        <f>IF('Input and Summary Results'!D4860=0,FALSE,'Input and Summary Results'!$B4860)</f>
        <v>0</v>
      </c>
      <c r="C5278" t="b">
        <f>IF(OR(B5278=0,'Input and Summary Results'!D4860=0,'Input and Summary Results'!D4860=""),FALSE,'Input and Summary Results'!$D4860)</f>
        <v>0</v>
      </c>
      <c r="D5278" t="b">
        <f>IF(OR(B5278=0,'Input and Summary Results'!E4860=0),FALSE,'Input and Summary Results'!$E4860)</f>
        <v>0</v>
      </c>
      <c r="E5278" t="b">
        <f t="shared" si="275"/>
        <v>0</v>
      </c>
      <c r="F5278" t="b">
        <f t="shared" si="276"/>
        <v>0</v>
      </c>
      <c r="G5278" t="b">
        <f>IF('Input and Summary Results'!$J$4="yes",IF(C5278=FALSE,FALSE,IF('Data Transformation'!E5278&lt;$R$10,E5278,$R$10)),IF(C5278=FALSE,FALSE,IF(C5278&lt;$R$10,C5278,$R$10)))</f>
        <v>0</v>
      </c>
      <c r="H5278" t="b">
        <f>IF('Input and Summary Results'!$J$4="yes",'Data Transformation'!F5278,'Data Transformation'!D5278)</f>
        <v>0</v>
      </c>
      <c r="I5278" t="str">
        <f t="shared" si="277"/>
        <v/>
      </c>
    </row>
    <row r="5279" spans="2:9" x14ac:dyDescent="0.55000000000000004">
      <c r="B5279" t="b">
        <f>IF('Input and Summary Results'!D4861=0,FALSE,'Input and Summary Results'!$B4861)</f>
        <v>0</v>
      </c>
      <c r="C5279" t="b">
        <f>IF(OR(B5279=0,'Input and Summary Results'!D4861=0,'Input and Summary Results'!D4861=""),FALSE,'Input and Summary Results'!$D4861)</f>
        <v>0</v>
      </c>
      <c r="D5279" t="b">
        <f>IF(OR(B5279=0,'Input and Summary Results'!E4861=0),FALSE,'Input and Summary Results'!$E4861)</f>
        <v>0</v>
      </c>
      <c r="E5279" t="b">
        <f t="shared" si="275"/>
        <v>0</v>
      </c>
      <c r="F5279" t="b">
        <f t="shared" si="276"/>
        <v>0</v>
      </c>
      <c r="G5279" t="b">
        <f>IF('Input and Summary Results'!$J$4="yes",IF(C5279=FALSE,FALSE,IF('Data Transformation'!E5279&lt;$R$10,E5279,$R$10)),IF(C5279=FALSE,FALSE,IF(C5279&lt;$R$10,C5279,$R$10)))</f>
        <v>0</v>
      </c>
      <c r="H5279" t="b">
        <f>IF('Input and Summary Results'!$J$4="yes",'Data Transformation'!F5279,'Data Transformation'!D5279)</f>
        <v>0</v>
      </c>
      <c r="I5279" t="str">
        <f t="shared" si="277"/>
        <v/>
      </c>
    </row>
    <row r="5280" spans="2:9" x14ac:dyDescent="0.55000000000000004">
      <c r="B5280" t="b">
        <f>IF('Input and Summary Results'!D4862=0,FALSE,'Input and Summary Results'!$B4862)</f>
        <v>0</v>
      </c>
      <c r="C5280" t="b">
        <f>IF(OR(B5280=0,'Input and Summary Results'!D4862=0,'Input and Summary Results'!D4862=""),FALSE,'Input and Summary Results'!$D4862)</f>
        <v>0</v>
      </c>
      <c r="D5280" t="b">
        <f>IF(OR(B5280=0,'Input and Summary Results'!E4862=0),FALSE,'Input and Summary Results'!$E4862)</f>
        <v>0</v>
      </c>
      <c r="E5280" t="b">
        <f t="shared" si="275"/>
        <v>0</v>
      </c>
      <c r="F5280" t="b">
        <f t="shared" si="276"/>
        <v>0</v>
      </c>
      <c r="G5280" t="b">
        <f>IF('Input and Summary Results'!$J$4="yes",IF(C5280=FALSE,FALSE,IF('Data Transformation'!E5280&lt;$R$10,E5280,$R$10)),IF(C5280=FALSE,FALSE,IF(C5280&lt;$R$10,C5280,$R$10)))</f>
        <v>0</v>
      </c>
      <c r="H5280" t="b">
        <f>IF('Input and Summary Results'!$J$4="yes",'Data Transformation'!F5280,'Data Transformation'!D5280)</f>
        <v>0</v>
      </c>
      <c r="I5280" t="str">
        <f t="shared" si="277"/>
        <v/>
      </c>
    </row>
    <row r="5281" spans="2:9" x14ac:dyDescent="0.55000000000000004">
      <c r="B5281" t="b">
        <f>IF('Input and Summary Results'!D4863=0,FALSE,'Input and Summary Results'!$B4863)</f>
        <v>0</v>
      </c>
      <c r="C5281" t="b">
        <f>IF(OR(B5281=0,'Input and Summary Results'!D4863=0,'Input and Summary Results'!D4863=""),FALSE,'Input and Summary Results'!$D4863)</f>
        <v>0</v>
      </c>
      <c r="D5281" t="b">
        <f>IF(OR(B5281=0,'Input and Summary Results'!E4863=0),FALSE,'Input and Summary Results'!$E4863)</f>
        <v>0</v>
      </c>
      <c r="E5281" t="b">
        <f t="shared" si="275"/>
        <v>0</v>
      </c>
      <c r="F5281" t="b">
        <f t="shared" si="276"/>
        <v>0</v>
      </c>
      <c r="G5281" t="b">
        <f>IF('Input and Summary Results'!$J$4="yes",IF(C5281=FALSE,FALSE,IF('Data Transformation'!E5281&lt;$R$10,E5281,$R$10)),IF(C5281=FALSE,FALSE,IF(C5281&lt;$R$10,C5281,$R$10)))</f>
        <v>0</v>
      </c>
      <c r="H5281" t="b">
        <f>IF('Input and Summary Results'!$J$4="yes",'Data Transformation'!F5281,'Data Transformation'!D5281)</f>
        <v>0</v>
      </c>
      <c r="I5281" t="str">
        <f t="shared" si="277"/>
        <v/>
      </c>
    </row>
    <row r="5282" spans="2:9" x14ac:dyDescent="0.55000000000000004">
      <c r="B5282" t="b">
        <f>IF('Input and Summary Results'!D4864=0,FALSE,'Input and Summary Results'!$B4864)</f>
        <v>0</v>
      </c>
      <c r="C5282" t="b">
        <f>IF(OR(B5282=0,'Input and Summary Results'!D4864=0,'Input and Summary Results'!D4864=""),FALSE,'Input and Summary Results'!$D4864)</f>
        <v>0</v>
      </c>
      <c r="D5282" t="b">
        <f>IF(OR(B5282=0,'Input and Summary Results'!E4864=0),FALSE,'Input and Summary Results'!$E4864)</f>
        <v>0</v>
      </c>
      <c r="E5282" t="b">
        <f t="shared" si="275"/>
        <v>0</v>
      </c>
      <c r="F5282" t="b">
        <f t="shared" si="276"/>
        <v>0</v>
      </c>
      <c r="G5282" t="b">
        <f>IF('Input and Summary Results'!$J$4="yes",IF(C5282=FALSE,FALSE,IF('Data Transformation'!E5282&lt;$R$10,E5282,$R$10)),IF(C5282=FALSE,FALSE,IF(C5282&lt;$R$10,C5282,$R$10)))</f>
        <v>0</v>
      </c>
      <c r="H5282" t="b">
        <f>IF('Input and Summary Results'!$J$4="yes",'Data Transformation'!F5282,'Data Transformation'!D5282)</f>
        <v>0</v>
      </c>
      <c r="I5282" t="str">
        <f t="shared" si="277"/>
        <v/>
      </c>
    </row>
    <row r="5283" spans="2:9" x14ac:dyDescent="0.55000000000000004">
      <c r="B5283" t="b">
        <f>IF('Input and Summary Results'!D4865=0,FALSE,'Input and Summary Results'!$B4865)</f>
        <v>0</v>
      </c>
      <c r="C5283" t="b">
        <f>IF(OR(B5283=0,'Input and Summary Results'!D4865=0,'Input and Summary Results'!D4865=""),FALSE,'Input and Summary Results'!$D4865)</f>
        <v>0</v>
      </c>
      <c r="D5283" t="b">
        <f>IF(OR(B5283=0,'Input and Summary Results'!E4865=0),FALSE,'Input and Summary Results'!$E4865)</f>
        <v>0</v>
      </c>
      <c r="E5283" t="b">
        <f t="shared" si="275"/>
        <v>0</v>
      </c>
      <c r="F5283" t="b">
        <f t="shared" si="276"/>
        <v>0</v>
      </c>
      <c r="G5283" t="b">
        <f>IF('Input and Summary Results'!$J$4="yes",IF(C5283=FALSE,FALSE,IF('Data Transformation'!E5283&lt;$R$10,E5283,$R$10)),IF(C5283=FALSE,FALSE,IF(C5283&lt;$R$10,C5283,$R$10)))</f>
        <v>0</v>
      </c>
      <c r="H5283" t="b">
        <f>IF('Input and Summary Results'!$J$4="yes",'Data Transformation'!F5283,'Data Transformation'!D5283)</f>
        <v>0</v>
      </c>
      <c r="I5283" t="str">
        <f t="shared" si="277"/>
        <v/>
      </c>
    </row>
    <row r="5284" spans="2:9" x14ac:dyDescent="0.55000000000000004">
      <c r="B5284" t="b">
        <f>IF('Input and Summary Results'!D4866=0,FALSE,'Input and Summary Results'!$B4866)</f>
        <v>0</v>
      </c>
      <c r="C5284" t="b">
        <f>IF(OR(B5284=0,'Input and Summary Results'!D4866=0,'Input and Summary Results'!D4866=""),FALSE,'Input and Summary Results'!$D4866)</f>
        <v>0</v>
      </c>
      <c r="D5284" t="b">
        <f>IF(OR(B5284=0,'Input and Summary Results'!E4866=0),FALSE,'Input and Summary Results'!$E4866)</f>
        <v>0</v>
      </c>
      <c r="E5284" t="b">
        <f t="shared" si="275"/>
        <v>0</v>
      </c>
      <c r="F5284" t="b">
        <f t="shared" si="276"/>
        <v>0</v>
      </c>
      <c r="G5284" t="b">
        <f>IF('Input and Summary Results'!$J$4="yes",IF(C5284=FALSE,FALSE,IF('Data Transformation'!E5284&lt;$R$10,E5284,$R$10)),IF(C5284=FALSE,FALSE,IF(C5284&lt;$R$10,C5284,$R$10)))</f>
        <v>0</v>
      </c>
      <c r="H5284" t="b">
        <f>IF('Input and Summary Results'!$J$4="yes",'Data Transformation'!F5284,'Data Transformation'!D5284)</f>
        <v>0</v>
      </c>
      <c r="I5284" t="str">
        <f t="shared" si="277"/>
        <v/>
      </c>
    </row>
    <row r="5285" spans="2:9" x14ac:dyDescent="0.55000000000000004">
      <c r="B5285" t="b">
        <f>IF('Input and Summary Results'!D4867=0,FALSE,'Input and Summary Results'!$B4867)</f>
        <v>0</v>
      </c>
      <c r="C5285" t="b">
        <f>IF(OR(B5285=0,'Input and Summary Results'!D4867=0,'Input and Summary Results'!D4867=""),FALSE,'Input and Summary Results'!$D4867)</f>
        <v>0</v>
      </c>
      <c r="D5285" t="b">
        <f>IF(OR(B5285=0,'Input and Summary Results'!E4867=0),FALSE,'Input and Summary Results'!$E4867)</f>
        <v>0</v>
      </c>
      <c r="E5285" t="b">
        <f t="shared" si="275"/>
        <v>0</v>
      </c>
      <c r="F5285" t="b">
        <f t="shared" si="276"/>
        <v>0</v>
      </c>
      <c r="G5285" t="b">
        <f>IF('Input and Summary Results'!$J$4="yes",IF(C5285=FALSE,FALSE,IF('Data Transformation'!E5285&lt;$R$10,E5285,$R$10)),IF(C5285=FALSE,FALSE,IF(C5285&lt;$R$10,C5285,$R$10)))</f>
        <v>0</v>
      </c>
      <c r="H5285" t="b">
        <f>IF('Input and Summary Results'!$J$4="yes",'Data Transformation'!F5285,'Data Transformation'!D5285)</f>
        <v>0</v>
      </c>
      <c r="I5285" t="str">
        <f t="shared" si="277"/>
        <v/>
      </c>
    </row>
    <row r="5286" spans="2:9" x14ac:dyDescent="0.55000000000000004">
      <c r="B5286" t="b">
        <f>IF('Input and Summary Results'!D4868=0,FALSE,'Input and Summary Results'!$B4868)</f>
        <v>0</v>
      </c>
      <c r="C5286" t="b">
        <f>IF(OR(B5286=0,'Input and Summary Results'!D4868=0,'Input and Summary Results'!D4868=""),FALSE,'Input and Summary Results'!$D4868)</f>
        <v>0</v>
      </c>
      <c r="D5286" t="b">
        <f>IF(OR(B5286=0,'Input and Summary Results'!E4868=0),FALSE,'Input and Summary Results'!$E4868)</f>
        <v>0</v>
      </c>
      <c r="E5286" t="b">
        <f t="shared" si="275"/>
        <v>0</v>
      </c>
      <c r="F5286" t="b">
        <f t="shared" si="276"/>
        <v>0</v>
      </c>
      <c r="G5286" t="b">
        <f>IF('Input and Summary Results'!$J$4="yes",IF(C5286=FALSE,FALSE,IF('Data Transformation'!E5286&lt;$R$10,E5286,$R$10)),IF(C5286=FALSE,FALSE,IF(C5286&lt;$R$10,C5286,$R$10)))</f>
        <v>0</v>
      </c>
      <c r="H5286" t="b">
        <f>IF('Input and Summary Results'!$J$4="yes",'Data Transformation'!F5286,'Data Transformation'!D5286)</f>
        <v>0</v>
      </c>
      <c r="I5286" t="str">
        <f t="shared" si="277"/>
        <v/>
      </c>
    </row>
    <row r="5287" spans="2:9" x14ac:dyDescent="0.55000000000000004">
      <c r="B5287" t="b">
        <f>IF('Input and Summary Results'!D4869=0,FALSE,'Input and Summary Results'!$B4869)</f>
        <v>0</v>
      </c>
      <c r="C5287" t="b">
        <f>IF(OR(B5287=0,'Input and Summary Results'!D4869=0,'Input and Summary Results'!D4869=""),FALSE,'Input and Summary Results'!$D4869)</f>
        <v>0</v>
      </c>
      <c r="D5287" t="b">
        <f>IF(OR(B5287=0,'Input and Summary Results'!E4869=0),FALSE,'Input and Summary Results'!$E4869)</f>
        <v>0</v>
      </c>
      <c r="E5287" t="b">
        <f t="shared" si="275"/>
        <v>0</v>
      </c>
      <c r="F5287" t="b">
        <f t="shared" si="276"/>
        <v>0</v>
      </c>
      <c r="G5287" t="b">
        <f>IF('Input and Summary Results'!$J$4="yes",IF(C5287=FALSE,FALSE,IF('Data Transformation'!E5287&lt;$R$10,E5287,$R$10)),IF(C5287=FALSE,FALSE,IF(C5287&lt;$R$10,C5287,$R$10)))</f>
        <v>0</v>
      </c>
      <c r="H5287" t="b">
        <f>IF('Input and Summary Results'!$J$4="yes",'Data Transformation'!F5287,'Data Transformation'!D5287)</f>
        <v>0</v>
      </c>
      <c r="I5287" t="str">
        <f t="shared" si="277"/>
        <v/>
      </c>
    </row>
    <row r="5288" spans="2:9" x14ac:dyDescent="0.55000000000000004">
      <c r="B5288" t="b">
        <f>IF('Input and Summary Results'!D4870=0,FALSE,'Input and Summary Results'!$B4870)</f>
        <v>0</v>
      </c>
      <c r="C5288" t="b">
        <f>IF(OR(B5288=0,'Input and Summary Results'!D4870=0,'Input and Summary Results'!D4870=""),FALSE,'Input and Summary Results'!$D4870)</f>
        <v>0</v>
      </c>
      <c r="D5288" t="b">
        <f>IF(OR(B5288=0,'Input and Summary Results'!E4870=0),FALSE,'Input and Summary Results'!$E4870)</f>
        <v>0</v>
      </c>
      <c r="E5288" t="b">
        <f t="shared" si="275"/>
        <v>0</v>
      </c>
      <c r="F5288" t="b">
        <f t="shared" si="276"/>
        <v>0</v>
      </c>
      <c r="G5288" t="b">
        <f>IF('Input and Summary Results'!$J$4="yes",IF(C5288=FALSE,FALSE,IF('Data Transformation'!E5288&lt;$R$10,E5288,$R$10)),IF(C5288=FALSE,FALSE,IF(C5288&lt;$R$10,C5288,$R$10)))</f>
        <v>0</v>
      </c>
      <c r="H5288" t="b">
        <f>IF('Input and Summary Results'!$J$4="yes",'Data Transformation'!F5288,'Data Transformation'!D5288)</f>
        <v>0</v>
      </c>
      <c r="I5288" t="str">
        <f t="shared" si="277"/>
        <v/>
      </c>
    </row>
    <row r="5289" spans="2:9" x14ac:dyDescent="0.55000000000000004">
      <c r="B5289" t="b">
        <f>IF('Input and Summary Results'!D4871=0,FALSE,'Input and Summary Results'!$B4871)</f>
        <v>0</v>
      </c>
      <c r="C5289" t="b">
        <f>IF(OR(B5289=0,'Input and Summary Results'!D4871=0,'Input and Summary Results'!D4871=""),FALSE,'Input and Summary Results'!$D4871)</f>
        <v>0</v>
      </c>
      <c r="D5289" t="b">
        <f>IF(OR(B5289=0,'Input and Summary Results'!E4871=0),FALSE,'Input and Summary Results'!$E4871)</f>
        <v>0</v>
      </c>
      <c r="E5289" t="b">
        <f t="shared" si="275"/>
        <v>0</v>
      </c>
      <c r="F5289" t="b">
        <f t="shared" si="276"/>
        <v>0</v>
      </c>
      <c r="G5289" t="b">
        <f>IF('Input and Summary Results'!$J$4="yes",IF(C5289=FALSE,FALSE,IF('Data Transformation'!E5289&lt;$R$10,E5289,$R$10)),IF(C5289=FALSE,FALSE,IF(C5289&lt;$R$10,C5289,$R$10)))</f>
        <v>0</v>
      </c>
      <c r="H5289" t="b">
        <f>IF('Input and Summary Results'!$J$4="yes",'Data Transformation'!F5289,'Data Transformation'!D5289)</f>
        <v>0</v>
      </c>
      <c r="I5289" t="str">
        <f t="shared" si="277"/>
        <v/>
      </c>
    </row>
    <row r="5290" spans="2:9" x14ac:dyDescent="0.55000000000000004">
      <c r="B5290" t="b">
        <f>IF('Input and Summary Results'!D4872=0,FALSE,'Input and Summary Results'!$B4872)</f>
        <v>0</v>
      </c>
      <c r="C5290" t="b">
        <f>IF(OR(B5290=0,'Input and Summary Results'!D4872=0,'Input and Summary Results'!D4872=""),FALSE,'Input and Summary Results'!$D4872)</f>
        <v>0</v>
      </c>
      <c r="D5290" t="b">
        <f>IF(OR(B5290=0,'Input and Summary Results'!E4872=0),FALSE,'Input and Summary Results'!$E4872)</f>
        <v>0</v>
      </c>
      <c r="E5290" t="b">
        <f t="shared" ref="E5290:E5353" si="278">IF(C5290=FALSE,FALSE,LOG10(C5290))</f>
        <v>0</v>
      </c>
      <c r="F5290" t="b">
        <f t="shared" ref="F5290:F5353" si="279">IF(D5290=FALSE, FALSE,0.434*D5290/C5290)</f>
        <v>0</v>
      </c>
      <c r="G5290" t="b">
        <f>IF('Input and Summary Results'!$J$4="yes",IF(C5290=FALSE,FALSE,IF('Data Transformation'!E5290&lt;$R$10,E5290,$R$10)),IF(C5290=FALSE,FALSE,IF(C5290&lt;$R$10,C5290,$R$10)))</f>
        <v>0</v>
      </c>
      <c r="H5290" t="b">
        <f>IF('Input and Summary Results'!$J$4="yes",'Data Transformation'!F5290,'Data Transformation'!D5290)</f>
        <v>0</v>
      </c>
      <c r="I5290" t="str">
        <f t="shared" si="277"/>
        <v/>
      </c>
    </row>
    <row r="5291" spans="2:9" x14ac:dyDescent="0.55000000000000004">
      <c r="B5291" t="b">
        <f>IF('Input and Summary Results'!D4873=0,FALSE,'Input and Summary Results'!$B4873)</f>
        <v>0</v>
      </c>
      <c r="C5291" t="b">
        <f>IF(OR(B5291=0,'Input and Summary Results'!D4873=0,'Input and Summary Results'!D4873=""),FALSE,'Input and Summary Results'!$D4873)</f>
        <v>0</v>
      </c>
      <c r="D5291" t="b">
        <f>IF(OR(B5291=0,'Input and Summary Results'!E4873=0),FALSE,'Input and Summary Results'!$E4873)</f>
        <v>0</v>
      </c>
      <c r="E5291" t="b">
        <f t="shared" si="278"/>
        <v>0</v>
      </c>
      <c r="F5291" t="b">
        <f t="shared" si="279"/>
        <v>0</v>
      </c>
      <c r="G5291" t="b">
        <f>IF('Input and Summary Results'!$J$4="yes",IF(C5291=FALSE,FALSE,IF('Data Transformation'!E5291&lt;$R$10,E5291,$R$10)),IF(C5291=FALSE,FALSE,IF(C5291&lt;$R$10,C5291,$R$10)))</f>
        <v>0</v>
      </c>
      <c r="H5291" t="b">
        <f>IF('Input and Summary Results'!$J$4="yes",'Data Transformation'!F5291,'Data Transformation'!D5291)</f>
        <v>0</v>
      </c>
      <c r="I5291" t="str">
        <f t="shared" si="277"/>
        <v/>
      </c>
    </row>
    <row r="5292" spans="2:9" x14ac:dyDescent="0.55000000000000004">
      <c r="B5292" t="b">
        <f>IF('Input and Summary Results'!D4874=0,FALSE,'Input and Summary Results'!$B4874)</f>
        <v>0</v>
      </c>
      <c r="C5292" t="b">
        <f>IF(OR(B5292=0,'Input and Summary Results'!D4874=0,'Input and Summary Results'!D4874=""),FALSE,'Input and Summary Results'!$D4874)</f>
        <v>0</v>
      </c>
      <c r="D5292" t="b">
        <f>IF(OR(B5292=0,'Input and Summary Results'!E4874=0),FALSE,'Input and Summary Results'!$E4874)</f>
        <v>0</v>
      </c>
      <c r="E5292" t="b">
        <f t="shared" si="278"/>
        <v>0</v>
      </c>
      <c r="F5292" t="b">
        <f t="shared" si="279"/>
        <v>0</v>
      </c>
      <c r="G5292" t="b">
        <f>IF('Input and Summary Results'!$J$4="yes",IF(C5292=FALSE,FALSE,IF('Data Transformation'!E5292&lt;$R$10,E5292,$R$10)),IF(C5292=FALSE,FALSE,IF(C5292&lt;$R$10,C5292,$R$10)))</f>
        <v>0</v>
      </c>
      <c r="H5292" t="b">
        <f>IF('Input and Summary Results'!$J$4="yes",'Data Transformation'!F5292,'Data Transformation'!D5292)</f>
        <v>0</v>
      </c>
      <c r="I5292" t="str">
        <f t="shared" si="277"/>
        <v/>
      </c>
    </row>
    <row r="5293" spans="2:9" x14ac:dyDescent="0.55000000000000004">
      <c r="B5293" t="b">
        <f>IF('Input and Summary Results'!D4875=0,FALSE,'Input and Summary Results'!$B4875)</f>
        <v>0</v>
      </c>
      <c r="C5293" t="b">
        <f>IF(OR(B5293=0,'Input and Summary Results'!D4875=0,'Input and Summary Results'!D4875=""),FALSE,'Input and Summary Results'!$D4875)</f>
        <v>0</v>
      </c>
      <c r="D5293" t="b">
        <f>IF(OR(B5293=0,'Input and Summary Results'!E4875=0),FALSE,'Input and Summary Results'!$E4875)</f>
        <v>0</v>
      </c>
      <c r="E5293" t="b">
        <f t="shared" si="278"/>
        <v>0</v>
      </c>
      <c r="F5293" t="b">
        <f t="shared" si="279"/>
        <v>0</v>
      </c>
      <c r="G5293" t="b">
        <f>IF('Input and Summary Results'!$J$4="yes",IF(C5293=FALSE,FALSE,IF('Data Transformation'!E5293&lt;$R$10,E5293,$R$10)),IF(C5293=FALSE,FALSE,IF(C5293&lt;$R$10,C5293,$R$10)))</f>
        <v>0</v>
      </c>
      <c r="H5293" t="b">
        <f>IF('Input and Summary Results'!$J$4="yes",'Data Transformation'!F5293,'Data Transformation'!D5293)</f>
        <v>0</v>
      </c>
      <c r="I5293" t="str">
        <f t="shared" si="277"/>
        <v/>
      </c>
    </row>
    <row r="5294" spans="2:9" x14ac:dyDescent="0.55000000000000004">
      <c r="B5294" t="b">
        <f>IF('Input and Summary Results'!D4876=0,FALSE,'Input and Summary Results'!$B4876)</f>
        <v>0</v>
      </c>
      <c r="C5294" t="b">
        <f>IF(OR(B5294=0,'Input and Summary Results'!D4876=0,'Input and Summary Results'!D4876=""),FALSE,'Input and Summary Results'!$D4876)</f>
        <v>0</v>
      </c>
      <c r="D5294" t="b">
        <f>IF(OR(B5294=0,'Input and Summary Results'!E4876=0),FALSE,'Input and Summary Results'!$E4876)</f>
        <v>0</v>
      </c>
      <c r="E5294" t="b">
        <f t="shared" si="278"/>
        <v>0</v>
      </c>
      <c r="F5294" t="b">
        <f t="shared" si="279"/>
        <v>0</v>
      </c>
      <c r="G5294" t="b">
        <f>IF('Input and Summary Results'!$J$4="yes",IF(C5294=FALSE,FALSE,IF('Data Transformation'!E5294&lt;$R$10,E5294,$R$10)),IF(C5294=FALSE,FALSE,IF(C5294&lt;$R$10,C5294,$R$10)))</f>
        <v>0</v>
      </c>
      <c r="H5294" t="b">
        <f>IF('Input and Summary Results'!$J$4="yes",'Data Transformation'!F5294,'Data Transformation'!D5294)</f>
        <v>0</v>
      </c>
      <c r="I5294" t="str">
        <f t="shared" si="277"/>
        <v/>
      </c>
    </row>
    <row r="5295" spans="2:9" x14ac:dyDescent="0.55000000000000004">
      <c r="B5295" t="b">
        <f>IF('Input and Summary Results'!D4877=0,FALSE,'Input and Summary Results'!$B4877)</f>
        <v>0</v>
      </c>
      <c r="C5295" t="b">
        <f>IF(OR(B5295=0,'Input and Summary Results'!D4877=0,'Input and Summary Results'!D4877=""),FALSE,'Input and Summary Results'!$D4877)</f>
        <v>0</v>
      </c>
      <c r="D5295" t="b">
        <f>IF(OR(B5295=0,'Input and Summary Results'!E4877=0),FALSE,'Input and Summary Results'!$E4877)</f>
        <v>0</v>
      </c>
      <c r="E5295" t="b">
        <f t="shared" si="278"/>
        <v>0</v>
      </c>
      <c r="F5295" t="b">
        <f t="shared" si="279"/>
        <v>0</v>
      </c>
      <c r="G5295" t="b">
        <f>IF('Input and Summary Results'!$J$4="yes",IF(C5295=FALSE,FALSE,IF('Data Transformation'!E5295&lt;$R$10,E5295,$R$10)),IF(C5295=FALSE,FALSE,IF(C5295&lt;$R$10,C5295,$R$10)))</f>
        <v>0</v>
      </c>
      <c r="H5295" t="b">
        <f>IF('Input and Summary Results'!$J$4="yes",'Data Transformation'!F5295,'Data Transformation'!D5295)</f>
        <v>0</v>
      </c>
      <c r="I5295" t="str">
        <f t="shared" si="277"/>
        <v/>
      </c>
    </row>
    <row r="5296" spans="2:9" x14ac:dyDescent="0.55000000000000004">
      <c r="B5296" t="b">
        <f>IF('Input and Summary Results'!D4878=0,FALSE,'Input and Summary Results'!$B4878)</f>
        <v>0</v>
      </c>
      <c r="C5296" t="b">
        <f>IF(OR(B5296=0,'Input and Summary Results'!D4878=0,'Input and Summary Results'!D4878=""),FALSE,'Input and Summary Results'!$D4878)</f>
        <v>0</v>
      </c>
      <c r="D5296" t="b">
        <f>IF(OR(B5296=0,'Input and Summary Results'!E4878=0),FALSE,'Input and Summary Results'!$E4878)</f>
        <v>0</v>
      </c>
      <c r="E5296" t="b">
        <f t="shared" si="278"/>
        <v>0</v>
      </c>
      <c r="F5296" t="b">
        <f t="shared" si="279"/>
        <v>0</v>
      </c>
      <c r="G5296" t="b">
        <f>IF('Input and Summary Results'!$J$4="yes",IF(C5296=FALSE,FALSE,IF('Data Transformation'!E5296&lt;$R$10,E5296,$R$10)),IF(C5296=FALSE,FALSE,IF(C5296&lt;$R$10,C5296,$R$10)))</f>
        <v>0</v>
      </c>
      <c r="H5296" t="b">
        <f>IF('Input and Summary Results'!$J$4="yes",'Data Transformation'!F5296,'Data Transformation'!D5296)</f>
        <v>0</v>
      </c>
      <c r="I5296" t="str">
        <f t="shared" si="277"/>
        <v/>
      </c>
    </row>
    <row r="5297" spans="2:9" x14ac:dyDescent="0.55000000000000004">
      <c r="B5297" t="b">
        <f>IF('Input and Summary Results'!D4879=0,FALSE,'Input and Summary Results'!$B4879)</f>
        <v>0</v>
      </c>
      <c r="C5297" t="b">
        <f>IF(OR(B5297=0,'Input and Summary Results'!D4879=0,'Input and Summary Results'!D4879=""),FALSE,'Input and Summary Results'!$D4879)</f>
        <v>0</v>
      </c>
      <c r="D5297" t="b">
        <f>IF(OR(B5297=0,'Input and Summary Results'!E4879=0),FALSE,'Input and Summary Results'!$E4879)</f>
        <v>0</v>
      </c>
      <c r="E5297" t="b">
        <f t="shared" si="278"/>
        <v>0</v>
      </c>
      <c r="F5297" t="b">
        <f t="shared" si="279"/>
        <v>0</v>
      </c>
      <c r="G5297" t="b">
        <f>IF('Input and Summary Results'!$J$4="yes",IF(C5297=FALSE,FALSE,IF('Data Transformation'!E5297&lt;$R$10,E5297,$R$10)),IF(C5297=FALSE,FALSE,IF(C5297&lt;$R$10,C5297,$R$10)))</f>
        <v>0</v>
      </c>
      <c r="H5297" t="b">
        <f>IF('Input and Summary Results'!$J$4="yes",'Data Transformation'!F5297,'Data Transformation'!D5297)</f>
        <v>0</v>
      </c>
      <c r="I5297" t="str">
        <f t="shared" si="277"/>
        <v/>
      </c>
    </row>
    <row r="5298" spans="2:9" x14ac:dyDescent="0.55000000000000004">
      <c r="B5298" t="b">
        <f>IF('Input and Summary Results'!D4880=0,FALSE,'Input and Summary Results'!$B4880)</f>
        <v>0</v>
      </c>
      <c r="C5298" t="b">
        <f>IF(OR(B5298=0,'Input and Summary Results'!D4880=0,'Input and Summary Results'!D4880=""),FALSE,'Input and Summary Results'!$D4880)</f>
        <v>0</v>
      </c>
      <c r="D5298" t="b">
        <f>IF(OR(B5298=0,'Input and Summary Results'!E4880=0),FALSE,'Input and Summary Results'!$E4880)</f>
        <v>0</v>
      </c>
      <c r="E5298" t="b">
        <f t="shared" si="278"/>
        <v>0</v>
      </c>
      <c r="F5298" t="b">
        <f t="shared" si="279"/>
        <v>0</v>
      </c>
      <c r="G5298" t="b">
        <f>IF('Input and Summary Results'!$J$4="yes",IF(C5298=FALSE,FALSE,IF('Data Transformation'!E5298&lt;$R$10,E5298,$R$10)),IF(C5298=FALSE,FALSE,IF(C5298&lt;$R$10,C5298,$R$10)))</f>
        <v>0</v>
      </c>
      <c r="H5298" t="b">
        <f>IF('Input and Summary Results'!$J$4="yes",'Data Transformation'!F5298,'Data Transformation'!D5298)</f>
        <v>0</v>
      </c>
      <c r="I5298" t="str">
        <f t="shared" si="277"/>
        <v/>
      </c>
    </row>
    <row r="5299" spans="2:9" x14ac:dyDescent="0.55000000000000004">
      <c r="B5299" t="b">
        <f>IF('Input and Summary Results'!D4881=0,FALSE,'Input and Summary Results'!$B4881)</f>
        <v>0</v>
      </c>
      <c r="C5299" t="b">
        <f>IF(OR(B5299=0,'Input and Summary Results'!D4881=0,'Input and Summary Results'!D4881=""),FALSE,'Input and Summary Results'!$D4881)</f>
        <v>0</v>
      </c>
      <c r="D5299" t="b">
        <f>IF(OR(B5299=0,'Input and Summary Results'!E4881=0),FALSE,'Input and Summary Results'!$E4881)</f>
        <v>0</v>
      </c>
      <c r="E5299" t="b">
        <f t="shared" si="278"/>
        <v>0</v>
      </c>
      <c r="F5299" t="b">
        <f t="shared" si="279"/>
        <v>0</v>
      </c>
      <c r="G5299" t="b">
        <f>IF('Input and Summary Results'!$J$4="yes",IF(C5299=FALSE,FALSE,IF('Data Transformation'!E5299&lt;$R$10,E5299,$R$10)),IF(C5299=FALSE,FALSE,IF(C5299&lt;$R$10,C5299,$R$10)))</f>
        <v>0</v>
      </c>
      <c r="H5299" t="b">
        <f>IF('Input and Summary Results'!$J$4="yes",'Data Transformation'!F5299,'Data Transformation'!D5299)</f>
        <v>0</v>
      </c>
      <c r="I5299" t="str">
        <f t="shared" si="277"/>
        <v/>
      </c>
    </row>
    <row r="5300" spans="2:9" x14ac:dyDescent="0.55000000000000004">
      <c r="B5300" t="b">
        <f>IF('Input and Summary Results'!D4882=0,FALSE,'Input and Summary Results'!$B4882)</f>
        <v>0</v>
      </c>
      <c r="C5300" t="b">
        <f>IF(OR(B5300=0,'Input and Summary Results'!D4882=0,'Input and Summary Results'!D4882=""),FALSE,'Input and Summary Results'!$D4882)</f>
        <v>0</v>
      </c>
      <c r="D5300" t="b">
        <f>IF(OR(B5300=0,'Input and Summary Results'!E4882=0),FALSE,'Input and Summary Results'!$E4882)</f>
        <v>0</v>
      </c>
      <c r="E5300" t="b">
        <f t="shared" si="278"/>
        <v>0</v>
      </c>
      <c r="F5300" t="b">
        <f t="shared" si="279"/>
        <v>0</v>
      </c>
      <c r="G5300" t="b">
        <f>IF('Input and Summary Results'!$J$4="yes",IF(C5300=FALSE,FALSE,IF('Data Transformation'!E5300&lt;$R$10,E5300,$R$10)),IF(C5300=FALSE,FALSE,IF(C5300&lt;$R$10,C5300,$R$10)))</f>
        <v>0</v>
      </c>
      <c r="H5300" t="b">
        <f>IF('Input and Summary Results'!$J$4="yes",'Data Transformation'!F5300,'Data Transformation'!D5300)</f>
        <v>0</v>
      </c>
      <c r="I5300" t="str">
        <f t="shared" si="277"/>
        <v/>
      </c>
    </row>
    <row r="5301" spans="2:9" x14ac:dyDescent="0.55000000000000004">
      <c r="B5301" t="b">
        <f>IF('Input and Summary Results'!D4883=0,FALSE,'Input and Summary Results'!$B4883)</f>
        <v>0</v>
      </c>
      <c r="C5301" t="b">
        <f>IF(OR(B5301=0,'Input and Summary Results'!D4883=0,'Input and Summary Results'!D4883=""),FALSE,'Input and Summary Results'!$D4883)</f>
        <v>0</v>
      </c>
      <c r="D5301" t="b">
        <f>IF(OR(B5301=0,'Input and Summary Results'!E4883=0),FALSE,'Input and Summary Results'!$E4883)</f>
        <v>0</v>
      </c>
      <c r="E5301" t="b">
        <f t="shared" si="278"/>
        <v>0</v>
      </c>
      <c r="F5301" t="b">
        <f t="shared" si="279"/>
        <v>0</v>
      </c>
      <c r="G5301" t="b">
        <f>IF('Input and Summary Results'!$J$4="yes",IF(C5301=FALSE,FALSE,IF('Data Transformation'!E5301&lt;$R$10,E5301,$R$10)),IF(C5301=FALSE,FALSE,IF(C5301&lt;$R$10,C5301,$R$10)))</f>
        <v>0</v>
      </c>
      <c r="H5301" t="b">
        <f>IF('Input and Summary Results'!$J$4="yes",'Data Transformation'!F5301,'Data Transformation'!D5301)</f>
        <v>0</v>
      </c>
      <c r="I5301" t="str">
        <f t="shared" si="277"/>
        <v/>
      </c>
    </row>
    <row r="5302" spans="2:9" x14ac:dyDescent="0.55000000000000004">
      <c r="B5302" t="b">
        <f>IF('Input and Summary Results'!D4884=0,FALSE,'Input and Summary Results'!$B4884)</f>
        <v>0</v>
      </c>
      <c r="C5302" t="b">
        <f>IF(OR(B5302=0,'Input and Summary Results'!D4884=0,'Input and Summary Results'!D4884=""),FALSE,'Input and Summary Results'!$D4884)</f>
        <v>0</v>
      </c>
      <c r="D5302" t="b">
        <f>IF(OR(B5302=0,'Input and Summary Results'!E4884=0),FALSE,'Input and Summary Results'!$E4884)</f>
        <v>0</v>
      </c>
      <c r="E5302" t="b">
        <f t="shared" si="278"/>
        <v>0</v>
      </c>
      <c r="F5302" t="b">
        <f t="shared" si="279"/>
        <v>0</v>
      </c>
      <c r="G5302" t="b">
        <f>IF('Input and Summary Results'!$J$4="yes",IF(C5302=FALSE,FALSE,IF('Data Transformation'!E5302&lt;$R$10,E5302,$R$10)),IF(C5302=FALSE,FALSE,IF(C5302&lt;$R$10,C5302,$R$10)))</f>
        <v>0</v>
      </c>
      <c r="H5302" t="b">
        <f>IF('Input and Summary Results'!$J$4="yes",'Data Transformation'!F5302,'Data Transformation'!D5302)</f>
        <v>0</v>
      </c>
      <c r="I5302" t="str">
        <f t="shared" si="277"/>
        <v/>
      </c>
    </row>
    <row r="5303" spans="2:9" x14ac:dyDescent="0.55000000000000004">
      <c r="B5303" t="b">
        <f>IF('Input and Summary Results'!D4885=0,FALSE,'Input and Summary Results'!$B4885)</f>
        <v>0</v>
      </c>
      <c r="C5303" t="b">
        <f>IF(OR(B5303=0,'Input and Summary Results'!D4885=0,'Input and Summary Results'!D4885=""),FALSE,'Input and Summary Results'!$D4885)</f>
        <v>0</v>
      </c>
      <c r="D5303" t="b">
        <f>IF(OR(B5303=0,'Input and Summary Results'!E4885=0),FALSE,'Input and Summary Results'!$E4885)</f>
        <v>0</v>
      </c>
      <c r="E5303" t="b">
        <f t="shared" si="278"/>
        <v>0</v>
      </c>
      <c r="F5303" t="b">
        <f t="shared" si="279"/>
        <v>0</v>
      </c>
      <c r="G5303" t="b">
        <f>IF('Input and Summary Results'!$J$4="yes",IF(C5303=FALSE,FALSE,IF('Data Transformation'!E5303&lt;$R$10,E5303,$R$10)),IF(C5303=FALSE,FALSE,IF(C5303&lt;$R$10,C5303,$R$10)))</f>
        <v>0</v>
      </c>
      <c r="H5303" t="b">
        <f>IF('Input and Summary Results'!$J$4="yes",'Data Transformation'!F5303,'Data Transformation'!D5303)</f>
        <v>0</v>
      </c>
      <c r="I5303" t="str">
        <f t="shared" si="277"/>
        <v/>
      </c>
    </row>
    <row r="5304" spans="2:9" x14ac:dyDescent="0.55000000000000004">
      <c r="B5304" t="b">
        <f>IF('Input and Summary Results'!D4886=0,FALSE,'Input and Summary Results'!$B4886)</f>
        <v>0</v>
      </c>
      <c r="C5304" t="b">
        <f>IF(OR(B5304=0,'Input and Summary Results'!D4886=0,'Input and Summary Results'!D4886=""),FALSE,'Input and Summary Results'!$D4886)</f>
        <v>0</v>
      </c>
      <c r="D5304" t="b">
        <f>IF(OR(B5304=0,'Input and Summary Results'!E4886=0),FALSE,'Input and Summary Results'!$E4886)</f>
        <v>0</v>
      </c>
      <c r="E5304" t="b">
        <f t="shared" si="278"/>
        <v>0</v>
      </c>
      <c r="F5304" t="b">
        <f t="shared" si="279"/>
        <v>0</v>
      </c>
      <c r="G5304" t="b">
        <f>IF('Input and Summary Results'!$J$4="yes",IF(C5304=FALSE,FALSE,IF('Data Transformation'!E5304&lt;$R$10,E5304,$R$10)),IF(C5304=FALSE,FALSE,IF(C5304&lt;$R$10,C5304,$R$10)))</f>
        <v>0</v>
      </c>
      <c r="H5304" t="b">
        <f>IF('Input and Summary Results'!$J$4="yes",'Data Transformation'!F5304,'Data Transformation'!D5304)</f>
        <v>0</v>
      </c>
      <c r="I5304" t="str">
        <f t="shared" si="277"/>
        <v/>
      </c>
    </row>
    <row r="5305" spans="2:9" x14ac:dyDescent="0.55000000000000004">
      <c r="B5305" t="b">
        <f>IF('Input and Summary Results'!D4887=0,FALSE,'Input and Summary Results'!$B4887)</f>
        <v>0</v>
      </c>
      <c r="C5305" t="b">
        <f>IF(OR(B5305=0,'Input and Summary Results'!D4887=0,'Input and Summary Results'!D4887=""),FALSE,'Input and Summary Results'!$D4887)</f>
        <v>0</v>
      </c>
      <c r="D5305" t="b">
        <f>IF(OR(B5305=0,'Input and Summary Results'!E4887=0),FALSE,'Input and Summary Results'!$E4887)</f>
        <v>0</v>
      </c>
      <c r="E5305" t="b">
        <f t="shared" si="278"/>
        <v>0</v>
      </c>
      <c r="F5305" t="b">
        <f t="shared" si="279"/>
        <v>0</v>
      </c>
      <c r="G5305" t="b">
        <f>IF('Input and Summary Results'!$J$4="yes",IF(C5305=FALSE,FALSE,IF('Data Transformation'!E5305&lt;$R$10,E5305,$R$10)),IF(C5305=FALSE,FALSE,IF(C5305&lt;$R$10,C5305,$R$10)))</f>
        <v>0</v>
      </c>
      <c r="H5305" t="b">
        <f>IF('Input and Summary Results'!$J$4="yes",'Data Transformation'!F5305,'Data Transformation'!D5305)</f>
        <v>0</v>
      </c>
      <c r="I5305" t="str">
        <f t="shared" si="277"/>
        <v/>
      </c>
    </row>
    <row r="5306" spans="2:9" x14ac:dyDescent="0.55000000000000004">
      <c r="B5306" t="b">
        <f>IF('Input and Summary Results'!D4888=0,FALSE,'Input and Summary Results'!$B4888)</f>
        <v>0</v>
      </c>
      <c r="C5306" t="b">
        <f>IF(OR(B5306=0,'Input and Summary Results'!D4888=0,'Input and Summary Results'!D4888=""),FALSE,'Input and Summary Results'!$D4888)</f>
        <v>0</v>
      </c>
      <c r="D5306" t="b">
        <f>IF(OR(B5306=0,'Input and Summary Results'!E4888=0),FALSE,'Input and Summary Results'!$E4888)</f>
        <v>0</v>
      </c>
      <c r="E5306" t="b">
        <f t="shared" si="278"/>
        <v>0</v>
      </c>
      <c r="F5306" t="b">
        <f t="shared" si="279"/>
        <v>0</v>
      </c>
      <c r="G5306" t="b">
        <f>IF('Input and Summary Results'!$J$4="yes",IF(C5306=FALSE,FALSE,IF('Data Transformation'!E5306&lt;$R$10,E5306,$R$10)),IF(C5306=FALSE,FALSE,IF(C5306&lt;$R$10,C5306,$R$10)))</f>
        <v>0</v>
      </c>
      <c r="H5306" t="b">
        <f>IF('Input and Summary Results'!$J$4="yes",'Data Transformation'!F5306,'Data Transformation'!D5306)</f>
        <v>0</v>
      </c>
      <c r="I5306" t="str">
        <f t="shared" si="277"/>
        <v/>
      </c>
    </row>
    <row r="5307" spans="2:9" x14ac:dyDescent="0.55000000000000004">
      <c r="B5307" t="b">
        <f>IF('Input and Summary Results'!D4889=0,FALSE,'Input and Summary Results'!$B4889)</f>
        <v>0</v>
      </c>
      <c r="C5307" t="b">
        <f>IF(OR(B5307=0,'Input and Summary Results'!D4889=0,'Input and Summary Results'!D4889=""),FALSE,'Input and Summary Results'!$D4889)</f>
        <v>0</v>
      </c>
      <c r="D5307" t="b">
        <f>IF(OR(B5307=0,'Input and Summary Results'!E4889=0),FALSE,'Input and Summary Results'!$E4889)</f>
        <v>0</v>
      </c>
      <c r="E5307" t="b">
        <f t="shared" si="278"/>
        <v>0</v>
      </c>
      <c r="F5307" t="b">
        <f t="shared" si="279"/>
        <v>0</v>
      </c>
      <c r="G5307" t="b">
        <f>IF('Input and Summary Results'!$J$4="yes",IF(C5307=FALSE,FALSE,IF('Data Transformation'!E5307&lt;$R$10,E5307,$R$10)),IF(C5307=FALSE,FALSE,IF(C5307&lt;$R$10,C5307,$R$10)))</f>
        <v>0</v>
      </c>
      <c r="H5307" t="b">
        <f>IF('Input and Summary Results'!$J$4="yes",'Data Transformation'!F5307,'Data Transformation'!D5307)</f>
        <v>0</v>
      </c>
      <c r="I5307" t="str">
        <f t="shared" si="277"/>
        <v/>
      </c>
    </row>
    <row r="5308" spans="2:9" x14ac:dyDescent="0.55000000000000004">
      <c r="B5308" t="b">
        <f>IF('Input and Summary Results'!D4890=0,FALSE,'Input and Summary Results'!$B4890)</f>
        <v>0</v>
      </c>
      <c r="C5308" t="b">
        <f>IF(OR(B5308=0,'Input and Summary Results'!D4890=0,'Input and Summary Results'!D4890=""),FALSE,'Input and Summary Results'!$D4890)</f>
        <v>0</v>
      </c>
      <c r="D5308" t="b">
        <f>IF(OR(B5308=0,'Input and Summary Results'!E4890=0),FALSE,'Input and Summary Results'!$E4890)</f>
        <v>0</v>
      </c>
      <c r="E5308" t="b">
        <f t="shared" si="278"/>
        <v>0</v>
      </c>
      <c r="F5308" t="b">
        <f t="shared" si="279"/>
        <v>0</v>
      </c>
      <c r="G5308" t="b">
        <f>IF('Input and Summary Results'!$J$4="yes",IF(C5308=FALSE,FALSE,IF('Data Transformation'!E5308&lt;$R$10,E5308,$R$10)),IF(C5308=FALSE,FALSE,IF(C5308&lt;$R$10,C5308,$R$10)))</f>
        <v>0</v>
      </c>
      <c r="H5308" t="b">
        <f>IF('Input and Summary Results'!$J$4="yes",'Data Transformation'!F5308,'Data Transformation'!D5308)</f>
        <v>0</v>
      </c>
      <c r="I5308" t="str">
        <f t="shared" si="277"/>
        <v/>
      </c>
    </row>
    <row r="5309" spans="2:9" x14ac:dyDescent="0.55000000000000004">
      <c r="B5309" t="b">
        <f>IF('Input and Summary Results'!D4891=0,FALSE,'Input and Summary Results'!$B4891)</f>
        <v>0</v>
      </c>
      <c r="C5309" t="b">
        <f>IF(OR(B5309=0,'Input and Summary Results'!D4891=0,'Input and Summary Results'!D4891=""),FALSE,'Input and Summary Results'!$D4891)</f>
        <v>0</v>
      </c>
      <c r="D5309" t="b">
        <f>IF(OR(B5309=0,'Input and Summary Results'!E4891=0),FALSE,'Input and Summary Results'!$E4891)</f>
        <v>0</v>
      </c>
      <c r="E5309" t="b">
        <f t="shared" si="278"/>
        <v>0</v>
      </c>
      <c r="F5309" t="b">
        <f t="shared" si="279"/>
        <v>0</v>
      </c>
      <c r="G5309" t="b">
        <f>IF('Input and Summary Results'!$J$4="yes",IF(C5309=FALSE,FALSE,IF('Data Transformation'!E5309&lt;$R$10,E5309,$R$10)),IF(C5309=FALSE,FALSE,IF(C5309&lt;$R$10,C5309,$R$10)))</f>
        <v>0</v>
      </c>
      <c r="H5309" t="b">
        <f>IF('Input and Summary Results'!$J$4="yes",'Data Transformation'!F5309,'Data Transformation'!D5309)</f>
        <v>0</v>
      </c>
      <c r="I5309" t="str">
        <f t="shared" si="277"/>
        <v/>
      </c>
    </row>
    <row r="5310" spans="2:9" x14ac:dyDescent="0.55000000000000004">
      <c r="B5310" t="b">
        <f>IF('Input and Summary Results'!D4892=0,FALSE,'Input and Summary Results'!$B4892)</f>
        <v>0</v>
      </c>
      <c r="C5310" t="b">
        <f>IF(OR(B5310=0,'Input and Summary Results'!D4892=0,'Input and Summary Results'!D4892=""),FALSE,'Input and Summary Results'!$D4892)</f>
        <v>0</v>
      </c>
      <c r="D5310" t="b">
        <f>IF(OR(B5310=0,'Input and Summary Results'!E4892=0),FALSE,'Input and Summary Results'!$E4892)</f>
        <v>0</v>
      </c>
      <c r="E5310" t="b">
        <f t="shared" si="278"/>
        <v>0</v>
      </c>
      <c r="F5310" t="b">
        <f t="shared" si="279"/>
        <v>0</v>
      </c>
      <c r="G5310" t="b">
        <f>IF('Input and Summary Results'!$J$4="yes",IF(C5310=FALSE,FALSE,IF('Data Transformation'!E5310&lt;$R$10,E5310,$R$10)),IF(C5310=FALSE,FALSE,IF(C5310&lt;$R$10,C5310,$R$10)))</f>
        <v>0</v>
      </c>
      <c r="H5310" t="b">
        <f>IF('Input and Summary Results'!$J$4="yes",'Data Transformation'!F5310,'Data Transformation'!D5310)</f>
        <v>0</v>
      </c>
      <c r="I5310" t="str">
        <f t="shared" si="277"/>
        <v/>
      </c>
    </row>
    <row r="5311" spans="2:9" x14ac:dyDescent="0.55000000000000004">
      <c r="B5311" t="b">
        <f>IF('Input and Summary Results'!D4893=0,FALSE,'Input and Summary Results'!$B4893)</f>
        <v>0</v>
      </c>
      <c r="C5311" t="b">
        <f>IF(OR(B5311=0,'Input and Summary Results'!D4893=0,'Input and Summary Results'!D4893=""),FALSE,'Input and Summary Results'!$D4893)</f>
        <v>0</v>
      </c>
      <c r="D5311" t="b">
        <f>IF(OR(B5311=0,'Input and Summary Results'!E4893=0),FALSE,'Input and Summary Results'!$E4893)</f>
        <v>0</v>
      </c>
      <c r="E5311" t="b">
        <f t="shared" si="278"/>
        <v>0</v>
      </c>
      <c r="F5311" t="b">
        <f t="shared" si="279"/>
        <v>0</v>
      </c>
      <c r="G5311" t="b">
        <f>IF('Input and Summary Results'!$J$4="yes",IF(C5311=FALSE,FALSE,IF('Data Transformation'!E5311&lt;$R$10,E5311,$R$10)),IF(C5311=FALSE,FALSE,IF(C5311&lt;$R$10,C5311,$R$10)))</f>
        <v>0</v>
      </c>
      <c r="H5311" t="b">
        <f>IF('Input and Summary Results'!$J$4="yes",'Data Transformation'!F5311,'Data Transformation'!D5311)</f>
        <v>0</v>
      </c>
      <c r="I5311" t="str">
        <f t="shared" si="277"/>
        <v/>
      </c>
    </row>
    <row r="5312" spans="2:9" x14ac:dyDescent="0.55000000000000004">
      <c r="B5312" t="b">
        <f>IF('Input and Summary Results'!D4894=0,FALSE,'Input and Summary Results'!$B4894)</f>
        <v>0</v>
      </c>
      <c r="C5312" t="b">
        <f>IF(OR(B5312=0,'Input and Summary Results'!D4894=0,'Input and Summary Results'!D4894=""),FALSE,'Input and Summary Results'!$D4894)</f>
        <v>0</v>
      </c>
      <c r="D5312" t="b">
        <f>IF(OR(B5312=0,'Input and Summary Results'!E4894=0),FALSE,'Input and Summary Results'!$E4894)</f>
        <v>0</v>
      </c>
      <c r="E5312" t="b">
        <f t="shared" si="278"/>
        <v>0</v>
      </c>
      <c r="F5312" t="b">
        <f t="shared" si="279"/>
        <v>0</v>
      </c>
      <c r="G5312" t="b">
        <f>IF('Input and Summary Results'!$J$4="yes",IF(C5312=FALSE,FALSE,IF('Data Transformation'!E5312&lt;$R$10,E5312,$R$10)),IF(C5312=FALSE,FALSE,IF(C5312&lt;$R$10,C5312,$R$10)))</f>
        <v>0</v>
      </c>
      <c r="H5312" t="b">
        <f>IF('Input and Summary Results'!$J$4="yes",'Data Transformation'!F5312,'Data Transformation'!D5312)</f>
        <v>0</v>
      </c>
      <c r="I5312" t="str">
        <f t="shared" si="277"/>
        <v/>
      </c>
    </row>
    <row r="5313" spans="2:9" x14ac:dyDescent="0.55000000000000004">
      <c r="B5313" t="b">
        <f>IF('Input and Summary Results'!D4895=0,FALSE,'Input and Summary Results'!$B4895)</f>
        <v>0</v>
      </c>
      <c r="C5313" t="b">
        <f>IF(OR(B5313=0,'Input and Summary Results'!D4895=0,'Input and Summary Results'!D4895=""),FALSE,'Input and Summary Results'!$D4895)</f>
        <v>0</v>
      </c>
      <c r="D5313" t="b">
        <f>IF(OR(B5313=0,'Input and Summary Results'!E4895=0),FALSE,'Input and Summary Results'!$E4895)</f>
        <v>0</v>
      </c>
      <c r="E5313" t="b">
        <f t="shared" si="278"/>
        <v>0</v>
      </c>
      <c r="F5313" t="b">
        <f t="shared" si="279"/>
        <v>0</v>
      </c>
      <c r="G5313" t="b">
        <f>IF('Input and Summary Results'!$J$4="yes",IF(C5313=FALSE,FALSE,IF('Data Transformation'!E5313&lt;$R$10,E5313,$R$10)),IF(C5313=FALSE,FALSE,IF(C5313&lt;$R$10,C5313,$R$10)))</f>
        <v>0</v>
      </c>
      <c r="H5313" t="b">
        <f>IF('Input and Summary Results'!$J$4="yes",'Data Transformation'!F5313,'Data Transformation'!D5313)</f>
        <v>0</v>
      </c>
      <c r="I5313" t="str">
        <f t="shared" si="277"/>
        <v/>
      </c>
    </row>
    <row r="5314" spans="2:9" x14ac:dyDescent="0.55000000000000004">
      <c r="B5314" t="b">
        <f>IF('Input and Summary Results'!D4896=0,FALSE,'Input and Summary Results'!$B4896)</f>
        <v>0</v>
      </c>
      <c r="C5314" t="b">
        <f>IF(OR(B5314=0,'Input and Summary Results'!D4896=0,'Input and Summary Results'!D4896=""),FALSE,'Input and Summary Results'!$D4896)</f>
        <v>0</v>
      </c>
      <c r="D5314" t="b">
        <f>IF(OR(B5314=0,'Input and Summary Results'!E4896=0),FALSE,'Input and Summary Results'!$E4896)</f>
        <v>0</v>
      </c>
      <c r="E5314" t="b">
        <f t="shared" si="278"/>
        <v>0</v>
      </c>
      <c r="F5314" t="b">
        <f t="shared" si="279"/>
        <v>0</v>
      </c>
      <c r="G5314" t="b">
        <f>IF('Input and Summary Results'!$J$4="yes",IF(C5314=FALSE,FALSE,IF('Data Transformation'!E5314&lt;$R$10,E5314,$R$10)),IF(C5314=FALSE,FALSE,IF(C5314&lt;$R$10,C5314,$R$10)))</f>
        <v>0</v>
      </c>
      <c r="H5314" t="b">
        <f>IF('Input and Summary Results'!$J$4="yes",'Data Transformation'!F5314,'Data Transformation'!D5314)</f>
        <v>0</v>
      </c>
      <c r="I5314" t="str">
        <f t="shared" si="277"/>
        <v/>
      </c>
    </row>
    <row r="5315" spans="2:9" x14ac:dyDescent="0.55000000000000004">
      <c r="B5315" t="b">
        <f>IF('Input and Summary Results'!D4897=0,FALSE,'Input and Summary Results'!$B4897)</f>
        <v>0</v>
      </c>
      <c r="C5315" t="b">
        <f>IF(OR(B5315=0,'Input and Summary Results'!D4897=0,'Input and Summary Results'!D4897=""),FALSE,'Input and Summary Results'!$D4897)</f>
        <v>0</v>
      </c>
      <c r="D5315" t="b">
        <f>IF(OR(B5315=0,'Input and Summary Results'!E4897=0),FALSE,'Input and Summary Results'!$E4897)</f>
        <v>0</v>
      </c>
      <c r="E5315" t="b">
        <f t="shared" si="278"/>
        <v>0</v>
      </c>
      <c r="F5315" t="b">
        <f t="shared" si="279"/>
        <v>0</v>
      </c>
      <c r="G5315" t="b">
        <f>IF('Input and Summary Results'!$J$4="yes",IF(C5315=FALSE,FALSE,IF('Data Transformation'!E5315&lt;$R$10,E5315,$R$10)),IF(C5315=FALSE,FALSE,IF(C5315&lt;$R$10,C5315,$R$10)))</f>
        <v>0</v>
      </c>
      <c r="H5315" t="b">
        <f>IF('Input and Summary Results'!$J$4="yes",'Data Transformation'!F5315,'Data Transformation'!D5315)</f>
        <v>0</v>
      </c>
      <c r="I5315" t="str">
        <f t="shared" si="277"/>
        <v/>
      </c>
    </row>
    <row r="5316" spans="2:9" x14ac:dyDescent="0.55000000000000004">
      <c r="B5316" t="b">
        <f>IF('Input and Summary Results'!D4898=0,FALSE,'Input and Summary Results'!$B4898)</f>
        <v>0</v>
      </c>
      <c r="C5316" t="b">
        <f>IF(OR(B5316=0,'Input and Summary Results'!D4898=0,'Input and Summary Results'!D4898=""),FALSE,'Input and Summary Results'!$D4898)</f>
        <v>0</v>
      </c>
      <c r="D5316" t="b">
        <f>IF(OR(B5316=0,'Input and Summary Results'!E4898=0),FALSE,'Input and Summary Results'!$E4898)</f>
        <v>0</v>
      </c>
      <c r="E5316" t="b">
        <f t="shared" si="278"/>
        <v>0</v>
      </c>
      <c r="F5316" t="b">
        <f t="shared" si="279"/>
        <v>0</v>
      </c>
      <c r="G5316" t="b">
        <f>IF('Input and Summary Results'!$J$4="yes",IF(C5316=FALSE,FALSE,IF('Data Transformation'!E5316&lt;$R$10,E5316,$R$10)),IF(C5316=FALSE,FALSE,IF(C5316&lt;$R$10,C5316,$R$10)))</f>
        <v>0</v>
      </c>
      <c r="H5316" t="b">
        <f>IF('Input and Summary Results'!$J$4="yes",'Data Transformation'!F5316,'Data Transformation'!D5316)</f>
        <v>0</v>
      </c>
      <c r="I5316" t="str">
        <f t="shared" si="277"/>
        <v/>
      </c>
    </row>
    <row r="5317" spans="2:9" x14ac:dyDescent="0.55000000000000004">
      <c r="B5317" t="b">
        <f>IF('Input and Summary Results'!D4899=0,FALSE,'Input and Summary Results'!$B4899)</f>
        <v>0</v>
      </c>
      <c r="C5317" t="b">
        <f>IF(OR(B5317=0,'Input and Summary Results'!D4899=0,'Input and Summary Results'!D4899=""),FALSE,'Input and Summary Results'!$D4899)</f>
        <v>0</v>
      </c>
      <c r="D5317" t="b">
        <f>IF(OR(B5317=0,'Input and Summary Results'!E4899=0),FALSE,'Input and Summary Results'!$E4899)</f>
        <v>0</v>
      </c>
      <c r="E5317" t="b">
        <f t="shared" si="278"/>
        <v>0</v>
      </c>
      <c r="F5317" t="b">
        <f t="shared" si="279"/>
        <v>0</v>
      </c>
      <c r="G5317" t="b">
        <f>IF('Input and Summary Results'!$J$4="yes",IF(C5317=FALSE,FALSE,IF('Data Transformation'!E5317&lt;$R$10,E5317,$R$10)),IF(C5317=FALSE,FALSE,IF(C5317&lt;$R$10,C5317,$R$10)))</f>
        <v>0</v>
      </c>
      <c r="H5317" t="b">
        <f>IF('Input and Summary Results'!$J$4="yes",'Data Transformation'!F5317,'Data Transformation'!D5317)</f>
        <v>0</v>
      </c>
      <c r="I5317" t="str">
        <f t="shared" ref="I5317:I5380" si="280">IF(G5317=FALSE,"",B5317)</f>
        <v/>
      </c>
    </row>
    <row r="5318" spans="2:9" x14ac:dyDescent="0.55000000000000004">
      <c r="B5318" t="b">
        <f>IF('Input and Summary Results'!D4900=0,FALSE,'Input and Summary Results'!$B4900)</f>
        <v>0</v>
      </c>
      <c r="C5318" t="b">
        <f>IF(OR(B5318=0,'Input and Summary Results'!D4900=0,'Input and Summary Results'!D4900=""),FALSE,'Input and Summary Results'!$D4900)</f>
        <v>0</v>
      </c>
      <c r="D5318" t="b">
        <f>IF(OR(B5318=0,'Input and Summary Results'!E4900=0),FALSE,'Input and Summary Results'!$E4900)</f>
        <v>0</v>
      </c>
      <c r="E5318" t="b">
        <f t="shared" si="278"/>
        <v>0</v>
      </c>
      <c r="F5318" t="b">
        <f t="shared" si="279"/>
        <v>0</v>
      </c>
      <c r="G5318" t="b">
        <f>IF('Input and Summary Results'!$J$4="yes",IF(C5318=FALSE,FALSE,IF('Data Transformation'!E5318&lt;$R$10,E5318,$R$10)),IF(C5318=FALSE,FALSE,IF(C5318&lt;$R$10,C5318,$R$10)))</f>
        <v>0</v>
      </c>
      <c r="H5318" t="b">
        <f>IF('Input and Summary Results'!$J$4="yes",'Data Transformation'!F5318,'Data Transformation'!D5318)</f>
        <v>0</v>
      </c>
      <c r="I5318" t="str">
        <f t="shared" si="280"/>
        <v/>
      </c>
    </row>
    <row r="5319" spans="2:9" x14ac:dyDescent="0.55000000000000004">
      <c r="B5319" t="b">
        <f>IF('Input and Summary Results'!D4901=0,FALSE,'Input and Summary Results'!$B4901)</f>
        <v>0</v>
      </c>
      <c r="C5319" t="b">
        <f>IF(OR(B5319=0,'Input and Summary Results'!D4901=0,'Input and Summary Results'!D4901=""),FALSE,'Input and Summary Results'!$D4901)</f>
        <v>0</v>
      </c>
      <c r="D5319" t="b">
        <f>IF(OR(B5319=0,'Input and Summary Results'!E4901=0),FALSE,'Input and Summary Results'!$E4901)</f>
        <v>0</v>
      </c>
      <c r="E5319" t="b">
        <f t="shared" si="278"/>
        <v>0</v>
      </c>
      <c r="F5319" t="b">
        <f t="shared" si="279"/>
        <v>0</v>
      </c>
      <c r="G5319" t="b">
        <f>IF('Input and Summary Results'!$J$4="yes",IF(C5319=FALSE,FALSE,IF('Data Transformation'!E5319&lt;$R$10,E5319,$R$10)),IF(C5319=FALSE,FALSE,IF(C5319&lt;$R$10,C5319,$R$10)))</f>
        <v>0</v>
      </c>
      <c r="H5319" t="b">
        <f>IF('Input and Summary Results'!$J$4="yes",'Data Transformation'!F5319,'Data Transformation'!D5319)</f>
        <v>0</v>
      </c>
      <c r="I5319" t="str">
        <f t="shared" si="280"/>
        <v/>
      </c>
    </row>
    <row r="5320" spans="2:9" x14ac:dyDescent="0.55000000000000004">
      <c r="B5320" t="b">
        <f>IF('Input and Summary Results'!D4902=0,FALSE,'Input and Summary Results'!$B4902)</f>
        <v>0</v>
      </c>
      <c r="C5320" t="b">
        <f>IF(OR(B5320=0,'Input and Summary Results'!D4902=0,'Input and Summary Results'!D4902=""),FALSE,'Input and Summary Results'!$D4902)</f>
        <v>0</v>
      </c>
      <c r="D5320" t="b">
        <f>IF(OR(B5320=0,'Input and Summary Results'!E4902=0),FALSE,'Input and Summary Results'!$E4902)</f>
        <v>0</v>
      </c>
      <c r="E5320" t="b">
        <f t="shared" si="278"/>
        <v>0</v>
      </c>
      <c r="F5320" t="b">
        <f t="shared" si="279"/>
        <v>0</v>
      </c>
      <c r="G5320" t="b">
        <f>IF('Input and Summary Results'!$J$4="yes",IF(C5320=FALSE,FALSE,IF('Data Transformation'!E5320&lt;$R$10,E5320,$R$10)),IF(C5320=FALSE,FALSE,IF(C5320&lt;$R$10,C5320,$R$10)))</f>
        <v>0</v>
      </c>
      <c r="H5320" t="b">
        <f>IF('Input and Summary Results'!$J$4="yes",'Data Transformation'!F5320,'Data Transformation'!D5320)</f>
        <v>0</v>
      </c>
      <c r="I5320" t="str">
        <f t="shared" si="280"/>
        <v/>
      </c>
    </row>
    <row r="5321" spans="2:9" x14ac:dyDescent="0.55000000000000004">
      <c r="B5321" t="b">
        <f>IF('Input and Summary Results'!D4903=0,FALSE,'Input and Summary Results'!$B4903)</f>
        <v>0</v>
      </c>
      <c r="C5321" t="b">
        <f>IF(OR(B5321=0,'Input and Summary Results'!D4903=0,'Input and Summary Results'!D4903=""),FALSE,'Input and Summary Results'!$D4903)</f>
        <v>0</v>
      </c>
      <c r="D5321" t="b">
        <f>IF(OR(B5321=0,'Input and Summary Results'!E4903=0),FALSE,'Input and Summary Results'!$E4903)</f>
        <v>0</v>
      </c>
      <c r="E5321" t="b">
        <f t="shared" si="278"/>
        <v>0</v>
      </c>
      <c r="F5321" t="b">
        <f t="shared" si="279"/>
        <v>0</v>
      </c>
      <c r="G5321" t="b">
        <f>IF('Input and Summary Results'!$J$4="yes",IF(C5321=FALSE,FALSE,IF('Data Transformation'!E5321&lt;$R$10,E5321,$R$10)),IF(C5321=FALSE,FALSE,IF(C5321&lt;$R$10,C5321,$R$10)))</f>
        <v>0</v>
      </c>
      <c r="H5321" t="b">
        <f>IF('Input and Summary Results'!$J$4="yes",'Data Transformation'!F5321,'Data Transformation'!D5321)</f>
        <v>0</v>
      </c>
      <c r="I5321" t="str">
        <f t="shared" si="280"/>
        <v/>
      </c>
    </row>
    <row r="5322" spans="2:9" x14ac:dyDescent="0.55000000000000004">
      <c r="B5322" t="b">
        <f>IF('Input and Summary Results'!D4904=0,FALSE,'Input and Summary Results'!$B4904)</f>
        <v>0</v>
      </c>
      <c r="C5322" t="b">
        <f>IF(OR(B5322=0,'Input and Summary Results'!D4904=0,'Input and Summary Results'!D4904=""),FALSE,'Input and Summary Results'!$D4904)</f>
        <v>0</v>
      </c>
      <c r="D5322" t="b">
        <f>IF(OR(B5322=0,'Input and Summary Results'!E4904=0),FALSE,'Input and Summary Results'!$E4904)</f>
        <v>0</v>
      </c>
      <c r="E5322" t="b">
        <f t="shared" si="278"/>
        <v>0</v>
      </c>
      <c r="F5322" t="b">
        <f t="shared" si="279"/>
        <v>0</v>
      </c>
      <c r="G5322" t="b">
        <f>IF('Input and Summary Results'!$J$4="yes",IF(C5322=FALSE,FALSE,IF('Data Transformation'!E5322&lt;$R$10,E5322,$R$10)),IF(C5322=FALSE,FALSE,IF(C5322&lt;$R$10,C5322,$R$10)))</f>
        <v>0</v>
      </c>
      <c r="H5322" t="b">
        <f>IF('Input and Summary Results'!$J$4="yes",'Data Transformation'!F5322,'Data Transformation'!D5322)</f>
        <v>0</v>
      </c>
      <c r="I5322" t="str">
        <f t="shared" si="280"/>
        <v/>
      </c>
    </row>
    <row r="5323" spans="2:9" x14ac:dyDescent="0.55000000000000004">
      <c r="B5323" t="b">
        <f>IF('Input and Summary Results'!D4905=0,FALSE,'Input and Summary Results'!$B4905)</f>
        <v>0</v>
      </c>
      <c r="C5323" t="b">
        <f>IF(OR(B5323=0,'Input and Summary Results'!D4905=0,'Input and Summary Results'!D4905=""),FALSE,'Input and Summary Results'!$D4905)</f>
        <v>0</v>
      </c>
      <c r="D5323" t="b">
        <f>IF(OR(B5323=0,'Input and Summary Results'!E4905=0),FALSE,'Input and Summary Results'!$E4905)</f>
        <v>0</v>
      </c>
      <c r="E5323" t="b">
        <f t="shared" si="278"/>
        <v>0</v>
      </c>
      <c r="F5323" t="b">
        <f t="shared" si="279"/>
        <v>0</v>
      </c>
      <c r="G5323" t="b">
        <f>IF('Input and Summary Results'!$J$4="yes",IF(C5323=FALSE,FALSE,IF('Data Transformation'!E5323&lt;$R$10,E5323,$R$10)),IF(C5323=FALSE,FALSE,IF(C5323&lt;$R$10,C5323,$R$10)))</f>
        <v>0</v>
      </c>
      <c r="H5323" t="b">
        <f>IF('Input and Summary Results'!$J$4="yes",'Data Transformation'!F5323,'Data Transformation'!D5323)</f>
        <v>0</v>
      </c>
      <c r="I5323" t="str">
        <f t="shared" si="280"/>
        <v/>
      </c>
    </row>
    <row r="5324" spans="2:9" x14ac:dyDescent="0.55000000000000004">
      <c r="B5324" t="b">
        <f>IF('Input and Summary Results'!D4906=0,FALSE,'Input and Summary Results'!$B4906)</f>
        <v>0</v>
      </c>
      <c r="C5324" t="b">
        <f>IF(OR(B5324=0,'Input and Summary Results'!D4906=0,'Input and Summary Results'!D4906=""),FALSE,'Input and Summary Results'!$D4906)</f>
        <v>0</v>
      </c>
      <c r="D5324" t="b">
        <f>IF(OR(B5324=0,'Input and Summary Results'!E4906=0),FALSE,'Input and Summary Results'!$E4906)</f>
        <v>0</v>
      </c>
      <c r="E5324" t="b">
        <f t="shared" si="278"/>
        <v>0</v>
      </c>
      <c r="F5324" t="b">
        <f t="shared" si="279"/>
        <v>0</v>
      </c>
      <c r="G5324" t="b">
        <f>IF('Input and Summary Results'!$J$4="yes",IF(C5324=FALSE,FALSE,IF('Data Transformation'!E5324&lt;$R$10,E5324,$R$10)),IF(C5324=FALSE,FALSE,IF(C5324&lt;$R$10,C5324,$R$10)))</f>
        <v>0</v>
      </c>
      <c r="H5324" t="b">
        <f>IF('Input and Summary Results'!$J$4="yes",'Data Transformation'!F5324,'Data Transformation'!D5324)</f>
        <v>0</v>
      </c>
      <c r="I5324" t="str">
        <f t="shared" si="280"/>
        <v/>
      </c>
    </row>
    <row r="5325" spans="2:9" x14ac:dyDescent="0.55000000000000004">
      <c r="B5325" t="b">
        <f>IF('Input and Summary Results'!D4907=0,FALSE,'Input and Summary Results'!$B4907)</f>
        <v>0</v>
      </c>
      <c r="C5325" t="b">
        <f>IF(OR(B5325=0,'Input and Summary Results'!D4907=0,'Input and Summary Results'!D4907=""),FALSE,'Input and Summary Results'!$D4907)</f>
        <v>0</v>
      </c>
      <c r="D5325" t="b">
        <f>IF(OR(B5325=0,'Input and Summary Results'!E4907=0),FALSE,'Input and Summary Results'!$E4907)</f>
        <v>0</v>
      </c>
      <c r="E5325" t="b">
        <f t="shared" si="278"/>
        <v>0</v>
      </c>
      <c r="F5325" t="b">
        <f t="shared" si="279"/>
        <v>0</v>
      </c>
      <c r="G5325" t="b">
        <f>IF('Input and Summary Results'!$J$4="yes",IF(C5325=FALSE,FALSE,IF('Data Transformation'!E5325&lt;$R$10,E5325,$R$10)),IF(C5325=FALSE,FALSE,IF(C5325&lt;$R$10,C5325,$R$10)))</f>
        <v>0</v>
      </c>
      <c r="H5325" t="b">
        <f>IF('Input and Summary Results'!$J$4="yes",'Data Transformation'!F5325,'Data Transformation'!D5325)</f>
        <v>0</v>
      </c>
      <c r="I5325" t="str">
        <f t="shared" si="280"/>
        <v/>
      </c>
    </row>
    <row r="5326" spans="2:9" x14ac:dyDescent="0.55000000000000004">
      <c r="B5326" t="b">
        <f>IF('Input and Summary Results'!D4908=0,FALSE,'Input and Summary Results'!$B4908)</f>
        <v>0</v>
      </c>
      <c r="C5326" t="b">
        <f>IF(OR(B5326=0,'Input and Summary Results'!D4908=0,'Input and Summary Results'!D4908=""),FALSE,'Input and Summary Results'!$D4908)</f>
        <v>0</v>
      </c>
      <c r="D5326" t="b">
        <f>IF(OR(B5326=0,'Input and Summary Results'!E4908=0),FALSE,'Input and Summary Results'!$E4908)</f>
        <v>0</v>
      </c>
      <c r="E5326" t="b">
        <f t="shared" si="278"/>
        <v>0</v>
      </c>
      <c r="F5326" t="b">
        <f t="shared" si="279"/>
        <v>0</v>
      </c>
      <c r="G5326" t="b">
        <f>IF('Input and Summary Results'!$J$4="yes",IF(C5326=FALSE,FALSE,IF('Data Transformation'!E5326&lt;$R$10,E5326,$R$10)),IF(C5326=FALSE,FALSE,IF(C5326&lt;$R$10,C5326,$R$10)))</f>
        <v>0</v>
      </c>
      <c r="H5326" t="b">
        <f>IF('Input and Summary Results'!$J$4="yes",'Data Transformation'!F5326,'Data Transformation'!D5326)</f>
        <v>0</v>
      </c>
      <c r="I5326" t="str">
        <f t="shared" si="280"/>
        <v/>
      </c>
    </row>
    <row r="5327" spans="2:9" x14ac:dyDescent="0.55000000000000004">
      <c r="B5327" t="b">
        <f>IF('Input and Summary Results'!D4909=0,FALSE,'Input and Summary Results'!$B4909)</f>
        <v>0</v>
      </c>
      <c r="C5327" t="b">
        <f>IF(OR(B5327=0,'Input and Summary Results'!D4909=0,'Input and Summary Results'!D4909=""),FALSE,'Input and Summary Results'!$D4909)</f>
        <v>0</v>
      </c>
      <c r="D5327" t="b">
        <f>IF(OR(B5327=0,'Input and Summary Results'!E4909=0),FALSE,'Input and Summary Results'!$E4909)</f>
        <v>0</v>
      </c>
      <c r="E5327" t="b">
        <f t="shared" si="278"/>
        <v>0</v>
      </c>
      <c r="F5327" t="b">
        <f t="shared" si="279"/>
        <v>0</v>
      </c>
      <c r="G5327" t="b">
        <f>IF('Input and Summary Results'!$J$4="yes",IF(C5327=FALSE,FALSE,IF('Data Transformation'!E5327&lt;$R$10,E5327,$R$10)),IF(C5327=FALSE,FALSE,IF(C5327&lt;$R$10,C5327,$R$10)))</f>
        <v>0</v>
      </c>
      <c r="H5327" t="b">
        <f>IF('Input and Summary Results'!$J$4="yes",'Data Transformation'!F5327,'Data Transformation'!D5327)</f>
        <v>0</v>
      </c>
      <c r="I5327" t="str">
        <f t="shared" si="280"/>
        <v/>
      </c>
    </row>
    <row r="5328" spans="2:9" x14ac:dyDescent="0.55000000000000004">
      <c r="B5328" t="b">
        <f>IF('Input and Summary Results'!D4910=0,FALSE,'Input and Summary Results'!$B4910)</f>
        <v>0</v>
      </c>
      <c r="C5328" t="b">
        <f>IF(OR(B5328=0,'Input and Summary Results'!D4910=0,'Input and Summary Results'!D4910=""),FALSE,'Input and Summary Results'!$D4910)</f>
        <v>0</v>
      </c>
      <c r="D5328" t="b">
        <f>IF(OR(B5328=0,'Input and Summary Results'!E4910=0),FALSE,'Input and Summary Results'!$E4910)</f>
        <v>0</v>
      </c>
      <c r="E5328" t="b">
        <f t="shared" si="278"/>
        <v>0</v>
      </c>
      <c r="F5328" t="b">
        <f t="shared" si="279"/>
        <v>0</v>
      </c>
      <c r="G5328" t="b">
        <f>IF('Input and Summary Results'!$J$4="yes",IF(C5328=FALSE,FALSE,IF('Data Transformation'!E5328&lt;$R$10,E5328,$R$10)),IF(C5328=FALSE,FALSE,IF(C5328&lt;$R$10,C5328,$R$10)))</f>
        <v>0</v>
      </c>
      <c r="H5328" t="b">
        <f>IF('Input and Summary Results'!$J$4="yes",'Data Transformation'!F5328,'Data Transformation'!D5328)</f>
        <v>0</v>
      </c>
      <c r="I5328" t="str">
        <f t="shared" si="280"/>
        <v/>
      </c>
    </row>
    <row r="5329" spans="2:9" x14ac:dyDescent="0.55000000000000004">
      <c r="B5329" t="b">
        <f>IF('Input and Summary Results'!D4911=0,FALSE,'Input and Summary Results'!$B4911)</f>
        <v>0</v>
      </c>
      <c r="C5329" t="b">
        <f>IF(OR(B5329=0,'Input and Summary Results'!D4911=0,'Input and Summary Results'!D4911=""),FALSE,'Input and Summary Results'!$D4911)</f>
        <v>0</v>
      </c>
      <c r="D5329" t="b">
        <f>IF(OR(B5329=0,'Input and Summary Results'!E4911=0),FALSE,'Input and Summary Results'!$E4911)</f>
        <v>0</v>
      </c>
      <c r="E5329" t="b">
        <f t="shared" si="278"/>
        <v>0</v>
      </c>
      <c r="F5329" t="b">
        <f t="shared" si="279"/>
        <v>0</v>
      </c>
      <c r="G5329" t="b">
        <f>IF('Input and Summary Results'!$J$4="yes",IF(C5329=FALSE,FALSE,IF('Data Transformation'!E5329&lt;$R$10,E5329,$R$10)),IF(C5329=FALSE,FALSE,IF(C5329&lt;$R$10,C5329,$R$10)))</f>
        <v>0</v>
      </c>
      <c r="H5329" t="b">
        <f>IF('Input and Summary Results'!$J$4="yes",'Data Transformation'!F5329,'Data Transformation'!D5329)</f>
        <v>0</v>
      </c>
      <c r="I5329" t="str">
        <f t="shared" si="280"/>
        <v/>
      </c>
    </row>
    <row r="5330" spans="2:9" x14ac:dyDescent="0.55000000000000004">
      <c r="B5330" t="b">
        <f>IF('Input and Summary Results'!D4912=0,FALSE,'Input and Summary Results'!$B4912)</f>
        <v>0</v>
      </c>
      <c r="C5330" t="b">
        <f>IF(OR(B5330=0,'Input and Summary Results'!D4912=0,'Input and Summary Results'!D4912=""),FALSE,'Input and Summary Results'!$D4912)</f>
        <v>0</v>
      </c>
      <c r="D5330" t="b">
        <f>IF(OR(B5330=0,'Input and Summary Results'!E4912=0),FALSE,'Input and Summary Results'!$E4912)</f>
        <v>0</v>
      </c>
      <c r="E5330" t="b">
        <f t="shared" si="278"/>
        <v>0</v>
      </c>
      <c r="F5330" t="b">
        <f t="shared" si="279"/>
        <v>0</v>
      </c>
      <c r="G5330" t="b">
        <f>IF('Input and Summary Results'!$J$4="yes",IF(C5330=FALSE,FALSE,IF('Data Transformation'!E5330&lt;$R$10,E5330,$R$10)),IF(C5330=FALSE,FALSE,IF(C5330&lt;$R$10,C5330,$R$10)))</f>
        <v>0</v>
      </c>
      <c r="H5330" t="b">
        <f>IF('Input and Summary Results'!$J$4="yes",'Data Transformation'!F5330,'Data Transformation'!D5330)</f>
        <v>0</v>
      </c>
      <c r="I5330" t="str">
        <f t="shared" si="280"/>
        <v/>
      </c>
    </row>
    <row r="5331" spans="2:9" x14ac:dyDescent="0.55000000000000004">
      <c r="B5331" t="b">
        <f>IF('Input and Summary Results'!D4913=0,FALSE,'Input and Summary Results'!$B4913)</f>
        <v>0</v>
      </c>
      <c r="C5331" t="b">
        <f>IF(OR(B5331=0,'Input and Summary Results'!D4913=0,'Input and Summary Results'!D4913=""),FALSE,'Input and Summary Results'!$D4913)</f>
        <v>0</v>
      </c>
      <c r="D5331" t="b">
        <f>IF(OR(B5331=0,'Input and Summary Results'!E4913=0),FALSE,'Input and Summary Results'!$E4913)</f>
        <v>0</v>
      </c>
      <c r="E5331" t="b">
        <f t="shared" si="278"/>
        <v>0</v>
      </c>
      <c r="F5331" t="b">
        <f t="shared" si="279"/>
        <v>0</v>
      </c>
      <c r="G5331" t="b">
        <f>IF('Input and Summary Results'!$J$4="yes",IF(C5331=FALSE,FALSE,IF('Data Transformation'!E5331&lt;$R$10,E5331,$R$10)),IF(C5331=FALSE,FALSE,IF(C5331&lt;$R$10,C5331,$R$10)))</f>
        <v>0</v>
      </c>
      <c r="H5331" t="b">
        <f>IF('Input and Summary Results'!$J$4="yes",'Data Transformation'!F5331,'Data Transformation'!D5331)</f>
        <v>0</v>
      </c>
      <c r="I5331" t="str">
        <f t="shared" si="280"/>
        <v/>
      </c>
    </row>
    <row r="5332" spans="2:9" x14ac:dyDescent="0.55000000000000004">
      <c r="B5332" t="b">
        <f>IF('Input and Summary Results'!D4914=0,FALSE,'Input and Summary Results'!$B4914)</f>
        <v>0</v>
      </c>
      <c r="C5332" t="b">
        <f>IF(OR(B5332=0,'Input and Summary Results'!D4914=0,'Input and Summary Results'!D4914=""),FALSE,'Input and Summary Results'!$D4914)</f>
        <v>0</v>
      </c>
      <c r="D5332" t="b">
        <f>IF(OR(B5332=0,'Input and Summary Results'!E4914=0),FALSE,'Input and Summary Results'!$E4914)</f>
        <v>0</v>
      </c>
      <c r="E5332" t="b">
        <f t="shared" si="278"/>
        <v>0</v>
      </c>
      <c r="F5332" t="b">
        <f t="shared" si="279"/>
        <v>0</v>
      </c>
      <c r="G5332" t="b">
        <f>IF('Input and Summary Results'!$J$4="yes",IF(C5332=FALSE,FALSE,IF('Data Transformation'!E5332&lt;$R$10,E5332,$R$10)),IF(C5332=FALSE,FALSE,IF(C5332&lt;$R$10,C5332,$R$10)))</f>
        <v>0</v>
      </c>
      <c r="H5332" t="b">
        <f>IF('Input and Summary Results'!$J$4="yes",'Data Transformation'!F5332,'Data Transformation'!D5332)</f>
        <v>0</v>
      </c>
      <c r="I5332" t="str">
        <f t="shared" si="280"/>
        <v/>
      </c>
    </row>
    <row r="5333" spans="2:9" x14ac:dyDescent="0.55000000000000004">
      <c r="B5333" t="b">
        <f>IF('Input and Summary Results'!D4915=0,FALSE,'Input and Summary Results'!$B4915)</f>
        <v>0</v>
      </c>
      <c r="C5333" t="b">
        <f>IF(OR(B5333=0,'Input and Summary Results'!D4915=0,'Input and Summary Results'!D4915=""),FALSE,'Input and Summary Results'!$D4915)</f>
        <v>0</v>
      </c>
      <c r="D5333" t="b">
        <f>IF(OR(B5333=0,'Input and Summary Results'!E4915=0),FALSE,'Input and Summary Results'!$E4915)</f>
        <v>0</v>
      </c>
      <c r="E5333" t="b">
        <f t="shared" si="278"/>
        <v>0</v>
      </c>
      <c r="F5333" t="b">
        <f t="shared" si="279"/>
        <v>0</v>
      </c>
      <c r="G5333" t="b">
        <f>IF('Input and Summary Results'!$J$4="yes",IF(C5333=FALSE,FALSE,IF('Data Transformation'!E5333&lt;$R$10,E5333,$R$10)),IF(C5333=FALSE,FALSE,IF(C5333&lt;$R$10,C5333,$R$10)))</f>
        <v>0</v>
      </c>
      <c r="H5333" t="b">
        <f>IF('Input and Summary Results'!$J$4="yes",'Data Transformation'!F5333,'Data Transformation'!D5333)</f>
        <v>0</v>
      </c>
      <c r="I5333" t="str">
        <f t="shared" si="280"/>
        <v/>
      </c>
    </row>
    <row r="5334" spans="2:9" x14ac:dyDescent="0.55000000000000004">
      <c r="B5334" t="b">
        <f>IF('Input and Summary Results'!D4916=0,FALSE,'Input and Summary Results'!$B4916)</f>
        <v>0</v>
      </c>
      <c r="C5334" t="b">
        <f>IF(OR(B5334=0,'Input and Summary Results'!D4916=0,'Input and Summary Results'!D4916=""),FALSE,'Input and Summary Results'!$D4916)</f>
        <v>0</v>
      </c>
      <c r="D5334" t="b">
        <f>IF(OR(B5334=0,'Input and Summary Results'!E4916=0),FALSE,'Input and Summary Results'!$E4916)</f>
        <v>0</v>
      </c>
      <c r="E5334" t="b">
        <f t="shared" si="278"/>
        <v>0</v>
      </c>
      <c r="F5334" t="b">
        <f t="shared" si="279"/>
        <v>0</v>
      </c>
      <c r="G5334" t="b">
        <f>IF('Input and Summary Results'!$J$4="yes",IF(C5334=FALSE,FALSE,IF('Data Transformation'!E5334&lt;$R$10,E5334,$R$10)),IF(C5334=FALSE,FALSE,IF(C5334&lt;$R$10,C5334,$R$10)))</f>
        <v>0</v>
      </c>
      <c r="H5334" t="b">
        <f>IF('Input and Summary Results'!$J$4="yes",'Data Transformation'!F5334,'Data Transformation'!D5334)</f>
        <v>0</v>
      </c>
      <c r="I5334" t="str">
        <f t="shared" si="280"/>
        <v/>
      </c>
    </row>
    <row r="5335" spans="2:9" x14ac:dyDescent="0.55000000000000004">
      <c r="B5335" t="b">
        <f>IF('Input and Summary Results'!D4917=0,FALSE,'Input and Summary Results'!$B4917)</f>
        <v>0</v>
      </c>
      <c r="C5335" t="b">
        <f>IF(OR(B5335=0,'Input and Summary Results'!D4917=0,'Input and Summary Results'!D4917=""),FALSE,'Input and Summary Results'!$D4917)</f>
        <v>0</v>
      </c>
      <c r="D5335" t="b">
        <f>IF(OR(B5335=0,'Input and Summary Results'!E4917=0),FALSE,'Input and Summary Results'!$E4917)</f>
        <v>0</v>
      </c>
      <c r="E5335" t="b">
        <f t="shared" si="278"/>
        <v>0</v>
      </c>
      <c r="F5335" t="b">
        <f t="shared" si="279"/>
        <v>0</v>
      </c>
      <c r="G5335" t="b">
        <f>IF('Input and Summary Results'!$J$4="yes",IF(C5335=FALSE,FALSE,IF('Data Transformation'!E5335&lt;$R$10,E5335,$R$10)),IF(C5335=FALSE,FALSE,IF(C5335&lt;$R$10,C5335,$R$10)))</f>
        <v>0</v>
      </c>
      <c r="H5335" t="b">
        <f>IF('Input and Summary Results'!$J$4="yes",'Data Transformation'!F5335,'Data Transformation'!D5335)</f>
        <v>0</v>
      </c>
      <c r="I5335" t="str">
        <f t="shared" si="280"/>
        <v/>
      </c>
    </row>
    <row r="5336" spans="2:9" x14ac:dyDescent="0.55000000000000004">
      <c r="B5336" t="b">
        <f>IF('Input and Summary Results'!D4918=0,FALSE,'Input and Summary Results'!$B4918)</f>
        <v>0</v>
      </c>
      <c r="C5336" t="b">
        <f>IF(OR(B5336=0,'Input and Summary Results'!D4918=0,'Input and Summary Results'!D4918=""),FALSE,'Input and Summary Results'!$D4918)</f>
        <v>0</v>
      </c>
      <c r="D5336" t="b">
        <f>IF(OR(B5336=0,'Input and Summary Results'!E4918=0),FALSE,'Input and Summary Results'!$E4918)</f>
        <v>0</v>
      </c>
      <c r="E5336" t="b">
        <f t="shared" si="278"/>
        <v>0</v>
      </c>
      <c r="F5336" t="b">
        <f t="shared" si="279"/>
        <v>0</v>
      </c>
      <c r="G5336" t="b">
        <f>IF('Input and Summary Results'!$J$4="yes",IF(C5336=FALSE,FALSE,IF('Data Transformation'!E5336&lt;$R$10,E5336,$R$10)),IF(C5336=FALSE,FALSE,IF(C5336&lt;$R$10,C5336,$R$10)))</f>
        <v>0</v>
      </c>
      <c r="H5336" t="b">
        <f>IF('Input and Summary Results'!$J$4="yes",'Data Transformation'!F5336,'Data Transformation'!D5336)</f>
        <v>0</v>
      </c>
      <c r="I5336" t="str">
        <f t="shared" si="280"/>
        <v/>
      </c>
    </row>
    <row r="5337" spans="2:9" x14ac:dyDescent="0.55000000000000004">
      <c r="B5337" t="b">
        <f>IF('Input and Summary Results'!D4919=0,FALSE,'Input and Summary Results'!$B4919)</f>
        <v>0</v>
      </c>
      <c r="C5337" t="b">
        <f>IF(OR(B5337=0,'Input and Summary Results'!D4919=0,'Input and Summary Results'!D4919=""),FALSE,'Input and Summary Results'!$D4919)</f>
        <v>0</v>
      </c>
      <c r="D5337" t="b">
        <f>IF(OR(B5337=0,'Input and Summary Results'!E4919=0),FALSE,'Input and Summary Results'!$E4919)</f>
        <v>0</v>
      </c>
      <c r="E5337" t="b">
        <f t="shared" si="278"/>
        <v>0</v>
      </c>
      <c r="F5337" t="b">
        <f t="shared" si="279"/>
        <v>0</v>
      </c>
      <c r="G5337" t="b">
        <f>IF('Input and Summary Results'!$J$4="yes",IF(C5337=FALSE,FALSE,IF('Data Transformation'!E5337&lt;$R$10,E5337,$R$10)),IF(C5337=FALSE,FALSE,IF(C5337&lt;$R$10,C5337,$R$10)))</f>
        <v>0</v>
      </c>
      <c r="H5337" t="b">
        <f>IF('Input and Summary Results'!$J$4="yes",'Data Transformation'!F5337,'Data Transformation'!D5337)</f>
        <v>0</v>
      </c>
      <c r="I5337" t="str">
        <f t="shared" si="280"/>
        <v/>
      </c>
    </row>
    <row r="5338" spans="2:9" x14ac:dyDescent="0.55000000000000004">
      <c r="B5338" t="b">
        <f>IF('Input and Summary Results'!D4920=0,FALSE,'Input and Summary Results'!$B4920)</f>
        <v>0</v>
      </c>
      <c r="C5338" t="b">
        <f>IF(OR(B5338=0,'Input and Summary Results'!D4920=0,'Input and Summary Results'!D4920=""),FALSE,'Input and Summary Results'!$D4920)</f>
        <v>0</v>
      </c>
      <c r="D5338" t="b">
        <f>IF(OR(B5338=0,'Input and Summary Results'!E4920=0),FALSE,'Input and Summary Results'!$E4920)</f>
        <v>0</v>
      </c>
      <c r="E5338" t="b">
        <f t="shared" si="278"/>
        <v>0</v>
      </c>
      <c r="F5338" t="b">
        <f t="shared" si="279"/>
        <v>0</v>
      </c>
      <c r="G5338" t="b">
        <f>IF('Input and Summary Results'!$J$4="yes",IF(C5338=FALSE,FALSE,IF('Data Transformation'!E5338&lt;$R$10,E5338,$R$10)),IF(C5338=FALSE,FALSE,IF(C5338&lt;$R$10,C5338,$R$10)))</f>
        <v>0</v>
      </c>
      <c r="H5338" t="b">
        <f>IF('Input and Summary Results'!$J$4="yes",'Data Transformation'!F5338,'Data Transformation'!D5338)</f>
        <v>0</v>
      </c>
      <c r="I5338" t="str">
        <f t="shared" si="280"/>
        <v/>
      </c>
    </row>
    <row r="5339" spans="2:9" x14ac:dyDescent="0.55000000000000004">
      <c r="B5339" t="b">
        <f>IF('Input and Summary Results'!D4921=0,FALSE,'Input and Summary Results'!$B4921)</f>
        <v>0</v>
      </c>
      <c r="C5339" t="b">
        <f>IF(OR(B5339=0,'Input and Summary Results'!D4921=0,'Input and Summary Results'!D4921=""),FALSE,'Input and Summary Results'!$D4921)</f>
        <v>0</v>
      </c>
      <c r="D5339" t="b">
        <f>IF(OR(B5339=0,'Input and Summary Results'!E4921=0),FALSE,'Input and Summary Results'!$E4921)</f>
        <v>0</v>
      </c>
      <c r="E5339" t="b">
        <f t="shared" si="278"/>
        <v>0</v>
      </c>
      <c r="F5339" t="b">
        <f t="shared" si="279"/>
        <v>0</v>
      </c>
      <c r="G5339" t="b">
        <f>IF('Input and Summary Results'!$J$4="yes",IF(C5339=FALSE,FALSE,IF('Data Transformation'!E5339&lt;$R$10,E5339,$R$10)),IF(C5339=FALSE,FALSE,IF(C5339&lt;$R$10,C5339,$R$10)))</f>
        <v>0</v>
      </c>
      <c r="H5339" t="b">
        <f>IF('Input and Summary Results'!$J$4="yes",'Data Transformation'!F5339,'Data Transformation'!D5339)</f>
        <v>0</v>
      </c>
      <c r="I5339" t="str">
        <f t="shared" si="280"/>
        <v/>
      </c>
    </row>
    <row r="5340" spans="2:9" x14ac:dyDescent="0.55000000000000004">
      <c r="B5340" t="b">
        <f>IF('Input and Summary Results'!D4922=0,FALSE,'Input and Summary Results'!$B4922)</f>
        <v>0</v>
      </c>
      <c r="C5340" t="b">
        <f>IF(OR(B5340=0,'Input and Summary Results'!D4922=0,'Input and Summary Results'!D4922=""),FALSE,'Input and Summary Results'!$D4922)</f>
        <v>0</v>
      </c>
      <c r="D5340" t="b">
        <f>IF(OR(B5340=0,'Input and Summary Results'!E4922=0),FALSE,'Input and Summary Results'!$E4922)</f>
        <v>0</v>
      </c>
      <c r="E5340" t="b">
        <f t="shared" si="278"/>
        <v>0</v>
      </c>
      <c r="F5340" t="b">
        <f t="shared" si="279"/>
        <v>0</v>
      </c>
      <c r="G5340" t="b">
        <f>IF('Input and Summary Results'!$J$4="yes",IF(C5340=FALSE,FALSE,IF('Data Transformation'!E5340&lt;$R$10,E5340,$R$10)),IF(C5340=FALSE,FALSE,IF(C5340&lt;$R$10,C5340,$R$10)))</f>
        <v>0</v>
      </c>
      <c r="H5340" t="b">
        <f>IF('Input and Summary Results'!$J$4="yes",'Data Transformation'!F5340,'Data Transformation'!D5340)</f>
        <v>0</v>
      </c>
      <c r="I5340" t="str">
        <f t="shared" si="280"/>
        <v/>
      </c>
    </row>
    <row r="5341" spans="2:9" x14ac:dyDescent="0.55000000000000004">
      <c r="B5341" t="b">
        <f>IF('Input and Summary Results'!D4923=0,FALSE,'Input and Summary Results'!$B4923)</f>
        <v>0</v>
      </c>
      <c r="C5341" t="b">
        <f>IF(OR(B5341=0,'Input and Summary Results'!D4923=0,'Input and Summary Results'!D4923=""),FALSE,'Input and Summary Results'!$D4923)</f>
        <v>0</v>
      </c>
      <c r="D5341" t="b">
        <f>IF(OR(B5341=0,'Input and Summary Results'!E4923=0),FALSE,'Input and Summary Results'!$E4923)</f>
        <v>0</v>
      </c>
      <c r="E5341" t="b">
        <f t="shared" si="278"/>
        <v>0</v>
      </c>
      <c r="F5341" t="b">
        <f t="shared" si="279"/>
        <v>0</v>
      </c>
      <c r="G5341" t="b">
        <f>IF('Input and Summary Results'!$J$4="yes",IF(C5341=FALSE,FALSE,IF('Data Transformation'!E5341&lt;$R$10,E5341,$R$10)),IF(C5341=FALSE,FALSE,IF(C5341&lt;$R$10,C5341,$R$10)))</f>
        <v>0</v>
      </c>
      <c r="H5341" t="b">
        <f>IF('Input and Summary Results'!$J$4="yes",'Data Transformation'!F5341,'Data Transformation'!D5341)</f>
        <v>0</v>
      </c>
      <c r="I5341" t="str">
        <f t="shared" si="280"/>
        <v/>
      </c>
    </row>
    <row r="5342" spans="2:9" x14ac:dyDescent="0.55000000000000004">
      <c r="B5342" t="b">
        <f>IF('Input and Summary Results'!D4924=0,FALSE,'Input and Summary Results'!$B4924)</f>
        <v>0</v>
      </c>
      <c r="C5342" t="b">
        <f>IF(OR(B5342=0,'Input and Summary Results'!D4924=0,'Input and Summary Results'!D4924=""),FALSE,'Input and Summary Results'!$D4924)</f>
        <v>0</v>
      </c>
      <c r="D5342" t="b">
        <f>IF(OR(B5342=0,'Input and Summary Results'!E4924=0),FALSE,'Input and Summary Results'!$E4924)</f>
        <v>0</v>
      </c>
      <c r="E5342" t="b">
        <f t="shared" si="278"/>
        <v>0</v>
      </c>
      <c r="F5342" t="b">
        <f t="shared" si="279"/>
        <v>0</v>
      </c>
      <c r="G5342" t="b">
        <f>IF('Input and Summary Results'!$J$4="yes",IF(C5342=FALSE,FALSE,IF('Data Transformation'!E5342&lt;$R$10,E5342,$R$10)),IF(C5342=FALSE,FALSE,IF(C5342&lt;$R$10,C5342,$R$10)))</f>
        <v>0</v>
      </c>
      <c r="H5342" t="b">
        <f>IF('Input and Summary Results'!$J$4="yes",'Data Transformation'!F5342,'Data Transformation'!D5342)</f>
        <v>0</v>
      </c>
      <c r="I5342" t="str">
        <f t="shared" si="280"/>
        <v/>
      </c>
    </row>
    <row r="5343" spans="2:9" x14ac:dyDescent="0.55000000000000004">
      <c r="B5343" t="b">
        <f>IF('Input and Summary Results'!D4925=0,FALSE,'Input and Summary Results'!$B4925)</f>
        <v>0</v>
      </c>
      <c r="C5343" t="b">
        <f>IF(OR(B5343=0,'Input and Summary Results'!D4925=0,'Input and Summary Results'!D4925=""),FALSE,'Input and Summary Results'!$D4925)</f>
        <v>0</v>
      </c>
      <c r="D5343" t="b">
        <f>IF(OR(B5343=0,'Input and Summary Results'!E4925=0),FALSE,'Input and Summary Results'!$E4925)</f>
        <v>0</v>
      </c>
      <c r="E5343" t="b">
        <f t="shared" si="278"/>
        <v>0</v>
      </c>
      <c r="F5343" t="b">
        <f t="shared" si="279"/>
        <v>0</v>
      </c>
      <c r="G5343" t="b">
        <f>IF('Input and Summary Results'!$J$4="yes",IF(C5343=FALSE,FALSE,IF('Data Transformation'!E5343&lt;$R$10,E5343,$R$10)),IF(C5343=FALSE,FALSE,IF(C5343&lt;$R$10,C5343,$R$10)))</f>
        <v>0</v>
      </c>
      <c r="H5343" t="b">
        <f>IF('Input and Summary Results'!$J$4="yes",'Data Transformation'!F5343,'Data Transformation'!D5343)</f>
        <v>0</v>
      </c>
      <c r="I5343" t="str">
        <f t="shared" si="280"/>
        <v/>
      </c>
    </row>
    <row r="5344" spans="2:9" x14ac:dyDescent="0.55000000000000004">
      <c r="B5344" t="b">
        <f>IF('Input and Summary Results'!D4926=0,FALSE,'Input and Summary Results'!$B4926)</f>
        <v>0</v>
      </c>
      <c r="C5344" t="b">
        <f>IF(OR(B5344=0,'Input and Summary Results'!D4926=0,'Input and Summary Results'!D4926=""),FALSE,'Input and Summary Results'!$D4926)</f>
        <v>0</v>
      </c>
      <c r="D5344" t="b">
        <f>IF(OR(B5344=0,'Input and Summary Results'!E4926=0),FALSE,'Input and Summary Results'!$E4926)</f>
        <v>0</v>
      </c>
      <c r="E5344" t="b">
        <f t="shared" si="278"/>
        <v>0</v>
      </c>
      <c r="F5344" t="b">
        <f t="shared" si="279"/>
        <v>0</v>
      </c>
      <c r="G5344" t="b">
        <f>IF('Input and Summary Results'!$J$4="yes",IF(C5344=FALSE,FALSE,IF('Data Transformation'!E5344&lt;$R$10,E5344,$R$10)),IF(C5344=FALSE,FALSE,IF(C5344&lt;$R$10,C5344,$R$10)))</f>
        <v>0</v>
      </c>
      <c r="H5344" t="b">
        <f>IF('Input and Summary Results'!$J$4="yes",'Data Transformation'!F5344,'Data Transformation'!D5344)</f>
        <v>0</v>
      </c>
      <c r="I5344" t="str">
        <f t="shared" si="280"/>
        <v/>
      </c>
    </row>
    <row r="5345" spans="2:9" x14ac:dyDescent="0.55000000000000004">
      <c r="B5345" t="b">
        <f>IF('Input and Summary Results'!D4927=0,FALSE,'Input and Summary Results'!$B4927)</f>
        <v>0</v>
      </c>
      <c r="C5345" t="b">
        <f>IF(OR(B5345=0,'Input and Summary Results'!D4927=0,'Input and Summary Results'!D4927=""),FALSE,'Input and Summary Results'!$D4927)</f>
        <v>0</v>
      </c>
      <c r="D5345" t="b">
        <f>IF(OR(B5345=0,'Input and Summary Results'!E4927=0),FALSE,'Input and Summary Results'!$E4927)</f>
        <v>0</v>
      </c>
      <c r="E5345" t="b">
        <f t="shared" si="278"/>
        <v>0</v>
      </c>
      <c r="F5345" t="b">
        <f t="shared" si="279"/>
        <v>0</v>
      </c>
      <c r="G5345" t="b">
        <f>IF('Input and Summary Results'!$J$4="yes",IF(C5345=FALSE,FALSE,IF('Data Transformation'!E5345&lt;$R$10,E5345,$R$10)),IF(C5345=FALSE,FALSE,IF(C5345&lt;$R$10,C5345,$R$10)))</f>
        <v>0</v>
      </c>
      <c r="H5345" t="b">
        <f>IF('Input and Summary Results'!$J$4="yes",'Data Transformation'!F5345,'Data Transformation'!D5345)</f>
        <v>0</v>
      </c>
      <c r="I5345" t="str">
        <f t="shared" si="280"/>
        <v/>
      </c>
    </row>
    <row r="5346" spans="2:9" x14ac:dyDescent="0.55000000000000004">
      <c r="B5346" t="b">
        <f>IF('Input and Summary Results'!D4928=0,FALSE,'Input and Summary Results'!$B4928)</f>
        <v>0</v>
      </c>
      <c r="C5346" t="b">
        <f>IF(OR(B5346=0,'Input and Summary Results'!D4928=0,'Input and Summary Results'!D4928=""),FALSE,'Input and Summary Results'!$D4928)</f>
        <v>0</v>
      </c>
      <c r="D5346" t="b">
        <f>IF(OR(B5346=0,'Input and Summary Results'!E4928=0),FALSE,'Input and Summary Results'!$E4928)</f>
        <v>0</v>
      </c>
      <c r="E5346" t="b">
        <f t="shared" si="278"/>
        <v>0</v>
      </c>
      <c r="F5346" t="b">
        <f t="shared" si="279"/>
        <v>0</v>
      </c>
      <c r="G5346" t="b">
        <f>IF('Input and Summary Results'!$J$4="yes",IF(C5346=FALSE,FALSE,IF('Data Transformation'!E5346&lt;$R$10,E5346,$R$10)),IF(C5346=FALSE,FALSE,IF(C5346&lt;$R$10,C5346,$R$10)))</f>
        <v>0</v>
      </c>
      <c r="H5346" t="b">
        <f>IF('Input and Summary Results'!$J$4="yes",'Data Transformation'!F5346,'Data Transformation'!D5346)</f>
        <v>0</v>
      </c>
      <c r="I5346" t="str">
        <f t="shared" si="280"/>
        <v/>
      </c>
    </row>
    <row r="5347" spans="2:9" x14ac:dyDescent="0.55000000000000004">
      <c r="B5347" t="b">
        <f>IF('Input and Summary Results'!D4929=0,FALSE,'Input and Summary Results'!$B4929)</f>
        <v>0</v>
      </c>
      <c r="C5347" t="b">
        <f>IF(OR(B5347=0,'Input and Summary Results'!D4929=0,'Input and Summary Results'!D4929=""),FALSE,'Input and Summary Results'!$D4929)</f>
        <v>0</v>
      </c>
      <c r="D5347" t="b">
        <f>IF(OR(B5347=0,'Input and Summary Results'!E4929=0),FALSE,'Input and Summary Results'!$E4929)</f>
        <v>0</v>
      </c>
      <c r="E5347" t="b">
        <f t="shared" si="278"/>
        <v>0</v>
      </c>
      <c r="F5347" t="b">
        <f t="shared" si="279"/>
        <v>0</v>
      </c>
      <c r="G5347" t="b">
        <f>IF('Input and Summary Results'!$J$4="yes",IF(C5347=FALSE,FALSE,IF('Data Transformation'!E5347&lt;$R$10,E5347,$R$10)),IF(C5347=FALSE,FALSE,IF(C5347&lt;$R$10,C5347,$R$10)))</f>
        <v>0</v>
      </c>
      <c r="H5347" t="b">
        <f>IF('Input and Summary Results'!$J$4="yes",'Data Transformation'!F5347,'Data Transformation'!D5347)</f>
        <v>0</v>
      </c>
      <c r="I5347" t="str">
        <f t="shared" si="280"/>
        <v/>
      </c>
    </row>
    <row r="5348" spans="2:9" x14ac:dyDescent="0.55000000000000004">
      <c r="B5348" t="b">
        <f>IF('Input and Summary Results'!D4930=0,FALSE,'Input and Summary Results'!$B4930)</f>
        <v>0</v>
      </c>
      <c r="C5348" t="b">
        <f>IF(OR(B5348=0,'Input and Summary Results'!D4930=0,'Input and Summary Results'!D4930=""),FALSE,'Input and Summary Results'!$D4930)</f>
        <v>0</v>
      </c>
      <c r="D5348" t="b">
        <f>IF(OR(B5348=0,'Input and Summary Results'!E4930=0),FALSE,'Input and Summary Results'!$E4930)</f>
        <v>0</v>
      </c>
      <c r="E5348" t="b">
        <f t="shared" si="278"/>
        <v>0</v>
      </c>
      <c r="F5348" t="b">
        <f t="shared" si="279"/>
        <v>0</v>
      </c>
      <c r="G5348" t="b">
        <f>IF('Input and Summary Results'!$J$4="yes",IF(C5348=FALSE,FALSE,IF('Data Transformation'!E5348&lt;$R$10,E5348,$R$10)),IF(C5348=FALSE,FALSE,IF(C5348&lt;$R$10,C5348,$R$10)))</f>
        <v>0</v>
      </c>
      <c r="H5348" t="b">
        <f>IF('Input and Summary Results'!$J$4="yes",'Data Transformation'!F5348,'Data Transformation'!D5348)</f>
        <v>0</v>
      </c>
      <c r="I5348" t="str">
        <f t="shared" si="280"/>
        <v/>
      </c>
    </row>
    <row r="5349" spans="2:9" x14ac:dyDescent="0.55000000000000004">
      <c r="B5349" t="b">
        <f>IF('Input and Summary Results'!D4931=0,FALSE,'Input and Summary Results'!$B4931)</f>
        <v>0</v>
      </c>
      <c r="C5349" t="b">
        <f>IF(OR(B5349=0,'Input and Summary Results'!D4931=0,'Input and Summary Results'!D4931=""),FALSE,'Input and Summary Results'!$D4931)</f>
        <v>0</v>
      </c>
      <c r="D5349" t="b">
        <f>IF(OR(B5349=0,'Input and Summary Results'!E4931=0),FALSE,'Input and Summary Results'!$E4931)</f>
        <v>0</v>
      </c>
      <c r="E5349" t="b">
        <f t="shared" si="278"/>
        <v>0</v>
      </c>
      <c r="F5349" t="b">
        <f t="shared" si="279"/>
        <v>0</v>
      </c>
      <c r="G5349" t="b">
        <f>IF('Input and Summary Results'!$J$4="yes",IF(C5349=FALSE,FALSE,IF('Data Transformation'!E5349&lt;$R$10,E5349,$R$10)),IF(C5349=FALSE,FALSE,IF(C5349&lt;$R$10,C5349,$R$10)))</f>
        <v>0</v>
      </c>
      <c r="H5349" t="b">
        <f>IF('Input and Summary Results'!$J$4="yes",'Data Transformation'!F5349,'Data Transformation'!D5349)</f>
        <v>0</v>
      </c>
      <c r="I5349" t="str">
        <f t="shared" si="280"/>
        <v/>
      </c>
    </row>
    <row r="5350" spans="2:9" x14ac:dyDescent="0.55000000000000004">
      <c r="B5350" t="b">
        <f>IF('Input and Summary Results'!D4932=0,FALSE,'Input and Summary Results'!$B4932)</f>
        <v>0</v>
      </c>
      <c r="C5350" t="b">
        <f>IF(OR(B5350=0,'Input and Summary Results'!D4932=0,'Input and Summary Results'!D4932=""),FALSE,'Input and Summary Results'!$D4932)</f>
        <v>0</v>
      </c>
      <c r="D5350" t="b">
        <f>IF(OR(B5350=0,'Input and Summary Results'!E4932=0),FALSE,'Input and Summary Results'!$E4932)</f>
        <v>0</v>
      </c>
      <c r="E5350" t="b">
        <f t="shared" si="278"/>
        <v>0</v>
      </c>
      <c r="F5350" t="b">
        <f t="shared" si="279"/>
        <v>0</v>
      </c>
      <c r="G5350" t="b">
        <f>IF('Input and Summary Results'!$J$4="yes",IF(C5350=FALSE,FALSE,IF('Data Transformation'!E5350&lt;$R$10,E5350,$R$10)),IF(C5350=FALSE,FALSE,IF(C5350&lt;$R$10,C5350,$R$10)))</f>
        <v>0</v>
      </c>
      <c r="H5350" t="b">
        <f>IF('Input and Summary Results'!$J$4="yes",'Data Transformation'!F5350,'Data Transformation'!D5350)</f>
        <v>0</v>
      </c>
      <c r="I5350" t="str">
        <f t="shared" si="280"/>
        <v/>
      </c>
    </row>
    <row r="5351" spans="2:9" x14ac:dyDescent="0.55000000000000004">
      <c r="B5351" t="b">
        <f>IF('Input and Summary Results'!D4933=0,FALSE,'Input and Summary Results'!$B4933)</f>
        <v>0</v>
      </c>
      <c r="C5351" t="b">
        <f>IF(OR(B5351=0,'Input and Summary Results'!D4933=0,'Input and Summary Results'!D4933=""),FALSE,'Input and Summary Results'!$D4933)</f>
        <v>0</v>
      </c>
      <c r="D5351" t="b">
        <f>IF(OR(B5351=0,'Input and Summary Results'!E4933=0),FALSE,'Input and Summary Results'!$E4933)</f>
        <v>0</v>
      </c>
      <c r="E5351" t="b">
        <f t="shared" si="278"/>
        <v>0</v>
      </c>
      <c r="F5351" t="b">
        <f t="shared" si="279"/>
        <v>0</v>
      </c>
      <c r="G5351" t="b">
        <f>IF('Input and Summary Results'!$J$4="yes",IF(C5351=FALSE,FALSE,IF('Data Transformation'!E5351&lt;$R$10,E5351,$R$10)),IF(C5351=FALSE,FALSE,IF(C5351&lt;$R$10,C5351,$R$10)))</f>
        <v>0</v>
      </c>
      <c r="H5351" t="b">
        <f>IF('Input and Summary Results'!$J$4="yes",'Data Transformation'!F5351,'Data Transformation'!D5351)</f>
        <v>0</v>
      </c>
      <c r="I5351" t="str">
        <f t="shared" si="280"/>
        <v/>
      </c>
    </row>
    <row r="5352" spans="2:9" x14ac:dyDescent="0.55000000000000004">
      <c r="B5352" t="b">
        <f>IF('Input and Summary Results'!D4934=0,FALSE,'Input and Summary Results'!$B4934)</f>
        <v>0</v>
      </c>
      <c r="C5352" t="b">
        <f>IF(OR(B5352=0,'Input and Summary Results'!D4934=0,'Input and Summary Results'!D4934=""),FALSE,'Input and Summary Results'!$D4934)</f>
        <v>0</v>
      </c>
      <c r="D5352" t="b">
        <f>IF(OR(B5352=0,'Input and Summary Results'!E4934=0),FALSE,'Input and Summary Results'!$E4934)</f>
        <v>0</v>
      </c>
      <c r="E5352" t="b">
        <f t="shared" si="278"/>
        <v>0</v>
      </c>
      <c r="F5352" t="b">
        <f t="shared" si="279"/>
        <v>0</v>
      </c>
      <c r="G5352" t="b">
        <f>IF('Input and Summary Results'!$J$4="yes",IF(C5352=FALSE,FALSE,IF('Data Transformation'!E5352&lt;$R$10,E5352,$R$10)),IF(C5352=FALSE,FALSE,IF(C5352&lt;$R$10,C5352,$R$10)))</f>
        <v>0</v>
      </c>
      <c r="H5352" t="b">
        <f>IF('Input and Summary Results'!$J$4="yes",'Data Transformation'!F5352,'Data Transformation'!D5352)</f>
        <v>0</v>
      </c>
      <c r="I5352" t="str">
        <f t="shared" si="280"/>
        <v/>
      </c>
    </row>
    <row r="5353" spans="2:9" x14ac:dyDescent="0.55000000000000004">
      <c r="B5353" t="b">
        <f>IF('Input and Summary Results'!D4935=0,FALSE,'Input and Summary Results'!$B4935)</f>
        <v>0</v>
      </c>
      <c r="C5353" t="b">
        <f>IF(OR(B5353=0,'Input and Summary Results'!D4935=0,'Input and Summary Results'!D4935=""),FALSE,'Input and Summary Results'!$D4935)</f>
        <v>0</v>
      </c>
      <c r="D5353" t="b">
        <f>IF(OR(B5353=0,'Input and Summary Results'!E4935=0),FALSE,'Input and Summary Results'!$E4935)</f>
        <v>0</v>
      </c>
      <c r="E5353" t="b">
        <f t="shared" si="278"/>
        <v>0</v>
      </c>
      <c r="F5353" t="b">
        <f t="shared" si="279"/>
        <v>0</v>
      </c>
      <c r="G5353" t="b">
        <f>IF('Input and Summary Results'!$J$4="yes",IF(C5353=FALSE,FALSE,IF('Data Transformation'!E5353&lt;$R$10,E5353,$R$10)),IF(C5353=FALSE,FALSE,IF(C5353&lt;$R$10,C5353,$R$10)))</f>
        <v>0</v>
      </c>
      <c r="H5353" t="b">
        <f>IF('Input and Summary Results'!$J$4="yes",'Data Transformation'!F5353,'Data Transformation'!D5353)</f>
        <v>0</v>
      </c>
      <c r="I5353" t="str">
        <f t="shared" si="280"/>
        <v/>
      </c>
    </row>
    <row r="5354" spans="2:9" x14ac:dyDescent="0.55000000000000004">
      <c r="B5354" t="b">
        <f>IF('Input and Summary Results'!D4936=0,FALSE,'Input and Summary Results'!$B4936)</f>
        <v>0</v>
      </c>
      <c r="C5354" t="b">
        <f>IF(OR(B5354=0,'Input and Summary Results'!D4936=0,'Input and Summary Results'!D4936=""),FALSE,'Input and Summary Results'!$D4936)</f>
        <v>0</v>
      </c>
      <c r="D5354" t="b">
        <f>IF(OR(B5354=0,'Input and Summary Results'!E4936=0),FALSE,'Input and Summary Results'!$E4936)</f>
        <v>0</v>
      </c>
      <c r="E5354" t="b">
        <f t="shared" ref="E5354:E5417" si="281">IF(C5354=FALSE,FALSE,LOG10(C5354))</f>
        <v>0</v>
      </c>
      <c r="F5354" t="b">
        <f t="shared" ref="F5354:F5417" si="282">IF(D5354=FALSE, FALSE,0.434*D5354/C5354)</f>
        <v>0</v>
      </c>
      <c r="G5354" t="b">
        <f>IF('Input and Summary Results'!$J$4="yes",IF(C5354=FALSE,FALSE,IF('Data Transformation'!E5354&lt;$R$10,E5354,$R$10)),IF(C5354=FALSE,FALSE,IF(C5354&lt;$R$10,C5354,$R$10)))</f>
        <v>0</v>
      </c>
      <c r="H5354" t="b">
        <f>IF('Input and Summary Results'!$J$4="yes",'Data Transformation'!F5354,'Data Transformation'!D5354)</f>
        <v>0</v>
      </c>
      <c r="I5354" t="str">
        <f t="shared" si="280"/>
        <v/>
      </c>
    </row>
    <row r="5355" spans="2:9" x14ac:dyDescent="0.55000000000000004">
      <c r="B5355" t="b">
        <f>IF('Input and Summary Results'!D4937=0,FALSE,'Input and Summary Results'!$B4937)</f>
        <v>0</v>
      </c>
      <c r="C5355" t="b">
        <f>IF(OR(B5355=0,'Input and Summary Results'!D4937=0,'Input and Summary Results'!D4937=""),FALSE,'Input and Summary Results'!$D4937)</f>
        <v>0</v>
      </c>
      <c r="D5355" t="b">
        <f>IF(OR(B5355=0,'Input and Summary Results'!E4937=0),FALSE,'Input and Summary Results'!$E4937)</f>
        <v>0</v>
      </c>
      <c r="E5355" t="b">
        <f t="shared" si="281"/>
        <v>0</v>
      </c>
      <c r="F5355" t="b">
        <f t="shared" si="282"/>
        <v>0</v>
      </c>
      <c r="G5355" t="b">
        <f>IF('Input and Summary Results'!$J$4="yes",IF(C5355=FALSE,FALSE,IF('Data Transformation'!E5355&lt;$R$10,E5355,$R$10)),IF(C5355=FALSE,FALSE,IF(C5355&lt;$R$10,C5355,$R$10)))</f>
        <v>0</v>
      </c>
      <c r="H5355" t="b">
        <f>IF('Input and Summary Results'!$J$4="yes",'Data Transformation'!F5355,'Data Transformation'!D5355)</f>
        <v>0</v>
      </c>
      <c r="I5355" t="str">
        <f t="shared" si="280"/>
        <v/>
      </c>
    </row>
    <row r="5356" spans="2:9" x14ac:dyDescent="0.55000000000000004">
      <c r="B5356" t="b">
        <f>IF('Input and Summary Results'!D4938=0,FALSE,'Input and Summary Results'!$B4938)</f>
        <v>0</v>
      </c>
      <c r="C5356" t="b">
        <f>IF(OR(B5356=0,'Input and Summary Results'!D4938=0,'Input and Summary Results'!D4938=""),FALSE,'Input and Summary Results'!$D4938)</f>
        <v>0</v>
      </c>
      <c r="D5356" t="b">
        <f>IF(OR(B5356=0,'Input and Summary Results'!E4938=0),FALSE,'Input and Summary Results'!$E4938)</f>
        <v>0</v>
      </c>
      <c r="E5356" t="b">
        <f t="shared" si="281"/>
        <v>0</v>
      </c>
      <c r="F5356" t="b">
        <f t="shared" si="282"/>
        <v>0</v>
      </c>
      <c r="G5356" t="b">
        <f>IF('Input and Summary Results'!$J$4="yes",IF(C5356=FALSE,FALSE,IF('Data Transformation'!E5356&lt;$R$10,E5356,$R$10)),IF(C5356=FALSE,FALSE,IF(C5356&lt;$R$10,C5356,$R$10)))</f>
        <v>0</v>
      </c>
      <c r="H5356" t="b">
        <f>IF('Input and Summary Results'!$J$4="yes",'Data Transformation'!F5356,'Data Transformation'!D5356)</f>
        <v>0</v>
      </c>
      <c r="I5356" t="str">
        <f t="shared" si="280"/>
        <v/>
      </c>
    </row>
    <row r="5357" spans="2:9" x14ac:dyDescent="0.55000000000000004">
      <c r="B5357" t="b">
        <f>IF('Input and Summary Results'!D4939=0,FALSE,'Input and Summary Results'!$B4939)</f>
        <v>0</v>
      </c>
      <c r="C5357" t="b">
        <f>IF(OR(B5357=0,'Input and Summary Results'!D4939=0,'Input and Summary Results'!D4939=""),FALSE,'Input and Summary Results'!$D4939)</f>
        <v>0</v>
      </c>
      <c r="D5357" t="b">
        <f>IF(OR(B5357=0,'Input and Summary Results'!E4939=0),FALSE,'Input and Summary Results'!$E4939)</f>
        <v>0</v>
      </c>
      <c r="E5357" t="b">
        <f t="shared" si="281"/>
        <v>0</v>
      </c>
      <c r="F5357" t="b">
        <f t="shared" si="282"/>
        <v>0</v>
      </c>
      <c r="G5357" t="b">
        <f>IF('Input and Summary Results'!$J$4="yes",IF(C5357=FALSE,FALSE,IF('Data Transformation'!E5357&lt;$R$10,E5357,$R$10)),IF(C5357=FALSE,FALSE,IF(C5357&lt;$R$10,C5357,$R$10)))</f>
        <v>0</v>
      </c>
      <c r="H5357" t="b">
        <f>IF('Input and Summary Results'!$J$4="yes",'Data Transformation'!F5357,'Data Transformation'!D5357)</f>
        <v>0</v>
      </c>
      <c r="I5357" t="str">
        <f t="shared" si="280"/>
        <v/>
      </c>
    </row>
    <row r="5358" spans="2:9" x14ac:dyDescent="0.55000000000000004">
      <c r="B5358" t="b">
        <f>IF('Input and Summary Results'!D4940=0,FALSE,'Input and Summary Results'!$B4940)</f>
        <v>0</v>
      </c>
      <c r="C5358" t="b">
        <f>IF(OR(B5358=0,'Input and Summary Results'!D4940=0,'Input and Summary Results'!D4940=""),FALSE,'Input and Summary Results'!$D4940)</f>
        <v>0</v>
      </c>
      <c r="D5358" t="b">
        <f>IF(OR(B5358=0,'Input and Summary Results'!E4940=0),FALSE,'Input and Summary Results'!$E4940)</f>
        <v>0</v>
      </c>
      <c r="E5358" t="b">
        <f t="shared" si="281"/>
        <v>0</v>
      </c>
      <c r="F5358" t="b">
        <f t="shared" si="282"/>
        <v>0</v>
      </c>
      <c r="G5358" t="b">
        <f>IF('Input and Summary Results'!$J$4="yes",IF(C5358=FALSE,FALSE,IF('Data Transformation'!E5358&lt;$R$10,E5358,$R$10)),IF(C5358=FALSE,FALSE,IF(C5358&lt;$R$10,C5358,$R$10)))</f>
        <v>0</v>
      </c>
      <c r="H5358" t="b">
        <f>IF('Input and Summary Results'!$J$4="yes",'Data Transformation'!F5358,'Data Transformation'!D5358)</f>
        <v>0</v>
      </c>
      <c r="I5358" t="str">
        <f t="shared" si="280"/>
        <v/>
      </c>
    </row>
    <row r="5359" spans="2:9" x14ac:dyDescent="0.55000000000000004">
      <c r="B5359" t="b">
        <f>IF('Input and Summary Results'!D4941=0,FALSE,'Input and Summary Results'!$B4941)</f>
        <v>0</v>
      </c>
      <c r="C5359" t="b">
        <f>IF(OR(B5359=0,'Input and Summary Results'!D4941=0,'Input and Summary Results'!D4941=""),FALSE,'Input and Summary Results'!$D4941)</f>
        <v>0</v>
      </c>
      <c r="D5359" t="b">
        <f>IF(OR(B5359=0,'Input and Summary Results'!E4941=0),FALSE,'Input and Summary Results'!$E4941)</f>
        <v>0</v>
      </c>
      <c r="E5359" t="b">
        <f t="shared" si="281"/>
        <v>0</v>
      </c>
      <c r="F5359" t="b">
        <f t="shared" si="282"/>
        <v>0</v>
      </c>
      <c r="G5359" t="b">
        <f>IF('Input and Summary Results'!$J$4="yes",IF(C5359=FALSE,FALSE,IF('Data Transformation'!E5359&lt;$R$10,E5359,$R$10)),IF(C5359=FALSE,FALSE,IF(C5359&lt;$R$10,C5359,$R$10)))</f>
        <v>0</v>
      </c>
      <c r="H5359" t="b">
        <f>IF('Input and Summary Results'!$J$4="yes",'Data Transformation'!F5359,'Data Transformation'!D5359)</f>
        <v>0</v>
      </c>
      <c r="I5359" t="str">
        <f t="shared" si="280"/>
        <v/>
      </c>
    </row>
    <row r="5360" spans="2:9" x14ac:dyDescent="0.55000000000000004">
      <c r="B5360" t="b">
        <f>IF('Input and Summary Results'!D4942=0,FALSE,'Input and Summary Results'!$B4942)</f>
        <v>0</v>
      </c>
      <c r="C5360" t="b">
        <f>IF(OR(B5360=0,'Input and Summary Results'!D4942=0,'Input and Summary Results'!D4942=""),FALSE,'Input and Summary Results'!$D4942)</f>
        <v>0</v>
      </c>
      <c r="D5360" t="b">
        <f>IF(OR(B5360=0,'Input and Summary Results'!E4942=0),FALSE,'Input and Summary Results'!$E4942)</f>
        <v>0</v>
      </c>
      <c r="E5360" t="b">
        <f t="shared" si="281"/>
        <v>0</v>
      </c>
      <c r="F5360" t="b">
        <f t="shared" si="282"/>
        <v>0</v>
      </c>
      <c r="G5360" t="b">
        <f>IF('Input and Summary Results'!$J$4="yes",IF(C5360=FALSE,FALSE,IF('Data Transformation'!E5360&lt;$R$10,E5360,$R$10)),IF(C5360=FALSE,FALSE,IF(C5360&lt;$R$10,C5360,$R$10)))</f>
        <v>0</v>
      </c>
      <c r="H5360" t="b">
        <f>IF('Input and Summary Results'!$J$4="yes",'Data Transformation'!F5360,'Data Transformation'!D5360)</f>
        <v>0</v>
      </c>
      <c r="I5360" t="str">
        <f t="shared" si="280"/>
        <v/>
      </c>
    </row>
    <row r="5361" spans="2:9" x14ac:dyDescent="0.55000000000000004">
      <c r="B5361" t="b">
        <f>IF('Input and Summary Results'!D4943=0,FALSE,'Input and Summary Results'!$B4943)</f>
        <v>0</v>
      </c>
      <c r="C5361" t="b">
        <f>IF(OR(B5361=0,'Input and Summary Results'!D4943=0,'Input and Summary Results'!D4943=""),FALSE,'Input and Summary Results'!$D4943)</f>
        <v>0</v>
      </c>
      <c r="D5361" t="b">
        <f>IF(OR(B5361=0,'Input and Summary Results'!E4943=0),FALSE,'Input and Summary Results'!$E4943)</f>
        <v>0</v>
      </c>
      <c r="E5361" t="b">
        <f t="shared" si="281"/>
        <v>0</v>
      </c>
      <c r="F5361" t="b">
        <f t="shared" si="282"/>
        <v>0</v>
      </c>
      <c r="G5361" t="b">
        <f>IF('Input and Summary Results'!$J$4="yes",IF(C5361=FALSE,FALSE,IF('Data Transformation'!E5361&lt;$R$10,E5361,$R$10)),IF(C5361=FALSE,FALSE,IF(C5361&lt;$R$10,C5361,$R$10)))</f>
        <v>0</v>
      </c>
      <c r="H5361" t="b">
        <f>IF('Input and Summary Results'!$J$4="yes",'Data Transformation'!F5361,'Data Transformation'!D5361)</f>
        <v>0</v>
      </c>
      <c r="I5361" t="str">
        <f t="shared" si="280"/>
        <v/>
      </c>
    </row>
    <row r="5362" spans="2:9" x14ac:dyDescent="0.55000000000000004">
      <c r="B5362" t="b">
        <f>IF('Input and Summary Results'!D4944=0,FALSE,'Input and Summary Results'!$B4944)</f>
        <v>0</v>
      </c>
      <c r="C5362" t="b">
        <f>IF(OR(B5362=0,'Input and Summary Results'!D4944=0,'Input and Summary Results'!D4944=""),FALSE,'Input and Summary Results'!$D4944)</f>
        <v>0</v>
      </c>
      <c r="D5362" t="b">
        <f>IF(OR(B5362=0,'Input and Summary Results'!E4944=0),FALSE,'Input and Summary Results'!$E4944)</f>
        <v>0</v>
      </c>
      <c r="E5362" t="b">
        <f t="shared" si="281"/>
        <v>0</v>
      </c>
      <c r="F5362" t="b">
        <f t="shared" si="282"/>
        <v>0</v>
      </c>
      <c r="G5362" t="b">
        <f>IF('Input and Summary Results'!$J$4="yes",IF(C5362=FALSE,FALSE,IF('Data Transformation'!E5362&lt;$R$10,E5362,$R$10)),IF(C5362=FALSE,FALSE,IF(C5362&lt;$R$10,C5362,$R$10)))</f>
        <v>0</v>
      </c>
      <c r="H5362" t="b">
        <f>IF('Input and Summary Results'!$J$4="yes",'Data Transformation'!F5362,'Data Transformation'!D5362)</f>
        <v>0</v>
      </c>
      <c r="I5362" t="str">
        <f t="shared" si="280"/>
        <v/>
      </c>
    </row>
    <row r="5363" spans="2:9" x14ac:dyDescent="0.55000000000000004">
      <c r="B5363" t="b">
        <f>IF('Input and Summary Results'!D4945=0,FALSE,'Input and Summary Results'!$B4945)</f>
        <v>0</v>
      </c>
      <c r="C5363" t="b">
        <f>IF(OR(B5363=0,'Input and Summary Results'!D4945=0,'Input and Summary Results'!D4945=""),FALSE,'Input and Summary Results'!$D4945)</f>
        <v>0</v>
      </c>
      <c r="D5363" t="b">
        <f>IF(OR(B5363=0,'Input and Summary Results'!E4945=0),FALSE,'Input and Summary Results'!$E4945)</f>
        <v>0</v>
      </c>
      <c r="E5363" t="b">
        <f t="shared" si="281"/>
        <v>0</v>
      </c>
      <c r="F5363" t="b">
        <f t="shared" si="282"/>
        <v>0</v>
      </c>
      <c r="G5363" t="b">
        <f>IF('Input and Summary Results'!$J$4="yes",IF(C5363=FALSE,FALSE,IF('Data Transformation'!E5363&lt;$R$10,E5363,$R$10)),IF(C5363=FALSE,FALSE,IF(C5363&lt;$R$10,C5363,$R$10)))</f>
        <v>0</v>
      </c>
      <c r="H5363" t="b">
        <f>IF('Input and Summary Results'!$J$4="yes",'Data Transformation'!F5363,'Data Transformation'!D5363)</f>
        <v>0</v>
      </c>
      <c r="I5363" t="str">
        <f t="shared" si="280"/>
        <v/>
      </c>
    </row>
    <row r="5364" spans="2:9" x14ac:dyDescent="0.55000000000000004">
      <c r="B5364" t="b">
        <f>IF('Input and Summary Results'!D4946=0,FALSE,'Input and Summary Results'!$B4946)</f>
        <v>0</v>
      </c>
      <c r="C5364" t="b">
        <f>IF(OR(B5364=0,'Input and Summary Results'!D4946=0,'Input and Summary Results'!D4946=""),FALSE,'Input and Summary Results'!$D4946)</f>
        <v>0</v>
      </c>
      <c r="D5364" t="b">
        <f>IF(OR(B5364=0,'Input and Summary Results'!E4946=0),FALSE,'Input and Summary Results'!$E4946)</f>
        <v>0</v>
      </c>
      <c r="E5364" t="b">
        <f t="shared" si="281"/>
        <v>0</v>
      </c>
      <c r="F5364" t="b">
        <f t="shared" si="282"/>
        <v>0</v>
      </c>
      <c r="G5364" t="b">
        <f>IF('Input and Summary Results'!$J$4="yes",IF(C5364=FALSE,FALSE,IF('Data Transformation'!E5364&lt;$R$10,E5364,$R$10)),IF(C5364=FALSE,FALSE,IF(C5364&lt;$R$10,C5364,$R$10)))</f>
        <v>0</v>
      </c>
      <c r="H5364" t="b">
        <f>IF('Input and Summary Results'!$J$4="yes",'Data Transformation'!F5364,'Data Transformation'!D5364)</f>
        <v>0</v>
      </c>
      <c r="I5364" t="str">
        <f t="shared" si="280"/>
        <v/>
      </c>
    </row>
    <row r="5365" spans="2:9" x14ac:dyDescent="0.55000000000000004">
      <c r="B5365" t="b">
        <f>IF('Input and Summary Results'!D4947=0,FALSE,'Input and Summary Results'!$B4947)</f>
        <v>0</v>
      </c>
      <c r="C5365" t="b">
        <f>IF(OR(B5365=0,'Input and Summary Results'!D4947=0,'Input and Summary Results'!D4947=""),FALSE,'Input and Summary Results'!$D4947)</f>
        <v>0</v>
      </c>
      <c r="D5365" t="b">
        <f>IF(OR(B5365=0,'Input and Summary Results'!E4947=0),FALSE,'Input and Summary Results'!$E4947)</f>
        <v>0</v>
      </c>
      <c r="E5365" t="b">
        <f t="shared" si="281"/>
        <v>0</v>
      </c>
      <c r="F5365" t="b">
        <f t="shared" si="282"/>
        <v>0</v>
      </c>
      <c r="G5365" t="b">
        <f>IF('Input and Summary Results'!$J$4="yes",IF(C5365=FALSE,FALSE,IF('Data Transformation'!E5365&lt;$R$10,E5365,$R$10)),IF(C5365=FALSE,FALSE,IF(C5365&lt;$R$10,C5365,$R$10)))</f>
        <v>0</v>
      </c>
      <c r="H5365" t="b">
        <f>IF('Input and Summary Results'!$J$4="yes",'Data Transformation'!F5365,'Data Transformation'!D5365)</f>
        <v>0</v>
      </c>
      <c r="I5365" t="str">
        <f t="shared" si="280"/>
        <v/>
      </c>
    </row>
    <row r="5366" spans="2:9" x14ac:dyDescent="0.55000000000000004">
      <c r="B5366" t="b">
        <f>IF('Input and Summary Results'!D4948=0,FALSE,'Input and Summary Results'!$B4948)</f>
        <v>0</v>
      </c>
      <c r="C5366" t="b">
        <f>IF(OR(B5366=0,'Input and Summary Results'!D4948=0,'Input and Summary Results'!D4948=""),FALSE,'Input and Summary Results'!$D4948)</f>
        <v>0</v>
      </c>
      <c r="D5366" t="b">
        <f>IF(OR(B5366=0,'Input and Summary Results'!E4948=0),FALSE,'Input and Summary Results'!$E4948)</f>
        <v>0</v>
      </c>
      <c r="E5366" t="b">
        <f t="shared" si="281"/>
        <v>0</v>
      </c>
      <c r="F5366" t="b">
        <f t="shared" si="282"/>
        <v>0</v>
      </c>
      <c r="G5366" t="b">
        <f>IF('Input and Summary Results'!$J$4="yes",IF(C5366=FALSE,FALSE,IF('Data Transformation'!E5366&lt;$R$10,E5366,$R$10)),IF(C5366=FALSE,FALSE,IF(C5366&lt;$R$10,C5366,$R$10)))</f>
        <v>0</v>
      </c>
      <c r="H5366" t="b">
        <f>IF('Input and Summary Results'!$J$4="yes",'Data Transformation'!F5366,'Data Transformation'!D5366)</f>
        <v>0</v>
      </c>
      <c r="I5366" t="str">
        <f t="shared" si="280"/>
        <v/>
      </c>
    </row>
    <row r="5367" spans="2:9" x14ac:dyDescent="0.55000000000000004">
      <c r="B5367" t="b">
        <f>IF('Input and Summary Results'!D4949=0,FALSE,'Input and Summary Results'!$B4949)</f>
        <v>0</v>
      </c>
      <c r="C5367" t="b">
        <f>IF(OR(B5367=0,'Input and Summary Results'!D4949=0,'Input and Summary Results'!D4949=""),FALSE,'Input and Summary Results'!$D4949)</f>
        <v>0</v>
      </c>
      <c r="D5367" t="b">
        <f>IF(OR(B5367=0,'Input and Summary Results'!E4949=0),FALSE,'Input and Summary Results'!$E4949)</f>
        <v>0</v>
      </c>
      <c r="E5367" t="b">
        <f t="shared" si="281"/>
        <v>0</v>
      </c>
      <c r="F5367" t="b">
        <f t="shared" si="282"/>
        <v>0</v>
      </c>
      <c r="G5367" t="b">
        <f>IF('Input and Summary Results'!$J$4="yes",IF(C5367=FALSE,FALSE,IF('Data Transformation'!E5367&lt;$R$10,E5367,$R$10)),IF(C5367=FALSE,FALSE,IF(C5367&lt;$R$10,C5367,$R$10)))</f>
        <v>0</v>
      </c>
      <c r="H5367" t="b">
        <f>IF('Input and Summary Results'!$J$4="yes",'Data Transformation'!F5367,'Data Transformation'!D5367)</f>
        <v>0</v>
      </c>
      <c r="I5367" t="str">
        <f t="shared" si="280"/>
        <v/>
      </c>
    </row>
    <row r="5368" spans="2:9" x14ac:dyDescent="0.55000000000000004">
      <c r="B5368" t="b">
        <f>IF('Input and Summary Results'!D4950=0,FALSE,'Input and Summary Results'!$B4950)</f>
        <v>0</v>
      </c>
      <c r="C5368" t="b">
        <f>IF(OR(B5368=0,'Input and Summary Results'!D4950=0,'Input and Summary Results'!D4950=""),FALSE,'Input and Summary Results'!$D4950)</f>
        <v>0</v>
      </c>
      <c r="D5368" t="b">
        <f>IF(OR(B5368=0,'Input and Summary Results'!E4950=0),FALSE,'Input and Summary Results'!$E4950)</f>
        <v>0</v>
      </c>
      <c r="E5368" t="b">
        <f t="shared" si="281"/>
        <v>0</v>
      </c>
      <c r="F5368" t="b">
        <f t="shared" si="282"/>
        <v>0</v>
      </c>
      <c r="G5368" t="b">
        <f>IF('Input and Summary Results'!$J$4="yes",IF(C5368=FALSE,FALSE,IF('Data Transformation'!E5368&lt;$R$10,E5368,$R$10)),IF(C5368=FALSE,FALSE,IF(C5368&lt;$R$10,C5368,$R$10)))</f>
        <v>0</v>
      </c>
      <c r="H5368" t="b">
        <f>IF('Input and Summary Results'!$J$4="yes",'Data Transformation'!F5368,'Data Transformation'!D5368)</f>
        <v>0</v>
      </c>
      <c r="I5368" t="str">
        <f t="shared" si="280"/>
        <v/>
      </c>
    </row>
    <row r="5369" spans="2:9" x14ac:dyDescent="0.55000000000000004">
      <c r="B5369" t="b">
        <f>IF('Input and Summary Results'!D4951=0,FALSE,'Input and Summary Results'!$B4951)</f>
        <v>0</v>
      </c>
      <c r="C5369" t="b">
        <f>IF(OR(B5369=0,'Input and Summary Results'!D4951=0,'Input and Summary Results'!D4951=""),FALSE,'Input and Summary Results'!$D4951)</f>
        <v>0</v>
      </c>
      <c r="D5369" t="b">
        <f>IF(OR(B5369=0,'Input and Summary Results'!E4951=0),FALSE,'Input and Summary Results'!$E4951)</f>
        <v>0</v>
      </c>
      <c r="E5369" t="b">
        <f t="shared" si="281"/>
        <v>0</v>
      </c>
      <c r="F5369" t="b">
        <f t="shared" si="282"/>
        <v>0</v>
      </c>
      <c r="G5369" t="b">
        <f>IF('Input and Summary Results'!$J$4="yes",IF(C5369=FALSE,FALSE,IF('Data Transformation'!E5369&lt;$R$10,E5369,$R$10)),IF(C5369=FALSE,FALSE,IF(C5369&lt;$R$10,C5369,$R$10)))</f>
        <v>0</v>
      </c>
      <c r="H5369" t="b">
        <f>IF('Input and Summary Results'!$J$4="yes",'Data Transformation'!F5369,'Data Transformation'!D5369)</f>
        <v>0</v>
      </c>
      <c r="I5369" t="str">
        <f t="shared" si="280"/>
        <v/>
      </c>
    </row>
    <row r="5370" spans="2:9" x14ac:dyDescent="0.55000000000000004">
      <c r="B5370" t="b">
        <f>IF('Input and Summary Results'!D4952=0,FALSE,'Input and Summary Results'!$B4952)</f>
        <v>0</v>
      </c>
      <c r="C5370" t="b">
        <f>IF(OR(B5370=0,'Input and Summary Results'!D4952=0,'Input and Summary Results'!D4952=""),FALSE,'Input and Summary Results'!$D4952)</f>
        <v>0</v>
      </c>
      <c r="D5370" t="b">
        <f>IF(OR(B5370=0,'Input and Summary Results'!E4952=0),FALSE,'Input and Summary Results'!$E4952)</f>
        <v>0</v>
      </c>
      <c r="E5370" t="b">
        <f t="shared" si="281"/>
        <v>0</v>
      </c>
      <c r="F5370" t="b">
        <f t="shared" si="282"/>
        <v>0</v>
      </c>
      <c r="G5370" t="b">
        <f>IF('Input and Summary Results'!$J$4="yes",IF(C5370=FALSE,FALSE,IF('Data Transformation'!E5370&lt;$R$10,E5370,$R$10)),IF(C5370=FALSE,FALSE,IF(C5370&lt;$R$10,C5370,$R$10)))</f>
        <v>0</v>
      </c>
      <c r="H5370" t="b">
        <f>IF('Input and Summary Results'!$J$4="yes",'Data Transformation'!F5370,'Data Transformation'!D5370)</f>
        <v>0</v>
      </c>
      <c r="I5370" t="str">
        <f t="shared" si="280"/>
        <v/>
      </c>
    </row>
    <row r="5371" spans="2:9" x14ac:dyDescent="0.55000000000000004">
      <c r="B5371" t="b">
        <f>IF('Input and Summary Results'!D4953=0,FALSE,'Input and Summary Results'!$B4953)</f>
        <v>0</v>
      </c>
      <c r="C5371" t="b">
        <f>IF(OR(B5371=0,'Input and Summary Results'!D4953=0,'Input and Summary Results'!D4953=""),FALSE,'Input and Summary Results'!$D4953)</f>
        <v>0</v>
      </c>
      <c r="D5371" t="b">
        <f>IF(OR(B5371=0,'Input and Summary Results'!E4953=0),FALSE,'Input and Summary Results'!$E4953)</f>
        <v>0</v>
      </c>
      <c r="E5371" t="b">
        <f t="shared" si="281"/>
        <v>0</v>
      </c>
      <c r="F5371" t="b">
        <f t="shared" si="282"/>
        <v>0</v>
      </c>
      <c r="G5371" t="b">
        <f>IF('Input and Summary Results'!$J$4="yes",IF(C5371=FALSE,FALSE,IF('Data Transformation'!E5371&lt;$R$10,E5371,$R$10)),IF(C5371=FALSE,FALSE,IF(C5371&lt;$R$10,C5371,$R$10)))</f>
        <v>0</v>
      </c>
      <c r="H5371" t="b">
        <f>IF('Input and Summary Results'!$J$4="yes",'Data Transformation'!F5371,'Data Transformation'!D5371)</f>
        <v>0</v>
      </c>
      <c r="I5371" t="str">
        <f t="shared" si="280"/>
        <v/>
      </c>
    </row>
    <row r="5372" spans="2:9" x14ac:dyDescent="0.55000000000000004">
      <c r="B5372" t="b">
        <f>IF('Input and Summary Results'!D4954=0,FALSE,'Input and Summary Results'!$B4954)</f>
        <v>0</v>
      </c>
      <c r="C5372" t="b">
        <f>IF(OR(B5372=0,'Input and Summary Results'!D4954=0,'Input and Summary Results'!D4954=""),FALSE,'Input and Summary Results'!$D4954)</f>
        <v>0</v>
      </c>
      <c r="D5372" t="b">
        <f>IF(OR(B5372=0,'Input and Summary Results'!E4954=0),FALSE,'Input and Summary Results'!$E4954)</f>
        <v>0</v>
      </c>
      <c r="E5372" t="b">
        <f t="shared" si="281"/>
        <v>0</v>
      </c>
      <c r="F5372" t="b">
        <f t="shared" si="282"/>
        <v>0</v>
      </c>
      <c r="G5372" t="b">
        <f>IF('Input and Summary Results'!$J$4="yes",IF(C5372=FALSE,FALSE,IF('Data Transformation'!E5372&lt;$R$10,E5372,$R$10)),IF(C5372=FALSE,FALSE,IF(C5372&lt;$R$10,C5372,$R$10)))</f>
        <v>0</v>
      </c>
      <c r="H5372" t="b">
        <f>IF('Input and Summary Results'!$J$4="yes",'Data Transformation'!F5372,'Data Transformation'!D5372)</f>
        <v>0</v>
      </c>
      <c r="I5372" t="str">
        <f t="shared" si="280"/>
        <v/>
      </c>
    </row>
    <row r="5373" spans="2:9" x14ac:dyDescent="0.55000000000000004">
      <c r="B5373" t="b">
        <f>IF('Input and Summary Results'!D4955=0,FALSE,'Input and Summary Results'!$B4955)</f>
        <v>0</v>
      </c>
      <c r="C5373" t="b">
        <f>IF(OR(B5373=0,'Input and Summary Results'!D4955=0,'Input and Summary Results'!D4955=""),FALSE,'Input and Summary Results'!$D4955)</f>
        <v>0</v>
      </c>
      <c r="D5373" t="b">
        <f>IF(OR(B5373=0,'Input and Summary Results'!E4955=0),FALSE,'Input and Summary Results'!$E4955)</f>
        <v>0</v>
      </c>
      <c r="E5373" t="b">
        <f t="shared" si="281"/>
        <v>0</v>
      </c>
      <c r="F5373" t="b">
        <f t="shared" si="282"/>
        <v>0</v>
      </c>
      <c r="G5373" t="b">
        <f>IF('Input and Summary Results'!$J$4="yes",IF(C5373=FALSE,FALSE,IF('Data Transformation'!E5373&lt;$R$10,E5373,$R$10)),IF(C5373=FALSE,FALSE,IF(C5373&lt;$R$10,C5373,$R$10)))</f>
        <v>0</v>
      </c>
      <c r="H5373" t="b">
        <f>IF('Input and Summary Results'!$J$4="yes",'Data Transformation'!F5373,'Data Transformation'!D5373)</f>
        <v>0</v>
      </c>
      <c r="I5373" t="str">
        <f t="shared" si="280"/>
        <v/>
      </c>
    </row>
    <row r="5374" spans="2:9" x14ac:dyDescent="0.55000000000000004">
      <c r="B5374" t="b">
        <f>IF('Input and Summary Results'!D4956=0,FALSE,'Input and Summary Results'!$B4956)</f>
        <v>0</v>
      </c>
      <c r="C5374" t="b">
        <f>IF(OR(B5374=0,'Input and Summary Results'!D4956=0,'Input and Summary Results'!D4956=""),FALSE,'Input and Summary Results'!$D4956)</f>
        <v>0</v>
      </c>
      <c r="D5374" t="b">
        <f>IF(OR(B5374=0,'Input and Summary Results'!E4956=0),FALSE,'Input and Summary Results'!$E4956)</f>
        <v>0</v>
      </c>
      <c r="E5374" t="b">
        <f t="shared" si="281"/>
        <v>0</v>
      </c>
      <c r="F5374" t="b">
        <f t="shared" si="282"/>
        <v>0</v>
      </c>
      <c r="G5374" t="b">
        <f>IF('Input and Summary Results'!$J$4="yes",IF(C5374=FALSE,FALSE,IF('Data Transformation'!E5374&lt;$R$10,E5374,$R$10)),IF(C5374=FALSE,FALSE,IF(C5374&lt;$R$10,C5374,$R$10)))</f>
        <v>0</v>
      </c>
      <c r="H5374" t="b">
        <f>IF('Input and Summary Results'!$J$4="yes",'Data Transformation'!F5374,'Data Transformation'!D5374)</f>
        <v>0</v>
      </c>
      <c r="I5374" t="str">
        <f t="shared" si="280"/>
        <v/>
      </c>
    </row>
    <row r="5375" spans="2:9" x14ac:dyDescent="0.55000000000000004">
      <c r="B5375" t="b">
        <f>IF('Input and Summary Results'!D4957=0,FALSE,'Input and Summary Results'!$B4957)</f>
        <v>0</v>
      </c>
      <c r="C5375" t="b">
        <f>IF(OR(B5375=0,'Input and Summary Results'!D4957=0,'Input and Summary Results'!D4957=""),FALSE,'Input and Summary Results'!$D4957)</f>
        <v>0</v>
      </c>
      <c r="D5375" t="b">
        <f>IF(OR(B5375=0,'Input and Summary Results'!E4957=0),FALSE,'Input and Summary Results'!$E4957)</f>
        <v>0</v>
      </c>
      <c r="E5375" t="b">
        <f t="shared" si="281"/>
        <v>0</v>
      </c>
      <c r="F5375" t="b">
        <f t="shared" si="282"/>
        <v>0</v>
      </c>
      <c r="G5375" t="b">
        <f>IF('Input and Summary Results'!$J$4="yes",IF(C5375=FALSE,FALSE,IF('Data Transformation'!E5375&lt;$R$10,E5375,$R$10)),IF(C5375=FALSE,FALSE,IF(C5375&lt;$R$10,C5375,$R$10)))</f>
        <v>0</v>
      </c>
      <c r="H5375" t="b">
        <f>IF('Input and Summary Results'!$J$4="yes",'Data Transformation'!F5375,'Data Transformation'!D5375)</f>
        <v>0</v>
      </c>
      <c r="I5375" t="str">
        <f t="shared" si="280"/>
        <v/>
      </c>
    </row>
    <row r="5376" spans="2:9" x14ac:dyDescent="0.55000000000000004">
      <c r="B5376" t="b">
        <f>IF('Input and Summary Results'!D4958=0,FALSE,'Input and Summary Results'!$B4958)</f>
        <v>0</v>
      </c>
      <c r="C5376" t="b">
        <f>IF(OR(B5376=0,'Input and Summary Results'!D4958=0,'Input and Summary Results'!D4958=""),FALSE,'Input and Summary Results'!$D4958)</f>
        <v>0</v>
      </c>
      <c r="D5376" t="b">
        <f>IF(OR(B5376=0,'Input and Summary Results'!E4958=0),FALSE,'Input and Summary Results'!$E4958)</f>
        <v>0</v>
      </c>
      <c r="E5376" t="b">
        <f t="shared" si="281"/>
        <v>0</v>
      </c>
      <c r="F5376" t="b">
        <f t="shared" si="282"/>
        <v>0</v>
      </c>
      <c r="G5376" t="b">
        <f>IF('Input and Summary Results'!$J$4="yes",IF(C5376=FALSE,FALSE,IF('Data Transformation'!E5376&lt;$R$10,E5376,$R$10)),IF(C5376=FALSE,FALSE,IF(C5376&lt;$R$10,C5376,$R$10)))</f>
        <v>0</v>
      </c>
      <c r="H5376" t="b">
        <f>IF('Input and Summary Results'!$J$4="yes",'Data Transformation'!F5376,'Data Transformation'!D5376)</f>
        <v>0</v>
      </c>
      <c r="I5376" t="str">
        <f t="shared" si="280"/>
        <v/>
      </c>
    </row>
    <row r="5377" spans="2:9" x14ac:dyDescent="0.55000000000000004">
      <c r="B5377" t="b">
        <f>IF('Input and Summary Results'!D4959=0,FALSE,'Input and Summary Results'!$B4959)</f>
        <v>0</v>
      </c>
      <c r="C5377" t="b">
        <f>IF(OR(B5377=0,'Input and Summary Results'!D4959=0,'Input and Summary Results'!D4959=""),FALSE,'Input and Summary Results'!$D4959)</f>
        <v>0</v>
      </c>
      <c r="D5377" t="b">
        <f>IF(OR(B5377=0,'Input and Summary Results'!E4959=0),FALSE,'Input and Summary Results'!$E4959)</f>
        <v>0</v>
      </c>
      <c r="E5377" t="b">
        <f t="shared" si="281"/>
        <v>0</v>
      </c>
      <c r="F5377" t="b">
        <f t="shared" si="282"/>
        <v>0</v>
      </c>
      <c r="G5377" t="b">
        <f>IF('Input and Summary Results'!$J$4="yes",IF(C5377=FALSE,FALSE,IF('Data Transformation'!E5377&lt;$R$10,E5377,$R$10)),IF(C5377=FALSE,FALSE,IF(C5377&lt;$R$10,C5377,$R$10)))</f>
        <v>0</v>
      </c>
      <c r="H5377" t="b">
        <f>IF('Input and Summary Results'!$J$4="yes",'Data Transformation'!F5377,'Data Transformation'!D5377)</f>
        <v>0</v>
      </c>
      <c r="I5377" t="str">
        <f t="shared" si="280"/>
        <v/>
      </c>
    </row>
    <row r="5378" spans="2:9" x14ac:dyDescent="0.55000000000000004">
      <c r="B5378" t="b">
        <f>IF('Input and Summary Results'!D4960=0,FALSE,'Input and Summary Results'!$B4960)</f>
        <v>0</v>
      </c>
      <c r="C5378" t="b">
        <f>IF(OR(B5378=0,'Input and Summary Results'!D4960=0,'Input and Summary Results'!D4960=""),FALSE,'Input and Summary Results'!$D4960)</f>
        <v>0</v>
      </c>
      <c r="D5378" t="b">
        <f>IF(OR(B5378=0,'Input and Summary Results'!E4960=0),FALSE,'Input and Summary Results'!$E4960)</f>
        <v>0</v>
      </c>
      <c r="E5378" t="b">
        <f t="shared" si="281"/>
        <v>0</v>
      </c>
      <c r="F5378" t="b">
        <f t="shared" si="282"/>
        <v>0</v>
      </c>
      <c r="G5378" t="b">
        <f>IF('Input and Summary Results'!$J$4="yes",IF(C5378=FALSE,FALSE,IF('Data Transformation'!E5378&lt;$R$10,E5378,$R$10)),IF(C5378=FALSE,FALSE,IF(C5378&lt;$R$10,C5378,$R$10)))</f>
        <v>0</v>
      </c>
      <c r="H5378" t="b">
        <f>IF('Input and Summary Results'!$J$4="yes",'Data Transformation'!F5378,'Data Transformation'!D5378)</f>
        <v>0</v>
      </c>
      <c r="I5378" t="str">
        <f t="shared" si="280"/>
        <v/>
      </c>
    </row>
    <row r="5379" spans="2:9" x14ac:dyDescent="0.55000000000000004">
      <c r="B5379" t="b">
        <f>IF('Input and Summary Results'!D4961=0,FALSE,'Input and Summary Results'!$B4961)</f>
        <v>0</v>
      </c>
      <c r="C5379" t="b">
        <f>IF(OR(B5379=0,'Input and Summary Results'!D4961=0,'Input and Summary Results'!D4961=""),FALSE,'Input and Summary Results'!$D4961)</f>
        <v>0</v>
      </c>
      <c r="D5379" t="b">
        <f>IF(OR(B5379=0,'Input and Summary Results'!E4961=0),FALSE,'Input and Summary Results'!$E4961)</f>
        <v>0</v>
      </c>
      <c r="E5379" t="b">
        <f t="shared" si="281"/>
        <v>0</v>
      </c>
      <c r="F5379" t="b">
        <f t="shared" si="282"/>
        <v>0</v>
      </c>
      <c r="G5379" t="b">
        <f>IF('Input and Summary Results'!$J$4="yes",IF(C5379=FALSE,FALSE,IF('Data Transformation'!E5379&lt;$R$10,E5379,$R$10)),IF(C5379=FALSE,FALSE,IF(C5379&lt;$R$10,C5379,$R$10)))</f>
        <v>0</v>
      </c>
      <c r="H5379" t="b">
        <f>IF('Input and Summary Results'!$J$4="yes",'Data Transformation'!F5379,'Data Transformation'!D5379)</f>
        <v>0</v>
      </c>
      <c r="I5379" t="str">
        <f t="shared" si="280"/>
        <v/>
      </c>
    </row>
    <row r="5380" spans="2:9" x14ac:dyDescent="0.55000000000000004">
      <c r="B5380" t="b">
        <f>IF('Input and Summary Results'!D4962=0,FALSE,'Input and Summary Results'!$B4962)</f>
        <v>0</v>
      </c>
      <c r="C5380" t="b">
        <f>IF(OR(B5380=0,'Input and Summary Results'!D4962=0,'Input and Summary Results'!D4962=""),FALSE,'Input and Summary Results'!$D4962)</f>
        <v>0</v>
      </c>
      <c r="D5380" t="b">
        <f>IF(OR(B5380=0,'Input and Summary Results'!E4962=0),FALSE,'Input and Summary Results'!$E4962)</f>
        <v>0</v>
      </c>
      <c r="E5380" t="b">
        <f t="shared" si="281"/>
        <v>0</v>
      </c>
      <c r="F5380" t="b">
        <f t="shared" si="282"/>
        <v>0</v>
      </c>
      <c r="G5380" t="b">
        <f>IF('Input and Summary Results'!$J$4="yes",IF(C5380=FALSE,FALSE,IF('Data Transformation'!E5380&lt;$R$10,E5380,$R$10)),IF(C5380=FALSE,FALSE,IF(C5380&lt;$R$10,C5380,$R$10)))</f>
        <v>0</v>
      </c>
      <c r="H5380" t="b">
        <f>IF('Input and Summary Results'!$J$4="yes",'Data Transformation'!F5380,'Data Transformation'!D5380)</f>
        <v>0</v>
      </c>
      <c r="I5380" t="str">
        <f t="shared" si="280"/>
        <v/>
      </c>
    </row>
    <row r="5381" spans="2:9" x14ac:dyDescent="0.55000000000000004">
      <c r="B5381" t="b">
        <f>IF('Input and Summary Results'!D4963=0,FALSE,'Input and Summary Results'!$B4963)</f>
        <v>0</v>
      </c>
      <c r="C5381" t="b">
        <f>IF(OR(B5381=0,'Input and Summary Results'!D4963=0,'Input and Summary Results'!D4963=""),FALSE,'Input and Summary Results'!$D4963)</f>
        <v>0</v>
      </c>
      <c r="D5381" t="b">
        <f>IF(OR(B5381=0,'Input and Summary Results'!E4963=0),FALSE,'Input and Summary Results'!$E4963)</f>
        <v>0</v>
      </c>
      <c r="E5381" t="b">
        <f t="shared" si="281"/>
        <v>0</v>
      </c>
      <c r="F5381" t="b">
        <f t="shared" si="282"/>
        <v>0</v>
      </c>
      <c r="G5381" t="b">
        <f>IF('Input and Summary Results'!$J$4="yes",IF(C5381=FALSE,FALSE,IF('Data Transformation'!E5381&lt;$R$10,E5381,$R$10)),IF(C5381=FALSE,FALSE,IF(C5381&lt;$R$10,C5381,$R$10)))</f>
        <v>0</v>
      </c>
      <c r="H5381" t="b">
        <f>IF('Input and Summary Results'!$J$4="yes",'Data Transformation'!F5381,'Data Transformation'!D5381)</f>
        <v>0</v>
      </c>
      <c r="I5381" t="str">
        <f t="shared" ref="I5381:I5444" si="283">IF(G5381=FALSE,"",B5381)</f>
        <v/>
      </c>
    </row>
    <row r="5382" spans="2:9" x14ac:dyDescent="0.55000000000000004">
      <c r="B5382" t="b">
        <f>IF('Input and Summary Results'!D4964=0,FALSE,'Input and Summary Results'!$B4964)</f>
        <v>0</v>
      </c>
      <c r="C5382" t="b">
        <f>IF(OR(B5382=0,'Input and Summary Results'!D4964=0,'Input and Summary Results'!D4964=""),FALSE,'Input and Summary Results'!$D4964)</f>
        <v>0</v>
      </c>
      <c r="D5382" t="b">
        <f>IF(OR(B5382=0,'Input and Summary Results'!E4964=0),FALSE,'Input and Summary Results'!$E4964)</f>
        <v>0</v>
      </c>
      <c r="E5382" t="b">
        <f t="shared" si="281"/>
        <v>0</v>
      </c>
      <c r="F5382" t="b">
        <f t="shared" si="282"/>
        <v>0</v>
      </c>
      <c r="G5382" t="b">
        <f>IF('Input and Summary Results'!$J$4="yes",IF(C5382=FALSE,FALSE,IF('Data Transformation'!E5382&lt;$R$10,E5382,$R$10)),IF(C5382=FALSE,FALSE,IF(C5382&lt;$R$10,C5382,$R$10)))</f>
        <v>0</v>
      </c>
      <c r="H5382" t="b">
        <f>IF('Input and Summary Results'!$J$4="yes",'Data Transformation'!F5382,'Data Transformation'!D5382)</f>
        <v>0</v>
      </c>
      <c r="I5382" t="str">
        <f t="shared" si="283"/>
        <v/>
      </c>
    </row>
    <row r="5383" spans="2:9" x14ac:dyDescent="0.55000000000000004">
      <c r="B5383" t="b">
        <f>IF('Input and Summary Results'!D4965=0,FALSE,'Input and Summary Results'!$B4965)</f>
        <v>0</v>
      </c>
      <c r="C5383" t="b">
        <f>IF(OR(B5383=0,'Input and Summary Results'!D4965=0,'Input and Summary Results'!D4965=""),FALSE,'Input and Summary Results'!$D4965)</f>
        <v>0</v>
      </c>
      <c r="D5383" t="b">
        <f>IF(OR(B5383=0,'Input and Summary Results'!E4965=0),FALSE,'Input and Summary Results'!$E4965)</f>
        <v>0</v>
      </c>
      <c r="E5383" t="b">
        <f t="shared" si="281"/>
        <v>0</v>
      </c>
      <c r="F5383" t="b">
        <f t="shared" si="282"/>
        <v>0</v>
      </c>
      <c r="G5383" t="b">
        <f>IF('Input and Summary Results'!$J$4="yes",IF(C5383=FALSE,FALSE,IF('Data Transformation'!E5383&lt;$R$10,E5383,$R$10)),IF(C5383=FALSE,FALSE,IF(C5383&lt;$R$10,C5383,$R$10)))</f>
        <v>0</v>
      </c>
      <c r="H5383" t="b">
        <f>IF('Input and Summary Results'!$J$4="yes",'Data Transformation'!F5383,'Data Transformation'!D5383)</f>
        <v>0</v>
      </c>
      <c r="I5383" t="str">
        <f t="shared" si="283"/>
        <v/>
      </c>
    </row>
    <row r="5384" spans="2:9" x14ac:dyDescent="0.55000000000000004">
      <c r="B5384" t="b">
        <f>IF('Input and Summary Results'!D4966=0,FALSE,'Input and Summary Results'!$B4966)</f>
        <v>0</v>
      </c>
      <c r="C5384" t="b">
        <f>IF(OR(B5384=0,'Input and Summary Results'!D4966=0,'Input and Summary Results'!D4966=""),FALSE,'Input and Summary Results'!$D4966)</f>
        <v>0</v>
      </c>
      <c r="D5384" t="b">
        <f>IF(OR(B5384=0,'Input and Summary Results'!E4966=0),FALSE,'Input and Summary Results'!$E4966)</f>
        <v>0</v>
      </c>
      <c r="E5384" t="b">
        <f t="shared" si="281"/>
        <v>0</v>
      </c>
      <c r="F5384" t="b">
        <f t="shared" si="282"/>
        <v>0</v>
      </c>
      <c r="G5384" t="b">
        <f>IF('Input and Summary Results'!$J$4="yes",IF(C5384=FALSE,FALSE,IF('Data Transformation'!E5384&lt;$R$10,E5384,$R$10)),IF(C5384=FALSE,FALSE,IF(C5384&lt;$R$10,C5384,$R$10)))</f>
        <v>0</v>
      </c>
      <c r="H5384" t="b">
        <f>IF('Input and Summary Results'!$J$4="yes",'Data Transformation'!F5384,'Data Transformation'!D5384)</f>
        <v>0</v>
      </c>
      <c r="I5384" t="str">
        <f t="shared" si="283"/>
        <v/>
      </c>
    </row>
    <row r="5385" spans="2:9" x14ac:dyDescent="0.55000000000000004">
      <c r="B5385" t="b">
        <f>IF('Input and Summary Results'!D4967=0,FALSE,'Input and Summary Results'!$B4967)</f>
        <v>0</v>
      </c>
      <c r="C5385" t="b">
        <f>IF(OR(B5385=0,'Input and Summary Results'!D4967=0,'Input and Summary Results'!D4967=""),FALSE,'Input and Summary Results'!$D4967)</f>
        <v>0</v>
      </c>
      <c r="D5385" t="b">
        <f>IF(OR(B5385=0,'Input and Summary Results'!E4967=0),FALSE,'Input and Summary Results'!$E4967)</f>
        <v>0</v>
      </c>
      <c r="E5385" t="b">
        <f t="shared" si="281"/>
        <v>0</v>
      </c>
      <c r="F5385" t="b">
        <f t="shared" si="282"/>
        <v>0</v>
      </c>
      <c r="G5385" t="b">
        <f>IF('Input and Summary Results'!$J$4="yes",IF(C5385=FALSE,FALSE,IF('Data Transformation'!E5385&lt;$R$10,E5385,$R$10)),IF(C5385=FALSE,FALSE,IF(C5385&lt;$R$10,C5385,$R$10)))</f>
        <v>0</v>
      </c>
      <c r="H5385" t="b">
        <f>IF('Input and Summary Results'!$J$4="yes",'Data Transformation'!F5385,'Data Transformation'!D5385)</f>
        <v>0</v>
      </c>
      <c r="I5385" t="str">
        <f t="shared" si="283"/>
        <v/>
      </c>
    </row>
    <row r="5386" spans="2:9" x14ac:dyDescent="0.55000000000000004">
      <c r="B5386" t="b">
        <f>IF('Input and Summary Results'!D4968=0,FALSE,'Input and Summary Results'!$B4968)</f>
        <v>0</v>
      </c>
      <c r="C5386" t="b">
        <f>IF(OR(B5386=0,'Input and Summary Results'!D4968=0,'Input and Summary Results'!D4968=""),FALSE,'Input and Summary Results'!$D4968)</f>
        <v>0</v>
      </c>
      <c r="D5386" t="b">
        <f>IF(OR(B5386=0,'Input and Summary Results'!E4968=0),FALSE,'Input and Summary Results'!$E4968)</f>
        <v>0</v>
      </c>
      <c r="E5386" t="b">
        <f t="shared" si="281"/>
        <v>0</v>
      </c>
      <c r="F5386" t="b">
        <f t="shared" si="282"/>
        <v>0</v>
      </c>
      <c r="G5386" t="b">
        <f>IF('Input and Summary Results'!$J$4="yes",IF(C5386=FALSE,FALSE,IF('Data Transformation'!E5386&lt;$R$10,E5386,$R$10)),IF(C5386=FALSE,FALSE,IF(C5386&lt;$R$10,C5386,$R$10)))</f>
        <v>0</v>
      </c>
      <c r="H5386" t="b">
        <f>IF('Input and Summary Results'!$J$4="yes",'Data Transformation'!F5386,'Data Transformation'!D5386)</f>
        <v>0</v>
      </c>
      <c r="I5386" t="str">
        <f t="shared" si="283"/>
        <v/>
      </c>
    </row>
    <row r="5387" spans="2:9" x14ac:dyDescent="0.55000000000000004">
      <c r="B5387" t="b">
        <f>IF('Input and Summary Results'!D4969=0,FALSE,'Input and Summary Results'!$B4969)</f>
        <v>0</v>
      </c>
      <c r="C5387" t="b">
        <f>IF(OR(B5387=0,'Input and Summary Results'!D4969=0,'Input and Summary Results'!D4969=""),FALSE,'Input and Summary Results'!$D4969)</f>
        <v>0</v>
      </c>
      <c r="D5387" t="b">
        <f>IF(OR(B5387=0,'Input and Summary Results'!E4969=0),FALSE,'Input and Summary Results'!$E4969)</f>
        <v>0</v>
      </c>
      <c r="E5387" t="b">
        <f t="shared" si="281"/>
        <v>0</v>
      </c>
      <c r="F5387" t="b">
        <f t="shared" si="282"/>
        <v>0</v>
      </c>
      <c r="G5387" t="b">
        <f>IF('Input and Summary Results'!$J$4="yes",IF(C5387=FALSE,FALSE,IF('Data Transformation'!E5387&lt;$R$10,E5387,$R$10)),IF(C5387=FALSE,FALSE,IF(C5387&lt;$R$10,C5387,$R$10)))</f>
        <v>0</v>
      </c>
      <c r="H5387" t="b">
        <f>IF('Input and Summary Results'!$J$4="yes",'Data Transformation'!F5387,'Data Transformation'!D5387)</f>
        <v>0</v>
      </c>
      <c r="I5387" t="str">
        <f t="shared" si="283"/>
        <v/>
      </c>
    </row>
    <row r="5388" spans="2:9" x14ac:dyDescent="0.55000000000000004">
      <c r="B5388" t="b">
        <f>IF('Input and Summary Results'!D4970=0,FALSE,'Input and Summary Results'!$B4970)</f>
        <v>0</v>
      </c>
      <c r="C5388" t="b">
        <f>IF(OR(B5388=0,'Input and Summary Results'!D4970=0,'Input and Summary Results'!D4970=""),FALSE,'Input and Summary Results'!$D4970)</f>
        <v>0</v>
      </c>
      <c r="D5388" t="b">
        <f>IF(OR(B5388=0,'Input and Summary Results'!E4970=0),FALSE,'Input and Summary Results'!$E4970)</f>
        <v>0</v>
      </c>
      <c r="E5388" t="b">
        <f t="shared" si="281"/>
        <v>0</v>
      </c>
      <c r="F5388" t="b">
        <f t="shared" si="282"/>
        <v>0</v>
      </c>
      <c r="G5388" t="b">
        <f>IF('Input and Summary Results'!$J$4="yes",IF(C5388=FALSE,FALSE,IF('Data Transformation'!E5388&lt;$R$10,E5388,$R$10)),IF(C5388=FALSE,FALSE,IF(C5388&lt;$R$10,C5388,$R$10)))</f>
        <v>0</v>
      </c>
      <c r="H5388" t="b">
        <f>IF('Input and Summary Results'!$J$4="yes",'Data Transformation'!F5388,'Data Transformation'!D5388)</f>
        <v>0</v>
      </c>
      <c r="I5388" t="str">
        <f t="shared" si="283"/>
        <v/>
      </c>
    </row>
    <row r="5389" spans="2:9" x14ac:dyDescent="0.55000000000000004">
      <c r="B5389" t="b">
        <f>IF('Input and Summary Results'!D4971=0,FALSE,'Input and Summary Results'!$B4971)</f>
        <v>0</v>
      </c>
      <c r="C5389" t="b">
        <f>IF(OR(B5389=0,'Input and Summary Results'!D4971=0,'Input and Summary Results'!D4971=""),FALSE,'Input and Summary Results'!$D4971)</f>
        <v>0</v>
      </c>
      <c r="D5389" t="b">
        <f>IF(OR(B5389=0,'Input and Summary Results'!E4971=0),FALSE,'Input and Summary Results'!$E4971)</f>
        <v>0</v>
      </c>
      <c r="E5389" t="b">
        <f t="shared" si="281"/>
        <v>0</v>
      </c>
      <c r="F5389" t="b">
        <f t="shared" si="282"/>
        <v>0</v>
      </c>
      <c r="G5389" t="b">
        <f>IF('Input and Summary Results'!$J$4="yes",IF(C5389=FALSE,FALSE,IF('Data Transformation'!E5389&lt;$R$10,E5389,$R$10)),IF(C5389=FALSE,FALSE,IF(C5389&lt;$R$10,C5389,$R$10)))</f>
        <v>0</v>
      </c>
      <c r="H5389" t="b">
        <f>IF('Input and Summary Results'!$J$4="yes",'Data Transformation'!F5389,'Data Transformation'!D5389)</f>
        <v>0</v>
      </c>
      <c r="I5389" t="str">
        <f t="shared" si="283"/>
        <v/>
      </c>
    </row>
    <row r="5390" spans="2:9" x14ac:dyDescent="0.55000000000000004">
      <c r="B5390" t="b">
        <f>IF('Input and Summary Results'!D4972=0,FALSE,'Input and Summary Results'!$B4972)</f>
        <v>0</v>
      </c>
      <c r="C5390" t="b">
        <f>IF(OR(B5390=0,'Input and Summary Results'!D4972=0,'Input and Summary Results'!D4972=""),FALSE,'Input and Summary Results'!$D4972)</f>
        <v>0</v>
      </c>
      <c r="D5390" t="b">
        <f>IF(OR(B5390=0,'Input and Summary Results'!E4972=0),FALSE,'Input and Summary Results'!$E4972)</f>
        <v>0</v>
      </c>
      <c r="E5390" t="b">
        <f t="shared" si="281"/>
        <v>0</v>
      </c>
      <c r="F5390" t="b">
        <f t="shared" si="282"/>
        <v>0</v>
      </c>
      <c r="G5390" t="b">
        <f>IF('Input and Summary Results'!$J$4="yes",IF(C5390=FALSE,FALSE,IF('Data Transformation'!E5390&lt;$R$10,E5390,$R$10)),IF(C5390=FALSE,FALSE,IF(C5390&lt;$R$10,C5390,$R$10)))</f>
        <v>0</v>
      </c>
      <c r="H5390" t="b">
        <f>IF('Input and Summary Results'!$J$4="yes",'Data Transformation'!F5390,'Data Transformation'!D5390)</f>
        <v>0</v>
      </c>
      <c r="I5390" t="str">
        <f t="shared" si="283"/>
        <v/>
      </c>
    </row>
    <row r="5391" spans="2:9" x14ac:dyDescent="0.55000000000000004">
      <c r="B5391" t="b">
        <f>IF('Input and Summary Results'!D4973=0,FALSE,'Input and Summary Results'!$B4973)</f>
        <v>0</v>
      </c>
      <c r="C5391" t="b">
        <f>IF(OR(B5391=0,'Input and Summary Results'!D4973=0,'Input and Summary Results'!D4973=""),FALSE,'Input and Summary Results'!$D4973)</f>
        <v>0</v>
      </c>
      <c r="D5391" t="b">
        <f>IF(OR(B5391=0,'Input and Summary Results'!E4973=0),FALSE,'Input and Summary Results'!$E4973)</f>
        <v>0</v>
      </c>
      <c r="E5391" t="b">
        <f t="shared" si="281"/>
        <v>0</v>
      </c>
      <c r="F5391" t="b">
        <f t="shared" si="282"/>
        <v>0</v>
      </c>
      <c r="G5391" t="b">
        <f>IF('Input and Summary Results'!$J$4="yes",IF(C5391=FALSE,FALSE,IF('Data Transformation'!E5391&lt;$R$10,E5391,$R$10)),IF(C5391=FALSE,FALSE,IF(C5391&lt;$R$10,C5391,$R$10)))</f>
        <v>0</v>
      </c>
      <c r="H5391" t="b">
        <f>IF('Input and Summary Results'!$J$4="yes",'Data Transformation'!F5391,'Data Transformation'!D5391)</f>
        <v>0</v>
      </c>
      <c r="I5391" t="str">
        <f t="shared" si="283"/>
        <v/>
      </c>
    </row>
    <row r="5392" spans="2:9" x14ac:dyDescent="0.55000000000000004">
      <c r="B5392" t="b">
        <f>IF('Input and Summary Results'!D4974=0,FALSE,'Input and Summary Results'!$B4974)</f>
        <v>0</v>
      </c>
      <c r="C5392" t="b">
        <f>IF(OR(B5392=0,'Input and Summary Results'!D4974=0,'Input and Summary Results'!D4974=""),FALSE,'Input and Summary Results'!$D4974)</f>
        <v>0</v>
      </c>
      <c r="D5392" t="b">
        <f>IF(OR(B5392=0,'Input and Summary Results'!E4974=0),FALSE,'Input and Summary Results'!$E4974)</f>
        <v>0</v>
      </c>
      <c r="E5392" t="b">
        <f t="shared" si="281"/>
        <v>0</v>
      </c>
      <c r="F5392" t="b">
        <f t="shared" si="282"/>
        <v>0</v>
      </c>
      <c r="G5392" t="b">
        <f>IF('Input and Summary Results'!$J$4="yes",IF(C5392=FALSE,FALSE,IF('Data Transformation'!E5392&lt;$R$10,E5392,$R$10)),IF(C5392=FALSE,FALSE,IF(C5392&lt;$R$10,C5392,$R$10)))</f>
        <v>0</v>
      </c>
      <c r="H5392" t="b">
        <f>IF('Input and Summary Results'!$J$4="yes",'Data Transformation'!F5392,'Data Transformation'!D5392)</f>
        <v>0</v>
      </c>
      <c r="I5392" t="str">
        <f t="shared" si="283"/>
        <v/>
      </c>
    </row>
    <row r="5393" spans="2:9" x14ac:dyDescent="0.55000000000000004">
      <c r="B5393" t="b">
        <f>IF('Input and Summary Results'!D4975=0,FALSE,'Input and Summary Results'!$B4975)</f>
        <v>0</v>
      </c>
      <c r="C5393" t="b">
        <f>IF(OR(B5393=0,'Input and Summary Results'!D4975=0,'Input and Summary Results'!D4975=""),FALSE,'Input and Summary Results'!$D4975)</f>
        <v>0</v>
      </c>
      <c r="D5393" t="b">
        <f>IF(OR(B5393=0,'Input and Summary Results'!E4975=0),FALSE,'Input and Summary Results'!$E4975)</f>
        <v>0</v>
      </c>
      <c r="E5393" t="b">
        <f t="shared" si="281"/>
        <v>0</v>
      </c>
      <c r="F5393" t="b">
        <f t="shared" si="282"/>
        <v>0</v>
      </c>
      <c r="G5393" t="b">
        <f>IF('Input and Summary Results'!$J$4="yes",IF(C5393=FALSE,FALSE,IF('Data Transformation'!E5393&lt;$R$10,E5393,$R$10)),IF(C5393=FALSE,FALSE,IF(C5393&lt;$R$10,C5393,$R$10)))</f>
        <v>0</v>
      </c>
      <c r="H5393" t="b">
        <f>IF('Input and Summary Results'!$J$4="yes",'Data Transformation'!F5393,'Data Transformation'!D5393)</f>
        <v>0</v>
      </c>
      <c r="I5393" t="str">
        <f t="shared" si="283"/>
        <v/>
      </c>
    </row>
    <row r="5394" spans="2:9" x14ac:dyDescent="0.55000000000000004">
      <c r="B5394" t="b">
        <f>IF('Input and Summary Results'!D4976=0,FALSE,'Input and Summary Results'!$B4976)</f>
        <v>0</v>
      </c>
      <c r="C5394" t="b">
        <f>IF(OR(B5394=0,'Input and Summary Results'!D4976=0,'Input and Summary Results'!D4976=""),FALSE,'Input and Summary Results'!$D4976)</f>
        <v>0</v>
      </c>
      <c r="D5394" t="b">
        <f>IF(OR(B5394=0,'Input and Summary Results'!E4976=0),FALSE,'Input and Summary Results'!$E4976)</f>
        <v>0</v>
      </c>
      <c r="E5394" t="b">
        <f t="shared" si="281"/>
        <v>0</v>
      </c>
      <c r="F5394" t="b">
        <f t="shared" si="282"/>
        <v>0</v>
      </c>
      <c r="G5394" t="b">
        <f>IF('Input and Summary Results'!$J$4="yes",IF(C5394=FALSE,FALSE,IF('Data Transformation'!E5394&lt;$R$10,E5394,$R$10)),IF(C5394=FALSE,FALSE,IF(C5394&lt;$R$10,C5394,$R$10)))</f>
        <v>0</v>
      </c>
      <c r="H5394" t="b">
        <f>IF('Input and Summary Results'!$J$4="yes",'Data Transformation'!F5394,'Data Transformation'!D5394)</f>
        <v>0</v>
      </c>
      <c r="I5394" t="str">
        <f t="shared" si="283"/>
        <v/>
      </c>
    </row>
    <row r="5395" spans="2:9" x14ac:dyDescent="0.55000000000000004">
      <c r="B5395" t="b">
        <f>IF('Input and Summary Results'!D4977=0,FALSE,'Input and Summary Results'!$B4977)</f>
        <v>0</v>
      </c>
      <c r="C5395" t="b">
        <f>IF(OR(B5395=0,'Input and Summary Results'!D4977=0,'Input and Summary Results'!D4977=""),FALSE,'Input and Summary Results'!$D4977)</f>
        <v>0</v>
      </c>
      <c r="D5395" t="b">
        <f>IF(OR(B5395=0,'Input and Summary Results'!E4977=0),FALSE,'Input and Summary Results'!$E4977)</f>
        <v>0</v>
      </c>
      <c r="E5395" t="b">
        <f t="shared" si="281"/>
        <v>0</v>
      </c>
      <c r="F5395" t="b">
        <f t="shared" si="282"/>
        <v>0</v>
      </c>
      <c r="G5395" t="b">
        <f>IF('Input and Summary Results'!$J$4="yes",IF(C5395=FALSE,FALSE,IF('Data Transformation'!E5395&lt;$R$10,E5395,$R$10)),IF(C5395=FALSE,FALSE,IF(C5395&lt;$R$10,C5395,$R$10)))</f>
        <v>0</v>
      </c>
      <c r="H5395" t="b">
        <f>IF('Input and Summary Results'!$J$4="yes",'Data Transformation'!F5395,'Data Transformation'!D5395)</f>
        <v>0</v>
      </c>
      <c r="I5395" t="str">
        <f t="shared" si="283"/>
        <v/>
      </c>
    </row>
    <row r="5396" spans="2:9" x14ac:dyDescent="0.55000000000000004">
      <c r="B5396" t="b">
        <f>IF('Input and Summary Results'!D4978=0,FALSE,'Input and Summary Results'!$B4978)</f>
        <v>0</v>
      </c>
      <c r="C5396" t="b">
        <f>IF(OR(B5396=0,'Input and Summary Results'!D4978=0,'Input and Summary Results'!D4978=""),FALSE,'Input and Summary Results'!$D4978)</f>
        <v>0</v>
      </c>
      <c r="D5396" t="b">
        <f>IF(OR(B5396=0,'Input and Summary Results'!E4978=0),FALSE,'Input and Summary Results'!$E4978)</f>
        <v>0</v>
      </c>
      <c r="E5396" t="b">
        <f t="shared" si="281"/>
        <v>0</v>
      </c>
      <c r="F5396" t="b">
        <f t="shared" si="282"/>
        <v>0</v>
      </c>
      <c r="G5396" t="b">
        <f>IF('Input and Summary Results'!$J$4="yes",IF(C5396=FALSE,FALSE,IF('Data Transformation'!E5396&lt;$R$10,E5396,$R$10)),IF(C5396=FALSE,FALSE,IF(C5396&lt;$R$10,C5396,$R$10)))</f>
        <v>0</v>
      </c>
      <c r="H5396" t="b">
        <f>IF('Input and Summary Results'!$J$4="yes",'Data Transformation'!F5396,'Data Transformation'!D5396)</f>
        <v>0</v>
      </c>
      <c r="I5396" t="str">
        <f t="shared" si="283"/>
        <v/>
      </c>
    </row>
    <row r="5397" spans="2:9" x14ac:dyDescent="0.55000000000000004">
      <c r="B5397" t="b">
        <f>IF('Input and Summary Results'!D4979=0,FALSE,'Input and Summary Results'!$B4979)</f>
        <v>0</v>
      </c>
      <c r="C5397" t="b">
        <f>IF(OR(B5397=0,'Input and Summary Results'!D4979=0,'Input and Summary Results'!D4979=""),FALSE,'Input and Summary Results'!$D4979)</f>
        <v>0</v>
      </c>
      <c r="D5397" t="b">
        <f>IF(OR(B5397=0,'Input and Summary Results'!E4979=0),FALSE,'Input and Summary Results'!$E4979)</f>
        <v>0</v>
      </c>
      <c r="E5397" t="b">
        <f t="shared" si="281"/>
        <v>0</v>
      </c>
      <c r="F5397" t="b">
        <f t="shared" si="282"/>
        <v>0</v>
      </c>
      <c r="G5397" t="b">
        <f>IF('Input and Summary Results'!$J$4="yes",IF(C5397=FALSE,FALSE,IF('Data Transformation'!E5397&lt;$R$10,E5397,$R$10)),IF(C5397=FALSE,FALSE,IF(C5397&lt;$R$10,C5397,$R$10)))</f>
        <v>0</v>
      </c>
      <c r="H5397" t="b">
        <f>IF('Input and Summary Results'!$J$4="yes",'Data Transformation'!F5397,'Data Transformation'!D5397)</f>
        <v>0</v>
      </c>
      <c r="I5397" t="str">
        <f t="shared" si="283"/>
        <v/>
      </c>
    </row>
    <row r="5398" spans="2:9" x14ac:dyDescent="0.55000000000000004">
      <c r="B5398" t="b">
        <f>IF('Input and Summary Results'!D4980=0,FALSE,'Input and Summary Results'!$B4980)</f>
        <v>0</v>
      </c>
      <c r="C5398" t="b">
        <f>IF(OR(B5398=0,'Input and Summary Results'!D4980=0,'Input and Summary Results'!D4980=""),FALSE,'Input and Summary Results'!$D4980)</f>
        <v>0</v>
      </c>
      <c r="D5398" t="b">
        <f>IF(OR(B5398=0,'Input and Summary Results'!E4980=0),FALSE,'Input and Summary Results'!$E4980)</f>
        <v>0</v>
      </c>
      <c r="E5398" t="b">
        <f t="shared" si="281"/>
        <v>0</v>
      </c>
      <c r="F5398" t="b">
        <f t="shared" si="282"/>
        <v>0</v>
      </c>
      <c r="G5398" t="b">
        <f>IF('Input and Summary Results'!$J$4="yes",IF(C5398=FALSE,FALSE,IF('Data Transformation'!E5398&lt;$R$10,E5398,$R$10)),IF(C5398=FALSE,FALSE,IF(C5398&lt;$R$10,C5398,$R$10)))</f>
        <v>0</v>
      </c>
      <c r="H5398" t="b">
        <f>IF('Input and Summary Results'!$J$4="yes",'Data Transformation'!F5398,'Data Transformation'!D5398)</f>
        <v>0</v>
      </c>
      <c r="I5398" t="str">
        <f t="shared" si="283"/>
        <v/>
      </c>
    </row>
    <row r="5399" spans="2:9" x14ac:dyDescent="0.55000000000000004">
      <c r="B5399" t="b">
        <f>IF('Input and Summary Results'!D4981=0,FALSE,'Input and Summary Results'!$B4981)</f>
        <v>0</v>
      </c>
      <c r="C5399" t="b">
        <f>IF(OR(B5399=0,'Input and Summary Results'!D4981=0,'Input and Summary Results'!D4981=""),FALSE,'Input and Summary Results'!$D4981)</f>
        <v>0</v>
      </c>
      <c r="D5399" t="b">
        <f>IF(OR(B5399=0,'Input and Summary Results'!E4981=0),FALSE,'Input and Summary Results'!$E4981)</f>
        <v>0</v>
      </c>
      <c r="E5399" t="b">
        <f t="shared" si="281"/>
        <v>0</v>
      </c>
      <c r="F5399" t="b">
        <f t="shared" si="282"/>
        <v>0</v>
      </c>
      <c r="G5399" t="b">
        <f>IF('Input and Summary Results'!$J$4="yes",IF(C5399=FALSE,FALSE,IF('Data Transformation'!E5399&lt;$R$10,E5399,$R$10)),IF(C5399=FALSE,FALSE,IF(C5399&lt;$R$10,C5399,$R$10)))</f>
        <v>0</v>
      </c>
      <c r="H5399" t="b">
        <f>IF('Input and Summary Results'!$J$4="yes",'Data Transformation'!F5399,'Data Transformation'!D5399)</f>
        <v>0</v>
      </c>
      <c r="I5399" t="str">
        <f t="shared" si="283"/>
        <v/>
      </c>
    </row>
    <row r="5400" spans="2:9" x14ac:dyDescent="0.55000000000000004">
      <c r="B5400" t="b">
        <f>IF('Input and Summary Results'!D4982=0,FALSE,'Input and Summary Results'!$B4982)</f>
        <v>0</v>
      </c>
      <c r="C5400" t="b">
        <f>IF(OR(B5400=0,'Input and Summary Results'!D4982=0,'Input and Summary Results'!D4982=""),FALSE,'Input and Summary Results'!$D4982)</f>
        <v>0</v>
      </c>
      <c r="D5400" t="b">
        <f>IF(OR(B5400=0,'Input and Summary Results'!E4982=0),FALSE,'Input and Summary Results'!$E4982)</f>
        <v>0</v>
      </c>
      <c r="E5400" t="b">
        <f t="shared" si="281"/>
        <v>0</v>
      </c>
      <c r="F5400" t="b">
        <f t="shared" si="282"/>
        <v>0</v>
      </c>
      <c r="G5400" t="b">
        <f>IF('Input and Summary Results'!$J$4="yes",IF(C5400=FALSE,FALSE,IF('Data Transformation'!E5400&lt;$R$10,E5400,$R$10)),IF(C5400=FALSE,FALSE,IF(C5400&lt;$R$10,C5400,$R$10)))</f>
        <v>0</v>
      </c>
      <c r="H5400" t="b">
        <f>IF('Input and Summary Results'!$J$4="yes",'Data Transformation'!F5400,'Data Transformation'!D5400)</f>
        <v>0</v>
      </c>
      <c r="I5400" t="str">
        <f t="shared" si="283"/>
        <v/>
      </c>
    </row>
    <row r="5401" spans="2:9" x14ac:dyDescent="0.55000000000000004">
      <c r="B5401" t="b">
        <f>IF('Input and Summary Results'!D4983=0,FALSE,'Input and Summary Results'!$B4983)</f>
        <v>0</v>
      </c>
      <c r="C5401" t="b">
        <f>IF(OR(B5401=0,'Input and Summary Results'!D4983=0,'Input and Summary Results'!D4983=""),FALSE,'Input and Summary Results'!$D4983)</f>
        <v>0</v>
      </c>
      <c r="D5401" t="b">
        <f>IF(OR(B5401=0,'Input and Summary Results'!E4983=0),FALSE,'Input and Summary Results'!$E4983)</f>
        <v>0</v>
      </c>
      <c r="E5401" t="b">
        <f t="shared" si="281"/>
        <v>0</v>
      </c>
      <c r="F5401" t="b">
        <f t="shared" si="282"/>
        <v>0</v>
      </c>
      <c r="G5401" t="b">
        <f>IF('Input and Summary Results'!$J$4="yes",IF(C5401=FALSE,FALSE,IF('Data Transformation'!E5401&lt;$R$10,E5401,$R$10)),IF(C5401=FALSE,FALSE,IF(C5401&lt;$R$10,C5401,$R$10)))</f>
        <v>0</v>
      </c>
      <c r="H5401" t="b">
        <f>IF('Input and Summary Results'!$J$4="yes",'Data Transformation'!F5401,'Data Transformation'!D5401)</f>
        <v>0</v>
      </c>
      <c r="I5401" t="str">
        <f t="shared" si="283"/>
        <v/>
      </c>
    </row>
    <row r="5402" spans="2:9" x14ac:dyDescent="0.55000000000000004">
      <c r="B5402" t="b">
        <f>IF('Input and Summary Results'!D4984=0,FALSE,'Input and Summary Results'!$B4984)</f>
        <v>0</v>
      </c>
      <c r="C5402" t="b">
        <f>IF(OR(B5402=0,'Input and Summary Results'!D4984=0,'Input and Summary Results'!D4984=""),FALSE,'Input and Summary Results'!$D4984)</f>
        <v>0</v>
      </c>
      <c r="D5402" t="b">
        <f>IF(OR(B5402=0,'Input and Summary Results'!E4984=0),FALSE,'Input and Summary Results'!$E4984)</f>
        <v>0</v>
      </c>
      <c r="E5402" t="b">
        <f t="shared" si="281"/>
        <v>0</v>
      </c>
      <c r="F5402" t="b">
        <f t="shared" si="282"/>
        <v>0</v>
      </c>
      <c r="G5402" t="b">
        <f>IF('Input and Summary Results'!$J$4="yes",IF(C5402=FALSE,FALSE,IF('Data Transformation'!E5402&lt;$R$10,E5402,$R$10)),IF(C5402=FALSE,FALSE,IF(C5402&lt;$R$10,C5402,$R$10)))</f>
        <v>0</v>
      </c>
      <c r="H5402" t="b">
        <f>IF('Input and Summary Results'!$J$4="yes",'Data Transformation'!F5402,'Data Transformation'!D5402)</f>
        <v>0</v>
      </c>
      <c r="I5402" t="str">
        <f t="shared" si="283"/>
        <v/>
      </c>
    </row>
    <row r="5403" spans="2:9" x14ac:dyDescent="0.55000000000000004">
      <c r="B5403" t="b">
        <f>IF('Input and Summary Results'!D4985=0,FALSE,'Input and Summary Results'!$B4985)</f>
        <v>0</v>
      </c>
      <c r="C5403" t="b">
        <f>IF(OR(B5403=0,'Input and Summary Results'!D4985=0,'Input and Summary Results'!D4985=""),FALSE,'Input and Summary Results'!$D4985)</f>
        <v>0</v>
      </c>
      <c r="D5403" t="b">
        <f>IF(OR(B5403=0,'Input and Summary Results'!E4985=0),FALSE,'Input and Summary Results'!$E4985)</f>
        <v>0</v>
      </c>
      <c r="E5403" t="b">
        <f t="shared" si="281"/>
        <v>0</v>
      </c>
      <c r="F5403" t="b">
        <f t="shared" si="282"/>
        <v>0</v>
      </c>
      <c r="G5403" t="b">
        <f>IF('Input and Summary Results'!$J$4="yes",IF(C5403=FALSE,FALSE,IF('Data Transformation'!E5403&lt;$R$10,E5403,$R$10)),IF(C5403=FALSE,FALSE,IF(C5403&lt;$R$10,C5403,$R$10)))</f>
        <v>0</v>
      </c>
      <c r="H5403" t="b">
        <f>IF('Input and Summary Results'!$J$4="yes",'Data Transformation'!F5403,'Data Transformation'!D5403)</f>
        <v>0</v>
      </c>
      <c r="I5403" t="str">
        <f t="shared" si="283"/>
        <v/>
      </c>
    </row>
    <row r="5404" spans="2:9" x14ac:dyDescent="0.55000000000000004">
      <c r="B5404" t="b">
        <f>IF('Input and Summary Results'!D4986=0,FALSE,'Input and Summary Results'!$B4986)</f>
        <v>0</v>
      </c>
      <c r="C5404" t="b">
        <f>IF(OR(B5404=0,'Input and Summary Results'!D4986=0,'Input and Summary Results'!D4986=""),FALSE,'Input and Summary Results'!$D4986)</f>
        <v>0</v>
      </c>
      <c r="D5404" t="b">
        <f>IF(OR(B5404=0,'Input and Summary Results'!E4986=0),FALSE,'Input and Summary Results'!$E4986)</f>
        <v>0</v>
      </c>
      <c r="E5404" t="b">
        <f t="shared" si="281"/>
        <v>0</v>
      </c>
      <c r="F5404" t="b">
        <f t="shared" si="282"/>
        <v>0</v>
      </c>
      <c r="G5404" t="b">
        <f>IF('Input and Summary Results'!$J$4="yes",IF(C5404=FALSE,FALSE,IF('Data Transformation'!E5404&lt;$R$10,E5404,$R$10)),IF(C5404=FALSE,FALSE,IF(C5404&lt;$R$10,C5404,$R$10)))</f>
        <v>0</v>
      </c>
      <c r="H5404" t="b">
        <f>IF('Input and Summary Results'!$J$4="yes",'Data Transformation'!F5404,'Data Transformation'!D5404)</f>
        <v>0</v>
      </c>
      <c r="I5404" t="str">
        <f t="shared" si="283"/>
        <v/>
      </c>
    </row>
    <row r="5405" spans="2:9" x14ac:dyDescent="0.55000000000000004">
      <c r="B5405" t="b">
        <f>IF('Input and Summary Results'!D4987=0,FALSE,'Input and Summary Results'!$B4987)</f>
        <v>0</v>
      </c>
      <c r="C5405" t="b">
        <f>IF(OR(B5405=0,'Input and Summary Results'!D4987=0,'Input and Summary Results'!D4987=""),FALSE,'Input and Summary Results'!$D4987)</f>
        <v>0</v>
      </c>
      <c r="D5405" t="b">
        <f>IF(OR(B5405=0,'Input and Summary Results'!E4987=0),FALSE,'Input and Summary Results'!$E4987)</f>
        <v>0</v>
      </c>
      <c r="E5405" t="b">
        <f t="shared" si="281"/>
        <v>0</v>
      </c>
      <c r="F5405" t="b">
        <f t="shared" si="282"/>
        <v>0</v>
      </c>
      <c r="G5405" t="b">
        <f>IF('Input and Summary Results'!$J$4="yes",IF(C5405=FALSE,FALSE,IF('Data Transformation'!E5405&lt;$R$10,E5405,$R$10)),IF(C5405=FALSE,FALSE,IF(C5405&lt;$R$10,C5405,$R$10)))</f>
        <v>0</v>
      </c>
      <c r="H5405" t="b">
        <f>IF('Input and Summary Results'!$J$4="yes",'Data Transformation'!F5405,'Data Transformation'!D5405)</f>
        <v>0</v>
      </c>
      <c r="I5405" t="str">
        <f t="shared" si="283"/>
        <v/>
      </c>
    </row>
    <row r="5406" spans="2:9" x14ac:dyDescent="0.55000000000000004">
      <c r="B5406" t="b">
        <f>IF('Input and Summary Results'!D4988=0,FALSE,'Input and Summary Results'!$B4988)</f>
        <v>0</v>
      </c>
      <c r="C5406" t="b">
        <f>IF(OR(B5406=0,'Input and Summary Results'!D4988=0,'Input and Summary Results'!D4988=""),FALSE,'Input and Summary Results'!$D4988)</f>
        <v>0</v>
      </c>
      <c r="D5406" t="b">
        <f>IF(OR(B5406=0,'Input and Summary Results'!E4988=0),FALSE,'Input and Summary Results'!$E4988)</f>
        <v>0</v>
      </c>
      <c r="E5406" t="b">
        <f t="shared" si="281"/>
        <v>0</v>
      </c>
      <c r="F5406" t="b">
        <f t="shared" si="282"/>
        <v>0</v>
      </c>
      <c r="G5406" t="b">
        <f>IF('Input and Summary Results'!$J$4="yes",IF(C5406=FALSE,FALSE,IF('Data Transformation'!E5406&lt;$R$10,E5406,$R$10)),IF(C5406=FALSE,FALSE,IF(C5406&lt;$R$10,C5406,$R$10)))</f>
        <v>0</v>
      </c>
      <c r="H5406" t="b">
        <f>IF('Input and Summary Results'!$J$4="yes",'Data Transformation'!F5406,'Data Transformation'!D5406)</f>
        <v>0</v>
      </c>
      <c r="I5406" t="str">
        <f t="shared" si="283"/>
        <v/>
      </c>
    </row>
    <row r="5407" spans="2:9" x14ac:dyDescent="0.55000000000000004">
      <c r="B5407" t="b">
        <f>IF('Input and Summary Results'!D4989=0,FALSE,'Input and Summary Results'!$B4989)</f>
        <v>0</v>
      </c>
      <c r="C5407" t="b">
        <f>IF(OR(B5407=0,'Input and Summary Results'!D4989=0,'Input and Summary Results'!D4989=""),FALSE,'Input and Summary Results'!$D4989)</f>
        <v>0</v>
      </c>
      <c r="D5407" t="b">
        <f>IF(OR(B5407=0,'Input and Summary Results'!E4989=0),FALSE,'Input and Summary Results'!$E4989)</f>
        <v>0</v>
      </c>
      <c r="E5407" t="b">
        <f t="shared" si="281"/>
        <v>0</v>
      </c>
      <c r="F5407" t="b">
        <f t="shared" si="282"/>
        <v>0</v>
      </c>
      <c r="G5407" t="b">
        <f>IF('Input and Summary Results'!$J$4="yes",IF(C5407=FALSE,FALSE,IF('Data Transformation'!E5407&lt;$R$10,E5407,$R$10)),IF(C5407=FALSE,FALSE,IF(C5407&lt;$R$10,C5407,$R$10)))</f>
        <v>0</v>
      </c>
      <c r="H5407" t="b">
        <f>IF('Input and Summary Results'!$J$4="yes",'Data Transformation'!F5407,'Data Transformation'!D5407)</f>
        <v>0</v>
      </c>
      <c r="I5407" t="str">
        <f t="shared" si="283"/>
        <v/>
      </c>
    </row>
    <row r="5408" spans="2:9" x14ac:dyDescent="0.55000000000000004">
      <c r="B5408" t="b">
        <f>IF('Input and Summary Results'!D4990=0,FALSE,'Input and Summary Results'!$B4990)</f>
        <v>0</v>
      </c>
      <c r="C5408" t="b">
        <f>IF(OR(B5408=0,'Input and Summary Results'!D4990=0,'Input and Summary Results'!D4990=""),FALSE,'Input and Summary Results'!$D4990)</f>
        <v>0</v>
      </c>
      <c r="D5408" t="b">
        <f>IF(OR(B5408=0,'Input and Summary Results'!E4990=0),FALSE,'Input and Summary Results'!$E4990)</f>
        <v>0</v>
      </c>
      <c r="E5408" t="b">
        <f t="shared" si="281"/>
        <v>0</v>
      </c>
      <c r="F5408" t="b">
        <f t="shared" si="282"/>
        <v>0</v>
      </c>
      <c r="G5408" t="b">
        <f>IF('Input and Summary Results'!$J$4="yes",IF(C5408=FALSE,FALSE,IF('Data Transformation'!E5408&lt;$R$10,E5408,$R$10)),IF(C5408=FALSE,FALSE,IF(C5408&lt;$R$10,C5408,$R$10)))</f>
        <v>0</v>
      </c>
      <c r="H5408" t="b">
        <f>IF('Input and Summary Results'!$J$4="yes",'Data Transformation'!F5408,'Data Transformation'!D5408)</f>
        <v>0</v>
      </c>
      <c r="I5408" t="str">
        <f t="shared" si="283"/>
        <v/>
      </c>
    </row>
    <row r="5409" spans="2:9" x14ac:dyDescent="0.55000000000000004">
      <c r="B5409" t="b">
        <f>IF('Input and Summary Results'!D4991=0,FALSE,'Input and Summary Results'!$B4991)</f>
        <v>0</v>
      </c>
      <c r="C5409" t="b">
        <f>IF(OR(B5409=0,'Input and Summary Results'!D4991=0,'Input and Summary Results'!D4991=""),FALSE,'Input and Summary Results'!$D4991)</f>
        <v>0</v>
      </c>
      <c r="D5409" t="b">
        <f>IF(OR(B5409=0,'Input and Summary Results'!E4991=0),FALSE,'Input and Summary Results'!$E4991)</f>
        <v>0</v>
      </c>
      <c r="E5409" t="b">
        <f t="shared" si="281"/>
        <v>0</v>
      </c>
      <c r="F5409" t="b">
        <f t="shared" si="282"/>
        <v>0</v>
      </c>
      <c r="G5409" t="b">
        <f>IF('Input and Summary Results'!$J$4="yes",IF(C5409=FALSE,FALSE,IF('Data Transformation'!E5409&lt;$R$10,E5409,$R$10)),IF(C5409=FALSE,FALSE,IF(C5409&lt;$R$10,C5409,$R$10)))</f>
        <v>0</v>
      </c>
      <c r="H5409" t="b">
        <f>IF('Input and Summary Results'!$J$4="yes",'Data Transformation'!F5409,'Data Transformation'!D5409)</f>
        <v>0</v>
      </c>
      <c r="I5409" t="str">
        <f t="shared" si="283"/>
        <v/>
      </c>
    </row>
    <row r="5410" spans="2:9" x14ac:dyDescent="0.55000000000000004">
      <c r="B5410" t="b">
        <f>IF('Input and Summary Results'!D4992=0,FALSE,'Input and Summary Results'!$B4992)</f>
        <v>0</v>
      </c>
      <c r="C5410" t="b">
        <f>IF(OR(B5410=0,'Input and Summary Results'!D4992=0,'Input and Summary Results'!D4992=""),FALSE,'Input and Summary Results'!$D4992)</f>
        <v>0</v>
      </c>
      <c r="D5410" t="b">
        <f>IF(OR(B5410=0,'Input and Summary Results'!E4992=0),FALSE,'Input and Summary Results'!$E4992)</f>
        <v>0</v>
      </c>
      <c r="E5410" t="b">
        <f t="shared" si="281"/>
        <v>0</v>
      </c>
      <c r="F5410" t="b">
        <f t="shared" si="282"/>
        <v>0</v>
      </c>
      <c r="G5410" t="b">
        <f>IF('Input and Summary Results'!$J$4="yes",IF(C5410=FALSE,FALSE,IF('Data Transformation'!E5410&lt;$R$10,E5410,$R$10)),IF(C5410=FALSE,FALSE,IF(C5410&lt;$R$10,C5410,$R$10)))</f>
        <v>0</v>
      </c>
      <c r="H5410" t="b">
        <f>IF('Input and Summary Results'!$J$4="yes",'Data Transformation'!F5410,'Data Transformation'!D5410)</f>
        <v>0</v>
      </c>
      <c r="I5410" t="str">
        <f t="shared" si="283"/>
        <v/>
      </c>
    </row>
    <row r="5411" spans="2:9" x14ac:dyDescent="0.55000000000000004">
      <c r="B5411" t="b">
        <f>IF('Input and Summary Results'!D4993=0,FALSE,'Input and Summary Results'!$B4993)</f>
        <v>0</v>
      </c>
      <c r="C5411" t="b">
        <f>IF(OR(B5411=0,'Input and Summary Results'!D4993=0,'Input and Summary Results'!D4993=""),FALSE,'Input and Summary Results'!$D4993)</f>
        <v>0</v>
      </c>
      <c r="D5411" t="b">
        <f>IF(OR(B5411=0,'Input and Summary Results'!E4993=0),FALSE,'Input and Summary Results'!$E4993)</f>
        <v>0</v>
      </c>
      <c r="E5411" t="b">
        <f t="shared" si="281"/>
        <v>0</v>
      </c>
      <c r="F5411" t="b">
        <f t="shared" si="282"/>
        <v>0</v>
      </c>
      <c r="G5411" t="b">
        <f>IF('Input and Summary Results'!$J$4="yes",IF(C5411=FALSE,FALSE,IF('Data Transformation'!E5411&lt;$R$10,E5411,$R$10)),IF(C5411=FALSE,FALSE,IF(C5411&lt;$R$10,C5411,$R$10)))</f>
        <v>0</v>
      </c>
      <c r="H5411" t="b">
        <f>IF('Input and Summary Results'!$J$4="yes",'Data Transformation'!F5411,'Data Transformation'!D5411)</f>
        <v>0</v>
      </c>
      <c r="I5411" t="str">
        <f t="shared" si="283"/>
        <v/>
      </c>
    </row>
    <row r="5412" spans="2:9" x14ac:dyDescent="0.55000000000000004">
      <c r="B5412" t="b">
        <f>IF('Input and Summary Results'!D4994=0,FALSE,'Input and Summary Results'!$B4994)</f>
        <v>0</v>
      </c>
      <c r="C5412" t="b">
        <f>IF(OR(B5412=0,'Input and Summary Results'!D4994=0,'Input and Summary Results'!D4994=""),FALSE,'Input and Summary Results'!$D4994)</f>
        <v>0</v>
      </c>
      <c r="D5412" t="b">
        <f>IF(OR(B5412=0,'Input and Summary Results'!E4994=0),FALSE,'Input and Summary Results'!$E4994)</f>
        <v>0</v>
      </c>
      <c r="E5412" t="b">
        <f t="shared" si="281"/>
        <v>0</v>
      </c>
      <c r="F5412" t="b">
        <f t="shared" si="282"/>
        <v>0</v>
      </c>
      <c r="G5412" t="b">
        <f>IF('Input and Summary Results'!$J$4="yes",IF(C5412=FALSE,FALSE,IF('Data Transformation'!E5412&lt;$R$10,E5412,$R$10)),IF(C5412=FALSE,FALSE,IF(C5412&lt;$R$10,C5412,$R$10)))</f>
        <v>0</v>
      </c>
      <c r="H5412" t="b">
        <f>IF('Input and Summary Results'!$J$4="yes",'Data Transformation'!F5412,'Data Transformation'!D5412)</f>
        <v>0</v>
      </c>
      <c r="I5412" t="str">
        <f t="shared" si="283"/>
        <v/>
      </c>
    </row>
    <row r="5413" spans="2:9" x14ac:dyDescent="0.55000000000000004">
      <c r="B5413" t="b">
        <f>IF('Input and Summary Results'!D4995=0,FALSE,'Input and Summary Results'!$B4995)</f>
        <v>0</v>
      </c>
      <c r="C5413" t="b">
        <f>IF(OR(B5413=0,'Input and Summary Results'!D4995=0,'Input and Summary Results'!D4995=""),FALSE,'Input and Summary Results'!$D4995)</f>
        <v>0</v>
      </c>
      <c r="D5413" t="b">
        <f>IF(OR(B5413=0,'Input and Summary Results'!E4995=0),FALSE,'Input and Summary Results'!$E4995)</f>
        <v>0</v>
      </c>
      <c r="E5413" t="b">
        <f t="shared" si="281"/>
        <v>0</v>
      </c>
      <c r="F5413" t="b">
        <f t="shared" si="282"/>
        <v>0</v>
      </c>
      <c r="G5413" t="b">
        <f>IF('Input and Summary Results'!$J$4="yes",IF(C5413=FALSE,FALSE,IF('Data Transformation'!E5413&lt;$R$10,E5413,$R$10)),IF(C5413=FALSE,FALSE,IF(C5413&lt;$R$10,C5413,$R$10)))</f>
        <v>0</v>
      </c>
      <c r="H5413" t="b">
        <f>IF('Input and Summary Results'!$J$4="yes",'Data Transformation'!F5413,'Data Transformation'!D5413)</f>
        <v>0</v>
      </c>
      <c r="I5413" t="str">
        <f t="shared" si="283"/>
        <v/>
      </c>
    </row>
    <row r="5414" spans="2:9" x14ac:dyDescent="0.55000000000000004">
      <c r="B5414" t="b">
        <f>IF('Input and Summary Results'!D4996=0,FALSE,'Input and Summary Results'!$B4996)</f>
        <v>0</v>
      </c>
      <c r="C5414" t="b">
        <f>IF(OR(B5414=0,'Input and Summary Results'!D4996=0,'Input and Summary Results'!D4996=""),FALSE,'Input and Summary Results'!$D4996)</f>
        <v>0</v>
      </c>
      <c r="D5414" t="b">
        <f>IF(OR(B5414=0,'Input and Summary Results'!E4996=0),FALSE,'Input and Summary Results'!$E4996)</f>
        <v>0</v>
      </c>
      <c r="E5414" t="b">
        <f t="shared" si="281"/>
        <v>0</v>
      </c>
      <c r="F5414" t="b">
        <f t="shared" si="282"/>
        <v>0</v>
      </c>
      <c r="G5414" t="b">
        <f>IF('Input and Summary Results'!$J$4="yes",IF(C5414=FALSE,FALSE,IF('Data Transformation'!E5414&lt;$R$10,E5414,$R$10)),IF(C5414=FALSE,FALSE,IF(C5414&lt;$R$10,C5414,$R$10)))</f>
        <v>0</v>
      </c>
      <c r="H5414" t="b">
        <f>IF('Input and Summary Results'!$J$4="yes",'Data Transformation'!F5414,'Data Transformation'!D5414)</f>
        <v>0</v>
      </c>
      <c r="I5414" t="str">
        <f t="shared" si="283"/>
        <v/>
      </c>
    </row>
    <row r="5415" spans="2:9" x14ac:dyDescent="0.55000000000000004">
      <c r="B5415" t="b">
        <f>IF('Input and Summary Results'!D4997=0,FALSE,'Input and Summary Results'!$B4997)</f>
        <v>0</v>
      </c>
      <c r="C5415" t="b">
        <f>IF(OR(B5415=0,'Input and Summary Results'!D4997=0,'Input and Summary Results'!D4997=""),FALSE,'Input and Summary Results'!$D4997)</f>
        <v>0</v>
      </c>
      <c r="D5415" t="b">
        <f>IF(OR(B5415=0,'Input and Summary Results'!E4997=0),FALSE,'Input and Summary Results'!$E4997)</f>
        <v>0</v>
      </c>
      <c r="E5415" t="b">
        <f t="shared" si="281"/>
        <v>0</v>
      </c>
      <c r="F5415" t="b">
        <f t="shared" si="282"/>
        <v>0</v>
      </c>
      <c r="G5415" t="b">
        <f>IF('Input and Summary Results'!$J$4="yes",IF(C5415=FALSE,FALSE,IF('Data Transformation'!E5415&lt;$R$10,E5415,$R$10)),IF(C5415=FALSE,FALSE,IF(C5415&lt;$R$10,C5415,$R$10)))</f>
        <v>0</v>
      </c>
      <c r="H5415" t="b">
        <f>IF('Input and Summary Results'!$J$4="yes",'Data Transformation'!F5415,'Data Transformation'!D5415)</f>
        <v>0</v>
      </c>
      <c r="I5415" t="str">
        <f t="shared" si="283"/>
        <v/>
      </c>
    </row>
    <row r="5416" spans="2:9" x14ac:dyDescent="0.55000000000000004">
      <c r="B5416" t="b">
        <f>IF('Input and Summary Results'!D4998=0,FALSE,'Input and Summary Results'!$B4998)</f>
        <v>0</v>
      </c>
      <c r="C5416" t="b">
        <f>IF(OR(B5416=0,'Input and Summary Results'!D4998=0,'Input and Summary Results'!D4998=""),FALSE,'Input and Summary Results'!$D4998)</f>
        <v>0</v>
      </c>
      <c r="D5416" t="b">
        <f>IF(OR(B5416=0,'Input and Summary Results'!E4998=0),FALSE,'Input and Summary Results'!$E4998)</f>
        <v>0</v>
      </c>
      <c r="E5416" t="b">
        <f t="shared" si="281"/>
        <v>0</v>
      </c>
      <c r="F5416" t="b">
        <f t="shared" si="282"/>
        <v>0</v>
      </c>
      <c r="G5416" t="b">
        <f>IF('Input and Summary Results'!$J$4="yes",IF(C5416=FALSE,FALSE,IF('Data Transformation'!E5416&lt;$R$10,E5416,$R$10)),IF(C5416=FALSE,FALSE,IF(C5416&lt;$R$10,C5416,$R$10)))</f>
        <v>0</v>
      </c>
      <c r="H5416" t="b">
        <f>IF('Input and Summary Results'!$J$4="yes",'Data Transformation'!F5416,'Data Transformation'!D5416)</f>
        <v>0</v>
      </c>
      <c r="I5416" t="str">
        <f t="shared" si="283"/>
        <v/>
      </c>
    </row>
    <row r="5417" spans="2:9" x14ac:dyDescent="0.55000000000000004">
      <c r="B5417" t="b">
        <f>IF('Input and Summary Results'!D4999=0,FALSE,'Input and Summary Results'!$B4999)</f>
        <v>0</v>
      </c>
      <c r="C5417" t="b">
        <f>IF(OR(B5417=0,'Input and Summary Results'!D4999=0,'Input and Summary Results'!D4999=""),FALSE,'Input and Summary Results'!$D4999)</f>
        <v>0</v>
      </c>
      <c r="D5417" t="b">
        <f>IF(OR(B5417=0,'Input and Summary Results'!E4999=0),FALSE,'Input and Summary Results'!$E4999)</f>
        <v>0</v>
      </c>
      <c r="E5417" t="b">
        <f t="shared" si="281"/>
        <v>0</v>
      </c>
      <c r="F5417" t="b">
        <f t="shared" si="282"/>
        <v>0</v>
      </c>
      <c r="G5417" t="b">
        <f>IF('Input and Summary Results'!$J$4="yes",IF(C5417=FALSE,FALSE,IF('Data Transformation'!E5417&lt;$R$10,E5417,$R$10)),IF(C5417=FALSE,FALSE,IF(C5417&lt;$R$10,C5417,$R$10)))</f>
        <v>0</v>
      </c>
      <c r="H5417" t="b">
        <f>IF('Input and Summary Results'!$J$4="yes",'Data Transformation'!F5417,'Data Transformation'!D5417)</f>
        <v>0</v>
      </c>
      <c r="I5417" t="str">
        <f t="shared" si="283"/>
        <v/>
      </c>
    </row>
    <row r="5418" spans="2:9" x14ac:dyDescent="0.55000000000000004">
      <c r="B5418" t="b">
        <f>IF('Input and Summary Results'!D5000=0,FALSE,'Input and Summary Results'!$B5000)</f>
        <v>0</v>
      </c>
      <c r="C5418" t="b">
        <f>IF(OR(B5418=0,'Input and Summary Results'!D5000=0,'Input and Summary Results'!D5000=""),FALSE,'Input and Summary Results'!$D5000)</f>
        <v>0</v>
      </c>
      <c r="D5418" t="b">
        <f>IF(OR(B5418=0,'Input and Summary Results'!E5000=0),FALSE,'Input and Summary Results'!$E5000)</f>
        <v>0</v>
      </c>
      <c r="E5418" t="b">
        <f t="shared" ref="E5418:E5481" si="284">IF(C5418=FALSE,FALSE,LOG10(C5418))</f>
        <v>0</v>
      </c>
      <c r="F5418" t="b">
        <f t="shared" ref="F5418:F5481" si="285">IF(D5418=FALSE, FALSE,0.434*D5418/C5418)</f>
        <v>0</v>
      </c>
      <c r="G5418" t="b">
        <f>IF('Input and Summary Results'!$J$4="yes",IF(C5418=FALSE,FALSE,IF('Data Transformation'!E5418&lt;$R$10,E5418,$R$10)),IF(C5418=FALSE,FALSE,IF(C5418&lt;$R$10,C5418,$R$10)))</f>
        <v>0</v>
      </c>
      <c r="H5418" t="b">
        <f>IF('Input and Summary Results'!$J$4="yes",'Data Transformation'!F5418,'Data Transformation'!D5418)</f>
        <v>0</v>
      </c>
      <c r="I5418" t="str">
        <f t="shared" si="283"/>
        <v/>
      </c>
    </row>
    <row r="5419" spans="2:9" x14ac:dyDescent="0.55000000000000004">
      <c r="B5419" t="b">
        <f>IF('Input and Summary Results'!D5001=0,FALSE,'Input and Summary Results'!$B5001)</f>
        <v>0</v>
      </c>
      <c r="C5419" t="b">
        <f>IF(OR(B5419=0,'Input and Summary Results'!D5001=0,'Input and Summary Results'!D5001=""),FALSE,'Input and Summary Results'!$D5001)</f>
        <v>0</v>
      </c>
      <c r="D5419" t="b">
        <f>IF(OR(B5419=0,'Input and Summary Results'!E5001=0),FALSE,'Input and Summary Results'!$E5001)</f>
        <v>0</v>
      </c>
      <c r="E5419" t="b">
        <f t="shared" si="284"/>
        <v>0</v>
      </c>
      <c r="F5419" t="b">
        <f t="shared" si="285"/>
        <v>0</v>
      </c>
      <c r="G5419" t="b">
        <f>IF('Input and Summary Results'!$J$4="yes",IF(C5419=FALSE,FALSE,IF('Data Transformation'!E5419&lt;$R$10,E5419,$R$10)),IF(C5419=FALSE,FALSE,IF(C5419&lt;$R$10,C5419,$R$10)))</f>
        <v>0</v>
      </c>
      <c r="H5419" t="b">
        <f>IF('Input and Summary Results'!$J$4="yes",'Data Transformation'!F5419,'Data Transformation'!D5419)</f>
        <v>0</v>
      </c>
      <c r="I5419" t="str">
        <f t="shared" si="283"/>
        <v/>
      </c>
    </row>
    <row r="5420" spans="2:9" x14ac:dyDescent="0.55000000000000004">
      <c r="B5420" t="b">
        <f>IF('Input and Summary Results'!D5002=0,FALSE,'Input and Summary Results'!$B5002)</f>
        <v>0</v>
      </c>
      <c r="C5420" t="b">
        <f>IF(OR(B5420=0,'Input and Summary Results'!D5002=0,'Input and Summary Results'!D5002=""),FALSE,'Input and Summary Results'!$D5002)</f>
        <v>0</v>
      </c>
      <c r="D5420" t="b">
        <f>IF(OR(B5420=0,'Input and Summary Results'!E5002=0),FALSE,'Input and Summary Results'!$E5002)</f>
        <v>0</v>
      </c>
      <c r="E5420" t="b">
        <f t="shared" si="284"/>
        <v>0</v>
      </c>
      <c r="F5420" t="b">
        <f t="shared" si="285"/>
        <v>0</v>
      </c>
      <c r="G5420" t="b">
        <f>IF('Input and Summary Results'!$J$4="yes",IF(C5420=FALSE,FALSE,IF('Data Transformation'!E5420&lt;$R$10,E5420,$R$10)),IF(C5420=FALSE,FALSE,IF(C5420&lt;$R$10,C5420,$R$10)))</f>
        <v>0</v>
      </c>
      <c r="H5420" t="b">
        <f>IF('Input and Summary Results'!$J$4="yes",'Data Transformation'!F5420,'Data Transformation'!D5420)</f>
        <v>0</v>
      </c>
      <c r="I5420" t="str">
        <f t="shared" si="283"/>
        <v/>
      </c>
    </row>
    <row r="5421" spans="2:9" x14ac:dyDescent="0.55000000000000004">
      <c r="B5421" t="b">
        <f>IF('Input and Summary Results'!D5003=0,FALSE,'Input and Summary Results'!$B5003)</f>
        <v>0</v>
      </c>
      <c r="C5421" t="b">
        <f>IF(OR(B5421=0,'Input and Summary Results'!D5003=0,'Input and Summary Results'!D5003=""),FALSE,'Input and Summary Results'!$D5003)</f>
        <v>0</v>
      </c>
      <c r="D5421" t="b">
        <f>IF(OR(B5421=0,'Input and Summary Results'!E5003=0),FALSE,'Input and Summary Results'!$E5003)</f>
        <v>0</v>
      </c>
      <c r="E5421" t="b">
        <f t="shared" si="284"/>
        <v>0</v>
      </c>
      <c r="F5421" t="b">
        <f t="shared" si="285"/>
        <v>0</v>
      </c>
      <c r="G5421" t="b">
        <f>IF('Input and Summary Results'!$J$4="yes",IF(C5421=FALSE,FALSE,IF('Data Transformation'!E5421&lt;$R$10,E5421,$R$10)),IF(C5421=FALSE,FALSE,IF(C5421&lt;$R$10,C5421,$R$10)))</f>
        <v>0</v>
      </c>
      <c r="H5421" t="b">
        <f>IF('Input and Summary Results'!$J$4="yes",'Data Transformation'!F5421,'Data Transformation'!D5421)</f>
        <v>0</v>
      </c>
      <c r="I5421" t="str">
        <f t="shared" si="283"/>
        <v/>
      </c>
    </row>
    <row r="5422" spans="2:9" x14ac:dyDescent="0.55000000000000004">
      <c r="B5422" t="b">
        <f>IF('Input and Summary Results'!D5004=0,FALSE,'Input and Summary Results'!$B5004)</f>
        <v>0</v>
      </c>
      <c r="C5422" t="b">
        <f>IF(OR(B5422=0,'Input and Summary Results'!D5004=0,'Input and Summary Results'!D5004=""),FALSE,'Input and Summary Results'!$D5004)</f>
        <v>0</v>
      </c>
      <c r="D5422" t="b">
        <f>IF(OR(B5422=0,'Input and Summary Results'!E5004=0),FALSE,'Input and Summary Results'!$E5004)</f>
        <v>0</v>
      </c>
      <c r="E5422" t="b">
        <f t="shared" si="284"/>
        <v>0</v>
      </c>
      <c r="F5422" t="b">
        <f t="shared" si="285"/>
        <v>0</v>
      </c>
      <c r="G5422" t="b">
        <f>IF('Input and Summary Results'!$J$4="yes",IF(C5422=FALSE,FALSE,IF('Data Transformation'!E5422&lt;$R$10,E5422,$R$10)),IF(C5422=FALSE,FALSE,IF(C5422&lt;$R$10,C5422,$R$10)))</f>
        <v>0</v>
      </c>
      <c r="H5422" t="b">
        <f>IF('Input and Summary Results'!$J$4="yes",'Data Transformation'!F5422,'Data Transformation'!D5422)</f>
        <v>0</v>
      </c>
      <c r="I5422" t="str">
        <f t="shared" si="283"/>
        <v/>
      </c>
    </row>
    <row r="5423" spans="2:9" x14ac:dyDescent="0.55000000000000004">
      <c r="B5423" t="b">
        <f>IF('Input and Summary Results'!D5005=0,FALSE,'Input and Summary Results'!$B5005)</f>
        <v>0</v>
      </c>
      <c r="C5423" t="b">
        <f>IF(OR(B5423=0,'Input and Summary Results'!D5005=0,'Input and Summary Results'!D5005=""),FALSE,'Input and Summary Results'!$D5005)</f>
        <v>0</v>
      </c>
      <c r="D5423" t="b">
        <f>IF(OR(B5423=0,'Input and Summary Results'!E5005=0),FALSE,'Input and Summary Results'!$E5005)</f>
        <v>0</v>
      </c>
      <c r="E5423" t="b">
        <f t="shared" si="284"/>
        <v>0</v>
      </c>
      <c r="F5423" t="b">
        <f t="shared" si="285"/>
        <v>0</v>
      </c>
      <c r="G5423" t="b">
        <f>IF('Input and Summary Results'!$J$4="yes",IF(C5423=FALSE,FALSE,IF('Data Transformation'!E5423&lt;$R$10,E5423,$R$10)),IF(C5423=FALSE,FALSE,IF(C5423&lt;$R$10,C5423,$R$10)))</f>
        <v>0</v>
      </c>
      <c r="H5423" t="b">
        <f>IF('Input and Summary Results'!$J$4="yes",'Data Transformation'!F5423,'Data Transformation'!D5423)</f>
        <v>0</v>
      </c>
      <c r="I5423" t="str">
        <f t="shared" si="283"/>
        <v/>
      </c>
    </row>
    <row r="5424" spans="2:9" x14ac:dyDescent="0.55000000000000004">
      <c r="B5424" t="b">
        <f>IF('Input and Summary Results'!D5006=0,FALSE,'Input and Summary Results'!$B5006)</f>
        <v>0</v>
      </c>
      <c r="C5424" t="b">
        <f>IF(OR(B5424=0,'Input and Summary Results'!D5006=0,'Input and Summary Results'!D5006=""),FALSE,'Input and Summary Results'!$D5006)</f>
        <v>0</v>
      </c>
      <c r="D5424" t="b">
        <f>IF(OR(B5424=0,'Input and Summary Results'!E5006=0),FALSE,'Input and Summary Results'!$E5006)</f>
        <v>0</v>
      </c>
      <c r="E5424" t="b">
        <f t="shared" si="284"/>
        <v>0</v>
      </c>
      <c r="F5424" t="b">
        <f t="shared" si="285"/>
        <v>0</v>
      </c>
      <c r="G5424" t="b">
        <f>IF('Input and Summary Results'!$J$4="yes",IF(C5424=FALSE,FALSE,IF('Data Transformation'!E5424&lt;$R$10,E5424,$R$10)),IF(C5424=FALSE,FALSE,IF(C5424&lt;$R$10,C5424,$R$10)))</f>
        <v>0</v>
      </c>
      <c r="H5424" t="b">
        <f>IF('Input and Summary Results'!$J$4="yes",'Data Transformation'!F5424,'Data Transformation'!D5424)</f>
        <v>0</v>
      </c>
      <c r="I5424" t="str">
        <f t="shared" si="283"/>
        <v/>
      </c>
    </row>
    <row r="5425" spans="2:9" x14ac:dyDescent="0.55000000000000004">
      <c r="B5425" t="b">
        <f>IF('Input and Summary Results'!D5007=0,FALSE,'Input and Summary Results'!$B5007)</f>
        <v>0</v>
      </c>
      <c r="C5425" t="b">
        <f>IF(OR(B5425=0,'Input and Summary Results'!D5007=0,'Input and Summary Results'!D5007=""),FALSE,'Input and Summary Results'!$D5007)</f>
        <v>0</v>
      </c>
      <c r="D5425" t="b">
        <f>IF(OR(B5425=0,'Input and Summary Results'!E5007=0),FALSE,'Input and Summary Results'!$E5007)</f>
        <v>0</v>
      </c>
      <c r="E5425" t="b">
        <f t="shared" si="284"/>
        <v>0</v>
      </c>
      <c r="F5425" t="b">
        <f t="shared" si="285"/>
        <v>0</v>
      </c>
      <c r="G5425" t="b">
        <f>IF('Input and Summary Results'!$J$4="yes",IF(C5425=FALSE,FALSE,IF('Data Transformation'!E5425&lt;$R$10,E5425,$R$10)),IF(C5425=FALSE,FALSE,IF(C5425&lt;$R$10,C5425,$R$10)))</f>
        <v>0</v>
      </c>
      <c r="H5425" t="b">
        <f>IF('Input and Summary Results'!$J$4="yes",'Data Transformation'!F5425,'Data Transformation'!D5425)</f>
        <v>0</v>
      </c>
      <c r="I5425" t="str">
        <f t="shared" si="283"/>
        <v/>
      </c>
    </row>
    <row r="5426" spans="2:9" x14ac:dyDescent="0.55000000000000004">
      <c r="B5426" t="b">
        <f>IF('Input and Summary Results'!D5008=0,FALSE,'Input and Summary Results'!$B5008)</f>
        <v>0</v>
      </c>
      <c r="C5426" t="b">
        <f>IF(OR(B5426=0,'Input and Summary Results'!D5008=0,'Input and Summary Results'!D5008=""),FALSE,'Input and Summary Results'!$D5008)</f>
        <v>0</v>
      </c>
      <c r="D5426" t="b">
        <f>IF(OR(B5426=0,'Input and Summary Results'!E5008=0),FALSE,'Input and Summary Results'!$E5008)</f>
        <v>0</v>
      </c>
      <c r="E5426" t="b">
        <f t="shared" si="284"/>
        <v>0</v>
      </c>
      <c r="F5426" t="b">
        <f t="shared" si="285"/>
        <v>0</v>
      </c>
      <c r="G5426" t="b">
        <f>IF('Input and Summary Results'!$J$4="yes",IF(C5426=FALSE,FALSE,IF('Data Transformation'!E5426&lt;$R$10,E5426,$R$10)),IF(C5426=FALSE,FALSE,IF(C5426&lt;$R$10,C5426,$R$10)))</f>
        <v>0</v>
      </c>
      <c r="H5426" t="b">
        <f>IF('Input and Summary Results'!$J$4="yes",'Data Transformation'!F5426,'Data Transformation'!D5426)</f>
        <v>0</v>
      </c>
      <c r="I5426" t="str">
        <f t="shared" si="283"/>
        <v/>
      </c>
    </row>
    <row r="5427" spans="2:9" x14ac:dyDescent="0.55000000000000004">
      <c r="B5427" t="b">
        <f>IF('Input and Summary Results'!D5009=0,FALSE,'Input and Summary Results'!$B5009)</f>
        <v>0</v>
      </c>
      <c r="C5427" t="b">
        <f>IF(OR(B5427=0,'Input and Summary Results'!D5009=0,'Input and Summary Results'!D5009=""),FALSE,'Input and Summary Results'!$D5009)</f>
        <v>0</v>
      </c>
      <c r="D5427" t="b">
        <f>IF(OR(B5427=0,'Input and Summary Results'!E5009=0),FALSE,'Input and Summary Results'!$E5009)</f>
        <v>0</v>
      </c>
      <c r="E5427" t="b">
        <f t="shared" si="284"/>
        <v>0</v>
      </c>
      <c r="F5427" t="b">
        <f t="shared" si="285"/>
        <v>0</v>
      </c>
      <c r="G5427" t="b">
        <f>IF('Input and Summary Results'!$J$4="yes",IF(C5427=FALSE,FALSE,IF('Data Transformation'!E5427&lt;$R$10,E5427,$R$10)),IF(C5427=FALSE,FALSE,IF(C5427&lt;$R$10,C5427,$R$10)))</f>
        <v>0</v>
      </c>
      <c r="H5427" t="b">
        <f>IF('Input and Summary Results'!$J$4="yes",'Data Transformation'!F5427,'Data Transformation'!D5427)</f>
        <v>0</v>
      </c>
      <c r="I5427" t="str">
        <f t="shared" si="283"/>
        <v/>
      </c>
    </row>
    <row r="5428" spans="2:9" x14ac:dyDescent="0.55000000000000004">
      <c r="B5428" t="b">
        <f>IF('Input and Summary Results'!D5010=0,FALSE,'Input and Summary Results'!$B5010)</f>
        <v>0</v>
      </c>
      <c r="C5428" t="b">
        <f>IF(OR(B5428=0,'Input and Summary Results'!D5010=0,'Input and Summary Results'!D5010=""),FALSE,'Input and Summary Results'!$D5010)</f>
        <v>0</v>
      </c>
      <c r="D5428" t="b">
        <f>IF(OR(B5428=0,'Input and Summary Results'!E5010=0),FALSE,'Input and Summary Results'!$E5010)</f>
        <v>0</v>
      </c>
      <c r="E5428" t="b">
        <f t="shared" si="284"/>
        <v>0</v>
      </c>
      <c r="F5428" t="b">
        <f t="shared" si="285"/>
        <v>0</v>
      </c>
      <c r="G5428" t="b">
        <f>IF('Input and Summary Results'!$J$4="yes",IF(C5428=FALSE,FALSE,IF('Data Transformation'!E5428&lt;$R$10,E5428,$R$10)),IF(C5428=FALSE,FALSE,IF(C5428&lt;$R$10,C5428,$R$10)))</f>
        <v>0</v>
      </c>
      <c r="H5428" t="b">
        <f>IF('Input and Summary Results'!$J$4="yes",'Data Transformation'!F5428,'Data Transformation'!D5428)</f>
        <v>0</v>
      </c>
      <c r="I5428" t="str">
        <f t="shared" si="283"/>
        <v/>
      </c>
    </row>
    <row r="5429" spans="2:9" x14ac:dyDescent="0.55000000000000004">
      <c r="B5429" t="b">
        <f>IF('Input and Summary Results'!D5011=0,FALSE,'Input and Summary Results'!$B5011)</f>
        <v>0</v>
      </c>
      <c r="C5429" t="b">
        <f>IF(OR(B5429=0,'Input and Summary Results'!D5011=0,'Input and Summary Results'!D5011=""),FALSE,'Input and Summary Results'!$D5011)</f>
        <v>0</v>
      </c>
      <c r="D5429" t="b">
        <f>IF(OR(B5429=0,'Input and Summary Results'!E5011=0),FALSE,'Input and Summary Results'!$E5011)</f>
        <v>0</v>
      </c>
      <c r="E5429" t="b">
        <f t="shared" si="284"/>
        <v>0</v>
      </c>
      <c r="F5429" t="b">
        <f t="shared" si="285"/>
        <v>0</v>
      </c>
      <c r="G5429" t="b">
        <f>IF('Input and Summary Results'!$J$4="yes",IF(C5429=FALSE,FALSE,IF('Data Transformation'!E5429&lt;$R$10,E5429,$R$10)),IF(C5429=FALSE,FALSE,IF(C5429&lt;$R$10,C5429,$R$10)))</f>
        <v>0</v>
      </c>
      <c r="H5429" t="b">
        <f>IF('Input and Summary Results'!$J$4="yes",'Data Transformation'!F5429,'Data Transformation'!D5429)</f>
        <v>0</v>
      </c>
      <c r="I5429" t="str">
        <f t="shared" si="283"/>
        <v/>
      </c>
    </row>
    <row r="5430" spans="2:9" x14ac:dyDescent="0.55000000000000004">
      <c r="B5430" t="b">
        <f>IF('Input and Summary Results'!D5012=0,FALSE,'Input and Summary Results'!$B5012)</f>
        <v>0</v>
      </c>
      <c r="C5430" t="b">
        <f>IF(OR(B5430=0,'Input and Summary Results'!D5012=0,'Input and Summary Results'!D5012=""),FALSE,'Input and Summary Results'!$D5012)</f>
        <v>0</v>
      </c>
      <c r="D5430" t="b">
        <f>IF(OR(B5430=0,'Input and Summary Results'!E5012=0),FALSE,'Input and Summary Results'!$E5012)</f>
        <v>0</v>
      </c>
      <c r="E5430" t="b">
        <f t="shared" si="284"/>
        <v>0</v>
      </c>
      <c r="F5430" t="b">
        <f t="shared" si="285"/>
        <v>0</v>
      </c>
      <c r="G5430" t="b">
        <f>IF('Input and Summary Results'!$J$4="yes",IF(C5430=FALSE,FALSE,IF('Data Transformation'!E5430&lt;$R$10,E5430,$R$10)),IF(C5430=FALSE,FALSE,IF(C5430&lt;$R$10,C5430,$R$10)))</f>
        <v>0</v>
      </c>
      <c r="H5430" t="b">
        <f>IF('Input and Summary Results'!$J$4="yes",'Data Transformation'!F5430,'Data Transformation'!D5430)</f>
        <v>0</v>
      </c>
      <c r="I5430" t="str">
        <f t="shared" si="283"/>
        <v/>
      </c>
    </row>
    <row r="5431" spans="2:9" x14ac:dyDescent="0.55000000000000004">
      <c r="B5431" t="b">
        <f>IF('Input and Summary Results'!D5013=0,FALSE,'Input and Summary Results'!$B5013)</f>
        <v>0</v>
      </c>
      <c r="C5431" t="b">
        <f>IF(OR(B5431=0,'Input and Summary Results'!D5013=0,'Input and Summary Results'!D5013=""),FALSE,'Input and Summary Results'!$D5013)</f>
        <v>0</v>
      </c>
      <c r="D5431" t="b">
        <f>IF(OR(B5431=0,'Input and Summary Results'!E5013=0),FALSE,'Input and Summary Results'!$E5013)</f>
        <v>0</v>
      </c>
      <c r="E5431" t="b">
        <f t="shared" si="284"/>
        <v>0</v>
      </c>
      <c r="F5431" t="b">
        <f t="shared" si="285"/>
        <v>0</v>
      </c>
      <c r="G5431" t="b">
        <f>IF('Input and Summary Results'!$J$4="yes",IF(C5431=FALSE,FALSE,IF('Data Transformation'!E5431&lt;$R$10,E5431,$R$10)),IF(C5431=FALSE,FALSE,IF(C5431&lt;$R$10,C5431,$R$10)))</f>
        <v>0</v>
      </c>
      <c r="H5431" t="b">
        <f>IF('Input and Summary Results'!$J$4="yes",'Data Transformation'!F5431,'Data Transformation'!D5431)</f>
        <v>0</v>
      </c>
      <c r="I5431" t="str">
        <f t="shared" si="283"/>
        <v/>
      </c>
    </row>
    <row r="5432" spans="2:9" x14ac:dyDescent="0.55000000000000004">
      <c r="B5432" t="b">
        <f>IF('Input and Summary Results'!D5014=0,FALSE,'Input and Summary Results'!$B5014)</f>
        <v>0</v>
      </c>
      <c r="C5432" t="b">
        <f>IF(OR(B5432=0,'Input and Summary Results'!D5014=0,'Input and Summary Results'!D5014=""),FALSE,'Input and Summary Results'!$D5014)</f>
        <v>0</v>
      </c>
      <c r="D5432" t="b">
        <f>IF(OR(B5432=0,'Input and Summary Results'!E5014=0),FALSE,'Input and Summary Results'!$E5014)</f>
        <v>0</v>
      </c>
      <c r="E5432" t="b">
        <f t="shared" si="284"/>
        <v>0</v>
      </c>
      <c r="F5432" t="b">
        <f t="shared" si="285"/>
        <v>0</v>
      </c>
      <c r="G5432" t="b">
        <f>IF('Input and Summary Results'!$J$4="yes",IF(C5432=FALSE,FALSE,IF('Data Transformation'!E5432&lt;$R$10,E5432,$R$10)),IF(C5432=FALSE,FALSE,IF(C5432&lt;$R$10,C5432,$R$10)))</f>
        <v>0</v>
      </c>
      <c r="H5432" t="b">
        <f>IF('Input and Summary Results'!$J$4="yes",'Data Transformation'!F5432,'Data Transformation'!D5432)</f>
        <v>0</v>
      </c>
      <c r="I5432" t="str">
        <f t="shared" si="283"/>
        <v/>
      </c>
    </row>
    <row r="5433" spans="2:9" x14ac:dyDescent="0.55000000000000004">
      <c r="B5433" t="b">
        <f>IF('Input and Summary Results'!D5015=0,FALSE,'Input and Summary Results'!$B5015)</f>
        <v>0</v>
      </c>
      <c r="C5433" t="b">
        <f>IF(OR(B5433=0,'Input and Summary Results'!D5015=0,'Input and Summary Results'!D5015=""),FALSE,'Input and Summary Results'!$D5015)</f>
        <v>0</v>
      </c>
      <c r="D5433" t="b">
        <f>IF(OR(B5433=0,'Input and Summary Results'!E5015=0),FALSE,'Input and Summary Results'!$E5015)</f>
        <v>0</v>
      </c>
      <c r="E5433" t="b">
        <f t="shared" si="284"/>
        <v>0</v>
      </c>
      <c r="F5433" t="b">
        <f t="shared" si="285"/>
        <v>0</v>
      </c>
      <c r="G5433" t="b">
        <f>IF('Input and Summary Results'!$J$4="yes",IF(C5433=FALSE,FALSE,IF('Data Transformation'!E5433&lt;$R$10,E5433,$R$10)),IF(C5433=FALSE,FALSE,IF(C5433&lt;$R$10,C5433,$R$10)))</f>
        <v>0</v>
      </c>
      <c r="H5433" t="b">
        <f>IF('Input and Summary Results'!$J$4="yes",'Data Transformation'!F5433,'Data Transformation'!D5433)</f>
        <v>0</v>
      </c>
      <c r="I5433" t="str">
        <f t="shared" si="283"/>
        <v/>
      </c>
    </row>
    <row r="5434" spans="2:9" x14ac:dyDescent="0.55000000000000004">
      <c r="B5434" t="b">
        <f>IF('Input and Summary Results'!D5016=0,FALSE,'Input and Summary Results'!$B5016)</f>
        <v>0</v>
      </c>
      <c r="C5434" t="b">
        <f>IF(OR(B5434=0,'Input and Summary Results'!D5016=0,'Input and Summary Results'!D5016=""),FALSE,'Input and Summary Results'!$D5016)</f>
        <v>0</v>
      </c>
      <c r="D5434" t="b">
        <f>IF(OR(B5434=0,'Input and Summary Results'!E5016=0),FALSE,'Input and Summary Results'!$E5016)</f>
        <v>0</v>
      </c>
      <c r="E5434" t="b">
        <f t="shared" si="284"/>
        <v>0</v>
      </c>
      <c r="F5434" t="b">
        <f t="shared" si="285"/>
        <v>0</v>
      </c>
      <c r="G5434" t="b">
        <f>IF('Input and Summary Results'!$J$4="yes",IF(C5434=FALSE,FALSE,IF('Data Transformation'!E5434&lt;$R$10,E5434,$R$10)),IF(C5434=FALSE,FALSE,IF(C5434&lt;$R$10,C5434,$R$10)))</f>
        <v>0</v>
      </c>
      <c r="H5434" t="b">
        <f>IF('Input and Summary Results'!$J$4="yes",'Data Transformation'!F5434,'Data Transformation'!D5434)</f>
        <v>0</v>
      </c>
      <c r="I5434" t="str">
        <f t="shared" si="283"/>
        <v/>
      </c>
    </row>
    <row r="5435" spans="2:9" x14ac:dyDescent="0.55000000000000004">
      <c r="B5435" t="b">
        <f>IF('Input and Summary Results'!D5017=0,FALSE,'Input and Summary Results'!$B5017)</f>
        <v>0</v>
      </c>
      <c r="C5435" t="b">
        <f>IF(OR(B5435=0,'Input and Summary Results'!D5017=0,'Input and Summary Results'!D5017=""),FALSE,'Input and Summary Results'!$D5017)</f>
        <v>0</v>
      </c>
      <c r="D5435" t="b">
        <f>IF(OR(B5435=0,'Input and Summary Results'!E5017=0),FALSE,'Input and Summary Results'!$E5017)</f>
        <v>0</v>
      </c>
      <c r="E5435" t="b">
        <f t="shared" si="284"/>
        <v>0</v>
      </c>
      <c r="F5435" t="b">
        <f t="shared" si="285"/>
        <v>0</v>
      </c>
      <c r="G5435" t="b">
        <f>IF('Input and Summary Results'!$J$4="yes",IF(C5435=FALSE,FALSE,IF('Data Transformation'!E5435&lt;$R$10,E5435,$R$10)),IF(C5435=FALSE,FALSE,IF(C5435&lt;$R$10,C5435,$R$10)))</f>
        <v>0</v>
      </c>
      <c r="H5435" t="b">
        <f>IF('Input and Summary Results'!$J$4="yes",'Data Transformation'!F5435,'Data Transformation'!D5435)</f>
        <v>0</v>
      </c>
      <c r="I5435" t="str">
        <f t="shared" si="283"/>
        <v/>
      </c>
    </row>
    <row r="5436" spans="2:9" x14ac:dyDescent="0.55000000000000004">
      <c r="B5436" t="b">
        <f>IF('Input and Summary Results'!D5018=0,FALSE,'Input and Summary Results'!$B5018)</f>
        <v>0</v>
      </c>
      <c r="C5436" t="b">
        <f>IF(OR(B5436=0,'Input and Summary Results'!D5018=0,'Input and Summary Results'!D5018=""),FALSE,'Input and Summary Results'!$D5018)</f>
        <v>0</v>
      </c>
      <c r="D5436" t="b">
        <f>IF(OR(B5436=0,'Input and Summary Results'!E5018=0),FALSE,'Input and Summary Results'!$E5018)</f>
        <v>0</v>
      </c>
      <c r="E5436" t="b">
        <f t="shared" si="284"/>
        <v>0</v>
      </c>
      <c r="F5436" t="b">
        <f t="shared" si="285"/>
        <v>0</v>
      </c>
      <c r="G5436" t="b">
        <f>IF('Input and Summary Results'!$J$4="yes",IF(C5436=FALSE,FALSE,IF('Data Transformation'!E5436&lt;$R$10,E5436,$R$10)),IF(C5436=FALSE,FALSE,IF(C5436&lt;$R$10,C5436,$R$10)))</f>
        <v>0</v>
      </c>
      <c r="H5436" t="b">
        <f>IF('Input and Summary Results'!$J$4="yes",'Data Transformation'!F5436,'Data Transformation'!D5436)</f>
        <v>0</v>
      </c>
      <c r="I5436" t="str">
        <f t="shared" si="283"/>
        <v/>
      </c>
    </row>
    <row r="5437" spans="2:9" x14ac:dyDescent="0.55000000000000004">
      <c r="B5437" t="b">
        <f>IF('Input and Summary Results'!D5019=0,FALSE,'Input and Summary Results'!$B5019)</f>
        <v>0</v>
      </c>
      <c r="C5437" t="b">
        <f>IF(OR(B5437=0,'Input and Summary Results'!D5019=0,'Input and Summary Results'!D5019=""),FALSE,'Input and Summary Results'!$D5019)</f>
        <v>0</v>
      </c>
      <c r="D5437" t="b">
        <f>IF(OR(B5437=0,'Input and Summary Results'!E5019=0),FALSE,'Input and Summary Results'!$E5019)</f>
        <v>0</v>
      </c>
      <c r="E5437" t="b">
        <f t="shared" si="284"/>
        <v>0</v>
      </c>
      <c r="F5437" t="b">
        <f t="shared" si="285"/>
        <v>0</v>
      </c>
      <c r="G5437" t="b">
        <f>IF('Input and Summary Results'!$J$4="yes",IF(C5437=FALSE,FALSE,IF('Data Transformation'!E5437&lt;$R$10,E5437,$R$10)),IF(C5437=FALSE,FALSE,IF(C5437&lt;$R$10,C5437,$R$10)))</f>
        <v>0</v>
      </c>
      <c r="H5437" t="b">
        <f>IF('Input and Summary Results'!$J$4="yes",'Data Transformation'!F5437,'Data Transformation'!D5437)</f>
        <v>0</v>
      </c>
      <c r="I5437" t="str">
        <f t="shared" si="283"/>
        <v/>
      </c>
    </row>
    <row r="5438" spans="2:9" x14ac:dyDescent="0.55000000000000004">
      <c r="B5438" t="b">
        <f>IF('Input and Summary Results'!D5020=0,FALSE,'Input and Summary Results'!$B5020)</f>
        <v>0</v>
      </c>
      <c r="C5438" t="b">
        <f>IF(OR(B5438=0,'Input and Summary Results'!D5020=0,'Input and Summary Results'!D5020=""),FALSE,'Input and Summary Results'!$D5020)</f>
        <v>0</v>
      </c>
      <c r="D5438" t="b">
        <f>IF(OR(B5438=0,'Input and Summary Results'!E5020=0),FALSE,'Input and Summary Results'!$E5020)</f>
        <v>0</v>
      </c>
      <c r="E5438" t="b">
        <f t="shared" si="284"/>
        <v>0</v>
      </c>
      <c r="F5438" t="b">
        <f t="shared" si="285"/>
        <v>0</v>
      </c>
      <c r="G5438" t="b">
        <f>IF('Input and Summary Results'!$J$4="yes",IF(C5438=FALSE,FALSE,IF('Data Transformation'!E5438&lt;$R$10,E5438,$R$10)),IF(C5438=FALSE,FALSE,IF(C5438&lt;$R$10,C5438,$R$10)))</f>
        <v>0</v>
      </c>
      <c r="H5438" t="b">
        <f>IF('Input and Summary Results'!$J$4="yes",'Data Transformation'!F5438,'Data Transformation'!D5438)</f>
        <v>0</v>
      </c>
      <c r="I5438" t="str">
        <f t="shared" si="283"/>
        <v/>
      </c>
    </row>
    <row r="5439" spans="2:9" x14ac:dyDescent="0.55000000000000004">
      <c r="B5439" t="b">
        <f>IF('Input and Summary Results'!D5021=0,FALSE,'Input and Summary Results'!$B5021)</f>
        <v>0</v>
      </c>
      <c r="C5439" t="b">
        <f>IF(OR(B5439=0,'Input and Summary Results'!D5021=0,'Input and Summary Results'!D5021=""),FALSE,'Input and Summary Results'!$D5021)</f>
        <v>0</v>
      </c>
      <c r="D5439" t="b">
        <f>IF(OR(B5439=0,'Input and Summary Results'!E5021=0),FALSE,'Input and Summary Results'!$E5021)</f>
        <v>0</v>
      </c>
      <c r="E5439" t="b">
        <f t="shared" si="284"/>
        <v>0</v>
      </c>
      <c r="F5439" t="b">
        <f t="shared" si="285"/>
        <v>0</v>
      </c>
      <c r="G5439" t="b">
        <f>IF('Input and Summary Results'!$J$4="yes",IF(C5439=FALSE,FALSE,IF('Data Transformation'!E5439&lt;$R$10,E5439,$R$10)),IF(C5439=FALSE,FALSE,IF(C5439&lt;$R$10,C5439,$R$10)))</f>
        <v>0</v>
      </c>
      <c r="H5439" t="b">
        <f>IF('Input and Summary Results'!$J$4="yes",'Data Transformation'!F5439,'Data Transformation'!D5439)</f>
        <v>0</v>
      </c>
      <c r="I5439" t="str">
        <f t="shared" si="283"/>
        <v/>
      </c>
    </row>
    <row r="5440" spans="2:9" x14ac:dyDescent="0.55000000000000004">
      <c r="B5440" t="b">
        <f>IF('Input and Summary Results'!D5022=0,FALSE,'Input and Summary Results'!$B5022)</f>
        <v>0</v>
      </c>
      <c r="C5440" t="b">
        <f>IF(OR(B5440=0,'Input and Summary Results'!D5022=0,'Input and Summary Results'!D5022=""),FALSE,'Input and Summary Results'!$D5022)</f>
        <v>0</v>
      </c>
      <c r="D5440" t="b">
        <f>IF(OR(B5440=0,'Input and Summary Results'!E5022=0),FALSE,'Input and Summary Results'!$E5022)</f>
        <v>0</v>
      </c>
      <c r="E5440" t="b">
        <f t="shared" si="284"/>
        <v>0</v>
      </c>
      <c r="F5440" t="b">
        <f t="shared" si="285"/>
        <v>0</v>
      </c>
      <c r="G5440" t="b">
        <f>IF('Input and Summary Results'!$J$4="yes",IF(C5440=FALSE,FALSE,IF('Data Transformation'!E5440&lt;$R$10,E5440,$R$10)),IF(C5440=FALSE,FALSE,IF(C5440&lt;$R$10,C5440,$R$10)))</f>
        <v>0</v>
      </c>
      <c r="H5440" t="b">
        <f>IF('Input and Summary Results'!$J$4="yes",'Data Transformation'!F5440,'Data Transformation'!D5440)</f>
        <v>0</v>
      </c>
      <c r="I5440" t="str">
        <f t="shared" si="283"/>
        <v/>
      </c>
    </row>
    <row r="5441" spans="2:9" x14ac:dyDescent="0.55000000000000004">
      <c r="B5441" t="b">
        <f>IF('Input and Summary Results'!D5023=0,FALSE,'Input and Summary Results'!$B5023)</f>
        <v>0</v>
      </c>
      <c r="C5441" t="b">
        <f>IF(OR(B5441=0,'Input and Summary Results'!D5023=0,'Input and Summary Results'!D5023=""),FALSE,'Input and Summary Results'!$D5023)</f>
        <v>0</v>
      </c>
      <c r="D5441" t="b">
        <f>IF(OR(B5441=0,'Input and Summary Results'!E5023=0),FALSE,'Input and Summary Results'!$E5023)</f>
        <v>0</v>
      </c>
      <c r="E5441" t="b">
        <f t="shared" si="284"/>
        <v>0</v>
      </c>
      <c r="F5441" t="b">
        <f t="shared" si="285"/>
        <v>0</v>
      </c>
      <c r="G5441" t="b">
        <f>IF('Input and Summary Results'!$J$4="yes",IF(C5441=FALSE,FALSE,IF('Data Transformation'!E5441&lt;$R$10,E5441,$R$10)),IF(C5441=FALSE,FALSE,IF(C5441&lt;$R$10,C5441,$R$10)))</f>
        <v>0</v>
      </c>
      <c r="H5441" t="b">
        <f>IF('Input and Summary Results'!$J$4="yes",'Data Transformation'!F5441,'Data Transformation'!D5441)</f>
        <v>0</v>
      </c>
      <c r="I5441" t="str">
        <f t="shared" si="283"/>
        <v/>
      </c>
    </row>
    <row r="5442" spans="2:9" x14ac:dyDescent="0.55000000000000004">
      <c r="B5442" t="b">
        <f>IF('Input and Summary Results'!D5024=0,FALSE,'Input and Summary Results'!$B5024)</f>
        <v>0</v>
      </c>
      <c r="C5442" t="b">
        <f>IF(OR(B5442=0,'Input and Summary Results'!D5024=0,'Input and Summary Results'!D5024=""),FALSE,'Input and Summary Results'!$D5024)</f>
        <v>0</v>
      </c>
      <c r="D5442" t="b">
        <f>IF(OR(B5442=0,'Input and Summary Results'!E5024=0),FALSE,'Input and Summary Results'!$E5024)</f>
        <v>0</v>
      </c>
      <c r="E5442" t="b">
        <f t="shared" si="284"/>
        <v>0</v>
      </c>
      <c r="F5442" t="b">
        <f t="shared" si="285"/>
        <v>0</v>
      </c>
      <c r="G5442" t="b">
        <f>IF('Input and Summary Results'!$J$4="yes",IF(C5442=FALSE,FALSE,IF('Data Transformation'!E5442&lt;$R$10,E5442,$R$10)),IF(C5442=FALSE,FALSE,IF(C5442&lt;$R$10,C5442,$R$10)))</f>
        <v>0</v>
      </c>
      <c r="H5442" t="b">
        <f>IF('Input and Summary Results'!$J$4="yes",'Data Transformation'!F5442,'Data Transformation'!D5442)</f>
        <v>0</v>
      </c>
      <c r="I5442" t="str">
        <f t="shared" si="283"/>
        <v/>
      </c>
    </row>
    <row r="5443" spans="2:9" x14ac:dyDescent="0.55000000000000004">
      <c r="B5443" t="b">
        <f>IF('Input and Summary Results'!D5025=0,FALSE,'Input and Summary Results'!$B5025)</f>
        <v>0</v>
      </c>
      <c r="C5443" t="b">
        <f>IF(OR(B5443=0,'Input and Summary Results'!D5025=0,'Input and Summary Results'!D5025=""),FALSE,'Input and Summary Results'!$D5025)</f>
        <v>0</v>
      </c>
      <c r="D5443" t="b">
        <f>IF(OR(B5443=0,'Input and Summary Results'!E5025=0),FALSE,'Input and Summary Results'!$E5025)</f>
        <v>0</v>
      </c>
      <c r="E5443" t="b">
        <f t="shared" si="284"/>
        <v>0</v>
      </c>
      <c r="F5443" t="b">
        <f t="shared" si="285"/>
        <v>0</v>
      </c>
      <c r="G5443" t="b">
        <f>IF('Input and Summary Results'!$J$4="yes",IF(C5443=FALSE,FALSE,IF('Data Transformation'!E5443&lt;$R$10,E5443,$R$10)),IF(C5443=FALSE,FALSE,IF(C5443&lt;$R$10,C5443,$R$10)))</f>
        <v>0</v>
      </c>
      <c r="H5443" t="b">
        <f>IF('Input and Summary Results'!$J$4="yes",'Data Transformation'!F5443,'Data Transformation'!D5443)</f>
        <v>0</v>
      </c>
      <c r="I5443" t="str">
        <f t="shared" si="283"/>
        <v/>
      </c>
    </row>
    <row r="5444" spans="2:9" x14ac:dyDescent="0.55000000000000004">
      <c r="B5444" t="b">
        <f>IF('Input and Summary Results'!D5026=0,FALSE,'Input and Summary Results'!$B5026)</f>
        <v>0</v>
      </c>
      <c r="C5444" t="b">
        <f>IF(OR(B5444=0,'Input and Summary Results'!D5026=0,'Input and Summary Results'!D5026=""),FALSE,'Input and Summary Results'!$D5026)</f>
        <v>0</v>
      </c>
      <c r="D5444" t="b">
        <f>IF(OR(B5444=0,'Input and Summary Results'!E5026=0),FALSE,'Input and Summary Results'!$E5026)</f>
        <v>0</v>
      </c>
      <c r="E5444" t="b">
        <f t="shared" si="284"/>
        <v>0</v>
      </c>
      <c r="F5444" t="b">
        <f t="shared" si="285"/>
        <v>0</v>
      </c>
      <c r="G5444" t="b">
        <f>IF('Input and Summary Results'!$J$4="yes",IF(C5444=FALSE,FALSE,IF('Data Transformation'!E5444&lt;$R$10,E5444,$R$10)),IF(C5444=FALSE,FALSE,IF(C5444&lt;$R$10,C5444,$R$10)))</f>
        <v>0</v>
      </c>
      <c r="H5444" t="b">
        <f>IF('Input and Summary Results'!$J$4="yes",'Data Transformation'!F5444,'Data Transformation'!D5444)</f>
        <v>0</v>
      </c>
      <c r="I5444" t="str">
        <f t="shared" si="283"/>
        <v/>
      </c>
    </row>
    <row r="5445" spans="2:9" x14ac:dyDescent="0.55000000000000004">
      <c r="B5445" t="b">
        <f>IF('Input and Summary Results'!D5027=0,FALSE,'Input and Summary Results'!$B5027)</f>
        <v>0</v>
      </c>
      <c r="C5445" t="b">
        <f>IF(OR(B5445=0,'Input and Summary Results'!D5027=0,'Input and Summary Results'!D5027=""),FALSE,'Input and Summary Results'!$D5027)</f>
        <v>0</v>
      </c>
      <c r="D5445" t="b">
        <f>IF(OR(B5445=0,'Input and Summary Results'!E5027=0),FALSE,'Input and Summary Results'!$E5027)</f>
        <v>0</v>
      </c>
      <c r="E5445" t="b">
        <f t="shared" si="284"/>
        <v>0</v>
      </c>
      <c r="F5445" t="b">
        <f t="shared" si="285"/>
        <v>0</v>
      </c>
      <c r="G5445" t="b">
        <f>IF('Input and Summary Results'!$J$4="yes",IF(C5445=FALSE,FALSE,IF('Data Transformation'!E5445&lt;$R$10,E5445,$R$10)),IF(C5445=FALSE,FALSE,IF(C5445&lt;$R$10,C5445,$R$10)))</f>
        <v>0</v>
      </c>
      <c r="H5445" t="b">
        <f>IF('Input and Summary Results'!$J$4="yes",'Data Transformation'!F5445,'Data Transformation'!D5445)</f>
        <v>0</v>
      </c>
      <c r="I5445" t="str">
        <f t="shared" ref="I5445:I5508" si="286">IF(G5445=FALSE,"",B5445)</f>
        <v/>
      </c>
    </row>
    <row r="5446" spans="2:9" x14ac:dyDescent="0.55000000000000004">
      <c r="B5446" t="b">
        <f>IF('Input and Summary Results'!D5028=0,FALSE,'Input and Summary Results'!$B5028)</f>
        <v>0</v>
      </c>
      <c r="C5446" t="b">
        <f>IF(OR(B5446=0,'Input and Summary Results'!D5028=0,'Input and Summary Results'!D5028=""),FALSE,'Input and Summary Results'!$D5028)</f>
        <v>0</v>
      </c>
      <c r="D5446" t="b">
        <f>IF(OR(B5446=0,'Input and Summary Results'!E5028=0),FALSE,'Input and Summary Results'!$E5028)</f>
        <v>0</v>
      </c>
      <c r="E5446" t="b">
        <f t="shared" si="284"/>
        <v>0</v>
      </c>
      <c r="F5446" t="b">
        <f t="shared" si="285"/>
        <v>0</v>
      </c>
      <c r="G5446" t="b">
        <f>IF('Input and Summary Results'!$J$4="yes",IF(C5446=FALSE,FALSE,IF('Data Transformation'!E5446&lt;$R$10,E5446,$R$10)),IF(C5446=FALSE,FALSE,IF(C5446&lt;$R$10,C5446,$R$10)))</f>
        <v>0</v>
      </c>
      <c r="H5446" t="b">
        <f>IF('Input and Summary Results'!$J$4="yes",'Data Transformation'!F5446,'Data Transformation'!D5446)</f>
        <v>0</v>
      </c>
      <c r="I5446" t="str">
        <f t="shared" si="286"/>
        <v/>
      </c>
    </row>
    <row r="5447" spans="2:9" x14ac:dyDescent="0.55000000000000004">
      <c r="B5447" t="b">
        <f>IF('Input and Summary Results'!D5029=0,FALSE,'Input and Summary Results'!$B5029)</f>
        <v>0</v>
      </c>
      <c r="C5447" t="b">
        <f>IF(OR(B5447=0,'Input and Summary Results'!D5029=0,'Input and Summary Results'!D5029=""),FALSE,'Input and Summary Results'!$D5029)</f>
        <v>0</v>
      </c>
      <c r="D5447" t="b">
        <f>IF(OR(B5447=0,'Input and Summary Results'!E5029=0),FALSE,'Input and Summary Results'!$E5029)</f>
        <v>0</v>
      </c>
      <c r="E5447" t="b">
        <f t="shared" si="284"/>
        <v>0</v>
      </c>
      <c r="F5447" t="b">
        <f t="shared" si="285"/>
        <v>0</v>
      </c>
      <c r="G5447" t="b">
        <f>IF('Input and Summary Results'!$J$4="yes",IF(C5447=FALSE,FALSE,IF('Data Transformation'!E5447&lt;$R$10,E5447,$R$10)),IF(C5447=FALSE,FALSE,IF(C5447&lt;$R$10,C5447,$R$10)))</f>
        <v>0</v>
      </c>
      <c r="H5447" t="b">
        <f>IF('Input and Summary Results'!$J$4="yes",'Data Transformation'!F5447,'Data Transformation'!D5447)</f>
        <v>0</v>
      </c>
      <c r="I5447" t="str">
        <f t="shared" si="286"/>
        <v/>
      </c>
    </row>
    <row r="5448" spans="2:9" x14ac:dyDescent="0.55000000000000004">
      <c r="B5448" t="b">
        <f>IF('Input and Summary Results'!D5030=0,FALSE,'Input and Summary Results'!$B5030)</f>
        <v>0</v>
      </c>
      <c r="C5448" t="b">
        <f>IF(OR(B5448=0,'Input and Summary Results'!D5030=0,'Input and Summary Results'!D5030=""),FALSE,'Input and Summary Results'!$D5030)</f>
        <v>0</v>
      </c>
      <c r="D5448" t="b">
        <f>IF(OR(B5448=0,'Input and Summary Results'!E5030=0),FALSE,'Input and Summary Results'!$E5030)</f>
        <v>0</v>
      </c>
      <c r="E5448" t="b">
        <f t="shared" si="284"/>
        <v>0</v>
      </c>
      <c r="F5448" t="b">
        <f t="shared" si="285"/>
        <v>0</v>
      </c>
      <c r="G5448" t="b">
        <f>IF('Input and Summary Results'!$J$4="yes",IF(C5448=FALSE,FALSE,IF('Data Transformation'!E5448&lt;$R$10,E5448,$R$10)),IF(C5448=FALSE,FALSE,IF(C5448&lt;$R$10,C5448,$R$10)))</f>
        <v>0</v>
      </c>
      <c r="H5448" t="b">
        <f>IF('Input and Summary Results'!$J$4="yes",'Data Transformation'!F5448,'Data Transformation'!D5448)</f>
        <v>0</v>
      </c>
      <c r="I5448" t="str">
        <f t="shared" si="286"/>
        <v/>
      </c>
    </row>
    <row r="5449" spans="2:9" x14ac:dyDescent="0.55000000000000004">
      <c r="B5449" t="b">
        <f>IF('Input and Summary Results'!D5031=0,FALSE,'Input and Summary Results'!$B5031)</f>
        <v>0</v>
      </c>
      <c r="C5449" t="b">
        <f>IF(OR(B5449=0,'Input and Summary Results'!D5031=0,'Input and Summary Results'!D5031=""),FALSE,'Input and Summary Results'!$D5031)</f>
        <v>0</v>
      </c>
      <c r="D5449" t="b">
        <f>IF(OR(B5449=0,'Input and Summary Results'!E5031=0),FALSE,'Input and Summary Results'!$E5031)</f>
        <v>0</v>
      </c>
      <c r="E5449" t="b">
        <f t="shared" si="284"/>
        <v>0</v>
      </c>
      <c r="F5449" t="b">
        <f t="shared" si="285"/>
        <v>0</v>
      </c>
      <c r="G5449" t="b">
        <f>IF('Input and Summary Results'!$J$4="yes",IF(C5449=FALSE,FALSE,IF('Data Transformation'!E5449&lt;$R$10,E5449,$R$10)),IF(C5449=FALSE,FALSE,IF(C5449&lt;$R$10,C5449,$R$10)))</f>
        <v>0</v>
      </c>
      <c r="H5449" t="b">
        <f>IF('Input and Summary Results'!$J$4="yes",'Data Transformation'!F5449,'Data Transformation'!D5449)</f>
        <v>0</v>
      </c>
      <c r="I5449" t="str">
        <f t="shared" si="286"/>
        <v/>
      </c>
    </row>
    <row r="5450" spans="2:9" x14ac:dyDescent="0.55000000000000004">
      <c r="B5450" t="b">
        <f>IF('Input and Summary Results'!D5032=0,FALSE,'Input and Summary Results'!$B5032)</f>
        <v>0</v>
      </c>
      <c r="C5450" t="b">
        <f>IF(OR(B5450=0,'Input and Summary Results'!D5032=0,'Input and Summary Results'!D5032=""),FALSE,'Input and Summary Results'!$D5032)</f>
        <v>0</v>
      </c>
      <c r="D5450" t="b">
        <f>IF(OR(B5450=0,'Input and Summary Results'!E5032=0),FALSE,'Input and Summary Results'!$E5032)</f>
        <v>0</v>
      </c>
      <c r="E5450" t="b">
        <f t="shared" si="284"/>
        <v>0</v>
      </c>
      <c r="F5450" t="b">
        <f t="shared" si="285"/>
        <v>0</v>
      </c>
      <c r="G5450" t="b">
        <f>IF('Input and Summary Results'!$J$4="yes",IF(C5450=FALSE,FALSE,IF('Data Transformation'!E5450&lt;$R$10,E5450,$R$10)),IF(C5450=FALSE,FALSE,IF(C5450&lt;$R$10,C5450,$R$10)))</f>
        <v>0</v>
      </c>
      <c r="H5450" t="b">
        <f>IF('Input and Summary Results'!$J$4="yes",'Data Transformation'!F5450,'Data Transformation'!D5450)</f>
        <v>0</v>
      </c>
      <c r="I5450" t="str">
        <f t="shared" si="286"/>
        <v/>
      </c>
    </row>
    <row r="5451" spans="2:9" x14ac:dyDescent="0.55000000000000004">
      <c r="B5451" t="b">
        <f>IF('Input and Summary Results'!D5033=0,FALSE,'Input and Summary Results'!$B5033)</f>
        <v>0</v>
      </c>
      <c r="C5451" t="b">
        <f>IF(OR(B5451=0,'Input and Summary Results'!D5033=0,'Input and Summary Results'!D5033=""),FALSE,'Input and Summary Results'!$D5033)</f>
        <v>0</v>
      </c>
      <c r="D5451" t="b">
        <f>IF(OR(B5451=0,'Input and Summary Results'!E5033=0),FALSE,'Input and Summary Results'!$E5033)</f>
        <v>0</v>
      </c>
      <c r="E5451" t="b">
        <f t="shared" si="284"/>
        <v>0</v>
      </c>
      <c r="F5451" t="b">
        <f t="shared" si="285"/>
        <v>0</v>
      </c>
      <c r="G5451" t="b">
        <f>IF('Input and Summary Results'!$J$4="yes",IF(C5451=FALSE,FALSE,IF('Data Transformation'!E5451&lt;$R$10,E5451,$R$10)),IF(C5451=FALSE,FALSE,IF(C5451&lt;$R$10,C5451,$R$10)))</f>
        <v>0</v>
      </c>
      <c r="H5451" t="b">
        <f>IF('Input and Summary Results'!$J$4="yes",'Data Transformation'!F5451,'Data Transformation'!D5451)</f>
        <v>0</v>
      </c>
      <c r="I5451" t="str">
        <f t="shared" si="286"/>
        <v/>
      </c>
    </row>
    <row r="5452" spans="2:9" x14ac:dyDescent="0.55000000000000004">
      <c r="B5452" t="b">
        <f>IF('Input and Summary Results'!D5034=0,FALSE,'Input and Summary Results'!$B5034)</f>
        <v>0</v>
      </c>
      <c r="C5452" t="b">
        <f>IF(OR(B5452=0,'Input and Summary Results'!D5034=0,'Input and Summary Results'!D5034=""),FALSE,'Input and Summary Results'!$D5034)</f>
        <v>0</v>
      </c>
      <c r="D5452" t="b">
        <f>IF(OR(B5452=0,'Input and Summary Results'!E5034=0),FALSE,'Input and Summary Results'!$E5034)</f>
        <v>0</v>
      </c>
      <c r="E5452" t="b">
        <f t="shared" si="284"/>
        <v>0</v>
      </c>
      <c r="F5452" t="b">
        <f t="shared" si="285"/>
        <v>0</v>
      </c>
      <c r="G5452" t="b">
        <f>IF('Input and Summary Results'!$J$4="yes",IF(C5452=FALSE,FALSE,IF('Data Transformation'!E5452&lt;$R$10,E5452,$R$10)),IF(C5452=FALSE,FALSE,IF(C5452&lt;$R$10,C5452,$R$10)))</f>
        <v>0</v>
      </c>
      <c r="H5452" t="b">
        <f>IF('Input and Summary Results'!$J$4="yes",'Data Transformation'!F5452,'Data Transformation'!D5452)</f>
        <v>0</v>
      </c>
      <c r="I5452" t="str">
        <f t="shared" si="286"/>
        <v/>
      </c>
    </row>
    <row r="5453" spans="2:9" x14ac:dyDescent="0.55000000000000004">
      <c r="B5453" t="b">
        <f>IF('Input and Summary Results'!D5035=0,FALSE,'Input and Summary Results'!$B5035)</f>
        <v>0</v>
      </c>
      <c r="C5453" t="b">
        <f>IF(OR(B5453=0,'Input and Summary Results'!D5035=0,'Input and Summary Results'!D5035=""),FALSE,'Input and Summary Results'!$D5035)</f>
        <v>0</v>
      </c>
      <c r="D5453" t="b">
        <f>IF(OR(B5453=0,'Input and Summary Results'!E5035=0),FALSE,'Input and Summary Results'!$E5035)</f>
        <v>0</v>
      </c>
      <c r="E5453" t="b">
        <f t="shared" si="284"/>
        <v>0</v>
      </c>
      <c r="F5453" t="b">
        <f t="shared" si="285"/>
        <v>0</v>
      </c>
      <c r="G5453" t="b">
        <f>IF('Input and Summary Results'!$J$4="yes",IF(C5453=FALSE,FALSE,IF('Data Transformation'!E5453&lt;$R$10,E5453,$R$10)),IF(C5453=FALSE,FALSE,IF(C5453&lt;$R$10,C5453,$R$10)))</f>
        <v>0</v>
      </c>
      <c r="H5453" t="b">
        <f>IF('Input and Summary Results'!$J$4="yes",'Data Transformation'!F5453,'Data Transformation'!D5453)</f>
        <v>0</v>
      </c>
      <c r="I5453" t="str">
        <f t="shared" si="286"/>
        <v/>
      </c>
    </row>
    <row r="5454" spans="2:9" x14ac:dyDescent="0.55000000000000004">
      <c r="B5454" t="b">
        <f>IF('Input and Summary Results'!D5036=0,FALSE,'Input and Summary Results'!$B5036)</f>
        <v>0</v>
      </c>
      <c r="C5454" t="b">
        <f>IF(OR(B5454=0,'Input and Summary Results'!D5036=0,'Input and Summary Results'!D5036=""),FALSE,'Input and Summary Results'!$D5036)</f>
        <v>0</v>
      </c>
      <c r="D5454" t="b">
        <f>IF(OR(B5454=0,'Input and Summary Results'!E5036=0),FALSE,'Input and Summary Results'!$E5036)</f>
        <v>0</v>
      </c>
      <c r="E5454" t="b">
        <f t="shared" si="284"/>
        <v>0</v>
      </c>
      <c r="F5454" t="b">
        <f t="shared" si="285"/>
        <v>0</v>
      </c>
      <c r="G5454" t="b">
        <f>IF('Input and Summary Results'!$J$4="yes",IF(C5454=FALSE,FALSE,IF('Data Transformation'!E5454&lt;$R$10,E5454,$R$10)),IF(C5454=FALSE,FALSE,IF(C5454&lt;$R$10,C5454,$R$10)))</f>
        <v>0</v>
      </c>
      <c r="H5454" t="b">
        <f>IF('Input and Summary Results'!$J$4="yes",'Data Transformation'!F5454,'Data Transformation'!D5454)</f>
        <v>0</v>
      </c>
      <c r="I5454" t="str">
        <f t="shared" si="286"/>
        <v/>
      </c>
    </row>
    <row r="5455" spans="2:9" x14ac:dyDescent="0.55000000000000004">
      <c r="B5455" t="b">
        <f>IF('Input and Summary Results'!D5037=0,FALSE,'Input and Summary Results'!$B5037)</f>
        <v>0</v>
      </c>
      <c r="C5455" t="b">
        <f>IF(OR(B5455=0,'Input and Summary Results'!D5037=0,'Input and Summary Results'!D5037=""),FALSE,'Input and Summary Results'!$D5037)</f>
        <v>0</v>
      </c>
      <c r="D5455" t="b">
        <f>IF(OR(B5455=0,'Input and Summary Results'!E5037=0),FALSE,'Input and Summary Results'!$E5037)</f>
        <v>0</v>
      </c>
      <c r="E5455" t="b">
        <f t="shared" si="284"/>
        <v>0</v>
      </c>
      <c r="F5455" t="b">
        <f t="shared" si="285"/>
        <v>0</v>
      </c>
      <c r="G5455" t="b">
        <f>IF('Input and Summary Results'!$J$4="yes",IF(C5455=FALSE,FALSE,IF('Data Transformation'!E5455&lt;$R$10,E5455,$R$10)),IF(C5455=FALSE,FALSE,IF(C5455&lt;$R$10,C5455,$R$10)))</f>
        <v>0</v>
      </c>
      <c r="H5455" t="b">
        <f>IF('Input and Summary Results'!$J$4="yes",'Data Transformation'!F5455,'Data Transformation'!D5455)</f>
        <v>0</v>
      </c>
      <c r="I5455" t="str">
        <f t="shared" si="286"/>
        <v/>
      </c>
    </row>
    <row r="5456" spans="2:9" x14ac:dyDescent="0.55000000000000004">
      <c r="B5456" t="b">
        <f>IF('Input and Summary Results'!D5038=0,FALSE,'Input and Summary Results'!$B5038)</f>
        <v>0</v>
      </c>
      <c r="C5456" t="b">
        <f>IF(OR(B5456=0,'Input and Summary Results'!D5038=0,'Input and Summary Results'!D5038=""),FALSE,'Input and Summary Results'!$D5038)</f>
        <v>0</v>
      </c>
      <c r="D5456" t="b">
        <f>IF(OR(B5456=0,'Input and Summary Results'!E5038=0),FALSE,'Input and Summary Results'!$E5038)</f>
        <v>0</v>
      </c>
      <c r="E5456" t="b">
        <f t="shared" si="284"/>
        <v>0</v>
      </c>
      <c r="F5456" t="b">
        <f t="shared" si="285"/>
        <v>0</v>
      </c>
      <c r="G5456" t="b">
        <f>IF('Input and Summary Results'!$J$4="yes",IF(C5456=FALSE,FALSE,IF('Data Transformation'!E5456&lt;$R$10,E5456,$R$10)),IF(C5456=FALSE,FALSE,IF(C5456&lt;$R$10,C5456,$R$10)))</f>
        <v>0</v>
      </c>
      <c r="H5456" t="b">
        <f>IF('Input and Summary Results'!$J$4="yes",'Data Transformation'!F5456,'Data Transformation'!D5456)</f>
        <v>0</v>
      </c>
      <c r="I5456" t="str">
        <f t="shared" si="286"/>
        <v/>
      </c>
    </row>
    <row r="5457" spans="2:9" x14ac:dyDescent="0.55000000000000004">
      <c r="B5457" t="b">
        <f>IF('Input and Summary Results'!D5039=0,FALSE,'Input and Summary Results'!$B5039)</f>
        <v>0</v>
      </c>
      <c r="C5457" t="b">
        <f>IF(OR(B5457=0,'Input and Summary Results'!D5039=0,'Input and Summary Results'!D5039=""),FALSE,'Input and Summary Results'!$D5039)</f>
        <v>0</v>
      </c>
      <c r="D5457" t="b">
        <f>IF(OR(B5457=0,'Input and Summary Results'!E5039=0),FALSE,'Input and Summary Results'!$E5039)</f>
        <v>0</v>
      </c>
      <c r="E5457" t="b">
        <f t="shared" si="284"/>
        <v>0</v>
      </c>
      <c r="F5457" t="b">
        <f t="shared" si="285"/>
        <v>0</v>
      </c>
      <c r="G5457" t="b">
        <f>IF('Input and Summary Results'!$J$4="yes",IF(C5457=FALSE,FALSE,IF('Data Transformation'!E5457&lt;$R$10,E5457,$R$10)),IF(C5457=FALSE,FALSE,IF(C5457&lt;$R$10,C5457,$R$10)))</f>
        <v>0</v>
      </c>
      <c r="H5457" t="b">
        <f>IF('Input and Summary Results'!$J$4="yes",'Data Transformation'!F5457,'Data Transformation'!D5457)</f>
        <v>0</v>
      </c>
      <c r="I5457" t="str">
        <f t="shared" si="286"/>
        <v/>
      </c>
    </row>
    <row r="5458" spans="2:9" x14ac:dyDescent="0.55000000000000004">
      <c r="B5458" t="b">
        <f>IF('Input and Summary Results'!D5040=0,FALSE,'Input and Summary Results'!$B5040)</f>
        <v>0</v>
      </c>
      <c r="C5458" t="b">
        <f>IF(OR(B5458=0,'Input and Summary Results'!D5040=0,'Input and Summary Results'!D5040=""),FALSE,'Input and Summary Results'!$D5040)</f>
        <v>0</v>
      </c>
      <c r="D5458" t="b">
        <f>IF(OR(B5458=0,'Input and Summary Results'!E5040=0),FALSE,'Input and Summary Results'!$E5040)</f>
        <v>0</v>
      </c>
      <c r="E5458" t="b">
        <f t="shared" si="284"/>
        <v>0</v>
      </c>
      <c r="F5458" t="b">
        <f t="shared" si="285"/>
        <v>0</v>
      </c>
      <c r="G5458" t="b">
        <f>IF('Input and Summary Results'!$J$4="yes",IF(C5458=FALSE,FALSE,IF('Data Transformation'!E5458&lt;$R$10,E5458,$R$10)),IF(C5458=FALSE,FALSE,IF(C5458&lt;$R$10,C5458,$R$10)))</f>
        <v>0</v>
      </c>
      <c r="H5458" t="b">
        <f>IF('Input and Summary Results'!$J$4="yes",'Data Transformation'!F5458,'Data Transformation'!D5458)</f>
        <v>0</v>
      </c>
      <c r="I5458" t="str">
        <f t="shared" si="286"/>
        <v/>
      </c>
    </row>
    <row r="5459" spans="2:9" x14ac:dyDescent="0.55000000000000004">
      <c r="B5459" t="b">
        <f>IF('Input and Summary Results'!D5041=0,FALSE,'Input and Summary Results'!$B5041)</f>
        <v>0</v>
      </c>
      <c r="C5459" t="b">
        <f>IF(OR(B5459=0,'Input and Summary Results'!D5041=0,'Input and Summary Results'!D5041=""),FALSE,'Input and Summary Results'!$D5041)</f>
        <v>0</v>
      </c>
      <c r="D5459" t="b">
        <f>IF(OR(B5459=0,'Input and Summary Results'!E5041=0),FALSE,'Input and Summary Results'!$E5041)</f>
        <v>0</v>
      </c>
      <c r="E5459" t="b">
        <f t="shared" si="284"/>
        <v>0</v>
      </c>
      <c r="F5459" t="b">
        <f t="shared" si="285"/>
        <v>0</v>
      </c>
      <c r="G5459" t="b">
        <f>IF('Input and Summary Results'!$J$4="yes",IF(C5459=FALSE,FALSE,IF('Data Transformation'!E5459&lt;$R$10,E5459,$R$10)),IF(C5459=FALSE,FALSE,IF(C5459&lt;$R$10,C5459,$R$10)))</f>
        <v>0</v>
      </c>
      <c r="H5459" t="b">
        <f>IF('Input and Summary Results'!$J$4="yes",'Data Transformation'!F5459,'Data Transformation'!D5459)</f>
        <v>0</v>
      </c>
      <c r="I5459" t="str">
        <f t="shared" si="286"/>
        <v/>
      </c>
    </row>
    <row r="5460" spans="2:9" x14ac:dyDescent="0.55000000000000004">
      <c r="B5460" t="b">
        <f>IF('Input and Summary Results'!D5042=0,FALSE,'Input and Summary Results'!$B5042)</f>
        <v>0</v>
      </c>
      <c r="C5460" t="b">
        <f>IF(OR(B5460=0,'Input and Summary Results'!D5042=0,'Input and Summary Results'!D5042=""),FALSE,'Input and Summary Results'!$D5042)</f>
        <v>0</v>
      </c>
      <c r="D5460" t="b">
        <f>IF(OR(B5460=0,'Input and Summary Results'!E5042=0),FALSE,'Input and Summary Results'!$E5042)</f>
        <v>0</v>
      </c>
      <c r="E5460" t="b">
        <f t="shared" si="284"/>
        <v>0</v>
      </c>
      <c r="F5460" t="b">
        <f t="shared" si="285"/>
        <v>0</v>
      </c>
      <c r="G5460" t="b">
        <f>IF('Input and Summary Results'!$J$4="yes",IF(C5460=FALSE,FALSE,IF('Data Transformation'!E5460&lt;$R$10,E5460,$R$10)),IF(C5460=FALSE,FALSE,IF(C5460&lt;$R$10,C5460,$R$10)))</f>
        <v>0</v>
      </c>
      <c r="H5460" t="b">
        <f>IF('Input and Summary Results'!$J$4="yes",'Data Transformation'!F5460,'Data Transformation'!D5460)</f>
        <v>0</v>
      </c>
      <c r="I5460" t="str">
        <f t="shared" si="286"/>
        <v/>
      </c>
    </row>
    <row r="5461" spans="2:9" x14ac:dyDescent="0.55000000000000004">
      <c r="B5461" t="b">
        <f>IF('Input and Summary Results'!D5043=0,FALSE,'Input and Summary Results'!$B5043)</f>
        <v>0</v>
      </c>
      <c r="C5461" t="b">
        <f>IF(OR(B5461=0,'Input and Summary Results'!D5043=0,'Input and Summary Results'!D5043=""),FALSE,'Input and Summary Results'!$D5043)</f>
        <v>0</v>
      </c>
      <c r="D5461" t="b">
        <f>IF(OR(B5461=0,'Input and Summary Results'!E5043=0),FALSE,'Input and Summary Results'!$E5043)</f>
        <v>0</v>
      </c>
      <c r="E5461" t="b">
        <f t="shared" si="284"/>
        <v>0</v>
      </c>
      <c r="F5461" t="b">
        <f t="shared" si="285"/>
        <v>0</v>
      </c>
      <c r="G5461" t="b">
        <f>IF('Input and Summary Results'!$J$4="yes",IF(C5461=FALSE,FALSE,IF('Data Transformation'!E5461&lt;$R$10,E5461,$R$10)),IF(C5461=FALSE,FALSE,IF(C5461&lt;$R$10,C5461,$R$10)))</f>
        <v>0</v>
      </c>
      <c r="H5461" t="b">
        <f>IF('Input and Summary Results'!$J$4="yes",'Data Transformation'!F5461,'Data Transformation'!D5461)</f>
        <v>0</v>
      </c>
      <c r="I5461" t="str">
        <f t="shared" si="286"/>
        <v/>
      </c>
    </row>
    <row r="5462" spans="2:9" x14ac:dyDescent="0.55000000000000004">
      <c r="B5462" t="b">
        <f>IF('Input and Summary Results'!D5044=0,FALSE,'Input and Summary Results'!$B5044)</f>
        <v>0</v>
      </c>
      <c r="C5462" t="b">
        <f>IF(OR(B5462=0,'Input and Summary Results'!D5044=0,'Input and Summary Results'!D5044=""),FALSE,'Input and Summary Results'!$D5044)</f>
        <v>0</v>
      </c>
      <c r="D5462" t="b">
        <f>IF(OR(B5462=0,'Input and Summary Results'!E5044=0),FALSE,'Input and Summary Results'!$E5044)</f>
        <v>0</v>
      </c>
      <c r="E5462" t="b">
        <f t="shared" si="284"/>
        <v>0</v>
      </c>
      <c r="F5462" t="b">
        <f t="shared" si="285"/>
        <v>0</v>
      </c>
      <c r="G5462" t="b">
        <f>IF('Input and Summary Results'!$J$4="yes",IF(C5462=FALSE,FALSE,IF('Data Transformation'!E5462&lt;$R$10,E5462,$R$10)),IF(C5462=FALSE,FALSE,IF(C5462&lt;$R$10,C5462,$R$10)))</f>
        <v>0</v>
      </c>
      <c r="H5462" t="b">
        <f>IF('Input and Summary Results'!$J$4="yes",'Data Transformation'!F5462,'Data Transformation'!D5462)</f>
        <v>0</v>
      </c>
      <c r="I5462" t="str">
        <f t="shared" si="286"/>
        <v/>
      </c>
    </row>
    <row r="5463" spans="2:9" x14ac:dyDescent="0.55000000000000004">
      <c r="B5463" t="b">
        <f>IF('Input and Summary Results'!D5045=0,FALSE,'Input and Summary Results'!$B5045)</f>
        <v>0</v>
      </c>
      <c r="C5463" t="b">
        <f>IF(OR(B5463=0,'Input and Summary Results'!D5045=0,'Input and Summary Results'!D5045=""),FALSE,'Input and Summary Results'!$D5045)</f>
        <v>0</v>
      </c>
      <c r="D5463" t="b">
        <f>IF(OR(B5463=0,'Input and Summary Results'!E5045=0),FALSE,'Input and Summary Results'!$E5045)</f>
        <v>0</v>
      </c>
      <c r="E5463" t="b">
        <f t="shared" si="284"/>
        <v>0</v>
      </c>
      <c r="F5463" t="b">
        <f t="shared" si="285"/>
        <v>0</v>
      </c>
      <c r="G5463" t="b">
        <f>IF('Input and Summary Results'!$J$4="yes",IF(C5463=FALSE,FALSE,IF('Data Transformation'!E5463&lt;$R$10,E5463,$R$10)),IF(C5463=FALSE,FALSE,IF(C5463&lt;$R$10,C5463,$R$10)))</f>
        <v>0</v>
      </c>
      <c r="H5463" t="b">
        <f>IF('Input and Summary Results'!$J$4="yes",'Data Transformation'!F5463,'Data Transformation'!D5463)</f>
        <v>0</v>
      </c>
      <c r="I5463" t="str">
        <f t="shared" si="286"/>
        <v/>
      </c>
    </row>
    <row r="5464" spans="2:9" x14ac:dyDescent="0.55000000000000004">
      <c r="B5464" t="b">
        <f>IF('Input and Summary Results'!D5046=0,FALSE,'Input and Summary Results'!$B5046)</f>
        <v>0</v>
      </c>
      <c r="C5464" t="b">
        <f>IF(OR(B5464=0,'Input and Summary Results'!D5046=0,'Input and Summary Results'!D5046=""),FALSE,'Input and Summary Results'!$D5046)</f>
        <v>0</v>
      </c>
      <c r="D5464" t="b">
        <f>IF(OR(B5464=0,'Input and Summary Results'!E5046=0),FALSE,'Input and Summary Results'!$E5046)</f>
        <v>0</v>
      </c>
      <c r="E5464" t="b">
        <f t="shared" si="284"/>
        <v>0</v>
      </c>
      <c r="F5464" t="b">
        <f t="shared" si="285"/>
        <v>0</v>
      </c>
      <c r="G5464" t="b">
        <f>IF('Input and Summary Results'!$J$4="yes",IF(C5464=FALSE,FALSE,IF('Data Transformation'!E5464&lt;$R$10,E5464,$R$10)),IF(C5464=FALSE,FALSE,IF(C5464&lt;$R$10,C5464,$R$10)))</f>
        <v>0</v>
      </c>
      <c r="H5464" t="b">
        <f>IF('Input and Summary Results'!$J$4="yes",'Data Transformation'!F5464,'Data Transformation'!D5464)</f>
        <v>0</v>
      </c>
      <c r="I5464" t="str">
        <f t="shared" si="286"/>
        <v/>
      </c>
    </row>
    <row r="5465" spans="2:9" x14ac:dyDescent="0.55000000000000004">
      <c r="B5465" t="b">
        <f>IF('Input and Summary Results'!D5047=0,FALSE,'Input and Summary Results'!$B5047)</f>
        <v>0</v>
      </c>
      <c r="C5465" t="b">
        <f>IF(OR(B5465=0,'Input and Summary Results'!D5047=0,'Input and Summary Results'!D5047=""),FALSE,'Input and Summary Results'!$D5047)</f>
        <v>0</v>
      </c>
      <c r="D5465" t="b">
        <f>IF(OR(B5465=0,'Input and Summary Results'!E5047=0),FALSE,'Input and Summary Results'!$E5047)</f>
        <v>0</v>
      </c>
      <c r="E5465" t="b">
        <f t="shared" si="284"/>
        <v>0</v>
      </c>
      <c r="F5465" t="b">
        <f t="shared" si="285"/>
        <v>0</v>
      </c>
      <c r="G5465" t="b">
        <f>IF('Input and Summary Results'!$J$4="yes",IF(C5465=FALSE,FALSE,IF('Data Transformation'!E5465&lt;$R$10,E5465,$R$10)),IF(C5465=FALSE,FALSE,IF(C5465&lt;$R$10,C5465,$R$10)))</f>
        <v>0</v>
      </c>
      <c r="H5465" t="b">
        <f>IF('Input and Summary Results'!$J$4="yes",'Data Transformation'!F5465,'Data Transformation'!D5465)</f>
        <v>0</v>
      </c>
      <c r="I5465" t="str">
        <f t="shared" si="286"/>
        <v/>
      </c>
    </row>
    <row r="5466" spans="2:9" x14ac:dyDescent="0.55000000000000004">
      <c r="B5466" t="b">
        <f>IF('Input and Summary Results'!D5048=0,FALSE,'Input and Summary Results'!$B5048)</f>
        <v>0</v>
      </c>
      <c r="C5466" t="b">
        <f>IF(OR(B5466=0,'Input and Summary Results'!D5048=0,'Input and Summary Results'!D5048=""),FALSE,'Input and Summary Results'!$D5048)</f>
        <v>0</v>
      </c>
      <c r="D5466" t="b">
        <f>IF(OR(B5466=0,'Input and Summary Results'!E5048=0),FALSE,'Input and Summary Results'!$E5048)</f>
        <v>0</v>
      </c>
      <c r="E5466" t="b">
        <f t="shared" si="284"/>
        <v>0</v>
      </c>
      <c r="F5466" t="b">
        <f t="shared" si="285"/>
        <v>0</v>
      </c>
      <c r="G5466" t="b">
        <f>IF('Input and Summary Results'!$J$4="yes",IF(C5466=FALSE,FALSE,IF('Data Transformation'!E5466&lt;$R$10,E5466,$R$10)),IF(C5466=FALSE,FALSE,IF(C5466&lt;$R$10,C5466,$R$10)))</f>
        <v>0</v>
      </c>
      <c r="H5466" t="b">
        <f>IF('Input and Summary Results'!$J$4="yes",'Data Transformation'!F5466,'Data Transformation'!D5466)</f>
        <v>0</v>
      </c>
      <c r="I5466" t="str">
        <f t="shared" si="286"/>
        <v/>
      </c>
    </row>
    <row r="5467" spans="2:9" x14ac:dyDescent="0.55000000000000004">
      <c r="B5467" t="b">
        <f>IF('Input and Summary Results'!D5049=0,FALSE,'Input and Summary Results'!$B5049)</f>
        <v>0</v>
      </c>
      <c r="C5467" t="b">
        <f>IF(OR(B5467=0,'Input and Summary Results'!D5049=0,'Input and Summary Results'!D5049=""),FALSE,'Input and Summary Results'!$D5049)</f>
        <v>0</v>
      </c>
      <c r="D5467" t="b">
        <f>IF(OR(B5467=0,'Input and Summary Results'!E5049=0),FALSE,'Input and Summary Results'!$E5049)</f>
        <v>0</v>
      </c>
      <c r="E5467" t="b">
        <f t="shared" si="284"/>
        <v>0</v>
      </c>
      <c r="F5467" t="b">
        <f t="shared" si="285"/>
        <v>0</v>
      </c>
      <c r="G5467" t="b">
        <f>IF('Input and Summary Results'!$J$4="yes",IF(C5467=FALSE,FALSE,IF('Data Transformation'!E5467&lt;$R$10,E5467,$R$10)),IF(C5467=FALSE,FALSE,IF(C5467&lt;$R$10,C5467,$R$10)))</f>
        <v>0</v>
      </c>
      <c r="H5467" t="b">
        <f>IF('Input and Summary Results'!$J$4="yes",'Data Transformation'!F5467,'Data Transformation'!D5467)</f>
        <v>0</v>
      </c>
      <c r="I5467" t="str">
        <f t="shared" si="286"/>
        <v/>
      </c>
    </row>
    <row r="5468" spans="2:9" x14ac:dyDescent="0.55000000000000004">
      <c r="B5468" t="b">
        <f>IF('Input and Summary Results'!D5050=0,FALSE,'Input and Summary Results'!$B5050)</f>
        <v>0</v>
      </c>
      <c r="C5468" t="b">
        <f>IF(OR(B5468=0,'Input and Summary Results'!D5050=0,'Input and Summary Results'!D5050=""),FALSE,'Input and Summary Results'!$D5050)</f>
        <v>0</v>
      </c>
      <c r="D5468" t="b">
        <f>IF(OR(B5468=0,'Input and Summary Results'!E5050=0),FALSE,'Input and Summary Results'!$E5050)</f>
        <v>0</v>
      </c>
      <c r="E5468" t="b">
        <f t="shared" si="284"/>
        <v>0</v>
      </c>
      <c r="F5468" t="b">
        <f t="shared" si="285"/>
        <v>0</v>
      </c>
      <c r="G5468" t="b">
        <f>IF('Input and Summary Results'!$J$4="yes",IF(C5468=FALSE,FALSE,IF('Data Transformation'!E5468&lt;$R$10,E5468,$R$10)),IF(C5468=FALSE,FALSE,IF(C5468&lt;$R$10,C5468,$R$10)))</f>
        <v>0</v>
      </c>
      <c r="H5468" t="b">
        <f>IF('Input and Summary Results'!$J$4="yes",'Data Transformation'!F5468,'Data Transformation'!D5468)</f>
        <v>0</v>
      </c>
      <c r="I5468" t="str">
        <f t="shared" si="286"/>
        <v/>
      </c>
    </row>
    <row r="5469" spans="2:9" x14ac:dyDescent="0.55000000000000004">
      <c r="B5469" t="b">
        <f>IF('Input and Summary Results'!D5051=0,FALSE,'Input and Summary Results'!$B5051)</f>
        <v>0</v>
      </c>
      <c r="C5469" t="b">
        <f>IF(OR(B5469=0,'Input and Summary Results'!D5051=0,'Input and Summary Results'!D5051=""),FALSE,'Input and Summary Results'!$D5051)</f>
        <v>0</v>
      </c>
      <c r="D5469" t="b">
        <f>IF(OR(B5469=0,'Input and Summary Results'!E5051=0),FALSE,'Input and Summary Results'!$E5051)</f>
        <v>0</v>
      </c>
      <c r="E5469" t="b">
        <f t="shared" si="284"/>
        <v>0</v>
      </c>
      <c r="F5469" t="b">
        <f t="shared" si="285"/>
        <v>0</v>
      </c>
      <c r="G5469" t="b">
        <f>IF('Input and Summary Results'!$J$4="yes",IF(C5469=FALSE,FALSE,IF('Data Transformation'!E5469&lt;$R$10,E5469,$R$10)),IF(C5469=FALSE,FALSE,IF(C5469&lt;$R$10,C5469,$R$10)))</f>
        <v>0</v>
      </c>
      <c r="H5469" t="b">
        <f>IF('Input and Summary Results'!$J$4="yes",'Data Transformation'!F5469,'Data Transformation'!D5469)</f>
        <v>0</v>
      </c>
      <c r="I5469" t="str">
        <f t="shared" si="286"/>
        <v/>
      </c>
    </row>
    <row r="5470" spans="2:9" x14ac:dyDescent="0.55000000000000004">
      <c r="B5470" t="b">
        <f>IF('Input and Summary Results'!D5052=0,FALSE,'Input and Summary Results'!$B5052)</f>
        <v>0</v>
      </c>
      <c r="C5470" t="b">
        <f>IF(OR(B5470=0,'Input and Summary Results'!D5052=0,'Input and Summary Results'!D5052=""),FALSE,'Input and Summary Results'!$D5052)</f>
        <v>0</v>
      </c>
      <c r="D5470" t="b">
        <f>IF(OR(B5470=0,'Input and Summary Results'!E5052=0),FALSE,'Input and Summary Results'!$E5052)</f>
        <v>0</v>
      </c>
      <c r="E5470" t="b">
        <f t="shared" si="284"/>
        <v>0</v>
      </c>
      <c r="F5470" t="b">
        <f t="shared" si="285"/>
        <v>0</v>
      </c>
      <c r="G5470" t="b">
        <f>IF('Input and Summary Results'!$J$4="yes",IF(C5470=FALSE,FALSE,IF('Data Transformation'!E5470&lt;$R$10,E5470,$R$10)),IF(C5470=FALSE,FALSE,IF(C5470&lt;$R$10,C5470,$R$10)))</f>
        <v>0</v>
      </c>
      <c r="H5470" t="b">
        <f>IF('Input and Summary Results'!$J$4="yes",'Data Transformation'!F5470,'Data Transformation'!D5470)</f>
        <v>0</v>
      </c>
      <c r="I5470" t="str">
        <f t="shared" si="286"/>
        <v/>
      </c>
    </row>
    <row r="5471" spans="2:9" x14ac:dyDescent="0.55000000000000004">
      <c r="B5471" t="b">
        <f>IF('Input and Summary Results'!D5053=0,FALSE,'Input and Summary Results'!$B5053)</f>
        <v>0</v>
      </c>
      <c r="C5471" t="b">
        <f>IF(OR(B5471=0,'Input and Summary Results'!D5053=0,'Input and Summary Results'!D5053=""),FALSE,'Input and Summary Results'!$D5053)</f>
        <v>0</v>
      </c>
      <c r="D5471" t="b">
        <f>IF(OR(B5471=0,'Input and Summary Results'!E5053=0),FALSE,'Input and Summary Results'!$E5053)</f>
        <v>0</v>
      </c>
      <c r="E5471" t="b">
        <f t="shared" si="284"/>
        <v>0</v>
      </c>
      <c r="F5471" t="b">
        <f t="shared" si="285"/>
        <v>0</v>
      </c>
      <c r="G5471" t="b">
        <f>IF('Input and Summary Results'!$J$4="yes",IF(C5471=FALSE,FALSE,IF('Data Transformation'!E5471&lt;$R$10,E5471,$R$10)),IF(C5471=FALSE,FALSE,IF(C5471&lt;$R$10,C5471,$R$10)))</f>
        <v>0</v>
      </c>
      <c r="H5471" t="b">
        <f>IF('Input and Summary Results'!$J$4="yes",'Data Transformation'!F5471,'Data Transformation'!D5471)</f>
        <v>0</v>
      </c>
      <c r="I5471" t="str">
        <f t="shared" si="286"/>
        <v/>
      </c>
    </row>
    <row r="5472" spans="2:9" x14ac:dyDescent="0.55000000000000004">
      <c r="B5472" t="b">
        <f>IF('Input and Summary Results'!D5054=0,FALSE,'Input and Summary Results'!$B5054)</f>
        <v>0</v>
      </c>
      <c r="C5472" t="b">
        <f>IF(OR(B5472=0,'Input and Summary Results'!D5054=0,'Input and Summary Results'!D5054=""),FALSE,'Input and Summary Results'!$D5054)</f>
        <v>0</v>
      </c>
      <c r="D5472" t="b">
        <f>IF(OR(B5472=0,'Input and Summary Results'!E5054=0),FALSE,'Input and Summary Results'!$E5054)</f>
        <v>0</v>
      </c>
      <c r="E5472" t="b">
        <f t="shared" si="284"/>
        <v>0</v>
      </c>
      <c r="F5472" t="b">
        <f t="shared" si="285"/>
        <v>0</v>
      </c>
      <c r="G5472" t="b">
        <f>IF('Input and Summary Results'!$J$4="yes",IF(C5472=FALSE,FALSE,IF('Data Transformation'!E5472&lt;$R$10,E5472,$R$10)),IF(C5472=FALSE,FALSE,IF(C5472&lt;$R$10,C5472,$R$10)))</f>
        <v>0</v>
      </c>
      <c r="H5472" t="b">
        <f>IF('Input and Summary Results'!$J$4="yes",'Data Transformation'!F5472,'Data Transformation'!D5472)</f>
        <v>0</v>
      </c>
      <c r="I5472" t="str">
        <f t="shared" si="286"/>
        <v/>
      </c>
    </row>
    <row r="5473" spans="2:9" x14ac:dyDescent="0.55000000000000004">
      <c r="B5473" t="b">
        <f>IF('Input and Summary Results'!D5055=0,FALSE,'Input and Summary Results'!$B5055)</f>
        <v>0</v>
      </c>
      <c r="C5473" t="b">
        <f>IF(OR(B5473=0,'Input and Summary Results'!D5055=0,'Input and Summary Results'!D5055=""),FALSE,'Input and Summary Results'!$D5055)</f>
        <v>0</v>
      </c>
      <c r="D5473" t="b">
        <f>IF(OR(B5473=0,'Input and Summary Results'!E5055=0),FALSE,'Input and Summary Results'!$E5055)</f>
        <v>0</v>
      </c>
      <c r="E5473" t="b">
        <f t="shared" si="284"/>
        <v>0</v>
      </c>
      <c r="F5473" t="b">
        <f t="shared" si="285"/>
        <v>0</v>
      </c>
      <c r="G5473" t="b">
        <f>IF('Input and Summary Results'!$J$4="yes",IF(C5473=FALSE,FALSE,IF('Data Transformation'!E5473&lt;$R$10,E5473,$R$10)),IF(C5473=FALSE,FALSE,IF(C5473&lt;$R$10,C5473,$R$10)))</f>
        <v>0</v>
      </c>
      <c r="H5473" t="b">
        <f>IF('Input and Summary Results'!$J$4="yes",'Data Transformation'!F5473,'Data Transformation'!D5473)</f>
        <v>0</v>
      </c>
      <c r="I5473" t="str">
        <f t="shared" si="286"/>
        <v/>
      </c>
    </row>
    <row r="5474" spans="2:9" x14ac:dyDescent="0.55000000000000004">
      <c r="B5474" t="b">
        <f>IF('Input and Summary Results'!D5056=0,FALSE,'Input and Summary Results'!$B5056)</f>
        <v>0</v>
      </c>
      <c r="C5474" t="b">
        <f>IF(OR(B5474=0,'Input and Summary Results'!D5056=0,'Input and Summary Results'!D5056=""),FALSE,'Input and Summary Results'!$D5056)</f>
        <v>0</v>
      </c>
      <c r="D5474" t="b">
        <f>IF(OR(B5474=0,'Input and Summary Results'!E5056=0),FALSE,'Input and Summary Results'!$E5056)</f>
        <v>0</v>
      </c>
      <c r="E5474" t="b">
        <f t="shared" si="284"/>
        <v>0</v>
      </c>
      <c r="F5474" t="b">
        <f t="shared" si="285"/>
        <v>0</v>
      </c>
      <c r="G5474" t="b">
        <f>IF('Input and Summary Results'!$J$4="yes",IF(C5474=FALSE,FALSE,IF('Data Transformation'!E5474&lt;$R$10,E5474,$R$10)),IF(C5474=FALSE,FALSE,IF(C5474&lt;$R$10,C5474,$R$10)))</f>
        <v>0</v>
      </c>
      <c r="H5474" t="b">
        <f>IF('Input and Summary Results'!$J$4="yes",'Data Transformation'!F5474,'Data Transformation'!D5474)</f>
        <v>0</v>
      </c>
      <c r="I5474" t="str">
        <f t="shared" si="286"/>
        <v/>
      </c>
    </row>
    <row r="5475" spans="2:9" x14ac:dyDescent="0.55000000000000004">
      <c r="B5475" t="b">
        <f>IF('Input and Summary Results'!D5057=0,FALSE,'Input and Summary Results'!$B5057)</f>
        <v>0</v>
      </c>
      <c r="C5475" t="b">
        <f>IF(OR(B5475=0,'Input and Summary Results'!D5057=0,'Input and Summary Results'!D5057=""),FALSE,'Input and Summary Results'!$D5057)</f>
        <v>0</v>
      </c>
      <c r="D5475" t="b">
        <f>IF(OR(B5475=0,'Input and Summary Results'!E5057=0),FALSE,'Input and Summary Results'!$E5057)</f>
        <v>0</v>
      </c>
      <c r="E5475" t="b">
        <f t="shared" si="284"/>
        <v>0</v>
      </c>
      <c r="F5475" t="b">
        <f t="shared" si="285"/>
        <v>0</v>
      </c>
      <c r="G5475" t="b">
        <f>IF('Input and Summary Results'!$J$4="yes",IF(C5475=FALSE,FALSE,IF('Data Transformation'!E5475&lt;$R$10,E5475,$R$10)),IF(C5475=FALSE,FALSE,IF(C5475&lt;$R$10,C5475,$R$10)))</f>
        <v>0</v>
      </c>
      <c r="H5475" t="b">
        <f>IF('Input and Summary Results'!$J$4="yes",'Data Transformation'!F5475,'Data Transformation'!D5475)</f>
        <v>0</v>
      </c>
      <c r="I5475" t="str">
        <f t="shared" si="286"/>
        <v/>
      </c>
    </row>
    <row r="5476" spans="2:9" x14ac:dyDescent="0.55000000000000004">
      <c r="B5476" t="b">
        <f>IF('Input and Summary Results'!D5058=0,FALSE,'Input and Summary Results'!$B5058)</f>
        <v>0</v>
      </c>
      <c r="C5476" t="b">
        <f>IF(OR(B5476=0,'Input and Summary Results'!D5058=0,'Input and Summary Results'!D5058=""),FALSE,'Input and Summary Results'!$D5058)</f>
        <v>0</v>
      </c>
      <c r="D5476" t="b">
        <f>IF(OR(B5476=0,'Input and Summary Results'!E5058=0),FALSE,'Input and Summary Results'!$E5058)</f>
        <v>0</v>
      </c>
      <c r="E5476" t="b">
        <f t="shared" si="284"/>
        <v>0</v>
      </c>
      <c r="F5476" t="b">
        <f t="shared" si="285"/>
        <v>0</v>
      </c>
      <c r="G5476" t="b">
        <f>IF('Input and Summary Results'!$J$4="yes",IF(C5476=FALSE,FALSE,IF('Data Transformation'!E5476&lt;$R$10,E5476,$R$10)),IF(C5476=FALSE,FALSE,IF(C5476&lt;$R$10,C5476,$R$10)))</f>
        <v>0</v>
      </c>
      <c r="H5476" t="b">
        <f>IF('Input and Summary Results'!$J$4="yes",'Data Transformation'!F5476,'Data Transformation'!D5476)</f>
        <v>0</v>
      </c>
      <c r="I5476" t="str">
        <f t="shared" si="286"/>
        <v/>
      </c>
    </row>
    <row r="5477" spans="2:9" x14ac:dyDescent="0.55000000000000004">
      <c r="B5477" t="b">
        <f>IF('Input and Summary Results'!D5059=0,FALSE,'Input and Summary Results'!$B5059)</f>
        <v>0</v>
      </c>
      <c r="C5477" t="b">
        <f>IF(OR(B5477=0,'Input and Summary Results'!D5059=0,'Input and Summary Results'!D5059=""),FALSE,'Input and Summary Results'!$D5059)</f>
        <v>0</v>
      </c>
      <c r="D5477" t="b">
        <f>IF(OR(B5477=0,'Input and Summary Results'!E5059=0),FALSE,'Input and Summary Results'!$E5059)</f>
        <v>0</v>
      </c>
      <c r="E5477" t="b">
        <f t="shared" si="284"/>
        <v>0</v>
      </c>
      <c r="F5477" t="b">
        <f t="shared" si="285"/>
        <v>0</v>
      </c>
      <c r="G5477" t="b">
        <f>IF('Input and Summary Results'!$J$4="yes",IF(C5477=FALSE,FALSE,IF('Data Transformation'!E5477&lt;$R$10,E5477,$R$10)),IF(C5477=FALSE,FALSE,IF(C5477&lt;$R$10,C5477,$R$10)))</f>
        <v>0</v>
      </c>
      <c r="H5477" t="b">
        <f>IF('Input and Summary Results'!$J$4="yes",'Data Transformation'!F5477,'Data Transformation'!D5477)</f>
        <v>0</v>
      </c>
      <c r="I5477" t="str">
        <f t="shared" si="286"/>
        <v/>
      </c>
    </row>
    <row r="5478" spans="2:9" x14ac:dyDescent="0.55000000000000004">
      <c r="B5478" t="b">
        <f>IF('Input and Summary Results'!D5060=0,FALSE,'Input and Summary Results'!$B5060)</f>
        <v>0</v>
      </c>
      <c r="C5478" t="b">
        <f>IF(OR(B5478=0,'Input and Summary Results'!D5060=0,'Input and Summary Results'!D5060=""),FALSE,'Input and Summary Results'!$D5060)</f>
        <v>0</v>
      </c>
      <c r="D5478" t="b">
        <f>IF(OR(B5478=0,'Input and Summary Results'!E5060=0),FALSE,'Input and Summary Results'!$E5060)</f>
        <v>0</v>
      </c>
      <c r="E5478" t="b">
        <f t="shared" si="284"/>
        <v>0</v>
      </c>
      <c r="F5478" t="b">
        <f t="shared" si="285"/>
        <v>0</v>
      </c>
      <c r="G5478" t="b">
        <f>IF('Input and Summary Results'!$J$4="yes",IF(C5478=FALSE,FALSE,IF('Data Transformation'!E5478&lt;$R$10,E5478,$R$10)),IF(C5478=FALSE,FALSE,IF(C5478&lt;$R$10,C5478,$R$10)))</f>
        <v>0</v>
      </c>
      <c r="H5478" t="b">
        <f>IF('Input and Summary Results'!$J$4="yes",'Data Transformation'!F5478,'Data Transformation'!D5478)</f>
        <v>0</v>
      </c>
      <c r="I5478" t="str">
        <f t="shared" si="286"/>
        <v/>
      </c>
    </row>
    <row r="5479" spans="2:9" x14ac:dyDescent="0.55000000000000004">
      <c r="B5479" t="b">
        <f>IF('Input and Summary Results'!D5061=0,FALSE,'Input and Summary Results'!$B5061)</f>
        <v>0</v>
      </c>
      <c r="C5479" t="b">
        <f>IF(OR(B5479=0,'Input and Summary Results'!D5061=0,'Input and Summary Results'!D5061=""),FALSE,'Input and Summary Results'!$D5061)</f>
        <v>0</v>
      </c>
      <c r="D5479" t="b">
        <f>IF(OR(B5479=0,'Input and Summary Results'!E5061=0),FALSE,'Input and Summary Results'!$E5061)</f>
        <v>0</v>
      </c>
      <c r="E5479" t="b">
        <f t="shared" si="284"/>
        <v>0</v>
      </c>
      <c r="F5479" t="b">
        <f t="shared" si="285"/>
        <v>0</v>
      </c>
      <c r="G5479" t="b">
        <f>IF('Input and Summary Results'!$J$4="yes",IF(C5479=FALSE,FALSE,IF('Data Transformation'!E5479&lt;$R$10,E5479,$R$10)),IF(C5479=FALSE,FALSE,IF(C5479&lt;$R$10,C5479,$R$10)))</f>
        <v>0</v>
      </c>
      <c r="H5479" t="b">
        <f>IF('Input and Summary Results'!$J$4="yes",'Data Transformation'!F5479,'Data Transformation'!D5479)</f>
        <v>0</v>
      </c>
      <c r="I5479" t="str">
        <f t="shared" si="286"/>
        <v/>
      </c>
    </row>
    <row r="5480" spans="2:9" x14ac:dyDescent="0.55000000000000004">
      <c r="B5480" t="b">
        <f>IF('Input and Summary Results'!D5062=0,FALSE,'Input and Summary Results'!$B5062)</f>
        <v>0</v>
      </c>
      <c r="C5480" t="b">
        <f>IF(OR(B5480=0,'Input and Summary Results'!D5062=0,'Input and Summary Results'!D5062=""),FALSE,'Input and Summary Results'!$D5062)</f>
        <v>0</v>
      </c>
      <c r="D5480" t="b">
        <f>IF(OR(B5480=0,'Input and Summary Results'!E5062=0),FALSE,'Input and Summary Results'!$E5062)</f>
        <v>0</v>
      </c>
      <c r="E5480" t="b">
        <f t="shared" si="284"/>
        <v>0</v>
      </c>
      <c r="F5480" t="b">
        <f t="shared" si="285"/>
        <v>0</v>
      </c>
      <c r="G5480" t="b">
        <f>IF('Input and Summary Results'!$J$4="yes",IF(C5480=FALSE,FALSE,IF('Data Transformation'!E5480&lt;$R$10,E5480,$R$10)),IF(C5480=FALSE,FALSE,IF(C5480&lt;$R$10,C5480,$R$10)))</f>
        <v>0</v>
      </c>
      <c r="H5480" t="b">
        <f>IF('Input and Summary Results'!$J$4="yes",'Data Transformation'!F5480,'Data Transformation'!D5480)</f>
        <v>0</v>
      </c>
      <c r="I5480" t="str">
        <f t="shared" si="286"/>
        <v/>
      </c>
    </row>
    <row r="5481" spans="2:9" x14ac:dyDescent="0.55000000000000004">
      <c r="B5481" t="b">
        <f>IF('Input and Summary Results'!D5063=0,FALSE,'Input and Summary Results'!$B5063)</f>
        <v>0</v>
      </c>
      <c r="C5481" t="b">
        <f>IF(OR(B5481=0,'Input and Summary Results'!D5063=0,'Input and Summary Results'!D5063=""),FALSE,'Input and Summary Results'!$D5063)</f>
        <v>0</v>
      </c>
      <c r="D5481" t="b">
        <f>IF(OR(B5481=0,'Input and Summary Results'!E5063=0),FALSE,'Input and Summary Results'!$E5063)</f>
        <v>0</v>
      </c>
      <c r="E5481" t="b">
        <f t="shared" si="284"/>
        <v>0</v>
      </c>
      <c r="F5481" t="b">
        <f t="shared" si="285"/>
        <v>0</v>
      </c>
      <c r="G5481" t="b">
        <f>IF('Input and Summary Results'!$J$4="yes",IF(C5481=FALSE,FALSE,IF('Data Transformation'!E5481&lt;$R$10,E5481,$R$10)),IF(C5481=FALSE,FALSE,IF(C5481&lt;$R$10,C5481,$R$10)))</f>
        <v>0</v>
      </c>
      <c r="H5481" t="b">
        <f>IF('Input and Summary Results'!$J$4="yes",'Data Transformation'!F5481,'Data Transformation'!D5481)</f>
        <v>0</v>
      </c>
      <c r="I5481" t="str">
        <f t="shared" si="286"/>
        <v/>
      </c>
    </row>
    <row r="5482" spans="2:9" x14ac:dyDescent="0.55000000000000004">
      <c r="B5482" t="b">
        <f>IF('Input and Summary Results'!D5064=0,FALSE,'Input and Summary Results'!$B5064)</f>
        <v>0</v>
      </c>
      <c r="C5482" t="b">
        <f>IF(OR(B5482=0,'Input and Summary Results'!D5064=0,'Input and Summary Results'!D5064=""),FALSE,'Input and Summary Results'!$D5064)</f>
        <v>0</v>
      </c>
      <c r="D5482" t="b">
        <f>IF(OR(B5482=0,'Input and Summary Results'!E5064=0),FALSE,'Input and Summary Results'!$E5064)</f>
        <v>0</v>
      </c>
      <c r="E5482" t="b">
        <f t="shared" ref="E5482:E5545" si="287">IF(C5482=FALSE,FALSE,LOG10(C5482))</f>
        <v>0</v>
      </c>
      <c r="F5482" t="b">
        <f t="shared" ref="F5482:F5545" si="288">IF(D5482=FALSE, FALSE,0.434*D5482/C5482)</f>
        <v>0</v>
      </c>
      <c r="G5482" t="b">
        <f>IF('Input and Summary Results'!$J$4="yes",IF(C5482=FALSE,FALSE,IF('Data Transformation'!E5482&lt;$R$10,E5482,$R$10)),IF(C5482=FALSE,FALSE,IF(C5482&lt;$R$10,C5482,$R$10)))</f>
        <v>0</v>
      </c>
      <c r="H5482" t="b">
        <f>IF('Input and Summary Results'!$J$4="yes",'Data Transformation'!F5482,'Data Transformation'!D5482)</f>
        <v>0</v>
      </c>
      <c r="I5482" t="str">
        <f t="shared" si="286"/>
        <v/>
      </c>
    </row>
    <row r="5483" spans="2:9" x14ac:dyDescent="0.55000000000000004">
      <c r="B5483" t="b">
        <f>IF('Input and Summary Results'!D5065=0,FALSE,'Input and Summary Results'!$B5065)</f>
        <v>0</v>
      </c>
      <c r="C5483" t="b">
        <f>IF(OR(B5483=0,'Input and Summary Results'!D5065=0,'Input and Summary Results'!D5065=""),FALSE,'Input and Summary Results'!$D5065)</f>
        <v>0</v>
      </c>
      <c r="D5483" t="b">
        <f>IF(OR(B5483=0,'Input and Summary Results'!E5065=0),FALSE,'Input and Summary Results'!$E5065)</f>
        <v>0</v>
      </c>
      <c r="E5483" t="b">
        <f t="shared" si="287"/>
        <v>0</v>
      </c>
      <c r="F5483" t="b">
        <f t="shared" si="288"/>
        <v>0</v>
      </c>
      <c r="G5483" t="b">
        <f>IF('Input and Summary Results'!$J$4="yes",IF(C5483=FALSE,FALSE,IF('Data Transformation'!E5483&lt;$R$10,E5483,$R$10)),IF(C5483=FALSE,FALSE,IF(C5483&lt;$R$10,C5483,$R$10)))</f>
        <v>0</v>
      </c>
      <c r="H5483" t="b">
        <f>IF('Input and Summary Results'!$J$4="yes",'Data Transformation'!F5483,'Data Transformation'!D5483)</f>
        <v>0</v>
      </c>
      <c r="I5483" t="str">
        <f t="shared" si="286"/>
        <v/>
      </c>
    </row>
    <row r="5484" spans="2:9" x14ac:dyDescent="0.55000000000000004">
      <c r="B5484" t="b">
        <f>IF('Input and Summary Results'!D5066=0,FALSE,'Input and Summary Results'!$B5066)</f>
        <v>0</v>
      </c>
      <c r="C5484" t="b">
        <f>IF(OR(B5484=0,'Input and Summary Results'!D5066=0,'Input and Summary Results'!D5066=""),FALSE,'Input and Summary Results'!$D5066)</f>
        <v>0</v>
      </c>
      <c r="D5484" t="b">
        <f>IF(OR(B5484=0,'Input and Summary Results'!E5066=0),FALSE,'Input and Summary Results'!$E5066)</f>
        <v>0</v>
      </c>
      <c r="E5484" t="b">
        <f t="shared" si="287"/>
        <v>0</v>
      </c>
      <c r="F5484" t="b">
        <f t="shared" si="288"/>
        <v>0</v>
      </c>
      <c r="G5484" t="b">
        <f>IF('Input and Summary Results'!$J$4="yes",IF(C5484=FALSE,FALSE,IF('Data Transformation'!E5484&lt;$R$10,E5484,$R$10)),IF(C5484=FALSE,FALSE,IF(C5484&lt;$R$10,C5484,$R$10)))</f>
        <v>0</v>
      </c>
      <c r="H5484" t="b">
        <f>IF('Input and Summary Results'!$J$4="yes",'Data Transformation'!F5484,'Data Transformation'!D5484)</f>
        <v>0</v>
      </c>
      <c r="I5484" t="str">
        <f t="shared" si="286"/>
        <v/>
      </c>
    </row>
    <row r="5485" spans="2:9" x14ac:dyDescent="0.55000000000000004">
      <c r="B5485" t="b">
        <f>IF('Input and Summary Results'!D5067=0,FALSE,'Input and Summary Results'!$B5067)</f>
        <v>0</v>
      </c>
      <c r="C5485" t="b">
        <f>IF(OR(B5485=0,'Input and Summary Results'!D5067=0,'Input and Summary Results'!D5067=""),FALSE,'Input and Summary Results'!$D5067)</f>
        <v>0</v>
      </c>
      <c r="D5485" t="b">
        <f>IF(OR(B5485=0,'Input and Summary Results'!E5067=0),FALSE,'Input and Summary Results'!$E5067)</f>
        <v>0</v>
      </c>
      <c r="E5485" t="b">
        <f t="shared" si="287"/>
        <v>0</v>
      </c>
      <c r="F5485" t="b">
        <f t="shared" si="288"/>
        <v>0</v>
      </c>
      <c r="G5485" t="b">
        <f>IF('Input and Summary Results'!$J$4="yes",IF(C5485=FALSE,FALSE,IF('Data Transformation'!E5485&lt;$R$10,E5485,$R$10)),IF(C5485=FALSE,FALSE,IF(C5485&lt;$R$10,C5485,$R$10)))</f>
        <v>0</v>
      </c>
      <c r="H5485" t="b">
        <f>IF('Input and Summary Results'!$J$4="yes",'Data Transformation'!F5485,'Data Transformation'!D5485)</f>
        <v>0</v>
      </c>
      <c r="I5485" t="str">
        <f t="shared" si="286"/>
        <v/>
      </c>
    </row>
    <row r="5486" spans="2:9" x14ac:dyDescent="0.55000000000000004">
      <c r="B5486" t="b">
        <f>IF('Input and Summary Results'!D5068=0,FALSE,'Input and Summary Results'!$B5068)</f>
        <v>0</v>
      </c>
      <c r="C5486" t="b">
        <f>IF(OR(B5486=0,'Input and Summary Results'!D5068=0,'Input and Summary Results'!D5068=""),FALSE,'Input and Summary Results'!$D5068)</f>
        <v>0</v>
      </c>
      <c r="D5486" t="b">
        <f>IF(OR(B5486=0,'Input and Summary Results'!E5068=0),FALSE,'Input and Summary Results'!$E5068)</f>
        <v>0</v>
      </c>
      <c r="E5486" t="b">
        <f t="shared" si="287"/>
        <v>0</v>
      </c>
      <c r="F5486" t="b">
        <f t="shared" si="288"/>
        <v>0</v>
      </c>
      <c r="G5486" t="b">
        <f>IF('Input and Summary Results'!$J$4="yes",IF(C5486=FALSE,FALSE,IF('Data Transformation'!E5486&lt;$R$10,E5486,$R$10)),IF(C5486=FALSE,FALSE,IF(C5486&lt;$R$10,C5486,$R$10)))</f>
        <v>0</v>
      </c>
      <c r="H5486" t="b">
        <f>IF('Input and Summary Results'!$J$4="yes",'Data Transformation'!F5486,'Data Transformation'!D5486)</f>
        <v>0</v>
      </c>
      <c r="I5486" t="str">
        <f t="shared" si="286"/>
        <v/>
      </c>
    </row>
    <row r="5487" spans="2:9" x14ac:dyDescent="0.55000000000000004">
      <c r="B5487" t="b">
        <f>IF('Input and Summary Results'!D5069=0,FALSE,'Input and Summary Results'!$B5069)</f>
        <v>0</v>
      </c>
      <c r="C5487" t="b">
        <f>IF(OR(B5487=0,'Input and Summary Results'!D5069=0,'Input and Summary Results'!D5069=""),FALSE,'Input and Summary Results'!$D5069)</f>
        <v>0</v>
      </c>
      <c r="D5487" t="b">
        <f>IF(OR(B5487=0,'Input and Summary Results'!E5069=0),FALSE,'Input and Summary Results'!$E5069)</f>
        <v>0</v>
      </c>
      <c r="E5487" t="b">
        <f t="shared" si="287"/>
        <v>0</v>
      </c>
      <c r="F5487" t="b">
        <f t="shared" si="288"/>
        <v>0</v>
      </c>
      <c r="G5487" t="b">
        <f>IF('Input and Summary Results'!$J$4="yes",IF(C5487=FALSE,FALSE,IF('Data Transformation'!E5487&lt;$R$10,E5487,$R$10)),IF(C5487=FALSE,FALSE,IF(C5487&lt;$R$10,C5487,$R$10)))</f>
        <v>0</v>
      </c>
      <c r="H5487" t="b">
        <f>IF('Input and Summary Results'!$J$4="yes",'Data Transformation'!F5487,'Data Transformation'!D5487)</f>
        <v>0</v>
      </c>
      <c r="I5487" t="str">
        <f t="shared" si="286"/>
        <v/>
      </c>
    </row>
    <row r="5488" spans="2:9" x14ac:dyDescent="0.55000000000000004">
      <c r="B5488" t="b">
        <f>IF('Input and Summary Results'!D5070=0,FALSE,'Input and Summary Results'!$B5070)</f>
        <v>0</v>
      </c>
      <c r="C5488" t="b">
        <f>IF(OR(B5488=0,'Input and Summary Results'!D5070=0,'Input and Summary Results'!D5070=""),FALSE,'Input and Summary Results'!$D5070)</f>
        <v>0</v>
      </c>
      <c r="D5488" t="b">
        <f>IF(OR(B5488=0,'Input and Summary Results'!E5070=0),FALSE,'Input and Summary Results'!$E5070)</f>
        <v>0</v>
      </c>
      <c r="E5488" t="b">
        <f t="shared" si="287"/>
        <v>0</v>
      </c>
      <c r="F5488" t="b">
        <f t="shared" si="288"/>
        <v>0</v>
      </c>
      <c r="G5488" t="b">
        <f>IF('Input and Summary Results'!$J$4="yes",IF(C5488=FALSE,FALSE,IF('Data Transformation'!E5488&lt;$R$10,E5488,$R$10)),IF(C5488=FALSE,FALSE,IF(C5488&lt;$R$10,C5488,$R$10)))</f>
        <v>0</v>
      </c>
      <c r="H5488" t="b">
        <f>IF('Input and Summary Results'!$J$4="yes",'Data Transformation'!F5488,'Data Transformation'!D5488)</f>
        <v>0</v>
      </c>
      <c r="I5488" t="str">
        <f t="shared" si="286"/>
        <v/>
      </c>
    </row>
    <row r="5489" spans="2:9" x14ac:dyDescent="0.55000000000000004">
      <c r="B5489" t="b">
        <f>IF('Input and Summary Results'!D5071=0,FALSE,'Input and Summary Results'!$B5071)</f>
        <v>0</v>
      </c>
      <c r="C5489" t="b">
        <f>IF(OR(B5489=0,'Input and Summary Results'!D5071=0,'Input and Summary Results'!D5071=""),FALSE,'Input and Summary Results'!$D5071)</f>
        <v>0</v>
      </c>
      <c r="D5489" t="b">
        <f>IF(OR(B5489=0,'Input and Summary Results'!E5071=0),FALSE,'Input and Summary Results'!$E5071)</f>
        <v>0</v>
      </c>
      <c r="E5489" t="b">
        <f t="shared" si="287"/>
        <v>0</v>
      </c>
      <c r="F5489" t="b">
        <f t="shared" si="288"/>
        <v>0</v>
      </c>
      <c r="G5489" t="b">
        <f>IF('Input and Summary Results'!$J$4="yes",IF(C5489=FALSE,FALSE,IF('Data Transformation'!E5489&lt;$R$10,E5489,$R$10)),IF(C5489=FALSE,FALSE,IF(C5489&lt;$R$10,C5489,$R$10)))</f>
        <v>0</v>
      </c>
      <c r="H5489" t="b">
        <f>IF('Input and Summary Results'!$J$4="yes",'Data Transformation'!F5489,'Data Transformation'!D5489)</f>
        <v>0</v>
      </c>
      <c r="I5489" t="str">
        <f t="shared" si="286"/>
        <v/>
      </c>
    </row>
    <row r="5490" spans="2:9" x14ac:dyDescent="0.55000000000000004">
      <c r="B5490" t="b">
        <f>IF('Input and Summary Results'!D5072=0,FALSE,'Input and Summary Results'!$B5072)</f>
        <v>0</v>
      </c>
      <c r="C5490" t="b">
        <f>IF(OR(B5490=0,'Input and Summary Results'!D5072=0,'Input and Summary Results'!D5072=""),FALSE,'Input and Summary Results'!$D5072)</f>
        <v>0</v>
      </c>
      <c r="D5490" t="b">
        <f>IF(OR(B5490=0,'Input and Summary Results'!E5072=0),FALSE,'Input and Summary Results'!$E5072)</f>
        <v>0</v>
      </c>
      <c r="E5490" t="b">
        <f t="shared" si="287"/>
        <v>0</v>
      </c>
      <c r="F5490" t="b">
        <f t="shared" si="288"/>
        <v>0</v>
      </c>
      <c r="G5490" t="b">
        <f>IF('Input and Summary Results'!$J$4="yes",IF(C5490=FALSE,FALSE,IF('Data Transformation'!E5490&lt;$R$10,E5490,$R$10)),IF(C5490=FALSE,FALSE,IF(C5490&lt;$R$10,C5490,$R$10)))</f>
        <v>0</v>
      </c>
      <c r="H5490" t="b">
        <f>IF('Input and Summary Results'!$J$4="yes",'Data Transformation'!F5490,'Data Transformation'!D5490)</f>
        <v>0</v>
      </c>
      <c r="I5490" t="str">
        <f t="shared" si="286"/>
        <v/>
      </c>
    </row>
    <row r="5491" spans="2:9" x14ac:dyDescent="0.55000000000000004">
      <c r="B5491" t="b">
        <f>IF('Input and Summary Results'!D5073=0,FALSE,'Input and Summary Results'!$B5073)</f>
        <v>0</v>
      </c>
      <c r="C5491" t="b">
        <f>IF(OR(B5491=0,'Input and Summary Results'!D5073=0,'Input and Summary Results'!D5073=""),FALSE,'Input and Summary Results'!$D5073)</f>
        <v>0</v>
      </c>
      <c r="D5491" t="b">
        <f>IF(OR(B5491=0,'Input and Summary Results'!E5073=0),FALSE,'Input and Summary Results'!$E5073)</f>
        <v>0</v>
      </c>
      <c r="E5491" t="b">
        <f t="shared" si="287"/>
        <v>0</v>
      </c>
      <c r="F5491" t="b">
        <f t="shared" si="288"/>
        <v>0</v>
      </c>
      <c r="G5491" t="b">
        <f>IF('Input and Summary Results'!$J$4="yes",IF(C5491=FALSE,FALSE,IF('Data Transformation'!E5491&lt;$R$10,E5491,$R$10)),IF(C5491=FALSE,FALSE,IF(C5491&lt;$R$10,C5491,$R$10)))</f>
        <v>0</v>
      </c>
      <c r="H5491" t="b">
        <f>IF('Input and Summary Results'!$J$4="yes",'Data Transformation'!F5491,'Data Transformation'!D5491)</f>
        <v>0</v>
      </c>
      <c r="I5491" t="str">
        <f t="shared" si="286"/>
        <v/>
      </c>
    </row>
    <row r="5492" spans="2:9" x14ac:dyDescent="0.55000000000000004">
      <c r="B5492" t="b">
        <f>IF('Input and Summary Results'!D5074=0,FALSE,'Input and Summary Results'!$B5074)</f>
        <v>0</v>
      </c>
      <c r="C5492" t="b">
        <f>IF(OR(B5492=0,'Input and Summary Results'!D5074=0,'Input and Summary Results'!D5074=""),FALSE,'Input and Summary Results'!$D5074)</f>
        <v>0</v>
      </c>
      <c r="D5492" t="b">
        <f>IF(OR(B5492=0,'Input and Summary Results'!E5074=0),FALSE,'Input and Summary Results'!$E5074)</f>
        <v>0</v>
      </c>
      <c r="E5492" t="b">
        <f t="shared" si="287"/>
        <v>0</v>
      </c>
      <c r="F5492" t="b">
        <f t="shared" si="288"/>
        <v>0</v>
      </c>
      <c r="G5492" t="b">
        <f>IF('Input and Summary Results'!$J$4="yes",IF(C5492=FALSE,FALSE,IF('Data Transformation'!E5492&lt;$R$10,E5492,$R$10)),IF(C5492=FALSE,FALSE,IF(C5492&lt;$R$10,C5492,$R$10)))</f>
        <v>0</v>
      </c>
      <c r="H5492" t="b">
        <f>IF('Input and Summary Results'!$J$4="yes",'Data Transformation'!F5492,'Data Transformation'!D5492)</f>
        <v>0</v>
      </c>
      <c r="I5492" t="str">
        <f t="shared" si="286"/>
        <v/>
      </c>
    </row>
    <row r="5493" spans="2:9" x14ac:dyDescent="0.55000000000000004">
      <c r="B5493" t="b">
        <f>IF('Input and Summary Results'!D5075=0,FALSE,'Input and Summary Results'!$B5075)</f>
        <v>0</v>
      </c>
      <c r="C5493" t="b">
        <f>IF(OR(B5493=0,'Input and Summary Results'!D5075=0,'Input and Summary Results'!D5075=""),FALSE,'Input and Summary Results'!$D5075)</f>
        <v>0</v>
      </c>
      <c r="D5493" t="b">
        <f>IF(OR(B5493=0,'Input and Summary Results'!E5075=0),FALSE,'Input and Summary Results'!$E5075)</f>
        <v>0</v>
      </c>
      <c r="E5493" t="b">
        <f t="shared" si="287"/>
        <v>0</v>
      </c>
      <c r="F5493" t="b">
        <f t="shared" si="288"/>
        <v>0</v>
      </c>
      <c r="G5493" t="b">
        <f>IF('Input and Summary Results'!$J$4="yes",IF(C5493=FALSE,FALSE,IF('Data Transformation'!E5493&lt;$R$10,E5493,$R$10)),IF(C5493=FALSE,FALSE,IF(C5493&lt;$R$10,C5493,$R$10)))</f>
        <v>0</v>
      </c>
      <c r="H5493" t="b">
        <f>IF('Input and Summary Results'!$J$4="yes",'Data Transformation'!F5493,'Data Transformation'!D5493)</f>
        <v>0</v>
      </c>
      <c r="I5493" t="str">
        <f t="shared" si="286"/>
        <v/>
      </c>
    </row>
    <row r="5494" spans="2:9" x14ac:dyDescent="0.55000000000000004">
      <c r="B5494" t="b">
        <f>IF('Input and Summary Results'!D5076=0,FALSE,'Input and Summary Results'!$B5076)</f>
        <v>0</v>
      </c>
      <c r="C5494" t="b">
        <f>IF(OR(B5494=0,'Input and Summary Results'!D5076=0,'Input and Summary Results'!D5076=""),FALSE,'Input and Summary Results'!$D5076)</f>
        <v>0</v>
      </c>
      <c r="D5494" t="b">
        <f>IF(OR(B5494=0,'Input and Summary Results'!E5076=0),FALSE,'Input and Summary Results'!$E5076)</f>
        <v>0</v>
      </c>
      <c r="E5494" t="b">
        <f t="shared" si="287"/>
        <v>0</v>
      </c>
      <c r="F5494" t="b">
        <f t="shared" si="288"/>
        <v>0</v>
      </c>
      <c r="G5494" t="b">
        <f>IF('Input and Summary Results'!$J$4="yes",IF(C5494=FALSE,FALSE,IF('Data Transformation'!E5494&lt;$R$10,E5494,$R$10)),IF(C5494=FALSE,FALSE,IF(C5494&lt;$R$10,C5494,$R$10)))</f>
        <v>0</v>
      </c>
      <c r="H5494" t="b">
        <f>IF('Input and Summary Results'!$J$4="yes",'Data Transformation'!F5494,'Data Transformation'!D5494)</f>
        <v>0</v>
      </c>
      <c r="I5494" t="str">
        <f t="shared" si="286"/>
        <v/>
      </c>
    </row>
    <row r="5495" spans="2:9" x14ac:dyDescent="0.55000000000000004">
      <c r="B5495" t="b">
        <f>IF('Input and Summary Results'!D5077=0,FALSE,'Input and Summary Results'!$B5077)</f>
        <v>0</v>
      </c>
      <c r="C5495" t="b">
        <f>IF(OR(B5495=0,'Input and Summary Results'!D5077=0,'Input and Summary Results'!D5077=""),FALSE,'Input and Summary Results'!$D5077)</f>
        <v>0</v>
      </c>
      <c r="D5495" t="b">
        <f>IF(OR(B5495=0,'Input and Summary Results'!E5077=0),FALSE,'Input and Summary Results'!$E5077)</f>
        <v>0</v>
      </c>
      <c r="E5495" t="b">
        <f t="shared" si="287"/>
        <v>0</v>
      </c>
      <c r="F5495" t="b">
        <f t="shared" si="288"/>
        <v>0</v>
      </c>
      <c r="G5495" t="b">
        <f>IF('Input and Summary Results'!$J$4="yes",IF(C5495=FALSE,FALSE,IF('Data Transformation'!E5495&lt;$R$10,E5495,$R$10)),IF(C5495=FALSE,FALSE,IF(C5495&lt;$R$10,C5495,$R$10)))</f>
        <v>0</v>
      </c>
      <c r="H5495" t="b">
        <f>IF('Input and Summary Results'!$J$4="yes",'Data Transformation'!F5495,'Data Transformation'!D5495)</f>
        <v>0</v>
      </c>
      <c r="I5495" t="str">
        <f t="shared" si="286"/>
        <v/>
      </c>
    </row>
    <row r="5496" spans="2:9" x14ac:dyDescent="0.55000000000000004">
      <c r="B5496" t="b">
        <f>IF('Input and Summary Results'!D5078=0,FALSE,'Input and Summary Results'!$B5078)</f>
        <v>0</v>
      </c>
      <c r="C5496" t="b">
        <f>IF(OR(B5496=0,'Input and Summary Results'!D5078=0,'Input and Summary Results'!D5078=""),FALSE,'Input and Summary Results'!$D5078)</f>
        <v>0</v>
      </c>
      <c r="D5496" t="b">
        <f>IF(OR(B5496=0,'Input and Summary Results'!E5078=0),FALSE,'Input and Summary Results'!$E5078)</f>
        <v>0</v>
      </c>
      <c r="E5496" t="b">
        <f t="shared" si="287"/>
        <v>0</v>
      </c>
      <c r="F5496" t="b">
        <f t="shared" si="288"/>
        <v>0</v>
      </c>
      <c r="G5496" t="b">
        <f>IF('Input and Summary Results'!$J$4="yes",IF(C5496=FALSE,FALSE,IF('Data Transformation'!E5496&lt;$R$10,E5496,$R$10)),IF(C5496=FALSE,FALSE,IF(C5496&lt;$R$10,C5496,$R$10)))</f>
        <v>0</v>
      </c>
      <c r="H5496" t="b">
        <f>IF('Input and Summary Results'!$J$4="yes",'Data Transformation'!F5496,'Data Transformation'!D5496)</f>
        <v>0</v>
      </c>
      <c r="I5496" t="str">
        <f t="shared" si="286"/>
        <v/>
      </c>
    </row>
    <row r="5497" spans="2:9" x14ac:dyDescent="0.55000000000000004">
      <c r="B5497" t="b">
        <f>IF('Input and Summary Results'!D5079=0,FALSE,'Input and Summary Results'!$B5079)</f>
        <v>0</v>
      </c>
      <c r="C5497" t="b">
        <f>IF(OR(B5497=0,'Input and Summary Results'!D5079=0,'Input and Summary Results'!D5079=""),FALSE,'Input and Summary Results'!$D5079)</f>
        <v>0</v>
      </c>
      <c r="D5497" t="b">
        <f>IF(OR(B5497=0,'Input and Summary Results'!E5079=0),FALSE,'Input and Summary Results'!$E5079)</f>
        <v>0</v>
      </c>
      <c r="E5497" t="b">
        <f t="shared" si="287"/>
        <v>0</v>
      </c>
      <c r="F5497" t="b">
        <f t="shared" si="288"/>
        <v>0</v>
      </c>
      <c r="G5497" t="b">
        <f>IF('Input and Summary Results'!$J$4="yes",IF(C5497=FALSE,FALSE,IF('Data Transformation'!E5497&lt;$R$10,E5497,$R$10)),IF(C5497=FALSE,FALSE,IF(C5497&lt;$R$10,C5497,$R$10)))</f>
        <v>0</v>
      </c>
      <c r="H5497" t="b">
        <f>IF('Input and Summary Results'!$J$4="yes",'Data Transformation'!F5497,'Data Transformation'!D5497)</f>
        <v>0</v>
      </c>
      <c r="I5497" t="str">
        <f t="shared" si="286"/>
        <v/>
      </c>
    </row>
    <row r="5498" spans="2:9" x14ac:dyDescent="0.55000000000000004">
      <c r="B5498" t="b">
        <f>IF('Input and Summary Results'!D5080=0,FALSE,'Input and Summary Results'!$B5080)</f>
        <v>0</v>
      </c>
      <c r="C5498" t="b">
        <f>IF(OR(B5498=0,'Input and Summary Results'!D5080=0,'Input and Summary Results'!D5080=""),FALSE,'Input and Summary Results'!$D5080)</f>
        <v>0</v>
      </c>
      <c r="D5498" t="b">
        <f>IF(OR(B5498=0,'Input and Summary Results'!E5080=0),FALSE,'Input and Summary Results'!$E5080)</f>
        <v>0</v>
      </c>
      <c r="E5498" t="b">
        <f t="shared" si="287"/>
        <v>0</v>
      </c>
      <c r="F5498" t="b">
        <f t="shared" si="288"/>
        <v>0</v>
      </c>
      <c r="G5498" t="b">
        <f>IF('Input and Summary Results'!$J$4="yes",IF(C5498=FALSE,FALSE,IF('Data Transformation'!E5498&lt;$R$10,E5498,$R$10)),IF(C5498=FALSE,FALSE,IF(C5498&lt;$R$10,C5498,$R$10)))</f>
        <v>0</v>
      </c>
      <c r="H5498" t="b">
        <f>IF('Input and Summary Results'!$J$4="yes",'Data Transformation'!F5498,'Data Transformation'!D5498)</f>
        <v>0</v>
      </c>
      <c r="I5498" t="str">
        <f t="shared" si="286"/>
        <v/>
      </c>
    </row>
    <row r="5499" spans="2:9" x14ac:dyDescent="0.55000000000000004">
      <c r="B5499" t="b">
        <f>IF('Input and Summary Results'!D5081=0,FALSE,'Input and Summary Results'!$B5081)</f>
        <v>0</v>
      </c>
      <c r="C5499" t="b">
        <f>IF(OR(B5499=0,'Input and Summary Results'!D5081=0,'Input and Summary Results'!D5081=""),FALSE,'Input and Summary Results'!$D5081)</f>
        <v>0</v>
      </c>
      <c r="D5499" t="b">
        <f>IF(OR(B5499=0,'Input and Summary Results'!E5081=0),FALSE,'Input and Summary Results'!$E5081)</f>
        <v>0</v>
      </c>
      <c r="E5499" t="b">
        <f t="shared" si="287"/>
        <v>0</v>
      </c>
      <c r="F5499" t="b">
        <f t="shared" si="288"/>
        <v>0</v>
      </c>
      <c r="G5499" t="b">
        <f>IF('Input and Summary Results'!$J$4="yes",IF(C5499=FALSE,FALSE,IF('Data Transformation'!E5499&lt;$R$10,E5499,$R$10)),IF(C5499=FALSE,FALSE,IF(C5499&lt;$R$10,C5499,$R$10)))</f>
        <v>0</v>
      </c>
      <c r="H5499" t="b">
        <f>IF('Input and Summary Results'!$J$4="yes",'Data Transformation'!F5499,'Data Transformation'!D5499)</f>
        <v>0</v>
      </c>
      <c r="I5499" t="str">
        <f t="shared" si="286"/>
        <v/>
      </c>
    </row>
    <row r="5500" spans="2:9" x14ac:dyDescent="0.55000000000000004">
      <c r="B5500" t="b">
        <f>IF('Input and Summary Results'!D5082=0,FALSE,'Input and Summary Results'!$B5082)</f>
        <v>0</v>
      </c>
      <c r="C5500" t="b">
        <f>IF(OR(B5500=0,'Input and Summary Results'!D5082=0,'Input and Summary Results'!D5082=""),FALSE,'Input and Summary Results'!$D5082)</f>
        <v>0</v>
      </c>
      <c r="D5500" t="b">
        <f>IF(OR(B5500=0,'Input and Summary Results'!E5082=0),FALSE,'Input and Summary Results'!$E5082)</f>
        <v>0</v>
      </c>
      <c r="E5500" t="b">
        <f t="shared" si="287"/>
        <v>0</v>
      </c>
      <c r="F5500" t="b">
        <f t="shared" si="288"/>
        <v>0</v>
      </c>
      <c r="G5500" t="b">
        <f>IF('Input and Summary Results'!$J$4="yes",IF(C5500=FALSE,FALSE,IF('Data Transformation'!E5500&lt;$R$10,E5500,$R$10)),IF(C5500=FALSE,FALSE,IF(C5500&lt;$R$10,C5500,$R$10)))</f>
        <v>0</v>
      </c>
      <c r="H5500" t="b">
        <f>IF('Input and Summary Results'!$J$4="yes",'Data Transformation'!F5500,'Data Transformation'!D5500)</f>
        <v>0</v>
      </c>
      <c r="I5500" t="str">
        <f t="shared" si="286"/>
        <v/>
      </c>
    </row>
    <row r="5501" spans="2:9" x14ac:dyDescent="0.55000000000000004">
      <c r="B5501" t="b">
        <f>IF('Input and Summary Results'!D5083=0,FALSE,'Input and Summary Results'!$B5083)</f>
        <v>0</v>
      </c>
      <c r="C5501" t="b">
        <f>IF(OR(B5501=0,'Input and Summary Results'!D5083=0,'Input and Summary Results'!D5083=""),FALSE,'Input and Summary Results'!$D5083)</f>
        <v>0</v>
      </c>
      <c r="D5501" t="b">
        <f>IF(OR(B5501=0,'Input and Summary Results'!E5083=0),FALSE,'Input and Summary Results'!$E5083)</f>
        <v>0</v>
      </c>
      <c r="E5501" t="b">
        <f t="shared" si="287"/>
        <v>0</v>
      </c>
      <c r="F5501" t="b">
        <f t="shared" si="288"/>
        <v>0</v>
      </c>
      <c r="G5501" t="b">
        <f>IF('Input and Summary Results'!$J$4="yes",IF(C5501=FALSE,FALSE,IF('Data Transformation'!E5501&lt;$R$10,E5501,$R$10)),IF(C5501=FALSE,FALSE,IF(C5501&lt;$R$10,C5501,$R$10)))</f>
        <v>0</v>
      </c>
      <c r="H5501" t="b">
        <f>IF('Input and Summary Results'!$J$4="yes",'Data Transformation'!F5501,'Data Transformation'!D5501)</f>
        <v>0</v>
      </c>
      <c r="I5501" t="str">
        <f t="shared" si="286"/>
        <v/>
      </c>
    </row>
    <row r="5502" spans="2:9" x14ac:dyDescent="0.55000000000000004">
      <c r="B5502" t="b">
        <f>IF('Input and Summary Results'!D5084=0,FALSE,'Input and Summary Results'!$B5084)</f>
        <v>0</v>
      </c>
      <c r="C5502" t="b">
        <f>IF(OR(B5502=0,'Input and Summary Results'!D5084=0,'Input and Summary Results'!D5084=""),FALSE,'Input and Summary Results'!$D5084)</f>
        <v>0</v>
      </c>
      <c r="D5502" t="b">
        <f>IF(OR(B5502=0,'Input and Summary Results'!E5084=0),FALSE,'Input and Summary Results'!$E5084)</f>
        <v>0</v>
      </c>
      <c r="E5502" t="b">
        <f t="shared" si="287"/>
        <v>0</v>
      </c>
      <c r="F5502" t="b">
        <f t="shared" si="288"/>
        <v>0</v>
      </c>
      <c r="G5502" t="b">
        <f>IF('Input and Summary Results'!$J$4="yes",IF(C5502=FALSE,FALSE,IF('Data Transformation'!E5502&lt;$R$10,E5502,$R$10)),IF(C5502=FALSE,FALSE,IF(C5502&lt;$R$10,C5502,$R$10)))</f>
        <v>0</v>
      </c>
      <c r="H5502" t="b">
        <f>IF('Input and Summary Results'!$J$4="yes",'Data Transformation'!F5502,'Data Transformation'!D5502)</f>
        <v>0</v>
      </c>
      <c r="I5502" t="str">
        <f t="shared" si="286"/>
        <v/>
      </c>
    </row>
    <row r="5503" spans="2:9" x14ac:dyDescent="0.55000000000000004">
      <c r="B5503" t="b">
        <f>IF('Input and Summary Results'!D5085=0,FALSE,'Input and Summary Results'!$B5085)</f>
        <v>0</v>
      </c>
      <c r="C5503" t="b">
        <f>IF(OR(B5503=0,'Input and Summary Results'!D5085=0,'Input and Summary Results'!D5085=""),FALSE,'Input and Summary Results'!$D5085)</f>
        <v>0</v>
      </c>
      <c r="D5503" t="b">
        <f>IF(OR(B5503=0,'Input and Summary Results'!E5085=0),FALSE,'Input and Summary Results'!$E5085)</f>
        <v>0</v>
      </c>
      <c r="E5503" t="b">
        <f t="shared" si="287"/>
        <v>0</v>
      </c>
      <c r="F5503" t="b">
        <f t="shared" si="288"/>
        <v>0</v>
      </c>
      <c r="G5503" t="b">
        <f>IF('Input and Summary Results'!$J$4="yes",IF(C5503=FALSE,FALSE,IF('Data Transformation'!E5503&lt;$R$10,E5503,$R$10)),IF(C5503=FALSE,FALSE,IF(C5503&lt;$R$10,C5503,$R$10)))</f>
        <v>0</v>
      </c>
      <c r="H5503" t="b">
        <f>IF('Input and Summary Results'!$J$4="yes",'Data Transformation'!F5503,'Data Transformation'!D5503)</f>
        <v>0</v>
      </c>
      <c r="I5503" t="str">
        <f t="shared" si="286"/>
        <v/>
      </c>
    </row>
    <row r="5504" spans="2:9" x14ac:dyDescent="0.55000000000000004">
      <c r="B5504" t="b">
        <f>IF('Input and Summary Results'!D5086=0,FALSE,'Input and Summary Results'!$B5086)</f>
        <v>0</v>
      </c>
      <c r="C5504" t="b">
        <f>IF(OR(B5504=0,'Input and Summary Results'!D5086=0,'Input and Summary Results'!D5086=""),FALSE,'Input and Summary Results'!$D5086)</f>
        <v>0</v>
      </c>
      <c r="D5504" t="b">
        <f>IF(OR(B5504=0,'Input and Summary Results'!E5086=0),FALSE,'Input and Summary Results'!$E5086)</f>
        <v>0</v>
      </c>
      <c r="E5504" t="b">
        <f t="shared" si="287"/>
        <v>0</v>
      </c>
      <c r="F5504" t="b">
        <f t="shared" si="288"/>
        <v>0</v>
      </c>
      <c r="G5504" t="b">
        <f>IF('Input and Summary Results'!$J$4="yes",IF(C5504=FALSE,FALSE,IF('Data Transformation'!E5504&lt;$R$10,E5504,$R$10)),IF(C5504=FALSE,FALSE,IF(C5504&lt;$R$10,C5504,$R$10)))</f>
        <v>0</v>
      </c>
      <c r="H5504" t="b">
        <f>IF('Input and Summary Results'!$J$4="yes",'Data Transformation'!F5504,'Data Transformation'!D5504)</f>
        <v>0</v>
      </c>
      <c r="I5504" t="str">
        <f t="shared" si="286"/>
        <v/>
      </c>
    </row>
    <row r="5505" spans="2:9" x14ac:dyDescent="0.55000000000000004">
      <c r="B5505" t="b">
        <f>IF('Input and Summary Results'!D5087=0,FALSE,'Input and Summary Results'!$B5087)</f>
        <v>0</v>
      </c>
      <c r="C5505" t="b">
        <f>IF(OR(B5505=0,'Input and Summary Results'!D5087=0,'Input and Summary Results'!D5087=""),FALSE,'Input and Summary Results'!$D5087)</f>
        <v>0</v>
      </c>
      <c r="D5505" t="b">
        <f>IF(OR(B5505=0,'Input and Summary Results'!E5087=0),FALSE,'Input and Summary Results'!$E5087)</f>
        <v>0</v>
      </c>
      <c r="E5505" t="b">
        <f t="shared" si="287"/>
        <v>0</v>
      </c>
      <c r="F5505" t="b">
        <f t="shared" si="288"/>
        <v>0</v>
      </c>
      <c r="G5505" t="b">
        <f>IF('Input and Summary Results'!$J$4="yes",IF(C5505=FALSE,FALSE,IF('Data Transformation'!E5505&lt;$R$10,E5505,$R$10)),IF(C5505=FALSE,FALSE,IF(C5505&lt;$R$10,C5505,$R$10)))</f>
        <v>0</v>
      </c>
      <c r="H5505" t="b">
        <f>IF('Input and Summary Results'!$J$4="yes",'Data Transformation'!F5505,'Data Transformation'!D5505)</f>
        <v>0</v>
      </c>
      <c r="I5505" t="str">
        <f t="shared" si="286"/>
        <v/>
      </c>
    </row>
    <row r="5506" spans="2:9" x14ac:dyDescent="0.55000000000000004">
      <c r="B5506" t="b">
        <f>IF('Input and Summary Results'!D5088=0,FALSE,'Input and Summary Results'!$B5088)</f>
        <v>0</v>
      </c>
      <c r="C5506" t="b">
        <f>IF(OR(B5506=0,'Input and Summary Results'!D5088=0,'Input and Summary Results'!D5088=""),FALSE,'Input and Summary Results'!$D5088)</f>
        <v>0</v>
      </c>
      <c r="D5506" t="b">
        <f>IF(OR(B5506=0,'Input and Summary Results'!E5088=0),FALSE,'Input and Summary Results'!$E5088)</f>
        <v>0</v>
      </c>
      <c r="E5506" t="b">
        <f t="shared" si="287"/>
        <v>0</v>
      </c>
      <c r="F5506" t="b">
        <f t="shared" si="288"/>
        <v>0</v>
      </c>
      <c r="G5506" t="b">
        <f>IF('Input and Summary Results'!$J$4="yes",IF(C5506=FALSE,FALSE,IF('Data Transformation'!E5506&lt;$R$10,E5506,$R$10)),IF(C5506=FALSE,FALSE,IF(C5506&lt;$R$10,C5506,$R$10)))</f>
        <v>0</v>
      </c>
      <c r="H5506" t="b">
        <f>IF('Input and Summary Results'!$J$4="yes",'Data Transformation'!F5506,'Data Transformation'!D5506)</f>
        <v>0</v>
      </c>
      <c r="I5506" t="str">
        <f t="shared" si="286"/>
        <v/>
      </c>
    </row>
    <row r="5507" spans="2:9" x14ac:dyDescent="0.55000000000000004">
      <c r="B5507" t="b">
        <f>IF('Input and Summary Results'!D5089=0,FALSE,'Input and Summary Results'!$B5089)</f>
        <v>0</v>
      </c>
      <c r="C5507" t="b">
        <f>IF(OR(B5507=0,'Input and Summary Results'!D5089=0,'Input and Summary Results'!D5089=""),FALSE,'Input and Summary Results'!$D5089)</f>
        <v>0</v>
      </c>
      <c r="D5507" t="b">
        <f>IF(OR(B5507=0,'Input and Summary Results'!E5089=0),FALSE,'Input and Summary Results'!$E5089)</f>
        <v>0</v>
      </c>
      <c r="E5507" t="b">
        <f t="shared" si="287"/>
        <v>0</v>
      </c>
      <c r="F5507" t="b">
        <f t="shared" si="288"/>
        <v>0</v>
      </c>
      <c r="G5507" t="b">
        <f>IF('Input and Summary Results'!$J$4="yes",IF(C5507=FALSE,FALSE,IF('Data Transformation'!E5507&lt;$R$10,E5507,$R$10)),IF(C5507=FALSE,FALSE,IF(C5507&lt;$R$10,C5507,$R$10)))</f>
        <v>0</v>
      </c>
      <c r="H5507" t="b">
        <f>IF('Input and Summary Results'!$J$4="yes",'Data Transformation'!F5507,'Data Transformation'!D5507)</f>
        <v>0</v>
      </c>
      <c r="I5507" t="str">
        <f t="shared" si="286"/>
        <v/>
      </c>
    </row>
    <row r="5508" spans="2:9" x14ac:dyDescent="0.55000000000000004">
      <c r="B5508" t="b">
        <f>IF('Input and Summary Results'!D5090=0,FALSE,'Input and Summary Results'!$B5090)</f>
        <v>0</v>
      </c>
      <c r="C5508" t="b">
        <f>IF(OR(B5508=0,'Input and Summary Results'!D5090=0,'Input and Summary Results'!D5090=""),FALSE,'Input and Summary Results'!$D5090)</f>
        <v>0</v>
      </c>
      <c r="D5508" t="b">
        <f>IF(OR(B5508=0,'Input and Summary Results'!E5090=0),FALSE,'Input and Summary Results'!$E5090)</f>
        <v>0</v>
      </c>
      <c r="E5508" t="b">
        <f t="shared" si="287"/>
        <v>0</v>
      </c>
      <c r="F5508" t="b">
        <f t="shared" si="288"/>
        <v>0</v>
      </c>
      <c r="G5508" t="b">
        <f>IF('Input and Summary Results'!$J$4="yes",IF(C5508=FALSE,FALSE,IF('Data Transformation'!E5508&lt;$R$10,E5508,$R$10)),IF(C5508=FALSE,FALSE,IF(C5508&lt;$R$10,C5508,$R$10)))</f>
        <v>0</v>
      </c>
      <c r="H5508" t="b">
        <f>IF('Input and Summary Results'!$J$4="yes",'Data Transformation'!F5508,'Data Transformation'!D5508)</f>
        <v>0</v>
      </c>
      <c r="I5508" t="str">
        <f t="shared" si="286"/>
        <v/>
      </c>
    </row>
    <row r="5509" spans="2:9" x14ac:dyDescent="0.55000000000000004">
      <c r="B5509" t="b">
        <f>IF('Input and Summary Results'!D5091=0,FALSE,'Input and Summary Results'!$B5091)</f>
        <v>0</v>
      </c>
      <c r="C5509" t="b">
        <f>IF(OR(B5509=0,'Input and Summary Results'!D5091=0,'Input and Summary Results'!D5091=""),FALSE,'Input and Summary Results'!$D5091)</f>
        <v>0</v>
      </c>
      <c r="D5509" t="b">
        <f>IF(OR(B5509=0,'Input and Summary Results'!E5091=0),FALSE,'Input and Summary Results'!$E5091)</f>
        <v>0</v>
      </c>
      <c r="E5509" t="b">
        <f t="shared" si="287"/>
        <v>0</v>
      </c>
      <c r="F5509" t="b">
        <f t="shared" si="288"/>
        <v>0</v>
      </c>
      <c r="G5509" t="b">
        <f>IF('Input and Summary Results'!$J$4="yes",IF(C5509=FALSE,FALSE,IF('Data Transformation'!E5509&lt;$R$10,E5509,$R$10)),IF(C5509=FALSE,FALSE,IF(C5509&lt;$R$10,C5509,$R$10)))</f>
        <v>0</v>
      </c>
      <c r="H5509" t="b">
        <f>IF('Input and Summary Results'!$J$4="yes",'Data Transformation'!F5509,'Data Transformation'!D5509)</f>
        <v>0</v>
      </c>
      <c r="I5509" t="str">
        <f t="shared" ref="I5509:I5572" si="289">IF(G5509=FALSE,"",B5509)</f>
        <v/>
      </c>
    </row>
    <row r="5510" spans="2:9" x14ac:dyDescent="0.55000000000000004">
      <c r="B5510" t="b">
        <f>IF('Input and Summary Results'!D5092=0,FALSE,'Input and Summary Results'!$B5092)</f>
        <v>0</v>
      </c>
      <c r="C5510" t="b">
        <f>IF(OR(B5510=0,'Input and Summary Results'!D5092=0,'Input and Summary Results'!D5092=""),FALSE,'Input and Summary Results'!$D5092)</f>
        <v>0</v>
      </c>
      <c r="D5510" t="b">
        <f>IF(OR(B5510=0,'Input and Summary Results'!E5092=0),FALSE,'Input and Summary Results'!$E5092)</f>
        <v>0</v>
      </c>
      <c r="E5510" t="b">
        <f t="shared" si="287"/>
        <v>0</v>
      </c>
      <c r="F5510" t="b">
        <f t="shared" si="288"/>
        <v>0</v>
      </c>
      <c r="G5510" t="b">
        <f>IF('Input and Summary Results'!$J$4="yes",IF(C5510=FALSE,FALSE,IF('Data Transformation'!E5510&lt;$R$10,E5510,$R$10)),IF(C5510=FALSE,FALSE,IF(C5510&lt;$R$10,C5510,$R$10)))</f>
        <v>0</v>
      </c>
      <c r="H5510" t="b">
        <f>IF('Input and Summary Results'!$J$4="yes",'Data Transformation'!F5510,'Data Transformation'!D5510)</f>
        <v>0</v>
      </c>
      <c r="I5510" t="str">
        <f t="shared" si="289"/>
        <v/>
      </c>
    </row>
    <row r="5511" spans="2:9" x14ac:dyDescent="0.55000000000000004">
      <c r="B5511" t="b">
        <f>IF('Input and Summary Results'!D5093=0,FALSE,'Input and Summary Results'!$B5093)</f>
        <v>0</v>
      </c>
      <c r="C5511" t="b">
        <f>IF(OR(B5511=0,'Input and Summary Results'!D5093=0,'Input and Summary Results'!D5093=""),FALSE,'Input and Summary Results'!$D5093)</f>
        <v>0</v>
      </c>
      <c r="D5511" t="b">
        <f>IF(OR(B5511=0,'Input and Summary Results'!E5093=0),FALSE,'Input and Summary Results'!$E5093)</f>
        <v>0</v>
      </c>
      <c r="E5511" t="b">
        <f t="shared" si="287"/>
        <v>0</v>
      </c>
      <c r="F5511" t="b">
        <f t="shared" si="288"/>
        <v>0</v>
      </c>
      <c r="G5511" t="b">
        <f>IF('Input and Summary Results'!$J$4="yes",IF(C5511=FALSE,FALSE,IF('Data Transformation'!E5511&lt;$R$10,E5511,$R$10)),IF(C5511=FALSE,FALSE,IF(C5511&lt;$R$10,C5511,$R$10)))</f>
        <v>0</v>
      </c>
      <c r="H5511" t="b">
        <f>IF('Input and Summary Results'!$J$4="yes",'Data Transformation'!F5511,'Data Transformation'!D5511)</f>
        <v>0</v>
      </c>
      <c r="I5511" t="str">
        <f t="shared" si="289"/>
        <v/>
      </c>
    </row>
    <row r="5512" spans="2:9" x14ac:dyDescent="0.55000000000000004">
      <c r="B5512" t="b">
        <f>IF('Input and Summary Results'!D5094=0,FALSE,'Input and Summary Results'!$B5094)</f>
        <v>0</v>
      </c>
      <c r="C5512" t="b">
        <f>IF(OR(B5512=0,'Input and Summary Results'!D5094=0,'Input and Summary Results'!D5094=""),FALSE,'Input and Summary Results'!$D5094)</f>
        <v>0</v>
      </c>
      <c r="D5512" t="b">
        <f>IF(OR(B5512=0,'Input and Summary Results'!E5094=0),FALSE,'Input and Summary Results'!$E5094)</f>
        <v>0</v>
      </c>
      <c r="E5512" t="b">
        <f t="shared" si="287"/>
        <v>0</v>
      </c>
      <c r="F5512" t="b">
        <f t="shared" si="288"/>
        <v>0</v>
      </c>
      <c r="G5512" t="b">
        <f>IF('Input and Summary Results'!$J$4="yes",IF(C5512=FALSE,FALSE,IF('Data Transformation'!E5512&lt;$R$10,E5512,$R$10)),IF(C5512=FALSE,FALSE,IF(C5512&lt;$R$10,C5512,$R$10)))</f>
        <v>0</v>
      </c>
      <c r="H5512" t="b">
        <f>IF('Input and Summary Results'!$J$4="yes",'Data Transformation'!F5512,'Data Transformation'!D5512)</f>
        <v>0</v>
      </c>
      <c r="I5512" t="str">
        <f t="shared" si="289"/>
        <v/>
      </c>
    </row>
    <row r="5513" spans="2:9" x14ac:dyDescent="0.55000000000000004">
      <c r="B5513" t="b">
        <f>IF('Input and Summary Results'!D5095=0,FALSE,'Input and Summary Results'!$B5095)</f>
        <v>0</v>
      </c>
      <c r="C5513" t="b">
        <f>IF(OR(B5513=0,'Input and Summary Results'!D5095=0,'Input and Summary Results'!D5095=""),FALSE,'Input and Summary Results'!$D5095)</f>
        <v>0</v>
      </c>
      <c r="D5513" t="b">
        <f>IF(OR(B5513=0,'Input and Summary Results'!E5095=0),FALSE,'Input and Summary Results'!$E5095)</f>
        <v>0</v>
      </c>
      <c r="E5513" t="b">
        <f t="shared" si="287"/>
        <v>0</v>
      </c>
      <c r="F5513" t="b">
        <f t="shared" si="288"/>
        <v>0</v>
      </c>
      <c r="G5513" t="b">
        <f>IF('Input and Summary Results'!$J$4="yes",IF(C5513=FALSE,FALSE,IF('Data Transformation'!E5513&lt;$R$10,E5513,$R$10)),IF(C5513=FALSE,FALSE,IF(C5513&lt;$R$10,C5513,$R$10)))</f>
        <v>0</v>
      </c>
      <c r="H5513" t="b">
        <f>IF('Input and Summary Results'!$J$4="yes",'Data Transformation'!F5513,'Data Transformation'!D5513)</f>
        <v>0</v>
      </c>
      <c r="I5513" t="str">
        <f t="shared" si="289"/>
        <v/>
      </c>
    </row>
    <row r="5514" spans="2:9" x14ac:dyDescent="0.55000000000000004">
      <c r="B5514" t="b">
        <f>IF('Input and Summary Results'!D5096=0,FALSE,'Input and Summary Results'!$B5096)</f>
        <v>0</v>
      </c>
      <c r="C5514" t="b">
        <f>IF(OR(B5514=0,'Input and Summary Results'!D5096=0,'Input and Summary Results'!D5096=""),FALSE,'Input and Summary Results'!$D5096)</f>
        <v>0</v>
      </c>
      <c r="D5514" t="b">
        <f>IF(OR(B5514=0,'Input and Summary Results'!E5096=0),FALSE,'Input and Summary Results'!$E5096)</f>
        <v>0</v>
      </c>
      <c r="E5514" t="b">
        <f t="shared" si="287"/>
        <v>0</v>
      </c>
      <c r="F5514" t="b">
        <f t="shared" si="288"/>
        <v>0</v>
      </c>
      <c r="G5514" t="b">
        <f>IF('Input and Summary Results'!$J$4="yes",IF(C5514=FALSE,FALSE,IF('Data Transformation'!E5514&lt;$R$10,E5514,$R$10)),IF(C5514=FALSE,FALSE,IF(C5514&lt;$R$10,C5514,$R$10)))</f>
        <v>0</v>
      </c>
      <c r="H5514" t="b">
        <f>IF('Input and Summary Results'!$J$4="yes",'Data Transformation'!F5514,'Data Transformation'!D5514)</f>
        <v>0</v>
      </c>
      <c r="I5514" t="str">
        <f t="shared" si="289"/>
        <v/>
      </c>
    </row>
    <row r="5515" spans="2:9" x14ac:dyDescent="0.55000000000000004">
      <c r="B5515" t="b">
        <f>IF('Input and Summary Results'!D5097=0,FALSE,'Input and Summary Results'!$B5097)</f>
        <v>0</v>
      </c>
      <c r="C5515" t="b">
        <f>IF(OR(B5515=0,'Input and Summary Results'!D5097=0,'Input and Summary Results'!D5097=""),FALSE,'Input and Summary Results'!$D5097)</f>
        <v>0</v>
      </c>
      <c r="D5515" t="b">
        <f>IF(OR(B5515=0,'Input and Summary Results'!E5097=0),FALSE,'Input and Summary Results'!$E5097)</f>
        <v>0</v>
      </c>
      <c r="E5515" t="b">
        <f t="shared" si="287"/>
        <v>0</v>
      </c>
      <c r="F5515" t="b">
        <f t="shared" si="288"/>
        <v>0</v>
      </c>
      <c r="G5515" t="b">
        <f>IF('Input and Summary Results'!$J$4="yes",IF(C5515=FALSE,FALSE,IF('Data Transformation'!E5515&lt;$R$10,E5515,$R$10)),IF(C5515=FALSE,FALSE,IF(C5515&lt;$R$10,C5515,$R$10)))</f>
        <v>0</v>
      </c>
      <c r="H5515" t="b">
        <f>IF('Input and Summary Results'!$J$4="yes",'Data Transformation'!F5515,'Data Transformation'!D5515)</f>
        <v>0</v>
      </c>
      <c r="I5515" t="str">
        <f t="shared" si="289"/>
        <v/>
      </c>
    </row>
    <row r="5516" spans="2:9" x14ac:dyDescent="0.55000000000000004">
      <c r="B5516" t="b">
        <f>IF('Input and Summary Results'!D5098=0,FALSE,'Input and Summary Results'!$B5098)</f>
        <v>0</v>
      </c>
      <c r="C5516" t="b">
        <f>IF(OR(B5516=0,'Input and Summary Results'!D5098=0,'Input and Summary Results'!D5098=""),FALSE,'Input and Summary Results'!$D5098)</f>
        <v>0</v>
      </c>
      <c r="D5516" t="b">
        <f>IF(OR(B5516=0,'Input and Summary Results'!E5098=0),FALSE,'Input and Summary Results'!$E5098)</f>
        <v>0</v>
      </c>
      <c r="E5516" t="b">
        <f t="shared" si="287"/>
        <v>0</v>
      </c>
      <c r="F5516" t="b">
        <f t="shared" si="288"/>
        <v>0</v>
      </c>
      <c r="G5516" t="b">
        <f>IF('Input and Summary Results'!$J$4="yes",IF(C5516=FALSE,FALSE,IF('Data Transformation'!E5516&lt;$R$10,E5516,$R$10)),IF(C5516=FALSE,FALSE,IF(C5516&lt;$R$10,C5516,$R$10)))</f>
        <v>0</v>
      </c>
      <c r="H5516" t="b">
        <f>IF('Input and Summary Results'!$J$4="yes",'Data Transformation'!F5516,'Data Transformation'!D5516)</f>
        <v>0</v>
      </c>
      <c r="I5516" t="str">
        <f t="shared" si="289"/>
        <v/>
      </c>
    </row>
    <row r="5517" spans="2:9" x14ac:dyDescent="0.55000000000000004">
      <c r="B5517" t="b">
        <f>IF('Input and Summary Results'!D5099=0,FALSE,'Input and Summary Results'!$B5099)</f>
        <v>0</v>
      </c>
      <c r="C5517" t="b">
        <f>IF(OR(B5517=0,'Input and Summary Results'!D5099=0,'Input and Summary Results'!D5099=""),FALSE,'Input and Summary Results'!$D5099)</f>
        <v>0</v>
      </c>
      <c r="D5517" t="b">
        <f>IF(OR(B5517=0,'Input and Summary Results'!E5099=0),FALSE,'Input and Summary Results'!$E5099)</f>
        <v>0</v>
      </c>
      <c r="E5517" t="b">
        <f t="shared" si="287"/>
        <v>0</v>
      </c>
      <c r="F5517" t="b">
        <f t="shared" si="288"/>
        <v>0</v>
      </c>
      <c r="G5517" t="b">
        <f>IF('Input and Summary Results'!$J$4="yes",IF(C5517=FALSE,FALSE,IF('Data Transformation'!E5517&lt;$R$10,E5517,$R$10)),IF(C5517=FALSE,FALSE,IF(C5517&lt;$R$10,C5517,$R$10)))</f>
        <v>0</v>
      </c>
      <c r="H5517" t="b">
        <f>IF('Input and Summary Results'!$J$4="yes",'Data Transformation'!F5517,'Data Transformation'!D5517)</f>
        <v>0</v>
      </c>
      <c r="I5517" t="str">
        <f t="shared" si="289"/>
        <v/>
      </c>
    </row>
    <row r="5518" spans="2:9" x14ac:dyDescent="0.55000000000000004">
      <c r="B5518" t="b">
        <f>IF('Input and Summary Results'!D5100=0,FALSE,'Input and Summary Results'!$B5100)</f>
        <v>0</v>
      </c>
      <c r="C5518" t="b">
        <f>IF(OR(B5518=0,'Input and Summary Results'!D5100=0,'Input and Summary Results'!D5100=""),FALSE,'Input and Summary Results'!$D5100)</f>
        <v>0</v>
      </c>
      <c r="D5518" t="b">
        <f>IF(OR(B5518=0,'Input and Summary Results'!E5100=0),FALSE,'Input and Summary Results'!$E5100)</f>
        <v>0</v>
      </c>
      <c r="E5518" t="b">
        <f t="shared" si="287"/>
        <v>0</v>
      </c>
      <c r="F5518" t="b">
        <f t="shared" si="288"/>
        <v>0</v>
      </c>
      <c r="G5518" t="b">
        <f>IF('Input and Summary Results'!$J$4="yes",IF(C5518=FALSE,FALSE,IF('Data Transformation'!E5518&lt;$R$10,E5518,$R$10)),IF(C5518=FALSE,FALSE,IF(C5518&lt;$R$10,C5518,$R$10)))</f>
        <v>0</v>
      </c>
      <c r="H5518" t="b">
        <f>IF('Input and Summary Results'!$J$4="yes",'Data Transformation'!F5518,'Data Transformation'!D5518)</f>
        <v>0</v>
      </c>
      <c r="I5518" t="str">
        <f t="shared" si="289"/>
        <v/>
      </c>
    </row>
    <row r="5519" spans="2:9" x14ac:dyDescent="0.55000000000000004">
      <c r="B5519" t="b">
        <f>IF('Input and Summary Results'!D5101=0,FALSE,'Input and Summary Results'!$B5101)</f>
        <v>0</v>
      </c>
      <c r="C5519" t="b">
        <f>IF(OR(B5519=0,'Input and Summary Results'!D5101=0,'Input and Summary Results'!D5101=""),FALSE,'Input and Summary Results'!$D5101)</f>
        <v>0</v>
      </c>
      <c r="D5519" t="b">
        <f>IF(OR(B5519=0,'Input and Summary Results'!E5101=0),FALSE,'Input and Summary Results'!$E5101)</f>
        <v>0</v>
      </c>
      <c r="E5519" t="b">
        <f t="shared" si="287"/>
        <v>0</v>
      </c>
      <c r="F5519" t="b">
        <f t="shared" si="288"/>
        <v>0</v>
      </c>
      <c r="G5519" t="b">
        <f>IF('Input and Summary Results'!$J$4="yes",IF(C5519=FALSE,FALSE,IF('Data Transformation'!E5519&lt;$R$10,E5519,$R$10)),IF(C5519=FALSE,FALSE,IF(C5519&lt;$R$10,C5519,$R$10)))</f>
        <v>0</v>
      </c>
      <c r="H5519" t="b">
        <f>IF('Input and Summary Results'!$J$4="yes",'Data Transformation'!F5519,'Data Transformation'!D5519)</f>
        <v>0</v>
      </c>
      <c r="I5519" t="str">
        <f t="shared" si="289"/>
        <v/>
      </c>
    </row>
    <row r="5520" spans="2:9" x14ac:dyDescent="0.55000000000000004">
      <c r="B5520" t="b">
        <f>IF('Input and Summary Results'!D5102=0,FALSE,'Input and Summary Results'!$B5102)</f>
        <v>0</v>
      </c>
      <c r="C5520" t="b">
        <f>IF(OR(B5520=0,'Input and Summary Results'!D5102=0,'Input and Summary Results'!D5102=""),FALSE,'Input and Summary Results'!$D5102)</f>
        <v>0</v>
      </c>
      <c r="D5520" t="b">
        <f>IF(OR(B5520=0,'Input and Summary Results'!E5102=0),FALSE,'Input and Summary Results'!$E5102)</f>
        <v>0</v>
      </c>
      <c r="E5520" t="b">
        <f t="shared" si="287"/>
        <v>0</v>
      </c>
      <c r="F5520" t="b">
        <f t="shared" si="288"/>
        <v>0</v>
      </c>
      <c r="G5520" t="b">
        <f>IF('Input and Summary Results'!$J$4="yes",IF(C5520=FALSE,FALSE,IF('Data Transformation'!E5520&lt;$R$10,E5520,$R$10)),IF(C5520=FALSE,FALSE,IF(C5520&lt;$R$10,C5520,$R$10)))</f>
        <v>0</v>
      </c>
      <c r="H5520" t="b">
        <f>IF('Input and Summary Results'!$J$4="yes",'Data Transformation'!F5520,'Data Transformation'!D5520)</f>
        <v>0</v>
      </c>
      <c r="I5520" t="str">
        <f t="shared" si="289"/>
        <v/>
      </c>
    </row>
    <row r="5521" spans="2:9" x14ac:dyDescent="0.55000000000000004">
      <c r="B5521" t="b">
        <f>IF('Input and Summary Results'!D5103=0,FALSE,'Input and Summary Results'!$B5103)</f>
        <v>0</v>
      </c>
      <c r="C5521" t="b">
        <f>IF(OR(B5521=0,'Input and Summary Results'!D5103=0,'Input and Summary Results'!D5103=""),FALSE,'Input and Summary Results'!$D5103)</f>
        <v>0</v>
      </c>
      <c r="D5521" t="b">
        <f>IF(OR(B5521=0,'Input and Summary Results'!E5103=0),FALSE,'Input and Summary Results'!$E5103)</f>
        <v>0</v>
      </c>
      <c r="E5521" t="b">
        <f t="shared" si="287"/>
        <v>0</v>
      </c>
      <c r="F5521" t="b">
        <f t="shared" si="288"/>
        <v>0</v>
      </c>
      <c r="G5521" t="b">
        <f>IF('Input and Summary Results'!$J$4="yes",IF(C5521=FALSE,FALSE,IF('Data Transformation'!E5521&lt;$R$10,E5521,$R$10)),IF(C5521=FALSE,FALSE,IF(C5521&lt;$R$10,C5521,$R$10)))</f>
        <v>0</v>
      </c>
      <c r="H5521" t="b">
        <f>IF('Input and Summary Results'!$J$4="yes",'Data Transformation'!F5521,'Data Transformation'!D5521)</f>
        <v>0</v>
      </c>
      <c r="I5521" t="str">
        <f t="shared" si="289"/>
        <v/>
      </c>
    </row>
    <row r="5522" spans="2:9" x14ac:dyDescent="0.55000000000000004">
      <c r="B5522" t="b">
        <f>IF('Input and Summary Results'!D5104=0,FALSE,'Input and Summary Results'!$B5104)</f>
        <v>0</v>
      </c>
      <c r="C5522" t="b">
        <f>IF(OR(B5522=0,'Input and Summary Results'!D5104=0,'Input and Summary Results'!D5104=""),FALSE,'Input and Summary Results'!$D5104)</f>
        <v>0</v>
      </c>
      <c r="D5522" t="b">
        <f>IF(OR(B5522=0,'Input and Summary Results'!E5104=0),FALSE,'Input and Summary Results'!$E5104)</f>
        <v>0</v>
      </c>
      <c r="E5522" t="b">
        <f t="shared" si="287"/>
        <v>0</v>
      </c>
      <c r="F5522" t="b">
        <f t="shared" si="288"/>
        <v>0</v>
      </c>
      <c r="G5522" t="b">
        <f>IF('Input and Summary Results'!$J$4="yes",IF(C5522=FALSE,FALSE,IF('Data Transformation'!E5522&lt;$R$10,E5522,$R$10)),IF(C5522=FALSE,FALSE,IF(C5522&lt;$R$10,C5522,$R$10)))</f>
        <v>0</v>
      </c>
      <c r="H5522" t="b">
        <f>IF('Input and Summary Results'!$J$4="yes",'Data Transformation'!F5522,'Data Transformation'!D5522)</f>
        <v>0</v>
      </c>
      <c r="I5522" t="str">
        <f t="shared" si="289"/>
        <v/>
      </c>
    </row>
    <row r="5523" spans="2:9" x14ac:dyDescent="0.55000000000000004">
      <c r="B5523" t="b">
        <f>IF('Input and Summary Results'!D5105=0,FALSE,'Input and Summary Results'!$B5105)</f>
        <v>0</v>
      </c>
      <c r="C5523" t="b">
        <f>IF(OR(B5523=0,'Input and Summary Results'!D5105=0,'Input and Summary Results'!D5105=""),FALSE,'Input and Summary Results'!$D5105)</f>
        <v>0</v>
      </c>
      <c r="D5523" t="b">
        <f>IF(OR(B5523=0,'Input and Summary Results'!E5105=0),FALSE,'Input and Summary Results'!$E5105)</f>
        <v>0</v>
      </c>
      <c r="E5523" t="b">
        <f t="shared" si="287"/>
        <v>0</v>
      </c>
      <c r="F5523" t="b">
        <f t="shared" si="288"/>
        <v>0</v>
      </c>
      <c r="G5523" t="b">
        <f>IF('Input and Summary Results'!$J$4="yes",IF(C5523=FALSE,FALSE,IF('Data Transformation'!E5523&lt;$R$10,E5523,$R$10)),IF(C5523=FALSE,FALSE,IF(C5523&lt;$R$10,C5523,$R$10)))</f>
        <v>0</v>
      </c>
      <c r="H5523" t="b">
        <f>IF('Input and Summary Results'!$J$4="yes",'Data Transformation'!F5523,'Data Transformation'!D5523)</f>
        <v>0</v>
      </c>
      <c r="I5523" t="str">
        <f t="shared" si="289"/>
        <v/>
      </c>
    </row>
    <row r="5524" spans="2:9" x14ac:dyDescent="0.55000000000000004">
      <c r="B5524" t="b">
        <f>IF('Input and Summary Results'!D5106=0,FALSE,'Input and Summary Results'!$B5106)</f>
        <v>0</v>
      </c>
      <c r="C5524" t="b">
        <f>IF(OR(B5524=0,'Input and Summary Results'!D5106=0,'Input and Summary Results'!D5106=""),FALSE,'Input and Summary Results'!$D5106)</f>
        <v>0</v>
      </c>
      <c r="D5524" t="b">
        <f>IF(OR(B5524=0,'Input and Summary Results'!E5106=0),FALSE,'Input and Summary Results'!$E5106)</f>
        <v>0</v>
      </c>
      <c r="E5524" t="b">
        <f t="shared" si="287"/>
        <v>0</v>
      </c>
      <c r="F5524" t="b">
        <f t="shared" si="288"/>
        <v>0</v>
      </c>
      <c r="G5524" t="b">
        <f>IF('Input and Summary Results'!$J$4="yes",IF(C5524=FALSE,FALSE,IF('Data Transformation'!E5524&lt;$R$10,E5524,$R$10)),IF(C5524=FALSE,FALSE,IF(C5524&lt;$R$10,C5524,$R$10)))</f>
        <v>0</v>
      </c>
      <c r="H5524" t="b">
        <f>IF('Input and Summary Results'!$J$4="yes",'Data Transformation'!F5524,'Data Transformation'!D5524)</f>
        <v>0</v>
      </c>
      <c r="I5524" t="str">
        <f t="shared" si="289"/>
        <v/>
      </c>
    </row>
    <row r="5525" spans="2:9" x14ac:dyDescent="0.55000000000000004">
      <c r="B5525" t="b">
        <f>IF('Input and Summary Results'!D5107=0,FALSE,'Input and Summary Results'!$B5107)</f>
        <v>0</v>
      </c>
      <c r="C5525" t="b">
        <f>IF(OR(B5525=0,'Input and Summary Results'!D5107=0,'Input and Summary Results'!D5107=""),FALSE,'Input and Summary Results'!$D5107)</f>
        <v>0</v>
      </c>
      <c r="D5525" t="b">
        <f>IF(OR(B5525=0,'Input and Summary Results'!E5107=0),FALSE,'Input and Summary Results'!$E5107)</f>
        <v>0</v>
      </c>
      <c r="E5525" t="b">
        <f t="shared" si="287"/>
        <v>0</v>
      </c>
      <c r="F5525" t="b">
        <f t="shared" si="288"/>
        <v>0</v>
      </c>
      <c r="G5525" t="b">
        <f>IF('Input and Summary Results'!$J$4="yes",IF(C5525=FALSE,FALSE,IF('Data Transformation'!E5525&lt;$R$10,E5525,$R$10)),IF(C5525=FALSE,FALSE,IF(C5525&lt;$R$10,C5525,$R$10)))</f>
        <v>0</v>
      </c>
      <c r="H5525" t="b">
        <f>IF('Input and Summary Results'!$J$4="yes",'Data Transformation'!F5525,'Data Transformation'!D5525)</f>
        <v>0</v>
      </c>
      <c r="I5525" t="str">
        <f t="shared" si="289"/>
        <v/>
      </c>
    </row>
    <row r="5526" spans="2:9" x14ac:dyDescent="0.55000000000000004">
      <c r="B5526" t="b">
        <f>IF('Input and Summary Results'!D5108=0,FALSE,'Input and Summary Results'!$B5108)</f>
        <v>0</v>
      </c>
      <c r="C5526" t="b">
        <f>IF(OR(B5526=0,'Input and Summary Results'!D5108=0,'Input and Summary Results'!D5108=""),FALSE,'Input and Summary Results'!$D5108)</f>
        <v>0</v>
      </c>
      <c r="D5526" t="b">
        <f>IF(OR(B5526=0,'Input and Summary Results'!E5108=0),FALSE,'Input and Summary Results'!$E5108)</f>
        <v>0</v>
      </c>
      <c r="E5526" t="b">
        <f t="shared" si="287"/>
        <v>0</v>
      </c>
      <c r="F5526" t="b">
        <f t="shared" si="288"/>
        <v>0</v>
      </c>
      <c r="G5526" t="b">
        <f>IF('Input and Summary Results'!$J$4="yes",IF(C5526=FALSE,FALSE,IF('Data Transformation'!E5526&lt;$R$10,E5526,$R$10)),IF(C5526=FALSE,FALSE,IF(C5526&lt;$R$10,C5526,$R$10)))</f>
        <v>0</v>
      </c>
      <c r="H5526" t="b">
        <f>IF('Input and Summary Results'!$J$4="yes",'Data Transformation'!F5526,'Data Transformation'!D5526)</f>
        <v>0</v>
      </c>
      <c r="I5526" t="str">
        <f t="shared" si="289"/>
        <v/>
      </c>
    </row>
    <row r="5527" spans="2:9" x14ac:dyDescent="0.55000000000000004">
      <c r="B5527" t="b">
        <f>IF('Input and Summary Results'!D5109=0,FALSE,'Input and Summary Results'!$B5109)</f>
        <v>0</v>
      </c>
      <c r="C5527" t="b">
        <f>IF(OR(B5527=0,'Input and Summary Results'!D5109=0,'Input and Summary Results'!D5109=""),FALSE,'Input and Summary Results'!$D5109)</f>
        <v>0</v>
      </c>
      <c r="D5527" t="b">
        <f>IF(OR(B5527=0,'Input and Summary Results'!E5109=0),FALSE,'Input and Summary Results'!$E5109)</f>
        <v>0</v>
      </c>
      <c r="E5527" t="b">
        <f t="shared" si="287"/>
        <v>0</v>
      </c>
      <c r="F5527" t="b">
        <f t="shared" si="288"/>
        <v>0</v>
      </c>
      <c r="G5527" t="b">
        <f>IF('Input and Summary Results'!$J$4="yes",IF(C5527=FALSE,FALSE,IF('Data Transformation'!E5527&lt;$R$10,E5527,$R$10)),IF(C5527=FALSE,FALSE,IF(C5527&lt;$R$10,C5527,$R$10)))</f>
        <v>0</v>
      </c>
      <c r="H5527" t="b">
        <f>IF('Input and Summary Results'!$J$4="yes",'Data Transformation'!F5527,'Data Transformation'!D5527)</f>
        <v>0</v>
      </c>
      <c r="I5527" t="str">
        <f t="shared" si="289"/>
        <v/>
      </c>
    </row>
    <row r="5528" spans="2:9" x14ac:dyDescent="0.55000000000000004">
      <c r="B5528" t="b">
        <f>IF('Input and Summary Results'!D5110=0,FALSE,'Input and Summary Results'!$B5110)</f>
        <v>0</v>
      </c>
      <c r="C5528" t="b">
        <f>IF(OR(B5528=0,'Input and Summary Results'!D5110=0,'Input and Summary Results'!D5110=""),FALSE,'Input and Summary Results'!$D5110)</f>
        <v>0</v>
      </c>
      <c r="D5528" t="b">
        <f>IF(OR(B5528=0,'Input and Summary Results'!E5110=0),FALSE,'Input and Summary Results'!$E5110)</f>
        <v>0</v>
      </c>
      <c r="E5528" t="b">
        <f t="shared" si="287"/>
        <v>0</v>
      </c>
      <c r="F5528" t="b">
        <f t="shared" si="288"/>
        <v>0</v>
      </c>
      <c r="G5528" t="b">
        <f>IF('Input and Summary Results'!$J$4="yes",IF(C5528=FALSE,FALSE,IF('Data Transformation'!E5528&lt;$R$10,E5528,$R$10)),IF(C5528=FALSE,FALSE,IF(C5528&lt;$R$10,C5528,$R$10)))</f>
        <v>0</v>
      </c>
      <c r="H5528" t="b">
        <f>IF('Input and Summary Results'!$J$4="yes",'Data Transformation'!F5528,'Data Transformation'!D5528)</f>
        <v>0</v>
      </c>
      <c r="I5528" t="str">
        <f t="shared" si="289"/>
        <v/>
      </c>
    </row>
    <row r="5529" spans="2:9" x14ac:dyDescent="0.55000000000000004">
      <c r="B5529" t="b">
        <f>IF('Input and Summary Results'!D5111=0,FALSE,'Input and Summary Results'!$B5111)</f>
        <v>0</v>
      </c>
      <c r="C5529" t="b">
        <f>IF(OR(B5529=0,'Input and Summary Results'!D5111=0,'Input and Summary Results'!D5111=""),FALSE,'Input and Summary Results'!$D5111)</f>
        <v>0</v>
      </c>
      <c r="D5529" t="b">
        <f>IF(OR(B5529=0,'Input and Summary Results'!E5111=0),FALSE,'Input and Summary Results'!$E5111)</f>
        <v>0</v>
      </c>
      <c r="E5529" t="b">
        <f t="shared" si="287"/>
        <v>0</v>
      </c>
      <c r="F5529" t="b">
        <f t="shared" si="288"/>
        <v>0</v>
      </c>
      <c r="G5529" t="b">
        <f>IF('Input and Summary Results'!$J$4="yes",IF(C5529=FALSE,FALSE,IF('Data Transformation'!E5529&lt;$R$10,E5529,$R$10)),IF(C5529=FALSE,FALSE,IF(C5529&lt;$R$10,C5529,$R$10)))</f>
        <v>0</v>
      </c>
      <c r="H5529" t="b">
        <f>IF('Input and Summary Results'!$J$4="yes",'Data Transformation'!F5529,'Data Transformation'!D5529)</f>
        <v>0</v>
      </c>
      <c r="I5529" t="str">
        <f t="shared" si="289"/>
        <v/>
      </c>
    </row>
    <row r="5530" spans="2:9" x14ac:dyDescent="0.55000000000000004">
      <c r="B5530" t="b">
        <f>IF('Input and Summary Results'!D5112=0,FALSE,'Input and Summary Results'!$B5112)</f>
        <v>0</v>
      </c>
      <c r="C5530" t="b">
        <f>IF(OR(B5530=0,'Input and Summary Results'!D5112=0,'Input and Summary Results'!D5112=""),FALSE,'Input and Summary Results'!$D5112)</f>
        <v>0</v>
      </c>
      <c r="D5530" t="b">
        <f>IF(OR(B5530=0,'Input and Summary Results'!E5112=0),FALSE,'Input and Summary Results'!$E5112)</f>
        <v>0</v>
      </c>
      <c r="E5530" t="b">
        <f t="shared" si="287"/>
        <v>0</v>
      </c>
      <c r="F5530" t="b">
        <f t="shared" si="288"/>
        <v>0</v>
      </c>
      <c r="G5530" t="b">
        <f>IF('Input and Summary Results'!$J$4="yes",IF(C5530=FALSE,FALSE,IF('Data Transformation'!E5530&lt;$R$10,E5530,$R$10)),IF(C5530=FALSE,FALSE,IF(C5530&lt;$R$10,C5530,$R$10)))</f>
        <v>0</v>
      </c>
      <c r="H5530" t="b">
        <f>IF('Input and Summary Results'!$J$4="yes",'Data Transformation'!F5530,'Data Transformation'!D5530)</f>
        <v>0</v>
      </c>
      <c r="I5530" t="str">
        <f t="shared" si="289"/>
        <v/>
      </c>
    </row>
    <row r="5531" spans="2:9" x14ac:dyDescent="0.55000000000000004">
      <c r="B5531" t="b">
        <f>IF('Input and Summary Results'!D5113=0,FALSE,'Input and Summary Results'!$B5113)</f>
        <v>0</v>
      </c>
      <c r="C5531" t="b">
        <f>IF(OR(B5531=0,'Input and Summary Results'!D5113=0,'Input and Summary Results'!D5113=""),FALSE,'Input and Summary Results'!$D5113)</f>
        <v>0</v>
      </c>
      <c r="D5531" t="b">
        <f>IF(OR(B5531=0,'Input and Summary Results'!E5113=0),FALSE,'Input and Summary Results'!$E5113)</f>
        <v>0</v>
      </c>
      <c r="E5531" t="b">
        <f t="shared" si="287"/>
        <v>0</v>
      </c>
      <c r="F5531" t="b">
        <f t="shared" si="288"/>
        <v>0</v>
      </c>
      <c r="G5531" t="b">
        <f>IF('Input and Summary Results'!$J$4="yes",IF(C5531=FALSE,FALSE,IF('Data Transformation'!E5531&lt;$R$10,E5531,$R$10)),IF(C5531=FALSE,FALSE,IF(C5531&lt;$R$10,C5531,$R$10)))</f>
        <v>0</v>
      </c>
      <c r="H5531" t="b">
        <f>IF('Input and Summary Results'!$J$4="yes",'Data Transformation'!F5531,'Data Transformation'!D5531)</f>
        <v>0</v>
      </c>
      <c r="I5531" t="str">
        <f t="shared" si="289"/>
        <v/>
      </c>
    </row>
    <row r="5532" spans="2:9" x14ac:dyDescent="0.55000000000000004">
      <c r="B5532" t="b">
        <f>IF('Input and Summary Results'!D5114=0,FALSE,'Input and Summary Results'!$B5114)</f>
        <v>0</v>
      </c>
      <c r="C5532" t="b">
        <f>IF(OR(B5532=0,'Input and Summary Results'!D5114=0,'Input and Summary Results'!D5114=""),FALSE,'Input and Summary Results'!$D5114)</f>
        <v>0</v>
      </c>
      <c r="D5532" t="b">
        <f>IF(OR(B5532=0,'Input and Summary Results'!E5114=0),FALSE,'Input and Summary Results'!$E5114)</f>
        <v>0</v>
      </c>
      <c r="E5532" t="b">
        <f t="shared" si="287"/>
        <v>0</v>
      </c>
      <c r="F5532" t="b">
        <f t="shared" si="288"/>
        <v>0</v>
      </c>
      <c r="G5532" t="b">
        <f>IF('Input and Summary Results'!$J$4="yes",IF(C5532=FALSE,FALSE,IF('Data Transformation'!E5532&lt;$R$10,E5532,$R$10)),IF(C5532=FALSE,FALSE,IF(C5532&lt;$R$10,C5532,$R$10)))</f>
        <v>0</v>
      </c>
      <c r="H5532" t="b">
        <f>IF('Input and Summary Results'!$J$4="yes",'Data Transformation'!F5532,'Data Transformation'!D5532)</f>
        <v>0</v>
      </c>
      <c r="I5532" t="str">
        <f t="shared" si="289"/>
        <v/>
      </c>
    </row>
    <row r="5533" spans="2:9" x14ac:dyDescent="0.55000000000000004">
      <c r="B5533" t="b">
        <f>IF('Input and Summary Results'!D5115=0,FALSE,'Input and Summary Results'!$B5115)</f>
        <v>0</v>
      </c>
      <c r="C5533" t="b">
        <f>IF(OR(B5533=0,'Input and Summary Results'!D5115=0,'Input and Summary Results'!D5115=""),FALSE,'Input and Summary Results'!$D5115)</f>
        <v>0</v>
      </c>
      <c r="D5533" t="b">
        <f>IF(OR(B5533=0,'Input and Summary Results'!E5115=0),FALSE,'Input and Summary Results'!$E5115)</f>
        <v>0</v>
      </c>
      <c r="E5533" t="b">
        <f t="shared" si="287"/>
        <v>0</v>
      </c>
      <c r="F5533" t="b">
        <f t="shared" si="288"/>
        <v>0</v>
      </c>
      <c r="G5533" t="b">
        <f>IF('Input and Summary Results'!$J$4="yes",IF(C5533=FALSE,FALSE,IF('Data Transformation'!E5533&lt;$R$10,E5533,$R$10)),IF(C5533=FALSE,FALSE,IF(C5533&lt;$R$10,C5533,$R$10)))</f>
        <v>0</v>
      </c>
      <c r="H5533" t="b">
        <f>IF('Input and Summary Results'!$J$4="yes",'Data Transformation'!F5533,'Data Transformation'!D5533)</f>
        <v>0</v>
      </c>
      <c r="I5533" t="str">
        <f t="shared" si="289"/>
        <v/>
      </c>
    </row>
    <row r="5534" spans="2:9" x14ac:dyDescent="0.55000000000000004">
      <c r="B5534" t="b">
        <f>IF('Input and Summary Results'!D5116=0,FALSE,'Input and Summary Results'!$B5116)</f>
        <v>0</v>
      </c>
      <c r="C5534" t="b">
        <f>IF(OR(B5534=0,'Input and Summary Results'!D5116=0,'Input and Summary Results'!D5116=""),FALSE,'Input and Summary Results'!$D5116)</f>
        <v>0</v>
      </c>
      <c r="D5534" t="b">
        <f>IF(OR(B5534=0,'Input and Summary Results'!E5116=0),FALSE,'Input and Summary Results'!$E5116)</f>
        <v>0</v>
      </c>
      <c r="E5534" t="b">
        <f t="shared" si="287"/>
        <v>0</v>
      </c>
      <c r="F5534" t="b">
        <f t="shared" si="288"/>
        <v>0</v>
      </c>
      <c r="G5534" t="b">
        <f>IF('Input and Summary Results'!$J$4="yes",IF(C5534=FALSE,FALSE,IF('Data Transformation'!E5534&lt;$R$10,E5534,$R$10)),IF(C5534=FALSE,FALSE,IF(C5534&lt;$R$10,C5534,$R$10)))</f>
        <v>0</v>
      </c>
      <c r="H5534" t="b">
        <f>IF('Input and Summary Results'!$J$4="yes",'Data Transformation'!F5534,'Data Transformation'!D5534)</f>
        <v>0</v>
      </c>
      <c r="I5534" t="str">
        <f t="shared" si="289"/>
        <v/>
      </c>
    </row>
    <row r="5535" spans="2:9" x14ac:dyDescent="0.55000000000000004">
      <c r="B5535" t="b">
        <f>IF('Input and Summary Results'!D5117=0,FALSE,'Input and Summary Results'!$B5117)</f>
        <v>0</v>
      </c>
      <c r="C5535" t="b">
        <f>IF(OR(B5535=0,'Input and Summary Results'!D5117=0,'Input and Summary Results'!D5117=""),FALSE,'Input and Summary Results'!$D5117)</f>
        <v>0</v>
      </c>
      <c r="D5535" t="b">
        <f>IF(OR(B5535=0,'Input and Summary Results'!E5117=0),FALSE,'Input and Summary Results'!$E5117)</f>
        <v>0</v>
      </c>
      <c r="E5535" t="b">
        <f t="shared" si="287"/>
        <v>0</v>
      </c>
      <c r="F5535" t="b">
        <f t="shared" si="288"/>
        <v>0</v>
      </c>
      <c r="G5535" t="b">
        <f>IF('Input and Summary Results'!$J$4="yes",IF(C5535=FALSE,FALSE,IF('Data Transformation'!E5535&lt;$R$10,E5535,$R$10)),IF(C5535=FALSE,FALSE,IF(C5535&lt;$R$10,C5535,$R$10)))</f>
        <v>0</v>
      </c>
      <c r="H5535" t="b">
        <f>IF('Input and Summary Results'!$J$4="yes",'Data Transformation'!F5535,'Data Transformation'!D5535)</f>
        <v>0</v>
      </c>
      <c r="I5535" t="str">
        <f t="shared" si="289"/>
        <v/>
      </c>
    </row>
    <row r="5536" spans="2:9" x14ac:dyDescent="0.55000000000000004">
      <c r="B5536" t="b">
        <f>IF('Input and Summary Results'!D5118=0,FALSE,'Input and Summary Results'!$B5118)</f>
        <v>0</v>
      </c>
      <c r="C5536" t="b">
        <f>IF(OR(B5536=0,'Input and Summary Results'!D5118=0,'Input and Summary Results'!D5118=""),FALSE,'Input and Summary Results'!$D5118)</f>
        <v>0</v>
      </c>
      <c r="D5536" t="b">
        <f>IF(OR(B5536=0,'Input and Summary Results'!E5118=0),FALSE,'Input and Summary Results'!$E5118)</f>
        <v>0</v>
      </c>
      <c r="E5536" t="b">
        <f t="shared" si="287"/>
        <v>0</v>
      </c>
      <c r="F5536" t="b">
        <f t="shared" si="288"/>
        <v>0</v>
      </c>
      <c r="G5536" t="b">
        <f>IF('Input and Summary Results'!$J$4="yes",IF(C5536=FALSE,FALSE,IF('Data Transformation'!E5536&lt;$R$10,E5536,$R$10)),IF(C5536=FALSE,FALSE,IF(C5536&lt;$R$10,C5536,$R$10)))</f>
        <v>0</v>
      </c>
      <c r="H5536" t="b">
        <f>IF('Input and Summary Results'!$J$4="yes",'Data Transformation'!F5536,'Data Transformation'!D5536)</f>
        <v>0</v>
      </c>
      <c r="I5536" t="str">
        <f t="shared" si="289"/>
        <v/>
      </c>
    </row>
    <row r="5537" spans="2:9" x14ac:dyDescent="0.55000000000000004">
      <c r="B5537" t="b">
        <f>IF('Input and Summary Results'!D5119=0,FALSE,'Input and Summary Results'!$B5119)</f>
        <v>0</v>
      </c>
      <c r="C5537" t="b">
        <f>IF(OR(B5537=0,'Input and Summary Results'!D5119=0,'Input and Summary Results'!D5119=""),FALSE,'Input and Summary Results'!$D5119)</f>
        <v>0</v>
      </c>
      <c r="D5537" t="b">
        <f>IF(OR(B5537=0,'Input and Summary Results'!E5119=0),FALSE,'Input and Summary Results'!$E5119)</f>
        <v>0</v>
      </c>
      <c r="E5537" t="b">
        <f t="shared" si="287"/>
        <v>0</v>
      </c>
      <c r="F5537" t="b">
        <f t="shared" si="288"/>
        <v>0</v>
      </c>
      <c r="G5537" t="b">
        <f>IF('Input and Summary Results'!$J$4="yes",IF(C5537=FALSE,FALSE,IF('Data Transformation'!E5537&lt;$R$10,E5537,$R$10)),IF(C5537=FALSE,FALSE,IF(C5537&lt;$R$10,C5537,$R$10)))</f>
        <v>0</v>
      </c>
      <c r="H5537" t="b">
        <f>IF('Input and Summary Results'!$J$4="yes",'Data Transformation'!F5537,'Data Transformation'!D5537)</f>
        <v>0</v>
      </c>
      <c r="I5537" t="str">
        <f t="shared" si="289"/>
        <v/>
      </c>
    </row>
    <row r="5538" spans="2:9" x14ac:dyDescent="0.55000000000000004">
      <c r="B5538" t="b">
        <f>IF('Input and Summary Results'!D5120=0,FALSE,'Input and Summary Results'!$B5120)</f>
        <v>0</v>
      </c>
      <c r="C5538" t="b">
        <f>IF(OR(B5538=0,'Input and Summary Results'!D5120=0,'Input and Summary Results'!D5120=""),FALSE,'Input and Summary Results'!$D5120)</f>
        <v>0</v>
      </c>
      <c r="D5538" t="b">
        <f>IF(OR(B5538=0,'Input and Summary Results'!E5120=0),FALSE,'Input and Summary Results'!$E5120)</f>
        <v>0</v>
      </c>
      <c r="E5538" t="b">
        <f t="shared" si="287"/>
        <v>0</v>
      </c>
      <c r="F5538" t="b">
        <f t="shared" si="288"/>
        <v>0</v>
      </c>
      <c r="G5538" t="b">
        <f>IF('Input and Summary Results'!$J$4="yes",IF(C5538=FALSE,FALSE,IF('Data Transformation'!E5538&lt;$R$10,E5538,$R$10)),IF(C5538=FALSE,FALSE,IF(C5538&lt;$R$10,C5538,$R$10)))</f>
        <v>0</v>
      </c>
      <c r="H5538" t="b">
        <f>IF('Input and Summary Results'!$J$4="yes",'Data Transformation'!F5538,'Data Transformation'!D5538)</f>
        <v>0</v>
      </c>
      <c r="I5538" t="str">
        <f t="shared" si="289"/>
        <v/>
      </c>
    </row>
    <row r="5539" spans="2:9" x14ac:dyDescent="0.55000000000000004">
      <c r="B5539" t="b">
        <f>IF('Input and Summary Results'!D5121=0,FALSE,'Input and Summary Results'!$B5121)</f>
        <v>0</v>
      </c>
      <c r="C5539" t="b">
        <f>IF(OR(B5539=0,'Input and Summary Results'!D5121=0,'Input and Summary Results'!D5121=""),FALSE,'Input and Summary Results'!$D5121)</f>
        <v>0</v>
      </c>
      <c r="D5539" t="b">
        <f>IF(OR(B5539=0,'Input and Summary Results'!E5121=0),FALSE,'Input and Summary Results'!$E5121)</f>
        <v>0</v>
      </c>
      <c r="E5539" t="b">
        <f t="shared" si="287"/>
        <v>0</v>
      </c>
      <c r="F5539" t="b">
        <f t="shared" si="288"/>
        <v>0</v>
      </c>
      <c r="G5539" t="b">
        <f>IF('Input and Summary Results'!$J$4="yes",IF(C5539=FALSE,FALSE,IF('Data Transformation'!E5539&lt;$R$10,E5539,$R$10)),IF(C5539=FALSE,FALSE,IF(C5539&lt;$R$10,C5539,$R$10)))</f>
        <v>0</v>
      </c>
      <c r="H5539" t="b">
        <f>IF('Input and Summary Results'!$J$4="yes",'Data Transformation'!F5539,'Data Transformation'!D5539)</f>
        <v>0</v>
      </c>
      <c r="I5539" t="str">
        <f t="shared" si="289"/>
        <v/>
      </c>
    </row>
    <row r="5540" spans="2:9" x14ac:dyDescent="0.55000000000000004">
      <c r="B5540" t="b">
        <f>IF('Input and Summary Results'!D5122=0,FALSE,'Input and Summary Results'!$B5122)</f>
        <v>0</v>
      </c>
      <c r="C5540" t="b">
        <f>IF(OR(B5540=0,'Input and Summary Results'!D5122=0,'Input and Summary Results'!D5122=""),FALSE,'Input and Summary Results'!$D5122)</f>
        <v>0</v>
      </c>
      <c r="D5540" t="b">
        <f>IF(OR(B5540=0,'Input and Summary Results'!E5122=0),FALSE,'Input and Summary Results'!$E5122)</f>
        <v>0</v>
      </c>
      <c r="E5540" t="b">
        <f t="shared" si="287"/>
        <v>0</v>
      </c>
      <c r="F5540" t="b">
        <f t="shared" si="288"/>
        <v>0</v>
      </c>
      <c r="G5540" t="b">
        <f>IF('Input and Summary Results'!$J$4="yes",IF(C5540=FALSE,FALSE,IF('Data Transformation'!E5540&lt;$R$10,E5540,$R$10)),IF(C5540=FALSE,FALSE,IF(C5540&lt;$R$10,C5540,$R$10)))</f>
        <v>0</v>
      </c>
      <c r="H5540" t="b">
        <f>IF('Input and Summary Results'!$J$4="yes",'Data Transformation'!F5540,'Data Transformation'!D5540)</f>
        <v>0</v>
      </c>
      <c r="I5540" t="str">
        <f t="shared" si="289"/>
        <v/>
      </c>
    </row>
    <row r="5541" spans="2:9" x14ac:dyDescent="0.55000000000000004">
      <c r="B5541" t="b">
        <f>IF('Input and Summary Results'!D5123=0,FALSE,'Input and Summary Results'!$B5123)</f>
        <v>0</v>
      </c>
      <c r="C5541" t="b">
        <f>IF(OR(B5541=0,'Input and Summary Results'!D5123=0,'Input and Summary Results'!D5123=""),FALSE,'Input and Summary Results'!$D5123)</f>
        <v>0</v>
      </c>
      <c r="D5541" t="b">
        <f>IF(OR(B5541=0,'Input and Summary Results'!E5123=0),FALSE,'Input and Summary Results'!$E5123)</f>
        <v>0</v>
      </c>
      <c r="E5541" t="b">
        <f t="shared" si="287"/>
        <v>0</v>
      </c>
      <c r="F5541" t="b">
        <f t="shared" si="288"/>
        <v>0</v>
      </c>
      <c r="G5541" t="b">
        <f>IF('Input and Summary Results'!$J$4="yes",IF(C5541=FALSE,FALSE,IF('Data Transformation'!E5541&lt;$R$10,E5541,$R$10)),IF(C5541=FALSE,FALSE,IF(C5541&lt;$R$10,C5541,$R$10)))</f>
        <v>0</v>
      </c>
      <c r="H5541" t="b">
        <f>IF('Input and Summary Results'!$J$4="yes",'Data Transformation'!F5541,'Data Transformation'!D5541)</f>
        <v>0</v>
      </c>
      <c r="I5541" t="str">
        <f t="shared" si="289"/>
        <v/>
      </c>
    </row>
    <row r="5542" spans="2:9" x14ac:dyDescent="0.55000000000000004">
      <c r="B5542" t="b">
        <f>IF('Input and Summary Results'!D5124=0,FALSE,'Input and Summary Results'!$B5124)</f>
        <v>0</v>
      </c>
      <c r="C5542" t="b">
        <f>IF(OR(B5542=0,'Input and Summary Results'!D5124=0,'Input and Summary Results'!D5124=""),FALSE,'Input and Summary Results'!$D5124)</f>
        <v>0</v>
      </c>
      <c r="D5542" t="b">
        <f>IF(OR(B5542=0,'Input and Summary Results'!E5124=0),FALSE,'Input and Summary Results'!$E5124)</f>
        <v>0</v>
      </c>
      <c r="E5542" t="b">
        <f t="shared" si="287"/>
        <v>0</v>
      </c>
      <c r="F5542" t="b">
        <f t="shared" si="288"/>
        <v>0</v>
      </c>
      <c r="G5542" t="b">
        <f>IF('Input and Summary Results'!$J$4="yes",IF(C5542=FALSE,FALSE,IF('Data Transformation'!E5542&lt;$R$10,E5542,$R$10)),IF(C5542=FALSE,FALSE,IF(C5542&lt;$R$10,C5542,$R$10)))</f>
        <v>0</v>
      </c>
      <c r="H5542" t="b">
        <f>IF('Input and Summary Results'!$J$4="yes",'Data Transformation'!F5542,'Data Transformation'!D5542)</f>
        <v>0</v>
      </c>
      <c r="I5542" t="str">
        <f t="shared" si="289"/>
        <v/>
      </c>
    </row>
    <row r="5543" spans="2:9" x14ac:dyDescent="0.55000000000000004">
      <c r="B5543" t="b">
        <f>IF('Input and Summary Results'!D5125=0,FALSE,'Input and Summary Results'!$B5125)</f>
        <v>0</v>
      </c>
      <c r="C5543" t="b">
        <f>IF(OR(B5543=0,'Input and Summary Results'!D5125=0,'Input and Summary Results'!D5125=""),FALSE,'Input and Summary Results'!$D5125)</f>
        <v>0</v>
      </c>
      <c r="D5543" t="b">
        <f>IF(OR(B5543=0,'Input and Summary Results'!E5125=0),FALSE,'Input and Summary Results'!$E5125)</f>
        <v>0</v>
      </c>
      <c r="E5543" t="b">
        <f t="shared" si="287"/>
        <v>0</v>
      </c>
      <c r="F5543" t="b">
        <f t="shared" si="288"/>
        <v>0</v>
      </c>
      <c r="G5543" t="b">
        <f>IF('Input and Summary Results'!$J$4="yes",IF(C5543=FALSE,FALSE,IF('Data Transformation'!E5543&lt;$R$10,E5543,$R$10)),IF(C5543=FALSE,FALSE,IF(C5543&lt;$R$10,C5543,$R$10)))</f>
        <v>0</v>
      </c>
      <c r="H5543" t="b">
        <f>IF('Input and Summary Results'!$J$4="yes",'Data Transformation'!F5543,'Data Transformation'!D5543)</f>
        <v>0</v>
      </c>
      <c r="I5543" t="str">
        <f t="shared" si="289"/>
        <v/>
      </c>
    </row>
    <row r="5544" spans="2:9" x14ac:dyDescent="0.55000000000000004">
      <c r="B5544" t="b">
        <f>IF('Input and Summary Results'!D5126=0,FALSE,'Input and Summary Results'!$B5126)</f>
        <v>0</v>
      </c>
      <c r="C5544" t="b">
        <f>IF(OR(B5544=0,'Input and Summary Results'!D5126=0,'Input and Summary Results'!D5126=""),FALSE,'Input and Summary Results'!$D5126)</f>
        <v>0</v>
      </c>
      <c r="D5544" t="b">
        <f>IF(OR(B5544=0,'Input and Summary Results'!E5126=0),FALSE,'Input and Summary Results'!$E5126)</f>
        <v>0</v>
      </c>
      <c r="E5544" t="b">
        <f t="shared" si="287"/>
        <v>0</v>
      </c>
      <c r="F5544" t="b">
        <f t="shared" si="288"/>
        <v>0</v>
      </c>
      <c r="G5544" t="b">
        <f>IF('Input and Summary Results'!$J$4="yes",IF(C5544=FALSE,FALSE,IF('Data Transformation'!E5544&lt;$R$10,E5544,$R$10)),IF(C5544=FALSE,FALSE,IF(C5544&lt;$R$10,C5544,$R$10)))</f>
        <v>0</v>
      </c>
      <c r="H5544" t="b">
        <f>IF('Input and Summary Results'!$J$4="yes",'Data Transformation'!F5544,'Data Transformation'!D5544)</f>
        <v>0</v>
      </c>
      <c r="I5544" t="str">
        <f t="shared" si="289"/>
        <v/>
      </c>
    </row>
    <row r="5545" spans="2:9" x14ac:dyDescent="0.55000000000000004">
      <c r="B5545" t="b">
        <f>IF('Input and Summary Results'!D5127=0,FALSE,'Input and Summary Results'!$B5127)</f>
        <v>0</v>
      </c>
      <c r="C5545" t="b">
        <f>IF(OR(B5545=0,'Input and Summary Results'!D5127=0,'Input and Summary Results'!D5127=""),FALSE,'Input and Summary Results'!$D5127)</f>
        <v>0</v>
      </c>
      <c r="D5545" t="b">
        <f>IF(OR(B5545=0,'Input and Summary Results'!E5127=0),FALSE,'Input and Summary Results'!$E5127)</f>
        <v>0</v>
      </c>
      <c r="E5545" t="b">
        <f t="shared" si="287"/>
        <v>0</v>
      </c>
      <c r="F5545" t="b">
        <f t="shared" si="288"/>
        <v>0</v>
      </c>
      <c r="G5545" t="b">
        <f>IF('Input and Summary Results'!$J$4="yes",IF(C5545=FALSE,FALSE,IF('Data Transformation'!E5545&lt;$R$10,E5545,$R$10)),IF(C5545=FALSE,FALSE,IF(C5545&lt;$R$10,C5545,$R$10)))</f>
        <v>0</v>
      </c>
      <c r="H5545" t="b">
        <f>IF('Input and Summary Results'!$J$4="yes",'Data Transformation'!F5545,'Data Transformation'!D5545)</f>
        <v>0</v>
      </c>
      <c r="I5545" t="str">
        <f t="shared" si="289"/>
        <v/>
      </c>
    </row>
    <row r="5546" spans="2:9" x14ac:dyDescent="0.55000000000000004">
      <c r="B5546" t="b">
        <f>IF('Input and Summary Results'!D5128=0,FALSE,'Input and Summary Results'!$B5128)</f>
        <v>0</v>
      </c>
      <c r="C5546" t="b">
        <f>IF(OR(B5546=0,'Input and Summary Results'!D5128=0,'Input and Summary Results'!D5128=""),FALSE,'Input and Summary Results'!$D5128)</f>
        <v>0</v>
      </c>
      <c r="D5546" t="b">
        <f>IF(OR(B5546=0,'Input and Summary Results'!E5128=0),FALSE,'Input and Summary Results'!$E5128)</f>
        <v>0</v>
      </c>
      <c r="E5546" t="b">
        <f t="shared" ref="E5546:E5609" si="290">IF(C5546=FALSE,FALSE,LOG10(C5546))</f>
        <v>0</v>
      </c>
      <c r="F5546" t="b">
        <f t="shared" ref="F5546:F5609" si="291">IF(D5546=FALSE, FALSE,0.434*D5546/C5546)</f>
        <v>0</v>
      </c>
      <c r="G5546" t="b">
        <f>IF('Input and Summary Results'!$J$4="yes",IF(C5546=FALSE,FALSE,IF('Data Transformation'!E5546&lt;$R$10,E5546,$R$10)),IF(C5546=FALSE,FALSE,IF(C5546&lt;$R$10,C5546,$R$10)))</f>
        <v>0</v>
      </c>
      <c r="H5546" t="b">
        <f>IF('Input and Summary Results'!$J$4="yes",'Data Transformation'!F5546,'Data Transformation'!D5546)</f>
        <v>0</v>
      </c>
      <c r="I5546" t="str">
        <f t="shared" si="289"/>
        <v/>
      </c>
    </row>
    <row r="5547" spans="2:9" x14ac:dyDescent="0.55000000000000004">
      <c r="B5547" t="b">
        <f>IF('Input and Summary Results'!D5129=0,FALSE,'Input and Summary Results'!$B5129)</f>
        <v>0</v>
      </c>
      <c r="C5547" t="b">
        <f>IF(OR(B5547=0,'Input and Summary Results'!D5129=0,'Input and Summary Results'!D5129=""),FALSE,'Input and Summary Results'!$D5129)</f>
        <v>0</v>
      </c>
      <c r="D5547" t="b">
        <f>IF(OR(B5547=0,'Input and Summary Results'!E5129=0),FALSE,'Input and Summary Results'!$E5129)</f>
        <v>0</v>
      </c>
      <c r="E5547" t="b">
        <f t="shared" si="290"/>
        <v>0</v>
      </c>
      <c r="F5547" t="b">
        <f t="shared" si="291"/>
        <v>0</v>
      </c>
      <c r="G5547" t="b">
        <f>IF('Input and Summary Results'!$J$4="yes",IF(C5547=FALSE,FALSE,IF('Data Transformation'!E5547&lt;$R$10,E5547,$R$10)),IF(C5547=FALSE,FALSE,IF(C5547&lt;$R$10,C5547,$R$10)))</f>
        <v>0</v>
      </c>
      <c r="H5547" t="b">
        <f>IF('Input and Summary Results'!$J$4="yes",'Data Transformation'!F5547,'Data Transformation'!D5547)</f>
        <v>0</v>
      </c>
      <c r="I5547" t="str">
        <f t="shared" si="289"/>
        <v/>
      </c>
    </row>
    <row r="5548" spans="2:9" x14ac:dyDescent="0.55000000000000004">
      <c r="B5548" t="b">
        <f>IF('Input and Summary Results'!D5130=0,FALSE,'Input and Summary Results'!$B5130)</f>
        <v>0</v>
      </c>
      <c r="C5548" t="b">
        <f>IF(OR(B5548=0,'Input and Summary Results'!D5130=0,'Input and Summary Results'!D5130=""),FALSE,'Input and Summary Results'!$D5130)</f>
        <v>0</v>
      </c>
      <c r="D5548" t="b">
        <f>IF(OR(B5548=0,'Input and Summary Results'!E5130=0),FALSE,'Input and Summary Results'!$E5130)</f>
        <v>0</v>
      </c>
      <c r="E5548" t="b">
        <f t="shared" si="290"/>
        <v>0</v>
      </c>
      <c r="F5548" t="b">
        <f t="shared" si="291"/>
        <v>0</v>
      </c>
      <c r="G5548" t="b">
        <f>IF('Input and Summary Results'!$J$4="yes",IF(C5548=FALSE,FALSE,IF('Data Transformation'!E5548&lt;$R$10,E5548,$R$10)),IF(C5548=FALSE,FALSE,IF(C5548&lt;$R$10,C5548,$R$10)))</f>
        <v>0</v>
      </c>
      <c r="H5548" t="b">
        <f>IF('Input and Summary Results'!$J$4="yes",'Data Transformation'!F5548,'Data Transformation'!D5548)</f>
        <v>0</v>
      </c>
      <c r="I5548" t="str">
        <f t="shared" si="289"/>
        <v/>
      </c>
    </row>
    <row r="5549" spans="2:9" x14ac:dyDescent="0.55000000000000004">
      <c r="B5549" t="b">
        <f>IF('Input and Summary Results'!D5131=0,FALSE,'Input and Summary Results'!$B5131)</f>
        <v>0</v>
      </c>
      <c r="C5549" t="b">
        <f>IF(OR(B5549=0,'Input and Summary Results'!D5131=0,'Input and Summary Results'!D5131=""),FALSE,'Input and Summary Results'!$D5131)</f>
        <v>0</v>
      </c>
      <c r="D5549" t="b">
        <f>IF(OR(B5549=0,'Input and Summary Results'!E5131=0),FALSE,'Input and Summary Results'!$E5131)</f>
        <v>0</v>
      </c>
      <c r="E5549" t="b">
        <f t="shared" si="290"/>
        <v>0</v>
      </c>
      <c r="F5549" t="b">
        <f t="shared" si="291"/>
        <v>0</v>
      </c>
      <c r="G5549" t="b">
        <f>IF('Input and Summary Results'!$J$4="yes",IF(C5549=FALSE,FALSE,IF('Data Transformation'!E5549&lt;$R$10,E5549,$R$10)),IF(C5549=FALSE,FALSE,IF(C5549&lt;$R$10,C5549,$R$10)))</f>
        <v>0</v>
      </c>
      <c r="H5549" t="b">
        <f>IF('Input and Summary Results'!$J$4="yes",'Data Transformation'!F5549,'Data Transformation'!D5549)</f>
        <v>0</v>
      </c>
      <c r="I5549" t="str">
        <f t="shared" si="289"/>
        <v/>
      </c>
    </row>
    <row r="5550" spans="2:9" x14ac:dyDescent="0.55000000000000004">
      <c r="B5550" t="b">
        <f>IF('Input and Summary Results'!D5132=0,FALSE,'Input and Summary Results'!$B5132)</f>
        <v>0</v>
      </c>
      <c r="C5550" t="b">
        <f>IF(OR(B5550=0,'Input and Summary Results'!D5132=0,'Input and Summary Results'!D5132=""),FALSE,'Input and Summary Results'!$D5132)</f>
        <v>0</v>
      </c>
      <c r="D5550" t="b">
        <f>IF(OR(B5550=0,'Input and Summary Results'!E5132=0),FALSE,'Input and Summary Results'!$E5132)</f>
        <v>0</v>
      </c>
      <c r="E5550" t="b">
        <f t="shared" si="290"/>
        <v>0</v>
      </c>
      <c r="F5550" t="b">
        <f t="shared" si="291"/>
        <v>0</v>
      </c>
      <c r="G5550" t="b">
        <f>IF('Input and Summary Results'!$J$4="yes",IF(C5550=FALSE,FALSE,IF('Data Transformation'!E5550&lt;$R$10,E5550,$R$10)),IF(C5550=FALSE,FALSE,IF(C5550&lt;$R$10,C5550,$R$10)))</f>
        <v>0</v>
      </c>
      <c r="H5550" t="b">
        <f>IF('Input and Summary Results'!$J$4="yes",'Data Transformation'!F5550,'Data Transformation'!D5550)</f>
        <v>0</v>
      </c>
      <c r="I5550" t="str">
        <f t="shared" si="289"/>
        <v/>
      </c>
    </row>
    <row r="5551" spans="2:9" x14ac:dyDescent="0.55000000000000004">
      <c r="B5551" t="b">
        <f>IF('Input and Summary Results'!D5133=0,FALSE,'Input and Summary Results'!$B5133)</f>
        <v>0</v>
      </c>
      <c r="C5551" t="b">
        <f>IF(OR(B5551=0,'Input and Summary Results'!D5133=0,'Input and Summary Results'!D5133=""),FALSE,'Input and Summary Results'!$D5133)</f>
        <v>0</v>
      </c>
      <c r="D5551" t="b">
        <f>IF(OR(B5551=0,'Input and Summary Results'!E5133=0),FALSE,'Input and Summary Results'!$E5133)</f>
        <v>0</v>
      </c>
      <c r="E5551" t="b">
        <f t="shared" si="290"/>
        <v>0</v>
      </c>
      <c r="F5551" t="b">
        <f t="shared" si="291"/>
        <v>0</v>
      </c>
      <c r="G5551" t="b">
        <f>IF('Input and Summary Results'!$J$4="yes",IF(C5551=FALSE,FALSE,IF('Data Transformation'!E5551&lt;$R$10,E5551,$R$10)),IF(C5551=FALSE,FALSE,IF(C5551&lt;$R$10,C5551,$R$10)))</f>
        <v>0</v>
      </c>
      <c r="H5551" t="b">
        <f>IF('Input and Summary Results'!$J$4="yes",'Data Transformation'!F5551,'Data Transformation'!D5551)</f>
        <v>0</v>
      </c>
      <c r="I5551" t="str">
        <f t="shared" si="289"/>
        <v/>
      </c>
    </row>
    <row r="5552" spans="2:9" x14ac:dyDescent="0.55000000000000004">
      <c r="B5552" t="b">
        <f>IF('Input and Summary Results'!D5134=0,FALSE,'Input and Summary Results'!$B5134)</f>
        <v>0</v>
      </c>
      <c r="C5552" t="b">
        <f>IF(OR(B5552=0,'Input and Summary Results'!D5134=0,'Input and Summary Results'!D5134=""),FALSE,'Input and Summary Results'!$D5134)</f>
        <v>0</v>
      </c>
      <c r="D5552" t="b">
        <f>IF(OR(B5552=0,'Input and Summary Results'!E5134=0),FALSE,'Input and Summary Results'!$E5134)</f>
        <v>0</v>
      </c>
      <c r="E5552" t="b">
        <f t="shared" si="290"/>
        <v>0</v>
      </c>
      <c r="F5552" t="b">
        <f t="shared" si="291"/>
        <v>0</v>
      </c>
      <c r="G5552" t="b">
        <f>IF('Input and Summary Results'!$J$4="yes",IF(C5552=FALSE,FALSE,IF('Data Transformation'!E5552&lt;$R$10,E5552,$R$10)),IF(C5552=FALSE,FALSE,IF(C5552&lt;$R$10,C5552,$R$10)))</f>
        <v>0</v>
      </c>
      <c r="H5552" t="b">
        <f>IF('Input and Summary Results'!$J$4="yes",'Data Transformation'!F5552,'Data Transformation'!D5552)</f>
        <v>0</v>
      </c>
      <c r="I5552" t="str">
        <f t="shared" si="289"/>
        <v/>
      </c>
    </row>
    <row r="5553" spans="2:9" x14ac:dyDescent="0.55000000000000004">
      <c r="B5553" t="b">
        <f>IF('Input and Summary Results'!D5135=0,FALSE,'Input and Summary Results'!$B5135)</f>
        <v>0</v>
      </c>
      <c r="C5553" t="b">
        <f>IF(OR(B5553=0,'Input and Summary Results'!D5135=0,'Input and Summary Results'!D5135=""),FALSE,'Input and Summary Results'!$D5135)</f>
        <v>0</v>
      </c>
      <c r="D5553" t="b">
        <f>IF(OR(B5553=0,'Input and Summary Results'!E5135=0),FALSE,'Input and Summary Results'!$E5135)</f>
        <v>0</v>
      </c>
      <c r="E5553" t="b">
        <f t="shared" si="290"/>
        <v>0</v>
      </c>
      <c r="F5553" t="b">
        <f t="shared" si="291"/>
        <v>0</v>
      </c>
      <c r="G5553" t="b">
        <f>IF('Input and Summary Results'!$J$4="yes",IF(C5553=FALSE,FALSE,IF('Data Transformation'!E5553&lt;$R$10,E5553,$R$10)),IF(C5553=FALSE,FALSE,IF(C5553&lt;$R$10,C5553,$R$10)))</f>
        <v>0</v>
      </c>
      <c r="H5553" t="b">
        <f>IF('Input and Summary Results'!$J$4="yes",'Data Transformation'!F5553,'Data Transformation'!D5553)</f>
        <v>0</v>
      </c>
      <c r="I5553" t="str">
        <f t="shared" si="289"/>
        <v/>
      </c>
    </row>
    <row r="5554" spans="2:9" x14ac:dyDescent="0.55000000000000004">
      <c r="B5554" t="b">
        <f>IF('Input and Summary Results'!D5136=0,FALSE,'Input and Summary Results'!$B5136)</f>
        <v>0</v>
      </c>
      <c r="C5554" t="b">
        <f>IF(OR(B5554=0,'Input and Summary Results'!D5136=0,'Input and Summary Results'!D5136=""),FALSE,'Input and Summary Results'!$D5136)</f>
        <v>0</v>
      </c>
      <c r="D5554" t="b">
        <f>IF(OR(B5554=0,'Input and Summary Results'!E5136=0),FALSE,'Input and Summary Results'!$E5136)</f>
        <v>0</v>
      </c>
      <c r="E5554" t="b">
        <f t="shared" si="290"/>
        <v>0</v>
      </c>
      <c r="F5554" t="b">
        <f t="shared" si="291"/>
        <v>0</v>
      </c>
      <c r="G5554" t="b">
        <f>IF('Input and Summary Results'!$J$4="yes",IF(C5554=FALSE,FALSE,IF('Data Transformation'!E5554&lt;$R$10,E5554,$R$10)),IF(C5554=FALSE,FALSE,IF(C5554&lt;$R$10,C5554,$R$10)))</f>
        <v>0</v>
      </c>
      <c r="H5554" t="b">
        <f>IF('Input and Summary Results'!$J$4="yes",'Data Transformation'!F5554,'Data Transformation'!D5554)</f>
        <v>0</v>
      </c>
      <c r="I5554" t="str">
        <f t="shared" si="289"/>
        <v/>
      </c>
    </row>
    <row r="5555" spans="2:9" x14ac:dyDescent="0.55000000000000004">
      <c r="B5555" t="b">
        <f>IF('Input and Summary Results'!D5137=0,FALSE,'Input and Summary Results'!$B5137)</f>
        <v>0</v>
      </c>
      <c r="C5555" t="b">
        <f>IF(OR(B5555=0,'Input and Summary Results'!D5137=0,'Input and Summary Results'!D5137=""),FALSE,'Input and Summary Results'!$D5137)</f>
        <v>0</v>
      </c>
      <c r="D5555" t="b">
        <f>IF(OR(B5555=0,'Input and Summary Results'!E5137=0),FALSE,'Input and Summary Results'!$E5137)</f>
        <v>0</v>
      </c>
      <c r="E5555" t="b">
        <f t="shared" si="290"/>
        <v>0</v>
      </c>
      <c r="F5555" t="b">
        <f t="shared" si="291"/>
        <v>0</v>
      </c>
      <c r="G5555" t="b">
        <f>IF('Input and Summary Results'!$J$4="yes",IF(C5555=FALSE,FALSE,IF('Data Transformation'!E5555&lt;$R$10,E5555,$R$10)),IF(C5555=FALSE,FALSE,IF(C5555&lt;$R$10,C5555,$R$10)))</f>
        <v>0</v>
      </c>
      <c r="H5555" t="b">
        <f>IF('Input and Summary Results'!$J$4="yes",'Data Transformation'!F5555,'Data Transformation'!D5555)</f>
        <v>0</v>
      </c>
      <c r="I5555" t="str">
        <f t="shared" si="289"/>
        <v/>
      </c>
    </row>
    <row r="5556" spans="2:9" x14ac:dyDescent="0.55000000000000004">
      <c r="B5556" t="b">
        <f>IF('Input and Summary Results'!D5138=0,FALSE,'Input and Summary Results'!$B5138)</f>
        <v>0</v>
      </c>
      <c r="C5556" t="b">
        <f>IF(OR(B5556=0,'Input and Summary Results'!D5138=0,'Input and Summary Results'!D5138=""),FALSE,'Input and Summary Results'!$D5138)</f>
        <v>0</v>
      </c>
      <c r="D5556" t="b">
        <f>IF(OR(B5556=0,'Input and Summary Results'!E5138=0),FALSE,'Input and Summary Results'!$E5138)</f>
        <v>0</v>
      </c>
      <c r="E5556" t="b">
        <f t="shared" si="290"/>
        <v>0</v>
      </c>
      <c r="F5556" t="b">
        <f t="shared" si="291"/>
        <v>0</v>
      </c>
      <c r="G5556" t="b">
        <f>IF('Input and Summary Results'!$J$4="yes",IF(C5556=FALSE,FALSE,IF('Data Transformation'!E5556&lt;$R$10,E5556,$R$10)),IF(C5556=FALSE,FALSE,IF(C5556&lt;$R$10,C5556,$R$10)))</f>
        <v>0</v>
      </c>
      <c r="H5556" t="b">
        <f>IF('Input and Summary Results'!$J$4="yes",'Data Transformation'!F5556,'Data Transformation'!D5556)</f>
        <v>0</v>
      </c>
      <c r="I5556" t="str">
        <f t="shared" si="289"/>
        <v/>
      </c>
    </row>
    <row r="5557" spans="2:9" x14ac:dyDescent="0.55000000000000004">
      <c r="B5557" t="b">
        <f>IF('Input and Summary Results'!D5139=0,FALSE,'Input and Summary Results'!$B5139)</f>
        <v>0</v>
      </c>
      <c r="C5557" t="b">
        <f>IF(OR(B5557=0,'Input and Summary Results'!D5139=0,'Input and Summary Results'!D5139=""),FALSE,'Input and Summary Results'!$D5139)</f>
        <v>0</v>
      </c>
      <c r="D5557" t="b">
        <f>IF(OR(B5557=0,'Input and Summary Results'!E5139=0),FALSE,'Input and Summary Results'!$E5139)</f>
        <v>0</v>
      </c>
      <c r="E5557" t="b">
        <f t="shared" si="290"/>
        <v>0</v>
      </c>
      <c r="F5557" t="b">
        <f t="shared" si="291"/>
        <v>0</v>
      </c>
      <c r="G5557" t="b">
        <f>IF('Input and Summary Results'!$J$4="yes",IF(C5557=FALSE,FALSE,IF('Data Transformation'!E5557&lt;$R$10,E5557,$R$10)),IF(C5557=FALSE,FALSE,IF(C5557&lt;$R$10,C5557,$R$10)))</f>
        <v>0</v>
      </c>
      <c r="H5557" t="b">
        <f>IF('Input and Summary Results'!$J$4="yes",'Data Transformation'!F5557,'Data Transformation'!D5557)</f>
        <v>0</v>
      </c>
      <c r="I5557" t="str">
        <f t="shared" si="289"/>
        <v/>
      </c>
    </row>
    <row r="5558" spans="2:9" x14ac:dyDescent="0.55000000000000004">
      <c r="B5558" t="b">
        <f>IF('Input and Summary Results'!D5140=0,FALSE,'Input and Summary Results'!$B5140)</f>
        <v>0</v>
      </c>
      <c r="C5558" t="b">
        <f>IF(OR(B5558=0,'Input and Summary Results'!D5140=0,'Input and Summary Results'!D5140=""),FALSE,'Input and Summary Results'!$D5140)</f>
        <v>0</v>
      </c>
      <c r="D5558" t="b">
        <f>IF(OR(B5558=0,'Input and Summary Results'!E5140=0),FALSE,'Input and Summary Results'!$E5140)</f>
        <v>0</v>
      </c>
      <c r="E5558" t="b">
        <f t="shared" si="290"/>
        <v>0</v>
      </c>
      <c r="F5558" t="b">
        <f t="shared" si="291"/>
        <v>0</v>
      </c>
      <c r="G5558" t="b">
        <f>IF('Input and Summary Results'!$J$4="yes",IF(C5558=FALSE,FALSE,IF('Data Transformation'!E5558&lt;$R$10,E5558,$R$10)),IF(C5558=FALSE,FALSE,IF(C5558&lt;$R$10,C5558,$R$10)))</f>
        <v>0</v>
      </c>
      <c r="H5558" t="b">
        <f>IF('Input and Summary Results'!$J$4="yes",'Data Transformation'!F5558,'Data Transformation'!D5558)</f>
        <v>0</v>
      </c>
      <c r="I5558" t="str">
        <f t="shared" si="289"/>
        <v/>
      </c>
    </row>
    <row r="5559" spans="2:9" x14ac:dyDescent="0.55000000000000004">
      <c r="B5559" t="b">
        <f>IF('Input and Summary Results'!D5141=0,FALSE,'Input and Summary Results'!$B5141)</f>
        <v>0</v>
      </c>
      <c r="C5559" t="b">
        <f>IF(OR(B5559=0,'Input and Summary Results'!D5141=0,'Input and Summary Results'!D5141=""),FALSE,'Input and Summary Results'!$D5141)</f>
        <v>0</v>
      </c>
      <c r="D5559" t="b">
        <f>IF(OR(B5559=0,'Input and Summary Results'!E5141=0),FALSE,'Input and Summary Results'!$E5141)</f>
        <v>0</v>
      </c>
      <c r="E5559" t="b">
        <f t="shared" si="290"/>
        <v>0</v>
      </c>
      <c r="F5559" t="b">
        <f t="shared" si="291"/>
        <v>0</v>
      </c>
      <c r="G5559" t="b">
        <f>IF('Input and Summary Results'!$J$4="yes",IF(C5559=FALSE,FALSE,IF('Data Transformation'!E5559&lt;$R$10,E5559,$R$10)),IF(C5559=FALSE,FALSE,IF(C5559&lt;$R$10,C5559,$R$10)))</f>
        <v>0</v>
      </c>
      <c r="H5559" t="b">
        <f>IF('Input and Summary Results'!$J$4="yes",'Data Transformation'!F5559,'Data Transformation'!D5559)</f>
        <v>0</v>
      </c>
      <c r="I5559" t="str">
        <f t="shared" si="289"/>
        <v/>
      </c>
    </row>
    <row r="5560" spans="2:9" x14ac:dyDescent="0.55000000000000004">
      <c r="B5560" t="b">
        <f>IF('Input and Summary Results'!D5142=0,FALSE,'Input and Summary Results'!$B5142)</f>
        <v>0</v>
      </c>
      <c r="C5560" t="b">
        <f>IF(OR(B5560=0,'Input and Summary Results'!D5142=0,'Input and Summary Results'!D5142=""),FALSE,'Input and Summary Results'!$D5142)</f>
        <v>0</v>
      </c>
      <c r="D5560" t="b">
        <f>IF(OR(B5560=0,'Input and Summary Results'!E5142=0),FALSE,'Input and Summary Results'!$E5142)</f>
        <v>0</v>
      </c>
      <c r="E5560" t="b">
        <f t="shared" si="290"/>
        <v>0</v>
      </c>
      <c r="F5560" t="b">
        <f t="shared" si="291"/>
        <v>0</v>
      </c>
      <c r="G5560" t="b">
        <f>IF('Input and Summary Results'!$J$4="yes",IF(C5560=FALSE,FALSE,IF('Data Transformation'!E5560&lt;$R$10,E5560,$R$10)),IF(C5560=FALSE,FALSE,IF(C5560&lt;$R$10,C5560,$R$10)))</f>
        <v>0</v>
      </c>
      <c r="H5560" t="b">
        <f>IF('Input and Summary Results'!$J$4="yes",'Data Transformation'!F5560,'Data Transformation'!D5560)</f>
        <v>0</v>
      </c>
      <c r="I5560" t="str">
        <f t="shared" si="289"/>
        <v/>
      </c>
    </row>
    <row r="5561" spans="2:9" x14ac:dyDescent="0.55000000000000004">
      <c r="B5561" t="b">
        <f>IF('Input and Summary Results'!D5143=0,FALSE,'Input and Summary Results'!$B5143)</f>
        <v>0</v>
      </c>
      <c r="C5561" t="b">
        <f>IF(OR(B5561=0,'Input and Summary Results'!D5143=0,'Input and Summary Results'!D5143=""),FALSE,'Input and Summary Results'!$D5143)</f>
        <v>0</v>
      </c>
      <c r="D5561" t="b">
        <f>IF(OR(B5561=0,'Input and Summary Results'!E5143=0),FALSE,'Input and Summary Results'!$E5143)</f>
        <v>0</v>
      </c>
      <c r="E5561" t="b">
        <f t="shared" si="290"/>
        <v>0</v>
      </c>
      <c r="F5561" t="b">
        <f t="shared" si="291"/>
        <v>0</v>
      </c>
      <c r="G5561" t="b">
        <f>IF('Input and Summary Results'!$J$4="yes",IF(C5561=FALSE,FALSE,IF('Data Transformation'!E5561&lt;$R$10,E5561,$R$10)),IF(C5561=FALSE,FALSE,IF(C5561&lt;$R$10,C5561,$R$10)))</f>
        <v>0</v>
      </c>
      <c r="H5561" t="b">
        <f>IF('Input and Summary Results'!$J$4="yes",'Data Transformation'!F5561,'Data Transformation'!D5561)</f>
        <v>0</v>
      </c>
      <c r="I5561" t="str">
        <f t="shared" si="289"/>
        <v/>
      </c>
    </row>
    <row r="5562" spans="2:9" x14ac:dyDescent="0.55000000000000004">
      <c r="B5562" t="b">
        <f>IF('Input and Summary Results'!D5144=0,FALSE,'Input and Summary Results'!$B5144)</f>
        <v>0</v>
      </c>
      <c r="C5562" t="b">
        <f>IF(OR(B5562=0,'Input and Summary Results'!D5144=0,'Input and Summary Results'!D5144=""),FALSE,'Input and Summary Results'!$D5144)</f>
        <v>0</v>
      </c>
      <c r="D5562" t="b">
        <f>IF(OR(B5562=0,'Input and Summary Results'!E5144=0),FALSE,'Input and Summary Results'!$E5144)</f>
        <v>0</v>
      </c>
      <c r="E5562" t="b">
        <f t="shared" si="290"/>
        <v>0</v>
      </c>
      <c r="F5562" t="b">
        <f t="shared" si="291"/>
        <v>0</v>
      </c>
      <c r="G5562" t="b">
        <f>IF('Input and Summary Results'!$J$4="yes",IF(C5562=FALSE,FALSE,IF('Data Transformation'!E5562&lt;$R$10,E5562,$R$10)),IF(C5562=FALSE,FALSE,IF(C5562&lt;$R$10,C5562,$R$10)))</f>
        <v>0</v>
      </c>
      <c r="H5562" t="b">
        <f>IF('Input and Summary Results'!$J$4="yes",'Data Transformation'!F5562,'Data Transformation'!D5562)</f>
        <v>0</v>
      </c>
      <c r="I5562" t="str">
        <f t="shared" si="289"/>
        <v/>
      </c>
    </row>
    <row r="5563" spans="2:9" x14ac:dyDescent="0.55000000000000004">
      <c r="B5563" t="b">
        <f>IF('Input and Summary Results'!D5145=0,FALSE,'Input and Summary Results'!$B5145)</f>
        <v>0</v>
      </c>
      <c r="C5563" t="b">
        <f>IF(OR(B5563=0,'Input and Summary Results'!D5145=0,'Input and Summary Results'!D5145=""),FALSE,'Input and Summary Results'!$D5145)</f>
        <v>0</v>
      </c>
      <c r="D5563" t="b">
        <f>IF(OR(B5563=0,'Input and Summary Results'!E5145=0),FALSE,'Input and Summary Results'!$E5145)</f>
        <v>0</v>
      </c>
      <c r="E5563" t="b">
        <f t="shared" si="290"/>
        <v>0</v>
      </c>
      <c r="F5563" t="b">
        <f t="shared" si="291"/>
        <v>0</v>
      </c>
      <c r="G5563" t="b">
        <f>IF('Input and Summary Results'!$J$4="yes",IF(C5563=FALSE,FALSE,IF('Data Transformation'!E5563&lt;$R$10,E5563,$R$10)),IF(C5563=FALSE,FALSE,IF(C5563&lt;$R$10,C5563,$R$10)))</f>
        <v>0</v>
      </c>
      <c r="H5563" t="b">
        <f>IF('Input and Summary Results'!$J$4="yes",'Data Transformation'!F5563,'Data Transformation'!D5563)</f>
        <v>0</v>
      </c>
      <c r="I5563" t="str">
        <f t="shared" si="289"/>
        <v/>
      </c>
    </row>
    <row r="5564" spans="2:9" x14ac:dyDescent="0.55000000000000004">
      <c r="B5564" t="b">
        <f>IF('Input and Summary Results'!D5146=0,FALSE,'Input and Summary Results'!$B5146)</f>
        <v>0</v>
      </c>
      <c r="C5564" t="b">
        <f>IF(OR(B5564=0,'Input and Summary Results'!D5146=0,'Input and Summary Results'!D5146=""),FALSE,'Input and Summary Results'!$D5146)</f>
        <v>0</v>
      </c>
      <c r="D5564" t="b">
        <f>IF(OR(B5564=0,'Input and Summary Results'!E5146=0),FALSE,'Input and Summary Results'!$E5146)</f>
        <v>0</v>
      </c>
      <c r="E5564" t="b">
        <f t="shared" si="290"/>
        <v>0</v>
      </c>
      <c r="F5564" t="b">
        <f t="shared" si="291"/>
        <v>0</v>
      </c>
      <c r="G5564" t="b">
        <f>IF('Input and Summary Results'!$J$4="yes",IF(C5564=FALSE,FALSE,IF('Data Transformation'!E5564&lt;$R$10,E5564,$R$10)),IF(C5564=FALSE,FALSE,IF(C5564&lt;$R$10,C5564,$R$10)))</f>
        <v>0</v>
      </c>
      <c r="H5564" t="b">
        <f>IF('Input and Summary Results'!$J$4="yes",'Data Transformation'!F5564,'Data Transformation'!D5564)</f>
        <v>0</v>
      </c>
      <c r="I5564" t="str">
        <f t="shared" si="289"/>
        <v/>
      </c>
    </row>
    <row r="5565" spans="2:9" x14ac:dyDescent="0.55000000000000004">
      <c r="B5565" t="b">
        <f>IF('Input and Summary Results'!D5147=0,FALSE,'Input and Summary Results'!$B5147)</f>
        <v>0</v>
      </c>
      <c r="C5565" t="b">
        <f>IF(OR(B5565=0,'Input and Summary Results'!D5147=0,'Input and Summary Results'!D5147=""),FALSE,'Input and Summary Results'!$D5147)</f>
        <v>0</v>
      </c>
      <c r="D5565" t="b">
        <f>IF(OR(B5565=0,'Input and Summary Results'!E5147=0),FALSE,'Input and Summary Results'!$E5147)</f>
        <v>0</v>
      </c>
      <c r="E5565" t="b">
        <f t="shared" si="290"/>
        <v>0</v>
      </c>
      <c r="F5565" t="b">
        <f t="shared" si="291"/>
        <v>0</v>
      </c>
      <c r="G5565" t="b">
        <f>IF('Input and Summary Results'!$J$4="yes",IF(C5565=FALSE,FALSE,IF('Data Transformation'!E5565&lt;$R$10,E5565,$R$10)),IF(C5565=FALSE,FALSE,IF(C5565&lt;$R$10,C5565,$R$10)))</f>
        <v>0</v>
      </c>
      <c r="H5565" t="b">
        <f>IF('Input and Summary Results'!$J$4="yes",'Data Transformation'!F5565,'Data Transformation'!D5565)</f>
        <v>0</v>
      </c>
      <c r="I5565" t="str">
        <f t="shared" si="289"/>
        <v/>
      </c>
    </row>
    <row r="5566" spans="2:9" x14ac:dyDescent="0.55000000000000004">
      <c r="B5566" t="b">
        <f>IF('Input and Summary Results'!D5148=0,FALSE,'Input and Summary Results'!$B5148)</f>
        <v>0</v>
      </c>
      <c r="C5566" t="b">
        <f>IF(OR(B5566=0,'Input and Summary Results'!D5148=0,'Input and Summary Results'!D5148=""),FALSE,'Input and Summary Results'!$D5148)</f>
        <v>0</v>
      </c>
      <c r="D5566" t="b">
        <f>IF(OR(B5566=0,'Input and Summary Results'!E5148=0),FALSE,'Input and Summary Results'!$E5148)</f>
        <v>0</v>
      </c>
      <c r="E5566" t="b">
        <f t="shared" si="290"/>
        <v>0</v>
      </c>
      <c r="F5566" t="b">
        <f t="shared" si="291"/>
        <v>0</v>
      </c>
      <c r="G5566" t="b">
        <f>IF('Input and Summary Results'!$J$4="yes",IF(C5566=FALSE,FALSE,IF('Data Transformation'!E5566&lt;$R$10,E5566,$R$10)),IF(C5566=FALSE,FALSE,IF(C5566&lt;$R$10,C5566,$R$10)))</f>
        <v>0</v>
      </c>
      <c r="H5566" t="b">
        <f>IF('Input and Summary Results'!$J$4="yes",'Data Transformation'!F5566,'Data Transformation'!D5566)</f>
        <v>0</v>
      </c>
      <c r="I5566" t="str">
        <f t="shared" si="289"/>
        <v/>
      </c>
    </row>
    <row r="5567" spans="2:9" x14ac:dyDescent="0.55000000000000004">
      <c r="B5567" t="b">
        <f>IF('Input and Summary Results'!D5149=0,FALSE,'Input and Summary Results'!$B5149)</f>
        <v>0</v>
      </c>
      <c r="C5567" t="b">
        <f>IF(OR(B5567=0,'Input and Summary Results'!D5149=0,'Input and Summary Results'!D5149=""),FALSE,'Input and Summary Results'!$D5149)</f>
        <v>0</v>
      </c>
      <c r="D5567" t="b">
        <f>IF(OR(B5567=0,'Input and Summary Results'!E5149=0),FALSE,'Input and Summary Results'!$E5149)</f>
        <v>0</v>
      </c>
      <c r="E5567" t="b">
        <f t="shared" si="290"/>
        <v>0</v>
      </c>
      <c r="F5567" t="b">
        <f t="shared" si="291"/>
        <v>0</v>
      </c>
      <c r="G5567" t="b">
        <f>IF('Input and Summary Results'!$J$4="yes",IF(C5567=FALSE,FALSE,IF('Data Transformation'!E5567&lt;$R$10,E5567,$R$10)),IF(C5567=FALSE,FALSE,IF(C5567&lt;$R$10,C5567,$R$10)))</f>
        <v>0</v>
      </c>
      <c r="H5567" t="b">
        <f>IF('Input and Summary Results'!$J$4="yes",'Data Transformation'!F5567,'Data Transformation'!D5567)</f>
        <v>0</v>
      </c>
      <c r="I5567" t="str">
        <f t="shared" si="289"/>
        <v/>
      </c>
    </row>
    <row r="5568" spans="2:9" x14ac:dyDescent="0.55000000000000004">
      <c r="B5568" t="b">
        <f>IF('Input and Summary Results'!D5150=0,FALSE,'Input and Summary Results'!$B5150)</f>
        <v>0</v>
      </c>
      <c r="C5568" t="b">
        <f>IF(OR(B5568=0,'Input and Summary Results'!D5150=0,'Input and Summary Results'!D5150=""),FALSE,'Input and Summary Results'!$D5150)</f>
        <v>0</v>
      </c>
      <c r="D5568" t="b">
        <f>IF(OR(B5568=0,'Input and Summary Results'!E5150=0),FALSE,'Input and Summary Results'!$E5150)</f>
        <v>0</v>
      </c>
      <c r="E5568" t="b">
        <f t="shared" si="290"/>
        <v>0</v>
      </c>
      <c r="F5568" t="b">
        <f t="shared" si="291"/>
        <v>0</v>
      </c>
      <c r="G5568" t="b">
        <f>IF('Input and Summary Results'!$J$4="yes",IF(C5568=FALSE,FALSE,IF('Data Transformation'!E5568&lt;$R$10,E5568,$R$10)),IF(C5568=FALSE,FALSE,IF(C5568&lt;$R$10,C5568,$R$10)))</f>
        <v>0</v>
      </c>
      <c r="H5568" t="b">
        <f>IF('Input and Summary Results'!$J$4="yes",'Data Transformation'!F5568,'Data Transformation'!D5568)</f>
        <v>0</v>
      </c>
      <c r="I5568" t="str">
        <f t="shared" si="289"/>
        <v/>
      </c>
    </row>
    <row r="5569" spans="2:9" x14ac:dyDescent="0.55000000000000004">
      <c r="B5569" t="b">
        <f>IF('Input and Summary Results'!D5151=0,FALSE,'Input and Summary Results'!$B5151)</f>
        <v>0</v>
      </c>
      <c r="C5569" t="b">
        <f>IF(OR(B5569=0,'Input and Summary Results'!D5151=0,'Input and Summary Results'!D5151=""),FALSE,'Input and Summary Results'!$D5151)</f>
        <v>0</v>
      </c>
      <c r="D5569" t="b">
        <f>IF(OR(B5569=0,'Input and Summary Results'!E5151=0),FALSE,'Input and Summary Results'!$E5151)</f>
        <v>0</v>
      </c>
      <c r="E5569" t="b">
        <f t="shared" si="290"/>
        <v>0</v>
      </c>
      <c r="F5569" t="b">
        <f t="shared" si="291"/>
        <v>0</v>
      </c>
      <c r="G5569" t="b">
        <f>IF('Input and Summary Results'!$J$4="yes",IF(C5569=FALSE,FALSE,IF('Data Transformation'!E5569&lt;$R$10,E5569,$R$10)),IF(C5569=FALSE,FALSE,IF(C5569&lt;$R$10,C5569,$R$10)))</f>
        <v>0</v>
      </c>
      <c r="H5569" t="b">
        <f>IF('Input and Summary Results'!$J$4="yes",'Data Transformation'!F5569,'Data Transformation'!D5569)</f>
        <v>0</v>
      </c>
      <c r="I5569" t="str">
        <f t="shared" si="289"/>
        <v/>
      </c>
    </row>
    <row r="5570" spans="2:9" x14ac:dyDescent="0.55000000000000004">
      <c r="B5570" t="b">
        <f>IF('Input and Summary Results'!D5152=0,FALSE,'Input and Summary Results'!$B5152)</f>
        <v>0</v>
      </c>
      <c r="C5570" t="b">
        <f>IF(OR(B5570=0,'Input and Summary Results'!D5152=0,'Input and Summary Results'!D5152=""),FALSE,'Input and Summary Results'!$D5152)</f>
        <v>0</v>
      </c>
      <c r="D5570" t="b">
        <f>IF(OR(B5570=0,'Input and Summary Results'!E5152=0),FALSE,'Input and Summary Results'!$E5152)</f>
        <v>0</v>
      </c>
      <c r="E5570" t="b">
        <f t="shared" si="290"/>
        <v>0</v>
      </c>
      <c r="F5570" t="b">
        <f t="shared" si="291"/>
        <v>0</v>
      </c>
      <c r="G5570" t="b">
        <f>IF('Input and Summary Results'!$J$4="yes",IF(C5570=FALSE,FALSE,IF('Data Transformation'!E5570&lt;$R$10,E5570,$R$10)),IF(C5570=FALSE,FALSE,IF(C5570&lt;$R$10,C5570,$R$10)))</f>
        <v>0</v>
      </c>
      <c r="H5570" t="b">
        <f>IF('Input and Summary Results'!$J$4="yes",'Data Transformation'!F5570,'Data Transformation'!D5570)</f>
        <v>0</v>
      </c>
      <c r="I5570" t="str">
        <f t="shared" si="289"/>
        <v/>
      </c>
    </row>
    <row r="5571" spans="2:9" x14ac:dyDescent="0.55000000000000004">
      <c r="B5571" t="b">
        <f>IF('Input and Summary Results'!D5153=0,FALSE,'Input and Summary Results'!$B5153)</f>
        <v>0</v>
      </c>
      <c r="C5571" t="b">
        <f>IF(OR(B5571=0,'Input and Summary Results'!D5153=0,'Input and Summary Results'!D5153=""),FALSE,'Input and Summary Results'!$D5153)</f>
        <v>0</v>
      </c>
      <c r="D5571" t="b">
        <f>IF(OR(B5571=0,'Input and Summary Results'!E5153=0),FALSE,'Input and Summary Results'!$E5153)</f>
        <v>0</v>
      </c>
      <c r="E5571" t="b">
        <f t="shared" si="290"/>
        <v>0</v>
      </c>
      <c r="F5571" t="b">
        <f t="shared" si="291"/>
        <v>0</v>
      </c>
      <c r="G5571" t="b">
        <f>IF('Input and Summary Results'!$J$4="yes",IF(C5571=FALSE,FALSE,IF('Data Transformation'!E5571&lt;$R$10,E5571,$R$10)),IF(C5571=FALSE,FALSE,IF(C5571&lt;$R$10,C5571,$R$10)))</f>
        <v>0</v>
      </c>
      <c r="H5571" t="b">
        <f>IF('Input and Summary Results'!$J$4="yes",'Data Transformation'!F5571,'Data Transformation'!D5571)</f>
        <v>0</v>
      </c>
      <c r="I5571" t="str">
        <f t="shared" si="289"/>
        <v/>
      </c>
    </row>
    <row r="5572" spans="2:9" x14ac:dyDescent="0.55000000000000004">
      <c r="B5572" t="b">
        <f>IF('Input and Summary Results'!D5154=0,FALSE,'Input and Summary Results'!$B5154)</f>
        <v>0</v>
      </c>
      <c r="C5572" t="b">
        <f>IF(OR(B5572=0,'Input and Summary Results'!D5154=0,'Input and Summary Results'!D5154=""),FALSE,'Input and Summary Results'!$D5154)</f>
        <v>0</v>
      </c>
      <c r="D5572" t="b">
        <f>IF(OR(B5572=0,'Input and Summary Results'!E5154=0),FALSE,'Input and Summary Results'!$E5154)</f>
        <v>0</v>
      </c>
      <c r="E5572" t="b">
        <f t="shared" si="290"/>
        <v>0</v>
      </c>
      <c r="F5572" t="b">
        <f t="shared" si="291"/>
        <v>0</v>
      </c>
      <c r="G5572" t="b">
        <f>IF('Input and Summary Results'!$J$4="yes",IF(C5572=FALSE,FALSE,IF('Data Transformation'!E5572&lt;$R$10,E5572,$R$10)),IF(C5572=FALSE,FALSE,IF(C5572&lt;$R$10,C5572,$R$10)))</f>
        <v>0</v>
      </c>
      <c r="H5572" t="b">
        <f>IF('Input and Summary Results'!$J$4="yes",'Data Transformation'!F5572,'Data Transformation'!D5572)</f>
        <v>0</v>
      </c>
      <c r="I5572" t="str">
        <f t="shared" si="289"/>
        <v/>
      </c>
    </row>
    <row r="5573" spans="2:9" x14ac:dyDescent="0.55000000000000004">
      <c r="B5573" t="b">
        <f>IF('Input and Summary Results'!D5155=0,FALSE,'Input and Summary Results'!$B5155)</f>
        <v>0</v>
      </c>
      <c r="C5573" t="b">
        <f>IF(OR(B5573=0,'Input and Summary Results'!D5155=0,'Input and Summary Results'!D5155=""),FALSE,'Input and Summary Results'!$D5155)</f>
        <v>0</v>
      </c>
      <c r="D5573" t="b">
        <f>IF(OR(B5573=0,'Input and Summary Results'!E5155=0),FALSE,'Input and Summary Results'!$E5155)</f>
        <v>0</v>
      </c>
      <c r="E5573" t="b">
        <f t="shared" si="290"/>
        <v>0</v>
      </c>
      <c r="F5573" t="b">
        <f t="shared" si="291"/>
        <v>0</v>
      </c>
      <c r="G5573" t="b">
        <f>IF('Input and Summary Results'!$J$4="yes",IF(C5573=FALSE,FALSE,IF('Data Transformation'!E5573&lt;$R$10,E5573,$R$10)),IF(C5573=FALSE,FALSE,IF(C5573&lt;$R$10,C5573,$R$10)))</f>
        <v>0</v>
      </c>
      <c r="H5573" t="b">
        <f>IF('Input and Summary Results'!$J$4="yes",'Data Transformation'!F5573,'Data Transformation'!D5573)</f>
        <v>0</v>
      </c>
      <c r="I5573" t="str">
        <f t="shared" ref="I5573:I5636" si="292">IF(G5573=FALSE,"",B5573)</f>
        <v/>
      </c>
    </row>
    <row r="5574" spans="2:9" x14ac:dyDescent="0.55000000000000004">
      <c r="B5574" t="b">
        <f>IF('Input and Summary Results'!D5156=0,FALSE,'Input and Summary Results'!$B5156)</f>
        <v>0</v>
      </c>
      <c r="C5574" t="b">
        <f>IF(OR(B5574=0,'Input and Summary Results'!D5156=0,'Input and Summary Results'!D5156=""),FALSE,'Input and Summary Results'!$D5156)</f>
        <v>0</v>
      </c>
      <c r="D5574" t="b">
        <f>IF(OR(B5574=0,'Input and Summary Results'!E5156=0),FALSE,'Input and Summary Results'!$E5156)</f>
        <v>0</v>
      </c>
      <c r="E5574" t="b">
        <f t="shared" si="290"/>
        <v>0</v>
      </c>
      <c r="F5574" t="b">
        <f t="shared" si="291"/>
        <v>0</v>
      </c>
      <c r="G5574" t="b">
        <f>IF('Input and Summary Results'!$J$4="yes",IF(C5574=FALSE,FALSE,IF('Data Transformation'!E5574&lt;$R$10,E5574,$R$10)),IF(C5574=FALSE,FALSE,IF(C5574&lt;$R$10,C5574,$R$10)))</f>
        <v>0</v>
      </c>
      <c r="H5574" t="b">
        <f>IF('Input and Summary Results'!$J$4="yes",'Data Transformation'!F5574,'Data Transformation'!D5574)</f>
        <v>0</v>
      </c>
      <c r="I5574" t="str">
        <f t="shared" si="292"/>
        <v/>
      </c>
    </row>
    <row r="5575" spans="2:9" x14ac:dyDescent="0.55000000000000004">
      <c r="B5575" t="b">
        <f>IF('Input and Summary Results'!D5157=0,FALSE,'Input and Summary Results'!$B5157)</f>
        <v>0</v>
      </c>
      <c r="C5575" t="b">
        <f>IF(OR(B5575=0,'Input and Summary Results'!D5157=0,'Input and Summary Results'!D5157=""),FALSE,'Input and Summary Results'!$D5157)</f>
        <v>0</v>
      </c>
      <c r="D5575" t="b">
        <f>IF(OR(B5575=0,'Input and Summary Results'!E5157=0),FALSE,'Input and Summary Results'!$E5157)</f>
        <v>0</v>
      </c>
      <c r="E5575" t="b">
        <f t="shared" si="290"/>
        <v>0</v>
      </c>
      <c r="F5575" t="b">
        <f t="shared" si="291"/>
        <v>0</v>
      </c>
      <c r="G5575" t="b">
        <f>IF('Input and Summary Results'!$J$4="yes",IF(C5575=FALSE,FALSE,IF('Data Transformation'!E5575&lt;$R$10,E5575,$R$10)),IF(C5575=FALSE,FALSE,IF(C5575&lt;$R$10,C5575,$R$10)))</f>
        <v>0</v>
      </c>
      <c r="H5575" t="b">
        <f>IF('Input and Summary Results'!$J$4="yes",'Data Transformation'!F5575,'Data Transformation'!D5575)</f>
        <v>0</v>
      </c>
      <c r="I5575" t="str">
        <f t="shared" si="292"/>
        <v/>
      </c>
    </row>
    <row r="5576" spans="2:9" x14ac:dyDescent="0.55000000000000004">
      <c r="B5576" t="b">
        <f>IF('Input and Summary Results'!D5158=0,FALSE,'Input and Summary Results'!$B5158)</f>
        <v>0</v>
      </c>
      <c r="C5576" t="b">
        <f>IF(OR(B5576=0,'Input and Summary Results'!D5158=0,'Input and Summary Results'!D5158=""),FALSE,'Input and Summary Results'!$D5158)</f>
        <v>0</v>
      </c>
      <c r="D5576" t="b">
        <f>IF(OR(B5576=0,'Input and Summary Results'!E5158=0),FALSE,'Input and Summary Results'!$E5158)</f>
        <v>0</v>
      </c>
      <c r="E5576" t="b">
        <f t="shared" si="290"/>
        <v>0</v>
      </c>
      <c r="F5576" t="b">
        <f t="shared" si="291"/>
        <v>0</v>
      </c>
      <c r="G5576" t="b">
        <f>IF('Input and Summary Results'!$J$4="yes",IF(C5576=FALSE,FALSE,IF('Data Transformation'!E5576&lt;$R$10,E5576,$R$10)),IF(C5576=FALSE,FALSE,IF(C5576&lt;$R$10,C5576,$R$10)))</f>
        <v>0</v>
      </c>
      <c r="H5576" t="b">
        <f>IF('Input and Summary Results'!$J$4="yes",'Data Transformation'!F5576,'Data Transformation'!D5576)</f>
        <v>0</v>
      </c>
      <c r="I5576" t="str">
        <f t="shared" si="292"/>
        <v/>
      </c>
    </row>
    <row r="5577" spans="2:9" x14ac:dyDescent="0.55000000000000004">
      <c r="B5577" t="b">
        <f>IF('Input and Summary Results'!D5159=0,FALSE,'Input and Summary Results'!$B5159)</f>
        <v>0</v>
      </c>
      <c r="C5577" t="b">
        <f>IF(OR(B5577=0,'Input and Summary Results'!D5159=0,'Input and Summary Results'!D5159=""),FALSE,'Input and Summary Results'!$D5159)</f>
        <v>0</v>
      </c>
      <c r="D5577" t="b">
        <f>IF(OR(B5577=0,'Input and Summary Results'!E5159=0),FALSE,'Input and Summary Results'!$E5159)</f>
        <v>0</v>
      </c>
      <c r="E5577" t="b">
        <f t="shared" si="290"/>
        <v>0</v>
      </c>
      <c r="F5577" t="b">
        <f t="shared" si="291"/>
        <v>0</v>
      </c>
      <c r="G5577" t="b">
        <f>IF('Input and Summary Results'!$J$4="yes",IF(C5577=FALSE,FALSE,IF('Data Transformation'!E5577&lt;$R$10,E5577,$R$10)),IF(C5577=FALSE,FALSE,IF(C5577&lt;$R$10,C5577,$R$10)))</f>
        <v>0</v>
      </c>
      <c r="H5577" t="b">
        <f>IF('Input and Summary Results'!$J$4="yes",'Data Transformation'!F5577,'Data Transformation'!D5577)</f>
        <v>0</v>
      </c>
      <c r="I5577" t="str">
        <f t="shared" si="292"/>
        <v/>
      </c>
    </row>
    <row r="5578" spans="2:9" x14ac:dyDescent="0.55000000000000004">
      <c r="B5578" t="b">
        <f>IF('Input and Summary Results'!D5160=0,FALSE,'Input and Summary Results'!$B5160)</f>
        <v>0</v>
      </c>
      <c r="C5578" t="b">
        <f>IF(OR(B5578=0,'Input and Summary Results'!D5160=0,'Input and Summary Results'!D5160=""),FALSE,'Input and Summary Results'!$D5160)</f>
        <v>0</v>
      </c>
      <c r="D5578" t="b">
        <f>IF(OR(B5578=0,'Input and Summary Results'!E5160=0),FALSE,'Input and Summary Results'!$E5160)</f>
        <v>0</v>
      </c>
      <c r="E5578" t="b">
        <f t="shared" si="290"/>
        <v>0</v>
      </c>
      <c r="F5578" t="b">
        <f t="shared" si="291"/>
        <v>0</v>
      </c>
      <c r="G5578" t="b">
        <f>IF('Input and Summary Results'!$J$4="yes",IF(C5578=FALSE,FALSE,IF('Data Transformation'!E5578&lt;$R$10,E5578,$R$10)),IF(C5578=FALSE,FALSE,IF(C5578&lt;$R$10,C5578,$R$10)))</f>
        <v>0</v>
      </c>
      <c r="H5578" t="b">
        <f>IF('Input and Summary Results'!$J$4="yes",'Data Transformation'!F5578,'Data Transformation'!D5578)</f>
        <v>0</v>
      </c>
      <c r="I5578" t="str">
        <f t="shared" si="292"/>
        <v/>
      </c>
    </row>
    <row r="5579" spans="2:9" x14ac:dyDescent="0.55000000000000004">
      <c r="B5579" t="b">
        <f>IF('Input and Summary Results'!D5161=0,FALSE,'Input and Summary Results'!$B5161)</f>
        <v>0</v>
      </c>
      <c r="C5579" t="b">
        <f>IF(OR(B5579=0,'Input and Summary Results'!D5161=0,'Input and Summary Results'!D5161=""),FALSE,'Input and Summary Results'!$D5161)</f>
        <v>0</v>
      </c>
      <c r="D5579" t="b">
        <f>IF(OR(B5579=0,'Input and Summary Results'!E5161=0),FALSE,'Input and Summary Results'!$E5161)</f>
        <v>0</v>
      </c>
      <c r="E5579" t="b">
        <f t="shared" si="290"/>
        <v>0</v>
      </c>
      <c r="F5579" t="b">
        <f t="shared" si="291"/>
        <v>0</v>
      </c>
      <c r="G5579" t="b">
        <f>IF('Input and Summary Results'!$J$4="yes",IF(C5579=FALSE,FALSE,IF('Data Transformation'!E5579&lt;$R$10,E5579,$R$10)),IF(C5579=FALSE,FALSE,IF(C5579&lt;$R$10,C5579,$R$10)))</f>
        <v>0</v>
      </c>
      <c r="H5579" t="b">
        <f>IF('Input and Summary Results'!$J$4="yes",'Data Transformation'!F5579,'Data Transformation'!D5579)</f>
        <v>0</v>
      </c>
      <c r="I5579" t="str">
        <f t="shared" si="292"/>
        <v/>
      </c>
    </row>
    <row r="5580" spans="2:9" x14ac:dyDescent="0.55000000000000004">
      <c r="B5580" t="b">
        <f>IF('Input and Summary Results'!D5162=0,FALSE,'Input and Summary Results'!$B5162)</f>
        <v>0</v>
      </c>
      <c r="C5580" t="b">
        <f>IF(OR(B5580=0,'Input and Summary Results'!D5162=0,'Input and Summary Results'!D5162=""),FALSE,'Input and Summary Results'!$D5162)</f>
        <v>0</v>
      </c>
      <c r="D5580" t="b">
        <f>IF(OR(B5580=0,'Input and Summary Results'!E5162=0),FALSE,'Input and Summary Results'!$E5162)</f>
        <v>0</v>
      </c>
      <c r="E5580" t="b">
        <f t="shared" si="290"/>
        <v>0</v>
      </c>
      <c r="F5580" t="b">
        <f t="shared" si="291"/>
        <v>0</v>
      </c>
      <c r="G5580" t="b">
        <f>IF('Input and Summary Results'!$J$4="yes",IF(C5580=FALSE,FALSE,IF('Data Transformation'!E5580&lt;$R$10,E5580,$R$10)),IF(C5580=FALSE,FALSE,IF(C5580&lt;$R$10,C5580,$R$10)))</f>
        <v>0</v>
      </c>
      <c r="H5580" t="b">
        <f>IF('Input and Summary Results'!$J$4="yes",'Data Transformation'!F5580,'Data Transformation'!D5580)</f>
        <v>0</v>
      </c>
      <c r="I5580" t="str">
        <f t="shared" si="292"/>
        <v/>
      </c>
    </row>
    <row r="5581" spans="2:9" x14ac:dyDescent="0.55000000000000004">
      <c r="B5581" t="b">
        <f>IF('Input and Summary Results'!D5163=0,FALSE,'Input and Summary Results'!$B5163)</f>
        <v>0</v>
      </c>
      <c r="C5581" t="b">
        <f>IF(OR(B5581=0,'Input and Summary Results'!D5163=0,'Input and Summary Results'!D5163=""),FALSE,'Input and Summary Results'!$D5163)</f>
        <v>0</v>
      </c>
      <c r="D5581" t="b">
        <f>IF(OR(B5581=0,'Input and Summary Results'!E5163=0),FALSE,'Input and Summary Results'!$E5163)</f>
        <v>0</v>
      </c>
      <c r="E5581" t="b">
        <f t="shared" si="290"/>
        <v>0</v>
      </c>
      <c r="F5581" t="b">
        <f t="shared" si="291"/>
        <v>0</v>
      </c>
      <c r="G5581" t="b">
        <f>IF('Input and Summary Results'!$J$4="yes",IF(C5581=FALSE,FALSE,IF('Data Transformation'!E5581&lt;$R$10,E5581,$R$10)),IF(C5581=FALSE,FALSE,IF(C5581&lt;$R$10,C5581,$R$10)))</f>
        <v>0</v>
      </c>
      <c r="H5581" t="b">
        <f>IF('Input and Summary Results'!$J$4="yes",'Data Transformation'!F5581,'Data Transformation'!D5581)</f>
        <v>0</v>
      </c>
      <c r="I5581" t="str">
        <f t="shared" si="292"/>
        <v/>
      </c>
    </row>
    <row r="5582" spans="2:9" x14ac:dyDescent="0.55000000000000004">
      <c r="B5582" t="b">
        <f>IF('Input and Summary Results'!D5164=0,FALSE,'Input and Summary Results'!$B5164)</f>
        <v>0</v>
      </c>
      <c r="C5582" t="b">
        <f>IF(OR(B5582=0,'Input and Summary Results'!D5164=0,'Input and Summary Results'!D5164=""),FALSE,'Input and Summary Results'!$D5164)</f>
        <v>0</v>
      </c>
      <c r="D5582" t="b">
        <f>IF(OR(B5582=0,'Input and Summary Results'!E5164=0),FALSE,'Input and Summary Results'!$E5164)</f>
        <v>0</v>
      </c>
      <c r="E5582" t="b">
        <f t="shared" si="290"/>
        <v>0</v>
      </c>
      <c r="F5582" t="b">
        <f t="shared" si="291"/>
        <v>0</v>
      </c>
      <c r="G5582" t="b">
        <f>IF('Input and Summary Results'!$J$4="yes",IF(C5582=FALSE,FALSE,IF('Data Transformation'!E5582&lt;$R$10,E5582,$R$10)),IF(C5582=FALSE,FALSE,IF(C5582&lt;$R$10,C5582,$R$10)))</f>
        <v>0</v>
      </c>
      <c r="H5582" t="b">
        <f>IF('Input and Summary Results'!$J$4="yes",'Data Transformation'!F5582,'Data Transformation'!D5582)</f>
        <v>0</v>
      </c>
      <c r="I5582" t="str">
        <f t="shared" si="292"/>
        <v/>
      </c>
    </row>
    <row r="5583" spans="2:9" x14ac:dyDescent="0.55000000000000004">
      <c r="B5583" t="b">
        <f>IF('Input and Summary Results'!D5165=0,FALSE,'Input and Summary Results'!$B5165)</f>
        <v>0</v>
      </c>
      <c r="C5583" t="b">
        <f>IF(OR(B5583=0,'Input and Summary Results'!D5165=0,'Input and Summary Results'!D5165=""),FALSE,'Input and Summary Results'!$D5165)</f>
        <v>0</v>
      </c>
      <c r="D5583" t="b">
        <f>IF(OR(B5583=0,'Input and Summary Results'!E5165=0),FALSE,'Input and Summary Results'!$E5165)</f>
        <v>0</v>
      </c>
      <c r="E5583" t="b">
        <f t="shared" si="290"/>
        <v>0</v>
      </c>
      <c r="F5583" t="b">
        <f t="shared" si="291"/>
        <v>0</v>
      </c>
      <c r="G5583" t="b">
        <f>IF('Input and Summary Results'!$J$4="yes",IF(C5583=FALSE,FALSE,IF('Data Transformation'!E5583&lt;$R$10,E5583,$R$10)),IF(C5583=FALSE,FALSE,IF(C5583&lt;$R$10,C5583,$R$10)))</f>
        <v>0</v>
      </c>
      <c r="H5583" t="b">
        <f>IF('Input and Summary Results'!$J$4="yes",'Data Transformation'!F5583,'Data Transformation'!D5583)</f>
        <v>0</v>
      </c>
      <c r="I5583" t="str">
        <f t="shared" si="292"/>
        <v/>
      </c>
    </row>
    <row r="5584" spans="2:9" x14ac:dyDescent="0.55000000000000004">
      <c r="B5584" t="b">
        <f>IF('Input and Summary Results'!D5166=0,FALSE,'Input and Summary Results'!$B5166)</f>
        <v>0</v>
      </c>
      <c r="C5584" t="b">
        <f>IF(OR(B5584=0,'Input and Summary Results'!D5166=0,'Input and Summary Results'!D5166=""),FALSE,'Input and Summary Results'!$D5166)</f>
        <v>0</v>
      </c>
      <c r="D5584" t="b">
        <f>IF(OR(B5584=0,'Input and Summary Results'!E5166=0),FALSE,'Input and Summary Results'!$E5166)</f>
        <v>0</v>
      </c>
      <c r="E5584" t="b">
        <f t="shared" si="290"/>
        <v>0</v>
      </c>
      <c r="F5584" t="b">
        <f t="shared" si="291"/>
        <v>0</v>
      </c>
      <c r="G5584" t="b">
        <f>IF('Input and Summary Results'!$J$4="yes",IF(C5584=FALSE,FALSE,IF('Data Transformation'!E5584&lt;$R$10,E5584,$R$10)),IF(C5584=FALSE,FALSE,IF(C5584&lt;$R$10,C5584,$R$10)))</f>
        <v>0</v>
      </c>
      <c r="H5584" t="b">
        <f>IF('Input and Summary Results'!$J$4="yes",'Data Transformation'!F5584,'Data Transformation'!D5584)</f>
        <v>0</v>
      </c>
      <c r="I5584" t="str">
        <f t="shared" si="292"/>
        <v/>
      </c>
    </row>
    <row r="5585" spans="2:9" x14ac:dyDescent="0.55000000000000004">
      <c r="B5585" t="b">
        <f>IF('Input and Summary Results'!D5167=0,FALSE,'Input and Summary Results'!$B5167)</f>
        <v>0</v>
      </c>
      <c r="C5585" t="b">
        <f>IF(OR(B5585=0,'Input and Summary Results'!D5167=0,'Input and Summary Results'!D5167=""),FALSE,'Input and Summary Results'!$D5167)</f>
        <v>0</v>
      </c>
      <c r="D5585" t="b">
        <f>IF(OR(B5585=0,'Input and Summary Results'!E5167=0),FALSE,'Input and Summary Results'!$E5167)</f>
        <v>0</v>
      </c>
      <c r="E5585" t="b">
        <f t="shared" si="290"/>
        <v>0</v>
      </c>
      <c r="F5585" t="b">
        <f t="shared" si="291"/>
        <v>0</v>
      </c>
      <c r="G5585" t="b">
        <f>IF('Input and Summary Results'!$J$4="yes",IF(C5585=FALSE,FALSE,IF('Data Transformation'!E5585&lt;$R$10,E5585,$R$10)),IF(C5585=FALSE,FALSE,IF(C5585&lt;$R$10,C5585,$R$10)))</f>
        <v>0</v>
      </c>
      <c r="H5585" t="b">
        <f>IF('Input and Summary Results'!$J$4="yes",'Data Transformation'!F5585,'Data Transformation'!D5585)</f>
        <v>0</v>
      </c>
      <c r="I5585" t="str">
        <f t="shared" si="292"/>
        <v/>
      </c>
    </row>
    <row r="5586" spans="2:9" x14ac:dyDescent="0.55000000000000004">
      <c r="B5586" t="b">
        <f>IF('Input and Summary Results'!D5168=0,FALSE,'Input and Summary Results'!$B5168)</f>
        <v>0</v>
      </c>
      <c r="C5586" t="b">
        <f>IF(OR(B5586=0,'Input and Summary Results'!D5168=0,'Input and Summary Results'!D5168=""),FALSE,'Input and Summary Results'!$D5168)</f>
        <v>0</v>
      </c>
      <c r="D5586" t="b">
        <f>IF(OR(B5586=0,'Input and Summary Results'!E5168=0),FALSE,'Input and Summary Results'!$E5168)</f>
        <v>0</v>
      </c>
      <c r="E5586" t="b">
        <f t="shared" si="290"/>
        <v>0</v>
      </c>
      <c r="F5586" t="b">
        <f t="shared" si="291"/>
        <v>0</v>
      </c>
      <c r="G5586" t="b">
        <f>IF('Input and Summary Results'!$J$4="yes",IF(C5586=FALSE,FALSE,IF('Data Transformation'!E5586&lt;$R$10,E5586,$R$10)),IF(C5586=FALSE,FALSE,IF(C5586&lt;$R$10,C5586,$R$10)))</f>
        <v>0</v>
      </c>
      <c r="H5586" t="b">
        <f>IF('Input and Summary Results'!$J$4="yes",'Data Transformation'!F5586,'Data Transformation'!D5586)</f>
        <v>0</v>
      </c>
      <c r="I5586" t="str">
        <f t="shared" si="292"/>
        <v/>
      </c>
    </row>
    <row r="5587" spans="2:9" x14ac:dyDescent="0.55000000000000004">
      <c r="B5587" t="b">
        <f>IF('Input and Summary Results'!D5169=0,FALSE,'Input and Summary Results'!$B5169)</f>
        <v>0</v>
      </c>
      <c r="C5587" t="b">
        <f>IF(OR(B5587=0,'Input and Summary Results'!D5169=0,'Input and Summary Results'!D5169=""),FALSE,'Input and Summary Results'!$D5169)</f>
        <v>0</v>
      </c>
      <c r="D5587" t="b">
        <f>IF(OR(B5587=0,'Input and Summary Results'!E5169=0),FALSE,'Input and Summary Results'!$E5169)</f>
        <v>0</v>
      </c>
      <c r="E5587" t="b">
        <f t="shared" si="290"/>
        <v>0</v>
      </c>
      <c r="F5587" t="b">
        <f t="shared" si="291"/>
        <v>0</v>
      </c>
      <c r="G5587" t="b">
        <f>IF('Input and Summary Results'!$J$4="yes",IF(C5587=FALSE,FALSE,IF('Data Transformation'!E5587&lt;$R$10,E5587,$R$10)),IF(C5587=FALSE,FALSE,IF(C5587&lt;$R$10,C5587,$R$10)))</f>
        <v>0</v>
      </c>
      <c r="H5587" t="b">
        <f>IF('Input and Summary Results'!$J$4="yes",'Data Transformation'!F5587,'Data Transformation'!D5587)</f>
        <v>0</v>
      </c>
      <c r="I5587" t="str">
        <f t="shared" si="292"/>
        <v/>
      </c>
    </row>
    <row r="5588" spans="2:9" x14ac:dyDescent="0.55000000000000004">
      <c r="B5588" t="b">
        <f>IF('Input and Summary Results'!D5170=0,FALSE,'Input and Summary Results'!$B5170)</f>
        <v>0</v>
      </c>
      <c r="C5588" t="b">
        <f>IF(OR(B5588=0,'Input and Summary Results'!D5170=0,'Input and Summary Results'!D5170=""),FALSE,'Input and Summary Results'!$D5170)</f>
        <v>0</v>
      </c>
      <c r="D5588" t="b">
        <f>IF(OR(B5588=0,'Input and Summary Results'!E5170=0),FALSE,'Input and Summary Results'!$E5170)</f>
        <v>0</v>
      </c>
      <c r="E5588" t="b">
        <f t="shared" si="290"/>
        <v>0</v>
      </c>
      <c r="F5588" t="b">
        <f t="shared" si="291"/>
        <v>0</v>
      </c>
      <c r="G5588" t="b">
        <f>IF('Input and Summary Results'!$J$4="yes",IF(C5588=FALSE,FALSE,IF('Data Transformation'!E5588&lt;$R$10,E5588,$R$10)),IF(C5588=FALSE,FALSE,IF(C5588&lt;$R$10,C5588,$R$10)))</f>
        <v>0</v>
      </c>
      <c r="H5588" t="b">
        <f>IF('Input and Summary Results'!$J$4="yes",'Data Transformation'!F5588,'Data Transformation'!D5588)</f>
        <v>0</v>
      </c>
      <c r="I5588" t="str">
        <f t="shared" si="292"/>
        <v/>
      </c>
    </row>
    <row r="5589" spans="2:9" x14ac:dyDescent="0.55000000000000004">
      <c r="B5589" t="b">
        <f>IF('Input and Summary Results'!D5171=0,FALSE,'Input and Summary Results'!$B5171)</f>
        <v>0</v>
      </c>
      <c r="C5589" t="b">
        <f>IF(OR(B5589=0,'Input and Summary Results'!D5171=0,'Input and Summary Results'!D5171=""),FALSE,'Input and Summary Results'!$D5171)</f>
        <v>0</v>
      </c>
      <c r="D5589" t="b">
        <f>IF(OR(B5589=0,'Input and Summary Results'!E5171=0),FALSE,'Input and Summary Results'!$E5171)</f>
        <v>0</v>
      </c>
      <c r="E5589" t="b">
        <f t="shared" si="290"/>
        <v>0</v>
      </c>
      <c r="F5589" t="b">
        <f t="shared" si="291"/>
        <v>0</v>
      </c>
      <c r="G5589" t="b">
        <f>IF('Input and Summary Results'!$J$4="yes",IF(C5589=FALSE,FALSE,IF('Data Transformation'!E5589&lt;$R$10,E5589,$R$10)),IF(C5589=FALSE,FALSE,IF(C5589&lt;$R$10,C5589,$R$10)))</f>
        <v>0</v>
      </c>
      <c r="H5589" t="b">
        <f>IF('Input and Summary Results'!$J$4="yes",'Data Transformation'!F5589,'Data Transformation'!D5589)</f>
        <v>0</v>
      </c>
      <c r="I5589" t="str">
        <f t="shared" si="292"/>
        <v/>
      </c>
    </row>
    <row r="5590" spans="2:9" x14ac:dyDescent="0.55000000000000004">
      <c r="B5590" t="b">
        <f>IF('Input and Summary Results'!D5172=0,FALSE,'Input and Summary Results'!$B5172)</f>
        <v>0</v>
      </c>
      <c r="C5590" t="b">
        <f>IF(OR(B5590=0,'Input and Summary Results'!D5172=0,'Input and Summary Results'!D5172=""),FALSE,'Input and Summary Results'!$D5172)</f>
        <v>0</v>
      </c>
      <c r="D5590" t="b">
        <f>IF(OR(B5590=0,'Input and Summary Results'!E5172=0),FALSE,'Input and Summary Results'!$E5172)</f>
        <v>0</v>
      </c>
      <c r="E5590" t="b">
        <f t="shared" si="290"/>
        <v>0</v>
      </c>
      <c r="F5590" t="b">
        <f t="shared" si="291"/>
        <v>0</v>
      </c>
      <c r="G5590" t="b">
        <f>IF('Input and Summary Results'!$J$4="yes",IF(C5590=FALSE,FALSE,IF('Data Transformation'!E5590&lt;$R$10,E5590,$R$10)),IF(C5590=FALSE,FALSE,IF(C5590&lt;$R$10,C5590,$R$10)))</f>
        <v>0</v>
      </c>
      <c r="H5590" t="b">
        <f>IF('Input and Summary Results'!$J$4="yes",'Data Transformation'!F5590,'Data Transformation'!D5590)</f>
        <v>0</v>
      </c>
      <c r="I5590" t="str">
        <f t="shared" si="292"/>
        <v/>
      </c>
    </row>
    <row r="5591" spans="2:9" x14ac:dyDescent="0.55000000000000004">
      <c r="B5591" t="b">
        <f>IF('Input and Summary Results'!D5173=0,FALSE,'Input and Summary Results'!$B5173)</f>
        <v>0</v>
      </c>
      <c r="C5591" t="b">
        <f>IF(OR(B5591=0,'Input and Summary Results'!D5173=0,'Input and Summary Results'!D5173=""),FALSE,'Input and Summary Results'!$D5173)</f>
        <v>0</v>
      </c>
      <c r="D5591" t="b">
        <f>IF(OR(B5591=0,'Input and Summary Results'!E5173=0),FALSE,'Input and Summary Results'!$E5173)</f>
        <v>0</v>
      </c>
      <c r="E5591" t="b">
        <f t="shared" si="290"/>
        <v>0</v>
      </c>
      <c r="F5591" t="b">
        <f t="shared" si="291"/>
        <v>0</v>
      </c>
      <c r="G5591" t="b">
        <f>IF('Input and Summary Results'!$J$4="yes",IF(C5591=FALSE,FALSE,IF('Data Transformation'!E5591&lt;$R$10,E5591,$R$10)),IF(C5591=FALSE,FALSE,IF(C5591&lt;$R$10,C5591,$R$10)))</f>
        <v>0</v>
      </c>
      <c r="H5591" t="b">
        <f>IF('Input and Summary Results'!$J$4="yes",'Data Transformation'!F5591,'Data Transformation'!D5591)</f>
        <v>0</v>
      </c>
      <c r="I5591" t="str">
        <f t="shared" si="292"/>
        <v/>
      </c>
    </row>
    <row r="5592" spans="2:9" x14ac:dyDescent="0.55000000000000004">
      <c r="B5592" t="b">
        <f>IF('Input and Summary Results'!D5174=0,FALSE,'Input and Summary Results'!$B5174)</f>
        <v>0</v>
      </c>
      <c r="C5592" t="b">
        <f>IF(OR(B5592=0,'Input and Summary Results'!D5174=0,'Input and Summary Results'!D5174=""),FALSE,'Input and Summary Results'!$D5174)</f>
        <v>0</v>
      </c>
      <c r="D5592" t="b">
        <f>IF(OR(B5592=0,'Input and Summary Results'!E5174=0),FALSE,'Input and Summary Results'!$E5174)</f>
        <v>0</v>
      </c>
      <c r="E5592" t="b">
        <f t="shared" si="290"/>
        <v>0</v>
      </c>
      <c r="F5592" t="b">
        <f t="shared" si="291"/>
        <v>0</v>
      </c>
      <c r="G5592" t="b">
        <f>IF('Input and Summary Results'!$J$4="yes",IF(C5592=FALSE,FALSE,IF('Data Transformation'!E5592&lt;$R$10,E5592,$R$10)),IF(C5592=FALSE,FALSE,IF(C5592&lt;$R$10,C5592,$R$10)))</f>
        <v>0</v>
      </c>
      <c r="H5592" t="b">
        <f>IF('Input and Summary Results'!$J$4="yes",'Data Transformation'!F5592,'Data Transformation'!D5592)</f>
        <v>0</v>
      </c>
      <c r="I5592" t="str">
        <f t="shared" si="292"/>
        <v/>
      </c>
    </row>
    <row r="5593" spans="2:9" x14ac:dyDescent="0.55000000000000004">
      <c r="B5593" t="b">
        <f>IF('Input and Summary Results'!D5175=0,FALSE,'Input and Summary Results'!$B5175)</f>
        <v>0</v>
      </c>
      <c r="C5593" t="b">
        <f>IF(OR(B5593=0,'Input and Summary Results'!D5175=0,'Input and Summary Results'!D5175=""),FALSE,'Input and Summary Results'!$D5175)</f>
        <v>0</v>
      </c>
      <c r="D5593" t="b">
        <f>IF(OR(B5593=0,'Input and Summary Results'!E5175=0),FALSE,'Input and Summary Results'!$E5175)</f>
        <v>0</v>
      </c>
      <c r="E5593" t="b">
        <f t="shared" si="290"/>
        <v>0</v>
      </c>
      <c r="F5593" t="b">
        <f t="shared" si="291"/>
        <v>0</v>
      </c>
      <c r="G5593" t="b">
        <f>IF('Input and Summary Results'!$J$4="yes",IF(C5593=FALSE,FALSE,IF('Data Transformation'!E5593&lt;$R$10,E5593,$R$10)),IF(C5593=FALSE,FALSE,IF(C5593&lt;$R$10,C5593,$R$10)))</f>
        <v>0</v>
      </c>
      <c r="H5593" t="b">
        <f>IF('Input and Summary Results'!$J$4="yes",'Data Transformation'!F5593,'Data Transformation'!D5593)</f>
        <v>0</v>
      </c>
      <c r="I5593" t="str">
        <f t="shared" si="292"/>
        <v/>
      </c>
    </row>
    <row r="5594" spans="2:9" x14ac:dyDescent="0.55000000000000004">
      <c r="B5594" t="b">
        <f>IF('Input and Summary Results'!D5176=0,FALSE,'Input and Summary Results'!$B5176)</f>
        <v>0</v>
      </c>
      <c r="C5594" t="b">
        <f>IF(OR(B5594=0,'Input and Summary Results'!D5176=0,'Input and Summary Results'!D5176=""),FALSE,'Input and Summary Results'!$D5176)</f>
        <v>0</v>
      </c>
      <c r="D5594" t="b">
        <f>IF(OR(B5594=0,'Input and Summary Results'!E5176=0),FALSE,'Input and Summary Results'!$E5176)</f>
        <v>0</v>
      </c>
      <c r="E5594" t="b">
        <f t="shared" si="290"/>
        <v>0</v>
      </c>
      <c r="F5594" t="b">
        <f t="shared" si="291"/>
        <v>0</v>
      </c>
      <c r="G5594" t="b">
        <f>IF('Input and Summary Results'!$J$4="yes",IF(C5594=FALSE,FALSE,IF('Data Transformation'!E5594&lt;$R$10,E5594,$R$10)),IF(C5594=FALSE,FALSE,IF(C5594&lt;$R$10,C5594,$R$10)))</f>
        <v>0</v>
      </c>
      <c r="H5594" t="b">
        <f>IF('Input and Summary Results'!$J$4="yes",'Data Transformation'!F5594,'Data Transformation'!D5594)</f>
        <v>0</v>
      </c>
      <c r="I5594" t="str">
        <f t="shared" si="292"/>
        <v/>
      </c>
    </row>
    <row r="5595" spans="2:9" x14ac:dyDescent="0.55000000000000004">
      <c r="B5595" t="b">
        <f>IF('Input and Summary Results'!D5177=0,FALSE,'Input and Summary Results'!$B5177)</f>
        <v>0</v>
      </c>
      <c r="C5595" t="b">
        <f>IF(OR(B5595=0,'Input and Summary Results'!D5177=0,'Input and Summary Results'!D5177=""),FALSE,'Input and Summary Results'!$D5177)</f>
        <v>0</v>
      </c>
      <c r="D5595" t="b">
        <f>IF(OR(B5595=0,'Input and Summary Results'!E5177=0),FALSE,'Input and Summary Results'!$E5177)</f>
        <v>0</v>
      </c>
      <c r="E5595" t="b">
        <f t="shared" si="290"/>
        <v>0</v>
      </c>
      <c r="F5595" t="b">
        <f t="shared" si="291"/>
        <v>0</v>
      </c>
      <c r="G5595" t="b">
        <f>IF('Input and Summary Results'!$J$4="yes",IF(C5595=FALSE,FALSE,IF('Data Transformation'!E5595&lt;$R$10,E5595,$R$10)),IF(C5595=FALSE,FALSE,IF(C5595&lt;$R$10,C5595,$R$10)))</f>
        <v>0</v>
      </c>
      <c r="H5595" t="b">
        <f>IF('Input and Summary Results'!$J$4="yes",'Data Transformation'!F5595,'Data Transformation'!D5595)</f>
        <v>0</v>
      </c>
      <c r="I5595" t="str">
        <f t="shared" si="292"/>
        <v/>
      </c>
    </row>
    <row r="5596" spans="2:9" x14ac:dyDescent="0.55000000000000004">
      <c r="B5596" t="b">
        <f>IF('Input and Summary Results'!D5178=0,FALSE,'Input and Summary Results'!$B5178)</f>
        <v>0</v>
      </c>
      <c r="C5596" t="b">
        <f>IF(OR(B5596=0,'Input and Summary Results'!D5178=0,'Input and Summary Results'!D5178=""),FALSE,'Input and Summary Results'!$D5178)</f>
        <v>0</v>
      </c>
      <c r="D5596" t="b">
        <f>IF(OR(B5596=0,'Input and Summary Results'!E5178=0),FALSE,'Input and Summary Results'!$E5178)</f>
        <v>0</v>
      </c>
      <c r="E5596" t="b">
        <f t="shared" si="290"/>
        <v>0</v>
      </c>
      <c r="F5596" t="b">
        <f t="shared" si="291"/>
        <v>0</v>
      </c>
      <c r="G5596" t="b">
        <f>IF('Input and Summary Results'!$J$4="yes",IF(C5596=FALSE,FALSE,IF('Data Transformation'!E5596&lt;$R$10,E5596,$R$10)),IF(C5596=FALSE,FALSE,IF(C5596&lt;$R$10,C5596,$R$10)))</f>
        <v>0</v>
      </c>
      <c r="H5596" t="b">
        <f>IF('Input and Summary Results'!$J$4="yes",'Data Transformation'!F5596,'Data Transformation'!D5596)</f>
        <v>0</v>
      </c>
      <c r="I5596" t="str">
        <f t="shared" si="292"/>
        <v/>
      </c>
    </row>
    <row r="5597" spans="2:9" x14ac:dyDescent="0.55000000000000004">
      <c r="B5597" t="b">
        <f>IF('Input and Summary Results'!D5179=0,FALSE,'Input and Summary Results'!$B5179)</f>
        <v>0</v>
      </c>
      <c r="C5597" t="b">
        <f>IF(OR(B5597=0,'Input and Summary Results'!D5179=0,'Input and Summary Results'!D5179=""),FALSE,'Input and Summary Results'!$D5179)</f>
        <v>0</v>
      </c>
      <c r="D5597" t="b">
        <f>IF(OR(B5597=0,'Input and Summary Results'!E5179=0),FALSE,'Input and Summary Results'!$E5179)</f>
        <v>0</v>
      </c>
      <c r="E5597" t="b">
        <f t="shared" si="290"/>
        <v>0</v>
      </c>
      <c r="F5597" t="b">
        <f t="shared" si="291"/>
        <v>0</v>
      </c>
      <c r="G5597" t="b">
        <f>IF('Input and Summary Results'!$J$4="yes",IF(C5597=FALSE,FALSE,IF('Data Transformation'!E5597&lt;$R$10,E5597,$R$10)),IF(C5597=FALSE,FALSE,IF(C5597&lt;$R$10,C5597,$R$10)))</f>
        <v>0</v>
      </c>
      <c r="H5597" t="b">
        <f>IF('Input and Summary Results'!$J$4="yes",'Data Transformation'!F5597,'Data Transformation'!D5597)</f>
        <v>0</v>
      </c>
      <c r="I5597" t="str">
        <f t="shared" si="292"/>
        <v/>
      </c>
    </row>
    <row r="5598" spans="2:9" x14ac:dyDescent="0.55000000000000004">
      <c r="B5598" t="b">
        <f>IF('Input and Summary Results'!D5180=0,FALSE,'Input and Summary Results'!$B5180)</f>
        <v>0</v>
      </c>
      <c r="C5598" t="b">
        <f>IF(OR(B5598=0,'Input and Summary Results'!D5180=0,'Input and Summary Results'!D5180=""),FALSE,'Input and Summary Results'!$D5180)</f>
        <v>0</v>
      </c>
      <c r="D5598" t="b">
        <f>IF(OR(B5598=0,'Input and Summary Results'!E5180=0),FALSE,'Input and Summary Results'!$E5180)</f>
        <v>0</v>
      </c>
      <c r="E5598" t="b">
        <f t="shared" si="290"/>
        <v>0</v>
      </c>
      <c r="F5598" t="b">
        <f t="shared" si="291"/>
        <v>0</v>
      </c>
      <c r="G5598" t="b">
        <f>IF('Input and Summary Results'!$J$4="yes",IF(C5598=FALSE,FALSE,IF('Data Transformation'!E5598&lt;$R$10,E5598,$R$10)),IF(C5598=FALSE,FALSE,IF(C5598&lt;$R$10,C5598,$R$10)))</f>
        <v>0</v>
      </c>
      <c r="H5598" t="b">
        <f>IF('Input and Summary Results'!$J$4="yes",'Data Transformation'!F5598,'Data Transformation'!D5598)</f>
        <v>0</v>
      </c>
      <c r="I5598" t="str">
        <f t="shared" si="292"/>
        <v/>
      </c>
    </row>
    <row r="5599" spans="2:9" x14ac:dyDescent="0.55000000000000004">
      <c r="B5599" t="b">
        <f>IF('Input and Summary Results'!D5181=0,FALSE,'Input and Summary Results'!$B5181)</f>
        <v>0</v>
      </c>
      <c r="C5599" t="b">
        <f>IF(OR(B5599=0,'Input and Summary Results'!D5181=0,'Input and Summary Results'!D5181=""),FALSE,'Input and Summary Results'!$D5181)</f>
        <v>0</v>
      </c>
      <c r="D5599" t="b">
        <f>IF(OR(B5599=0,'Input and Summary Results'!E5181=0),FALSE,'Input and Summary Results'!$E5181)</f>
        <v>0</v>
      </c>
      <c r="E5599" t="b">
        <f t="shared" si="290"/>
        <v>0</v>
      </c>
      <c r="F5599" t="b">
        <f t="shared" si="291"/>
        <v>0</v>
      </c>
      <c r="G5599" t="b">
        <f>IF('Input and Summary Results'!$J$4="yes",IF(C5599=FALSE,FALSE,IF('Data Transformation'!E5599&lt;$R$10,E5599,$R$10)),IF(C5599=FALSE,FALSE,IF(C5599&lt;$R$10,C5599,$R$10)))</f>
        <v>0</v>
      </c>
      <c r="H5599" t="b">
        <f>IF('Input and Summary Results'!$J$4="yes",'Data Transformation'!F5599,'Data Transformation'!D5599)</f>
        <v>0</v>
      </c>
      <c r="I5599" t="str">
        <f t="shared" si="292"/>
        <v/>
      </c>
    </row>
    <row r="5600" spans="2:9" x14ac:dyDescent="0.55000000000000004">
      <c r="B5600" t="b">
        <f>IF('Input and Summary Results'!D5182=0,FALSE,'Input and Summary Results'!$B5182)</f>
        <v>0</v>
      </c>
      <c r="C5600" t="b">
        <f>IF(OR(B5600=0,'Input and Summary Results'!D5182=0,'Input and Summary Results'!D5182=""),FALSE,'Input and Summary Results'!$D5182)</f>
        <v>0</v>
      </c>
      <c r="D5600" t="b">
        <f>IF(OR(B5600=0,'Input and Summary Results'!E5182=0),FALSE,'Input and Summary Results'!$E5182)</f>
        <v>0</v>
      </c>
      <c r="E5600" t="b">
        <f t="shared" si="290"/>
        <v>0</v>
      </c>
      <c r="F5600" t="b">
        <f t="shared" si="291"/>
        <v>0</v>
      </c>
      <c r="G5600" t="b">
        <f>IF('Input and Summary Results'!$J$4="yes",IF(C5600=FALSE,FALSE,IF('Data Transformation'!E5600&lt;$R$10,E5600,$R$10)),IF(C5600=FALSE,FALSE,IF(C5600&lt;$R$10,C5600,$R$10)))</f>
        <v>0</v>
      </c>
      <c r="H5600" t="b">
        <f>IF('Input and Summary Results'!$J$4="yes",'Data Transformation'!F5600,'Data Transformation'!D5600)</f>
        <v>0</v>
      </c>
      <c r="I5600" t="str">
        <f t="shared" si="292"/>
        <v/>
      </c>
    </row>
    <row r="5601" spans="2:9" x14ac:dyDescent="0.55000000000000004">
      <c r="B5601" t="b">
        <f>IF('Input and Summary Results'!D5183=0,FALSE,'Input and Summary Results'!$B5183)</f>
        <v>0</v>
      </c>
      <c r="C5601" t="b">
        <f>IF(OR(B5601=0,'Input and Summary Results'!D5183=0,'Input and Summary Results'!D5183=""),FALSE,'Input and Summary Results'!$D5183)</f>
        <v>0</v>
      </c>
      <c r="D5601" t="b">
        <f>IF(OR(B5601=0,'Input and Summary Results'!E5183=0),FALSE,'Input and Summary Results'!$E5183)</f>
        <v>0</v>
      </c>
      <c r="E5601" t="b">
        <f t="shared" si="290"/>
        <v>0</v>
      </c>
      <c r="F5601" t="b">
        <f t="shared" si="291"/>
        <v>0</v>
      </c>
      <c r="G5601" t="b">
        <f>IF('Input and Summary Results'!$J$4="yes",IF(C5601=FALSE,FALSE,IF('Data Transformation'!E5601&lt;$R$10,E5601,$R$10)),IF(C5601=FALSE,FALSE,IF(C5601&lt;$R$10,C5601,$R$10)))</f>
        <v>0</v>
      </c>
      <c r="H5601" t="b">
        <f>IF('Input and Summary Results'!$J$4="yes",'Data Transformation'!F5601,'Data Transformation'!D5601)</f>
        <v>0</v>
      </c>
      <c r="I5601" t="str">
        <f t="shared" si="292"/>
        <v/>
      </c>
    </row>
    <row r="5602" spans="2:9" x14ac:dyDescent="0.55000000000000004">
      <c r="B5602" t="b">
        <f>IF('Input and Summary Results'!D5184=0,FALSE,'Input and Summary Results'!$B5184)</f>
        <v>0</v>
      </c>
      <c r="C5602" t="b">
        <f>IF(OR(B5602=0,'Input and Summary Results'!D5184=0,'Input and Summary Results'!D5184=""),FALSE,'Input and Summary Results'!$D5184)</f>
        <v>0</v>
      </c>
      <c r="D5602" t="b">
        <f>IF(OR(B5602=0,'Input and Summary Results'!E5184=0),FALSE,'Input and Summary Results'!$E5184)</f>
        <v>0</v>
      </c>
      <c r="E5602" t="b">
        <f t="shared" si="290"/>
        <v>0</v>
      </c>
      <c r="F5602" t="b">
        <f t="shared" si="291"/>
        <v>0</v>
      </c>
      <c r="G5602" t="b">
        <f>IF('Input and Summary Results'!$J$4="yes",IF(C5602=FALSE,FALSE,IF('Data Transformation'!E5602&lt;$R$10,E5602,$R$10)),IF(C5602=FALSE,FALSE,IF(C5602&lt;$R$10,C5602,$R$10)))</f>
        <v>0</v>
      </c>
      <c r="H5602" t="b">
        <f>IF('Input and Summary Results'!$J$4="yes",'Data Transformation'!F5602,'Data Transformation'!D5602)</f>
        <v>0</v>
      </c>
      <c r="I5602" t="str">
        <f t="shared" si="292"/>
        <v/>
      </c>
    </row>
    <row r="5603" spans="2:9" x14ac:dyDescent="0.55000000000000004">
      <c r="B5603" t="b">
        <f>IF('Input and Summary Results'!D5185=0,FALSE,'Input and Summary Results'!$B5185)</f>
        <v>0</v>
      </c>
      <c r="C5603" t="b">
        <f>IF(OR(B5603=0,'Input and Summary Results'!D5185=0,'Input and Summary Results'!D5185=""),FALSE,'Input and Summary Results'!$D5185)</f>
        <v>0</v>
      </c>
      <c r="D5603" t="b">
        <f>IF(OR(B5603=0,'Input and Summary Results'!E5185=0),FALSE,'Input and Summary Results'!$E5185)</f>
        <v>0</v>
      </c>
      <c r="E5603" t="b">
        <f t="shared" si="290"/>
        <v>0</v>
      </c>
      <c r="F5603" t="b">
        <f t="shared" si="291"/>
        <v>0</v>
      </c>
      <c r="G5603" t="b">
        <f>IF('Input and Summary Results'!$J$4="yes",IF(C5603=FALSE,FALSE,IF('Data Transformation'!E5603&lt;$R$10,E5603,$R$10)),IF(C5603=FALSE,FALSE,IF(C5603&lt;$R$10,C5603,$R$10)))</f>
        <v>0</v>
      </c>
      <c r="H5603" t="b">
        <f>IF('Input and Summary Results'!$J$4="yes",'Data Transformation'!F5603,'Data Transformation'!D5603)</f>
        <v>0</v>
      </c>
      <c r="I5603" t="str">
        <f t="shared" si="292"/>
        <v/>
      </c>
    </row>
    <row r="5604" spans="2:9" x14ac:dyDescent="0.55000000000000004">
      <c r="B5604" t="b">
        <f>IF('Input and Summary Results'!D5186=0,FALSE,'Input and Summary Results'!$B5186)</f>
        <v>0</v>
      </c>
      <c r="C5604" t="b">
        <f>IF(OR(B5604=0,'Input and Summary Results'!D5186=0,'Input and Summary Results'!D5186=""),FALSE,'Input and Summary Results'!$D5186)</f>
        <v>0</v>
      </c>
      <c r="D5604" t="b">
        <f>IF(OR(B5604=0,'Input and Summary Results'!E5186=0),FALSE,'Input and Summary Results'!$E5186)</f>
        <v>0</v>
      </c>
      <c r="E5604" t="b">
        <f t="shared" si="290"/>
        <v>0</v>
      </c>
      <c r="F5604" t="b">
        <f t="shared" si="291"/>
        <v>0</v>
      </c>
      <c r="G5604" t="b">
        <f>IF('Input and Summary Results'!$J$4="yes",IF(C5604=FALSE,FALSE,IF('Data Transformation'!E5604&lt;$R$10,E5604,$R$10)),IF(C5604=FALSE,FALSE,IF(C5604&lt;$R$10,C5604,$R$10)))</f>
        <v>0</v>
      </c>
      <c r="H5604" t="b">
        <f>IF('Input and Summary Results'!$J$4="yes",'Data Transformation'!F5604,'Data Transformation'!D5604)</f>
        <v>0</v>
      </c>
      <c r="I5604" t="str">
        <f t="shared" si="292"/>
        <v/>
      </c>
    </row>
    <row r="5605" spans="2:9" x14ac:dyDescent="0.55000000000000004">
      <c r="B5605" t="b">
        <f>IF('Input and Summary Results'!D5187=0,FALSE,'Input and Summary Results'!$B5187)</f>
        <v>0</v>
      </c>
      <c r="C5605" t="b">
        <f>IF(OR(B5605=0,'Input and Summary Results'!D5187=0,'Input and Summary Results'!D5187=""),FALSE,'Input and Summary Results'!$D5187)</f>
        <v>0</v>
      </c>
      <c r="D5605" t="b">
        <f>IF(OR(B5605=0,'Input and Summary Results'!E5187=0),FALSE,'Input and Summary Results'!$E5187)</f>
        <v>0</v>
      </c>
      <c r="E5605" t="b">
        <f t="shared" si="290"/>
        <v>0</v>
      </c>
      <c r="F5605" t="b">
        <f t="shared" si="291"/>
        <v>0</v>
      </c>
      <c r="G5605" t="b">
        <f>IF('Input and Summary Results'!$J$4="yes",IF(C5605=FALSE,FALSE,IF('Data Transformation'!E5605&lt;$R$10,E5605,$R$10)),IF(C5605=FALSE,FALSE,IF(C5605&lt;$R$10,C5605,$R$10)))</f>
        <v>0</v>
      </c>
      <c r="H5605" t="b">
        <f>IF('Input and Summary Results'!$J$4="yes",'Data Transformation'!F5605,'Data Transformation'!D5605)</f>
        <v>0</v>
      </c>
      <c r="I5605" t="str">
        <f t="shared" si="292"/>
        <v/>
      </c>
    </row>
    <row r="5606" spans="2:9" x14ac:dyDescent="0.55000000000000004">
      <c r="B5606" t="b">
        <f>IF('Input and Summary Results'!D5188=0,FALSE,'Input and Summary Results'!$B5188)</f>
        <v>0</v>
      </c>
      <c r="C5606" t="b">
        <f>IF(OR(B5606=0,'Input and Summary Results'!D5188=0,'Input and Summary Results'!D5188=""),FALSE,'Input and Summary Results'!$D5188)</f>
        <v>0</v>
      </c>
      <c r="D5606" t="b">
        <f>IF(OR(B5606=0,'Input and Summary Results'!E5188=0),FALSE,'Input and Summary Results'!$E5188)</f>
        <v>0</v>
      </c>
      <c r="E5606" t="b">
        <f t="shared" si="290"/>
        <v>0</v>
      </c>
      <c r="F5606" t="b">
        <f t="shared" si="291"/>
        <v>0</v>
      </c>
      <c r="G5606" t="b">
        <f>IF('Input and Summary Results'!$J$4="yes",IF(C5606=FALSE,FALSE,IF('Data Transformation'!E5606&lt;$R$10,E5606,$R$10)),IF(C5606=FALSE,FALSE,IF(C5606&lt;$R$10,C5606,$R$10)))</f>
        <v>0</v>
      </c>
      <c r="H5606" t="b">
        <f>IF('Input and Summary Results'!$J$4="yes",'Data Transformation'!F5606,'Data Transformation'!D5606)</f>
        <v>0</v>
      </c>
      <c r="I5606" t="str">
        <f t="shared" si="292"/>
        <v/>
      </c>
    </row>
    <row r="5607" spans="2:9" x14ac:dyDescent="0.55000000000000004">
      <c r="B5607" t="b">
        <f>IF('Input and Summary Results'!D5189=0,FALSE,'Input and Summary Results'!$B5189)</f>
        <v>0</v>
      </c>
      <c r="C5607" t="b">
        <f>IF(OR(B5607=0,'Input and Summary Results'!D5189=0,'Input and Summary Results'!D5189=""),FALSE,'Input and Summary Results'!$D5189)</f>
        <v>0</v>
      </c>
      <c r="D5607" t="b">
        <f>IF(OR(B5607=0,'Input and Summary Results'!E5189=0),FALSE,'Input and Summary Results'!$E5189)</f>
        <v>0</v>
      </c>
      <c r="E5607" t="b">
        <f t="shared" si="290"/>
        <v>0</v>
      </c>
      <c r="F5607" t="b">
        <f t="shared" si="291"/>
        <v>0</v>
      </c>
      <c r="G5607" t="b">
        <f>IF('Input and Summary Results'!$J$4="yes",IF(C5607=FALSE,FALSE,IF('Data Transformation'!E5607&lt;$R$10,E5607,$R$10)),IF(C5607=FALSE,FALSE,IF(C5607&lt;$R$10,C5607,$R$10)))</f>
        <v>0</v>
      </c>
      <c r="H5607" t="b">
        <f>IF('Input and Summary Results'!$J$4="yes",'Data Transformation'!F5607,'Data Transformation'!D5607)</f>
        <v>0</v>
      </c>
      <c r="I5607" t="str">
        <f t="shared" si="292"/>
        <v/>
      </c>
    </row>
    <row r="5608" spans="2:9" x14ac:dyDescent="0.55000000000000004">
      <c r="B5608" t="b">
        <f>IF('Input and Summary Results'!D5190=0,FALSE,'Input and Summary Results'!$B5190)</f>
        <v>0</v>
      </c>
      <c r="C5608" t="b">
        <f>IF(OR(B5608=0,'Input and Summary Results'!D5190=0,'Input and Summary Results'!D5190=""),FALSE,'Input and Summary Results'!$D5190)</f>
        <v>0</v>
      </c>
      <c r="D5608" t="b">
        <f>IF(OR(B5608=0,'Input and Summary Results'!E5190=0),FALSE,'Input and Summary Results'!$E5190)</f>
        <v>0</v>
      </c>
      <c r="E5608" t="b">
        <f t="shared" si="290"/>
        <v>0</v>
      </c>
      <c r="F5608" t="b">
        <f t="shared" si="291"/>
        <v>0</v>
      </c>
      <c r="G5608" t="b">
        <f>IF('Input and Summary Results'!$J$4="yes",IF(C5608=FALSE,FALSE,IF('Data Transformation'!E5608&lt;$R$10,E5608,$R$10)),IF(C5608=FALSE,FALSE,IF(C5608&lt;$R$10,C5608,$R$10)))</f>
        <v>0</v>
      </c>
      <c r="H5608" t="b">
        <f>IF('Input and Summary Results'!$J$4="yes",'Data Transformation'!F5608,'Data Transformation'!D5608)</f>
        <v>0</v>
      </c>
      <c r="I5608" t="str">
        <f t="shared" si="292"/>
        <v/>
      </c>
    </row>
    <row r="5609" spans="2:9" x14ac:dyDescent="0.55000000000000004">
      <c r="B5609" t="b">
        <f>IF('Input and Summary Results'!D5191=0,FALSE,'Input and Summary Results'!$B5191)</f>
        <v>0</v>
      </c>
      <c r="C5609" t="b">
        <f>IF(OR(B5609=0,'Input and Summary Results'!D5191=0,'Input and Summary Results'!D5191=""),FALSE,'Input and Summary Results'!$D5191)</f>
        <v>0</v>
      </c>
      <c r="D5609" t="b">
        <f>IF(OR(B5609=0,'Input and Summary Results'!E5191=0),FALSE,'Input and Summary Results'!$E5191)</f>
        <v>0</v>
      </c>
      <c r="E5609" t="b">
        <f t="shared" si="290"/>
        <v>0</v>
      </c>
      <c r="F5609" t="b">
        <f t="shared" si="291"/>
        <v>0</v>
      </c>
      <c r="G5609" t="b">
        <f>IF('Input and Summary Results'!$J$4="yes",IF(C5609=FALSE,FALSE,IF('Data Transformation'!E5609&lt;$R$10,E5609,$R$10)),IF(C5609=FALSE,FALSE,IF(C5609&lt;$R$10,C5609,$R$10)))</f>
        <v>0</v>
      </c>
      <c r="H5609" t="b">
        <f>IF('Input and Summary Results'!$J$4="yes",'Data Transformation'!F5609,'Data Transformation'!D5609)</f>
        <v>0</v>
      </c>
      <c r="I5609" t="str">
        <f t="shared" si="292"/>
        <v/>
      </c>
    </row>
    <row r="5610" spans="2:9" x14ac:dyDescent="0.55000000000000004">
      <c r="B5610" t="b">
        <f>IF('Input and Summary Results'!D5192=0,FALSE,'Input and Summary Results'!$B5192)</f>
        <v>0</v>
      </c>
      <c r="C5610" t="b">
        <f>IF(OR(B5610=0,'Input and Summary Results'!D5192=0,'Input and Summary Results'!D5192=""),FALSE,'Input and Summary Results'!$D5192)</f>
        <v>0</v>
      </c>
      <c r="D5610" t="b">
        <f>IF(OR(B5610=0,'Input and Summary Results'!E5192=0),FALSE,'Input and Summary Results'!$E5192)</f>
        <v>0</v>
      </c>
      <c r="E5610" t="b">
        <f t="shared" ref="E5610:E5673" si="293">IF(C5610=FALSE,FALSE,LOG10(C5610))</f>
        <v>0</v>
      </c>
      <c r="F5610" t="b">
        <f t="shared" ref="F5610:F5673" si="294">IF(D5610=FALSE, FALSE,0.434*D5610/C5610)</f>
        <v>0</v>
      </c>
      <c r="G5610" t="b">
        <f>IF('Input and Summary Results'!$J$4="yes",IF(C5610=FALSE,FALSE,IF('Data Transformation'!E5610&lt;$R$10,E5610,$R$10)),IF(C5610=FALSE,FALSE,IF(C5610&lt;$R$10,C5610,$R$10)))</f>
        <v>0</v>
      </c>
      <c r="H5610" t="b">
        <f>IF('Input and Summary Results'!$J$4="yes",'Data Transformation'!F5610,'Data Transformation'!D5610)</f>
        <v>0</v>
      </c>
      <c r="I5610" t="str">
        <f t="shared" si="292"/>
        <v/>
      </c>
    </row>
    <row r="5611" spans="2:9" x14ac:dyDescent="0.55000000000000004">
      <c r="B5611" t="b">
        <f>IF('Input and Summary Results'!D5193=0,FALSE,'Input and Summary Results'!$B5193)</f>
        <v>0</v>
      </c>
      <c r="C5611" t="b">
        <f>IF(OR(B5611=0,'Input and Summary Results'!D5193=0,'Input and Summary Results'!D5193=""),FALSE,'Input and Summary Results'!$D5193)</f>
        <v>0</v>
      </c>
      <c r="D5611" t="b">
        <f>IF(OR(B5611=0,'Input and Summary Results'!E5193=0),FALSE,'Input and Summary Results'!$E5193)</f>
        <v>0</v>
      </c>
      <c r="E5611" t="b">
        <f t="shared" si="293"/>
        <v>0</v>
      </c>
      <c r="F5611" t="b">
        <f t="shared" si="294"/>
        <v>0</v>
      </c>
      <c r="G5611" t="b">
        <f>IF('Input and Summary Results'!$J$4="yes",IF(C5611=FALSE,FALSE,IF('Data Transformation'!E5611&lt;$R$10,E5611,$R$10)),IF(C5611=FALSE,FALSE,IF(C5611&lt;$R$10,C5611,$R$10)))</f>
        <v>0</v>
      </c>
      <c r="H5611" t="b">
        <f>IF('Input and Summary Results'!$J$4="yes",'Data Transformation'!F5611,'Data Transformation'!D5611)</f>
        <v>0</v>
      </c>
      <c r="I5611" t="str">
        <f t="shared" si="292"/>
        <v/>
      </c>
    </row>
    <row r="5612" spans="2:9" x14ac:dyDescent="0.55000000000000004">
      <c r="B5612" t="b">
        <f>IF('Input and Summary Results'!D5194=0,FALSE,'Input and Summary Results'!$B5194)</f>
        <v>0</v>
      </c>
      <c r="C5612" t="b">
        <f>IF(OR(B5612=0,'Input and Summary Results'!D5194=0,'Input and Summary Results'!D5194=""),FALSE,'Input and Summary Results'!$D5194)</f>
        <v>0</v>
      </c>
      <c r="D5612" t="b">
        <f>IF(OR(B5612=0,'Input and Summary Results'!E5194=0),FALSE,'Input and Summary Results'!$E5194)</f>
        <v>0</v>
      </c>
      <c r="E5612" t="b">
        <f t="shared" si="293"/>
        <v>0</v>
      </c>
      <c r="F5612" t="b">
        <f t="shared" si="294"/>
        <v>0</v>
      </c>
      <c r="G5612" t="b">
        <f>IF('Input and Summary Results'!$J$4="yes",IF(C5612=FALSE,FALSE,IF('Data Transformation'!E5612&lt;$R$10,E5612,$R$10)),IF(C5612=FALSE,FALSE,IF(C5612&lt;$R$10,C5612,$R$10)))</f>
        <v>0</v>
      </c>
      <c r="H5612" t="b">
        <f>IF('Input and Summary Results'!$J$4="yes",'Data Transformation'!F5612,'Data Transformation'!D5612)</f>
        <v>0</v>
      </c>
      <c r="I5612" t="str">
        <f t="shared" si="292"/>
        <v/>
      </c>
    </row>
    <row r="5613" spans="2:9" x14ac:dyDescent="0.55000000000000004">
      <c r="B5613" t="b">
        <f>IF('Input and Summary Results'!D5195=0,FALSE,'Input and Summary Results'!$B5195)</f>
        <v>0</v>
      </c>
      <c r="C5613" t="b">
        <f>IF(OR(B5613=0,'Input and Summary Results'!D5195=0,'Input and Summary Results'!D5195=""),FALSE,'Input and Summary Results'!$D5195)</f>
        <v>0</v>
      </c>
      <c r="D5613" t="b">
        <f>IF(OR(B5613=0,'Input and Summary Results'!E5195=0),FALSE,'Input and Summary Results'!$E5195)</f>
        <v>0</v>
      </c>
      <c r="E5613" t="b">
        <f t="shared" si="293"/>
        <v>0</v>
      </c>
      <c r="F5613" t="b">
        <f t="shared" si="294"/>
        <v>0</v>
      </c>
      <c r="G5613" t="b">
        <f>IF('Input and Summary Results'!$J$4="yes",IF(C5613=FALSE,FALSE,IF('Data Transformation'!E5613&lt;$R$10,E5613,$R$10)),IF(C5613=FALSE,FALSE,IF(C5613&lt;$R$10,C5613,$R$10)))</f>
        <v>0</v>
      </c>
      <c r="H5613" t="b">
        <f>IF('Input and Summary Results'!$J$4="yes",'Data Transformation'!F5613,'Data Transformation'!D5613)</f>
        <v>0</v>
      </c>
      <c r="I5613" t="str">
        <f t="shared" si="292"/>
        <v/>
      </c>
    </row>
    <row r="5614" spans="2:9" x14ac:dyDescent="0.55000000000000004">
      <c r="B5614" t="b">
        <f>IF('Input and Summary Results'!D5196=0,FALSE,'Input and Summary Results'!$B5196)</f>
        <v>0</v>
      </c>
      <c r="C5614" t="b">
        <f>IF(OR(B5614=0,'Input and Summary Results'!D5196=0,'Input and Summary Results'!D5196=""),FALSE,'Input and Summary Results'!$D5196)</f>
        <v>0</v>
      </c>
      <c r="D5614" t="b">
        <f>IF(OR(B5614=0,'Input and Summary Results'!E5196=0),FALSE,'Input and Summary Results'!$E5196)</f>
        <v>0</v>
      </c>
      <c r="E5614" t="b">
        <f t="shared" si="293"/>
        <v>0</v>
      </c>
      <c r="F5614" t="b">
        <f t="shared" si="294"/>
        <v>0</v>
      </c>
      <c r="G5614" t="b">
        <f>IF('Input and Summary Results'!$J$4="yes",IF(C5614=FALSE,FALSE,IF('Data Transformation'!E5614&lt;$R$10,E5614,$R$10)),IF(C5614=FALSE,FALSE,IF(C5614&lt;$R$10,C5614,$R$10)))</f>
        <v>0</v>
      </c>
      <c r="H5614" t="b">
        <f>IF('Input and Summary Results'!$J$4="yes",'Data Transformation'!F5614,'Data Transformation'!D5614)</f>
        <v>0</v>
      </c>
      <c r="I5614" t="str">
        <f t="shared" si="292"/>
        <v/>
      </c>
    </row>
    <row r="5615" spans="2:9" x14ac:dyDescent="0.55000000000000004">
      <c r="B5615" t="b">
        <f>IF('Input and Summary Results'!D5197=0,FALSE,'Input and Summary Results'!$B5197)</f>
        <v>0</v>
      </c>
      <c r="C5615" t="b">
        <f>IF(OR(B5615=0,'Input and Summary Results'!D5197=0,'Input and Summary Results'!D5197=""),FALSE,'Input and Summary Results'!$D5197)</f>
        <v>0</v>
      </c>
      <c r="D5615" t="b">
        <f>IF(OR(B5615=0,'Input and Summary Results'!E5197=0),FALSE,'Input and Summary Results'!$E5197)</f>
        <v>0</v>
      </c>
      <c r="E5615" t="b">
        <f t="shared" si="293"/>
        <v>0</v>
      </c>
      <c r="F5615" t="b">
        <f t="shared" si="294"/>
        <v>0</v>
      </c>
      <c r="G5615" t="b">
        <f>IF('Input and Summary Results'!$J$4="yes",IF(C5615=FALSE,FALSE,IF('Data Transformation'!E5615&lt;$R$10,E5615,$R$10)),IF(C5615=FALSE,FALSE,IF(C5615&lt;$R$10,C5615,$R$10)))</f>
        <v>0</v>
      </c>
      <c r="H5615" t="b">
        <f>IF('Input and Summary Results'!$J$4="yes",'Data Transformation'!F5615,'Data Transformation'!D5615)</f>
        <v>0</v>
      </c>
      <c r="I5615" t="str">
        <f t="shared" si="292"/>
        <v/>
      </c>
    </row>
    <row r="5616" spans="2:9" x14ac:dyDescent="0.55000000000000004">
      <c r="B5616" t="b">
        <f>IF('Input and Summary Results'!D5198=0,FALSE,'Input and Summary Results'!$B5198)</f>
        <v>0</v>
      </c>
      <c r="C5616" t="b">
        <f>IF(OR(B5616=0,'Input and Summary Results'!D5198=0,'Input and Summary Results'!D5198=""),FALSE,'Input and Summary Results'!$D5198)</f>
        <v>0</v>
      </c>
      <c r="D5616" t="b">
        <f>IF(OR(B5616=0,'Input and Summary Results'!E5198=0),FALSE,'Input and Summary Results'!$E5198)</f>
        <v>0</v>
      </c>
      <c r="E5616" t="b">
        <f t="shared" si="293"/>
        <v>0</v>
      </c>
      <c r="F5616" t="b">
        <f t="shared" si="294"/>
        <v>0</v>
      </c>
      <c r="G5616" t="b">
        <f>IF('Input and Summary Results'!$J$4="yes",IF(C5616=FALSE,FALSE,IF('Data Transformation'!E5616&lt;$R$10,E5616,$R$10)),IF(C5616=FALSE,FALSE,IF(C5616&lt;$R$10,C5616,$R$10)))</f>
        <v>0</v>
      </c>
      <c r="H5616" t="b">
        <f>IF('Input and Summary Results'!$J$4="yes",'Data Transformation'!F5616,'Data Transformation'!D5616)</f>
        <v>0</v>
      </c>
      <c r="I5616" t="str">
        <f t="shared" si="292"/>
        <v/>
      </c>
    </row>
    <row r="5617" spans="2:9" x14ac:dyDescent="0.55000000000000004">
      <c r="B5617" t="b">
        <f>IF('Input and Summary Results'!D5199=0,FALSE,'Input and Summary Results'!$B5199)</f>
        <v>0</v>
      </c>
      <c r="C5617" t="b">
        <f>IF(OR(B5617=0,'Input and Summary Results'!D5199=0,'Input and Summary Results'!D5199=""),FALSE,'Input and Summary Results'!$D5199)</f>
        <v>0</v>
      </c>
      <c r="D5617" t="b">
        <f>IF(OR(B5617=0,'Input and Summary Results'!E5199=0),FALSE,'Input and Summary Results'!$E5199)</f>
        <v>0</v>
      </c>
      <c r="E5617" t="b">
        <f t="shared" si="293"/>
        <v>0</v>
      </c>
      <c r="F5617" t="b">
        <f t="shared" si="294"/>
        <v>0</v>
      </c>
      <c r="G5617" t="b">
        <f>IF('Input and Summary Results'!$J$4="yes",IF(C5617=FALSE,FALSE,IF('Data Transformation'!E5617&lt;$R$10,E5617,$R$10)),IF(C5617=FALSE,FALSE,IF(C5617&lt;$R$10,C5617,$R$10)))</f>
        <v>0</v>
      </c>
      <c r="H5617" t="b">
        <f>IF('Input and Summary Results'!$J$4="yes",'Data Transformation'!F5617,'Data Transformation'!D5617)</f>
        <v>0</v>
      </c>
      <c r="I5617" t="str">
        <f t="shared" si="292"/>
        <v/>
      </c>
    </row>
    <row r="5618" spans="2:9" x14ac:dyDescent="0.55000000000000004">
      <c r="B5618" t="b">
        <f>IF('Input and Summary Results'!D5200=0,FALSE,'Input and Summary Results'!$B5200)</f>
        <v>0</v>
      </c>
      <c r="C5618" t="b">
        <f>IF(OR(B5618=0,'Input and Summary Results'!D5200=0,'Input and Summary Results'!D5200=""),FALSE,'Input and Summary Results'!$D5200)</f>
        <v>0</v>
      </c>
      <c r="D5618" t="b">
        <f>IF(OR(B5618=0,'Input and Summary Results'!E5200=0),FALSE,'Input and Summary Results'!$E5200)</f>
        <v>0</v>
      </c>
      <c r="E5618" t="b">
        <f t="shared" si="293"/>
        <v>0</v>
      </c>
      <c r="F5618" t="b">
        <f t="shared" si="294"/>
        <v>0</v>
      </c>
      <c r="G5618" t="b">
        <f>IF('Input and Summary Results'!$J$4="yes",IF(C5618=FALSE,FALSE,IF('Data Transformation'!E5618&lt;$R$10,E5618,$R$10)),IF(C5618=FALSE,FALSE,IF(C5618&lt;$R$10,C5618,$R$10)))</f>
        <v>0</v>
      </c>
      <c r="H5618" t="b">
        <f>IF('Input and Summary Results'!$J$4="yes",'Data Transformation'!F5618,'Data Transformation'!D5618)</f>
        <v>0</v>
      </c>
      <c r="I5618" t="str">
        <f t="shared" si="292"/>
        <v/>
      </c>
    </row>
    <row r="5619" spans="2:9" x14ac:dyDescent="0.55000000000000004">
      <c r="B5619" t="b">
        <f>IF('Input and Summary Results'!D5201=0,FALSE,'Input and Summary Results'!$B5201)</f>
        <v>0</v>
      </c>
      <c r="C5619" t="b">
        <f>IF(OR(B5619=0,'Input and Summary Results'!D5201=0,'Input and Summary Results'!D5201=""),FALSE,'Input and Summary Results'!$D5201)</f>
        <v>0</v>
      </c>
      <c r="D5619" t="b">
        <f>IF(OR(B5619=0,'Input and Summary Results'!E5201=0),FALSE,'Input and Summary Results'!$E5201)</f>
        <v>0</v>
      </c>
      <c r="E5619" t="b">
        <f t="shared" si="293"/>
        <v>0</v>
      </c>
      <c r="F5619" t="b">
        <f t="shared" si="294"/>
        <v>0</v>
      </c>
      <c r="G5619" t="b">
        <f>IF('Input and Summary Results'!$J$4="yes",IF(C5619=FALSE,FALSE,IF('Data Transformation'!E5619&lt;$R$10,E5619,$R$10)),IF(C5619=FALSE,FALSE,IF(C5619&lt;$R$10,C5619,$R$10)))</f>
        <v>0</v>
      </c>
      <c r="H5619" t="b">
        <f>IF('Input and Summary Results'!$J$4="yes",'Data Transformation'!F5619,'Data Transformation'!D5619)</f>
        <v>0</v>
      </c>
      <c r="I5619" t="str">
        <f t="shared" si="292"/>
        <v/>
      </c>
    </row>
    <row r="5620" spans="2:9" x14ac:dyDescent="0.55000000000000004">
      <c r="B5620" t="b">
        <f>IF('Input and Summary Results'!D5202=0,FALSE,'Input and Summary Results'!$B5202)</f>
        <v>0</v>
      </c>
      <c r="C5620" t="b">
        <f>IF(OR(B5620=0,'Input and Summary Results'!D5202=0,'Input and Summary Results'!D5202=""),FALSE,'Input and Summary Results'!$D5202)</f>
        <v>0</v>
      </c>
      <c r="D5620" t="b">
        <f>IF(OR(B5620=0,'Input and Summary Results'!E5202=0),FALSE,'Input and Summary Results'!$E5202)</f>
        <v>0</v>
      </c>
      <c r="E5620" t="b">
        <f t="shared" si="293"/>
        <v>0</v>
      </c>
      <c r="F5620" t="b">
        <f t="shared" si="294"/>
        <v>0</v>
      </c>
      <c r="G5620" t="b">
        <f>IF('Input and Summary Results'!$J$4="yes",IF(C5620=FALSE,FALSE,IF('Data Transformation'!E5620&lt;$R$10,E5620,$R$10)),IF(C5620=FALSE,FALSE,IF(C5620&lt;$R$10,C5620,$R$10)))</f>
        <v>0</v>
      </c>
      <c r="H5620" t="b">
        <f>IF('Input and Summary Results'!$J$4="yes",'Data Transformation'!F5620,'Data Transformation'!D5620)</f>
        <v>0</v>
      </c>
      <c r="I5620" t="str">
        <f t="shared" si="292"/>
        <v/>
      </c>
    </row>
    <row r="5621" spans="2:9" x14ac:dyDescent="0.55000000000000004">
      <c r="B5621" t="b">
        <f>IF('Input and Summary Results'!D5203=0,FALSE,'Input and Summary Results'!$B5203)</f>
        <v>0</v>
      </c>
      <c r="C5621" t="b">
        <f>IF(OR(B5621=0,'Input and Summary Results'!D5203=0,'Input and Summary Results'!D5203=""),FALSE,'Input and Summary Results'!$D5203)</f>
        <v>0</v>
      </c>
      <c r="D5621" t="b">
        <f>IF(OR(B5621=0,'Input and Summary Results'!E5203=0),FALSE,'Input and Summary Results'!$E5203)</f>
        <v>0</v>
      </c>
      <c r="E5621" t="b">
        <f t="shared" si="293"/>
        <v>0</v>
      </c>
      <c r="F5621" t="b">
        <f t="shared" si="294"/>
        <v>0</v>
      </c>
      <c r="G5621" t="b">
        <f>IF('Input and Summary Results'!$J$4="yes",IF(C5621=FALSE,FALSE,IF('Data Transformation'!E5621&lt;$R$10,E5621,$R$10)),IF(C5621=FALSE,FALSE,IF(C5621&lt;$R$10,C5621,$R$10)))</f>
        <v>0</v>
      </c>
      <c r="H5621" t="b">
        <f>IF('Input and Summary Results'!$J$4="yes",'Data Transformation'!F5621,'Data Transformation'!D5621)</f>
        <v>0</v>
      </c>
      <c r="I5621" t="str">
        <f t="shared" si="292"/>
        <v/>
      </c>
    </row>
    <row r="5622" spans="2:9" x14ac:dyDescent="0.55000000000000004">
      <c r="B5622" t="b">
        <f>IF('Input and Summary Results'!D5204=0,FALSE,'Input and Summary Results'!$B5204)</f>
        <v>0</v>
      </c>
      <c r="C5622" t="b">
        <f>IF(OR(B5622=0,'Input and Summary Results'!D5204=0,'Input and Summary Results'!D5204=""),FALSE,'Input and Summary Results'!$D5204)</f>
        <v>0</v>
      </c>
      <c r="D5622" t="b">
        <f>IF(OR(B5622=0,'Input and Summary Results'!E5204=0),FALSE,'Input and Summary Results'!$E5204)</f>
        <v>0</v>
      </c>
      <c r="E5622" t="b">
        <f t="shared" si="293"/>
        <v>0</v>
      </c>
      <c r="F5622" t="b">
        <f t="shared" si="294"/>
        <v>0</v>
      </c>
      <c r="G5622" t="b">
        <f>IF('Input and Summary Results'!$J$4="yes",IF(C5622=FALSE,FALSE,IF('Data Transformation'!E5622&lt;$R$10,E5622,$R$10)),IF(C5622=FALSE,FALSE,IF(C5622&lt;$R$10,C5622,$R$10)))</f>
        <v>0</v>
      </c>
      <c r="H5622" t="b">
        <f>IF('Input and Summary Results'!$J$4="yes",'Data Transformation'!F5622,'Data Transformation'!D5622)</f>
        <v>0</v>
      </c>
      <c r="I5622" t="str">
        <f t="shared" si="292"/>
        <v/>
      </c>
    </row>
    <row r="5623" spans="2:9" x14ac:dyDescent="0.55000000000000004">
      <c r="B5623" t="b">
        <f>IF('Input and Summary Results'!D5205=0,FALSE,'Input and Summary Results'!$B5205)</f>
        <v>0</v>
      </c>
      <c r="C5623" t="b">
        <f>IF(OR(B5623=0,'Input and Summary Results'!D5205=0,'Input and Summary Results'!D5205=""),FALSE,'Input and Summary Results'!$D5205)</f>
        <v>0</v>
      </c>
      <c r="D5623" t="b">
        <f>IF(OR(B5623=0,'Input and Summary Results'!E5205=0),FALSE,'Input and Summary Results'!$E5205)</f>
        <v>0</v>
      </c>
      <c r="E5623" t="b">
        <f t="shared" si="293"/>
        <v>0</v>
      </c>
      <c r="F5623" t="b">
        <f t="shared" si="294"/>
        <v>0</v>
      </c>
      <c r="G5623" t="b">
        <f>IF('Input and Summary Results'!$J$4="yes",IF(C5623=FALSE,FALSE,IF('Data Transformation'!E5623&lt;$R$10,E5623,$R$10)),IF(C5623=FALSE,FALSE,IF(C5623&lt;$R$10,C5623,$R$10)))</f>
        <v>0</v>
      </c>
      <c r="H5623" t="b">
        <f>IF('Input and Summary Results'!$J$4="yes",'Data Transformation'!F5623,'Data Transformation'!D5623)</f>
        <v>0</v>
      </c>
      <c r="I5623" t="str">
        <f t="shared" si="292"/>
        <v/>
      </c>
    </row>
    <row r="5624" spans="2:9" x14ac:dyDescent="0.55000000000000004">
      <c r="B5624" t="b">
        <f>IF('Input and Summary Results'!D5206=0,FALSE,'Input and Summary Results'!$B5206)</f>
        <v>0</v>
      </c>
      <c r="C5624" t="b">
        <f>IF(OR(B5624=0,'Input and Summary Results'!D5206=0,'Input and Summary Results'!D5206=""),FALSE,'Input and Summary Results'!$D5206)</f>
        <v>0</v>
      </c>
      <c r="D5624" t="b">
        <f>IF(OR(B5624=0,'Input and Summary Results'!E5206=0),FALSE,'Input and Summary Results'!$E5206)</f>
        <v>0</v>
      </c>
      <c r="E5624" t="b">
        <f t="shared" si="293"/>
        <v>0</v>
      </c>
      <c r="F5624" t="b">
        <f t="shared" si="294"/>
        <v>0</v>
      </c>
      <c r="G5624" t="b">
        <f>IF('Input and Summary Results'!$J$4="yes",IF(C5624=FALSE,FALSE,IF('Data Transformation'!E5624&lt;$R$10,E5624,$R$10)),IF(C5624=FALSE,FALSE,IF(C5624&lt;$R$10,C5624,$R$10)))</f>
        <v>0</v>
      </c>
      <c r="H5624" t="b">
        <f>IF('Input and Summary Results'!$J$4="yes",'Data Transformation'!F5624,'Data Transformation'!D5624)</f>
        <v>0</v>
      </c>
      <c r="I5624" t="str">
        <f t="shared" si="292"/>
        <v/>
      </c>
    </row>
    <row r="5625" spans="2:9" x14ac:dyDescent="0.55000000000000004">
      <c r="B5625" t="b">
        <f>IF('Input and Summary Results'!D5207=0,FALSE,'Input and Summary Results'!$B5207)</f>
        <v>0</v>
      </c>
      <c r="C5625" t="b">
        <f>IF(OR(B5625=0,'Input and Summary Results'!D5207=0,'Input and Summary Results'!D5207=""),FALSE,'Input and Summary Results'!$D5207)</f>
        <v>0</v>
      </c>
      <c r="D5625" t="b">
        <f>IF(OR(B5625=0,'Input and Summary Results'!E5207=0),FALSE,'Input and Summary Results'!$E5207)</f>
        <v>0</v>
      </c>
      <c r="E5625" t="b">
        <f t="shared" si="293"/>
        <v>0</v>
      </c>
      <c r="F5625" t="b">
        <f t="shared" si="294"/>
        <v>0</v>
      </c>
      <c r="G5625" t="b">
        <f>IF('Input and Summary Results'!$J$4="yes",IF(C5625=FALSE,FALSE,IF('Data Transformation'!E5625&lt;$R$10,E5625,$R$10)),IF(C5625=FALSE,FALSE,IF(C5625&lt;$R$10,C5625,$R$10)))</f>
        <v>0</v>
      </c>
      <c r="H5625" t="b">
        <f>IF('Input and Summary Results'!$J$4="yes",'Data Transformation'!F5625,'Data Transformation'!D5625)</f>
        <v>0</v>
      </c>
      <c r="I5625" t="str">
        <f t="shared" si="292"/>
        <v/>
      </c>
    </row>
    <row r="5626" spans="2:9" x14ac:dyDescent="0.55000000000000004">
      <c r="B5626" t="b">
        <f>IF('Input and Summary Results'!D5208=0,FALSE,'Input and Summary Results'!$B5208)</f>
        <v>0</v>
      </c>
      <c r="C5626" t="b">
        <f>IF(OR(B5626=0,'Input and Summary Results'!D5208=0,'Input and Summary Results'!D5208=""),FALSE,'Input and Summary Results'!$D5208)</f>
        <v>0</v>
      </c>
      <c r="D5626" t="b">
        <f>IF(OR(B5626=0,'Input and Summary Results'!E5208=0),FALSE,'Input and Summary Results'!$E5208)</f>
        <v>0</v>
      </c>
      <c r="E5626" t="b">
        <f t="shared" si="293"/>
        <v>0</v>
      </c>
      <c r="F5626" t="b">
        <f t="shared" si="294"/>
        <v>0</v>
      </c>
      <c r="G5626" t="b">
        <f>IF('Input and Summary Results'!$J$4="yes",IF(C5626=FALSE,FALSE,IF('Data Transformation'!E5626&lt;$R$10,E5626,$R$10)),IF(C5626=FALSE,FALSE,IF(C5626&lt;$R$10,C5626,$R$10)))</f>
        <v>0</v>
      </c>
      <c r="H5626" t="b">
        <f>IF('Input and Summary Results'!$J$4="yes",'Data Transformation'!F5626,'Data Transformation'!D5626)</f>
        <v>0</v>
      </c>
      <c r="I5626" t="str">
        <f t="shared" si="292"/>
        <v/>
      </c>
    </row>
    <row r="5627" spans="2:9" x14ac:dyDescent="0.55000000000000004">
      <c r="B5627" t="b">
        <f>IF('Input and Summary Results'!D5209=0,FALSE,'Input and Summary Results'!$B5209)</f>
        <v>0</v>
      </c>
      <c r="C5627" t="b">
        <f>IF(OR(B5627=0,'Input and Summary Results'!D5209=0,'Input and Summary Results'!D5209=""),FALSE,'Input and Summary Results'!$D5209)</f>
        <v>0</v>
      </c>
      <c r="D5627" t="b">
        <f>IF(OR(B5627=0,'Input and Summary Results'!E5209=0),FALSE,'Input and Summary Results'!$E5209)</f>
        <v>0</v>
      </c>
      <c r="E5627" t="b">
        <f t="shared" si="293"/>
        <v>0</v>
      </c>
      <c r="F5627" t="b">
        <f t="shared" si="294"/>
        <v>0</v>
      </c>
      <c r="G5627" t="b">
        <f>IF('Input and Summary Results'!$J$4="yes",IF(C5627=FALSE,FALSE,IF('Data Transformation'!E5627&lt;$R$10,E5627,$R$10)),IF(C5627=FALSE,FALSE,IF(C5627&lt;$R$10,C5627,$R$10)))</f>
        <v>0</v>
      </c>
      <c r="H5627" t="b">
        <f>IF('Input and Summary Results'!$J$4="yes",'Data Transformation'!F5627,'Data Transformation'!D5627)</f>
        <v>0</v>
      </c>
      <c r="I5627" t="str">
        <f t="shared" si="292"/>
        <v/>
      </c>
    </row>
    <row r="5628" spans="2:9" x14ac:dyDescent="0.55000000000000004">
      <c r="B5628" t="b">
        <f>IF('Input and Summary Results'!D5210=0,FALSE,'Input and Summary Results'!$B5210)</f>
        <v>0</v>
      </c>
      <c r="C5628" t="b">
        <f>IF(OR(B5628=0,'Input and Summary Results'!D5210=0,'Input and Summary Results'!D5210=""),FALSE,'Input and Summary Results'!$D5210)</f>
        <v>0</v>
      </c>
      <c r="D5628" t="b">
        <f>IF(OR(B5628=0,'Input and Summary Results'!E5210=0),FALSE,'Input and Summary Results'!$E5210)</f>
        <v>0</v>
      </c>
      <c r="E5628" t="b">
        <f t="shared" si="293"/>
        <v>0</v>
      </c>
      <c r="F5628" t="b">
        <f t="shared" si="294"/>
        <v>0</v>
      </c>
      <c r="G5628" t="b">
        <f>IF('Input and Summary Results'!$J$4="yes",IF(C5628=FALSE,FALSE,IF('Data Transformation'!E5628&lt;$R$10,E5628,$R$10)),IF(C5628=FALSE,FALSE,IF(C5628&lt;$R$10,C5628,$R$10)))</f>
        <v>0</v>
      </c>
      <c r="H5628" t="b">
        <f>IF('Input and Summary Results'!$J$4="yes",'Data Transformation'!F5628,'Data Transformation'!D5628)</f>
        <v>0</v>
      </c>
      <c r="I5628" t="str">
        <f t="shared" si="292"/>
        <v/>
      </c>
    </row>
    <row r="5629" spans="2:9" x14ac:dyDescent="0.55000000000000004">
      <c r="B5629" t="b">
        <f>IF('Input and Summary Results'!D5211=0,FALSE,'Input and Summary Results'!$B5211)</f>
        <v>0</v>
      </c>
      <c r="C5629" t="b">
        <f>IF(OR(B5629=0,'Input and Summary Results'!D5211=0,'Input and Summary Results'!D5211=""),FALSE,'Input and Summary Results'!$D5211)</f>
        <v>0</v>
      </c>
      <c r="D5629" t="b">
        <f>IF(OR(B5629=0,'Input and Summary Results'!E5211=0),FALSE,'Input and Summary Results'!$E5211)</f>
        <v>0</v>
      </c>
      <c r="E5629" t="b">
        <f t="shared" si="293"/>
        <v>0</v>
      </c>
      <c r="F5629" t="b">
        <f t="shared" si="294"/>
        <v>0</v>
      </c>
      <c r="G5629" t="b">
        <f>IF('Input and Summary Results'!$J$4="yes",IF(C5629=FALSE,FALSE,IF('Data Transformation'!E5629&lt;$R$10,E5629,$R$10)),IF(C5629=FALSE,FALSE,IF(C5629&lt;$R$10,C5629,$R$10)))</f>
        <v>0</v>
      </c>
      <c r="H5629" t="b">
        <f>IF('Input and Summary Results'!$J$4="yes",'Data Transformation'!F5629,'Data Transformation'!D5629)</f>
        <v>0</v>
      </c>
      <c r="I5629" t="str">
        <f t="shared" si="292"/>
        <v/>
      </c>
    </row>
    <row r="5630" spans="2:9" x14ac:dyDescent="0.55000000000000004">
      <c r="B5630" t="b">
        <f>IF('Input and Summary Results'!D5212=0,FALSE,'Input and Summary Results'!$B5212)</f>
        <v>0</v>
      </c>
      <c r="C5630" t="b">
        <f>IF(OR(B5630=0,'Input and Summary Results'!D5212=0,'Input and Summary Results'!D5212=""),FALSE,'Input and Summary Results'!$D5212)</f>
        <v>0</v>
      </c>
      <c r="D5630" t="b">
        <f>IF(OR(B5630=0,'Input and Summary Results'!E5212=0),FALSE,'Input and Summary Results'!$E5212)</f>
        <v>0</v>
      </c>
      <c r="E5630" t="b">
        <f t="shared" si="293"/>
        <v>0</v>
      </c>
      <c r="F5630" t="b">
        <f t="shared" si="294"/>
        <v>0</v>
      </c>
      <c r="G5630" t="b">
        <f>IF('Input and Summary Results'!$J$4="yes",IF(C5630=FALSE,FALSE,IF('Data Transformation'!E5630&lt;$R$10,E5630,$R$10)),IF(C5630=FALSE,FALSE,IF(C5630&lt;$R$10,C5630,$R$10)))</f>
        <v>0</v>
      </c>
      <c r="H5630" t="b">
        <f>IF('Input and Summary Results'!$J$4="yes",'Data Transformation'!F5630,'Data Transformation'!D5630)</f>
        <v>0</v>
      </c>
      <c r="I5630" t="str">
        <f t="shared" si="292"/>
        <v/>
      </c>
    </row>
    <row r="5631" spans="2:9" x14ac:dyDescent="0.55000000000000004">
      <c r="B5631" t="b">
        <f>IF('Input and Summary Results'!D5213=0,FALSE,'Input and Summary Results'!$B5213)</f>
        <v>0</v>
      </c>
      <c r="C5631" t="b">
        <f>IF(OR(B5631=0,'Input and Summary Results'!D5213=0,'Input and Summary Results'!D5213=""),FALSE,'Input and Summary Results'!$D5213)</f>
        <v>0</v>
      </c>
      <c r="D5631" t="b">
        <f>IF(OR(B5631=0,'Input and Summary Results'!E5213=0),FALSE,'Input and Summary Results'!$E5213)</f>
        <v>0</v>
      </c>
      <c r="E5631" t="b">
        <f t="shared" si="293"/>
        <v>0</v>
      </c>
      <c r="F5631" t="b">
        <f t="shared" si="294"/>
        <v>0</v>
      </c>
      <c r="G5631" t="b">
        <f>IF('Input and Summary Results'!$J$4="yes",IF(C5631=FALSE,FALSE,IF('Data Transformation'!E5631&lt;$R$10,E5631,$R$10)),IF(C5631=FALSE,FALSE,IF(C5631&lt;$R$10,C5631,$R$10)))</f>
        <v>0</v>
      </c>
      <c r="H5631" t="b">
        <f>IF('Input and Summary Results'!$J$4="yes",'Data Transformation'!F5631,'Data Transformation'!D5631)</f>
        <v>0</v>
      </c>
      <c r="I5631" t="str">
        <f t="shared" si="292"/>
        <v/>
      </c>
    </row>
    <row r="5632" spans="2:9" x14ac:dyDescent="0.55000000000000004">
      <c r="B5632" t="b">
        <f>IF('Input and Summary Results'!D5214=0,FALSE,'Input and Summary Results'!$B5214)</f>
        <v>0</v>
      </c>
      <c r="C5632" t="b">
        <f>IF(OR(B5632=0,'Input and Summary Results'!D5214=0,'Input and Summary Results'!D5214=""),FALSE,'Input and Summary Results'!$D5214)</f>
        <v>0</v>
      </c>
      <c r="D5632" t="b">
        <f>IF(OR(B5632=0,'Input and Summary Results'!E5214=0),FALSE,'Input and Summary Results'!$E5214)</f>
        <v>0</v>
      </c>
      <c r="E5632" t="b">
        <f t="shared" si="293"/>
        <v>0</v>
      </c>
      <c r="F5632" t="b">
        <f t="shared" si="294"/>
        <v>0</v>
      </c>
      <c r="G5632" t="b">
        <f>IF('Input and Summary Results'!$J$4="yes",IF(C5632=FALSE,FALSE,IF('Data Transformation'!E5632&lt;$R$10,E5632,$R$10)),IF(C5632=FALSE,FALSE,IF(C5632&lt;$R$10,C5632,$R$10)))</f>
        <v>0</v>
      </c>
      <c r="H5632" t="b">
        <f>IF('Input and Summary Results'!$J$4="yes",'Data Transformation'!F5632,'Data Transformation'!D5632)</f>
        <v>0</v>
      </c>
      <c r="I5632" t="str">
        <f t="shared" si="292"/>
        <v/>
      </c>
    </row>
    <row r="5633" spans="2:9" x14ac:dyDescent="0.55000000000000004">
      <c r="B5633" t="b">
        <f>IF('Input and Summary Results'!D5215=0,FALSE,'Input and Summary Results'!$B5215)</f>
        <v>0</v>
      </c>
      <c r="C5633" t="b">
        <f>IF(OR(B5633=0,'Input and Summary Results'!D5215=0,'Input and Summary Results'!D5215=""),FALSE,'Input and Summary Results'!$D5215)</f>
        <v>0</v>
      </c>
      <c r="D5633" t="b">
        <f>IF(OR(B5633=0,'Input and Summary Results'!E5215=0),FALSE,'Input and Summary Results'!$E5215)</f>
        <v>0</v>
      </c>
      <c r="E5633" t="b">
        <f t="shared" si="293"/>
        <v>0</v>
      </c>
      <c r="F5633" t="b">
        <f t="shared" si="294"/>
        <v>0</v>
      </c>
      <c r="G5633" t="b">
        <f>IF('Input and Summary Results'!$J$4="yes",IF(C5633=FALSE,FALSE,IF('Data Transformation'!E5633&lt;$R$10,E5633,$R$10)),IF(C5633=FALSE,FALSE,IF(C5633&lt;$R$10,C5633,$R$10)))</f>
        <v>0</v>
      </c>
      <c r="H5633" t="b">
        <f>IF('Input and Summary Results'!$J$4="yes",'Data Transformation'!F5633,'Data Transformation'!D5633)</f>
        <v>0</v>
      </c>
      <c r="I5633" t="str">
        <f t="shared" si="292"/>
        <v/>
      </c>
    </row>
    <row r="5634" spans="2:9" x14ac:dyDescent="0.55000000000000004">
      <c r="B5634" t="b">
        <f>IF('Input and Summary Results'!D5216=0,FALSE,'Input and Summary Results'!$B5216)</f>
        <v>0</v>
      </c>
      <c r="C5634" t="b">
        <f>IF(OR(B5634=0,'Input and Summary Results'!D5216=0,'Input and Summary Results'!D5216=""),FALSE,'Input and Summary Results'!$D5216)</f>
        <v>0</v>
      </c>
      <c r="D5634" t="b">
        <f>IF(OR(B5634=0,'Input and Summary Results'!E5216=0),FALSE,'Input and Summary Results'!$E5216)</f>
        <v>0</v>
      </c>
      <c r="E5634" t="b">
        <f t="shared" si="293"/>
        <v>0</v>
      </c>
      <c r="F5634" t="b">
        <f t="shared" si="294"/>
        <v>0</v>
      </c>
      <c r="G5634" t="b">
        <f>IF('Input and Summary Results'!$J$4="yes",IF(C5634=FALSE,FALSE,IF('Data Transformation'!E5634&lt;$R$10,E5634,$R$10)),IF(C5634=FALSE,FALSE,IF(C5634&lt;$R$10,C5634,$R$10)))</f>
        <v>0</v>
      </c>
      <c r="H5634" t="b">
        <f>IF('Input and Summary Results'!$J$4="yes",'Data Transformation'!F5634,'Data Transformation'!D5634)</f>
        <v>0</v>
      </c>
      <c r="I5634" t="str">
        <f t="shared" si="292"/>
        <v/>
      </c>
    </row>
    <row r="5635" spans="2:9" x14ac:dyDescent="0.55000000000000004">
      <c r="B5635" t="b">
        <f>IF('Input and Summary Results'!D5217=0,FALSE,'Input and Summary Results'!$B5217)</f>
        <v>0</v>
      </c>
      <c r="C5635" t="b">
        <f>IF(OR(B5635=0,'Input and Summary Results'!D5217=0,'Input and Summary Results'!D5217=""),FALSE,'Input and Summary Results'!$D5217)</f>
        <v>0</v>
      </c>
      <c r="D5635" t="b">
        <f>IF(OR(B5635=0,'Input and Summary Results'!E5217=0),FALSE,'Input and Summary Results'!$E5217)</f>
        <v>0</v>
      </c>
      <c r="E5635" t="b">
        <f t="shared" si="293"/>
        <v>0</v>
      </c>
      <c r="F5635" t="b">
        <f t="shared" si="294"/>
        <v>0</v>
      </c>
      <c r="G5635" t="b">
        <f>IF('Input and Summary Results'!$J$4="yes",IF(C5635=FALSE,FALSE,IF('Data Transformation'!E5635&lt;$R$10,E5635,$R$10)),IF(C5635=FALSE,FALSE,IF(C5635&lt;$R$10,C5635,$R$10)))</f>
        <v>0</v>
      </c>
      <c r="H5635" t="b">
        <f>IF('Input and Summary Results'!$J$4="yes",'Data Transformation'!F5635,'Data Transformation'!D5635)</f>
        <v>0</v>
      </c>
      <c r="I5635" t="str">
        <f t="shared" si="292"/>
        <v/>
      </c>
    </row>
    <row r="5636" spans="2:9" x14ac:dyDescent="0.55000000000000004">
      <c r="B5636" t="b">
        <f>IF('Input and Summary Results'!D5218=0,FALSE,'Input and Summary Results'!$B5218)</f>
        <v>0</v>
      </c>
      <c r="C5636" t="b">
        <f>IF(OR(B5636=0,'Input and Summary Results'!D5218=0,'Input and Summary Results'!D5218=""),FALSE,'Input and Summary Results'!$D5218)</f>
        <v>0</v>
      </c>
      <c r="D5636" t="b">
        <f>IF(OR(B5636=0,'Input and Summary Results'!E5218=0),FALSE,'Input and Summary Results'!$E5218)</f>
        <v>0</v>
      </c>
      <c r="E5636" t="b">
        <f t="shared" si="293"/>
        <v>0</v>
      </c>
      <c r="F5636" t="b">
        <f t="shared" si="294"/>
        <v>0</v>
      </c>
      <c r="G5636" t="b">
        <f>IF('Input and Summary Results'!$J$4="yes",IF(C5636=FALSE,FALSE,IF('Data Transformation'!E5636&lt;$R$10,E5636,$R$10)),IF(C5636=FALSE,FALSE,IF(C5636&lt;$R$10,C5636,$R$10)))</f>
        <v>0</v>
      </c>
      <c r="H5636" t="b">
        <f>IF('Input and Summary Results'!$J$4="yes",'Data Transformation'!F5636,'Data Transformation'!D5636)</f>
        <v>0</v>
      </c>
      <c r="I5636" t="str">
        <f t="shared" si="292"/>
        <v/>
      </c>
    </row>
    <row r="5637" spans="2:9" x14ac:dyDescent="0.55000000000000004">
      <c r="B5637" t="b">
        <f>IF('Input and Summary Results'!D5219=0,FALSE,'Input and Summary Results'!$B5219)</f>
        <v>0</v>
      </c>
      <c r="C5637" t="b">
        <f>IF(OR(B5637=0,'Input and Summary Results'!D5219=0,'Input and Summary Results'!D5219=""),FALSE,'Input and Summary Results'!$D5219)</f>
        <v>0</v>
      </c>
      <c r="D5637" t="b">
        <f>IF(OR(B5637=0,'Input and Summary Results'!E5219=0),FALSE,'Input and Summary Results'!$E5219)</f>
        <v>0</v>
      </c>
      <c r="E5637" t="b">
        <f t="shared" si="293"/>
        <v>0</v>
      </c>
      <c r="F5637" t="b">
        <f t="shared" si="294"/>
        <v>0</v>
      </c>
      <c r="G5637" t="b">
        <f>IF('Input and Summary Results'!$J$4="yes",IF(C5637=FALSE,FALSE,IF('Data Transformation'!E5637&lt;$R$10,E5637,$R$10)),IF(C5637=FALSE,FALSE,IF(C5637&lt;$R$10,C5637,$R$10)))</f>
        <v>0</v>
      </c>
      <c r="H5637" t="b">
        <f>IF('Input and Summary Results'!$J$4="yes",'Data Transformation'!F5637,'Data Transformation'!D5637)</f>
        <v>0</v>
      </c>
      <c r="I5637" t="str">
        <f t="shared" ref="I5637:I5700" si="295">IF(G5637=FALSE,"",B5637)</f>
        <v/>
      </c>
    </row>
    <row r="5638" spans="2:9" x14ac:dyDescent="0.55000000000000004">
      <c r="B5638" t="b">
        <f>IF('Input and Summary Results'!D5220=0,FALSE,'Input and Summary Results'!$B5220)</f>
        <v>0</v>
      </c>
      <c r="C5638" t="b">
        <f>IF(OR(B5638=0,'Input and Summary Results'!D5220=0,'Input and Summary Results'!D5220=""),FALSE,'Input and Summary Results'!$D5220)</f>
        <v>0</v>
      </c>
      <c r="D5638" t="b">
        <f>IF(OR(B5638=0,'Input and Summary Results'!E5220=0),FALSE,'Input and Summary Results'!$E5220)</f>
        <v>0</v>
      </c>
      <c r="E5638" t="b">
        <f t="shared" si="293"/>
        <v>0</v>
      </c>
      <c r="F5638" t="b">
        <f t="shared" si="294"/>
        <v>0</v>
      </c>
      <c r="G5638" t="b">
        <f>IF('Input and Summary Results'!$J$4="yes",IF(C5638=FALSE,FALSE,IF('Data Transformation'!E5638&lt;$R$10,E5638,$R$10)),IF(C5638=FALSE,FALSE,IF(C5638&lt;$R$10,C5638,$R$10)))</f>
        <v>0</v>
      </c>
      <c r="H5638" t="b">
        <f>IF('Input and Summary Results'!$J$4="yes",'Data Transformation'!F5638,'Data Transformation'!D5638)</f>
        <v>0</v>
      </c>
      <c r="I5638" t="str">
        <f t="shared" si="295"/>
        <v/>
      </c>
    </row>
    <row r="5639" spans="2:9" x14ac:dyDescent="0.55000000000000004">
      <c r="B5639" t="b">
        <f>IF('Input and Summary Results'!D5221=0,FALSE,'Input and Summary Results'!$B5221)</f>
        <v>0</v>
      </c>
      <c r="C5639" t="b">
        <f>IF(OR(B5639=0,'Input and Summary Results'!D5221=0,'Input and Summary Results'!D5221=""),FALSE,'Input and Summary Results'!$D5221)</f>
        <v>0</v>
      </c>
      <c r="D5639" t="b">
        <f>IF(OR(B5639=0,'Input and Summary Results'!E5221=0),FALSE,'Input and Summary Results'!$E5221)</f>
        <v>0</v>
      </c>
      <c r="E5639" t="b">
        <f t="shared" si="293"/>
        <v>0</v>
      </c>
      <c r="F5639" t="b">
        <f t="shared" si="294"/>
        <v>0</v>
      </c>
      <c r="G5639" t="b">
        <f>IF('Input and Summary Results'!$J$4="yes",IF(C5639=FALSE,FALSE,IF('Data Transformation'!E5639&lt;$R$10,E5639,$R$10)),IF(C5639=FALSE,FALSE,IF(C5639&lt;$R$10,C5639,$R$10)))</f>
        <v>0</v>
      </c>
      <c r="H5639" t="b">
        <f>IF('Input and Summary Results'!$J$4="yes",'Data Transformation'!F5639,'Data Transformation'!D5639)</f>
        <v>0</v>
      </c>
      <c r="I5639" t="str">
        <f t="shared" si="295"/>
        <v/>
      </c>
    </row>
    <row r="5640" spans="2:9" x14ac:dyDescent="0.55000000000000004">
      <c r="B5640" t="b">
        <f>IF('Input and Summary Results'!D5222=0,FALSE,'Input and Summary Results'!$B5222)</f>
        <v>0</v>
      </c>
      <c r="C5640" t="b">
        <f>IF(OR(B5640=0,'Input and Summary Results'!D5222=0,'Input and Summary Results'!D5222=""),FALSE,'Input and Summary Results'!$D5222)</f>
        <v>0</v>
      </c>
      <c r="D5640" t="b">
        <f>IF(OR(B5640=0,'Input and Summary Results'!E5222=0),FALSE,'Input and Summary Results'!$E5222)</f>
        <v>0</v>
      </c>
      <c r="E5640" t="b">
        <f t="shared" si="293"/>
        <v>0</v>
      </c>
      <c r="F5640" t="b">
        <f t="shared" si="294"/>
        <v>0</v>
      </c>
      <c r="G5640" t="b">
        <f>IF('Input and Summary Results'!$J$4="yes",IF(C5640=FALSE,FALSE,IF('Data Transformation'!E5640&lt;$R$10,E5640,$R$10)),IF(C5640=FALSE,FALSE,IF(C5640&lt;$R$10,C5640,$R$10)))</f>
        <v>0</v>
      </c>
      <c r="H5640" t="b">
        <f>IF('Input and Summary Results'!$J$4="yes",'Data Transformation'!F5640,'Data Transformation'!D5640)</f>
        <v>0</v>
      </c>
      <c r="I5640" t="str">
        <f t="shared" si="295"/>
        <v/>
      </c>
    </row>
    <row r="5641" spans="2:9" x14ac:dyDescent="0.55000000000000004">
      <c r="B5641" t="b">
        <f>IF('Input and Summary Results'!D5223=0,FALSE,'Input and Summary Results'!$B5223)</f>
        <v>0</v>
      </c>
      <c r="C5641" t="b">
        <f>IF(OR(B5641=0,'Input and Summary Results'!D5223=0,'Input and Summary Results'!D5223=""),FALSE,'Input and Summary Results'!$D5223)</f>
        <v>0</v>
      </c>
      <c r="D5641" t="b">
        <f>IF(OR(B5641=0,'Input and Summary Results'!E5223=0),FALSE,'Input and Summary Results'!$E5223)</f>
        <v>0</v>
      </c>
      <c r="E5641" t="b">
        <f t="shared" si="293"/>
        <v>0</v>
      </c>
      <c r="F5641" t="b">
        <f t="shared" si="294"/>
        <v>0</v>
      </c>
      <c r="G5641" t="b">
        <f>IF('Input and Summary Results'!$J$4="yes",IF(C5641=FALSE,FALSE,IF('Data Transformation'!E5641&lt;$R$10,E5641,$R$10)),IF(C5641=FALSE,FALSE,IF(C5641&lt;$R$10,C5641,$R$10)))</f>
        <v>0</v>
      </c>
      <c r="H5641" t="b">
        <f>IF('Input and Summary Results'!$J$4="yes",'Data Transformation'!F5641,'Data Transformation'!D5641)</f>
        <v>0</v>
      </c>
      <c r="I5641" t="str">
        <f t="shared" si="295"/>
        <v/>
      </c>
    </row>
    <row r="5642" spans="2:9" x14ac:dyDescent="0.55000000000000004">
      <c r="B5642" t="b">
        <f>IF('Input and Summary Results'!D5224=0,FALSE,'Input and Summary Results'!$B5224)</f>
        <v>0</v>
      </c>
      <c r="C5642" t="b">
        <f>IF(OR(B5642=0,'Input and Summary Results'!D5224=0,'Input and Summary Results'!D5224=""),FALSE,'Input and Summary Results'!$D5224)</f>
        <v>0</v>
      </c>
      <c r="D5642" t="b">
        <f>IF(OR(B5642=0,'Input and Summary Results'!E5224=0),FALSE,'Input and Summary Results'!$E5224)</f>
        <v>0</v>
      </c>
      <c r="E5642" t="b">
        <f t="shared" si="293"/>
        <v>0</v>
      </c>
      <c r="F5642" t="b">
        <f t="shared" si="294"/>
        <v>0</v>
      </c>
      <c r="G5642" t="b">
        <f>IF('Input and Summary Results'!$J$4="yes",IF(C5642=FALSE,FALSE,IF('Data Transformation'!E5642&lt;$R$10,E5642,$R$10)),IF(C5642=FALSE,FALSE,IF(C5642&lt;$R$10,C5642,$R$10)))</f>
        <v>0</v>
      </c>
      <c r="H5642" t="b">
        <f>IF('Input and Summary Results'!$J$4="yes",'Data Transformation'!F5642,'Data Transformation'!D5642)</f>
        <v>0</v>
      </c>
      <c r="I5642" t="str">
        <f t="shared" si="295"/>
        <v/>
      </c>
    </row>
    <row r="5643" spans="2:9" x14ac:dyDescent="0.55000000000000004">
      <c r="B5643" t="b">
        <f>IF('Input and Summary Results'!D5225=0,FALSE,'Input and Summary Results'!$B5225)</f>
        <v>0</v>
      </c>
      <c r="C5643" t="b">
        <f>IF(OR(B5643=0,'Input and Summary Results'!D5225=0,'Input and Summary Results'!D5225=""),FALSE,'Input and Summary Results'!$D5225)</f>
        <v>0</v>
      </c>
      <c r="D5643" t="b">
        <f>IF(OR(B5643=0,'Input and Summary Results'!E5225=0),FALSE,'Input and Summary Results'!$E5225)</f>
        <v>0</v>
      </c>
      <c r="E5643" t="b">
        <f t="shared" si="293"/>
        <v>0</v>
      </c>
      <c r="F5643" t="b">
        <f t="shared" si="294"/>
        <v>0</v>
      </c>
      <c r="G5643" t="b">
        <f>IF('Input and Summary Results'!$J$4="yes",IF(C5643=FALSE,FALSE,IF('Data Transformation'!E5643&lt;$R$10,E5643,$R$10)),IF(C5643=FALSE,FALSE,IF(C5643&lt;$R$10,C5643,$R$10)))</f>
        <v>0</v>
      </c>
      <c r="H5643" t="b">
        <f>IF('Input and Summary Results'!$J$4="yes",'Data Transformation'!F5643,'Data Transformation'!D5643)</f>
        <v>0</v>
      </c>
      <c r="I5643" t="str">
        <f t="shared" si="295"/>
        <v/>
      </c>
    </row>
    <row r="5644" spans="2:9" x14ac:dyDescent="0.55000000000000004">
      <c r="B5644" t="b">
        <f>IF('Input and Summary Results'!D5226=0,FALSE,'Input and Summary Results'!$B5226)</f>
        <v>0</v>
      </c>
      <c r="C5644" t="b">
        <f>IF(OR(B5644=0,'Input and Summary Results'!D5226=0,'Input and Summary Results'!D5226=""),FALSE,'Input and Summary Results'!$D5226)</f>
        <v>0</v>
      </c>
      <c r="D5644" t="b">
        <f>IF(OR(B5644=0,'Input and Summary Results'!E5226=0),FALSE,'Input and Summary Results'!$E5226)</f>
        <v>0</v>
      </c>
      <c r="E5644" t="b">
        <f t="shared" si="293"/>
        <v>0</v>
      </c>
      <c r="F5644" t="b">
        <f t="shared" si="294"/>
        <v>0</v>
      </c>
      <c r="G5644" t="b">
        <f>IF('Input and Summary Results'!$J$4="yes",IF(C5644=FALSE,FALSE,IF('Data Transformation'!E5644&lt;$R$10,E5644,$R$10)),IF(C5644=FALSE,FALSE,IF(C5644&lt;$R$10,C5644,$R$10)))</f>
        <v>0</v>
      </c>
      <c r="H5644" t="b">
        <f>IF('Input and Summary Results'!$J$4="yes",'Data Transformation'!F5644,'Data Transformation'!D5644)</f>
        <v>0</v>
      </c>
      <c r="I5644" t="str">
        <f t="shared" si="295"/>
        <v/>
      </c>
    </row>
    <row r="5645" spans="2:9" x14ac:dyDescent="0.55000000000000004">
      <c r="B5645" t="b">
        <f>IF('Input and Summary Results'!D5227=0,FALSE,'Input and Summary Results'!$B5227)</f>
        <v>0</v>
      </c>
      <c r="C5645" t="b">
        <f>IF(OR(B5645=0,'Input and Summary Results'!D5227=0,'Input and Summary Results'!D5227=""),FALSE,'Input and Summary Results'!$D5227)</f>
        <v>0</v>
      </c>
      <c r="D5645" t="b">
        <f>IF(OR(B5645=0,'Input and Summary Results'!E5227=0),FALSE,'Input and Summary Results'!$E5227)</f>
        <v>0</v>
      </c>
      <c r="E5645" t="b">
        <f t="shared" si="293"/>
        <v>0</v>
      </c>
      <c r="F5645" t="b">
        <f t="shared" si="294"/>
        <v>0</v>
      </c>
      <c r="G5645" t="b">
        <f>IF('Input and Summary Results'!$J$4="yes",IF(C5645=FALSE,FALSE,IF('Data Transformation'!E5645&lt;$R$10,E5645,$R$10)),IF(C5645=FALSE,FALSE,IF(C5645&lt;$R$10,C5645,$R$10)))</f>
        <v>0</v>
      </c>
      <c r="H5645" t="b">
        <f>IF('Input and Summary Results'!$J$4="yes",'Data Transformation'!F5645,'Data Transformation'!D5645)</f>
        <v>0</v>
      </c>
      <c r="I5645" t="str">
        <f t="shared" si="295"/>
        <v/>
      </c>
    </row>
    <row r="5646" spans="2:9" x14ac:dyDescent="0.55000000000000004">
      <c r="B5646" t="b">
        <f>IF('Input and Summary Results'!D5228=0,FALSE,'Input and Summary Results'!$B5228)</f>
        <v>0</v>
      </c>
      <c r="C5646" t="b">
        <f>IF(OR(B5646=0,'Input and Summary Results'!D5228=0,'Input and Summary Results'!D5228=""),FALSE,'Input and Summary Results'!$D5228)</f>
        <v>0</v>
      </c>
      <c r="D5646" t="b">
        <f>IF(OR(B5646=0,'Input and Summary Results'!E5228=0),FALSE,'Input and Summary Results'!$E5228)</f>
        <v>0</v>
      </c>
      <c r="E5646" t="b">
        <f t="shared" si="293"/>
        <v>0</v>
      </c>
      <c r="F5646" t="b">
        <f t="shared" si="294"/>
        <v>0</v>
      </c>
      <c r="G5646" t="b">
        <f>IF('Input and Summary Results'!$J$4="yes",IF(C5646=FALSE,FALSE,IF('Data Transformation'!E5646&lt;$R$10,E5646,$R$10)),IF(C5646=FALSE,FALSE,IF(C5646&lt;$R$10,C5646,$R$10)))</f>
        <v>0</v>
      </c>
      <c r="H5646" t="b">
        <f>IF('Input and Summary Results'!$J$4="yes",'Data Transformation'!F5646,'Data Transformation'!D5646)</f>
        <v>0</v>
      </c>
      <c r="I5646" t="str">
        <f t="shared" si="295"/>
        <v/>
      </c>
    </row>
    <row r="5647" spans="2:9" x14ac:dyDescent="0.55000000000000004">
      <c r="B5647" t="b">
        <f>IF('Input and Summary Results'!D5229=0,FALSE,'Input and Summary Results'!$B5229)</f>
        <v>0</v>
      </c>
      <c r="C5647" t="b">
        <f>IF(OR(B5647=0,'Input and Summary Results'!D5229=0,'Input and Summary Results'!D5229=""),FALSE,'Input and Summary Results'!$D5229)</f>
        <v>0</v>
      </c>
      <c r="D5647" t="b">
        <f>IF(OR(B5647=0,'Input and Summary Results'!E5229=0),FALSE,'Input and Summary Results'!$E5229)</f>
        <v>0</v>
      </c>
      <c r="E5647" t="b">
        <f t="shared" si="293"/>
        <v>0</v>
      </c>
      <c r="F5647" t="b">
        <f t="shared" si="294"/>
        <v>0</v>
      </c>
      <c r="G5647" t="b">
        <f>IF('Input and Summary Results'!$J$4="yes",IF(C5647=FALSE,FALSE,IF('Data Transformation'!E5647&lt;$R$10,E5647,$R$10)),IF(C5647=FALSE,FALSE,IF(C5647&lt;$R$10,C5647,$R$10)))</f>
        <v>0</v>
      </c>
      <c r="H5647" t="b">
        <f>IF('Input and Summary Results'!$J$4="yes",'Data Transformation'!F5647,'Data Transformation'!D5647)</f>
        <v>0</v>
      </c>
      <c r="I5647" t="str">
        <f t="shared" si="295"/>
        <v/>
      </c>
    </row>
    <row r="5648" spans="2:9" x14ac:dyDescent="0.55000000000000004">
      <c r="B5648" t="b">
        <f>IF('Input and Summary Results'!D5230=0,FALSE,'Input and Summary Results'!$B5230)</f>
        <v>0</v>
      </c>
      <c r="C5648" t="b">
        <f>IF(OR(B5648=0,'Input and Summary Results'!D5230=0,'Input and Summary Results'!D5230=""),FALSE,'Input and Summary Results'!$D5230)</f>
        <v>0</v>
      </c>
      <c r="D5648" t="b">
        <f>IF(OR(B5648=0,'Input and Summary Results'!E5230=0),FALSE,'Input and Summary Results'!$E5230)</f>
        <v>0</v>
      </c>
      <c r="E5648" t="b">
        <f t="shared" si="293"/>
        <v>0</v>
      </c>
      <c r="F5648" t="b">
        <f t="shared" si="294"/>
        <v>0</v>
      </c>
      <c r="G5648" t="b">
        <f>IF('Input and Summary Results'!$J$4="yes",IF(C5648=FALSE,FALSE,IF('Data Transformation'!E5648&lt;$R$10,E5648,$R$10)),IF(C5648=FALSE,FALSE,IF(C5648&lt;$R$10,C5648,$R$10)))</f>
        <v>0</v>
      </c>
      <c r="H5648" t="b">
        <f>IF('Input and Summary Results'!$J$4="yes",'Data Transformation'!F5648,'Data Transformation'!D5648)</f>
        <v>0</v>
      </c>
      <c r="I5648" t="str">
        <f t="shared" si="295"/>
        <v/>
      </c>
    </row>
    <row r="5649" spans="2:9" x14ac:dyDescent="0.55000000000000004">
      <c r="B5649" t="b">
        <f>IF('Input and Summary Results'!D5231=0,FALSE,'Input and Summary Results'!$B5231)</f>
        <v>0</v>
      </c>
      <c r="C5649" t="b">
        <f>IF(OR(B5649=0,'Input and Summary Results'!D5231=0,'Input and Summary Results'!D5231=""),FALSE,'Input and Summary Results'!$D5231)</f>
        <v>0</v>
      </c>
      <c r="D5649" t="b">
        <f>IF(OR(B5649=0,'Input and Summary Results'!E5231=0),FALSE,'Input and Summary Results'!$E5231)</f>
        <v>0</v>
      </c>
      <c r="E5649" t="b">
        <f t="shared" si="293"/>
        <v>0</v>
      </c>
      <c r="F5649" t="b">
        <f t="shared" si="294"/>
        <v>0</v>
      </c>
      <c r="G5649" t="b">
        <f>IF('Input and Summary Results'!$J$4="yes",IF(C5649=FALSE,FALSE,IF('Data Transformation'!E5649&lt;$R$10,E5649,$R$10)),IF(C5649=FALSE,FALSE,IF(C5649&lt;$R$10,C5649,$R$10)))</f>
        <v>0</v>
      </c>
      <c r="H5649" t="b">
        <f>IF('Input and Summary Results'!$J$4="yes",'Data Transformation'!F5649,'Data Transformation'!D5649)</f>
        <v>0</v>
      </c>
      <c r="I5649" t="str">
        <f t="shared" si="295"/>
        <v/>
      </c>
    </row>
    <row r="5650" spans="2:9" x14ac:dyDescent="0.55000000000000004">
      <c r="B5650" t="b">
        <f>IF('Input and Summary Results'!D5232=0,FALSE,'Input and Summary Results'!$B5232)</f>
        <v>0</v>
      </c>
      <c r="C5650" t="b">
        <f>IF(OR(B5650=0,'Input and Summary Results'!D5232=0,'Input and Summary Results'!D5232=""),FALSE,'Input and Summary Results'!$D5232)</f>
        <v>0</v>
      </c>
      <c r="D5650" t="b">
        <f>IF(OR(B5650=0,'Input and Summary Results'!E5232=0),FALSE,'Input and Summary Results'!$E5232)</f>
        <v>0</v>
      </c>
      <c r="E5650" t="b">
        <f t="shared" si="293"/>
        <v>0</v>
      </c>
      <c r="F5650" t="b">
        <f t="shared" si="294"/>
        <v>0</v>
      </c>
      <c r="G5650" t="b">
        <f>IF('Input and Summary Results'!$J$4="yes",IF(C5650=FALSE,FALSE,IF('Data Transformation'!E5650&lt;$R$10,E5650,$R$10)),IF(C5650=FALSE,FALSE,IF(C5650&lt;$R$10,C5650,$R$10)))</f>
        <v>0</v>
      </c>
      <c r="H5650" t="b">
        <f>IF('Input and Summary Results'!$J$4="yes",'Data Transformation'!F5650,'Data Transformation'!D5650)</f>
        <v>0</v>
      </c>
      <c r="I5650" t="str">
        <f t="shared" si="295"/>
        <v/>
      </c>
    </row>
    <row r="5651" spans="2:9" x14ac:dyDescent="0.55000000000000004">
      <c r="B5651" t="b">
        <f>IF('Input and Summary Results'!D5233=0,FALSE,'Input and Summary Results'!$B5233)</f>
        <v>0</v>
      </c>
      <c r="C5651" t="b">
        <f>IF(OR(B5651=0,'Input and Summary Results'!D5233=0,'Input and Summary Results'!D5233=""),FALSE,'Input and Summary Results'!$D5233)</f>
        <v>0</v>
      </c>
      <c r="D5651" t="b">
        <f>IF(OR(B5651=0,'Input and Summary Results'!E5233=0),FALSE,'Input and Summary Results'!$E5233)</f>
        <v>0</v>
      </c>
      <c r="E5651" t="b">
        <f t="shared" si="293"/>
        <v>0</v>
      </c>
      <c r="F5651" t="b">
        <f t="shared" si="294"/>
        <v>0</v>
      </c>
      <c r="G5651" t="b">
        <f>IF('Input and Summary Results'!$J$4="yes",IF(C5651=FALSE,FALSE,IF('Data Transformation'!E5651&lt;$R$10,E5651,$R$10)),IF(C5651=FALSE,FALSE,IF(C5651&lt;$R$10,C5651,$R$10)))</f>
        <v>0</v>
      </c>
      <c r="H5651" t="b">
        <f>IF('Input and Summary Results'!$J$4="yes",'Data Transformation'!F5651,'Data Transformation'!D5651)</f>
        <v>0</v>
      </c>
      <c r="I5651" t="str">
        <f t="shared" si="295"/>
        <v/>
      </c>
    </row>
    <row r="5652" spans="2:9" x14ac:dyDescent="0.55000000000000004">
      <c r="B5652" t="b">
        <f>IF('Input and Summary Results'!D5234=0,FALSE,'Input and Summary Results'!$B5234)</f>
        <v>0</v>
      </c>
      <c r="C5652" t="b">
        <f>IF(OR(B5652=0,'Input and Summary Results'!D5234=0,'Input and Summary Results'!D5234=""),FALSE,'Input and Summary Results'!$D5234)</f>
        <v>0</v>
      </c>
      <c r="D5652" t="b">
        <f>IF(OR(B5652=0,'Input and Summary Results'!E5234=0),FALSE,'Input and Summary Results'!$E5234)</f>
        <v>0</v>
      </c>
      <c r="E5652" t="b">
        <f t="shared" si="293"/>
        <v>0</v>
      </c>
      <c r="F5652" t="b">
        <f t="shared" si="294"/>
        <v>0</v>
      </c>
      <c r="G5652" t="b">
        <f>IF('Input and Summary Results'!$J$4="yes",IF(C5652=FALSE,FALSE,IF('Data Transformation'!E5652&lt;$R$10,E5652,$R$10)),IF(C5652=FALSE,FALSE,IF(C5652&lt;$R$10,C5652,$R$10)))</f>
        <v>0</v>
      </c>
      <c r="H5652" t="b">
        <f>IF('Input and Summary Results'!$J$4="yes",'Data Transformation'!F5652,'Data Transformation'!D5652)</f>
        <v>0</v>
      </c>
      <c r="I5652" t="str">
        <f t="shared" si="295"/>
        <v/>
      </c>
    </row>
    <row r="5653" spans="2:9" x14ac:dyDescent="0.55000000000000004">
      <c r="B5653" t="b">
        <f>IF('Input and Summary Results'!D5235=0,FALSE,'Input and Summary Results'!$B5235)</f>
        <v>0</v>
      </c>
      <c r="C5653" t="b">
        <f>IF(OR(B5653=0,'Input and Summary Results'!D5235=0,'Input and Summary Results'!D5235=""),FALSE,'Input and Summary Results'!$D5235)</f>
        <v>0</v>
      </c>
      <c r="D5653" t="b">
        <f>IF(OR(B5653=0,'Input and Summary Results'!E5235=0),FALSE,'Input and Summary Results'!$E5235)</f>
        <v>0</v>
      </c>
      <c r="E5653" t="b">
        <f t="shared" si="293"/>
        <v>0</v>
      </c>
      <c r="F5653" t="b">
        <f t="shared" si="294"/>
        <v>0</v>
      </c>
      <c r="G5653" t="b">
        <f>IF('Input and Summary Results'!$J$4="yes",IF(C5653=FALSE,FALSE,IF('Data Transformation'!E5653&lt;$R$10,E5653,$R$10)),IF(C5653=FALSE,FALSE,IF(C5653&lt;$R$10,C5653,$R$10)))</f>
        <v>0</v>
      </c>
      <c r="H5653" t="b">
        <f>IF('Input and Summary Results'!$J$4="yes",'Data Transformation'!F5653,'Data Transformation'!D5653)</f>
        <v>0</v>
      </c>
      <c r="I5653" t="str">
        <f t="shared" si="295"/>
        <v/>
      </c>
    </row>
    <row r="5654" spans="2:9" x14ac:dyDescent="0.55000000000000004">
      <c r="B5654" t="b">
        <f>IF('Input and Summary Results'!D5236=0,FALSE,'Input and Summary Results'!$B5236)</f>
        <v>0</v>
      </c>
      <c r="C5654" t="b">
        <f>IF(OR(B5654=0,'Input and Summary Results'!D5236=0,'Input and Summary Results'!D5236=""),FALSE,'Input and Summary Results'!$D5236)</f>
        <v>0</v>
      </c>
      <c r="D5654" t="b">
        <f>IF(OR(B5654=0,'Input and Summary Results'!E5236=0),FALSE,'Input and Summary Results'!$E5236)</f>
        <v>0</v>
      </c>
      <c r="E5654" t="b">
        <f t="shared" si="293"/>
        <v>0</v>
      </c>
      <c r="F5654" t="b">
        <f t="shared" si="294"/>
        <v>0</v>
      </c>
      <c r="G5654" t="b">
        <f>IF('Input and Summary Results'!$J$4="yes",IF(C5654=FALSE,FALSE,IF('Data Transformation'!E5654&lt;$R$10,E5654,$R$10)),IF(C5654=FALSE,FALSE,IF(C5654&lt;$R$10,C5654,$R$10)))</f>
        <v>0</v>
      </c>
      <c r="H5654" t="b">
        <f>IF('Input and Summary Results'!$J$4="yes",'Data Transformation'!F5654,'Data Transformation'!D5654)</f>
        <v>0</v>
      </c>
      <c r="I5654" t="str">
        <f t="shared" si="295"/>
        <v/>
      </c>
    </row>
    <row r="5655" spans="2:9" x14ac:dyDescent="0.55000000000000004">
      <c r="B5655" t="b">
        <f>IF('Input and Summary Results'!D5237=0,FALSE,'Input and Summary Results'!$B5237)</f>
        <v>0</v>
      </c>
      <c r="C5655" t="b">
        <f>IF(OR(B5655=0,'Input and Summary Results'!D5237=0,'Input and Summary Results'!D5237=""),FALSE,'Input and Summary Results'!$D5237)</f>
        <v>0</v>
      </c>
      <c r="D5655" t="b">
        <f>IF(OR(B5655=0,'Input and Summary Results'!E5237=0),FALSE,'Input and Summary Results'!$E5237)</f>
        <v>0</v>
      </c>
      <c r="E5655" t="b">
        <f t="shared" si="293"/>
        <v>0</v>
      </c>
      <c r="F5655" t="b">
        <f t="shared" si="294"/>
        <v>0</v>
      </c>
      <c r="G5655" t="b">
        <f>IF('Input and Summary Results'!$J$4="yes",IF(C5655=FALSE,FALSE,IF('Data Transformation'!E5655&lt;$R$10,E5655,$R$10)),IF(C5655=FALSE,FALSE,IF(C5655&lt;$R$10,C5655,$R$10)))</f>
        <v>0</v>
      </c>
      <c r="H5655" t="b">
        <f>IF('Input and Summary Results'!$J$4="yes",'Data Transformation'!F5655,'Data Transformation'!D5655)</f>
        <v>0</v>
      </c>
      <c r="I5655" t="str">
        <f t="shared" si="295"/>
        <v/>
      </c>
    </row>
    <row r="5656" spans="2:9" x14ac:dyDescent="0.55000000000000004">
      <c r="B5656" t="b">
        <f>IF('Input and Summary Results'!D5238=0,FALSE,'Input and Summary Results'!$B5238)</f>
        <v>0</v>
      </c>
      <c r="C5656" t="b">
        <f>IF(OR(B5656=0,'Input and Summary Results'!D5238=0,'Input and Summary Results'!D5238=""),FALSE,'Input and Summary Results'!$D5238)</f>
        <v>0</v>
      </c>
      <c r="D5656" t="b">
        <f>IF(OR(B5656=0,'Input and Summary Results'!E5238=0),FALSE,'Input and Summary Results'!$E5238)</f>
        <v>0</v>
      </c>
      <c r="E5656" t="b">
        <f t="shared" si="293"/>
        <v>0</v>
      </c>
      <c r="F5656" t="b">
        <f t="shared" si="294"/>
        <v>0</v>
      </c>
      <c r="G5656" t="b">
        <f>IF('Input and Summary Results'!$J$4="yes",IF(C5656=FALSE,FALSE,IF('Data Transformation'!E5656&lt;$R$10,E5656,$R$10)),IF(C5656=FALSE,FALSE,IF(C5656&lt;$R$10,C5656,$R$10)))</f>
        <v>0</v>
      </c>
      <c r="H5656" t="b">
        <f>IF('Input and Summary Results'!$J$4="yes",'Data Transformation'!F5656,'Data Transformation'!D5656)</f>
        <v>0</v>
      </c>
      <c r="I5656" t="str">
        <f t="shared" si="295"/>
        <v/>
      </c>
    </row>
    <row r="5657" spans="2:9" x14ac:dyDescent="0.55000000000000004">
      <c r="B5657" t="b">
        <f>IF('Input and Summary Results'!D5239=0,FALSE,'Input and Summary Results'!$B5239)</f>
        <v>0</v>
      </c>
      <c r="C5657" t="b">
        <f>IF(OR(B5657=0,'Input and Summary Results'!D5239=0,'Input and Summary Results'!D5239=""),FALSE,'Input and Summary Results'!$D5239)</f>
        <v>0</v>
      </c>
      <c r="D5657" t="b">
        <f>IF(OR(B5657=0,'Input and Summary Results'!E5239=0),FALSE,'Input and Summary Results'!$E5239)</f>
        <v>0</v>
      </c>
      <c r="E5657" t="b">
        <f t="shared" si="293"/>
        <v>0</v>
      </c>
      <c r="F5657" t="b">
        <f t="shared" si="294"/>
        <v>0</v>
      </c>
      <c r="G5657" t="b">
        <f>IF('Input and Summary Results'!$J$4="yes",IF(C5657=FALSE,FALSE,IF('Data Transformation'!E5657&lt;$R$10,E5657,$R$10)),IF(C5657=FALSE,FALSE,IF(C5657&lt;$R$10,C5657,$R$10)))</f>
        <v>0</v>
      </c>
      <c r="H5657" t="b">
        <f>IF('Input and Summary Results'!$J$4="yes",'Data Transformation'!F5657,'Data Transformation'!D5657)</f>
        <v>0</v>
      </c>
      <c r="I5657" t="str">
        <f t="shared" si="295"/>
        <v/>
      </c>
    </row>
    <row r="5658" spans="2:9" x14ac:dyDescent="0.55000000000000004">
      <c r="B5658" t="b">
        <f>IF('Input and Summary Results'!D5240=0,FALSE,'Input and Summary Results'!$B5240)</f>
        <v>0</v>
      </c>
      <c r="C5658" t="b">
        <f>IF(OR(B5658=0,'Input and Summary Results'!D5240=0,'Input and Summary Results'!D5240=""),FALSE,'Input and Summary Results'!$D5240)</f>
        <v>0</v>
      </c>
      <c r="D5658" t="b">
        <f>IF(OR(B5658=0,'Input and Summary Results'!E5240=0),FALSE,'Input and Summary Results'!$E5240)</f>
        <v>0</v>
      </c>
      <c r="E5658" t="b">
        <f t="shared" si="293"/>
        <v>0</v>
      </c>
      <c r="F5658" t="b">
        <f t="shared" si="294"/>
        <v>0</v>
      </c>
      <c r="G5658" t="b">
        <f>IF('Input and Summary Results'!$J$4="yes",IF(C5658=FALSE,FALSE,IF('Data Transformation'!E5658&lt;$R$10,E5658,$R$10)),IF(C5658=FALSE,FALSE,IF(C5658&lt;$R$10,C5658,$R$10)))</f>
        <v>0</v>
      </c>
      <c r="H5658" t="b">
        <f>IF('Input and Summary Results'!$J$4="yes",'Data Transformation'!F5658,'Data Transformation'!D5658)</f>
        <v>0</v>
      </c>
      <c r="I5658" t="str">
        <f t="shared" si="295"/>
        <v/>
      </c>
    </row>
    <row r="5659" spans="2:9" x14ac:dyDescent="0.55000000000000004">
      <c r="B5659" t="b">
        <f>IF('Input and Summary Results'!D5241=0,FALSE,'Input and Summary Results'!$B5241)</f>
        <v>0</v>
      </c>
      <c r="C5659" t="b">
        <f>IF(OR(B5659=0,'Input and Summary Results'!D5241=0,'Input and Summary Results'!D5241=""),FALSE,'Input and Summary Results'!$D5241)</f>
        <v>0</v>
      </c>
      <c r="D5659" t="b">
        <f>IF(OR(B5659=0,'Input and Summary Results'!E5241=0),FALSE,'Input and Summary Results'!$E5241)</f>
        <v>0</v>
      </c>
      <c r="E5659" t="b">
        <f t="shared" si="293"/>
        <v>0</v>
      </c>
      <c r="F5659" t="b">
        <f t="shared" si="294"/>
        <v>0</v>
      </c>
      <c r="G5659" t="b">
        <f>IF('Input and Summary Results'!$J$4="yes",IF(C5659=FALSE,FALSE,IF('Data Transformation'!E5659&lt;$R$10,E5659,$R$10)),IF(C5659=FALSE,FALSE,IF(C5659&lt;$R$10,C5659,$R$10)))</f>
        <v>0</v>
      </c>
      <c r="H5659" t="b">
        <f>IF('Input and Summary Results'!$J$4="yes",'Data Transformation'!F5659,'Data Transformation'!D5659)</f>
        <v>0</v>
      </c>
      <c r="I5659" t="str">
        <f t="shared" si="295"/>
        <v/>
      </c>
    </row>
    <row r="5660" spans="2:9" x14ac:dyDescent="0.55000000000000004">
      <c r="B5660" t="b">
        <f>IF('Input and Summary Results'!D5242=0,FALSE,'Input and Summary Results'!$B5242)</f>
        <v>0</v>
      </c>
      <c r="C5660" t="b">
        <f>IF(OR(B5660=0,'Input and Summary Results'!D5242=0,'Input and Summary Results'!D5242=""),FALSE,'Input and Summary Results'!$D5242)</f>
        <v>0</v>
      </c>
      <c r="D5660" t="b">
        <f>IF(OR(B5660=0,'Input and Summary Results'!E5242=0),FALSE,'Input and Summary Results'!$E5242)</f>
        <v>0</v>
      </c>
      <c r="E5660" t="b">
        <f t="shared" si="293"/>
        <v>0</v>
      </c>
      <c r="F5660" t="b">
        <f t="shared" si="294"/>
        <v>0</v>
      </c>
      <c r="G5660" t="b">
        <f>IF('Input and Summary Results'!$J$4="yes",IF(C5660=FALSE,FALSE,IF('Data Transformation'!E5660&lt;$R$10,E5660,$R$10)),IF(C5660=FALSE,FALSE,IF(C5660&lt;$R$10,C5660,$R$10)))</f>
        <v>0</v>
      </c>
      <c r="H5660" t="b">
        <f>IF('Input and Summary Results'!$J$4="yes",'Data Transformation'!F5660,'Data Transformation'!D5660)</f>
        <v>0</v>
      </c>
      <c r="I5660" t="str">
        <f t="shared" si="295"/>
        <v/>
      </c>
    </row>
    <row r="5661" spans="2:9" x14ac:dyDescent="0.55000000000000004">
      <c r="B5661" t="b">
        <f>IF('Input and Summary Results'!D5243=0,FALSE,'Input and Summary Results'!$B5243)</f>
        <v>0</v>
      </c>
      <c r="C5661" t="b">
        <f>IF(OR(B5661=0,'Input and Summary Results'!D5243=0,'Input and Summary Results'!D5243=""),FALSE,'Input and Summary Results'!$D5243)</f>
        <v>0</v>
      </c>
      <c r="D5661" t="b">
        <f>IF(OR(B5661=0,'Input and Summary Results'!E5243=0),FALSE,'Input and Summary Results'!$E5243)</f>
        <v>0</v>
      </c>
      <c r="E5661" t="b">
        <f t="shared" si="293"/>
        <v>0</v>
      </c>
      <c r="F5661" t="b">
        <f t="shared" si="294"/>
        <v>0</v>
      </c>
      <c r="G5661" t="b">
        <f>IF('Input and Summary Results'!$J$4="yes",IF(C5661=FALSE,FALSE,IF('Data Transformation'!E5661&lt;$R$10,E5661,$R$10)),IF(C5661=FALSE,FALSE,IF(C5661&lt;$R$10,C5661,$R$10)))</f>
        <v>0</v>
      </c>
      <c r="H5661" t="b">
        <f>IF('Input and Summary Results'!$J$4="yes",'Data Transformation'!F5661,'Data Transformation'!D5661)</f>
        <v>0</v>
      </c>
      <c r="I5661" t="str">
        <f t="shared" si="295"/>
        <v/>
      </c>
    </row>
    <row r="5662" spans="2:9" x14ac:dyDescent="0.55000000000000004">
      <c r="B5662" t="b">
        <f>IF('Input and Summary Results'!D5244=0,FALSE,'Input and Summary Results'!$B5244)</f>
        <v>0</v>
      </c>
      <c r="C5662" t="b">
        <f>IF(OR(B5662=0,'Input and Summary Results'!D5244=0,'Input and Summary Results'!D5244=""),FALSE,'Input and Summary Results'!$D5244)</f>
        <v>0</v>
      </c>
      <c r="D5662" t="b">
        <f>IF(OR(B5662=0,'Input and Summary Results'!E5244=0),FALSE,'Input and Summary Results'!$E5244)</f>
        <v>0</v>
      </c>
      <c r="E5662" t="b">
        <f t="shared" si="293"/>
        <v>0</v>
      </c>
      <c r="F5662" t="b">
        <f t="shared" si="294"/>
        <v>0</v>
      </c>
      <c r="G5662" t="b">
        <f>IF('Input and Summary Results'!$J$4="yes",IF(C5662=FALSE,FALSE,IF('Data Transformation'!E5662&lt;$R$10,E5662,$R$10)),IF(C5662=FALSE,FALSE,IF(C5662&lt;$R$10,C5662,$R$10)))</f>
        <v>0</v>
      </c>
      <c r="H5662" t="b">
        <f>IF('Input and Summary Results'!$J$4="yes",'Data Transformation'!F5662,'Data Transformation'!D5662)</f>
        <v>0</v>
      </c>
      <c r="I5662" t="str">
        <f t="shared" si="295"/>
        <v/>
      </c>
    </row>
    <row r="5663" spans="2:9" x14ac:dyDescent="0.55000000000000004">
      <c r="B5663" t="b">
        <f>IF('Input and Summary Results'!D5245=0,FALSE,'Input and Summary Results'!$B5245)</f>
        <v>0</v>
      </c>
      <c r="C5663" t="b">
        <f>IF(OR(B5663=0,'Input and Summary Results'!D5245=0,'Input and Summary Results'!D5245=""),FALSE,'Input and Summary Results'!$D5245)</f>
        <v>0</v>
      </c>
      <c r="D5663" t="b">
        <f>IF(OR(B5663=0,'Input and Summary Results'!E5245=0),FALSE,'Input and Summary Results'!$E5245)</f>
        <v>0</v>
      </c>
      <c r="E5663" t="b">
        <f t="shared" si="293"/>
        <v>0</v>
      </c>
      <c r="F5663" t="b">
        <f t="shared" si="294"/>
        <v>0</v>
      </c>
      <c r="G5663" t="b">
        <f>IF('Input and Summary Results'!$J$4="yes",IF(C5663=FALSE,FALSE,IF('Data Transformation'!E5663&lt;$R$10,E5663,$R$10)),IF(C5663=FALSE,FALSE,IF(C5663&lt;$R$10,C5663,$R$10)))</f>
        <v>0</v>
      </c>
      <c r="H5663" t="b">
        <f>IF('Input and Summary Results'!$J$4="yes",'Data Transformation'!F5663,'Data Transformation'!D5663)</f>
        <v>0</v>
      </c>
      <c r="I5663" t="str">
        <f t="shared" si="295"/>
        <v/>
      </c>
    </row>
    <row r="5664" spans="2:9" x14ac:dyDescent="0.55000000000000004">
      <c r="B5664" t="b">
        <f>IF('Input and Summary Results'!D5246=0,FALSE,'Input and Summary Results'!$B5246)</f>
        <v>0</v>
      </c>
      <c r="C5664" t="b">
        <f>IF(OR(B5664=0,'Input and Summary Results'!D5246=0,'Input and Summary Results'!D5246=""),FALSE,'Input and Summary Results'!$D5246)</f>
        <v>0</v>
      </c>
      <c r="D5664" t="b">
        <f>IF(OR(B5664=0,'Input and Summary Results'!E5246=0),FALSE,'Input and Summary Results'!$E5246)</f>
        <v>0</v>
      </c>
      <c r="E5664" t="b">
        <f t="shared" si="293"/>
        <v>0</v>
      </c>
      <c r="F5664" t="b">
        <f t="shared" si="294"/>
        <v>0</v>
      </c>
      <c r="G5664" t="b">
        <f>IF('Input and Summary Results'!$J$4="yes",IF(C5664=FALSE,FALSE,IF('Data Transformation'!E5664&lt;$R$10,E5664,$R$10)),IF(C5664=FALSE,FALSE,IF(C5664&lt;$R$10,C5664,$R$10)))</f>
        <v>0</v>
      </c>
      <c r="H5664" t="b">
        <f>IF('Input and Summary Results'!$J$4="yes",'Data Transformation'!F5664,'Data Transformation'!D5664)</f>
        <v>0</v>
      </c>
      <c r="I5664" t="str">
        <f t="shared" si="295"/>
        <v/>
      </c>
    </row>
    <row r="5665" spans="2:9" x14ac:dyDescent="0.55000000000000004">
      <c r="B5665" t="b">
        <f>IF('Input and Summary Results'!D5247=0,FALSE,'Input and Summary Results'!$B5247)</f>
        <v>0</v>
      </c>
      <c r="C5665" t="b">
        <f>IF(OR(B5665=0,'Input and Summary Results'!D5247=0,'Input and Summary Results'!D5247=""),FALSE,'Input and Summary Results'!$D5247)</f>
        <v>0</v>
      </c>
      <c r="D5665" t="b">
        <f>IF(OR(B5665=0,'Input and Summary Results'!E5247=0),FALSE,'Input and Summary Results'!$E5247)</f>
        <v>0</v>
      </c>
      <c r="E5665" t="b">
        <f t="shared" si="293"/>
        <v>0</v>
      </c>
      <c r="F5665" t="b">
        <f t="shared" si="294"/>
        <v>0</v>
      </c>
      <c r="G5665" t="b">
        <f>IF('Input and Summary Results'!$J$4="yes",IF(C5665=FALSE,FALSE,IF('Data Transformation'!E5665&lt;$R$10,E5665,$R$10)),IF(C5665=FALSE,FALSE,IF(C5665&lt;$R$10,C5665,$R$10)))</f>
        <v>0</v>
      </c>
      <c r="H5665" t="b">
        <f>IF('Input and Summary Results'!$J$4="yes",'Data Transformation'!F5665,'Data Transformation'!D5665)</f>
        <v>0</v>
      </c>
      <c r="I5665" t="str">
        <f t="shared" si="295"/>
        <v/>
      </c>
    </row>
    <row r="5666" spans="2:9" x14ac:dyDescent="0.55000000000000004">
      <c r="B5666" t="b">
        <f>IF('Input and Summary Results'!D5248=0,FALSE,'Input and Summary Results'!$B5248)</f>
        <v>0</v>
      </c>
      <c r="C5666" t="b">
        <f>IF(OR(B5666=0,'Input and Summary Results'!D5248=0,'Input and Summary Results'!D5248=""),FALSE,'Input and Summary Results'!$D5248)</f>
        <v>0</v>
      </c>
      <c r="D5666" t="b">
        <f>IF(OR(B5666=0,'Input and Summary Results'!E5248=0),FALSE,'Input and Summary Results'!$E5248)</f>
        <v>0</v>
      </c>
      <c r="E5666" t="b">
        <f t="shared" si="293"/>
        <v>0</v>
      </c>
      <c r="F5666" t="b">
        <f t="shared" si="294"/>
        <v>0</v>
      </c>
      <c r="G5666" t="b">
        <f>IF('Input and Summary Results'!$J$4="yes",IF(C5666=FALSE,FALSE,IF('Data Transformation'!E5666&lt;$R$10,E5666,$R$10)),IF(C5666=FALSE,FALSE,IF(C5666&lt;$R$10,C5666,$R$10)))</f>
        <v>0</v>
      </c>
      <c r="H5666" t="b">
        <f>IF('Input and Summary Results'!$J$4="yes",'Data Transformation'!F5666,'Data Transformation'!D5666)</f>
        <v>0</v>
      </c>
      <c r="I5666" t="str">
        <f t="shared" si="295"/>
        <v/>
      </c>
    </row>
    <row r="5667" spans="2:9" x14ac:dyDescent="0.55000000000000004">
      <c r="B5667" t="b">
        <f>IF('Input and Summary Results'!D5249=0,FALSE,'Input and Summary Results'!$B5249)</f>
        <v>0</v>
      </c>
      <c r="C5667" t="b">
        <f>IF(OR(B5667=0,'Input and Summary Results'!D5249=0,'Input and Summary Results'!D5249=""),FALSE,'Input and Summary Results'!$D5249)</f>
        <v>0</v>
      </c>
      <c r="D5667" t="b">
        <f>IF(OR(B5667=0,'Input and Summary Results'!E5249=0),FALSE,'Input and Summary Results'!$E5249)</f>
        <v>0</v>
      </c>
      <c r="E5667" t="b">
        <f t="shared" si="293"/>
        <v>0</v>
      </c>
      <c r="F5667" t="b">
        <f t="shared" si="294"/>
        <v>0</v>
      </c>
      <c r="G5667" t="b">
        <f>IF('Input and Summary Results'!$J$4="yes",IF(C5667=FALSE,FALSE,IF('Data Transformation'!E5667&lt;$R$10,E5667,$R$10)),IF(C5667=FALSE,FALSE,IF(C5667&lt;$R$10,C5667,$R$10)))</f>
        <v>0</v>
      </c>
      <c r="H5667" t="b">
        <f>IF('Input and Summary Results'!$J$4="yes",'Data Transformation'!F5667,'Data Transformation'!D5667)</f>
        <v>0</v>
      </c>
      <c r="I5667" t="str">
        <f t="shared" si="295"/>
        <v/>
      </c>
    </row>
    <row r="5668" spans="2:9" x14ac:dyDescent="0.55000000000000004">
      <c r="B5668" t="b">
        <f>IF('Input and Summary Results'!D5250=0,FALSE,'Input and Summary Results'!$B5250)</f>
        <v>0</v>
      </c>
      <c r="C5668" t="b">
        <f>IF(OR(B5668=0,'Input and Summary Results'!D5250=0,'Input and Summary Results'!D5250=""),FALSE,'Input and Summary Results'!$D5250)</f>
        <v>0</v>
      </c>
      <c r="D5668" t="b">
        <f>IF(OR(B5668=0,'Input and Summary Results'!E5250=0),FALSE,'Input and Summary Results'!$E5250)</f>
        <v>0</v>
      </c>
      <c r="E5668" t="b">
        <f t="shared" si="293"/>
        <v>0</v>
      </c>
      <c r="F5668" t="b">
        <f t="shared" si="294"/>
        <v>0</v>
      </c>
      <c r="G5668" t="b">
        <f>IF('Input and Summary Results'!$J$4="yes",IF(C5668=FALSE,FALSE,IF('Data Transformation'!E5668&lt;$R$10,E5668,$R$10)),IF(C5668=FALSE,FALSE,IF(C5668&lt;$R$10,C5668,$R$10)))</f>
        <v>0</v>
      </c>
      <c r="H5668" t="b">
        <f>IF('Input and Summary Results'!$J$4="yes",'Data Transformation'!F5668,'Data Transformation'!D5668)</f>
        <v>0</v>
      </c>
      <c r="I5668" t="str">
        <f t="shared" si="295"/>
        <v/>
      </c>
    </row>
    <row r="5669" spans="2:9" x14ac:dyDescent="0.55000000000000004">
      <c r="B5669" t="b">
        <f>IF('Input and Summary Results'!D5251=0,FALSE,'Input and Summary Results'!$B5251)</f>
        <v>0</v>
      </c>
      <c r="C5669" t="b">
        <f>IF(OR(B5669=0,'Input and Summary Results'!D5251=0,'Input and Summary Results'!D5251=""),FALSE,'Input and Summary Results'!$D5251)</f>
        <v>0</v>
      </c>
      <c r="D5669" t="b">
        <f>IF(OR(B5669=0,'Input and Summary Results'!E5251=0),FALSE,'Input and Summary Results'!$E5251)</f>
        <v>0</v>
      </c>
      <c r="E5669" t="b">
        <f t="shared" si="293"/>
        <v>0</v>
      </c>
      <c r="F5669" t="b">
        <f t="shared" si="294"/>
        <v>0</v>
      </c>
      <c r="G5669" t="b">
        <f>IF('Input and Summary Results'!$J$4="yes",IF(C5669=FALSE,FALSE,IF('Data Transformation'!E5669&lt;$R$10,E5669,$R$10)),IF(C5669=FALSE,FALSE,IF(C5669&lt;$R$10,C5669,$R$10)))</f>
        <v>0</v>
      </c>
      <c r="H5669" t="b">
        <f>IF('Input and Summary Results'!$J$4="yes",'Data Transformation'!F5669,'Data Transformation'!D5669)</f>
        <v>0</v>
      </c>
      <c r="I5669" t="str">
        <f t="shared" si="295"/>
        <v/>
      </c>
    </row>
    <row r="5670" spans="2:9" x14ac:dyDescent="0.55000000000000004">
      <c r="B5670" t="b">
        <f>IF('Input and Summary Results'!D5252=0,FALSE,'Input and Summary Results'!$B5252)</f>
        <v>0</v>
      </c>
      <c r="C5670" t="b">
        <f>IF(OR(B5670=0,'Input and Summary Results'!D5252=0,'Input and Summary Results'!D5252=""),FALSE,'Input and Summary Results'!$D5252)</f>
        <v>0</v>
      </c>
      <c r="D5670" t="b">
        <f>IF(OR(B5670=0,'Input and Summary Results'!E5252=0),FALSE,'Input and Summary Results'!$E5252)</f>
        <v>0</v>
      </c>
      <c r="E5670" t="b">
        <f t="shared" si="293"/>
        <v>0</v>
      </c>
      <c r="F5670" t="b">
        <f t="shared" si="294"/>
        <v>0</v>
      </c>
      <c r="G5670" t="b">
        <f>IF('Input and Summary Results'!$J$4="yes",IF(C5670=FALSE,FALSE,IF('Data Transformation'!E5670&lt;$R$10,E5670,$R$10)),IF(C5670=FALSE,FALSE,IF(C5670&lt;$R$10,C5670,$R$10)))</f>
        <v>0</v>
      </c>
      <c r="H5670" t="b">
        <f>IF('Input and Summary Results'!$J$4="yes",'Data Transformation'!F5670,'Data Transformation'!D5670)</f>
        <v>0</v>
      </c>
      <c r="I5670" t="str">
        <f t="shared" si="295"/>
        <v/>
      </c>
    </row>
    <row r="5671" spans="2:9" x14ac:dyDescent="0.55000000000000004">
      <c r="B5671" t="b">
        <f>IF('Input and Summary Results'!D5253=0,FALSE,'Input and Summary Results'!$B5253)</f>
        <v>0</v>
      </c>
      <c r="C5671" t="b">
        <f>IF(OR(B5671=0,'Input and Summary Results'!D5253=0,'Input and Summary Results'!D5253=""),FALSE,'Input and Summary Results'!$D5253)</f>
        <v>0</v>
      </c>
      <c r="D5671" t="b">
        <f>IF(OR(B5671=0,'Input and Summary Results'!E5253=0),FALSE,'Input and Summary Results'!$E5253)</f>
        <v>0</v>
      </c>
      <c r="E5671" t="b">
        <f t="shared" si="293"/>
        <v>0</v>
      </c>
      <c r="F5671" t="b">
        <f t="shared" si="294"/>
        <v>0</v>
      </c>
      <c r="G5671" t="b">
        <f>IF('Input and Summary Results'!$J$4="yes",IF(C5671=FALSE,FALSE,IF('Data Transformation'!E5671&lt;$R$10,E5671,$R$10)),IF(C5671=FALSE,FALSE,IF(C5671&lt;$R$10,C5671,$R$10)))</f>
        <v>0</v>
      </c>
      <c r="H5671" t="b">
        <f>IF('Input and Summary Results'!$J$4="yes",'Data Transformation'!F5671,'Data Transformation'!D5671)</f>
        <v>0</v>
      </c>
      <c r="I5671" t="str">
        <f t="shared" si="295"/>
        <v/>
      </c>
    </row>
    <row r="5672" spans="2:9" x14ac:dyDescent="0.55000000000000004">
      <c r="B5672" t="b">
        <f>IF('Input and Summary Results'!D5254=0,FALSE,'Input and Summary Results'!$B5254)</f>
        <v>0</v>
      </c>
      <c r="C5672" t="b">
        <f>IF(OR(B5672=0,'Input and Summary Results'!D5254=0,'Input and Summary Results'!D5254=""),FALSE,'Input and Summary Results'!$D5254)</f>
        <v>0</v>
      </c>
      <c r="D5672" t="b">
        <f>IF(OR(B5672=0,'Input and Summary Results'!E5254=0),FALSE,'Input and Summary Results'!$E5254)</f>
        <v>0</v>
      </c>
      <c r="E5672" t="b">
        <f t="shared" si="293"/>
        <v>0</v>
      </c>
      <c r="F5672" t="b">
        <f t="shared" si="294"/>
        <v>0</v>
      </c>
      <c r="G5672" t="b">
        <f>IF('Input and Summary Results'!$J$4="yes",IF(C5672=FALSE,FALSE,IF('Data Transformation'!E5672&lt;$R$10,E5672,$R$10)),IF(C5672=FALSE,FALSE,IF(C5672&lt;$R$10,C5672,$R$10)))</f>
        <v>0</v>
      </c>
      <c r="H5672" t="b">
        <f>IF('Input and Summary Results'!$J$4="yes",'Data Transformation'!F5672,'Data Transformation'!D5672)</f>
        <v>0</v>
      </c>
      <c r="I5672" t="str">
        <f t="shared" si="295"/>
        <v/>
      </c>
    </row>
    <row r="5673" spans="2:9" x14ac:dyDescent="0.55000000000000004">
      <c r="B5673" t="b">
        <f>IF('Input and Summary Results'!D5255=0,FALSE,'Input and Summary Results'!$B5255)</f>
        <v>0</v>
      </c>
      <c r="C5673" t="b">
        <f>IF(OR(B5673=0,'Input and Summary Results'!D5255=0,'Input and Summary Results'!D5255=""),FALSE,'Input and Summary Results'!$D5255)</f>
        <v>0</v>
      </c>
      <c r="D5673" t="b">
        <f>IF(OR(B5673=0,'Input and Summary Results'!E5255=0),FALSE,'Input and Summary Results'!$E5255)</f>
        <v>0</v>
      </c>
      <c r="E5673" t="b">
        <f t="shared" si="293"/>
        <v>0</v>
      </c>
      <c r="F5673" t="b">
        <f t="shared" si="294"/>
        <v>0</v>
      </c>
      <c r="G5673" t="b">
        <f>IF('Input and Summary Results'!$J$4="yes",IF(C5673=FALSE,FALSE,IF('Data Transformation'!E5673&lt;$R$10,E5673,$R$10)),IF(C5673=FALSE,FALSE,IF(C5673&lt;$R$10,C5673,$R$10)))</f>
        <v>0</v>
      </c>
      <c r="H5673" t="b">
        <f>IF('Input and Summary Results'!$J$4="yes",'Data Transformation'!F5673,'Data Transformation'!D5673)</f>
        <v>0</v>
      </c>
      <c r="I5673" t="str">
        <f t="shared" si="295"/>
        <v/>
      </c>
    </row>
    <row r="5674" spans="2:9" x14ac:dyDescent="0.55000000000000004">
      <c r="B5674" t="b">
        <f>IF('Input and Summary Results'!D5256=0,FALSE,'Input and Summary Results'!$B5256)</f>
        <v>0</v>
      </c>
      <c r="C5674" t="b">
        <f>IF(OR(B5674=0,'Input and Summary Results'!D5256=0,'Input and Summary Results'!D5256=""),FALSE,'Input and Summary Results'!$D5256)</f>
        <v>0</v>
      </c>
      <c r="D5674" t="b">
        <f>IF(OR(B5674=0,'Input and Summary Results'!E5256=0),FALSE,'Input and Summary Results'!$E5256)</f>
        <v>0</v>
      </c>
      <c r="E5674" t="b">
        <f t="shared" ref="E5674:E5737" si="296">IF(C5674=FALSE,FALSE,LOG10(C5674))</f>
        <v>0</v>
      </c>
      <c r="F5674" t="b">
        <f t="shared" ref="F5674:F5737" si="297">IF(D5674=FALSE, FALSE,0.434*D5674/C5674)</f>
        <v>0</v>
      </c>
      <c r="G5674" t="b">
        <f>IF('Input and Summary Results'!$J$4="yes",IF(C5674=FALSE,FALSE,IF('Data Transformation'!E5674&lt;$R$10,E5674,$R$10)),IF(C5674=FALSE,FALSE,IF(C5674&lt;$R$10,C5674,$R$10)))</f>
        <v>0</v>
      </c>
      <c r="H5674" t="b">
        <f>IF('Input and Summary Results'!$J$4="yes",'Data Transformation'!F5674,'Data Transformation'!D5674)</f>
        <v>0</v>
      </c>
      <c r="I5674" t="str">
        <f t="shared" si="295"/>
        <v/>
      </c>
    </row>
    <row r="5675" spans="2:9" x14ac:dyDescent="0.55000000000000004">
      <c r="B5675" t="b">
        <f>IF('Input and Summary Results'!D5257=0,FALSE,'Input and Summary Results'!$B5257)</f>
        <v>0</v>
      </c>
      <c r="C5675" t="b">
        <f>IF(OR(B5675=0,'Input and Summary Results'!D5257=0,'Input and Summary Results'!D5257=""),FALSE,'Input and Summary Results'!$D5257)</f>
        <v>0</v>
      </c>
      <c r="D5675" t="b">
        <f>IF(OR(B5675=0,'Input and Summary Results'!E5257=0),FALSE,'Input and Summary Results'!$E5257)</f>
        <v>0</v>
      </c>
      <c r="E5675" t="b">
        <f t="shared" si="296"/>
        <v>0</v>
      </c>
      <c r="F5675" t="b">
        <f t="shared" si="297"/>
        <v>0</v>
      </c>
      <c r="G5675" t="b">
        <f>IF('Input and Summary Results'!$J$4="yes",IF(C5675=FALSE,FALSE,IF('Data Transformation'!E5675&lt;$R$10,E5675,$R$10)),IF(C5675=FALSE,FALSE,IF(C5675&lt;$R$10,C5675,$R$10)))</f>
        <v>0</v>
      </c>
      <c r="H5675" t="b">
        <f>IF('Input and Summary Results'!$J$4="yes",'Data Transformation'!F5675,'Data Transformation'!D5675)</f>
        <v>0</v>
      </c>
      <c r="I5675" t="str">
        <f t="shared" si="295"/>
        <v/>
      </c>
    </row>
    <row r="5676" spans="2:9" x14ac:dyDescent="0.55000000000000004">
      <c r="B5676" t="b">
        <f>IF('Input and Summary Results'!D5258=0,FALSE,'Input and Summary Results'!$B5258)</f>
        <v>0</v>
      </c>
      <c r="C5676" t="b">
        <f>IF(OR(B5676=0,'Input and Summary Results'!D5258=0,'Input and Summary Results'!D5258=""),FALSE,'Input and Summary Results'!$D5258)</f>
        <v>0</v>
      </c>
      <c r="D5676" t="b">
        <f>IF(OR(B5676=0,'Input and Summary Results'!E5258=0),FALSE,'Input and Summary Results'!$E5258)</f>
        <v>0</v>
      </c>
      <c r="E5676" t="b">
        <f t="shared" si="296"/>
        <v>0</v>
      </c>
      <c r="F5676" t="b">
        <f t="shared" si="297"/>
        <v>0</v>
      </c>
      <c r="G5676" t="b">
        <f>IF('Input and Summary Results'!$J$4="yes",IF(C5676=FALSE,FALSE,IF('Data Transformation'!E5676&lt;$R$10,E5676,$R$10)),IF(C5676=FALSE,FALSE,IF(C5676&lt;$R$10,C5676,$R$10)))</f>
        <v>0</v>
      </c>
      <c r="H5676" t="b">
        <f>IF('Input and Summary Results'!$J$4="yes",'Data Transformation'!F5676,'Data Transformation'!D5676)</f>
        <v>0</v>
      </c>
      <c r="I5676" t="str">
        <f t="shared" si="295"/>
        <v/>
      </c>
    </row>
    <row r="5677" spans="2:9" x14ac:dyDescent="0.55000000000000004">
      <c r="B5677" t="b">
        <f>IF('Input and Summary Results'!D5259=0,FALSE,'Input and Summary Results'!$B5259)</f>
        <v>0</v>
      </c>
      <c r="C5677" t="b">
        <f>IF(OR(B5677=0,'Input and Summary Results'!D5259=0,'Input and Summary Results'!D5259=""),FALSE,'Input and Summary Results'!$D5259)</f>
        <v>0</v>
      </c>
      <c r="D5677" t="b">
        <f>IF(OR(B5677=0,'Input and Summary Results'!E5259=0),FALSE,'Input and Summary Results'!$E5259)</f>
        <v>0</v>
      </c>
      <c r="E5677" t="b">
        <f t="shared" si="296"/>
        <v>0</v>
      </c>
      <c r="F5677" t="b">
        <f t="shared" si="297"/>
        <v>0</v>
      </c>
      <c r="G5677" t="b">
        <f>IF('Input and Summary Results'!$J$4="yes",IF(C5677=FALSE,FALSE,IF('Data Transformation'!E5677&lt;$R$10,E5677,$R$10)),IF(C5677=FALSE,FALSE,IF(C5677&lt;$R$10,C5677,$R$10)))</f>
        <v>0</v>
      </c>
      <c r="H5677" t="b">
        <f>IF('Input and Summary Results'!$J$4="yes",'Data Transformation'!F5677,'Data Transformation'!D5677)</f>
        <v>0</v>
      </c>
      <c r="I5677" t="str">
        <f t="shared" si="295"/>
        <v/>
      </c>
    </row>
    <row r="5678" spans="2:9" x14ac:dyDescent="0.55000000000000004">
      <c r="B5678" t="b">
        <f>IF('Input and Summary Results'!D5260=0,FALSE,'Input and Summary Results'!$B5260)</f>
        <v>0</v>
      </c>
      <c r="C5678" t="b">
        <f>IF(OR(B5678=0,'Input and Summary Results'!D5260=0,'Input and Summary Results'!D5260=""),FALSE,'Input and Summary Results'!$D5260)</f>
        <v>0</v>
      </c>
      <c r="D5678" t="b">
        <f>IF(OR(B5678=0,'Input and Summary Results'!E5260=0),FALSE,'Input and Summary Results'!$E5260)</f>
        <v>0</v>
      </c>
      <c r="E5678" t="b">
        <f t="shared" si="296"/>
        <v>0</v>
      </c>
      <c r="F5678" t="b">
        <f t="shared" si="297"/>
        <v>0</v>
      </c>
      <c r="G5678" t="b">
        <f>IF('Input and Summary Results'!$J$4="yes",IF(C5678=FALSE,FALSE,IF('Data Transformation'!E5678&lt;$R$10,E5678,$R$10)),IF(C5678=FALSE,FALSE,IF(C5678&lt;$R$10,C5678,$R$10)))</f>
        <v>0</v>
      </c>
      <c r="H5678" t="b">
        <f>IF('Input and Summary Results'!$J$4="yes",'Data Transformation'!F5678,'Data Transformation'!D5678)</f>
        <v>0</v>
      </c>
      <c r="I5678" t="str">
        <f t="shared" si="295"/>
        <v/>
      </c>
    </row>
    <row r="5679" spans="2:9" x14ac:dyDescent="0.55000000000000004">
      <c r="B5679" t="b">
        <f>IF('Input and Summary Results'!D5261=0,FALSE,'Input and Summary Results'!$B5261)</f>
        <v>0</v>
      </c>
      <c r="C5679" t="b">
        <f>IF(OR(B5679=0,'Input and Summary Results'!D5261=0,'Input and Summary Results'!D5261=""),FALSE,'Input and Summary Results'!$D5261)</f>
        <v>0</v>
      </c>
      <c r="D5679" t="b">
        <f>IF(OR(B5679=0,'Input and Summary Results'!E5261=0),FALSE,'Input and Summary Results'!$E5261)</f>
        <v>0</v>
      </c>
      <c r="E5679" t="b">
        <f t="shared" si="296"/>
        <v>0</v>
      </c>
      <c r="F5679" t="b">
        <f t="shared" si="297"/>
        <v>0</v>
      </c>
      <c r="G5679" t="b">
        <f>IF('Input and Summary Results'!$J$4="yes",IF(C5679=FALSE,FALSE,IF('Data Transformation'!E5679&lt;$R$10,E5679,$R$10)),IF(C5679=FALSE,FALSE,IF(C5679&lt;$R$10,C5679,$R$10)))</f>
        <v>0</v>
      </c>
      <c r="H5679" t="b">
        <f>IF('Input and Summary Results'!$J$4="yes",'Data Transformation'!F5679,'Data Transformation'!D5679)</f>
        <v>0</v>
      </c>
      <c r="I5679" t="str">
        <f t="shared" si="295"/>
        <v/>
      </c>
    </row>
    <row r="5680" spans="2:9" x14ac:dyDescent="0.55000000000000004">
      <c r="B5680" t="b">
        <f>IF('Input and Summary Results'!D5262=0,FALSE,'Input and Summary Results'!$B5262)</f>
        <v>0</v>
      </c>
      <c r="C5680" t="b">
        <f>IF(OR(B5680=0,'Input and Summary Results'!D5262=0,'Input and Summary Results'!D5262=""),FALSE,'Input and Summary Results'!$D5262)</f>
        <v>0</v>
      </c>
      <c r="D5680" t="b">
        <f>IF(OR(B5680=0,'Input and Summary Results'!E5262=0),FALSE,'Input and Summary Results'!$E5262)</f>
        <v>0</v>
      </c>
      <c r="E5680" t="b">
        <f t="shared" si="296"/>
        <v>0</v>
      </c>
      <c r="F5680" t="b">
        <f t="shared" si="297"/>
        <v>0</v>
      </c>
      <c r="G5680" t="b">
        <f>IF('Input and Summary Results'!$J$4="yes",IF(C5680=FALSE,FALSE,IF('Data Transformation'!E5680&lt;$R$10,E5680,$R$10)),IF(C5680=FALSE,FALSE,IF(C5680&lt;$R$10,C5680,$R$10)))</f>
        <v>0</v>
      </c>
      <c r="H5680" t="b">
        <f>IF('Input and Summary Results'!$J$4="yes",'Data Transformation'!F5680,'Data Transformation'!D5680)</f>
        <v>0</v>
      </c>
      <c r="I5680" t="str">
        <f t="shared" si="295"/>
        <v/>
      </c>
    </row>
    <row r="5681" spans="2:9" x14ac:dyDescent="0.55000000000000004">
      <c r="B5681" t="b">
        <f>IF('Input and Summary Results'!D5263=0,FALSE,'Input and Summary Results'!$B5263)</f>
        <v>0</v>
      </c>
      <c r="C5681" t="b">
        <f>IF(OR(B5681=0,'Input and Summary Results'!D5263=0,'Input and Summary Results'!D5263=""),FALSE,'Input and Summary Results'!$D5263)</f>
        <v>0</v>
      </c>
      <c r="D5681" t="b">
        <f>IF(OR(B5681=0,'Input and Summary Results'!E5263=0),FALSE,'Input and Summary Results'!$E5263)</f>
        <v>0</v>
      </c>
      <c r="E5681" t="b">
        <f t="shared" si="296"/>
        <v>0</v>
      </c>
      <c r="F5681" t="b">
        <f t="shared" si="297"/>
        <v>0</v>
      </c>
      <c r="G5681" t="b">
        <f>IF('Input and Summary Results'!$J$4="yes",IF(C5681=FALSE,FALSE,IF('Data Transformation'!E5681&lt;$R$10,E5681,$R$10)),IF(C5681=FALSE,FALSE,IF(C5681&lt;$R$10,C5681,$R$10)))</f>
        <v>0</v>
      </c>
      <c r="H5681" t="b">
        <f>IF('Input and Summary Results'!$J$4="yes",'Data Transformation'!F5681,'Data Transformation'!D5681)</f>
        <v>0</v>
      </c>
      <c r="I5681" t="str">
        <f t="shared" si="295"/>
        <v/>
      </c>
    </row>
    <row r="5682" spans="2:9" x14ac:dyDescent="0.55000000000000004">
      <c r="B5682" t="b">
        <f>IF('Input and Summary Results'!D5264=0,FALSE,'Input and Summary Results'!$B5264)</f>
        <v>0</v>
      </c>
      <c r="C5682" t="b">
        <f>IF(OR(B5682=0,'Input and Summary Results'!D5264=0,'Input and Summary Results'!D5264=""),FALSE,'Input and Summary Results'!$D5264)</f>
        <v>0</v>
      </c>
      <c r="D5682" t="b">
        <f>IF(OR(B5682=0,'Input and Summary Results'!E5264=0),FALSE,'Input and Summary Results'!$E5264)</f>
        <v>0</v>
      </c>
      <c r="E5682" t="b">
        <f t="shared" si="296"/>
        <v>0</v>
      </c>
      <c r="F5682" t="b">
        <f t="shared" si="297"/>
        <v>0</v>
      </c>
      <c r="G5682" t="b">
        <f>IF('Input and Summary Results'!$J$4="yes",IF(C5682=FALSE,FALSE,IF('Data Transformation'!E5682&lt;$R$10,E5682,$R$10)),IF(C5682=FALSE,FALSE,IF(C5682&lt;$R$10,C5682,$R$10)))</f>
        <v>0</v>
      </c>
      <c r="H5682" t="b">
        <f>IF('Input and Summary Results'!$J$4="yes",'Data Transformation'!F5682,'Data Transformation'!D5682)</f>
        <v>0</v>
      </c>
      <c r="I5682" t="str">
        <f t="shared" si="295"/>
        <v/>
      </c>
    </row>
    <row r="5683" spans="2:9" x14ac:dyDescent="0.55000000000000004">
      <c r="B5683" t="b">
        <f>IF('Input and Summary Results'!D5265=0,FALSE,'Input and Summary Results'!$B5265)</f>
        <v>0</v>
      </c>
      <c r="C5683" t="b">
        <f>IF(OR(B5683=0,'Input and Summary Results'!D5265=0,'Input and Summary Results'!D5265=""),FALSE,'Input and Summary Results'!$D5265)</f>
        <v>0</v>
      </c>
      <c r="D5683" t="b">
        <f>IF(OR(B5683=0,'Input and Summary Results'!E5265=0),FALSE,'Input and Summary Results'!$E5265)</f>
        <v>0</v>
      </c>
      <c r="E5683" t="b">
        <f t="shared" si="296"/>
        <v>0</v>
      </c>
      <c r="F5683" t="b">
        <f t="shared" si="297"/>
        <v>0</v>
      </c>
      <c r="G5683" t="b">
        <f>IF('Input and Summary Results'!$J$4="yes",IF(C5683=FALSE,FALSE,IF('Data Transformation'!E5683&lt;$R$10,E5683,$R$10)),IF(C5683=FALSE,FALSE,IF(C5683&lt;$R$10,C5683,$R$10)))</f>
        <v>0</v>
      </c>
      <c r="H5683" t="b">
        <f>IF('Input and Summary Results'!$J$4="yes",'Data Transformation'!F5683,'Data Transformation'!D5683)</f>
        <v>0</v>
      </c>
      <c r="I5683" t="str">
        <f t="shared" si="295"/>
        <v/>
      </c>
    </row>
    <row r="5684" spans="2:9" x14ac:dyDescent="0.55000000000000004">
      <c r="B5684" t="b">
        <f>IF('Input and Summary Results'!D5266=0,FALSE,'Input and Summary Results'!$B5266)</f>
        <v>0</v>
      </c>
      <c r="C5684" t="b">
        <f>IF(OR(B5684=0,'Input and Summary Results'!D5266=0,'Input and Summary Results'!D5266=""),FALSE,'Input and Summary Results'!$D5266)</f>
        <v>0</v>
      </c>
      <c r="D5684" t="b">
        <f>IF(OR(B5684=0,'Input and Summary Results'!E5266=0),FALSE,'Input and Summary Results'!$E5266)</f>
        <v>0</v>
      </c>
      <c r="E5684" t="b">
        <f t="shared" si="296"/>
        <v>0</v>
      </c>
      <c r="F5684" t="b">
        <f t="shared" si="297"/>
        <v>0</v>
      </c>
      <c r="G5684" t="b">
        <f>IF('Input and Summary Results'!$J$4="yes",IF(C5684=FALSE,FALSE,IF('Data Transformation'!E5684&lt;$R$10,E5684,$R$10)),IF(C5684=FALSE,FALSE,IF(C5684&lt;$R$10,C5684,$R$10)))</f>
        <v>0</v>
      </c>
      <c r="H5684" t="b">
        <f>IF('Input and Summary Results'!$J$4="yes",'Data Transformation'!F5684,'Data Transformation'!D5684)</f>
        <v>0</v>
      </c>
      <c r="I5684" t="str">
        <f t="shared" si="295"/>
        <v/>
      </c>
    </row>
    <row r="5685" spans="2:9" x14ac:dyDescent="0.55000000000000004">
      <c r="B5685" t="b">
        <f>IF('Input and Summary Results'!D5267=0,FALSE,'Input and Summary Results'!$B5267)</f>
        <v>0</v>
      </c>
      <c r="C5685" t="b">
        <f>IF(OR(B5685=0,'Input and Summary Results'!D5267=0,'Input and Summary Results'!D5267=""),FALSE,'Input and Summary Results'!$D5267)</f>
        <v>0</v>
      </c>
      <c r="D5685" t="b">
        <f>IF(OR(B5685=0,'Input and Summary Results'!E5267=0),FALSE,'Input and Summary Results'!$E5267)</f>
        <v>0</v>
      </c>
      <c r="E5685" t="b">
        <f t="shared" si="296"/>
        <v>0</v>
      </c>
      <c r="F5685" t="b">
        <f t="shared" si="297"/>
        <v>0</v>
      </c>
      <c r="G5685" t="b">
        <f>IF('Input and Summary Results'!$J$4="yes",IF(C5685=FALSE,FALSE,IF('Data Transformation'!E5685&lt;$R$10,E5685,$R$10)),IF(C5685=FALSE,FALSE,IF(C5685&lt;$R$10,C5685,$R$10)))</f>
        <v>0</v>
      </c>
      <c r="H5685" t="b">
        <f>IF('Input and Summary Results'!$J$4="yes",'Data Transformation'!F5685,'Data Transformation'!D5685)</f>
        <v>0</v>
      </c>
      <c r="I5685" t="str">
        <f t="shared" si="295"/>
        <v/>
      </c>
    </row>
    <row r="5686" spans="2:9" x14ac:dyDescent="0.55000000000000004">
      <c r="B5686" t="b">
        <f>IF('Input and Summary Results'!D5268=0,FALSE,'Input and Summary Results'!$B5268)</f>
        <v>0</v>
      </c>
      <c r="C5686" t="b">
        <f>IF(OR(B5686=0,'Input and Summary Results'!D5268=0,'Input and Summary Results'!D5268=""),FALSE,'Input and Summary Results'!$D5268)</f>
        <v>0</v>
      </c>
      <c r="D5686" t="b">
        <f>IF(OR(B5686=0,'Input and Summary Results'!E5268=0),FALSE,'Input and Summary Results'!$E5268)</f>
        <v>0</v>
      </c>
      <c r="E5686" t="b">
        <f t="shared" si="296"/>
        <v>0</v>
      </c>
      <c r="F5686" t="b">
        <f t="shared" si="297"/>
        <v>0</v>
      </c>
      <c r="G5686" t="b">
        <f>IF('Input and Summary Results'!$J$4="yes",IF(C5686=FALSE,FALSE,IF('Data Transformation'!E5686&lt;$R$10,E5686,$R$10)),IF(C5686=FALSE,FALSE,IF(C5686&lt;$R$10,C5686,$R$10)))</f>
        <v>0</v>
      </c>
      <c r="H5686" t="b">
        <f>IF('Input and Summary Results'!$J$4="yes",'Data Transformation'!F5686,'Data Transformation'!D5686)</f>
        <v>0</v>
      </c>
      <c r="I5686" t="str">
        <f t="shared" si="295"/>
        <v/>
      </c>
    </row>
    <row r="5687" spans="2:9" x14ac:dyDescent="0.55000000000000004">
      <c r="B5687" t="b">
        <f>IF('Input and Summary Results'!D5269=0,FALSE,'Input and Summary Results'!$B5269)</f>
        <v>0</v>
      </c>
      <c r="C5687" t="b">
        <f>IF(OR(B5687=0,'Input and Summary Results'!D5269=0,'Input and Summary Results'!D5269=""),FALSE,'Input and Summary Results'!$D5269)</f>
        <v>0</v>
      </c>
      <c r="D5687" t="b">
        <f>IF(OR(B5687=0,'Input and Summary Results'!E5269=0),FALSE,'Input and Summary Results'!$E5269)</f>
        <v>0</v>
      </c>
      <c r="E5687" t="b">
        <f t="shared" si="296"/>
        <v>0</v>
      </c>
      <c r="F5687" t="b">
        <f t="shared" si="297"/>
        <v>0</v>
      </c>
      <c r="G5687" t="b">
        <f>IF('Input and Summary Results'!$J$4="yes",IF(C5687=FALSE,FALSE,IF('Data Transformation'!E5687&lt;$R$10,E5687,$R$10)),IF(C5687=FALSE,FALSE,IF(C5687&lt;$R$10,C5687,$R$10)))</f>
        <v>0</v>
      </c>
      <c r="H5687" t="b">
        <f>IF('Input and Summary Results'!$J$4="yes",'Data Transformation'!F5687,'Data Transformation'!D5687)</f>
        <v>0</v>
      </c>
      <c r="I5687" t="str">
        <f t="shared" si="295"/>
        <v/>
      </c>
    </row>
    <row r="5688" spans="2:9" x14ac:dyDescent="0.55000000000000004">
      <c r="B5688" t="b">
        <f>IF('Input and Summary Results'!D5270=0,FALSE,'Input and Summary Results'!$B5270)</f>
        <v>0</v>
      </c>
      <c r="C5688" t="b">
        <f>IF(OR(B5688=0,'Input and Summary Results'!D5270=0,'Input and Summary Results'!D5270=""),FALSE,'Input and Summary Results'!$D5270)</f>
        <v>0</v>
      </c>
      <c r="D5688" t="b">
        <f>IF(OR(B5688=0,'Input and Summary Results'!E5270=0),FALSE,'Input and Summary Results'!$E5270)</f>
        <v>0</v>
      </c>
      <c r="E5688" t="b">
        <f t="shared" si="296"/>
        <v>0</v>
      </c>
      <c r="F5688" t="b">
        <f t="shared" si="297"/>
        <v>0</v>
      </c>
      <c r="G5688" t="b">
        <f>IF('Input and Summary Results'!$J$4="yes",IF(C5688=FALSE,FALSE,IF('Data Transformation'!E5688&lt;$R$10,E5688,$R$10)),IF(C5688=FALSE,FALSE,IF(C5688&lt;$R$10,C5688,$R$10)))</f>
        <v>0</v>
      </c>
      <c r="H5688" t="b">
        <f>IF('Input and Summary Results'!$J$4="yes",'Data Transformation'!F5688,'Data Transformation'!D5688)</f>
        <v>0</v>
      </c>
      <c r="I5688" t="str">
        <f t="shared" si="295"/>
        <v/>
      </c>
    </row>
    <row r="5689" spans="2:9" x14ac:dyDescent="0.55000000000000004">
      <c r="B5689" t="b">
        <f>IF('Input and Summary Results'!D5271=0,FALSE,'Input and Summary Results'!$B5271)</f>
        <v>0</v>
      </c>
      <c r="C5689" t="b">
        <f>IF(OR(B5689=0,'Input and Summary Results'!D5271=0,'Input and Summary Results'!D5271=""),FALSE,'Input and Summary Results'!$D5271)</f>
        <v>0</v>
      </c>
      <c r="D5689" t="b">
        <f>IF(OR(B5689=0,'Input and Summary Results'!E5271=0),FALSE,'Input and Summary Results'!$E5271)</f>
        <v>0</v>
      </c>
      <c r="E5689" t="b">
        <f t="shared" si="296"/>
        <v>0</v>
      </c>
      <c r="F5689" t="b">
        <f t="shared" si="297"/>
        <v>0</v>
      </c>
      <c r="G5689" t="b">
        <f>IF('Input and Summary Results'!$J$4="yes",IF(C5689=FALSE,FALSE,IF('Data Transformation'!E5689&lt;$R$10,E5689,$R$10)),IF(C5689=FALSE,FALSE,IF(C5689&lt;$R$10,C5689,$R$10)))</f>
        <v>0</v>
      </c>
      <c r="H5689" t="b">
        <f>IF('Input and Summary Results'!$J$4="yes",'Data Transformation'!F5689,'Data Transformation'!D5689)</f>
        <v>0</v>
      </c>
      <c r="I5689" t="str">
        <f t="shared" si="295"/>
        <v/>
      </c>
    </row>
    <row r="5690" spans="2:9" x14ac:dyDescent="0.55000000000000004">
      <c r="B5690" t="b">
        <f>IF('Input and Summary Results'!D5272=0,FALSE,'Input and Summary Results'!$B5272)</f>
        <v>0</v>
      </c>
      <c r="C5690" t="b">
        <f>IF(OR(B5690=0,'Input and Summary Results'!D5272=0,'Input and Summary Results'!D5272=""),FALSE,'Input and Summary Results'!$D5272)</f>
        <v>0</v>
      </c>
      <c r="D5690" t="b">
        <f>IF(OR(B5690=0,'Input and Summary Results'!E5272=0),FALSE,'Input and Summary Results'!$E5272)</f>
        <v>0</v>
      </c>
      <c r="E5690" t="b">
        <f t="shared" si="296"/>
        <v>0</v>
      </c>
      <c r="F5690" t="b">
        <f t="shared" si="297"/>
        <v>0</v>
      </c>
      <c r="G5690" t="b">
        <f>IF('Input and Summary Results'!$J$4="yes",IF(C5690=FALSE,FALSE,IF('Data Transformation'!E5690&lt;$R$10,E5690,$R$10)),IF(C5690=FALSE,FALSE,IF(C5690&lt;$R$10,C5690,$R$10)))</f>
        <v>0</v>
      </c>
      <c r="H5690" t="b">
        <f>IF('Input and Summary Results'!$J$4="yes",'Data Transformation'!F5690,'Data Transformation'!D5690)</f>
        <v>0</v>
      </c>
      <c r="I5690" t="str">
        <f t="shared" si="295"/>
        <v/>
      </c>
    </row>
    <row r="5691" spans="2:9" x14ac:dyDescent="0.55000000000000004">
      <c r="B5691" t="b">
        <f>IF('Input and Summary Results'!D5273=0,FALSE,'Input and Summary Results'!$B5273)</f>
        <v>0</v>
      </c>
      <c r="C5691" t="b">
        <f>IF(OR(B5691=0,'Input and Summary Results'!D5273=0,'Input and Summary Results'!D5273=""),FALSE,'Input and Summary Results'!$D5273)</f>
        <v>0</v>
      </c>
      <c r="D5691" t="b">
        <f>IF(OR(B5691=0,'Input and Summary Results'!E5273=0),FALSE,'Input and Summary Results'!$E5273)</f>
        <v>0</v>
      </c>
      <c r="E5691" t="b">
        <f t="shared" si="296"/>
        <v>0</v>
      </c>
      <c r="F5691" t="b">
        <f t="shared" si="297"/>
        <v>0</v>
      </c>
      <c r="G5691" t="b">
        <f>IF('Input and Summary Results'!$J$4="yes",IF(C5691=FALSE,FALSE,IF('Data Transformation'!E5691&lt;$R$10,E5691,$R$10)),IF(C5691=FALSE,FALSE,IF(C5691&lt;$R$10,C5691,$R$10)))</f>
        <v>0</v>
      </c>
      <c r="H5691" t="b">
        <f>IF('Input and Summary Results'!$J$4="yes",'Data Transformation'!F5691,'Data Transformation'!D5691)</f>
        <v>0</v>
      </c>
      <c r="I5691" t="str">
        <f t="shared" si="295"/>
        <v/>
      </c>
    </row>
    <row r="5692" spans="2:9" x14ac:dyDescent="0.55000000000000004">
      <c r="B5692" t="b">
        <f>IF('Input and Summary Results'!D5274=0,FALSE,'Input and Summary Results'!$B5274)</f>
        <v>0</v>
      </c>
      <c r="C5692" t="b">
        <f>IF(OR(B5692=0,'Input and Summary Results'!D5274=0,'Input and Summary Results'!D5274=""),FALSE,'Input and Summary Results'!$D5274)</f>
        <v>0</v>
      </c>
      <c r="D5692" t="b">
        <f>IF(OR(B5692=0,'Input and Summary Results'!E5274=0),FALSE,'Input and Summary Results'!$E5274)</f>
        <v>0</v>
      </c>
      <c r="E5692" t="b">
        <f t="shared" si="296"/>
        <v>0</v>
      </c>
      <c r="F5692" t="b">
        <f t="shared" si="297"/>
        <v>0</v>
      </c>
      <c r="G5692" t="b">
        <f>IF('Input and Summary Results'!$J$4="yes",IF(C5692=FALSE,FALSE,IF('Data Transformation'!E5692&lt;$R$10,E5692,$R$10)),IF(C5692=FALSE,FALSE,IF(C5692&lt;$R$10,C5692,$R$10)))</f>
        <v>0</v>
      </c>
      <c r="H5692" t="b">
        <f>IF('Input and Summary Results'!$J$4="yes",'Data Transformation'!F5692,'Data Transformation'!D5692)</f>
        <v>0</v>
      </c>
      <c r="I5692" t="str">
        <f t="shared" si="295"/>
        <v/>
      </c>
    </row>
    <row r="5693" spans="2:9" x14ac:dyDescent="0.55000000000000004">
      <c r="B5693" t="b">
        <f>IF('Input and Summary Results'!D5275=0,FALSE,'Input and Summary Results'!$B5275)</f>
        <v>0</v>
      </c>
      <c r="C5693" t="b">
        <f>IF(OR(B5693=0,'Input and Summary Results'!D5275=0,'Input and Summary Results'!D5275=""),FALSE,'Input and Summary Results'!$D5275)</f>
        <v>0</v>
      </c>
      <c r="D5693" t="b">
        <f>IF(OR(B5693=0,'Input and Summary Results'!E5275=0),FALSE,'Input and Summary Results'!$E5275)</f>
        <v>0</v>
      </c>
      <c r="E5693" t="b">
        <f t="shared" si="296"/>
        <v>0</v>
      </c>
      <c r="F5693" t="b">
        <f t="shared" si="297"/>
        <v>0</v>
      </c>
      <c r="G5693" t="b">
        <f>IF('Input and Summary Results'!$J$4="yes",IF(C5693=FALSE,FALSE,IF('Data Transformation'!E5693&lt;$R$10,E5693,$R$10)),IF(C5693=FALSE,FALSE,IF(C5693&lt;$R$10,C5693,$R$10)))</f>
        <v>0</v>
      </c>
      <c r="H5693" t="b">
        <f>IF('Input and Summary Results'!$J$4="yes",'Data Transformation'!F5693,'Data Transformation'!D5693)</f>
        <v>0</v>
      </c>
      <c r="I5693" t="str">
        <f t="shared" si="295"/>
        <v/>
      </c>
    </row>
    <row r="5694" spans="2:9" x14ac:dyDescent="0.55000000000000004">
      <c r="B5694" t="b">
        <f>IF('Input and Summary Results'!D5276=0,FALSE,'Input and Summary Results'!$B5276)</f>
        <v>0</v>
      </c>
      <c r="C5694" t="b">
        <f>IF(OR(B5694=0,'Input and Summary Results'!D5276=0,'Input and Summary Results'!D5276=""),FALSE,'Input and Summary Results'!$D5276)</f>
        <v>0</v>
      </c>
      <c r="D5694" t="b">
        <f>IF(OR(B5694=0,'Input and Summary Results'!E5276=0),FALSE,'Input and Summary Results'!$E5276)</f>
        <v>0</v>
      </c>
      <c r="E5694" t="b">
        <f t="shared" si="296"/>
        <v>0</v>
      </c>
      <c r="F5694" t="b">
        <f t="shared" si="297"/>
        <v>0</v>
      </c>
      <c r="G5694" t="b">
        <f>IF('Input and Summary Results'!$J$4="yes",IF(C5694=FALSE,FALSE,IF('Data Transformation'!E5694&lt;$R$10,E5694,$R$10)),IF(C5694=FALSE,FALSE,IF(C5694&lt;$R$10,C5694,$R$10)))</f>
        <v>0</v>
      </c>
      <c r="H5694" t="b">
        <f>IF('Input and Summary Results'!$J$4="yes",'Data Transformation'!F5694,'Data Transformation'!D5694)</f>
        <v>0</v>
      </c>
      <c r="I5694" t="str">
        <f t="shared" si="295"/>
        <v/>
      </c>
    </row>
    <row r="5695" spans="2:9" x14ac:dyDescent="0.55000000000000004">
      <c r="B5695" t="b">
        <f>IF('Input and Summary Results'!D5277=0,FALSE,'Input and Summary Results'!$B5277)</f>
        <v>0</v>
      </c>
      <c r="C5695" t="b">
        <f>IF(OR(B5695=0,'Input and Summary Results'!D5277=0,'Input and Summary Results'!D5277=""),FALSE,'Input and Summary Results'!$D5277)</f>
        <v>0</v>
      </c>
      <c r="D5695" t="b">
        <f>IF(OR(B5695=0,'Input and Summary Results'!E5277=0),FALSE,'Input and Summary Results'!$E5277)</f>
        <v>0</v>
      </c>
      <c r="E5695" t="b">
        <f t="shared" si="296"/>
        <v>0</v>
      </c>
      <c r="F5695" t="b">
        <f t="shared" si="297"/>
        <v>0</v>
      </c>
      <c r="G5695" t="b">
        <f>IF('Input and Summary Results'!$J$4="yes",IF(C5695=FALSE,FALSE,IF('Data Transformation'!E5695&lt;$R$10,E5695,$R$10)),IF(C5695=FALSE,FALSE,IF(C5695&lt;$R$10,C5695,$R$10)))</f>
        <v>0</v>
      </c>
      <c r="H5695" t="b">
        <f>IF('Input and Summary Results'!$J$4="yes",'Data Transformation'!F5695,'Data Transformation'!D5695)</f>
        <v>0</v>
      </c>
      <c r="I5695" t="str">
        <f t="shared" si="295"/>
        <v/>
      </c>
    </row>
    <row r="5696" spans="2:9" x14ac:dyDescent="0.55000000000000004">
      <c r="B5696" t="b">
        <f>IF('Input and Summary Results'!D5278=0,FALSE,'Input and Summary Results'!$B5278)</f>
        <v>0</v>
      </c>
      <c r="C5696" t="b">
        <f>IF(OR(B5696=0,'Input and Summary Results'!D5278=0,'Input and Summary Results'!D5278=""),FALSE,'Input and Summary Results'!$D5278)</f>
        <v>0</v>
      </c>
      <c r="D5696" t="b">
        <f>IF(OR(B5696=0,'Input and Summary Results'!E5278=0),FALSE,'Input and Summary Results'!$E5278)</f>
        <v>0</v>
      </c>
      <c r="E5696" t="b">
        <f t="shared" si="296"/>
        <v>0</v>
      </c>
      <c r="F5696" t="b">
        <f t="shared" si="297"/>
        <v>0</v>
      </c>
      <c r="G5696" t="b">
        <f>IF('Input and Summary Results'!$J$4="yes",IF(C5696=FALSE,FALSE,IF('Data Transformation'!E5696&lt;$R$10,E5696,$R$10)),IF(C5696=FALSE,FALSE,IF(C5696&lt;$R$10,C5696,$R$10)))</f>
        <v>0</v>
      </c>
      <c r="H5696" t="b">
        <f>IF('Input and Summary Results'!$J$4="yes",'Data Transformation'!F5696,'Data Transformation'!D5696)</f>
        <v>0</v>
      </c>
      <c r="I5696" t="str">
        <f t="shared" si="295"/>
        <v/>
      </c>
    </row>
    <row r="5697" spans="2:9" x14ac:dyDescent="0.55000000000000004">
      <c r="B5697" t="b">
        <f>IF('Input and Summary Results'!D5279=0,FALSE,'Input and Summary Results'!$B5279)</f>
        <v>0</v>
      </c>
      <c r="C5697" t="b">
        <f>IF(OR(B5697=0,'Input and Summary Results'!D5279=0,'Input and Summary Results'!D5279=""),FALSE,'Input and Summary Results'!$D5279)</f>
        <v>0</v>
      </c>
      <c r="D5697" t="b">
        <f>IF(OR(B5697=0,'Input and Summary Results'!E5279=0),FALSE,'Input and Summary Results'!$E5279)</f>
        <v>0</v>
      </c>
      <c r="E5697" t="b">
        <f t="shared" si="296"/>
        <v>0</v>
      </c>
      <c r="F5697" t="b">
        <f t="shared" si="297"/>
        <v>0</v>
      </c>
      <c r="G5697" t="b">
        <f>IF('Input and Summary Results'!$J$4="yes",IF(C5697=FALSE,FALSE,IF('Data Transformation'!E5697&lt;$R$10,E5697,$R$10)),IF(C5697=FALSE,FALSE,IF(C5697&lt;$R$10,C5697,$R$10)))</f>
        <v>0</v>
      </c>
      <c r="H5697" t="b">
        <f>IF('Input and Summary Results'!$J$4="yes",'Data Transformation'!F5697,'Data Transformation'!D5697)</f>
        <v>0</v>
      </c>
      <c r="I5697" t="str">
        <f t="shared" si="295"/>
        <v/>
      </c>
    </row>
    <row r="5698" spans="2:9" x14ac:dyDescent="0.55000000000000004">
      <c r="B5698" t="b">
        <f>IF('Input and Summary Results'!D5280=0,FALSE,'Input and Summary Results'!$B5280)</f>
        <v>0</v>
      </c>
      <c r="C5698" t="b">
        <f>IF(OR(B5698=0,'Input and Summary Results'!D5280=0,'Input and Summary Results'!D5280=""),FALSE,'Input and Summary Results'!$D5280)</f>
        <v>0</v>
      </c>
      <c r="D5698" t="b">
        <f>IF(OR(B5698=0,'Input and Summary Results'!E5280=0),FALSE,'Input and Summary Results'!$E5280)</f>
        <v>0</v>
      </c>
      <c r="E5698" t="b">
        <f t="shared" si="296"/>
        <v>0</v>
      </c>
      <c r="F5698" t="b">
        <f t="shared" si="297"/>
        <v>0</v>
      </c>
      <c r="G5698" t="b">
        <f>IF('Input and Summary Results'!$J$4="yes",IF(C5698=FALSE,FALSE,IF('Data Transformation'!E5698&lt;$R$10,E5698,$R$10)),IF(C5698=FALSE,FALSE,IF(C5698&lt;$R$10,C5698,$R$10)))</f>
        <v>0</v>
      </c>
      <c r="H5698" t="b">
        <f>IF('Input and Summary Results'!$J$4="yes",'Data Transformation'!F5698,'Data Transformation'!D5698)</f>
        <v>0</v>
      </c>
      <c r="I5698" t="str">
        <f t="shared" si="295"/>
        <v/>
      </c>
    </row>
    <row r="5699" spans="2:9" x14ac:dyDescent="0.55000000000000004">
      <c r="B5699" t="b">
        <f>IF('Input and Summary Results'!D5281=0,FALSE,'Input and Summary Results'!$B5281)</f>
        <v>0</v>
      </c>
      <c r="C5699" t="b">
        <f>IF(OR(B5699=0,'Input and Summary Results'!D5281=0,'Input and Summary Results'!D5281=""),FALSE,'Input and Summary Results'!$D5281)</f>
        <v>0</v>
      </c>
      <c r="D5699" t="b">
        <f>IF(OR(B5699=0,'Input and Summary Results'!E5281=0),FALSE,'Input and Summary Results'!$E5281)</f>
        <v>0</v>
      </c>
      <c r="E5699" t="b">
        <f t="shared" si="296"/>
        <v>0</v>
      </c>
      <c r="F5699" t="b">
        <f t="shared" si="297"/>
        <v>0</v>
      </c>
      <c r="G5699" t="b">
        <f>IF('Input and Summary Results'!$J$4="yes",IF(C5699=FALSE,FALSE,IF('Data Transformation'!E5699&lt;$R$10,E5699,$R$10)),IF(C5699=FALSE,FALSE,IF(C5699&lt;$R$10,C5699,$R$10)))</f>
        <v>0</v>
      </c>
      <c r="H5699" t="b">
        <f>IF('Input and Summary Results'!$J$4="yes",'Data Transformation'!F5699,'Data Transformation'!D5699)</f>
        <v>0</v>
      </c>
      <c r="I5699" t="str">
        <f t="shared" si="295"/>
        <v/>
      </c>
    </row>
    <row r="5700" spans="2:9" x14ac:dyDescent="0.55000000000000004">
      <c r="B5700" t="b">
        <f>IF('Input and Summary Results'!D5282=0,FALSE,'Input and Summary Results'!$B5282)</f>
        <v>0</v>
      </c>
      <c r="C5700" t="b">
        <f>IF(OR(B5700=0,'Input and Summary Results'!D5282=0,'Input and Summary Results'!D5282=""),FALSE,'Input and Summary Results'!$D5282)</f>
        <v>0</v>
      </c>
      <c r="D5700" t="b">
        <f>IF(OR(B5700=0,'Input and Summary Results'!E5282=0),FALSE,'Input and Summary Results'!$E5282)</f>
        <v>0</v>
      </c>
      <c r="E5700" t="b">
        <f t="shared" si="296"/>
        <v>0</v>
      </c>
      <c r="F5700" t="b">
        <f t="shared" si="297"/>
        <v>0</v>
      </c>
      <c r="G5700" t="b">
        <f>IF('Input and Summary Results'!$J$4="yes",IF(C5700=FALSE,FALSE,IF('Data Transformation'!E5700&lt;$R$10,E5700,$R$10)),IF(C5700=FALSE,FALSE,IF(C5700&lt;$R$10,C5700,$R$10)))</f>
        <v>0</v>
      </c>
      <c r="H5700" t="b">
        <f>IF('Input and Summary Results'!$J$4="yes",'Data Transformation'!F5700,'Data Transformation'!D5700)</f>
        <v>0</v>
      </c>
      <c r="I5700" t="str">
        <f t="shared" si="295"/>
        <v/>
      </c>
    </row>
    <row r="5701" spans="2:9" x14ac:dyDescent="0.55000000000000004">
      <c r="B5701" t="b">
        <f>IF('Input and Summary Results'!D5283=0,FALSE,'Input and Summary Results'!$B5283)</f>
        <v>0</v>
      </c>
      <c r="C5701" t="b">
        <f>IF(OR(B5701=0,'Input and Summary Results'!D5283=0,'Input and Summary Results'!D5283=""),FALSE,'Input and Summary Results'!$D5283)</f>
        <v>0</v>
      </c>
      <c r="D5701" t="b">
        <f>IF(OR(B5701=0,'Input and Summary Results'!E5283=0),FALSE,'Input and Summary Results'!$E5283)</f>
        <v>0</v>
      </c>
      <c r="E5701" t="b">
        <f t="shared" si="296"/>
        <v>0</v>
      </c>
      <c r="F5701" t="b">
        <f t="shared" si="297"/>
        <v>0</v>
      </c>
      <c r="G5701" t="b">
        <f>IF('Input and Summary Results'!$J$4="yes",IF(C5701=FALSE,FALSE,IF('Data Transformation'!E5701&lt;$R$10,E5701,$R$10)),IF(C5701=FALSE,FALSE,IF(C5701&lt;$R$10,C5701,$R$10)))</f>
        <v>0</v>
      </c>
      <c r="H5701" t="b">
        <f>IF('Input and Summary Results'!$J$4="yes",'Data Transformation'!F5701,'Data Transformation'!D5701)</f>
        <v>0</v>
      </c>
      <c r="I5701" t="str">
        <f t="shared" ref="I5701:I5764" si="298">IF(G5701=FALSE,"",B5701)</f>
        <v/>
      </c>
    </row>
    <row r="5702" spans="2:9" x14ac:dyDescent="0.55000000000000004">
      <c r="B5702" t="b">
        <f>IF('Input and Summary Results'!D5284=0,FALSE,'Input and Summary Results'!$B5284)</f>
        <v>0</v>
      </c>
      <c r="C5702" t="b">
        <f>IF(OR(B5702=0,'Input and Summary Results'!D5284=0,'Input and Summary Results'!D5284=""),FALSE,'Input and Summary Results'!$D5284)</f>
        <v>0</v>
      </c>
      <c r="D5702" t="b">
        <f>IF(OR(B5702=0,'Input and Summary Results'!E5284=0),FALSE,'Input and Summary Results'!$E5284)</f>
        <v>0</v>
      </c>
      <c r="E5702" t="b">
        <f t="shared" si="296"/>
        <v>0</v>
      </c>
      <c r="F5702" t="b">
        <f t="shared" si="297"/>
        <v>0</v>
      </c>
      <c r="G5702" t="b">
        <f>IF('Input and Summary Results'!$J$4="yes",IF(C5702=FALSE,FALSE,IF('Data Transformation'!E5702&lt;$R$10,E5702,$R$10)),IF(C5702=FALSE,FALSE,IF(C5702&lt;$R$10,C5702,$R$10)))</f>
        <v>0</v>
      </c>
      <c r="H5702" t="b">
        <f>IF('Input and Summary Results'!$J$4="yes",'Data Transformation'!F5702,'Data Transformation'!D5702)</f>
        <v>0</v>
      </c>
      <c r="I5702" t="str">
        <f t="shared" si="298"/>
        <v/>
      </c>
    </row>
    <row r="5703" spans="2:9" x14ac:dyDescent="0.55000000000000004">
      <c r="B5703" t="b">
        <f>IF('Input and Summary Results'!D5285=0,FALSE,'Input and Summary Results'!$B5285)</f>
        <v>0</v>
      </c>
      <c r="C5703" t="b">
        <f>IF(OR(B5703=0,'Input and Summary Results'!D5285=0,'Input and Summary Results'!D5285=""),FALSE,'Input and Summary Results'!$D5285)</f>
        <v>0</v>
      </c>
      <c r="D5703" t="b">
        <f>IF(OR(B5703=0,'Input and Summary Results'!E5285=0),FALSE,'Input and Summary Results'!$E5285)</f>
        <v>0</v>
      </c>
      <c r="E5703" t="b">
        <f t="shared" si="296"/>
        <v>0</v>
      </c>
      <c r="F5703" t="b">
        <f t="shared" si="297"/>
        <v>0</v>
      </c>
      <c r="G5703" t="b">
        <f>IF('Input and Summary Results'!$J$4="yes",IF(C5703=FALSE,FALSE,IF('Data Transformation'!E5703&lt;$R$10,E5703,$R$10)),IF(C5703=FALSE,FALSE,IF(C5703&lt;$R$10,C5703,$R$10)))</f>
        <v>0</v>
      </c>
      <c r="H5703" t="b">
        <f>IF('Input and Summary Results'!$J$4="yes",'Data Transformation'!F5703,'Data Transformation'!D5703)</f>
        <v>0</v>
      </c>
      <c r="I5703" t="str">
        <f t="shared" si="298"/>
        <v/>
      </c>
    </row>
    <row r="5704" spans="2:9" x14ac:dyDescent="0.55000000000000004">
      <c r="B5704" t="b">
        <f>IF('Input and Summary Results'!D5286=0,FALSE,'Input and Summary Results'!$B5286)</f>
        <v>0</v>
      </c>
      <c r="C5704" t="b">
        <f>IF(OR(B5704=0,'Input and Summary Results'!D5286=0,'Input and Summary Results'!D5286=""),FALSE,'Input and Summary Results'!$D5286)</f>
        <v>0</v>
      </c>
      <c r="D5704" t="b">
        <f>IF(OR(B5704=0,'Input and Summary Results'!E5286=0),FALSE,'Input and Summary Results'!$E5286)</f>
        <v>0</v>
      </c>
      <c r="E5704" t="b">
        <f t="shared" si="296"/>
        <v>0</v>
      </c>
      <c r="F5704" t="b">
        <f t="shared" si="297"/>
        <v>0</v>
      </c>
      <c r="G5704" t="b">
        <f>IF('Input and Summary Results'!$J$4="yes",IF(C5704=FALSE,FALSE,IF('Data Transformation'!E5704&lt;$R$10,E5704,$R$10)),IF(C5704=FALSE,FALSE,IF(C5704&lt;$R$10,C5704,$R$10)))</f>
        <v>0</v>
      </c>
      <c r="H5704" t="b">
        <f>IF('Input and Summary Results'!$J$4="yes",'Data Transformation'!F5704,'Data Transformation'!D5704)</f>
        <v>0</v>
      </c>
      <c r="I5704" t="str">
        <f t="shared" si="298"/>
        <v/>
      </c>
    </row>
    <row r="5705" spans="2:9" x14ac:dyDescent="0.55000000000000004">
      <c r="B5705" t="b">
        <f>IF('Input and Summary Results'!D5287=0,FALSE,'Input and Summary Results'!$B5287)</f>
        <v>0</v>
      </c>
      <c r="C5705" t="b">
        <f>IF(OR(B5705=0,'Input and Summary Results'!D5287=0,'Input and Summary Results'!D5287=""),FALSE,'Input and Summary Results'!$D5287)</f>
        <v>0</v>
      </c>
      <c r="D5705" t="b">
        <f>IF(OR(B5705=0,'Input and Summary Results'!E5287=0),FALSE,'Input and Summary Results'!$E5287)</f>
        <v>0</v>
      </c>
      <c r="E5705" t="b">
        <f t="shared" si="296"/>
        <v>0</v>
      </c>
      <c r="F5705" t="b">
        <f t="shared" si="297"/>
        <v>0</v>
      </c>
      <c r="G5705" t="b">
        <f>IF('Input and Summary Results'!$J$4="yes",IF(C5705=FALSE,FALSE,IF('Data Transformation'!E5705&lt;$R$10,E5705,$R$10)),IF(C5705=FALSE,FALSE,IF(C5705&lt;$R$10,C5705,$R$10)))</f>
        <v>0</v>
      </c>
      <c r="H5705" t="b">
        <f>IF('Input and Summary Results'!$J$4="yes",'Data Transformation'!F5705,'Data Transformation'!D5705)</f>
        <v>0</v>
      </c>
      <c r="I5705" t="str">
        <f t="shared" si="298"/>
        <v/>
      </c>
    </row>
    <row r="5706" spans="2:9" x14ac:dyDescent="0.55000000000000004">
      <c r="B5706" t="b">
        <f>IF('Input and Summary Results'!D5288=0,FALSE,'Input and Summary Results'!$B5288)</f>
        <v>0</v>
      </c>
      <c r="C5706" t="b">
        <f>IF(OR(B5706=0,'Input and Summary Results'!D5288=0,'Input and Summary Results'!D5288=""),FALSE,'Input and Summary Results'!$D5288)</f>
        <v>0</v>
      </c>
      <c r="D5706" t="b">
        <f>IF(OR(B5706=0,'Input and Summary Results'!E5288=0),FALSE,'Input and Summary Results'!$E5288)</f>
        <v>0</v>
      </c>
      <c r="E5706" t="b">
        <f t="shared" si="296"/>
        <v>0</v>
      </c>
      <c r="F5706" t="b">
        <f t="shared" si="297"/>
        <v>0</v>
      </c>
      <c r="G5706" t="b">
        <f>IF('Input and Summary Results'!$J$4="yes",IF(C5706=FALSE,FALSE,IF('Data Transformation'!E5706&lt;$R$10,E5706,$R$10)),IF(C5706=FALSE,FALSE,IF(C5706&lt;$R$10,C5706,$R$10)))</f>
        <v>0</v>
      </c>
      <c r="H5706" t="b">
        <f>IF('Input and Summary Results'!$J$4="yes",'Data Transformation'!F5706,'Data Transformation'!D5706)</f>
        <v>0</v>
      </c>
      <c r="I5706" t="str">
        <f t="shared" si="298"/>
        <v/>
      </c>
    </row>
    <row r="5707" spans="2:9" x14ac:dyDescent="0.55000000000000004">
      <c r="B5707" t="b">
        <f>IF('Input and Summary Results'!D5289=0,FALSE,'Input and Summary Results'!$B5289)</f>
        <v>0</v>
      </c>
      <c r="C5707" t="b">
        <f>IF(OR(B5707=0,'Input and Summary Results'!D5289=0,'Input and Summary Results'!D5289=""),FALSE,'Input and Summary Results'!$D5289)</f>
        <v>0</v>
      </c>
      <c r="D5707" t="b">
        <f>IF(OR(B5707=0,'Input and Summary Results'!E5289=0),FALSE,'Input and Summary Results'!$E5289)</f>
        <v>0</v>
      </c>
      <c r="E5707" t="b">
        <f t="shared" si="296"/>
        <v>0</v>
      </c>
      <c r="F5707" t="b">
        <f t="shared" si="297"/>
        <v>0</v>
      </c>
      <c r="G5707" t="b">
        <f>IF('Input and Summary Results'!$J$4="yes",IF(C5707=FALSE,FALSE,IF('Data Transformation'!E5707&lt;$R$10,E5707,$R$10)),IF(C5707=FALSE,FALSE,IF(C5707&lt;$R$10,C5707,$R$10)))</f>
        <v>0</v>
      </c>
      <c r="H5707" t="b">
        <f>IF('Input and Summary Results'!$J$4="yes",'Data Transformation'!F5707,'Data Transformation'!D5707)</f>
        <v>0</v>
      </c>
      <c r="I5707" t="str">
        <f t="shared" si="298"/>
        <v/>
      </c>
    </row>
    <row r="5708" spans="2:9" x14ac:dyDescent="0.55000000000000004">
      <c r="B5708" t="b">
        <f>IF('Input and Summary Results'!D5290=0,FALSE,'Input and Summary Results'!$B5290)</f>
        <v>0</v>
      </c>
      <c r="C5708" t="b">
        <f>IF(OR(B5708=0,'Input and Summary Results'!D5290=0,'Input and Summary Results'!D5290=""),FALSE,'Input and Summary Results'!$D5290)</f>
        <v>0</v>
      </c>
      <c r="D5708" t="b">
        <f>IF(OR(B5708=0,'Input and Summary Results'!E5290=0),FALSE,'Input and Summary Results'!$E5290)</f>
        <v>0</v>
      </c>
      <c r="E5708" t="b">
        <f t="shared" si="296"/>
        <v>0</v>
      </c>
      <c r="F5708" t="b">
        <f t="shared" si="297"/>
        <v>0</v>
      </c>
      <c r="G5708" t="b">
        <f>IF('Input and Summary Results'!$J$4="yes",IF(C5708=FALSE,FALSE,IF('Data Transformation'!E5708&lt;$R$10,E5708,$R$10)),IF(C5708=FALSE,FALSE,IF(C5708&lt;$R$10,C5708,$R$10)))</f>
        <v>0</v>
      </c>
      <c r="H5708" t="b">
        <f>IF('Input and Summary Results'!$J$4="yes",'Data Transformation'!F5708,'Data Transformation'!D5708)</f>
        <v>0</v>
      </c>
      <c r="I5708" t="str">
        <f t="shared" si="298"/>
        <v/>
      </c>
    </row>
    <row r="5709" spans="2:9" x14ac:dyDescent="0.55000000000000004">
      <c r="B5709" t="b">
        <f>IF('Input and Summary Results'!D5291=0,FALSE,'Input and Summary Results'!$B5291)</f>
        <v>0</v>
      </c>
      <c r="C5709" t="b">
        <f>IF(OR(B5709=0,'Input and Summary Results'!D5291=0,'Input and Summary Results'!D5291=""),FALSE,'Input and Summary Results'!$D5291)</f>
        <v>0</v>
      </c>
      <c r="D5709" t="b">
        <f>IF(OR(B5709=0,'Input and Summary Results'!E5291=0),FALSE,'Input and Summary Results'!$E5291)</f>
        <v>0</v>
      </c>
      <c r="E5709" t="b">
        <f t="shared" si="296"/>
        <v>0</v>
      </c>
      <c r="F5709" t="b">
        <f t="shared" si="297"/>
        <v>0</v>
      </c>
      <c r="G5709" t="b">
        <f>IF('Input and Summary Results'!$J$4="yes",IF(C5709=FALSE,FALSE,IF('Data Transformation'!E5709&lt;$R$10,E5709,$R$10)),IF(C5709=FALSE,FALSE,IF(C5709&lt;$R$10,C5709,$R$10)))</f>
        <v>0</v>
      </c>
      <c r="H5709" t="b">
        <f>IF('Input and Summary Results'!$J$4="yes",'Data Transformation'!F5709,'Data Transformation'!D5709)</f>
        <v>0</v>
      </c>
      <c r="I5709" t="str">
        <f t="shared" si="298"/>
        <v/>
      </c>
    </row>
    <row r="5710" spans="2:9" x14ac:dyDescent="0.55000000000000004">
      <c r="B5710" t="b">
        <f>IF('Input and Summary Results'!D5292=0,FALSE,'Input and Summary Results'!$B5292)</f>
        <v>0</v>
      </c>
      <c r="C5710" t="b">
        <f>IF(OR(B5710=0,'Input and Summary Results'!D5292=0,'Input and Summary Results'!D5292=""),FALSE,'Input and Summary Results'!$D5292)</f>
        <v>0</v>
      </c>
      <c r="D5710" t="b">
        <f>IF(OR(B5710=0,'Input and Summary Results'!E5292=0),FALSE,'Input and Summary Results'!$E5292)</f>
        <v>0</v>
      </c>
      <c r="E5710" t="b">
        <f t="shared" si="296"/>
        <v>0</v>
      </c>
      <c r="F5710" t="b">
        <f t="shared" si="297"/>
        <v>0</v>
      </c>
      <c r="G5710" t="b">
        <f>IF('Input and Summary Results'!$J$4="yes",IF(C5710=FALSE,FALSE,IF('Data Transformation'!E5710&lt;$R$10,E5710,$R$10)),IF(C5710=FALSE,FALSE,IF(C5710&lt;$R$10,C5710,$R$10)))</f>
        <v>0</v>
      </c>
      <c r="H5710" t="b">
        <f>IF('Input and Summary Results'!$J$4="yes",'Data Transformation'!F5710,'Data Transformation'!D5710)</f>
        <v>0</v>
      </c>
      <c r="I5710" t="str">
        <f t="shared" si="298"/>
        <v/>
      </c>
    </row>
    <row r="5711" spans="2:9" x14ac:dyDescent="0.55000000000000004">
      <c r="B5711" t="b">
        <f>IF('Input and Summary Results'!D5293=0,FALSE,'Input and Summary Results'!$B5293)</f>
        <v>0</v>
      </c>
      <c r="C5711" t="b">
        <f>IF(OR(B5711=0,'Input and Summary Results'!D5293=0,'Input and Summary Results'!D5293=""),FALSE,'Input and Summary Results'!$D5293)</f>
        <v>0</v>
      </c>
      <c r="D5711" t="b">
        <f>IF(OR(B5711=0,'Input and Summary Results'!E5293=0),FALSE,'Input and Summary Results'!$E5293)</f>
        <v>0</v>
      </c>
      <c r="E5711" t="b">
        <f t="shared" si="296"/>
        <v>0</v>
      </c>
      <c r="F5711" t="b">
        <f t="shared" si="297"/>
        <v>0</v>
      </c>
      <c r="G5711" t="b">
        <f>IF('Input and Summary Results'!$J$4="yes",IF(C5711=FALSE,FALSE,IF('Data Transformation'!E5711&lt;$R$10,E5711,$R$10)),IF(C5711=FALSE,FALSE,IF(C5711&lt;$R$10,C5711,$R$10)))</f>
        <v>0</v>
      </c>
      <c r="H5711" t="b">
        <f>IF('Input and Summary Results'!$J$4="yes",'Data Transformation'!F5711,'Data Transformation'!D5711)</f>
        <v>0</v>
      </c>
      <c r="I5711" t="str">
        <f t="shared" si="298"/>
        <v/>
      </c>
    </row>
    <row r="5712" spans="2:9" x14ac:dyDescent="0.55000000000000004">
      <c r="B5712" t="b">
        <f>IF('Input and Summary Results'!D5294=0,FALSE,'Input and Summary Results'!$B5294)</f>
        <v>0</v>
      </c>
      <c r="C5712" t="b">
        <f>IF(OR(B5712=0,'Input and Summary Results'!D5294=0,'Input and Summary Results'!D5294=""),FALSE,'Input and Summary Results'!$D5294)</f>
        <v>0</v>
      </c>
      <c r="D5712" t="b">
        <f>IF(OR(B5712=0,'Input and Summary Results'!E5294=0),FALSE,'Input and Summary Results'!$E5294)</f>
        <v>0</v>
      </c>
      <c r="E5712" t="b">
        <f t="shared" si="296"/>
        <v>0</v>
      </c>
      <c r="F5712" t="b">
        <f t="shared" si="297"/>
        <v>0</v>
      </c>
      <c r="G5712" t="b">
        <f>IF('Input and Summary Results'!$J$4="yes",IF(C5712=FALSE,FALSE,IF('Data Transformation'!E5712&lt;$R$10,E5712,$R$10)),IF(C5712=FALSE,FALSE,IF(C5712&lt;$R$10,C5712,$R$10)))</f>
        <v>0</v>
      </c>
      <c r="H5712" t="b">
        <f>IF('Input and Summary Results'!$J$4="yes",'Data Transformation'!F5712,'Data Transformation'!D5712)</f>
        <v>0</v>
      </c>
      <c r="I5712" t="str">
        <f t="shared" si="298"/>
        <v/>
      </c>
    </row>
    <row r="5713" spans="2:9" x14ac:dyDescent="0.55000000000000004">
      <c r="B5713" t="b">
        <f>IF('Input and Summary Results'!D5295=0,FALSE,'Input and Summary Results'!$B5295)</f>
        <v>0</v>
      </c>
      <c r="C5713" t="b">
        <f>IF(OR(B5713=0,'Input and Summary Results'!D5295=0,'Input and Summary Results'!D5295=""),FALSE,'Input and Summary Results'!$D5295)</f>
        <v>0</v>
      </c>
      <c r="D5713" t="b">
        <f>IF(OR(B5713=0,'Input and Summary Results'!E5295=0),FALSE,'Input and Summary Results'!$E5295)</f>
        <v>0</v>
      </c>
      <c r="E5713" t="b">
        <f t="shared" si="296"/>
        <v>0</v>
      </c>
      <c r="F5713" t="b">
        <f t="shared" si="297"/>
        <v>0</v>
      </c>
      <c r="G5713" t="b">
        <f>IF('Input and Summary Results'!$J$4="yes",IF(C5713=FALSE,FALSE,IF('Data Transformation'!E5713&lt;$R$10,E5713,$R$10)),IF(C5713=FALSE,FALSE,IF(C5713&lt;$R$10,C5713,$R$10)))</f>
        <v>0</v>
      </c>
      <c r="H5713" t="b">
        <f>IF('Input and Summary Results'!$J$4="yes",'Data Transformation'!F5713,'Data Transformation'!D5713)</f>
        <v>0</v>
      </c>
      <c r="I5713" t="str">
        <f t="shared" si="298"/>
        <v/>
      </c>
    </row>
    <row r="5714" spans="2:9" x14ac:dyDescent="0.55000000000000004">
      <c r="B5714" t="b">
        <f>IF('Input and Summary Results'!D5296=0,FALSE,'Input and Summary Results'!$B5296)</f>
        <v>0</v>
      </c>
      <c r="C5714" t="b">
        <f>IF(OR(B5714=0,'Input and Summary Results'!D5296=0,'Input and Summary Results'!D5296=""),FALSE,'Input and Summary Results'!$D5296)</f>
        <v>0</v>
      </c>
      <c r="D5714" t="b">
        <f>IF(OR(B5714=0,'Input and Summary Results'!E5296=0),FALSE,'Input and Summary Results'!$E5296)</f>
        <v>0</v>
      </c>
      <c r="E5714" t="b">
        <f t="shared" si="296"/>
        <v>0</v>
      </c>
      <c r="F5714" t="b">
        <f t="shared" si="297"/>
        <v>0</v>
      </c>
      <c r="G5714" t="b">
        <f>IF('Input and Summary Results'!$J$4="yes",IF(C5714=FALSE,FALSE,IF('Data Transformation'!E5714&lt;$R$10,E5714,$R$10)),IF(C5714=FALSE,FALSE,IF(C5714&lt;$R$10,C5714,$R$10)))</f>
        <v>0</v>
      </c>
      <c r="H5714" t="b">
        <f>IF('Input and Summary Results'!$J$4="yes",'Data Transformation'!F5714,'Data Transformation'!D5714)</f>
        <v>0</v>
      </c>
      <c r="I5714" t="str">
        <f t="shared" si="298"/>
        <v/>
      </c>
    </row>
    <row r="5715" spans="2:9" x14ac:dyDescent="0.55000000000000004">
      <c r="B5715" t="b">
        <f>IF('Input and Summary Results'!D5297=0,FALSE,'Input and Summary Results'!$B5297)</f>
        <v>0</v>
      </c>
      <c r="C5715" t="b">
        <f>IF(OR(B5715=0,'Input and Summary Results'!D5297=0,'Input and Summary Results'!D5297=""),FALSE,'Input and Summary Results'!$D5297)</f>
        <v>0</v>
      </c>
      <c r="D5715" t="b">
        <f>IF(OR(B5715=0,'Input and Summary Results'!E5297=0),FALSE,'Input and Summary Results'!$E5297)</f>
        <v>0</v>
      </c>
      <c r="E5715" t="b">
        <f t="shared" si="296"/>
        <v>0</v>
      </c>
      <c r="F5715" t="b">
        <f t="shared" si="297"/>
        <v>0</v>
      </c>
      <c r="G5715" t="b">
        <f>IF('Input and Summary Results'!$J$4="yes",IF(C5715=FALSE,FALSE,IF('Data Transformation'!E5715&lt;$R$10,E5715,$R$10)),IF(C5715=FALSE,FALSE,IF(C5715&lt;$R$10,C5715,$R$10)))</f>
        <v>0</v>
      </c>
      <c r="H5715" t="b">
        <f>IF('Input and Summary Results'!$J$4="yes",'Data Transformation'!F5715,'Data Transformation'!D5715)</f>
        <v>0</v>
      </c>
      <c r="I5715" t="str">
        <f t="shared" si="298"/>
        <v/>
      </c>
    </row>
    <row r="5716" spans="2:9" x14ac:dyDescent="0.55000000000000004">
      <c r="B5716" t="b">
        <f>IF('Input and Summary Results'!D5298=0,FALSE,'Input and Summary Results'!$B5298)</f>
        <v>0</v>
      </c>
      <c r="C5716" t="b">
        <f>IF(OR(B5716=0,'Input and Summary Results'!D5298=0,'Input and Summary Results'!D5298=""),FALSE,'Input and Summary Results'!$D5298)</f>
        <v>0</v>
      </c>
      <c r="D5716" t="b">
        <f>IF(OR(B5716=0,'Input and Summary Results'!E5298=0),FALSE,'Input and Summary Results'!$E5298)</f>
        <v>0</v>
      </c>
      <c r="E5716" t="b">
        <f t="shared" si="296"/>
        <v>0</v>
      </c>
      <c r="F5716" t="b">
        <f t="shared" si="297"/>
        <v>0</v>
      </c>
      <c r="G5716" t="b">
        <f>IF('Input and Summary Results'!$J$4="yes",IF(C5716=FALSE,FALSE,IF('Data Transformation'!E5716&lt;$R$10,E5716,$R$10)),IF(C5716=FALSE,FALSE,IF(C5716&lt;$R$10,C5716,$R$10)))</f>
        <v>0</v>
      </c>
      <c r="H5716" t="b">
        <f>IF('Input and Summary Results'!$J$4="yes",'Data Transformation'!F5716,'Data Transformation'!D5716)</f>
        <v>0</v>
      </c>
      <c r="I5716" t="str">
        <f t="shared" si="298"/>
        <v/>
      </c>
    </row>
    <row r="5717" spans="2:9" x14ac:dyDescent="0.55000000000000004">
      <c r="B5717" t="b">
        <f>IF('Input and Summary Results'!D5299=0,FALSE,'Input and Summary Results'!$B5299)</f>
        <v>0</v>
      </c>
      <c r="C5717" t="b">
        <f>IF(OR(B5717=0,'Input and Summary Results'!D5299=0,'Input and Summary Results'!D5299=""),FALSE,'Input and Summary Results'!$D5299)</f>
        <v>0</v>
      </c>
      <c r="D5717" t="b">
        <f>IF(OR(B5717=0,'Input and Summary Results'!E5299=0),FALSE,'Input and Summary Results'!$E5299)</f>
        <v>0</v>
      </c>
      <c r="E5717" t="b">
        <f t="shared" si="296"/>
        <v>0</v>
      </c>
      <c r="F5717" t="b">
        <f t="shared" si="297"/>
        <v>0</v>
      </c>
      <c r="G5717" t="b">
        <f>IF('Input and Summary Results'!$J$4="yes",IF(C5717=FALSE,FALSE,IF('Data Transformation'!E5717&lt;$R$10,E5717,$R$10)),IF(C5717=FALSE,FALSE,IF(C5717&lt;$R$10,C5717,$R$10)))</f>
        <v>0</v>
      </c>
      <c r="H5717" t="b">
        <f>IF('Input and Summary Results'!$J$4="yes",'Data Transformation'!F5717,'Data Transformation'!D5717)</f>
        <v>0</v>
      </c>
      <c r="I5717" t="str">
        <f t="shared" si="298"/>
        <v/>
      </c>
    </row>
    <row r="5718" spans="2:9" x14ac:dyDescent="0.55000000000000004">
      <c r="B5718" t="b">
        <f>IF('Input and Summary Results'!D5300=0,FALSE,'Input and Summary Results'!$B5300)</f>
        <v>0</v>
      </c>
      <c r="C5718" t="b">
        <f>IF(OR(B5718=0,'Input and Summary Results'!D5300=0,'Input and Summary Results'!D5300=""),FALSE,'Input and Summary Results'!$D5300)</f>
        <v>0</v>
      </c>
      <c r="D5718" t="b">
        <f>IF(OR(B5718=0,'Input and Summary Results'!E5300=0),FALSE,'Input and Summary Results'!$E5300)</f>
        <v>0</v>
      </c>
      <c r="E5718" t="b">
        <f t="shared" si="296"/>
        <v>0</v>
      </c>
      <c r="F5718" t="b">
        <f t="shared" si="297"/>
        <v>0</v>
      </c>
      <c r="G5718" t="b">
        <f>IF('Input and Summary Results'!$J$4="yes",IF(C5718=FALSE,FALSE,IF('Data Transformation'!E5718&lt;$R$10,E5718,$R$10)),IF(C5718=FALSE,FALSE,IF(C5718&lt;$R$10,C5718,$R$10)))</f>
        <v>0</v>
      </c>
      <c r="H5718" t="b">
        <f>IF('Input and Summary Results'!$J$4="yes",'Data Transformation'!F5718,'Data Transformation'!D5718)</f>
        <v>0</v>
      </c>
      <c r="I5718" t="str">
        <f t="shared" si="298"/>
        <v/>
      </c>
    </row>
    <row r="5719" spans="2:9" x14ac:dyDescent="0.55000000000000004">
      <c r="B5719" t="b">
        <f>IF('Input and Summary Results'!D5301=0,FALSE,'Input and Summary Results'!$B5301)</f>
        <v>0</v>
      </c>
      <c r="C5719" t="b">
        <f>IF(OR(B5719=0,'Input and Summary Results'!D5301=0,'Input and Summary Results'!D5301=""),FALSE,'Input and Summary Results'!$D5301)</f>
        <v>0</v>
      </c>
      <c r="D5719" t="b">
        <f>IF(OR(B5719=0,'Input and Summary Results'!E5301=0),FALSE,'Input and Summary Results'!$E5301)</f>
        <v>0</v>
      </c>
      <c r="E5719" t="b">
        <f t="shared" si="296"/>
        <v>0</v>
      </c>
      <c r="F5719" t="b">
        <f t="shared" si="297"/>
        <v>0</v>
      </c>
      <c r="G5719" t="b">
        <f>IF('Input and Summary Results'!$J$4="yes",IF(C5719=FALSE,FALSE,IF('Data Transformation'!E5719&lt;$R$10,E5719,$R$10)),IF(C5719=FALSE,FALSE,IF(C5719&lt;$R$10,C5719,$R$10)))</f>
        <v>0</v>
      </c>
      <c r="H5719" t="b">
        <f>IF('Input and Summary Results'!$J$4="yes",'Data Transformation'!F5719,'Data Transformation'!D5719)</f>
        <v>0</v>
      </c>
      <c r="I5719" t="str">
        <f t="shared" si="298"/>
        <v/>
      </c>
    </row>
    <row r="5720" spans="2:9" x14ac:dyDescent="0.55000000000000004">
      <c r="B5720" t="b">
        <f>IF('Input and Summary Results'!D5302=0,FALSE,'Input and Summary Results'!$B5302)</f>
        <v>0</v>
      </c>
      <c r="C5720" t="b">
        <f>IF(OR(B5720=0,'Input and Summary Results'!D5302=0,'Input and Summary Results'!D5302=""),FALSE,'Input and Summary Results'!$D5302)</f>
        <v>0</v>
      </c>
      <c r="D5720" t="b">
        <f>IF(OR(B5720=0,'Input and Summary Results'!E5302=0),FALSE,'Input and Summary Results'!$E5302)</f>
        <v>0</v>
      </c>
      <c r="E5720" t="b">
        <f t="shared" si="296"/>
        <v>0</v>
      </c>
      <c r="F5720" t="b">
        <f t="shared" si="297"/>
        <v>0</v>
      </c>
      <c r="G5720" t="b">
        <f>IF('Input and Summary Results'!$J$4="yes",IF(C5720=FALSE,FALSE,IF('Data Transformation'!E5720&lt;$R$10,E5720,$R$10)),IF(C5720=FALSE,FALSE,IF(C5720&lt;$R$10,C5720,$R$10)))</f>
        <v>0</v>
      </c>
      <c r="H5720" t="b">
        <f>IF('Input and Summary Results'!$J$4="yes",'Data Transformation'!F5720,'Data Transformation'!D5720)</f>
        <v>0</v>
      </c>
      <c r="I5720" t="str">
        <f t="shared" si="298"/>
        <v/>
      </c>
    </row>
    <row r="5721" spans="2:9" x14ac:dyDescent="0.55000000000000004">
      <c r="B5721" t="b">
        <f>IF('Input and Summary Results'!D5303=0,FALSE,'Input and Summary Results'!$B5303)</f>
        <v>0</v>
      </c>
      <c r="C5721" t="b">
        <f>IF(OR(B5721=0,'Input and Summary Results'!D5303=0,'Input and Summary Results'!D5303=""),FALSE,'Input and Summary Results'!$D5303)</f>
        <v>0</v>
      </c>
      <c r="D5721" t="b">
        <f>IF(OR(B5721=0,'Input and Summary Results'!E5303=0),FALSE,'Input and Summary Results'!$E5303)</f>
        <v>0</v>
      </c>
      <c r="E5721" t="b">
        <f t="shared" si="296"/>
        <v>0</v>
      </c>
      <c r="F5721" t="b">
        <f t="shared" si="297"/>
        <v>0</v>
      </c>
      <c r="G5721" t="b">
        <f>IF('Input and Summary Results'!$J$4="yes",IF(C5721=FALSE,FALSE,IF('Data Transformation'!E5721&lt;$R$10,E5721,$R$10)),IF(C5721=FALSE,FALSE,IF(C5721&lt;$R$10,C5721,$R$10)))</f>
        <v>0</v>
      </c>
      <c r="H5721" t="b">
        <f>IF('Input and Summary Results'!$J$4="yes",'Data Transformation'!F5721,'Data Transformation'!D5721)</f>
        <v>0</v>
      </c>
      <c r="I5721" t="str">
        <f t="shared" si="298"/>
        <v/>
      </c>
    </row>
    <row r="5722" spans="2:9" x14ac:dyDescent="0.55000000000000004">
      <c r="B5722" t="b">
        <f>IF('Input and Summary Results'!D5304=0,FALSE,'Input and Summary Results'!$B5304)</f>
        <v>0</v>
      </c>
      <c r="C5722" t="b">
        <f>IF(OR(B5722=0,'Input and Summary Results'!D5304=0,'Input and Summary Results'!D5304=""),FALSE,'Input and Summary Results'!$D5304)</f>
        <v>0</v>
      </c>
      <c r="D5722" t="b">
        <f>IF(OR(B5722=0,'Input and Summary Results'!E5304=0),FALSE,'Input and Summary Results'!$E5304)</f>
        <v>0</v>
      </c>
      <c r="E5722" t="b">
        <f t="shared" si="296"/>
        <v>0</v>
      </c>
      <c r="F5722" t="b">
        <f t="shared" si="297"/>
        <v>0</v>
      </c>
      <c r="G5722" t="b">
        <f>IF('Input and Summary Results'!$J$4="yes",IF(C5722=FALSE,FALSE,IF('Data Transformation'!E5722&lt;$R$10,E5722,$R$10)),IF(C5722=FALSE,FALSE,IF(C5722&lt;$R$10,C5722,$R$10)))</f>
        <v>0</v>
      </c>
      <c r="H5722" t="b">
        <f>IF('Input and Summary Results'!$J$4="yes",'Data Transformation'!F5722,'Data Transformation'!D5722)</f>
        <v>0</v>
      </c>
      <c r="I5722" t="str">
        <f t="shared" si="298"/>
        <v/>
      </c>
    </row>
    <row r="5723" spans="2:9" x14ac:dyDescent="0.55000000000000004">
      <c r="B5723" t="b">
        <f>IF('Input and Summary Results'!D5305=0,FALSE,'Input and Summary Results'!$B5305)</f>
        <v>0</v>
      </c>
      <c r="C5723" t="b">
        <f>IF(OR(B5723=0,'Input and Summary Results'!D5305=0,'Input and Summary Results'!D5305=""),FALSE,'Input and Summary Results'!$D5305)</f>
        <v>0</v>
      </c>
      <c r="D5723" t="b">
        <f>IF(OR(B5723=0,'Input and Summary Results'!E5305=0),FALSE,'Input and Summary Results'!$E5305)</f>
        <v>0</v>
      </c>
      <c r="E5723" t="b">
        <f t="shared" si="296"/>
        <v>0</v>
      </c>
      <c r="F5723" t="b">
        <f t="shared" si="297"/>
        <v>0</v>
      </c>
      <c r="G5723" t="b">
        <f>IF('Input and Summary Results'!$J$4="yes",IF(C5723=FALSE,FALSE,IF('Data Transformation'!E5723&lt;$R$10,E5723,$R$10)),IF(C5723=FALSE,FALSE,IF(C5723&lt;$R$10,C5723,$R$10)))</f>
        <v>0</v>
      </c>
      <c r="H5723" t="b">
        <f>IF('Input and Summary Results'!$J$4="yes",'Data Transformation'!F5723,'Data Transformation'!D5723)</f>
        <v>0</v>
      </c>
      <c r="I5723" t="str">
        <f t="shared" si="298"/>
        <v/>
      </c>
    </row>
    <row r="5724" spans="2:9" x14ac:dyDescent="0.55000000000000004">
      <c r="B5724" t="b">
        <f>IF('Input and Summary Results'!D5306=0,FALSE,'Input and Summary Results'!$B5306)</f>
        <v>0</v>
      </c>
      <c r="C5724" t="b">
        <f>IF(OR(B5724=0,'Input and Summary Results'!D5306=0,'Input and Summary Results'!D5306=""),FALSE,'Input and Summary Results'!$D5306)</f>
        <v>0</v>
      </c>
      <c r="D5724" t="b">
        <f>IF(OR(B5724=0,'Input and Summary Results'!E5306=0),FALSE,'Input and Summary Results'!$E5306)</f>
        <v>0</v>
      </c>
      <c r="E5724" t="b">
        <f t="shared" si="296"/>
        <v>0</v>
      </c>
      <c r="F5724" t="b">
        <f t="shared" si="297"/>
        <v>0</v>
      </c>
      <c r="G5724" t="b">
        <f>IF('Input and Summary Results'!$J$4="yes",IF(C5724=FALSE,FALSE,IF('Data Transformation'!E5724&lt;$R$10,E5724,$R$10)),IF(C5724=FALSE,FALSE,IF(C5724&lt;$R$10,C5724,$R$10)))</f>
        <v>0</v>
      </c>
      <c r="H5724" t="b">
        <f>IF('Input and Summary Results'!$J$4="yes",'Data Transformation'!F5724,'Data Transformation'!D5724)</f>
        <v>0</v>
      </c>
      <c r="I5724" t="str">
        <f t="shared" si="298"/>
        <v/>
      </c>
    </row>
    <row r="5725" spans="2:9" x14ac:dyDescent="0.55000000000000004">
      <c r="B5725" t="b">
        <f>IF('Input and Summary Results'!D5307=0,FALSE,'Input and Summary Results'!$B5307)</f>
        <v>0</v>
      </c>
      <c r="C5725" t="b">
        <f>IF(OR(B5725=0,'Input and Summary Results'!D5307=0,'Input and Summary Results'!D5307=""),FALSE,'Input and Summary Results'!$D5307)</f>
        <v>0</v>
      </c>
      <c r="D5725" t="b">
        <f>IF(OR(B5725=0,'Input and Summary Results'!E5307=0),FALSE,'Input and Summary Results'!$E5307)</f>
        <v>0</v>
      </c>
      <c r="E5725" t="b">
        <f t="shared" si="296"/>
        <v>0</v>
      </c>
      <c r="F5725" t="b">
        <f t="shared" si="297"/>
        <v>0</v>
      </c>
      <c r="G5725" t="b">
        <f>IF('Input and Summary Results'!$J$4="yes",IF(C5725=FALSE,FALSE,IF('Data Transformation'!E5725&lt;$R$10,E5725,$R$10)),IF(C5725=FALSE,FALSE,IF(C5725&lt;$R$10,C5725,$R$10)))</f>
        <v>0</v>
      </c>
      <c r="H5725" t="b">
        <f>IF('Input and Summary Results'!$J$4="yes",'Data Transformation'!F5725,'Data Transformation'!D5725)</f>
        <v>0</v>
      </c>
      <c r="I5725" t="str">
        <f t="shared" si="298"/>
        <v/>
      </c>
    </row>
    <row r="5726" spans="2:9" x14ac:dyDescent="0.55000000000000004">
      <c r="B5726" t="b">
        <f>IF('Input and Summary Results'!D5308=0,FALSE,'Input and Summary Results'!$B5308)</f>
        <v>0</v>
      </c>
      <c r="C5726" t="b">
        <f>IF(OR(B5726=0,'Input and Summary Results'!D5308=0,'Input and Summary Results'!D5308=""),FALSE,'Input and Summary Results'!$D5308)</f>
        <v>0</v>
      </c>
      <c r="D5726" t="b">
        <f>IF(OR(B5726=0,'Input and Summary Results'!E5308=0),FALSE,'Input and Summary Results'!$E5308)</f>
        <v>0</v>
      </c>
      <c r="E5726" t="b">
        <f t="shared" si="296"/>
        <v>0</v>
      </c>
      <c r="F5726" t="b">
        <f t="shared" si="297"/>
        <v>0</v>
      </c>
      <c r="G5726" t="b">
        <f>IF('Input and Summary Results'!$J$4="yes",IF(C5726=FALSE,FALSE,IF('Data Transformation'!E5726&lt;$R$10,E5726,$R$10)),IF(C5726=FALSE,FALSE,IF(C5726&lt;$R$10,C5726,$R$10)))</f>
        <v>0</v>
      </c>
      <c r="H5726" t="b">
        <f>IF('Input and Summary Results'!$J$4="yes",'Data Transformation'!F5726,'Data Transformation'!D5726)</f>
        <v>0</v>
      </c>
      <c r="I5726" t="str">
        <f t="shared" si="298"/>
        <v/>
      </c>
    </row>
    <row r="5727" spans="2:9" x14ac:dyDescent="0.55000000000000004">
      <c r="B5727" t="b">
        <f>IF('Input and Summary Results'!D5309=0,FALSE,'Input and Summary Results'!$B5309)</f>
        <v>0</v>
      </c>
      <c r="C5727" t="b">
        <f>IF(OR(B5727=0,'Input and Summary Results'!D5309=0,'Input and Summary Results'!D5309=""),FALSE,'Input and Summary Results'!$D5309)</f>
        <v>0</v>
      </c>
      <c r="D5727" t="b">
        <f>IF(OR(B5727=0,'Input and Summary Results'!E5309=0),FALSE,'Input and Summary Results'!$E5309)</f>
        <v>0</v>
      </c>
      <c r="E5727" t="b">
        <f t="shared" si="296"/>
        <v>0</v>
      </c>
      <c r="F5727" t="b">
        <f t="shared" si="297"/>
        <v>0</v>
      </c>
      <c r="G5727" t="b">
        <f>IF('Input and Summary Results'!$J$4="yes",IF(C5727=FALSE,FALSE,IF('Data Transformation'!E5727&lt;$R$10,E5727,$R$10)),IF(C5727=FALSE,FALSE,IF(C5727&lt;$R$10,C5727,$R$10)))</f>
        <v>0</v>
      </c>
      <c r="H5727" t="b">
        <f>IF('Input and Summary Results'!$J$4="yes",'Data Transformation'!F5727,'Data Transformation'!D5727)</f>
        <v>0</v>
      </c>
      <c r="I5727" t="str">
        <f t="shared" si="298"/>
        <v/>
      </c>
    </row>
    <row r="5728" spans="2:9" x14ac:dyDescent="0.55000000000000004">
      <c r="B5728" t="b">
        <f>IF('Input and Summary Results'!D5310=0,FALSE,'Input and Summary Results'!$B5310)</f>
        <v>0</v>
      </c>
      <c r="C5728" t="b">
        <f>IF(OR(B5728=0,'Input and Summary Results'!D5310=0,'Input and Summary Results'!D5310=""),FALSE,'Input and Summary Results'!$D5310)</f>
        <v>0</v>
      </c>
      <c r="D5728" t="b">
        <f>IF(OR(B5728=0,'Input and Summary Results'!E5310=0),FALSE,'Input and Summary Results'!$E5310)</f>
        <v>0</v>
      </c>
      <c r="E5728" t="b">
        <f t="shared" si="296"/>
        <v>0</v>
      </c>
      <c r="F5728" t="b">
        <f t="shared" si="297"/>
        <v>0</v>
      </c>
      <c r="G5728" t="b">
        <f>IF('Input and Summary Results'!$J$4="yes",IF(C5728=FALSE,FALSE,IF('Data Transformation'!E5728&lt;$R$10,E5728,$R$10)),IF(C5728=FALSE,FALSE,IF(C5728&lt;$R$10,C5728,$R$10)))</f>
        <v>0</v>
      </c>
      <c r="H5728" t="b">
        <f>IF('Input and Summary Results'!$J$4="yes",'Data Transformation'!F5728,'Data Transformation'!D5728)</f>
        <v>0</v>
      </c>
      <c r="I5728" t="str">
        <f t="shared" si="298"/>
        <v/>
      </c>
    </row>
    <row r="5729" spans="2:9" x14ac:dyDescent="0.55000000000000004">
      <c r="B5729" t="b">
        <f>IF('Input and Summary Results'!D5311=0,FALSE,'Input and Summary Results'!$B5311)</f>
        <v>0</v>
      </c>
      <c r="C5729" t="b">
        <f>IF(OR(B5729=0,'Input and Summary Results'!D5311=0,'Input and Summary Results'!D5311=""),FALSE,'Input and Summary Results'!$D5311)</f>
        <v>0</v>
      </c>
      <c r="D5729" t="b">
        <f>IF(OR(B5729=0,'Input and Summary Results'!E5311=0),FALSE,'Input and Summary Results'!$E5311)</f>
        <v>0</v>
      </c>
      <c r="E5729" t="b">
        <f t="shared" si="296"/>
        <v>0</v>
      </c>
      <c r="F5729" t="b">
        <f t="shared" si="297"/>
        <v>0</v>
      </c>
      <c r="G5729" t="b">
        <f>IF('Input and Summary Results'!$J$4="yes",IF(C5729=FALSE,FALSE,IF('Data Transformation'!E5729&lt;$R$10,E5729,$R$10)),IF(C5729=FALSE,FALSE,IF(C5729&lt;$R$10,C5729,$R$10)))</f>
        <v>0</v>
      </c>
      <c r="H5729" t="b">
        <f>IF('Input and Summary Results'!$J$4="yes",'Data Transformation'!F5729,'Data Transformation'!D5729)</f>
        <v>0</v>
      </c>
      <c r="I5729" t="str">
        <f t="shared" si="298"/>
        <v/>
      </c>
    </row>
    <row r="5730" spans="2:9" x14ac:dyDescent="0.55000000000000004">
      <c r="B5730" t="b">
        <f>IF('Input and Summary Results'!D5312=0,FALSE,'Input and Summary Results'!$B5312)</f>
        <v>0</v>
      </c>
      <c r="C5730" t="b">
        <f>IF(OR(B5730=0,'Input and Summary Results'!D5312=0,'Input and Summary Results'!D5312=""),FALSE,'Input and Summary Results'!$D5312)</f>
        <v>0</v>
      </c>
      <c r="D5730" t="b">
        <f>IF(OR(B5730=0,'Input and Summary Results'!E5312=0),FALSE,'Input and Summary Results'!$E5312)</f>
        <v>0</v>
      </c>
      <c r="E5730" t="b">
        <f t="shared" si="296"/>
        <v>0</v>
      </c>
      <c r="F5730" t="b">
        <f t="shared" si="297"/>
        <v>0</v>
      </c>
      <c r="G5730" t="b">
        <f>IF('Input and Summary Results'!$J$4="yes",IF(C5730=FALSE,FALSE,IF('Data Transformation'!E5730&lt;$R$10,E5730,$R$10)),IF(C5730=FALSE,FALSE,IF(C5730&lt;$R$10,C5730,$R$10)))</f>
        <v>0</v>
      </c>
      <c r="H5730" t="b">
        <f>IF('Input and Summary Results'!$J$4="yes",'Data Transformation'!F5730,'Data Transformation'!D5730)</f>
        <v>0</v>
      </c>
      <c r="I5730" t="str">
        <f t="shared" si="298"/>
        <v/>
      </c>
    </row>
    <row r="5731" spans="2:9" x14ac:dyDescent="0.55000000000000004">
      <c r="B5731" t="b">
        <f>IF('Input and Summary Results'!D5313=0,FALSE,'Input and Summary Results'!$B5313)</f>
        <v>0</v>
      </c>
      <c r="C5731" t="b">
        <f>IF(OR(B5731=0,'Input and Summary Results'!D5313=0,'Input and Summary Results'!D5313=""),FALSE,'Input and Summary Results'!$D5313)</f>
        <v>0</v>
      </c>
      <c r="D5731" t="b">
        <f>IF(OR(B5731=0,'Input and Summary Results'!E5313=0),FALSE,'Input and Summary Results'!$E5313)</f>
        <v>0</v>
      </c>
      <c r="E5731" t="b">
        <f t="shared" si="296"/>
        <v>0</v>
      </c>
      <c r="F5731" t="b">
        <f t="shared" si="297"/>
        <v>0</v>
      </c>
      <c r="G5731" t="b">
        <f>IF('Input and Summary Results'!$J$4="yes",IF(C5731=FALSE,FALSE,IF('Data Transformation'!E5731&lt;$R$10,E5731,$R$10)),IF(C5731=FALSE,FALSE,IF(C5731&lt;$R$10,C5731,$R$10)))</f>
        <v>0</v>
      </c>
      <c r="H5731" t="b">
        <f>IF('Input and Summary Results'!$J$4="yes",'Data Transformation'!F5731,'Data Transformation'!D5731)</f>
        <v>0</v>
      </c>
      <c r="I5731" t="str">
        <f t="shared" si="298"/>
        <v/>
      </c>
    </row>
    <row r="5732" spans="2:9" x14ac:dyDescent="0.55000000000000004">
      <c r="B5732" t="b">
        <f>IF('Input and Summary Results'!D5314=0,FALSE,'Input and Summary Results'!$B5314)</f>
        <v>0</v>
      </c>
      <c r="C5732" t="b">
        <f>IF(OR(B5732=0,'Input and Summary Results'!D5314=0,'Input and Summary Results'!D5314=""),FALSE,'Input and Summary Results'!$D5314)</f>
        <v>0</v>
      </c>
      <c r="D5732" t="b">
        <f>IF(OR(B5732=0,'Input and Summary Results'!E5314=0),FALSE,'Input and Summary Results'!$E5314)</f>
        <v>0</v>
      </c>
      <c r="E5732" t="b">
        <f t="shared" si="296"/>
        <v>0</v>
      </c>
      <c r="F5732" t="b">
        <f t="shared" si="297"/>
        <v>0</v>
      </c>
      <c r="G5732" t="b">
        <f>IF('Input and Summary Results'!$J$4="yes",IF(C5732=FALSE,FALSE,IF('Data Transformation'!E5732&lt;$R$10,E5732,$R$10)),IF(C5732=FALSE,FALSE,IF(C5732&lt;$R$10,C5732,$R$10)))</f>
        <v>0</v>
      </c>
      <c r="H5732" t="b">
        <f>IF('Input and Summary Results'!$J$4="yes",'Data Transformation'!F5732,'Data Transformation'!D5732)</f>
        <v>0</v>
      </c>
      <c r="I5732" t="str">
        <f t="shared" si="298"/>
        <v/>
      </c>
    </row>
    <row r="5733" spans="2:9" x14ac:dyDescent="0.55000000000000004">
      <c r="B5733" t="b">
        <f>IF('Input and Summary Results'!D5315=0,FALSE,'Input and Summary Results'!$B5315)</f>
        <v>0</v>
      </c>
      <c r="C5733" t="b">
        <f>IF(OR(B5733=0,'Input and Summary Results'!D5315=0,'Input and Summary Results'!D5315=""),FALSE,'Input and Summary Results'!$D5315)</f>
        <v>0</v>
      </c>
      <c r="D5733" t="b">
        <f>IF(OR(B5733=0,'Input and Summary Results'!E5315=0),FALSE,'Input and Summary Results'!$E5315)</f>
        <v>0</v>
      </c>
      <c r="E5733" t="b">
        <f t="shared" si="296"/>
        <v>0</v>
      </c>
      <c r="F5733" t="b">
        <f t="shared" si="297"/>
        <v>0</v>
      </c>
      <c r="G5733" t="b">
        <f>IF('Input and Summary Results'!$J$4="yes",IF(C5733=FALSE,FALSE,IF('Data Transformation'!E5733&lt;$R$10,E5733,$R$10)),IF(C5733=FALSE,FALSE,IF(C5733&lt;$R$10,C5733,$R$10)))</f>
        <v>0</v>
      </c>
      <c r="H5733" t="b">
        <f>IF('Input and Summary Results'!$J$4="yes",'Data Transformation'!F5733,'Data Transformation'!D5733)</f>
        <v>0</v>
      </c>
      <c r="I5733" t="str">
        <f t="shared" si="298"/>
        <v/>
      </c>
    </row>
    <row r="5734" spans="2:9" x14ac:dyDescent="0.55000000000000004">
      <c r="B5734" t="b">
        <f>IF('Input and Summary Results'!D5316=0,FALSE,'Input and Summary Results'!$B5316)</f>
        <v>0</v>
      </c>
      <c r="C5734" t="b">
        <f>IF(OR(B5734=0,'Input and Summary Results'!D5316=0,'Input and Summary Results'!D5316=""),FALSE,'Input and Summary Results'!$D5316)</f>
        <v>0</v>
      </c>
      <c r="D5734" t="b">
        <f>IF(OR(B5734=0,'Input and Summary Results'!E5316=0),FALSE,'Input and Summary Results'!$E5316)</f>
        <v>0</v>
      </c>
      <c r="E5734" t="b">
        <f t="shared" si="296"/>
        <v>0</v>
      </c>
      <c r="F5734" t="b">
        <f t="shared" si="297"/>
        <v>0</v>
      </c>
      <c r="G5734" t="b">
        <f>IF('Input and Summary Results'!$J$4="yes",IF(C5734=FALSE,FALSE,IF('Data Transformation'!E5734&lt;$R$10,E5734,$R$10)),IF(C5734=FALSE,FALSE,IF(C5734&lt;$R$10,C5734,$R$10)))</f>
        <v>0</v>
      </c>
      <c r="H5734" t="b">
        <f>IF('Input and Summary Results'!$J$4="yes",'Data Transformation'!F5734,'Data Transformation'!D5734)</f>
        <v>0</v>
      </c>
      <c r="I5734" t="str">
        <f t="shared" si="298"/>
        <v/>
      </c>
    </row>
    <row r="5735" spans="2:9" x14ac:dyDescent="0.55000000000000004">
      <c r="B5735" t="b">
        <f>IF('Input and Summary Results'!D5317=0,FALSE,'Input and Summary Results'!$B5317)</f>
        <v>0</v>
      </c>
      <c r="C5735" t="b">
        <f>IF(OR(B5735=0,'Input and Summary Results'!D5317=0,'Input and Summary Results'!D5317=""),FALSE,'Input and Summary Results'!$D5317)</f>
        <v>0</v>
      </c>
      <c r="D5735" t="b">
        <f>IF(OR(B5735=0,'Input and Summary Results'!E5317=0),FALSE,'Input and Summary Results'!$E5317)</f>
        <v>0</v>
      </c>
      <c r="E5735" t="b">
        <f t="shared" si="296"/>
        <v>0</v>
      </c>
      <c r="F5735" t="b">
        <f t="shared" si="297"/>
        <v>0</v>
      </c>
      <c r="G5735" t="b">
        <f>IF('Input and Summary Results'!$J$4="yes",IF(C5735=FALSE,FALSE,IF('Data Transformation'!E5735&lt;$R$10,E5735,$R$10)),IF(C5735=FALSE,FALSE,IF(C5735&lt;$R$10,C5735,$R$10)))</f>
        <v>0</v>
      </c>
      <c r="H5735" t="b">
        <f>IF('Input and Summary Results'!$J$4="yes",'Data Transformation'!F5735,'Data Transformation'!D5735)</f>
        <v>0</v>
      </c>
      <c r="I5735" t="str">
        <f t="shared" si="298"/>
        <v/>
      </c>
    </row>
    <row r="5736" spans="2:9" x14ac:dyDescent="0.55000000000000004">
      <c r="B5736" t="b">
        <f>IF('Input and Summary Results'!D5318=0,FALSE,'Input and Summary Results'!$B5318)</f>
        <v>0</v>
      </c>
      <c r="C5736" t="b">
        <f>IF(OR(B5736=0,'Input and Summary Results'!D5318=0,'Input and Summary Results'!D5318=""),FALSE,'Input and Summary Results'!$D5318)</f>
        <v>0</v>
      </c>
      <c r="D5736" t="b">
        <f>IF(OR(B5736=0,'Input and Summary Results'!E5318=0),FALSE,'Input and Summary Results'!$E5318)</f>
        <v>0</v>
      </c>
      <c r="E5736" t="b">
        <f t="shared" si="296"/>
        <v>0</v>
      </c>
      <c r="F5736" t="b">
        <f t="shared" si="297"/>
        <v>0</v>
      </c>
      <c r="G5736" t="b">
        <f>IF('Input and Summary Results'!$J$4="yes",IF(C5736=FALSE,FALSE,IF('Data Transformation'!E5736&lt;$R$10,E5736,$R$10)),IF(C5736=FALSE,FALSE,IF(C5736&lt;$R$10,C5736,$R$10)))</f>
        <v>0</v>
      </c>
      <c r="H5736" t="b">
        <f>IF('Input and Summary Results'!$J$4="yes",'Data Transformation'!F5736,'Data Transformation'!D5736)</f>
        <v>0</v>
      </c>
      <c r="I5736" t="str">
        <f t="shared" si="298"/>
        <v/>
      </c>
    </row>
    <row r="5737" spans="2:9" x14ac:dyDescent="0.55000000000000004">
      <c r="B5737" t="b">
        <f>IF('Input and Summary Results'!D5319=0,FALSE,'Input and Summary Results'!$B5319)</f>
        <v>0</v>
      </c>
      <c r="C5737" t="b">
        <f>IF(OR(B5737=0,'Input and Summary Results'!D5319=0,'Input and Summary Results'!D5319=""),FALSE,'Input and Summary Results'!$D5319)</f>
        <v>0</v>
      </c>
      <c r="D5737" t="b">
        <f>IF(OR(B5737=0,'Input and Summary Results'!E5319=0),FALSE,'Input and Summary Results'!$E5319)</f>
        <v>0</v>
      </c>
      <c r="E5737" t="b">
        <f t="shared" si="296"/>
        <v>0</v>
      </c>
      <c r="F5737" t="b">
        <f t="shared" si="297"/>
        <v>0</v>
      </c>
      <c r="G5737" t="b">
        <f>IF('Input and Summary Results'!$J$4="yes",IF(C5737=FALSE,FALSE,IF('Data Transformation'!E5737&lt;$R$10,E5737,$R$10)),IF(C5737=FALSE,FALSE,IF(C5737&lt;$R$10,C5737,$R$10)))</f>
        <v>0</v>
      </c>
      <c r="H5737" t="b">
        <f>IF('Input and Summary Results'!$J$4="yes",'Data Transformation'!F5737,'Data Transformation'!D5737)</f>
        <v>0</v>
      </c>
      <c r="I5737" t="str">
        <f t="shared" si="298"/>
        <v/>
      </c>
    </row>
    <row r="5738" spans="2:9" x14ac:dyDescent="0.55000000000000004">
      <c r="B5738" t="b">
        <f>IF('Input and Summary Results'!D5320=0,FALSE,'Input and Summary Results'!$B5320)</f>
        <v>0</v>
      </c>
      <c r="C5738" t="b">
        <f>IF(OR(B5738=0,'Input and Summary Results'!D5320=0,'Input and Summary Results'!D5320=""),FALSE,'Input and Summary Results'!$D5320)</f>
        <v>0</v>
      </c>
      <c r="D5738" t="b">
        <f>IF(OR(B5738=0,'Input and Summary Results'!E5320=0),FALSE,'Input and Summary Results'!$E5320)</f>
        <v>0</v>
      </c>
      <c r="E5738" t="b">
        <f t="shared" ref="E5738:E5801" si="299">IF(C5738=FALSE,FALSE,LOG10(C5738))</f>
        <v>0</v>
      </c>
      <c r="F5738" t="b">
        <f t="shared" ref="F5738:F5801" si="300">IF(D5738=FALSE, FALSE,0.434*D5738/C5738)</f>
        <v>0</v>
      </c>
      <c r="G5738" t="b">
        <f>IF('Input and Summary Results'!$J$4="yes",IF(C5738=FALSE,FALSE,IF('Data Transformation'!E5738&lt;$R$10,E5738,$R$10)),IF(C5738=FALSE,FALSE,IF(C5738&lt;$R$10,C5738,$R$10)))</f>
        <v>0</v>
      </c>
      <c r="H5738" t="b">
        <f>IF('Input and Summary Results'!$J$4="yes",'Data Transformation'!F5738,'Data Transformation'!D5738)</f>
        <v>0</v>
      </c>
      <c r="I5738" t="str">
        <f t="shared" si="298"/>
        <v/>
      </c>
    </row>
    <row r="5739" spans="2:9" x14ac:dyDescent="0.55000000000000004">
      <c r="B5739" t="b">
        <f>IF('Input and Summary Results'!D5321=0,FALSE,'Input and Summary Results'!$B5321)</f>
        <v>0</v>
      </c>
      <c r="C5739" t="b">
        <f>IF(OR(B5739=0,'Input and Summary Results'!D5321=0,'Input and Summary Results'!D5321=""),FALSE,'Input and Summary Results'!$D5321)</f>
        <v>0</v>
      </c>
      <c r="D5739" t="b">
        <f>IF(OR(B5739=0,'Input and Summary Results'!E5321=0),FALSE,'Input and Summary Results'!$E5321)</f>
        <v>0</v>
      </c>
      <c r="E5739" t="b">
        <f t="shared" si="299"/>
        <v>0</v>
      </c>
      <c r="F5739" t="b">
        <f t="shared" si="300"/>
        <v>0</v>
      </c>
      <c r="G5739" t="b">
        <f>IF('Input and Summary Results'!$J$4="yes",IF(C5739=FALSE,FALSE,IF('Data Transformation'!E5739&lt;$R$10,E5739,$R$10)),IF(C5739=FALSE,FALSE,IF(C5739&lt;$R$10,C5739,$R$10)))</f>
        <v>0</v>
      </c>
      <c r="H5739" t="b">
        <f>IF('Input and Summary Results'!$J$4="yes",'Data Transformation'!F5739,'Data Transformation'!D5739)</f>
        <v>0</v>
      </c>
      <c r="I5739" t="str">
        <f t="shared" si="298"/>
        <v/>
      </c>
    </row>
    <row r="5740" spans="2:9" x14ac:dyDescent="0.55000000000000004">
      <c r="B5740" t="b">
        <f>IF('Input and Summary Results'!D5322=0,FALSE,'Input and Summary Results'!$B5322)</f>
        <v>0</v>
      </c>
      <c r="C5740" t="b">
        <f>IF(OR(B5740=0,'Input and Summary Results'!D5322=0,'Input and Summary Results'!D5322=""),FALSE,'Input and Summary Results'!$D5322)</f>
        <v>0</v>
      </c>
      <c r="D5740" t="b">
        <f>IF(OR(B5740=0,'Input and Summary Results'!E5322=0),FALSE,'Input and Summary Results'!$E5322)</f>
        <v>0</v>
      </c>
      <c r="E5740" t="b">
        <f t="shared" si="299"/>
        <v>0</v>
      </c>
      <c r="F5740" t="b">
        <f t="shared" si="300"/>
        <v>0</v>
      </c>
      <c r="G5740" t="b">
        <f>IF('Input and Summary Results'!$J$4="yes",IF(C5740=FALSE,FALSE,IF('Data Transformation'!E5740&lt;$R$10,E5740,$R$10)),IF(C5740=FALSE,FALSE,IF(C5740&lt;$R$10,C5740,$R$10)))</f>
        <v>0</v>
      </c>
      <c r="H5740" t="b">
        <f>IF('Input and Summary Results'!$J$4="yes",'Data Transformation'!F5740,'Data Transformation'!D5740)</f>
        <v>0</v>
      </c>
      <c r="I5740" t="str">
        <f t="shared" si="298"/>
        <v/>
      </c>
    </row>
    <row r="5741" spans="2:9" x14ac:dyDescent="0.55000000000000004">
      <c r="B5741" t="b">
        <f>IF('Input and Summary Results'!D5323=0,FALSE,'Input and Summary Results'!$B5323)</f>
        <v>0</v>
      </c>
      <c r="C5741" t="b">
        <f>IF(OR(B5741=0,'Input and Summary Results'!D5323=0,'Input and Summary Results'!D5323=""),FALSE,'Input and Summary Results'!$D5323)</f>
        <v>0</v>
      </c>
      <c r="D5741" t="b">
        <f>IF(OR(B5741=0,'Input and Summary Results'!E5323=0),FALSE,'Input and Summary Results'!$E5323)</f>
        <v>0</v>
      </c>
      <c r="E5741" t="b">
        <f t="shared" si="299"/>
        <v>0</v>
      </c>
      <c r="F5741" t="b">
        <f t="shared" si="300"/>
        <v>0</v>
      </c>
      <c r="G5741" t="b">
        <f>IF('Input and Summary Results'!$J$4="yes",IF(C5741=FALSE,FALSE,IF('Data Transformation'!E5741&lt;$R$10,E5741,$R$10)),IF(C5741=FALSE,FALSE,IF(C5741&lt;$R$10,C5741,$R$10)))</f>
        <v>0</v>
      </c>
      <c r="H5741" t="b">
        <f>IF('Input and Summary Results'!$J$4="yes",'Data Transformation'!F5741,'Data Transformation'!D5741)</f>
        <v>0</v>
      </c>
      <c r="I5741" t="str">
        <f t="shared" si="298"/>
        <v/>
      </c>
    </row>
    <row r="5742" spans="2:9" x14ac:dyDescent="0.55000000000000004">
      <c r="B5742" t="b">
        <f>IF('Input and Summary Results'!D5324=0,FALSE,'Input and Summary Results'!$B5324)</f>
        <v>0</v>
      </c>
      <c r="C5742" t="b">
        <f>IF(OR(B5742=0,'Input and Summary Results'!D5324=0,'Input and Summary Results'!D5324=""),FALSE,'Input and Summary Results'!$D5324)</f>
        <v>0</v>
      </c>
      <c r="D5742" t="b">
        <f>IF(OR(B5742=0,'Input and Summary Results'!E5324=0),FALSE,'Input and Summary Results'!$E5324)</f>
        <v>0</v>
      </c>
      <c r="E5742" t="b">
        <f t="shared" si="299"/>
        <v>0</v>
      </c>
      <c r="F5742" t="b">
        <f t="shared" si="300"/>
        <v>0</v>
      </c>
      <c r="G5742" t="b">
        <f>IF('Input and Summary Results'!$J$4="yes",IF(C5742=FALSE,FALSE,IF('Data Transformation'!E5742&lt;$R$10,E5742,$R$10)),IF(C5742=FALSE,FALSE,IF(C5742&lt;$R$10,C5742,$R$10)))</f>
        <v>0</v>
      </c>
      <c r="H5742" t="b">
        <f>IF('Input and Summary Results'!$J$4="yes",'Data Transformation'!F5742,'Data Transformation'!D5742)</f>
        <v>0</v>
      </c>
      <c r="I5742" t="str">
        <f t="shared" si="298"/>
        <v/>
      </c>
    </row>
    <row r="5743" spans="2:9" x14ac:dyDescent="0.55000000000000004">
      <c r="B5743" t="b">
        <f>IF('Input and Summary Results'!D5325=0,FALSE,'Input and Summary Results'!$B5325)</f>
        <v>0</v>
      </c>
      <c r="C5743" t="b">
        <f>IF(OR(B5743=0,'Input and Summary Results'!D5325=0,'Input and Summary Results'!D5325=""),FALSE,'Input and Summary Results'!$D5325)</f>
        <v>0</v>
      </c>
      <c r="D5743" t="b">
        <f>IF(OR(B5743=0,'Input and Summary Results'!E5325=0),FALSE,'Input and Summary Results'!$E5325)</f>
        <v>0</v>
      </c>
      <c r="E5743" t="b">
        <f t="shared" si="299"/>
        <v>0</v>
      </c>
      <c r="F5743" t="b">
        <f t="shared" si="300"/>
        <v>0</v>
      </c>
      <c r="G5743" t="b">
        <f>IF('Input and Summary Results'!$J$4="yes",IF(C5743=FALSE,FALSE,IF('Data Transformation'!E5743&lt;$R$10,E5743,$R$10)),IF(C5743=FALSE,FALSE,IF(C5743&lt;$R$10,C5743,$R$10)))</f>
        <v>0</v>
      </c>
      <c r="H5743" t="b">
        <f>IF('Input and Summary Results'!$J$4="yes",'Data Transformation'!F5743,'Data Transformation'!D5743)</f>
        <v>0</v>
      </c>
      <c r="I5743" t="str">
        <f t="shared" si="298"/>
        <v/>
      </c>
    </row>
    <row r="5744" spans="2:9" x14ac:dyDescent="0.55000000000000004">
      <c r="B5744" t="b">
        <f>IF('Input and Summary Results'!D5326=0,FALSE,'Input and Summary Results'!$B5326)</f>
        <v>0</v>
      </c>
      <c r="C5744" t="b">
        <f>IF(OR(B5744=0,'Input and Summary Results'!D5326=0,'Input and Summary Results'!D5326=""),FALSE,'Input and Summary Results'!$D5326)</f>
        <v>0</v>
      </c>
      <c r="D5744" t="b">
        <f>IF(OR(B5744=0,'Input and Summary Results'!E5326=0),FALSE,'Input and Summary Results'!$E5326)</f>
        <v>0</v>
      </c>
      <c r="E5744" t="b">
        <f t="shared" si="299"/>
        <v>0</v>
      </c>
      <c r="F5744" t="b">
        <f t="shared" si="300"/>
        <v>0</v>
      </c>
      <c r="G5744" t="b">
        <f>IF('Input and Summary Results'!$J$4="yes",IF(C5744=FALSE,FALSE,IF('Data Transformation'!E5744&lt;$R$10,E5744,$R$10)),IF(C5744=FALSE,FALSE,IF(C5744&lt;$R$10,C5744,$R$10)))</f>
        <v>0</v>
      </c>
      <c r="H5744" t="b">
        <f>IF('Input and Summary Results'!$J$4="yes",'Data Transformation'!F5744,'Data Transformation'!D5744)</f>
        <v>0</v>
      </c>
      <c r="I5744" t="str">
        <f t="shared" si="298"/>
        <v/>
      </c>
    </row>
    <row r="5745" spans="2:9" x14ac:dyDescent="0.55000000000000004">
      <c r="B5745" t="b">
        <f>IF('Input and Summary Results'!D5327=0,FALSE,'Input and Summary Results'!$B5327)</f>
        <v>0</v>
      </c>
      <c r="C5745" t="b">
        <f>IF(OR(B5745=0,'Input and Summary Results'!D5327=0,'Input and Summary Results'!D5327=""),FALSE,'Input and Summary Results'!$D5327)</f>
        <v>0</v>
      </c>
      <c r="D5745" t="b">
        <f>IF(OR(B5745=0,'Input and Summary Results'!E5327=0),FALSE,'Input and Summary Results'!$E5327)</f>
        <v>0</v>
      </c>
      <c r="E5745" t="b">
        <f t="shared" si="299"/>
        <v>0</v>
      </c>
      <c r="F5745" t="b">
        <f t="shared" si="300"/>
        <v>0</v>
      </c>
      <c r="G5745" t="b">
        <f>IF('Input and Summary Results'!$J$4="yes",IF(C5745=FALSE,FALSE,IF('Data Transformation'!E5745&lt;$R$10,E5745,$R$10)),IF(C5745=FALSE,FALSE,IF(C5745&lt;$R$10,C5745,$R$10)))</f>
        <v>0</v>
      </c>
      <c r="H5745" t="b">
        <f>IF('Input and Summary Results'!$J$4="yes",'Data Transformation'!F5745,'Data Transformation'!D5745)</f>
        <v>0</v>
      </c>
      <c r="I5745" t="str">
        <f t="shared" si="298"/>
        <v/>
      </c>
    </row>
    <row r="5746" spans="2:9" x14ac:dyDescent="0.55000000000000004">
      <c r="B5746" t="b">
        <f>IF('Input and Summary Results'!D5328=0,FALSE,'Input and Summary Results'!$B5328)</f>
        <v>0</v>
      </c>
      <c r="C5746" t="b">
        <f>IF(OR(B5746=0,'Input and Summary Results'!D5328=0,'Input and Summary Results'!D5328=""),FALSE,'Input and Summary Results'!$D5328)</f>
        <v>0</v>
      </c>
      <c r="D5746" t="b">
        <f>IF(OR(B5746=0,'Input and Summary Results'!E5328=0),FALSE,'Input and Summary Results'!$E5328)</f>
        <v>0</v>
      </c>
      <c r="E5746" t="b">
        <f t="shared" si="299"/>
        <v>0</v>
      </c>
      <c r="F5746" t="b">
        <f t="shared" si="300"/>
        <v>0</v>
      </c>
      <c r="G5746" t="b">
        <f>IF('Input and Summary Results'!$J$4="yes",IF(C5746=FALSE,FALSE,IF('Data Transformation'!E5746&lt;$R$10,E5746,$R$10)),IF(C5746=FALSE,FALSE,IF(C5746&lt;$R$10,C5746,$R$10)))</f>
        <v>0</v>
      </c>
      <c r="H5746" t="b">
        <f>IF('Input and Summary Results'!$J$4="yes",'Data Transformation'!F5746,'Data Transformation'!D5746)</f>
        <v>0</v>
      </c>
      <c r="I5746" t="str">
        <f t="shared" si="298"/>
        <v/>
      </c>
    </row>
    <row r="5747" spans="2:9" x14ac:dyDescent="0.55000000000000004">
      <c r="B5747" t="b">
        <f>IF('Input and Summary Results'!D5329=0,FALSE,'Input and Summary Results'!$B5329)</f>
        <v>0</v>
      </c>
      <c r="C5747" t="b">
        <f>IF(OR(B5747=0,'Input and Summary Results'!D5329=0,'Input and Summary Results'!D5329=""),FALSE,'Input and Summary Results'!$D5329)</f>
        <v>0</v>
      </c>
      <c r="D5747" t="b">
        <f>IF(OR(B5747=0,'Input and Summary Results'!E5329=0),FALSE,'Input and Summary Results'!$E5329)</f>
        <v>0</v>
      </c>
      <c r="E5747" t="b">
        <f t="shared" si="299"/>
        <v>0</v>
      </c>
      <c r="F5747" t="b">
        <f t="shared" si="300"/>
        <v>0</v>
      </c>
      <c r="G5747" t="b">
        <f>IF('Input and Summary Results'!$J$4="yes",IF(C5747=FALSE,FALSE,IF('Data Transformation'!E5747&lt;$R$10,E5747,$R$10)),IF(C5747=FALSE,FALSE,IF(C5747&lt;$R$10,C5747,$R$10)))</f>
        <v>0</v>
      </c>
      <c r="H5747" t="b">
        <f>IF('Input and Summary Results'!$J$4="yes",'Data Transformation'!F5747,'Data Transformation'!D5747)</f>
        <v>0</v>
      </c>
      <c r="I5747" t="str">
        <f t="shared" si="298"/>
        <v/>
      </c>
    </row>
    <row r="5748" spans="2:9" x14ac:dyDescent="0.55000000000000004">
      <c r="B5748" t="b">
        <f>IF('Input and Summary Results'!D5330=0,FALSE,'Input and Summary Results'!$B5330)</f>
        <v>0</v>
      </c>
      <c r="C5748" t="b">
        <f>IF(OR(B5748=0,'Input and Summary Results'!D5330=0,'Input and Summary Results'!D5330=""),FALSE,'Input and Summary Results'!$D5330)</f>
        <v>0</v>
      </c>
      <c r="D5748" t="b">
        <f>IF(OR(B5748=0,'Input and Summary Results'!E5330=0),FALSE,'Input and Summary Results'!$E5330)</f>
        <v>0</v>
      </c>
      <c r="E5748" t="b">
        <f t="shared" si="299"/>
        <v>0</v>
      </c>
      <c r="F5748" t="b">
        <f t="shared" si="300"/>
        <v>0</v>
      </c>
      <c r="G5748" t="b">
        <f>IF('Input and Summary Results'!$J$4="yes",IF(C5748=FALSE,FALSE,IF('Data Transformation'!E5748&lt;$R$10,E5748,$R$10)),IF(C5748=FALSE,FALSE,IF(C5748&lt;$R$10,C5748,$R$10)))</f>
        <v>0</v>
      </c>
      <c r="H5748" t="b">
        <f>IF('Input and Summary Results'!$J$4="yes",'Data Transformation'!F5748,'Data Transformation'!D5748)</f>
        <v>0</v>
      </c>
      <c r="I5748" t="str">
        <f t="shared" si="298"/>
        <v/>
      </c>
    </row>
    <row r="5749" spans="2:9" x14ac:dyDescent="0.55000000000000004">
      <c r="B5749" t="b">
        <f>IF('Input and Summary Results'!D5331=0,FALSE,'Input and Summary Results'!$B5331)</f>
        <v>0</v>
      </c>
      <c r="C5749" t="b">
        <f>IF(OR(B5749=0,'Input and Summary Results'!D5331=0,'Input and Summary Results'!D5331=""),FALSE,'Input and Summary Results'!$D5331)</f>
        <v>0</v>
      </c>
      <c r="D5749" t="b">
        <f>IF(OR(B5749=0,'Input and Summary Results'!E5331=0),FALSE,'Input and Summary Results'!$E5331)</f>
        <v>0</v>
      </c>
      <c r="E5749" t="b">
        <f t="shared" si="299"/>
        <v>0</v>
      </c>
      <c r="F5749" t="b">
        <f t="shared" si="300"/>
        <v>0</v>
      </c>
      <c r="G5749" t="b">
        <f>IF('Input and Summary Results'!$J$4="yes",IF(C5749=FALSE,FALSE,IF('Data Transformation'!E5749&lt;$R$10,E5749,$R$10)),IF(C5749=FALSE,FALSE,IF(C5749&lt;$R$10,C5749,$R$10)))</f>
        <v>0</v>
      </c>
      <c r="H5749" t="b">
        <f>IF('Input and Summary Results'!$J$4="yes",'Data Transformation'!F5749,'Data Transformation'!D5749)</f>
        <v>0</v>
      </c>
      <c r="I5749" t="str">
        <f t="shared" si="298"/>
        <v/>
      </c>
    </row>
    <row r="5750" spans="2:9" x14ac:dyDescent="0.55000000000000004">
      <c r="B5750" t="b">
        <f>IF('Input and Summary Results'!D5332=0,FALSE,'Input and Summary Results'!$B5332)</f>
        <v>0</v>
      </c>
      <c r="C5750" t="b">
        <f>IF(OR(B5750=0,'Input and Summary Results'!D5332=0,'Input and Summary Results'!D5332=""),FALSE,'Input and Summary Results'!$D5332)</f>
        <v>0</v>
      </c>
      <c r="D5750" t="b">
        <f>IF(OR(B5750=0,'Input and Summary Results'!E5332=0),FALSE,'Input and Summary Results'!$E5332)</f>
        <v>0</v>
      </c>
      <c r="E5750" t="b">
        <f t="shared" si="299"/>
        <v>0</v>
      </c>
      <c r="F5750" t="b">
        <f t="shared" si="300"/>
        <v>0</v>
      </c>
      <c r="G5750" t="b">
        <f>IF('Input and Summary Results'!$J$4="yes",IF(C5750=FALSE,FALSE,IF('Data Transformation'!E5750&lt;$R$10,E5750,$R$10)),IF(C5750=FALSE,FALSE,IF(C5750&lt;$R$10,C5750,$R$10)))</f>
        <v>0</v>
      </c>
      <c r="H5750" t="b">
        <f>IF('Input and Summary Results'!$J$4="yes",'Data Transformation'!F5750,'Data Transformation'!D5750)</f>
        <v>0</v>
      </c>
      <c r="I5750" t="str">
        <f t="shared" si="298"/>
        <v/>
      </c>
    </row>
    <row r="5751" spans="2:9" x14ac:dyDescent="0.55000000000000004">
      <c r="B5751" t="b">
        <f>IF('Input and Summary Results'!D5333=0,FALSE,'Input and Summary Results'!$B5333)</f>
        <v>0</v>
      </c>
      <c r="C5751" t="b">
        <f>IF(OR(B5751=0,'Input and Summary Results'!D5333=0,'Input and Summary Results'!D5333=""),FALSE,'Input and Summary Results'!$D5333)</f>
        <v>0</v>
      </c>
      <c r="D5751" t="b">
        <f>IF(OR(B5751=0,'Input and Summary Results'!E5333=0),FALSE,'Input and Summary Results'!$E5333)</f>
        <v>0</v>
      </c>
      <c r="E5751" t="b">
        <f t="shared" si="299"/>
        <v>0</v>
      </c>
      <c r="F5751" t="b">
        <f t="shared" si="300"/>
        <v>0</v>
      </c>
      <c r="G5751" t="b">
        <f>IF('Input and Summary Results'!$J$4="yes",IF(C5751=FALSE,FALSE,IF('Data Transformation'!E5751&lt;$R$10,E5751,$R$10)),IF(C5751=FALSE,FALSE,IF(C5751&lt;$R$10,C5751,$R$10)))</f>
        <v>0</v>
      </c>
      <c r="H5751" t="b">
        <f>IF('Input and Summary Results'!$J$4="yes",'Data Transformation'!F5751,'Data Transformation'!D5751)</f>
        <v>0</v>
      </c>
      <c r="I5751" t="str">
        <f t="shared" si="298"/>
        <v/>
      </c>
    </row>
    <row r="5752" spans="2:9" x14ac:dyDescent="0.55000000000000004">
      <c r="B5752" t="b">
        <f>IF('Input and Summary Results'!D5334=0,FALSE,'Input and Summary Results'!$B5334)</f>
        <v>0</v>
      </c>
      <c r="C5752" t="b">
        <f>IF(OR(B5752=0,'Input and Summary Results'!D5334=0,'Input and Summary Results'!D5334=""),FALSE,'Input and Summary Results'!$D5334)</f>
        <v>0</v>
      </c>
      <c r="D5752" t="b">
        <f>IF(OR(B5752=0,'Input and Summary Results'!E5334=0),FALSE,'Input and Summary Results'!$E5334)</f>
        <v>0</v>
      </c>
      <c r="E5752" t="b">
        <f t="shared" si="299"/>
        <v>0</v>
      </c>
      <c r="F5752" t="b">
        <f t="shared" si="300"/>
        <v>0</v>
      </c>
      <c r="G5752" t="b">
        <f>IF('Input and Summary Results'!$J$4="yes",IF(C5752=FALSE,FALSE,IF('Data Transformation'!E5752&lt;$R$10,E5752,$R$10)),IF(C5752=FALSE,FALSE,IF(C5752&lt;$R$10,C5752,$R$10)))</f>
        <v>0</v>
      </c>
      <c r="H5752" t="b">
        <f>IF('Input and Summary Results'!$J$4="yes",'Data Transformation'!F5752,'Data Transformation'!D5752)</f>
        <v>0</v>
      </c>
      <c r="I5752" t="str">
        <f t="shared" si="298"/>
        <v/>
      </c>
    </row>
    <row r="5753" spans="2:9" x14ac:dyDescent="0.55000000000000004">
      <c r="B5753" t="b">
        <f>IF('Input and Summary Results'!D5335=0,FALSE,'Input and Summary Results'!$B5335)</f>
        <v>0</v>
      </c>
      <c r="C5753" t="b">
        <f>IF(OR(B5753=0,'Input and Summary Results'!D5335=0,'Input and Summary Results'!D5335=""),FALSE,'Input and Summary Results'!$D5335)</f>
        <v>0</v>
      </c>
      <c r="D5753" t="b">
        <f>IF(OR(B5753=0,'Input and Summary Results'!E5335=0),FALSE,'Input and Summary Results'!$E5335)</f>
        <v>0</v>
      </c>
      <c r="E5753" t="b">
        <f t="shared" si="299"/>
        <v>0</v>
      </c>
      <c r="F5753" t="b">
        <f t="shared" si="300"/>
        <v>0</v>
      </c>
      <c r="G5753" t="b">
        <f>IF('Input and Summary Results'!$J$4="yes",IF(C5753=FALSE,FALSE,IF('Data Transformation'!E5753&lt;$R$10,E5753,$R$10)),IF(C5753=FALSE,FALSE,IF(C5753&lt;$R$10,C5753,$R$10)))</f>
        <v>0</v>
      </c>
      <c r="H5753" t="b">
        <f>IF('Input and Summary Results'!$J$4="yes",'Data Transformation'!F5753,'Data Transformation'!D5753)</f>
        <v>0</v>
      </c>
      <c r="I5753" t="str">
        <f t="shared" si="298"/>
        <v/>
      </c>
    </row>
    <row r="5754" spans="2:9" x14ac:dyDescent="0.55000000000000004">
      <c r="B5754" t="b">
        <f>IF('Input and Summary Results'!D5336=0,FALSE,'Input and Summary Results'!$B5336)</f>
        <v>0</v>
      </c>
      <c r="C5754" t="b">
        <f>IF(OR(B5754=0,'Input and Summary Results'!D5336=0,'Input and Summary Results'!D5336=""),FALSE,'Input and Summary Results'!$D5336)</f>
        <v>0</v>
      </c>
      <c r="D5754" t="b">
        <f>IF(OR(B5754=0,'Input and Summary Results'!E5336=0),FALSE,'Input and Summary Results'!$E5336)</f>
        <v>0</v>
      </c>
      <c r="E5754" t="b">
        <f t="shared" si="299"/>
        <v>0</v>
      </c>
      <c r="F5754" t="b">
        <f t="shared" si="300"/>
        <v>0</v>
      </c>
      <c r="G5754" t="b">
        <f>IF('Input and Summary Results'!$J$4="yes",IF(C5754=FALSE,FALSE,IF('Data Transformation'!E5754&lt;$R$10,E5754,$R$10)),IF(C5754=FALSE,FALSE,IF(C5754&lt;$R$10,C5754,$R$10)))</f>
        <v>0</v>
      </c>
      <c r="H5754" t="b">
        <f>IF('Input and Summary Results'!$J$4="yes",'Data Transformation'!F5754,'Data Transformation'!D5754)</f>
        <v>0</v>
      </c>
      <c r="I5754" t="str">
        <f t="shared" si="298"/>
        <v/>
      </c>
    </row>
    <row r="5755" spans="2:9" x14ac:dyDescent="0.55000000000000004">
      <c r="B5755" t="b">
        <f>IF('Input and Summary Results'!D5337=0,FALSE,'Input and Summary Results'!$B5337)</f>
        <v>0</v>
      </c>
      <c r="C5755" t="b">
        <f>IF(OR(B5755=0,'Input and Summary Results'!D5337=0,'Input and Summary Results'!D5337=""),FALSE,'Input and Summary Results'!$D5337)</f>
        <v>0</v>
      </c>
      <c r="D5755" t="b">
        <f>IF(OR(B5755=0,'Input and Summary Results'!E5337=0),FALSE,'Input and Summary Results'!$E5337)</f>
        <v>0</v>
      </c>
      <c r="E5755" t="b">
        <f t="shared" si="299"/>
        <v>0</v>
      </c>
      <c r="F5755" t="b">
        <f t="shared" si="300"/>
        <v>0</v>
      </c>
      <c r="G5755" t="b">
        <f>IF('Input and Summary Results'!$J$4="yes",IF(C5755=FALSE,FALSE,IF('Data Transformation'!E5755&lt;$R$10,E5755,$R$10)),IF(C5755=FALSE,FALSE,IF(C5755&lt;$R$10,C5755,$R$10)))</f>
        <v>0</v>
      </c>
      <c r="H5755" t="b">
        <f>IF('Input and Summary Results'!$J$4="yes",'Data Transformation'!F5755,'Data Transformation'!D5755)</f>
        <v>0</v>
      </c>
      <c r="I5755" t="str">
        <f t="shared" si="298"/>
        <v/>
      </c>
    </row>
    <row r="5756" spans="2:9" x14ac:dyDescent="0.55000000000000004">
      <c r="B5756" t="b">
        <f>IF('Input and Summary Results'!D5338=0,FALSE,'Input and Summary Results'!$B5338)</f>
        <v>0</v>
      </c>
      <c r="C5756" t="b">
        <f>IF(OR(B5756=0,'Input and Summary Results'!D5338=0,'Input and Summary Results'!D5338=""),FALSE,'Input and Summary Results'!$D5338)</f>
        <v>0</v>
      </c>
      <c r="D5756" t="b">
        <f>IF(OR(B5756=0,'Input and Summary Results'!E5338=0),FALSE,'Input and Summary Results'!$E5338)</f>
        <v>0</v>
      </c>
      <c r="E5756" t="b">
        <f t="shared" si="299"/>
        <v>0</v>
      </c>
      <c r="F5756" t="b">
        <f t="shared" si="300"/>
        <v>0</v>
      </c>
      <c r="G5756" t="b">
        <f>IF('Input and Summary Results'!$J$4="yes",IF(C5756=FALSE,FALSE,IF('Data Transformation'!E5756&lt;$R$10,E5756,$R$10)),IF(C5756=FALSE,FALSE,IF(C5756&lt;$R$10,C5756,$R$10)))</f>
        <v>0</v>
      </c>
      <c r="H5756" t="b">
        <f>IF('Input and Summary Results'!$J$4="yes",'Data Transformation'!F5756,'Data Transformation'!D5756)</f>
        <v>0</v>
      </c>
      <c r="I5756" t="str">
        <f t="shared" si="298"/>
        <v/>
      </c>
    </row>
    <row r="5757" spans="2:9" x14ac:dyDescent="0.55000000000000004">
      <c r="B5757" t="b">
        <f>IF('Input and Summary Results'!D5339=0,FALSE,'Input and Summary Results'!$B5339)</f>
        <v>0</v>
      </c>
      <c r="C5757" t="b">
        <f>IF(OR(B5757=0,'Input and Summary Results'!D5339=0,'Input and Summary Results'!D5339=""),FALSE,'Input and Summary Results'!$D5339)</f>
        <v>0</v>
      </c>
      <c r="D5757" t="b">
        <f>IF(OR(B5757=0,'Input and Summary Results'!E5339=0),FALSE,'Input and Summary Results'!$E5339)</f>
        <v>0</v>
      </c>
      <c r="E5757" t="b">
        <f t="shared" si="299"/>
        <v>0</v>
      </c>
      <c r="F5757" t="b">
        <f t="shared" si="300"/>
        <v>0</v>
      </c>
      <c r="G5757" t="b">
        <f>IF('Input and Summary Results'!$J$4="yes",IF(C5757=FALSE,FALSE,IF('Data Transformation'!E5757&lt;$R$10,E5757,$R$10)),IF(C5757=FALSE,FALSE,IF(C5757&lt;$R$10,C5757,$R$10)))</f>
        <v>0</v>
      </c>
      <c r="H5757" t="b">
        <f>IF('Input and Summary Results'!$J$4="yes",'Data Transformation'!F5757,'Data Transformation'!D5757)</f>
        <v>0</v>
      </c>
      <c r="I5757" t="str">
        <f t="shared" si="298"/>
        <v/>
      </c>
    </row>
    <row r="5758" spans="2:9" x14ac:dyDescent="0.55000000000000004">
      <c r="B5758" t="b">
        <f>IF('Input and Summary Results'!D5340=0,FALSE,'Input and Summary Results'!$B5340)</f>
        <v>0</v>
      </c>
      <c r="C5758" t="b">
        <f>IF(OR(B5758=0,'Input and Summary Results'!D5340=0,'Input and Summary Results'!D5340=""),FALSE,'Input and Summary Results'!$D5340)</f>
        <v>0</v>
      </c>
      <c r="D5758" t="b">
        <f>IF(OR(B5758=0,'Input and Summary Results'!E5340=0),FALSE,'Input and Summary Results'!$E5340)</f>
        <v>0</v>
      </c>
      <c r="E5758" t="b">
        <f t="shared" si="299"/>
        <v>0</v>
      </c>
      <c r="F5758" t="b">
        <f t="shared" si="300"/>
        <v>0</v>
      </c>
      <c r="G5758" t="b">
        <f>IF('Input and Summary Results'!$J$4="yes",IF(C5758=FALSE,FALSE,IF('Data Transformation'!E5758&lt;$R$10,E5758,$R$10)),IF(C5758=FALSE,FALSE,IF(C5758&lt;$R$10,C5758,$R$10)))</f>
        <v>0</v>
      </c>
      <c r="H5758" t="b">
        <f>IF('Input and Summary Results'!$J$4="yes",'Data Transformation'!F5758,'Data Transformation'!D5758)</f>
        <v>0</v>
      </c>
      <c r="I5758" t="str">
        <f t="shared" si="298"/>
        <v/>
      </c>
    </row>
    <row r="5759" spans="2:9" x14ac:dyDescent="0.55000000000000004">
      <c r="B5759" t="b">
        <f>IF('Input and Summary Results'!D5341=0,FALSE,'Input and Summary Results'!$B5341)</f>
        <v>0</v>
      </c>
      <c r="C5759" t="b">
        <f>IF(OR(B5759=0,'Input and Summary Results'!D5341=0,'Input and Summary Results'!D5341=""),FALSE,'Input and Summary Results'!$D5341)</f>
        <v>0</v>
      </c>
      <c r="D5759" t="b">
        <f>IF(OR(B5759=0,'Input and Summary Results'!E5341=0),FALSE,'Input and Summary Results'!$E5341)</f>
        <v>0</v>
      </c>
      <c r="E5759" t="b">
        <f t="shared" si="299"/>
        <v>0</v>
      </c>
      <c r="F5759" t="b">
        <f t="shared" si="300"/>
        <v>0</v>
      </c>
      <c r="G5759" t="b">
        <f>IF('Input and Summary Results'!$J$4="yes",IF(C5759=FALSE,FALSE,IF('Data Transformation'!E5759&lt;$R$10,E5759,$R$10)),IF(C5759=FALSE,FALSE,IF(C5759&lt;$R$10,C5759,$R$10)))</f>
        <v>0</v>
      </c>
      <c r="H5759" t="b">
        <f>IF('Input and Summary Results'!$J$4="yes",'Data Transformation'!F5759,'Data Transformation'!D5759)</f>
        <v>0</v>
      </c>
      <c r="I5759" t="str">
        <f t="shared" si="298"/>
        <v/>
      </c>
    </row>
    <row r="5760" spans="2:9" x14ac:dyDescent="0.55000000000000004">
      <c r="B5760" t="b">
        <f>IF('Input and Summary Results'!D5342=0,FALSE,'Input and Summary Results'!$B5342)</f>
        <v>0</v>
      </c>
      <c r="C5760" t="b">
        <f>IF(OR(B5760=0,'Input and Summary Results'!D5342=0,'Input and Summary Results'!D5342=""),FALSE,'Input and Summary Results'!$D5342)</f>
        <v>0</v>
      </c>
      <c r="D5760" t="b">
        <f>IF(OR(B5760=0,'Input and Summary Results'!E5342=0),FALSE,'Input and Summary Results'!$E5342)</f>
        <v>0</v>
      </c>
      <c r="E5760" t="b">
        <f t="shared" si="299"/>
        <v>0</v>
      </c>
      <c r="F5760" t="b">
        <f t="shared" si="300"/>
        <v>0</v>
      </c>
      <c r="G5760" t="b">
        <f>IF('Input and Summary Results'!$J$4="yes",IF(C5760=FALSE,FALSE,IF('Data Transformation'!E5760&lt;$R$10,E5760,$R$10)),IF(C5760=FALSE,FALSE,IF(C5760&lt;$R$10,C5760,$R$10)))</f>
        <v>0</v>
      </c>
      <c r="H5760" t="b">
        <f>IF('Input and Summary Results'!$J$4="yes",'Data Transformation'!F5760,'Data Transformation'!D5760)</f>
        <v>0</v>
      </c>
      <c r="I5760" t="str">
        <f t="shared" si="298"/>
        <v/>
      </c>
    </row>
    <row r="5761" spans="2:9" x14ac:dyDescent="0.55000000000000004">
      <c r="B5761" t="b">
        <f>IF('Input and Summary Results'!D5343=0,FALSE,'Input and Summary Results'!$B5343)</f>
        <v>0</v>
      </c>
      <c r="C5761" t="b">
        <f>IF(OR(B5761=0,'Input and Summary Results'!D5343=0,'Input and Summary Results'!D5343=""),FALSE,'Input and Summary Results'!$D5343)</f>
        <v>0</v>
      </c>
      <c r="D5761" t="b">
        <f>IF(OR(B5761=0,'Input and Summary Results'!E5343=0),FALSE,'Input and Summary Results'!$E5343)</f>
        <v>0</v>
      </c>
      <c r="E5761" t="b">
        <f t="shared" si="299"/>
        <v>0</v>
      </c>
      <c r="F5761" t="b">
        <f t="shared" si="300"/>
        <v>0</v>
      </c>
      <c r="G5761" t="b">
        <f>IF('Input and Summary Results'!$J$4="yes",IF(C5761=FALSE,FALSE,IF('Data Transformation'!E5761&lt;$R$10,E5761,$R$10)),IF(C5761=FALSE,FALSE,IF(C5761&lt;$R$10,C5761,$R$10)))</f>
        <v>0</v>
      </c>
      <c r="H5761" t="b">
        <f>IF('Input and Summary Results'!$J$4="yes",'Data Transformation'!F5761,'Data Transformation'!D5761)</f>
        <v>0</v>
      </c>
      <c r="I5761" t="str">
        <f t="shared" si="298"/>
        <v/>
      </c>
    </row>
    <row r="5762" spans="2:9" x14ac:dyDescent="0.55000000000000004">
      <c r="B5762" t="b">
        <f>IF('Input and Summary Results'!D5344=0,FALSE,'Input and Summary Results'!$B5344)</f>
        <v>0</v>
      </c>
      <c r="C5762" t="b">
        <f>IF(OR(B5762=0,'Input and Summary Results'!D5344=0,'Input and Summary Results'!D5344=""),FALSE,'Input and Summary Results'!$D5344)</f>
        <v>0</v>
      </c>
      <c r="D5762" t="b">
        <f>IF(OR(B5762=0,'Input and Summary Results'!E5344=0),FALSE,'Input and Summary Results'!$E5344)</f>
        <v>0</v>
      </c>
      <c r="E5762" t="b">
        <f t="shared" si="299"/>
        <v>0</v>
      </c>
      <c r="F5762" t="b">
        <f t="shared" si="300"/>
        <v>0</v>
      </c>
      <c r="G5762" t="b">
        <f>IF('Input and Summary Results'!$J$4="yes",IF(C5762=FALSE,FALSE,IF('Data Transformation'!E5762&lt;$R$10,E5762,$R$10)),IF(C5762=FALSE,FALSE,IF(C5762&lt;$R$10,C5762,$R$10)))</f>
        <v>0</v>
      </c>
      <c r="H5762" t="b">
        <f>IF('Input and Summary Results'!$J$4="yes",'Data Transformation'!F5762,'Data Transformation'!D5762)</f>
        <v>0</v>
      </c>
      <c r="I5762" t="str">
        <f t="shared" si="298"/>
        <v/>
      </c>
    </row>
    <row r="5763" spans="2:9" x14ac:dyDescent="0.55000000000000004">
      <c r="B5763" t="b">
        <f>IF('Input and Summary Results'!D5345=0,FALSE,'Input and Summary Results'!$B5345)</f>
        <v>0</v>
      </c>
      <c r="C5763" t="b">
        <f>IF(OR(B5763=0,'Input and Summary Results'!D5345=0,'Input and Summary Results'!D5345=""),FALSE,'Input and Summary Results'!$D5345)</f>
        <v>0</v>
      </c>
      <c r="D5763" t="b">
        <f>IF(OR(B5763=0,'Input and Summary Results'!E5345=0),FALSE,'Input and Summary Results'!$E5345)</f>
        <v>0</v>
      </c>
      <c r="E5763" t="b">
        <f t="shared" si="299"/>
        <v>0</v>
      </c>
      <c r="F5763" t="b">
        <f t="shared" si="300"/>
        <v>0</v>
      </c>
      <c r="G5763" t="b">
        <f>IF('Input and Summary Results'!$J$4="yes",IF(C5763=FALSE,FALSE,IF('Data Transformation'!E5763&lt;$R$10,E5763,$R$10)),IF(C5763=FALSE,FALSE,IF(C5763&lt;$R$10,C5763,$R$10)))</f>
        <v>0</v>
      </c>
      <c r="H5763" t="b">
        <f>IF('Input and Summary Results'!$J$4="yes",'Data Transformation'!F5763,'Data Transformation'!D5763)</f>
        <v>0</v>
      </c>
      <c r="I5763" t="str">
        <f t="shared" si="298"/>
        <v/>
      </c>
    </row>
    <row r="5764" spans="2:9" x14ac:dyDescent="0.55000000000000004">
      <c r="B5764" t="b">
        <f>IF('Input and Summary Results'!D5346=0,FALSE,'Input and Summary Results'!$B5346)</f>
        <v>0</v>
      </c>
      <c r="C5764" t="b">
        <f>IF(OR(B5764=0,'Input and Summary Results'!D5346=0,'Input and Summary Results'!D5346=""),FALSE,'Input and Summary Results'!$D5346)</f>
        <v>0</v>
      </c>
      <c r="D5764" t="b">
        <f>IF(OR(B5764=0,'Input and Summary Results'!E5346=0),FALSE,'Input and Summary Results'!$E5346)</f>
        <v>0</v>
      </c>
      <c r="E5764" t="b">
        <f t="shared" si="299"/>
        <v>0</v>
      </c>
      <c r="F5764" t="b">
        <f t="shared" si="300"/>
        <v>0</v>
      </c>
      <c r="G5764" t="b">
        <f>IF('Input and Summary Results'!$J$4="yes",IF(C5764=FALSE,FALSE,IF('Data Transformation'!E5764&lt;$R$10,E5764,$R$10)),IF(C5764=FALSE,FALSE,IF(C5764&lt;$R$10,C5764,$R$10)))</f>
        <v>0</v>
      </c>
      <c r="H5764" t="b">
        <f>IF('Input and Summary Results'!$J$4="yes",'Data Transformation'!F5764,'Data Transformation'!D5764)</f>
        <v>0</v>
      </c>
      <c r="I5764" t="str">
        <f t="shared" si="298"/>
        <v/>
      </c>
    </row>
    <row r="5765" spans="2:9" x14ac:dyDescent="0.55000000000000004">
      <c r="B5765" t="b">
        <f>IF('Input and Summary Results'!D5347=0,FALSE,'Input and Summary Results'!$B5347)</f>
        <v>0</v>
      </c>
      <c r="C5765" t="b">
        <f>IF(OR(B5765=0,'Input and Summary Results'!D5347=0,'Input and Summary Results'!D5347=""),FALSE,'Input and Summary Results'!$D5347)</f>
        <v>0</v>
      </c>
      <c r="D5765" t="b">
        <f>IF(OR(B5765=0,'Input and Summary Results'!E5347=0),FALSE,'Input and Summary Results'!$E5347)</f>
        <v>0</v>
      </c>
      <c r="E5765" t="b">
        <f t="shared" si="299"/>
        <v>0</v>
      </c>
      <c r="F5765" t="b">
        <f t="shared" si="300"/>
        <v>0</v>
      </c>
      <c r="G5765" t="b">
        <f>IF('Input and Summary Results'!$J$4="yes",IF(C5765=FALSE,FALSE,IF('Data Transformation'!E5765&lt;$R$10,E5765,$R$10)),IF(C5765=FALSE,FALSE,IF(C5765&lt;$R$10,C5765,$R$10)))</f>
        <v>0</v>
      </c>
      <c r="H5765" t="b">
        <f>IF('Input and Summary Results'!$J$4="yes",'Data Transformation'!F5765,'Data Transformation'!D5765)</f>
        <v>0</v>
      </c>
      <c r="I5765" t="str">
        <f t="shared" ref="I5765:I5828" si="301">IF(G5765=FALSE,"",B5765)</f>
        <v/>
      </c>
    </row>
    <row r="5766" spans="2:9" x14ac:dyDescent="0.55000000000000004">
      <c r="B5766" t="b">
        <f>IF('Input and Summary Results'!D5348=0,FALSE,'Input and Summary Results'!$B5348)</f>
        <v>0</v>
      </c>
      <c r="C5766" t="b">
        <f>IF(OR(B5766=0,'Input and Summary Results'!D5348=0,'Input and Summary Results'!D5348=""),FALSE,'Input and Summary Results'!$D5348)</f>
        <v>0</v>
      </c>
      <c r="D5766" t="b">
        <f>IF(OR(B5766=0,'Input and Summary Results'!E5348=0),FALSE,'Input and Summary Results'!$E5348)</f>
        <v>0</v>
      </c>
      <c r="E5766" t="b">
        <f t="shared" si="299"/>
        <v>0</v>
      </c>
      <c r="F5766" t="b">
        <f t="shared" si="300"/>
        <v>0</v>
      </c>
      <c r="G5766" t="b">
        <f>IF('Input and Summary Results'!$J$4="yes",IF(C5766=FALSE,FALSE,IF('Data Transformation'!E5766&lt;$R$10,E5766,$R$10)),IF(C5766=FALSE,FALSE,IF(C5766&lt;$R$10,C5766,$R$10)))</f>
        <v>0</v>
      </c>
      <c r="H5766" t="b">
        <f>IF('Input and Summary Results'!$J$4="yes",'Data Transformation'!F5766,'Data Transformation'!D5766)</f>
        <v>0</v>
      </c>
      <c r="I5766" t="str">
        <f t="shared" si="301"/>
        <v/>
      </c>
    </row>
    <row r="5767" spans="2:9" x14ac:dyDescent="0.55000000000000004">
      <c r="B5767" t="b">
        <f>IF('Input and Summary Results'!D5349=0,FALSE,'Input and Summary Results'!$B5349)</f>
        <v>0</v>
      </c>
      <c r="C5767" t="b">
        <f>IF(OR(B5767=0,'Input and Summary Results'!D5349=0,'Input and Summary Results'!D5349=""),FALSE,'Input and Summary Results'!$D5349)</f>
        <v>0</v>
      </c>
      <c r="D5767" t="b">
        <f>IF(OR(B5767=0,'Input and Summary Results'!E5349=0),FALSE,'Input and Summary Results'!$E5349)</f>
        <v>0</v>
      </c>
      <c r="E5767" t="b">
        <f t="shared" si="299"/>
        <v>0</v>
      </c>
      <c r="F5767" t="b">
        <f t="shared" si="300"/>
        <v>0</v>
      </c>
      <c r="G5767" t="b">
        <f>IF('Input and Summary Results'!$J$4="yes",IF(C5767=FALSE,FALSE,IF('Data Transformation'!E5767&lt;$R$10,E5767,$R$10)),IF(C5767=FALSE,FALSE,IF(C5767&lt;$R$10,C5767,$R$10)))</f>
        <v>0</v>
      </c>
      <c r="H5767" t="b">
        <f>IF('Input and Summary Results'!$J$4="yes",'Data Transformation'!F5767,'Data Transformation'!D5767)</f>
        <v>0</v>
      </c>
      <c r="I5767" t="str">
        <f t="shared" si="301"/>
        <v/>
      </c>
    </row>
    <row r="5768" spans="2:9" x14ac:dyDescent="0.55000000000000004">
      <c r="B5768" t="b">
        <f>IF('Input and Summary Results'!D5350=0,FALSE,'Input and Summary Results'!$B5350)</f>
        <v>0</v>
      </c>
      <c r="C5768" t="b">
        <f>IF(OR(B5768=0,'Input and Summary Results'!D5350=0,'Input and Summary Results'!D5350=""),FALSE,'Input and Summary Results'!$D5350)</f>
        <v>0</v>
      </c>
      <c r="D5768" t="b">
        <f>IF(OR(B5768=0,'Input and Summary Results'!E5350=0),FALSE,'Input and Summary Results'!$E5350)</f>
        <v>0</v>
      </c>
      <c r="E5768" t="b">
        <f t="shared" si="299"/>
        <v>0</v>
      </c>
      <c r="F5768" t="b">
        <f t="shared" si="300"/>
        <v>0</v>
      </c>
      <c r="G5768" t="b">
        <f>IF('Input and Summary Results'!$J$4="yes",IF(C5768=FALSE,FALSE,IF('Data Transformation'!E5768&lt;$R$10,E5768,$R$10)),IF(C5768=FALSE,FALSE,IF(C5768&lt;$R$10,C5768,$R$10)))</f>
        <v>0</v>
      </c>
      <c r="H5768" t="b">
        <f>IF('Input and Summary Results'!$J$4="yes",'Data Transformation'!F5768,'Data Transformation'!D5768)</f>
        <v>0</v>
      </c>
      <c r="I5768" t="str">
        <f t="shared" si="301"/>
        <v/>
      </c>
    </row>
    <row r="5769" spans="2:9" x14ac:dyDescent="0.55000000000000004">
      <c r="B5769" t="b">
        <f>IF('Input and Summary Results'!D5351=0,FALSE,'Input and Summary Results'!$B5351)</f>
        <v>0</v>
      </c>
      <c r="C5769" t="b">
        <f>IF(OR(B5769=0,'Input and Summary Results'!D5351=0,'Input and Summary Results'!D5351=""),FALSE,'Input and Summary Results'!$D5351)</f>
        <v>0</v>
      </c>
      <c r="D5769" t="b">
        <f>IF(OR(B5769=0,'Input and Summary Results'!E5351=0),FALSE,'Input and Summary Results'!$E5351)</f>
        <v>0</v>
      </c>
      <c r="E5769" t="b">
        <f t="shared" si="299"/>
        <v>0</v>
      </c>
      <c r="F5769" t="b">
        <f t="shared" si="300"/>
        <v>0</v>
      </c>
      <c r="G5769" t="b">
        <f>IF('Input and Summary Results'!$J$4="yes",IF(C5769=FALSE,FALSE,IF('Data Transformation'!E5769&lt;$R$10,E5769,$R$10)),IF(C5769=FALSE,FALSE,IF(C5769&lt;$R$10,C5769,$R$10)))</f>
        <v>0</v>
      </c>
      <c r="H5769" t="b">
        <f>IF('Input and Summary Results'!$J$4="yes",'Data Transformation'!F5769,'Data Transformation'!D5769)</f>
        <v>0</v>
      </c>
      <c r="I5769" t="str">
        <f t="shared" si="301"/>
        <v/>
      </c>
    </row>
    <row r="5770" spans="2:9" x14ac:dyDescent="0.55000000000000004">
      <c r="B5770" t="b">
        <f>IF('Input and Summary Results'!D5352=0,FALSE,'Input and Summary Results'!$B5352)</f>
        <v>0</v>
      </c>
      <c r="C5770" t="b">
        <f>IF(OR(B5770=0,'Input and Summary Results'!D5352=0,'Input and Summary Results'!D5352=""),FALSE,'Input and Summary Results'!$D5352)</f>
        <v>0</v>
      </c>
      <c r="D5770" t="b">
        <f>IF(OR(B5770=0,'Input and Summary Results'!E5352=0),FALSE,'Input and Summary Results'!$E5352)</f>
        <v>0</v>
      </c>
      <c r="E5770" t="b">
        <f t="shared" si="299"/>
        <v>0</v>
      </c>
      <c r="F5770" t="b">
        <f t="shared" si="300"/>
        <v>0</v>
      </c>
      <c r="G5770" t="b">
        <f>IF('Input and Summary Results'!$J$4="yes",IF(C5770=FALSE,FALSE,IF('Data Transformation'!E5770&lt;$R$10,E5770,$R$10)),IF(C5770=FALSE,FALSE,IF(C5770&lt;$R$10,C5770,$R$10)))</f>
        <v>0</v>
      </c>
      <c r="H5770" t="b">
        <f>IF('Input and Summary Results'!$J$4="yes",'Data Transformation'!F5770,'Data Transformation'!D5770)</f>
        <v>0</v>
      </c>
      <c r="I5770" t="str">
        <f t="shared" si="301"/>
        <v/>
      </c>
    </row>
    <row r="5771" spans="2:9" x14ac:dyDescent="0.55000000000000004">
      <c r="B5771" t="b">
        <f>IF('Input and Summary Results'!D5353=0,FALSE,'Input and Summary Results'!$B5353)</f>
        <v>0</v>
      </c>
      <c r="C5771" t="b">
        <f>IF(OR(B5771=0,'Input and Summary Results'!D5353=0,'Input and Summary Results'!D5353=""),FALSE,'Input and Summary Results'!$D5353)</f>
        <v>0</v>
      </c>
      <c r="D5771" t="b">
        <f>IF(OR(B5771=0,'Input and Summary Results'!E5353=0),FALSE,'Input and Summary Results'!$E5353)</f>
        <v>0</v>
      </c>
      <c r="E5771" t="b">
        <f t="shared" si="299"/>
        <v>0</v>
      </c>
      <c r="F5771" t="b">
        <f t="shared" si="300"/>
        <v>0</v>
      </c>
      <c r="G5771" t="b">
        <f>IF('Input and Summary Results'!$J$4="yes",IF(C5771=FALSE,FALSE,IF('Data Transformation'!E5771&lt;$R$10,E5771,$R$10)),IF(C5771=FALSE,FALSE,IF(C5771&lt;$R$10,C5771,$R$10)))</f>
        <v>0</v>
      </c>
      <c r="H5771" t="b">
        <f>IF('Input and Summary Results'!$J$4="yes",'Data Transformation'!F5771,'Data Transformation'!D5771)</f>
        <v>0</v>
      </c>
      <c r="I5771" t="str">
        <f t="shared" si="301"/>
        <v/>
      </c>
    </row>
    <row r="5772" spans="2:9" x14ac:dyDescent="0.55000000000000004">
      <c r="B5772" t="b">
        <f>IF('Input and Summary Results'!D5354=0,FALSE,'Input and Summary Results'!$B5354)</f>
        <v>0</v>
      </c>
      <c r="C5772" t="b">
        <f>IF(OR(B5772=0,'Input and Summary Results'!D5354=0,'Input and Summary Results'!D5354=""),FALSE,'Input and Summary Results'!$D5354)</f>
        <v>0</v>
      </c>
      <c r="D5772" t="b">
        <f>IF(OR(B5772=0,'Input and Summary Results'!E5354=0),FALSE,'Input and Summary Results'!$E5354)</f>
        <v>0</v>
      </c>
      <c r="E5772" t="b">
        <f t="shared" si="299"/>
        <v>0</v>
      </c>
      <c r="F5772" t="b">
        <f t="shared" si="300"/>
        <v>0</v>
      </c>
      <c r="G5772" t="b">
        <f>IF('Input and Summary Results'!$J$4="yes",IF(C5772=FALSE,FALSE,IF('Data Transformation'!E5772&lt;$R$10,E5772,$R$10)),IF(C5772=FALSE,FALSE,IF(C5772&lt;$R$10,C5772,$R$10)))</f>
        <v>0</v>
      </c>
      <c r="H5772" t="b">
        <f>IF('Input and Summary Results'!$J$4="yes",'Data Transformation'!F5772,'Data Transformation'!D5772)</f>
        <v>0</v>
      </c>
      <c r="I5772" t="str">
        <f t="shared" si="301"/>
        <v/>
      </c>
    </row>
    <row r="5773" spans="2:9" x14ac:dyDescent="0.55000000000000004">
      <c r="B5773" t="b">
        <f>IF('Input and Summary Results'!D5355=0,FALSE,'Input and Summary Results'!$B5355)</f>
        <v>0</v>
      </c>
      <c r="C5773" t="b">
        <f>IF(OR(B5773=0,'Input and Summary Results'!D5355=0,'Input and Summary Results'!D5355=""),FALSE,'Input and Summary Results'!$D5355)</f>
        <v>0</v>
      </c>
      <c r="D5773" t="b">
        <f>IF(OR(B5773=0,'Input and Summary Results'!E5355=0),FALSE,'Input and Summary Results'!$E5355)</f>
        <v>0</v>
      </c>
      <c r="E5773" t="b">
        <f t="shared" si="299"/>
        <v>0</v>
      </c>
      <c r="F5773" t="b">
        <f t="shared" si="300"/>
        <v>0</v>
      </c>
      <c r="G5773" t="b">
        <f>IF('Input and Summary Results'!$J$4="yes",IF(C5773=FALSE,FALSE,IF('Data Transformation'!E5773&lt;$R$10,E5773,$R$10)),IF(C5773=FALSE,FALSE,IF(C5773&lt;$R$10,C5773,$R$10)))</f>
        <v>0</v>
      </c>
      <c r="H5773" t="b">
        <f>IF('Input and Summary Results'!$J$4="yes",'Data Transformation'!F5773,'Data Transformation'!D5773)</f>
        <v>0</v>
      </c>
      <c r="I5773" t="str">
        <f t="shared" si="301"/>
        <v/>
      </c>
    </row>
    <row r="5774" spans="2:9" x14ac:dyDescent="0.55000000000000004">
      <c r="B5774" t="b">
        <f>IF('Input and Summary Results'!D5356=0,FALSE,'Input and Summary Results'!$B5356)</f>
        <v>0</v>
      </c>
      <c r="C5774" t="b">
        <f>IF(OR(B5774=0,'Input and Summary Results'!D5356=0,'Input and Summary Results'!D5356=""),FALSE,'Input and Summary Results'!$D5356)</f>
        <v>0</v>
      </c>
      <c r="D5774" t="b">
        <f>IF(OR(B5774=0,'Input and Summary Results'!E5356=0),FALSE,'Input and Summary Results'!$E5356)</f>
        <v>0</v>
      </c>
      <c r="E5774" t="b">
        <f t="shared" si="299"/>
        <v>0</v>
      </c>
      <c r="F5774" t="b">
        <f t="shared" si="300"/>
        <v>0</v>
      </c>
      <c r="G5774" t="b">
        <f>IF('Input and Summary Results'!$J$4="yes",IF(C5774=FALSE,FALSE,IF('Data Transformation'!E5774&lt;$R$10,E5774,$R$10)),IF(C5774=FALSE,FALSE,IF(C5774&lt;$R$10,C5774,$R$10)))</f>
        <v>0</v>
      </c>
      <c r="H5774" t="b">
        <f>IF('Input and Summary Results'!$J$4="yes",'Data Transformation'!F5774,'Data Transformation'!D5774)</f>
        <v>0</v>
      </c>
      <c r="I5774" t="str">
        <f t="shared" si="301"/>
        <v/>
      </c>
    </row>
    <row r="5775" spans="2:9" x14ac:dyDescent="0.55000000000000004">
      <c r="B5775" t="b">
        <f>IF('Input and Summary Results'!D5357=0,FALSE,'Input and Summary Results'!$B5357)</f>
        <v>0</v>
      </c>
      <c r="C5775" t="b">
        <f>IF(OR(B5775=0,'Input and Summary Results'!D5357=0,'Input and Summary Results'!D5357=""),FALSE,'Input and Summary Results'!$D5357)</f>
        <v>0</v>
      </c>
      <c r="D5775" t="b">
        <f>IF(OR(B5775=0,'Input and Summary Results'!E5357=0),FALSE,'Input and Summary Results'!$E5357)</f>
        <v>0</v>
      </c>
      <c r="E5775" t="b">
        <f t="shared" si="299"/>
        <v>0</v>
      </c>
      <c r="F5775" t="b">
        <f t="shared" si="300"/>
        <v>0</v>
      </c>
      <c r="G5775" t="b">
        <f>IF('Input and Summary Results'!$J$4="yes",IF(C5775=FALSE,FALSE,IF('Data Transformation'!E5775&lt;$R$10,E5775,$R$10)),IF(C5775=FALSE,FALSE,IF(C5775&lt;$R$10,C5775,$R$10)))</f>
        <v>0</v>
      </c>
      <c r="H5775" t="b">
        <f>IF('Input and Summary Results'!$J$4="yes",'Data Transformation'!F5775,'Data Transformation'!D5775)</f>
        <v>0</v>
      </c>
      <c r="I5775" t="str">
        <f t="shared" si="301"/>
        <v/>
      </c>
    </row>
    <row r="5776" spans="2:9" x14ac:dyDescent="0.55000000000000004">
      <c r="B5776" t="b">
        <f>IF('Input and Summary Results'!D5358=0,FALSE,'Input and Summary Results'!$B5358)</f>
        <v>0</v>
      </c>
      <c r="C5776" t="b">
        <f>IF(OR(B5776=0,'Input and Summary Results'!D5358=0,'Input and Summary Results'!D5358=""),FALSE,'Input and Summary Results'!$D5358)</f>
        <v>0</v>
      </c>
      <c r="D5776" t="b">
        <f>IF(OR(B5776=0,'Input and Summary Results'!E5358=0),FALSE,'Input and Summary Results'!$E5358)</f>
        <v>0</v>
      </c>
      <c r="E5776" t="b">
        <f t="shared" si="299"/>
        <v>0</v>
      </c>
      <c r="F5776" t="b">
        <f t="shared" si="300"/>
        <v>0</v>
      </c>
      <c r="G5776" t="b">
        <f>IF('Input and Summary Results'!$J$4="yes",IF(C5776=FALSE,FALSE,IF('Data Transformation'!E5776&lt;$R$10,E5776,$R$10)),IF(C5776=FALSE,FALSE,IF(C5776&lt;$R$10,C5776,$R$10)))</f>
        <v>0</v>
      </c>
      <c r="H5776" t="b">
        <f>IF('Input and Summary Results'!$J$4="yes",'Data Transformation'!F5776,'Data Transformation'!D5776)</f>
        <v>0</v>
      </c>
      <c r="I5776" t="str">
        <f t="shared" si="301"/>
        <v/>
      </c>
    </row>
    <row r="5777" spans="2:9" x14ac:dyDescent="0.55000000000000004">
      <c r="B5777" t="b">
        <f>IF('Input and Summary Results'!D5359=0,FALSE,'Input and Summary Results'!$B5359)</f>
        <v>0</v>
      </c>
      <c r="C5777" t="b">
        <f>IF(OR(B5777=0,'Input and Summary Results'!D5359=0,'Input and Summary Results'!D5359=""),FALSE,'Input and Summary Results'!$D5359)</f>
        <v>0</v>
      </c>
      <c r="D5777" t="b">
        <f>IF(OR(B5777=0,'Input and Summary Results'!E5359=0),FALSE,'Input and Summary Results'!$E5359)</f>
        <v>0</v>
      </c>
      <c r="E5777" t="b">
        <f t="shared" si="299"/>
        <v>0</v>
      </c>
      <c r="F5777" t="b">
        <f t="shared" si="300"/>
        <v>0</v>
      </c>
      <c r="G5777" t="b">
        <f>IF('Input and Summary Results'!$J$4="yes",IF(C5777=FALSE,FALSE,IF('Data Transformation'!E5777&lt;$R$10,E5777,$R$10)),IF(C5777=FALSE,FALSE,IF(C5777&lt;$R$10,C5777,$R$10)))</f>
        <v>0</v>
      </c>
      <c r="H5777" t="b">
        <f>IF('Input and Summary Results'!$J$4="yes",'Data Transformation'!F5777,'Data Transformation'!D5777)</f>
        <v>0</v>
      </c>
      <c r="I5777" t="str">
        <f t="shared" si="301"/>
        <v/>
      </c>
    </row>
    <row r="5778" spans="2:9" x14ac:dyDescent="0.55000000000000004">
      <c r="B5778" t="b">
        <f>IF('Input and Summary Results'!D5360=0,FALSE,'Input and Summary Results'!$B5360)</f>
        <v>0</v>
      </c>
      <c r="C5778" t="b">
        <f>IF(OR(B5778=0,'Input and Summary Results'!D5360=0,'Input and Summary Results'!D5360=""),FALSE,'Input and Summary Results'!$D5360)</f>
        <v>0</v>
      </c>
      <c r="D5778" t="b">
        <f>IF(OR(B5778=0,'Input and Summary Results'!E5360=0),FALSE,'Input and Summary Results'!$E5360)</f>
        <v>0</v>
      </c>
      <c r="E5778" t="b">
        <f t="shared" si="299"/>
        <v>0</v>
      </c>
      <c r="F5778" t="b">
        <f t="shared" si="300"/>
        <v>0</v>
      </c>
      <c r="G5778" t="b">
        <f>IF('Input and Summary Results'!$J$4="yes",IF(C5778=FALSE,FALSE,IF('Data Transformation'!E5778&lt;$R$10,E5778,$R$10)),IF(C5778=FALSE,FALSE,IF(C5778&lt;$R$10,C5778,$R$10)))</f>
        <v>0</v>
      </c>
      <c r="H5778" t="b">
        <f>IF('Input and Summary Results'!$J$4="yes",'Data Transformation'!F5778,'Data Transformation'!D5778)</f>
        <v>0</v>
      </c>
      <c r="I5778" t="str">
        <f t="shared" si="301"/>
        <v/>
      </c>
    </row>
    <row r="5779" spans="2:9" x14ac:dyDescent="0.55000000000000004">
      <c r="B5779" t="b">
        <f>IF('Input and Summary Results'!D5361=0,FALSE,'Input and Summary Results'!$B5361)</f>
        <v>0</v>
      </c>
      <c r="C5779" t="b">
        <f>IF(OR(B5779=0,'Input and Summary Results'!D5361=0,'Input and Summary Results'!D5361=""),FALSE,'Input and Summary Results'!$D5361)</f>
        <v>0</v>
      </c>
      <c r="D5779" t="b">
        <f>IF(OR(B5779=0,'Input and Summary Results'!E5361=0),FALSE,'Input and Summary Results'!$E5361)</f>
        <v>0</v>
      </c>
      <c r="E5779" t="b">
        <f t="shared" si="299"/>
        <v>0</v>
      </c>
      <c r="F5779" t="b">
        <f t="shared" si="300"/>
        <v>0</v>
      </c>
      <c r="G5779" t="b">
        <f>IF('Input and Summary Results'!$J$4="yes",IF(C5779=FALSE,FALSE,IF('Data Transformation'!E5779&lt;$R$10,E5779,$R$10)),IF(C5779=FALSE,FALSE,IF(C5779&lt;$R$10,C5779,$R$10)))</f>
        <v>0</v>
      </c>
      <c r="H5779" t="b">
        <f>IF('Input and Summary Results'!$J$4="yes",'Data Transformation'!F5779,'Data Transformation'!D5779)</f>
        <v>0</v>
      </c>
      <c r="I5779" t="str">
        <f t="shared" si="301"/>
        <v/>
      </c>
    </row>
    <row r="5780" spans="2:9" x14ac:dyDescent="0.55000000000000004">
      <c r="B5780" t="b">
        <f>IF('Input and Summary Results'!D5362=0,FALSE,'Input and Summary Results'!$B5362)</f>
        <v>0</v>
      </c>
      <c r="C5780" t="b">
        <f>IF(OR(B5780=0,'Input and Summary Results'!D5362=0,'Input and Summary Results'!D5362=""),FALSE,'Input and Summary Results'!$D5362)</f>
        <v>0</v>
      </c>
      <c r="D5780" t="b">
        <f>IF(OR(B5780=0,'Input and Summary Results'!E5362=0),FALSE,'Input and Summary Results'!$E5362)</f>
        <v>0</v>
      </c>
      <c r="E5780" t="b">
        <f t="shared" si="299"/>
        <v>0</v>
      </c>
      <c r="F5780" t="b">
        <f t="shared" si="300"/>
        <v>0</v>
      </c>
      <c r="G5780" t="b">
        <f>IF('Input and Summary Results'!$J$4="yes",IF(C5780=FALSE,FALSE,IF('Data Transformation'!E5780&lt;$R$10,E5780,$R$10)),IF(C5780=FALSE,FALSE,IF(C5780&lt;$R$10,C5780,$R$10)))</f>
        <v>0</v>
      </c>
      <c r="H5780" t="b">
        <f>IF('Input and Summary Results'!$J$4="yes",'Data Transformation'!F5780,'Data Transformation'!D5780)</f>
        <v>0</v>
      </c>
      <c r="I5780" t="str">
        <f t="shared" si="301"/>
        <v/>
      </c>
    </row>
    <row r="5781" spans="2:9" x14ac:dyDescent="0.55000000000000004">
      <c r="B5781" t="b">
        <f>IF('Input and Summary Results'!D5363=0,FALSE,'Input and Summary Results'!$B5363)</f>
        <v>0</v>
      </c>
      <c r="C5781" t="b">
        <f>IF(OR(B5781=0,'Input and Summary Results'!D5363=0,'Input and Summary Results'!D5363=""),FALSE,'Input and Summary Results'!$D5363)</f>
        <v>0</v>
      </c>
      <c r="D5781" t="b">
        <f>IF(OR(B5781=0,'Input and Summary Results'!E5363=0),FALSE,'Input and Summary Results'!$E5363)</f>
        <v>0</v>
      </c>
      <c r="E5781" t="b">
        <f t="shared" si="299"/>
        <v>0</v>
      </c>
      <c r="F5781" t="b">
        <f t="shared" si="300"/>
        <v>0</v>
      </c>
      <c r="G5781" t="b">
        <f>IF('Input and Summary Results'!$J$4="yes",IF(C5781=FALSE,FALSE,IF('Data Transformation'!E5781&lt;$R$10,E5781,$R$10)),IF(C5781=FALSE,FALSE,IF(C5781&lt;$R$10,C5781,$R$10)))</f>
        <v>0</v>
      </c>
      <c r="H5781" t="b">
        <f>IF('Input and Summary Results'!$J$4="yes",'Data Transformation'!F5781,'Data Transformation'!D5781)</f>
        <v>0</v>
      </c>
      <c r="I5781" t="str">
        <f t="shared" si="301"/>
        <v/>
      </c>
    </row>
    <row r="5782" spans="2:9" x14ac:dyDescent="0.55000000000000004">
      <c r="B5782" t="b">
        <f>IF('Input and Summary Results'!D5364=0,FALSE,'Input and Summary Results'!$B5364)</f>
        <v>0</v>
      </c>
      <c r="C5782" t="b">
        <f>IF(OR(B5782=0,'Input and Summary Results'!D5364=0,'Input and Summary Results'!D5364=""),FALSE,'Input and Summary Results'!$D5364)</f>
        <v>0</v>
      </c>
      <c r="D5782" t="b">
        <f>IF(OR(B5782=0,'Input and Summary Results'!E5364=0),FALSE,'Input and Summary Results'!$E5364)</f>
        <v>0</v>
      </c>
      <c r="E5782" t="b">
        <f t="shared" si="299"/>
        <v>0</v>
      </c>
      <c r="F5782" t="b">
        <f t="shared" si="300"/>
        <v>0</v>
      </c>
      <c r="G5782" t="b">
        <f>IF('Input and Summary Results'!$J$4="yes",IF(C5782=FALSE,FALSE,IF('Data Transformation'!E5782&lt;$R$10,E5782,$R$10)),IF(C5782=FALSE,FALSE,IF(C5782&lt;$R$10,C5782,$R$10)))</f>
        <v>0</v>
      </c>
      <c r="H5782" t="b">
        <f>IF('Input and Summary Results'!$J$4="yes",'Data Transformation'!F5782,'Data Transformation'!D5782)</f>
        <v>0</v>
      </c>
      <c r="I5782" t="str">
        <f t="shared" si="301"/>
        <v/>
      </c>
    </row>
    <row r="5783" spans="2:9" x14ac:dyDescent="0.55000000000000004">
      <c r="B5783" t="b">
        <f>IF('Input and Summary Results'!D5365=0,FALSE,'Input and Summary Results'!$B5365)</f>
        <v>0</v>
      </c>
      <c r="C5783" t="b">
        <f>IF(OR(B5783=0,'Input and Summary Results'!D5365=0,'Input and Summary Results'!D5365=""),FALSE,'Input and Summary Results'!$D5365)</f>
        <v>0</v>
      </c>
      <c r="D5783" t="b">
        <f>IF(OR(B5783=0,'Input and Summary Results'!E5365=0),FALSE,'Input and Summary Results'!$E5365)</f>
        <v>0</v>
      </c>
      <c r="E5783" t="b">
        <f t="shared" si="299"/>
        <v>0</v>
      </c>
      <c r="F5783" t="b">
        <f t="shared" si="300"/>
        <v>0</v>
      </c>
      <c r="G5783" t="b">
        <f>IF('Input and Summary Results'!$J$4="yes",IF(C5783=FALSE,FALSE,IF('Data Transformation'!E5783&lt;$R$10,E5783,$R$10)),IF(C5783=FALSE,FALSE,IF(C5783&lt;$R$10,C5783,$R$10)))</f>
        <v>0</v>
      </c>
      <c r="H5783" t="b">
        <f>IF('Input and Summary Results'!$J$4="yes",'Data Transformation'!F5783,'Data Transformation'!D5783)</f>
        <v>0</v>
      </c>
      <c r="I5783" t="str">
        <f t="shared" si="301"/>
        <v/>
      </c>
    </row>
    <row r="5784" spans="2:9" x14ac:dyDescent="0.55000000000000004">
      <c r="B5784" t="b">
        <f>IF('Input and Summary Results'!D5366=0,FALSE,'Input and Summary Results'!$B5366)</f>
        <v>0</v>
      </c>
      <c r="C5784" t="b">
        <f>IF(OR(B5784=0,'Input and Summary Results'!D5366=0,'Input and Summary Results'!D5366=""),FALSE,'Input and Summary Results'!$D5366)</f>
        <v>0</v>
      </c>
      <c r="D5784" t="b">
        <f>IF(OR(B5784=0,'Input and Summary Results'!E5366=0),FALSE,'Input and Summary Results'!$E5366)</f>
        <v>0</v>
      </c>
      <c r="E5784" t="b">
        <f t="shared" si="299"/>
        <v>0</v>
      </c>
      <c r="F5784" t="b">
        <f t="shared" si="300"/>
        <v>0</v>
      </c>
      <c r="G5784" t="b">
        <f>IF('Input and Summary Results'!$J$4="yes",IF(C5784=FALSE,FALSE,IF('Data Transformation'!E5784&lt;$R$10,E5784,$R$10)),IF(C5784=FALSE,FALSE,IF(C5784&lt;$R$10,C5784,$R$10)))</f>
        <v>0</v>
      </c>
      <c r="H5784" t="b">
        <f>IF('Input and Summary Results'!$J$4="yes",'Data Transformation'!F5784,'Data Transformation'!D5784)</f>
        <v>0</v>
      </c>
      <c r="I5784" t="str">
        <f t="shared" si="301"/>
        <v/>
      </c>
    </row>
    <row r="5785" spans="2:9" x14ac:dyDescent="0.55000000000000004">
      <c r="B5785" t="b">
        <f>IF('Input and Summary Results'!D5367=0,FALSE,'Input and Summary Results'!$B5367)</f>
        <v>0</v>
      </c>
      <c r="C5785" t="b">
        <f>IF(OR(B5785=0,'Input and Summary Results'!D5367=0,'Input and Summary Results'!D5367=""),FALSE,'Input and Summary Results'!$D5367)</f>
        <v>0</v>
      </c>
      <c r="D5785" t="b">
        <f>IF(OR(B5785=0,'Input and Summary Results'!E5367=0),FALSE,'Input and Summary Results'!$E5367)</f>
        <v>0</v>
      </c>
      <c r="E5785" t="b">
        <f t="shared" si="299"/>
        <v>0</v>
      </c>
      <c r="F5785" t="b">
        <f t="shared" si="300"/>
        <v>0</v>
      </c>
      <c r="G5785" t="b">
        <f>IF('Input and Summary Results'!$J$4="yes",IF(C5785=FALSE,FALSE,IF('Data Transformation'!E5785&lt;$R$10,E5785,$R$10)),IF(C5785=FALSE,FALSE,IF(C5785&lt;$R$10,C5785,$R$10)))</f>
        <v>0</v>
      </c>
      <c r="H5785" t="b">
        <f>IF('Input and Summary Results'!$J$4="yes",'Data Transformation'!F5785,'Data Transformation'!D5785)</f>
        <v>0</v>
      </c>
      <c r="I5785" t="str">
        <f t="shared" si="301"/>
        <v/>
      </c>
    </row>
    <row r="5786" spans="2:9" x14ac:dyDescent="0.55000000000000004">
      <c r="B5786" t="b">
        <f>IF('Input and Summary Results'!D5368=0,FALSE,'Input and Summary Results'!$B5368)</f>
        <v>0</v>
      </c>
      <c r="C5786" t="b">
        <f>IF(OR(B5786=0,'Input and Summary Results'!D5368=0,'Input and Summary Results'!D5368=""),FALSE,'Input and Summary Results'!$D5368)</f>
        <v>0</v>
      </c>
      <c r="D5786" t="b">
        <f>IF(OR(B5786=0,'Input and Summary Results'!E5368=0),FALSE,'Input and Summary Results'!$E5368)</f>
        <v>0</v>
      </c>
      <c r="E5786" t="b">
        <f t="shared" si="299"/>
        <v>0</v>
      </c>
      <c r="F5786" t="b">
        <f t="shared" si="300"/>
        <v>0</v>
      </c>
      <c r="G5786" t="b">
        <f>IF('Input and Summary Results'!$J$4="yes",IF(C5786=FALSE,FALSE,IF('Data Transformation'!E5786&lt;$R$10,E5786,$R$10)),IF(C5786=FALSE,FALSE,IF(C5786&lt;$R$10,C5786,$R$10)))</f>
        <v>0</v>
      </c>
      <c r="H5786" t="b">
        <f>IF('Input and Summary Results'!$J$4="yes",'Data Transformation'!F5786,'Data Transformation'!D5786)</f>
        <v>0</v>
      </c>
      <c r="I5786" t="str">
        <f t="shared" si="301"/>
        <v/>
      </c>
    </row>
    <row r="5787" spans="2:9" x14ac:dyDescent="0.55000000000000004">
      <c r="B5787" t="b">
        <f>IF('Input and Summary Results'!D5369=0,FALSE,'Input and Summary Results'!$B5369)</f>
        <v>0</v>
      </c>
      <c r="C5787" t="b">
        <f>IF(OR(B5787=0,'Input and Summary Results'!D5369=0,'Input and Summary Results'!D5369=""),FALSE,'Input and Summary Results'!$D5369)</f>
        <v>0</v>
      </c>
      <c r="D5787" t="b">
        <f>IF(OR(B5787=0,'Input and Summary Results'!E5369=0),FALSE,'Input and Summary Results'!$E5369)</f>
        <v>0</v>
      </c>
      <c r="E5787" t="b">
        <f t="shared" si="299"/>
        <v>0</v>
      </c>
      <c r="F5787" t="b">
        <f t="shared" si="300"/>
        <v>0</v>
      </c>
      <c r="G5787" t="b">
        <f>IF('Input and Summary Results'!$J$4="yes",IF(C5787=FALSE,FALSE,IF('Data Transformation'!E5787&lt;$R$10,E5787,$R$10)),IF(C5787=FALSE,FALSE,IF(C5787&lt;$R$10,C5787,$R$10)))</f>
        <v>0</v>
      </c>
      <c r="H5787" t="b">
        <f>IF('Input and Summary Results'!$J$4="yes",'Data Transformation'!F5787,'Data Transformation'!D5787)</f>
        <v>0</v>
      </c>
      <c r="I5787" t="str">
        <f t="shared" si="301"/>
        <v/>
      </c>
    </row>
    <row r="5788" spans="2:9" x14ac:dyDescent="0.55000000000000004">
      <c r="B5788" t="b">
        <f>IF('Input and Summary Results'!D5370=0,FALSE,'Input and Summary Results'!$B5370)</f>
        <v>0</v>
      </c>
      <c r="C5788" t="b">
        <f>IF(OR(B5788=0,'Input and Summary Results'!D5370=0,'Input and Summary Results'!D5370=""),FALSE,'Input and Summary Results'!$D5370)</f>
        <v>0</v>
      </c>
      <c r="D5788" t="b">
        <f>IF(OR(B5788=0,'Input and Summary Results'!E5370=0),FALSE,'Input and Summary Results'!$E5370)</f>
        <v>0</v>
      </c>
      <c r="E5788" t="b">
        <f t="shared" si="299"/>
        <v>0</v>
      </c>
      <c r="F5788" t="b">
        <f t="shared" si="300"/>
        <v>0</v>
      </c>
      <c r="G5788" t="b">
        <f>IF('Input and Summary Results'!$J$4="yes",IF(C5788=FALSE,FALSE,IF('Data Transformation'!E5788&lt;$R$10,E5788,$R$10)),IF(C5788=FALSE,FALSE,IF(C5788&lt;$R$10,C5788,$R$10)))</f>
        <v>0</v>
      </c>
      <c r="H5788" t="b">
        <f>IF('Input and Summary Results'!$J$4="yes",'Data Transformation'!F5788,'Data Transformation'!D5788)</f>
        <v>0</v>
      </c>
      <c r="I5788" t="str">
        <f t="shared" si="301"/>
        <v/>
      </c>
    </row>
    <row r="5789" spans="2:9" x14ac:dyDescent="0.55000000000000004">
      <c r="B5789" t="b">
        <f>IF('Input and Summary Results'!D5371=0,FALSE,'Input and Summary Results'!$B5371)</f>
        <v>0</v>
      </c>
      <c r="C5789" t="b">
        <f>IF(OR(B5789=0,'Input and Summary Results'!D5371=0,'Input and Summary Results'!D5371=""),FALSE,'Input and Summary Results'!$D5371)</f>
        <v>0</v>
      </c>
      <c r="D5789" t="b">
        <f>IF(OR(B5789=0,'Input and Summary Results'!E5371=0),FALSE,'Input and Summary Results'!$E5371)</f>
        <v>0</v>
      </c>
      <c r="E5789" t="b">
        <f t="shared" si="299"/>
        <v>0</v>
      </c>
      <c r="F5789" t="b">
        <f t="shared" si="300"/>
        <v>0</v>
      </c>
      <c r="G5789" t="b">
        <f>IF('Input and Summary Results'!$J$4="yes",IF(C5789=FALSE,FALSE,IF('Data Transformation'!E5789&lt;$R$10,E5789,$R$10)),IF(C5789=FALSE,FALSE,IF(C5789&lt;$R$10,C5789,$R$10)))</f>
        <v>0</v>
      </c>
      <c r="H5789" t="b">
        <f>IF('Input and Summary Results'!$J$4="yes",'Data Transformation'!F5789,'Data Transformation'!D5789)</f>
        <v>0</v>
      </c>
      <c r="I5789" t="str">
        <f t="shared" si="301"/>
        <v/>
      </c>
    </row>
    <row r="5790" spans="2:9" x14ac:dyDescent="0.55000000000000004">
      <c r="B5790" t="b">
        <f>IF('Input and Summary Results'!D5372=0,FALSE,'Input and Summary Results'!$B5372)</f>
        <v>0</v>
      </c>
      <c r="C5790" t="b">
        <f>IF(OR(B5790=0,'Input and Summary Results'!D5372=0,'Input and Summary Results'!D5372=""),FALSE,'Input and Summary Results'!$D5372)</f>
        <v>0</v>
      </c>
      <c r="D5790" t="b">
        <f>IF(OR(B5790=0,'Input and Summary Results'!E5372=0),FALSE,'Input and Summary Results'!$E5372)</f>
        <v>0</v>
      </c>
      <c r="E5790" t="b">
        <f t="shared" si="299"/>
        <v>0</v>
      </c>
      <c r="F5790" t="b">
        <f t="shared" si="300"/>
        <v>0</v>
      </c>
      <c r="G5790" t="b">
        <f>IF('Input and Summary Results'!$J$4="yes",IF(C5790=FALSE,FALSE,IF('Data Transformation'!E5790&lt;$R$10,E5790,$R$10)),IF(C5790=FALSE,FALSE,IF(C5790&lt;$R$10,C5790,$R$10)))</f>
        <v>0</v>
      </c>
      <c r="H5790" t="b">
        <f>IF('Input and Summary Results'!$J$4="yes",'Data Transformation'!F5790,'Data Transformation'!D5790)</f>
        <v>0</v>
      </c>
      <c r="I5790" t="str">
        <f t="shared" si="301"/>
        <v/>
      </c>
    </row>
    <row r="5791" spans="2:9" x14ac:dyDescent="0.55000000000000004">
      <c r="B5791" t="b">
        <f>IF('Input and Summary Results'!D5373=0,FALSE,'Input and Summary Results'!$B5373)</f>
        <v>0</v>
      </c>
      <c r="C5791" t="b">
        <f>IF(OR(B5791=0,'Input and Summary Results'!D5373=0,'Input and Summary Results'!D5373=""),FALSE,'Input and Summary Results'!$D5373)</f>
        <v>0</v>
      </c>
      <c r="D5791" t="b">
        <f>IF(OR(B5791=0,'Input and Summary Results'!E5373=0),FALSE,'Input and Summary Results'!$E5373)</f>
        <v>0</v>
      </c>
      <c r="E5791" t="b">
        <f t="shared" si="299"/>
        <v>0</v>
      </c>
      <c r="F5791" t="b">
        <f t="shared" si="300"/>
        <v>0</v>
      </c>
      <c r="G5791" t="b">
        <f>IF('Input and Summary Results'!$J$4="yes",IF(C5791=FALSE,FALSE,IF('Data Transformation'!E5791&lt;$R$10,E5791,$R$10)),IF(C5791=FALSE,FALSE,IF(C5791&lt;$R$10,C5791,$R$10)))</f>
        <v>0</v>
      </c>
      <c r="H5791" t="b">
        <f>IF('Input and Summary Results'!$J$4="yes",'Data Transformation'!F5791,'Data Transformation'!D5791)</f>
        <v>0</v>
      </c>
      <c r="I5791" t="str">
        <f t="shared" si="301"/>
        <v/>
      </c>
    </row>
    <row r="5792" spans="2:9" x14ac:dyDescent="0.55000000000000004">
      <c r="B5792" t="b">
        <f>IF('Input and Summary Results'!D5374=0,FALSE,'Input and Summary Results'!$B5374)</f>
        <v>0</v>
      </c>
      <c r="C5792" t="b">
        <f>IF(OR(B5792=0,'Input and Summary Results'!D5374=0,'Input and Summary Results'!D5374=""),FALSE,'Input and Summary Results'!$D5374)</f>
        <v>0</v>
      </c>
      <c r="D5792" t="b">
        <f>IF(OR(B5792=0,'Input and Summary Results'!E5374=0),FALSE,'Input and Summary Results'!$E5374)</f>
        <v>0</v>
      </c>
      <c r="E5792" t="b">
        <f t="shared" si="299"/>
        <v>0</v>
      </c>
      <c r="F5792" t="b">
        <f t="shared" si="300"/>
        <v>0</v>
      </c>
      <c r="G5792" t="b">
        <f>IF('Input and Summary Results'!$J$4="yes",IF(C5792=FALSE,FALSE,IF('Data Transformation'!E5792&lt;$R$10,E5792,$R$10)),IF(C5792=FALSE,FALSE,IF(C5792&lt;$R$10,C5792,$R$10)))</f>
        <v>0</v>
      </c>
      <c r="H5792" t="b">
        <f>IF('Input and Summary Results'!$J$4="yes",'Data Transformation'!F5792,'Data Transformation'!D5792)</f>
        <v>0</v>
      </c>
      <c r="I5792" t="str">
        <f t="shared" si="301"/>
        <v/>
      </c>
    </row>
    <row r="5793" spans="2:9" x14ac:dyDescent="0.55000000000000004">
      <c r="B5793" t="b">
        <f>IF('Input and Summary Results'!D5375=0,FALSE,'Input and Summary Results'!$B5375)</f>
        <v>0</v>
      </c>
      <c r="C5793" t="b">
        <f>IF(OR(B5793=0,'Input and Summary Results'!D5375=0,'Input and Summary Results'!D5375=""),FALSE,'Input and Summary Results'!$D5375)</f>
        <v>0</v>
      </c>
      <c r="D5793" t="b">
        <f>IF(OR(B5793=0,'Input and Summary Results'!E5375=0),FALSE,'Input and Summary Results'!$E5375)</f>
        <v>0</v>
      </c>
      <c r="E5793" t="b">
        <f t="shared" si="299"/>
        <v>0</v>
      </c>
      <c r="F5793" t="b">
        <f t="shared" si="300"/>
        <v>0</v>
      </c>
      <c r="G5793" t="b">
        <f>IF('Input and Summary Results'!$J$4="yes",IF(C5793=FALSE,FALSE,IF('Data Transformation'!E5793&lt;$R$10,E5793,$R$10)),IF(C5793=FALSE,FALSE,IF(C5793&lt;$R$10,C5793,$R$10)))</f>
        <v>0</v>
      </c>
      <c r="H5793" t="b">
        <f>IF('Input and Summary Results'!$J$4="yes",'Data Transformation'!F5793,'Data Transformation'!D5793)</f>
        <v>0</v>
      </c>
      <c r="I5793" t="str">
        <f t="shared" si="301"/>
        <v/>
      </c>
    </row>
    <row r="5794" spans="2:9" x14ac:dyDescent="0.55000000000000004">
      <c r="B5794" t="b">
        <f>IF('Input and Summary Results'!D5376=0,FALSE,'Input and Summary Results'!$B5376)</f>
        <v>0</v>
      </c>
      <c r="C5794" t="b">
        <f>IF(OR(B5794=0,'Input and Summary Results'!D5376=0,'Input and Summary Results'!D5376=""),FALSE,'Input and Summary Results'!$D5376)</f>
        <v>0</v>
      </c>
      <c r="D5794" t="b">
        <f>IF(OR(B5794=0,'Input and Summary Results'!E5376=0),FALSE,'Input and Summary Results'!$E5376)</f>
        <v>0</v>
      </c>
      <c r="E5794" t="b">
        <f t="shared" si="299"/>
        <v>0</v>
      </c>
      <c r="F5794" t="b">
        <f t="shared" si="300"/>
        <v>0</v>
      </c>
      <c r="G5794" t="b">
        <f>IF('Input and Summary Results'!$J$4="yes",IF(C5794=FALSE,FALSE,IF('Data Transformation'!E5794&lt;$R$10,E5794,$R$10)),IF(C5794=FALSE,FALSE,IF(C5794&lt;$R$10,C5794,$R$10)))</f>
        <v>0</v>
      </c>
      <c r="H5794" t="b">
        <f>IF('Input and Summary Results'!$J$4="yes",'Data Transformation'!F5794,'Data Transformation'!D5794)</f>
        <v>0</v>
      </c>
      <c r="I5794" t="str">
        <f t="shared" si="301"/>
        <v/>
      </c>
    </row>
    <row r="5795" spans="2:9" x14ac:dyDescent="0.55000000000000004">
      <c r="B5795" t="b">
        <f>IF('Input and Summary Results'!D5377=0,FALSE,'Input and Summary Results'!$B5377)</f>
        <v>0</v>
      </c>
      <c r="C5795" t="b">
        <f>IF(OR(B5795=0,'Input and Summary Results'!D5377=0,'Input and Summary Results'!D5377=""),FALSE,'Input and Summary Results'!$D5377)</f>
        <v>0</v>
      </c>
      <c r="D5795" t="b">
        <f>IF(OR(B5795=0,'Input and Summary Results'!E5377=0),FALSE,'Input and Summary Results'!$E5377)</f>
        <v>0</v>
      </c>
      <c r="E5795" t="b">
        <f t="shared" si="299"/>
        <v>0</v>
      </c>
      <c r="F5795" t="b">
        <f t="shared" si="300"/>
        <v>0</v>
      </c>
      <c r="G5795" t="b">
        <f>IF('Input and Summary Results'!$J$4="yes",IF(C5795=FALSE,FALSE,IF('Data Transformation'!E5795&lt;$R$10,E5795,$R$10)),IF(C5795=FALSE,FALSE,IF(C5795&lt;$R$10,C5795,$R$10)))</f>
        <v>0</v>
      </c>
      <c r="H5795" t="b">
        <f>IF('Input and Summary Results'!$J$4="yes",'Data Transformation'!F5795,'Data Transformation'!D5795)</f>
        <v>0</v>
      </c>
      <c r="I5795" t="str">
        <f t="shared" si="301"/>
        <v/>
      </c>
    </row>
    <row r="5796" spans="2:9" x14ac:dyDescent="0.55000000000000004">
      <c r="B5796" t="b">
        <f>IF('Input and Summary Results'!D5378=0,FALSE,'Input and Summary Results'!$B5378)</f>
        <v>0</v>
      </c>
      <c r="C5796" t="b">
        <f>IF(OR(B5796=0,'Input and Summary Results'!D5378=0,'Input and Summary Results'!D5378=""),FALSE,'Input and Summary Results'!$D5378)</f>
        <v>0</v>
      </c>
      <c r="D5796" t="b">
        <f>IF(OR(B5796=0,'Input and Summary Results'!E5378=0),FALSE,'Input and Summary Results'!$E5378)</f>
        <v>0</v>
      </c>
      <c r="E5796" t="b">
        <f t="shared" si="299"/>
        <v>0</v>
      </c>
      <c r="F5796" t="b">
        <f t="shared" si="300"/>
        <v>0</v>
      </c>
      <c r="G5796" t="b">
        <f>IF('Input and Summary Results'!$J$4="yes",IF(C5796=FALSE,FALSE,IF('Data Transformation'!E5796&lt;$R$10,E5796,$R$10)),IF(C5796=FALSE,FALSE,IF(C5796&lt;$R$10,C5796,$R$10)))</f>
        <v>0</v>
      </c>
      <c r="H5796" t="b">
        <f>IF('Input and Summary Results'!$J$4="yes",'Data Transformation'!F5796,'Data Transformation'!D5796)</f>
        <v>0</v>
      </c>
      <c r="I5796" t="str">
        <f t="shared" si="301"/>
        <v/>
      </c>
    </row>
    <row r="5797" spans="2:9" x14ac:dyDescent="0.55000000000000004">
      <c r="B5797" t="b">
        <f>IF('Input and Summary Results'!D5379=0,FALSE,'Input and Summary Results'!$B5379)</f>
        <v>0</v>
      </c>
      <c r="C5797" t="b">
        <f>IF(OR(B5797=0,'Input and Summary Results'!D5379=0,'Input and Summary Results'!D5379=""),FALSE,'Input and Summary Results'!$D5379)</f>
        <v>0</v>
      </c>
      <c r="D5797" t="b">
        <f>IF(OR(B5797=0,'Input and Summary Results'!E5379=0),FALSE,'Input and Summary Results'!$E5379)</f>
        <v>0</v>
      </c>
      <c r="E5797" t="b">
        <f t="shared" si="299"/>
        <v>0</v>
      </c>
      <c r="F5797" t="b">
        <f t="shared" si="300"/>
        <v>0</v>
      </c>
      <c r="G5797" t="b">
        <f>IF('Input and Summary Results'!$J$4="yes",IF(C5797=FALSE,FALSE,IF('Data Transformation'!E5797&lt;$R$10,E5797,$R$10)),IF(C5797=FALSE,FALSE,IF(C5797&lt;$R$10,C5797,$R$10)))</f>
        <v>0</v>
      </c>
      <c r="H5797" t="b">
        <f>IF('Input and Summary Results'!$J$4="yes",'Data Transformation'!F5797,'Data Transformation'!D5797)</f>
        <v>0</v>
      </c>
      <c r="I5797" t="str">
        <f t="shared" si="301"/>
        <v/>
      </c>
    </row>
    <row r="5798" spans="2:9" x14ac:dyDescent="0.55000000000000004">
      <c r="B5798" t="b">
        <f>IF('Input and Summary Results'!D5380=0,FALSE,'Input and Summary Results'!$B5380)</f>
        <v>0</v>
      </c>
      <c r="C5798" t="b">
        <f>IF(OR(B5798=0,'Input and Summary Results'!D5380=0,'Input and Summary Results'!D5380=""),FALSE,'Input and Summary Results'!$D5380)</f>
        <v>0</v>
      </c>
      <c r="D5798" t="b">
        <f>IF(OR(B5798=0,'Input and Summary Results'!E5380=0),FALSE,'Input and Summary Results'!$E5380)</f>
        <v>0</v>
      </c>
      <c r="E5798" t="b">
        <f t="shared" si="299"/>
        <v>0</v>
      </c>
      <c r="F5798" t="b">
        <f t="shared" si="300"/>
        <v>0</v>
      </c>
      <c r="G5798" t="b">
        <f>IF('Input and Summary Results'!$J$4="yes",IF(C5798=FALSE,FALSE,IF('Data Transformation'!E5798&lt;$R$10,E5798,$R$10)),IF(C5798=FALSE,FALSE,IF(C5798&lt;$R$10,C5798,$R$10)))</f>
        <v>0</v>
      </c>
      <c r="H5798" t="b">
        <f>IF('Input and Summary Results'!$J$4="yes",'Data Transformation'!F5798,'Data Transformation'!D5798)</f>
        <v>0</v>
      </c>
      <c r="I5798" t="str">
        <f t="shared" si="301"/>
        <v/>
      </c>
    </row>
    <row r="5799" spans="2:9" x14ac:dyDescent="0.55000000000000004">
      <c r="B5799" t="b">
        <f>IF('Input and Summary Results'!D5381=0,FALSE,'Input and Summary Results'!$B5381)</f>
        <v>0</v>
      </c>
      <c r="C5799" t="b">
        <f>IF(OR(B5799=0,'Input and Summary Results'!D5381=0,'Input and Summary Results'!D5381=""),FALSE,'Input and Summary Results'!$D5381)</f>
        <v>0</v>
      </c>
      <c r="D5799" t="b">
        <f>IF(OR(B5799=0,'Input and Summary Results'!E5381=0),FALSE,'Input and Summary Results'!$E5381)</f>
        <v>0</v>
      </c>
      <c r="E5799" t="b">
        <f t="shared" si="299"/>
        <v>0</v>
      </c>
      <c r="F5799" t="b">
        <f t="shared" si="300"/>
        <v>0</v>
      </c>
      <c r="G5799" t="b">
        <f>IF('Input and Summary Results'!$J$4="yes",IF(C5799=FALSE,FALSE,IF('Data Transformation'!E5799&lt;$R$10,E5799,$R$10)),IF(C5799=FALSE,FALSE,IF(C5799&lt;$R$10,C5799,$R$10)))</f>
        <v>0</v>
      </c>
      <c r="H5799" t="b">
        <f>IF('Input and Summary Results'!$J$4="yes",'Data Transformation'!F5799,'Data Transformation'!D5799)</f>
        <v>0</v>
      </c>
      <c r="I5799" t="str">
        <f t="shared" si="301"/>
        <v/>
      </c>
    </row>
    <row r="5800" spans="2:9" x14ac:dyDescent="0.55000000000000004">
      <c r="B5800" t="b">
        <f>IF('Input and Summary Results'!D5382=0,FALSE,'Input and Summary Results'!$B5382)</f>
        <v>0</v>
      </c>
      <c r="C5800" t="b">
        <f>IF(OR(B5800=0,'Input and Summary Results'!D5382=0,'Input and Summary Results'!D5382=""),FALSE,'Input and Summary Results'!$D5382)</f>
        <v>0</v>
      </c>
      <c r="D5800" t="b">
        <f>IF(OR(B5800=0,'Input and Summary Results'!E5382=0),FALSE,'Input and Summary Results'!$E5382)</f>
        <v>0</v>
      </c>
      <c r="E5800" t="b">
        <f t="shared" si="299"/>
        <v>0</v>
      </c>
      <c r="F5800" t="b">
        <f t="shared" si="300"/>
        <v>0</v>
      </c>
      <c r="G5800" t="b">
        <f>IF('Input and Summary Results'!$J$4="yes",IF(C5800=FALSE,FALSE,IF('Data Transformation'!E5800&lt;$R$10,E5800,$R$10)),IF(C5800=FALSE,FALSE,IF(C5800&lt;$R$10,C5800,$R$10)))</f>
        <v>0</v>
      </c>
      <c r="H5800" t="b">
        <f>IF('Input and Summary Results'!$J$4="yes",'Data Transformation'!F5800,'Data Transformation'!D5800)</f>
        <v>0</v>
      </c>
      <c r="I5800" t="str">
        <f t="shared" si="301"/>
        <v/>
      </c>
    </row>
    <row r="5801" spans="2:9" x14ac:dyDescent="0.55000000000000004">
      <c r="B5801" t="b">
        <f>IF('Input and Summary Results'!D5383=0,FALSE,'Input and Summary Results'!$B5383)</f>
        <v>0</v>
      </c>
      <c r="C5801" t="b">
        <f>IF(OR(B5801=0,'Input and Summary Results'!D5383=0,'Input and Summary Results'!D5383=""),FALSE,'Input and Summary Results'!$D5383)</f>
        <v>0</v>
      </c>
      <c r="D5801" t="b">
        <f>IF(OR(B5801=0,'Input and Summary Results'!E5383=0),FALSE,'Input and Summary Results'!$E5383)</f>
        <v>0</v>
      </c>
      <c r="E5801" t="b">
        <f t="shared" si="299"/>
        <v>0</v>
      </c>
      <c r="F5801" t="b">
        <f t="shared" si="300"/>
        <v>0</v>
      </c>
      <c r="G5801" t="b">
        <f>IF('Input and Summary Results'!$J$4="yes",IF(C5801=FALSE,FALSE,IF('Data Transformation'!E5801&lt;$R$10,E5801,$R$10)),IF(C5801=FALSE,FALSE,IF(C5801&lt;$R$10,C5801,$R$10)))</f>
        <v>0</v>
      </c>
      <c r="H5801" t="b">
        <f>IF('Input and Summary Results'!$J$4="yes",'Data Transformation'!F5801,'Data Transformation'!D5801)</f>
        <v>0</v>
      </c>
      <c r="I5801" t="str">
        <f t="shared" si="301"/>
        <v/>
      </c>
    </row>
    <row r="5802" spans="2:9" x14ac:dyDescent="0.55000000000000004">
      <c r="B5802" t="b">
        <f>IF('Input and Summary Results'!D5384=0,FALSE,'Input and Summary Results'!$B5384)</f>
        <v>0</v>
      </c>
      <c r="C5802" t="b">
        <f>IF(OR(B5802=0,'Input and Summary Results'!D5384=0,'Input and Summary Results'!D5384=""),FALSE,'Input and Summary Results'!$D5384)</f>
        <v>0</v>
      </c>
      <c r="D5802" t="b">
        <f>IF(OR(B5802=0,'Input and Summary Results'!E5384=0),FALSE,'Input and Summary Results'!$E5384)</f>
        <v>0</v>
      </c>
      <c r="E5802" t="b">
        <f t="shared" ref="E5802:E5865" si="302">IF(C5802=FALSE,FALSE,LOG10(C5802))</f>
        <v>0</v>
      </c>
      <c r="F5802" t="b">
        <f t="shared" ref="F5802:F5865" si="303">IF(D5802=FALSE, FALSE,0.434*D5802/C5802)</f>
        <v>0</v>
      </c>
      <c r="G5802" t="b">
        <f>IF('Input and Summary Results'!$J$4="yes",IF(C5802=FALSE,FALSE,IF('Data Transformation'!E5802&lt;$R$10,E5802,$R$10)),IF(C5802=FALSE,FALSE,IF(C5802&lt;$R$10,C5802,$R$10)))</f>
        <v>0</v>
      </c>
      <c r="H5802" t="b">
        <f>IF('Input and Summary Results'!$J$4="yes",'Data Transformation'!F5802,'Data Transformation'!D5802)</f>
        <v>0</v>
      </c>
      <c r="I5802" t="str">
        <f t="shared" si="301"/>
        <v/>
      </c>
    </row>
    <row r="5803" spans="2:9" x14ac:dyDescent="0.55000000000000004">
      <c r="B5803" t="b">
        <f>IF('Input and Summary Results'!D5385=0,FALSE,'Input and Summary Results'!$B5385)</f>
        <v>0</v>
      </c>
      <c r="C5803" t="b">
        <f>IF(OR(B5803=0,'Input and Summary Results'!D5385=0,'Input and Summary Results'!D5385=""),FALSE,'Input and Summary Results'!$D5385)</f>
        <v>0</v>
      </c>
      <c r="D5803" t="b">
        <f>IF(OR(B5803=0,'Input and Summary Results'!E5385=0),FALSE,'Input and Summary Results'!$E5385)</f>
        <v>0</v>
      </c>
      <c r="E5803" t="b">
        <f t="shared" si="302"/>
        <v>0</v>
      </c>
      <c r="F5803" t="b">
        <f t="shared" si="303"/>
        <v>0</v>
      </c>
      <c r="G5803" t="b">
        <f>IF('Input and Summary Results'!$J$4="yes",IF(C5803=FALSE,FALSE,IF('Data Transformation'!E5803&lt;$R$10,E5803,$R$10)),IF(C5803=FALSE,FALSE,IF(C5803&lt;$R$10,C5803,$R$10)))</f>
        <v>0</v>
      </c>
      <c r="H5803" t="b">
        <f>IF('Input and Summary Results'!$J$4="yes",'Data Transformation'!F5803,'Data Transformation'!D5803)</f>
        <v>0</v>
      </c>
      <c r="I5803" t="str">
        <f t="shared" si="301"/>
        <v/>
      </c>
    </row>
    <row r="5804" spans="2:9" x14ac:dyDescent="0.55000000000000004">
      <c r="B5804" t="b">
        <f>IF('Input and Summary Results'!D5386=0,FALSE,'Input and Summary Results'!$B5386)</f>
        <v>0</v>
      </c>
      <c r="C5804" t="b">
        <f>IF(OR(B5804=0,'Input and Summary Results'!D5386=0,'Input and Summary Results'!D5386=""),FALSE,'Input and Summary Results'!$D5386)</f>
        <v>0</v>
      </c>
      <c r="D5804" t="b">
        <f>IF(OR(B5804=0,'Input and Summary Results'!E5386=0),FALSE,'Input and Summary Results'!$E5386)</f>
        <v>0</v>
      </c>
      <c r="E5804" t="b">
        <f t="shared" si="302"/>
        <v>0</v>
      </c>
      <c r="F5804" t="b">
        <f t="shared" si="303"/>
        <v>0</v>
      </c>
      <c r="G5804" t="b">
        <f>IF('Input and Summary Results'!$J$4="yes",IF(C5804=FALSE,FALSE,IF('Data Transformation'!E5804&lt;$R$10,E5804,$R$10)),IF(C5804=FALSE,FALSE,IF(C5804&lt;$R$10,C5804,$R$10)))</f>
        <v>0</v>
      </c>
      <c r="H5804" t="b">
        <f>IF('Input and Summary Results'!$J$4="yes",'Data Transformation'!F5804,'Data Transformation'!D5804)</f>
        <v>0</v>
      </c>
      <c r="I5804" t="str">
        <f t="shared" si="301"/>
        <v/>
      </c>
    </row>
    <row r="5805" spans="2:9" x14ac:dyDescent="0.55000000000000004">
      <c r="B5805" t="b">
        <f>IF('Input and Summary Results'!D5387=0,FALSE,'Input and Summary Results'!$B5387)</f>
        <v>0</v>
      </c>
      <c r="C5805" t="b">
        <f>IF(OR(B5805=0,'Input and Summary Results'!D5387=0,'Input and Summary Results'!D5387=""),FALSE,'Input and Summary Results'!$D5387)</f>
        <v>0</v>
      </c>
      <c r="D5805" t="b">
        <f>IF(OR(B5805=0,'Input and Summary Results'!E5387=0),FALSE,'Input and Summary Results'!$E5387)</f>
        <v>0</v>
      </c>
      <c r="E5805" t="b">
        <f t="shared" si="302"/>
        <v>0</v>
      </c>
      <c r="F5805" t="b">
        <f t="shared" si="303"/>
        <v>0</v>
      </c>
      <c r="G5805" t="b">
        <f>IF('Input and Summary Results'!$J$4="yes",IF(C5805=FALSE,FALSE,IF('Data Transformation'!E5805&lt;$R$10,E5805,$R$10)),IF(C5805=FALSE,FALSE,IF(C5805&lt;$R$10,C5805,$R$10)))</f>
        <v>0</v>
      </c>
      <c r="H5805" t="b">
        <f>IF('Input and Summary Results'!$J$4="yes",'Data Transformation'!F5805,'Data Transformation'!D5805)</f>
        <v>0</v>
      </c>
      <c r="I5805" t="str">
        <f t="shared" si="301"/>
        <v/>
      </c>
    </row>
    <row r="5806" spans="2:9" x14ac:dyDescent="0.55000000000000004">
      <c r="B5806" t="b">
        <f>IF('Input and Summary Results'!D5388=0,FALSE,'Input and Summary Results'!$B5388)</f>
        <v>0</v>
      </c>
      <c r="C5806" t="b">
        <f>IF(OR(B5806=0,'Input and Summary Results'!D5388=0,'Input and Summary Results'!D5388=""),FALSE,'Input and Summary Results'!$D5388)</f>
        <v>0</v>
      </c>
      <c r="D5806" t="b">
        <f>IF(OR(B5806=0,'Input and Summary Results'!E5388=0),FALSE,'Input and Summary Results'!$E5388)</f>
        <v>0</v>
      </c>
      <c r="E5806" t="b">
        <f t="shared" si="302"/>
        <v>0</v>
      </c>
      <c r="F5806" t="b">
        <f t="shared" si="303"/>
        <v>0</v>
      </c>
      <c r="G5806" t="b">
        <f>IF('Input and Summary Results'!$J$4="yes",IF(C5806=FALSE,FALSE,IF('Data Transformation'!E5806&lt;$R$10,E5806,$R$10)),IF(C5806=FALSE,FALSE,IF(C5806&lt;$R$10,C5806,$R$10)))</f>
        <v>0</v>
      </c>
      <c r="H5806" t="b">
        <f>IF('Input and Summary Results'!$J$4="yes",'Data Transformation'!F5806,'Data Transformation'!D5806)</f>
        <v>0</v>
      </c>
      <c r="I5806" t="str">
        <f t="shared" si="301"/>
        <v/>
      </c>
    </row>
    <row r="5807" spans="2:9" x14ac:dyDescent="0.55000000000000004">
      <c r="B5807" t="b">
        <f>IF('Input and Summary Results'!D5389=0,FALSE,'Input and Summary Results'!$B5389)</f>
        <v>0</v>
      </c>
      <c r="C5807" t="b">
        <f>IF(OR(B5807=0,'Input and Summary Results'!D5389=0,'Input and Summary Results'!D5389=""),FALSE,'Input and Summary Results'!$D5389)</f>
        <v>0</v>
      </c>
      <c r="D5807" t="b">
        <f>IF(OR(B5807=0,'Input and Summary Results'!E5389=0),FALSE,'Input and Summary Results'!$E5389)</f>
        <v>0</v>
      </c>
      <c r="E5807" t="b">
        <f t="shared" si="302"/>
        <v>0</v>
      </c>
      <c r="F5807" t="b">
        <f t="shared" si="303"/>
        <v>0</v>
      </c>
      <c r="G5807" t="b">
        <f>IF('Input and Summary Results'!$J$4="yes",IF(C5807=FALSE,FALSE,IF('Data Transformation'!E5807&lt;$R$10,E5807,$R$10)),IF(C5807=FALSE,FALSE,IF(C5807&lt;$R$10,C5807,$R$10)))</f>
        <v>0</v>
      </c>
      <c r="H5807" t="b">
        <f>IF('Input and Summary Results'!$J$4="yes",'Data Transformation'!F5807,'Data Transformation'!D5807)</f>
        <v>0</v>
      </c>
      <c r="I5807" t="str">
        <f t="shared" si="301"/>
        <v/>
      </c>
    </row>
    <row r="5808" spans="2:9" x14ac:dyDescent="0.55000000000000004">
      <c r="B5808" t="b">
        <f>IF('Input and Summary Results'!D5390=0,FALSE,'Input and Summary Results'!$B5390)</f>
        <v>0</v>
      </c>
      <c r="C5808" t="b">
        <f>IF(OR(B5808=0,'Input and Summary Results'!D5390=0,'Input and Summary Results'!D5390=""),FALSE,'Input and Summary Results'!$D5390)</f>
        <v>0</v>
      </c>
      <c r="D5808" t="b">
        <f>IF(OR(B5808=0,'Input and Summary Results'!E5390=0),FALSE,'Input and Summary Results'!$E5390)</f>
        <v>0</v>
      </c>
      <c r="E5808" t="b">
        <f t="shared" si="302"/>
        <v>0</v>
      </c>
      <c r="F5808" t="b">
        <f t="shared" si="303"/>
        <v>0</v>
      </c>
      <c r="G5808" t="b">
        <f>IF('Input and Summary Results'!$J$4="yes",IF(C5808=FALSE,FALSE,IF('Data Transformation'!E5808&lt;$R$10,E5808,$R$10)),IF(C5808=FALSE,FALSE,IF(C5808&lt;$R$10,C5808,$R$10)))</f>
        <v>0</v>
      </c>
      <c r="H5808" t="b">
        <f>IF('Input and Summary Results'!$J$4="yes",'Data Transformation'!F5808,'Data Transformation'!D5808)</f>
        <v>0</v>
      </c>
      <c r="I5808" t="str">
        <f t="shared" si="301"/>
        <v/>
      </c>
    </row>
    <row r="5809" spans="2:9" x14ac:dyDescent="0.55000000000000004">
      <c r="B5809" t="b">
        <f>IF('Input and Summary Results'!D5391=0,FALSE,'Input and Summary Results'!$B5391)</f>
        <v>0</v>
      </c>
      <c r="C5809" t="b">
        <f>IF(OR(B5809=0,'Input and Summary Results'!D5391=0,'Input and Summary Results'!D5391=""),FALSE,'Input and Summary Results'!$D5391)</f>
        <v>0</v>
      </c>
      <c r="D5809" t="b">
        <f>IF(OR(B5809=0,'Input and Summary Results'!E5391=0),FALSE,'Input and Summary Results'!$E5391)</f>
        <v>0</v>
      </c>
      <c r="E5809" t="b">
        <f t="shared" si="302"/>
        <v>0</v>
      </c>
      <c r="F5809" t="b">
        <f t="shared" si="303"/>
        <v>0</v>
      </c>
      <c r="G5809" t="b">
        <f>IF('Input and Summary Results'!$J$4="yes",IF(C5809=FALSE,FALSE,IF('Data Transformation'!E5809&lt;$R$10,E5809,$R$10)),IF(C5809=FALSE,FALSE,IF(C5809&lt;$R$10,C5809,$R$10)))</f>
        <v>0</v>
      </c>
      <c r="H5809" t="b">
        <f>IF('Input and Summary Results'!$J$4="yes",'Data Transformation'!F5809,'Data Transformation'!D5809)</f>
        <v>0</v>
      </c>
      <c r="I5809" t="str">
        <f t="shared" si="301"/>
        <v/>
      </c>
    </row>
    <row r="5810" spans="2:9" x14ac:dyDescent="0.55000000000000004">
      <c r="B5810" t="b">
        <f>IF('Input and Summary Results'!D5392=0,FALSE,'Input and Summary Results'!$B5392)</f>
        <v>0</v>
      </c>
      <c r="C5810" t="b">
        <f>IF(OR(B5810=0,'Input and Summary Results'!D5392=0,'Input and Summary Results'!D5392=""),FALSE,'Input and Summary Results'!$D5392)</f>
        <v>0</v>
      </c>
      <c r="D5810" t="b">
        <f>IF(OR(B5810=0,'Input and Summary Results'!E5392=0),FALSE,'Input and Summary Results'!$E5392)</f>
        <v>0</v>
      </c>
      <c r="E5810" t="b">
        <f t="shared" si="302"/>
        <v>0</v>
      </c>
      <c r="F5810" t="b">
        <f t="shared" si="303"/>
        <v>0</v>
      </c>
      <c r="G5810" t="b">
        <f>IF('Input and Summary Results'!$J$4="yes",IF(C5810=FALSE,FALSE,IF('Data Transformation'!E5810&lt;$R$10,E5810,$R$10)),IF(C5810=FALSE,FALSE,IF(C5810&lt;$R$10,C5810,$R$10)))</f>
        <v>0</v>
      </c>
      <c r="H5810" t="b">
        <f>IF('Input and Summary Results'!$J$4="yes",'Data Transformation'!F5810,'Data Transformation'!D5810)</f>
        <v>0</v>
      </c>
      <c r="I5810" t="str">
        <f t="shared" si="301"/>
        <v/>
      </c>
    </row>
    <row r="5811" spans="2:9" x14ac:dyDescent="0.55000000000000004">
      <c r="B5811" t="b">
        <f>IF('Input and Summary Results'!D5393=0,FALSE,'Input and Summary Results'!$B5393)</f>
        <v>0</v>
      </c>
      <c r="C5811" t="b">
        <f>IF(OR(B5811=0,'Input and Summary Results'!D5393=0,'Input and Summary Results'!D5393=""),FALSE,'Input and Summary Results'!$D5393)</f>
        <v>0</v>
      </c>
      <c r="D5811" t="b">
        <f>IF(OR(B5811=0,'Input and Summary Results'!E5393=0),FALSE,'Input and Summary Results'!$E5393)</f>
        <v>0</v>
      </c>
      <c r="E5811" t="b">
        <f t="shared" si="302"/>
        <v>0</v>
      </c>
      <c r="F5811" t="b">
        <f t="shared" si="303"/>
        <v>0</v>
      </c>
      <c r="G5811" t="b">
        <f>IF('Input and Summary Results'!$J$4="yes",IF(C5811=FALSE,FALSE,IF('Data Transformation'!E5811&lt;$R$10,E5811,$R$10)),IF(C5811=FALSE,FALSE,IF(C5811&lt;$R$10,C5811,$R$10)))</f>
        <v>0</v>
      </c>
      <c r="H5811" t="b">
        <f>IF('Input and Summary Results'!$J$4="yes",'Data Transformation'!F5811,'Data Transformation'!D5811)</f>
        <v>0</v>
      </c>
      <c r="I5811" t="str">
        <f t="shared" si="301"/>
        <v/>
      </c>
    </row>
    <row r="5812" spans="2:9" x14ac:dyDescent="0.55000000000000004">
      <c r="B5812" t="b">
        <f>IF('Input and Summary Results'!D5394=0,FALSE,'Input and Summary Results'!$B5394)</f>
        <v>0</v>
      </c>
      <c r="C5812" t="b">
        <f>IF(OR(B5812=0,'Input and Summary Results'!D5394=0,'Input and Summary Results'!D5394=""),FALSE,'Input and Summary Results'!$D5394)</f>
        <v>0</v>
      </c>
      <c r="D5812" t="b">
        <f>IF(OR(B5812=0,'Input and Summary Results'!E5394=0),FALSE,'Input and Summary Results'!$E5394)</f>
        <v>0</v>
      </c>
      <c r="E5812" t="b">
        <f t="shared" si="302"/>
        <v>0</v>
      </c>
      <c r="F5812" t="b">
        <f t="shared" si="303"/>
        <v>0</v>
      </c>
      <c r="G5812" t="b">
        <f>IF('Input and Summary Results'!$J$4="yes",IF(C5812=FALSE,FALSE,IF('Data Transformation'!E5812&lt;$R$10,E5812,$R$10)),IF(C5812=FALSE,FALSE,IF(C5812&lt;$R$10,C5812,$R$10)))</f>
        <v>0</v>
      </c>
      <c r="H5812" t="b">
        <f>IF('Input and Summary Results'!$J$4="yes",'Data Transformation'!F5812,'Data Transformation'!D5812)</f>
        <v>0</v>
      </c>
      <c r="I5812" t="str">
        <f t="shared" si="301"/>
        <v/>
      </c>
    </row>
    <row r="5813" spans="2:9" x14ac:dyDescent="0.55000000000000004">
      <c r="B5813" t="b">
        <f>IF('Input and Summary Results'!D5395=0,FALSE,'Input and Summary Results'!$B5395)</f>
        <v>0</v>
      </c>
      <c r="C5813" t="b">
        <f>IF(OR(B5813=0,'Input and Summary Results'!D5395=0,'Input and Summary Results'!D5395=""),FALSE,'Input and Summary Results'!$D5395)</f>
        <v>0</v>
      </c>
      <c r="D5813" t="b">
        <f>IF(OR(B5813=0,'Input and Summary Results'!E5395=0),FALSE,'Input and Summary Results'!$E5395)</f>
        <v>0</v>
      </c>
      <c r="E5813" t="b">
        <f t="shared" si="302"/>
        <v>0</v>
      </c>
      <c r="F5813" t="b">
        <f t="shared" si="303"/>
        <v>0</v>
      </c>
      <c r="G5813" t="b">
        <f>IF('Input and Summary Results'!$J$4="yes",IF(C5813=FALSE,FALSE,IF('Data Transformation'!E5813&lt;$R$10,E5813,$R$10)),IF(C5813=FALSE,FALSE,IF(C5813&lt;$R$10,C5813,$R$10)))</f>
        <v>0</v>
      </c>
      <c r="H5813" t="b">
        <f>IF('Input and Summary Results'!$J$4="yes",'Data Transformation'!F5813,'Data Transformation'!D5813)</f>
        <v>0</v>
      </c>
      <c r="I5813" t="str">
        <f t="shared" si="301"/>
        <v/>
      </c>
    </row>
    <row r="5814" spans="2:9" x14ac:dyDescent="0.55000000000000004">
      <c r="B5814" t="b">
        <f>IF('Input and Summary Results'!D5396=0,FALSE,'Input and Summary Results'!$B5396)</f>
        <v>0</v>
      </c>
      <c r="C5814" t="b">
        <f>IF(OR(B5814=0,'Input and Summary Results'!D5396=0,'Input and Summary Results'!D5396=""),FALSE,'Input and Summary Results'!$D5396)</f>
        <v>0</v>
      </c>
      <c r="D5814" t="b">
        <f>IF(OR(B5814=0,'Input and Summary Results'!E5396=0),FALSE,'Input and Summary Results'!$E5396)</f>
        <v>0</v>
      </c>
      <c r="E5814" t="b">
        <f t="shared" si="302"/>
        <v>0</v>
      </c>
      <c r="F5814" t="b">
        <f t="shared" si="303"/>
        <v>0</v>
      </c>
      <c r="G5814" t="b">
        <f>IF('Input and Summary Results'!$J$4="yes",IF(C5814=FALSE,FALSE,IF('Data Transformation'!E5814&lt;$R$10,E5814,$R$10)),IF(C5814=FALSE,FALSE,IF(C5814&lt;$R$10,C5814,$R$10)))</f>
        <v>0</v>
      </c>
      <c r="H5814" t="b">
        <f>IF('Input and Summary Results'!$J$4="yes",'Data Transformation'!F5814,'Data Transformation'!D5814)</f>
        <v>0</v>
      </c>
      <c r="I5814" t="str">
        <f t="shared" si="301"/>
        <v/>
      </c>
    </row>
    <row r="5815" spans="2:9" x14ac:dyDescent="0.55000000000000004">
      <c r="B5815" t="b">
        <f>IF('Input and Summary Results'!D5397=0,FALSE,'Input and Summary Results'!$B5397)</f>
        <v>0</v>
      </c>
      <c r="C5815" t="b">
        <f>IF(OR(B5815=0,'Input and Summary Results'!D5397=0,'Input and Summary Results'!D5397=""),FALSE,'Input and Summary Results'!$D5397)</f>
        <v>0</v>
      </c>
      <c r="D5815" t="b">
        <f>IF(OR(B5815=0,'Input and Summary Results'!E5397=0),FALSE,'Input and Summary Results'!$E5397)</f>
        <v>0</v>
      </c>
      <c r="E5815" t="b">
        <f t="shared" si="302"/>
        <v>0</v>
      </c>
      <c r="F5815" t="b">
        <f t="shared" si="303"/>
        <v>0</v>
      </c>
      <c r="G5815" t="b">
        <f>IF('Input and Summary Results'!$J$4="yes",IF(C5815=FALSE,FALSE,IF('Data Transformation'!E5815&lt;$R$10,E5815,$R$10)),IF(C5815=FALSE,FALSE,IF(C5815&lt;$R$10,C5815,$R$10)))</f>
        <v>0</v>
      </c>
      <c r="H5815" t="b">
        <f>IF('Input and Summary Results'!$J$4="yes",'Data Transformation'!F5815,'Data Transformation'!D5815)</f>
        <v>0</v>
      </c>
      <c r="I5815" t="str">
        <f t="shared" si="301"/>
        <v/>
      </c>
    </row>
    <row r="5816" spans="2:9" x14ac:dyDescent="0.55000000000000004">
      <c r="B5816" t="b">
        <f>IF('Input and Summary Results'!D5398=0,FALSE,'Input and Summary Results'!$B5398)</f>
        <v>0</v>
      </c>
      <c r="C5816" t="b">
        <f>IF(OR(B5816=0,'Input and Summary Results'!D5398=0,'Input and Summary Results'!D5398=""),FALSE,'Input and Summary Results'!$D5398)</f>
        <v>0</v>
      </c>
      <c r="D5816" t="b">
        <f>IF(OR(B5816=0,'Input and Summary Results'!E5398=0),FALSE,'Input and Summary Results'!$E5398)</f>
        <v>0</v>
      </c>
      <c r="E5816" t="b">
        <f t="shared" si="302"/>
        <v>0</v>
      </c>
      <c r="F5816" t="b">
        <f t="shared" si="303"/>
        <v>0</v>
      </c>
      <c r="G5816" t="b">
        <f>IF('Input and Summary Results'!$J$4="yes",IF(C5816=FALSE,FALSE,IF('Data Transformation'!E5816&lt;$R$10,E5816,$R$10)),IF(C5816=FALSE,FALSE,IF(C5816&lt;$R$10,C5816,$R$10)))</f>
        <v>0</v>
      </c>
      <c r="H5816" t="b">
        <f>IF('Input and Summary Results'!$J$4="yes",'Data Transformation'!F5816,'Data Transformation'!D5816)</f>
        <v>0</v>
      </c>
      <c r="I5816" t="str">
        <f t="shared" si="301"/>
        <v/>
      </c>
    </row>
    <row r="5817" spans="2:9" x14ac:dyDescent="0.55000000000000004">
      <c r="B5817" t="b">
        <f>IF('Input and Summary Results'!D5399=0,FALSE,'Input and Summary Results'!$B5399)</f>
        <v>0</v>
      </c>
      <c r="C5817" t="b">
        <f>IF(OR(B5817=0,'Input and Summary Results'!D5399=0,'Input and Summary Results'!D5399=""),FALSE,'Input and Summary Results'!$D5399)</f>
        <v>0</v>
      </c>
      <c r="D5817" t="b">
        <f>IF(OR(B5817=0,'Input and Summary Results'!E5399=0),FALSE,'Input and Summary Results'!$E5399)</f>
        <v>0</v>
      </c>
      <c r="E5817" t="b">
        <f t="shared" si="302"/>
        <v>0</v>
      </c>
      <c r="F5817" t="b">
        <f t="shared" si="303"/>
        <v>0</v>
      </c>
      <c r="G5817" t="b">
        <f>IF('Input and Summary Results'!$J$4="yes",IF(C5817=FALSE,FALSE,IF('Data Transformation'!E5817&lt;$R$10,E5817,$R$10)),IF(C5817=FALSE,FALSE,IF(C5817&lt;$R$10,C5817,$R$10)))</f>
        <v>0</v>
      </c>
      <c r="H5817" t="b">
        <f>IF('Input and Summary Results'!$J$4="yes",'Data Transformation'!F5817,'Data Transformation'!D5817)</f>
        <v>0</v>
      </c>
      <c r="I5817" t="str">
        <f t="shared" si="301"/>
        <v/>
      </c>
    </row>
    <row r="5818" spans="2:9" x14ac:dyDescent="0.55000000000000004">
      <c r="B5818" t="b">
        <f>IF('Input and Summary Results'!D5400=0,FALSE,'Input and Summary Results'!$B5400)</f>
        <v>0</v>
      </c>
      <c r="C5818" t="b">
        <f>IF(OR(B5818=0,'Input and Summary Results'!D5400=0,'Input and Summary Results'!D5400=""),FALSE,'Input and Summary Results'!$D5400)</f>
        <v>0</v>
      </c>
      <c r="D5818" t="b">
        <f>IF(OR(B5818=0,'Input and Summary Results'!E5400=0),FALSE,'Input and Summary Results'!$E5400)</f>
        <v>0</v>
      </c>
      <c r="E5818" t="b">
        <f t="shared" si="302"/>
        <v>0</v>
      </c>
      <c r="F5818" t="b">
        <f t="shared" si="303"/>
        <v>0</v>
      </c>
      <c r="G5818" t="b">
        <f>IF('Input and Summary Results'!$J$4="yes",IF(C5818=FALSE,FALSE,IF('Data Transformation'!E5818&lt;$R$10,E5818,$R$10)),IF(C5818=FALSE,FALSE,IF(C5818&lt;$R$10,C5818,$R$10)))</f>
        <v>0</v>
      </c>
      <c r="H5818" t="b">
        <f>IF('Input and Summary Results'!$J$4="yes",'Data Transformation'!F5818,'Data Transformation'!D5818)</f>
        <v>0</v>
      </c>
      <c r="I5818" t="str">
        <f t="shared" si="301"/>
        <v/>
      </c>
    </row>
    <row r="5819" spans="2:9" x14ac:dyDescent="0.55000000000000004">
      <c r="B5819" t="b">
        <f>IF('Input and Summary Results'!D5401=0,FALSE,'Input and Summary Results'!$B5401)</f>
        <v>0</v>
      </c>
      <c r="C5819" t="b">
        <f>IF(OR(B5819=0,'Input and Summary Results'!D5401=0,'Input and Summary Results'!D5401=""),FALSE,'Input and Summary Results'!$D5401)</f>
        <v>0</v>
      </c>
      <c r="D5819" t="b">
        <f>IF(OR(B5819=0,'Input and Summary Results'!E5401=0),FALSE,'Input and Summary Results'!$E5401)</f>
        <v>0</v>
      </c>
      <c r="E5819" t="b">
        <f t="shared" si="302"/>
        <v>0</v>
      </c>
      <c r="F5819" t="b">
        <f t="shared" si="303"/>
        <v>0</v>
      </c>
      <c r="G5819" t="b">
        <f>IF('Input and Summary Results'!$J$4="yes",IF(C5819=FALSE,FALSE,IF('Data Transformation'!E5819&lt;$R$10,E5819,$R$10)),IF(C5819=FALSE,FALSE,IF(C5819&lt;$R$10,C5819,$R$10)))</f>
        <v>0</v>
      </c>
      <c r="H5819" t="b">
        <f>IF('Input and Summary Results'!$J$4="yes",'Data Transformation'!F5819,'Data Transformation'!D5819)</f>
        <v>0</v>
      </c>
      <c r="I5819" t="str">
        <f t="shared" si="301"/>
        <v/>
      </c>
    </row>
    <row r="5820" spans="2:9" x14ac:dyDescent="0.55000000000000004">
      <c r="B5820" t="b">
        <f>IF('Input and Summary Results'!D5402=0,FALSE,'Input and Summary Results'!$B5402)</f>
        <v>0</v>
      </c>
      <c r="C5820" t="b">
        <f>IF(OR(B5820=0,'Input and Summary Results'!D5402=0,'Input and Summary Results'!D5402=""),FALSE,'Input and Summary Results'!$D5402)</f>
        <v>0</v>
      </c>
      <c r="D5820" t="b">
        <f>IF(OR(B5820=0,'Input and Summary Results'!E5402=0),FALSE,'Input and Summary Results'!$E5402)</f>
        <v>0</v>
      </c>
      <c r="E5820" t="b">
        <f t="shared" si="302"/>
        <v>0</v>
      </c>
      <c r="F5820" t="b">
        <f t="shared" si="303"/>
        <v>0</v>
      </c>
      <c r="G5820" t="b">
        <f>IF('Input and Summary Results'!$J$4="yes",IF(C5820=FALSE,FALSE,IF('Data Transformation'!E5820&lt;$R$10,E5820,$R$10)),IF(C5820=FALSE,FALSE,IF(C5820&lt;$R$10,C5820,$R$10)))</f>
        <v>0</v>
      </c>
      <c r="H5820" t="b">
        <f>IF('Input and Summary Results'!$J$4="yes",'Data Transformation'!F5820,'Data Transformation'!D5820)</f>
        <v>0</v>
      </c>
      <c r="I5820" t="str">
        <f t="shared" si="301"/>
        <v/>
      </c>
    </row>
    <row r="5821" spans="2:9" x14ac:dyDescent="0.55000000000000004">
      <c r="B5821" t="b">
        <f>IF('Input and Summary Results'!D5403=0,FALSE,'Input and Summary Results'!$B5403)</f>
        <v>0</v>
      </c>
      <c r="C5821" t="b">
        <f>IF(OR(B5821=0,'Input and Summary Results'!D5403=0,'Input and Summary Results'!D5403=""),FALSE,'Input and Summary Results'!$D5403)</f>
        <v>0</v>
      </c>
      <c r="D5821" t="b">
        <f>IF(OR(B5821=0,'Input and Summary Results'!E5403=0),FALSE,'Input and Summary Results'!$E5403)</f>
        <v>0</v>
      </c>
      <c r="E5821" t="b">
        <f t="shared" si="302"/>
        <v>0</v>
      </c>
      <c r="F5821" t="b">
        <f t="shared" si="303"/>
        <v>0</v>
      </c>
      <c r="G5821" t="b">
        <f>IF('Input and Summary Results'!$J$4="yes",IF(C5821=FALSE,FALSE,IF('Data Transformation'!E5821&lt;$R$10,E5821,$R$10)),IF(C5821=FALSE,FALSE,IF(C5821&lt;$R$10,C5821,$R$10)))</f>
        <v>0</v>
      </c>
      <c r="H5821" t="b">
        <f>IF('Input and Summary Results'!$J$4="yes",'Data Transformation'!F5821,'Data Transformation'!D5821)</f>
        <v>0</v>
      </c>
      <c r="I5821" t="str">
        <f t="shared" si="301"/>
        <v/>
      </c>
    </row>
    <row r="5822" spans="2:9" x14ac:dyDescent="0.55000000000000004">
      <c r="B5822" t="b">
        <f>IF('Input and Summary Results'!D5404=0,FALSE,'Input and Summary Results'!$B5404)</f>
        <v>0</v>
      </c>
      <c r="C5822" t="b">
        <f>IF(OR(B5822=0,'Input and Summary Results'!D5404=0,'Input and Summary Results'!D5404=""),FALSE,'Input and Summary Results'!$D5404)</f>
        <v>0</v>
      </c>
      <c r="D5822" t="b">
        <f>IF(OR(B5822=0,'Input and Summary Results'!E5404=0),FALSE,'Input and Summary Results'!$E5404)</f>
        <v>0</v>
      </c>
      <c r="E5822" t="b">
        <f t="shared" si="302"/>
        <v>0</v>
      </c>
      <c r="F5822" t="b">
        <f t="shared" si="303"/>
        <v>0</v>
      </c>
      <c r="G5822" t="b">
        <f>IF('Input and Summary Results'!$J$4="yes",IF(C5822=FALSE,FALSE,IF('Data Transformation'!E5822&lt;$R$10,E5822,$R$10)),IF(C5822=FALSE,FALSE,IF(C5822&lt;$R$10,C5822,$R$10)))</f>
        <v>0</v>
      </c>
      <c r="H5822" t="b">
        <f>IF('Input and Summary Results'!$J$4="yes",'Data Transformation'!F5822,'Data Transformation'!D5822)</f>
        <v>0</v>
      </c>
      <c r="I5822" t="str">
        <f t="shared" si="301"/>
        <v/>
      </c>
    </row>
    <row r="5823" spans="2:9" x14ac:dyDescent="0.55000000000000004">
      <c r="B5823" t="b">
        <f>IF('Input and Summary Results'!D5405=0,FALSE,'Input and Summary Results'!$B5405)</f>
        <v>0</v>
      </c>
      <c r="C5823" t="b">
        <f>IF(OR(B5823=0,'Input and Summary Results'!D5405=0,'Input and Summary Results'!D5405=""),FALSE,'Input and Summary Results'!$D5405)</f>
        <v>0</v>
      </c>
      <c r="D5823" t="b">
        <f>IF(OR(B5823=0,'Input and Summary Results'!E5405=0),FALSE,'Input and Summary Results'!$E5405)</f>
        <v>0</v>
      </c>
      <c r="E5823" t="b">
        <f t="shared" si="302"/>
        <v>0</v>
      </c>
      <c r="F5823" t="b">
        <f t="shared" si="303"/>
        <v>0</v>
      </c>
      <c r="G5823" t="b">
        <f>IF('Input and Summary Results'!$J$4="yes",IF(C5823=FALSE,FALSE,IF('Data Transformation'!E5823&lt;$R$10,E5823,$R$10)),IF(C5823=FALSE,FALSE,IF(C5823&lt;$R$10,C5823,$R$10)))</f>
        <v>0</v>
      </c>
      <c r="H5823" t="b">
        <f>IF('Input and Summary Results'!$J$4="yes",'Data Transformation'!F5823,'Data Transformation'!D5823)</f>
        <v>0</v>
      </c>
      <c r="I5823" t="str">
        <f t="shared" si="301"/>
        <v/>
      </c>
    </row>
    <row r="5824" spans="2:9" x14ac:dyDescent="0.55000000000000004">
      <c r="B5824" t="b">
        <f>IF('Input and Summary Results'!D5406=0,FALSE,'Input and Summary Results'!$B5406)</f>
        <v>0</v>
      </c>
      <c r="C5824" t="b">
        <f>IF(OR(B5824=0,'Input and Summary Results'!D5406=0,'Input and Summary Results'!D5406=""),FALSE,'Input and Summary Results'!$D5406)</f>
        <v>0</v>
      </c>
      <c r="D5824" t="b">
        <f>IF(OR(B5824=0,'Input and Summary Results'!E5406=0),FALSE,'Input and Summary Results'!$E5406)</f>
        <v>0</v>
      </c>
      <c r="E5824" t="b">
        <f t="shared" si="302"/>
        <v>0</v>
      </c>
      <c r="F5824" t="b">
        <f t="shared" si="303"/>
        <v>0</v>
      </c>
      <c r="G5824" t="b">
        <f>IF('Input and Summary Results'!$J$4="yes",IF(C5824=FALSE,FALSE,IF('Data Transformation'!E5824&lt;$R$10,E5824,$R$10)),IF(C5824=FALSE,FALSE,IF(C5824&lt;$R$10,C5824,$R$10)))</f>
        <v>0</v>
      </c>
      <c r="H5824" t="b">
        <f>IF('Input and Summary Results'!$J$4="yes",'Data Transformation'!F5824,'Data Transformation'!D5824)</f>
        <v>0</v>
      </c>
      <c r="I5824" t="str">
        <f t="shared" si="301"/>
        <v/>
      </c>
    </row>
    <row r="5825" spans="2:9" x14ac:dyDescent="0.55000000000000004">
      <c r="B5825" t="b">
        <f>IF('Input and Summary Results'!D5407=0,FALSE,'Input and Summary Results'!$B5407)</f>
        <v>0</v>
      </c>
      <c r="C5825" t="b">
        <f>IF(OR(B5825=0,'Input and Summary Results'!D5407=0,'Input and Summary Results'!D5407=""),FALSE,'Input and Summary Results'!$D5407)</f>
        <v>0</v>
      </c>
      <c r="D5825" t="b">
        <f>IF(OR(B5825=0,'Input and Summary Results'!E5407=0),FALSE,'Input and Summary Results'!$E5407)</f>
        <v>0</v>
      </c>
      <c r="E5825" t="b">
        <f t="shared" si="302"/>
        <v>0</v>
      </c>
      <c r="F5825" t="b">
        <f t="shared" si="303"/>
        <v>0</v>
      </c>
      <c r="G5825" t="b">
        <f>IF('Input and Summary Results'!$J$4="yes",IF(C5825=FALSE,FALSE,IF('Data Transformation'!E5825&lt;$R$10,E5825,$R$10)),IF(C5825=FALSE,FALSE,IF(C5825&lt;$R$10,C5825,$R$10)))</f>
        <v>0</v>
      </c>
      <c r="H5825" t="b">
        <f>IF('Input and Summary Results'!$J$4="yes",'Data Transformation'!F5825,'Data Transformation'!D5825)</f>
        <v>0</v>
      </c>
      <c r="I5825" t="str">
        <f t="shared" si="301"/>
        <v/>
      </c>
    </row>
    <row r="5826" spans="2:9" x14ac:dyDescent="0.55000000000000004">
      <c r="B5826" t="b">
        <f>IF('Input and Summary Results'!D5408=0,FALSE,'Input and Summary Results'!$B5408)</f>
        <v>0</v>
      </c>
      <c r="C5826" t="b">
        <f>IF(OR(B5826=0,'Input and Summary Results'!D5408=0,'Input and Summary Results'!D5408=""),FALSE,'Input and Summary Results'!$D5408)</f>
        <v>0</v>
      </c>
      <c r="D5826" t="b">
        <f>IF(OR(B5826=0,'Input and Summary Results'!E5408=0),FALSE,'Input and Summary Results'!$E5408)</f>
        <v>0</v>
      </c>
      <c r="E5826" t="b">
        <f t="shared" si="302"/>
        <v>0</v>
      </c>
      <c r="F5826" t="b">
        <f t="shared" si="303"/>
        <v>0</v>
      </c>
      <c r="G5826" t="b">
        <f>IF('Input and Summary Results'!$J$4="yes",IF(C5826=FALSE,FALSE,IF('Data Transformation'!E5826&lt;$R$10,E5826,$R$10)),IF(C5826=FALSE,FALSE,IF(C5826&lt;$R$10,C5826,$R$10)))</f>
        <v>0</v>
      </c>
      <c r="H5826" t="b">
        <f>IF('Input and Summary Results'!$J$4="yes",'Data Transformation'!F5826,'Data Transformation'!D5826)</f>
        <v>0</v>
      </c>
      <c r="I5826" t="str">
        <f t="shared" si="301"/>
        <v/>
      </c>
    </row>
    <row r="5827" spans="2:9" x14ac:dyDescent="0.55000000000000004">
      <c r="B5827" t="b">
        <f>IF('Input and Summary Results'!D5409=0,FALSE,'Input and Summary Results'!$B5409)</f>
        <v>0</v>
      </c>
      <c r="C5827" t="b">
        <f>IF(OR(B5827=0,'Input and Summary Results'!D5409=0,'Input and Summary Results'!D5409=""),FALSE,'Input and Summary Results'!$D5409)</f>
        <v>0</v>
      </c>
      <c r="D5827" t="b">
        <f>IF(OR(B5827=0,'Input and Summary Results'!E5409=0),FALSE,'Input and Summary Results'!$E5409)</f>
        <v>0</v>
      </c>
      <c r="E5827" t="b">
        <f t="shared" si="302"/>
        <v>0</v>
      </c>
      <c r="F5827" t="b">
        <f t="shared" si="303"/>
        <v>0</v>
      </c>
      <c r="G5827" t="b">
        <f>IF('Input and Summary Results'!$J$4="yes",IF(C5827=FALSE,FALSE,IF('Data Transformation'!E5827&lt;$R$10,E5827,$R$10)),IF(C5827=FALSE,FALSE,IF(C5827&lt;$R$10,C5827,$R$10)))</f>
        <v>0</v>
      </c>
      <c r="H5827" t="b">
        <f>IF('Input and Summary Results'!$J$4="yes",'Data Transformation'!F5827,'Data Transformation'!D5827)</f>
        <v>0</v>
      </c>
      <c r="I5827" t="str">
        <f t="shared" si="301"/>
        <v/>
      </c>
    </row>
    <row r="5828" spans="2:9" x14ac:dyDescent="0.55000000000000004">
      <c r="B5828" t="b">
        <f>IF('Input and Summary Results'!D5410=0,FALSE,'Input and Summary Results'!$B5410)</f>
        <v>0</v>
      </c>
      <c r="C5828" t="b">
        <f>IF(OR(B5828=0,'Input and Summary Results'!D5410=0,'Input and Summary Results'!D5410=""),FALSE,'Input and Summary Results'!$D5410)</f>
        <v>0</v>
      </c>
      <c r="D5828" t="b">
        <f>IF(OR(B5828=0,'Input and Summary Results'!E5410=0),FALSE,'Input and Summary Results'!$E5410)</f>
        <v>0</v>
      </c>
      <c r="E5828" t="b">
        <f t="shared" si="302"/>
        <v>0</v>
      </c>
      <c r="F5828" t="b">
        <f t="shared" si="303"/>
        <v>0</v>
      </c>
      <c r="G5828" t="b">
        <f>IF('Input and Summary Results'!$J$4="yes",IF(C5828=FALSE,FALSE,IF('Data Transformation'!E5828&lt;$R$10,E5828,$R$10)),IF(C5828=FALSE,FALSE,IF(C5828&lt;$R$10,C5828,$R$10)))</f>
        <v>0</v>
      </c>
      <c r="H5828" t="b">
        <f>IF('Input and Summary Results'!$J$4="yes",'Data Transformation'!F5828,'Data Transformation'!D5828)</f>
        <v>0</v>
      </c>
      <c r="I5828" t="str">
        <f t="shared" si="301"/>
        <v/>
      </c>
    </row>
    <row r="5829" spans="2:9" x14ac:dyDescent="0.55000000000000004">
      <c r="B5829" t="b">
        <f>IF('Input and Summary Results'!D5411=0,FALSE,'Input and Summary Results'!$B5411)</f>
        <v>0</v>
      </c>
      <c r="C5829" t="b">
        <f>IF(OR(B5829=0,'Input and Summary Results'!D5411=0,'Input and Summary Results'!D5411=""),FALSE,'Input and Summary Results'!$D5411)</f>
        <v>0</v>
      </c>
      <c r="D5829" t="b">
        <f>IF(OR(B5829=0,'Input and Summary Results'!E5411=0),FALSE,'Input and Summary Results'!$E5411)</f>
        <v>0</v>
      </c>
      <c r="E5829" t="b">
        <f t="shared" si="302"/>
        <v>0</v>
      </c>
      <c r="F5829" t="b">
        <f t="shared" si="303"/>
        <v>0</v>
      </c>
      <c r="G5829" t="b">
        <f>IF('Input and Summary Results'!$J$4="yes",IF(C5829=FALSE,FALSE,IF('Data Transformation'!E5829&lt;$R$10,E5829,$R$10)),IF(C5829=FALSE,FALSE,IF(C5829&lt;$R$10,C5829,$R$10)))</f>
        <v>0</v>
      </c>
      <c r="H5829" t="b">
        <f>IF('Input and Summary Results'!$J$4="yes",'Data Transformation'!F5829,'Data Transformation'!D5829)</f>
        <v>0</v>
      </c>
      <c r="I5829" t="str">
        <f t="shared" ref="I5829:I5892" si="304">IF(G5829=FALSE,"",B5829)</f>
        <v/>
      </c>
    </row>
    <row r="5830" spans="2:9" x14ac:dyDescent="0.55000000000000004">
      <c r="B5830" t="b">
        <f>IF('Input and Summary Results'!D5412=0,FALSE,'Input and Summary Results'!$B5412)</f>
        <v>0</v>
      </c>
      <c r="C5830" t="b">
        <f>IF(OR(B5830=0,'Input and Summary Results'!D5412=0,'Input and Summary Results'!D5412=""),FALSE,'Input and Summary Results'!$D5412)</f>
        <v>0</v>
      </c>
      <c r="D5830" t="b">
        <f>IF(OR(B5830=0,'Input and Summary Results'!E5412=0),FALSE,'Input and Summary Results'!$E5412)</f>
        <v>0</v>
      </c>
      <c r="E5830" t="b">
        <f t="shared" si="302"/>
        <v>0</v>
      </c>
      <c r="F5830" t="b">
        <f t="shared" si="303"/>
        <v>0</v>
      </c>
      <c r="G5830" t="b">
        <f>IF('Input and Summary Results'!$J$4="yes",IF(C5830=FALSE,FALSE,IF('Data Transformation'!E5830&lt;$R$10,E5830,$R$10)),IF(C5830=FALSE,FALSE,IF(C5830&lt;$R$10,C5830,$R$10)))</f>
        <v>0</v>
      </c>
      <c r="H5830" t="b">
        <f>IF('Input and Summary Results'!$J$4="yes",'Data Transformation'!F5830,'Data Transformation'!D5830)</f>
        <v>0</v>
      </c>
      <c r="I5830" t="str">
        <f t="shared" si="304"/>
        <v/>
      </c>
    </row>
    <row r="5831" spans="2:9" x14ac:dyDescent="0.55000000000000004">
      <c r="B5831" t="b">
        <f>IF('Input and Summary Results'!D5413=0,FALSE,'Input and Summary Results'!$B5413)</f>
        <v>0</v>
      </c>
      <c r="C5831" t="b">
        <f>IF(OR(B5831=0,'Input and Summary Results'!D5413=0,'Input and Summary Results'!D5413=""),FALSE,'Input and Summary Results'!$D5413)</f>
        <v>0</v>
      </c>
      <c r="D5831" t="b">
        <f>IF(OR(B5831=0,'Input and Summary Results'!E5413=0),FALSE,'Input and Summary Results'!$E5413)</f>
        <v>0</v>
      </c>
      <c r="E5831" t="b">
        <f t="shared" si="302"/>
        <v>0</v>
      </c>
      <c r="F5831" t="b">
        <f t="shared" si="303"/>
        <v>0</v>
      </c>
      <c r="G5831" t="b">
        <f>IF('Input and Summary Results'!$J$4="yes",IF(C5831=FALSE,FALSE,IF('Data Transformation'!E5831&lt;$R$10,E5831,$R$10)),IF(C5831=FALSE,FALSE,IF(C5831&lt;$R$10,C5831,$R$10)))</f>
        <v>0</v>
      </c>
      <c r="H5831" t="b">
        <f>IF('Input and Summary Results'!$J$4="yes",'Data Transformation'!F5831,'Data Transformation'!D5831)</f>
        <v>0</v>
      </c>
      <c r="I5831" t="str">
        <f t="shared" si="304"/>
        <v/>
      </c>
    </row>
    <row r="5832" spans="2:9" x14ac:dyDescent="0.55000000000000004">
      <c r="B5832" t="b">
        <f>IF('Input and Summary Results'!D5414=0,FALSE,'Input and Summary Results'!$B5414)</f>
        <v>0</v>
      </c>
      <c r="C5832" t="b">
        <f>IF(OR(B5832=0,'Input and Summary Results'!D5414=0,'Input and Summary Results'!D5414=""),FALSE,'Input and Summary Results'!$D5414)</f>
        <v>0</v>
      </c>
      <c r="D5832" t="b">
        <f>IF(OR(B5832=0,'Input and Summary Results'!E5414=0),FALSE,'Input and Summary Results'!$E5414)</f>
        <v>0</v>
      </c>
      <c r="E5832" t="b">
        <f t="shared" si="302"/>
        <v>0</v>
      </c>
      <c r="F5832" t="b">
        <f t="shared" si="303"/>
        <v>0</v>
      </c>
      <c r="G5832" t="b">
        <f>IF('Input and Summary Results'!$J$4="yes",IF(C5832=FALSE,FALSE,IF('Data Transformation'!E5832&lt;$R$10,E5832,$R$10)),IF(C5832=FALSE,FALSE,IF(C5832&lt;$R$10,C5832,$R$10)))</f>
        <v>0</v>
      </c>
      <c r="H5832" t="b">
        <f>IF('Input and Summary Results'!$J$4="yes",'Data Transformation'!F5832,'Data Transformation'!D5832)</f>
        <v>0</v>
      </c>
      <c r="I5832" t="str">
        <f t="shared" si="304"/>
        <v/>
      </c>
    </row>
    <row r="5833" spans="2:9" x14ac:dyDescent="0.55000000000000004">
      <c r="B5833" t="b">
        <f>IF('Input and Summary Results'!D5415=0,FALSE,'Input and Summary Results'!$B5415)</f>
        <v>0</v>
      </c>
      <c r="C5833" t="b">
        <f>IF(OR(B5833=0,'Input and Summary Results'!D5415=0,'Input and Summary Results'!D5415=""),FALSE,'Input and Summary Results'!$D5415)</f>
        <v>0</v>
      </c>
      <c r="D5833" t="b">
        <f>IF(OR(B5833=0,'Input and Summary Results'!E5415=0),FALSE,'Input and Summary Results'!$E5415)</f>
        <v>0</v>
      </c>
      <c r="E5833" t="b">
        <f t="shared" si="302"/>
        <v>0</v>
      </c>
      <c r="F5833" t="b">
        <f t="shared" si="303"/>
        <v>0</v>
      </c>
      <c r="G5833" t="b">
        <f>IF('Input and Summary Results'!$J$4="yes",IF(C5833=FALSE,FALSE,IF('Data Transformation'!E5833&lt;$R$10,E5833,$R$10)),IF(C5833=FALSE,FALSE,IF(C5833&lt;$R$10,C5833,$R$10)))</f>
        <v>0</v>
      </c>
      <c r="H5833" t="b">
        <f>IF('Input and Summary Results'!$J$4="yes",'Data Transformation'!F5833,'Data Transformation'!D5833)</f>
        <v>0</v>
      </c>
      <c r="I5833" t="str">
        <f t="shared" si="304"/>
        <v/>
      </c>
    </row>
    <row r="5834" spans="2:9" x14ac:dyDescent="0.55000000000000004">
      <c r="B5834" t="b">
        <f>IF('Input and Summary Results'!D5416=0,FALSE,'Input and Summary Results'!$B5416)</f>
        <v>0</v>
      </c>
      <c r="C5834" t="b">
        <f>IF(OR(B5834=0,'Input and Summary Results'!D5416=0,'Input and Summary Results'!D5416=""),FALSE,'Input and Summary Results'!$D5416)</f>
        <v>0</v>
      </c>
      <c r="D5834" t="b">
        <f>IF(OR(B5834=0,'Input and Summary Results'!E5416=0),FALSE,'Input and Summary Results'!$E5416)</f>
        <v>0</v>
      </c>
      <c r="E5834" t="b">
        <f t="shared" si="302"/>
        <v>0</v>
      </c>
      <c r="F5834" t="b">
        <f t="shared" si="303"/>
        <v>0</v>
      </c>
      <c r="G5834" t="b">
        <f>IF('Input and Summary Results'!$J$4="yes",IF(C5834=FALSE,FALSE,IF('Data Transformation'!E5834&lt;$R$10,E5834,$R$10)),IF(C5834=FALSE,FALSE,IF(C5834&lt;$R$10,C5834,$R$10)))</f>
        <v>0</v>
      </c>
      <c r="H5834" t="b">
        <f>IF('Input and Summary Results'!$J$4="yes",'Data Transformation'!F5834,'Data Transformation'!D5834)</f>
        <v>0</v>
      </c>
      <c r="I5834" t="str">
        <f t="shared" si="304"/>
        <v/>
      </c>
    </row>
    <row r="5835" spans="2:9" x14ac:dyDescent="0.55000000000000004">
      <c r="B5835" t="b">
        <f>IF('Input and Summary Results'!D5417=0,FALSE,'Input and Summary Results'!$B5417)</f>
        <v>0</v>
      </c>
      <c r="C5835" t="b">
        <f>IF(OR(B5835=0,'Input and Summary Results'!D5417=0,'Input and Summary Results'!D5417=""),FALSE,'Input and Summary Results'!$D5417)</f>
        <v>0</v>
      </c>
      <c r="D5835" t="b">
        <f>IF(OR(B5835=0,'Input and Summary Results'!E5417=0),FALSE,'Input and Summary Results'!$E5417)</f>
        <v>0</v>
      </c>
      <c r="E5835" t="b">
        <f t="shared" si="302"/>
        <v>0</v>
      </c>
      <c r="F5835" t="b">
        <f t="shared" si="303"/>
        <v>0</v>
      </c>
      <c r="G5835" t="b">
        <f>IF('Input and Summary Results'!$J$4="yes",IF(C5835=FALSE,FALSE,IF('Data Transformation'!E5835&lt;$R$10,E5835,$R$10)),IF(C5835=FALSE,FALSE,IF(C5835&lt;$R$10,C5835,$R$10)))</f>
        <v>0</v>
      </c>
      <c r="H5835" t="b">
        <f>IF('Input and Summary Results'!$J$4="yes",'Data Transformation'!F5835,'Data Transformation'!D5835)</f>
        <v>0</v>
      </c>
      <c r="I5835" t="str">
        <f t="shared" si="304"/>
        <v/>
      </c>
    </row>
    <row r="5836" spans="2:9" x14ac:dyDescent="0.55000000000000004">
      <c r="B5836" t="b">
        <f>IF('Input and Summary Results'!D5418=0,FALSE,'Input and Summary Results'!$B5418)</f>
        <v>0</v>
      </c>
      <c r="C5836" t="b">
        <f>IF(OR(B5836=0,'Input and Summary Results'!D5418=0,'Input and Summary Results'!D5418=""),FALSE,'Input and Summary Results'!$D5418)</f>
        <v>0</v>
      </c>
      <c r="D5836" t="b">
        <f>IF(OR(B5836=0,'Input and Summary Results'!E5418=0),FALSE,'Input and Summary Results'!$E5418)</f>
        <v>0</v>
      </c>
      <c r="E5836" t="b">
        <f t="shared" si="302"/>
        <v>0</v>
      </c>
      <c r="F5836" t="b">
        <f t="shared" si="303"/>
        <v>0</v>
      </c>
      <c r="G5836" t="b">
        <f>IF('Input and Summary Results'!$J$4="yes",IF(C5836=FALSE,FALSE,IF('Data Transformation'!E5836&lt;$R$10,E5836,$R$10)),IF(C5836=FALSE,FALSE,IF(C5836&lt;$R$10,C5836,$R$10)))</f>
        <v>0</v>
      </c>
      <c r="H5836" t="b">
        <f>IF('Input and Summary Results'!$J$4="yes",'Data Transformation'!F5836,'Data Transformation'!D5836)</f>
        <v>0</v>
      </c>
      <c r="I5836" t="str">
        <f t="shared" si="304"/>
        <v/>
      </c>
    </row>
    <row r="5837" spans="2:9" x14ac:dyDescent="0.55000000000000004">
      <c r="B5837" t="b">
        <f>IF('Input and Summary Results'!D5419=0,FALSE,'Input and Summary Results'!$B5419)</f>
        <v>0</v>
      </c>
      <c r="C5837" t="b">
        <f>IF(OR(B5837=0,'Input and Summary Results'!D5419=0,'Input and Summary Results'!D5419=""),FALSE,'Input and Summary Results'!$D5419)</f>
        <v>0</v>
      </c>
      <c r="D5837" t="b">
        <f>IF(OR(B5837=0,'Input and Summary Results'!E5419=0),FALSE,'Input and Summary Results'!$E5419)</f>
        <v>0</v>
      </c>
      <c r="E5837" t="b">
        <f t="shared" si="302"/>
        <v>0</v>
      </c>
      <c r="F5837" t="b">
        <f t="shared" si="303"/>
        <v>0</v>
      </c>
      <c r="G5837" t="b">
        <f>IF('Input and Summary Results'!$J$4="yes",IF(C5837=FALSE,FALSE,IF('Data Transformation'!E5837&lt;$R$10,E5837,$R$10)),IF(C5837=FALSE,FALSE,IF(C5837&lt;$R$10,C5837,$R$10)))</f>
        <v>0</v>
      </c>
      <c r="H5837" t="b">
        <f>IF('Input and Summary Results'!$J$4="yes",'Data Transformation'!F5837,'Data Transformation'!D5837)</f>
        <v>0</v>
      </c>
      <c r="I5837" t="str">
        <f t="shared" si="304"/>
        <v/>
      </c>
    </row>
    <row r="5838" spans="2:9" x14ac:dyDescent="0.55000000000000004">
      <c r="B5838" t="b">
        <f>IF('Input and Summary Results'!D5420=0,FALSE,'Input and Summary Results'!$B5420)</f>
        <v>0</v>
      </c>
      <c r="C5838" t="b">
        <f>IF(OR(B5838=0,'Input and Summary Results'!D5420=0,'Input and Summary Results'!D5420=""),FALSE,'Input and Summary Results'!$D5420)</f>
        <v>0</v>
      </c>
      <c r="D5838" t="b">
        <f>IF(OR(B5838=0,'Input and Summary Results'!E5420=0),FALSE,'Input and Summary Results'!$E5420)</f>
        <v>0</v>
      </c>
      <c r="E5838" t="b">
        <f t="shared" si="302"/>
        <v>0</v>
      </c>
      <c r="F5838" t="b">
        <f t="shared" si="303"/>
        <v>0</v>
      </c>
      <c r="G5838" t="b">
        <f>IF('Input and Summary Results'!$J$4="yes",IF(C5838=FALSE,FALSE,IF('Data Transformation'!E5838&lt;$R$10,E5838,$R$10)),IF(C5838=FALSE,FALSE,IF(C5838&lt;$R$10,C5838,$R$10)))</f>
        <v>0</v>
      </c>
      <c r="H5838" t="b">
        <f>IF('Input and Summary Results'!$J$4="yes",'Data Transformation'!F5838,'Data Transformation'!D5838)</f>
        <v>0</v>
      </c>
      <c r="I5838" t="str">
        <f t="shared" si="304"/>
        <v/>
      </c>
    </row>
    <row r="5839" spans="2:9" x14ac:dyDescent="0.55000000000000004">
      <c r="B5839" t="b">
        <f>IF('Input and Summary Results'!D5421=0,FALSE,'Input and Summary Results'!$B5421)</f>
        <v>0</v>
      </c>
      <c r="C5839" t="b">
        <f>IF(OR(B5839=0,'Input and Summary Results'!D5421=0,'Input and Summary Results'!D5421=""),FALSE,'Input and Summary Results'!$D5421)</f>
        <v>0</v>
      </c>
      <c r="D5839" t="b">
        <f>IF(OR(B5839=0,'Input and Summary Results'!E5421=0),FALSE,'Input and Summary Results'!$E5421)</f>
        <v>0</v>
      </c>
      <c r="E5839" t="b">
        <f t="shared" si="302"/>
        <v>0</v>
      </c>
      <c r="F5839" t="b">
        <f t="shared" si="303"/>
        <v>0</v>
      </c>
      <c r="G5839" t="b">
        <f>IF('Input and Summary Results'!$J$4="yes",IF(C5839=FALSE,FALSE,IF('Data Transformation'!E5839&lt;$R$10,E5839,$R$10)),IF(C5839=FALSE,FALSE,IF(C5839&lt;$R$10,C5839,$R$10)))</f>
        <v>0</v>
      </c>
      <c r="H5839" t="b">
        <f>IF('Input and Summary Results'!$J$4="yes",'Data Transformation'!F5839,'Data Transformation'!D5839)</f>
        <v>0</v>
      </c>
      <c r="I5839" t="str">
        <f t="shared" si="304"/>
        <v/>
      </c>
    </row>
    <row r="5840" spans="2:9" x14ac:dyDescent="0.55000000000000004">
      <c r="B5840" t="b">
        <f>IF('Input and Summary Results'!D5422=0,FALSE,'Input and Summary Results'!$B5422)</f>
        <v>0</v>
      </c>
      <c r="C5840" t="b">
        <f>IF(OR(B5840=0,'Input and Summary Results'!D5422=0,'Input and Summary Results'!D5422=""),FALSE,'Input and Summary Results'!$D5422)</f>
        <v>0</v>
      </c>
      <c r="D5840" t="b">
        <f>IF(OR(B5840=0,'Input and Summary Results'!E5422=0),FALSE,'Input and Summary Results'!$E5422)</f>
        <v>0</v>
      </c>
      <c r="E5840" t="b">
        <f t="shared" si="302"/>
        <v>0</v>
      </c>
      <c r="F5840" t="b">
        <f t="shared" si="303"/>
        <v>0</v>
      </c>
      <c r="G5840" t="b">
        <f>IF('Input and Summary Results'!$J$4="yes",IF(C5840=FALSE,FALSE,IF('Data Transformation'!E5840&lt;$R$10,E5840,$R$10)),IF(C5840=FALSE,FALSE,IF(C5840&lt;$R$10,C5840,$R$10)))</f>
        <v>0</v>
      </c>
      <c r="H5840" t="b">
        <f>IF('Input and Summary Results'!$J$4="yes",'Data Transformation'!F5840,'Data Transformation'!D5840)</f>
        <v>0</v>
      </c>
      <c r="I5840" t="str">
        <f t="shared" si="304"/>
        <v/>
      </c>
    </row>
    <row r="5841" spans="2:9" x14ac:dyDescent="0.55000000000000004">
      <c r="B5841" t="b">
        <f>IF('Input and Summary Results'!D5423=0,FALSE,'Input and Summary Results'!$B5423)</f>
        <v>0</v>
      </c>
      <c r="C5841" t="b">
        <f>IF(OR(B5841=0,'Input and Summary Results'!D5423=0,'Input and Summary Results'!D5423=""),FALSE,'Input and Summary Results'!$D5423)</f>
        <v>0</v>
      </c>
      <c r="D5841" t="b">
        <f>IF(OR(B5841=0,'Input and Summary Results'!E5423=0),FALSE,'Input and Summary Results'!$E5423)</f>
        <v>0</v>
      </c>
      <c r="E5841" t="b">
        <f t="shared" si="302"/>
        <v>0</v>
      </c>
      <c r="F5841" t="b">
        <f t="shared" si="303"/>
        <v>0</v>
      </c>
      <c r="G5841" t="b">
        <f>IF('Input and Summary Results'!$J$4="yes",IF(C5841=FALSE,FALSE,IF('Data Transformation'!E5841&lt;$R$10,E5841,$R$10)),IF(C5841=FALSE,FALSE,IF(C5841&lt;$R$10,C5841,$R$10)))</f>
        <v>0</v>
      </c>
      <c r="H5841" t="b">
        <f>IF('Input and Summary Results'!$J$4="yes",'Data Transformation'!F5841,'Data Transformation'!D5841)</f>
        <v>0</v>
      </c>
      <c r="I5841" t="str">
        <f t="shared" si="304"/>
        <v/>
      </c>
    </row>
    <row r="5842" spans="2:9" x14ac:dyDescent="0.55000000000000004">
      <c r="B5842" t="b">
        <f>IF('Input and Summary Results'!D5424=0,FALSE,'Input and Summary Results'!$B5424)</f>
        <v>0</v>
      </c>
      <c r="C5842" t="b">
        <f>IF(OR(B5842=0,'Input and Summary Results'!D5424=0,'Input and Summary Results'!D5424=""),FALSE,'Input and Summary Results'!$D5424)</f>
        <v>0</v>
      </c>
      <c r="D5842" t="b">
        <f>IF(OR(B5842=0,'Input and Summary Results'!E5424=0),FALSE,'Input and Summary Results'!$E5424)</f>
        <v>0</v>
      </c>
      <c r="E5842" t="b">
        <f t="shared" si="302"/>
        <v>0</v>
      </c>
      <c r="F5842" t="b">
        <f t="shared" si="303"/>
        <v>0</v>
      </c>
      <c r="G5842" t="b">
        <f>IF('Input and Summary Results'!$J$4="yes",IF(C5842=FALSE,FALSE,IF('Data Transformation'!E5842&lt;$R$10,E5842,$R$10)),IF(C5842=FALSE,FALSE,IF(C5842&lt;$R$10,C5842,$R$10)))</f>
        <v>0</v>
      </c>
      <c r="H5842" t="b">
        <f>IF('Input and Summary Results'!$J$4="yes",'Data Transformation'!F5842,'Data Transformation'!D5842)</f>
        <v>0</v>
      </c>
      <c r="I5842" t="str">
        <f t="shared" si="304"/>
        <v/>
      </c>
    </row>
    <row r="5843" spans="2:9" x14ac:dyDescent="0.55000000000000004">
      <c r="B5843" t="b">
        <f>IF('Input and Summary Results'!D5425=0,FALSE,'Input and Summary Results'!$B5425)</f>
        <v>0</v>
      </c>
      <c r="C5843" t="b">
        <f>IF(OR(B5843=0,'Input and Summary Results'!D5425=0,'Input and Summary Results'!D5425=""),FALSE,'Input and Summary Results'!$D5425)</f>
        <v>0</v>
      </c>
      <c r="D5843" t="b">
        <f>IF(OR(B5843=0,'Input and Summary Results'!E5425=0),FALSE,'Input and Summary Results'!$E5425)</f>
        <v>0</v>
      </c>
      <c r="E5843" t="b">
        <f t="shared" si="302"/>
        <v>0</v>
      </c>
      <c r="F5843" t="b">
        <f t="shared" si="303"/>
        <v>0</v>
      </c>
      <c r="G5843" t="b">
        <f>IF('Input and Summary Results'!$J$4="yes",IF(C5843=FALSE,FALSE,IF('Data Transformation'!E5843&lt;$R$10,E5843,$R$10)),IF(C5843=FALSE,FALSE,IF(C5843&lt;$R$10,C5843,$R$10)))</f>
        <v>0</v>
      </c>
      <c r="H5843" t="b">
        <f>IF('Input and Summary Results'!$J$4="yes",'Data Transformation'!F5843,'Data Transformation'!D5843)</f>
        <v>0</v>
      </c>
      <c r="I5843" t="str">
        <f t="shared" si="304"/>
        <v/>
      </c>
    </row>
    <row r="5844" spans="2:9" x14ac:dyDescent="0.55000000000000004">
      <c r="B5844" t="b">
        <f>IF('Input and Summary Results'!D5426=0,FALSE,'Input and Summary Results'!$B5426)</f>
        <v>0</v>
      </c>
      <c r="C5844" t="b">
        <f>IF(OR(B5844=0,'Input and Summary Results'!D5426=0,'Input and Summary Results'!D5426=""),FALSE,'Input and Summary Results'!$D5426)</f>
        <v>0</v>
      </c>
      <c r="D5844" t="b">
        <f>IF(OR(B5844=0,'Input and Summary Results'!E5426=0),FALSE,'Input and Summary Results'!$E5426)</f>
        <v>0</v>
      </c>
      <c r="E5844" t="b">
        <f t="shared" si="302"/>
        <v>0</v>
      </c>
      <c r="F5844" t="b">
        <f t="shared" si="303"/>
        <v>0</v>
      </c>
      <c r="G5844" t="b">
        <f>IF('Input and Summary Results'!$J$4="yes",IF(C5844=FALSE,FALSE,IF('Data Transformation'!E5844&lt;$R$10,E5844,$R$10)),IF(C5844=FALSE,FALSE,IF(C5844&lt;$R$10,C5844,$R$10)))</f>
        <v>0</v>
      </c>
      <c r="H5844" t="b">
        <f>IF('Input and Summary Results'!$J$4="yes",'Data Transformation'!F5844,'Data Transformation'!D5844)</f>
        <v>0</v>
      </c>
      <c r="I5844" t="str">
        <f t="shared" si="304"/>
        <v/>
      </c>
    </row>
    <row r="5845" spans="2:9" x14ac:dyDescent="0.55000000000000004">
      <c r="B5845" t="b">
        <f>IF('Input and Summary Results'!D5427=0,FALSE,'Input and Summary Results'!$B5427)</f>
        <v>0</v>
      </c>
      <c r="C5845" t="b">
        <f>IF(OR(B5845=0,'Input and Summary Results'!D5427=0,'Input and Summary Results'!D5427=""),FALSE,'Input and Summary Results'!$D5427)</f>
        <v>0</v>
      </c>
      <c r="D5845" t="b">
        <f>IF(OR(B5845=0,'Input and Summary Results'!E5427=0),FALSE,'Input and Summary Results'!$E5427)</f>
        <v>0</v>
      </c>
      <c r="E5845" t="b">
        <f t="shared" si="302"/>
        <v>0</v>
      </c>
      <c r="F5845" t="b">
        <f t="shared" si="303"/>
        <v>0</v>
      </c>
      <c r="G5845" t="b">
        <f>IF('Input and Summary Results'!$J$4="yes",IF(C5845=FALSE,FALSE,IF('Data Transformation'!E5845&lt;$R$10,E5845,$R$10)),IF(C5845=FALSE,FALSE,IF(C5845&lt;$R$10,C5845,$R$10)))</f>
        <v>0</v>
      </c>
      <c r="H5845" t="b">
        <f>IF('Input and Summary Results'!$J$4="yes",'Data Transformation'!F5845,'Data Transformation'!D5845)</f>
        <v>0</v>
      </c>
      <c r="I5845" t="str">
        <f t="shared" si="304"/>
        <v/>
      </c>
    </row>
    <row r="5846" spans="2:9" x14ac:dyDescent="0.55000000000000004">
      <c r="B5846" t="b">
        <f>IF('Input and Summary Results'!D5428=0,FALSE,'Input and Summary Results'!$B5428)</f>
        <v>0</v>
      </c>
      <c r="C5846" t="b">
        <f>IF(OR(B5846=0,'Input and Summary Results'!D5428=0,'Input and Summary Results'!D5428=""),FALSE,'Input and Summary Results'!$D5428)</f>
        <v>0</v>
      </c>
      <c r="D5846" t="b">
        <f>IF(OR(B5846=0,'Input and Summary Results'!E5428=0),FALSE,'Input and Summary Results'!$E5428)</f>
        <v>0</v>
      </c>
      <c r="E5846" t="b">
        <f t="shared" si="302"/>
        <v>0</v>
      </c>
      <c r="F5846" t="b">
        <f t="shared" si="303"/>
        <v>0</v>
      </c>
      <c r="G5846" t="b">
        <f>IF('Input and Summary Results'!$J$4="yes",IF(C5846=FALSE,FALSE,IF('Data Transformation'!E5846&lt;$R$10,E5846,$R$10)),IF(C5846=FALSE,FALSE,IF(C5846&lt;$R$10,C5846,$R$10)))</f>
        <v>0</v>
      </c>
      <c r="H5846" t="b">
        <f>IF('Input and Summary Results'!$J$4="yes",'Data Transformation'!F5846,'Data Transformation'!D5846)</f>
        <v>0</v>
      </c>
      <c r="I5846" t="str">
        <f t="shared" si="304"/>
        <v/>
      </c>
    </row>
    <row r="5847" spans="2:9" x14ac:dyDescent="0.55000000000000004">
      <c r="B5847" t="b">
        <f>IF('Input and Summary Results'!D5429=0,FALSE,'Input and Summary Results'!$B5429)</f>
        <v>0</v>
      </c>
      <c r="C5847" t="b">
        <f>IF(OR(B5847=0,'Input and Summary Results'!D5429=0,'Input and Summary Results'!D5429=""),FALSE,'Input and Summary Results'!$D5429)</f>
        <v>0</v>
      </c>
      <c r="D5847" t="b">
        <f>IF(OR(B5847=0,'Input and Summary Results'!E5429=0),FALSE,'Input and Summary Results'!$E5429)</f>
        <v>0</v>
      </c>
      <c r="E5847" t="b">
        <f t="shared" si="302"/>
        <v>0</v>
      </c>
      <c r="F5847" t="b">
        <f t="shared" si="303"/>
        <v>0</v>
      </c>
      <c r="G5847" t="b">
        <f>IF('Input and Summary Results'!$J$4="yes",IF(C5847=FALSE,FALSE,IF('Data Transformation'!E5847&lt;$R$10,E5847,$R$10)),IF(C5847=FALSE,FALSE,IF(C5847&lt;$R$10,C5847,$R$10)))</f>
        <v>0</v>
      </c>
      <c r="H5847" t="b">
        <f>IF('Input and Summary Results'!$J$4="yes",'Data Transformation'!F5847,'Data Transformation'!D5847)</f>
        <v>0</v>
      </c>
      <c r="I5847" t="str">
        <f t="shared" si="304"/>
        <v/>
      </c>
    </row>
    <row r="5848" spans="2:9" x14ac:dyDescent="0.55000000000000004">
      <c r="B5848" t="b">
        <f>IF('Input and Summary Results'!D5430=0,FALSE,'Input and Summary Results'!$B5430)</f>
        <v>0</v>
      </c>
      <c r="C5848" t="b">
        <f>IF(OR(B5848=0,'Input and Summary Results'!D5430=0,'Input and Summary Results'!D5430=""),FALSE,'Input and Summary Results'!$D5430)</f>
        <v>0</v>
      </c>
      <c r="D5848" t="b">
        <f>IF(OR(B5848=0,'Input and Summary Results'!E5430=0),FALSE,'Input and Summary Results'!$E5430)</f>
        <v>0</v>
      </c>
      <c r="E5848" t="b">
        <f t="shared" si="302"/>
        <v>0</v>
      </c>
      <c r="F5848" t="b">
        <f t="shared" si="303"/>
        <v>0</v>
      </c>
      <c r="G5848" t="b">
        <f>IF('Input and Summary Results'!$J$4="yes",IF(C5848=FALSE,FALSE,IF('Data Transformation'!E5848&lt;$R$10,E5848,$R$10)),IF(C5848=FALSE,FALSE,IF(C5848&lt;$R$10,C5848,$R$10)))</f>
        <v>0</v>
      </c>
      <c r="H5848" t="b">
        <f>IF('Input and Summary Results'!$J$4="yes",'Data Transformation'!F5848,'Data Transformation'!D5848)</f>
        <v>0</v>
      </c>
      <c r="I5848" t="str">
        <f t="shared" si="304"/>
        <v/>
      </c>
    </row>
    <row r="5849" spans="2:9" x14ac:dyDescent="0.55000000000000004">
      <c r="B5849" t="b">
        <f>IF('Input and Summary Results'!D5431=0,FALSE,'Input and Summary Results'!$B5431)</f>
        <v>0</v>
      </c>
      <c r="C5849" t="b">
        <f>IF(OR(B5849=0,'Input and Summary Results'!D5431=0,'Input and Summary Results'!D5431=""),FALSE,'Input and Summary Results'!$D5431)</f>
        <v>0</v>
      </c>
      <c r="D5849" t="b">
        <f>IF(OR(B5849=0,'Input and Summary Results'!E5431=0),FALSE,'Input and Summary Results'!$E5431)</f>
        <v>0</v>
      </c>
      <c r="E5849" t="b">
        <f t="shared" si="302"/>
        <v>0</v>
      </c>
      <c r="F5849" t="b">
        <f t="shared" si="303"/>
        <v>0</v>
      </c>
      <c r="G5849" t="b">
        <f>IF('Input and Summary Results'!$J$4="yes",IF(C5849=FALSE,FALSE,IF('Data Transformation'!E5849&lt;$R$10,E5849,$R$10)),IF(C5849=FALSE,FALSE,IF(C5849&lt;$R$10,C5849,$R$10)))</f>
        <v>0</v>
      </c>
      <c r="H5849" t="b">
        <f>IF('Input and Summary Results'!$J$4="yes",'Data Transformation'!F5849,'Data Transformation'!D5849)</f>
        <v>0</v>
      </c>
      <c r="I5849" t="str">
        <f t="shared" si="304"/>
        <v/>
      </c>
    </row>
    <row r="5850" spans="2:9" x14ac:dyDescent="0.55000000000000004">
      <c r="B5850" t="b">
        <f>IF('Input and Summary Results'!D5432=0,FALSE,'Input and Summary Results'!$B5432)</f>
        <v>0</v>
      </c>
      <c r="C5850" t="b">
        <f>IF(OR(B5850=0,'Input and Summary Results'!D5432=0,'Input and Summary Results'!D5432=""),FALSE,'Input and Summary Results'!$D5432)</f>
        <v>0</v>
      </c>
      <c r="D5850" t="b">
        <f>IF(OR(B5850=0,'Input and Summary Results'!E5432=0),FALSE,'Input and Summary Results'!$E5432)</f>
        <v>0</v>
      </c>
      <c r="E5850" t="b">
        <f t="shared" si="302"/>
        <v>0</v>
      </c>
      <c r="F5850" t="b">
        <f t="shared" si="303"/>
        <v>0</v>
      </c>
      <c r="G5850" t="b">
        <f>IF('Input and Summary Results'!$J$4="yes",IF(C5850=FALSE,FALSE,IF('Data Transformation'!E5850&lt;$R$10,E5850,$R$10)),IF(C5850=FALSE,FALSE,IF(C5850&lt;$R$10,C5850,$R$10)))</f>
        <v>0</v>
      </c>
      <c r="H5850" t="b">
        <f>IF('Input and Summary Results'!$J$4="yes",'Data Transformation'!F5850,'Data Transformation'!D5850)</f>
        <v>0</v>
      </c>
      <c r="I5850" t="str">
        <f t="shared" si="304"/>
        <v/>
      </c>
    </row>
    <row r="5851" spans="2:9" x14ac:dyDescent="0.55000000000000004">
      <c r="B5851" t="b">
        <f>IF('Input and Summary Results'!D5433=0,FALSE,'Input and Summary Results'!$B5433)</f>
        <v>0</v>
      </c>
      <c r="C5851" t="b">
        <f>IF(OR(B5851=0,'Input and Summary Results'!D5433=0,'Input and Summary Results'!D5433=""),FALSE,'Input and Summary Results'!$D5433)</f>
        <v>0</v>
      </c>
      <c r="D5851" t="b">
        <f>IF(OR(B5851=0,'Input and Summary Results'!E5433=0),FALSE,'Input and Summary Results'!$E5433)</f>
        <v>0</v>
      </c>
      <c r="E5851" t="b">
        <f t="shared" si="302"/>
        <v>0</v>
      </c>
      <c r="F5851" t="b">
        <f t="shared" si="303"/>
        <v>0</v>
      </c>
      <c r="G5851" t="b">
        <f>IF('Input and Summary Results'!$J$4="yes",IF(C5851=FALSE,FALSE,IF('Data Transformation'!E5851&lt;$R$10,E5851,$R$10)),IF(C5851=FALSE,FALSE,IF(C5851&lt;$R$10,C5851,$R$10)))</f>
        <v>0</v>
      </c>
      <c r="H5851" t="b">
        <f>IF('Input and Summary Results'!$J$4="yes",'Data Transformation'!F5851,'Data Transformation'!D5851)</f>
        <v>0</v>
      </c>
      <c r="I5851" t="str">
        <f t="shared" si="304"/>
        <v/>
      </c>
    </row>
    <row r="5852" spans="2:9" x14ac:dyDescent="0.55000000000000004">
      <c r="B5852" t="b">
        <f>IF('Input and Summary Results'!D5434=0,FALSE,'Input and Summary Results'!$B5434)</f>
        <v>0</v>
      </c>
      <c r="C5852" t="b">
        <f>IF(OR(B5852=0,'Input and Summary Results'!D5434=0,'Input and Summary Results'!D5434=""),FALSE,'Input and Summary Results'!$D5434)</f>
        <v>0</v>
      </c>
      <c r="D5852" t="b">
        <f>IF(OR(B5852=0,'Input and Summary Results'!E5434=0),FALSE,'Input and Summary Results'!$E5434)</f>
        <v>0</v>
      </c>
      <c r="E5852" t="b">
        <f t="shared" si="302"/>
        <v>0</v>
      </c>
      <c r="F5852" t="b">
        <f t="shared" si="303"/>
        <v>0</v>
      </c>
      <c r="G5852" t="b">
        <f>IF('Input and Summary Results'!$J$4="yes",IF(C5852=FALSE,FALSE,IF('Data Transformation'!E5852&lt;$R$10,E5852,$R$10)),IF(C5852=FALSE,FALSE,IF(C5852&lt;$R$10,C5852,$R$10)))</f>
        <v>0</v>
      </c>
      <c r="H5852" t="b">
        <f>IF('Input and Summary Results'!$J$4="yes",'Data Transformation'!F5852,'Data Transformation'!D5852)</f>
        <v>0</v>
      </c>
      <c r="I5852" t="str">
        <f t="shared" si="304"/>
        <v/>
      </c>
    </row>
    <row r="5853" spans="2:9" x14ac:dyDescent="0.55000000000000004">
      <c r="B5853" t="b">
        <f>IF('Input and Summary Results'!D5435=0,FALSE,'Input and Summary Results'!$B5435)</f>
        <v>0</v>
      </c>
      <c r="C5853" t="b">
        <f>IF(OR(B5853=0,'Input and Summary Results'!D5435=0,'Input and Summary Results'!D5435=""),FALSE,'Input and Summary Results'!$D5435)</f>
        <v>0</v>
      </c>
      <c r="D5853" t="b">
        <f>IF(OR(B5853=0,'Input and Summary Results'!E5435=0),FALSE,'Input and Summary Results'!$E5435)</f>
        <v>0</v>
      </c>
      <c r="E5853" t="b">
        <f t="shared" si="302"/>
        <v>0</v>
      </c>
      <c r="F5853" t="b">
        <f t="shared" si="303"/>
        <v>0</v>
      </c>
      <c r="G5853" t="b">
        <f>IF('Input and Summary Results'!$J$4="yes",IF(C5853=FALSE,FALSE,IF('Data Transformation'!E5853&lt;$R$10,E5853,$R$10)),IF(C5853=FALSE,FALSE,IF(C5853&lt;$R$10,C5853,$R$10)))</f>
        <v>0</v>
      </c>
      <c r="H5853" t="b">
        <f>IF('Input and Summary Results'!$J$4="yes",'Data Transformation'!F5853,'Data Transformation'!D5853)</f>
        <v>0</v>
      </c>
      <c r="I5853" t="str">
        <f t="shared" si="304"/>
        <v/>
      </c>
    </row>
    <row r="5854" spans="2:9" x14ac:dyDescent="0.55000000000000004">
      <c r="B5854" t="b">
        <f>IF('Input and Summary Results'!D5436=0,FALSE,'Input and Summary Results'!$B5436)</f>
        <v>0</v>
      </c>
      <c r="C5854" t="b">
        <f>IF(OR(B5854=0,'Input and Summary Results'!D5436=0,'Input and Summary Results'!D5436=""),FALSE,'Input and Summary Results'!$D5436)</f>
        <v>0</v>
      </c>
      <c r="D5854" t="b">
        <f>IF(OR(B5854=0,'Input and Summary Results'!E5436=0),FALSE,'Input and Summary Results'!$E5436)</f>
        <v>0</v>
      </c>
      <c r="E5854" t="b">
        <f t="shared" si="302"/>
        <v>0</v>
      </c>
      <c r="F5854" t="b">
        <f t="shared" si="303"/>
        <v>0</v>
      </c>
      <c r="G5854" t="b">
        <f>IF('Input and Summary Results'!$J$4="yes",IF(C5854=FALSE,FALSE,IF('Data Transformation'!E5854&lt;$R$10,E5854,$R$10)),IF(C5854=FALSE,FALSE,IF(C5854&lt;$R$10,C5854,$R$10)))</f>
        <v>0</v>
      </c>
      <c r="H5854" t="b">
        <f>IF('Input and Summary Results'!$J$4="yes",'Data Transformation'!F5854,'Data Transformation'!D5854)</f>
        <v>0</v>
      </c>
      <c r="I5854" t="str">
        <f t="shared" si="304"/>
        <v/>
      </c>
    </row>
    <row r="5855" spans="2:9" x14ac:dyDescent="0.55000000000000004">
      <c r="B5855" t="b">
        <f>IF('Input and Summary Results'!D5437=0,FALSE,'Input and Summary Results'!$B5437)</f>
        <v>0</v>
      </c>
      <c r="C5855" t="b">
        <f>IF(OR(B5855=0,'Input and Summary Results'!D5437=0,'Input and Summary Results'!D5437=""),FALSE,'Input and Summary Results'!$D5437)</f>
        <v>0</v>
      </c>
      <c r="D5855" t="b">
        <f>IF(OR(B5855=0,'Input and Summary Results'!E5437=0),FALSE,'Input and Summary Results'!$E5437)</f>
        <v>0</v>
      </c>
      <c r="E5855" t="b">
        <f t="shared" si="302"/>
        <v>0</v>
      </c>
      <c r="F5855" t="b">
        <f t="shared" si="303"/>
        <v>0</v>
      </c>
      <c r="G5855" t="b">
        <f>IF('Input and Summary Results'!$J$4="yes",IF(C5855=FALSE,FALSE,IF('Data Transformation'!E5855&lt;$R$10,E5855,$R$10)),IF(C5855=FALSE,FALSE,IF(C5855&lt;$R$10,C5855,$R$10)))</f>
        <v>0</v>
      </c>
      <c r="H5855" t="b">
        <f>IF('Input and Summary Results'!$J$4="yes",'Data Transformation'!F5855,'Data Transformation'!D5855)</f>
        <v>0</v>
      </c>
      <c r="I5855" t="str">
        <f t="shared" si="304"/>
        <v/>
      </c>
    </row>
    <row r="5856" spans="2:9" x14ac:dyDescent="0.55000000000000004">
      <c r="B5856" t="b">
        <f>IF('Input and Summary Results'!D5438=0,FALSE,'Input and Summary Results'!$B5438)</f>
        <v>0</v>
      </c>
      <c r="C5856" t="b">
        <f>IF(OR(B5856=0,'Input and Summary Results'!D5438=0,'Input and Summary Results'!D5438=""),FALSE,'Input and Summary Results'!$D5438)</f>
        <v>0</v>
      </c>
      <c r="D5856" t="b">
        <f>IF(OR(B5856=0,'Input and Summary Results'!E5438=0),FALSE,'Input and Summary Results'!$E5438)</f>
        <v>0</v>
      </c>
      <c r="E5856" t="b">
        <f t="shared" si="302"/>
        <v>0</v>
      </c>
      <c r="F5856" t="b">
        <f t="shared" si="303"/>
        <v>0</v>
      </c>
      <c r="G5856" t="b">
        <f>IF('Input and Summary Results'!$J$4="yes",IF(C5856=FALSE,FALSE,IF('Data Transformation'!E5856&lt;$R$10,E5856,$R$10)),IF(C5856=FALSE,FALSE,IF(C5856&lt;$R$10,C5856,$R$10)))</f>
        <v>0</v>
      </c>
      <c r="H5856" t="b">
        <f>IF('Input and Summary Results'!$J$4="yes",'Data Transformation'!F5856,'Data Transformation'!D5856)</f>
        <v>0</v>
      </c>
      <c r="I5856" t="str">
        <f t="shared" si="304"/>
        <v/>
      </c>
    </row>
    <row r="5857" spans="2:9" x14ac:dyDescent="0.55000000000000004">
      <c r="B5857" t="b">
        <f>IF('Input and Summary Results'!D5439=0,FALSE,'Input and Summary Results'!$B5439)</f>
        <v>0</v>
      </c>
      <c r="C5857" t="b">
        <f>IF(OR(B5857=0,'Input and Summary Results'!D5439=0,'Input and Summary Results'!D5439=""),FALSE,'Input and Summary Results'!$D5439)</f>
        <v>0</v>
      </c>
      <c r="D5857" t="b">
        <f>IF(OR(B5857=0,'Input and Summary Results'!E5439=0),FALSE,'Input and Summary Results'!$E5439)</f>
        <v>0</v>
      </c>
      <c r="E5857" t="b">
        <f t="shared" si="302"/>
        <v>0</v>
      </c>
      <c r="F5857" t="b">
        <f t="shared" si="303"/>
        <v>0</v>
      </c>
      <c r="G5857" t="b">
        <f>IF('Input and Summary Results'!$J$4="yes",IF(C5857=FALSE,FALSE,IF('Data Transformation'!E5857&lt;$R$10,E5857,$R$10)),IF(C5857=FALSE,FALSE,IF(C5857&lt;$R$10,C5857,$R$10)))</f>
        <v>0</v>
      </c>
      <c r="H5857" t="b">
        <f>IF('Input and Summary Results'!$J$4="yes",'Data Transformation'!F5857,'Data Transformation'!D5857)</f>
        <v>0</v>
      </c>
      <c r="I5857" t="str">
        <f t="shared" si="304"/>
        <v/>
      </c>
    </row>
    <row r="5858" spans="2:9" x14ac:dyDescent="0.55000000000000004">
      <c r="B5858" t="b">
        <f>IF('Input and Summary Results'!D5440=0,FALSE,'Input and Summary Results'!$B5440)</f>
        <v>0</v>
      </c>
      <c r="C5858" t="b">
        <f>IF(OR(B5858=0,'Input and Summary Results'!D5440=0,'Input and Summary Results'!D5440=""),FALSE,'Input and Summary Results'!$D5440)</f>
        <v>0</v>
      </c>
      <c r="D5858" t="b">
        <f>IF(OR(B5858=0,'Input and Summary Results'!E5440=0),FALSE,'Input and Summary Results'!$E5440)</f>
        <v>0</v>
      </c>
      <c r="E5858" t="b">
        <f t="shared" si="302"/>
        <v>0</v>
      </c>
      <c r="F5858" t="b">
        <f t="shared" si="303"/>
        <v>0</v>
      </c>
      <c r="G5858" t="b">
        <f>IF('Input and Summary Results'!$J$4="yes",IF(C5858=FALSE,FALSE,IF('Data Transformation'!E5858&lt;$R$10,E5858,$R$10)),IF(C5858=FALSE,FALSE,IF(C5858&lt;$R$10,C5858,$R$10)))</f>
        <v>0</v>
      </c>
      <c r="H5858" t="b">
        <f>IF('Input and Summary Results'!$J$4="yes",'Data Transformation'!F5858,'Data Transformation'!D5858)</f>
        <v>0</v>
      </c>
      <c r="I5858" t="str">
        <f t="shared" si="304"/>
        <v/>
      </c>
    </row>
    <row r="5859" spans="2:9" x14ac:dyDescent="0.55000000000000004">
      <c r="B5859" t="b">
        <f>IF('Input and Summary Results'!D5441=0,FALSE,'Input and Summary Results'!$B5441)</f>
        <v>0</v>
      </c>
      <c r="C5859" t="b">
        <f>IF(OR(B5859=0,'Input and Summary Results'!D5441=0,'Input and Summary Results'!D5441=""),FALSE,'Input and Summary Results'!$D5441)</f>
        <v>0</v>
      </c>
      <c r="D5859" t="b">
        <f>IF(OR(B5859=0,'Input and Summary Results'!E5441=0),FALSE,'Input and Summary Results'!$E5441)</f>
        <v>0</v>
      </c>
      <c r="E5859" t="b">
        <f t="shared" si="302"/>
        <v>0</v>
      </c>
      <c r="F5859" t="b">
        <f t="shared" si="303"/>
        <v>0</v>
      </c>
      <c r="G5859" t="b">
        <f>IF('Input and Summary Results'!$J$4="yes",IF(C5859=FALSE,FALSE,IF('Data Transformation'!E5859&lt;$R$10,E5859,$R$10)),IF(C5859=FALSE,FALSE,IF(C5859&lt;$R$10,C5859,$R$10)))</f>
        <v>0</v>
      </c>
      <c r="H5859" t="b">
        <f>IF('Input and Summary Results'!$J$4="yes",'Data Transformation'!F5859,'Data Transformation'!D5859)</f>
        <v>0</v>
      </c>
      <c r="I5859" t="str">
        <f t="shared" si="304"/>
        <v/>
      </c>
    </row>
    <row r="5860" spans="2:9" x14ac:dyDescent="0.55000000000000004">
      <c r="B5860" t="b">
        <f>IF('Input and Summary Results'!D5442=0,FALSE,'Input and Summary Results'!$B5442)</f>
        <v>0</v>
      </c>
      <c r="C5860" t="b">
        <f>IF(OR(B5860=0,'Input and Summary Results'!D5442=0,'Input and Summary Results'!D5442=""),FALSE,'Input and Summary Results'!$D5442)</f>
        <v>0</v>
      </c>
      <c r="D5860" t="b">
        <f>IF(OR(B5860=0,'Input and Summary Results'!E5442=0),FALSE,'Input and Summary Results'!$E5442)</f>
        <v>0</v>
      </c>
      <c r="E5860" t="b">
        <f t="shared" si="302"/>
        <v>0</v>
      </c>
      <c r="F5860" t="b">
        <f t="shared" si="303"/>
        <v>0</v>
      </c>
      <c r="G5860" t="b">
        <f>IF('Input and Summary Results'!$J$4="yes",IF(C5860=FALSE,FALSE,IF('Data Transformation'!E5860&lt;$R$10,E5860,$R$10)),IF(C5860=FALSE,FALSE,IF(C5860&lt;$R$10,C5860,$R$10)))</f>
        <v>0</v>
      </c>
      <c r="H5860" t="b">
        <f>IF('Input and Summary Results'!$J$4="yes",'Data Transformation'!F5860,'Data Transformation'!D5860)</f>
        <v>0</v>
      </c>
      <c r="I5860" t="str">
        <f t="shared" si="304"/>
        <v/>
      </c>
    </row>
    <row r="5861" spans="2:9" x14ac:dyDescent="0.55000000000000004">
      <c r="B5861" t="b">
        <f>IF('Input and Summary Results'!D5443=0,FALSE,'Input and Summary Results'!$B5443)</f>
        <v>0</v>
      </c>
      <c r="C5861" t="b">
        <f>IF(OR(B5861=0,'Input and Summary Results'!D5443=0,'Input and Summary Results'!D5443=""),FALSE,'Input and Summary Results'!$D5443)</f>
        <v>0</v>
      </c>
      <c r="D5861" t="b">
        <f>IF(OR(B5861=0,'Input and Summary Results'!E5443=0),FALSE,'Input and Summary Results'!$E5443)</f>
        <v>0</v>
      </c>
      <c r="E5861" t="b">
        <f t="shared" si="302"/>
        <v>0</v>
      </c>
      <c r="F5861" t="b">
        <f t="shared" si="303"/>
        <v>0</v>
      </c>
      <c r="G5861" t="b">
        <f>IF('Input and Summary Results'!$J$4="yes",IF(C5861=FALSE,FALSE,IF('Data Transformation'!E5861&lt;$R$10,E5861,$R$10)),IF(C5861=FALSE,FALSE,IF(C5861&lt;$R$10,C5861,$R$10)))</f>
        <v>0</v>
      </c>
      <c r="H5861" t="b">
        <f>IF('Input and Summary Results'!$J$4="yes",'Data Transformation'!F5861,'Data Transformation'!D5861)</f>
        <v>0</v>
      </c>
      <c r="I5861" t="str">
        <f t="shared" si="304"/>
        <v/>
      </c>
    </row>
    <row r="5862" spans="2:9" x14ac:dyDescent="0.55000000000000004">
      <c r="B5862" t="b">
        <f>IF('Input and Summary Results'!D5444=0,FALSE,'Input and Summary Results'!$B5444)</f>
        <v>0</v>
      </c>
      <c r="C5862" t="b">
        <f>IF(OR(B5862=0,'Input and Summary Results'!D5444=0,'Input and Summary Results'!D5444=""),FALSE,'Input and Summary Results'!$D5444)</f>
        <v>0</v>
      </c>
      <c r="D5862" t="b">
        <f>IF(OR(B5862=0,'Input and Summary Results'!E5444=0),FALSE,'Input and Summary Results'!$E5444)</f>
        <v>0</v>
      </c>
      <c r="E5862" t="b">
        <f t="shared" si="302"/>
        <v>0</v>
      </c>
      <c r="F5862" t="b">
        <f t="shared" si="303"/>
        <v>0</v>
      </c>
      <c r="G5862" t="b">
        <f>IF('Input and Summary Results'!$J$4="yes",IF(C5862=FALSE,FALSE,IF('Data Transformation'!E5862&lt;$R$10,E5862,$R$10)),IF(C5862=FALSE,FALSE,IF(C5862&lt;$R$10,C5862,$R$10)))</f>
        <v>0</v>
      </c>
      <c r="H5862" t="b">
        <f>IF('Input and Summary Results'!$J$4="yes",'Data Transformation'!F5862,'Data Transformation'!D5862)</f>
        <v>0</v>
      </c>
      <c r="I5862" t="str">
        <f t="shared" si="304"/>
        <v/>
      </c>
    </row>
    <row r="5863" spans="2:9" x14ac:dyDescent="0.55000000000000004">
      <c r="B5863" t="b">
        <f>IF('Input and Summary Results'!D5445=0,FALSE,'Input and Summary Results'!$B5445)</f>
        <v>0</v>
      </c>
      <c r="C5863" t="b">
        <f>IF(OR(B5863=0,'Input and Summary Results'!D5445=0,'Input and Summary Results'!D5445=""),FALSE,'Input and Summary Results'!$D5445)</f>
        <v>0</v>
      </c>
      <c r="D5863" t="b">
        <f>IF(OR(B5863=0,'Input and Summary Results'!E5445=0),FALSE,'Input and Summary Results'!$E5445)</f>
        <v>0</v>
      </c>
      <c r="E5863" t="b">
        <f t="shared" si="302"/>
        <v>0</v>
      </c>
      <c r="F5863" t="b">
        <f t="shared" si="303"/>
        <v>0</v>
      </c>
      <c r="G5863" t="b">
        <f>IF('Input and Summary Results'!$J$4="yes",IF(C5863=FALSE,FALSE,IF('Data Transformation'!E5863&lt;$R$10,E5863,$R$10)),IF(C5863=FALSE,FALSE,IF(C5863&lt;$R$10,C5863,$R$10)))</f>
        <v>0</v>
      </c>
      <c r="H5863" t="b">
        <f>IF('Input and Summary Results'!$J$4="yes",'Data Transformation'!F5863,'Data Transformation'!D5863)</f>
        <v>0</v>
      </c>
      <c r="I5863" t="str">
        <f t="shared" si="304"/>
        <v/>
      </c>
    </row>
    <row r="5864" spans="2:9" x14ac:dyDescent="0.55000000000000004">
      <c r="B5864" t="b">
        <f>IF('Input and Summary Results'!D5446=0,FALSE,'Input and Summary Results'!$B5446)</f>
        <v>0</v>
      </c>
      <c r="C5864" t="b">
        <f>IF(OR(B5864=0,'Input and Summary Results'!D5446=0,'Input and Summary Results'!D5446=""),FALSE,'Input and Summary Results'!$D5446)</f>
        <v>0</v>
      </c>
      <c r="D5864" t="b">
        <f>IF(OR(B5864=0,'Input and Summary Results'!E5446=0),FALSE,'Input and Summary Results'!$E5446)</f>
        <v>0</v>
      </c>
      <c r="E5864" t="b">
        <f t="shared" si="302"/>
        <v>0</v>
      </c>
      <c r="F5864" t="b">
        <f t="shared" si="303"/>
        <v>0</v>
      </c>
      <c r="G5864" t="b">
        <f>IF('Input and Summary Results'!$J$4="yes",IF(C5864=FALSE,FALSE,IF('Data Transformation'!E5864&lt;$R$10,E5864,$R$10)),IF(C5864=FALSE,FALSE,IF(C5864&lt;$R$10,C5864,$R$10)))</f>
        <v>0</v>
      </c>
      <c r="H5864" t="b">
        <f>IF('Input and Summary Results'!$J$4="yes",'Data Transformation'!F5864,'Data Transformation'!D5864)</f>
        <v>0</v>
      </c>
      <c r="I5864" t="str">
        <f t="shared" si="304"/>
        <v/>
      </c>
    </row>
    <row r="5865" spans="2:9" x14ac:dyDescent="0.55000000000000004">
      <c r="B5865" t="b">
        <f>IF('Input and Summary Results'!D5447=0,FALSE,'Input and Summary Results'!$B5447)</f>
        <v>0</v>
      </c>
      <c r="C5865" t="b">
        <f>IF(OR(B5865=0,'Input and Summary Results'!D5447=0,'Input and Summary Results'!D5447=""),FALSE,'Input and Summary Results'!$D5447)</f>
        <v>0</v>
      </c>
      <c r="D5865" t="b">
        <f>IF(OR(B5865=0,'Input and Summary Results'!E5447=0),FALSE,'Input and Summary Results'!$E5447)</f>
        <v>0</v>
      </c>
      <c r="E5865" t="b">
        <f t="shared" si="302"/>
        <v>0</v>
      </c>
      <c r="F5865" t="b">
        <f t="shared" si="303"/>
        <v>0</v>
      </c>
      <c r="G5865" t="b">
        <f>IF('Input and Summary Results'!$J$4="yes",IF(C5865=FALSE,FALSE,IF('Data Transformation'!E5865&lt;$R$10,E5865,$R$10)),IF(C5865=FALSE,FALSE,IF(C5865&lt;$R$10,C5865,$R$10)))</f>
        <v>0</v>
      </c>
      <c r="H5865" t="b">
        <f>IF('Input and Summary Results'!$J$4="yes",'Data Transformation'!F5865,'Data Transformation'!D5865)</f>
        <v>0</v>
      </c>
      <c r="I5865" t="str">
        <f t="shared" si="304"/>
        <v/>
      </c>
    </row>
    <row r="5866" spans="2:9" x14ac:dyDescent="0.55000000000000004">
      <c r="B5866" t="b">
        <f>IF('Input and Summary Results'!D5448=0,FALSE,'Input and Summary Results'!$B5448)</f>
        <v>0</v>
      </c>
      <c r="C5866" t="b">
        <f>IF(OR(B5866=0,'Input and Summary Results'!D5448=0,'Input and Summary Results'!D5448=""),FALSE,'Input and Summary Results'!$D5448)</f>
        <v>0</v>
      </c>
      <c r="D5866" t="b">
        <f>IF(OR(B5866=0,'Input and Summary Results'!E5448=0),FALSE,'Input and Summary Results'!$E5448)</f>
        <v>0</v>
      </c>
      <c r="E5866" t="b">
        <f t="shared" ref="E5866:E5929" si="305">IF(C5866=FALSE,FALSE,LOG10(C5866))</f>
        <v>0</v>
      </c>
      <c r="F5866" t="b">
        <f t="shared" ref="F5866:F5929" si="306">IF(D5866=FALSE, FALSE,0.434*D5866/C5866)</f>
        <v>0</v>
      </c>
      <c r="G5866" t="b">
        <f>IF('Input and Summary Results'!$J$4="yes",IF(C5866=FALSE,FALSE,IF('Data Transformation'!E5866&lt;$R$10,E5866,$R$10)),IF(C5866=FALSE,FALSE,IF(C5866&lt;$R$10,C5866,$R$10)))</f>
        <v>0</v>
      </c>
      <c r="H5866" t="b">
        <f>IF('Input and Summary Results'!$J$4="yes",'Data Transformation'!F5866,'Data Transformation'!D5866)</f>
        <v>0</v>
      </c>
      <c r="I5866" t="str">
        <f t="shared" si="304"/>
        <v/>
      </c>
    </row>
    <row r="5867" spans="2:9" x14ac:dyDescent="0.55000000000000004">
      <c r="B5867" t="b">
        <f>IF('Input and Summary Results'!D5449=0,FALSE,'Input and Summary Results'!$B5449)</f>
        <v>0</v>
      </c>
      <c r="C5867" t="b">
        <f>IF(OR(B5867=0,'Input and Summary Results'!D5449=0,'Input and Summary Results'!D5449=""),FALSE,'Input and Summary Results'!$D5449)</f>
        <v>0</v>
      </c>
      <c r="D5867" t="b">
        <f>IF(OR(B5867=0,'Input and Summary Results'!E5449=0),FALSE,'Input and Summary Results'!$E5449)</f>
        <v>0</v>
      </c>
      <c r="E5867" t="b">
        <f t="shared" si="305"/>
        <v>0</v>
      </c>
      <c r="F5867" t="b">
        <f t="shared" si="306"/>
        <v>0</v>
      </c>
      <c r="G5867" t="b">
        <f>IF('Input and Summary Results'!$J$4="yes",IF(C5867=FALSE,FALSE,IF('Data Transformation'!E5867&lt;$R$10,E5867,$R$10)),IF(C5867=FALSE,FALSE,IF(C5867&lt;$R$10,C5867,$R$10)))</f>
        <v>0</v>
      </c>
      <c r="H5867" t="b">
        <f>IF('Input and Summary Results'!$J$4="yes",'Data Transformation'!F5867,'Data Transformation'!D5867)</f>
        <v>0</v>
      </c>
      <c r="I5867" t="str">
        <f t="shared" si="304"/>
        <v/>
      </c>
    </row>
    <row r="5868" spans="2:9" x14ac:dyDescent="0.55000000000000004">
      <c r="B5868" t="b">
        <f>IF('Input and Summary Results'!D5450=0,FALSE,'Input and Summary Results'!$B5450)</f>
        <v>0</v>
      </c>
      <c r="C5868" t="b">
        <f>IF(OR(B5868=0,'Input and Summary Results'!D5450=0,'Input and Summary Results'!D5450=""),FALSE,'Input and Summary Results'!$D5450)</f>
        <v>0</v>
      </c>
      <c r="D5868" t="b">
        <f>IF(OR(B5868=0,'Input and Summary Results'!E5450=0),FALSE,'Input and Summary Results'!$E5450)</f>
        <v>0</v>
      </c>
      <c r="E5868" t="b">
        <f t="shared" si="305"/>
        <v>0</v>
      </c>
      <c r="F5868" t="b">
        <f t="shared" si="306"/>
        <v>0</v>
      </c>
      <c r="G5868" t="b">
        <f>IF('Input and Summary Results'!$J$4="yes",IF(C5868=FALSE,FALSE,IF('Data Transformation'!E5868&lt;$R$10,E5868,$R$10)),IF(C5868=FALSE,FALSE,IF(C5868&lt;$R$10,C5868,$R$10)))</f>
        <v>0</v>
      </c>
      <c r="H5868" t="b">
        <f>IF('Input and Summary Results'!$J$4="yes",'Data Transformation'!F5868,'Data Transformation'!D5868)</f>
        <v>0</v>
      </c>
      <c r="I5868" t="str">
        <f t="shared" si="304"/>
        <v/>
      </c>
    </row>
    <row r="5869" spans="2:9" x14ac:dyDescent="0.55000000000000004">
      <c r="B5869" t="b">
        <f>IF('Input and Summary Results'!D5451=0,FALSE,'Input and Summary Results'!$B5451)</f>
        <v>0</v>
      </c>
      <c r="C5869" t="b">
        <f>IF(OR(B5869=0,'Input and Summary Results'!D5451=0,'Input and Summary Results'!D5451=""),FALSE,'Input and Summary Results'!$D5451)</f>
        <v>0</v>
      </c>
      <c r="D5869" t="b">
        <f>IF(OR(B5869=0,'Input and Summary Results'!E5451=0),FALSE,'Input and Summary Results'!$E5451)</f>
        <v>0</v>
      </c>
      <c r="E5869" t="b">
        <f t="shared" si="305"/>
        <v>0</v>
      </c>
      <c r="F5869" t="b">
        <f t="shared" si="306"/>
        <v>0</v>
      </c>
      <c r="G5869" t="b">
        <f>IF('Input and Summary Results'!$J$4="yes",IF(C5869=FALSE,FALSE,IF('Data Transformation'!E5869&lt;$R$10,E5869,$R$10)),IF(C5869=FALSE,FALSE,IF(C5869&lt;$R$10,C5869,$R$10)))</f>
        <v>0</v>
      </c>
      <c r="H5869" t="b">
        <f>IF('Input and Summary Results'!$J$4="yes",'Data Transformation'!F5869,'Data Transformation'!D5869)</f>
        <v>0</v>
      </c>
      <c r="I5869" t="str">
        <f t="shared" si="304"/>
        <v/>
      </c>
    </row>
    <row r="5870" spans="2:9" x14ac:dyDescent="0.55000000000000004">
      <c r="B5870" t="b">
        <f>IF('Input and Summary Results'!D5452=0,FALSE,'Input and Summary Results'!$B5452)</f>
        <v>0</v>
      </c>
      <c r="C5870" t="b">
        <f>IF(OR(B5870=0,'Input and Summary Results'!D5452=0,'Input and Summary Results'!D5452=""),FALSE,'Input and Summary Results'!$D5452)</f>
        <v>0</v>
      </c>
      <c r="D5870" t="b">
        <f>IF(OR(B5870=0,'Input and Summary Results'!E5452=0),FALSE,'Input and Summary Results'!$E5452)</f>
        <v>0</v>
      </c>
      <c r="E5870" t="b">
        <f t="shared" si="305"/>
        <v>0</v>
      </c>
      <c r="F5870" t="b">
        <f t="shared" si="306"/>
        <v>0</v>
      </c>
      <c r="G5870" t="b">
        <f>IF('Input and Summary Results'!$J$4="yes",IF(C5870=FALSE,FALSE,IF('Data Transformation'!E5870&lt;$R$10,E5870,$R$10)),IF(C5870=FALSE,FALSE,IF(C5870&lt;$R$10,C5870,$R$10)))</f>
        <v>0</v>
      </c>
      <c r="H5870" t="b">
        <f>IF('Input and Summary Results'!$J$4="yes",'Data Transformation'!F5870,'Data Transformation'!D5870)</f>
        <v>0</v>
      </c>
      <c r="I5870" t="str">
        <f t="shared" si="304"/>
        <v/>
      </c>
    </row>
    <row r="5871" spans="2:9" x14ac:dyDescent="0.55000000000000004">
      <c r="B5871" t="b">
        <f>IF('Input and Summary Results'!D5453=0,FALSE,'Input and Summary Results'!$B5453)</f>
        <v>0</v>
      </c>
      <c r="C5871" t="b">
        <f>IF(OR(B5871=0,'Input and Summary Results'!D5453=0,'Input and Summary Results'!D5453=""),FALSE,'Input and Summary Results'!$D5453)</f>
        <v>0</v>
      </c>
      <c r="D5871" t="b">
        <f>IF(OR(B5871=0,'Input and Summary Results'!E5453=0),FALSE,'Input and Summary Results'!$E5453)</f>
        <v>0</v>
      </c>
      <c r="E5871" t="b">
        <f t="shared" si="305"/>
        <v>0</v>
      </c>
      <c r="F5871" t="b">
        <f t="shared" si="306"/>
        <v>0</v>
      </c>
      <c r="G5871" t="b">
        <f>IF('Input and Summary Results'!$J$4="yes",IF(C5871=FALSE,FALSE,IF('Data Transformation'!E5871&lt;$R$10,E5871,$R$10)),IF(C5871=FALSE,FALSE,IF(C5871&lt;$R$10,C5871,$R$10)))</f>
        <v>0</v>
      </c>
      <c r="H5871" t="b">
        <f>IF('Input and Summary Results'!$J$4="yes",'Data Transformation'!F5871,'Data Transformation'!D5871)</f>
        <v>0</v>
      </c>
      <c r="I5871" t="str">
        <f t="shared" si="304"/>
        <v/>
      </c>
    </row>
    <row r="5872" spans="2:9" x14ac:dyDescent="0.55000000000000004">
      <c r="B5872" t="b">
        <f>IF('Input and Summary Results'!D5454=0,FALSE,'Input and Summary Results'!$B5454)</f>
        <v>0</v>
      </c>
      <c r="C5872" t="b">
        <f>IF(OR(B5872=0,'Input and Summary Results'!D5454=0,'Input and Summary Results'!D5454=""),FALSE,'Input and Summary Results'!$D5454)</f>
        <v>0</v>
      </c>
      <c r="D5872" t="b">
        <f>IF(OR(B5872=0,'Input and Summary Results'!E5454=0),FALSE,'Input and Summary Results'!$E5454)</f>
        <v>0</v>
      </c>
      <c r="E5872" t="b">
        <f t="shared" si="305"/>
        <v>0</v>
      </c>
      <c r="F5872" t="b">
        <f t="shared" si="306"/>
        <v>0</v>
      </c>
      <c r="G5872" t="b">
        <f>IF('Input and Summary Results'!$J$4="yes",IF(C5872=FALSE,FALSE,IF('Data Transformation'!E5872&lt;$R$10,E5872,$R$10)),IF(C5872=FALSE,FALSE,IF(C5872&lt;$R$10,C5872,$R$10)))</f>
        <v>0</v>
      </c>
      <c r="H5872" t="b">
        <f>IF('Input and Summary Results'!$J$4="yes",'Data Transformation'!F5872,'Data Transformation'!D5872)</f>
        <v>0</v>
      </c>
      <c r="I5872" t="str">
        <f t="shared" si="304"/>
        <v/>
      </c>
    </row>
    <row r="5873" spans="2:9" x14ac:dyDescent="0.55000000000000004">
      <c r="B5873" t="b">
        <f>IF('Input and Summary Results'!D5455=0,FALSE,'Input and Summary Results'!$B5455)</f>
        <v>0</v>
      </c>
      <c r="C5873" t="b">
        <f>IF(OR(B5873=0,'Input and Summary Results'!D5455=0,'Input and Summary Results'!D5455=""),FALSE,'Input and Summary Results'!$D5455)</f>
        <v>0</v>
      </c>
      <c r="D5873" t="b">
        <f>IF(OR(B5873=0,'Input and Summary Results'!E5455=0),FALSE,'Input and Summary Results'!$E5455)</f>
        <v>0</v>
      </c>
      <c r="E5873" t="b">
        <f t="shared" si="305"/>
        <v>0</v>
      </c>
      <c r="F5873" t="b">
        <f t="shared" si="306"/>
        <v>0</v>
      </c>
      <c r="G5873" t="b">
        <f>IF('Input and Summary Results'!$J$4="yes",IF(C5873=FALSE,FALSE,IF('Data Transformation'!E5873&lt;$R$10,E5873,$R$10)),IF(C5873=FALSE,FALSE,IF(C5873&lt;$R$10,C5873,$R$10)))</f>
        <v>0</v>
      </c>
      <c r="H5873" t="b">
        <f>IF('Input and Summary Results'!$J$4="yes",'Data Transformation'!F5873,'Data Transformation'!D5873)</f>
        <v>0</v>
      </c>
      <c r="I5873" t="str">
        <f t="shared" si="304"/>
        <v/>
      </c>
    </row>
    <row r="5874" spans="2:9" x14ac:dyDescent="0.55000000000000004">
      <c r="B5874" t="b">
        <f>IF('Input and Summary Results'!D5456=0,FALSE,'Input and Summary Results'!$B5456)</f>
        <v>0</v>
      </c>
      <c r="C5874" t="b">
        <f>IF(OR(B5874=0,'Input and Summary Results'!D5456=0,'Input and Summary Results'!D5456=""),FALSE,'Input and Summary Results'!$D5456)</f>
        <v>0</v>
      </c>
      <c r="D5874" t="b">
        <f>IF(OR(B5874=0,'Input and Summary Results'!E5456=0),FALSE,'Input and Summary Results'!$E5456)</f>
        <v>0</v>
      </c>
      <c r="E5874" t="b">
        <f t="shared" si="305"/>
        <v>0</v>
      </c>
      <c r="F5874" t="b">
        <f t="shared" si="306"/>
        <v>0</v>
      </c>
      <c r="G5874" t="b">
        <f>IF('Input and Summary Results'!$J$4="yes",IF(C5874=FALSE,FALSE,IF('Data Transformation'!E5874&lt;$R$10,E5874,$R$10)),IF(C5874=FALSE,FALSE,IF(C5874&lt;$R$10,C5874,$R$10)))</f>
        <v>0</v>
      </c>
      <c r="H5874" t="b">
        <f>IF('Input and Summary Results'!$J$4="yes",'Data Transformation'!F5874,'Data Transformation'!D5874)</f>
        <v>0</v>
      </c>
      <c r="I5874" t="str">
        <f t="shared" si="304"/>
        <v/>
      </c>
    </row>
    <row r="5875" spans="2:9" x14ac:dyDescent="0.55000000000000004">
      <c r="B5875" t="b">
        <f>IF('Input and Summary Results'!D5457=0,FALSE,'Input and Summary Results'!$B5457)</f>
        <v>0</v>
      </c>
      <c r="C5875" t="b">
        <f>IF(OR(B5875=0,'Input and Summary Results'!D5457=0,'Input and Summary Results'!D5457=""),FALSE,'Input and Summary Results'!$D5457)</f>
        <v>0</v>
      </c>
      <c r="D5875" t="b">
        <f>IF(OR(B5875=0,'Input and Summary Results'!E5457=0),FALSE,'Input and Summary Results'!$E5457)</f>
        <v>0</v>
      </c>
      <c r="E5875" t="b">
        <f t="shared" si="305"/>
        <v>0</v>
      </c>
      <c r="F5875" t="b">
        <f t="shared" si="306"/>
        <v>0</v>
      </c>
      <c r="G5875" t="b">
        <f>IF('Input and Summary Results'!$J$4="yes",IF(C5875=FALSE,FALSE,IF('Data Transformation'!E5875&lt;$R$10,E5875,$R$10)),IF(C5875=FALSE,FALSE,IF(C5875&lt;$R$10,C5875,$R$10)))</f>
        <v>0</v>
      </c>
      <c r="H5875" t="b">
        <f>IF('Input and Summary Results'!$J$4="yes",'Data Transformation'!F5875,'Data Transformation'!D5875)</f>
        <v>0</v>
      </c>
      <c r="I5875" t="str">
        <f t="shared" si="304"/>
        <v/>
      </c>
    </row>
    <row r="5876" spans="2:9" x14ac:dyDescent="0.55000000000000004">
      <c r="B5876" t="b">
        <f>IF('Input and Summary Results'!D5458=0,FALSE,'Input and Summary Results'!$B5458)</f>
        <v>0</v>
      </c>
      <c r="C5876" t="b">
        <f>IF(OR(B5876=0,'Input and Summary Results'!D5458=0,'Input and Summary Results'!D5458=""),FALSE,'Input and Summary Results'!$D5458)</f>
        <v>0</v>
      </c>
      <c r="D5876" t="b">
        <f>IF(OR(B5876=0,'Input and Summary Results'!E5458=0),FALSE,'Input and Summary Results'!$E5458)</f>
        <v>0</v>
      </c>
      <c r="E5876" t="b">
        <f t="shared" si="305"/>
        <v>0</v>
      </c>
      <c r="F5876" t="b">
        <f t="shared" si="306"/>
        <v>0</v>
      </c>
      <c r="G5876" t="b">
        <f>IF('Input and Summary Results'!$J$4="yes",IF(C5876=FALSE,FALSE,IF('Data Transformation'!E5876&lt;$R$10,E5876,$R$10)),IF(C5876=FALSE,FALSE,IF(C5876&lt;$R$10,C5876,$R$10)))</f>
        <v>0</v>
      </c>
      <c r="H5876" t="b">
        <f>IF('Input and Summary Results'!$J$4="yes",'Data Transformation'!F5876,'Data Transformation'!D5876)</f>
        <v>0</v>
      </c>
      <c r="I5876" t="str">
        <f t="shared" si="304"/>
        <v/>
      </c>
    </row>
    <row r="5877" spans="2:9" x14ac:dyDescent="0.55000000000000004">
      <c r="B5877" t="b">
        <f>IF('Input and Summary Results'!D5459=0,FALSE,'Input and Summary Results'!$B5459)</f>
        <v>0</v>
      </c>
      <c r="C5877" t="b">
        <f>IF(OR(B5877=0,'Input and Summary Results'!D5459=0,'Input and Summary Results'!D5459=""),FALSE,'Input and Summary Results'!$D5459)</f>
        <v>0</v>
      </c>
      <c r="D5877" t="b">
        <f>IF(OR(B5877=0,'Input and Summary Results'!E5459=0),FALSE,'Input and Summary Results'!$E5459)</f>
        <v>0</v>
      </c>
      <c r="E5877" t="b">
        <f t="shared" si="305"/>
        <v>0</v>
      </c>
      <c r="F5877" t="b">
        <f t="shared" si="306"/>
        <v>0</v>
      </c>
      <c r="G5877" t="b">
        <f>IF('Input and Summary Results'!$J$4="yes",IF(C5877=FALSE,FALSE,IF('Data Transformation'!E5877&lt;$R$10,E5877,$R$10)),IF(C5877=FALSE,FALSE,IF(C5877&lt;$R$10,C5877,$R$10)))</f>
        <v>0</v>
      </c>
      <c r="H5877" t="b">
        <f>IF('Input and Summary Results'!$J$4="yes",'Data Transformation'!F5877,'Data Transformation'!D5877)</f>
        <v>0</v>
      </c>
      <c r="I5877" t="str">
        <f t="shared" si="304"/>
        <v/>
      </c>
    </row>
    <row r="5878" spans="2:9" x14ac:dyDescent="0.55000000000000004">
      <c r="B5878" t="b">
        <f>IF('Input and Summary Results'!D5460=0,FALSE,'Input and Summary Results'!$B5460)</f>
        <v>0</v>
      </c>
      <c r="C5878" t="b">
        <f>IF(OR(B5878=0,'Input and Summary Results'!D5460=0,'Input and Summary Results'!D5460=""),FALSE,'Input and Summary Results'!$D5460)</f>
        <v>0</v>
      </c>
      <c r="D5878" t="b">
        <f>IF(OR(B5878=0,'Input and Summary Results'!E5460=0),FALSE,'Input and Summary Results'!$E5460)</f>
        <v>0</v>
      </c>
      <c r="E5878" t="b">
        <f t="shared" si="305"/>
        <v>0</v>
      </c>
      <c r="F5878" t="b">
        <f t="shared" si="306"/>
        <v>0</v>
      </c>
      <c r="G5878" t="b">
        <f>IF('Input and Summary Results'!$J$4="yes",IF(C5878=FALSE,FALSE,IF('Data Transformation'!E5878&lt;$R$10,E5878,$R$10)),IF(C5878=FALSE,FALSE,IF(C5878&lt;$R$10,C5878,$R$10)))</f>
        <v>0</v>
      </c>
      <c r="H5878" t="b">
        <f>IF('Input and Summary Results'!$J$4="yes",'Data Transformation'!F5878,'Data Transformation'!D5878)</f>
        <v>0</v>
      </c>
      <c r="I5878" t="str">
        <f t="shared" si="304"/>
        <v/>
      </c>
    </row>
    <row r="5879" spans="2:9" x14ac:dyDescent="0.55000000000000004">
      <c r="B5879" t="b">
        <f>IF('Input and Summary Results'!D5461=0,FALSE,'Input and Summary Results'!$B5461)</f>
        <v>0</v>
      </c>
      <c r="C5879" t="b">
        <f>IF(OR(B5879=0,'Input and Summary Results'!D5461=0,'Input and Summary Results'!D5461=""),FALSE,'Input and Summary Results'!$D5461)</f>
        <v>0</v>
      </c>
      <c r="D5879" t="b">
        <f>IF(OR(B5879=0,'Input and Summary Results'!E5461=0),FALSE,'Input and Summary Results'!$E5461)</f>
        <v>0</v>
      </c>
      <c r="E5879" t="b">
        <f t="shared" si="305"/>
        <v>0</v>
      </c>
      <c r="F5879" t="b">
        <f t="shared" si="306"/>
        <v>0</v>
      </c>
      <c r="G5879" t="b">
        <f>IF('Input and Summary Results'!$J$4="yes",IF(C5879=FALSE,FALSE,IF('Data Transformation'!E5879&lt;$R$10,E5879,$R$10)),IF(C5879=FALSE,FALSE,IF(C5879&lt;$R$10,C5879,$R$10)))</f>
        <v>0</v>
      </c>
      <c r="H5879" t="b">
        <f>IF('Input and Summary Results'!$J$4="yes",'Data Transformation'!F5879,'Data Transformation'!D5879)</f>
        <v>0</v>
      </c>
      <c r="I5879" t="str">
        <f t="shared" si="304"/>
        <v/>
      </c>
    </row>
    <row r="5880" spans="2:9" x14ac:dyDescent="0.55000000000000004">
      <c r="B5880" t="b">
        <f>IF('Input and Summary Results'!D5462=0,FALSE,'Input and Summary Results'!$B5462)</f>
        <v>0</v>
      </c>
      <c r="C5880" t="b">
        <f>IF(OR(B5880=0,'Input and Summary Results'!D5462=0,'Input and Summary Results'!D5462=""),FALSE,'Input and Summary Results'!$D5462)</f>
        <v>0</v>
      </c>
      <c r="D5880" t="b">
        <f>IF(OR(B5880=0,'Input and Summary Results'!E5462=0),FALSE,'Input and Summary Results'!$E5462)</f>
        <v>0</v>
      </c>
      <c r="E5880" t="b">
        <f t="shared" si="305"/>
        <v>0</v>
      </c>
      <c r="F5880" t="b">
        <f t="shared" si="306"/>
        <v>0</v>
      </c>
      <c r="G5880" t="b">
        <f>IF('Input and Summary Results'!$J$4="yes",IF(C5880=FALSE,FALSE,IF('Data Transformation'!E5880&lt;$R$10,E5880,$R$10)),IF(C5880=FALSE,FALSE,IF(C5880&lt;$R$10,C5880,$R$10)))</f>
        <v>0</v>
      </c>
      <c r="H5880" t="b">
        <f>IF('Input and Summary Results'!$J$4="yes",'Data Transformation'!F5880,'Data Transformation'!D5880)</f>
        <v>0</v>
      </c>
      <c r="I5880" t="str">
        <f t="shared" si="304"/>
        <v/>
      </c>
    </row>
    <row r="5881" spans="2:9" x14ac:dyDescent="0.55000000000000004">
      <c r="B5881" t="b">
        <f>IF('Input and Summary Results'!D5463=0,FALSE,'Input and Summary Results'!$B5463)</f>
        <v>0</v>
      </c>
      <c r="C5881" t="b">
        <f>IF(OR(B5881=0,'Input and Summary Results'!D5463=0,'Input and Summary Results'!D5463=""),FALSE,'Input and Summary Results'!$D5463)</f>
        <v>0</v>
      </c>
      <c r="D5881" t="b">
        <f>IF(OR(B5881=0,'Input and Summary Results'!E5463=0),FALSE,'Input and Summary Results'!$E5463)</f>
        <v>0</v>
      </c>
      <c r="E5881" t="b">
        <f t="shared" si="305"/>
        <v>0</v>
      </c>
      <c r="F5881" t="b">
        <f t="shared" si="306"/>
        <v>0</v>
      </c>
      <c r="G5881" t="b">
        <f>IF('Input and Summary Results'!$J$4="yes",IF(C5881=FALSE,FALSE,IF('Data Transformation'!E5881&lt;$R$10,E5881,$R$10)),IF(C5881=FALSE,FALSE,IF(C5881&lt;$R$10,C5881,$R$10)))</f>
        <v>0</v>
      </c>
      <c r="H5881" t="b">
        <f>IF('Input and Summary Results'!$J$4="yes",'Data Transformation'!F5881,'Data Transformation'!D5881)</f>
        <v>0</v>
      </c>
      <c r="I5881" t="str">
        <f t="shared" si="304"/>
        <v/>
      </c>
    </row>
    <row r="5882" spans="2:9" x14ac:dyDescent="0.55000000000000004">
      <c r="B5882" t="b">
        <f>IF('Input and Summary Results'!D5464=0,FALSE,'Input and Summary Results'!$B5464)</f>
        <v>0</v>
      </c>
      <c r="C5882" t="b">
        <f>IF(OR(B5882=0,'Input and Summary Results'!D5464=0,'Input and Summary Results'!D5464=""),FALSE,'Input and Summary Results'!$D5464)</f>
        <v>0</v>
      </c>
      <c r="D5882" t="b">
        <f>IF(OR(B5882=0,'Input and Summary Results'!E5464=0),FALSE,'Input and Summary Results'!$E5464)</f>
        <v>0</v>
      </c>
      <c r="E5882" t="b">
        <f t="shared" si="305"/>
        <v>0</v>
      </c>
      <c r="F5882" t="b">
        <f t="shared" si="306"/>
        <v>0</v>
      </c>
      <c r="G5882" t="b">
        <f>IF('Input and Summary Results'!$J$4="yes",IF(C5882=FALSE,FALSE,IF('Data Transformation'!E5882&lt;$R$10,E5882,$R$10)),IF(C5882=FALSE,FALSE,IF(C5882&lt;$R$10,C5882,$R$10)))</f>
        <v>0</v>
      </c>
      <c r="H5882" t="b">
        <f>IF('Input and Summary Results'!$J$4="yes",'Data Transformation'!F5882,'Data Transformation'!D5882)</f>
        <v>0</v>
      </c>
      <c r="I5882" t="str">
        <f t="shared" si="304"/>
        <v/>
      </c>
    </row>
    <row r="5883" spans="2:9" x14ac:dyDescent="0.55000000000000004">
      <c r="B5883" t="b">
        <f>IF('Input and Summary Results'!D5465=0,FALSE,'Input and Summary Results'!$B5465)</f>
        <v>0</v>
      </c>
      <c r="C5883" t="b">
        <f>IF(OR(B5883=0,'Input and Summary Results'!D5465=0,'Input and Summary Results'!D5465=""),FALSE,'Input and Summary Results'!$D5465)</f>
        <v>0</v>
      </c>
      <c r="D5883" t="b">
        <f>IF(OR(B5883=0,'Input and Summary Results'!E5465=0),FALSE,'Input and Summary Results'!$E5465)</f>
        <v>0</v>
      </c>
      <c r="E5883" t="b">
        <f t="shared" si="305"/>
        <v>0</v>
      </c>
      <c r="F5883" t="b">
        <f t="shared" si="306"/>
        <v>0</v>
      </c>
      <c r="G5883" t="b">
        <f>IF('Input and Summary Results'!$J$4="yes",IF(C5883=FALSE,FALSE,IF('Data Transformation'!E5883&lt;$R$10,E5883,$R$10)),IF(C5883=FALSE,FALSE,IF(C5883&lt;$R$10,C5883,$R$10)))</f>
        <v>0</v>
      </c>
      <c r="H5883" t="b">
        <f>IF('Input and Summary Results'!$J$4="yes",'Data Transformation'!F5883,'Data Transformation'!D5883)</f>
        <v>0</v>
      </c>
      <c r="I5883" t="str">
        <f t="shared" si="304"/>
        <v/>
      </c>
    </row>
    <row r="5884" spans="2:9" x14ac:dyDescent="0.55000000000000004">
      <c r="B5884" t="b">
        <f>IF('Input and Summary Results'!D5466=0,FALSE,'Input and Summary Results'!$B5466)</f>
        <v>0</v>
      </c>
      <c r="C5884" t="b">
        <f>IF(OR(B5884=0,'Input and Summary Results'!D5466=0,'Input and Summary Results'!D5466=""),FALSE,'Input and Summary Results'!$D5466)</f>
        <v>0</v>
      </c>
      <c r="D5884" t="b">
        <f>IF(OR(B5884=0,'Input and Summary Results'!E5466=0),FALSE,'Input and Summary Results'!$E5466)</f>
        <v>0</v>
      </c>
      <c r="E5884" t="b">
        <f t="shared" si="305"/>
        <v>0</v>
      </c>
      <c r="F5884" t="b">
        <f t="shared" si="306"/>
        <v>0</v>
      </c>
      <c r="G5884" t="b">
        <f>IF('Input and Summary Results'!$J$4="yes",IF(C5884=FALSE,FALSE,IF('Data Transformation'!E5884&lt;$R$10,E5884,$R$10)),IF(C5884=FALSE,FALSE,IF(C5884&lt;$R$10,C5884,$R$10)))</f>
        <v>0</v>
      </c>
      <c r="H5884" t="b">
        <f>IF('Input and Summary Results'!$J$4="yes",'Data Transformation'!F5884,'Data Transformation'!D5884)</f>
        <v>0</v>
      </c>
      <c r="I5884" t="str">
        <f t="shared" si="304"/>
        <v/>
      </c>
    </row>
    <row r="5885" spans="2:9" x14ac:dyDescent="0.55000000000000004">
      <c r="B5885" t="b">
        <f>IF('Input and Summary Results'!D5467=0,FALSE,'Input and Summary Results'!$B5467)</f>
        <v>0</v>
      </c>
      <c r="C5885" t="b">
        <f>IF(OR(B5885=0,'Input and Summary Results'!D5467=0,'Input and Summary Results'!D5467=""),FALSE,'Input and Summary Results'!$D5467)</f>
        <v>0</v>
      </c>
      <c r="D5885" t="b">
        <f>IF(OR(B5885=0,'Input and Summary Results'!E5467=0),FALSE,'Input and Summary Results'!$E5467)</f>
        <v>0</v>
      </c>
      <c r="E5885" t="b">
        <f t="shared" si="305"/>
        <v>0</v>
      </c>
      <c r="F5885" t="b">
        <f t="shared" si="306"/>
        <v>0</v>
      </c>
      <c r="G5885" t="b">
        <f>IF('Input and Summary Results'!$J$4="yes",IF(C5885=FALSE,FALSE,IF('Data Transformation'!E5885&lt;$R$10,E5885,$R$10)),IF(C5885=FALSE,FALSE,IF(C5885&lt;$R$10,C5885,$R$10)))</f>
        <v>0</v>
      </c>
      <c r="H5885" t="b">
        <f>IF('Input and Summary Results'!$J$4="yes",'Data Transformation'!F5885,'Data Transformation'!D5885)</f>
        <v>0</v>
      </c>
      <c r="I5885" t="str">
        <f t="shared" si="304"/>
        <v/>
      </c>
    </row>
    <row r="5886" spans="2:9" x14ac:dyDescent="0.55000000000000004">
      <c r="B5886" t="b">
        <f>IF('Input and Summary Results'!D5468=0,FALSE,'Input and Summary Results'!$B5468)</f>
        <v>0</v>
      </c>
      <c r="C5886" t="b">
        <f>IF(OR(B5886=0,'Input and Summary Results'!D5468=0,'Input and Summary Results'!D5468=""),FALSE,'Input and Summary Results'!$D5468)</f>
        <v>0</v>
      </c>
      <c r="D5886" t="b">
        <f>IF(OR(B5886=0,'Input and Summary Results'!E5468=0),FALSE,'Input and Summary Results'!$E5468)</f>
        <v>0</v>
      </c>
      <c r="E5886" t="b">
        <f t="shared" si="305"/>
        <v>0</v>
      </c>
      <c r="F5886" t="b">
        <f t="shared" si="306"/>
        <v>0</v>
      </c>
      <c r="G5886" t="b">
        <f>IF('Input and Summary Results'!$J$4="yes",IF(C5886=FALSE,FALSE,IF('Data Transformation'!E5886&lt;$R$10,E5886,$R$10)),IF(C5886=FALSE,FALSE,IF(C5886&lt;$R$10,C5886,$R$10)))</f>
        <v>0</v>
      </c>
      <c r="H5886" t="b">
        <f>IF('Input and Summary Results'!$J$4="yes",'Data Transformation'!F5886,'Data Transformation'!D5886)</f>
        <v>0</v>
      </c>
      <c r="I5886" t="str">
        <f t="shared" si="304"/>
        <v/>
      </c>
    </row>
    <row r="5887" spans="2:9" x14ac:dyDescent="0.55000000000000004">
      <c r="B5887" t="b">
        <f>IF('Input and Summary Results'!D5469=0,FALSE,'Input and Summary Results'!$B5469)</f>
        <v>0</v>
      </c>
      <c r="C5887" t="b">
        <f>IF(OR(B5887=0,'Input and Summary Results'!D5469=0,'Input and Summary Results'!D5469=""),FALSE,'Input and Summary Results'!$D5469)</f>
        <v>0</v>
      </c>
      <c r="D5887" t="b">
        <f>IF(OR(B5887=0,'Input and Summary Results'!E5469=0),FALSE,'Input and Summary Results'!$E5469)</f>
        <v>0</v>
      </c>
      <c r="E5887" t="b">
        <f t="shared" si="305"/>
        <v>0</v>
      </c>
      <c r="F5887" t="b">
        <f t="shared" si="306"/>
        <v>0</v>
      </c>
      <c r="G5887" t="b">
        <f>IF('Input and Summary Results'!$J$4="yes",IF(C5887=FALSE,FALSE,IF('Data Transformation'!E5887&lt;$R$10,E5887,$R$10)),IF(C5887=FALSE,FALSE,IF(C5887&lt;$R$10,C5887,$R$10)))</f>
        <v>0</v>
      </c>
      <c r="H5887" t="b">
        <f>IF('Input and Summary Results'!$J$4="yes",'Data Transformation'!F5887,'Data Transformation'!D5887)</f>
        <v>0</v>
      </c>
      <c r="I5887" t="str">
        <f t="shared" si="304"/>
        <v/>
      </c>
    </row>
    <row r="5888" spans="2:9" x14ac:dyDescent="0.55000000000000004">
      <c r="B5888" t="b">
        <f>IF('Input and Summary Results'!D5470=0,FALSE,'Input and Summary Results'!$B5470)</f>
        <v>0</v>
      </c>
      <c r="C5888" t="b">
        <f>IF(OR(B5888=0,'Input and Summary Results'!D5470=0,'Input and Summary Results'!D5470=""),FALSE,'Input and Summary Results'!$D5470)</f>
        <v>0</v>
      </c>
      <c r="D5888" t="b">
        <f>IF(OR(B5888=0,'Input and Summary Results'!E5470=0),FALSE,'Input and Summary Results'!$E5470)</f>
        <v>0</v>
      </c>
      <c r="E5888" t="b">
        <f t="shared" si="305"/>
        <v>0</v>
      </c>
      <c r="F5888" t="b">
        <f t="shared" si="306"/>
        <v>0</v>
      </c>
      <c r="G5888" t="b">
        <f>IF('Input and Summary Results'!$J$4="yes",IF(C5888=FALSE,FALSE,IF('Data Transformation'!E5888&lt;$R$10,E5888,$R$10)),IF(C5888=FALSE,FALSE,IF(C5888&lt;$R$10,C5888,$R$10)))</f>
        <v>0</v>
      </c>
      <c r="H5888" t="b">
        <f>IF('Input and Summary Results'!$J$4="yes",'Data Transformation'!F5888,'Data Transformation'!D5888)</f>
        <v>0</v>
      </c>
      <c r="I5888" t="str">
        <f t="shared" si="304"/>
        <v/>
      </c>
    </row>
    <row r="5889" spans="2:9" x14ac:dyDescent="0.55000000000000004">
      <c r="B5889" t="b">
        <f>IF('Input and Summary Results'!D5471=0,FALSE,'Input and Summary Results'!$B5471)</f>
        <v>0</v>
      </c>
      <c r="C5889" t="b">
        <f>IF(OR(B5889=0,'Input and Summary Results'!D5471=0,'Input and Summary Results'!D5471=""),FALSE,'Input and Summary Results'!$D5471)</f>
        <v>0</v>
      </c>
      <c r="D5889" t="b">
        <f>IF(OR(B5889=0,'Input and Summary Results'!E5471=0),FALSE,'Input and Summary Results'!$E5471)</f>
        <v>0</v>
      </c>
      <c r="E5889" t="b">
        <f t="shared" si="305"/>
        <v>0</v>
      </c>
      <c r="F5889" t="b">
        <f t="shared" si="306"/>
        <v>0</v>
      </c>
      <c r="G5889" t="b">
        <f>IF('Input and Summary Results'!$J$4="yes",IF(C5889=FALSE,FALSE,IF('Data Transformation'!E5889&lt;$R$10,E5889,$R$10)),IF(C5889=FALSE,FALSE,IF(C5889&lt;$R$10,C5889,$R$10)))</f>
        <v>0</v>
      </c>
      <c r="H5889" t="b">
        <f>IF('Input and Summary Results'!$J$4="yes",'Data Transformation'!F5889,'Data Transformation'!D5889)</f>
        <v>0</v>
      </c>
      <c r="I5889" t="str">
        <f t="shared" si="304"/>
        <v/>
      </c>
    </row>
    <row r="5890" spans="2:9" x14ac:dyDescent="0.55000000000000004">
      <c r="B5890" t="b">
        <f>IF('Input and Summary Results'!D5472=0,FALSE,'Input and Summary Results'!$B5472)</f>
        <v>0</v>
      </c>
      <c r="C5890" t="b">
        <f>IF(OR(B5890=0,'Input and Summary Results'!D5472=0,'Input and Summary Results'!D5472=""),FALSE,'Input and Summary Results'!$D5472)</f>
        <v>0</v>
      </c>
      <c r="D5890" t="b">
        <f>IF(OR(B5890=0,'Input and Summary Results'!E5472=0),FALSE,'Input and Summary Results'!$E5472)</f>
        <v>0</v>
      </c>
      <c r="E5890" t="b">
        <f t="shared" si="305"/>
        <v>0</v>
      </c>
      <c r="F5890" t="b">
        <f t="shared" si="306"/>
        <v>0</v>
      </c>
      <c r="G5890" t="b">
        <f>IF('Input and Summary Results'!$J$4="yes",IF(C5890=FALSE,FALSE,IF('Data Transformation'!E5890&lt;$R$10,E5890,$R$10)),IF(C5890=FALSE,FALSE,IF(C5890&lt;$R$10,C5890,$R$10)))</f>
        <v>0</v>
      </c>
      <c r="H5890" t="b">
        <f>IF('Input and Summary Results'!$J$4="yes",'Data Transformation'!F5890,'Data Transformation'!D5890)</f>
        <v>0</v>
      </c>
      <c r="I5890" t="str">
        <f t="shared" si="304"/>
        <v/>
      </c>
    </row>
    <row r="5891" spans="2:9" x14ac:dyDescent="0.55000000000000004">
      <c r="B5891" t="b">
        <f>IF('Input and Summary Results'!D5473=0,FALSE,'Input and Summary Results'!$B5473)</f>
        <v>0</v>
      </c>
      <c r="C5891" t="b">
        <f>IF(OR(B5891=0,'Input and Summary Results'!D5473=0,'Input and Summary Results'!D5473=""),FALSE,'Input and Summary Results'!$D5473)</f>
        <v>0</v>
      </c>
      <c r="D5891" t="b">
        <f>IF(OR(B5891=0,'Input and Summary Results'!E5473=0),FALSE,'Input and Summary Results'!$E5473)</f>
        <v>0</v>
      </c>
      <c r="E5891" t="b">
        <f t="shared" si="305"/>
        <v>0</v>
      </c>
      <c r="F5891" t="b">
        <f t="shared" si="306"/>
        <v>0</v>
      </c>
      <c r="G5891" t="b">
        <f>IF('Input and Summary Results'!$J$4="yes",IF(C5891=FALSE,FALSE,IF('Data Transformation'!E5891&lt;$R$10,E5891,$R$10)),IF(C5891=FALSE,FALSE,IF(C5891&lt;$R$10,C5891,$R$10)))</f>
        <v>0</v>
      </c>
      <c r="H5891" t="b">
        <f>IF('Input and Summary Results'!$J$4="yes",'Data Transformation'!F5891,'Data Transformation'!D5891)</f>
        <v>0</v>
      </c>
      <c r="I5891" t="str">
        <f t="shared" si="304"/>
        <v/>
      </c>
    </row>
    <row r="5892" spans="2:9" x14ac:dyDescent="0.55000000000000004">
      <c r="B5892" t="b">
        <f>IF('Input and Summary Results'!D5474=0,FALSE,'Input and Summary Results'!$B5474)</f>
        <v>0</v>
      </c>
      <c r="C5892" t="b">
        <f>IF(OR(B5892=0,'Input and Summary Results'!D5474=0,'Input and Summary Results'!D5474=""),FALSE,'Input and Summary Results'!$D5474)</f>
        <v>0</v>
      </c>
      <c r="D5892" t="b">
        <f>IF(OR(B5892=0,'Input and Summary Results'!E5474=0),FALSE,'Input and Summary Results'!$E5474)</f>
        <v>0</v>
      </c>
      <c r="E5892" t="b">
        <f t="shared" si="305"/>
        <v>0</v>
      </c>
      <c r="F5892" t="b">
        <f t="shared" si="306"/>
        <v>0</v>
      </c>
      <c r="G5892" t="b">
        <f>IF('Input and Summary Results'!$J$4="yes",IF(C5892=FALSE,FALSE,IF('Data Transformation'!E5892&lt;$R$10,E5892,$R$10)),IF(C5892=FALSE,FALSE,IF(C5892&lt;$R$10,C5892,$R$10)))</f>
        <v>0</v>
      </c>
      <c r="H5892" t="b">
        <f>IF('Input and Summary Results'!$J$4="yes",'Data Transformation'!F5892,'Data Transformation'!D5892)</f>
        <v>0</v>
      </c>
      <c r="I5892" t="str">
        <f t="shared" si="304"/>
        <v/>
      </c>
    </row>
    <row r="5893" spans="2:9" x14ac:dyDescent="0.55000000000000004">
      <c r="B5893" t="b">
        <f>IF('Input and Summary Results'!D5475=0,FALSE,'Input and Summary Results'!$B5475)</f>
        <v>0</v>
      </c>
      <c r="C5893" t="b">
        <f>IF(OR(B5893=0,'Input and Summary Results'!D5475=0,'Input and Summary Results'!D5475=""),FALSE,'Input and Summary Results'!$D5475)</f>
        <v>0</v>
      </c>
      <c r="D5893" t="b">
        <f>IF(OR(B5893=0,'Input and Summary Results'!E5475=0),FALSE,'Input and Summary Results'!$E5475)</f>
        <v>0</v>
      </c>
      <c r="E5893" t="b">
        <f t="shared" si="305"/>
        <v>0</v>
      </c>
      <c r="F5893" t="b">
        <f t="shared" si="306"/>
        <v>0</v>
      </c>
      <c r="G5893" t="b">
        <f>IF('Input and Summary Results'!$J$4="yes",IF(C5893=FALSE,FALSE,IF('Data Transformation'!E5893&lt;$R$10,E5893,$R$10)),IF(C5893=FALSE,FALSE,IF(C5893&lt;$R$10,C5893,$R$10)))</f>
        <v>0</v>
      </c>
      <c r="H5893" t="b">
        <f>IF('Input and Summary Results'!$J$4="yes",'Data Transformation'!F5893,'Data Transformation'!D5893)</f>
        <v>0</v>
      </c>
      <c r="I5893" t="str">
        <f t="shared" ref="I5893:I5956" si="307">IF(G5893=FALSE,"",B5893)</f>
        <v/>
      </c>
    </row>
    <row r="5894" spans="2:9" x14ac:dyDescent="0.55000000000000004">
      <c r="B5894" t="b">
        <f>IF('Input and Summary Results'!D5476=0,FALSE,'Input and Summary Results'!$B5476)</f>
        <v>0</v>
      </c>
      <c r="C5894" t="b">
        <f>IF(OR(B5894=0,'Input and Summary Results'!D5476=0,'Input and Summary Results'!D5476=""),FALSE,'Input and Summary Results'!$D5476)</f>
        <v>0</v>
      </c>
      <c r="D5894" t="b">
        <f>IF(OR(B5894=0,'Input and Summary Results'!E5476=0),FALSE,'Input and Summary Results'!$E5476)</f>
        <v>0</v>
      </c>
      <c r="E5894" t="b">
        <f t="shared" si="305"/>
        <v>0</v>
      </c>
      <c r="F5894" t="b">
        <f t="shared" si="306"/>
        <v>0</v>
      </c>
      <c r="G5894" t="b">
        <f>IF('Input and Summary Results'!$J$4="yes",IF(C5894=FALSE,FALSE,IF('Data Transformation'!E5894&lt;$R$10,E5894,$R$10)),IF(C5894=FALSE,FALSE,IF(C5894&lt;$R$10,C5894,$R$10)))</f>
        <v>0</v>
      </c>
      <c r="H5894" t="b">
        <f>IF('Input and Summary Results'!$J$4="yes",'Data Transformation'!F5894,'Data Transformation'!D5894)</f>
        <v>0</v>
      </c>
      <c r="I5894" t="str">
        <f t="shared" si="307"/>
        <v/>
      </c>
    </row>
    <row r="5895" spans="2:9" x14ac:dyDescent="0.55000000000000004">
      <c r="B5895" t="b">
        <f>IF('Input and Summary Results'!D5477=0,FALSE,'Input and Summary Results'!$B5477)</f>
        <v>0</v>
      </c>
      <c r="C5895" t="b">
        <f>IF(OR(B5895=0,'Input and Summary Results'!D5477=0,'Input and Summary Results'!D5477=""),FALSE,'Input and Summary Results'!$D5477)</f>
        <v>0</v>
      </c>
      <c r="D5895" t="b">
        <f>IF(OR(B5895=0,'Input and Summary Results'!E5477=0),FALSE,'Input and Summary Results'!$E5477)</f>
        <v>0</v>
      </c>
      <c r="E5895" t="b">
        <f t="shared" si="305"/>
        <v>0</v>
      </c>
      <c r="F5895" t="b">
        <f t="shared" si="306"/>
        <v>0</v>
      </c>
      <c r="G5895" t="b">
        <f>IF('Input and Summary Results'!$J$4="yes",IF(C5895=FALSE,FALSE,IF('Data Transformation'!E5895&lt;$R$10,E5895,$R$10)),IF(C5895=FALSE,FALSE,IF(C5895&lt;$R$10,C5895,$R$10)))</f>
        <v>0</v>
      </c>
      <c r="H5895" t="b">
        <f>IF('Input and Summary Results'!$J$4="yes",'Data Transformation'!F5895,'Data Transformation'!D5895)</f>
        <v>0</v>
      </c>
      <c r="I5895" t="str">
        <f t="shared" si="307"/>
        <v/>
      </c>
    </row>
    <row r="5896" spans="2:9" x14ac:dyDescent="0.55000000000000004">
      <c r="B5896" t="b">
        <f>IF('Input and Summary Results'!D5478=0,FALSE,'Input and Summary Results'!$B5478)</f>
        <v>0</v>
      </c>
      <c r="C5896" t="b">
        <f>IF(OR(B5896=0,'Input and Summary Results'!D5478=0,'Input and Summary Results'!D5478=""),FALSE,'Input and Summary Results'!$D5478)</f>
        <v>0</v>
      </c>
      <c r="D5896" t="b">
        <f>IF(OR(B5896=0,'Input and Summary Results'!E5478=0),FALSE,'Input and Summary Results'!$E5478)</f>
        <v>0</v>
      </c>
      <c r="E5896" t="b">
        <f t="shared" si="305"/>
        <v>0</v>
      </c>
      <c r="F5896" t="b">
        <f t="shared" si="306"/>
        <v>0</v>
      </c>
      <c r="G5896" t="b">
        <f>IF('Input and Summary Results'!$J$4="yes",IF(C5896=FALSE,FALSE,IF('Data Transformation'!E5896&lt;$R$10,E5896,$R$10)),IF(C5896=FALSE,FALSE,IF(C5896&lt;$R$10,C5896,$R$10)))</f>
        <v>0</v>
      </c>
      <c r="H5896" t="b">
        <f>IF('Input and Summary Results'!$J$4="yes",'Data Transformation'!F5896,'Data Transformation'!D5896)</f>
        <v>0</v>
      </c>
      <c r="I5896" t="str">
        <f t="shared" si="307"/>
        <v/>
      </c>
    </row>
    <row r="5897" spans="2:9" x14ac:dyDescent="0.55000000000000004">
      <c r="B5897" t="b">
        <f>IF('Input and Summary Results'!D5479=0,FALSE,'Input and Summary Results'!$B5479)</f>
        <v>0</v>
      </c>
      <c r="C5897" t="b">
        <f>IF(OR(B5897=0,'Input and Summary Results'!D5479=0,'Input and Summary Results'!D5479=""),FALSE,'Input and Summary Results'!$D5479)</f>
        <v>0</v>
      </c>
      <c r="D5897" t="b">
        <f>IF(OR(B5897=0,'Input and Summary Results'!E5479=0),FALSE,'Input and Summary Results'!$E5479)</f>
        <v>0</v>
      </c>
      <c r="E5897" t="b">
        <f t="shared" si="305"/>
        <v>0</v>
      </c>
      <c r="F5897" t="b">
        <f t="shared" si="306"/>
        <v>0</v>
      </c>
      <c r="G5897" t="b">
        <f>IF('Input and Summary Results'!$J$4="yes",IF(C5897=FALSE,FALSE,IF('Data Transformation'!E5897&lt;$R$10,E5897,$R$10)),IF(C5897=FALSE,FALSE,IF(C5897&lt;$R$10,C5897,$R$10)))</f>
        <v>0</v>
      </c>
      <c r="H5897" t="b">
        <f>IF('Input and Summary Results'!$J$4="yes",'Data Transformation'!F5897,'Data Transformation'!D5897)</f>
        <v>0</v>
      </c>
      <c r="I5897" t="str">
        <f t="shared" si="307"/>
        <v/>
      </c>
    </row>
    <row r="5898" spans="2:9" x14ac:dyDescent="0.55000000000000004">
      <c r="B5898" t="b">
        <f>IF('Input and Summary Results'!D5480=0,FALSE,'Input and Summary Results'!$B5480)</f>
        <v>0</v>
      </c>
      <c r="C5898" t="b">
        <f>IF(OR(B5898=0,'Input and Summary Results'!D5480=0,'Input and Summary Results'!D5480=""),FALSE,'Input and Summary Results'!$D5480)</f>
        <v>0</v>
      </c>
      <c r="D5898" t="b">
        <f>IF(OR(B5898=0,'Input and Summary Results'!E5480=0),FALSE,'Input and Summary Results'!$E5480)</f>
        <v>0</v>
      </c>
      <c r="E5898" t="b">
        <f t="shared" si="305"/>
        <v>0</v>
      </c>
      <c r="F5898" t="b">
        <f t="shared" si="306"/>
        <v>0</v>
      </c>
      <c r="G5898" t="b">
        <f>IF('Input and Summary Results'!$J$4="yes",IF(C5898=FALSE,FALSE,IF('Data Transformation'!E5898&lt;$R$10,E5898,$R$10)),IF(C5898=FALSE,FALSE,IF(C5898&lt;$R$10,C5898,$R$10)))</f>
        <v>0</v>
      </c>
      <c r="H5898" t="b">
        <f>IF('Input and Summary Results'!$J$4="yes",'Data Transformation'!F5898,'Data Transformation'!D5898)</f>
        <v>0</v>
      </c>
      <c r="I5898" t="str">
        <f t="shared" si="307"/>
        <v/>
      </c>
    </row>
    <row r="5899" spans="2:9" x14ac:dyDescent="0.55000000000000004">
      <c r="B5899" t="b">
        <f>IF('Input and Summary Results'!D5481=0,FALSE,'Input and Summary Results'!$B5481)</f>
        <v>0</v>
      </c>
      <c r="C5899" t="b">
        <f>IF(OR(B5899=0,'Input and Summary Results'!D5481=0,'Input and Summary Results'!D5481=""),FALSE,'Input and Summary Results'!$D5481)</f>
        <v>0</v>
      </c>
      <c r="D5899" t="b">
        <f>IF(OR(B5899=0,'Input and Summary Results'!E5481=0),FALSE,'Input and Summary Results'!$E5481)</f>
        <v>0</v>
      </c>
      <c r="E5899" t="b">
        <f t="shared" si="305"/>
        <v>0</v>
      </c>
      <c r="F5899" t="b">
        <f t="shared" si="306"/>
        <v>0</v>
      </c>
      <c r="G5899" t="b">
        <f>IF('Input and Summary Results'!$J$4="yes",IF(C5899=FALSE,FALSE,IF('Data Transformation'!E5899&lt;$R$10,E5899,$R$10)),IF(C5899=FALSE,FALSE,IF(C5899&lt;$R$10,C5899,$R$10)))</f>
        <v>0</v>
      </c>
      <c r="H5899" t="b">
        <f>IF('Input and Summary Results'!$J$4="yes",'Data Transformation'!F5899,'Data Transformation'!D5899)</f>
        <v>0</v>
      </c>
      <c r="I5899" t="str">
        <f t="shared" si="307"/>
        <v/>
      </c>
    </row>
    <row r="5900" spans="2:9" x14ac:dyDescent="0.55000000000000004">
      <c r="B5900" t="b">
        <f>IF('Input and Summary Results'!D5482=0,FALSE,'Input and Summary Results'!$B5482)</f>
        <v>0</v>
      </c>
      <c r="C5900" t="b">
        <f>IF(OR(B5900=0,'Input and Summary Results'!D5482=0,'Input and Summary Results'!D5482=""),FALSE,'Input and Summary Results'!$D5482)</f>
        <v>0</v>
      </c>
      <c r="D5900" t="b">
        <f>IF(OR(B5900=0,'Input and Summary Results'!E5482=0),FALSE,'Input and Summary Results'!$E5482)</f>
        <v>0</v>
      </c>
      <c r="E5900" t="b">
        <f t="shared" si="305"/>
        <v>0</v>
      </c>
      <c r="F5900" t="b">
        <f t="shared" si="306"/>
        <v>0</v>
      </c>
      <c r="G5900" t="b">
        <f>IF('Input and Summary Results'!$J$4="yes",IF(C5900=FALSE,FALSE,IF('Data Transformation'!E5900&lt;$R$10,E5900,$R$10)),IF(C5900=FALSE,FALSE,IF(C5900&lt;$R$10,C5900,$R$10)))</f>
        <v>0</v>
      </c>
      <c r="H5900" t="b">
        <f>IF('Input and Summary Results'!$J$4="yes",'Data Transformation'!F5900,'Data Transformation'!D5900)</f>
        <v>0</v>
      </c>
      <c r="I5900" t="str">
        <f t="shared" si="307"/>
        <v/>
      </c>
    </row>
    <row r="5901" spans="2:9" x14ac:dyDescent="0.55000000000000004">
      <c r="B5901" t="b">
        <f>IF('Input and Summary Results'!D5483=0,FALSE,'Input and Summary Results'!$B5483)</f>
        <v>0</v>
      </c>
      <c r="C5901" t="b">
        <f>IF(OR(B5901=0,'Input and Summary Results'!D5483=0,'Input and Summary Results'!D5483=""),FALSE,'Input and Summary Results'!$D5483)</f>
        <v>0</v>
      </c>
      <c r="D5901" t="b">
        <f>IF(OR(B5901=0,'Input and Summary Results'!E5483=0),FALSE,'Input and Summary Results'!$E5483)</f>
        <v>0</v>
      </c>
      <c r="E5901" t="b">
        <f t="shared" si="305"/>
        <v>0</v>
      </c>
      <c r="F5901" t="b">
        <f t="shared" si="306"/>
        <v>0</v>
      </c>
      <c r="G5901" t="b">
        <f>IF('Input and Summary Results'!$J$4="yes",IF(C5901=FALSE,FALSE,IF('Data Transformation'!E5901&lt;$R$10,E5901,$R$10)),IF(C5901=FALSE,FALSE,IF(C5901&lt;$R$10,C5901,$R$10)))</f>
        <v>0</v>
      </c>
      <c r="H5901" t="b">
        <f>IF('Input and Summary Results'!$J$4="yes",'Data Transformation'!F5901,'Data Transformation'!D5901)</f>
        <v>0</v>
      </c>
      <c r="I5901" t="str">
        <f t="shared" si="307"/>
        <v/>
      </c>
    </row>
    <row r="5902" spans="2:9" x14ac:dyDescent="0.55000000000000004">
      <c r="B5902" t="b">
        <f>IF('Input and Summary Results'!D5484=0,FALSE,'Input and Summary Results'!$B5484)</f>
        <v>0</v>
      </c>
      <c r="C5902" t="b">
        <f>IF(OR(B5902=0,'Input and Summary Results'!D5484=0,'Input and Summary Results'!D5484=""),FALSE,'Input and Summary Results'!$D5484)</f>
        <v>0</v>
      </c>
      <c r="D5902" t="b">
        <f>IF(OR(B5902=0,'Input and Summary Results'!E5484=0),FALSE,'Input and Summary Results'!$E5484)</f>
        <v>0</v>
      </c>
      <c r="E5902" t="b">
        <f t="shared" si="305"/>
        <v>0</v>
      </c>
      <c r="F5902" t="b">
        <f t="shared" si="306"/>
        <v>0</v>
      </c>
      <c r="G5902" t="b">
        <f>IF('Input and Summary Results'!$J$4="yes",IF(C5902=FALSE,FALSE,IF('Data Transformation'!E5902&lt;$R$10,E5902,$R$10)),IF(C5902=FALSE,FALSE,IF(C5902&lt;$R$10,C5902,$R$10)))</f>
        <v>0</v>
      </c>
      <c r="H5902" t="b">
        <f>IF('Input and Summary Results'!$J$4="yes",'Data Transformation'!F5902,'Data Transformation'!D5902)</f>
        <v>0</v>
      </c>
      <c r="I5902" t="str">
        <f t="shared" si="307"/>
        <v/>
      </c>
    </row>
    <row r="5903" spans="2:9" x14ac:dyDescent="0.55000000000000004">
      <c r="B5903" t="b">
        <f>IF('Input and Summary Results'!D5485=0,FALSE,'Input and Summary Results'!$B5485)</f>
        <v>0</v>
      </c>
      <c r="C5903" t="b">
        <f>IF(OR(B5903=0,'Input and Summary Results'!D5485=0,'Input and Summary Results'!D5485=""),FALSE,'Input and Summary Results'!$D5485)</f>
        <v>0</v>
      </c>
      <c r="D5903" t="b">
        <f>IF(OR(B5903=0,'Input and Summary Results'!E5485=0),FALSE,'Input and Summary Results'!$E5485)</f>
        <v>0</v>
      </c>
      <c r="E5903" t="b">
        <f t="shared" si="305"/>
        <v>0</v>
      </c>
      <c r="F5903" t="b">
        <f t="shared" si="306"/>
        <v>0</v>
      </c>
      <c r="G5903" t="b">
        <f>IF('Input and Summary Results'!$J$4="yes",IF(C5903=FALSE,FALSE,IF('Data Transformation'!E5903&lt;$R$10,E5903,$R$10)),IF(C5903=FALSE,FALSE,IF(C5903&lt;$R$10,C5903,$R$10)))</f>
        <v>0</v>
      </c>
      <c r="H5903" t="b">
        <f>IF('Input and Summary Results'!$J$4="yes",'Data Transformation'!F5903,'Data Transformation'!D5903)</f>
        <v>0</v>
      </c>
      <c r="I5903" t="str">
        <f t="shared" si="307"/>
        <v/>
      </c>
    </row>
    <row r="5904" spans="2:9" x14ac:dyDescent="0.55000000000000004">
      <c r="B5904" t="b">
        <f>IF('Input and Summary Results'!D5486=0,FALSE,'Input and Summary Results'!$B5486)</f>
        <v>0</v>
      </c>
      <c r="C5904" t="b">
        <f>IF(OR(B5904=0,'Input and Summary Results'!D5486=0,'Input and Summary Results'!D5486=""),FALSE,'Input and Summary Results'!$D5486)</f>
        <v>0</v>
      </c>
      <c r="D5904" t="b">
        <f>IF(OR(B5904=0,'Input and Summary Results'!E5486=0),FALSE,'Input and Summary Results'!$E5486)</f>
        <v>0</v>
      </c>
      <c r="E5904" t="b">
        <f t="shared" si="305"/>
        <v>0</v>
      </c>
      <c r="F5904" t="b">
        <f t="shared" si="306"/>
        <v>0</v>
      </c>
      <c r="G5904" t="b">
        <f>IF('Input and Summary Results'!$J$4="yes",IF(C5904=FALSE,FALSE,IF('Data Transformation'!E5904&lt;$R$10,E5904,$R$10)),IF(C5904=FALSE,FALSE,IF(C5904&lt;$R$10,C5904,$R$10)))</f>
        <v>0</v>
      </c>
      <c r="H5904" t="b">
        <f>IF('Input and Summary Results'!$J$4="yes",'Data Transformation'!F5904,'Data Transformation'!D5904)</f>
        <v>0</v>
      </c>
      <c r="I5904" t="str">
        <f t="shared" si="307"/>
        <v/>
      </c>
    </row>
    <row r="5905" spans="2:9" x14ac:dyDescent="0.55000000000000004">
      <c r="B5905" t="b">
        <f>IF('Input and Summary Results'!D5487=0,FALSE,'Input and Summary Results'!$B5487)</f>
        <v>0</v>
      </c>
      <c r="C5905" t="b">
        <f>IF(OR(B5905=0,'Input and Summary Results'!D5487=0,'Input and Summary Results'!D5487=""),FALSE,'Input and Summary Results'!$D5487)</f>
        <v>0</v>
      </c>
      <c r="D5905" t="b">
        <f>IF(OR(B5905=0,'Input and Summary Results'!E5487=0),FALSE,'Input and Summary Results'!$E5487)</f>
        <v>0</v>
      </c>
      <c r="E5905" t="b">
        <f t="shared" si="305"/>
        <v>0</v>
      </c>
      <c r="F5905" t="b">
        <f t="shared" si="306"/>
        <v>0</v>
      </c>
      <c r="G5905" t="b">
        <f>IF('Input and Summary Results'!$J$4="yes",IF(C5905=FALSE,FALSE,IF('Data Transformation'!E5905&lt;$R$10,E5905,$R$10)),IF(C5905=FALSE,FALSE,IF(C5905&lt;$R$10,C5905,$R$10)))</f>
        <v>0</v>
      </c>
      <c r="H5905" t="b">
        <f>IF('Input and Summary Results'!$J$4="yes",'Data Transformation'!F5905,'Data Transformation'!D5905)</f>
        <v>0</v>
      </c>
      <c r="I5905" t="str">
        <f t="shared" si="307"/>
        <v/>
      </c>
    </row>
    <row r="5906" spans="2:9" x14ac:dyDescent="0.55000000000000004">
      <c r="B5906" t="b">
        <f>IF('Input and Summary Results'!D5488=0,FALSE,'Input and Summary Results'!$B5488)</f>
        <v>0</v>
      </c>
      <c r="C5906" t="b">
        <f>IF(OR(B5906=0,'Input and Summary Results'!D5488=0,'Input and Summary Results'!D5488=""),FALSE,'Input and Summary Results'!$D5488)</f>
        <v>0</v>
      </c>
      <c r="D5906" t="b">
        <f>IF(OR(B5906=0,'Input and Summary Results'!E5488=0),FALSE,'Input and Summary Results'!$E5488)</f>
        <v>0</v>
      </c>
      <c r="E5906" t="b">
        <f t="shared" si="305"/>
        <v>0</v>
      </c>
      <c r="F5906" t="b">
        <f t="shared" si="306"/>
        <v>0</v>
      </c>
      <c r="G5906" t="b">
        <f>IF('Input and Summary Results'!$J$4="yes",IF(C5906=FALSE,FALSE,IF('Data Transformation'!E5906&lt;$R$10,E5906,$R$10)),IF(C5906=FALSE,FALSE,IF(C5906&lt;$R$10,C5906,$R$10)))</f>
        <v>0</v>
      </c>
      <c r="H5906" t="b">
        <f>IF('Input and Summary Results'!$J$4="yes",'Data Transformation'!F5906,'Data Transformation'!D5906)</f>
        <v>0</v>
      </c>
      <c r="I5906" t="str">
        <f t="shared" si="307"/>
        <v/>
      </c>
    </row>
    <row r="5907" spans="2:9" x14ac:dyDescent="0.55000000000000004">
      <c r="B5907" t="b">
        <f>IF('Input and Summary Results'!D5489=0,FALSE,'Input and Summary Results'!$B5489)</f>
        <v>0</v>
      </c>
      <c r="C5907" t="b">
        <f>IF(OR(B5907=0,'Input and Summary Results'!D5489=0,'Input and Summary Results'!D5489=""),FALSE,'Input and Summary Results'!$D5489)</f>
        <v>0</v>
      </c>
      <c r="D5907" t="b">
        <f>IF(OR(B5907=0,'Input and Summary Results'!E5489=0),FALSE,'Input and Summary Results'!$E5489)</f>
        <v>0</v>
      </c>
      <c r="E5907" t="b">
        <f t="shared" si="305"/>
        <v>0</v>
      </c>
      <c r="F5907" t="b">
        <f t="shared" si="306"/>
        <v>0</v>
      </c>
      <c r="G5907" t="b">
        <f>IF('Input and Summary Results'!$J$4="yes",IF(C5907=FALSE,FALSE,IF('Data Transformation'!E5907&lt;$R$10,E5907,$R$10)),IF(C5907=FALSE,FALSE,IF(C5907&lt;$R$10,C5907,$R$10)))</f>
        <v>0</v>
      </c>
      <c r="H5907" t="b">
        <f>IF('Input and Summary Results'!$J$4="yes",'Data Transformation'!F5907,'Data Transformation'!D5907)</f>
        <v>0</v>
      </c>
      <c r="I5907" t="str">
        <f t="shared" si="307"/>
        <v/>
      </c>
    </row>
    <row r="5908" spans="2:9" x14ac:dyDescent="0.55000000000000004">
      <c r="B5908" t="b">
        <f>IF('Input and Summary Results'!D5490=0,FALSE,'Input and Summary Results'!$B5490)</f>
        <v>0</v>
      </c>
      <c r="C5908" t="b">
        <f>IF(OR(B5908=0,'Input and Summary Results'!D5490=0,'Input and Summary Results'!D5490=""),FALSE,'Input and Summary Results'!$D5490)</f>
        <v>0</v>
      </c>
      <c r="D5908" t="b">
        <f>IF(OR(B5908=0,'Input and Summary Results'!E5490=0),FALSE,'Input and Summary Results'!$E5490)</f>
        <v>0</v>
      </c>
      <c r="E5908" t="b">
        <f t="shared" si="305"/>
        <v>0</v>
      </c>
      <c r="F5908" t="b">
        <f t="shared" si="306"/>
        <v>0</v>
      </c>
      <c r="G5908" t="b">
        <f>IF('Input and Summary Results'!$J$4="yes",IF(C5908=FALSE,FALSE,IF('Data Transformation'!E5908&lt;$R$10,E5908,$R$10)),IF(C5908=FALSE,FALSE,IF(C5908&lt;$R$10,C5908,$R$10)))</f>
        <v>0</v>
      </c>
      <c r="H5908" t="b">
        <f>IF('Input and Summary Results'!$J$4="yes",'Data Transformation'!F5908,'Data Transformation'!D5908)</f>
        <v>0</v>
      </c>
      <c r="I5908" t="str">
        <f t="shared" si="307"/>
        <v/>
      </c>
    </row>
    <row r="5909" spans="2:9" x14ac:dyDescent="0.55000000000000004">
      <c r="B5909" t="b">
        <f>IF('Input and Summary Results'!D5491=0,FALSE,'Input and Summary Results'!$B5491)</f>
        <v>0</v>
      </c>
      <c r="C5909" t="b">
        <f>IF(OR(B5909=0,'Input and Summary Results'!D5491=0,'Input and Summary Results'!D5491=""),FALSE,'Input and Summary Results'!$D5491)</f>
        <v>0</v>
      </c>
      <c r="D5909" t="b">
        <f>IF(OR(B5909=0,'Input and Summary Results'!E5491=0),FALSE,'Input and Summary Results'!$E5491)</f>
        <v>0</v>
      </c>
      <c r="E5909" t="b">
        <f t="shared" si="305"/>
        <v>0</v>
      </c>
      <c r="F5909" t="b">
        <f t="shared" si="306"/>
        <v>0</v>
      </c>
      <c r="G5909" t="b">
        <f>IF('Input and Summary Results'!$J$4="yes",IF(C5909=FALSE,FALSE,IF('Data Transformation'!E5909&lt;$R$10,E5909,$R$10)),IF(C5909=FALSE,FALSE,IF(C5909&lt;$R$10,C5909,$R$10)))</f>
        <v>0</v>
      </c>
      <c r="H5909" t="b">
        <f>IF('Input and Summary Results'!$J$4="yes",'Data Transformation'!F5909,'Data Transformation'!D5909)</f>
        <v>0</v>
      </c>
      <c r="I5909" t="str">
        <f t="shared" si="307"/>
        <v/>
      </c>
    </row>
    <row r="5910" spans="2:9" x14ac:dyDescent="0.55000000000000004">
      <c r="B5910" t="b">
        <f>IF('Input and Summary Results'!D5492=0,FALSE,'Input and Summary Results'!$B5492)</f>
        <v>0</v>
      </c>
      <c r="C5910" t="b">
        <f>IF(OR(B5910=0,'Input and Summary Results'!D5492=0,'Input and Summary Results'!D5492=""),FALSE,'Input and Summary Results'!$D5492)</f>
        <v>0</v>
      </c>
      <c r="D5910" t="b">
        <f>IF(OR(B5910=0,'Input and Summary Results'!E5492=0),FALSE,'Input and Summary Results'!$E5492)</f>
        <v>0</v>
      </c>
      <c r="E5910" t="b">
        <f t="shared" si="305"/>
        <v>0</v>
      </c>
      <c r="F5910" t="b">
        <f t="shared" si="306"/>
        <v>0</v>
      </c>
      <c r="G5910" t="b">
        <f>IF('Input and Summary Results'!$J$4="yes",IF(C5910=FALSE,FALSE,IF('Data Transformation'!E5910&lt;$R$10,E5910,$R$10)),IF(C5910=FALSE,FALSE,IF(C5910&lt;$R$10,C5910,$R$10)))</f>
        <v>0</v>
      </c>
      <c r="H5910" t="b">
        <f>IF('Input and Summary Results'!$J$4="yes",'Data Transformation'!F5910,'Data Transformation'!D5910)</f>
        <v>0</v>
      </c>
      <c r="I5910" t="str">
        <f t="shared" si="307"/>
        <v/>
      </c>
    </row>
    <row r="5911" spans="2:9" x14ac:dyDescent="0.55000000000000004">
      <c r="B5911" t="b">
        <f>IF('Input and Summary Results'!D5493=0,FALSE,'Input and Summary Results'!$B5493)</f>
        <v>0</v>
      </c>
      <c r="C5911" t="b">
        <f>IF(OR(B5911=0,'Input and Summary Results'!D5493=0,'Input and Summary Results'!D5493=""),FALSE,'Input and Summary Results'!$D5493)</f>
        <v>0</v>
      </c>
      <c r="D5911" t="b">
        <f>IF(OR(B5911=0,'Input and Summary Results'!E5493=0),FALSE,'Input and Summary Results'!$E5493)</f>
        <v>0</v>
      </c>
      <c r="E5911" t="b">
        <f t="shared" si="305"/>
        <v>0</v>
      </c>
      <c r="F5911" t="b">
        <f t="shared" si="306"/>
        <v>0</v>
      </c>
      <c r="G5911" t="b">
        <f>IF('Input and Summary Results'!$J$4="yes",IF(C5911=FALSE,FALSE,IF('Data Transformation'!E5911&lt;$R$10,E5911,$R$10)),IF(C5911=FALSE,FALSE,IF(C5911&lt;$R$10,C5911,$R$10)))</f>
        <v>0</v>
      </c>
      <c r="H5911" t="b">
        <f>IF('Input and Summary Results'!$J$4="yes",'Data Transformation'!F5911,'Data Transformation'!D5911)</f>
        <v>0</v>
      </c>
      <c r="I5911" t="str">
        <f t="shared" si="307"/>
        <v/>
      </c>
    </row>
    <row r="5912" spans="2:9" x14ac:dyDescent="0.55000000000000004">
      <c r="B5912" t="b">
        <f>IF('Input and Summary Results'!D5494=0,FALSE,'Input and Summary Results'!$B5494)</f>
        <v>0</v>
      </c>
      <c r="C5912" t="b">
        <f>IF(OR(B5912=0,'Input and Summary Results'!D5494=0,'Input and Summary Results'!D5494=""),FALSE,'Input and Summary Results'!$D5494)</f>
        <v>0</v>
      </c>
      <c r="D5912" t="b">
        <f>IF(OR(B5912=0,'Input and Summary Results'!E5494=0),FALSE,'Input and Summary Results'!$E5494)</f>
        <v>0</v>
      </c>
      <c r="E5912" t="b">
        <f t="shared" si="305"/>
        <v>0</v>
      </c>
      <c r="F5912" t="b">
        <f t="shared" si="306"/>
        <v>0</v>
      </c>
      <c r="G5912" t="b">
        <f>IF('Input and Summary Results'!$J$4="yes",IF(C5912=FALSE,FALSE,IF('Data Transformation'!E5912&lt;$R$10,E5912,$R$10)),IF(C5912=FALSE,FALSE,IF(C5912&lt;$R$10,C5912,$R$10)))</f>
        <v>0</v>
      </c>
      <c r="H5912" t="b">
        <f>IF('Input and Summary Results'!$J$4="yes",'Data Transformation'!F5912,'Data Transformation'!D5912)</f>
        <v>0</v>
      </c>
      <c r="I5912" t="str">
        <f t="shared" si="307"/>
        <v/>
      </c>
    </row>
    <row r="5913" spans="2:9" x14ac:dyDescent="0.55000000000000004">
      <c r="B5913" t="b">
        <f>IF('Input and Summary Results'!D5495=0,FALSE,'Input and Summary Results'!$B5495)</f>
        <v>0</v>
      </c>
      <c r="C5913" t="b">
        <f>IF(OR(B5913=0,'Input and Summary Results'!D5495=0,'Input and Summary Results'!D5495=""),FALSE,'Input and Summary Results'!$D5495)</f>
        <v>0</v>
      </c>
      <c r="D5913" t="b">
        <f>IF(OR(B5913=0,'Input and Summary Results'!E5495=0),FALSE,'Input and Summary Results'!$E5495)</f>
        <v>0</v>
      </c>
      <c r="E5913" t="b">
        <f t="shared" si="305"/>
        <v>0</v>
      </c>
      <c r="F5913" t="b">
        <f t="shared" si="306"/>
        <v>0</v>
      </c>
      <c r="G5913" t="b">
        <f>IF('Input and Summary Results'!$J$4="yes",IF(C5913=FALSE,FALSE,IF('Data Transformation'!E5913&lt;$R$10,E5913,$R$10)),IF(C5913=FALSE,FALSE,IF(C5913&lt;$R$10,C5913,$R$10)))</f>
        <v>0</v>
      </c>
      <c r="H5913" t="b">
        <f>IF('Input and Summary Results'!$J$4="yes",'Data Transformation'!F5913,'Data Transformation'!D5913)</f>
        <v>0</v>
      </c>
      <c r="I5913" t="str">
        <f t="shared" si="307"/>
        <v/>
      </c>
    </row>
    <row r="5914" spans="2:9" x14ac:dyDescent="0.55000000000000004">
      <c r="B5914" t="b">
        <f>IF('Input and Summary Results'!D5496=0,FALSE,'Input and Summary Results'!$B5496)</f>
        <v>0</v>
      </c>
      <c r="C5914" t="b">
        <f>IF(OR(B5914=0,'Input and Summary Results'!D5496=0,'Input and Summary Results'!D5496=""),FALSE,'Input and Summary Results'!$D5496)</f>
        <v>0</v>
      </c>
      <c r="D5914" t="b">
        <f>IF(OR(B5914=0,'Input and Summary Results'!E5496=0),FALSE,'Input and Summary Results'!$E5496)</f>
        <v>0</v>
      </c>
      <c r="E5914" t="b">
        <f t="shared" si="305"/>
        <v>0</v>
      </c>
      <c r="F5914" t="b">
        <f t="shared" si="306"/>
        <v>0</v>
      </c>
      <c r="G5914" t="b">
        <f>IF('Input and Summary Results'!$J$4="yes",IF(C5914=FALSE,FALSE,IF('Data Transformation'!E5914&lt;$R$10,E5914,$R$10)),IF(C5914=FALSE,FALSE,IF(C5914&lt;$R$10,C5914,$R$10)))</f>
        <v>0</v>
      </c>
      <c r="H5914" t="b">
        <f>IF('Input and Summary Results'!$J$4="yes",'Data Transformation'!F5914,'Data Transformation'!D5914)</f>
        <v>0</v>
      </c>
      <c r="I5914" t="str">
        <f t="shared" si="307"/>
        <v/>
      </c>
    </row>
    <row r="5915" spans="2:9" x14ac:dyDescent="0.55000000000000004">
      <c r="B5915" t="b">
        <f>IF('Input and Summary Results'!D5497=0,FALSE,'Input and Summary Results'!$B5497)</f>
        <v>0</v>
      </c>
      <c r="C5915" t="b">
        <f>IF(OR(B5915=0,'Input and Summary Results'!D5497=0,'Input and Summary Results'!D5497=""),FALSE,'Input and Summary Results'!$D5497)</f>
        <v>0</v>
      </c>
      <c r="D5915" t="b">
        <f>IF(OR(B5915=0,'Input and Summary Results'!E5497=0),FALSE,'Input and Summary Results'!$E5497)</f>
        <v>0</v>
      </c>
      <c r="E5915" t="b">
        <f t="shared" si="305"/>
        <v>0</v>
      </c>
      <c r="F5915" t="b">
        <f t="shared" si="306"/>
        <v>0</v>
      </c>
      <c r="G5915" t="b">
        <f>IF('Input and Summary Results'!$J$4="yes",IF(C5915=FALSE,FALSE,IF('Data Transformation'!E5915&lt;$R$10,E5915,$R$10)),IF(C5915=FALSE,FALSE,IF(C5915&lt;$R$10,C5915,$R$10)))</f>
        <v>0</v>
      </c>
      <c r="H5915" t="b">
        <f>IF('Input and Summary Results'!$J$4="yes",'Data Transformation'!F5915,'Data Transformation'!D5915)</f>
        <v>0</v>
      </c>
      <c r="I5915" t="str">
        <f t="shared" si="307"/>
        <v/>
      </c>
    </row>
    <row r="5916" spans="2:9" x14ac:dyDescent="0.55000000000000004">
      <c r="B5916" t="b">
        <f>IF('Input and Summary Results'!D5498=0,FALSE,'Input and Summary Results'!$B5498)</f>
        <v>0</v>
      </c>
      <c r="C5916" t="b">
        <f>IF(OR(B5916=0,'Input and Summary Results'!D5498=0,'Input and Summary Results'!D5498=""),FALSE,'Input and Summary Results'!$D5498)</f>
        <v>0</v>
      </c>
      <c r="D5916" t="b">
        <f>IF(OR(B5916=0,'Input and Summary Results'!E5498=0),FALSE,'Input and Summary Results'!$E5498)</f>
        <v>0</v>
      </c>
      <c r="E5916" t="b">
        <f t="shared" si="305"/>
        <v>0</v>
      </c>
      <c r="F5916" t="b">
        <f t="shared" si="306"/>
        <v>0</v>
      </c>
      <c r="G5916" t="b">
        <f>IF('Input and Summary Results'!$J$4="yes",IF(C5916=FALSE,FALSE,IF('Data Transformation'!E5916&lt;$R$10,E5916,$R$10)),IF(C5916=FALSE,FALSE,IF(C5916&lt;$R$10,C5916,$R$10)))</f>
        <v>0</v>
      </c>
      <c r="H5916" t="b">
        <f>IF('Input and Summary Results'!$J$4="yes",'Data Transformation'!F5916,'Data Transformation'!D5916)</f>
        <v>0</v>
      </c>
      <c r="I5916" t="str">
        <f t="shared" si="307"/>
        <v/>
      </c>
    </row>
    <row r="5917" spans="2:9" x14ac:dyDescent="0.55000000000000004">
      <c r="B5917" t="b">
        <f>IF('Input and Summary Results'!D5499=0,FALSE,'Input and Summary Results'!$B5499)</f>
        <v>0</v>
      </c>
      <c r="C5917" t="b">
        <f>IF(OR(B5917=0,'Input and Summary Results'!D5499=0,'Input and Summary Results'!D5499=""),FALSE,'Input and Summary Results'!$D5499)</f>
        <v>0</v>
      </c>
      <c r="D5917" t="b">
        <f>IF(OR(B5917=0,'Input and Summary Results'!E5499=0),FALSE,'Input and Summary Results'!$E5499)</f>
        <v>0</v>
      </c>
      <c r="E5917" t="b">
        <f t="shared" si="305"/>
        <v>0</v>
      </c>
      <c r="F5917" t="b">
        <f t="shared" si="306"/>
        <v>0</v>
      </c>
      <c r="G5917" t="b">
        <f>IF('Input and Summary Results'!$J$4="yes",IF(C5917=FALSE,FALSE,IF('Data Transformation'!E5917&lt;$R$10,E5917,$R$10)),IF(C5917=FALSE,FALSE,IF(C5917&lt;$R$10,C5917,$R$10)))</f>
        <v>0</v>
      </c>
      <c r="H5917" t="b">
        <f>IF('Input and Summary Results'!$J$4="yes",'Data Transformation'!F5917,'Data Transformation'!D5917)</f>
        <v>0</v>
      </c>
      <c r="I5917" t="str">
        <f t="shared" si="307"/>
        <v/>
      </c>
    </row>
    <row r="5918" spans="2:9" x14ac:dyDescent="0.55000000000000004">
      <c r="B5918" t="b">
        <f>IF('Input and Summary Results'!D5500=0,FALSE,'Input and Summary Results'!$B5500)</f>
        <v>0</v>
      </c>
      <c r="C5918" t="b">
        <f>IF(OR(B5918=0,'Input and Summary Results'!D5500=0,'Input and Summary Results'!D5500=""),FALSE,'Input and Summary Results'!$D5500)</f>
        <v>0</v>
      </c>
      <c r="D5918" t="b">
        <f>IF(OR(B5918=0,'Input and Summary Results'!E5500=0),FALSE,'Input and Summary Results'!$E5500)</f>
        <v>0</v>
      </c>
      <c r="E5918" t="b">
        <f t="shared" si="305"/>
        <v>0</v>
      </c>
      <c r="F5918" t="b">
        <f t="shared" si="306"/>
        <v>0</v>
      </c>
      <c r="G5918" t="b">
        <f>IF('Input and Summary Results'!$J$4="yes",IF(C5918=FALSE,FALSE,IF('Data Transformation'!E5918&lt;$R$10,E5918,$R$10)),IF(C5918=FALSE,FALSE,IF(C5918&lt;$R$10,C5918,$R$10)))</f>
        <v>0</v>
      </c>
      <c r="H5918" t="b">
        <f>IF('Input and Summary Results'!$J$4="yes",'Data Transformation'!F5918,'Data Transformation'!D5918)</f>
        <v>0</v>
      </c>
      <c r="I5918" t="str">
        <f t="shared" si="307"/>
        <v/>
      </c>
    </row>
    <row r="5919" spans="2:9" x14ac:dyDescent="0.55000000000000004">
      <c r="B5919" t="b">
        <f>IF('Input and Summary Results'!D5501=0,FALSE,'Input and Summary Results'!$B5501)</f>
        <v>0</v>
      </c>
      <c r="C5919" t="b">
        <f>IF(OR(B5919=0,'Input and Summary Results'!D5501=0,'Input and Summary Results'!D5501=""),FALSE,'Input and Summary Results'!$D5501)</f>
        <v>0</v>
      </c>
      <c r="D5919" t="b">
        <f>IF(OR(B5919=0,'Input and Summary Results'!E5501=0),FALSE,'Input and Summary Results'!$E5501)</f>
        <v>0</v>
      </c>
      <c r="E5919" t="b">
        <f t="shared" si="305"/>
        <v>0</v>
      </c>
      <c r="F5919" t="b">
        <f t="shared" si="306"/>
        <v>0</v>
      </c>
      <c r="G5919" t="b">
        <f>IF('Input and Summary Results'!$J$4="yes",IF(C5919=FALSE,FALSE,IF('Data Transformation'!E5919&lt;$R$10,E5919,$R$10)),IF(C5919=FALSE,FALSE,IF(C5919&lt;$R$10,C5919,$R$10)))</f>
        <v>0</v>
      </c>
      <c r="H5919" t="b">
        <f>IF('Input and Summary Results'!$J$4="yes",'Data Transformation'!F5919,'Data Transformation'!D5919)</f>
        <v>0</v>
      </c>
      <c r="I5919" t="str">
        <f t="shared" si="307"/>
        <v/>
      </c>
    </row>
    <row r="5920" spans="2:9" x14ac:dyDescent="0.55000000000000004">
      <c r="B5920" t="b">
        <f>IF('Input and Summary Results'!D5502=0,FALSE,'Input and Summary Results'!$B5502)</f>
        <v>0</v>
      </c>
      <c r="C5920" t="b">
        <f>IF(OR(B5920=0,'Input and Summary Results'!D5502=0,'Input and Summary Results'!D5502=""),FALSE,'Input and Summary Results'!$D5502)</f>
        <v>0</v>
      </c>
      <c r="D5920" t="b">
        <f>IF(OR(B5920=0,'Input and Summary Results'!E5502=0),FALSE,'Input and Summary Results'!$E5502)</f>
        <v>0</v>
      </c>
      <c r="E5920" t="b">
        <f t="shared" si="305"/>
        <v>0</v>
      </c>
      <c r="F5920" t="b">
        <f t="shared" si="306"/>
        <v>0</v>
      </c>
      <c r="G5920" t="b">
        <f>IF('Input and Summary Results'!$J$4="yes",IF(C5920=FALSE,FALSE,IF('Data Transformation'!E5920&lt;$R$10,E5920,$R$10)),IF(C5920=FALSE,FALSE,IF(C5920&lt;$R$10,C5920,$R$10)))</f>
        <v>0</v>
      </c>
      <c r="H5920" t="b">
        <f>IF('Input and Summary Results'!$J$4="yes",'Data Transformation'!F5920,'Data Transformation'!D5920)</f>
        <v>0</v>
      </c>
      <c r="I5920" t="str">
        <f t="shared" si="307"/>
        <v/>
      </c>
    </row>
    <row r="5921" spans="2:9" x14ac:dyDescent="0.55000000000000004">
      <c r="B5921" t="b">
        <f>IF('Input and Summary Results'!D5503=0,FALSE,'Input and Summary Results'!$B5503)</f>
        <v>0</v>
      </c>
      <c r="C5921" t="b">
        <f>IF(OR(B5921=0,'Input and Summary Results'!D5503=0,'Input and Summary Results'!D5503=""),FALSE,'Input and Summary Results'!$D5503)</f>
        <v>0</v>
      </c>
      <c r="D5921" t="b">
        <f>IF(OR(B5921=0,'Input and Summary Results'!E5503=0),FALSE,'Input and Summary Results'!$E5503)</f>
        <v>0</v>
      </c>
      <c r="E5921" t="b">
        <f t="shared" si="305"/>
        <v>0</v>
      </c>
      <c r="F5921" t="b">
        <f t="shared" si="306"/>
        <v>0</v>
      </c>
      <c r="G5921" t="b">
        <f>IF('Input and Summary Results'!$J$4="yes",IF(C5921=FALSE,FALSE,IF('Data Transformation'!E5921&lt;$R$10,E5921,$R$10)),IF(C5921=FALSE,FALSE,IF(C5921&lt;$R$10,C5921,$R$10)))</f>
        <v>0</v>
      </c>
      <c r="H5921" t="b">
        <f>IF('Input and Summary Results'!$J$4="yes",'Data Transformation'!F5921,'Data Transformation'!D5921)</f>
        <v>0</v>
      </c>
      <c r="I5921" t="str">
        <f t="shared" si="307"/>
        <v/>
      </c>
    </row>
    <row r="5922" spans="2:9" x14ac:dyDescent="0.55000000000000004">
      <c r="B5922" t="b">
        <f>IF('Input and Summary Results'!D5504=0,FALSE,'Input and Summary Results'!$B5504)</f>
        <v>0</v>
      </c>
      <c r="C5922" t="b">
        <f>IF(OR(B5922=0,'Input and Summary Results'!D5504=0,'Input and Summary Results'!D5504=""),FALSE,'Input and Summary Results'!$D5504)</f>
        <v>0</v>
      </c>
      <c r="D5922" t="b">
        <f>IF(OR(B5922=0,'Input and Summary Results'!E5504=0),FALSE,'Input and Summary Results'!$E5504)</f>
        <v>0</v>
      </c>
      <c r="E5922" t="b">
        <f t="shared" si="305"/>
        <v>0</v>
      </c>
      <c r="F5922" t="b">
        <f t="shared" si="306"/>
        <v>0</v>
      </c>
      <c r="G5922" t="b">
        <f>IF('Input and Summary Results'!$J$4="yes",IF(C5922=FALSE,FALSE,IF('Data Transformation'!E5922&lt;$R$10,E5922,$R$10)),IF(C5922=FALSE,FALSE,IF(C5922&lt;$R$10,C5922,$R$10)))</f>
        <v>0</v>
      </c>
      <c r="H5922" t="b">
        <f>IF('Input and Summary Results'!$J$4="yes",'Data Transformation'!F5922,'Data Transformation'!D5922)</f>
        <v>0</v>
      </c>
      <c r="I5922" t="str">
        <f t="shared" si="307"/>
        <v/>
      </c>
    </row>
    <row r="5923" spans="2:9" x14ac:dyDescent="0.55000000000000004">
      <c r="B5923" t="b">
        <f>IF('Input and Summary Results'!D5505=0,FALSE,'Input and Summary Results'!$B5505)</f>
        <v>0</v>
      </c>
      <c r="C5923" t="b">
        <f>IF(OR(B5923=0,'Input and Summary Results'!D5505=0,'Input and Summary Results'!D5505=""),FALSE,'Input and Summary Results'!$D5505)</f>
        <v>0</v>
      </c>
      <c r="D5923" t="b">
        <f>IF(OR(B5923=0,'Input and Summary Results'!E5505=0),FALSE,'Input and Summary Results'!$E5505)</f>
        <v>0</v>
      </c>
      <c r="E5923" t="b">
        <f t="shared" si="305"/>
        <v>0</v>
      </c>
      <c r="F5923" t="b">
        <f t="shared" si="306"/>
        <v>0</v>
      </c>
      <c r="G5923" t="b">
        <f>IF('Input and Summary Results'!$J$4="yes",IF(C5923=FALSE,FALSE,IF('Data Transformation'!E5923&lt;$R$10,E5923,$R$10)),IF(C5923=FALSE,FALSE,IF(C5923&lt;$R$10,C5923,$R$10)))</f>
        <v>0</v>
      </c>
      <c r="H5923" t="b">
        <f>IF('Input and Summary Results'!$J$4="yes",'Data Transformation'!F5923,'Data Transformation'!D5923)</f>
        <v>0</v>
      </c>
      <c r="I5923" t="str">
        <f t="shared" si="307"/>
        <v/>
      </c>
    </row>
    <row r="5924" spans="2:9" x14ac:dyDescent="0.55000000000000004">
      <c r="B5924" t="b">
        <f>IF('Input and Summary Results'!D5506=0,FALSE,'Input and Summary Results'!$B5506)</f>
        <v>0</v>
      </c>
      <c r="C5924" t="b">
        <f>IF(OR(B5924=0,'Input and Summary Results'!D5506=0,'Input and Summary Results'!D5506=""),FALSE,'Input and Summary Results'!$D5506)</f>
        <v>0</v>
      </c>
      <c r="D5924" t="b">
        <f>IF(OR(B5924=0,'Input and Summary Results'!E5506=0),FALSE,'Input and Summary Results'!$E5506)</f>
        <v>0</v>
      </c>
      <c r="E5924" t="b">
        <f t="shared" si="305"/>
        <v>0</v>
      </c>
      <c r="F5924" t="b">
        <f t="shared" si="306"/>
        <v>0</v>
      </c>
      <c r="G5924" t="b">
        <f>IF('Input and Summary Results'!$J$4="yes",IF(C5924=FALSE,FALSE,IF('Data Transformation'!E5924&lt;$R$10,E5924,$R$10)),IF(C5924=FALSE,FALSE,IF(C5924&lt;$R$10,C5924,$R$10)))</f>
        <v>0</v>
      </c>
      <c r="H5924" t="b">
        <f>IF('Input and Summary Results'!$J$4="yes",'Data Transformation'!F5924,'Data Transformation'!D5924)</f>
        <v>0</v>
      </c>
      <c r="I5924" t="str">
        <f t="shared" si="307"/>
        <v/>
      </c>
    </row>
    <row r="5925" spans="2:9" x14ac:dyDescent="0.55000000000000004">
      <c r="B5925" t="b">
        <f>IF('Input and Summary Results'!D5507=0,FALSE,'Input and Summary Results'!$B5507)</f>
        <v>0</v>
      </c>
      <c r="C5925" t="b">
        <f>IF(OR(B5925=0,'Input and Summary Results'!D5507=0,'Input and Summary Results'!D5507=""),FALSE,'Input and Summary Results'!$D5507)</f>
        <v>0</v>
      </c>
      <c r="D5925" t="b">
        <f>IF(OR(B5925=0,'Input and Summary Results'!E5507=0),FALSE,'Input and Summary Results'!$E5507)</f>
        <v>0</v>
      </c>
      <c r="E5925" t="b">
        <f t="shared" si="305"/>
        <v>0</v>
      </c>
      <c r="F5925" t="b">
        <f t="shared" si="306"/>
        <v>0</v>
      </c>
      <c r="G5925" t="b">
        <f>IF('Input and Summary Results'!$J$4="yes",IF(C5925=FALSE,FALSE,IF('Data Transformation'!E5925&lt;$R$10,E5925,$R$10)),IF(C5925=FALSE,FALSE,IF(C5925&lt;$R$10,C5925,$R$10)))</f>
        <v>0</v>
      </c>
      <c r="H5925" t="b">
        <f>IF('Input and Summary Results'!$J$4="yes",'Data Transformation'!F5925,'Data Transformation'!D5925)</f>
        <v>0</v>
      </c>
      <c r="I5925" t="str">
        <f t="shared" si="307"/>
        <v/>
      </c>
    </row>
    <row r="5926" spans="2:9" x14ac:dyDescent="0.55000000000000004">
      <c r="B5926" t="b">
        <f>IF('Input and Summary Results'!D5508=0,FALSE,'Input and Summary Results'!$B5508)</f>
        <v>0</v>
      </c>
      <c r="C5926" t="b">
        <f>IF(OR(B5926=0,'Input and Summary Results'!D5508=0,'Input and Summary Results'!D5508=""),FALSE,'Input and Summary Results'!$D5508)</f>
        <v>0</v>
      </c>
      <c r="D5926" t="b">
        <f>IF(OR(B5926=0,'Input and Summary Results'!E5508=0),FALSE,'Input and Summary Results'!$E5508)</f>
        <v>0</v>
      </c>
      <c r="E5926" t="b">
        <f t="shared" si="305"/>
        <v>0</v>
      </c>
      <c r="F5926" t="b">
        <f t="shared" si="306"/>
        <v>0</v>
      </c>
      <c r="G5926" t="b">
        <f>IF('Input and Summary Results'!$J$4="yes",IF(C5926=FALSE,FALSE,IF('Data Transformation'!E5926&lt;$R$10,E5926,$R$10)),IF(C5926=FALSE,FALSE,IF(C5926&lt;$R$10,C5926,$R$10)))</f>
        <v>0</v>
      </c>
      <c r="H5926" t="b">
        <f>IF('Input and Summary Results'!$J$4="yes",'Data Transformation'!F5926,'Data Transformation'!D5926)</f>
        <v>0</v>
      </c>
      <c r="I5926" t="str">
        <f t="shared" si="307"/>
        <v/>
      </c>
    </row>
    <row r="5927" spans="2:9" x14ac:dyDescent="0.55000000000000004">
      <c r="B5927" t="b">
        <f>IF('Input and Summary Results'!D5509=0,FALSE,'Input and Summary Results'!$B5509)</f>
        <v>0</v>
      </c>
      <c r="C5927" t="b">
        <f>IF(OR(B5927=0,'Input and Summary Results'!D5509=0,'Input and Summary Results'!D5509=""),FALSE,'Input and Summary Results'!$D5509)</f>
        <v>0</v>
      </c>
      <c r="D5927" t="b">
        <f>IF(OR(B5927=0,'Input and Summary Results'!E5509=0),FALSE,'Input and Summary Results'!$E5509)</f>
        <v>0</v>
      </c>
      <c r="E5927" t="b">
        <f t="shared" si="305"/>
        <v>0</v>
      </c>
      <c r="F5927" t="b">
        <f t="shared" si="306"/>
        <v>0</v>
      </c>
      <c r="G5927" t="b">
        <f>IF('Input and Summary Results'!$J$4="yes",IF(C5927=FALSE,FALSE,IF('Data Transformation'!E5927&lt;$R$10,E5927,$R$10)),IF(C5927=FALSE,FALSE,IF(C5927&lt;$R$10,C5927,$R$10)))</f>
        <v>0</v>
      </c>
      <c r="H5927" t="b">
        <f>IF('Input and Summary Results'!$J$4="yes",'Data Transformation'!F5927,'Data Transformation'!D5927)</f>
        <v>0</v>
      </c>
      <c r="I5927" t="str">
        <f t="shared" si="307"/>
        <v/>
      </c>
    </row>
    <row r="5928" spans="2:9" x14ac:dyDescent="0.55000000000000004">
      <c r="B5928" t="b">
        <f>IF('Input and Summary Results'!D5510=0,FALSE,'Input and Summary Results'!$B5510)</f>
        <v>0</v>
      </c>
      <c r="C5928" t="b">
        <f>IF(OR(B5928=0,'Input and Summary Results'!D5510=0,'Input and Summary Results'!D5510=""),FALSE,'Input and Summary Results'!$D5510)</f>
        <v>0</v>
      </c>
      <c r="D5928" t="b">
        <f>IF(OR(B5928=0,'Input and Summary Results'!E5510=0),FALSE,'Input and Summary Results'!$E5510)</f>
        <v>0</v>
      </c>
      <c r="E5928" t="b">
        <f t="shared" si="305"/>
        <v>0</v>
      </c>
      <c r="F5928" t="b">
        <f t="shared" si="306"/>
        <v>0</v>
      </c>
      <c r="G5928" t="b">
        <f>IF('Input and Summary Results'!$J$4="yes",IF(C5928=FALSE,FALSE,IF('Data Transformation'!E5928&lt;$R$10,E5928,$R$10)),IF(C5928=FALSE,FALSE,IF(C5928&lt;$R$10,C5928,$R$10)))</f>
        <v>0</v>
      </c>
      <c r="H5928" t="b">
        <f>IF('Input and Summary Results'!$J$4="yes",'Data Transformation'!F5928,'Data Transformation'!D5928)</f>
        <v>0</v>
      </c>
      <c r="I5928" t="str">
        <f t="shared" si="307"/>
        <v/>
      </c>
    </row>
    <row r="5929" spans="2:9" x14ac:dyDescent="0.55000000000000004">
      <c r="B5929" t="b">
        <f>IF('Input and Summary Results'!D5511=0,FALSE,'Input and Summary Results'!$B5511)</f>
        <v>0</v>
      </c>
      <c r="C5929" t="b">
        <f>IF(OR(B5929=0,'Input and Summary Results'!D5511=0,'Input and Summary Results'!D5511=""),FALSE,'Input and Summary Results'!$D5511)</f>
        <v>0</v>
      </c>
      <c r="D5929" t="b">
        <f>IF(OR(B5929=0,'Input and Summary Results'!E5511=0),FALSE,'Input and Summary Results'!$E5511)</f>
        <v>0</v>
      </c>
      <c r="E5929" t="b">
        <f t="shared" si="305"/>
        <v>0</v>
      </c>
      <c r="F5929" t="b">
        <f t="shared" si="306"/>
        <v>0</v>
      </c>
      <c r="G5929" t="b">
        <f>IF('Input and Summary Results'!$J$4="yes",IF(C5929=FALSE,FALSE,IF('Data Transformation'!E5929&lt;$R$10,E5929,$R$10)),IF(C5929=FALSE,FALSE,IF(C5929&lt;$R$10,C5929,$R$10)))</f>
        <v>0</v>
      </c>
      <c r="H5929" t="b">
        <f>IF('Input and Summary Results'!$J$4="yes",'Data Transformation'!F5929,'Data Transformation'!D5929)</f>
        <v>0</v>
      </c>
      <c r="I5929" t="str">
        <f t="shared" si="307"/>
        <v/>
      </c>
    </row>
    <row r="5930" spans="2:9" x14ac:dyDescent="0.55000000000000004">
      <c r="B5930" t="b">
        <f>IF('Input and Summary Results'!D5512=0,FALSE,'Input and Summary Results'!$B5512)</f>
        <v>0</v>
      </c>
      <c r="C5930" t="b">
        <f>IF(OR(B5930=0,'Input and Summary Results'!D5512=0,'Input and Summary Results'!D5512=""),FALSE,'Input and Summary Results'!$D5512)</f>
        <v>0</v>
      </c>
      <c r="D5930" t="b">
        <f>IF(OR(B5930=0,'Input and Summary Results'!E5512=0),FALSE,'Input and Summary Results'!$E5512)</f>
        <v>0</v>
      </c>
      <c r="E5930" t="b">
        <f t="shared" ref="E5930:E5993" si="308">IF(C5930=FALSE,FALSE,LOG10(C5930))</f>
        <v>0</v>
      </c>
      <c r="F5930" t="b">
        <f t="shared" ref="F5930:F5993" si="309">IF(D5930=FALSE, FALSE,0.434*D5930/C5930)</f>
        <v>0</v>
      </c>
      <c r="G5930" t="b">
        <f>IF('Input and Summary Results'!$J$4="yes",IF(C5930=FALSE,FALSE,IF('Data Transformation'!E5930&lt;$R$10,E5930,$R$10)),IF(C5930=FALSE,FALSE,IF(C5930&lt;$R$10,C5930,$R$10)))</f>
        <v>0</v>
      </c>
      <c r="H5930" t="b">
        <f>IF('Input and Summary Results'!$J$4="yes",'Data Transformation'!F5930,'Data Transformation'!D5930)</f>
        <v>0</v>
      </c>
      <c r="I5930" t="str">
        <f t="shared" si="307"/>
        <v/>
      </c>
    </row>
    <row r="5931" spans="2:9" x14ac:dyDescent="0.55000000000000004">
      <c r="B5931" t="b">
        <f>IF('Input and Summary Results'!D5513=0,FALSE,'Input and Summary Results'!$B5513)</f>
        <v>0</v>
      </c>
      <c r="C5931" t="b">
        <f>IF(OR(B5931=0,'Input and Summary Results'!D5513=0,'Input and Summary Results'!D5513=""),FALSE,'Input and Summary Results'!$D5513)</f>
        <v>0</v>
      </c>
      <c r="D5931" t="b">
        <f>IF(OR(B5931=0,'Input and Summary Results'!E5513=0),FALSE,'Input and Summary Results'!$E5513)</f>
        <v>0</v>
      </c>
      <c r="E5931" t="b">
        <f t="shared" si="308"/>
        <v>0</v>
      </c>
      <c r="F5931" t="b">
        <f t="shared" si="309"/>
        <v>0</v>
      </c>
      <c r="G5931" t="b">
        <f>IF('Input and Summary Results'!$J$4="yes",IF(C5931=FALSE,FALSE,IF('Data Transformation'!E5931&lt;$R$10,E5931,$R$10)),IF(C5931=FALSE,FALSE,IF(C5931&lt;$R$10,C5931,$R$10)))</f>
        <v>0</v>
      </c>
      <c r="H5931" t="b">
        <f>IF('Input and Summary Results'!$J$4="yes",'Data Transformation'!F5931,'Data Transformation'!D5931)</f>
        <v>0</v>
      </c>
      <c r="I5931" t="str">
        <f t="shared" si="307"/>
        <v/>
      </c>
    </row>
    <row r="5932" spans="2:9" x14ac:dyDescent="0.55000000000000004">
      <c r="B5932" t="b">
        <f>IF('Input and Summary Results'!D5514=0,FALSE,'Input and Summary Results'!$B5514)</f>
        <v>0</v>
      </c>
      <c r="C5932" t="b">
        <f>IF(OR(B5932=0,'Input and Summary Results'!D5514=0,'Input and Summary Results'!D5514=""),FALSE,'Input and Summary Results'!$D5514)</f>
        <v>0</v>
      </c>
      <c r="D5932" t="b">
        <f>IF(OR(B5932=0,'Input and Summary Results'!E5514=0),FALSE,'Input and Summary Results'!$E5514)</f>
        <v>0</v>
      </c>
      <c r="E5932" t="b">
        <f t="shared" si="308"/>
        <v>0</v>
      </c>
      <c r="F5932" t="b">
        <f t="shared" si="309"/>
        <v>0</v>
      </c>
      <c r="G5932" t="b">
        <f>IF('Input and Summary Results'!$J$4="yes",IF(C5932=FALSE,FALSE,IF('Data Transformation'!E5932&lt;$R$10,E5932,$R$10)),IF(C5932=FALSE,FALSE,IF(C5932&lt;$R$10,C5932,$R$10)))</f>
        <v>0</v>
      </c>
      <c r="H5932" t="b">
        <f>IF('Input and Summary Results'!$J$4="yes",'Data Transformation'!F5932,'Data Transformation'!D5932)</f>
        <v>0</v>
      </c>
      <c r="I5932" t="str">
        <f t="shared" si="307"/>
        <v/>
      </c>
    </row>
    <row r="5933" spans="2:9" x14ac:dyDescent="0.55000000000000004">
      <c r="B5933" t="b">
        <f>IF('Input and Summary Results'!D5515=0,FALSE,'Input and Summary Results'!$B5515)</f>
        <v>0</v>
      </c>
      <c r="C5933" t="b">
        <f>IF(OR(B5933=0,'Input and Summary Results'!D5515=0,'Input and Summary Results'!D5515=""),FALSE,'Input and Summary Results'!$D5515)</f>
        <v>0</v>
      </c>
      <c r="D5933" t="b">
        <f>IF(OR(B5933=0,'Input and Summary Results'!E5515=0),FALSE,'Input and Summary Results'!$E5515)</f>
        <v>0</v>
      </c>
      <c r="E5933" t="b">
        <f t="shared" si="308"/>
        <v>0</v>
      </c>
      <c r="F5933" t="b">
        <f t="shared" si="309"/>
        <v>0</v>
      </c>
      <c r="G5933" t="b">
        <f>IF('Input and Summary Results'!$J$4="yes",IF(C5933=FALSE,FALSE,IF('Data Transformation'!E5933&lt;$R$10,E5933,$R$10)),IF(C5933=FALSE,FALSE,IF(C5933&lt;$R$10,C5933,$R$10)))</f>
        <v>0</v>
      </c>
      <c r="H5933" t="b">
        <f>IF('Input and Summary Results'!$J$4="yes",'Data Transformation'!F5933,'Data Transformation'!D5933)</f>
        <v>0</v>
      </c>
      <c r="I5933" t="str">
        <f t="shared" si="307"/>
        <v/>
      </c>
    </row>
    <row r="5934" spans="2:9" x14ac:dyDescent="0.55000000000000004">
      <c r="B5934" t="b">
        <f>IF('Input and Summary Results'!D5516=0,FALSE,'Input and Summary Results'!$B5516)</f>
        <v>0</v>
      </c>
      <c r="C5934" t="b">
        <f>IF(OR(B5934=0,'Input and Summary Results'!D5516=0,'Input and Summary Results'!D5516=""),FALSE,'Input and Summary Results'!$D5516)</f>
        <v>0</v>
      </c>
      <c r="D5934" t="b">
        <f>IF(OR(B5934=0,'Input and Summary Results'!E5516=0),FALSE,'Input and Summary Results'!$E5516)</f>
        <v>0</v>
      </c>
      <c r="E5934" t="b">
        <f t="shared" si="308"/>
        <v>0</v>
      </c>
      <c r="F5934" t="b">
        <f t="shared" si="309"/>
        <v>0</v>
      </c>
      <c r="G5934" t="b">
        <f>IF('Input and Summary Results'!$J$4="yes",IF(C5934=FALSE,FALSE,IF('Data Transformation'!E5934&lt;$R$10,E5934,$R$10)),IF(C5934=FALSE,FALSE,IF(C5934&lt;$R$10,C5934,$R$10)))</f>
        <v>0</v>
      </c>
      <c r="H5934" t="b">
        <f>IF('Input and Summary Results'!$J$4="yes",'Data Transformation'!F5934,'Data Transformation'!D5934)</f>
        <v>0</v>
      </c>
      <c r="I5934" t="str">
        <f t="shared" si="307"/>
        <v/>
      </c>
    </row>
    <row r="5935" spans="2:9" x14ac:dyDescent="0.55000000000000004">
      <c r="B5935" t="b">
        <f>IF('Input and Summary Results'!D5517=0,FALSE,'Input and Summary Results'!$B5517)</f>
        <v>0</v>
      </c>
      <c r="C5935" t="b">
        <f>IF(OR(B5935=0,'Input and Summary Results'!D5517=0,'Input and Summary Results'!D5517=""),FALSE,'Input and Summary Results'!$D5517)</f>
        <v>0</v>
      </c>
      <c r="D5935" t="b">
        <f>IF(OR(B5935=0,'Input and Summary Results'!E5517=0),FALSE,'Input and Summary Results'!$E5517)</f>
        <v>0</v>
      </c>
      <c r="E5935" t="b">
        <f t="shared" si="308"/>
        <v>0</v>
      </c>
      <c r="F5935" t="b">
        <f t="shared" si="309"/>
        <v>0</v>
      </c>
      <c r="G5935" t="b">
        <f>IF('Input and Summary Results'!$J$4="yes",IF(C5935=FALSE,FALSE,IF('Data Transformation'!E5935&lt;$R$10,E5935,$R$10)),IF(C5935=FALSE,FALSE,IF(C5935&lt;$R$10,C5935,$R$10)))</f>
        <v>0</v>
      </c>
      <c r="H5935" t="b">
        <f>IF('Input and Summary Results'!$J$4="yes",'Data Transformation'!F5935,'Data Transformation'!D5935)</f>
        <v>0</v>
      </c>
      <c r="I5935" t="str">
        <f t="shared" si="307"/>
        <v/>
      </c>
    </row>
    <row r="5936" spans="2:9" x14ac:dyDescent="0.55000000000000004">
      <c r="B5936" t="b">
        <f>IF('Input and Summary Results'!D5518=0,FALSE,'Input and Summary Results'!$B5518)</f>
        <v>0</v>
      </c>
      <c r="C5936" t="b">
        <f>IF(OR(B5936=0,'Input and Summary Results'!D5518=0,'Input and Summary Results'!D5518=""),FALSE,'Input and Summary Results'!$D5518)</f>
        <v>0</v>
      </c>
      <c r="D5936" t="b">
        <f>IF(OR(B5936=0,'Input and Summary Results'!E5518=0),FALSE,'Input and Summary Results'!$E5518)</f>
        <v>0</v>
      </c>
      <c r="E5936" t="b">
        <f t="shared" si="308"/>
        <v>0</v>
      </c>
      <c r="F5936" t="b">
        <f t="shared" si="309"/>
        <v>0</v>
      </c>
      <c r="G5936" t="b">
        <f>IF('Input and Summary Results'!$J$4="yes",IF(C5936=FALSE,FALSE,IF('Data Transformation'!E5936&lt;$R$10,E5936,$R$10)),IF(C5936=FALSE,FALSE,IF(C5936&lt;$R$10,C5936,$R$10)))</f>
        <v>0</v>
      </c>
      <c r="H5936" t="b">
        <f>IF('Input and Summary Results'!$J$4="yes",'Data Transformation'!F5936,'Data Transformation'!D5936)</f>
        <v>0</v>
      </c>
      <c r="I5936" t="str">
        <f t="shared" si="307"/>
        <v/>
      </c>
    </row>
    <row r="5937" spans="2:9" x14ac:dyDescent="0.55000000000000004">
      <c r="B5937" t="b">
        <f>IF('Input and Summary Results'!D5519=0,FALSE,'Input and Summary Results'!$B5519)</f>
        <v>0</v>
      </c>
      <c r="C5937" t="b">
        <f>IF(OR(B5937=0,'Input and Summary Results'!D5519=0,'Input and Summary Results'!D5519=""),FALSE,'Input and Summary Results'!$D5519)</f>
        <v>0</v>
      </c>
      <c r="D5937" t="b">
        <f>IF(OR(B5937=0,'Input and Summary Results'!E5519=0),FALSE,'Input and Summary Results'!$E5519)</f>
        <v>0</v>
      </c>
      <c r="E5937" t="b">
        <f t="shared" si="308"/>
        <v>0</v>
      </c>
      <c r="F5937" t="b">
        <f t="shared" si="309"/>
        <v>0</v>
      </c>
      <c r="G5937" t="b">
        <f>IF('Input and Summary Results'!$J$4="yes",IF(C5937=FALSE,FALSE,IF('Data Transformation'!E5937&lt;$R$10,E5937,$R$10)),IF(C5937=FALSE,FALSE,IF(C5937&lt;$R$10,C5937,$R$10)))</f>
        <v>0</v>
      </c>
      <c r="H5937" t="b">
        <f>IF('Input and Summary Results'!$J$4="yes",'Data Transformation'!F5937,'Data Transformation'!D5937)</f>
        <v>0</v>
      </c>
      <c r="I5937" t="str">
        <f t="shared" si="307"/>
        <v/>
      </c>
    </row>
    <row r="5938" spans="2:9" x14ac:dyDescent="0.55000000000000004">
      <c r="B5938" t="b">
        <f>IF('Input and Summary Results'!D5520=0,FALSE,'Input and Summary Results'!$B5520)</f>
        <v>0</v>
      </c>
      <c r="C5938" t="b">
        <f>IF(OR(B5938=0,'Input and Summary Results'!D5520=0,'Input and Summary Results'!D5520=""),FALSE,'Input and Summary Results'!$D5520)</f>
        <v>0</v>
      </c>
      <c r="D5938" t="b">
        <f>IF(OR(B5938=0,'Input and Summary Results'!E5520=0),FALSE,'Input and Summary Results'!$E5520)</f>
        <v>0</v>
      </c>
      <c r="E5938" t="b">
        <f t="shared" si="308"/>
        <v>0</v>
      </c>
      <c r="F5938" t="b">
        <f t="shared" si="309"/>
        <v>0</v>
      </c>
      <c r="G5938" t="b">
        <f>IF('Input and Summary Results'!$J$4="yes",IF(C5938=FALSE,FALSE,IF('Data Transformation'!E5938&lt;$R$10,E5938,$R$10)),IF(C5938=FALSE,FALSE,IF(C5938&lt;$R$10,C5938,$R$10)))</f>
        <v>0</v>
      </c>
      <c r="H5938" t="b">
        <f>IF('Input and Summary Results'!$J$4="yes",'Data Transformation'!F5938,'Data Transformation'!D5938)</f>
        <v>0</v>
      </c>
      <c r="I5938" t="str">
        <f t="shared" si="307"/>
        <v/>
      </c>
    </row>
    <row r="5939" spans="2:9" x14ac:dyDescent="0.55000000000000004">
      <c r="B5939" t="b">
        <f>IF('Input and Summary Results'!D5521=0,FALSE,'Input and Summary Results'!$B5521)</f>
        <v>0</v>
      </c>
      <c r="C5939" t="b">
        <f>IF(OR(B5939=0,'Input and Summary Results'!D5521=0,'Input and Summary Results'!D5521=""),FALSE,'Input and Summary Results'!$D5521)</f>
        <v>0</v>
      </c>
      <c r="D5939" t="b">
        <f>IF(OR(B5939=0,'Input and Summary Results'!E5521=0),FALSE,'Input and Summary Results'!$E5521)</f>
        <v>0</v>
      </c>
      <c r="E5939" t="b">
        <f t="shared" si="308"/>
        <v>0</v>
      </c>
      <c r="F5939" t="b">
        <f t="shared" si="309"/>
        <v>0</v>
      </c>
      <c r="G5939" t="b">
        <f>IF('Input and Summary Results'!$J$4="yes",IF(C5939=FALSE,FALSE,IF('Data Transformation'!E5939&lt;$R$10,E5939,$R$10)),IF(C5939=FALSE,FALSE,IF(C5939&lt;$R$10,C5939,$R$10)))</f>
        <v>0</v>
      </c>
      <c r="H5939" t="b">
        <f>IF('Input and Summary Results'!$J$4="yes",'Data Transformation'!F5939,'Data Transformation'!D5939)</f>
        <v>0</v>
      </c>
      <c r="I5939" t="str">
        <f t="shared" si="307"/>
        <v/>
      </c>
    </row>
    <row r="5940" spans="2:9" x14ac:dyDescent="0.55000000000000004">
      <c r="B5940" t="b">
        <f>IF('Input and Summary Results'!D5522=0,FALSE,'Input and Summary Results'!$B5522)</f>
        <v>0</v>
      </c>
      <c r="C5940" t="b">
        <f>IF(OR(B5940=0,'Input and Summary Results'!D5522=0,'Input and Summary Results'!D5522=""),FALSE,'Input and Summary Results'!$D5522)</f>
        <v>0</v>
      </c>
      <c r="D5940" t="b">
        <f>IF(OR(B5940=0,'Input and Summary Results'!E5522=0),FALSE,'Input and Summary Results'!$E5522)</f>
        <v>0</v>
      </c>
      <c r="E5940" t="b">
        <f t="shared" si="308"/>
        <v>0</v>
      </c>
      <c r="F5940" t="b">
        <f t="shared" si="309"/>
        <v>0</v>
      </c>
      <c r="G5940" t="b">
        <f>IF('Input and Summary Results'!$J$4="yes",IF(C5940=FALSE,FALSE,IF('Data Transformation'!E5940&lt;$R$10,E5940,$R$10)),IF(C5940=FALSE,FALSE,IF(C5940&lt;$R$10,C5940,$R$10)))</f>
        <v>0</v>
      </c>
      <c r="H5940" t="b">
        <f>IF('Input and Summary Results'!$J$4="yes",'Data Transformation'!F5940,'Data Transformation'!D5940)</f>
        <v>0</v>
      </c>
      <c r="I5940" t="str">
        <f t="shared" si="307"/>
        <v/>
      </c>
    </row>
    <row r="5941" spans="2:9" x14ac:dyDescent="0.55000000000000004">
      <c r="B5941" t="b">
        <f>IF('Input and Summary Results'!D5523=0,FALSE,'Input and Summary Results'!$B5523)</f>
        <v>0</v>
      </c>
      <c r="C5941" t="b">
        <f>IF(OR(B5941=0,'Input and Summary Results'!D5523=0,'Input and Summary Results'!D5523=""),FALSE,'Input and Summary Results'!$D5523)</f>
        <v>0</v>
      </c>
      <c r="D5941" t="b">
        <f>IF(OR(B5941=0,'Input and Summary Results'!E5523=0),FALSE,'Input and Summary Results'!$E5523)</f>
        <v>0</v>
      </c>
      <c r="E5941" t="b">
        <f t="shared" si="308"/>
        <v>0</v>
      </c>
      <c r="F5941" t="b">
        <f t="shared" si="309"/>
        <v>0</v>
      </c>
      <c r="G5941" t="b">
        <f>IF('Input and Summary Results'!$J$4="yes",IF(C5941=FALSE,FALSE,IF('Data Transformation'!E5941&lt;$R$10,E5941,$R$10)),IF(C5941=FALSE,FALSE,IF(C5941&lt;$R$10,C5941,$R$10)))</f>
        <v>0</v>
      </c>
      <c r="H5941" t="b">
        <f>IF('Input and Summary Results'!$J$4="yes",'Data Transformation'!F5941,'Data Transformation'!D5941)</f>
        <v>0</v>
      </c>
      <c r="I5941" t="str">
        <f t="shared" si="307"/>
        <v/>
      </c>
    </row>
    <row r="5942" spans="2:9" x14ac:dyDescent="0.55000000000000004">
      <c r="B5942" t="b">
        <f>IF('Input and Summary Results'!D5524=0,FALSE,'Input and Summary Results'!$B5524)</f>
        <v>0</v>
      </c>
      <c r="C5942" t="b">
        <f>IF(OR(B5942=0,'Input and Summary Results'!D5524=0,'Input and Summary Results'!D5524=""),FALSE,'Input and Summary Results'!$D5524)</f>
        <v>0</v>
      </c>
      <c r="D5942" t="b">
        <f>IF(OR(B5942=0,'Input and Summary Results'!E5524=0),FALSE,'Input and Summary Results'!$E5524)</f>
        <v>0</v>
      </c>
      <c r="E5942" t="b">
        <f t="shared" si="308"/>
        <v>0</v>
      </c>
      <c r="F5942" t="b">
        <f t="shared" si="309"/>
        <v>0</v>
      </c>
      <c r="G5942" t="b">
        <f>IF('Input and Summary Results'!$J$4="yes",IF(C5942=FALSE,FALSE,IF('Data Transformation'!E5942&lt;$R$10,E5942,$R$10)),IF(C5942=FALSE,FALSE,IF(C5942&lt;$R$10,C5942,$R$10)))</f>
        <v>0</v>
      </c>
      <c r="H5942" t="b">
        <f>IF('Input and Summary Results'!$J$4="yes",'Data Transformation'!F5942,'Data Transformation'!D5942)</f>
        <v>0</v>
      </c>
      <c r="I5942" t="str">
        <f t="shared" si="307"/>
        <v/>
      </c>
    </row>
    <row r="5943" spans="2:9" x14ac:dyDescent="0.55000000000000004">
      <c r="B5943" t="b">
        <f>IF('Input and Summary Results'!D5525=0,FALSE,'Input and Summary Results'!$B5525)</f>
        <v>0</v>
      </c>
      <c r="C5943" t="b">
        <f>IF(OR(B5943=0,'Input and Summary Results'!D5525=0,'Input and Summary Results'!D5525=""),FALSE,'Input and Summary Results'!$D5525)</f>
        <v>0</v>
      </c>
      <c r="D5943" t="b">
        <f>IF(OR(B5943=0,'Input and Summary Results'!E5525=0),FALSE,'Input and Summary Results'!$E5525)</f>
        <v>0</v>
      </c>
      <c r="E5943" t="b">
        <f t="shared" si="308"/>
        <v>0</v>
      </c>
      <c r="F5943" t="b">
        <f t="shared" si="309"/>
        <v>0</v>
      </c>
      <c r="G5943" t="b">
        <f>IF('Input and Summary Results'!$J$4="yes",IF(C5943=FALSE,FALSE,IF('Data Transformation'!E5943&lt;$R$10,E5943,$R$10)),IF(C5943=FALSE,FALSE,IF(C5943&lt;$R$10,C5943,$R$10)))</f>
        <v>0</v>
      </c>
      <c r="H5943" t="b">
        <f>IF('Input and Summary Results'!$J$4="yes",'Data Transformation'!F5943,'Data Transformation'!D5943)</f>
        <v>0</v>
      </c>
      <c r="I5943" t="str">
        <f t="shared" si="307"/>
        <v/>
      </c>
    </row>
    <row r="5944" spans="2:9" x14ac:dyDescent="0.55000000000000004">
      <c r="B5944" t="b">
        <f>IF('Input and Summary Results'!D5526=0,FALSE,'Input and Summary Results'!$B5526)</f>
        <v>0</v>
      </c>
      <c r="C5944" t="b">
        <f>IF(OR(B5944=0,'Input and Summary Results'!D5526=0,'Input and Summary Results'!D5526=""),FALSE,'Input and Summary Results'!$D5526)</f>
        <v>0</v>
      </c>
      <c r="D5944" t="b">
        <f>IF(OR(B5944=0,'Input and Summary Results'!E5526=0),FALSE,'Input and Summary Results'!$E5526)</f>
        <v>0</v>
      </c>
      <c r="E5944" t="b">
        <f t="shared" si="308"/>
        <v>0</v>
      </c>
      <c r="F5944" t="b">
        <f t="shared" si="309"/>
        <v>0</v>
      </c>
      <c r="G5944" t="b">
        <f>IF('Input and Summary Results'!$J$4="yes",IF(C5944=FALSE,FALSE,IF('Data Transformation'!E5944&lt;$R$10,E5944,$R$10)),IF(C5944=FALSE,FALSE,IF(C5944&lt;$R$10,C5944,$R$10)))</f>
        <v>0</v>
      </c>
      <c r="H5944" t="b">
        <f>IF('Input and Summary Results'!$J$4="yes",'Data Transformation'!F5944,'Data Transformation'!D5944)</f>
        <v>0</v>
      </c>
      <c r="I5944" t="str">
        <f t="shared" si="307"/>
        <v/>
      </c>
    </row>
    <row r="5945" spans="2:9" x14ac:dyDescent="0.55000000000000004">
      <c r="B5945" t="b">
        <f>IF('Input and Summary Results'!D5527=0,FALSE,'Input and Summary Results'!$B5527)</f>
        <v>0</v>
      </c>
      <c r="C5945" t="b">
        <f>IF(OR(B5945=0,'Input and Summary Results'!D5527=0,'Input and Summary Results'!D5527=""),FALSE,'Input and Summary Results'!$D5527)</f>
        <v>0</v>
      </c>
      <c r="D5945" t="b">
        <f>IF(OR(B5945=0,'Input and Summary Results'!E5527=0),FALSE,'Input and Summary Results'!$E5527)</f>
        <v>0</v>
      </c>
      <c r="E5945" t="b">
        <f t="shared" si="308"/>
        <v>0</v>
      </c>
      <c r="F5945" t="b">
        <f t="shared" si="309"/>
        <v>0</v>
      </c>
      <c r="G5945" t="b">
        <f>IF('Input and Summary Results'!$J$4="yes",IF(C5945=FALSE,FALSE,IF('Data Transformation'!E5945&lt;$R$10,E5945,$R$10)),IF(C5945=FALSE,FALSE,IF(C5945&lt;$R$10,C5945,$R$10)))</f>
        <v>0</v>
      </c>
      <c r="H5945" t="b">
        <f>IF('Input and Summary Results'!$J$4="yes",'Data Transformation'!F5945,'Data Transformation'!D5945)</f>
        <v>0</v>
      </c>
      <c r="I5945" t="str">
        <f t="shared" si="307"/>
        <v/>
      </c>
    </row>
    <row r="5946" spans="2:9" x14ac:dyDescent="0.55000000000000004">
      <c r="B5946" t="b">
        <f>IF('Input and Summary Results'!D5528=0,FALSE,'Input and Summary Results'!$B5528)</f>
        <v>0</v>
      </c>
      <c r="C5946" t="b">
        <f>IF(OR(B5946=0,'Input and Summary Results'!D5528=0,'Input and Summary Results'!D5528=""),FALSE,'Input and Summary Results'!$D5528)</f>
        <v>0</v>
      </c>
      <c r="D5946" t="b">
        <f>IF(OR(B5946=0,'Input and Summary Results'!E5528=0),FALSE,'Input and Summary Results'!$E5528)</f>
        <v>0</v>
      </c>
      <c r="E5946" t="b">
        <f t="shared" si="308"/>
        <v>0</v>
      </c>
      <c r="F5946" t="b">
        <f t="shared" si="309"/>
        <v>0</v>
      </c>
      <c r="G5946" t="b">
        <f>IF('Input and Summary Results'!$J$4="yes",IF(C5946=FALSE,FALSE,IF('Data Transformation'!E5946&lt;$R$10,E5946,$R$10)),IF(C5946=FALSE,FALSE,IF(C5946&lt;$R$10,C5946,$R$10)))</f>
        <v>0</v>
      </c>
      <c r="H5946" t="b">
        <f>IF('Input and Summary Results'!$J$4="yes",'Data Transformation'!F5946,'Data Transformation'!D5946)</f>
        <v>0</v>
      </c>
      <c r="I5946" t="str">
        <f t="shared" si="307"/>
        <v/>
      </c>
    </row>
    <row r="5947" spans="2:9" x14ac:dyDescent="0.55000000000000004">
      <c r="B5947" t="b">
        <f>IF('Input and Summary Results'!D5529=0,FALSE,'Input and Summary Results'!$B5529)</f>
        <v>0</v>
      </c>
      <c r="C5947" t="b">
        <f>IF(OR(B5947=0,'Input and Summary Results'!D5529=0,'Input and Summary Results'!D5529=""),FALSE,'Input and Summary Results'!$D5529)</f>
        <v>0</v>
      </c>
      <c r="D5947" t="b">
        <f>IF(OR(B5947=0,'Input and Summary Results'!E5529=0),FALSE,'Input and Summary Results'!$E5529)</f>
        <v>0</v>
      </c>
      <c r="E5947" t="b">
        <f t="shared" si="308"/>
        <v>0</v>
      </c>
      <c r="F5947" t="b">
        <f t="shared" si="309"/>
        <v>0</v>
      </c>
      <c r="G5947" t="b">
        <f>IF('Input and Summary Results'!$J$4="yes",IF(C5947=FALSE,FALSE,IF('Data Transformation'!E5947&lt;$R$10,E5947,$R$10)),IF(C5947=FALSE,FALSE,IF(C5947&lt;$R$10,C5947,$R$10)))</f>
        <v>0</v>
      </c>
      <c r="H5947" t="b">
        <f>IF('Input and Summary Results'!$J$4="yes",'Data Transformation'!F5947,'Data Transformation'!D5947)</f>
        <v>0</v>
      </c>
      <c r="I5947" t="str">
        <f t="shared" si="307"/>
        <v/>
      </c>
    </row>
    <row r="5948" spans="2:9" x14ac:dyDescent="0.55000000000000004">
      <c r="B5948" t="b">
        <f>IF('Input and Summary Results'!D5530=0,FALSE,'Input and Summary Results'!$B5530)</f>
        <v>0</v>
      </c>
      <c r="C5948" t="b">
        <f>IF(OR(B5948=0,'Input and Summary Results'!D5530=0,'Input and Summary Results'!D5530=""),FALSE,'Input and Summary Results'!$D5530)</f>
        <v>0</v>
      </c>
      <c r="D5948" t="b">
        <f>IF(OR(B5948=0,'Input and Summary Results'!E5530=0),FALSE,'Input and Summary Results'!$E5530)</f>
        <v>0</v>
      </c>
      <c r="E5948" t="b">
        <f t="shared" si="308"/>
        <v>0</v>
      </c>
      <c r="F5948" t="b">
        <f t="shared" si="309"/>
        <v>0</v>
      </c>
      <c r="G5948" t="b">
        <f>IF('Input and Summary Results'!$J$4="yes",IF(C5948=FALSE,FALSE,IF('Data Transformation'!E5948&lt;$R$10,E5948,$R$10)),IF(C5948=FALSE,FALSE,IF(C5948&lt;$R$10,C5948,$R$10)))</f>
        <v>0</v>
      </c>
      <c r="H5948" t="b">
        <f>IF('Input and Summary Results'!$J$4="yes",'Data Transformation'!F5948,'Data Transformation'!D5948)</f>
        <v>0</v>
      </c>
      <c r="I5948" t="str">
        <f t="shared" si="307"/>
        <v/>
      </c>
    </row>
    <row r="5949" spans="2:9" x14ac:dyDescent="0.55000000000000004">
      <c r="B5949" t="b">
        <f>IF('Input and Summary Results'!D5531=0,FALSE,'Input and Summary Results'!$B5531)</f>
        <v>0</v>
      </c>
      <c r="C5949" t="b">
        <f>IF(OR(B5949=0,'Input and Summary Results'!D5531=0,'Input and Summary Results'!D5531=""),FALSE,'Input and Summary Results'!$D5531)</f>
        <v>0</v>
      </c>
      <c r="D5949" t="b">
        <f>IF(OR(B5949=0,'Input and Summary Results'!E5531=0),FALSE,'Input and Summary Results'!$E5531)</f>
        <v>0</v>
      </c>
      <c r="E5949" t="b">
        <f t="shared" si="308"/>
        <v>0</v>
      </c>
      <c r="F5949" t="b">
        <f t="shared" si="309"/>
        <v>0</v>
      </c>
      <c r="G5949" t="b">
        <f>IF('Input and Summary Results'!$J$4="yes",IF(C5949=FALSE,FALSE,IF('Data Transformation'!E5949&lt;$R$10,E5949,$R$10)),IF(C5949=FALSE,FALSE,IF(C5949&lt;$R$10,C5949,$R$10)))</f>
        <v>0</v>
      </c>
      <c r="H5949" t="b">
        <f>IF('Input and Summary Results'!$J$4="yes",'Data Transformation'!F5949,'Data Transformation'!D5949)</f>
        <v>0</v>
      </c>
      <c r="I5949" t="str">
        <f t="shared" si="307"/>
        <v/>
      </c>
    </row>
    <row r="5950" spans="2:9" x14ac:dyDescent="0.55000000000000004">
      <c r="B5950" t="b">
        <f>IF('Input and Summary Results'!D5532=0,FALSE,'Input and Summary Results'!$B5532)</f>
        <v>0</v>
      </c>
      <c r="C5950" t="b">
        <f>IF(OR(B5950=0,'Input and Summary Results'!D5532=0,'Input and Summary Results'!D5532=""),FALSE,'Input and Summary Results'!$D5532)</f>
        <v>0</v>
      </c>
      <c r="D5950" t="b">
        <f>IF(OR(B5950=0,'Input and Summary Results'!E5532=0),FALSE,'Input and Summary Results'!$E5532)</f>
        <v>0</v>
      </c>
      <c r="E5950" t="b">
        <f t="shared" si="308"/>
        <v>0</v>
      </c>
      <c r="F5950" t="b">
        <f t="shared" si="309"/>
        <v>0</v>
      </c>
      <c r="G5950" t="b">
        <f>IF('Input and Summary Results'!$J$4="yes",IF(C5950=FALSE,FALSE,IF('Data Transformation'!E5950&lt;$R$10,E5950,$R$10)),IF(C5950=FALSE,FALSE,IF(C5950&lt;$R$10,C5950,$R$10)))</f>
        <v>0</v>
      </c>
      <c r="H5950" t="b">
        <f>IF('Input and Summary Results'!$J$4="yes",'Data Transformation'!F5950,'Data Transformation'!D5950)</f>
        <v>0</v>
      </c>
      <c r="I5950" t="str">
        <f t="shared" si="307"/>
        <v/>
      </c>
    </row>
    <row r="5951" spans="2:9" x14ac:dyDescent="0.55000000000000004">
      <c r="B5951" t="b">
        <f>IF('Input and Summary Results'!D5533=0,FALSE,'Input and Summary Results'!$B5533)</f>
        <v>0</v>
      </c>
      <c r="C5951" t="b">
        <f>IF(OR(B5951=0,'Input and Summary Results'!D5533=0,'Input and Summary Results'!D5533=""),FALSE,'Input and Summary Results'!$D5533)</f>
        <v>0</v>
      </c>
      <c r="D5951" t="b">
        <f>IF(OR(B5951=0,'Input and Summary Results'!E5533=0),FALSE,'Input and Summary Results'!$E5533)</f>
        <v>0</v>
      </c>
      <c r="E5951" t="b">
        <f t="shared" si="308"/>
        <v>0</v>
      </c>
      <c r="F5951" t="b">
        <f t="shared" si="309"/>
        <v>0</v>
      </c>
      <c r="G5951" t="b">
        <f>IF('Input and Summary Results'!$J$4="yes",IF(C5951=FALSE,FALSE,IF('Data Transformation'!E5951&lt;$R$10,E5951,$R$10)),IF(C5951=FALSE,FALSE,IF(C5951&lt;$R$10,C5951,$R$10)))</f>
        <v>0</v>
      </c>
      <c r="H5951" t="b">
        <f>IF('Input and Summary Results'!$J$4="yes",'Data Transformation'!F5951,'Data Transformation'!D5951)</f>
        <v>0</v>
      </c>
      <c r="I5951" t="str">
        <f t="shared" si="307"/>
        <v/>
      </c>
    </row>
    <row r="5952" spans="2:9" x14ac:dyDescent="0.55000000000000004">
      <c r="B5952" t="b">
        <f>IF('Input and Summary Results'!D5534=0,FALSE,'Input and Summary Results'!$B5534)</f>
        <v>0</v>
      </c>
      <c r="C5952" t="b">
        <f>IF(OR(B5952=0,'Input and Summary Results'!D5534=0,'Input and Summary Results'!D5534=""),FALSE,'Input and Summary Results'!$D5534)</f>
        <v>0</v>
      </c>
      <c r="D5952" t="b">
        <f>IF(OR(B5952=0,'Input and Summary Results'!E5534=0),FALSE,'Input and Summary Results'!$E5534)</f>
        <v>0</v>
      </c>
      <c r="E5952" t="b">
        <f t="shared" si="308"/>
        <v>0</v>
      </c>
      <c r="F5952" t="b">
        <f t="shared" si="309"/>
        <v>0</v>
      </c>
      <c r="G5952" t="b">
        <f>IF('Input and Summary Results'!$J$4="yes",IF(C5952=FALSE,FALSE,IF('Data Transformation'!E5952&lt;$R$10,E5952,$R$10)),IF(C5952=FALSE,FALSE,IF(C5952&lt;$R$10,C5952,$R$10)))</f>
        <v>0</v>
      </c>
      <c r="H5952" t="b">
        <f>IF('Input and Summary Results'!$J$4="yes",'Data Transformation'!F5952,'Data Transformation'!D5952)</f>
        <v>0</v>
      </c>
      <c r="I5952" t="str">
        <f t="shared" si="307"/>
        <v/>
      </c>
    </row>
    <row r="5953" spans="2:9" x14ac:dyDescent="0.55000000000000004">
      <c r="B5953" t="b">
        <f>IF('Input and Summary Results'!D5535=0,FALSE,'Input and Summary Results'!$B5535)</f>
        <v>0</v>
      </c>
      <c r="C5953" t="b">
        <f>IF(OR(B5953=0,'Input and Summary Results'!D5535=0,'Input and Summary Results'!D5535=""),FALSE,'Input and Summary Results'!$D5535)</f>
        <v>0</v>
      </c>
      <c r="D5953" t="b">
        <f>IF(OR(B5953=0,'Input and Summary Results'!E5535=0),FALSE,'Input and Summary Results'!$E5535)</f>
        <v>0</v>
      </c>
      <c r="E5953" t="b">
        <f t="shared" si="308"/>
        <v>0</v>
      </c>
      <c r="F5953" t="b">
        <f t="shared" si="309"/>
        <v>0</v>
      </c>
      <c r="G5953" t="b">
        <f>IF('Input and Summary Results'!$J$4="yes",IF(C5953=FALSE,FALSE,IF('Data Transformation'!E5953&lt;$R$10,E5953,$R$10)),IF(C5953=FALSE,FALSE,IF(C5953&lt;$R$10,C5953,$R$10)))</f>
        <v>0</v>
      </c>
      <c r="H5953" t="b">
        <f>IF('Input and Summary Results'!$J$4="yes",'Data Transformation'!F5953,'Data Transformation'!D5953)</f>
        <v>0</v>
      </c>
      <c r="I5953" t="str">
        <f t="shared" si="307"/>
        <v/>
      </c>
    </row>
    <row r="5954" spans="2:9" x14ac:dyDescent="0.55000000000000004">
      <c r="B5954" t="b">
        <f>IF('Input and Summary Results'!D5536=0,FALSE,'Input and Summary Results'!$B5536)</f>
        <v>0</v>
      </c>
      <c r="C5954" t="b">
        <f>IF(OR(B5954=0,'Input and Summary Results'!D5536=0,'Input and Summary Results'!D5536=""),FALSE,'Input and Summary Results'!$D5536)</f>
        <v>0</v>
      </c>
      <c r="D5954" t="b">
        <f>IF(OR(B5954=0,'Input and Summary Results'!E5536=0),FALSE,'Input and Summary Results'!$E5536)</f>
        <v>0</v>
      </c>
      <c r="E5954" t="b">
        <f t="shared" si="308"/>
        <v>0</v>
      </c>
      <c r="F5954" t="b">
        <f t="shared" si="309"/>
        <v>0</v>
      </c>
      <c r="G5954" t="b">
        <f>IF('Input and Summary Results'!$J$4="yes",IF(C5954=FALSE,FALSE,IF('Data Transformation'!E5954&lt;$R$10,E5954,$R$10)),IF(C5954=FALSE,FALSE,IF(C5954&lt;$R$10,C5954,$R$10)))</f>
        <v>0</v>
      </c>
      <c r="H5954" t="b">
        <f>IF('Input and Summary Results'!$J$4="yes",'Data Transformation'!F5954,'Data Transformation'!D5954)</f>
        <v>0</v>
      </c>
      <c r="I5954" t="str">
        <f t="shared" si="307"/>
        <v/>
      </c>
    </row>
    <row r="5955" spans="2:9" x14ac:dyDescent="0.55000000000000004">
      <c r="B5955" t="b">
        <f>IF('Input and Summary Results'!D5537=0,FALSE,'Input and Summary Results'!$B5537)</f>
        <v>0</v>
      </c>
      <c r="C5955" t="b">
        <f>IF(OR(B5955=0,'Input and Summary Results'!D5537=0,'Input and Summary Results'!D5537=""),FALSE,'Input and Summary Results'!$D5537)</f>
        <v>0</v>
      </c>
      <c r="D5955" t="b">
        <f>IF(OR(B5955=0,'Input and Summary Results'!E5537=0),FALSE,'Input and Summary Results'!$E5537)</f>
        <v>0</v>
      </c>
      <c r="E5955" t="b">
        <f t="shared" si="308"/>
        <v>0</v>
      </c>
      <c r="F5955" t="b">
        <f t="shared" si="309"/>
        <v>0</v>
      </c>
      <c r="G5955" t="b">
        <f>IF('Input and Summary Results'!$J$4="yes",IF(C5955=FALSE,FALSE,IF('Data Transformation'!E5955&lt;$R$10,E5955,$R$10)),IF(C5955=FALSE,FALSE,IF(C5955&lt;$R$10,C5955,$R$10)))</f>
        <v>0</v>
      </c>
      <c r="H5955" t="b">
        <f>IF('Input and Summary Results'!$J$4="yes",'Data Transformation'!F5955,'Data Transformation'!D5955)</f>
        <v>0</v>
      </c>
      <c r="I5955" t="str">
        <f t="shared" si="307"/>
        <v/>
      </c>
    </row>
    <row r="5956" spans="2:9" x14ac:dyDescent="0.55000000000000004">
      <c r="B5956" t="b">
        <f>IF('Input and Summary Results'!D5538=0,FALSE,'Input and Summary Results'!$B5538)</f>
        <v>0</v>
      </c>
      <c r="C5956" t="b">
        <f>IF(OR(B5956=0,'Input and Summary Results'!D5538=0,'Input and Summary Results'!D5538=""),FALSE,'Input and Summary Results'!$D5538)</f>
        <v>0</v>
      </c>
      <c r="D5956" t="b">
        <f>IF(OR(B5956=0,'Input and Summary Results'!E5538=0),FALSE,'Input and Summary Results'!$E5538)</f>
        <v>0</v>
      </c>
      <c r="E5956" t="b">
        <f t="shared" si="308"/>
        <v>0</v>
      </c>
      <c r="F5956" t="b">
        <f t="shared" si="309"/>
        <v>0</v>
      </c>
      <c r="G5956" t="b">
        <f>IF('Input and Summary Results'!$J$4="yes",IF(C5956=FALSE,FALSE,IF('Data Transformation'!E5956&lt;$R$10,E5956,$R$10)),IF(C5956=FALSE,FALSE,IF(C5956&lt;$R$10,C5956,$R$10)))</f>
        <v>0</v>
      </c>
      <c r="H5956" t="b">
        <f>IF('Input and Summary Results'!$J$4="yes",'Data Transformation'!F5956,'Data Transformation'!D5956)</f>
        <v>0</v>
      </c>
      <c r="I5956" t="str">
        <f t="shared" si="307"/>
        <v/>
      </c>
    </row>
    <row r="5957" spans="2:9" x14ac:dyDescent="0.55000000000000004">
      <c r="B5957" t="b">
        <f>IF('Input and Summary Results'!D5539=0,FALSE,'Input and Summary Results'!$B5539)</f>
        <v>0</v>
      </c>
      <c r="C5957" t="b">
        <f>IF(OR(B5957=0,'Input and Summary Results'!D5539=0,'Input and Summary Results'!D5539=""),FALSE,'Input and Summary Results'!$D5539)</f>
        <v>0</v>
      </c>
      <c r="D5957" t="b">
        <f>IF(OR(B5957=0,'Input and Summary Results'!E5539=0),FALSE,'Input and Summary Results'!$E5539)</f>
        <v>0</v>
      </c>
      <c r="E5957" t="b">
        <f t="shared" si="308"/>
        <v>0</v>
      </c>
      <c r="F5957" t="b">
        <f t="shared" si="309"/>
        <v>0</v>
      </c>
      <c r="G5957" t="b">
        <f>IF('Input and Summary Results'!$J$4="yes",IF(C5957=FALSE,FALSE,IF('Data Transformation'!E5957&lt;$R$10,E5957,$R$10)),IF(C5957=FALSE,FALSE,IF(C5957&lt;$R$10,C5957,$R$10)))</f>
        <v>0</v>
      </c>
      <c r="H5957" t="b">
        <f>IF('Input and Summary Results'!$J$4="yes",'Data Transformation'!F5957,'Data Transformation'!D5957)</f>
        <v>0</v>
      </c>
      <c r="I5957" t="str">
        <f t="shared" ref="I5957:I6020" si="310">IF(G5957=FALSE,"",B5957)</f>
        <v/>
      </c>
    </row>
    <row r="5958" spans="2:9" x14ac:dyDescent="0.55000000000000004">
      <c r="B5958" t="b">
        <f>IF('Input and Summary Results'!D5540=0,FALSE,'Input and Summary Results'!$B5540)</f>
        <v>0</v>
      </c>
      <c r="C5958" t="b">
        <f>IF(OR(B5958=0,'Input and Summary Results'!D5540=0,'Input and Summary Results'!D5540=""),FALSE,'Input and Summary Results'!$D5540)</f>
        <v>0</v>
      </c>
      <c r="D5958" t="b">
        <f>IF(OR(B5958=0,'Input and Summary Results'!E5540=0),FALSE,'Input and Summary Results'!$E5540)</f>
        <v>0</v>
      </c>
      <c r="E5958" t="b">
        <f t="shared" si="308"/>
        <v>0</v>
      </c>
      <c r="F5958" t="b">
        <f t="shared" si="309"/>
        <v>0</v>
      </c>
      <c r="G5958" t="b">
        <f>IF('Input and Summary Results'!$J$4="yes",IF(C5958=FALSE,FALSE,IF('Data Transformation'!E5958&lt;$R$10,E5958,$R$10)),IF(C5958=FALSE,FALSE,IF(C5958&lt;$R$10,C5958,$R$10)))</f>
        <v>0</v>
      </c>
      <c r="H5958" t="b">
        <f>IF('Input and Summary Results'!$J$4="yes",'Data Transformation'!F5958,'Data Transformation'!D5958)</f>
        <v>0</v>
      </c>
      <c r="I5958" t="str">
        <f t="shared" si="310"/>
        <v/>
      </c>
    </row>
    <row r="5959" spans="2:9" x14ac:dyDescent="0.55000000000000004">
      <c r="B5959" t="b">
        <f>IF('Input and Summary Results'!D5541=0,FALSE,'Input and Summary Results'!$B5541)</f>
        <v>0</v>
      </c>
      <c r="C5959" t="b">
        <f>IF(OR(B5959=0,'Input and Summary Results'!D5541=0,'Input and Summary Results'!D5541=""),FALSE,'Input and Summary Results'!$D5541)</f>
        <v>0</v>
      </c>
      <c r="D5959" t="b">
        <f>IF(OR(B5959=0,'Input and Summary Results'!E5541=0),FALSE,'Input and Summary Results'!$E5541)</f>
        <v>0</v>
      </c>
      <c r="E5959" t="b">
        <f t="shared" si="308"/>
        <v>0</v>
      </c>
      <c r="F5959" t="b">
        <f t="shared" si="309"/>
        <v>0</v>
      </c>
      <c r="G5959" t="b">
        <f>IF('Input and Summary Results'!$J$4="yes",IF(C5959=FALSE,FALSE,IF('Data Transformation'!E5959&lt;$R$10,E5959,$R$10)),IF(C5959=FALSE,FALSE,IF(C5959&lt;$R$10,C5959,$R$10)))</f>
        <v>0</v>
      </c>
      <c r="H5959" t="b">
        <f>IF('Input and Summary Results'!$J$4="yes",'Data Transformation'!F5959,'Data Transformation'!D5959)</f>
        <v>0</v>
      </c>
      <c r="I5959" t="str">
        <f t="shared" si="310"/>
        <v/>
      </c>
    </row>
    <row r="5960" spans="2:9" x14ac:dyDescent="0.55000000000000004">
      <c r="B5960" t="b">
        <f>IF('Input and Summary Results'!D5542=0,FALSE,'Input and Summary Results'!$B5542)</f>
        <v>0</v>
      </c>
      <c r="C5960" t="b">
        <f>IF(OR(B5960=0,'Input and Summary Results'!D5542=0,'Input and Summary Results'!D5542=""),FALSE,'Input and Summary Results'!$D5542)</f>
        <v>0</v>
      </c>
      <c r="D5960" t="b">
        <f>IF(OR(B5960=0,'Input and Summary Results'!E5542=0),FALSE,'Input and Summary Results'!$E5542)</f>
        <v>0</v>
      </c>
      <c r="E5960" t="b">
        <f t="shared" si="308"/>
        <v>0</v>
      </c>
      <c r="F5960" t="b">
        <f t="shared" si="309"/>
        <v>0</v>
      </c>
      <c r="G5960" t="b">
        <f>IF('Input and Summary Results'!$J$4="yes",IF(C5960=FALSE,FALSE,IF('Data Transformation'!E5960&lt;$R$10,E5960,$R$10)),IF(C5960=FALSE,FALSE,IF(C5960&lt;$R$10,C5960,$R$10)))</f>
        <v>0</v>
      </c>
      <c r="H5960" t="b">
        <f>IF('Input and Summary Results'!$J$4="yes",'Data Transformation'!F5960,'Data Transformation'!D5960)</f>
        <v>0</v>
      </c>
      <c r="I5960" t="str">
        <f t="shared" si="310"/>
        <v/>
      </c>
    </row>
    <row r="5961" spans="2:9" x14ac:dyDescent="0.55000000000000004">
      <c r="B5961" t="b">
        <f>IF('Input and Summary Results'!D5543=0,FALSE,'Input and Summary Results'!$B5543)</f>
        <v>0</v>
      </c>
      <c r="C5961" t="b">
        <f>IF(OR(B5961=0,'Input and Summary Results'!D5543=0,'Input and Summary Results'!D5543=""),FALSE,'Input and Summary Results'!$D5543)</f>
        <v>0</v>
      </c>
      <c r="D5961" t="b">
        <f>IF(OR(B5961=0,'Input and Summary Results'!E5543=0),FALSE,'Input and Summary Results'!$E5543)</f>
        <v>0</v>
      </c>
      <c r="E5961" t="b">
        <f t="shared" si="308"/>
        <v>0</v>
      </c>
      <c r="F5961" t="b">
        <f t="shared" si="309"/>
        <v>0</v>
      </c>
      <c r="G5961" t="b">
        <f>IF('Input and Summary Results'!$J$4="yes",IF(C5961=FALSE,FALSE,IF('Data Transformation'!E5961&lt;$R$10,E5961,$R$10)),IF(C5961=FALSE,FALSE,IF(C5961&lt;$R$10,C5961,$R$10)))</f>
        <v>0</v>
      </c>
      <c r="H5961" t="b">
        <f>IF('Input and Summary Results'!$J$4="yes",'Data Transformation'!F5961,'Data Transformation'!D5961)</f>
        <v>0</v>
      </c>
      <c r="I5961" t="str">
        <f t="shared" si="310"/>
        <v/>
      </c>
    </row>
    <row r="5962" spans="2:9" x14ac:dyDescent="0.55000000000000004">
      <c r="B5962" t="b">
        <f>IF('Input and Summary Results'!D5544=0,FALSE,'Input and Summary Results'!$B5544)</f>
        <v>0</v>
      </c>
      <c r="C5962" t="b">
        <f>IF(OR(B5962=0,'Input and Summary Results'!D5544=0,'Input and Summary Results'!D5544=""),FALSE,'Input and Summary Results'!$D5544)</f>
        <v>0</v>
      </c>
      <c r="D5962" t="b">
        <f>IF(OR(B5962=0,'Input and Summary Results'!E5544=0),FALSE,'Input and Summary Results'!$E5544)</f>
        <v>0</v>
      </c>
      <c r="E5962" t="b">
        <f t="shared" si="308"/>
        <v>0</v>
      </c>
      <c r="F5962" t="b">
        <f t="shared" si="309"/>
        <v>0</v>
      </c>
      <c r="G5962" t="b">
        <f>IF('Input and Summary Results'!$J$4="yes",IF(C5962=FALSE,FALSE,IF('Data Transformation'!E5962&lt;$R$10,E5962,$R$10)),IF(C5962=FALSE,FALSE,IF(C5962&lt;$R$10,C5962,$R$10)))</f>
        <v>0</v>
      </c>
      <c r="H5962" t="b">
        <f>IF('Input and Summary Results'!$J$4="yes",'Data Transformation'!F5962,'Data Transformation'!D5962)</f>
        <v>0</v>
      </c>
      <c r="I5962" t="str">
        <f t="shared" si="310"/>
        <v/>
      </c>
    </row>
    <row r="5963" spans="2:9" x14ac:dyDescent="0.55000000000000004">
      <c r="B5963" t="b">
        <f>IF('Input and Summary Results'!D5545=0,FALSE,'Input and Summary Results'!$B5545)</f>
        <v>0</v>
      </c>
      <c r="C5963" t="b">
        <f>IF(OR(B5963=0,'Input and Summary Results'!D5545=0,'Input and Summary Results'!D5545=""),FALSE,'Input and Summary Results'!$D5545)</f>
        <v>0</v>
      </c>
      <c r="D5963" t="b">
        <f>IF(OR(B5963=0,'Input and Summary Results'!E5545=0),FALSE,'Input and Summary Results'!$E5545)</f>
        <v>0</v>
      </c>
      <c r="E5963" t="b">
        <f t="shared" si="308"/>
        <v>0</v>
      </c>
      <c r="F5963" t="b">
        <f t="shared" si="309"/>
        <v>0</v>
      </c>
      <c r="G5963" t="b">
        <f>IF('Input and Summary Results'!$J$4="yes",IF(C5963=FALSE,FALSE,IF('Data Transformation'!E5963&lt;$R$10,E5963,$R$10)),IF(C5963=FALSE,FALSE,IF(C5963&lt;$R$10,C5963,$R$10)))</f>
        <v>0</v>
      </c>
      <c r="H5963" t="b">
        <f>IF('Input and Summary Results'!$J$4="yes",'Data Transformation'!F5963,'Data Transformation'!D5963)</f>
        <v>0</v>
      </c>
      <c r="I5963" t="str">
        <f t="shared" si="310"/>
        <v/>
      </c>
    </row>
    <row r="5964" spans="2:9" x14ac:dyDescent="0.55000000000000004">
      <c r="B5964" t="b">
        <f>IF('Input and Summary Results'!D5546=0,FALSE,'Input and Summary Results'!$B5546)</f>
        <v>0</v>
      </c>
      <c r="C5964" t="b">
        <f>IF(OR(B5964=0,'Input and Summary Results'!D5546=0,'Input and Summary Results'!D5546=""),FALSE,'Input and Summary Results'!$D5546)</f>
        <v>0</v>
      </c>
      <c r="D5964" t="b">
        <f>IF(OR(B5964=0,'Input and Summary Results'!E5546=0),FALSE,'Input and Summary Results'!$E5546)</f>
        <v>0</v>
      </c>
      <c r="E5964" t="b">
        <f t="shared" si="308"/>
        <v>0</v>
      </c>
      <c r="F5964" t="b">
        <f t="shared" si="309"/>
        <v>0</v>
      </c>
      <c r="G5964" t="b">
        <f>IF('Input and Summary Results'!$J$4="yes",IF(C5964=FALSE,FALSE,IF('Data Transformation'!E5964&lt;$R$10,E5964,$R$10)),IF(C5964=FALSE,FALSE,IF(C5964&lt;$R$10,C5964,$R$10)))</f>
        <v>0</v>
      </c>
      <c r="H5964" t="b">
        <f>IF('Input and Summary Results'!$J$4="yes",'Data Transformation'!F5964,'Data Transformation'!D5964)</f>
        <v>0</v>
      </c>
      <c r="I5964" t="str">
        <f t="shared" si="310"/>
        <v/>
      </c>
    </row>
    <row r="5965" spans="2:9" x14ac:dyDescent="0.55000000000000004">
      <c r="B5965" t="b">
        <f>IF('Input and Summary Results'!D5547=0,FALSE,'Input and Summary Results'!$B5547)</f>
        <v>0</v>
      </c>
      <c r="C5965" t="b">
        <f>IF(OR(B5965=0,'Input and Summary Results'!D5547=0,'Input and Summary Results'!D5547=""),FALSE,'Input and Summary Results'!$D5547)</f>
        <v>0</v>
      </c>
      <c r="D5965" t="b">
        <f>IF(OR(B5965=0,'Input and Summary Results'!E5547=0),FALSE,'Input and Summary Results'!$E5547)</f>
        <v>0</v>
      </c>
      <c r="E5965" t="b">
        <f t="shared" si="308"/>
        <v>0</v>
      </c>
      <c r="F5965" t="b">
        <f t="shared" si="309"/>
        <v>0</v>
      </c>
      <c r="G5965" t="b">
        <f>IF('Input and Summary Results'!$J$4="yes",IF(C5965=FALSE,FALSE,IF('Data Transformation'!E5965&lt;$R$10,E5965,$R$10)),IF(C5965=FALSE,FALSE,IF(C5965&lt;$R$10,C5965,$R$10)))</f>
        <v>0</v>
      </c>
      <c r="H5965" t="b">
        <f>IF('Input and Summary Results'!$J$4="yes",'Data Transformation'!F5965,'Data Transformation'!D5965)</f>
        <v>0</v>
      </c>
      <c r="I5965" t="str">
        <f t="shared" si="310"/>
        <v/>
      </c>
    </row>
    <row r="5966" spans="2:9" x14ac:dyDescent="0.55000000000000004">
      <c r="B5966" t="b">
        <f>IF('Input and Summary Results'!D5548=0,FALSE,'Input and Summary Results'!$B5548)</f>
        <v>0</v>
      </c>
      <c r="C5966" t="b">
        <f>IF(OR(B5966=0,'Input and Summary Results'!D5548=0,'Input and Summary Results'!D5548=""),FALSE,'Input and Summary Results'!$D5548)</f>
        <v>0</v>
      </c>
      <c r="D5966" t="b">
        <f>IF(OR(B5966=0,'Input and Summary Results'!E5548=0),FALSE,'Input and Summary Results'!$E5548)</f>
        <v>0</v>
      </c>
      <c r="E5966" t="b">
        <f t="shared" si="308"/>
        <v>0</v>
      </c>
      <c r="F5966" t="b">
        <f t="shared" si="309"/>
        <v>0</v>
      </c>
      <c r="G5966" t="b">
        <f>IF('Input and Summary Results'!$J$4="yes",IF(C5966=FALSE,FALSE,IF('Data Transformation'!E5966&lt;$R$10,E5966,$R$10)),IF(C5966=FALSE,FALSE,IF(C5966&lt;$R$10,C5966,$R$10)))</f>
        <v>0</v>
      </c>
      <c r="H5966" t="b">
        <f>IF('Input and Summary Results'!$J$4="yes",'Data Transformation'!F5966,'Data Transformation'!D5966)</f>
        <v>0</v>
      </c>
      <c r="I5966" t="str">
        <f t="shared" si="310"/>
        <v/>
      </c>
    </row>
    <row r="5967" spans="2:9" x14ac:dyDescent="0.55000000000000004">
      <c r="B5967" t="b">
        <f>IF('Input and Summary Results'!D5549=0,FALSE,'Input and Summary Results'!$B5549)</f>
        <v>0</v>
      </c>
      <c r="C5967" t="b">
        <f>IF(OR(B5967=0,'Input and Summary Results'!D5549=0,'Input and Summary Results'!D5549=""),FALSE,'Input and Summary Results'!$D5549)</f>
        <v>0</v>
      </c>
      <c r="D5967" t="b">
        <f>IF(OR(B5967=0,'Input and Summary Results'!E5549=0),FALSE,'Input and Summary Results'!$E5549)</f>
        <v>0</v>
      </c>
      <c r="E5967" t="b">
        <f t="shared" si="308"/>
        <v>0</v>
      </c>
      <c r="F5967" t="b">
        <f t="shared" si="309"/>
        <v>0</v>
      </c>
      <c r="G5967" t="b">
        <f>IF('Input and Summary Results'!$J$4="yes",IF(C5967=FALSE,FALSE,IF('Data Transformation'!E5967&lt;$R$10,E5967,$R$10)),IF(C5967=FALSE,FALSE,IF(C5967&lt;$R$10,C5967,$R$10)))</f>
        <v>0</v>
      </c>
      <c r="H5967" t="b">
        <f>IF('Input and Summary Results'!$J$4="yes",'Data Transformation'!F5967,'Data Transformation'!D5967)</f>
        <v>0</v>
      </c>
      <c r="I5967" t="str">
        <f t="shared" si="310"/>
        <v/>
      </c>
    </row>
    <row r="5968" spans="2:9" x14ac:dyDescent="0.55000000000000004">
      <c r="B5968" t="b">
        <f>IF('Input and Summary Results'!D5550=0,FALSE,'Input and Summary Results'!$B5550)</f>
        <v>0</v>
      </c>
      <c r="C5968" t="b">
        <f>IF(OR(B5968=0,'Input and Summary Results'!D5550=0,'Input and Summary Results'!D5550=""),FALSE,'Input and Summary Results'!$D5550)</f>
        <v>0</v>
      </c>
      <c r="D5968" t="b">
        <f>IF(OR(B5968=0,'Input and Summary Results'!E5550=0),FALSE,'Input and Summary Results'!$E5550)</f>
        <v>0</v>
      </c>
      <c r="E5968" t="b">
        <f t="shared" si="308"/>
        <v>0</v>
      </c>
      <c r="F5968" t="b">
        <f t="shared" si="309"/>
        <v>0</v>
      </c>
      <c r="G5968" t="b">
        <f>IF('Input and Summary Results'!$J$4="yes",IF(C5968=FALSE,FALSE,IF('Data Transformation'!E5968&lt;$R$10,E5968,$R$10)),IF(C5968=FALSE,FALSE,IF(C5968&lt;$R$10,C5968,$R$10)))</f>
        <v>0</v>
      </c>
      <c r="H5968" t="b">
        <f>IF('Input and Summary Results'!$J$4="yes",'Data Transformation'!F5968,'Data Transformation'!D5968)</f>
        <v>0</v>
      </c>
      <c r="I5968" t="str">
        <f t="shared" si="310"/>
        <v/>
      </c>
    </row>
    <row r="5969" spans="2:9" x14ac:dyDescent="0.55000000000000004">
      <c r="B5969" t="b">
        <f>IF('Input and Summary Results'!D5551=0,FALSE,'Input and Summary Results'!$B5551)</f>
        <v>0</v>
      </c>
      <c r="C5969" t="b">
        <f>IF(OR(B5969=0,'Input and Summary Results'!D5551=0,'Input and Summary Results'!D5551=""),FALSE,'Input and Summary Results'!$D5551)</f>
        <v>0</v>
      </c>
      <c r="D5969" t="b">
        <f>IF(OR(B5969=0,'Input and Summary Results'!E5551=0),FALSE,'Input and Summary Results'!$E5551)</f>
        <v>0</v>
      </c>
      <c r="E5969" t="b">
        <f t="shared" si="308"/>
        <v>0</v>
      </c>
      <c r="F5969" t="b">
        <f t="shared" si="309"/>
        <v>0</v>
      </c>
      <c r="G5969" t="b">
        <f>IF('Input and Summary Results'!$J$4="yes",IF(C5969=FALSE,FALSE,IF('Data Transformation'!E5969&lt;$R$10,E5969,$R$10)),IF(C5969=FALSE,FALSE,IF(C5969&lt;$R$10,C5969,$R$10)))</f>
        <v>0</v>
      </c>
      <c r="H5969" t="b">
        <f>IF('Input and Summary Results'!$J$4="yes",'Data Transformation'!F5969,'Data Transformation'!D5969)</f>
        <v>0</v>
      </c>
      <c r="I5969" t="str">
        <f t="shared" si="310"/>
        <v/>
      </c>
    </row>
    <row r="5970" spans="2:9" x14ac:dyDescent="0.55000000000000004">
      <c r="B5970" t="b">
        <f>IF('Input and Summary Results'!D5552=0,FALSE,'Input and Summary Results'!$B5552)</f>
        <v>0</v>
      </c>
      <c r="C5970" t="b">
        <f>IF(OR(B5970=0,'Input and Summary Results'!D5552=0,'Input and Summary Results'!D5552=""),FALSE,'Input and Summary Results'!$D5552)</f>
        <v>0</v>
      </c>
      <c r="D5970" t="b">
        <f>IF(OR(B5970=0,'Input and Summary Results'!E5552=0),FALSE,'Input and Summary Results'!$E5552)</f>
        <v>0</v>
      </c>
      <c r="E5970" t="b">
        <f t="shared" si="308"/>
        <v>0</v>
      </c>
      <c r="F5970" t="b">
        <f t="shared" si="309"/>
        <v>0</v>
      </c>
      <c r="G5970" t="b">
        <f>IF('Input and Summary Results'!$J$4="yes",IF(C5970=FALSE,FALSE,IF('Data Transformation'!E5970&lt;$R$10,E5970,$R$10)),IF(C5970=FALSE,FALSE,IF(C5970&lt;$R$10,C5970,$R$10)))</f>
        <v>0</v>
      </c>
      <c r="H5970" t="b">
        <f>IF('Input and Summary Results'!$J$4="yes",'Data Transformation'!F5970,'Data Transformation'!D5970)</f>
        <v>0</v>
      </c>
      <c r="I5970" t="str">
        <f t="shared" si="310"/>
        <v/>
      </c>
    </row>
    <row r="5971" spans="2:9" x14ac:dyDescent="0.55000000000000004">
      <c r="B5971" t="b">
        <f>IF('Input and Summary Results'!D5553=0,FALSE,'Input and Summary Results'!$B5553)</f>
        <v>0</v>
      </c>
      <c r="C5971" t="b">
        <f>IF(OR(B5971=0,'Input and Summary Results'!D5553=0,'Input and Summary Results'!D5553=""),FALSE,'Input and Summary Results'!$D5553)</f>
        <v>0</v>
      </c>
      <c r="D5971" t="b">
        <f>IF(OR(B5971=0,'Input and Summary Results'!E5553=0),FALSE,'Input and Summary Results'!$E5553)</f>
        <v>0</v>
      </c>
      <c r="E5971" t="b">
        <f t="shared" si="308"/>
        <v>0</v>
      </c>
      <c r="F5971" t="b">
        <f t="shared" si="309"/>
        <v>0</v>
      </c>
      <c r="G5971" t="b">
        <f>IF('Input and Summary Results'!$J$4="yes",IF(C5971=FALSE,FALSE,IF('Data Transformation'!E5971&lt;$R$10,E5971,$R$10)),IF(C5971=FALSE,FALSE,IF(C5971&lt;$R$10,C5971,$R$10)))</f>
        <v>0</v>
      </c>
      <c r="H5971" t="b">
        <f>IF('Input and Summary Results'!$J$4="yes",'Data Transformation'!F5971,'Data Transformation'!D5971)</f>
        <v>0</v>
      </c>
      <c r="I5971" t="str">
        <f t="shared" si="310"/>
        <v/>
      </c>
    </row>
    <row r="5972" spans="2:9" x14ac:dyDescent="0.55000000000000004">
      <c r="B5972" t="b">
        <f>IF('Input and Summary Results'!D5554=0,FALSE,'Input and Summary Results'!$B5554)</f>
        <v>0</v>
      </c>
      <c r="C5972" t="b">
        <f>IF(OR(B5972=0,'Input and Summary Results'!D5554=0,'Input and Summary Results'!D5554=""),FALSE,'Input and Summary Results'!$D5554)</f>
        <v>0</v>
      </c>
      <c r="D5972" t="b">
        <f>IF(OR(B5972=0,'Input and Summary Results'!E5554=0),FALSE,'Input and Summary Results'!$E5554)</f>
        <v>0</v>
      </c>
      <c r="E5972" t="b">
        <f t="shared" si="308"/>
        <v>0</v>
      </c>
      <c r="F5972" t="b">
        <f t="shared" si="309"/>
        <v>0</v>
      </c>
      <c r="G5972" t="b">
        <f>IF('Input and Summary Results'!$J$4="yes",IF(C5972=FALSE,FALSE,IF('Data Transformation'!E5972&lt;$R$10,E5972,$R$10)),IF(C5972=FALSE,FALSE,IF(C5972&lt;$R$10,C5972,$R$10)))</f>
        <v>0</v>
      </c>
      <c r="H5972" t="b">
        <f>IF('Input and Summary Results'!$J$4="yes",'Data Transformation'!F5972,'Data Transformation'!D5972)</f>
        <v>0</v>
      </c>
      <c r="I5972" t="str">
        <f t="shared" si="310"/>
        <v/>
      </c>
    </row>
    <row r="5973" spans="2:9" x14ac:dyDescent="0.55000000000000004">
      <c r="B5973" t="b">
        <f>IF('Input and Summary Results'!D5555=0,FALSE,'Input and Summary Results'!$B5555)</f>
        <v>0</v>
      </c>
      <c r="C5973" t="b">
        <f>IF(OR(B5973=0,'Input and Summary Results'!D5555=0,'Input and Summary Results'!D5555=""),FALSE,'Input and Summary Results'!$D5555)</f>
        <v>0</v>
      </c>
      <c r="D5973" t="b">
        <f>IF(OR(B5973=0,'Input and Summary Results'!E5555=0),FALSE,'Input and Summary Results'!$E5555)</f>
        <v>0</v>
      </c>
      <c r="E5973" t="b">
        <f t="shared" si="308"/>
        <v>0</v>
      </c>
      <c r="F5973" t="b">
        <f t="shared" si="309"/>
        <v>0</v>
      </c>
      <c r="G5973" t="b">
        <f>IF('Input and Summary Results'!$J$4="yes",IF(C5973=FALSE,FALSE,IF('Data Transformation'!E5973&lt;$R$10,E5973,$R$10)),IF(C5973=FALSE,FALSE,IF(C5973&lt;$R$10,C5973,$R$10)))</f>
        <v>0</v>
      </c>
      <c r="H5973" t="b">
        <f>IF('Input and Summary Results'!$J$4="yes",'Data Transformation'!F5973,'Data Transformation'!D5973)</f>
        <v>0</v>
      </c>
      <c r="I5973" t="str">
        <f t="shared" si="310"/>
        <v/>
      </c>
    </row>
    <row r="5974" spans="2:9" x14ac:dyDescent="0.55000000000000004">
      <c r="B5974" t="b">
        <f>IF('Input and Summary Results'!D5556=0,FALSE,'Input and Summary Results'!$B5556)</f>
        <v>0</v>
      </c>
      <c r="C5974" t="b">
        <f>IF(OR(B5974=0,'Input and Summary Results'!D5556=0,'Input and Summary Results'!D5556=""),FALSE,'Input and Summary Results'!$D5556)</f>
        <v>0</v>
      </c>
      <c r="D5974" t="b">
        <f>IF(OR(B5974=0,'Input and Summary Results'!E5556=0),FALSE,'Input and Summary Results'!$E5556)</f>
        <v>0</v>
      </c>
      <c r="E5974" t="b">
        <f t="shared" si="308"/>
        <v>0</v>
      </c>
      <c r="F5974" t="b">
        <f t="shared" si="309"/>
        <v>0</v>
      </c>
      <c r="G5974" t="b">
        <f>IF('Input and Summary Results'!$J$4="yes",IF(C5974=FALSE,FALSE,IF('Data Transformation'!E5974&lt;$R$10,E5974,$R$10)),IF(C5974=FALSE,FALSE,IF(C5974&lt;$R$10,C5974,$R$10)))</f>
        <v>0</v>
      </c>
      <c r="H5974" t="b">
        <f>IF('Input and Summary Results'!$J$4="yes",'Data Transformation'!F5974,'Data Transformation'!D5974)</f>
        <v>0</v>
      </c>
      <c r="I5974" t="str">
        <f t="shared" si="310"/>
        <v/>
      </c>
    </row>
    <row r="5975" spans="2:9" x14ac:dyDescent="0.55000000000000004">
      <c r="B5975" t="b">
        <f>IF('Input and Summary Results'!D5557=0,FALSE,'Input and Summary Results'!$B5557)</f>
        <v>0</v>
      </c>
      <c r="C5975" t="b">
        <f>IF(OR(B5975=0,'Input and Summary Results'!D5557=0,'Input and Summary Results'!D5557=""),FALSE,'Input and Summary Results'!$D5557)</f>
        <v>0</v>
      </c>
      <c r="D5975" t="b">
        <f>IF(OR(B5975=0,'Input and Summary Results'!E5557=0),FALSE,'Input and Summary Results'!$E5557)</f>
        <v>0</v>
      </c>
      <c r="E5975" t="b">
        <f t="shared" si="308"/>
        <v>0</v>
      </c>
      <c r="F5975" t="b">
        <f t="shared" si="309"/>
        <v>0</v>
      </c>
      <c r="G5975" t="b">
        <f>IF('Input and Summary Results'!$J$4="yes",IF(C5975=FALSE,FALSE,IF('Data Transformation'!E5975&lt;$R$10,E5975,$R$10)),IF(C5975=FALSE,FALSE,IF(C5975&lt;$R$10,C5975,$R$10)))</f>
        <v>0</v>
      </c>
      <c r="H5975" t="b">
        <f>IF('Input and Summary Results'!$J$4="yes",'Data Transformation'!F5975,'Data Transformation'!D5975)</f>
        <v>0</v>
      </c>
      <c r="I5975" t="str">
        <f t="shared" si="310"/>
        <v/>
      </c>
    </row>
    <row r="5976" spans="2:9" x14ac:dyDescent="0.55000000000000004">
      <c r="B5976" t="b">
        <f>IF('Input and Summary Results'!D5558=0,FALSE,'Input and Summary Results'!$B5558)</f>
        <v>0</v>
      </c>
      <c r="C5976" t="b">
        <f>IF(OR(B5976=0,'Input and Summary Results'!D5558=0,'Input and Summary Results'!D5558=""),FALSE,'Input and Summary Results'!$D5558)</f>
        <v>0</v>
      </c>
      <c r="D5976" t="b">
        <f>IF(OR(B5976=0,'Input and Summary Results'!E5558=0),FALSE,'Input and Summary Results'!$E5558)</f>
        <v>0</v>
      </c>
      <c r="E5976" t="b">
        <f t="shared" si="308"/>
        <v>0</v>
      </c>
      <c r="F5976" t="b">
        <f t="shared" si="309"/>
        <v>0</v>
      </c>
      <c r="G5976" t="b">
        <f>IF('Input and Summary Results'!$J$4="yes",IF(C5976=FALSE,FALSE,IF('Data Transformation'!E5976&lt;$R$10,E5976,$R$10)),IF(C5976=FALSE,FALSE,IF(C5976&lt;$R$10,C5976,$R$10)))</f>
        <v>0</v>
      </c>
      <c r="H5976" t="b">
        <f>IF('Input and Summary Results'!$J$4="yes",'Data Transformation'!F5976,'Data Transformation'!D5976)</f>
        <v>0</v>
      </c>
      <c r="I5976" t="str">
        <f t="shared" si="310"/>
        <v/>
      </c>
    </row>
    <row r="5977" spans="2:9" x14ac:dyDescent="0.55000000000000004">
      <c r="B5977" t="b">
        <f>IF('Input and Summary Results'!D5559=0,FALSE,'Input and Summary Results'!$B5559)</f>
        <v>0</v>
      </c>
      <c r="C5977" t="b">
        <f>IF(OR(B5977=0,'Input and Summary Results'!D5559=0,'Input and Summary Results'!D5559=""),FALSE,'Input and Summary Results'!$D5559)</f>
        <v>0</v>
      </c>
      <c r="D5977" t="b">
        <f>IF(OR(B5977=0,'Input and Summary Results'!E5559=0),FALSE,'Input and Summary Results'!$E5559)</f>
        <v>0</v>
      </c>
      <c r="E5977" t="b">
        <f t="shared" si="308"/>
        <v>0</v>
      </c>
      <c r="F5977" t="b">
        <f t="shared" si="309"/>
        <v>0</v>
      </c>
      <c r="G5977" t="b">
        <f>IF('Input and Summary Results'!$J$4="yes",IF(C5977=FALSE,FALSE,IF('Data Transformation'!E5977&lt;$R$10,E5977,$R$10)),IF(C5977=FALSE,FALSE,IF(C5977&lt;$R$10,C5977,$R$10)))</f>
        <v>0</v>
      </c>
      <c r="H5977" t="b">
        <f>IF('Input and Summary Results'!$J$4="yes",'Data Transformation'!F5977,'Data Transformation'!D5977)</f>
        <v>0</v>
      </c>
      <c r="I5977" t="str">
        <f t="shared" si="310"/>
        <v/>
      </c>
    </row>
    <row r="5978" spans="2:9" x14ac:dyDescent="0.55000000000000004">
      <c r="B5978" t="b">
        <f>IF('Input and Summary Results'!D5560=0,FALSE,'Input and Summary Results'!$B5560)</f>
        <v>0</v>
      </c>
      <c r="C5978" t="b">
        <f>IF(OR(B5978=0,'Input and Summary Results'!D5560=0,'Input and Summary Results'!D5560=""),FALSE,'Input and Summary Results'!$D5560)</f>
        <v>0</v>
      </c>
      <c r="D5978" t="b">
        <f>IF(OR(B5978=0,'Input and Summary Results'!E5560=0),FALSE,'Input and Summary Results'!$E5560)</f>
        <v>0</v>
      </c>
      <c r="E5978" t="b">
        <f t="shared" si="308"/>
        <v>0</v>
      </c>
      <c r="F5978" t="b">
        <f t="shared" si="309"/>
        <v>0</v>
      </c>
      <c r="G5978" t="b">
        <f>IF('Input and Summary Results'!$J$4="yes",IF(C5978=FALSE,FALSE,IF('Data Transformation'!E5978&lt;$R$10,E5978,$R$10)),IF(C5978=FALSE,FALSE,IF(C5978&lt;$R$10,C5978,$R$10)))</f>
        <v>0</v>
      </c>
      <c r="H5978" t="b">
        <f>IF('Input and Summary Results'!$J$4="yes",'Data Transformation'!F5978,'Data Transformation'!D5978)</f>
        <v>0</v>
      </c>
      <c r="I5978" t="str">
        <f t="shared" si="310"/>
        <v/>
      </c>
    </row>
    <row r="5979" spans="2:9" x14ac:dyDescent="0.55000000000000004">
      <c r="B5979" t="b">
        <f>IF('Input and Summary Results'!D5561=0,FALSE,'Input and Summary Results'!$B5561)</f>
        <v>0</v>
      </c>
      <c r="C5979" t="b">
        <f>IF(OR(B5979=0,'Input and Summary Results'!D5561=0,'Input and Summary Results'!D5561=""),FALSE,'Input and Summary Results'!$D5561)</f>
        <v>0</v>
      </c>
      <c r="D5979" t="b">
        <f>IF(OR(B5979=0,'Input and Summary Results'!E5561=0),FALSE,'Input and Summary Results'!$E5561)</f>
        <v>0</v>
      </c>
      <c r="E5979" t="b">
        <f t="shared" si="308"/>
        <v>0</v>
      </c>
      <c r="F5979" t="b">
        <f t="shared" si="309"/>
        <v>0</v>
      </c>
      <c r="G5979" t="b">
        <f>IF('Input and Summary Results'!$J$4="yes",IF(C5979=FALSE,FALSE,IF('Data Transformation'!E5979&lt;$R$10,E5979,$R$10)),IF(C5979=FALSE,FALSE,IF(C5979&lt;$R$10,C5979,$R$10)))</f>
        <v>0</v>
      </c>
      <c r="H5979" t="b">
        <f>IF('Input and Summary Results'!$J$4="yes",'Data Transformation'!F5979,'Data Transformation'!D5979)</f>
        <v>0</v>
      </c>
      <c r="I5979" t="str">
        <f t="shared" si="310"/>
        <v/>
      </c>
    </row>
    <row r="5980" spans="2:9" x14ac:dyDescent="0.55000000000000004">
      <c r="B5980" t="b">
        <f>IF('Input and Summary Results'!D5562=0,FALSE,'Input and Summary Results'!$B5562)</f>
        <v>0</v>
      </c>
      <c r="C5980" t="b">
        <f>IF(OR(B5980=0,'Input and Summary Results'!D5562=0,'Input and Summary Results'!D5562=""),FALSE,'Input and Summary Results'!$D5562)</f>
        <v>0</v>
      </c>
      <c r="D5980" t="b">
        <f>IF(OR(B5980=0,'Input and Summary Results'!E5562=0),FALSE,'Input and Summary Results'!$E5562)</f>
        <v>0</v>
      </c>
      <c r="E5980" t="b">
        <f t="shared" si="308"/>
        <v>0</v>
      </c>
      <c r="F5980" t="b">
        <f t="shared" si="309"/>
        <v>0</v>
      </c>
      <c r="G5980" t="b">
        <f>IF('Input and Summary Results'!$J$4="yes",IF(C5980=FALSE,FALSE,IF('Data Transformation'!E5980&lt;$R$10,E5980,$R$10)),IF(C5980=FALSE,FALSE,IF(C5980&lt;$R$10,C5980,$R$10)))</f>
        <v>0</v>
      </c>
      <c r="H5980" t="b">
        <f>IF('Input and Summary Results'!$J$4="yes",'Data Transformation'!F5980,'Data Transformation'!D5980)</f>
        <v>0</v>
      </c>
      <c r="I5980" t="str">
        <f t="shared" si="310"/>
        <v/>
      </c>
    </row>
    <row r="5981" spans="2:9" x14ac:dyDescent="0.55000000000000004">
      <c r="B5981" t="b">
        <f>IF('Input and Summary Results'!D5563=0,FALSE,'Input and Summary Results'!$B5563)</f>
        <v>0</v>
      </c>
      <c r="C5981" t="b">
        <f>IF(OR(B5981=0,'Input and Summary Results'!D5563=0,'Input and Summary Results'!D5563=""),FALSE,'Input and Summary Results'!$D5563)</f>
        <v>0</v>
      </c>
      <c r="D5981" t="b">
        <f>IF(OR(B5981=0,'Input and Summary Results'!E5563=0),FALSE,'Input and Summary Results'!$E5563)</f>
        <v>0</v>
      </c>
      <c r="E5981" t="b">
        <f t="shared" si="308"/>
        <v>0</v>
      </c>
      <c r="F5981" t="b">
        <f t="shared" si="309"/>
        <v>0</v>
      </c>
      <c r="G5981" t="b">
        <f>IF('Input and Summary Results'!$J$4="yes",IF(C5981=FALSE,FALSE,IF('Data Transformation'!E5981&lt;$R$10,E5981,$R$10)),IF(C5981=FALSE,FALSE,IF(C5981&lt;$R$10,C5981,$R$10)))</f>
        <v>0</v>
      </c>
      <c r="H5981" t="b">
        <f>IF('Input and Summary Results'!$J$4="yes",'Data Transformation'!F5981,'Data Transformation'!D5981)</f>
        <v>0</v>
      </c>
      <c r="I5981" t="str">
        <f t="shared" si="310"/>
        <v/>
      </c>
    </row>
    <row r="5982" spans="2:9" x14ac:dyDescent="0.55000000000000004">
      <c r="B5982" t="b">
        <f>IF('Input and Summary Results'!D5564=0,FALSE,'Input and Summary Results'!$B5564)</f>
        <v>0</v>
      </c>
      <c r="C5982" t="b">
        <f>IF(OR(B5982=0,'Input and Summary Results'!D5564=0,'Input and Summary Results'!D5564=""),FALSE,'Input and Summary Results'!$D5564)</f>
        <v>0</v>
      </c>
      <c r="D5982" t="b">
        <f>IF(OR(B5982=0,'Input and Summary Results'!E5564=0),FALSE,'Input and Summary Results'!$E5564)</f>
        <v>0</v>
      </c>
      <c r="E5982" t="b">
        <f t="shared" si="308"/>
        <v>0</v>
      </c>
      <c r="F5982" t="b">
        <f t="shared" si="309"/>
        <v>0</v>
      </c>
      <c r="G5982" t="b">
        <f>IF('Input and Summary Results'!$J$4="yes",IF(C5982=FALSE,FALSE,IF('Data Transformation'!E5982&lt;$R$10,E5982,$R$10)),IF(C5982=FALSE,FALSE,IF(C5982&lt;$R$10,C5982,$R$10)))</f>
        <v>0</v>
      </c>
      <c r="H5982" t="b">
        <f>IF('Input and Summary Results'!$J$4="yes",'Data Transformation'!F5982,'Data Transformation'!D5982)</f>
        <v>0</v>
      </c>
      <c r="I5982" t="str">
        <f t="shared" si="310"/>
        <v/>
      </c>
    </row>
    <row r="5983" spans="2:9" x14ac:dyDescent="0.55000000000000004">
      <c r="B5983" t="b">
        <f>IF('Input and Summary Results'!D5565=0,FALSE,'Input and Summary Results'!$B5565)</f>
        <v>0</v>
      </c>
      <c r="C5983" t="b">
        <f>IF(OR(B5983=0,'Input and Summary Results'!D5565=0,'Input and Summary Results'!D5565=""),FALSE,'Input and Summary Results'!$D5565)</f>
        <v>0</v>
      </c>
      <c r="D5983" t="b">
        <f>IF(OR(B5983=0,'Input and Summary Results'!E5565=0),FALSE,'Input and Summary Results'!$E5565)</f>
        <v>0</v>
      </c>
      <c r="E5983" t="b">
        <f t="shared" si="308"/>
        <v>0</v>
      </c>
      <c r="F5983" t="b">
        <f t="shared" si="309"/>
        <v>0</v>
      </c>
      <c r="G5983" t="b">
        <f>IF('Input and Summary Results'!$J$4="yes",IF(C5983=FALSE,FALSE,IF('Data Transformation'!E5983&lt;$R$10,E5983,$R$10)),IF(C5983=FALSE,FALSE,IF(C5983&lt;$R$10,C5983,$R$10)))</f>
        <v>0</v>
      </c>
      <c r="H5983" t="b">
        <f>IF('Input and Summary Results'!$J$4="yes",'Data Transformation'!F5983,'Data Transformation'!D5983)</f>
        <v>0</v>
      </c>
      <c r="I5983" t="str">
        <f t="shared" si="310"/>
        <v/>
      </c>
    </row>
    <row r="5984" spans="2:9" x14ac:dyDescent="0.55000000000000004">
      <c r="B5984" t="b">
        <f>IF('Input and Summary Results'!D5566=0,FALSE,'Input and Summary Results'!$B5566)</f>
        <v>0</v>
      </c>
      <c r="C5984" t="b">
        <f>IF(OR(B5984=0,'Input and Summary Results'!D5566=0,'Input and Summary Results'!D5566=""),FALSE,'Input and Summary Results'!$D5566)</f>
        <v>0</v>
      </c>
      <c r="D5984" t="b">
        <f>IF(OR(B5984=0,'Input and Summary Results'!E5566=0),FALSE,'Input and Summary Results'!$E5566)</f>
        <v>0</v>
      </c>
      <c r="E5984" t="b">
        <f t="shared" si="308"/>
        <v>0</v>
      </c>
      <c r="F5984" t="b">
        <f t="shared" si="309"/>
        <v>0</v>
      </c>
      <c r="G5984" t="b">
        <f>IF('Input and Summary Results'!$J$4="yes",IF(C5984=FALSE,FALSE,IF('Data Transformation'!E5984&lt;$R$10,E5984,$R$10)),IF(C5984=FALSE,FALSE,IF(C5984&lt;$R$10,C5984,$R$10)))</f>
        <v>0</v>
      </c>
      <c r="H5984" t="b">
        <f>IF('Input and Summary Results'!$J$4="yes",'Data Transformation'!F5984,'Data Transformation'!D5984)</f>
        <v>0</v>
      </c>
      <c r="I5984" t="str">
        <f t="shared" si="310"/>
        <v/>
      </c>
    </row>
    <row r="5985" spans="2:9" x14ac:dyDescent="0.55000000000000004">
      <c r="B5985" t="b">
        <f>IF('Input and Summary Results'!D5567=0,FALSE,'Input and Summary Results'!$B5567)</f>
        <v>0</v>
      </c>
      <c r="C5985" t="b">
        <f>IF(OR(B5985=0,'Input and Summary Results'!D5567=0,'Input and Summary Results'!D5567=""),FALSE,'Input and Summary Results'!$D5567)</f>
        <v>0</v>
      </c>
      <c r="D5985" t="b">
        <f>IF(OR(B5985=0,'Input and Summary Results'!E5567=0),FALSE,'Input and Summary Results'!$E5567)</f>
        <v>0</v>
      </c>
      <c r="E5985" t="b">
        <f t="shared" si="308"/>
        <v>0</v>
      </c>
      <c r="F5985" t="b">
        <f t="shared" si="309"/>
        <v>0</v>
      </c>
      <c r="G5985" t="b">
        <f>IF('Input and Summary Results'!$J$4="yes",IF(C5985=FALSE,FALSE,IF('Data Transformation'!E5985&lt;$R$10,E5985,$R$10)),IF(C5985=FALSE,FALSE,IF(C5985&lt;$R$10,C5985,$R$10)))</f>
        <v>0</v>
      </c>
      <c r="H5985" t="b">
        <f>IF('Input and Summary Results'!$J$4="yes",'Data Transformation'!F5985,'Data Transformation'!D5985)</f>
        <v>0</v>
      </c>
      <c r="I5985" t="str">
        <f t="shared" si="310"/>
        <v/>
      </c>
    </row>
    <row r="5986" spans="2:9" x14ac:dyDescent="0.55000000000000004">
      <c r="B5986" t="b">
        <f>IF('Input and Summary Results'!D5568=0,FALSE,'Input and Summary Results'!$B5568)</f>
        <v>0</v>
      </c>
      <c r="C5986" t="b">
        <f>IF(OR(B5986=0,'Input and Summary Results'!D5568=0,'Input and Summary Results'!D5568=""),FALSE,'Input and Summary Results'!$D5568)</f>
        <v>0</v>
      </c>
      <c r="D5986" t="b">
        <f>IF(OR(B5986=0,'Input and Summary Results'!E5568=0),FALSE,'Input and Summary Results'!$E5568)</f>
        <v>0</v>
      </c>
      <c r="E5986" t="b">
        <f t="shared" si="308"/>
        <v>0</v>
      </c>
      <c r="F5986" t="b">
        <f t="shared" si="309"/>
        <v>0</v>
      </c>
      <c r="G5986" t="b">
        <f>IF('Input and Summary Results'!$J$4="yes",IF(C5986=FALSE,FALSE,IF('Data Transformation'!E5986&lt;$R$10,E5986,$R$10)),IF(C5986=FALSE,FALSE,IF(C5986&lt;$R$10,C5986,$R$10)))</f>
        <v>0</v>
      </c>
      <c r="H5986" t="b">
        <f>IF('Input and Summary Results'!$J$4="yes",'Data Transformation'!F5986,'Data Transformation'!D5986)</f>
        <v>0</v>
      </c>
      <c r="I5986" t="str">
        <f t="shared" si="310"/>
        <v/>
      </c>
    </row>
    <row r="5987" spans="2:9" x14ac:dyDescent="0.55000000000000004">
      <c r="B5987" t="b">
        <f>IF('Input and Summary Results'!D5569=0,FALSE,'Input and Summary Results'!$B5569)</f>
        <v>0</v>
      </c>
      <c r="C5987" t="b">
        <f>IF(OR(B5987=0,'Input and Summary Results'!D5569=0,'Input and Summary Results'!D5569=""),FALSE,'Input and Summary Results'!$D5569)</f>
        <v>0</v>
      </c>
      <c r="D5987" t="b">
        <f>IF(OR(B5987=0,'Input and Summary Results'!E5569=0),FALSE,'Input and Summary Results'!$E5569)</f>
        <v>0</v>
      </c>
      <c r="E5987" t="b">
        <f t="shared" si="308"/>
        <v>0</v>
      </c>
      <c r="F5987" t="b">
        <f t="shared" si="309"/>
        <v>0</v>
      </c>
      <c r="G5987" t="b">
        <f>IF('Input and Summary Results'!$J$4="yes",IF(C5987=FALSE,FALSE,IF('Data Transformation'!E5987&lt;$R$10,E5987,$R$10)),IF(C5987=FALSE,FALSE,IF(C5987&lt;$R$10,C5987,$R$10)))</f>
        <v>0</v>
      </c>
      <c r="H5987" t="b">
        <f>IF('Input and Summary Results'!$J$4="yes",'Data Transformation'!F5987,'Data Transformation'!D5987)</f>
        <v>0</v>
      </c>
      <c r="I5987" t="str">
        <f t="shared" si="310"/>
        <v/>
      </c>
    </row>
    <row r="5988" spans="2:9" x14ac:dyDescent="0.55000000000000004">
      <c r="B5988" t="b">
        <f>IF('Input and Summary Results'!D5570=0,FALSE,'Input and Summary Results'!$B5570)</f>
        <v>0</v>
      </c>
      <c r="C5988" t="b">
        <f>IF(OR(B5988=0,'Input and Summary Results'!D5570=0,'Input and Summary Results'!D5570=""),FALSE,'Input and Summary Results'!$D5570)</f>
        <v>0</v>
      </c>
      <c r="D5988" t="b">
        <f>IF(OR(B5988=0,'Input and Summary Results'!E5570=0),FALSE,'Input and Summary Results'!$E5570)</f>
        <v>0</v>
      </c>
      <c r="E5988" t="b">
        <f t="shared" si="308"/>
        <v>0</v>
      </c>
      <c r="F5988" t="b">
        <f t="shared" si="309"/>
        <v>0</v>
      </c>
      <c r="G5988" t="b">
        <f>IF('Input and Summary Results'!$J$4="yes",IF(C5988=FALSE,FALSE,IF('Data Transformation'!E5988&lt;$R$10,E5988,$R$10)),IF(C5988=FALSE,FALSE,IF(C5988&lt;$R$10,C5988,$R$10)))</f>
        <v>0</v>
      </c>
      <c r="H5988" t="b">
        <f>IF('Input and Summary Results'!$J$4="yes",'Data Transformation'!F5988,'Data Transformation'!D5988)</f>
        <v>0</v>
      </c>
      <c r="I5988" t="str">
        <f t="shared" si="310"/>
        <v/>
      </c>
    </row>
    <row r="5989" spans="2:9" x14ac:dyDescent="0.55000000000000004">
      <c r="B5989" t="b">
        <f>IF('Input and Summary Results'!D5571=0,FALSE,'Input and Summary Results'!$B5571)</f>
        <v>0</v>
      </c>
      <c r="C5989" t="b">
        <f>IF(OR(B5989=0,'Input and Summary Results'!D5571=0,'Input and Summary Results'!D5571=""),FALSE,'Input and Summary Results'!$D5571)</f>
        <v>0</v>
      </c>
      <c r="D5989" t="b">
        <f>IF(OR(B5989=0,'Input and Summary Results'!E5571=0),FALSE,'Input and Summary Results'!$E5571)</f>
        <v>0</v>
      </c>
      <c r="E5989" t="b">
        <f t="shared" si="308"/>
        <v>0</v>
      </c>
      <c r="F5989" t="b">
        <f t="shared" si="309"/>
        <v>0</v>
      </c>
      <c r="G5989" t="b">
        <f>IF('Input and Summary Results'!$J$4="yes",IF(C5989=FALSE,FALSE,IF('Data Transformation'!E5989&lt;$R$10,E5989,$R$10)),IF(C5989=FALSE,FALSE,IF(C5989&lt;$R$10,C5989,$R$10)))</f>
        <v>0</v>
      </c>
      <c r="H5989" t="b">
        <f>IF('Input and Summary Results'!$J$4="yes",'Data Transformation'!F5989,'Data Transformation'!D5989)</f>
        <v>0</v>
      </c>
      <c r="I5989" t="str">
        <f t="shared" si="310"/>
        <v/>
      </c>
    </row>
    <row r="5990" spans="2:9" x14ac:dyDescent="0.55000000000000004">
      <c r="B5990" t="b">
        <f>IF('Input and Summary Results'!D5572=0,FALSE,'Input and Summary Results'!$B5572)</f>
        <v>0</v>
      </c>
      <c r="C5990" t="b">
        <f>IF(OR(B5990=0,'Input and Summary Results'!D5572=0,'Input and Summary Results'!D5572=""),FALSE,'Input and Summary Results'!$D5572)</f>
        <v>0</v>
      </c>
      <c r="D5990" t="b">
        <f>IF(OR(B5990=0,'Input and Summary Results'!E5572=0),FALSE,'Input and Summary Results'!$E5572)</f>
        <v>0</v>
      </c>
      <c r="E5990" t="b">
        <f t="shared" si="308"/>
        <v>0</v>
      </c>
      <c r="F5990" t="b">
        <f t="shared" si="309"/>
        <v>0</v>
      </c>
      <c r="G5990" t="b">
        <f>IF('Input and Summary Results'!$J$4="yes",IF(C5990=FALSE,FALSE,IF('Data Transformation'!E5990&lt;$R$10,E5990,$R$10)),IF(C5990=FALSE,FALSE,IF(C5990&lt;$R$10,C5990,$R$10)))</f>
        <v>0</v>
      </c>
      <c r="H5990" t="b">
        <f>IF('Input and Summary Results'!$J$4="yes",'Data Transformation'!F5990,'Data Transformation'!D5990)</f>
        <v>0</v>
      </c>
      <c r="I5990" t="str">
        <f t="shared" si="310"/>
        <v/>
      </c>
    </row>
    <row r="5991" spans="2:9" x14ac:dyDescent="0.55000000000000004">
      <c r="B5991" t="b">
        <f>IF('Input and Summary Results'!D5573=0,FALSE,'Input and Summary Results'!$B5573)</f>
        <v>0</v>
      </c>
      <c r="C5991" t="b">
        <f>IF(OR(B5991=0,'Input and Summary Results'!D5573=0,'Input and Summary Results'!D5573=""),FALSE,'Input and Summary Results'!$D5573)</f>
        <v>0</v>
      </c>
      <c r="D5991" t="b">
        <f>IF(OR(B5991=0,'Input and Summary Results'!E5573=0),FALSE,'Input and Summary Results'!$E5573)</f>
        <v>0</v>
      </c>
      <c r="E5991" t="b">
        <f t="shared" si="308"/>
        <v>0</v>
      </c>
      <c r="F5991" t="b">
        <f t="shared" si="309"/>
        <v>0</v>
      </c>
      <c r="G5991" t="b">
        <f>IF('Input and Summary Results'!$J$4="yes",IF(C5991=FALSE,FALSE,IF('Data Transformation'!E5991&lt;$R$10,E5991,$R$10)),IF(C5991=FALSE,FALSE,IF(C5991&lt;$R$10,C5991,$R$10)))</f>
        <v>0</v>
      </c>
      <c r="H5991" t="b">
        <f>IF('Input and Summary Results'!$J$4="yes",'Data Transformation'!F5991,'Data Transformation'!D5991)</f>
        <v>0</v>
      </c>
      <c r="I5991" t="str">
        <f t="shared" si="310"/>
        <v/>
      </c>
    </row>
    <row r="5992" spans="2:9" x14ac:dyDescent="0.55000000000000004">
      <c r="B5992" t="b">
        <f>IF('Input and Summary Results'!D5574=0,FALSE,'Input and Summary Results'!$B5574)</f>
        <v>0</v>
      </c>
      <c r="C5992" t="b">
        <f>IF(OR(B5992=0,'Input and Summary Results'!D5574=0,'Input and Summary Results'!D5574=""),FALSE,'Input and Summary Results'!$D5574)</f>
        <v>0</v>
      </c>
      <c r="D5992" t="b">
        <f>IF(OR(B5992=0,'Input and Summary Results'!E5574=0),FALSE,'Input and Summary Results'!$E5574)</f>
        <v>0</v>
      </c>
      <c r="E5992" t="b">
        <f t="shared" si="308"/>
        <v>0</v>
      </c>
      <c r="F5992" t="b">
        <f t="shared" si="309"/>
        <v>0</v>
      </c>
      <c r="G5992" t="b">
        <f>IF('Input and Summary Results'!$J$4="yes",IF(C5992=FALSE,FALSE,IF('Data Transformation'!E5992&lt;$R$10,E5992,$R$10)),IF(C5992=FALSE,FALSE,IF(C5992&lt;$R$10,C5992,$R$10)))</f>
        <v>0</v>
      </c>
      <c r="H5992" t="b">
        <f>IF('Input and Summary Results'!$J$4="yes",'Data Transformation'!F5992,'Data Transformation'!D5992)</f>
        <v>0</v>
      </c>
      <c r="I5992" t="str">
        <f t="shared" si="310"/>
        <v/>
      </c>
    </row>
    <row r="5993" spans="2:9" x14ac:dyDescent="0.55000000000000004">
      <c r="B5993" t="b">
        <f>IF('Input and Summary Results'!D5575=0,FALSE,'Input and Summary Results'!$B5575)</f>
        <v>0</v>
      </c>
      <c r="C5993" t="b">
        <f>IF(OR(B5993=0,'Input and Summary Results'!D5575=0,'Input and Summary Results'!D5575=""),FALSE,'Input and Summary Results'!$D5575)</f>
        <v>0</v>
      </c>
      <c r="D5993" t="b">
        <f>IF(OR(B5993=0,'Input and Summary Results'!E5575=0),FALSE,'Input and Summary Results'!$E5575)</f>
        <v>0</v>
      </c>
      <c r="E5993" t="b">
        <f t="shared" si="308"/>
        <v>0</v>
      </c>
      <c r="F5993" t="b">
        <f t="shared" si="309"/>
        <v>0</v>
      </c>
      <c r="G5993" t="b">
        <f>IF('Input and Summary Results'!$J$4="yes",IF(C5993=FALSE,FALSE,IF('Data Transformation'!E5993&lt;$R$10,E5993,$R$10)),IF(C5993=FALSE,FALSE,IF(C5993&lt;$R$10,C5993,$R$10)))</f>
        <v>0</v>
      </c>
      <c r="H5993" t="b">
        <f>IF('Input and Summary Results'!$J$4="yes",'Data Transformation'!F5993,'Data Transformation'!D5993)</f>
        <v>0</v>
      </c>
      <c r="I5993" t="str">
        <f t="shared" si="310"/>
        <v/>
      </c>
    </row>
    <row r="5994" spans="2:9" x14ac:dyDescent="0.55000000000000004">
      <c r="B5994" t="b">
        <f>IF('Input and Summary Results'!D5576=0,FALSE,'Input and Summary Results'!$B5576)</f>
        <v>0</v>
      </c>
      <c r="C5994" t="b">
        <f>IF(OR(B5994=0,'Input and Summary Results'!D5576=0,'Input and Summary Results'!D5576=""),FALSE,'Input and Summary Results'!$D5576)</f>
        <v>0</v>
      </c>
      <c r="D5994" t="b">
        <f>IF(OR(B5994=0,'Input and Summary Results'!E5576=0),FALSE,'Input and Summary Results'!$E5576)</f>
        <v>0</v>
      </c>
      <c r="E5994" t="b">
        <f t="shared" ref="E5994:E6057" si="311">IF(C5994=FALSE,FALSE,LOG10(C5994))</f>
        <v>0</v>
      </c>
      <c r="F5994" t="b">
        <f t="shared" ref="F5994:F6057" si="312">IF(D5994=FALSE, FALSE,0.434*D5994/C5994)</f>
        <v>0</v>
      </c>
      <c r="G5994" t="b">
        <f>IF('Input and Summary Results'!$J$4="yes",IF(C5994=FALSE,FALSE,IF('Data Transformation'!E5994&lt;$R$10,E5994,$R$10)),IF(C5994=FALSE,FALSE,IF(C5994&lt;$R$10,C5994,$R$10)))</f>
        <v>0</v>
      </c>
      <c r="H5994" t="b">
        <f>IF('Input and Summary Results'!$J$4="yes",'Data Transformation'!F5994,'Data Transformation'!D5994)</f>
        <v>0</v>
      </c>
      <c r="I5994" t="str">
        <f t="shared" si="310"/>
        <v/>
      </c>
    </row>
    <row r="5995" spans="2:9" x14ac:dyDescent="0.55000000000000004">
      <c r="B5995" t="b">
        <f>IF('Input and Summary Results'!D5577=0,FALSE,'Input and Summary Results'!$B5577)</f>
        <v>0</v>
      </c>
      <c r="C5995" t="b">
        <f>IF(OR(B5995=0,'Input and Summary Results'!D5577=0,'Input and Summary Results'!D5577=""),FALSE,'Input and Summary Results'!$D5577)</f>
        <v>0</v>
      </c>
      <c r="D5995" t="b">
        <f>IF(OR(B5995=0,'Input and Summary Results'!E5577=0),FALSE,'Input and Summary Results'!$E5577)</f>
        <v>0</v>
      </c>
      <c r="E5995" t="b">
        <f t="shared" si="311"/>
        <v>0</v>
      </c>
      <c r="F5995" t="b">
        <f t="shared" si="312"/>
        <v>0</v>
      </c>
      <c r="G5995" t="b">
        <f>IF('Input and Summary Results'!$J$4="yes",IF(C5995=FALSE,FALSE,IF('Data Transformation'!E5995&lt;$R$10,E5995,$R$10)),IF(C5995=FALSE,FALSE,IF(C5995&lt;$R$10,C5995,$R$10)))</f>
        <v>0</v>
      </c>
      <c r="H5995" t="b">
        <f>IF('Input and Summary Results'!$J$4="yes",'Data Transformation'!F5995,'Data Transformation'!D5995)</f>
        <v>0</v>
      </c>
      <c r="I5995" t="str">
        <f t="shared" si="310"/>
        <v/>
      </c>
    </row>
    <row r="5996" spans="2:9" x14ac:dyDescent="0.55000000000000004">
      <c r="B5996" t="b">
        <f>IF('Input and Summary Results'!D5578=0,FALSE,'Input and Summary Results'!$B5578)</f>
        <v>0</v>
      </c>
      <c r="C5996" t="b">
        <f>IF(OR(B5996=0,'Input and Summary Results'!D5578=0,'Input and Summary Results'!D5578=""),FALSE,'Input and Summary Results'!$D5578)</f>
        <v>0</v>
      </c>
      <c r="D5996" t="b">
        <f>IF(OR(B5996=0,'Input and Summary Results'!E5578=0),FALSE,'Input and Summary Results'!$E5578)</f>
        <v>0</v>
      </c>
      <c r="E5996" t="b">
        <f t="shared" si="311"/>
        <v>0</v>
      </c>
      <c r="F5996" t="b">
        <f t="shared" si="312"/>
        <v>0</v>
      </c>
      <c r="G5996" t="b">
        <f>IF('Input and Summary Results'!$J$4="yes",IF(C5996=FALSE,FALSE,IF('Data Transformation'!E5996&lt;$R$10,E5996,$R$10)),IF(C5996=FALSE,FALSE,IF(C5996&lt;$R$10,C5996,$R$10)))</f>
        <v>0</v>
      </c>
      <c r="H5996" t="b">
        <f>IF('Input and Summary Results'!$J$4="yes",'Data Transformation'!F5996,'Data Transformation'!D5996)</f>
        <v>0</v>
      </c>
      <c r="I5996" t="str">
        <f t="shared" si="310"/>
        <v/>
      </c>
    </row>
    <row r="5997" spans="2:9" x14ac:dyDescent="0.55000000000000004">
      <c r="B5997" t="b">
        <f>IF('Input and Summary Results'!D5579=0,FALSE,'Input and Summary Results'!$B5579)</f>
        <v>0</v>
      </c>
      <c r="C5997" t="b">
        <f>IF(OR(B5997=0,'Input and Summary Results'!D5579=0,'Input and Summary Results'!D5579=""),FALSE,'Input and Summary Results'!$D5579)</f>
        <v>0</v>
      </c>
      <c r="D5997" t="b">
        <f>IF(OR(B5997=0,'Input and Summary Results'!E5579=0),FALSE,'Input and Summary Results'!$E5579)</f>
        <v>0</v>
      </c>
      <c r="E5997" t="b">
        <f t="shared" si="311"/>
        <v>0</v>
      </c>
      <c r="F5997" t="b">
        <f t="shared" si="312"/>
        <v>0</v>
      </c>
      <c r="G5997" t="b">
        <f>IF('Input and Summary Results'!$J$4="yes",IF(C5997=FALSE,FALSE,IF('Data Transformation'!E5997&lt;$R$10,E5997,$R$10)),IF(C5997=FALSE,FALSE,IF(C5997&lt;$R$10,C5997,$R$10)))</f>
        <v>0</v>
      </c>
      <c r="H5997" t="b">
        <f>IF('Input and Summary Results'!$J$4="yes",'Data Transformation'!F5997,'Data Transformation'!D5997)</f>
        <v>0</v>
      </c>
      <c r="I5997" t="str">
        <f t="shared" si="310"/>
        <v/>
      </c>
    </row>
    <row r="5998" spans="2:9" x14ac:dyDescent="0.55000000000000004">
      <c r="B5998" t="b">
        <f>IF('Input and Summary Results'!D5580=0,FALSE,'Input and Summary Results'!$B5580)</f>
        <v>0</v>
      </c>
      <c r="C5998" t="b">
        <f>IF(OR(B5998=0,'Input and Summary Results'!D5580=0,'Input and Summary Results'!D5580=""),FALSE,'Input and Summary Results'!$D5580)</f>
        <v>0</v>
      </c>
      <c r="D5998" t="b">
        <f>IF(OR(B5998=0,'Input and Summary Results'!E5580=0),FALSE,'Input and Summary Results'!$E5580)</f>
        <v>0</v>
      </c>
      <c r="E5998" t="b">
        <f t="shared" si="311"/>
        <v>0</v>
      </c>
      <c r="F5998" t="b">
        <f t="shared" si="312"/>
        <v>0</v>
      </c>
      <c r="G5998" t="b">
        <f>IF('Input and Summary Results'!$J$4="yes",IF(C5998=FALSE,FALSE,IF('Data Transformation'!E5998&lt;$R$10,E5998,$R$10)),IF(C5998=FALSE,FALSE,IF(C5998&lt;$R$10,C5998,$R$10)))</f>
        <v>0</v>
      </c>
      <c r="H5998" t="b">
        <f>IF('Input and Summary Results'!$J$4="yes",'Data Transformation'!F5998,'Data Transformation'!D5998)</f>
        <v>0</v>
      </c>
      <c r="I5998" t="str">
        <f t="shared" si="310"/>
        <v/>
      </c>
    </row>
    <row r="5999" spans="2:9" x14ac:dyDescent="0.55000000000000004">
      <c r="B5999" t="b">
        <f>IF('Input and Summary Results'!D5581=0,FALSE,'Input and Summary Results'!$B5581)</f>
        <v>0</v>
      </c>
      <c r="C5999" t="b">
        <f>IF(OR(B5999=0,'Input and Summary Results'!D5581=0,'Input and Summary Results'!D5581=""),FALSE,'Input and Summary Results'!$D5581)</f>
        <v>0</v>
      </c>
      <c r="D5999" t="b">
        <f>IF(OR(B5999=0,'Input and Summary Results'!E5581=0),FALSE,'Input and Summary Results'!$E5581)</f>
        <v>0</v>
      </c>
      <c r="E5999" t="b">
        <f t="shared" si="311"/>
        <v>0</v>
      </c>
      <c r="F5999" t="b">
        <f t="shared" si="312"/>
        <v>0</v>
      </c>
      <c r="G5999" t="b">
        <f>IF('Input and Summary Results'!$J$4="yes",IF(C5999=FALSE,FALSE,IF('Data Transformation'!E5999&lt;$R$10,E5999,$R$10)),IF(C5999=FALSE,FALSE,IF(C5999&lt;$R$10,C5999,$R$10)))</f>
        <v>0</v>
      </c>
      <c r="H5999" t="b">
        <f>IF('Input and Summary Results'!$J$4="yes",'Data Transformation'!F5999,'Data Transformation'!D5999)</f>
        <v>0</v>
      </c>
      <c r="I5999" t="str">
        <f t="shared" si="310"/>
        <v/>
      </c>
    </row>
    <row r="6000" spans="2:9" x14ac:dyDescent="0.55000000000000004">
      <c r="B6000" t="b">
        <f>IF('Input and Summary Results'!D5582=0,FALSE,'Input and Summary Results'!$B5582)</f>
        <v>0</v>
      </c>
      <c r="C6000" t="b">
        <f>IF(OR(B6000=0,'Input and Summary Results'!D5582=0,'Input and Summary Results'!D5582=""),FALSE,'Input and Summary Results'!$D5582)</f>
        <v>0</v>
      </c>
      <c r="D6000" t="b">
        <f>IF(OR(B6000=0,'Input and Summary Results'!E5582=0),FALSE,'Input and Summary Results'!$E5582)</f>
        <v>0</v>
      </c>
      <c r="E6000" t="b">
        <f t="shared" si="311"/>
        <v>0</v>
      </c>
      <c r="F6000" t="b">
        <f t="shared" si="312"/>
        <v>0</v>
      </c>
      <c r="G6000" t="b">
        <f>IF('Input and Summary Results'!$J$4="yes",IF(C6000=FALSE,FALSE,IF('Data Transformation'!E6000&lt;$R$10,E6000,$R$10)),IF(C6000=FALSE,FALSE,IF(C6000&lt;$R$10,C6000,$R$10)))</f>
        <v>0</v>
      </c>
      <c r="H6000" t="b">
        <f>IF('Input and Summary Results'!$J$4="yes",'Data Transformation'!F6000,'Data Transformation'!D6000)</f>
        <v>0</v>
      </c>
      <c r="I6000" t="str">
        <f t="shared" si="310"/>
        <v/>
      </c>
    </row>
    <row r="6001" spans="2:9" x14ac:dyDescent="0.55000000000000004">
      <c r="B6001" t="b">
        <f>IF('Input and Summary Results'!D5583=0,FALSE,'Input and Summary Results'!$B5583)</f>
        <v>0</v>
      </c>
      <c r="C6001" t="b">
        <f>IF(OR(B6001=0,'Input and Summary Results'!D5583=0,'Input and Summary Results'!D5583=""),FALSE,'Input and Summary Results'!$D5583)</f>
        <v>0</v>
      </c>
      <c r="D6001" t="b">
        <f>IF(OR(B6001=0,'Input and Summary Results'!E5583=0),FALSE,'Input and Summary Results'!$E5583)</f>
        <v>0</v>
      </c>
      <c r="E6001" t="b">
        <f t="shared" si="311"/>
        <v>0</v>
      </c>
      <c r="F6001" t="b">
        <f t="shared" si="312"/>
        <v>0</v>
      </c>
      <c r="G6001" t="b">
        <f>IF('Input and Summary Results'!$J$4="yes",IF(C6001=FALSE,FALSE,IF('Data Transformation'!E6001&lt;$R$10,E6001,$R$10)),IF(C6001=FALSE,FALSE,IF(C6001&lt;$R$10,C6001,$R$10)))</f>
        <v>0</v>
      </c>
      <c r="H6001" t="b">
        <f>IF('Input and Summary Results'!$J$4="yes",'Data Transformation'!F6001,'Data Transformation'!D6001)</f>
        <v>0</v>
      </c>
      <c r="I6001" t="str">
        <f t="shared" si="310"/>
        <v/>
      </c>
    </row>
    <row r="6002" spans="2:9" x14ac:dyDescent="0.55000000000000004">
      <c r="B6002" t="b">
        <f>IF('Input and Summary Results'!D5584=0,FALSE,'Input and Summary Results'!$B5584)</f>
        <v>0</v>
      </c>
      <c r="C6002" t="b">
        <f>IF(OR(B6002=0,'Input and Summary Results'!D5584=0,'Input and Summary Results'!D5584=""),FALSE,'Input and Summary Results'!$D5584)</f>
        <v>0</v>
      </c>
      <c r="D6002" t="b">
        <f>IF(OR(B6002=0,'Input and Summary Results'!E5584=0),FALSE,'Input and Summary Results'!$E5584)</f>
        <v>0</v>
      </c>
      <c r="E6002" t="b">
        <f t="shared" si="311"/>
        <v>0</v>
      </c>
      <c r="F6002" t="b">
        <f t="shared" si="312"/>
        <v>0</v>
      </c>
      <c r="G6002" t="b">
        <f>IF('Input and Summary Results'!$J$4="yes",IF(C6002=FALSE,FALSE,IF('Data Transformation'!E6002&lt;$R$10,E6002,$R$10)),IF(C6002=FALSE,FALSE,IF(C6002&lt;$R$10,C6002,$R$10)))</f>
        <v>0</v>
      </c>
      <c r="H6002" t="b">
        <f>IF('Input and Summary Results'!$J$4="yes",'Data Transformation'!F6002,'Data Transformation'!D6002)</f>
        <v>0</v>
      </c>
      <c r="I6002" t="str">
        <f t="shared" si="310"/>
        <v/>
      </c>
    </row>
    <row r="6003" spans="2:9" x14ac:dyDescent="0.55000000000000004">
      <c r="B6003" t="b">
        <f>IF('Input and Summary Results'!D5585=0,FALSE,'Input and Summary Results'!$B5585)</f>
        <v>0</v>
      </c>
      <c r="C6003" t="b">
        <f>IF(OR(B6003=0,'Input and Summary Results'!D5585=0,'Input and Summary Results'!D5585=""),FALSE,'Input and Summary Results'!$D5585)</f>
        <v>0</v>
      </c>
      <c r="D6003" t="b">
        <f>IF(OR(B6003=0,'Input and Summary Results'!E5585=0),FALSE,'Input and Summary Results'!$E5585)</f>
        <v>0</v>
      </c>
      <c r="E6003" t="b">
        <f t="shared" si="311"/>
        <v>0</v>
      </c>
      <c r="F6003" t="b">
        <f t="shared" si="312"/>
        <v>0</v>
      </c>
      <c r="G6003" t="b">
        <f>IF('Input and Summary Results'!$J$4="yes",IF(C6003=FALSE,FALSE,IF('Data Transformation'!E6003&lt;$R$10,E6003,$R$10)),IF(C6003=FALSE,FALSE,IF(C6003&lt;$R$10,C6003,$R$10)))</f>
        <v>0</v>
      </c>
      <c r="H6003" t="b">
        <f>IF('Input and Summary Results'!$J$4="yes",'Data Transformation'!F6003,'Data Transformation'!D6003)</f>
        <v>0</v>
      </c>
      <c r="I6003" t="str">
        <f t="shared" si="310"/>
        <v/>
      </c>
    </row>
    <row r="6004" spans="2:9" x14ac:dyDescent="0.55000000000000004">
      <c r="B6004" t="b">
        <f>IF('Input and Summary Results'!D5586=0,FALSE,'Input and Summary Results'!$B5586)</f>
        <v>0</v>
      </c>
      <c r="C6004" t="b">
        <f>IF(OR(B6004=0,'Input and Summary Results'!D5586=0,'Input and Summary Results'!D5586=""),FALSE,'Input and Summary Results'!$D5586)</f>
        <v>0</v>
      </c>
      <c r="D6004" t="b">
        <f>IF(OR(B6004=0,'Input and Summary Results'!E5586=0),FALSE,'Input and Summary Results'!$E5586)</f>
        <v>0</v>
      </c>
      <c r="E6004" t="b">
        <f t="shared" si="311"/>
        <v>0</v>
      </c>
      <c r="F6004" t="b">
        <f t="shared" si="312"/>
        <v>0</v>
      </c>
      <c r="G6004" t="b">
        <f>IF('Input and Summary Results'!$J$4="yes",IF(C6004=FALSE,FALSE,IF('Data Transformation'!E6004&lt;$R$10,E6004,$R$10)),IF(C6004=FALSE,FALSE,IF(C6004&lt;$R$10,C6004,$R$10)))</f>
        <v>0</v>
      </c>
      <c r="H6004" t="b">
        <f>IF('Input and Summary Results'!$J$4="yes",'Data Transformation'!F6004,'Data Transformation'!D6004)</f>
        <v>0</v>
      </c>
      <c r="I6004" t="str">
        <f t="shared" si="310"/>
        <v/>
      </c>
    </row>
    <row r="6005" spans="2:9" x14ac:dyDescent="0.55000000000000004">
      <c r="B6005" t="b">
        <f>IF('Input and Summary Results'!D5587=0,FALSE,'Input and Summary Results'!$B5587)</f>
        <v>0</v>
      </c>
      <c r="C6005" t="b">
        <f>IF(OR(B6005=0,'Input and Summary Results'!D5587=0,'Input and Summary Results'!D5587=""),FALSE,'Input and Summary Results'!$D5587)</f>
        <v>0</v>
      </c>
      <c r="D6005" t="b">
        <f>IF(OR(B6005=0,'Input and Summary Results'!E5587=0),FALSE,'Input and Summary Results'!$E5587)</f>
        <v>0</v>
      </c>
      <c r="E6005" t="b">
        <f t="shared" si="311"/>
        <v>0</v>
      </c>
      <c r="F6005" t="b">
        <f t="shared" si="312"/>
        <v>0</v>
      </c>
      <c r="G6005" t="b">
        <f>IF('Input and Summary Results'!$J$4="yes",IF(C6005=FALSE,FALSE,IF('Data Transformation'!E6005&lt;$R$10,E6005,$R$10)),IF(C6005=FALSE,FALSE,IF(C6005&lt;$R$10,C6005,$R$10)))</f>
        <v>0</v>
      </c>
      <c r="H6005" t="b">
        <f>IF('Input and Summary Results'!$J$4="yes",'Data Transformation'!F6005,'Data Transformation'!D6005)</f>
        <v>0</v>
      </c>
      <c r="I6005" t="str">
        <f t="shared" si="310"/>
        <v/>
      </c>
    </row>
    <row r="6006" spans="2:9" x14ac:dyDescent="0.55000000000000004">
      <c r="B6006" t="b">
        <f>IF('Input and Summary Results'!D5588=0,FALSE,'Input and Summary Results'!$B5588)</f>
        <v>0</v>
      </c>
      <c r="C6006" t="b">
        <f>IF(OR(B6006=0,'Input and Summary Results'!D5588=0,'Input and Summary Results'!D5588=""),FALSE,'Input and Summary Results'!$D5588)</f>
        <v>0</v>
      </c>
      <c r="D6006" t="b">
        <f>IF(OR(B6006=0,'Input and Summary Results'!E5588=0),FALSE,'Input and Summary Results'!$E5588)</f>
        <v>0</v>
      </c>
      <c r="E6006" t="b">
        <f t="shared" si="311"/>
        <v>0</v>
      </c>
      <c r="F6006" t="b">
        <f t="shared" si="312"/>
        <v>0</v>
      </c>
      <c r="G6006" t="b">
        <f>IF('Input and Summary Results'!$J$4="yes",IF(C6006=FALSE,FALSE,IF('Data Transformation'!E6006&lt;$R$10,E6006,$R$10)),IF(C6006=FALSE,FALSE,IF(C6006&lt;$R$10,C6006,$R$10)))</f>
        <v>0</v>
      </c>
      <c r="H6006" t="b">
        <f>IF('Input and Summary Results'!$J$4="yes",'Data Transformation'!F6006,'Data Transformation'!D6006)</f>
        <v>0</v>
      </c>
      <c r="I6006" t="str">
        <f t="shared" si="310"/>
        <v/>
      </c>
    </row>
    <row r="6007" spans="2:9" x14ac:dyDescent="0.55000000000000004">
      <c r="B6007" t="b">
        <f>IF('Input and Summary Results'!D5589=0,FALSE,'Input and Summary Results'!$B5589)</f>
        <v>0</v>
      </c>
      <c r="C6007" t="b">
        <f>IF(OR(B6007=0,'Input and Summary Results'!D5589=0,'Input and Summary Results'!D5589=""),FALSE,'Input and Summary Results'!$D5589)</f>
        <v>0</v>
      </c>
      <c r="D6007" t="b">
        <f>IF(OR(B6007=0,'Input and Summary Results'!E5589=0),FALSE,'Input and Summary Results'!$E5589)</f>
        <v>0</v>
      </c>
      <c r="E6007" t="b">
        <f t="shared" si="311"/>
        <v>0</v>
      </c>
      <c r="F6007" t="b">
        <f t="shared" si="312"/>
        <v>0</v>
      </c>
      <c r="G6007" t="b">
        <f>IF('Input and Summary Results'!$J$4="yes",IF(C6007=FALSE,FALSE,IF('Data Transformation'!E6007&lt;$R$10,E6007,$R$10)),IF(C6007=FALSE,FALSE,IF(C6007&lt;$R$10,C6007,$R$10)))</f>
        <v>0</v>
      </c>
      <c r="H6007" t="b">
        <f>IF('Input and Summary Results'!$J$4="yes",'Data Transformation'!F6007,'Data Transformation'!D6007)</f>
        <v>0</v>
      </c>
      <c r="I6007" t="str">
        <f t="shared" si="310"/>
        <v/>
      </c>
    </row>
    <row r="6008" spans="2:9" x14ac:dyDescent="0.55000000000000004">
      <c r="B6008" t="b">
        <f>IF('Input and Summary Results'!D5590=0,FALSE,'Input and Summary Results'!$B5590)</f>
        <v>0</v>
      </c>
      <c r="C6008" t="b">
        <f>IF(OR(B6008=0,'Input and Summary Results'!D5590=0,'Input and Summary Results'!D5590=""),FALSE,'Input and Summary Results'!$D5590)</f>
        <v>0</v>
      </c>
      <c r="D6008" t="b">
        <f>IF(OR(B6008=0,'Input and Summary Results'!E5590=0),FALSE,'Input and Summary Results'!$E5590)</f>
        <v>0</v>
      </c>
      <c r="E6008" t="b">
        <f t="shared" si="311"/>
        <v>0</v>
      </c>
      <c r="F6008" t="b">
        <f t="shared" si="312"/>
        <v>0</v>
      </c>
      <c r="G6008" t="b">
        <f>IF('Input and Summary Results'!$J$4="yes",IF(C6008=FALSE,FALSE,IF('Data Transformation'!E6008&lt;$R$10,E6008,$R$10)),IF(C6008=FALSE,FALSE,IF(C6008&lt;$R$10,C6008,$R$10)))</f>
        <v>0</v>
      </c>
      <c r="H6008" t="b">
        <f>IF('Input and Summary Results'!$J$4="yes",'Data Transformation'!F6008,'Data Transformation'!D6008)</f>
        <v>0</v>
      </c>
      <c r="I6008" t="str">
        <f t="shared" si="310"/>
        <v/>
      </c>
    </row>
    <row r="6009" spans="2:9" x14ac:dyDescent="0.55000000000000004">
      <c r="B6009" t="b">
        <f>IF('Input and Summary Results'!D5591=0,FALSE,'Input and Summary Results'!$B5591)</f>
        <v>0</v>
      </c>
      <c r="C6009" t="b">
        <f>IF(OR(B6009=0,'Input and Summary Results'!D5591=0,'Input and Summary Results'!D5591=""),FALSE,'Input and Summary Results'!$D5591)</f>
        <v>0</v>
      </c>
      <c r="D6009" t="b">
        <f>IF(OR(B6009=0,'Input and Summary Results'!E5591=0),FALSE,'Input and Summary Results'!$E5591)</f>
        <v>0</v>
      </c>
      <c r="E6009" t="b">
        <f t="shared" si="311"/>
        <v>0</v>
      </c>
      <c r="F6009" t="b">
        <f t="shared" si="312"/>
        <v>0</v>
      </c>
      <c r="G6009" t="b">
        <f>IF('Input and Summary Results'!$J$4="yes",IF(C6009=FALSE,FALSE,IF('Data Transformation'!E6009&lt;$R$10,E6009,$R$10)),IF(C6009=FALSE,FALSE,IF(C6009&lt;$R$10,C6009,$R$10)))</f>
        <v>0</v>
      </c>
      <c r="H6009" t="b">
        <f>IF('Input and Summary Results'!$J$4="yes",'Data Transformation'!F6009,'Data Transformation'!D6009)</f>
        <v>0</v>
      </c>
      <c r="I6009" t="str">
        <f t="shared" si="310"/>
        <v/>
      </c>
    </row>
    <row r="6010" spans="2:9" x14ac:dyDescent="0.55000000000000004">
      <c r="B6010" t="b">
        <f>IF('Input and Summary Results'!D5592=0,FALSE,'Input and Summary Results'!$B5592)</f>
        <v>0</v>
      </c>
      <c r="C6010" t="b">
        <f>IF(OR(B6010=0,'Input and Summary Results'!D5592=0,'Input and Summary Results'!D5592=""),FALSE,'Input and Summary Results'!$D5592)</f>
        <v>0</v>
      </c>
      <c r="D6010" t="b">
        <f>IF(OR(B6010=0,'Input and Summary Results'!E5592=0),FALSE,'Input and Summary Results'!$E5592)</f>
        <v>0</v>
      </c>
      <c r="E6010" t="b">
        <f t="shared" si="311"/>
        <v>0</v>
      </c>
      <c r="F6010" t="b">
        <f t="shared" si="312"/>
        <v>0</v>
      </c>
      <c r="G6010" t="b">
        <f>IF('Input and Summary Results'!$J$4="yes",IF(C6010=FALSE,FALSE,IF('Data Transformation'!E6010&lt;$R$10,E6010,$R$10)),IF(C6010=FALSE,FALSE,IF(C6010&lt;$R$10,C6010,$R$10)))</f>
        <v>0</v>
      </c>
      <c r="H6010" t="b">
        <f>IF('Input and Summary Results'!$J$4="yes",'Data Transformation'!F6010,'Data Transformation'!D6010)</f>
        <v>0</v>
      </c>
      <c r="I6010" t="str">
        <f t="shared" si="310"/>
        <v/>
      </c>
    </row>
    <row r="6011" spans="2:9" x14ac:dyDescent="0.55000000000000004">
      <c r="B6011" t="b">
        <f>IF('Input and Summary Results'!D5593=0,FALSE,'Input and Summary Results'!$B5593)</f>
        <v>0</v>
      </c>
      <c r="C6011" t="b">
        <f>IF(OR(B6011=0,'Input and Summary Results'!D5593=0,'Input and Summary Results'!D5593=""),FALSE,'Input and Summary Results'!$D5593)</f>
        <v>0</v>
      </c>
      <c r="D6011" t="b">
        <f>IF(OR(B6011=0,'Input and Summary Results'!E5593=0),FALSE,'Input and Summary Results'!$E5593)</f>
        <v>0</v>
      </c>
      <c r="E6011" t="b">
        <f t="shared" si="311"/>
        <v>0</v>
      </c>
      <c r="F6011" t="b">
        <f t="shared" si="312"/>
        <v>0</v>
      </c>
      <c r="G6011" t="b">
        <f>IF('Input and Summary Results'!$J$4="yes",IF(C6011=FALSE,FALSE,IF('Data Transformation'!E6011&lt;$R$10,E6011,$R$10)),IF(C6011=FALSE,FALSE,IF(C6011&lt;$R$10,C6011,$R$10)))</f>
        <v>0</v>
      </c>
      <c r="H6011" t="b">
        <f>IF('Input and Summary Results'!$J$4="yes",'Data Transformation'!F6011,'Data Transformation'!D6011)</f>
        <v>0</v>
      </c>
      <c r="I6011" t="str">
        <f t="shared" si="310"/>
        <v/>
      </c>
    </row>
    <row r="6012" spans="2:9" x14ac:dyDescent="0.55000000000000004">
      <c r="B6012" t="b">
        <f>IF('Input and Summary Results'!D5594=0,FALSE,'Input and Summary Results'!$B5594)</f>
        <v>0</v>
      </c>
      <c r="C6012" t="b">
        <f>IF(OR(B6012=0,'Input and Summary Results'!D5594=0,'Input and Summary Results'!D5594=""),FALSE,'Input and Summary Results'!$D5594)</f>
        <v>0</v>
      </c>
      <c r="D6012" t="b">
        <f>IF(OR(B6012=0,'Input and Summary Results'!E5594=0),FALSE,'Input and Summary Results'!$E5594)</f>
        <v>0</v>
      </c>
      <c r="E6012" t="b">
        <f t="shared" si="311"/>
        <v>0</v>
      </c>
      <c r="F6012" t="b">
        <f t="shared" si="312"/>
        <v>0</v>
      </c>
      <c r="G6012" t="b">
        <f>IF('Input and Summary Results'!$J$4="yes",IF(C6012=FALSE,FALSE,IF('Data Transformation'!E6012&lt;$R$10,E6012,$R$10)),IF(C6012=FALSE,FALSE,IF(C6012&lt;$R$10,C6012,$R$10)))</f>
        <v>0</v>
      </c>
      <c r="H6012" t="b">
        <f>IF('Input and Summary Results'!$J$4="yes",'Data Transformation'!F6012,'Data Transformation'!D6012)</f>
        <v>0</v>
      </c>
      <c r="I6012" t="str">
        <f t="shared" si="310"/>
        <v/>
      </c>
    </row>
    <row r="6013" spans="2:9" x14ac:dyDescent="0.55000000000000004">
      <c r="B6013" t="b">
        <f>IF('Input and Summary Results'!D5595=0,FALSE,'Input and Summary Results'!$B5595)</f>
        <v>0</v>
      </c>
      <c r="C6013" t="b">
        <f>IF(OR(B6013=0,'Input and Summary Results'!D5595=0,'Input and Summary Results'!D5595=""),FALSE,'Input and Summary Results'!$D5595)</f>
        <v>0</v>
      </c>
      <c r="D6013" t="b">
        <f>IF(OR(B6013=0,'Input and Summary Results'!E5595=0),FALSE,'Input and Summary Results'!$E5595)</f>
        <v>0</v>
      </c>
      <c r="E6013" t="b">
        <f t="shared" si="311"/>
        <v>0</v>
      </c>
      <c r="F6013" t="b">
        <f t="shared" si="312"/>
        <v>0</v>
      </c>
      <c r="G6013" t="b">
        <f>IF('Input and Summary Results'!$J$4="yes",IF(C6013=FALSE,FALSE,IF('Data Transformation'!E6013&lt;$R$10,E6013,$R$10)),IF(C6013=FALSE,FALSE,IF(C6013&lt;$R$10,C6013,$R$10)))</f>
        <v>0</v>
      </c>
      <c r="H6013" t="b">
        <f>IF('Input and Summary Results'!$J$4="yes",'Data Transformation'!F6013,'Data Transformation'!D6013)</f>
        <v>0</v>
      </c>
      <c r="I6013" t="str">
        <f t="shared" si="310"/>
        <v/>
      </c>
    </row>
    <row r="6014" spans="2:9" x14ac:dyDescent="0.55000000000000004">
      <c r="B6014" t="b">
        <f>IF('Input and Summary Results'!D5596=0,FALSE,'Input and Summary Results'!$B5596)</f>
        <v>0</v>
      </c>
      <c r="C6014" t="b">
        <f>IF(OR(B6014=0,'Input and Summary Results'!D5596=0,'Input and Summary Results'!D5596=""),FALSE,'Input and Summary Results'!$D5596)</f>
        <v>0</v>
      </c>
      <c r="D6014" t="b">
        <f>IF(OR(B6014=0,'Input and Summary Results'!E5596=0),FALSE,'Input and Summary Results'!$E5596)</f>
        <v>0</v>
      </c>
      <c r="E6014" t="b">
        <f t="shared" si="311"/>
        <v>0</v>
      </c>
      <c r="F6014" t="b">
        <f t="shared" si="312"/>
        <v>0</v>
      </c>
      <c r="G6014" t="b">
        <f>IF('Input and Summary Results'!$J$4="yes",IF(C6014=FALSE,FALSE,IF('Data Transformation'!E6014&lt;$R$10,E6014,$R$10)),IF(C6014=FALSE,FALSE,IF(C6014&lt;$R$10,C6014,$R$10)))</f>
        <v>0</v>
      </c>
      <c r="H6014" t="b">
        <f>IF('Input and Summary Results'!$J$4="yes",'Data Transformation'!F6014,'Data Transformation'!D6014)</f>
        <v>0</v>
      </c>
      <c r="I6014" t="str">
        <f t="shared" si="310"/>
        <v/>
      </c>
    </row>
    <row r="6015" spans="2:9" x14ac:dyDescent="0.55000000000000004">
      <c r="B6015" t="b">
        <f>IF('Input and Summary Results'!D5597=0,FALSE,'Input and Summary Results'!$B5597)</f>
        <v>0</v>
      </c>
      <c r="C6015" t="b">
        <f>IF(OR(B6015=0,'Input and Summary Results'!D5597=0,'Input and Summary Results'!D5597=""),FALSE,'Input and Summary Results'!$D5597)</f>
        <v>0</v>
      </c>
      <c r="D6015" t="b">
        <f>IF(OR(B6015=0,'Input and Summary Results'!E5597=0),FALSE,'Input and Summary Results'!$E5597)</f>
        <v>0</v>
      </c>
      <c r="E6015" t="b">
        <f t="shared" si="311"/>
        <v>0</v>
      </c>
      <c r="F6015" t="b">
        <f t="shared" si="312"/>
        <v>0</v>
      </c>
      <c r="G6015" t="b">
        <f>IF('Input and Summary Results'!$J$4="yes",IF(C6015=FALSE,FALSE,IF('Data Transformation'!E6015&lt;$R$10,E6015,$R$10)),IF(C6015=FALSE,FALSE,IF(C6015&lt;$R$10,C6015,$R$10)))</f>
        <v>0</v>
      </c>
      <c r="H6015" t="b">
        <f>IF('Input and Summary Results'!$J$4="yes",'Data Transformation'!F6015,'Data Transformation'!D6015)</f>
        <v>0</v>
      </c>
      <c r="I6015" t="str">
        <f t="shared" si="310"/>
        <v/>
      </c>
    </row>
    <row r="6016" spans="2:9" x14ac:dyDescent="0.55000000000000004">
      <c r="B6016" t="b">
        <f>IF('Input and Summary Results'!D5598=0,FALSE,'Input and Summary Results'!$B5598)</f>
        <v>0</v>
      </c>
      <c r="C6016" t="b">
        <f>IF(OR(B6016=0,'Input and Summary Results'!D5598=0,'Input and Summary Results'!D5598=""),FALSE,'Input and Summary Results'!$D5598)</f>
        <v>0</v>
      </c>
      <c r="D6016" t="b">
        <f>IF(OR(B6016=0,'Input and Summary Results'!E5598=0),FALSE,'Input and Summary Results'!$E5598)</f>
        <v>0</v>
      </c>
      <c r="E6016" t="b">
        <f t="shared" si="311"/>
        <v>0</v>
      </c>
      <c r="F6016" t="b">
        <f t="shared" si="312"/>
        <v>0</v>
      </c>
      <c r="G6016" t="b">
        <f>IF('Input and Summary Results'!$J$4="yes",IF(C6016=FALSE,FALSE,IF('Data Transformation'!E6016&lt;$R$10,E6016,$R$10)),IF(C6016=FALSE,FALSE,IF(C6016&lt;$R$10,C6016,$R$10)))</f>
        <v>0</v>
      </c>
      <c r="H6016" t="b">
        <f>IF('Input and Summary Results'!$J$4="yes",'Data Transformation'!F6016,'Data Transformation'!D6016)</f>
        <v>0</v>
      </c>
      <c r="I6016" t="str">
        <f t="shared" si="310"/>
        <v/>
      </c>
    </row>
    <row r="6017" spans="2:9" x14ac:dyDescent="0.55000000000000004">
      <c r="B6017" t="b">
        <f>IF('Input and Summary Results'!D5599=0,FALSE,'Input and Summary Results'!$B5599)</f>
        <v>0</v>
      </c>
      <c r="C6017" t="b">
        <f>IF(OR(B6017=0,'Input and Summary Results'!D5599=0,'Input and Summary Results'!D5599=""),FALSE,'Input and Summary Results'!$D5599)</f>
        <v>0</v>
      </c>
      <c r="D6017" t="b">
        <f>IF(OR(B6017=0,'Input and Summary Results'!E5599=0),FALSE,'Input and Summary Results'!$E5599)</f>
        <v>0</v>
      </c>
      <c r="E6017" t="b">
        <f t="shared" si="311"/>
        <v>0</v>
      </c>
      <c r="F6017" t="b">
        <f t="shared" si="312"/>
        <v>0</v>
      </c>
      <c r="G6017" t="b">
        <f>IF('Input and Summary Results'!$J$4="yes",IF(C6017=FALSE,FALSE,IF('Data Transformation'!E6017&lt;$R$10,E6017,$R$10)),IF(C6017=FALSE,FALSE,IF(C6017&lt;$R$10,C6017,$R$10)))</f>
        <v>0</v>
      </c>
      <c r="H6017" t="b">
        <f>IF('Input and Summary Results'!$J$4="yes",'Data Transformation'!F6017,'Data Transformation'!D6017)</f>
        <v>0</v>
      </c>
      <c r="I6017" t="str">
        <f t="shared" si="310"/>
        <v/>
      </c>
    </row>
    <row r="6018" spans="2:9" x14ac:dyDescent="0.55000000000000004">
      <c r="B6018" t="b">
        <f>IF('Input and Summary Results'!D5600=0,FALSE,'Input and Summary Results'!$B5600)</f>
        <v>0</v>
      </c>
      <c r="C6018" t="b">
        <f>IF(OR(B6018=0,'Input and Summary Results'!D5600=0,'Input and Summary Results'!D5600=""),FALSE,'Input and Summary Results'!$D5600)</f>
        <v>0</v>
      </c>
      <c r="D6018" t="b">
        <f>IF(OR(B6018=0,'Input and Summary Results'!E5600=0),FALSE,'Input and Summary Results'!$E5600)</f>
        <v>0</v>
      </c>
      <c r="E6018" t="b">
        <f t="shared" si="311"/>
        <v>0</v>
      </c>
      <c r="F6018" t="b">
        <f t="shared" si="312"/>
        <v>0</v>
      </c>
      <c r="G6018" t="b">
        <f>IF('Input and Summary Results'!$J$4="yes",IF(C6018=FALSE,FALSE,IF('Data Transformation'!E6018&lt;$R$10,E6018,$R$10)),IF(C6018=FALSE,FALSE,IF(C6018&lt;$R$10,C6018,$R$10)))</f>
        <v>0</v>
      </c>
      <c r="H6018" t="b">
        <f>IF('Input and Summary Results'!$J$4="yes",'Data Transformation'!F6018,'Data Transformation'!D6018)</f>
        <v>0</v>
      </c>
      <c r="I6018" t="str">
        <f t="shared" si="310"/>
        <v/>
      </c>
    </row>
    <row r="6019" spans="2:9" x14ac:dyDescent="0.55000000000000004">
      <c r="B6019" t="b">
        <f>IF('Input and Summary Results'!D5601=0,FALSE,'Input and Summary Results'!$B5601)</f>
        <v>0</v>
      </c>
      <c r="C6019" t="b">
        <f>IF(OR(B6019=0,'Input and Summary Results'!D5601=0,'Input and Summary Results'!D5601=""),FALSE,'Input and Summary Results'!$D5601)</f>
        <v>0</v>
      </c>
      <c r="D6019" t="b">
        <f>IF(OR(B6019=0,'Input and Summary Results'!E5601=0),FALSE,'Input and Summary Results'!$E5601)</f>
        <v>0</v>
      </c>
      <c r="E6019" t="b">
        <f t="shared" si="311"/>
        <v>0</v>
      </c>
      <c r="F6019" t="b">
        <f t="shared" si="312"/>
        <v>0</v>
      </c>
      <c r="G6019" t="b">
        <f>IF('Input and Summary Results'!$J$4="yes",IF(C6019=FALSE,FALSE,IF('Data Transformation'!E6019&lt;$R$10,E6019,$R$10)),IF(C6019=FALSE,FALSE,IF(C6019&lt;$R$10,C6019,$R$10)))</f>
        <v>0</v>
      </c>
      <c r="H6019" t="b">
        <f>IF('Input and Summary Results'!$J$4="yes",'Data Transformation'!F6019,'Data Transformation'!D6019)</f>
        <v>0</v>
      </c>
      <c r="I6019" t="str">
        <f t="shared" si="310"/>
        <v/>
      </c>
    </row>
    <row r="6020" spans="2:9" x14ac:dyDescent="0.55000000000000004">
      <c r="B6020" t="b">
        <f>IF('Input and Summary Results'!D5602=0,FALSE,'Input and Summary Results'!$B5602)</f>
        <v>0</v>
      </c>
      <c r="C6020" t="b">
        <f>IF(OR(B6020=0,'Input and Summary Results'!D5602=0,'Input and Summary Results'!D5602=""),FALSE,'Input and Summary Results'!$D5602)</f>
        <v>0</v>
      </c>
      <c r="D6020" t="b">
        <f>IF(OR(B6020=0,'Input and Summary Results'!E5602=0),FALSE,'Input and Summary Results'!$E5602)</f>
        <v>0</v>
      </c>
      <c r="E6020" t="b">
        <f t="shared" si="311"/>
        <v>0</v>
      </c>
      <c r="F6020" t="b">
        <f t="shared" si="312"/>
        <v>0</v>
      </c>
      <c r="G6020" t="b">
        <f>IF('Input and Summary Results'!$J$4="yes",IF(C6020=FALSE,FALSE,IF('Data Transformation'!E6020&lt;$R$10,E6020,$R$10)),IF(C6020=FALSE,FALSE,IF(C6020&lt;$R$10,C6020,$R$10)))</f>
        <v>0</v>
      </c>
      <c r="H6020" t="b">
        <f>IF('Input and Summary Results'!$J$4="yes",'Data Transformation'!F6020,'Data Transformation'!D6020)</f>
        <v>0</v>
      </c>
      <c r="I6020" t="str">
        <f t="shared" si="310"/>
        <v/>
      </c>
    </row>
    <row r="6021" spans="2:9" x14ac:dyDescent="0.55000000000000004">
      <c r="B6021" t="b">
        <f>IF('Input and Summary Results'!D5603=0,FALSE,'Input and Summary Results'!$B5603)</f>
        <v>0</v>
      </c>
      <c r="C6021" t="b">
        <f>IF(OR(B6021=0,'Input and Summary Results'!D5603=0,'Input and Summary Results'!D5603=""),FALSE,'Input and Summary Results'!$D5603)</f>
        <v>0</v>
      </c>
      <c r="D6021" t="b">
        <f>IF(OR(B6021=0,'Input and Summary Results'!E5603=0),FALSE,'Input and Summary Results'!$E5603)</f>
        <v>0</v>
      </c>
      <c r="E6021" t="b">
        <f t="shared" si="311"/>
        <v>0</v>
      </c>
      <c r="F6021" t="b">
        <f t="shared" si="312"/>
        <v>0</v>
      </c>
      <c r="G6021" t="b">
        <f>IF('Input and Summary Results'!$J$4="yes",IF(C6021=FALSE,FALSE,IF('Data Transformation'!E6021&lt;$R$10,E6021,$R$10)),IF(C6021=FALSE,FALSE,IF(C6021&lt;$R$10,C6021,$R$10)))</f>
        <v>0</v>
      </c>
      <c r="H6021" t="b">
        <f>IF('Input and Summary Results'!$J$4="yes",'Data Transformation'!F6021,'Data Transformation'!D6021)</f>
        <v>0</v>
      </c>
      <c r="I6021" t="str">
        <f t="shared" ref="I6021:I6084" si="313">IF(G6021=FALSE,"",B6021)</f>
        <v/>
      </c>
    </row>
    <row r="6022" spans="2:9" x14ac:dyDescent="0.55000000000000004">
      <c r="B6022" t="b">
        <f>IF('Input and Summary Results'!D5604=0,FALSE,'Input and Summary Results'!$B5604)</f>
        <v>0</v>
      </c>
      <c r="C6022" t="b">
        <f>IF(OR(B6022=0,'Input and Summary Results'!D5604=0,'Input and Summary Results'!D5604=""),FALSE,'Input and Summary Results'!$D5604)</f>
        <v>0</v>
      </c>
      <c r="D6022" t="b">
        <f>IF(OR(B6022=0,'Input and Summary Results'!E5604=0),FALSE,'Input and Summary Results'!$E5604)</f>
        <v>0</v>
      </c>
      <c r="E6022" t="b">
        <f t="shared" si="311"/>
        <v>0</v>
      </c>
      <c r="F6022" t="b">
        <f t="shared" si="312"/>
        <v>0</v>
      </c>
      <c r="G6022" t="b">
        <f>IF('Input and Summary Results'!$J$4="yes",IF(C6022=FALSE,FALSE,IF('Data Transformation'!E6022&lt;$R$10,E6022,$R$10)),IF(C6022=FALSE,FALSE,IF(C6022&lt;$R$10,C6022,$R$10)))</f>
        <v>0</v>
      </c>
      <c r="H6022" t="b">
        <f>IF('Input and Summary Results'!$J$4="yes",'Data Transformation'!F6022,'Data Transformation'!D6022)</f>
        <v>0</v>
      </c>
      <c r="I6022" t="str">
        <f t="shared" si="313"/>
        <v/>
      </c>
    </row>
    <row r="6023" spans="2:9" x14ac:dyDescent="0.55000000000000004">
      <c r="B6023" t="b">
        <f>IF('Input and Summary Results'!D5605=0,FALSE,'Input and Summary Results'!$B5605)</f>
        <v>0</v>
      </c>
      <c r="C6023" t="b">
        <f>IF(OR(B6023=0,'Input and Summary Results'!D5605=0,'Input and Summary Results'!D5605=""),FALSE,'Input and Summary Results'!$D5605)</f>
        <v>0</v>
      </c>
      <c r="D6023" t="b">
        <f>IF(OR(B6023=0,'Input and Summary Results'!E5605=0),FALSE,'Input and Summary Results'!$E5605)</f>
        <v>0</v>
      </c>
      <c r="E6023" t="b">
        <f t="shared" si="311"/>
        <v>0</v>
      </c>
      <c r="F6023" t="b">
        <f t="shared" si="312"/>
        <v>0</v>
      </c>
      <c r="G6023" t="b">
        <f>IF('Input and Summary Results'!$J$4="yes",IF(C6023=FALSE,FALSE,IF('Data Transformation'!E6023&lt;$R$10,E6023,$R$10)),IF(C6023=FALSE,FALSE,IF(C6023&lt;$R$10,C6023,$R$10)))</f>
        <v>0</v>
      </c>
      <c r="H6023" t="b">
        <f>IF('Input and Summary Results'!$J$4="yes",'Data Transformation'!F6023,'Data Transformation'!D6023)</f>
        <v>0</v>
      </c>
      <c r="I6023" t="str">
        <f t="shared" si="313"/>
        <v/>
      </c>
    </row>
    <row r="6024" spans="2:9" x14ac:dyDescent="0.55000000000000004">
      <c r="B6024" t="b">
        <f>IF('Input and Summary Results'!D5606=0,FALSE,'Input and Summary Results'!$B5606)</f>
        <v>0</v>
      </c>
      <c r="C6024" t="b">
        <f>IF(OR(B6024=0,'Input and Summary Results'!D5606=0,'Input and Summary Results'!D5606=""),FALSE,'Input and Summary Results'!$D5606)</f>
        <v>0</v>
      </c>
      <c r="D6024" t="b">
        <f>IF(OR(B6024=0,'Input and Summary Results'!E5606=0),FALSE,'Input and Summary Results'!$E5606)</f>
        <v>0</v>
      </c>
      <c r="E6024" t="b">
        <f t="shared" si="311"/>
        <v>0</v>
      </c>
      <c r="F6024" t="b">
        <f t="shared" si="312"/>
        <v>0</v>
      </c>
      <c r="G6024" t="b">
        <f>IF('Input and Summary Results'!$J$4="yes",IF(C6024=FALSE,FALSE,IF('Data Transformation'!E6024&lt;$R$10,E6024,$R$10)),IF(C6024=FALSE,FALSE,IF(C6024&lt;$R$10,C6024,$R$10)))</f>
        <v>0</v>
      </c>
      <c r="H6024" t="b">
        <f>IF('Input and Summary Results'!$J$4="yes",'Data Transformation'!F6024,'Data Transformation'!D6024)</f>
        <v>0</v>
      </c>
      <c r="I6024" t="str">
        <f t="shared" si="313"/>
        <v/>
      </c>
    </row>
    <row r="6025" spans="2:9" x14ac:dyDescent="0.55000000000000004">
      <c r="B6025" t="b">
        <f>IF('Input and Summary Results'!D5607=0,FALSE,'Input and Summary Results'!$B5607)</f>
        <v>0</v>
      </c>
      <c r="C6025" t="b">
        <f>IF(OR(B6025=0,'Input and Summary Results'!D5607=0,'Input and Summary Results'!D5607=""),FALSE,'Input and Summary Results'!$D5607)</f>
        <v>0</v>
      </c>
      <c r="D6025" t="b">
        <f>IF(OR(B6025=0,'Input and Summary Results'!E5607=0),FALSE,'Input and Summary Results'!$E5607)</f>
        <v>0</v>
      </c>
      <c r="E6025" t="b">
        <f t="shared" si="311"/>
        <v>0</v>
      </c>
      <c r="F6025" t="b">
        <f t="shared" si="312"/>
        <v>0</v>
      </c>
      <c r="G6025" t="b">
        <f>IF('Input and Summary Results'!$J$4="yes",IF(C6025=FALSE,FALSE,IF('Data Transformation'!E6025&lt;$R$10,E6025,$R$10)),IF(C6025=FALSE,FALSE,IF(C6025&lt;$R$10,C6025,$R$10)))</f>
        <v>0</v>
      </c>
      <c r="H6025" t="b">
        <f>IF('Input and Summary Results'!$J$4="yes",'Data Transformation'!F6025,'Data Transformation'!D6025)</f>
        <v>0</v>
      </c>
      <c r="I6025" t="str">
        <f t="shared" si="313"/>
        <v/>
      </c>
    </row>
    <row r="6026" spans="2:9" x14ac:dyDescent="0.55000000000000004">
      <c r="B6026" t="b">
        <f>IF('Input and Summary Results'!D5608=0,FALSE,'Input and Summary Results'!$B5608)</f>
        <v>0</v>
      </c>
      <c r="C6026" t="b">
        <f>IF(OR(B6026=0,'Input and Summary Results'!D5608=0,'Input and Summary Results'!D5608=""),FALSE,'Input and Summary Results'!$D5608)</f>
        <v>0</v>
      </c>
      <c r="D6026" t="b">
        <f>IF(OR(B6026=0,'Input and Summary Results'!E5608=0),FALSE,'Input and Summary Results'!$E5608)</f>
        <v>0</v>
      </c>
      <c r="E6026" t="b">
        <f t="shared" si="311"/>
        <v>0</v>
      </c>
      <c r="F6026" t="b">
        <f t="shared" si="312"/>
        <v>0</v>
      </c>
      <c r="G6026" t="b">
        <f>IF('Input and Summary Results'!$J$4="yes",IF(C6026=FALSE,FALSE,IF('Data Transformation'!E6026&lt;$R$10,E6026,$R$10)),IF(C6026=FALSE,FALSE,IF(C6026&lt;$R$10,C6026,$R$10)))</f>
        <v>0</v>
      </c>
      <c r="H6026" t="b">
        <f>IF('Input and Summary Results'!$J$4="yes",'Data Transformation'!F6026,'Data Transformation'!D6026)</f>
        <v>0</v>
      </c>
      <c r="I6026" t="str">
        <f t="shared" si="313"/>
        <v/>
      </c>
    </row>
    <row r="6027" spans="2:9" x14ac:dyDescent="0.55000000000000004">
      <c r="B6027" t="b">
        <f>IF('Input and Summary Results'!D5609=0,FALSE,'Input and Summary Results'!$B5609)</f>
        <v>0</v>
      </c>
      <c r="C6027" t="b">
        <f>IF(OR(B6027=0,'Input and Summary Results'!D5609=0,'Input and Summary Results'!D5609=""),FALSE,'Input and Summary Results'!$D5609)</f>
        <v>0</v>
      </c>
      <c r="D6027" t="b">
        <f>IF(OR(B6027=0,'Input and Summary Results'!E5609=0),FALSE,'Input and Summary Results'!$E5609)</f>
        <v>0</v>
      </c>
      <c r="E6027" t="b">
        <f t="shared" si="311"/>
        <v>0</v>
      </c>
      <c r="F6027" t="b">
        <f t="shared" si="312"/>
        <v>0</v>
      </c>
      <c r="G6027" t="b">
        <f>IF('Input and Summary Results'!$J$4="yes",IF(C6027=FALSE,FALSE,IF('Data Transformation'!E6027&lt;$R$10,E6027,$R$10)),IF(C6027=FALSE,FALSE,IF(C6027&lt;$R$10,C6027,$R$10)))</f>
        <v>0</v>
      </c>
      <c r="H6027" t="b">
        <f>IF('Input and Summary Results'!$J$4="yes",'Data Transformation'!F6027,'Data Transformation'!D6027)</f>
        <v>0</v>
      </c>
      <c r="I6027" t="str">
        <f t="shared" si="313"/>
        <v/>
      </c>
    </row>
    <row r="6028" spans="2:9" x14ac:dyDescent="0.55000000000000004">
      <c r="B6028" t="b">
        <f>IF('Input and Summary Results'!D5610=0,FALSE,'Input and Summary Results'!$B5610)</f>
        <v>0</v>
      </c>
      <c r="C6028" t="b">
        <f>IF(OR(B6028=0,'Input and Summary Results'!D5610=0,'Input and Summary Results'!D5610=""),FALSE,'Input and Summary Results'!$D5610)</f>
        <v>0</v>
      </c>
      <c r="D6028" t="b">
        <f>IF(OR(B6028=0,'Input and Summary Results'!E5610=0),FALSE,'Input and Summary Results'!$E5610)</f>
        <v>0</v>
      </c>
      <c r="E6028" t="b">
        <f t="shared" si="311"/>
        <v>0</v>
      </c>
      <c r="F6028" t="b">
        <f t="shared" si="312"/>
        <v>0</v>
      </c>
      <c r="G6028" t="b">
        <f>IF('Input and Summary Results'!$J$4="yes",IF(C6028=FALSE,FALSE,IF('Data Transformation'!E6028&lt;$R$10,E6028,$R$10)),IF(C6028=FALSE,FALSE,IF(C6028&lt;$R$10,C6028,$R$10)))</f>
        <v>0</v>
      </c>
      <c r="H6028" t="b">
        <f>IF('Input and Summary Results'!$J$4="yes",'Data Transformation'!F6028,'Data Transformation'!D6028)</f>
        <v>0</v>
      </c>
      <c r="I6028" t="str">
        <f t="shared" si="313"/>
        <v/>
      </c>
    </row>
    <row r="6029" spans="2:9" x14ac:dyDescent="0.55000000000000004">
      <c r="B6029" t="b">
        <f>IF('Input and Summary Results'!D5611=0,FALSE,'Input and Summary Results'!$B5611)</f>
        <v>0</v>
      </c>
      <c r="C6029" t="b">
        <f>IF(OR(B6029=0,'Input and Summary Results'!D5611=0,'Input and Summary Results'!D5611=""),FALSE,'Input and Summary Results'!$D5611)</f>
        <v>0</v>
      </c>
      <c r="D6029" t="b">
        <f>IF(OR(B6029=0,'Input and Summary Results'!E5611=0),FALSE,'Input and Summary Results'!$E5611)</f>
        <v>0</v>
      </c>
      <c r="E6029" t="b">
        <f t="shared" si="311"/>
        <v>0</v>
      </c>
      <c r="F6029" t="b">
        <f t="shared" si="312"/>
        <v>0</v>
      </c>
      <c r="G6029" t="b">
        <f>IF('Input and Summary Results'!$J$4="yes",IF(C6029=FALSE,FALSE,IF('Data Transformation'!E6029&lt;$R$10,E6029,$R$10)),IF(C6029=FALSE,FALSE,IF(C6029&lt;$R$10,C6029,$R$10)))</f>
        <v>0</v>
      </c>
      <c r="H6029" t="b">
        <f>IF('Input and Summary Results'!$J$4="yes",'Data Transformation'!F6029,'Data Transformation'!D6029)</f>
        <v>0</v>
      </c>
      <c r="I6029" t="str">
        <f t="shared" si="313"/>
        <v/>
      </c>
    </row>
    <row r="6030" spans="2:9" x14ac:dyDescent="0.55000000000000004">
      <c r="B6030" t="b">
        <f>IF('Input and Summary Results'!D5612=0,FALSE,'Input and Summary Results'!$B5612)</f>
        <v>0</v>
      </c>
      <c r="C6030" t="b">
        <f>IF(OR(B6030=0,'Input and Summary Results'!D5612=0,'Input and Summary Results'!D5612=""),FALSE,'Input and Summary Results'!$D5612)</f>
        <v>0</v>
      </c>
      <c r="D6030" t="b">
        <f>IF(OR(B6030=0,'Input and Summary Results'!E5612=0),FALSE,'Input and Summary Results'!$E5612)</f>
        <v>0</v>
      </c>
      <c r="E6030" t="b">
        <f t="shared" si="311"/>
        <v>0</v>
      </c>
      <c r="F6030" t="b">
        <f t="shared" si="312"/>
        <v>0</v>
      </c>
      <c r="G6030" t="b">
        <f>IF('Input and Summary Results'!$J$4="yes",IF(C6030=FALSE,FALSE,IF('Data Transformation'!E6030&lt;$R$10,E6030,$R$10)),IF(C6030=FALSE,FALSE,IF(C6030&lt;$R$10,C6030,$R$10)))</f>
        <v>0</v>
      </c>
      <c r="H6030" t="b">
        <f>IF('Input and Summary Results'!$J$4="yes",'Data Transformation'!F6030,'Data Transformation'!D6030)</f>
        <v>0</v>
      </c>
      <c r="I6030" t="str">
        <f t="shared" si="313"/>
        <v/>
      </c>
    </row>
    <row r="6031" spans="2:9" x14ac:dyDescent="0.55000000000000004">
      <c r="B6031" t="b">
        <f>IF('Input and Summary Results'!D5613=0,FALSE,'Input and Summary Results'!$B5613)</f>
        <v>0</v>
      </c>
      <c r="C6031" t="b">
        <f>IF(OR(B6031=0,'Input and Summary Results'!D5613=0,'Input and Summary Results'!D5613=""),FALSE,'Input and Summary Results'!$D5613)</f>
        <v>0</v>
      </c>
      <c r="D6031" t="b">
        <f>IF(OR(B6031=0,'Input and Summary Results'!E5613=0),FALSE,'Input and Summary Results'!$E5613)</f>
        <v>0</v>
      </c>
      <c r="E6031" t="b">
        <f t="shared" si="311"/>
        <v>0</v>
      </c>
      <c r="F6031" t="b">
        <f t="shared" si="312"/>
        <v>0</v>
      </c>
      <c r="G6031" t="b">
        <f>IF('Input and Summary Results'!$J$4="yes",IF(C6031=FALSE,FALSE,IF('Data Transformation'!E6031&lt;$R$10,E6031,$R$10)),IF(C6031=FALSE,FALSE,IF(C6031&lt;$R$10,C6031,$R$10)))</f>
        <v>0</v>
      </c>
      <c r="H6031" t="b">
        <f>IF('Input and Summary Results'!$J$4="yes",'Data Transformation'!F6031,'Data Transformation'!D6031)</f>
        <v>0</v>
      </c>
      <c r="I6031" t="str">
        <f t="shared" si="313"/>
        <v/>
      </c>
    </row>
    <row r="6032" spans="2:9" x14ac:dyDescent="0.55000000000000004">
      <c r="B6032" t="b">
        <f>IF('Input and Summary Results'!D5614=0,FALSE,'Input and Summary Results'!$B5614)</f>
        <v>0</v>
      </c>
      <c r="C6032" t="b">
        <f>IF(OR(B6032=0,'Input and Summary Results'!D5614=0,'Input and Summary Results'!D5614=""),FALSE,'Input and Summary Results'!$D5614)</f>
        <v>0</v>
      </c>
      <c r="D6032" t="b">
        <f>IF(OR(B6032=0,'Input and Summary Results'!E5614=0),FALSE,'Input and Summary Results'!$E5614)</f>
        <v>0</v>
      </c>
      <c r="E6032" t="b">
        <f t="shared" si="311"/>
        <v>0</v>
      </c>
      <c r="F6032" t="b">
        <f t="shared" si="312"/>
        <v>0</v>
      </c>
      <c r="G6032" t="b">
        <f>IF('Input and Summary Results'!$J$4="yes",IF(C6032=FALSE,FALSE,IF('Data Transformation'!E6032&lt;$R$10,E6032,$R$10)),IF(C6032=FALSE,FALSE,IF(C6032&lt;$R$10,C6032,$R$10)))</f>
        <v>0</v>
      </c>
      <c r="H6032" t="b">
        <f>IF('Input and Summary Results'!$J$4="yes",'Data Transformation'!F6032,'Data Transformation'!D6032)</f>
        <v>0</v>
      </c>
      <c r="I6032" t="str">
        <f t="shared" si="313"/>
        <v/>
      </c>
    </row>
    <row r="6033" spans="2:9" x14ac:dyDescent="0.55000000000000004">
      <c r="B6033" t="b">
        <f>IF('Input and Summary Results'!D5615=0,FALSE,'Input and Summary Results'!$B5615)</f>
        <v>0</v>
      </c>
      <c r="C6033" t="b">
        <f>IF(OR(B6033=0,'Input and Summary Results'!D5615=0,'Input and Summary Results'!D5615=""),FALSE,'Input and Summary Results'!$D5615)</f>
        <v>0</v>
      </c>
      <c r="D6033" t="b">
        <f>IF(OR(B6033=0,'Input and Summary Results'!E5615=0),FALSE,'Input and Summary Results'!$E5615)</f>
        <v>0</v>
      </c>
      <c r="E6033" t="b">
        <f t="shared" si="311"/>
        <v>0</v>
      </c>
      <c r="F6033" t="b">
        <f t="shared" si="312"/>
        <v>0</v>
      </c>
      <c r="G6033" t="b">
        <f>IF('Input and Summary Results'!$J$4="yes",IF(C6033=FALSE,FALSE,IF('Data Transformation'!E6033&lt;$R$10,E6033,$R$10)),IF(C6033=FALSE,FALSE,IF(C6033&lt;$R$10,C6033,$R$10)))</f>
        <v>0</v>
      </c>
      <c r="H6033" t="b">
        <f>IF('Input and Summary Results'!$J$4="yes",'Data Transformation'!F6033,'Data Transformation'!D6033)</f>
        <v>0</v>
      </c>
      <c r="I6033" t="str">
        <f t="shared" si="313"/>
        <v/>
      </c>
    </row>
    <row r="6034" spans="2:9" x14ac:dyDescent="0.55000000000000004">
      <c r="B6034" t="b">
        <f>IF('Input and Summary Results'!D5616=0,FALSE,'Input and Summary Results'!$B5616)</f>
        <v>0</v>
      </c>
      <c r="C6034" t="b">
        <f>IF(OR(B6034=0,'Input and Summary Results'!D5616=0,'Input and Summary Results'!D5616=""),FALSE,'Input and Summary Results'!$D5616)</f>
        <v>0</v>
      </c>
      <c r="D6034" t="b">
        <f>IF(OR(B6034=0,'Input and Summary Results'!E5616=0),FALSE,'Input and Summary Results'!$E5616)</f>
        <v>0</v>
      </c>
      <c r="E6034" t="b">
        <f t="shared" si="311"/>
        <v>0</v>
      </c>
      <c r="F6034" t="b">
        <f t="shared" si="312"/>
        <v>0</v>
      </c>
      <c r="G6034" t="b">
        <f>IF('Input and Summary Results'!$J$4="yes",IF(C6034=FALSE,FALSE,IF('Data Transformation'!E6034&lt;$R$10,E6034,$R$10)),IF(C6034=FALSE,FALSE,IF(C6034&lt;$R$10,C6034,$R$10)))</f>
        <v>0</v>
      </c>
      <c r="H6034" t="b">
        <f>IF('Input and Summary Results'!$J$4="yes",'Data Transformation'!F6034,'Data Transformation'!D6034)</f>
        <v>0</v>
      </c>
      <c r="I6034" t="str">
        <f t="shared" si="313"/>
        <v/>
      </c>
    </row>
    <row r="6035" spans="2:9" x14ac:dyDescent="0.55000000000000004">
      <c r="B6035" t="b">
        <f>IF('Input and Summary Results'!D5617=0,FALSE,'Input and Summary Results'!$B5617)</f>
        <v>0</v>
      </c>
      <c r="C6035" t="b">
        <f>IF(OR(B6035=0,'Input and Summary Results'!D5617=0,'Input and Summary Results'!D5617=""),FALSE,'Input and Summary Results'!$D5617)</f>
        <v>0</v>
      </c>
      <c r="D6035" t="b">
        <f>IF(OR(B6035=0,'Input and Summary Results'!E5617=0),FALSE,'Input and Summary Results'!$E5617)</f>
        <v>0</v>
      </c>
      <c r="E6035" t="b">
        <f t="shared" si="311"/>
        <v>0</v>
      </c>
      <c r="F6035" t="b">
        <f t="shared" si="312"/>
        <v>0</v>
      </c>
      <c r="G6035" t="b">
        <f>IF('Input and Summary Results'!$J$4="yes",IF(C6035=FALSE,FALSE,IF('Data Transformation'!E6035&lt;$R$10,E6035,$R$10)),IF(C6035=FALSE,FALSE,IF(C6035&lt;$R$10,C6035,$R$10)))</f>
        <v>0</v>
      </c>
      <c r="H6035" t="b">
        <f>IF('Input and Summary Results'!$J$4="yes",'Data Transformation'!F6035,'Data Transformation'!D6035)</f>
        <v>0</v>
      </c>
      <c r="I6035" t="str">
        <f t="shared" si="313"/>
        <v/>
      </c>
    </row>
    <row r="6036" spans="2:9" x14ac:dyDescent="0.55000000000000004">
      <c r="B6036" t="b">
        <f>IF('Input and Summary Results'!D5618=0,FALSE,'Input and Summary Results'!$B5618)</f>
        <v>0</v>
      </c>
      <c r="C6036" t="b">
        <f>IF(OR(B6036=0,'Input and Summary Results'!D5618=0,'Input and Summary Results'!D5618=""),FALSE,'Input and Summary Results'!$D5618)</f>
        <v>0</v>
      </c>
      <c r="D6036" t="b">
        <f>IF(OR(B6036=0,'Input and Summary Results'!E5618=0),FALSE,'Input and Summary Results'!$E5618)</f>
        <v>0</v>
      </c>
      <c r="E6036" t="b">
        <f t="shared" si="311"/>
        <v>0</v>
      </c>
      <c r="F6036" t="b">
        <f t="shared" si="312"/>
        <v>0</v>
      </c>
      <c r="G6036" t="b">
        <f>IF('Input and Summary Results'!$J$4="yes",IF(C6036=FALSE,FALSE,IF('Data Transformation'!E6036&lt;$R$10,E6036,$R$10)),IF(C6036=FALSE,FALSE,IF(C6036&lt;$R$10,C6036,$R$10)))</f>
        <v>0</v>
      </c>
      <c r="H6036" t="b">
        <f>IF('Input and Summary Results'!$J$4="yes",'Data Transformation'!F6036,'Data Transformation'!D6036)</f>
        <v>0</v>
      </c>
      <c r="I6036" t="str">
        <f t="shared" si="313"/>
        <v/>
      </c>
    </row>
    <row r="6037" spans="2:9" x14ac:dyDescent="0.55000000000000004">
      <c r="B6037" t="b">
        <f>IF('Input and Summary Results'!D5619=0,FALSE,'Input and Summary Results'!$B5619)</f>
        <v>0</v>
      </c>
      <c r="C6037" t="b">
        <f>IF(OR(B6037=0,'Input and Summary Results'!D5619=0,'Input and Summary Results'!D5619=""),FALSE,'Input and Summary Results'!$D5619)</f>
        <v>0</v>
      </c>
      <c r="D6037" t="b">
        <f>IF(OR(B6037=0,'Input and Summary Results'!E5619=0),FALSE,'Input and Summary Results'!$E5619)</f>
        <v>0</v>
      </c>
      <c r="E6037" t="b">
        <f t="shared" si="311"/>
        <v>0</v>
      </c>
      <c r="F6037" t="b">
        <f t="shared" si="312"/>
        <v>0</v>
      </c>
      <c r="G6037" t="b">
        <f>IF('Input and Summary Results'!$J$4="yes",IF(C6037=FALSE,FALSE,IF('Data Transformation'!E6037&lt;$R$10,E6037,$R$10)),IF(C6037=FALSE,FALSE,IF(C6037&lt;$R$10,C6037,$R$10)))</f>
        <v>0</v>
      </c>
      <c r="H6037" t="b">
        <f>IF('Input and Summary Results'!$J$4="yes",'Data Transformation'!F6037,'Data Transformation'!D6037)</f>
        <v>0</v>
      </c>
      <c r="I6037" t="str">
        <f t="shared" si="313"/>
        <v/>
      </c>
    </row>
    <row r="6038" spans="2:9" x14ac:dyDescent="0.55000000000000004">
      <c r="B6038" t="b">
        <f>IF('Input and Summary Results'!D5620=0,FALSE,'Input and Summary Results'!$B5620)</f>
        <v>0</v>
      </c>
      <c r="C6038" t="b">
        <f>IF(OR(B6038=0,'Input and Summary Results'!D5620=0,'Input and Summary Results'!D5620=""),FALSE,'Input and Summary Results'!$D5620)</f>
        <v>0</v>
      </c>
      <c r="D6038" t="b">
        <f>IF(OR(B6038=0,'Input and Summary Results'!E5620=0),FALSE,'Input and Summary Results'!$E5620)</f>
        <v>0</v>
      </c>
      <c r="E6038" t="b">
        <f t="shared" si="311"/>
        <v>0</v>
      </c>
      <c r="F6038" t="b">
        <f t="shared" si="312"/>
        <v>0</v>
      </c>
      <c r="G6038" t="b">
        <f>IF('Input and Summary Results'!$J$4="yes",IF(C6038=FALSE,FALSE,IF('Data Transformation'!E6038&lt;$R$10,E6038,$R$10)),IF(C6038=FALSE,FALSE,IF(C6038&lt;$R$10,C6038,$R$10)))</f>
        <v>0</v>
      </c>
      <c r="H6038" t="b">
        <f>IF('Input and Summary Results'!$J$4="yes",'Data Transformation'!F6038,'Data Transformation'!D6038)</f>
        <v>0</v>
      </c>
      <c r="I6038" t="str">
        <f t="shared" si="313"/>
        <v/>
      </c>
    </row>
    <row r="6039" spans="2:9" x14ac:dyDescent="0.55000000000000004">
      <c r="B6039" t="b">
        <f>IF('Input and Summary Results'!D5621=0,FALSE,'Input and Summary Results'!$B5621)</f>
        <v>0</v>
      </c>
      <c r="C6039" t="b">
        <f>IF(OR(B6039=0,'Input and Summary Results'!D5621=0,'Input and Summary Results'!D5621=""),FALSE,'Input and Summary Results'!$D5621)</f>
        <v>0</v>
      </c>
      <c r="D6039" t="b">
        <f>IF(OR(B6039=0,'Input and Summary Results'!E5621=0),FALSE,'Input and Summary Results'!$E5621)</f>
        <v>0</v>
      </c>
      <c r="E6039" t="b">
        <f t="shared" si="311"/>
        <v>0</v>
      </c>
      <c r="F6039" t="b">
        <f t="shared" si="312"/>
        <v>0</v>
      </c>
      <c r="G6039" t="b">
        <f>IF('Input and Summary Results'!$J$4="yes",IF(C6039=FALSE,FALSE,IF('Data Transformation'!E6039&lt;$R$10,E6039,$R$10)),IF(C6039=FALSE,FALSE,IF(C6039&lt;$R$10,C6039,$R$10)))</f>
        <v>0</v>
      </c>
      <c r="H6039" t="b">
        <f>IF('Input and Summary Results'!$J$4="yes",'Data Transformation'!F6039,'Data Transformation'!D6039)</f>
        <v>0</v>
      </c>
      <c r="I6039" t="str">
        <f t="shared" si="313"/>
        <v/>
      </c>
    </row>
    <row r="6040" spans="2:9" x14ac:dyDescent="0.55000000000000004">
      <c r="B6040" t="b">
        <f>IF('Input and Summary Results'!D5622=0,FALSE,'Input and Summary Results'!$B5622)</f>
        <v>0</v>
      </c>
      <c r="C6040" t="b">
        <f>IF(OR(B6040=0,'Input and Summary Results'!D5622=0,'Input and Summary Results'!D5622=""),FALSE,'Input and Summary Results'!$D5622)</f>
        <v>0</v>
      </c>
      <c r="D6040" t="b">
        <f>IF(OR(B6040=0,'Input and Summary Results'!E5622=0),FALSE,'Input and Summary Results'!$E5622)</f>
        <v>0</v>
      </c>
      <c r="E6040" t="b">
        <f t="shared" si="311"/>
        <v>0</v>
      </c>
      <c r="F6040" t="b">
        <f t="shared" si="312"/>
        <v>0</v>
      </c>
      <c r="G6040" t="b">
        <f>IF('Input and Summary Results'!$J$4="yes",IF(C6040=FALSE,FALSE,IF('Data Transformation'!E6040&lt;$R$10,E6040,$R$10)),IF(C6040=FALSE,FALSE,IF(C6040&lt;$R$10,C6040,$R$10)))</f>
        <v>0</v>
      </c>
      <c r="H6040" t="b">
        <f>IF('Input and Summary Results'!$J$4="yes",'Data Transformation'!F6040,'Data Transformation'!D6040)</f>
        <v>0</v>
      </c>
      <c r="I6040" t="str">
        <f t="shared" si="313"/>
        <v/>
      </c>
    </row>
    <row r="6041" spans="2:9" x14ac:dyDescent="0.55000000000000004">
      <c r="B6041" t="b">
        <f>IF('Input and Summary Results'!D5623=0,FALSE,'Input and Summary Results'!$B5623)</f>
        <v>0</v>
      </c>
      <c r="C6041" t="b">
        <f>IF(OR(B6041=0,'Input and Summary Results'!D5623=0,'Input and Summary Results'!D5623=""),FALSE,'Input and Summary Results'!$D5623)</f>
        <v>0</v>
      </c>
      <c r="D6041" t="b">
        <f>IF(OR(B6041=0,'Input and Summary Results'!E5623=0),FALSE,'Input and Summary Results'!$E5623)</f>
        <v>0</v>
      </c>
      <c r="E6041" t="b">
        <f t="shared" si="311"/>
        <v>0</v>
      </c>
      <c r="F6041" t="b">
        <f t="shared" si="312"/>
        <v>0</v>
      </c>
      <c r="G6041" t="b">
        <f>IF('Input and Summary Results'!$J$4="yes",IF(C6041=FALSE,FALSE,IF('Data Transformation'!E6041&lt;$R$10,E6041,$R$10)),IF(C6041=FALSE,FALSE,IF(C6041&lt;$R$10,C6041,$R$10)))</f>
        <v>0</v>
      </c>
      <c r="H6041" t="b">
        <f>IF('Input and Summary Results'!$J$4="yes",'Data Transformation'!F6041,'Data Transformation'!D6041)</f>
        <v>0</v>
      </c>
      <c r="I6041" t="str">
        <f t="shared" si="313"/>
        <v/>
      </c>
    </row>
    <row r="6042" spans="2:9" x14ac:dyDescent="0.55000000000000004">
      <c r="B6042" t="b">
        <f>IF('Input and Summary Results'!D5624=0,FALSE,'Input and Summary Results'!$B5624)</f>
        <v>0</v>
      </c>
      <c r="C6042" t="b">
        <f>IF(OR(B6042=0,'Input and Summary Results'!D5624=0,'Input and Summary Results'!D5624=""),FALSE,'Input and Summary Results'!$D5624)</f>
        <v>0</v>
      </c>
      <c r="D6042" t="b">
        <f>IF(OR(B6042=0,'Input and Summary Results'!E5624=0),FALSE,'Input and Summary Results'!$E5624)</f>
        <v>0</v>
      </c>
      <c r="E6042" t="b">
        <f t="shared" si="311"/>
        <v>0</v>
      </c>
      <c r="F6042" t="b">
        <f t="shared" si="312"/>
        <v>0</v>
      </c>
      <c r="G6042" t="b">
        <f>IF('Input and Summary Results'!$J$4="yes",IF(C6042=FALSE,FALSE,IF('Data Transformation'!E6042&lt;$R$10,E6042,$R$10)),IF(C6042=FALSE,FALSE,IF(C6042&lt;$R$10,C6042,$R$10)))</f>
        <v>0</v>
      </c>
      <c r="H6042" t="b">
        <f>IF('Input and Summary Results'!$J$4="yes",'Data Transformation'!F6042,'Data Transformation'!D6042)</f>
        <v>0</v>
      </c>
      <c r="I6042" t="str">
        <f t="shared" si="313"/>
        <v/>
      </c>
    </row>
    <row r="6043" spans="2:9" x14ac:dyDescent="0.55000000000000004">
      <c r="B6043" t="b">
        <f>IF('Input and Summary Results'!D5625=0,FALSE,'Input and Summary Results'!$B5625)</f>
        <v>0</v>
      </c>
      <c r="C6043" t="b">
        <f>IF(OR(B6043=0,'Input and Summary Results'!D5625=0,'Input and Summary Results'!D5625=""),FALSE,'Input and Summary Results'!$D5625)</f>
        <v>0</v>
      </c>
      <c r="D6043" t="b">
        <f>IF(OR(B6043=0,'Input and Summary Results'!E5625=0),FALSE,'Input and Summary Results'!$E5625)</f>
        <v>0</v>
      </c>
      <c r="E6043" t="b">
        <f t="shared" si="311"/>
        <v>0</v>
      </c>
      <c r="F6043" t="b">
        <f t="shared" si="312"/>
        <v>0</v>
      </c>
      <c r="G6043" t="b">
        <f>IF('Input and Summary Results'!$J$4="yes",IF(C6043=FALSE,FALSE,IF('Data Transformation'!E6043&lt;$R$10,E6043,$R$10)),IF(C6043=FALSE,FALSE,IF(C6043&lt;$R$10,C6043,$R$10)))</f>
        <v>0</v>
      </c>
      <c r="H6043" t="b">
        <f>IF('Input and Summary Results'!$J$4="yes",'Data Transformation'!F6043,'Data Transformation'!D6043)</f>
        <v>0</v>
      </c>
      <c r="I6043" t="str">
        <f t="shared" si="313"/>
        <v/>
      </c>
    </row>
    <row r="6044" spans="2:9" x14ac:dyDescent="0.55000000000000004">
      <c r="B6044" t="b">
        <f>IF('Input and Summary Results'!D5626=0,FALSE,'Input and Summary Results'!$B5626)</f>
        <v>0</v>
      </c>
      <c r="C6044" t="b">
        <f>IF(OR(B6044=0,'Input and Summary Results'!D5626=0,'Input and Summary Results'!D5626=""),FALSE,'Input and Summary Results'!$D5626)</f>
        <v>0</v>
      </c>
      <c r="D6044" t="b">
        <f>IF(OR(B6044=0,'Input and Summary Results'!E5626=0),FALSE,'Input and Summary Results'!$E5626)</f>
        <v>0</v>
      </c>
      <c r="E6044" t="b">
        <f t="shared" si="311"/>
        <v>0</v>
      </c>
      <c r="F6044" t="b">
        <f t="shared" si="312"/>
        <v>0</v>
      </c>
      <c r="G6044" t="b">
        <f>IF('Input and Summary Results'!$J$4="yes",IF(C6044=FALSE,FALSE,IF('Data Transformation'!E6044&lt;$R$10,E6044,$R$10)),IF(C6044=FALSE,FALSE,IF(C6044&lt;$R$10,C6044,$R$10)))</f>
        <v>0</v>
      </c>
      <c r="H6044" t="b">
        <f>IF('Input and Summary Results'!$J$4="yes",'Data Transformation'!F6044,'Data Transformation'!D6044)</f>
        <v>0</v>
      </c>
      <c r="I6044" t="str">
        <f t="shared" si="313"/>
        <v/>
      </c>
    </row>
    <row r="6045" spans="2:9" x14ac:dyDescent="0.55000000000000004">
      <c r="B6045" t="b">
        <f>IF('Input and Summary Results'!D5627=0,FALSE,'Input and Summary Results'!$B5627)</f>
        <v>0</v>
      </c>
      <c r="C6045" t="b">
        <f>IF(OR(B6045=0,'Input and Summary Results'!D5627=0,'Input and Summary Results'!D5627=""),FALSE,'Input and Summary Results'!$D5627)</f>
        <v>0</v>
      </c>
      <c r="D6045" t="b">
        <f>IF(OR(B6045=0,'Input and Summary Results'!E5627=0),FALSE,'Input and Summary Results'!$E5627)</f>
        <v>0</v>
      </c>
      <c r="E6045" t="b">
        <f t="shared" si="311"/>
        <v>0</v>
      </c>
      <c r="F6045" t="b">
        <f t="shared" si="312"/>
        <v>0</v>
      </c>
      <c r="G6045" t="b">
        <f>IF('Input and Summary Results'!$J$4="yes",IF(C6045=FALSE,FALSE,IF('Data Transformation'!E6045&lt;$R$10,E6045,$R$10)),IF(C6045=FALSE,FALSE,IF(C6045&lt;$R$10,C6045,$R$10)))</f>
        <v>0</v>
      </c>
      <c r="H6045" t="b">
        <f>IF('Input and Summary Results'!$J$4="yes",'Data Transformation'!F6045,'Data Transformation'!D6045)</f>
        <v>0</v>
      </c>
      <c r="I6045" t="str">
        <f t="shared" si="313"/>
        <v/>
      </c>
    </row>
    <row r="6046" spans="2:9" x14ac:dyDescent="0.55000000000000004">
      <c r="B6046" t="b">
        <f>IF('Input and Summary Results'!D5628=0,FALSE,'Input and Summary Results'!$B5628)</f>
        <v>0</v>
      </c>
      <c r="C6046" t="b">
        <f>IF(OR(B6046=0,'Input and Summary Results'!D5628=0,'Input and Summary Results'!D5628=""),FALSE,'Input and Summary Results'!$D5628)</f>
        <v>0</v>
      </c>
      <c r="D6046" t="b">
        <f>IF(OR(B6046=0,'Input and Summary Results'!E5628=0),FALSE,'Input and Summary Results'!$E5628)</f>
        <v>0</v>
      </c>
      <c r="E6046" t="b">
        <f t="shared" si="311"/>
        <v>0</v>
      </c>
      <c r="F6046" t="b">
        <f t="shared" si="312"/>
        <v>0</v>
      </c>
      <c r="G6046" t="b">
        <f>IF('Input and Summary Results'!$J$4="yes",IF(C6046=FALSE,FALSE,IF('Data Transformation'!E6046&lt;$R$10,E6046,$R$10)),IF(C6046=FALSE,FALSE,IF(C6046&lt;$R$10,C6046,$R$10)))</f>
        <v>0</v>
      </c>
      <c r="H6046" t="b">
        <f>IF('Input and Summary Results'!$J$4="yes",'Data Transformation'!F6046,'Data Transformation'!D6046)</f>
        <v>0</v>
      </c>
      <c r="I6046" t="str">
        <f t="shared" si="313"/>
        <v/>
      </c>
    </row>
    <row r="6047" spans="2:9" x14ac:dyDescent="0.55000000000000004">
      <c r="B6047" t="b">
        <f>IF('Input and Summary Results'!D5629=0,FALSE,'Input and Summary Results'!$B5629)</f>
        <v>0</v>
      </c>
      <c r="C6047" t="b">
        <f>IF(OR(B6047=0,'Input and Summary Results'!D5629=0,'Input and Summary Results'!D5629=""),FALSE,'Input and Summary Results'!$D5629)</f>
        <v>0</v>
      </c>
      <c r="D6047" t="b">
        <f>IF(OR(B6047=0,'Input and Summary Results'!E5629=0),FALSE,'Input and Summary Results'!$E5629)</f>
        <v>0</v>
      </c>
      <c r="E6047" t="b">
        <f t="shared" si="311"/>
        <v>0</v>
      </c>
      <c r="F6047" t="b">
        <f t="shared" si="312"/>
        <v>0</v>
      </c>
      <c r="G6047" t="b">
        <f>IF('Input and Summary Results'!$J$4="yes",IF(C6047=FALSE,FALSE,IF('Data Transformation'!E6047&lt;$R$10,E6047,$R$10)),IF(C6047=FALSE,FALSE,IF(C6047&lt;$R$10,C6047,$R$10)))</f>
        <v>0</v>
      </c>
      <c r="H6047" t="b">
        <f>IF('Input and Summary Results'!$J$4="yes",'Data Transformation'!F6047,'Data Transformation'!D6047)</f>
        <v>0</v>
      </c>
      <c r="I6047" t="str">
        <f t="shared" si="313"/>
        <v/>
      </c>
    </row>
    <row r="6048" spans="2:9" x14ac:dyDescent="0.55000000000000004">
      <c r="B6048" t="b">
        <f>IF('Input and Summary Results'!D5630=0,FALSE,'Input and Summary Results'!$B5630)</f>
        <v>0</v>
      </c>
      <c r="C6048" t="b">
        <f>IF(OR(B6048=0,'Input and Summary Results'!D5630=0,'Input and Summary Results'!D5630=""),FALSE,'Input and Summary Results'!$D5630)</f>
        <v>0</v>
      </c>
      <c r="D6048" t="b">
        <f>IF(OR(B6048=0,'Input and Summary Results'!E5630=0),FALSE,'Input and Summary Results'!$E5630)</f>
        <v>0</v>
      </c>
      <c r="E6048" t="b">
        <f t="shared" si="311"/>
        <v>0</v>
      </c>
      <c r="F6048" t="b">
        <f t="shared" si="312"/>
        <v>0</v>
      </c>
      <c r="G6048" t="b">
        <f>IF('Input and Summary Results'!$J$4="yes",IF(C6048=FALSE,FALSE,IF('Data Transformation'!E6048&lt;$R$10,E6048,$R$10)),IF(C6048=FALSE,FALSE,IF(C6048&lt;$R$10,C6048,$R$10)))</f>
        <v>0</v>
      </c>
      <c r="H6048" t="b">
        <f>IF('Input and Summary Results'!$J$4="yes",'Data Transformation'!F6048,'Data Transformation'!D6048)</f>
        <v>0</v>
      </c>
      <c r="I6048" t="str">
        <f t="shared" si="313"/>
        <v/>
      </c>
    </row>
    <row r="6049" spans="2:9" x14ac:dyDescent="0.55000000000000004">
      <c r="B6049" t="b">
        <f>IF('Input and Summary Results'!D5631=0,FALSE,'Input and Summary Results'!$B5631)</f>
        <v>0</v>
      </c>
      <c r="C6049" t="b">
        <f>IF(OR(B6049=0,'Input and Summary Results'!D5631=0,'Input and Summary Results'!D5631=""),FALSE,'Input and Summary Results'!$D5631)</f>
        <v>0</v>
      </c>
      <c r="D6049" t="b">
        <f>IF(OR(B6049=0,'Input and Summary Results'!E5631=0),FALSE,'Input and Summary Results'!$E5631)</f>
        <v>0</v>
      </c>
      <c r="E6049" t="b">
        <f t="shared" si="311"/>
        <v>0</v>
      </c>
      <c r="F6049" t="b">
        <f t="shared" si="312"/>
        <v>0</v>
      </c>
      <c r="G6049" t="b">
        <f>IF('Input and Summary Results'!$J$4="yes",IF(C6049=FALSE,FALSE,IF('Data Transformation'!E6049&lt;$R$10,E6049,$R$10)),IF(C6049=FALSE,FALSE,IF(C6049&lt;$R$10,C6049,$R$10)))</f>
        <v>0</v>
      </c>
      <c r="H6049" t="b">
        <f>IF('Input and Summary Results'!$J$4="yes",'Data Transformation'!F6049,'Data Transformation'!D6049)</f>
        <v>0</v>
      </c>
      <c r="I6049" t="str">
        <f t="shared" si="313"/>
        <v/>
      </c>
    </row>
    <row r="6050" spans="2:9" x14ac:dyDescent="0.55000000000000004">
      <c r="B6050" t="b">
        <f>IF('Input and Summary Results'!D5632=0,FALSE,'Input and Summary Results'!$B5632)</f>
        <v>0</v>
      </c>
      <c r="C6050" t="b">
        <f>IF(OR(B6050=0,'Input and Summary Results'!D5632=0,'Input and Summary Results'!D5632=""),FALSE,'Input and Summary Results'!$D5632)</f>
        <v>0</v>
      </c>
      <c r="D6050" t="b">
        <f>IF(OR(B6050=0,'Input and Summary Results'!E5632=0),FALSE,'Input and Summary Results'!$E5632)</f>
        <v>0</v>
      </c>
      <c r="E6050" t="b">
        <f t="shared" si="311"/>
        <v>0</v>
      </c>
      <c r="F6050" t="b">
        <f t="shared" si="312"/>
        <v>0</v>
      </c>
      <c r="G6050" t="b">
        <f>IF('Input and Summary Results'!$J$4="yes",IF(C6050=FALSE,FALSE,IF('Data Transformation'!E6050&lt;$R$10,E6050,$R$10)),IF(C6050=FALSE,FALSE,IF(C6050&lt;$R$10,C6050,$R$10)))</f>
        <v>0</v>
      </c>
      <c r="H6050" t="b">
        <f>IF('Input and Summary Results'!$J$4="yes",'Data Transformation'!F6050,'Data Transformation'!D6050)</f>
        <v>0</v>
      </c>
      <c r="I6050" t="str">
        <f t="shared" si="313"/>
        <v/>
      </c>
    </row>
    <row r="6051" spans="2:9" x14ac:dyDescent="0.55000000000000004">
      <c r="B6051" t="b">
        <f>IF('Input and Summary Results'!D5633=0,FALSE,'Input and Summary Results'!$B5633)</f>
        <v>0</v>
      </c>
      <c r="C6051" t="b">
        <f>IF(OR(B6051=0,'Input and Summary Results'!D5633=0,'Input and Summary Results'!D5633=""),FALSE,'Input and Summary Results'!$D5633)</f>
        <v>0</v>
      </c>
      <c r="D6051" t="b">
        <f>IF(OR(B6051=0,'Input and Summary Results'!E5633=0),FALSE,'Input and Summary Results'!$E5633)</f>
        <v>0</v>
      </c>
      <c r="E6051" t="b">
        <f t="shared" si="311"/>
        <v>0</v>
      </c>
      <c r="F6051" t="b">
        <f t="shared" si="312"/>
        <v>0</v>
      </c>
      <c r="G6051" t="b">
        <f>IF('Input and Summary Results'!$J$4="yes",IF(C6051=FALSE,FALSE,IF('Data Transformation'!E6051&lt;$R$10,E6051,$R$10)),IF(C6051=FALSE,FALSE,IF(C6051&lt;$R$10,C6051,$R$10)))</f>
        <v>0</v>
      </c>
      <c r="H6051" t="b">
        <f>IF('Input and Summary Results'!$J$4="yes",'Data Transformation'!F6051,'Data Transformation'!D6051)</f>
        <v>0</v>
      </c>
      <c r="I6051" t="str">
        <f t="shared" si="313"/>
        <v/>
      </c>
    </row>
    <row r="6052" spans="2:9" x14ac:dyDescent="0.55000000000000004">
      <c r="B6052" t="b">
        <f>IF('Input and Summary Results'!D5634=0,FALSE,'Input and Summary Results'!$B5634)</f>
        <v>0</v>
      </c>
      <c r="C6052" t="b">
        <f>IF(OR(B6052=0,'Input and Summary Results'!D5634=0,'Input and Summary Results'!D5634=""),FALSE,'Input and Summary Results'!$D5634)</f>
        <v>0</v>
      </c>
      <c r="D6052" t="b">
        <f>IF(OR(B6052=0,'Input and Summary Results'!E5634=0),FALSE,'Input and Summary Results'!$E5634)</f>
        <v>0</v>
      </c>
      <c r="E6052" t="b">
        <f t="shared" si="311"/>
        <v>0</v>
      </c>
      <c r="F6052" t="b">
        <f t="shared" si="312"/>
        <v>0</v>
      </c>
      <c r="G6052" t="b">
        <f>IF('Input and Summary Results'!$J$4="yes",IF(C6052=FALSE,FALSE,IF('Data Transformation'!E6052&lt;$R$10,E6052,$R$10)),IF(C6052=FALSE,FALSE,IF(C6052&lt;$R$10,C6052,$R$10)))</f>
        <v>0</v>
      </c>
      <c r="H6052" t="b">
        <f>IF('Input and Summary Results'!$J$4="yes",'Data Transformation'!F6052,'Data Transformation'!D6052)</f>
        <v>0</v>
      </c>
      <c r="I6052" t="str">
        <f t="shared" si="313"/>
        <v/>
      </c>
    </row>
    <row r="6053" spans="2:9" x14ac:dyDescent="0.55000000000000004">
      <c r="B6053" t="b">
        <f>IF('Input and Summary Results'!D5635=0,FALSE,'Input and Summary Results'!$B5635)</f>
        <v>0</v>
      </c>
      <c r="C6053" t="b">
        <f>IF(OR(B6053=0,'Input and Summary Results'!D5635=0,'Input and Summary Results'!D5635=""),FALSE,'Input and Summary Results'!$D5635)</f>
        <v>0</v>
      </c>
      <c r="D6053" t="b">
        <f>IF(OR(B6053=0,'Input and Summary Results'!E5635=0),FALSE,'Input and Summary Results'!$E5635)</f>
        <v>0</v>
      </c>
      <c r="E6053" t="b">
        <f t="shared" si="311"/>
        <v>0</v>
      </c>
      <c r="F6053" t="b">
        <f t="shared" si="312"/>
        <v>0</v>
      </c>
      <c r="G6053" t="b">
        <f>IF('Input and Summary Results'!$J$4="yes",IF(C6053=FALSE,FALSE,IF('Data Transformation'!E6053&lt;$R$10,E6053,$R$10)),IF(C6053=FALSE,FALSE,IF(C6053&lt;$R$10,C6053,$R$10)))</f>
        <v>0</v>
      </c>
      <c r="H6053" t="b">
        <f>IF('Input and Summary Results'!$J$4="yes",'Data Transformation'!F6053,'Data Transformation'!D6053)</f>
        <v>0</v>
      </c>
      <c r="I6053" t="str">
        <f t="shared" si="313"/>
        <v/>
      </c>
    </row>
    <row r="6054" spans="2:9" x14ac:dyDescent="0.55000000000000004">
      <c r="B6054" t="b">
        <f>IF('Input and Summary Results'!D5636=0,FALSE,'Input and Summary Results'!$B5636)</f>
        <v>0</v>
      </c>
      <c r="C6054" t="b">
        <f>IF(OR(B6054=0,'Input and Summary Results'!D5636=0,'Input and Summary Results'!D5636=""),FALSE,'Input and Summary Results'!$D5636)</f>
        <v>0</v>
      </c>
      <c r="D6054" t="b">
        <f>IF(OR(B6054=0,'Input and Summary Results'!E5636=0),FALSE,'Input and Summary Results'!$E5636)</f>
        <v>0</v>
      </c>
      <c r="E6054" t="b">
        <f t="shared" si="311"/>
        <v>0</v>
      </c>
      <c r="F6054" t="b">
        <f t="shared" si="312"/>
        <v>0</v>
      </c>
      <c r="G6054" t="b">
        <f>IF('Input and Summary Results'!$J$4="yes",IF(C6054=FALSE,FALSE,IF('Data Transformation'!E6054&lt;$R$10,E6054,$R$10)),IF(C6054=FALSE,FALSE,IF(C6054&lt;$R$10,C6054,$R$10)))</f>
        <v>0</v>
      </c>
      <c r="H6054" t="b">
        <f>IF('Input and Summary Results'!$J$4="yes",'Data Transformation'!F6054,'Data Transformation'!D6054)</f>
        <v>0</v>
      </c>
      <c r="I6054" t="str">
        <f t="shared" si="313"/>
        <v/>
      </c>
    </row>
    <row r="6055" spans="2:9" x14ac:dyDescent="0.55000000000000004">
      <c r="B6055" t="b">
        <f>IF('Input and Summary Results'!D5637=0,FALSE,'Input and Summary Results'!$B5637)</f>
        <v>0</v>
      </c>
      <c r="C6055" t="b">
        <f>IF(OR(B6055=0,'Input and Summary Results'!D5637=0,'Input and Summary Results'!D5637=""),FALSE,'Input and Summary Results'!$D5637)</f>
        <v>0</v>
      </c>
      <c r="D6055" t="b">
        <f>IF(OR(B6055=0,'Input and Summary Results'!E5637=0),FALSE,'Input and Summary Results'!$E5637)</f>
        <v>0</v>
      </c>
      <c r="E6055" t="b">
        <f t="shared" si="311"/>
        <v>0</v>
      </c>
      <c r="F6055" t="b">
        <f t="shared" si="312"/>
        <v>0</v>
      </c>
      <c r="G6055" t="b">
        <f>IF('Input and Summary Results'!$J$4="yes",IF(C6055=FALSE,FALSE,IF('Data Transformation'!E6055&lt;$R$10,E6055,$R$10)),IF(C6055=FALSE,FALSE,IF(C6055&lt;$R$10,C6055,$R$10)))</f>
        <v>0</v>
      </c>
      <c r="H6055" t="b">
        <f>IF('Input and Summary Results'!$J$4="yes",'Data Transformation'!F6055,'Data Transformation'!D6055)</f>
        <v>0</v>
      </c>
      <c r="I6055" t="str">
        <f t="shared" si="313"/>
        <v/>
      </c>
    </row>
    <row r="6056" spans="2:9" x14ac:dyDescent="0.55000000000000004">
      <c r="B6056" t="b">
        <f>IF('Input and Summary Results'!D5638=0,FALSE,'Input and Summary Results'!$B5638)</f>
        <v>0</v>
      </c>
      <c r="C6056" t="b">
        <f>IF(OR(B6056=0,'Input and Summary Results'!D5638=0,'Input and Summary Results'!D5638=""),FALSE,'Input and Summary Results'!$D5638)</f>
        <v>0</v>
      </c>
      <c r="D6056" t="b">
        <f>IF(OR(B6056=0,'Input and Summary Results'!E5638=0),FALSE,'Input and Summary Results'!$E5638)</f>
        <v>0</v>
      </c>
      <c r="E6056" t="b">
        <f t="shared" si="311"/>
        <v>0</v>
      </c>
      <c r="F6056" t="b">
        <f t="shared" si="312"/>
        <v>0</v>
      </c>
      <c r="G6056" t="b">
        <f>IF('Input and Summary Results'!$J$4="yes",IF(C6056=FALSE,FALSE,IF('Data Transformation'!E6056&lt;$R$10,E6056,$R$10)),IF(C6056=FALSE,FALSE,IF(C6056&lt;$R$10,C6056,$R$10)))</f>
        <v>0</v>
      </c>
      <c r="H6056" t="b">
        <f>IF('Input and Summary Results'!$J$4="yes",'Data Transformation'!F6056,'Data Transformation'!D6056)</f>
        <v>0</v>
      </c>
      <c r="I6056" t="str">
        <f t="shared" si="313"/>
        <v/>
      </c>
    </row>
    <row r="6057" spans="2:9" x14ac:dyDescent="0.55000000000000004">
      <c r="B6057" t="b">
        <f>IF('Input and Summary Results'!D5639=0,FALSE,'Input and Summary Results'!$B5639)</f>
        <v>0</v>
      </c>
      <c r="C6057" t="b">
        <f>IF(OR(B6057=0,'Input and Summary Results'!D5639=0,'Input and Summary Results'!D5639=""),FALSE,'Input and Summary Results'!$D5639)</f>
        <v>0</v>
      </c>
      <c r="D6057" t="b">
        <f>IF(OR(B6057=0,'Input and Summary Results'!E5639=0),FALSE,'Input and Summary Results'!$E5639)</f>
        <v>0</v>
      </c>
      <c r="E6057" t="b">
        <f t="shared" si="311"/>
        <v>0</v>
      </c>
      <c r="F6057" t="b">
        <f t="shared" si="312"/>
        <v>0</v>
      </c>
      <c r="G6057" t="b">
        <f>IF('Input and Summary Results'!$J$4="yes",IF(C6057=FALSE,FALSE,IF('Data Transformation'!E6057&lt;$R$10,E6057,$R$10)),IF(C6057=FALSE,FALSE,IF(C6057&lt;$R$10,C6057,$R$10)))</f>
        <v>0</v>
      </c>
      <c r="H6057" t="b">
        <f>IF('Input and Summary Results'!$J$4="yes",'Data Transformation'!F6057,'Data Transformation'!D6057)</f>
        <v>0</v>
      </c>
      <c r="I6057" t="str">
        <f t="shared" si="313"/>
        <v/>
      </c>
    </row>
    <row r="6058" spans="2:9" x14ac:dyDescent="0.55000000000000004">
      <c r="B6058" t="b">
        <f>IF('Input and Summary Results'!D5640=0,FALSE,'Input and Summary Results'!$B5640)</f>
        <v>0</v>
      </c>
      <c r="C6058" t="b">
        <f>IF(OR(B6058=0,'Input and Summary Results'!D5640=0,'Input and Summary Results'!D5640=""),FALSE,'Input and Summary Results'!$D5640)</f>
        <v>0</v>
      </c>
      <c r="D6058" t="b">
        <f>IF(OR(B6058=0,'Input and Summary Results'!E5640=0),FALSE,'Input and Summary Results'!$E5640)</f>
        <v>0</v>
      </c>
      <c r="E6058" t="b">
        <f t="shared" ref="E6058:E6121" si="314">IF(C6058=FALSE,FALSE,LOG10(C6058))</f>
        <v>0</v>
      </c>
      <c r="F6058" t="b">
        <f t="shared" ref="F6058:F6121" si="315">IF(D6058=FALSE, FALSE,0.434*D6058/C6058)</f>
        <v>0</v>
      </c>
      <c r="G6058" t="b">
        <f>IF('Input and Summary Results'!$J$4="yes",IF(C6058=FALSE,FALSE,IF('Data Transformation'!E6058&lt;$R$10,E6058,$R$10)),IF(C6058=FALSE,FALSE,IF(C6058&lt;$R$10,C6058,$R$10)))</f>
        <v>0</v>
      </c>
      <c r="H6058" t="b">
        <f>IF('Input and Summary Results'!$J$4="yes",'Data Transformation'!F6058,'Data Transformation'!D6058)</f>
        <v>0</v>
      </c>
      <c r="I6058" t="str">
        <f t="shared" si="313"/>
        <v/>
      </c>
    </row>
    <row r="6059" spans="2:9" x14ac:dyDescent="0.55000000000000004">
      <c r="B6059" t="b">
        <f>IF('Input and Summary Results'!D5641=0,FALSE,'Input and Summary Results'!$B5641)</f>
        <v>0</v>
      </c>
      <c r="C6059" t="b">
        <f>IF(OR(B6059=0,'Input and Summary Results'!D5641=0,'Input and Summary Results'!D5641=""),FALSE,'Input and Summary Results'!$D5641)</f>
        <v>0</v>
      </c>
      <c r="D6059" t="b">
        <f>IF(OR(B6059=0,'Input and Summary Results'!E5641=0),FALSE,'Input and Summary Results'!$E5641)</f>
        <v>0</v>
      </c>
      <c r="E6059" t="b">
        <f t="shared" si="314"/>
        <v>0</v>
      </c>
      <c r="F6059" t="b">
        <f t="shared" si="315"/>
        <v>0</v>
      </c>
      <c r="G6059" t="b">
        <f>IF('Input and Summary Results'!$J$4="yes",IF(C6059=FALSE,FALSE,IF('Data Transformation'!E6059&lt;$R$10,E6059,$R$10)),IF(C6059=FALSE,FALSE,IF(C6059&lt;$R$10,C6059,$R$10)))</f>
        <v>0</v>
      </c>
      <c r="H6059" t="b">
        <f>IF('Input and Summary Results'!$J$4="yes",'Data Transformation'!F6059,'Data Transformation'!D6059)</f>
        <v>0</v>
      </c>
      <c r="I6059" t="str">
        <f t="shared" si="313"/>
        <v/>
      </c>
    </row>
    <row r="6060" spans="2:9" x14ac:dyDescent="0.55000000000000004">
      <c r="B6060" t="b">
        <f>IF('Input and Summary Results'!D5642=0,FALSE,'Input and Summary Results'!$B5642)</f>
        <v>0</v>
      </c>
      <c r="C6060" t="b">
        <f>IF(OR(B6060=0,'Input and Summary Results'!D5642=0,'Input and Summary Results'!D5642=""),FALSE,'Input and Summary Results'!$D5642)</f>
        <v>0</v>
      </c>
      <c r="D6060" t="b">
        <f>IF(OR(B6060=0,'Input and Summary Results'!E5642=0),FALSE,'Input and Summary Results'!$E5642)</f>
        <v>0</v>
      </c>
      <c r="E6060" t="b">
        <f t="shared" si="314"/>
        <v>0</v>
      </c>
      <c r="F6060" t="b">
        <f t="shared" si="315"/>
        <v>0</v>
      </c>
      <c r="G6060" t="b">
        <f>IF('Input and Summary Results'!$J$4="yes",IF(C6060=FALSE,FALSE,IF('Data Transformation'!E6060&lt;$R$10,E6060,$R$10)),IF(C6060=FALSE,FALSE,IF(C6060&lt;$R$10,C6060,$R$10)))</f>
        <v>0</v>
      </c>
      <c r="H6060" t="b">
        <f>IF('Input and Summary Results'!$J$4="yes",'Data Transformation'!F6060,'Data Transformation'!D6060)</f>
        <v>0</v>
      </c>
      <c r="I6060" t="str">
        <f t="shared" si="313"/>
        <v/>
      </c>
    </row>
    <row r="6061" spans="2:9" x14ac:dyDescent="0.55000000000000004">
      <c r="B6061" t="b">
        <f>IF('Input and Summary Results'!D5643=0,FALSE,'Input and Summary Results'!$B5643)</f>
        <v>0</v>
      </c>
      <c r="C6061" t="b">
        <f>IF(OR(B6061=0,'Input and Summary Results'!D5643=0,'Input and Summary Results'!D5643=""),FALSE,'Input and Summary Results'!$D5643)</f>
        <v>0</v>
      </c>
      <c r="D6061" t="b">
        <f>IF(OR(B6061=0,'Input and Summary Results'!E5643=0),FALSE,'Input and Summary Results'!$E5643)</f>
        <v>0</v>
      </c>
      <c r="E6061" t="b">
        <f t="shared" si="314"/>
        <v>0</v>
      </c>
      <c r="F6061" t="b">
        <f t="shared" si="315"/>
        <v>0</v>
      </c>
      <c r="G6061" t="b">
        <f>IF('Input and Summary Results'!$J$4="yes",IF(C6061=FALSE,FALSE,IF('Data Transformation'!E6061&lt;$R$10,E6061,$R$10)),IF(C6061=FALSE,FALSE,IF(C6061&lt;$R$10,C6061,$R$10)))</f>
        <v>0</v>
      </c>
      <c r="H6061" t="b">
        <f>IF('Input and Summary Results'!$J$4="yes",'Data Transformation'!F6061,'Data Transformation'!D6061)</f>
        <v>0</v>
      </c>
      <c r="I6061" t="str">
        <f t="shared" si="313"/>
        <v/>
      </c>
    </row>
    <row r="6062" spans="2:9" x14ac:dyDescent="0.55000000000000004">
      <c r="B6062" t="b">
        <f>IF('Input and Summary Results'!D5644=0,FALSE,'Input and Summary Results'!$B5644)</f>
        <v>0</v>
      </c>
      <c r="C6062" t="b">
        <f>IF(OR(B6062=0,'Input and Summary Results'!D5644=0,'Input and Summary Results'!D5644=""),FALSE,'Input and Summary Results'!$D5644)</f>
        <v>0</v>
      </c>
      <c r="D6062" t="b">
        <f>IF(OR(B6062=0,'Input and Summary Results'!E5644=0),FALSE,'Input and Summary Results'!$E5644)</f>
        <v>0</v>
      </c>
      <c r="E6062" t="b">
        <f t="shared" si="314"/>
        <v>0</v>
      </c>
      <c r="F6062" t="b">
        <f t="shared" si="315"/>
        <v>0</v>
      </c>
      <c r="G6062" t="b">
        <f>IF('Input and Summary Results'!$J$4="yes",IF(C6062=FALSE,FALSE,IF('Data Transformation'!E6062&lt;$R$10,E6062,$R$10)),IF(C6062=FALSE,FALSE,IF(C6062&lt;$R$10,C6062,$R$10)))</f>
        <v>0</v>
      </c>
      <c r="H6062" t="b">
        <f>IF('Input and Summary Results'!$J$4="yes",'Data Transformation'!F6062,'Data Transformation'!D6062)</f>
        <v>0</v>
      </c>
      <c r="I6062" t="str">
        <f t="shared" si="313"/>
        <v/>
      </c>
    </row>
    <row r="6063" spans="2:9" x14ac:dyDescent="0.55000000000000004">
      <c r="B6063" t="b">
        <f>IF('Input and Summary Results'!D5645=0,FALSE,'Input and Summary Results'!$B5645)</f>
        <v>0</v>
      </c>
      <c r="C6063" t="b">
        <f>IF(OR(B6063=0,'Input and Summary Results'!D5645=0,'Input and Summary Results'!D5645=""),FALSE,'Input and Summary Results'!$D5645)</f>
        <v>0</v>
      </c>
      <c r="D6063" t="b">
        <f>IF(OR(B6063=0,'Input and Summary Results'!E5645=0),FALSE,'Input and Summary Results'!$E5645)</f>
        <v>0</v>
      </c>
      <c r="E6063" t="b">
        <f t="shared" si="314"/>
        <v>0</v>
      </c>
      <c r="F6063" t="b">
        <f t="shared" si="315"/>
        <v>0</v>
      </c>
      <c r="G6063" t="b">
        <f>IF('Input and Summary Results'!$J$4="yes",IF(C6063=FALSE,FALSE,IF('Data Transformation'!E6063&lt;$R$10,E6063,$R$10)),IF(C6063=FALSE,FALSE,IF(C6063&lt;$R$10,C6063,$R$10)))</f>
        <v>0</v>
      </c>
      <c r="H6063" t="b">
        <f>IF('Input and Summary Results'!$J$4="yes",'Data Transformation'!F6063,'Data Transformation'!D6063)</f>
        <v>0</v>
      </c>
      <c r="I6063" t="str">
        <f t="shared" si="313"/>
        <v/>
      </c>
    </row>
    <row r="6064" spans="2:9" x14ac:dyDescent="0.55000000000000004">
      <c r="B6064" t="b">
        <f>IF('Input and Summary Results'!D5646=0,FALSE,'Input and Summary Results'!$B5646)</f>
        <v>0</v>
      </c>
      <c r="C6064" t="b">
        <f>IF(OR(B6064=0,'Input and Summary Results'!D5646=0,'Input and Summary Results'!D5646=""),FALSE,'Input and Summary Results'!$D5646)</f>
        <v>0</v>
      </c>
      <c r="D6064" t="b">
        <f>IF(OR(B6064=0,'Input and Summary Results'!E5646=0),FALSE,'Input and Summary Results'!$E5646)</f>
        <v>0</v>
      </c>
      <c r="E6064" t="b">
        <f t="shared" si="314"/>
        <v>0</v>
      </c>
      <c r="F6064" t="b">
        <f t="shared" si="315"/>
        <v>0</v>
      </c>
      <c r="G6064" t="b">
        <f>IF('Input and Summary Results'!$J$4="yes",IF(C6064=FALSE,FALSE,IF('Data Transformation'!E6064&lt;$R$10,E6064,$R$10)),IF(C6064=FALSE,FALSE,IF(C6064&lt;$R$10,C6064,$R$10)))</f>
        <v>0</v>
      </c>
      <c r="H6064" t="b">
        <f>IF('Input and Summary Results'!$J$4="yes",'Data Transformation'!F6064,'Data Transformation'!D6064)</f>
        <v>0</v>
      </c>
      <c r="I6064" t="str">
        <f t="shared" si="313"/>
        <v/>
      </c>
    </row>
    <row r="6065" spans="2:9" x14ac:dyDescent="0.55000000000000004">
      <c r="B6065" t="b">
        <f>IF('Input and Summary Results'!D5647=0,FALSE,'Input and Summary Results'!$B5647)</f>
        <v>0</v>
      </c>
      <c r="C6065" t="b">
        <f>IF(OR(B6065=0,'Input and Summary Results'!D5647=0,'Input and Summary Results'!D5647=""),FALSE,'Input and Summary Results'!$D5647)</f>
        <v>0</v>
      </c>
      <c r="D6065" t="b">
        <f>IF(OR(B6065=0,'Input and Summary Results'!E5647=0),FALSE,'Input and Summary Results'!$E5647)</f>
        <v>0</v>
      </c>
      <c r="E6065" t="b">
        <f t="shared" si="314"/>
        <v>0</v>
      </c>
      <c r="F6065" t="b">
        <f t="shared" si="315"/>
        <v>0</v>
      </c>
      <c r="G6065" t="b">
        <f>IF('Input and Summary Results'!$J$4="yes",IF(C6065=FALSE,FALSE,IF('Data Transformation'!E6065&lt;$R$10,E6065,$R$10)),IF(C6065=FALSE,FALSE,IF(C6065&lt;$R$10,C6065,$R$10)))</f>
        <v>0</v>
      </c>
      <c r="H6065" t="b">
        <f>IF('Input and Summary Results'!$J$4="yes",'Data Transformation'!F6065,'Data Transformation'!D6065)</f>
        <v>0</v>
      </c>
      <c r="I6065" t="str">
        <f t="shared" si="313"/>
        <v/>
      </c>
    </row>
    <row r="6066" spans="2:9" x14ac:dyDescent="0.55000000000000004">
      <c r="B6066" t="b">
        <f>IF('Input and Summary Results'!D5648=0,FALSE,'Input and Summary Results'!$B5648)</f>
        <v>0</v>
      </c>
      <c r="C6066" t="b">
        <f>IF(OR(B6066=0,'Input and Summary Results'!D5648=0,'Input and Summary Results'!D5648=""),FALSE,'Input and Summary Results'!$D5648)</f>
        <v>0</v>
      </c>
      <c r="D6066" t="b">
        <f>IF(OR(B6066=0,'Input and Summary Results'!E5648=0),FALSE,'Input and Summary Results'!$E5648)</f>
        <v>0</v>
      </c>
      <c r="E6066" t="b">
        <f t="shared" si="314"/>
        <v>0</v>
      </c>
      <c r="F6066" t="b">
        <f t="shared" si="315"/>
        <v>0</v>
      </c>
      <c r="G6066" t="b">
        <f>IF('Input and Summary Results'!$J$4="yes",IF(C6066=FALSE,FALSE,IF('Data Transformation'!E6066&lt;$R$10,E6066,$R$10)),IF(C6066=FALSE,FALSE,IF(C6066&lt;$R$10,C6066,$R$10)))</f>
        <v>0</v>
      </c>
      <c r="H6066" t="b">
        <f>IF('Input and Summary Results'!$J$4="yes",'Data Transformation'!F6066,'Data Transformation'!D6066)</f>
        <v>0</v>
      </c>
      <c r="I6066" t="str">
        <f t="shared" si="313"/>
        <v/>
      </c>
    </row>
    <row r="6067" spans="2:9" x14ac:dyDescent="0.55000000000000004">
      <c r="B6067" t="b">
        <f>IF('Input and Summary Results'!D5649=0,FALSE,'Input and Summary Results'!$B5649)</f>
        <v>0</v>
      </c>
      <c r="C6067" t="b">
        <f>IF(OR(B6067=0,'Input and Summary Results'!D5649=0,'Input and Summary Results'!D5649=""),FALSE,'Input and Summary Results'!$D5649)</f>
        <v>0</v>
      </c>
      <c r="D6067" t="b">
        <f>IF(OR(B6067=0,'Input and Summary Results'!E5649=0),FALSE,'Input and Summary Results'!$E5649)</f>
        <v>0</v>
      </c>
      <c r="E6067" t="b">
        <f t="shared" si="314"/>
        <v>0</v>
      </c>
      <c r="F6067" t="b">
        <f t="shared" si="315"/>
        <v>0</v>
      </c>
      <c r="G6067" t="b">
        <f>IF('Input and Summary Results'!$J$4="yes",IF(C6067=FALSE,FALSE,IF('Data Transformation'!E6067&lt;$R$10,E6067,$R$10)),IF(C6067=FALSE,FALSE,IF(C6067&lt;$R$10,C6067,$R$10)))</f>
        <v>0</v>
      </c>
      <c r="H6067" t="b">
        <f>IF('Input and Summary Results'!$J$4="yes",'Data Transformation'!F6067,'Data Transformation'!D6067)</f>
        <v>0</v>
      </c>
      <c r="I6067" t="str">
        <f t="shared" si="313"/>
        <v/>
      </c>
    </row>
    <row r="6068" spans="2:9" x14ac:dyDescent="0.55000000000000004">
      <c r="B6068" t="b">
        <f>IF('Input and Summary Results'!D5650=0,FALSE,'Input and Summary Results'!$B5650)</f>
        <v>0</v>
      </c>
      <c r="C6068" t="b">
        <f>IF(OR(B6068=0,'Input and Summary Results'!D5650=0,'Input and Summary Results'!D5650=""),FALSE,'Input and Summary Results'!$D5650)</f>
        <v>0</v>
      </c>
      <c r="D6068" t="b">
        <f>IF(OR(B6068=0,'Input and Summary Results'!E5650=0),FALSE,'Input and Summary Results'!$E5650)</f>
        <v>0</v>
      </c>
      <c r="E6068" t="b">
        <f t="shared" si="314"/>
        <v>0</v>
      </c>
      <c r="F6068" t="b">
        <f t="shared" si="315"/>
        <v>0</v>
      </c>
      <c r="G6068" t="b">
        <f>IF('Input and Summary Results'!$J$4="yes",IF(C6068=FALSE,FALSE,IF('Data Transformation'!E6068&lt;$R$10,E6068,$R$10)),IF(C6068=FALSE,FALSE,IF(C6068&lt;$R$10,C6068,$R$10)))</f>
        <v>0</v>
      </c>
      <c r="H6068" t="b">
        <f>IF('Input and Summary Results'!$J$4="yes",'Data Transformation'!F6068,'Data Transformation'!D6068)</f>
        <v>0</v>
      </c>
      <c r="I6068" t="str">
        <f t="shared" si="313"/>
        <v/>
      </c>
    </row>
    <row r="6069" spans="2:9" x14ac:dyDescent="0.55000000000000004">
      <c r="B6069" t="b">
        <f>IF('Input and Summary Results'!D5651=0,FALSE,'Input and Summary Results'!$B5651)</f>
        <v>0</v>
      </c>
      <c r="C6069" t="b">
        <f>IF(OR(B6069=0,'Input and Summary Results'!D5651=0,'Input and Summary Results'!D5651=""),FALSE,'Input and Summary Results'!$D5651)</f>
        <v>0</v>
      </c>
      <c r="D6069" t="b">
        <f>IF(OR(B6069=0,'Input and Summary Results'!E5651=0),FALSE,'Input and Summary Results'!$E5651)</f>
        <v>0</v>
      </c>
      <c r="E6069" t="b">
        <f t="shared" si="314"/>
        <v>0</v>
      </c>
      <c r="F6069" t="b">
        <f t="shared" si="315"/>
        <v>0</v>
      </c>
      <c r="G6069" t="b">
        <f>IF('Input and Summary Results'!$J$4="yes",IF(C6069=FALSE,FALSE,IF('Data Transformation'!E6069&lt;$R$10,E6069,$R$10)),IF(C6069=FALSE,FALSE,IF(C6069&lt;$R$10,C6069,$R$10)))</f>
        <v>0</v>
      </c>
      <c r="H6069" t="b">
        <f>IF('Input and Summary Results'!$J$4="yes",'Data Transformation'!F6069,'Data Transformation'!D6069)</f>
        <v>0</v>
      </c>
      <c r="I6069" t="str">
        <f t="shared" si="313"/>
        <v/>
      </c>
    </row>
    <row r="6070" spans="2:9" x14ac:dyDescent="0.55000000000000004">
      <c r="B6070" t="b">
        <f>IF('Input and Summary Results'!D5652=0,FALSE,'Input and Summary Results'!$B5652)</f>
        <v>0</v>
      </c>
      <c r="C6070" t="b">
        <f>IF(OR(B6070=0,'Input and Summary Results'!D5652=0,'Input and Summary Results'!D5652=""),FALSE,'Input and Summary Results'!$D5652)</f>
        <v>0</v>
      </c>
      <c r="D6070" t="b">
        <f>IF(OR(B6070=0,'Input and Summary Results'!E5652=0),FALSE,'Input and Summary Results'!$E5652)</f>
        <v>0</v>
      </c>
      <c r="E6070" t="b">
        <f t="shared" si="314"/>
        <v>0</v>
      </c>
      <c r="F6070" t="b">
        <f t="shared" si="315"/>
        <v>0</v>
      </c>
      <c r="G6070" t="b">
        <f>IF('Input and Summary Results'!$J$4="yes",IF(C6070=FALSE,FALSE,IF('Data Transformation'!E6070&lt;$R$10,E6070,$R$10)),IF(C6070=FALSE,FALSE,IF(C6070&lt;$R$10,C6070,$R$10)))</f>
        <v>0</v>
      </c>
      <c r="H6070" t="b">
        <f>IF('Input and Summary Results'!$J$4="yes",'Data Transformation'!F6070,'Data Transformation'!D6070)</f>
        <v>0</v>
      </c>
      <c r="I6070" t="str">
        <f t="shared" si="313"/>
        <v/>
      </c>
    </row>
    <row r="6071" spans="2:9" x14ac:dyDescent="0.55000000000000004">
      <c r="B6071" t="b">
        <f>IF('Input and Summary Results'!D5653=0,FALSE,'Input and Summary Results'!$B5653)</f>
        <v>0</v>
      </c>
      <c r="C6071" t="b">
        <f>IF(OR(B6071=0,'Input and Summary Results'!D5653=0,'Input and Summary Results'!D5653=""),FALSE,'Input and Summary Results'!$D5653)</f>
        <v>0</v>
      </c>
      <c r="D6071" t="b">
        <f>IF(OR(B6071=0,'Input and Summary Results'!E5653=0),FALSE,'Input and Summary Results'!$E5653)</f>
        <v>0</v>
      </c>
      <c r="E6071" t="b">
        <f t="shared" si="314"/>
        <v>0</v>
      </c>
      <c r="F6071" t="b">
        <f t="shared" si="315"/>
        <v>0</v>
      </c>
      <c r="G6071" t="b">
        <f>IF('Input and Summary Results'!$J$4="yes",IF(C6071=FALSE,FALSE,IF('Data Transformation'!E6071&lt;$R$10,E6071,$R$10)),IF(C6071=FALSE,FALSE,IF(C6071&lt;$R$10,C6071,$R$10)))</f>
        <v>0</v>
      </c>
      <c r="H6071" t="b">
        <f>IF('Input and Summary Results'!$J$4="yes",'Data Transformation'!F6071,'Data Transformation'!D6071)</f>
        <v>0</v>
      </c>
      <c r="I6071" t="str">
        <f t="shared" si="313"/>
        <v/>
      </c>
    </row>
    <row r="6072" spans="2:9" x14ac:dyDescent="0.55000000000000004">
      <c r="B6072" t="b">
        <f>IF('Input and Summary Results'!D5654=0,FALSE,'Input and Summary Results'!$B5654)</f>
        <v>0</v>
      </c>
      <c r="C6072" t="b">
        <f>IF(OR(B6072=0,'Input and Summary Results'!D5654=0,'Input and Summary Results'!D5654=""),FALSE,'Input and Summary Results'!$D5654)</f>
        <v>0</v>
      </c>
      <c r="D6072" t="b">
        <f>IF(OR(B6072=0,'Input and Summary Results'!E5654=0),FALSE,'Input and Summary Results'!$E5654)</f>
        <v>0</v>
      </c>
      <c r="E6072" t="b">
        <f t="shared" si="314"/>
        <v>0</v>
      </c>
      <c r="F6072" t="b">
        <f t="shared" si="315"/>
        <v>0</v>
      </c>
      <c r="G6072" t="b">
        <f>IF('Input and Summary Results'!$J$4="yes",IF(C6072=FALSE,FALSE,IF('Data Transformation'!E6072&lt;$R$10,E6072,$R$10)),IF(C6072=FALSE,FALSE,IF(C6072&lt;$R$10,C6072,$R$10)))</f>
        <v>0</v>
      </c>
      <c r="H6072" t="b">
        <f>IF('Input and Summary Results'!$J$4="yes",'Data Transformation'!F6072,'Data Transformation'!D6072)</f>
        <v>0</v>
      </c>
      <c r="I6072" t="str">
        <f t="shared" si="313"/>
        <v/>
      </c>
    </row>
    <row r="6073" spans="2:9" x14ac:dyDescent="0.55000000000000004">
      <c r="B6073" t="b">
        <f>IF('Input and Summary Results'!D5655=0,FALSE,'Input and Summary Results'!$B5655)</f>
        <v>0</v>
      </c>
      <c r="C6073" t="b">
        <f>IF(OR(B6073=0,'Input and Summary Results'!D5655=0,'Input and Summary Results'!D5655=""),FALSE,'Input and Summary Results'!$D5655)</f>
        <v>0</v>
      </c>
      <c r="D6073" t="b">
        <f>IF(OR(B6073=0,'Input and Summary Results'!E5655=0),FALSE,'Input and Summary Results'!$E5655)</f>
        <v>0</v>
      </c>
      <c r="E6073" t="b">
        <f t="shared" si="314"/>
        <v>0</v>
      </c>
      <c r="F6073" t="b">
        <f t="shared" si="315"/>
        <v>0</v>
      </c>
      <c r="G6073" t="b">
        <f>IF('Input and Summary Results'!$J$4="yes",IF(C6073=FALSE,FALSE,IF('Data Transformation'!E6073&lt;$R$10,E6073,$R$10)),IF(C6073=FALSE,FALSE,IF(C6073&lt;$R$10,C6073,$R$10)))</f>
        <v>0</v>
      </c>
      <c r="H6073" t="b">
        <f>IF('Input and Summary Results'!$J$4="yes",'Data Transformation'!F6073,'Data Transformation'!D6073)</f>
        <v>0</v>
      </c>
      <c r="I6073" t="str">
        <f t="shared" si="313"/>
        <v/>
      </c>
    </row>
    <row r="6074" spans="2:9" x14ac:dyDescent="0.55000000000000004">
      <c r="B6074" t="b">
        <f>IF('Input and Summary Results'!D5656=0,FALSE,'Input and Summary Results'!$B5656)</f>
        <v>0</v>
      </c>
      <c r="C6074" t="b">
        <f>IF(OR(B6074=0,'Input and Summary Results'!D5656=0,'Input and Summary Results'!D5656=""),FALSE,'Input and Summary Results'!$D5656)</f>
        <v>0</v>
      </c>
      <c r="D6074" t="b">
        <f>IF(OR(B6074=0,'Input and Summary Results'!E5656=0),FALSE,'Input and Summary Results'!$E5656)</f>
        <v>0</v>
      </c>
      <c r="E6074" t="b">
        <f t="shared" si="314"/>
        <v>0</v>
      </c>
      <c r="F6074" t="b">
        <f t="shared" si="315"/>
        <v>0</v>
      </c>
      <c r="G6074" t="b">
        <f>IF('Input and Summary Results'!$J$4="yes",IF(C6074=FALSE,FALSE,IF('Data Transformation'!E6074&lt;$R$10,E6074,$R$10)),IF(C6074=FALSE,FALSE,IF(C6074&lt;$R$10,C6074,$R$10)))</f>
        <v>0</v>
      </c>
      <c r="H6074" t="b">
        <f>IF('Input and Summary Results'!$J$4="yes",'Data Transformation'!F6074,'Data Transformation'!D6074)</f>
        <v>0</v>
      </c>
      <c r="I6074" t="str">
        <f t="shared" si="313"/>
        <v/>
      </c>
    </row>
    <row r="6075" spans="2:9" x14ac:dyDescent="0.55000000000000004">
      <c r="B6075" t="b">
        <f>IF('Input and Summary Results'!D5657=0,FALSE,'Input and Summary Results'!$B5657)</f>
        <v>0</v>
      </c>
      <c r="C6075" t="b">
        <f>IF(OR(B6075=0,'Input and Summary Results'!D5657=0,'Input and Summary Results'!D5657=""),FALSE,'Input and Summary Results'!$D5657)</f>
        <v>0</v>
      </c>
      <c r="D6075" t="b">
        <f>IF(OR(B6075=0,'Input and Summary Results'!E5657=0),FALSE,'Input and Summary Results'!$E5657)</f>
        <v>0</v>
      </c>
      <c r="E6075" t="b">
        <f t="shared" si="314"/>
        <v>0</v>
      </c>
      <c r="F6075" t="b">
        <f t="shared" si="315"/>
        <v>0</v>
      </c>
      <c r="G6075" t="b">
        <f>IF('Input and Summary Results'!$J$4="yes",IF(C6075=FALSE,FALSE,IF('Data Transformation'!E6075&lt;$R$10,E6075,$R$10)),IF(C6075=FALSE,FALSE,IF(C6075&lt;$R$10,C6075,$R$10)))</f>
        <v>0</v>
      </c>
      <c r="H6075" t="b">
        <f>IF('Input and Summary Results'!$J$4="yes",'Data Transformation'!F6075,'Data Transformation'!D6075)</f>
        <v>0</v>
      </c>
      <c r="I6075" t="str">
        <f t="shared" si="313"/>
        <v/>
      </c>
    </row>
    <row r="6076" spans="2:9" x14ac:dyDescent="0.55000000000000004">
      <c r="B6076" t="b">
        <f>IF('Input and Summary Results'!D5658=0,FALSE,'Input and Summary Results'!$B5658)</f>
        <v>0</v>
      </c>
      <c r="C6076" t="b">
        <f>IF(OR(B6076=0,'Input and Summary Results'!D5658=0,'Input and Summary Results'!D5658=""),FALSE,'Input and Summary Results'!$D5658)</f>
        <v>0</v>
      </c>
      <c r="D6076" t="b">
        <f>IF(OR(B6076=0,'Input and Summary Results'!E5658=0),FALSE,'Input and Summary Results'!$E5658)</f>
        <v>0</v>
      </c>
      <c r="E6076" t="b">
        <f t="shared" si="314"/>
        <v>0</v>
      </c>
      <c r="F6076" t="b">
        <f t="shared" si="315"/>
        <v>0</v>
      </c>
      <c r="G6076" t="b">
        <f>IF('Input and Summary Results'!$J$4="yes",IF(C6076=FALSE,FALSE,IF('Data Transformation'!E6076&lt;$R$10,E6076,$R$10)),IF(C6076=FALSE,FALSE,IF(C6076&lt;$R$10,C6076,$R$10)))</f>
        <v>0</v>
      </c>
      <c r="H6076" t="b">
        <f>IF('Input and Summary Results'!$J$4="yes",'Data Transformation'!F6076,'Data Transformation'!D6076)</f>
        <v>0</v>
      </c>
      <c r="I6076" t="str">
        <f t="shared" si="313"/>
        <v/>
      </c>
    </row>
    <row r="6077" spans="2:9" x14ac:dyDescent="0.55000000000000004">
      <c r="B6077" t="b">
        <f>IF('Input and Summary Results'!D5659=0,FALSE,'Input and Summary Results'!$B5659)</f>
        <v>0</v>
      </c>
      <c r="C6077" t="b">
        <f>IF(OR(B6077=0,'Input and Summary Results'!D5659=0,'Input and Summary Results'!D5659=""),FALSE,'Input and Summary Results'!$D5659)</f>
        <v>0</v>
      </c>
      <c r="D6077" t="b">
        <f>IF(OR(B6077=0,'Input and Summary Results'!E5659=0),FALSE,'Input and Summary Results'!$E5659)</f>
        <v>0</v>
      </c>
      <c r="E6077" t="b">
        <f t="shared" si="314"/>
        <v>0</v>
      </c>
      <c r="F6077" t="b">
        <f t="shared" si="315"/>
        <v>0</v>
      </c>
      <c r="G6077" t="b">
        <f>IF('Input and Summary Results'!$J$4="yes",IF(C6077=FALSE,FALSE,IF('Data Transformation'!E6077&lt;$R$10,E6077,$R$10)),IF(C6077=FALSE,FALSE,IF(C6077&lt;$R$10,C6077,$R$10)))</f>
        <v>0</v>
      </c>
      <c r="H6077" t="b">
        <f>IF('Input and Summary Results'!$J$4="yes",'Data Transformation'!F6077,'Data Transformation'!D6077)</f>
        <v>0</v>
      </c>
      <c r="I6077" t="str">
        <f t="shared" si="313"/>
        <v/>
      </c>
    </row>
    <row r="6078" spans="2:9" x14ac:dyDescent="0.55000000000000004">
      <c r="B6078" t="b">
        <f>IF('Input and Summary Results'!D5660=0,FALSE,'Input and Summary Results'!$B5660)</f>
        <v>0</v>
      </c>
      <c r="C6078" t="b">
        <f>IF(OR(B6078=0,'Input and Summary Results'!D5660=0,'Input and Summary Results'!D5660=""),FALSE,'Input and Summary Results'!$D5660)</f>
        <v>0</v>
      </c>
      <c r="D6078" t="b">
        <f>IF(OR(B6078=0,'Input and Summary Results'!E5660=0),FALSE,'Input and Summary Results'!$E5660)</f>
        <v>0</v>
      </c>
      <c r="E6078" t="b">
        <f t="shared" si="314"/>
        <v>0</v>
      </c>
      <c r="F6078" t="b">
        <f t="shared" si="315"/>
        <v>0</v>
      </c>
      <c r="G6078" t="b">
        <f>IF('Input and Summary Results'!$J$4="yes",IF(C6078=FALSE,FALSE,IF('Data Transformation'!E6078&lt;$R$10,E6078,$R$10)),IF(C6078=FALSE,FALSE,IF(C6078&lt;$R$10,C6078,$R$10)))</f>
        <v>0</v>
      </c>
      <c r="H6078" t="b">
        <f>IF('Input and Summary Results'!$J$4="yes",'Data Transformation'!F6078,'Data Transformation'!D6078)</f>
        <v>0</v>
      </c>
      <c r="I6078" t="str">
        <f t="shared" si="313"/>
        <v/>
      </c>
    </row>
    <row r="6079" spans="2:9" x14ac:dyDescent="0.55000000000000004">
      <c r="B6079" t="b">
        <f>IF('Input and Summary Results'!D5661=0,FALSE,'Input and Summary Results'!$B5661)</f>
        <v>0</v>
      </c>
      <c r="C6079" t="b">
        <f>IF(OR(B6079=0,'Input and Summary Results'!D5661=0,'Input and Summary Results'!D5661=""),FALSE,'Input and Summary Results'!$D5661)</f>
        <v>0</v>
      </c>
      <c r="D6079" t="b">
        <f>IF(OR(B6079=0,'Input and Summary Results'!E5661=0),FALSE,'Input and Summary Results'!$E5661)</f>
        <v>0</v>
      </c>
      <c r="E6079" t="b">
        <f t="shared" si="314"/>
        <v>0</v>
      </c>
      <c r="F6079" t="b">
        <f t="shared" si="315"/>
        <v>0</v>
      </c>
      <c r="G6079" t="b">
        <f>IF('Input and Summary Results'!$J$4="yes",IF(C6079=FALSE,FALSE,IF('Data Transformation'!E6079&lt;$R$10,E6079,$R$10)),IF(C6079=FALSE,FALSE,IF(C6079&lt;$R$10,C6079,$R$10)))</f>
        <v>0</v>
      </c>
      <c r="H6079" t="b">
        <f>IF('Input and Summary Results'!$J$4="yes",'Data Transformation'!F6079,'Data Transformation'!D6079)</f>
        <v>0</v>
      </c>
      <c r="I6079" t="str">
        <f t="shared" si="313"/>
        <v/>
      </c>
    </row>
    <row r="6080" spans="2:9" x14ac:dyDescent="0.55000000000000004">
      <c r="B6080" t="b">
        <f>IF('Input and Summary Results'!D5662=0,FALSE,'Input and Summary Results'!$B5662)</f>
        <v>0</v>
      </c>
      <c r="C6080" t="b">
        <f>IF(OR(B6080=0,'Input and Summary Results'!D5662=0,'Input and Summary Results'!D5662=""),FALSE,'Input and Summary Results'!$D5662)</f>
        <v>0</v>
      </c>
      <c r="D6080" t="b">
        <f>IF(OR(B6080=0,'Input and Summary Results'!E5662=0),FALSE,'Input and Summary Results'!$E5662)</f>
        <v>0</v>
      </c>
      <c r="E6080" t="b">
        <f t="shared" si="314"/>
        <v>0</v>
      </c>
      <c r="F6080" t="b">
        <f t="shared" si="315"/>
        <v>0</v>
      </c>
      <c r="G6080" t="b">
        <f>IF('Input and Summary Results'!$J$4="yes",IF(C6080=FALSE,FALSE,IF('Data Transformation'!E6080&lt;$R$10,E6080,$R$10)),IF(C6080=FALSE,FALSE,IF(C6080&lt;$R$10,C6080,$R$10)))</f>
        <v>0</v>
      </c>
      <c r="H6080" t="b">
        <f>IF('Input and Summary Results'!$J$4="yes",'Data Transformation'!F6080,'Data Transformation'!D6080)</f>
        <v>0</v>
      </c>
      <c r="I6080" t="str">
        <f t="shared" si="313"/>
        <v/>
      </c>
    </row>
    <row r="6081" spans="2:9" x14ac:dyDescent="0.55000000000000004">
      <c r="B6081" t="b">
        <f>IF('Input and Summary Results'!D5663=0,FALSE,'Input and Summary Results'!$B5663)</f>
        <v>0</v>
      </c>
      <c r="C6081" t="b">
        <f>IF(OR(B6081=0,'Input and Summary Results'!D5663=0,'Input and Summary Results'!D5663=""),FALSE,'Input and Summary Results'!$D5663)</f>
        <v>0</v>
      </c>
      <c r="D6081" t="b">
        <f>IF(OR(B6081=0,'Input and Summary Results'!E5663=0),FALSE,'Input and Summary Results'!$E5663)</f>
        <v>0</v>
      </c>
      <c r="E6081" t="b">
        <f t="shared" si="314"/>
        <v>0</v>
      </c>
      <c r="F6081" t="b">
        <f t="shared" si="315"/>
        <v>0</v>
      </c>
      <c r="G6081" t="b">
        <f>IF('Input and Summary Results'!$J$4="yes",IF(C6081=FALSE,FALSE,IF('Data Transformation'!E6081&lt;$R$10,E6081,$R$10)),IF(C6081=FALSE,FALSE,IF(C6081&lt;$R$10,C6081,$R$10)))</f>
        <v>0</v>
      </c>
      <c r="H6081" t="b">
        <f>IF('Input and Summary Results'!$J$4="yes",'Data Transformation'!F6081,'Data Transformation'!D6081)</f>
        <v>0</v>
      </c>
      <c r="I6081" t="str">
        <f t="shared" si="313"/>
        <v/>
      </c>
    </row>
    <row r="6082" spans="2:9" x14ac:dyDescent="0.55000000000000004">
      <c r="B6082" t="b">
        <f>IF('Input and Summary Results'!D5664=0,FALSE,'Input and Summary Results'!$B5664)</f>
        <v>0</v>
      </c>
      <c r="C6082" t="b">
        <f>IF(OR(B6082=0,'Input and Summary Results'!D5664=0,'Input and Summary Results'!D5664=""),FALSE,'Input and Summary Results'!$D5664)</f>
        <v>0</v>
      </c>
      <c r="D6082" t="b">
        <f>IF(OR(B6082=0,'Input and Summary Results'!E5664=0),FALSE,'Input and Summary Results'!$E5664)</f>
        <v>0</v>
      </c>
      <c r="E6082" t="b">
        <f t="shared" si="314"/>
        <v>0</v>
      </c>
      <c r="F6082" t="b">
        <f t="shared" si="315"/>
        <v>0</v>
      </c>
      <c r="G6082" t="b">
        <f>IF('Input and Summary Results'!$J$4="yes",IF(C6082=FALSE,FALSE,IF('Data Transformation'!E6082&lt;$R$10,E6082,$R$10)),IF(C6082=FALSE,FALSE,IF(C6082&lt;$R$10,C6082,$R$10)))</f>
        <v>0</v>
      </c>
      <c r="H6082" t="b">
        <f>IF('Input and Summary Results'!$J$4="yes",'Data Transformation'!F6082,'Data Transformation'!D6082)</f>
        <v>0</v>
      </c>
      <c r="I6082" t="str">
        <f t="shared" si="313"/>
        <v/>
      </c>
    </row>
    <row r="6083" spans="2:9" x14ac:dyDescent="0.55000000000000004">
      <c r="B6083" t="b">
        <f>IF('Input and Summary Results'!D5665=0,FALSE,'Input and Summary Results'!$B5665)</f>
        <v>0</v>
      </c>
      <c r="C6083" t="b">
        <f>IF(OR(B6083=0,'Input and Summary Results'!D5665=0,'Input and Summary Results'!D5665=""),FALSE,'Input and Summary Results'!$D5665)</f>
        <v>0</v>
      </c>
      <c r="D6083" t="b">
        <f>IF(OR(B6083=0,'Input and Summary Results'!E5665=0),FALSE,'Input and Summary Results'!$E5665)</f>
        <v>0</v>
      </c>
      <c r="E6083" t="b">
        <f t="shared" si="314"/>
        <v>0</v>
      </c>
      <c r="F6083" t="b">
        <f t="shared" si="315"/>
        <v>0</v>
      </c>
      <c r="G6083" t="b">
        <f>IF('Input and Summary Results'!$J$4="yes",IF(C6083=FALSE,FALSE,IF('Data Transformation'!E6083&lt;$R$10,E6083,$R$10)),IF(C6083=FALSE,FALSE,IF(C6083&lt;$R$10,C6083,$R$10)))</f>
        <v>0</v>
      </c>
      <c r="H6083" t="b">
        <f>IF('Input and Summary Results'!$J$4="yes",'Data Transformation'!F6083,'Data Transformation'!D6083)</f>
        <v>0</v>
      </c>
      <c r="I6083" t="str">
        <f t="shared" si="313"/>
        <v/>
      </c>
    </row>
    <row r="6084" spans="2:9" x14ac:dyDescent="0.55000000000000004">
      <c r="B6084" t="b">
        <f>IF('Input and Summary Results'!D5666=0,FALSE,'Input and Summary Results'!$B5666)</f>
        <v>0</v>
      </c>
      <c r="C6084" t="b">
        <f>IF(OR(B6084=0,'Input and Summary Results'!D5666=0,'Input and Summary Results'!D5666=""),FALSE,'Input and Summary Results'!$D5666)</f>
        <v>0</v>
      </c>
      <c r="D6084" t="b">
        <f>IF(OR(B6084=0,'Input and Summary Results'!E5666=0),FALSE,'Input and Summary Results'!$E5666)</f>
        <v>0</v>
      </c>
      <c r="E6084" t="b">
        <f t="shared" si="314"/>
        <v>0</v>
      </c>
      <c r="F6084" t="b">
        <f t="shared" si="315"/>
        <v>0</v>
      </c>
      <c r="G6084" t="b">
        <f>IF('Input and Summary Results'!$J$4="yes",IF(C6084=FALSE,FALSE,IF('Data Transformation'!E6084&lt;$R$10,E6084,$R$10)),IF(C6084=FALSE,FALSE,IF(C6084&lt;$R$10,C6084,$R$10)))</f>
        <v>0</v>
      </c>
      <c r="H6084" t="b">
        <f>IF('Input and Summary Results'!$J$4="yes",'Data Transformation'!F6084,'Data Transformation'!D6084)</f>
        <v>0</v>
      </c>
      <c r="I6084" t="str">
        <f t="shared" si="313"/>
        <v/>
      </c>
    </row>
    <row r="6085" spans="2:9" x14ac:dyDescent="0.55000000000000004">
      <c r="B6085" t="b">
        <f>IF('Input and Summary Results'!D5667=0,FALSE,'Input and Summary Results'!$B5667)</f>
        <v>0</v>
      </c>
      <c r="C6085" t="b">
        <f>IF(OR(B6085=0,'Input and Summary Results'!D5667=0,'Input and Summary Results'!D5667=""),FALSE,'Input and Summary Results'!$D5667)</f>
        <v>0</v>
      </c>
      <c r="D6085" t="b">
        <f>IF(OR(B6085=0,'Input and Summary Results'!E5667=0),FALSE,'Input and Summary Results'!$E5667)</f>
        <v>0</v>
      </c>
      <c r="E6085" t="b">
        <f t="shared" si="314"/>
        <v>0</v>
      </c>
      <c r="F6085" t="b">
        <f t="shared" si="315"/>
        <v>0</v>
      </c>
      <c r="G6085" t="b">
        <f>IF('Input and Summary Results'!$J$4="yes",IF(C6085=FALSE,FALSE,IF('Data Transformation'!E6085&lt;$R$10,E6085,$R$10)),IF(C6085=FALSE,FALSE,IF(C6085&lt;$R$10,C6085,$R$10)))</f>
        <v>0</v>
      </c>
      <c r="H6085" t="b">
        <f>IF('Input and Summary Results'!$J$4="yes",'Data Transformation'!F6085,'Data Transformation'!D6085)</f>
        <v>0</v>
      </c>
      <c r="I6085" t="str">
        <f t="shared" ref="I6085:I6148" si="316">IF(G6085=FALSE,"",B6085)</f>
        <v/>
      </c>
    </row>
    <row r="6086" spans="2:9" x14ac:dyDescent="0.55000000000000004">
      <c r="B6086" t="b">
        <f>IF('Input and Summary Results'!D5668=0,FALSE,'Input and Summary Results'!$B5668)</f>
        <v>0</v>
      </c>
      <c r="C6086" t="b">
        <f>IF(OR(B6086=0,'Input and Summary Results'!D5668=0,'Input and Summary Results'!D5668=""),FALSE,'Input and Summary Results'!$D5668)</f>
        <v>0</v>
      </c>
      <c r="D6086" t="b">
        <f>IF(OR(B6086=0,'Input and Summary Results'!E5668=0),FALSE,'Input and Summary Results'!$E5668)</f>
        <v>0</v>
      </c>
      <c r="E6086" t="b">
        <f t="shared" si="314"/>
        <v>0</v>
      </c>
      <c r="F6086" t="b">
        <f t="shared" si="315"/>
        <v>0</v>
      </c>
      <c r="G6086" t="b">
        <f>IF('Input and Summary Results'!$J$4="yes",IF(C6086=FALSE,FALSE,IF('Data Transformation'!E6086&lt;$R$10,E6086,$R$10)),IF(C6086=FALSE,FALSE,IF(C6086&lt;$R$10,C6086,$R$10)))</f>
        <v>0</v>
      </c>
      <c r="H6086" t="b">
        <f>IF('Input and Summary Results'!$J$4="yes",'Data Transformation'!F6086,'Data Transformation'!D6086)</f>
        <v>0</v>
      </c>
      <c r="I6086" t="str">
        <f t="shared" si="316"/>
        <v/>
      </c>
    </row>
    <row r="6087" spans="2:9" x14ac:dyDescent="0.55000000000000004">
      <c r="B6087" t="b">
        <f>IF('Input and Summary Results'!D5669=0,FALSE,'Input and Summary Results'!$B5669)</f>
        <v>0</v>
      </c>
      <c r="C6087" t="b">
        <f>IF(OR(B6087=0,'Input and Summary Results'!D5669=0,'Input and Summary Results'!D5669=""),FALSE,'Input and Summary Results'!$D5669)</f>
        <v>0</v>
      </c>
      <c r="D6087" t="b">
        <f>IF(OR(B6087=0,'Input and Summary Results'!E5669=0),FALSE,'Input and Summary Results'!$E5669)</f>
        <v>0</v>
      </c>
      <c r="E6087" t="b">
        <f t="shared" si="314"/>
        <v>0</v>
      </c>
      <c r="F6087" t="b">
        <f t="shared" si="315"/>
        <v>0</v>
      </c>
      <c r="G6087" t="b">
        <f>IF('Input and Summary Results'!$J$4="yes",IF(C6087=FALSE,FALSE,IF('Data Transformation'!E6087&lt;$R$10,E6087,$R$10)),IF(C6087=FALSE,FALSE,IF(C6087&lt;$R$10,C6087,$R$10)))</f>
        <v>0</v>
      </c>
      <c r="H6087" t="b">
        <f>IF('Input and Summary Results'!$J$4="yes",'Data Transformation'!F6087,'Data Transformation'!D6087)</f>
        <v>0</v>
      </c>
      <c r="I6087" t="str">
        <f t="shared" si="316"/>
        <v/>
      </c>
    </row>
    <row r="6088" spans="2:9" x14ac:dyDescent="0.55000000000000004">
      <c r="B6088" t="b">
        <f>IF('Input and Summary Results'!D5670=0,FALSE,'Input and Summary Results'!$B5670)</f>
        <v>0</v>
      </c>
      <c r="C6088" t="b">
        <f>IF(OR(B6088=0,'Input and Summary Results'!D5670=0,'Input and Summary Results'!D5670=""),FALSE,'Input and Summary Results'!$D5670)</f>
        <v>0</v>
      </c>
      <c r="D6088" t="b">
        <f>IF(OR(B6088=0,'Input and Summary Results'!E5670=0),FALSE,'Input and Summary Results'!$E5670)</f>
        <v>0</v>
      </c>
      <c r="E6088" t="b">
        <f t="shared" si="314"/>
        <v>0</v>
      </c>
      <c r="F6088" t="b">
        <f t="shared" si="315"/>
        <v>0</v>
      </c>
      <c r="G6088" t="b">
        <f>IF('Input and Summary Results'!$J$4="yes",IF(C6088=FALSE,FALSE,IF('Data Transformation'!E6088&lt;$R$10,E6088,$R$10)),IF(C6088=FALSE,FALSE,IF(C6088&lt;$R$10,C6088,$R$10)))</f>
        <v>0</v>
      </c>
      <c r="H6088" t="b">
        <f>IF('Input and Summary Results'!$J$4="yes",'Data Transformation'!F6088,'Data Transformation'!D6088)</f>
        <v>0</v>
      </c>
      <c r="I6088" t="str">
        <f t="shared" si="316"/>
        <v/>
      </c>
    </row>
    <row r="6089" spans="2:9" x14ac:dyDescent="0.55000000000000004">
      <c r="B6089" t="b">
        <f>IF('Input and Summary Results'!D5671=0,FALSE,'Input and Summary Results'!$B5671)</f>
        <v>0</v>
      </c>
      <c r="C6089" t="b">
        <f>IF(OR(B6089=0,'Input and Summary Results'!D5671=0,'Input and Summary Results'!D5671=""),FALSE,'Input and Summary Results'!$D5671)</f>
        <v>0</v>
      </c>
      <c r="D6089" t="b">
        <f>IF(OR(B6089=0,'Input and Summary Results'!E5671=0),FALSE,'Input and Summary Results'!$E5671)</f>
        <v>0</v>
      </c>
      <c r="E6089" t="b">
        <f t="shared" si="314"/>
        <v>0</v>
      </c>
      <c r="F6089" t="b">
        <f t="shared" si="315"/>
        <v>0</v>
      </c>
      <c r="G6089" t="b">
        <f>IF('Input and Summary Results'!$J$4="yes",IF(C6089=FALSE,FALSE,IF('Data Transformation'!E6089&lt;$R$10,E6089,$R$10)),IF(C6089=FALSE,FALSE,IF(C6089&lt;$R$10,C6089,$R$10)))</f>
        <v>0</v>
      </c>
      <c r="H6089" t="b">
        <f>IF('Input and Summary Results'!$J$4="yes",'Data Transformation'!F6089,'Data Transformation'!D6089)</f>
        <v>0</v>
      </c>
      <c r="I6089" t="str">
        <f t="shared" si="316"/>
        <v/>
      </c>
    </row>
    <row r="6090" spans="2:9" x14ac:dyDescent="0.55000000000000004">
      <c r="B6090" t="b">
        <f>IF('Input and Summary Results'!D5672=0,FALSE,'Input and Summary Results'!$B5672)</f>
        <v>0</v>
      </c>
      <c r="C6090" t="b">
        <f>IF(OR(B6090=0,'Input and Summary Results'!D5672=0,'Input and Summary Results'!D5672=""),FALSE,'Input and Summary Results'!$D5672)</f>
        <v>0</v>
      </c>
      <c r="D6090" t="b">
        <f>IF(OR(B6090=0,'Input and Summary Results'!E5672=0),FALSE,'Input and Summary Results'!$E5672)</f>
        <v>0</v>
      </c>
      <c r="E6090" t="b">
        <f t="shared" si="314"/>
        <v>0</v>
      </c>
      <c r="F6090" t="b">
        <f t="shared" si="315"/>
        <v>0</v>
      </c>
      <c r="G6090" t="b">
        <f>IF('Input and Summary Results'!$J$4="yes",IF(C6090=FALSE,FALSE,IF('Data Transformation'!E6090&lt;$R$10,E6090,$R$10)),IF(C6090=FALSE,FALSE,IF(C6090&lt;$R$10,C6090,$R$10)))</f>
        <v>0</v>
      </c>
      <c r="H6090" t="b">
        <f>IF('Input and Summary Results'!$J$4="yes",'Data Transformation'!F6090,'Data Transformation'!D6090)</f>
        <v>0</v>
      </c>
      <c r="I6090" t="str">
        <f t="shared" si="316"/>
        <v/>
      </c>
    </row>
    <row r="6091" spans="2:9" x14ac:dyDescent="0.55000000000000004">
      <c r="B6091" t="b">
        <f>IF('Input and Summary Results'!D5673=0,FALSE,'Input and Summary Results'!$B5673)</f>
        <v>0</v>
      </c>
      <c r="C6091" t="b">
        <f>IF(OR(B6091=0,'Input and Summary Results'!D5673=0,'Input and Summary Results'!D5673=""),FALSE,'Input and Summary Results'!$D5673)</f>
        <v>0</v>
      </c>
      <c r="D6091" t="b">
        <f>IF(OR(B6091=0,'Input and Summary Results'!E5673=0),FALSE,'Input and Summary Results'!$E5673)</f>
        <v>0</v>
      </c>
      <c r="E6091" t="b">
        <f t="shared" si="314"/>
        <v>0</v>
      </c>
      <c r="F6091" t="b">
        <f t="shared" si="315"/>
        <v>0</v>
      </c>
      <c r="G6091" t="b">
        <f>IF('Input and Summary Results'!$J$4="yes",IF(C6091=FALSE,FALSE,IF('Data Transformation'!E6091&lt;$R$10,E6091,$R$10)),IF(C6091=FALSE,FALSE,IF(C6091&lt;$R$10,C6091,$R$10)))</f>
        <v>0</v>
      </c>
      <c r="H6091" t="b">
        <f>IF('Input and Summary Results'!$J$4="yes",'Data Transformation'!F6091,'Data Transformation'!D6091)</f>
        <v>0</v>
      </c>
      <c r="I6091" t="str">
        <f t="shared" si="316"/>
        <v/>
      </c>
    </row>
    <row r="6092" spans="2:9" x14ac:dyDescent="0.55000000000000004">
      <c r="B6092" t="b">
        <f>IF('Input and Summary Results'!D5674=0,FALSE,'Input and Summary Results'!$B5674)</f>
        <v>0</v>
      </c>
      <c r="C6092" t="b">
        <f>IF(OR(B6092=0,'Input and Summary Results'!D5674=0,'Input and Summary Results'!D5674=""),FALSE,'Input and Summary Results'!$D5674)</f>
        <v>0</v>
      </c>
      <c r="D6092" t="b">
        <f>IF(OR(B6092=0,'Input and Summary Results'!E5674=0),FALSE,'Input and Summary Results'!$E5674)</f>
        <v>0</v>
      </c>
      <c r="E6092" t="b">
        <f t="shared" si="314"/>
        <v>0</v>
      </c>
      <c r="F6092" t="b">
        <f t="shared" si="315"/>
        <v>0</v>
      </c>
      <c r="G6092" t="b">
        <f>IF('Input and Summary Results'!$J$4="yes",IF(C6092=FALSE,FALSE,IF('Data Transformation'!E6092&lt;$R$10,E6092,$R$10)),IF(C6092=FALSE,FALSE,IF(C6092&lt;$R$10,C6092,$R$10)))</f>
        <v>0</v>
      </c>
      <c r="H6092" t="b">
        <f>IF('Input and Summary Results'!$J$4="yes",'Data Transformation'!F6092,'Data Transformation'!D6092)</f>
        <v>0</v>
      </c>
      <c r="I6092" t="str">
        <f t="shared" si="316"/>
        <v/>
      </c>
    </row>
    <row r="6093" spans="2:9" x14ac:dyDescent="0.55000000000000004">
      <c r="B6093" t="b">
        <f>IF('Input and Summary Results'!D5675=0,FALSE,'Input and Summary Results'!$B5675)</f>
        <v>0</v>
      </c>
      <c r="C6093" t="b">
        <f>IF(OR(B6093=0,'Input and Summary Results'!D5675=0,'Input and Summary Results'!D5675=""),FALSE,'Input and Summary Results'!$D5675)</f>
        <v>0</v>
      </c>
      <c r="D6093" t="b">
        <f>IF(OR(B6093=0,'Input and Summary Results'!E5675=0),FALSE,'Input and Summary Results'!$E5675)</f>
        <v>0</v>
      </c>
      <c r="E6093" t="b">
        <f t="shared" si="314"/>
        <v>0</v>
      </c>
      <c r="F6093" t="b">
        <f t="shared" si="315"/>
        <v>0</v>
      </c>
      <c r="G6093" t="b">
        <f>IF('Input and Summary Results'!$J$4="yes",IF(C6093=FALSE,FALSE,IF('Data Transformation'!E6093&lt;$R$10,E6093,$R$10)),IF(C6093=FALSE,FALSE,IF(C6093&lt;$R$10,C6093,$R$10)))</f>
        <v>0</v>
      </c>
      <c r="H6093" t="b">
        <f>IF('Input and Summary Results'!$J$4="yes",'Data Transformation'!F6093,'Data Transformation'!D6093)</f>
        <v>0</v>
      </c>
      <c r="I6093" t="str">
        <f t="shared" si="316"/>
        <v/>
      </c>
    </row>
    <row r="6094" spans="2:9" x14ac:dyDescent="0.55000000000000004">
      <c r="B6094" t="b">
        <f>IF('Input and Summary Results'!D5676=0,FALSE,'Input and Summary Results'!$B5676)</f>
        <v>0</v>
      </c>
      <c r="C6094" t="b">
        <f>IF(OR(B6094=0,'Input and Summary Results'!D5676=0,'Input and Summary Results'!D5676=""),FALSE,'Input and Summary Results'!$D5676)</f>
        <v>0</v>
      </c>
      <c r="D6094" t="b">
        <f>IF(OR(B6094=0,'Input and Summary Results'!E5676=0),FALSE,'Input and Summary Results'!$E5676)</f>
        <v>0</v>
      </c>
      <c r="E6094" t="b">
        <f t="shared" si="314"/>
        <v>0</v>
      </c>
      <c r="F6094" t="b">
        <f t="shared" si="315"/>
        <v>0</v>
      </c>
      <c r="G6094" t="b">
        <f>IF('Input and Summary Results'!$J$4="yes",IF(C6094=FALSE,FALSE,IF('Data Transformation'!E6094&lt;$R$10,E6094,$R$10)),IF(C6094=FALSE,FALSE,IF(C6094&lt;$R$10,C6094,$R$10)))</f>
        <v>0</v>
      </c>
      <c r="H6094" t="b">
        <f>IF('Input and Summary Results'!$J$4="yes",'Data Transformation'!F6094,'Data Transformation'!D6094)</f>
        <v>0</v>
      </c>
      <c r="I6094" t="str">
        <f t="shared" si="316"/>
        <v/>
      </c>
    </row>
    <row r="6095" spans="2:9" x14ac:dyDescent="0.55000000000000004">
      <c r="B6095" t="b">
        <f>IF('Input and Summary Results'!D5677=0,FALSE,'Input and Summary Results'!$B5677)</f>
        <v>0</v>
      </c>
      <c r="C6095" t="b">
        <f>IF(OR(B6095=0,'Input and Summary Results'!D5677=0,'Input and Summary Results'!D5677=""),FALSE,'Input and Summary Results'!$D5677)</f>
        <v>0</v>
      </c>
      <c r="D6095" t="b">
        <f>IF(OR(B6095=0,'Input and Summary Results'!E5677=0),FALSE,'Input and Summary Results'!$E5677)</f>
        <v>0</v>
      </c>
      <c r="E6095" t="b">
        <f t="shared" si="314"/>
        <v>0</v>
      </c>
      <c r="F6095" t="b">
        <f t="shared" si="315"/>
        <v>0</v>
      </c>
      <c r="G6095" t="b">
        <f>IF('Input and Summary Results'!$J$4="yes",IF(C6095=FALSE,FALSE,IF('Data Transformation'!E6095&lt;$R$10,E6095,$R$10)),IF(C6095=FALSE,FALSE,IF(C6095&lt;$R$10,C6095,$R$10)))</f>
        <v>0</v>
      </c>
      <c r="H6095" t="b">
        <f>IF('Input and Summary Results'!$J$4="yes",'Data Transformation'!F6095,'Data Transformation'!D6095)</f>
        <v>0</v>
      </c>
      <c r="I6095" t="str">
        <f t="shared" si="316"/>
        <v/>
      </c>
    </row>
    <row r="6096" spans="2:9" x14ac:dyDescent="0.55000000000000004">
      <c r="B6096" t="b">
        <f>IF('Input and Summary Results'!D5678=0,FALSE,'Input and Summary Results'!$B5678)</f>
        <v>0</v>
      </c>
      <c r="C6096" t="b">
        <f>IF(OR(B6096=0,'Input and Summary Results'!D5678=0,'Input and Summary Results'!D5678=""),FALSE,'Input and Summary Results'!$D5678)</f>
        <v>0</v>
      </c>
      <c r="D6096" t="b">
        <f>IF(OR(B6096=0,'Input and Summary Results'!E5678=0),FALSE,'Input and Summary Results'!$E5678)</f>
        <v>0</v>
      </c>
      <c r="E6096" t="b">
        <f t="shared" si="314"/>
        <v>0</v>
      </c>
      <c r="F6096" t="b">
        <f t="shared" si="315"/>
        <v>0</v>
      </c>
      <c r="G6096" t="b">
        <f>IF('Input and Summary Results'!$J$4="yes",IF(C6096=FALSE,FALSE,IF('Data Transformation'!E6096&lt;$R$10,E6096,$R$10)),IF(C6096=FALSE,FALSE,IF(C6096&lt;$R$10,C6096,$R$10)))</f>
        <v>0</v>
      </c>
      <c r="H6096" t="b">
        <f>IF('Input and Summary Results'!$J$4="yes",'Data Transformation'!F6096,'Data Transformation'!D6096)</f>
        <v>0</v>
      </c>
      <c r="I6096" t="str">
        <f t="shared" si="316"/>
        <v/>
      </c>
    </row>
    <row r="6097" spans="2:9" x14ac:dyDescent="0.55000000000000004">
      <c r="B6097" t="b">
        <f>IF('Input and Summary Results'!D5679=0,FALSE,'Input and Summary Results'!$B5679)</f>
        <v>0</v>
      </c>
      <c r="C6097" t="b">
        <f>IF(OR(B6097=0,'Input and Summary Results'!D5679=0,'Input and Summary Results'!D5679=""),FALSE,'Input and Summary Results'!$D5679)</f>
        <v>0</v>
      </c>
      <c r="D6097" t="b">
        <f>IF(OR(B6097=0,'Input and Summary Results'!E5679=0),FALSE,'Input and Summary Results'!$E5679)</f>
        <v>0</v>
      </c>
      <c r="E6097" t="b">
        <f t="shared" si="314"/>
        <v>0</v>
      </c>
      <c r="F6097" t="b">
        <f t="shared" si="315"/>
        <v>0</v>
      </c>
      <c r="G6097" t="b">
        <f>IF('Input and Summary Results'!$J$4="yes",IF(C6097=FALSE,FALSE,IF('Data Transformation'!E6097&lt;$R$10,E6097,$R$10)),IF(C6097=FALSE,FALSE,IF(C6097&lt;$R$10,C6097,$R$10)))</f>
        <v>0</v>
      </c>
      <c r="H6097" t="b">
        <f>IF('Input and Summary Results'!$J$4="yes",'Data Transformation'!F6097,'Data Transformation'!D6097)</f>
        <v>0</v>
      </c>
      <c r="I6097" t="str">
        <f t="shared" si="316"/>
        <v/>
      </c>
    </row>
    <row r="6098" spans="2:9" x14ac:dyDescent="0.55000000000000004">
      <c r="B6098" t="b">
        <f>IF('Input and Summary Results'!D5680=0,FALSE,'Input and Summary Results'!$B5680)</f>
        <v>0</v>
      </c>
      <c r="C6098" t="b">
        <f>IF(OR(B6098=0,'Input and Summary Results'!D5680=0,'Input and Summary Results'!D5680=""),FALSE,'Input and Summary Results'!$D5680)</f>
        <v>0</v>
      </c>
      <c r="D6098" t="b">
        <f>IF(OR(B6098=0,'Input and Summary Results'!E5680=0),FALSE,'Input and Summary Results'!$E5680)</f>
        <v>0</v>
      </c>
      <c r="E6098" t="b">
        <f t="shared" si="314"/>
        <v>0</v>
      </c>
      <c r="F6098" t="b">
        <f t="shared" si="315"/>
        <v>0</v>
      </c>
      <c r="G6098" t="b">
        <f>IF('Input and Summary Results'!$J$4="yes",IF(C6098=FALSE,FALSE,IF('Data Transformation'!E6098&lt;$R$10,E6098,$R$10)),IF(C6098=FALSE,FALSE,IF(C6098&lt;$R$10,C6098,$R$10)))</f>
        <v>0</v>
      </c>
      <c r="H6098" t="b">
        <f>IF('Input and Summary Results'!$J$4="yes",'Data Transformation'!F6098,'Data Transformation'!D6098)</f>
        <v>0</v>
      </c>
      <c r="I6098" t="str">
        <f t="shared" si="316"/>
        <v/>
      </c>
    </row>
    <row r="6099" spans="2:9" x14ac:dyDescent="0.55000000000000004">
      <c r="B6099" t="b">
        <f>IF('Input and Summary Results'!D5681=0,FALSE,'Input and Summary Results'!$B5681)</f>
        <v>0</v>
      </c>
      <c r="C6099" t="b">
        <f>IF(OR(B6099=0,'Input and Summary Results'!D5681=0,'Input and Summary Results'!D5681=""),FALSE,'Input and Summary Results'!$D5681)</f>
        <v>0</v>
      </c>
      <c r="D6099" t="b">
        <f>IF(OR(B6099=0,'Input and Summary Results'!E5681=0),FALSE,'Input and Summary Results'!$E5681)</f>
        <v>0</v>
      </c>
      <c r="E6099" t="b">
        <f t="shared" si="314"/>
        <v>0</v>
      </c>
      <c r="F6099" t="b">
        <f t="shared" si="315"/>
        <v>0</v>
      </c>
      <c r="G6099" t="b">
        <f>IF('Input and Summary Results'!$J$4="yes",IF(C6099=FALSE,FALSE,IF('Data Transformation'!E6099&lt;$R$10,E6099,$R$10)),IF(C6099=FALSE,FALSE,IF(C6099&lt;$R$10,C6099,$R$10)))</f>
        <v>0</v>
      </c>
      <c r="H6099" t="b">
        <f>IF('Input and Summary Results'!$J$4="yes",'Data Transformation'!F6099,'Data Transformation'!D6099)</f>
        <v>0</v>
      </c>
      <c r="I6099" t="str">
        <f t="shared" si="316"/>
        <v/>
      </c>
    </row>
    <row r="6100" spans="2:9" x14ac:dyDescent="0.55000000000000004">
      <c r="B6100" t="b">
        <f>IF('Input and Summary Results'!D5682=0,FALSE,'Input and Summary Results'!$B5682)</f>
        <v>0</v>
      </c>
      <c r="C6100" t="b">
        <f>IF(OR(B6100=0,'Input and Summary Results'!D5682=0,'Input and Summary Results'!D5682=""),FALSE,'Input and Summary Results'!$D5682)</f>
        <v>0</v>
      </c>
      <c r="D6100" t="b">
        <f>IF(OR(B6100=0,'Input and Summary Results'!E5682=0),FALSE,'Input and Summary Results'!$E5682)</f>
        <v>0</v>
      </c>
      <c r="E6100" t="b">
        <f t="shared" si="314"/>
        <v>0</v>
      </c>
      <c r="F6100" t="b">
        <f t="shared" si="315"/>
        <v>0</v>
      </c>
      <c r="G6100" t="b">
        <f>IF('Input and Summary Results'!$J$4="yes",IF(C6100=FALSE,FALSE,IF('Data Transformation'!E6100&lt;$R$10,E6100,$R$10)),IF(C6100=FALSE,FALSE,IF(C6100&lt;$R$10,C6100,$R$10)))</f>
        <v>0</v>
      </c>
      <c r="H6100" t="b">
        <f>IF('Input and Summary Results'!$J$4="yes",'Data Transformation'!F6100,'Data Transformation'!D6100)</f>
        <v>0</v>
      </c>
      <c r="I6100" t="str">
        <f t="shared" si="316"/>
        <v/>
      </c>
    </row>
    <row r="6101" spans="2:9" x14ac:dyDescent="0.55000000000000004">
      <c r="B6101" t="b">
        <f>IF('Input and Summary Results'!D5683=0,FALSE,'Input and Summary Results'!$B5683)</f>
        <v>0</v>
      </c>
      <c r="C6101" t="b">
        <f>IF(OR(B6101=0,'Input and Summary Results'!D5683=0,'Input and Summary Results'!D5683=""),FALSE,'Input and Summary Results'!$D5683)</f>
        <v>0</v>
      </c>
      <c r="D6101" t="b">
        <f>IF(OR(B6101=0,'Input and Summary Results'!E5683=0),FALSE,'Input and Summary Results'!$E5683)</f>
        <v>0</v>
      </c>
      <c r="E6101" t="b">
        <f t="shared" si="314"/>
        <v>0</v>
      </c>
      <c r="F6101" t="b">
        <f t="shared" si="315"/>
        <v>0</v>
      </c>
      <c r="G6101" t="b">
        <f>IF('Input and Summary Results'!$J$4="yes",IF(C6101=FALSE,FALSE,IF('Data Transformation'!E6101&lt;$R$10,E6101,$R$10)),IF(C6101=FALSE,FALSE,IF(C6101&lt;$R$10,C6101,$R$10)))</f>
        <v>0</v>
      </c>
      <c r="H6101" t="b">
        <f>IF('Input and Summary Results'!$J$4="yes",'Data Transformation'!F6101,'Data Transformation'!D6101)</f>
        <v>0</v>
      </c>
      <c r="I6101" t="str">
        <f t="shared" si="316"/>
        <v/>
      </c>
    </row>
    <row r="6102" spans="2:9" x14ac:dyDescent="0.55000000000000004">
      <c r="B6102" t="b">
        <f>IF('Input and Summary Results'!D5684=0,FALSE,'Input and Summary Results'!$B5684)</f>
        <v>0</v>
      </c>
      <c r="C6102" t="b">
        <f>IF(OR(B6102=0,'Input and Summary Results'!D5684=0,'Input and Summary Results'!D5684=""),FALSE,'Input and Summary Results'!$D5684)</f>
        <v>0</v>
      </c>
      <c r="D6102" t="b">
        <f>IF(OR(B6102=0,'Input and Summary Results'!E5684=0),FALSE,'Input and Summary Results'!$E5684)</f>
        <v>0</v>
      </c>
      <c r="E6102" t="b">
        <f t="shared" si="314"/>
        <v>0</v>
      </c>
      <c r="F6102" t="b">
        <f t="shared" si="315"/>
        <v>0</v>
      </c>
      <c r="G6102" t="b">
        <f>IF('Input and Summary Results'!$J$4="yes",IF(C6102=FALSE,FALSE,IF('Data Transformation'!E6102&lt;$R$10,E6102,$R$10)),IF(C6102=FALSE,FALSE,IF(C6102&lt;$R$10,C6102,$R$10)))</f>
        <v>0</v>
      </c>
      <c r="H6102" t="b">
        <f>IF('Input and Summary Results'!$J$4="yes",'Data Transformation'!F6102,'Data Transformation'!D6102)</f>
        <v>0</v>
      </c>
      <c r="I6102" t="str">
        <f t="shared" si="316"/>
        <v/>
      </c>
    </row>
    <row r="6103" spans="2:9" x14ac:dyDescent="0.55000000000000004">
      <c r="B6103" t="b">
        <f>IF('Input and Summary Results'!D5685=0,FALSE,'Input and Summary Results'!$B5685)</f>
        <v>0</v>
      </c>
      <c r="C6103" t="b">
        <f>IF(OR(B6103=0,'Input and Summary Results'!D5685=0,'Input and Summary Results'!D5685=""),FALSE,'Input and Summary Results'!$D5685)</f>
        <v>0</v>
      </c>
      <c r="D6103" t="b">
        <f>IF(OR(B6103=0,'Input and Summary Results'!E5685=0),FALSE,'Input and Summary Results'!$E5685)</f>
        <v>0</v>
      </c>
      <c r="E6103" t="b">
        <f t="shared" si="314"/>
        <v>0</v>
      </c>
      <c r="F6103" t="b">
        <f t="shared" si="315"/>
        <v>0</v>
      </c>
      <c r="G6103" t="b">
        <f>IF('Input and Summary Results'!$J$4="yes",IF(C6103=FALSE,FALSE,IF('Data Transformation'!E6103&lt;$R$10,E6103,$R$10)),IF(C6103=FALSE,FALSE,IF(C6103&lt;$R$10,C6103,$R$10)))</f>
        <v>0</v>
      </c>
      <c r="H6103" t="b">
        <f>IF('Input and Summary Results'!$J$4="yes",'Data Transformation'!F6103,'Data Transformation'!D6103)</f>
        <v>0</v>
      </c>
      <c r="I6103" t="str">
        <f t="shared" si="316"/>
        <v/>
      </c>
    </row>
    <row r="6104" spans="2:9" x14ac:dyDescent="0.55000000000000004">
      <c r="B6104" t="b">
        <f>IF('Input and Summary Results'!D5686=0,FALSE,'Input and Summary Results'!$B5686)</f>
        <v>0</v>
      </c>
      <c r="C6104" t="b">
        <f>IF(OR(B6104=0,'Input and Summary Results'!D5686=0,'Input and Summary Results'!D5686=""),FALSE,'Input and Summary Results'!$D5686)</f>
        <v>0</v>
      </c>
      <c r="D6104" t="b">
        <f>IF(OR(B6104=0,'Input and Summary Results'!E5686=0),FALSE,'Input and Summary Results'!$E5686)</f>
        <v>0</v>
      </c>
      <c r="E6104" t="b">
        <f t="shared" si="314"/>
        <v>0</v>
      </c>
      <c r="F6104" t="b">
        <f t="shared" si="315"/>
        <v>0</v>
      </c>
      <c r="G6104" t="b">
        <f>IF('Input and Summary Results'!$J$4="yes",IF(C6104=FALSE,FALSE,IF('Data Transformation'!E6104&lt;$R$10,E6104,$R$10)),IF(C6104=FALSE,FALSE,IF(C6104&lt;$R$10,C6104,$R$10)))</f>
        <v>0</v>
      </c>
      <c r="H6104" t="b">
        <f>IF('Input and Summary Results'!$J$4="yes",'Data Transformation'!F6104,'Data Transformation'!D6104)</f>
        <v>0</v>
      </c>
      <c r="I6104" t="str">
        <f t="shared" si="316"/>
        <v/>
      </c>
    </row>
    <row r="6105" spans="2:9" x14ac:dyDescent="0.55000000000000004">
      <c r="B6105" t="b">
        <f>IF('Input and Summary Results'!D5687=0,FALSE,'Input and Summary Results'!$B5687)</f>
        <v>0</v>
      </c>
      <c r="C6105" t="b">
        <f>IF(OR(B6105=0,'Input and Summary Results'!D5687=0,'Input and Summary Results'!D5687=""),FALSE,'Input and Summary Results'!$D5687)</f>
        <v>0</v>
      </c>
      <c r="D6105" t="b">
        <f>IF(OR(B6105=0,'Input and Summary Results'!E5687=0),FALSE,'Input and Summary Results'!$E5687)</f>
        <v>0</v>
      </c>
      <c r="E6105" t="b">
        <f t="shared" si="314"/>
        <v>0</v>
      </c>
      <c r="F6105" t="b">
        <f t="shared" si="315"/>
        <v>0</v>
      </c>
      <c r="G6105" t="b">
        <f>IF('Input and Summary Results'!$J$4="yes",IF(C6105=FALSE,FALSE,IF('Data Transformation'!E6105&lt;$R$10,E6105,$R$10)),IF(C6105=FALSE,FALSE,IF(C6105&lt;$R$10,C6105,$R$10)))</f>
        <v>0</v>
      </c>
      <c r="H6105" t="b">
        <f>IF('Input and Summary Results'!$J$4="yes",'Data Transformation'!F6105,'Data Transformation'!D6105)</f>
        <v>0</v>
      </c>
      <c r="I6105" t="str">
        <f t="shared" si="316"/>
        <v/>
      </c>
    </row>
    <row r="6106" spans="2:9" x14ac:dyDescent="0.55000000000000004">
      <c r="B6106" t="b">
        <f>IF('Input and Summary Results'!D5688=0,FALSE,'Input and Summary Results'!$B5688)</f>
        <v>0</v>
      </c>
      <c r="C6106" t="b">
        <f>IF(OR(B6106=0,'Input and Summary Results'!D5688=0,'Input and Summary Results'!D5688=""),FALSE,'Input and Summary Results'!$D5688)</f>
        <v>0</v>
      </c>
      <c r="D6106" t="b">
        <f>IF(OR(B6106=0,'Input and Summary Results'!E5688=0),FALSE,'Input and Summary Results'!$E5688)</f>
        <v>0</v>
      </c>
      <c r="E6106" t="b">
        <f t="shared" si="314"/>
        <v>0</v>
      </c>
      <c r="F6106" t="b">
        <f t="shared" si="315"/>
        <v>0</v>
      </c>
      <c r="G6106" t="b">
        <f>IF('Input and Summary Results'!$J$4="yes",IF(C6106=FALSE,FALSE,IF('Data Transformation'!E6106&lt;$R$10,E6106,$R$10)),IF(C6106=FALSE,FALSE,IF(C6106&lt;$R$10,C6106,$R$10)))</f>
        <v>0</v>
      </c>
      <c r="H6106" t="b">
        <f>IF('Input and Summary Results'!$J$4="yes",'Data Transformation'!F6106,'Data Transformation'!D6106)</f>
        <v>0</v>
      </c>
      <c r="I6106" t="str">
        <f t="shared" si="316"/>
        <v/>
      </c>
    </row>
    <row r="6107" spans="2:9" x14ac:dyDescent="0.55000000000000004">
      <c r="B6107" t="b">
        <f>IF('Input and Summary Results'!D5689=0,FALSE,'Input and Summary Results'!$B5689)</f>
        <v>0</v>
      </c>
      <c r="C6107" t="b">
        <f>IF(OR(B6107=0,'Input and Summary Results'!D5689=0,'Input and Summary Results'!D5689=""),FALSE,'Input and Summary Results'!$D5689)</f>
        <v>0</v>
      </c>
      <c r="D6107" t="b">
        <f>IF(OR(B6107=0,'Input and Summary Results'!E5689=0),FALSE,'Input and Summary Results'!$E5689)</f>
        <v>0</v>
      </c>
      <c r="E6107" t="b">
        <f t="shared" si="314"/>
        <v>0</v>
      </c>
      <c r="F6107" t="b">
        <f t="shared" si="315"/>
        <v>0</v>
      </c>
      <c r="G6107" t="b">
        <f>IF('Input and Summary Results'!$J$4="yes",IF(C6107=FALSE,FALSE,IF('Data Transformation'!E6107&lt;$R$10,E6107,$R$10)),IF(C6107=FALSE,FALSE,IF(C6107&lt;$R$10,C6107,$R$10)))</f>
        <v>0</v>
      </c>
      <c r="H6107" t="b">
        <f>IF('Input and Summary Results'!$J$4="yes",'Data Transformation'!F6107,'Data Transformation'!D6107)</f>
        <v>0</v>
      </c>
      <c r="I6107" t="str">
        <f t="shared" si="316"/>
        <v/>
      </c>
    </row>
    <row r="6108" spans="2:9" x14ac:dyDescent="0.55000000000000004">
      <c r="B6108" t="b">
        <f>IF('Input and Summary Results'!D5690=0,FALSE,'Input and Summary Results'!$B5690)</f>
        <v>0</v>
      </c>
      <c r="C6108" t="b">
        <f>IF(OR(B6108=0,'Input and Summary Results'!D5690=0,'Input and Summary Results'!D5690=""),FALSE,'Input and Summary Results'!$D5690)</f>
        <v>0</v>
      </c>
      <c r="D6108" t="b">
        <f>IF(OR(B6108=0,'Input and Summary Results'!E5690=0),FALSE,'Input and Summary Results'!$E5690)</f>
        <v>0</v>
      </c>
      <c r="E6108" t="b">
        <f t="shared" si="314"/>
        <v>0</v>
      </c>
      <c r="F6108" t="b">
        <f t="shared" si="315"/>
        <v>0</v>
      </c>
      <c r="G6108" t="b">
        <f>IF('Input and Summary Results'!$J$4="yes",IF(C6108=FALSE,FALSE,IF('Data Transformation'!E6108&lt;$R$10,E6108,$R$10)),IF(C6108=FALSE,FALSE,IF(C6108&lt;$R$10,C6108,$R$10)))</f>
        <v>0</v>
      </c>
      <c r="H6108" t="b">
        <f>IF('Input and Summary Results'!$J$4="yes",'Data Transformation'!F6108,'Data Transformation'!D6108)</f>
        <v>0</v>
      </c>
      <c r="I6108" t="str">
        <f t="shared" si="316"/>
        <v/>
      </c>
    </row>
    <row r="6109" spans="2:9" x14ac:dyDescent="0.55000000000000004">
      <c r="B6109" t="b">
        <f>IF('Input and Summary Results'!D5691=0,FALSE,'Input and Summary Results'!$B5691)</f>
        <v>0</v>
      </c>
      <c r="C6109" t="b">
        <f>IF(OR(B6109=0,'Input and Summary Results'!D5691=0,'Input and Summary Results'!D5691=""),FALSE,'Input and Summary Results'!$D5691)</f>
        <v>0</v>
      </c>
      <c r="D6109" t="b">
        <f>IF(OR(B6109=0,'Input and Summary Results'!E5691=0),FALSE,'Input and Summary Results'!$E5691)</f>
        <v>0</v>
      </c>
      <c r="E6109" t="b">
        <f t="shared" si="314"/>
        <v>0</v>
      </c>
      <c r="F6109" t="b">
        <f t="shared" si="315"/>
        <v>0</v>
      </c>
      <c r="G6109" t="b">
        <f>IF('Input and Summary Results'!$J$4="yes",IF(C6109=FALSE,FALSE,IF('Data Transformation'!E6109&lt;$R$10,E6109,$R$10)),IF(C6109=FALSE,FALSE,IF(C6109&lt;$R$10,C6109,$R$10)))</f>
        <v>0</v>
      </c>
      <c r="H6109" t="b">
        <f>IF('Input and Summary Results'!$J$4="yes",'Data Transformation'!F6109,'Data Transformation'!D6109)</f>
        <v>0</v>
      </c>
      <c r="I6109" t="str">
        <f t="shared" si="316"/>
        <v/>
      </c>
    </row>
    <row r="6110" spans="2:9" x14ac:dyDescent="0.55000000000000004">
      <c r="B6110" t="b">
        <f>IF('Input and Summary Results'!D5692=0,FALSE,'Input and Summary Results'!$B5692)</f>
        <v>0</v>
      </c>
      <c r="C6110" t="b">
        <f>IF(OR(B6110=0,'Input and Summary Results'!D5692=0,'Input and Summary Results'!D5692=""),FALSE,'Input and Summary Results'!$D5692)</f>
        <v>0</v>
      </c>
      <c r="D6110" t="b">
        <f>IF(OR(B6110=0,'Input and Summary Results'!E5692=0),FALSE,'Input and Summary Results'!$E5692)</f>
        <v>0</v>
      </c>
      <c r="E6110" t="b">
        <f t="shared" si="314"/>
        <v>0</v>
      </c>
      <c r="F6110" t="b">
        <f t="shared" si="315"/>
        <v>0</v>
      </c>
      <c r="G6110" t="b">
        <f>IF('Input and Summary Results'!$J$4="yes",IF(C6110=FALSE,FALSE,IF('Data Transformation'!E6110&lt;$R$10,E6110,$R$10)),IF(C6110=FALSE,FALSE,IF(C6110&lt;$R$10,C6110,$R$10)))</f>
        <v>0</v>
      </c>
      <c r="H6110" t="b">
        <f>IF('Input and Summary Results'!$J$4="yes",'Data Transformation'!F6110,'Data Transformation'!D6110)</f>
        <v>0</v>
      </c>
      <c r="I6110" t="str">
        <f t="shared" si="316"/>
        <v/>
      </c>
    </row>
    <row r="6111" spans="2:9" x14ac:dyDescent="0.55000000000000004">
      <c r="B6111" t="b">
        <f>IF('Input and Summary Results'!D5693=0,FALSE,'Input and Summary Results'!$B5693)</f>
        <v>0</v>
      </c>
      <c r="C6111" t="b">
        <f>IF(OR(B6111=0,'Input and Summary Results'!D5693=0,'Input and Summary Results'!D5693=""),FALSE,'Input and Summary Results'!$D5693)</f>
        <v>0</v>
      </c>
      <c r="D6111" t="b">
        <f>IF(OR(B6111=0,'Input and Summary Results'!E5693=0),FALSE,'Input and Summary Results'!$E5693)</f>
        <v>0</v>
      </c>
      <c r="E6111" t="b">
        <f t="shared" si="314"/>
        <v>0</v>
      </c>
      <c r="F6111" t="b">
        <f t="shared" si="315"/>
        <v>0</v>
      </c>
      <c r="G6111" t="b">
        <f>IF('Input and Summary Results'!$J$4="yes",IF(C6111=FALSE,FALSE,IF('Data Transformation'!E6111&lt;$R$10,E6111,$R$10)),IF(C6111=FALSE,FALSE,IF(C6111&lt;$R$10,C6111,$R$10)))</f>
        <v>0</v>
      </c>
      <c r="H6111" t="b">
        <f>IF('Input and Summary Results'!$J$4="yes",'Data Transformation'!F6111,'Data Transformation'!D6111)</f>
        <v>0</v>
      </c>
      <c r="I6111" t="str">
        <f t="shared" si="316"/>
        <v/>
      </c>
    </row>
    <row r="6112" spans="2:9" x14ac:dyDescent="0.55000000000000004">
      <c r="B6112" t="b">
        <f>IF('Input and Summary Results'!D5694=0,FALSE,'Input and Summary Results'!$B5694)</f>
        <v>0</v>
      </c>
      <c r="C6112" t="b">
        <f>IF(OR(B6112=0,'Input and Summary Results'!D5694=0,'Input and Summary Results'!D5694=""),FALSE,'Input and Summary Results'!$D5694)</f>
        <v>0</v>
      </c>
      <c r="D6112" t="b">
        <f>IF(OR(B6112=0,'Input and Summary Results'!E5694=0),FALSE,'Input and Summary Results'!$E5694)</f>
        <v>0</v>
      </c>
      <c r="E6112" t="b">
        <f t="shared" si="314"/>
        <v>0</v>
      </c>
      <c r="F6112" t="b">
        <f t="shared" si="315"/>
        <v>0</v>
      </c>
      <c r="G6112" t="b">
        <f>IF('Input and Summary Results'!$J$4="yes",IF(C6112=FALSE,FALSE,IF('Data Transformation'!E6112&lt;$R$10,E6112,$R$10)),IF(C6112=FALSE,FALSE,IF(C6112&lt;$R$10,C6112,$R$10)))</f>
        <v>0</v>
      </c>
      <c r="H6112" t="b">
        <f>IF('Input and Summary Results'!$J$4="yes",'Data Transformation'!F6112,'Data Transformation'!D6112)</f>
        <v>0</v>
      </c>
      <c r="I6112" t="str">
        <f t="shared" si="316"/>
        <v/>
      </c>
    </row>
    <row r="6113" spans="2:9" x14ac:dyDescent="0.55000000000000004">
      <c r="B6113" t="b">
        <f>IF('Input and Summary Results'!D5695=0,FALSE,'Input and Summary Results'!$B5695)</f>
        <v>0</v>
      </c>
      <c r="C6113" t="b">
        <f>IF(OR(B6113=0,'Input and Summary Results'!D5695=0,'Input and Summary Results'!D5695=""),FALSE,'Input and Summary Results'!$D5695)</f>
        <v>0</v>
      </c>
      <c r="D6113" t="b">
        <f>IF(OR(B6113=0,'Input and Summary Results'!E5695=0),FALSE,'Input and Summary Results'!$E5695)</f>
        <v>0</v>
      </c>
      <c r="E6113" t="b">
        <f t="shared" si="314"/>
        <v>0</v>
      </c>
      <c r="F6113" t="b">
        <f t="shared" si="315"/>
        <v>0</v>
      </c>
      <c r="G6113" t="b">
        <f>IF('Input and Summary Results'!$J$4="yes",IF(C6113=FALSE,FALSE,IF('Data Transformation'!E6113&lt;$R$10,E6113,$R$10)),IF(C6113=FALSE,FALSE,IF(C6113&lt;$R$10,C6113,$R$10)))</f>
        <v>0</v>
      </c>
      <c r="H6113" t="b">
        <f>IF('Input and Summary Results'!$J$4="yes",'Data Transformation'!F6113,'Data Transformation'!D6113)</f>
        <v>0</v>
      </c>
      <c r="I6113" t="str">
        <f t="shared" si="316"/>
        <v/>
      </c>
    </row>
    <row r="6114" spans="2:9" x14ac:dyDescent="0.55000000000000004">
      <c r="B6114" t="b">
        <f>IF('Input and Summary Results'!D5696=0,FALSE,'Input and Summary Results'!$B5696)</f>
        <v>0</v>
      </c>
      <c r="C6114" t="b">
        <f>IF(OR(B6114=0,'Input and Summary Results'!D5696=0,'Input and Summary Results'!D5696=""),FALSE,'Input and Summary Results'!$D5696)</f>
        <v>0</v>
      </c>
      <c r="D6114" t="b">
        <f>IF(OR(B6114=0,'Input and Summary Results'!E5696=0),FALSE,'Input and Summary Results'!$E5696)</f>
        <v>0</v>
      </c>
      <c r="E6114" t="b">
        <f t="shared" si="314"/>
        <v>0</v>
      </c>
      <c r="F6114" t="b">
        <f t="shared" si="315"/>
        <v>0</v>
      </c>
      <c r="G6114" t="b">
        <f>IF('Input and Summary Results'!$J$4="yes",IF(C6114=FALSE,FALSE,IF('Data Transformation'!E6114&lt;$R$10,E6114,$R$10)),IF(C6114=FALSE,FALSE,IF(C6114&lt;$R$10,C6114,$R$10)))</f>
        <v>0</v>
      </c>
      <c r="H6114" t="b">
        <f>IF('Input and Summary Results'!$J$4="yes",'Data Transformation'!F6114,'Data Transformation'!D6114)</f>
        <v>0</v>
      </c>
      <c r="I6114" t="str">
        <f t="shared" si="316"/>
        <v/>
      </c>
    </row>
    <row r="6115" spans="2:9" x14ac:dyDescent="0.55000000000000004">
      <c r="B6115" t="b">
        <f>IF('Input and Summary Results'!D5697=0,FALSE,'Input and Summary Results'!$B5697)</f>
        <v>0</v>
      </c>
      <c r="C6115" t="b">
        <f>IF(OR(B6115=0,'Input and Summary Results'!D5697=0,'Input and Summary Results'!D5697=""),FALSE,'Input and Summary Results'!$D5697)</f>
        <v>0</v>
      </c>
      <c r="D6115" t="b">
        <f>IF(OR(B6115=0,'Input and Summary Results'!E5697=0),FALSE,'Input and Summary Results'!$E5697)</f>
        <v>0</v>
      </c>
      <c r="E6115" t="b">
        <f t="shared" si="314"/>
        <v>0</v>
      </c>
      <c r="F6115" t="b">
        <f t="shared" si="315"/>
        <v>0</v>
      </c>
      <c r="G6115" t="b">
        <f>IF('Input and Summary Results'!$J$4="yes",IF(C6115=FALSE,FALSE,IF('Data Transformation'!E6115&lt;$R$10,E6115,$R$10)),IF(C6115=FALSE,FALSE,IF(C6115&lt;$R$10,C6115,$R$10)))</f>
        <v>0</v>
      </c>
      <c r="H6115" t="b">
        <f>IF('Input and Summary Results'!$J$4="yes",'Data Transformation'!F6115,'Data Transformation'!D6115)</f>
        <v>0</v>
      </c>
      <c r="I6115" t="str">
        <f t="shared" si="316"/>
        <v/>
      </c>
    </row>
    <row r="6116" spans="2:9" x14ac:dyDescent="0.55000000000000004">
      <c r="B6116" t="b">
        <f>IF('Input and Summary Results'!D5698=0,FALSE,'Input and Summary Results'!$B5698)</f>
        <v>0</v>
      </c>
      <c r="C6116" t="b">
        <f>IF(OR(B6116=0,'Input and Summary Results'!D5698=0,'Input and Summary Results'!D5698=""),FALSE,'Input and Summary Results'!$D5698)</f>
        <v>0</v>
      </c>
      <c r="D6116" t="b">
        <f>IF(OR(B6116=0,'Input and Summary Results'!E5698=0),FALSE,'Input and Summary Results'!$E5698)</f>
        <v>0</v>
      </c>
      <c r="E6116" t="b">
        <f t="shared" si="314"/>
        <v>0</v>
      </c>
      <c r="F6116" t="b">
        <f t="shared" si="315"/>
        <v>0</v>
      </c>
      <c r="G6116" t="b">
        <f>IF('Input and Summary Results'!$J$4="yes",IF(C6116=FALSE,FALSE,IF('Data Transformation'!E6116&lt;$R$10,E6116,$R$10)),IF(C6116=FALSE,FALSE,IF(C6116&lt;$R$10,C6116,$R$10)))</f>
        <v>0</v>
      </c>
      <c r="H6116" t="b">
        <f>IF('Input and Summary Results'!$J$4="yes",'Data Transformation'!F6116,'Data Transformation'!D6116)</f>
        <v>0</v>
      </c>
      <c r="I6116" t="str">
        <f t="shared" si="316"/>
        <v/>
      </c>
    </row>
    <row r="6117" spans="2:9" x14ac:dyDescent="0.55000000000000004">
      <c r="B6117" t="b">
        <f>IF('Input and Summary Results'!D5699=0,FALSE,'Input and Summary Results'!$B5699)</f>
        <v>0</v>
      </c>
      <c r="C6117" t="b">
        <f>IF(OR(B6117=0,'Input and Summary Results'!D5699=0,'Input and Summary Results'!D5699=""),FALSE,'Input and Summary Results'!$D5699)</f>
        <v>0</v>
      </c>
      <c r="D6117" t="b">
        <f>IF(OR(B6117=0,'Input and Summary Results'!E5699=0),FALSE,'Input and Summary Results'!$E5699)</f>
        <v>0</v>
      </c>
      <c r="E6117" t="b">
        <f t="shared" si="314"/>
        <v>0</v>
      </c>
      <c r="F6117" t="b">
        <f t="shared" si="315"/>
        <v>0</v>
      </c>
      <c r="G6117" t="b">
        <f>IF('Input and Summary Results'!$J$4="yes",IF(C6117=FALSE,FALSE,IF('Data Transformation'!E6117&lt;$R$10,E6117,$R$10)),IF(C6117=FALSE,FALSE,IF(C6117&lt;$R$10,C6117,$R$10)))</f>
        <v>0</v>
      </c>
      <c r="H6117" t="b">
        <f>IF('Input and Summary Results'!$J$4="yes",'Data Transformation'!F6117,'Data Transformation'!D6117)</f>
        <v>0</v>
      </c>
      <c r="I6117" t="str">
        <f t="shared" si="316"/>
        <v/>
      </c>
    </row>
    <row r="6118" spans="2:9" x14ac:dyDescent="0.55000000000000004">
      <c r="B6118" t="b">
        <f>IF('Input and Summary Results'!D5700=0,FALSE,'Input and Summary Results'!$B5700)</f>
        <v>0</v>
      </c>
      <c r="C6118" t="b">
        <f>IF(OR(B6118=0,'Input and Summary Results'!D5700=0,'Input and Summary Results'!D5700=""),FALSE,'Input and Summary Results'!$D5700)</f>
        <v>0</v>
      </c>
      <c r="D6118" t="b">
        <f>IF(OR(B6118=0,'Input and Summary Results'!E5700=0),FALSE,'Input and Summary Results'!$E5700)</f>
        <v>0</v>
      </c>
      <c r="E6118" t="b">
        <f t="shared" si="314"/>
        <v>0</v>
      </c>
      <c r="F6118" t="b">
        <f t="shared" si="315"/>
        <v>0</v>
      </c>
      <c r="G6118" t="b">
        <f>IF('Input and Summary Results'!$J$4="yes",IF(C6118=FALSE,FALSE,IF('Data Transformation'!E6118&lt;$R$10,E6118,$R$10)),IF(C6118=FALSE,FALSE,IF(C6118&lt;$R$10,C6118,$R$10)))</f>
        <v>0</v>
      </c>
      <c r="H6118" t="b">
        <f>IF('Input and Summary Results'!$J$4="yes",'Data Transformation'!F6118,'Data Transformation'!D6118)</f>
        <v>0</v>
      </c>
      <c r="I6118" t="str">
        <f t="shared" si="316"/>
        <v/>
      </c>
    </row>
    <row r="6119" spans="2:9" x14ac:dyDescent="0.55000000000000004">
      <c r="B6119" t="b">
        <f>IF('Input and Summary Results'!D5701=0,FALSE,'Input and Summary Results'!$B5701)</f>
        <v>0</v>
      </c>
      <c r="C6119" t="b">
        <f>IF(OR(B6119=0,'Input and Summary Results'!D5701=0,'Input and Summary Results'!D5701=""),FALSE,'Input and Summary Results'!$D5701)</f>
        <v>0</v>
      </c>
      <c r="D6119" t="b">
        <f>IF(OR(B6119=0,'Input and Summary Results'!E5701=0),FALSE,'Input and Summary Results'!$E5701)</f>
        <v>0</v>
      </c>
      <c r="E6119" t="b">
        <f t="shared" si="314"/>
        <v>0</v>
      </c>
      <c r="F6119" t="b">
        <f t="shared" si="315"/>
        <v>0</v>
      </c>
      <c r="G6119" t="b">
        <f>IF('Input and Summary Results'!$J$4="yes",IF(C6119=FALSE,FALSE,IF('Data Transformation'!E6119&lt;$R$10,E6119,$R$10)),IF(C6119=FALSE,FALSE,IF(C6119&lt;$R$10,C6119,$R$10)))</f>
        <v>0</v>
      </c>
      <c r="H6119" t="b">
        <f>IF('Input and Summary Results'!$J$4="yes",'Data Transformation'!F6119,'Data Transformation'!D6119)</f>
        <v>0</v>
      </c>
      <c r="I6119" t="str">
        <f t="shared" si="316"/>
        <v/>
      </c>
    </row>
    <row r="6120" spans="2:9" x14ac:dyDescent="0.55000000000000004">
      <c r="B6120" t="b">
        <f>IF('Input and Summary Results'!D5702=0,FALSE,'Input and Summary Results'!$B5702)</f>
        <v>0</v>
      </c>
      <c r="C6120" t="b">
        <f>IF(OR(B6120=0,'Input and Summary Results'!D5702=0,'Input and Summary Results'!D5702=""),FALSE,'Input and Summary Results'!$D5702)</f>
        <v>0</v>
      </c>
      <c r="D6120" t="b">
        <f>IF(OR(B6120=0,'Input and Summary Results'!E5702=0),FALSE,'Input and Summary Results'!$E5702)</f>
        <v>0</v>
      </c>
      <c r="E6120" t="b">
        <f t="shared" si="314"/>
        <v>0</v>
      </c>
      <c r="F6120" t="b">
        <f t="shared" si="315"/>
        <v>0</v>
      </c>
      <c r="G6120" t="b">
        <f>IF('Input and Summary Results'!$J$4="yes",IF(C6120=FALSE,FALSE,IF('Data Transformation'!E6120&lt;$R$10,E6120,$R$10)),IF(C6120=FALSE,FALSE,IF(C6120&lt;$R$10,C6120,$R$10)))</f>
        <v>0</v>
      </c>
      <c r="H6120" t="b">
        <f>IF('Input and Summary Results'!$J$4="yes",'Data Transformation'!F6120,'Data Transformation'!D6120)</f>
        <v>0</v>
      </c>
      <c r="I6120" t="str">
        <f t="shared" si="316"/>
        <v/>
      </c>
    </row>
    <row r="6121" spans="2:9" x14ac:dyDescent="0.55000000000000004">
      <c r="B6121" t="b">
        <f>IF('Input and Summary Results'!D5703=0,FALSE,'Input and Summary Results'!$B5703)</f>
        <v>0</v>
      </c>
      <c r="C6121" t="b">
        <f>IF(OR(B6121=0,'Input and Summary Results'!D5703=0,'Input and Summary Results'!D5703=""),FALSE,'Input and Summary Results'!$D5703)</f>
        <v>0</v>
      </c>
      <c r="D6121" t="b">
        <f>IF(OR(B6121=0,'Input and Summary Results'!E5703=0),FALSE,'Input and Summary Results'!$E5703)</f>
        <v>0</v>
      </c>
      <c r="E6121" t="b">
        <f t="shared" si="314"/>
        <v>0</v>
      </c>
      <c r="F6121" t="b">
        <f t="shared" si="315"/>
        <v>0</v>
      </c>
      <c r="G6121" t="b">
        <f>IF('Input and Summary Results'!$J$4="yes",IF(C6121=FALSE,FALSE,IF('Data Transformation'!E6121&lt;$R$10,E6121,$R$10)),IF(C6121=FALSE,FALSE,IF(C6121&lt;$R$10,C6121,$R$10)))</f>
        <v>0</v>
      </c>
      <c r="H6121" t="b">
        <f>IF('Input and Summary Results'!$J$4="yes",'Data Transformation'!F6121,'Data Transformation'!D6121)</f>
        <v>0</v>
      </c>
      <c r="I6121" t="str">
        <f t="shared" si="316"/>
        <v/>
      </c>
    </row>
    <row r="6122" spans="2:9" x14ac:dyDescent="0.55000000000000004">
      <c r="B6122" t="b">
        <f>IF('Input and Summary Results'!D5704=0,FALSE,'Input and Summary Results'!$B5704)</f>
        <v>0</v>
      </c>
      <c r="C6122" t="b">
        <f>IF(OR(B6122=0,'Input and Summary Results'!D5704=0,'Input and Summary Results'!D5704=""),FALSE,'Input and Summary Results'!$D5704)</f>
        <v>0</v>
      </c>
      <c r="D6122" t="b">
        <f>IF(OR(B6122=0,'Input and Summary Results'!E5704=0),FALSE,'Input and Summary Results'!$E5704)</f>
        <v>0</v>
      </c>
      <c r="E6122" t="b">
        <f t="shared" ref="E6122:E6185" si="317">IF(C6122=FALSE,FALSE,LOG10(C6122))</f>
        <v>0</v>
      </c>
      <c r="F6122" t="b">
        <f t="shared" ref="F6122:F6185" si="318">IF(D6122=FALSE, FALSE,0.434*D6122/C6122)</f>
        <v>0</v>
      </c>
      <c r="G6122" t="b">
        <f>IF('Input and Summary Results'!$J$4="yes",IF(C6122=FALSE,FALSE,IF('Data Transformation'!E6122&lt;$R$10,E6122,$R$10)),IF(C6122=FALSE,FALSE,IF(C6122&lt;$R$10,C6122,$R$10)))</f>
        <v>0</v>
      </c>
      <c r="H6122" t="b">
        <f>IF('Input and Summary Results'!$J$4="yes",'Data Transformation'!F6122,'Data Transformation'!D6122)</f>
        <v>0</v>
      </c>
      <c r="I6122" t="str">
        <f t="shared" si="316"/>
        <v/>
      </c>
    </row>
    <row r="6123" spans="2:9" x14ac:dyDescent="0.55000000000000004">
      <c r="B6123" t="b">
        <f>IF('Input and Summary Results'!D5705=0,FALSE,'Input and Summary Results'!$B5705)</f>
        <v>0</v>
      </c>
      <c r="C6123" t="b">
        <f>IF(OR(B6123=0,'Input and Summary Results'!D5705=0,'Input and Summary Results'!D5705=""),FALSE,'Input and Summary Results'!$D5705)</f>
        <v>0</v>
      </c>
      <c r="D6123" t="b">
        <f>IF(OR(B6123=0,'Input and Summary Results'!E5705=0),FALSE,'Input and Summary Results'!$E5705)</f>
        <v>0</v>
      </c>
      <c r="E6123" t="b">
        <f t="shared" si="317"/>
        <v>0</v>
      </c>
      <c r="F6123" t="b">
        <f t="shared" si="318"/>
        <v>0</v>
      </c>
      <c r="G6123" t="b">
        <f>IF('Input and Summary Results'!$J$4="yes",IF(C6123=FALSE,FALSE,IF('Data Transformation'!E6123&lt;$R$10,E6123,$R$10)),IF(C6123=FALSE,FALSE,IF(C6123&lt;$R$10,C6123,$R$10)))</f>
        <v>0</v>
      </c>
      <c r="H6123" t="b">
        <f>IF('Input and Summary Results'!$J$4="yes",'Data Transformation'!F6123,'Data Transformation'!D6123)</f>
        <v>0</v>
      </c>
      <c r="I6123" t="str">
        <f t="shared" si="316"/>
        <v/>
      </c>
    </row>
    <row r="6124" spans="2:9" x14ac:dyDescent="0.55000000000000004">
      <c r="B6124" t="b">
        <f>IF('Input and Summary Results'!D5706=0,FALSE,'Input and Summary Results'!$B5706)</f>
        <v>0</v>
      </c>
      <c r="C6124" t="b">
        <f>IF(OR(B6124=0,'Input and Summary Results'!D5706=0,'Input and Summary Results'!D5706=""),FALSE,'Input and Summary Results'!$D5706)</f>
        <v>0</v>
      </c>
      <c r="D6124" t="b">
        <f>IF(OR(B6124=0,'Input and Summary Results'!E5706=0),FALSE,'Input and Summary Results'!$E5706)</f>
        <v>0</v>
      </c>
      <c r="E6124" t="b">
        <f t="shared" si="317"/>
        <v>0</v>
      </c>
      <c r="F6124" t="b">
        <f t="shared" si="318"/>
        <v>0</v>
      </c>
      <c r="G6124" t="b">
        <f>IF('Input and Summary Results'!$J$4="yes",IF(C6124=FALSE,FALSE,IF('Data Transformation'!E6124&lt;$R$10,E6124,$R$10)),IF(C6124=FALSE,FALSE,IF(C6124&lt;$R$10,C6124,$R$10)))</f>
        <v>0</v>
      </c>
      <c r="H6124" t="b">
        <f>IF('Input and Summary Results'!$J$4="yes",'Data Transformation'!F6124,'Data Transformation'!D6124)</f>
        <v>0</v>
      </c>
      <c r="I6124" t="str">
        <f t="shared" si="316"/>
        <v/>
      </c>
    </row>
    <row r="6125" spans="2:9" x14ac:dyDescent="0.55000000000000004">
      <c r="B6125" t="b">
        <f>IF('Input and Summary Results'!D5707=0,FALSE,'Input and Summary Results'!$B5707)</f>
        <v>0</v>
      </c>
      <c r="C6125" t="b">
        <f>IF(OR(B6125=0,'Input and Summary Results'!D5707=0,'Input and Summary Results'!D5707=""),FALSE,'Input and Summary Results'!$D5707)</f>
        <v>0</v>
      </c>
      <c r="D6125" t="b">
        <f>IF(OR(B6125=0,'Input and Summary Results'!E5707=0),FALSE,'Input and Summary Results'!$E5707)</f>
        <v>0</v>
      </c>
      <c r="E6125" t="b">
        <f t="shared" si="317"/>
        <v>0</v>
      </c>
      <c r="F6125" t="b">
        <f t="shared" si="318"/>
        <v>0</v>
      </c>
      <c r="G6125" t="b">
        <f>IF('Input and Summary Results'!$J$4="yes",IF(C6125=FALSE,FALSE,IF('Data Transformation'!E6125&lt;$R$10,E6125,$R$10)),IF(C6125=FALSE,FALSE,IF(C6125&lt;$R$10,C6125,$R$10)))</f>
        <v>0</v>
      </c>
      <c r="H6125" t="b">
        <f>IF('Input and Summary Results'!$J$4="yes",'Data Transformation'!F6125,'Data Transformation'!D6125)</f>
        <v>0</v>
      </c>
      <c r="I6125" t="str">
        <f t="shared" si="316"/>
        <v/>
      </c>
    </row>
    <row r="6126" spans="2:9" x14ac:dyDescent="0.55000000000000004">
      <c r="B6126" t="b">
        <f>IF('Input and Summary Results'!D5708=0,FALSE,'Input and Summary Results'!$B5708)</f>
        <v>0</v>
      </c>
      <c r="C6126" t="b">
        <f>IF(OR(B6126=0,'Input and Summary Results'!D5708=0,'Input and Summary Results'!D5708=""),FALSE,'Input and Summary Results'!$D5708)</f>
        <v>0</v>
      </c>
      <c r="D6126" t="b">
        <f>IF(OR(B6126=0,'Input and Summary Results'!E5708=0),FALSE,'Input and Summary Results'!$E5708)</f>
        <v>0</v>
      </c>
      <c r="E6126" t="b">
        <f t="shared" si="317"/>
        <v>0</v>
      </c>
      <c r="F6126" t="b">
        <f t="shared" si="318"/>
        <v>0</v>
      </c>
      <c r="G6126" t="b">
        <f>IF('Input and Summary Results'!$J$4="yes",IF(C6126=FALSE,FALSE,IF('Data Transformation'!E6126&lt;$R$10,E6126,$R$10)),IF(C6126=FALSE,FALSE,IF(C6126&lt;$R$10,C6126,$R$10)))</f>
        <v>0</v>
      </c>
      <c r="H6126" t="b">
        <f>IF('Input and Summary Results'!$J$4="yes",'Data Transformation'!F6126,'Data Transformation'!D6126)</f>
        <v>0</v>
      </c>
      <c r="I6126" t="str">
        <f t="shared" si="316"/>
        <v/>
      </c>
    </row>
    <row r="6127" spans="2:9" x14ac:dyDescent="0.55000000000000004">
      <c r="B6127" t="b">
        <f>IF('Input and Summary Results'!D5709=0,FALSE,'Input and Summary Results'!$B5709)</f>
        <v>0</v>
      </c>
      <c r="C6127" t="b">
        <f>IF(OR(B6127=0,'Input and Summary Results'!D5709=0,'Input and Summary Results'!D5709=""),FALSE,'Input and Summary Results'!$D5709)</f>
        <v>0</v>
      </c>
      <c r="D6127" t="b">
        <f>IF(OR(B6127=0,'Input and Summary Results'!E5709=0),FALSE,'Input and Summary Results'!$E5709)</f>
        <v>0</v>
      </c>
      <c r="E6127" t="b">
        <f t="shared" si="317"/>
        <v>0</v>
      </c>
      <c r="F6127" t="b">
        <f t="shared" si="318"/>
        <v>0</v>
      </c>
      <c r="G6127" t="b">
        <f>IF('Input and Summary Results'!$J$4="yes",IF(C6127=FALSE,FALSE,IF('Data Transformation'!E6127&lt;$R$10,E6127,$R$10)),IF(C6127=FALSE,FALSE,IF(C6127&lt;$R$10,C6127,$R$10)))</f>
        <v>0</v>
      </c>
      <c r="H6127" t="b">
        <f>IF('Input and Summary Results'!$J$4="yes",'Data Transformation'!F6127,'Data Transformation'!D6127)</f>
        <v>0</v>
      </c>
      <c r="I6127" t="str">
        <f t="shared" si="316"/>
        <v/>
      </c>
    </row>
    <row r="6128" spans="2:9" x14ac:dyDescent="0.55000000000000004">
      <c r="B6128" t="b">
        <f>IF('Input and Summary Results'!D5710=0,FALSE,'Input and Summary Results'!$B5710)</f>
        <v>0</v>
      </c>
      <c r="C6128" t="b">
        <f>IF(OR(B6128=0,'Input and Summary Results'!D5710=0,'Input and Summary Results'!D5710=""),FALSE,'Input and Summary Results'!$D5710)</f>
        <v>0</v>
      </c>
      <c r="D6128" t="b">
        <f>IF(OR(B6128=0,'Input and Summary Results'!E5710=0),FALSE,'Input and Summary Results'!$E5710)</f>
        <v>0</v>
      </c>
      <c r="E6128" t="b">
        <f t="shared" si="317"/>
        <v>0</v>
      </c>
      <c r="F6128" t="b">
        <f t="shared" si="318"/>
        <v>0</v>
      </c>
      <c r="G6128" t="b">
        <f>IF('Input and Summary Results'!$J$4="yes",IF(C6128=FALSE,FALSE,IF('Data Transformation'!E6128&lt;$R$10,E6128,$R$10)),IF(C6128=FALSE,FALSE,IF(C6128&lt;$R$10,C6128,$R$10)))</f>
        <v>0</v>
      </c>
      <c r="H6128" t="b">
        <f>IF('Input and Summary Results'!$J$4="yes",'Data Transformation'!F6128,'Data Transformation'!D6128)</f>
        <v>0</v>
      </c>
      <c r="I6128" t="str">
        <f t="shared" si="316"/>
        <v/>
      </c>
    </row>
    <row r="6129" spans="2:9" x14ac:dyDescent="0.55000000000000004">
      <c r="B6129" t="b">
        <f>IF('Input and Summary Results'!D5711=0,FALSE,'Input and Summary Results'!$B5711)</f>
        <v>0</v>
      </c>
      <c r="C6129" t="b">
        <f>IF(OR(B6129=0,'Input and Summary Results'!D5711=0,'Input and Summary Results'!D5711=""),FALSE,'Input and Summary Results'!$D5711)</f>
        <v>0</v>
      </c>
      <c r="D6129" t="b">
        <f>IF(OR(B6129=0,'Input and Summary Results'!E5711=0),FALSE,'Input and Summary Results'!$E5711)</f>
        <v>0</v>
      </c>
      <c r="E6129" t="b">
        <f t="shared" si="317"/>
        <v>0</v>
      </c>
      <c r="F6129" t="b">
        <f t="shared" si="318"/>
        <v>0</v>
      </c>
      <c r="G6129" t="b">
        <f>IF('Input and Summary Results'!$J$4="yes",IF(C6129=FALSE,FALSE,IF('Data Transformation'!E6129&lt;$R$10,E6129,$R$10)),IF(C6129=FALSE,FALSE,IF(C6129&lt;$R$10,C6129,$R$10)))</f>
        <v>0</v>
      </c>
      <c r="H6129" t="b">
        <f>IF('Input and Summary Results'!$J$4="yes",'Data Transformation'!F6129,'Data Transformation'!D6129)</f>
        <v>0</v>
      </c>
      <c r="I6129" t="str">
        <f t="shared" si="316"/>
        <v/>
      </c>
    </row>
    <row r="6130" spans="2:9" x14ac:dyDescent="0.55000000000000004">
      <c r="B6130" t="b">
        <f>IF('Input and Summary Results'!D5712=0,FALSE,'Input and Summary Results'!$B5712)</f>
        <v>0</v>
      </c>
      <c r="C6130" t="b">
        <f>IF(OR(B6130=0,'Input and Summary Results'!D5712=0,'Input and Summary Results'!D5712=""),FALSE,'Input and Summary Results'!$D5712)</f>
        <v>0</v>
      </c>
      <c r="D6130" t="b">
        <f>IF(OR(B6130=0,'Input and Summary Results'!E5712=0),FALSE,'Input and Summary Results'!$E5712)</f>
        <v>0</v>
      </c>
      <c r="E6130" t="b">
        <f t="shared" si="317"/>
        <v>0</v>
      </c>
      <c r="F6130" t="b">
        <f t="shared" si="318"/>
        <v>0</v>
      </c>
      <c r="G6130" t="b">
        <f>IF('Input and Summary Results'!$J$4="yes",IF(C6130=FALSE,FALSE,IF('Data Transformation'!E6130&lt;$R$10,E6130,$R$10)),IF(C6130=FALSE,FALSE,IF(C6130&lt;$R$10,C6130,$R$10)))</f>
        <v>0</v>
      </c>
      <c r="H6130" t="b">
        <f>IF('Input and Summary Results'!$J$4="yes",'Data Transformation'!F6130,'Data Transformation'!D6130)</f>
        <v>0</v>
      </c>
      <c r="I6130" t="str">
        <f t="shared" si="316"/>
        <v/>
      </c>
    </row>
    <row r="6131" spans="2:9" x14ac:dyDescent="0.55000000000000004">
      <c r="B6131" t="b">
        <f>IF('Input and Summary Results'!D5713=0,FALSE,'Input and Summary Results'!$B5713)</f>
        <v>0</v>
      </c>
      <c r="C6131" t="b">
        <f>IF(OR(B6131=0,'Input and Summary Results'!D5713=0,'Input and Summary Results'!D5713=""),FALSE,'Input and Summary Results'!$D5713)</f>
        <v>0</v>
      </c>
      <c r="D6131" t="b">
        <f>IF(OR(B6131=0,'Input and Summary Results'!E5713=0),FALSE,'Input and Summary Results'!$E5713)</f>
        <v>0</v>
      </c>
      <c r="E6131" t="b">
        <f t="shared" si="317"/>
        <v>0</v>
      </c>
      <c r="F6131" t="b">
        <f t="shared" si="318"/>
        <v>0</v>
      </c>
      <c r="G6131" t="b">
        <f>IF('Input and Summary Results'!$J$4="yes",IF(C6131=FALSE,FALSE,IF('Data Transformation'!E6131&lt;$R$10,E6131,$R$10)),IF(C6131=FALSE,FALSE,IF(C6131&lt;$R$10,C6131,$R$10)))</f>
        <v>0</v>
      </c>
      <c r="H6131" t="b">
        <f>IF('Input and Summary Results'!$J$4="yes",'Data Transformation'!F6131,'Data Transformation'!D6131)</f>
        <v>0</v>
      </c>
      <c r="I6131" t="str">
        <f t="shared" si="316"/>
        <v/>
      </c>
    </row>
    <row r="6132" spans="2:9" x14ac:dyDescent="0.55000000000000004">
      <c r="B6132" t="b">
        <f>IF('Input and Summary Results'!D5714=0,FALSE,'Input and Summary Results'!$B5714)</f>
        <v>0</v>
      </c>
      <c r="C6132" t="b">
        <f>IF(OR(B6132=0,'Input and Summary Results'!D5714=0,'Input and Summary Results'!D5714=""),FALSE,'Input and Summary Results'!$D5714)</f>
        <v>0</v>
      </c>
      <c r="D6132" t="b">
        <f>IF(OR(B6132=0,'Input and Summary Results'!E5714=0),FALSE,'Input and Summary Results'!$E5714)</f>
        <v>0</v>
      </c>
      <c r="E6132" t="b">
        <f t="shared" si="317"/>
        <v>0</v>
      </c>
      <c r="F6132" t="b">
        <f t="shared" si="318"/>
        <v>0</v>
      </c>
      <c r="G6132" t="b">
        <f>IF('Input and Summary Results'!$J$4="yes",IF(C6132=FALSE,FALSE,IF('Data Transformation'!E6132&lt;$R$10,E6132,$R$10)),IF(C6132=FALSE,FALSE,IF(C6132&lt;$R$10,C6132,$R$10)))</f>
        <v>0</v>
      </c>
      <c r="H6132" t="b">
        <f>IF('Input and Summary Results'!$J$4="yes",'Data Transformation'!F6132,'Data Transformation'!D6132)</f>
        <v>0</v>
      </c>
      <c r="I6132" t="str">
        <f t="shared" si="316"/>
        <v/>
      </c>
    </row>
    <row r="6133" spans="2:9" x14ac:dyDescent="0.55000000000000004">
      <c r="B6133" t="b">
        <f>IF('Input and Summary Results'!D5715=0,FALSE,'Input and Summary Results'!$B5715)</f>
        <v>0</v>
      </c>
      <c r="C6133" t="b">
        <f>IF(OR(B6133=0,'Input and Summary Results'!D5715=0,'Input and Summary Results'!D5715=""),FALSE,'Input and Summary Results'!$D5715)</f>
        <v>0</v>
      </c>
      <c r="D6133" t="b">
        <f>IF(OR(B6133=0,'Input and Summary Results'!E5715=0),FALSE,'Input and Summary Results'!$E5715)</f>
        <v>0</v>
      </c>
      <c r="E6133" t="b">
        <f t="shared" si="317"/>
        <v>0</v>
      </c>
      <c r="F6133" t="b">
        <f t="shared" si="318"/>
        <v>0</v>
      </c>
      <c r="G6133" t="b">
        <f>IF('Input and Summary Results'!$J$4="yes",IF(C6133=FALSE,FALSE,IF('Data Transformation'!E6133&lt;$R$10,E6133,$R$10)),IF(C6133=FALSE,FALSE,IF(C6133&lt;$R$10,C6133,$R$10)))</f>
        <v>0</v>
      </c>
      <c r="H6133" t="b">
        <f>IF('Input and Summary Results'!$J$4="yes",'Data Transformation'!F6133,'Data Transformation'!D6133)</f>
        <v>0</v>
      </c>
      <c r="I6133" t="str">
        <f t="shared" si="316"/>
        <v/>
      </c>
    </row>
    <row r="6134" spans="2:9" x14ac:dyDescent="0.55000000000000004">
      <c r="B6134" t="b">
        <f>IF('Input and Summary Results'!D5716=0,FALSE,'Input and Summary Results'!$B5716)</f>
        <v>0</v>
      </c>
      <c r="C6134" t="b">
        <f>IF(OR(B6134=0,'Input and Summary Results'!D5716=0,'Input and Summary Results'!D5716=""),FALSE,'Input and Summary Results'!$D5716)</f>
        <v>0</v>
      </c>
      <c r="D6134" t="b">
        <f>IF(OR(B6134=0,'Input and Summary Results'!E5716=0),FALSE,'Input and Summary Results'!$E5716)</f>
        <v>0</v>
      </c>
      <c r="E6134" t="b">
        <f t="shared" si="317"/>
        <v>0</v>
      </c>
      <c r="F6134" t="b">
        <f t="shared" si="318"/>
        <v>0</v>
      </c>
      <c r="G6134" t="b">
        <f>IF('Input and Summary Results'!$J$4="yes",IF(C6134=FALSE,FALSE,IF('Data Transformation'!E6134&lt;$R$10,E6134,$R$10)),IF(C6134=FALSE,FALSE,IF(C6134&lt;$R$10,C6134,$R$10)))</f>
        <v>0</v>
      </c>
      <c r="H6134" t="b">
        <f>IF('Input and Summary Results'!$J$4="yes",'Data Transformation'!F6134,'Data Transformation'!D6134)</f>
        <v>0</v>
      </c>
      <c r="I6134" t="str">
        <f t="shared" si="316"/>
        <v/>
      </c>
    </row>
    <row r="6135" spans="2:9" x14ac:dyDescent="0.55000000000000004">
      <c r="B6135" t="b">
        <f>IF('Input and Summary Results'!D5717=0,FALSE,'Input and Summary Results'!$B5717)</f>
        <v>0</v>
      </c>
      <c r="C6135" t="b">
        <f>IF(OR(B6135=0,'Input and Summary Results'!D5717=0,'Input and Summary Results'!D5717=""),FALSE,'Input and Summary Results'!$D5717)</f>
        <v>0</v>
      </c>
      <c r="D6135" t="b">
        <f>IF(OR(B6135=0,'Input and Summary Results'!E5717=0),FALSE,'Input and Summary Results'!$E5717)</f>
        <v>0</v>
      </c>
      <c r="E6135" t="b">
        <f t="shared" si="317"/>
        <v>0</v>
      </c>
      <c r="F6135" t="b">
        <f t="shared" si="318"/>
        <v>0</v>
      </c>
      <c r="G6135" t="b">
        <f>IF('Input and Summary Results'!$J$4="yes",IF(C6135=FALSE,FALSE,IF('Data Transformation'!E6135&lt;$R$10,E6135,$R$10)),IF(C6135=FALSE,FALSE,IF(C6135&lt;$R$10,C6135,$R$10)))</f>
        <v>0</v>
      </c>
      <c r="H6135" t="b">
        <f>IF('Input and Summary Results'!$J$4="yes",'Data Transformation'!F6135,'Data Transformation'!D6135)</f>
        <v>0</v>
      </c>
      <c r="I6135" t="str">
        <f t="shared" si="316"/>
        <v/>
      </c>
    </row>
    <row r="6136" spans="2:9" x14ac:dyDescent="0.55000000000000004">
      <c r="B6136" t="b">
        <f>IF('Input and Summary Results'!D5718=0,FALSE,'Input and Summary Results'!$B5718)</f>
        <v>0</v>
      </c>
      <c r="C6136" t="b">
        <f>IF(OR(B6136=0,'Input and Summary Results'!D5718=0,'Input and Summary Results'!D5718=""),FALSE,'Input and Summary Results'!$D5718)</f>
        <v>0</v>
      </c>
      <c r="D6136" t="b">
        <f>IF(OR(B6136=0,'Input and Summary Results'!E5718=0),FALSE,'Input and Summary Results'!$E5718)</f>
        <v>0</v>
      </c>
      <c r="E6136" t="b">
        <f t="shared" si="317"/>
        <v>0</v>
      </c>
      <c r="F6136" t="b">
        <f t="shared" si="318"/>
        <v>0</v>
      </c>
      <c r="G6136" t="b">
        <f>IF('Input and Summary Results'!$J$4="yes",IF(C6136=FALSE,FALSE,IF('Data Transformation'!E6136&lt;$R$10,E6136,$R$10)),IF(C6136=FALSE,FALSE,IF(C6136&lt;$R$10,C6136,$R$10)))</f>
        <v>0</v>
      </c>
      <c r="H6136" t="b">
        <f>IF('Input and Summary Results'!$J$4="yes",'Data Transformation'!F6136,'Data Transformation'!D6136)</f>
        <v>0</v>
      </c>
      <c r="I6136" t="str">
        <f t="shared" si="316"/>
        <v/>
      </c>
    </row>
    <row r="6137" spans="2:9" x14ac:dyDescent="0.55000000000000004">
      <c r="B6137" t="b">
        <f>IF('Input and Summary Results'!D5719=0,FALSE,'Input and Summary Results'!$B5719)</f>
        <v>0</v>
      </c>
      <c r="C6137" t="b">
        <f>IF(OR(B6137=0,'Input and Summary Results'!D5719=0,'Input and Summary Results'!D5719=""),FALSE,'Input and Summary Results'!$D5719)</f>
        <v>0</v>
      </c>
      <c r="D6137" t="b">
        <f>IF(OR(B6137=0,'Input and Summary Results'!E5719=0),FALSE,'Input and Summary Results'!$E5719)</f>
        <v>0</v>
      </c>
      <c r="E6137" t="b">
        <f t="shared" si="317"/>
        <v>0</v>
      </c>
      <c r="F6137" t="b">
        <f t="shared" si="318"/>
        <v>0</v>
      </c>
      <c r="G6137" t="b">
        <f>IF('Input and Summary Results'!$J$4="yes",IF(C6137=FALSE,FALSE,IF('Data Transformation'!E6137&lt;$R$10,E6137,$R$10)),IF(C6137=FALSE,FALSE,IF(C6137&lt;$R$10,C6137,$R$10)))</f>
        <v>0</v>
      </c>
      <c r="H6137" t="b">
        <f>IF('Input and Summary Results'!$J$4="yes",'Data Transformation'!F6137,'Data Transformation'!D6137)</f>
        <v>0</v>
      </c>
      <c r="I6137" t="str">
        <f t="shared" si="316"/>
        <v/>
      </c>
    </row>
    <row r="6138" spans="2:9" x14ac:dyDescent="0.55000000000000004">
      <c r="B6138" t="b">
        <f>IF('Input and Summary Results'!D5720=0,FALSE,'Input and Summary Results'!$B5720)</f>
        <v>0</v>
      </c>
      <c r="C6138" t="b">
        <f>IF(OR(B6138=0,'Input and Summary Results'!D5720=0,'Input and Summary Results'!D5720=""),FALSE,'Input and Summary Results'!$D5720)</f>
        <v>0</v>
      </c>
      <c r="D6138" t="b">
        <f>IF(OR(B6138=0,'Input and Summary Results'!E5720=0),FALSE,'Input and Summary Results'!$E5720)</f>
        <v>0</v>
      </c>
      <c r="E6138" t="b">
        <f t="shared" si="317"/>
        <v>0</v>
      </c>
      <c r="F6138" t="b">
        <f t="shared" si="318"/>
        <v>0</v>
      </c>
      <c r="G6138" t="b">
        <f>IF('Input and Summary Results'!$J$4="yes",IF(C6138=FALSE,FALSE,IF('Data Transformation'!E6138&lt;$R$10,E6138,$R$10)),IF(C6138=FALSE,FALSE,IF(C6138&lt;$R$10,C6138,$R$10)))</f>
        <v>0</v>
      </c>
      <c r="H6138" t="b">
        <f>IF('Input and Summary Results'!$J$4="yes",'Data Transformation'!F6138,'Data Transformation'!D6138)</f>
        <v>0</v>
      </c>
      <c r="I6138" t="str">
        <f t="shared" si="316"/>
        <v/>
      </c>
    </row>
    <row r="6139" spans="2:9" x14ac:dyDescent="0.55000000000000004">
      <c r="B6139" t="b">
        <f>IF('Input and Summary Results'!D5721=0,FALSE,'Input and Summary Results'!$B5721)</f>
        <v>0</v>
      </c>
      <c r="C6139" t="b">
        <f>IF(OR(B6139=0,'Input and Summary Results'!D5721=0,'Input and Summary Results'!D5721=""),FALSE,'Input and Summary Results'!$D5721)</f>
        <v>0</v>
      </c>
      <c r="D6139" t="b">
        <f>IF(OR(B6139=0,'Input and Summary Results'!E5721=0),FALSE,'Input and Summary Results'!$E5721)</f>
        <v>0</v>
      </c>
      <c r="E6139" t="b">
        <f t="shared" si="317"/>
        <v>0</v>
      </c>
      <c r="F6139" t="b">
        <f t="shared" si="318"/>
        <v>0</v>
      </c>
      <c r="G6139" t="b">
        <f>IF('Input and Summary Results'!$J$4="yes",IF(C6139=FALSE,FALSE,IF('Data Transformation'!E6139&lt;$R$10,E6139,$R$10)),IF(C6139=FALSE,FALSE,IF(C6139&lt;$R$10,C6139,$R$10)))</f>
        <v>0</v>
      </c>
      <c r="H6139" t="b">
        <f>IF('Input and Summary Results'!$J$4="yes",'Data Transformation'!F6139,'Data Transformation'!D6139)</f>
        <v>0</v>
      </c>
      <c r="I6139" t="str">
        <f t="shared" si="316"/>
        <v/>
      </c>
    </row>
    <row r="6140" spans="2:9" x14ac:dyDescent="0.55000000000000004">
      <c r="B6140" t="b">
        <f>IF('Input and Summary Results'!D5722=0,FALSE,'Input and Summary Results'!$B5722)</f>
        <v>0</v>
      </c>
      <c r="C6140" t="b">
        <f>IF(OR(B6140=0,'Input and Summary Results'!D5722=0,'Input and Summary Results'!D5722=""),FALSE,'Input and Summary Results'!$D5722)</f>
        <v>0</v>
      </c>
      <c r="D6140" t="b">
        <f>IF(OR(B6140=0,'Input and Summary Results'!E5722=0),FALSE,'Input and Summary Results'!$E5722)</f>
        <v>0</v>
      </c>
      <c r="E6140" t="b">
        <f t="shared" si="317"/>
        <v>0</v>
      </c>
      <c r="F6140" t="b">
        <f t="shared" si="318"/>
        <v>0</v>
      </c>
      <c r="G6140" t="b">
        <f>IF('Input and Summary Results'!$J$4="yes",IF(C6140=FALSE,FALSE,IF('Data Transformation'!E6140&lt;$R$10,E6140,$R$10)),IF(C6140=FALSE,FALSE,IF(C6140&lt;$R$10,C6140,$R$10)))</f>
        <v>0</v>
      </c>
      <c r="H6140" t="b">
        <f>IF('Input and Summary Results'!$J$4="yes",'Data Transformation'!F6140,'Data Transformation'!D6140)</f>
        <v>0</v>
      </c>
      <c r="I6140" t="str">
        <f t="shared" si="316"/>
        <v/>
      </c>
    </row>
    <row r="6141" spans="2:9" x14ac:dyDescent="0.55000000000000004">
      <c r="B6141" t="b">
        <f>IF('Input and Summary Results'!D5723=0,FALSE,'Input and Summary Results'!$B5723)</f>
        <v>0</v>
      </c>
      <c r="C6141" t="b">
        <f>IF(OR(B6141=0,'Input and Summary Results'!D5723=0,'Input and Summary Results'!D5723=""),FALSE,'Input and Summary Results'!$D5723)</f>
        <v>0</v>
      </c>
      <c r="D6141" t="b">
        <f>IF(OR(B6141=0,'Input and Summary Results'!E5723=0),FALSE,'Input and Summary Results'!$E5723)</f>
        <v>0</v>
      </c>
      <c r="E6141" t="b">
        <f t="shared" si="317"/>
        <v>0</v>
      </c>
      <c r="F6141" t="b">
        <f t="shared" si="318"/>
        <v>0</v>
      </c>
      <c r="G6141" t="b">
        <f>IF('Input and Summary Results'!$J$4="yes",IF(C6141=FALSE,FALSE,IF('Data Transformation'!E6141&lt;$R$10,E6141,$R$10)),IF(C6141=FALSE,FALSE,IF(C6141&lt;$R$10,C6141,$R$10)))</f>
        <v>0</v>
      </c>
      <c r="H6141" t="b">
        <f>IF('Input and Summary Results'!$J$4="yes",'Data Transformation'!F6141,'Data Transformation'!D6141)</f>
        <v>0</v>
      </c>
      <c r="I6141" t="str">
        <f t="shared" si="316"/>
        <v/>
      </c>
    </row>
    <row r="6142" spans="2:9" x14ac:dyDescent="0.55000000000000004">
      <c r="B6142" t="b">
        <f>IF('Input and Summary Results'!D5724=0,FALSE,'Input and Summary Results'!$B5724)</f>
        <v>0</v>
      </c>
      <c r="C6142" t="b">
        <f>IF(OR(B6142=0,'Input and Summary Results'!D5724=0,'Input and Summary Results'!D5724=""),FALSE,'Input and Summary Results'!$D5724)</f>
        <v>0</v>
      </c>
      <c r="D6142" t="b">
        <f>IF(OR(B6142=0,'Input and Summary Results'!E5724=0),FALSE,'Input and Summary Results'!$E5724)</f>
        <v>0</v>
      </c>
      <c r="E6142" t="b">
        <f t="shared" si="317"/>
        <v>0</v>
      </c>
      <c r="F6142" t="b">
        <f t="shared" si="318"/>
        <v>0</v>
      </c>
      <c r="G6142" t="b">
        <f>IF('Input and Summary Results'!$J$4="yes",IF(C6142=FALSE,FALSE,IF('Data Transformation'!E6142&lt;$R$10,E6142,$R$10)),IF(C6142=FALSE,FALSE,IF(C6142&lt;$R$10,C6142,$R$10)))</f>
        <v>0</v>
      </c>
      <c r="H6142" t="b">
        <f>IF('Input and Summary Results'!$J$4="yes",'Data Transformation'!F6142,'Data Transformation'!D6142)</f>
        <v>0</v>
      </c>
      <c r="I6142" t="str">
        <f t="shared" si="316"/>
        <v/>
      </c>
    </row>
    <row r="6143" spans="2:9" x14ac:dyDescent="0.55000000000000004">
      <c r="B6143" t="b">
        <f>IF('Input and Summary Results'!D5725=0,FALSE,'Input and Summary Results'!$B5725)</f>
        <v>0</v>
      </c>
      <c r="C6143" t="b">
        <f>IF(OR(B6143=0,'Input and Summary Results'!D5725=0,'Input and Summary Results'!D5725=""),FALSE,'Input and Summary Results'!$D5725)</f>
        <v>0</v>
      </c>
      <c r="D6143" t="b">
        <f>IF(OR(B6143=0,'Input and Summary Results'!E5725=0),FALSE,'Input and Summary Results'!$E5725)</f>
        <v>0</v>
      </c>
      <c r="E6143" t="b">
        <f t="shared" si="317"/>
        <v>0</v>
      </c>
      <c r="F6143" t="b">
        <f t="shared" si="318"/>
        <v>0</v>
      </c>
      <c r="G6143" t="b">
        <f>IF('Input and Summary Results'!$J$4="yes",IF(C6143=FALSE,FALSE,IF('Data Transformation'!E6143&lt;$R$10,E6143,$R$10)),IF(C6143=FALSE,FALSE,IF(C6143&lt;$R$10,C6143,$R$10)))</f>
        <v>0</v>
      </c>
      <c r="H6143" t="b">
        <f>IF('Input and Summary Results'!$J$4="yes",'Data Transformation'!F6143,'Data Transformation'!D6143)</f>
        <v>0</v>
      </c>
      <c r="I6143" t="str">
        <f t="shared" si="316"/>
        <v/>
      </c>
    </row>
    <row r="6144" spans="2:9" x14ac:dyDescent="0.55000000000000004">
      <c r="B6144" t="b">
        <f>IF('Input and Summary Results'!D5726=0,FALSE,'Input and Summary Results'!$B5726)</f>
        <v>0</v>
      </c>
      <c r="C6144" t="b">
        <f>IF(OR(B6144=0,'Input and Summary Results'!D5726=0,'Input and Summary Results'!D5726=""),FALSE,'Input and Summary Results'!$D5726)</f>
        <v>0</v>
      </c>
      <c r="D6144" t="b">
        <f>IF(OR(B6144=0,'Input and Summary Results'!E5726=0),FALSE,'Input and Summary Results'!$E5726)</f>
        <v>0</v>
      </c>
      <c r="E6144" t="b">
        <f t="shared" si="317"/>
        <v>0</v>
      </c>
      <c r="F6144" t="b">
        <f t="shared" si="318"/>
        <v>0</v>
      </c>
      <c r="G6144" t="b">
        <f>IF('Input and Summary Results'!$J$4="yes",IF(C6144=FALSE,FALSE,IF('Data Transformation'!E6144&lt;$R$10,E6144,$R$10)),IF(C6144=FALSE,FALSE,IF(C6144&lt;$R$10,C6144,$R$10)))</f>
        <v>0</v>
      </c>
      <c r="H6144" t="b">
        <f>IF('Input and Summary Results'!$J$4="yes",'Data Transformation'!F6144,'Data Transformation'!D6144)</f>
        <v>0</v>
      </c>
      <c r="I6144" t="str">
        <f t="shared" si="316"/>
        <v/>
      </c>
    </row>
    <row r="6145" spans="2:9" x14ac:dyDescent="0.55000000000000004">
      <c r="B6145" t="b">
        <f>IF('Input and Summary Results'!D5727=0,FALSE,'Input and Summary Results'!$B5727)</f>
        <v>0</v>
      </c>
      <c r="C6145" t="b">
        <f>IF(OR(B6145=0,'Input and Summary Results'!D5727=0,'Input and Summary Results'!D5727=""),FALSE,'Input and Summary Results'!$D5727)</f>
        <v>0</v>
      </c>
      <c r="D6145" t="b">
        <f>IF(OR(B6145=0,'Input and Summary Results'!E5727=0),FALSE,'Input and Summary Results'!$E5727)</f>
        <v>0</v>
      </c>
      <c r="E6145" t="b">
        <f t="shared" si="317"/>
        <v>0</v>
      </c>
      <c r="F6145" t="b">
        <f t="shared" si="318"/>
        <v>0</v>
      </c>
      <c r="G6145" t="b">
        <f>IF('Input and Summary Results'!$J$4="yes",IF(C6145=FALSE,FALSE,IF('Data Transformation'!E6145&lt;$R$10,E6145,$R$10)),IF(C6145=FALSE,FALSE,IF(C6145&lt;$R$10,C6145,$R$10)))</f>
        <v>0</v>
      </c>
      <c r="H6145" t="b">
        <f>IF('Input and Summary Results'!$J$4="yes",'Data Transformation'!F6145,'Data Transformation'!D6145)</f>
        <v>0</v>
      </c>
      <c r="I6145" t="str">
        <f t="shared" si="316"/>
        <v/>
      </c>
    </row>
    <row r="6146" spans="2:9" x14ac:dyDescent="0.55000000000000004">
      <c r="B6146" t="b">
        <f>IF('Input and Summary Results'!D5728=0,FALSE,'Input and Summary Results'!$B5728)</f>
        <v>0</v>
      </c>
      <c r="C6146" t="b">
        <f>IF(OR(B6146=0,'Input and Summary Results'!D5728=0,'Input and Summary Results'!D5728=""),FALSE,'Input and Summary Results'!$D5728)</f>
        <v>0</v>
      </c>
      <c r="D6146" t="b">
        <f>IF(OR(B6146=0,'Input and Summary Results'!E5728=0),FALSE,'Input and Summary Results'!$E5728)</f>
        <v>0</v>
      </c>
      <c r="E6146" t="b">
        <f t="shared" si="317"/>
        <v>0</v>
      </c>
      <c r="F6146" t="b">
        <f t="shared" si="318"/>
        <v>0</v>
      </c>
      <c r="G6146" t="b">
        <f>IF('Input and Summary Results'!$J$4="yes",IF(C6146=FALSE,FALSE,IF('Data Transformation'!E6146&lt;$R$10,E6146,$R$10)),IF(C6146=FALSE,FALSE,IF(C6146&lt;$R$10,C6146,$R$10)))</f>
        <v>0</v>
      </c>
      <c r="H6146" t="b">
        <f>IF('Input and Summary Results'!$J$4="yes",'Data Transformation'!F6146,'Data Transformation'!D6146)</f>
        <v>0</v>
      </c>
      <c r="I6146" t="str">
        <f t="shared" si="316"/>
        <v/>
      </c>
    </row>
    <row r="6147" spans="2:9" x14ac:dyDescent="0.55000000000000004">
      <c r="B6147" t="b">
        <f>IF('Input and Summary Results'!D5729=0,FALSE,'Input and Summary Results'!$B5729)</f>
        <v>0</v>
      </c>
      <c r="C6147" t="b">
        <f>IF(OR(B6147=0,'Input and Summary Results'!D5729=0,'Input and Summary Results'!D5729=""),FALSE,'Input and Summary Results'!$D5729)</f>
        <v>0</v>
      </c>
      <c r="D6147" t="b">
        <f>IF(OR(B6147=0,'Input and Summary Results'!E5729=0),FALSE,'Input and Summary Results'!$E5729)</f>
        <v>0</v>
      </c>
      <c r="E6147" t="b">
        <f t="shared" si="317"/>
        <v>0</v>
      </c>
      <c r="F6147" t="b">
        <f t="shared" si="318"/>
        <v>0</v>
      </c>
      <c r="G6147" t="b">
        <f>IF('Input and Summary Results'!$J$4="yes",IF(C6147=FALSE,FALSE,IF('Data Transformation'!E6147&lt;$R$10,E6147,$R$10)),IF(C6147=FALSE,FALSE,IF(C6147&lt;$R$10,C6147,$R$10)))</f>
        <v>0</v>
      </c>
      <c r="H6147" t="b">
        <f>IF('Input and Summary Results'!$J$4="yes",'Data Transformation'!F6147,'Data Transformation'!D6147)</f>
        <v>0</v>
      </c>
      <c r="I6147" t="str">
        <f t="shared" si="316"/>
        <v/>
      </c>
    </row>
    <row r="6148" spans="2:9" x14ac:dyDescent="0.55000000000000004">
      <c r="B6148" t="b">
        <f>IF('Input and Summary Results'!D5730=0,FALSE,'Input and Summary Results'!$B5730)</f>
        <v>0</v>
      </c>
      <c r="C6148" t="b">
        <f>IF(OR(B6148=0,'Input and Summary Results'!D5730=0,'Input and Summary Results'!D5730=""),FALSE,'Input and Summary Results'!$D5730)</f>
        <v>0</v>
      </c>
      <c r="D6148" t="b">
        <f>IF(OR(B6148=0,'Input and Summary Results'!E5730=0),FALSE,'Input and Summary Results'!$E5730)</f>
        <v>0</v>
      </c>
      <c r="E6148" t="b">
        <f t="shared" si="317"/>
        <v>0</v>
      </c>
      <c r="F6148" t="b">
        <f t="shared" si="318"/>
        <v>0</v>
      </c>
      <c r="G6148" t="b">
        <f>IF('Input and Summary Results'!$J$4="yes",IF(C6148=FALSE,FALSE,IF('Data Transformation'!E6148&lt;$R$10,E6148,$R$10)),IF(C6148=FALSE,FALSE,IF(C6148&lt;$R$10,C6148,$R$10)))</f>
        <v>0</v>
      </c>
      <c r="H6148" t="b">
        <f>IF('Input and Summary Results'!$J$4="yes",'Data Transformation'!F6148,'Data Transformation'!D6148)</f>
        <v>0</v>
      </c>
      <c r="I6148" t="str">
        <f t="shared" si="316"/>
        <v/>
      </c>
    </row>
    <row r="6149" spans="2:9" x14ac:dyDescent="0.55000000000000004">
      <c r="B6149" t="b">
        <f>IF('Input and Summary Results'!D5731=0,FALSE,'Input and Summary Results'!$B5731)</f>
        <v>0</v>
      </c>
      <c r="C6149" t="b">
        <f>IF(OR(B6149=0,'Input and Summary Results'!D5731=0,'Input and Summary Results'!D5731=""),FALSE,'Input and Summary Results'!$D5731)</f>
        <v>0</v>
      </c>
      <c r="D6149" t="b">
        <f>IF(OR(B6149=0,'Input and Summary Results'!E5731=0),FALSE,'Input and Summary Results'!$E5731)</f>
        <v>0</v>
      </c>
      <c r="E6149" t="b">
        <f t="shared" si="317"/>
        <v>0</v>
      </c>
      <c r="F6149" t="b">
        <f t="shared" si="318"/>
        <v>0</v>
      </c>
      <c r="G6149" t="b">
        <f>IF('Input and Summary Results'!$J$4="yes",IF(C6149=FALSE,FALSE,IF('Data Transformation'!E6149&lt;$R$10,E6149,$R$10)),IF(C6149=FALSE,FALSE,IF(C6149&lt;$R$10,C6149,$R$10)))</f>
        <v>0</v>
      </c>
      <c r="H6149" t="b">
        <f>IF('Input and Summary Results'!$J$4="yes",'Data Transformation'!F6149,'Data Transformation'!D6149)</f>
        <v>0</v>
      </c>
      <c r="I6149" t="str">
        <f t="shared" ref="I6149:I6212" si="319">IF(G6149=FALSE,"",B6149)</f>
        <v/>
      </c>
    </row>
    <row r="6150" spans="2:9" x14ac:dyDescent="0.55000000000000004">
      <c r="B6150" t="b">
        <f>IF('Input and Summary Results'!D5732=0,FALSE,'Input and Summary Results'!$B5732)</f>
        <v>0</v>
      </c>
      <c r="C6150" t="b">
        <f>IF(OR(B6150=0,'Input and Summary Results'!D5732=0,'Input and Summary Results'!D5732=""),FALSE,'Input and Summary Results'!$D5732)</f>
        <v>0</v>
      </c>
      <c r="D6150" t="b">
        <f>IF(OR(B6150=0,'Input and Summary Results'!E5732=0),FALSE,'Input and Summary Results'!$E5732)</f>
        <v>0</v>
      </c>
      <c r="E6150" t="b">
        <f t="shared" si="317"/>
        <v>0</v>
      </c>
      <c r="F6150" t="b">
        <f t="shared" si="318"/>
        <v>0</v>
      </c>
      <c r="G6150" t="b">
        <f>IF('Input and Summary Results'!$J$4="yes",IF(C6150=FALSE,FALSE,IF('Data Transformation'!E6150&lt;$R$10,E6150,$R$10)),IF(C6150=FALSE,FALSE,IF(C6150&lt;$R$10,C6150,$R$10)))</f>
        <v>0</v>
      </c>
      <c r="H6150" t="b">
        <f>IF('Input and Summary Results'!$J$4="yes",'Data Transformation'!F6150,'Data Transformation'!D6150)</f>
        <v>0</v>
      </c>
      <c r="I6150" t="str">
        <f t="shared" si="319"/>
        <v/>
      </c>
    </row>
    <row r="6151" spans="2:9" x14ac:dyDescent="0.55000000000000004">
      <c r="B6151" t="b">
        <f>IF('Input and Summary Results'!D5733=0,FALSE,'Input and Summary Results'!$B5733)</f>
        <v>0</v>
      </c>
      <c r="C6151" t="b">
        <f>IF(OR(B6151=0,'Input and Summary Results'!D5733=0,'Input and Summary Results'!D5733=""),FALSE,'Input and Summary Results'!$D5733)</f>
        <v>0</v>
      </c>
      <c r="D6151" t="b">
        <f>IF(OR(B6151=0,'Input and Summary Results'!E5733=0),FALSE,'Input and Summary Results'!$E5733)</f>
        <v>0</v>
      </c>
      <c r="E6151" t="b">
        <f t="shared" si="317"/>
        <v>0</v>
      </c>
      <c r="F6151" t="b">
        <f t="shared" si="318"/>
        <v>0</v>
      </c>
      <c r="G6151" t="b">
        <f>IF('Input and Summary Results'!$J$4="yes",IF(C6151=FALSE,FALSE,IF('Data Transformation'!E6151&lt;$R$10,E6151,$R$10)),IF(C6151=FALSE,FALSE,IF(C6151&lt;$R$10,C6151,$R$10)))</f>
        <v>0</v>
      </c>
      <c r="H6151" t="b">
        <f>IF('Input and Summary Results'!$J$4="yes",'Data Transformation'!F6151,'Data Transformation'!D6151)</f>
        <v>0</v>
      </c>
      <c r="I6151" t="str">
        <f t="shared" si="319"/>
        <v/>
      </c>
    </row>
    <row r="6152" spans="2:9" x14ac:dyDescent="0.55000000000000004">
      <c r="B6152" t="b">
        <f>IF('Input and Summary Results'!D5734=0,FALSE,'Input and Summary Results'!$B5734)</f>
        <v>0</v>
      </c>
      <c r="C6152" t="b">
        <f>IF(OR(B6152=0,'Input and Summary Results'!D5734=0,'Input and Summary Results'!D5734=""),FALSE,'Input and Summary Results'!$D5734)</f>
        <v>0</v>
      </c>
      <c r="D6152" t="b">
        <f>IF(OR(B6152=0,'Input and Summary Results'!E5734=0),FALSE,'Input and Summary Results'!$E5734)</f>
        <v>0</v>
      </c>
      <c r="E6152" t="b">
        <f t="shared" si="317"/>
        <v>0</v>
      </c>
      <c r="F6152" t="b">
        <f t="shared" si="318"/>
        <v>0</v>
      </c>
      <c r="G6152" t="b">
        <f>IF('Input and Summary Results'!$J$4="yes",IF(C6152=FALSE,FALSE,IF('Data Transformation'!E6152&lt;$R$10,E6152,$R$10)),IF(C6152=FALSE,FALSE,IF(C6152&lt;$R$10,C6152,$R$10)))</f>
        <v>0</v>
      </c>
      <c r="H6152" t="b">
        <f>IF('Input and Summary Results'!$J$4="yes",'Data Transformation'!F6152,'Data Transformation'!D6152)</f>
        <v>0</v>
      </c>
      <c r="I6152" t="str">
        <f t="shared" si="319"/>
        <v/>
      </c>
    </row>
    <row r="6153" spans="2:9" x14ac:dyDescent="0.55000000000000004">
      <c r="B6153" t="b">
        <f>IF('Input and Summary Results'!D5735=0,FALSE,'Input and Summary Results'!$B5735)</f>
        <v>0</v>
      </c>
      <c r="C6153" t="b">
        <f>IF(OR(B6153=0,'Input and Summary Results'!D5735=0,'Input and Summary Results'!D5735=""),FALSE,'Input and Summary Results'!$D5735)</f>
        <v>0</v>
      </c>
      <c r="D6153" t="b">
        <f>IF(OR(B6153=0,'Input and Summary Results'!E5735=0),FALSE,'Input and Summary Results'!$E5735)</f>
        <v>0</v>
      </c>
      <c r="E6153" t="b">
        <f t="shared" si="317"/>
        <v>0</v>
      </c>
      <c r="F6153" t="b">
        <f t="shared" si="318"/>
        <v>0</v>
      </c>
      <c r="G6153" t="b">
        <f>IF('Input and Summary Results'!$J$4="yes",IF(C6153=FALSE,FALSE,IF('Data Transformation'!E6153&lt;$R$10,E6153,$R$10)),IF(C6153=FALSE,FALSE,IF(C6153&lt;$R$10,C6153,$R$10)))</f>
        <v>0</v>
      </c>
      <c r="H6153" t="b">
        <f>IF('Input and Summary Results'!$J$4="yes",'Data Transformation'!F6153,'Data Transformation'!D6153)</f>
        <v>0</v>
      </c>
      <c r="I6153" t="str">
        <f t="shared" si="319"/>
        <v/>
      </c>
    </row>
    <row r="6154" spans="2:9" x14ac:dyDescent="0.55000000000000004">
      <c r="B6154" t="b">
        <f>IF('Input and Summary Results'!D5736=0,FALSE,'Input and Summary Results'!$B5736)</f>
        <v>0</v>
      </c>
      <c r="C6154" t="b">
        <f>IF(OR(B6154=0,'Input and Summary Results'!D5736=0,'Input and Summary Results'!D5736=""),FALSE,'Input and Summary Results'!$D5736)</f>
        <v>0</v>
      </c>
      <c r="D6154" t="b">
        <f>IF(OR(B6154=0,'Input and Summary Results'!E5736=0),FALSE,'Input and Summary Results'!$E5736)</f>
        <v>0</v>
      </c>
      <c r="E6154" t="b">
        <f t="shared" si="317"/>
        <v>0</v>
      </c>
      <c r="F6154" t="b">
        <f t="shared" si="318"/>
        <v>0</v>
      </c>
      <c r="G6154" t="b">
        <f>IF('Input and Summary Results'!$J$4="yes",IF(C6154=FALSE,FALSE,IF('Data Transformation'!E6154&lt;$R$10,E6154,$R$10)),IF(C6154=FALSE,FALSE,IF(C6154&lt;$R$10,C6154,$R$10)))</f>
        <v>0</v>
      </c>
      <c r="H6154" t="b">
        <f>IF('Input and Summary Results'!$J$4="yes",'Data Transformation'!F6154,'Data Transformation'!D6154)</f>
        <v>0</v>
      </c>
      <c r="I6154" t="str">
        <f t="shared" si="319"/>
        <v/>
      </c>
    </row>
    <row r="6155" spans="2:9" x14ac:dyDescent="0.55000000000000004">
      <c r="B6155" t="b">
        <f>IF('Input and Summary Results'!D5737=0,FALSE,'Input and Summary Results'!$B5737)</f>
        <v>0</v>
      </c>
      <c r="C6155" t="b">
        <f>IF(OR(B6155=0,'Input and Summary Results'!D5737=0,'Input and Summary Results'!D5737=""),FALSE,'Input and Summary Results'!$D5737)</f>
        <v>0</v>
      </c>
      <c r="D6155" t="b">
        <f>IF(OR(B6155=0,'Input and Summary Results'!E5737=0),FALSE,'Input and Summary Results'!$E5737)</f>
        <v>0</v>
      </c>
      <c r="E6155" t="b">
        <f t="shared" si="317"/>
        <v>0</v>
      </c>
      <c r="F6155" t="b">
        <f t="shared" si="318"/>
        <v>0</v>
      </c>
      <c r="G6155" t="b">
        <f>IF('Input and Summary Results'!$J$4="yes",IF(C6155=FALSE,FALSE,IF('Data Transformation'!E6155&lt;$R$10,E6155,$R$10)),IF(C6155=FALSE,FALSE,IF(C6155&lt;$R$10,C6155,$R$10)))</f>
        <v>0</v>
      </c>
      <c r="H6155" t="b">
        <f>IF('Input and Summary Results'!$J$4="yes",'Data Transformation'!F6155,'Data Transformation'!D6155)</f>
        <v>0</v>
      </c>
      <c r="I6155" t="str">
        <f t="shared" si="319"/>
        <v/>
      </c>
    </row>
    <row r="6156" spans="2:9" x14ac:dyDescent="0.55000000000000004">
      <c r="B6156" t="b">
        <f>IF('Input and Summary Results'!D5738=0,FALSE,'Input and Summary Results'!$B5738)</f>
        <v>0</v>
      </c>
      <c r="C6156" t="b">
        <f>IF(OR(B6156=0,'Input and Summary Results'!D5738=0,'Input and Summary Results'!D5738=""),FALSE,'Input and Summary Results'!$D5738)</f>
        <v>0</v>
      </c>
      <c r="D6156" t="b">
        <f>IF(OR(B6156=0,'Input and Summary Results'!E5738=0),FALSE,'Input and Summary Results'!$E5738)</f>
        <v>0</v>
      </c>
      <c r="E6156" t="b">
        <f t="shared" si="317"/>
        <v>0</v>
      </c>
      <c r="F6156" t="b">
        <f t="shared" si="318"/>
        <v>0</v>
      </c>
      <c r="G6156" t="b">
        <f>IF('Input and Summary Results'!$J$4="yes",IF(C6156=FALSE,FALSE,IF('Data Transformation'!E6156&lt;$R$10,E6156,$R$10)),IF(C6156=FALSE,FALSE,IF(C6156&lt;$R$10,C6156,$R$10)))</f>
        <v>0</v>
      </c>
      <c r="H6156" t="b">
        <f>IF('Input and Summary Results'!$J$4="yes",'Data Transformation'!F6156,'Data Transformation'!D6156)</f>
        <v>0</v>
      </c>
      <c r="I6156" t="str">
        <f t="shared" si="319"/>
        <v/>
      </c>
    </row>
    <row r="6157" spans="2:9" x14ac:dyDescent="0.55000000000000004">
      <c r="B6157" t="b">
        <f>IF('Input and Summary Results'!D5739=0,FALSE,'Input and Summary Results'!$B5739)</f>
        <v>0</v>
      </c>
      <c r="C6157" t="b">
        <f>IF(OR(B6157=0,'Input and Summary Results'!D5739=0,'Input and Summary Results'!D5739=""),FALSE,'Input and Summary Results'!$D5739)</f>
        <v>0</v>
      </c>
      <c r="D6157" t="b">
        <f>IF(OR(B6157=0,'Input and Summary Results'!E5739=0),FALSE,'Input and Summary Results'!$E5739)</f>
        <v>0</v>
      </c>
      <c r="E6157" t="b">
        <f t="shared" si="317"/>
        <v>0</v>
      </c>
      <c r="F6157" t="b">
        <f t="shared" si="318"/>
        <v>0</v>
      </c>
      <c r="G6157" t="b">
        <f>IF('Input and Summary Results'!$J$4="yes",IF(C6157=FALSE,FALSE,IF('Data Transformation'!E6157&lt;$R$10,E6157,$R$10)),IF(C6157=FALSE,FALSE,IF(C6157&lt;$R$10,C6157,$R$10)))</f>
        <v>0</v>
      </c>
      <c r="H6157" t="b">
        <f>IF('Input and Summary Results'!$J$4="yes",'Data Transformation'!F6157,'Data Transformation'!D6157)</f>
        <v>0</v>
      </c>
      <c r="I6157" t="str">
        <f t="shared" si="319"/>
        <v/>
      </c>
    </row>
    <row r="6158" spans="2:9" x14ac:dyDescent="0.55000000000000004">
      <c r="B6158" t="b">
        <f>IF('Input and Summary Results'!D5740=0,FALSE,'Input and Summary Results'!$B5740)</f>
        <v>0</v>
      </c>
      <c r="C6158" t="b">
        <f>IF(OR(B6158=0,'Input and Summary Results'!D5740=0,'Input and Summary Results'!D5740=""),FALSE,'Input and Summary Results'!$D5740)</f>
        <v>0</v>
      </c>
      <c r="D6158" t="b">
        <f>IF(OR(B6158=0,'Input and Summary Results'!E5740=0),FALSE,'Input and Summary Results'!$E5740)</f>
        <v>0</v>
      </c>
      <c r="E6158" t="b">
        <f t="shared" si="317"/>
        <v>0</v>
      </c>
      <c r="F6158" t="b">
        <f t="shared" si="318"/>
        <v>0</v>
      </c>
      <c r="G6158" t="b">
        <f>IF('Input and Summary Results'!$J$4="yes",IF(C6158=FALSE,FALSE,IF('Data Transformation'!E6158&lt;$R$10,E6158,$R$10)),IF(C6158=FALSE,FALSE,IF(C6158&lt;$R$10,C6158,$R$10)))</f>
        <v>0</v>
      </c>
      <c r="H6158" t="b">
        <f>IF('Input and Summary Results'!$J$4="yes",'Data Transformation'!F6158,'Data Transformation'!D6158)</f>
        <v>0</v>
      </c>
      <c r="I6158" t="str">
        <f t="shared" si="319"/>
        <v/>
      </c>
    </row>
    <row r="6159" spans="2:9" x14ac:dyDescent="0.55000000000000004">
      <c r="B6159" t="b">
        <f>IF('Input and Summary Results'!D5741=0,FALSE,'Input and Summary Results'!$B5741)</f>
        <v>0</v>
      </c>
      <c r="C6159" t="b">
        <f>IF(OR(B6159=0,'Input and Summary Results'!D5741=0,'Input and Summary Results'!D5741=""),FALSE,'Input and Summary Results'!$D5741)</f>
        <v>0</v>
      </c>
      <c r="D6159" t="b">
        <f>IF(OR(B6159=0,'Input and Summary Results'!E5741=0),FALSE,'Input and Summary Results'!$E5741)</f>
        <v>0</v>
      </c>
      <c r="E6159" t="b">
        <f t="shared" si="317"/>
        <v>0</v>
      </c>
      <c r="F6159" t="b">
        <f t="shared" si="318"/>
        <v>0</v>
      </c>
      <c r="G6159" t="b">
        <f>IF('Input and Summary Results'!$J$4="yes",IF(C6159=FALSE,FALSE,IF('Data Transformation'!E6159&lt;$R$10,E6159,$R$10)),IF(C6159=FALSE,FALSE,IF(C6159&lt;$R$10,C6159,$R$10)))</f>
        <v>0</v>
      </c>
      <c r="H6159" t="b">
        <f>IF('Input and Summary Results'!$J$4="yes",'Data Transformation'!F6159,'Data Transformation'!D6159)</f>
        <v>0</v>
      </c>
      <c r="I6159" t="str">
        <f t="shared" si="319"/>
        <v/>
      </c>
    </row>
    <row r="6160" spans="2:9" x14ac:dyDescent="0.55000000000000004">
      <c r="B6160" t="b">
        <f>IF('Input and Summary Results'!D5742=0,FALSE,'Input and Summary Results'!$B5742)</f>
        <v>0</v>
      </c>
      <c r="C6160" t="b">
        <f>IF(OR(B6160=0,'Input and Summary Results'!D5742=0,'Input and Summary Results'!D5742=""),FALSE,'Input and Summary Results'!$D5742)</f>
        <v>0</v>
      </c>
      <c r="D6160" t="b">
        <f>IF(OR(B6160=0,'Input and Summary Results'!E5742=0),FALSE,'Input and Summary Results'!$E5742)</f>
        <v>0</v>
      </c>
      <c r="E6160" t="b">
        <f t="shared" si="317"/>
        <v>0</v>
      </c>
      <c r="F6160" t="b">
        <f t="shared" si="318"/>
        <v>0</v>
      </c>
      <c r="G6160" t="b">
        <f>IF('Input and Summary Results'!$J$4="yes",IF(C6160=FALSE,FALSE,IF('Data Transformation'!E6160&lt;$R$10,E6160,$R$10)),IF(C6160=FALSE,FALSE,IF(C6160&lt;$R$10,C6160,$R$10)))</f>
        <v>0</v>
      </c>
      <c r="H6160" t="b">
        <f>IF('Input and Summary Results'!$J$4="yes",'Data Transformation'!F6160,'Data Transformation'!D6160)</f>
        <v>0</v>
      </c>
      <c r="I6160" t="str">
        <f t="shared" si="319"/>
        <v/>
      </c>
    </row>
    <row r="6161" spans="2:9" x14ac:dyDescent="0.55000000000000004">
      <c r="B6161" t="b">
        <f>IF('Input and Summary Results'!D5743=0,FALSE,'Input and Summary Results'!$B5743)</f>
        <v>0</v>
      </c>
      <c r="C6161" t="b">
        <f>IF(OR(B6161=0,'Input and Summary Results'!D5743=0,'Input and Summary Results'!D5743=""),FALSE,'Input and Summary Results'!$D5743)</f>
        <v>0</v>
      </c>
      <c r="D6161" t="b">
        <f>IF(OR(B6161=0,'Input and Summary Results'!E5743=0),FALSE,'Input and Summary Results'!$E5743)</f>
        <v>0</v>
      </c>
      <c r="E6161" t="b">
        <f t="shared" si="317"/>
        <v>0</v>
      </c>
      <c r="F6161" t="b">
        <f t="shared" si="318"/>
        <v>0</v>
      </c>
      <c r="G6161" t="b">
        <f>IF('Input and Summary Results'!$J$4="yes",IF(C6161=FALSE,FALSE,IF('Data Transformation'!E6161&lt;$R$10,E6161,$R$10)),IF(C6161=FALSE,FALSE,IF(C6161&lt;$R$10,C6161,$R$10)))</f>
        <v>0</v>
      </c>
      <c r="H6161" t="b">
        <f>IF('Input and Summary Results'!$J$4="yes",'Data Transformation'!F6161,'Data Transformation'!D6161)</f>
        <v>0</v>
      </c>
      <c r="I6161" t="str">
        <f t="shared" si="319"/>
        <v/>
      </c>
    </row>
    <row r="6162" spans="2:9" x14ac:dyDescent="0.55000000000000004">
      <c r="B6162" t="b">
        <f>IF('Input and Summary Results'!D5744=0,FALSE,'Input and Summary Results'!$B5744)</f>
        <v>0</v>
      </c>
      <c r="C6162" t="b">
        <f>IF(OR(B6162=0,'Input and Summary Results'!D5744=0,'Input and Summary Results'!D5744=""),FALSE,'Input and Summary Results'!$D5744)</f>
        <v>0</v>
      </c>
      <c r="D6162" t="b">
        <f>IF(OR(B6162=0,'Input and Summary Results'!E5744=0),FALSE,'Input and Summary Results'!$E5744)</f>
        <v>0</v>
      </c>
      <c r="E6162" t="b">
        <f t="shared" si="317"/>
        <v>0</v>
      </c>
      <c r="F6162" t="b">
        <f t="shared" si="318"/>
        <v>0</v>
      </c>
      <c r="G6162" t="b">
        <f>IF('Input and Summary Results'!$J$4="yes",IF(C6162=FALSE,FALSE,IF('Data Transformation'!E6162&lt;$R$10,E6162,$R$10)),IF(C6162=FALSE,FALSE,IF(C6162&lt;$R$10,C6162,$R$10)))</f>
        <v>0</v>
      </c>
      <c r="H6162" t="b">
        <f>IF('Input and Summary Results'!$J$4="yes",'Data Transformation'!F6162,'Data Transformation'!D6162)</f>
        <v>0</v>
      </c>
      <c r="I6162" t="str">
        <f t="shared" si="319"/>
        <v/>
      </c>
    </row>
    <row r="6163" spans="2:9" x14ac:dyDescent="0.55000000000000004">
      <c r="B6163" t="b">
        <f>IF('Input and Summary Results'!D5745=0,FALSE,'Input and Summary Results'!$B5745)</f>
        <v>0</v>
      </c>
      <c r="C6163" t="b">
        <f>IF(OR(B6163=0,'Input and Summary Results'!D5745=0,'Input and Summary Results'!D5745=""),FALSE,'Input and Summary Results'!$D5745)</f>
        <v>0</v>
      </c>
      <c r="D6163" t="b">
        <f>IF(OR(B6163=0,'Input and Summary Results'!E5745=0),FALSE,'Input and Summary Results'!$E5745)</f>
        <v>0</v>
      </c>
      <c r="E6163" t="b">
        <f t="shared" si="317"/>
        <v>0</v>
      </c>
      <c r="F6163" t="b">
        <f t="shared" si="318"/>
        <v>0</v>
      </c>
      <c r="G6163" t="b">
        <f>IF('Input and Summary Results'!$J$4="yes",IF(C6163=FALSE,FALSE,IF('Data Transformation'!E6163&lt;$R$10,E6163,$R$10)),IF(C6163=FALSE,FALSE,IF(C6163&lt;$R$10,C6163,$R$10)))</f>
        <v>0</v>
      </c>
      <c r="H6163" t="b">
        <f>IF('Input and Summary Results'!$J$4="yes",'Data Transformation'!F6163,'Data Transformation'!D6163)</f>
        <v>0</v>
      </c>
      <c r="I6163" t="str">
        <f t="shared" si="319"/>
        <v/>
      </c>
    </row>
    <row r="6164" spans="2:9" x14ac:dyDescent="0.55000000000000004">
      <c r="B6164" t="b">
        <f>IF('Input and Summary Results'!D5746=0,FALSE,'Input and Summary Results'!$B5746)</f>
        <v>0</v>
      </c>
      <c r="C6164" t="b">
        <f>IF(OR(B6164=0,'Input and Summary Results'!D5746=0,'Input and Summary Results'!D5746=""),FALSE,'Input and Summary Results'!$D5746)</f>
        <v>0</v>
      </c>
      <c r="D6164" t="b">
        <f>IF(OR(B6164=0,'Input and Summary Results'!E5746=0),FALSE,'Input and Summary Results'!$E5746)</f>
        <v>0</v>
      </c>
      <c r="E6164" t="b">
        <f t="shared" si="317"/>
        <v>0</v>
      </c>
      <c r="F6164" t="b">
        <f t="shared" si="318"/>
        <v>0</v>
      </c>
      <c r="G6164" t="b">
        <f>IF('Input and Summary Results'!$J$4="yes",IF(C6164=FALSE,FALSE,IF('Data Transformation'!E6164&lt;$R$10,E6164,$R$10)),IF(C6164=FALSE,FALSE,IF(C6164&lt;$R$10,C6164,$R$10)))</f>
        <v>0</v>
      </c>
      <c r="H6164" t="b">
        <f>IF('Input and Summary Results'!$J$4="yes",'Data Transformation'!F6164,'Data Transformation'!D6164)</f>
        <v>0</v>
      </c>
      <c r="I6164" t="str">
        <f t="shared" si="319"/>
        <v/>
      </c>
    </row>
    <row r="6165" spans="2:9" x14ac:dyDescent="0.55000000000000004">
      <c r="B6165" t="b">
        <f>IF('Input and Summary Results'!D5747=0,FALSE,'Input and Summary Results'!$B5747)</f>
        <v>0</v>
      </c>
      <c r="C6165" t="b">
        <f>IF(OR(B6165=0,'Input and Summary Results'!D5747=0,'Input and Summary Results'!D5747=""),FALSE,'Input and Summary Results'!$D5747)</f>
        <v>0</v>
      </c>
      <c r="D6165" t="b">
        <f>IF(OR(B6165=0,'Input and Summary Results'!E5747=0),FALSE,'Input and Summary Results'!$E5747)</f>
        <v>0</v>
      </c>
      <c r="E6165" t="b">
        <f t="shared" si="317"/>
        <v>0</v>
      </c>
      <c r="F6165" t="b">
        <f t="shared" si="318"/>
        <v>0</v>
      </c>
      <c r="G6165" t="b">
        <f>IF('Input and Summary Results'!$J$4="yes",IF(C6165=FALSE,FALSE,IF('Data Transformation'!E6165&lt;$R$10,E6165,$R$10)),IF(C6165=FALSE,FALSE,IF(C6165&lt;$R$10,C6165,$R$10)))</f>
        <v>0</v>
      </c>
      <c r="H6165" t="b">
        <f>IF('Input and Summary Results'!$J$4="yes",'Data Transformation'!F6165,'Data Transformation'!D6165)</f>
        <v>0</v>
      </c>
      <c r="I6165" t="str">
        <f t="shared" si="319"/>
        <v/>
      </c>
    </row>
    <row r="6166" spans="2:9" x14ac:dyDescent="0.55000000000000004">
      <c r="B6166" t="b">
        <f>IF('Input and Summary Results'!D5748=0,FALSE,'Input and Summary Results'!$B5748)</f>
        <v>0</v>
      </c>
      <c r="C6166" t="b">
        <f>IF(OR(B6166=0,'Input and Summary Results'!D5748=0,'Input and Summary Results'!D5748=""),FALSE,'Input and Summary Results'!$D5748)</f>
        <v>0</v>
      </c>
      <c r="D6166" t="b">
        <f>IF(OR(B6166=0,'Input and Summary Results'!E5748=0),FALSE,'Input and Summary Results'!$E5748)</f>
        <v>0</v>
      </c>
      <c r="E6166" t="b">
        <f t="shared" si="317"/>
        <v>0</v>
      </c>
      <c r="F6166" t="b">
        <f t="shared" si="318"/>
        <v>0</v>
      </c>
      <c r="G6166" t="b">
        <f>IF('Input and Summary Results'!$J$4="yes",IF(C6166=FALSE,FALSE,IF('Data Transformation'!E6166&lt;$R$10,E6166,$R$10)),IF(C6166=FALSE,FALSE,IF(C6166&lt;$R$10,C6166,$R$10)))</f>
        <v>0</v>
      </c>
      <c r="H6166" t="b">
        <f>IF('Input and Summary Results'!$J$4="yes",'Data Transformation'!F6166,'Data Transformation'!D6166)</f>
        <v>0</v>
      </c>
      <c r="I6166" t="str">
        <f t="shared" si="319"/>
        <v/>
      </c>
    </row>
    <row r="6167" spans="2:9" x14ac:dyDescent="0.55000000000000004">
      <c r="B6167" t="b">
        <f>IF('Input and Summary Results'!D5749=0,FALSE,'Input and Summary Results'!$B5749)</f>
        <v>0</v>
      </c>
      <c r="C6167" t="b">
        <f>IF(OR(B6167=0,'Input and Summary Results'!D5749=0,'Input and Summary Results'!D5749=""),FALSE,'Input and Summary Results'!$D5749)</f>
        <v>0</v>
      </c>
      <c r="D6167" t="b">
        <f>IF(OR(B6167=0,'Input and Summary Results'!E5749=0),FALSE,'Input and Summary Results'!$E5749)</f>
        <v>0</v>
      </c>
      <c r="E6167" t="b">
        <f t="shared" si="317"/>
        <v>0</v>
      </c>
      <c r="F6167" t="b">
        <f t="shared" si="318"/>
        <v>0</v>
      </c>
      <c r="G6167" t="b">
        <f>IF('Input and Summary Results'!$J$4="yes",IF(C6167=FALSE,FALSE,IF('Data Transformation'!E6167&lt;$R$10,E6167,$R$10)),IF(C6167=FALSE,FALSE,IF(C6167&lt;$R$10,C6167,$R$10)))</f>
        <v>0</v>
      </c>
      <c r="H6167" t="b">
        <f>IF('Input and Summary Results'!$J$4="yes",'Data Transformation'!F6167,'Data Transformation'!D6167)</f>
        <v>0</v>
      </c>
      <c r="I6167" t="str">
        <f t="shared" si="319"/>
        <v/>
      </c>
    </row>
    <row r="6168" spans="2:9" x14ac:dyDescent="0.55000000000000004">
      <c r="B6168" t="b">
        <f>IF('Input and Summary Results'!D5750=0,FALSE,'Input and Summary Results'!$B5750)</f>
        <v>0</v>
      </c>
      <c r="C6168" t="b">
        <f>IF(OR(B6168=0,'Input and Summary Results'!D5750=0,'Input and Summary Results'!D5750=""),FALSE,'Input and Summary Results'!$D5750)</f>
        <v>0</v>
      </c>
      <c r="D6168" t="b">
        <f>IF(OR(B6168=0,'Input and Summary Results'!E5750=0),FALSE,'Input and Summary Results'!$E5750)</f>
        <v>0</v>
      </c>
      <c r="E6168" t="b">
        <f t="shared" si="317"/>
        <v>0</v>
      </c>
      <c r="F6168" t="b">
        <f t="shared" si="318"/>
        <v>0</v>
      </c>
      <c r="G6168" t="b">
        <f>IF('Input and Summary Results'!$J$4="yes",IF(C6168=FALSE,FALSE,IF('Data Transformation'!E6168&lt;$R$10,E6168,$R$10)),IF(C6168=FALSE,FALSE,IF(C6168&lt;$R$10,C6168,$R$10)))</f>
        <v>0</v>
      </c>
      <c r="H6168" t="b">
        <f>IF('Input and Summary Results'!$J$4="yes",'Data Transformation'!F6168,'Data Transformation'!D6168)</f>
        <v>0</v>
      </c>
      <c r="I6168" t="str">
        <f t="shared" si="319"/>
        <v/>
      </c>
    </row>
    <row r="6169" spans="2:9" x14ac:dyDescent="0.55000000000000004">
      <c r="B6169" t="b">
        <f>IF('Input and Summary Results'!D5751=0,FALSE,'Input and Summary Results'!$B5751)</f>
        <v>0</v>
      </c>
      <c r="C6169" t="b">
        <f>IF(OR(B6169=0,'Input and Summary Results'!D5751=0,'Input and Summary Results'!D5751=""),FALSE,'Input and Summary Results'!$D5751)</f>
        <v>0</v>
      </c>
      <c r="D6169" t="b">
        <f>IF(OR(B6169=0,'Input and Summary Results'!E5751=0),FALSE,'Input and Summary Results'!$E5751)</f>
        <v>0</v>
      </c>
      <c r="E6169" t="b">
        <f t="shared" si="317"/>
        <v>0</v>
      </c>
      <c r="F6169" t="b">
        <f t="shared" si="318"/>
        <v>0</v>
      </c>
      <c r="G6169" t="b">
        <f>IF('Input and Summary Results'!$J$4="yes",IF(C6169=FALSE,FALSE,IF('Data Transformation'!E6169&lt;$R$10,E6169,$R$10)),IF(C6169=FALSE,FALSE,IF(C6169&lt;$R$10,C6169,$R$10)))</f>
        <v>0</v>
      </c>
      <c r="H6169" t="b">
        <f>IF('Input and Summary Results'!$J$4="yes",'Data Transformation'!F6169,'Data Transformation'!D6169)</f>
        <v>0</v>
      </c>
      <c r="I6169" t="str">
        <f t="shared" si="319"/>
        <v/>
      </c>
    </row>
    <row r="6170" spans="2:9" x14ac:dyDescent="0.55000000000000004">
      <c r="B6170" t="b">
        <f>IF('Input and Summary Results'!D5752=0,FALSE,'Input and Summary Results'!$B5752)</f>
        <v>0</v>
      </c>
      <c r="C6170" t="b">
        <f>IF(OR(B6170=0,'Input and Summary Results'!D5752=0,'Input and Summary Results'!D5752=""),FALSE,'Input and Summary Results'!$D5752)</f>
        <v>0</v>
      </c>
      <c r="D6170" t="b">
        <f>IF(OR(B6170=0,'Input and Summary Results'!E5752=0),FALSE,'Input and Summary Results'!$E5752)</f>
        <v>0</v>
      </c>
      <c r="E6170" t="b">
        <f t="shared" si="317"/>
        <v>0</v>
      </c>
      <c r="F6170" t="b">
        <f t="shared" si="318"/>
        <v>0</v>
      </c>
      <c r="G6170" t="b">
        <f>IF('Input and Summary Results'!$J$4="yes",IF(C6170=FALSE,FALSE,IF('Data Transformation'!E6170&lt;$R$10,E6170,$R$10)),IF(C6170=FALSE,FALSE,IF(C6170&lt;$R$10,C6170,$R$10)))</f>
        <v>0</v>
      </c>
      <c r="H6170" t="b">
        <f>IF('Input and Summary Results'!$J$4="yes",'Data Transformation'!F6170,'Data Transformation'!D6170)</f>
        <v>0</v>
      </c>
      <c r="I6170" t="str">
        <f t="shared" si="319"/>
        <v/>
      </c>
    </row>
    <row r="6171" spans="2:9" x14ac:dyDescent="0.55000000000000004">
      <c r="B6171" t="b">
        <f>IF('Input and Summary Results'!D5753=0,FALSE,'Input and Summary Results'!$B5753)</f>
        <v>0</v>
      </c>
      <c r="C6171" t="b">
        <f>IF(OR(B6171=0,'Input and Summary Results'!D5753=0,'Input and Summary Results'!D5753=""),FALSE,'Input and Summary Results'!$D5753)</f>
        <v>0</v>
      </c>
      <c r="D6171" t="b">
        <f>IF(OR(B6171=0,'Input and Summary Results'!E5753=0),FALSE,'Input and Summary Results'!$E5753)</f>
        <v>0</v>
      </c>
      <c r="E6171" t="b">
        <f t="shared" si="317"/>
        <v>0</v>
      </c>
      <c r="F6171" t="b">
        <f t="shared" si="318"/>
        <v>0</v>
      </c>
      <c r="G6171" t="b">
        <f>IF('Input and Summary Results'!$J$4="yes",IF(C6171=FALSE,FALSE,IF('Data Transformation'!E6171&lt;$R$10,E6171,$R$10)),IF(C6171=FALSE,FALSE,IF(C6171&lt;$R$10,C6171,$R$10)))</f>
        <v>0</v>
      </c>
      <c r="H6171" t="b">
        <f>IF('Input and Summary Results'!$J$4="yes",'Data Transformation'!F6171,'Data Transformation'!D6171)</f>
        <v>0</v>
      </c>
      <c r="I6171" t="str">
        <f t="shared" si="319"/>
        <v/>
      </c>
    </row>
    <row r="6172" spans="2:9" x14ac:dyDescent="0.55000000000000004">
      <c r="B6172" t="b">
        <f>IF('Input and Summary Results'!D5754=0,FALSE,'Input and Summary Results'!$B5754)</f>
        <v>0</v>
      </c>
      <c r="C6172" t="b">
        <f>IF(OR(B6172=0,'Input and Summary Results'!D5754=0,'Input and Summary Results'!D5754=""),FALSE,'Input and Summary Results'!$D5754)</f>
        <v>0</v>
      </c>
      <c r="D6172" t="b">
        <f>IF(OR(B6172=0,'Input and Summary Results'!E5754=0),FALSE,'Input and Summary Results'!$E5754)</f>
        <v>0</v>
      </c>
      <c r="E6172" t="b">
        <f t="shared" si="317"/>
        <v>0</v>
      </c>
      <c r="F6172" t="b">
        <f t="shared" si="318"/>
        <v>0</v>
      </c>
      <c r="G6172" t="b">
        <f>IF('Input and Summary Results'!$J$4="yes",IF(C6172=FALSE,FALSE,IF('Data Transformation'!E6172&lt;$R$10,E6172,$R$10)),IF(C6172=FALSE,FALSE,IF(C6172&lt;$R$10,C6172,$R$10)))</f>
        <v>0</v>
      </c>
      <c r="H6172" t="b">
        <f>IF('Input and Summary Results'!$J$4="yes",'Data Transformation'!F6172,'Data Transformation'!D6172)</f>
        <v>0</v>
      </c>
      <c r="I6172" t="str">
        <f t="shared" si="319"/>
        <v/>
      </c>
    </row>
    <row r="6173" spans="2:9" x14ac:dyDescent="0.55000000000000004">
      <c r="B6173" t="b">
        <f>IF('Input and Summary Results'!D5755=0,FALSE,'Input and Summary Results'!$B5755)</f>
        <v>0</v>
      </c>
      <c r="C6173" t="b">
        <f>IF(OR(B6173=0,'Input and Summary Results'!D5755=0,'Input and Summary Results'!D5755=""),FALSE,'Input and Summary Results'!$D5755)</f>
        <v>0</v>
      </c>
      <c r="D6173" t="b">
        <f>IF(OR(B6173=0,'Input and Summary Results'!E5755=0),FALSE,'Input and Summary Results'!$E5755)</f>
        <v>0</v>
      </c>
      <c r="E6173" t="b">
        <f t="shared" si="317"/>
        <v>0</v>
      </c>
      <c r="F6173" t="b">
        <f t="shared" si="318"/>
        <v>0</v>
      </c>
      <c r="G6173" t="b">
        <f>IF('Input and Summary Results'!$J$4="yes",IF(C6173=FALSE,FALSE,IF('Data Transformation'!E6173&lt;$R$10,E6173,$R$10)),IF(C6173=FALSE,FALSE,IF(C6173&lt;$R$10,C6173,$R$10)))</f>
        <v>0</v>
      </c>
      <c r="H6173" t="b">
        <f>IF('Input and Summary Results'!$J$4="yes",'Data Transformation'!F6173,'Data Transformation'!D6173)</f>
        <v>0</v>
      </c>
      <c r="I6173" t="str">
        <f t="shared" si="319"/>
        <v/>
      </c>
    </row>
    <row r="6174" spans="2:9" x14ac:dyDescent="0.55000000000000004">
      <c r="B6174" t="b">
        <f>IF('Input and Summary Results'!D5756=0,FALSE,'Input and Summary Results'!$B5756)</f>
        <v>0</v>
      </c>
      <c r="C6174" t="b">
        <f>IF(OR(B6174=0,'Input and Summary Results'!D5756=0,'Input and Summary Results'!D5756=""),FALSE,'Input and Summary Results'!$D5756)</f>
        <v>0</v>
      </c>
      <c r="D6174" t="b">
        <f>IF(OR(B6174=0,'Input and Summary Results'!E5756=0),FALSE,'Input and Summary Results'!$E5756)</f>
        <v>0</v>
      </c>
      <c r="E6174" t="b">
        <f t="shared" si="317"/>
        <v>0</v>
      </c>
      <c r="F6174" t="b">
        <f t="shared" si="318"/>
        <v>0</v>
      </c>
      <c r="G6174" t="b">
        <f>IF('Input and Summary Results'!$J$4="yes",IF(C6174=FALSE,FALSE,IF('Data Transformation'!E6174&lt;$R$10,E6174,$R$10)),IF(C6174=FALSE,FALSE,IF(C6174&lt;$R$10,C6174,$R$10)))</f>
        <v>0</v>
      </c>
      <c r="H6174" t="b">
        <f>IF('Input and Summary Results'!$J$4="yes",'Data Transformation'!F6174,'Data Transformation'!D6174)</f>
        <v>0</v>
      </c>
      <c r="I6174" t="str">
        <f t="shared" si="319"/>
        <v/>
      </c>
    </row>
    <row r="6175" spans="2:9" x14ac:dyDescent="0.55000000000000004">
      <c r="B6175" t="b">
        <f>IF('Input and Summary Results'!D5757=0,FALSE,'Input and Summary Results'!$B5757)</f>
        <v>0</v>
      </c>
      <c r="C6175" t="b">
        <f>IF(OR(B6175=0,'Input and Summary Results'!D5757=0,'Input and Summary Results'!D5757=""),FALSE,'Input and Summary Results'!$D5757)</f>
        <v>0</v>
      </c>
      <c r="D6175" t="b">
        <f>IF(OR(B6175=0,'Input and Summary Results'!E5757=0),FALSE,'Input and Summary Results'!$E5757)</f>
        <v>0</v>
      </c>
      <c r="E6175" t="b">
        <f t="shared" si="317"/>
        <v>0</v>
      </c>
      <c r="F6175" t="b">
        <f t="shared" si="318"/>
        <v>0</v>
      </c>
      <c r="G6175" t="b">
        <f>IF('Input and Summary Results'!$J$4="yes",IF(C6175=FALSE,FALSE,IF('Data Transformation'!E6175&lt;$R$10,E6175,$R$10)),IF(C6175=FALSE,FALSE,IF(C6175&lt;$R$10,C6175,$R$10)))</f>
        <v>0</v>
      </c>
      <c r="H6175" t="b">
        <f>IF('Input and Summary Results'!$J$4="yes",'Data Transformation'!F6175,'Data Transformation'!D6175)</f>
        <v>0</v>
      </c>
      <c r="I6175" t="str">
        <f t="shared" si="319"/>
        <v/>
      </c>
    </row>
    <row r="6176" spans="2:9" x14ac:dyDescent="0.55000000000000004">
      <c r="B6176" t="b">
        <f>IF('Input and Summary Results'!D5758=0,FALSE,'Input and Summary Results'!$B5758)</f>
        <v>0</v>
      </c>
      <c r="C6176" t="b">
        <f>IF(OR(B6176=0,'Input and Summary Results'!D5758=0,'Input and Summary Results'!D5758=""),FALSE,'Input and Summary Results'!$D5758)</f>
        <v>0</v>
      </c>
      <c r="D6176" t="b">
        <f>IF(OR(B6176=0,'Input and Summary Results'!E5758=0),FALSE,'Input and Summary Results'!$E5758)</f>
        <v>0</v>
      </c>
      <c r="E6176" t="b">
        <f t="shared" si="317"/>
        <v>0</v>
      </c>
      <c r="F6176" t="b">
        <f t="shared" si="318"/>
        <v>0</v>
      </c>
      <c r="G6176" t="b">
        <f>IF('Input and Summary Results'!$J$4="yes",IF(C6176=FALSE,FALSE,IF('Data Transformation'!E6176&lt;$R$10,E6176,$R$10)),IF(C6176=FALSE,FALSE,IF(C6176&lt;$R$10,C6176,$R$10)))</f>
        <v>0</v>
      </c>
      <c r="H6176" t="b">
        <f>IF('Input and Summary Results'!$J$4="yes",'Data Transformation'!F6176,'Data Transformation'!D6176)</f>
        <v>0</v>
      </c>
      <c r="I6176" t="str">
        <f t="shared" si="319"/>
        <v/>
      </c>
    </row>
    <row r="6177" spans="2:9" x14ac:dyDescent="0.55000000000000004">
      <c r="B6177" t="b">
        <f>IF('Input and Summary Results'!D5759=0,FALSE,'Input and Summary Results'!$B5759)</f>
        <v>0</v>
      </c>
      <c r="C6177" t="b">
        <f>IF(OR(B6177=0,'Input and Summary Results'!D5759=0,'Input and Summary Results'!D5759=""),FALSE,'Input and Summary Results'!$D5759)</f>
        <v>0</v>
      </c>
      <c r="D6177" t="b">
        <f>IF(OR(B6177=0,'Input and Summary Results'!E5759=0),FALSE,'Input and Summary Results'!$E5759)</f>
        <v>0</v>
      </c>
      <c r="E6177" t="b">
        <f t="shared" si="317"/>
        <v>0</v>
      </c>
      <c r="F6177" t="b">
        <f t="shared" si="318"/>
        <v>0</v>
      </c>
      <c r="G6177" t="b">
        <f>IF('Input and Summary Results'!$J$4="yes",IF(C6177=FALSE,FALSE,IF('Data Transformation'!E6177&lt;$R$10,E6177,$R$10)),IF(C6177=FALSE,FALSE,IF(C6177&lt;$R$10,C6177,$R$10)))</f>
        <v>0</v>
      </c>
      <c r="H6177" t="b">
        <f>IF('Input and Summary Results'!$J$4="yes",'Data Transformation'!F6177,'Data Transformation'!D6177)</f>
        <v>0</v>
      </c>
      <c r="I6177" t="str">
        <f t="shared" si="319"/>
        <v/>
      </c>
    </row>
    <row r="6178" spans="2:9" x14ac:dyDescent="0.55000000000000004">
      <c r="B6178" t="b">
        <f>IF('Input and Summary Results'!D5760=0,FALSE,'Input and Summary Results'!$B5760)</f>
        <v>0</v>
      </c>
      <c r="C6178" t="b">
        <f>IF(OR(B6178=0,'Input and Summary Results'!D5760=0,'Input and Summary Results'!D5760=""),FALSE,'Input and Summary Results'!$D5760)</f>
        <v>0</v>
      </c>
      <c r="D6178" t="b">
        <f>IF(OR(B6178=0,'Input and Summary Results'!E5760=0),FALSE,'Input and Summary Results'!$E5760)</f>
        <v>0</v>
      </c>
      <c r="E6178" t="b">
        <f t="shared" si="317"/>
        <v>0</v>
      </c>
      <c r="F6178" t="b">
        <f t="shared" si="318"/>
        <v>0</v>
      </c>
      <c r="G6178" t="b">
        <f>IF('Input and Summary Results'!$J$4="yes",IF(C6178=FALSE,FALSE,IF('Data Transformation'!E6178&lt;$R$10,E6178,$R$10)),IF(C6178=FALSE,FALSE,IF(C6178&lt;$R$10,C6178,$R$10)))</f>
        <v>0</v>
      </c>
      <c r="H6178" t="b">
        <f>IF('Input and Summary Results'!$J$4="yes",'Data Transformation'!F6178,'Data Transformation'!D6178)</f>
        <v>0</v>
      </c>
      <c r="I6178" t="str">
        <f t="shared" si="319"/>
        <v/>
      </c>
    </row>
    <row r="6179" spans="2:9" x14ac:dyDescent="0.55000000000000004">
      <c r="B6179" t="b">
        <f>IF('Input and Summary Results'!D5761=0,FALSE,'Input and Summary Results'!$B5761)</f>
        <v>0</v>
      </c>
      <c r="C6179" t="b">
        <f>IF(OR(B6179=0,'Input and Summary Results'!D5761=0,'Input and Summary Results'!D5761=""),FALSE,'Input and Summary Results'!$D5761)</f>
        <v>0</v>
      </c>
      <c r="D6179" t="b">
        <f>IF(OR(B6179=0,'Input and Summary Results'!E5761=0),FALSE,'Input and Summary Results'!$E5761)</f>
        <v>0</v>
      </c>
      <c r="E6179" t="b">
        <f t="shared" si="317"/>
        <v>0</v>
      </c>
      <c r="F6179" t="b">
        <f t="shared" si="318"/>
        <v>0</v>
      </c>
      <c r="G6179" t="b">
        <f>IF('Input and Summary Results'!$J$4="yes",IF(C6179=FALSE,FALSE,IF('Data Transformation'!E6179&lt;$R$10,E6179,$R$10)),IF(C6179=FALSE,FALSE,IF(C6179&lt;$R$10,C6179,$R$10)))</f>
        <v>0</v>
      </c>
      <c r="H6179" t="b">
        <f>IF('Input and Summary Results'!$J$4="yes",'Data Transformation'!F6179,'Data Transformation'!D6179)</f>
        <v>0</v>
      </c>
      <c r="I6179" t="str">
        <f t="shared" si="319"/>
        <v/>
      </c>
    </row>
    <row r="6180" spans="2:9" x14ac:dyDescent="0.55000000000000004">
      <c r="B6180" t="b">
        <f>IF('Input and Summary Results'!D5762=0,FALSE,'Input and Summary Results'!$B5762)</f>
        <v>0</v>
      </c>
      <c r="C6180" t="b">
        <f>IF(OR(B6180=0,'Input and Summary Results'!D5762=0,'Input and Summary Results'!D5762=""),FALSE,'Input and Summary Results'!$D5762)</f>
        <v>0</v>
      </c>
      <c r="D6180" t="b">
        <f>IF(OR(B6180=0,'Input and Summary Results'!E5762=0),FALSE,'Input and Summary Results'!$E5762)</f>
        <v>0</v>
      </c>
      <c r="E6180" t="b">
        <f t="shared" si="317"/>
        <v>0</v>
      </c>
      <c r="F6180" t="b">
        <f t="shared" si="318"/>
        <v>0</v>
      </c>
      <c r="G6180" t="b">
        <f>IF('Input and Summary Results'!$J$4="yes",IF(C6180=FALSE,FALSE,IF('Data Transformation'!E6180&lt;$R$10,E6180,$R$10)),IF(C6180=FALSE,FALSE,IF(C6180&lt;$R$10,C6180,$R$10)))</f>
        <v>0</v>
      </c>
      <c r="H6180" t="b">
        <f>IF('Input and Summary Results'!$J$4="yes",'Data Transformation'!F6180,'Data Transformation'!D6180)</f>
        <v>0</v>
      </c>
      <c r="I6180" t="str">
        <f t="shared" si="319"/>
        <v/>
      </c>
    </row>
    <row r="6181" spans="2:9" x14ac:dyDescent="0.55000000000000004">
      <c r="B6181" t="b">
        <f>IF('Input and Summary Results'!D5763=0,FALSE,'Input and Summary Results'!$B5763)</f>
        <v>0</v>
      </c>
      <c r="C6181" t="b">
        <f>IF(OR(B6181=0,'Input and Summary Results'!D5763=0,'Input and Summary Results'!D5763=""),FALSE,'Input and Summary Results'!$D5763)</f>
        <v>0</v>
      </c>
      <c r="D6181" t="b">
        <f>IF(OR(B6181=0,'Input and Summary Results'!E5763=0),FALSE,'Input and Summary Results'!$E5763)</f>
        <v>0</v>
      </c>
      <c r="E6181" t="b">
        <f t="shared" si="317"/>
        <v>0</v>
      </c>
      <c r="F6181" t="b">
        <f t="shared" si="318"/>
        <v>0</v>
      </c>
      <c r="G6181" t="b">
        <f>IF('Input and Summary Results'!$J$4="yes",IF(C6181=FALSE,FALSE,IF('Data Transformation'!E6181&lt;$R$10,E6181,$R$10)),IF(C6181=FALSE,FALSE,IF(C6181&lt;$R$10,C6181,$R$10)))</f>
        <v>0</v>
      </c>
      <c r="H6181" t="b">
        <f>IF('Input and Summary Results'!$J$4="yes",'Data Transformation'!F6181,'Data Transformation'!D6181)</f>
        <v>0</v>
      </c>
      <c r="I6181" t="str">
        <f t="shared" si="319"/>
        <v/>
      </c>
    </row>
    <row r="6182" spans="2:9" x14ac:dyDescent="0.55000000000000004">
      <c r="B6182" t="b">
        <f>IF('Input and Summary Results'!D5764=0,FALSE,'Input and Summary Results'!$B5764)</f>
        <v>0</v>
      </c>
      <c r="C6182" t="b">
        <f>IF(OR(B6182=0,'Input and Summary Results'!D5764=0,'Input and Summary Results'!D5764=""),FALSE,'Input and Summary Results'!$D5764)</f>
        <v>0</v>
      </c>
      <c r="D6182" t="b">
        <f>IF(OR(B6182=0,'Input and Summary Results'!E5764=0),FALSE,'Input and Summary Results'!$E5764)</f>
        <v>0</v>
      </c>
      <c r="E6182" t="b">
        <f t="shared" si="317"/>
        <v>0</v>
      </c>
      <c r="F6182" t="b">
        <f t="shared" si="318"/>
        <v>0</v>
      </c>
      <c r="G6182" t="b">
        <f>IF('Input and Summary Results'!$J$4="yes",IF(C6182=FALSE,FALSE,IF('Data Transformation'!E6182&lt;$R$10,E6182,$R$10)),IF(C6182=FALSE,FALSE,IF(C6182&lt;$R$10,C6182,$R$10)))</f>
        <v>0</v>
      </c>
      <c r="H6182" t="b">
        <f>IF('Input and Summary Results'!$J$4="yes",'Data Transformation'!F6182,'Data Transformation'!D6182)</f>
        <v>0</v>
      </c>
      <c r="I6182" t="str">
        <f t="shared" si="319"/>
        <v/>
      </c>
    </row>
    <row r="6183" spans="2:9" x14ac:dyDescent="0.55000000000000004">
      <c r="B6183" t="b">
        <f>IF('Input and Summary Results'!D5765=0,FALSE,'Input and Summary Results'!$B5765)</f>
        <v>0</v>
      </c>
      <c r="C6183" t="b">
        <f>IF(OR(B6183=0,'Input and Summary Results'!D5765=0,'Input and Summary Results'!D5765=""),FALSE,'Input and Summary Results'!$D5765)</f>
        <v>0</v>
      </c>
      <c r="D6183" t="b">
        <f>IF(OR(B6183=0,'Input and Summary Results'!E5765=0),FALSE,'Input and Summary Results'!$E5765)</f>
        <v>0</v>
      </c>
      <c r="E6183" t="b">
        <f t="shared" si="317"/>
        <v>0</v>
      </c>
      <c r="F6183" t="b">
        <f t="shared" si="318"/>
        <v>0</v>
      </c>
      <c r="G6183" t="b">
        <f>IF('Input and Summary Results'!$J$4="yes",IF(C6183=FALSE,FALSE,IF('Data Transformation'!E6183&lt;$R$10,E6183,$R$10)),IF(C6183=FALSE,FALSE,IF(C6183&lt;$R$10,C6183,$R$10)))</f>
        <v>0</v>
      </c>
      <c r="H6183" t="b">
        <f>IF('Input and Summary Results'!$J$4="yes",'Data Transformation'!F6183,'Data Transformation'!D6183)</f>
        <v>0</v>
      </c>
      <c r="I6183" t="str">
        <f t="shared" si="319"/>
        <v/>
      </c>
    </row>
    <row r="6184" spans="2:9" x14ac:dyDescent="0.55000000000000004">
      <c r="B6184" t="b">
        <f>IF('Input and Summary Results'!D5766=0,FALSE,'Input and Summary Results'!$B5766)</f>
        <v>0</v>
      </c>
      <c r="C6184" t="b">
        <f>IF(OR(B6184=0,'Input and Summary Results'!D5766=0,'Input and Summary Results'!D5766=""),FALSE,'Input and Summary Results'!$D5766)</f>
        <v>0</v>
      </c>
      <c r="D6184" t="b">
        <f>IF(OR(B6184=0,'Input and Summary Results'!E5766=0),FALSE,'Input and Summary Results'!$E5766)</f>
        <v>0</v>
      </c>
      <c r="E6184" t="b">
        <f t="shared" si="317"/>
        <v>0</v>
      </c>
      <c r="F6184" t="b">
        <f t="shared" si="318"/>
        <v>0</v>
      </c>
      <c r="G6184" t="b">
        <f>IF('Input and Summary Results'!$J$4="yes",IF(C6184=FALSE,FALSE,IF('Data Transformation'!E6184&lt;$R$10,E6184,$R$10)),IF(C6184=FALSE,FALSE,IF(C6184&lt;$R$10,C6184,$R$10)))</f>
        <v>0</v>
      </c>
      <c r="H6184" t="b">
        <f>IF('Input and Summary Results'!$J$4="yes",'Data Transformation'!F6184,'Data Transformation'!D6184)</f>
        <v>0</v>
      </c>
      <c r="I6184" t="str">
        <f t="shared" si="319"/>
        <v/>
      </c>
    </row>
    <row r="6185" spans="2:9" x14ac:dyDescent="0.55000000000000004">
      <c r="B6185" t="b">
        <f>IF('Input and Summary Results'!D5767=0,FALSE,'Input and Summary Results'!$B5767)</f>
        <v>0</v>
      </c>
      <c r="C6185" t="b">
        <f>IF(OR(B6185=0,'Input and Summary Results'!D5767=0,'Input and Summary Results'!D5767=""),FALSE,'Input and Summary Results'!$D5767)</f>
        <v>0</v>
      </c>
      <c r="D6185" t="b">
        <f>IF(OR(B6185=0,'Input and Summary Results'!E5767=0),FALSE,'Input and Summary Results'!$E5767)</f>
        <v>0</v>
      </c>
      <c r="E6185" t="b">
        <f t="shared" si="317"/>
        <v>0</v>
      </c>
      <c r="F6185" t="b">
        <f t="shared" si="318"/>
        <v>0</v>
      </c>
      <c r="G6185" t="b">
        <f>IF('Input and Summary Results'!$J$4="yes",IF(C6185=FALSE,FALSE,IF('Data Transformation'!E6185&lt;$R$10,E6185,$R$10)),IF(C6185=FALSE,FALSE,IF(C6185&lt;$R$10,C6185,$R$10)))</f>
        <v>0</v>
      </c>
      <c r="H6185" t="b">
        <f>IF('Input and Summary Results'!$J$4="yes",'Data Transformation'!F6185,'Data Transformation'!D6185)</f>
        <v>0</v>
      </c>
      <c r="I6185" t="str">
        <f t="shared" si="319"/>
        <v/>
      </c>
    </row>
    <row r="6186" spans="2:9" x14ac:dyDescent="0.55000000000000004">
      <c r="B6186" t="b">
        <f>IF('Input and Summary Results'!D5768=0,FALSE,'Input and Summary Results'!$B5768)</f>
        <v>0</v>
      </c>
      <c r="C6186" t="b">
        <f>IF(OR(B6186=0,'Input and Summary Results'!D5768=0,'Input and Summary Results'!D5768=""),FALSE,'Input and Summary Results'!$D5768)</f>
        <v>0</v>
      </c>
      <c r="D6186" t="b">
        <f>IF(OR(B6186=0,'Input and Summary Results'!E5768=0),FALSE,'Input and Summary Results'!$E5768)</f>
        <v>0</v>
      </c>
      <c r="E6186" t="b">
        <f t="shared" ref="E6186:E6249" si="320">IF(C6186=FALSE,FALSE,LOG10(C6186))</f>
        <v>0</v>
      </c>
      <c r="F6186" t="b">
        <f t="shared" ref="F6186:F6249" si="321">IF(D6186=FALSE, FALSE,0.434*D6186/C6186)</f>
        <v>0</v>
      </c>
      <c r="G6186" t="b">
        <f>IF('Input and Summary Results'!$J$4="yes",IF(C6186=FALSE,FALSE,IF('Data Transformation'!E6186&lt;$R$10,E6186,$R$10)),IF(C6186=FALSE,FALSE,IF(C6186&lt;$R$10,C6186,$R$10)))</f>
        <v>0</v>
      </c>
      <c r="H6186" t="b">
        <f>IF('Input and Summary Results'!$J$4="yes",'Data Transformation'!F6186,'Data Transformation'!D6186)</f>
        <v>0</v>
      </c>
      <c r="I6186" t="str">
        <f t="shared" si="319"/>
        <v/>
      </c>
    </row>
    <row r="6187" spans="2:9" x14ac:dyDescent="0.55000000000000004">
      <c r="B6187" t="b">
        <f>IF('Input and Summary Results'!D5769=0,FALSE,'Input and Summary Results'!$B5769)</f>
        <v>0</v>
      </c>
      <c r="C6187" t="b">
        <f>IF(OR(B6187=0,'Input and Summary Results'!D5769=0,'Input and Summary Results'!D5769=""),FALSE,'Input and Summary Results'!$D5769)</f>
        <v>0</v>
      </c>
      <c r="D6187" t="b">
        <f>IF(OR(B6187=0,'Input and Summary Results'!E5769=0),FALSE,'Input and Summary Results'!$E5769)</f>
        <v>0</v>
      </c>
      <c r="E6187" t="b">
        <f t="shared" si="320"/>
        <v>0</v>
      </c>
      <c r="F6187" t="b">
        <f t="shared" si="321"/>
        <v>0</v>
      </c>
      <c r="G6187" t="b">
        <f>IF('Input and Summary Results'!$J$4="yes",IF(C6187=FALSE,FALSE,IF('Data Transformation'!E6187&lt;$R$10,E6187,$R$10)),IF(C6187=FALSE,FALSE,IF(C6187&lt;$R$10,C6187,$R$10)))</f>
        <v>0</v>
      </c>
      <c r="H6187" t="b">
        <f>IF('Input and Summary Results'!$J$4="yes",'Data Transformation'!F6187,'Data Transformation'!D6187)</f>
        <v>0</v>
      </c>
      <c r="I6187" t="str">
        <f t="shared" si="319"/>
        <v/>
      </c>
    </row>
    <row r="6188" spans="2:9" x14ac:dyDescent="0.55000000000000004">
      <c r="B6188" t="b">
        <f>IF('Input and Summary Results'!D5770=0,FALSE,'Input and Summary Results'!$B5770)</f>
        <v>0</v>
      </c>
      <c r="C6188" t="b">
        <f>IF(OR(B6188=0,'Input and Summary Results'!D5770=0,'Input and Summary Results'!D5770=""),FALSE,'Input and Summary Results'!$D5770)</f>
        <v>0</v>
      </c>
      <c r="D6188" t="b">
        <f>IF(OR(B6188=0,'Input and Summary Results'!E5770=0),FALSE,'Input and Summary Results'!$E5770)</f>
        <v>0</v>
      </c>
      <c r="E6188" t="b">
        <f t="shared" si="320"/>
        <v>0</v>
      </c>
      <c r="F6188" t="b">
        <f t="shared" si="321"/>
        <v>0</v>
      </c>
      <c r="G6188" t="b">
        <f>IF('Input and Summary Results'!$J$4="yes",IF(C6188=FALSE,FALSE,IF('Data Transformation'!E6188&lt;$R$10,E6188,$R$10)),IF(C6188=FALSE,FALSE,IF(C6188&lt;$R$10,C6188,$R$10)))</f>
        <v>0</v>
      </c>
      <c r="H6188" t="b">
        <f>IF('Input and Summary Results'!$J$4="yes",'Data Transformation'!F6188,'Data Transformation'!D6188)</f>
        <v>0</v>
      </c>
      <c r="I6188" t="str">
        <f t="shared" si="319"/>
        <v/>
      </c>
    </row>
    <row r="6189" spans="2:9" x14ac:dyDescent="0.55000000000000004">
      <c r="B6189" t="b">
        <f>IF('Input and Summary Results'!D5771=0,FALSE,'Input and Summary Results'!$B5771)</f>
        <v>0</v>
      </c>
      <c r="C6189" t="b">
        <f>IF(OR(B6189=0,'Input and Summary Results'!D5771=0,'Input and Summary Results'!D5771=""),FALSE,'Input and Summary Results'!$D5771)</f>
        <v>0</v>
      </c>
      <c r="D6189" t="b">
        <f>IF(OR(B6189=0,'Input and Summary Results'!E5771=0),FALSE,'Input and Summary Results'!$E5771)</f>
        <v>0</v>
      </c>
      <c r="E6189" t="b">
        <f t="shared" si="320"/>
        <v>0</v>
      </c>
      <c r="F6189" t="b">
        <f t="shared" si="321"/>
        <v>0</v>
      </c>
      <c r="G6189" t="b">
        <f>IF('Input and Summary Results'!$J$4="yes",IF(C6189=FALSE,FALSE,IF('Data Transformation'!E6189&lt;$R$10,E6189,$R$10)),IF(C6189=FALSE,FALSE,IF(C6189&lt;$R$10,C6189,$R$10)))</f>
        <v>0</v>
      </c>
      <c r="H6189" t="b">
        <f>IF('Input and Summary Results'!$J$4="yes",'Data Transformation'!F6189,'Data Transformation'!D6189)</f>
        <v>0</v>
      </c>
      <c r="I6189" t="str">
        <f t="shared" si="319"/>
        <v/>
      </c>
    </row>
    <row r="6190" spans="2:9" x14ac:dyDescent="0.55000000000000004">
      <c r="B6190" t="b">
        <f>IF('Input and Summary Results'!D5772=0,FALSE,'Input and Summary Results'!$B5772)</f>
        <v>0</v>
      </c>
      <c r="C6190" t="b">
        <f>IF(OR(B6190=0,'Input and Summary Results'!D5772=0,'Input and Summary Results'!D5772=""),FALSE,'Input and Summary Results'!$D5772)</f>
        <v>0</v>
      </c>
      <c r="D6190" t="b">
        <f>IF(OR(B6190=0,'Input and Summary Results'!E5772=0),FALSE,'Input and Summary Results'!$E5772)</f>
        <v>0</v>
      </c>
      <c r="E6190" t="b">
        <f t="shared" si="320"/>
        <v>0</v>
      </c>
      <c r="F6190" t="b">
        <f t="shared" si="321"/>
        <v>0</v>
      </c>
      <c r="G6190" t="b">
        <f>IF('Input and Summary Results'!$J$4="yes",IF(C6190=FALSE,FALSE,IF('Data Transformation'!E6190&lt;$R$10,E6190,$R$10)),IF(C6190=FALSE,FALSE,IF(C6190&lt;$R$10,C6190,$R$10)))</f>
        <v>0</v>
      </c>
      <c r="H6190" t="b">
        <f>IF('Input and Summary Results'!$J$4="yes",'Data Transformation'!F6190,'Data Transformation'!D6190)</f>
        <v>0</v>
      </c>
      <c r="I6190" t="str">
        <f t="shared" si="319"/>
        <v/>
      </c>
    </row>
    <row r="6191" spans="2:9" x14ac:dyDescent="0.55000000000000004">
      <c r="B6191" t="b">
        <f>IF('Input and Summary Results'!D5773=0,FALSE,'Input and Summary Results'!$B5773)</f>
        <v>0</v>
      </c>
      <c r="C6191" t="b">
        <f>IF(OR(B6191=0,'Input and Summary Results'!D5773=0,'Input and Summary Results'!D5773=""),FALSE,'Input and Summary Results'!$D5773)</f>
        <v>0</v>
      </c>
      <c r="D6191" t="b">
        <f>IF(OR(B6191=0,'Input and Summary Results'!E5773=0),FALSE,'Input and Summary Results'!$E5773)</f>
        <v>0</v>
      </c>
      <c r="E6191" t="b">
        <f t="shared" si="320"/>
        <v>0</v>
      </c>
      <c r="F6191" t="b">
        <f t="shared" si="321"/>
        <v>0</v>
      </c>
      <c r="G6191" t="b">
        <f>IF('Input and Summary Results'!$J$4="yes",IF(C6191=FALSE,FALSE,IF('Data Transformation'!E6191&lt;$R$10,E6191,$R$10)),IF(C6191=FALSE,FALSE,IF(C6191&lt;$R$10,C6191,$R$10)))</f>
        <v>0</v>
      </c>
      <c r="H6191" t="b">
        <f>IF('Input and Summary Results'!$J$4="yes",'Data Transformation'!F6191,'Data Transformation'!D6191)</f>
        <v>0</v>
      </c>
      <c r="I6191" t="str">
        <f t="shared" si="319"/>
        <v/>
      </c>
    </row>
    <row r="6192" spans="2:9" x14ac:dyDescent="0.55000000000000004">
      <c r="B6192" t="b">
        <f>IF('Input and Summary Results'!D5774=0,FALSE,'Input and Summary Results'!$B5774)</f>
        <v>0</v>
      </c>
      <c r="C6192" t="b">
        <f>IF(OR(B6192=0,'Input and Summary Results'!D5774=0,'Input and Summary Results'!D5774=""),FALSE,'Input and Summary Results'!$D5774)</f>
        <v>0</v>
      </c>
      <c r="D6192" t="b">
        <f>IF(OR(B6192=0,'Input and Summary Results'!E5774=0),FALSE,'Input and Summary Results'!$E5774)</f>
        <v>0</v>
      </c>
      <c r="E6192" t="b">
        <f t="shared" si="320"/>
        <v>0</v>
      </c>
      <c r="F6192" t="b">
        <f t="shared" si="321"/>
        <v>0</v>
      </c>
      <c r="G6192" t="b">
        <f>IF('Input and Summary Results'!$J$4="yes",IF(C6192=FALSE,FALSE,IF('Data Transformation'!E6192&lt;$R$10,E6192,$R$10)),IF(C6192=FALSE,FALSE,IF(C6192&lt;$R$10,C6192,$R$10)))</f>
        <v>0</v>
      </c>
      <c r="H6192" t="b">
        <f>IF('Input and Summary Results'!$J$4="yes",'Data Transformation'!F6192,'Data Transformation'!D6192)</f>
        <v>0</v>
      </c>
      <c r="I6192" t="str">
        <f t="shared" si="319"/>
        <v/>
      </c>
    </row>
    <row r="6193" spans="2:9" x14ac:dyDescent="0.55000000000000004">
      <c r="B6193" t="b">
        <f>IF('Input and Summary Results'!D5775=0,FALSE,'Input and Summary Results'!$B5775)</f>
        <v>0</v>
      </c>
      <c r="C6193" t="b">
        <f>IF(OR(B6193=0,'Input and Summary Results'!D5775=0,'Input and Summary Results'!D5775=""),FALSE,'Input and Summary Results'!$D5775)</f>
        <v>0</v>
      </c>
      <c r="D6193" t="b">
        <f>IF(OR(B6193=0,'Input and Summary Results'!E5775=0),FALSE,'Input and Summary Results'!$E5775)</f>
        <v>0</v>
      </c>
      <c r="E6193" t="b">
        <f t="shared" si="320"/>
        <v>0</v>
      </c>
      <c r="F6193" t="b">
        <f t="shared" si="321"/>
        <v>0</v>
      </c>
      <c r="G6193" t="b">
        <f>IF('Input and Summary Results'!$J$4="yes",IF(C6193=FALSE,FALSE,IF('Data Transformation'!E6193&lt;$R$10,E6193,$R$10)),IF(C6193=FALSE,FALSE,IF(C6193&lt;$R$10,C6193,$R$10)))</f>
        <v>0</v>
      </c>
      <c r="H6193" t="b">
        <f>IF('Input and Summary Results'!$J$4="yes",'Data Transformation'!F6193,'Data Transformation'!D6193)</f>
        <v>0</v>
      </c>
      <c r="I6193" t="str">
        <f t="shared" si="319"/>
        <v/>
      </c>
    </row>
    <row r="6194" spans="2:9" x14ac:dyDescent="0.55000000000000004">
      <c r="B6194" t="b">
        <f>IF('Input and Summary Results'!D5776=0,FALSE,'Input and Summary Results'!$B5776)</f>
        <v>0</v>
      </c>
      <c r="C6194" t="b">
        <f>IF(OR(B6194=0,'Input and Summary Results'!D5776=0,'Input and Summary Results'!D5776=""),FALSE,'Input and Summary Results'!$D5776)</f>
        <v>0</v>
      </c>
      <c r="D6194" t="b">
        <f>IF(OR(B6194=0,'Input and Summary Results'!E5776=0),FALSE,'Input and Summary Results'!$E5776)</f>
        <v>0</v>
      </c>
      <c r="E6194" t="b">
        <f t="shared" si="320"/>
        <v>0</v>
      </c>
      <c r="F6194" t="b">
        <f t="shared" si="321"/>
        <v>0</v>
      </c>
      <c r="G6194" t="b">
        <f>IF('Input and Summary Results'!$J$4="yes",IF(C6194=FALSE,FALSE,IF('Data Transformation'!E6194&lt;$R$10,E6194,$R$10)),IF(C6194=FALSE,FALSE,IF(C6194&lt;$R$10,C6194,$R$10)))</f>
        <v>0</v>
      </c>
      <c r="H6194" t="b">
        <f>IF('Input and Summary Results'!$J$4="yes",'Data Transformation'!F6194,'Data Transformation'!D6194)</f>
        <v>0</v>
      </c>
      <c r="I6194" t="str">
        <f t="shared" si="319"/>
        <v/>
      </c>
    </row>
    <row r="6195" spans="2:9" x14ac:dyDescent="0.55000000000000004">
      <c r="B6195" t="b">
        <f>IF('Input and Summary Results'!D5777=0,FALSE,'Input and Summary Results'!$B5777)</f>
        <v>0</v>
      </c>
      <c r="C6195" t="b">
        <f>IF(OR(B6195=0,'Input and Summary Results'!D5777=0,'Input and Summary Results'!D5777=""),FALSE,'Input and Summary Results'!$D5777)</f>
        <v>0</v>
      </c>
      <c r="D6195" t="b">
        <f>IF(OR(B6195=0,'Input and Summary Results'!E5777=0),FALSE,'Input and Summary Results'!$E5777)</f>
        <v>0</v>
      </c>
      <c r="E6195" t="b">
        <f t="shared" si="320"/>
        <v>0</v>
      </c>
      <c r="F6195" t="b">
        <f t="shared" si="321"/>
        <v>0</v>
      </c>
      <c r="G6195" t="b">
        <f>IF('Input and Summary Results'!$J$4="yes",IF(C6195=FALSE,FALSE,IF('Data Transformation'!E6195&lt;$R$10,E6195,$R$10)),IF(C6195=FALSE,FALSE,IF(C6195&lt;$R$10,C6195,$R$10)))</f>
        <v>0</v>
      </c>
      <c r="H6195" t="b">
        <f>IF('Input and Summary Results'!$J$4="yes",'Data Transformation'!F6195,'Data Transformation'!D6195)</f>
        <v>0</v>
      </c>
      <c r="I6195" t="str">
        <f t="shared" si="319"/>
        <v/>
      </c>
    </row>
    <row r="6196" spans="2:9" x14ac:dyDescent="0.55000000000000004">
      <c r="B6196" t="b">
        <f>IF('Input and Summary Results'!D5778=0,FALSE,'Input and Summary Results'!$B5778)</f>
        <v>0</v>
      </c>
      <c r="C6196" t="b">
        <f>IF(OR(B6196=0,'Input and Summary Results'!D5778=0,'Input and Summary Results'!D5778=""),FALSE,'Input and Summary Results'!$D5778)</f>
        <v>0</v>
      </c>
      <c r="D6196" t="b">
        <f>IF(OR(B6196=0,'Input and Summary Results'!E5778=0),FALSE,'Input and Summary Results'!$E5778)</f>
        <v>0</v>
      </c>
      <c r="E6196" t="b">
        <f t="shared" si="320"/>
        <v>0</v>
      </c>
      <c r="F6196" t="b">
        <f t="shared" si="321"/>
        <v>0</v>
      </c>
      <c r="G6196" t="b">
        <f>IF('Input and Summary Results'!$J$4="yes",IF(C6196=FALSE,FALSE,IF('Data Transformation'!E6196&lt;$R$10,E6196,$R$10)),IF(C6196=FALSE,FALSE,IF(C6196&lt;$R$10,C6196,$R$10)))</f>
        <v>0</v>
      </c>
      <c r="H6196" t="b">
        <f>IF('Input and Summary Results'!$J$4="yes",'Data Transformation'!F6196,'Data Transformation'!D6196)</f>
        <v>0</v>
      </c>
      <c r="I6196" t="str">
        <f t="shared" si="319"/>
        <v/>
      </c>
    </row>
    <row r="6197" spans="2:9" x14ac:dyDescent="0.55000000000000004">
      <c r="B6197" t="b">
        <f>IF('Input and Summary Results'!D5779=0,FALSE,'Input and Summary Results'!$B5779)</f>
        <v>0</v>
      </c>
      <c r="C6197" t="b">
        <f>IF(OR(B6197=0,'Input and Summary Results'!D5779=0,'Input and Summary Results'!D5779=""),FALSE,'Input and Summary Results'!$D5779)</f>
        <v>0</v>
      </c>
      <c r="D6197" t="b">
        <f>IF(OR(B6197=0,'Input and Summary Results'!E5779=0),FALSE,'Input and Summary Results'!$E5779)</f>
        <v>0</v>
      </c>
      <c r="E6197" t="b">
        <f t="shared" si="320"/>
        <v>0</v>
      </c>
      <c r="F6197" t="b">
        <f t="shared" si="321"/>
        <v>0</v>
      </c>
      <c r="G6197" t="b">
        <f>IF('Input and Summary Results'!$J$4="yes",IF(C6197=FALSE,FALSE,IF('Data Transformation'!E6197&lt;$R$10,E6197,$R$10)),IF(C6197=FALSE,FALSE,IF(C6197&lt;$R$10,C6197,$R$10)))</f>
        <v>0</v>
      </c>
      <c r="H6197" t="b">
        <f>IF('Input and Summary Results'!$J$4="yes",'Data Transformation'!F6197,'Data Transformation'!D6197)</f>
        <v>0</v>
      </c>
      <c r="I6197" t="str">
        <f t="shared" si="319"/>
        <v/>
      </c>
    </row>
    <row r="6198" spans="2:9" x14ac:dyDescent="0.55000000000000004">
      <c r="B6198" t="b">
        <f>IF('Input and Summary Results'!D5780=0,FALSE,'Input and Summary Results'!$B5780)</f>
        <v>0</v>
      </c>
      <c r="C6198" t="b">
        <f>IF(OR(B6198=0,'Input and Summary Results'!D5780=0,'Input and Summary Results'!D5780=""),FALSE,'Input and Summary Results'!$D5780)</f>
        <v>0</v>
      </c>
      <c r="D6198" t="b">
        <f>IF(OR(B6198=0,'Input and Summary Results'!E5780=0),FALSE,'Input and Summary Results'!$E5780)</f>
        <v>0</v>
      </c>
      <c r="E6198" t="b">
        <f t="shared" si="320"/>
        <v>0</v>
      </c>
      <c r="F6198" t="b">
        <f t="shared" si="321"/>
        <v>0</v>
      </c>
      <c r="G6198" t="b">
        <f>IF('Input and Summary Results'!$J$4="yes",IF(C6198=FALSE,FALSE,IF('Data Transformation'!E6198&lt;$R$10,E6198,$R$10)),IF(C6198=FALSE,FALSE,IF(C6198&lt;$R$10,C6198,$R$10)))</f>
        <v>0</v>
      </c>
      <c r="H6198" t="b">
        <f>IF('Input and Summary Results'!$J$4="yes",'Data Transformation'!F6198,'Data Transformation'!D6198)</f>
        <v>0</v>
      </c>
      <c r="I6198" t="str">
        <f t="shared" si="319"/>
        <v/>
      </c>
    </row>
    <row r="6199" spans="2:9" x14ac:dyDescent="0.55000000000000004">
      <c r="B6199" t="b">
        <f>IF('Input and Summary Results'!D5781=0,FALSE,'Input and Summary Results'!$B5781)</f>
        <v>0</v>
      </c>
      <c r="C6199" t="b">
        <f>IF(OR(B6199=0,'Input and Summary Results'!D5781=0,'Input and Summary Results'!D5781=""),FALSE,'Input and Summary Results'!$D5781)</f>
        <v>0</v>
      </c>
      <c r="D6199" t="b">
        <f>IF(OR(B6199=0,'Input and Summary Results'!E5781=0),FALSE,'Input and Summary Results'!$E5781)</f>
        <v>0</v>
      </c>
      <c r="E6199" t="b">
        <f t="shared" si="320"/>
        <v>0</v>
      </c>
      <c r="F6199" t="b">
        <f t="shared" si="321"/>
        <v>0</v>
      </c>
      <c r="G6199" t="b">
        <f>IF('Input and Summary Results'!$J$4="yes",IF(C6199=FALSE,FALSE,IF('Data Transformation'!E6199&lt;$R$10,E6199,$R$10)),IF(C6199=FALSE,FALSE,IF(C6199&lt;$R$10,C6199,$R$10)))</f>
        <v>0</v>
      </c>
      <c r="H6199" t="b">
        <f>IF('Input and Summary Results'!$J$4="yes",'Data Transformation'!F6199,'Data Transformation'!D6199)</f>
        <v>0</v>
      </c>
      <c r="I6199" t="str">
        <f t="shared" si="319"/>
        <v/>
      </c>
    </row>
    <row r="6200" spans="2:9" x14ac:dyDescent="0.55000000000000004">
      <c r="B6200" t="b">
        <f>IF('Input and Summary Results'!D5782=0,FALSE,'Input and Summary Results'!$B5782)</f>
        <v>0</v>
      </c>
      <c r="C6200" t="b">
        <f>IF(OR(B6200=0,'Input and Summary Results'!D5782=0,'Input and Summary Results'!D5782=""),FALSE,'Input and Summary Results'!$D5782)</f>
        <v>0</v>
      </c>
      <c r="D6200" t="b">
        <f>IF(OR(B6200=0,'Input and Summary Results'!E5782=0),FALSE,'Input and Summary Results'!$E5782)</f>
        <v>0</v>
      </c>
      <c r="E6200" t="b">
        <f t="shared" si="320"/>
        <v>0</v>
      </c>
      <c r="F6200" t="b">
        <f t="shared" si="321"/>
        <v>0</v>
      </c>
      <c r="G6200" t="b">
        <f>IF('Input and Summary Results'!$J$4="yes",IF(C6200=FALSE,FALSE,IF('Data Transformation'!E6200&lt;$R$10,E6200,$R$10)),IF(C6200=FALSE,FALSE,IF(C6200&lt;$R$10,C6200,$R$10)))</f>
        <v>0</v>
      </c>
      <c r="H6200" t="b">
        <f>IF('Input and Summary Results'!$J$4="yes",'Data Transformation'!F6200,'Data Transformation'!D6200)</f>
        <v>0</v>
      </c>
      <c r="I6200" t="str">
        <f t="shared" si="319"/>
        <v/>
      </c>
    </row>
    <row r="6201" spans="2:9" x14ac:dyDescent="0.55000000000000004">
      <c r="B6201" t="b">
        <f>IF('Input and Summary Results'!D5783=0,FALSE,'Input and Summary Results'!$B5783)</f>
        <v>0</v>
      </c>
      <c r="C6201" t="b">
        <f>IF(OR(B6201=0,'Input and Summary Results'!D5783=0,'Input and Summary Results'!D5783=""),FALSE,'Input and Summary Results'!$D5783)</f>
        <v>0</v>
      </c>
      <c r="D6201" t="b">
        <f>IF(OR(B6201=0,'Input and Summary Results'!E5783=0),FALSE,'Input and Summary Results'!$E5783)</f>
        <v>0</v>
      </c>
      <c r="E6201" t="b">
        <f t="shared" si="320"/>
        <v>0</v>
      </c>
      <c r="F6201" t="b">
        <f t="shared" si="321"/>
        <v>0</v>
      </c>
      <c r="G6201" t="b">
        <f>IF('Input and Summary Results'!$J$4="yes",IF(C6201=FALSE,FALSE,IF('Data Transformation'!E6201&lt;$R$10,E6201,$R$10)),IF(C6201=FALSE,FALSE,IF(C6201&lt;$R$10,C6201,$R$10)))</f>
        <v>0</v>
      </c>
      <c r="H6201" t="b">
        <f>IF('Input and Summary Results'!$J$4="yes",'Data Transformation'!F6201,'Data Transformation'!D6201)</f>
        <v>0</v>
      </c>
      <c r="I6201" t="str">
        <f t="shared" si="319"/>
        <v/>
      </c>
    </row>
    <row r="6202" spans="2:9" x14ac:dyDescent="0.55000000000000004">
      <c r="B6202" t="b">
        <f>IF('Input and Summary Results'!D5784=0,FALSE,'Input and Summary Results'!$B5784)</f>
        <v>0</v>
      </c>
      <c r="C6202" t="b">
        <f>IF(OR(B6202=0,'Input and Summary Results'!D5784=0,'Input and Summary Results'!D5784=""),FALSE,'Input and Summary Results'!$D5784)</f>
        <v>0</v>
      </c>
      <c r="D6202" t="b">
        <f>IF(OR(B6202=0,'Input and Summary Results'!E5784=0),FALSE,'Input and Summary Results'!$E5784)</f>
        <v>0</v>
      </c>
      <c r="E6202" t="b">
        <f t="shared" si="320"/>
        <v>0</v>
      </c>
      <c r="F6202" t="b">
        <f t="shared" si="321"/>
        <v>0</v>
      </c>
      <c r="G6202" t="b">
        <f>IF('Input and Summary Results'!$J$4="yes",IF(C6202=FALSE,FALSE,IF('Data Transformation'!E6202&lt;$R$10,E6202,$R$10)),IF(C6202=FALSE,FALSE,IF(C6202&lt;$R$10,C6202,$R$10)))</f>
        <v>0</v>
      </c>
      <c r="H6202" t="b">
        <f>IF('Input and Summary Results'!$J$4="yes",'Data Transformation'!F6202,'Data Transformation'!D6202)</f>
        <v>0</v>
      </c>
      <c r="I6202" t="str">
        <f t="shared" si="319"/>
        <v/>
      </c>
    </row>
    <row r="6203" spans="2:9" x14ac:dyDescent="0.55000000000000004">
      <c r="B6203" t="b">
        <f>IF('Input and Summary Results'!D5785=0,FALSE,'Input and Summary Results'!$B5785)</f>
        <v>0</v>
      </c>
      <c r="C6203" t="b">
        <f>IF(OR(B6203=0,'Input and Summary Results'!D5785=0,'Input and Summary Results'!D5785=""),FALSE,'Input and Summary Results'!$D5785)</f>
        <v>0</v>
      </c>
      <c r="D6203" t="b">
        <f>IF(OR(B6203=0,'Input and Summary Results'!E5785=0),FALSE,'Input and Summary Results'!$E5785)</f>
        <v>0</v>
      </c>
      <c r="E6203" t="b">
        <f t="shared" si="320"/>
        <v>0</v>
      </c>
      <c r="F6203" t="b">
        <f t="shared" si="321"/>
        <v>0</v>
      </c>
      <c r="G6203" t="b">
        <f>IF('Input and Summary Results'!$J$4="yes",IF(C6203=FALSE,FALSE,IF('Data Transformation'!E6203&lt;$R$10,E6203,$R$10)),IF(C6203=FALSE,FALSE,IF(C6203&lt;$R$10,C6203,$R$10)))</f>
        <v>0</v>
      </c>
      <c r="H6203" t="b">
        <f>IF('Input and Summary Results'!$J$4="yes",'Data Transformation'!F6203,'Data Transformation'!D6203)</f>
        <v>0</v>
      </c>
      <c r="I6203" t="str">
        <f t="shared" si="319"/>
        <v/>
      </c>
    </row>
    <row r="6204" spans="2:9" x14ac:dyDescent="0.55000000000000004">
      <c r="B6204" t="b">
        <f>IF('Input and Summary Results'!D5786=0,FALSE,'Input and Summary Results'!$B5786)</f>
        <v>0</v>
      </c>
      <c r="C6204" t="b">
        <f>IF(OR(B6204=0,'Input and Summary Results'!D5786=0,'Input and Summary Results'!D5786=""),FALSE,'Input and Summary Results'!$D5786)</f>
        <v>0</v>
      </c>
      <c r="D6204" t="b">
        <f>IF(OR(B6204=0,'Input and Summary Results'!E5786=0),FALSE,'Input and Summary Results'!$E5786)</f>
        <v>0</v>
      </c>
      <c r="E6204" t="b">
        <f t="shared" si="320"/>
        <v>0</v>
      </c>
      <c r="F6204" t="b">
        <f t="shared" si="321"/>
        <v>0</v>
      </c>
      <c r="G6204" t="b">
        <f>IF('Input and Summary Results'!$J$4="yes",IF(C6204=FALSE,FALSE,IF('Data Transformation'!E6204&lt;$R$10,E6204,$R$10)),IF(C6204=FALSE,FALSE,IF(C6204&lt;$R$10,C6204,$R$10)))</f>
        <v>0</v>
      </c>
      <c r="H6204" t="b">
        <f>IF('Input and Summary Results'!$J$4="yes",'Data Transformation'!F6204,'Data Transformation'!D6204)</f>
        <v>0</v>
      </c>
      <c r="I6204" t="str">
        <f t="shared" si="319"/>
        <v/>
      </c>
    </row>
    <row r="6205" spans="2:9" x14ac:dyDescent="0.55000000000000004">
      <c r="B6205" t="b">
        <f>IF('Input and Summary Results'!D5787=0,FALSE,'Input and Summary Results'!$B5787)</f>
        <v>0</v>
      </c>
      <c r="C6205" t="b">
        <f>IF(OR(B6205=0,'Input and Summary Results'!D5787=0,'Input and Summary Results'!D5787=""),FALSE,'Input and Summary Results'!$D5787)</f>
        <v>0</v>
      </c>
      <c r="D6205" t="b">
        <f>IF(OR(B6205=0,'Input and Summary Results'!E5787=0),FALSE,'Input and Summary Results'!$E5787)</f>
        <v>0</v>
      </c>
      <c r="E6205" t="b">
        <f t="shared" si="320"/>
        <v>0</v>
      </c>
      <c r="F6205" t="b">
        <f t="shared" si="321"/>
        <v>0</v>
      </c>
      <c r="G6205" t="b">
        <f>IF('Input and Summary Results'!$J$4="yes",IF(C6205=FALSE,FALSE,IF('Data Transformation'!E6205&lt;$R$10,E6205,$R$10)),IF(C6205=FALSE,FALSE,IF(C6205&lt;$R$10,C6205,$R$10)))</f>
        <v>0</v>
      </c>
      <c r="H6205" t="b">
        <f>IF('Input and Summary Results'!$J$4="yes",'Data Transformation'!F6205,'Data Transformation'!D6205)</f>
        <v>0</v>
      </c>
      <c r="I6205" t="str">
        <f t="shared" si="319"/>
        <v/>
      </c>
    </row>
    <row r="6206" spans="2:9" x14ac:dyDescent="0.55000000000000004">
      <c r="B6206" t="b">
        <f>IF('Input and Summary Results'!D5788=0,FALSE,'Input and Summary Results'!$B5788)</f>
        <v>0</v>
      </c>
      <c r="C6206" t="b">
        <f>IF(OR(B6206=0,'Input and Summary Results'!D5788=0,'Input and Summary Results'!D5788=""),FALSE,'Input and Summary Results'!$D5788)</f>
        <v>0</v>
      </c>
      <c r="D6206" t="b">
        <f>IF(OR(B6206=0,'Input and Summary Results'!E5788=0),FALSE,'Input and Summary Results'!$E5788)</f>
        <v>0</v>
      </c>
      <c r="E6206" t="b">
        <f t="shared" si="320"/>
        <v>0</v>
      </c>
      <c r="F6206" t="b">
        <f t="shared" si="321"/>
        <v>0</v>
      </c>
      <c r="G6206" t="b">
        <f>IF('Input and Summary Results'!$J$4="yes",IF(C6206=FALSE,FALSE,IF('Data Transformation'!E6206&lt;$R$10,E6206,$R$10)),IF(C6206=FALSE,FALSE,IF(C6206&lt;$R$10,C6206,$R$10)))</f>
        <v>0</v>
      </c>
      <c r="H6206" t="b">
        <f>IF('Input and Summary Results'!$J$4="yes",'Data Transformation'!F6206,'Data Transformation'!D6206)</f>
        <v>0</v>
      </c>
      <c r="I6206" t="str">
        <f t="shared" si="319"/>
        <v/>
      </c>
    </row>
    <row r="6207" spans="2:9" x14ac:dyDescent="0.55000000000000004">
      <c r="B6207" t="b">
        <f>IF('Input and Summary Results'!D5789=0,FALSE,'Input and Summary Results'!$B5789)</f>
        <v>0</v>
      </c>
      <c r="C6207" t="b">
        <f>IF(OR(B6207=0,'Input and Summary Results'!D5789=0,'Input and Summary Results'!D5789=""),FALSE,'Input and Summary Results'!$D5789)</f>
        <v>0</v>
      </c>
      <c r="D6207" t="b">
        <f>IF(OR(B6207=0,'Input and Summary Results'!E5789=0),FALSE,'Input and Summary Results'!$E5789)</f>
        <v>0</v>
      </c>
      <c r="E6207" t="b">
        <f t="shared" si="320"/>
        <v>0</v>
      </c>
      <c r="F6207" t="b">
        <f t="shared" si="321"/>
        <v>0</v>
      </c>
      <c r="G6207" t="b">
        <f>IF('Input and Summary Results'!$J$4="yes",IF(C6207=FALSE,FALSE,IF('Data Transformation'!E6207&lt;$R$10,E6207,$R$10)),IF(C6207=FALSE,FALSE,IF(C6207&lt;$R$10,C6207,$R$10)))</f>
        <v>0</v>
      </c>
      <c r="H6207" t="b">
        <f>IF('Input and Summary Results'!$J$4="yes",'Data Transformation'!F6207,'Data Transformation'!D6207)</f>
        <v>0</v>
      </c>
      <c r="I6207" t="str">
        <f t="shared" si="319"/>
        <v/>
      </c>
    </row>
    <row r="6208" spans="2:9" x14ac:dyDescent="0.55000000000000004">
      <c r="B6208" t="b">
        <f>IF('Input and Summary Results'!D5790=0,FALSE,'Input and Summary Results'!$B5790)</f>
        <v>0</v>
      </c>
      <c r="C6208" t="b">
        <f>IF(OR(B6208=0,'Input and Summary Results'!D5790=0,'Input and Summary Results'!D5790=""),FALSE,'Input and Summary Results'!$D5790)</f>
        <v>0</v>
      </c>
      <c r="D6208" t="b">
        <f>IF(OR(B6208=0,'Input and Summary Results'!E5790=0),FALSE,'Input and Summary Results'!$E5790)</f>
        <v>0</v>
      </c>
      <c r="E6208" t="b">
        <f t="shared" si="320"/>
        <v>0</v>
      </c>
      <c r="F6208" t="b">
        <f t="shared" si="321"/>
        <v>0</v>
      </c>
      <c r="G6208" t="b">
        <f>IF('Input and Summary Results'!$J$4="yes",IF(C6208=FALSE,FALSE,IF('Data Transformation'!E6208&lt;$R$10,E6208,$R$10)),IF(C6208=FALSE,FALSE,IF(C6208&lt;$R$10,C6208,$R$10)))</f>
        <v>0</v>
      </c>
      <c r="H6208" t="b">
        <f>IF('Input and Summary Results'!$J$4="yes",'Data Transformation'!F6208,'Data Transformation'!D6208)</f>
        <v>0</v>
      </c>
      <c r="I6208" t="str">
        <f t="shared" si="319"/>
        <v/>
      </c>
    </row>
    <row r="6209" spans="2:9" x14ac:dyDescent="0.55000000000000004">
      <c r="B6209" t="b">
        <f>IF('Input and Summary Results'!D5791=0,FALSE,'Input and Summary Results'!$B5791)</f>
        <v>0</v>
      </c>
      <c r="C6209" t="b">
        <f>IF(OR(B6209=0,'Input and Summary Results'!D5791=0,'Input and Summary Results'!D5791=""),FALSE,'Input and Summary Results'!$D5791)</f>
        <v>0</v>
      </c>
      <c r="D6209" t="b">
        <f>IF(OR(B6209=0,'Input and Summary Results'!E5791=0),FALSE,'Input and Summary Results'!$E5791)</f>
        <v>0</v>
      </c>
      <c r="E6209" t="b">
        <f t="shared" si="320"/>
        <v>0</v>
      </c>
      <c r="F6209" t="b">
        <f t="shared" si="321"/>
        <v>0</v>
      </c>
      <c r="G6209" t="b">
        <f>IF('Input and Summary Results'!$J$4="yes",IF(C6209=FALSE,FALSE,IF('Data Transformation'!E6209&lt;$R$10,E6209,$R$10)),IF(C6209=FALSE,FALSE,IF(C6209&lt;$R$10,C6209,$R$10)))</f>
        <v>0</v>
      </c>
      <c r="H6209" t="b">
        <f>IF('Input and Summary Results'!$J$4="yes",'Data Transformation'!F6209,'Data Transformation'!D6209)</f>
        <v>0</v>
      </c>
      <c r="I6209" t="str">
        <f t="shared" si="319"/>
        <v/>
      </c>
    </row>
    <row r="6210" spans="2:9" x14ac:dyDescent="0.55000000000000004">
      <c r="B6210" t="b">
        <f>IF('Input and Summary Results'!D5792=0,FALSE,'Input and Summary Results'!$B5792)</f>
        <v>0</v>
      </c>
      <c r="C6210" t="b">
        <f>IF(OR(B6210=0,'Input and Summary Results'!D5792=0,'Input and Summary Results'!D5792=""),FALSE,'Input and Summary Results'!$D5792)</f>
        <v>0</v>
      </c>
      <c r="D6210" t="b">
        <f>IF(OR(B6210=0,'Input and Summary Results'!E5792=0),FALSE,'Input and Summary Results'!$E5792)</f>
        <v>0</v>
      </c>
      <c r="E6210" t="b">
        <f t="shared" si="320"/>
        <v>0</v>
      </c>
      <c r="F6210" t="b">
        <f t="shared" si="321"/>
        <v>0</v>
      </c>
      <c r="G6210" t="b">
        <f>IF('Input and Summary Results'!$J$4="yes",IF(C6210=FALSE,FALSE,IF('Data Transformation'!E6210&lt;$R$10,E6210,$R$10)),IF(C6210=FALSE,FALSE,IF(C6210&lt;$R$10,C6210,$R$10)))</f>
        <v>0</v>
      </c>
      <c r="H6210" t="b">
        <f>IF('Input and Summary Results'!$J$4="yes",'Data Transformation'!F6210,'Data Transformation'!D6210)</f>
        <v>0</v>
      </c>
      <c r="I6210" t="str">
        <f t="shared" si="319"/>
        <v/>
      </c>
    </row>
    <row r="6211" spans="2:9" x14ac:dyDescent="0.55000000000000004">
      <c r="B6211" t="b">
        <f>IF('Input and Summary Results'!D5793=0,FALSE,'Input and Summary Results'!$B5793)</f>
        <v>0</v>
      </c>
      <c r="C6211" t="b">
        <f>IF(OR(B6211=0,'Input and Summary Results'!D5793=0,'Input and Summary Results'!D5793=""),FALSE,'Input and Summary Results'!$D5793)</f>
        <v>0</v>
      </c>
      <c r="D6211" t="b">
        <f>IF(OR(B6211=0,'Input and Summary Results'!E5793=0),FALSE,'Input and Summary Results'!$E5793)</f>
        <v>0</v>
      </c>
      <c r="E6211" t="b">
        <f t="shared" si="320"/>
        <v>0</v>
      </c>
      <c r="F6211" t="b">
        <f t="shared" si="321"/>
        <v>0</v>
      </c>
      <c r="G6211" t="b">
        <f>IF('Input and Summary Results'!$J$4="yes",IF(C6211=FALSE,FALSE,IF('Data Transformation'!E6211&lt;$R$10,E6211,$R$10)),IF(C6211=FALSE,FALSE,IF(C6211&lt;$R$10,C6211,$R$10)))</f>
        <v>0</v>
      </c>
      <c r="H6211" t="b">
        <f>IF('Input and Summary Results'!$J$4="yes",'Data Transformation'!F6211,'Data Transformation'!D6211)</f>
        <v>0</v>
      </c>
      <c r="I6211" t="str">
        <f t="shared" si="319"/>
        <v/>
      </c>
    </row>
    <row r="6212" spans="2:9" x14ac:dyDescent="0.55000000000000004">
      <c r="B6212" t="b">
        <f>IF('Input and Summary Results'!D5794=0,FALSE,'Input and Summary Results'!$B5794)</f>
        <v>0</v>
      </c>
      <c r="C6212" t="b">
        <f>IF(OR(B6212=0,'Input and Summary Results'!D5794=0,'Input and Summary Results'!D5794=""),FALSE,'Input and Summary Results'!$D5794)</f>
        <v>0</v>
      </c>
      <c r="D6212" t="b">
        <f>IF(OR(B6212=0,'Input and Summary Results'!E5794=0),FALSE,'Input and Summary Results'!$E5794)</f>
        <v>0</v>
      </c>
      <c r="E6212" t="b">
        <f t="shared" si="320"/>
        <v>0</v>
      </c>
      <c r="F6212" t="b">
        <f t="shared" si="321"/>
        <v>0</v>
      </c>
      <c r="G6212" t="b">
        <f>IF('Input and Summary Results'!$J$4="yes",IF(C6212=FALSE,FALSE,IF('Data Transformation'!E6212&lt;$R$10,E6212,$R$10)),IF(C6212=FALSE,FALSE,IF(C6212&lt;$R$10,C6212,$R$10)))</f>
        <v>0</v>
      </c>
      <c r="H6212" t="b">
        <f>IF('Input and Summary Results'!$J$4="yes",'Data Transformation'!F6212,'Data Transformation'!D6212)</f>
        <v>0</v>
      </c>
      <c r="I6212" t="str">
        <f t="shared" si="319"/>
        <v/>
      </c>
    </row>
    <row r="6213" spans="2:9" x14ac:dyDescent="0.55000000000000004">
      <c r="B6213" t="b">
        <f>IF('Input and Summary Results'!D5795=0,FALSE,'Input and Summary Results'!$B5795)</f>
        <v>0</v>
      </c>
      <c r="C6213" t="b">
        <f>IF(OR(B6213=0,'Input and Summary Results'!D5795=0,'Input and Summary Results'!D5795=""),FALSE,'Input and Summary Results'!$D5795)</f>
        <v>0</v>
      </c>
      <c r="D6213" t="b">
        <f>IF(OR(B6213=0,'Input and Summary Results'!E5795=0),FALSE,'Input and Summary Results'!$E5795)</f>
        <v>0</v>
      </c>
      <c r="E6213" t="b">
        <f t="shared" si="320"/>
        <v>0</v>
      </c>
      <c r="F6213" t="b">
        <f t="shared" si="321"/>
        <v>0</v>
      </c>
      <c r="G6213" t="b">
        <f>IF('Input and Summary Results'!$J$4="yes",IF(C6213=FALSE,FALSE,IF('Data Transformation'!E6213&lt;$R$10,E6213,$R$10)),IF(C6213=FALSE,FALSE,IF(C6213&lt;$R$10,C6213,$R$10)))</f>
        <v>0</v>
      </c>
      <c r="H6213" t="b">
        <f>IF('Input and Summary Results'!$J$4="yes",'Data Transformation'!F6213,'Data Transformation'!D6213)</f>
        <v>0</v>
      </c>
      <c r="I6213" t="str">
        <f t="shared" ref="I6213:I6276" si="322">IF(G6213=FALSE,"",B6213)</f>
        <v/>
      </c>
    </row>
    <row r="6214" spans="2:9" x14ac:dyDescent="0.55000000000000004">
      <c r="B6214" t="b">
        <f>IF('Input and Summary Results'!D5796=0,FALSE,'Input and Summary Results'!$B5796)</f>
        <v>0</v>
      </c>
      <c r="C6214" t="b">
        <f>IF(OR(B6214=0,'Input and Summary Results'!D5796=0,'Input and Summary Results'!D5796=""),FALSE,'Input and Summary Results'!$D5796)</f>
        <v>0</v>
      </c>
      <c r="D6214" t="b">
        <f>IF(OR(B6214=0,'Input and Summary Results'!E5796=0),FALSE,'Input and Summary Results'!$E5796)</f>
        <v>0</v>
      </c>
      <c r="E6214" t="b">
        <f t="shared" si="320"/>
        <v>0</v>
      </c>
      <c r="F6214" t="b">
        <f t="shared" si="321"/>
        <v>0</v>
      </c>
      <c r="G6214" t="b">
        <f>IF('Input and Summary Results'!$J$4="yes",IF(C6214=FALSE,FALSE,IF('Data Transformation'!E6214&lt;$R$10,E6214,$R$10)),IF(C6214=FALSE,FALSE,IF(C6214&lt;$R$10,C6214,$R$10)))</f>
        <v>0</v>
      </c>
      <c r="H6214" t="b">
        <f>IF('Input and Summary Results'!$J$4="yes",'Data Transformation'!F6214,'Data Transformation'!D6214)</f>
        <v>0</v>
      </c>
      <c r="I6214" t="str">
        <f t="shared" si="322"/>
        <v/>
      </c>
    </row>
    <row r="6215" spans="2:9" x14ac:dyDescent="0.55000000000000004">
      <c r="B6215" t="b">
        <f>IF('Input and Summary Results'!D5797=0,FALSE,'Input and Summary Results'!$B5797)</f>
        <v>0</v>
      </c>
      <c r="C6215" t="b">
        <f>IF(OR(B6215=0,'Input and Summary Results'!D5797=0,'Input and Summary Results'!D5797=""),FALSE,'Input and Summary Results'!$D5797)</f>
        <v>0</v>
      </c>
      <c r="D6215" t="b">
        <f>IF(OR(B6215=0,'Input and Summary Results'!E5797=0),FALSE,'Input and Summary Results'!$E5797)</f>
        <v>0</v>
      </c>
      <c r="E6215" t="b">
        <f t="shared" si="320"/>
        <v>0</v>
      </c>
      <c r="F6215" t="b">
        <f t="shared" si="321"/>
        <v>0</v>
      </c>
      <c r="G6215" t="b">
        <f>IF('Input and Summary Results'!$J$4="yes",IF(C6215=FALSE,FALSE,IF('Data Transformation'!E6215&lt;$R$10,E6215,$R$10)),IF(C6215=FALSE,FALSE,IF(C6215&lt;$R$10,C6215,$R$10)))</f>
        <v>0</v>
      </c>
      <c r="H6215" t="b">
        <f>IF('Input and Summary Results'!$J$4="yes",'Data Transformation'!F6215,'Data Transformation'!D6215)</f>
        <v>0</v>
      </c>
      <c r="I6215" t="str">
        <f t="shared" si="322"/>
        <v/>
      </c>
    </row>
    <row r="6216" spans="2:9" x14ac:dyDescent="0.55000000000000004">
      <c r="B6216" t="b">
        <f>IF('Input and Summary Results'!D5798=0,FALSE,'Input and Summary Results'!$B5798)</f>
        <v>0</v>
      </c>
      <c r="C6216" t="b">
        <f>IF(OR(B6216=0,'Input and Summary Results'!D5798=0,'Input and Summary Results'!D5798=""),FALSE,'Input and Summary Results'!$D5798)</f>
        <v>0</v>
      </c>
      <c r="D6216" t="b">
        <f>IF(OR(B6216=0,'Input and Summary Results'!E5798=0),FALSE,'Input and Summary Results'!$E5798)</f>
        <v>0</v>
      </c>
      <c r="E6216" t="b">
        <f t="shared" si="320"/>
        <v>0</v>
      </c>
      <c r="F6216" t="b">
        <f t="shared" si="321"/>
        <v>0</v>
      </c>
      <c r="G6216" t="b">
        <f>IF('Input and Summary Results'!$J$4="yes",IF(C6216=FALSE,FALSE,IF('Data Transformation'!E6216&lt;$R$10,E6216,$R$10)),IF(C6216=FALSE,FALSE,IF(C6216&lt;$R$10,C6216,$R$10)))</f>
        <v>0</v>
      </c>
      <c r="H6216" t="b">
        <f>IF('Input and Summary Results'!$J$4="yes",'Data Transformation'!F6216,'Data Transformation'!D6216)</f>
        <v>0</v>
      </c>
      <c r="I6216" t="str">
        <f t="shared" si="322"/>
        <v/>
      </c>
    </row>
    <row r="6217" spans="2:9" x14ac:dyDescent="0.55000000000000004">
      <c r="B6217" t="b">
        <f>IF('Input and Summary Results'!D5799=0,FALSE,'Input and Summary Results'!$B5799)</f>
        <v>0</v>
      </c>
      <c r="C6217" t="b">
        <f>IF(OR(B6217=0,'Input and Summary Results'!D5799=0,'Input and Summary Results'!D5799=""),FALSE,'Input and Summary Results'!$D5799)</f>
        <v>0</v>
      </c>
      <c r="D6217" t="b">
        <f>IF(OR(B6217=0,'Input and Summary Results'!E5799=0),FALSE,'Input and Summary Results'!$E5799)</f>
        <v>0</v>
      </c>
      <c r="E6217" t="b">
        <f t="shared" si="320"/>
        <v>0</v>
      </c>
      <c r="F6217" t="b">
        <f t="shared" si="321"/>
        <v>0</v>
      </c>
      <c r="G6217" t="b">
        <f>IF('Input and Summary Results'!$J$4="yes",IF(C6217=FALSE,FALSE,IF('Data Transformation'!E6217&lt;$R$10,E6217,$R$10)),IF(C6217=FALSE,FALSE,IF(C6217&lt;$R$10,C6217,$R$10)))</f>
        <v>0</v>
      </c>
      <c r="H6217" t="b">
        <f>IF('Input and Summary Results'!$J$4="yes",'Data Transformation'!F6217,'Data Transformation'!D6217)</f>
        <v>0</v>
      </c>
      <c r="I6217" t="str">
        <f t="shared" si="322"/>
        <v/>
      </c>
    </row>
    <row r="6218" spans="2:9" x14ac:dyDescent="0.55000000000000004">
      <c r="B6218" t="b">
        <f>IF('Input and Summary Results'!D5800=0,FALSE,'Input and Summary Results'!$B5800)</f>
        <v>0</v>
      </c>
      <c r="C6218" t="b">
        <f>IF(OR(B6218=0,'Input and Summary Results'!D5800=0,'Input and Summary Results'!D5800=""),FALSE,'Input and Summary Results'!$D5800)</f>
        <v>0</v>
      </c>
      <c r="D6218" t="b">
        <f>IF(OR(B6218=0,'Input and Summary Results'!E5800=0),FALSE,'Input and Summary Results'!$E5800)</f>
        <v>0</v>
      </c>
      <c r="E6218" t="b">
        <f t="shared" si="320"/>
        <v>0</v>
      </c>
      <c r="F6218" t="b">
        <f t="shared" si="321"/>
        <v>0</v>
      </c>
      <c r="G6218" t="b">
        <f>IF('Input and Summary Results'!$J$4="yes",IF(C6218=FALSE,FALSE,IF('Data Transformation'!E6218&lt;$R$10,E6218,$R$10)),IF(C6218=FALSE,FALSE,IF(C6218&lt;$R$10,C6218,$R$10)))</f>
        <v>0</v>
      </c>
      <c r="H6218" t="b">
        <f>IF('Input and Summary Results'!$J$4="yes",'Data Transformation'!F6218,'Data Transformation'!D6218)</f>
        <v>0</v>
      </c>
      <c r="I6218" t="str">
        <f t="shared" si="322"/>
        <v/>
      </c>
    </row>
    <row r="6219" spans="2:9" x14ac:dyDescent="0.55000000000000004">
      <c r="B6219" t="b">
        <f>IF('Input and Summary Results'!D5801=0,FALSE,'Input and Summary Results'!$B5801)</f>
        <v>0</v>
      </c>
      <c r="C6219" t="b">
        <f>IF(OR(B6219=0,'Input and Summary Results'!D5801=0,'Input and Summary Results'!D5801=""),FALSE,'Input and Summary Results'!$D5801)</f>
        <v>0</v>
      </c>
      <c r="D6219" t="b">
        <f>IF(OR(B6219=0,'Input and Summary Results'!E5801=0),FALSE,'Input and Summary Results'!$E5801)</f>
        <v>0</v>
      </c>
      <c r="E6219" t="b">
        <f t="shared" si="320"/>
        <v>0</v>
      </c>
      <c r="F6219" t="b">
        <f t="shared" si="321"/>
        <v>0</v>
      </c>
      <c r="G6219" t="b">
        <f>IF('Input and Summary Results'!$J$4="yes",IF(C6219=FALSE,FALSE,IF('Data Transformation'!E6219&lt;$R$10,E6219,$R$10)),IF(C6219=FALSE,FALSE,IF(C6219&lt;$R$10,C6219,$R$10)))</f>
        <v>0</v>
      </c>
      <c r="H6219" t="b">
        <f>IF('Input and Summary Results'!$J$4="yes",'Data Transformation'!F6219,'Data Transformation'!D6219)</f>
        <v>0</v>
      </c>
      <c r="I6219" t="str">
        <f t="shared" si="322"/>
        <v/>
      </c>
    </row>
    <row r="6220" spans="2:9" x14ac:dyDescent="0.55000000000000004">
      <c r="B6220" t="b">
        <f>IF('Input and Summary Results'!D5802=0,FALSE,'Input and Summary Results'!$B5802)</f>
        <v>0</v>
      </c>
      <c r="C6220" t="b">
        <f>IF(OR(B6220=0,'Input and Summary Results'!D5802=0,'Input and Summary Results'!D5802=""),FALSE,'Input and Summary Results'!$D5802)</f>
        <v>0</v>
      </c>
      <c r="D6220" t="b">
        <f>IF(OR(B6220=0,'Input and Summary Results'!E5802=0),FALSE,'Input and Summary Results'!$E5802)</f>
        <v>0</v>
      </c>
      <c r="E6220" t="b">
        <f t="shared" si="320"/>
        <v>0</v>
      </c>
      <c r="F6220" t="b">
        <f t="shared" si="321"/>
        <v>0</v>
      </c>
      <c r="G6220" t="b">
        <f>IF('Input and Summary Results'!$J$4="yes",IF(C6220=FALSE,FALSE,IF('Data Transformation'!E6220&lt;$R$10,E6220,$R$10)),IF(C6220=FALSE,FALSE,IF(C6220&lt;$R$10,C6220,$R$10)))</f>
        <v>0</v>
      </c>
      <c r="H6220" t="b">
        <f>IF('Input and Summary Results'!$J$4="yes",'Data Transformation'!F6220,'Data Transformation'!D6220)</f>
        <v>0</v>
      </c>
      <c r="I6220" t="str">
        <f t="shared" si="322"/>
        <v/>
      </c>
    </row>
    <row r="6221" spans="2:9" x14ac:dyDescent="0.55000000000000004">
      <c r="B6221" t="b">
        <f>IF('Input and Summary Results'!D5803=0,FALSE,'Input and Summary Results'!$B5803)</f>
        <v>0</v>
      </c>
      <c r="C6221" t="b">
        <f>IF(OR(B6221=0,'Input and Summary Results'!D5803=0,'Input and Summary Results'!D5803=""),FALSE,'Input and Summary Results'!$D5803)</f>
        <v>0</v>
      </c>
      <c r="D6221" t="b">
        <f>IF(OR(B6221=0,'Input and Summary Results'!E5803=0),FALSE,'Input and Summary Results'!$E5803)</f>
        <v>0</v>
      </c>
      <c r="E6221" t="b">
        <f t="shared" si="320"/>
        <v>0</v>
      </c>
      <c r="F6221" t="b">
        <f t="shared" si="321"/>
        <v>0</v>
      </c>
      <c r="G6221" t="b">
        <f>IF('Input and Summary Results'!$J$4="yes",IF(C6221=FALSE,FALSE,IF('Data Transformation'!E6221&lt;$R$10,E6221,$R$10)),IF(C6221=FALSE,FALSE,IF(C6221&lt;$R$10,C6221,$R$10)))</f>
        <v>0</v>
      </c>
      <c r="H6221" t="b">
        <f>IF('Input and Summary Results'!$J$4="yes",'Data Transformation'!F6221,'Data Transformation'!D6221)</f>
        <v>0</v>
      </c>
      <c r="I6221" t="str">
        <f t="shared" si="322"/>
        <v/>
      </c>
    </row>
    <row r="6222" spans="2:9" x14ac:dyDescent="0.55000000000000004">
      <c r="B6222" t="b">
        <f>IF('Input and Summary Results'!D5804=0,FALSE,'Input and Summary Results'!$B5804)</f>
        <v>0</v>
      </c>
      <c r="C6222" t="b">
        <f>IF(OR(B6222=0,'Input and Summary Results'!D5804=0,'Input and Summary Results'!D5804=""),FALSE,'Input and Summary Results'!$D5804)</f>
        <v>0</v>
      </c>
      <c r="D6222" t="b">
        <f>IF(OR(B6222=0,'Input and Summary Results'!E5804=0),FALSE,'Input and Summary Results'!$E5804)</f>
        <v>0</v>
      </c>
      <c r="E6222" t="b">
        <f t="shared" si="320"/>
        <v>0</v>
      </c>
      <c r="F6222" t="b">
        <f t="shared" si="321"/>
        <v>0</v>
      </c>
      <c r="G6222" t="b">
        <f>IF('Input and Summary Results'!$J$4="yes",IF(C6222=FALSE,FALSE,IF('Data Transformation'!E6222&lt;$R$10,E6222,$R$10)),IF(C6222=FALSE,FALSE,IF(C6222&lt;$R$10,C6222,$R$10)))</f>
        <v>0</v>
      </c>
      <c r="H6222" t="b">
        <f>IF('Input and Summary Results'!$J$4="yes",'Data Transformation'!F6222,'Data Transformation'!D6222)</f>
        <v>0</v>
      </c>
      <c r="I6222" t="str">
        <f t="shared" si="322"/>
        <v/>
      </c>
    </row>
    <row r="6223" spans="2:9" x14ac:dyDescent="0.55000000000000004">
      <c r="B6223" t="b">
        <f>IF('Input and Summary Results'!D5805=0,FALSE,'Input and Summary Results'!$B5805)</f>
        <v>0</v>
      </c>
      <c r="C6223" t="b">
        <f>IF(OR(B6223=0,'Input and Summary Results'!D5805=0,'Input and Summary Results'!D5805=""),FALSE,'Input and Summary Results'!$D5805)</f>
        <v>0</v>
      </c>
      <c r="D6223" t="b">
        <f>IF(OR(B6223=0,'Input and Summary Results'!E5805=0),FALSE,'Input and Summary Results'!$E5805)</f>
        <v>0</v>
      </c>
      <c r="E6223" t="b">
        <f t="shared" si="320"/>
        <v>0</v>
      </c>
      <c r="F6223" t="b">
        <f t="shared" si="321"/>
        <v>0</v>
      </c>
      <c r="G6223" t="b">
        <f>IF('Input and Summary Results'!$J$4="yes",IF(C6223=FALSE,FALSE,IF('Data Transformation'!E6223&lt;$R$10,E6223,$R$10)),IF(C6223=FALSE,FALSE,IF(C6223&lt;$R$10,C6223,$R$10)))</f>
        <v>0</v>
      </c>
      <c r="H6223" t="b">
        <f>IF('Input and Summary Results'!$J$4="yes",'Data Transformation'!F6223,'Data Transformation'!D6223)</f>
        <v>0</v>
      </c>
      <c r="I6223" t="str">
        <f t="shared" si="322"/>
        <v/>
      </c>
    </row>
    <row r="6224" spans="2:9" x14ac:dyDescent="0.55000000000000004">
      <c r="B6224" t="b">
        <f>IF('Input and Summary Results'!D5806=0,FALSE,'Input and Summary Results'!$B5806)</f>
        <v>0</v>
      </c>
      <c r="C6224" t="b">
        <f>IF(OR(B6224=0,'Input and Summary Results'!D5806=0,'Input and Summary Results'!D5806=""),FALSE,'Input and Summary Results'!$D5806)</f>
        <v>0</v>
      </c>
      <c r="D6224" t="b">
        <f>IF(OR(B6224=0,'Input and Summary Results'!E5806=0),FALSE,'Input and Summary Results'!$E5806)</f>
        <v>0</v>
      </c>
      <c r="E6224" t="b">
        <f t="shared" si="320"/>
        <v>0</v>
      </c>
      <c r="F6224" t="b">
        <f t="shared" si="321"/>
        <v>0</v>
      </c>
      <c r="G6224" t="b">
        <f>IF('Input and Summary Results'!$J$4="yes",IF(C6224=FALSE,FALSE,IF('Data Transformation'!E6224&lt;$R$10,E6224,$R$10)),IF(C6224=FALSE,FALSE,IF(C6224&lt;$R$10,C6224,$R$10)))</f>
        <v>0</v>
      </c>
      <c r="H6224" t="b">
        <f>IF('Input and Summary Results'!$J$4="yes",'Data Transformation'!F6224,'Data Transformation'!D6224)</f>
        <v>0</v>
      </c>
      <c r="I6224" t="str">
        <f t="shared" si="322"/>
        <v/>
      </c>
    </row>
    <row r="6225" spans="2:9" x14ac:dyDescent="0.55000000000000004">
      <c r="B6225" t="b">
        <f>IF('Input and Summary Results'!D5807=0,FALSE,'Input and Summary Results'!$B5807)</f>
        <v>0</v>
      </c>
      <c r="C6225" t="b">
        <f>IF(OR(B6225=0,'Input and Summary Results'!D5807=0,'Input and Summary Results'!D5807=""),FALSE,'Input and Summary Results'!$D5807)</f>
        <v>0</v>
      </c>
      <c r="D6225" t="b">
        <f>IF(OR(B6225=0,'Input and Summary Results'!E5807=0),FALSE,'Input and Summary Results'!$E5807)</f>
        <v>0</v>
      </c>
      <c r="E6225" t="b">
        <f t="shared" si="320"/>
        <v>0</v>
      </c>
      <c r="F6225" t="b">
        <f t="shared" si="321"/>
        <v>0</v>
      </c>
      <c r="G6225" t="b">
        <f>IF('Input and Summary Results'!$J$4="yes",IF(C6225=FALSE,FALSE,IF('Data Transformation'!E6225&lt;$R$10,E6225,$R$10)),IF(C6225=FALSE,FALSE,IF(C6225&lt;$R$10,C6225,$R$10)))</f>
        <v>0</v>
      </c>
      <c r="H6225" t="b">
        <f>IF('Input and Summary Results'!$J$4="yes",'Data Transformation'!F6225,'Data Transformation'!D6225)</f>
        <v>0</v>
      </c>
      <c r="I6225" t="str">
        <f t="shared" si="322"/>
        <v/>
      </c>
    </row>
    <row r="6226" spans="2:9" x14ac:dyDescent="0.55000000000000004">
      <c r="B6226" t="b">
        <f>IF('Input and Summary Results'!D5808=0,FALSE,'Input and Summary Results'!$B5808)</f>
        <v>0</v>
      </c>
      <c r="C6226" t="b">
        <f>IF(OR(B6226=0,'Input and Summary Results'!D5808=0,'Input and Summary Results'!D5808=""),FALSE,'Input and Summary Results'!$D5808)</f>
        <v>0</v>
      </c>
      <c r="D6226" t="b">
        <f>IF(OR(B6226=0,'Input and Summary Results'!E5808=0),FALSE,'Input and Summary Results'!$E5808)</f>
        <v>0</v>
      </c>
      <c r="E6226" t="b">
        <f t="shared" si="320"/>
        <v>0</v>
      </c>
      <c r="F6226" t="b">
        <f t="shared" si="321"/>
        <v>0</v>
      </c>
      <c r="G6226" t="b">
        <f>IF('Input and Summary Results'!$J$4="yes",IF(C6226=FALSE,FALSE,IF('Data Transformation'!E6226&lt;$R$10,E6226,$R$10)),IF(C6226=FALSE,FALSE,IF(C6226&lt;$R$10,C6226,$R$10)))</f>
        <v>0</v>
      </c>
      <c r="H6226" t="b">
        <f>IF('Input and Summary Results'!$J$4="yes",'Data Transformation'!F6226,'Data Transformation'!D6226)</f>
        <v>0</v>
      </c>
      <c r="I6226" t="str">
        <f t="shared" si="322"/>
        <v/>
      </c>
    </row>
    <row r="6227" spans="2:9" x14ac:dyDescent="0.55000000000000004">
      <c r="B6227" t="b">
        <f>IF('Input and Summary Results'!D5809=0,FALSE,'Input and Summary Results'!$B5809)</f>
        <v>0</v>
      </c>
      <c r="C6227" t="b">
        <f>IF(OR(B6227=0,'Input and Summary Results'!D5809=0,'Input and Summary Results'!D5809=""),FALSE,'Input and Summary Results'!$D5809)</f>
        <v>0</v>
      </c>
      <c r="D6227" t="b">
        <f>IF(OR(B6227=0,'Input and Summary Results'!E5809=0),FALSE,'Input and Summary Results'!$E5809)</f>
        <v>0</v>
      </c>
      <c r="E6227" t="b">
        <f t="shared" si="320"/>
        <v>0</v>
      </c>
      <c r="F6227" t="b">
        <f t="shared" si="321"/>
        <v>0</v>
      </c>
      <c r="G6227" t="b">
        <f>IF('Input and Summary Results'!$J$4="yes",IF(C6227=FALSE,FALSE,IF('Data Transformation'!E6227&lt;$R$10,E6227,$R$10)),IF(C6227=FALSE,FALSE,IF(C6227&lt;$R$10,C6227,$R$10)))</f>
        <v>0</v>
      </c>
      <c r="H6227" t="b">
        <f>IF('Input and Summary Results'!$J$4="yes",'Data Transformation'!F6227,'Data Transformation'!D6227)</f>
        <v>0</v>
      </c>
      <c r="I6227" t="str">
        <f t="shared" si="322"/>
        <v/>
      </c>
    </row>
    <row r="6228" spans="2:9" x14ac:dyDescent="0.55000000000000004">
      <c r="B6228" t="b">
        <f>IF('Input and Summary Results'!D5810=0,FALSE,'Input and Summary Results'!$B5810)</f>
        <v>0</v>
      </c>
      <c r="C6228" t="b">
        <f>IF(OR(B6228=0,'Input and Summary Results'!D5810=0,'Input and Summary Results'!D5810=""),FALSE,'Input and Summary Results'!$D5810)</f>
        <v>0</v>
      </c>
      <c r="D6228" t="b">
        <f>IF(OR(B6228=0,'Input and Summary Results'!E5810=0),FALSE,'Input and Summary Results'!$E5810)</f>
        <v>0</v>
      </c>
      <c r="E6228" t="b">
        <f t="shared" si="320"/>
        <v>0</v>
      </c>
      <c r="F6228" t="b">
        <f t="shared" si="321"/>
        <v>0</v>
      </c>
      <c r="G6228" t="b">
        <f>IF('Input and Summary Results'!$J$4="yes",IF(C6228=FALSE,FALSE,IF('Data Transformation'!E6228&lt;$R$10,E6228,$R$10)),IF(C6228=FALSE,FALSE,IF(C6228&lt;$R$10,C6228,$R$10)))</f>
        <v>0</v>
      </c>
      <c r="H6228" t="b">
        <f>IF('Input and Summary Results'!$J$4="yes",'Data Transformation'!F6228,'Data Transformation'!D6228)</f>
        <v>0</v>
      </c>
      <c r="I6228" t="str">
        <f t="shared" si="322"/>
        <v/>
      </c>
    </row>
    <row r="6229" spans="2:9" x14ac:dyDescent="0.55000000000000004">
      <c r="B6229" t="b">
        <f>IF('Input and Summary Results'!D5811=0,FALSE,'Input and Summary Results'!$B5811)</f>
        <v>0</v>
      </c>
      <c r="C6229" t="b">
        <f>IF(OR(B6229=0,'Input and Summary Results'!D5811=0,'Input and Summary Results'!D5811=""),FALSE,'Input and Summary Results'!$D5811)</f>
        <v>0</v>
      </c>
      <c r="D6229" t="b">
        <f>IF(OR(B6229=0,'Input and Summary Results'!E5811=0),FALSE,'Input and Summary Results'!$E5811)</f>
        <v>0</v>
      </c>
      <c r="E6229" t="b">
        <f t="shared" si="320"/>
        <v>0</v>
      </c>
      <c r="F6229" t="b">
        <f t="shared" si="321"/>
        <v>0</v>
      </c>
      <c r="G6229" t="b">
        <f>IF('Input and Summary Results'!$J$4="yes",IF(C6229=FALSE,FALSE,IF('Data Transformation'!E6229&lt;$R$10,E6229,$R$10)),IF(C6229=FALSE,FALSE,IF(C6229&lt;$R$10,C6229,$R$10)))</f>
        <v>0</v>
      </c>
      <c r="H6229" t="b">
        <f>IF('Input and Summary Results'!$J$4="yes",'Data Transformation'!F6229,'Data Transformation'!D6229)</f>
        <v>0</v>
      </c>
      <c r="I6229" t="str">
        <f t="shared" si="322"/>
        <v/>
      </c>
    </row>
    <row r="6230" spans="2:9" x14ac:dyDescent="0.55000000000000004">
      <c r="B6230" t="b">
        <f>IF('Input and Summary Results'!D5812=0,FALSE,'Input and Summary Results'!$B5812)</f>
        <v>0</v>
      </c>
      <c r="C6230" t="b">
        <f>IF(OR(B6230=0,'Input and Summary Results'!D5812=0,'Input and Summary Results'!D5812=""),FALSE,'Input and Summary Results'!$D5812)</f>
        <v>0</v>
      </c>
      <c r="D6230" t="b">
        <f>IF(OR(B6230=0,'Input and Summary Results'!E5812=0),FALSE,'Input and Summary Results'!$E5812)</f>
        <v>0</v>
      </c>
      <c r="E6230" t="b">
        <f t="shared" si="320"/>
        <v>0</v>
      </c>
      <c r="F6230" t="b">
        <f t="shared" si="321"/>
        <v>0</v>
      </c>
      <c r="G6230" t="b">
        <f>IF('Input and Summary Results'!$J$4="yes",IF(C6230=FALSE,FALSE,IF('Data Transformation'!E6230&lt;$R$10,E6230,$R$10)),IF(C6230=FALSE,FALSE,IF(C6230&lt;$R$10,C6230,$R$10)))</f>
        <v>0</v>
      </c>
      <c r="H6230" t="b">
        <f>IF('Input and Summary Results'!$J$4="yes",'Data Transformation'!F6230,'Data Transformation'!D6230)</f>
        <v>0</v>
      </c>
      <c r="I6230" t="str">
        <f t="shared" si="322"/>
        <v/>
      </c>
    </row>
    <row r="6231" spans="2:9" x14ac:dyDescent="0.55000000000000004">
      <c r="B6231" t="b">
        <f>IF('Input and Summary Results'!D5813=0,FALSE,'Input and Summary Results'!$B5813)</f>
        <v>0</v>
      </c>
      <c r="C6231" t="b">
        <f>IF(OR(B6231=0,'Input and Summary Results'!D5813=0,'Input and Summary Results'!D5813=""),FALSE,'Input and Summary Results'!$D5813)</f>
        <v>0</v>
      </c>
      <c r="D6231" t="b">
        <f>IF(OR(B6231=0,'Input and Summary Results'!E5813=0),FALSE,'Input and Summary Results'!$E5813)</f>
        <v>0</v>
      </c>
      <c r="E6231" t="b">
        <f t="shared" si="320"/>
        <v>0</v>
      </c>
      <c r="F6231" t="b">
        <f t="shared" si="321"/>
        <v>0</v>
      </c>
      <c r="G6231" t="b">
        <f>IF('Input and Summary Results'!$J$4="yes",IF(C6231=FALSE,FALSE,IF('Data Transformation'!E6231&lt;$R$10,E6231,$R$10)),IF(C6231=FALSE,FALSE,IF(C6231&lt;$R$10,C6231,$R$10)))</f>
        <v>0</v>
      </c>
      <c r="H6231" t="b">
        <f>IF('Input and Summary Results'!$J$4="yes",'Data Transformation'!F6231,'Data Transformation'!D6231)</f>
        <v>0</v>
      </c>
      <c r="I6231" t="str">
        <f t="shared" si="322"/>
        <v/>
      </c>
    </row>
    <row r="6232" spans="2:9" x14ac:dyDescent="0.55000000000000004">
      <c r="B6232" t="b">
        <f>IF('Input and Summary Results'!D5814=0,FALSE,'Input and Summary Results'!$B5814)</f>
        <v>0</v>
      </c>
      <c r="C6232" t="b">
        <f>IF(OR(B6232=0,'Input and Summary Results'!D5814=0,'Input and Summary Results'!D5814=""),FALSE,'Input and Summary Results'!$D5814)</f>
        <v>0</v>
      </c>
      <c r="D6232" t="b">
        <f>IF(OR(B6232=0,'Input and Summary Results'!E5814=0),FALSE,'Input and Summary Results'!$E5814)</f>
        <v>0</v>
      </c>
      <c r="E6232" t="b">
        <f t="shared" si="320"/>
        <v>0</v>
      </c>
      <c r="F6232" t="b">
        <f t="shared" si="321"/>
        <v>0</v>
      </c>
      <c r="G6232" t="b">
        <f>IF('Input and Summary Results'!$J$4="yes",IF(C6232=FALSE,FALSE,IF('Data Transformation'!E6232&lt;$R$10,E6232,$R$10)),IF(C6232=FALSE,FALSE,IF(C6232&lt;$R$10,C6232,$R$10)))</f>
        <v>0</v>
      </c>
      <c r="H6232" t="b">
        <f>IF('Input and Summary Results'!$J$4="yes",'Data Transformation'!F6232,'Data Transformation'!D6232)</f>
        <v>0</v>
      </c>
      <c r="I6232" t="str">
        <f t="shared" si="322"/>
        <v/>
      </c>
    </row>
    <row r="6233" spans="2:9" x14ac:dyDescent="0.55000000000000004">
      <c r="B6233" t="b">
        <f>IF('Input and Summary Results'!D5815=0,FALSE,'Input and Summary Results'!$B5815)</f>
        <v>0</v>
      </c>
      <c r="C6233" t="b">
        <f>IF(OR(B6233=0,'Input and Summary Results'!D5815=0,'Input and Summary Results'!D5815=""),FALSE,'Input and Summary Results'!$D5815)</f>
        <v>0</v>
      </c>
      <c r="D6233" t="b">
        <f>IF(OR(B6233=0,'Input and Summary Results'!E5815=0),FALSE,'Input and Summary Results'!$E5815)</f>
        <v>0</v>
      </c>
      <c r="E6233" t="b">
        <f t="shared" si="320"/>
        <v>0</v>
      </c>
      <c r="F6233" t="b">
        <f t="shared" si="321"/>
        <v>0</v>
      </c>
      <c r="G6233" t="b">
        <f>IF('Input and Summary Results'!$J$4="yes",IF(C6233=FALSE,FALSE,IF('Data Transformation'!E6233&lt;$R$10,E6233,$R$10)),IF(C6233=FALSE,FALSE,IF(C6233&lt;$R$10,C6233,$R$10)))</f>
        <v>0</v>
      </c>
      <c r="H6233" t="b">
        <f>IF('Input and Summary Results'!$J$4="yes",'Data Transformation'!F6233,'Data Transformation'!D6233)</f>
        <v>0</v>
      </c>
      <c r="I6233" t="str">
        <f t="shared" si="322"/>
        <v/>
      </c>
    </row>
    <row r="6234" spans="2:9" x14ac:dyDescent="0.55000000000000004">
      <c r="B6234" t="b">
        <f>IF('Input and Summary Results'!D5816=0,FALSE,'Input and Summary Results'!$B5816)</f>
        <v>0</v>
      </c>
      <c r="C6234" t="b">
        <f>IF(OR(B6234=0,'Input and Summary Results'!D5816=0,'Input and Summary Results'!D5816=""),FALSE,'Input and Summary Results'!$D5816)</f>
        <v>0</v>
      </c>
      <c r="D6234" t="b">
        <f>IF(OR(B6234=0,'Input and Summary Results'!E5816=0),FALSE,'Input and Summary Results'!$E5816)</f>
        <v>0</v>
      </c>
      <c r="E6234" t="b">
        <f t="shared" si="320"/>
        <v>0</v>
      </c>
      <c r="F6234" t="b">
        <f t="shared" si="321"/>
        <v>0</v>
      </c>
      <c r="G6234" t="b">
        <f>IF('Input and Summary Results'!$J$4="yes",IF(C6234=FALSE,FALSE,IF('Data Transformation'!E6234&lt;$R$10,E6234,$R$10)),IF(C6234=FALSE,FALSE,IF(C6234&lt;$R$10,C6234,$R$10)))</f>
        <v>0</v>
      </c>
      <c r="H6234" t="b">
        <f>IF('Input and Summary Results'!$J$4="yes",'Data Transformation'!F6234,'Data Transformation'!D6234)</f>
        <v>0</v>
      </c>
      <c r="I6234" t="str">
        <f t="shared" si="322"/>
        <v/>
      </c>
    </row>
    <row r="6235" spans="2:9" x14ac:dyDescent="0.55000000000000004">
      <c r="B6235" t="b">
        <f>IF('Input and Summary Results'!D5817=0,FALSE,'Input and Summary Results'!$B5817)</f>
        <v>0</v>
      </c>
      <c r="C6235" t="b">
        <f>IF(OR(B6235=0,'Input and Summary Results'!D5817=0,'Input and Summary Results'!D5817=""),FALSE,'Input and Summary Results'!$D5817)</f>
        <v>0</v>
      </c>
      <c r="D6235" t="b">
        <f>IF(OR(B6235=0,'Input and Summary Results'!E5817=0),FALSE,'Input and Summary Results'!$E5817)</f>
        <v>0</v>
      </c>
      <c r="E6235" t="b">
        <f t="shared" si="320"/>
        <v>0</v>
      </c>
      <c r="F6235" t="b">
        <f t="shared" si="321"/>
        <v>0</v>
      </c>
      <c r="G6235" t="b">
        <f>IF('Input and Summary Results'!$J$4="yes",IF(C6235=FALSE,FALSE,IF('Data Transformation'!E6235&lt;$R$10,E6235,$R$10)),IF(C6235=FALSE,FALSE,IF(C6235&lt;$R$10,C6235,$R$10)))</f>
        <v>0</v>
      </c>
      <c r="H6235" t="b">
        <f>IF('Input and Summary Results'!$J$4="yes",'Data Transformation'!F6235,'Data Transformation'!D6235)</f>
        <v>0</v>
      </c>
      <c r="I6235" t="str">
        <f t="shared" si="322"/>
        <v/>
      </c>
    </row>
    <row r="6236" spans="2:9" x14ac:dyDescent="0.55000000000000004">
      <c r="B6236" t="b">
        <f>IF('Input and Summary Results'!D5818=0,FALSE,'Input and Summary Results'!$B5818)</f>
        <v>0</v>
      </c>
      <c r="C6236" t="b">
        <f>IF(OR(B6236=0,'Input and Summary Results'!D5818=0,'Input and Summary Results'!D5818=""),FALSE,'Input and Summary Results'!$D5818)</f>
        <v>0</v>
      </c>
      <c r="D6236" t="b">
        <f>IF(OR(B6236=0,'Input and Summary Results'!E5818=0),FALSE,'Input and Summary Results'!$E5818)</f>
        <v>0</v>
      </c>
      <c r="E6236" t="b">
        <f t="shared" si="320"/>
        <v>0</v>
      </c>
      <c r="F6236" t="b">
        <f t="shared" si="321"/>
        <v>0</v>
      </c>
      <c r="G6236" t="b">
        <f>IF('Input and Summary Results'!$J$4="yes",IF(C6236=FALSE,FALSE,IF('Data Transformation'!E6236&lt;$R$10,E6236,$R$10)),IF(C6236=FALSE,FALSE,IF(C6236&lt;$R$10,C6236,$R$10)))</f>
        <v>0</v>
      </c>
      <c r="H6236" t="b">
        <f>IF('Input and Summary Results'!$J$4="yes",'Data Transformation'!F6236,'Data Transformation'!D6236)</f>
        <v>0</v>
      </c>
      <c r="I6236" t="str">
        <f t="shared" si="322"/>
        <v/>
      </c>
    </row>
    <row r="6237" spans="2:9" x14ac:dyDescent="0.55000000000000004">
      <c r="B6237" t="b">
        <f>IF('Input and Summary Results'!D5819=0,FALSE,'Input and Summary Results'!$B5819)</f>
        <v>0</v>
      </c>
      <c r="C6237" t="b">
        <f>IF(OR(B6237=0,'Input and Summary Results'!D5819=0,'Input and Summary Results'!D5819=""),FALSE,'Input and Summary Results'!$D5819)</f>
        <v>0</v>
      </c>
      <c r="D6237" t="b">
        <f>IF(OR(B6237=0,'Input and Summary Results'!E5819=0),FALSE,'Input and Summary Results'!$E5819)</f>
        <v>0</v>
      </c>
      <c r="E6237" t="b">
        <f t="shared" si="320"/>
        <v>0</v>
      </c>
      <c r="F6237" t="b">
        <f t="shared" si="321"/>
        <v>0</v>
      </c>
      <c r="G6237" t="b">
        <f>IF('Input and Summary Results'!$J$4="yes",IF(C6237=FALSE,FALSE,IF('Data Transformation'!E6237&lt;$R$10,E6237,$R$10)),IF(C6237=FALSE,FALSE,IF(C6237&lt;$R$10,C6237,$R$10)))</f>
        <v>0</v>
      </c>
      <c r="H6237" t="b">
        <f>IF('Input and Summary Results'!$J$4="yes",'Data Transformation'!F6237,'Data Transformation'!D6237)</f>
        <v>0</v>
      </c>
      <c r="I6237" t="str">
        <f t="shared" si="322"/>
        <v/>
      </c>
    </row>
    <row r="6238" spans="2:9" x14ac:dyDescent="0.55000000000000004">
      <c r="B6238" t="b">
        <f>IF('Input and Summary Results'!D5820=0,FALSE,'Input and Summary Results'!$B5820)</f>
        <v>0</v>
      </c>
      <c r="C6238" t="b">
        <f>IF(OR(B6238=0,'Input and Summary Results'!D5820=0,'Input and Summary Results'!D5820=""),FALSE,'Input and Summary Results'!$D5820)</f>
        <v>0</v>
      </c>
      <c r="D6238" t="b">
        <f>IF(OR(B6238=0,'Input and Summary Results'!E5820=0),FALSE,'Input and Summary Results'!$E5820)</f>
        <v>0</v>
      </c>
      <c r="E6238" t="b">
        <f t="shared" si="320"/>
        <v>0</v>
      </c>
      <c r="F6238" t="b">
        <f t="shared" si="321"/>
        <v>0</v>
      </c>
      <c r="G6238" t="b">
        <f>IF('Input and Summary Results'!$J$4="yes",IF(C6238=FALSE,FALSE,IF('Data Transformation'!E6238&lt;$R$10,E6238,$R$10)),IF(C6238=FALSE,FALSE,IF(C6238&lt;$R$10,C6238,$R$10)))</f>
        <v>0</v>
      </c>
      <c r="H6238" t="b">
        <f>IF('Input and Summary Results'!$J$4="yes",'Data Transformation'!F6238,'Data Transformation'!D6238)</f>
        <v>0</v>
      </c>
      <c r="I6238" t="str">
        <f t="shared" si="322"/>
        <v/>
      </c>
    </row>
    <row r="6239" spans="2:9" x14ac:dyDescent="0.55000000000000004">
      <c r="B6239" t="b">
        <f>IF('Input and Summary Results'!D5821=0,FALSE,'Input and Summary Results'!$B5821)</f>
        <v>0</v>
      </c>
      <c r="C6239" t="b">
        <f>IF(OR(B6239=0,'Input and Summary Results'!D5821=0,'Input and Summary Results'!D5821=""),FALSE,'Input and Summary Results'!$D5821)</f>
        <v>0</v>
      </c>
      <c r="D6239" t="b">
        <f>IF(OR(B6239=0,'Input and Summary Results'!E5821=0),FALSE,'Input and Summary Results'!$E5821)</f>
        <v>0</v>
      </c>
      <c r="E6239" t="b">
        <f t="shared" si="320"/>
        <v>0</v>
      </c>
      <c r="F6239" t="b">
        <f t="shared" si="321"/>
        <v>0</v>
      </c>
      <c r="G6239" t="b">
        <f>IF('Input and Summary Results'!$J$4="yes",IF(C6239=FALSE,FALSE,IF('Data Transformation'!E6239&lt;$R$10,E6239,$R$10)),IF(C6239=FALSE,FALSE,IF(C6239&lt;$R$10,C6239,$R$10)))</f>
        <v>0</v>
      </c>
      <c r="H6239" t="b">
        <f>IF('Input and Summary Results'!$J$4="yes",'Data Transformation'!F6239,'Data Transformation'!D6239)</f>
        <v>0</v>
      </c>
      <c r="I6239" t="str">
        <f t="shared" si="322"/>
        <v/>
      </c>
    </row>
    <row r="6240" spans="2:9" x14ac:dyDescent="0.55000000000000004">
      <c r="B6240" t="b">
        <f>IF('Input and Summary Results'!D5822=0,FALSE,'Input and Summary Results'!$B5822)</f>
        <v>0</v>
      </c>
      <c r="C6240" t="b">
        <f>IF(OR(B6240=0,'Input and Summary Results'!D5822=0,'Input and Summary Results'!D5822=""),FALSE,'Input and Summary Results'!$D5822)</f>
        <v>0</v>
      </c>
      <c r="D6240" t="b">
        <f>IF(OR(B6240=0,'Input and Summary Results'!E5822=0),FALSE,'Input and Summary Results'!$E5822)</f>
        <v>0</v>
      </c>
      <c r="E6240" t="b">
        <f t="shared" si="320"/>
        <v>0</v>
      </c>
      <c r="F6240" t="b">
        <f t="shared" si="321"/>
        <v>0</v>
      </c>
      <c r="G6240" t="b">
        <f>IF('Input and Summary Results'!$J$4="yes",IF(C6240=FALSE,FALSE,IF('Data Transformation'!E6240&lt;$R$10,E6240,$R$10)),IF(C6240=FALSE,FALSE,IF(C6240&lt;$R$10,C6240,$R$10)))</f>
        <v>0</v>
      </c>
      <c r="H6240" t="b">
        <f>IF('Input and Summary Results'!$J$4="yes",'Data Transformation'!F6240,'Data Transformation'!D6240)</f>
        <v>0</v>
      </c>
      <c r="I6240" t="str">
        <f t="shared" si="322"/>
        <v/>
      </c>
    </row>
    <row r="6241" spans="2:9" x14ac:dyDescent="0.55000000000000004">
      <c r="B6241" t="b">
        <f>IF('Input and Summary Results'!D5823=0,FALSE,'Input and Summary Results'!$B5823)</f>
        <v>0</v>
      </c>
      <c r="C6241" t="b">
        <f>IF(OR(B6241=0,'Input and Summary Results'!D5823=0,'Input and Summary Results'!D5823=""),FALSE,'Input and Summary Results'!$D5823)</f>
        <v>0</v>
      </c>
      <c r="D6241" t="b">
        <f>IF(OR(B6241=0,'Input and Summary Results'!E5823=0),FALSE,'Input and Summary Results'!$E5823)</f>
        <v>0</v>
      </c>
      <c r="E6241" t="b">
        <f t="shared" si="320"/>
        <v>0</v>
      </c>
      <c r="F6241" t="b">
        <f t="shared" si="321"/>
        <v>0</v>
      </c>
      <c r="G6241" t="b">
        <f>IF('Input and Summary Results'!$J$4="yes",IF(C6241=FALSE,FALSE,IF('Data Transformation'!E6241&lt;$R$10,E6241,$R$10)),IF(C6241=FALSE,FALSE,IF(C6241&lt;$R$10,C6241,$R$10)))</f>
        <v>0</v>
      </c>
      <c r="H6241" t="b">
        <f>IF('Input and Summary Results'!$J$4="yes",'Data Transformation'!F6241,'Data Transformation'!D6241)</f>
        <v>0</v>
      </c>
      <c r="I6241" t="str">
        <f t="shared" si="322"/>
        <v/>
      </c>
    </row>
    <row r="6242" spans="2:9" x14ac:dyDescent="0.55000000000000004">
      <c r="B6242" t="b">
        <f>IF('Input and Summary Results'!D5824=0,FALSE,'Input and Summary Results'!$B5824)</f>
        <v>0</v>
      </c>
      <c r="C6242" t="b">
        <f>IF(OR(B6242=0,'Input and Summary Results'!D5824=0,'Input and Summary Results'!D5824=""),FALSE,'Input and Summary Results'!$D5824)</f>
        <v>0</v>
      </c>
      <c r="D6242" t="b">
        <f>IF(OR(B6242=0,'Input and Summary Results'!E5824=0),FALSE,'Input and Summary Results'!$E5824)</f>
        <v>0</v>
      </c>
      <c r="E6242" t="b">
        <f t="shared" si="320"/>
        <v>0</v>
      </c>
      <c r="F6242" t="b">
        <f t="shared" si="321"/>
        <v>0</v>
      </c>
      <c r="G6242" t="b">
        <f>IF('Input and Summary Results'!$J$4="yes",IF(C6242=FALSE,FALSE,IF('Data Transformation'!E6242&lt;$R$10,E6242,$R$10)),IF(C6242=FALSE,FALSE,IF(C6242&lt;$R$10,C6242,$R$10)))</f>
        <v>0</v>
      </c>
      <c r="H6242" t="b">
        <f>IF('Input and Summary Results'!$J$4="yes",'Data Transformation'!F6242,'Data Transformation'!D6242)</f>
        <v>0</v>
      </c>
      <c r="I6242" t="str">
        <f t="shared" si="322"/>
        <v/>
      </c>
    </row>
    <row r="6243" spans="2:9" x14ac:dyDescent="0.55000000000000004">
      <c r="B6243" t="b">
        <f>IF('Input and Summary Results'!D5825=0,FALSE,'Input and Summary Results'!$B5825)</f>
        <v>0</v>
      </c>
      <c r="C6243" t="b">
        <f>IF(OR(B6243=0,'Input and Summary Results'!D5825=0,'Input and Summary Results'!D5825=""),FALSE,'Input and Summary Results'!$D5825)</f>
        <v>0</v>
      </c>
      <c r="D6243" t="b">
        <f>IF(OR(B6243=0,'Input and Summary Results'!E5825=0),FALSE,'Input and Summary Results'!$E5825)</f>
        <v>0</v>
      </c>
      <c r="E6243" t="b">
        <f t="shared" si="320"/>
        <v>0</v>
      </c>
      <c r="F6243" t="b">
        <f t="shared" si="321"/>
        <v>0</v>
      </c>
      <c r="G6243" t="b">
        <f>IF('Input and Summary Results'!$J$4="yes",IF(C6243=FALSE,FALSE,IF('Data Transformation'!E6243&lt;$R$10,E6243,$R$10)),IF(C6243=FALSE,FALSE,IF(C6243&lt;$R$10,C6243,$R$10)))</f>
        <v>0</v>
      </c>
      <c r="H6243" t="b">
        <f>IF('Input and Summary Results'!$J$4="yes",'Data Transformation'!F6243,'Data Transformation'!D6243)</f>
        <v>0</v>
      </c>
      <c r="I6243" t="str">
        <f t="shared" si="322"/>
        <v/>
      </c>
    </row>
    <row r="6244" spans="2:9" x14ac:dyDescent="0.55000000000000004">
      <c r="B6244" t="b">
        <f>IF('Input and Summary Results'!D5826=0,FALSE,'Input and Summary Results'!$B5826)</f>
        <v>0</v>
      </c>
      <c r="C6244" t="b">
        <f>IF(OR(B6244=0,'Input and Summary Results'!D5826=0,'Input and Summary Results'!D5826=""),FALSE,'Input and Summary Results'!$D5826)</f>
        <v>0</v>
      </c>
      <c r="D6244" t="b">
        <f>IF(OR(B6244=0,'Input and Summary Results'!E5826=0),FALSE,'Input and Summary Results'!$E5826)</f>
        <v>0</v>
      </c>
      <c r="E6244" t="b">
        <f t="shared" si="320"/>
        <v>0</v>
      </c>
      <c r="F6244" t="b">
        <f t="shared" si="321"/>
        <v>0</v>
      </c>
      <c r="G6244" t="b">
        <f>IF('Input and Summary Results'!$J$4="yes",IF(C6244=FALSE,FALSE,IF('Data Transformation'!E6244&lt;$R$10,E6244,$R$10)),IF(C6244=FALSE,FALSE,IF(C6244&lt;$R$10,C6244,$R$10)))</f>
        <v>0</v>
      </c>
      <c r="H6244" t="b">
        <f>IF('Input and Summary Results'!$J$4="yes",'Data Transformation'!F6244,'Data Transformation'!D6244)</f>
        <v>0</v>
      </c>
      <c r="I6244" t="str">
        <f t="shared" si="322"/>
        <v/>
      </c>
    </row>
    <row r="6245" spans="2:9" x14ac:dyDescent="0.55000000000000004">
      <c r="B6245" t="b">
        <f>IF('Input and Summary Results'!D5827=0,FALSE,'Input and Summary Results'!$B5827)</f>
        <v>0</v>
      </c>
      <c r="C6245" t="b">
        <f>IF(OR(B6245=0,'Input and Summary Results'!D5827=0,'Input and Summary Results'!D5827=""),FALSE,'Input and Summary Results'!$D5827)</f>
        <v>0</v>
      </c>
      <c r="D6245" t="b">
        <f>IF(OR(B6245=0,'Input and Summary Results'!E5827=0),FALSE,'Input and Summary Results'!$E5827)</f>
        <v>0</v>
      </c>
      <c r="E6245" t="b">
        <f t="shared" si="320"/>
        <v>0</v>
      </c>
      <c r="F6245" t="b">
        <f t="shared" si="321"/>
        <v>0</v>
      </c>
      <c r="G6245" t="b">
        <f>IF('Input and Summary Results'!$J$4="yes",IF(C6245=FALSE,FALSE,IF('Data Transformation'!E6245&lt;$R$10,E6245,$R$10)),IF(C6245=FALSE,FALSE,IF(C6245&lt;$R$10,C6245,$R$10)))</f>
        <v>0</v>
      </c>
      <c r="H6245" t="b">
        <f>IF('Input and Summary Results'!$J$4="yes",'Data Transformation'!F6245,'Data Transformation'!D6245)</f>
        <v>0</v>
      </c>
      <c r="I6245" t="str">
        <f t="shared" si="322"/>
        <v/>
      </c>
    </row>
    <row r="6246" spans="2:9" x14ac:dyDescent="0.55000000000000004">
      <c r="B6246" t="b">
        <f>IF('Input and Summary Results'!D5828=0,FALSE,'Input and Summary Results'!$B5828)</f>
        <v>0</v>
      </c>
      <c r="C6246" t="b">
        <f>IF(OR(B6246=0,'Input and Summary Results'!D5828=0,'Input and Summary Results'!D5828=""),FALSE,'Input and Summary Results'!$D5828)</f>
        <v>0</v>
      </c>
      <c r="D6246" t="b">
        <f>IF(OR(B6246=0,'Input and Summary Results'!E5828=0),FALSE,'Input and Summary Results'!$E5828)</f>
        <v>0</v>
      </c>
      <c r="E6246" t="b">
        <f t="shared" si="320"/>
        <v>0</v>
      </c>
      <c r="F6246" t="b">
        <f t="shared" si="321"/>
        <v>0</v>
      </c>
      <c r="G6246" t="b">
        <f>IF('Input and Summary Results'!$J$4="yes",IF(C6246=FALSE,FALSE,IF('Data Transformation'!E6246&lt;$R$10,E6246,$R$10)),IF(C6246=FALSE,FALSE,IF(C6246&lt;$R$10,C6246,$R$10)))</f>
        <v>0</v>
      </c>
      <c r="H6246" t="b">
        <f>IF('Input and Summary Results'!$J$4="yes",'Data Transformation'!F6246,'Data Transformation'!D6246)</f>
        <v>0</v>
      </c>
      <c r="I6246" t="str">
        <f t="shared" si="322"/>
        <v/>
      </c>
    </row>
    <row r="6247" spans="2:9" x14ac:dyDescent="0.55000000000000004">
      <c r="B6247" t="b">
        <f>IF('Input and Summary Results'!D5829=0,FALSE,'Input and Summary Results'!$B5829)</f>
        <v>0</v>
      </c>
      <c r="C6247" t="b">
        <f>IF(OR(B6247=0,'Input and Summary Results'!D5829=0,'Input and Summary Results'!D5829=""),FALSE,'Input and Summary Results'!$D5829)</f>
        <v>0</v>
      </c>
      <c r="D6247" t="b">
        <f>IF(OR(B6247=0,'Input and Summary Results'!E5829=0),FALSE,'Input and Summary Results'!$E5829)</f>
        <v>0</v>
      </c>
      <c r="E6247" t="b">
        <f t="shared" si="320"/>
        <v>0</v>
      </c>
      <c r="F6247" t="b">
        <f t="shared" si="321"/>
        <v>0</v>
      </c>
      <c r="G6247" t="b">
        <f>IF('Input and Summary Results'!$J$4="yes",IF(C6247=FALSE,FALSE,IF('Data Transformation'!E6247&lt;$R$10,E6247,$R$10)),IF(C6247=FALSE,FALSE,IF(C6247&lt;$R$10,C6247,$R$10)))</f>
        <v>0</v>
      </c>
      <c r="H6247" t="b">
        <f>IF('Input and Summary Results'!$J$4="yes",'Data Transformation'!F6247,'Data Transformation'!D6247)</f>
        <v>0</v>
      </c>
      <c r="I6247" t="str">
        <f t="shared" si="322"/>
        <v/>
      </c>
    </row>
    <row r="6248" spans="2:9" x14ac:dyDescent="0.55000000000000004">
      <c r="B6248" t="b">
        <f>IF('Input and Summary Results'!D5830=0,FALSE,'Input and Summary Results'!$B5830)</f>
        <v>0</v>
      </c>
      <c r="C6248" t="b">
        <f>IF(OR(B6248=0,'Input and Summary Results'!D5830=0,'Input and Summary Results'!D5830=""),FALSE,'Input and Summary Results'!$D5830)</f>
        <v>0</v>
      </c>
      <c r="D6248" t="b">
        <f>IF(OR(B6248=0,'Input and Summary Results'!E5830=0),FALSE,'Input and Summary Results'!$E5830)</f>
        <v>0</v>
      </c>
      <c r="E6248" t="b">
        <f t="shared" si="320"/>
        <v>0</v>
      </c>
      <c r="F6248" t="b">
        <f t="shared" si="321"/>
        <v>0</v>
      </c>
      <c r="G6248" t="b">
        <f>IF('Input and Summary Results'!$J$4="yes",IF(C6248=FALSE,FALSE,IF('Data Transformation'!E6248&lt;$R$10,E6248,$R$10)),IF(C6248=FALSE,FALSE,IF(C6248&lt;$R$10,C6248,$R$10)))</f>
        <v>0</v>
      </c>
      <c r="H6248" t="b">
        <f>IF('Input and Summary Results'!$J$4="yes",'Data Transformation'!F6248,'Data Transformation'!D6248)</f>
        <v>0</v>
      </c>
      <c r="I6248" t="str">
        <f t="shared" si="322"/>
        <v/>
      </c>
    </row>
    <row r="6249" spans="2:9" x14ac:dyDescent="0.55000000000000004">
      <c r="B6249" t="b">
        <f>IF('Input and Summary Results'!D5831=0,FALSE,'Input and Summary Results'!$B5831)</f>
        <v>0</v>
      </c>
      <c r="C6249" t="b">
        <f>IF(OR(B6249=0,'Input and Summary Results'!D5831=0,'Input and Summary Results'!D5831=""),FALSE,'Input and Summary Results'!$D5831)</f>
        <v>0</v>
      </c>
      <c r="D6249" t="b">
        <f>IF(OR(B6249=0,'Input and Summary Results'!E5831=0),FALSE,'Input and Summary Results'!$E5831)</f>
        <v>0</v>
      </c>
      <c r="E6249" t="b">
        <f t="shared" si="320"/>
        <v>0</v>
      </c>
      <c r="F6249" t="b">
        <f t="shared" si="321"/>
        <v>0</v>
      </c>
      <c r="G6249" t="b">
        <f>IF('Input and Summary Results'!$J$4="yes",IF(C6249=FALSE,FALSE,IF('Data Transformation'!E6249&lt;$R$10,E6249,$R$10)),IF(C6249=FALSE,FALSE,IF(C6249&lt;$R$10,C6249,$R$10)))</f>
        <v>0</v>
      </c>
      <c r="H6249" t="b">
        <f>IF('Input and Summary Results'!$J$4="yes",'Data Transformation'!F6249,'Data Transformation'!D6249)</f>
        <v>0</v>
      </c>
      <c r="I6249" t="str">
        <f t="shared" si="322"/>
        <v/>
      </c>
    </row>
    <row r="6250" spans="2:9" x14ac:dyDescent="0.55000000000000004">
      <c r="B6250" t="b">
        <f>IF('Input and Summary Results'!D5832=0,FALSE,'Input and Summary Results'!$B5832)</f>
        <v>0</v>
      </c>
      <c r="C6250" t="b">
        <f>IF(OR(B6250=0,'Input and Summary Results'!D5832=0,'Input and Summary Results'!D5832=""),FALSE,'Input and Summary Results'!$D5832)</f>
        <v>0</v>
      </c>
      <c r="D6250" t="b">
        <f>IF(OR(B6250=0,'Input and Summary Results'!E5832=0),FALSE,'Input and Summary Results'!$E5832)</f>
        <v>0</v>
      </c>
      <c r="E6250" t="b">
        <f t="shared" ref="E6250:E6313" si="323">IF(C6250=FALSE,FALSE,LOG10(C6250))</f>
        <v>0</v>
      </c>
      <c r="F6250" t="b">
        <f t="shared" ref="F6250:F6313" si="324">IF(D6250=FALSE, FALSE,0.434*D6250/C6250)</f>
        <v>0</v>
      </c>
      <c r="G6250" t="b">
        <f>IF('Input and Summary Results'!$J$4="yes",IF(C6250=FALSE,FALSE,IF('Data Transformation'!E6250&lt;$R$10,E6250,$R$10)),IF(C6250=FALSE,FALSE,IF(C6250&lt;$R$10,C6250,$R$10)))</f>
        <v>0</v>
      </c>
      <c r="H6250" t="b">
        <f>IF('Input and Summary Results'!$J$4="yes",'Data Transformation'!F6250,'Data Transformation'!D6250)</f>
        <v>0</v>
      </c>
      <c r="I6250" t="str">
        <f t="shared" si="322"/>
        <v/>
      </c>
    </row>
    <row r="6251" spans="2:9" x14ac:dyDescent="0.55000000000000004">
      <c r="B6251" t="b">
        <f>IF('Input and Summary Results'!D5833=0,FALSE,'Input and Summary Results'!$B5833)</f>
        <v>0</v>
      </c>
      <c r="C6251" t="b">
        <f>IF(OR(B6251=0,'Input and Summary Results'!D5833=0,'Input and Summary Results'!D5833=""),FALSE,'Input and Summary Results'!$D5833)</f>
        <v>0</v>
      </c>
      <c r="D6251" t="b">
        <f>IF(OR(B6251=0,'Input and Summary Results'!E5833=0),FALSE,'Input and Summary Results'!$E5833)</f>
        <v>0</v>
      </c>
      <c r="E6251" t="b">
        <f t="shared" si="323"/>
        <v>0</v>
      </c>
      <c r="F6251" t="b">
        <f t="shared" si="324"/>
        <v>0</v>
      </c>
      <c r="G6251" t="b">
        <f>IF('Input and Summary Results'!$J$4="yes",IF(C6251=FALSE,FALSE,IF('Data Transformation'!E6251&lt;$R$10,E6251,$R$10)),IF(C6251=FALSE,FALSE,IF(C6251&lt;$R$10,C6251,$R$10)))</f>
        <v>0</v>
      </c>
      <c r="H6251" t="b">
        <f>IF('Input and Summary Results'!$J$4="yes",'Data Transformation'!F6251,'Data Transformation'!D6251)</f>
        <v>0</v>
      </c>
      <c r="I6251" t="str">
        <f t="shared" si="322"/>
        <v/>
      </c>
    </row>
    <row r="6252" spans="2:9" x14ac:dyDescent="0.55000000000000004">
      <c r="B6252" t="b">
        <f>IF('Input and Summary Results'!D5834=0,FALSE,'Input and Summary Results'!$B5834)</f>
        <v>0</v>
      </c>
      <c r="C6252" t="b">
        <f>IF(OR(B6252=0,'Input and Summary Results'!D5834=0,'Input and Summary Results'!D5834=""),FALSE,'Input and Summary Results'!$D5834)</f>
        <v>0</v>
      </c>
      <c r="D6252" t="b">
        <f>IF(OR(B6252=0,'Input and Summary Results'!E5834=0),FALSE,'Input and Summary Results'!$E5834)</f>
        <v>0</v>
      </c>
      <c r="E6252" t="b">
        <f t="shared" si="323"/>
        <v>0</v>
      </c>
      <c r="F6252" t="b">
        <f t="shared" si="324"/>
        <v>0</v>
      </c>
      <c r="G6252" t="b">
        <f>IF('Input and Summary Results'!$J$4="yes",IF(C6252=FALSE,FALSE,IF('Data Transformation'!E6252&lt;$R$10,E6252,$R$10)),IF(C6252=FALSE,FALSE,IF(C6252&lt;$R$10,C6252,$R$10)))</f>
        <v>0</v>
      </c>
      <c r="H6252" t="b">
        <f>IF('Input and Summary Results'!$J$4="yes",'Data Transformation'!F6252,'Data Transformation'!D6252)</f>
        <v>0</v>
      </c>
      <c r="I6252" t="str">
        <f t="shared" si="322"/>
        <v/>
      </c>
    </row>
    <row r="6253" spans="2:9" x14ac:dyDescent="0.55000000000000004">
      <c r="B6253" t="b">
        <f>IF('Input and Summary Results'!D5835=0,FALSE,'Input and Summary Results'!$B5835)</f>
        <v>0</v>
      </c>
      <c r="C6253" t="b">
        <f>IF(OR(B6253=0,'Input and Summary Results'!D5835=0,'Input and Summary Results'!D5835=""),FALSE,'Input and Summary Results'!$D5835)</f>
        <v>0</v>
      </c>
      <c r="D6253" t="b">
        <f>IF(OR(B6253=0,'Input and Summary Results'!E5835=0),FALSE,'Input and Summary Results'!$E5835)</f>
        <v>0</v>
      </c>
      <c r="E6253" t="b">
        <f t="shared" si="323"/>
        <v>0</v>
      </c>
      <c r="F6253" t="b">
        <f t="shared" si="324"/>
        <v>0</v>
      </c>
      <c r="G6253" t="b">
        <f>IF('Input and Summary Results'!$J$4="yes",IF(C6253=FALSE,FALSE,IF('Data Transformation'!E6253&lt;$R$10,E6253,$R$10)),IF(C6253=FALSE,FALSE,IF(C6253&lt;$R$10,C6253,$R$10)))</f>
        <v>0</v>
      </c>
      <c r="H6253" t="b">
        <f>IF('Input and Summary Results'!$J$4="yes",'Data Transformation'!F6253,'Data Transformation'!D6253)</f>
        <v>0</v>
      </c>
      <c r="I6253" t="str">
        <f t="shared" si="322"/>
        <v/>
      </c>
    </row>
    <row r="6254" spans="2:9" x14ac:dyDescent="0.55000000000000004">
      <c r="B6254" t="b">
        <f>IF('Input and Summary Results'!D5836=0,FALSE,'Input and Summary Results'!$B5836)</f>
        <v>0</v>
      </c>
      <c r="C6254" t="b">
        <f>IF(OR(B6254=0,'Input and Summary Results'!D5836=0,'Input and Summary Results'!D5836=""),FALSE,'Input and Summary Results'!$D5836)</f>
        <v>0</v>
      </c>
      <c r="D6254" t="b">
        <f>IF(OR(B6254=0,'Input and Summary Results'!E5836=0),FALSE,'Input and Summary Results'!$E5836)</f>
        <v>0</v>
      </c>
      <c r="E6254" t="b">
        <f t="shared" si="323"/>
        <v>0</v>
      </c>
      <c r="F6254" t="b">
        <f t="shared" si="324"/>
        <v>0</v>
      </c>
      <c r="G6254" t="b">
        <f>IF('Input and Summary Results'!$J$4="yes",IF(C6254=FALSE,FALSE,IF('Data Transformation'!E6254&lt;$R$10,E6254,$R$10)),IF(C6254=FALSE,FALSE,IF(C6254&lt;$R$10,C6254,$R$10)))</f>
        <v>0</v>
      </c>
      <c r="H6254" t="b">
        <f>IF('Input and Summary Results'!$J$4="yes",'Data Transformation'!F6254,'Data Transformation'!D6254)</f>
        <v>0</v>
      </c>
      <c r="I6254" t="str">
        <f t="shared" si="322"/>
        <v/>
      </c>
    </row>
    <row r="6255" spans="2:9" x14ac:dyDescent="0.55000000000000004">
      <c r="B6255" t="b">
        <f>IF('Input and Summary Results'!D5837=0,FALSE,'Input and Summary Results'!$B5837)</f>
        <v>0</v>
      </c>
      <c r="C6255" t="b">
        <f>IF(OR(B6255=0,'Input and Summary Results'!D5837=0,'Input and Summary Results'!D5837=""),FALSE,'Input and Summary Results'!$D5837)</f>
        <v>0</v>
      </c>
      <c r="D6255" t="b">
        <f>IF(OR(B6255=0,'Input and Summary Results'!E5837=0),FALSE,'Input and Summary Results'!$E5837)</f>
        <v>0</v>
      </c>
      <c r="E6255" t="b">
        <f t="shared" si="323"/>
        <v>0</v>
      </c>
      <c r="F6255" t="b">
        <f t="shared" si="324"/>
        <v>0</v>
      </c>
      <c r="G6255" t="b">
        <f>IF('Input and Summary Results'!$J$4="yes",IF(C6255=FALSE,FALSE,IF('Data Transformation'!E6255&lt;$R$10,E6255,$R$10)),IF(C6255=FALSE,FALSE,IF(C6255&lt;$R$10,C6255,$R$10)))</f>
        <v>0</v>
      </c>
      <c r="H6255" t="b">
        <f>IF('Input and Summary Results'!$J$4="yes",'Data Transformation'!F6255,'Data Transformation'!D6255)</f>
        <v>0</v>
      </c>
      <c r="I6255" t="str">
        <f t="shared" si="322"/>
        <v/>
      </c>
    </row>
    <row r="6256" spans="2:9" x14ac:dyDescent="0.55000000000000004">
      <c r="B6256" t="b">
        <f>IF('Input and Summary Results'!D5838=0,FALSE,'Input and Summary Results'!$B5838)</f>
        <v>0</v>
      </c>
      <c r="C6256" t="b">
        <f>IF(OR(B6256=0,'Input and Summary Results'!D5838=0,'Input and Summary Results'!D5838=""),FALSE,'Input and Summary Results'!$D5838)</f>
        <v>0</v>
      </c>
      <c r="D6256" t="b">
        <f>IF(OR(B6256=0,'Input and Summary Results'!E5838=0),FALSE,'Input and Summary Results'!$E5838)</f>
        <v>0</v>
      </c>
      <c r="E6256" t="b">
        <f t="shared" si="323"/>
        <v>0</v>
      </c>
      <c r="F6256" t="b">
        <f t="shared" si="324"/>
        <v>0</v>
      </c>
      <c r="G6256" t="b">
        <f>IF('Input and Summary Results'!$J$4="yes",IF(C6256=FALSE,FALSE,IF('Data Transformation'!E6256&lt;$R$10,E6256,$R$10)),IF(C6256=FALSE,FALSE,IF(C6256&lt;$R$10,C6256,$R$10)))</f>
        <v>0</v>
      </c>
      <c r="H6256" t="b">
        <f>IF('Input and Summary Results'!$J$4="yes",'Data Transformation'!F6256,'Data Transformation'!D6256)</f>
        <v>0</v>
      </c>
      <c r="I6256" t="str">
        <f t="shared" si="322"/>
        <v/>
      </c>
    </row>
    <row r="6257" spans="2:9" x14ac:dyDescent="0.55000000000000004">
      <c r="B6257" t="b">
        <f>IF('Input and Summary Results'!D5839=0,FALSE,'Input and Summary Results'!$B5839)</f>
        <v>0</v>
      </c>
      <c r="C6257" t="b">
        <f>IF(OR(B6257=0,'Input and Summary Results'!D5839=0,'Input and Summary Results'!D5839=""),FALSE,'Input and Summary Results'!$D5839)</f>
        <v>0</v>
      </c>
      <c r="D6257" t="b">
        <f>IF(OR(B6257=0,'Input and Summary Results'!E5839=0),FALSE,'Input and Summary Results'!$E5839)</f>
        <v>0</v>
      </c>
      <c r="E6257" t="b">
        <f t="shared" si="323"/>
        <v>0</v>
      </c>
      <c r="F6257" t="b">
        <f t="shared" si="324"/>
        <v>0</v>
      </c>
      <c r="G6257" t="b">
        <f>IF('Input and Summary Results'!$J$4="yes",IF(C6257=FALSE,FALSE,IF('Data Transformation'!E6257&lt;$R$10,E6257,$R$10)),IF(C6257=FALSE,FALSE,IF(C6257&lt;$R$10,C6257,$R$10)))</f>
        <v>0</v>
      </c>
      <c r="H6257" t="b">
        <f>IF('Input and Summary Results'!$J$4="yes",'Data Transformation'!F6257,'Data Transformation'!D6257)</f>
        <v>0</v>
      </c>
      <c r="I6257" t="str">
        <f t="shared" si="322"/>
        <v/>
      </c>
    </row>
    <row r="6258" spans="2:9" x14ac:dyDescent="0.55000000000000004">
      <c r="B6258" t="b">
        <f>IF('Input and Summary Results'!D5840=0,FALSE,'Input and Summary Results'!$B5840)</f>
        <v>0</v>
      </c>
      <c r="C6258" t="b">
        <f>IF(OR(B6258=0,'Input and Summary Results'!D5840=0,'Input and Summary Results'!D5840=""),FALSE,'Input and Summary Results'!$D5840)</f>
        <v>0</v>
      </c>
      <c r="D6258" t="b">
        <f>IF(OR(B6258=0,'Input and Summary Results'!E5840=0),FALSE,'Input and Summary Results'!$E5840)</f>
        <v>0</v>
      </c>
      <c r="E6258" t="b">
        <f t="shared" si="323"/>
        <v>0</v>
      </c>
      <c r="F6258" t="b">
        <f t="shared" si="324"/>
        <v>0</v>
      </c>
      <c r="G6258" t="b">
        <f>IF('Input and Summary Results'!$J$4="yes",IF(C6258=FALSE,FALSE,IF('Data Transformation'!E6258&lt;$R$10,E6258,$R$10)),IF(C6258=FALSE,FALSE,IF(C6258&lt;$R$10,C6258,$R$10)))</f>
        <v>0</v>
      </c>
      <c r="H6258" t="b">
        <f>IF('Input and Summary Results'!$J$4="yes",'Data Transformation'!F6258,'Data Transformation'!D6258)</f>
        <v>0</v>
      </c>
      <c r="I6258" t="str">
        <f t="shared" si="322"/>
        <v/>
      </c>
    </row>
    <row r="6259" spans="2:9" x14ac:dyDescent="0.55000000000000004">
      <c r="B6259" t="b">
        <f>IF('Input and Summary Results'!D5841=0,FALSE,'Input and Summary Results'!$B5841)</f>
        <v>0</v>
      </c>
      <c r="C6259" t="b">
        <f>IF(OR(B6259=0,'Input and Summary Results'!D5841=0,'Input and Summary Results'!D5841=""),FALSE,'Input and Summary Results'!$D5841)</f>
        <v>0</v>
      </c>
      <c r="D6259" t="b">
        <f>IF(OR(B6259=0,'Input and Summary Results'!E5841=0),FALSE,'Input and Summary Results'!$E5841)</f>
        <v>0</v>
      </c>
      <c r="E6259" t="b">
        <f t="shared" si="323"/>
        <v>0</v>
      </c>
      <c r="F6259" t="b">
        <f t="shared" si="324"/>
        <v>0</v>
      </c>
      <c r="G6259" t="b">
        <f>IF('Input and Summary Results'!$J$4="yes",IF(C6259=FALSE,FALSE,IF('Data Transformation'!E6259&lt;$R$10,E6259,$R$10)),IF(C6259=FALSE,FALSE,IF(C6259&lt;$R$10,C6259,$R$10)))</f>
        <v>0</v>
      </c>
      <c r="H6259" t="b">
        <f>IF('Input and Summary Results'!$J$4="yes",'Data Transformation'!F6259,'Data Transformation'!D6259)</f>
        <v>0</v>
      </c>
      <c r="I6259" t="str">
        <f t="shared" si="322"/>
        <v/>
      </c>
    </row>
    <row r="6260" spans="2:9" x14ac:dyDescent="0.55000000000000004">
      <c r="B6260" t="b">
        <f>IF('Input and Summary Results'!D5842=0,FALSE,'Input and Summary Results'!$B5842)</f>
        <v>0</v>
      </c>
      <c r="C6260" t="b">
        <f>IF(OR(B6260=0,'Input and Summary Results'!D5842=0,'Input and Summary Results'!D5842=""),FALSE,'Input and Summary Results'!$D5842)</f>
        <v>0</v>
      </c>
      <c r="D6260" t="b">
        <f>IF(OR(B6260=0,'Input and Summary Results'!E5842=0),FALSE,'Input and Summary Results'!$E5842)</f>
        <v>0</v>
      </c>
      <c r="E6260" t="b">
        <f t="shared" si="323"/>
        <v>0</v>
      </c>
      <c r="F6260" t="b">
        <f t="shared" si="324"/>
        <v>0</v>
      </c>
      <c r="G6260" t="b">
        <f>IF('Input and Summary Results'!$J$4="yes",IF(C6260=FALSE,FALSE,IF('Data Transformation'!E6260&lt;$R$10,E6260,$R$10)),IF(C6260=FALSE,FALSE,IF(C6260&lt;$R$10,C6260,$R$10)))</f>
        <v>0</v>
      </c>
      <c r="H6260" t="b">
        <f>IF('Input and Summary Results'!$J$4="yes",'Data Transformation'!F6260,'Data Transformation'!D6260)</f>
        <v>0</v>
      </c>
      <c r="I6260" t="str">
        <f t="shared" si="322"/>
        <v/>
      </c>
    </row>
    <row r="6261" spans="2:9" x14ac:dyDescent="0.55000000000000004">
      <c r="B6261" t="b">
        <f>IF('Input and Summary Results'!D5843=0,FALSE,'Input and Summary Results'!$B5843)</f>
        <v>0</v>
      </c>
      <c r="C6261" t="b">
        <f>IF(OR(B6261=0,'Input and Summary Results'!D5843=0,'Input and Summary Results'!D5843=""),FALSE,'Input and Summary Results'!$D5843)</f>
        <v>0</v>
      </c>
      <c r="D6261" t="b">
        <f>IF(OR(B6261=0,'Input and Summary Results'!E5843=0),FALSE,'Input and Summary Results'!$E5843)</f>
        <v>0</v>
      </c>
      <c r="E6261" t="b">
        <f t="shared" si="323"/>
        <v>0</v>
      </c>
      <c r="F6261" t="b">
        <f t="shared" si="324"/>
        <v>0</v>
      </c>
      <c r="G6261" t="b">
        <f>IF('Input and Summary Results'!$J$4="yes",IF(C6261=FALSE,FALSE,IF('Data Transformation'!E6261&lt;$R$10,E6261,$R$10)),IF(C6261=FALSE,FALSE,IF(C6261&lt;$R$10,C6261,$R$10)))</f>
        <v>0</v>
      </c>
      <c r="H6261" t="b">
        <f>IF('Input and Summary Results'!$J$4="yes",'Data Transformation'!F6261,'Data Transformation'!D6261)</f>
        <v>0</v>
      </c>
      <c r="I6261" t="str">
        <f t="shared" si="322"/>
        <v/>
      </c>
    </row>
    <row r="6262" spans="2:9" x14ac:dyDescent="0.55000000000000004">
      <c r="B6262" t="b">
        <f>IF('Input and Summary Results'!D5844=0,FALSE,'Input and Summary Results'!$B5844)</f>
        <v>0</v>
      </c>
      <c r="C6262" t="b">
        <f>IF(OR(B6262=0,'Input and Summary Results'!D5844=0,'Input and Summary Results'!D5844=""),FALSE,'Input and Summary Results'!$D5844)</f>
        <v>0</v>
      </c>
      <c r="D6262" t="b">
        <f>IF(OR(B6262=0,'Input and Summary Results'!E5844=0),FALSE,'Input and Summary Results'!$E5844)</f>
        <v>0</v>
      </c>
      <c r="E6262" t="b">
        <f t="shared" si="323"/>
        <v>0</v>
      </c>
      <c r="F6262" t="b">
        <f t="shared" si="324"/>
        <v>0</v>
      </c>
      <c r="G6262" t="b">
        <f>IF('Input and Summary Results'!$J$4="yes",IF(C6262=FALSE,FALSE,IF('Data Transformation'!E6262&lt;$R$10,E6262,$R$10)),IF(C6262=FALSE,FALSE,IF(C6262&lt;$R$10,C6262,$R$10)))</f>
        <v>0</v>
      </c>
      <c r="H6262" t="b">
        <f>IF('Input and Summary Results'!$J$4="yes",'Data Transformation'!F6262,'Data Transformation'!D6262)</f>
        <v>0</v>
      </c>
      <c r="I6262" t="str">
        <f t="shared" si="322"/>
        <v/>
      </c>
    </row>
    <row r="6263" spans="2:9" x14ac:dyDescent="0.55000000000000004">
      <c r="B6263" t="b">
        <f>IF('Input and Summary Results'!D5845=0,FALSE,'Input and Summary Results'!$B5845)</f>
        <v>0</v>
      </c>
      <c r="C6263" t="b">
        <f>IF(OR(B6263=0,'Input and Summary Results'!D5845=0,'Input and Summary Results'!D5845=""),FALSE,'Input and Summary Results'!$D5845)</f>
        <v>0</v>
      </c>
      <c r="D6263" t="b">
        <f>IF(OR(B6263=0,'Input and Summary Results'!E5845=0),FALSE,'Input and Summary Results'!$E5845)</f>
        <v>0</v>
      </c>
      <c r="E6263" t="b">
        <f t="shared" si="323"/>
        <v>0</v>
      </c>
      <c r="F6263" t="b">
        <f t="shared" si="324"/>
        <v>0</v>
      </c>
      <c r="G6263" t="b">
        <f>IF('Input and Summary Results'!$J$4="yes",IF(C6263=FALSE,FALSE,IF('Data Transformation'!E6263&lt;$R$10,E6263,$R$10)),IF(C6263=FALSE,FALSE,IF(C6263&lt;$R$10,C6263,$R$10)))</f>
        <v>0</v>
      </c>
      <c r="H6263" t="b">
        <f>IF('Input and Summary Results'!$J$4="yes",'Data Transformation'!F6263,'Data Transformation'!D6263)</f>
        <v>0</v>
      </c>
      <c r="I6263" t="str">
        <f t="shared" si="322"/>
        <v/>
      </c>
    </row>
    <row r="6264" spans="2:9" x14ac:dyDescent="0.55000000000000004">
      <c r="B6264" t="b">
        <f>IF('Input and Summary Results'!D5846=0,FALSE,'Input and Summary Results'!$B5846)</f>
        <v>0</v>
      </c>
      <c r="C6264" t="b">
        <f>IF(OR(B6264=0,'Input and Summary Results'!D5846=0,'Input and Summary Results'!D5846=""),FALSE,'Input and Summary Results'!$D5846)</f>
        <v>0</v>
      </c>
      <c r="D6264" t="b">
        <f>IF(OR(B6264=0,'Input and Summary Results'!E5846=0),FALSE,'Input and Summary Results'!$E5846)</f>
        <v>0</v>
      </c>
      <c r="E6264" t="b">
        <f t="shared" si="323"/>
        <v>0</v>
      </c>
      <c r="F6264" t="b">
        <f t="shared" si="324"/>
        <v>0</v>
      </c>
      <c r="G6264" t="b">
        <f>IF('Input and Summary Results'!$J$4="yes",IF(C6264=FALSE,FALSE,IF('Data Transformation'!E6264&lt;$R$10,E6264,$R$10)),IF(C6264=FALSE,FALSE,IF(C6264&lt;$R$10,C6264,$R$10)))</f>
        <v>0</v>
      </c>
      <c r="H6264" t="b">
        <f>IF('Input and Summary Results'!$J$4="yes",'Data Transformation'!F6264,'Data Transformation'!D6264)</f>
        <v>0</v>
      </c>
      <c r="I6264" t="str">
        <f t="shared" si="322"/>
        <v/>
      </c>
    </row>
    <row r="6265" spans="2:9" x14ac:dyDescent="0.55000000000000004">
      <c r="B6265" t="b">
        <f>IF('Input and Summary Results'!D5847=0,FALSE,'Input and Summary Results'!$B5847)</f>
        <v>0</v>
      </c>
      <c r="C6265" t="b">
        <f>IF(OR(B6265=0,'Input and Summary Results'!D5847=0,'Input and Summary Results'!D5847=""),FALSE,'Input and Summary Results'!$D5847)</f>
        <v>0</v>
      </c>
      <c r="D6265" t="b">
        <f>IF(OR(B6265=0,'Input and Summary Results'!E5847=0),FALSE,'Input and Summary Results'!$E5847)</f>
        <v>0</v>
      </c>
      <c r="E6265" t="b">
        <f t="shared" si="323"/>
        <v>0</v>
      </c>
      <c r="F6265" t="b">
        <f t="shared" si="324"/>
        <v>0</v>
      </c>
      <c r="G6265" t="b">
        <f>IF('Input and Summary Results'!$J$4="yes",IF(C6265=FALSE,FALSE,IF('Data Transformation'!E6265&lt;$R$10,E6265,$R$10)),IF(C6265=FALSE,FALSE,IF(C6265&lt;$R$10,C6265,$R$10)))</f>
        <v>0</v>
      </c>
      <c r="H6265" t="b">
        <f>IF('Input and Summary Results'!$J$4="yes",'Data Transformation'!F6265,'Data Transformation'!D6265)</f>
        <v>0</v>
      </c>
      <c r="I6265" t="str">
        <f t="shared" si="322"/>
        <v/>
      </c>
    </row>
    <row r="6266" spans="2:9" x14ac:dyDescent="0.55000000000000004">
      <c r="B6266" t="b">
        <f>IF('Input and Summary Results'!D5848=0,FALSE,'Input and Summary Results'!$B5848)</f>
        <v>0</v>
      </c>
      <c r="C6266" t="b">
        <f>IF(OR(B6266=0,'Input and Summary Results'!D5848=0,'Input and Summary Results'!D5848=""),FALSE,'Input and Summary Results'!$D5848)</f>
        <v>0</v>
      </c>
      <c r="D6266" t="b">
        <f>IF(OR(B6266=0,'Input and Summary Results'!E5848=0),FALSE,'Input and Summary Results'!$E5848)</f>
        <v>0</v>
      </c>
      <c r="E6266" t="b">
        <f t="shared" si="323"/>
        <v>0</v>
      </c>
      <c r="F6266" t="b">
        <f t="shared" si="324"/>
        <v>0</v>
      </c>
      <c r="G6266" t="b">
        <f>IF('Input and Summary Results'!$J$4="yes",IF(C6266=FALSE,FALSE,IF('Data Transformation'!E6266&lt;$R$10,E6266,$R$10)),IF(C6266=FALSE,FALSE,IF(C6266&lt;$R$10,C6266,$R$10)))</f>
        <v>0</v>
      </c>
      <c r="H6266" t="b">
        <f>IF('Input and Summary Results'!$J$4="yes",'Data Transformation'!F6266,'Data Transformation'!D6266)</f>
        <v>0</v>
      </c>
      <c r="I6266" t="str">
        <f t="shared" si="322"/>
        <v/>
      </c>
    </row>
    <row r="6267" spans="2:9" x14ac:dyDescent="0.55000000000000004">
      <c r="B6267" t="b">
        <f>IF('Input and Summary Results'!D5849=0,FALSE,'Input and Summary Results'!$B5849)</f>
        <v>0</v>
      </c>
      <c r="C6267" t="b">
        <f>IF(OR(B6267=0,'Input and Summary Results'!D5849=0,'Input and Summary Results'!D5849=""),FALSE,'Input and Summary Results'!$D5849)</f>
        <v>0</v>
      </c>
      <c r="D6267" t="b">
        <f>IF(OR(B6267=0,'Input and Summary Results'!E5849=0),FALSE,'Input and Summary Results'!$E5849)</f>
        <v>0</v>
      </c>
      <c r="E6267" t="b">
        <f t="shared" si="323"/>
        <v>0</v>
      </c>
      <c r="F6267" t="b">
        <f t="shared" si="324"/>
        <v>0</v>
      </c>
      <c r="G6267" t="b">
        <f>IF('Input and Summary Results'!$J$4="yes",IF(C6267=FALSE,FALSE,IF('Data Transformation'!E6267&lt;$R$10,E6267,$R$10)),IF(C6267=FALSE,FALSE,IF(C6267&lt;$R$10,C6267,$R$10)))</f>
        <v>0</v>
      </c>
      <c r="H6267" t="b">
        <f>IF('Input and Summary Results'!$J$4="yes",'Data Transformation'!F6267,'Data Transformation'!D6267)</f>
        <v>0</v>
      </c>
      <c r="I6267" t="str">
        <f t="shared" si="322"/>
        <v/>
      </c>
    </row>
    <row r="6268" spans="2:9" x14ac:dyDescent="0.55000000000000004">
      <c r="B6268" t="b">
        <f>IF('Input and Summary Results'!D5850=0,FALSE,'Input and Summary Results'!$B5850)</f>
        <v>0</v>
      </c>
      <c r="C6268" t="b">
        <f>IF(OR(B6268=0,'Input and Summary Results'!D5850=0,'Input and Summary Results'!D5850=""),FALSE,'Input and Summary Results'!$D5850)</f>
        <v>0</v>
      </c>
      <c r="D6268" t="b">
        <f>IF(OR(B6268=0,'Input and Summary Results'!E5850=0),FALSE,'Input and Summary Results'!$E5850)</f>
        <v>0</v>
      </c>
      <c r="E6268" t="b">
        <f t="shared" si="323"/>
        <v>0</v>
      </c>
      <c r="F6268" t="b">
        <f t="shared" si="324"/>
        <v>0</v>
      </c>
      <c r="G6268" t="b">
        <f>IF('Input and Summary Results'!$J$4="yes",IF(C6268=FALSE,FALSE,IF('Data Transformation'!E6268&lt;$R$10,E6268,$R$10)),IF(C6268=FALSE,FALSE,IF(C6268&lt;$R$10,C6268,$R$10)))</f>
        <v>0</v>
      </c>
      <c r="H6268" t="b">
        <f>IF('Input and Summary Results'!$J$4="yes",'Data Transformation'!F6268,'Data Transformation'!D6268)</f>
        <v>0</v>
      </c>
      <c r="I6268" t="str">
        <f t="shared" si="322"/>
        <v/>
      </c>
    </row>
    <row r="6269" spans="2:9" x14ac:dyDescent="0.55000000000000004">
      <c r="B6269" t="b">
        <f>IF('Input and Summary Results'!D5851=0,FALSE,'Input and Summary Results'!$B5851)</f>
        <v>0</v>
      </c>
      <c r="C6269" t="b">
        <f>IF(OR(B6269=0,'Input and Summary Results'!D5851=0,'Input and Summary Results'!D5851=""),FALSE,'Input and Summary Results'!$D5851)</f>
        <v>0</v>
      </c>
      <c r="D6269" t="b">
        <f>IF(OR(B6269=0,'Input and Summary Results'!E5851=0),FALSE,'Input and Summary Results'!$E5851)</f>
        <v>0</v>
      </c>
      <c r="E6269" t="b">
        <f t="shared" si="323"/>
        <v>0</v>
      </c>
      <c r="F6269" t="b">
        <f t="shared" si="324"/>
        <v>0</v>
      </c>
      <c r="G6269" t="b">
        <f>IF('Input and Summary Results'!$J$4="yes",IF(C6269=FALSE,FALSE,IF('Data Transformation'!E6269&lt;$R$10,E6269,$R$10)),IF(C6269=FALSE,FALSE,IF(C6269&lt;$R$10,C6269,$R$10)))</f>
        <v>0</v>
      </c>
      <c r="H6269" t="b">
        <f>IF('Input and Summary Results'!$J$4="yes",'Data Transformation'!F6269,'Data Transformation'!D6269)</f>
        <v>0</v>
      </c>
      <c r="I6269" t="str">
        <f t="shared" si="322"/>
        <v/>
      </c>
    </row>
    <row r="6270" spans="2:9" x14ac:dyDescent="0.55000000000000004">
      <c r="B6270" t="b">
        <f>IF('Input and Summary Results'!D5852=0,FALSE,'Input and Summary Results'!$B5852)</f>
        <v>0</v>
      </c>
      <c r="C6270" t="b">
        <f>IF(OR(B6270=0,'Input and Summary Results'!D5852=0,'Input and Summary Results'!D5852=""),FALSE,'Input and Summary Results'!$D5852)</f>
        <v>0</v>
      </c>
      <c r="D6270" t="b">
        <f>IF(OR(B6270=0,'Input and Summary Results'!E5852=0),FALSE,'Input and Summary Results'!$E5852)</f>
        <v>0</v>
      </c>
      <c r="E6270" t="b">
        <f t="shared" si="323"/>
        <v>0</v>
      </c>
      <c r="F6270" t="b">
        <f t="shared" si="324"/>
        <v>0</v>
      </c>
      <c r="G6270" t="b">
        <f>IF('Input and Summary Results'!$J$4="yes",IF(C6270=FALSE,FALSE,IF('Data Transformation'!E6270&lt;$R$10,E6270,$R$10)),IF(C6270=FALSE,FALSE,IF(C6270&lt;$R$10,C6270,$R$10)))</f>
        <v>0</v>
      </c>
      <c r="H6270" t="b">
        <f>IF('Input and Summary Results'!$J$4="yes",'Data Transformation'!F6270,'Data Transformation'!D6270)</f>
        <v>0</v>
      </c>
      <c r="I6270" t="str">
        <f t="shared" si="322"/>
        <v/>
      </c>
    </row>
    <row r="6271" spans="2:9" x14ac:dyDescent="0.55000000000000004">
      <c r="B6271" t="b">
        <f>IF('Input and Summary Results'!D5853=0,FALSE,'Input and Summary Results'!$B5853)</f>
        <v>0</v>
      </c>
      <c r="C6271" t="b">
        <f>IF(OR(B6271=0,'Input and Summary Results'!D5853=0,'Input and Summary Results'!D5853=""),FALSE,'Input and Summary Results'!$D5853)</f>
        <v>0</v>
      </c>
      <c r="D6271" t="b">
        <f>IF(OR(B6271=0,'Input and Summary Results'!E5853=0),FALSE,'Input and Summary Results'!$E5853)</f>
        <v>0</v>
      </c>
      <c r="E6271" t="b">
        <f t="shared" si="323"/>
        <v>0</v>
      </c>
      <c r="F6271" t="b">
        <f t="shared" si="324"/>
        <v>0</v>
      </c>
      <c r="G6271" t="b">
        <f>IF('Input and Summary Results'!$J$4="yes",IF(C6271=FALSE,FALSE,IF('Data Transformation'!E6271&lt;$R$10,E6271,$R$10)),IF(C6271=FALSE,FALSE,IF(C6271&lt;$R$10,C6271,$R$10)))</f>
        <v>0</v>
      </c>
      <c r="H6271" t="b">
        <f>IF('Input and Summary Results'!$J$4="yes",'Data Transformation'!F6271,'Data Transformation'!D6271)</f>
        <v>0</v>
      </c>
      <c r="I6271" t="str">
        <f t="shared" si="322"/>
        <v/>
      </c>
    </row>
    <row r="6272" spans="2:9" x14ac:dyDescent="0.55000000000000004">
      <c r="B6272" t="b">
        <f>IF('Input and Summary Results'!D5854=0,FALSE,'Input and Summary Results'!$B5854)</f>
        <v>0</v>
      </c>
      <c r="C6272" t="b">
        <f>IF(OR(B6272=0,'Input and Summary Results'!D5854=0,'Input and Summary Results'!D5854=""),FALSE,'Input and Summary Results'!$D5854)</f>
        <v>0</v>
      </c>
      <c r="D6272" t="b">
        <f>IF(OR(B6272=0,'Input and Summary Results'!E5854=0),FALSE,'Input and Summary Results'!$E5854)</f>
        <v>0</v>
      </c>
      <c r="E6272" t="b">
        <f t="shared" si="323"/>
        <v>0</v>
      </c>
      <c r="F6272" t="b">
        <f t="shared" si="324"/>
        <v>0</v>
      </c>
      <c r="G6272" t="b">
        <f>IF('Input and Summary Results'!$J$4="yes",IF(C6272=FALSE,FALSE,IF('Data Transformation'!E6272&lt;$R$10,E6272,$R$10)),IF(C6272=FALSE,FALSE,IF(C6272&lt;$R$10,C6272,$R$10)))</f>
        <v>0</v>
      </c>
      <c r="H6272" t="b">
        <f>IF('Input and Summary Results'!$J$4="yes",'Data Transformation'!F6272,'Data Transformation'!D6272)</f>
        <v>0</v>
      </c>
      <c r="I6272" t="str">
        <f t="shared" si="322"/>
        <v/>
      </c>
    </row>
    <row r="6273" spans="2:9" x14ac:dyDescent="0.55000000000000004">
      <c r="B6273" t="b">
        <f>IF('Input and Summary Results'!D5855=0,FALSE,'Input and Summary Results'!$B5855)</f>
        <v>0</v>
      </c>
      <c r="C6273" t="b">
        <f>IF(OR(B6273=0,'Input and Summary Results'!D5855=0,'Input and Summary Results'!D5855=""),FALSE,'Input and Summary Results'!$D5855)</f>
        <v>0</v>
      </c>
      <c r="D6273" t="b">
        <f>IF(OR(B6273=0,'Input and Summary Results'!E5855=0),FALSE,'Input and Summary Results'!$E5855)</f>
        <v>0</v>
      </c>
      <c r="E6273" t="b">
        <f t="shared" si="323"/>
        <v>0</v>
      </c>
      <c r="F6273" t="b">
        <f t="shared" si="324"/>
        <v>0</v>
      </c>
      <c r="G6273" t="b">
        <f>IF('Input and Summary Results'!$J$4="yes",IF(C6273=FALSE,FALSE,IF('Data Transformation'!E6273&lt;$R$10,E6273,$R$10)),IF(C6273=FALSE,FALSE,IF(C6273&lt;$R$10,C6273,$R$10)))</f>
        <v>0</v>
      </c>
      <c r="H6273" t="b">
        <f>IF('Input and Summary Results'!$J$4="yes",'Data Transformation'!F6273,'Data Transformation'!D6273)</f>
        <v>0</v>
      </c>
      <c r="I6273" t="str">
        <f t="shared" si="322"/>
        <v/>
      </c>
    </row>
    <row r="6274" spans="2:9" x14ac:dyDescent="0.55000000000000004">
      <c r="B6274" t="b">
        <f>IF('Input and Summary Results'!D5856=0,FALSE,'Input and Summary Results'!$B5856)</f>
        <v>0</v>
      </c>
      <c r="C6274" t="b">
        <f>IF(OR(B6274=0,'Input and Summary Results'!D5856=0,'Input and Summary Results'!D5856=""),FALSE,'Input and Summary Results'!$D5856)</f>
        <v>0</v>
      </c>
      <c r="D6274" t="b">
        <f>IF(OR(B6274=0,'Input and Summary Results'!E5856=0),FALSE,'Input and Summary Results'!$E5856)</f>
        <v>0</v>
      </c>
      <c r="E6274" t="b">
        <f t="shared" si="323"/>
        <v>0</v>
      </c>
      <c r="F6274" t="b">
        <f t="shared" si="324"/>
        <v>0</v>
      </c>
      <c r="G6274" t="b">
        <f>IF('Input and Summary Results'!$J$4="yes",IF(C6274=FALSE,FALSE,IF('Data Transformation'!E6274&lt;$R$10,E6274,$R$10)),IF(C6274=FALSE,FALSE,IF(C6274&lt;$R$10,C6274,$R$10)))</f>
        <v>0</v>
      </c>
      <c r="H6274" t="b">
        <f>IF('Input and Summary Results'!$J$4="yes",'Data Transformation'!F6274,'Data Transformation'!D6274)</f>
        <v>0</v>
      </c>
      <c r="I6274" t="str">
        <f t="shared" si="322"/>
        <v/>
      </c>
    </row>
    <row r="6275" spans="2:9" x14ac:dyDescent="0.55000000000000004">
      <c r="B6275" t="b">
        <f>IF('Input and Summary Results'!D5857=0,FALSE,'Input and Summary Results'!$B5857)</f>
        <v>0</v>
      </c>
      <c r="C6275" t="b">
        <f>IF(OR(B6275=0,'Input and Summary Results'!D5857=0,'Input and Summary Results'!D5857=""),FALSE,'Input and Summary Results'!$D5857)</f>
        <v>0</v>
      </c>
      <c r="D6275" t="b">
        <f>IF(OR(B6275=0,'Input and Summary Results'!E5857=0),FALSE,'Input and Summary Results'!$E5857)</f>
        <v>0</v>
      </c>
      <c r="E6275" t="b">
        <f t="shared" si="323"/>
        <v>0</v>
      </c>
      <c r="F6275" t="b">
        <f t="shared" si="324"/>
        <v>0</v>
      </c>
      <c r="G6275" t="b">
        <f>IF('Input and Summary Results'!$J$4="yes",IF(C6275=FALSE,FALSE,IF('Data Transformation'!E6275&lt;$R$10,E6275,$R$10)),IF(C6275=FALSE,FALSE,IF(C6275&lt;$R$10,C6275,$R$10)))</f>
        <v>0</v>
      </c>
      <c r="H6275" t="b">
        <f>IF('Input and Summary Results'!$J$4="yes",'Data Transformation'!F6275,'Data Transformation'!D6275)</f>
        <v>0</v>
      </c>
      <c r="I6275" t="str">
        <f t="shared" si="322"/>
        <v/>
      </c>
    </row>
    <row r="6276" spans="2:9" x14ac:dyDescent="0.55000000000000004">
      <c r="B6276" t="b">
        <f>IF('Input and Summary Results'!D5858=0,FALSE,'Input and Summary Results'!$B5858)</f>
        <v>0</v>
      </c>
      <c r="C6276" t="b">
        <f>IF(OR(B6276=0,'Input and Summary Results'!D5858=0,'Input and Summary Results'!D5858=""),FALSE,'Input and Summary Results'!$D5858)</f>
        <v>0</v>
      </c>
      <c r="D6276" t="b">
        <f>IF(OR(B6276=0,'Input and Summary Results'!E5858=0),FALSE,'Input and Summary Results'!$E5858)</f>
        <v>0</v>
      </c>
      <c r="E6276" t="b">
        <f t="shared" si="323"/>
        <v>0</v>
      </c>
      <c r="F6276" t="b">
        <f t="shared" si="324"/>
        <v>0</v>
      </c>
      <c r="G6276" t="b">
        <f>IF('Input and Summary Results'!$J$4="yes",IF(C6276=FALSE,FALSE,IF('Data Transformation'!E6276&lt;$R$10,E6276,$R$10)),IF(C6276=FALSE,FALSE,IF(C6276&lt;$R$10,C6276,$R$10)))</f>
        <v>0</v>
      </c>
      <c r="H6276" t="b">
        <f>IF('Input and Summary Results'!$J$4="yes",'Data Transformation'!F6276,'Data Transformation'!D6276)</f>
        <v>0</v>
      </c>
      <c r="I6276" t="str">
        <f t="shared" si="322"/>
        <v/>
      </c>
    </row>
    <row r="6277" spans="2:9" x14ac:dyDescent="0.55000000000000004">
      <c r="B6277" t="b">
        <f>IF('Input and Summary Results'!D5859=0,FALSE,'Input and Summary Results'!$B5859)</f>
        <v>0</v>
      </c>
      <c r="C6277" t="b">
        <f>IF(OR(B6277=0,'Input and Summary Results'!D5859=0,'Input and Summary Results'!D5859=""),FALSE,'Input and Summary Results'!$D5859)</f>
        <v>0</v>
      </c>
      <c r="D6277" t="b">
        <f>IF(OR(B6277=0,'Input and Summary Results'!E5859=0),FALSE,'Input and Summary Results'!$E5859)</f>
        <v>0</v>
      </c>
      <c r="E6277" t="b">
        <f t="shared" si="323"/>
        <v>0</v>
      </c>
      <c r="F6277" t="b">
        <f t="shared" si="324"/>
        <v>0</v>
      </c>
      <c r="G6277" t="b">
        <f>IF('Input and Summary Results'!$J$4="yes",IF(C6277=FALSE,FALSE,IF('Data Transformation'!E6277&lt;$R$10,E6277,$R$10)),IF(C6277=FALSE,FALSE,IF(C6277&lt;$R$10,C6277,$R$10)))</f>
        <v>0</v>
      </c>
      <c r="H6277" t="b">
        <f>IF('Input and Summary Results'!$J$4="yes",'Data Transformation'!F6277,'Data Transformation'!D6277)</f>
        <v>0</v>
      </c>
      <c r="I6277" t="str">
        <f t="shared" ref="I6277:I6340" si="325">IF(G6277=FALSE,"",B6277)</f>
        <v/>
      </c>
    </row>
    <row r="6278" spans="2:9" x14ac:dyDescent="0.55000000000000004">
      <c r="B6278" t="b">
        <f>IF('Input and Summary Results'!D5860=0,FALSE,'Input and Summary Results'!$B5860)</f>
        <v>0</v>
      </c>
      <c r="C6278" t="b">
        <f>IF(OR(B6278=0,'Input and Summary Results'!D5860=0,'Input and Summary Results'!D5860=""),FALSE,'Input and Summary Results'!$D5860)</f>
        <v>0</v>
      </c>
      <c r="D6278" t="b">
        <f>IF(OR(B6278=0,'Input and Summary Results'!E5860=0),FALSE,'Input and Summary Results'!$E5860)</f>
        <v>0</v>
      </c>
      <c r="E6278" t="b">
        <f t="shared" si="323"/>
        <v>0</v>
      </c>
      <c r="F6278" t="b">
        <f t="shared" si="324"/>
        <v>0</v>
      </c>
      <c r="G6278" t="b">
        <f>IF('Input and Summary Results'!$J$4="yes",IF(C6278=FALSE,FALSE,IF('Data Transformation'!E6278&lt;$R$10,E6278,$R$10)),IF(C6278=FALSE,FALSE,IF(C6278&lt;$R$10,C6278,$R$10)))</f>
        <v>0</v>
      </c>
      <c r="H6278" t="b">
        <f>IF('Input and Summary Results'!$J$4="yes",'Data Transformation'!F6278,'Data Transformation'!D6278)</f>
        <v>0</v>
      </c>
      <c r="I6278" t="str">
        <f t="shared" si="325"/>
        <v/>
      </c>
    </row>
    <row r="6279" spans="2:9" x14ac:dyDescent="0.55000000000000004">
      <c r="B6279" t="b">
        <f>IF('Input and Summary Results'!D5861=0,FALSE,'Input and Summary Results'!$B5861)</f>
        <v>0</v>
      </c>
      <c r="C6279" t="b">
        <f>IF(OR(B6279=0,'Input and Summary Results'!D5861=0,'Input and Summary Results'!D5861=""),FALSE,'Input and Summary Results'!$D5861)</f>
        <v>0</v>
      </c>
      <c r="D6279" t="b">
        <f>IF(OR(B6279=0,'Input and Summary Results'!E5861=0),FALSE,'Input and Summary Results'!$E5861)</f>
        <v>0</v>
      </c>
      <c r="E6279" t="b">
        <f t="shared" si="323"/>
        <v>0</v>
      </c>
      <c r="F6279" t="b">
        <f t="shared" si="324"/>
        <v>0</v>
      </c>
      <c r="G6279" t="b">
        <f>IF('Input and Summary Results'!$J$4="yes",IF(C6279=FALSE,FALSE,IF('Data Transformation'!E6279&lt;$R$10,E6279,$R$10)),IF(C6279=FALSE,FALSE,IF(C6279&lt;$R$10,C6279,$R$10)))</f>
        <v>0</v>
      </c>
      <c r="H6279" t="b">
        <f>IF('Input and Summary Results'!$J$4="yes",'Data Transformation'!F6279,'Data Transformation'!D6279)</f>
        <v>0</v>
      </c>
      <c r="I6279" t="str">
        <f t="shared" si="325"/>
        <v/>
      </c>
    </row>
    <row r="6280" spans="2:9" x14ac:dyDescent="0.55000000000000004">
      <c r="B6280" t="b">
        <f>IF('Input and Summary Results'!D5862=0,FALSE,'Input and Summary Results'!$B5862)</f>
        <v>0</v>
      </c>
      <c r="C6280" t="b">
        <f>IF(OR(B6280=0,'Input and Summary Results'!D5862=0,'Input and Summary Results'!D5862=""),FALSE,'Input and Summary Results'!$D5862)</f>
        <v>0</v>
      </c>
      <c r="D6280" t="b">
        <f>IF(OR(B6280=0,'Input and Summary Results'!E5862=0),FALSE,'Input and Summary Results'!$E5862)</f>
        <v>0</v>
      </c>
      <c r="E6280" t="b">
        <f t="shared" si="323"/>
        <v>0</v>
      </c>
      <c r="F6280" t="b">
        <f t="shared" si="324"/>
        <v>0</v>
      </c>
      <c r="G6280" t="b">
        <f>IF('Input and Summary Results'!$J$4="yes",IF(C6280=FALSE,FALSE,IF('Data Transformation'!E6280&lt;$R$10,E6280,$R$10)),IF(C6280=FALSE,FALSE,IF(C6280&lt;$R$10,C6280,$R$10)))</f>
        <v>0</v>
      </c>
      <c r="H6280" t="b">
        <f>IF('Input and Summary Results'!$J$4="yes",'Data Transformation'!F6280,'Data Transformation'!D6280)</f>
        <v>0</v>
      </c>
      <c r="I6280" t="str">
        <f t="shared" si="325"/>
        <v/>
      </c>
    </row>
    <row r="6281" spans="2:9" x14ac:dyDescent="0.55000000000000004">
      <c r="B6281" t="b">
        <f>IF('Input and Summary Results'!D5863=0,FALSE,'Input and Summary Results'!$B5863)</f>
        <v>0</v>
      </c>
      <c r="C6281" t="b">
        <f>IF(OR(B6281=0,'Input and Summary Results'!D5863=0,'Input and Summary Results'!D5863=""),FALSE,'Input and Summary Results'!$D5863)</f>
        <v>0</v>
      </c>
      <c r="D6281" t="b">
        <f>IF(OR(B6281=0,'Input and Summary Results'!E5863=0),FALSE,'Input and Summary Results'!$E5863)</f>
        <v>0</v>
      </c>
      <c r="E6281" t="b">
        <f t="shared" si="323"/>
        <v>0</v>
      </c>
      <c r="F6281" t="b">
        <f t="shared" si="324"/>
        <v>0</v>
      </c>
      <c r="G6281" t="b">
        <f>IF('Input and Summary Results'!$J$4="yes",IF(C6281=FALSE,FALSE,IF('Data Transformation'!E6281&lt;$R$10,E6281,$R$10)),IF(C6281=FALSE,FALSE,IF(C6281&lt;$R$10,C6281,$R$10)))</f>
        <v>0</v>
      </c>
      <c r="H6281" t="b">
        <f>IF('Input and Summary Results'!$J$4="yes",'Data Transformation'!F6281,'Data Transformation'!D6281)</f>
        <v>0</v>
      </c>
      <c r="I6281" t="str">
        <f t="shared" si="325"/>
        <v/>
      </c>
    </row>
    <row r="6282" spans="2:9" x14ac:dyDescent="0.55000000000000004">
      <c r="B6282" t="b">
        <f>IF('Input and Summary Results'!D5864=0,FALSE,'Input and Summary Results'!$B5864)</f>
        <v>0</v>
      </c>
      <c r="C6282" t="b">
        <f>IF(OR(B6282=0,'Input and Summary Results'!D5864=0,'Input and Summary Results'!D5864=""),FALSE,'Input and Summary Results'!$D5864)</f>
        <v>0</v>
      </c>
      <c r="D6282" t="b">
        <f>IF(OR(B6282=0,'Input and Summary Results'!E5864=0),FALSE,'Input and Summary Results'!$E5864)</f>
        <v>0</v>
      </c>
      <c r="E6282" t="b">
        <f t="shared" si="323"/>
        <v>0</v>
      </c>
      <c r="F6282" t="b">
        <f t="shared" si="324"/>
        <v>0</v>
      </c>
      <c r="G6282" t="b">
        <f>IF('Input and Summary Results'!$J$4="yes",IF(C6282=FALSE,FALSE,IF('Data Transformation'!E6282&lt;$R$10,E6282,$R$10)),IF(C6282=FALSE,FALSE,IF(C6282&lt;$R$10,C6282,$R$10)))</f>
        <v>0</v>
      </c>
      <c r="H6282" t="b">
        <f>IF('Input and Summary Results'!$J$4="yes",'Data Transformation'!F6282,'Data Transformation'!D6282)</f>
        <v>0</v>
      </c>
      <c r="I6282" t="str">
        <f t="shared" si="325"/>
        <v/>
      </c>
    </row>
    <row r="6283" spans="2:9" x14ac:dyDescent="0.55000000000000004">
      <c r="B6283" t="b">
        <f>IF('Input and Summary Results'!D5865=0,FALSE,'Input and Summary Results'!$B5865)</f>
        <v>0</v>
      </c>
      <c r="C6283" t="b">
        <f>IF(OR(B6283=0,'Input and Summary Results'!D5865=0,'Input and Summary Results'!D5865=""),FALSE,'Input and Summary Results'!$D5865)</f>
        <v>0</v>
      </c>
      <c r="D6283" t="b">
        <f>IF(OR(B6283=0,'Input and Summary Results'!E5865=0),FALSE,'Input and Summary Results'!$E5865)</f>
        <v>0</v>
      </c>
      <c r="E6283" t="b">
        <f t="shared" si="323"/>
        <v>0</v>
      </c>
      <c r="F6283" t="b">
        <f t="shared" si="324"/>
        <v>0</v>
      </c>
      <c r="G6283" t="b">
        <f>IF('Input and Summary Results'!$J$4="yes",IF(C6283=FALSE,FALSE,IF('Data Transformation'!E6283&lt;$R$10,E6283,$R$10)),IF(C6283=FALSE,FALSE,IF(C6283&lt;$R$10,C6283,$R$10)))</f>
        <v>0</v>
      </c>
      <c r="H6283" t="b">
        <f>IF('Input and Summary Results'!$J$4="yes",'Data Transformation'!F6283,'Data Transformation'!D6283)</f>
        <v>0</v>
      </c>
      <c r="I6283" t="str">
        <f t="shared" si="325"/>
        <v/>
      </c>
    </row>
    <row r="6284" spans="2:9" x14ac:dyDescent="0.55000000000000004">
      <c r="B6284" t="b">
        <f>IF('Input and Summary Results'!D5866=0,FALSE,'Input and Summary Results'!$B5866)</f>
        <v>0</v>
      </c>
      <c r="C6284" t="b">
        <f>IF(OR(B6284=0,'Input and Summary Results'!D5866=0,'Input and Summary Results'!D5866=""),FALSE,'Input and Summary Results'!$D5866)</f>
        <v>0</v>
      </c>
      <c r="D6284" t="b">
        <f>IF(OR(B6284=0,'Input and Summary Results'!E5866=0),FALSE,'Input and Summary Results'!$E5866)</f>
        <v>0</v>
      </c>
      <c r="E6284" t="b">
        <f t="shared" si="323"/>
        <v>0</v>
      </c>
      <c r="F6284" t="b">
        <f t="shared" si="324"/>
        <v>0</v>
      </c>
      <c r="G6284" t="b">
        <f>IF('Input and Summary Results'!$J$4="yes",IF(C6284=FALSE,FALSE,IF('Data Transformation'!E6284&lt;$R$10,E6284,$R$10)),IF(C6284=FALSE,FALSE,IF(C6284&lt;$R$10,C6284,$R$10)))</f>
        <v>0</v>
      </c>
      <c r="H6284" t="b">
        <f>IF('Input and Summary Results'!$J$4="yes",'Data Transformation'!F6284,'Data Transformation'!D6284)</f>
        <v>0</v>
      </c>
      <c r="I6284" t="str">
        <f t="shared" si="325"/>
        <v/>
      </c>
    </row>
    <row r="6285" spans="2:9" x14ac:dyDescent="0.55000000000000004">
      <c r="B6285" t="b">
        <f>IF('Input and Summary Results'!D5867=0,FALSE,'Input and Summary Results'!$B5867)</f>
        <v>0</v>
      </c>
      <c r="C6285" t="b">
        <f>IF(OR(B6285=0,'Input and Summary Results'!D5867=0,'Input and Summary Results'!D5867=""),FALSE,'Input and Summary Results'!$D5867)</f>
        <v>0</v>
      </c>
      <c r="D6285" t="b">
        <f>IF(OR(B6285=0,'Input and Summary Results'!E5867=0),FALSE,'Input and Summary Results'!$E5867)</f>
        <v>0</v>
      </c>
      <c r="E6285" t="b">
        <f t="shared" si="323"/>
        <v>0</v>
      </c>
      <c r="F6285" t="b">
        <f t="shared" si="324"/>
        <v>0</v>
      </c>
      <c r="G6285" t="b">
        <f>IF('Input and Summary Results'!$J$4="yes",IF(C6285=FALSE,FALSE,IF('Data Transformation'!E6285&lt;$R$10,E6285,$R$10)),IF(C6285=FALSE,FALSE,IF(C6285&lt;$R$10,C6285,$R$10)))</f>
        <v>0</v>
      </c>
      <c r="H6285" t="b">
        <f>IF('Input and Summary Results'!$J$4="yes",'Data Transformation'!F6285,'Data Transformation'!D6285)</f>
        <v>0</v>
      </c>
      <c r="I6285" t="str">
        <f t="shared" si="325"/>
        <v/>
      </c>
    </row>
    <row r="6286" spans="2:9" x14ac:dyDescent="0.55000000000000004">
      <c r="B6286" t="b">
        <f>IF('Input and Summary Results'!D5868=0,FALSE,'Input and Summary Results'!$B5868)</f>
        <v>0</v>
      </c>
      <c r="C6286" t="b">
        <f>IF(OR(B6286=0,'Input and Summary Results'!D5868=0,'Input and Summary Results'!D5868=""),FALSE,'Input and Summary Results'!$D5868)</f>
        <v>0</v>
      </c>
      <c r="D6286" t="b">
        <f>IF(OR(B6286=0,'Input and Summary Results'!E5868=0),FALSE,'Input and Summary Results'!$E5868)</f>
        <v>0</v>
      </c>
      <c r="E6286" t="b">
        <f t="shared" si="323"/>
        <v>0</v>
      </c>
      <c r="F6286" t="b">
        <f t="shared" si="324"/>
        <v>0</v>
      </c>
      <c r="G6286" t="b">
        <f>IF('Input and Summary Results'!$J$4="yes",IF(C6286=FALSE,FALSE,IF('Data Transformation'!E6286&lt;$R$10,E6286,$R$10)),IF(C6286=FALSE,FALSE,IF(C6286&lt;$R$10,C6286,$R$10)))</f>
        <v>0</v>
      </c>
      <c r="H6286" t="b">
        <f>IF('Input and Summary Results'!$J$4="yes",'Data Transformation'!F6286,'Data Transformation'!D6286)</f>
        <v>0</v>
      </c>
      <c r="I6286" t="str">
        <f t="shared" si="325"/>
        <v/>
      </c>
    </row>
    <row r="6287" spans="2:9" x14ac:dyDescent="0.55000000000000004">
      <c r="B6287" t="b">
        <f>IF('Input and Summary Results'!D5869=0,FALSE,'Input and Summary Results'!$B5869)</f>
        <v>0</v>
      </c>
      <c r="C6287" t="b">
        <f>IF(OR(B6287=0,'Input and Summary Results'!D5869=0,'Input and Summary Results'!D5869=""),FALSE,'Input and Summary Results'!$D5869)</f>
        <v>0</v>
      </c>
      <c r="D6287" t="b">
        <f>IF(OR(B6287=0,'Input and Summary Results'!E5869=0),FALSE,'Input and Summary Results'!$E5869)</f>
        <v>0</v>
      </c>
      <c r="E6287" t="b">
        <f t="shared" si="323"/>
        <v>0</v>
      </c>
      <c r="F6287" t="b">
        <f t="shared" si="324"/>
        <v>0</v>
      </c>
      <c r="G6287" t="b">
        <f>IF('Input and Summary Results'!$J$4="yes",IF(C6287=FALSE,FALSE,IF('Data Transformation'!E6287&lt;$R$10,E6287,$R$10)),IF(C6287=FALSE,FALSE,IF(C6287&lt;$R$10,C6287,$R$10)))</f>
        <v>0</v>
      </c>
      <c r="H6287" t="b">
        <f>IF('Input and Summary Results'!$J$4="yes",'Data Transformation'!F6287,'Data Transformation'!D6287)</f>
        <v>0</v>
      </c>
      <c r="I6287" t="str">
        <f t="shared" si="325"/>
        <v/>
      </c>
    </row>
    <row r="6288" spans="2:9" x14ac:dyDescent="0.55000000000000004">
      <c r="B6288" t="b">
        <f>IF('Input and Summary Results'!D5870=0,FALSE,'Input and Summary Results'!$B5870)</f>
        <v>0</v>
      </c>
      <c r="C6288" t="b">
        <f>IF(OR(B6288=0,'Input and Summary Results'!D5870=0,'Input and Summary Results'!D5870=""),FALSE,'Input and Summary Results'!$D5870)</f>
        <v>0</v>
      </c>
      <c r="D6288" t="b">
        <f>IF(OR(B6288=0,'Input and Summary Results'!E5870=0),FALSE,'Input and Summary Results'!$E5870)</f>
        <v>0</v>
      </c>
      <c r="E6288" t="b">
        <f t="shared" si="323"/>
        <v>0</v>
      </c>
      <c r="F6288" t="b">
        <f t="shared" si="324"/>
        <v>0</v>
      </c>
      <c r="G6288" t="b">
        <f>IF('Input and Summary Results'!$J$4="yes",IF(C6288=FALSE,FALSE,IF('Data Transformation'!E6288&lt;$R$10,E6288,$R$10)),IF(C6288=FALSE,FALSE,IF(C6288&lt;$R$10,C6288,$R$10)))</f>
        <v>0</v>
      </c>
      <c r="H6288" t="b">
        <f>IF('Input and Summary Results'!$J$4="yes",'Data Transformation'!F6288,'Data Transformation'!D6288)</f>
        <v>0</v>
      </c>
      <c r="I6288" t="str">
        <f t="shared" si="325"/>
        <v/>
      </c>
    </row>
    <row r="6289" spans="2:9" x14ac:dyDescent="0.55000000000000004">
      <c r="B6289" t="b">
        <f>IF('Input and Summary Results'!D5871=0,FALSE,'Input and Summary Results'!$B5871)</f>
        <v>0</v>
      </c>
      <c r="C6289" t="b">
        <f>IF(OR(B6289=0,'Input and Summary Results'!D5871=0,'Input and Summary Results'!D5871=""),FALSE,'Input and Summary Results'!$D5871)</f>
        <v>0</v>
      </c>
      <c r="D6289" t="b">
        <f>IF(OR(B6289=0,'Input and Summary Results'!E5871=0),FALSE,'Input and Summary Results'!$E5871)</f>
        <v>0</v>
      </c>
      <c r="E6289" t="b">
        <f t="shared" si="323"/>
        <v>0</v>
      </c>
      <c r="F6289" t="b">
        <f t="shared" si="324"/>
        <v>0</v>
      </c>
      <c r="G6289" t="b">
        <f>IF('Input and Summary Results'!$J$4="yes",IF(C6289=FALSE,FALSE,IF('Data Transformation'!E6289&lt;$R$10,E6289,$R$10)),IF(C6289=FALSE,FALSE,IF(C6289&lt;$R$10,C6289,$R$10)))</f>
        <v>0</v>
      </c>
      <c r="H6289" t="b">
        <f>IF('Input and Summary Results'!$J$4="yes",'Data Transformation'!F6289,'Data Transformation'!D6289)</f>
        <v>0</v>
      </c>
      <c r="I6289" t="str">
        <f t="shared" si="325"/>
        <v/>
      </c>
    </row>
    <row r="6290" spans="2:9" x14ac:dyDescent="0.55000000000000004">
      <c r="B6290" t="b">
        <f>IF('Input and Summary Results'!D5872=0,FALSE,'Input and Summary Results'!$B5872)</f>
        <v>0</v>
      </c>
      <c r="C6290" t="b">
        <f>IF(OR(B6290=0,'Input and Summary Results'!D5872=0,'Input and Summary Results'!D5872=""),FALSE,'Input and Summary Results'!$D5872)</f>
        <v>0</v>
      </c>
      <c r="D6290" t="b">
        <f>IF(OR(B6290=0,'Input and Summary Results'!E5872=0),FALSE,'Input and Summary Results'!$E5872)</f>
        <v>0</v>
      </c>
      <c r="E6290" t="b">
        <f t="shared" si="323"/>
        <v>0</v>
      </c>
      <c r="F6290" t="b">
        <f t="shared" si="324"/>
        <v>0</v>
      </c>
      <c r="G6290" t="b">
        <f>IF('Input and Summary Results'!$J$4="yes",IF(C6290=FALSE,FALSE,IF('Data Transformation'!E6290&lt;$R$10,E6290,$R$10)),IF(C6290=FALSE,FALSE,IF(C6290&lt;$R$10,C6290,$R$10)))</f>
        <v>0</v>
      </c>
      <c r="H6290" t="b">
        <f>IF('Input and Summary Results'!$J$4="yes",'Data Transformation'!F6290,'Data Transformation'!D6290)</f>
        <v>0</v>
      </c>
      <c r="I6290" t="str">
        <f t="shared" si="325"/>
        <v/>
      </c>
    </row>
    <row r="6291" spans="2:9" x14ac:dyDescent="0.55000000000000004">
      <c r="B6291" t="b">
        <f>IF('Input and Summary Results'!D5873=0,FALSE,'Input and Summary Results'!$B5873)</f>
        <v>0</v>
      </c>
      <c r="C6291" t="b">
        <f>IF(OR(B6291=0,'Input and Summary Results'!D5873=0,'Input and Summary Results'!D5873=""),FALSE,'Input and Summary Results'!$D5873)</f>
        <v>0</v>
      </c>
      <c r="D6291" t="b">
        <f>IF(OR(B6291=0,'Input and Summary Results'!E5873=0),FALSE,'Input and Summary Results'!$E5873)</f>
        <v>0</v>
      </c>
      <c r="E6291" t="b">
        <f t="shared" si="323"/>
        <v>0</v>
      </c>
      <c r="F6291" t="b">
        <f t="shared" si="324"/>
        <v>0</v>
      </c>
      <c r="G6291" t="b">
        <f>IF('Input and Summary Results'!$J$4="yes",IF(C6291=FALSE,FALSE,IF('Data Transformation'!E6291&lt;$R$10,E6291,$R$10)),IF(C6291=FALSE,FALSE,IF(C6291&lt;$R$10,C6291,$R$10)))</f>
        <v>0</v>
      </c>
      <c r="H6291" t="b">
        <f>IF('Input and Summary Results'!$J$4="yes",'Data Transformation'!F6291,'Data Transformation'!D6291)</f>
        <v>0</v>
      </c>
      <c r="I6291" t="str">
        <f t="shared" si="325"/>
        <v/>
      </c>
    </row>
    <row r="6292" spans="2:9" x14ac:dyDescent="0.55000000000000004">
      <c r="B6292" t="b">
        <f>IF('Input and Summary Results'!D5874=0,FALSE,'Input and Summary Results'!$B5874)</f>
        <v>0</v>
      </c>
      <c r="C6292" t="b">
        <f>IF(OR(B6292=0,'Input and Summary Results'!D5874=0,'Input and Summary Results'!D5874=""),FALSE,'Input and Summary Results'!$D5874)</f>
        <v>0</v>
      </c>
      <c r="D6292" t="b">
        <f>IF(OR(B6292=0,'Input and Summary Results'!E5874=0),FALSE,'Input and Summary Results'!$E5874)</f>
        <v>0</v>
      </c>
      <c r="E6292" t="b">
        <f t="shared" si="323"/>
        <v>0</v>
      </c>
      <c r="F6292" t="b">
        <f t="shared" si="324"/>
        <v>0</v>
      </c>
      <c r="G6292" t="b">
        <f>IF('Input and Summary Results'!$J$4="yes",IF(C6292=FALSE,FALSE,IF('Data Transformation'!E6292&lt;$R$10,E6292,$R$10)),IF(C6292=FALSE,FALSE,IF(C6292&lt;$R$10,C6292,$R$10)))</f>
        <v>0</v>
      </c>
      <c r="H6292" t="b">
        <f>IF('Input and Summary Results'!$J$4="yes",'Data Transformation'!F6292,'Data Transformation'!D6292)</f>
        <v>0</v>
      </c>
      <c r="I6292" t="str">
        <f t="shared" si="325"/>
        <v/>
      </c>
    </row>
    <row r="6293" spans="2:9" x14ac:dyDescent="0.55000000000000004">
      <c r="B6293" t="b">
        <f>IF('Input and Summary Results'!D5875=0,FALSE,'Input and Summary Results'!$B5875)</f>
        <v>0</v>
      </c>
      <c r="C6293" t="b">
        <f>IF(OR(B6293=0,'Input and Summary Results'!D5875=0,'Input and Summary Results'!D5875=""),FALSE,'Input and Summary Results'!$D5875)</f>
        <v>0</v>
      </c>
      <c r="D6293" t="b">
        <f>IF(OR(B6293=0,'Input and Summary Results'!E5875=0),FALSE,'Input and Summary Results'!$E5875)</f>
        <v>0</v>
      </c>
      <c r="E6293" t="b">
        <f t="shared" si="323"/>
        <v>0</v>
      </c>
      <c r="F6293" t="b">
        <f t="shared" si="324"/>
        <v>0</v>
      </c>
      <c r="G6293" t="b">
        <f>IF('Input and Summary Results'!$J$4="yes",IF(C6293=FALSE,FALSE,IF('Data Transformation'!E6293&lt;$R$10,E6293,$R$10)),IF(C6293=FALSE,FALSE,IF(C6293&lt;$R$10,C6293,$R$10)))</f>
        <v>0</v>
      </c>
      <c r="H6293" t="b">
        <f>IF('Input and Summary Results'!$J$4="yes",'Data Transformation'!F6293,'Data Transformation'!D6293)</f>
        <v>0</v>
      </c>
      <c r="I6293" t="str">
        <f t="shared" si="325"/>
        <v/>
      </c>
    </row>
    <row r="6294" spans="2:9" x14ac:dyDescent="0.55000000000000004">
      <c r="B6294" t="b">
        <f>IF('Input and Summary Results'!D5876=0,FALSE,'Input and Summary Results'!$B5876)</f>
        <v>0</v>
      </c>
      <c r="C6294" t="b">
        <f>IF(OR(B6294=0,'Input and Summary Results'!D5876=0,'Input and Summary Results'!D5876=""),FALSE,'Input and Summary Results'!$D5876)</f>
        <v>0</v>
      </c>
      <c r="D6294" t="b">
        <f>IF(OR(B6294=0,'Input and Summary Results'!E5876=0),FALSE,'Input and Summary Results'!$E5876)</f>
        <v>0</v>
      </c>
      <c r="E6294" t="b">
        <f t="shared" si="323"/>
        <v>0</v>
      </c>
      <c r="F6294" t="b">
        <f t="shared" si="324"/>
        <v>0</v>
      </c>
      <c r="G6294" t="b">
        <f>IF('Input and Summary Results'!$J$4="yes",IF(C6294=FALSE,FALSE,IF('Data Transformation'!E6294&lt;$R$10,E6294,$R$10)),IF(C6294=FALSE,FALSE,IF(C6294&lt;$R$10,C6294,$R$10)))</f>
        <v>0</v>
      </c>
      <c r="H6294" t="b">
        <f>IF('Input and Summary Results'!$J$4="yes",'Data Transformation'!F6294,'Data Transformation'!D6294)</f>
        <v>0</v>
      </c>
      <c r="I6294" t="str">
        <f t="shared" si="325"/>
        <v/>
      </c>
    </row>
    <row r="6295" spans="2:9" x14ac:dyDescent="0.55000000000000004">
      <c r="B6295" t="b">
        <f>IF('Input and Summary Results'!D5877=0,FALSE,'Input and Summary Results'!$B5877)</f>
        <v>0</v>
      </c>
      <c r="C6295" t="b">
        <f>IF(OR(B6295=0,'Input and Summary Results'!D5877=0,'Input and Summary Results'!D5877=""),FALSE,'Input and Summary Results'!$D5877)</f>
        <v>0</v>
      </c>
      <c r="D6295" t="b">
        <f>IF(OR(B6295=0,'Input and Summary Results'!E5877=0),FALSE,'Input and Summary Results'!$E5877)</f>
        <v>0</v>
      </c>
      <c r="E6295" t="b">
        <f t="shared" si="323"/>
        <v>0</v>
      </c>
      <c r="F6295" t="b">
        <f t="shared" si="324"/>
        <v>0</v>
      </c>
      <c r="G6295" t="b">
        <f>IF('Input and Summary Results'!$J$4="yes",IF(C6295=FALSE,FALSE,IF('Data Transformation'!E6295&lt;$R$10,E6295,$R$10)),IF(C6295=FALSE,FALSE,IF(C6295&lt;$R$10,C6295,$R$10)))</f>
        <v>0</v>
      </c>
      <c r="H6295" t="b">
        <f>IF('Input and Summary Results'!$J$4="yes",'Data Transformation'!F6295,'Data Transformation'!D6295)</f>
        <v>0</v>
      </c>
      <c r="I6295" t="str">
        <f t="shared" si="325"/>
        <v/>
      </c>
    </row>
    <row r="6296" spans="2:9" x14ac:dyDescent="0.55000000000000004">
      <c r="B6296" t="b">
        <f>IF('Input and Summary Results'!D5878=0,FALSE,'Input and Summary Results'!$B5878)</f>
        <v>0</v>
      </c>
      <c r="C6296" t="b">
        <f>IF(OR(B6296=0,'Input and Summary Results'!D5878=0,'Input and Summary Results'!D5878=""),FALSE,'Input and Summary Results'!$D5878)</f>
        <v>0</v>
      </c>
      <c r="D6296" t="b">
        <f>IF(OR(B6296=0,'Input and Summary Results'!E5878=0),FALSE,'Input and Summary Results'!$E5878)</f>
        <v>0</v>
      </c>
      <c r="E6296" t="b">
        <f t="shared" si="323"/>
        <v>0</v>
      </c>
      <c r="F6296" t="b">
        <f t="shared" si="324"/>
        <v>0</v>
      </c>
      <c r="G6296" t="b">
        <f>IF('Input and Summary Results'!$J$4="yes",IF(C6296=FALSE,FALSE,IF('Data Transformation'!E6296&lt;$R$10,E6296,$R$10)),IF(C6296=FALSE,FALSE,IF(C6296&lt;$R$10,C6296,$R$10)))</f>
        <v>0</v>
      </c>
      <c r="H6296" t="b">
        <f>IF('Input and Summary Results'!$J$4="yes",'Data Transformation'!F6296,'Data Transformation'!D6296)</f>
        <v>0</v>
      </c>
      <c r="I6296" t="str">
        <f t="shared" si="325"/>
        <v/>
      </c>
    </row>
    <row r="6297" spans="2:9" x14ac:dyDescent="0.55000000000000004">
      <c r="B6297" t="b">
        <f>IF('Input and Summary Results'!D5879=0,FALSE,'Input and Summary Results'!$B5879)</f>
        <v>0</v>
      </c>
      <c r="C6297" t="b">
        <f>IF(OR(B6297=0,'Input and Summary Results'!D5879=0,'Input and Summary Results'!D5879=""),FALSE,'Input and Summary Results'!$D5879)</f>
        <v>0</v>
      </c>
      <c r="D6297" t="b">
        <f>IF(OR(B6297=0,'Input and Summary Results'!E5879=0),FALSE,'Input and Summary Results'!$E5879)</f>
        <v>0</v>
      </c>
      <c r="E6297" t="b">
        <f t="shared" si="323"/>
        <v>0</v>
      </c>
      <c r="F6297" t="b">
        <f t="shared" si="324"/>
        <v>0</v>
      </c>
      <c r="G6297" t="b">
        <f>IF('Input and Summary Results'!$J$4="yes",IF(C6297=FALSE,FALSE,IF('Data Transformation'!E6297&lt;$R$10,E6297,$R$10)),IF(C6297=FALSE,FALSE,IF(C6297&lt;$R$10,C6297,$R$10)))</f>
        <v>0</v>
      </c>
      <c r="H6297" t="b">
        <f>IF('Input and Summary Results'!$J$4="yes",'Data Transformation'!F6297,'Data Transformation'!D6297)</f>
        <v>0</v>
      </c>
      <c r="I6297" t="str">
        <f t="shared" si="325"/>
        <v/>
      </c>
    </row>
    <row r="6298" spans="2:9" x14ac:dyDescent="0.55000000000000004">
      <c r="B6298" t="b">
        <f>IF('Input and Summary Results'!D5880=0,FALSE,'Input and Summary Results'!$B5880)</f>
        <v>0</v>
      </c>
      <c r="C6298" t="b">
        <f>IF(OR(B6298=0,'Input and Summary Results'!D5880=0,'Input and Summary Results'!D5880=""),FALSE,'Input and Summary Results'!$D5880)</f>
        <v>0</v>
      </c>
      <c r="D6298" t="b">
        <f>IF(OR(B6298=0,'Input and Summary Results'!E5880=0),FALSE,'Input and Summary Results'!$E5880)</f>
        <v>0</v>
      </c>
      <c r="E6298" t="b">
        <f t="shared" si="323"/>
        <v>0</v>
      </c>
      <c r="F6298" t="b">
        <f t="shared" si="324"/>
        <v>0</v>
      </c>
      <c r="G6298" t="b">
        <f>IF('Input and Summary Results'!$J$4="yes",IF(C6298=FALSE,FALSE,IF('Data Transformation'!E6298&lt;$R$10,E6298,$R$10)),IF(C6298=FALSE,FALSE,IF(C6298&lt;$R$10,C6298,$R$10)))</f>
        <v>0</v>
      </c>
      <c r="H6298" t="b">
        <f>IF('Input and Summary Results'!$J$4="yes",'Data Transformation'!F6298,'Data Transformation'!D6298)</f>
        <v>0</v>
      </c>
      <c r="I6298" t="str">
        <f t="shared" si="325"/>
        <v/>
      </c>
    </row>
    <row r="6299" spans="2:9" x14ac:dyDescent="0.55000000000000004">
      <c r="B6299" t="b">
        <f>IF('Input and Summary Results'!D5881=0,FALSE,'Input and Summary Results'!$B5881)</f>
        <v>0</v>
      </c>
      <c r="C6299" t="b">
        <f>IF(OR(B6299=0,'Input and Summary Results'!D5881=0,'Input and Summary Results'!D5881=""),FALSE,'Input and Summary Results'!$D5881)</f>
        <v>0</v>
      </c>
      <c r="D6299" t="b">
        <f>IF(OR(B6299=0,'Input and Summary Results'!E5881=0),FALSE,'Input and Summary Results'!$E5881)</f>
        <v>0</v>
      </c>
      <c r="E6299" t="b">
        <f t="shared" si="323"/>
        <v>0</v>
      </c>
      <c r="F6299" t="b">
        <f t="shared" si="324"/>
        <v>0</v>
      </c>
      <c r="G6299" t="b">
        <f>IF('Input and Summary Results'!$J$4="yes",IF(C6299=FALSE,FALSE,IF('Data Transformation'!E6299&lt;$R$10,E6299,$R$10)),IF(C6299=FALSE,FALSE,IF(C6299&lt;$R$10,C6299,$R$10)))</f>
        <v>0</v>
      </c>
      <c r="H6299" t="b">
        <f>IF('Input and Summary Results'!$J$4="yes",'Data Transformation'!F6299,'Data Transformation'!D6299)</f>
        <v>0</v>
      </c>
      <c r="I6299" t="str">
        <f t="shared" si="325"/>
        <v/>
      </c>
    </row>
    <row r="6300" spans="2:9" x14ac:dyDescent="0.55000000000000004">
      <c r="B6300" t="b">
        <f>IF('Input and Summary Results'!D5882=0,FALSE,'Input and Summary Results'!$B5882)</f>
        <v>0</v>
      </c>
      <c r="C6300" t="b">
        <f>IF(OR(B6300=0,'Input and Summary Results'!D5882=0,'Input and Summary Results'!D5882=""),FALSE,'Input and Summary Results'!$D5882)</f>
        <v>0</v>
      </c>
      <c r="D6300" t="b">
        <f>IF(OR(B6300=0,'Input and Summary Results'!E5882=0),FALSE,'Input and Summary Results'!$E5882)</f>
        <v>0</v>
      </c>
      <c r="E6300" t="b">
        <f t="shared" si="323"/>
        <v>0</v>
      </c>
      <c r="F6300" t="b">
        <f t="shared" si="324"/>
        <v>0</v>
      </c>
      <c r="G6300" t="b">
        <f>IF('Input and Summary Results'!$J$4="yes",IF(C6300=FALSE,FALSE,IF('Data Transformation'!E6300&lt;$R$10,E6300,$R$10)),IF(C6300=FALSE,FALSE,IF(C6300&lt;$R$10,C6300,$R$10)))</f>
        <v>0</v>
      </c>
      <c r="H6300" t="b">
        <f>IF('Input and Summary Results'!$J$4="yes",'Data Transformation'!F6300,'Data Transformation'!D6300)</f>
        <v>0</v>
      </c>
      <c r="I6300" t="str">
        <f t="shared" si="325"/>
        <v/>
      </c>
    </row>
    <row r="6301" spans="2:9" x14ac:dyDescent="0.55000000000000004">
      <c r="B6301" t="b">
        <f>IF('Input and Summary Results'!D5883=0,FALSE,'Input and Summary Results'!$B5883)</f>
        <v>0</v>
      </c>
      <c r="C6301" t="b">
        <f>IF(OR(B6301=0,'Input and Summary Results'!D5883=0,'Input and Summary Results'!D5883=""),FALSE,'Input and Summary Results'!$D5883)</f>
        <v>0</v>
      </c>
      <c r="D6301" t="b">
        <f>IF(OR(B6301=0,'Input and Summary Results'!E5883=0),FALSE,'Input and Summary Results'!$E5883)</f>
        <v>0</v>
      </c>
      <c r="E6301" t="b">
        <f t="shared" si="323"/>
        <v>0</v>
      </c>
      <c r="F6301" t="b">
        <f t="shared" si="324"/>
        <v>0</v>
      </c>
      <c r="G6301" t="b">
        <f>IF('Input and Summary Results'!$J$4="yes",IF(C6301=FALSE,FALSE,IF('Data Transformation'!E6301&lt;$R$10,E6301,$R$10)),IF(C6301=FALSE,FALSE,IF(C6301&lt;$R$10,C6301,$R$10)))</f>
        <v>0</v>
      </c>
      <c r="H6301" t="b">
        <f>IF('Input and Summary Results'!$J$4="yes",'Data Transformation'!F6301,'Data Transformation'!D6301)</f>
        <v>0</v>
      </c>
      <c r="I6301" t="str">
        <f t="shared" si="325"/>
        <v/>
      </c>
    </row>
    <row r="6302" spans="2:9" x14ac:dyDescent="0.55000000000000004">
      <c r="B6302" t="b">
        <f>IF('Input and Summary Results'!D5884=0,FALSE,'Input and Summary Results'!$B5884)</f>
        <v>0</v>
      </c>
      <c r="C6302" t="b">
        <f>IF(OR(B6302=0,'Input and Summary Results'!D5884=0,'Input and Summary Results'!D5884=""),FALSE,'Input and Summary Results'!$D5884)</f>
        <v>0</v>
      </c>
      <c r="D6302" t="b">
        <f>IF(OR(B6302=0,'Input and Summary Results'!E5884=0),FALSE,'Input and Summary Results'!$E5884)</f>
        <v>0</v>
      </c>
      <c r="E6302" t="b">
        <f t="shared" si="323"/>
        <v>0</v>
      </c>
      <c r="F6302" t="b">
        <f t="shared" si="324"/>
        <v>0</v>
      </c>
      <c r="G6302" t="b">
        <f>IF('Input and Summary Results'!$J$4="yes",IF(C6302=FALSE,FALSE,IF('Data Transformation'!E6302&lt;$R$10,E6302,$R$10)),IF(C6302=FALSE,FALSE,IF(C6302&lt;$R$10,C6302,$R$10)))</f>
        <v>0</v>
      </c>
      <c r="H6302" t="b">
        <f>IF('Input and Summary Results'!$J$4="yes",'Data Transformation'!F6302,'Data Transformation'!D6302)</f>
        <v>0</v>
      </c>
      <c r="I6302" t="str">
        <f t="shared" si="325"/>
        <v/>
      </c>
    </row>
    <row r="6303" spans="2:9" x14ac:dyDescent="0.55000000000000004">
      <c r="B6303" t="b">
        <f>IF('Input and Summary Results'!D5885=0,FALSE,'Input and Summary Results'!$B5885)</f>
        <v>0</v>
      </c>
      <c r="C6303" t="b">
        <f>IF(OR(B6303=0,'Input and Summary Results'!D5885=0,'Input and Summary Results'!D5885=""),FALSE,'Input and Summary Results'!$D5885)</f>
        <v>0</v>
      </c>
      <c r="D6303" t="b">
        <f>IF(OR(B6303=0,'Input and Summary Results'!E5885=0),FALSE,'Input and Summary Results'!$E5885)</f>
        <v>0</v>
      </c>
      <c r="E6303" t="b">
        <f t="shared" si="323"/>
        <v>0</v>
      </c>
      <c r="F6303" t="b">
        <f t="shared" si="324"/>
        <v>0</v>
      </c>
      <c r="G6303" t="b">
        <f>IF('Input and Summary Results'!$J$4="yes",IF(C6303=FALSE,FALSE,IF('Data Transformation'!E6303&lt;$R$10,E6303,$R$10)),IF(C6303=FALSE,FALSE,IF(C6303&lt;$R$10,C6303,$R$10)))</f>
        <v>0</v>
      </c>
      <c r="H6303" t="b">
        <f>IF('Input and Summary Results'!$J$4="yes",'Data Transformation'!F6303,'Data Transformation'!D6303)</f>
        <v>0</v>
      </c>
      <c r="I6303" t="str">
        <f t="shared" si="325"/>
        <v/>
      </c>
    </row>
    <row r="6304" spans="2:9" x14ac:dyDescent="0.55000000000000004">
      <c r="B6304" t="b">
        <f>IF('Input and Summary Results'!D5886=0,FALSE,'Input and Summary Results'!$B5886)</f>
        <v>0</v>
      </c>
      <c r="C6304" t="b">
        <f>IF(OR(B6304=0,'Input and Summary Results'!D5886=0,'Input and Summary Results'!D5886=""),FALSE,'Input and Summary Results'!$D5886)</f>
        <v>0</v>
      </c>
      <c r="D6304" t="b">
        <f>IF(OR(B6304=0,'Input and Summary Results'!E5886=0),FALSE,'Input and Summary Results'!$E5886)</f>
        <v>0</v>
      </c>
      <c r="E6304" t="b">
        <f t="shared" si="323"/>
        <v>0</v>
      </c>
      <c r="F6304" t="b">
        <f t="shared" si="324"/>
        <v>0</v>
      </c>
      <c r="G6304" t="b">
        <f>IF('Input and Summary Results'!$J$4="yes",IF(C6304=FALSE,FALSE,IF('Data Transformation'!E6304&lt;$R$10,E6304,$R$10)),IF(C6304=FALSE,FALSE,IF(C6304&lt;$R$10,C6304,$R$10)))</f>
        <v>0</v>
      </c>
      <c r="H6304" t="b">
        <f>IF('Input and Summary Results'!$J$4="yes",'Data Transformation'!F6304,'Data Transformation'!D6304)</f>
        <v>0</v>
      </c>
      <c r="I6304" t="str">
        <f t="shared" si="325"/>
        <v/>
      </c>
    </row>
    <row r="6305" spans="2:9" x14ac:dyDescent="0.55000000000000004">
      <c r="B6305" t="b">
        <f>IF('Input and Summary Results'!D5887=0,FALSE,'Input and Summary Results'!$B5887)</f>
        <v>0</v>
      </c>
      <c r="C6305" t="b">
        <f>IF(OR(B6305=0,'Input and Summary Results'!D5887=0,'Input and Summary Results'!D5887=""),FALSE,'Input and Summary Results'!$D5887)</f>
        <v>0</v>
      </c>
      <c r="D6305" t="b">
        <f>IF(OR(B6305=0,'Input and Summary Results'!E5887=0),FALSE,'Input and Summary Results'!$E5887)</f>
        <v>0</v>
      </c>
      <c r="E6305" t="b">
        <f t="shared" si="323"/>
        <v>0</v>
      </c>
      <c r="F6305" t="b">
        <f t="shared" si="324"/>
        <v>0</v>
      </c>
      <c r="G6305" t="b">
        <f>IF('Input and Summary Results'!$J$4="yes",IF(C6305=FALSE,FALSE,IF('Data Transformation'!E6305&lt;$R$10,E6305,$R$10)),IF(C6305=FALSE,FALSE,IF(C6305&lt;$R$10,C6305,$R$10)))</f>
        <v>0</v>
      </c>
      <c r="H6305" t="b">
        <f>IF('Input and Summary Results'!$J$4="yes",'Data Transformation'!F6305,'Data Transformation'!D6305)</f>
        <v>0</v>
      </c>
      <c r="I6305" t="str">
        <f t="shared" si="325"/>
        <v/>
      </c>
    </row>
    <row r="6306" spans="2:9" x14ac:dyDescent="0.55000000000000004">
      <c r="B6306" t="b">
        <f>IF('Input and Summary Results'!D5888=0,FALSE,'Input and Summary Results'!$B5888)</f>
        <v>0</v>
      </c>
      <c r="C6306" t="b">
        <f>IF(OR(B6306=0,'Input and Summary Results'!D5888=0,'Input and Summary Results'!D5888=""),FALSE,'Input and Summary Results'!$D5888)</f>
        <v>0</v>
      </c>
      <c r="D6306" t="b">
        <f>IF(OR(B6306=0,'Input and Summary Results'!E5888=0),FALSE,'Input and Summary Results'!$E5888)</f>
        <v>0</v>
      </c>
      <c r="E6306" t="b">
        <f t="shared" si="323"/>
        <v>0</v>
      </c>
      <c r="F6306" t="b">
        <f t="shared" si="324"/>
        <v>0</v>
      </c>
      <c r="G6306" t="b">
        <f>IF('Input and Summary Results'!$J$4="yes",IF(C6306=FALSE,FALSE,IF('Data Transformation'!E6306&lt;$R$10,E6306,$R$10)),IF(C6306=FALSE,FALSE,IF(C6306&lt;$R$10,C6306,$R$10)))</f>
        <v>0</v>
      </c>
      <c r="H6306" t="b">
        <f>IF('Input and Summary Results'!$J$4="yes",'Data Transformation'!F6306,'Data Transformation'!D6306)</f>
        <v>0</v>
      </c>
      <c r="I6306" t="str">
        <f t="shared" si="325"/>
        <v/>
      </c>
    </row>
    <row r="6307" spans="2:9" x14ac:dyDescent="0.55000000000000004">
      <c r="B6307" t="b">
        <f>IF('Input and Summary Results'!D5889=0,FALSE,'Input and Summary Results'!$B5889)</f>
        <v>0</v>
      </c>
      <c r="C6307" t="b">
        <f>IF(OR(B6307=0,'Input and Summary Results'!D5889=0,'Input and Summary Results'!D5889=""),FALSE,'Input and Summary Results'!$D5889)</f>
        <v>0</v>
      </c>
      <c r="D6307" t="b">
        <f>IF(OR(B6307=0,'Input and Summary Results'!E5889=0),FALSE,'Input and Summary Results'!$E5889)</f>
        <v>0</v>
      </c>
      <c r="E6307" t="b">
        <f t="shared" si="323"/>
        <v>0</v>
      </c>
      <c r="F6307" t="b">
        <f t="shared" si="324"/>
        <v>0</v>
      </c>
      <c r="G6307" t="b">
        <f>IF('Input and Summary Results'!$J$4="yes",IF(C6307=FALSE,FALSE,IF('Data Transformation'!E6307&lt;$R$10,E6307,$R$10)),IF(C6307=FALSE,FALSE,IF(C6307&lt;$R$10,C6307,$R$10)))</f>
        <v>0</v>
      </c>
      <c r="H6307" t="b">
        <f>IF('Input and Summary Results'!$J$4="yes",'Data Transformation'!F6307,'Data Transformation'!D6307)</f>
        <v>0</v>
      </c>
      <c r="I6307" t="str">
        <f t="shared" si="325"/>
        <v/>
      </c>
    </row>
    <row r="6308" spans="2:9" x14ac:dyDescent="0.55000000000000004">
      <c r="B6308" t="b">
        <f>IF('Input and Summary Results'!D5890=0,FALSE,'Input and Summary Results'!$B5890)</f>
        <v>0</v>
      </c>
      <c r="C6308" t="b">
        <f>IF(OR(B6308=0,'Input and Summary Results'!D5890=0,'Input and Summary Results'!D5890=""),FALSE,'Input and Summary Results'!$D5890)</f>
        <v>0</v>
      </c>
      <c r="D6308" t="b">
        <f>IF(OR(B6308=0,'Input and Summary Results'!E5890=0),FALSE,'Input and Summary Results'!$E5890)</f>
        <v>0</v>
      </c>
      <c r="E6308" t="b">
        <f t="shared" si="323"/>
        <v>0</v>
      </c>
      <c r="F6308" t="b">
        <f t="shared" si="324"/>
        <v>0</v>
      </c>
      <c r="G6308" t="b">
        <f>IF('Input and Summary Results'!$J$4="yes",IF(C6308=FALSE,FALSE,IF('Data Transformation'!E6308&lt;$R$10,E6308,$R$10)),IF(C6308=FALSE,FALSE,IF(C6308&lt;$R$10,C6308,$R$10)))</f>
        <v>0</v>
      </c>
      <c r="H6308" t="b">
        <f>IF('Input and Summary Results'!$J$4="yes",'Data Transformation'!F6308,'Data Transformation'!D6308)</f>
        <v>0</v>
      </c>
      <c r="I6308" t="str">
        <f t="shared" si="325"/>
        <v/>
      </c>
    </row>
    <row r="6309" spans="2:9" x14ac:dyDescent="0.55000000000000004">
      <c r="B6309" t="b">
        <f>IF('Input and Summary Results'!D5891=0,FALSE,'Input and Summary Results'!$B5891)</f>
        <v>0</v>
      </c>
      <c r="C6309" t="b">
        <f>IF(OR(B6309=0,'Input and Summary Results'!D5891=0,'Input and Summary Results'!D5891=""),FALSE,'Input and Summary Results'!$D5891)</f>
        <v>0</v>
      </c>
      <c r="D6309" t="b">
        <f>IF(OR(B6309=0,'Input and Summary Results'!E5891=0),FALSE,'Input and Summary Results'!$E5891)</f>
        <v>0</v>
      </c>
      <c r="E6309" t="b">
        <f t="shared" si="323"/>
        <v>0</v>
      </c>
      <c r="F6309" t="b">
        <f t="shared" si="324"/>
        <v>0</v>
      </c>
      <c r="G6309" t="b">
        <f>IF('Input and Summary Results'!$J$4="yes",IF(C6309=FALSE,FALSE,IF('Data Transformation'!E6309&lt;$R$10,E6309,$R$10)),IF(C6309=FALSE,FALSE,IF(C6309&lt;$R$10,C6309,$R$10)))</f>
        <v>0</v>
      </c>
      <c r="H6309" t="b">
        <f>IF('Input and Summary Results'!$J$4="yes",'Data Transformation'!F6309,'Data Transformation'!D6309)</f>
        <v>0</v>
      </c>
      <c r="I6309" t="str">
        <f t="shared" si="325"/>
        <v/>
      </c>
    </row>
    <row r="6310" spans="2:9" x14ac:dyDescent="0.55000000000000004">
      <c r="B6310" t="b">
        <f>IF('Input and Summary Results'!D5892=0,FALSE,'Input and Summary Results'!$B5892)</f>
        <v>0</v>
      </c>
      <c r="C6310" t="b">
        <f>IF(OR(B6310=0,'Input and Summary Results'!D5892=0,'Input and Summary Results'!D5892=""),FALSE,'Input and Summary Results'!$D5892)</f>
        <v>0</v>
      </c>
      <c r="D6310" t="b">
        <f>IF(OR(B6310=0,'Input and Summary Results'!E5892=0),FALSE,'Input and Summary Results'!$E5892)</f>
        <v>0</v>
      </c>
      <c r="E6310" t="b">
        <f t="shared" si="323"/>
        <v>0</v>
      </c>
      <c r="F6310" t="b">
        <f t="shared" si="324"/>
        <v>0</v>
      </c>
      <c r="G6310" t="b">
        <f>IF('Input and Summary Results'!$J$4="yes",IF(C6310=FALSE,FALSE,IF('Data Transformation'!E6310&lt;$R$10,E6310,$R$10)),IF(C6310=FALSE,FALSE,IF(C6310&lt;$R$10,C6310,$R$10)))</f>
        <v>0</v>
      </c>
      <c r="H6310" t="b">
        <f>IF('Input and Summary Results'!$J$4="yes",'Data Transformation'!F6310,'Data Transformation'!D6310)</f>
        <v>0</v>
      </c>
      <c r="I6310" t="str">
        <f t="shared" si="325"/>
        <v/>
      </c>
    </row>
    <row r="6311" spans="2:9" x14ac:dyDescent="0.55000000000000004">
      <c r="B6311" t="b">
        <f>IF('Input and Summary Results'!D5893=0,FALSE,'Input and Summary Results'!$B5893)</f>
        <v>0</v>
      </c>
      <c r="C6311" t="b">
        <f>IF(OR(B6311=0,'Input and Summary Results'!D5893=0,'Input and Summary Results'!D5893=""),FALSE,'Input and Summary Results'!$D5893)</f>
        <v>0</v>
      </c>
      <c r="D6311" t="b">
        <f>IF(OR(B6311=0,'Input and Summary Results'!E5893=0),FALSE,'Input and Summary Results'!$E5893)</f>
        <v>0</v>
      </c>
      <c r="E6311" t="b">
        <f t="shared" si="323"/>
        <v>0</v>
      </c>
      <c r="F6311" t="b">
        <f t="shared" si="324"/>
        <v>0</v>
      </c>
      <c r="G6311" t="b">
        <f>IF('Input and Summary Results'!$J$4="yes",IF(C6311=FALSE,FALSE,IF('Data Transformation'!E6311&lt;$R$10,E6311,$R$10)),IF(C6311=FALSE,FALSE,IF(C6311&lt;$R$10,C6311,$R$10)))</f>
        <v>0</v>
      </c>
      <c r="H6311" t="b">
        <f>IF('Input and Summary Results'!$J$4="yes",'Data Transformation'!F6311,'Data Transformation'!D6311)</f>
        <v>0</v>
      </c>
      <c r="I6311" t="str">
        <f t="shared" si="325"/>
        <v/>
      </c>
    </row>
    <row r="6312" spans="2:9" x14ac:dyDescent="0.55000000000000004">
      <c r="B6312" t="b">
        <f>IF('Input and Summary Results'!D5894=0,FALSE,'Input and Summary Results'!$B5894)</f>
        <v>0</v>
      </c>
      <c r="C6312" t="b">
        <f>IF(OR(B6312=0,'Input and Summary Results'!D5894=0,'Input and Summary Results'!D5894=""),FALSE,'Input and Summary Results'!$D5894)</f>
        <v>0</v>
      </c>
      <c r="D6312" t="b">
        <f>IF(OR(B6312=0,'Input and Summary Results'!E5894=0),FALSE,'Input and Summary Results'!$E5894)</f>
        <v>0</v>
      </c>
      <c r="E6312" t="b">
        <f t="shared" si="323"/>
        <v>0</v>
      </c>
      <c r="F6312" t="b">
        <f t="shared" si="324"/>
        <v>0</v>
      </c>
      <c r="G6312" t="b">
        <f>IF('Input and Summary Results'!$J$4="yes",IF(C6312=FALSE,FALSE,IF('Data Transformation'!E6312&lt;$R$10,E6312,$R$10)),IF(C6312=FALSE,FALSE,IF(C6312&lt;$R$10,C6312,$R$10)))</f>
        <v>0</v>
      </c>
      <c r="H6312" t="b">
        <f>IF('Input and Summary Results'!$J$4="yes",'Data Transformation'!F6312,'Data Transformation'!D6312)</f>
        <v>0</v>
      </c>
      <c r="I6312" t="str">
        <f t="shared" si="325"/>
        <v/>
      </c>
    </row>
    <row r="6313" spans="2:9" x14ac:dyDescent="0.55000000000000004">
      <c r="B6313" t="b">
        <f>IF('Input and Summary Results'!D5895=0,FALSE,'Input and Summary Results'!$B5895)</f>
        <v>0</v>
      </c>
      <c r="C6313" t="b">
        <f>IF(OR(B6313=0,'Input and Summary Results'!D5895=0,'Input and Summary Results'!D5895=""),FALSE,'Input and Summary Results'!$D5895)</f>
        <v>0</v>
      </c>
      <c r="D6313" t="b">
        <f>IF(OR(B6313=0,'Input and Summary Results'!E5895=0),FALSE,'Input and Summary Results'!$E5895)</f>
        <v>0</v>
      </c>
      <c r="E6313" t="b">
        <f t="shared" si="323"/>
        <v>0</v>
      </c>
      <c r="F6313" t="b">
        <f t="shared" si="324"/>
        <v>0</v>
      </c>
      <c r="G6313" t="b">
        <f>IF('Input and Summary Results'!$J$4="yes",IF(C6313=FALSE,FALSE,IF('Data Transformation'!E6313&lt;$R$10,E6313,$R$10)),IF(C6313=FALSE,FALSE,IF(C6313&lt;$R$10,C6313,$R$10)))</f>
        <v>0</v>
      </c>
      <c r="H6313" t="b">
        <f>IF('Input and Summary Results'!$J$4="yes",'Data Transformation'!F6313,'Data Transformation'!D6313)</f>
        <v>0</v>
      </c>
      <c r="I6313" t="str">
        <f t="shared" si="325"/>
        <v/>
      </c>
    </row>
    <row r="6314" spans="2:9" x14ac:dyDescent="0.55000000000000004">
      <c r="B6314" t="b">
        <f>IF('Input and Summary Results'!D5896=0,FALSE,'Input and Summary Results'!$B5896)</f>
        <v>0</v>
      </c>
      <c r="C6314" t="b">
        <f>IF(OR(B6314=0,'Input and Summary Results'!D5896=0,'Input and Summary Results'!D5896=""),FALSE,'Input and Summary Results'!$D5896)</f>
        <v>0</v>
      </c>
      <c r="D6314" t="b">
        <f>IF(OR(B6314=0,'Input and Summary Results'!E5896=0),FALSE,'Input and Summary Results'!$E5896)</f>
        <v>0</v>
      </c>
      <c r="E6314" t="b">
        <f t="shared" ref="E6314:E6377" si="326">IF(C6314=FALSE,FALSE,LOG10(C6314))</f>
        <v>0</v>
      </c>
      <c r="F6314" t="b">
        <f t="shared" ref="F6314:F6377" si="327">IF(D6314=FALSE, FALSE,0.434*D6314/C6314)</f>
        <v>0</v>
      </c>
      <c r="G6314" t="b">
        <f>IF('Input and Summary Results'!$J$4="yes",IF(C6314=FALSE,FALSE,IF('Data Transformation'!E6314&lt;$R$10,E6314,$R$10)),IF(C6314=FALSE,FALSE,IF(C6314&lt;$R$10,C6314,$R$10)))</f>
        <v>0</v>
      </c>
      <c r="H6314" t="b">
        <f>IF('Input and Summary Results'!$J$4="yes",'Data Transformation'!F6314,'Data Transformation'!D6314)</f>
        <v>0</v>
      </c>
      <c r="I6314" t="str">
        <f t="shared" si="325"/>
        <v/>
      </c>
    </row>
    <row r="6315" spans="2:9" x14ac:dyDescent="0.55000000000000004">
      <c r="B6315" t="b">
        <f>IF('Input and Summary Results'!D5897=0,FALSE,'Input and Summary Results'!$B5897)</f>
        <v>0</v>
      </c>
      <c r="C6315" t="b">
        <f>IF(OR(B6315=0,'Input and Summary Results'!D5897=0,'Input and Summary Results'!D5897=""),FALSE,'Input and Summary Results'!$D5897)</f>
        <v>0</v>
      </c>
      <c r="D6315" t="b">
        <f>IF(OR(B6315=0,'Input and Summary Results'!E5897=0),FALSE,'Input and Summary Results'!$E5897)</f>
        <v>0</v>
      </c>
      <c r="E6315" t="b">
        <f t="shared" si="326"/>
        <v>0</v>
      </c>
      <c r="F6315" t="b">
        <f t="shared" si="327"/>
        <v>0</v>
      </c>
      <c r="G6315" t="b">
        <f>IF('Input and Summary Results'!$J$4="yes",IF(C6315=FALSE,FALSE,IF('Data Transformation'!E6315&lt;$R$10,E6315,$R$10)),IF(C6315=FALSE,FALSE,IF(C6315&lt;$R$10,C6315,$R$10)))</f>
        <v>0</v>
      </c>
      <c r="H6315" t="b">
        <f>IF('Input and Summary Results'!$J$4="yes",'Data Transformation'!F6315,'Data Transformation'!D6315)</f>
        <v>0</v>
      </c>
      <c r="I6315" t="str">
        <f t="shared" si="325"/>
        <v/>
      </c>
    </row>
    <row r="6316" spans="2:9" x14ac:dyDescent="0.55000000000000004">
      <c r="B6316" t="b">
        <f>IF('Input and Summary Results'!D5898=0,FALSE,'Input and Summary Results'!$B5898)</f>
        <v>0</v>
      </c>
      <c r="C6316" t="b">
        <f>IF(OR(B6316=0,'Input and Summary Results'!D5898=0,'Input and Summary Results'!D5898=""),FALSE,'Input and Summary Results'!$D5898)</f>
        <v>0</v>
      </c>
      <c r="D6316" t="b">
        <f>IF(OR(B6316=0,'Input and Summary Results'!E5898=0),FALSE,'Input and Summary Results'!$E5898)</f>
        <v>0</v>
      </c>
      <c r="E6316" t="b">
        <f t="shared" si="326"/>
        <v>0</v>
      </c>
      <c r="F6316" t="b">
        <f t="shared" si="327"/>
        <v>0</v>
      </c>
      <c r="G6316" t="b">
        <f>IF('Input and Summary Results'!$J$4="yes",IF(C6316=FALSE,FALSE,IF('Data Transformation'!E6316&lt;$R$10,E6316,$R$10)),IF(C6316=FALSE,FALSE,IF(C6316&lt;$R$10,C6316,$R$10)))</f>
        <v>0</v>
      </c>
      <c r="H6316" t="b">
        <f>IF('Input and Summary Results'!$J$4="yes",'Data Transformation'!F6316,'Data Transformation'!D6316)</f>
        <v>0</v>
      </c>
      <c r="I6316" t="str">
        <f t="shared" si="325"/>
        <v/>
      </c>
    </row>
    <row r="6317" spans="2:9" x14ac:dyDescent="0.55000000000000004">
      <c r="B6317" t="b">
        <f>IF('Input and Summary Results'!D5899=0,FALSE,'Input and Summary Results'!$B5899)</f>
        <v>0</v>
      </c>
      <c r="C6317" t="b">
        <f>IF(OR(B6317=0,'Input and Summary Results'!D5899=0,'Input and Summary Results'!D5899=""),FALSE,'Input and Summary Results'!$D5899)</f>
        <v>0</v>
      </c>
      <c r="D6317" t="b">
        <f>IF(OR(B6317=0,'Input and Summary Results'!E5899=0),FALSE,'Input and Summary Results'!$E5899)</f>
        <v>0</v>
      </c>
      <c r="E6317" t="b">
        <f t="shared" si="326"/>
        <v>0</v>
      </c>
      <c r="F6317" t="b">
        <f t="shared" si="327"/>
        <v>0</v>
      </c>
      <c r="G6317" t="b">
        <f>IF('Input and Summary Results'!$J$4="yes",IF(C6317=FALSE,FALSE,IF('Data Transformation'!E6317&lt;$R$10,E6317,$R$10)),IF(C6317=FALSE,FALSE,IF(C6317&lt;$R$10,C6317,$R$10)))</f>
        <v>0</v>
      </c>
      <c r="H6317" t="b">
        <f>IF('Input and Summary Results'!$J$4="yes",'Data Transformation'!F6317,'Data Transformation'!D6317)</f>
        <v>0</v>
      </c>
      <c r="I6317" t="str">
        <f t="shared" si="325"/>
        <v/>
      </c>
    </row>
    <row r="6318" spans="2:9" x14ac:dyDescent="0.55000000000000004">
      <c r="B6318" t="b">
        <f>IF('Input and Summary Results'!D5900=0,FALSE,'Input and Summary Results'!$B5900)</f>
        <v>0</v>
      </c>
      <c r="C6318" t="b">
        <f>IF(OR(B6318=0,'Input and Summary Results'!D5900=0,'Input and Summary Results'!D5900=""),FALSE,'Input and Summary Results'!$D5900)</f>
        <v>0</v>
      </c>
      <c r="D6318" t="b">
        <f>IF(OR(B6318=0,'Input and Summary Results'!E5900=0),FALSE,'Input and Summary Results'!$E5900)</f>
        <v>0</v>
      </c>
      <c r="E6318" t="b">
        <f t="shared" si="326"/>
        <v>0</v>
      </c>
      <c r="F6318" t="b">
        <f t="shared" si="327"/>
        <v>0</v>
      </c>
      <c r="G6318" t="b">
        <f>IF('Input and Summary Results'!$J$4="yes",IF(C6318=FALSE,FALSE,IF('Data Transformation'!E6318&lt;$R$10,E6318,$R$10)),IF(C6318=FALSE,FALSE,IF(C6318&lt;$R$10,C6318,$R$10)))</f>
        <v>0</v>
      </c>
      <c r="H6318" t="b">
        <f>IF('Input and Summary Results'!$J$4="yes",'Data Transformation'!F6318,'Data Transformation'!D6318)</f>
        <v>0</v>
      </c>
      <c r="I6318" t="str">
        <f t="shared" si="325"/>
        <v/>
      </c>
    </row>
    <row r="6319" spans="2:9" x14ac:dyDescent="0.55000000000000004">
      <c r="B6319" t="b">
        <f>IF('Input and Summary Results'!D5901=0,FALSE,'Input and Summary Results'!$B5901)</f>
        <v>0</v>
      </c>
      <c r="C6319" t="b">
        <f>IF(OR(B6319=0,'Input and Summary Results'!D5901=0,'Input and Summary Results'!D5901=""),FALSE,'Input and Summary Results'!$D5901)</f>
        <v>0</v>
      </c>
      <c r="D6319" t="b">
        <f>IF(OR(B6319=0,'Input and Summary Results'!E5901=0),FALSE,'Input and Summary Results'!$E5901)</f>
        <v>0</v>
      </c>
      <c r="E6319" t="b">
        <f t="shared" si="326"/>
        <v>0</v>
      </c>
      <c r="F6319" t="b">
        <f t="shared" si="327"/>
        <v>0</v>
      </c>
      <c r="G6319" t="b">
        <f>IF('Input and Summary Results'!$J$4="yes",IF(C6319=FALSE,FALSE,IF('Data Transformation'!E6319&lt;$R$10,E6319,$R$10)),IF(C6319=FALSE,FALSE,IF(C6319&lt;$R$10,C6319,$R$10)))</f>
        <v>0</v>
      </c>
      <c r="H6319" t="b">
        <f>IF('Input and Summary Results'!$J$4="yes",'Data Transformation'!F6319,'Data Transformation'!D6319)</f>
        <v>0</v>
      </c>
      <c r="I6319" t="str">
        <f t="shared" si="325"/>
        <v/>
      </c>
    </row>
    <row r="6320" spans="2:9" x14ac:dyDescent="0.55000000000000004">
      <c r="B6320" t="b">
        <f>IF('Input and Summary Results'!D5902=0,FALSE,'Input and Summary Results'!$B5902)</f>
        <v>0</v>
      </c>
      <c r="C6320" t="b">
        <f>IF(OR(B6320=0,'Input and Summary Results'!D5902=0,'Input and Summary Results'!D5902=""),FALSE,'Input and Summary Results'!$D5902)</f>
        <v>0</v>
      </c>
      <c r="D6320" t="b">
        <f>IF(OR(B6320=0,'Input and Summary Results'!E5902=0),FALSE,'Input and Summary Results'!$E5902)</f>
        <v>0</v>
      </c>
      <c r="E6320" t="b">
        <f t="shared" si="326"/>
        <v>0</v>
      </c>
      <c r="F6320" t="b">
        <f t="shared" si="327"/>
        <v>0</v>
      </c>
      <c r="G6320" t="b">
        <f>IF('Input and Summary Results'!$J$4="yes",IF(C6320=FALSE,FALSE,IF('Data Transformation'!E6320&lt;$R$10,E6320,$R$10)),IF(C6320=FALSE,FALSE,IF(C6320&lt;$R$10,C6320,$R$10)))</f>
        <v>0</v>
      </c>
      <c r="H6320" t="b">
        <f>IF('Input and Summary Results'!$J$4="yes",'Data Transformation'!F6320,'Data Transformation'!D6320)</f>
        <v>0</v>
      </c>
      <c r="I6320" t="str">
        <f t="shared" si="325"/>
        <v/>
      </c>
    </row>
    <row r="6321" spans="2:9" x14ac:dyDescent="0.55000000000000004">
      <c r="B6321" t="b">
        <f>IF('Input and Summary Results'!D5903=0,FALSE,'Input and Summary Results'!$B5903)</f>
        <v>0</v>
      </c>
      <c r="C6321" t="b">
        <f>IF(OR(B6321=0,'Input and Summary Results'!D5903=0,'Input and Summary Results'!D5903=""),FALSE,'Input and Summary Results'!$D5903)</f>
        <v>0</v>
      </c>
      <c r="D6321" t="b">
        <f>IF(OR(B6321=0,'Input and Summary Results'!E5903=0),FALSE,'Input and Summary Results'!$E5903)</f>
        <v>0</v>
      </c>
      <c r="E6321" t="b">
        <f t="shared" si="326"/>
        <v>0</v>
      </c>
      <c r="F6321" t="b">
        <f t="shared" si="327"/>
        <v>0</v>
      </c>
      <c r="G6321" t="b">
        <f>IF('Input and Summary Results'!$J$4="yes",IF(C6321=FALSE,FALSE,IF('Data Transformation'!E6321&lt;$R$10,E6321,$R$10)),IF(C6321=FALSE,FALSE,IF(C6321&lt;$R$10,C6321,$R$10)))</f>
        <v>0</v>
      </c>
      <c r="H6321" t="b">
        <f>IF('Input and Summary Results'!$J$4="yes",'Data Transformation'!F6321,'Data Transformation'!D6321)</f>
        <v>0</v>
      </c>
      <c r="I6321" t="str">
        <f t="shared" si="325"/>
        <v/>
      </c>
    </row>
    <row r="6322" spans="2:9" x14ac:dyDescent="0.55000000000000004">
      <c r="B6322" t="b">
        <f>IF('Input and Summary Results'!D5904=0,FALSE,'Input and Summary Results'!$B5904)</f>
        <v>0</v>
      </c>
      <c r="C6322" t="b">
        <f>IF(OR(B6322=0,'Input and Summary Results'!D5904=0,'Input and Summary Results'!D5904=""),FALSE,'Input and Summary Results'!$D5904)</f>
        <v>0</v>
      </c>
      <c r="D6322" t="b">
        <f>IF(OR(B6322=0,'Input and Summary Results'!E5904=0),FALSE,'Input and Summary Results'!$E5904)</f>
        <v>0</v>
      </c>
      <c r="E6322" t="b">
        <f t="shared" si="326"/>
        <v>0</v>
      </c>
      <c r="F6322" t="b">
        <f t="shared" si="327"/>
        <v>0</v>
      </c>
      <c r="G6322" t="b">
        <f>IF('Input and Summary Results'!$J$4="yes",IF(C6322=FALSE,FALSE,IF('Data Transformation'!E6322&lt;$R$10,E6322,$R$10)),IF(C6322=FALSE,FALSE,IF(C6322&lt;$R$10,C6322,$R$10)))</f>
        <v>0</v>
      </c>
      <c r="H6322" t="b">
        <f>IF('Input and Summary Results'!$J$4="yes",'Data Transformation'!F6322,'Data Transformation'!D6322)</f>
        <v>0</v>
      </c>
      <c r="I6322" t="str">
        <f t="shared" si="325"/>
        <v/>
      </c>
    </row>
    <row r="6323" spans="2:9" x14ac:dyDescent="0.55000000000000004">
      <c r="B6323" t="b">
        <f>IF('Input and Summary Results'!D5905=0,FALSE,'Input and Summary Results'!$B5905)</f>
        <v>0</v>
      </c>
      <c r="C6323" t="b">
        <f>IF(OR(B6323=0,'Input and Summary Results'!D5905=0,'Input and Summary Results'!D5905=""),FALSE,'Input and Summary Results'!$D5905)</f>
        <v>0</v>
      </c>
      <c r="D6323" t="b">
        <f>IF(OR(B6323=0,'Input and Summary Results'!E5905=0),FALSE,'Input and Summary Results'!$E5905)</f>
        <v>0</v>
      </c>
      <c r="E6323" t="b">
        <f t="shared" si="326"/>
        <v>0</v>
      </c>
      <c r="F6323" t="b">
        <f t="shared" si="327"/>
        <v>0</v>
      </c>
      <c r="G6323" t="b">
        <f>IF('Input and Summary Results'!$J$4="yes",IF(C6323=FALSE,FALSE,IF('Data Transformation'!E6323&lt;$R$10,E6323,$R$10)),IF(C6323=FALSE,FALSE,IF(C6323&lt;$R$10,C6323,$R$10)))</f>
        <v>0</v>
      </c>
      <c r="H6323" t="b">
        <f>IF('Input and Summary Results'!$J$4="yes",'Data Transformation'!F6323,'Data Transformation'!D6323)</f>
        <v>0</v>
      </c>
      <c r="I6323" t="str">
        <f t="shared" si="325"/>
        <v/>
      </c>
    </row>
    <row r="6324" spans="2:9" x14ac:dyDescent="0.55000000000000004">
      <c r="B6324" t="b">
        <f>IF('Input and Summary Results'!D5906=0,FALSE,'Input and Summary Results'!$B5906)</f>
        <v>0</v>
      </c>
      <c r="C6324" t="b">
        <f>IF(OR(B6324=0,'Input and Summary Results'!D5906=0,'Input and Summary Results'!D5906=""),FALSE,'Input and Summary Results'!$D5906)</f>
        <v>0</v>
      </c>
      <c r="D6324" t="b">
        <f>IF(OR(B6324=0,'Input and Summary Results'!E5906=0),FALSE,'Input and Summary Results'!$E5906)</f>
        <v>0</v>
      </c>
      <c r="E6324" t="b">
        <f t="shared" si="326"/>
        <v>0</v>
      </c>
      <c r="F6324" t="b">
        <f t="shared" si="327"/>
        <v>0</v>
      </c>
      <c r="G6324" t="b">
        <f>IF('Input and Summary Results'!$J$4="yes",IF(C6324=FALSE,FALSE,IF('Data Transformation'!E6324&lt;$R$10,E6324,$R$10)),IF(C6324=FALSE,FALSE,IF(C6324&lt;$R$10,C6324,$R$10)))</f>
        <v>0</v>
      </c>
      <c r="H6324" t="b">
        <f>IF('Input and Summary Results'!$J$4="yes",'Data Transformation'!F6324,'Data Transformation'!D6324)</f>
        <v>0</v>
      </c>
      <c r="I6324" t="str">
        <f t="shared" si="325"/>
        <v/>
      </c>
    </row>
    <row r="6325" spans="2:9" x14ac:dyDescent="0.55000000000000004">
      <c r="B6325" t="b">
        <f>IF('Input and Summary Results'!D5907=0,FALSE,'Input and Summary Results'!$B5907)</f>
        <v>0</v>
      </c>
      <c r="C6325" t="b">
        <f>IF(OR(B6325=0,'Input and Summary Results'!D5907=0,'Input and Summary Results'!D5907=""),FALSE,'Input and Summary Results'!$D5907)</f>
        <v>0</v>
      </c>
      <c r="D6325" t="b">
        <f>IF(OR(B6325=0,'Input and Summary Results'!E5907=0),FALSE,'Input and Summary Results'!$E5907)</f>
        <v>0</v>
      </c>
      <c r="E6325" t="b">
        <f t="shared" si="326"/>
        <v>0</v>
      </c>
      <c r="F6325" t="b">
        <f t="shared" si="327"/>
        <v>0</v>
      </c>
      <c r="G6325" t="b">
        <f>IF('Input and Summary Results'!$J$4="yes",IF(C6325=FALSE,FALSE,IF('Data Transformation'!E6325&lt;$R$10,E6325,$R$10)),IF(C6325=FALSE,FALSE,IF(C6325&lt;$R$10,C6325,$R$10)))</f>
        <v>0</v>
      </c>
      <c r="H6325" t="b">
        <f>IF('Input and Summary Results'!$J$4="yes",'Data Transformation'!F6325,'Data Transformation'!D6325)</f>
        <v>0</v>
      </c>
      <c r="I6325" t="str">
        <f t="shared" si="325"/>
        <v/>
      </c>
    </row>
    <row r="6326" spans="2:9" x14ac:dyDescent="0.55000000000000004">
      <c r="B6326" t="b">
        <f>IF('Input and Summary Results'!D5908=0,FALSE,'Input and Summary Results'!$B5908)</f>
        <v>0</v>
      </c>
      <c r="C6326" t="b">
        <f>IF(OR(B6326=0,'Input and Summary Results'!D5908=0,'Input and Summary Results'!D5908=""),FALSE,'Input and Summary Results'!$D5908)</f>
        <v>0</v>
      </c>
      <c r="D6326" t="b">
        <f>IF(OR(B6326=0,'Input and Summary Results'!E5908=0),FALSE,'Input and Summary Results'!$E5908)</f>
        <v>0</v>
      </c>
      <c r="E6326" t="b">
        <f t="shared" si="326"/>
        <v>0</v>
      </c>
      <c r="F6326" t="b">
        <f t="shared" si="327"/>
        <v>0</v>
      </c>
      <c r="G6326" t="b">
        <f>IF('Input and Summary Results'!$J$4="yes",IF(C6326=FALSE,FALSE,IF('Data Transformation'!E6326&lt;$R$10,E6326,$R$10)),IF(C6326=FALSE,FALSE,IF(C6326&lt;$R$10,C6326,$R$10)))</f>
        <v>0</v>
      </c>
      <c r="H6326" t="b">
        <f>IF('Input and Summary Results'!$J$4="yes",'Data Transformation'!F6326,'Data Transformation'!D6326)</f>
        <v>0</v>
      </c>
      <c r="I6326" t="str">
        <f t="shared" si="325"/>
        <v/>
      </c>
    </row>
    <row r="6327" spans="2:9" x14ac:dyDescent="0.55000000000000004">
      <c r="B6327" t="b">
        <f>IF('Input and Summary Results'!D5909=0,FALSE,'Input and Summary Results'!$B5909)</f>
        <v>0</v>
      </c>
      <c r="C6327" t="b">
        <f>IF(OR(B6327=0,'Input and Summary Results'!D5909=0,'Input and Summary Results'!D5909=""),FALSE,'Input and Summary Results'!$D5909)</f>
        <v>0</v>
      </c>
      <c r="D6327" t="b">
        <f>IF(OR(B6327=0,'Input and Summary Results'!E5909=0),FALSE,'Input and Summary Results'!$E5909)</f>
        <v>0</v>
      </c>
      <c r="E6327" t="b">
        <f t="shared" si="326"/>
        <v>0</v>
      </c>
      <c r="F6327" t="b">
        <f t="shared" si="327"/>
        <v>0</v>
      </c>
      <c r="G6327" t="b">
        <f>IF('Input and Summary Results'!$J$4="yes",IF(C6327=FALSE,FALSE,IF('Data Transformation'!E6327&lt;$R$10,E6327,$R$10)),IF(C6327=FALSE,FALSE,IF(C6327&lt;$R$10,C6327,$R$10)))</f>
        <v>0</v>
      </c>
      <c r="H6327" t="b">
        <f>IF('Input and Summary Results'!$J$4="yes",'Data Transformation'!F6327,'Data Transformation'!D6327)</f>
        <v>0</v>
      </c>
      <c r="I6327" t="str">
        <f t="shared" si="325"/>
        <v/>
      </c>
    </row>
    <row r="6328" spans="2:9" x14ac:dyDescent="0.55000000000000004">
      <c r="B6328" t="b">
        <f>IF('Input and Summary Results'!D5910=0,FALSE,'Input and Summary Results'!$B5910)</f>
        <v>0</v>
      </c>
      <c r="C6328" t="b">
        <f>IF(OR(B6328=0,'Input and Summary Results'!D5910=0,'Input and Summary Results'!D5910=""),FALSE,'Input and Summary Results'!$D5910)</f>
        <v>0</v>
      </c>
      <c r="D6328" t="b">
        <f>IF(OR(B6328=0,'Input and Summary Results'!E5910=0),FALSE,'Input and Summary Results'!$E5910)</f>
        <v>0</v>
      </c>
      <c r="E6328" t="b">
        <f t="shared" si="326"/>
        <v>0</v>
      </c>
      <c r="F6328" t="b">
        <f t="shared" si="327"/>
        <v>0</v>
      </c>
      <c r="G6328" t="b">
        <f>IF('Input and Summary Results'!$J$4="yes",IF(C6328=FALSE,FALSE,IF('Data Transformation'!E6328&lt;$R$10,E6328,$R$10)),IF(C6328=FALSE,FALSE,IF(C6328&lt;$R$10,C6328,$R$10)))</f>
        <v>0</v>
      </c>
      <c r="H6328" t="b">
        <f>IF('Input and Summary Results'!$J$4="yes",'Data Transformation'!F6328,'Data Transformation'!D6328)</f>
        <v>0</v>
      </c>
      <c r="I6328" t="str">
        <f t="shared" si="325"/>
        <v/>
      </c>
    </row>
    <row r="6329" spans="2:9" x14ac:dyDescent="0.55000000000000004">
      <c r="B6329" t="b">
        <f>IF('Input and Summary Results'!D5911=0,FALSE,'Input and Summary Results'!$B5911)</f>
        <v>0</v>
      </c>
      <c r="C6329" t="b">
        <f>IF(OR(B6329=0,'Input and Summary Results'!D5911=0,'Input and Summary Results'!D5911=""),FALSE,'Input and Summary Results'!$D5911)</f>
        <v>0</v>
      </c>
      <c r="D6329" t="b">
        <f>IF(OR(B6329=0,'Input and Summary Results'!E5911=0),FALSE,'Input and Summary Results'!$E5911)</f>
        <v>0</v>
      </c>
      <c r="E6329" t="b">
        <f t="shared" si="326"/>
        <v>0</v>
      </c>
      <c r="F6329" t="b">
        <f t="shared" si="327"/>
        <v>0</v>
      </c>
      <c r="G6329" t="b">
        <f>IF('Input and Summary Results'!$J$4="yes",IF(C6329=FALSE,FALSE,IF('Data Transformation'!E6329&lt;$R$10,E6329,$R$10)),IF(C6329=FALSE,FALSE,IF(C6329&lt;$R$10,C6329,$R$10)))</f>
        <v>0</v>
      </c>
      <c r="H6329" t="b">
        <f>IF('Input and Summary Results'!$J$4="yes",'Data Transformation'!F6329,'Data Transformation'!D6329)</f>
        <v>0</v>
      </c>
      <c r="I6329" t="str">
        <f t="shared" si="325"/>
        <v/>
      </c>
    </row>
    <row r="6330" spans="2:9" x14ac:dyDescent="0.55000000000000004">
      <c r="B6330" t="b">
        <f>IF('Input and Summary Results'!D5912=0,FALSE,'Input and Summary Results'!$B5912)</f>
        <v>0</v>
      </c>
      <c r="C6330" t="b">
        <f>IF(OR(B6330=0,'Input and Summary Results'!D5912=0,'Input and Summary Results'!D5912=""),FALSE,'Input and Summary Results'!$D5912)</f>
        <v>0</v>
      </c>
      <c r="D6330" t="b">
        <f>IF(OR(B6330=0,'Input and Summary Results'!E5912=0),FALSE,'Input and Summary Results'!$E5912)</f>
        <v>0</v>
      </c>
      <c r="E6330" t="b">
        <f t="shared" si="326"/>
        <v>0</v>
      </c>
      <c r="F6330" t="b">
        <f t="shared" si="327"/>
        <v>0</v>
      </c>
      <c r="G6330" t="b">
        <f>IF('Input and Summary Results'!$J$4="yes",IF(C6330=FALSE,FALSE,IF('Data Transformation'!E6330&lt;$R$10,E6330,$R$10)),IF(C6330=FALSE,FALSE,IF(C6330&lt;$R$10,C6330,$R$10)))</f>
        <v>0</v>
      </c>
      <c r="H6330" t="b">
        <f>IF('Input and Summary Results'!$J$4="yes",'Data Transformation'!F6330,'Data Transformation'!D6330)</f>
        <v>0</v>
      </c>
      <c r="I6330" t="str">
        <f t="shared" si="325"/>
        <v/>
      </c>
    </row>
    <row r="6331" spans="2:9" x14ac:dyDescent="0.55000000000000004">
      <c r="B6331" t="b">
        <f>IF('Input and Summary Results'!D5913=0,FALSE,'Input and Summary Results'!$B5913)</f>
        <v>0</v>
      </c>
      <c r="C6331" t="b">
        <f>IF(OR(B6331=0,'Input and Summary Results'!D5913=0,'Input and Summary Results'!D5913=""),FALSE,'Input and Summary Results'!$D5913)</f>
        <v>0</v>
      </c>
      <c r="D6331" t="b">
        <f>IF(OR(B6331=0,'Input and Summary Results'!E5913=0),FALSE,'Input and Summary Results'!$E5913)</f>
        <v>0</v>
      </c>
      <c r="E6331" t="b">
        <f t="shared" si="326"/>
        <v>0</v>
      </c>
      <c r="F6331" t="b">
        <f t="shared" si="327"/>
        <v>0</v>
      </c>
      <c r="G6331" t="b">
        <f>IF('Input and Summary Results'!$J$4="yes",IF(C6331=FALSE,FALSE,IF('Data Transformation'!E6331&lt;$R$10,E6331,$R$10)),IF(C6331=FALSE,FALSE,IF(C6331&lt;$R$10,C6331,$R$10)))</f>
        <v>0</v>
      </c>
      <c r="H6331" t="b">
        <f>IF('Input and Summary Results'!$J$4="yes",'Data Transformation'!F6331,'Data Transformation'!D6331)</f>
        <v>0</v>
      </c>
      <c r="I6331" t="str">
        <f t="shared" si="325"/>
        <v/>
      </c>
    </row>
    <row r="6332" spans="2:9" x14ac:dyDescent="0.55000000000000004">
      <c r="B6332" t="b">
        <f>IF('Input and Summary Results'!D5914=0,FALSE,'Input and Summary Results'!$B5914)</f>
        <v>0</v>
      </c>
      <c r="C6332" t="b">
        <f>IF(OR(B6332=0,'Input and Summary Results'!D5914=0,'Input and Summary Results'!D5914=""),FALSE,'Input and Summary Results'!$D5914)</f>
        <v>0</v>
      </c>
      <c r="D6332" t="b">
        <f>IF(OR(B6332=0,'Input and Summary Results'!E5914=0),FALSE,'Input and Summary Results'!$E5914)</f>
        <v>0</v>
      </c>
      <c r="E6332" t="b">
        <f t="shared" si="326"/>
        <v>0</v>
      </c>
      <c r="F6332" t="b">
        <f t="shared" si="327"/>
        <v>0</v>
      </c>
      <c r="G6332" t="b">
        <f>IF('Input and Summary Results'!$J$4="yes",IF(C6332=FALSE,FALSE,IF('Data Transformation'!E6332&lt;$R$10,E6332,$R$10)),IF(C6332=FALSE,FALSE,IF(C6332&lt;$R$10,C6332,$R$10)))</f>
        <v>0</v>
      </c>
      <c r="H6332" t="b">
        <f>IF('Input and Summary Results'!$J$4="yes",'Data Transformation'!F6332,'Data Transformation'!D6332)</f>
        <v>0</v>
      </c>
      <c r="I6332" t="str">
        <f t="shared" si="325"/>
        <v/>
      </c>
    </row>
    <row r="6333" spans="2:9" x14ac:dyDescent="0.55000000000000004">
      <c r="B6333" t="b">
        <f>IF('Input and Summary Results'!D5915=0,FALSE,'Input and Summary Results'!$B5915)</f>
        <v>0</v>
      </c>
      <c r="C6333" t="b">
        <f>IF(OR(B6333=0,'Input and Summary Results'!D5915=0,'Input and Summary Results'!D5915=""),FALSE,'Input and Summary Results'!$D5915)</f>
        <v>0</v>
      </c>
      <c r="D6333" t="b">
        <f>IF(OR(B6333=0,'Input and Summary Results'!E5915=0),FALSE,'Input and Summary Results'!$E5915)</f>
        <v>0</v>
      </c>
      <c r="E6333" t="b">
        <f t="shared" si="326"/>
        <v>0</v>
      </c>
      <c r="F6333" t="b">
        <f t="shared" si="327"/>
        <v>0</v>
      </c>
      <c r="G6333" t="b">
        <f>IF('Input and Summary Results'!$J$4="yes",IF(C6333=FALSE,FALSE,IF('Data Transformation'!E6333&lt;$R$10,E6333,$R$10)),IF(C6333=FALSE,FALSE,IF(C6333&lt;$R$10,C6333,$R$10)))</f>
        <v>0</v>
      </c>
      <c r="H6333" t="b">
        <f>IF('Input and Summary Results'!$J$4="yes",'Data Transformation'!F6333,'Data Transformation'!D6333)</f>
        <v>0</v>
      </c>
      <c r="I6333" t="str">
        <f t="shared" si="325"/>
        <v/>
      </c>
    </row>
    <row r="6334" spans="2:9" x14ac:dyDescent="0.55000000000000004">
      <c r="B6334" t="b">
        <f>IF('Input and Summary Results'!D5916=0,FALSE,'Input and Summary Results'!$B5916)</f>
        <v>0</v>
      </c>
      <c r="C6334" t="b">
        <f>IF(OR(B6334=0,'Input and Summary Results'!D5916=0,'Input and Summary Results'!D5916=""),FALSE,'Input and Summary Results'!$D5916)</f>
        <v>0</v>
      </c>
      <c r="D6334" t="b">
        <f>IF(OR(B6334=0,'Input and Summary Results'!E5916=0),FALSE,'Input and Summary Results'!$E5916)</f>
        <v>0</v>
      </c>
      <c r="E6334" t="b">
        <f t="shared" si="326"/>
        <v>0</v>
      </c>
      <c r="F6334" t="b">
        <f t="shared" si="327"/>
        <v>0</v>
      </c>
      <c r="G6334" t="b">
        <f>IF('Input and Summary Results'!$J$4="yes",IF(C6334=FALSE,FALSE,IF('Data Transformation'!E6334&lt;$R$10,E6334,$R$10)),IF(C6334=FALSE,FALSE,IF(C6334&lt;$R$10,C6334,$R$10)))</f>
        <v>0</v>
      </c>
      <c r="H6334" t="b">
        <f>IF('Input and Summary Results'!$J$4="yes",'Data Transformation'!F6334,'Data Transformation'!D6334)</f>
        <v>0</v>
      </c>
      <c r="I6334" t="str">
        <f t="shared" si="325"/>
        <v/>
      </c>
    </row>
    <row r="6335" spans="2:9" x14ac:dyDescent="0.55000000000000004">
      <c r="B6335" t="b">
        <f>IF('Input and Summary Results'!D5917=0,FALSE,'Input and Summary Results'!$B5917)</f>
        <v>0</v>
      </c>
      <c r="C6335" t="b">
        <f>IF(OR(B6335=0,'Input and Summary Results'!D5917=0,'Input and Summary Results'!D5917=""),FALSE,'Input and Summary Results'!$D5917)</f>
        <v>0</v>
      </c>
      <c r="D6335" t="b">
        <f>IF(OR(B6335=0,'Input and Summary Results'!E5917=0),FALSE,'Input and Summary Results'!$E5917)</f>
        <v>0</v>
      </c>
      <c r="E6335" t="b">
        <f t="shared" si="326"/>
        <v>0</v>
      </c>
      <c r="F6335" t="b">
        <f t="shared" si="327"/>
        <v>0</v>
      </c>
      <c r="G6335" t="b">
        <f>IF('Input and Summary Results'!$J$4="yes",IF(C6335=FALSE,FALSE,IF('Data Transformation'!E6335&lt;$R$10,E6335,$R$10)),IF(C6335=FALSE,FALSE,IF(C6335&lt;$R$10,C6335,$R$10)))</f>
        <v>0</v>
      </c>
      <c r="H6335" t="b">
        <f>IF('Input and Summary Results'!$J$4="yes",'Data Transformation'!F6335,'Data Transformation'!D6335)</f>
        <v>0</v>
      </c>
      <c r="I6335" t="str">
        <f t="shared" si="325"/>
        <v/>
      </c>
    </row>
    <row r="6336" spans="2:9" x14ac:dyDescent="0.55000000000000004">
      <c r="B6336" t="b">
        <f>IF('Input and Summary Results'!D5918=0,FALSE,'Input and Summary Results'!$B5918)</f>
        <v>0</v>
      </c>
      <c r="C6336" t="b">
        <f>IF(OR(B6336=0,'Input and Summary Results'!D5918=0,'Input and Summary Results'!D5918=""),FALSE,'Input and Summary Results'!$D5918)</f>
        <v>0</v>
      </c>
      <c r="D6336" t="b">
        <f>IF(OR(B6336=0,'Input and Summary Results'!E5918=0),FALSE,'Input and Summary Results'!$E5918)</f>
        <v>0</v>
      </c>
      <c r="E6336" t="b">
        <f t="shared" si="326"/>
        <v>0</v>
      </c>
      <c r="F6336" t="b">
        <f t="shared" si="327"/>
        <v>0</v>
      </c>
      <c r="G6336" t="b">
        <f>IF('Input and Summary Results'!$J$4="yes",IF(C6336=FALSE,FALSE,IF('Data Transformation'!E6336&lt;$R$10,E6336,$R$10)),IF(C6336=FALSE,FALSE,IF(C6336&lt;$R$10,C6336,$R$10)))</f>
        <v>0</v>
      </c>
      <c r="H6336" t="b">
        <f>IF('Input and Summary Results'!$J$4="yes",'Data Transformation'!F6336,'Data Transformation'!D6336)</f>
        <v>0</v>
      </c>
      <c r="I6336" t="str">
        <f t="shared" si="325"/>
        <v/>
      </c>
    </row>
    <row r="6337" spans="2:9" x14ac:dyDescent="0.55000000000000004">
      <c r="B6337" t="b">
        <f>IF('Input and Summary Results'!D5919=0,FALSE,'Input and Summary Results'!$B5919)</f>
        <v>0</v>
      </c>
      <c r="C6337" t="b">
        <f>IF(OR(B6337=0,'Input and Summary Results'!D5919=0,'Input and Summary Results'!D5919=""),FALSE,'Input and Summary Results'!$D5919)</f>
        <v>0</v>
      </c>
      <c r="D6337" t="b">
        <f>IF(OR(B6337=0,'Input and Summary Results'!E5919=0),FALSE,'Input and Summary Results'!$E5919)</f>
        <v>0</v>
      </c>
      <c r="E6337" t="b">
        <f t="shared" si="326"/>
        <v>0</v>
      </c>
      <c r="F6337" t="b">
        <f t="shared" si="327"/>
        <v>0</v>
      </c>
      <c r="G6337" t="b">
        <f>IF('Input and Summary Results'!$J$4="yes",IF(C6337=FALSE,FALSE,IF('Data Transformation'!E6337&lt;$R$10,E6337,$R$10)),IF(C6337=FALSE,FALSE,IF(C6337&lt;$R$10,C6337,$R$10)))</f>
        <v>0</v>
      </c>
      <c r="H6337" t="b">
        <f>IF('Input and Summary Results'!$J$4="yes",'Data Transformation'!F6337,'Data Transformation'!D6337)</f>
        <v>0</v>
      </c>
      <c r="I6337" t="str">
        <f t="shared" si="325"/>
        <v/>
      </c>
    </row>
    <row r="6338" spans="2:9" x14ac:dyDescent="0.55000000000000004">
      <c r="B6338" t="b">
        <f>IF('Input and Summary Results'!D5920=0,FALSE,'Input and Summary Results'!$B5920)</f>
        <v>0</v>
      </c>
      <c r="C6338" t="b">
        <f>IF(OR(B6338=0,'Input and Summary Results'!D5920=0,'Input and Summary Results'!D5920=""),FALSE,'Input and Summary Results'!$D5920)</f>
        <v>0</v>
      </c>
      <c r="D6338" t="b">
        <f>IF(OR(B6338=0,'Input and Summary Results'!E5920=0),FALSE,'Input and Summary Results'!$E5920)</f>
        <v>0</v>
      </c>
      <c r="E6338" t="b">
        <f t="shared" si="326"/>
        <v>0</v>
      </c>
      <c r="F6338" t="b">
        <f t="shared" si="327"/>
        <v>0</v>
      </c>
      <c r="G6338" t="b">
        <f>IF('Input and Summary Results'!$J$4="yes",IF(C6338=FALSE,FALSE,IF('Data Transformation'!E6338&lt;$R$10,E6338,$R$10)),IF(C6338=FALSE,FALSE,IF(C6338&lt;$R$10,C6338,$R$10)))</f>
        <v>0</v>
      </c>
      <c r="H6338" t="b">
        <f>IF('Input and Summary Results'!$J$4="yes",'Data Transformation'!F6338,'Data Transformation'!D6338)</f>
        <v>0</v>
      </c>
      <c r="I6338" t="str">
        <f t="shared" si="325"/>
        <v/>
      </c>
    </row>
    <row r="6339" spans="2:9" x14ac:dyDescent="0.55000000000000004">
      <c r="B6339" t="b">
        <f>IF('Input and Summary Results'!D5921=0,FALSE,'Input and Summary Results'!$B5921)</f>
        <v>0</v>
      </c>
      <c r="C6339" t="b">
        <f>IF(OR(B6339=0,'Input and Summary Results'!D5921=0,'Input and Summary Results'!D5921=""),FALSE,'Input and Summary Results'!$D5921)</f>
        <v>0</v>
      </c>
      <c r="D6339" t="b">
        <f>IF(OR(B6339=0,'Input and Summary Results'!E5921=0),FALSE,'Input and Summary Results'!$E5921)</f>
        <v>0</v>
      </c>
      <c r="E6339" t="b">
        <f t="shared" si="326"/>
        <v>0</v>
      </c>
      <c r="F6339" t="b">
        <f t="shared" si="327"/>
        <v>0</v>
      </c>
      <c r="G6339" t="b">
        <f>IF('Input and Summary Results'!$J$4="yes",IF(C6339=FALSE,FALSE,IF('Data Transformation'!E6339&lt;$R$10,E6339,$R$10)),IF(C6339=FALSE,FALSE,IF(C6339&lt;$R$10,C6339,$R$10)))</f>
        <v>0</v>
      </c>
      <c r="H6339" t="b">
        <f>IF('Input and Summary Results'!$J$4="yes",'Data Transformation'!F6339,'Data Transformation'!D6339)</f>
        <v>0</v>
      </c>
      <c r="I6339" t="str">
        <f t="shared" si="325"/>
        <v/>
      </c>
    </row>
    <row r="6340" spans="2:9" x14ac:dyDescent="0.55000000000000004">
      <c r="B6340" t="b">
        <f>IF('Input and Summary Results'!D5922=0,FALSE,'Input and Summary Results'!$B5922)</f>
        <v>0</v>
      </c>
      <c r="C6340" t="b">
        <f>IF(OR(B6340=0,'Input and Summary Results'!D5922=0,'Input and Summary Results'!D5922=""),FALSE,'Input and Summary Results'!$D5922)</f>
        <v>0</v>
      </c>
      <c r="D6340" t="b">
        <f>IF(OR(B6340=0,'Input and Summary Results'!E5922=0),FALSE,'Input and Summary Results'!$E5922)</f>
        <v>0</v>
      </c>
      <c r="E6340" t="b">
        <f t="shared" si="326"/>
        <v>0</v>
      </c>
      <c r="F6340" t="b">
        <f t="shared" si="327"/>
        <v>0</v>
      </c>
      <c r="G6340" t="b">
        <f>IF('Input and Summary Results'!$J$4="yes",IF(C6340=FALSE,FALSE,IF('Data Transformation'!E6340&lt;$R$10,E6340,$R$10)),IF(C6340=FALSE,FALSE,IF(C6340&lt;$R$10,C6340,$R$10)))</f>
        <v>0</v>
      </c>
      <c r="H6340" t="b">
        <f>IF('Input and Summary Results'!$J$4="yes",'Data Transformation'!F6340,'Data Transformation'!D6340)</f>
        <v>0</v>
      </c>
      <c r="I6340" t="str">
        <f t="shared" si="325"/>
        <v/>
      </c>
    </row>
    <row r="6341" spans="2:9" x14ac:dyDescent="0.55000000000000004">
      <c r="B6341" t="b">
        <f>IF('Input and Summary Results'!D5923=0,FALSE,'Input and Summary Results'!$B5923)</f>
        <v>0</v>
      </c>
      <c r="C6341" t="b">
        <f>IF(OR(B6341=0,'Input and Summary Results'!D5923=0,'Input and Summary Results'!D5923=""),FALSE,'Input and Summary Results'!$D5923)</f>
        <v>0</v>
      </c>
      <c r="D6341" t="b">
        <f>IF(OR(B6341=0,'Input and Summary Results'!E5923=0),FALSE,'Input and Summary Results'!$E5923)</f>
        <v>0</v>
      </c>
      <c r="E6341" t="b">
        <f t="shared" si="326"/>
        <v>0</v>
      </c>
      <c r="F6341" t="b">
        <f t="shared" si="327"/>
        <v>0</v>
      </c>
      <c r="G6341" t="b">
        <f>IF('Input and Summary Results'!$J$4="yes",IF(C6341=FALSE,FALSE,IF('Data Transformation'!E6341&lt;$R$10,E6341,$R$10)),IF(C6341=FALSE,FALSE,IF(C6341&lt;$R$10,C6341,$R$10)))</f>
        <v>0</v>
      </c>
      <c r="H6341" t="b">
        <f>IF('Input and Summary Results'!$J$4="yes",'Data Transformation'!F6341,'Data Transformation'!D6341)</f>
        <v>0</v>
      </c>
      <c r="I6341" t="str">
        <f t="shared" ref="I6341:I6404" si="328">IF(G6341=FALSE,"",B6341)</f>
        <v/>
      </c>
    </row>
    <row r="6342" spans="2:9" x14ac:dyDescent="0.55000000000000004">
      <c r="B6342" t="b">
        <f>IF('Input and Summary Results'!D5924=0,FALSE,'Input and Summary Results'!$B5924)</f>
        <v>0</v>
      </c>
      <c r="C6342" t="b">
        <f>IF(OR(B6342=0,'Input and Summary Results'!D5924=0,'Input and Summary Results'!D5924=""),FALSE,'Input and Summary Results'!$D5924)</f>
        <v>0</v>
      </c>
      <c r="D6342" t="b">
        <f>IF(OR(B6342=0,'Input and Summary Results'!E5924=0),FALSE,'Input and Summary Results'!$E5924)</f>
        <v>0</v>
      </c>
      <c r="E6342" t="b">
        <f t="shared" si="326"/>
        <v>0</v>
      </c>
      <c r="F6342" t="b">
        <f t="shared" si="327"/>
        <v>0</v>
      </c>
      <c r="G6342" t="b">
        <f>IF('Input and Summary Results'!$J$4="yes",IF(C6342=FALSE,FALSE,IF('Data Transformation'!E6342&lt;$R$10,E6342,$R$10)),IF(C6342=FALSE,FALSE,IF(C6342&lt;$R$10,C6342,$R$10)))</f>
        <v>0</v>
      </c>
      <c r="H6342" t="b">
        <f>IF('Input and Summary Results'!$J$4="yes",'Data Transformation'!F6342,'Data Transformation'!D6342)</f>
        <v>0</v>
      </c>
      <c r="I6342" t="str">
        <f t="shared" si="328"/>
        <v/>
      </c>
    </row>
    <row r="6343" spans="2:9" x14ac:dyDescent="0.55000000000000004">
      <c r="B6343" t="b">
        <f>IF('Input and Summary Results'!D5925=0,FALSE,'Input and Summary Results'!$B5925)</f>
        <v>0</v>
      </c>
      <c r="C6343" t="b">
        <f>IF(OR(B6343=0,'Input and Summary Results'!D5925=0,'Input and Summary Results'!D5925=""),FALSE,'Input and Summary Results'!$D5925)</f>
        <v>0</v>
      </c>
      <c r="D6343" t="b">
        <f>IF(OR(B6343=0,'Input and Summary Results'!E5925=0),FALSE,'Input and Summary Results'!$E5925)</f>
        <v>0</v>
      </c>
      <c r="E6343" t="b">
        <f t="shared" si="326"/>
        <v>0</v>
      </c>
      <c r="F6343" t="b">
        <f t="shared" si="327"/>
        <v>0</v>
      </c>
      <c r="G6343" t="b">
        <f>IF('Input and Summary Results'!$J$4="yes",IF(C6343=FALSE,FALSE,IF('Data Transformation'!E6343&lt;$R$10,E6343,$R$10)),IF(C6343=FALSE,FALSE,IF(C6343&lt;$R$10,C6343,$R$10)))</f>
        <v>0</v>
      </c>
      <c r="H6343" t="b">
        <f>IF('Input and Summary Results'!$J$4="yes",'Data Transformation'!F6343,'Data Transformation'!D6343)</f>
        <v>0</v>
      </c>
      <c r="I6343" t="str">
        <f t="shared" si="328"/>
        <v/>
      </c>
    </row>
    <row r="6344" spans="2:9" x14ac:dyDescent="0.55000000000000004">
      <c r="B6344" t="b">
        <f>IF('Input and Summary Results'!D5926=0,FALSE,'Input and Summary Results'!$B5926)</f>
        <v>0</v>
      </c>
      <c r="C6344" t="b">
        <f>IF(OR(B6344=0,'Input and Summary Results'!D5926=0,'Input and Summary Results'!D5926=""),FALSE,'Input and Summary Results'!$D5926)</f>
        <v>0</v>
      </c>
      <c r="D6344" t="b">
        <f>IF(OR(B6344=0,'Input and Summary Results'!E5926=0),FALSE,'Input and Summary Results'!$E5926)</f>
        <v>0</v>
      </c>
      <c r="E6344" t="b">
        <f t="shared" si="326"/>
        <v>0</v>
      </c>
      <c r="F6344" t="b">
        <f t="shared" si="327"/>
        <v>0</v>
      </c>
      <c r="G6344" t="b">
        <f>IF('Input and Summary Results'!$J$4="yes",IF(C6344=FALSE,FALSE,IF('Data Transformation'!E6344&lt;$R$10,E6344,$R$10)),IF(C6344=FALSE,FALSE,IF(C6344&lt;$R$10,C6344,$R$10)))</f>
        <v>0</v>
      </c>
      <c r="H6344" t="b">
        <f>IF('Input and Summary Results'!$J$4="yes",'Data Transformation'!F6344,'Data Transformation'!D6344)</f>
        <v>0</v>
      </c>
      <c r="I6344" t="str">
        <f t="shared" si="328"/>
        <v/>
      </c>
    </row>
    <row r="6345" spans="2:9" x14ac:dyDescent="0.55000000000000004">
      <c r="B6345" t="b">
        <f>IF('Input and Summary Results'!D5927=0,FALSE,'Input and Summary Results'!$B5927)</f>
        <v>0</v>
      </c>
      <c r="C6345" t="b">
        <f>IF(OR(B6345=0,'Input and Summary Results'!D5927=0,'Input and Summary Results'!D5927=""),FALSE,'Input and Summary Results'!$D5927)</f>
        <v>0</v>
      </c>
      <c r="D6345" t="b">
        <f>IF(OR(B6345=0,'Input and Summary Results'!E5927=0),FALSE,'Input and Summary Results'!$E5927)</f>
        <v>0</v>
      </c>
      <c r="E6345" t="b">
        <f t="shared" si="326"/>
        <v>0</v>
      </c>
      <c r="F6345" t="b">
        <f t="shared" si="327"/>
        <v>0</v>
      </c>
      <c r="G6345" t="b">
        <f>IF('Input and Summary Results'!$J$4="yes",IF(C6345=FALSE,FALSE,IF('Data Transformation'!E6345&lt;$R$10,E6345,$R$10)),IF(C6345=FALSE,FALSE,IF(C6345&lt;$R$10,C6345,$R$10)))</f>
        <v>0</v>
      </c>
      <c r="H6345" t="b">
        <f>IF('Input and Summary Results'!$J$4="yes",'Data Transformation'!F6345,'Data Transformation'!D6345)</f>
        <v>0</v>
      </c>
      <c r="I6345" t="str">
        <f t="shared" si="328"/>
        <v/>
      </c>
    </row>
    <row r="6346" spans="2:9" x14ac:dyDescent="0.55000000000000004">
      <c r="B6346" t="b">
        <f>IF('Input and Summary Results'!D5928=0,FALSE,'Input and Summary Results'!$B5928)</f>
        <v>0</v>
      </c>
      <c r="C6346" t="b">
        <f>IF(OR(B6346=0,'Input and Summary Results'!D5928=0,'Input and Summary Results'!D5928=""),FALSE,'Input and Summary Results'!$D5928)</f>
        <v>0</v>
      </c>
      <c r="D6346" t="b">
        <f>IF(OR(B6346=0,'Input and Summary Results'!E5928=0),FALSE,'Input and Summary Results'!$E5928)</f>
        <v>0</v>
      </c>
      <c r="E6346" t="b">
        <f t="shared" si="326"/>
        <v>0</v>
      </c>
      <c r="F6346" t="b">
        <f t="shared" si="327"/>
        <v>0</v>
      </c>
      <c r="G6346" t="b">
        <f>IF('Input and Summary Results'!$J$4="yes",IF(C6346=FALSE,FALSE,IF('Data Transformation'!E6346&lt;$R$10,E6346,$R$10)),IF(C6346=FALSE,FALSE,IF(C6346&lt;$R$10,C6346,$R$10)))</f>
        <v>0</v>
      </c>
      <c r="H6346" t="b">
        <f>IF('Input and Summary Results'!$J$4="yes",'Data Transformation'!F6346,'Data Transformation'!D6346)</f>
        <v>0</v>
      </c>
      <c r="I6346" t="str">
        <f t="shared" si="328"/>
        <v/>
      </c>
    </row>
    <row r="6347" spans="2:9" x14ac:dyDescent="0.55000000000000004">
      <c r="B6347" t="b">
        <f>IF('Input and Summary Results'!D5929=0,FALSE,'Input and Summary Results'!$B5929)</f>
        <v>0</v>
      </c>
      <c r="C6347" t="b">
        <f>IF(OR(B6347=0,'Input and Summary Results'!D5929=0,'Input and Summary Results'!D5929=""),FALSE,'Input and Summary Results'!$D5929)</f>
        <v>0</v>
      </c>
      <c r="D6347" t="b">
        <f>IF(OR(B6347=0,'Input and Summary Results'!E5929=0),FALSE,'Input and Summary Results'!$E5929)</f>
        <v>0</v>
      </c>
      <c r="E6347" t="b">
        <f t="shared" si="326"/>
        <v>0</v>
      </c>
      <c r="F6347" t="b">
        <f t="shared" si="327"/>
        <v>0</v>
      </c>
      <c r="G6347" t="b">
        <f>IF('Input and Summary Results'!$J$4="yes",IF(C6347=FALSE,FALSE,IF('Data Transformation'!E6347&lt;$R$10,E6347,$R$10)),IF(C6347=FALSE,FALSE,IF(C6347&lt;$R$10,C6347,$R$10)))</f>
        <v>0</v>
      </c>
      <c r="H6347" t="b">
        <f>IF('Input and Summary Results'!$J$4="yes",'Data Transformation'!F6347,'Data Transformation'!D6347)</f>
        <v>0</v>
      </c>
      <c r="I6347" t="str">
        <f t="shared" si="328"/>
        <v/>
      </c>
    </row>
    <row r="6348" spans="2:9" x14ac:dyDescent="0.55000000000000004">
      <c r="B6348" t="b">
        <f>IF('Input and Summary Results'!D5930=0,FALSE,'Input and Summary Results'!$B5930)</f>
        <v>0</v>
      </c>
      <c r="C6348" t="b">
        <f>IF(OR(B6348=0,'Input and Summary Results'!D5930=0,'Input and Summary Results'!D5930=""),FALSE,'Input and Summary Results'!$D5930)</f>
        <v>0</v>
      </c>
      <c r="D6348" t="b">
        <f>IF(OR(B6348=0,'Input and Summary Results'!E5930=0),FALSE,'Input and Summary Results'!$E5930)</f>
        <v>0</v>
      </c>
      <c r="E6348" t="b">
        <f t="shared" si="326"/>
        <v>0</v>
      </c>
      <c r="F6348" t="b">
        <f t="shared" si="327"/>
        <v>0</v>
      </c>
      <c r="G6348" t="b">
        <f>IF('Input and Summary Results'!$J$4="yes",IF(C6348=FALSE,FALSE,IF('Data Transformation'!E6348&lt;$R$10,E6348,$R$10)),IF(C6348=FALSE,FALSE,IF(C6348&lt;$R$10,C6348,$R$10)))</f>
        <v>0</v>
      </c>
      <c r="H6348" t="b">
        <f>IF('Input and Summary Results'!$J$4="yes",'Data Transformation'!F6348,'Data Transformation'!D6348)</f>
        <v>0</v>
      </c>
      <c r="I6348" t="str">
        <f t="shared" si="328"/>
        <v/>
      </c>
    </row>
    <row r="6349" spans="2:9" x14ac:dyDescent="0.55000000000000004">
      <c r="B6349" t="b">
        <f>IF('Input and Summary Results'!D5931=0,FALSE,'Input and Summary Results'!$B5931)</f>
        <v>0</v>
      </c>
      <c r="C6349" t="b">
        <f>IF(OR(B6349=0,'Input and Summary Results'!D5931=0,'Input and Summary Results'!D5931=""),FALSE,'Input and Summary Results'!$D5931)</f>
        <v>0</v>
      </c>
      <c r="D6349" t="b">
        <f>IF(OR(B6349=0,'Input and Summary Results'!E5931=0),FALSE,'Input and Summary Results'!$E5931)</f>
        <v>0</v>
      </c>
      <c r="E6349" t="b">
        <f t="shared" si="326"/>
        <v>0</v>
      </c>
      <c r="F6349" t="b">
        <f t="shared" si="327"/>
        <v>0</v>
      </c>
      <c r="G6349" t="b">
        <f>IF('Input and Summary Results'!$J$4="yes",IF(C6349=FALSE,FALSE,IF('Data Transformation'!E6349&lt;$R$10,E6349,$R$10)),IF(C6349=FALSE,FALSE,IF(C6349&lt;$R$10,C6349,$R$10)))</f>
        <v>0</v>
      </c>
      <c r="H6349" t="b">
        <f>IF('Input and Summary Results'!$J$4="yes",'Data Transformation'!F6349,'Data Transformation'!D6349)</f>
        <v>0</v>
      </c>
      <c r="I6349" t="str">
        <f t="shared" si="328"/>
        <v/>
      </c>
    </row>
    <row r="6350" spans="2:9" x14ac:dyDescent="0.55000000000000004">
      <c r="B6350" t="b">
        <f>IF('Input and Summary Results'!D5932=0,FALSE,'Input and Summary Results'!$B5932)</f>
        <v>0</v>
      </c>
      <c r="C6350" t="b">
        <f>IF(OR(B6350=0,'Input and Summary Results'!D5932=0,'Input and Summary Results'!D5932=""),FALSE,'Input and Summary Results'!$D5932)</f>
        <v>0</v>
      </c>
      <c r="D6350" t="b">
        <f>IF(OR(B6350=0,'Input and Summary Results'!E5932=0),FALSE,'Input and Summary Results'!$E5932)</f>
        <v>0</v>
      </c>
      <c r="E6350" t="b">
        <f t="shared" si="326"/>
        <v>0</v>
      </c>
      <c r="F6350" t="b">
        <f t="shared" si="327"/>
        <v>0</v>
      </c>
      <c r="G6350" t="b">
        <f>IF('Input and Summary Results'!$J$4="yes",IF(C6350=FALSE,FALSE,IF('Data Transformation'!E6350&lt;$R$10,E6350,$R$10)),IF(C6350=FALSE,FALSE,IF(C6350&lt;$R$10,C6350,$R$10)))</f>
        <v>0</v>
      </c>
      <c r="H6350" t="b">
        <f>IF('Input and Summary Results'!$J$4="yes",'Data Transformation'!F6350,'Data Transformation'!D6350)</f>
        <v>0</v>
      </c>
      <c r="I6350" t="str">
        <f t="shared" si="328"/>
        <v/>
      </c>
    </row>
    <row r="6351" spans="2:9" x14ac:dyDescent="0.55000000000000004">
      <c r="B6351" t="b">
        <f>IF('Input and Summary Results'!D5933=0,FALSE,'Input and Summary Results'!$B5933)</f>
        <v>0</v>
      </c>
      <c r="C6351" t="b">
        <f>IF(OR(B6351=0,'Input and Summary Results'!D5933=0,'Input and Summary Results'!D5933=""),FALSE,'Input and Summary Results'!$D5933)</f>
        <v>0</v>
      </c>
      <c r="D6351" t="b">
        <f>IF(OR(B6351=0,'Input and Summary Results'!E5933=0),FALSE,'Input and Summary Results'!$E5933)</f>
        <v>0</v>
      </c>
      <c r="E6351" t="b">
        <f t="shared" si="326"/>
        <v>0</v>
      </c>
      <c r="F6351" t="b">
        <f t="shared" si="327"/>
        <v>0</v>
      </c>
      <c r="G6351" t="b">
        <f>IF('Input and Summary Results'!$J$4="yes",IF(C6351=FALSE,FALSE,IF('Data Transformation'!E6351&lt;$R$10,E6351,$R$10)),IF(C6351=FALSE,FALSE,IF(C6351&lt;$R$10,C6351,$R$10)))</f>
        <v>0</v>
      </c>
      <c r="H6351" t="b">
        <f>IF('Input and Summary Results'!$J$4="yes",'Data Transformation'!F6351,'Data Transformation'!D6351)</f>
        <v>0</v>
      </c>
      <c r="I6351" t="str">
        <f t="shared" si="328"/>
        <v/>
      </c>
    </row>
    <row r="6352" spans="2:9" x14ac:dyDescent="0.55000000000000004">
      <c r="B6352" t="b">
        <f>IF('Input and Summary Results'!D5934=0,FALSE,'Input and Summary Results'!$B5934)</f>
        <v>0</v>
      </c>
      <c r="C6352" t="b">
        <f>IF(OR(B6352=0,'Input and Summary Results'!D5934=0,'Input and Summary Results'!D5934=""),FALSE,'Input and Summary Results'!$D5934)</f>
        <v>0</v>
      </c>
      <c r="D6352" t="b">
        <f>IF(OR(B6352=0,'Input and Summary Results'!E5934=0),FALSE,'Input and Summary Results'!$E5934)</f>
        <v>0</v>
      </c>
      <c r="E6352" t="b">
        <f t="shared" si="326"/>
        <v>0</v>
      </c>
      <c r="F6352" t="b">
        <f t="shared" si="327"/>
        <v>0</v>
      </c>
      <c r="G6352" t="b">
        <f>IF('Input and Summary Results'!$J$4="yes",IF(C6352=FALSE,FALSE,IF('Data Transformation'!E6352&lt;$R$10,E6352,$R$10)),IF(C6352=FALSE,FALSE,IF(C6352&lt;$R$10,C6352,$R$10)))</f>
        <v>0</v>
      </c>
      <c r="H6352" t="b">
        <f>IF('Input and Summary Results'!$J$4="yes",'Data Transformation'!F6352,'Data Transformation'!D6352)</f>
        <v>0</v>
      </c>
      <c r="I6352" t="str">
        <f t="shared" si="328"/>
        <v/>
      </c>
    </row>
    <row r="6353" spans="2:9" x14ac:dyDescent="0.55000000000000004">
      <c r="B6353" t="b">
        <f>IF('Input and Summary Results'!D5935=0,FALSE,'Input and Summary Results'!$B5935)</f>
        <v>0</v>
      </c>
      <c r="C6353" t="b">
        <f>IF(OR(B6353=0,'Input and Summary Results'!D5935=0,'Input and Summary Results'!D5935=""),FALSE,'Input and Summary Results'!$D5935)</f>
        <v>0</v>
      </c>
      <c r="D6353" t="b">
        <f>IF(OR(B6353=0,'Input and Summary Results'!E5935=0),FALSE,'Input and Summary Results'!$E5935)</f>
        <v>0</v>
      </c>
      <c r="E6353" t="b">
        <f t="shared" si="326"/>
        <v>0</v>
      </c>
      <c r="F6353" t="b">
        <f t="shared" si="327"/>
        <v>0</v>
      </c>
      <c r="G6353" t="b">
        <f>IF('Input and Summary Results'!$J$4="yes",IF(C6353=FALSE,FALSE,IF('Data Transformation'!E6353&lt;$R$10,E6353,$R$10)),IF(C6353=FALSE,FALSE,IF(C6353&lt;$R$10,C6353,$R$10)))</f>
        <v>0</v>
      </c>
      <c r="H6353" t="b">
        <f>IF('Input and Summary Results'!$J$4="yes",'Data Transformation'!F6353,'Data Transformation'!D6353)</f>
        <v>0</v>
      </c>
      <c r="I6353" t="str">
        <f t="shared" si="328"/>
        <v/>
      </c>
    </row>
    <row r="6354" spans="2:9" x14ac:dyDescent="0.55000000000000004">
      <c r="B6354" t="b">
        <f>IF('Input and Summary Results'!D5936=0,FALSE,'Input and Summary Results'!$B5936)</f>
        <v>0</v>
      </c>
      <c r="C6354" t="b">
        <f>IF(OR(B6354=0,'Input and Summary Results'!D5936=0,'Input and Summary Results'!D5936=""),FALSE,'Input and Summary Results'!$D5936)</f>
        <v>0</v>
      </c>
      <c r="D6354" t="b">
        <f>IF(OR(B6354=0,'Input and Summary Results'!E5936=0),FALSE,'Input and Summary Results'!$E5936)</f>
        <v>0</v>
      </c>
      <c r="E6354" t="b">
        <f t="shared" si="326"/>
        <v>0</v>
      </c>
      <c r="F6354" t="b">
        <f t="shared" si="327"/>
        <v>0</v>
      </c>
      <c r="G6354" t="b">
        <f>IF('Input and Summary Results'!$J$4="yes",IF(C6354=FALSE,FALSE,IF('Data Transformation'!E6354&lt;$R$10,E6354,$R$10)),IF(C6354=FALSE,FALSE,IF(C6354&lt;$R$10,C6354,$R$10)))</f>
        <v>0</v>
      </c>
      <c r="H6354" t="b">
        <f>IF('Input and Summary Results'!$J$4="yes",'Data Transformation'!F6354,'Data Transformation'!D6354)</f>
        <v>0</v>
      </c>
      <c r="I6354" t="str">
        <f t="shared" si="328"/>
        <v/>
      </c>
    </row>
    <row r="6355" spans="2:9" x14ac:dyDescent="0.55000000000000004">
      <c r="B6355" t="b">
        <f>IF('Input and Summary Results'!D5937=0,FALSE,'Input and Summary Results'!$B5937)</f>
        <v>0</v>
      </c>
      <c r="C6355" t="b">
        <f>IF(OR(B6355=0,'Input and Summary Results'!D5937=0,'Input and Summary Results'!D5937=""),FALSE,'Input and Summary Results'!$D5937)</f>
        <v>0</v>
      </c>
      <c r="D6355" t="b">
        <f>IF(OR(B6355=0,'Input and Summary Results'!E5937=0),FALSE,'Input and Summary Results'!$E5937)</f>
        <v>0</v>
      </c>
      <c r="E6355" t="b">
        <f t="shared" si="326"/>
        <v>0</v>
      </c>
      <c r="F6355" t="b">
        <f t="shared" si="327"/>
        <v>0</v>
      </c>
      <c r="G6355" t="b">
        <f>IF('Input and Summary Results'!$J$4="yes",IF(C6355=FALSE,FALSE,IF('Data Transformation'!E6355&lt;$R$10,E6355,$R$10)),IF(C6355=FALSE,FALSE,IF(C6355&lt;$R$10,C6355,$R$10)))</f>
        <v>0</v>
      </c>
      <c r="H6355" t="b">
        <f>IF('Input and Summary Results'!$J$4="yes",'Data Transformation'!F6355,'Data Transformation'!D6355)</f>
        <v>0</v>
      </c>
      <c r="I6355" t="str">
        <f t="shared" si="328"/>
        <v/>
      </c>
    </row>
    <row r="6356" spans="2:9" x14ac:dyDescent="0.55000000000000004">
      <c r="B6356" t="b">
        <f>IF('Input and Summary Results'!D5938=0,FALSE,'Input and Summary Results'!$B5938)</f>
        <v>0</v>
      </c>
      <c r="C6356" t="b">
        <f>IF(OR(B6356=0,'Input and Summary Results'!D5938=0,'Input and Summary Results'!D5938=""),FALSE,'Input and Summary Results'!$D5938)</f>
        <v>0</v>
      </c>
      <c r="D6356" t="b">
        <f>IF(OR(B6356=0,'Input and Summary Results'!E5938=0),FALSE,'Input and Summary Results'!$E5938)</f>
        <v>0</v>
      </c>
      <c r="E6356" t="b">
        <f t="shared" si="326"/>
        <v>0</v>
      </c>
      <c r="F6356" t="b">
        <f t="shared" si="327"/>
        <v>0</v>
      </c>
      <c r="G6356" t="b">
        <f>IF('Input and Summary Results'!$J$4="yes",IF(C6356=FALSE,FALSE,IF('Data Transformation'!E6356&lt;$R$10,E6356,$R$10)),IF(C6356=FALSE,FALSE,IF(C6356&lt;$R$10,C6356,$R$10)))</f>
        <v>0</v>
      </c>
      <c r="H6356" t="b">
        <f>IF('Input and Summary Results'!$J$4="yes",'Data Transformation'!F6356,'Data Transformation'!D6356)</f>
        <v>0</v>
      </c>
      <c r="I6356" t="str">
        <f t="shared" si="328"/>
        <v/>
      </c>
    </row>
    <row r="6357" spans="2:9" x14ac:dyDescent="0.55000000000000004">
      <c r="B6357" t="b">
        <f>IF('Input and Summary Results'!D5939=0,FALSE,'Input and Summary Results'!$B5939)</f>
        <v>0</v>
      </c>
      <c r="C6357" t="b">
        <f>IF(OR(B6357=0,'Input and Summary Results'!D5939=0,'Input and Summary Results'!D5939=""),FALSE,'Input and Summary Results'!$D5939)</f>
        <v>0</v>
      </c>
      <c r="D6357" t="b">
        <f>IF(OR(B6357=0,'Input and Summary Results'!E5939=0),FALSE,'Input and Summary Results'!$E5939)</f>
        <v>0</v>
      </c>
      <c r="E6357" t="b">
        <f t="shared" si="326"/>
        <v>0</v>
      </c>
      <c r="F6357" t="b">
        <f t="shared" si="327"/>
        <v>0</v>
      </c>
      <c r="G6357" t="b">
        <f>IF('Input and Summary Results'!$J$4="yes",IF(C6357=FALSE,FALSE,IF('Data Transformation'!E6357&lt;$R$10,E6357,$R$10)),IF(C6357=FALSE,FALSE,IF(C6357&lt;$R$10,C6357,$R$10)))</f>
        <v>0</v>
      </c>
      <c r="H6357" t="b">
        <f>IF('Input and Summary Results'!$J$4="yes",'Data Transformation'!F6357,'Data Transformation'!D6357)</f>
        <v>0</v>
      </c>
      <c r="I6357" t="str">
        <f t="shared" si="328"/>
        <v/>
      </c>
    </row>
    <row r="6358" spans="2:9" x14ac:dyDescent="0.55000000000000004">
      <c r="B6358" t="b">
        <f>IF('Input and Summary Results'!D5940=0,FALSE,'Input and Summary Results'!$B5940)</f>
        <v>0</v>
      </c>
      <c r="C6358" t="b">
        <f>IF(OR(B6358=0,'Input and Summary Results'!D5940=0,'Input and Summary Results'!D5940=""),FALSE,'Input and Summary Results'!$D5940)</f>
        <v>0</v>
      </c>
      <c r="D6358" t="b">
        <f>IF(OR(B6358=0,'Input and Summary Results'!E5940=0),FALSE,'Input and Summary Results'!$E5940)</f>
        <v>0</v>
      </c>
      <c r="E6358" t="b">
        <f t="shared" si="326"/>
        <v>0</v>
      </c>
      <c r="F6358" t="b">
        <f t="shared" si="327"/>
        <v>0</v>
      </c>
      <c r="G6358" t="b">
        <f>IF('Input and Summary Results'!$J$4="yes",IF(C6358=FALSE,FALSE,IF('Data Transformation'!E6358&lt;$R$10,E6358,$R$10)),IF(C6358=FALSE,FALSE,IF(C6358&lt;$R$10,C6358,$R$10)))</f>
        <v>0</v>
      </c>
      <c r="H6358" t="b">
        <f>IF('Input and Summary Results'!$J$4="yes",'Data Transformation'!F6358,'Data Transformation'!D6358)</f>
        <v>0</v>
      </c>
      <c r="I6358" t="str">
        <f t="shared" si="328"/>
        <v/>
      </c>
    </row>
    <row r="6359" spans="2:9" x14ac:dyDescent="0.55000000000000004">
      <c r="B6359" t="b">
        <f>IF('Input and Summary Results'!D5941=0,FALSE,'Input and Summary Results'!$B5941)</f>
        <v>0</v>
      </c>
      <c r="C6359" t="b">
        <f>IF(OR(B6359=0,'Input and Summary Results'!D5941=0,'Input and Summary Results'!D5941=""),FALSE,'Input and Summary Results'!$D5941)</f>
        <v>0</v>
      </c>
      <c r="D6359" t="b">
        <f>IF(OR(B6359=0,'Input and Summary Results'!E5941=0),FALSE,'Input and Summary Results'!$E5941)</f>
        <v>0</v>
      </c>
      <c r="E6359" t="b">
        <f t="shared" si="326"/>
        <v>0</v>
      </c>
      <c r="F6359" t="b">
        <f t="shared" si="327"/>
        <v>0</v>
      </c>
      <c r="G6359" t="b">
        <f>IF('Input and Summary Results'!$J$4="yes",IF(C6359=FALSE,FALSE,IF('Data Transformation'!E6359&lt;$R$10,E6359,$R$10)),IF(C6359=FALSE,FALSE,IF(C6359&lt;$R$10,C6359,$R$10)))</f>
        <v>0</v>
      </c>
      <c r="H6359" t="b">
        <f>IF('Input and Summary Results'!$J$4="yes",'Data Transformation'!F6359,'Data Transformation'!D6359)</f>
        <v>0</v>
      </c>
      <c r="I6359" t="str">
        <f t="shared" si="328"/>
        <v/>
      </c>
    </row>
    <row r="6360" spans="2:9" x14ac:dyDescent="0.55000000000000004">
      <c r="B6360" t="b">
        <f>IF('Input and Summary Results'!D5942=0,FALSE,'Input and Summary Results'!$B5942)</f>
        <v>0</v>
      </c>
      <c r="C6360" t="b">
        <f>IF(OR(B6360=0,'Input and Summary Results'!D5942=0,'Input and Summary Results'!D5942=""),FALSE,'Input and Summary Results'!$D5942)</f>
        <v>0</v>
      </c>
      <c r="D6360" t="b">
        <f>IF(OR(B6360=0,'Input and Summary Results'!E5942=0),FALSE,'Input and Summary Results'!$E5942)</f>
        <v>0</v>
      </c>
      <c r="E6360" t="b">
        <f t="shared" si="326"/>
        <v>0</v>
      </c>
      <c r="F6360" t="b">
        <f t="shared" si="327"/>
        <v>0</v>
      </c>
      <c r="G6360" t="b">
        <f>IF('Input and Summary Results'!$J$4="yes",IF(C6360=FALSE,FALSE,IF('Data Transformation'!E6360&lt;$R$10,E6360,$R$10)),IF(C6360=FALSE,FALSE,IF(C6360&lt;$R$10,C6360,$R$10)))</f>
        <v>0</v>
      </c>
      <c r="H6360" t="b">
        <f>IF('Input and Summary Results'!$J$4="yes",'Data Transformation'!F6360,'Data Transformation'!D6360)</f>
        <v>0</v>
      </c>
      <c r="I6360" t="str">
        <f t="shared" si="328"/>
        <v/>
      </c>
    </row>
    <row r="6361" spans="2:9" x14ac:dyDescent="0.55000000000000004">
      <c r="B6361" t="b">
        <f>IF('Input and Summary Results'!D5943=0,FALSE,'Input and Summary Results'!$B5943)</f>
        <v>0</v>
      </c>
      <c r="C6361" t="b">
        <f>IF(OR(B6361=0,'Input and Summary Results'!D5943=0,'Input and Summary Results'!D5943=""),FALSE,'Input and Summary Results'!$D5943)</f>
        <v>0</v>
      </c>
      <c r="D6361" t="b">
        <f>IF(OR(B6361=0,'Input and Summary Results'!E5943=0),FALSE,'Input and Summary Results'!$E5943)</f>
        <v>0</v>
      </c>
      <c r="E6361" t="b">
        <f t="shared" si="326"/>
        <v>0</v>
      </c>
      <c r="F6361" t="b">
        <f t="shared" si="327"/>
        <v>0</v>
      </c>
      <c r="G6361" t="b">
        <f>IF('Input and Summary Results'!$J$4="yes",IF(C6361=FALSE,FALSE,IF('Data Transformation'!E6361&lt;$R$10,E6361,$R$10)),IF(C6361=FALSE,FALSE,IF(C6361&lt;$R$10,C6361,$R$10)))</f>
        <v>0</v>
      </c>
      <c r="H6361" t="b">
        <f>IF('Input and Summary Results'!$J$4="yes",'Data Transformation'!F6361,'Data Transformation'!D6361)</f>
        <v>0</v>
      </c>
      <c r="I6361" t="str">
        <f t="shared" si="328"/>
        <v/>
      </c>
    </row>
    <row r="6362" spans="2:9" x14ac:dyDescent="0.55000000000000004">
      <c r="B6362" t="b">
        <f>IF('Input and Summary Results'!D5944=0,FALSE,'Input and Summary Results'!$B5944)</f>
        <v>0</v>
      </c>
      <c r="C6362" t="b">
        <f>IF(OR(B6362=0,'Input and Summary Results'!D5944=0,'Input and Summary Results'!D5944=""),FALSE,'Input and Summary Results'!$D5944)</f>
        <v>0</v>
      </c>
      <c r="D6362" t="b">
        <f>IF(OR(B6362=0,'Input and Summary Results'!E5944=0),FALSE,'Input and Summary Results'!$E5944)</f>
        <v>0</v>
      </c>
      <c r="E6362" t="b">
        <f t="shared" si="326"/>
        <v>0</v>
      </c>
      <c r="F6362" t="b">
        <f t="shared" si="327"/>
        <v>0</v>
      </c>
      <c r="G6362" t="b">
        <f>IF('Input and Summary Results'!$J$4="yes",IF(C6362=FALSE,FALSE,IF('Data Transformation'!E6362&lt;$R$10,E6362,$R$10)),IF(C6362=FALSE,FALSE,IF(C6362&lt;$R$10,C6362,$R$10)))</f>
        <v>0</v>
      </c>
      <c r="H6362" t="b">
        <f>IF('Input and Summary Results'!$J$4="yes",'Data Transformation'!F6362,'Data Transformation'!D6362)</f>
        <v>0</v>
      </c>
      <c r="I6362" t="str">
        <f t="shared" si="328"/>
        <v/>
      </c>
    </row>
    <row r="6363" spans="2:9" x14ac:dyDescent="0.55000000000000004">
      <c r="B6363" t="b">
        <f>IF('Input and Summary Results'!D5945=0,FALSE,'Input and Summary Results'!$B5945)</f>
        <v>0</v>
      </c>
      <c r="C6363" t="b">
        <f>IF(OR(B6363=0,'Input and Summary Results'!D5945=0,'Input and Summary Results'!D5945=""),FALSE,'Input and Summary Results'!$D5945)</f>
        <v>0</v>
      </c>
      <c r="D6363" t="b">
        <f>IF(OR(B6363=0,'Input and Summary Results'!E5945=0),FALSE,'Input and Summary Results'!$E5945)</f>
        <v>0</v>
      </c>
      <c r="E6363" t="b">
        <f t="shared" si="326"/>
        <v>0</v>
      </c>
      <c r="F6363" t="b">
        <f t="shared" si="327"/>
        <v>0</v>
      </c>
      <c r="G6363" t="b">
        <f>IF('Input and Summary Results'!$J$4="yes",IF(C6363=FALSE,FALSE,IF('Data Transformation'!E6363&lt;$R$10,E6363,$R$10)),IF(C6363=FALSE,FALSE,IF(C6363&lt;$R$10,C6363,$R$10)))</f>
        <v>0</v>
      </c>
      <c r="H6363" t="b">
        <f>IF('Input and Summary Results'!$J$4="yes",'Data Transformation'!F6363,'Data Transformation'!D6363)</f>
        <v>0</v>
      </c>
      <c r="I6363" t="str">
        <f t="shared" si="328"/>
        <v/>
      </c>
    </row>
    <row r="6364" spans="2:9" x14ac:dyDescent="0.55000000000000004">
      <c r="B6364" t="b">
        <f>IF('Input and Summary Results'!D5946=0,FALSE,'Input and Summary Results'!$B5946)</f>
        <v>0</v>
      </c>
      <c r="C6364" t="b">
        <f>IF(OR(B6364=0,'Input and Summary Results'!D5946=0,'Input and Summary Results'!D5946=""),FALSE,'Input and Summary Results'!$D5946)</f>
        <v>0</v>
      </c>
      <c r="D6364" t="b">
        <f>IF(OR(B6364=0,'Input and Summary Results'!E5946=0),FALSE,'Input and Summary Results'!$E5946)</f>
        <v>0</v>
      </c>
      <c r="E6364" t="b">
        <f t="shared" si="326"/>
        <v>0</v>
      </c>
      <c r="F6364" t="b">
        <f t="shared" si="327"/>
        <v>0</v>
      </c>
      <c r="G6364" t="b">
        <f>IF('Input and Summary Results'!$J$4="yes",IF(C6364=FALSE,FALSE,IF('Data Transformation'!E6364&lt;$R$10,E6364,$R$10)),IF(C6364=FALSE,FALSE,IF(C6364&lt;$R$10,C6364,$R$10)))</f>
        <v>0</v>
      </c>
      <c r="H6364" t="b">
        <f>IF('Input and Summary Results'!$J$4="yes",'Data Transformation'!F6364,'Data Transformation'!D6364)</f>
        <v>0</v>
      </c>
      <c r="I6364" t="str">
        <f t="shared" si="328"/>
        <v/>
      </c>
    </row>
    <row r="6365" spans="2:9" x14ac:dyDescent="0.55000000000000004">
      <c r="B6365" t="b">
        <f>IF('Input and Summary Results'!D5947=0,FALSE,'Input and Summary Results'!$B5947)</f>
        <v>0</v>
      </c>
      <c r="C6365" t="b">
        <f>IF(OR(B6365=0,'Input and Summary Results'!D5947=0,'Input and Summary Results'!D5947=""),FALSE,'Input and Summary Results'!$D5947)</f>
        <v>0</v>
      </c>
      <c r="D6365" t="b">
        <f>IF(OR(B6365=0,'Input and Summary Results'!E5947=0),FALSE,'Input and Summary Results'!$E5947)</f>
        <v>0</v>
      </c>
      <c r="E6365" t="b">
        <f t="shared" si="326"/>
        <v>0</v>
      </c>
      <c r="F6365" t="b">
        <f t="shared" si="327"/>
        <v>0</v>
      </c>
      <c r="G6365" t="b">
        <f>IF('Input and Summary Results'!$J$4="yes",IF(C6365=FALSE,FALSE,IF('Data Transformation'!E6365&lt;$R$10,E6365,$R$10)),IF(C6365=FALSE,FALSE,IF(C6365&lt;$R$10,C6365,$R$10)))</f>
        <v>0</v>
      </c>
      <c r="H6365" t="b">
        <f>IF('Input and Summary Results'!$J$4="yes",'Data Transformation'!F6365,'Data Transformation'!D6365)</f>
        <v>0</v>
      </c>
      <c r="I6365" t="str">
        <f t="shared" si="328"/>
        <v/>
      </c>
    </row>
    <row r="6366" spans="2:9" x14ac:dyDescent="0.55000000000000004">
      <c r="B6366" t="b">
        <f>IF('Input and Summary Results'!D5948=0,FALSE,'Input and Summary Results'!$B5948)</f>
        <v>0</v>
      </c>
      <c r="C6366" t="b">
        <f>IF(OR(B6366=0,'Input and Summary Results'!D5948=0,'Input and Summary Results'!D5948=""),FALSE,'Input and Summary Results'!$D5948)</f>
        <v>0</v>
      </c>
      <c r="D6366" t="b">
        <f>IF(OR(B6366=0,'Input and Summary Results'!E5948=0),FALSE,'Input and Summary Results'!$E5948)</f>
        <v>0</v>
      </c>
      <c r="E6366" t="b">
        <f t="shared" si="326"/>
        <v>0</v>
      </c>
      <c r="F6366" t="b">
        <f t="shared" si="327"/>
        <v>0</v>
      </c>
      <c r="G6366" t="b">
        <f>IF('Input and Summary Results'!$J$4="yes",IF(C6366=FALSE,FALSE,IF('Data Transformation'!E6366&lt;$R$10,E6366,$R$10)),IF(C6366=FALSE,FALSE,IF(C6366&lt;$R$10,C6366,$R$10)))</f>
        <v>0</v>
      </c>
      <c r="H6366" t="b">
        <f>IF('Input and Summary Results'!$J$4="yes",'Data Transformation'!F6366,'Data Transformation'!D6366)</f>
        <v>0</v>
      </c>
      <c r="I6366" t="str">
        <f t="shared" si="328"/>
        <v/>
      </c>
    </row>
    <row r="6367" spans="2:9" x14ac:dyDescent="0.55000000000000004">
      <c r="B6367" t="b">
        <f>IF('Input and Summary Results'!D5949=0,FALSE,'Input and Summary Results'!$B5949)</f>
        <v>0</v>
      </c>
      <c r="C6367" t="b">
        <f>IF(OR(B6367=0,'Input and Summary Results'!D5949=0,'Input and Summary Results'!D5949=""),FALSE,'Input and Summary Results'!$D5949)</f>
        <v>0</v>
      </c>
      <c r="D6367" t="b">
        <f>IF(OR(B6367=0,'Input and Summary Results'!E5949=0),FALSE,'Input and Summary Results'!$E5949)</f>
        <v>0</v>
      </c>
      <c r="E6367" t="b">
        <f t="shared" si="326"/>
        <v>0</v>
      </c>
      <c r="F6367" t="b">
        <f t="shared" si="327"/>
        <v>0</v>
      </c>
      <c r="G6367" t="b">
        <f>IF('Input and Summary Results'!$J$4="yes",IF(C6367=FALSE,FALSE,IF('Data Transformation'!E6367&lt;$R$10,E6367,$R$10)),IF(C6367=FALSE,FALSE,IF(C6367&lt;$R$10,C6367,$R$10)))</f>
        <v>0</v>
      </c>
      <c r="H6367" t="b">
        <f>IF('Input and Summary Results'!$J$4="yes",'Data Transformation'!F6367,'Data Transformation'!D6367)</f>
        <v>0</v>
      </c>
      <c r="I6367" t="str">
        <f t="shared" si="328"/>
        <v/>
      </c>
    </row>
    <row r="6368" spans="2:9" x14ac:dyDescent="0.55000000000000004">
      <c r="B6368" t="b">
        <f>IF('Input and Summary Results'!D5950=0,FALSE,'Input and Summary Results'!$B5950)</f>
        <v>0</v>
      </c>
      <c r="C6368" t="b">
        <f>IF(OR(B6368=0,'Input and Summary Results'!D5950=0,'Input and Summary Results'!D5950=""),FALSE,'Input and Summary Results'!$D5950)</f>
        <v>0</v>
      </c>
      <c r="D6368" t="b">
        <f>IF(OR(B6368=0,'Input and Summary Results'!E5950=0),FALSE,'Input and Summary Results'!$E5950)</f>
        <v>0</v>
      </c>
      <c r="E6368" t="b">
        <f t="shared" si="326"/>
        <v>0</v>
      </c>
      <c r="F6368" t="b">
        <f t="shared" si="327"/>
        <v>0</v>
      </c>
      <c r="G6368" t="b">
        <f>IF('Input and Summary Results'!$J$4="yes",IF(C6368=FALSE,FALSE,IF('Data Transformation'!E6368&lt;$R$10,E6368,$R$10)),IF(C6368=FALSE,FALSE,IF(C6368&lt;$R$10,C6368,$R$10)))</f>
        <v>0</v>
      </c>
      <c r="H6368" t="b">
        <f>IF('Input and Summary Results'!$J$4="yes",'Data Transformation'!F6368,'Data Transformation'!D6368)</f>
        <v>0</v>
      </c>
      <c r="I6368" t="str">
        <f t="shared" si="328"/>
        <v/>
      </c>
    </row>
    <row r="6369" spans="2:9" x14ac:dyDescent="0.55000000000000004">
      <c r="B6369" t="b">
        <f>IF('Input and Summary Results'!D5951=0,FALSE,'Input and Summary Results'!$B5951)</f>
        <v>0</v>
      </c>
      <c r="C6369" t="b">
        <f>IF(OR(B6369=0,'Input and Summary Results'!D5951=0,'Input and Summary Results'!D5951=""),FALSE,'Input and Summary Results'!$D5951)</f>
        <v>0</v>
      </c>
      <c r="D6369" t="b">
        <f>IF(OR(B6369=0,'Input and Summary Results'!E5951=0),FALSE,'Input and Summary Results'!$E5951)</f>
        <v>0</v>
      </c>
      <c r="E6369" t="b">
        <f t="shared" si="326"/>
        <v>0</v>
      </c>
      <c r="F6369" t="b">
        <f t="shared" si="327"/>
        <v>0</v>
      </c>
      <c r="G6369" t="b">
        <f>IF('Input and Summary Results'!$J$4="yes",IF(C6369=FALSE,FALSE,IF('Data Transformation'!E6369&lt;$R$10,E6369,$R$10)),IF(C6369=FALSE,FALSE,IF(C6369&lt;$R$10,C6369,$R$10)))</f>
        <v>0</v>
      </c>
      <c r="H6369" t="b">
        <f>IF('Input and Summary Results'!$J$4="yes",'Data Transformation'!F6369,'Data Transformation'!D6369)</f>
        <v>0</v>
      </c>
      <c r="I6369" t="str">
        <f t="shared" si="328"/>
        <v/>
      </c>
    </row>
    <row r="6370" spans="2:9" x14ac:dyDescent="0.55000000000000004">
      <c r="B6370" t="b">
        <f>IF('Input and Summary Results'!D5952=0,FALSE,'Input and Summary Results'!$B5952)</f>
        <v>0</v>
      </c>
      <c r="C6370" t="b">
        <f>IF(OR(B6370=0,'Input and Summary Results'!D5952=0,'Input and Summary Results'!D5952=""),FALSE,'Input and Summary Results'!$D5952)</f>
        <v>0</v>
      </c>
      <c r="D6370" t="b">
        <f>IF(OR(B6370=0,'Input and Summary Results'!E5952=0),FALSE,'Input and Summary Results'!$E5952)</f>
        <v>0</v>
      </c>
      <c r="E6370" t="b">
        <f t="shared" si="326"/>
        <v>0</v>
      </c>
      <c r="F6370" t="b">
        <f t="shared" si="327"/>
        <v>0</v>
      </c>
      <c r="G6370" t="b">
        <f>IF('Input and Summary Results'!$J$4="yes",IF(C6370=FALSE,FALSE,IF('Data Transformation'!E6370&lt;$R$10,E6370,$R$10)),IF(C6370=FALSE,FALSE,IF(C6370&lt;$R$10,C6370,$R$10)))</f>
        <v>0</v>
      </c>
      <c r="H6370" t="b">
        <f>IF('Input and Summary Results'!$J$4="yes",'Data Transformation'!F6370,'Data Transformation'!D6370)</f>
        <v>0</v>
      </c>
      <c r="I6370" t="str">
        <f t="shared" si="328"/>
        <v/>
      </c>
    </row>
    <row r="6371" spans="2:9" x14ac:dyDescent="0.55000000000000004">
      <c r="B6371" t="b">
        <f>IF('Input and Summary Results'!D5953=0,FALSE,'Input and Summary Results'!$B5953)</f>
        <v>0</v>
      </c>
      <c r="C6371" t="b">
        <f>IF(OR(B6371=0,'Input and Summary Results'!D5953=0,'Input and Summary Results'!D5953=""),FALSE,'Input and Summary Results'!$D5953)</f>
        <v>0</v>
      </c>
      <c r="D6371" t="b">
        <f>IF(OR(B6371=0,'Input and Summary Results'!E5953=0),FALSE,'Input and Summary Results'!$E5953)</f>
        <v>0</v>
      </c>
      <c r="E6371" t="b">
        <f t="shared" si="326"/>
        <v>0</v>
      </c>
      <c r="F6371" t="b">
        <f t="shared" si="327"/>
        <v>0</v>
      </c>
      <c r="G6371" t="b">
        <f>IF('Input and Summary Results'!$J$4="yes",IF(C6371=FALSE,FALSE,IF('Data Transformation'!E6371&lt;$R$10,E6371,$R$10)),IF(C6371=FALSE,FALSE,IF(C6371&lt;$R$10,C6371,$R$10)))</f>
        <v>0</v>
      </c>
      <c r="H6371" t="b">
        <f>IF('Input and Summary Results'!$J$4="yes",'Data Transformation'!F6371,'Data Transformation'!D6371)</f>
        <v>0</v>
      </c>
      <c r="I6371" t="str">
        <f t="shared" si="328"/>
        <v/>
      </c>
    </row>
    <row r="6372" spans="2:9" x14ac:dyDescent="0.55000000000000004">
      <c r="B6372" t="b">
        <f>IF('Input and Summary Results'!D5954=0,FALSE,'Input and Summary Results'!$B5954)</f>
        <v>0</v>
      </c>
      <c r="C6372" t="b">
        <f>IF(OR(B6372=0,'Input and Summary Results'!D5954=0,'Input and Summary Results'!D5954=""),FALSE,'Input and Summary Results'!$D5954)</f>
        <v>0</v>
      </c>
      <c r="D6372" t="b">
        <f>IF(OR(B6372=0,'Input and Summary Results'!E5954=0),FALSE,'Input and Summary Results'!$E5954)</f>
        <v>0</v>
      </c>
      <c r="E6372" t="b">
        <f t="shared" si="326"/>
        <v>0</v>
      </c>
      <c r="F6372" t="b">
        <f t="shared" si="327"/>
        <v>0</v>
      </c>
      <c r="G6372" t="b">
        <f>IF('Input and Summary Results'!$J$4="yes",IF(C6372=FALSE,FALSE,IF('Data Transformation'!E6372&lt;$R$10,E6372,$R$10)),IF(C6372=FALSE,FALSE,IF(C6372&lt;$R$10,C6372,$R$10)))</f>
        <v>0</v>
      </c>
      <c r="H6372" t="b">
        <f>IF('Input and Summary Results'!$J$4="yes",'Data Transformation'!F6372,'Data Transformation'!D6372)</f>
        <v>0</v>
      </c>
      <c r="I6372" t="str">
        <f t="shared" si="328"/>
        <v/>
      </c>
    </row>
    <row r="6373" spans="2:9" x14ac:dyDescent="0.55000000000000004">
      <c r="B6373" t="b">
        <f>IF('Input and Summary Results'!D5955=0,FALSE,'Input and Summary Results'!$B5955)</f>
        <v>0</v>
      </c>
      <c r="C6373" t="b">
        <f>IF(OR(B6373=0,'Input and Summary Results'!D5955=0,'Input and Summary Results'!D5955=""),FALSE,'Input and Summary Results'!$D5955)</f>
        <v>0</v>
      </c>
      <c r="D6373" t="b">
        <f>IF(OR(B6373=0,'Input and Summary Results'!E5955=0),FALSE,'Input and Summary Results'!$E5955)</f>
        <v>0</v>
      </c>
      <c r="E6373" t="b">
        <f t="shared" si="326"/>
        <v>0</v>
      </c>
      <c r="F6373" t="b">
        <f t="shared" si="327"/>
        <v>0</v>
      </c>
      <c r="G6373" t="b">
        <f>IF('Input and Summary Results'!$J$4="yes",IF(C6373=FALSE,FALSE,IF('Data Transformation'!E6373&lt;$R$10,E6373,$R$10)),IF(C6373=FALSE,FALSE,IF(C6373&lt;$R$10,C6373,$R$10)))</f>
        <v>0</v>
      </c>
      <c r="H6373" t="b">
        <f>IF('Input and Summary Results'!$J$4="yes",'Data Transformation'!F6373,'Data Transformation'!D6373)</f>
        <v>0</v>
      </c>
      <c r="I6373" t="str">
        <f t="shared" si="328"/>
        <v/>
      </c>
    </row>
    <row r="6374" spans="2:9" x14ac:dyDescent="0.55000000000000004">
      <c r="B6374" t="b">
        <f>IF('Input and Summary Results'!D5956=0,FALSE,'Input and Summary Results'!$B5956)</f>
        <v>0</v>
      </c>
      <c r="C6374" t="b">
        <f>IF(OR(B6374=0,'Input and Summary Results'!D5956=0,'Input and Summary Results'!D5956=""),FALSE,'Input and Summary Results'!$D5956)</f>
        <v>0</v>
      </c>
      <c r="D6374" t="b">
        <f>IF(OR(B6374=0,'Input and Summary Results'!E5956=0),FALSE,'Input and Summary Results'!$E5956)</f>
        <v>0</v>
      </c>
      <c r="E6374" t="b">
        <f t="shared" si="326"/>
        <v>0</v>
      </c>
      <c r="F6374" t="b">
        <f t="shared" si="327"/>
        <v>0</v>
      </c>
      <c r="G6374" t="b">
        <f>IF('Input and Summary Results'!$J$4="yes",IF(C6374=FALSE,FALSE,IF('Data Transformation'!E6374&lt;$R$10,E6374,$R$10)),IF(C6374=FALSE,FALSE,IF(C6374&lt;$R$10,C6374,$R$10)))</f>
        <v>0</v>
      </c>
      <c r="H6374" t="b">
        <f>IF('Input and Summary Results'!$J$4="yes",'Data Transformation'!F6374,'Data Transformation'!D6374)</f>
        <v>0</v>
      </c>
      <c r="I6374" t="str">
        <f t="shared" si="328"/>
        <v/>
      </c>
    </row>
    <row r="6375" spans="2:9" x14ac:dyDescent="0.55000000000000004">
      <c r="B6375" t="b">
        <f>IF('Input and Summary Results'!D5957=0,FALSE,'Input and Summary Results'!$B5957)</f>
        <v>0</v>
      </c>
      <c r="C6375" t="b">
        <f>IF(OR(B6375=0,'Input and Summary Results'!D5957=0,'Input and Summary Results'!D5957=""),FALSE,'Input and Summary Results'!$D5957)</f>
        <v>0</v>
      </c>
      <c r="D6375" t="b">
        <f>IF(OR(B6375=0,'Input and Summary Results'!E5957=0),FALSE,'Input and Summary Results'!$E5957)</f>
        <v>0</v>
      </c>
      <c r="E6375" t="b">
        <f t="shared" si="326"/>
        <v>0</v>
      </c>
      <c r="F6375" t="b">
        <f t="shared" si="327"/>
        <v>0</v>
      </c>
      <c r="G6375" t="b">
        <f>IF('Input and Summary Results'!$J$4="yes",IF(C6375=FALSE,FALSE,IF('Data Transformation'!E6375&lt;$R$10,E6375,$R$10)),IF(C6375=FALSE,FALSE,IF(C6375&lt;$R$10,C6375,$R$10)))</f>
        <v>0</v>
      </c>
      <c r="H6375" t="b">
        <f>IF('Input and Summary Results'!$J$4="yes",'Data Transformation'!F6375,'Data Transformation'!D6375)</f>
        <v>0</v>
      </c>
      <c r="I6375" t="str">
        <f t="shared" si="328"/>
        <v/>
      </c>
    </row>
    <row r="6376" spans="2:9" x14ac:dyDescent="0.55000000000000004">
      <c r="B6376" t="b">
        <f>IF('Input and Summary Results'!D5958=0,FALSE,'Input and Summary Results'!$B5958)</f>
        <v>0</v>
      </c>
      <c r="C6376" t="b">
        <f>IF(OR(B6376=0,'Input and Summary Results'!D5958=0,'Input and Summary Results'!D5958=""),FALSE,'Input and Summary Results'!$D5958)</f>
        <v>0</v>
      </c>
      <c r="D6376" t="b">
        <f>IF(OR(B6376=0,'Input and Summary Results'!E5958=0),FALSE,'Input and Summary Results'!$E5958)</f>
        <v>0</v>
      </c>
      <c r="E6376" t="b">
        <f t="shared" si="326"/>
        <v>0</v>
      </c>
      <c r="F6376" t="b">
        <f t="shared" si="327"/>
        <v>0</v>
      </c>
      <c r="G6376" t="b">
        <f>IF('Input and Summary Results'!$J$4="yes",IF(C6376=FALSE,FALSE,IF('Data Transformation'!E6376&lt;$R$10,E6376,$R$10)),IF(C6376=FALSE,FALSE,IF(C6376&lt;$R$10,C6376,$R$10)))</f>
        <v>0</v>
      </c>
      <c r="H6376" t="b">
        <f>IF('Input and Summary Results'!$J$4="yes",'Data Transformation'!F6376,'Data Transformation'!D6376)</f>
        <v>0</v>
      </c>
      <c r="I6376" t="str">
        <f t="shared" si="328"/>
        <v/>
      </c>
    </row>
    <row r="6377" spans="2:9" x14ac:dyDescent="0.55000000000000004">
      <c r="B6377" t="b">
        <f>IF('Input and Summary Results'!D5959=0,FALSE,'Input and Summary Results'!$B5959)</f>
        <v>0</v>
      </c>
      <c r="C6377" t="b">
        <f>IF(OR(B6377=0,'Input and Summary Results'!D5959=0,'Input and Summary Results'!D5959=""),FALSE,'Input and Summary Results'!$D5959)</f>
        <v>0</v>
      </c>
      <c r="D6377" t="b">
        <f>IF(OR(B6377=0,'Input and Summary Results'!E5959=0),FALSE,'Input and Summary Results'!$E5959)</f>
        <v>0</v>
      </c>
      <c r="E6377" t="b">
        <f t="shared" si="326"/>
        <v>0</v>
      </c>
      <c r="F6377" t="b">
        <f t="shared" si="327"/>
        <v>0</v>
      </c>
      <c r="G6377" t="b">
        <f>IF('Input and Summary Results'!$J$4="yes",IF(C6377=FALSE,FALSE,IF('Data Transformation'!E6377&lt;$R$10,E6377,$R$10)),IF(C6377=FALSE,FALSE,IF(C6377&lt;$R$10,C6377,$R$10)))</f>
        <v>0</v>
      </c>
      <c r="H6377" t="b">
        <f>IF('Input and Summary Results'!$J$4="yes",'Data Transformation'!F6377,'Data Transformation'!D6377)</f>
        <v>0</v>
      </c>
      <c r="I6377" t="str">
        <f t="shared" si="328"/>
        <v/>
      </c>
    </row>
    <row r="6378" spans="2:9" x14ac:dyDescent="0.55000000000000004">
      <c r="B6378" t="b">
        <f>IF('Input and Summary Results'!D5960=0,FALSE,'Input and Summary Results'!$B5960)</f>
        <v>0</v>
      </c>
      <c r="C6378" t="b">
        <f>IF(OR(B6378=0,'Input and Summary Results'!D5960=0,'Input and Summary Results'!D5960=""),FALSE,'Input and Summary Results'!$D5960)</f>
        <v>0</v>
      </c>
      <c r="D6378" t="b">
        <f>IF(OR(B6378=0,'Input and Summary Results'!E5960=0),FALSE,'Input and Summary Results'!$E5960)</f>
        <v>0</v>
      </c>
      <c r="E6378" t="b">
        <f t="shared" ref="E6378:E6424" si="329">IF(C6378=FALSE,FALSE,LOG10(C6378))</f>
        <v>0</v>
      </c>
      <c r="F6378" t="b">
        <f t="shared" ref="F6378:F6424" si="330">IF(D6378=FALSE, FALSE,0.434*D6378/C6378)</f>
        <v>0</v>
      </c>
      <c r="G6378" t="b">
        <f>IF('Input and Summary Results'!$J$4="yes",IF(C6378=FALSE,FALSE,IF('Data Transformation'!E6378&lt;$R$10,E6378,$R$10)),IF(C6378=FALSE,FALSE,IF(C6378&lt;$R$10,C6378,$R$10)))</f>
        <v>0</v>
      </c>
      <c r="H6378" t="b">
        <f>IF('Input and Summary Results'!$J$4="yes",'Data Transformation'!F6378,'Data Transformation'!D6378)</f>
        <v>0</v>
      </c>
      <c r="I6378" t="str">
        <f t="shared" si="328"/>
        <v/>
      </c>
    </row>
    <row r="6379" spans="2:9" x14ac:dyDescent="0.55000000000000004">
      <c r="B6379" t="b">
        <f>IF('Input and Summary Results'!D5961=0,FALSE,'Input and Summary Results'!$B5961)</f>
        <v>0</v>
      </c>
      <c r="C6379" t="b">
        <f>IF(OR(B6379=0,'Input and Summary Results'!D5961=0,'Input and Summary Results'!D5961=""),FALSE,'Input and Summary Results'!$D5961)</f>
        <v>0</v>
      </c>
      <c r="D6379" t="b">
        <f>IF(OR(B6379=0,'Input and Summary Results'!E5961=0),FALSE,'Input and Summary Results'!$E5961)</f>
        <v>0</v>
      </c>
      <c r="E6379" t="b">
        <f t="shared" si="329"/>
        <v>0</v>
      </c>
      <c r="F6379" t="b">
        <f t="shared" si="330"/>
        <v>0</v>
      </c>
      <c r="G6379" t="b">
        <f>IF('Input and Summary Results'!$J$4="yes",IF(C6379=FALSE,FALSE,IF('Data Transformation'!E6379&lt;$R$10,E6379,$R$10)),IF(C6379=FALSE,FALSE,IF(C6379&lt;$R$10,C6379,$R$10)))</f>
        <v>0</v>
      </c>
      <c r="H6379" t="b">
        <f>IF('Input and Summary Results'!$J$4="yes",'Data Transformation'!F6379,'Data Transformation'!D6379)</f>
        <v>0</v>
      </c>
      <c r="I6379" t="str">
        <f t="shared" si="328"/>
        <v/>
      </c>
    </row>
    <row r="6380" spans="2:9" x14ac:dyDescent="0.55000000000000004">
      <c r="B6380" t="b">
        <f>IF('Input and Summary Results'!D5962=0,FALSE,'Input and Summary Results'!$B5962)</f>
        <v>0</v>
      </c>
      <c r="C6380" t="b">
        <f>IF(OR(B6380=0,'Input and Summary Results'!D5962=0,'Input and Summary Results'!D5962=""),FALSE,'Input and Summary Results'!$D5962)</f>
        <v>0</v>
      </c>
      <c r="D6380" t="b">
        <f>IF(OR(B6380=0,'Input and Summary Results'!E5962=0),FALSE,'Input and Summary Results'!$E5962)</f>
        <v>0</v>
      </c>
      <c r="E6380" t="b">
        <f t="shared" si="329"/>
        <v>0</v>
      </c>
      <c r="F6380" t="b">
        <f t="shared" si="330"/>
        <v>0</v>
      </c>
      <c r="G6380" t="b">
        <f>IF('Input and Summary Results'!$J$4="yes",IF(C6380=FALSE,FALSE,IF('Data Transformation'!E6380&lt;$R$10,E6380,$R$10)),IF(C6380=FALSE,FALSE,IF(C6380&lt;$R$10,C6380,$R$10)))</f>
        <v>0</v>
      </c>
      <c r="H6380" t="b">
        <f>IF('Input and Summary Results'!$J$4="yes",'Data Transformation'!F6380,'Data Transformation'!D6380)</f>
        <v>0</v>
      </c>
      <c r="I6380" t="str">
        <f t="shared" si="328"/>
        <v/>
      </c>
    </row>
    <row r="6381" spans="2:9" x14ac:dyDescent="0.55000000000000004">
      <c r="B6381" t="b">
        <f>IF('Input and Summary Results'!D5963=0,FALSE,'Input and Summary Results'!$B5963)</f>
        <v>0</v>
      </c>
      <c r="C6381" t="b">
        <f>IF(OR(B6381=0,'Input and Summary Results'!D5963=0,'Input and Summary Results'!D5963=""),FALSE,'Input and Summary Results'!$D5963)</f>
        <v>0</v>
      </c>
      <c r="D6381" t="b">
        <f>IF(OR(B6381=0,'Input and Summary Results'!E5963=0),FALSE,'Input and Summary Results'!$E5963)</f>
        <v>0</v>
      </c>
      <c r="E6381" t="b">
        <f t="shared" si="329"/>
        <v>0</v>
      </c>
      <c r="F6381" t="b">
        <f t="shared" si="330"/>
        <v>0</v>
      </c>
      <c r="G6381" t="b">
        <f>IF('Input and Summary Results'!$J$4="yes",IF(C6381=FALSE,FALSE,IF('Data Transformation'!E6381&lt;$R$10,E6381,$R$10)),IF(C6381=FALSE,FALSE,IF(C6381&lt;$R$10,C6381,$R$10)))</f>
        <v>0</v>
      </c>
      <c r="H6381" t="b">
        <f>IF('Input and Summary Results'!$J$4="yes",'Data Transformation'!F6381,'Data Transformation'!D6381)</f>
        <v>0</v>
      </c>
      <c r="I6381" t="str">
        <f t="shared" si="328"/>
        <v/>
      </c>
    </row>
    <row r="6382" spans="2:9" x14ac:dyDescent="0.55000000000000004">
      <c r="B6382" t="b">
        <f>IF('Input and Summary Results'!D5964=0,FALSE,'Input and Summary Results'!$B5964)</f>
        <v>0</v>
      </c>
      <c r="C6382" t="b">
        <f>IF(OR(B6382=0,'Input and Summary Results'!D5964=0,'Input and Summary Results'!D5964=""),FALSE,'Input and Summary Results'!$D5964)</f>
        <v>0</v>
      </c>
      <c r="D6382" t="b">
        <f>IF(OR(B6382=0,'Input and Summary Results'!E5964=0),FALSE,'Input and Summary Results'!$E5964)</f>
        <v>0</v>
      </c>
      <c r="E6382" t="b">
        <f t="shared" si="329"/>
        <v>0</v>
      </c>
      <c r="F6382" t="b">
        <f t="shared" si="330"/>
        <v>0</v>
      </c>
      <c r="G6382" t="b">
        <f>IF('Input and Summary Results'!$J$4="yes",IF(C6382=FALSE,FALSE,IF('Data Transformation'!E6382&lt;$R$10,E6382,$R$10)),IF(C6382=FALSE,FALSE,IF(C6382&lt;$R$10,C6382,$R$10)))</f>
        <v>0</v>
      </c>
      <c r="H6382" t="b">
        <f>IF('Input and Summary Results'!$J$4="yes",'Data Transformation'!F6382,'Data Transformation'!D6382)</f>
        <v>0</v>
      </c>
      <c r="I6382" t="str">
        <f t="shared" si="328"/>
        <v/>
      </c>
    </row>
    <row r="6383" spans="2:9" x14ac:dyDescent="0.55000000000000004">
      <c r="B6383" t="b">
        <f>IF('Input and Summary Results'!D5965=0,FALSE,'Input and Summary Results'!$B5965)</f>
        <v>0</v>
      </c>
      <c r="C6383" t="b">
        <f>IF(OR(B6383=0,'Input and Summary Results'!D5965=0,'Input and Summary Results'!D5965=""),FALSE,'Input and Summary Results'!$D5965)</f>
        <v>0</v>
      </c>
      <c r="D6383" t="b">
        <f>IF(OR(B6383=0,'Input and Summary Results'!E5965=0),FALSE,'Input and Summary Results'!$E5965)</f>
        <v>0</v>
      </c>
      <c r="E6383" t="b">
        <f t="shared" si="329"/>
        <v>0</v>
      </c>
      <c r="F6383" t="b">
        <f t="shared" si="330"/>
        <v>0</v>
      </c>
      <c r="G6383" t="b">
        <f>IF('Input and Summary Results'!$J$4="yes",IF(C6383=FALSE,FALSE,IF('Data Transformation'!E6383&lt;$R$10,E6383,$R$10)),IF(C6383=FALSE,FALSE,IF(C6383&lt;$R$10,C6383,$R$10)))</f>
        <v>0</v>
      </c>
      <c r="H6383" t="b">
        <f>IF('Input and Summary Results'!$J$4="yes",'Data Transformation'!F6383,'Data Transformation'!D6383)</f>
        <v>0</v>
      </c>
      <c r="I6383" t="str">
        <f t="shared" si="328"/>
        <v/>
      </c>
    </row>
    <row r="6384" spans="2:9" x14ac:dyDescent="0.55000000000000004">
      <c r="B6384" t="b">
        <f>IF('Input and Summary Results'!D5966=0,FALSE,'Input and Summary Results'!$B5966)</f>
        <v>0</v>
      </c>
      <c r="C6384" t="b">
        <f>IF(OR(B6384=0,'Input and Summary Results'!D5966=0,'Input and Summary Results'!D5966=""),FALSE,'Input and Summary Results'!$D5966)</f>
        <v>0</v>
      </c>
      <c r="D6384" t="b">
        <f>IF(OR(B6384=0,'Input and Summary Results'!E5966=0),FALSE,'Input and Summary Results'!$E5966)</f>
        <v>0</v>
      </c>
      <c r="E6384" t="b">
        <f t="shared" si="329"/>
        <v>0</v>
      </c>
      <c r="F6384" t="b">
        <f t="shared" si="330"/>
        <v>0</v>
      </c>
      <c r="G6384" t="b">
        <f>IF('Input and Summary Results'!$J$4="yes",IF(C6384=FALSE,FALSE,IF('Data Transformation'!E6384&lt;$R$10,E6384,$R$10)),IF(C6384=FALSE,FALSE,IF(C6384&lt;$R$10,C6384,$R$10)))</f>
        <v>0</v>
      </c>
      <c r="H6384" t="b">
        <f>IF('Input and Summary Results'!$J$4="yes",'Data Transformation'!F6384,'Data Transformation'!D6384)</f>
        <v>0</v>
      </c>
      <c r="I6384" t="str">
        <f t="shared" si="328"/>
        <v/>
      </c>
    </row>
    <row r="6385" spans="2:9" x14ac:dyDescent="0.55000000000000004">
      <c r="B6385" t="b">
        <f>IF('Input and Summary Results'!D5967=0,FALSE,'Input and Summary Results'!$B5967)</f>
        <v>0</v>
      </c>
      <c r="C6385" t="b">
        <f>IF(OR(B6385=0,'Input and Summary Results'!D5967=0,'Input and Summary Results'!D5967=""),FALSE,'Input and Summary Results'!$D5967)</f>
        <v>0</v>
      </c>
      <c r="D6385" t="b">
        <f>IF(OR(B6385=0,'Input and Summary Results'!E5967=0),FALSE,'Input and Summary Results'!$E5967)</f>
        <v>0</v>
      </c>
      <c r="E6385" t="b">
        <f t="shared" si="329"/>
        <v>0</v>
      </c>
      <c r="F6385" t="b">
        <f t="shared" si="330"/>
        <v>0</v>
      </c>
      <c r="G6385" t="b">
        <f>IF('Input and Summary Results'!$J$4="yes",IF(C6385=FALSE,FALSE,IF('Data Transformation'!E6385&lt;$R$10,E6385,$R$10)),IF(C6385=FALSE,FALSE,IF(C6385&lt;$R$10,C6385,$R$10)))</f>
        <v>0</v>
      </c>
      <c r="H6385" t="b">
        <f>IF('Input and Summary Results'!$J$4="yes",'Data Transformation'!F6385,'Data Transformation'!D6385)</f>
        <v>0</v>
      </c>
      <c r="I6385" t="str">
        <f t="shared" si="328"/>
        <v/>
      </c>
    </row>
    <row r="6386" spans="2:9" x14ac:dyDescent="0.55000000000000004">
      <c r="B6386" t="b">
        <f>IF('Input and Summary Results'!D5968=0,FALSE,'Input and Summary Results'!$B5968)</f>
        <v>0</v>
      </c>
      <c r="C6386" t="b">
        <f>IF(OR(B6386=0,'Input and Summary Results'!D5968=0,'Input and Summary Results'!D5968=""),FALSE,'Input and Summary Results'!$D5968)</f>
        <v>0</v>
      </c>
      <c r="D6386" t="b">
        <f>IF(OR(B6386=0,'Input and Summary Results'!E5968=0),FALSE,'Input and Summary Results'!$E5968)</f>
        <v>0</v>
      </c>
      <c r="E6386" t="b">
        <f t="shared" si="329"/>
        <v>0</v>
      </c>
      <c r="F6386" t="b">
        <f t="shared" si="330"/>
        <v>0</v>
      </c>
      <c r="G6386" t="b">
        <f>IF('Input and Summary Results'!$J$4="yes",IF(C6386=FALSE,FALSE,IF('Data Transformation'!E6386&lt;$R$10,E6386,$R$10)),IF(C6386=FALSE,FALSE,IF(C6386&lt;$R$10,C6386,$R$10)))</f>
        <v>0</v>
      </c>
      <c r="H6386" t="b">
        <f>IF('Input and Summary Results'!$J$4="yes",'Data Transformation'!F6386,'Data Transformation'!D6386)</f>
        <v>0</v>
      </c>
      <c r="I6386" t="str">
        <f t="shared" si="328"/>
        <v/>
      </c>
    </row>
    <row r="6387" spans="2:9" x14ac:dyDescent="0.55000000000000004">
      <c r="B6387" t="b">
        <f>IF('Input and Summary Results'!D5969=0,FALSE,'Input and Summary Results'!$B5969)</f>
        <v>0</v>
      </c>
      <c r="C6387" t="b">
        <f>IF(OR(B6387=0,'Input and Summary Results'!D5969=0,'Input and Summary Results'!D5969=""),FALSE,'Input and Summary Results'!$D5969)</f>
        <v>0</v>
      </c>
      <c r="D6387" t="b">
        <f>IF(OR(B6387=0,'Input and Summary Results'!E5969=0),FALSE,'Input and Summary Results'!$E5969)</f>
        <v>0</v>
      </c>
      <c r="E6387" t="b">
        <f t="shared" si="329"/>
        <v>0</v>
      </c>
      <c r="F6387" t="b">
        <f t="shared" si="330"/>
        <v>0</v>
      </c>
      <c r="G6387" t="b">
        <f>IF('Input and Summary Results'!$J$4="yes",IF(C6387=FALSE,FALSE,IF('Data Transformation'!E6387&lt;$R$10,E6387,$R$10)),IF(C6387=FALSE,FALSE,IF(C6387&lt;$R$10,C6387,$R$10)))</f>
        <v>0</v>
      </c>
      <c r="H6387" t="b">
        <f>IF('Input and Summary Results'!$J$4="yes",'Data Transformation'!F6387,'Data Transformation'!D6387)</f>
        <v>0</v>
      </c>
      <c r="I6387" t="str">
        <f t="shared" si="328"/>
        <v/>
      </c>
    </row>
    <row r="6388" spans="2:9" x14ac:dyDescent="0.55000000000000004">
      <c r="B6388" t="b">
        <f>IF('Input and Summary Results'!D5970=0,FALSE,'Input and Summary Results'!$B5970)</f>
        <v>0</v>
      </c>
      <c r="C6388" t="b">
        <f>IF(OR(B6388=0,'Input and Summary Results'!D5970=0,'Input and Summary Results'!D5970=""),FALSE,'Input and Summary Results'!$D5970)</f>
        <v>0</v>
      </c>
      <c r="D6388" t="b">
        <f>IF(OR(B6388=0,'Input and Summary Results'!E5970=0),FALSE,'Input and Summary Results'!$E5970)</f>
        <v>0</v>
      </c>
      <c r="E6388" t="b">
        <f t="shared" si="329"/>
        <v>0</v>
      </c>
      <c r="F6388" t="b">
        <f t="shared" si="330"/>
        <v>0</v>
      </c>
      <c r="G6388" t="b">
        <f>IF('Input and Summary Results'!$J$4="yes",IF(C6388=FALSE,FALSE,IF('Data Transformation'!E6388&lt;$R$10,E6388,$R$10)),IF(C6388=FALSE,FALSE,IF(C6388&lt;$R$10,C6388,$R$10)))</f>
        <v>0</v>
      </c>
      <c r="H6388" t="b">
        <f>IF('Input and Summary Results'!$J$4="yes",'Data Transformation'!F6388,'Data Transformation'!D6388)</f>
        <v>0</v>
      </c>
      <c r="I6388" t="str">
        <f t="shared" si="328"/>
        <v/>
      </c>
    </row>
    <row r="6389" spans="2:9" x14ac:dyDescent="0.55000000000000004">
      <c r="B6389" t="b">
        <f>IF('Input and Summary Results'!D5971=0,FALSE,'Input and Summary Results'!$B5971)</f>
        <v>0</v>
      </c>
      <c r="C6389" t="b">
        <f>IF(OR(B6389=0,'Input and Summary Results'!D5971=0,'Input and Summary Results'!D5971=""),FALSE,'Input and Summary Results'!$D5971)</f>
        <v>0</v>
      </c>
      <c r="D6389" t="b">
        <f>IF(OR(B6389=0,'Input and Summary Results'!E5971=0),FALSE,'Input and Summary Results'!$E5971)</f>
        <v>0</v>
      </c>
      <c r="E6389" t="b">
        <f t="shared" si="329"/>
        <v>0</v>
      </c>
      <c r="F6389" t="b">
        <f t="shared" si="330"/>
        <v>0</v>
      </c>
      <c r="G6389" t="b">
        <f>IF('Input and Summary Results'!$J$4="yes",IF(C6389=FALSE,FALSE,IF('Data Transformation'!E6389&lt;$R$10,E6389,$R$10)),IF(C6389=FALSE,FALSE,IF(C6389&lt;$R$10,C6389,$R$10)))</f>
        <v>0</v>
      </c>
      <c r="H6389" t="b">
        <f>IF('Input and Summary Results'!$J$4="yes",'Data Transformation'!F6389,'Data Transformation'!D6389)</f>
        <v>0</v>
      </c>
      <c r="I6389" t="str">
        <f t="shared" si="328"/>
        <v/>
      </c>
    </row>
    <row r="6390" spans="2:9" x14ac:dyDescent="0.55000000000000004">
      <c r="B6390" t="b">
        <f>IF('Input and Summary Results'!D5972=0,FALSE,'Input and Summary Results'!$B5972)</f>
        <v>0</v>
      </c>
      <c r="C6390" t="b">
        <f>IF(OR(B6390=0,'Input and Summary Results'!D5972=0,'Input and Summary Results'!D5972=""),FALSE,'Input and Summary Results'!$D5972)</f>
        <v>0</v>
      </c>
      <c r="D6390" t="b">
        <f>IF(OR(B6390=0,'Input and Summary Results'!E5972=0),FALSE,'Input and Summary Results'!$E5972)</f>
        <v>0</v>
      </c>
      <c r="E6390" t="b">
        <f t="shared" si="329"/>
        <v>0</v>
      </c>
      <c r="F6390" t="b">
        <f t="shared" si="330"/>
        <v>0</v>
      </c>
      <c r="G6390" t="b">
        <f>IF('Input and Summary Results'!$J$4="yes",IF(C6390=FALSE,FALSE,IF('Data Transformation'!E6390&lt;$R$10,E6390,$R$10)),IF(C6390=FALSE,FALSE,IF(C6390&lt;$R$10,C6390,$R$10)))</f>
        <v>0</v>
      </c>
      <c r="H6390" t="b">
        <f>IF('Input and Summary Results'!$J$4="yes",'Data Transformation'!F6390,'Data Transformation'!D6390)</f>
        <v>0</v>
      </c>
      <c r="I6390" t="str">
        <f t="shared" si="328"/>
        <v/>
      </c>
    </row>
    <row r="6391" spans="2:9" x14ac:dyDescent="0.55000000000000004">
      <c r="B6391" t="b">
        <f>IF('Input and Summary Results'!D5973=0,FALSE,'Input and Summary Results'!$B5973)</f>
        <v>0</v>
      </c>
      <c r="C6391" t="b">
        <f>IF(OR(B6391=0,'Input and Summary Results'!D5973=0,'Input and Summary Results'!D5973=""),FALSE,'Input and Summary Results'!$D5973)</f>
        <v>0</v>
      </c>
      <c r="D6391" t="b">
        <f>IF(OR(B6391=0,'Input and Summary Results'!E5973=0),FALSE,'Input and Summary Results'!$E5973)</f>
        <v>0</v>
      </c>
      <c r="E6391" t="b">
        <f t="shared" si="329"/>
        <v>0</v>
      </c>
      <c r="F6391" t="b">
        <f t="shared" si="330"/>
        <v>0</v>
      </c>
      <c r="G6391" t="b">
        <f>IF('Input and Summary Results'!$J$4="yes",IF(C6391=FALSE,FALSE,IF('Data Transformation'!E6391&lt;$R$10,E6391,$R$10)),IF(C6391=FALSE,FALSE,IF(C6391&lt;$R$10,C6391,$R$10)))</f>
        <v>0</v>
      </c>
      <c r="H6391" t="b">
        <f>IF('Input and Summary Results'!$J$4="yes",'Data Transformation'!F6391,'Data Transformation'!D6391)</f>
        <v>0</v>
      </c>
      <c r="I6391" t="str">
        <f t="shared" si="328"/>
        <v/>
      </c>
    </row>
    <row r="6392" spans="2:9" x14ac:dyDescent="0.55000000000000004">
      <c r="B6392" t="b">
        <f>IF('Input and Summary Results'!D5974=0,FALSE,'Input and Summary Results'!$B5974)</f>
        <v>0</v>
      </c>
      <c r="C6392" t="b">
        <f>IF(OR(B6392=0,'Input and Summary Results'!D5974=0,'Input and Summary Results'!D5974=""),FALSE,'Input and Summary Results'!$D5974)</f>
        <v>0</v>
      </c>
      <c r="D6392" t="b">
        <f>IF(OR(B6392=0,'Input and Summary Results'!E5974=0),FALSE,'Input and Summary Results'!$E5974)</f>
        <v>0</v>
      </c>
      <c r="E6392" t="b">
        <f t="shared" si="329"/>
        <v>0</v>
      </c>
      <c r="F6392" t="b">
        <f t="shared" si="330"/>
        <v>0</v>
      </c>
      <c r="G6392" t="b">
        <f>IF('Input and Summary Results'!$J$4="yes",IF(C6392=FALSE,FALSE,IF('Data Transformation'!E6392&lt;$R$10,E6392,$R$10)),IF(C6392=FALSE,FALSE,IF(C6392&lt;$R$10,C6392,$R$10)))</f>
        <v>0</v>
      </c>
      <c r="H6392" t="b">
        <f>IF('Input and Summary Results'!$J$4="yes",'Data Transformation'!F6392,'Data Transformation'!D6392)</f>
        <v>0</v>
      </c>
      <c r="I6392" t="str">
        <f t="shared" si="328"/>
        <v/>
      </c>
    </row>
    <row r="6393" spans="2:9" x14ac:dyDescent="0.55000000000000004">
      <c r="B6393" t="b">
        <f>IF('Input and Summary Results'!D5975=0,FALSE,'Input and Summary Results'!$B5975)</f>
        <v>0</v>
      </c>
      <c r="C6393" t="b">
        <f>IF(OR(B6393=0,'Input and Summary Results'!D5975=0,'Input and Summary Results'!D5975=""),FALSE,'Input and Summary Results'!$D5975)</f>
        <v>0</v>
      </c>
      <c r="D6393" t="b">
        <f>IF(OR(B6393=0,'Input and Summary Results'!E5975=0),FALSE,'Input and Summary Results'!$E5975)</f>
        <v>0</v>
      </c>
      <c r="E6393" t="b">
        <f t="shared" si="329"/>
        <v>0</v>
      </c>
      <c r="F6393" t="b">
        <f t="shared" si="330"/>
        <v>0</v>
      </c>
      <c r="G6393" t="b">
        <f>IF('Input and Summary Results'!$J$4="yes",IF(C6393=FALSE,FALSE,IF('Data Transformation'!E6393&lt;$R$10,E6393,$R$10)),IF(C6393=FALSE,FALSE,IF(C6393&lt;$R$10,C6393,$R$10)))</f>
        <v>0</v>
      </c>
      <c r="H6393" t="b">
        <f>IF('Input and Summary Results'!$J$4="yes",'Data Transformation'!F6393,'Data Transformation'!D6393)</f>
        <v>0</v>
      </c>
      <c r="I6393" t="str">
        <f t="shared" si="328"/>
        <v/>
      </c>
    </row>
    <row r="6394" spans="2:9" x14ac:dyDescent="0.55000000000000004">
      <c r="B6394" t="b">
        <f>IF('Input and Summary Results'!D5976=0,FALSE,'Input and Summary Results'!$B5976)</f>
        <v>0</v>
      </c>
      <c r="C6394" t="b">
        <f>IF(OR(B6394=0,'Input and Summary Results'!D5976=0,'Input and Summary Results'!D5976=""),FALSE,'Input and Summary Results'!$D5976)</f>
        <v>0</v>
      </c>
      <c r="D6394" t="b">
        <f>IF(OR(B6394=0,'Input and Summary Results'!E5976=0),FALSE,'Input and Summary Results'!$E5976)</f>
        <v>0</v>
      </c>
      <c r="E6394" t="b">
        <f t="shared" si="329"/>
        <v>0</v>
      </c>
      <c r="F6394" t="b">
        <f t="shared" si="330"/>
        <v>0</v>
      </c>
      <c r="G6394" t="b">
        <f>IF('Input and Summary Results'!$J$4="yes",IF(C6394=FALSE,FALSE,IF('Data Transformation'!E6394&lt;$R$10,E6394,$R$10)),IF(C6394=FALSE,FALSE,IF(C6394&lt;$R$10,C6394,$R$10)))</f>
        <v>0</v>
      </c>
      <c r="H6394" t="b">
        <f>IF('Input and Summary Results'!$J$4="yes",'Data Transformation'!F6394,'Data Transformation'!D6394)</f>
        <v>0</v>
      </c>
      <c r="I6394" t="str">
        <f t="shared" si="328"/>
        <v/>
      </c>
    </row>
    <row r="6395" spans="2:9" x14ac:dyDescent="0.55000000000000004">
      <c r="B6395" t="b">
        <f>IF('Input and Summary Results'!D5977=0,FALSE,'Input and Summary Results'!$B5977)</f>
        <v>0</v>
      </c>
      <c r="C6395" t="b">
        <f>IF(OR(B6395=0,'Input and Summary Results'!D5977=0,'Input and Summary Results'!D5977=""),FALSE,'Input and Summary Results'!$D5977)</f>
        <v>0</v>
      </c>
      <c r="D6395" t="b">
        <f>IF(OR(B6395=0,'Input and Summary Results'!E5977=0),FALSE,'Input and Summary Results'!$E5977)</f>
        <v>0</v>
      </c>
      <c r="E6395" t="b">
        <f t="shared" si="329"/>
        <v>0</v>
      </c>
      <c r="F6395" t="b">
        <f t="shared" si="330"/>
        <v>0</v>
      </c>
      <c r="G6395" t="b">
        <f>IF('Input and Summary Results'!$J$4="yes",IF(C6395=FALSE,FALSE,IF('Data Transformation'!E6395&lt;$R$10,E6395,$R$10)),IF(C6395=FALSE,FALSE,IF(C6395&lt;$R$10,C6395,$R$10)))</f>
        <v>0</v>
      </c>
      <c r="H6395" t="b">
        <f>IF('Input and Summary Results'!$J$4="yes",'Data Transformation'!F6395,'Data Transformation'!D6395)</f>
        <v>0</v>
      </c>
      <c r="I6395" t="str">
        <f t="shared" si="328"/>
        <v/>
      </c>
    </row>
    <row r="6396" spans="2:9" x14ac:dyDescent="0.55000000000000004">
      <c r="B6396" t="b">
        <f>IF('Input and Summary Results'!D5978=0,FALSE,'Input and Summary Results'!$B5978)</f>
        <v>0</v>
      </c>
      <c r="C6396" t="b">
        <f>IF(OR(B6396=0,'Input and Summary Results'!D5978=0,'Input and Summary Results'!D5978=""),FALSE,'Input and Summary Results'!$D5978)</f>
        <v>0</v>
      </c>
      <c r="D6396" t="b">
        <f>IF(OR(B6396=0,'Input and Summary Results'!E5978=0),FALSE,'Input and Summary Results'!$E5978)</f>
        <v>0</v>
      </c>
      <c r="E6396" t="b">
        <f t="shared" si="329"/>
        <v>0</v>
      </c>
      <c r="F6396" t="b">
        <f t="shared" si="330"/>
        <v>0</v>
      </c>
      <c r="G6396" t="b">
        <f>IF('Input and Summary Results'!$J$4="yes",IF(C6396=FALSE,FALSE,IF('Data Transformation'!E6396&lt;$R$10,E6396,$R$10)),IF(C6396=FALSE,FALSE,IF(C6396&lt;$R$10,C6396,$R$10)))</f>
        <v>0</v>
      </c>
      <c r="H6396" t="b">
        <f>IF('Input and Summary Results'!$J$4="yes",'Data Transformation'!F6396,'Data Transformation'!D6396)</f>
        <v>0</v>
      </c>
      <c r="I6396" t="str">
        <f t="shared" si="328"/>
        <v/>
      </c>
    </row>
    <row r="6397" spans="2:9" x14ac:dyDescent="0.55000000000000004">
      <c r="B6397" t="b">
        <f>IF('Input and Summary Results'!D5979=0,FALSE,'Input and Summary Results'!$B5979)</f>
        <v>0</v>
      </c>
      <c r="C6397" t="b">
        <f>IF(OR(B6397=0,'Input and Summary Results'!D5979=0,'Input and Summary Results'!D5979=""),FALSE,'Input and Summary Results'!$D5979)</f>
        <v>0</v>
      </c>
      <c r="D6397" t="b">
        <f>IF(OR(B6397=0,'Input and Summary Results'!E5979=0),FALSE,'Input and Summary Results'!$E5979)</f>
        <v>0</v>
      </c>
      <c r="E6397" t="b">
        <f t="shared" si="329"/>
        <v>0</v>
      </c>
      <c r="F6397" t="b">
        <f t="shared" si="330"/>
        <v>0</v>
      </c>
      <c r="G6397" t="b">
        <f>IF('Input and Summary Results'!$J$4="yes",IF(C6397=FALSE,FALSE,IF('Data Transformation'!E6397&lt;$R$10,E6397,$R$10)),IF(C6397=FALSE,FALSE,IF(C6397&lt;$R$10,C6397,$R$10)))</f>
        <v>0</v>
      </c>
      <c r="H6397" t="b">
        <f>IF('Input and Summary Results'!$J$4="yes",'Data Transformation'!F6397,'Data Transformation'!D6397)</f>
        <v>0</v>
      </c>
      <c r="I6397" t="str">
        <f t="shared" si="328"/>
        <v/>
      </c>
    </row>
    <row r="6398" spans="2:9" x14ac:dyDescent="0.55000000000000004">
      <c r="B6398" t="b">
        <f>IF('Input and Summary Results'!D5980=0,FALSE,'Input and Summary Results'!$B5980)</f>
        <v>0</v>
      </c>
      <c r="C6398" t="b">
        <f>IF(OR(B6398=0,'Input and Summary Results'!D5980=0,'Input and Summary Results'!D5980=""),FALSE,'Input and Summary Results'!$D5980)</f>
        <v>0</v>
      </c>
      <c r="D6398" t="b">
        <f>IF(OR(B6398=0,'Input and Summary Results'!E5980=0),FALSE,'Input and Summary Results'!$E5980)</f>
        <v>0</v>
      </c>
      <c r="E6398" t="b">
        <f t="shared" si="329"/>
        <v>0</v>
      </c>
      <c r="F6398" t="b">
        <f t="shared" si="330"/>
        <v>0</v>
      </c>
      <c r="G6398" t="b">
        <f>IF('Input and Summary Results'!$J$4="yes",IF(C6398=FALSE,FALSE,IF('Data Transformation'!E6398&lt;$R$10,E6398,$R$10)),IF(C6398=FALSE,FALSE,IF(C6398&lt;$R$10,C6398,$R$10)))</f>
        <v>0</v>
      </c>
      <c r="H6398" t="b">
        <f>IF('Input and Summary Results'!$J$4="yes",'Data Transformation'!F6398,'Data Transformation'!D6398)</f>
        <v>0</v>
      </c>
      <c r="I6398" t="str">
        <f t="shared" si="328"/>
        <v/>
      </c>
    </row>
    <row r="6399" spans="2:9" x14ac:dyDescent="0.55000000000000004">
      <c r="B6399" t="b">
        <f>IF('Input and Summary Results'!D5981=0,FALSE,'Input and Summary Results'!$B5981)</f>
        <v>0</v>
      </c>
      <c r="C6399" t="b">
        <f>IF(OR(B6399=0,'Input and Summary Results'!D5981=0,'Input and Summary Results'!D5981=""),FALSE,'Input and Summary Results'!$D5981)</f>
        <v>0</v>
      </c>
      <c r="D6399" t="b">
        <f>IF(OR(B6399=0,'Input and Summary Results'!E5981=0),FALSE,'Input and Summary Results'!$E5981)</f>
        <v>0</v>
      </c>
      <c r="E6399" t="b">
        <f t="shared" si="329"/>
        <v>0</v>
      </c>
      <c r="F6399" t="b">
        <f t="shared" si="330"/>
        <v>0</v>
      </c>
      <c r="G6399" t="b">
        <f>IF('Input and Summary Results'!$J$4="yes",IF(C6399=FALSE,FALSE,IF('Data Transformation'!E6399&lt;$R$10,E6399,$R$10)),IF(C6399=FALSE,FALSE,IF(C6399&lt;$R$10,C6399,$R$10)))</f>
        <v>0</v>
      </c>
      <c r="H6399" t="b">
        <f>IF('Input and Summary Results'!$J$4="yes",'Data Transformation'!F6399,'Data Transformation'!D6399)</f>
        <v>0</v>
      </c>
      <c r="I6399" t="str">
        <f t="shared" si="328"/>
        <v/>
      </c>
    </row>
    <row r="6400" spans="2:9" x14ac:dyDescent="0.55000000000000004">
      <c r="B6400" t="b">
        <f>IF('Input and Summary Results'!D5982=0,FALSE,'Input and Summary Results'!$B5982)</f>
        <v>0</v>
      </c>
      <c r="C6400" t="b">
        <f>IF(OR(B6400=0,'Input and Summary Results'!D5982=0,'Input and Summary Results'!D5982=""),FALSE,'Input and Summary Results'!$D5982)</f>
        <v>0</v>
      </c>
      <c r="D6400" t="b">
        <f>IF(OR(B6400=0,'Input and Summary Results'!E5982=0),FALSE,'Input and Summary Results'!$E5982)</f>
        <v>0</v>
      </c>
      <c r="E6400" t="b">
        <f t="shared" si="329"/>
        <v>0</v>
      </c>
      <c r="F6400" t="b">
        <f t="shared" si="330"/>
        <v>0</v>
      </c>
      <c r="G6400" t="b">
        <f>IF('Input and Summary Results'!$J$4="yes",IF(C6400=FALSE,FALSE,IF('Data Transformation'!E6400&lt;$R$10,E6400,$R$10)),IF(C6400=FALSE,FALSE,IF(C6400&lt;$R$10,C6400,$R$10)))</f>
        <v>0</v>
      </c>
      <c r="H6400" t="b">
        <f>IF('Input and Summary Results'!$J$4="yes",'Data Transformation'!F6400,'Data Transformation'!D6400)</f>
        <v>0</v>
      </c>
      <c r="I6400" t="str">
        <f t="shared" si="328"/>
        <v/>
      </c>
    </row>
    <row r="6401" spans="2:9" x14ac:dyDescent="0.55000000000000004">
      <c r="B6401" t="b">
        <f>IF('Input and Summary Results'!D5983=0,FALSE,'Input and Summary Results'!$B5983)</f>
        <v>0</v>
      </c>
      <c r="C6401" t="b">
        <f>IF(OR(B6401=0,'Input and Summary Results'!D5983=0,'Input and Summary Results'!D5983=""),FALSE,'Input and Summary Results'!$D5983)</f>
        <v>0</v>
      </c>
      <c r="D6401" t="b">
        <f>IF(OR(B6401=0,'Input and Summary Results'!E5983=0),FALSE,'Input and Summary Results'!$E5983)</f>
        <v>0</v>
      </c>
      <c r="E6401" t="b">
        <f t="shared" si="329"/>
        <v>0</v>
      </c>
      <c r="F6401" t="b">
        <f t="shared" si="330"/>
        <v>0</v>
      </c>
      <c r="G6401" t="b">
        <f>IF('Input and Summary Results'!$J$4="yes",IF(C6401=FALSE,FALSE,IF('Data Transformation'!E6401&lt;$R$10,E6401,$R$10)),IF(C6401=FALSE,FALSE,IF(C6401&lt;$R$10,C6401,$R$10)))</f>
        <v>0</v>
      </c>
      <c r="H6401" t="b">
        <f>IF('Input and Summary Results'!$J$4="yes",'Data Transformation'!F6401,'Data Transformation'!D6401)</f>
        <v>0</v>
      </c>
      <c r="I6401" t="str">
        <f t="shared" si="328"/>
        <v/>
      </c>
    </row>
    <row r="6402" spans="2:9" x14ac:dyDescent="0.55000000000000004">
      <c r="B6402" t="b">
        <f>IF('Input and Summary Results'!D5984=0,FALSE,'Input and Summary Results'!$B5984)</f>
        <v>0</v>
      </c>
      <c r="C6402" t="b">
        <f>IF(OR(B6402=0,'Input and Summary Results'!D5984=0,'Input and Summary Results'!D5984=""),FALSE,'Input and Summary Results'!$D5984)</f>
        <v>0</v>
      </c>
      <c r="D6402" t="b">
        <f>IF(OR(B6402=0,'Input and Summary Results'!E5984=0),FALSE,'Input and Summary Results'!$E5984)</f>
        <v>0</v>
      </c>
      <c r="E6402" t="b">
        <f t="shared" si="329"/>
        <v>0</v>
      </c>
      <c r="F6402" t="b">
        <f t="shared" si="330"/>
        <v>0</v>
      </c>
      <c r="G6402" t="b">
        <f>IF('Input and Summary Results'!$J$4="yes",IF(C6402=FALSE,FALSE,IF('Data Transformation'!E6402&lt;$R$10,E6402,$R$10)),IF(C6402=FALSE,FALSE,IF(C6402&lt;$R$10,C6402,$R$10)))</f>
        <v>0</v>
      </c>
      <c r="H6402" t="b">
        <f>IF('Input and Summary Results'!$J$4="yes",'Data Transformation'!F6402,'Data Transformation'!D6402)</f>
        <v>0</v>
      </c>
      <c r="I6402" t="str">
        <f t="shared" si="328"/>
        <v/>
      </c>
    </row>
    <row r="6403" spans="2:9" x14ac:dyDescent="0.55000000000000004">
      <c r="B6403" t="b">
        <f>IF('Input and Summary Results'!D5985=0,FALSE,'Input and Summary Results'!$B5985)</f>
        <v>0</v>
      </c>
      <c r="C6403" t="b">
        <f>IF(OR(B6403=0,'Input and Summary Results'!D5985=0,'Input and Summary Results'!D5985=""),FALSE,'Input and Summary Results'!$D5985)</f>
        <v>0</v>
      </c>
      <c r="D6403" t="b">
        <f>IF(OR(B6403=0,'Input and Summary Results'!E5985=0),FALSE,'Input and Summary Results'!$E5985)</f>
        <v>0</v>
      </c>
      <c r="E6403" t="b">
        <f t="shared" si="329"/>
        <v>0</v>
      </c>
      <c r="F6403" t="b">
        <f t="shared" si="330"/>
        <v>0</v>
      </c>
      <c r="G6403" t="b">
        <f>IF('Input and Summary Results'!$J$4="yes",IF(C6403=FALSE,FALSE,IF('Data Transformation'!E6403&lt;$R$10,E6403,$R$10)),IF(C6403=FALSE,FALSE,IF(C6403&lt;$R$10,C6403,$R$10)))</f>
        <v>0</v>
      </c>
      <c r="H6403" t="b">
        <f>IF('Input and Summary Results'!$J$4="yes",'Data Transformation'!F6403,'Data Transformation'!D6403)</f>
        <v>0</v>
      </c>
      <c r="I6403" t="str">
        <f t="shared" si="328"/>
        <v/>
      </c>
    </row>
    <row r="6404" spans="2:9" x14ac:dyDescent="0.55000000000000004">
      <c r="B6404" t="b">
        <f>IF('Input and Summary Results'!D5986=0,FALSE,'Input and Summary Results'!$B5986)</f>
        <v>0</v>
      </c>
      <c r="C6404" t="b">
        <f>IF(OR(B6404=0,'Input and Summary Results'!D5986=0,'Input and Summary Results'!D5986=""),FALSE,'Input and Summary Results'!$D5986)</f>
        <v>0</v>
      </c>
      <c r="D6404" t="b">
        <f>IF(OR(B6404=0,'Input and Summary Results'!E5986=0),FALSE,'Input and Summary Results'!$E5986)</f>
        <v>0</v>
      </c>
      <c r="E6404" t="b">
        <f t="shared" si="329"/>
        <v>0</v>
      </c>
      <c r="F6404" t="b">
        <f t="shared" si="330"/>
        <v>0</v>
      </c>
      <c r="G6404" t="b">
        <f>IF('Input and Summary Results'!$J$4="yes",IF(C6404=FALSE,FALSE,IF('Data Transformation'!E6404&lt;$R$10,E6404,$R$10)),IF(C6404=FALSE,FALSE,IF(C6404&lt;$R$10,C6404,$R$10)))</f>
        <v>0</v>
      </c>
      <c r="H6404" t="b">
        <f>IF('Input and Summary Results'!$J$4="yes",'Data Transformation'!F6404,'Data Transformation'!D6404)</f>
        <v>0</v>
      </c>
      <c r="I6404" t="str">
        <f t="shared" si="328"/>
        <v/>
      </c>
    </row>
    <row r="6405" spans="2:9" x14ac:dyDescent="0.55000000000000004">
      <c r="B6405" t="b">
        <f>IF('Input and Summary Results'!D5987=0,FALSE,'Input and Summary Results'!$B5987)</f>
        <v>0</v>
      </c>
      <c r="C6405" t="b">
        <f>IF(OR(B6405=0,'Input and Summary Results'!D5987=0,'Input and Summary Results'!D5987=""),FALSE,'Input and Summary Results'!$D5987)</f>
        <v>0</v>
      </c>
      <c r="D6405" t="b">
        <f>IF(OR(B6405=0,'Input and Summary Results'!E5987=0),FALSE,'Input and Summary Results'!$E5987)</f>
        <v>0</v>
      </c>
      <c r="E6405" t="b">
        <f t="shared" si="329"/>
        <v>0</v>
      </c>
      <c r="F6405" t="b">
        <f t="shared" si="330"/>
        <v>0</v>
      </c>
      <c r="G6405" t="b">
        <f>IF('Input and Summary Results'!$J$4="yes",IF(C6405=FALSE,FALSE,IF('Data Transformation'!E6405&lt;$R$10,E6405,$R$10)),IF(C6405=FALSE,FALSE,IF(C6405&lt;$R$10,C6405,$R$10)))</f>
        <v>0</v>
      </c>
      <c r="H6405" t="b">
        <f>IF('Input and Summary Results'!$J$4="yes",'Data Transformation'!F6405,'Data Transformation'!D6405)</f>
        <v>0</v>
      </c>
      <c r="I6405" t="str">
        <f t="shared" ref="I6405:I6424" si="331">IF(G6405=FALSE,"",B6405)</f>
        <v/>
      </c>
    </row>
    <row r="6406" spans="2:9" x14ac:dyDescent="0.55000000000000004">
      <c r="B6406" t="b">
        <f>IF('Input and Summary Results'!D5988=0,FALSE,'Input and Summary Results'!$B5988)</f>
        <v>0</v>
      </c>
      <c r="C6406" t="b">
        <f>IF(OR(B6406=0,'Input and Summary Results'!D5988=0,'Input and Summary Results'!D5988=""),FALSE,'Input and Summary Results'!$D5988)</f>
        <v>0</v>
      </c>
      <c r="D6406" t="b">
        <f>IF(OR(B6406=0,'Input and Summary Results'!E5988=0),FALSE,'Input and Summary Results'!$E5988)</f>
        <v>0</v>
      </c>
      <c r="E6406" t="b">
        <f t="shared" si="329"/>
        <v>0</v>
      </c>
      <c r="F6406" t="b">
        <f t="shared" si="330"/>
        <v>0</v>
      </c>
      <c r="G6406" t="b">
        <f>IF('Input and Summary Results'!$J$4="yes",IF(C6406=FALSE,FALSE,IF('Data Transformation'!E6406&lt;$R$10,E6406,$R$10)),IF(C6406=FALSE,FALSE,IF(C6406&lt;$R$10,C6406,$R$10)))</f>
        <v>0</v>
      </c>
      <c r="H6406" t="b">
        <f>IF('Input and Summary Results'!$J$4="yes",'Data Transformation'!F6406,'Data Transformation'!D6406)</f>
        <v>0</v>
      </c>
      <c r="I6406" t="str">
        <f t="shared" si="331"/>
        <v/>
      </c>
    </row>
    <row r="6407" spans="2:9" x14ac:dyDescent="0.55000000000000004">
      <c r="B6407" t="b">
        <f>IF('Input and Summary Results'!D5989=0,FALSE,'Input and Summary Results'!$B5989)</f>
        <v>0</v>
      </c>
      <c r="C6407" t="b">
        <f>IF(OR(B6407=0,'Input and Summary Results'!D5989=0,'Input and Summary Results'!D5989=""),FALSE,'Input and Summary Results'!$D5989)</f>
        <v>0</v>
      </c>
      <c r="D6407" t="b">
        <f>IF(OR(B6407=0,'Input and Summary Results'!E5989=0),FALSE,'Input and Summary Results'!$E5989)</f>
        <v>0</v>
      </c>
      <c r="E6407" t="b">
        <f t="shared" si="329"/>
        <v>0</v>
      </c>
      <c r="F6407" t="b">
        <f t="shared" si="330"/>
        <v>0</v>
      </c>
      <c r="G6407" t="b">
        <f>IF('Input and Summary Results'!$J$4="yes",IF(C6407=FALSE,FALSE,IF('Data Transformation'!E6407&lt;$R$10,E6407,$R$10)),IF(C6407=FALSE,FALSE,IF(C6407&lt;$R$10,C6407,$R$10)))</f>
        <v>0</v>
      </c>
      <c r="H6407" t="b">
        <f>IF('Input and Summary Results'!$J$4="yes",'Data Transformation'!F6407,'Data Transformation'!D6407)</f>
        <v>0</v>
      </c>
      <c r="I6407" t="str">
        <f t="shared" si="331"/>
        <v/>
      </c>
    </row>
    <row r="6408" spans="2:9" x14ac:dyDescent="0.55000000000000004">
      <c r="B6408" t="b">
        <f>IF('Input and Summary Results'!D5990=0,FALSE,'Input and Summary Results'!$B5990)</f>
        <v>0</v>
      </c>
      <c r="C6408" t="b">
        <f>IF(OR(B6408=0,'Input and Summary Results'!D5990=0,'Input and Summary Results'!D5990=""),FALSE,'Input and Summary Results'!$D5990)</f>
        <v>0</v>
      </c>
      <c r="D6408" t="b">
        <f>IF(OR(B6408=0,'Input and Summary Results'!E5990=0),FALSE,'Input and Summary Results'!$E5990)</f>
        <v>0</v>
      </c>
      <c r="E6408" t="b">
        <f t="shared" si="329"/>
        <v>0</v>
      </c>
      <c r="F6408" t="b">
        <f t="shared" si="330"/>
        <v>0</v>
      </c>
      <c r="G6408" t="b">
        <f>IF('Input and Summary Results'!$J$4="yes",IF(C6408=FALSE,FALSE,IF('Data Transformation'!E6408&lt;$R$10,E6408,$R$10)),IF(C6408=FALSE,FALSE,IF(C6408&lt;$R$10,C6408,$R$10)))</f>
        <v>0</v>
      </c>
      <c r="H6408" t="b">
        <f>IF('Input and Summary Results'!$J$4="yes",'Data Transformation'!F6408,'Data Transformation'!D6408)</f>
        <v>0</v>
      </c>
      <c r="I6408" t="str">
        <f t="shared" si="331"/>
        <v/>
      </c>
    </row>
    <row r="6409" spans="2:9" x14ac:dyDescent="0.55000000000000004">
      <c r="B6409" t="b">
        <f>IF('Input and Summary Results'!D5991=0,FALSE,'Input and Summary Results'!$B5991)</f>
        <v>0</v>
      </c>
      <c r="C6409" t="b">
        <f>IF(OR(B6409=0,'Input and Summary Results'!D5991=0,'Input and Summary Results'!D5991=""),FALSE,'Input and Summary Results'!$D5991)</f>
        <v>0</v>
      </c>
      <c r="D6409" t="b">
        <f>IF(OR(B6409=0,'Input and Summary Results'!E5991=0),FALSE,'Input and Summary Results'!$E5991)</f>
        <v>0</v>
      </c>
      <c r="E6409" t="b">
        <f t="shared" si="329"/>
        <v>0</v>
      </c>
      <c r="F6409" t="b">
        <f t="shared" si="330"/>
        <v>0</v>
      </c>
      <c r="G6409" t="b">
        <f>IF('Input and Summary Results'!$J$4="yes",IF(C6409=FALSE,FALSE,IF('Data Transformation'!E6409&lt;$R$10,E6409,$R$10)),IF(C6409=FALSE,FALSE,IF(C6409&lt;$R$10,C6409,$R$10)))</f>
        <v>0</v>
      </c>
      <c r="H6409" t="b">
        <f>IF('Input and Summary Results'!$J$4="yes",'Data Transformation'!F6409,'Data Transformation'!D6409)</f>
        <v>0</v>
      </c>
      <c r="I6409" t="str">
        <f t="shared" si="331"/>
        <v/>
      </c>
    </row>
    <row r="6410" spans="2:9" x14ac:dyDescent="0.55000000000000004">
      <c r="B6410" t="b">
        <f>IF('Input and Summary Results'!D5992=0,FALSE,'Input and Summary Results'!$B5992)</f>
        <v>0</v>
      </c>
      <c r="C6410" t="b">
        <f>IF(OR(B6410=0,'Input and Summary Results'!D5992=0,'Input and Summary Results'!D5992=""),FALSE,'Input and Summary Results'!$D5992)</f>
        <v>0</v>
      </c>
      <c r="D6410" t="b">
        <f>IF(OR(B6410=0,'Input and Summary Results'!E5992=0),FALSE,'Input and Summary Results'!$E5992)</f>
        <v>0</v>
      </c>
      <c r="E6410" t="b">
        <f t="shared" si="329"/>
        <v>0</v>
      </c>
      <c r="F6410" t="b">
        <f t="shared" si="330"/>
        <v>0</v>
      </c>
      <c r="G6410" t="b">
        <f>IF('Input and Summary Results'!$J$4="yes",IF(C6410=FALSE,FALSE,IF('Data Transformation'!E6410&lt;$R$10,E6410,$R$10)),IF(C6410=FALSE,FALSE,IF(C6410&lt;$R$10,C6410,$R$10)))</f>
        <v>0</v>
      </c>
      <c r="H6410" t="b">
        <f>IF('Input and Summary Results'!$J$4="yes",'Data Transformation'!F6410,'Data Transformation'!D6410)</f>
        <v>0</v>
      </c>
      <c r="I6410" t="str">
        <f t="shared" si="331"/>
        <v/>
      </c>
    </row>
    <row r="6411" spans="2:9" x14ac:dyDescent="0.55000000000000004">
      <c r="B6411" t="b">
        <f>IF('Input and Summary Results'!D5993=0,FALSE,'Input and Summary Results'!$B5993)</f>
        <v>0</v>
      </c>
      <c r="C6411" t="b">
        <f>IF(OR(B6411=0,'Input and Summary Results'!D5993=0,'Input and Summary Results'!D5993=""),FALSE,'Input and Summary Results'!$D5993)</f>
        <v>0</v>
      </c>
      <c r="D6411" t="b">
        <f>IF(OR(B6411=0,'Input and Summary Results'!E5993=0),FALSE,'Input and Summary Results'!$E5993)</f>
        <v>0</v>
      </c>
      <c r="E6411" t="b">
        <f t="shared" si="329"/>
        <v>0</v>
      </c>
      <c r="F6411" t="b">
        <f t="shared" si="330"/>
        <v>0</v>
      </c>
      <c r="G6411" t="b">
        <f>IF('Input and Summary Results'!$J$4="yes",IF(C6411=FALSE,FALSE,IF('Data Transformation'!E6411&lt;$R$10,E6411,$R$10)),IF(C6411=FALSE,FALSE,IF(C6411&lt;$R$10,C6411,$R$10)))</f>
        <v>0</v>
      </c>
      <c r="H6411" t="b">
        <f>IF('Input and Summary Results'!$J$4="yes",'Data Transformation'!F6411,'Data Transformation'!D6411)</f>
        <v>0</v>
      </c>
      <c r="I6411" t="str">
        <f t="shared" si="331"/>
        <v/>
      </c>
    </row>
    <row r="6412" spans="2:9" x14ac:dyDescent="0.55000000000000004">
      <c r="B6412" t="b">
        <f>IF('Input and Summary Results'!D5994=0,FALSE,'Input and Summary Results'!$B5994)</f>
        <v>0</v>
      </c>
      <c r="C6412" t="b">
        <f>IF(OR(B6412=0,'Input and Summary Results'!D5994=0,'Input and Summary Results'!D5994=""),FALSE,'Input and Summary Results'!$D5994)</f>
        <v>0</v>
      </c>
      <c r="D6412" t="b">
        <f>IF(OR(B6412=0,'Input and Summary Results'!E5994=0),FALSE,'Input and Summary Results'!$E5994)</f>
        <v>0</v>
      </c>
      <c r="E6412" t="b">
        <f t="shared" si="329"/>
        <v>0</v>
      </c>
      <c r="F6412" t="b">
        <f t="shared" si="330"/>
        <v>0</v>
      </c>
      <c r="G6412" t="b">
        <f>IF('Input and Summary Results'!$J$4="yes",IF(C6412=FALSE,FALSE,IF('Data Transformation'!E6412&lt;$R$10,E6412,$R$10)),IF(C6412=FALSE,FALSE,IF(C6412&lt;$R$10,C6412,$R$10)))</f>
        <v>0</v>
      </c>
      <c r="H6412" t="b">
        <f>IF('Input and Summary Results'!$J$4="yes",'Data Transformation'!F6412,'Data Transformation'!D6412)</f>
        <v>0</v>
      </c>
      <c r="I6412" t="str">
        <f t="shared" si="331"/>
        <v/>
      </c>
    </row>
    <row r="6413" spans="2:9" x14ac:dyDescent="0.55000000000000004">
      <c r="B6413" t="b">
        <f>IF('Input and Summary Results'!D5995=0,FALSE,'Input and Summary Results'!$B5995)</f>
        <v>0</v>
      </c>
      <c r="C6413" t="b">
        <f>IF(OR(B6413=0,'Input and Summary Results'!D5995=0,'Input and Summary Results'!D5995=""),FALSE,'Input and Summary Results'!$D5995)</f>
        <v>0</v>
      </c>
      <c r="D6413" t="b">
        <f>IF(OR(B6413=0,'Input and Summary Results'!E5995=0),FALSE,'Input and Summary Results'!$E5995)</f>
        <v>0</v>
      </c>
      <c r="E6413" t="b">
        <f t="shared" si="329"/>
        <v>0</v>
      </c>
      <c r="F6413" t="b">
        <f t="shared" si="330"/>
        <v>0</v>
      </c>
      <c r="G6413" t="b">
        <f>IF('Input and Summary Results'!$J$4="yes",IF(C6413=FALSE,FALSE,IF('Data Transformation'!E6413&lt;$R$10,E6413,$R$10)),IF(C6413=FALSE,FALSE,IF(C6413&lt;$R$10,C6413,$R$10)))</f>
        <v>0</v>
      </c>
      <c r="H6413" t="b">
        <f>IF('Input and Summary Results'!$J$4="yes",'Data Transformation'!F6413,'Data Transformation'!D6413)</f>
        <v>0</v>
      </c>
      <c r="I6413" t="str">
        <f t="shared" si="331"/>
        <v/>
      </c>
    </row>
    <row r="6414" spans="2:9" x14ac:dyDescent="0.55000000000000004">
      <c r="B6414" t="b">
        <f>IF('Input and Summary Results'!D5996=0,FALSE,'Input and Summary Results'!$B5996)</f>
        <v>0</v>
      </c>
      <c r="C6414" t="b">
        <f>IF(OR(B6414=0,'Input and Summary Results'!D5996=0,'Input and Summary Results'!D5996=""),FALSE,'Input and Summary Results'!$D5996)</f>
        <v>0</v>
      </c>
      <c r="D6414" t="b">
        <f>IF(OR(B6414=0,'Input and Summary Results'!E5996=0),FALSE,'Input and Summary Results'!$E5996)</f>
        <v>0</v>
      </c>
      <c r="E6414" t="b">
        <f t="shared" si="329"/>
        <v>0</v>
      </c>
      <c r="F6414" t="b">
        <f t="shared" si="330"/>
        <v>0</v>
      </c>
      <c r="G6414" t="b">
        <f>IF('Input and Summary Results'!$J$4="yes",IF(C6414=FALSE,FALSE,IF('Data Transformation'!E6414&lt;$R$10,E6414,$R$10)),IF(C6414=FALSE,FALSE,IF(C6414&lt;$R$10,C6414,$R$10)))</f>
        <v>0</v>
      </c>
      <c r="H6414" t="b">
        <f>IF('Input and Summary Results'!$J$4="yes",'Data Transformation'!F6414,'Data Transformation'!D6414)</f>
        <v>0</v>
      </c>
      <c r="I6414" t="str">
        <f t="shared" si="331"/>
        <v/>
      </c>
    </row>
    <row r="6415" spans="2:9" x14ac:dyDescent="0.55000000000000004">
      <c r="B6415" t="b">
        <f>IF('Input and Summary Results'!D5997=0,FALSE,'Input and Summary Results'!$B5997)</f>
        <v>0</v>
      </c>
      <c r="C6415" t="b">
        <f>IF(OR(B6415=0,'Input and Summary Results'!D5997=0,'Input and Summary Results'!D5997=""),FALSE,'Input and Summary Results'!$D5997)</f>
        <v>0</v>
      </c>
      <c r="D6415" t="b">
        <f>IF(OR(B6415=0,'Input and Summary Results'!E5997=0),FALSE,'Input and Summary Results'!$E5997)</f>
        <v>0</v>
      </c>
      <c r="E6415" t="b">
        <f t="shared" si="329"/>
        <v>0</v>
      </c>
      <c r="F6415" t="b">
        <f t="shared" si="330"/>
        <v>0</v>
      </c>
      <c r="G6415" t="b">
        <f>IF('Input and Summary Results'!$J$4="yes",IF(C6415=FALSE,FALSE,IF('Data Transformation'!E6415&lt;$R$10,E6415,$R$10)),IF(C6415=FALSE,FALSE,IF(C6415&lt;$R$10,C6415,$R$10)))</f>
        <v>0</v>
      </c>
      <c r="H6415" t="b">
        <f>IF('Input and Summary Results'!$J$4="yes",'Data Transformation'!F6415,'Data Transformation'!D6415)</f>
        <v>0</v>
      </c>
      <c r="I6415" t="str">
        <f t="shared" si="331"/>
        <v/>
      </c>
    </row>
    <row r="6416" spans="2:9" x14ac:dyDescent="0.55000000000000004">
      <c r="B6416" t="b">
        <f>IF('Input and Summary Results'!D5998=0,FALSE,'Input and Summary Results'!$B5998)</f>
        <v>0</v>
      </c>
      <c r="C6416" t="b">
        <f>IF(OR(B6416=0,'Input and Summary Results'!D5998=0,'Input and Summary Results'!D5998=""),FALSE,'Input and Summary Results'!$D5998)</f>
        <v>0</v>
      </c>
      <c r="D6416" t="b">
        <f>IF(OR(B6416=0,'Input and Summary Results'!E5998=0),FALSE,'Input and Summary Results'!$E5998)</f>
        <v>0</v>
      </c>
      <c r="E6416" t="b">
        <f t="shared" si="329"/>
        <v>0</v>
      </c>
      <c r="F6416" t="b">
        <f t="shared" si="330"/>
        <v>0</v>
      </c>
      <c r="G6416" t="b">
        <f>IF('Input and Summary Results'!$J$4="yes",IF(C6416=FALSE,FALSE,IF('Data Transformation'!E6416&lt;$R$10,E6416,$R$10)),IF(C6416=FALSE,FALSE,IF(C6416&lt;$R$10,C6416,$R$10)))</f>
        <v>0</v>
      </c>
      <c r="H6416" t="b">
        <f>IF('Input and Summary Results'!$J$4="yes",'Data Transformation'!F6416,'Data Transformation'!D6416)</f>
        <v>0</v>
      </c>
      <c r="I6416" t="str">
        <f t="shared" si="331"/>
        <v/>
      </c>
    </row>
    <row r="6417" spans="2:9" x14ac:dyDescent="0.55000000000000004">
      <c r="B6417" t="b">
        <f>IF('Input and Summary Results'!D5999=0,FALSE,'Input and Summary Results'!$B5999)</f>
        <v>0</v>
      </c>
      <c r="C6417" t="b">
        <f>IF(OR(B6417=0,'Input and Summary Results'!D5999=0,'Input and Summary Results'!D5999=""),FALSE,'Input and Summary Results'!$D5999)</f>
        <v>0</v>
      </c>
      <c r="D6417" t="b">
        <f>IF(OR(B6417=0,'Input and Summary Results'!E5999=0),FALSE,'Input and Summary Results'!$E5999)</f>
        <v>0</v>
      </c>
      <c r="E6417" t="b">
        <f t="shared" si="329"/>
        <v>0</v>
      </c>
      <c r="F6417" t="b">
        <f t="shared" si="330"/>
        <v>0</v>
      </c>
      <c r="G6417" t="b">
        <f>IF('Input and Summary Results'!$J$4="yes",IF(C6417=FALSE,FALSE,IF('Data Transformation'!E6417&lt;$R$10,E6417,$R$10)),IF(C6417=FALSE,FALSE,IF(C6417&lt;$R$10,C6417,$R$10)))</f>
        <v>0</v>
      </c>
      <c r="H6417" t="b">
        <f>IF('Input and Summary Results'!$J$4="yes",'Data Transformation'!F6417,'Data Transformation'!D6417)</f>
        <v>0</v>
      </c>
      <c r="I6417" t="str">
        <f t="shared" si="331"/>
        <v/>
      </c>
    </row>
    <row r="6418" spans="2:9" x14ac:dyDescent="0.55000000000000004">
      <c r="B6418" t="b">
        <f>IF('Input and Summary Results'!D6000=0,FALSE,'Input and Summary Results'!$B6000)</f>
        <v>0</v>
      </c>
      <c r="C6418" t="b">
        <f>IF(OR(B6418=0,'Input and Summary Results'!D6000=0,'Input and Summary Results'!D6000=""),FALSE,'Input and Summary Results'!$D6000)</f>
        <v>0</v>
      </c>
      <c r="D6418" t="b">
        <f>IF(OR(B6418=0,'Input and Summary Results'!E6000=0),FALSE,'Input and Summary Results'!$E6000)</f>
        <v>0</v>
      </c>
      <c r="E6418" t="b">
        <f t="shared" si="329"/>
        <v>0</v>
      </c>
      <c r="F6418" t="b">
        <f t="shared" si="330"/>
        <v>0</v>
      </c>
      <c r="G6418" t="b">
        <f>IF('Input and Summary Results'!$J$4="yes",IF(C6418=FALSE,FALSE,IF('Data Transformation'!E6418&lt;$R$10,E6418,$R$10)),IF(C6418=FALSE,FALSE,IF(C6418&lt;$R$10,C6418,$R$10)))</f>
        <v>0</v>
      </c>
      <c r="H6418" t="b">
        <f>IF('Input and Summary Results'!$J$4="yes",'Data Transformation'!F6418,'Data Transformation'!D6418)</f>
        <v>0</v>
      </c>
      <c r="I6418" t="str">
        <f t="shared" si="331"/>
        <v/>
      </c>
    </row>
    <row r="6419" spans="2:9" x14ac:dyDescent="0.55000000000000004">
      <c r="B6419" t="b">
        <f>IF('Input and Summary Results'!D6001=0,FALSE,'Input and Summary Results'!$B6001)</f>
        <v>0</v>
      </c>
      <c r="C6419" t="b">
        <f>IF(OR(B6419=0,'Input and Summary Results'!D6001=0,'Input and Summary Results'!D6001=""),FALSE,'Input and Summary Results'!$D6001)</f>
        <v>0</v>
      </c>
      <c r="D6419" t="b">
        <f>IF(OR(B6419=0,'Input and Summary Results'!E6001=0),FALSE,'Input and Summary Results'!$E6001)</f>
        <v>0</v>
      </c>
      <c r="E6419" t="b">
        <f t="shared" si="329"/>
        <v>0</v>
      </c>
      <c r="F6419" t="b">
        <f t="shared" si="330"/>
        <v>0</v>
      </c>
      <c r="G6419" t="b">
        <f>IF('Input and Summary Results'!$J$4="yes",IF(C6419=FALSE,FALSE,IF('Data Transformation'!E6419&lt;$R$10,E6419,$R$10)),IF(C6419=FALSE,FALSE,IF(C6419&lt;$R$10,C6419,$R$10)))</f>
        <v>0</v>
      </c>
      <c r="H6419" t="b">
        <f>IF('Input and Summary Results'!$J$4="yes",'Data Transformation'!F6419,'Data Transformation'!D6419)</f>
        <v>0</v>
      </c>
      <c r="I6419" t="str">
        <f t="shared" si="331"/>
        <v/>
      </c>
    </row>
    <row r="6420" spans="2:9" x14ac:dyDescent="0.55000000000000004">
      <c r="B6420" t="b">
        <f>IF('Input and Summary Results'!D6002=0,FALSE,'Input and Summary Results'!$B6002)</f>
        <v>0</v>
      </c>
      <c r="C6420" t="b">
        <f>IF(OR(B6420=0,'Input and Summary Results'!D6002=0,'Input and Summary Results'!D6002=""),FALSE,'Input and Summary Results'!$D6002)</f>
        <v>0</v>
      </c>
      <c r="D6420" t="b">
        <f>IF(OR(B6420=0,'Input and Summary Results'!E6002=0),FALSE,'Input and Summary Results'!$E6002)</f>
        <v>0</v>
      </c>
      <c r="E6420" t="b">
        <f t="shared" si="329"/>
        <v>0</v>
      </c>
      <c r="F6420" t="b">
        <f t="shared" si="330"/>
        <v>0</v>
      </c>
      <c r="G6420" t="b">
        <f>IF('Input and Summary Results'!$J$4="yes",IF(C6420=FALSE,FALSE,IF('Data Transformation'!E6420&lt;$R$10,E6420,$R$10)),IF(C6420=FALSE,FALSE,IF(C6420&lt;$R$10,C6420,$R$10)))</f>
        <v>0</v>
      </c>
      <c r="H6420" t="b">
        <f>IF('Input and Summary Results'!$J$4="yes",'Data Transformation'!F6420,'Data Transformation'!D6420)</f>
        <v>0</v>
      </c>
      <c r="I6420" t="str">
        <f t="shared" si="331"/>
        <v/>
      </c>
    </row>
    <row r="6421" spans="2:9" x14ac:dyDescent="0.55000000000000004">
      <c r="B6421" t="b">
        <f>IF('Input and Summary Results'!D6003=0,FALSE,'Input and Summary Results'!$B6003)</f>
        <v>0</v>
      </c>
      <c r="C6421" t="b">
        <f>IF(OR(B6421=0,'Input and Summary Results'!D6003=0,'Input and Summary Results'!D6003=""),FALSE,'Input and Summary Results'!$D6003)</f>
        <v>0</v>
      </c>
      <c r="D6421" t="b">
        <f>IF(OR(B6421=0,'Input and Summary Results'!E6003=0),FALSE,'Input and Summary Results'!$E6003)</f>
        <v>0</v>
      </c>
      <c r="E6421" t="b">
        <f t="shared" si="329"/>
        <v>0</v>
      </c>
      <c r="F6421" t="b">
        <f t="shared" si="330"/>
        <v>0</v>
      </c>
      <c r="G6421" t="b">
        <f>IF('Input and Summary Results'!$J$4="yes",IF(C6421=FALSE,FALSE,IF('Data Transformation'!E6421&lt;$R$10,E6421,$R$10)),IF(C6421=FALSE,FALSE,IF(C6421&lt;$R$10,C6421,$R$10)))</f>
        <v>0</v>
      </c>
      <c r="H6421" t="b">
        <f>IF('Input and Summary Results'!$J$4="yes",'Data Transformation'!F6421,'Data Transformation'!D6421)</f>
        <v>0</v>
      </c>
      <c r="I6421" t="str">
        <f t="shared" si="331"/>
        <v/>
      </c>
    </row>
    <row r="6422" spans="2:9" x14ac:dyDescent="0.55000000000000004">
      <c r="B6422" t="b">
        <f>IF('Input and Summary Results'!D6004=0,FALSE,'Input and Summary Results'!$B6004)</f>
        <v>0</v>
      </c>
      <c r="C6422" t="b">
        <f>IF(OR(B6422=0,'Input and Summary Results'!D6004=0,'Input and Summary Results'!D6004=""),FALSE,'Input and Summary Results'!$D6004)</f>
        <v>0</v>
      </c>
      <c r="D6422" t="b">
        <f>IF(OR(B6422=0,'Input and Summary Results'!E6004=0),FALSE,'Input and Summary Results'!$E6004)</f>
        <v>0</v>
      </c>
      <c r="E6422" t="b">
        <f t="shared" si="329"/>
        <v>0</v>
      </c>
      <c r="F6422" t="b">
        <f t="shared" si="330"/>
        <v>0</v>
      </c>
      <c r="G6422" t="b">
        <f>IF('Input and Summary Results'!$J$4="yes",IF(C6422=FALSE,FALSE,IF('Data Transformation'!E6422&lt;$R$10,E6422,$R$10)),IF(C6422=FALSE,FALSE,IF(C6422&lt;$R$10,C6422,$R$10)))</f>
        <v>0</v>
      </c>
      <c r="H6422" t="b">
        <f>IF('Input and Summary Results'!$J$4="yes",'Data Transformation'!F6422,'Data Transformation'!D6422)</f>
        <v>0</v>
      </c>
      <c r="I6422" t="str">
        <f t="shared" si="331"/>
        <v/>
      </c>
    </row>
    <row r="6423" spans="2:9" x14ac:dyDescent="0.55000000000000004">
      <c r="B6423" t="b">
        <f>IF('Input and Summary Results'!D6005=0,FALSE,'Input and Summary Results'!$B6005)</f>
        <v>0</v>
      </c>
      <c r="C6423" t="b">
        <f>IF(OR(B6423=0,'Input and Summary Results'!D6005=0,'Input and Summary Results'!D6005=""),FALSE,'Input and Summary Results'!$D6005)</f>
        <v>0</v>
      </c>
      <c r="D6423" t="b">
        <f>IF(OR(B6423=0,'Input and Summary Results'!E6005=0),FALSE,'Input and Summary Results'!$E6005)</f>
        <v>0</v>
      </c>
      <c r="E6423" t="b">
        <f t="shared" si="329"/>
        <v>0</v>
      </c>
      <c r="F6423" t="b">
        <f t="shared" si="330"/>
        <v>0</v>
      </c>
      <c r="G6423" t="b">
        <f>IF('Input and Summary Results'!$J$4="yes",IF(C6423=FALSE,FALSE,IF('Data Transformation'!E6423&lt;$R$10,E6423,$R$10)),IF(C6423=FALSE,FALSE,IF(C6423&lt;$R$10,C6423,$R$10)))</f>
        <v>0</v>
      </c>
      <c r="H6423" t="b">
        <f>IF('Input and Summary Results'!$J$4="yes",'Data Transformation'!F6423,'Data Transformation'!D6423)</f>
        <v>0</v>
      </c>
      <c r="I6423" t="str">
        <f t="shared" si="331"/>
        <v/>
      </c>
    </row>
    <row r="6424" spans="2:9" x14ac:dyDescent="0.55000000000000004">
      <c r="B6424" t="b">
        <f>IF('Input and Summary Results'!D6006=0,FALSE,'Input and Summary Results'!$B6006)</f>
        <v>0</v>
      </c>
      <c r="C6424" t="b">
        <f>IF(OR(B6424=0,'Input and Summary Results'!D6006=0,'Input and Summary Results'!D6006=""),FALSE,'Input and Summary Results'!$D6006)</f>
        <v>0</v>
      </c>
      <c r="D6424" t="b">
        <f>IF(OR(B6424=0,'Input and Summary Results'!E6006=0),FALSE,'Input and Summary Results'!$E6006)</f>
        <v>0</v>
      </c>
      <c r="E6424" t="b">
        <f t="shared" si="329"/>
        <v>0</v>
      </c>
      <c r="F6424" t="b">
        <f t="shared" si="330"/>
        <v>0</v>
      </c>
      <c r="G6424" t="b">
        <f>IF('Input and Summary Results'!$J$4="yes",IF(C6424=FALSE,FALSE,IF('Data Transformation'!E6424&lt;$R$10,E6424,$R$10)),IF(C6424=FALSE,FALSE,IF(C6424&lt;$R$10,C6424,$R$10)))</f>
        <v>0</v>
      </c>
      <c r="H6424" t="b">
        <f>IF('Input and Summary Results'!$J$4="yes",'Data Transformation'!F6424,'Data Transformation'!D6424)</f>
        <v>0</v>
      </c>
      <c r="I6424" t="str">
        <f t="shared" si="331"/>
        <v/>
      </c>
    </row>
  </sheetData>
  <customSheetViews>
    <customSheetView guid="{3FABBB88-4ADF-4471-88BA-07085913E628}" scale="85" topLeftCell="A7">
      <selection activeCell="R32" sqref="R32"/>
      <pageMargins left="0.75" right="0.75" top="1" bottom="1" header="0.5" footer="0.5"/>
      <pageSetup orientation="portrait" horizontalDpi="4294967292" verticalDpi="4294967292"/>
    </customSheetView>
  </customSheetViews>
  <conditionalFormatting sqref="D7:D8007">
    <cfRule type="cellIs" dxfId="363" priority="1" operator="greaterThan">
      <formula>$U$9</formula>
    </cfRule>
  </conditionalFormatting>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51"/>
  <sheetViews>
    <sheetView zoomScale="83" workbookViewId="0">
      <selection activeCell="A28" sqref="A28"/>
    </sheetView>
  </sheetViews>
  <sheetFormatPr defaultColWidth="11" defaultRowHeight="15.7" x14ac:dyDescent="0.55000000000000004"/>
  <cols>
    <col min="1" max="1" width="17" customWidth="1"/>
    <col min="3" max="3" width="12.609375" bestFit="1" customWidth="1"/>
    <col min="4" max="4" width="12.609375" customWidth="1"/>
    <col min="5" max="5" width="5" customWidth="1"/>
    <col min="6" max="6" width="5.609375" customWidth="1"/>
    <col min="7" max="7" width="4.609375" customWidth="1"/>
    <col min="8" max="8" width="6.88671875" customWidth="1"/>
    <col min="12" max="12" width="13" bestFit="1" customWidth="1"/>
    <col min="13" max="13" width="4.109375" customWidth="1"/>
    <col min="14" max="14" width="6.88671875" customWidth="1"/>
    <col min="15" max="15" width="9" customWidth="1"/>
    <col min="18" max="18" width="22" bestFit="1" customWidth="1"/>
  </cols>
  <sheetData>
    <row r="1" spans="1:23" ht="47" x14ac:dyDescent="0.55000000000000004">
      <c r="A1" s="34" t="s">
        <v>72</v>
      </c>
      <c r="B1" t="str">
        <f>IF('Input and Summary Results'!J17&gt;'Input and Summary Results'!D5,"yes","no")</f>
        <v>yes</v>
      </c>
    </row>
    <row r="2" spans="1:23" ht="20.7" x14ac:dyDescent="0.7">
      <c r="A2" s="33" t="s">
        <v>74</v>
      </c>
    </row>
    <row r="3" spans="1:23" x14ac:dyDescent="0.55000000000000004">
      <c r="B3" t="s">
        <v>47</v>
      </c>
      <c r="C3" t="s">
        <v>99</v>
      </c>
      <c r="D3" s="55" t="s">
        <v>107</v>
      </c>
      <c r="E3" s="85" t="s">
        <v>38</v>
      </c>
      <c r="F3" s="85"/>
      <c r="G3" s="85" t="s">
        <v>39</v>
      </c>
      <c r="H3" s="85"/>
      <c r="I3" s="86" t="s">
        <v>37</v>
      </c>
      <c r="J3" s="86"/>
      <c r="K3" s="86"/>
      <c r="L3" s="86"/>
      <c r="M3" s="85" t="s">
        <v>43</v>
      </c>
      <c r="N3" s="85"/>
      <c r="O3" s="85"/>
      <c r="P3" s="2" t="s">
        <v>44</v>
      </c>
    </row>
    <row r="4" spans="1:23" x14ac:dyDescent="0.55000000000000004">
      <c r="A4" s="2" t="s">
        <v>17</v>
      </c>
      <c r="B4" s="16" t="e">
        <f>'Data Transformation'!$R$24</f>
        <v>#DIV/0!</v>
      </c>
      <c r="C4" s="16"/>
      <c r="D4" s="14" t="s">
        <v>31</v>
      </c>
      <c r="E4" t="s">
        <v>31</v>
      </c>
      <c r="F4" t="s">
        <v>32</v>
      </c>
      <c r="G4" t="s">
        <v>31</v>
      </c>
      <c r="H4" t="s">
        <v>32</v>
      </c>
      <c r="I4" s="14" t="s">
        <v>34</v>
      </c>
      <c r="J4" s="14" t="s">
        <v>35</v>
      </c>
      <c r="K4" s="14" t="s">
        <v>36</v>
      </c>
      <c r="L4" s="14" t="s">
        <v>42</v>
      </c>
      <c r="M4" t="s">
        <v>31</v>
      </c>
      <c r="N4" t="s">
        <v>32</v>
      </c>
      <c r="O4" t="s">
        <v>33</v>
      </c>
      <c r="U4" s="38" t="s">
        <v>78</v>
      </c>
      <c r="W4" t="s">
        <v>73</v>
      </c>
    </row>
    <row r="5" spans="1:23" ht="16" thickBot="1" x14ac:dyDescent="0.6">
      <c r="A5" t="s">
        <v>30</v>
      </c>
      <c r="B5">
        <f>'Data Transformation'!$R$9</f>
        <v>0</v>
      </c>
      <c r="C5" t="e">
        <f>IF(AND('Data Transformation'!$R$10&gt;=Weighting!B5,'Data Transformation'!$R$10&lt;Weighting!B6),B5+0.000001,B5)</f>
        <v>#DIV/0!</v>
      </c>
      <c r="R5" s="2" t="s">
        <v>41</v>
      </c>
      <c r="S5" s="15">
        <f>IF(B1="yes",COUNTIF(P6:P25,"&gt;0"),COUNTIF(P32:P51,"&gt;0"))</f>
        <v>0</v>
      </c>
    </row>
    <row r="6" spans="1:23" x14ac:dyDescent="0.55000000000000004">
      <c r="B6" t="e">
        <f>B5+'Data Transformation'!$R$25</f>
        <v>#DIV/0!</v>
      </c>
      <c r="C6" t="e">
        <f>IF(AND('Data Transformation'!$R$10&gt;=Weighting!B6,'Data Transformation'!$R$10&lt;Weighting!B7),B6+0.000001,B6)</f>
        <v>#DIV/0!</v>
      </c>
      <c r="D6" t="e">
        <f>IF(FREQUENCY('Data Transformation'!$U$12,$C6),0,1)</f>
        <v>#NUM!</v>
      </c>
      <c r="E6" t="e">
        <f>IF(FREQUENCY('Data Transformation'!$R$5,$C6),1,0)</f>
        <v>#NUM!</v>
      </c>
      <c r="F6" t="e">
        <f>E6-E5</f>
        <v>#NUM!</v>
      </c>
      <c r="G6">
        <f>IF(FREQUENCY('Data Transformation'!$R$6,$C6),1,0)</f>
        <v>1</v>
      </c>
      <c r="H6">
        <f>G6-G5</f>
        <v>1</v>
      </c>
      <c r="I6" t="e">
        <f>IF(E6=1,I5+1,F6)</f>
        <v>#NUM!</v>
      </c>
      <c r="J6" t="e">
        <f>IF(I6=0,J7+1,I6)</f>
        <v>#NUM!</v>
      </c>
      <c r="K6">
        <f t="shared" ref="K6:K25" si="0">IF(G6=1,1,K7+1)</f>
        <v>1</v>
      </c>
      <c r="L6" t="e">
        <f t="shared" ref="L6:L25" si="1">IF(MIN(J6,K6)&gt;3,3,MIN(J6,K6))</f>
        <v>#NUM!</v>
      </c>
      <c r="M6">
        <f>IF(FREQUENCY('Data Transformation'!$R$10,$C6),1,0)</f>
        <v>1</v>
      </c>
      <c r="N6">
        <f>M6-M5</f>
        <v>1</v>
      </c>
      <c r="O6">
        <f>O5+1*N5</f>
        <v>0</v>
      </c>
      <c r="P6" t="e">
        <f>IF(O6=0,L6,0)</f>
        <v>#NUM!</v>
      </c>
      <c r="R6" s="2" t="s">
        <v>40</v>
      </c>
      <c r="S6" t="e">
        <f>IF(B1="yes",SUM(P6:P25),SUM(P32:P51))</f>
        <v>#NUM!</v>
      </c>
      <c r="U6" s="35"/>
      <c r="W6" t="e">
        <f>IF(U6="",IF($B$1="yes",P6,P32),U6)</f>
        <v>#NUM!</v>
      </c>
    </row>
    <row r="7" spans="1:23" x14ac:dyDescent="0.55000000000000004">
      <c r="B7" t="e">
        <f>B6+'Data Transformation'!$R$25</f>
        <v>#DIV/0!</v>
      </c>
      <c r="C7" t="e">
        <f>IF(AND('Data Transformation'!$R$10&gt;=Weighting!B7,'Data Transformation'!$R$10&lt;Weighting!B8),B7+0.000001,B7)</f>
        <v>#DIV/0!</v>
      </c>
      <c r="D7" t="e">
        <f>IF(FREQUENCY('Data Transformation'!$U$12,$C7),0,1)</f>
        <v>#NUM!</v>
      </c>
      <c r="E7" t="e">
        <f>IF(FREQUENCY('Data Transformation'!$R$5,$C7),1,0)</f>
        <v>#NUM!</v>
      </c>
      <c r="F7" t="e">
        <f t="shared" ref="F7:F25" si="2">E7-E6</f>
        <v>#NUM!</v>
      </c>
      <c r="G7">
        <f>IF(FREQUENCY('Data Transformation'!$R$6,$C7),1,0)</f>
        <v>1</v>
      </c>
      <c r="H7">
        <f t="shared" ref="H7:H25" si="3">G7-G6</f>
        <v>0</v>
      </c>
      <c r="I7" t="e">
        <f t="shared" ref="I7:I15" si="4">IF(E7=1,I6+1,F7)</f>
        <v>#NUM!</v>
      </c>
      <c r="J7" t="e">
        <f t="shared" ref="J7:J14" si="5">IF(I7=0,J8+1,I7)</f>
        <v>#NUM!</v>
      </c>
      <c r="K7">
        <f t="shared" si="0"/>
        <v>1</v>
      </c>
      <c r="L7" t="e">
        <f t="shared" si="1"/>
        <v>#NUM!</v>
      </c>
      <c r="M7">
        <f>IF(FREQUENCY('Data Transformation'!$R$10,$C7),1,0)</f>
        <v>1</v>
      </c>
      <c r="N7">
        <f t="shared" ref="N7:N25" si="6">M7-M6</f>
        <v>0</v>
      </c>
      <c r="O7">
        <f t="shared" ref="O7:O25" si="7">O6+1*N6</f>
        <v>1</v>
      </c>
      <c r="P7">
        <f t="shared" ref="P7:P25" si="8">IF(O7=0,L7,0)</f>
        <v>0</v>
      </c>
      <c r="U7" s="36"/>
      <c r="W7">
        <f t="shared" ref="W7:W25" si="9">IF(U7="",IF($B$1="yes",P7,P33),U7)</f>
        <v>0</v>
      </c>
    </row>
    <row r="8" spans="1:23" x14ac:dyDescent="0.55000000000000004">
      <c r="B8" t="e">
        <f>B7+'Data Transformation'!$R$25</f>
        <v>#DIV/0!</v>
      </c>
      <c r="C8" t="e">
        <f>IF(AND('Data Transformation'!$R$10&gt;=Weighting!B8,'Data Transformation'!$R$10&lt;Weighting!B9),B8+0.000001,B8)</f>
        <v>#DIV/0!</v>
      </c>
      <c r="D8" t="e">
        <f>IF(FREQUENCY('Data Transformation'!$U$12,$C8),0,1)</f>
        <v>#NUM!</v>
      </c>
      <c r="E8" t="e">
        <f>IF(FREQUENCY('Data Transformation'!$R$5,$C8),1,0)</f>
        <v>#NUM!</v>
      </c>
      <c r="F8" t="e">
        <f t="shared" si="2"/>
        <v>#NUM!</v>
      </c>
      <c r="G8">
        <f>IF(FREQUENCY('Data Transformation'!$R$6,$C8),1,0)</f>
        <v>1</v>
      </c>
      <c r="H8">
        <f t="shared" si="3"/>
        <v>0</v>
      </c>
      <c r="I8" t="e">
        <f t="shared" si="4"/>
        <v>#NUM!</v>
      </c>
      <c r="J8" t="e">
        <f t="shared" si="5"/>
        <v>#NUM!</v>
      </c>
      <c r="K8">
        <f t="shared" si="0"/>
        <v>1</v>
      </c>
      <c r="L8" t="e">
        <f t="shared" si="1"/>
        <v>#NUM!</v>
      </c>
      <c r="M8">
        <f>IF(FREQUENCY('Data Transformation'!$R$10,$C8),1,0)</f>
        <v>1</v>
      </c>
      <c r="N8">
        <f t="shared" si="6"/>
        <v>0</v>
      </c>
      <c r="O8">
        <f t="shared" si="7"/>
        <v>1</v>
      </c>
      <c r="P8">
        <f t="shared" si="8"/>
        <v>0</v>
      </c>
      <c r="U8" s="36"/>
      <c r="W8">
        <f t="shared" si="9"/>
        <v>0</v>
      </c>
    </row>
    <row r="9" spans="1:23" x14ac:dyDescent="0.55000000000000004">
      <c r="B9" t="e">
        <f>B8+'Data Transformation'!$R$25</f>
        <v>#DIV/0!</v>
      </c>
      <c r="C9" t="e">
        <f>IF(AND('Data Transformation'!$R$10&gt;=Weighting!B9,'Data Transformation'!$R$10&lt;Weighting!B10),B9+0.000001,B9)</f>
        <v>#DIV/0!</v>
      </c>
      <c r="D9" t="e">
        <f>IF(FREQUENCY('Data Transformation'!$U$12,$C9),0,1)</f>
        <v>#NUM!</v>
      </c>
      <c r="E9" t="e">
        <f>IF(FREQUENCY('Data Transformation'!$R$5,$C9),1,0)</f>
        <v>#NUM!</v>
      </c>
      <c r="F9" t="e">
        <f t="shared" si="2"/>
        <v>#NUM!</v>
      </c>
      <c r="G9">
        <f>IF(FREQUENCY('Data Transformation'!$R$6,$C9),1,0)</f>
        <v>1</v>
      </c>
      <c r="H9">
        <f t="shared" si="3"/>
        <v>0</v>
      </c>
      <c r="I9" t="e">
        <f t="shared" si="4"/>
        <v>#NUM!</v>
      </c>
      <c r="J9" t="e">
        <f t="shared" si="5"/>
        <v>#NUM!</v>
      </c>
      <c r="K9">
        <f t="shared" si="0"/>
        <v>1</v>
      </c>
      <c r="L9" t="e">
        <f t="shared" si="1"/>
        <v>#NUM!</v>
      </c>
      <c r="M9">
        <f>IF(FREQUENCY('Data Transformation'!$R$10,$C9),1,0)</f>
        <v>1</v>
      </c>
      <c r="N9">
        <f t="shared" si="6"/>
        <v>0</v>
      </c>
      <c r="O9">
        <f t="shared" si="7"/>
        <v>1</v>
      </c>
      <c r="P9">
        <f t="shared" si="8"/>
        <v>0</v>
      </c>
      <c r="U9" s="36"/>
      <c r="W9">
        <f t="shared" si="9"/>
        <v>0</v>
      </c>
    </row>
    <row r="10" spans="1:23" x14ac:dyDescent="0.55000000000000004">
      <c r="B10" t="e">
        <f>B9+'Data Transformation'!$R$25</f>
        <v>#DIV/0!</v>
      </c>
      <c r="C10" t="e">
        <f>IF(AND('Data Transformation'!$R$10&gt;=Weighting!B10,'Data Transformation'!$R$10&lt;Weighting!B11),B10+0.000001,B10)</f>
        <v>#DIV/0!</v>
      </c>
      <c r="D10" t="e">
        <f>IF(FREQUENCY('Data Transformation'!$U$12,$C10),0,1)</f>
        <v>#NUM!</v>
      </c>
      <c r="E10" t="e">
        <f>IF(FREQUENCY('Data Transformation'!$R$5,$C10),1,0)</f>
        <v>#NUM!</v>
      </c>
      <c r="F10" t="e">
        <f t="shared" si="2"/>
        <v>#NUM!</v>
      </c>
      <c r="G10">
        <f>IF(FREQUENCY('Data Transformation'!$R$6,$C10),1,0)</f>
        <v>1</v>
      </c>
      <c r="H10">
        <f t="shared" si="3"/>
        <v>0</v>
      </c>
      <c r="I10" t="e">
        <f t="shared" si="4"/>
        <v>#NUM!</v>
      </c>
      <c r="J10" t="e">
        <f t="shared" si="5"/>
        <v>#NUM!</v>
      </c>
      <c r="K10">
        <f t="shared" si="0"/>
        <v>1</v>
      </c>
      <c r="L10" t="e">
        <f t="shared" si="1"/>
        <v>#NUM!</v>
      </c>
      <c r="M10">
        <f>IF(FREQUENCY('Data Transformation'!$R$10,$C10),1,0)</f>
        <v>1</v>
      </c>
      <c r="N10">
        <f t="shared" si="6"/>
        <v>0</v>
      </c>
      <c r="O10">
        <f t="shared" si="7"/>
        <v>1</v>
      </c>
      <c r="P10">
        <f t="shared" si="8"/>
        <v>0</v>
      </c>
      <c r="U10" s="36"/>
      <c r="W10">
        <f t="shared" si="9"/>
        <v>0</v>
      </c>
    </row>
    <row r="11" spans="1:23" ht="23.35" x14ac:dyDescent="0.8">
      <c r="B11" t="e">
        <f>B10+'Data Transformation'!$R$25</f>
        <v>#DIV/0!</v>
      </c>
      <c r="C11" t="e">
        <f>IF(AND('Data Transformation'!$R$10&gt;=Weighting!B11,'Data Transformation'!$R$10&lt;Weighting!B12),B11+0.000001,B11)</f>
        <v>#DIV/0!</v>
      </c>
      <c r="D11" t="e">
        <f>IF(FREQUENCY('Data Transformation'!$U$12,$C11),0,1)</f>
        <v>#NUM!</v>
      </c>
      <c r="E11" t="e">
        <f>IF(FREQUENCY('Data Transformation'!$R$5,$C11),1,0)</f>
        <v>#NUM!</v>
      </c>
      <c r="F11" t="e">
        <f t="shared" si="2"/>
        <v>#NUM!</v>
      </c>
      <c r="G11">
        <f>IF(FREQUENCY('Data Transformation'!$R$6,$C11),1,0)</f>
        <v>1</v>
      </c>
      <c r="H11">
        <f t="shared" si="3"/>
        <v>0</v>
      </c>
      <c r="I11" t="e">
        <f t="shared" si="4"/>
        <v>#NUM!</v>
      </c>
      <c r="J11" t="e">
        <f t="shared" si="5"/>
        <v>#NUM!</v>
      </c>
      <c r="K11">
        <f t="shared" si="0"/>
        <v>1</v>
      </c>
      <c r="L11" t="e">
        <f t="shared" si="1"/>
        <v>#NUM!</v>
      </c>
      <c r="M11">
        <f>IF(FREQUENCY('Data Transformation'!$R$10,$C11),1,0)</f>
        <v>1</v>
      </c>
      <c r="N11">
        <f t="shared" si="6"/>
        <v>0</v>
      </c>
      <c r="O11">
        <f t="shared" si="7"/>
        <v>1</v>
      </c>
      <c r="P11">
        <f t="shared" si="8"/>
        <v>0</v>
      </c>
      <c r="R11" s="29"/>
      <c r="U11" s="36"/>
      <c r="W11">
        <f t="shared" si="9"/>
        <v>0</v>
      </c>
    </row>
    <row r="12" spans="1:23" x14ac:dyDescent="0.55000000000000004">
      <c r="B12" t="e">
        <f>B11+'Data Transformation'!$R$25</f>
        <v>#DIV/0!</v>
      </c>
      <c r="C12" t="e">
        <f>IF(AND('Data Transformation'!$R$10&gt;=Weighting!B12,'Data Transformation'!$R$10&lt;Weighting!B13),B12+0.000001,B12)</f>
        <v>#DIV/0!</v>
      </c>
      <c r="D12" t="e">
        <f>IF(FREQUENCY('Data Transformation'!$U$12,$C12),0,1)</f>
        <v>#NUM!</v>
      </c>
      <c r="E12" t="e">
        <f>IF(FREQUENCY('Data Transformation'!$R$5,$C12),1,0)</f>
        <v>#NUM!</v>
      </c>
      <c r="F12" t="e">
        <f t="shared" si="2"/>
        <v>#NUM!</v>
      </c>
      <c r="G12">
        <f>IF(FREQUENCY('Data Transformation'!$R$6,$C12),1,0)</f>
        <v>1</v>
      </c>
      <c r="H12">
        <f t="shared" si="3"/>
        <v>0</v>
      </c>
      <c r="I12" t="e">
        <f t="shared" si="4"/>
        <v>#NUM!</v>
      </c>
      <c r="J12" t="e">
        <f t="shared" si="5"/>
        <v>#NUM!</v>
      </c>
      <c r="K12">
        <f t="shared" si="0"/>
        <v>1</v>
      </c>
      <c r="L12" t="e">
        <f t="shared" si="1"/>
        <v>#NUM!</v>
      </c>
      <c r="M12">
        <f>IF(FREQUENCY('Data Transformation'!$R$10,$C12),1,0)</f>
        <v>1</v>
      </c>
      <c r="N12">
        <f t="shared" si="6"/>
        <v>0</v>
      </c>
      <c r="O12">
        <f t="shared" si="7"/>
        <v>1</v>
      </c>
      <c r="P12">
        <f t="shared" si="8"/>
        <v>0</v>
      </c>
      <c r="U12" s="36"/>
      <c r="W12">
        <f t="shared" si="9"/>
        <v>0</v>
      </c>
    </row>
    <row r="13" spans="1:23" x14ac:dyDescent="0.55000000000000004">
      <c r="B13" t="e">
        <f>B12+'Data Transformation'!$R$25</f>
        <v>#DIV/0!</v>
      </c>
      <c r="C13" t="e">
        <f>IF(AND('Data Transformation'!$R$10&gt;=Weighting!B13,'Data Transformation'!$R$10&lt;Weighting!B14),B13+0.000001,B13)</f>
        <v>#DIV/0!</v>
      </c>
      <c r="D13" t="e">
        <f>IF(FREQUENCY('Data Transformation'!$U$12,$C13),0,1)</f>
        <v>#NUM!</v>
      </c>
      <c r="E13" t="e">
        <f>IF(FREQUENCY('Data Transformation'!$R$5,$C13),1,0)</f>
        <v>#NUM!</v>
      </c>
      <c r="F13" t="e">
        <f t="shared" si="2"/>
        <v>#NUM!</v>
      </c>
      <c r="G13">
        <f>IF(FREQUENCY('Data Transformation'!$R$6,$C13),1,0)</f>
        <v>1</v>
      </c>
      <c r="H13">
        <f t="shared" si="3"/>
        <v>0</v>
      </c>
      <c r="I13" t="e">
        <f t="shared" si="4"/>
        <v>#NUM!</v>
      </c>
      <c r="J13" t="e">
        <f t="shared" si="5"/>
        <v>#NUM!</v>
      </c>
      <c r="K13">
        <f t="shared" si="0"/>
        <v>1</v>
      </c>
      <c r="L13" t="e">
        <f t="shared" si="1"/>
        <v>#NUM!</v>
      </c>
      <c r="M13">
        <f>IF(FREQUENCY('Data Transformation'!$R$10,$C13),1,0)</f>
        <v>1</v>
      </c>
      <c r="N13">
        <f t="shared" si="6"/>
        <v>0</v>
      </c>
      <c r="O13">
        <f t="shared" si="7"/>
        <v>1</v>
      </c>
      <c r="P13">
        <f t="shared" si="8"/>
        <v>0</v>
      </c>
      <c r="U13" s="36"/>
      <c r="W13">
        <f t="shared" si="9"/>
        <v>0</v>
      </c>
    </row>
    <row r="14" spans="1:23" x14ac:dyDescent="0.55000000000000004">
      <c r="B14" t="e">
        <f>B13+'Data Transformation'!$R$25</f>
        <v>#DIV/0!</v>
      </c>
      <c r="C14" t="e">
        <f>IF(AND('Data Transformation'!$R$10&gt;=Weighting!B14,'Data Transformation'!$R$10&lt;Weighting!B15),B14+0.000001,B14)</f>
        <v>#DIV/0!</v>
      </c>
      <c r="D14" t="e">
        <f>IF(FREQUENCY('Data Transformation'!$U$12,$C14),0,1)</f>
        <v>#NUM!</v>
      </c>
      <c r="E14" t="e">
        <f>IF(FREQUENCY('Data Transformation'!$R$5,$C14),1,0)</f>
        <v>#NUM!</v>
      </c>
      <c r="F14" t="e">
        <f t="shared" si="2"/>
        <v>#NUM!</v>
      </c>
      <c r="G14">
        <f>IF(FREQUENCY('Data Transformation'!$R$6,$C14),1,0)</f>
        <v>1</v>
      </c>
      <c r="H14">
        <f t="shared" si="3"/>
        <v>0</v>
      </c>
      <c r="I14" t="e">
        <f t="shared" si="4"/>
        <v>#NUM!</v>
      </c>
      <c r="J14" t="e">
        <f t="shared" si="5"/>
        <v>#NUM!</v>
      </c>
      <c r="K14">
        <f t="shared" si="0"/>
        <v>1</v>
      </c>
      <c r="L14" t="e">
        <f t="shared" si="1"/>
        <v>#NUM!</v>
      </c>
      <c r="M14">
        <f>IF(FREQUENCY('Data Transformation'!$R$10,$C14),1,0)</f>
        <v>1</v>
      </c>
      <c r="N14">
        <f t="shared" si="6"/>
        <v>0</v>
      </c>
      <c r="O14">
        <f t="shared" si="7"/>
        <v>1</v>
      </c>
      <c r="P14">
        <f t="shared" si="8"/>
        <v>0</v>
      </c>
      <c r="U14" s="36"/>
      <c r="W14">
        <f t="shared" si="9"/>
        <v>0</v>
      </c>
    </row>
    <row r="15" spans="1:23" x14ac:dyDescent="0.55000000000000004">
      <c r="B15" t="e">
        <f>B14+'Data Transformation'!$R$25</f>
        <v>#DIV/0!</v>
      </c>
      <c r="C15" t="e">
        <f>IF(AND('Data Transformation'!$R$10&gt;=Weighting!B15,'Data Transformation'!$R$10&lt;Weighting!B16),B15+0.000001,B15)</f>
        <v>#DIV/0!</v>
      </c>
      <c r="D15" t="e">
        <f>IF(FREQUENCY('Data Transformation'!$U$12,$C15),0,1)</f>
        <v>#NUM!</v>
      </c>
      <c r="E15" t="e">
        <f>IF(FREQUENCY('Data Transformation'!$R$5,$C15),1,0)</f>
        <v>#NUM!</v>
      </c>
      <c r="F15" t="e">
        <f t="shared" si="2"/>
        <v>#NUM!</v>
      </c>
      <c r="G15">
        <f>IF(FREQUENCY('Data Transformation'!$R$6,$C15),1,0)</f>
        <v>1</v>
      </c>
      <c r="H15">
        <f t="shared" si="3"/>
        <v>0</v>
      </c>
      <c r="I15" t="e">
        <f t="shared" si="4"/>
        <v>#NUM!</v>
      </c>
      <c r="J15" t="e">
        <f t="shared" ref="J15:J20" si="10">IF(I15=0,J22+1,I15)</f>
        <v>#NUM!</v>
      </c>
      <c r="K15">
        <f t="shared" si="0"/>
        <v>1</v>
      </c>
      <c r="L15" t="e">
        <f t="shared" si="1"/>
        <v>#NUM!</v>
      </c>
      <c r="M15">
        <f>IF(FREQUENCY('Data Transformation'!$R$10,$C15),1,0)</f>
        <v>1</v>
      </c>
      <c r="N15">
        <f t="shared" si="6"/>
        <v>0</v>
      </c>
      <c r="O15">
        <f t="shared" si="7"/>
        <v>1</v>
      </c>
      <c r="P15">
        <f t="shared" si="8"/>
        <v>0</v>
      </c>
      <c r="U15" s="36"/>
      <c r="W15">
        <f t="shared" si="9"/>
        <v>0</v>
      </c>
    </row>
    <row r="16" spans="1:23" x14ac:dyDescent="0.55000000000000004">
      <c r="B16" t="e">
        <f>B15+'Data Transformation'!$R$25</f>
        <v>#DIV/0!</v>
      </c>
      <c r="C16" t="e">
        <f>IF(AND('Data Transformation'!$R$10&gt;=Weighting!B16,'Data Transformation'!$R$10&lt;Weighting!B17),B16+0.000001,B16)</f>
        <v>#DIV/0!</v>
      </c>
      <c r="D16" t="e">
        <f>IF(FREQUENCY('Data Transformation'!$U$12,$C16),0,1)</f>
        <v>#NUM!</v>
      </c>
      <c r="E16" t="e">
        <f>IF(FREQUENCY('Data Transformation'!$R$5,$C16),1,0)</f>
        <v>#NUM!</v>
      </c>
      <c r="F16" t="e">
        <f t="shared" si="2"/>
        <v>#NUM!</v>
      </c>
      <c r="G16">
        <f>IF(FREQUENCY('Data Transformation'!$R$6,$C16),1,0)</f>
        <v>1</v>
      </c>
      <c r="H16">
        <f t="shared" si="3"/>
        <v>0</v>
      </c>
      <c r="I16" t="e">
        <f t="shared" ref="I16:I25" si="11">IF(E16=1,I15+1,F16)</f>
        <v>#NUM!</v>
      </c>
      <c r="J16" t="e">
        <f t="shared" si="10"/>
        <v>#NUM!</v>
      </c>
      <c r="K16">
        <f t="shared" si="0"/>
        <v>1</v>
      </c>
      <c r="L16" t="e">
        <f t="shared" si="1"/>
        <v>#NUM!</v>
      </c>
      <c r="M16">
        <f>IF(FREQUENCY('Data Transformation'!$R$10,$C16),1,0)</f>
        <v>1</v>
      </c>
      <c r="N16">
        <f t="shared" si="6"/>
        <v>0</v>
      </c>
      <c r="O16">
        <f t="shared" si="7"/>
        <v>1</v>
      </c>
      <c r="P16">
        <f t="shared" si="8"/>
        <v>0</v>
      </c>
      <c r="U16" s="36"/>
      <c r="W16">
        <f t="shared" si="9"/>
        <v>0</v>
      </c>
    </row>
    <row r="17" spans="1:23" x14ac:dyDescent="0.55000000000000004">
      <c r="B17" t="e">
        <f>B16+'Data Transformation'!$R$25</f>
        <v>#DIV/0!</v>
      </c>
      <c r="C17" t="e">
        <f>IF(AND('Data Transformation'!$R$10&gt;=Weighting!B17,'Data Transformation'!$R$10&lt;Weighting!B18),B17+0.000001,B17)</f>
        <v>#DIV/0!</v>
      </c>
      <c r="D17" t="e">
        <f>IF(FREQUENCY('Data Transformation'!$U$12,$C17),0,1)</f>
        <v>#NUM!</v>
      </c>
      <c r="E17" t="e">
        <f>IF(FREQUENCY('Data Transformation'!$R$5,$C17),1,0)</f>
        <v>#NUM!</v>
      </c>
      <c r="F17" t="e">
        <f t="shared" si="2"/>
        <v>#NUM!</v>
      </c>
      <c r="G17">
        <f>IF(FREQUENCY('Data Transformation'!$R$6,$C17),1,0)</f>
        <v>1</v>
      </c>
      <c r="H17">
        <f t="shared" si="3"/>
        <v>0</v>
      </c>
      <c r="I17" t="e">
        <f t="shared" si="11"/>
        <v>#NUM!</v>
      </c>
      <c r="J17" t="e">
        <f t="shared" si="10"/>
        <v>#NUM!</v>
      </c>
      <c r="K17">
        <f t="shared" si="0"/>
        <v>1</v>
      </c>
      <c r="L17" t="e">
        <f t="shared" si="1"/>
        <v>#NUM!</v>
      </c>
      <c r="M17">
        <f>IF(FREQUENCY('Data Transformation'!$R$10,$C17),1,0)</f>
        <v>1</v>
      </c>
      <c r="N17">
        <f t="shared" si="6"/>
        <v>0</v>
      </c>
      <c r="O17">
        <f t="shared" si="7"/>
        <v>1</v>
      </c>
      <c r="P17">
        <f t="shared" si="8"/>
        <v>0</v>
      </c>
      <c r="U17" s="36"/>
      <c r="W17">
        <f t="shared" si="9"/>
        <v>0</v>
      </c>
    </row>
    <row r="18" spans="1:23" x14ac:dyDescent="0.55000000000000004">
      <c r="B18" t="e">
        <f>B17+'Data Transformation'!$R$25</f>
        <v>#DIV/0!</v>
      </c>
      <c r="C18" t="e">
        <f>IF(AND('Data Transformation'!$R$10&gt;=Weighting!B18,'Data Transformation'!$R$10&lt;Weighting!B19),B18+0.000001,B18)</f>
        <v>#DIV/0!</v>
      </c>
      <c r="D18" t="e">
        <f>IF(FREQUENCY('Data Transformation'!$U$12,$C18),0,1)</f>
        <v>#NUM!</v>
      </c>
      <c r="E18" t="e">
        <f>IF(FREQUENCY('Data Transformation'!$R$5,$C18),1,0)</f>
        <v>#NUM!</v>
      </c>
      <c r="F18" t="e">
        <f t="shared" si="2"/>
        <v>#NUM!</v>
      </c>
      <c r="G18">
        <f>IF(FREQUENCY('Data Transformation'!$R$6,$C18),1,0)</f>
        <v>1</v>
      </c>
      <c r="H18">
        <f t="shared" si="3"/>
        <v>0</v>
      </c>
      <c r="I18" t="e">
        <f t="shared" si="11"/>
        <v>#NUM!</v>
      </c>
      <c r="J18" t="e">
        <f t="shared" si="10"/>
        <v>#NUM!</v>
      </c>
      <c r="K18">
        <f t="shared" si="0"/>
        <v>1</v>
      </c>
      <c r="L18" t="e">
        <f t="shared" si="1"/>
        <v>#NUM!</v>
      </c>
      <c r="M18">
        <f>IF(FREQUENCY('Data Transformation'!$R$10,$C18),1,0)</f>
        <v>1</v>
      </c>
      <c r="N18">
        <f t="shared" si="6"/>
        <v>0</v>
      </c>
      <c r="O18">
        <f t="shared" si="7"/>
        <v>1</v>
      </c>
      <c r="P18">
        <f t="shared" si="8"/>
        <v>0</v>
      </c>
      <c r="U18" s="36"/>
      <c r="W18">
        <f t="shared" si="9"/>
        <v>0</v>
      </c>
    </row>
    <row r="19" spans="1:23" x14ac:dyDescent="0.55000000000000004">
      <c r="B19" t="e">
        <f>B18+'Data Transformation'!$R$25</f>
        <v>#DIV/0!</v>
      </c>
      <c r="C19" t="e">
        <f>IF(AND('Data Transformation'!$R$10&gt;=Weighting!B19,'Data Transformation'!$R$10&lt;Weighting!B20),B19+0.000001,B19)</f>
        <v>#DIV/0!</v>
      </c>
      <c r="D19" t="e">
        <f>IF(FREQUENCY('Data Transformation'!$U$12,$C19),0,1)</f>
        <v>#NUM!</v>
      </c>
      <c r="E19" t="e">
        <f>IF(FREQUENCY('Data Transformation'!$R$5,$C19),1,0)</f>
        <v>#NUM!</v>
      </c>
      <c r="F19" t="e">
        <f t="shared" si="2"/>
        <v>#NUM!</v>
      </c>
      <c r="G19">
        <f>IF(FREQUENCY('Data Transformation'!$R$6,$C19),1,0)</f>
        <v>1</v>
      </c>
      <c r="H19">
        <f t="shared" si="3"/>
        <v>0</v>
      </c>
      <c r="I19" t="e">
        <f t="shared" si="11"/>
        <v>#NUM!</v>
      </c>
      <c r="J19" t="e">
        <f t="shared" si="10"/>
        <v>#NUM!</v>
      </c>
      <c r="K19">
        <f t="shared" si="0"/>
        <v>1</v>
      </c>
      <c r="L19" t="e">
        <f t="shared" si="1"/>
        <v>#NUM!</v>
      </c>
      <c r="M19">
        <f>IF(FREQUENCY('Data Transformation'!$R$10,$C19),1,0)</f>
        <v>1</v>
      </c>
      <c r="N19">
        <f t="shared" si="6"/>
        <v>0</v>
      </c>
      <c r="O19">
        <f t="shared" si="7"/>
        <v>1</v>
      </c>
      <c r="P19">
        <f t="shared" si="8"/>
        <v>0</v>
      </c>
      <c r="U19" s="36"/>
      <c r="W19">
        <f t="shared" si="9"/>
        <v>0</v>
      </c>
    </row>
    <row r="20" spans="1:23" x14ac:dyDescent="0.55000000000000004">
      <c r="B20" t="e">
        <f>B19+'Data Transformation'!$R$25</f>
        <v>#DIV/0!</v>
      </c>
      <c r="C20" t="e">
        <f>IF(AND('Data Transformation'!$R$10&gt;=Weighting!B20,'Data Transformation'!$R$10&lt;Weighting!B21),B20+0.000001,B20)</f>
        <v>#DIV/0!</v>
      </c>
      <c r="D20" t="e">
        <f>IF(FREQUENCY('Data Transformation'!$U$12,$C20),0,1)</f>
        <v>#NUM!</v>
      </c>
      <c r="E20" t="e">
        <f>IF(FREQUENCY('Data Transformation'!$R$5,$C20),1,0)</f>
        <v>#NUM!</v>
      </c>
      <c r="F20" t="e">
        <f t="shared" si="2"/>
        <v>#NUM!</v>
      </c>
      <c r="G20">
        <f>IF(FREQUENCY('Data Transformation'!$R$6,$C20),1,0)</f>
        <v>1</v>
      </c>
      <c r="H20">
        <f t="shared" si="3"/>
        <v>0</v>
      </c>
      <c r="I20" t="e">
        <f t="shared" si="11"/>
        <v>#NUM!</v>
      </c>
      <c r="J20" t="e">
        <f t="shared" si="10"/>
        <v>#NUM!</v>
      </c>
      <c r="K20">
        <f t="shared" si="0"/>
        <v>1</v>
      </c>
      <c r="L20" t="e">
        <f t="shared" si="1"/>
        <v>#NUM!</v>
      </c>
      <c r="M20">
        <f>IF(FREQUENCY('Data Transformation'!$R$10,$C20),1,0)</f>
        <v>1</v>
      </c>
      <c r="N20">
        <f t="shared" si="6"/>
        <v>0</v>
      </c>
      <c r="O20">
        <f t="shared" si="7"/>
        <v>1</v>
      </c>
      <c r="P20">
        <f t="shared" si="8"/>
        <v>0</v>
      </c>
      <c r="U20" s="36"/>
      <c r="W20">
        <f t="shared" si="9"/>
        <v>0</v>
      </c>
    </row>
    <row r="21" spans="1:23" x14ac:dyDescent="0.55000000000000004">
      <c r="B21" t="e">
        <f>B20+'Data Transformation'!$R$25</f>
        <v>#DIV/0!</v>
      </c>
      <c r="C21" t="e">
        <f>IF(AND('Data Transformation'!$R$10&gt;=Weighting!B21,'Data Transformation'!$R$10&lt;Weighting!B22),B21+0.000001,B21)</f>
        <v>#DIV/0!</v>
      </c>
      <c r="D21" t="e">
        <f>IF(FREQUENCY('Data Transformation'!$U$12,$C21),0,1)</f>
        <v>#NUM!</v>
      </c>
      <c r="E21" t="e">
        <f>IF(FREQUENCY('Data Transformation'!$R$5,$C21),1,0)</f>
        <v>#NUM!</v>
      </c>
      <c r="F21" t="e">
        <f t="shared" si="2"/>
        <v>#NUM!</v>
      </c>
      <c r="G21">
        <f>IF(FREQUENCY('Data Transformation'!$R$6,$C21),1,0)</f>
        <v>1</v>
      </c>
      <c r="H21">
        <f t="shared" si="3"/>
        <v>0</v>
      </c>
      <c r="I21" t="e">
        <f t="shared" si="11"/>
        <v>#NUM!</v>
      </c>
      <c r="J21" t="e">
        <f>IF(I21=0,J28+1,I21)</f>
        <v>#NUM!</v>
      </c>
      <c r="K21">
        <f t="shared" si="0"/>
        <v>1</v>
      </c>
      <c r="L21" t="e">
        <f t="shared" si="1"/>
        <v>#NUM!</v>
      </c>
      <c r="M21">
        <f>IF(FREQUENCY('Data Transformation'!$R$10,$C21),1,0)</f>
        <v>1</v>
      </c>
      <c r="N21">
        <f t="shared" si="6"/>
        <v>0</v>
      </c>
      <c r="O21">
        <f t="shared" si="7"/>
        <v>1</v>
      </c>
      <c r="P21">
        <f t="shared" si="8"/>
        <v>0</v>
      </c>
      <c r="U21" s="36"/>
      <c r="W21">
        <f t="shared" si="9"/>
        <v>0</v>
      </c>
    </row>
    <row r="22" spans="1:23" x14ac:dyDescent="0.55000000000000004">
      <c r="B22" t="e">
        <f>B21+'Data Transformation'!$R$25</f>
        <v>#DIV/0!</v>
      </c>
      <c r="C22" t="e">
        <f>IF(AND('Data Transformation'!$R$10&gt;=Weighting!B22,'Data Transformation'!$R$10&lt;Weighting!B23),B22+0.000001,B22)</f>
        <v>#DIV/0!</v>
      </c>
      <c r="D22" t="e">
        <f>IF(FREQUENCY('Data Transformation'!$U$12,$C22),0,1)</f>
        <v>#NUM!</v>
      </c>
      <c r="E22" t="e">
        <f>IF(FREQUENCY('Data Transformation'!$R$5,$C22),1,0)</f>
        <v>#NUM!</v>
      </c>
      <c r="F22" t="e">
        <f t="shared" si="2"/>
        <v>#NUM!</v>
      </c>
      <c r="G22">
        <f>IF(FREQUENCY('Data Transformation'!$R$6,$C22),1,0)</f>
        <v>1</v>
      </c>
      <c r="H22">
        <f t="shared" si="3"/>
        <v>0</v>
      </c>
      <c r="I22" t="e">
        <f t="shared" si="11"/>
        <v>#NUM!</v>
      </c>
      <c r="J22" t="e">
        <f>IF(I22=0,J29+1,I22)</f>
        <v>#NUM!</v>
      </c>
      <c r="K22">
        <f t="shared" si="0"/>
        <v>1</v>
      </c>
      <c r="L22" t="e">
        <f t="shared" si="1"/>
        <v>#NUM!</v>
      </c>
      <c r="M22">
        <f>IF(FREQUENCY('Data Transformation'!$R$10,$C22),1,0)</f>
        <v>1</v>
      </c>
      <c r="N22">
        <f t="shared" si="6"/>
        <v>0</v>
      </c>
      <c r="O22">
        <f t="shared" si="7"/>
        <v>1</v>
      </c>
      <c r="P22">
        <f t="shared" si="8"/>
        <v>0</v>
      </c>
      <c r="U22" s="36"/>
      <c r="W22">
        <f t="shared" si="9"/>
        <v>0</v>
      </c>
    </row>
    <row r="23" spans="1:23" x14ac:dyDescent="0.55000000000000004">
      <c r="B23" t="e">
        <f>B22+'Data Transformation'!$R$25</f>
        <v>#DIV/0!</v>
      </c>
      <c r="C23" t="e">
        <f>IF(AND('Data Transformation'!$R$10&gt;=Weighting!B23,'Data Transformation'!$R$10&lt;Weighting!B24),B23+0.000001,B23)</f>
        <v>#DIV/0!</v>
      </c>
      <c r="D23" t="e">
        <f>IF(FREQUENCY('Data Transformation'!$U$12,$C23),0,1)</f>
        <v>#NUM!</v>
      </c>
      <c r="E23" t="e">
        <f>IF(FREQUENCY('Data Transformation'!$R$5,$C23),1,0)</f>
        <v>#NUM!</v>
      </c>
      <c r="F23" t="e">
        <f t="shared" si="2"/>
        <v>#NUM!</v>
      </c>
      <c r="G23">
        <f>IF(FREQUENCY('Data Transformation'!$R$6,$C23),1,0)</f>
        <v>1</v>
      </c>
      <c r="H23">
        <f t="shared" si="3"/>
        <v>0</v>
      </c>
      <c r="I23" t="e">
        <f t="shared" si="11"/>
        <v>#NUM!</v>
      </c>
      <c r="J23" t="e">
        <f>IF(I23=0,J30+1,I23)</f>
        <v>#NUM!</v>
      </c>
      <c r="K23">
        <f t="shared" si="0"/>
        <v>1</v>
      </c>
      <c r="L23" t="e">
        <f t="shared" si="1"/>
        <v>#NUM!</v>
      </c>
      <c r="M23">
        <f>IF(FREQUENCY('Data Transformation'!$R$10,$C23),1,0)</f>
        <v>1</v>
      </c>
      <c r="N23">
        <f t="shared" si="6"/>
        <v>0</v>
      </c>
      <c r="O23">
        <f t="shared" si="7"/>
        <v>1</v>
      </c>
      <c r="P23">
        <f t="shared" si="8"/>
        <v>0</v>
      </c>
      <c r="U23" s="36"/>
      <c r="W23">
        <f t="shared" si="9"/>
        <v>0</v>
      </c>
    </row>
    <row r="24" spans="1:23" x14ac:dyDescent="0.55000000000000004">
      <c r="B24" t="e">
        <f>B23+'Data Transformation'!$R$25</f>
        <v>#DIV/0!</v>
      </c>
      <c r="C24" t="e">
        <f>IF(AND('Data Transformation'!$R$10&gt;=Weighting!B24,'Data Transformation'!$R$10&lt;Weighting!B25),B24+0.000001,B24)</f>
        <v>#DIV/0!</v>
      </c>
      <c r="D24" t="e">
        <f>IF(FREQUENCY('Data Transformation'!$U$12,$C24),0,1)</f>
        <v>#NUM!</v>
      </c>
      <c r="E24" t="e">
        <f>IF(FREQUENCY('Data Transformation'!$R$5,$C24),1,0)</f>
        <v>#NUM!</v>
      </c>
      <c r="F24" t="e">
        <f t="shared" si="2"/>
        <v>#NUM!</v>
      </c>
      <c r="G24">
        <f>IF(FREQUENCY('Data Transformation'!$R$6,$C24),1,0)</f>
        <v>1</v>
      </c>
      <c r="H24">
        <f t="shared" si="3"/>
        <v>0</v>
      </c>
      <c r="I24" t="e">
        <f t="shared" si="11"/>
        <v>#NUM!</v>
      </c>
      <c r="J24" t="e">
        <f>IF(I24=0,J31+1,I24)</f>
        <v>#NUM!</v>
      </c>
      <c r="K24">
        <f t="shared" si="0"/>
        <v>1</v>
      </c>
      <c r="L24" t="e">
        <f t="shared" si="1"/>
        <v>#NUM!</v>
      </c>
      <c r="M24">
        <f>IF(FREQUENCY('Data Transformation'!$R$10,$C24),1,0)</f>
        <v>1</v>
      </c>
      <c r="N24">
        <f t="shared" si="6"/>
        <v>0</v>
      </c>
      <c r="O24">
        <f t="shared" si="7"/>
        <v>1</v>
      </c>
      <c r="P24">
        <f t="shared" si="8"/>
        <v>0</v>
      </c>
      <c r="U24" s="36"/>
      <c r="W24">
        <f t="shared" si="9"/>
        <v>0</v>
      </c>
    </row>
    <row r="25" spans="1:23" ht="16" thickBot="1" x14ac:dyDescent="0.6">
      <c r="B25" t="e">
        <f>B24+'Data Transformation'!$R$25</f>
        <v>#DIV/0!</v>
      </c>
      <c r="C25" t="e">
        <f>IF(AND('Data Transformation'!$R$10&gt;=Weighting!B25,'Data Transformation'!$R$10&lt;Weighting!B26),B25+0.000001,B25)</f>
        <v>#DIV/0!</v>
      </c>
      <c r="D25" t="e">
        <f>IF(FREQUENCY('Data Transformation'!$U$12,$C25),0,1)</f>
        <v>#NUM!</v>
      </c>
      <c r="E25" t="e">
        <f>IF(FREQUENCY('Data Transformation'!$R$5,$C25),1,0)</f>
        <v>#NUM!</v>
      </c>
      <c r="F25" t="e">
        <f t="shared" si="2"/>
        <v>#NUM!</v>
      </c>
      <c r="G25">
        <f>IF(FREQUENCY('Data Transformation'!$R$6,$C25),1,0)</f>
        <v>1</v>
      </c>
      <c r="H25">
        <f t="shared" si="3"/>
        <v>0</v>
      </c>
      <c r="I25" t="e">
        <f t="shared" si="11"/>
        <v>#NUM!</v>
      </c>
      <c r="J25" t="e">
        <f>IF(I25=0,#REF!+1,I25)</f>
        <v>#NUM!</v>
      </c>
      <c r="K25">
        <f t="shared" si="0"/>
        <v>1</v>
      </c>
      <c r="L25" t="e">
        <f t="shared" si="1"/>
        <v>#NUM!</v>
      </c>
      <c r="M25">
        <f>IF(FREQUENCY('Data Transformation'!$R$10,$C25),1,0)</f>
        <v>1</v>
      </c>
      <c r="N25">
        <f t="shared" si="6"/>
        <v>0</v>
      </c>
      <c r="O25">
        <f t="shared" si="7"/>
        <v>1</v>
      </c>
      <c r="P25">
        <f t="shared" si="8"/>
        <v>0</v>
      </c>
      <c r="U25" s="37"/>
      <c r="W25">
        <f t="shared" si="9"/>
        <v>0</v>
      </c>
    </row>
    <row r="26" spans="1:23" x14ac:dyDescent="0.55000000000000004">
      <c r="B26" t="e">
        <f>B25+'Data Transformation'!$R$25</f>
        <v>#DIV/0!</v>
      </c>
      <c r="C26" t="e">
        <f>IF(AND('Data Transformation'!$R$10&gt;=Weighting!B26,'Data Transformation'!$R$10&lt;Weighting!B27),B26+0.000001,B26)</f>
        <v>#DIV/0!</v>
      </c>
    </row>
    <row r="28" spans="1:23" ht="20.7" x14ac:dyDescent="0.7">
      <c r="A28" s="33" t="s">
        <v>75</v>
      </c>
    </row>
    <row r="29" spans="1:23" x14ac:dyDescent="0.55000000000000004">
      <c r="D29" s="55" t="s">
        <v>107</v>
      </c>
      <c r="E29" s="85" t="s">
        <v>38</v>
      </c>
      <c r="F29" s="85"/>
      <c r="G29" s="85" t="s">
        <v>39</v>
      </c>
      <c r="H29" s="85"/>
      <c r="I29" s="85" t="s">
        <v>37</v>
      </c>
      <c r="J29" s="85"/>
      <c r="K29" s="85"/>
      <c r="L29" s="85"/>
      <c r="M29" s="85" t="s">
        <v>43</v>
      </c>
      <c r="N29" s="85"/>
      <c r="O29" s="85"/>
      <c r="P29" s="2" t="s">
        <v>44</v>
      </c>
    </row>
    <row r="30" spans="1:23" x14ac:dyDescent="0.55000000000000004">
      <c r="A30" s="2" t="s">
        <v>17</v>
      </c>
      <c r="B30" s="16" t="e">
        <f>'Data Transformation'!$R$24</f>
        <v>#DIV/0!</v>
      </c>
      <c r="C30" s="16"/>
      <c r="D30" s="14" t="s">
        <v>31</v>
      </c>
      <c r="E30" t="s">
        <v>31</v>
      </c>
      <c r="F30" t="s">
        <v>32</v>
      </c>
      <c r="G30" t="s">
        <v>31</v>
      </c>
      <c r="H30" t="s">
        <v>32</v>
      </c>
      <c r="I30" s="14" t="s">
        <v>34</v>
      </c>
      <c r="J30" s="14" t="s">
        <v>76</v>
      </c>
      <c r="K30" s="14" t="s">
        <v>77</v>
      </c>
      <c r="L30" s="14" t="s">
        <v>42</v>
      </c>
      <c r="M30" t="s">
        <v>31</v>
      </c>
      <c r="N30" t="s">
        <v>32</v>
      </c>
      <c r="O30" t="s">
        <v>33</v>
      </c>
    </row>
    <row r="31" spans="1:23" x14ac:dyDescent="0.55000000000000004">
      <c r="A31" t="s">
        <v>30</v>
      </c>
      <c r="B31" t="e">
        <f>C5</f>
        <v>#DIV/0!</v>
      </c>
    </row>
    <row r="32" spans="1:23" x14ac:dyDescent="0.55000000000000004">
      <c r="B32" t="e">
        <f t="shared" ref="B32:B51" si="12">C6</f>
        <v>#DIV/0!</v>
      </c>
      <c r="D32" t="e">
        <f>IF(FREQUENCY('Data Transformation'!$U$11,$B32),1,0)</f>
        <v>#NUM!</v>
      </c>
      <c r="E32" t="e">
        <f>IF(FREQUENCY('Data Transformation'!$R$5,$B32),1,0)</f>
        <v>#NUM!</v>
      </c>
      <c r="F32" t="e">
        <f>E32-E31</f>
        <v>#NUM!</v>
      </c>
      <c r="G32">
        <f>IF(FREQUENCY('Data Transformation'!$R$6,$B32),1,0)</f>
        <v>1</v>
      </c>
      <c r="H32">
        <f>G32-G31</f>
        <v>1</v>
      </c>
      <c r="I32">
        <f>IF(G32=1,I31+1,H32)</f>
        <v>1</v>
      </c>
      <c r="J32" t="e">
        <f t="shared" ref="J32:J50" si="13">IF(E32=1,1,J33+1)</f>
        <v>#NUM!</v>
      </c>
      <c r="K32" t="e">
        <f>IF(J31=1,K31+1,J32)</f>
        <v>#NUM!</v>
      </c>
      <c r="L32" t="e">
        <f>IF(MIN(K32,I32)&gt;3,3,MIN(K32,I32))</f>
        <v>#NUM!</v>
      </c>
      <c r="M32">
        <f>IF(FREQUENCY('Data Transformation'!$R$10,$B32),1,0)</f>
        <v>1</v>
      </c>
      <c r="N32">
        <f>M32-M31</f>
        <v>1</v>
      </c>
      <c r="O32">
        <f>O31+1*N31</f>
        <v>0</v>
      </c>
      <c r="P32" t="e">
        <f>IF(O32=0,L32,0)</f>
        <v>#NUM!</v>
      </c>
    </row>
    <row r="33" spans="2:16" x14ac:dyDescent="0.55000000000000004">
      <c r="B33" t="e">
        <f t="shared" si="12"/>
        <v>#DIV/0!</v>
      </c>
      <c r="D33" t="e">
        <f>IF(FREQUENCY('Data Transformation'!$U$11,$B33),1,0)</f>
        <v>#NUM!</v>
      </c>
      <c r="E33" t="e">
        <f>IF(FREQUENCY('Data Transformation'!$R$5,$B33),1,0)</f>
        <v>#NUM!</v>
      </c>
      <c r="F33" t="e">
        <f t="shared" ref="F33:F51" si="14">E33-E32</f>
        <v>#NUM!</v>
      </c>
      <c r="G33">
        <f>IF(FREQUENCY('Data Transformation'!$R$6,$B33),1,0)</f>
        <v>1</v>
      </c>
      <c r="H33">
        <f t="shared" ref="H33:H51" si="15">G33-G32</f>
        <v>0</v>
      </c>
      <c r="I33">
        <f t="shared" ref="I33:I51" si="16">IF(G33=1,I32+1,H33)</f>
        <v>2</v>
      </c>
      <c r="J33" t="e">
        <f t="shared" si="13"/>
        <v>#NUM!</v>
      </c>
      <c r="K33" t="e">
        <f t="shared" ref="K33:K51" si="17">IF(J32=1,K32+1,J33)</f>
        <v>#NUM!</v>
      </c>
      <c r="L33" t="e">
        <f t="shared" ref="L33:L51" si="18">IF(MIN(K33,I33)&gt;3,3,MIN(K33,I33))</f>
        <v>#NUM!</v>
      </c>
      <c r="M33">
        <f>IF(FREQUENCY('Data Transformation'!$R$10,$B33),1,0)</f>
        <v>1</v>
      </c>
      <c r="N33">
        <f t="shared" ref="N33:N51" si="19">M33-M32</f>
        <v>0</v>
      </c>
      <c r="O33">
        <f t="shared" ref="O33:O51" si="20">O32+1*N32</f>
        <v>1</v>
      </c>
      <c r="P33">
        <f t="shared" ref="P33:P51" si="21">IF(O33=0,L33,0)</f>
        <v>0</v>
      </c>
    </row>
    <row r="34" spans="2:16" x14ac:dyDescent="0.55000000000000004">
      <c r="B34" t="e">
        <f t="shared" si="12"/>
        <v>#DIV/0!</v>
      </c>
      <c r="D34" t="e">
        <f>IF(FREQUENCY('Data Transformation'!$U$11,$B34),1,0)</f>
        <v>#NUM!</v>
      </c>
      <c r="E34" t="e">
        <f>IF(FREQUENCY('Data Transformation'!$R$5,$B34),1,0)</f>
        <v>#NUM!</v>
      </c>
      <c r="F34" t="e">
        <f t="shared" si="14"/>
        <v>#NUM!</v>
      </c>
      <c r="G34">
        <f>IF(FREQUENCY('Data Transformation'!$R$6,$B34),1,0)</f>
        <v>1</v>
      </c>
      <c r="H34">
        <f t="shared" si="15"/>
        <v>0</v>
      </c>
      <c r="I34">
        <f t="shared" si="16"/>
        <v>3</v>
      </c>
      <c r="J34" t="e">
        <f t="shared" si="13"/>
        <v>#NUM!</v>
      </c>
      <c r="K34" t="e">
        <f t="shared" si="17"/>
        <v>#NUM!</v>
      </c>
      <c r="L34" t="e">
        <f t="shared" si="18"/>
        <v>#NUM!</v>
      </c>
      <c r="M34">
        <f>IF(FREQUENCY('Data Transformation'!$R$10,$B34),1,0)</f>
        <v>1</v>
      </c>
      <c r="N34">
        <f t="shared" si="19"/>
        <v>0</v>
      </c>
      <c r="O34">
        <f t="shared" si="20"/>
        <v>1</v>
      </c>
      <c r="P34">
        <f t="shared" si="21"/>
        <v>0</v>
      </c>
    </row>
    <row r="35" spans="2:16" x14ac:dyDescent="0.55000000000000004">
      <c r="B35" t="e">
        <f t="shared" si="12"/>
        <v>#DIV/0!</v>
      </c>
      <c r="D35" t="e">
        <f>IF(FREQUENCY('Data Transformation'!$U$11,$B35),1,0)</f>
        <v>#NUM!</v>
      </c>
      <c r="E35" t="e">
        <f>IF(FREQUENCY('Data Transformation'!$R$5,$B35),1,0)</f>
        <v>#NUM!</v>
      </c>
      <c r="F35" t="e">
        <f t="shared" si="14"/>
        <v>#NUM!</v>
      </c>
      <c r="G35">
        <f>IF(FREQUENCY('Data Transformation'!$R$6,$B35),1,0)</f>
        <v>1</v>
      </c>
      <c r="H35">
        <f t="shared" si="15"/>
        <v>0</v>
      </c>
      <c r="I35">
        <f t="shared" si="16"/>
        <v>4</v>
      </c>
      <c r="J35" t="e">
        <f t="shared" si="13"/>
        <v>#NUM!</v>
      </c>
      <c r="K35" t="e">
        <f t="shared" si="17"/>
        <v>#NUM!</v>
      </c>
      <c r="L35" t="e">
        <f t="shared" si="18"/>
        <v>#NUM!</v>
      </c>
      <c r="M35">
        <f>IF(FREQUENCY('Data Transformation'!$R$10,$B35),1,0)</f>
        <v>1</v>
      </c>
      <c r="N35">
        <f t="shared" si="19"/>
        <v>0</v>
      </c>
      <c r="O35">
        <f t="shared" si="20"/>
        <v>1</v>
      </c>
      <c r="P35">
        <f t="shared" si="21"/>
        <v>0</v>
      </c>
    </row>
    <row r="36" spans="2:16" x14ac:dyDescent="0.55000000000000004">
      <c r="B36" t="e">
        <f t="shared" si="12"/>
        <v>#DIV/0!</v>
      </c>
      <c r="D36" t="e">
        <f>IF(FREQUENCY('Data Transformation'!$U$11,$B36),1,0)</f>
        <v>#NUM!</v>
      </c>
      <c r="E36" t="e">
        <f>IF(FREQUENCY('Data Transformation'!$R$5,$B36),1,0)</f>
        <v>#NUM!</v>
      </c>
      <c r="F36" t="e">
        <f t="shared" si="14"/>
        <v>#NUM!</v>
      </c>
      <c r="G36">
        <f>IF(FREQUENCY('Data Transformation'!$R$6,$B36),1,0)</f>
        <v>1</v>
      </c>
      <c r="H36">
        <f t="shared" si="15"/>
        <v>0</v>
      </c>
      <c r="I36">
        <f t="shared" si="16"/>
        <v>5</v>
      </c>
      <c r="J36" t="e">
        <f t="shared" si="13"/>
        <v>#NUM!</v>
      </c>
      <c r="K36" t="e">
        <f t="shared" si="17"/>
        <v>#NUM!</v>
      </c>
      <c r="L36" t="e">
        <f t="shared" si="18"/>
        <v>#NUM!</v>
      </c>
      <c r="M36">
        <f>IF(FREQUENCY('Data Transformation'!$R$10,$B36),1,0)</f>
        <v>1</v>
      </c>
      <c r="N36">
        <f t="shared" si="19"/>
        <v>0</v>
      </c>
      <c r="O36">
        <f t="shared" si="20"/>
        <v>1</v>
      </c>
      <c r="P36">
        <f t="shared" si="21"/>
        <v>0</v>
      </c>
    </row>
    <row r="37" spans="2:16" x14ac:dyDescent="0.55000000000000004">
      <c r="B37" t="e">
        <f t="shared" si="12"/>
        <v>#DIV/0!</v>
      </c>
      <c r="D37" t="e">
        <f>IF(FREQUENCY('Data Transformation'!$U$11,$B37),1,0)</f>
        <v>#NUM!</v>
      </c>
      <c r="E37" t="e">
        <f>IF(FREQUENCY('Data Transformation'!$R$5,$B37),1,0)</f>
        <v>#NUM!</v>
      </c>
      <c r="F37" t="e">
        <f t="shared" si="14"/>
        <v>#NUM!</v>
      </c>
      <c r="G37">
        <f>IF(FREQUENCY('Data Transformation'!$R$6,$B37),1,0)</f>
        <v>1</v>
      </c>
      <c r="H37">
        <f t="shared" si="15"/>
        <v>0</v>
      </c>
      <c r="I37">
        <f t="shared" si="16"/>
        <v>6</v>
      </c>
      <c r="J37" t="e">
        <f t="shared" si="13"/>
        <v>#NUM!</v>
      </c>
      <c r="K37" t="e">
        <f t="shared" si="17"/>
        <v>#NUM!</v>
      </c>
      <c r="L37" t="e">
        <f t="shared" si="18"/>
        <v>#NUM!</v>
      </c>
      <c r="M37">
        <f>IF(FREQUENCY('Data Transformation'!$R$10,$B37),1,0)</f>
        <v>1</v>
      </c>
      <c r="N37">
        <f t="shared" si="19"/>
        <v>0</v>
      </c>
      <c r="O37">
        <f t="shared" si="20"/>
        <v>1</v>
      </c>
      <c r="P37">
        <f t="shared" si="21"/>
        <v>0</v>
      </c>
    </row>
    <row r="38" spans="2:16" x14ac:dyDescent="0.55000000000000004">
      <c r="B38" t="e">
        <f t="shared" si="12"/>
        <v>#DIV/0!</v>
      </c>
      <c r="D38" t="e">
        <f>IF(FREQUENCY('Data Transformation'!$U$11,$B38),1,0)</f>
        <v>#NUM!</v>
      </c>
      <c r="E38" t="e">
        <f>IF(FREQUENCY('Data Transformation'!$R$5,$B38),1,0)</f>
        <v>#NUM!</v>
      </c>
      <c r="F38" t="e">
        <f t="shared" si="14"/>
        <v>#NUM!</v>
      </c>
      <c r="G38">
        <f>IF(FREQUENCY('Data Transformation'!$R$6,$B38),1,0)</f>
        <v>1</v>
      </c>
      <c r="H38">
        <f t="shared" si="15"/>
        <v>0</v>
      </c>
      <c r="I38">
        <f t="shared" si="16"/>
        <v>7</v>
      </c>
      <c r="J38" t="e">
        <f t="shared" si="13"/>
        <v>#NUM!</v>
      </c>
      <c r="K38" t="e">
        <f t="shared" si="17"/>
        <v>#NUM!</v>
      </c>
      <c r="L38" t="e">
        <f t="shared" si="18"/>
        <v>#NUM!</v>
      </c>
      <c r="M38">
        <f>IF(FREQUENCY('Data Transformation'!$R$10,$B38),1,0)</f>
        <v>1</v>
      </c>
      <c r="N38">
        <f t="shared" si="19"/>
        <v>0</v>
      </c>
      <c r="O38">
        <f t="shared" si="20"/>
        <v>1</v>
      </c>
      <c r="P38">
        <f t="shared" si="21"/>
        <v>0</v>
      </c>
    </row>
    <row r="39" spans="2:16" x14ac:dyDescent="0.55000000000000004">
      <c r="B39" t="e">
        <f t="shared" si="12"/>
        <v>#DIV/0!</v>
      </c>
      <c r="D39" t="e">
        <f>IF(FREQUENCY('Data Transformation'!$U$11,$B39),1,0)</f>
        <v>#NUM!</v>
      </c>
      <c r="E39" t="e">
        <f>IF(FREQUENCY('Data Transformation'!$R$5,$B39),1,0)</f>
        <v>#NUM!</v>
      </c>
      <c r="F39" t="e">
        <f t="shared" si="14"/>
        <v>#NUM!</v>
      </c>
      <c r="G39">
        <f>IF(FREQUENCY('Data Transformation'!$R$6,$B39),1,0)</f>
        <v>1</v>
      </c>
      <c r="H39">
        <f t="shared" si="15"/>
        <v>0</v>
      </c>
      <c r="I39">
        <f t="shared" si="16"/>
        <v>8</v>
      </c>
      <c r="J39" t="e">
        <f t="shared" si="13"/>
        <v>#NUM!</v>
      </c>
      <c r="K39" t="e">
        <f t="shared" si="17"/>
        <v>#NUM!</v>
      </c>
      <c r="L39" t="e">
        <f t="shared" si="18"/>
        <v>#NUM!</v>
      </c>
      <c r="M39">
        <f>IF(FREQUENCY('Data Transformation'!$R$10,$B39),1,0)</f>
        <v>1</v>
      </c>
      <c r="N39">
        <f t="shared" si="19"/>
        <v>0</v>
      </c>
      <c r="O39">
        <f t="shared" si="20"/>
        <v>1</v>
      </c>
      <c r="P39">
        <f t="shared" si="21"/>
        <v>0</v>
      </c>
    </row>
    <row r="40" spans="2:16" x14ac:dyDescent="0.55000000000000004">
      <c r="B40" t="e">
        <f t="shared" si="12"/>
        <v>#DIV/0!</v>
      </c>
      <c r="D40" t="e">
        <f>IF(FREQUENCY('Data Transformation'!$U$11,$B40),1,0)</f>
        <v>#NUM!</v>
      </c>
      <c r="E40" t="e">
        <f>IF(FREQUENCY('Data Transformation'!$R$5,$B40),1,0)</f>
        <v>#NUM!</v>
      </c>
      <c r="F40" t="e">
        <f t="shared" si="14"/>
        <v>#NUM!</v>
      </c>
      <c r="G40">
        <f>IF(FREQUENCY('Data Transformation'!$R$6,$B40),1,0)</f>
        <v>1</v>
      </c>
      <c r="H40">
        <f t="shared" si="15"/>
        <v>0</v>
      </c>
      <c r="I40">
        <f t="shared" si="16"/>
        <v>9</v>
      </c>
      <c r="J40" t="e">
        <f t="shared" si="13"/>
        <v>#NUM!</v>
      </c>
      <c r="K40" t="e">
        <f t="shared" si="17"/>
        <v>#NUM!</v>
      </c>
      <c r="L40" t="e">
        <f t="shared" si="18"/>
        <v>#NUM!</v>
      </c>
      <c r="M40">
        <f>IF(FREQUENCY('Data Transformation'!$R$10,$B40),1,0)</f>
        <v>1</v>
      </c>
      <c r="N40">
        <f t="shared" si="19"/>
        <v>0</v>
      </c>
      <c r="O40">
        <f t="shared" si="20"/>
        <v>1</v>
      </c>
      <c r="P40">
        <f t="shared" si="21"/>
        <v>0</v>
      </c>
    </row>
    <row r="41" spans="2:16" x14ac:dyDescent="0.55000000000000004">
      <c r="B41" t="e">
        <f t="shared" si="12"/>
        <v>#DIV/0!</v>
      </c>
      <c r="D41" t="e">
        <f>IF(FREQUENCY('Data Transformation'!$U$11,$B41),1,0)</f>
        <v>#NUM!</v>
      </c>
      <c r="E41" t="e">
        <f>IF(FREQUENCY('Data Transformation'!$R$5,$B41),1,0)</f>
        <v>#NUM!</v>
      </c>
      <c r="F41" t="e">
        <f t="shared" si="14"/>
        <v>#NUM!</v>
      </c>
      <c r="G41">
        <f>IF(FREQUENCY('Data Transformation'!$R$6,$B41),1,0)</f>
        <v>1</v>
      </c>
      <c r="H41">
        <f t="shared" si="15"/>
        <v>0</v>
      </c>
      <c r="I41">
        <f t="shared" si="16"/>
        <v>10</v>
      </c>
      <c r="J41" t="e">
        <f t="shared" si="13"/>
        <v>#NUM!</v>
      </c>
      <c r="K41" t="e">
        <f t="shared" si="17"/>
        <v>#NUM!</v>
      </c>
      <c r="L41" t="e">
        <f t="shared" si="18"/>
        <v>#NUM!</v>
      </c>
      <c r="M41">
        <f>IF(FREQUENCY('Data Transformation'!$R$10,$B41),1,0)</f>
        <v>1</v>
      </c>
      <c r="N41">
        <f t="shared" si="19"/>
        <v>0</v>
      </c>
      <c r="O41">
        <f t="shared" si="20"/>
        <v>1</v>
      </c>
      <c r="P41">
        <f t="shared" si="21"/>
        <v>0</v>
      </c>
    </row>
    <row r="42" spans="2:16" x14ac:dyDescent="0.55000000000000004">
      <c r="B42" t="e">
        <f t="shared" si="12"/>
        <v>#DIV/0!</v>
      </c>
      <c r="D42" t="e">
        <f>IF(FREQUENCY('Data Transformation'!$U$11,$B42),1,0)</f>
        <v>#NUM!</v>
      </c>
      <c r="E42" t="e">
        <f>IF(FREQUENCY('Data Transformation'!$R$5,$B42),1,0)</f>
        <v>#NUM!</v>
      </c>
      <c r="F42" t="e">
        <f t="shared" si="14"/>
        <v>#NUM!</v>
      </c>
      <c r="G42">
        <f>IF(FREQUENCY('Data Transformation'!$R$6,$B42),1,0)</f>
        <v>1</v>
      </c>
      <c r="H42">
        <f t="shared" si="15"/>
        <v>0</v>
      </c>
      <c r="I42">
        <f t="shared" si="16"/>
        <v>11</v>
      </c>
      <c r="J42" t="e">
        <f t="shared" si="13"/>
        <v>#NUM!</v>
      </c>
      <c r="K42" t="e">
        <f t="shared" si="17"/>
        <v>#NUM!</v>
      </c>
      <c r="L42" t="e">
        <f t="shared" si="18"/>
        <v>#NUM!</v>
      </c>
      <c r="M42">
        <f>IF(FREQUENCY('Data Transformation'!$R$10,$B42),1,0)</f>
        <v>1</v>
      </c>
      <c r="N42">
        <f t="shared" si="19"/>
        <v>0</v>
      </c>
      <c r="O42">
        <f t="shared" si="20"/>
        <v>1</v>
      </c>
      <c r="P42">
        <f t="shared" si="21"/>
        <v>0</v>
      </c>
    </row>
    <row r="43" spans="2:16" x14ac:dyDescent="0.55000000000000004">
      <c r="B43" t="e">
        <f t="shared" si="12"/>
        <v>#DIV/0!</v>
      </c>
      <c r="D43" t="e">
        <f>IF(FREQUENCY('Data Transformation'!$U$11,$B43),1,0)</f>
        <v>#NUM!</v>
      </c>
      <c r="E43" t="e">
        <f>IF(FREQUENCY('Data Transformation'!$R$5,$B43),1,0)</f>
        <v>#NUM!</v>
      </c>
      <c r="F43" t="e">
        <f t="shared" si="14"/>
        <v>#NUM!</v>
      </c>
      <c r="G43">
        <f>IF(FREQUENCY('Data Transformation'!$R$6,$B43),1,0)</f>
        <v>1</v>
      </c>
      <c r="H43">
        <f t="shared" si="15"/>
        <v>0</v>
      </c>
      <c r="I43">
        <f t="shared" si="16"/>
        <v>12</v>
      </c>
      <c r="J43" t="e">
        <f t="shared" si="13"/>
        <v>#NUM!</v>
      </c>
      <c r="K43" t="e">
        <f t="shared" si="17"/>
        <v>#NUM!</v>
      </c>
      <c r="L43" t="e">
        <f t="shared" si="18"/>
        <v>#NUM!</v>
      </c>
      <c r="M43">
        <f>IF(FREQUENCY('Data Transformation'!$R$10,$B43),1,0)</f>
        <v>1</v>
      </c>
      <c r="N43">
        <f t="shared" si="19"/>
        <v>0</v>
      </c>
      <c r="O43">
        <f t="shared" si="20"/>
        <v>1</v>
      </c>
      <c r="P43">
        <f t="shared" si="21"/>
        <v>0</v>
      </c>
    </row>
    <row r="44" spans="2:16" x14ac:dyDescent="0.55000000000000004">
      <c r="B44" t="e">
        <f t="shared" si="12"/>
        <v>#DIV/0!</v>
      </c>
      <c r="D44" t="e">
        <f>IF(FREQUENCY('Data Transformation'!$U$11,$B44),1,0)</f>
        <v>#NUM!</v>
      </c>
      <c r="E44" t="e">
        <f>IF(FREQUENCY('Data Transformation'!$R$5,$B44),1,0)</f>
        <v>#NUM!</v>
      </c>
      <c r="F44" t="e">
        <f t="shared" si="14"/>
        <v>#NUM!</v>
      </c>
      <c r="G44">
        <f>IF(FREQUENCY('Data Transformation'!$R$6,$B44),1,0)</f>
        <v>1</v>
      </c>
      <c r="H44">
        <f t="shared" si="15"/>
        <v>0</v>
      </c>
      <c r="I44">
        <f t="shared" si="16"/>
        <v>13</v>
      </c>
      <c r="J44" t="e">
        <f t="shared" si="13"/>
        <v>#NUM!</v>
      </c>
      <c r="K44" t="e">
        <f t="shared" si="17"/>
        <v>#NUM!</v>
      </c>
      <c r="L44" t="e">
        <f t="shared" si="18"/>
        <v>#NUM!</v>
      </c>
      <c r="M44">
        <f>IF(FREQUENCY('Data Transformation'!$R$10,$B44),1,0)</f>
        <v>1</v>
      </c>
      <c r="N44">
        <f t="shared" si="19"/>
        <v>0</v>
      </c>
      <c r="O44">
        <f t="shared" si="20"/>
        <v>1</v>
      </c>
      <c r="P44">
        <f t="shared" si="21"/>
        <v>0</v>
      </c>
    </row>
    <row r="45" spans="2:16" x14ac:dyDescent="0.55000000000000004">
      <c r="B45" t="e">
        <f t="shared" si="12"/>
        <v>#DIV/0!</v>
      </c>
      <c r="D45" t="e">
        <f>IF(FREQUENCY('Data Transformation'!$U$11,$B45),1,0)</f>
        <v>#NUM!</v>
      </c>
      <c r="E45" t="e">
        <f>IF(FREQUENCY('Data Transformation'!$R$5,$B45),1,0)</f>
        <v>#NUM!</v>
      </c>
      <c r="F45" t="e">
        <f t="shared" si="14"/>
        <v>#NUM!</v>
      </c>
      <c r="G45">
        <f>IF(FREQUENCY('Data Transformation'!$R$6,$B45),1,0)</f>
        <v>1</v>
      </c>
      <c r="H45">
        <f t="shared" si="15"/>
        <v>0</v>
      </c>
      <c r="I45">
        <f t="shared" si="16"/>
        <v>14</v>
      </c>
      <c r="J45" t="e">
        <f t="shared" si="13"/>
        <v>#NUM!</v>
      </c>
      <c r="K45" t="e">
        <f t="shared" si="17"/>
        <v>#NUM!</v>
      </c>
      <c r="L45" t="e">
        <f t="shared" si="18"/>
        <v>#NUM!</v>
      </c>
      <c r="M45">
        <f>IF(FREQUENCY('Data Transformation'!$R$10,$B45),1,0)</f>
        <v>1</v>
      </c>
      <c r="N45">
        <f t="shared" si="19"/>
        <v>0</v>
      </c>
      <c r="O45">
        <f t="shared" si="20"/>
        <v>1</v>
      </c>
      <c r="P45">
        <f t="shared" si="21"/>
        <v>0</v>
      </c>
    </row>
    <row r="46" spans="2:16" x14ac:dyDescent="0.55000000000000004">
      <c r="B46" t="e">
        <f t="shared" si="12"/>
        <v>#DIV/0!</v>
      </c>
      <c r="D46" t="e">
        <f>IF(FREQUENCY('Data Transformation'!$U$11,$B46),1,0)</f>
        <v>#NUM!</v>
      </c>
      <c r="E46" t="e">
        <f>IF(FREQUENCY('Data Transformation'!$R$5,$B46),1,0)</f>
        <v>#NUM!</v>
      </c>
      <c r="F46" t="e">
        <f t="shared" si="14"/>
        <v>#NUM!</v>
      </c>
      <c r="G46">
        <f>IF(FREQUENCY('Data Transformation'!$R$6,$B46),1,0)</f>
        <v>1</v>
      </c>
      <c r="H46">
        <f t="shared" si="15"/>
        <v>0</v>
      </c>
      <c r="I46">
        <f t="shared" si="16"/>
        <v>15</v>
      </c>
      <c r="J46" t="e">
        <f t="shared" si="13"/>
        <v>#NUM!</v>
      </c>
      <c r="K46" t="e">
        <f t="shared" si="17"/>
        <v>#NUM!</v>
      </c>
      <c r="L46" t="e">
        <f t="shared" si="18"/>
        <v>#NUM!</v>
      </c>
      <c r="M46">
        <f>IF(FREQUENCY('Data Transformation'!$R$10,$B46),1,0)</f>
        <v>1</v>
      </c>
      <c r="N46">
        <f t="shared" si="19"/>
        <v>0</v>
      </c>
      <c r="O46">
        <f t="shared" si="20"/>
        <v>1</v>
      </c>
      <c r="P46">
        <f t="shared" si="21"/>
        <v>0</v>
      </c>
    </row>
    <row r="47" spans="2:16" x14ac:dyDescent="0.55000000000000004">
      <c r="B47" t="e">
        <f t="shared" si="12"/>
        <v>#DIV/0!</v>
      </c>
      <c r="D47" t="e">
        <f>IF(FREQUENCY('Data Transformation'!$U$11,$B47),1,0)</f>
        <v>#NUM!</v>
      </c>
      <c r="E47" t="e">
        <f>IF(FREQUENCY('Data Transformation'!$R$5,$B47),1,0)</f>
        <v>#NUM!</v>
      </c>
      <c r="F47" t="e">
        <f t="shared" si="14"/>
        <v>#NUM!</v>
      </c>
      <c r="G47">
        <f>IF(FREQUENCY('Data Transformation'!$R$6,$B47),1,0)</f>
        <v>1</v>
      </c>
      <c r="H47">
        <f t="shared" si="15"/>
        <v>0</v>
      </c>
      <c r="I47">
        <f t="shared" si="16"/>
        <v>16</v>
      </c>
      <c r="J47" t="e">
        <f t="shared" si="13"/>
        <v>#NUM!</v>
      </c>
      <c r="K47" t="e">
        <f t="shared" si="17"/>
        <v>#NUM!</v>
      </c>
      <c r="L47" t="e">
        <f t="shared" si="18"/>
        <v>#NUM!</v>
      </c>
      <c r="M47">
        <f>IF(FREQUENCY('Data Transformation'!$R$10,$B47),1,0)</f>
        <v>1</v>
      </c>
      <c r="N47">
        <f t="shared" si="19"/>
        <v>0</v>
      </c>
      <c r="O47">
        <f t="shared" si="20"/>
        <v>1</v>
      </c>
      <c r="P47">
        <f t="shared" si="21"/>
        <v>0</v>
      </c>
    </row>
    <row r="48" spans="2:16" x14ac:dyDescent="0.55000000000000004">
      <c r="B48" t="e">
        <f t="shared" si="12"/>
        <v>#DIV/0!</v>
      </c>
      <c r="D48" t="e">
        <f>IF(FREQUENCY('Data Transformation'!$U$11,$B48),1,0)</f>
        <v>#NUM!</v>
      </c>
      <c r="E48" t="e">
        <f>IF(FREQUENCY('Data Transformation'!$R$5,$B48),1,0)</f>
        <v>#NUM!</v>
      </c>
      <c r="F48" t="e">
        <f t="shared" si="14"/>
        <v>#NUM!</v>
      </c>
      <c r="G48">
        <f>IF(FREQUENCY('Data Transformation'!$R$6,$B48),1,0)</f>
        <v>1</v>
      </c>
      <c r="H48">
        <f t="shared" si="15"/>
        <v>0</v>
      </c>
      <c r="I48">
        <f t="shared" si="16"/>
        <v>17</v>
      </c>
      <c r="J48" t="e">
        <f t="shared" si="13"/>
        <v>#NUM!</v>
      </c>
      <c r="K48" t="e">
        <f t="shared" si="17"/>
        <v>#NUM!</v>
      </c>
      <c r="L48" t="e">
        <f t="shared" si="18"/>
        <v>#NUM!</v>
      </c>
      <c r="M48">
        <f>IF(FREQUENCY('Data Transformation'!$R$10,$B48),1,0)</f>
        <v>1</v>
      </c>
      <c r="N48">
        <f t="shared" si="19"/>
        <v>0</v>
      </c>
      <c r="O48">
        <f t="shared" si="20"/>
        <v>1</v>
      </c>
      <c r="P48">
        <f t="shared" si="21"/>
        <v>0</v>
      </c>
    </row>
    <row r="49" spans="2:16" x14ac:dyDescent="0.55000000000000004">
      <c r="B49" t="e">
        <f t="shared" si="12"/>
        <v>#DIV/0!</v>
      </c>
      <c r="D49" t="e">
        <f>IF(FREQUENCY('Data Transformation'!$U$11,$B49),1,0)</f>
        <v>#NUM!</v>
      </c>
      <c r="E49" t="e">
        <f>IF(FREQUENCY('Data Transformation'!$R$5,$B49),1,0)</f>
        <v>#NUM!</v>
      </c>
      <c r="F49" t="e">
        <f t="shared" si="14"/>
        <v>#NUM!</v>
      </c>
      <c r="G49">
        <f>IF(FREQUENCY('Data Transformation'!$R$6,$B49),1,0)</f>
        <v>1</v>
      </c>
      <c r="H49">
        <f t="shared" si="15"/>
        <v>0</v>
      </c>
      <c r="I49">
        <f t="shared" si="16"/>
        <v>18</v>
      </c>
      <c r="J49" t="e">
        <f t="shared" si="13"/>
        <v>#NUM!</v>
      </c>
      <c r="K49" t="e">
        <f t="shared" si="17"/>
        <v>#NUM!</v>
      </c>
      <c r="L49" t="e">
        <f t="shared" si="18"/>
        <v>#NUM!</v>
      </c>
      <c r="M49">
        <f>IF(FREQUENCY('Data Transformation'!$R$10,$B49),1,0)</f>
        <v>1</v>
      </c>
      <c r="N49">
        <f t="shared" si="19"/>
        <v>0</v>
      </c>
      <c r="O49">
        <f t="shared" si="20"/>
        <v>1</v>
      </c>
      <c r="P49">
        <f t="shared" si="21"/>
        <v>0</v>
      </c>
    </row>
    <row r="50" spans="2:16" x14ac:dyDescent="0.55000000000000004">
      <c r="B50" t="e">
        <f t="shared" si="12"/>
        <v>#DIV/0!</v>
      </c>
      <c r="D50" t="e">
        <f>IF(FREQUENCY('Data Transformation'!$U$11,$B50),1,0)</f>
        <v>#NUM!</v>
      </c>
      <c r="E50" t="e">
        <f>IF(FREQUENCY('Data Transformation'!$R$5,$B50),1,0)</f>
        <v>#NUM!</v>
      </c>
      <c r="F50" t="e">
        <f t="shared" si="14"/>
        <v>#NUM!</v>
      </c>
      <c r="G50">
        <f>IF(FREQUENCY('Data Transformation'!$R$6,$B50),1,0)</f>
        <v>1</v>
      </c>
      <c r="H50">
        <f t="shared" si="15"/>
        <v>0</v>
      </c>
      <c r="I50">
        <f t="shared" si="16"/>
        <v>19</v>
      </c>
      <c r="J50" t="e">
        <f t="shared" si="13"/>
        <v>#NUM!</v>
      </c>
      <c r="K50" t="e">
        <f t="shared" si="17"/>
        <v>#NUM!</v>
      </c>
      <c r="L50" t="e">
        <f t="shared" si="18"/>
        <v>#NUM!</v>
      </c>
      <c r="M50">
        <f>IF(FREQUENCY('Data Transformation'!$R$10,$B50),1,0)</f>
        <v>1</v>
      </c>
      <c r="N50">
        <f t="shared" si="19"/>
        <v>0</v>
      </c>
      <c r="O50">
        <f t="shared" si="20"/>
        <v>1</v>
      </c>
      <c r="P50">
        <f t="shared" si="21"/>
        <v>0</v>
      </c>
    </row>
    <row r="51" spans="2:16" x14ac:dyDescent="0.55000000000000004">
      <c r="B51" t="e">
        <f t="shared" si="12"/>
        <v>#DIV/0!</v>
      </c>
      <c r="D51" t="e">
        <f>IF(FREQUENCY('Data Transformation'!$U$11,$B51),1,0)</f>
        <v>#NUM!</v>
      </c>
      <c r="E51" t="e">
        <f>IF(FREQUENCY('Data Transformation'!$R$5,$B51),1,0)</f>
        <v>#NUM!</v>
      </c>
      <c r="F51" t="e">
        <f t="shared" si="14"/>
        <v>#NUM!</v>
      </c>
      <c r="G51">
        <f>IF(FREQUENCY('Data Transformation'!$R$6,$B51),1,0)</f>
        <v>1</v>
      </c>
      <c r="H51">
        <f t="shared" si="15"/>
        <v>0</v>
      </c>
      <c r="I51">
        <f t="shared" si="16"/>
        <v>20</v>
      </c>
      <c r="J51" t="e">
        <f>IF(E51=1,1,K52+1)</f>
        <v>#NUM!</v>
      </c>
      <c r="K51" t="e">
        <f t="shared" si="17"/>
        <v>#NUM!</v>
      </c>
      <c r="L51" t="e">
        <f t="shared" si="18"/>
        <v>#NUM!</v>
      </c>
      <c r="M51">
        <f>IF(FREQUENCY('Data Transformation'!$R$10,$B51),1,0)</f>
        <v>1</v>
      </c>
      <c r="N51">
        <f t="shared" si="19"/>
        <v>0</v>
      </c>
      <c r="O51">
        <f t="shared" si="20"/>
        <v>1</v>
      </c>
      <c r="P51">
        <f t="shared" si="21"/>
        <v>0</v>
      </c>
    </row>
  </sheetData>
  <customSheetViews>
    <customSheetView guid="{3FABBB88-4ADF-4471-88BA-07085913E628}" topLeftCell="A28">
      <selection activeCell="D38" sqref="D38"/>
      <pageMargins left="0.75" right="0.75" top="1" bottom="1" header="0.5" footer="0.5"/>
    </customSheetView>
  </customSheetViews>
  <mergeCells count="8">
    <mergeCell ref="E3:F3"/>
    <mergeCell ref="G3:H3"/>
    <mergeCell ref="I3:L3"/>
    <mergeCell ref="M3:O3"/>
    <mergeCell ref="E29:F29"/>
    <mergeCell ref="G29:H29"/>
    <mergeCell ref="I29:L29"/>
    <mergeCell ref="M29:O29"/>
  </mergeCells>
  <conditionalFormatting sqref="F6:F25">
    <cfRule type="cellIs" dxfId="362" priority="12" operator="equal">
      <formula>1</formula>
    </cfRule>
    <cfRule type="cellIs" dxfId="361" priority="16" operator="greaterThan">
      <formula>0</formula>
    </cfRule>
  </conditionalFormatting>
  <conditionalFormatting sqref="F32:F51">
    <cfRule type="cellIs" dxfId="360" priority="4" operator="equal">
      <formula>1</formula>
    </cfRule>
    <cfRule type="cellIs" dxfId="359" priority="7" operator="greaterThan">
      <formula>0</formula>
    </cfRule>
  </conditionalFormatting>
  <conditionalFormatting sqref="H6:H25">
    <cfRule type="cellIs" dxfId="358" priority="13" operator="equal">
      <formula>1</formula>
    </cfRule>
    <cfRule type="cellIs" dxfId="357" priority="15" operator="greaterThan">
      <formula>0</formula>
    </cfRule>
  </conditionalFormatting>
  <conditionalFormatting sqref="H32:H51">
    <cfRule type="cellIs" dxfId="356" priority="5" operator="equal">
      <formula>1</formula>
    </cfRule>
    <cfRule type="cellIs" dxfId="355" priority="6" operator="greaterThan">
      <formula>0</formula>
    </cfRule>
  </conditionalFormatting>
  <conditionalFormatting sqref="L6:L25">
    <cfRule type="colorScale" priority="20">
      <colorScale>
        <cfvo type="min"/>
        <cfvo type="percentile" val="50"/>
        <cfvo type="max"/>
        <color rgb="FF63BE7B"/>
        <color rgb="FFFFEB84"/>
        <color rgb="FFF8696B"/>
      </colorScale>
    </cfRule>
  </conditionalFormatting>
  <conditionalFormatting sqref="L32:L51">
    <cfRule type="colorScale" priority="10">
      <colorScale>
        <cfvo type="min"/>
        <cfvo type="percentile" val="50"/>
        <cfvo type="max"/>
        <color rgb="FF63BE7B"/>
        <color rgb="FFFFEB84"/>
        <color rgb="FFF8696B"/>
      </colorScale>
    </cfRule>
  </conditionalFormatting>
  <conditionalFormatting sqref="N6:N25">
    <cfRule type="cellIs" dxfId="354" priority="11" operator="equal">
      <formula>1</formula>
    </cfRule>
  </conditionalFormatting>
  <conditionalFormatting sqref="N32:N51">
    <cfRule type="cellIs" dxfId="353" priority="3" operator="equal">
      <formula>1</formula>
    </cfRule>
  </conditionalFormatting>
  <conditionalFormatting sqref="N6:O25">
    <cfRule type="cellIs" dxfId="352" priority="18" operator="greaterThan">
      <formula>0</formula>
    </cfRule>
  </conditionalFormatting>
  <conditionalFormatting sqref="N32:O51">
    <cfRule type="cellIs" dxfId="351" priority="9" operator="greaterThan">
      <formula>0</formula>
    </cfRule>
  </conditionalFormatting>
  <conditionalFormatting sqref="P6:P25">
    <cfRule type="colorScale" priority="17">
      <colorScale>
        <cfvo type="min"/>
        <cfvo type="percentile" val="50"/>
        <cfvo type="max"/>
        <color rgb="FF63BE7B"/>
        <color rgb="FFFFEB84"/>
        <color rgb="FFF8696B"/>
      </colorScale>
    </cfRule>
  </conditionalFormatting>
  <conditionalFormatting sqref="P32:P51">
    <cfRule type="colorScale" priority="8">
      <colorScale>
        <cfvo type="min"/>
        <cfvo type="percentile" val="50"/>
        <cfvo type="max"/>
        <color rgb="FF63BE7B"/>
        <color rgb="FFFFEB84"/>
        <color rgb="FFF8696B"/>
      </colorScale>
    </cfRule>
  </conditionalFormatting>
  <conditionalFormatting sqref="W5:W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U4" xr:uid="{00000000-0002-0000-03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I3:L3" xr:uid="{00000000-0002-0000-0300-000001000000}"/>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3857-BEBD-4D2A-AA12-62D96BE953BA}">
  <sheetPr codeName="Sheet5"/>
  <dimension ref="A1:AG428"/>
  <sheetViews>
    <sheetView zoomScale="74" zoomScaleNormal="85" workbookViewId="0">
      <selection activeCell="AE7" sqref="AE7"/>
    </sheetView>
  </sheetViews>
  <sheetFormatPr defaultRowHeight="15.7" x14ac:dyDescent="0.55000000000000004"/>
  <cols>
    <col min="12" max="12" width="16.38671875" bestFit="1" customWidth="1"/>
    <col min="20" max="20" width="10.38671875" bestFit="1" customWidth="1"/>
    <col min="23" max="23" width="14" bestFit="1" customWidth="1"/>
    <col min="24" max="24" width="21.5" bestFit="1" customWidth="1"/>
  </cols>
  <sheetData>
    <row r="1" spans="1:31" x14ac:dyDescent="0.55000000000000004">
      <c r="A1" t="s">
        <v>132</v>
      </c>
      <c r="K1" s="59"/>
      <c r="L1" s="60"/>
      <c r="M1" s="58"/>
      <c r="U1" s="58"/>
    </row>
    <row r="2" spans="1:31" x14ac:dyDescent="0.55000000000000004">
      <c r="K2" s="59"/>
      <c r="L2" s="60"/>
      <c r="M2" s="58"/>
      <c r="N2" t="s">
        <v>133</v>
      </c>
      <c r="U2" s="58"/>
    </row>
    <row r="3" spans="1:31" x14ac:dyDescent="0.55000000000000004">
      <c r="B3" cm="2">
        <f t="array" ref="B3:I355">'Input and Summary Results'!L4:S356</f>
        <v>0</v>
      </c>
      <c r="C3">
        <v>0</v>
      </c>
      <c r="D3" t="str">
        <v>Scores</v>
      </c>
      <c r="E3">
        <v>0</v>
      </c>
      <c r="F3">
        <v>0</v>
      </c>
      <c r="G3">
        <v>0</v>
      </c>
      <c r="H3">
        <v>0</v>
      </c>
      <c r="I3">
        <v>0</v>
      </c>
      <c r="K3" s="59"/>
      <c r="L3" s="60"/>
      <c r="M3" s="58"/>
      <c r="N3">
        <v>1</v>
      </c>
      <c r="O3">
        <v>4</v>
      </c>
      <c r="P3">
        <v>2</v>
      </c>
      <c r="Q3">
        <v>4</v>
      </c>
      <c r="R3">
        <v>1</v>
      </c>
      <c r="S3">
        <v>1</v>
      </c>
      <c r="T3">
        <v>3</v>
      </c>
      <c r="U3" s="58"/>
    </row>
    <row r="4" spans="1:31" x14ac:dyDescent="0.55000000000000004">
      <c r="B4" t="str">
        <v>Position</v>
      </c>
      <c r="C4" t="str">
        <v># of variants</v>
      </c>
      <c r="D4" t="str">
        <v>Enhancing</v>
      </c>
      <c r="E4" t="str">
        <v>Neutral</v>
      </c>
      <c r="F4" t="str">
        <v>Unweighted rheostat</v>
      </c>
      <c r="G4" t="str">
        <v>Weighted rheostat</v>
      </c>
      <c r="H4" t="str">
        <v>Toggle</v>
      </c>
      <c r="I4" t="str">
        <v>Binary</v>
      </c>
      <c r="K4" s="59" t="s">
        <v>111</v>
      </c>
      <c r="L4" s="60" t="s">
        <v>112</v>
      </c>
      <c r="M4" s="58"/>
      <c r="N4" t="s">
        <v>50</v>
      </c>
      <c r="O4" t="s">
        <v>134</v>
      </c>
      <c r="P4" t="s">
        <v>135</v>
      </c>
      <c r="Q4" t="s">
        <v>113</v>
      </c>
      <c r="R4" t="s">
        <v>53</v>
      </c>
      <c r="S4" t="s">
        <v>107</v>
      </c>
      <c r="T4" t="s">
        <v>136</v>
      </c>
      <c r="U4" s="58"/>
      <c r="V4" t="s">
        <v>130</v>
      </c>
      <c r="W4" t="s">
        <v>114</v>
      </c>
      <c r="X4" t="s">
        <v>115</v>
      </c>
      <c r="Z4" t="s">
        <v>130</v>
      </c>
      <c r="AA4" t="s">
        <v>131</v>
      </c>
    </row>
    <row r="5" spans="1:31" x14ac:dyDescent="0.55000000000000004">
      <c r="B5" t="str">
        <v>all</v>
      </c>
      <c r="C5" t="b">
        <v>0</v>
      </c>
      <c r="D5">
        <v>0</v>
      </c>
      <c r="E5" t="e">
        <v>#N/A</v>
      </c>
      <c r="F5" t="e">
        <v>#N/A</v>
      </c>
      <c r="G5" t="e">
        <v>#N/A</v>
      </c>
      <c r="H5" t="e">
        <v>#N/A</v>
      </c>
      <c r="I5" t="e">
        <v>#N/A</v>
      </c>
      <c r="K5" s="59" t="str">
        <f>IFERROR(AVERAGEIF('Data Transformation'!$B$425:$B$8425,"&gt;=0",IF('Input and Summary Results'!$J$4="no",'Data Transformation'!$C$425:$C$8425,'Data Transformation'!$E$425:$E$8425)),"")</f>
        <v/>
      </c>
      <c r="L5" s="60" cm="1">
        <f t="array" ref="L5">IFERROR(_xlfn.STDEV.S(IF('Data Transformation'!$B$425:$B$8425&gt;=0,IF('Input and Summary Results'!$J$4="no",'Data Transformation'!$C$425:$C$8425,'Data Transformation'!$E$425:$E$8425),"")),"")</f>
        <v>0</v>
      </c>
      <c r="M5" s="58"/>
      <c r="U5" s="58"/>
      <c r="Z5" t="s">
        <v>50</v>
      </c>
      <c r="AA5">
        <f>COUNTIF(V:V,Z5)</f>
        <v>0</v>
      </c>
      <c r="AC5" t="s">
        <v>137</v>
      </c>
      <c r="AD5" t="s">
        <v>138</v>
      </c>
    </row>
    <row r="6" spans="1:31" x14ac:dyDescent="0.55000000000000004">
      <c r="B6" t="str">
        <v xml:space="preserve"> </v>
      </c>
      <c r="C6" t="str">
        <v xml:space="preserve"> </v>
      </c>
      <c r="D6" t="str">
        <v xml:space="preserve"> </v>
      </c>
      <c r="E6" t="str">
        <v xml:space="preserve"> </v>
      </c>
      <c r="F6" t="str">
        <v xml:space="preserve"> </v>
      </c>
      <c r="G6" t="str">
        <v xml:space="preserve"> </v>
      </c>
      <c r="H6" t="str">
        <v xml:space="preserve"> </v>
      </c>
      <c r="I6" t="str">
        <v xml:space="preserve"> </v>
      </c>
      <c r="K6" s="59" t="str">
        <f>IFERROR(AVERAGEIF('Data Transformation'!$B$425:$B$8425,B6,IF('Input and Summary Results'!$J$4="no",'Data Transformation'!$C$425:$C$8425,'Data Transformation'!$E$425:$E$8425)),"")</f>
        <v/>
      </c>
      <c r="L6" s="60" t="str" cm="1">
        <f t="array" ref="L6">IFERROR(_xlfn.STDEV.S(IF('Data Transformation'!$B$425:$B$8425=B6,IF('Input and Summary Results'!$J$4="no",'Data Transformation'!$C$425:$C$8425,'Data Transformation'!$E$425:$E$8425),"")),"")</f>
        <v/>
      </c>
      <c r="M6" s="58"/>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Transformation'!$R$5),NOT(ISNUMBER(N6)),NOT(ISNUMBER(T6)),NOT(ISNUMBER(P6)),NOT(ISNUMBER(R6)),NOT(ISNUMBER(T6)),NOT(ISNUMBER(S6))),Assignments!B6,""),"")</f>
        <v/>
      </c>
      <c r="R6" t="str">
        <f>IF(H6&gt;='Data Transformation'!$R$30,B6,"")</f>
        <v xml:space="preserve"> </v>
      </c>
      <c r="S6" t="str">
        <f>IF(D6&gt;='Data Transformation'!$R$31,B6,"")</f>
        <v xml:space="preserve"> </v>
      </c>
      <c r="T6" t="str">
        <f>IF(AND(H6&lt;'Data Transformation'!$R$30,E6&lt;'Data Transformation'!$R$29,G6&lt;0.3,D6&lt;'Data Transformation'!$R$31,E6&gt;0.4,H6&gt;0.4),B6,"")</f>
        <v/>
      </c>
      <c r="U6" s="58"/>
      <c r="V6" t="str" cm="2">
        <f t="array" ref="V6">IF(C6=FALSE,"",IF(AND(ISNUMBER(B6),ISBLANK(N6:T6)),"Unclassified",(IF(COUNT(N6:T6)=0,"",INDEX($N$4:$T$4,MATCH(TRUE,N6:T6=B6,0))))))</f>
        <v/>
      </c>
      <c r="W6" t="str">
        <f>IF(COUNT(N6:T6)&gt;1,"True","")</f>
        <v/>
      </c>
      <c r="X6" t="str">
        <f>IF(AND(D6&gt;0.8,G6&gt;0.5,ISNUMBER(B6)),"True","")</f>
        <v/>
      </c>
      <c r="Z6" t="s">
        <v>134</v>
      </c>
      <c r="AA6">
        <f t="shared" ref="AA6:AA11" si="0">COUNTIF(V:V,Z6)</f>
        <v>0</v>
      </c>
      <c r="AC6" t="b">
        <f>IF(AND(H6&gt;0.35,G6&lt;0.35,E6&gt;0.35,T6="",R6="",P6="",N6="",S6=""),TRUE,FALSE)</f>
        <v>0</v>
      </c>
      <c r="AD6" t="str">
        <f>IFERROR(ABS(ABS(K6-'Data Transformation'!$R$5)-ABS(K6-'Data Transformation'!$R$6)),"")</f>
        <v/>
      </c>
      <c r="AE6" t="e">
        <f>IF(C6=FALSE,"",IF(AND(OR(V6=$Z$6,V6=$Z$8),OR(AC6=TRUE,AD6&lt;=IF(ISNUMBER('Data Transformation'!$R$15),'Data Transformation'!$R$15,'Data Transformation'!$R$25))),TRUE,FALSE))</f>
        <v>#DIV/0!</v>
      </c>
    </row>
    <row r="7" spans="1:31" x14ac:dyDescent="0.55000000000000004">
      <c r="B7" t="str">
        <v xml:space="preserve"> </v>
      </c>
      <c r="C7" t="str">
        <v xml:space="preserve"> </v>
      </c>
      <c r="D7" t="str">
        <v xml:space="preserve"> </v>
      </c>
      <c r="E7" t="str">
        <v xml:space="preserve"> </v>
      </c>
      <c r="F7" t="str">
        <v xml:space="preserve"> </v>
      </c>
      <c r="G7" t="str">
        <v xml:space="preserve"> </v>
      </c>
      <c r="H7" t="str">
        <v xml:space="preserve"> </v>
      </c>
      <c r="I7" t="str">
        <v xml:space="preserve"> </v>
      </c>
      <c r="K7" s="59" t="str">
        <f>IFERROR(AVERAGEIF('Data Transformation'!$B$425:$B$8425,B7,IF('Input and Summary Results'!$J$4="no",'Data Transformation'!$C$425:$C$8425,'Data Transformation'!$E$425:$E$8425)),"")</f>
        <v/>
      </c>
      <c r="L7" s="60" t="str" cm="1">
        <f t="array" ref="L7">IFERROR(_xlfn.STDEV.S(IF('Data Transformation'!$B$425:$B$8425=B7,IF('Input and Summary Results'!$J$4="no",'Data Transformation'!$C$425:$C$8425,'Data Transformation'!$E$425:$E$8425),"")),"")</f>
        <v/>
      </c>
      <c r="M7" s="58"/>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Transformation'!$R$5),NOT(ISNUMBER(N7)),NOT(ISNUMBER(T7)),NOT(ISNUMBER(P7)),NOT(ISNUMBER(R7)),NOT(ISNUMBER(T7)),NOT(ISNUMBER(S7))),Assignments!B7,""),"")</f>
        <v/>
      </c>
      <c r="R7" t="str">
        <f>IF(H7&gt;='Data Transformation'!$R$30,B7,"")</f>
        <v xml:space="preserve"> </v>
      </c>
      <c r="S7" t="str">
        <f>IF(D7&gt;='Data Transformation'!$R$31,B7,"")</f>
        <v xml:space="preserve"> </v>
      </c>
      <c r="T7" t="str">
        <f>IF(AND(H7&lt;'Data Transformation'!$R$30,E7&lt;'Data Transformation'!$R$29,G7&lt;0.3,D7&lt;'Data Transformation'!$R$31,E7&gt;0.4,H7&gt;0.4),B7,"")</f>
        <v/>
      </c>
      <c r="U7" s="58"/>
      <c r="V7" t="str" cm="2">
        <f t="array" ref="V7">IF(C7=FALSE,"",IF(AND(ISNUMBER(B7),ISBLANK(N7:T7)),"Unclassified",(IF(COUNT(N7:T7)=0,"",INDEX($N$4:$T$4,MATCH(TRUE,N7:T7=B7,0))))))</f>
        <v/>
      </c>
      <c r="W7" t="str">
        <f t="shared" ref="W7:W70" si="1">IF(COUNT(N7:T7)&gt;1,"True","")</f>
        <v/>
      </c>
      <c r="X7" t="str">
        <f t="shared" ref="X7:X70" si="2">IF(AND(D7&gt;0.8,G7&gt;0.5,ISNUMBER(B7)),"True","")</f>
        <v/>
      </c>
      <c r="Z7" t="s">
        <v>135</v>
      </c>
      <c r="AA7">
        <f t="shared" si="0"/>
        <v>0</v>
      </c>
      <c r="AC7" t="b">
        <f t="shared" ref="AC7:AC70" si="3">IF(AND(H7&gt;0.35,G7&lt;0.35,E7&gt;0.35,T7="",R7="",P7="",N7="",S7=""),TRUE,FALSE)</f>
        <v>0</v>
      </c>
      <c r="AD7" t="str">
        <f>IFERROR(ABS(ABS(K7-'Data Transformation'!$R$5)-ABS(K7-'Data Transformation'!$R$6)),"")</f>
        <v/>
      </c>
      <c r="AE7" t="e">
        <f>IF(C7=FALSE,"",IF(AND(OR(V7=$Z$6,V7=$Z$8),OR(AC7=TRUE,AD7&lt;=IF(ISNUMBER('Data Transformation'!$R$15),'Data Transformation'!$R$15,'Data Transformation'!$R$25))),TRUE,FALSE))</f>
        <v>#DIV/0!</v>
      </c>
    </row>
    <row r="8" spans="1:31" x14ac:dyDescent="0.55000000000000004">
      <c r="B8" t="str">
        <v xml:space="preserve"> </v>
      </c>
      <c r="C8" t="str">
        <v xml:space="preserve"> </v>
      </c>
      <c r="D8" t="str">
        <v xml:space="preserve"> </v>
      </c>
      <c r="E8" t="str">
        <v xml:space="preserve"> </v>
      </c>
      <c r="F8" t="str">
        <v xml:space="preserve"> </v>
      </c>
      <c r="G8" t="str">
        <v xml:space="preserve"> </v>
      </c>
      <c r="H8" t="str">
        <v xml:space="preserve"> </v>
      </c>
      <c r="I8" t="str">
        <v xml:space="preserve"> </v>
      </c>
      <c r="K8" s="59" t="str">
        <f>IFERROR(AVERAGEIF('Data Transformation'!$B$425:$B$8425,B8,IF('Input and Summary Results'!$J$4="no",'Data Transformation'!$C$425:$C$8425,'Data Transformation'!$E$425:$E$8425)),"")</f>
        <v/>
      </c>
      <c r="L8" s="60" t="str" cm="1">
        <f t="array" ref="L8">IFERROR(_xlfn.STDEV.S(IF('Data Transformation'!$B$425:$B$8425=B8,IF('Input and Summary Results'!$J$4="no",'Data Transformation'!$C$425:$C$8425,'Data Transformation'!$E$425:$E$8425),"")),"")</f>
        <v/>
      </c>
      <c r="M8" s="58"/>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Transformation'!$R$5),NOT(ISNUMBER(N8)),NOT(ISNUMBER(T8)),NOT(ISNUMBER(P8)),NOT(ISNUMBER(R8)),NOT(ISNUMBER(T8)),NOT(ISNUMBER(S8))),Assignments!B8,""),"")</f>
        <v/>
      </c>
      <c r="R8" t="str">
        <f>IF(H8&gt;='Data Transformation'!$R$30,B8,"")</f>
        <v xml:space="preserve"> </v>
      </c>
      <c r="S8" t="str">
        <f>IF(D8&gt;='Data Transformation'!$R$31,B8,"")</f>
        <v xml:space="preserve"> </v>
      </c>
      <c r="T8" t="str">
        <f>IF(AND(H8&lt;'Data Transformation'!$R$30,E8&lt;'Data Transformation'!$R$29,G8&lt;0.3,D8&lt;'Data Transformation'!$R$31,E8&gt;0.4,H8&gt;0.4),B8,"")</f>
        <v/>
      </c>
      <c r="U8" s="58"/>
      <c r="V8" t="str" cm="2">
        <f t="array" ref="V8">IF(C8=FALSE,"",IF(AND(ISNUMBER(B8),ISBLANK(N8:T8)),"Unclassified",(IF(COUNT(N8:T8)=0,"",INDEX($N$4:$T$4,MATCH(TRUE,N8:T8=B8,0))))))</f>
        <v/>
      </c>
      <c r="W8" t="str">
        <f t="shared" si="1"/>
        <v/>
      </c>
      <c r="X8" t="str">
        <f t="shared" si="2"/>
        <v/>
      </c>
      <c r="Z8" t="s">
        <v>113</v>
      </c>
      <c r="AA8">
        <f t="shared" si="0"/>
        <v>0</v>
      </c>
      <c r="AC8" t="b">
        <f t="shared" si="3"/>
        <v>0</v>
      </c>
      <c r="AD8" t="str">
        <f>IFERROR(ABS(ABS(K8-'Data Transformation'!$R$5)-ABS(K8-'Data Transformation'!$R$6)),"")</f>
        <v/>
      </c>
      <c r="AE8" t="e">
        <f>IF(C8=FALSE,"",IF(AND(OR(V8=$Z$6,V8=$Z$8),OR(AC8=TRUE,AD8&lt;=IF(ISNUMBER('Data Transformation'!$R$15),'Data Transformation'!$R$15,'Data Transformation'!$R$25))),TRUE,FALSE))</f>
        <v>#DIV/0!</v>
      </c>
    </row>
    <row r="9" spans="1:31" x14ac:dyDescent="0.55000000000000004">
      <c r="B9" t="str">
        <v xml:space="preserve"> </v>
      </c>
      <c r="C9" t="str">
        <v xml:space="preserve"> </v>
      </c>
      <c r="D9" t="str">
        <v xml:space="preserve"> </v>
      </c>
      <c r="E9" t="str">
        <v xml:space="preserve"> </v>
      </c>
      <c r="F9" t="str">
        <v xml:space="preserve"> </v>
      </c>
      <c r="G9" t="str">
        <v xml:space="preserve"> </v>
      </c>
      <c r="H9" t="str">
        <v xml:space="preserve"> </v>
      </c>
      <c r="I9" t="str">
        <v xml:space="preserve"> </v>
      </c>
      <c r="K9" s="59" t="str">
        <f>IFERROR(AVERAGEIF('Data Transformation'!$B$425:$B$8425,B9,IF('Input and Summary Results'!$J$4="no",'Data Transformation'!$C$425:$C$8425,'Data Transformation'!$E$425:$E$8425)),"")</f>
        <v/>
      </c>
      <c r="L9" s="60" t="str" cm="1">
        <f t="array" ref="L9">IFERROR(_xlfn.STDEV.S(IF('Data Transformation'!$B$425:$B$8425=B9,IF('Input and Summary Results'!$J$4="no",'Data Transformation'!$C$425:$C$8425,'Data Transformation'!$E$425:$E$8425),"")),"")</f>
        <v/>
      </c>
      <c r="M9" s="58"/>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Transformation'!$R$5),NOT(ISNUMBER(N9)),NOT(ISNUMBER(T9)),NOT(ISNUMBER(P9)),NOT(ISNUMBER(R9)),NOT(ISNUMBER(T9)),NOT(ISNUMBER(S9))),Assignments!B9,""),"")</f>
        <v/>
      </c>
      <c r="R9" t="str">
        <f>IF(H9&gt;='Data Transformation'!$R$30,B9,"")</f>
        <v xml:space="preserve"> </v>
      </c>
      <c r="S9" t="str">
        <f>IF(D9&gt;='Data Transformation'!$R$31,B9,"")</f>
        <v xml:space="preserve"> </v>
      </c>
      <c r="T9" t="str">
        <f>IF(AND(H9&lt;'Data Transformation'!$R$30,E9&lt;'Data Transformation'!$R$29,G9&lt;0.3,D9&lt;'Data Transformation'!$R$31,E9&gt;0.4,H9&gt;0.4),B9,"")</f>
        <v/>
      </c>
      <c r="U9" s="58"/>
      <c r="V9" t="str" cm="2">
        <f t="array" ref="V9">IF(C9=FALSE,"",IF(AND(ISNUMBER(B9),ISBLANK(N9:T9)),"Unclassified",(IF(COUNT(N9:T9)=0,"",INDEX($N$4:$T$4,MATCH(TRUE,N9:T9=B9,0))))))</f>
        <v/>
      </c>
      <c r="W9" t="str">
        <f t="shared" si="1"/>
        <v/>
      </c>
      <c r="X9" t="str">
        <f t="shared" si="2"/>
        <v/>
      </c>
      <c r="Z9" t="s">
        <v>53</v>
      </c>
      <c r="AA9">
        <f t="shared" si="0"/>
        <v>0</v>
      </c>
      <c r="AC9" t="b">
        <f t="shared" si="3"/>
        <v>0</v>
      </c>
      <c r="AD9" t="str">
        <f>IFERROR(ABS(ABS(K9-'Data Transformation'!$R$5)-ABS(K9-'Data Transformation'!$R$6)),"")</f>
        <v/>
      </c>
      <c r="AE9" t="e">
        <f>IF(C9=FALSE,"",IF(AND(OR(V9=$Z$6,V9=$Z$8),OR(AC9=TRUE,AD9&lt;=IF(ISNUMBER('Data Transformation'!$R$15),'Data Transformation'!$R$15,'Data Transformation'!$R$25))),TRUE,FALSE))</f>
        <v>#DIV/0!</v>
      </c>
    </row>
    <row r="10" spans="1:31" x14ac:dyDescent="0.55000000000000004">
      <c r="B10" t="str">
        <v xml:space="preserve"> </v>
      </c>
      <c r="C10" t="str">
        <v xml:space="preserve"> </v>
      </c>
      <c r="D10" t="str">
        <v xml:space="preserve"> </v>
      </c>
      <c r="E10" t="str">
        <v xml:space="preserve"> </v>
      </c>
      <c r="F10" t="str">
        <v xml:space="preserve"> </v>
      </c>
      <c r="G10" t="str">
        <v xml:space="preserve"> </v>
      </c>
      <c r="H10" t="str">
        <v xml:space="preserve"> </v>
      </c>
      <c r="I10" t="str">
        <v xml:space="preserve"> </v>
      </c>
      <c r="K10" s="59" t="str">
        <f>IFERROR(AVERAGEIF('Data Transformation'!$B$425:$B$8425,B10,IF('Input and Summary Results'!$J$4="no",'Data Transformation'!$C$425:$C$8425,'Data Transformation'!$E$425:$E$8425)),"")</f>
        <v/>
      </c>
      <c r="L10" s="60" t="str" cm="1">
        <f t="array" ref="L10">IFERROR(_xlfn.STDEV.S(IF('Data Transformation'!$B$425:$B$8425=B10,IF('Input and Summary Results'!$J$4="no",'Data Transformation'!$C$425:$C$8425,'Data Transformation'!$E$425:$E$8425),"")),"")</f>
        <v/>
      </c>
      <c r="M10" s="58"/>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Transformation'!$R$5),NOT(ISNUMBER(N10)),NOT(ISNUMBER(T10)),NOT(ISNUMBER(P10)),NOT(ISNUMBER(R10)),NOT(ISNUMBER(T10)),NOT(ISNUMBER(S10))),Assignments!B10,""),"")</f>
        <v/>
      </c>
      <c r="R10" t="str">
        <f>IF(H10&gt;='Data Transformation'!$R$30,B10,"")</f>
        <v xml:space="preserve"> </v>
      </c>
      <c r="S10" t="str">
        <f>IF(D10&gt;='Data Transformation'!$R$31,B10,"")</f>
        <v xml:space="preserve"> </v>
      </c>
      <c r="T10" t="str">
        <f>IF(AND(H10&lt;'Data Transformation'!$R$30,E10&lt;'Data Transformation'!$R$29,G10&lt;0.3,D10&lt;'Data Transformation'!$R$31,E10&gt;0.4,H10&gt;0.4),B10,"")</f>
        <v/>
      </c>
      <c r="U10" s="58"/>
      <c r="V10" t="str" cm="2">
        <f t="array" ref="V10">IF(C10=FALSE,"",IF(AND(ISNUMBER(B10),ISBLANK(N10:T10)),"Unclassified",(IF(COUNT(N10:T10)=0,"",INDEX($N$4:$T$4,MATCH(TRUE,N10:T10=B10,0))))))</f>
        <v/>
      </c>
      <c r="W10" t="str">
        <f t="shared" si="1"/>
        <v/>
      </c>
      <c r="X10" t="str">
        <f t="shared" si="2"/>
        <v/>
      </c>
      <c r="Z10" t="s">
        <v>136</v>
      </c>
      <c r="AA10">
        <f t="shared" si="0"/>
        <v>0</v>
      </c>
      <c r="AC10" t="b">
        <f t="shared" si="3"/>
        <v>0</v>
      </c>
      <c r="AD10" t="str">
        <f>IFERROR(ABS(ABS(K10-'Data Transformation'!$R$5)-ABS(K10-'Data Transformation'!$R$6)),"")</f>
        <v/>
      </c>
      <c r="AE10" t="e">
        <f>IF(C10=FALSE,"",IF(AND(OR(V10=$Z$6,V10=$Z$8),OR(AC10=TRUE,AD10&lt;=IF(ISNUMBER('Data Transformation'!$R$15),'Data Transformation'!$R$15,'Data Transformation'!$R$25))),TRUE,FALSE))</f>
        <v>#DIV/0!</v>
      </c>
    </row>
    <row r="11" spans="1:31" x14ac:dyDescent="0.55000000000000004">
      <c r="B11" t="str">
        <v xml:space="preserve"> </v>
      </c>
      <c r="C11" t="str">
        <v xml:space="preserve"> </v>
      </c>
      <c r="D11" t="str">
        <v xml:space="preserve"> </v>
      </c>
      <c r="E11" t="str">
        <v xml:space="preserve"> </v>
      </c>
      <c r="F11" t="str">
        <v xml:space="preserve"> </v>
      </c>
      <c r="G11" t="str">
        <v xml:space="preserve"> </v>
      </c>
      <c r="H11" t="str">
        <v xml:space="preserve"> </v>
      </c>
      <c r="I11" t="str">
        <v xml:space="preserve"> </v>
      </c>
      <c r="K11" s="59" t="str">
        <f>IFERROR(AVERAGEIF('Data Transformation'!$B$425:$B$8425,B11,IF('Input and Summary Results'!$J$4="no",'Data Transformation'!$C$425:$C$8425,'Data Transformation'!$E$425:$E$8425)),"")</f>
        <v/>
      </c>
      <c r="L11" s="60" t="str" cm="1">
        <f t="array" ref="L11">IFERROR(_xlfn.STDEV.S(IF('Data Transformation'!$B$425:$B$8425=B11,IF('Input and Summary Results'!$J$4="no",'Data Transformation'!$C$425:$C$8425,'Data Transformation'!$E$425:$E$8425),"")),"")</f>
        <v/>
      </c>
      <c r="M11" s="58"/>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Transformation'!$R$5),NOT(ISNUMBER(N11)),NOT(ISNUMBER(T11)),NOT(ISNUMBER(P11)),NOT(ISNUMBER(R11)),NOT(ISNUMBER(T11)),NOT(ISNUMBER(S11))),Assignments!B11,""),"")</f>
        <v/>
      </c>
      <c r="R11" t="str">
        <f>IF(H11&gt;='Data Transformation'!$R$30,B11,"")</f>
        <v xml:space="preserve"> </v>
      </c>
      <c r="S11" t="str">
        <f>IF(D11&gt;='Data Transformation'!$R$31,B11,"")</f>
        <v xml:space="preserve"> </v>
      </c>
      <c r="T11" t="str">
        <f>IF(AND(H11&lt;'Data Transformation'!$R$30,E11&lt;'Data Transformation'!$R$29,G11&lt;0.3,D11&lt;'Data Transformation'!$R$31,E11&gt;0.4,H11&gt;0.4),B11,"")</f>
        <v/>
      </c>
      <c r="U11" s="58"/>
      <c r="V11" t="str" cm="2">
        <f t="array" ref="V11">IF(C11=FALSE,"",IF(AND(ISNUMBER(B11),ISBLANK(N11:T11)),"Unclassified",(IF(COUNT(N11:T11)=0,"",INDEX($N$4:$T$4,MATCH(TRUE,N11:T11=B11,0))))))</f>
        <v/>
      </c>
      <c r="W11" t="str">
        <f t="shared" si="1"/>
        <v/>
      </c>
      <c r="X11" t="str">
        <f t="shared" si="2"/>
        <v/>
      </c>
      <c r="Z11" t="s">
        <v>107</v>
      </c>
      <c r="AA11">
        <f t="shared" si="0"/>
        <v>0</v>
      </c>
      <c r="AC11" t="b">
        <f t="shared" si="3"/>
        <v>0</v>
      </c>
      <c r="AD11" t="str">
        <f>IFERROR(ABS(ABS(K11-'Data Transformation'!$R$5)-ABS(K11-'Data Transformation'!$R$6)),"")</f>
        <v/>
      </c>
      <c r="AE11" t="e">
        <f>IF(C11=FALSE,"",IF(AND(OR(V11=$Z$6,V11=$Z$8),OR(AC11=TRUE,AD11&lt;=IF(ISNUMBER('Data Transformation'!$R$15),'Data Transformation'!$R$15,'Data Transformation'!$R$25))),TRUE,FALSE))</f>
        <v>#DIV/0!</v>
      </c>
    </row>
    <row r="12" spans="1:31" x14ac:dyDescent="0.55000000000000004">
      <c r="B12" t="str">
        <v xml:space="preserve"> </v>
      </c>
      <c r="C12" t="str">
        <v xml:space="preserve"> </v>
      </c>
      <c r="D12" t="str">
        <v xml:space="preserve"> </v>
      </c>
      <c r="E12" t="str">
        <v xml:space="preserve"> </v>
      </c>
      <c r="F12" t="str">
        <v xml:space="preserve"> </v>
      </c>
      <c r="G12" t="str">
        <v xml:space="preserve"> </v>
      </c>
      <c r="H12" t="str">
        <v xml:space="preserve"> </v>
      </c>
      <c r="I12" t="str">
        <v xml:space="preserve"> </v>
      </c>
      <c r="K12" s="59" t="str">
        <f>IFERROR(AVERAGEIF('Data Transformation'!$B$425:$B$8425,B12,IF('Input and Summary Results'!$J$4="no",'Data Transformation'!$C$425:$C$8425,'Data Transformation'!$E$425:$E$8425)),"")</f>
        <v/>
      </c>
      <c r="L12" s="60" t="str" cm="1">
        <f t="array" ref="L12">IFERROR(_xlfn.STDEV.S(IF('Data Transformation'!$B$425:$B$8425=B12,IF('Input and Summary Results'!$J$4="no",'Data Transformation'!$C$425:$C$8425,'Data Transformation'!$E$425:$E$8425),"")),"")</f>
        <v/>
      </c>
      <c r="M12" s="58"/>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Transformation'!$R$5),NOT(ISNUMBER(N12)),NOT(ISNUMBER(T12)),NOT(ISNUMBER(P12)),NOT(ISNUMBER(R12)),NOT(ISNUMBER(T12)),NOT(ISNUMBER(S12))),Assignments!B12,""),"")</f>
        <v/>
      </c>
      <c r="R12" t="str">
        <f>IF(H12&gt;='Data Transformation'!$R$30,B12,"")</f>
        <v xml:space="preserve"> </v>
      </c>
      <c r="S12" t="str">
        <f>IF(D12&gt;='Data Transformation'!$R$31,B12,"")</f>
        <v xml:space="preserve"> </v>
      </c>
      <c r="T12" t="str">
        <f>IF(AND(H12&lt;'Data Transformation'!$R$30,E12&lt;'Data Transformation'!$R$29,G12&lt;0.3,D12&lt;'Data Transformation'!$R$31,E12&gt;0.4,H12&gt;0.4),B12,"")</f>
        <v/>
      </c>
      <c r="U12" s="58"/>
      <c r="V12" t="str" cm="2">
        <f t="array" ref="V12">IF(C12=FALSE,"",IF(AND(ISNUMBER(B12),ISBLANK(N12:T12)),"Unclassified",(IF(COUNT(N12:T12)=0,"",INDEX($N$4:$T$4,MATCH(TRUE,N12:T12=B12,0))))))</f>
        <v/>
      </c>
      <c r="W12" t="str">
        <f t="shared" si="1"/>
        <v/>
      </c>
      <c r="X12" t="str">
        <f t="shared" si="2"/>
        <v/>
      </c>
      <c r="AC12" t="b">
        <f t="shared" si="3"/>
        <v>0</v>
      </c>
      <c r="AD12" t="str">
        <f>IFERROR(ABS(ABS(K12-'Data Transformation'!$R$5)-ABS(K12-'Data Transformation'!$R$6)),"")</f>
        <v/>
      </c>
      <c r="AE12" t="e">
        <f>IF(C12=FALSE,"",IF(AND(OR(V12=$Z$6,V12=$Z$8),OR(AC12=TRUE,AD12&lt;=IF(ISNUMBER('Data Transformation'!$R$15),'Data Transformation'!$R$15,'Data Transformation'!$R$25))),TRUE,FALSE))</f>
        <v>#DIV/0!</v>
      </c>
    </row>
    <row r="13" spans="1:31" x14ac:dyDescent="0.55000000000000004">
      <c r="B13" t="str">
        <v xml:space="preserve"> </v>
      </c>
      <c r="C13" t="str">
        <v xml:space="preserve"> </v>
      </c>
      <c r="D13" t="str">
        <v xml:space="preserve"> </v>
      </c>
      <c r="E13" t="str">
        <v xml:space="preserve"> </v>
      </c>
      <c r="F13" t="str">
        <v xml:space="preserve"> </v>
      </c>
      <c r="G13" t="str">
        <v xml:space="preserve"> </v>
      </c>
      <c r="H13" t="str">
        <v xml:space="preserve"> </v>
      </c>
      <c r="I13" t="str">
        <v xml:space="preserve"> </v>
      </c>
      <c r="K13" s="59" t="str">
        <f>IFERROR(AVERAGEIF('Data Transformation'!$B$425:$B$8425,B13,IF('Input and Summary Results'!$J$4="no",'Data Transformation'!$C$425:$C$8425,'Data Transformation'!$E$425:$E$8425)),"")</f>
        <v/>
      </c>
      <c r="L13" s="60" t="str" cm="1">
        <f t="array" ref="L13">IFERROR(_xlfn.STDEV.S(IF('Data Transformation'!$B$425:$B$8425=B13,IF('Input and Summary Results'!$J$4="no",'Data Transformation'!$C$425:$C$8425,'Data Transformation'!$E$425:$E$8425),"")),"")</f>
        <v/>
      </c>
      <c r="M13" s="58"/>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Transformation'!$R$5),NOT(ISNUMBER(N13)),NOT(ISNUMBER(T13)),NOT(ISNUMBER(P13)),NOT(ISNUMBER(R13)),NOT(ISNUMBER(T13)),NOT(ISNUMBER(S13))),Assignments!B13,""),"")</f>
        <v/>
      </c>
      <c r="R13" t="str">
        <f>IF(H13&gt;='Data Transformation'!$R$30,B13,"")</f>
        <v xml:space="preserve"> </v>
      </c>
      <c r="S13" t="str">
        <f>IF(D13&gt;='Data Transformation'!$R$31,B13,"")</f>
        <v xml:space="preserve"> </v>
      </c>
      <c r="T13" t="str">
        <f>IF(AND(H13&lt;'Data Transformation'!$R$30,E13&lt;'Data Transformation'!$R$29,G13&lt;0.3,D13&lt;'Data Transformation'!$R$31,E13&gt;0.4,H13&gt;0.4),B13,"")</f>
        <v/>
      </c>
      <c r="U13" s="58"/>
      <c r="V13" t="str" cm="2">
        <f t="array" ref="V13">IF(C13=FALSE,"",IF(AND(ISNUMBER(B13),ISBLANK(N13:T13)),"Unclassified",(IF(COUNT(N13:T13)=0,"",INDEX($N$4:$T$4,MATCH(TRUE,N13:T13=B13,0))))))</f>
        <v/>
      </c>
      <c r="W13" t="str">
        <f t="shared" si="1"/>
        <v/>
      </c>
      <c r="X13" t="str">
        <f t="shared" si="2"/>
        <v/>
      </c>
      <c r="AC13" t="b">
        <f t="shared" si="3"/>
        <v>0</v>
      </c>
      <c r="AD13" t="str">
        <f>IFERROR(ABS(ABS(K13-'Data Transformation'!$R$5)-ABS(K13-'Data Transformation'!$R$6)),"")</f>
        <v/>
      </c>
      <c r="AE13" t="e">
        <f>IF(C13=FALSE,"",IF(AND(OR(V13=$Z$6,V13=$Z$8),OR(AC13=TRUE,AD13&lt;=IF(ISNUMBER('Data Transformation'!$R$15),'Data Transformation'!$R$15,'Data Transformation'!$R$25))),TRUE,FALSE))</f>
        <v>#DIV/0!</v>
      </c>
    </row>
    <row r="14" spans="1:31" x14ac:dyDescent="0.55000000000000004">
      <c r="B14" t="str">
        <v xml:space="preserve"> </v>
      </c>
      <c r="C14" t="str">
        <v xml:space="preserve"> </v>
      </c>
      <c r="D14" t="str">
        <v xml:space="preserve"> </v>
      </c>
      <c r="E14" t="str">
        <v xml:space="preserve"> </v>
      </c>
      <c r="F14" t="str">
        <v xml:space="preserve"> </v>
      </c>
      <c r="G14" t="str">
        <v xml:space="preserve"> </v>
      </c>
      <c r="H14" t="str">
        <v xml:space="preserve"> </v>
      </c>
      <c r="I14" t="str">
        <v xml:space="preserve"> </v>
      </c>
      <c r="K14" s="59" t="str">
        <f>IFERROR(AVERAGEIF('Data Transformation'!$B$425:$B$8425,B14,IF('Input and Summary Results'!$J$4="no",'Data Transformation'!$C$425:$C$8425,'Data Transformation'!$E$425:$E$8425)),"")</f>
        <v/>
      </c>
      <c r="L14" s="60" t="str" cm="1">
        <f t="array" ref="L14">IFERROR(_xlfn.STDEV.S(IF('Data Transformation'!$B$425:$B$8425=B14,IF('Input and Summary Results'!$J$4="no",'Data Transformation'!$C$425:$C$8425,'Data Transformation'!$E$425:$E$8425),"")),"")</f>
        <v/>
      </c>
      <c r="M14" s="5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Transformation'!$R$5),NOT(ISNUMBER(N14)),NOT(ISNUMBER(T14)),NOT(ISNUMBER(P14)),NOT(ISNUMBER(R14)),NOT(ISNUMBER(T14)),NOT(ISNUMBER(S14))),Assignments!B14,""),"")</f>
        <v/>
      </c>
      <c r="R14" t="str">
        <f>IF(H14&gt;='Data Transformation'!$R$30,B14,"")</f>
        <v xml:space="preserve"> </v>
      </c>
      <c r="S14" t="str">
        <f>IF(D14&gt;='Data Transformation'!$R$31,B14,"")</f>
        <v xml:space="preserve"> </v>
      </c>
      <c r="T14" t="str">
        <f>IF(AND(H14&lt;'Data Transformation'!$R$30,E14&lt;'Data Transformation'!$R$29,G14&lt;0.3,D14&lt;'Data Transformation'!$R$31,E14&gt;0.4,H14&gt;0.4),B14,"")</f>
        <v/>
      </c>
      <c r="U14" s="58"/>
      <c r="V14" t="str" cm="2">
        <f t="array" ref="V14">IF(C14=FALSE,"",IF(AND(ISNUMBER(B14),ISBLANK(N14:T14)),"Unclassified",(IF(COUNT(N14:T14)=0,"",INDEX($N$4:$T$4,MATCH(TRUE,N14:T14=B14,0))))))</f>
        <v/>
      </c>
      <c r="W14" t="str">
        <f t="shared" si="1"/>
        <v/>
      </c>
      <c r="X14" t="str">
        <f t="shared" si="2"/>
        <v/>
      </c>
      <c r="AC14" t="b">
        <f t="shared" si="3"/>
        <v>0</v>
      </c>
      <c r="AD14" t="str">
        <f>IFERROR(ABS(ABS(K14-'Data Transformation'!$R$5)-ABS(K14-'Data Transformation'!$R$6)),"")</f>
        <v/>
      </c>
      <c r="AE14" t="e">
        <f>IF(C14=FALSE,"",IF(AND(OR(V14=$Z$6,V14=$Z$8),OR(AC14=TRUE,AD14&lt;=IF(ISNUMBER('Data Transformation'!$R$15),'Data Transformation'!$R$15,'Data Transformation'!$R$25))),TRUE,FALSE))</f>
        <v>#DIV/0!</v>
      </c>
    </row>
    <row r="15" spans="1:31" x14ac:dyDescent="0.55000000000000004">
      <c r="B15" t="str">
        <v xml:space="preserve"> </v>
      </c>
      <c r="C15" t="str">
        <v xml:space="preserve"> </v>
      </c>
      <c r="D15" t="str">
        <v xml:space="preserve"> </v>
      </c>
      <c r="E15" t="str">
        <v xml:space="preserve"> </v>
      </c>
      <c r="F15" t="str">
        <v xml:space="preserve"> </v>
      </c>
      <c r="G15" t="str">
        <v xml:space="preserve"> </v>
      </c>
      <c r="H15" t="str">
        <v xml:space="preserve"> </v>
      </c>
      <c r="I15" t="str">
        <v xml:space="preserve"> </v>
      </c>
      <c r="K15" s="59" t="str">
        <f>IFERROR(AVERAGEIF('Data Transformation'!$B$425:$B$8425,B15,IF('Input and Summary Results'!$J$4="no",'Data Transformation'!$C$425:$C$8425,'Data Transformation'!$E$425:$E$8425)),"")</f>
        <v/>
      </c>
      <c r="L15" s="60" t="str" cm="1">
        <f t="array" ref="L15">IFERROR(_xlfn.STDEV.S(IF('Data Transformation'!$B$425:$B$8425=B15,IF('Input and Summary Results'!$J$4="no",'Data Transformation'!$C$425:$C$8425,'Data Transformation'!$E$425:$E$8425),"")),"")</f>
        <v/>
      </c>
      <c r="M15" s="5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Transformation'!$R$5),NOT(ISNUMBER(N15)),NOT(ISNUMBER(T15)),NOT(ISNUMBER(P15)),NOT(ISNUMBER(R15)),NOT(ISNUMBER(T15)),NOT(ISNUMBER(S15))),Assignments!B15,""),"")</f>
        <v/>
      </c>
      <c r="R15" t="str">
        <f>IF(H15&gt;='Data Transformation'!$R$30,B15,"")</f>
        <v xml:space="preserve"> </v>
      </c>
      <c r="S15" t="str">
        <f>IF(D15&gt;='Data Transformation'!$R$31,B15,"")</f>
        <v xml:space="preserve"> </v>
      </c>
      <c r="T15" t="str">
        <f>IF(AND(H15&lt;'Data Transformation'!$R$30,E15&lt;'Data Transformation'!$R$29,G15&lt;0.3,D15&lt;'Data Transformation'!$R$31,E15&gt;0.4,H15&gt;0.4),B15,"")</f>
        <v/>
      </c>
      <c r="U15" s="58"/>
      <c r="V15" t="str" cm="2">
        <f t="array" ref="V15">IF(C15=FALSE,"",IF(AND(ISNUMBER(B15),ISBLANK(N15:T15)),"Unclassified",(IF(COUNT(N15:T15)=0,"",INDEX($N$4:$T$4,MATCH(TRUE,N15:T15=B15,0))))))</f>
        <v/>
      </c>
      <c r="W15" t="str">
        <f t="shared" si="1"/>
        <v/>
      </c>
      <c r="X15" t="str">
        <f t="shared" si="2"/>
        <v/>
      </c>
      <c r="AC15" t="b">
        <f t="shared" si="3"/>
        <v>0</v>
      </c>
      <c r="AD15" t="str">
        <f>IFERROR(ABS(ABS(K15-'Data Transformation'!$R$5)-ABS(K15-'Data Transformation'!$R$6)),"")</f>
        <v/>
      </c>
      <c r="AE15" t="e">
        <f>IF(C15=FALSE,"",IF(AND(OR(V15=$Z$6,V15=$Z$8),OR(AC15=TRUE,AD15&lt;=IF(ISNUMBER('Data Transformation'!$R$15),'Data Transformation'!$R$15,'Data Transformation'!$R$25))),TRUE,FALSE))</f>
        <v>#DIV/0!</v>
      </c>
    </row>
    <row r="16" spans="1:31" x14ac:dyDescent="0.55000000000000004">
      <c r="B16" t="str">
        <v xml:space="preserve"> </v>
      </c>
      <c r="C16" t="str">
        <v xml:space="preserve"> </v>
      </c>
      <c r="D16" t="str">
        <v xml:space="preserve"> </v>
      </c>
      <c r="E16" t="str">
        <v xml:space="preserve"> </v>
      </c>
      <c r="F16" t="str">
        <v xml:space="preserve"> </v>
      </c>
      <c r="G16" t="str">
        <v xml:space="preserve"> </v>
      </c>
      <c r="H16" t="str">
        <v xml:space="preserve"> </v>
      </c>
      <c r="I16" t="str">
        <v xml:space="preserve"> </v>
      </c>
      <c r="K16" s="59" t="str">
        <f>IFERROR(AVERAGEIF('Data Transformation'!$B$425:$B$8425,B16,IF('Input and Summary Results'!$J$4="no",'Data Transformation'!$C$425:$C$8425,'Data Transformation'!$E$425:$E$8425)),"")</f>
        <v/>
      </c>
      <c r="L16" s="60" t="str" cm="1">
        <f t="array" ref="L16">IFERROR(_xlfn.STDEV.S(IF('Data Transformation'!$B$425:$B$8425=B16,IF('Input and Summary Results'!$J$4="no",'Data Transformation'!$C$425:$C$8425,'Data Transformation'!$E$425:$E$8425),"")),"")</f>
        <v/>
      </c>
      <c r="M16" s="5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Transformation'!$R$5),NOT(ISNUMBER(N16)),NOT(ISNUMBER(T16)),NOT(ISNUMBER(P16)),NOT(ISNUMBER(R16)),NOT(ISNUMBER(T16)),NOT(ISNUMBER(S16))),Assignments!B16,""),"")</f>
        <v/>
      </c>
      <c r="R16" t="str">
        <f>IF(H16&gt;='Data Transformation'!$R$30,B16,"")</f>
        <v xml:space="preserve"> </v>
      </c>
      <c r="S16" t="str">
        <f>IF(D16&gt;='Data Transformation'!$R$31,B16,"")</f>
        <v xml:space="preserve"> </v>
      </c>
      <c r="T16" t="str">
        <f>IF(AND(H16&lt;'Data Transformation'!$R$30,E16&lt;'Data Transformation'!$R$29,G16&lt;0.3,D16&lt;'Data Transformation'!$R$31,E16&gt;0.4,H16&gt;0.4),B16,"")</f>
        <v/>
      </c>
      <c r="U16" s="58"/>
      <c r="V16" t="str" cm="2">
        <f t="array" ref="V16">IF(C16=FALSE,"",IF(AND(ISNUMBER(B16),ISBLANK(N16:T16)),"Unclassified",(IF(COUNT(N16:T16)=0,"",INDEX($N$4:$T$4,MATCH(TRUE,N16:T16=B16,0))))))</f>
        <v/>
      </c>
      <c r="W16" t="str">
        <f t="shared" si="1"/>
        <v/>
      </c>
      <c r="X16" t="str">
        <f t="shared" si="2"/>
        <v/>
      </c>
      <c r="AC16" t="b">
        <f t="shared" si="3"/>
        <v>0</v>
      </c>
      <c r="AD16" t="str">
        <f>IFERROR(ABS(ABS(K16-'Data Transformation'!$R$5)-ABS(K16-'Data Transformation'!$R$6)),"")</f>
        <v/>
      </c>
      <c r="AE16" t="e">
        <f>IF(C16=FALSE,"",IF(AND(OR(V16=$Z$6,V16=$Z$8),OR(AC16=TRUE,AD16&lt;=IF(ISNUMBER('Data Transformation'!$R$15),'Data Transformation'!$R$15,'Data Transformation'!$R$25))),TRUE,FALSE))</f>
        <v>#DIV/0!</v>
      </c>
    </row>
    <row r="17" spans="2:31" x14ac:dyDescent="0.55000000000000004">
      <c r="B17" t="str">
        <v xml:space="preserve"> </v>
      </c>
      <c r="C17" t="str">
        <v xml:space="preserve"> </v>
      </c>
      <c r="D17" t="str">
        <v xml:space="preserve"> </v>
      </c>
      <c r="E17" t="str">
        <v xml:space="preserve"> </v>
      </c>
      <c r="F17" t="str">
        <v xml:space="preserve"> </v>
      </c>
      <c r="G17" t="str">
        <v xml:space="preserve"> </v>
      </c>
      <c r="H17" t="str">
        <v xml:space="preserve"> </v>
      </c>
      <c r="I17" t="str">
        <v xml:space="preserve"> </v>
      </c>
      <c r="K17" s="59" t="str">
        <f>IFERROR(AVERAGEIF('Data Transformation'!$B$425:$B$8425,B17,IF('Input and Summary Results'!$J$4="no",'Data Transformation'!$C$425:$C$8425,'Data Transformation'!$E$425:$E$8425)),"")</f>
        <v/>
      </c>
      <c r="L17" s="60" t="str" cm="1">
        <f t="array" ref="L17">IFERROR(_xlfn.STDEV.S(IF('Data Transformation'!$B$425:$B$8425=B17,IF('Input and Summary Results'!$J$4="no",'Data Transformation'!$C$425:$C$8425,'Data Transformation'!$E$425:$E$8425),"")),"")</f>
        <v/>
      </c>
      <c r="M17" s="5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Transformation'!$R$5),NOT(ISNUMBER(N17)),NOT(ISNUMBER(T17)),NOT(ISNUMBER(P17)),NOT(ISNUMBER(R17)),NOT(ISNUMBER(T17)),NOT(ISNUMBER(S17))),Assignments!B17,""),"")</f>
        <v/>
      </c>
      <c r="R17" t="str">
        <f>IF(H17&gt;='Data Transformation'!$R$30,B17,"")</f>
        <v xml:space="preserve"> </v>
      </c>
      <c r="S17" t="str">
        <f>IF(D17&gt;='Data Transformation'!$R$31,B17,"")</f>
        <v xml:space="preserve"> </v>
      </c>
      <c r="T17" t="str">
        <f>IF(AND(H17&lt;'Data Transformation'!$R$30,E17&lt;'Data Transformation'!$R$29,G17&lt;0.3,D17&lt;'Data Transformation'!$R$31,E17&gt;0.4,H17&gt;0.4),B17,"")</f>
        <v/>
      </c>
      <c r="U17" s="58"/>
      <c r="V17" t="str" cm="2">
        <f t="array" ref="V17">IF(C17=FALSE,"",IF(AND(ISNUMBER(B17),ISBLANK(N17:T17)),"Unclassified",(IF(COUNT(N17:T17)=0,"",INDEX($N$4:$T$4,MATCH(TRUE,N17:T17=B17,0))))))</f>
        <v/>
      </c>
      <c r="W17" t="str">
        <f t="shared" si="1"/>
        <v/>
      </c>
      <c r="X17" t="str">
        <f t="shared" si="2"/>
        <v/>
      </c>
      <c r="AC17" t="b">
        <f t="shared" si="3"/>
        <v>0</v>
      </c>
      <c r="AD17" t="str">
        <f>IFERROR(ABS(ABS(K17-'Data Transformation'!$R$5)-ABS(K17-'Data Transformation'!$R$6)),"")</f>
        <v/>
      </c>
      <c r="AE17" t="e">
        <f>IF(C17=FALSE,"",IF(AND(OR(V17=$Z$6,V17=$Z$8),OR(AC17=TRUE,AD17&lt;=IF(ISNUMBER('Data Transformation'!$R$15),'Data Transformation'!$R$15,'Data Transformation'!$R$25))),TRUE,FALSE))</f>
        <v>#DIV/0!</v>
      </c>
    </row>
    <row r="18" spans="2:31" x14ac:dyDescent="0.55000000000000004">
      <c r="B18" t="str">
        <v xml:space="preserve"> </v>
      </c>
      <c r="C18" t="str">
        <v xml:space="preserve"> </v>
      </c>
      <c r="D18" t="str">
        <v xml:space="preserve"> </v>
      </c>
      <c r="E18" t="str">
        <v xml:space="preserve"> </v>
      </c>
      <c r="F18" t="str">
        <v xml:space="preserve"> </v>
      </c>
      <c r="G18" t="str">
        <v xml:space="preserve"> </v>
      </c>
      <c r="H18" t="str">
        <v xml:space="preserve"> </v>
      </c>
      <c r="I18" t="str">
        <v xml:space="preserve"> </v>
      </c>
      <c r="K18" s="59" t="str">
        <f>IFERROR(AVERAGEIF('Data Transformation'!$B$425:$B$8425,B18,IF('Input and Summary Results'!$J$4="no",'Data Transformation'!$C$425:$C$8425,'Data Transformation'!$E$425:$E$8425)),"")</f>
        <v/>
      </c>
      <c r="L18" s="60" t="str" cm="1">
        <f t="array" ref="L18">IFERROR(_xlfn.STDEV.S(IF('Data Transformation'!$B$425:$B$8425=B18,IF('Input and Summary Results'!$J$4="no",'Data Transformation'!$C$425:$C$8425,'Data Transformation'!$E$425:$E$8425),"")),"")</f>
        <v/>
      </c>
      <c r="M18" s="5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Transformation'!$R$5),NOT(ISNUMBER(N18)),NOT(ISNUMBER(T18)),NOT(ISNUMBER(P18)),NOT(ISNUMBER(R18)),NOT(ISNUMBER(T18)),NOT(ISNUMBER(S18))),Assignments!B18,""),"")</f>
        <v/>
      </c>
      <c r="R18" t="str">
        <f>IF(H18&gt;='Data Transformation'!$R$30,B18,"")</f>
        <v xml:space="preserve"> </v>
      </c>
      <c r="S18" t="str">
        <f>IF(D18&gt;='Data Transformation'!$R$31,B18,"")</f>
        <v xml:space="preserve"> </v>
      </c>
      <c r="T18" t="str">
        <f>IF(AND(H18&lt;'Data Transformation'!$R$30,E18&lt;'Data Transformation'!$R$29,G18&lt;0.3,D18&lt;'Data Transformation'!$R$31,E18&gt;0.4,H18&gt;0.4),B18,"")</f>
        <v/>
      </c>
      <c r="U18" s="58"/>
      <c r="V18" t="str" cm="2">
        <f t="array" ref="V18">IF(C18=FALSE,"",IF(AND(ISNUMBER(B18),ISBLANK(N18:T18)),"Unclassified",(IF(COUNT(N18:T18)=0,"",INDEX($N$4:$T$4,MATCH(TRUE,N18:T18=B18,0))))))</f>
        <v/>
      </c>
      <c r="W18" t="str">
        <f t="shared" si="1"/>
        <v/>
      </c>
      <c r="X18" t="str">
        <f t="shared" si="2"/>
        <v/>
      </c>
      <c r="AC18" t="b">
        <f t="shared" si="3"/>
        <v>0</v>
      </c>
      <c r="AD18" t="str">
        <f>IFERROR(ABS(ABS(K18-'Data Transformation'!$R$5)-ABS(K18-'Data Transformation'!$R$6)),"")</f>
        <v/>
      </c>
      <c r="AE18" t="e">
        <f>IF(C18=FALSE,"",IF(AND(OR(V18=$Z$6,V18=$Z$8),OR(AC18=TRUE,AD18&lt;=IF(ISNUMBER('Data Transformation'!$R$15),'Data Transformation'!$R$15,'Data Transformation'!$R$25))),TRUE,FALSE))</f>
        <v>#DIV/0!</v>
      </c>
    </row>
    <row r="19" spans="2:31" x14ac:dyDescent="0.55000000000000004">
      <c r="B19" t="str">
        <v xml:space="preserve"> </v>
      </c>
      <c r="C19" t="str">
        <v xml:space="preserve"> </v>
      </c>
      <c r="D19" t="str">
        <v xml:space="preserve"> </v>
      </c>
      <c r="E19" t="str">
        <v xml:space="preserve"> </v>
      </c>
      <c r="F19" t="str">
        <v xml:space="preserve"> </v>
      </c>
      <c r="G19" t="str">
        <v xml:space="preserve"> </v>
      </c>
      <c r="H19" t="str">
        <v xml:space="preserve"> </v>
      </c>
      <c r="I19" t="str">
        <v xml:space="preserve"> </v>
      </c>
      <c r="K19" s="59" t="str">
        <f>IFERROR(AVERAGEIF('Data Transformation'!$B$425:$B$8425,B19,IF('Input and Summary Results'!$J$4="no",'Data Transformation'!$C$425:$C$8425,'Data Transformation'!$E$425:$E$8425)),"")</f>
        <v/>
      </c>
      <c r="L19" s="60" t="str" cm="1">
        <f t="array" ref="L19">IFERROR(_xlfn.STDEV.S(IF('Data Transformation'!$B$425:$B$8425=B19,IF('Input and Summary Results'!$J$4="no",'Data Transformation'!$C$425:$C$8425,'Data Transformation'!$E$425:$E$8425),"")),"")</f>
        <v/>
      </c>
      <c r="M19" s="5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Transformation'!$R$5),NOT(ISNUMBER(N19)),NOT(ISNUMBER(T19)),NOT(ISNUMBER(P19)),NOT(ISNUMBER(R19)),NOT(ISNUMBER(T19)),NOT(ISNUMBER(S19))),Assignments!B19,""),"")</f>
        <v/>
      </c>
      <c r="R19" t="str">
        <f>IF(H19&gt;='Data Transformation'!$R$30,B19,"")</f>
        <v xml:space="preserve"> </v>
      </c>
      <c r="S19" t="str">
        <f>IF(D19&gt;='Data Transformation'!$R$31,B19,"")</f>
        <v xml:space="preserve"> </v>
      </c>
      <c r="T19" t="str">
        <f>IF(AND(H19&lt;'Data Transformation'!$R$30,E19&lt;'Data Transformation'!$R$29,G19&lt;0.3,D19&lt;'Data Transformation'!$R$31,E19&gt;0.4,H19&gt;0.4),B19,"")</f>
        <v/>
      </c>
      <c r="U19" s="58"/>
      <c r="V19" t="str" cm="2">
        <f t="array" ref="V19">IF(C19=FALSE,"",IF(AND(ISNUMBER(B19),ISBLANK(N19:T19)),"Unclassified",(IF(COUNT(N19:T19)=0,"",INDEX($N$4:$T$4,MATCH(TRUE,N19:T19=B19,0))))))</f>
        <v/>
      </c>
      <c r="W19" t="str">
        <f t="shared" si="1"/>
        <v/>
      </c>
      <c r="X19" t="str">
        <f t="shared" si="2"/>
        <v/>
      </c>
      <c r="AC19" t="b">
        <f t="shared" si="3"/>
        <v>0</v>
      </c>
      <c r="AD19" t="str">
        <f>IFERROR(ABS(ABS(K19-'Data Transformation'!$R$5)-ABS(K19-'Data Transformation'!$R$6)),"")</f>
        <v/>
      </c>
      <c r="AE19" t="e">
        <f>IF(C19=FALSE,"",IF(AND(OR(V19=$Z$6,V19=$Z$8),OR(AC19=TRUE,AD19&lt;=IF(ISNUMBER('Data Transformation'!$R$15),'Data Transformation'!$R$15,'Data Transformation'!$R$25))),TRUE,FALSE))</f>
        <v>#DIV/0!</v>
      </c>
    </row>
    <row r="20" spans="2:31" x14ac:dyDescent="0.55000000000000004">
      <c r="B20" t="str">
        <v xml:space="preserve"> </v>
      </c>
      <c r="C20" t="str">
        <v xml:space="preserve"> </v>
      </c>
      <c r="D20" t="str">
        <v xml:space="preserve"> </v>
      </c>
      <c r="E20" t="str">
        <v xml:space="preserve"> </v>
      </c>
      <c r="F20" t="str">
        <v xml:space="preserve"> </v>
      </c>
      <c r="G20" t="str">
        <v xml:space="preserve"> </v>
      </c>
      <c r="H20" t="str">
        <v xml:space="preserve"> </v>
      </c>
      <c r="I20" t="str">
        <v xml:space="preserve"> </v>
      </c>
      <c r="K20" s="59" t="str">
        <f>IFERROR(AVERAGEIF('Data Transformation'!$B$425:$B$8425,B20,IF('Input and Summary Results'!$J$4="no",'Data Transformation'!$C$425:$C$8425,'Data Transformation'!$E$425:$E$8425)),"")</f>
        <v/>
      </c>
      <c r="L20" s="60" t="str" cm="1">
        <f t="array" ref="L20">IFERROR(_xlfn.STDEV.S(IF('Data Transformation'!$B$425:$B$8425=B20,IF('Input and Summary Results'!$J$4="no",'Data Transformation'!$C$425:$C$8425,'Data Transformation'!$E$425:$E$8425),"")),"")</f>
        <v/>
      </c>
      <c r="M20" s="5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Transformation'!$R$5),NOT(ISNUMBER(N20)),NOT(ISNUMBER(T20)),NOT(ISNUMBER(P20)),NOT(ISNUMBER(R20)),NOT(ISNUMBER(T20)),NOT(ISNUMBER(S20))),Assignments!B20,""),"")</f>
        <v/>
      </c>
      <c r="R20" t="str">
        <f>IF(H20&gt;='Data Transformation'!$R$30,B20,"")</f>
        <v xml:space="preserve"> </v>
      </c>
      <c r="S20" t="str">
        <f>IF(D20&gt;='Data Transformation'!$R$31,B20,"")</f>
        <v xml:space="preserve"> </v>
      </c>
      <c r="T20" t="str">
        <f>IF(AND(H20&lt;'Data Transformation'!$R$30,E20&lt;'Data Transformation'!$R$29,G20&lt;0.3,D20&lt;'Data Transformation'!$R$31,E20&gt;0.4,H20&gt;0.4),B20,"")</f>
        <v/>
      </c>
      <c r="U20" s="58"/>
      <c r="V20" t="str" cm="2">
        <f t="array" ref="V20">IF(C20=FALSE,"",IF(AND(ISNUMBER(B20),ISBLANK(N20:T20)),"Unclassified",(IF(COUNT(N20:T20)=0,"",INDEX($N$4:$T$4,MATCH(TRUE,N20:T20=B20,0))))))</f>
        <v/>
      </c>
      <c r="W20" t="str">
        <f t="shared" si="1"/>
        <v/>
      </c>
      <c r="X20" t="str">
        <f t="shared" si="2"/>
        <v/>
      </c>
      <c r="AC20" t="b">
        <f t="shared" si="3"/>
        <v>0</v>
      </c>
      <c r="AD20" t="str">
        <f>IFERROR(ABS(ABS(K20-'Data Transformation'!$R$5)-ABS(K20-'Data Transformation'!$R$6)),"")</f>
        <v/>
      </c>
      <c r="AE20" t="e">
        <f>IF(C20=FALSE,"",IF(AND(OR(V20=$Z$6,V20=$Z$8),OR(AC20=TRUE,AD20&lt;=IF(ISNUMBER('Data Transformation'!$R$15),'Data Transformation'!$R$15,'Data Transformation'!$R$25))),TRUE,FALSE))</f>
        <v>#DIV/0!</v>
      </c>
    </row>
    <row r="21" spans="2:31" x14ac:dyDescent="0.55000000000000004">
      <c r="B21" t="str">
        <v xml:space="preserve"> </v>
      </c>
      <c r="C21" t="str">
        <v xml:space="preserve"> </v>
      </c>
      <c r="D21" t="str">
        <v xml:space="preserve"> </v>
      </c>
      <c r="E21" t="str">
        <v xml:space="preserve"> </v>
      </c>
      <c r="F21" t="str">
        <v xml:space="preserve"> </v>
      </c>
      <c r="G21" t="str">
        <v xml:space="preserve"> </v>
      </c>
      <c r="H21" t="str">
        <v xml:space="preserve"> </v>
      </c>
      <c r="I21" t="str">
        <v xml:space="preserve"> </v>
      </c>
      <c r="K21" s="59" t="str">
        <f>IFERROR(AVERAGEIF('Data Transformation'!$B$425:$B$8425,B21,IF('Input and Summary Results'!$J$4="no",'Data Transformation'!$C$425:$C$8425,'Data Transformation'!$E$425:$E$8425)),"")</f>
        <v/>
      </c>
      <c r="L21" s="60" t="str" cm="1">
        <f t="array" ref="L21">IFERROR(_xlfn.STDEV.S(IF('Data Transformation'!$B$425:$B$8425=B21,IF('Input and Summary Results'!$J$4="no",'Data Transformation'!$C$425:$C$8425,'Data Transformation'!$E$425:$E$8425),"")),"")</f>
        <v/>
      </c>
      <c r="M21" s="58"/>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Transformation'!$R$5),NOT(ISNUMBER(N21)),NOT(ISNUMBER(T21)),NOT(ISNUMBER(P21)),NOT(ISNUMBER(R21)),NOT(ISNUMBER(T21)),NOT(ISNUMBER(S21))),Assignments!B21,""),"")</f>
        <v/>
      </c>
      <c r="R21" t="str">
        <f>IF(H21&gt;='Data Transformation'!$R$30,B21,"")</f>
        <v xml:space="preserve"> </v>
      </c>
      <c r="S21" t="str">
        <f>IF(D21&gt;='Data Transformation'!$R$31,B21,"")</f>
        <v xml:space="preserve"> </v>
      </c>
      <c r="T21" t="str">
        <f>IF(AND(H21&lt;'Data Transformation'!$R$30,E21&lt;'Data Transformation'!$R$29,G21&lt;0.3,D21&lt;'Data Transformation'!$R$31,E21&gt;0.4,H21&gt;0.4),B21,"")</f>
        <v/>
      </c>
      <c r="U21" s="58"/>
      <c r="V21" t="str" cm="2">
        <f t="array" ref="V21">IF(C21=FALSE,"",IF(AND(ISNUMBER(B21),ISBLANK(N21:T21)),"Unclassified",(IF(COUNT(N21:T21)=0,"",INDEX($N$4:$T$4,MATCH(TRUE,N21:T21=B21,0))))))</f>
        <v/>
      </c>
      <c r="W21" t="str">
        <f t="shared" si="1"/>
        <v/>
      </c>
      <c r="X21" t="str">
        <f t="shared" si="2"/>
        <v/>
      </c>
      <c r="AC21" t="b">
        <f t="shared" si="3"/>
        <v>0</v>
      </c>
      <c r="AD21" t="str">
        <f>IFERROR(ABS(ABS(K21-'Data Transformation'!$R$5)-ABS(K21-'Data Transformation'!$R$6)),"")</f>
        <v/>
      </c>
      <c r="AE21" t="e">
        <f>IF(C21=FALSE,"",IF(AND(OR(V21=$Z$6,V21=$Z$8),OR(AC21=TRUE,AD21&lt;=IF(ISNUMBER('Data Transformation'!$R$15),'Data Transformation'!$R$15,'Data Transformation'!$R$25))),TRUE,FALSE))</f>
        <v>#DIV/0!</v>
      </c>
    </row>
    <row r="22" spans="2:31" x14ac:dyDescent="0.55000000000000004">
      <c r="B22" t="str">
        <v xml:space="preserve"> </v>
      </c>
      <c r="C22" t="str">
        <v xml:space="preserve"> </v>
      </c>
      <c r="D22" t="str">
        <v xml:space="preserve"> </v>
      </c>
      <c r="E22" t="str">
        <v xml:space="preserve"> </v>
      </c>
      <c r="F22" t="str">
        <v xml:space="preserve"> </v>
      </c>
      <c r="G22" t="str">
        <v xml:space="preserve"> </v>
      </c>
      <c r="H22" t="str">
        <v xml:space="preserve"> </v>
      </c>
      <c r="I22" t="str">
        <v xml:space="preserve"> </v>
      </c>
      <c r="K22" s="59" t="str">
        <f>IFERROR(AVERAGEIF('Data Transformation'!$B$425:$B$8425,B22,IF('Input and Summary Results'!$J$4="no",'Data Transformation'!$C$425:$C$8425,'Data Transformation'!$E$425:$E$8425)),"")</f>
        <v/>
      </c>
      <c r="L22" s="60" t="str" cm="1">
        <f t="array" ref="L22">IFERROR(_xlfn.STDEV.S(IF('Data Transformation'!$B$425:$B$8425=B22,IF('Input and Summary Results'!$J$4="no",'Data Transformation'!$C$425:$C$8425,'Data Transformation'!$E$425:$E$8425),"")),"")</f>
        <v/>
      </c>
      <c r="M22" s="58"/>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Transformation'!$R$5),NOT(ISNUMBER(N22)),NOT(ISNUMBER(T22)),NOT(ISNUMBER(P22)),NOT(ISNUMBER(R22)),NOT(ISNUMBER(T22)),NOT(ISNUMBER(S22))),Assignments!B22,""),"")</f>
        <v/>
      </c>
      <c r="R22" t="str">
        <f>IF(H22&gt;='Data Transformation'!$R$30,B22,"")</f>
        <v xml:space="preserve"> </v>
      </c>
      <c r="S22" t="str">
        <f>IF(D22&gt;='Data Transformation'!$R$31,B22,"")</f>
        <v xml:space="preserve"> </v>
      </c>
      <c r="T22" t="str">
        <f>IF(AND(H22&lt;'Data Transformation'!$R$30,E22&lt;'Data Transformation'!$R$29,G22&lt;0.3,D22&lt;'Data Transformation'!$R$31,E22&gt;0.4,H22&gt;0.4),B22,"")</f>
        <v/>
      </c>
      <c r="U22" s="58"/>
      <c r="V22" t="str" cm="2">
        <f t="array" ref="V22">IF(C22=FALSE,"",IF(AND(ISNUMBER(B22),ISBLANK(N22:T22)),"Unclassified",(IF(COUNT(N22:T22)=0,"",INDEX($N$4:$T$4,MATCH(TRUE,N22:T22=B22,0))))))</f>
        <v/>
      </c>
      <c r="W22" t="str">
        <f t="shared" si="1"/>
        <v/>
      </c>
      <c r="X22" t="str">
        <f t="shared" si="2"/>
        <v/>
      </c>
      <c r="AC22" t="b">
        <f t="shared" si="3"/>
        <v>0</v>
      </c>
      <c r="AD22" t="str">
        <f>IFERROR(ABS(ABS(K22-'Data Transformation'!$R$5)-ABS(K22-'Data Transformation'!$R$6)),"")</f>
        <v/>
      </c>
      <c r="AE22" t="e">
        <f>IF(C22=FALSE,"",IF(AND(OR(V22=$Z$6,V22=$Z$8),OR(AC22=TRUE,AD22&lt;=IF(ISNUMBER('Data Transformation'!$R$15),'Data Transformation'!$R$15,'Data Transformation'!$R$25))),TRUE,FALSE))</f>
        <v>#DIV/0!</v>
      </c>
    </row>
    <row r="23" spans="2:31" x14ac:dyDescent="0.55000000000000004">
      <c r="B23" t="str">
        <v xml:space="preserve"> </v>
      </c>
      <c r="C23" t="str">
        <v xml:space="preserve"> </v>
      </c>
      <c r="D23" t="str">
        <v xml:space="preserve"> </v>
      </c>
      <c r="E23" t="str">
        <v xml:space="preserve"> </v>
      </c>
      <c r="F23" t="str">
        <v xml:space="preserve"> </v>
      </c>
      <c r="G23" t="str">
        <v xml:space="preserve"> </v>
      </c>
      <c r="H23" t="str">
        <v xml:space="preserve"> </v>
      </c>
      <c r="I23" t="str">
        <v xml:space="preserve"> </v>
      </c>
      <c r="K23" s="59" t="str">
        <f>IFERROR(AVERAGEIF('Data Transformation'!$B$425:$B$8425,B23,IF('Input and Summary Results'!$J$4="no",'Data Transformation'!$C$425:$C$8425,'Data Transformation'!$E$425:$E$8425)),"")</f>
        <v/>
      </c>
      <c r="L23" s="60" t="str" cm="1">
        <f t="array" ref="L23">IFERROR(_xlfn.STDEV.S(IF('Data Transformation'!$B$425:$B$8425=B23,IF('Input and Summary Results'!$J$4="no",'Data Transformation'!$C$425:$C$8425,'Data Transformation'!$E$425:$E$8425),"")),"")</f>
        <v/>
      </c>
      <c r="M23" s="58"/>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Transformation'!$R$5),NOT(ISNUMBER(N23)),NOT(ISNUMBER(T23)),NOT(ISNUMBER(P23)),NOT(ISNUMBER(R23)),NOT(ISNUMBER(T23)),NOT(ISNUMBER(S23))),Assignments!B23,""),"")</f>
        <v/>
      </c>
      <c r="R23" t="str">
        <f>IF(H23&gt;='Data Transformation'!$R$30,B23,"")</f>
        <v xml:space="preserve"> </v>
      </c>
      <c r="S23" t="str">
        <f>IF(D23&gt;='Data Transformation'!$R$31,B23,"")</f>
        <v xml:space="preserve"> </v>
      </c>
      <c r="T23" t="str">
        <f>IF(AND(H23&lt;'Data Transformation'!$R$30,E23&lt;'Data Transformation'!$R$29,G23&lt;0.3,D23&lt;'Data Transformation'!$R$31,E23&gt;0.4,H23&gt;0.4),B23,"")</f>
        <v/>
      </c>
      <c r="U23" s="58"/>
      <c r="V23" t="str" cm="2">
        <f t="array" ref="V23">IF(C23=FALSE,"",IF(AND(ISNUMBER(B23),ISBLANK(N23:T23)),"Unclassified",(IF(COUNT(N23:T23)=0,"",INDEX($N$4:$T$4,MATCH(TRUE,N23:T23=B23,0))))))</f>
        <v/>
      </c>
      <c r="W23" t="str">
        <f t="shared" si="1"/>
        <v/>
      </c>
      <c r="X23" t="str">
        <f t="shared" si="2"/>
        <v/>
      </c>
      <c r="AC23" t="b">
        <f t="shared" si="3"/>
        <v>0</v>
      </c>
      <c r="AD23" t="str">
        <f>IFERROR(ABS(ABS(K23-'Data Transformation'!$R$5)-ABS(K23-'Data Transformation'!$R$6)),"")</f>
        <v/>
      </c>
      <c r="AE23" t="e">
        <f>IF(C23=FALSE,"",IF(AND(OR(V23=$Z$6,V23=$Z$8),OR(AC23=TRUE,AD23&lt;=IF(ISNUMBER('Data Transformation'!$R$15),'Data Transformation'!$R$15,'Data Transformation'!$R$25))),TRUE,FALSE))</f>
        <v>#DIV/0!</v>
      </c>
    </row>
    <row r="24" spans="2:31" x14ac:dyDescent="0.55000000000000004">
      <c r="B24" t="str">
        <v xml:space="preserve"> </v>
      </c>
      <c r="C24" t="str">
        <v xml:space="preserve"> </v>
      </c>
      <c r="D24" t="str">
        <v xml:space="preserve"> </v>
      </c>
      <c r="E24" t="str">
        <v xml:space="preserve"> </v>
      </c>
      <c r="F24" t="str">
        <v xml:space="preserve"> </v>
      </c>
      <c r="G24" t="str">
        <v xml:space="preserve"> </v>
      </c>
      <c r="H24" t="str">
        <v xml:space="preserve"> </v>
      </c>
      <c r="I24" t="str">
        <v xml:space="preserve"> </v>
      </c>
      <c r="K24" s="59" t="str">
        <f>IFERROR(AVERAGEIF('Data Transformation'!$B$425:$B$8425,B24,IF('Input and Summary Results'!$J$4="no",'Data Transformation'!$C$425:$C$8425,'Data Transformation'!$E$425:$E$8425)),"")</f>
        <v/>
      </c>
      <c r="L24" s="60" t="str" cm="1">
        <f t="array" ref="L24">IFERROR(_xlfn.STDEV.S(IF('Data Transformation'!$B$425:$B$8425=B24,IF('Input and Summary Results'!$J$4="no",'Data Transformation'!$C$425:$C$8425,'Data Transformation'!$E$425:$E$8425),"")),"")</f>
        <v/>
      </c>
      <c r="M24" s="58"/>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Transformation'!$R$5),NOT(ISNUMBER(N24)),NOT(ISNUMBER(T24)),NOT(ISNUMBER(P24)),NOT(ISNUMBER(R24)),NOT(ISNUMBER(T24)),NOT(ISNUMBER(S24))),Assignments!B24,""),"")</f>
        <v/>
      </c>
      <c r="R24" t="str">
        <f>IF(H24&gt;='Data Transformation'!$R$30,B24,"")</f>
        <v xml:space="preserve"> </v>
      </c>
      <c r="S24" t="str">
        <f>IF(D24&gt;='Data Transformation'!$R$31,B24,"")</f>
        <v xml:space="preserve"> </v>
      </c>
      <c r="T24" t="str">
        <f>IF(AND(H24&lt;'Data Transformation'!$R$30,E24&lt;'Data Transformation'!$R$29,G24&lt;0.3,D24&lt;'Data Transformation'!$R$31,E24&gt;0.4,H24&gt;0.4),B24,"")</f>
        <v/>
      </c>
      <c r="U24" s="58"/>
      <c r="V24" t="str" cm="2">
        <f t="array" ref="V24">IF(C24=FALSE,"",IF(AND(ISNUMBER(B24),ISBLANK(N24:T24)),"Unclassified",(IF(COUNT(N24:T24)=0,"",INDEX($N$4:$T$4,MATCH(TRUE,N24:T24=B24,0))))))</f>
        <v/>
      </c>
      <c r="W24" t="str">
        <f t="shared" si="1"/>
        <v/>
      </c>
      <c r="X24" t="str">
        <f t="shared" si="2"/>
        <v/>
      </c>
      <c r="AC24" t="b">
        <f t="shared" si="3"/>
        <v>0</v>
      </c>
      <c r="AD24" t="str">
        <f>IFERROR(ABS(ABS(K24-'Data Transformation'!$R$5)-ABS(K24-'Data Transformation'!$R$6)),"")</f>
        <v/>
      </c>
      <c r="AE24" t="e">
        <f>IF(C24=FALSE,"",IF(AND(OR(V24=$Z$6,V24=$Z$8),OR(AC24=TRUE,AD24&lt;=IF(ISNUMBER('Data Transformation'!$R$15),'Data Transformation'!$R$15,'Data Transformation'!$R$25))),TRUE,FALSE))</f>
        <v>#DIV/0!</v>
      </c>
    </row>
    <row r="25" spans="2:31" x14ac:dyDescent="0.55000000000000004">
      <c r="B25" t="str">
        <v xml:space="preserve"> </v>
      </c>
      <c r="C25" t="str">
        <v xml:space="preserve"> </v>
      </c>
      <c r="D25" t="str">
        <v xml:space="preserve"> </v>
      </c>
      <c r="E25" t="str">
        <v xml:space="preserve"> </v>
      </c>
      <c r="F25" t="str">
        <v xml:space="preserve"> </v>
      </c>
      <c r="G25" t="str">
        <v xml:space="preserve"> </v>
      </c>
      <c r="H25" t="str">
        <v xml:space="preserve"> </v>
      </c>
      <c r="I25" t="str">
        <v xml:space="preserve"> </v>
      </c>
      <c r="K25" s="59" t="str">
        <f>IFERROR(AVERAGEIF('Data Transformation'!$B$425:$B$8425,B25,IF('Input and Summary Results'!$J$4="no",'Data Transformation'!$C$425:$C$8425,'Data Transformation'!$E$425:$E$8425)),"")</f>
        <v/>
      </c>
      <c r="L25" s="60" t="str" cm="1">
        <f t="array" ref="L25">IFERROR(_xlfn.STDEV.S(IF('Data Transformation'!$B$425:$B$8425=B25,IF('Input and Summary Results'!$J$4="no",'Data Transformation'!$C$425:$C$8425,'Data Transformation'!$E$425:$E$8425),"")),"")</f>
        <v/>
      </c>
      <c r="M25" s="58"/>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Transformation'!$R$5),NOT(ISNUMBER(N25)),NOT(ISNUMBER(T25)),NOT(ISNUMBER(P25)),NOT(ISNUMBER(R25)),NOT(ISNUMBER(T25)),NOT(ISNUMBER(S25))),Assignments!B25,""),"")</f>
        <v/>
      </c>
      <c r="R25" t="str">
        <f>IF(H25&gt;='Data Transformation'!$R$30,B25,"")</f>
        <v xml:space="preserve"> </v>
      </c>
      <c r="S25" t="str">
        <f>IF(D25&gt;='Data Transformation'!$R$31,B25,"")</f>
        <v xml:space="preserve"> </v>
      </c>
      <c r="T25" t="str">
        <f>IF(AND(H25&lt;'Data Transformation'!$R$30,E25&lt;'Data Transformation'!$R$29,G25&lt;0.3,D25&lt;'Data Transformation'!$R$31,E25&gt;0.4,H25&gt;0.4),B25,"")</f>
        <v/>
      </c>
      <c r="U25" s="58"/>
      <c r="V25" t="str" cm="2">
        <f t="array" ref="V25">IF(C25=FALSE,"",IF(AND(ISNUMBER(B25),ISBLANK(N25:T25)),"Unclassified",(IF(COUNT(N25:T25)=0,"",INDEX($N$4:$T$4,MATCH(TRUE,N25:T25=B25,0))))))</f>
        <v/>
      </c>
      <c r="W25" t="str">
        <f t="shared" si="1"/>
        <v/>
      </c>
      <c r="X25" t="str">
        <f t="shared" si="2"/>
        <v/>
      </c>
      <c r="AC25" t="b">
        <f t="shared" si="3"/>
        <v>0</v>
      </c>
      <c r="AD25" t="str">
        <f>IFERROR(ABS(ABS(K25-'Data Transformation'!$R$5)-ABS(K25-'Data Transformation'!$R$6)),"")</f>
        <v/>
      </c>
      <c r="AE25" t="e">
        <f>IF(C25=FALSE,"",IF(AND(OR(V25=$Z$6,V25=$Z$8),OR(AC25=TRUE,AD25&lt;=IF(ISNUMBER('Data Transformation'!$R$15),'Data Transformation'!$R$15,'Data Transformation'!$R$25))),TRUE,FALSE))</f>
        <v>#DIV/0!</v>
      </c>
    </row>
    <row r="26" spans="2:31" x14ac:dyDescent="0.55000000000000004">
      <c r="B26" t="str">
        <v xml:space="preserve"> </v>
      </c>
      <c r="C26" t="str">
        <v xml:space="preserve"> </v>
      </c>
      <c r="D26" t="str">
        <v xml:space="preserve"> </v>
      </c>
      <c r="E26" t="str">
        <v xml:space="preserve"> </v>
      </c>
      <c r="F26" t="str">
        <v xml:space="preserve"> </v>
      </c>
      <c r="G26" t="str">
        <v xml:space="preserve"> </v>
      </c>
      <c r="H26" t="str">
        <v xml:space="preserve"> </v>
      </c>
      <c r="I26" t="str">
        <v xml:space="preserve"> </v>
      </c>
      <c r="K26" s="59" t="str">
        <f>IFERROR(AVERAGEIF('Data Transformation'!$B$425:$B$8425,B26,IF('Input and Summary Results'!$J$4="no",'Data Transformation'!$C$425:$C$8425,'Data Transformation'!$E$425:$E$8425)),"")</f>
        <v/>
      </c>
      <c r="L26" s="60" t="str" cm="1">
        <f t="array" ref="L26">IFERROR(_xlfn.STDEV.S(IF('Data Transformation'!$B$425:$B$8425=B26,IF('Input and Summary Results'!$J$4="no",'Data Transformation'!$C$425:$C$8425,'Data Transformation'!$E$425:$E$8425),"")),"")</f>
        <v/>
      </c>
      <c r="M26" s="58"/>
      <c r="N26" t="str">
        <f>IF(E26&gt;='Data Transformation'!$R$29,B26,"")</f>
        <v xml:space="preserve"> </v>
      </c>
      <c r="O26" t="str">
        <f>IFERROR(IF(AND(Assignments!L26&lt;('Data Transformation'!$R$4-'Data Transformation'!$R$3)/2,ABS(K26-'Data Transformation'!$R$6)&gt;ABS(K26-'Data Transformation'!$R$5),NOT(ISNUMBER(N26)),NOT(ISNUMBER(R26)),NOT(ISNUMBER(P26)),NOT(ISNUMBER(R26)),NOT(ISNUMBER(S26)),NOT(ISNUMBER(T26))),Assignments!B26,""),"")</f>
        <v/>
      </c>
      <c r="P26" t="str">
        <f>IF(AND(NOT(ISNUMBER(N26)),NOT(ISNUMBER(R26)),NOT(ISNUMBER(S26)),G26&gt;='Data Transformation'!$R$28),B26,"")</f>
        <v xml:space="preserve"> </v>
      </c>
      <c r="Q26" t="str">
        <f>IFERROR(IF(AND(Assignments!L26&lt;('Data Transformation'!$R$4-'Data Transformation'!$R$3)/2,ABS(K26-'Data Transformation'!$R$6)&lt;ABS(K26-'Data Transformation'!$R$5),NOT(ISNUMBER(N26)),NOT(ISNUMBER(T26)),NOT(ISNUMBER(P26)),NOT(ISNUMBER(R26)),NOT(ISNUMBER(T26)),NOT(ISNUMBER(S26))),Assignments!B26,""),"")</f>
        <v/>
      </c>
      <c r="R26" t="str">
        <f>IF(H26&gt;='Data Transformation'!$R$30,B26,"")</f>
        <v xml:space="preserve"> </v>
      </c>
      <c r="S26" t="str">
        <f>IF(D26&gt;='Data Transformation'!$R$31,B26,"")</f>
        <v xml:space="preserve"> </v>
      </c>
      <c r="T26" t="str">
        <f>IF(AND(H26&lt;'Data Transformation'!$R$30,E26&lt;'Data Transformation'!$R$29,G26&lt;0.3,D26&lt;'Data Transformation'!$R$31,E26&gt;0.4,H26&gt;0.4),B26,"")</f>
        <v/>
      </c>
      <c r="U26" s="58"/>
      <c r="V26" t="str" cm="2">
        <f t="array" ref="V26">IF(C26=FALSE,"",IF(AND(ISNUMBER(B26),ISBLANK(N26:T26)),"Unclassified",(IF(COUNT(N26:T26)=0,"",INDEX($N$4:$T$4,MATCH(TRUE,N26:T26=B26,0))))))</f>
        <v/>
      </c>
      <c r="W26" t="str">
        <f t="shared" si="1"/>
        <v/>
      </c>
      <c r="X26" t="str">
        <f t="shared" si="2"/>
        <v/>
      </c>
      <c r="AC26" t="b">
        <f t="shared" si="3"/>
        <v>0</v>
      </c>
      <c r="AD26" t="str">
        <f>IFERROR(ABS(ABS(K26-'Data Transformation'!$R$5)-ABS(K26-'Data Transformation'!$R$6)),"")</f>
        <v/>
      </c>
      <c r="AE26" t="e">
        <f>IF(C26=FALSE,"",IF(AND(OR(V26=$Z$6,V26=$Z$8),OR(AC26=TRUE,AD26&lt;=IF(ISNUMBER('Data Transformation'!$R$15),'Data Transformation'!$R$15,'Data Transformation'!$R$25))),TRUE,FALSE))</f>
        <v>#DIV/0!</v>
      </c>
    </row>
    <row r="27" spans="2:31" x14ac:dyDescent="0.55000000000000004">
      <c r="B27" t="str">
        <v xml:space="preserve"> </v>
      </c>
      <c r="C27" t="str">
        <v xml:space="preserve"> </v>
      </c>
      <c r="D27" t="str">
        <v xml:space="preserve"> </v>
      </c>
      <c r="E27" t="str">
        <v xml:space="preserve"> </v>
      </c>
      <c r="F27" t="str">
        <v xml:space="preserve"> </v>
      </c>
      <c r="G27" t="str">
        <v xml:space="preserve"> </v>
      </c>
      <c r="H27" t="str">
        <v xml:space="preserve"> </v>
      </c>
      <c r="I27" t="str">
        <v xml:space="preserve"> </v>
      </c>
      <c r="K27" s="59" t="str">
        <f>IFERROR(AVERAGEIF('Data Transformation'!$B$425:$B$8425,B27,IF('Input and Summary Results'!$J$4="no",'Data Transformation'!$C$425:$C$8425,'Data Transformation'!$E$425:$E$8425)),"")</f>
        <v/>
      </c>
      <c r="L27" s="60" t="str" cm="1">
        <f t="array" ref="L27">IFERROR(_xlfn.STDEV.S(IF('Data Transformation'!$B$425:$B$8425=B27,IF('Input and Summary Results'!$J$4="no",'Data Transformation'!$C$425:$C$8425,'Data Transformation'!$E$425:$E$8425),"")),"")</f>
        <v/>
      </c>
      <c r="M27" s="58"/>
      <c r="N27" t="str">
        <f>IF(E27&gt;='Data Transformation'!$R$29,B27,"")</f>
        <v xml:space="preserve"> </v>
      </c>
      <c r="O27" t="str">
        <f>IFERROR(IF(AND(Assignments!L27&lt;('Data Transformation'!$R$4-'Data Transformation'!$R$3)/2,ABS(K27-'Data Transformation'!$R$6)&gt;ABS(K27-'Data Transformation'!$R$5),NOT(ISNUMBER(N27)),NOT(ISNUMBER(R27)),NOT(ISNUMBER(P27)),NOT(ISNUMBER(R27)),NOT(ISNUMBER(S27)),NOT(ISNUMBER(T27))),Assignments!B27,""),"")</f>
        <v/>
      </c>
      <c r="P27" t="str">
        <f>IF(AND(NOT(ISNUMBER(N27)),NOT(ISNUMBER(R27)),NOT(ISNUMBER(S27)),G27&gt;='Data Transformation'!$R$28),B27,"")</f>
        <v xml:space="preserve"> </v>
      </c>
      <c r="Q27" t="str">
        <f>IFERROR(IF(AND(Assignments!L27&lt;('Data Transformation'!$R$4-'Data Transformation'!$R$3)/2,ABS(K27-'Data Transformation'!$R$6)&lt;ABS(K27-'Data Transformation'!$R$5),NOT(ISNUMBER(N27)),NOT(ISNUMBER(T27)),NOT(ISNUMBER(P27)),NOT(ISNUMBER(R27)),NOT(ISNUMBER(T27)),NOT(ISNUMBER(S27))),Assignments!B27,""),"")</f>
        <v/>
      </c>
      <c r="R27" t="str">
        <f>IF(H27&gt;='Data Transformation'!$R$30,B27,"")</f>
        <v xml:space="preserve"> </v>
      </c>
      <c r="S27" t="str">
        <f>IF(D27&gt;='Data Transformation'!$R$31,B27,"")</f>
        <v xml:space="preserve"> </v>
      </c>
      <c r="T27" t="str">
        <f>IF(AND(H27&lt;'Data Transformation'!$R$30,E27&lt;'Data Transformation'!$R$29,G27&lt;0.3,D27&lt;'Data Transformation'!$R$31,E27&gt;0.4,H27&gt;0.4),B27,"")</f>
        <v/>
      </c>
      <c r="U27" s="58"/>
      <c r="V27" t="str" cm="2">
        <f t="array" ref="V27">IF(C27=FALSE,"",IF(AND(ISNUMBER(B27),ISBLANK(N27:T27)),"Unclassified",(IF(COUNT(N27:T27)=0,"",INDEX($N$4:$T$4,MATCH(TRUE,N27:T27=B27,0))))))</f>
        <v/>
      </c>
      <c r="W27" t="str">
        <f t="shared" si="1"/>
        <v/>
      </c>
      <c r="X27" t="str">
        <f t="shared" si="2"/>
        <v/>
      </c>
      <c r="AC27" t="b">
        <f t="shared" si="3"/>
        <v>0</v>
      </c>
      <c r="AD27" t="str">
        <f>IFERROR(ABS(ABS(K27-'Data Transformation'!$R$5)-ABS(K27-'Data Transformation'!$R$6)),"")</f>
        <v/>
      </c>
      <c r="AE27" t="e">
        <f>IF(C27=FALSE,"",IF(AND(OR(V27=$Z$6,V27=$Z$8),OR(AC27=TRUE,AD27&lt;=IF(ISNUMBER('Data Transformation'!$R$15),'Data Transformation'!$R$15,'Data Transformation'!$R$25))),TRUE,FALSE))</f>
        <v>#DIV/0!</v>
      </c>
    </row>
    <row r="28" spans="2:31" x14ac:dyDescent="0.55000000000000004">
      <c r="B28" t="str">
        <v xml:space="preserve"> </v>
      </c>
      <c r="C28" t="str">
        <v xml:space="preserve"> </v>
      </c>
      <c r="D28" t="str">
        <v xml:space="preserve"> </v>
      </c>
      <c r="E28" t="str">
        <v xml:space="preserve"> </v>
      </c>
      <c r="F28" t="str">
        <v xml:space="preserve"> </v>
      </c>
      <c r="G28" t="str">
        <v xml:space="preserve"> </v>
      </c>
      <c r="H28" t="str">
        <v xml:space="preserve"> </v>
      </c>
      <c r="I28" t="str">
        <v xml:space="preserve"> </v>
      </c>
      <c r="K28" s="59" t="str">
        <f>IFERROR(AVERAGEIF('Data Transformation'!$B$425:$B$8425,B28,IF('Input and Summary Results'!$J$4="no",'Data Transformation'!$C$425:$C$8425,'Data Transformation'!$E$425:$E$8425)),"")</f>
        <v/>
      </c>
      <c r="L28" s="60" t="str" cm="1">
        <f t="array" ref="L28">IFERROR(_xlfn.STDEV.S(IF('Data Transformation'!$B$425:$B$8425=B28,IF('Input and Summary Results'!$J$4="no",'Data Transformation'!$C$425:$C$8425,'Data Transformation'!$E$425:$E$8425),"")),"")</f>
        <v/>
      </c>
      <c r="M28" s="58"/>
      <c r="N28" t="str">
        <f>IF(E28&gt;='Data Transformation'!$R$29,B28,"")</f>
        <v xml:space="preserve"> </v>
      </c>
      <c r="O28" t="str">
        <f>IFERROR(IF(AND(Assignments!L28&lt;('Data Transformation'!$R$4-'Data Transformation'!$R$3)/2,ABS(K28-'Data Transformation'!$R$6)&gt;ABS(K28-'Data Transformation'!$R$5),NOT(ISNUMBER(N28)),NOT(ISNUMBER(R28)),NOT(ISNUMBER(P28)),NOT(ISNUMBER(R28)),NOT(ISNUMBER(S28)),NOT(ISNUMBER(T28))),Assignments!B28,""),"")</f>
        <v/>
      </c>
      <c r="P28" t="str">
        <f>IF(AND(NOT(ISNUMBER(N28)),NOT(ISNUMBER(R28)),NOT(ISNUMBER(S28)),G28&gt;='Data Transformation'!$R$28),B28,"")</f>
        <v xml:space="preserve"> </v>
      </c>
      <c r="Q28" t="str">
        <f>IFERROR(IF(AND(Assignments!L28&lt;('Data Transformation'!$R$4-'Data Transformation'!$R$3)/2,ABS(K28-'Data Transformation'!$R$6)&lt;ABS(K28-'Data Transformation'!$R$5),NOT(ISNUMBER(N28)),NOT(ISNUMBER(T28)),NOT(ISNUMBER(P28)),NOT(ISNUMBER(R28)),NOT(ISNUMBER(T28)),NOT(ISNUMBER(S28))),Assignments!B28,""),"")</f>
        <v/>
      </c>
      <c r="R28" t="str">
        <f>IF(H28&gt;='Data Transformation'!$R$30,B28,"")</f>
        <v xml:space="preserve"> </v>
      </c>
      <c r="S28" t="str">
        <f>IF(D28&gt;='Data Transformation'!$R$31,B28,"")</f>
        <v xml:space="preserve"> </v>
      </c>
      <c r="T28" t="str">
        <f>IF(AND(H28&lt;'Data Transformation'!$R$30,E28&lt;'Data Transformation'!$R$29,G28&lt;0.3,D28&lt;'Data Transformation'!$R$31,E28&gt;0.4,H28&gt;0.4),B28,"")</f>
        <v/>
      </c>
      <c r="U28" s="58"/>
      <c r="V28" t="str" cm="2">
        <f t="array" ref="V28">IF(C28=FALSE,"",IF(AND(ISNUMBER(B28),ISBLANK(N28:T28)),"Unclassified",(IF(COUNT(N28:T28)=0,"",INDEX($N$4:$T$4,MATCH(TRUE,N28:T28=B28,0))))))</f>
        <v/>
      </c>
      <c r="W28" t="str">
        <f t="shared" si="1"/>
        <v/>
      </c>
      <c r="X28" t="str">
        <f t="shared" si="2"/>
        <v/>
      </c>
      <c r="AC28" t="b">
        <f t="shared" si="3"/>
        <v>0</v>
      </c>
      <c r="AD28" t="str">
        <f>IFERROR(ABS(ABS(K28-'Data Transformation'!$R$5)-ABS(K28-'Data Transformation'!$R$6)),"")</f>
        <v/>
      </c>
      <c r="AE28" t="e">
        <f>IF(C28=FALSE,"",IF(AND(OR(V28=$Z$6,V28=$Z$8),OR(AC28=TRUE,AD28&lt;=IF(ISNUMBER('Data Transformation'!$R$15),'Data Transformation'!$R$15,'Data Transformation'!$R$25))),TRUE,FALSE))</f>
        <v>#DIV/0!</v>
      </c>
    </row>
    <row r="29" spans="2:31" x14ac:dyDescent="0.55000000000000004">
      <c r="B29" t="str">
        <v xml:space="preserve"> </v>
      </c>
      <c r="C29" t="str">
        <v xml:space="preserve"> </v>
      </c>
      <c r="D29" t="str">
        <v xml:space="preserve"> </v>
      </c>
      <c r="E29" t="str">
        <v xml:space="preserve"> </v>
      </c>
      <c r="F29" t="str">
        <v xml:space="preserve"> </v>
      </c>
      <c r="G29" t="str">
        <v xml:space="preserve"> </v>
      </c>
      <c r="H29" t="str">
        <v xml:space="preserve"> </v>
      </c>
      <c r="I29" t="str">
        <v xml:space="preserve"> </v>
      </c>
      <c r="K29" s="59" t="str">
        <f>IFERROR(AVERAGEIF('Data Transformation'!$B$425:$B$8425,B29,IF('Input and Summary Results'!$J$4="no",'Data Transformation'!$C$425:$C$8425,'Data Transformation'!$E$425:$E$8425)),"")</f>
        <v/>
      </c>
      <c r="L29" s="60" t="str" cm="1">
        <f t="array" ref="L29">IFERROR(_xlfn.STDEV.S(IF('Data Transformation'!$B$425:$B$8425=B29,IF('Input and Summary Results'!$J$4="no",'Data Transformation'!$C$425:$C$8425,'Data Transformation'!$E$425:$E$8425),"")),"")</f>
        <v/>
      </c>
      <c r="M29" s="58"/>
      <c r="N29" t="str">
        <f>IF(E29&gt;='Data Transformation'!$R$29,B29,"")</f>
        <v xml:space="preserve"> </v>
      </c>
      <c r="O29" t="str">
        <f>IFERROR(IF(AND(Assignments!L29&lt;('Data Transformation'!$R$4-'Data Transformation'!$R$3)/2,ABS(K29-'Data Transformation'!$R$6)&gt;ABS(K29-'Data Transformation'!$R$5),NOT(ISNUMBER(N29)),NOT(ISNUMBER(R29)),NOT(ISNUMBER(P29)),NOT(ISNUMBER(R29)),NOT(ISNUMBER(S29)),NOT(ISNUMBER(T29))),Assignments!B29,""),"")</f>
        <v/>
      </c>
      <c r="P29" t="str">
        <f>IF(AND(NOT(ISNUMBER(N29)),NOT(ISNUMBER(R29)),NOT(ISNUMBER(S29)),G29&gt;='Data Transformation'!$R$28),B29,"")</f>
        <v xml:space="preserve"> </v>
      </c>
      <c r="Q29" t="str">
        <f>IFERROR(IF(AND(Assignments!L29&lt;('Data Transformation'!$R$4-'Data Transformation'!$R$3)/2,ABS(K29-'Data Transformation'!$R$6)&lt;ABS(K29-'Data Transformation'!$R$5),NOT(ISNUMBER(N29)),NOT(ISNUMBER(T29)),NOT(ISNUMBER(P29)),NOT(ISNUMBER(R29)),NOT(ISNUMBER(T29)),NOT(ISNUMBER(S29))),Assignments!B29,""),"")</f>
        <v/>
      </c>
      <c r="R29" t="str">
        <f>IF(H29&gt;='Data Transformation'!$R$30,B29,"")</f>
        <v xml:space="preserve"> </v>
      </c>
      <c r="S29" t="str">
        <f>IF(D29&gt;='Data Transformation'!$R$31,B29,"")</f>
        <v xml:space="preserve"> </v>
      </c>
      <c r="T29" t="str">
        <f>IF(AND(H29&lt;'Data Transformation'!$R$30,E29&lt;'Data Transformation'!$R$29,G29&lt;0.3,D29&lt;'Data Transformation'!$R$31,E29&gt;0.4,H29&gt;0.4),B29,"")</f>
        <v/>
      </c>
      <c r="U29" s="58"/>
      <c r="V29" t="str" cm="2">
        <f t="array" ref="V29">IF(C29=FALSE,"",IF(AND(ISNUMBER(B29),ISBLANK(N29:T29)),"Unclassified",(IF(COUNT(N29:T29)=0,"",INDEX($N$4:$T$4,MATCH(TRUE,N29:T29=B29,0))))))</f>
        <v/>
      </c>
      <c r="W29" t="str">
        <f t="shared" si="1"/>
        <v/>
      </c>
      <c r="X29" t="str">
        <f t="shared" si="2"/>
        <v/>
      </c>
      <c r="AC29" t="b">
        <f t="shared" si="3"/>
        <v>0</v>
      </c>
      <c r="AD29" t="str">
        <f>IFERROR(ABS(ABS(K29-'Data Transformation'!$R$5)-ABS(K29-'Data Transformation'!$R$6)),"")</f>
        <v/>
      </c>
      <c r="AE29" t="e">
        <f>IF(C29=FALSE,"",IF(AND(OR(V29=$Z$6,V29=$Z$8),OR(AC29=TRUE,AD29&lt;=IF(ISNUMBER('Data Transformation'!$R$15),'Data Transformation'!$R$15,'Data Transformation'!$R$25))),TRUE,FALSE))</f>
        <v>#DIV/0!</v>
      </c>
    </row>
    <row r="30" spans="2:31" x14ac:dyDescent="0.55000000000000004">
      <c r="B30" t="str">
        <v xml:space="preserve"> </v>
      </c>
      <c r="C30" t="str">
        <v xml:space="preserve"> </v>
      </c>
      <c r="D30" t="str">
        <v xml:space="preserve"> </v>
      </c>
      <c r="E30" t="str">
        <v xml:space="preserve"> </v>
      </c>
      <c r="F30" t="str">
        <v xml:space="preserve"> </v>
      </c>
      <c r="G30" t="str">
        <v xml:space="preserve"> </v>
      </c>
      <c r="H30" t="str">
        <v xml:space="preserve"> </v>
      </c>
      <c r="I30" t="str">
        <v xml:space="preserve"> </v>
      </c>
      <c r="K30" s="59" t="str">
        <f>IFERROR(AVERAGEIF('Data Transformation'!$B$425:$B$8425,B30,IF('Input and Summary Results'!$J$4="no",'Data Transformation'!$C$425:$C$8425,'Data Transformation'!$E$425:$E$8425)),"")</f>
        <v/>
      </c>
      <c r="L30" s="60" t="str" cm="1">
        <f t="array" ref="L30">IFERROR(_xlfn.STDEV.S(IF('Data Transformation'!$B$425:$B$8425=B30,IF('Input and Summary Results'!$J$4="no",'Data Transformation'!$C$425:$C$8425,'Data Transformation'!$E$425:$E$8425),"")),"")</f>
        <v/>
      </c>
      <c r="M30" s="58"/>
      <c r="N30" t="str">
        <f>IF(E30&gt;='Data Transformation'!$R$29,B30,"")</f>
        <v xml:space="preserve"> </v>
      </c>
      <c r="O30" t="str">
        <f>IFERROR(IF(AND(Assignments!L30&lt;('Data Transformation'!$R$4-'Data Transformation'!$R$3)/2,ABS(K30-'Data Transformation'!$R$6)&gt;ABS(K30-'Data Transformation'!$R$5),NOT(ISNUMBER(N30)),NOT(ISNUMBER(R30)),NOT(ISNUMBER(P30)),NOT(ISNUMBER(R30)),NOT(ISNUMBER(S30)),NOT(ISNUMBER(T30))),Assignments!B30,""),"")</f>
        <v/>
      </c>
      <c r="P30" t="str">
        <f>IF(AND(NOT(ISNUMBER(N30)),NOT(ISNUMBER(R30)),NOT(ISNUMBER(S30)),G30&gt;='Data Transformation'!$R$28),B30,"")</f>
        <v xml:space="preserve"> </v>
      </c>
      <c r="Q30" t="str">
        <f>IFERROR(IF(AND(Assignments!L30&lt;('Data Transformation'!$R$4-'Data Transformation'!$R$3)/2,ABS(K30-'Data Transformation'!$R$6)&lt;ABS(K30-'Data Transformation'!$R$5),NOT(ISNUMBER(N30)),NOT(ISNUMBER(T30)),NOT(ISNUMBER(P30)),NOT(ISNUMBER(R30)),NOT(ISNUMBER(T30)),NOT(ISNUMBER(S30))),Assignments!B30,""),"")</f>
        <v/>
      </c>
      <c r="R30" t="str">
        <f>IF(H30&gt;='Data Transformation'!$R$30,B30,"")</f>
        <v xml:space="preserve"> </v>
      </c>
      <c r="S30" t="str">
        <f>IF(D30&gt;='Data Transformation'!$R$31,B30,"")</f>
        <v xml:space="preserve"> </v>
      </c>
      <c r="T30" t="str">
        <f>IF(AND(H30&lt;'Data Transformation'!$R$30,E30&lt;'Data Transformation'!$R$29,G30&lt;0.3,D30&lt;'Data Transformation'!$R$31,E30&gt;0.4,H30&gt;0.4),B30,"")</f>
        <v/>
      </c>
      <c r="U30" s="58"/>
      <c r="V30" t="str" cm="2">
        <f t="array" ref="V30">IF(C30=FALSE,"",IF(AND(ISNUMBER(B30),ISBLANK(N30:T30)),"Unclassified",(IF(COUNT(N30:T30)=0,"",INDEX($N$4:$T$4,MATCH(TRUE,N30:T30=B30,0))))))</f>
        <v/>
      </c>
      <c r="W30" t="str">
        <f t="shared" si="1"/>
        <v/>
      </c>
      <c r="X30" t="str">
        <f t="shared" si="2"/>
        <v/>
      </c>
      <c r="AC30" t="b">
        <f t="shared" si="3"/>
        <v>0</v>
      </c>
      <c r="AD30" t="str">
        <f>IFERROR(ABS(ABS(K30-'Data Transformation'!$R$5)-ABS(K30-'Data Transformation'!$R$6)),"")</f>
        <v/>
      </c>
      <c r="AE30" t="e">
        <f>IF(C30=FALSE,"",IF(AND(OR(V30=$Z$6,V30=$Z$8),OR(AC30=TRUE,AD30&lt;=IF(ISNUMBER('Data Transformation'!$R$15),'Data Transformation'!$R$15,'Data Transformation'!$R$25))),TRUE,FALSE))</f>
        <v>#DIV/0!</v>
      </c>
    </row>
    <row r="31" spans="2:31" x14ac:dyDescent="0.55000000000000004">
      <c r="B31" t="str">
        <v xml:space="preserve"> </v>
      </c>
      <c r="C31" t="str">
        <v xml:space="preserve"> </v>
      </c>
      <c r="D31" t="str">
        <v xml:space="preserve"> </v>
      </c>
      <c r="E31" t="str">
        <v xml:space="preserve"> </v>
      </c>
      <c r="F31" t="str">
        <v xml:space="preserve"> </v>
      </c>
      <c r="G31" t="str">
        <v xml:space="preserve"> </v>
      </c>
      <c r="H31" t="str">
        <v xml:space="preserve"> </v>
      </c>
      <c r="I31" t="str">
        <v xml:space="preserve"> </v>
      </c>
      <c r="K31" s="59" t="str">
        <f>IFERROR(AVERAGEIF('Data Transformation'!$B$425:$B$8425,B31,IF('Input and Summary Results'!$J$4="no",'Data Transformation'!$C$425:$C$8425,'Data Transformation'!$E$425:$E$8425)),"")</f>
        <v/>
      </c>
      <c r="L31" s="60" t="str" cm="1">
        <f t="array" ref="L31">IFERROR(_xlfn.STDEV.S(IF('Data Transformation'!$B$425:$B$8425=B31,IF('Input and Summary Results'!$J$4="no",'Data Transformation'!$C$425:$C$8425,'Data Transformation'!$E$425:$E$8425),"")),"")</f>
        <v/>
      </c>
      <c r="M31" s="58"/>
      <c r="N31" t="str">
        <f>IF(E31&gt;='Data Transformation'!$R$29,B31,"")</f>
        <v xml:space="preserve"> </v>
      </c>
      <c r="O31" t="str">
        <f>IFERROR(IF(AND(Assignments!L31&lt;('Data Transformation'!$R$4-'Data Transformation'!$R$3)/2,ABS(K31-'Data Transformation'!$R$6)&gt;ABS(K31-'Data Transformation'!$R$5),NOT(ISNUMBER(N31)),NOT(ISNUMBER(R31)),NOT(ISNUMBER(P31)),NOT(ISNUMBER(R31)),NOT(ISNUMBER(S31)),NOT(ISNUMBER(T31))),Assignments!B31,""),"")</f>
        <v/>
      </c>
      <c r="P31" t="str">
        <f>IF(AND(NOT(ISNUMBER(N31)),NOT(ISNUMBER(R31)),NOT(ISNUMBER(S31)),G31&gt;='Data Transformation'!$R$28),B31,"")</f>
        <v xml:space="preserve"> </v>
      </c>
      <c r="Q31" t="str">
        <f>IFERROR(IF(AND(Assignments!L31&lt;('Data Transformation'!$R$4-'Data Transformation'!$R$3)/2,ABS(K31-'Data Transformation'!$R$6)&lt;ABS(K31-'Data Transformation'!$R$5),NOT(ISNUMBER(N31)),NOT(ISNUMBER(T31)),NOT(ISNUMBER(P31)),NOT(ISNUMBER(R31)),NOT(ISNUMBER(T31)),NOT(ISNUMBER(S31))),Assignments!B31,""),"")</f>
        <v/>
      </c>
      <c r="R31" t="str">
        <f>IF(H31&gt;='Data Transformation'!$R$30,B31,"")</f>
        <v xml:space="preserve"> </v>
      </c>
      <c r="S31" t="str">
        <f>IF(D31&gt;='Data Transformation'!$R$31,B31,"")</f>
        <v xml:space="preserve"> </v>
      </c>
      <c r="T31" t="str">
        <f>IF(AND(H31&lt;'Data Transformation'!$R$30,E31&lt;'Data Transformation'!$R$29,G31&lt;0.3,D31&lt;'Data Transformation'!$R$31,E31&gt;0.4,H31&gt;0.4),B31,"")</f>
        <v/>
      </c>
      <c r="U31" s="58"/>
      <c r="V31" t="str" cm="2">
        <f t="array" ref="V31">IF(C31=FALSE,"",IF(AND(ISNUMBER(B31),ISBLANK(N31:T31)),"Unclassified",(IF(COUNT(N31:T31)=0,"",INDEX($N$4:$T$4,MATCH(TRUE,N31:T31=B31,0))))))</f>
        <v/>
      </c>
      <c r="W31" t="str">
        <f t="shared" si="1"/>
        <v/>
      </c>
      <c r="X31" t="str">
        <f t="shared" si="2"/>
        <v/>
      </c>
      <c r="AC31" t="b">
        <f t="shared" si="3"/>
        <v>0</v>
      </c>
      <c r="AD31" t="str">
        <f>IFERROR(ABS(ABS(K31-'Data Transformation'!$R$5)-ABS(K31-'Data Transformation'!$R$6)),"")</f>
        <v/>
      </c>
      <c r="AE31" t="e">
        <f>IF(C31=FALSE,"",IF(AND(OR(V31=$Z$6,V31=$Z$8),OR(AC31=TRUE,AD31&lt;=IF(ISNUMBER('Data Transformation'!$R$15),'Data Transformation'!$R$15,'Data Transformation'!$R$25))),TRUE,FALSE))</f>
        <v>#DIV/0!</v>
      </c>
    </row>
    <row r="32" spans="2:31" x14ac:dyDescent="0.55000000000000004">
      <c r="B32" t="str">
        <v xml:space="preserve"> </v>
      </c>
      <c r="C32" t="str">
        <v xml:space="preserve"> </v>
      </c>
      <c r="D32" t="str">
        <v xml:space="preserve"> </v>
      </c>
      <c r="E32" t="str">
        <v xml:space="preserve"> </v>
      </c>
      <c r="F32" t="str">
        <v xml:space="preserve"> </v>
      </c>
      <c r="G32" t="str">
        <v xml:space="preserve"> </v>
      </c>
      <c r="H32" t="str">
        <v xml:space="preserve"> </v>
      </c>
      <c r="I32" t="str">
        <v xml:space="preserve"> </v>
      </c>
      <c r="K32" s="59" t="str">
        <f>IFERROR(AVERAGEIF('Data Transformation'!$B$425:$B$8425,B32,IF('Input and Summary Results'!$J$4="no",'Data Transformation'!$C$425:$C$8425,'Data Transformation'!$E$425:$E$8425)),"")</f>
        <v/>
      </c>
      <c r="L32" s="60" t="str" cm="1">
        <f t="array" ref="L32">IFERROR(_xlfn.STDEV.S(IF('Data Transformation'!$B$425:$B$8425=B32,IF('Input and Summary Results'!$J$4="no",'Data Transformation'!$C$425:$C$8425,'Data Transformation'!$E$425:$E$8425),"")),"")</f>
        <v/>
      </c>
      <c r="M32" s="58"/>
      <c r="N32" t="str">
        <f>IF(E32&gt;='Data Transformation'!$R$29,B32,"")</f>
        <v xml:space="preserve"> </v>
      </c>
      <c r="O32" t="str">
        <f>IFERROR(IF(AND(Assignments!L32&lt;('Data Transformation'!$R$4-'Data Transformation'!$R$3)/2,ABS(K32-'Data Transformation'!$R$6)&gt;ABS(K32-'Data Transformation'!$R$5),NOT(ISNUMBER(N32)),NOT(ISNUMBER(R32)),NOT(ISNUMBER(P32)),NOT(ISNUMBER(R32)),NOT(ISNUMBER(S32)),NOT(ISNUMBER(T32))),Assignments!B32,""),"")</f>
        <v/>
      </c>
      <c r="P32" t="str">
        <f>IF(AND(NOT(ISNUMBER(N32)),NOT(ISNUMBER(R32)),NOT(ISNUMBER(S32)),G32&gt;='Data Transformation'!$R$28),B32,"")</f>
        <v xml:space="preserve"> </v>
      </c>
      <c r="Q32" t="str">
        <f>IFERROR(IF(AND(Assignments!L32&lt;('Data Transformation'!$R$4-'Data Transformation'!$R$3)/2,ABS(K32-'Data Transformation'!$R$6)&lt;ABS(K32-'Data Transformation'!$R$5),NOT(ISNUMBER(N32)),NOT(ISNUMBER(T32)),NOT(ISNUMBER(P32)),NOT(ISNUMBER(R32)),NOT(ISNUMBER(T32)),NOT(ISNUMBER(S32))),Assignments!B32,""),"")</f>
        <v/>
      </c>
      <c r="R32" t="str">
        <f>IF(H32&gt;='Data Transformation'!$R$30,B32,"")</f>
        <v xml:space="preserve"> </v>
      </c>
      <c r="S32" t="str">
        <f>IF(D32&gt;='Data Transformation'!$R$31,B32,"")</f>
        <v xml:space="preserve"> </v>
      </c>
      <c r="T32" t="str">
        <f>IF(AND(H32&lt;'Data Transformation'!$R$30,E32&lt;'Data Transformation'!$R$29,G32&lt;0.3,D32&lt;'Data Transformation'!$R$31,E32&gt;0.4,H32&gt;0.4),B32,"")</f>
        <v/>
      </c>
      <c r="U32" s="58"/>
      <c r="V32" t="str" cm="2">
        <f t="array" ref="V32">IF(C32=FALSE,"",IF(AND(ISNUMBER(B32),ISBLANK(N32:T32)),"Unclassified",(IF(COUNT(N32:T32)=0,"",INDEX($N$4:$T$4,MATCH(TRUE,N32:T32=B32,0))))))</f>
        <v/>
      </c>
      <c r="W32" t="str">
        <f t="shared" si="1"/>
        <v/>
      </c>
      <c r="X32" t="str">
        <f t="shared" si="2"/>
        <v/>
      </c>
      <c r="AC32" t="b">
        <f t="shared" si="3"/>
        <v>0</v>
      </c>
      <c r="AD32" t="str">
        <f>IFERROR(ABS(ABS(K32-'Data Transformation'!$R$5)-ABS(K32-'Data Transformation'!$R$6)),"")</f>
        <v/>
      </c>
      <c r="AE32" t="e">
        <f>IF(C32=FALSE,"",IF(AND(OR(V32=$Z$6,V32=$Z$8),OR(AC32=TRUE,AD32&lt;=IF(ISNUMBER('Data Transformation'!$R$15),'Data Transformation'!$R$15,'Data Transformation'!$R$25))),TRUE,FALSE))</f>
        <v>#DIV/0!</v>
      </c>
    </row>
    <row r="33" spans="2:31" x14ac:dyDescent="0.55000000000000004">
      <c r="B33" t="str">
        <v xml:space="preserve"> </v>
      </c>
      <c r="C33" t="str">
        <v xml:space="preserve"> </v>
      </c>
      <c r="D33" t="str">
        <v xml:space="preserve"> </v>
      </c>
      <c r="E33" t="str">
        <v xml:space="preserve"> </v>
      </c>
      <c r="F33" t="str">
        <v xml:space="preserve"> </v>
      </c>
      <c r="G33" t="str">
        <v xml:space="preserve"> </v>
      </c>
      <c r="H33" t="str">
        <v xml:space="preserve"> </v>
      </c>
      <c r="I33" t="str">
        <v xml:space="preserve"> </v>
      </c>
      <c r="K33" s="59" t="str">
        <f>IFERROR(AVERAGEIF('Data Transformation'!$B$425:$B$8425,B33,IF('Input and Summary Results'!$J$4="no",'Data Transformation'!$C$425:$C$8425,'Data Transformation'!$E$425:$E$8425)),"")</f>
        <v/>
      </c>
      <c r="L33" s="60" t="str" cm="1">
        <f t="array" ref="L33">IFERROR(_xlfn.STDEV.S(IF('Data Transformation'!$B$425:$B$8425=B33,IF('Input and Summary Results'!$J$4="no",'Data Transformation'!$C$425:$C$8425,'Data Transformation'!$E$425:$E$8425),"")),"")</f>
        <v/>
      </c>
      <c r="M33" s="58"/>
      <c r="N33" t="str">
        <f>IF(E33&gt;='Data Transformation'!$R$29,B33,"")</f>
        <v xml:space="preserve"> </v>
      </c>
      <c r="O33" t="str">
        <f>IFERROR(IF(AND(Assignments!L33&lt;('Data Transformation'!$R$4-'Data Transformation'!$R$3)/2,ABS(K33-'Data Transformation'!$R$6)&gt;ABS(K33-'Data Transformation'!$R$5),NOT(ISNUMBER(N33)),NOT(ISNUMBER(R33)),NOT(ISNUMBER(P33)),NOT(ISNUMBER(R33)),NOT(ISNUMBER(S33)),NOT(ISNUMBER(T33))),Assignments!B33,""),"")</f>
        <v/>
      </c>
      <c r="P33" t="str">
        <f>IF(AND(NOT(ISNUMBER(N33)),NOT(ISNUMBER(R33)),NOT(ISNUMBER(S33)),G33&gt;='Data Transformation'!$R$28),B33,"")</f>
        <v xml:space="preserve"> </v>
      </c>
      <c r="Q33" t="str">
        <f>IFERROR(IF(AND(Assignments!L33&lt;('Data Transformation'!$R$4-'Data Transformation'!$R$3)/2,ABS(K33-'Data Transformation'!$R$6)&lt;ABS(K33-'Data Transformation'!$R$5),NOT(ISNUMBER(N33)),NOT(ISNUMBER(T33)),NOT(ISNUMBER(P33)),NOT(ISNUMBER(R33)),NOT(ISNUMBER(T33)),NOT(ISNUMBER(S33))),Assignments!B33,""),"")</f>
        <v/>
      </c>
      <c r="R33" t="str">
        <f>IF(H33&gt;='Data Transformation'!$R$30,B33,"")</f>
        <v xml:space="preserve"> </v>
      </c>
      <c r="S33" t="str">
        <f>IF(D33&gt;='Data Transformation'!$R$31,B33,"")</f>
        <v xml:space="preserve"> </v>
      </c>
      <c r="T33" t="str">
        <f>IF(AND(H33&lt;'Data Transformation'!$R$30,E33&lt;'Data Transformation'!$R$29,G33&lt;0.3,D33&lt;'Data Transformation'!$R$31,E33&gt;0.4,H33&gt;0.4),B33,"")</f>
        <v/>
      </c>
      <c r="U33" s="58"/>
      <c r="V33" t="str" cm="2">
        <f t="array" ref="V33">IF(C33=FALSE,"",IF(AND(ISNUMBER(B33),ISBLANK(N33:T33)),"Unclassified",(IF(COUNT(N33:T33)=0,"",INDEX($N$4:$T$4,MATCH(TRUE,N33:T33=B33,0))))))</f>
        <v/>
      </c>
      <c r="W33" t="str">
        <f t="shared" si="1"/>
        <v/>
      </c>
      <c r="X33" t="str">
        <f t="shared" si="2"/>
        <v/>
      </c>
      <c r="AC33" t="b">
        <f t="shared" si="3"/>
        <v>0</v>
      </c>
      <c r="AD33" t="str">
        <f>IFERROR(ABS(ABS(K33-'Data Transformation'!$R$5)-ABS(K33-'Data Transformation'!$R$6)),"")</f>
        <v/>
      </c>
      <c r="AE33" t="e">
        <f>IF(C33=FALSE,"",IF(AND(OR(V33=$Z$6,V33=$Z$8),OR(AC33=TRUE,AD33&lt;=IF(ISNUMBER('Data Transformation'!$R$15),'Data Transformation'!$R$15,'Data Transformation'!$R$25))),TRUE,FALSE))</f>
        <v>#DIV/0!</v>
      </c>
    </row>
    <row r="34" spans="2:31" x14ac:dyDescent="0.55000000000000004">
      <c r="B34" t="str">
        <v xml:space="preserve"> </v>
      </c>
      <c r="C34" t="str">
        <v xml:space="preserve"> </v>
      </c>
      <c r="D34" t="str">
        <v xml:space="preserve"> </v>
      </c>
      <c r="E34" t="str">
        <v xml:space="preserve"> </v>
      </c>
      <c r="F34" t="str">
        <v xml:space="preserve"> </v>
      </c>
      <c r="G34" t="str">
        <v xml:space="preserve"> </v>
      </c>
      <c r="H34" t="str">
        <v xml:space="preserve"> </v>
      </c>
      <c r="I34" t="str">
        <v xml:space="preserve"> </v>
      </c>
      <c r="K34" s="59" t="str">
        <f>IFERROR(AVERAGEIF('Data Transformation'!$B$425:$B$8425,B34,IF('Input and Summary Results'!$J$4="no",'Data Transformation'!$C$425:$C$8425,'Data Transformation'!$E$425:$E$8425)),"")</f>
        <v/>
      </c>
      <c r="L34" s="60" t="str" cm="1">
        <f t="array" ref="L34">IFERROR(_xlfn.STDEV.S(IF('Data Transformation'!$B$425:$B$8425=B34,IF('Input and Summary Results'!$J$4="no",'Data Transformation'!$C$425:$C$8425,'Data Transformation'!$E$425:$E$8425),"")),"")</f>
        <v/>
      </c>
      <c r="M34" s="58"/>
      <c r="N34" t="str">
        <f>IF(E34&gt;='Data Transformation'!$R$29,B34,"")</f>
        <v xml:space="preserve"> </v>
      </c>
      <c r="O34" t="str">
        <f>IFERROR(IF(AND(Assignments!L34&lt;('Data Transformation'!$R$4-'Data Transformation'!$R$3)/2,ABS(K34-'Data Transformation'!$R$6)&gt;ABS(K34-'Data Transformation'!$R$5),NOT(ISNUMBER(N34)),NOT(ISNUMBER(R34)),NOT(ISNUMBER(P34)),NOT(ISNUMBER(R34)),NOT(ISNUMBER(S34)),NOT(ISNUMBER(T34))),Assignments!B34,""),"")</f>
        <v/>
      </c>
      <c r="P34" t="str">
        <f>IF(AND(NOT(ISNUMBER(N34)),NOT(ISNUMBER(R34)),NOT(ISNUMBER(S34)),G34&gt;='Data Transformation'!$R$28),B34,"")</f>
        <v xml:space="preserve"> </v>
      </c>
      <c r="Q34" t="str">
        <f>IFERROR(IF(AND(Assignments!L34&lt;('Data Transformation'!$R$4-'Data Transformation'!$R$3)/2,ABS(K34-'Data Transformation'!$R$6)&lt;ABS(K34-'Data Transformation'!$R$5),NOT(ISNUMBER(N34)),NOT(ISNUMBER(T34)),NOT(ISNUMBER(P34)),NOT(ISNUMBER(R34)),NOT(ISNUMBER(T34)),NOT(ISNUMBER(S34))),Assignments!B34,""),"")</f>
        <v/>
      </c>
      <c r="R34" t="str">
        <f>IF(H34&gt;='Data Transformation'!$R$30,B34,"")</f>
        <v xml:space="preserve"> </v>
      </c>
      <c r="S34" t="str">
        <f>IF(D34&gt;='Data Transformation'!$R$31,B34,"")</f>
        <v xml:space="preserve"> </v>
      </c>
      <c r="T34" t="str">
        <f>IF(AND(H34&lt;'Data Transformation'!$R$30,E34&lt;'Data Transformation'!$R$29,G34&lt;0.3,D34&lt;'Data Transformation'!$R$31,E34&gt;0.4,H34&gt;0.4),B34,"")</f>
        <v/>
      </c>
      <c r="U34" s="58"/>
      <c r="V34" t="str" cm="2">
        <f t="array" ref="V34">IF(C34=FALSE,"",IF(AND(ISNUMBER(B34),ISBLANK(N34:T34)),"Unclassified",(IF(COUNT(N34:T34)=0,"",INDEX($N$4:$T$4,MATCH(TRUE,N34:T34=B34,0))))))</f>
        <v/>
      </c>
      <c r="W34" t="str">
        <f t="shared" si="1"/>
        <v/>
      </c>
      <c r="X34" t="str">
        <f t="shared" si="2"/>
        <v/>
      </c>
      <c r="AC34" t="b">
        <f t="shared" si="3"/>
        <v>0</v>
      </c>
      <c r="AD34" t="str">
        <f>IFERROR(ABS(ABS(K34-'Data Transformation'!$R$5)-ABS(K34-'Data Transformation'!$R$6)),"")</f>
        <v/>
      </c>
      <c r="AE34" t="e">
        <f>IF(C34=FALSE,"",IF(AND(OR(V34=$Z$6,V34=$Z$8),OR(AC34=TRUE,AD34&lt;=IF(ISNUMBER('Data Transformation'!$R$15),'Data Transformation'!$R$15,'Data Transformation'!$R$25))),TRUE,FALSE))</f>
        <v>#DIV/0!</v>
      </c>
    </row>
    <row r="35" spans="2:31" x14ac:dyDescent="0.55000000000000004">
      <c r="B35" t="str">
        <v xml:space="preserve"> </v>
      </c>
      <c r="C35" t="str">
        <v xml:space="preserve"> </v>
      </c>
      <c r="D35" t="str">
        <v xml:space="preserve"> </v>
      </c>
      <c r="E35" t="str">
        <v xml:space="preserve"> </v>
      </c>
      <c r="F35" t="str">
        <v xml:space="preserve"> </v>
      </c>
      <c r="G35" t="str">
        <v xml:space="preserve"> </v>
      </c>
      <c r="H35" t="str">
        <v xml:space="preserve"> </v>
      </c>
      <c r="I35" t="str">
        <v xml:space="preserve"> </v>
      </c>
      <c r="K35" s="59" t="str">
        <f>IFERROR(AVERAGEIF('Data Transformation'!$B$425:$B$8425,B35,IF('Input and Summary Results'!$J$4="no",'Data Transformation'!$C$425:$C$8425,'Data Transformation'!$E$425:$E$8425)),"")</f>
        <v/>
      </c>
      <c r="L35" s="60" t="str" cm="1">
        <f t="array" ref="L35">IFERROR(_xlfn.STDEV.S(IF('Data Transformation'!$B$425:$B$8425=B35,IF('Input and Summary Results'!$J$4="no",'Data Transformation'!$C$425:$C$8425,'Data Transformation'!$E$425:$E$8425),"")),"")</f>
        <v/>
      </c>
      <c r="M35" s="58"/>
      <c r="N35" t="str">
        <f>IF(E35&gt;='Data Transformation'!$R$29,B35,"")</f>
        <v xml:space="preserve"> </v>
      </c>
      <c r="O35" t="str">
        <f>IFERROR(IF(AND(Assignments!L35&lt;('Data Transformation'!$R$4-'Data Transformation'!$R$3)/2,ABS(K35-'Data Transformation'!$R$6)&gt;ABS(K35-'Data Transformation'!$R$5),NOT(ISNUMBER(N35)),NOT(ISNUMBER(R35)),NOT(ISNUMBER(P35)),NOT(ISNUMBER(R35)),NOT(ISNUMBER(S35)),NOT(ISNUMBER(T35))),Assignments!B35,""),"")</f>
        <v/>
      </c>
      <c r="P35" t="str">
        <f>IF(AND(NOT(ISNUMBER(N35)),NOT(ISNUMBER(R35)),NOT(ISNUMBER(S35)),G35&gt;='Data Transformation'!$R$28),B35,"")</f>
        <v xml:space="preserve"> </v>
      </c>
      <c r="Q35" t="str">
        <f>IFERROR(IF(AND(Assignments!L35&lt;('Data Transformation'!$R$4-'Data Transformation'!$R$3)/2,ABS(K35-'Data Transformation'!$R$6)&lt;ABS(K35-'Data Transformation'!$R$5),NOT(ISNUMBER(N35)),NOT(ISNUMBER(T35)),NOT(ISNUMBER(P35)),NOT(ISNUMBER(R35)),NOT(ISNUMBER(T35)),NOT(ISNUMBER(S35))),Assignments!B35,""),"")</f>
        <v/>
      </c>
      <c r="R35" t="str">
        <f>IF(H35&gt;='Data Transformation'!$R$30,B35,"")</f>
        <v xml:space="preserve"> </v>
      </c>
      <c r="S35" t="str">
        <f>IF(D35&gt;='Data Transformation'!$R$31,B35,"")</f>
        <v xml:space="preserve"> </v>
      </c>
      <c r="T35" t="str">
        <f>IF(AND(H35&lt;'Data Transformation'!$R$30,E35&lt;'Data Transformation'!$R$29,G35&lt;0.3,D35&lt;'Data Transformation'!$R$31,E35&gt;0.4,H35&gt;0.4),B35,"")</f>
        <v/>
      </c>
      <c r="U35" s="58"/>
      <c r="V35" t="str" cm="2">
        <f t="array" ref="V35">IF(C35=FALSE,"",IF(AND(ISNUMBER(B35),ISBLANK(N35:T35)),"Unclassified",(IF(COUNT(N35:T35)=0,"",INDEX($N$4:$T$4,MATCH(TRUE,N35:T35=B35,0))))))</f>
        <v/>
      </c>
      <c r="W35" t="str">
        <f t="shared" si="1"/>
        <v/>
      </c>
      <c r="X35" t="str">
        <f t="shared" si="2"/>
        <v/>
      </c>
      <c r="AC35" t="b">
        <f t="shared" si="3"/>
        <v>0</v>
      </c>
      <c r="AD35" t="str">
        <f>IFERROR(ABS(ABS(K35-'Data Transformation'!$R$5)-ABS(K35-'Data Transformation'!$R$6)),"")</f>
        <v/>
      </c>
      <c r="AE35" t="e">
        <f>IF(C35=FALSE,"",IF(AND(OR(V35=$Z$6,V35=$Z$8),OR(AC35=TRUE,AD35&lt;=IF(ISNUMBER('Data Transformation'!$R$15),'Data Transformation'!$R$15,'Data Transformation'!$R$25))),TRUE,FALSE))</f>
        <v>#DIV/0!</v>
      </c>
    </row>
    <row r="36" spans="2:31" x14ac:dyDescent="0.55000000000000004">
      <c r="B36" t="str">
        <v xml:space="preserve"> </v>
      </c>
      <c r="C36" t="str">
        <v xml:space="preserve"> </v>
      </c>
      <c r="D36" t="str">
        <v xml:space="preserve"> </v>
      </c>
      <c r="E36" t="str">
        <v xml:space="preserve"> </v>
      </c>
      <c r="F36" t="str">
        <v xml:space="preserve"> </v>
      </c>
      <c r="G36" t="str">
        <v xml:space="preserve"> </v>
      </c>
      <c r="H36" t="str">
        <v xml:space="preserve"> </v>
      </c>
      <c r="I36" t="str">
        <v xml:space="preserve"> </v>
      </c>
      <c r="K36" s="59" t="str">
        <f>IFERROR(AVERAGEIF('Data Transformation'!$B$425:$B$8425,B36,IF('Input and Summary Results'!$J$4="no",'Data Transformation'!$C$425:$C$8425,'Data Transformation'!$E$425:$E$8425)),"")</f>
        <v/>
      </c>
      <c r="L36" s="60" t="str" cm="1">
        <f t="array" ref="L36">IFERROR(_xlfn.STDEV.S(IF('Data Transformation'!$B$425:$B$8425=B36,IF('Input and Summary Results'!$J$4="no",'Data Transformation'!$C$425:$C$8425,'Data Transformation'!$E$425:$E$8425),"")),"")</f>
        <v/>
      </c>
      <c r="M36" s="58"/>
      <c r="N36" t="str">
        <f>IF(E36&gt;='Data Transformation'!$R$29,B36,"")</f>
        <v xml:space="preserve"> </v>
      </c>
      <c r="O36" t="str">
        <f>IFERROR(IF(AND(Assignments!L36&lt;('Data Transformation'!$R$4-'Data Transformation'!$R$3)/2,ABS(K36-'Data Transformation'!$R$6)&gt;ABS(K36-'Data Transformation'!$R$5),NOT(ISNUMBER(N36)),NOT(ISNUMBER(R36)),NOT(ISNUMBER(P36)),NOT(ISNUMBER(R36)),NOT(ISNUMBER(S36)),NOT(ISNUMBER(T36))),Assignments!B36,""),"")</f>
        <v/>
      </c>
      <c r="P36" t="str">
        <f>IF(AND(NOT(ISNUMBER(N36)),NOT(ISNUMBER(R36)),NOT(ISNUMBER(S36)),G36&gt;='Data Transformation'!$R$28),B36,"")</f>
        <v xml:space="preserve"> </v>
      </c>
      <c r="Q36" t="str">
        <f>IFERROR(IF(AND(Assignments!L36&lt;('Data Transformation'!$R$4-'Data Transformation'!$R$3)/2,ABS(K36-'Data Transformation'!$R$6)&lt;ABS(K36-'Data Transformation'!$R$5),NOT(ISNUMBER(N36)),NOT(ISNUMBER(T36)),NOT(ISNUMBER(P36)),NOT(ISNUMBER(R36)),NOT(ISNUMBER(T36)),NOT(ISNUMBER(S36))),Assignments!B36,""),"")</f>
        <v/>
      </c>
      <c r="R36" t="str">
        <f>IF(H36&gt;='Data Transformation'!$R$30,B36,"")</f>
        <v xml:space="preserve"> </v>
      </c>
      <c r="S36" t="str">
        <f>IF(D36&gt;='Data Transformation'!$R$31,B36,"")</f>
        <v xml:space="preserve"> </v>
      </c>
      <c r="T36" t="str">
        <f>IF(AND(H36&lt;'Data Transformation'!$R$30,E36&lt;'Data Transformation'!$R$29,G36&lt;0.3,D36&lt;'Data Transformation'!$R$31,E36&gt;0.4,H36&gt;0.4),B36,"")</f>
        <v/>
      </c>
      <c r="U36" s="58"/>
      <c r="V36" t="str" cm="2">
        <f t="array" ref="V36">IF(C36=FALSE,"",IF(AND(ISNUMBER(B36),ISBLANK(N36:T36)),"Unclassified",(IF(COUNT(N36:T36)=0,"",INDEX($N$4:$T$4,MATCH(TRUE,N36:T36=B36,0))))))</f>
        <v/>
      </c>
      <c r="W36" t="str">
        <f t="shared" si="1"/>
        <v/>
      </c>
      <c r="X36" t="str">
        <f t="shared" si="2"/>
        <v/>
      </c>
      <c r="AC36" t="b">
        <f t="shared" si="3"/>
        <v>0</v>
      </c>
      <c r="AD36" t="str">
        <f>IFERROR(ABS(ABS(K36-'Data Transformation'!$R$5)-ABS(K36-'Data Transformation'!$R$6)),"")</f>
        <v/>
      </c>
      <c r="AE36" t="e">
        <f>IF(C36=FALSE,"",IF(AND(OR(V36=$Z$6,V36=$Z$8),OR(AC36=TRUE,AD36&lt;=IF(ISNUMBER('Data Transformation'!$R$15),'Data Transformation'!$R$15,'Data Transformation'!$R$25))),TRUE,FALSE))</f>
        <v>#DIV/0!</v>
      </c>
    </row>
    <row r="37" spans="2:31" x14ac:dyDescent="0.55000000000000004">
      <c r="B37" t="str">
        <v xml:space="preserve"> </v>
      </c>
      <c r="C37" t="str">
        <v xml:space="preserve"> </v>
      </c>
      <c r="D37" t="str">
        <v xml:space="preserve"> </v>
      </c>
      <c r="E37" t="str">
        <v xml:space="preserve"> </v>
      </c>
      <c r="F37" t="str">
        <v xml:space="preserve"> </v>
      </c>
      <c r="G37" t="str">
        <v xml:space="preserve"> </v>
      </c>
      <c r="H37" t="str">
        <v xml:space="preserve"> </v>
      </c>
      <c r="I37" t="str">
        <v xml:space="preserve"> </v>
      </c>
      <c r="K37" s="59" t="str">
        <f>IFERROR(AVERAGEIF('Data Transformation'!$B$425:$B$8425,B37,IF('Input and Summary Results'!$J$4="no",'Data Transformation'!$C$425:$C$8425,'Data Transformation'!$E$425:$E$8425)),"")</f>
        <v/>
      </c>
      <c r="L37" s="60" t="str" cm="1">
        <f t="array" ref="L37">IFERROR(_xlfn.STDEV.S(IF('Data Transformation'!$B$425:$B$8425=B37,IF('Input and Summary Results'!$J$4="no",'Data Transformation'!$C$425:$C$8425,'Data Transformation'!$E$425:$E$8425),"")),"")</f>
        <v/>
      </c>
      <c r="M37" s="58"/>
      <c r="N37" t="str">
        <f>IF(E37&gt;='Data Transformation'!$R$29,B37,"")</f>
        <v xml:space="preserve"> </v>
      </c>
      <c r="O37" t="str">
        <f>IFERROR(IF(AND(Assignments!L37&lt;('Data Transformation'!$R$4-'Data Transformation'!$R$3)/2,ABS(K37-'Data Transformation'!$R$6)&gt;ABS(K37-'Data Transformation'!$R$5),NOT(ISNUMBER(N37)),NOT(ISNUMBER(R37)),NOT(ISNUMBER(P37)),NOT(ISNUMBER(R37)),NOT(ISNUMBER(S37)),NOT(ISNUMBER(T37))),Assignments!B37,""),"")</f>
        <v/>
      </c>
      <c r="P37" t="str">
        <f>IF(AND(NOT(ISNUMBER(N37)),NOT(ISNUMBER(R37)),NOT(ISNUMBER(S37)),G37&gt;='Data Transformation'!$R$28),B37,"")</f>
        <v xml:space="preserve"> </v>
      </c>
      <c r="Q37" t="str">
        <f>IFERROR(IF(AND(Assignments!L37&lt;('Data Transformation'!$R$4-'Data Transformation'!$R$3)/2,ABS(K37-'Data Transformation'!$R$6)&lt;ABS(K37-'Data Transformation'!$R$5),NOT(ISNUMBER(N37)),NOT(ISNUMBER(T37)),NOT(ISNUMBER(P37)),NOT(ISNUMBER(R37)),NOT(ISNUMBER(T37)),NOT(ISNUMBER(S37))),Assignments!B37,""),"")</f>
        <v/>
      </c>
      <c r="R37" t="str">
        <f>IF(H37&gt;='Data Transformation'!$R$30,B37,"")</f>
        <v xml:space="preserve"> </v>
      </c>
      <c r="S37" t="str">
        <f>IF(D37&gt;='Data Transformation'!$R$31,B37,"")</f>
        <v xml:space="preserve"> </v>
      </c>
      <c r="T37" t="str">
        <f>IF(AND(H37&lt;'Data Transformation'!$R$30,E37&lt;'Data Transformation'!$R$29,G37&lt;0.3,D37&lt;'Data Transformation'!$R$31,E37&gt;0.4,H37&gt;0.4),B37,"")</f>
        <v/>
      </c>
      <c r="U37" s="58"/>
      <c r="V37" t="str" cm="2">
        <f t="array" ref="V37">IF(C37=FALSE,"",IF(AND(ISNUMBER(B37),ISBLANK(N37:T37)),"Unclassified",(IF(COUNT(N37:T37)=0,"",INDEX($N$4:$T$4,MATCH(TRUE,N37:T37=B37,0))))))</f>
        <v/>
      </c>
      <c r="W37" t="str">
        <f t="shared" si="1"/>
        <v/>
      </c>
      <c r="X37" t="str">
        <f t="shared" si="2"/>
        <v/>
      </c>
      <c r="AC37" t="b">
        <f t="shared" si="3"/>
        <v>0</v>
      </c>
      <c r="AD37" t="str">
        <f>IFERROR(ABS(ABS(K37-'Data Transformation'!$R$5)-ABS(K37-'Data Transformation'!$R$6)),"")</f>
        <v/>
      </c>
      <c r="AE37" t="e">
        <f>IF(C37=FALSE,"",IF(AND(OR(V37=$Z$6,V37=$Z$8),OR(AC37=TRUE,AD37&lt;=IF(ISNUMBER('Data Transformation'!$R$15),'Data Transformation'!$R$15,'Data Transformation'!$R$25))),TRUE,FALSE))</f>
        <v>#DIV/0!</v>
      </c>
    </row>
    <row r="38" spans="2:31" x14ac:dyDescent="0.55000000000000004">
      <c r="B38" t="str">
        <v xml:space="preserve"> </v>
      </c>
      <c r="C38" t="str">
        <v xml:space="preserve"> </v>
      </c>
      <c r="D38" t="str">
        <v xml:space="preserve"> </v>
      </c>
      <c r="E38" t="str">
        <v xml:space="preserve"> </v>
      </c>
      <c r="F38" t="str">
        <v xml:space="preserve"> </v>
      </c>
      <c r="G38" t="str">
        <v xml:space="preserve"> </v>
      </c>
      <c r="H38" t="str">
        <v xml:space="preserve"> </v>
      </c>
      <c r="I38" t="str">
        <v xml:space="preserve"> </v>
      </c>
      <c r="K38" s="59" t="str">
        <f>IFERROR(AVERAGEIF('Data Transformation'!$B$425:$B$8425,B38,IF('Input and Summary Results'!$J$4="no",'Data Transformation'!$C$425:$C$8425,'Data Transformation'!$E$425:$E$8425)),"")</f>
        <v/>
      </c>
      <c r="L38" s="60" t="str" cm="1">
        <f t="array" ref="L38">IFERROR(_xlfn.STDEV.S(IF('Data Transformation'!$B$425:$B$8425=B38,IF('Input and Summary Results'!$J$4="no",'Data Transformation'!$C$425:$C$8425,'Data Transformation'!$E$425:$E$8425),"")),"")</f>
        <v/>
      </c>
      <c r="M38" s="58"/>
      <c r="N38" t="str">
        <f>IF(E38&gt;='Data Transformation'!$R$29,B38,"")</f>
        <v xml:space="preserve"> </v>
      </c>
      <c r="O38" t="str">
        <f>IFERROR(IF(AND(Assignments!L38&lt;('Data Transformation'!$R$4-'Data Transformation'!$R$3)/2,ABS(K38-'Data Transformation'!$R$6)&gt;ABS(K38-'Data Transformation'!$R$5),NOT(ISNUMBER(N38)),NOT(ISNUMBER(R38)),NOT(ISNUMBER(P38)),NOT(ISNUMBER(R38)),NOT(ISNUMBER(S38)),NOT(ISNUMBER(T38))),Assignments!B38,""),"")</f>
        <v/>
      </c>
      <c r="P38" t="str">
        <f>IF(AND(NOT(ISNUMBER(N38)),NOT(ISNUMBER(R38)),NOT(ISNUMBER(S38)),G38&gt;='Data Transformation'!$R$28),B38,"")</f>
        <v xml:space="preserve"> </v>
      </c>
      <c r="Q38" t="str">
        <f>IFERROR(IF(AND(Assignments!L38&lt;('Data Transformation'!$R$4-'Data Transformation'!$R$3)/2,ABS(K38-'Data Transformation'!$R$6)&lt;ABS(K38-'Data Transformation'!$R$5),NOT(ISNUMBER(N38)),NOT(ISNUMBER(T38)),NOT(ISNUMBER(P38)),NOT(ISNUMBER(R38)),NOT(ISNUMBER(T38)),NOT(ISNUMBER(S38))),Assignments!B38,""),"")</f>
        <v/>
      </c>
      <c r="R38" t="str">
        <f>IF(H38&gt;='Data Transformation'!$R$30,B38,"")</f>
        <v xml:space="preserve"> </v>
      </c>
      <c r="S38" t="str">
        <f>IF(D38&gt;='Data Transformation'!$R$31,B38,"")</f>
        <v xml:space="preserve"> </v>
      </c>
      <c r="T38" t="str">
        <f>IF(AND(H38&lt;'Data Transformation'!$R$30,E38&lt;'Data Transformation'!$R$29,G38&lt;0.3,D38&lt;'Data Transformation'!$R$31,E38&gt;0.4,H38&gt;0.4),B38,"")</f>
        <v/>
      </c>
      <c r="U38" s="58"/>
      <c r="V38" t="str" cm="2">
        <f t="array" ref="V38">IF(C38=FALSE,"",IF(AND(ISNUMBER(B38),ISBLANK(N38:T38)),"Unclassified",(IF(COUNT(N38:T38)=0,"",INDEX($N$4:$T$4,MATCH(TRUE,N38:T38=B38,0))))))</f>
        <v/>
      </c>
      <c r="W38" t="str">
        <f t="shared" si="1"/>
        <v/>
      </c>
      <c r="X38" t="str">
        <f t="shared" si="2"/>
        <v/>
      </c>
      <c r="AC38" t="b">
        <f t="shared" si="3"/>
        <v>0</v>
      </c>
      <c r="AD38" t="str">
        <f>IFERROR(ABS(ABS(K38-'Data Transformation'!$R$5)-ABS(K38-'Data Transformation'!$R$6)),"")</f>
        <v/>
      </c>
      <c r="AE38" t="e">
        <f>IF(C38=FALSE,"",IF(AND(OR(V38=$Z$6,V38=$Z$8),OR(AC38=TRUE,AD38&lt;=IF(ISNUMBER('Data Transformation'!$R$15),'Data Transformation'!$R$15,'Data Transformation'!$R$25))),TRUE,FALSE))</f>
        <v>#DIV/0!</v>
      </c>
    </row>
    <row r="39" spans="2:31" x14ac:dyDescent="0.55000000000000004">
      <c r="B39" t="str">
        <v xml:space="preserve"> </v>
      </c>
      <c r="C39" t="str">
        <v xml:space="preserve"> </v>
      </c>
      <c r="D39" t="str">
        <v xml:space="preserve"> </v>
      </c>
      <c r="E39" t="str">
        <v xml:space="preserve"> </v>
      </c>
      <c r="F39" t="str">
        <v xml:space="preserve"> </v>
      </c>
      <c r="G39" t="str">
        <v xml:space="preserve"> </v>
      </c>
      <c r="H39" t="str">
        <v xml:space="preserve"> </v>
      </c>
      <c r="I39" t="str">
        <v xml:space="preserve"> </v>
      </c>
      <c r="K39" s="59" t="str">
        <f>IFERROR(AVERAGEIF('Data Transformation'!$B$425:$B$8425,B39,IF('Input and Summary Results'!$J$4="no",'Data Transformation'!$C$425:$C$8425,'Data Transformation'!$E$425:$E$8425)),"")</f>
        <v/>
      </c>
      <c r="L39" s="60" t="str" cm="1">
        <f t="array" ref="L39">IFERROR(_xlfn.STDEV.S(IF('Data Transformation'!$B$425:$B$8425=B39,IF('Input and Summary Results'!$J$4="no",'Data Transformation'!$C$425:$C$8425,'Data Transformation'!$E$425:$E$8425),"")),"")</f>
        <v/>
      </c>
      <c r="M39" s="58"/>
      <c r="N39" t="str">
        <f>IF(E39&gt;='Data Transformation'!$R$29,B39,"")</f>
        <v xml:space="preserve"> </v>
      </c>
      <c r="O39" t="str">
        <f>IFERROR(IF(AND(Assignments!L39&lt;('Data Transformation'!$R$4-'Data Transformation'!$R$3)/2,ABS(K39-'Data Transformation'!$R$6)&gt;ABS(K39-'Data Transformation'!$R$5),NOT(ISNUMBER(N39)),NOT(ISNUMBER(R39)),NOT(ISNUMBER(P39)),NOT(ISNUMBER(R39)),NOT(ISNUMBER(S39)),NOT(ISNUMBER(T39))),Assignments!B39,""),"")</f>
        <v/>
      </c>
      <c r="P39" t="str">
        <f>IF(AND(NOT(ISNUMBER(N39)),NOT(ISNUMBER(R39)),NOT(ISNUMBER(S39)),G39&gt;='Data Transformation'!$R$28),B39,"")</f>
        <v xml:space="preserve"> </v>
      </c>
      <c r="Q39" t="str">
        <f>IFERROR(IF(AND(Assignments!L39&lt;('Data Transformation'!$R$4-'Data Transformation'!$R$3)/2,ABS(K39-'Data Transformation'!$R$6)&lt;ABS(K39-'Data Transformation'!$R$5),NOT(ISNUMBER(N39)),NOT(ISNUMBER(T39)),NOT(ISNUMBER(P39)),NOT(ISNUMBER(R39)),NOT(ISNUMBER(T39)),NOT(ISNUMBER(S39))),Assignments!B39,""),"")</f>
        <v/>
      </c>
      <c r="R39" t="str">
        <f>IF(H39&gt;='Data Transformation'!$R$30,B39,"")</f>
        <v xml:space="preserve"> </v>
      </c>
      <c r="S39" t="str">
        <f>IF(D39&gt;='Data Transformation'!$R$31,B39,"")</f>
        <v xml:space="preserve"> </v>
      </c>
      <c r="T39" t="str">
        <f>IF(AND(H39&lt;'Data Transformation'!$R$30,E39&lt;'Data Transformation'!$R$29,G39&lt;0.3,D39&lt;'Data Transformation'!$R$31,E39&gt;0.4,H39&gt;0.4),B39,"")</f>
        <v/>
      </c>
      <c r="U39" s="58"/>
      <c r="V39" t="str" cm="2">
        <f t="array" ref="V39">IF(C39=FALSE,"",IF(AND(ISNUMBER(B39),ISBLANK(N39:T39)),"Unclassified",(IF(COUNT(N39:T39)=0,"",INDEX($N$4:$T$4,MATCH(TRUE,N39:T39=B39,0))))))</f>
        <v/>
      </c>
      <c r="W39" t="str">
        <f t="shared" si="1"/>
        <v/>
      </c>
      <c r="X39" t="str">
        <f t="shared" si="2"/>
        <v/>
      </c>
      <c r="AC39" t="b">
        <f t="shared" si="3"/>
        <v>0</v>
      </c>
      <c r="AD39" t="str">
        <f>IFERROR(ABS(ABS(K39-'Data Transformation'!$R$5)-ABS(K39-'Data Transformation'!$R$6)),"")</f>
        <v/>
      </c>
      <c r="AE39" t="e">
        <f>IF(C39=FALSE,"",IF(AND(OR(V39=$Z$6,V39=$Z$8),OR(AC39=TRUE,AD39&lt;=IF(ISNUMBER('Data Transformation'!$R$15),'Data Transformation'!$R$15,'Data Transformation'!$R$25))),TRUE,FALSE))</f>
        <v>#DIV/0!</v>
      </c>
    </row>
    <row r="40" spans="2:31" x14ac:dyDescent="0.55000000000000004">
      <c r="B40" t="str">
        <v xml:space="preserve"> </v>
      </c>
      <c r="C40" t="str">
        <v xml:space="preserve"> </v>
      </c>
      <c r="D40" t="str">
        <v xml:space="preserve"> </v>
      </c>
      <c r="E40" t="str">
        <v xml:space="preserve"> </v>
      </c>
      <c r="F40" t="str">
        <v xml:space="preserve"> </v>
      </c>
      <c r="G40" t="str">
        <v xml:space="preserve"> </v>
      </c>
      <c r="H40" t="str">
        <v xml:space="preserve"> </v>
      </c>
      <c r="I40" t="str">
        <v xml:space="preserve"> </v>
      </c>
      <c r="K40" s="59" t="str">
        <f>IFERROR(AVERAGEIF('Data Transformation'!$B$425:$B$8425,B40,IF('Input and Summary Results'!$J$4="no",'Data Transformation'!$C$425:$C$8425,'Data Transformation'!$E$425:$E$8425)),"")</f>
        <v/>
      </c>
      <c r="L40" s="60" t="str" cm="1">
        <f t="array" ref="L40">IFERROR(_xlfn.STDEV.S(IF('Data Transformation'!$B$425:$B$8425=B40,IF('Input and Summary Results'!$J$4="no",'Data Transformation'!$C$425:$C$8425,'Data Transformation'!$E$425:$E$8425),"")),"")</f>
        <v/>
      </c>
      <c r="M40" s="58"/>
      <c r="N40" t="str">
        <f>IF(E40&gt;='Data Transformation'!$R$29,B40,"")</f>
        <v xml:space="preserve"> </v>
      </c>
      <c r="O40" t="str">
        <f>IFERROR(IF(AND(Assignments!L40&lt;('Data Transformation'!$R$4-'Data Transformation'!$R$3)/2,ABS(K40-'Data Transformation'!$R$6)&gt;ABS(K40-'Data Transformation'!$R$5),NOT(ISNUMBER(N40)),NOT(ISNUMBER(R40)),NOT(ISNUMBER(P40)),NOT(ISNUMBER(R40)),NOT(ISNUMBER(S40)),NOT(ISNUMBER(T40))),Assignments!B40,""),"")</f>
        <v/>
      </c>
      <c r="P40" t="str">
        <f>IF(AND(NOT(ISNUMBER(N40)),NOT(ISNUMBER(R40)),NOT(ISNUMBER(S40)),G40&gt;='Data Transformation'!$R$28),B40,"")</f>
        <v xml:space="preserve"> </v>
      </c>
      <c r="Q40" t="str">
        <f>IFERROR(IF(AND(Assignments!L40&lt;('Data Transformation'!$R$4-'Data Transformation'!$R$3)/2,ABS(K40-'Data Transformation'!$R$6)&lt;ABS(K40-'Data Transformation'!$R$5),NOT(ISNUMBER(N40)),NOT(ISNUMBER(T40)),NOT(ISNUMBER(P40)),NOT(ISNUMBER(R40)),NOT(ISNUMBER(T40)),NOT(ISNUMBER(S40))),Assignments!B40,""),"")</f>
        <v/>
      </c>
      <c r="R40" t="str">
        <f>IF(H40&gt;='Data Transformation'!$R$30,B40,"")</f>
        <v xml:space="preserve"> </v>
      </c>
      <c r="S40" t="str">
        <f>IF(D40&gt;='Data Transformation'!$R$31,B40,"")</f>
        <v xml:space="preserve"> </v>
      </c>
      <c r="T40" t="str">
        <f>IF(AND(H40&lt;'Data Transformation'!$R$30,E40&lt;'Data Transformation'!$R$29,G40&lt;0.3,D40&lt;'Data Transformation'!$R$31,E40&gt;0.4,H40&gt;0.4),B40,"")</f>
        <v/>
      </c>
      <c r="U40" s="58"/>
      <c r="V40" t="str" cm="2">
        <f t="array" ref="V40">IF(C40=FALSE,"",IF(AND(ISNUMBER(B40),ISBLANK(N40:T40)),"Unclassified",(IF(COUNT(N40:T40)=0,"",INDEX($N$4:$T$4,MATCH(TRUE,N40:T40=B40,0))))))</f>
        <v/>
      </c>
      <c r="W40" t="str">
        <f t="shared" si="1"/>
        <v/>
      </c>
      <c r="X40" t="str">
        <f t="shared" si="2"/>
        <v/>
      </c>
      <c r="AC40" t="b">
        <f t="shared" si="3"/>
        <v>0</v>
      </c>
      <c r="AD40" t="str">
        <f>IFERROR(ABS(ABS(K40-'Data Transformation'!$R$5)-ABS(K40-'Data Transformation'!$R$6)),"")</f>
        <v/>
      </c>
      <c r="AE40" t="e">
        <f>IF(C40=FALSE,"",IF(AND(OR(V40=$Z$6,V40=$Z$8),OR(AC40=TRUE,AD40&lt;=IF(ISNUMBER('Data Transformation'!$R$15),'Data Transformation'!$R$15,'Data Transformation'!$R$25))),TRUE,FALSE))</f>
        <v>#DIV/0!</v>
      </c>
    </row>
    <row r="41" spans="2:31" x14ac:dyDescent="0.55000000000000004">
      <c r="B41" t="str">
        <v xml:space="preserve"> </v>
      </c>
      <c r="C41" t="str">
        <v xml:space="preserve"> </v>
      </c>
      <c r="D41" t="str">
        <v xml:space="preserve"> </v>
      </c>
      <c r="E41" t="str">
        <v xml:space="preserve"> </v>
      </c>
      <c r="F41" t="str">
        <v xml:space="preserve"> </v>
      </c>
      <c r="G41" t="str">
        <v xml:space="preserve"> </v>
      </c>
      <c r="H41" t="str">
        <v xml:space="preserve"> </v>
      </c>
      <c r="I41" t="str">
        <v xml:space="preserve"> </v>
      </c>
      <c r="K41" s="59" t="str">
        <f>IFERROR(AVERAGEIF('Data Transformation'!$B$425:$B$8425,B41,IF('Input and Summary Results'!$J$4="no",'Data Transformation'!$C$425:$C$8425,'Data Transformation'!$E$425:$E$8425)),"")</f>
        <v/>
      </c>
      <c r="L41" s="60" t="str" cm="1">
        <f t="array" ref="L41">IFERROR(_xlfn.STDEV.S(IF('Data Transformation'!$B$425:$B$8425=B41,IF('Input and Summary Results'!$J$4="no",'Data Transformation'!$C$425:$C$8425,'Data Transformation'!$E$425:$E$8425),"")),"")</f>
        <v/>
      </c>
      <c r="M41" s="58"/>
      <c r="N41" t="str">
        <f>IF(E41&gt;='Data Transformation'!$R$29,B41,"")</f>
        <v xml:space="preserve"> </v>
      </c>
      <c r="O41" t="str">
        <f>IFERROR(IF(AND(Assignments!L41&lt;('Data Transformation'!$R$4-'Data Transformation'!$R$3)/2,ABS(K41-'Data Transformation'!$R$6)&gt;ABS(K41-'Data Transformation'!$R$5),NOT(ISNUMBER(N41)),NOT(ISNUMBER(R41)),NOT(ISNUMBER(P41)),NOT(ISNUMBER(R41)),NOT(ISNUMBER(S41)),NOT(ISNUMBER(T41))),Assignments!B41,""),"")</f>
        <v/>
      </c>
      <c r="P41" t="str">
        <f>IF(AND(NOT(ISNUMBER(N41)),NOT(ISNUMBER(R41)),NOT(ISNUMBER(S41)),G41&gt;='Data Transformation'!$R$28),B41,"")</f>
        <v xml:space="preserve"> </v>
      </c>
      <c r="Q41" t="str">
        <f>IFERROR(IF(AND(Assignments!L41&lt;('Data Transformation'!$R$4-'Data Transformation'!$R$3)/2,ABS(K41-'Data Transformation'!$R$6)&lt;ABS(K41-'Data Transformation'!$R$5),NOT(ISNUMBER(N41)),NOT(ISNUMBER(T41)),NOT(ISNUMBER(P41)),NOT(ISNUMBER(R41)),NOT(ISNUMBER(T41)),NOT(ISNUMBER(S41))),Assignments!B41,""),"")</f>
        <v/>
      </c>
      <c r="R41" t="str">
        <f>IF(H41&gt;='Data Transformation'!$R$30,B41,"")</f>
        <v xml:space="preserve"> </v>
      </c>
      <c r="S41" t="str">
        <f>IF(D41&gt;='Data Transformation'!$R$31,B41,"")</f>
        <v xml:space="preserve"> </v>
      </c>
      <c r="T41" t="str">
        <f>IF(AND(H41&lt;'Data Transformation'!$R$30,E41&lt;'Data Transformation'!$R$29,G41&lt;0.3,D41&lt;'Data Transformation'!$R$31,E41&gt;0.4,H41&gt;0.4),B41,"")</f>
        <v/>
      </c>
      <c r="U41" s="58"/>
      <c r="V41" t="str" cm="2">
        <f t="array" ref="V41">IF(C41=FALSE,"",IF(AND(ISNUMBER(B41),ISBLANK(N41:T41)),"Unclassified",(IF(COUNT(N41:T41)=0,"",INDEX($N$4:$T$4,MATCH(TRUE,N41:T41=B41,0))))))</f>
        <v/>
      </c>
      <c r="W41" t="str">
        <f t="shared" si="1"/>
        <v/>
      </c>
      <c r="X41" t="str">
        <f t="shared" si="2"/>
        <v/>
      </c>
      <c r="AC41" t="b">
        <f t="shared" si="3"/>
        <v>0</v>
      </c>
      <c r="AD41" t="str">
        <f>IFERROR(ABS(ABS(K41-'Data Transformation'!$R$5)-ABS(K41-'Data Transformation'!$R$6)),"")</f>
        <v/>
      </c>
      <c r="AE41" t="e">
        <f>IF(C41=FALSE,"",IF(AND(OR(V41=$Z$6,V41=$Z$8),OR(AC41=TRUE,AD41&lt;=IF(ISNUMBER('Data Transformation'!$R$15),'Data Transformation'!$R$15,'Data Transformation'!$R$25))),TRUE,FALSE))</f>
        <v>#DIV/0!</v>
      </c>
    </row>
    <row r="42" spans="2:31" x14ac:dyDescent="0.55000000000000004">
      <c r="B42" t="str">
        <v xml:space="preserve"> </v>
      </c>
      <c r="C42" t="str">
        <v xml:space="preserve"> </v>
      </c>
      <c r="D42" t="str">
        <v xml:space="preserve"> </v>
      </c>
      <c r="E42" t="str">
        <v xml:space="preserve"> </v>
      </c>
      <c r="F42" t="str">
        <v xml:space="preserve"> </v>
      </c>
      <c r="G42" t="str">
        <v xml:space="preserve"> </v>
      </c>
      <c r="H42" t="str">
        <v xml:space="preserve"> </v>
      </c>
      <c r="I42" t="str">
        <v xml:space="preserve"> </v>
      </c>
      <c r="K42" s="59" t="str">
        <f>IFERROR(AVERAGEIF('Data Transformation'!$B$425:$B$8425,B42,IF('Input and Summary Results'!$J$4="no",'Data Transformation'!$C$425:$C$8425,'Data Transformation'!$E$425:$E$8425)),"")</f>
        <v/>
      </c>
      <c r="L42" s="60" t="str" cm="1">
        <f t="array" ref="L42">IFERROR(_xlfn.STDEV.S(IF('Data Transformation'!$B$425:$B$8425=B42,IF('Input and Summary Results'!$J$4="no",'Data Transformation'!$C$425:$C$8425,'Data Transformation'!$E$425:$E$8425),"")),"")</f>
        <v/>
      </c>
      <c r="M42" s="58"/>
      <c r="N42" t="str">
        <f>IF(E42&gt;='Data Transformation'!$R$29,B42,"")</f>
        <v xml:space="preserve"> </v>
      </c>
      <c r="O42" t="str">
        <f>IFERROR(IF(AND(Assignments!L42&lt;('Data Transformation'!$R$4-'Data Transformation'!$R$3)/2,ABS(K42-'Data Transformation'!$R$6)&gt;ABS(K42-'Data Transformation'!$R$5),NOT(ISNUMBER(N42)),NOT(ISNUMBER(R42)),NOT(ISNUMBER(P42)),NOT(ISNUMBER(R42)),NOT(ISNUMBER(S42)),NOT(ISNUMBER(T42))),Assignments!B42,""),"")</f>
        <v/>
      </c>
      <c r="P42" t="str">
        <f>IF(AND(NOT(ISNUMBER(N42)),NOT(ISNUMBER(R42)),NOT(ISNUMBER(S42)),G42&gt;='Data Transformation'!$R$28),B42,"")</f>
        <v xml:space="preserve"> </v>
      </c>
      <c r="Q42" t="str">
        <f>IFERROR(IF(AND(Assignments!L42&lt;('Data Transformation'!$R$4-'Data Transformation'!$R$3)/2,ABS(K42-'Data Transformation'!$R$6)&lt;ABS(K42-'Data Transformation'!$R$5),NOT(ISNUMBER(N42)),NOT(ISNUMBER(T42)),NOT(ISNUMBER(P42)),NOT(ISNUMBER(R42)),NOT(ISNUMBER(T42)),NOT(ISNUMBER(S42))),Assignments!B42,""),"")</f>
        <v/>
      </c>
      <c r="R42" t="str">
        <f>IF(H42&gt;='Data Transformation'!$R$30,B42,"")</f>
        <v xml:space="preserve"> </v>
      </c>
      <c r="S42" t="str">
        <f>IF(D42&gt;='Data Transformation'!$R$31,B42,"")</f>
        <v xml:space="preserve"> </v>
      </c>
      <c r="T42" t="str">
        <f>IF(AND(H42&lt;'Data Transformation'!$R$30,E42&lt;'Data Transformation'!$R$29,G42&lt;0.3,D42&lt;'Data Transformation'!$R$31,E42&gt;0.4,H42&gt;0.4),B42,"")</f>
        <v/>
      </c>
      <c r="U42" s="58"/>
      <c r="V42" t="str" cm="2">
        <f t="array" ref="V42">IF(C42=FALSE,"",IF(AND(ISNUMBER(B42),ISBLANK(N42:T42)),"Unclassified",(IF(COUNT(N42:T42)=0,"",INDEX($N$4:$T$4,MATCH(TRUE,N42:T42=B42,0))))))</f>
        <v/>
      </c>
      <c r="W42" t="str">
        <f t="shared" si="1"/>
        <v/>
      </c>
      <c r="X42" t="str">
        <f t="shared" si="2"/>
        <v/>
      </c>
      <c r="AC42" t="b">
        <f t="shared" si="3"/>
        <v>0</v>
      </c>
      <c r="AD42" t="str">
        <f>IFERROR(ABS(ABS(K42-'Data Transformation'!$R$5)-ABS(K42-'Data Transformation'!$R$6)),"")</f>
        <v/>
      </c>
      <c r="AE42" t="e">
        <f>IF(C42=FALSE,"",IF(AND(OR(V42=$Z$6,V42=$Z$8),OR(AC42=TRUE,AD42&lt;=IF(ISNUMBER('Data Transformation'!$R$15),'Data Transformation'!$R$15,'Data Transformation'!$R$25))),TRUE,FALSE))</f>
        <v>#DIV/0!</v>
      </c>
    </row>
    <row r="43" spans="2:31" x14ac:dyDescent="0.55000000000000004">
      <c r="B43" t="str">
        <v xml:space="preserve"> </v>
      </c>
      <c r="C43" t="str">
        <v xml:space="preserve"> </v>
      </c>
      <c r="D43" t="str">
        <v xml:space="preserve"> </v>
      </c>
      <c r="E43" t="str">
        <v xml:space="preserve"> </v>
      </c>
      <c r="F43" t="str">
        <v xml:space="preserve"> </v>
      </c>
      <c r="G43" t="str">
        <v xml:space="preserve"> </v>
      </c>
      <c r="H43" t="str">
        <v xml:space="preserve"> </v>
      </c>
      <c r="I43" t="str">
        <v xml:space="preserve"> </v>
      </c>
      <c r="K43" s="59" t="str">
        <f>IFERROR(AVERAGEIF('Data Transformation'!$B$425:$B$8425,B43,IF('Input and Summary Results'!$J$4="no",'Data Transformation'!$C$425:$C$8425,'Data Transformation'!$E$425:$E$8425)),"")</f>
        <v/>
      </c>
      <c r="L43" s="60" t="str" cm="1">
        <f t="array" ref="L43">IFERROR(_xlfn.STDEV.S(IF('Data Transformation'!$B$425:$B$8425=B43,IF('Input and Summary Results'!$J$4="no",'Data Transformation'!$C$425:$C$8425,'Data Transformation'!$E$425:$E$8425),"")),"")</f>
        <v/>
      </c>
      <c r="M43" s="58"/>
      <c r="N43" t="str">
        <f>IF(E43&gt;='Data Transformation'!$R$29,B43,"")</f>
        <v xml:space="preserve"> </v>
      </c>
      <c r="O43" t="str">
        <f>IFERROR(IF(AND(Assignments!L43&lt;('Data Transformation'!$R$4-'Data Transformation'!$R$3)/2,ABS(K43-'Data Transformation'!$R$6)&gt;ABS(K43-'Data Transformation'!$R$5),NOT(ISNUMBER(N43)),NOT(ISNUMBER(R43)),NOT(ISNUMBER(P43)),NOT(ISNUMBER(R43)),NOT(ISNUMBER(S43)),NOT(ISNUMBER(T43))),Assignments!B43,""),"")</f>
        <v/>
      </c>
      <c r="P43" t="str">
        <f>IF(AND(NOT(ISNUMBER(N43)),NOT(ISNUMBER(R43)),NOT(ISNUMBER(S43)),G43&gt;='Data Transformation'!$R$28),B43,"")</f>
        <v xml:space="preserve"> </v>
      </c>
      <c r="Q43" t="str">
        <f>IFERROR(IF(AND(Assignments!L43&lt;('Data Transformation'!$R$4-'Data Transformation'!$R$3)/2,ABS(K43-'Data Transformation'!$R$6)&lt;ABS(K43-'Data Transformation'!$R$5),NOT(ISNUMBER(N43)),NOT(ISNUMBER(T43)),NOT(ISNUMBER(P43)),NOT(ISNUMBER(R43)),NOT(ISNUMBER(T43)),NOT(ISNUMBER(S43))),Assignments!B43,""),"")</f>
        <v/>
      </c>
      <c r="R43" t="str">
        <f>IF(H43&gt;='Data Transformation'!$R$30,B43,"")</f>
        <v xml:space="preserve"> </v>
      </c>
      <c r="S43" t="str">
        <f>IF(D43&gt;='Data Transformation'!$R$31,B43,"")</f>
        <v xml:space="preserve"> </v>
      </c>
      <c r="T43" t="str">
        <f>IF(AND(H43&lt;'Data Transformation'!$R$30,E43&lt;'Data Transformation'!$R$29,G43&lt;0.3,D43&lt;'Data Transformation'!$R$31,E43&gt;0.4,H43&gt;0.4),B43,"")</f>
        <v/>
      </c>
      <c r="U43" s="58"/>
      <c r="V43" t="str" cm="2">
        <f t="array" ref="V43">IF(C43=FALSE,"",IF(AND(ISNUMBER(B43),ISBLANK(N43:T43)),"Unclassified",(IF(COUNT(N43:T43)=0,"",INDEX($N$4:$T$4,MATCH(TRUE,N43:T43=B43,0))))))</f>
        <v/>
      </c>
      <c r="W43" t="str">
        <f t="shared" si="1"/>
        <v/>
      </c>
      <c r="X43" t="str">
        <f t="shared" si="2"/>
        <v/>
      </c>
      <c r="AC43" t="b">
        <f t="shared" si="3"/>
        <v>0</v>
      </c>
      <c r="AD43" t="str">
        <f>IFERROR(ABS(ABS(K43-'Data Transformation'!$R$5)-ABS(K43-'Data Transformation'!$R$6)),"")</f>
        <v/>
      </c>
      <c r="AE43" t="e">
        <f>IF(C43=FALSE,"",IF(AND(OR(V43=$Z$6,V43=$Z$8),OR(AC43=TRUE,AD43&lt;=IF(ISNUMBER('Data Transformation'!$R$15),'Data Transformation'!$R$15,'Data Transformation'!$R$25))),TRUE,FALSE))</f>
        <v>#DIV/0!</v>
      </c>
    </row>
    <row r="44" spans="2:31" x14ac:dyDescent="0.55000000000000004">
      <c r="B44" t="str">
        <v xml:space="preserve"> </v>
      </c>
      <c r="C44" t="str">
        <v xml:space="preserve"> </v>
      </c>
      <c r="D44" t="str">
        <v xml:space="preserve"> </v>
      </c>
      <c r="E44" t="str">
        <v xml:space="preserve"> </v>
      </c>
      <c r="F44" t="str">
        <v xml:space="preserve"> </v>
      </c>
      <c r="G44" t="str">
        <v xml:space="preserve"> </v>
      </c>
      <c r="H44" t="str">
        <v xml:space="preserve"> </v>
      </c>
      <c r="I44" t="str">
        <v xml:space="preserve"> </v>
      </c>
      <c r="K44" s="59" t="str">
        <f>IFERROR(AVERAGEIF('Data Transformation'!$B$425:$B$8425,B44,IF('Input and Summary Results'!$J$4="no",'Data Transformation'!$C$425:$C$8425,'Data Transformation'!$E$425:$E$8425)),"")</f>
        <v/>
      </c>
      <c r="L44" s="60" t="str" cm="1">
        <f t="array" ref="L44">IFERROR(_xlfn.STDEV.S(IF('Data Transformation'!$B$425:$B$8425=B44,IF('Input and Summary Results'!$J$4="no",'Data Transformation'!$C$425:$C$8425,'Data Transformation'!$E$425:$E$8425),"")),"")</f>
        <v/>
      </c>
      <c r="M44" s="58"/>
      <c r="N44" t="str">
        <f>IF(E44&gt;='Data Transformation'!$R$29,B44,"")</f>
        <v xml:space="preserve"> </v>
      </c>
      <c r="O44" t="str">
        <f>IFERROR(IF(AND(Assignments!L44&lt;('Data Transformation'!$R$4-'Data Transformation'!$R$3)/2,ABS(K44-'Data Transformation'!$R$6)&gt;ABS(K44-'Data Transformation'!$R$5),NOT(ISNUMBER(N44)),NOT(ISNUMBER(R44)),NOT(ISNUMBER(P44)),NOT(ISNUMBER(R44)),NOT(ISNUMBER(S44)),NOT(ISNUMBER(T44))),Assignments!B44,""),"")</f>
        <v/>
      </c>
      <c r="P44" t="str">
        <f>IF(AND(NOT(ISNUMBER(N44)),NOT(ISNUMBER(R44)),NOT(ISNUMBER(S44)),G44&gt;='Data Transformation'!$R$28),B44,"")</f>
        <v xml:space="preserve"> </v>
      </c>
      <c r="Q44" t="str">
        <f>IFERROR(IF(AND(Assignments!L44&lt;('Data Transformation'!$R$4-'Data Transformation'!$R$3)/2,ABS(K44-'Data Transformation'!$R$6)&lt;ABS(K44-'Data Transformation'!$R$5),NOT(ISNUMBER(N44)),NOT(ISNUMBER(T44)),NOT(ISNUMBER(P44)),NOT(ISNUMBER(R44)),NOT(ISNUMBER(T44)),NOT(ISNUMBER(S44))),Assignments!B44,""),"")</f>
        <v/>
      </c>
      <c r="R44" t="str">
        <f>IF(H44&gt;='Data Transformation'!$R$30,B44,"")</f>
        <v xml:space="preserve"> </v>
      </c>
      <c r="S44" t="str">
        <f>IF(D44&gt;='Data Transformation'!$R$31,B44,"")</f>
        <v xml:space="preserve"> </v>
      </c>
      <c r="T44" t="str">
        <f>IF(AND(H44&lt;'Data Transformation'!$R$30,E44&lt;'Data Transformation'!$R$29,G44&lt;0.3,D44&lt;'Data Transformation'!$R$31,E44&gt;0.4,H44&gt;0.4),B44,"")</f>
        <v/>
      </c>
      <c r="U44" s="58"/>
      <c r="V44" t="str" cm="2">
        <f t="array" ref="V44">IF(C44=FALSE,"",IF(AND(ISNUMBER(B44),ISBLANK(N44:T44)),"Unclassified",(IF(COUNT(N44:T44)=0,"",INDEX($N$4:$T$4,MATCH(TRUE,N44:T44=B44,0))))))</f>
        <v/>
      </c>
      <c r="W44" t="str">
        <f t="shared" si="1"/>
        <v/>
      </c>
      <c r="X44" t="str">
        <f t="shared" si="2"/>
        <v/>
      </c>
      <c r="AC44" t="b">
        <f t="shared" si="3"/>
        <v>0</v>
      </c>
      <c r="AD44" t="str">
        <f>IFERROR(ABS(ABS(K44-'Data Transformation'!$R$5)-ABS(K44-'Data Transformation'!$R$6)),"")</f>
        <v/>
      </c>
      <c r="AE44" t="e">
        <f>IF(C44=FALSE,"",IF(AND(OR(V44=$Z$6,V44=$Z$8),OR(AC44=TRUE,AD44&lt;=IF(ISNUMBER('Data Transformation'!$R$15),'Data Transformation'!$R$15,'Data Transformation'!$R$25))),TRUE,FALSE))</f>
        <v>#DIV/0!</v>
      </c>
    </row>
    <row r="45" spans="2:31" x14ac:dyDescent="0.55000000000000004">
      <c r="B45" t="str">
        <v xml:space="preserve"> </v>
      </c>
      <c r="C45" t="str">
        <v xml:space="preserve"> </v>
      </c>
      <c r="D45" t="str">
        <v xml:space="preserve"> </v>
      </c>
      <c r="E45" t="str">
        <v xml:space="preserve"> </v>
      </c>
      <c r="F45" t="str">
        <v xml:space="preserve"> </v>
      </c>
      <c r="G45" t="str">
        <v xml:space="preserve"> </v>
      </c>
      <c r="H45" t="str">
        <v xml:space="preserve"> </v>
      </c>
      <c r="I45" t="str">
        <v xml:space="preserve"> </v>
      </c>
      <c r="K45" s="59" t="str">
        <f>IFERROR(AVERAGEIF('Data Transformation'!$B$425:$B$8425,B45,IF('Input and Summary Results'!$J$4="no",'Data Transformation'!$C$425:$C$8425,'Data Transformation'!$E$425:$E$8425)),"")</f>
        <v/>
      </c>
      <c r="L45" s="60" t="str" cm="1">
        <f t="array" ref="L45">IFERROR(_xlfn.STDEV.S(IF('Data Transformation'!$B$425:$B$8425=B45,IF('Input and Summary Results'!$J$4="no",'Data Transformation'!$C$425:$C$8425,'Data Transformation'!$E$425:$E$8425),"")),"")</f>
        <v/>
      </c>
      <c r="M45" s="58"/>
      <c r="N45" t="str">
        <f>IF(E45&gt;='Data Transformation'!$R$29,B45,"")</f>
        <v xml:space="preserve"> </v>
      </c>
      <c r="O45" t="str">
        <f>IFERROR(IF(AND(Assignments!L45&lt;('Data Transformation'!$R$4-'Data Transformation'!$R$3)/2,ABS(K45-'Data Transformation'!$R$6)&gt;ABS(K45-'Data Transformation'!$R$5),NOT(ISNUMBER(N45)),NOT(ISNUMBER(R45)),NOT(ISNUMBER(P45)),NOT(ISNUMBER(R45)),NOT(ISNUMBER(S45)),NOT(ISNUMBER(T45))),Assignments!B45,""),"")</f>
        <v/>
      </c>
      <c r="P45" t="str">
        <f>IF(AND(NOT(ISNUMBER(N45)),NOT(ISNUMBER(R45)),NOT(ISNUMBER(S45)),G45&gt;='Data Transformation'!$R$28),B45,"")</f>
        <v xml:space="preserve"> </v>
      </c>
      <c r="Q45" t="str">
        <f>IFERROR(IF(AND(Assignments!L45&lt;('Data Transformation'!$R$4-'Data Transformation'!$R$3)/2,ABS(K45-'Data Transformation'!$R$6)&lt;ABS(K45-'Data Transformation'!$R$5),NOT(ISNUMBER(N45)),NOT(ISNUMBER(T45)),NOT(ISNUMBER(P45)),NOT(ISNUMBER(R45)),NOT(ISNUMBER(T45)),NOT(ISNUMBER(S45))),Assignments!B45,""),"")</f>
        <v/>
      </c>
      <c r="R45" t="str">
        <f>IF(H45&gt;='Data Transformation'!$R$30,B45,"")</f>
        <v xml:space="preserve"> </v>
      </c>
      <c r="S45" t="str">
        <f>IF(D45&gt;='Data Transformation'!$R$31,B45,"")</f>
        <v xml:space="preserve"> </v>
      </c>
      <c r="T45" t="str">
        <f>IF(AND(H45&lt;'Data Transformation'!$R$30,E45&lt;'Data Transformation'!$R$29,G45&lt;0.3,D45&lt;'Data Transformation'!$R$31,E45&gt;0.4,H45&gt;0.4),B45,"")</f>
        <v/>
      </c>
      <c r="U45" s="58"/>
      <c r="V45" t="str" cm="2">
        <f t="array" ref="V45">IF(C45=FALSE,"",IF(AND(ISNUMBER(B45),ISBLANK(N45:T45)),"Unclassified",(IF(COUNT(N45:T45)=0,"",INDEX($N$4:$T$4,MATCH(TRUE,N45:T45=B45,0))))))</f>
        <v/>
      </c>
      <c r="W45" t="str">
        <f t="shared" si="1"/>
        <v/>
      </c>
      <c r="X45" t="str">
        <f t="shared" si="2"/>
        <v/>
      </c>
      <c r="AC45" t="b">
        <f t="shared" si="3"/>
        <v>0</v>
      </c>
      <c r="AD45" t="str">
        <f>IFERROR(ABS(ABS(K45-'Data Transformation'!$R$5)-ABS(K45-'Data Transformation'!$R$6)),"")</f>
        <v/>
      </c>
      <c r="AE45" t="e">
        <f>IF(C45=FALSE,"",IF(AND(OR(V45=$Z$6,V45=$Z$8),OR(AC45=TRUE,AD45&lt;=IF(ISNUMBER('Data Transformation'!$R$15),'Data Transformation'!$R$15,'Data Transformation'!$R$25))),TRUE,FALSE))</f>
        <v>#DIV/0!</v>
      </c>
    </row>
    <row r="46" spans="2:31" x14ac:dyDescent="0.55000000000000004">
      <c r="B46" t="str">
        <v xml:space="preserve"> </v>
      </c>
      <c r="C46" t="str">
        <v xml:space="preserve"> </v>
      </c>
      <c r="D46" t="str">
        <v xml:space="preserve"> </v>
      </c>
      <c r="E46" t="str">
        <v xml:space="preserve"> </v>
      </c>
      <c r="F46" t="str">
        <v xml:space="preserve"> </v>
      </c>
      <c r="G46" t="str">
        <v xml:space="preserve"> </v>
      </c>
      <c r="H46" t="str">
        <v xml:space="preserve"> </v>
      </c>
      <c r="I46" t="str">
        <v xml:space="preserve"> </v>
      </c>
      <c r="K46" s="59" t="str">
        <f>IFERROR(AVERAGEIF('Data Transformation'!$B$425:$B$8425,B46,IF('Input and Summary Results'!$J$4="no",'Data Transformation'!$C$425:$C$8425,'Data Transformation'!$E$425:$E$8425)),"")</f>
        <v/>
      </c>
      <c r="L46" s="60" t="str" cm="1">
        <f t="array" ref="L46">IFERROR(_xlfn.STDEV.S(IF('Data Transformation'!$B$425:$B$8425=B46,IF('Input and Summary Results'!$J$4="no",'Data Transformation'!$C$425:$C$8425,'Data Transformation'!$E$425:$E$8425),"")),"")</f>
        <v/>
      </c>
      <c r="M46" s="58"/>
      <c r="N46" t="str">
        <f>IF(E46&gt;='Data Transformation'!$R$29,B46,"")</f>
        <v xml:space="preserve"> </v>
      </c>
      <c r="O46" t="str">
        <f>IFERROR(IF(AND(Assignments!L46&lt;('Data Transformation'!$R$4-'Data Transformation'!$R$3)/2,ABS(K46-'Data Transformation'!$R$6)&gt;ABS(K46-'Data Transformation'!$R$5),NOT(ISNUMBER(N46)),NOT(ISNUMBER(R46)),NOT(ISNUMBER(P46)),NOT(ISNUMBER(R46)),NOT(ISNUMBER(S46)),NOT(ISNUMBER(T46))),Assignments!B46,""),"")</f>
        <v/>
      </c>
      <c r="P46" t="str">
        <f>IF(AND(NOT(ISNUMBER(N46)),NOT(ISNUMBER(R46)),NOT(ISNUMBER(S46)),G46&gt;='Data Transformation'!$R$28),B46,"")</f>
        <v xml:space="preserve"> </v>
      </c>
      <c r="Q46" t="str">
        <f>IFERROR(IF(AND(Assignments!L46&lt;('Data Transformation'!$R$4-'Data Transformation'!$R$3)/2,ABS(K46-'Data Transformation'!$R$6)&lt;ABS(K46-'Data Transformation'!$R$5),NOT(ISNUMBER(N46)),NOT(ISNUMBER(T46)),NOT(ISNUMBER(P46)),NOT(ISNUMBER(R46)),NOT(ISNUMBER(T46)),NOT(ISNUMBER(S46))),Assignments!B46,""),"")</f>
        <v/>
      </c>
      <c r="R46" t="str">
        <f>IF(H46&gt;='Data Transformation'!$R$30,B46,"")</f>
        <v xml:space="preserve"> </v>
      </c>
      <c r="S46" t="str">
        <f>IF(D46&gt;='Data Transformation'!$R$31,B46,"")</f>
        <v xml:space="preserve"> </v>
      </c>
      <c r="T46" t="str">
        <f>IF(AND(H46&lt;'Data Transformation'!$R$30,E46&lt;'Data Transformation'!$R$29,G46&lt;0.3,D46&lt;'Data Transformation'!$R$31,E46&gt;0.4,H46&gt;0.4),B46,"")</f>
        <v/>
      </c>
      <c r="U46" s="58"/>
      <c r="V46" t="str" cm="2">
        <f t="array" ref="V46">IF(C46=FALSE,"",IF(AND(ISNUMBER(B46),ISBLANK(N46:T46)),"Unclassified",(IF(COUNT(N46:T46)=0,"",INDEX($N$4:$T$4,MATCH(TRUE,N46:T46=B46,0))))))</f>
        <v/>
      </c>
      <c r="W46" t="str">
        <f t="shared" si="1"/>
        <v/>
      </c>
      <c r="X46" t="str">
        <f t="shared" si="2"/>
        <v/>
      </c>
      <c r="AC46" t="b">
        <f t="shared" si="3"/>
        <v>0</v>
      </c>
      <c r="AD46" t="str">
        <f>IFERROR(ABS(ABS(K46-'Data Transformation'!$R$5)-ABS(K46-'Data Transformation'!$R$6)),"")</f>
        <v/>
      </c>
      <c r="AE46" t="e">
        <f>IF(C46=FALSE,"",IF(AND(OR(V46=$Z$6,V46=$Z$8),OR(AC46=TRUE,AD46&lt;=IF(ISNUMBER('Data Transformation'!$R$15),'Data Transformation'!$R$15,'Data Transformation'!$R$25))),TRUE,FALSE))</f>
        <v>#DIV/0!</v>
      </c>
    </row>
    <row r="47" spans="2:31" x14ac:dyDescent="0.55000000000000004">
      <c r="B47" t="str">
        <v xml:space="preserve"> </v>
      </c>
      <c r="C47" t="str">
        <v xml:space="preserve"> </v>
      </c>
      <c r="D47" t="str">
        <v xml:space="preserve"> </v>
      </c>
      <c r="E47" t="str">
        <v xml:space="preserve"> </v>
      </c>
      <c r="F47" t="str">
        <v xml:space="preserve"> </v>
      </c>
      <c r="G47" t="str">
        <v xml:space="preserve"> </v>
      </c>
      <c r="H47" t="str">
        <v xml:space="preserve"> </v>
      </c>
      <c r="I47" t="str">
        <v xml:space="preserve"> </v>
      </c>
      <c r="K47" s="59" t="str">
        <f>IFERROR(AVERAGEIF('Data Transformation'!$B$425:$B$8425,B47,IF('Input and Summary Results'!$J$4="no",'Data Transformation'!$C$425:$C$8425,'Data Transformation'!$E$425:$E$8425)),"")</f>
        <v/>
      </c>
      <c r="L47" s="60" t="str" cm="1">
        <f t="array" ref="L47">IFERROR(_xlfn.STDEV.S(IF('Data Transformation'!$B$425:$B$8425=B47,IF('Input and Summary Results'!$J$4="no",'Data Transformation'!$C$425:$C$8425,'Data Transformation'!$E$425:$E$8425),"")),"")</f>
        <v/>
      </c>
      <c r="M47" s="58"/>
      <c r="N47" t="str">
        <f>IF(E47&gt;='Data Transformation'!$R$29,B47,"")</f>
        <v xml:space="preserve"> </v>
      </c>
      <c r="O47" t="str">
        <f>IFERROR(IF(AND(Assignments!L47&lt;('Data Transformation'!$R$4-'Data Transformation'!$R$3)/2,ABS(K47-'Data Transformation'!$R$6)&gt;ABS(K47-'Data Transformation'!$R$5),NOT(ISNUMBER(N47)),NOT(ISNUMBER(R47)),NOT(ISNUMBER(P47)),NOT(ISNUMBER(R47)),NOT(ISNUMBER(S47)),NOT(ISNUMBER(T47))),Assignments!B47,""),"")</f>
        <v/>
      </c>
      <c r="P47" t="str">
        <f>IF(AND(NOT(ISNUMBER(N47)),NOT(ISNUMBER(R47)),NOT(ISNUMBER(S47)),G47&gt;='Data Transformation'!$R$28),B47,"")</f>
        <v xml:space="preserve"> </v>
      </c>
      <c r="Q47" t="str">
        <f>IFERROR(IF(AND(Assignments!L47&lt;('Data Transformation'!$R$4-'Data Transformation'!$R$3)/2,ABS(K47-'Data Transformation'!$R$6)&lt;ABS(K47-'Data Transformation'!$R$5),NOT(ISNUMBER(N47)),NOT(ISNUMBER(T47)),NOT(ISNUMBER(P47)),NOT(ISNUMBER(R47)),NOT(ISNUMBER(T47)),NOT(ISNUMBER(S47))),Assignments!B47,""),"")</f>
        <v/>
      </c>
      <c r="R47" t="str">
        <f>IF(H47&gt;='Data Transformation'!$R$30,B47,"")</f>
        <v xml:space="preserve"> </v>
      </c>
      <c r="S47" t="str">
        <f>IF(D47&gt;='Data Transformation'!$R$31,B47,"")</f>
        <v xml:space="preserve"> </v>
      </c>
      <c r="T47" t="str">
        <f>IF(AND(H47&lt;'Data Transformation'!$R$30,E47&lt;'Data Transformation'!$R$29,G47&lt;0.3,D47&lt;'Data Transformation'!$R$31,E47&gt;0.4,H47&gt;0.4),B47,"")</f>
        <v/>
      </c>
      <c r="U47" s="58"/>
      <c r="V47" t="str" cm="2">
        <f t="array" ref="V47">IF(C47=FALSE,"",IF(AND(ISNUMBER(B47),ISBLANK(N47:T47)),"Unclassified",(IF(COUNT(N47:T47)=0,"",INDEX($N$4:$T$4,MATCH(TRUE,N47:T47=B47,0))))))</f>
        <v/>
      </c>
      <c r="W47" t="str">
        <f t="shared" si="1"/>
        <v/>
      </c>
      <c r="X47" t="str">
        <f t="shared" si="2"/>
        <v/>
      </c>
      <c r="AC47" t="b">
        <f t="shared" si="3"/>
        <v>0</v>
      </c>
      <c r="AD47" t="str">
        <f>IFERROR(ABS(ABS(K47-'Data Transformation'!$R$5)-ABS(K47-'Data Transformation'!$R$6)),"")</f>
        <v/>
      </c>
      <c r="AE47" t="e">
        <f>IF(C47=FALSE,"",IF(AND(OR(V47=$Z$6,V47=$Z$8),OR(AC47=TRUE,AD47&lt;=IF(ISNUMBER('Data Transformation'!$R$15),'Data Transformation'!$R$15,'Data Transformation'!$R$25))),TRUE,FALSE))</f>
        <v>#DIV/0!</v>
      </c>
    </row>
    <row r="48" spans="2:31" x14ac:dyDescent="0.55000000000000004">
      <c r="B48" t="str">
        <v xml:space="preserve"> </v>
      </c>
      <c r="C48" t="str">
        <v xml:space="preserve"> </v>
      </c>
      <c r="D48" t="str">
        <v xml:space="preserve"> </v>
      </c>
      <c r="E48" t="str">
        <v xml:space="preserve"> </v>
      </c>
      <c r="F48" t="str">
        <v xml:space="preserve"> </v>
      </c>
      <c r="G48" t="str">
        <v xml:space="preserve"> </v>
      </c>
      <c r="H48" t="str">
        <v xml:space="preserve"> </v>
      </c>
      <c r="I48" t="str">
        <v xml:space="preserve"> </v>
      </c>
      <c r="K48" s="59" t="str">
        <f>IFERROR(AVERAGEIF('Data Transformation'!$B$425:$B$8425,B48,IF('Input and Summary Results'!$J$4="no",'Data Transformation'!$C$425:$C$8425,'Data Transformation'!$E$425:$E$8425)),"")</f>
        <v/>
      </c>
      <c r="L48" s="60" t="str" cm="1">
        <f t="array" ref="L48">IFERROR(_xlfn.STDEV.S(IF('Data Transformation'!$B$425:$B$8425=B48,IF('Input and Summary Results'!$J$4="no",'Data Transformation'!$C$425:$C$8425,'Data Transformation'!$E$425:$E$8425),"")),"")</f>
        <v/>
      </c>
      <c r="M48" s="58"/>
      <c r="N48" t="str">
        <f>IF(E48&gt;='Data Transformation'!$R$29,B48,"")</f>
        <v xml:space="preserve"> </v>
      </c>
      <c r="O48" t="str">
        <f>IFERROR(IF(AND(Assignments!L48&lt;('Data Transformation'!$R$4-'Data Transformation'!$R$3)/2,ABS(K48-'Data Transformation'!$R$6)&gt;ABS(K48-'Data Transformation'!$R$5),NOT(ISNUMBER(N48)),NOT(ISNUMBER(R48)),NOT(ISNUMBER(P48)),NOT(ISNUMBER(R48)),NOT(ISNUMBER(S48)),NOT(ISNUMBER(T48))),Assignments!B48,""),"")</f>
        <v/>
      </c>
      <c r="P48" t="str">
        <f>IF(AND(NOT(ISNUMBER(N48)),NOT(ISNUMBER(R48)),NOT(ISNUMBER(S48)),G48&gt;='Data Transformation'!$R$28),B48,"")</f>
        <v xml:space="preserve"> </v>
      </c>
      <c r="Q48" t="str">
        <f>IFERROR(IF(AND(Assignments!L48&lt;('Data Transformation'!$R$4-'Data Transformation'!$R$3)/2,ABS(K48-'Data Transformation'!$R$6)&lt;ABS(K48-'Data Transformation'!$R$5),NOT(ISNUMBER(N48)),NOT(ISNUMBER(T48)),NOT(ISNUMBER(P48)),NOT(ISNUMBER(R48)),NOT(ISNUMBER(T48)),NOT(ISNUMBER(S48))),Assignments!B48,""),"")</f>
        <v/>
      </c>
      <c r="R48" t="str">
        <f>IF(H48&gt;='Data Transformation'!$R$30,B48,"")</f>
        <v xml:space="preserve"> </v>
      </c>
      <c r="S48" t="str">
        <f>IF(D48&gt;='Data Transformation'!$R$31,B48,"")</f>
        <v xml:space="preserve"> </v>
      </c>
      <c r="T48" t="str">
        <f>IF(AND(H48&lt;'Data Transformation'!$R$30,E48&lt;'Data Transformation'!$R$29,G48&lt;0.3,D48&lt;'Data Transformation'!$R$31,E48&gt;0.4,H48&gt;0.4),B48,"")</f>
        <v/>
      </c>
      <c r="U48" s="58"/>
      <c r="V48" t="str" cm="2">
        <f t="array" ref="V48">IF(C48=FALSE,"",IF(AND(ISNUMBER(B48),ISBLANK(N48:T48)),"Unclassified",(IF(COUNT(N48:T48)=0,"",INDEX($N$4:$T$4,MATCH(TRUE,N48:T48=B48,0))))))</f>
        <v/>
      </c>
      <c r="W48" t="str">
        <f t="shared" si="1"/>
        <v/>
      </c>
      <c r="X48" t="str">
        <f t="shared" si="2"/>
        <v/>
      </c>
      <c r="AC48" t="b">
        <f t="shared" si="3"/>
        <v>0</v>
      </c>
      <c r="AD48" t="str">
        <f>IFERROR(ABS(ABS(K48-'Data Transformation'!$R$5)-ABS(K48-'Data Transformation'!$R$6)),"")</f>
        <v/>
      </c>
      <c r="AE48" t="e">
        <f>IF(C48=FALSE,"",IF(AND(OR(V48=$Z$6,V48=$Z$8),OR(AC48=TRUE,AD48&lt;=IF(ISNUMBER('Data Transformation'!$R$15),'Data Transformation'!$R$15,'Data Transformation'!$R$25))),TRUE,FALSE))</f>
        <v>#DIV/0!</v>
      </c>
    </row>
    <row r="49" spans="2:31" x14ac:dyDescent="0.55000000000000004">
      <c r="B49" t="str">
        <v xml:space="preserve"> </v>
      </c>
      <c r="C49" t="str">
        <v xml:space="preserve"> </v>
      </c>
      <c r="D49" t="str">
        <v xml:space="preserve"> </v>
      </c>
      <c r="E49" t="str">
        <v xml:space="preserve"> </v>
      </c>
      <c r="F49" t="str">
        <v xml:space="preserve"> </v>
      </c>
      <c r="G49" t="str">
        <v xml:space="preserve"> </v>
      </c>
      <c r="H49" t="str">
        <v xml:space="preserve"> </v>
      </c>
      <c r="I49" t="str">
        <v xml:space="preserve"> </v>
      </c>
      <c r="K49" s="59" t="str">
        <f>IFERROR(AVERAGEIF('Data Transformation'!$B$425:$B$8425,B49,IF('Input and Summary Results'!$J$4="no",'Data Transformation'!$C$425:$C$8425,'Data Transformation'!$E$425:$E$8425)),"")</f>
        <v/>
      </c>
      <c r="L49" s="60" t="str" cm="1">
        <f t="array" ref="L49">IFERROR(_xlfn.STDEV.S(IF('Data Transformation'!$B$425:$B$8425=B49,IF('Input and Summary Results'!$J$4="no",'Data Transformation'!$C$425:$C$8425,'Data Transformation'!$E$425:$E$8425),"")),"")</f>
        <v/>
      </c>
      <c r="M49" s="58"/>
      <c r="N49" t="str">
        <f>IF(E49&gt;='Data Transformation'!$R$29,B49,"")</f>
        <v xml:space="preserve"> </v>
      </c>
      <c r="O49" t="str">
        <f>IFERROR(IF(AND(Assignments!L49&lt;('Data Transformation'!$R$4-'Data Transformation'!$R$3)/2,ABS(K49-'Data Transformation'!$R$6)&gt;ABS(K49-'Data Transformation'!$R$5),NOT(ISNUMBER(N49)),NOT(ISNUMBER(R49)),NOT(ISNUMBER(P49)),NOT(ISNUMBER(R49)),NOT(ISNUMBER(S49)),NOT(ISNUMBER(T49))),Assignments!B49,""),"")</f>
        <v/>
      </c>
      <c r="P49" t="str">
        <f>IF(AND(NOT(ISNUMBER(N49)),NOT(ISNUMBER(R49)),NOT(ISNUMBER(S49)),G49&gt;='Data Transformation'!$R$28),B49,"")</f>
        <v xml:space="preserve"> </v>
      </c>
      <c r="Q49" t="str">
        <f>IFERROR(IF(AND(Assignments!L49&lt;('Data Transformation'!$R$4-'Data Transformation'!$R$3)/2,ABS(K49-'Data Transformation'!$R$6)&lt;ABS(K49-'Data Transformation'!$R$5),NOT(ISNUMBER(N49)),NOT(ISNUMBER(T49)),NOT(ISNUMBER(P49)),NOT(ISNUMBER(R49)),NOT(ISNUMBER(T49)),NOT(ISNUMBER(S49))),Assignments!B49,""),"")</f>
        <v/>
      </c>
      <c r="R49" t="str">
        <f>IF(H49&gt;='Data Transformation'!$R$30,B49,"")</f>
        <v xml:space="preserve"> </v>
      </c>
      <c r="S49" t="str">
        <f>IF(D49&gt;='Data Transformation'!$R$31,B49,"")</f>
        <v xml:space="preserve"> </v>
      </c>
      <c r="T49" t="str">
        <f>IF(AND(H49&lt;'Data Transformation'!$R$30,E49&lt;'Data Transformation'!$R$29,G49&lt;0.3,D49&lt;'Data Transformation'!$R$31,E49&gt;0.4,H49&gt;0.4),B49,"")</f>
        <v/>
      </c>
      <c r="U49" s="58"/>
      <c r="V49" t="str" cm="2">
        <f t="array" ref="V49">IF(C49=FALSE,"",IF(AND(ISNUMBER(B49),ISBLANK(N49:T49)),"Unclassified",(IF(COUNT(N49:T49)=0,"",INDEX($N$4:$T$4,MATCH(TRUE,N49:T49=B49,0))))))</f>
        <v/>
      </c>
      <c r="W49" t="str">
        <f t="shared" si="1"/>
        <v/>
      </c>
      <c r="X49" t="str">
        <f t="shared" si="2"/>
        <v/>
      </c>
      <c r="AC49" t="b">
        <f t="shared" si="3"/>
        <v>0</v>
      </c>
      <c r="AD49" t="str">
        <f>IFERROR(ABS(ABS(K49-'Data Transformation'!$R$5)-ABS(K49-'Data Transformation'!$R$6)),"")</f>
        <v/>
      </c>
      <c r="AE49" t="e">
        <f>IF(C49=FALSE,"",IF(AND(OR(V49=$Z$6,V49=$Z$8),OR(AC49=TRUE,AD49&lt;=IF(ISNUMBER('Data Transformation'!$R$15),'Data Transformation'!$R$15,'Data Transformation'!$R$25))),TRUE,FALSE))</f>
        <v>#DIV/0!</v>
      </c>
    </row>
    <row r="50" spans="2:31" x14ac:dyDescent="0.55000000000000004">
      <c r="B50" t="str">
        <v xml:space="preserve"> </v>
      </c>
      <c r="C50" t="str">
        <v xml:space="preserve"> </v>
      </c>
      <c r="D50" t="str">
        <v xml:space="preserve"> </v>
      </c>
      <c r="E50" t="str">
        <v xml:space="preserve"> </v>
      </c>
      <c r="F50" t="str">
        <v xml:space="preserve"> </v>
      </c>
      <c r="G50" t="str">
        <v xml:space="preserve"> </v>
      </c>
      <c r="H50" t="str">
        <v xml:space="preserve"> </v>
      </c>
      <c r="I50" t="str">
        <v xml:space="preserve"> </v>
      </c>
      <c r="K50" s="59" t="str">
        <f>IFERROR(AVERAGEIF('Data Transformation'!$B$425:$B$8425,B50,IF('Input and Summary Results'!$J$4="no",'Data Transformation'!$C$425:$C$8425,'Data Transformation'!$E$425:$E$8425)),"")</f>
        <v/>
      </c>
      <c r="L50" s="60" t="str" cm="1">
        <f t="array" ref="L50">IFERROR(_xlfn.STDEV.S(IF('Data Transformation'!$B$425:$B$8425=B50,IF('Input and Summary Results'!$J$4="no",'Data Transformation'!$C$425:$C$8425,'Data Transformation'!$E$425:$E$8425),"")),"")</f>
        <v/>
      </c>
      <c r="M50" s="58"/>
      <c r="N50" t="str">
        <f>IF(E50&gt;='Data Transformation'!$R$29,B50,"")</f>
        <v xml:space="preserve"> </v>
      </c>
      <c r="O50" t="str">
        <f>IFERROR(IF(AND(Assignments!L50&lt;('Data Transformation'!$R$4-'Data Transformation'!$R$3)/2,ABS(K50-'Data Transformation'!$R$6)&gt;ABS(K50-'Data Transformation'!$R$5),NOT(ISNUMBER(N50)),NOT(ISNUMBER(R50)),NOT(ISNUMBER(P50)),NOT(ISNUMBER(R50)),NOT(ISNUMBER(S50)),NOT(ISNUMBER(T50))),Assignments!B50,""),"")</f>
        <v/>
      </c>
      <c r="P50" t="str">
        <f>IF(AND(NOT(ISNUMBER(N50)),NOT(ISNUMBER(R50)),NOT(ISNUMBER(S50)),G50&gt;='Data Transformation'!$R$28),B50,"")</f>
        <v xml:space="preserve"> </v>
      </c>
      <c r="Q50" t="str">
        <f>IFERROR(IF(AND(Assignments!L50&lt;('Data Transformation'!$R$4-'Data Transformation'!$R$3)/2,ABS(K50-'Data Transformation'!$R$6)&lt;ABS(K50-'Data Transformation'!$R$5),NOT(ISNUMBER(N50)),NOT(ISNUMBER(T50)),NOT(ISNUMBER(P50)),NOT(ISNUMBER(R50)),NOT(ISNUMBER(T50)),NOT(ISNUMBER(S50))),Assignments!B50,""),"")</f>
        <v/>
      </c>
      <c r="R50" t="str">
        <f>IF(H50&gt;='Data Transformation'!$R$30,B50,"")</f>
        <v xml:space="preserve"> </v>
      </c>
      <c r="S50" t="str">
        <f>IF(D50&gt;='Data Transformation'!$R$31,B50,"")</f>
        <v xml:space="preserve"> </v>
      </c>
      <c r="T50" t="str">
        <f>IF(AND(H50&lt;'Data Transformation'!$R$30,E50&lt;'Data Transformation'!$R$29,G50&lt;0.3,D50&lt;'Data Transformation'!$R$31,E50&gt;0.4,H50&gt;0.4),B50,"")</f>
        <v/>
      </c>
      <c r="U50" s="58"/>
      <c r="V50" t="str" cm="2">
        <f t="array" ref="V50">IF(C50=FALSE,"",IF(AND(ISNUMBER(B50),ISBLANK(N50:T50)),"Unclassified",(IF(COUNT(N50:T50)=0,"",INDEX($N$4:$T$4,MATCH(TRUE,N50:T50=B50,0))))))</f>
        <v/>
      </c>
      <c r="W50" t="str">
        <f t="shared" si="1"/>
        <v/>
      </c>
      <c r="X50" t="str">
        <f t="shared" si="2"/>
        <v/>
      </c>
      <c r="AC50" t="b">
        <f t="shared" si="3"/>
        <v>0</v>
      </c>
      <c r="AD50" t="str">
        <f>IFERROR(ABS(ABS(K50-'Data Transformation'!$R$5)-ABS(K50-'Data Transformation'!$R$6)),"")</f>
        <v/>
      </c>
      <c r="AE50" t="e">
        <f>IF(C50=FALSE,"",IF(AND(OR(V50=$Z$6,V50=$Z$8),OR(AC50=TRUE,AD50&lt;=IF(ISNUMBER('Data Transformation'!$R$15),'Data Transformation'!$R$15,'Data Transformation'!$R$25))),TRUE,FALSE))</f>
        <v>#DIV/0!</v>
      </c>
    </row>
    <row r="51" spans="2:31" x14ac:dyDescent="0.55000000000000004">
      <c r="B51" t="str">
        <v xml:space="preserve"> </v>
      </c>
      <c r="C51" t="str">
        <v xml:space="preserve"> </v>
      </c>
      <c r="D51" t="str">
        <v xml:space="preserve"> </v>
      </c>
      <c r="E51" t="str">
        <v xml:space="preserve"> </v>
      </c>
      <c r="F51" t="str">
        <v xml:space="preserve"> </v>
      </c>
      <c r="G51" t="str">
        <v xml:space="preserve"> </v>
      </c>
      <c r="H51" t="str">
        <v xml:space="preserve"> </v>
      </c>
      <c r="I51" t="str">
        <v xml:space="preserve"> </v>
      </c>
      <c r="K51" s="59" t="str">
        <f>IFERROR(AVERAGEIF('Data Transformation'!$B$425:$B$8425,B51,IF('Input and Summary Results'!$J$4="no",'Data Transformation'!$C$425:$C$8425,'Data Transformation'!$E$425:$E$8425)),"")</f>
        <v/>
      </c>
      <c r="L51" s="60" t="str" cm="1">
        <f t="array" ref="L51">IFERROR(_xlfn.STDEV.S(IF('Data Transformation'!$B$425:$B$8425=B51,IF('Input and Summary Results'!$J$4="no",'Data Transformation'!$C$425:$C$8425,'Data Transformation'!$E$425:$E$8425),"")),"")</f>
        <v/>
      </c>
      <c r="M51" s="58"/>
      <c r="N51" t="str">
        <f>IF(E51&gt;='Data Transformation'!$R$29,B51,"")</f>
        <v xml:space="preserve"> </v>
      </c>
      <c r="O51" t="str">
        <f>IFERROR(IF(AND(Assignments!L51&lt;('Data Transformation'!$R$4-'Data Transformation'!$R$3)/2,ABS(K51-'Data Transformation'!$R$6)&gt;ABS(K51-'Data Transformation'!$R$5),NOT(ISNUMBER(N51)),NOT(ISNUMBER(R51)),NOT(ISNUMBER(P51)),NOT(ISNUMBER(R51)),NOT(ISNUMBER(S51)),NOT(ISNUMBER(T51))),Assignments!B51,""),"")</f>
        <v/>
      </c>
      <c r="P51" t="str">
        <f>IF(AND(NOT(ISNUMBER(N51)),NOT(ISNUMBER(R51)),NOT(ISNUMBER(S51)),G51&gt;='Data Transformation'!$R$28),B51,"")</f>
        <v xml:space="preserve"> </v>
      </c>
      <c r="Q51" t="str">
        <f>IFERROR(IF(AND(Assignments!L51&lt;('Data Transformation'!$R$4-'Data Transformation'!$R$3)/2,ABS(K51-'Data Transformation'!$R$6)&lt;ABS(K51-'Data Transformation'!$R$5),NOT(ISNUMBER(N51)),NOT(ISNUMBER(T51)),NOT(ISNUMBER(P51)),NOT(ISNUMBER(R51)),NOT(ISNUMBER(T51)),NOT(ISNUMBER(S51))),Assignments!B51,""),"")</f>
        <v/>
      </c>
      <c r="R51" t="str">
        <f>IF(H51&gt;='Data Transformation'!$R$30,B51,"")</f>
        <v xml:space="preserve"> </v>
      </c>
      <c r="S51" t="str">
        <f>IF(D51&gt;='Data Transformation'!$R$31,B51,"")</f>
        <v xml:space="preserve"> </v>
      </c>
      <c r="T51" t="str">
        <f>IF(AND(H51&lt;'Data Transformation'!$R$30,E51&lt;'Data Transformation'!$R$29,G51&lt;0.3,D51&lt;'Data Transformation'!$R$31,E51&gt;0.4,H51&gt;0.4),B51,"")</f>
        <v/>
      </c>
      <c r="U51" s="58"/>
      <c r="V51" t="str" cm="2">
        <f t="array" ref="V51">IF(C51=FALSE,"",IF(AND(ISNUMBER(B51),ISBLANK(N51:T51)),"Unclassified",(IF(COUNT(N51:T51)=0,"",INDEX($N$4:$T$4,MATCH(TRUE,N51:T51=B51,0))))))</f>
        <v/>
      </c>
      <c r="W51" t="str">
        <f t="shared" si="1"/>
        <v/>
      </c>
      <c r="X51" t="str">
        <f t="shared" si="2"/>
        <v/>
      </c>
      <c r="AC51" t="b">
        <f t="shared" si="3"/>
        <v>0</v>
      </c>
      <c r="AD51" t="str">
        <f>IFERROR(ABS(ABS(K51-'Data Transformation'!$R$5)-ABS(K51-'Data Transformation'!$R$6)),"")</f>
        <v/>
      </c>
      <c r="AE51" t="e">
        <f>IF(C51=FALSE,"",IF(AND(OR(V51=$Z$6,V51=$Z$8),OR(AC51=TRUE,AD51&lt;=IF(ISNUMBER('Data Transformation'!$R$15),'Data Transformation'!$R$15,'Data Transformation'!$R$25))),TRUE,FALSE))</f>
        <v>#DIV/0!</v>
      </c>
    </row>
    <row r="52" spans="2:31" x14ac:dyDescent="0.55000000000000004">
      <c r="B52" t="str">
        <v xml:space="preserve"> </v>
      </c>
      <c r="C52" t="str">
        <v xml:space="preserve"> </v>
      </c>
      <c r="D52" t="str">
        <v xml:space="preserve"> </v>
      </c>
      <c r="E52" t="str">
        <v xml:space="preserve"> </v>
      </c>
      <c r="F52" t="str">
        <v xml:space="preserve"> </v>
      </c>
      <c r="G52" t="str">
        <v xml:space="preserve"> </v>
      </c>
      <c r="H52" t="str">
        <v xml:space="preserve"> </v>
      </c>
      <c r="I52" t="str">
        <v xml:space="preserve"> </v>
      </c>
      <c r="K52" s="59" t="str">
        <f>IFERROR(AVERAGEIF('Data Transformation'!$B$425:$B$8425,B52,IF('Input and Summary Results'!$J$4="no",'Data Transformation'!$C$425:$C$8425,'Data Transformation'!$E$425:$E$8425)),"")</f>
        <v/>
      </c>
      <c r="L52" s="60" t="str" cm="1">
        <f t="array" ref="L52">IFERROR(_xlfn.STDEV.S(IF('Data Transformation'!$B$425:$B$8425=B52,IF('Input and Summary Results'!$J$4="no",'Data Transformation'!$C$425:$C$8425,'Data Transformation'!$E$425:$E$8425),"")),"")</f>
        <v/>
      </c>
      <c r="M52" s="58"/>
      <c r="N52" t="str">
        <f>IF(E52&gt;='Data Transformation'!$R$29,B52,"")</f>
        <v xml:space="preserve"> </v>
      </c>
      <c r="O52" t="str">
        <f>IFERROR(IF(AND(Assignments!L52&lt;('Data Transformation'!$R$4-'Data Transformation'!$R$3)/2,ABS(K52-'Data Transformation'!$R$6)&gt;ABS(K52-'Data Transformation'!$R$5),NOT(ISNUMBER(N52)),NOT(ISNUMBER(R52)),NOT(ISNUMBER(P52)),NOT(ISNUMBER(R52)),NOT(ISNUMBER(S52)),NOT(ISNUMBER(T52))),Assignments!B52,""),"")</f>
        <v/>
      </c>
      <c r="P52" t="str">
        <f>IF(AND(NOT(ISNUMBER(N52)),NOT(ISNUMBER(R52)),NOT(ISNUMBER(S52)),G52&gt;='Data Transformation'!$R$28),B52,"")</f>
        <v xml:space="preserve"> </v>
      </c>
      <c r="Q52" t="str">
        <f>IFERROR(IF(AND(Assignments!L52&lt;('Data Transformation'!$R$4-'Data Transformation'!$R$3)/2,ABS(K52-'Data Transformation'!$R$6)&lt;ABS(K52-'Data Transformation'!$R$5),NOT(ISNUMBER(N52)),NOT(ISNUMBER(T52)),NOT(ISNUMBER(P52)),NOT(ISNUMBER(R52)),NOT(ISNUMBER(T52)),NOT(ISNUMBER(S52))),Assignments!B52,""),"")</f>
        <v/>
      </c>
      <c r="R52" t="str">
        <f>IF(H52&gt;='Data Transformation'!$R$30,B52,"")</f>
        <v xml:space="preserve"> </v>
      </c>
      <c r="S52" t="str">
        <f>IF(D52&gt;='Data Transformation'!$R$31,B52,"")</f>
        <v xml:space="preserve"> </v>
      </c>
      <c r="T52" t="str">
        <f>IF(AND(H52&lt;'Data Transformation'!$R$30,E52&lt;'Data Transformation'!$R$29,G52&lt;0.3,D52&lt;'Data Transformation'!$R$31,E52&gt;0.4,H52&gt;0.4),B52,"")</f>
        <v/>
      </c>
      <c r="U52" s="58"/>
      <c r="V52" t="str" cm="2">
        <f t="array" ref="V52">IF(C52=FALSE,"",IF(AND(ISNUMBER(B52),ISBLANK(N52:T52)),"Unclassified",(IF(COUNT(N52:T52)=0,"",INDEX($N$4:$T$4,MATCH(TRUE,N52:T52=B52,0))))))</f>
        <v/>
      </c>
      <c r="W52" t="str">
        <f t="shared" si="1"/>
        <v/>
      </c>
      <c r="X52" t="str">
        <f t="shared" si="2"/>
        <v/>
      </c>
      <c r="AC52" t="b">
        <f t="shared" si="3"/>
        <v>0</v>
      </c>
      <c r="AD52" t="str">
        <f>IFERROR(ABS(ABS(K52-'Data Transformation'!$R$5)-ABS(K52-'Data Transformation'!$R$6)),"")</f>
        <v/>
      </c>
      <c r="AE52" t="e">
        <f>IF(C52=FALSE,"",IF(AND(OR(V52=$Z$6,V52=$Z$8),OR(AC52=TRUE,AD52&lt;=IF(ISNUMBER('Data Transformation'!$R$15),'Data Transformation'!$R$15,'Data Transformation'!$R$25))),TRUE,FALSE))</f>
        <v>#DIV/0!</v>
      </c>
    </row>
    <row r="53" spans="2:31" x14ac:dyDescent="0.55000000000000004">
      <c r="B53" t="str">
        <v xml:space="preserve"> </v>
      </c>
      <c r="C53" t="str">
        <v xml:space="preserve"> </v>
      </c>
      <c r="D53" t="str">
        <v xml:space="preserve"> </v>
      </c>
      <c r="E53" t="str">
        <v xml:space="preserve"> </v>
      </c>
      <c r="F53" t="str">
        <v xml:space="preserve"> </v>
      </c>
      <c r="G53" t="str">
        <v xml:space="preserve"> </v>
      </c>
      <c r="H53" t="str">
        <v xml:space="preserve"> </v>
      </c>
      <c r="I53" t="str">
        <v xml:space="preserve"> </v>
      </c>
      <c r="K53" s="59" t="str">
        <f>IFERROR(AVERAGEIF('Data Transformation'!$B$425:$B$8425,B53,IF('Input and Summary Results'!$J$4="no",'Data Transformation'!$C$425:$C$8425,'Data Transformation'!$E$425:$E$8425)),"")</f>
        <v/>
      </c>
      <c r="L53" s="60" t="str" cm="1">
        <f t="array" ref="L53">IFERROR(_xlfn.STDEV.S(IF('Data Transformation'!$B$425:$B$8425=B53,IF('Input and Summary Results'!$J$4="no",'Data Transformation'!$C$425:$C$8425,'Data Transformation'!$E$425:$E$8425),"")),"")</f>
        <v/>
      </c>
      <c r="M53" s="58"/>
      <c r="N53" t="str">
        <f>IF(E53&gt;='Data Transformation'!$R$29,B53,"")</f>
        <v xml:space="preserve"> </v>
      </c>
      <c r="O53" t="str">
        <f>IFERROR(IF(AND(Assignments!L53&lt;('Data Transformation'!$R$4-'Data Transformation'!$R$3)/2,ABS(K53-'Data Transformation'!$R$6)&gt;ABS(K53-'Data Transformation'!$R$5),NOT(ISNUMBER(N53)),NOT(ISNUMBER(R53)),NOT(ISNUMBER(P53)),NOT(ISNUMBER(R53)),NOT(ISNUMBER(S53)),NOT(ISNUMBER(T53))),Assignments!B53,""),"")</f>
        <v/>
      </c>
      <c r="P53" t="str">
        <f>IF(AND(NOT(ISNUMBER(N53)),NOT(ISNUMBER(R53)),NOT(ISNUMBER(S53)),G53&gt;='Data Transformation'!$R$28),B53,"")</f>
        <v xml:space="preserve"> </v>
      </c>
      <c r="Q53" t="str">
        <f>IFERROR(IF(AND(Assignments!L53&lt;('Data Transformation'!$R$4-'Data Transformation'!$R$3)/2,ABS(K53-'Data Transformation'!$R$6)&lt;ABS(K53-'Data Transformation'!$R$5),NOT(ISNUMBER(N53)),NOT(ISNUMBER(T53)),NOT(ISNUMBER(P53)),NOT(ISNUMBER(R53)),NOT(ISNUMBER(T53)),NOT(ISNUMBER(S53))),Assignments!B53,""),"")</f>
        <v/>
      </c>
      <c r="R53" t="str">
        <f>IF(H53&gt;='Data Transformation'!$R$30,B53,"")</f>
        <v xml:space="preserve"> </v>
      </c>
      <c r="S53" t="str">
        <f>IF(D53&gt;='Data Transformation'!$R$31,B53,"")</f>
        <v xml:space="preserve"> </v>
      </c>
      <c r="T53" t="str">
        <f>IF(AND(H53&lt;'Data Transformation'!$R$30,E53&lt;'Data Transformation'!$R$29,G53&lt;0.3,D53&lt;'Data Transformation'!$R$31,E53&gt;0.4,H53&gt;0.4),B53,"")</f>
        <v/>
      </c>
      <c r="U53" s="58"/>
      <c r="V53" t="str" cm="2">
        <f t="array" ref="V53">IF(C53=FALSE,"",IF(AND(ISNUMBER(B53),ISBLANK(N53:T53)),"Unclassified",(IF(COUNT(N53:T53)=0,"",INDEX($N$4:$T$4,MATCH(TRUE,N53:T53=B53,0))))))</f>
        <v/>
      </c>
      <c r="W53" t="str">
        <f t="shared" si="1"/>
        <v/>
      </c>
      <c r="X53" t="str">
        <f t="shared" si="2"/>
        <v/>
      </c>
      <c r="AC53" t="b">
        <f t="shared" si="3"/>
        <v>0</v>
      </c>
      <c r="AD53" t="str">
        <f>IFERROR(ABS(ABS(K53-'Data Transformation'!$R$5)-ABS(K53-'Data Transformation'!$R$6)),"")</f>
        <v/>
      </c>
      <c r="AE53" t="e">
        <f>IF(C53=FALSE,"",IF(AND(OR(V53=$Z$6,V53=$Z$8),OR(AC53=TRUE,AD53&lt;=IF(ISNUMBER('Data Transformation'!$R$15),'Data Transformation'!$R$15,'Data Transformation'!$R$25))),TRUE,FALSE))</f>
        <v>#DIV/0!</v>
      </c>
    </row>
    <row r="54" spans="2:31" x14ac:dyDescent="0.55000000000000004">
      <c r="B54" t="str">
        <v xml:space="preserve"> </v>
      </c>
      <c r="C54" t="str">
        <v xml:space="preserve"> </v>
      </c>
      <c r="D54" t="str">
        <v xml:space="preserve"> </v>
      </c>
      <c r="E54" t="str">
        <v xml:space="preserve"> </v>
      </c>
      <c r="F54" t="str">
        <v xml:space="preserve"> </v>
      </c>
      <c r="G54" t="str">
        <v xml:space="preserve"> </v>
      </c>
      <c r="H54" t="str">
        <v xml:space="preserve"> </v>
      </c>
      <c r="I54" t="str">
        <v xml:space="preserve"> </v>
      </c>
      <c r="K54" s="59" t="str">
        <f>IFERROR(AVERAGEIF('Data Transformation'!$B$425:$B$8425,B54,IF('Input and Summary Results'!$J$4="no",'Data Transformation'!$C$425:$C$8425,'Data Transformation'!$E$425:$E$8425)),"")</f>
        <v/>
      </c>
      <c r="L54" s="60" t="str" cm="1">
        <f t="array" ref="L54">IFERROR(_xlfn.STDEV.S(IF('Data Transformation'!$B$425:$B$8425=B54,IF('Input and Summary Results'!$J$4="no",'Data Transformation'!$C$425:$C$8425,'Data Transformation'!$E$425:$E$8425),"")),"")</f>
        <v/>
      </c>
      <c r="M54" s="58"/>
      <c r="N54" t="str">
        <f>IF(E54&gt;='Data Transformation'!$R$29,B54,"")</f>
        <v xml:space="preserve"> </v>
      </c>
      <c r="O54" t="str">
        <f>IFERROR(IF(AND(Assignments!L54&lt;('Data Transformation'!$R$4-'Data Transformation'!$R$3)/2,ABS(K54-'Data Transformation'!$R$6)&gt;ABS(K54-'Data Transformation'!$R$5),NOT(ISNUMBER(N54)),NOT(ISNUMBER(R54)),NOT(ISNUMBER(P54)),NOT(ISNUMBER(R54)),NOT(ISNUMBER(S54)),NOT(ISNUMBER(T54))),Assignments!B54,""),"")</f>
        <v/>
      </c>
      <c r="P54" t="str">
        <f>IF(AND(NOT(ISNUMBER(N54)),NOT(ISNUMBER(R54)),NOT(ISNUMBER(S54)),G54&gt;='Data Transformation'!$R$28),B54,"")</f>
        <v xml:space="preserve"> </v>
      </c>
      <c r="Q54" t="str">
        <f>IFERROR(IF(AND(Assignments!L54&lt;('Data Transformation'!$R$4-'Data Transformation'!$R$3)/2,ABS(K54-'Data Transformation'!$R$6)&lt;ABS(K54-'Data Transformation'!$R$5),NOT(ISNUMBER(N54)),NOT(ISNUMBER(T54)),NOT(ISNUMBER(P54)),NOT(ISNUMBER(R54)),NOT(ISNUMBER(T54)),NOT(ISNUMBER(S54))),Assignments!B54,""),"")</f>
        <v/>
      </c>
      <c r="R54" t="str">
        <f>IF(H54&gt;='Data Transformation'!$R$30,B54,"")</f>
        <v xml:space="preserve"> </v>
      </c>
      <c r="S54" t="str">
        <f>IF(D54&gt;='Data Transformation'!$R$31,B54,"")</f>
        <v xml:space="preserve"> </v>
      </c>
      <c r="T54" t="str">
        <f>IF(AND(H54&lt;'Data Transformation'!$R$30,E54&lt;'Data Transformation'!$R$29,G54&lt;0.3,D54&lt;'Data Transformation'!$R$31,E54&gt;0.4,H54&gt;0.4),B54,"")</f>
        <v/>
      </c>
      <c r="U54" s="58"/>
      <c r="V54" t="str" cm="2">
        <f t="array" ref="V54">IF(C54=FALSE,"",IF(AND(ISNUMBER(B54),ISBLANK(N54:T54)),"Unclassified",(IF(COUNT(N54:T54)=0,"",INDEX($N$4:$T$4,MATCH(TRUE,N54:T54=B54,0))))))</f>
        <v/>
      </c>
      <c r="W54" t="str">
        <f t="shared" si="1"/>
        <v/>
      </c>
      <c r="X54" t="str">
        <f t="shared" si="2"/>
        <v/>
      </c>
      <c r="AC54" t="b">
        <f t="shared" si="3"/>
        <v>0</v>
      </c>
      <c r="AD54" t="str">
        <f>IFERROR(ABS(ABS(K54-'Data Transformation'!$R$5)-ABS(K54-'Data Transformation'!$R$6)),"")</f>
        <v/>
      </c>
      <c r="AE54" t="e">
        <f>IF(C54=FALSE,"",IF(AND(OR(V54=$Z$6,V54=$Z$8),OR(AC54=TRUE,AD54&lt;=IF(ISNUMBER('Data Transformation'!$R$15),'Data Transformation'!$R$15,'Data Transformation'!$R$25))),TRUE,FALSE))</f>
        <v>#DIV/0!</v>
      </c>
    </row>
    <row r="55" spans="2:31" x14ac:dyDescent="0.55000000000000004">
      <c r="B55" t="str">
        <v xml:space="preserve"> </v>
      </c>
      <c r="C55" t="str">
        <v xml:space="preserve"> </v>
      </c>
      <c r="D55" t="str">
        <v xml:space="preserve"> </v>
      </c>
      <c r="E55" t="str">
        <v xml:space="preserve"> </v>
      </c>
      <c r="F55" t="str">
        <v xml:space="preserve"> </v>
      </c>
      <c r="G55" t="str">
        <v xml:space="preserve"> </v>
      </c>
      <c r="H55" t="str">
        <v xml:space="preserve"> </v>
      </c>
      <c r="I55" t="str">
        <v xml:space="preserve"> </v>
      </c>
      <c r="K55" s="59" t="str">
        <f>IFERROR(AVERAGEIF('Data Transformation'!$B$425:$B$8425,B55,IF('Input and Summary Results'!$J$4="no",'Data Transformation'!$C$425:$C$8425,'Data Transformation'!$E$425:$E$8425)),"")</f>
        <v/>
      </c>
      <c r="L55" s="60" t="str" cm="1">
        <f t="array" ref="L55">IFERROR(_xlfn.STDEV.S(IF('Data Transformation'!$B$425:$B$8425=B55,IF('Input and Summary Results'!$J$4="no",'Data Transformation'!$C$425:$C$8425,'Data Transformation'!$E$425:$E$8425),"")),"")</f>
        <v/>
      </c>
      <c r="M55" s="58"/>
      <c r="N55" t="str">
        <f>IF(E55&gt;='Data Transformation'!$R$29,B55,"")</f>
        <v xml:space="preserve"> </v>
      </c>
      <c r="O55" t="str">
        <f>IFERROR(IF(AND(Assignments!L55&lt;('Data Transformation'!$R$4-'Data Transformation'!$R$3)/2,ABS(K55-'Data Transformation'!$R$6)&gt;ABS(K55-'Data Transformation'!$R$5),NOT(ISNUMBER(N55)),NOT(ISNUMBER(R55)),NOT(ISNUMBER(P55)),NOT(ISNUMBER(R55)),NOT(ISNUMBER(S55)),NOT(ISNUMBER(T55))),Assignments!B55,""),"")</f>
        <v/>
      </c>
      <c r="P55" t="str">
        <f>IF(AND(NOT(ISNUMBER(N55)),NOT(ISNUMBER(R55)),NOT(ISNUMBER(S55)),G55&gt;='Data Transformation'!$R$28),B55,"")</f>
        <v xml:space="preserve"> </v>
      </c>
      <c r="Q55" t="str">
        <f>IFERROR(IF(AND(Assignments!L55&lt;('Data Transformation'!$R$4-'Data Transformation'!$R$3)/2,ABS(K55-'Data Transformation'!$R$6)&lt;ABS(K55-'Data Transformation'!$R$5),NOT(ISNUMBER(N55)),NOT(ISNUMBER(T55)),NOT(ISNUMBER(P55)),NOT(ISNUMBER(R55)),NOT(ISNUMBER(T55)),NOT(ISNUMBER(S55))),Assignments!B55,""),"")</f>
        <v/>
      </c>
      <c r="R55" t="str">
        <f>IF(H55&gt;='Data Transformation'!$R$30,B55,"")</f>
        <v xml:space="preserve"> </v>
      </c>
      <c r="S55" t="str">
        <f>IF(D55&gt;='Data Transformation'!$R$31,B55,"")</f>
        <v xml:space="preserve"> </v>
      </c>
      <c r="T55" t="str">
        <f>IF(AND(H55&lt;'Data Transformation'!$R$30,E55&lt;'Data Transformation'!$R$29,G55&lt;0.3,D55&lt;'Data Transformation'!$R$31,E55&gt;0.4,H55&gt;0.4),B55,"")</f>
        <v/>
      </c>
      <c r="U55" s="58"/>
      <c r="V55" t="str" cm="2">
        <f t="array" ref="V55">IF(C55=FALSE,"",IF(AND(ISNUMBER(B55),ISBLANK(N55:T55)),"Unclassified",(IF(COUNT(N55:T55)=0,"",INDEX($N$4:$T$4,MATCH(TRUE,N55:T55=B55,0))))))</f>
        <v/>
      </c>
      <c r="W55" t="str">
        <f t="shared" si="1"/>
        <v/>
      </c>
      <c r="X55" t="str">
        <f t="shared" si="2"/>
        <v/>
      </c>
      <c r="AC55" t="b">
        <f t="shared" si="3"/>
        <v>0</v>
      </c>
      <c r="AD55" t="str">
        <f>IFERROR(ABS(ABS(K55-'Data Transformation'!$R$5)-ABS(K55-'Data Transformation'!$R$6)),"")</f>
        <v/>
      </c>
      <c r="AE55" t="e">
        <f>IF(C55=FALSE,"",IF(AND(OR(V55=$Z$6,V55=$Z$8),OR(AC55=TRUE,AD55&lt;=IF(ISNUMBER('Data Transformation'!$R$15),'Data Transformation'!$R$15,'Data Transformation'!$R$25))),TRUE,FALSE))</f>
        <v>#DIV/0!</v>
      </c>
    </row>
    <row r="56" spans="2:31" x14ac:dyDescent="0.55000000000000004">
      <c r="B56" t="str">
        <v xml:space="preserve"> </v>
      </c>
      <c r="C56" t="str">
        <v xml:space="preserve"> </v>
      </c>
      <c r="D56" t="str">
        <v xml:space="preserve"> </v>
      </c>
      <c r="E56" t="str">
        <v xml:space="preserve"> </v>
      </c>
      <c r="F56" t="str">
        <v xml:space="preserve"> </v>
      </c>
      <c r="G56" t="str">
        <v xml:space="preserve"> </v>
      </c>
      <c r="H56" t="str">
        <v xml:space="preserve"> </v>
      </c>
      <c r="I56" t="str">
        <v xml:space="preserve"> </v>
      </c>
      <c r="K56" s="59" t="str">
        <f>IFERROR(AVERAGEIF('Data Transformation'!$B$425:$B$8425,B56,IF('Input and Summary Results'!$J$4="no",'Data Transformation'!$C$425:$C$8425,'Data Transformation'!$E$425:$E$8425)),"")</f>
        <v/>
      </c>
      <c r="L56" s="60" t="str" cm="1">
        <f t="array" ref="L56">IFERROR(_xlfn.STDEV.S(IF('Data Transformation'!$B$425:$B$8425=B56,IF('Input and Summary Results'!$J$4="no",'Data Transformation'!$C$425:$C$8425,'Data Transformation'!$E$425:$E$8425),"")),"")</f>
        <v/>
      </c>
      <c r="M56" s="58"/>
      <c r="N56" t="str">
        <f>IF(E56&gt;='Data Transformation'!$R$29,B56,"")</f>
        <v xml:space="preserve"> </v>
      </c>
      <c r="O56" t="str">
        <f>IFERROR(IF(AND(Assignments!L56&lt;('Data Transformation'!$R$4-'Data Transformation'!$R$3)/2,ABS(K56-'Data Transformation'!$R$6)&gt;ABS(K56-'Data Transformation'!$R$5),NOT(ISNUMBER(N56)),NOT(ISNUMBER(R56)),NOT(ISNUMBER(P56)),NOT(ISNUMBER(R56)),NOT(ISNUMBER(S56)),NOT(ISNUMBER(T56))),Assignments!B56,""),"")</f>
        <v/>
      </c>
      <c r="P56" t="str">
        <f>IF(AND(NOT(ISNUMBER(N56)),NOT(ISNUMBER(R56)),NOT(ISNUMBER(S56)),G56&gt;='Data Transformation'!$R$28),B56,"")</f>
        <v xml:space="preserve"> </v>
      </c>
      <c r="Q56" t="str">
        <f>IFERROR(IF(AND(Assignments!L56&lt;('Data Transformation'!$R$4-'Data Transformation'!$R$3)/2,ABS(K56-'Data Transformation'!$R$6)&lt;ABS(K56-'Data Transformation'!$R$5),NOT(ISNUMBER(N56)),NOT(ISNUMBER(T56)),NOT(ISNUMBER(P56)),NOT(ISNUMBER(R56)),NOT(ISNUMBER(T56)),NOT(ISNUMBER(S56))),Assignments!B56,""),"")</f>
        <v/>
      </c>
      <c r="R56" t="str">
        <f>IF(H56&gt;='Data Transformation'!$R$30,B56,"")</f>
        <v xml:space="preserve"> </v>
      </c>
      <c r="S56" t="str">
        <f>IF(D56&gt;='Data Transformation'!$R$31,B56,"")</f>
        <v xml:space="preserve"> </v>
      </c>
      <c r="T56" t="str">
        <f>IF(AND(H56&lt;'Data Transformation'!$R$30,E56&lt;'Data Transformation'!$R$29,G56&lt;0.3,D56&lt;'Data Transformation'!$R$31,E56&gt;0.4,H56&gt;0.4),B56,"")</f>
        <v/>
      </c>
      <c r="U56" s="58"/>
      <c r="V56" t="str" cm="2">
        <f t="array" ref="V56">IF(C56=FALSE,"",IF(AND(ISNUMBER(B56),ISBLANK(N56:T56)),"Unclassified",(IF(COUNT(N56:T56)=0,"",INDEX($N$4:$T$4,MATCH(TRUE,N56:T56=B56,0))))))</f>
        <v/>
      </c>
      <c r="W56" t="str">
        <f t="shared" si="1"/>
        <v/>
      </c>
      <c r="X56" t="str">
        <f t="shared" si="2"/>
        <v/>
      </c>
      <c r="AC56" t="b">
        <f t="shared" si="3"/>
        <v>0</v>
      </c>
      <c r="AD56" t="str">
        <f>IFERROR(ABS(ABS(K56-'Data Transformation'!$R$5)-ABS(K56-'Data Transformation'!$R$6)),"")</f>
        <v/>
      </c>
      <c r="AE56" t="e">
        <f>IF(C56=FALSE,"",IF(AND(OR(V56=$Z$6,V56=$Z$8),OR(AC56=TRUE,AD56&lt;=IF(ISNUMBER('Data Transformation'!$R$15),'Data Transformation'!$R$15,'Data Transformation'!$R$25))),TRUE,FALSE))</f>
        <v>#DIV/0!</v>
      </c>
    </row>
    <row r="57" spans="2:31" x14ac:dyDescent="0.55000000000000004">
      <c r="B57" t="str">
        <v xml:space="preserve"> </v>
      </c>
      <c r="C57" t="str">
        <v xml:space="preserve"> </v>
      </c>
      <c r="D57" t="str">
        <v xml:space="preserve"> </v>
      </c>
      <c r="E57" t="str">
        <v xml:space="preserve"> </v>
      </c>
      <c r="F57" t="str">
        <v xml:space="preserve"> </v>
      </c>
      <c r="G57" t="str">
        <v xml:space="preserve"> </v>
      </c>
      <c r="H57" t="str">
        <v xml:space="preserve"> </v>
      </c>
      <c r="I57" t="str">
        <v xml:space="preserve"> </v>
      </c>
      <c r="K57" s="59" t="str">
        <f>IFERROR(AVERAGEIF('Data Transformation'!$B$425:$B$8425,B57,IF('Input and Summary Results'!$J$4="no",'Data Transformation'!$C$425:$C$8425,'Data Transformation'!$E$425:$E$8425)),"")</f>
        <v/>
      </c>
      <c r="L57" s="60" t="str" cm="1">
        <f t="array" ref="L57">IFERROR(_xlfn.STDEV.S(IF('Data Transformation'!$B$425:$B$8425=B57,IF('Input and Summary Results'!$J$4="no",'Data Transformation'!$C$425:$C$8425,'Data Transformation'!$E$425:$E$8425),"")),"")</f>
        <v/>
      </c>
      <c r="M57" s="58"/>
      <c r="N57" t="str">
        <f>IF(E57&gt;='Data Transformation'!$R$29,B57,"")</f>
        <v xml:space="preserve"> </v>
      </c>
      <c r="O57" t="str">
        <f>IFERROR(IF(AND(Assignments!L57&lt;('Data Transformation'!$R$4-'Data Transformation'!$R$3)/2,ABS(K57-'Data Transformation'!$R$6)&gt;ABS(K57-'Data Transformation'!$R$5),NOT(ISNUMBER(N57)),NOT(ISNUMBER(R57)),NOT(ISNUMBER(P57)),NOT(ISNUMBER(R57)),NOT(ISNUMBER(S57)),NOT(ISNUMBER(T57))),Assignments!B57,""),"")</f>
        <v/>
      </c>
      <c r="P57" t="str">
        <f>IF(AND(NOT(ISNUMBER(N57)),NOT(ISNUMBER(R57)),NOT(ISNUMBER(S57)),G57&gt;='Data Transformation'!$R$28),B57,"")</f>
        <v xml:space="preserve"> </v>
      </c>
      <c r="Q57" t="str">
        <f>IFERROR(IF(AND(Assignments!L57&lt;('Data Transformation'!$R$4-'Data Transformation'!$R$3)/2,ABS(K57-'Data Transformation'!$R$6)&lt;ABS(K57-'Data Transformation'!$R$5),NOT(ISNUMBER(N57)),NOT(ISNUMBER(T57)),NOT(ISNUMBER(P57)),NOT(ISNUMBER(R57)),NOT(ISNUMBER(T57)),NOT(ISNUMBER(S57))),Assignments!B57,""),"")</f>
        <v/>
      </c>
      <c r="R57" t="str">
        <f>IF(H57&gt;='Data Transformation'!$R$30,B57,"")</f>
        <v xml:space="preserve"> </v>
      </c>
      <c r="S57" t="str">
        <f>IF(D57&gt;='Data Transformation'!$R$31,B57,"")</f>
        <v xml:space="preserve"> </v>
      </c>
      <c r="T57" t="str">
        <f>IF(AND(H57&lt;'Data Transformation'!$R$30,E57&lt;'Data Transformation'!$R$29,G57&lt;0.3,D57&lt;'Data Transformation'!$R$31,E57&gt;0.4,H57&gt;0.4),B57,"")</f>
        <v/>
      </c>
      <c r="U57" s="58"/>
      <c r="V57" t="str" cm="2">
        <f t="array" ref="V57">IF(C57=FALSE,"",IF(AND(ISNUMBER(B57),ISBLANK(N57:T57)),"Unclassified",(IF(COUNT(N57:T57)=0,"",INDEX($N$4:$T$4,MATCH(TRUE,N57:T57=B57,0))))))</f>
        <v/>
      </c>
      <c r="W57" t="str">
        <f t="shared" si="1"/>
        <v/>
      </c>
      <c r="X57" t="str">
        <f t="shared" si="2"/>
        <v/>
      </c>
      <c r="AC57" t="b">
        <f t="shared" si="3"/>
        <v>0</v>
      </c>
      <c r="AD57" t="str">
        <f>IFERROR(ABS(ABS(K57-'Data Transformation'!$R$5)-ABS(K57-'Data Transformation'!$R$6)),"")</f>
        <v/>
      </c>
      <c r="AE57" t="e">
        <f>IF(C57=FALSE,"",IF(AND(OR(V57=$Z$6,V57=$Z$8),OR(AC57=TRUE,AD57&lt;=IF(ISNUMBER('Data Transformation'!$R$15),'Data Transformation'!$R$15,'Data Transformation'!$R$25))),TRUE,FALSE))</f>
        <v>#DIV/0!</v>
      </c>
    </row>
    <row r="58" spans="2:31" x14ac:dyDescent="0.55000000000000004">
      <c r="B58" t="str">
        <v xml:space="preserve"> </v>
      </c>
      <c r="C58" t="str">
        <v xml:space="preserve"> </v>
      </c>
      <c r="D58" t="str">
        <v xml:space="preserve"> </v>
      </c>
      <c r="E58" t="str">
        <v xml:space="preserve"> </v>
      </c>
      <c r="F58" t="str">
        <v xml:space="preserve"> </v>
      </c>
      <c r="G58" t="str">
        <v xml:space="preserve"> </v>
      </c>
      <c r="H58" t="str">
        <v xml:space="preserve"> </v>
      </c>
      <c r="I58" t="str">
        <v xml:space="preserve"> </v>
      </c>
      <c r="K58" s="59" t="str">
        <f>IFERROR(AVERAGEIF('Data Transformation'!$B$425:$B$8425,B58,IF('Input and Summary Results'!$J$4="no",'Data Transformation'!$C$425:$C$8425,'Data Transformation'!$E$425:$E$8425)),"")</f>
        <v/>
      </c>
      <c r="L58" s="60" t="str" cm="1">
        <f t="array" ref="L58">IFERROR(_xlfn.STDEV.S(IF('Data Transformation'!$B$425:$B$8425=B58,IF('Input and Summary Results'!$J$4="no",'Data Transformation'!$C$425:$C$8425,'Data Transformation'!$E$425:$E$8425),"")),"")</f>
        <v/>
      </c>
      <c r="M58" s="58"/>
      <c r="N58" t="str">
        <f>IF(E58&gt;='Data Transformation'!$R$29,B58,"")</f>
        <v xml:space="preserve"> </v>
      </c>
      <c r="O58" t="str">
        <f>IFERROR(IF(AND(Assignments!L58&lt;('Data Transformation'!$R$4-'Data Transformation'!$R$3)/2,ABS(K58-'Data Transformation'!$R$6)&gt;ABS(K58-'Data Transformation'!$R$5),NOT(ISNUMBER(N58)),NOT(ISNUMBER(R58)),NOT(ISNUMBER(P58)),NOT(ISNUMBER(R58)),NOT(ISNUMBER(S58)),NOT(ISNUMBER(T58))),Assignments!B58,""),"")</f>
        <v/>
      </c>
      <c r="P58" t="str">
        <f>IF(AND(NOT(ISNUMBER(N58)),NOT(ISNUMBER(R58)),NOT(ISNUMBER(S58)),G58&gt;='Data Transformation'!$R$28),B58,"")</f>
        <v xml:space="preserve"> </v>
      </c>
      <c r="Q58" t="str">
        <f>IFERROR(IF(AND(Assignments!L58&lt;('Data Transformation'!$R$4-'Data Transformation'!$R$3)/2,ABS(K58-'Data Transformation'!$R$6)&lt;ABS(K58-'Data Transformation'!$R$5),NOT(ISNUMBER(N58)),NOT(ISNUMBER(T58)),NOT(ISNUMBER(P58)),NOT(ISNUMBER(R58)),NOT(ISNUMBER(T58)),NOT(ISNUMBER(S58))),Assignments!B58,""),"")</f>
        <v/>
      </c>
      <c r="R58" t="str">
        <f>IF(H58&gt;='Data Transformation'!$R$30,B58,"")</f>
        <v xml:space="preserve"> </v>
      </c>
      <c r="S58" t="str">
        <f>IF(D58&gt;='Data Transformation'!$R$31,B58,"")</f>
        <v xml:space="preserve"> </v>
      </c>
      <c r="T58" t="str">
        <f>IF(AND(H58&lt;'Data Transformation'!$R$30,E58&lt;'Data Transformation'!$R$29,G58&lt;0.3,D58&lt;'Data Transformation'!$R$31,E58&gt;0.4,H58&gt;0.4),B58,"")</f>
        <v/>
      </c>
      <c r="U58" s="58"/>
      <c r="V58" t="str" cm="2">
        <f t="array" ref="V58">IF(C58=FALSE,"",IF(AND(ISNUMBER(B58),ISBLANK(N58:T58)),"Unclassified",(IF(COUNT(N58:T58)=0,"",INDEX($N$4:$T$4,MATCH(TRUE,N58:T58=B58,0))))))</f>
        <v/>
      </c>
      <c r="W58" t="str">
        <f t="shared" si="1"/>
        <v/>
      </c>
      <c r="X58" t="str">
        <f t="shared" si="2"/>
        <v/>
      </c>
      <c r="AC58" t="b">
        <f t="shared" si="3"/>
        <v>0</v>
      </c>
      <c r="AD58" t="str">
        <f>IFERROR(ABS(ABS(K58-'Data Transformation'!$R$5)-ABS(K58-'Data Transformation'!$R$6)),"")</f>
        <v/>
      </c>
      <c r="AE58" t="e">
        <f>IF(C58=FALSE,"",IF(AND(OR(V58=$Z$6,V58=$Z$8),OR(AC58=TRUE,AD58&lt;=IF(ISNUMBER('Data Transformation'!$R$15),'Data Transformation'!$R$15,'Data Transformation'!$R$25))),TRUE,FALSE))</f>
        <v>#DIV/0!</v>
      </c>
    </row>
    <row r="59" spans="2:31" x14ac:dyDescent="0.55000000000000004">
      <c r="B59" t="str">
        <v xml:space="preserve"> </v>
      </c>
      <c r="C59" t="str">
        <v xml:space="preserve"> </v>
      </c>
      <c r="D59" t="str">
        <v xml:space="preserve"> </v>
      </c>
      <c r="E59" t="str">
        <v xml:space="preserve"> </v>
      </c>
      <c r="F59" t="str">
        <v xml:space="preserve"> </v>
      </c>
      <c r="G59" t="str">
        <v xml:space="preserve"> </v>
      </c>
      <c r="H59" t="str">
        <v xml:space="preserve"> </v>
      </c>
      <c r="I59" t="str">
        <v xml:space="preserve"> </v>
      </c>
      <c r="K59" s="59" t="str">
        <f>IFERROR(AVERAGEIF('Data Transformation'!$B$425:$B$8425,B59,IF('Input and Summary Results'!$J$4="no",'Data Transformation'!$C$425:$C$8425,'Data Transformation'!$E$425:$E$8425)),"")</f>
        <v/>
      </c>
      <c r="L59" s="60" t="str" cm="1">
        <f t="array" ref="L59">IFERROR(_xlfn.STDEV.S(IF('Data Transformation'!$B$425:$B$8425=B59,IF('Input and Summary Results'!$J$4="no",'Data Transformation'!$C$425:$C$8425,'Data Transformation'!$E$425:$E$8425),"")),"")</f>
        <v/>
      </c>
      <c r="M59" s="58"/>
      <c r="N59" t="str">
        <f>IF(E59&gt;='Data Transformation'!$R$29,B59,"")</f>
        <v xml:space="preserve"> </v>
      </c>
      <c r="O59" t="str">
        <f>IFERROR(IF(AND(Assignments!L59&lt;('Data Transformation'!$R$4-'Data Transformation'!$R$3)/2,ABS(K59-'Data Transformation'!$R$6)&gt;ABS(K59-'Data Transformation'!$R$5),NOT(ISNUMBER(N59)),NOT(ISNUMBER(R59)),NOT(ISNUMBER(P59)),NOT(ISNUMBER(R59)),NOT(ISNUMBER(S59)),NOT(ISNUMBER(T59))),Assignments!B59,""),"")</f>
        <v/>
      </c>
      <c r="P59" t="str">
        <f>IF(AND(NOT(ISNUMBER(N59)),NOT(ISNUMBER(R59)),NOT(ISNUMBER(S59)),G59&gt;='Data Transformation'!$R$28),B59,"")</f>
        <v xml:space="preserve"> </v>
      </c>
      <c r="Q59" t="str">
        <f>IFERROR(IF(AND(Assignments!L59&lt;('Data Transformation'!$R$4-'Data Transformation'!$R$3)/2,ABS(K59-'Data Transformation'!$R$6)&lt;ABS(K59-'Data Transformation'!$R$5),NOT(ISNUMBER(N59)),NOT(ISNUMBER(T59)),NOT(ISNUMBER(P59)),NOT(ISNUMBER(R59)),NOT(ISNUMBER(T59)),NOT(ISNUMBER(S59))),Assignments!B59,""),"")</f>
        <v/>
      </c>
      <c r="R59" t="str">
        <f>IF(H59&gt;='Data Transformation'!$R$30,B59,"")</f>
        <v xml:space="preserve"> </v>
      </c>
      <c r="S59" t="str">
        <f>IF(D59&gt;='Data Transformation'!$R$31,B59,"")</f>
        <v xml:space="preserve"> </v>
      </c>
      <c r="T59" t="str">
        <f>IF(AND(H59&lt;'Data Transformation'!$R$30,E59&lt;'Data Transformation'!$R$29,G59&lt;0.3,D59&lt;'Data Transformation'!$R$31,E59&gt;0.4,H59&gt;0.4),B59,"")</f>
        <v/>
      </c>
      <c r="U59" s="58"/>
      <c r="V59" t="str" cm="2">
        <f t="array" ref="V59">IF(C59=FALSE,"",IF(AND(ISNUMBER(B59),ISBLANK(N59:T59)),"Unclassified",(IF(COUNT(N59:T59)=0,"",INDEX($N$4:$T$4,MATCH(TRUE,N59:T59=B59,0))))))</f>
        <v/>
      </c>
      <c r="W59" t="str">
        <f t="shared" si="1"/>
        <v/>
      </c>
      <c r="X59" t="str">
        <f t="shared" si="2"/>
        <v/>
      </c>
      <c r="AC59" t="b">
        <f t="shared" si="3"/>
        <v>0</v>
      </c>
      <c r="AD59" t="str">
        <f>IFERROR(ABS(ABS(K59-'Data Transformation'!$R$5)-ABS(K59-'Data Transformation'!$R$6)),"")</f>
        <v/>
      </c>
      <c r="AE59" t="e">
        <f>IF(C59=FALSE,"",IF(AND(OR(V59=$Z$6,V59=$Z$8),OR(AC59=TRUE,AD59&lt;=IF(ISNUMBER('Data Transformation'!$R$15),'Data Transformation'!$R$15,'Data Transformation'!$R$25))),TRUE,FALSE))</f>
        <v>#DIV/0!</v>
      </c>
    </row>
    <row r="60" spans="2:31" x14ac:dyDescent="0.55000000000000004">
      <c r="B60" t="str">
        <v xml:space="preserve"> </v>
      </c>
      <c r="C60" t="str">
        <v xml:space="preserve"> </v>
      </c>
      <c r="D60" t="str">
        <v xml:space="preserve"> </v>
      </c>
      <c r="E60" t="str">
        <v xml:space="preserve"> </v>
      </c>
      <c r="F60" t="str">
        <v xml:space="preserve"> </v>
      </c>
      <c r="G60" t="str">
        <v xml:space="preserve"> </v>
      </c>
      <c r="H60" t="str">
        <v xml:space="preserve"> </v>
      </c>
      <c r="I60" t="str">
        <v xml:space="preserve"> </v>
      </c>
      <c r="K60" s="59" t="str">
        <f>IFERROR(AVERAGEIF('Data Transformation'!$B$425:$B$8425,B60,IF('Input and Summary Results'!$J$4="no",'Data Transformation'!$C$425:$C$8425,'Data Transformation'!$E$425:$E$8425)),"")</f>
        <v/>
      </c>
      <c r="L60" s="60" t="str" cm="1">
        <f t="array" ref="L60">IFERROR(_xlfn.STDEV.S(IF('Data Transformation'!$B$425:$B$8425=B60,IF('Input and Summary Results'!$J$4="no",'Data Transformation'!$C$425:$C$8425,'Data Transformation'!$E$425:$E$8425),"")),"")</f>
        <v/>
      </c>
      <c r="M60" s="58"/>
      <c r="N60" t="str">
        <f>IF(E60&gt;='Data Transformation'!$R$29,B60,"")</f>
        <v xml:space="preserve"> </v>
      </c>
      <c r="O60" t="str">
        <f>IFERROR(IF(AND(Assignments!L60&lt;('Data Transformation'!$R$4-'Data Transformation'!$R$3)/2,ABS(K60-'Data Transformation'!$R$6)&gt;ABS(K60-'Data Transformation'!$R$5),NOT(ISNUMBER(N60)),NOT(ISNUMBER(R60)),NOT(ISNUMBER(P60)),NOT(ISNUMBER(R60)),NOT(ISNUMBER(S60)),NOT(ISNUMBER(T60))),Assignments!B60,""),"")</f>
        <v/>
      </c>
      <c r="P60" t="str">
        <f>IF(AND(NOT(ISNUMBER(N60)),NOT(ISNUMBER(R60)),NOT(ISNUMBER(S60)),G60&gt;='Data Transformation'!$R$28),B60,"")</f>
        <v xml:space="preserve"> </v>
      </c>
      <c r="Q60" t="str">
        <f>IFERROR(IF(AND(Assignments!L60&lt;('Data Transformation'!$R$4-'Data Transformation'!$R$3)/2,ABS(K60-'Data Transformation'!$R$6)&lt;ABS(K60-'Data Transformation'!$R$5),NOT(ISNUMBER(N60)),NOT(ISNUMBER(T60)),NOT(ISNUMBER(P60)),NOT(ISNUMBER(R60)),NOT(ISNUMBER(T60)),NOT(ISNUMBER(S60))),Assignments!B60,""),"")</f>
        <v/>
      </c>
      <c r="R60" t="str">
        <f>IF(H60&gt;='Data Transformation'!$R$30,B60,"")</f>
        <v xml:space="preserve"> </v>
      </c>
      <c r="S60" t="str">
        <f>IF(D60&gt;='Data Transformation'!$R$31,B60,"")</f>
        <v xml:space="preserve"> </v>
      </c>
      <c r="T60" t="str">
        <f>IF(AND(H60&lt;'Data Transformation'!$R$30,E60&lt;'Data Transformation'!$R$29,G60&lt;0.3,D60&lt;'Data Transformation'!$R$31,E60&gt;0.4,H60&gt;0.4),B60,"")</f>
        <v/>
      </c>
      <c r="U60" s="58"/>
      <c r="V60" t="str" cm="2">
        <f t="array" ref="V60">IF(C60=FALSE,"",IF(AND(ISNUMBER(B60),ISBLANK(N60:T60)),"Unclassified",(IF(COUNT(N60:T60)=0,"",INDEX($N$4:$T$4,MATCH(TRUE,N60:T60=B60,0))))))</f>
        <v/>
      </c>
      <c r="W60" t="str">
        <f t="shared" si="1"/>
        <v/>
      </c>
      <c r="X60" t="str">
        <f t="shared" si="2"/>
        <v/>
      </c>
      <c r="AC60" t="b">
        <f t="shared" si="3"/>
        <v>0</v>
      </c>
      <c r="AD60" t="str">
        <f>IFERROR(ABS(ABS(K60-'Data Transformation'!$R$5)-ABS(K60-'Data Transformation'!$R$6)),"")</f>
        <v/>
      </c>
      <c r="AE60" t="e">
        <f>IF(C60=FALSE,"",IF(AND(OR(V60=$Z$6,V60=$Z$8),OR(AC60=TRUE,AD60&lt;=IF(ISNUMBER('Data Transformation'!$R$15),'Data Transformation'!$R$15,'Data Transformation'!$R$25))),TRUE,FALSE))</f>
        <v>#DIV/0!</v>
      </c>
    </row>
    <row r="61" spans="2:31" x14ac:dyDescent="0.55000000000000004">
      <c r="B61" t="str">
        <v xml:space="preserve"> </v>
      </c>
      <c r="C61" t="str">
        <v xml:space="preserve"> </v>
      </c>
      <c r="D61" t="str">
        <v xml:space="preserve"> </v>
      </c>
      <c r="E61" t="str">
        <v xml:space="preserve"> </v>
      </c>
      <c r="F61" t="str">
        <v xml:space="preserve"> </v>
      </c>
      <c r="G61" t="str">
        <v xml:space="preserve"> </v>
      </c>
      <c r="H61" t="str">
        <v xml:space="preserve"> </v>
      </c>
      <c r="I61" t="str">
        <v xml:space="preserve"> </v>
      </c>
      <c r="K61" s="59" t="str">
        <f>IFERROR(AVERAGEIF('Data Transformation'!$B$425:$B$8425,B61,IF('Input and Summary Results'!$J$4="no",'Data Transformation'!$C$425:$C$8425,'Data Transformation'!$E$425:$E$8425)),"")</f>
        <v/>
      </c>
      <c r="L61" s="60" t="str" cm="1">
        <f t="array" ref="L61">IFERROR(_xlfn.STDEV.S(IF('Data Transformation'!$B$425:$B$8425=B61,IF('Input and Summary Results'!$J$4="no",'Data Transformation'!$C$425:$C$8425,'Data Transformation'!$E$425:$E$8425),"")),"")</f>
        <v/>
      </c>
      <c r="M61" s="58"/>
      <c r="N61" t="str">
        <f>IF(E61&gt;='Data Transformation'!$R$29,B61,"")</f>
        <v xml:space="preserve"> </v>
      </c>
      <c r="O61" t="str">
        <f>IFERROR(IF(AND(Assignments!L61&lt;('Data Transformation'!$R$4-'Data Transformation'!$R$3)/2,ABS(K61-'Data Transformation'!$R$6)&gt;ABS(K61-'Data Transformation'!$R$5),NOT(ISNUMBER(N61)),NOT(ISNUMBER(R61)),NOT(ISNUMBER(P61)),NOT(ISNUMBER(R61)),NOT(ISNUMBER(S61)),NOT(ISNUMBER(T61))),Assignments!B61,""),"")</f>
        <v/>
      </c>
      <c r="P61" t="str">
        <f>IF(AND(NOT(ISNUMBER(N61)),NOT(ISNUMBER(R61)),NOT(ISNUMBER(S61)),G61&gt;='Data Transformation'!$R$28),B61,"")</f>
        <v xml:space="preserve"> </v>
      </c>
      <c r="Q61" t="str">
        <f>IFERROR(IF(AND(Assignments!L61&lt;('Data Transformation'!$R$4-'Data Transformation'!$R$3)/2,ABS(K61-'Data Transformation'!$R$6)&lt;ABS(K61-'Data Transformation'!$R$5),NOT(ISNUMBER(N61)),NOT(ISNUMBER(T61)),NOT(ISNUMBER(P61)),NOT(ISNUMBER(R61)),NOT(ISNUMBER(T61)),NOT(ISNUMBER(S61))),Assignments!B61,""),"")</f>
        <v/>
      </c>
      <c r="R61" t="str">
        <f>IF(H61&gt;='Data Transformation'!$R$30,B61,"")</f>
        <v xml:space="preserve"> </v>
      </c>
      <c r="S61" t="str">
        <f>IF(D61&gt;='Data Transformation'!$R$31,B61,"")</f>
        <v xml:space="preserve"> </v>
      </c>
      <c r="T61" t="str">
        <f>IF(AND(H61&lt;'Data Transformation'!$R$30,E61&lt;'Data Transformation'!$R$29,G61&lt;0.3,D61&lt;'Data Transformation'!$R$31,E61&gt;0.4,H61&gt;0.4),B61,"")</f>
        <v/>
      </c>
      <c r="U61" s="58"/>
      <c r="V61" t="str" cm="2">
        <f t="array" ref="V61">IF(C61=FALSE,"",IF(AND(ISNUMBER(B61),ISBLANK(N61:T61)),"Unclassified",(IF(COUNT(N61:T61)=0,"",INDEX($N$4:$T$4,MATCH(TRUE,N61:T61=B61,0))))))</f>
        <v/>
      </c>
      <c r="W61" t="str">
        <f t="shared" si="1"/>
        <v/>
      </c>
      <c r="X61" t="str">
        <f t="shared" si="2"/>
        <v/>
      </c>
      <c r="AC61" t="b">
        <f t="shared" si="3"/>
        <v>0</v>
      </c>
      <c r="AD61" t="str">
        <f>IFERROR(ABS(ABS(K61-'Data Transformation'!$R$5)-ABS(K61-'Data Transformation'!$R$6)),"")</f>
        <v/>
      </c>
      <c r="AE61" t="e">
        <f>IF(C61=FALSE,"",IF(AND(OR(V61=$Z$6,V61=$Z$8),OR(AC61=TRUE,AD61&lt;=IF(ISNUMBER('Data Transformation'!$R$15),'Data Transformation'!$R$15,'Data Transformation'!$R$25))),TRUE,FALSE))</f>
        <v>#DIV/0!</v>
      </c>
    </row>
    <row r="62" spans="2:31" x14ac:dyDescent="0.55000000000000004">
      <c r="B62" t="str">
        <v xml:space="preserve"> </v>
      </c>
      <c r="C62" t="str">
        <v xml:space="preserve"> </v>
      </c>
      <c r="D62" t="str">
        <v xml:space="preserve"> </v>
      </c>
      <c r="E62" t="str">
        <v xml:space="preserve"> </v>
      </c>
      <c r="F62" t="str">
        <v xml:space="preserve"> </v>
      </c>
      <c r="G62" t="str">
        <v xml:space="preserve"> </v>
      </c>
      <c r="H62" t="str">
        <v xml:space="preserve"> </v>
      </c>
      <c r="I62" t="str">
        <v xml:space="preserve"> </v>
      </c>
      <c r="K62" s="59" t="str">
        <f>IFERROR(AVERAGEIF('Data Transformation'!$B$425:$B$8425,B62,IF('Input and Summary Results'!$J$4="no",'Data Transformation'!$C$425:$C$8425,'Data Transformation'!$E$425:$E$8425)),"")</f>
        <v/>
      </c>
      <c r="L62" s="60" t="str" cm="1">
        <f t="array" ref="L62">IFERROR(_xlfn.STDEV.S(IF('Data Transformation'!$B$425:$B$8425=B62,IF('Input and Summary Results'!$J$4="no",'Data Transformation'!$C$425:$C$8425,'Data Transformation'!$E$425:$E$8425),"")),"")</f>
        <v/>
      </c>
      <c r="M62" s="58"/>
      <c r="N62" t="str">
        <f>IF(E62&gt;='Data Transformation'!$R$29,B62,"")</f>
        <v xml:space="preserve"> </v>
      </c>
      <c r="O62" t="str">
        <f>IFERROR(IF(AND(Assignments!L62&lt;('Data Transformation'!$R$4-'Data Transformation'!$R$3)/2,ABS(K62-'Data Transformation'!$R$6)&gt;ABS(K62-'Data Transformation'!$R$5),NOT(ISNUMBER(N62)),NOT(ISNUMBER(R62)),NOT(ISNUMBER(P62)),NOT(ISNUMBER(R62)),NOT(ISNUMBER(S62)),NOT(ISNUMBER(T62))),Assignments!B62,""),"")</f>
        <v/>
      </c>
      <c r="P62" t="str">
        <f>IF(AND(NOT(ISNUMBER(N62)),NOT(ISNUMBER(R62)),NOT(ISNUMBER(S62)),G62&gt;='Data Transformation'!$R$28),B62,"")</f>
        <v xml:space="preserve"> </v>
      </c>
      <c r="Q62" t="str">
        <f>IFERROR(IF(AND(Assignments!L62&lt;('Data Transformation'!$R$4-'Data Transformation'!$R$3)/2,ABS(K62-'Data Transformation'!$R$6)&lt;ABS(K62-'Data Transformation'!$R$5),NOT(ISNUMBER(N62)),NOT(ISNUMBER(T62)),NOT(ISNUMBER(P62)),NOT(ISNUMBER(R62)),NOT(ISNUMBER(T62)),NOT(ISNUMBER(S62))),Assignments!B62,""),"")</f>
        <v/>
      </c>
      <c r="R62" t="str">
        <f>IF(H62&gt;='Data Transformation'!$R$30,B62,"")</f>
        <v xml:space="preserve"> </v>
      </c>
      <c r="S62" t="str">
        <f>IF(D62&gt;='Data Transformation'!$R$31,B62,"")</f>
        <v xml:space="preserve"> </v>
      </c>
      <c r="T62" t="str">
        <f>IF(AND(H62&lt;'Data Transformation'!$R$30,E62&lt;'Data Transformation'!$R$29,G62&lt;0.3,D62&lt;'Data Transformation'!$R$31,E62&gt;0.4,H62&gt;0.4),B62,"")</f>
        <v/>
      </c>
      <c r="U62" s="58"/>
      <c r="V62" t="str" cm="2">
        <f t="array" ref="V62">IF(C62=FALSE,"",IF(AND(ISNUMBER(B62),ISBLANK(N62:T62)),"Unclassified",(IF(COUNT(N62:T62)=0,"",INDEX($N$4:$T$4,MATCH(TRUE,N62:T62=B62,0))))))</f>
        <v/>
      </c>
      <c r="W62" t="str">
        <f t="shared" si="1"/>
        <v/>
      </c>
      <c r="X62" t="str">
        <f t="shared" si="2"/>
        <v/>
      </c>
      <c r="AC62" t="b">
        <f t="shared" si="3"/>
        <v>0</v>
      </c>
      <c r="AD62" t="str">
        <f>IFERROR(ABS(ABS(K62-'Data Transformation'!$R$5)-ABS(K62-'Data Transformation'!$R$6)),"")</f>
        <v/>
      </c>
      <c r="AE62" t="e">
        <f>IF(C62=FALSE,"",IF(AND(OR(V62=$Z$6,V62=$Z$8),OR(AC62=TRUE,AD62&lt;=IF(ISNUMBER('Data Transformation'!$R$15),'Data Transformation'!$R$15,'Data Transformation'!$R$25))),TRUE,FALSE))</f>
        <v>#DIV/0!</v>
      </c>
    </row>
    <row r="63" spans="2:31" x14ac:dyDescent="0.55000000000000004">
      <c r="B63" t="str">
        <v xml:space="preserve"> </v>
      </c>
      <c r="C63" t="str">
        <v xml:space="preserve"> </v>
      </c>
      <c r="D63" t="str">
        <v xml:space="preserve"> </v>
      </c>
      <c r="E63" t="str">
        <v xml:space="preserve"> </v>
      </c>
      <c r="F63" t="str">
        <v xml:space="preserve"> </v>
      </c>
      <c r="G63" t="str">
        <v xml:space="preserve"> </v>
      </c>
      <c r="H63" t="str">
        <v xml:space="preserve"> </v>
      </c>
      <c r="I63" t="str">
        <v xml:space="preserve"> </v>
      </c>
      <c r="K63" s="59" t="str">
        <f>IFERROR(AVERAGEIF('Data Transformation'!$B$425:$B$8425,B63,IF('Input and Summary Results'!$J$4="no",'Data Transformation'!$C$425:$C$8425,'Data Transformation'!$E$425:$E$8425)),"")</f>
        <v/>
      </c>
      <c r="L63" s="60" t="str" cm="1">
        <f t="array" ref="L63">IFERROR(_xlfn.STDEV.S(IF('Data Transformation'!$B$425:$B$8425=B63,IF('Input and Summary Results'!$J$4="no",'Data Transformation'!$C$425:$C$8425,'Data Transformation'!$E$425:$E$8425),"")),"")</f>
        <v/>
      </c>
      <c r="M63" s="58"/>
      <c r="N63" t="str">
        <f>IF(E63&gt;='Data Transformation'!$R$29,B63,"")</f>
        <v xml:space="preserve"> </v>
      </c>
      <c r="O63" t="str">
        <f>IFERROR(IF(AND(Assignments!L63&lt;('Data Transformation'!$R$4-'Data Transformation'!$R$3)/2,ABS(K63-'Data Transformation'!$R$6)&gt;ABS(K63-'Data Transformation'!$R$5),NOT(ISNUMBER(N63)),NOT(ISNUMBER(R63)),NOT(ISNUMBER(P63)),NOT(ISNUMBER(R63)),NOT(ISNUMBER(S63)),NOT(ISNUMBER(T63))),Assignments!B63,""),"")</f>
        <v/>
      </c>
      <c r="P63" t="str">
        <f>IF(AND(NOT(ISNUMBER(N63)),NOT(ISNUMBER(R63)),NOT(ISNUMBER(S63)),G63&gt;='Data Transformation'!$R$28),B63,"")</f>
        <v xml:space="preserve"> </v>
      </c>
      <c r="Q63" t="str">
        <f>IFERROR(IF(AND(Assignments!L63&lt;('Data Transformation'!$R$4-'Data Transformation'!$R$3)/2,ABS(K63-'Data Transformation'!$R$6)&lt;ABS(K63-'Data Transformation'!$R$5),NOT(ISNUMBER(N63)),NOT(ISNUMBER(T63)),NOT(ISNUMBER(P63)),NOT(ISNUMBER(R63)),NOT(ISNUMBER(T63)),NOT(ISNUMBER(S63))),Assignments!B63,""),"")</f>
        <v/>
      </c>
      <c r="R63" t="str">
        <f>IF(H63&gt;='Data Transformation'!$R$30,B63,"")</f>
        <v xml:space="preserve"> </v>
      </c>
      <c r="S63" t="str">
        <f>IF(D63&gt;='Data Transformation'!$R$31,B63,"")</f>
        <v xml:space="preserve"> </v>
      </c>
      <c r="T63" t="str">
        <f>IF(AND(H63&lt;'Data Transformation'!$R$30,E63&lt;'Data Transformation'!$R$29,G63&lt;0.3,D63&lt;'Data Transformation'!$R$31,E63&gt;0.4,H63&gt;0.4),B63,"")</f>
        <v/>
      </c>
      <c r="U63" s="58"/>
      <c r="V63" t="str" cm="2">
        <f t="array" ref="V63">IF(C63=FALSE,"",IF(AND(ISNUMBER(B63),ISBLANK(N63:T63)),"Unclassified",(IF(COUNT(N63:T63)=0,"",INDEX($N$4:$T$4,MATCH(TRUE,N63:T63=B63,0))))))</f>
        <v/>
      </c>
      <c r="W63" t="str">
        <f t="shared" si="1"/>
        <v/>
      </c>
      <c r="X63" t="str">
        <f t="shared" si="2"/>
        <v/>
      </c>
      <c r="AC63" t="b">
        <f t="shared" si="3"/>
        <v>0</v>
      </c>
      <c r="AD63" t="str">
        <f>IFERROR(ABS(ABS(K63-'Data Transformation'!$R$5)-ABS(K63-'Data Transformation'!$R$6)),"")</f>
        <v/>
      </c>
      <c r="AE63" t="e">
        <f>IF(C63=FALSE,"",IF(AND(OR(V63=$Z$6,V63=$Z$8),OR(AC63=TRUE,AD63&lt;=IF(ISNUMBER('Data Transformation'!$R$15),'Data Transformation'!$R$15,'Data Transformation'!$R$25))),TRUE,FALSE))</f>
        <v>#DIV/0!</v>
      </c>
    </row>
    <row r="64" spans="2:31" x14ac:dyDescent="0.55000000000000004">
      <c r="B64" t="str">
        <v xml:space="preserve"> </v>
      </c>
      <c r="C64" t="str">
        <v xml:space="preserve"> </v>
      </c>
      <c r="D64" t="str">
        <v xml:space="preserve"> </v>
      </c>
      <c r="E64" t="str">
        <v xml:space="preserve"> </v>
      </c>
      <c r="F64" t="str">
        <v xml:space="preserve"> </v>
      </c>
      <c r="G64" t="str">
        <v xml:space="preserve"> </v>
      </c>
      <c r="H64" t="str">
        <v xml:space="preserve"> </v>
      </c>
      <c r="I64" t="str">
        <v xml:space="preserve"> </v>
      </c>
      <c r="K64" s="59" t="str">
        <f>IFERROR(AVERAGEIF('Data Transformation'!$B$425:$B$8425,B64,IF('Input and Summary Results'!$J$4="no",'Data Transformation'!$C$425:$C$8425,'Data Transformation'!$E$425:$E$8425)),"")</f>
        <v/>
      </c>
      <c r="L64" s="60" t="str" cm="1">
        <f t="array" ref="L64">IFERROR(_xlfn.STDEV.S(IF('Data Transformation'!$B$425:$B$8425=B64,IF('Input and Summary Results'!$J$4="no",'Data Transformation'!$C$425:$C$8425,'Data Transformation'!$E$425:$E$8425),"")),"")</f>
        <v/>
      </c>
      <c r="M64" s="58"/>
      <c r="N64" t="str">
        <f>IF(E64&gt;='Data Transformation'!$R$29,B64,"")</f>
        <v xml:space="preserve"> </v>
      </c>
      <c r="O64" t="str">
        <f>IFERROR(IF(AND(Assignments!L64&lt;('Data Transformation'!$R$4-'Data Transformation'!$R$3)/2,ABS(K64-'Data Transformation'!$R$6)&gt;ABS(K64-'Data Transformation'!$R$5),NOT(ISNUMBER(N64)),NOT(ISNUMBER(R64)),NOT(ISNUMBER(P64)),NOT(ISNUMBER(R64)),NOT(ISNUMBER(S64)),NOT(ISNUMBER(T64))),Assignments!B64,""),"")</f>
        <v/>
      </c>
      <c r="P64" t="str">
        <f>IF(AND(NOT(ISNUMBER(N64)),NOT(ISNUMBER(R64)),NOT(ISNUMBER(S64)),G64&gt;='Data Transformation'!$R$28),B64,"")</f>
        <v xml:space="preserve"> </v>
      </c>
      <c r="Q64" t="str">
        <f>IFERROR(IF(AND(Assignments!L64&lt;('Data Transformation'!$R$4-'Data Transformation'!$R$3)/2,ABS(K64-'Data Transformation'!$R$6)&lt;ABS(K64-'Data Transformation'!$R$5),NOT(ISNUMBER(N64)),NOT(ISNUMBER(T64)),NOT(ISNUMBER(P64)),NOT(ISNUMBER(R64)),NOT(ISNUMBER(T64)),NOT(ISNUMBER(S64))),Assignments!B64,""),"")</f>
        <v/>
      </c>
      <c r="R64" t="str">
        <f>IF(H64&gt;='Data Transformation'!$R$30,B64,"")</f>
        <v xml:space="preserve"> </v>
      </c>
      <c r="S64" t="str">
        <f>IF(D64&gt;='Data Transformation'!$R$31,B64,"")</f>
        <v xml:space="preserve"> </v>
      </c>
      <c r="T64" t="str">
        <f>IF(AND(H64&lt;'Data Transformation'!$R$30,E64&lt;'Data Transformation'!$R$29,G64&lt;0.3,D64&lt;'Data Transformation'!$R$31,E64&gt;0.4,H64&gt;0.4),B64,"")</f>
        <v/>
      </c>
      <c r="U64" s="58"/>
      <c r="V64" t="str" cm="2">
        <f t="array" ref="V64">IF(C64=FALSE,"",IF(AND(ISNUMBER(B64),ISBLANK(N64:T64)),"Unclassified",(IF(COUNT(N64:T64)=0,"",INDEX($N$4:$T$4,MATCH(TRUE,N64:T64=B64,0))))))</f>
        <v/>
      </c>
      <c r="W64" t="str">
        <f t="shared" si="1"/>
        <v/>
      </c>
      <c r="X64" t="str">
        <f t="shared" si="2"/>
        <v/>
      </c>
      <c r="AC64" t="b">
        <f t="shared" si="3"/>
        <v>0</v>
      </c>
      <c r="AD64" t="str">
        <f>IFERROR(ABS(ABS(K64-'Data Transformation'!$R$5)-ABS(K64-'Data Transformation'!$R$6)),"")</f>
        <v/>
      </c>
      <c r="AE64" t="e">
        <f>IF(C64=FALSE,"",IF(AND(OR(V64=$Z$6,V64=$Z$8),OR(AC64=TRUE,AD64&lt;=IF(ISNUMBER('Data Transformation'!$R$15),'Data Transformation'!$R$15,'Data Transformation'!$R$25))),TRUE,FALSE))</f>
        <v>#DIV/0!</v>
      </c>
    </row>
    <row r="65" spans="2:31" x14ac:dyDescent="0.55000000000000004">
      <c r="B65" t="str">
        <v xml:space="preserve"> </v>
      </c>
      <c r="C65" t="str">
        <v xml:space="preserve"> </v>
      </c>
      <c r="D65" t="str">
        <v xml:space="preserve"> </v>
      </c>
      <c r="E65" t="str">
        <v xml:space="preserve"> </v>
      </c>
      <c r="F65" t="str">
        <v xml:space="preserve"> </v>
      </c>
      <c r="G65" t="str">
        <v xml:space="preserve"> </v>
      </c>
      <c r="H65" t="str">
        <v xml:space="preserve"> </v>
      </c>
      <c r="I65" t="str">
        <v xml:space="preserve"> </v>
      </c>
      <c r="K65" s="59" t="str">
        <f>IFERROR(AVERAGEIF('Data Transformation'!$B$425:$B$8425,B65,IF('Input and Summary Results'!$J$4="no",'Data Transformation'!$C$425:$C$8425,'Data Transformation'!$E$425:$E$8425)),"")</f>
        <v/>
      </c>
      <c r="L65" s="60" t="str" cm="1">
        <f t="array" ref="L65">IFERROR(_xlfn.STDEV.S(IF('Data Transformation'!$B$425:$B$8425=B65,IF('Input and Summary Results'!$J$4="no",'Data Transformation'!$C$425:$C$8425,'Data Transformation'!$E$425:$E$8425),"")),"")</f>
        <v/>
      </c>
      <c r="M65" s="58"/>
      <c r="N65" t="str">
        <f>IF(E65&gt;='Data Transformation'!$R$29,B65,"")</f>
        <v xml:space="preserve"> </v>
      </c>
      <c r="O65" t="str">
        <f>IFERROR(IF(AND(Assignments!L65&lt;('Data Transformation'!$R$4-'Data Transformation'!$R$3)/2,ABS(K65-'Data Transformation'!$R$6)&gt;ABS(K65-'Data Transformation'!$R$5),NOT(ISNUMBER(N65)),NOT(ISNUMBER(R65)),NOT(ISNUMBER(P65)),NOT(ISNUMBER(R65)),NOT(ISNUMBER(S65)),NOT(ISNUMBER(T65))),Assignments!B65,""),"")</f>
        <v/>
      </c>
      <c r="P65" t="str">
        <f>IF(AND(NOT(ISNUMBER(N65)),NOT(ISNUMBER(R65)),NOT(ISNUMBER(S65)),G65&gt;='Data Transformation'!$R$28),B65,"")</f>
        <v xml:space="preserve"> </v>
      </c>
      <c r="Q65" t="str">
        <f>IFERROR(IF(AND(Assignments!L65&lt;('Data Transformation'!$R$4-'Data Transformation'!$R$3)/2,ABS(K65-'Data Transformation'!$R$6)&lt;ABS(K65-'Data Transformation'!$R$5),NOT(ISNUMBER(N65)),NOT(ISNUMBER(T65)),NOT(ISNUMBER(P65)),NOT(ISNUMBER(R65)),NOT(ISNUMBER(T65)),NOT(ISNUMBER(S65))),Assignments!B65,""),"")</f>
        <v/>
      </c>
      <c r="R65" t="str">
        <f>IF(H65&gt;='Data Transformation'!$R$30,B65,"")</f>
        <v xml:space="preserve"> </v>
      </c>
      <c r="S65" t="str">
        <f>IF(D65&gt;='Data Transformation'!$R$31,B65,"")</f>
        <v xml:space="preserve"> </v>
      </c>
      <c r="T65" t="str">
        <f>IF(AND(H65&lt;'Data Transformation'!$R$30,E65&lt;'Data Transformation'!$R$29,G65&lt;0.3,D65&lt;'Data Transformation'!$R$31,E65&gt;0.4,H65&gt;0.4),B65,"")</f>
        <v/>
      </c>
      <c r="U65" s="58"/>
      <c r="V65" t="str" cm="2">
        <f t="array" ref="V65">IF(C65=FALSE,"",IF(AND(ISNUMBER(B65),ISBLANK(N65:T65)),"Unclassified",(IF(COUNT(N65:T65)=0,"",INDEX($N$4:$T$4,MATCH(TRUE,N65:T65=B65,0))))))</f>
        <v/>
      </c>
      <c r="W65" t="str">
        <f t="shared" si="1"/>
        <v/>
      </c>
      <c r="X65" t="str">
        <f t="shared" si="2"/>
        <v/>
      </c>
      <c r="AC65" t="b">
        <f t="shared" si="3"/>
        <v>0</v>
      </c>
      <c r="AD65" t="str">
        <f>IFERROR(ABS(ABS(K65-'Data Transformation'!$R$5)-ABS(K65-'Data Transformation'!$R$6)),"")</f>
        <v/>
      </c>
      <c r="AE65" t="e">
        <f>IF(C65=FALSE,"",IF(AND(OR(V65=$Z$6,V65=$Z$8),OR(AC65=TRUE,AD65&lt;=IF(ISNUMBER('Data Transformation'!$R$15),'Data Transformation'!$R$15,'Data Transformation'!$R$25))),TRUE,FALSE))</f>
        <v>#DIV/0!</v>
      </c>
    </row>
    <row r="66" spans="2:31" x14ac:dyDescent="0.55000000000000004">
      <c r="B66" t="str">
        <v xml:space="preserve"> </v>
      </c>
      <c r="C66" t="str">
        <v xml:space="preserve"> </v>
      </c>
      <c r="D66" t="str">
        <v xml:space="preserve"> </v>
      </c>
      <c r="E66" t="str">
        <v xml:space="preserve"> </v>
      </c>
      <c r="F66" t="str">
        <v xml:space="preserve"> </v>
      </c>
      <c r="G66" t="str">
        <v xml:space="preserve"> </v>
      </c>
      <c r="H66" t="str">
        <v xml:space="preserve"> </v>
      </c>
      <c r="I66" t="str">
        <v xml:space="preserve"> </v>
      </c>
      <c r="K66" s="59" t="str">
        <f>IFERROR(AVERAGEIF('Data Transformation'!$B$425:$B$8425,B66,IF('Input and Summary Results'!$J$4="no",'Data Transformation'!$C$425:$C$8425,'Data Transformation'!$E$425:$E$8425)),"")</f>
        <v/>
      </c>
      <c r="L66" s="60" t="str" cm="1">
        <f t="array" ref="L66">IFERROR(_xlfn.STDEV.S(IF('Data Transformation'!$B$425:$B$8425=B66,IF('Input and Summary Results'!$J$4="no",'Data Transformation'!$C$425:$C$8425,'Data Transformation'!$E$425:$E$8425),"")),"")</f>
        <v/>
      </c>
      <c r="M66" s="58"/>
      <c r="N66" t="str">
        <f>IF(E66&gt;='Data Transformation'!$R$29,B66,"")</f>
        <v xml:space="preserve"> </v>
      </c>
      <c r="O66" t="str">
        <f>IFERROR(IF(AND(Assignments!L66&lt;('Data Transformation'!$R$4-'Data Transformation'!$R$3)/2,ABS(K66-'Data Transformation'!$R$6)&gt;ABS(K66-'Data Transformation'!$R$5),NOT(ISNUMBER(N66)),NOT(ISNUMBER(R66)),NOT(ISNUMBER(P66)),NOT(ISNUMBER(R66)),NOT(ISNUMBER(S66)),NOT(ISNUMBER(T66))),Assignments!B66,""),"")</f>
        <v/>
      </c>
      <c r="P66" t="str">
        <f>IF(AND(NOT(ISNUMBER(N66)),NOT(ISNUMBER(R66)),NOT(ISNUMBER(S66)),G66&gt;='Data Transformation'!$R$28),B66,"")</f>
        <v xml:space="preserve"> </v>
      </c>
      <c r="Q66" t="str">
        <f>IFERROR(IF(AND(Assignments!L66&lt;('Data Transformation'!$R$4-'Data Transformation'!$R$3)/2,ABS(K66-'Data Transformation'!$R$6)&lt;ABS(K66-'Data Transformation'!$R$5),NOT(ISNUMBER(N66)),NOT(ISNUMBER(T66)),NOT(ISNUMBER(P66)),NOT(ISNUMBER(R66)),NOT(ISNUMBER(T66)),NOT(ISNUMBER(S66))),Assignments!B66,""),"")</f>
        <v/>
      </c>
      <c r="R66" t="str">
        <f>IF(H66&gt;='Data Transformation'!$R$30,B66,"")</f>
        <v xml:space="preserve"> </v>
      </c>
      <c r="S66" t="str">
        <f>IF(D66&gt;='Data Transformation'!$R$31,B66,"")</f>
        <v xml:space="preserve"> </v>
      </c>
      <c r="T66" t="str">
        <f>IF(AND(H66&lt;'Data Transformation'!$R$30,E66&lt;'Data Transformation'!$R$29,G66&lt;0.3,D66&lt;'Data Transformation'!$R$31,E66&gt;0.4,H66&gt;0.4),B66,"")</f>
        <v/>
      </c>
      <c r="U66" s="58"/>
      <c r="V66" t="str" cm="2">
        <f t="array" ref="V66">IF(C66=FALSE,"",IF(AND(ISNUMBER(B66),ISBLANK(N66:T66)),"Unclassified",(IF(COUNT(N66:T66)=0,"",INDEX($N$4:$T$4,MATCH(TRUE,N66:T66=B66,0))))))</f>
        <v/>
      </c>
      <c r="W66" t="str">
        <f t="shared" si="1"/>
        <v/>
      </c>
      <c r="X66" t="str">
        <f t="shared" si="2"/>
        <v/>
      </c>
      <c r="AC66" t="b">
        <f t="shared" si="3"/>
        <v>0</v>
      </c>
      <c r="AD66" t="str">
        <f>IFERROR(ABS(ABS(K66-'Data Transformation'!$R$5)-ABS(K66-'Data Transformation'!$R$6)),"")</f>
        <v/>
      </c>
      <c r="AE66" t="e">
        <f>IF(C66=FALSE,"",IF(AND(OR(V66=$Z$6,V66=$Z$8),OR(AC66=TRUE,AD66&lt;=IF(ISNUMBER('Data Transformation'!$R$15),'Data Transformation'!$R$15,'Data Transformation'!$R$25))),TRUE,FALSE))</f>
        <v>#DIV/0!</v>
      </c>
    </row>
    <row r="67" spans="2:31" x14ac:dyDescent="0.55000000000000004">
      <c r="B67" t="str">
        <v xml:space="preserve"> </v>
      </c>
      <c r="C67" t="str">
        <v xml:space="preserve"> </v>
      </c>
      <c r="D67" t="str">
        <v xml:space="preserve"> </v>
      </c>
      <c r="E67" t="str">
        <v xml:space="preserve"> </v>
      </c>
      <c r="F67" t="str">
        <v xml:space="preserve"> </v>
      </c>
      <c r="G67" t="str">
        <v xml:space="preserve"> </v>
      </c>
      <c r="H67" t="str">
        <v xml:space="preserve"> </v>
      </c>
      <c r="I67" t="str">
        <v xml:space="preserve"> </v>
      </c>
      <c r="K67" s="59" t="str">
        <f>IFERROR(AVERAGEIF('Data Transformation'!$B$425:$B$8425,B67,IF('Input and Summary Results'!$J$4="no",'Data Transformation'!$C$425:$C$8425,'Data Transformation'!$E$425:$E$8425)),"")</f>
        <v/>
      </c>
      <c r="L67" s="60" t="str" cm="1">
        <f t="array" ref="L67">IFERROR(_xlfn.STDEV.S(IF('Data Transformation'!$B$425:$B$8425=B67,IF('Input and Summary Results'!$J$4="no",'Data Transformation'!$C$425:$C$8425,'Data Transformation'!$E$425:$E$8425),"")),"")</f>
        <v/>
      </c>
      <c r="M67" s="58"/>
      <c r="N67" t="str">
        <f>IF(E67&gt;='Data Transformation'!$R$29,B67,"")</f>
        <v xml:space="preserve"> </v>
      </c>
      <c r="O67" t="str">
        <f>IFERROR(IF(AND(Assignments!L67&lt;('Data Transformation'!$R$4-'Data Transformation'!$R$3)/2,ABS(K67-'Data Transformation'!$R$6)&gt;ABS(K67-'Data Transformation'!$R$5),NOT(ISNUMBER(N67)),NOT(ISNUMBER(R67)),NOT(ISNUMBER(P67)),NOT(ISNUMBER(R67)),NOT(ISNUMBER(S67)),NOT(ISNUMBER(T67))),Assignments!B67,""),"")</f>
        <v/>
      </c>
      <c r="P67" t="str">
        <f>IF(AND(NOT(ISNUMBER(N67)),NOT(ISNUMBER(R67)),NOT(ISNUMBER(S67)),G67&gt;='Data Transformation'!$R$28),B67,"")</f>
        <v xml:space="preserve"> </v>
      </c>
      <c r="Q67" t="str">
        <f>IFERROR(IF(AND(Assignments!L67&lt;('Data Transformation'!$R$4-'Data Transformation'!$R$3)/2,ABS(K67-'Data Transformation'!$R$6)&lt;ABS(K67-'Data Transformation'!$R$5),NOT(ISNUMBER(N67)),NOT(ISNUMBER(T67)),NOT(ISNUMBER(P67)),NOT(ISNUMBER(R67)),NOT(ISNUMBER(T67)),NOT(ISNUMBER(S67))),Assignments!B67,""),"")</f>
        <v/>
      </c>
      <c r="R67" t="str">
        <f>IF(H67&gt;='Data Transformation'!$R$30,B67,"")</f>
        <v xml:space="preserve"> </v>
      </c>
      <c r="S67" t="str">
        <f>IF(D67&gt;='Data Transformation'!$R$31,B67,"")</f>
        <v xml:space="preserve"> </v>
      </c>
      <c r="T67" t="str">
        <f>IF(AND(H67&lt;'Data Transformation'!$R$30,E67&lt;'Data Transformation'!$R$29,G67&lt;0.3,D67&lt;'Data Transformation'!$R$31,E67&gt;0.4,H67&gt;0.4),B67,"")</f>
        <v/>
      </c>
      <c r="U67" s="58"/>
      <c r="V67" t="str" cm="2">
        <f t="array" ref="V67">IF(C67=FALSE,"",IF(AND(ISNUMBER(B67),ISBLANK(N67:T67)),"Unclassified",(IF(COUNT(N67:T67)=0,"",INDEX($N$4:$T$4,MATCH(TRUE,N67:T67=B67,0))))))</f>
        <v/>
      </c>
      <c r="W67" t="str">
        <f t="shared" si="1"/>
        <v/>
      </c>
      <c r="X67" t="str">
        <f t="shared" si="2"/>
        <v/>
      </c>
      <c r="AC67" t="b">
        <f t="shared" si="3"/>
        <v>0</v>
      </c>
      <c r="AD67" t="str">
        <f>IFERROR(ABS(ABS(K67-'Data Transformation'!$R$5)-ABS(K67-'Data Transformation'!$R$6)),"")</f>
        <v/>
      </c>
      <c r="AE67" t="e">
        <f>IF(C67=FALSE,"",IF(AND(OR(V67=$Z$6,V67=$Z$8),OR(AC67=TRUE,AD67&lt;=IF(ISNUMBER('Data Transformation'!$R$15),'Data Transformation'!$R$15,'Data Transformation'!$R$25))),TRUE,FALSE))</f>
        <v>#DIV/0!</v>
      </c>
    </row>
    <row r="68" spans="2:31" x14ac:dyDescent="0.55000000000000004">
      <c r="B68" t="str">
        <v xml:space="preserve"> </v>
      </c>
      <c r="C68" t="str">
        <v xml:space="preserve"> </v>
      </c>
      <c r="D68" t="str">
        <v xml:space="preserve"> </v>
      </c>
      <c r="E68" t="str">
        <v xml:space="preserve"> </v>
      </c>
      <c r="F68" t="str">
        <v xml:space="preserve"> </v>
      </c>
      <c r="G68" t="str">
        <v xml:space="preserve"> </v>
      </c>
      <c r="H68" t="str">
        <v xml:space="preserve"> </v>
      </c>
      <c r="I68" t="str">
        <v xml:space="preserve"> </v>
      </c>
      <c r="K68" s="59" t="str">
        <f>IFERROR(AVERAGEIF('Data Transformation'!$B$425:$B$8425,B68,IF('Input and Summary Results'!$J$4="no",'Data Transformation'!$C$425:$C$8425,'Data Transformation'!$E$425:$E$8425)),"")</f>
        <v/>
      </c>
      <c r="L68" s="60" t="str" cm="1">
        <f t="array" ref="L68">IFERROR(_xlfn.STDEV.S(IF('Data Transformation'!$B$425:$B$8425=B68,IF('Input and Summary Results'!$J$4="no",'Data Transformation'!$C$425:$C$8425,'Data Transformation'!$E$425:$E$8425),"")),"")</f>
        <v/>
      </c>
      <c r="M68" s="58"/>
      <c r="N68" t="str">
        <f>IF(E68&gt;='Data Transformation'!$R$29,B68,"")</f>
        <v xml:space="preserve"> </v>
      </c>
      <c r="O68" t="str">
        <f>IFERROR(IF(AND(Assignments!L68&lt;('Data Transformation'!$R$4-'Data Transformation'!$R$3)/2,ABS(K68-'Data Transformation'!$R$6)&gt;ABS(K68-'Data Transformation'!$R$5),NOT(ISNUMBER(N68)),NOT(ISNUMBER(R68)),NOT(ISNUMBER(P68)),NOT(ISNUMBER(R68)),NOT(ISNUMBER(S68)),NOT(ISNUMBER(T68))),Assignments!B68,""),"")</f>
        <v/>
      </c>
      <c r="P68" t="str">
        <f>IF(AND(NOT(ISNUMBER(N68)),NOT(ISNUMBER(R68)),NOT(ISNUMBER(S68)),G68&gt;='Data Transformation'!$R$28),B68,"")</f>
        <v xml:space="preserve"> </v>
      </c>
      <c r="Q68" t="str">
        <f>IFERROR(IF(AND(Assignments!L68&lt;('Data Transformation'!$R$4-'Data Transformation'!$R$3)/2,ABS(K68-'Data Transformation'!$R$6)&lt;ABS(K68-'Data Transformation'!$R$5),NOT(ISNUMBER(N68)),NOT(ISNUMBER(T68)),NOT(ISNUMBER(P68)),NOT(ISNUMBER(R68)),NOT(ISNUMBER(T68)),NOT(ISNUMBER(S68))),Assignments!B68,""),"")</f>
        <v/>
      </c>
      <c r="R68" t="str">
        <f>IF(H68&gt;='Data Transformation'!$R$30,B68,"")</f>
        <v xml:space="preserve"> </v>
      </c>
      <c r="S68" t="str">
        <f>IF(D68&gt;='Data Transformation'!$R$31,B68,"")</f>
        <v xml:space="preserve"> </v>
      </c>
      <c r="T68" t="str">
        <f>IF(AND(H68&lt;'Data Transformation'!$R$30,E68&lt;'Data Transformation'!$R$29,G68&lt;0.3,D68&lt;'Data Transformation'!$R$31,E68&gt;0.4,H68&gt;0.4),B68,"")</f>
        <v/>
      </c>
      <c r="U68" s="58"/>
      <c r="V68" t="str" cm="2">
        <f t="array" ref="V68">IF(C68=FALSE,"",IF(AND(ISNUMBER(B68),ISBLANK(N68:T68)),"Unclassified",(IF(COUNT(N68:T68)=0,"",INDEX($N$4:$T$4,MATCH(TRUE,N68:T68=B68,0))))))</f>
        <v/>
      </c>
      <c r="W68" t="str">
        <f t="shared" si="1"/>
        <v/>
      </c>
      <c r="X68" t="str">
        <f t="shared" si="2"/>
        <v/>
      </c>
      <c r="AC68" t="b">
        <f t="shared" si="3"/>
        <v>0</v>
      </c>
      <c r="AD68" t="str">
        <f>IFERROR(ABS(ABS(K68-'Data Transformation'!$R$5)-ABS(K68-'Data Transformation'!$R$6)),"")</f>
        <v/>
      </c>
      <c r="AE68" t="e">
        <f>IF(C68=FALSE,"",IF(AND(OR(V68=$Z$6,V68=$Z$8),OR(AC68=TRUE,AD68&lt;=IF(ISNUMBER('Data Transformation'!$R$15),'Data Transformation'!$R$15,'Data Transformation'!$R$25))),TRUE,FALSE))</f>
        <v>#DIV/0!</v>
      </c>
    </row>
    <row r="69" spans="2:31" x14ac:dyDescent="0.55000000000000004">
      <c r="B69" t="str">
        <v xml:space="preserve"> </v>
      </c>
      <c r="C69" t="str">
        <v xml:space="preserve"> </v>
      </c>
      <c r="D69" t="str">
        <v xml:space="preserve"> </v>
      </c>
      <c r="E69" t="str">
        <v xml:space="preserve"> </v>
      </c>
      <c r="F69" t="str">
        <v xml:space="preserve"> </v>
      </c>
      <c r="G69" t="str">
        <v xml:space="preserve"> </v>
      </c>
      <c r="H69" t="str">
        <v xml:space="preserve"> </v>
      </c>
      <c r="I69" t="str">
        <v xml:space="preserve"> </v>
      </c>
      <c r="K69" s="59" t="str">
        <f>IFERROR(AVERAGEIF('Data Transformation'!$B$425:$B$8425,B69,IF('Input and Summary Results'!$J$4="no",'Data Transformation'!$C$425:$C$8425,'Data Transformation'!$E$425:$E$8425)),"")</f>
        <v/>
      </c>
      <c r="L69" s="60" t="str" cm="1">
        <f t="array" ref="L69">IFERROR(_xlfn.STDEV.S(IF('Data Transformation'!$B$425:$B$8425=B69,IF('Input and Summary Results'!$J$4="no",'Data Transformation'!$C$425:$C$8425,'Data Transformation'!$E$425:$E$8425),"")),"")</f>
        <v/>
      </c>
      <c r="M69" s="58"/>
      <c r="N69" t="str">
        <f>IF(E69&gt;='Data Transformation'!$R$29,B69,"")</f>
        <v xml:space="preserve"> </v>
      </c>
      <c r="O69" t="str">
        <f>IFERROR(IF(AND(Assignments!L69&lt;('Data Transformation'!$R$4-'Data Transformation'!$R$3)/2,ABS(K69-'Data Transformation'!$R$6)&gt;ABS(K69-'Data Transformation'!$R$5),NOT(ISNUMBER(N69)),NOT(ISNUMBER(R69)),NOT(ISNUMBER(P69)),NOT(ISNUMBER(R69)),NOT(ISNUMBER(S69)),NOT(ISNUMBER(T69))),Assignments!B69,""),"")</f>
        <v/>
      </c>
      <c r="P69" t="str">
        <f>IF(AND(NOT(ISNUMBER(N69)),NOT(ISNUMBER(R69)),NOT(ISNUMBER(S69)),G69&gt;='Data Transformation'!$R$28),B69,"")</f>
        <v xml:space="preserve"> </v>
      </c>
      <c r="Q69" t="str">
        <f>IFERROR(IF(AND(Assignments!L69&lt;('Data Transformation'!$R$4-'Data Transformation'!$R$3)/2,ABS(K69-'Data Transformation'!$R$6)&lt;ABS(K69-'Data Transformation'!$R$5),NOT(ISNUMBER(N69)),NOT(ISNUMBER(T69)),NOT(ISNUMBER(P69)),NOT(ISNUMBER(R69)),NOT(ISNUMBER(T69)),NOT(ISNUMBER(S69))),Assignments!B69,""),"")</f>
        <v/>
      </c>
      <c r="R69" t="str">
        <f>IF(H69&gt;='Data Transformation'!$R$30,B69,"")</f>
        <v xml:space="preserve"> </v>
      </c>
      <c r="S69" t="str">
        <f>IF(D69&gt;='Data Transformation'!$R$31,B69,"")</f>
        <v xml:space="preserve"> </v>
      </c>
      <c r="T69" t="str">
        <f>IF(AND(H69&lt;'Data Transformation'!$R$30,E69&lt;'Data Transformation'!$R$29,G69&lt;0.3,D69&lt;'Data Transformation'!$R$31,E69&gt;0.4,H69&gt;0.4),B69,"")</f>
        <v/>
      </c>
      <c r="U69" s="58"/>
      <c r="V69" t="str" cm="2">
        <f t="array" ref="V69">IF(C69=FALSE,"",IF(AND(ISNUMBER(B69),ISBLANK(N69:T69)),"Unclassified",(IF(COUNT(N69:T69)=0,"",INDEX($N$4:$T$4,MATCH(TRUE,N69:T69=B69,0))))))</f>
        <v/>
      </c>
      <c r="W69" t="str">
        <f t="shared" si="1"/>
        <v/>
      </c>
      <c r="X69" t="str">
        <f t="shared" si="2"/>
        <v/>
      </c>
      <c r="AC69" t="b">
        <f t="shared" si="3"/>
        <v>0</v>
      </c>
      <c r="AD69" t="str">
        <f>IFERROR(ABS(ABS(K69-'Data Transformation'!$R$5)-ABS(K69-'Data Transformation'!$R$6)),"")</f>
        <v/>
      </c>
      <c r="AE69" t="e">
        <f>IF(C69=FALSE,"",IF(AND(OR(V69=$Z$6,V69=$Z$8),OR(AC69=TRUE,AD69&lt;=IF(ISNUMBER('Data Transformation'!$R$15),'Data Transformation'!$R$15,'Data Transformation'!$R$25))),TRUE,FALSE))</f>
        <v>#DIV/0!</v>
      </c>
    </row>
    <row r="70" spans="2:31" x14ac:dyDescent="0.55000000000000004">
      <c r="B70" t="str">
        <v xml:space="preserve"> </v>
      </c>
      <c r="C70" t="str">
        <v xml:space="preserve"> </v>
      </c>
      <c r="D70" t="str">
        <v xml:space="preserve"> </v>
      </c>
      <c r="E70" t="str">
        <v xml:space="preserve"> </v>
      </c>
      <c r="F70" t="str">
        <v xml:space="preserve"> </v>
      </c>
      <c r="G70" t="str">
        <v xml:space="preserve"> </v>
      </c>
      <c r="H70" t="str">
        <v xml:space="preserve"> </v>
      </c>
      <c r="I70" t="str">
        <v xml:space="preserve"> </v>
      </c>
      <c r="K70" s="59" t="str">
        <f>IFERROR(AVERAGEIF('Data Transformation'!$B$425:$B$8425,B70,IF('Input and Summary Results'!$J$4="no",'Data Transformation'!$C$425:$C$8425,'Data Transformation'!$E$425:$E$8425)),"")</f>
        <v/>
      </c>
      <c r="L70" s="60" t="str" cm="1">
        <f t="array" ref="L70">IFERROR(_xlfn.STDEV.S(IF('Data Transformation'!$B$425:$B$8425=B70,IF('Input and Summary Results'!$J$4="no",'Data Transformation'!$C$425:$C$8425,'Data Transformation'!$E$425:$E$8425),"")),"")</f>
        <v/>
      </c>
      <c r="M70" s="58"/>
      <c r="N70" t="str">
        <f>IF(E70&gt;='Data Transformation'!$R$29,B70,"")</f>
        <v xml:space="preserve"> </v>
      </c>
      <c r="O70" t="str">
        <f>IFERROR(IF(AND(Assignments!L70&lt;('Data Transformation'!$R$4-'Data Transformation'!$R$3)/2,ABS(K70-'Data Transformation'!$R$6)&gt;ABS(K70-'Data Transformation'!$R$5),NOT(ISNUMBER(N70)),NOT(ISNUMBER(R70)),NOT(ISNUMBER(P70)),NOT(ISNUMBER(R70)),NOT(ISNUMBER(S70)),NOT(ISNUMBER(T70))),Assignments!B70,""),"")</f>
        <v/>
      </c>
      <c r="P70" t="str">
        <f>IF(AND(NOT(ISNUMBER(N70)),NOT(ISNUMBER(R70)),NOT(ISNUMBER(S70)),G70&gt;='Data Transformation'!$R$28),B70,"")</f>
        <v xml:space="preserve"> </v>
      </c>
      <c r="Q70" t="str">
        <f>IFERROR(IF(AND(Assignments!L70&lt;('Data Transformation'!$R$4-'Data Transformation'!$R$3)/2,ABS(K70-'Data Transformation'!$R$6)&lt;ABS(K70-'Data Transformation'!$R$5),NOT(ISNUMBER(N70)),NOT(ISNUMBER(T70)),NOT(ISNUMBER(P70)),NOT(ISNUMBER(R70)),NOT(ISNUMBER(T70)),NOT(ISNUMBER(S70))),Assignments!B70,""),"")</f>
        <v/>
      </c>
      <c r="R70" t="str">
        <f>IF(H70&gt;='Data Transformation'!$R$30,B70,"")</f>
        <v xml:space="preserve"> </v>
      </c>
      <c r="S70" t="str">
        <f>IF(D70&gt;='Data Transformation'!$R$31,B70,"")</f>
        <v xml:space="preserve"> </v>
      </c>
      <c r="T70" t="str">
        <f>IF(AND(H70&lt;'Data Transformation'!$R$30,E70&lt;'Data Transformation'!$R$29,G70&lt;0.3,D70&lt;'Data Transformation'!$R$31,E70&gt;0.4,H70&gt;0.4),B70,"")</f>
        <v/>
      </c>
      <c r="U70" s="58"/>
      <c r="V70" t="str" cm="2">
        <f t="array" ref="V70">IF(C70=FALSE,"",IF(AND(ISNUMBER(B70),ISBLANK(N70:T70)),"Unclassified",(IF(COUNT(N70:T70)=0,"",INDEX($N$4:$T$4,MATCH(TRUE,N70:T70=B70,0))))))</f>
        <v/>
      </c>
      <c r="W70" t="str">
        <f t="shared" si="1"/>
        <v/>
      </c>
      <c r="X70" t="str">
        <f t="shared" si="2"/>
        <v/>
      </c>
      <c r="AC70" t="b">
        <f t="shared" si="3"/>
        <v>0</v>
      </c>
      <c r="AD70" t="str">
        <f>IFERROR(ABS(ABS(K70-'Data Transformation'!$R$5)-ABS(K70-'Data Transformation'!$R$6)),"")</f>
        <v/>
      </c>
      <c r="AE70" t="e">
        <f>IF(C70=FALSE,"",IF(AND(OR(V70=$Z$6,V70=$Z$8),OR(AC70=TRUE,AD70&lt;=IF(ISNUMBER('Data Transformation'!$R$15),'Data Transformation'!$R$15,'Data Transformation'!$R$25))),TRUE,FALSE))</f>
        <v>#DIV/0!</v>
      </c>
    </row>
    <row r="71" spans="2:31" x14ac:dyDescent="0.55000000000000004">
      <c r="B71" t="str">
        <v xml:space="preserve"> </v>
      </c>
      <c r="C71" t="str">
        <v xml:space="preserve"> </v>
      </c>
      <c r="D71" t="str">
        <v xml:space="preserve"> </v>
      </c>
      <c r="E71" t="str">
        <v xml:space="preserve"> </v>
      </c>
      <c r="F71" t="str">
        <v xml:space="preserve"> </v>
      </c>
      <c r="G71" t="str">
        <v xml:space="preserve"> </v>
      </c>
      <c r="H71" t="str">
        <v xml:space="preserve"> </v>
      </c>
      <c r="I71" t="str">
        <v xml:space="preserve"> </v>
      </c>
      <c r="K71" s="59" t="str">
        <f>IFERROR(AVERAGEIF('Data Transformation'!$B$425:$B$8425,B71,IF('Input and Summary Results'!$J$4="no",'Data Transformation'!$C$425:$C$8425,'Data Transformation'!$E$425:$E$8425)),"")</f>
        <v/>
      </c>
      <c r="L71" s="60" t="str" cm="1">
        <f t="array" ref="L71">IFERROR(_xlfn.STDEV.S(IF('Data Transformation'!$B$425:$B$8425=B71,IF('Input and Summary Results'!$J$4="no",'Data Transformation'!$C$425:$C$8425,'Data Transformation'!$E$425:$E$8425),"")),"")</f>
        <v/>
      </c>
      <c r="M71" s="58"/>
      <c r="N71" t="str">
        <f>IF(E71&gt;='Data Transformation'!$R$29,B71,"")</f>
        <v xml:space="preserve"> </v>
      </c>
      <c r="O71" t="str">
        <f>IFERROR(IF(AND(Assignments!L71&lt;('Data Transformation'!$R$4-'Data Transformation'!$R$3)/2,ABS(K71-'Data Transformation'!$R$6)&gt;ABS(K71-'Data Transformation'!$R$5),NOT(ISNUMBER(N71)),NOT(ISNUMBER(R71)),NOT(ISNUMBER(P71)),NOT(ISNUMBER(R71)),NOT(ISNUMBER(S71)),NOT(ISNUMBER(T71))),Assignments!B71,""),"")</f>
        <v/>
      </c>
      <c r="P71" t="str">
        <f>IF(AND(NOT(ISNUMBER(N71)),NOT(ISNUMBER(R71)),NOT(ISNUMBER(S71)),G71&gt;='Data Transformation'!$R$28),B71,"")</f>
        <v xml:space="preserve"> </v>
      </c>
      <c r="Q71" t="str">
        <f>IFERROR(IF(AND(Assignments!L71&lt;('Data Transformation'!$R$4-'Data Transformation'!$R$3)/2,ABS(K71-'Data Transformation'!$R$6)&lt;ABS(K71-'Data Transformation'!$R$5),NOT(ISNUMBER(N71)),NOT(ISNUMBER(T71)),NOT(ISNUMBER(P71)),NOT(ISNUMBER(R71)),NOT(ISNUMBER(T71)),NOT(ISNUMBER(S71))),Assignments!B71,""),"")</f>
        <v/>
      </c>
      <c r="R71" t="str">
        <f>IF(H71&gt;='Data Transformation'!$R$30,B71,"")</f>
        <v xml:space="preserve"> </v>
      </c>
      <c r="S71" t="str">
        <f>IF(D71&gt;='Data Transformation'!$R$31,B71,"")</f>
        <v xml:space="preserve"> </v>
      </c>
      <c r="T71" t="str">
        <f>IF(AND(H71&lt;'Data Transformation'!$R$30,E71&lt;'Data Transformation'!$R$29,G71&lt;0.3,D71&lt;'Data Transformation'!$R$31,E71&gt;0.4,H71&gt;0.4),B71,"")</f>
        <v/>
      </c>
      <c r="U71" s="58"/>
      <c r="V71" t="str" cm="2">
        <f t="array" ref="V71">IF(C71=FALSE,"",IF(AND(ISNUMBER(B71),ISBLANK(N71:T71)),"Unclassified",(IF(COUNT(N71:T71)=0,"",INDEX($N$4:$T$4,MATCH(TRUE,N71:T71=B71,0))))))</f>
        <v/>
      </c>
      <c r="W71" t="str">
        <f t="shared" ref="W71:W134" si="4">IF(COUNT(N71:T71)&gt;1,"True","")</f>
        <v/>
      </c>
      <c r="X71" t="str">
        <f t="shared" ref="X71:X134" si="5">IF(AND(D71&gt;0.8,G71&gt;0.5,ISNUMBER(B71)),"True","")</f>
        <v/>
      </c>
      <c r="AC71" t="b">
        <f t="shared" ref="AC71:AC134" si="6">IF(AND(H71&gt;0.35,G71&lt;0.35,E71&gt;0.35,T71="",R71="",P71="",N71="",S71=""),TRUE,FALSE)</f>
        <v>0</v>
      </c>
      <c r="AD71" t="str">
        <f>IFERROR(ABS(ABS(K71-'Data Transformation'!$R$5)-ABS(K71-'Data Transformation'!$R$6)),"")</f>
        <v/>
      </c>
      <c r="AE71" t="e">
        <f>IF(C71=FALSE,"",IF(AND(OR(V71=$Z$6,V71=$Z$8),OR(AC71=TRUE,AD71&lt;=IF(ISNUMBER('Data Transformation'!$R$15),'Data Transformation'!$R$15,'Data Transformation'!$R$25))),TRUE,FALSE))</f>
        <v>#DIV/0!</v>
      </c>
    </row>
    <row r="72" spans="2:31" x14ac:dyDescent="0.55000000000000004">
      <c r="B72" t="str">
        <v xml:space="preserve"> </v>
      </c>
      <c r="C72" t="str">
        <v xml:space="preserve"> </v>
      </c>
      <c r="D72" t="str">
        <v xml:space="preserve"> </v>
      </c>
      <c r="E72" t="str">
        <v xml:space="preserve"> </v>
      </c>
      <c r="F72" t="str">
        <v xml:space="preserve"> </v>
      </c>
      <c r="G72" t="str">
        <v xml:space="preserve"> </v>
      </c>
      <c r="H72" t="str">
        <v xml:space="preserve"> </v>
      </c>
      <c r="I72" t="str">
        <v xml:space="preserve"> </v>
      </c>
      <c r="K72" s="59" t="str">
        <f>IFERROR(AVERAGEIF('Data Transformation'!$B$425:$B$8425,B72,IF('Input and Summary Results'!$J$4="no",'Data Transformation'!$C$425:$C$8425,'Data Transformation'!$E$425:$E$8425)),"")</f>
        <v/>
      </c>
      <c r="L72" s="60" t="str" cm="1">
        <f t="array" ref="L72">IFERROR(_xlfn.STDEV.S(IF('Data Transformation'!$B$425:$B$8425=B72,IF('Input and Summary Results'!$J$4="no",'Data Transformation'!$C$425:$C$8425,'Data Transformation'!$E$425:$E$8425),"")),"")</f>
        <v/>
      </c>
      <c r="M72" s="58"/>
      <c r="N72" t="str">
        <f>IF(E72&gt;='Data Transformation'!$R$29,B72,"")</f>
        <v xml:space="preserve"> </v>
      </c>
      <c r="O72" t="str">
        <f>IFERROR(IF(AND(Assignments!L72&lt;('Data Transformation'!$R$4-'Data Transformation'!$R$3)/2,ABS(K72-'Data Transformation'!$R$6)&gt;ABS(K72-'Data Transformation'!$R$5),NOT(ISNUMBER(N72)),NOT(ISNUMBER(R72)),NOT(ISNUMBER(P72)),NOT(ISNUMBER(R72)),NOT(ISNUMBER(S72)),NOT(ISNUMBER(T72))),Assignments!B72,""),"")</f>
        <v/>
      </c>
      <c r="P72" t="str">
        <f>IF(AND(NOT(ISNUMBER(N72)),NOT(ISNUMBER(R72)),NOT(ISNUMBER(S72)),G72&gt;='Data Transformation'!$R$28),B72,"")</f>
        <v xml:space="preserve"> </v>
      </c>
      <c r="Q72" t="str">
        <f>IFERROR(IF(AND(Assignments!L72&lt;('Data Transformation'!$R$4-'Data Transformation'!$R$3)/2,ABS(K72-'Data Transformation'!$R$6)&lt;ABS(K72-'Data Transformation'!$R$5),NOT(ISNUMBER(N72)),NOT(ISNUMBER(T72)),NOT(ISNUMBER(P72)),NOT(ISNUMBER(R72)),NOT(ISNUMBER(T72)),NOT(ISNUMBER(S72))),Assignments!B72,""),"")</f>
        <v/>
      </c>
      <c r="R72" t="str">
        <f>IF(H72&gt;='Data Transformation'!$R$30,B72,"")</f>
        <v xml:space="preserve"> </v>
      </c>
      <c r="S72" t="str">
        <f>IF(D72&gt;='Data Transformation'!$R$31,B72,"")</f>
        <v xml:space="preserve"> </v>
      </c>
      <c r="T72" t="str">
        <f>IF(AND(H72&lt;'Data Transformation'!$R$30,E72&lt;'Data Transformation'!$R$29,G72&lt;0.3,D72&lt;'Data Transformation'!$R$31,E72&gt;0.4,H72&gt;0.4),B72,"")</f>
        <v/>
      </c>
      <c r="U72" s="58"/>
      <c r="V72" t="str" cm="2">
        <f t="array" ref="V72">IF(C72=FALSE,"",IF(AND(ISNUMBER(B72),ISBLANK(N72:T72)),"Unclassified",(IF(COUNT(N72:T72)=0,"",INDEX($N$4:$T$4,MATCH(TRUE,N72:T72=B72,0))))))</f>
        <v/>
      </c>
      <c r="W72" t="str">
        <f t="shared" si="4"/>
        <v/>
      </c>
      <c r="X72" t="str">
        <f t="shared" si="5"/>
        <v/>
      </c>
      <c r="AC72" t="b">
        <f t="shared" si="6"/>
        <v>0</v>
      </c>
      <c r="AD72" t="str">
        <f>IFERROR(ABS(ABS(K72-'Data Transformation'!$R$5)-ABS(K72-'Data Transformation'!$R$6)),"")</f>
        <v/>
      </c>
      <c r="AE72" t="e">
        <f>IF(C72=FALSE,"",IF(AND(OR(V72=$Z$6,V72=$Z$8),OR(AC72=TRUE,AD72&lt;=IF(ISNUMBER('Data Transformation'!$R$15),'Data Transformation'!$R$15,'Data Transformation'!$R$25))),TRUE,FALSE))</f>
        <v>#DIV/0!</v>
      </c>
    </row>
    <row r="73" spans="2:31" x14ac:dyDescent="0.55000000000000004">
      <c r="B73" t="str">
        <v xml:space="preserve"> </v>
      </c>
      <c r="C73" t="str">
        <v xml:space="preserve"> </v>
      </c>
      <c r="D73" t="str">
        <v xml:space="preserve"> </v>
      </c>
      <c r="E73" t="str">
        <v xml:space="preserve"> </v>
      </c>
      <c r="F73" t="str">
        <v xml:space="preserve"> </v>
      </c>
      <c r="G73" t="str">
        <v xml:space="preserve"> </v>
      </c>
      <c r="H73" t="str">
        <v xml:space="preserve"> </v>
      </c>
      <c r="I73" t="str">
        <v xml:space="preserve"> </v>
      </c>
      <c r="K73" s="59" t="str">
        <f>IFERROR(AVERAGEIF('Data Transformation'!$B$425:$B$8425,B73,IF('Input and Summary Results'!$J$4="no",'Data Transformation'!$C$425:$C$8425,'Data Transformation'!$E$425:$E$8425)),"")</f>
        <v/>
      </c>
      <c r="L73" s="60" t="str" cm="1">
        <f t="array" ref="L73">IFERROR(_xlfn.STDEV.S(IF('Data Transformation'!$B$425:$B$8425=B73,IF('Input and Summary Results'!$J$4="no",'Data Transformation'!$C$425:$C$8425,'Data Transformation'!$E$425:$E$8425),"")),"")</f>
        <v/>
      </c>
      <c r="M73" s="58"/>
      <c r="N73" t="str">
        <f>IF(E73&gt;='Data Transformation'!$R$29,B73,"")</f>
        <v xml:space="preserve"> </v>
      </c>
      <c r="O73" t="str">
        <f>IFERROR(IF(AND(Assignments!L73&lt;('Data Transformation'!$R$4-'Data Transformation'!$R$3)/2,ABS(K73-'Data Transformation'!$R$6)&gt;ABS(K73-'Data Transformation'!$R$5),NOT(ISNUMBER(N73)),NOT(ISNUMBER(R73)),NOT(ISNUMBER(P73)),NOT(ISNUMBER(R73)),NOT(ISNUMBER(S73)),NOT(ISNUMBER(T73))),Assignments!B73,""),"")</f>
        <v/>
      </c>
      <c r="P73" t="str">
        <f>IF(AND(NOT(ISNUMBER(N73)),NOT(ISNUMBER(R73)),NOT(ISNUMBER(S73)),G73&gt;='Data Transformation'!$R$28),B73,"")</f>
        <v xml:space="preserve"> </v>
      </c>
      <c r="Q73" t="str">
        <f>IFERROR(IF(AND(Assignments!L73&lt;('Data Transformation'!$R$4-'Data Transformation'!$R$3)/2,ABS(K73-'Data Transformation'!$R$6)&lt;ABS(K73-'Data Transformation'!$R$5),NOT(ISNUMBER(N73)),NOT(ISNUMBER(T73)),NOT(ISNUMBER(P73)),NOT(ISNUMBER(R73)),NOT(ISNUMBER(T73)),NOT(ISNUMBER(S73))),Assignments!B73,""),"")</f>
        <v/>
      </c>
      <c r="R73" t="str">
        <f>IF(H73&gt;='Data Transformation'!$R$30,B73,"")</f>
        <v xml:space="preserve"> </v>
      </c>
      <c r="S73" t="str">
        <f>IF(D73&gt;='Data Transformation'!$R$31,B73,"")</f>
        <v xml:space="preserve"> </v>
      </c>
      <c r="T73" t="str">
        <f>IF(AND(H73&lt;'Data Transformation'!$R$30,E73&lt;'Data Transformation'!$R$29,G73&lt;0.3,D73&lt;'Data Transformation'!$R$31,E73&gt;0.4,H73&gt;0.4),B73,"")</f>
        <v/>
      </c>
      <c r="U73" s="58"/>
      <c r="V73" t="str" cm="2">
        <f t="array" ref="V73">IF(C73=FALSE,"",IF(AND(ISNUMBER(B73),ISBLANK(N73:T73)),"Unclassified",(IF(COUNT(N73:T73)=0,"",INDEX($N$4:$T$4,MATCH(TRUE,N73:T73=B73,0))))))</f>
        <v/>
      </c>
      <c r="W73" t="str">
        <f t="shared" si="4"/>
        <v/>
      </c>
      <c r="X73" t="str">
        <f t="shared" si="5"/>
        <v/>
      </c>
      <c r="AC73" t="b">
        <f t="shared" si="6"/>
        <v>0</v>
      </c>
      <c r="AD73" t="str">
        <f>IFERROR(ABS(ABS(K73-'Data Transformation'!$R$5)-ABS(K73-'Data Transformation'!$R$6)),"")</f>
        <v/>
      </c>
      <c r="AE73" t="e">
        <f>IF(C73=FALSE,"",IF(AND(OR(V73=$Z$6,V73=$Z$8),OR(AC73=TRUE,AD73&lt;=IF(ISNUMBER('Data Transformation'!$R$15),'Data Transformation'!$R$15,'Data Transformation'!$R$25))),TRUE,FALSE))</f>
        <v>#DIV/0!</v>
      </c>
    </row>
    <row r="74" spans="2:31" x14ac:dyDescent="0.55000000000000004">
      <c r="B74" t="str">
        <v xml:space="preserve"> </v>
      </c>
      <c r="C74" t="str">
        <v xml:space="preserve"> </v>
      </c>
      <c r="D74" t="str">
        <v xml:space="preserve"> </v>
      </c>
      <c r="E74" t="str">
        <v xml:space="preserve"> </v>
      </c>
      <c r="F74" t="str">
        <v xml:space="preserve"> </v>
      </c>
      <c r="G74" t="str">
        <v xml:space="preserve"> </v>
      </c>
      <c r="H74" t="str">
        <v xml:space="preserve"> </v>
      </c>
      <c r="I74" t="str">
        <v xml:space="preserve"> </v>
      </c>
      <c r="K74" s="59" t="str">
        <f>IFERROR(AVERAGEIF('Data Transformation'!$B$425:$B$8425,B74,IF('Input and Summary Results'!$J$4="no",'Data Transformation'!$C$425:$C$8425,'Data Transformation'!$E$425:$E$8425)),"")</f>
        <v/>
      </c>
      <c r="L74" s="60" t="str" cm="1">
        <f t="array" ref="L74">IFERROR(_xlfn.STDEV.S(IF('Data Transformation'!$B$425:$B$8425=B74,IF('Input and Summary Results'!$J$4="no",'Data Transformation'!$C$425:$C$8425,'Data Transformation'!$E$425:$E$8425),"")),"")</f>
        <v/>
      </c>
      <c r="M74" s="58"/>
      <c r="N74" t="str">
        <f>IF(E74&gt;='Data Transformation'!$R$29,B74,"")</f>
        <v xml:space="preserve"> </v>
      </c>
      <c r="O74" t="str">
        <f>IFERROR(IF(AND(Assignments!L74&lt;('Data Transformation'!$R$4-'Data Transformation'!$R$3)/2,ABS(K74-'Data Transformation'!$R$6)&gt;ABS(K74-'Data Transformation'!$R$5),NOT(ISNUMBER(N74)),NOT(ISNUMBER(R74)),NOT(ISNUMBER(P74)),NOT(ISNUMBER(R74)),NOT(ISNUMBER(S74)),NOT(ISNUMBER(T74))),Assignments!B74,""),"")</f>
        <v/>
      </c>
      <c r="P74" t="str">
        <f>IF(AND(NOT(ISNUMBER(N74)),NOT(ISNUMBER(R74)),NOT(ISNUMBER(S74)),G74&gt;='Data Transformation'!$R$28),B74,"")</f>
        <v xml:space="preserve"> </v>
      </c>
      <c r="Q74" t="str">
        <f>IFERROR(IF(AND(Assignments!L74&lt;('Data Transformation'!$R$4-'Data Transformation'!$R$3)/2,ABS(K74-'Data Transformation'!$R$6)&lt;ABS(K74-'Data Transformation'!$R$5),NOT(ISNUMBER(N74)),NOT(ISNUMBER(T74)),NOT(ISNUMBER(P74)),NOT(ISNUMBER(R74)),NOT(ISNUMBER(T74)),NOT(ISNUMBER(S74))),Assignments!B74,""),"")</f>
        <v/>
      </c>
      <c r="R74" t="str">
        <f>IF(H74&gt;='Data Transformation'!$R$30,B74,"")</f>
        <v xml:space="preserve"> </v>
      </c>
      <c r="S74" t="str">
        <f>IF(D74&gt;='Data Transformation'!$R$31,B74,"")</f>
        <v xml:space="preserve"> </v>
      </c>
      <c r="T74" t="str">
        <f>IF(AND(H74&lt;'Data Transformation'!$R$30,E74&lt;'Data Transformation'!$R$29,G74&lt;0.3,D74&lt;'Data Transformation'!$R$31,E74&gt;0.4,H74&gt;0.4),B74,"")</f>
        <v/>
      </c>
      <c r="U74" s="58"/>
      <c r="V74" t="str" cm="2">
        <f t="array" ref="V74">IF(C74=FALSE,"",IF(AND(ISNUMBER(B74),ISBLANK(N74:T74)),"Unclassified",(IF(COUNT(N74:T74)=0,"",INDEX($N$4:$T$4,MATCH(TRUE,N74:T74=B74,0))))))</f>
        <v/>
      </c>
      <c r="W74" t="str">
        <f t="shared" si="4"/>
        <v/>
      </c>
      <c r="X74" t="str">
        <f t="shared" si="5"/>
        <v/>
      </c>
      <c r="AC74" t="b">
        <f t="shared" si="6"/>
        <v>0</v>
      </c>
      <c r="AD74" t="str">
        <f>IFERROR(ABS(ABS(K74-'Data Transformation'!$R$5)-ABS(K74-'Data Transformation'!$R$6)),"")</f>
        <v/>
      </c>
      <c r="AE74" t="e">
        <f>IF(C74=FALSE,"",IF(AND(OR(V74=$Z$6,V74=$Z$8),OR(AC74=TRUE,AD74&lt;=IF(ISNUMBER('Data Transformation'!$R$15),'Data Transformation'!$R$15,'Data Transformation'!$R$25))),TRUE,FALSE))</f>
        <v>#DIV/0!</v>
      </c>
    </row>
    <row r="75" spans="2:31" x14ac:dyDescent="0.55000000000000004">
      <c r="B75" t="str">
        <v xml:space="preserve"> </v>
      </c>
      <c r="C75" t="str">
        <v xml:space="preserve"> </v>
      </c>
      <c r="D75" t="str">
        <v xml:space="preserve"> </v>
      </c>
      <c r="E75" t="str">
        <v xml:space="preserve"> </v>
      </c>
      <c r="F75" t="str">
        <v xml:space="preserve"> </v>
      </c>
      <c r="G75" t="str">
        <v xml:space="preserve"> </v>
      </c>
      <c r="H75" t="str">
        <v xml:space="preserve"> </v>
      </c>
      <c r="I75" t="str">
        <v xml:space="preserve"> </v>
      </c>
      <c r="K75" s="59" t="str">
        <f>IFERROR(AVERAGEIF('Data Transformation'!$B$425:$B$8425,B75,IF('Input and Summary Results'!$J$4="no",'Data Transformation'!$C$425:$C$8425,'Data Transformation'!$E$425:$E$8425)),"")</f>
        <v/>
      </c>
      <c r="L75" s="60" t="str" cm="1">
        <f t="array" ref="L75">IFERROR(_xlfn.STDEV.S(IF('Data Transformation'!$B$425:$B$8425=B75,IF('Input and Summary Results'!$J$4="no",'Data Transformation'!$C$425:$C$8425,'Data Transformation'!$E$425:$E$8425),"")),"")</f>
        <v/>
      </c>
      <c r="M75" s="58"/>
      <c r="N75" t="str">
        <f>IF(E75&gt;='Data Transformation'!$R$29,B75,"")</f>
        <v xml:space="preserve"> </v>
      </c>
      <c r="O75" t="str">
        <f>IFERROR(IF(AND(Assignments!L75&lt;('Data Transformation'!$R$4-'Data Transformation'!$R$3)/2,ABS(K75-'Data Transformation'!$R$6)&gt;ABS(K75-'Data Transformation'!$R$5),NOT(ISNUMBER(N75)),NOT(ISNUMBER(R75)),NOT(ISNUMBER(P75)),NOT(ISNUMBER(R75)),NOT(ISNUMBER(S75)),NOT(ISNUMBER(T75))),Assignments!B75,""),"")</f>
        <v/>
      </c>
      <c r="P75" t="str">
        <f>IF(AND(NOT(ISNUMBER(N75)),NOT(ISNUMBER(R75)),NOT(ISNUMBER(S75)),G75&gt;='Data Transformation'!$R$28),B75,"")</f>
        <v xml:space="preserve"> </v>
      </c>
      <c r="Q75" t="str">
        <f>IFERROR(IF(AND(Assignments!L75&lt;('Data Transformation'!$R$4-'Data Transformation'!$R$3)/2,ABS(K75-'Data Transformation'!$R$6)&lt;ABS(K75-'Data Transformation'!$R$5),NOT(ISNUMBER(N75)),NOT(ISNUMBER(T75)),NOT(ISNUMBER(P75)),NOT(ISNUMBER(R75)),NOT(ISNUMBER(T75)),NOT(ISNUMBER(S75))),Assignments!B75,""),"")</f>
        <v/>
      </c>
      <c r="R75" t="str">
        <f>IF(H75&gt;='Data Transformation'!$R$30,B75,"")</f>
        <v xml:space="preserve"> </v>
      </c>
      <c r="S75" t="str">
        <f>IF(D75&gt;='Data Transformation'!$R$31,B75,"")</f>
        <v xml:space="preserve"> </v>
      </c>
      <c r="T75" t="str">
        <f>IF(AND(H75&lt;'Data Transformation'!$R$30,E75&lt;'Data Transformation'!$R$29,G75&lt;0.3,D75&lt;'Data Transformation'!$R$31,E75&gt;0.4,H75&gt;0.4),B75,"")</f>
        <v/>
      </c>
      <c r="U75" s="58"/>
      <c r="V75" t="str" cm="2">
        <f t="array" ref="V75">IF(C75=FALSE,"",IF(AND(ISNUMBER(B75),ISBLANK(N75:T75)),"Unclassified",(IF(COUNT(N75:T75)=0,"",INDEX($N$4:$T$4,MATCH(TRUE,N75:T75=B75,0))))))</f>
        <v/>
      </c>
      <c r="W75" t="str">
        <f t="shared" si="4"/>
        <v/>
      </c>
      <c r="X75" t="str">
        <f t="shared" si="5"/>
        <v/>
      </c>
      <c r="AC75" t="b">
        <f t="shared" si="6"/>
        <v>0</v>
      </c>
      <c r="AD75" t="str">
        <f>IFERROR(ABS(ABS(K75-'Data Transformation'!$R$5)-ABS(K75-'Data Transformation'!$R$6)),"")</f>
        <v/>
      </c>
      <c r="AE75" t="e">
        <f>IF(C75=FALSE,"",IF(AND(OR(V75=$Z$6,V75=$Z$8),OR(AC75=TRUE,AD75&lt;=IF(ISNUMBER('Data Transformation'!$R$15),'Data Transformation'!$R$15,'Data Transformation'!$R$25))),TRUE,FALSE))</f>
        <v>#DIV/0!</v>
      </c>
    </row>
    <row r="76" spans="2:31" x14ac:dyDescent="0.55000000000000004">
      <c r="B76" t="str">
        <v xml:space="preserve"> </v>
      </c>
      <c r="C76" t="str">
        <v xml:space="preserve"> </v>
      </c>
      <c r="D76" t="str">
        <v xml:space="preserve"> </v>
      </c>
      <c r="E76" t="str">
        <v xml:space="preserve"> </v>
      </c>
      <c r="F76" t="str">
        <v xml:space="preserve"> </v>
      </c>
      <c r="G76" t="str">
        <v xml:space="preserve"> </v>
      </c>
      <c r="H76" t="str">
        <v xml:space="preserve"> </v>
      </c>
      <c r="I76" t="str">
        <v xml:space="preserve"> </v>
      </c>
      <c r="K76" s="59" t="str">
        <f>IFERROR(AVERAGEIF('Data Transformation'!$B$425:$B$8425,B76,IF('Input and Summary Results'!$J$4="no",'Data Transformation'!$C$425:$C$8425,'Data Transformation'!$E$425:$E$8425)),"")</f>
        <v/>
      </c>
      <c r="L76" s="60" t="str" cm="1">
        <f t="array" ref="L76">IFERROR(_xlfn.STDEV.S(IF('Data Transformation'!$B$425:$B$8425=B76,IF('Input and Summary Results'!$J$4="no",'Data Transformation'!$C$425:$C$8425,'Data Transformation'!$E$425:$E$8425),"")),"")</f>
        <v/>
      </c>
      <c r="M76" s="58"/>
      <c r="N76" t="str">
        <f>IF(E76&gt;='Data Transformation'!$R$29,B76,"")</f>
        <v xml:space="preserve"> </v>
      </c>
      <c r="O76" t="str">
        <f>IFERROR(IF(AND(Assignments!L76&lt;('Data Transformation'!$R$4-'Data Transformation'!$R$3)/2,ABS(K76-'Data Transformation'!$R$6)&gt;ABS(K76-'Data Transformation'!$R$5),NOT(ISNUMBER(N76)),NOT(ISNUMBER(R76)),NOT(ISNUMBER(P76)),NOT(ISNUMBER(R76)),NOT(ISNUMBER(S76)),NOT(ISNUMBER(T76))),Assignments!B76,""),"")</f>
        <v/>
      </c>
      <c r="P76" t="str">
        <f>IF(AND(NOT(ISNUMBER(N76)),NOT(ISNUMBER(R76)),NOT(ISNUMBER(S76)),G76&gt;='Data Transformation'!$R$28),B76,"")</f>
        <v xml:space="preserve"> </v>
      </c>
      <c r="Q76" t="str">
        <f>IFERROR(IF(AND(Assignments!L76&lt;('Data Transformation'!$R$4-'Data Transformation'!$R$3)/2,ABS(K76-'Data Transformation'!$R$6)&lt;ABS(K76-'Data Transformation'!$R$5),NOT(ISNUMBER(N76)),NOT(ISNUMBER(T76)),NOT(ISNUMBER(P76)),NOT(ISNUMBER(R76)),NOT(ISNUMBER(T76)),NOT(ISNUMBER(S76))),Assignments!B76,""),"")</f>
        <v/>
      </c>
      <c r="R76" t="str">
        <f>IF(H76&gt;='Data Transformation'!$R$30,B76,"")</f>
        <v xml:space="preserve"> </v>
      </c>
      <c r="S76" t="str">
        <f>IF(D76&gt;='Data Transformation'!$R$31,B76,"")</f>
        <v xml:space="preserve"> </v>
      </c>
      <c r="T76" t="str">
        <f>IF(AND(H76&lt;'Data Transformation'!$R$30,E76&lt;'Data Transformation'!$R$29,G76&lt;0.3,D76&lt;'Data Transformation'!$R$31,E76&gt;0.4,H76&gt;0.4),B76,"")</f>
        <v/>
      </c>
      <c r="U76" s="58"/>
      <c r="V76" t="str" cm="2">
        <f t="array" ref="V76">IF(C76=FALSE,"",IF(AND(ISNUMBER(B76),ISBLANK(N76:T76)),"Unclassified",(IF(COUNT(N76:T76)=0,"",INDEX($N$4:$T$4,MATCH(TRUE,N76:T76=B76,0))))))</f>
        <v/>
      </c>
      <c r="W76" t="str">
        <f t="shared" si="4"/>
        <v/>
      </c>
      <c r="X76" t="str">
        <f t="shared" si="5"/>
        <v/>
      </c>
      <c r="AC76" t="b">
        <f t="shared" si="6"/>
        <v>0</v>
      </c>
      <c r="AD76" t="str">
        <f>IFERROR(ABS(ABS(K76-'Data Transformation'!$R$5)-ABS(K76-'Data Transformation'!$R$6)),"")</f>
        <v/>
      </c>
      <c r="AE76" t="e">
        <f>IF(C76=FALSE,"",IF(AND(OR(V76=$Z$6,V76=$Z$8),OR(AC76=TRUE,AD76&lt;=IF(ISNUMBER('Data Transformation'!$R$15),'Data Transformation'!$R$15,'Data Transformation'!$R$25))),TRUE,FALSE))</f>
        <v>#DIV/0!</v>
      </c>
    </row>
    <row r="77" spans="2:31" x14ac:dyDescent="0.55000000000000004">
      <c r="B77" t="str">
        <v xml:space="preserve"> </v>
      </c>
      <c r="C77" t="str">
        <v xml:space="preserve"> </v>
      </c>
      <c r="D77" t="str">
        <v xml:space="preserve"> </v>
      </c>
      <c r="E77" t="str">
        <v xml:space="preserve"> </v>
      </c>
      <c r="F77" t="str">
        <v xml:space="preserve"> </v>
      </c>
      <c r="G77" t="str">
        <v xml:space="preserve"> </v>
      </c>
      <c r="H77" t="str">
        <v xml:space="preserve"> </v>
      </c>
      <c r="I77" t="str">
        <v xml:space="preserve"> </v>
      </c>
      <c r="K77" s="59" t="str">
        <f>IFERROR(AVERAGEIF('Data Transformation'!$B$425:$B$8425,B77,IF('Input and Summary Results'!$J$4="no",'Data Transformation'!$C$425:$C$8425,'Data Transformation'!$E$425:$E$8425)),"")</f>
        <v/>
      </c>
      <c r="L77" s="60" t="str" cm="1">
        <f t="array" ref="L77">IFERROR(_xlfn.STDEV.S(IF('Data Transformation'!$B$425:$B$8425=B77,IF('Input and Summary Results'!$J$4="no",'Data Transformation'!$C$425:$C$8425,'Data Transformation'!$E$425:$E$8425),"")),"")</f>
        <v/>
      </c>
      <c r="M77" s="58"/>
      <c r="N77" t="str">
        <f>IF(E77&gt;='Data Transformation'!$R$29,B77,"")</f>
        <v xml:space="preserve"> </v>
      </c>
      <c r="O77" t="str">
        <f>IFERROR(IF(AND(Assignments!L77&lt;('Data Transformation'!$R$4-'Data Transformation'!$R$3)/2,ABS(K77-'Data Transformation'!$R$6)&gt;ABS(K77-'Data Transformation'!$R$5),NOT(ISNUMBER(N77)),NOT(ISNUMBER(R77)),NOT(ISNUMBER(P77)),NOT(ISNUMBER(R77)),NOT(ISNUMBER(S77)),NOT(ISNUMBER(T77))),Assignments!B77,""),"")</f>
        <v/>
      </c>
      <c r="P77" t="str">
        <f>IF(AND(NOT(ISNUMBER(N77)),NOT(ISNUMBER(R77)),NOT(ISNUMBER(S77)),G77&gt;='Data Transformation'!$R$28),B77,"")</f>
        <v xml:space="preserve"> </v>
      </c>
      <c r="Q77" t="str">
        <f>IFERROR(IF(AND(Assignments!L77&lt;('Data Transformation'!$R$4-'Data Transformation'!$R$3)/2,ABS(K77-'Data Transformation'!$R$6)&lt;ABS(K77-'Data Transformation'!$R$5),NOT(ISNUMBER(N77)),NOT(ISNUMBER(T77)),NOT(ISNUMBER(P77)),NOT(ISNUMBER(R77)),NOT(ISNUMBER(T77)),NOT(ISNUMBER(S77))),Assignments!B77,""),"")</f>
        <v/>
      </c>
      <c r="R77" t="str">
        <f>IF(H77&gt;='Data Transformation'!$R$30,B77,"")</f>
        <v xml:space="preserve"> </v>
      </c>
      <c r="S77" t="str">
        <f>IF(D77&gt;='Data Transformation'!$R$31,B77,"")</f>
        <v xml:space="preserve"> </v>
      </c>
      <c r="T77" t="str">
        <f>IF(AND(H77&lt;'Data Transformation'!$R$30,E77&lt;'Data Transformation'!$R$29,G77&lt;0.3,D77&lt;'Data Transformation'!$R$31,E77&gt;0.4,H77&gt;0.4),B77,"")</f>
        <v/>
      </c>
      <c r="U77" s="58"/>
      <c r="V77" t="str" cm="2">
        <f t="array" ref="V77">IF(C77=FALSE,"",IF(AND(ISNUMBER(B77),ISBLANK(N77:T77)),"Unclassified",(IF(COUNT(N77:T77)=0,"",INDEX($N$4:$T$4,MATCH(TRUE,N77:T77=B77,0))))))</f>
        <v/>
      </c>
      <c r="W77" t="str">
        <f t="shared" si="4"/>
        <v/>
      </c>
      <c r="X77" t="str">
        <f t="shared" si="5"/>
        <v/>
      </c>
      <c r="AC77" t="b">
        <f t="shared" si="6"/>
        <v>0</v>
      </c>
      <c r="AD77" t="str">
        <f>IFERROR(ABS(ABS(K77-'Data Transformation'!$R$5)-ABS(K77-'Data Transformation'!$R$6)),"")</f>
        <v/>
      </c>
      <c r="AE77" t="e">
        <f>IF(C77=FALSE,"",IF(AND(OR(V77=$Z$6,V77=$Z$8),OR(AC77=TRUE,AD77&lt;=IF(ISNUMBER('Data Transformation'!$R$15),'Data Transformation'!$R$15,'Data Transformation'!$R$25))),TRUE,FALSE))</f>
        <v>#DIV/0!</v>
      </c>
    </row>
    <row r="78" spans="2:31" x14ac:dyDescent="0.55000000000000004">
      <c r="B78" t="str">
        <v xml:space="preserve"> </v>
      </c>
      <c r="C78" t="str">
        <v xml:space="preserve"> </v>
      </c>
      <c r="D78" t="str">
        <v xml:space="preserve"> </v>
      </c>
      <c r="E78" t="str">
        <v xml:space="preserve"> </v>
      </c>
      <c r="F78" t="str">
        <v xml:space="preserve"> </v>
      </c>
      <c r="G78" t="str">
        <v xml:space="preserve"> </v>
      </c>
      <c r="H78" t="str">
        <v xml:space="preserve"> </v>
      </c>
      <c r="I78" t="str">
        <v xml:space="preserve"> </v>
      </c>
      <c r="K78" s="59" t="str">
        <f>IFERROR(AVERAGEIF('Data Transformation'!$B$425:$B$8425,B78,IF('Input and Summary Results'!$J$4="no",'Data Transformation'!$C$425:$C$8425,'Data Transformation'!$E$425:$E$8425)),"")</f>
        <v/>
      </c>
      <c r="L78" s="60" t="str" cm="1">
        <f t="array" ref="L78">IFERROR(_xlfn.STDEV.S(IF('Data Transformation'!$B$425:$B$8425=B78,IF('Input and Summary Results'!$J$4="no",'Data Transformation'!$C$425:$C$8425,'Data Transformation'!$E$425:$E$8425),"")),"")</f>
        <v/>
      </c>
      <c r="M78" s="58"/>
      <c r="N78" t="str">
        <f>IF(E78&gt;='Data Transformation'!$R$29,B78,"")</f>
        <v xml:space="preserve"> </v>
      </c>
      <c r="O78" t="str">
        <f>IFERROR(IF(AND(Assignments!L78&lt;('Data Transformation'!$R$4-'Data Transformation'!$R$3)/2,ABS(K78-'Data Transformation'!$R$6)&gt;ABS(K78-'Data Transformation'!$R$5),NOT(ISNUMBER(N78)),NOT(ISNUMBER(R78)),NOT(ISNUMBER(P78)),NOT(ISNUMBER(R78)),NOT(ISNUMBER(S78)),NOT(ISNUMBER(T78))),Assignments!B78,""),"")</f>
        <v/>
      </c>
      <c r="P78" t="str">
        <f>IF(AND(NOT(ISNUMBER(N78)),NOT(ISNUMBER(R78)),NOT(ISNUMBER(S78)),G78&gt;='Data Transformation'!$R$28),B78,"")</f>
        <v xml:space="preserve"> </v>
      </c>
      <c r="Q78" t="str">
        <f>IFERROR(IF(AND(Assignments!L78&lt;('Data Transformation'!$R$4-'Data Transformation'!$R$3)/2,ABS(K78-'Data Transformation'!$R$6)&lt;ABS(K78-'Data Transformation'!$R$5),NOT(ISNUMBER(N78)),NOT(ISNUMBER(T78)),NOT(ISNUMBER(P78)),NOT(ISNUMBER(R78)),NOT(ISNUMBER(T78)),NOT(ISNUMBER(S78))),Assignments!B78,""),"")</f>
        <v/>
      </c>
      <c r="R78" t="str">
        <f>IF(H78&gt;='Data Transformation'!$R$30,B78,"")</f>
        <v xml:space="preserve"> </v>
      </c>
      <c r="S78" t="str">
        <f>IF(D78&gt;='Data Transformation'!$R$31,B78,"")</f>
        <v xml:space="preserve"> </v>
      </c>
      <c r="T78" t="str">
        <f>IF(AND(H78&lt;'Data Transformation'!$R$30,E78&lt;'Data Transformation'!$R$29,G78&lt;0.3,D78&lt;'Data Transformation'!$R$31,E78&gt;0.4,H78&gt;0.4),B78,"")</f>
        <v/>
      </c>
      <c r="U78" s="58"/>
      <c r="V78" t="str" cm="2">
        <f t="array" ref="V78">IF(C78=FALSE,"",IF(AND(ISNUMBER(B78),ISBLANK(N78:T78)),"Unclassified",(IF(COUNT(N78:T78)=0,"",INDEX($N$4:$T$4,MATCH(TRUE,N78:T78=B78,0))))))</f>
        <v/>
      </c>
      <c r="W78" t="str">
        <f t="shared" si="4"/>
        <v/>
      </c>
      <c r="X78" t="str">
        <f t="shared" si="5"/>
        <v/>
      </c>
      <c r="AC78" t="b">
        <f t="shared" si="6"/>
        <v>0</v>
      </c>
      <c r="AD78" t="str">
        <f>IFERROR(ABS(ABS(K78-'Data Transformation'!$R$5)-ABS(K78-'Data Transformation'!$R$6)),"")</f>
        <v/>
      </c>
      <c r="AE78" t="e">
        <f>IF(C78=FALSE,"",IF(AND(OR(V78=$Z$6,V78=$Z$8),OR(AC78=TRUE,AD78&lt;=IF(ISNUMBER('Data Transformation'!$R$15),'Data Transformation'!$R$15,'Data Transformation'!$R$25))),TRUE,FALSE))</f>
        <v>#DIV/0!</v>
      </c>
    </row>
    <row r="79" spans="2:31" x14ac:dyDescent="0.55000000000000004">
      <c r="B79" t="str">
        <v xml:space="preserve"> </v>
      </c>
      <c r="C79" t="str">
        <v xml:space="preserve"> </v>
      </c>
      <c r="D79" t="str">
        <v xml:space="preserve"> </v>
      </c>
      <c r="E79" t="str">
        <v xml:space="preserve"> </v>
      </c>
      <c r="F79" t="str">
        <v xml:space="preserve"> </v>
      </c>
      <c r="G79" t="str">
        <v xml:space="preserve"> </v>
      </c>
      <c r="H79" t="str">
        <v xml:space="preserve"> </v>
      </c>
      <c r="I79" t="str">
        <v xml:space="preserve"> </v>
      </c>
      <c r="K79" s="59" t="str">
        <f>IFERROR(AVERAGEIF('Data Transformation'!$B$425:$B$8425,B79,IF('Input and Summary Results'!$J$4="no",'Data Transformation'!$C$425:$C$8425,'Data Transformation'!$E$425:$E$8425)),"")</f>
        <v/>
      </c>
      <c r="L79" s="60" t="str" cm="1">
        <f t="array" ref="L79">IFERROR(_xlfn.STDEV.S(IF('Data Transformation'!$B$425:$B$8425=B79,IF('Input and Summary Results'!$J$4="no",'Data Transformation'!$C$425:$C$8425,'Data Transformation'!$E$425:$E$8425),"")),"")</f>
        <v/>
      </c>
      <c r="M79" s="58"/>
      <c r="N79" t="str">
        <f>IF(E79&gt;='Data Transformation'!$R$29,B79,"")</f>
        <v xml:space="preserve"> </v>
      </c>
      <c r="O79" t="str">
        <f>IFERROR(IF(AND(Assignments!L79&lt;('Data Transformation'!$R$4-'Data Transformation'!$R$3)/2,ABS(K79-'Data Transformation'!$R$6)&gt;ABS(K79-'Data Transformation'!$R$5),NOT(ISNUMBER(N79)),NOT(ISNUMBER(R79)),NOT(ISNUMBER(P79)),NOT(ISNUMBER(R79)),NOT(ISNUMBER(S79)),NOT(ISNUMBER(T79))),Assignments!B79,""),"")</f>
        <v/>
      </c>
      <c r="P79" t="str">
        <f>IF(AND(NOT(ISNUMBER(N79)),NOT(ISNUMBER(R79)),NOT(ISNUMBER(S79)),G79&gt;='Data Transformation'!$R$28),B79,"")</f>
        <v xml:space="preserve"> </v>
      </c>
      <c r="Q79" t="str">
        <f>IFERROR(IF(AND(Assignments!L79&lt;('Data Transformation'!$R$4-'Data Transformation'!$R$3)/2,ABS(K79-'Data Transformation'!$R$6)&lt;ABS(K79-'Data Transformation'!$R$5),NOT(ISNUMBER(N79)),NOT(ISNUMBER(T79)),NOT(ISNUMBER(P79)),NOT(ISNUMBER(R79)),NOT(ISNUMBER(T79)),NOT(ISNUMBER(S79))),Assignments!B79,""),"")</f>
        <v/>
      </c>
      <c r="R79" t="str">
        <f>IF(H79&gt;='Data Transformation'!$R$30,B79,"")</f>
        <v xml:space="preserve"> </v>
      </c>
      <c r="S79" t="str">
        <f>IF(D79&gt;='Data Transformation'!$R$31,B79,"")</f>
        <v xml:space="preserve"> </v>
      </c>
      <c r="T79" t="str">
        <f>IF(AND(H79&lt;'Data Transformation'!$R$30,E79&lt;'Data Transformation'!$R$29,G79&lt;0.3,D79&lt;'Data Transformation'!$R$31,E79&gt;0.4,H79&gt;0.4),B79,"")</f>
        <v/>
      </c>
      <c r="U79" s="58"/>
      <c r="V79" t="str" cm="2">
        <f t="array" ref="V79">IF(C79=FALSE,"",IF(AND(ISNUMBER(B79),ISBLANK(N79:T79)),"Unclassified",(IF(COUNT(N79:T79)=0,"",INDEX($N$4:$T$4,MATCH(TRUE,N79:T79=B79,0))))))</f>
        <v/>
      </c>
      <c r="W79" t="str">
        <f t="shared" si="4"/>
        <v/>
      </c>
      <c r="X79" t="str">
        <f t="shared" si="5"/>
        <v/>
      </c>
      <c r="AC79" t="b">
        <f t="shared" si="6"/>
        <v>0</v>
      </c>
      <c r="AD79" t="str">
        <f>IFERROR(ABS(ABS(K79-'Data Transformation'!$R$5)-ABS(K79-'Data Transformation'!$R$6)),"")</f>
        <v/>
      </c>
      <c r="AE79" t="e">
        <f>IF(C79=FALSE,"",IF(AND(OR(V79=$Z$6,V79=$Z$8),OR(AC79=TRUE,AD79&lt;=IF(ISNUMBER('Data Transformation'!$R$15),'Data Transformation'!$R$15,'Data Transformation'!$R$25))),TRUE,FALSE))</f>
        <v>#DIV/0!</v>
      </c>
    </row>
    <row r="80" spans="2:31" x14ac:dyDescent="0.55000000000000004">
      <c r="B80" t="str">
        <v xml:space="preserve"> </v>
      </c>
      <c r="C80" t="str">
        <v xml:space="preserve"> </v>
      </c>
      <c r="D80" t="str">
        <v xml:space="preserve"> </v>
      </c>
      <c r="E80" t="str">
        <v xml:space="preserve"> </v>
      </c>
      <c r="F80" t="str">
        <v xml:space="preserve"> </v>
      </c>
      <c r="G80" t="str">
        <v xml:space="preserve"> </v>
      </c>
      <c r="H80" t="str">
        <v xml:space="preserve"> </v>
      </c>
      <c r="I80" t="str">
        <v xml:space="preserve"> </v>
      </c>
      <c r="K80" s="59" t="str">
        <f>IFERROR(AVERAGEIF('Data Transformation'!$B$425:$B$8425,B80,IF('Input and Summary Results'!$J$4="no",'Data Transformation'!$C$425:$C$8425,'Data Transformation'!$E$425:$E$8425)),"")</f>
        <v/>
      </c>
      <c r="L80" s="60" t="str" cm="1">
        <f t="array" ref="L80">IFERROR(_xlfn.STDEV.S(IF('Data Transformation'!$B$425:$B$8425=B80,IF('Input and Summary Results'!$J$4="no",'Data Transformation'!$C$425:$C$8425,'Data Transformation'!$E$425:$E$8425),"")),"")</f>
        <v/>
      </c>
      <c r="M80" s="58"/>
      <c r="N80" t="str">
        <f>IF(E80&gt;='Data Transformation'!$R$29,B80,"")</f>
        <v xml:space="preserve"> </v>
      </c>
      <c r="O80" t="str">
        <f>IFERROR(IF(AND(Assignments!L80&lt;('Data Transformation'!$R$4-'Data Transformation'!$R$3)/2,ABS(K80-'Data Transformation'!$R$6)&gt;ABS(K80-'Data Transformation'!$R$5),NOT(ISNUMBER(N80)),NOT(ISNUMBER(R80)),NOT(ISNUMBER(P80)),NOT(ISNUMBER(R80)),NOT(ISNUMBER(S80)),NOT(ISNUMBER(T80))),Assignments!B80,""),"")</f>
        <v/>
      </c>
      <c r="P80" t="str">
        <f>IF(AND(NOT(ISNUMBER(N80)),NOT(ISNUMBER(R80)),NOT(ISNUMBER(S80)),G80&gt;='Data Transformation'!$R$28),B80,"")</f>
        <v xml:space="preserve"> </v>
      </c>
      <c r="Q80" t="str">
        <f>IFERROR(IF(AND(Assignments!L80&lt;('Data Transformation'!$R$4-'Data Transformation'!$R$3)/2,ABS(K80-'Data Transformation'!$R$6)&lt;ABS(K80-'Data Transformation'!$R$5),NOT(ISNUMBER(N80)),NOT(ISNUMBER(T80)),NOT(ISNUMBER(P80)),NOT(ISNUMBER(R80)),NOT(ISNUMBER(T80)),NOT(ISNUMBER(S80))),Assignments!B80,""),"")</f>
        <v/>
      </c>
      <c r="R80" t="str">
        <f>IF(H80&gt;='Data Transformation'!$R$30,B80,"")</f>
        <v xml:space="preserve"> </v>
      </c>
      <c r="S80" t="str">
        <f>IF(D80&gt;='Data Transformation'!$R$31,B80,"")</f>
        <v xml:space="preserve"> </v>
      </c>
      <c r="T80" t="str">
        <f>IF(AND(H80&lt;'Data Transformation'!$R$30,E80&lt;'Data Transformation'!$R$29,G80&lt;0.3,D80&lt;'Data Transformation'!$R$31,E80&gt;0.4,H80&gt;0.4),B80,"")</f>
        <v/>
      </c>
      <c r="U80" s="58"/>
      <c r="V80" t="str" cm="2">
        <f t="array" ref="V80">IF(C80=FALSE,"",IF(AND(ISNUMBER(B80),ISBLANK(N80:T80)),"Unclassified",(IF(COUNT(N80:T80)=0,"",INDEX($N$4:$T$4,MATCH(TRUE,N80:T80=B80,0))))))</f>
        <v/>
      </c>
      <c r="W80" t="str">
        <f t="shared" si="4"/>
        <v/>
      </c>
      <c r="X80" t="str">
        <f t="shared" si="5"/>
        <v/>
      </c>
      <c r="AC80" t="b">
        <f t="shared" si="6"/>
        <v>0</v>
      </c>
      <c r="AD80" t="str">
        <f>IFERROR(ABS(ABS(K80-'Data Transformation'!$R$5)-ABS(K80-'Data Transformation'!$R$6)),"")</f>
        <v/>
      </c>
      <c r="AE80" t="e">
        <f>IF(C80=FALSE,"",IF(AND(OR(V80=$Z$6,V80=$Z$8),OR(AC80=TRUE,AD80&lt;=IF(ISNUMBER('Data Transformation'!$R$15),'Data Transformation'!$R$15,'Data Transformation'!$R$25))),TRUE,FALSE))</f>
        <v>#DIV/0!</v>
      </c>
    </row>
    <row r="81" spans="2:31" x14ac:dyDescent="0.55000000000000004">
      <c r="B81" t="str">
        <v xml:space="preserve"> </v>
      </c>
      <c r="C81" t="str">
        <v xml:space="preserve"> </v>
      </c>
      <c r="D81" t="str">
        <v xml:space="preserve"> </v>
      </c>
      <c r="E81" t="str">
        <v xml:space="preserve"> </v>
      </c>
      <c r="F81" t="str">
        <v xml:space="preserve"> </v>
      </c>
      <c r="G81" t="str">
        <v xml:space="preserve"> </v>
      </c>
      <c r="H81" t="str">
        <v xml:space="preserve"> </v>
      </c>
      <c r="I81" t="str">
        <v xml:space="preserve"> </v>
      </c>
      <c r="K81" s="59" t="str">
        <f>IFERROR(AVERAGEIF('Data Transformation'!$B$425:$B$8425,B81,IF('Input and Summary Results'!$J$4="no",'Data Transformation'!$C$425:$C$8425,'Data Transformation'!$E$425:$E$8425)),"")</f>
        <v/>
      </c>
      <c r="L81" s="60" t="str" cm="1">
        <f t="array" ref="L81">IFERROR(_xlfn.STDEV.S(IF('Data Transformation'!$B$425:$B$8425=B81,IF('Input and Summary Results'!$J$4="no",'Data Transformation'!$C$425:$C$8425,'Data Transformation'!$E$425:$E$8425),"")),"")</f>
        <v/>
      </c>
      <c r="M81" s="58"/>
      <c r="N81" t="str">
        <f>IF(E81&gt;='Data Transformation'!$R$29,B81,"")</f>
        <v xml:space="preserve"> </v>
      </c>
      <c r="O81" t="str">
        <f>IFERROR(IF(AND(Assignments!L81&lt;('Data Transformation'!$R$4-'Data Transformation'!$R$3)/2,ABS(K81-'Data Transformation'!$R$6)&gt;ABS(K81-'Data Transformation'!$R$5),NOT(ISNUMBER(N81)),NOT(ISNUMBER(R81)),NOT(ISNUMBER(P81)),NOT(ISNUMBER(R81)),NOT(ISNUMBER(S81)),NOT(ISNUMBER(T81))),Assignments!B81,""),"")</f>
        <v/>
      </c>
      <c r="P81" t="str">
        <f>IF(AND(NOT(ISNUMBER(N81)),NOT(ISNUMBER(R81)),NOT(ISNUMBER(S81)),G81&gt;='Data Transformation'!$R$28),B81,"")</f>
        <v xml:space="preserve"> </v>
      </c>
      <c r="Q81" t="str">
        <f>IFERROR(IF(AND(Assignments!L81&lt;('Data Transformation'!$R$4-'Data Transformation'!$R$3)/2,ABS(K81-'Data Transformation'!$R$6)&lt;ABS(K81-'Data Transformation'!$R$5),NOT(ISNUMBER(N81)),NOT(ISNUMBER(T81)),NOT(ISNUMBER(P81)),NOT(ISNUMBER(R81)),NOT(ISNUMBER(T81)),NOT(ISNUMBER(S81))),Assignments!B81,""),"")</f>
        <v/>
      </c>
      <c r="R81" t="str">
        <f>IF(H81&gt;='Data Transformation'!$R$30,B81,"")</f>
        <v xml:space="preserve"> </v>
      </c>
      <c r="S81" t="str">
        <f>IF(D81&gt;='Data Transformation'!$R$31,B81,"")</f>
        <v xml:space="preserve"> </v>
      </c>
      <c r="T81" t="str">
        <f>IF(AND(H81&lt;'Data Transformation'!$R$30,E81&lt;'Data Transformation'!$R$29,G81&lt;0.3,D81&lt;'Data Transformation'!$R$31,E81&gt;0.4,H81&gt;0.4),B81,"")</f>
        <v/>
      </c>
      <c r="U81" s="58"/>
      <c r="V81" t="str" cm="2">
        <f t="array" ref="V81">IF(C81=FALSE,"",IF(AND(ISNUMBER(B81),ISBLANK(N81:T81)),"Unclassified",(IF(COUNT(N81:T81)=0,"",INDEX($N$4:$T$4,MATCH(TRUE,N81:T81=B81,0))))))</f>
        <v/>
      </c>
      <c r="W81" t="str">
        <f t="shared" si="4"/>
        <v/>
      </c>
      <c r="X81" t="str">
        <f t="shared" si="5"/>
        <v/>
      </c>
      <c r="AC81" t="b">
        <f t="shared" si="6"/>
        <v>0</v>
      </c>
      <c r="AD81" t="str">
        <f>IFERROR(ABS(ABS(K81-'Data Transformation'!$R$5)-ABS(K81-'Data Transformation'!$R$6)),"")</f>
        <v/>
      </c>
      <c r="AE81" t="e">
        <f>IF(C81=FALSE,"",IF(AND(OR(V81=$Z$6,V81=$Z$8),OR(AC81=TRUE,AD81&lt;=IF(ISNUMBER('Data Transformation'!$R$15),'Data Transformation'!$R$15,'Data Transformation'!$R$25))),TRUE,FALSE))</f>
        <v>#DIV/0!</v>
      </c>
    </row>
    <row r="82" spans="2:31" x14ac:dyDescent="0.55000000000000004">
      <c r="B82" t="str">
        <v xml:space="preserve"> </v>
      </c>
      <c r="C82" t="str">
        <v xml:space="preserve"> </v>
      </c>
      <c r="D82" t="str">
        <v xml:space="preserve"> </v>
      </c>
      <c r="E82" t="str">
        <v xml:space="preserve"> </v>
      </c>
      <c r="F82" t="str">
        <v xml:space="preserve"> </v>
      </c>
      <c r="G82" t="str">
        <v xml:space="preserve"> </v>
      </c>
      <c r="H82" t="str">
        <v xml:space="preserve"> </v>
      </c>
      <c r="I82" t="str">
        <v xml:space="preserve"> </v>
      </c>
      <c r="K82" s="59" t="str">
        <f>IFERROR(AVERAGEIF('Data Transformation'!$B$425:$B$8425,B82,IF('Input and Summary Results'!$J$4="no",'Data Transformation'!$C$425:$C$8425,'Data Transformation'!$E$425:$E$8425)),"")</f>
        <v/>
      </c>
      <c r="L82" s="60" t="str" cm="1">
        <f t="array" ref="L82">IFERROR(_xlfn.STDEV.S(IF('Data Transformation'!$B$425:$B$8425=B82,IF('Input and Summary Results'!$J$4="no",'Data Transformation'!$C$425:$C$8425,'Data Transformation'!$E$425:$E$8425),"")),"")</f>
        <v/>
      </c>
      <c r="M82" s="58"/>
      <c r="N82" t="str">
        <f>IF(E82&gt;='Data Transformation'!$R$29,B82,"")</f>
        <v xml:space="preserve"> </v>
      </c>
      <c r="O82" t="str">
        <f>IFERROR(IF(AND(Assignments!L82&lt;('Data Transformation'!$R$4-'Data Transformation'!$R$3)/2,ABS(K82-'Data Transformation'!$R$6)&gt;ABS(K82-'Data Transformation'!$R$5),NOT(ISNUMBER(N82)),NOT(ISNUMBER(R82)),NOT(ISNUMBER(P82)),NOT(ISNUMBER(R82)),NOT(ISNUMBER(S82)),NOT(ISNUMBER(T82))),Assignments!B82,""),"")</f>
        <v/>
      </c>
      <c r="P82" t="str">
        <f>IF(AND(NOT(ISNUMBER(N82)),NOT(ISNUMBER(R82)),NOT(ISNUMBER(S82)),G82&gt;='Data Transformation'!$R$28),B82,"")</f>
        <v xml:space="preserve"> </v>
      </c>
      <c r="Q82" t="str">
        <f>IFERROR(IF(AND(Assignments!L82&lt;('Data Transformation'!$R$4-'Data Transformation'!$R$3)/2,ABS(K82-'Data Transformation'!$R$6)&lt;ABS(K82-'Data Transformation'!$R$5),NOT(ISNUMBER(N82)),NOT(ISNUMBER(T82)),NOT(ISNUMBER(P82)),NOT(ISNUMBER(R82)),NOT(ISNUMBER(T82)),NOT(ISNUMBER(S82))),Assignments!B82,""),"")</f>
        <v/>
      </c>
      <c r="R82" t="str">
        <f>IF(H82&gt;='Data Transformation'!$R$30,B82,"")</f>
        <v xml:space="preserve"> </v>
      </c>
      <c r="S82" t="str">
        <f>IF(D82&gt;='Data Transformation'!$R$31,B82,"")</f>
        <v xml:space="preserve"> </v>
      </c>
      <c r="T82" t="str">
        <f>IF(AND(H82&lt;'Data Transformation'!$R$30,E82&lt;'Data Transformation'!$R$29,G82&lt;0.3,D82&lt;'Data Transformation'!$R$31,E82&gt;0.4,H82&gt;0.4),B82,"")</f>
        <v/>
      </c>
      <c r="U82" s="58"/>
      <c r="V82" t="str" cm="2">
        <f t="array" ref="V82">IF(C82=FALSE,"",IF(AND(ISNUMBER(B82),ISBLANK(N82:T82)),"Unclassified",(IF(COUNT(N82:T82)=0,"",INDEX($N$4:$T$4,MATCH(TRUE,N82:T82=B82,0))))))</f>
        <v/>
      </c>
      <c r="W82" t="str">
        <f t="shared" si="4"/>
        <v/>
      </c>
      <c r="X82" t="str">
        <f t="shared" si="5"/>
        <v/>
      </c>
      <c r="AC82" t="b">
        <f t="shared" si="6"/>
        <v>0</v>
      </c>
      <c r="AD82" t="str">
        <f>IFERROR(ABS(ABS(K82-'Data Transformation'!$R$5)-ABS(K82-'Data Transformation'!$R$6)),"")</f>
        <v/>
      </c>
      <c r="AE82" t="e">
        <f>IF(C82=FALSE,"",IF(AND(OR(V82=$Z$6,V82=$Z$8),OR(AC82=TRUE,AD82&lt;=IF(ISNUMBER('Data Transformation'!$R$15),'Data Transformation'!$R$15,'Data Transformation'!$R$25))),TRUE,FALSE))</f>
        <v>#DIV/0!</v>
      </c>
    </row>
    <row r="83" spans="2:31" x14ac:dyDescent="0.55000000000000004">
      <c r="B83" t="str">
        <v xml:space="preserve"> </v>
      </c>
      <c r="C83" t="str">
        <v xml:space="preserve"> </v>
      </c>
      <c r="D83" t="str">
        <v xml:space="preserve"> </v>
      </c>
      <c r="E83" t="str">
        <v xml:space="preserve"> </v>
      </c>
      <c r="F83" t="str">
        <v xml:space="preserve"> </v>
      </c>
      <c r="G83" t="str">
        <v xml:space="preserve"> </v>
      </c>
      <c r="H83" t="str">
        <v xml:space="preserve"> </v>
      </c>
      <c r="I83" t="str">
        <v xml:space="preserve"> </v>
      </c>
      <c r="K83" s="59" t="str">
        <f>IFERROR(AVERAGEIF('Data Transformation'!$B$425:$B$8425,B83,IF('Input and Summary Results'!$J$4="no",'Data Transformation'!$C$425:$C$8425,'Data Transformation'!$E$425:$E$8425)),"")</f>
        <v/>
      </c>
      <c r="L83" s="60" t="str" cm="1">
        <f t="array" ref="L83">IFERROR(_xlfn.STDEV.S(IF('Data Transformation'!$B$425:$B$8425=B83,IF('Input and Summary Results'!$J$4="no",'Data Transformation'!$C$425:$C$8425,'Data Transformation'!$E$425:$E$8425),"")),"")</f>
        <v/>
      </c>
      <c r="M83" s="58"/>
      <c r="N83" t="str">
        <f>IF(E83&gt;='Data Transformation'!$R$29,B83,"")</f>
        <v xml:space="preserve"> </v>
      </c>
      <c r="O83" t="str">
        <f>IFERROR(IF(AND(Assignments!L83&lt;('Data Transformation'!$R$4-'Data Transformation'!$R$3)/2,ABS(K83-'Data Transformation'!$R$6)&gt;ABS(K83-'Data Transformation'!$R$5),NOT(ISNUMBER(N83)),NOT(ISNUMBER(R83)),NOT(ISNUMBER(P83)),NOT(ISNUMBER(R83)),NOT(ISNUMBER(S83)),NOT(ISNUMBER(T83))),Assignments!B83,""),"")</f>
        <v/>
      </c>
      <c r="P83" t="str">
        <f>IF(AND(NOT(ISNUMBER(N83)),NOT(ISNUMBER(R83)),NOT(ISNUMBER(S83)),G83&gt;='Data Transformation'!$R$28),B83,"")</f>
        <v xml:space="preserve"> </v>
      </c>
      <c r="Q83" t="str">
        <f>IFERROR(IF(AND(Assignments!L83&lt;('Data Transformation'!$R$4-'Data Transformation'!$R$3)/2,ABS(K83-'Data Transformation'!$R$6)&lt;ABS(K83-'Data Transformation'!$R$5),NOT(ISNUMBER(N83)),NOT(ISNUMBER(T83)),NOT(ISNUMBER(P83)),NOT(ISNUMBER(R83)),NOT(ISNUMBER(T83)),NOT(ISNUMBER(S83))),Assignments!B83,""),"")</f>
        <v/>
      </c>
      <c r="R83" t="str">
        <f>IF(H83&gt;='Data Transformation'!$R$30,B83,"")</f>
        <v xml:space="preserve"> </v>
      </c>
      <c r="S83" t="str">
        <f>IF(D83&gt;='Data Transformation'!$R$31,B83,"")</f>
        <v xml:space="preserve"> </v>
      </c>
      <c r="T83" t="str">
        <f>IF(AND(H83&lt;'Data Transformation'!$R$30,E83&lt;'Data Transformation'!$R$29,G83&lt;0.3,D83&lt;'Data Transformation'!$R$31,E83&gt;0.4,H83&gt;0.4),B83,"")</f>
        <v/>
      </c>
      <c r="U83" s="58"/>
      <c r="V83" t="str" cm="2">
        <f t="array" ref="V83">IF(C83=FALSE,"",IF(AND(ISNUMBER(B83),ISBLANK(N83:T83)),"Unclassified",(IF(COUNT(N83:T83)=0,"",INDEX($N$4:$T$4,MATCH(TRUE,N83:T83=B83,0))))))</f>
        <v/>
      </c>
      <c r="W83" t="str">
        <f t="shared" si="4"/>
        <v/>
      </c>
      <c r="X83" t="str">
        <f t="shared" si="5"/>
        <v/>
      </c>
      <c r="AC83" t="b">
        <f t="shared" si="6"/>
        <v>0</v>
      </c>
      <c r="AD83" t="str">
        <f>IFERROR(ABS(ABS(K83-'Data Transformation'!$R$5)-ABS(K83-'Data Transformation'!$R$6)),"")</f>
        <v/>
      </c>
      <c r="AE83" t="e">
        <f>IF(C83=FALSE,"",IF(AND(OR(V83=$Z$6,V83=$Z$8),OR(AC83=TRUE,AD83&lt;=IF(ISNUMBER('Data Transformation'!$R$15),'Data Transformation'!$R$15,'Data Transformation'!$R$25))),TRUE,FALSE))</f>
        <v>#DIV/0!</v>
      </c>
    </row>
    <row r="84" spans="2:31" x14ac:dyDescent="0.55000000000000004">
      <c r="B84" t="str">
        <v xml:space="preserve"> </v>
      </c>
      <c r="C84" t="str">
        <v xml:space="preserve"> </v>
      </c>
      <c r="D84" t="str">
        <v xml:space="preserve"> </v>
      </c>
      <c r="E84" t="str">
        <v xml:space="preserve"> </v>
      </c>
      <c r="F84" t="str">
        <v xml:space="preserve"> </v>
      </c>
      <c r="G84" t="str">
        <v xml:space="preserve"> </v>
      </c>
      <c r="H84" t="str">
        <v xml:space="preserve"> </v>
      </c>
      <c r="I84" t="str">
        <v xml:space="preserve"> </v>
      </c>
      <c r="K84" s="59" t="str">
        <f>IFERROR(AVERAGEIF('Data Transformation'!$B$425:$B$8425,B84,IF('Input and Summary Results'!$J$4="no",'Data Transformation'!$C$425:$C$8425,'Data Transformation'!$E$425:$E$8425)),"")</f>
        <v/>
      </c>
      <c r="L84" s="60" t="str" cm="1">
        <f t="array" ref="L84">IFERROR(_xlfn.STDEV.S(IF('Data Transformation'!$B$425:$B$8425=B84,IF('Input and Summary Results'!$J$4="no",'Data Transformation'!$C$425:$C$8425,'Data Transformation'!$E$425:$E$8425),"")),"")</f>
        <v/>
      </c>
      <c r="M84" s="58"/>
      <c r="N84" t="str">
        <f>IF(E84&gt;='Data Transformation'!$R$29,B84,"")</f>
        <v xml:space="preserve"> </v>
      </c>
      <c r="O84" t="str">
        <f>IFERROR(IF(AND(Assignments!L84&lt;('Data Transformation'!$R$4-'Data Transformation'!$R$3)/2,ABS(K84-'Data Transformation'!$R$6)&gt;ABS(K84-'Data Transformation'!$R$5),NOT(ISNUMBER(N84)),NOT(ISNUMBER(R84)),NOT(ISNUMBER(P84)),NOT(ISNUMBER(R84)),NOT(ISNUMBER(S84)),NOT(ISNUMBER(T84))),Assignments!B84,""),"")</f>
        <v/>
      </c>
      <c r="P84" t="str">
        <f>IF(AND(NOT(ISNUMBER(N84)),NOT(ISNUMBER(R84)),NOT(ISNUMBER(S84)),G84&gt;='Data Transformation'!$R$28),B84,"")</f>
        <v xml:space="preserve"> </v>
      </c>
      <c r="Q84" t="str">
        <f>IFERROR(IF(AND(Assignments!L84&lt;('Data Transformation'!$R$4-'Data Transformation'!$R$3)/2,ABS(K84-'Data Transformation'!$R$6)&lt;ABS(K84-'Data Transformation'!$R$5),NOT(ISNUMBER(N84)),NOT(ISNUMBER(T84)),NOT(ISNUMBER(P84)),NOT(ISNUMBER(R84)),NOT(ISNUMBER(T84)),NOT(ISNUMBER(S84))),Assignments!B84,""),"")</f>
        <v/>
      </c>
      <c r="R84" t="str">
        <f>IF(H84&gt;='Data Transformation'!$R$30,B84,"")</f>
        <v xml:space="preserve"> </v>
      </c>
      <c r="S84" t="str">
        <f>IF(D84&gt;='Data Transformation'!$R$31,B84,"")</f>
        <v xml:space="preserve"> </v>
      </c>
      <c r="T84" t="str">
        <f>IF(AND(H84&lt;'Data Transformation'!$R$30,E84&lt;'Data Transformation'!$R$29,G84&lt;0.3,D84&lt;'Data Transformation'!$R$31,E84&gt;0.4,H84&gt;0.4),B84,"")</f>
        <v/>
      </c>
      <c r="U84" s="58"/>
      <c r="V84" t="str" cm="2">
        <f t="array" ref="V84">IF(C84=FALSE,"",IF(AND(ISNUMBER(B84),ISBLANK(N84:T84)),"Unclassified",(IF(COUNT(N84:T84)=0,"",INDEX($N$4:$T$4,MATCH(TRUE,N84:T84=B84,0))))))</f>
        <v/>
      </c>
      <c r="W84" t="str">
        <f t="shared" si="4"/>
        <v/>
      </c>
      <c r="X84" t="str">
        <f t="shared" si="5"/>
        <v/>
      </c>
      <c r="AC84" t="b">
        <f t="shared" si="6"/>
        <v>0</v>
      </c>
      <c r="AD84" t="str">
        <f>IFERROR(ABS(ABS(K84-'Data Transformation'!$R$5)-ABS(K84-'Data Transformation'!$R$6)),"")</f>
        <v/>
      </c>
      <c r="AE84" t="e">
        <f>IF(C84=FALSE,"",IF(AND(OR(V84=$Z$6,V84=$Z$8),OR(AC84=TRUE,AD84&lt;=IF(ISNUMBER('Data Transformation'!$R$15),'Data Transformation'!$R$15,'Data Transformation'!$R$25))),TRUE,FALSE))</f>
        <v>#DIV/0!</v>
      </c>
    </row>
    <row r="85" spans="2:31" x14ac:dyDescent="0.55000000000000004">
      <c r="B85" t="str">
        <v xml:space="preserve"> </v>
      </c>
      <c r="C85" t="str">
        <v xml:space="preserve"> </v>
      </c>
      <c r="D85" t="str">
        <v xml:space="preserve"> </v>
      </c>
      <c r="E85" t="str">
        <v xml:space="preserve"> </v>
      </c>
      <c r="F85" t="str">
        <v xml:space="preserve"> </v>
      </c>
      <c r="G85" t="str">
        <v xml:space="preserve"> </v>
      </c>
      <c r="H85" t="str">
        <v xml:space="preserve"> </v>
      </c>
      <c r="I85" t="str">
        <v xml:space="preserve"> </v>
      </c>
      <c r="K85" s="59" t="str">
        <f>IFERROR(AVERAGEIF('Data Transformation'!$B$425:$B$8425,B85,IF('Input and Summary Results'!$J$4="no",'Data Transformation'!$C$425:$C$8425,'Data Transformation'!$E$425:$E$8425)),"")</f>
        <v/>
      </c>
      <c r="L85" s="60" t="str" cm="1">
        <f t="array" ref="L85">IFERROR(_xlfn.STDEV.S(IF('Data Transformation'!$B$425:$B$8425=B85,IF('Input and Summary Results'!$J$4="no",'Data Transformation'!$C$425:$C$8425,'Data Transformation'!$E$425:$E$8425),"")),"")</f>
        <v/>
      </c>
      <c r="M85" s="58"/>
      <c r="N85" t="str">
        <f>IF(E85&gt;='Data Transformation'!$R$29,B85,"")</f>
        <v xml:space="preserve"> </v>
      </c>
      <c r="O85" t="str">
        <f>IFERROR(IF(AND(Assignments!L85&lt;('Data Transformation'!$R$4-'Data Transformation'!$R$3)/2,ABS(K85-'Data Transformation'!$R$6)&gt;ABS(K85-'Data Transformation'!$R$5),NOT(ISNUMBER(N85)),NOT(ISNUMBER(R85)),NOT(ISNUMBER(P85)),NOT(ISNUMBER(R85)),NOT(ISNUMBER(S85)),NOT(ISNUMBER(T85))),Assignments!B85,""),"")</f>
        <v/>
      </c>
      <c r="P85" t="str">
        <f>IF(AND(NOT(ISNUMBER(N85)),NOT(ISNUMBER(R85)),NOT(ISNUMBER(S85)),G85&gt;='Data Transformation'!$R$28),B85,"")</f>
        <v xml:space="preserve"> </v>
      </c>
      <c r="Q85" t="str">
        <f>IFERROR(IF(AND(Assignments!L85&lt;('Data Transformation'!$R$4-'Data Transformation'!$R$3)/2,ABS(K85-'Data Transformation'!$R$6)&lt;ABS(K85-'Data Transformation'!$R$5),NOT(ISNUMBER(N85)),NOT(ISNUMBER(T85)),NOT(ISNUMBER(P85)),NOT(ISNUMBER(R85)),NOT(ISNUMBER(T85)),NOT(ISNUMBER(S85))),Assignments!B85,""),"")</f>
        <v/>
      </c>
      <c r="R85" t="str">
        <f>IF(H85&gt;='Data Transformation'!$R$30,B85,"")</f>
        <v xml:space="preserve"> </v>
      </c>
      <c r="S85" t="str">
        <f>IF(D85&gt;='Data Transformation'!$R$31,B85,"")</f>
        <v xml:space="preserve"> </v>
      </c>
      <c r="T85" t="str">
        <f>IF(AND(H85&lt;'Data Transformation'!$R$30,E85&lt;'Data Transformation'!$R$29,G85&lt;0.3,D85&lt;'Data Transformation'!$R$31,E85&gt;0.4,H85&gt;0.4),B85,"")</f>
        <v/>
      </c>
      <c r="U85" s="58"/>
      <c r="V85" t="str" cm="2">
        <f t="array" ref="V85">IF(C85=FALSE,"",IF(AND(ISNUMBER(B85),ISBLANK(N85:T85)),"Unclassified",(IF(COUNT(N85:T85)=0,"",INDEX($N$4:$T$4,MATCH(TRUE,N85:T85=B85,0))))))</f>
        <v/>
      </c>
      <c r="W85" t="str">
        <f t="shared" si="4"/>
        <v/>
      </c>
      <c r="X85" t="str">
        <f t="shared" si="5"/>
        <v/>
      </c>
      <c r="AC85" t="b">
        <f t="shared" si="6"/>
        <v>0</v>
      </c>
      <c r="AD85" t="str">
        <f>IFERROR(ABS(ABS(K85-'Data Transformation'!$R$5)-ABS(K85-'Data Transformation'!$R$6)),"")</f>
        <v/>
      </c>
      <c r="AE85" t="e">
        <f>IF(C85=FALSE,"",IF(AND(OR(V85=$Z$6,V85=$Z$8),OR(AC85=TRUE,AD85&lt;=IF(ISNUMBER('Data Transformation'!$R$15),'Data Transformation'!$R$15,'Data Transformation'!$R$25))),TRUE,FALSE))</f>
        <v>#DIV/0!</v>
      </c>
    </row>
    <row r="86" spans="2:31" x14ac:dyDescent="0.55000000000000004">
      <c r="B86" t="str">
        <v xml:space="preserve"> </v>
      </c>
      <c r="C86" t="str">
        <v xml:space="preserve"> </v>
      </c>
      <c r="D86" t="str">
        <v xml:space="preserve"> </v>
      </c>
      <c r="E86" t="str">
        <v xml:space="preserve"> </v>
      </c>
      <c r="F86" t="str">
        <v xml:space="preserve"> </v>
      </c>
      <c r="G86" t="str">
        <v xml:space="preserve"> </v>
      </c>
      <c r="H86" t="str">
        <v xml:space="preserve"> </v>
      </c>
      <c r="I86" t="str">
        <v xml:space="preserve"> </v>
      </c>
      <c r="K86" s="59" t="str">
        <f>IFERROR(AVERAGEIF('Data Transformation'!$B$425:$B$8425,B86,IF('Input and Summary Results'!$J$4="no",'Data Transformation'!$C$425:$C$8425,'Data Transformation'!$E$425:$E$8425)),"")</f>
        <v/>
      </c>
      <c r="L86" s="60" t="str" cm="1">
        <f t="array" ref="L86">IFERROR(_xlfn.STDEV.S(IF('Data Transformation'!$B$425:$B$8425=B86,IF('Input and Summary Results'!$J$4="no",'Data Transformation'!$C$425:$C$8425,'Data Transformation'!$E$425:$E$8425),"")),"")</f>
        <v/>
      </c>
      <c r="M86" s="58"/>
      <c r="N86" t="str">
        <f>IF(E86&gt;='Data Transformation'!$R$29,B86,"")</f>
        <v xml:space="preserve"> </v>
      </c>
      <c r="O86" t="str">
        <f>IFERROR(IF(AND(Assignments!L86&lt;('Data Transformation'!$R$4-'Data Transformation'!$R$3)/2,ABS(K86-'Data Transformation'!$R$6)&gt;ABS(K86-'Data Transformation'!$R$5),NOT(ISNUMBER(N86)),NOT(ISNUMBER(R86)),NOT(ISNUMBER(P86)),NOT(ISNUMBER(R86)),NOT(ISNUMBER(S86)),NOT(ISNUMBER(T86))),Assignments!B86,""),"")</f>
        <v/>
      </c>
      <c r="P86" t="str">
        <f>IF(AND(NOT(ISNUMBER(N86)),NOT(ISNUMBER(R86)),NOT(ISNUMBER(S86)),G86&gt;='Data Transformation'!$R$28),B86,"")</f>
        <v xml:space="preserve"> </v>
      </c>
      <c r="Q86" t="str">
        <f>IFERROR(IF(AND(Assignments!L86&lt;('Data Transformation'!$R$4-'Data Transformation'!$R$3)/2,ABS(K86-'Data Transformation'!$R$6)&lt;ABS(K86-'Data Transformation'!$R$5),NOT(ISNUMBER(N86)),NOT(ISNUMBER(T86)),NOT(ISNUMBER(P86)),NOT(ISNUMBER(R86)),NOT(ISNUMBER(T86)),NOT(ISNUMBER(S86))),Assignments!B86,""),"")</f>
        <v/>
      </c>
      <c r="R86" t="str">
        <f>IF(H86&gt;='Data Transformation'!$R$30,B86,"")</f>
        <v xml:space="preserve"> </v>
      </c>
      <c r="S86" t="str">
        <f>IF(D86&gt;='Data Transformation'!$R$31,B86,"")</f>
        <v xml:space="preserve"> </v>
      </c>
      <c r="T86" t="str">
        <f>IF(AND(H86&lt;'Data Transformation'!$R$30,E86&lt;'Data Transformation'!$R$29,G86&lt;0.3,D86&lt;'Data Transformation'!$R$31,E86&gt;0.4,H86&gt;0.4),B86,"")</f>
        <v/>
      </c>
      <c r="U86" s="58"/>
      <c r="V86" t="str" cm="2">
        <f t="array" ref="V86">IF(C86=FALSE,"",IF(AND(ISNUMBER(B86),ISBLANK(N86:T86)),"Unclassified",(IF(COUNT(N86:T86)=0,"",INDEX($N$4:$T$4,MATCH(TRUE,N86:T86=B86,0))))))</f>
        <v/>
      </c>
      <c r="W86" t="str">
        <f t="shared" si="4"/>
        <v/>
      </c>
      <c r="X86" t="str">
        <f t="shared" si="5"/>
        <v/>
      </c>
      <c r="AC86" t="b">
        <f t="shared" si="6"/>
        <v>0</v>
      </c>
      <c r="AD86" t="str">
        <f>IFERROR(ABS(ABS(K86-'Data Transformation'!$R$5)-ABS(K86-'Data Transformation'!$R$6)),"")</f>
        <v/>
      </c>
      <c r="AE86" t="e">
        <f>IF(C86=FALSE,"",IF(AND(OR(V86=$Z$6,V86=$Z$8),OR(AC86=TRUE,AD86&lt;=IF(ISNUMBER('Data Transformation'!$R$15),'Data Transformation'!$R$15,'Data Transformation'!$R$25))),TRUE,FALSE))</f>
        <v>#DIV/0!</v>
      </c>
    </row>
    <row r="87" spans="2:31" x14ac:dyDescent="0.55000000000000004">
      <c r="B87" t="str">
        <v xml:space="preserve"> </v>
      </c>
      <c r="C87" t="str">
        <v xml:space="preserve"> </v>
      </c>
      <c r="D87" t="str">
        <v xml:space="preserve"> </v>
      </c>
      <c r="E87" t="str">
        <v xml:space="preserve"> </v>
      </c>
      <c r="F87" t="str">
        <v xml:space="preserve"> </v>
      </c>
      <c r="G87" t="str">
        <v xml:space="preserve"> </v>
      </c>
      <c r="H87" t="str">
        <v xml:space="preserve"> </v>
      </c>
      <c r="I87" t="str">
        <v xml:space="preserve"> </v>
      </c>
      <c r="K87" s="59" t="str">
        <f>IFERROR(AVERAGEIF('Data Transformation'!$B$425:$B$8425,B87,IF('Input and Summary Results'!$J$4="no",'Data Transformation'!$C$425:$C$8425,'Data Transformation'!$E$425:$E$8425)),"")</f>
        <v/>
      </c>
      <c r="L87" s="60" t="str" cm="1">
        <f t="array" ref="L87">IFERROR(_xlfn.STDEV.S(IF('Data Transformation'!$B$425:$B$8425=B87,IF('Input and Summary Results'!$J$4="no",'Data Transformation'!$C$425:$C$8425,'Data Transformation'!$E$425:$E$8425),"")),"")</f>
        <v/>
      </c>
      <c r="M87" s="58"/>
      <c r="N87" t="str">
        <f>IF(E87&gt;='Data Transformation'!$R$29,B87,"")</f>
        <v xml:space="preserve"> </v>
      </c>
      <c r="O87" t="str">
        <f>IFERROR(IF(AND(Assignments!L87&lt;('Data Transformation'!$R$4-'Data Transformation'!$R$3)/2,ABS(K87-'Data Transformation'!$R$6)&gt;ABS(K87-'Data Transformation'!$R$5),NOT(ISNUMBER(N87)),NOT(ISNUMBER(R87)),NOT(ISNUMBER(P87)),NOT(ISNUMBER(R87)),NOT(ISNUMBER(S87)),NOT(ISNUMBER(T87))),Assignments!B87,""),"")</f>
        <v/>
      </c>
      <c r="P87" t="str">
        <f>IF(AND(NOT(ISNUMBER(N87)),NOT(ISNUMBER(R87)),NOT(ISNUMBER(S87)),G87&gt;='Data Transformation'!$R$28),B87,"")</f>
        <v xml:space="preserve"> </v>
      </c>
      <c r="Q87" t="str">
        <f>IFERROR(IF(AND(Assignments!L87&lt;('Data Transformation'!$R$4-'Data Transformation'!$R$3)/2,ABS(K87-'Data Transformation'!$R$6)&lt;ABS(K87-'Data Transformation'!$R$5),NOT(ISNUMBER(N87)),NOT(ISNUMBER(T87)),NOT(ISNUMBER(P87)),NOT(ISNUMBER(R87)),NOT(ISNUMBER(T87)),NOT(ISNUMBER(S87))),Assignments!B87,""),"")</f>
        <v/>
      </c>
      <c r="R87" t="str">
        <f>IF(H87&gt;='Data Transformation'!$R$30,B87,"")</f>
        <v xml:space="preserve"> </v>
      </c>
      <c r="S87" t="str">
        <f>IF(D87&gt;='Data Transformation'!$R$31,B87,"")</f>
        <v xml:space="preserve"> </v>
      </c>
      <c r="T87" t="str">
        <f>IF(AND(H87&lt;'Data Transformation'!$R$30,E87&lt;'Data Transformation'!$R$29,G87&lt;0.3,D87&lt;'Data Transformation'!$R$31,E87&gt;0.4,H87&gt;0.4),B87,"")</f>
        <v/>
      </c>
      <c r="U87" s="58"/>
      <c r="V87" t="str" cm="2">
        <f t="array" ref="V87">IF(C87=FALSE,"",IF(AND(ISNUMBER(B87),ISBLANK(N87:T87)),"Unclassified",(IF(COUNT(N87:T87)=0,"",INDEX($N$4:$T$4,MATCH(TRUE,N87:T87=B87,0))))))</f>
        <v/>
      </c>
      <c r="W87" t="str">
        <f t="shared" si="4"/>
        <v/>
      </c>
      <c r="X87" t="str">
        <f t="shared" si="5"/>
        <v/>
      </c>
      <c r="AC87" t="b">
        <f t="shared" si="6"/>
        <v>0</v>
      </c>
      <c r="AD87" t="str">
        <f>IFERROR(ABS(ABS(K87-'Data Transformation'!$R$5)-ABS(K87-'Data Transformation'!$R$6)),"")</f>
        <v/>
      </c>
      <c r="AE87" t="e">
        <f>IF(C87=FALSE,"",IF(AND(OR(V87=$Z$6,V87=$Z$8),OR(AC87=TRUE,AD87&lt;=IF(ISNUMBER('Data Transformation'!$R$15),'Data Transformation'!$R$15,'Data Transformation'!$R$25))),TRUE,FALSE))</f>
        <v>#DIV/0!</v>
      </c>
    </row>
    <row r="88" spans="2:31" x14ac:dyDescent="0.55000000000000004">
      <c r="B88" t="str">
        <v xml:space="preserve"> </v>
      </c>
      <c r="C88" t="str">
        <v xml:space="preserve"> </v>
      </c>
      <c r="D88" t="str">
        <v xml:space="preserve"> </v>
      </c>
      <c r="E88" t="str">
        <v xml:space="preserve"> </v>
      </c>
      <c r="F88" t="str">
        <v xml:space="preserve"> </v>
      </c>
      <c r="G88" t="str">
        <v xml:space="preserve"> </v>
      </c>
      <c r="H88" t="str">
        <v xml:space="preserve"> </v>
      </c>
      <c r="I88" t="str">
        <v xml:space="preserve"> </v>
      </c>
      <c r="K88" s="59" t="str">
        <f>IFERROR(AVERAGEIF('Data Transformation'!$B$425:$B$8425,B88,IF('Input and Summary Results'!$J$4="no",'Data Transformation'!$C$425:$C$8425,'Data Transformation'!$E$425:$E$8425)),"")</f>
        <v/>
      </c>
      <c r="L88" s="60" t="str" cm="1">
        <f t="array" ref="L88">IFERROR(_xlfn.STDEV.S(IF('Data Transformation'!$B$425:$B$8425=B88,IF('Input and Summary Results'!$J$4="no",'Data Transformation'!$C$425:$C$8425,'Data Transformation'!$E$425:$E$8425),"")),"")</f>
        <v/>
      </c>
      <c r="M88" s="58"/>
      <c r="N88" t="str">
        <f>IF(E88&gt;='Data Transformation'!$R$29,B88,"")</f>
        <v xml:space="preserve"> </v>
      </c>
      <c r="O88" t="str">
        <f>IFERROR(IF(AND(Assignments!L88&lt;('Data Transformation'!$R$4-'Data Transformation'!$R$3)/2,ABS(K88-'Data Transformation'!$R$6)&gt;ABS(K88-'Data Transformation'!$R$5),NOT(ISNUMBER(N88)),NOT(ISNUMBER(R88)),NOT(ISNUMBER(P88)),NOT(ISNUMBER(R88)),NOT(ISNUMBER(S88)),NOT(ISNUMBER(T88))),Assignments!B88,""),"")</f>
        <v/>
      </c>
      <c r="P88" t="str">
        <f>IF(AND(NOT(ISNUMBER(N88)),NOT(ISNUMBER(R88)),NOT(ISNUMBER(S88)),G88&gt;='Data Transformation'!$R$28),B88,"")</f>
        <v xml:space="preserve"> </v>
      </c>
      <c r="Q88" t="str">
        <f>IFERROR(IF(AND(Assignments!L88&lt;('Data Transformation'!$R$4-'Data Transformation'!$R$3)/2,ABS(K88-'Data Transformation'!$R$6)&lt;ABS(K88-'Data Transformation'!$R$5),NOT(ISNUMBER(N88)),NOT(ISNUMBER(T88)),NOT(ISNUMBER(P88)),NOT(ISNUMBER(R88)),NOT(ISNUMBER(T88)),NOT(ISNUMBER(S88))),Assignments!B88,""),"")</f>
        <v/>
      </c>
      <c r="R88" t="str">
        <f>IF(H88&gt;='Data Transformation'!$R$30,B88,"")</f>
        <v xml:space="preserve"> </v>
      </c>
      <c r="S88" t="str">
        <f>IF(D88&gt;='Data Transformation'!$R$31,B88,"")</f>
        <v xml:space="preserve"> </v>
      </c>
      <c r="T88" t="str">
        <f>IF(AND(H88&lt;'Data Transformation'!$R$30,E88&lt;'Data Transformation'!$R$29,G88&lt;0.3,D88&lt;'Data Transformation'!$R$31,E88&gt;0.4,H88&gt;0.4),B88,"")</f>
        <v/>
      </c>
      <c r="U88" s="58"/>
      <c r="V88" t="str" cm="2">
        <f t="array" ref="V88">IF(C88=FALSE,"",IF(AND(ISNUMBER(B88),ISBLANK(N88:T88)),"Unclassified",(IF(COUNT(N88:T88)=0,"",INDEX($N$4:$T$4,MATCH(TRUE,N88:T88=B88,0))))))</f>
        <v/>
      </c>
      <c r="W88" t="str">
        <f t="shared" si="4"/>
        <v/>
      </c>
      <c r="X88" t="str">
        <f t="shared" si="5"/>
        <v/>
      </c>
      <c r="AC88" t="b">
        <f t="shared" si="6"/>
        <v>0</v>
      </c>
      <c r="AD88" t="str">
        <f>IFERROR(ABS(ABS(K88-'Data Transformation'!$R$5)-ABS(K88-'Data Transformation'!$R$6)),"")</f>
        <v/>
      </c>
      <c r="AE88" t="e">
        <f>IF(C88=FALSE,"",IF(AND(OR(V88=$Z$6,V88=$Z$8),OR(AC88=TRUE,AD88&lt;=IF(ISNUMBER('Data Transformation'!$R$15),'Data Transformation'!$R$15,'Data Transformation'!$R$25))),TRUE,FALSE))</f>
        <v>#DIV/0!</v>
      </c>
    </row>
    <row r="89" spans="2:31" x14ac:dyDescent="0.55000000000000004">
      <c r="B89" t="str">
        <v xml:space="preserve"> </v>
      </c>
      <c r="C89" t="str">
        <v xml:space="preserve"> </v>
      </c>
      <c r="D89" t="str">
        <v xml:space="preserve"> </v>
      </c>
      <c r="E89" t="str">
        <v xml:space="preserve"> </v>
      </c>
      <c r="F89" t="str">
        <v xml:space="preserve"> </v>
      </c>
      <c r="G89" t="str">
        <v xml:space="preserve"> </v>
      </c>
      <c r="H89" t="str">
        <v xml:space="preserve"> </v>
      </c>
      <c r="I89" t="str">
        <v xml:space="preserve"> </v>
      </c>
      <c r="K89" s="59" t="str">
        <f>IFERROR(AVERAGEIF('Data Transformation'!$B$425:$B$8425,B89,IF('Input and Summary Results'!$J$4="no",'Data Transformation'!$C$425:$C$8425,'Data Transformation'!$E$425:$E$8425)),"")</f>
        <v/>
      </c>
      <c r="L89" s="60" t="str" cm="1">
        <f t="array" ref="L89">IFERROR(_xlfn.STDEV.S(IF('Data Transformation'!$B$425:$B$8425=B89,IF('Input and Summary Results'!$J$4="no",'Data Transformation'!$C$425:$C$8425,'Data Transformation'!$E$425:$E$8425),"")),"")</f>
        <v/>
      </c>
      <c r="M89" s="58"/>
      <c r="N89" t="str">
        <f>IF(E89&gt;='Data Transformation'!$R$29,B89,"")</f>
        <v xml:space="preserve"> </v>
      </c>
      <c r="O89" t="str">
        <f>IFERROR(IF(AND(Assignments!L89&lt;('Data Transformation'!$R$4-'Data Transformation'!$R$3)/2,ABS(K89-'Data Transformation'!$R$6)&gt;ABS(K89-'Data Transformation'!$R$5),NOT(ISNUMBER(N89)),NOT(ISNUMBER(R89)),NOT(ISNUMBER(P89)),NOT(ISNUMBER(R89)),NOT(ISNUMBER(S89)),NOT(ISNUMBER(T89))),Assignments!B89,""),"")</f>
        <v/>
      </c>
      <c r="P89" t="str">
        <f>IF(AND(NOT(ISNUMBER(N89)),NOT(ISNUMBER(R89)),NOT(ISNUMBER(S89)),G89&gt;='Data Transformation'!$R$28),B89,"")</f>
        <v xml:space="preserve"> </v>
      </c>
      <c r="Q89" t="str">
        <f>IFERROR(IF(AND(Assignments!L89&lt;('Data Transformation'!$R$4-'Data Transformation'!$R$3)/2,ABS(K89-'Data Transformation'!$R$6)&lt;ABS(K89-'Data Transformation'!$R$5),NOT(ISNUMBER(N89)),NOT(ISNUMBER(T89)),NOT(ISNUMBER(P89)),NOT(ISNUMBER(R89)),NOT(ISNUMBER(T89)),NOT(ISNUMBER(S89))),Assignments!B89,""),"")</f>
        <v/>
      </c>
      <c r="R89" t="str">
        <f>IF(H89&gt;='Data Transformation'!$R$30,B89,"")</f>
        <v xml:space="preserve"> </v>
      </c>
      <c r="S89" t="str">
        <f>IF(D89&gt;='Data Transformation'!$R$31,B89,"")</f>
        <v xml:space="preserve"> </v>
      </c>
      <c r="T89" t="str">
        <f>IF(AND(H89&lt;'Data Transformation'!$R$30,E89&lt;'Data Transformation'!$R$29,G89&lt;0.3,D89&lt;'Data Transformation'!$R$31,E89&gt;0.4,H89&gt;0.4),B89,"")</f>
        <v/>
      </c>
      <c r="U89" s="58"/>
      <c r="V89" t="str" cm="2">
        <f t="array" ref="V89">IF(C89=FALSE,"",IF(AND(ISNUMBER(B89),ISBLANK(N89:T89)),"Unclassified",(IF(COUNT(N89:T89)=0,"",INDEX($N$4:$T$4,MATCH(TRUE,N89:T89=B89,0))))))</f>
        <v/>
      </c>
      <c r="W89" t="str">
        <f t="shared" si="4"/>
        <v/>
      </c>
      <c r="X89" t="str">
        <f t="shared" si="5"/>
        <v/>
      </c>
      <c r="AC89" t="b">
        <f t="shared" si="6"/>
        <v>0</v>
      </c>
      <c r="AD89" t="str">
        <f>IFERROR(ABS(ABS(K89-'Data Transformation'!$R$5)-ABS(K89-'Data Transformation'!$R$6)),"")</f>
        <v/>
      </c>
      <c r="AE89" t="e">
        <f>IF(C89=FALSE,"",IF(AND(OR(V89=$Z$6,V89=$Z$8),OR(AC89=TRUE,AD89&lt;=IF(ISNUMBER('Data Transformation'!$R$15),'Data Transformation'!$R$15,'Data Transformation'!$R$25))),TRUE,FALSE))</f>
        <v>#DIV/0!</v>
      </c>
    </row>
    <row r="90" spans="2:31" x14ac:dyDescent="0.55000000000000004">
      <c r="B90" t="str">
        <v xml:space="preserve"> </v>
      </c>
      <c r="C90" t="str">
        <v xml:space="preserve"> </v>
      </c>
      <c r="D90" t="str">
        <v xml:space="preserve"> </v>
      </c>
      <c r="E90" t="str">
        <v xml:space="preserve"> </v>
      </c>
      <c r="F90" t="str">
        <v xml:space="preserve"> </v>
      </c>
      <c r="G90" t="str">
        <v xml:space="preserve"> </v>
      </c>
      <c r="H90" t="str">
        <v xml:space="preserve"> </v>
      </c>
      <c r="I90" t="str">
        <v xml:space="preserve"> </v>
      </c>
      <c r="K90" s="59" t="str">
        <f>IFERROR(AVERAGEIF('Data Transformation'!$B$425:$B$8425,B90,IF('Input and Summary Results'!$J$4="no",'Data Transformation'!$C$425:$C$8425,'Data Transformation'!$E$425:$E$8425)),"")</f>
        <v/>
      </c>
      <c r="L90" s="60" t="str" cm="1">
        <f t="array" ref="L90">IFERROR(_xlfn.STDEV.S(IF('Data Transformation'!$B$425:$B$8425=B90,IF('Input and Summary Results'!$J$4="no",'Data Transformation'!$C$425:$C$8425,'Data Transformation'!$E$425:$E$8425),"")),"")</f>
        <v/>
      </c>
      <c r="M90" s="58"/>
      <c r="N90" t="str">
        <f>IF(E90&gt;='Data Transformation'!$R$29,B90,"")</f>
        <v xml:space="preserve"> </v>
      </c>
      <c r="O90" t="str">
        <f>IFERROR(IF(AND(Assignments!L90&lt;('Data Transformation'!$R$4-'Data Transformation'!$R$3)/2,ABS(K90-'Data Transformation'!$R$6)&gt;ABS(K90-'Data Transformation'!$R$5),NOT(ISNUMBER(N90)),NOT(ISNUMBER(R90)),NOT(ISNUMBER(P90)),NOT(ISNUMBER(R90)),NOT(ISNUMBER(S90)),NOT(ISNUMBER(T90))),Assignments!B90,""),"")</f>
        <v/>
      </c>
      <c r="P90" t="str">
        <f>IF(AND(NOT(ISNUMBER(N90)),NOT(ISNUMBER(R90)),NOT(ISNUMBER(S90)),G90&gt;='Data Transformation'!$R$28),B90,"")</f>
        <v xml:space="preserve"> </v>
      </c>
      <c r="Q90" t="str">
        <f>IFERROR(IF(AND(Assignments!L90&lt;('Data Transformation'!$R$4-'Data Transformation'!$R$3)/2,ABS(K90-'Data Transformation'!$R$6)&lt;ABS(K90-'Data Transformation'!$R$5),NOT(ISNUMBER(N90)),NOT(ISNUMBER(T90)),NOT(ISNUMBER(P90)),NOT(ISNUMBER(R90)),NOT(ISNUMBER(T90)),NOT(ISNUMBER(S90))),Assignments!B90,""),"")</f>
        <v/>
      </c>
      <c r="R90" t="str">
        <f>IF(H90&gt;='Data Transformation'!$R$30,B90,"")</f>
        <v xml:space="preserve"> </v>
      </c>
      <c r="S90" t="str">
        <f>IF(D90&gt;='Data Transformation'!$R$31,B90,"")</f>
        <v xml:space="preserve"> </v>
      </c>
      <c r="T90" t="str">
        <f>IF(AND(H90&lt;'Data Transformation'!$R$30,E90&lt;'Data Transformation'!$R$29,G90&lt;0.3,D90&lt;'Data Transformation'!$R$31,E90&gt;0.4,H90&gt;0.4),B90,"")</f>
        <v/>
      </c>
      <c r="U90" s="58"/>
      <c r="V90" t="str" cm="2">
        <f t="array" ref="V90">IF(C90=FALSE,"",IF(AND(ISNUMBER(B90),ISBLANK(N90:T90)),"Unclassified",(IF(COUNT(N90:T90)=0,"",INDEX($N$4:$T$4,MATCH(TRUE,N90:T90=B90,0))))))</f>
        <v/>
      </c>
      <c r="W90" t="str">
        <f t="shared" si="4"/>
        <v/>
      </c>
      <c r="X90" t="str">
        <f t="shared" si="5"/>
        <v/>
      </c>
      <c r="AC90" t="b">
        <f t="shared" si="6"/>
        <v>0</v>
      </c>
      <c r="AD90" t="str">
        <f>IFERROR(ABS(ABS(K90-'Data Transformation'!$R$5)-ABS(K90-'Data Transformation'!$R$6)),"")</f>
        <v/>
      </c>
      <c r="AE90" t="e">
        <f>IF(C90=FALSE,"",IF(AND(OR(V90=$Z$6,V90=$Z$8),OR(AC90=TRUE,AD90&lt;=IF(ISNUMBER('Data Transformation'!$R$15),'Data Transformation'!$R$15,'Data Transformation'!$R$25))),TRUE,FALSE))</f>
        <v>#DIV/0!</v>
      </c>
    </row>
    <row r="91" spans="2:31" x14ac:dyDescent="0.55000000000000004">
      <c r="B91" t="str">
        <v xml:space="preserve"> </v>
      </c>
      <c r="C91" t="str">
        <v xml:space="preserve"> </v>
      </c>
      <c r="D91" t="str">
        <v xml:space="preserve"> </v>
      </c>
      <c r="E91" t="str">
        <v xml:space="preserve"> </v>
      </c>
      <c r="F91" t="str">
        <v xml:space="preserve"> </v>
      </c>
      <c r="G91" t="str">
        <v xml:space="preserve"> </v>
      </c>
      <c r="H91" t="str">
        <v xml:space="preserve"> </v>
      </c>
      <c r="I91" t="str">
        <v xml:space="preserve"> </v>
      </c>
      <c r="K91" s="59" t="str">
        <f>IFERROR(AVERAGEIF('Data Transformation'!$B$425:$B$8425,B91,IF('Input and Summary Results'!$J$4="no",'Data Transformation'!$C$425:$C$8425,'Data Transformation'!$E$425:$E$8425)),"")</f>
        <v/>
      </c>
      <c r="L91" s="60" t="str" cm="1">
        <f t="array" ref="L91">IFERROR(_xlfn.STDEV.S(IF('Data Transformation'!$B$425:$B$8425=B91,IF('Input and Summary Results'!$J$4="no",'Data Transformation'!$C$425:$C$8425,'Data Transformation'!$E$425:$E$8425),"")),"")</f>
        <v/>
      </c>
      <c r="M91" s="58"/>
      <c r="N91" t="str">
        <f>IF(E91&gt;='Data Transformation'!$R$29,B91,"")</f>
        <v xml:space="preserve"> </v>
      </c>
      <c r="O91" t="str">
        <f>IFERROR(IF(AND(Assignments!L91&lt;('Data Transformation'!$R$4-'Data Transformation'!$R$3)/2,ABS(K91-'Data Transformation'!$R$6)&gt;ABS(K91-'Data Transformation'!$R$5),NOT(ISNUMBER(N91)),NOT(ISNUMBER(R91)),NOT(ISNUMBER(P91)),NOT(ISNUMBER(R91)),NOT(ISNUMBER(S91)),NOT(ISNUMBER(T91))),Assignments!B91,""),"")</f>
        <v/>
      </c>
      <c r="P91" t="str">
        <f>IF(AND(NOT(ISNUMBER(N91)),NOT(ISNUMBER(R91)),NOT(ISNUMBER(S91)),G91&gt;='Data Transformation'!$R$28),B91,"")</f>
        <v xml:space="preserve"> </v>
      </c>
      <c r="Q91" t="str">
        <f>IFERROR(IF(AND(Assignments!L91&lt;('Data Transformation'!$R$4-'Data Transformation'!$R$3)/2,ABS(K91-'Data Transformation'!$R$6)&lt;ABS(K91-'Data Transformation'!$R$5),NOT(ISNUMBER(N91)),NOT(ISNUMBER(T91)),NOT(ISNUMBER(P91)),NOT(ISNUMBER(R91)),NOT(ISNUMBER(T91)),NOT(ISNUMBER(S91))),Assignments!B91,""),"")</f>
        <v/>
      </c>
      <c r="R91" t="str">
        <f>IF(H91&gt;='Data Transformation'!$R$30,B91,"")</f>
        <v xml:space="preserve"> </v>
      </c>
      <c r="S91" t="str">
        <f>IF(D91&gt;='Data Transformation'!$R$31,B91,"")</f>
        <v xml:space="preserve"> </v>
      </c>
      <c r="T91" t="str">
        <f>IF(AND(H91&lt;'Data Transformation'!$R$30,E91&lt;'Data Transformation'!$R$29,G91&lt;0.3,D91&lt;'Data Transformation'!$R$31,E91&gt;0.4,H91&gt;0.4),B91,"")</f>
        <v/>
      </c>
      <c r="U91" s="58"/>
      <c r="V91" t="str" cm="2">
        <f t="array" ref="V91">IF(C91=FALSE,"",IF(AND(ISNUMBER(B91),ISBLANK(N91:T91)),"Unclassified",(IF(COUNT(N91:T91)=0,"",INDEX($N$4:$T$4,MATCH(TRUE,N91:T91=B91,0))))))</f>
        <v/>
      </c>
      <c r="W91" t="str">
        <f t="shared" si="4"/>
        <v/>
      </c>
      <c r="X91" t="str">
        <f t="shared" si="5"/>
        <v/>
      </c>
      <c r="AC91" t="b">
        <f t="shared" si="6"/>
        <v>0</v>
      </c>
      <c r="AD91" t="str">
        <f>IFERROR(ABS(ABS(K91-'Data Transformation'!$R$5)-ABS(K91-'Data Transformation'!$R$6)),"")</f>
        <v/>
      </c>
      <c r="AE91" t="e">
        <f>IF(C91=FALSE,"",IF(AND(OR(V91=$Z$6,V91=$Z$8),OR(AC91=TRUE,AD91&lt;=IF(ISNUMBER('Data Transformation'!$R$15),'Data Transformation'!$R$15,'Data Transformation'!$R$25))),TRUE,FALSE))</f>
        <v>#DIV/0!</v>
      </c>
    </row>
    <row r="92" spans="2:31" x14ac:dyDescent="0.55000000000000004">
      <c r="B92" t="str">
        <v xml:space="preserve"> </v>
      </c>
      <c r="C92" t="str">
        <v xml:space="preserve"> </v>
      </c>
      <c r="D92" t="str">
        <v xml:space="preserve"> </v>
      </c>
      <c r="E92" t="str">
        <v xml:space="preserve"> </v>
      </c>
      <c r="F92" t="str">
        <v xml:space="preserve"> </v>
      </c>
      <c r="G92" t="str">
        <v xml:space="preserve"> </v>
      </c>
      <c r="H92" t="str">
        <v xml:space="preserve"> </v>
      </c>
      <c r="I92" t="str">
        <v xml:space="preserve"> </v>
      </c>
      <c r="K92" s="59" t="str">
        <f>IFERROR(AVERAGEIF('Data Transformation'!$B$425:$B$8425,B92,IF('Input and Summary Results'!$J$4="no",'Data Transformation'!$C$425:$C$8425,'Data Transformation'!$E$425:$E$8425)),"")</f>
        <v/>
      </c>
      <c r="L92" s="60" t="str" cm="1">
        <f t="array" ref="L92">IFERROR(_xlfn.STDEV.S(IF('Data Transformation'!$B$425:$B$8425=B92,IF('Input and Summary Results'!$J$4="no",'Data Transformation'!$C$425:$C$8425,'Data Transformation'!$E$425:$E$8425),"")),"")</f>
        <v/>
      </c>
      <c r="M92" s="58"/>
      <c r="N92" t="str">
        <f>IF(E92&gt;='Data Transformation'!$R$29,B92,"")</f>
        <v xml:space="preserve"> </v>
      </c>
      <c r="O92" t="str">
        <f>IFERROR(IF(AND(Assignments!L92&lt;('Data Transformation'!$R$4-'Data Transformation'!$R$3)/2,ABS(K92-'Data Transformation'!$R$6)&gt;ABS(K92-'Data Transformation'!$R$5),NOT(ISNUMBER(N92)),NOT(ISNUMBER(R92)),NOT(ISNUMBER(P92)),NOT(ISNUMBER(R92)),NOT(ISNUMBER(S92)),NOT(ISNUMBER(T92))),Assignments!B92,""),"")</f>
        <v/>
      </c>
      <c r="P92" t="str">
        <f>IF(AND(NOT(ISNUMBER(N92)),NOT(ISNUMBER(R92)),NOT(ISNUMBER(S92)),G92&gt;='Data Transformation'!$R$28),B92,"")</f>
        <v xml:space="preserve"> </v>
      </c>
      <c r="Q92" t="str">
        <f>IFERROR(IF(AND(Assignments!L92&lt;('Data Transformation'!$R$4-'Data Transformation'!$R$3)/2,ABS(K92-'Data Transformation'!$R$6)&lt;ABS(K92-'Data Transformation'!$R$5),NOT(ISNUMBER(N92)),NOT(ISNUMBER(T92)),NOT(ISNUMBER(P92)),NOT(ISNUMBER(R92)),NOT(ISNUMBER(T92)),NOT(ISNUMBER(S92))),Assignments!B92,""),"")</f>
        <v/>
      </c>
      <c r="R92" t="str">
        <f>IF(H92&gt;='Data Transformation'!$R$30,B92,"")</f>
        <v xml:space="preserve"> </v>
      </c>
      <c r="S92" t="str">
        <f>IF(D92&gt;='Data Transformation'!$R$31,B92,"")</f>
        <v xml:space="preserve"> </v>
      </c>
      <c r="T92" t="str">
        <f>IF(AND(H92&lt;'Data Transformation'!$R$30,E92&lt;'Data Transformation'!$R$29,G92&lt;0.3,D92&lt;'Data Transformation'!$R$31,E92&gt;0.4,H92&gt;0.4),B92,"")</f>
        <v/>
      </c>
      <c r="U92" s="58"/>
      <c r="V92" t="str" cm="2">
        <f t="array" ref="V92">IF(C92=FALSE,"",IF(AND(ISNUMBER(B92),ISBLANK(N92:T92)),"Unclassified",(IF(COUNT(N92:T92)=0,"",INDEX($N$4:$T$4,MATCH(TRUE,N92:T92=B92,0))))))</f>
        <v/>
      </c>
      <c r="W92" t="str">
        <f t="shared" si="4"/>
        <v/>
      </c>
      <c r="X92" t="str">
        <f t="shared" si="5"/>
        <v/>
      </c>
      <c r="AC92" t="b">
        <f t="shared" si="6"/>
        <v>0</v>
      </c>
      <c r="AD92" t="str">
        <f>IFERROR(ABS(ABS(K92-'Data Transformation'!$R$5)-ABS(K92-'Data Transformation'!$R$6)),"")</f>
        <v/>
      </c>
      <c r="AE92" t="e">
        <f>IF(C92=FALSE,"",IF(AND(OR(V92=$Z$6,V92=$Z$8),OR(AC92=TRUE,AD92&lt;=IF(ISNUMBER('Data Transformation'!$R$15),'Data Transformation'!$R$15,'Data Transformation'!$R$25))),TRUE,FALSE))</f>
        <v>#DIV/0!</v>
      </c>
    </row>
    <row r="93" spans="2:31" x14ac:dyDescent="0.55000000000000004">
      <c r="B93" t="str">
        <v xml:space="preserve"> </v>
      </c>
      <c r="C93" t="str">
        <v xml:space="preserve"> </v>
      </c>
      <c r="D93" t="str">
        <v xml:space="preserve"> </v>
      </c>
      <c r="E93" t="str">
        <v xml:space="preserve"> </v>
      </c>
      <c r="F93" t="str">
        <v xml:space="preserve"> </v>
      </c>
      <c r="G93" t="str">
        <v xml:space="preserve"> </v>
      </c>
      <c r="H93" t="str">
        <v xml:space="preserve"> </v>
      </c>
      <c r="I93" t="str">
        <v xml:space="preserve"> </v>
      </c>
      <c r="K93" s="59" t="str">
        <f>IFERROR(AVERAGEIF('Data Transformation'!$B$425:$B$8425,B93,IF('Input and Summary Results'!$J$4="no",'Data Transformation'!$C$425:$C$8425,'Data Transformation'!$E$425:$E$8425)),"")</f>
        <v/>
      </c>
      <c r="L93" s="60" t="str" cm="1">
        <f t="array" ref="L93">IFERROR(_xlfn.STDEV.S(IF('Data Transformation'!$B$425:$B$8425=B93,IF('Input and Summary Results'!$J$4="no",'Data Transformation'!$C$425:$C$8425,'Data Transformation'!$E$425:$E$8425),"")),"")</f>
        <v/>
      </c>
      <c r="M93" s="58"/>
      <c r="N93" t="str">
        <f>IF(E93&gt;='Data Transformation'!$R$29,B93,"")</f>
        <v xml:space="preserve"> </v>
      </c>
      <c r="O93" t="str">
        <f>IFERROR(IF(AND(Assignments!L93&lt;('Data Transformation'!$R$4-'Data Transformation'!$R$3)/2,ABS(K93-'Data Transformation'!$R$6)&gt;ABS(K93-'Data Transformation'!$R$5),NOT(ISNUMBER(N93)),NOT(ISNUMBER(R93)),NOT(ISNUMBER(P93)),NOT(ISNUMBER(R93)),NOT(ISNUMBER(S93)),NOT(ISNUMBER(T93))),Assignments!B93,""),"")</f>
        <v/>
      </c>
      <c r="P93" t="str">
        <f>IF(AND(NOT(ISNUMBER(N93)),NOT(ISNUMBER(R93)),NOT(ISNUMBER(S93)),G93&gt;='Data Transformation'!$R$28),B93,"")</f>
        <v xml:space="preserve"> </v>
      </c>
      <c r="Q93" t="str">
        <f>IFERROR(IF(AND(Assignments!L93&lt;('Data Transformation'!$R$4-'Data Transformation'!$R$3)/2,ABS(K93-'Data Transformation'!$R$6)&lt;ABS(K93-'Data Transformation'!$R$5),NOT(ISNUMBER(N93)),NOT(ISNUMBER(T93)),NOT(ISNUMBER(P93)),NOT(ISNUMBER(R93)),NOT(ISNUMBER(T93)),NOT(ISNUMBER(S93))),Assignments!B93,""),"")</f>
        <v/>
      </c>
      <c r="R93" t="str">
        <f>IF(H93&gt;='Data Transformation'!$R$30,B93,"")</f>
        <v xml:space="preserve"> </v>
      </c>
      <c r="S93" t="str">
        <f>IF(D93&gt;='Data Transformation'!$R$31,B93,"")</f>
        <v xml:space="preserve"> </v>
      </c>
      <c r="T93" t="str">
        <f>IF(AND(H93&lt;'Data Transformation'!$R$30,E93&lt;'Data Transformation'!$R$29,G93&lt;0.3,D93&lt;'Data Transformation'!$R$31,E93&gt;0.4,H93&gt;0.4),B93,"")</f>
        <v/>
      </c>
      <c r="U93" s="58"/>
      <c r="V93" t="str" cm="2">
        <f t="array" ref="V93">IF(C93=FALSE,"",IF(AND(ISNUMBER(B93),ISBLANK(N93:T93)),"Unclassified",(IF(COUNT(N93:T93)=0,"",INDEX($N$4:$T$4,MATCH(TRUE,N93:T93=B93,0))))))</f>
        <v/>
      </c>
      <c r="W93" t="str">
        <f t="shared" si="4"/>
        <v/>
      </c>
      <c r="X93" t="str">
        <f t="shared" si="5"/>
        <v/>
      </c>
      <c r="AC93" t="b">
        <f t="shared" si="6"/>
        <v>0</v>
      </c>
      <c r="AD93" t="str">
        <f>IFERROR(ABS(ABS(K93-'Data Transformation'!$R$5)-ABS(K93-'Data Transformation'!$R$6)),"")</f>
        <v/>
      </c>
      <c r="AE93" t="e">
        <f>IF(C93=FALSE,"",IF(AND(OR(V93=$Z$6,V93=$Z$8),OR(AC93=TRUE,AD93&lt;=IF(ISNUMBER('Data Transformation'!$R$15),'Data Transformation'!$R$15,'Data Transformation'!$R$25))),TRUE,FALSE))</f>
        <v>#DIV/0!</v>
      </c>
    </row>
    <row r="94" spans="2:31" x14ac:dyDescent="0.55000000000000004">
      <c r="B94" t="str">
        <v xml:space="preserve"> </v>
      </c>
      <c r="C94" t="str">
        <v xml:space="preserve"> </v>
      </c>
      <c r="D94" t="str">
        <v xml:space="preserve"> </v>
      </c>
      <c r="E94" t="str">
        <v xml:space="preserve"> </v>
      </c>
      <c r="F94" t="str">
        <v xml:space="preserve"> </v>
      </c>
      <c r="G94" t="str">
        <v xml:space="preserve"> </v>
      </c>
      <c r="H94" t="str">
        <v xml:space="preserve"> </v>
      </c>
      <c r="I94" t="str">
        <v xml:space="preserve"> </v>
      </c>
      <c r="K94" s="59" t="str">
        <f>IFERROR(AVERAGEIF('Data Transformation'!$B$425:$B$8425,B94,IF('Input and Summary Results'!$J$4="no",'Data Transformation'!$C$425:$C$8425,'Data Transformation'!$E$425:$E$8425)),"")</f>
        <v/>
      </c>
      <c r="L94" s="60" t="str" cm="1">
        <f t="array" ref="L94">IFERROR(_xlfn.STDEV.S(IF('Data Transformation'!$B$425:$B$8425=B94,IF('Input and Summary Results'!$J$4="no",'Data Transformation'!$C$425:$C$8425,'Data Transformation'!$E$425:$E$8425),"")),"")</f>
        <v/>
      </c>
      <c r="M94" s="58"/>
      <c r="N94" t="str">
        <f>IF(E94&gt;='Data Transformation'!$R$29,B94,"")</f>
        <v xml:space="preserve"> </v>
      </c>
      <c r="O94" t="str">
        <f>IFERROR(IF(AND(Assignments!L94&lt;('Data Transformation'!$R$4-'Data Transformation'!$R$3)/2,ABS(K94-'Data Transformation'!$R$6)&gt;ABS(K94-'Data Transformation'!$R$5),NOT(ISNUMBER(N94)),NOT(ISNUMBER(R94)),NOT(ISNUMBER(P94)),NOT(ISNUMBER(R94)),NOT(ISNUMBER(S94)),NOT(ISNUMBER(T94))),Assignments!B94,""),"")</f>
        <v/>
      </c>
      <c r="P94" t="str">
        <f>IF(AND(NOT(ISNUMBER(N94)),NOT(ISNUMBER(R94)),NOT(ISNUMBER(S94)),G94&gt;='Data Transformation'!$R$28),B94,"")</f>
        <v xml:space="preserve"> </v>
      </c>
      <c r="Q94" t="str">
        <f>IFERROR(IF(AND(Assignments!L94&lt;('Data Transformation'!$R$4-'Data Transformation'!$R$3)/2,ABS(K94-'Data Transformation'!$R$6)&lt;ABS(K94-'Data Transformation'!$R$5),NOT(ISNUMBER(N94)),NOT(ISNUMBER(T94)),NOT(ISNUMBER(P94)),NOT(ISNUMBER(R94)),NOT(ISNUMBER(T94)),NOT(ISNUMBER(S94))),Assignments!B94,""),"")</f>
        <v/>
      </c>
      <c r="R94" t="str">
        <f>IF(H94&gt;='Data Transformation'!$R$30,B94,"")</f>
        <v xml:space="preserve"> </v>
      </c>
      <c r="S94" t="str">
        <f>IF(D94&gt;='Data Transformation'!$R$31,B94,"")</f>
        <v xml:space="preserve"> </v>
      </c>
      <c r="T94" t="str">
        <f>IF(AND(H94&lt;'Data Transformation'!$R$30,E94&lt;'Data Transformation'!$R$29,G94&lt;0.3,D94&lt;'Data Transformation'!$R$31,E94&gt;0.4,H94&gt;0.4),B94,"")</f>
        <v/>
      </c>
      <c r="U94" s="58"/>
      <c r="V94" t="str" cm="2">
        <f t="array" ref="V94">IF(C94=FALSE,"",IF(AND(ISNUMBER(B94),ISBLANK(N94:T94)),"Unclassified",(IF(COUNT(N94:T94)=0,"",INDEX($N$4:$T$4,MATCH(TRUE,N94:T94=B94,0))))))</f>
        <v/>
      </c>
      <c r="W94" t="str">
        <f t="shared" si="4"/>
        <v/>
      </c>
      <c r="X94" t="str">
        <f t="shared" si="5"/>
        <v/>
      </c>
      <c r="AC94" t="b">
        <f t="shared" si="6"/>
        <v>0</v>
      </c>
      <c r="AD94" t="str">
        <f>IFERROR(ABS(ABS(K94-'Data Transformation'!$R$5)-ABS(K94-'Data Transformation'!$R$6)),"")</f>
        <v/>
      </c>
      <c r="AE94" t="e">
        <f>IF(C94=FALSE,"",IF(AND(OR(V94=$Z$6,V94=$Z$8),OR(AC94=TRUE,AD94&lt;=IF(ISNUMBER('Data Transformation'!$R$15),'Data Transformation'!$R$15,'Data Transformation'!$R$25))),TRUE,FALSE))</f>
        <v>#DIV/0!</v>
      </c>
    </row>
    <row r="95" spans="2:31" x14ac:dyDescent="0.55000000000000004">
      <c r="B95" t="str">
        <v xml:space="preserve"> </v>
      </c>
      <c r="C95" t="str">
        <v xml:space="preserve"> </v>
      </c>
      <c r="D95" t="str">
        <v xml:space="preserve"> </v>
      </c>
      <c r="E95" t="str">
        <v xml:space="preserve"> </v>
      </c>
      <c r="F95" t="str">
        <v xml:space="preserve"> </v>
      </c>
      <c r="G95" t="str">
        <v xml:space="preserve"> </v>
      </c>
      <c r="H95" t="str">
        <v xml:space="preserve"> </v>
      </c>
      <c r="I95" t="str">
        <v xml:space="preserve"> </v>
      </c>
      <c r="K95" s="59" t="str">
        <f>IFERROR(AVERAGEIF('Data Transformation'!$B$425:$B$8425,B95,IF('Input and Summary Results'!$J$4="no",'Data Transformation'!$C$425:$C$8425,'Data Transformation'!$E$425:$E$8425)),"")</f>
        <v/>
      </c>
      <c r="L95" s="60" t="str" cm="1">
        <f t="array" ref="L95">IFERROR(_xlfn.STDEV.S(IF('Data Transformation'!$B$425:$B$8425=B95,IF('Input and Summary Results'!$J$4="no",'Data Transformation'!$C$425:$C$8425,'Data Transformation'!$E$425:$E$8425),"")),"")</f>
        <v/>
      </c>
      <c r="M95" s="58"/>
      <c r="N95" t="str">
        <f>IF(E95&gt;='Data Transformation'!$R$29,B95,"")</f>
        <v xml:space="preserve"> </v>
      </c>
      <c r="O95" t="str">
        <f>IFERROR(IF(AND(Assignments!L95&lt;('Data Transformation'!$R$4-'Data Transformation'!$R$3)/2,ABS(K95-'Data Transformation'!$R$6)&gt;ABS(K95-'Data Transformation'!$R$5),NOT(ISNUMBER(N95)),NOT(ISNUMBER(R95)),NOT(ISNUMBER(P95)),NOT(ISNUMBER(R95)),NOT(ISNUMBER(S95)),NOT(ISNUMBER(T95))),Assignments!B95,""),"")</f>
        <v/>
      </c>
      <c r="P95" t="str">
        <f>IF(AND(NOT(ISNUMBER(N95)),NOT(ISNUMBER(R95)),NOT(ISNUMBER(S95)),G95&gt;='Data Transformation'!$R$28),B95,"")</f>
        <v xml:space="preserve"> </v>
      </c>
      <c r="Q95" t="str">
        <f>IFERROR(IF(AND(Assignments!L95&lt;('Data Transformation'!$R$4-'Data Transformation'!$R$3)/2,ABS(K95-'Data Transformation'!$R$6)&lt;ABS(K95-'Data Transformation'!$R$5),NOT(ISNUMBER(N95)),NOT(ISNUMBER(T95)),NOT(ISNUMBER(P95)),NOT(ISNUMBER(R95)),NOT(ISNUMBER(T95)),NOT(ISNUMBER(S95))),Assignments!B95,""),"")</f>
        <v/>
      </c>
      <c r="R95" t="str">
        <f>IF(H95&gt;='Data Transformation'!$R$30,B95,"")</f>
        <v xml:space="preserve"> </v>
      </c>
      <c r="S95" t="str">
        <f>IF(D95&gt;='Data Transformation'!$R$31,B95,"")</f>
        <v xml:space="preserve"> </v>
      </c>
      <c r="T95" t="str">
        <f>IF(AND(H95&lt;'Data Transformation'!$R$30,E95&lt;'Data Transformation'!$R$29,G95&lt;0.3,D95&lt;'Data Transformation'!$R$31,E95&gt;0.4,H95&gt;0.4),B95,"")</f>
        <v/>
      </c>
      <c r="U95" s="58"/>
      <c r="V95" t="str" cm="2">
        <f t="array" ref="V95">IF(C95=FALSE,"",IF(AND(ISNUMBER(B95),ISBLANK(N95:T95)),"Unclassified",(IF(COUNT(N95:T95)=0,"",INDEX($N$4:$T$4,MATCH(TRUE,N95:T95=B95,0))))))</f>
        <v/>
      </c>
      <c r="W95" t="str">
        <f t="shared" si="4"/>
        <v/>
      </c>
      <c r="X95" t="str">
        <f t="shared" si="5"/>
        <v/>
      </c>
      <c r="AC95" t="b">
        <f t="shared" si="6"/>
        <v>0</v>
      </c>
      <c r="AD95" t="str">
        <f>IFERROR(ABS(ABS(K95-'Data Transformation'!$R$5)-ABS(K95-'Data Transformation'!$R$6)),"")</f>
        <v/>
      </c>
      <c r="AE95" t="e">
        <f>IF(C95=FALSE,"",IF(AND(OR(V95=$Z$6,V95=$Z$8),OR(AC95=TRUE,AD95&lt;=IF(ISNUMBER('Data Transformation'!$R$15),'Data Transformation'!$R$15,'Data Transformation'!$R$25))),TRUE,FALSE))</f>
        <v>#DIV/0!</v>
      </c>
    </row>
    <row r="96" spans="2:31" x14ac:dyDescent="0.55000000000000004">
      <c r="B96" t="str">
        <v xml:space="preserve"> </v>
      </c>
      <c r="C96" t="str">
        <v xml:space="preserve"> </v>
      </c>
      <c r="D96" t="str">
        <v xml:space="preserve"> </v>
      </c>
      <c r="E96" t="str">
        <v xml:space="preserve"> </v>
      </c>
      <c r="F96" t="str">
        <v xml:space="preserve"> </v>
      </c>
      <c r="G96" t="str">
        <v xml:space="preserve"> </v>
      </c>
      <c r="H96" t="str">
        <v xml:space="preserve"> </v>
      </c>
      <c r="I96" t="str">
        <v xml:space="preserve"> </v>
      </c>
      <c r="K96" s="59" t="str">
        <f>IFERROR(AVERAGEIF('Data Transformation'!$B$425:$B$8425,B96,IF('Input and Summary Results'!$J$4="no",'Data Transformation'!$C$425:$C$8425,'Data Transformation'!$E$425:$E$8425)),"")</f>
        <v/>
      </c>
      <c r="L96" s="60" t="str" cm="1">
        <f t="array" ref="L96">IFERROR(_xlfn.STDEV.S(IF('Data Transformation'!$B$425:$B$8425=B96,IF('Input and Summary Results'!$J$4="no",'Data Transformation'!$C$425:$C$8425,'Data Transformation'!$E$425:$E$8425),"")),"")</f>
        <v/>
      </c>
      <c r="M96" s="58"/>
      <c r="N96" t="str">
        <f>IF(E96&gt;='Data Transformation'!$R$29,B96,"")</f>
        <v xml:space="preserve"> </v>
      </c>
      <c r="O96" t="str">
        <f>IFERROR(IF(AND(Assignments!L96&lt;('Data Transformation'!$R$4-'Data Transformation'!$R$3)/2,ABS(K96-'Data Transformation'!$R$6)&gt;ABS(K96-'Data Transformation'!$R$5),NOT(ISNUMBER(N96)),NOT(ISNUMBER(R96)),NOT(ISNUMBER(P96)),NOT(ISNUMBER(R96)),NOT(ISNUMBER(S96)),NOT(ISNUMBER(T96))),Assignments!B96,""),"")</f>
        <v/>
      </c>
      <c r="P96" t="str">
        <f>IF(AND(NOT(ISNUMBER(N96)),NOT(ISNUMBER(R96)),NOT(ISNUMBER(S96)),G96&gt;='Data Transformation'!$R$28),B96,"")</f>
        <v xml:space="preserve"> </v>
      </c>
      <c r="Q96" t="str">
        <f>IFERROR(IF(AND(Assignments!L96&lt;('Data Transformation'!$R$4-'Data Transformation'!$R$3)/2,ABS(K96-'Data Transformation'!$R$6)&lt;ABS(K96-'Data Transformation'!$R$5),NOT(ISNUMBER(N96)),NOT(ISNUMBER(T96)),NOT(ISNUMBER(P96)),NOT(ISNUMBER(R96)),NOT(ISNUMBER(T96)),NOT(ISNUMBER(S96))),Assignments!B96,""),"")</f>
        <v/>
      </c>
      <c r="R96" t="str">
        <f>IF(H96&gt;='Data Transformation'!$R$30,B96,"")</f>
        <v xml:space="preserve"> </v>
      </c>
      <c r="S96" t="str">
        <f>IF(D96&gt;='Data Transformation'!$R$31,B96,"")</f>
        <v xml:space="preserve"> </v>
      </c>
      <c r="T96" t="str">
        <f>IF(AND(H96&lt;'Data Transformation'!$R$30,E96&lt;'Data Transformation'!$R$29,G96&lt;0.3,D96&lt;'Data Transformation'!$R$31,E96&gt;0.4,H96&gt;0.4),B96,"")</f>
        <v/>
      </c>
      <c r="U96" s="58"/>
      <c r="V96" t="str" cm="2">
        <f t="array" ref="V96">IF(C96=FALSE,"",IF(AND(ISNUMBER(B96),ISBLANK(N96:T96)),"Unclassified",(IF(COUNT(N96:T96)=0,"",INDEX($N$4:$T$4,MATCH(TRUE,N96:T96=B96,0))))))</f>
        <v/>
      </c>
      <c r="W96" t="str">
        <f t="shared" si="4"/>
        <v/>
      </c>
      <c r="X96" t="str">
        <f t="shared" si="5"/>
        <v/>
      </c>
      <c r="AC96" t="b">
        <f t="shared" si="6"/>
        <v>0</v>
      </c>
      <c r="AD96" t="str">
        <f>IFERROR(ABS(ABS(K96-'Data Transformation'!$R$5)-ABS(K96-'Data Transformation'!$R$6)),"")</f>
        <v/>
      </c>
      <c r="AE96" t="e">
        <f>IF(C96=FALSE,"",IF(AND(OR(V96=$Z$6,V96=$Z$8),OR(AC96=TRUE,AD96&lt;=IF(ISNUMBER('Data Transformation'!$R$15),'Data Transformation'!$R$15,'Data Transformation'!$R$25))),TRUE,FALSE))</f>
        <v>#DIV/0!</v>
      </c>
    </row>
    <row r="97" spans="2:31" x14ac:dyDescent="0.55000000000000004">
      <c r="B97" t="str">
        <v xml:space="preserve"> </v>
      </c>
      <c r="C97" t="str">
        <v xml:space="preserve"> </v>
      </c>
      <c r="D97" t="str">
        <v xml:space="preserve"> </v>
      </c>
      <c r="E97" t="str">
        <v xml:space="preserve"> </v>
      </c>
      <c r="F97" t="str">
        <v xml:space="preserve"> </v>
      </c>
      <c r="G97" t="str">
        <v xml:space="preserve"> </v>
      </c>
      <c r="H97" t="str">
        <v xml:space="preserve"> </v>
      </c>
      <c r="I97" t="str">
        <v xml:space="preserve"> </v>
      </c>
      <c r="K97" s="59" t="str">
        <f>IFERROR(AVERAGEIF('Data Transformation'!$B$425:$B$8425,B97,IF('Input and Summary Results'!$J$4="no",'Data Transformation'!$C$425:$C$8425,'Data Transformation'!$E$425:$E$8425)),"")</f>
        <v/>
      </c>
      <c r="L97" s="60" t="str" cm="1">
        <f t="array" ref="L97">IFERROR(_xlfn.STDEV.S(IF('Data Transformation'!$B$425:$B$8425=B97,IF('Input and Summary Results'!$J$4="no",'Data Transformation'!$C$425:$C$8425,'Data Transformation'!$E$425:$E$8425),"")),"")</f>
        <v/>
      </c>
      <c r="M97" s="58"/>
      <c r="N97" t="str">
        <f>IF(E97&gt;='Data Transformation'!$R$29,B97,"")</f>
        <v xml:space="preserve"> </v>
      </c>
      <c r="O97" t="str">
        <f>IFERROR(IF(AND(Assignments!L97&lt;('Data Transformation'!$R$4-'Data Transformation'!$R$3)/2,ABS(K97-'Data Transformation'!$R$6)&gt;ABS(K97-'Data Transformation'!$R$5),NOT(ISNUMBER(N97)),NOT(ISNUMBER(R97)),NOT(ISNUMBER(P97)),NOT(ISNUMBER(R97)),NOT(ISNUMBER(S97)),NOT(ISNUMBER(T97))),Assignments!B97,""),"")</f>
        <v/>
      </c>
      <c r="P97" t="str">
        <f>IF(AND(NOT(ISNUMBER(N97)),NOT(ISNUMBER(R97)),NOT(ISNUMBER(S97)),G97&gt;='Data Transformation'!$R$28),B97,"")</f>
        <v xml:space="preserve"> </v>
      </c>
      <c r="Q97" t="str">
        <f>IFERROR(IF(AND(Assignments!L97&lt;('Data Transformation'!$R$4-'Data Transformation'!$R$3)/2,ABS(K97-'Data Transformation'!$R$6)&lt;ABS(K97-'Data Transformation'!$R$5),NOT(ISNUMBER(N97)),NOT(ISNUMBER(T97)),NOT(ISNUMBER(P97)),NOT(ISNUMBER(R97)),NOT(ISNUMBER(T97)),NOT(ISNUMBER(S97))),Assignments!B97,""),"")</f>
        <v/>
      </c>
      <c r="R97" t="str">
        <f>IF(H97&gt;='Data Transformation'!$R$30,B97,"")</f>
        <v xml:space="preserve"> </v>
      </c>
      <c r="S97" t="str">
        <f>IF(D97&gt;='Data Transformation'!$R$31,B97,"")</f>
        <v xml:space="preserve"> </v>
      </c>
      <c r="T97" t="str">
        <f>IF(AND(H97&lt;'Data Transformation'!$R$30,E97&lt;'Data Transformation'!$R$29,G97&lt;0.3,D97&lt;'Data Transformation'!$R$31,E97&gt;0.4,H97&gt;0.4),B97,"")</f>
        <v/>
      </c>
      <c r="U97" s="58"/>
      <c r="V97" t="str" cm="2">
        <f t="array" ref="V97">IF(C97=FALSE,"",IF(AND(ISNUMBER(B97),ISBLANK(N97:T97)),"Unclassified",(IF(COUNT(N97:T97)=0,"",INDEX($N$4:$T$4,MATCH(TRUE,N97:T97=B97,0))))))</f>
        <v/>
      </c>
      <c r="W97" t="str">
        <f t="shared" si="4"/>
        <v/>
      </c>
      <c r="X97" t="str">
        <f t="shared" si="5"/>
        <v/>
      </c>
      <c r="AC97" t="b">
        <f t="shared" si="6"/>
        <v>0</v>
      </c>
      <c r="AD97" t="str">
        <f>IFERROR(ABS(ABS(K97-'Data Transformation'!$R$5)-ABS(K97-'Data Transformation'!$R$6)),"")</f>
        <v/>
      </c>
      <c r="AE97" t="e">
        <f>IF(C97=FALSE,"",IF(AND(OR(V97=$Z$6,V97=$Z$8),OR(AC97=TRUE,AD97&lt;=IF(ISNUMBER('Data Transformation'!$R$15),'Data Transformation'!$R$15,'Data Transformation'!$R$25))),TRUE,FALSE))</f>
        <v>#DIV/0!</v>
      </c>
    </row>
    <row r="98" spans="2:31" x14ac:dyDescent="0.55000000000000004">
      <c r="B98" t="str">
        <v xml:space="preserve"> </v>
      </c>
      <c r="C98" t="str">
        <v xml:space="preserve"> </v>
      </c>
      <c r="D98" t="str">
        <v xml:space="preserve"> </v>
      </c>
      <c r="E98" t="str">
        <v xml:space="preserve"> </v>
      </c>
      <c r="F98" t="str">
        <v xml:space="preserve"> </v>
      </c>
      <c r="G98" t="str">
        <v xml:space="preserve"> </v>
      </c>
      <c r="H98" t="str">
        <v xml:space="preserve"> </v>
      </c>
      <c r="I98" t="str">
        <v xml:space="preserve"> </v>
      </c>
      <c r="K98" s="59" t="str">
        <f>IFERROR(AVERAGEIF('Data Transformation'!$B$425:$B$8425,B98,IF('Input and Summary Results'!$J$4="no",'Data Transformation'!$C$425:$C$8425,'Data Transformation'!$E$425:$E$8425)),"")</f>
        <v/>
      </c>
      <c r="L98" s="60" t="str" cm="1">
        <f t="array" ref="L98">IFERROR(_xlfn.STDEV.S(IF('Data Transformation'!$B$425:$B$8425=B98,IF('Input and Summary Results'!$J$4="no",'Data Transformation'!$C$425:$C$8425,'Data Transformation'!$E$425:$E$8425),"")),"")</f>
        <v/>
      </c>
      <c r="M98" s="58"/>
      <c r="N98" t="str">
        <f>IF(E98&gt;='Data Transformation'!$R$29,B98,"")</f>
        <v xml:space="preserve"> </v>
      </c>
      <c r="O98" t="str">
        <f>IFERROR(IF(AND(Assignments!L98&lt;('Data Transformation'!$R$4-'Data Transformation'!$R$3)/2,ABS(K98-'Data Transformation'!$R$6)&gt;ABS(K98-'Data Transformation'!$R$5),NOT(ISNUMBER(N98)),NOT(ISNUMBER(R98)),NOT(ISNUMBER(P98)),NOT(ISNUMBER(R98)),NOT(ISNUMBER(S98)),NOT(ISNUMBER(T98))),Assignments!B98,""),"")</f>
        <v/>
      </c>
      <c r="P98" t="str">
        <f>IF(AND(NOT(ISNUMBER(N98)),NOT(ISNUMBER(R98)),NOT(ISNUMBER(S98)),G98&gt;='Data Transformation'!$R$28),B98,"")</f>
        <v xml:space="preserve"> </v>
      </c>
      <c r="Q98" t="str">
        <f>IFERROR(IF(AND(Assignments!L98&lt;('Data Transformation'!$R$4-'Data Transformation'!$R$3)/2,ABS(K98-'Data Transformation'!$R$6)&lt;ABS(K98-'Data Transformation'!$R$5),NOT(ISNUMBER(N98)),NOT(ISNUMBER(T98)),NOT(ISNUMBER(P98)),NOT(ISNUMBER(R98)),NOT(ISNUMBER(T98)),NOT(ISNUMBER(S98))),Assignments!B98,""),"")</f>
        <v/>
      </c>
      <c r="R98" t="str">
        <f>IF(H98&gt;='Data Transformation'!$R$30,B98,"")</f>
        <v xml:space="preserve"> </v>
      </c>
      <c r="S98" t="str">
        <f>IF(D98&gt;='Data Transformation'!$R$31,B98,"")</f>
        <v xml:space="preserve"> </v>
      </c>
      <c r="T98" t="str">
        <f>IF(AND(H98&lt;'Data Transformation'!$R$30,E98&lt;'Data Transformation'!$R$29,G98&lt;0.3,D98&lt;'Data Transformation'!$R$31,E98&gt;0.4,H98&gt;0.4),B98,"")</f>
        <v/>
      </c>
      <c r="U98" s="58"/>
      <c r="V98" t="str" cm="2">
        <f t="array" ref="V98">IF(C98=FALSE,"",IF(AND(ISNUMBER(B98),ISBLANK(N98:T98)),"Unclassified",(IF(COUNT(N98:T98)=0,"",INDEX($N$4:$T$4,MATCH(TRUE,N98:T98=B98,0))))))</f>
        <v/>
      </c>
      <c r="W98" t="str">
        <f t="shared" si="4"/>
        <v/>
      </c>
      <c r="X98" t="str">
        <f t="shared" si="5"/>
        <v/>
      </c>
      <c r="AC98" t="b">
        <f t="shared" si="6"/>
        <v>0</v>
      </c>
      <c r="AD98" t="str">
        <f>IFERROR(ABS(ABS(K98-'Data Transformation'!$R$5)-ABS(K98-'Data Transformation'!$R$6)),"")</f>
        <v/>
      </c>
      <c r="AE98" t="e">
        <f>IF(C98=FALSE,"",IF(AND(OR(V98=$Z$6,V98=$Z$8),OR(AC98=TRUE,AD98&lt;=IF(ISNUMBER('Data Transformation'!$R$15),'Data Transformation'!$R$15,'Data Transformation'!$R$25))),TRUE,FALSE))</f>
        <v>#DIV/0!</v>
      </c>
    </row>
    <row r="99" spans="2:31" x14ac:dyDescent="0.55000000000000004">
      <c r="B99" t="str">
        <v xml:space="preserve"> </v>
      </c>
      <c r="C99" t="str">
        <v xml:space="preserve"> </v>
      </c>
      <c r="D99" t="str">
        <v xml:space="preserve"> </v>
      </c>
      <c r="E99" t="str">
        <v xml:space="preserve"> </v>
      </c>
      <c r="F99" t="str">
        <v xml:space="preserve"> </v>
      </c>
      <c r="G99" t="str">
        <v xml:space="preserve"> </v>
      </c>
      <c r="H99" t="str">
        <v xml:space="preserve"> </v>
      </c>
      <c r="I99" t="str">
        <v xml:space="preserve"> </v>
      </c>
      <c r="K99" s="59" t="str">
        <f>IFERROR(AVERAGEIF('Data Transformation'!$B$425:$B$8425,B99,IF('Input and Summary Results'!$J$4="no",'Data Transformation'!$C$425:$C$8425,'Data Transformation'!$E$425:$E$8425)),"")</f>
        <v/>
      </c>
      <c r="L99" s="60" t="str" cm="1">
        <f t="array" ref="L99">IFERROR(_xlfn.STDEV.S(IF('Data Transformation'!$B$425:$B$8425=B99,IF('Input and Summary Results'!$J$4="no",'Data Transformation'!$C$425:$C$8425,'Data Transformation'!$E$425:$E$8425),"")),"")</f>
        <v/>
      </c>
      <c r="M99" s="58"/>
      <c r="N99" t="str">
        <f>IF(E99&gt;='Data Transformation'!$R$29,B99,"")</f>
        <v xml:space="preserve"> </v>
      </c>
      <c r="O99" t="str">
        <f>IFERROR(IF(AND(Assignments!L99&lt;('Data Transformation'!$R$4-'Data Transformation'!$R$3)/2,ABS(K99-'Data Transformation'!$R$6)&gt;ABS(K99-'Data Transformation'!$R$5),NOT(ISNUMBER(N99)),NOT(ISNUMBER(R99)),NOT(ISNUMBER(P99)),NOT(ISNUMBER(R99)),NOT(ISNUMBER(S99)),NOT(ISNUMBER(T99))),Assignments!B99,""),"")</f>
        <v/>
      </c>
      <c r="P99" t="str">
        <f>IF(AND(NOT(ISNUMBER(N99)),NOT(ISNUMBER(R99)),NOT(ISNUMBER(S99)),G99&gt;='Data Transformation'!$R$28),B99,"")</f>
        <v xml:space="preserve"> </v>
      </c>
      <c r="Q99" t="str">
        <f>IFERROR(IF(AND(Assignments!L99&lt;('Data Transformation'!$R$4-'Data Transformation'!$R$3)/2,ABS(K99-'Data Transformation'!$R$6)&lt;ABS(K99-'Data Transformation'!$R$5),NOT(ISNUMBER(N99)),NOT(ISNUMBER(T99)),NOT(ISNUMBER(P99)),NOT(ISNUMBER(R99)),NOT(ISNUMBER(T99)),NOT(ISNUMBER(S99))),Assignments!B99,""),"")</f>
        <v/>
      </c>
      <c r="R99" t="str">
        <f>IF(H99&gt;='Data Transformation'!$R$30,B99,"")</f>
        <v xml:space="preserve"> </v>
      </c>
      <c r="S99" t="str">
        <f>IF(D99&gt;='Data Transformation'!$R$31,B99,"")</f>
        <v xml:space="preserve"> </v>
      </c>
      <c r="T99" t="str">
        <f>IF(AND(H99&lt;'Data Transformation'!$R$30,E99&lt;'Data Transformation'!$R$29,G99&lt;0.3,D99&lt;'Data Transformation'!$R$31,E99&gt;0.4,H99&gt;0.4),B99,"")</f>
        <v/>
      </c>
      <c r="U99" s="58"/>
      <c r="V99" t="str" cm="2">
        <f t="array" ref="V99">IF(C99=FALSE,"",IF(AND(ISNUMBER(B99),ISBLANK(N99:T99)),"Unclassified",(IF(COUNT(N99:T99)=0,"",INDEX($N$4:$T$4,MATCH(TRUE,N99:T99=B99,0))))))</f>
        <v/>
      </c>
      <c r="W99" t="str">
        <f t="shared" si="4"/>
        <v/>
      </c>
      <c r="X99" t="str">
        <f t="shared" si="5"/>
        <v/>
      </c>
      <c r="AC99" t="b">
        <f t="shared" si="6"/>
        <v>0</v>
      </c>
      <c r="AD99" t="str">
        <f>IFERROR(ABS(ABS(K99-'Data Transformation'!$R$5)-ABS(K99-'Data Transformation'!$R$6)),"")</f>
        <v/>
      </c>
      <c r="AE99" t="e">
        <f>IF(C99=FALSE,"",IF(AND(OR(V99=$Z$6,V99=$Z$8),OR(AC99=TRUE,AD99&lt;=IF(ISNUMBER('Data Transformation'!$R$15),'Data Transformation'!$R$15,'Data Transformation'!$R$25))),TRUE,FALSE))</f>
        <v>#DIV/0!</v>
      </c>
    </row>
    <row r="100" spans="2:31" x14ac:dyDescent="0.55000000000000004">
      <c r="B100" t="str">
        <v xml:space="preserve"> </v>
      </c>
      <c r="C100" t="str">
        <v xml:space="preserve"> </v>
      </c>
      <c r="D100" t="str">
        <v xml:space="preserve"> </v>
      </c>
      <c r="E100" t="str">
        <v xml:space="preserve"> </v>
      </c>
      <c r="F100" t="str">
        <v xml:space="preserve"> </v>
      </c>
      <c r="G100" t="str">
        <v xml:space="preserve"> </v>
      </c>
      <c r="H100" t="str">
        <v xml:space="preserve"> </v>
      </c>
      <c r="I100" t="str">
        <v xml:space="preserve"> </v>
      </c>
      <c r="K100" s="59" t="str">
        <f>IFERROR(AVERAGEIF('Data Transformation'!$B$425:$B$8425,B100,IF('Input and Summary Results'!$J$4="no",'Data Transformation'!$C$425:$C$8425,'Data Transformation'!$E$425:$E$8425)),"")</f>
        <v/>
      </c>
      <c r="L100" s="60" t="str" cm="1">
        <f t="array" ref="L100">IFERROR(_xlfn.STDEV.S(IF('Data Transformation'!$B$425:$B$8425=B100,IF('Input and Summary Results'!$J$4="no",'Data Transformation'!$C$425:$C$8425,'Data Transformation'!$E$425:$E$8425),"")),"")</f>
        <v/>
      </c>
      <c r="M100" s="58"/>
      <c r="N100" t="str">
        <f>IF(E100&gt;='Data Transformation'!$R$29,B100,"")</f>
        <v xml:space="preserve"> </v>
      </c>
      <c r="O100" t="str">
        <f>IFERROR(IF(AND(Assignments!L100&lt;('Data Transformation'!$R$4-'Data Transformation'!$R$3)/2,ABS(K100-'Data Transformation'!$R$6)&gt;ABS(K100-'Data Transformation'!$R$5),NOT(ISNUMBER(N100)),NOT(ISNUMBER(R100)),NOT(ISNUMBER(P100)),NOT(ISNUMBER(R100)),NOT(ISNUMBER(S100)),NOT(ISNUMBER(T100))),Assignments!B100,""),"")</f>
        <v/>
      </c>
      <c r="P100" t="str">
        <f>IF(AND(NOT(ISNUMBER(N100)),NOT(ISNUMBER(R100)),NOT(ISNUMBER(S100)),G100&gt;='Data Transformation'!$R$28),B100,"")</f>
        <v xml:space="preserve"> </v>
      </c>
      <c r="Q100" t="str">
        <f>IFERROR(IF(AND(Assignments!L100&lt;('Data Transformation'!$R$4-'Data Transformation'!$R$3)/2,ABS(K100-'Data Transformation'!$R$6)&lt;ABS(K100-'Data Transformation'!$R$5),NOT(ISNUMBER(N100)),NOT(ISNUMBER(T100)),NOT(ISNUMBER(P100)),NOT(ISNUMBER(R100)),NOT(ISNUMBER(T100)),NOT(ISNUMBER(S100))),Assignments!B100,""),"")</f>
        <v/>
      </c>
      <c r="R100" t="str">
        <f>IF(H100&gt;='Data Transformation'!$R$30,B100,"")</f>
        <v xml:space="preserve"> </v>
      </c>
      <c r="S100" t="str">
        <f>IF(D100&gt;='Data Transformation'!$R$31,B100,"")</f>
        <v xml:space="preserve"> </v>
      </c>
      <c r="T100" t="str">
        <f>IF(AND(H100&lt;'Data Transformation'!$R$30,E100&lt;'Data Transformation'!$R$29,G100&lt;0.3,D100&lt;'Data Transformation'!$R$31,E100&gt;0.4,H100&gt;0.4),B100,"")</f>
        <v/>
      </c>
      <c r="U100" s="58"/>
      <c r="V100" t="str" cm="2">
        <f t="array" ref="V100">IF(C100=FALSE,"",IF(AND(ISNUMBER(B100),ISBLANK(N100:T100)),"Unclassified",(IF(COUNT(N100:T100)=0,"",INDEX($N$4:$T$4,MATCH(TRUE,N100:T100=B100,0))))))</f>
        <v/>
      </c>
      <c r="W100" t="str">
        <f t="shared" si="4"/>
        <v/>
      </c>
      <c r="X100" t="str">
        <f t="shared" si="5"/>
        <v/>
      </c>
      <c r="AC100" t="b">
        <f t="shared" si="6"/>
        <v>0</v>
      </c>
      <c r="AD100" t="str">
        <f>IFERROR(ABS(ABS(K100-'Data Transformation'!$R$5)-ABS(K100-'Data Transformation'!$R$6)),"")</f>
        <v/>
      </c>
      <c r="AE100" t="e">
        <f>IF(C100=FALSE,"",IF(AND(OR(V100=$Z$6,V100=$Z$8),OR(AC100=TRUE,AD100&lt;=IF(ISNUMBER('Data Transformation'!$R$15),'Data Transformation'!$R$15,'Data Transformation'!$R$25))),TRUE,FALSE))</f>
        <v>#DIV/0!</v>
      </c>
    </row>
    <row r="101" spans="2:31" x14ac:dyDescent="0.55000000000000004">
      <c r="B101" t="str">
        <v xml:space="preserve"> </v>
      </c>
      <c r="C101" t="str">
        <v xml:space="preserve"> </v>
      </c>
      <c r="D101" t="str">
        <v xml:space="preserve"> </v>
      </c>
      <c r="E101" t="str">
        <v xml:space="preserve"> </v>
      </c>
      <c r="F101" t="str">
        <v xml:space="preserve"> </v>
      </c>
      <c r="G101" t="str">
        <v xml:space="preserve"> </v>
      </c>
      <c r="H101" t="str">
        <v xml:space="preserve"> </v>
      </c>
      <c r="I101" t="str">
        <v xml:space="preserve"> </v>
      </c>
      <c r="K101" s="59" t="str">
        <f>IFERROR(AVERAGEIF('Data Transformation'!$B$425:$B$8425,B101,IF('Input and Summary Results'!$J$4="no",'Data Transformation'!$C$425:$C$8425,'Data Transformation'!$E$425:$E$8425)),"")</f>
        <v/>
      </c>
      <c r="L101" s="60" t="str" cm="1">
        <f t="array" ref="L101">IFERROR(_xlfn.STDEV.S(IF('Data Transformation'!$B$425:$B$8425=B101,IF('Input and Summary Results'!$J$4="no",'Data Transformation'!$C$425:$C$8425,'Data Transformation'!$E$425:$E$8425),"")),"")</f>
        <v/>
      </c>
      <c r="M101" s="58"/>
      <c r="N101" t="str">
        <f>IF(E101&gt;='Data Transformation'!$R$29,B101,"")</f>
        <v xml:space="preserve"> </v>
      </c>
      <c r="O101" t="str">
        <f>IFERROR(IF(AND(Assignments!L101&lt;('Data Transformation'!$R$4-'Data Transformation'!$R$3)/2,ABS(K101-'Data Transformation'!$R$6)&gt;ABS(K101-'Data Transformation'!$R$5),NOT(ISNUMBER(N101)),NOT(ISNUMBER(R101)),NOT(ISNUMBER(P101)),NOT(ISNUMBER(R101)),NOT(ISNUMBER(S101)),NOT(ISNUMBER(T101))),Assignments!B101,""),"")</f>
        <v/>
      </c>
      <c r="P101" t="str">
        <f>IF(AND(NOT(ISNUMBER(N101)),NOT(ISNUMBER(R101)),NOT(ISNUMBER(S101)),G101&gt;='Data Transformation'!$R$28),B101,"")</f>
        <v xml:space="preserve"> </v>
      </c>
      <c r="Q101" t="str">
        <f>IFERROR(IF(AND(Assignments!L101&lt;('Data Transformation'!$R$4-'Data Transformation'!$R$3)/2,ABS(K101-'Data Transformation'!$R$6)&lt;ABS(K101-'Data Transformation'!$R$5),NOT(ISNUMBER(N101)),NOT(ISNUMBER(T101)),NOT(ISNUMBER(P101)),NOT(ISNUMBER(R101)),NOT(ISNUMBER(T101)),NOT(ISNUMBER(S101))),Assignments!B101,""),"")</f>
        <v/>
      </c>
      <c r="R101" t="str">
        <f>IF(H101&gt;='Data Transformation'!$R$30,B101,"")</f>
        <v xml:space="preserve"> </v>
      </c>
      <c r="S101" t="str">
        <f>IF(D101&gt;='Data Transformation'!$R$31,B101,"")</f>
        <v xml:space="preserve"> </v>
      </c>
      <c r="T101" t="str">
        <f>IF(AND(H101&lt;'Data Transformation'!$R$30,E101&lt;'Data Transformation'!$R$29,G101&lt;0.3,D101&lt;'Data Transformation'!$R$31,E101&gt;0.4,H101&gt;0.4),B101,"")</f>
        <v/>
      </c>
      <c r="U101" s="58"/>
      <c r="V101" t="str" cm="2">
        <f t="array" ref="V101">IF(C101=FALSE,"",IF(AND(ISNUMBER(B101),ISBLANK(N101:T101)),"Unclassified",(IF(COUNT(N101:T101)=0,"",INDEX($N$4:$T$4,MATCH(TRUE,N101:T101=B101,0))))))</f>
        <v/>
      </c>
      <c r="W101" t="str">
        <f t="shared" si="4"/>
        <v/>
      </c>
      <c r="X101" t="str">
        <f t="shared" si="5"/>
        <v/>
      </c>
      <c r="AC101" t="b">
        <f t="shared" si="6"/>
        <v>0</v>
      </c>
      <c r="AD101" t="str">
        <f>IFERROR(ABS(ABS(K101-'Data Transformation'!$R$5)-ABS(K101-'Data Transformation'!$R$6)),"")</f>
        <v/>
      </c>
      <c r="AE101" t="e">
        <f>IF(C101=FALSE,"",IF(AND(OR(V101=$Z$6,V101=$Z$8),OR(AC101=TRUE,AD101&lt;=IF(ISNUMBER('Data Transformation'!$R$15),'Data Transformation'!$R$15,'Data Transformation'!$R$25))),TRUE,FALSE))</f>
        <v>#DIV/0!</v>
      </c>
    </row>
    <row r="102" spans="2:31" x14ac:dyDescent="0.55000000000000004">
      <c r="B102" t="str">
        <v xml:space="preserve"> </v>
      </c>
      <c r="C102" t="str">
        <v xml:space="preserve"> </v>
      </c>
      <c r="D102" t="str">
        <v xml:space="preserve"> </v>
      </c>
      <c r="E102" t="str">
        <v xml:space="preserve"> </v>
      </c>
      <c r="F102" t="str">
        <v xml:space="preserve"> </v>
      </c>
      <c r="G102" t="str">
        <v xml:space="preserve"> </v>
      </c>
      <c r="H102" t="str">
        <v xml:space="preserve"> </v>
      </c>
      <c r="I102" t="str">
        <v xml:space="preserve"> </v>
      </c>
      <c r="K102" s="59" t="str">
        <f>IFERROR(AVERAGEIF('Data Transformation'!$B$425:$B$8425,B102,IF('Input and Summary Results'!$J$4="no",'Data Transformation'!$C$425:$C$8425,'Data Transformation'!$E$425:$E$8425)),"")</f>
        <v/>
      </c>
      <c r="L102" s="60" t="str" cm="1">
        <f t="array" ref="L102">IFERROR(_xlfn.STDEV.S(IF('Data Transformation'!$B$425:$B$8425=B102,IF('Input and Summary Results'!$J$4="no",'Data Transformation'!$C$425:$C$8425,'Data Transformation'!$E$425:$E$8425),"")),"")</f>
        <v/>
      </c>
      <c r="M102" s="58"/>
      <c r="N102" t="str">
        <f>IF(E102&gt;='Data Transformation'!$R$29,B102,"")</f>
        <v xml:space="preserve"> </v>
      </c>
      <c r="O102" t="str">
        <f>IFERROR(IF(AND(Assignments!L102&lt;('Data Transformation'!$R$4-'Data Transformation'!$R$3)/2,ABS(K102-'Data Transformation'!$R$6)&gt;ABS(K102-'Data Transformation'!$R$5),NOT(ISNUMBER(N102)),NOT(ISNUMBER(R102)),NOT(ISNUMBER(P102)),NOT(ISNUMBER(R102)),NOT(ISNUMBER(S102)),NOT(ISNUMBER(T102))),Assignments!B102,""),"")</f>
        <v/>
      </c>
      <c r="P102" t="str">
        <f>IF(AND(NOT(ISNUMBER(N102)),NOT(ISNUMBER(R102)),NOT(ISNUMBER(S102)),G102&gt;='Data Transformation'!$R$28),B102,"")</f>
        <v xml:space="preserve"> </v>
      </c>
      <c r="Q102" t="str">
        <f>IFERROR(IF(AND(Assignments!L102&lt;('Data Transformation'!$R$4-'Data Transformation'!$R$3)/2,ABS(K102-'Data Transformation'!$R$6)&lt;ABS(K102-'Data Transformation'!$R$5),NOT(ISNUMBER(N102)),NOT(ISNUMBER(T102)),NOT(ISNUMBER(P102)),NOT(ISNUMBER(R102)),NOT(ISNUMBER(T102)),NOT(ISNUMBER(S102))),Assignments!B102,""),"")</f>
        <v/>
      </c>
      <c r="R102" t="str">
        <f>IF(H102&gt;='Data Transformation'!$R$30,B102,"")</f>
        <v xml:space="preserve"> </v>
      </c>
      <c r="S102" t="str">
        <f>IF(D102&gt;='Data Transformation'!$R$31,B102,"")</f>
        <v xml:space="preserve"> </v>
      </c>
      <c r="T102" t="str">
        <f>IF(AND(H102&lt;'Data Transformation'!$R$30,E102&lt;'Data Transformation'!$R$29,G102&lt;0.3,D102&lt;'Data Transformation'!$R$31,E102&gt;0.4,H102&gt;0.4),B102,"")</f>
        <v/>
      </c>
      <c r="U102" s="58"/>
      <c r="V102" t="str" cm="2">
        <f t="array" ref="V102">IF(C102=FALSE,"",IF(AND(ISNUMBER(B102),ISBLANK(N102:T102)),"Unclassified",(IF(COUNT(N102:T102)=0,"",INDEX($N$4:$T$4,MATCH(TRUE,N102:T102=B102,0))))))</f>
        <v/>
      </c>
      <c r="W102" t="str">
        <f t="shared" si="4"/>
        <v/>
      </c>
      <c r="X102" t="str">
        <f t="shared" si="5"/>
        <v/>
      </c>
      <c r="AC102" t="b">
        <f t="shared" si="6"/>
        <v>0</v>
      </c>
      <c r="AD102" t="str">
        <f>IFERROR(ABS(ABS(K102-'Data Transformation'!$R$5)-ABS(K102-'Data Transformation'!$R$6)),"")</f>
        <v/>
      </c>
      <c r="AE102" t="e">
        <f>IF(C102=FALSE,"",IF(AND(OR(V102=$Z$6,V102=$Z$8),OR(AC102=TRUE,AD102&lt;=IF(ISNUMBER('Data Transformation'!$R$15),'Data Transformation'!$R$15,'Data Transformation'!$R$25))),TRUE,FALSE))</f>
        <v>#DIV/0!</v>
      </c>
    </row>
    <row r="103" spans="2:31" x14ac:dyDescent="0.55000000000000004">
      <c r="B103" t="str">
        <v xml:space="preserve"> </v>
      </c>
      <c r="C103" t="str">
        <v xml:space="preserve"> </v>
      </c>
      <c r="D103" t="str">
        <v xml:space="preserve"> </v>
      </c>
      <c r="E103" t="str">
        <v xml:space="preserve"> </v>
      </c>
      <c r="F103" t="str">
        <v xml:space="preserve"> </v>
      </c>
      <c r="G103" t="str">
        <v xml:space="preserve"> </v>
      </c>
      <c r="H103" t="str">
        <v xml:space="preserve"> </v>
      </c>
      <c r="I103" t="str">
        <v xml:space="preserve"> </v>
      </c>
      <c r="K103" s="59" t="str">
        <f>IFERROR(AVERAGEIF('Data Transformation'!$B$425:$B$8425,B103,IF('Input and Summary Results'!$J$4="no",'Data Transformation'!$C$425:$C$8425,'Data Transformation'!$E$425:$E$8425)),"")</f>
        <v/>
      </c>
      <c r="L103" s="60" t="str" cm="1">
        <f t="array" ref="L103">IFERROR(_xlfn.STDEV.S(IF('Data Transformation'!$B$425:$B$8425=B103,IF('Input and Summary Results'!$J$4="no",'Data Transformation'!$C$425:$C$8425,'Data Transformation'!$E$425:$E$8425),"")),"")</f>
        <v/>
      </c>
      <c r="M103" s="58"/>
      <c r="N103" t="str">
        <f>IF(E103&gt;='Data Transformation'!$R$29,B103,"")</f>
        <v xml:space="preserve"> </v>
      </c>
      <c r="O103" t="str">
        <f>IFERROR(IF(AND(Assignments!L103&lt;('Data Transformation'!$R$4-'Data Transformation'!$R$3)/2,ABS(K103-'Data Transformation'!$R$6)&gt;ABS(K103-'Data Transformation'!$R$5),NOT(ISNUMBER(N103)),NOT(ISNUMBER(R103)),NOT(ISNUMBER(P103)),NOT(ISNUMBER(R103)),NOT(ISNUMBER(S103)),NOT(ISNUMBER(T103))),Assignments!B103,""),"")</f>
        <v/>
      </c>
      <c r="P103" t="str">
        <f>IF(AND(NOT(ISNUMBER(N103)),NOT(ISNUMBER(R103)),NOT(ISNUMBER(S103)),G103&gt;='Data Transformation'!$R$28),B103,"")</f>
        <v xml:space="preserve"> </v>
      </c>
      <c r="Q103" t="str">
        <f>IFERROR(IF(AND(Assignments!L103&lt;('Data Transformation'!$R$4-'Data Transformation'!$R$3)/2,ABS(K103-'Data Transformation'!$R$6)&lt;ABS(K103-'Data Transformation'!$R$5),NOT(ISNUMBER(N103)),NOT(ISNUMBER(T103)),NOT(ISNUMBER(P103)),NOT(ISNUMBER(R103)),NOT(ISNUMBER(T103)),NOT(ISNUMBER(S103))),Assignments!B103,""),"")</f>
        <v/>
      </c>
      <c r="R103" t="str">
        <f>IF(H103&gt;='Data Transformation'!$R$30,B103,"")</f>
        <v xml:space="preserve"> </v>
      </c>
      <c r="S103" t="str">
        <f>IF(D103&gt;='Data Transformation'!$R$31,B103,"")</f>
        <v xml:space="preserve"> </v>
      </c>
      <c r="T103" t="str">
        <f>IF(AND(H103&lt;'Data Transformation'!$R$30,E103&lt;'Data Transformation'!$R$29,G103&lt;0.3,D103&lt;'Data Transformation'!$R$31,E103&gt;0.4,H103&gt;0.4),B103,"")</f>
        <v/>
      </c>
      <c r="U103" s="58"/>
      <c r="V103" t="str" cm="2">
        <f t="array" ref="V103">IF(C103=FALSE,"",IF(AND(ISNUMBER(B103),ISBLANK(N103:T103)),"Unclassified",(IF(COUNT(N103:T103)=0,"",INDEX($N$4:$T$4,MATCH(TRUE,N103:T103=B103,0))))))</f>
        <v/>
      </c>
      <c r="W103" t="str">
        <f t="shared" si="4"/>
        <v/>
      </c>
      <c r="X103" t="str">
        <f t="shared" si="5"/>
        <v/>
      </c>
      <c r="AC103" t="b">
        <f t="shared" si="6"/>
        <v>0</v>
      </c>
      <c r="AD103" t="str">
        <f>IFERROR(ABS(ABS(K103-'Data Transformation'!$R$5)-ABS(K103-'Data Transformation'!$R$6)),"")</f>
        <v/>
      </c>
      <c r="AE103" t="e">
        <f>IF(C103=FALSE,"",IF(AND(OR(V103=$Z$6,V103=$Z$8),OR(AC103=TRUE,AD103&lt;=IF(ISNUMBER('Data Transformation'!$R$15),'Data Transformation'!$R$15,'Data Transformation'!$R$25))),TRUE,FALSE))</f>
        <v>#DIV/0!</v>
      </c>
    </row>
    <row r="104" spans="2:31" x14ac:dyDescent="0.55000000000000004">
      <c r="B104" t="str">
        <v xml:space="preserve"> </v>
      </c>
      <c r="C104" t="str">
        <v xml:space="preserve"> </v>
      </c>
      <c r="D104" t="str">
        <v xml:space="preserve"> </v>
      </c>
      <c r="E104" t="str">
        <v xml:space="preserve"> </v>
      </c>
      <c r="F104" t="str">
        <v xml:space="preserve"> </v>
      </c>
      <c r="G104" t="str">
        <v xml:space="preserve"> </v>
      </c>
      <c r="H104" t="str">
        <v xml:space="preserve"> </v>
      </c>
      <c r="I104" t="str">
        <v xml:space="preserve"> </v>
      </c>
      <c r="K104" s="59" t="str">
        <f>IFERROR(AVERAGEIF('Data Transformation'!$B$425:$B$8425,B104,IF('Input and Summary Results'!$J$4="no",'Data Transformation'!$C$425:$C$8425,'Data Transformation'!$E$425:$E$8425)),"")</f>
        <v/>
      </c>
      <c r="L104" s="60" t="str" cm="1">
        <f t="array" ref="L104">IFERROR(_xlfn.STDEV.S(IF('Data Transformation'!$B$425:$B$8425=B104,IF('Input and Summary Results'!$J$4="no",'Data Transformation'!$C$425:$C$8425,'Data Transformation'!$E$425:$E$8425),"")),"")</f>
        <v/>
      </c>
      <c r="M104" s="58"/>
      <c r="N104" t="str">
        <f>IF(E104&gt;='Data Transformation'!$R$29,B104,"")</f>
        <v xml:space="preserve"> </v>
      </c>
      <c r="O104" t="str">
        <f>IFERROR(IF(AND(Assignments!L104&lt;('Data Transformation'!$R$4-'Data Transformation'!$R$3)/2,ABS(K104-'Data Transformation'!$R$6)&gt;ABS(K104-'Data Transformation'!$R$5),NOT(ISNUMBER(N104)),NOT(ISNUMBER(R104)),NOT(ISNUMBER(P104)),NOT(ISNUMBER(R104)),NOT(ISNUMBER(S104)),NOT(ISNUMBER(T104))),Assignments!B104,""),"")</f>
        <v/>
      </c>
      <c r="P104" t="str">
        <f>IF(AND(NOT(ISNUMBER(N104)),NOT(ISNUMBER(R104)),NOT(ISNUMBER(S104)),G104&gt;='Data Transformation'!$R$28),B104,"")</f>
        <v xml:space="preserve"> </v>
      </c>
      <c r="Q104" t="str">
        <f>IFERROR(IF(AND(Assignments!L104&lt;('Data Transformation'!$R$4-'Data Transformation'!$R$3)/2,ABS(K104-'Data Transformation'!$R$6)&lt;ABS(K104-'Data Transformation'!$R$5),NOT(ISNUMBER(N104)),NOT(ISNUMBER(T104)),NOT(ISNUMBER(P104)),NOT(ISNUMBER(R104)),NOT(ISNUMBER(T104)),NOT(ISNUMBER(S104))),Assignments!B104,""),"")</f>
        <v/>
      </c>
      <c r="R104" t="str">
        <f>IF(H104&gt;='Data Transformation'!$R$30,B104,"")</f>
        <v xml:space="preserve"> </v>
      </c>
      <c r="S104" t="str">
        <f>IF(D104&gt;='Data Transformation'!$R$31,B104,"")</f>
        <v xml:space="preserve"> </v>
      </c>
      <c r="T104" t="str">
        <f>IF(AND(H104&lt;'Data Transformation'!$R$30,E104&lt;'Data Transformation'!$R$29,G104&lt;0.3,D104&lt;'Data Transformation'!$R$31,E104&gt;0.4,H104&gt;0.4),B104,"")</f>
        <v/>
      </c>
      <c r="U104" s="58"/>
      <c r="V104" t="str" cm="2">
        <f t="array" ref="V104">IF(C104=FALSE,"",IF(AND(ISNUMBER(B104),ISBLANK(N104:T104)),"Unclassified",(IF(COUNT(N104:T104)=0,"",INDEX($N$4:$T$4,MATCH(TRUE,N104:T104=B104,0))))))</f>
        <v/>
      </c>
      <c r="W104" t="str">
        <f t="shared" si="4"/>
        <v/>
      </c>
      <c r="X104" t="str">
        <f t="shared" si="5"/>
        <v/>
      </c>
      <c r="AC104" t="b">
        <f t="shared" si="6"/>
        <v>0</v>
      </c>
      <c r="AD104" t="str">
        <f>IFERROR(ABS(ABS(K104-'Data Transformation'!$R$5)-ABS(K104-'Data Transformation'!$R$6)),"")</f>
        <v/>
      </c>
      <c r="AE104" t="e">
        <f>IF(C104=FALSE,"",IF(AND(OR(V104=$Z$6,V104=$Z$8),OR(AC104=TRUE,AD104&lt;=IF(ISNUMBER('Data Transformation'!$R$15),'Data Transformation'!$R$15,'Data Transformation'!$R$25))),TRUE,FALSE))</f>
        <v>#DIV/0!</v>
      </c>
    </row>
    <row r="105" spans="2:31" x14ac:dyDescent="0.55000000000000004">
      <c r="B105" t="str">
        <v xml:space="preserve"> </v>
      </c>
      <c r="C105" t="str">
        <v xml:space="preserve"> </v>
      </c>
      <c r="D105" t="str">
        <v xml:space="preserve"> </v>
      </c>
      <c r="E105" t="str">
        <v xml:space="preserve"> </v>
      </c>
      <c r="F105" t="str">
        <v xml:space="preserve"> </v>
      </c>
      <c r="G105" t="str">
        <v xml:space="preserve"> </v>
      </c>
      <c r="H105" t="str">
        <v xml:space="preserve"> </v>
      </c>
      <c r="I105" t="str">
        <v xml:space="preserve"> </v>
      </c>
      <c r="K105" s="59" t="str">
        <f>IFERROR(AVERAGEIF('Data Transformation'!$B$425:$B$8425,B105,IF('Input and Summary Results'!$J$4="no",'Data Transformation'!$C$425:$C$8425,'Data Transformation'!$E$425:$E$8425)),"")</f>
        <v/>
      </c>
      <c r="L105" s="60" t="str" cm="1">
        <f t="array" ref="L105">IFERROR(_xlfn.STDEV.S(IF('Data Transformation'!$B$425:$B$8425=B105,IF('Input and Summary Results'!$J$4="no",'Data Transformation'!$C$425:$C$8425,'Data Transformation'!$E$425:$E$8425),"")),"")</f>
        <v/>
      </c>
      <c r="M105" s="58"/>
      <c r="N105" t="str">
        <f>IF(E105&gt;='Data Transformation'!$R$29,B105,"")</f>
        <v xml:space="preserve"> </v>
      </c>
      <c r="O105" t="str">
        <f>IFERROR(IF(AND(Assignments!L105&lt;('Data Transformation'!$R$4-'Data Transformation'!$R$3)/2,ABS(K105-'Data Transformation'!$R$6)&gt;ABS(K105-'Data Transformation'!$R$5),NOT(ISNUMBER(N105)),NOT(ISNUMBER(R105)),NOT(ISNUMBER(P105)),NOT(ISNUMBER(R105)),NOT(ISNUMBER(S105)),NOT(ISNUMBER(T105))),Assignments!B105,""),"")</f>
        <v/>
      </c>
      <c r="P105" t="str">
        <f>IF(AND(NOT(ISNUMBER(N105)),NOT(ISNUMBER(R105)),NOT(ISNUMBER(S105)),G105&gt;='Data Transformation'!$R$28),B105,"")</f>
        <v xml:space="preserve"> </v>
      </c>
      <c r="Q105" t="str">
        <f>IFERROR(IF(AND(Assignments!L105&lt;('Data Transformation'!$R$4-'Data Transformation'!$R$3)/2,ABS(K105-'Data Transformation'!$R$6)&lt;ABS(K105-'Data Transformation'!$R$5),NOT(ISNUMBER(N105)),NOT(ISNUMBER(T105)),NOT(ISNUMBER(P105)),NOT(ISNUMBER(R105)),NOT(ISNUMBER(T105)),NOT(ISNUMBER(S105))),Assignments!B105,""),"")</f>
        <v/>
      </c>
      <c r="R105" t="str">
        <f>IF(H105&gt;='Data Transformation'!$R$30,B105,"")</f>
        <v xml:space="preserve"> </v>
      </c>
      <c r="S105" t="str">
        <f>IF(D105&gt;='Data Transformation'!$R$31,B105,"")</f>
        <v xml:space="preserve"> </v>
      </c>
      <c r="T105" t="str">
        <f>IF(AND(H105&lt;'Data Transformation'!$R$30,E105&lt;'Data Transformation'!$R$29,G105&lt;0.3,D105&lt;'Data Transformation'!$R$31,E105&gt;0.4,H105&gt;0.4),B105,"")</f>
        <v/>
      </c>
      <c r="U105" s="58"/>
      <c r="V105" t="str" cm="2">
        <f t="array" ref="V105">IF(C105=FALSE,"",IF(AND(ISNUMBER(B105),ISBLANK(N105:T105)),"Unclassified",(IF(COUNT(N105:T105)=0,"",INDEX($N$4:$T$4,MATCH(TRUE,N105:T105=B105,0))))))</f>
        <v/>
      </c>
      <c r="W105" t="str">
        <f t="shared" si="4"/>
        <v/>
      </c>
      <c r="X105" t="str">
        <f t="shared" si="5"/>
        <v/>
      </c>
      <c r="AC105" t="b">
        <f t="shared" si="6"/>
        <v>0</v>
      </c>
      <c r="AD105" t="str">
        <f>IFERROR(ABS(ABS(K105-'Data Transformation'!$R$5)-ABS(K105-'Data Transformation'!$R$6)),"")</f>
        <v/>
      </c>
      <c r="AE105" t="e">
        <f>IF(C105=FALSE,"",IF(AND(OR(V105=$Z$6,V105=$Z$8),OR(AC105=TRUE,AD105&lt;=IF(ISNUMBER('Data Transformation'!$R$15),'Data Transformation'!$R$15,'Data Transformation'!$R$25))),TRUE,FALSE))</f>
        <v>#DIV/0!</v>
      </c>
    </row>
    <row r="106" spans="2:31" x14ac:dyDescent="0.55000000000000004">
      <c r="B106" t="str">
        <v xml:space="preserve"> </v>
      </c>
      <c r="C106" t="str">
        <v xml:space="preserve"> </v>
      </c>
      <c r="D106" t="str">
        <v xml:space="preserve"> </v>
      </c>
      <c r="E106" t="str">
        <v xml:space="preserve"> </v>
      </c>
      <c r="F106" t="str">
        <v xml:space="preserve"> </v>
      </c>
      <c r="G106" t="str">
        <v xml:space="preserve"> </v>
      </c>
      <c r="H106" t="str">
        <v xml:space="preserve"> </v>
      </c>
      <c r="I106" t="str">
        <v xml:space="preserve"> </v>
      </c>
      <c r="K106" s="59" t="str">
        <f>IFERROR(AVERAGEIF('Data Transformation'!$B$425:$B$8425,B106,IF('Input and Summary Results'!$J$4="no",'Data Transformation'!$C$425:$C$8425,'Data Transformation'!$E$425:$E$8425)),"")</f>
        <v/>
      </c>
      <c r="L106" s="60" t="str" cm="1">
        <f t="array" ref="L106">IFERROR(_xlfn.STDEV.S(IF('Data Transformation'!$B$425:$B$8425=B106,IF('Input and Summary Results'!$J$4="no",'Data Transformation'!$C$425:$C$8425,'Data Transformation'!$E$425:$E$8425),"")),"")</f>
        <v/>
      </c>
      <c r="M106" s="58"/>
      <c r="N106" t="str">
        <f>IF(E106&gt;='Data Transformation'!$R$29,B106,"")</f>
        <v xml:space="preserve"> </v>
      </c>
      <c r="O106" t="str">
        <f>IFERROR(IF(AND(Assignments!L106&lt;('Data Transformation'!$R$4-'Data Transformation'!$R$3)/2,ABS(K106-'Data Transformation'!$R$6)&gt;ABS(K106-'Data Transformation'!$R$5),NOT(ISNUMBER(N106)),NOT(ISNUMBER(R106)),NOT(ISNUMBER(P106)),NOT(ISNUMBER(R106)),NOT(ISNUMBER(S106)),NOT(ISNUMBER(T106))),Assignments!B106,""),"")</f>
        <v/>
      </c>
      <c r="P106" t="str">
        <f>IF(AND(NOT(ISNUMBER(N106)),NOT(ISNUMBER(R106)),NOT(ISNUMBER(S106)),G106&gt;='Data Transformation'!$R$28),B106,"")</f>
        <v xml:space="preserve"> </v>
      </c>
      <c r="Q106" t="str">
        <f>IFERROR(IF(AND(Assignments!L106&lt;('Data Transformation'!$R$4-'Data Transformation'!$R$3)/2,ABS(K106-'Data Transformation'!$R$6)&lt;ABS(K106-'Data Transformation'!$R$5),NOT(ISNUMBER(N106)),NOT(ISNUMBER(T106)),NOT(ISNUMBER(P106)),NOT(ISNUMBER(R106)),NOT(ISNUMBER(T106)),NOT(ISNUMBER(S106))),Assignments!B106,""),"")</f>
        <v/>
      </c>
      <c r="R106" t="str">
        <f>IF(H106&gt;='Data Transformation'!$R$30,B106,"")</f>
        <v xml:space="preserve"> </v>
      </c>
      <c r="S106" t="str">
        <f>IF(D106&gt;='Data Transformation'!$R$31,B106,"")</f>
        <v xml:space="preserve"> </v>
      </c>
      <c r="T106" t="str">
        <f>IF(AND(H106&lt;'Data Transformation'!$R$30,E106&lt;'Data Transformation'!$R$29,G106&lt;0.3,D106&lt;'Data Transformation'!$R$31,E106&gt;0.4,H106&gt;0.4),B106,"")</f>
        <v/>
      </c>
      <c r="U106" s="58"/>
      <c r="V106" t="str" cm="2">
        <f t="array" ref="V106">IF(C106=FALSE,"",IF(AND(ISNUMBER(B106),ISBLANK(N106:T106)),"Unclassified",(IF(COUNT(N106:T106)=0,"",INDEX($N$4:$T$4,MATCH(TRUE,N106:T106=B106,0))))))</f>
        <v/>
      </c>
      <c r="W106" t="str">
        <f t="shared" si="4"/>
        <v/>
      </c>
      <c r="X106" t="str">
        <f t="shared" si="5"/>
        <v/>
      </c>
      <c r="AC106" t="b">
        <f t="shared" si="6"/>
        <v>0</v>
      </c>
      <c r="AD106" t="str">
        <f>IFERROR(ABS(ABS(K106-'Data Transformation'!$R$5)-ABS(K106-'Data Transformation'!$R$6)),"")</f>
        <v/>
      </c>
      <c r="AE106" t="e">
        <f>IF(C106=FALSE,"",IF(AND(OR(V106=$Z$6,V106=$Z$8),OR(AC106=TRUE,AD106&lt;=IF(ISNUMBER('Data Transformation'!$R$15),'Data Transformation'!$R$15,'Data Transformation'!$R$25))),TRUE,FALSE))</f>
        <v>#DIV/0!</v>
      </c>
    </row>
    <row r="107" spans="2:31" x14ac:dyDescent="0.55000000000000004">
      <c r="B107" t="str">
        <v xml:space="preserve"> </v>
      </c>
      <c r="C107" t="str">
        <v xml:space="preserve"> </v>
      </c>
      <c r="D107" t="str">
        <v xml:space="preserve"> </v>
      </c>
      <c r="E107" t="str">
        <v xml:space="preserve"> </v>
      </c>
      <c r="F107" t="str">
        <v xml:space="preserve"> </v>
      </c>
      <c r="G107" t="str">
        <v xml:space="preserve"> </v>
      </c>
      <c r="H107" t="str">
        <v xml:space="preserve"> </v>
      </c>
      <c r="I107" t="str">
        <v xml:space="preserve"> </v>
      </c>
      <c r="K107" s="59" t="str">
        <f>IFERROR(AVERAGEIF('Data Transformation'!$B$425:$B$8425,B107,IF('Input and Summary Results'!$J$4="no",'Data Transformation'!$C$425:$C$8425,'Data Transformation'!$E$425:$E$8425)),"")</f>
        <v/>
      </c>
      <c r="L107" s="60" t="str" cm="1">
        <f t="array" ref="L107">IFERROR(_xlfn.STDEV.S(IF('Data Transformation'!$B$425:$B$8425=B107,IF('Input and Summary Results'!$J$4="no",'Data Transformation'!$C$425:$C$8425,'Data Transformation'!$E$425:$E$8425),"")),"")</f>
        <v/>
      </c>
      <c r="M107" s="58"/>
      <c r="N107" t="str">
        <f>IF(E107&gt;='Data Transformation'!$R$29,B107,"")</f>
        <v xml:space="preserve"> </v>
      </c>
      <c r="O107" t="str">
        <f>IFERROR(IF(AND(Assignments!L107&lt;('Data Transformation'!$R$4-'Data Transformation'!$R$3)/2,ABS(K107-'Data Transformation'!$R$6)&gt;ABS(K107-'Data Transformation'!$R$5),NOT(ISNUMBER(N107)),NOT(ISNUMBER(R107)),NOT(ISNUMBER(P107)),NOT(ISNUMBER(R107)),NOT(ISNUMBER(S107)),NOT(ISNUMBER(T107))),Assignments!B107,""),"")</f>
        <v/>
      </c>
      <c r="P107" t="str">
        <f>IF(AND(NOT(ISNUMBER(N107)),NOT(ISNUMBER(R107)),NOT(ISNUMBER(S107)),G107&gt;='Data Transformation'!$R$28),B107,"")</f>
        <v xml:space="preserve"> </v>
      </c>
      <c r="Q107" t="str">
        <f>IFERROR(IF(AND(Assignments!L107&lt;('Data Transformation'!$R$4-'Data Transformation'!$R$3)/2,ABS(K107-'Data Transformation'!$R$6)&lt;ABS(K107-'Data Transformation'!$R$5),NOT(ISNUMBER(N107)),NOT(ISNUMBER(T107)),NOT(ISNUMBER(P107)),NOT(ISNUMBER(R107)),NOT(ISNUMBER(T107)),NOT(ISNUMBER(S107))),Assignments!B107,""),"")</f>
        <v/>
      </c>
      <c r="R107" t="str">
        <f>IF(H107&gt;='Data Transformation'!$R$30,B107,"")</f>
        <v xml:space="preserve"> </v>
      </c>
      <c r="S107" t="str">
        <f>IF(D107&gt;='Data Transformation'!$R$31,B107,"")</f>
        <v xml:space="preserve"> </v>
      </c>
      <c r="T107" t="str">
        <f>IF(AND(H107&lt;'Data Transformation'!$R$30,E107&lt;'Data Transformation'!$R$29,G107&lt;0.3,D107&lt;'Data Transformation'!$R$31,E107&gt;0.4,H107&gt;0.4),B107,"")</f>
        <v/>
      </c>
      <c r="U107" s="58"/>
      <c r="V107" t="str" cm="2">
        <f t="array" ref="V107">IF(C107=FALSE,"",IF(AND(ISNUMBER(B107),ISBLANK(N107:T107)),"Unclassified",(IF(COUNT(N107:T107)=0,"",INDEX($N$4:$T$4,MATCH(TRUE,N107:T107=B107,0))))))</f>
        <v/>
      </c>
      <c r="W107" t="str">
        <f t="shared" si="4"/>
        <v/>
      </c>
      <c r="X107" t="str">
        <f t="shared" si="5"/>
        <v/>
      </c>
      <c r="AC107" t="b">
        <f t="shared" si="6"/>
        <v>0</v>
      </c>
      <c r="AD107" t="str">
        <f>IFERROR(ABS(ABS(K107-'Data Transformation'!$R$5)-ABS(K107-'Data Transformation'!$R$6)),"")</f>
        <v/>
      </c>
      <c r="AE107" t="e">
        <f>IF(C107=FALSE,"",IF(AND(OR(V107=$Z$6,V107=$Z$8),OR(AC107=TRUE,AD107&lt;=IF(ISNUMBER('Data Transformation'!$R$15),'Data Transformation'!$R$15,'Data Transformation'!$R$25))),TRUE,FALSE))</f>
        <v>#DIV/0!</v>
      </c>
    </row>
    <row r="108" spans="2:31" x14ac:dyDescent="0.55000000000000004">
      <c r="B108" t="str">
        <v xml:space="preserve"> </v>
      </c>
      <c r="C108" t="str">
        <v xml:space="preserve"> </v>
      </c>
      <c r="D108" t="str">
        <v xml:space="preserve"> </v>
      </c>
      <c r="E108" t="str">
        <v xml:space="preserve"> </v>
      </c>
      <c r="F108" t="str">
        <v xml:space="preserve"> </v>
      </c>
      <c r="G108" t="str">
        <v xml:space="preserve"> </v>
      </c>
      <c r="H108" t="str">
        <v xml:space="preserve"> </v>
      </c>
      <c r="I108" t="str">
        <v xml:space="preserve"> </v>
      </c>
      <c r="K108" s="59" t="str">
        <f>IFERROR(AVERAGEIF('Data Transformation'!$B$425:$B$8425,B108,IF('Input and Summary Results'!$J$4="no",'Data Transformation'!$C$425:$C$8425,'Data Transformation'!$E$425:$E$8425)),"")</f>
        <v/>
      </c>
      <c r="L108" s="60" t="str" cm="1">
        <f t="array" ref="L108">IFERROR(_xlfn.STDEV.S(IF('Data Transformation'!$B$425:$B$8425=B108,IF('Input and Summary Results'!$J$4="no",'Data Transformation'!$C$425:$C$8425,'Data Transformation'!$E$425:$E$8425),"")),"")</f>
        <v/>
      </c>
      <c r="M108" s="58"/>
      <c r="N108" t="str">
        <f>IF(E108&gt;='Data Transformation'!$R$29,B108,"")</f>
        <v xml:space="preserve"> </v>
      </c>
      <c r="O108" t="str">
        <f>IFERROR(IF(AND(Assignments!L108&lt;('Data Transformation'!$R$4-'Data Transformation'!$R$3)/2,ABS(K108-'Data Transformation'!$R$6)&gt;ABS(K108-'Data Transformation'!$R$5),NOT(ISNUMBER(N108)),NOT(ISNUMBER(R108)),NOT(ISNUMBER(P108)),NOT(ISNUMBER(R108)),NOT(ISNUMBER(S108)),NOT(ISNUMBER(T108))),Assignments!B108,""),"")</f>
        <v/>
      </c>
      <c r="P108" t="str">
        <f>IF(AND(NOT(ISNUMBER(N108)),NOT(ISNUMBER(R108)),NOT(ISNUMBER(S108)),G108&gt;='Data Transformation'!$R$28),B108,"")</f>
        <v xml:space="preserve"> </v>
      </c>
      <c r="Q108" t="str">
        <f>IFERROR(IF(AND(Assignments!L108&lt;('Data Transformation'!$R$4-'Data Transformation'!$R$3)/2,ABS(K108-'Data Transformation'!$R$6)&lt;ABS(K108-'Data Transformation'!$R$5),NOT(ISNUMBER(N108)),NOT(ISNUMBER(T108)),NOT(ISNUMBER(P108)),NOT(ISNUMBER(R108)),NOT(ISNUMBER(T108)),NOT(ISNUMBER(S108))),Assignments!B108,""),"")</f>
        <v/>
      </c>
      <c r="R108" t="str">
        <f>IF(H108&gt;='Data Transformation'!$R$30,B108,"")</f>
        <v xml:space="preserve"> </v>
      </c>
      <c r="S108" t="str">
        <f>IF(D108&gt;='Data Transformation'!$R$31,B108,"")</f>
        <v xml:space="preserve"> </v>
      </c>
      <c r="T108" t="str">
        <f>IF(AND(H108&lt;'Data Transformation'!$R$30,E108&lt;'Data Transformation'!$R$29,G108&lt;0.3,D108&lt;'Data Transformation'!$R$31,E108&gt;0.4,H108&gt;0.4),B108,"")</f>
        <v/>
      </c>
      <c r="U108" s="58"/>
      <c r="V108" t="str" cm="2">
        <f t="array" ref="V108">IF(C108=FALSE,"",IF(AND(ISNUMBER(B108),ISBLANK(N108:T108)),"Unclassified",(IF(COUNT(N108:T108)=0,"",INDEX($N$4:$T$4,MATCH(TRUE,N108:T108=B108,0))))))</f>
        <v/>
      </c>
      <c r="W108" t="str">
        <f t="shared" si="4"/>
        <v/>
      </c>
      <c r="X108" t="str">
        <f t="shared" si="5"/>
        <v/>
      </c>
      <c r="AC108" t="b">
        <f t="shared" si="6"/>
        <v>0</v>
      </c>
      <c r="AD108" t="str">
        <f>IFERROR(ABS(ABS(K108-'Data Transformation'!$R$5)-ABS(K108-'Data Transformation'!$R$6)),"")</f>
        <v/>
      </c>
      <c r="AE108" t="e">
        <f>IF(C108=FALSE,"",IF(AND(OR(V108=$Z$6,V108=$Z$8),OR(AC108=TRUE,AD108&lt;=IF(ISNUMBER('Data Transformation'!$R$15),'Data Transformation'!$R$15,'Data Transformation'!$R$25))),TRUE,FALSE))</f>
        <v>#DIV/0!</v>
      </c>
    </row>
    <row r="109" spans="2:31" x14ac:dyDescent="0.55000000000000004">
      <c r="B109" t="str">
        <v xml:space="preserve"> </v>
      </c>
      <c r="C109" t="str">
        <v xml:space="preserve"> </v>
      </c>
      <c r="D109" t="str">
        <v xml:space="preserve"> </v>
      </c>
      <c r="E109" t="str">
        <v xml:space="preserve"> </v>
      </c>
      <c r="F109" t="str">
        <v xml:space="preserve"> </v>
      </c>
      <c r="G109" t="str">
        <v xml:space="preserve"> </v>
      </c>
      <c r="H109" t="str">
        <v xml:space="preserve"> </v>
      </c>
      <c r="I109" t="str">
        <v xml:space="preserve"> </v>
      </c>
      <c r="K109" s="59" t="str">
        <f>IFERROR(AVERAGEIF('Data Transformation'!$B$425:$B$8425,B109,IF('Input and Summary Results'!$J$4="no",'Data Transformation'!$C$425:$C$8425,'Data Transformation'!$E$425:$E$8425)),"")</f>
        <v/>
      </c>
      <c r="L109" s="60" t="str" cm="1">
        <f t="array" ref="L109">IFERROR(_xlfn.STDEV.S(IF('Data Transformation'!$B$425:$B$8425=B109,IF('Input and Summary Results'!$J$4="no",'Data Transformation'!$C$425:$C$8425,'Data Transformation'!$E$425:$E$8425),"")),"")</f>
        <v/>
      </c>
      <c r="M109" s="58"/>
      <c r="N109" t="str">
        <f>IF(E109&gt;='Data Transformation'!$R$29,B109,"")</f>
        <v xml:space="preserve"> </v>
      </c>
      <c r="O109" t="str">
        <f>IFERROR(IF(AND(Assignments!L109&lt;('Data Transformation'!$R$4-'Data Transformation'!$R$3)/2,ABS(K109-'Data Transformation'!$R$6)&gt;ABS(K109-'Data Transformation'!$R$5),NOT(ISNUMBER(N109)),NOT(ISNUMBER(R109)),NOT(ISNUMBER(P109)),NOT(ISNUMBER(R109)),NOT(ISNUMBER(S109)),NOT(ISNUMBER(T109))),Assignments!B109,""),"")</f>
        <v/>
      </c>
      <c r="P109" t="str">
        <f>IF(AND(NOT(ISNUMBER(N109)),NOT(ISNUMBER(R109)),NOT(ISNUMBER(S109)),G109&gt;='Data Transformation'!$R$28),B109,"")</f>
        <v xml:space="preserve"> </v>
      </c>
      <c r="Q109" t="str">
        <f>IFERROR(IF(AND(Assignments!L109&lt;('Data Transformation'!$R$4-'Data Transformation'!$R$3)/2,ABS(K109-'Data Transformation'!$R$6)&lt;ABS(K109-'Data Transformation'!$R$5),NOT(ISNUMBER(N109)),NOT(ISNUMBER(T109)),NOT(ISNUMBER(P109)),NOT(ISNUMBER(R109)),NOT(ISNUMBER(T109)),NOT(ISNUMBER(S109))),Assignments!B109,""),"")</f>
        <v/>
      </c>
      <c r="R109" t="str">
        <f>IF(H109&gt;='Data Transformation'!$R$30,B109,"")</f>
        <v xml:space="preserve"> </v>
      </c>
      <c r="S109" t="str">
        <f>IF(D109&gt;='Data Transformation'!$R$31,B109,"")</f>
        <v xml:space="preserve"> </v>
      </c>
      <c r="T109" t="str">
        <f>IF(AND(H109&lt;'Data Transformation'!$R$30,E109&lt;'Data Transformation'!$R$29,G109&lt;0.3,D109&lt;'Data Transformation'!$R$31,E109&gt;0.4,H109&gt;0.4),B109,"")</f>
        <v/>
      </c>
      <c r="U109" s="58"/>
      <c r="V109" t="str" cm="2">
        <f t="array" ref="V109">IF(C109=FALSE,"",IF(AND(ISNUMBER(B109),ISBLANK(N109:T109)),"Unclassified",(IF(COUNT(N109:T109)=0,"",INDEX($N$4:$T$4,MATCH(TRUE,N109:T109=B109,0))))))</f>
        <v/>
      </c>
      <c r="W109" t="str">
        <f t="shared" si="4"/>
        <v/>
      </c>
      <c r="X109" t="str">
        <f t="shared" si="5"/>
        <v/>
      </c>
      <c r="AC109" t="b">
        <f t="shared" si="6"/>
        <v>0</v>
      </c>
      <c r="AD109" t="str">
        <f>IFERROR(ABS(ABS(K109-'Data Transformation'!$R$5)-ABS(K109-'Data Transformation'!$R$6)),"")</f>
        <v/>
      </c>
      <c r="AE109" t="e">
        <f>IF(C109=FALSE,"",IF(AND(OR(V109=$Z$6,V109=$Z$8),OR(AC109=TRUE,AD109&lt;=IF(ISNUMBER('Data Transformation'!$R$15),'Data Transformation'!$R$15,'Data Transformation'!$R$25))),TRUE,FALSE))</f>
        <v>#DIV/0!</v>
      </c>
    </row>
    <row r="110" spans="2:31" x14ac:dyDescent="0.55000000000000004">
      <c r="B110" t="str">
        <v xml:space="preserve"> </v>
      </c>
      <c r="C110" t="str">
        <v xml:space="preserve"> </v>
      </c>
      <c r="D110" t="str">
        <v xml:space="preserve"> </v>
      </c>
      <c r="E110" t="str">
        <v xml:space="preserve"> </v>
      </c>
      <c r="F110" t="str">
        <v xml:space="preserve"> </v>
      </c>
      <c r="G110" t="str">
        <v xml:space="preserve"> </v>
      </c>
      <c r="H110" t="str">
        <v xml:space="preserve"> </v>
      </c>
      <c r="I110" t="str">
        <v xml:space="preserve"> </v>
      </c>
      <c r="K110" s="59" t="str">
        <f>IFERROR(AVERAGEIF('Data Transformation'!$B$425:$B$8425,B110,IF('Input and Summary Results'!$J$4="no",'Data Transformation'!$C$425:$C$8425,'Data Transformation'!$E$425:$E$8425)),"")</f>
        <v/>
      </c>
      <c r="L110" s="60" t="str" cm="1">
        <f t="array" ref="L110">IFERROR(_xlfn.STDEV.S(IF('Data Transformation'!$B$425:$B$8425=B110,IF('Input and Summary Results'!$J$4="no",'Data Transformation'!$C$425:$C$8425,'Data Transformation'!$E$425:$E$8425),"")),"")</f>
        <v/>
      </c>
      <c r="M110" s="58"/>
      <c r="N110" t="str">
        <f>IF(E110&gt;='Data Transformation'!$R$29,B110,"")</f>
        <v xml:space="preserve"> </v>
      </c>
      <c r="O110" t="str">
        <f>IFERROR(IF(AND(Assignments!L110&lt;('Data Transformation'!$R$4-'Data Transformation'!$R$3)/2,ABS(K110-'Data Transformation'!$R$6)&gt;ABS(K110-'Data Transformation'!$R$5),NOT(ISNUMBER(N110)),NOT(ISNUMBER(R110)),NOT(ISNUMBER(P110)),NOT(ISNUMBER(R110)),NOT(ISNUMBER(S110)),NOT(ISNUMBER(T110))),Assignments!B110,""),"")</f>
        <v/>
      </c>
      <c r="P110" t="str">
        <f>IF(AND(NOT(ISNUMBER(N110)),NOT(ISNUMBER(R110)),NOT(ISNUMBER(S110)),G110&gt;='Data Transformation'!$R$28),B110,"")</f>
        <v xml:space="preserve"> </v>
      </c>
      <c r="Q110" t="str">
        <f>IFERROR(IF(AND(Assignments!L110&lt;('Data Transformation'!$R$4-'Data Transformation'!$R$3)/2,ABS(K110-'Data Transformation'!$R$6)&lt;ABS(K110-'Data Transformation'!$R$5),NOT(ISNUMBER(N110)),NOT(ISNUMBER(T110)),NOT(ISNUMBER(P110)),NOT(ISNUMBER(R110)),NOT(ISNUMBER(T110)),NOT(ISNUMBER(S110))),Assignments!B110,""),"")</f>
        <v/>
      </c>
      <c r="R110" t="str">
        <f>IF(H110&gt;='Data Transformation'!$R$30,B110,"")</f>
        <v xml:space="preserve"> </v>
      </c>
      <c r="S110" t="str">
        <f>IF(D110&gt;='Data Transformation'!$R$31,B110,"")</f>
        <v xml:space="preserve"> </v>
      </c>
      <c r="T110" t="str">
        <f>IF(AND(H110&lt;'Data Transformation'!$R$30,E110&lt;'Data Transformation'!$R$29,G110&lt;0.3,D110&lt;'Data Transformation'!$R$31,E110&gt;0.4,H110&gt;0.4),B110,"")</f>
        <v/>
      </c>
      <c r="U110" s="58"/>
      <c r="V110" t="str" cm="2">
        <f t="array" ref="V110">IF(C110=FALSE,"",IF(AND(ISNUMBER(B110),ISBLANK(N110:T110)),"Unclassified",(IF(COUNT(N110:T110)=0,"",INDEX($N$4:$T$4,MATCH(TRUE,N110:T110=B110,0))))))</f>
        <v/>
      </c>
      <c r="W110" t="str">
        <f t="shared" si="4"/>
        <v/>
      </c>
      <c r="X110" t="str">
        <f t="shared" si="5"/>
        <v/>
      </c>
      <c r="AC110" t="b">
        <f t="shared" si="6"/>
        <v>0</v>
      </c>
      <c r="AD110" t="str">
        <f>IFERROR(ABS(ABS(K110-'Data Transformation'!$R$5)-ABS(K110-'Data Transformation'!$R$6)),"")</f>
        <v/>
      </c>
      <c r="AE110" t="e">
        <f>IF(C110=FALSE,"",IF(AND(OR(V110=$Z$6,V110=$Z$8),OR(AC110=TRUE,AD110&lt;=IF(ISNUMBER('Data Transformation'!$R$15),'Data Transformation'!$R$15,'Data Transformation'!$R$25))),TRUE,FALSE))</f>
        <v>#DIV/0!</v>
      </c>
    </row>
    <row r="111" spans="2:31" x14ac:dyDescent="0.55000000000000004">
      <c r="B111" t="str">
        <v xml:space="preserve"> </v>
      </c>
      <c r="C111" t="str">
        <v xml:space="preserve"> </v>
      </c>
      <c r="D111" t="str">
        <v xml:space="preserve"> </v>
      </c>
      <c r="E111" t="str">
        <v xml:space="preserve"> </v>
      </c>
      <c r="F111" t="str">
        <v xml:space="preserve"> </v>
      </c>
      <c r="G111" t="str">
        <v xml:space="preserve"> </v>
      </c>
      <c r="H111" t="str">
        <v xml:space="preserve"> </v>
      </c>
      <c r="I111" t="str">
        <v xml:space="preserve"> </v>
      </c>
      <c r="K111" s="59" t="str">
        <f>IFERROR(AVERAGEIF('Data Transformation'!$B$425:$B$8425,B111,IF('Input and Summary Results'!$J$4="no",'Data Transformation'!$C$425:$C$8425,'Data Transformation'!$E$425:$E$8425)),"")</f>
        <v/>
      </c>
      <c r="L111" s="60" t="str" cm="1">
        <f t="array" ref="L111">IFERROR(_xlfn.STDEV.S(IF('Data Transformation'!$B$425:$B$8425=B111,IF('Input and Summary Results'!$J$4="no",'Data Transformation'!$C$425:$C$8425,'Data Transformation'!$E$425:$E$8425),"")),"")</f>
        <v/>
      </c>
      <c r="M111" s="58"/>
      <c r="N111" t="str">
        <f>IF(E111&gt;='Data Transformation'!$R$29,B111,"")</f>
        <v xml:space="preserve"> </v>
      </c>
      <c r="O111" t="str">
        <f>IFERROR(IF(AND(Assignments!L111&lt;('Data Transformation'!$R$4-'Data Transformation'!$R$3)/2,ABS(K111-'Data Transformation'!$R$6)&gt;ABS(K111-'Data Transformation'!$R$5),NOT(ISNUMBER(N111)),NOT(ISNUMBER(R111)),NOT(ISNUMBER(P111)),NOT(ISNUMBER(R111)),NOT(ISNUMBER(S111)),NOT(ISNUMBER(T111))),Assignments!B111,""),"")</f>
        <v/>
      </c>
      <c r="P111" t="str">
        <f>IF(AND(NOT(ISNUMBER(N111)),NOT(ISNUMBER(R111)),NOT(ISNUMBER(S111)),G111&gt;='Data Transformation'!$R$28),B111,"")</f>
        <v xml:space="preserve"> </v>
      </c>
      <c r="Q111" t="str">
        <f>IFERROR(IF(AND(Assignments!L111&lt;('Data Transformation'!$R$4-'Data Transformation'!$R$3)/2,ABS(K111-'Data Transformation'!$R$6)&lt;ABS(K111-'Data Transformation'!$R$5),NOT(ISNUMBER(N111)),NOT(ISNUMBER(T111)),NOT(ISNUMBER(P111)),NOT(ISNUMBER(R111)),NOT(ISNUMBER(T111)),NOT(ISNUMBER(S111))),Assignments!B111,""),"")</f>
        <v/>
      </c>
      <c r="R111" t="str">
        <f>IF(H111&gt;='Data Transformation'!$R$30,B111,"")</f>
        <v xml:space="preserve"> </v>
      </c>
      <c r="S111" t="str">
        <f>IF(D111&gt;='Data Transformation'!$R$31,B111,"")</f>
        <v xml:space="preserve"> </v>
      </c>
      <c r="T111" t="str">
        <f>IF(AND(H111&lt;'Data Transformation'!$R$30,E111&lt;'Data Transformation'!$R$29,G111&lt;0.3,D111&lt;'Data Transformation'!$R$31,E111&gt;0.4,H111&gt;0.4),B111,"")</f>
        <v/>
      </c>
      <c r="U111" s="58"/>
      <c r="V111" t="str" cm="2">
        <f t="array" ref="V111">IF(C111=FALSE,"",IF(AND(ISNUMBER(B111),ISBLANK(N111:T111)),"Unclassified",(IF(COUNT(N111:T111)=0,"",INDEX($N$4:$T$4,MATCH(TRUE,N111:T111=B111,0))))))</f>
        <v/>
      </c>
      <c r="W111" t="str">
        <f t="shared" si="4"/>
        <v/>
      </c>
      <c r="X111" t="str">
        <f t="shared" si="5"/>
        <v/>
      </c>
      <c r="AC111" t="b">
        <f t="shared" si="6"/>
        <v>0</v>
      </c>
      <c r="AD111" t="str">
        <f>IFERROR(ABS(ABS(K111-'Data Transformation'!$R$5)-ABS(K111-'Data Transformation'!$R$6)),"")</f>
        <v/>
      </c>
      <c r="AE111" t="e">
        <f>IF(C111=FALSE,"",IF(AND(OR(V111=$Z$6,V111=$Z$8),OR(AC111=TRUE,AD111&lt;=IF(ISNUMBER('Data Transformation'!$R$15),'Data Transformation'!$R$15,'Data Transformation'!$R$25))),TRUE,FALSE))</f>
        <v>#DIV/0!</v>
      </c>
    </row>
    <row r="112" spans="2:31" x14ac:dyDescent="0.55000000000000004">
      <c r="B112" t="str">
        <v xml:space="preserve"> </v>
      </c>
      <c r="C112" t="str">
        <v xml:space="preserve"> </v>
      </c>
      <c r="D112" t="str">
        <v xml:space="preserve"> </v>
      </c>
      <c r="E112" t="str">
        <v xml:space="preserve"> </v>
      </c>
      <c r="F112" t="str">
        <v xml:space="preserve"> </v>
      </c>
      <c r="G112" t="str">
        <v xml:space="preserve"> </v>
      </c>
      <c r="H112" t="str">
        <v xml:space="preserve"> </v>
      </c>
      <c r="I112" t="str">
        <v xml:space="preserve"> </v>
      </c>
      <c r="K112" s="59" t="str">
        <f>IFERROR(AVERAGEIF('Data Transformation'!$B$425:$B$8425,B112,IF('Input and Summary Results'!$J$4="no",'Data Transformation'!$C$425:$C$8425,'Data Transformation'!$E$425:$E$8425)),"")</f>
        <v/>
      </c>
      <c r="L112" s="60" t="str" cm="1">
        <f t="array" ref="L112">IFERROR(_xlfn.STDEV.S(IF('Data Transformation'!$B$425:$B$8425=B112,IF('Input and Summary Results'!$J$4="no",'Data Transformation'!$C$425:$C$8425,'Data Transformation'!$E$425:$E$8425),"")),"")</f>
        <v/>
      </c>
      <c r="M112" s="58"/>
      <c r="N112" t="str">
        <f>IF(E112&gt;='Data Transformation'!$R$29,B112,"")</f>
        <v xml:space="preserve"> </v>
      </c>
      <c r="O112" t="str">
        <f>IFERROR(IF(AND(Assignments!L112&lt;('Data Transformation'!$R$4-'Data Transformation'!$R$3)/2,ABS(K112-'Data Transformation'!$R$6)&gt;ABS(K112-'Data Transformation'!$R$5),NOT(ISNUMBER(N112)),NOT(ISNUMBER(R112)),NOT(ISNUMBER(P112)),NOT(ISNUMBER(R112)),NOT(ISNUMBER(S112)),NOT(ISNUMBER(T112))),Assignments!B112,""),"")</f>
        <v/>
      </c>
      <c r="P112" t="str">
        <f>IF(AND(NOT(ISNUMBER(N112)),NOT(ISNUMBER(R112)),NOT(ISNUMBER(S112)),G112&gt;='Data Transformation'!$R$28),B112,"")</f>
        <v xml:space="preserve"> </v>
      </c>
      <c r="Q112" t="str">
        <f>IFERROR(IF(AND(Assignments!L112&lt;('Data Transformation'!$R$4-'Data Transformation'!$R$3)/2,ABS(K112-'Data Transformation'!$R$6)&lt;ABS(K112-'Data Transformation'!$R$5),NOT(ISNUMBER(N112)),NOT(ISNUMBER(T112)),NOT(ISNUMBER(P112)),NOT(ISNUMBER(R112)),NOT(ISNUMBER(T112)),NOT(ISNUMBER(S112))),Assignments!B112,""),"")</f>
        <v/>
      </c>
      <c r="R112" t="str">
        <f>IF(H112&gt;='Data Transformation'!$R$30,B112,"")</f>
        <v xml:space="preserve"> </v>
      </c>
      <c r="S112" t="str">
        <f>IF(D112&gt;='Data Transformation'!$R$31,B112,"")</f>
        <v xml:space="preserve"> </v>
      </c>
      <c r="T112" t="str">
        <f>IF(AND(H112&lt;'Data Transformation'!$R$30,E112&lt;'Data Transformation'!$R$29,G112&lt;0.3,D112&lt;'Data Transformation'!$R$31,E112&gt;0.4,H112&gt;0.4),B112,"")</f>
        <v/>
      </c>
      <c r="U112" s="58"/>
      <c r="V112" t="str" cm="2">
        <f t="array" ref="V112">IF(C112=FALSE,"",IF(AND(ISNUMBER(B112),ISBLANK(N112:T112)),"Unclassified",(IF(COUNT(N112:T112)=0,"",INDEX($N$4:$T$4,MATCH(TRUE,N112:T112=B112,0))))))</f>
        <v/>
      </c>
      <c r="W112" t="str">
        <f t="shared" si="4"/>
        <v/>
      </c>
      <c r="X112" t="str">
        <f t="shared" si="5"/>
        <v/>
      </c>
      <c r="AC112" t="b">
        <f t="shared" si="6"/>
        <v>0</v>
      </c>
      <c r="AD112" t="str">
        <f>IFERROR(ABS(ABS(K112-'Data Transformation'!$R$5)-ABS(K112-'Data Transformation'!$R$6)),"")</f>
        <v/>
      </c>
      <c r="AE112" t="e">
        <f>IF(C112=FALSE,"",IF(AND(OR(V112=$Z$6,V112=$Z$8),OR(AC112=TRUE,AD112&lt;=IF(ISNUMBER('Data Transformation'!$R$15),'Data Transformation'!$R$15,'Data Transformation'!$R$25))),TRUE,FALSE))</f>
        <v>#DIV/0!</v>
      </c>
    </row>
    <row r="113" spans="2:31" x14ac:dyDescent="0.55000000000000004">
      <c r="B113" t="str">
        <v xml:space="preserve"> </v>
      </c>
      <c r="C113" t="str">
        <v xml:space="preserve"> </v>
      </c>
      <c r="D113" t="str">
        <v xml:space="preserve"> </v>
      </c>
      <c r="E113" t="str">
        <v xml:space="preserve"> </v>
      </c>
      <c r="F113" t="str">
        <v xml:space="preserve"> </v>
      </c>
      <c r="G113" t="str">
        <v xml:space="preserve"> </v>
      </c>
      <c r="H113" t="str">
        <v xml:space="preserve"> </v>
      </c>
      <c r="I113" t="str">
        <v xml:space="preserve"> </v>
      </c>
      <c r="K113" s="59" t="str">
        <f>IFERROR(AVERAGEIF('Data Transformation'!$B$425:$B$8425,B113,IF('Input and Summary Results'!$J$4="no",'Data Transformation'!$C$425:$C$8425,'Data Transformation'!$E$425:$E$8425)),"")</f>
        <v/>
      </c>
      <c r="L113" s="60" t="str" cm="1">
        <f t="array" ref="L113">IFERROR(_xlfn.STDEV.S(IF('Data Transformation'!$B$425:$B$8425=B113,IF('Input and Summary Results'!$J$4="no",'Data Transformation'!$C$425:$C$8425,'Data Transformation'!$E$425:$E$8425),"")),"")</f>
        <v/>
      </c>
      <c r="M113" s="58"/>
      <c r="N113" t="str">
        <f>IF(E113&gt;='Data Transformation'!$R$29,B113,"")</f>
        <v xml:space="preserve"> </v>
      </c>
      <c r="O113" t="str">
        <f>IFERROR(IF(AND(Assignments!L113&lt;('Data Transformation'!$R$4-'Data Transformation'!$R$3)/2,ABS(K113-'Data Transformation'!$R$6)&gt;ABS(K113-'Data Transformation'!$R$5),NOT(ISNUMBER(N113)),NOT(ISNUMBER(R113)),NOT(ISNUMBER(P113)),NOT(ISNUMBER(R113)),NOT(ISNUMBER(S113)),NOT(ISNUMBER(T113))),Assignments!B113,""),"")</f>
        <v/>
      </c>
      <c r="P113" t="str">
        <f>IF(AND(NOT(ISNUMBER(N113)),NOT(ISNUMBER(R113)),NOT(ISNUMBER(S113)),G113&gt;='Data Transformation'!$R$28),B113,"")</f>
        <v xml:space="preserve"> </v>
      </c>
      <c r="Q113" t="str">
        <f>IFERROR(IF(AND(Assignments!L113&lt;('Data Transformation'!$R$4-'Data Transformation'!$R$3)/2,ABS(K113-'Data Transformation'!$R$6)&lt;ABS(K113-'Data Transformation'!$R$5),NOT(ISNUMBER(N113)),NOT(ISNUMBER(T113)),NOT(ISNUMBER(P113)),NOT(ISNUMBER(R113)),NOT(ISNUMBER(T113)),NOT(ISNUMBER(S113))),Assignments!B113,""),"")</f>
        <v/>
      </c>
      <c r="R113" t="str">
        <f>IF(H113&gt;='Data Transformation'!$R$30,B113,"")</f>
        <v xml:space="preserve"> </v>
      </c>
      <c r="S113" t="str">
        <f>IF(D113&gt;='Data Transformation'!$R$31,B113,"")</f>
        <v xml:space="preserve"> </v>
      </c>
      <c r="T113" t="str">
        <f>IF(AND(H113&lt;'Data Transformation'!$R$30,E113&lt;'Data Transformation'!$R$29,G113&lt;0.3,D113&lt;'Data Transformation'!$R$31,E113&gt;0.4,H113&gt;0.4),B113,"")</f>
        <v/>
      </c>
      <c r="U113" s="58"/>
      <c r="V113" t="str" cm="2">
        <f t="array" ref="V113">IF(C113=FALSE,"",IF(AND(ISNUMBER(B113),ISBLANK(N113:T113)),"Unclassified",(IF(COUNT(N113:T113)=0,"",INDEX($N$4:$T$4,MATCH(TRUE,N113:T113=B113,0))))))</f>
        <v/>
      </c>
      <c r="W113" t="str">
        <f t="shared" si="4"/>
        <v/>
      </c>
      <c r="X113" t="str">
        <f t="shared" si="5"/>
        <v/>
      </c>
      <c r="AC113" t="b">
        <f t="shared" si="6"/>
        <v>0</v>
      </c>
      <c r="AD113" t="str">
        <f>IFERROR(ABS(ABS(K113-'Data Transformation'!$R$5)-ABS(K113-'Data Transformation'!$R$6)),"")</f>
        <v/>
      </c>
      <c r="AE113" t="e">
        <f>IF(C113=FALSE,"",IF(AND(OR(V113=$Z$6,V113=$Z$8),OR(AC113=TRUE,AD113&lt;=IF(ISNUMBER('Data Transformation'!$R$15),'Data Transformation'!$R$15,'Data Transformation'!$R$25))),TRUE,FALSE))</f>
        <v>#DIV/0!</v>
      </c>
    </row>
    <row r="114" spans="2:31" x14ac:dyDescent="0.55000000000000004">
      <c r="B114" t="str">
        <v xml:space="preserve"> </v>
      </c>
      <c r="C114" t="str">
        <v xml:space="preserve"> </v>
      </c>
      <c r="D114" t="str">
        <v xml:space="preserve"> </v>
      </c>
      <c r="E114" t="str">
        <v xml:space="preserve"> </v>
      </c>
      <c r="F114" t="str">
        <v xml:space="preserve"> </v>
      </c>
      <c r="G114" t="str">
        <v xml:space="preserve"> </v>
      </c>
      <c r="H114" t="str">
        <v xml:space="preserve"> </v>
      </c>
      <c r="I114" t="str">
        <v xml:space="preserve"> </v>
      </c>
      <c r="K114" s="59" t="str">
        <f>IFERROR(AVERAGEIF('Data Transformation'!$B$425:$B$8425,B114,IF('Input and Summary Results'!$J$4="no",'Data Transformation'!$C$425:$C$8425,'Data Transformation'!$E$425:$E$8425)),"")</f>
        <v/>
      </c>
      <c r="L114" s="60" t="str" cm="1">
        <f t="array" ref="L114">IFERROR(_xlfn.STDEV.S(IF('Data Transformation'!$B$425:$B$8425=B114,IF('Input and Summary Results'!$J$4="no",'Data Transformation'!$C$425:$C$8425,'Data Transformation'!$E$425:$E$8425),"")),"")</f>
        <v/>
      </c>
      <c r="M114" s="58"/>
      <c r="N114" t="str">
        <f>IF(E114&gt;='Data Transformation'!$R$29,B114,"")</f>
        <v xml:space="preserve"> </v>
      </c>
      <c r="O114" t="str">
        <f>IFERROR(IF(AND(Assignments!L114&lt;('Data Transformation'!$R$4-'Data Transformation'!$R$3)/2,ABS(K114-'Data Transformation'!$R$6)&gt;ABS(K114-'Data Transformation'!$R$5),NOT(ISNUMBER(N114)),NOT(ISNUMBER(R114)),NOT(ISNUMBER(P114)),NOT(ISNUMBER(R114)),NOT(ISNUMBER(S114)),NOT(ISNUMBER(T114))),Assignments!B114,""),"")</f>
        <v/>
      </c>
      <c r="P114" t="str">
        <f>IF(AND(NOT(ISNUMBER(N114)),NOT(ISNUMBER(R114)),NOT(ISNUMBER(S114)),G114&gt;='Data Transformation'!$R$28),B114,"")</f>
        <v xml:space="preserve"> </v>
      </c>
      <c r="Q114" t="str">
        <f>IFERROR(IF(AND(Assignments!L114&lt;('Data Transformation'!$R$4-'Data Transformation'!$R$3)/2,ABS(K114-'Data Transformation'!$R$6)&lt;ABS(K114-'Data Transformation'!$R$5),NOT(ISNUMBER(N114)),NOT(ISNUMBER(T114)),NOT(ISNUMBER(P114)),NOT(ISNUMBER(R114)),NOT(ISNUMBER(T114)),NOT(ISNUMBER(S114))),Assignments!B114,""),"")</f>
        <v/>
      </c>
      <c r="R114" t="str">
        <f>IF(H114&gt;='Data Transformation'!$R$30,B114,"")</f>
        <v xml:space="preserve"> </v>
      </c>
      <c r="S114" t="str">
        <f>IF(D114&gt;='Data Transformation'!$R$31,B114,"")</f>
        <v xml:space="preserve"> </v>
      </c>
      <c r="T114" t="str">
        <f>IF(AND(H114&lt;'Data Transformation'!$R$30,E114&lt;'Data Transformation'!$R$29,G114&lt;0.3,D114&lt;'Data Transformation'!$R$31,E114&gt;0.4,H114&gt;0.4),B114,"")</f>
        <v/>
      </c>
      <c r="U114" s="58"/>
      <c r="V114" t="str" cm="2">
        <f t="array" ref="V114">IF(C114=FALSE,"",IF(AND(ISNUMBER(B114),ISBLANK(N114:T114)),"Unclassified",(IF(COUNT(N114:T114)=0,"",INDEX($N$4:$T$4,MATCH(TRUE,N114:T114=B114,0))))))</f>
        <v/>
      </c>
      <c r="W114" t="str">
        <f t="shared" si="4"/>
        <v/>
      </c>
      <c r="X114" t="str">
        <f t="shared" si="5"/>
        <v/>
      </c>
      <c r="AC114" t="b">
        <f t="shared" si="6"/>
        <v>0</v>
      </c>
      <c r="AD114" t="str">
        <f>IFERROR(ABS(ABS(K114-'Data Transformation'!$R$5)-ABS(K114-'Data Transformation'!$R$6)),"")</f>
        <v/>
      </c>
      <c r="AE114" t="e">
        <f>IF(C114=FALSE,"",IF(AND(OR(V114=$Z$6,V114=$Z$8),OR(AC114=TRUE,AD114&lt;=IF(ISNUMBER('Data Transformation'!$R$15),'Data Transformation'!$R$15,'Data Transformation'!$R$25))),TRUE,FALSE))</f>
        <v>#DIV/0!</v>
      </c>
    </row>
    <row r="115" spans="2:31" x14ac:dyDescent="0.55000000000000004">
      <c r="B115" t="str">
        <v xml:space="preserve"> </v>
      </c>
      <c r="C115" t="str">
        <v xml:space="preserve"> </v>
      </c>
      <c r="D115" t="str">
        <v xml:space="preserve"> </v>
      </c>
      <c r="E115" t="str">
        <v xml:space="preserve"> </v>
      </c>
      <c r="F115" t="str">
        <v xml:space="preserve"> </v>
      </c>
      <c r="G115" t="str">
        <v xml:space="preserve"> </v>
      </c>
      <c r="H115" t="str">
        <v xml:space="preserve"> </v>
      </c>
      <c r="I115" t="str">
        <v xml:space="preserve"> </v>
      </c>
      <c r="K115" s="59" t="str">
        <f>IFERROR(AVERAGEIF('Data Transformation'!$B$425:$B$8425,B115,IF('Input and Summary Results'!$J$4="no",'Data Transformation'!$C$425:$C$8425,'Data Transformation'!$E$425:$E$8425)),"")</f>
        <v/>
      </c>
      <c r="L115" s="60" t="str" cm="1">
        <f t="array" ref="L115">IFERROR(_xlfn.STDEV.S(IF('Data Transformation'!$B$425:$B$8425=B115,IF('Input and Summary Results'!$J$4="no",'Data Transformation'!$C$425:$C$8425,'Data Transformation'!$E$425:$E$8425),"")),"")</f>
        <v/>
      </c>
      <c r="M115" s="58"/>
      <c r="N115" t="str">
        <f>IF(E115&gt;='Data Transformation'!$R$29,B115,"")</f>
        <v xml:space="preserve"> </v>
      </c>
      <c r="O115" t="str">
        <f>IFERROR(IF(AND(Assignments!L115&lt;('Data Transformation'!$R$4-'Data Transformation'!$R$3)/2,ABS(K115-'Data Transformation'!$R$6)&gt;ABS(K115-'Data Transformation'!$R$5),NOT(ISNUMBER(N115)),NOT(ISNUMBER(R115)),NOT(ISNUMBER(P115)),NOT(ISNUMBER(R115)),NOT(ISNUMBER(S115)),NOT(ISNUMBER(T115))),Assignments!B115,""),"")</f>
        <v/>
      </c>
      <c r="P115" t="str">
        <f>IF(AND(NOT(ISNUMBER(N115)),NOT(ISNUMBER(R115)),NOT(ISNUMBER(S115)),G115&gt;='Data Transformation'!$R$28),B115,"")</f>
        <v xml:space="preserve"> </v>
      </c>
      <c r="Q115" t="str">
        <f>IFERROR(IF(AND(Assignments!L115&lt;('Data Transformation'!$R$4-'Data Transformation'!$R$3)/2,ABS(K115-'Data Transformation'!$R$6)&lt;ABS(K115-'Data Transformation'!$R$5),NOT(ISNUMBER(N115)),NOT(ISNUMBER(T115)),NOT(ISNUMBER(P115)),NOT(ISNUMBER(R115)),NOT(ISNUMBER(T115)),NOT(ISNUMBER(S115))),Assignments!B115,""),"")</f>
        <v/>
      </c>
      <c r="R115" t="str">
        <f>IF(H115&gt;='Data Transformation'!$R$30,B115,"")</f>
        <v xml:space="preserve"> </v>
      </c>
      <c r="S115" t="str">
        <f>IF(D115&gt;='Data Transformation'!$R$31,B115,"")</f>
        <v xml:space="preserve"> </v>
      </c>
      <c r="T115" t="str">
        <f>IF(AND(H115&lt;'Data Transformation'!$R$30,E115&lt;'Data Transformation'!$R$29,G115&lt;0.3,D115&lt;'Data Transformation'!$R$31,E115&gt;0.4,H115&gt;0.4),B115,"")</f>
        <v/>
      </c>
      <c r="U115" s="58"/>
      <c r="V115" t="str" cm="2">
        <f t="array" ref="V115">IF(C115=FALSE,"",IF(AND(ISNUMBER(B115),ISBLANK(N115:T115)),"Unclassified",(IF(COUNT(N115:T115)=0,"",INDEX($N$4:$T$4,MATCH(TRUE,N115:T115=B115,0))))))</f>
        <v/>
      </c>
      <c r="W115" t="str">
        <f t="shared" si="4"/>
        <v/>
      </c>
      <c r="X115" t="str">
        <f t="shared" si="5"/>
        <v/>
      </c>
      <c r="AC115" t="b">
        <f t="shared" si="6"/>
        <v>0</v>
      </c>
      <c r="AD115" t="str">
        <f>IFERROR(ABS(ABS(K115-'Data Transformation'!$R$5)-ABS(K115-'Data Transformation'!$R$6)),"")</f>
        <v/>
      </c>
      <c r="AE115" t="e">
        <f>IF(C115=FALSE,"",IF(AND(OR(V115=$Z$6,V115=$Z$8),OR(AC115=TRUE,AD115&lt;=IF(ISNUMBER('Data Transformation'!$R$15),'Data Transformation'!$R$15,'Data Transformation'!$R$25))),TRUE,FALSE))</f>
        <v>#DIV/0!</v>
      </c>
    </row>
    <row r="116" spans="2:31" x14ac:dyDescent="0.55000000000000004">
      <c r="B116" t="str">
        <v xml:space="preserve"> </v>
      </c>
      <c r="C116" t="str">
        <v xml:space="preserve"> </v>
      </c>
      <c r="D116" t="str">
        <v xml:space="preserve"> </v>
      </c>
      <c r="E116" t="str">
        <v xml:space="preserve"> </v>
      </c>
      <c r="F116" t="str">
        <v xml:space="preserve"> </v>
      </c>
      <c r="G116" t="str">
        <v xml:space="preserve"> </v>
      </c>
      <c r="H116" t="str">
        <v xml:space="preserve"> </v>
      </c>
      <c r="I116" t="str">
        <v xml:space="preserve"> </v>
      </c>
      <c r="K116" s="59" t="str">
        <f>IFERROR(AVERAGEIF('Data Transformation'!$B$425:$B$8425,B116,IF('Input and Summary Results'!$J$4="no",'Data Transformation'!$C$425:$C$8425,'Data Transformation'!$E$425:$E$8425)),"")</f>
        <v/>
      </c>
      <c r="L116" s="60" t="str" cm="1">
        <f t="array" ref="L116">IFERROR(_xlfn.STDEV.S(IF('Data Transformation'!$B$425:$B$8425=B116,IF('Input and Summary Results'!$J$4="no",'Data Transformation'!$C$425:$C$8425,'Data Transformation'!$E$425:$E$8425),"")),"")</f>
        <v/>
      </c>
      <c r="M116" s="58"/>
      <c r="N116" t="str">
        <f>IF(E116&gt;='Data Transformation'!$R$29,B116,"")</f>
        <v xml:space="preserve"> </v>
      </c>
      <c r="O116" t="str">
        <f>IFERROR(IF(AND(Assignments!L116&lt;('Data Transformation'!$R$4-'Data Transformation'!$R$3)/2,ABS(K116-'Data Transformation'!$R$6)&gt;ABS(K116-'Data Transformation'!$R$5),NOT(ISNUMBER(N116)),NOT(ISNUMBER(R116)),NOT(ISNUMBER(P116)),NOT(ISNUMBER(R116)),NOT(ISNUMBER(S116)),NOT(ISNUMBER(T116))),Assignments!B116,""),"")</f>
        <v/>
      </c>
      <c r="P116" t="str">
        <f>IF(AND(NOT(ISNUMBER(N116)),NOT(ISNUMBER(R116)),NOT(ISNUMBER(S116)),G116&gt;='Data Transformation'!$R$28),B116,"")</f>
        <v xml:space="preserve"> </v>
      </c>
      <c r="Q116" t="str">
        <f>IFERROR(IF(AND(Assignments!L116&lt;('Data Transformation'!$R$4-'Data Transformation'!$R$3)/2,ABS(K116-'Data Transformation'!$R$6)&lt;ABS(K116-'Data Transformation'!$R$5),NOT(ISNUMBER(N116)),NOT(ISNUMBER(T116)),NOT(ISNUMBER(P116)),NOT(ISNUMBER(R116)),NOT(ISNUMBER(T116)),NOT(ISNUMBER(S116))),Assignments!B116,""),"")</f>
        <v/>
      </c>
      <c r="R116" t="str">
        <f>IF(H116&gt;='Data Transformation'!$R$30,B116,"")</f>
        <v xml:space="preserve"> </v>
      </c>
      <c r="S116" t="str">
        <f>IF(D116&gt;='Data Transformation'!$R$31,B116,"")</f>
        <v xml:space="preserve"> </v>
      </c>
      <c r="T116" t="str">
        <f>IF(AND(H116&lt;'Data Transformation'!$R$30,E116&lt;'Data Transformation'!$R$29,G116&lt;0.3,D116&lt;'Data Transformation'!$R$31,E116&gt;0.4,H116&gt;0.4),B116,"")</f>
        <v/>
      </c>
      <c r="U116" s="58"/>
      <c r="V116" t="str" cm="2">
        <f t="array" ref="V116">IF(C116=FALSE,"",IF(AND(ISNUMBER(B116),ISBLANK(N116:T116)),"Unclassified",(IF(COUNT(N116:T116)=0,"",INDEX($N$4:$T$4,MATCH(TRUE,N116:T116=B116,0))))))</f>
        <v/>
      </c>
      <c r="W116" t="str">
        <f t="shared" si="4"/>
        <v/>
      </c>
      <c r="X116" t="str">
        <f t="shared" si="5"/>
        <v/>
      </c>
      <c r="AC116" t="b">
        <f t="shared" si="6"/>
        <v>0</v>
      </c>
      <c r="AD116" t="str">
        <f>IFERROR(ABS(ABS(K116-'Data Transformation'!$R$5)-ABS(K116-'Data Transformation'!$R$6)),"")</f>
        <v/>
      </c>
      <c r="AE116" t="e">
        <f>IF(C116=FALSE,"",IF(AND(OR(V116=$Z$6,V116=$Z$8),OR(AC116=TRUE,AD116&lt;=IF(ISNUMBER('Data Transformation'!$R$15),'Data Transformation'!$R$15,'Data Transformation'!$R$25))),TRUE,FALSE))</f>
        <v>#DIV/0!</v>
      </c>
    </row>
    <row r="117" spans="2:31" x14ac:dyDescent="0.55000000000000004">
      <c r="B117" t="str">
        <v xml:space="preserve"> </v>
      </c>
      <c r="C117" t="str">
        <v xml:space="preserve"> </v>
      </c>
      <c r="D117" t="str">
        <v xml:space="preserve"> </v>
      </c>
      <c r="E117" t="str">
        <v xml:space="preserve"> </v>
      </c>
      <c r="F117" t="str">
        <v xml:space="preserve"> </v>
      </c>
      <c r="G117" t="str">
        <v xml:space="preserve"> </v>
      </c>
      <c r="H117" t="str">
        <v xml:space="preserve"> </v>
      </c>
      <c r="I117" t="str">
        <v xml:space="preserve"> </v>
      </c>
      <c r="K117" s="59" t="str">
        <f>IFERROR(AVERAGEIF('Data Transformation'!$B$425:$B$8425,B117,IF('Input and Summary Results'!$J$4="no",'Data Transformation'!$C$425:$C$8425,'Data Transformation'!$E$425:$E$8425)),"")</f>
        <v/>
      </c>
      <c r="L117" s="60" t="str" cm="1">
        <f t="array" ref="L117">IFERROR(_xlfn.STDEV.S(IF('Data Transformation'!$B$425:$B$8425=B117,IF('Input and Summary Results'!$J$4="no",'Data Transformation'!$C$425:$C$8425,'Data Transformation'!$E$425:$E$8425),"")),"")</f>
        <v/>
      </c>
      <c r="M117" s="58"/>
      <c r="N117" t="str">
        <f>IF(E117&gt;='Data Transformation'!$R$29,B117,"")</f>
        <v xml:space="preserve"> </v>
      </c>
      <c r="O117" t="str">
        <f>IFERROR(IF(AND(Assignments!L117&lt;('Data Transformation'!$R$4-'Data Transformation'!$R$3)/2,ABS(K117-'Data Transformation'!$R$6)&gt;ABS(K117-'Data Transformation'!$R$5),NOT(ISNUMBER(N117)),NOT(ISNUMBER(R117)),NOT(ISNUMBER(P117)),NOT(ISNUMBER(R117)),NOT(ISNUMBER(S117)),NOT(ISNUMBER(T117))),Assignments!B117,""),"")</f>
        <v/>
      </c>
      <c r="P117" t="str">
        <f>IF(AND(NOT(ISNUMBER(N117)),NOT(ISNUMBER(R117)),NOT(ISNUMBER(S117)),G117&gt;='Data Transformation'!$R$28),B117,"")</f>
        <v xml:space="preserve"> </v>
      </c>
      <c r="Q117" t="str">
        <f>IFERROR(IF(AND(Assignments!L117&lt;('Data Transformation'!$R$4-'Data Transformation'!$R$3)/2,ABS(K117-'Data Transformation'!$R$6)&lt;ABS(K117-'Data Transformation'!$R$5),NOT(ISNUMBER(N117)),NOT(ISNUMBER(T117)),NOT(ISNUMBER(P117)),NOT(ISNUMBER(R117)),NOT(ISNUMBER(T117)),NOT(ISNUMBER(S117))),Assignments!B117,""),"")</f>
        <v/>
      </c>
      <c r="R117" t="str">
        <f>IF(H117&gt;='Data Transformation'!$R$30,B117,"")</f>
        <v xml:space="preserve"> </v>
      </c>
      <c r="S117" t="str">
        <f>IF(D117&gt;='Data Transformation'!$R$31,B117,"")</f>
        <v xml:space="preserve"> </v>
      </c>
      <c r="T117" t="str">
        <f>IF(AND(H117&lt;'Data Transformation'!$R$30,E117&lt;'Data Transformation'!$R$29,G117&lt;0.3,D117&lt;'Data Transformation'!$R$31,E117&gt;0.4,H117&gt;0.4),B117,"")</f>
        <v/>
      </c>
      <c r="U117" s="58"/>
      <c r="V117" t="str" cm="2">
        <f t="array" ref="V117">IF(C117=FALSE,"",IF(AND(ISNUMBER(B117),ISBLANK(N117:T117)),"Unclassified",(IF(COUNT(N117:T117)=0,"",INDEX($N$4:$T$4,MATCH(TRUE,N117:T117=B117,0))))))</f>
        <v/>
      </c>
      <c r="W117" t="str">
        <f t="shared" si="4"/>
        <v/>
      </c>
      <c r="X117" t="str">
        <f t="shared" si="5"/>
        <v/>
      </c>
      <c r="AC117" t="b">
        <f t="shared" si="6"/>
        <v>0</v>
      </c>
      <c r="AD117" t="str">
        <f>IFERROR(ABS(ABS(K117-'Data Transformation'!$R$5)-ABS(K117-'Data Transformation'!$R$6)),"")</f>
        <v/>
      </c>
      <c r="AE117" t="e">
        <f>IF(C117=FALSE,"",IF(AND(OR(V117=$Z$6,V117=$Z$8),OR(AC117=TRUE,AD117&lt;=IF(ISNUMBER('Data Transformation'!$R$15),'Data Transformation'!$R$15,'Data Transformation'!$R$25))),TRUE,FALSE))</f>
        <v>#DIV/0!</v>
      </c>
    </row>
    <row r="118" spans="2:31" x14ac:dyDescent="0.55000000000000004">
      <c r="B118" t="str">
        <v xml:space="preserve"> </v>
      </c>
      <c r="C118" t="str">
        <v xml:space="preserve"> </v>
      </c>
      <c r="D118" t="str">
        <v xml:space="preserve"> </v>
      </c>
      <c r="E118" t="str">
        <v xml:space="preserve"> </v>
      </c>
      <c r="F118" t="str">
        <v xml:space="preserve"> </v>
      </c>
      <c r="G118" t="str">
        <v xml:space="preserve"> </v>
      </c>
      <c r="H118" t="str">
        <v xml:space="preserve"> </v>
      </c>
      <c r="I118" t="str">
        <v xml:space="preserve"> </v>
      </c>
      <c r="K118" s="59" t="str">
        <f>IFERROR(AVERAGEIF('Data Transformation'!$B$425:$B$8425,B118,IF('Input and Summary Results'!$J$4="no",'Data Transformation'!$C$425:$C$8425,'Data Transformation'!$E$425:$E$8425)),"")</f>
        <v/>
      </c>
      <c r="L118" s="60" t="str" cm="1">
        <f t="array" ref="L118">IFERROR(_xlfn.STDEV.S(IF('Data Transformation'!$B$425:$B$8425=B118,IF('Input and Summary Results'!$J$4="no",'Data Transformation'!$C$425:$C$8425,'Data Transformation'!$E$425:$E$8425),"")),"")</f>
        <v/>
      </c>
      <c r="M118" s="58"/>
      <c r="N118" t="str">
        <f>IF(E118&gt;='Data Transformation'!$R$29,B118,"")</f>
        <v xml:space="preserve"> </v>
      </c>
      <c r="O118" t="str">
        <f>IFERROR(IF(AND(Assignments!L118&lt;('Data Transformation'!$R$4-'Data Transformation'!$R$3)/2,ABS(K118-'Data Transformation'!$R$6)&gt;ABS(K118-'Data Transformation'!$R$5),NOT(ISNUMBER(N118)),NOT(ISNUMBER(R118)),NOT(ISNUMBER(P118)),NOT(ISNUMBER(R118)),NOT(ISNUMBER(S118)),NOT(ISNUMBER(T118))),Assignments!B118,""),"")</f>
        <v/>
      </c>
      <c r="P118" t="str">
        <f>IF(AND(NOT(ISNUMBER(N118)),NOT(ISNUMBER(R118)),NOT(ISNUMBER(S118)),G118&gt;='Data Transformation'!$R$28),B118,"")</f>
        <v xml:space="preserve"> </v>
      </c>
      <c r="Q118" t="str">
        <f>IFERROR(IF(AND(Assignments!L118&lt;('Data Transformation'!$R$4-'Data Transformation'!$R$3)/2,ABS(K118-'Data Transformation'!$R$6)&lt;ABS(K118-'Data Transformation'!$R$5),NOT(ISNUMBER(N118)),NOT(ISNUMBER(T118)),NOT(ISNUMBER(P118)),NOT(ISNUMBER(R118)),NOT(ISNUMBER(T118)),NOT(ISNUMBER(S118))),Assignments!B118,""),"")</f>
        <v/>
      </c>
      <c r="R118" t="str">
        <f>IF(H118&gt;='Data Transformation'!$R$30,B118,"")</f>
        <v xml:space="preserve"> </v>
      </c>
      <c r="S118" t="str">
        <f>IF(D118&gt;='Data Transformation'!$R$31,B118,"")</f>
        <v xml:space="preserve"> </v>
      </c>
      <c r="T118" t="str">
        <f>IF(AND(H118&lt;'Data Transformation'!$R$30,E118&lt;'Data Transformation'!$R$29,G118&lt;0.3,D118&lt;'Data Transformation'!$R$31,E118&gt;0.4,H118&gt;0.4),B118,"")</f>
        <v/>
      </c>
      <c r="U118" s="58"/>
      <c r="V118" t="str" cm="2">
        <f t="array" ref="V118">IF(C118=FALSE,"",IF(AND(ISNUMBER(B118),ISBLANK(N118:T118)),"Unclassified",(IF(COUNT(N118:T118)=0,"",INDEX($N$4:$T$4,MATCH(TRUE,N118:T118=B118,0))))))</f>
        <v/>
      </c>
      <c r="W118" t="str">
        <f t="shared" si="4"/>
        <v/>
      </c>
      <c r="X118" t="str">
        <f t="shared" si="5"/>
        <v/>
      </c>
      <c r="AC118" t="b">
        <f t="shared" si="6"/>
        <v>0</v>
      </c>
      <c r="AD118" t="str">
        <f>IFERROR(ABS(ABS(K118-'Data Transformation'!$R$5)-ABS(K118-'Data Transformation'!$R$6)),"")</f>
        <v/>
      </c>
      <c r="AE118" t="e">
        <f>IF(C118=FALSE,"",IF(AND(OR(V118=$Z$6,V118=$Z$8),OR(AC118=TRUE,AD118&lt;=IF(ISNUMBER('Data Transformation'!$R$15),'Data Transformation'!$R$15,'Data Transformation'!$R$25))),TRUE,FALSE))</f>
        <v>#DIV/0!</v>
      </c>
    </row>
    <row r="119" spans="2:31" x14ac:dyDescent="0.55000000000000004">
      <c r="B119" t="str">
        <v xml:space="preserve"> </v>
      </c>
      <c r="C119" t="str">
        <v xml:space="preserve"> </v>
      </c>
      <c r="D119" t="str">
        <v xml:space="preserve"> </v>
      </c>
      <c r="E119" t="str">
        <v xml:space="preserve"> </v>
      </c>
      <c r="F119" t="str">
        <v xml:space="preserve"> </v>
      </c>
      <c r="G119" t="str">
        <v xml:space="preserve"> </v>
      </c>
      <c r="H119" t="str">
        <v xml:space="preserve"> </v>
      </c>
      <c r="I119" t="str">
        <v xml:space="preserve"> </v>
      </c>
      <c r="K119" s="59" t="str">
        <f>IFERROR(AVERAGEIF('Data Transformation'!$B$425:$B$8425,B119,IF('Input and Summary Results'!$J$4="no",'Data Transformation'!$C$425:$C$8425,'Data Transformation'!$E$425:$E$8425)),"")</f>
        <v/>
      </c>
      <c r="L119" s="60" t="str" cm="1">
        <f t="array" ref="L119">IFERROR(_xlfn.STDEV.S(IF('Data Transformation'!$B$425:$B$8425=B119,IF('Input and Summary Results'!$J$4="no",'Data Transformation'!$C$425:$C$8425,'Data Transformation'!$E$425:$E$8425),"")),"")</f>
        <v/>
      </c>
      <c r="M119" s="58"/>
      <c r="N119" t="str">
        <f>IF(E119&gt;='Data Transformation'!$R$29,B119,"")</f>
        <v xml:space="preserve"> </v>
      </c>
      <c r="O119" t="str">
        <f>IFERROR(IF(AND(Assignments!L119&lt;('Data Transformation'!$R$4-'Data Transformation'!$R$3)/2,ABS(K119-'Data Transformation'!$R$6)&gt;ABS(K119-'Data Transformation'!$R$5),NOT(ISNUMBER(N119)),NOT(ISNUMBER(R119)),NOT(ISNUMBER(P119)),NOT(ISNUMBER(R119)),NOT(ISNUMBER(S119)),NOT(ISNUMBER(T119))),Assignments!B119,""),"")</f>
        <v/>
      </c>
      <c r="P119" t="str">
        <f>IF(AND(NOT(ISNUMBER(N119)),NOT(ISNUMBER(R119)),NOT(ISNUMBER(S119)),G119&gt;='Data Transformation'!$R$28),B119,"")</f>
        <v xml:space="preserve"> </v>
      </c>
      <c r="Q119" t="str">
        <f>IFERROR(IF(AND(Assignments!L119&lt;('Data Transformation'!$R$4-'Data Transformation'!$R$3)/2,ABS(K119-'Data Transformation'!$R$6)&lt;ABS(K119-'Data Transformation'!$R$5),NOT(ISNUMBER(N119)),NOT(ISNUMBER(T119)),NOT(ISNUMBER(P119)),NOT(ISNUMBER(R119)),NOT(ISNUMBER(T119)),NOT(ISNUMBER(S119))),Assignments!B119,""),"")</f>
        <v/>
      </c>
      <c r="R119" t="str">
        <f>IF(H119&gt;='Data Transformation'!$R$30,B119,"")</f>
        <v xml:space="preserve"> </v>
      </c>
      <c r="S119" t="str">
        <f>IF(D119&gt;='Data Transformation'!$R$31,B119,"")</f>
        <v xml:space="preserve"> </v>
      </c>
      <c r="T119" t="str">
        <f>IF(AND(H119&lt;'Data Transformation'!$R$30,E119&lt;'Data Transformation'!$R$29,G119&lt;0.3,D119&lt;'Data Transformation'!$R$31,E119&gt;0.4,H119&gt;0.4),B119,"")</f>
        <v/>
      </c>
      <c r="U119" s="58"/>
      <c r="V119" t="str" cm="2">
        <f t="array" ref="V119">IF(C119=FALSE,"",IF(AND(ISNUMBER(B119),ISBLANK(N119:T119)),"Unclassified",(IF(COUNT(N119:T119)=0,"",INDEX($N$4:$T$4,MATCH(TRUE,N119:T119=B119,0))))))</f>
        <v/>
      </c>
      <c r="W119" t="str">
        <f t="shared" si="4"/>
        <v/>
      </c>
      <c r="X119" t="str">
        <f t="shared" si="5"/>
        <v/>
      </c>
      <c r="AC119" t="b">
        <f t="shared" si="6"/>
        <v>0</v>
      </c>
      <c r="AD119" t="str">
        <f>IFERROR(ABS(ABS(K119-'Data Transformation'!$R$5)-ABS(K119-'Data Transformation'!$R$6)),"")</f>
        <v/>
      </c>
      <c r="AE119" t="e">
        <f>IF(C119=FALSE,"",IF(AND(OR(V119=$Z$6,V119=$Z$8),OR(AC119=TRUE,AD119&lt;=IF(ISNUMBER('Data Transformation'!$R$15),'Data Transformation'!$R$15,'Data Transformation'!$R$25))),TRUE,FALSE))</f>
        <v>#DIV/0!</v>
      </c>
    </row>
    <row r="120" spans="2:31" x14ac:dyDescent="0.55000000000000004">
      <c r="B120" t="str">
        <v xml:space="preserve"> </v>
      </c>
      <c r="C120" t="str">
        <v xml:space="preserve"> </v>
      </c>
      <c r="D120" t="str">
        <v xml:space="preserve"> </v>
      </c>
      <c r="E120" t="str">
        <v xml:space="preserve"> </v>
      </c>
      <c r="F120" t="str">
        <v xml:space="preserve"> </v>
      </c>
      <c r="G120" t="str">
        <v xml:space="preserve"> </v>
      </c>
      <c r="H120" t="str">
        <v xml:space="preserve"> </v>
      </c>
      <c r="I120" t="str">
        <v xml:space="preserve"> </v>
      </c>
      <c r="K120" s="59" t="str">
        <f>IFERROR(AVERAGEIF('Data Transformation'!$B$425:$B$8425,B120,IF('Input and Summary Results'!$J$4="no",'Data Transformation'!$C$425:$C$8425,'Data Transformation'!$E$425:$E$8425)),"")</f>
        <v/>
      </c>
      <c r="L120" s="60" t="str" cm="1">
        <f t="array" ref="L120">IFERROR(_xlfn.STDEV.S(IF('Data Transformation'!$B$425:$B$8425=B120,IF('Input and Summary Results'!$J$4="no",'Data Transformation'!$C$425:$C$8425,'Data Transformation'!$E$425:$E$8425),"")),"")</f>
        <v/>
      </c>
      <c r="M120" s="58"/>
      <c r="N120" t="str">
        <f>IF(E120&gt;='Data Transformation'!$R$29,B120,"")</f>
        <v xml:space="preserve"> </v>
      </c>
      <c r="O120" t="str">
        <f>IFERROR(IF(AND(Assignments!L120&lt;('Data Transformation'!$R$4-'Data Transformation'!$R$3)/2,ABS(K120-'Data Transformation'!$R$6)&gt;ABS(K120-'Data Transformation'!$R$5),NOT(ISNUMBER(N120)),NOT(ISNUMBER(R120)),NOT(ISNUMBER(P120)),NOT(ISNUMBER(R120)),NOT(ISNUMBER(S120)),NOT(ISNUMBER(T120))),Assignments!B120,""),"")</f>
        <v/>
      </c>
      <c r="P120" t="str">
        <f>IF(AND(NOT(ISNUMBER(N120)),NOT(ISNUMBER(R120)),NOT(ISNUMBER(S120)),G120&gt;='Data Transformation'!$R$28),B120,"")</f>
        <v xml:space="preserve"> </v>
      </c>
      <c r="Q120" t="str">
        <f>IFERROR(IF(AND(Assignments!L120&lt;('Data Transformation'!$R$4-'Data Transformation'!$R$3)/2,ABS(K120-'Data Transformation'!$R$6)&lt;ABS(K120-'Data Transformation'!$R$5),NOT(ISNUMBER(N120)),NOT(ISNUMBER(T120)),NOT(ISNUMBER(P120)),NOT(ISNUMBER(R120)),NOT(ISNUMBER(T120)),NOT(ISNUMBER(S120))),Assignments!B120,""),"")</f>
        <v/>
      </c>
      <c r="R120" t="str">
        <f>IF(H120&gt;='Data Transformation'!$R$30,B120,"")</f>
        <v xml:space="preserve"> </v>
      </c>
      <c r="S120" t="str">
        <f>IF(D120&gt;='Data Transformation'!$R$31,B120,"")</f>
        <v xml:space="preserve"> </v>
      </c>
      <c r="T120" t="str">
        <f>IF(AND(H120&lt;'Data Transformation'!$R$30,E120&lt;'Data Transformation'!$R$29,G120&lt;0.3,D120&lt;'Data Transformation'!$R$31,E120&gt;0.4,H120&gt;0.4),B120,"")</f>
        <v/>
      </c>
      <c r="U120" s="58"/>
      <c r="V120" t="str" cm="2">
        <f t="array" ref="V120">IF(C120=FALSE,"",IF(AND(ISNUMBER(B120),ISBLANK(N120:T120)),"Unclassified",(IF(COUNT(N120:T120)=0,"",INDEX($N$4:$T$4,MATCH(TRUE,N120:T120=B120,0))))))</f>
        <v/>
      </c>
      <c r="W120" t="str">
        <f t="shared" si="4"/>
        <v/>
      </c>
      <c r="X120" t="str">
        <f t="shared" si="5"/>
        <v/>
      </c>
      <c r="AC120" t="b">
        <f t="shared" si="6"/>
        <v>0</v>
      </c>
      <c r="AD120" t="str">
        <f>IFERROR(ABS(ABS(K120-'Data Transformation'!$R$5)-ABS(K120-'Data Transformation'!$R$6)),"")</f>
        <v/>
      </c>
      <c r="AE120" t="e">
        <f>IF(C120=FALSE,"",IF(AND(OR(V120=$Z$6,V120=$Z$8),OR(AC120=TRUE,AD120&lt;=IF(ISNUMBER('Data Transformation'!$R$15),'Data Transformation'!$R$15,'Data Transformation'!$R$25))),TRUE,FALSE))</f>
        <v>#DIV/0!</v>
      </c>
    </row>
    <row r="121" spans="2:31" x14ac:dyDescent="0.55000000000000004">
      <c r="B121" t="str">
        <v xml:space="preserve"> </v>
      </c>
      <c r="C121" t="str">
        <v xml:space="preserve"> </v>
      </c>
      <c r="D121" t="str">
        <v xml:space="preserve"> </v>
      </c>
      <c r="E121" t="str">
        <v xml:space="preserve"> </v>
      </c>
      <c r="F121" t="str">
        <v xml:space="preserve"> </v>
      </c>
      <c r="G121" t="str">
        <v xml:space="preserve"> </v>
      </c>
      <c r="H121" t="str">
        <v xml:space="preserve"> </v>
      </c>
      <c r="I121" t="str">
        <v xml:space="preserve"> </v>
      </c>
      <c r="K121" s="59" t="str">
        <f>IFERROR(AVERAGEIF('Data Transformation'!$B$425:$B$8425,B121,IF('Input and Summary Results'!$J$4="no",'Data Transformation'!$C$425:$C$8425,'Data Transformation'!$E$425:$E$8425)),"")</f>
        <v/>
      </c>
      <c r="L121" s="60" t="str" cm="1">
        <f t="array" ref="L121">IFERROR(_xlfn.STDEV.S(IF('Data Transformation'!$B$425:$B$8425=B121,IF('Input and Summary Results'!$J$4="no",'Data Transformation'!$C$425:$C$8425,'Data Transformation'!$E$425:$E$8425),"")),"")</f>
        <v/>
      </c>
      <c r="M121" s="58"/>
      <c r="N121" t="str">
        <f>IF(E121&gt;='Data Transformation'!$R$29,B121,"")</f>
        <v xml:space="preserve"> </v>
      </c>
      <c r="O121" t="str">
        <f>IFERROR(IF(AND(Assignments!L121&lt;('Data Transformation'!$R$4-'Data Transformation'!$R$3)/2,ABS(K121-'Data Transformation'!$R$6)&gt;ABS(K121-'Data Transformation'!$R$5),NOT(ISNUMBER(N121)),NOT(ISNUMBER(R121)),NOT(ISNUMBER(P121)),NOT(ISNUMBER(R121)),NOT(ISNUMBER(S121)),NOT(ISNUMBER(T121))),Assignments!B121,""),"")</f>
        <v/>
      </c>
      <c r="P121" t="str">
        <f>IF(AND(NOT(ISNUMBER(N121)),NOT(ISNUMBER(R121)),NOT(ISNUMBER(S121)),G121&gt;='Data Transformation'!$R$28),B121,"")</f>
        <v xml:space="preserve"> </v>
      </c>
      <c r="Q121" t="str">
        <f>IFERROR(IF(AND(Assignments!L121&lt;('Data Transformation'!$R$4-'Data Transformation'!$R$3)/2,ABS(K121-'Data Transformation'!$R$6)&lt;ABS(K121-'Data Transformation'!$R$5),NOT(ISNUMBER(N121)),NOT(ISNUMBER(T121)),NOT(ISNUMBER(P121)),NOT(ISNUMBER(R121)),NOT(ISNUMBER(T121)),NOT(ISNUMBER(S121))),Assignments!B121,""),"")</f>
        <v/>
      </c>
      <c r="R121" t="str">
        <f>IF(H121&gt;='Data Transformation'!$R$30,B121,"")</f>
        <v xml:space="preserve"> </v>
      </c>
      <c r="S121" t="str">
        <f>IF(D121&gt;='Data Transformation'!$R$31,B121,"")</f>
        <v xml:space="preserve"> </v>
      </c>
      <c r="T121" t="str">
        <f>IF(AND(H121&lt;'Data Transformation'!$R$30,E121&lt;'Data Transformation'!$R$29,G121&lt;0.3,D121&lt;'Data Transformation'!$R$31,E121&gt;0.4,H121&gt;0.4),B121,"")</f>
        <v/>
      </c>
      <c r="U121" s="58"/>
      <c r="V121" t="str" cm="2">
        <f t="array" ref="V121">IF(C121=FALSE,"",IF(AND(ISNUMBER(B121),ISBLANK(N121:T121)),"Unclassified",(IF(COUNT(N121:T121)=0,"",INDEX($N$4:$T$4,MATCH(TRUE,N121:T121=B121,0))))))</f>
        <v/>
      </c>
      <c r="W121" t="str">
        <f t="shared" si="4"/>
        <v/>
      </c>
      <c r="X121" t="str">
        <f t="shared" si="5"/>
        <v/>
      </c>
      <c r="AC121" t="b">
        <f t="shared" si="6"/>
        <v>0</v>
      </c>
      <c r="AD121" t="str">
        <f>IFERROR(ABS(ABS(K121-'Data Transformation'!$R$5)-ABS(K121-'Data Transformation'!$R$6)),"")</f>
        <v/>
      </c>
      <c r="AE121" t="e">
        <f>IF(C121=FALSE,"",IF(AND(OR(V121=$Z$6,V121=$Z$8),OR(AC121=TRUE,AD121&lt;=IF(ISNUMBER('Data Transformation'!$R$15),'Data Transformation'!$R$15,'Data Transformation'!$R$25))),TRUE,FALSE))</f>
        <v>#DIV/0!</v>
      </c>
    </row>
    <row r="122" spans="2:31" x14ac:dyDescent="0.55000000000000004">
      <c r="B122" t="str">
        <v xml:space="preserve"> </v>
      </c>
      <c r="C122" t="str">
        <v xml:space="preserve"> </v>
      </c>
      <c r="D122" t="str">
        <v xml:space="preserve"> </v>
      </c>
      <c r="E122" t="str">
        <v xml:space="preserve"> </v>
      </c>
      <c r="F122" t="str">
        <v xml:space="preserve"> </v>
      </c>
      <c r="G122" t="str">
        <v xml:space="preserve"> </v>
      </c>
      <c r="H122" t="str">
        <v xml:space="preserve"> </v>
      </c>
      <c r="I122" t="str">
        <v xml:space="preserve"> </v>
      </c>
      <c r="K122" s="59" t="str">
        <f>IFERROR(AVERAGEIF('Data Transformation'!$B$425:$B$8425,B122,IF('Input and Summary Results'!$J$4="no",'Data Transformation'!$C$425:$C$8425,'Data Transformation'!$E$425:$E$8425)),"")</f>
        <v/>
      </c>
      <c r="L122" s="60" t="str" cm="1">
        <f t="array" ref="L122">IFERROR(_xlfn.STDEV.S(IF('Data Transformation'!$B$425:$B$8425=B122,IF('Input and Summary Results'!$J$4="no",'Data Transformation'!$C$425:$C$8425,'Data Transformation'!$E$425:$E$8425),"")),"")</f>
        <v/>
      </c>
      <c r="M122" s="58"/>
      <c r="N122" t="str">
        <f>IF(E122&gt;='Data Transformation'!$R$29,B122,"")</f>
        <v xml:space="preserve"> </v>
      </c>
      <c r="O122" t="str">
        <f>IFERROR(IF(AND(Assignments!L122&lt;('Data Transformation'!$R$4-'Data Transformation'!$R$3)/2,ABS(K122-'Data Transformation'!$R$6)&gt;ABS(K122-'Data Transformation'!$R$5),NOT(ISNUMBER(N122)),NOT(ISNUMBER(R122)),NOT(ISNUMBER(P122)),NOT(ISNUMBER(R122)),NOT(ISNUMBER(S122)),NOT(ISNUMBER(T122))),Assignments!B122,""),"")</f>
        <v/>
      </c>
      <c r="P122" t="str">
        <f>IF(AND(NOT(ISNUMBER(N122)),NOT(ISNUMBER(R122)),NOT(ISNUMBER(S122)),G122&gt;='Data Transformation'!$R$28),B122,"")</f>
        <v xml:space="preserve"> </v>
      </c>
      <c r="Q122" t="str">
        <f>IFERROR(IF(AND(Assignments!L122&lt;('Data Transformation'!$R$4-'Data Transformation'!$R$3)/2,ABS(K122-'Data Transformation'!$R$6)&lt;ABS(K122-'Data Transformation'!$R$5),NOT(ISNUMBER(N122)),NOT(ISNUMBER(T122)),NOT(ISNUMBER(P122)),NOT(ISNUMBER(R122)),NOT(ISNUMBER(T122)),NOT(ISNUMBER(S122))),Assignments!B122,""),"")</f>
        <v/>
      </c>
      <c r="R122" t="str">
        <f>IF(H122&gt;='Data Transformation'!$R$30,B122,"")</f>
        <v xml:space="preserve"> </v>
      </c>
      <c r="S122" t="str">
        <f>IF(D122&gt;='Data Transformation'!$R$31,B122,"")</f>
        <v xml:space="preserve"> </v>
      </c>
      <c r="T122" t="str">
        <f>IF(AND(H122&lt;'Data Transformation'!$R$30,E122&lt;'Data Transformation'!$R$29,G122&lt;0.3,D122&lt;'Data Transformation'!$R$31,E122&gt;0.4,H122&gt;0.4),B122,"")</f>
        <v/>
      </c>
      <c r="U122" s="58"/>
      <c r="V122" t="str" cm="2">
        <f t="array" ref="V122">IF(C122=FALSE,"",IF(AND(ISNUMBER(B122),ISBLANK(N122:T122)),"Unclassified",(IF(COUNT(N122:T122)=0,"",INDEX($N$4:$T$4,MATCH(TRUE,N122:T122=B122,0))))))</f>
        <v/>
      </c>
      <c r="W122" t="str">
        <f t="shared" si="4"/>
        <v/>
      </c>
      <c r="X122" t="str">
        <f t="shared" si="5"/>
        <v/>
      </c>
      <c r="AC122" t="b">
        <f t="shared" si="6"/>
        <v>0</v>
      </c>
      <c r="AD122" t="str">
        <f>IFERROR(ABS(ABS(K122-'Data Transformation'!$R$5)-ABS(K122-'Data Transformation'!$R$6)),"")</f>
        <v/>
      </c>
      <c r="AE122" t="e">
        <f>IF(C122=FALSE,"",IF(AND(OR(V122=$Z$6,V122=$Z$8),OR(AC122=TRUE,AD122&lt;=IF(ISNUMBER('Data Transformation'!$R$15),'Data Transformation'!$R$15,'Data Transformation'!$R$25))),TRUE,FALSE))</f>
        <v>#DIV/0!</v>
      </c>
    </row>
    <row r="123" spans="2:31" x14ac:dyDescent="0.55000000000000004">
      <c r="B123" t="str">
        <v xml:space="preserve"> </v>
      </c>
      <c r="C123" t="str">
        <v xml:space="preserve"> </v>
      </c>
      <c r="D123" t="str">
        <v xml:space="preserve"> </v>
      </c>
      <c r="E123" t="str">
        <v xml:space="preserve"> </v>
      </c>
      <c r="F123" t="str">
        <v xml:space="preserve"> </v>
      </c>
      <c r="G123" t="str">
        <v xml:space="preserve"> </v>
      </c>
      <c r="H123" t="str">
        <v xml:space="preserve"> </v>
      </c>
      <c r="I123" t="str">
        <v xml:space="preserve"> </v>
      </c>
      <c r="K123" s="59" t="str">
        <f>IFERROR(AVERAGEIF('Data Transformation'!$B$425:$B$8425,B123,IF('Input and Summary Results'!$J$4="no",'Data Transformation'!$C$425:$C$8425,'Data Transformation'!$E$425:$E$8425)),"")</f>
        <v/>
      </c>
      <c r="L123" s="60" t="str" cm="1">
        <f t="array" ref="L123">IFERROR(_xlfn.STDEV.S(IF('Data Transformation'!$B$425:$B$8425=B123,IF('Input and Summary Results'!$J$4="no",'Data Transformation'!$C$425:$C$8425,'Data Transformation'!$E$425:$E$8425),"")),"")</f>
        <v/>
      </c>
      <c r="M123" s="58"/>
      <c r="N123" t="str">
        <f>IF(E123&gt;='Data Transformation'!$R$29,B123,"")</f>
        <v xml:space="preserve"> </v>
      </c>
      <c r="O123" t="str">
        <f>IFERROR(IF(AND(Assignments!L123&lt;('Data Transformation'!$R$4-'Data Transformation'!$R$3)/2,ABS(K123-'Data Transformation'!$R$6)&gt;ABS(K123-'Data Transformation'!$R$5),NOT(ISNUMBER(N123)),NOT(ISNUMBER(R123)),NOT(ISNUMBER(P123)),NOT(ISNUMBER(R123)),NOT(ISNUMBER(S123)),NOT(ISNUMBER(T123))),Assignments!B123,""),"")</f>
        <v/>
      </c>
      <c r="P123" t="str">
        <f>IF(AND(NOT(ISNUMBER(N123)),NOT(ISNUMBER(R123)),NOT(ISNUMBER(S123)),G123&gt;='Data Transformation'!$R$28),B123,"")</f>
        <v xml:space="preserve"> </v>
      </c>
      <c r="Q123" t="str">
        <f>IFERROR(IF(AND(Assignments!L123&lt;('Data Transformation'!$R$4-'Data Transformation'!$R$3)/2,ABS(K123-'Data Transformation'!$R$6)&lt;ABS(K123-'Data Transformation'!$R$5),NOT(ISNUMBER(N123)),NOT(ISNUMBER(T123)),NOT(ISNUMBER(P123)),NOT(ISNUMBER(R123)),NOT(ISNUMBER(T123)),NOT(ISNUMBER(S123))),Assignments!B123,""),"")</f>
        <v/>
      </c>
      <c r="R123" t="str">
        <f>IF(H123&gt;='Data Transformation'!$R$30,B123,"")</f>
        <v xml:space="preserve"> </v>
      </c>
      <c r="S123" t="str">
        <f>IF(D123&gt;='Data Transformation'!$R$31,B123,"")</f>
        <v xml:space="preserve"> </v>
      </c>
      <c r="T123" t="str">
        <f>IF(AND(H123&lt;'Data Transformation'!$R$30,E123&lt;'Data Transformation'!$R$29,G123&lt;0.3,D123&lt;'Data Transformation'!$R$31,E123&gt;0.4,H123&gt;0.4),B123,"")</f>
        <v/>
      </c>
      <c r="U123" s="58"/>
      <c r="V123" t="str" cm="2">
        <f t="array" ref="V123">IF(C123=FALSE,"",IF(AND(ISNUMBER(B123),ISBLANK(N123:T123)),"Unclassified",(IF(COUNT(N123:T123)=0,"",INDEX($N$4:$T$4,MATCH(TRUE,N123:T123=B123,0))))))</f>
        <v/>
      </c>
      <c r="W123" t="str">
        <f t="shared" si="4"/>
        <v/>
      </c>
      <c r="X123" t="str">
        <f t="shared" si="5"/>
        <v/>
      </c>
      <c r="AC123" t="b">
        <f t="shared" si="6"/>
        <v>0</v>
      </c>
      <c r="AD123" t="str">
        <f>IFERROR(ABS(ABS(K123-'Data Transformation'!$R$5)-ABS(K123-'Data Transformation'!$R$6)),"")</f>
        <v/>
      </c>
      <c r="AE123" t="e">
        <f>IF(C123=FALSE,"",IF(AND(OR(V123=$Z$6,V123=$Z$8),OR(AC123=TRUE,AD123&lt;=IF(ISNUMBER('Data Transformation'!$R$15),'Data Transformation'!$R$15,'Data Transformation'!$R$25))),TRUE,FALSE))</f>
        <v>#DIV/0!</v>
      </c>
    </row>
    <row r="124" spans="2:31" x14ac:dyDescent="0.55000000000000004">
      <c r="B124" t="str">
        <v xml:space="preserve"> </v>
      </c>
      <c r="C124" t="str">
        <v xml:space="preserve"> </v>
      </c>
      <c r="D124" t="str">
        <v xml:space="preserve"> </v>
      </c>
      <c r="E124" t="str">
        <v xml:space="preserve"> </v>
      </c>
      <c r="F124" t="str">
        <v xml:space="preserve"> </v>
      </c>
      <c r="G124" t="str">
        <v xml:space="preserve"> </v>
      </c>
      <c r="H124" t="str">
        <v xml:space="preserve"> </v>
      </c>
      <c r="I124" t="str">
        <v xml:space="preserve"> </v>
      </c>
      <c r="K124" s="59" t="str">
        <f>IFERROR(AVERAGEIF('Data Transformation'!$B$425:$B$8425,B124,IF('Input and Summary Results'!$J$4="no",'Data Transformation'!$C$425:$C$8425,'Data Transformation'!$E$425:$E$8425)),"")</f>
        <v/>
      </c>
      <c r="L124" s="60" t="str" cm="1">
        <f t="array" ref="L124">IFERROR(_xlfn.STDEV.S(IF('Data Transformation'!$B$425:$B$8425=B124,IF('Input and Summary Results'!$J$4="no",'Data Transformation'!$C$425:$C$8425,'Data Transformation'!$E$425:$E$8425),"")),"")</f>
        <v/>
      </c>
      <c r="M124" s="58"/>
      <c r="N124" t="str">
        <f>IF(E124&gt;='Data Transformation'!$R$29,B124,"")</f>
        <v xml:space="preserve"> </v>
      </c>
      <c r="O124" t="str">
        <f>IFERROR(IF(AND(Assignments!L124&lt;('Data Transformation'!$R$4-'Data Transformation'!$R$3)/2,ABS(K124-'Data Transformation'!$R$6)&gt;ABS(K124-'Data Transformation'!$R$5),NOT(ISNUMBER(N124)),NOT(ISNUMBER(R124)),NOT(ISNUMBER(P124)),NOT(ISNUMBER(R124)),NOT(ISNUMBER(S124)),NOT(ISNUMBER(T124))),Assignments!B124,""),"")</f>
        <v/>
      </c>
      <c r="P124" t="str">
        <f>IF(AND(NOT(ISNUMBER(N124)),NOT(ISNUMBER(R124)),NOT(ISNUMBER(S124)),G124&gt;='Data Transformation'!$R$28),B124,"")</f>
        <v xml:space="preserve"> </v>
      </c>
      <c r="Q124" t="str">
        <f>IFERROR(IF(AND(Assignments!L124&lt;('Data Transformation'!$R$4-'Data Transformation'!$R$3)/2,ABS(K124-'Data Transformation'!$R$6)&lt;ABS(K124-'Data Transformation'!$R$5),NOT(ISNUMBER(N124)),NOT(ISNUMBER(T124)),NOT(ISNUMBER(P124)),NOT(ISNUMBER(R124)),NOT(ISNUMBER(T124)),NOT(ISNUMBER(S124))),Assignments!B124,""),"")</f>
        <v/>
      </c>
      <c r="R124" t="str">
        <f>IF(H124&gt;='Data Transformation'!$R$30,B124,"")</f>
        <v xml:space="preserve"> </v>
      </c>
      <c r="S124" t="str">
        <f>IF(D124&gt;='Data Transformation'!$R$31,B124,"")</f>
        <v xml:space="preserve"> </v>
      </c>
      <c r="T124" t="str">
        <f>IF(AND(H124&lt;'Data Transformation'!$R$30,E124&lt;'Data Transformation'!$R$29,G124&lt;0.3,D124&lt;'Data Transformation'!$R$31,E124&gt;0.4,H124&gt;0.4),B124,"")</f>
        <v/>
      </c>
      <c r="U124" s="58"/>
      <c r="V124" t="str" cm="2">
        <f t="array" ref="V124">IF(C124=FALSE,"",IF(AND(ISNUMBER(B124),ISBLANK(N124:T124)),"Unclassified",(IF(COUNT(N124:T124)=0,"",INDEX($N$4:$T$4,MATCH(TRUE,N124:T124=B124,0))))))</f>
        <v/>
      </c>
      <c r="W124" t="str">
        <f t="shared" si="4"/>
        <v/>
      </c>
      <c r="X124" t="str">
        <f t="shared" si="5"/>
        <v/>
      </c>
      <c r="AC124" t="b">
        <f t="shared" si="6"/>
        <v>0</v>
      </c>
      <c r="AD124" t="str">
        <f>IFERROR(ABS(ABS(K124-'Data Transformation'!$R$5)-ABS(K124-'Data Transformation'!$R$6)),"")</f>
        <v/>
      </c>
      <c r="AE124" t="e">
        <f>IF(C124=FALSE,"",IF(AND(OR(V124=$Z$6,V124=$Z$8),OR(AC124=TRUE,AD124&lt;=IF(ISNUMBER('Data Transformation'!$R$15),'Data Transformation'!$R$15,'Data Transformation'!$R$25))),TRUE,FALSE))</f>
        <v>#DIV/0!</v>
      </c>
    </row>
    <row r="125" spans="2:31" x14ac:dyDescent="0.55000000000000004">
      <c r="B125" t="str">
        <v xml:space="preserve"> </v>
      </c>
      <c r="C125" t="str">
        <v xml:space="preserve"> </v>
      </c>
      <c r="D125" t="str">
        <v xml:space="preserve"> </v>
      </c>
      <c r="E125" t="str">
        <v xml:space="preserve"> </v>
      </c>
      <c r="F125" t="str">
        <v xml:space="preserve"> </v>
      </c>
      <c r="G125" t="str">
        <v xml:space="preserve"> </v>
      </c>
      <c r="H125" t="str">
        <v xml:space="preserve"> </v>
      </c>
      <c r="I125" t="str">
        <v xml:space="preserve"> </v>
      </c>
      <c r="K125" s="59" t="str">
        <f>IFERROR(AVERAGEIF('Data Transformation'!$B$425:$B$8425,B125,IF('Input and Summary Results'!$J$4="no",'Data Transformation'!$C$425:$C$8425,'Data Transformation'!$E$425:$E$8425)),"")</f>
        <v/>
      </c>
      <c r="L125" s="60" t="str" cm="1">
        <f t="array" ref="L125">IFERROR(_xlfn.STDEV.S(IF('Data Transformation'!$B$425:$B$8425=B125,IF('Input and Summary Results'!$J$4="no",'Data Transformation'!$C$425:$C$8425,'Data Transformation'!$E$425:$E$8425),"")),"")</f>
        <v/>
      </c>
      <c r="M125" s="58"/>
      <c r="N125" t="str">
        <f>IF(E125&gt;='Data Transformation'!$R$29,B125,"")</f>
        <v xml:space="preserve"> </v>
      </c>
      <c r="O125" t="str">
        <f>IFERROR(IF(AND(Assignments!L125&lt;('Data Transformation'!$R$4-'Data Transformation'!$R$3)/2,ABS(K125-'Data Transformation'!$R$6)&gt;ABS(K125-'Data Transformation'!$R$5),NOT(ISNUMBER(N125)),NOT(ISNUMBER(R125)),NOT(ISNUMBER(P125)),NOT(ISNUMBER(R125)),NOT(ISNUMBER(S125)),NOT(ISNUMBER(T125))),Assignments!B125,""),"")</f>
        <v/>
      </c>
      <c r="P125" t="str">
        <f>IF(AND(NOT(ISNUMBER(N125)),NOT(ISNUMBER(R125)),NOT(ISNUMBER(S125)),G125&gt;='Data Transformation'!$R$28),B125,"")</f>
        <v xml:space="preserve"> </v>
      </c>
      <c r="Q125" t="str">
        <f>IFERROR(IF(AND(Assignments!L125&lt;('Data Transformation'!$R$4-'Data Transformation'!$R$3)/2,ABS(K125-'Data Transformation'!$R$6)&lt;ABS(K125-'Data Transformation'!$R$5),NOT(ISNUMBER(N125)),NOT(ISNUMBER(T125)),NOT(ISNUMBER(P125)),NOT(ISNUMBER(R125)),NOT(ISNUMBER(T125)),NOT(ISNUMBER(S125))),Assignments!B125,""),"")</f>
        <v/>
      </c>
      <c r="R125" t="str">
        <f>IF(H125&gt;='Data Transformation'!$R$30,B125,"")</f>
        <v xml:space="preserve"> </v>
      </c>
      <c r="S125" t="str">
        <f>IF(D125&gt;='Data Transformation'!$R$31,B125,"")</f>
        <v xml:space="preserve"> </v>
      </c>
      <c r="T125" t="str">
        <f>IF(AND(H125&lt;'Data Transformation'!$R$30,E125&lt;'Data Transformation'!$R$29,G125&lt;0.3,D125&lt;'Data Transformation'!$R$31,E125&gt;0.4,H125&gt;0.4),B125,"")</f>
        <v/>
      </c>
      <c r="U125" s="58"/>
      <c r="V125" t="str" cm="2">
        <f t="array" ref="V125">IF(C125=FALSE,"",IF(AND(ISNUMBER(B125),ISBLANK(N125:T125)),"Unclassified",(IF(COUNT(N125:T125)=0,"",INDEX($N$4:$T$4,MATCH(TRUE,N125:T125=B125,0))))))</f>
        <v/>
      </c>
      <c r="W125" t="str">
        <f t="shared" si="4"/>
        <v/>
      </c>
      <c r="X125" t="str">
        <f t="shared" si="5"/>
        <v/>
      </c>
      <c r="AC125" t="b">
        <f t="shared" si="6"/>
        <v>0</v>
      </c>
      <c r="AD125" t="str">
        <f>IFERROR(ABS(ABS(K125-'Data Transformation'!$R$5)-ABS(K125-'Data Transformation'!$R$6)),"")</f>
        <v/>
      </c>
      <c r="AE125" t="e">
        <f>IF(C125=FALSE,"",IF(AND(OR(V125=$Z$6,V125=$Z$8),OR(AC125=TRUE,AD125&lt;=IF(ISNUMBER('Data Transformation'!$R$15),'Data Transformation'!$R$15,'Data Transformation'!$R$25))),TRUE,FALSE))</f>
        <v>#DIV/0!</v>
      </c>
    </row>
    <row r="126" spans="2:31" x14ac:dyDescent="0.55000000000000004">
      <c r="B126" t="str">
        <v xml:space="preserve"> </v>
      </c>
      <c r="C126" t="str">
        <v xml:space="preserve"> </v>
      </c>
      <c r="D126" t="str">
        <v xml:space="preserve"> </v>
      </c>
      <c r="E126" t="str">
        <v xml:space="preserve"> </v>
      </c>
      <c r="F126" t="str">
        <v xml:space="preserve"> </v>
      </c>
      <c r="G126" t="str">
        <v xml:space="preserve"> </v>
      </c>
      <c r="H126" t="str">
        <v xml:space="preserve"> </v>
      </c>
      <c r="I126" t="str">
        <v xml:space="preserve"> </v>
      </c>
      <c r="K126" s="59" t="str">
        <f>IFERROR(AVERAGEIF('Data Transformation'!$B$425:$B$8425,B126,IF('Input and Summary Results'!$J$4="no",'Data Transformation'!$C$425:$C$8425,'Data Transformation'!$E$425:$E$8425)),"")</f>
        <v/>
      </c>
      <c r="L126" s="60" t="str" cm="1">
        <f t="array" ref="L126">IFERROR(_xlfn.STDEV.S(IF('Data Transformation'!$B$425:$B$8425=B126,IF('Input and Summary Results'!$J$4="no",'Data Transformation'!$C$425:$C$8425,'Data Transformation'!$E$425:$E$8425),"")),"")</f>
        <v/>
      </c>
      <c r="M126" s="58"/>
      <c r="N126" t="str">
        <f>IF(E126&gt;='Data Transformation'!$R$29,B126,"")</f>
        <v xml:space="preserve"> </v>
      </c>
      <c r="O126" t="str">
        <f>IFERROR(IF(AND(Assignments!L126&lt;('Data Transformation'!$R$4-'Data Transformation'!$R$3)/2,ABS(K126-'Data Transformation'!$R$6)&gt;ABS(K126-'Data Transformation'!$R$5),NOT(ISNUMBER(N126)),NOT(ISNUMBER(R126)),NOT(ISNUMBER(P126)),NOT(ISNUMBER(R126)),NOT(ISNUMBER(S126)),NOT(ISNUMBER(T126))),Assignments!B126,""),"")</f>
        <v/>
      </c>
      <c r="P126" t="str">
        <f>IF(AND(NOT(ISNUMBER(N126)),NOT(ISNUMBER(R126)),NOT(ISNUMBER(S126)),G126&gt;='Data Transformation'!$R$28),B126,"")</f>
        <v xml:space="preserve"> </v>
      </c>
      <c r="Q126" t="str">
        <f>IFERROR(IF(AND(Assignments!L126&lt;('Data Transformation'!$R$4-'Data Transformation'!$R$3)/2,ABS(K126-'Data Transformation'!$R$6)&lt;ABS(K126-'Data Transformation'!$R$5),NOT(ISNUMBER(N126)),NOT(ISNUMBER(T126)),NOT(ISNUMBER(P126)),NOT(ISNUMBER(R126)),NOT(ISNUMBER(T126)),NOT(ISNUMBER(S126))),Assignments!B126,""),"")</f>
        <v/>
      </c>
      <c r="R126" t="str">
        <f>IF(H126&gt;='Data Transformation'!$R$30,B126,"")</f>
        <v xml:space="preserve"> </v>
      </c>
      <c r="S126" t="str">
        <f>IF(D126&gt;='Data Transformation'!$R$31,B126,"")</f>
        <v xml:space="preserve"> </v>
      </c>
      <c r="T126" t="str">
        <f>IF(AND(H126&lt;'Data Transformation'!$R$30,E126&lt;'Data Transformation'!$R$29,G126&lt;0.3,D126&lt;'Data Transformation'!$R$31,E126&gt;0.4,H126&gt;0.4),B126,"")</f>
        <v/>
      </c>
      <c r="U126" s="58"/>
      <c r="V126" t="str" cm="2">
        <f t="array" ref="V126">IF(C126=FALSE,"",IF(AND(ISNUMBER(B126),ISBLANK(N126:T126)),"Unclassified",(IF(COUNT(N126:T126)=0,"",INDEX($N$4:$T$4,MATCH(TRUE,N126:T126=B126,0))))))</f>
        <v/>
      </c>
      <c r="W126" t="str">
        <f t="shared" si="4"/>
        <v/>
      </c>
      <c r="X126" t="str">
        <f t="shared" si="5"/>
        <v/>
      </c>
      <c r="AC126" t="b">
        <f t="shared" si="6"/>
        <v>0</v>
      </c>
      <c r="AD126" t="str">
        <f>IFERROR(ABS(ABS(K126-'Data Transformation'!$R$5)-ABS(K126-'Data Transformation'!$R$6)),"")</f>
        <v/>
      </c>
      <c r="AE126" t="e">
        <f>IF(C126=FALSE,"",IF(AND(OR(V126=$Z$6,V126=$Z$8),OR(AC126=TRUE,AD126&lt;=IF(ISNUMBER('Data Transformation'!$R$15),'Data Transformation'!$R$15,'Data Transformation'!$R$25))),TRUE,FALSE))</f>
        <v>#DIV/0!</v>
      </c>
    </row>
    <row r="127" spans="2:31" x14ac:dyDescent="0.55000000000000004">
      <c r="B127" t="str">
        <v xml:space="preserve"> </v>
      </c>
      <c r="C127" t="str">
        <v xml:space="preserve"> </v>
      </c>
      <c r="D127" t="str">
        <v xml:space="preserve"> </v>
      </c>
      <c r="E127" t="str">
        <v xml:space="preserve"> </v>
      </c>
      <c r="F127" t="str">
        <v xml:space="preserve"> </v>
      </c>
      <c r="G127" t="str">
        <v xml:space="preserve"> </v>
      </c>
      <c r="H127" t="str">
        <v xml:space="preserve"> </v>
      </c>
      <c r="I127" t="str">
        <v xml:space="preserve"> </v>
      </c>
      <c r="K127" s="59" t="str">
        <f>IFERROR(AVERAGEIF('Data Transformation'!$B$425:$B$8425,B127,IF('Input and Summary Results'!$J$4="no",'Data Transformation'!$C$425:$C$8425,'Data Transformation'!$E$425:$E$8425)),"")</f>
        <v/>
      </c>
      <c r="L127" s="60" t="str" cm="1">
        <f t="array" ref="L127">IFERROR(_xlfn.STDEV.S(IF('Data Transformation'!$B$425:$B$8425=B127,IF('Input and Summary Results'!$J$4="no",'Data Transformation'!$C$425:$C$8425,'Data Transformation'!$E$425:$E$8425),"")),"")</f>
        <v/>
      </c>
      <c r="M127" s="58"/>
      <c r="N127" t="str">
        <f>IF(E127&gt;='Data Transformation'!$R$29,B127,"")</f>
        <v xml:space="preserve"> </v>
      </c>
      <c r="O127" t="str">
        <f>IFERROR(IF(AND(Assignments!L127&lt;('Data Transformation'!$R$4-'Data Transformation'!$R$3)/2,ABS(K127-'Data Transformation'!$R$6)&gt;ABS(K127-'Data Transformation'!$R$5),NOT(ISNUMBER(N127)),NOT(ISNUMBER(R127)),NOT(ISNUMBER(P127)),NOT(ISNUMBER(R127)),NOT(ISNUMBER(S127)),NOT(ISNUMBER(T127))),Assignments!B127,""),"")</f>
        <v/>
      </c>
      <c r="P127" t="str">
        <f>IF(AND(NOT(ISNUMBER(N127)),NOT(ISNUMBER(R127)),NOT(ISNUMBER(S127)),G127&gt;='Data Transformation'!$R$28),B127,"")</f>
        <v xml:space="preserve"> </v>
      </c>
      <c r="Q127" t="str">
        <f>IFERROR(IF(AND(Assignments!L127&lt;('Data Transformation'!$R$4-'Data Transformation'!$R$3)/2,ABS(K127-'Data Transformation'!$R$6)&lt;ABS(K127-'Data Transformation'!$R$5),NOT(ISNUMBER(N127)),NOT(ISNUMBER(T127)),NOT(ISNUMBER(P127)),NOT(ISNUMBER(R127)),NOT(ISNUMBER(T127)),NOT(ISNUMBER(S127))),Assignments!B127,""),"")</f>
        <v/>
      </c>
      <c r="R127" t="str">
        <f>IF(H127&gt;='Data Transformation'!$R$30,B127,"")</f>
        <v xml:space="preserve"> </v>
      </c>
      <c r="S127" t="str">
        <f>IF(D127&gt;='Data Transformation'!$R$31,B127,"")</f>
        <v xml:space="preserve"> </v>
      </c>
      <c r="T127" t="str">
        <f>IF(AND(H127&lt;'Data Transformation'!$R$30,E127&lt;'Data Transformation'!$R$29,G127&lt;0.3,D127&lt;'Data Transformation'!$R$31,E127&gt;0.4,H127&gt;0.4),B127,"")</f>
        <v/>
      </c>
      <c r="U127" s="58"/>
      <c r="V127" t="str" cm="2">
        <f t="array" ref="V127">IF(C127=FALSE,"",IF(AND(ISNUMBER(B127),ISBLANK(N127:T127)),"Unclassified",(IF(COUNT(N127:T127)=0,"",INDEX($N$4:$T$4,MATCH(TRUE,N127:T127=B127,0))))))</f>
        <v/>
      </c>
      <c r="W127" t="str">
        <f t="shared" si="4"/>
        <v/>
      </c>
      <c r="X127" t="str">
        <f t="shared" si="5"/>
        <v/>
      </c>
      <c r="AC127" t="b">
        <f t="shared" si="6"/>
        <v>0</v>
      </c>
      <c r="AD127" t="str">
        <f>IFERROR(ABS(ABS(K127-'Data Transformation'!$R$5)-ABS(K127-'Data Transformation'!$R$6)),"")</f>
        <v/>
      </c>
      <c r="AE127" t="e">
        <f>IF(C127=FALSE,"",IF(AND(OR(V127=$Z$6,V127=$Z$8),OR(AC127=TRUE,AD127&lt;=IF(ISNUMBER('Data Transformation'!$R$15),'Data Transformation'!$R$15,'Data Transformation'!$R$25))),TRUE,FALSE))</f>
        <v>#DIV/0!</v>
      </c>
    </row>
    <row r="128" spans="2:31" x14ac:dyDescent="0.55000000000000004">
      <c r="B128" t="str">
        <v xml:space="preserve"> </v>
      </c>
      <c r="C128" t="str">
        <v xml:space="preserve"> </v>
      </c>
      <c r="D128" t="str">
        <v xml:space="preserve"> </v>
      </c>
      <c r="E128" t="str">
        <v xml:space="preserve"> </v>
      </c>
      <c r="F128" t="str">
        <v xml:space="preserve"> </v>
      </c>
      <c r="G128" t="str">
        <v xml:space="preserve"> </v>
      </c>
      <c r="H128" t="str">
        <v xml:space="preserve"> </v>
      </c>
      <c r="I128" t="str">
        <v xml:space="preserve"> </v>
      </c>
      <c r="K128" s="59" t="str">
        <f>IFERROR(AVERAGEIF('Data Transformation'!$B$425:$B$8425,B128,IF('Input and Summary Results'!$J$4="no",'Data Transformation'!$C$425:$C$8425,'Data Transformation'!$E$425:$E$8425)),"")</f>
        <v/>
      </c>
      <c r="L128" s="60" t="str" cm="1">
        <f t="array" ref="L128">IFERROR(_xlfn.STDEV.S(IF('Data Transformation'!$B$425:$B$8425=B128,IF('Input and Summary Results'!$J$4="no",'Data Transformation'!$C$425:$C$8425,'Data Transformation'!$E$425:$E$8425),"")),"")</f>
        <v/>
      </c>
      <c r="M128" s="58"/>
      <c r="N128" t="str">
        <f>IF(E128&gt;='Data Transformation'!$R$29,B128,"")</f>
        <v xml:space="preserve"> </v>
      </c>
      <c r="O128" t="str">
        <f>IFERROR(IF(AND(Assignments!L128&lt;('Data Transformation'!$R$4-'Data Transformation'!$R$3)/2,ABS(K128-'Data Transformation'!$R$6)&gt;ABS(K128-'Data Transformation'!$R$5),NOT(ISNUMBER(N128)),NOT(ISNUMBER(R128)),NOT(ISNUMBER(P128)),NOT(ISNUMBER(R128)),NOT(ISNUMBER(S128)),NOT(ISNUMBER(T128))),Assignments!B128,""),"")</f>
        <v/>
      </c>
      <c r="P128" t="str">
        <f>IF(AND(NOT(ISNUMBER(N128)),NOT(ISNUMBER(R128)),NOT(ISNUMBER(S128)),G128&gt;='Data Transformation'!$R$28),B128,"")</f>
        <v xml:space="preserve"> </v>
      </c>
      <c r="Q128" t="str">
        <f>IFERROR(IF(AND(Assignments!L128&lt;('Data Transformation'!$R$4-'Data Transformation'!$R$3)/2,ABS(K128-'Data Transformation'!$R$6)&lt;ABS(K128-'Data Transformation'!$R$5),NOT(ISNUMBER(N128)),NOT(ISNUMBER(T128)),NOT(ISNUMBER(P128)),NOT(ISNUMBER(R128)),NOT(ISNUMBER(T128)),NOT(ISNUMBER(S128))),Assignments!B128,""),"")</f>
        <v/>
      </c>
      <c r="R128" t="str">
        <f>IF(H128&gt;='Data Transformation'!$R$30,B128,"")</f>
        <v xml:space="preserve"> </v>
      </c>
      <c r="S128" t="str">
        <f>IF(D128&gt;='Data Transformation'!$R$31,B128,"")</f>
        <v xml:space="preserve"> </v>
      </c>
      <c r="T128" t="str">
        <f>IF(AND(H128&lt;'Data Transformation'!$R$30,E128&lt;'Data Transformation'!$R$29,G128&lt;0.3,D128&lt;'Data Transformation'!$R$31,E128&gt;0.4,H128&gt;0.4),B128,"")</f>
        <v/>
      </c>
      <c r="U128" s="58"/>
      <c r="V128" t="str" cm="2">
        <f t="array" ref="V128">IF(C128=FALSE,"",IF(AND(ISNUMBER(B128),ISBLANK(N128:T128)),"Unclassified",(IF(COUNT(N128:T128)=0,"",INDEX($N$4:$T$4,MATCH(TRUE,N128:T128=B128,0))))))</f>
        <v/>
      </c>
      <c r="W128" t="str">
        <f t="shared" si="4"/>
        <v/>
      </c>
      <c r="X128" t="str">
        <f t="shared" si="5"/>
        <v/>
      </c>
      <c r="AC128" t="b">
        <f t="shared" si="6"/>
        <v>0</v>
      </c>
      <c r="AD128" t="str">
        <f>IFERROR(ABS(ABS(K128-'Data Transformation'!$R$5)-ABS(K128-'Data Transformation'!$R$6)),"")</f>
        <v/>
      </c>
      <c r="AE128" t="e">
        <f>IF(C128=FALSE,"",IF(AND(OR(V128=$Z$6,V128=$Z$8),OR(AC128=TRUE,AD128&lt;=IF(ISNUMBER('Data Transformation'!$R$15),'Data Transformation'!$R$15,'Data Transformation'!$R$25))),TRUE,FALSE))</f>
        <v>#DIV/0!</v>
      </c>
    </row>
    <row r="129" spans="2:31" x14ac:dyDescent="0.55000000000000004">
      <c r="B129" t="str">
        <v xml:space="preserve"> </v>
      </c>
      <c r="C129" t="str">
        <v xml:space="preserve"> </v>
      </c>
      <c r="D129" t="str">
        <v xml:space="preserve"> </v>
      </c>
      <c r="E129" t="str">
        <v xml:space="preserve"> </v>
      </c>
      <c r="F129" t="str">
        <v xml:space="preserve"> </v>
      </c>
      <c r="G129" t="str">
        <v xml:space="preserve"> </v>
      </c>
      <c r="H129" t="str">
        <v xml:space="preserve"> </v>
      </c>
      <c r="I129" t="str">
        <v xml:space="preserve"> </v>
      </c>
      <c r="K129" s="59" t="str">
        <f>IFERROR(AVERAGEIF('Data Transformation'!$B$425:$B$8425,B129,IF('Input and Summary Results'!$J$4="no",'Data Transformation'!$C$425:$C$8425,'Data Transformation'!$E$425:$E$8425)),"")</f>
        <v/>
      </c>
      <c r="L129" s="60" t="str" cm="1">
        <f t="array" ref="L129">IFERROR(_xlfn.STDEV.S(IF('Data Transformation'!$B$425:$B$8425=B129,IF('Input and Summary Results'!$J$4="no",'Data Transformation'!$C$425:$C$8425,'Data Transformation'!$E$425:$E$8425),"")),"")</f>
        <v/>
      </c>
      <c r="M129" s="58"/>
      <c r="N129" t="str">
        <f>IF(E129&gt;='Data Transformation'!$R$29,B129,"")</f>
        <v xml:space="preserve"> </v>
      </c>
      <c r="O129" t="str">
        <f>IFERROR(IF(AND(Assignments!L129&lt;('Data Transformation'!$R$4-'Data Transformation'!$R$3)/2,ABS(K129-'Data Transformation'!$R$6)&gt;ABS(K129-'Data Transformation'!$R$5),NOT(ISNUMBER(N129)),NOT(ISNUMBER(R129)),NOT(ISNUMBER(P129)),NOT(ISNUMBER(R129)),NOT(ISNUMBER(S129)),NOT(ISNUMBER(T129))),Assignments!B129,""),"")</f>
        <v/>
      </c>
      <c r="P129" t="str">
        <f>IF(AND(NOT(ISNUMBER(N129)),NOT(ISNUMBER(R129)),NOT(ISNUMBER(S129)),G129&gt;='Data Transformation'!$R$28),B129,"")</f>
        <v xml:space="preserve"> </v>
      </c>
      <c r="Q129" t="str">
        <f>IFERROR(IF(AND(Assignments!L129&lt;('Data Transformation'!$R$4-'Data Transformation'!$R$3)/2,ABS(K129-'Data Transformation'!$R$6)&lt;ABS(K129-'Data Transformation'!$R$5),NOT(ISNUMBER(N129)),NOT(ISNUMBER(T129)),NOT(ISNUMBER(P129)),NOT(ISNUMBER(R129)),NOT(ISNUMBER(T129)),NOT(ISNUMBER(S129))),Assignments!B129,""),"")</f>
        <v/>
      </c>
      <c r="R129" t="str">
        <f>IF(H129&gt;='Data Transformation'!$R$30,B129,"")</f>
        <v xml:space="preserve"> </v>
      </c>
      <c r="S129" t="str">
        <f>IF(D129&gt;='Data Transformation'!$R$31,B129,"")</f>
        <v xml:space="preserve"> </v>
      </c>
      <c r="T129" t="str">
        <f>IF(AND(H129&lt;'Data Transformation'!$R$30,E129&lt;'Data Transformation'!$R$29,G129&lt;0.3,D129&lt;'Data Transformation'!$R$31,E129&gt;0.4,H129&gt;0.4),B129,"")</f>
        <v/>
      </c>
      <c r="U129" s="58"/>
      <c r="V129" t="str" cm="2">
        <f t="array" ref="V129">IF(C129=FALSE,"",IF(AND(ISNUMBER(B129),ISBLANK(N129:T129)),"Unclassified",(IF(COUNT(N129:T129)=0,"",INDEX($N$4:$T$4,MATCH(TRUE,N129:T129=B129,0))))))</f>
        <v/>
      </c>
      <c r="W129" t="str">
        <f t="shared" si="4"/>
        <v/>
      </c>
      <c r="X129" t="str">
        <f t="shared" si="5"/>
        <v/>
      </c>
      <c r="AC129" t="b">
        <f t="shared" si="6"/>
        <v>0</v>
      </c>
      <c r="AD129" t="str">
        <f>IFERROR(ABS(ABS(K129-'Data Transformation'!$R$5)-ABS(K129-'Data Transformation'!$R$6)),"")</f>
        <v/>
      </c>
      <c r="AE129" t="e">
        <f>IF(C129=FALSE,"",IF(AND(OR(V129=$Z$6,V129=$Z$8),OR(AC129=TRUE,AD129&lt;=IF(ISNUMBER('Data Transformation'!$R$15),'Data Transformation'!$R$15,'Data Transformation'!$R$25))),TRUE,FALSE))</f>
        <v>#DIV/0!</v>
      </c>
    </row>
    <row r="130" spans="2:31" x14ac:dyDescent="0.55000000000000004">
      <c r="B130" t="str">
        <v xml:space="preserve"> </v>
      </c>
      <c r="C130" t="str">
        <v xml:space="preserve"> </v>
      </c>
      <c r="D130" t="str">
        <v xml:space="preserve"> </v>
      </c>
      <c r="E130" t="str">
        <v xml:space="preserve"> </v>
      </c>
      <c r="F130" t="str">
        <v xml:space="preserve"> </v>
      </c>
      <c r="G130" t="str">
        <v xml:space="preserve"> </v>
      </c>
      <c r="H130" t="str">
        <v xml:space="preserve"> </v>
      </c>
      <c r="I130" t="str">
        <v xml:space="preserve"> </v>
      </c>
      <c r="K130" s="59" t="str">
        <f>IFERROR(AVERAGEIF('Data Transformation'!$B$425:$B$8425,B130,IF('Input and Summary Results'!$J$4="no",'Data Transformation'!$C$425:$C$8425,'Data Transformation'!$E$425:$E$8425)),"")</f>
        <v/>
      </c>
      <c r="L130" s="60" t="str" cm="1">
        <f t="array" ref="L130">IFERROR(_xlfn.STDEV.S(IF('Data Transformation'!$B$425:$B$8425=B130,IF('Input and Summary Results'!$J$4="no",'Data Transformation'!$C$425:$C$8425,'Data Transformation'!$E$425:$E$8425),"")),"")</f>
        <v/>
      </c>
      <c r="M130" s="58"/>
      <c r="N130" t="str">
        <f>IF(E130&gt;='Data Transformation'!$R$29,B130,"")</f>
        <v xml:space="preserve"> </v>
      </c>
      <c r="O130" t="str">
        <f>IFERROR(IF(AND(Assignments!L130&lt;('Data Transformation'!$R$4-'Data Transformation'!$R$3)/2,ABS(K130-'Data Transformation'!$R$6)&gt;ABS(K130-'Data Transformation'!$R$5),NOT(ISNUMBER(N130)),NOT(ISNUMBER(R130)),NOT(ISNUMBER(P130)),NOT(ISNUMBER(R130)),NOT(ISNUMBER(S130)),NOT(ISNUMBER(T130))),Assignments!B130,""),"")</f>
        <v/>
      </c>
      <c r="P130" t="str">
        <f>IF(AND(NOT(ISNUMBER(N130)),NOT(ISNUMBER(R130)),NOT(ISNUMBER(S130)),G130&gt;='Data Transformation'!$R$28),B130,"")</f>
        <v xml:space="preserve"> </v>
      </c>
      <c r="Q130" t="str">
        <f>IFERROR(IF(AND(Assignments!L130&lt;('Data Transformation'!$R$4-'Data Transformation'!$R$3)/2,ABS(K130-'Data Transformation'!$R$6)&lt;ABS(K130-'Data Transformation'!$R$5),NOT(ISNUMBER(N130)),NOT(ISNUMBER(T130)),NOT(ISNUMBER(P130)),NOT(ISNUMBER(R130)),NOT(ISNUMBER(T130)),NOT(ISNUMBER(S130))),Assignments!B130,""),"")</f>
        <v/>
      </c>
      <c r="R130" t="str">
        <f>IF(H130&gt;='Data Transformation'!$R$30,B130,"")</f>
        <v xml:space="preserve"> </v>
      </c>
      <c r="S130" t="str">
        <f>IF(D130&gt;='Data Transformation'!$R$31,B130,"")</f>
        <v xml:space="preserve"> </v>
      </c>
      <c r="T130" t="str">
        <f>IF(AND(H130&lt;'Data Transformation'!$R$30,E130&lt;'Data Transformation'!$R$29,G130&lt;0.3,D130&lt;'Data Transformation'!$R$31,E130&gt;0.4,H130&gt;0.4),B130,"")</f>
        <v/>
      </c>
      <c r="U130" s="58"/>
      <c r="V130" t="str" cm="2">
        <f t="array" ref="V130">IF(C130=FALSE,"",IF(AND(ISNUMBER(B130),ISBLANK(N130:T130)),"Unclassified",(IF(COUNT(N130:T130)=0,"",INDEX($N$4:$T$4,MATCH(TRUE,N130:T130=B130,0))))))</f>
        <v/>
      </c>
      <c r="W130" t="str">
        <f t="shared" si="4"/>
        <v/>
      </c>
      <c r="X130" t="str">
        <f t="shared" si="5"/>
        <v/>
      </c>
      <c r="AC130" t="b">
        <f t="shared" si="6"/>
        <v>0</v>
      </c>
      <c r="AD130" t="str">
        <f>IFERROR(ABS(ABS(K130-'Data Transformation'!$R$5)-ABS(K130-'Data Transformation'!$R$6)),"")</f>
        <v/>
      </c>
      <c r="AE130" t="e">
        <f>IF(C130=FALSE,"",IF(AND(OR(V130=$Z$6,V130=$Z$8),OR(AC130=TRUE,AD130&lt;=IF(ISNUMBER('Data Transformation'!$R$15),'Data Transformation'!$R$15,'Data Transformation'!$R$25))),TRUE,FALSE))</f>
        <v>#DIV/0!</v>
      </c>
    </row>
    <row r="131" spans="2:31" x14ac:dyDescent="0.55000000000000004">
      <c r="B131" t="str">
        <v xml:space="preserve"> </v>
      </c>
      <c r="C131" t="str">
        <v xml:space="preserve"> </v>
      </c>
      <c r="D131" t="str">
        <v xml:space="preserve"> </v>
      </c>
      <c r="E131" t="str">
        <v xml:space="preserve"> </v>
      </c>
      <c r="F131" t="str">
        <v xml:space="preserve"> </v>
      </c>
      <c r="G131" t="str">
        <v xml:space="preserve"> </v>
      </c>
      <c r="H131" t="str">
        <v xml:space="preserve"> </v>
      </c>
      <c r="I131" t="str">
        <v xml:space="preserve"> </v>
      </c>
      <c r="K131" s="59" t="str">
        <f>IFERROR(AVERAGEIF('Data Transformation'!$B$425:$B$8425,B131,IF('Input and Summary Results'!$J$4="no",'Data Transformation'!$C$425:$C$8425,'Data Transformation'!$E$425:$E$8425)),"")</f>
        <v/>
      </c>
      <c r="L131" s="60" t="str" cm="1">
        <f t="array" ref="L131">IFERROR(_xlfn.STDEV.S(IF('Data Transformation'!$B$425:$B$8425=B131,IF('Input and Summary Results'!$J$4="no",'Data Transformation'!$C$425:$C$8425,'Data Transformation'!$E$425:$E$8425),"")),"")</f>
        <v/>
      </c>
      <c r="M131" s="58"/>
      <c r="N131" t="str">
        <f>IF(E131&gt;='Data Transformation'!$R$29,B131,"")</f>
        <v xml:space="preserve"> </v>
      </c>
      <c r="O131" t="str">
        <f>IFERROR(IF(AND(Assignments!L131&lt;('Data Transformation'!$R$4-'Data Transformation'!$R$3)/2,ABS(K131-'Data Transformation'!$R$6)&gt;ABS(K131-'Data Transformation'!$R$5),NOT(ISNUMBER(N131)),NOT(ISNUMBER(R131)),NOT(ISNUMBER(P131)),NOT(ISNUMBER(R131)),NOT(ISNUMBER(S131)),NOT(ISNUMBER(T131))),Assignments!B131,""),"")</f>
        <v/>
      </c>
      <c r="P131" t="str">
        <f>IF(AND(NOT(ISNUMBER(N131)),NOT(ISNUMBER(R131)),NOT(ISNUMBER(S131)),G131&gt;='Data Transformation'!$R$28),B131,"")</f>
        <v xml:space="preserve"> </v>
      </c>
      <c r="Q131" t="str">
        <f>IFERROR(IF(AND(Assignments!L131&lt;('Data Transformation'!$R$4-'Data Transformation'!$R$3)/2,ABS(K131-'Data Transformation'!$R$6)&lt;ABS(K131-'Data Transformation'!$R$5),NOT(ISNUMBER(N131)),NOT(ISNUMBER(T131)),NOT(ISNUMBER(P131)),NOT(ISNUMBER(R131)),NOT(ISNUMBER(T131)),NOT(ISNUMBER(S131))),Assignments!B131,""),"")</f>
        <v/>
      </c>
      <c r="R131" t="str">
        <f>IF(H131&gt;='Data Transformation'!$R$30,B131,"")</f>
        <v xml:space="preserve"> </v>
      </c>
      <c r="S131" t="str">
        <f>IF(D131&gt;='Data Transformation'!$R$31,B131,"")</f>
        <v xml:space="preserve"> </v>
      </c>
      <c r="T131" t="str">
        <f>IF(AND(H131&lt;'Data Transformation'!$R$30,E131&lt;'Data Transformation'!$R$29,G131&lt;0.3,D131&lt;'Data Transformation'!$R$31,E131&gt;0.4,H131&gt;0.4),B131,"")</f>
        <v/>
      </c>
      <c r="U131" s="58"/>
      <c r="V131" t="str" cm="2">
        <f t="array" ref="V131">IF(C131=FALSE,"",IF(AND(ISNUMBER(B131),ISBLANK(N131:T131)),"Unclassified",(IF(COUNT(N131:T131)=0,"",INDEX($N$4:$T$4,MATCH(TRUE,N131:T131=B131,0))))))</f>
        <v/>
      </c>
      <c r="W131" t="str">
        <f t="shared" si="4"/>
        <v/>
      </c>
      <c r="X131" t="str">
        <f t="shared" si="5"/>
        <v/>
      </c>
      <c r="AC131" t="b">
        <f t="shared" si="6"/>
        <v>0</v>
      </c>
      <c r="AD131" t="str">
        <f>IFERROR(ABS(ABS(K131-'Data Transformation'!$R$5)-ABS(K131-'Data Transformation'!$R$6)),"")</f>
        <v/>
      </c>
      <c r="AE131" t="e">
        <f>IF(C131=FALSE,"",IF(AND(OR(V131=$Z$6,V131=$Z$8),OR(AC131=TRUE,AD131&lt;=IF(ISNUMBER('Data Transformation'!$R$15),'Data Transformation'!$R$15,'Data Transformation'!$R$25))),TRUE,FALSE))</f>
        <v>#DIV/0!</v>
      </c>
    </row>
    <row r="132" spans="2:31" x14ac:dyDescent="0.55000000000000004">
      <c r="B132" t="str">
        <v xml:space="preserve"> </v>
      </c>
      <c r="C132" t="str">
        <v xml:space="preserve"> </v>
      </c>
      <c r="D132" t="str">
        <v xml:space="preserve"> </v>
      </c>
      <c r="E132" t="str">
        <v xml:space="preserve"> </v>
      </c>
      <c r="F132" t="str">
        <v xml:space="preserve"> </v>
      </c>
      <c r="G132" t="str">
        <v xml:space="preserve"> </v>
      </c>
      <c r="H132" t="str">
        <v xml:space="preserve"> </v>
      </c>
      <c r="I132" t="str">
        <v xml:space="preserve"> </v>
      </c>
      <c r="K132" s="59" t="str">
        <f>IFERROR(AVERAGEIF('Data Transformation'!$B$425:$B$8425,B132,IF('Input and Summary Results'!$J$4="no",'Data Transformation'!$C$425:$C$8425,'Data Transformation'!$E$425:$E$8425)),"")</f>
        <v/>
      </c>
      <c r="L132" s="60" t="str" cm="1">
        <f t="array" ref="L132">IFERROR(_xlfn.STDEV.S(IF('Data Transformation'!$B$425:$B$8425=B132,IF('Input and Summary Results'!$J$4="no",'Data Transformation'!$C$425:$C$8425,'Data Transformation'!$E$425:$E$8425),"")),"")</f>
        <v/>
      </c>
      <c r="M132" s="58"/>
      <c r="N132" t="str">
        <f>IF(E132&gt;='Data Transformation'!$R$29,B132,"")</f>
        <v xml:space="preserve"> </v>
      </c>
      <c r="O132" t="str">
        <f>IFERROR(IF(AND(Assignments!L132&lt;('Data Transformation'!$R$4-'Data Transformation'!$R$3)/2,ABS(K132-'Data Transformation'!$R$6)&gt;ABS(K132-'Data Transformation'!$R$5),NOT(ISNUMBER(N132)),NOT(ISNUMBER(R132)),NOT(ISNUMBER(P132)),NOT(ISNUMBER(R132)),NOT(ISNUMBER(S132)),NOT(ISNUMBER(T132))),Assignments!B132,""),"")</f>
        <v/>
      </c>
      <c r="P132" t="str">
        <f>IF(AND(NOT(ISNUMBER(N132)),NOT(ISNUMBER(R132)),NOT(ISNUMBER(S132)),G132&gt;='Data Transformation'!$R$28),B132,"")</f>
        <v xml:space="preserve"> </v>
      </c>
      <c r="Q132" t="str">
        <f>IFERROR(IF(AND(Assignments!L132&lt;('Data Transformation'!$R$4-'Data Transformation'!$R$3)/2,ABS(K132-'Data Transformation'!$R$6)&lt;ABS(K132-'Data Transformation'!$R$5),NOT(ISNUMBER(N132)),NOT(ISNUMBER(T132)),NOT(ISNUMBER(P132)),NOT(ISNUMBER(R132)),NOT(ISNUMBER(T132)),NOT(ISNUMBER(S132))),Assignments!B132,""),"")</f>
        <v/>
      </c>
      <c r="R132" t="str">
        <f>IF(H132&gt;='Data Transformation'!$R$30,B132,"")</f>
        <v xml:space="preserve"> </v>
      </c>
      <c r="S132" t="str">
        <f>IF(D132&gt;='Data Transformation'!$R$31,B132,"")</f>
        <v xml:space="preserve"> </v>
      </c>
      <c r="T132" t="str">
        <f>IF(AND(H132&lt;'Data Transformation'!$R$30,E132&lt;'Data Transformation'!$R$29,G132&lt;0.3,D132&lt;'Data Transformation'!$R$31,E132&gt;0.4,H132&gt;0.4),B132,"")</f>
        <v/>
      </c>
      <c r="U132" s="58"/>
      <c r="V132" t="str" cm="2">
        <f t="array" ref="V132">IF(C132=FALSE,"",IF(AND(ISNUMBER(B132),ISBLANK(N132:T132)),"Unclassified",(IF(COUNT(N132:T132)=0,"",INDEX($N$4:$T$4,MATCH(TRUE,N132:T132=B132,0))))))</f>
        <v/>
      </c>
      <c r="W132" t="str">
        <f t="shared" si="4"/>
        <v/>
      </c>
      <c r="X132" t="str">
        <f t="shared" si="5"/>
        <v/>
      </c>
      <c r="AC132" t="b">
        <f t="shared" si="6"/>
        <v>0</v>
      </c>
      <c r="AD132" t="str">
        <f>IFERROR(ABS(ABS(K132-'Data Transformation'!$R$5)-ABS(K132-'Data Transformation'!$R$6)),"")</f>
        <v/>
      </c>
      <c r="AE132" t="e">
        <f>IF(C132=FALSE,"",IF(AND(OR(V132=$Z$6,V132=$Z$8),OR(AC132=TRUE,AD132&lt;=IF(ISNUMBER('Data Transformation'!$R$15),'Data Transformation'!$R$15,'Data Transformation'!$R$25))),TRUE,FALSE))</f>
        <v>#DIV/0!</v>
      </c>
    </row>
    <row r="133" spans="2:31" x14ac:dyDescent="0.55000000000000004">
      <c r="B133" t="str">
        <v xml:space="preserve"> </v>
      </c>
      <c r="C133" t="str">
        <v xml:space="preserve"> </v>
      </c>
      <c r="D133" t="str">
        <v xml:space="preserve"> </v>
      </c>
      <c r="E133" t="str">
        <v xml:space="preserve"> </v>
      </c>
      <c r="F133" t="str">
        <v xml:space="preserve"> </v>
      </c>
      <c r="G133" t="str">
        <v xml:space="preserve"> </v>
      </c>
      <c r="H133" t="str">
        <v xml:space="preserve"> </v>
      </c>
      <c r="I133" t="str">
        <v xml:space="preserve"> </v>
      </c>
      <c r="K133" s="59" t="str">
        <f>IFERROR(AVERAGEIF('Data Transformation'!$B$425:$B$8425,B133,IF('Input and Summary Results'!$J$4="no",'Data Transformation'!$C$425:$C$8425,'Data Transformation'!$E$425:$E$8425)),"")</f>
        <v/>
      </c>
      <c r="L133" s="60" t="str" cm="1">
        <f t="array" ref="L133">IFERROR(_xlfn.STDEV.S(IF('Data Transformation'!$B$425:$B$8425=B133,IF('Input and Summary Results'!$J$4="no",'Data Transformation'!$C$425:$C$8425,'Data Transformation'!$E$425:$E$8425),"")),"")</f>
        <v/>
      </c>
      <c r="M133" s="58"/>
      <c r="N133" t="str">
        <f>IF(E133&gt;='Data Transformation'!$R$29,B133,"")</f>
        <v xml:space="preserve"> </v>
      </c>
      <c r="O133" t="str">
        <f>IFERROR(IF(AND(Assignments!L133&lt;('Data Transformation'!$R$4-'Data Transformation'!$R$3)/2,ABS(K133-'Data Transformation'!$R$6)&gt;ABS(K133-'Data Transformation'!$R$5),NOT(ISNUMBER(N133)),NOT(ISNUMBER(R133)),NOT(ISNUMBER(P133)),NOT(ISNUMBER(R133)),NOT(ISNUMBER(S133)),NOT(ISNUMBER(T133))),Assignments!B133,""),"")</f>
        <v/>
      </c>
      <c r="P133" t="str">
        <f>IF(AND(NOT(ISNUMBER(N133)),NOT(ISNUMBER(R133)),NOT(ISNUMBER(S133)),G133&gt;='Data Transformation'!$R$28),B133,"")</f>
        <v xml:space="preserve"> </v>
      </c>
      <c r="Q133" t="str">
        <f>IFERROR(IF(AND(Assignments!L133&lt;('Data Transformation'!$R$4-'Data Transformation'!$R$3)/2,ABS(K133-'Data Transformation'!$R$6)&lt;ABS(K133-'Data Transformation'!$R$5),NOT(ISNUMBER(N133)),NOT(ISNUMBER(T133)),NOT(ISNUMBER(P133)),NOT(ISNUMBER(R133)),NOT(ISNUMBER(T133)),NOT(ISNUMBER(S133))),Assignments!B133,""),"")</f>
        <v/>
      </c>
      <c r="R133" t="str">
        <f>IF(H133&gt;='Data Transformation'!$R$30,B133,"")</f>
        <v xml:space="preserve"> </v>
      </c>
      <c r="S133" t="str">
        <f>IF(D133&gt;='Data Transformation'!$R$31,B133,"")</f>
        <v xml:space="preserve"> </v>
      </c>
      <c r="T133" t="str">
        <f>IF(AND(H133&lt;'Data Transformation'!$R$30,E133&lt;'Data Transformation'!$R$29,G133&lt;0.3,D133&lt;'Data Transformation'!$R$31,E133&gt;0.4,H133&gt;0.4),B133,"")</f>
        <v/>
      </c>
      <c r="U133" s="58"/>
      <c r="V133" t="str" cm="2">
        <f t="array" ref="V133">IF(C133=FALSE,"",IF(AND(ISNUMBER(B133),ISBLANK(N133:T133)),"Unclassified",(IF(COUNT(N133:T133)=0,"",INDEX($N$4:$T$4,MATCH(TRUE,N133:T133=B133,0))))))</f>
        <v/>
      </c>
      <c r="W133" t="str">
        <f t="shared" si="4"/>
        <v/>
      </c>
      <c r="X133" t="str">
        <f t="shared" si="5"/>
        <v/>
      </c>
      <c r="AC133" t="b">
        <f t="shared" si="6"/>
        <v>0</v>
      </c>
      <c r="AD133" t="str">
        <f>IFERROR(ABS(ABS(K133-'Data Transformation'!$R$5)-ABS(K133-'Data Transformation'!$R$6)),"")</f>
        <v/>
      </c>
      <c r="AE133" t="e">
        <f>IF(C133=FALSE,"",IF(AND(OR(V133=$Z$6,V133=$Z$8),OR(AC133=TRUE,AD133&lt;=IF(ISNUMBER('Data Transformation'!$R$15),'Data Transformation'!$R$15,'Data Transformation'!$R$25))),TRUE,FALSE))</f>
        <v>#DIV/0!</v>
      </c>
    </row>
    <row r="134" spans="2:31" x14ac:dyDescent="0.55000000000000004">
      <c r="B134" t="str">
        <v xml:space="preserve"> </v>
      </c>
      <c r="C134" t="str">
        <v xml:space="preserve"> </v>
      </c>
      <c r="D134" t="str">
        <v xml:space="preserve"> </v>
      </c>
      <c r="E134" t="str">
        <v xml:space="preserve"> </v>
      </c>
      <c r="F134" t="str">
        <v xml:space="preserve"> </v>
      </c>
      <c r="G134" t="str">
        <v xml:space="preserve"> </v>
      </c>
      <c r="H134" t="str">
        <v xml:space="preserve"> </v>
      </c>
      <c r="I134" t="str">
        <v xml:space="preserve"> </v>
      </c>
      <c r="K134" s="59" t="str">
        <f>IFERROR(AVERAGEIF('Data Transformation'!$B$425:$B$8425,B134,IF('Input and Summary Results'!$J$4="no",'Data Transformation'!$C$425:$C$8425,'Data Transformation'!$E$425:$E$8425)),"")</f>
        <v/>
      </c>
      <c r="L134" s="60" t="str" cm="1">
        <f t="array" ref="L134">IFERROR(_xlfn.STDEV.S(IF('Data Transformation'!$B$425:$B$8425=B134,IF('Input and Summary Results'!$J$4="no",'Data Transformation'!$C$425:$C$8425,'Data Transformation'!$E$425:$E$8425),"")),"")</f>
        <v/>
      </c>
      <c r="M134" s="58"/>
      <c r="N134" t="str">
        <f>IF(E134&gt;='Data Transformation'!$R$29,B134,"")</f>
        <v xml:space="preserve"> </v>
      </c>
      <c r="O134" t="str">
        <f>IFERROR(IF(AND(Assignments!L134&lt;('Data Transformation'!$R$4-'Data Transformation'!$R$3)/2,ABS(K134-'Data Transformation'!$R$6)&gt;ABS(K134-'Data Transformation'!$R$5),NOT(ISNUMBER(N134)),NOT(ISNUMBER(R134)),NOT(ISNUMBER(P134)),NOT(ISNUMBER(R134)),NOT(ISNUMBER(S134)),NOT(ISNUMBER(T134))),Assignments!B134,""),"")</f>
        <v/>
      </c>
      <c r="P134" t="str">
        <f>IF(AND(NOT(ISNUMBER(N134)),NOT(ISNUMBER(R134)),NOT(ISNUMBER(S134)),G134&gt;='Data Transformation'!$R$28),B134,"")</f>
        <v xml:space="preserve"> </v>
      </c>
      <c r="Q134" t="str">
        <f>IFERROR(IF(AND(Assignments!L134&lt;('Data Transformation'!$R$4-'Data Transformation'!$R$3)/2,ABS(K134-'Data Transformation'!$R$6)&lt;ABS(K134-'Data Transformation'!$R$5),NOT(ISNUMBER(N134)),NOT(ISNUMBER(T134)),NOT(ISNUMBER(P134)),NOT(ISNUMBER(R134)),NOT(ISNUMBER(T134)),NOT(ISNUMBER(S134))),Assignments!B134,""),"")</f>
        <v/>
      </c>
      <c r="R134" t="str">
        <f>IF(H134&gt;='Data Transformation'!$R$30,B134,"")</f>
        <v xml:space="preserve"> </v>
      </c>
      <c r="S134" t="str">
        <f>IF(D134&gt;='Data Transformation'!$R$31,B134,"")</f>
        <v xml:space="preserve"> </v>
      </c>
      <c r="T134" t="str">
        <f>IF(AND(H134&lt;'Data Transformation'!$R$30,E134&lt;'Data Transformation'!$R$29,G134&lt;0.3,D134&lt;'Data Transformation'!$R$31,E134&gt;0.4,H134&gt;0.4),B134,"")</f>
        <v/>
      </c>
      <c r="U134" s="58"/>
      <c r="V134" t="str" cm="2">
        <f t="array" ref="V134">IF(C134=FALSE,"",IF(AND(ISNUMBER(B134),ISBLANK(N134:T134)),"Unclassified",(IF(COUNT(N134:T134)=0,"",INDEX($N$4:$T$4,MATCH(TRUE,N134:T134=B134,0))))))</f>
        <v/>
      </c>
      <c r="W134" t="str">
        <f t="shared" si="4"/>
        <v/>
      </c>
      <c r="X134" t="str">
        <f t="shared" si="5"/>
        <v/>
      </c>
      <c r="AC134" t="b">
        <f t="shared" si="6"/>
        <v>0</v>
      </c>
      <c r="AD134" t="str">
        <f>IFERROR(ABS(ABS(K134-'Data Transformation'!$R$5)-ABS(K134-'Data Transformation'!$R$6)),"")</f>
        <v/>
      </c>
      <c r="AE134" t="e">
        <f>IF(C134=FALSE,"",IF(AND(OR(V134=$Z$6,V134=$Z$8),OR(AC134=TRUE,AD134&lt;=IF(ISNUMBER('Data Transformation'!$R$15),'Data Transformation'!$R$15,'Data Transformation'!$R$25))),TRUE,FALSE))</f>
        <v>#DIV/0!</v>
      </c>
    </row>
    <row r="135" spans="2:31" x14ac:dyDescent="0.55000000000000004">
      <c r="B135" t="str">
        <v xml:space="preserve"> </v>
      </c>
      <c r="C135" t="str">
        <v xml:space="preserve"> </v>
      </c>
      <c r="D135" t="str">
        <v xml:space="preserve"> </v>
      </c>
      <c r="E135" t="str">
        <v xml:space="preserve"> </v>
      </c>
      <c r="F135" t="str">
        <v xml:space="preserve"> </v>
      </c>
      <c r="G135" t="str">
        <v xml:space="preserve"> </v>
      </c>
      <c r="H135" t="str">
        <v xml:space="preserve"> </v>
      </c>
      <c r="I135" t="str">
        <v xml:space="preserve"> </v>
      </c>
      <c r="K135" s="59" t="str">
        <f>IFERROR(AVERAGEIF('Data Transformation'!$B$425:$B$8425,B135,IF('Input and Summary Results'!$J$4="no",'Data Transformation'!$C$425:$C$8425,'Data Transformation'!$E$425:$E$8425)),"")</f>
        <v/>
      </c>
      <c r="L135" s="60" t="str" cm="1">
        <f t="array" ref="L135">IFERROR(_xlfn.STDEV.S(IF('Data Transformation'!$B$425:$B$8425=B135,IF('Input and Summary Results'!$J$4="no",'Data Transformation'!$C$425:$C$8425,'Data Transformation'!$E$425:$E$8425),"")),"")</f>
        <v/>
      </c>
      <c r="M135" s="58"/>
      <c r="N135" t="str">
        <f>IF(E135&gt;='Data Transformation'!$R$29,B135,"")</f>
        <v xml:space="preserve"> </v>
      </c>
      <c r="O135" t="str">
        <f>IFERROR(IF(AND(Assignments!L135&lt;('Data Transformation'!$R$4-'Data Transformation'!$R$3)/2,ABS(K135-'Data Transformation'!$R$6)&gt;ABS(K135-'Data Transformation'!$R$5),NOT(ISNUMBER(N135)),NOT(ISNUMBER(R135)),NOT(ISNUMBER(P135)),NOT(ISNUMBER(R135)),NOT(ISNUMBER(S135)),NOT(ISNUMBER(T135))),Assignments!B135,""),"")</f>
        <v/>
      </c>
      <c r="P135" t="str">
        <f>IF(AND(NOT(ISNUMBER(N135)),NOT(ISNUMBER(R135)),NOT(ISNUMBER(S135)),G135&gt;='Data Transformation'!$R$28),B135,"")</f>
        <v xml:space="preserve"> </v>
      </c>
      <c r="Q135" t="str">
        <f>IFERROR(IF(AND(Assignments!L135&lt;('Data Transformation'!$R$4-'Data Transformation'!$R$3)/2,ABS(K135-'Data Transformation'!$R$6)&lt;ABS(K135-'Data Transformation'!$R$5),NOT(ISNUMBER(N135)),NOT(ISNUMBER(T135)),NOT(ISNUMBER(P135)),NOT(ISNUMBER(R135)),NOT(ISNUMBER(T135)),NOT(ISNUMBER(S135))),Assignments!B135,""),"")</f>
        <v/>
      </c>
      <c r="R135" t="str">
        <f>IF(H135&gt;='Data Transformation'!$R$30,B135,"")</f>
        <v xml:space="preserve"> </v>
      </c>
      <c r="S135" t="str">
        <f>IF(D135&gt;='Data Transformation'!$R$31,B135,"")</f>
        <v xml:space="preserve"> </v>
      </c>
      <c r="T135" t="str">
        <f>IF(AND(H135&lt;'Data Transformation'!$R$30,E135&lt;'Data Transformation'!$R$29,G135&lt;0.3,D135&lt;'Data Transformation'!$R$31,E135&gt;0.4,H135&gt;0.4),B135,"")</f>
        <v/>
      </c>
      <c r="U135" s="58"/>
      <c r="V135" t="str" cm="2">
        <f t="array" ref="V135">IF(C135=FALSE,"",IF(AND(ISNUMBER(B135),ISBLANK(N135:T135)),"Unclassified",(IF(COUNT(N135:T135)=0,"",INDEX($N$4:$T$4,MATCH(TRUE,N135:T135=B135,0))))))</f>
        <v/>
      </c>
      <c r="W135" t="str">
        <f t="shared" ref="W135:W198" si="7">IF(COUNT(N135:T135)&gt;1,"True","")</f>
        <v/>
      </c>
      <c r="X135" t="str">
        <f t="shared" ref="X135:X198" si="8">IF(AND(D135&gt;0.8,G135&gt;0.5,ISNUMBER(B135)),"True","")</f>
        <v/>
      </c>
      <c r="AC135" t="b">
        <f t="shared" ref="AC135:AC198" si="9">IF(AND(H135&gt;0.35,G135&lt;0.35,E135&gt;0.35,T135="",R135="",P135="",N135="",S135=""),TRUE,FALSE)</f>
        <v>0</v>
      </c>
      <c r="AD135" t="str">
        <f>IFERROR(ABS(ABS(K135-'Data Transformation'!$R$5)-ABS(K135-'Data Transformation'!$R$6)),"")</f>
        <v/>
      </c>
      <c r="AE135" t="e">
        <f>IF(C135=FALSE,"",IF(AND(OR(V135=$Z$6,V135=$Z$8),OR(AC135=TRUE,AD135&lt;=IF(ISNUMBER('Data Transformation'!$R$15),'Data Transformation'!$R$15,'Data Transformation'!$R$25))),TRUE,FALSE))</f>
        <v>#DIV/0!</v>
      </c>
    </row>
    <row r="136" spans="2:31" x14ac:dyDescent="0.55000000000000004">
      <c r="B136" t="str">
        <v xml:space="preserve"> </v>
      </c>
      <c r="C136" t="str">
        <v xml:space="preserve"> </v>
      </c>
      <c r="D136" t="str">
        <v xml:space="preserve"> </v>
      </c>
      <c r="E136" t="str">
        <v xml:space="preserve"> </v>
      </c>
      <c r="F136" t="str">
        <v xml:space="preserve"> </v>
      </c>
      <c r="G136" t="str">
        <v xml:space="preserve"> </v>
      </c>
      <c r="H136" t="str">
        <v xml:space="preserve"> </v>
      </c>
      <c r="I136" t="str">
        <v xml:space="preserve"> </v>
      </c>
      <c r="K136" s="59" t="str">
        <f>IFERROR(AVERAGEIF('Data Transformation'!$B$425:$B$8425,B136,IF('Input and Summary Results'!$J$4="no",'Data Transformation'!$C$425:$C$8425,'Data Transformation'!$E$425:$E$8425)),"")</f>
        <v/>
      </c>
      <c r="L136" s="60" t="str" cm="1">
        <f t="array" ref="L136">IFERROR(_xlfn.STDEV.S(IF('Data Transformation'!$B$425:$B$8425=B136,IF('Input and Summary Results'!$J$4="no",'Data Transformation'!$C$425:$C$8425,'Data Transformation'!$E$425:$E$8425),"")),"")</f>
        <v/>
      </c>
      <c r="M136" s="58"/>
      <c r="N136" t="str">
        <f>IF(E136&gt;='Data Transformation'!$R$29,B136,"")</f>
        <v xml:space="preserve"> </v>
      </c>
      <c r="O136" t="str">
        <f>IFERROR(IF(AND(Assignments!L136&lt;('Data Transformation'!$R$4-'Data Transformation'!$R$3)/2,ABS(K136-'Data Transformation'!$R$6)&gt;ABS(K136-'Data Transformation'!$R$5),NOT(ISNUMBER(N136)),NOT(ISNUMBER(R136)),NOT(ISNUMBER(P136)),NOT(ISNUMBER(R136)),NOT(ISNUMBER(S136)),NOT(ISNUMBER(T136))),Assignments!B136,""),"")</f>
        <v/>
      </c>
      <c r="P136" t="str">
        <f>IF(AND(NOT(ISNUMBER(N136)),NOT(ISNUMBER(R136)),NOT(ISNUMBER(S136)),G136&gt;='Data Transformation'!$R$28),B136,"")</f>
        <v xml:space="preserve"> </v>
      </c>
      <c r="Q136" t="str">
        <f>IFERROR(IF(AND(Assignments!L136&lt;('Data Transformation'!$R$4-'Data Transformation'!$R$3)/2,ABS(K136-'Data Transformation'!$R$6)&lt;ABS(K136-'Data Transformation'!$R$5),NOT(ISNUMBER(N136)),NOT(ISNUMBER(T136)),NOT(ISNUMBER(P136)),NOT(ISNUMBER(R136)),NOT(ISNUMBER(T136)),NOT(ISNUMBER(S136))),Assignments!B136,""),"")</f>
        <v/>
      </c>
      <c r="R136" t="str">
        <f>IF(H136&gt;='Data Transformation'!$R$30,B136,"")</f>
        <v xml:space="preserve"> </v>
      </c>
      <c r="S136" t="str">
        <f>IF(D136&gt;='Data Transformation'!$R$31,B136,"")</f>
        <v xml:space="preserve"> </v>
      </c>
      <c r="T136" t="str">
        <f>IF(AND(H136&lt;'Data Transformation'!$R$30,E136&lt;'Data Transformation'!$R$29,G136&lt;0.3,D136&lt;'Data Transformation'!$R$31,E136&gt;0.4,H136&gt;0.4),B136,"")</f>
        <v/>
      </c>
      <c r="U136" s="58"/>
      <c r="V136" t="str" cm="2">
        <f t="array" ref="V136">IF(C136=FALSE,"",IF(AND(ISNUMBER(B136),ISBLANK(N136:T136)),"Unclassified",(IF(COUNT(N136:T136)=0,"",INDEX($N$4:$T$4,MATCH(TRUE,N136:T136=B136,0))))))</f>
        <v/>
      </c>
      <c r="W136" t="str">
        <f t="shared" si="7"/>
        <v/>
      </c>
      <c r="X136" t="str">
        <f t="shared" si="8"/>
        <v/>
      </c>
      <c r="AC136" t="b">
        <f t="shared" si="9"/>
        <v>0</v>
      </c>
      <c r="AD136" t="str">
        <f>IFERROR(ABS(ABS(K136-'Data Transformation'!$R$5)-ABS(K136-'Data Transformation'!$R$6)),"")</f>
        <v/>
      </c>
      <c r="AE136" t="e">
        <f>IF(C136=FALSE,"",IF(AND(OR(V136=$Z$6,V136=$Z$8),OR(AC136=TRUE,AD136&lt;=IF(ISNUMBER('Data Transformation'!$R$15),'Data Transformation'!$R$15,'Data Transformation'!$R$25))),TRUE,FALSE))</f>
        <v>#DIV/0!</v>
      </c>
    </row>
    <row r="137" spans="2:31" x14ac:dyDescent="0.55000000000000004">
      <c r="B137" t="str">
        <v xml:space="preserve"> </v>
      </c>
      <c r="C137" t="str">
        <v xml:space="preserve"> </v>
      </c>
      <c r="D137" t="str">
        <v xml:space="preserve"> </v>
      </c>
      <c r="E137" t="str">
        <v xml:space="preserve"> </v>
      </c>
      <c r="F137" t="str">
        <v xml:space="preserve"> </v>
      </c>
      <c r="G137" t="str">
        <v xml:space="preserve"> </v>
      </c>
      <c r="H137" t="str">
        <v xml:space="preserve"> </v>
      </c>
      <c r="I137" t="str">
        <v xml:space="preserve"> </v>
      </c>
      <c r="K137" s="59" t="str">
        <f>IFERROR(AVERAGEIF('Data Transformation'!$B$425:$B$8425,B137,IF('Input and Summary Results'!$J$4="no",'Data Transformation'!$C$425:$C$8425,'Data Transformation'!$E$425:$E$8425)),"")</f>
        <v/>
      </c>
      <c r="L137" s="60" t="str" cm="1">
        <f t="array" ref="L137">IFERROR(_xlfn.STDEV.S(IF('Data Transformation'!$B$425:$B$8425=B137,IF('Input and Summary Results'!$J$4="no",'Data Transformation'!$C$425:$C$8425,'Data Transformation'!$E$425:$E$8425),"")),"")</f>
        <v/>
      </c>
      <c r="M137" s="58"/>
      <c r="N137" t="str">
        <f>IF(E137&gt;='Data Transformation'!$R$29,B137,"")</f>
        <v xml:space="preserve"> </v>
      </c>
      <c r="O137" t="str">
        <f>IFERROR(IF(AND(Assignments!L137&lt;('Data Transformation'!$R$4-'Data Transformation'!$R$3)/2,ABS(K137-'Data Transformation'!$R$6)&gt;ABS(K137-'Data Transformation'!$R$5),NOT(ISNUMBER(N137)),NOT(ISNUMBER(R137)),NOT(ISNUMBER(P137)),NOT(ISNUMBER(R137)),NOT(ISNUMBER(S137)),NOT(ISNUMBER(T137))),Assignments!B137,""),"")</f>
        <v/>
      </c>
      <c r="P137" t="str">
        <f>IF(AND(NOT(ISNUMBER(N137)),NOT(ISNUMBER(R137)),NOT(ISNUMBER(S137)),G137&gt;='Data Transformation'!$R$28),B137,"")</f>
        <v xml:space="preserve"> </v>
      </c>
      <c r="Q137" t="str">
        <f>IFERROR(IF(AND(Assignments!L137&lt;('Data Transformation'!$R$4-'Data Transformation'!$R$3)/2,ABS(K137-'Data Transformation'!$R$6)&lt;ABS(K137-'Data Transformation'!$R$5),NOT(ISNUMBER(N137)),NOT(ISNUMBER(T137)),NOT(ISNUMBER(P137)),NOT(ISNUMBER(R137)),NOT(ISNUMBER(T137)),NOT(ISNUMBER(S137))),Assignments!B137,""),"")</f>
        <v/>
      </c>
      <c r="R137" t="str">
        <f>IF(H137&gt;='Data Transformation'!$R$30,B137,"")</f>
        <v xml:space="preserve"> </v>
      </c>
      <c r="S137" t="str">
        <f>IF(D137&gt;='Data Transformation'!$R$31,B137,"")</f>
        <v xml:space="preserve"> </v>
      </c>
      <c r="T137" t="str">
        <f>IF(AND(H137&lt;'Data Transformation'!$R$30,E137&lt;'Data Transformation'!$R$29,G137&lt;0.3,D137&lt;'Data Transformation'!$R$31,E137&gt;0.4,H137&gt;0.4),B137,"")</f>
        <v/>
      </c>
      <c r="U137" s="58"/>
      <c r="V137" t="str" cm="2">
        <f t="array" ref="V137">IF(C137=FALSE,"",IF(AND(ISNUMBER(B137),ISBLANK(N137:T137)),"Unclassified",(IF(COUNT(N137:T137)=0,"",INDEX($N$4:$T$4,MATCH(TRUE,N137:T137=B137,0))))))</f>
        <v/>
      </c>
      <c r="W137" t="str">
        <f t="shared" si="7"/>
        <v/>
      </c>
      <c r="X137" t="str">
        <f t="shared" si="8"/>
        <v/>
      </c>
      <c r="AC137" t="b">
        <f t="shared" si="9"/>
        <v>0</v>
      </c>
      <c r="AD137" t="str">
        <f>IFERROR(ABS(ABS(K137-'Data Transformation'!$R$5)-ABS(K137-'Data Transformation'!$R$6)),"")</f>
        <v/>
      </c>
      <c r="AE137" t="e">
        <f>IF(C137=FALSE,"",IF(AND(OR(V137=$Z$6,V137=$Z$8),OR(AC137=TRUE,AD137&lt;=IF(ISNUMBER('Data Transformation'!$R$15),'Data Transformation'!$R$15,'Data Transformation'!$R$25))),TRUE,FALSE))</f>
        <v>#DIV/0!</v>
      </c>
    </row>
    <row r="138" spans="2:31" x14ac:dyDescent="0.55000000000000004">
      <c r="B138" t="str">
        <v xml:space="preserve"> </v>
      </c>
      <c r="C138" t="str">
        <v xml:space="preserve"> </v>
      </c>
      <c r="D138" t="str">
        <v xml:space="preserve"> </v>
      </c>
      <c r="E138" t="str">
        <v xml:space="preserve"> </v>
      </c>
      <c r="F138" t="str">
        <v xml:space="preserve"> </v>
      </c>
      <c r="G138" t="str">
        <v xml:space="preserve"> </v>
      </c>
      <c r="H138" t="str">
        <v xml:space="preserve"> </v>
      </c>
      <c r="I138" t="str">
        <v xml:space="preserve"> </v>
      </c>
      <c r="K138" s="59" t="str">
        <f>IFERROR(AVERAGEIF('Data Transformation'!$B$425:$B$8425,B138,IF('Input and Summary Results'!$J$4="no",'Data Transformation'!$C$425:$C$8425,'Data Transformation'!$E$425:$E$8425)),"")</f>
        <v/>
      </c>
      <c r="L138" s="60" t="str" cm="1">
        <f t="array" ref="L138">IFERROR(_xlfn.STDEV.S(IF('Data Transformation'!$B$425:$B$8425=B138,IF('Input and Summary Results'!$J$4="no",'Data Transformation'!$C$425:$C$8425,'Data Transformation'!$E$425:$E$8425),"")),"")</f>
        <v/>
      </c>
      <c r="M138" s="58"/>
      <c r="N138" t="str">
        <f>IF(E138&gt;='Data Transformation'!$R$29,B138,"")</f>
        <v xml:space="preserve"> </v>
      </c>
      <c r="O138" t="str">
        <f>IFERROR(IF(AND(Assignments!L138&lt;('Data Transformation'!$R$4-'Data Transformation'!$R$3)/2,ABS(K138-'Data Transformation'!$R$6)&gt;ABS(K138-'Data Transformation'!$R$5),NOT(ISNUMBER(N138)),NOT(ISNUMBER(R138)),NOT(ISNUMBER(P138)),NOT(ISNUMBER(R138)),NOT(ISNUMBER(S138)),NOT(ISNUMBER(T138))),Assignments!B138,""),"")</f>
        <v/>
      </c>
      <c r="P138" t="str">
        <f>IF(AND(NOT(ISNUMBER(N138)),NOT(ISNUMBER(R138)),NOT(ISNUMBER(S138)),G138&gt;='Data Transformation'!$R$28),B138,"")</f>
        <v xml:space="preserve"> </v>
      </c>
      <c r="Q138" t="str">
        <f>IFERROR(IF(AND(Assignments!L138&lt;('Data Transformation'!$R$4-'Data Transformation'!$R$3)/2,ABS(K138-'Data Transformation'!$R$6)&lt;ABS(K138-'Data Transformation'!$R$5),NOT(ISNUMBER(N138)),NOT(ISNUMBER(T138)),NOT(ISNUMBER(P138)),NOT(ISNUMBER(R138)),NOT(ISNUMBER(T138)),NOT(ISNUMBER(S138))),Assignments!B138,""),"")</f>
        <v/>
      </c>
      <c r="R138" t="str">
        <f>IF(H138&gt;='Data Transformation'!$R$30,B138,"")</f>
        <v xml:space="preserve"> </v>
      </c>
      <c r="S138" t="str">
        <f>IF(D138&gt;='Data Transformation'!$R$31,B138,"")</f>
        <v xml:space="preserve"> </v>
      </c>
      <c r="T138" t="str">
        <f>IF(AND(H138&lt;'Data Transformation'!$R$30,E138&lt;'Data Transformation'!$R$29,G138&lt;0.3,D138&lt;'Data Transformation'!$R$31,E138&gt;0.4,H138&gt;0.4),B138,"")</f>
        <v/>
      </c>
      <c r="U138" s="58"/>
      <c r="V138" t="str" cm="2">
        <f t="array" ref="V138">IF(C138=FALSE,"",IF(AND(ISNUMBER(B138),ISBLANK(N138:T138)),"Unclassified",(IF(COUNT(N138:T138)=0,"",INDEX($N$4:$T$4,MATCH(TRUE,N138:T138=B138,0))))))</f>
        <v/>
      </c>
      <c r="W138" t="str">
        <f t="shared" si="7"/>
        <v/>
      </c>
      <c r="X138" t="str">
        <f t="shared" si="8"/>
        <v/>
      </c>
      <c r="AC138" t="b">
        <f t="shared" si="9"/>
        <v>0</v>
      </c>
      <c r="AD138" t="str">
        <f>IFERROR(ABS(ABS(K138-'Data Transformation'!$R$5)-ABS(K138-'Data Transformation'!$R$6)),"")</f>
        <v/>
      </c>
      <c r="AE138" t="e">
        <f>IF(C138=FALSE,"",IF(AND(OR(V138=$Z$6,V138=$Z$8),OR(AC138=TRUE,AD138&lt;=IF(ISNUMBER('Data Transformation'!$R$15),'Data Transformation'!$R$15,'Data Transformation'!$R$25))),TRUE,FALSE))</f>
        <v>#DIV/0!</v>
      </c>
    </row>
    <row r="139" spans="2:31" x14ac:dyDescent="0.55000000000000004">
      <c r="B139" t="str">
        <v xml:space="preserve"> </v>
      </c>
      <c r="C139" t="str">
        <v xml:space="preserve"> </v>
      </c>
      <c r="D139" t="str">
        <v xml:space="preserve"> </v>
      </c>
      <c r="E139" t="str">
        <v xml:space="preserve"> </v>
      </c>
      <c r="F139" t="str">
        <v xml:space="preserve"> </v>
      </c>
      <c r="G139" t="str">
        <v xml:space="preserve"> </v>
      </c>
      <c r="H139" t="str">
        <v xml:space="preserve"> </v>
      </c>
      <c r="I139" t="str">
        <v xml:space="preserve"> </v>
      </c>
      <c r="K139" s="59" t="str">
        <f>IFERROR(AVERAGEIF('Data Transformation'!$B$425:$B$8425,B139,IF('Input and Summary Results'!$J$4="no",'Data Transformation'!$C$425:$C$8425,'Data Transformation'!$E$425:$E$8425)),"")</f>
        <v/>
      </c>
      <c r="L139" s="60" t="str" cm="1">
        <f t="array" ref="L139">IFERROR(_xlfn.STDEV.S(IF('Data Transformation'!$B$425:$B$8425=B139,IF('Input and Summary Results'!$J$4="no",'Data Transformation'!$C$425:$C$8425,'Data Transformation'!$E$425:$E$8425),"")),"")</f>
        <v/>
      </c>
      <c r="M139" s="58"/>
      <c r="N139" t="str">
        <f>IF(E139&gt;='Data Transformation'!$R$29,B139,"")</f>
        <v xml:space="preserve"> </v>
      </c>
      <c r="O139" t="str">
        <f>IFERROR(IF(AND(Assignments!L139&lt;('Data Transformation'!$R$4-'Data Transformation'!$R$3)/2,ABS(K139-'Data Transformation'!$R$6)&gt;ABS(K139-'Data Transformation'!$R$5),NOT(ISNUMBER(N139)),NOT(ISNUMBER(R139)),NOT(ISNUMBER(P139)),NOT(ISNUMBER(R139)),NOT(ISNUMBER(S139)),NOT(ISNUMBER(T139))),Assignments!B139,""),"")</f>
        <v/>
      </c>
      <c r="P139" t="str">
        <f>IF(AND(NOT(ISNUMBER(N139)),NOT(ISNUMBER(R139)),NOT(ISNUMBER(S139)),G139&gt;='Data Transformation'!$R$28),B139,"")</f>
        <v xml:space="preserve"> </v>
      </c>
      <c r="Q139" t="str">
        <f>IFERROR(IF(AND(Assignments!L139&lt;('Data Transformation'!$R$4-'Data Transformation'!$R$3)/2,ABS(K139-'Data Transformation'!$R$6)&lt;ABS(K139-'Data Transformation'!$R$5),NOT(ISNUMBER(N139)),NOT(ISNUMBER(T139)),NOT(ISNUMBER(P139)),NOT(ISNUMBER(R139)),NOT(ISNUMBER(T139)),NOT(ISNUMBER(S139))),Assignments!B139,""),"")</f>
        <v/>
      </c>
      <c r="R139" t="str">
        <f>IF(H139&gt;='Data Transformation'!$R$30,B139,"")</f>
        <v xml:space="preserve"> </v>
      </c>
      <c r="S139" t="str">
        <f>IF(D139&gt;='Data Transformation'!$R$31,B139,"")</f>
        <v xml:space="preserve"> </v>
      </c>
      <c r="T139" t="str">
        <f>IF(AND(H139&lt;'Data Transformation'!$R$30,E139&lt;'Data Transformation'!$R$29,G139&lt;0.3,D139&lt;'Data Transformation'!$R$31,E139&gt;0.4,H139&gt;0.4),B139,"")</f>
        <v/>
      </c>
      <c r="U139" s="58"/>
      <c r="V139" t="str" cm="2">
        <f t="array" ref="V139">IF(C139=FALSE,"",IF(AND(ISNUMBER(B139),ISBLANK(N139:T139)),"Unclassified",(IF(COUNT(N139:T139)=0,"",INDEX($N$4:$T$4,MATCH(TRUE,N139:T139=B139,0))))))</f>
        <v/>
      </c>
      <c r="W139" t="str">
        <f t="shared" si="7"/>
        <v/>
      </c>
      <c r="X139" t="str">
        <f t="shared" si="8"/>
        <v/>
      </c>
      <c r="AC139" t="b">
        <f t="shared" si="9"/>
        <v>0</v>
      </c>
      <c r="AD139" t="str">
        <f>IFERROR(ABS(ABS(K139-'Data Transformation'!$R$5)-ABS(K139-'Data Transformation'!$R$6)),"")</f>
        <v/>
      </c>
      <c r="AE139" t="e">
        <f>IF(C139=FALSE,"",IF(AND(OR(V139=$Z$6,V139=$Z$8),OR(AC139=TRUE,AD139&lt;=IF(ISNUMBER('Data Transformation'!$R$15),'Data Transformation'!$R$15,'Data Transformation'!$R$25))),TRUE,FALSE))</f>
        <v>#DIV/0!</v>
      </c>
    </row>
    <row r="140" spans="2:31" x14ac:dyDescent="0.55000000000000004">
      <c r="B140" t="str">
        <v xml:space="preserve"> </v>
      </c>
      <c r="C140" t="str">
        <v xml:space="preserve"> </v>
      </c>
      <c r="D140" t="str">
        <v xml:space="preserve"> </v>
      </c>
      <c r="E140" t="str">
        <v xml:space="preserve"> </v>
      </c>
      <c r="F140" t="str">
        <v xml:space="preserve"> </v>
      </c>
      <c r="G140" t="str">
        <v xml:space="preserve"> </v>
      </c>
      <c r="H140" t="str">
        <v xml:space="preserve"> </v>
      </c>
      <c r="I140" t="str">
        <v xml:space="preserve"> </v>
      </c>
      <c r="K140" s="59" t="str">
        <f>IFERROR(AVERAGEIF('Data Transformation'!$B$425:$B$8425,B140,IF('Input and Summary Results'!$J$4="no",'Data Transformation'!$C$425:$C$8425,'Data Transformation'!$E$425:$E$8425)),"")</f>
        <v/>
      </c>
      <c r="L140" s="60" t="str" cm="1">
        <f t="array" ref="L140">IFERROR(_xlfn.STDEV.S(IF('Data Transformation'!$B$425:$B$8425=B140,IF('Input and Summary Results'!$J$4="no",'Data Transformation'!$C$425:$C$8425,'Data Transformation'!$E$425:$E$8425),"")),"")</f>
        <v/>
      </c>
      <c r="M140" s="58"/>
      <c r="N140" t="str">
        <f>IF(E140&gt;='Data Transformation'!$R$29,B140,"")</f>
        <v xml:space="preserve"> </v>
      </c>
      <c r="O140" t="str">
        <f>IFERROR(IF(AND(Assignments!L140&lt;('Data Transformation'!$R$4-'Data Transformation'!$R$3)/2,ABS(K140-'Data Transformation'!$R$6)&gt;ABS(K140-'Data Transformation'!$R$5),NOT(ISNUMBER(N140)),NOT(ISNUMBER(R140)),NOT(ISNUMBER(P140)),NOT(ISNUMBER(R140)),NOT(ISNUMBER(S140)),NOT(ISNUMBER(T140))),Assignments!B140,""),"")</f>
        <v/>
      </c>
      <c r="P140" t="str">
        <f>IF(AND(NOT(ISNUMBER(N140)),NOT(ISNUMBER(R140)),NOT(ISNUMBER(S140)),G140&gt;='Data Transformation'!$R$28),B140,"")</f>
        <v xml:space="preserve"> </v>
      </c>
      <c r="Q140" t="str">
        <f>IFERROR(IF(AND(Assignments!L140&lt;('Data Transformation'!$R$4-'Data Transformation'!$R$3)/2,ABS(K140-'Data Transformation'!$R$6)&lt;ABS(K140-'Data Transformation'!$R$5),NOT(ISNUMBER(N140)),NOT(ISNUMBER(T140)),NOT(ISNUMBER(P140)),NOT(ISNUMBER(R140)),NOT(ISNUMBER(T140)),NOT(ISNUMBER(S140))),Assignments!B140,""),"")</f>
        <v/>
      </c>
      <c r="R140" t="str">
        <f>IF(H140&gt;='Data Transformation'!$R$30,B140,"")</f>
        <v xml:space="preserve"> </v>
      </c>
      <c r="S140" t="str">
        <f>IF(D140&gt;='Data Transformation'!$R$31,B140,"")</f>
        <v xml:space="preserve"> </v>
      </c>
      <c r="T140" t="str">
        <f>IF(AND(H140&lt;'Data Transformation'!$R$30,E140&lt;'Data Transformation'!$R$29,G140&lt;0.3,D140&lt;'Data Transformation'!$R$31,E140&gt;0.4,H140&gt;0.4),B140,"")</f>
        <v/>
      </c>
      <c r="U140" s="58"/>
      <c r="V140" t="str" cm="2">
        <f t="array" ref="V140">IF(C140=FALSE,"",IF(AND(ISNUMBER(B140),ISBLANK(N140:T140)),"Unclassified",(IF(COUNT(N140:T140)=0,"",INDEX($N$4:$T$4,MATCH(TRUE,N140:T140=B140,0))))))</f>
        <v/>
      </c>
      <c r="W140" t="str">
        <f t="shared" si="7"/>
        <v/>
      </c>
      <c r="X140" t="str">
        <f t="shared" si="8"/>
        <v/>
      </c>
      <c r="AC140" t="b">
        <f t="shared" si="9"/>
        <v>0</v>
      </c>
      <c r="AD140" t="str">
        <f>IFERROR(ABS(ABS(K140-'Data Transformation'!$R$5)-ABS(K140-'Data Transformation'!$R$6)),"")</f>
        <v/>
      </c>
      <c r="AE140" t="e">
        <f>IF(C140=FALSE,"",IF(AND(OR(V140=$Z$6,V140=$Z$8),OR(AC140=TRUE,AD140&lt;=IF(ISNUMBER('Data Transformation'!$R$15),'Data Transformation'!$R$15,'Data Transformation'!$R$25))),TRUE,FALSE))</f>
        <v>#DIV/0!</v>
      </c>
    </row>
    <row r="141" spans="2:31" x14ac:dyDescent="0.55000000000000004">
      <c r="B141" t="str">
        <v xml:space="preserve"> </v>
      </c>
      <c r="C141" t="str">
        <v xml:space="preserve"> </v>
      </c>
      <c r="D141" t="str">
        <v xml:space="preserve"> </v>
      </c>
      <c r="E141" t="str">
        <v xml:space="preserve"> </v>
      </c>
      <c r="F141" t="str">
        <v xml:space="preserve"> </v>
      </c>
      <c r="G141" t="str">
        <v xml:space="preserve"> </v>
      </c>
      <c r="H141" t="str">
        <v xml:space="preserve"> </v>
      </c>
      <c r="I141" t="str">
        <v xml:space="preserve"> </v>
      </c>
      <c r="K141" s="59" t="str">
        <f>IFERROR(AVERAGEIF('Data Transformation'!$B$425:$B$8425,B141,IF('Input and Summary Results'!$J$4="no",'Data Transformation'!$C$425:$C$8425,'Data Transformation'!$E$425:$E$8425)),"")</f>
        <v/>
      </c>
      <c r="L141" s="60" t="str" cm="1">
        <f t="array" ref="L141">IFERROR(_xlfn.STDEV.S(IF('Data Transformation'!$B$425:$B$8425=B141,IF('Input and Summary Results'!$J$4="no",'Data Transformation'!$C$425:$C$8425,'Data Transformation'!$E$425:$E$8425),"")),"")</f>
        <v/>
      </c>
      <c r="M141" s="58"/>
      <c r="N141" t="str">
        <f>IF(E141&gt;='Data Transformation'!$R$29,B141,"")</f>
        <v xml:space="preserve"> </v>
      </c>
      <c r="O141" t="str">
        <f>IFERROR(IF(AND(Assignments!L141&lt;('Data Transformation'!$R$4-'Data Transformation'!$R$3)/2,ABS(K141-'Data Transformation'!$R$6)&gt;ABS(K141-'Data Transformation'!$R$5),NOT(ISNUMBER(N141)),NOT(ISNUMBER(R141)),NOT(ISNUMBER(P141)),NOT(ISNUMBER(R141)),NOT(ISNUMBER(S141)),NOT(ISNUMBER(T141))),Assignments!B141,""),"")</f>
        <v/>
      </c>
      <c r="P141" t="str">
        <f>IF(AND(NOT(ISNUMBER(N141)),NOT(ISNUMBER(R141)),NOT(ISNUMBER(S141)),G141&gt;='Data Transformation'!$R$28),B141,"")</f>
        <v xml:space="preserve"> </v>
      </c>
      <c r="Q141" t="str">
        <f>IFERROR(IF(AND(Assignments!L141&lt;('Data Transformation'!$R$4-'Data Transformation'!$R$3)/2,ABS(K141-'Data Transformation'!$R$6)&lt;ABS(K141-'Data Transformation'!$R$5),NOT(ISNUMBER(N141)),NOT(ISNUMBER(T141)),NOT(ISNUMBER(P141)),NOT(ISNUMBER(R141)),NOT(ISNUMBER(T141)),NOT(ISNUMBER(S141))),Assignments!B141,""),"")</f>
        <v/>
      </c>
      <c r="R141" t="str">
        <f>IF(H141&gt;='Data Transformation'!$R$30,B141,"")</f>
        <v xml:space="preserve"> </v>
      </c>
      <c r="S141" t="str">
        <f>IF(D141&gt;='Data Transformation'!$R$31,B141,"")</f>
        <v xml:space="preserve"> </v>
      </c>
      <c r="T141" t="str">
        <f>IF(AND(H141&lt;'Data Transformation'!$R$30,E141&lt;'Data Transformation'!$R$29,G141&lt;0.3,D141&lt;'Data Transformation'!$R$31,E141&gt;0.4,H141&gt;0.4),B141,"")</f>
        <v/>
      </c>
      <c r="U141" s="58"/>
      <c r="V141" t="str" cm="2">
        <f t="array" ref="V141">IF(C141=FALSE,"",IF(AND(ISNUMBER(B141),ISBLANK(N141:T141)),"Unclassified",(IF(COUNT(N141:T141)=0,"",INDEX($N$4:$T$4,MATCH(TRUE,N141:T141=B141,0))))))</f>
        <v/>
      </c>
      <c r="W141" t="str">
        <f t="shared" si="7"/>
        <v/>
      </c>
      <c r="X141" t="str">
        <f t="shared" si="8"/>
        <v/>
      </c>
      <c r="AC141" t="b">
        <f t="shared" si="9"/>
        <v>0</v>
      </c>
      <c r="AD141" t="str">
        <f>IFERROR(ABS(ABS(K141-'Data Transformation'!$R$5)-ABS(K141-'Data Transformation'!$R$6)),"")</f>
        <v/>
      </c>
      <c r="AE141" t="e">
        <f>IF(C141=FALSE,"",IF(AND(OR(V141=$Z$6,V141=$Z$8),OR(AC141=TRUE,AD141&lt;=IF(ISNUMBER('Data Transformation'!$R$15),'Data Transformation'!$R$15,'Data Transformation'!$R$25))),TRUE,FALSE))</f>
        <v>#DIV/0!</v>
      </c>
    </row>
    <row r="142" spans="2:31" x14ac:dyDescent="0.55000000000000004">
      <c r="B142" t="str">
        <v xml:space="preserve"> </v>
      </c>
      <c r="C142" t="str">
        <v xml:space="preserve"> </v>
      </c>
      <c r="D142" t="str">
        <v xml:space="preserve"> </v>
      </c>
      <c r="E142" t="str">
        <v xml:space="preserve"> </v>
      </c>
      <c r="F142" t="str">
        <v xml:space="preserve"> </v>
      </c>
      <c r="G142" t="str">
        <v xml:space="preserve"> </v>
      </c>
      <c r="H142" t="str">
        <v xml:space="preserve"> </v>
      </c>
      <c r="I142" t="str">
        <v xml:space="preserve"> </v>
      </c>
      <c r="K142" s="59" t="str">
        <f>IFERROR(AVERAGEIF('Data Transformation'!$B$425:$B$8425,B142,IF('Input and Summary Results'!$J$4="no",'Data Transformation'!$C$425:$C$8425,'Data Transformation'!$E$425:$E$8425)),"")</f>
        <v/>
      </c>
      <c r="L142" s="60" t="str" cm="1">
        <f t="array" ref="L142">IFERROR(_xlfn.STDEV.S(IF('Data Transformation'!$B$425:$B$8425=B142,IF('Input and Summary Results'!$J$4="no",'Data Transformation'!$C$425:$C$8425,'Data Transformation'!$E$425:$E$8425),"")),"")</f>
        <v/>
      </c>
      <c r="M142" s="58"/>
      <c r="N142" t="str">
        <f>IF(E142&gt;='Data Transformation'!$R$29,B142,"")</f>
        <v xml:space="preserve"> </v>
      </c>
      <c r="O142" t="str">
        <f>IFERROR(IF(AND(Assignments!L142&lt;('Data Transformation'!$R$4-'Data Transformation'!$R$3)/2,ABS(K142-'Data Transformation'!$R$6)&gt;ABS(K142-'Data Transformation'!$R$5),NOT(ISNUMBER(N142)),NOT(ISNUMBER(R142)),NOT(ISNUMBER(P142)),NOT(ISNUMBER(R142)),NOT(ISNUMBER(S142)),NOT(ISNUMBER(T142))),Assignments!B142,""),"")</f>
        <v/>
      </c>
      <c r="P142" t="str">
        <f>IF(AND(NOT(ISNUMBER(N142)),NOT(ISNUMBER(R142)),NOT(ISNUMBER(S142)),G142&gt;='Data Transformation'!$R$28),B142,"")</f>
        <v xml:space="preserve"> </v>
      </c>
      <c r="Q142" t="str">
        <f>IFERROR(IF(AND(Assignments!L142&lt;('Data Transformation'!$R$4-'Data Transformation'!$R$3)/2,ABS(K142-'Data Transformation'!$R$6)&lt;ABS(K142-'Data Transformation'!$R$5),NOT(ISNUMBER(N142)),NOT(ISNUMBER(T142)),NOT(ISNUMBER(P142)),NOT(ISNUMBER(R142)),NOT(ISNUMBER(T142)),NOT(ISNUMBER(S142))),Assignments!B142,""),"")</f>
        <v/>
      </c>
      <c r="R142" t="str">
        <f>IF(H142&gt;='Data Transformation'!$R$30,B142,"")</f>
        <v xml:space="preserve"> </v>
      </c>
      <c r="S142" t="str">
        <f>IF(D142&gt;='Data Transformation'!$R$31,B142,"")</f>
        <v xml:space="preserve"> </v>
      </c>
      <c r="T142" t="str">
        <f>IF(AND(H142&lt;'Data Transformation'!$R$30,E142&lt;'Data Transformation'!$R$29,G142&lt;0.3,D142&lt;'Data Transformation'!$R$31,E142&gt;0.4,H142&gt;0.4),B142,"")</f>
        <v/>
      </c>
      <c r="U142" s="58"/>
      <c r="V142" t="str" cm="2">
        <f t="array" ref="V142">IF(C142=FALSE,"",IF(AND(ISNUMBER(B142),ISBLANK(N142:T142)),"Unclassified",(IF(COUNT(N142:T142)=0,"",INDEX($N$4:$T$4,MATCH(TRUE,N142:T142=B142,0))))))</f>
        <v/>
      </c>
      <c r="W142" t="str">
        <f t="shared" si="7"/>
        <v/>
      </c>
      <c r="X142" t="str">
        <f t="shared" si="8"/>
        <v/>
      </c>
      <c r="AC142" t="b">
        <f t="shared" si="9"/>
        <v>0</v>
      </c>
      <c r="AD142" t="str">
        <f>IFERROR(ABS(ABS(K142-'Data Transformation'!$R$5)-ABS(K142-'Data Transformation'!$R$6)),"")</f>
        <v/>
      </c>
      <c r="AE142" t="e">
        <f>IF(C142=FALSE,"",IF(AND(OR(V142=$Z$6,V142=$Z$8),OR(AC142=TRUE,AD142&lt;=IF(ISNUMBER('Data Transformation'!$R$15),'Data Transformation'!$R$15,'Data Transformation'!$R$25))),TRUE,FALSE))</f>
        <v>#DIV/0!</v>
      </c>
    </row>
    <row r="143" spans="2:31" x14ac:dyDescent="0.55000000000000004">
      <c r="B143" t="str">
        <v xml:space="preserve"> </v>
      </c>
      <c r="C143" t="str">
        <v xml:space="preserve"> </v>
      </c>
      <c r="D143" t="str">
        <v xml:space="preserve"> </v>
      </c>
      <c r="E143" t="str">
        <v xml:space="preserve"> </v>
      </c>
      <c r="F143" t="str">
        <v xml:space="preserve"> </v>
      </c>
      <c r="G143" t="str">
        <v xml:space="preserve"> </v>
      </c>
      <c r="H143" t="str">
        <v xml:space="preserve"> </v>
      </c>
      <c r="I143" t="str">
        <v xml:space="preserve"> </v>
      </c>
      <c r="K143" s="59" t="str">
        <f>IFERROR(AVERAGEIF('Data Transformation'!$B$425:$B$8425,B143,IF('Input and Summary Results'!$J$4="no",'Data Transformation'!$C$425:$C$8425,'Data Transformation'!$E$425:$E$8425)),"")</f>
        <v/>
      </c>
      <c r="L143" s="60" t="str" cm="1">
        <f t="array" ref="L143">IFERROR(_xlfn.STDEV.S(IF('Data Transformation'!$B$425:$B$8425=B143,IF('Input and Summary Results'!$J$4="no",'Data Transformation'!$C$425:$C$8425,'Data Transformation'!$E$425:$E$8425),"")),"")</f>
        <v/>
      </c>
      <c r="M143" s="58"/>
      <c r="N143" t="str">
        <f>IF(E143&gt;='Data Transformation'!$R$29,B143,"")</f>
        <v xml:space="preserve"> </v>
      </c>
      <c r="O143" t="str">
        <f>IFERROR(IF(AND(Assignments!L143&lt;('Data Transformation'!$R$4-'Data Transformation'!$R$3)/2,ABS(K143-'Data Transformation'!$R$6)&gt;ABS(K143-'Data Transformation'!$R$5),NOT(ISNUMBER(N143)),NOT(ISNUMBER(R143)),NOT(ISNUMBER(P143)),NOT(ISNUMBER(R143)),NOT(ISNUMBER(S143)),NOT(ISNUMBER(T143))),Assignments!B143,""),"")</f>
        <v/>
      </c>
      <c r="P143" t="str">
        <f>IF(AND(NOT(ISNUMBER(N143)),NOT(ISNUMBER(R143)),NOT(ISNUMBER(S143)),G143&gt;='Data Transformation'!$R$28),B143,"")</f>
        <v xml:space="preserve"> </v>
      </c>
      <c r="Q143" t="str">
        <f>IFERROR(IF(AND(Assignments!L143&lt;('Data Transformation'!$R$4-'Data Transformation'!$R$3)/2,ABS(K143-'Data Transformation'!$R$6)&lt;ABS(K143-'Data Transformation'!$R$5),NOT(ISNUMBER(N143)),NOT(ISNUMBER(T143)),NOT(ISNUMBER(P143)),NOT(ISNUMBER(R143)),NOT(ISNUMBER(T143)),NOT(ISNUMBER(S143))),Assignments!B143,""),"")</f>
        <v/>
      </c>
      <c r="R143" t="str">
        <f>IF(H143&gt;='Data Transformation'!$R$30,B143,"")</f>
        <v xml:space="preserve"> </v>
      </c>
      <c r="S143" t="str">
        <f>IF(D143&gt;='Data Transformation'!$R$31,B143,"")</f>
        <v xml:space="preserve"> </v>
      </c>
      <c r="T143" t="str">
        <f>IF(AND(H143&lt;'Data Transformation'!$R$30,E143&lt;'Data Transformation'!$R$29,G143&lt;0.3,D143&lt;'Data Transformation'!$R$31,E143&gt;0.4,H143&gt;0.4),B143,"")</f>
        <v/>
      </c>
      <c r="U143" s="58"/>
      <c r="V143" t="str" cm="2">
        <f t="array" ref="V143">IF(C143=FALSE,"",IF(AND(ISNUMBER(B143),ISBLANK(N143:T143)),"Unclassified",(IF(COUNT(N143:T143)=0,"",INDEX($N$4:$T$4,MATCH(TRUE,N143:T143=B143,0))))))</f>
        <v/>
      </c>
      <c r="W143" t="str">
        <f t="shared" si="7"/>
        <v/>
      </c>
      <c r="X143" t="str">
        <f t="shared" si="8"/>
        <v/>
      </c>
      <c r="AC143" t="b">
        <f t="shared" si="9"/>
        <v>0</v>
      </c>
      <c r="AD143" t="str">
        <f>IFERROR(ABS(ABS(K143-'Data Transformation'!$R$5)-ABS(K143-'Data Transformation'!$R$6)),"")</f>
        <v/>
      </c>
      <c r="AE143" t="e">
        <f>IF(C143=FALSE,"",IF(AND(OR(V143=$Z$6,V143=$Z$8),OR(AC143=TRUE,AD143&lt;=IF(ISNUMBER('Data Transformation'!$R$15),'Data Transformation'!$R$15,'Data Transformation'!$R$25))),TRUE,FALSE))</f>
        <v>#DIV/0!</v>
      </c>
    </row>
    <row r="144" spans="2:31" x14ac:dyDescent="0.55000000000000004">
      <c r="B144" t="str">
        <v xml:space="preserve"> </v>
      </c>
      <c r="C144" t="str">
        <v xml:space="preserve"> </v>
      </c>
      <c r="D144" t="str">
        <v xml:space="preserve"> </v>
      </c>
      <c r="E144" t="str">
        <v xml:space="preserve"> </v>
      </c>
      <c r="F144" t="str">
        <v xml:space="preserve"> </v>
      </c>
      <c r="G144" t="str">
        <v xml:space="preserve"> </v>
      </c>
      <c r="H144" t="str">
        <v xml:space="preserve"> </v>
      </c>
      <c r="I144" t="str">
        <v xml:space="preserve"> </v>
      </c>
      <c r="K144" s="59" t="str">
        <f>IFERROR(AVERAGEIF('Data Transformation'!$B$425:$B$8425,B144,IF('Input and Summary Results'!$J$4="no",'Data Transformation'!$C$425:$C$8425,'Data Transformation'!$E$425:$E$8425)),"")</f>
        <v/>
      </c>
      <c r="L144" s="60" t="str" cm="1">
        <f t="array" ref="L144">IFERROR(_xlfn.STDEV.S(IF('Data Transformation'!$B$425:$B$8425=B144,IF('Input and Summary Results'!$J$4="no",'Data Transformation'!$C$425:$C$8425,'Data Transformation'!$E$425:$E$8425),"")),"")</f>
        <v/>
      </c>
      <c r="M144" s="58"/>
      <c r="N144" t="str">
        <f>IF(E144&gt;='Data Transformation'!$R$29,B144,"")</f>
        <v xml:space="preserve"> </v>
      </c>
      <c r="O144" t="str">
        <f>IFERROR(IF(AND(Assignments!L144&lt;('Data Transformation'!$R$4-'Data Transformation'!$R$3)/2,ABS(K144-'Data Transformation'!$R$6)&gt;ABS(K144-'Data Transformation'!$R$5),NOT(ISNUMBER(N144)),NOT(ISNUMBER(R144)),NOT(ISNUMBER(P144)),NOT(ISNUMBER(R144)),NOT(ISNUMBER(S144)),NOT(ISNUMBER(T144))),Assignments!B144,""),"")</f>
        <v/>
      </c>
      <c r="P144" t="str">
        <f>IF(AND(NOT(ISNUMBER(N144)),NOT(ISNUMBER(R144)),NOT(ISNUMBER(S144)),G144&gt;='Data Transformation'!$R$28),B144,"")</f>
        <v xml:space="preserve"> </v>
      </c>
      <c r="Q144" t="str">
        <f>IFERROR(IF(AND(Assignments!L144&lt;('Data Transformation'!$R$4-'Data Transformation'!$R$3)/2,ABS(K144-'Data Transformation'!$R$6)&lt;ABS(K144-'Data Transformation'!$R$5),NOT(ISNUMBER(N144)),NOT(ISNUMBER(T144)),NOT(ISNUMBER(P144)),NOT(ISNUMBER(R144)),NOT(ISNUMBER(T144)),NOT(ISNUMBER(S144))),Assignments!B144,""),"")</f>
        <v/>
      </c>
      <c r="R144" t="str">
        <f>IF(H144&gt;='Data Transformation'!$R$30,B144,"")</f>
        <v xml:space="preserve"> </v>
      </c>
      <c r="S144" t="str">
        <f>IF(D144&gt;='Data Transformation'!$R$31,B144,"")</f>
        <v xml:space="preserve"> </v>
      </c>
      <c r="T144" t="str">
        <f>IF(AND(H144&lt;'Data Transformation'!$R$30,E144&lt;'Data Transformation'!$R$29,G144&lt;0.3,D144&lt;'Data Transformation'!$R$31,E144&gt;0.4,H144&gt;0.4),B144,"")</f>
        <v/>
      </c>
      <c r="U144" s="58"/>
      <c r="V144" t="str" cm="2">
        <f t="array" ref="V144">IF(C144=FALSE,"",IF(AND(ISNUMBER(B144),ISBLANK(N144:T144)),"Unclassified",(IF(COUNT(N144:T144)=0,"",INDEX($N$4:$T$4,MATCH(TRUE,N144:T144=B144,0))))))</f>
        <v/>
      </c>
      <c r="W144" t="str">
        <f t="shared" si="7"/>
        <v/>
      </c>
      <c r="X144" t="str">
        <f t="shared" si="8"/>
        <v/>
      </c>
      <c r="AC144" t="b">
        <f t="shared" si="9"/>
        <v>0</v>
      </c>
      <c r="AD144" t="str">
        <f>IFERROR(ABS(ABS(K144-'Data Transformation'!$R$5)-ABS(K144-'Data Transformation'!$R$6)),"")</f>
        <v/>
      </c>
      <c r="AE144" t="e">
        <f>IF(C144=FALSE,"",IF(AND(OR(V144=$Z$6,V144=$Z$8),OR(AC144=TRUE,AD144&lt;=IF(ISNUMBER('Data Transformation'!$R$15),'Data Transformation'!$R$15,'Data Transformation'!$R$25))),TRUE,FALSE))</f>
        <v>#DIV/0!</v>
      </c>
    </row>
    <row r="145" spans="2:31" x14ac:dyDescent="0.55000000000000004">
      <c r="B145" t="str">
        <v xml:space="preserve"> </v>
      </c>
      <c r="C145" t="str">
        <v xml:space="preserve"> </v>
      </c>
      <c r="D145" t="str">
        <v xml:space="preserve"> </v>
      </c>
      <c r="E145" t="str">
        <v xml:space="preserve"> </v>
      </c>
      <c r="F145" t="str">
        <v xml:space="preserve"> </v>
      </c>
      <c r="G145" t="str">
        <v xml:space="preserve"> </v>
      </c>
      <c r="H145" t="str">
        <v xml:space="preserve"> </v>
      </c>
      <c r="I145" t="str">
        <v xml:space="preserve"> </v>
      </c>
      <c r="K145" s="59" t="str">
        <f>IFERROR(AVERAGEIF('Data Transformation'!$B$425:$B$8425,B145,IF('Input and Summary Results'!$J$4="no",'Data Transformation'!$C$425:$C$8425,'Data Transformation'!$E$425:$E$8425)),"")</f>
        <v/>
      </c>
      <c r="L145" s="60" t="str" cm="1">
        <f t="array" ref="L145">IFERROR(_xlfn.STDEV.S(IF('Data Transformation'!$B$425:$B$8425=B145,IF('Input and Summary Results'!$J$4="no",'Data Transformation'!$C$425:$C$8425,'Data Transformation'!$E$425:$E$8425),"")),"")</f>
        <v/>
      </c>
      <c r="M145" s="58"/>
      <c r="N145" t="str">
        <f>IF(E145&gt;='Data Transformation'!$R$29,B145,"")</f>
        <v xml:space="preserve"> </v>
      </c>
      <c r="O145" t="str">
        <f>IFERROR(IF(AND(Assignments!L145&lt;('Data Transformation'!$R$4-'Data Transformation'!$R$3)/2,ABS(K145-'Data Transformation'!$R$6)&gt;ABS(K145-'Data Transformation'!$R$5),NOT(ISNUMBER(N145)),NOT(ISNUMBER(R145)),NOT(ISNUMBER(P145)),NOT(ISNUMBER(R145)),NOT(ISNUMBER(S145)),NOT(ISNUMBER(T145))),Assignments!B145,""),"")</f>
        <v/>
      </c>
      <c r="P145" t="str">
        <f>IF(AND(NOT(ISNUMBER(N145)),NOT(ISNUMBER(R145)),NOT(ISNUMBER(S145)),G145&gt;='Data Transformation'!$R$28),B145,"")</f>
        <v xml:space="preserve"> </v>
      </c>
      <c r="Q145" t="str">
        <f>IFERROR(IF(AND(Assignments!L145&lt;('Data Transformation'!$R$4-'Data Transformation'!$R$3)/2,ABS(K145-'Data Transformation'!$R$6)&lt;ABS(K145-'Data Transformation'!$R$5),NOT(ISNUMBER(N145)),NOT(ISNUMBER(T145)),NOT(ISNUMBER(P145)),NOT(ISNUMBER(R145)),NOT(ISNUMBER(T145)),NOT(ISNUMBER(S145))),Assignments!B145,""),"")</f>
        <v/>
      </c>
      <c r="R145" t="str">
        <f>IF(H145&gt;='Data Transformation'!$R$30,B145,"")</f>
        <v xml:space="preserve"> </v>
      </c>
      <c r="S145" t="str">
        <f>IF(D145&gt;='Data Transformation'!$R$31,B145,"")</f>
        <v xml:space="preserve"> </v>
      </c>
      <c r="T145" t="str">
        <f>IF(AND(H145&lt;'Data Transformation'!$R$30,E145&lt;'Data Transformation'!$R$29,G145&lt;0.3,D145&lt;'Data Transformation'!$R$31,E145&gt;0.4,H145&gt;0.4),B145,"")</f>
        <v/>
      </c>
      <c r="U145" s="58"/>
      <c r="V145" t="str" cm="2">
        <f t="array" ref="V145">IF(C145=FALSE,"",IF(AND(ISNUMBER(B145),ISBLANK(N145:T145)),"Unclassified",(IF(COUNT(N145:T145)=0,"",INDEX($N$4:$T$4,MATCH(TRUE,N145:T145=B145,0))))))</f>
        <v/>
      </c>
      <c r="W145" t="str">
        <f t="shared" si="7"/>
        <v/>
      </c>
      <c r="X145" t="str">
        <f t="shared" si="8"/>
        <v/>
      </c>
      <c r="AC145" t="b">
        <f t="shared" si="9"/>
        <v>0</v>
      </c>
      <c r="AD145" t="str">
        <f>IFERROR(ABS(ABS(K145-'Data Transformation'!$R$5)-ABS(K145-'Data Transformation'!$R$6)),"")</f>
        <v/>
      </c>
      <c r="AE145" t="e">
        <f>IF(C145=FALSE,"",IF(AND(OR(V145=$Z$6,V145=$Z$8),OR(AC145=TRUE,AD145&lt;=IF(ISNUMBER('Data Transformation'!$R$15),'Data Transformation'!$R$15,'Data Transformation'!$R$25))),TRUE,FALSE))</f>
        <v>#DIV/0!</v>
      </c>
    </row>
    <row r="146" spans="2:31" x14ac:dyDescent="0.55000000000000004">
      <c r="B146" t="str">
        <v xml:space="preserve"> </v>
      </c>
      <c r="C146" t="str">
        <v xml:space="preserve"> </v>
      </c>
      <c r="D146" t="str">
        <v xml:space="preserve"> </v>
      </c>
      <c r="E146" t="str">
        <v xml:space="preserve"> </v>
      </c>
      <c r="F146" t="str">
        <v xml:space="preserve"> </v>
      </c>
      <c r="G146" t="str">
        <v xml:space="preserve"> </v>
      </c>
      <c r="H146" t="str">
        <v xml:space="preserve"> </v>
      </c>
      <c r="I146" t="str">
        <v xml:space="preserve"> </v>
      </c>
      <c r="K146" s="59" t="str">
        <f>IFERROR(AVERAGEIF('Data Transformation'!$B$425:$B$8425,B146,IF('Input and Summary Results'!$J$4="no",'Data Transformation'!$C$425:$C$8425,'Data Transformation'!$E$425:$E$8425)),"")</f>
        <v/>
      </c>
      <c r="L146" s="60" t="str" cm="1">
        <f t="array" ref="L146">IFERROR(_xlfn.STDEV.S(IF('Data Transformation'!$B$425:$B$8425=B146,IF('Input and Summary Results'!$J$4="no",'Data Transformation'!$C$425:$C$8425,'Data Transformation'!$E$425:$E$8425),"")),"")</f>
        <v/>
      </c>
      <c r="M146" s="58"/>
      <c r="N146" t="str">
        <f>IF(E146&gt;='Data Transformation'!$R$29,B146,"")</f>
        <v xml:space="preserve"> </v>
      </c>
      <c r="O146" t="str">
        <f>IFERROR(IF(AND(Assignments!L146&lt;('Data Transformation'!$R$4-'Data Transformation'!$R$3)/2,ABS(K146-'Data Transformation'!$R$6)&gt;ABS(K146-'Data Transformation'!$R$5),NOT(ISNUMBER(N146)),NOT(ISNUMBER(R146)),NOT(ISNUMBER(P146)),NOT(ISNUMBER(R146)),NOT(ISNUMBER(S146)),NOT(ISNUMBER(T146))),Assignments!B146,""),"")</f>
        <v/>
      </c>
      <c r="P146" t="str">
        <f>IF(AND(NOT(ISNUMBER(N146)),NOT(ISNUMBER(R146)),NOT(ISNUMBER(S146)),G146&gt;='Data Transformation'!$R$28),B146,"")</f>
        <v xml:space="preserve"> </v>
      </c>
      <c r="Q146" t="str">
        <f>IFERROR(IF(AND(Assignments!L146&lt;('Data Transformation'!$R$4-'Data Transformation'!$R$3)/2,ABS(K146-'Data Transformation'!$R$6)&lt;ABS(K146-'Data Transformation'!$R$5),NOT(ISNUMBER(N146)),NOT(ISNUMBER(T146)),NOT(ISNUMBER(P146)),NOT(ISNUMBER(R146)),NOT(ISNUMBER(T146)),NOT(ISNUMBER(S146))),Assignments!B146,""),"")</f>
        <v/>
      </c>
      <c r="R146" t="str">
        <f>IF(H146&gt;='Data Transformation'!$R$30,B146,"")</f>
        <v xml:space="preserve"> </v>
      </c>
      <c r="S146" t="str">
        <f>IF(D146&gt;='Data Transformation'!$R$31,B146,"")</f>
        <v xml:space="preserve"> </v>
      </c>
      <c r="T146" t="str">
        <f>IF(AND(H146&lt;'Data Transformation'!$R$30,E146&lt;'Data Transformation'!$R$29,G146&lt;0.3,D146&lt;'Data Transformation'!$R$31,E146&gt;0.4,H146&gt;0.4),B146,"")</f>
        <v/>
      </c>
      <c r="U146" s="58"/>
      <c r="V146" t="str" cm="2">
        <f t="array" ref="V146">IF(C146=FALSE,"",IF(AND(ISNUMBER(B146),ISBLANK(N146:T146)),"Unclassified",(IF(COUNT(N146:T146)=0,"",INDEX($N$4:$T$4,MATCH(TRUE,N146:T146=B146,0))))))</f>
        <v/>
      </c>
      <c r="W146" t="str">
        <f t="shared" si="7"/>
        <v/>
      </c>
      <c r="X146" t="str">
        <f t="shared" si="8"/>
        <v/>
      </c>
      <c r="AC146" t="b">
        <f t="shared" si="9"/>
        <v>0</v>
      </c>
      <c r="AD146" t="str">
        <f>IFERROR(ABS(ABS(K146-'Data Transformation'!$R$5)-ABS(K146-'Data Transformation'!$R$6)),"")</f>
        <v/>
      </c>
      <c r="AE146" t="e">
        <f>IF(C146=FALSE,"",IF(AND(OR(V146=$Z$6,V146=$Z$8),OR(AC146=TRUE,AD146&lt;=IF(ISNUMBER('Data Transformation'!$R$15),'Data Transformation'!$R$15,'Data Transformation'!$R$25))),TRUE,FALSE))</f>
        <v>#DIV/0!</v>
      </c>
    </row>
    <row r="147" spans="2:31" x14ac:dyDescent="0.55000000000000004">
      <c r="B147" t="str">
        <v xml:space="preserve"> </v>
      </c>
      <c r="C147" t="str">
        <v xml:space="preserve"> </v>
      </c>
      <c r="D147" t="str">
        <v xml:space="preserve"> </v>
      </c>
      <c r="E147" t="str">
        <v xml:space="preserve"> </v>
      </c>
      <c r="F147" t="str">
        <v xml:space="preserve"> </v>
      </c>
      <c r="G147" t="str">
        <v xml:space="preserve"> </v>
      </c>
      <c r="H147" t="str">
        <v xml:space="preserve"> </v>
      </c>
      <c r="I147" t="str">
        <v xml:space="preserve"> </v>
      </c>
      <c r="K147" s="59" t="str">
        <f>IFERROR(AVERAGEIF('Data Transformation'!$B$425:$B$8425,B147,IF('Input and Summary Results'!$J$4="no",'Data Transformation'!$C$425:$C$8425,'Data Transformation'!$E$425:$E$8425)),"")</f>
        <v/>
      </c>
      <c r="L147" s="60" t="str" cm="1">
        <f t="array" ref="L147">IFERROR(_xlfn.STDEV.S(IF('Data Transformation'!$B$425:$B$8425=B147,IF('Input and Summary Results'!$J$4="no",'Data Transformation'!$C$425:$C$8425,'Data Transformation'!$E$425:$E$8425),"")),"")</f>
        <v/>
      </c>
      <c r="M147" s="58"/>
      <c r="N147" t="str">
        <f>IF(E147&gt;='Data Transformation'!$R$29,B147,"")</f>
        <v xml:space="preserve"> </v>
      </c>
      <c r="O147" t="str">
        <f>IFERROR(IF(AND(Assignments!L147&lt;('Data Transformation'!$R$4-'Data Transformation'!$R$3)/2,ABS(K147-'Data Transformation'!$R$6)&gt;ABS(K147-'Data Transformation'!$R$5),NOT(ISNUMBER(N147)),NOT(ISNUMBER(R147)),NOT(ISNUMBER(P147)),NOT(ISNUMBER(R147)),NOT(ISNUMBER(S147)),NOT(ISNUMBER(T147))),Assignments!B147,""),"")</f>
        <v/>
      </c>
      <c r="P147" t="str">
        <f>IF(AND(NOT(ISNUMBER(N147)),NOT(ISNUMBER(R147)),NOT(ISNUMBER(S147)),G147&gt;='Data Transformation'!$R$28),B147,"")</f>
        <v xml:space="preserve"> </v>
      </c>
      <c r="Q147" t="str">
        <f>IFERROR(IF(AND(Assignments!L147&lt;('Data Transformation'!$R$4-'Data Transformation'!$R$3)/2,ABS(K147-'Data Transformation'!$R$6)&lt;ABS(K147-'Data Transformation'!$R$5),NOT(ISNUMBER(N147)),NOT(ISNUMBER(T147)),NOT(ISNUMBER(P147)),NOT(ISNUMBER(R147)),NOT(ISNUMBER(T147)),NOT(ISNUMBER(S147))),Assignments!B147,""),"")</f>
        <v/>
      </c>
      <c r="R147" t="str">
        <f>IF(H147&gt;='Data Transformation'!$R$30,B147,"")</f>
        <v xml:space="preserve"> </v>
      </c>
      <c r="S147" t="str">
        <f>IF(D147&gt;='Data Transformation'!$R$31,B147,"")</f>
        <v xml:space="preserve"> </v>
      </c>
      <c r="T147" t="str">
        <f>IF(AND(H147&lt;'Data Transformation'!$R$30,E147&lt;'Data Transformation'!$R$29,G147&lt;0.3,D147&lt;'Data Transformation'!$R$31,E147&gt;0.4,H147&gt;0.4),B147,"")</f>
        <v/>
      </c>
      <c r="U147" s="58"/>
      <c r="V147" t="str" cm="2">
        <f t="array" ref="V147">IF(C147=FALSE,"",IF(AND(ISNUMBER(B147),ISBLANK(N147:T147)),"Unclassified",(IF(COUNT(N147:T147)=0,"",INDEX($N$4:$T$4,MATCH(TRUE,N147:T147=B147,0))))))</f>
        <v/>
      </c>
      <c r="W147" t="str">
        <f t="shared" si="7"/>
        <v/>
      </c>
      <c r="X147" t="str">
        <f t="shared" si="8"/>
        <v/>
      </c>
      <c r="AC147" t="b">
        <f t="shared" si="9"/>
        <v>0</v>
      </c>
      <c r="AD147" t="str">
        <f>IFERROR(ABS(ABS(K147-'Data Transformation'!$R$5)-ABS(K147-'Data Transformation'!$R$6)),"")</f>
        <v/>
      </c>
      <c r="AE147" t="e">
        <f>IF(C147=FALSE,"",IF(AND(OR(V147=$Z$6,V147=$Z$8),OR(AC147=TRUE,AD147&lt;=IF(ISNUMBER('Data Transformation'!$R$15),'Data Transformation'!$R$15,'Data Transformation'!$R$25))),TRUE,FALSE))</f>
        <v>#DIV/0!</v>
      </c>
    </row>
    <row r="148" spans="2:31" x14ac:dyDescent="0.55000000000000004">
      <c r="B148" t="str">
        <v xml:space="preserve"> </v>
      </c>
      <c r="C148" t="str">
        <v xml:space="preserve"> </v>
      </c>
      <c r="D148" t="str">
        <v xml:space="preserve"> </v>
      </c>
      <c r="E148" t="str">
        <v xml:space="preserve"> </v>
      </c>
      <c r="F148" t="str">
        <v xml:space="preserve"> </v>
      </c>
      <c r="G148" t="str">
        <v xml:space="preserve"> </v>
      </c>
      <c r="H148" t="str">
        <v xml:space="preserve"> </v>
      </c>
      <c r="I148" t="str">
        <v xml:space="preserve"> </v>
      </c>
      <c r="K148" s="59" t="str">
        <f>IFERROR(AVERAGEIF('Data Transformation'!$B$425:$B$8425,B148,IF('Input and Summary Results'!$J$4="no",'Data Transformation'!$C$425:$C$8425,'Data Transformation'!$E$425:$E$8425)),"")</f>
        <v/>
      </c>
      <c r="L148" s="60" t="str" cm="1">
        <f t="array" ref="L148">IFERROR(_xlfn.STDEV.S(IF('Data Transformation'!$B$425:$B$8425=B148,IF('Input and Summary Results'!$J$4="no",'Data Transformation'!$C$425:$C$8425,'Data Transformation'!$E$425:$E$8425),"")),"")</f>
        <v/>
      </c>
      <c r="M148" s="58"/>
      <c r="N148" t="str">
        <f>IF(E148&gt;='Data Transformation'!$R$29,B148,"")</f>
        <v xml:space="preserve"> </v>
      </c>
      <c r="O148" t="str">
        <f>IFERROR(IF(AND(Assignments!L148&lt;('Data Transformation'!$R$4-'Data Transformation'!$R$3)/2,ABS(K148-'Data Transformation'!$R$6)&gt;ABS(K148-'Data Transformation'!$R$5),NOT(ISNUMBER(N148)),NOT(ISNUMBER(R148)),NOT(ISNUMBER(P148)),NOT(ISNUMBER(R148)),NOT(ISNUMBER(S148)),NOT(ISNUMBER(T148))),Assignments!B148,""),"")</f>
        <v/>
      </c>
      <c r="P148" t="str">
        <f>IF(AND(NOT(ISNUMBER(N148)),NOT(ISNUMBER(R148)),NOT(ISNUMBER(S148)),G148&gt;='Data Transformation'!$R$28),B148,"")</f>
        <v xml:space="preserve"> </v>
      </c>
      <c r="Q148" t="str">
        <f>IFERROR(IF(AND(Assignments!L148&lt;('Data Transformation'!$R$4-'Data Transformation'!$R$3)/2,ABS(K148-'Data Transformation'!$R$6)&lt;ABS(K148-'Data Transformation'!$R$5),NOT(ISNUMBER(N148)),NOT(ISNUMBER(T148)),NOT(ISNUMBER(P148)),NOT(ISNUMBER(R148)),NOT(ISNUMBER(T148)),NOT(ISNUMBER(S148))),Assignments!B148,""),"")</f>
        <v/>
      </c>
      <c r="R148" t="str">
        <f>IF(H148&gt;='Data Transformation'!$R$30,B148,"")</f>
        <v xml:space="preserve"> </v>
      </c>
      <c r="S148" t="str">
        <f>IF(D148&gt;='Data Transformation'!$R$31,B148,"")</f>
        <v xml:space="preserve"> </v>
      </c>
      <c r="T148" t="str">
        <f>IF(AND(H148&lt;'Data Transformation'!$R$30,E148&lt;'Data Transformation'!$R$29,G148&lt;0.3,D148&lt;'Data Transformation'!$R$31,E148&gt;0.4,H148&gt;0.4),B148,"")</f>
        <v/>
      </c>
      <c r="U148" s="58"/>
      <c r="V148" t="str" cm="2">
        <f t="array" ref="V148">IF(C148=FALSE,"",IF(AND(ISNUMBER(B148),ISBLANK(N148:T148)),"Unclassified",(IF(COUNT(N148:T148)=0,"",INDEX($N$4:$T$4,MATCH(TRUE,N148:T148=B148,0))))))</f>
        <v/>
      </c>
      <c r="W148" t="str">
        <f t="shared" si="7"/>
        <v/>
      </c>
      <c r="X148" t="str">
        <f t="shared" si="8"/>
        <v/>
      </c>
      <c r="AC148" t="b">
        <f t="shared" si="9"/>
        <v>0</v>
      </c>
      <c r="AD148" t="str">
        <f>IFERROR(ABS(ABS(K148-'Data Transformation'!$R$5)-ABS(K148-'Data Transformation'!$R$6)),"")</f>
        <v/>
      </c>
      <c r="AE148" t="e">
        <f>IF(C148=FALSE,"",IF(AND(OR(V148=$Z$6,V148=$Z$8),OR(AC148=TRUE,AD148&lt;=IF(ISNUMBER('Data Transformation'!$R$15),'Data Transformation'!$R$15,'Data Transformation'!$R$25))),TRUE,FALSE))</f>
        <v>#DIV/0!</v>
      </c>
    </row>
    <row r="149" spans="2:31" x14ac:dyDescent="0.55000000000000004">
      <c r="B149" t="str">
        <v xml:space="preserve"> </v>
      </c>
      <c r="C149" t="str">
        <v xml:space="preserve"> </v>
      </c>
      <c r="D149" t="str">
        <v xml:space="preserve"> </v>
      </c>
      <c r="E149" t="str">
        <v xml:space="preserve"> </v>
      </c>
      <c r="F149" t="str">
        <v xml:space="preserve"> </v>
      </c>
      <c r="G149" t="str">
        <v xml:space="preserve"> </v>
      </c>
      <c r="H149" t="str">
        <v xml:space="preserve"> </v>
      </c>
      <c r="I149" t="str">
        <v xml:space="preserve"> </v>
      </c>
      <c r="K149" s="59" t="str">
        <f>IFERROR(AVERAGEIF('Data Transformation'!$B$425:$B$8425,B149,IF('Input and Summary Results'!$J$4="no",'Data Transformation'!$C$425:$C$8425,'Data Transformation'!$E$425:$E$8425)),"")</f>
        <v/>
      </c>
      <c r="L149" s="60" t="str" cm="1">
        <f t="array" ref="L149">IFERROR(_xlfn.STDEV.S(IF('Data Transformation'!$B$425:$B$8425=B149,IF('Input and Summary Results'!$J$4="no",'Data Transformation'!$C$425:$C$8425,'Data Transformation'!$E$425:$E$8425),"")),"")</f>
        <v/>
      </c>
      <c r="M149" s="58"/>
      <c r="N149" t="str">
        <f>IF(E149&gt;='Data Transformation'!$R$29,B149,"")</f>
        <v xml:space="preserve"> </v>
      </c>
      <c r="O149" t="str">
        <f>IFERROR(IF(AND(Assignments!L149&lt;('Data Transformation'!$R$4-'Data Transformation'!$R$3)/2,ABS(K149-'Data Transformation'!$R$6)&gt;ABS(K149-'Data Transformation'!$R$5),NOT(ISNUMBER(N149)),NOT(ISNUMBER(R149)),NOT(ISNUMBER(P149)),NOT(ISNUMBER(R149)),NOT(ISNUMBER(S149)),NOT(ISNUMBER(T149))),Assignments!B149,""),"")</f>
        <v/>
      </c>
      <c r="P149" t="str">
        <f>IF(AND(NOT(ISNUMBER(N149)),NOT(ISNUMBER(R149)),NOT(ISNUMBER(S149)),G149&gt;='Data Transformation'!$R$28),B149,"")</f>
        <v xml:space="preserve"> </v>
      </c>
      <c r="Q149" t="str">
        <f>IFERROR(IF(AND(Assignments!L149&lt;('Data Transformation'!$R$4-'Data Transformation'!$R$3)/2,ABS(K149-'Data Transformation'!$R$6)&lt;ABS(K149-'Data Transformation'!$R$5),NOT(ISNUMBER(N149)),NOT(ISNUMBER(T149)),NOT(ISNUMBER(P149)),NOT(ISNUMBER(R149)),NOT(ISNUMBER(T149)),NOT(ISNUMBER(S149))),Assignments!B149,""),"")</f>
        <v/>
      </c>
      <c r="R149" t="str">
        <f>IF(H149&gt;='Data Transformation'!$R$30,B149,"")</f>
        <v xml:space="preserve"> </v>
      </c>
      <c r="S149" t="str">
        <f>IF(D149&gt;='Data Transformation'!$R$31,B149,"")</f>
        <v xml:space="preserve"> </v>
      </c>
      <c r="T149" t="str">
        <f>IF(AND(H149&lt;'Data Transformation'!$R$30,E149&lt;'Data Transformation'!$R$29,G149&lt;0.3,D149&lt;'Data Transformation'!$R$31,E149&gt;0.4,H149&gt;0.4),B149,"")</f>
        <v/>
      </c>
      <c r="U149" s="58"/>
      <c r="V149" t="str" cm="2">
        <f t="array" ref="V149">IF(C149=FALSE,"",IF(AND(ISNUMBER(B149),ISBLANK(N149:T149)),"Unclassified",(IF(COUNT(N149:T149)=0,"",INDEX($N$4:$T$4,MATCH(TRUE,N149:T149=B149,0))))))</f>
        <v/>
      </c>
      <c r="W149" t="str">
        <f t="shared" si="7"/>
        <v/>
      </c>
      <c r="X149" t="str">
        <f t="shared" si="8"/>
        <v/>
      </c>
      <c r="AC149" t="b">
        <f t="shared" si="9"/>
        <v>0</v>
      </c>
      <c r="AD149" t="str">
        <f>IFERROR(ABS(ABS(K149-'Data Transformation'!$R$5)-ABS(K149-'Data Transformation'!$R$6)),"")</f>
        <v/>
      </c>
      <c r="AE149" t="e">
        <f>IF(C149=FALSE,"",IF(AND(OR(V149=$Z$6,V149=$Z$8),OR(AC149=TRUE,AD149&lt;=IF(ISNUMBER('Data Transformation'!$R$15),'Data Transformation'!$R$15,'Data Transformation'!$R$25))),TRUE,FALSE))</f>
        <v>#DIV/0!</v>
      </c>
    </row>
    <row r="150" spans="2:31" x14ac:dyDescent="0.55000000000000004">
      <c r="B150" t="str">
        <v xml:space="preserve"> </v>
      </c>
      <c r="C150" t="str">
        <v xml:space="preserve"> </v>
      </c>
      <c r="D150" t="str">
        <v xml:space="preserve"> </v>
      </c>
      <c r="E150" t="str">
        <v xml:space="preserve"> </v>
      </c>
      <c r="F150" t="str">
        <v xml:space="preserve"> </v>
      </c>
      <c r="G150" t="str">
        <v xml:space="preserve"> </v>
      </c>
      <c r="H150" t="str">
        <v xml:space="preserve"> </v>
      </c>
      <c r="I150" t="str">
        <v xml:space="preserve"> </v>
      </c>
      <c r="K150" s="59" t="str">
        <f>IFERROR(AVERAGEIF('Data Transformation'!$B$425:$B$8425,B150,IF('Input and Summary Results'!$J$4="no",'Data Transformation'!$C$425:$C$8425,'Data Transformation'!$E$425:$E$8425)),"")</f>
        <v/>
      </c>
      <c r="L150" s="60" t="str" cm="1">
        <f t="array" ref="L150">IFERROR(_xlfn.STDEV.S(IF('Data Transformation'!$B$425:$B$8425=B150,IF('Input and Summary Results'!$J$4="no",'Data Transformation'!$C$425:$C$8425,'Data Transformation'!$E$425:$E$8425),"")),"")</f>
        <v/>
      </c>
      <c r="M150" s="58"/>
      <c r="N150" t="str">
        <f>IF(E150&gt;='Data Transformation'!$R$29,B150,"")</f>
        <v xml:space="preserve"> </v>
      </c>
      <c r="O150" t="str">
        <f>IFERROR(IF(AND(Assignments!L150&lt;('Data Transformation'!$R$4-'Data Transformation'!$R$3)/2,ABS(K150-'Data Transformation'!$R$6)&gt;ABS(K150-'Data Transformation'!$R$5),NOT(ISNUMBER(N150)),NOT(ISNUMBER(R150)),NOT(ISNUMBER(P150)),NOT(ISNUMBER(R150)),NOT(ISNUMBER(S150)),NOT(ISNUMBER(T150))),Assignments!B150,""),"")</f>
        <v/>
      </c>
      <c r="P150" t="str">
        <f>IF(AND(NOT(ISNUMBER(N150)),NOT(ISNUMBER(R150)),NOT(ISNUMBER(S150)),G150&gt;='Data Transformation'!$R$28),B150,"")</f>
        <v xml:space="preserve"> </v>
      </c>
      <c r="Q150" t="str">
        <f>IFERROR(IF(AND(Assignments!L150&lt;('Data Transformation'!$R$4-'Data Transformation'!$R$3)/2,ABS(K150-'Data Transformation'!$R$6)&lt;ABS(K150-'Data Transformation'!$R$5),NOT(ISNUMBER(N150)),NOT(ISNUMBER(T150)),NOT(ISNUMBER(P150)),NOT(ISNUMBER(R150)),NOT(ISNUMBER(T150)),NOT(ISNUMBER(S150))),Assignments!B150,""),"")</f>
        <v/>
      </c>
      <c r="R150" t="str">
        <f>IF(H150&gt;='Data Transformation'!$R$30,B150,"")</f>
        <v xml:space="preserve"> </v>
      </c>
      <c r="S150" t="str">
        <f>IF(D150&gt;='Data Transformation'!$R$31,B150,"")</f>
        <v xml:space="preserve"> </v>
      </c>
      <c r="T150" t="str">
        <f>IF(AND(H150&lt;'Data Transformation'!$R$30,E150&lt;'Data Transformation'!$R$29,G150&lt;0.3,D150&lt;'Data Transformation'!$R$31,E150&gt;0.4,H150&gt;0.4),B150,"")</f>
        <v/>
      </c>
      <c r="U150" s="58"/>
      <c r="V150" t="str" cm="2">
        <f t="array" ref="V150">IF(C150=FALSE,"",IF(AND(ISNUMBER(B150),ISBLANK(N150:T150)),"Unclassified",(IF(COUNT(N150:T150)=0,"",INDEX($N$4:$T$4,MATCH(TRUE,N150:T150=B150,0))))))</f>
        <v/>
      </c>
      <c r="W150" t="str">
        <f t="shared" si="7"/>
        <v/>
      </c>
      <c r="X150" t="str">
        <f t="shared" si="8"/>
        <v/>
      </c>
      <c r="AC150" t="b">
        <f t="shared" si="9"/>
        <v>0</v>
      </c>
      <c r="AD150" t="str">
        <f>IFERROR(ABS(ABS(K150-'Data Transformation'!$R$5)-ABS(K150-'Data Transformation'!$R$6)),"")</f>
        <v/>
      </c>
      <c r="AE150" t="e">
        <f>IF(C150=FALSE,"",IF(AND(OR(V150=$Z$6,V150=$Z$8),OR(AC150=TRUE,AD150&lt;=IF(ISNUMBER('Data Transformation'!$R$15),'Data Transformation'!$R$15,'Data Transformation'!$R$25))),TRUE,FALSE))</f>
        <v>#DIV/0!</v>
      </c>
    </row>
    <row r="151" spans="2:31" x14ac:dyDescent="0.55000000000000004">
      <c r="B151" t="str">
        <v xml:space="preserve"> </v>
      </c>
      <c r="C151" t="str">
        <v xml:space="preserve"> </v>
      </c>
      <c r="D151" t="str">
        <v xml:space="preserve"> </v>
      </c>
      <c r="E151" t="str">
        <v xml:space="preserve"> </v>
      </c>
      <c r="F151" t="str">
        <v xml:space="preserve"> </v>
      </c>
      <c r="G151" t="str">
        <v xml:space="preserve"> </v>
      </c>
      <c r="H151" t="str">
        <v xml:space="preserve"> </v>
      </c>
      <c r="I151" t="str">
        <v xml:space="preserve"> </v>
      </c>
      <c r="K151" s="59" t="str">
        <f>IFERROR(AVERAGEIF('Data Transformation'!$B$425:$B$8425,B151,IF('Input and Summary Results'!$J$4="no",'Data Transformation'!$C$425:$C$8425,'Data Transformation'!$E$425:$E$8425)),"")</f>
        <v/>
      </c>
      <c r="L151" s="60" t="str" cm="1">
        <f t="array" ref="L151">IFERROR(_xlfn.STDEV.S(IF('Data Transformation'!$B$425:$B$8425=B151,IF('Input and Summary Results'!$J$4="no",'Data Transformation'!$C$425:$C$8425,'Data Transformation'!$E$425:$E$8425),"")),"")</f>
        <v/>
      </c>
      <c r="M151" s="58"/>
      <c r="N151" t="str">
        <f>IF(E151&gt;='Data Transformation'!$R$29,B151,"")</f>
        <v xml:space="preserve"> </v>
      </c>
      <c r="O151" t="str">
        <f>IFERROR(IF(AND(Assignments!L151&lt;('Data Transformation'!$R$4-'Data Transformation'!$R$3)/2,ABS(K151-'Data Transformation'!$R$6)&gt;ABS(K151-'Data Transformation'!$R$5),NOT(ISNUMBER(N151)),NOT(ISNUMBER(R151)),NOT(ISNUMBER(P151)),NOT(ISNUMBER(R151)),NOT(ISNUMBER(S151)),NOT(ISNUMBER(T151))),Assignments!B151,""),"")</f>
        <v/>
      </c>
      <c r="P151" t="str">
        <f>IF(AND(NOT(ISNUMBER(N151)),NOT(ISNUMBER(R151)),NOT(ISNUMBER(S151)),G151&gt;='Data Transformation'!$R$28),B151,"")</f>
        <v xml:space="preserve"> </v>
      </c>
      <c r="Q151" t="str">
        <f>IFERROR(IF(AND(Assignments!L151&lt;('Data Transformation'!$R$4-'Data Transformation'!$R$3)/2,ABS(K151-'Data Transformation'!$R$6)&lt;ABS(K151-'Data Transformation'!$R$5),NOT(ISNUMBER(N151)),NOT(ISNUMBER(T151)),NOT(ISNUMBER(P151)),NOT(ISNUMBER(R151)),NOT(ISNUMBER(T151)),NOT(ISNUMBER(S151))),Assignments!B151,""),"")</f>
        <v/>
      </c>
      <c r="R151" t="str">
        <f>IF(H151&gt;='Data Transformation'!$R$30,B151,"")</f>
        <v xml:space="preserve"> </v>
      </c>
      <c r="S151" t="str">
        <f>IF(D151&gt;='Data Transformation'!$R$31,B151,"")</f>
        <v xml:space="preserve"> </v>
      </c>
      <c r="T151" t="str">
        <f>IF(AND(H151&lt;'Data Transformation'!$R$30,E151&lt;'Data Transformation'!$R$29,G151&lt;0.3,D151&lt;'Data Transformation'!$R$31,E151&gt;0.4,H151&gt;0.4),B151,"")</f>
        <v/>
      </c>
      <c r="U151" s="58"/>
      <c r="V151" t="str" cm="2">
        <f t="array" ref="V151">IF(C151=FALSE,"",IF(AND(ISNUMBER(B151),ISBLANK(N151:T151)),"Unclassified",(IF(COUNT(N151:T151)=0,"",INDEX($N$4:$T$4,MATCH(TRUE,N151:T151=B151,0))))))</f>
        <v/>
      </c>
      <c r="W151" t="str">
        <f t="shared" si="7"/>
        <v/>
      </c>
      <c r="X151" t="str">
        <f t="shared" si="8"/>
        <v/>
      </c>
      <c r="AC151" t="b">
        <f t="shared" si="9"/>
        <v>0</v>
      </c>
      <c r="AD151" t="str">
        <f>IFERROR(ABS(ABS(K151-'Data Transformation'!$R$5)-ABS(K151-'Data Transformation'!$R$6)),"")</f>
        <v/>
      </c>
      <c r="AE151" t="e">
        <f>IF(C151=FALSE,"",IF(AND(OR(V151=$Z$6,V151=$Z$8),OR(AC151=TRUE,AD151&lt;=IF(ISNUMBER('Data Transformation'!$R$15),'Data Transformation'!$R$15,'Data Transformation'!$R$25))),TRUE,FALSE))</f>
        <v>#DIV/0!</v>
      </c>
    </row>
    <row r="152" spans="2:31" x14ac:dyDescent="0.55000000000000004">
      <c r="B152" t="str">
        <v xml:space="preserve"> </v>
      </c>
      <c r="C152" t="str">
        <v xml:space="preserve"> </v>
      </c>
      <c r="D152" t="str">
        <v xml:space="preserve"> </v>
      </c>
      <c r="E152" t="str">
        <v xml:space="preserve"> </v>
      </c>
      <c r="F152" t="str">
        <v xml:space="preserve"> </v>
      </c>
      <c r="G152" t="str">
        <v xml:space="preserve"> </v>
      </c>
      <c r="H152" t="str">
        <v xml:space="preserve"> </v>
      </c>
      <c r="I152" t="str">
        <v xml:space="preserve"> </v>
      </c>
      <c r="K152" s="59" t="str">
        <f>IFERROR(AVERAGEIF('Data Transformation'!$B$425:$B$8425,B152,IF('Input and Summary Results'!$J$4="no",'Data Transformation'!$C$425:$C$8425,'Data Transformation'!$E$425:$E$8425)),"")</f>
        <v/>
      </c>
      <c r="L152" s="60" t="str" cm="1">
        <f t="array" ref="L152">IFERROR(_xlfn.STDEV.S(IF('Data Transformation'!$B$425:$B$8425=B152,IF('Input and Summary Results'!$J$4="no",'Data Transformation'!$C$425:$C$8425,'Data Transformation'!$E$425:$E$8425),"")),"")</f>
        <v/>
      </c>
      <c r="M152" s="58"/>
      <c r="N152" t="str">
        <f>IF(E152&gt;='Data Transformation'!$R$29,B152,"")</f>
        <v xml:space="preserve"> </v>
      </c>
      <c r="O152" t="str">
        <f>IFERROR(IF(AND(Assignments!L152&lt;('Data Transformation'!$R$4-'Data Transformation'!$R$3)/2,ABS(K152-'Data Transformation'!$R$6)&gt;ABS(K152-'Data Transformation'!$R$5),NOT(ISNUMBER(N152)),NOT(ISNUMBER(R152)),NOT(ISNUMBER(P152)),NOT(ISNUMBER(R152)),NOT(ISNUMBER(S152)),NOT(ISNUMBER(T152))),Assignments!B152,""),"")</f>
        <v/>
      </c>
      <c r="P152" t="str">
        <f>IF(AND(NOT(ISNUMBER(N152)),NOT(ISNUMBER(R152)),NOT(ISNUMBER(S152)),G152&gt;='Data Transformation'!$R$28),B152,"")</f>
        <v xml:space="preserve"> </v>
      </c>
      <c r="Q152" t="str">
        <f>IFERROR(IF(AND(Assignments!L152&lt;('Data Transformation'!$R$4-'Data Transformation'!$R$3)/2,ABS(K152-'Data Transformation'!$R$6)&lt;ABS(K152-'Data Transformation'!$R$5),NOT(ISNUMBER(N152)),NOT(ISNUMBER(T152)),NOT(ISNUMBER(P152)),NOT(ISNUMBER(R152)),NOT(ISNUMBER(T152)),NOT(ISNUMBER(S152))),Assignments!B152,""),"")</f>
        <v/>
      </c>
      <c r="R152" t="str">
        <f>IF(H152&gt;='Data Transformation'!$R$30,B152,"")</f>
        <v xml:space="preserve"> </v>
      </c>
      <c r="S152" t="str">
        <f>IF(D152&gt;='Data Transformation'!$R$31,B152,"")</f>
        <v xml:space="preserve"> </v>
      </c>
      <c r="T152" t="str">
        <f>IF(AND(H152&lt;'Data Transformation'!$R$30,E152&lt;'Data Transformation'!$R$29,G152&lt;0.3,D152&lt;'Data Transformation'!$R$31,E152&gt;0.4,H152&gt;0.4),B152,"")</f>
        <v/>
      </c>
      <c r="U152" s="58"/>
      <c r="V152" t="str" cm="2">
        <f t="array" ref="V152">IF(C152=FALSE,"",IF(AND(ISNUMBER(B152),ISBLANK(N152:T152)),"Unclassified",(IF(COUNT(N152:T152)=0,"",INDEX($N$4:$T$4,MATCH(TRUE,N152:T152=B152,0))))))</f>
        <v/>
      </c>
      <c r="W152" t="str">
        <f t="shared" si="7"/>
        <v/>
      </c>
      <c r="X152" t="str">
        <f t="shared" si="8"/>
        <v/>
      </c>
      <c r="AC152" t="b">
        <f t="shared" si="9"/>
        <v>0</v>
      </c>
      <c r="AD152" t="str">
        <f>IFERROR(ABS(ABS(K152-'Data Transformation'!$R$5)-ABS(K152-'Data Transformation'!$R$6)),"")</f>
        <v/>
      </c>
      <c r="AE152" t="e">
        <f>IF(C152=FALSE,"",IF(AND(OR(V152=$Z$6,V152=$Z$8),OR(AC152=TRUE,AD152&lt;=IF(ISNUMBER('Data Transformation'!$R$15),'Data Transformation'!$R$15,'Data Transformation'!$R$25))),TRUE,FALSE))</f>
        <v>#DIV/0!</v>
      </c>
    </row>
    <row r="153" spans="2:31" x14ac:dyDescent="0.55000000000000004">
      <c r="B153" t="str">
        <v xml:space="preserve"> </v>
      </c>
      <c r="C153" t="str">
        <v xml:space="preserve"> </v>
      </c>
      <c r="D153" t="str">
        <v xml:space="preserve"> </v>
      </c>
      <c r="E153" t="str">
        <v xml:space="preserve"> </v>
      </c>
      <c r="F153" t="str">
        <v xml:space="preserve"> </v>
      </c>
      <c r="G153" t="str">
        <v xml:space="preserve"> </v>
      </c>
      <c r="H153" t="str">
        <v xml:space="preserve"> </v>
      </c>
      <c r="I153" t="str">
        <v xml:space="preserve"> </v>
      </c>
      <c r="K153" s="59" t="str">
        <f>IFERROR(AVERAGEIF('Data Transformation'!$B$425:$B$8425,B153,IF('Input and Summary Results'!$J$4="no",'Data Transformation'!$C$425:$C$8425,'Data Transformation'!$E$425:$E$8425)),"")</f>
        <v/>
      </c>
      <c r="L153" s="60" t="str" cm="1">
        <f t="array" ref="L153">IFERROR(_xlfn.STDEV.S(IF('Data Transformation'!$B$425:$B$8425=B153,IF('Input and Summary Results'!$J$4="no",'Data Transformation'!$C$425:$C$8425,'Data Transformation'!$E$425:$E$8425),"")),"")</f>
        <v/>
      </c>
      <c r="M153" s="58"/>
      <c r="N153" t="str">
        <f>IF(E153&gt;='Data Transformation'!$R$29,B153,"")</f>
        <v xml:space="preserve"> </v>
      </c>
      <c r="O153" t="str">
        <f>IFERROR(IF(AND(Assignments!L153&lt;('Data Transformation'!$R$4-'Data Transformation'!$R$3)/2,ABS(K153-'Data Transformation'!$R$6)&gt;ABS(K153-'Data Transformation'!$R$5),NOT(ISNUMBER(N153)),NOT(ISNUMBER(R153)),NOT(ISNUMBER(P153)),NOT(ISNUMBER(R153)),NOT(ISNUMBER(S153)),NOT(ISNUMBER(T153))),Assignments!B153,""),"")</f>
        <v/>
      </c>
      <c r="P153" t="str">
        <f>IF(AND(NOT(ISNUMBER(N153)),NOT(ISNUMBER(R153)),NOT(ISNUMBER(S153)),G153&gt;='Data Transformation'!$R$28),B153,"")</f>
        <v xml:space="preserve"> </v>
      </c>
      <c r="Q153" t="str">
        <f>IFERROR(IF(AND(Assignments!L153&lt;('Data Transformation'!$R$4-'Data Transformation'!$R$3)/2,ABS(K153-'Data Transformation'!$R$6)&lt;ABS(K153-'Data Transformation'!$R$5),NOT(ISNUMBER(N153)),NOT(ISNUMBER(T153)),NOT(ISNUMBER(P153)),NOT(ISNUMBER(R153)),NOT(ISNUMBER(T153)),NOT(ISNUMBER(S153))),Assignments!B153,""),"")</f>
        <v/>
      </c>
      <c r="R153" t="str">
        <f>IF(H153&gt;='Data Transformation'!$R$30,B153,"")</f>
        <v xml:space="preserve"> </v>
      </c>
      <c r="S153" t="str">
        <f>IF(D153&gt;='Data Transformation'!$R$31,B153,"")</f>
        <v xml:space="preserve"> </v>
      </c>
      <c r="T153" t="str">
        <f>IF(AND(H153&lt;'Data Transformation'!$R$30,E153&lt;'Data Transformation'!$R$29,G153&lt;0.3,D153&lt;'Data Transformation'!$R$31,E153&gt;0.4,H153&gt;0.4),B153,"")</f>
        <v/>
      </c>
      <c r="U153" s="58"/>
      <c r="V153" t="str" cm="2">
        <f t="array" ref="V153">IF(C153=FALSE,"",IF(AND(ISNUMBER(B153),ISBLANK(N153:T153)),"Unclassified",(IF(COUNT(N153:T153)=0,"",INDEX($N$4:$T$4,MATCH(TRUE,N153:T153=B153,0))))))</f>
        <v/>
      </c>
      <c r="W153" t="str">
        <f t="shared" si="7"/>
        <v/>
      </c>
      <c r="X153" t="str">
        <f t="shared" si="8"/>
        <v/>
      </c>
      <c r="AC153" t="b">
        <f t="shared" si="9"/>
        <v>0</v>
      </c>
      <c r="AD153" t="str">
        <f>IFERROR(ABS(ABS(K153-'Data Transformation'!$R$5)-ABS(K153-'Data Transformation'!$R$6)),"")</f>
        <v/>
      </c>
      <c r="AE153" t="e">
        <f>IF(C153=FALSE,"",IF(AND(OR(V153=$Z$6,V153=$Z$8),OR(AC153=TRUE,AD153&lt;=IF(ISNUMBER('Data Transformation'!$R$15),'Data Transformation'!$R$15,'Data Transformation'!$R$25))),TRUE,FALSE))</f>
        <v>#DIV/0!</v>
      </c>
    </row>
    <row r="154" spans="2:31" x14ac:dyDescent="0.55000000000000004">
      <c r="B154" t="str">
        <v xml:space="preserve"> </v>
      </c>
      <c r="C154" t="str">
        <v xml:space="preserve"> </v>
      </c>
      <c r="D154" t="str">
        <v xml:space="preserve"> </v>
      </c>
      <c r="E154" t="str">
        <v xml:space="preserve"> </v>
      </c>
      <c r="F154" t="str">
        <v xml:space="preserve"> </v>
      </c>
      <c r="G154" t="str">
        <v xml:space="preserve"> </v>
      </c>
      <c r="H154" t="str">
        <v xml:space="preserve"> </v>
      </c>
      <c r="I154" t="str">
        <v xml:space="preserve"> </v>
      </c>
      <c r="K154" s="59" t="str">
        <f>IFERROR(AVERAGEIF('Data Transformation'!$B$425:$B$8425,B154,IF('Input and Summary Results'!$J$4="no",'Data Transformation'!$C$425:$C$8425,'Data Transformation'!$E$425:$E$8425)),"")</f>
        <v/>
      </c>
      <c r="L154" s="60" t="str" cm="1">
        <f t="array" ref="L154">IFERROR(_xlfn.STDEV.S(IF('Data Transformation'!$B$425:$B$8425=B154,IF('Input and Summary Results'!$J$4="no",'Data Transformation'!$C$425:$C$8425,'Data Transformation'!$E$425:$E$8425),"")),"")</f>
        <v/>
      </c>
      <c r="M154" s="58"/>
      <c r="N154" t="str">
        <f>IF(E154&gt;='Data Transformation'!$R$29,B154,"")</f>
        <v xml:space="preserve"> </v>
      </c>
      <c r="O154" t="str">
        <f>IFERROR(IF(AND(Assignments!L154&lt;('Data Transformation'!$R$4-'Data Transformation'!$R$3)/2,ABS(K154-'Data Transformation'!$R$6)&gt;ABS(K154-'Data Transformation'!$R$5),NOT(ISNUMBER(N154)),NOT(ISNUMBER(R154)),NOT(ISNUMBER(P154)),NOT(ISNUMBER(R154)),NOT(ISNUMBER(S154)),NOT(ISNUMBER(T154))),Assignments!B154,""),"")</f>
        <v/>
      </c>
      <c r="P154" t="str">
        <f>IF(AND(NOT(ISNUMBER(N154)),NOT(ISNUMBER(R154)),NOT(ISNUMBER(S154)),G154&gt;='Data Transformation'!$R$28),B154,"")</f>
        <v xml:space="preserve"> </v>
      </c>
      <c r="Q154" t="str">
        <f>IFERROR(IF(AND(Assignments!L154&lt;('Data Transformation'!$R$4-'Data Transformation'!$R$3)/2,ABS(K154-'Data Transformation'!$R$6)&lt;ABS(K154-'Data Transformation'!$R$5),NOT(ISNUMBER(N154)),NOT(ISNUMBER(T154)),NOT(ISNUMBER(P154)),NOT(ISNUMBER(R154)),NOT(ISNUMBER(T154)),NOT(ISNUMBER(S154))),Assignments!B154,""),"")</f>
        <v/>
      </c>
      <c r="R154" t="str">
        <f>IF(H154&gt;='Data Transformation'!$R$30,B154,"")</f>
        <v xml:space="preserve"> </v>
      </c>
      <c r="S154" t="str">
        <f>IF(D154&gt;='Data Transformation'!$R$31,B154,"")</f>
        <v xml:space="preserve"> </v>
      </c>
      <c r="T154" t="str">
        <f>IF(AND(H154&lt;'Data Transformation'!$R$30,E154&lt;'Data Transformation'!$R$29,G154&lt;0.3,D154&lt;'Data Transformation'!$R$31,E154&gt;0.4,H154&gt;0.4),B154,"")</f>
        <v/>
      </c>
      <c r="U154" s="58"/>
      <c r="V154" t="str" cm="2">
        <f t="array" ref="V154">IF(C154=FALSE,"",IF(AND(ISNUMBER(B154),ISBLANK(N154:T154)),"Unclassified",(IF(COUNT(N154:T154)=0,"",INDEX($N$4:$T$4,MATCH(TRUE,N154:T154=B154,0))))))</f>
        <v/>
      </c>
      <c r="W154" t="str">
        <f t="shared" si="7"/>
        <v/>
      </c>
      <c r="X154" t="str">
        <f t="shared" si="8"/>
        <v/>
      </c>
      <c r="AC154" t="b">
        <f t="shared" si="9"/>
        <v>0</v>
      </c>
      <c r="AD154" t="str">
        <f>IFERROR(ABS(ABS(K154-'Data Transformation'!$R$5)-ABS(K154-'Data Transformation'!$R$6)),"")</f>
        <v/>
      </c>
      <c r="AE154" t="e">
        <f>IF(C154=FALSE,"",IF(AND(OR(V154=$Z$6,V154=$Z$8),OR(AC154=TRUE,AD154&lt;=IF(ISNUMBER('Data Transformation'!$R$15),'Data Transformation'!$R$15,'Data Transformation'!$R$25))),TRUE,FALSE))</f>
        <v>#DIV/0!</v>
      </c>
    </row>
    <row r="155" spans="2:31" x14ac:dyDescent="0.55000000000000004">
      <c r="B155" t="str">
        <v xml:space="preserve"> </v>
      </c>
      <c r="C155" t="str">
        <v xml:space="preserve"> </v>
      </c>
      <c r="D155" t="str">
        <v xml:space="preserve"> </v>
      </c>
      <c r="E155" t="str">
        <v xml:space="preserve"> </v>
      </c>
      <c r="F155" t="str">
        <v xml:space="preserve"> </v>
      </c>
      <c r="G155" t="str">
        <v xml:space="preserve"> </v>
      </c>
      <c r="H155" t="str">
        <v xml:space="preserve"> </v>
      </c>
      <c r="I155" t="str">
        <v xml:space="preserve"> </v>
      </c>
      <c r="K155" s="59" t="str">
        <f>IFERROR(AVERAGEIF('Data Transformation'!$B$425:$B$8425,B155,IF('Input and Summary Results'!$J$4="no",'Data Transformation'!$C$425:$C$8425,'Data Transformation'!$E$425:$E$8425)),"")</f>
        <v/>
      </c>
      <c r="L155" s="60" t="str" cm="1">
        <f t="array" ref="L155">IFERROR(_xlfn.STDEV.S(IF('Data Transformation'!$B$425:$B$8425=B155,IF('Input and Summary Results'!$J$4="no",'Data Transformation'!$C$425:$C$8425,'Data Transformation'!$E$425:$E$8425),"")),"")</f>
        <v/>
      </c>
      <c r="M155" s="58"/>
      <c r="N155" t="str">
        <f>IF(E155&gt;='Data Transformation'!$R$29,B155,"")</f>
        <v xml:space="preserve"> </v>
      </c>
      <c r="O155" t="str">
        <f>IFERROR(IF(AND(Assignments!L155&lt;('Data Transformation'!$R$4-'Data Transformation'!$R$3)/2,ABS(K155-'Data Transformation'!$R$6)&gt;ABS(K155-'Data Transformation'!$R$5),NOT(ISNUMBER(N155)),NOT(ISNUMBER(R155)),NOT(ISNUMBER(P155)),NOT(ISNUMBER(R155)),NOT(ISNUMBER(S155)),NOT(ISNUMBER(T155))),Assignments!B155,""),"")</f>
        <v/>
      </c>
      <c r="P155" t="str">
        <f>IF(AND(NOT(ISNUMBER(N155)),NOT(ISNUMBER(R155)),NOT(ISNUMBER(S155)),G155&gt;='Data Transformation'!$R$28),B155,"")</f>
        <v xml:space="preserve"> </v>
      </c>
      <c r="Q155" t="str">
        <f>IFERROR(IF(AND(Assignments!L155&lt;('Data Transformation'!$R$4-'Data Transformation'!$R$3)/2,ABS(K155-'Data Transformation'!$R$6)&lt;ABS(K155-'Data Transformation'!$R$5),NOT(ISNUMBER(N155)),NOT(ISNUMBER(T155)),NOT(ISNUMBER(P155)),NOT(ISNUMBER(R155)),NOT(ISNUMBER(T155)),NOT(ISNUMBER(S155))),Assignments!B155,""),"")</f>
        <v/>
      </c>
      <c r="R155" t="str">
        <f>IF(H155&gt;='Data Transformation'!$R$30,B155,"")</f>
        <v xml:space="preserve"> </v>
      </c>
      <c r="S155" t="str">
        <f>IF(D155&gt;='Data Transformation'!$R$31,B155,"")</f>
        <v xml:space="preserve"> </v>
      </c>
      <c r="T155" t="str">
        <f>IF(AND(H155&lt;'Data Transformation'!$R$30,E155&lt;'Data Transformation'!$R$29,G155&lt;0.3,D155&lt;'Data Transformation'!$R$31,E155&gt;0.4,H155&gt;0.4),B155,"")</f>
        <v/>
      </c>
      <c r="U155" s="58"/>
      <c r="V155" t="str" cm="2">
        <f t="array" ref="V155">IF(C155=FALSE,"",IF(AND(ISNUMBER(B155),ISBLANK(N155:T155)),"Unclassified",(IF(COUNT(N155:T155)=0,"",INDEX($N$4:$T$4,MATCH(TRUE,N155:T155=B155,0))))))</f>
        <v/>
      </c>
      <c r="W155" t="str">
        <f t="shared" si="7"/>
        <v/>
      </c>
      <c r="X155" t="str">
        <f t="shared" si="8"/>
        <v/>
      </c>
      <c r="AC155" t="b">
        <f t="shared" si="9"/>
        <v>0</v>
      </c>
      <c r="AD155" t="str">
        <f>IFERROR(ABS(ABS(K155-'Data Transformation'!$R$5)-ABS(K155-'Data Transformation'!$R$6)),"")</f>
        <v/>
      </c>
      <c r="AE155" t="e">
        <f>IF(C155=FALSE,"",IF(AND(OR(V155=$Z$6,V155=$Z$8),OR(AC155=TRUE,AD155&lt;=IF(ISNUMBER('Data Transformation'!$R$15),'Data Transformation'!$R$15,'Data Transformation'!$R$25))),TRUE,FALSE))</f>
        <v>#DIV/0!</v>
      </c>
    </row>
    <row r="156" spans="2:31" x14ac:dyDescent="0.55000000000000004">
      <c r="B156" t="str">
        <v xml:space="preserve"> </v>
      </c>
      <c r="C156" t="str">
        <v xml:space="preserve"> </v>
      </c>
      <c r="D156" t="str">
        <v xml:space="preserve"> </v>
      </c>
      <c r="E156" t="str">
        <v xml:space="preserve"> </v>
      </c>
      <c r="F156" t="str">
        <v xml:space="preserve"> </v>
      </c>
      <c r="G156" t="str">
        <v xml:space="preserve"> </v>
      </c>
      <c r="H156" t="str">
        <v xml:space="preserve"> </v>
      </c>
      <c r="I156" t="str">
        <v xml:space="preserve"> </v>
      </c>
      <c r="K156" s="59" t="str">
        <f>IFERROR(AVERAGEIF('Data Transformation'!$B$425:$B$8425,B156,IF('Input and Summary Results'!$J$4="no",'Data Transformation'!$C$425:$C$8425,'Data Transformation'!$E$425:$E$8425)),"")</f>
        <v/>
      </c>
      <c r="L156" s="60" t="str" cm="1">
        <f t="array" ref="L156">IFERROR(_xlfn.STDEV.S(IF('Data Transformation'!$B$425:$B$8425=B156,IF('Input and Summary Results'!$J$4="no",'Data Transformation'!$C$425:$C$8425,'Data Transformation'!$E$425:$E$8425),"")),"")</f>
        <v/>
      </c>
      <c r="M156" s="58"/>
      <c r="N156" t="str">
        <f>IF(E156&gt;='Data Transformation'!$R$29,B156,"")</f>
        <v xml:space="preserve"> </v>
      </c>
      <c r="O156" t="str">
        <f>IFERROR(IF(AND(Assignments!L156&lt;('Data Transformation'!$R$4-'Data Transformation'!$R$3)/2,ABS(K156-'Data Transformation'!$R$6)&gt;ABS(K156-'Data Transformation'!$R$5),NOT(ISNUMBER(N156)),NOT(ISNUMBER(R156)),NOT(ISNUMBER(P156)),NOT(ISNUMBER(R156)),NOT(ISNUMBER(S156)),NOT(ISNUMBER(T156))),Assignments!B156,""),"")</f>
        <v/>
      </c>
      <c r="P156" t="str">
        <f>IF(AND(NOT(ISNUMBER(N156)),NOT(ISNUMBER(R156)),NOT(ISNUMBER(S156)),G156&gt;='Data Transformation'!$R$28),B156,"")</f>
        <v xml:space="preserve"> </v>
      </c>
      <c r="Q156" t="str">
        <f>IFERROR(IF(AND(Assignments!L156&lt;('Data Transformation'!$R$4-'Data Transformation'!$R$3)/2,ABS(K156-'Data Transformation'!$R$6)&lt;ABS(K156-'Data Transformation'!$R$5),NOT(ISNUMBER(N156)),NOT(ISNUMBER(T156)),NOT(ISNUMBER(P156)),NOT(ISNUMBER(R156)),NOT(ISNUMBER(T156)),NOT(ISNUMBER(S156))),Assignments!B156,""),"")</f>
        <v/>
      </c>
      <c r="R156" t="str">
        <f>IF(H156&gt;='Data Transformation'!$R$30,B156,"")</f>
        <v xml:space="preserve"> </v>
      </c>
      <c r="S156" t="str">
        <f>IF(D156&gt;='Data Transformation'!$R$31,B156,"")</f>
        <v xml:space="preserve"> </v>
      </c>
      <c r="T156" t="str">
        <f>IF(AND(H156&lt;'Data Transformation'!$R$30,E156&lt;'Data Transformation'!$R$29,G156&lt;0.3,D156&lt;'Data Transformation'!$R$31,E156&gt;0.4,H156&gt;0.4),B156,"")</f>
        <v/>
      </c>
      <c r="U156" s="58"/>
      <c r="V156" t="str" cm="2">
        <f t="array" ref="V156">IF(C156=FALSE,"",IF(AND(ISNUMBER(B156),ISBLANK(N156:T156)),"Unclassified",(IF(COUNT(N156:T156)=0,"",INDEX($N$4:$T$4,MATCH(TRUE,N156:T156=B156,0))))))</f>
        <v/>
      </c>
      <c r="W156" t="str">
        <f t="shared" si="7"/>
        <v/>
      </c>
      <c r="X156" t="str">
        <f t="shared" si="8"/>
        <v/>
      </c>
      <c r="AC156" t="b">
        <f t="shared" si="9"/>
        <v>0</v>
      </c>
      <c r="AD156" t="str">
        <f>IFERROR(ABS(ABS(K156-'Data Transformation'!$R$5)-ABS(K156-'Data Transformation'!$R$6)),"")</f>
        <v/>
      </c>
      <c r="AE156" t="e">
        <f>IF(C156=FALSE,"",IF(AND(OR(V156=$Z$6,V156=$Z$8),OR(AC156=TRUE,AD156&lt;=IF(ISNUMBER('Data Transformation'!$R$15),'Data Transformation'!$R$15,'Data Transformation'!$R$25))),TRUE,FALSE))</f>
        <v>#DIV/0!</v>
      </c>
    </row>
    <row r="157" spans="2:31" x14ac:dyDescent="0.55000000000000004">
      <c r="B157" t="str">
        <v xml:space="preserve"> </v>
      </c>
      <c r="C157" t="str">
        <v xml:space="preserve"> </v>
      </c>
      <c r="D157" t="str">
        <v xml:space="preserve"> </v>
      </c>
      <c r="E157" t="str">
        <v xml:space="preserve"> </v>
      </c>
      <c r="F157" t="str">
        <v xml:space="preserve"> </v>
      </c>
      <c r="G157" t="str">
        <v xml:space="preserve"> </v>
      </c>
      <c r="H157" t="str">
        <v xml:space="preserve"> </v>
      </c>
      <c r="I157" t="str">
        <v xml:space="preserve"> </v>
      </c>
      <c r="K157" s="59" t="str">
        <f>IFERROR(AVERAGEIF('Data Transformation'!$B$425:$B$8425,B157,IF('Input and Summary Results'!$J$4="no",'Data Transformation'!$C$425:$C$8425,'Data Transformation'!$E$425:$E$8425)),"")</f>
        <v/>
      </c>
      <c r="L157" s="60" t="str" cm="1">
        <f t="array" ref="L157">IFERROR(_xlfn.STDEV.S(IF('Data Transformation'!$B$425:$B$8425=B157,IF('Input and Summary Results'!$J$4="no",'Data Transformation'!$C$425:$C$8425,'Data Transformation'!$E$425:$E$8425),"")),"")</f>
        <v/>
      </c>
      <c r="M157" s="58"/>
      <c r="N157" t="str">
        <f>IF(E157&gt;='Data Transformation'!$R$29,B157,"")</f>
        <v xml:space="preserve"> </v>
      </c>
      <c r="O157" t="str">
        <f>IFERROR(IF(AND(Assignments!L157&lt;('Data Transformation'!$R$4-'Data Transformation'!$R$3)/2,ABS(K157-'Data Transformation'!$R$6)&gt;ABS(K157-'Data Transformation'!$R$5),NOT(ISNUMBER(N157)),NOT(ISNUMBER(R157)),NOT(ISNUMBER(P157)),NOT(ISNUMBER(R157)),NOT(ISNUMBER(S157)),NOT(ISNUMBER(T157))),Assignments!B157,""),"")</f>
        <v/>
      </c>
      <c r="P157" t="str">
        <f>IF(AND(NOT(ISNUMBER(N157)),NOT(ISNUMBER(R157)),NOT(ISNUMBER(S157)),G157&gt;='Data Transformation'!$R$28),B157,"")</f>
        <v xml:space="preserve"> </v>
      </c>
      <c r="Q157" t="str">
        <f>IFERROR(IF(AND(Assignments!L157&lt;('Data Transformation'!$R$4-'Data Transformation'!$R$3)/2,ABS(K157-'Data Transformation'!$R$6)&lt;ABS(K157-'Data Transformation'!$R$5),NOT(ISNUMBER(N157)),NOT(ISNUMBER(T157)),NOT(ISNUMBER(P157)),NOT(ISNUMBER(R157)),NOT(ISNUMBER(T157)),NOT(ISNUMBER(S157))),Assignments!B157,""),"")</f>
        <v/>
      </c>
      <c r="R157" t="str">
        <f>IF(H157&gt;='Data Transformation'!$R$30,B157,"")</f>
        <v xml:space="preserve"> </v>
      </c>
      <c r="S157" t="str">
        <f>IF(D157&gt;='Data Transformation'!$R$31,B157,"")</f>
        <v xml:space="preserve"> </v>
      </c>
      <c r="T157" t="str">
        <f>IF(AND(H157&lt;'Data Transformation'!$R$30,E157&lt;'Data Transformation'!$R$29,G157&lt;0.3,D157&lt;'Data Transformation'!$R$31,E157&gt;0.4,H157&gt;0.4),B157,"")</f>
        <v/>
      </c>
      <c r="U157" s="58"/>
      <c r="V157" t="str" cm="2">
        <f t="array" ref="V157">IF(C157=FALSE,"",IF(AND(ISNUMBER(B157),ISBLANK(N157:T157)),"Unclassified",(IF(COUNT(N157:T157)=0,"",INDEX($N$4:$T$4,MATCH(TRUE,N157:T157=B157,0))))))</f>
        <v/>
      </c>
      <c r="W157" t="str">
        <f t="shared" si="7"/>
        <v/>
      </c>
      <c r="X157" t="str">
        <f t="shared" si="8"/>
        <v/>
      </c>
      <c r="AC157" t="b">
        <f t="shared" si="9"/>
        <v>0</v>
      </c>
      <c r="AD157" t="str">
        <f>IFERROR(ABS(ABS(K157-'Data Transformation'!$R$5)-ABS(K157-'Data Transformation'!$R$6)),"")</f>
        <v/>
      </c>
      <c r="AE157" t="e">
        <f>IF(C157=FALSE,"",IF(AND(OR(V157=$Z$6,V157=$Z$8),OR(AC157=TRUE,AD157&lt;=IF(ISNUMBER('Data Transformation'!$R$15),'Data Transformation'!$R$15,'Data Transformation'!$R$25))),TRUE,FALSE))</f>
        <v>#DIV/0!</v>
      </c>
    </row>
    <row r="158" spans="2:31" x14ac:dyDescent="0.55000000000000004">
      <c r="B158" t="str">
        <v xml:space="preserve"> </v>
      </c>
      <c r="C158" t="str">
        <v xml:space="preserve"> </v>
      </c>
      <c r="D158" t="str">
        <v xml:space="preserve"> </v>
      </c>
      <c r="E158" t="str">
        <v xml:space="preserve"> </v>
      </c>
      <c r="F158" t="str">
        <v xml:space="preserve"> </v>
      </c>
      <c r="G158" t="str">
        <v xml:space="preserve"> </v>
      </c>
      <c r="H158" t="str">
        <v xml:space="preserve"> </v>
      </c>
      <c r="I158" t="str">
        <v xml:space="preserve"> </v>
      </c>
      <c r="K158" s="59" t="str">
        <f>IFERROR(AVERAGEIF('Data Transformation'!$B$425:$B$8425,B158,IF('Input and Summary Results'!$J$4="no",'Data Transformation'!$C$425:$C$8425,'Data Transformation'!$E$425:$E$8425)),"")</f>
        <v/>
      </c>
      <c r="L158" s="60" t="str" cm="1">
        <f t="array" ref="L158">IFERROR(_xlfn.STDEV.S(IF('Data Transformation'!$B$425:$B$8425=B158,IF('Input and Summary Results'!$J$4="no",'Data Transformation'!$C$425:$C$8425,'Data Transformation'!$E$425:$E$8425),"")),"")</f>
        <v/>
      </c>
      <c r="M158" s="58"/>
      <c r="N158" t="str">
        <f>IF(E158&gt;='Data Transformation'!$R$29,B158,"")</f>
        <v xml:space="preserve"> </v>
      </c>
      <c r="O158" t="str">
        <f>IFERROR(IF(AND(Assignments!L158&lt;('Data Transformation'!$R$4-'Data Transformation'!$R$3)/2,ABS(K158-'Data Transformation'!$R$6)&gt;ABS(K158-'Data Transformation'!$R$5),NOT(ISNUMBER(N158)),NOT(ISNUMBER(R158)),NOT(ISNUMBER(P158)),NOT(ISNUMBER(R158)),NOT(ISNUMBER(S158)),NOT(ISNUMBER(T158))),Assignments!B158,""),"")</f>
        <v/>
      </c>
      <c r="P158" t="str">
        <f>IF(AND(NOT(ISNUMBER(N158)),NOT(ISNUMBER(R158)),NOT(ISNUMBER(S158)),G158&gt;='Data Transformation'!$R$28),B158,"")</f>
        <v xml:space="preserve"> </v>
      </c>
      <c r="Q158" t="str">
        <f>IFERROR(IF(AND(Assignments!L158&lt;('Data Transformation'!$R$4-'Data Transformation'!$R$3)/2,ABS(K158-'Data Transformation'!$R$6)&lt;ABS(K158-'Data Transformation'!$R$5),NOT(ISNUMBER(N158)),NOT(ISNUMBER(T158)),NOT(ISNUMBER(P158)),NOT(ISNUMBER(R158)),NOT(ISNUMBER(T158)),NOT(ISNUMBER(S158))),Assignments!B158,""),"")</f>
        <v/>
      </c>
      <c r="R158" t="str">
        <f>IF(H158&gt;='Data Transformation'!$R$30,B158,"")</f>
        <v xml:space="preserve"> </v>
      </c>
      <c r="S158" t="str">
        <f>IF(D158&gt;='Data Transformation'!$R$31,B158,"")</f>
        <v xml:space="preserve"> </v>
      </c>
      <c r="T158" t="str">
        <f>IF(AND(H158&lt;'Data Transformation'!$R$30,E158&lt;'Data Transformation'!$R$29,G158&lt;0.3,D158&lt;'Data Transformation'!$R$31,E158&gt;0.4,H158&gt;0.4),B158,"")</f>
        <v/>
      </c>
      <c r="U158" s="58"/>
      <c r="V158" t="str" cm="2">
        <f t="array" ref="V158">IF(C158=FALSE,"",IF(AND(ISNUMBER(B158),ISBLANK(N158:T158)),"Unclassified",(IF(COUNT(N158:T158)=0,"",INDEX($N$4:$T$4,MATCH(TRUE,N158:T158=B158,0))))))</f>
        <v/>
      </c>
      <c r="W158" t="str">
        <f t="shared" si="7"/>
        <v/>
      </c>
      <c r="X158" t="str">
        <f t="shared" si="8"/>
        <v/>
      </c>
      <c r="AC158" t="b">
        <f t="shared" si="9"/>
        <v>0</v>
      </c>
      <c r="AD158" t="str">
        <f>IFERROR(ABS(ABS(K158-'Data Transformation'!$R$5)-ABS(K158-'Data Transformation'!$R$6)),"")</f>
        <v/>
      </c>
      <c r="AE158" t="e">
        <f>IF(C158=FALSE,"",IF(AND(OR(V158=$Z$6,V158=$Z$8),OR(AC158=TRUE,AD158&lt;=IF(ISNUMBER('Data Transformation'!$R$15),'Data Transformation'!$R$15,'Data Transformation'!$R$25))),TRUE,FALSE))</f>
        <v>#DIV/0!</v>
      </c>
    </row>
    <row r="159" spans="2:31" x14ac:dyDescent="0.55000000000000004">
      <c r="B159" t="str">
        <v xml:space="preserve"> </v>
      </c>
      <c r="C159" t="str">
        <v xml:space="preserve"> </v>
      </c>
      <c r="D159" t="str">
        <v xml:space="preserve"> </v>
      </c>
      <c r="E159" t="str">
        <v xml:space="preserve"> </v>
      </c>
      <c r="F159" t="str">
        <v xml:space="preserve"> </v>
      </c>
      <c r="G159" t="str">
        <v xml:space="preserve"> </v>
      </c>
      <c r="H159" t="str">
        <v xml:space="preserve"> </v>
      </c>
      <c r="I159" t="str">
        <v xml:space="preserve"> </v>
      </c>
      <c r="K159" s="59" t="str">
        <f>IFERROR(AVERAGEIF('Data Transformation'!$B$425:$B$8425,B159,IF('Input and Summary Results'!$J$4="no",'Data Transformation'!$C$425:$C$8425,'Data Transformation'!$E$425:$E$8425)),"")</f>
        <v/>
      </c>
      <c r="L159" s="60" t="str" cm="1">
        <f t="array" ref="L159">IFERROR(_xlfn.STDEV.S(IF('Data Transformation'!$B$425:$B$8425=B159,IF('Input and Summary Results'!$J$4="no",'Data Transformation'!$C$425:$C$8425,'Data Transformation'!$E$425:$E$8425),"")),"")</f>
        <v/>
      </c>
      <c r="M159" s="58"/>
      <c r="N159" t="str">
        <f>IF(E159&gt;='Data Transformation'!$R$29,B159,"")</f>
        <v xml:space="preserve"> </v>
      </c>
      <c r="O159" t="str">
        <f>IFERROR(IF(AND(Assignments!L159&lt;('Data Transformation'!$R$4-'Data Transformation'!$R$3)/2,ABS(K159-'Data Transformation'!$R$6)&gt;ABS(K159-'Data Transformation'!$R$5),NOT(ISNUMBER(N159)),NOT(ISNUMBER(R159)),NOT(ISNUMBER(P159)),NOT(ISNUMBER(R159)),NOT(ISNUMBER(S159)),NOT(ISNUMBER(T159))),Assignments!B159,""),"")</f>
        <v/>
      </c>
      <c r="P159" t="str">
        <f>IF(AND(NOT(ISNUMBER(N159)),NOT(ISNUMBER(R159)),NOT(ISNUMBER(S159)),G159&gt;='Data Transformation'!$R$28),B159,"")</f>
        <v xml:space="preserve"> </v>
      </c>
      <c r="Q159" t="str">
        <f>IFERROR(IF(AND(Assignments!L159&lt;('Data Transformation'!$R$4-'Data Transformation'!$R$3)/2,ABS(K159-'Data Transformation'!$R$6)&lt;ABS(K159-'Data Transformation'!$R$5),NOT(ISNUMBER(N159)),NOT(ISNUMBER(T159)),NOT(ISNUMBER(P159)),NOT(ISNUMBER(R159)),NOT(ISNUMBER(T159)),NOT(ISNUMBER(S159))),Assignments!B159,""),"")</f>
        <v/>
      </c>
      <c r="R159" t="str">
        <f>IF(H159&gt;='Data Transformation'!$R$30,B159,"")</f>
        <v xml:space="preserve"> </v>
      </c>
      <c r="S159" t="str">
        <f>IF(D159&gt;='Data Transformation'!$R$31,B159,"")</f>
        <v xml:space="preserve"> </v>
      </c>
      <c r="T159" t="str">
        <f>IF(AND(H159&lt;'Data Transformation'!$R$30,E159&lt;'Data Transformation'!$R$29,G159&lt;0.3,D159&lt;'Data Transformation'!$R$31,E159&gt;0.4,H159&gt;0.4),B159,"")</f>
        <v/>
      </c>
      <c r="U159" s="58"/>
      <c r="V159" t="str" cm="2">
        <f t="array" ref="V159">IF(C159=FALSE,"",IF(AND(ISNUMBER(B159),ISBLANK(N159:T159)),"Unclassified",(IF(COUNT(N159:T159)=0,"",INDEX($N$4:$T$4,MATCH(TRUE,N159:T159=B159,0))))))</f>
        <v/>
      </c>
      <c r="W159" t="str">
        <f t="shared" si="7"/>
        <v/>
      </c>
      <c r="X159" t="str">
        <f t="shared" si="8"/>
        <v/>
      </c>
      <c r="AC159" t="b">
        <f t="shared" si="9"/>
        <v>0</v>
      </c>
      <c r="AD159" t="str">
        <f>IFERROR(ABS(ABS(K159-'Data Transformation'!$R$5)-ABS(K159-'Data Transformation'!$R$6)),"")</f>
        <v/>
      </c>
      <c r="AE159" t="e">
        <f>IF(C159=FALSE,"",IF(AND(OR(V159=$Z$6,V159=$Z$8),OR(AC159=TRUE,AD159&lt;=IF(ISNUMBER('Data Transformation'!$R$15),'Data Transformation'!$R$15,'Data Transformation'!$R$25))),TRUE,FALSE))</f>
        <v>#DIV/0!</v>
      </c>
    </row>
    <row r="160" spans="2:31" x14ac:dyDescent="0.55000000000000004">
      <c r="B160" t="str">
        <v xml:space="preserve"> </v>
      </c>
      <c r="C160" t="str">
        <v xml:space="preserve"> </v>
      </c>
      <c r="D160" t="str">
        <v xml:space="preserve"> </v>
      </c>
      <c r="E160" t="str">
        <v xml:space="preserve"> </v>
      </c>
      <c r="F160" t="str">
        <v xml:space="preserve"> </v>
      </c>
      <c r="G160" t="str">
        <v xml:space="preserve"> </v>
      </c>
      <c r="H160" t="str">
        <v xml:space="preserve"> </v>
      </c>
      <c r="I160" t="str">
        <v xml:space="preserve"> </v>
      </c>
      <c r="K160" s="59" t="str">
        <f>IFERROR(AVERAGEIF('Data Transformation'!$B$425:$B$8425,B160,IF('Input and Summary Results'!$J$4="no",'Data Transformation'!$C$425:$C$8425,'Data Transformation'!$E$425:$E$8425)),"")</f>
        <v/>
      </c>
      <c r="L160" s="60" t="str" cm="1">
        <f t="array" ref="L160">IFERROR(_xlfn.STDEV.S(IF('Data Transformation'!$B$425:$B$8425=B160,IF('Input and Summary Results'!$J$4="no",'Data Transformation'!$C$425:$C$8425,'Data Transformation'!$E$425:$E$8425),"")),"")</f>
        <v/>
      </c>
      <c r="M160" s="58"/>
      <c r="N160" t="str">
        <f>IF(E160&gt;='Data Transformation'!$R$29,B160,"")</f>
        <v xml:space="preserve"> </v>
      </c>
      <c r="O160" t="str">
        <f>IFERROR(IF(AND(Assignments!L160&lt;('Data Transformation'!$R$4-'Data Transformation'!$R$3)/2,ABS(K160-'Data Transformation'!$R$6)&gt;ABS(K160-'Data Transformation'!$R$5),NOT(ISNUMBER(N160)),NOT(ISNUMBER(R160)),NOT(ISNUMBER(P160)),NOT(ISNUMBER(R160)),NOT(ISNUMBER(S160)),NOT(ISNUMBER(T160))),Assignments!B160,""),"")</f>
        <v/>
      </c>
      <c r="P160" t="str">
        <f>IF(AND(NOT(ISNUMBER(N160)),NOT(ISNUMBER(R160)),NOT(ISNUMBER(S160)),G160&gt;='Data Transformation'!$R$28),B160,"")</f>
        <v xml:space="preserve"> </v>
      </c>
      <c r="Q160" t="str">
        <f>IFERROR(IF(AND(Assignments!L160&lt;('Data Transformation'!$R$4-'Data Transformation'!$R$3)/2,ABS(K160-'Data Transformation'!$R$6)&lt;ABS(K160-'Data Transformation'!$R$5),NOT(ISNUMBER(N160)),NOT(ISNUMBER(T160)),NOT(ISNUMBER(P160)),NOT(ISNUMBER(R160)),NOT(ISNUMBER(T160)),NOT(ISNUMBER(S160))),Assignments!B160,""),"")</f>
        <v/>
      </c>
      <c r="R160" t="str">
        <f>IF(H160&gt;='Data Transformation'!$R$30,B160,"")</f>
        <v xml:space="preserve"> </v>
      </c>
      <c r="S160" t="str">
        <f>IF(D160&gt;='Data Transformation'!$R$31,B160,"")</f>
        <v xml:space="preserve"> </v>
      </c>
      <c r="T160" t="str">
        <f>IF(AND(H160&lt;'Data Transformation'!$R$30,E160&lt;'Data Transformation'!$R$29,G160&lt;0.3,D160&lt;'Data Transformation'!$R$31,E160&gt;0.4,H160&gt;0.4),B160,"")</f>
        <v/>
      </c>
      <c r="U160" s="58"/>
      <c r="V160" t="str" cm="2">
        <f t="array" ref="V160">IF(C160=FALSE,"",IF(AND(ISNUMBER(B160),ISBLANK(N160:T160)),"Unclassified",(IF(COUNT(N160:T160)=0,"",INDEX($N$4:$T$4,MATCH(TRUE,N160:T160=B160,0))))))</f>
        <v/>
      </c>
      <c r="W160" t="str">
        <f t="shared" si="7"/>
        <v/>
      </c>
      <c r="X160" t="str">
        <f t="shared" si="8"/>
        <v/>
      </c>
      <c r="AC160" t="b">
        <f t="shared" si="9"/>
        <v>0</v>
      </c>
      <c r="AD160" t="str">
        <f>IFERROR(ABS(ABS(K160-'Data Transformation'!$R$5)-ABS(K160-'Data Transformation'!$R$6)),"")</f>
        <v/>
      </c>
      <c r="AE160" t="e">
        <f>IF(C160=FALSE,"",IF(AND(OR(V160=$Z$6,V160=$Z$8),OR(AC160=TRUE,AD160&lt;=IF(ISNUMBER('Data Transformation'!$R$15),'Data Transformation'!$R$15,'Data Transformation'!$R$25))),TRUE,FALSE))</f>
        <v>#DIV/0!</v>
      </c>
    </row>
    <row r="161" spans="2:31" x14ac:dyDescent="0.55000000000000004">
      <c r="B161" t="str">
        <v xml:space="preserve"> </v>
      </c>
      <c r="C161" t="str">
        <v xml:space="preserve"> </v>
      </c>
      <c r="D161" t="str">
        <v xml:space="preserve"> </v>
      </c>
      <c r="E161" t="str">
        <v xml:space="preserve"> </v>
      </c>
      <c r="F161" t="str">
        <v xml:space="preserve"> </v>
      </c>
      <c r="G161" t="str">
        <v xml:space="preserve"> </v>
      </c>
      <c r="H161" t="str">
        <v xml:space="preserve"> </v>
      </c>
      <c r="I161" t="str">
        <v xml:space="preserve"> </v>
      </c>
      <c r="K161" s="59" t="str">
        <f>IFERROR(AVERAGEIF('Data Transformation'!$B$425:$B$8425,B161,IF('Input and Summary Results'!$J$4="no",'Data Transformation'!$C$425:$C$8425,'Data Transformation'!$E$425:$E$8425)),"")</f>
        <v/>
      </c>
      <c r="L161" s="60" t="str" cm="1">
        <f t="array" ref="L161">IFERROR(_xlfn.STDEV.S(IF('Data Transformation'!$B$425:$B$8425=B161,IF('Input and Summary Results'!$J$4="no",'Data Transformation'!$C$425:$C$8425,'Data Transformation'!$E$425:$E$8425),"")),"")</f>
        <v/>
      </c>
      <c r="M161" s="58"/>
      <c r="N161" t="str">
        <f>IF(E161&gt;='Data Transformation'!$R$29,B161,"")</f>
        <v xml:space="preserve"> </v>
      </c>
      <c r="O161" t="str">
        <f>IFERROR(IF(AND(Assignments!L161&lt;('Data Transformation'!$R$4-'Data Transformation'!$R$3)/2,ABS(K161-'Data Transformation'!$R$6)&gt;ABS(K161-'Data Transformation'!$R$5),NOT(ISNUMBER(N161)),NOT(ISNUMBER(R161)),NOT(ISNUMBER(P161)),NOT(ISNUMBER(R161)),NOT(ISNUMBER(S161)),NOT(ISNUMBER(T161))),Assignments!B161,""),"")</f>
        <v/>
      </c>
      <c r="P161" t="str">
        <f>IF(AND(NOT(ISNUMBER(N161)),NOT(ISNUMBER(R161)),NOT(ISNUMBER(S161)),G161&gt;='Data Transformation'!$R$28),B161,"")</f>
        <v xml:space="preserve"> </v>
      </c>
      <c r="Q161" t="str">
        <f>IFERROR(IF(AND(Assignments!L161&lt;('Data Transformation'!$R$4-'Data Transformation'!$R$3)/2,ABS(K161-'Data Transformation'!$R$6)&lt;ABS(K161-'Data Transformation'!$R$5),NOT(ISNUMBER(N161)),NOT(ISNUMBER(T161)),NOT(ISNUMBER(P161)),NOT(ISNUMBER(R161)),NOT(ISNUMBER(T161)),NOT(ISNUMBER(S161))),Assignments!B161,""),"")</f>
        <v/>
      </c>
      <c r="R161" t="str">
        <f>IF(H161&gt;='Data Transformation'!$R$30,B161,"")</f>
        <v xml:space="preserve"> </v>
      </c>
      <c r="S161" t="str">
        <f>IF(D161&gt;='Data Transformation'!$R$31,B161,"")</f>
        <v xml:space="preserve"> </v>
      </c>
      <c r="T161" t="str">
        <f>IF(AND(H161&lt;'Data Transformation'!$R$30,E161&lt;'Data Transformation'!$R$29,G161&lt;0.3,D161&lt;'Data Transformation'!$R$31,E161&gt;0.4,H161&gt;0.4),B161,"")</f>
        <v/>
      </c>
      <c r="U161" s="58"/>
      <c r="V161" t="str" cm="2">
        <f t="array" ref="V161">IF(C161=FALSE,"",IF(AND(ISNUMBER(B161),ISBLANK(N161:T161)),"Unclassified",(IF(COUNT(N161:T161)=0,"",INDEX($N$4:$T$4,MATCH(TRUE,N161:T161=B161,0))))))</f>
        <v/>
      </c>
      <c r="W161" t="str">
        <f t="shared" si="7"/>
        <v/>
      </c>
      <c r="X161" t="str">
        <f t="shared" si="8"/>
        <v/>
      </c>
      <c r="AC161" t="b">
        <f t="shared" si="9"/>
        <v>0</v>
      </c>
      <c r="AD161" t="str">
        <f>IFERROR(ABS(ABS(K161-'Data Transformation'!$R$5)-ABS(K161-'Data Transformation'!$R$6)),"")</f>
        <v/>
      </c>
      <c r="AE161" t="e">
        <f>IF(C161=FALSE,"",IF(AND(OR(V161=$Z$6,V161=$Z$8),OR(AC161=TRUE,AD161&lt;=IF(ISNUMBER('Data Transformation'!$R$15),'Data Transformation'!$R$15,'Data Transformation'!$R$25))),TRUE,FALSE))</f>
        <v>#DIV/0!</v>
      </c>
    </row>
    <row r="162" spans="2:31" x14ac:dyDescent="0.55000000000000004">
      <c r="B162" t="str">
        <v xml:space="preserve"> </v>
      </c>
      <c r="C162" t="str">
        <v xml:space="preserve"> </v>
      </c>
      <c r="D162" t="str">
        <v xml:space="preserve"> </v>
      </c>
      <c r="E162" t="str">
        <v xml:space="preserve"> </v>
      </c>
      <c r="F162" t="str">
        <v xml:space="preserve"> </v>
      </c>
      <c r="G162" t="str">
        <v xml:space="preserve"> </v>
      </c>
      <c r="H162" t="str">
        <v xml:space="preserve"> </v>
      </c>
      <c r="I162" t="str">
        <v xml:space="preserve"> </v>
      </c>
      <c r="K162" s="59" t="str">
        <f>IFERROR(AVERAGEIF('Data Transformation'!$B$425:$B$8425,B162,IF('Input and Summary Results'!$J$4="no",'Data Transformation'!$C$425:$C$8425,'Data Transformation'!$E$425:$E$8425)),"")</f>
        <v/>
      </c>
      <c r="L162" s="60" t="str" cm="1">
        <f t="array" ref="L162">IFERROR(_xlfn.STDEV.S(IF('Data Transformation'!$B$425:$B$8425=B162,IF('Input and Summary Results'!$J$4="no",'Data Transformation'!$C$425:$C$8425,'Data Transformation'!$E$425:$E$8425),"")),"")</f>
        <v/>
      </c>
      <c r="M162" s="58"/>
      <c r="N162" t="str">
        <f>IF(E162&gt;='Data Transformation'!$R$29,B162,"")</f>
        <v xml:space="preserve"> </v>
      </c>
      <c r="O162" t="str">
        <f>IFERROR(IF(AND(Assignments!L162&lt;('Data Transformation'!$R$4-'Data Transformation'!$R$3)/2,ABS(K162-'Data Transformation'!$R$6)&gt;ABS(K162-'Data Transformation'!$R$5),NOT(ISNUMBER(N162)),NOT(ISNUMBER(R162)),NOT(ISNUMBER(P162)),NOT(ISNUMBER(R162)),NOT(ISNUMBER(S162)),NOT(ISNUMBER(T162))),Assignments!B162,""),"")</f>
        <v/>
      </c>
      <c r="P162" t="str">
        <f>IF(AND(NOT(ISNUMBER(N162)),NOT(ISNUMBER(R162)),NOT(ISNUMBER(S162)),G162&gt;='Data Transformation'!$R$28),B162,"")</f>
        <v xml:space="preserve"> </v>
      </c>
      <c r="Q162" t="str">
        <f>IFERROR(IF(AND(Assignments!L162&lt;('Data Transformation'!$R$4-'Data Transformation'!$R$3)/2,ABS(K162-'Data Transformation'!$R$6)&lt;ABS(K162-'Data Transformation'!$R$5),NOT(ISNUMBER(N162)),NOT(ISNUMBER(T162)),NOT(ISNUMBER(P162)),NOT(ISNUMBER(R162)),NOT(ISNUMBER(T162)),NOT(ISNUMBER(S162))),Assignments!B162,""),"")</f>
        <v/>
      </c>
      <c r="R162" t="str">
        <f>IF(H162&gt;='Data Transformation'!$R$30,B162,"")</f>
        <v xml:space="preserve"> </v>
      </c>
      <c r="S162" t="str">
        <f>IF(D162&gt;='Data Transformation'!$R$31,B162,"")</f>
        <v xml:space="preserve"> </v>
      </c>
      <c r="T162" t="str">
        <f>IF(AND(H162&lt;'Data Transformation'!$R$30,E162&lt;'Data Transformation'!$R$29,G162&lt;0.3,D162&lt;'Data Transformation'!$R$31,E162&gt;0.4,H162&gt;0.4),B162,"")</f>
        <v/>
      </c>
      <c r="U162" s="58"/>
      <c r="V162" t="str" cm="2">
        <f t="array" ref="V162">IF(C162=FALSE,"",IF(AND(ISNUMBER(B162),ISBLANK(N162:T162)),"Unclassified",(IF(COUNT(N162:T162)=0,"",INDEX($N$4:$T$4,MATCH(TRUE,N162:T162=B162,0))))))</f>
        <v/>
      </c>
      <c r="W162" t="str">
        <f t="shared" si="7"/>
        <v/>
      </c>
      <c r="X162" t="str">
        <f t="shared" si="8"/>
        <v/>
      </c>
      <c r="AC162" t="b">
        <f t="shared" si="9"/>
        <v>0</v>
      </c>
      <c r="AD162" t="str">
        <f>IFERROR(ABS(ABS(K162-'Data Transformation'!$R$5)-ABS(K162-'Data Transformation'!$R$6)),"")</f>
        <v/>
      </c>
      <c r="AE162" t="e">
        <f>IF(C162=FALSE,"",IF(AND(OR(V162=$Z$6,V162=$Z$8),OR(AC162=TRUE,AD162&lt;=IF(ISNUMBER('Data Transformation'!$R$15),'Data Transformation'!$R$15,'Data Transformation'!$R$25))),TRUE,FALSE))</f>
        <v>#DIV/0!</v>
      </c>
    </row>
    <row r="163" spans="2:31" x14ac:dyDescent="0.55000000000000004">
      <c r="B163" t="str">
        <v xml:space="preserve"> </v>
      </c>
      <c r="C163" t="str">
        <v xml:space="preserve"> </v>
      </c>
      <c r="D163" t="str">
        <v xml:space="preserve"> </v>
      </c>
      <c r="E163" t="str">
        <v xml:space="preserve"> </v>
      </c>
      <c r="F163" t="str">
        <v xml:space="preserve"> </v>
      </c>
      <c r="G163" t="str">
        <v xml:space="preserve"> </v>
      </c>
      <c r="H163" t="str">
        <v xml:space="preserve"> </v>
      </c>
      <c r="I163" t="str">
        <v xml:space="preserve"> </v>
      </c>
      <c r="K163" s="59" t="str">
        <f>IFERROR(AVERAGEIF('Data Transformation'!$B$425:$B$8425,B163,IF('Input and Summary Results'!$J$4="no",'Data Transformation'!$C$425:$C$8425,'Data Transformation'!$E$425:$E$8425)),"")</f>
        <v/>
      </c>
      <c r="L163" s="60" t="str" cm="1">
        <f t="array" ref="L163">IFERROR(_xlfn.STDEV.S(IF('Data Transformation'!$B$425:$B$8425=B163,IF('Input and Summary Results'!$J$4="no",'Data Transformation'!$C$425:$C$8425,'Data Transformation'!$E$425:$E$8425),"")),"")</f>
        <v/>
      </c>
      <c r="M163" s="58"/>
      <c r="N163" t="str">
        <f>IF(E163&gt;='Data Transformation'!$R$29,B163,"")</f>
        <v xml:space="preserve"> </v>
      </c>
      <c r="O163" t="str">
        <f>IFERROR(IF(AND(Assignments!L163&lt;('Data Transformation'!$R$4-'Data Transformation'!$R$3)/2,ABS(K163-'Data Transformation'!$R$6)&gt;ABS(K163-'Data Transformation'!$R$5),NOT(ISNUMBER(N163)),NOT(ISNUMBER(R163)),NOT(ISNUMBER(P163)),NOT(ISNUMBER(R163)),NOT(ISNUMBER(S163)),NOT(ISNUMBER(T163))),Assignments!B163,""),"")</f>
        <v/>
      </c>
      <c r="P163" t="str">
        <f>IF(AND(NOT(ISNUMBER(N163)),NOT(ISNUMBER(R163)),NOT(ISNUMBER(S163)),G163&gt;='Data Transformation'!$R$28),B163,"")</f>
        <v xml:space="preserve"> </v>
      </c>
      <c r="Q163" t="str">
        <f>IFERROR(IF(AND(Assignments!L163&lt;('Data Transformation'!$R$4-'Data Transformation'!$R$3)/2,ABS(K163-'Data Transformation'!$R$6)&lt;ABS(K163-'Data Transformation'!$R$5),NOT(ISNUMBER(N163)),NOT(ISNUMBER(T163)),NOT(ISNUMBER(P163)),NOT(ISNUMBER(R163)),NOT(ISNUMBER(T163)),NOT(ISNUMBER(S163))),Assignments!B163,""),"")</f>
        <v/>
      </c>
      <c r="R163" t="str">
        <f>IF(H163&gt;='Data Transformation'!$R$30,B163,"")</f>
        <v xml:space="preserve"> </v>
      </c>
      <c r="S163" t="str">
        <f>IF(D163&gt;='Data Transformation'!$R$31,B163,"")</f>
        <v xml:space="preserve"> </v>
      </c>
      <c r="T163" t="str">
        <f>IF(AND(H163&lt;'Data Transformation'!$R$30,E163&lt;'Data Transformation'!$R$29,G163&lt;0.3,D163&lt;'Data Transformation'!$R$31,E163&gt;0.4,H163&gt;0.4),B163,"")</f>
        <v/>
      </c>
      <c r="U163" s="58"/>
      <c r="V163" t="str" cm="2">
        <f t="array" ref="V163">IF(C163=FALSE,"",IF(AND(ISNUMBER(B163),ISBLANK(N163:T163)),"Unclassified",(IF(COUNT(N163:T163)=0,"",INDEX($N$4:$T$4,MATCH(TRUE,N163:T163=B163,0))))))</f>
        <v/>
      </c>
      <c r="W163" t="str">
        <f t="shared" si="7"/>
        <v/>
      </c>
      <c r="X163" t="str">
        <f t="shared" si="8"/>
        <v/>
      </c>
      <c r="AC163" t="b">
        <f t="shared" si="9"/>
        <v>0</v>
      </c>
      <c r="AD163" t="str">
        <f>IFERROR(ABS(ABS(K163-'Data Transformation'!$R$5)-ABS(K163-'Data Transformation'!$R$6)),"")</f>
        <v/>
      </c>
      <c r="AE163" t="e">
        <f>IF(C163=FALSE,"",IF(AND(OR(V163=$Z$6,V163=$Z$8),OR(AC163=TRUE,AD163&lt;=IF(ISNUMBER('Data Transformation'!$R$15),'Data Transformation'!$R$15,'Data Transformation'!$R$25))),TRUE,FALSE))</f>
        <v>#DIV/0!</v>
      </c>
    </row>
    <row r="164" spans="2:31" x14ac:dyDescent="0.55000000000000004">
      <c r="B164" t="str">
        <v xml:space="preserve"> </v>
      </c>
      <c r="C164" t="str">
        <v xml:space="preserve"> </v>
      </c>
      <c r="D164" t="str">
        <v xml:space="preserve"> </v>
      </c>
      <c r="E164" t="str">
        <v xml:space="preserve"> </v>
      </c>
      <c r="F164" t="str">
        <v xml:space="preserve"> </v>
      </c>
      <c r="G164" t="str">
        <v xml:space="preserve"> </v>
      </c>
      <c r="H164" t="str">
        <v xml:space="preserve"> </v>
      </c>
      <c r="I164" t="str">
        <v xml:space="preserve"> </v>
      </c>
      <c r="K164" s="59" t="str">
        <f>IFERROR(AVERAGEIF('Data Transformation'!$B$425:$B$8425,B164,IF('Input and Summary Results'!$J$4="no",'Data Transformation'!$C$425:$C$8425,'Data Transformation'!$E$425:$E$8425)),"")</f>
        <v/>
      </c>
      <c r="L164" s="60" t="str" cm="1">
        <f t="array" ref="L164">IFERROR(_xlfn.STDEV.S(IF('Data Transformation'!$B$425:$B$8425=B164,IF('Input and Summary Results'!$J$4="no",'Data Transformation'!$C$425:$C$8425,'Data Transformation'!$E$425:$E$8425),"")),"")</f>
        <v/>
      </c>
      <c r="M164" s="58"/>
      <c r="N164" t="str">
        <f>IF(E164&gt;='Data Transformation'!$R$29,B164,"")</f>
        <v xml:space="preserve"> </v>
      </c>
      <c r="O164" t="str">
        <f>IFERROR(IF(AND(Assignments!L164&lt;('Data Transformation'!$R$4-'Data Transformation'!$R$3)/2,ABS(K164-'Data Transformation'!$R$6)&gt;ABS(K164-'Data Transformation'!$R$5),NOT(ISNUMBER(N164)),NOT(ISNUMBER(R164)),NOT(ISNUMBER(P164)),NOT(ISNUMBER(R164)),NOT(ISNUMBER(S164)),NOT(ISNUMBER(T164))),Assignments!B164,""),"")</f>
        <v/>
      </c>
      <c r="P164" t="str">
        <f>IF(AND(NOT(ISNUMBER(N164)),NOT(ISNUMBER(R164)),NOT(ISNUMBER(S164)),G164&gt;='Data Transformation'!$R$28),B164,"")</f>
        <v xml:space="preserve"> </v>
      </c>
      <c r="Q164" t="str">
        <f>IFERROR(IF(AND(Assignments!L164&lt;('Data Transformation'!$R$4-'Data Transformation'!$R$3)/2,ABS(K164-'Data Transformation'!$R$6)&lt;ABS(K164-'Data Transformation'!$R$5),NOT(ISNUMBER(N164)),NOT(ISNUMBER(T164)),NOT(ISNUMBER(P164)),NOT(ISNUMBER(R164)),NOT(ISNUMBER(T164)),NOT(ISNUMBER(S164))),Assignments!B164,""),"")</f>
        <v/>
      </c>
      <c r="R164" t="str">
        <f>IF(H164&gt;='Data Transformation'!$R$30,B164,"")</f>
        <v xml:space="preserve"> </v>
      </c>
      <c r="S164" t="str">
        <f>IF(D164&gt;='Data Transformation'!$R$31,B164,"")</f>
        <v xml:space="preserve"> </v>
      </c>
      <c r="T164" t="str">
        <f>IF(AND(H164&lt;'Data Transformation'!$R$30,E164&lt;'Data Transformation'!$R$29,G164&lt;0.3,D164&lt;'Data Transformation'!$R$31,E164&gt;0.4,H164&gt;0.4),B164,"")</f>
        <v/>
      </c>
      <c r="U164" s="58"/>
      <c r="V164" t="str" cm="2">
        <f t="array" ref="V164">IF(C164=FALSE,"",IF(AND(ISNUMBER(B164),ISBLANK(N164:T164)),"Unclassified",(IF(COUNT(N164:T164)=0,"",INDEX($N$4:$T$4,MATCH(TRUE,N164:T164=B164,0))))))</f>
        <v/>
      </c>
      <c r="W164" t="str">
        <f t="shared" si="7"/>
        <v/>
      </c>
      <c r="X164" t="str">
        <f t="shared" si="8"/>
        <v/>
      </c>
      <c r="AC164" t="b">
        <f t="shared" si="9"/>
        <v>0</v>
      </c>
      <c r="AD164" t="str">
        <f>IFERROR(ABS(ABS(K164-'Data Transformation'!$R$5)-ABS(K164-'Data Transformation'!$R$6)),"")</f>
        <v/>
      </c>
      <c r="AE164" t="e">
        <f>IF(C164=FALSE,"",IF(AND(OR(V164=$Z$6,V164=$Z$8),OR(AC164=TRUE,AD164&lt;=IF(ISNUMBER('Data Transformation'!$R$15),'Data Transformation'!$R$15,'Data Transformation'!$R$25))),TRUE,FALSE))</f>
        <v>#DIV/0!</v>
      </c>
    </row>
    <row r="165" spans="2:31" x14ac:dyDescent="0.55000000000000004">
      <c r="B165" t="str">
        <v xml:space="preserve"> </v>
      </c>
      <c r="C165" t="str">
        <v xml:space="preserve"> </v>
      </c>
      <c r="D165" t="str">
        <v xml:space="preserve"> </v>
      </c>
      <c r="E165" t="str">
        <v xml:space="preserve"> </v>
      </c>
      <c r="F165" t="str">
        <v xml:space="preserve"> </v>
      </c>
      <c r="G165" t="str">
        <v xml:space="preserve"> </v>
      </c>
      <c r="H165" t="str">
        <v xml:space="preserve"> </v>
      </c>
      <c r="I165" t="str">
        <v xml:space="preserve"> </v>
      </c>
      <c r="K165" s="59" t="str">
        <f>IFERROR(AVERAGEIF('Data Transformation'!$B$425:$B$8425,B165,IF('Input and Summary Results'!$J$4="no",'Data Transformation'!$C$425:$C$8425,'Data Transformation'!$E$425:$E$8425)),"")</f>
        <v/>
      </c>
      <c r="L165" s="60" t="str" cm="1">
        <f t="array" ref="L165">IFERROR(_xlfn.STDEV.S(IF('Data Transformation'!$B$425:$B$8425=B165,IF('Input and Summary Results'!$J$4="no",'Data Transformation'!$C$425:$C$8425,'Data Transformation'!$E$425:$E$8425),"")),"")</f>
        <v/>
      </c>
      <c r="M165" s="58"/>
      <c r="N165" t="str">
        <f>IF(E165&gt;='Data Transformation'!$R$29,B165,"")</f>
        <v xml:space="preserve"> </v>
      </c>
      <c r="O165" t="str">
        <f>IFERROR(IF(AND(Assignments!L165&lt;('Data Transformation'!$R$4-'Data Transformation'!$R$3)/2,ABS(K165-'Data Transformation'!$R$6)&gt;ABS(K165-'Data Transformation'!$R$5),NOT(ISNUMBER(N165)),NOT(ISNUMBER(R165)),NOT(ISNUMBER(P165)),NOT(ISNUMBER(R165)),NOT(ISNUMBER(S165)),NOT(ISNUMBER(T165))),Assignments!B165,""),"")</f>
        <v/>
      </c>
      <c r="P165" t="str">
        <f>IF(AND(NOT(ISNUMBER(N165)),NOT(ISNUMBER(R165)),NOT(ISNUMBER(S165)),G165&gt;='Data Transformation'!$R$28),B165,"")</f>
        <v xml:space="preserve"> </v>
      </c>
      <c r="Q165" t="str">
        <f>IFERROR(IF(AND(Assignments!L165&lt;('Data Transformation'!$R$4-'Data Transformation'!$R$3)/2,ABS(K165-'Data Transformation'!$R$6)&lt;ABS(K165-'Data Transformation'!$R$5),NOT(ISNUMBER(N165)),NOT(ISNUMBER(T165)),NOT(ISNUMBER(P165)),NOT(ISNUMBER(R165)),NOT(ISNUMBER(T165)),NOT(ISNUMBER(S165))),Assignments!B165,""),"")</f>
        <v/>
      </c>
      <c r="R165" t="str">
        <f>IF(H165&gt;='Data Transformation'!$R$30,B165,"")</f>
        <v xml:space="preserve"> </v>
      </c>
      <c r="S165" t="str">
        <f>IF(D165&gt;='Data Transformation'!$R$31,B165,"")</f>
        <v xml:space="preserve"> </v>
      </c>
      <c r="T165" t="str">
        <f>IF(AND(H165&lt;'Data Transformation'!$R$30,E165&lt;'Data Transformation'!$R$29,G165&lt;0.3,D165&lt;'Data Transformation'!$R$31,E165&gt;0.4,H165&gt;0.4),B165,"")</f>
        <v/>
      </c>
      <c r="U165" s="58"/>
      <c r="V165" t="str" cm="2">
        <f t="array" ref="V165">IF(C165=FALSE,"",IF(AND(ISNUMBER(B165),ISBLANK(N165:T165)),"Unclassified",(IF(COUNT(N165:T165)=0,"",INDEX($N$4:$T$4,MATCH(TRUE,N165:T165=B165,0))))))</f>
        <v/>
      </c>
      <c r="W165" t="str">
        <f t="shared" si="7"/>
        <v/>
      </c>
      <c r="X165" t="str">
        <f t="shared" si="8"/>
        <v/>
      </c>
      <c r="AC165" t="b">
        <f t="shared" si="9"/>
        <v>0</v>
      </c>
      <c r="AD165" t="str">
        <f>IFERROR(ABS(ABS(K165-'Data Transformation'!$R$5)-ABS(K165-'Data Transformation'!$R$6)),"")</f>
        <v/>
      </c>
      <c r="AE165" t="e">
        <f>IF(C165=FALSE,"",IF(AND(OR(V165=$Z$6,V165=$Z$8),OR(AC165=TRUE,AD165&lt;=IF(ISNUMBER('Data Transformation'!$R$15),'Data Transformation'!$R$15,'Data Transformation'!$R$25))),TRUE,FALSE))</f>
        <v>#DIV/0!</v>
      </c>
    </row>
    <row r="166" spans="2:31" x14ac:dyDescent="0.55000000000000004">
      <c r="B166" t="str">
        <v xml:space="preserve"> </v>
      </c>
      <c r="C166" t="str">
        <v xml:space="preserve"> </v>
      </c>
      <c r="D166" t="str">
        <v xml:space="preserve"> </v>
      </c>
      <c r="E166" t="str">
        <v xml:space="preserve"> </v>
      </c>
      <c r="F166" t="str">
        <v xml:space="preserve"> </v>
      </c>
      <c r="G166" t="str">
        <v xml:space="preserve"> </v>
      </c>
      <c r="H166" t="str">
        <v xml:space="preserve"> </v>
      </c>
      <c r="I166" t="str">
        <v xml:space="preserve"> </v>
      </c>
      <c r="K166" s="59" t="str">
        <f>IFERROR(AVERAGEIF('Data Transformation'!$B$425:$B$8425,B166,IF('Input and Summary Results'!$J$4="no",'Data Transformation'!$C$425:$C$8425,'Data Transformation'!$E$425:$E$8425)),"")</f>
        <v/>
      </c>
      <c r="L166" s="60" t="str" cm="1">
        <f t="array" ref="L166">IFERROR(_xlfn.STDEV.S(IF('Data Transformation'!$B$425:$B$8425=B166,IF('Input and Summary Results'!$J$4="no",'Data Transformation'!$C$425:$C$8425,'Data Transformation'!$E$425:$E$8425),"")),"")</f>
        <v/>
      </c>
      <c r="M166" s="58"/>
      <c r="N166" t="str">
        <f>IF(E166&gt;='Data Transformation'!$R$29,B166,"")</f>
        <v xml:space="preserve"> </v>
      </c>
      <c r="O166" t="str">
        <f>IFERROR(IF(AND(Assignments!L166&lt;('Data Transformation'!$R$4-'Data Transformation'!$R$3)/2,ABS(K166-'Data Transformation'!$R$6)&gt;ABS(K166-'Data Transformation'!$R$5),NOT(ISNUMBER(N166)),NOT(ISNUMBER(R166)),NOT(ISNUMBER(P166)),NOT(ISNUMBER(R166)),NOT(ISNUMBER(S166)),NOT(ISNUMBER(T166))),Assignments!B166,""),"")</f>
        <v/>
      </c>
      <c r="P166" t="str">
        <f>IF(AND(NOT(ISNUMBER(N166)),NOT(ISNUMBER(R166)),NOT(ISNUMBER(S166)),G166&gt;='Data Transformation'!$R$28),B166,"")</f>
        <v xml:space="preserve"> </v>
      </c>
      <c r="Q166" t="str">
        <f>IFERROR(IF(AND(Assignments!L166&lt;('Data Transformation'!$R$4-'Data Transformation'!$R$3)/2,ABS(K166-'Data Transformation'!$R$6)&lt;ABS(K166-'Data Transformation'!$R$5),NOT(ISNUMBER(N166)),NOT(ISNUMBER(T166)),NOT(ISNUMBER(P166)),NOT(ISNUMBER(R166)),NOT(ISNUMBER(T166)),NOT(ISNUMBER(S166))),Assignments!B166,""),"")</f>
        <v/>
      </c>
      <c r="R166" t="str">
        <f>IF(H166&gt;='Data Transformation'!$R$30,B166,"")</f>
        <v xml:space="preserve"> </v>
      </c>
      <c r="S166" t="str">
        <f>IF(D166&gt;='Data Transformation'!$R$31,B166,"")</f>
        <v xml:space="preserve"> </v>
      </c>
      <c r="T166" t="str">
        <f>IF(AND(H166&lt;'Data Transformation'!$R$30,E166&lt;'Data Transformation'!$R$29,G166&lt;0.3,D166&lt;'Data Transformation'!$R$31,E166&gt;0.4,H166&gt;0.4),B166,"")</f>
        <v/>
      </c>
      <c r="U166" s="58"/>
      <c r="V166" t="str" cm="2">
        <f t="array" ref="V166">IF(C166=FALSE,"",IF(AND(ISNUMBER(B166),ISBLANK(N166:T166)),"Unclassified",(IF(COUNT(N166:T166)=0,"",INDEX($N$4:$T$4,MATCH(TRUE,N166:T166=B166,0))))))</f>
        <v/>
      </c>
      <c r="W166" t="str">
        <f t="shared" si="7"/>
        <v/>
      </c>
      <c r="X166" t="str">
        <f t="shared" si="8"/>
        <v/>
      </c>
      <c r="AC166" t="b">
        <f t="shared" si="9"/>
        <v>0</v>
      </c>
      <c r="AD166" t="str">
        <f>IFERROR(ABS(ABS(K166-'Data Transformation'!$R$5)-ABS(K166-'Data Transformation'!$R$6)),"")</f>
        <v/>
      </c>
      <c r="AE166" t="e">
        <f>IF(C166=FALSE,"",IF(AND(OR(V166=$Z$6,V166=$Z$8),OR(AC166=TRUE,AD166&lt;=IF(ISNUMBER('Data Transformation'!$R$15),'Data Transformation'!$R$15,'Data Transformation'!$R$25))),TRUE,FALSE))</f>
        <v>#DIV/0!</v>
      </c>
    </row>
    <row r="167" spans="2:31" x14ac:dyDescent="0.55000000000000004">
      <c r="B167" t="str">
        <v xml:space="preserve"> </v>
      </c>
      <c r="C167" t="str">
        <v xml:space="preserve"> </v>
      </c>
      <c r="D167" t="str">
        <v xml:space="preserve"> </v>
      </c>
      <c r="E167" t="str">
        <v xml:space="preserve"> </v>
      </c>
      <c r="F167" t="str">
        <v xml:space="preserve"> </v>
      </c>
      <c r="G167" t="str">
        <v xml:space="preserve"> </v>
      </c>
      <c r="H167" t="str">
        <v xml:space="preserve"> </v>
      </c>
      <c r="I167" t="str">
        <v xml:space="preserve"> </v>
      </c>
      <c r="K167" s="59" t="str">
        <f>IFERROR(AVERAGEIF('Data Transformation'!$B$425:$B$8425,B167,IF('Input and Summary Results'!$J$4="no",'Data Transformation'!$C$425:$C$8425,'Data Transformation'!$E$425:$E$8425)),"")</f>
        <v/>
      </c>
      <c r="L167" s="60" t="str" cm="1">
        <f t="array" ref="L167">IFERROR(_xlfn.STDEV.S(IF('Data Transformation'!$B$425:$B$8425=B167,IF('Input and Summary Results'!$J$4="no",'Data Transformation'!$C$425:$C$8425,'Data Transformation'!$E$425:$E$8425),"")),"")</f>
        <v/>
      </c>
      <c r="M167" s="58"/>
      <c r="N167" t="str">
        <f>IF(E167&gt;='Data Transformation'!$R$29,B167,"")</f>
        <v xml:space="preserve"> </v>
      </c>
      <c r="O167" t="str">
        <f>IFERROR(IF(AND(Assignments!L167&lt;('Data Transformation'!$R$4-'Data Transformation'!$R$3)/2,ABS(K167-'Data Transformation'!$R$6)&gt;ABS(K167-'Data Transformation'!$R$5),NOT(ISNUMBER(N167)),NOT(ISNUMBER(R167)),NOT(ISNUMBER(P167)),NOT(ISNUMBER(R167)),NOT(ISNUMBER(S167)),NOT(ISNUMBER(T167))),Assignments!B167,""),"")</f>
        <v/>
      </c>
      <c r="P167" t="str">
        <f>IF(AND(NOT(ISNUMBER(N167)),NOT(ISNUMBER(R167)),NOT(ISNUMBER(S167)),G167&gt;='Data Transformation'!$R$28),B167,"")</f>
        <v xml:space="preserve"> </v>
      </c>
      <c r="Q167" t="str">
        <f>IFERROR(IF(AND(Assignments!L167&lt;('Data Transformation'!$R$4-'Data Transformation'!$R$3)/2,ABS(K167-'Data Transformation'!$R$6)&lt;ABS(K167-'Data Transformation'!$R$5),NOT(ISNUMBER(N167)),NOT(ISNUMBER(T167)),NOT(ISNUMBER(P167)),NOT(ISNUMBER(R167)),NOT(ISNUMBER(T167)),NOT(ISNUMBER(S167))),Assignments!B167,""),"")</f>
        <v/>
      </c>
      <c r="R167" t="str">
        <f>IF(H167&gt;='Data Transformation'!$R$30,B167,"")</f>
        <v xml:space="preserve"> </v>
      </c>
      <c r="S167" t="str">
        <f>IF(D167&gt;='Data Transformation'!$R$31,B167,"")</f>
        <v xml:space="preserve"> </v>
      </c>
      <c r="T167" t="str">
        <f>IF(AND(H167&lt;'Data Transformation'!$R$30,E167&lt;'Data Transformation'!$R$29,G167&lt;0.3,D167&lt;'Data Transformation'!$R$31,E167&gt;0.4,H167&gt;0.4),B167,"")</f>
        <v/>
      </c>
      <c r="U167" s="58"/>
      <c r="V167" t="str" cm="2">
        <f t="array" ref="V167">IF(C167=FALSE,"",IF(AND(ISNUMBER(B167),ISBLANK(N167:T167)),"Unclassified",(IF(COUNT(N167:T167)=0,"",INDEX($N$4:$T$4,MATCH(TRUE,N167:T167=B167,0))))))</f>
        <v/>
      </c>
      <c r="W167" t="str">
        <f t="shared" si="7"/>
        <v/>
      </c>
      <c r="X167" t="str">
        <f t="shared" si="8"/>
        <v/>
      </c>
      <c r="AC167" t="b">
        <f t="shared" si="9"/>
        <v>0</v>
      </c>
      <c r="AD167" t="str">
        <f>IFERROR(ABS(ABS(K167-'Data Transformation'!$R$5)-ABS(K167-'Data Transformation'!$R$6)),"")</f>
        <v/>
      </c>
      <c r="AE167" t="e">
        <f>IF(C167=FALSE,"",IF(AND(OR(V167=$Z$6,V167=$Z$8),OR(AC167=TRUE,AD167&lt;=IF(ISNUMBER('Data Transformation'!$R$15),'Data Transformation'!$R$15,'Data Transformation'!$R$25))),TRUE,FALSE))</f>
        <v>#DIV/0!</v>
      </c>
    </row>
    <row r="168" spans="2:31" x14ac:dyDescent="0.55000000000000004">
      <c r="B168" t="str">
        <v xml:space="preserve"> </v>
      </c>
      <c r="C168" t="str">
        <v xml:space="preserve"> </v>
      </c>
      <c r="D168" t="str">
        <v xml:space="preserve"> </v>
      </c>
      <c r="E168" t="str">
        <v xml:space="preserve"> </v>
      </c>
      <c r="F168" t="str">
        <v xml:space="preserve"> </v>
      </c>
      <c r="G168" t="str">
        <v xml:space="preserve"> </v>
      </c>
      <c r="H168" t="str">
        <v xml:space="preserve"> </v>
      </c>
      <c r="I168" t="str">
        <v xml:space="preserve"> </v>
      </c>
      <c r="K168" s="59" t="str">
        <f>IFERROR(AVERAGEIF('Data Transformation'!$B$425:$B$8425,B168,IF('Input and Summary Results'!$J$4="no",'Data Transformation'!$C$425:$C$8425,'Data Transformation'!$E$425:$E$8425)),"")</f>
        <v/>
      </c>
      <c r="L168" s="60" t="str" cm="1">
        <f t="array" ref="L168">IFERROR(_xlfn.STDEV.S(IF('Data Transformation'!$B$425:$B$8425=B168,IF('Input and Summary Results'!$J$4="no",'Data Transformation'!$C$425:$C$8425,'Data Transformation'!$E$425:$E$8425),"")),"")</f>
        <v/>
      </c>
      <c r="M168" s="58"/>
      <c r="N168" t="str">
        <f>IF(E168&gt;='Data Transformation'!$R$29,B168,"")</f>
        <v xml:space="preserve"> </v>
      </c>
      <c r="O168" t="str">
        <f>IFERROR(IF(AND(Assignments!L168&lt;('Data Transformation'!$R$4-'Data Transformation'!$R$3)/2,ABS(K168-'Data Transformation'!$R$6)&gt;ABS(K168-'Data Transformation'!$R$5),NOT(ISNUMBER(N168)),NOT(ISNUMBER(R168)),NOT(ISNUMBER(P168)),NOT(ISNUMBER(R168)),NOT(ISNUMBER(S168)),NOT(ISNUMBER(T168))),Assignments!B168,""),"")</f>
        <v/>
      </c>
      <c r="P168" t="str">
        <f>IF(AND(NOT(ISNUMBER(N168)),NOT(ISNUMBER(R168)),NOT(ISNUMBER(S168)),G168&gt;='Data Transformation'!$R$28),B168,"")</f>
        <v xml:space="preserve"> </v>
      </c>
      <c r="Q168" t="str">
        <f>IFERROR(IF(AND(Assignments!L168&lt;('Data Transformation'!$R$4-'Data Transformation'!$R$3)/2,ABS(K168-'Data Transformation'!$R$6)&lt;ABS(K168-'Data Transformation'!$R$5),NOT(ISNUMBER(N168)),NOT(ISNUMBER(T168)),NOT(ISNUMBER(P168)),NOT(ISNUMBER(R168)),NOT(ISNUMBER(T168)),NOT(ISNUMBER(S168))),Assignments!B168,""),"")</f>
        <v/>
      </c>
      <c r="R168" t="str">
        <f>IF(H168&gt;='Data Transformation'!$R$30,B168,"")</f>
        <v xml:space="preserve"> </v>
      </c>
      <c r="S168" t="str">
        <f>IF(D168&gt;='Data Transformation'!$R$31,B168,"")</f>
        <v xml:space="preserve"> </v>
      </c>
      <c r="T168" t="str">
        <f>IF(AND(H168&lt;'Data Transformation'!$R$30,E168&lt;'Data Transformation'!$R$29,G168&lt;0.3,D168&lt;'Data Transformation'!$R$31,E168&gt;0.4,H168&gt;0.4),B168,"")</f>
        <v/>
      </c>
      <c r="U168" s="58"/>
      <c r="V168" t="str" cm="2">
        <f t="array" ref="V168">IF(C168=FALSE,"",IF(AND(ISNUMBER(B168),ISBLANK(N168:T168)),"Unclassified",(IF(COUNT(N168:T168)=0,"",INDEX($N$4:$T$4,MATCH(TRUE,N168:T168=B168,0))))))</f>
        <v/>
      </c>
      <c r="W168" t="str">
        <f t="shared" si="7"/>
        <v/>
      </c>
      <c r="X168" t="str">
        <f t="shared" si="8"/>
        <v/>
      </c>
      <c r="AC168" t="b">
        <f t="shared" si="9"/>
        <v>0</v>
      </c>
      <c r="AD168" t="str">
        <f>IFERROR(ABS(ABS(K168-'Data Transformation'!$R$5)-ABS(K168-'Data Transformation'!$R$6)),"")</f>
        <v/>
      </c>
      <c r="AE168" t="e">
        <f>IF(C168=FALSE,"",IF(AND(OR(V168=$Z$6,V168=$Z$8),OR(AC168=TRUE,AD168&lt;=IF(ISNUMBER('Data Transformation'!$R$15),'Data Transformation'!$R$15,'Data Transformation'!$R$25))),TRUE,FALSE))</f>
        <v>#DIV/0!</v>
      </c>
    </row>
    <row r="169" spans="2:31" x14ac:dyDescent="0.55000000000000004">
      <c r="B169" t="str">
        <v xml:space="preserve"> </v>
      </c>
      <c r="C169" t="str">
        <v xml:space="preserve"> </v>
      </c>
      <c r="D169" t="str">
        <v xml:space="preserve"> </v>
      </c>
      <c r="E169" t="str">
        <v xml:space="preserve"> </v>
      </c>
      <c r="F169" t="str">
        <v xml:space="preserve"> </v>
      </c>
      <c r="G169" t="str">
        <v xml:space="preserve"> </v>
      </c>
      <c r="H169" t="str">
        <v xml:space="preserve"> </v>
      </c>
      <c r="I169" t="str">
        <v xml:space="preserve"> </v>
      </c>
      <c r="K169" s="59" t="str">
        <f>IFERROR(AVERAGEIF('Data Transformation'!$B$425:$B$8425,B169,IF('Input and Summary Results'!$J$4="no",'Data Transformation'!$C$425:$C$8425,'Data Transformation'!$E$425:$E$8425)),"")</f>
        <v/>
      </c>
      <c r="L169" s="60" t="str" cm="1">
        <f t="array" ref="L169">IFERROR(_xlfn.STDEV.S(IF('Data Transformation'!$B$425:$B$8425=B169,IF('Input and Summary Results'!$J$4="no",'Data Transformation'!$C$425:$C$8425,'Data Transformation'!$E$425:$E$8425),"")),"")</f>
        <v/>
      </c>
      <c r="M169" s="58"/>
      <c r="N169" t="str">
        <f>IF(E169&gt;='Data Transformation'!$R$29,B169,"")</f>
        <v xml:space="preserve"> </v>
      </c>
      <c r="O169" t="str">
        <f>IFERROR(IF(AND(Assignments!L169&lt;('Data Transformation'!$R$4-'Data Transformation'!$R$3)/2,ABS(K169-'Data Transformation'!$R$6)&gt;ABS(K169-'Data Transformation'!$R$5),NOT(ISNUMBER(N169)),NOT(ISNUMBER(R169)),NOT(ISNUMBER(P169)),NOT(ISNUMBER(R169)),NOT(ISNUMBER(S169)),NOT(ISNUMBER(T169))),Assignments!B169,""),"")</f>
        <v/>
      </c>
      <c r="P169" t="str">
        <f>IF(AND(NOT(ISNUMBER(N169)),NOT(ISNUMBER(R169)),NOT(ISNUMBER(S169)),G169&gt;='Data Transformation'!$R$28),B169,"")</f>
        <v xml:space="preserve"> </v>
      </c>
      <c r="Q169" t="str">
        <f>IFERROR(IF(AND(Assignments!L169&lt;('Data Transformation'!$R$4-'Data Transformation'!$R$3)/2,ABS(K169-'Data Transformation'!$R$6)&lt;ABS(K169-'Data Transformation'!$R$5),NOT(ISNUMBER(N169)),NOT(ISNUMBER(T169)),NOT(ISNUMBER(P169)),NOT(ISNUMBER(R169)),NOT(ISNUMBER(T169)),NOT(ISNUMBER(S169))),Assignments!B169,""),"")</f>
        <v/>
      </c>
      <c r="R169" t="str">
        <f>IF(H169&gt;='Data Transformation'!$R$30,B169,"")</f>
        <v xml:space="preserve"> </v>
      </c>
      <c r="S169" t="str">
        <f>IF(D169&gt;='Data Transformation'!$R$31,B169,"")</f>
        <v xml:space="preserve"> </v>
      </c>
      <c r="T169" t="str">
        <f>IF(AND(H169&lt;'Data Transformation'!$R$30,E169&lt;'Data Transformation'!$R$29,G169&lt;0.3,D169&lt;'Data Transformation'!$R$31,E169&gt;0.4,H169&gt;0.4),B169,"")</f>
        <v/>
      </c>
      <c r="U169" s="58"/>
      <c r="V169" t="str" cm="2">
        <f t="array" ref="V169">IF(C169=FALSE,"",IF(AND(ISNUMBER(B169),ISBLANK(N169:T169)),"Unclassified",(IF(COUNT(N169:T169)=0,"",INDEX($N$4:$T$4,MATCH(TRUE,N169:T169=B169,0))))))</f>
        <v/>
      </c>
      <c r="W169" t="str">
        <f t="shared" si="7"/>
        <v/>
      </c>
      <c r="X169" t="str">
        <f t="shared" si="8"/>
        <v/>
      </c>
      <c r="AC169" t="b">
        <f t="shared" si="9"/>
        <v>0</v>
      </c>
      <c r="AD169" t="str">
        <f>IFERROR(ABS(ABS(K169-'Data Transformation'!$R$5)-ABS(K169-'Data Transformation'!$R$6)),"")</f>
        <v/>
      </c>
      <c r="AE169" t="e">
        <f>IF(C169=FALSE,"",IF(AND(OR(V169=$Z$6,V169=$Z$8),OR(AC169=TRUE,AD169&lt;=IF(ISNUMBER('Data Transformation'!$R$15),'Data Transformation'!$R$15,'Data Transformation'!$R$25))),TRUE,FALSE))</f>
        <v>#DIV/0!</v>
      </c>
    </row>
    <row r="170" spans="2:31" x14ac:dyDescent="0.55000000000000004">
      <c r="B170" t="str">
        <v xml:space="preserve"> </v>
      </c>
      <c r="C170" t="str">
        <v xml:space="preserve"> </v>
      </c>
      <c r="D170" t="str">
        <v xml:space="preserve"> </v>
      </c>
      <c r="E170" t="str">
        <v xml:space="preserve"> </v>
      </c>
      <c r="F170" t="str">
        <v xml:space="preserve"> </v>
      </c>
      <c r="G170" t="str">
        <v xml:space="preserve"> </v>
      </c>
      <c r="H170" t="str">
        <v xml:space="preserve"> </v>
      </c>
      <c r="I170" t="str">
        <v xml:space="preserve"> </v>
      </c>
      <c r="K170" s="59" t="str">
        <f>IFERROR(AVERAGEIF('Data Transformation'!$B$425:$B$8425,B170,IF('Input and Summary Results'!$J$4="no",'Data Transformation'!$C$425:$C$8425,'Data Transformation'!$E$425:$E$8425)),"")</f>
        <v/>
      </c>
      <c r="L170" s="60" t="str" cm="1">
        <f t="array" ref="L170">IFERROR(_xlfn.STDEV.S(IF('Data Transformation'!$B$425:$B$8425=B170,IF('Input and Summary Results'!$J$4="no",'Data Transformation'!$C$425:$C$8425,'Data Transformation'!$E$425:$E$8425),"")),"")</f>
        <v/>
      </c>
      <c r="M170" s="58"/>
      <c r="N170" t="str">
        <f>IF(E170&gt;='Data Transformation'!$R$29,B170,"")</f>
        <v xml:space="preserve"> </v>
      </c>
      <c r="O170" t="str">
        <f>IFERROR(IF(AND(Assignments!L170&lt;('Data Transformation'!$R$4-'Data Transformation'!$R$3)/2,ABS(K170-'Data Transformation'!$R$6)&gt;ABS(K170-'Data Transformation'!$R$5),NOT(ISNUMBER(N170)),NOT(ISNUMBER(R170)),NOT(ISNUMBER(P170)),NOT(ISNUMBER(R170)),NOT(ISNUMBER(S170)),NOT(ISNUMBER(T170))),Assignments!B170,""),"")</f>
        <v/>
      </c>
      <c r="P170" t="str">
        <f>IF(AND(NOT(ISNUMBER(N170)),NOT(ISNUMBER(R170)),NOT(ISNUMBER(S170)),G170&gt;='Data Transformation'!$R$28),B170,"")</f>
        <v xml:space="preserve"> </v>
      </c>
      <c r="Q170" t="str">
        <f>IFERROR(IF(AND(Assignments!L170&lt;('Data Transformation'!$R$4-'Data Transformation'!$R$3)/2,ABS(K170-'Data Transformation'!$R$6)&lt;ABS(K170-'Data Transformation'!$R$5),NOT(ISNUMBER(N170)),NOT(ISNUMBER(T170)),NOT(ISNUMBER(P170)),NOT(ISNUMBER(R170)),NOT(ISNUMBER(T170)),NOT(ISNUMBER(S170))),Assignments!B170,""),"")</f>
        <v/>
      </c>
      <c r="R170" t="str">
        <f>IF(H170&gt;='Data Transformation'!$R$30,B170,"")</f>
        <v xml:space="preserve"> </v>
      </c>
      <c r="S170" t="str">
        <f>IF(D170&gt;='Data Transformation'!$R$31,B170,"")</f>
        <v xml:space="preserve"> </v>
      </c>
      <c r="T170" t="str">
        <f>IF(AND(H170&lt;'Data Transformation'!$R$30,E170&lt;'Data Transformation'!$R$29,G170&lt;0.3,D170&lt;'Data Transformation'!$R$31,E170&gt;0.4,H170&gt;0.4),B170,"")</f>
        <v/>
      </c>
      <c r="U170" s="58"/>
      <c r="V170" t="str" cm="2">
        <f t="array" ref="V170">IF(C170=FALSE,"",IF(AND(ISNUMBER(B170),ISBLANK(N170:T170)),"Unclassified",(IF(COUNT(N170:T170)=0,"",INDEX($N$4:$T$4,MATCH(TRUE,N170:T170=B170,0))))))</f>
        <v/>
      </c>
      <c r="W170" t="str">
        <f t="shared" si="7"/>
        <v/>
      </c>
      <c r="X170" t="str">
        <f t="shared" si="8"/>
        <v/>
      </c>
      <c r="AC170" t="b">
        <f t="shared" si="9"/>
        <v>0</v>
      </c>
      <c r="AD170" t="str">
        <f>IFERROR(ABS(ABS(K170-'Data Transformation'!$R$5)-ABS(K170-'Data Transformation'!$R$6)),"")</f>
        <v/>
      </c>
      <c r="AE170" t="e">
        <f>IF(C170=FALSE,"",IF(AND(OR(V170=$Z$6,V170=$Z$8),OR(AC170=TRUE,AD170&lt;=IF(ISNUMBER('Data Transformation'!$R$15),'Data Transformation'!$R$15,'Data Transformation'!$R$25))),TRUE,FALSE))</f>
        <v>#DIV/0!</v>
      </c>
    </row>
    <row r="171" spans="2:31" x14ac:dyDescent="0.55000000000000004">
      <c r="B171" t="str">
        <v xml:space="preserve"> </v>
      </c>
      <c r="C171" t="str">
        <v xml:space="preserve"> </v>
      </c>
      <c r="D171" t="str">
        <v xml:space="preserve"> </v>
      </c>
      <c r="E171" t="str">
        <v xml:space="preserve"> </v>
      </c>
      <c r="F171" t="str">
        <v xml:space="preserve"> </v>
      </c>
      <c r="G171" t="str">
        <v xml:space="preserve"> </v>
      </c>
      <c r="H171" t="str">
        <v xml:space="preserve"> </v>
      </c>
      <c r="I171" t="str">
        <v xml:space="preserve"> </v>
      </c>
      <c r="K171" s="59" t="str">
        <f>IFERROR(AVERAGEIF('Data Transformation'!$B$425:$B$8425,B171,IF('Input and Summary Results'!$J$4="no",'Data Transformation'!$C$425:$C$8425,'Data Transformation'!$E$425:$E$8425)),"")</f>
        <v/>
      </c>
      <c r="L171" s="60" t="str" cm="1">
        <f t="array" ref="L171">IFERROR(_xlfn.STDEV.S(IF('Data Transformation'!$B$425:$B$8425=B171,IF('Input and Summary Results'!$J$4="no",'Data Transformation'!$C$425:$C$8425,'Data Transformation'!$E$425:$E$8425),"")),"")</f>
        <v/>
      </c>
      <c r="M171" s="58"/>
      <c r="N171" t="str">
        <f>IF(E171&gt;='Data Transformation'!$R$29,B171,"")</f>
        <v xml:space="preserve"> </v>
      </c>
      <c r="O171" t="str">
        <f>IFERROR(IF(AND(Assignments!L171&lt;('Data Transformation'!$R$4-'Data Transformation'!$R$3)/2,ABS(K171-'Data Transformation'!$R$6)&gt;ABS(K171-'Data Transformation'!$R$5),NOT(ISNUMBER(N171)),NOT(ISNUMBER(R171)),NOT(ISNUMBER(P171)),NOT(ISNUMBER(R171)),NOT(ISNUMBER(S171)),NOT(ISNUMBER(T171))),Assignments!B171,""),"")</f>
        <v/>
      </c>
      <c r="P171" t="str">
        <f>IF(AND(NOT(ISNUMBER(N171)),NOT(ISNUMBER(R171)),NOT(ISNUMBER(S171)),G171&gt;='Data Transformation'!$R$28),B171,"")</f>
        <v xml:space="preserve"> </v>
      </c>
      <c r="Q171" t="str">
        <f>IFERROR(IF(AND(Assignments!L171&lt;('Data Transformation'!$R$4-'Data Transformation'!$R$3)/2,ABS(K171-'Data Transformation'!$R$6)&lt;ABS(K171-'Data Transformation'!$R$5),NOT(ISNUMBER(N171)),NOT(ISNUMBER(T171)),NOT(ISNUMBER(P171)),NOT(ISNUMBER(R171)),NOT(ISNUMBER(T171)),NOT(ISNUMBER(S171))),Assignments!B171,""),"")</f>
        <v/>
      </c>
      <c r="R171" t="str">
        <f>IF(H171&gt;='Data Transformation'!$R$30,B171,"")</f>
        <v xml:space="preserve"> </v>
      </c>
      <c r="S171" t="str">
        <f>IF(D171&gt;='Data Transformation'!$R$31,B171,"")</f>
        <v xml:space="preserve"> </v>
      </c>
      <c r="T171" t="str">
        <f>IF(AND(H171&lt;'Data Transformation'!$R$30,E171&lt;'Data Transformation'!$R$29,G171&lt;0.3,D171&lt;'Data Transformation'!$R$31,E171&gt;0.4,H171&gt;0.4),B171,"")</f>
        <v/>
      </c>
      <c r="U171" s="58"/>
      <c r="V171" t="str" cm="2">
        <f t="array" ref="V171">IF(C171=FALSE,"",IF(AND(ISNUMBER(B171),ISBLANK(N171:T171)),"Unclassified",(IF(COUNT(N171:T171)=0,"",INDEX($N$4:$T$4,MATCH(TRUE,N171:T171=B171,0))))))</f>
        <v/>
      </c>
      <c r="W171" t="str">
        <f t="shared" si="7"/>
        <v/>
      </c>
      <c r="X171" t="str">
        <f t="shared" si="8"/>
        <v/>
      </c>
      <c r="AC171" t="b">
        <f t="shared" si="9"/>
        <v>0</v>
      </c>
      <c r="AD171" t="str">
        <f>IFERROR(ABS(ABS(K171-'Data Transformation'!$R$5)-ABS(K171-'Data Transformation'!$R$6)),"")</f>
        <v/>
      </c>
      <c r="AE171" t="e">
        <f>IF(C171=FALSE,"",IF(AND(OR(V171=$Z$6,V171=$Z$8),OR(AC171=TRUE,AD171&lt;=IF(ISNUMBER('Data Transformation'!$R$15),'Data Transformation'!$R$15,'Data Transformation'!$R$25))),TRUE,FALSE))</f>
        <v>#DIV/0!</v>
      </c>
    </row>
    <row r="172" spans="2:31" x14ac:dyDescent="0.55000000000000004">
      <c r="B172" t="str">
        <v xml:space="preserve"> </v>
      </c>
      <c r="C172" t="str">
        <v xml:space="preserve"> </v>
      </c>
      <c r="D172" t="str">
        <v xml:space="preserve"> </v>
      </c>
      <c r="E172" t="str">
        <v xml:space="preserve"> </v>
      </c>
      <c r="F172" t="str">
        <v xml:space="preserve"> </v>
      </c>
      <c r="G172" t="str">
        <v xml:space="preserve"> </v>
      </c>
      <c r="H172" t="str">
        <v xml:space="preserve"> </v>
      </c>
      <c r="I172" t="str">
        <v xml:space="preserve"> </v>
      </c>
      <c r="K172" s="59" t="str">
        <f>IFERROR(AVERAGEIF('Data Transformation'!$B$425:$B$8425,B172,IF('Input and Summary Results'!$J$4="no",'Data Transformation'!$C$425:$C$8425,'Data Transformation'!$E$425:$E$8425)),"")</f>
        <v/>
      </c>
      <c r="L172" s="60" t="str" cm="1">
        <f t="array" ref="L172">IFERROR(_xlfn.STDEV.S(IF('Data Transformation'!$B$425:$B$8425=B172,IF('Input and Summary Results'!$J$4="no",'Data Transformation'!$C$425:$C$8425,'Data Transformation'!$E$425:$E$8425),"")),"")</f>
        <v/>
      </c>
      <c r="M172" s="58"/>
      <c r="N172" t="str">
        <f>IF(E172&gt;='Data Transformation'!$R$29,B172,"")</f>
        <v xml:space="preserve"> </v>
      </c>
      <c r="O172" t="str">
        <f>IFERROR(IF(AND(Assignments!L172&lt;('Data Transformation'!$R$4-'Data Transformation'!$R$3)/2,ABS(K172-'Data Transformation'!$R$6)&gt;ABS(K172-'Data Transformation'!$R$5),NOT(ISNUMBER(N172)),NOT(ISNUMBER(R172)),NOT(ISNUMBER(P172)),NOT(ISNUMBER(R172)),NOT(ISNUMBER(S172)),NOT(ISNUMBER(T172))),Assignments!B172,""),"")</f>
        <v/>
      </c>
      <c r="P172" t="str">
        <f>IF(AND(NOT(ISNUMBER(N172)),NOT(ISNUMBER(R172)),NOT(ISNUMBER(S172)),G172&gt;='Data Transformation'!$R$28),B172,"")</f>
        <v xml:space="preserve"> </v>
      </c>
      <c r="Q172" t="str">
        <f>IFERROR(IF(AND(Assignments!L172&lt;('Data Transformation'!$R$4-'Data Transformation'!$R$3)/2,ABS(K172-'Data Transformation'!$R$6)&lt;ABS(K172-'Data Transformation'!$R$5),NOT(ISNUMBER(N172)),NOT(ISNUMBER(T172)),NOT(ISNUMBER(P172)),NOT(ISNUMBER(R172)),NOT(ISNUMBER(T172)),NOT(ISNUMBER(S172))),Assignments!B172,""),"")</f>
        <v/>
      </c>
      <c r="R172" t="str">
        <f>IF(H172&gt;='Data Transformation'!$R$30,B172,"")</f>
        <v xml:space="preserve"> </v>
      </c>
      <c r="S172" t="str">
        <f>IF(D172&gt;='Data Transformation'!$R$31,B172,"")</f>
        <v xml:space="preserve"> </v>
      </c>
      <c r="T172" t="str">
        <f>IF(AND(H172&lt;'Data Transformation'!$R$30,E172&lt;'Data Transformation'!$R$29,G172&lt;0.3,D172&lt;'Data Transformation'!$R$31,E172&gt;0.4,H172&gt;0.4),B172,"")</f>
        <v/>
      </c>
      <c r="U172" s="58"/>
      <c r="V172" t="str" cm="2">
        <f t="array" ref="V172">IF(C172=FALSE,"",IF(AND(ISNUMBER(B172),ISBLANK(N172:T172)),"Unclassified",(IF(COUNT(N172:T172)=0,"",INDEX($N$4:$T$4,MATCH(TRUE,N172:T172=B172,0))))))</f>
        <v/>
      </c>
      <c r="W172" t="str">
        <f t="shared" si="7"/>
        <v/>
      </c>
      <c r="X172" t="str">
        <f t="shared" si="8"/>
        <v/>
      </c>
      <c r="AC172" t="b">
        <f t="shared" si="9"/>
        <v>0</v>
      </c>
      <c r="AD172" t="str">
        <f>IFERROR(ABS(ABS(K172-'Data Transformation'!$R$5)-ABS(K172-'Data Transformation'!$R$6)),"")</f>
        <v/>
      </c>
      <c r="AE172" t="e">
        <f>IF(C172=FALSE,"",IF(AND(OR(V172=$Z$6,V172=$Z$8),OR(AC172=TRUE,AD172&lt;=IF(ISNUMBER('Data Transformation'!$R$15),'Data Transformation'!$R$15,'Data Transformation'!$R$25))),TRUE,FALSE))</f>
        <v>#DIV/0!</v>
      </c>
    </row>
    <row r="173" spans="2:31" x14ac:dyDescent="0.55000000000000004">
      <c r="B173" t="str">
        <v xml:space="preserve"> </v>
      </c>
      <c r="C173" t="str">
        <v xml:space="preserve"> </v>
      </c>
      <c r="D173" t="str">
        <v xml:space="preserve"> </v>
      </c>
      <c r="E173" t="str">
        <v xml:space="preserve"> </v>
      </c>
      <c r="F173" t="str">
        <v xml:space="preserve"> </v>
      </c>
      <c r="G173" t="str">
        <v xml:space="preserve"> </v>
      </c>
      <c r="H173" t="str">
        <v xml:space="preserve"> </v>
      </c>
      <c r="I173" t="str">
        <v xml:space="preserve"> </v>
      </c>
      <c r="K173" s="59" t="str">
        <f>IFERROR(AVERAGEIF('Data Transformation'!$B$425:$B$8425,B173,IF('Input and Summary Results'!$J$4="no",'Data Transformation'!$C$425:$C$8425,'Data Transformation'!$E$425:$E$8425)),"")</f>
        <v/>
      </c>
      <c r="L173" s="60" t="str" cm="1">
        <f t="array" ref="L173">IFERROR(_xlfn.STDEV.S(IF('Data Transformation'!$B$425:$B$8425=B173,IF('Input and Summary Results'!$J$4="no",'Data Transformation'!$C$425:$C$8425,'Data Transformation'!$E$425:$E$8425),"")),"")</f>
        <v/>
      </c>
      <c r="M173" s="58"/>
      <c r="N173" t="str">
        <f>IF(E173&gt;='Data Transformation'!$R$29,B173,"")</f>
        <v xml:space="preserve"> </v>
      </c>
      <c r="O173" t="str">
        <f>IFERROR(IF(AND(Assignments!L173&lt;('Data Transformation'!$R$4-'Data Transformation'!$R$3)/2,ABS(K173-'Data Transformation'!$R$6)&gt;ABS(K173-'Data Transformation'!$R$5),NOT(ISNUMBER(N173)),NOT(ISNUMBER(R173)),NOT(ISNUMBER(P173)),NOT(ISNUMBER(R173)),NOT(ISNUMBER(S173)),NOT(ISNUMBER(T173))),Assignments!B173,""),"")</f>
        <v/>
      </c>
      <c r="P173" t="str">
        <f>IF(AND(NOT(ISNUMBER(N173)),NOT(ISNUMBER(R173)),NOT(ISNUMBER(S173)),G173&gt;='Data Transformation'!$R$28),B173,"")</f>
        <v xml:space="preserve"> </v>
      </c>
      <c r="Q173" t="str">
        <f>IFERROR(IF(AND(Assignments!L173&lt;('Data Transformation'!$R$4-'Data Transformation'!$R$3)/2,ABS(K173-'Data Transformation'!$R$6)&lt;ABS(K173-'Data Transformation'!$R$5),NOT(ISNUMBER(N173)),NOT(ISNUMBER(T173)),NOT(ISNUMBER(P173)),NOT(ISNUMBER(R173)),NOT(ISNUMBER(T173)),NOT(ISNUMBER(S173))),Assignments!B173,""),"")</f>
        <v/>
      </c>
      <c r="R173" t="str">
        <f>IF(H173&gt;='Data Transformation'!$R$30,B173,"")</f>
        <v xml:space="preserve"> </v>
      </c>
      <c r="S173" t="str">
        <f>IF(D173&gt;='Data Transformation'!$R$31,B173,"")</f>
        <v xml:space="preserve"> </v>
      </c>
      <c r="T173" t="str">
        <f>IF(AND(H173&lt;'Data Transformation'!$R$30,E173&lt;'Data Transformation'!$R$29,G173&lt;0.3,D173&lt;'Data Transformation'!$R$31,E173&gt;0.4,H173&gt;0.4),B173,"")</f>
        <v/>
      </c>
      <c r="U173" s="58"/>
      <c r="V173" t="str" cm="2">
        <f t="array" ref="V173">IF(C173=FALSE,"",IF(AND(ISNUMBER(B173),ISBLANK(N173:T173)),"Unclassified",(IF(COUNT(N173:T173)=0,"",INDEX($N$4:$T$4,MATCH(TRUE,N173:T173=B173,0))))))</f>
        <v/>
      </c>
      <c r="W173" t="str">
        <f t="shared" si="7"/>
        <v/>
      </c>
      <c r="X173" t="str">
        <f t="shared" si="8"/>
        <v/>
      </c>
      <c r="AC173" t="b">
        <f t="shared" si="9"/>
        <v>0</v>
      </c>
      <c r="AD173" t="str">
        <f>IFERROR(ABS(ABS(K173-'Data Transformation'!$R$5)-ABS(K173-'Data Transformation'!$R$6)),"")</f>
        <v/>
      </c>
      <c r="AE173" t="e">
        <f>IF(C173=FALSE,"",IF(AND(OR(V173=$Z$6,V173=$Z$8),OR(AC173=TRUE,AD173&lt;=IF(ISNUMBER('Data Transformation'!$R$15),'Data Transformation'!$R$15,'Data Transformation'!$R$25))),TRUE,FALSE))</f>
        <v>#DIV/0!</v>
      </c>
    </row>
    <row r="174" spans="2:31" x14ac:dyDescent="0.55000000000000004">
      <c r="B174" t="str">
        <v xml:space="preserve"> </v>
      </c>
      <c r="C174" t="str">
        <v xml:space="preserve"> </v>
      </c>
      <c r="D174" t="str">
        <v xml:space="preserve"> </v>
      </c>
      <c r="E174" t="str">
        <v xml:space="preserve"> </v>
      </c>
      <c r="F174" t="str">
        <v xml:space="preserve"> </v>
      </c>
      <c r="G174" t="str">
        <v xml:space="preserve"> </v>
      </c>
      <c r="H174" t="str">
        <v xml:space="preserve"> </v>
      </c>
      <c r="I174" t="str">
        <v xml:space="preserve"> </v>
      </c>
      <c r="K174" s="59" t="str">
        <f>IFERROR(AVERAGEIF('Data Transformation'!$B$425:$B$8425,B174,IF('Input and Summary Results'!$J$4="no",'Data Transformation'!$C$425:$C$8425,'Data Transformation'!$E$425:$E$8425)),"")</f>
        <v/>
      </c>
      <c r="L174" s="60" t="str" cm="1">
        <f t="array" ref="L174">IFERROR(_xlfn.STDEV.S(IF('Data Transformation'!$B$425:$B$8425=B174,IF('Input and Summary Results'!$J$4="no",'Data Transformation'!$C$425:$C$8425,'Data Transformation'!$E$425:$E$8425),"")),"")</f>
        <v/>
      </c>
      <c r="M174" s="58"/>
      <c r="N174" t="str">
        <f>IF(E174&gt;='Data Transformation'!$R$29,B174,"")</f>
        <v xml:space="preserve"> </v>
      </c>
      <c r="O174" t="str">
        <f>IFERROR(IF(AND(Assignments!L174&lt;('Data Transformation'!$R$4-'Data Transformation'!$R$3)/2,ABS(K174-'Data Transformation'!$R$6)&gt;ABS(K174-'Data Transformation'!$R$5),NOT(ISNUMBER(N174)),NOT(ISNUMBER(R174)),NOT(ISNUMBER(P174)),NOT(ISNUMBER(R174)),NOT(ISNUMBER(S174)),NOT(ISNUMBER(T174))),Assignments!B174,""),"")</f>
        <v/>
      </c>
      <c r="P174" t="str">
        <f>IF(AND(NOT(ISNUMBER(N174)),NOT(ISNUMBER(R174)),NOT(ISNUMBER(S174)),G174&gt;='Data Transformation'!$R$28),B174,"")</f>
        <v xml:space="preserve"> </v>
      </c>
      <c r="Q174" t="str">
        <f>IFERROR(IF(AND(Assignments!L174&lt;('Data Transformation'!$R$4-'Data Transformation'!$R$3)/2,ABS(K174-'Data Transformation'!$R$6)&lt;ABS(K174-'Data Transformation'!$R$5),NOT(ISNUMBER(N174)),NOT(ISNUMBER(T174)),NOT(ISNUMBER(P174)),NOT(ISNUMBER(R174)),NOT(ISNUMBER(T174)),NOT(ISNUMBER(S174))),Assignments!B174,""),"")</f>
        <v/>
      </c>
      <c r="R174" t="str">
        <f>IF(H174&gt;='Data Transformation'!$R$30,B174,"")</f>
        <v xml:space="preserve"> </v>
      </c>
      <c r="S174" t="str">
        <f>IF(D174&gt;='Data Transformation'!$R$31,B174,"")</f>
        <v xml:space="preserve"> </v>
      </c>
      <c r="T174" t="str">
        <f>IF(AND(H174&lt;'Data Transformation'!$R$30,E174&lt;'Data Transformation'!$R$29,G174&lt;0.3,D174&lt;'Data Transformation'!$R$31,E174&gt;0.4,H174&gt;0.4),B174,"")</f>
        <v/>
      </c>
      <c r="U174" s="58"/>
      <c r="V174" t="str" cm="2">
        <f t="array" ref="V174">IF(C174=FALSE,"",IF(AND(ISNUMBER(B174),ISBLANK(N174:T174)),"Unclassified",(IF(COUNT(N174:T174)=0,"",INDEX($N$4:$T$4,MATCH(TRUE,N174:T174=B174,0))))))</f>
        <v/>
      </c>
      <c r="W174" t="str">
        <f t="shared" si="7"/>
        <v/>
      </c>
      <c r="X174" t="str">
        <f t="shared" si="8"/>
        <v/>
      </c>
      <c r="AC174" t="b">
        <f t="shared" si="9"/>
        <v>0</v>
      </c>
      <c r="AD174" t="str">
        <f>IFERROR(ABS(ABS(K174-'Data Transformation'!$R$5)-ABS(K174-'Data Transformation'!$R$6)),"")</f>
        <v/>
      </c>
      <c r="AE174" t="e">
        <f>IF(C174=FALSE,"",IF(AND(OR(V174=$Z$6,V174=$Z$8),OR(AC174=TRUE,AD174&lt;=IF(ISNUMBER('Data Transformation'!$R$15),'Data Transformation'!$R$15,'Data Transformation'!$R$25))),TRUE,FALSE))</f>
        <v>#DIV/0!</v>
      </c>
    </row>
    <row r="175" spans="2:31" x14ac:dyDescent="0.55000000000000004">
      <c r="B175" t="str">
        <v xml:space="preserve"> </v>
      </c>
      <c r="C175" t="str">
        <v xml:space="preserve"> </v>
      </c>
      <c r="D175" t="str">
        <v xml:space="preserve"> </v>
      </c>
      <c r="E175" t="str">
        <v xml:space="preserve"> </v>
      </c>
      <c r="F175" t="str">
        <v xml:space="preserve"> </v>
      </c>
      <c r="G175" t="str">
        <v xml:space="preserve"> </v>
      </c>
      <c r="H175" t="str">
        <v xml:space="preserve"> </v>
      </c>
      <c r="I175" t="str">
        <v xml:space="preserve"> </v>
      </c>
      <c r="K175" s="59" t="str">
        <f>IFERROR(AVERAGEIF('Data Transformation'!$B$425:$B$8425,B175,IF('Input and Summary Results'!$J$4="no",'Data Transformation'!$C$425:$C$8425,'Data Transformation'!$E$425:$E$8425)),"")</f>
        <v/>
      </c>
      <c r="L175" s="60" t="str" cm="1">
        <f t="array" ref="L175">IFERROR(_xlfn.STDEV.S(IF('Data Transformation'!$B$425:$B$8425=B175,IF('Input and Summary Results'!$J$4="no",'Data Transformation'!$C$425:$C$8425,'Data Transformation'!$E$425:$E$8425),"")),"")</f>
        <v/>
      </c>
      <c r="M175" s="58"/>
      <c r="N175" t="str">
        <f>IF(E175&gt;='Data Transformation'!$R$29,B175,"")</f>
        <v xml:space="preserve"> </v>
      </c>
      <c r="O175" t="str">
        <f>IFERROR(IF(AND(Assignments!L175&lt;('Data Transformation'!$R$4-'Data Transformation'!$R$3)/2,ABS(K175-'Data Transformation'!$R$6)&gt;ABS(K175-'Data Transformation'!$R$5),NOT(ISNUMBER(N175)),NOT(ISNUMBER(R175)),NOT(ISNUMBER(P175)),NOT(ISNUMBER(R175)),NOT(ISNUMBER(S175)),NOT(ISNUMBER(T175))),Assignments!B175,""),"")</f>
        <v/>
      </c>
      <c r="P175" t="str">
        <f>IF(AND(NOT(ISNUMBER(N175)),NOT(ISNUMBER(R175)),NOT(ISNUMBER(S175)),G175&gt;='Data Transformation'!$R$28),B175,"")</f>
        <v xml:space="preserve"> </v>
      </c>
      <c r="Q175" t="str">
        <f>IFERROR(IF(AND(Assignments!L175&lt;('Data Transformation'!$R$4-'Data Transformation'!$R$3)/2,ABS(K175-'Data Transformation'!$R$6)&lt;ABS(K175-'Data Transformation'!$R$5),NOT(ISNUMBER(N175)),NOT(ISNUMBER(T175)),NOT(ISNUMBER(P175)),NOT(ISNUMBER(R175)),NOT(ISNUMBER(T175)),NOT(ISNUMBER(S175))),Assignments!B175,""),"")</f>
        <v/>
      </c>
      <c r="R175" t="str">
        <f>IF(H175&gt;='Data Transformation'!$R$30,B175,"")</f>
        <v xml:space="preserve"> </v>
      </c>
      <c r="S175" t="str">
        <f>IF(D175&gt;='Data Transformation'!$R$31,B175,"")</f>
        <v xml:space="preserve"> </v>
      </c>
      <c r="T175" t="str">
        <f>IF(AND(H175&lt;'Data Transformation'!$R$30,E175&lt;'Data Transformation'!$R$29,G175&lt;0.3,D175&lt;'Data Transformation'!$R$31,E175&gt;0.4,H175&gt;0.4),B175,"")</f>
        <v/>
      </c>
      <c r="U175" s="58"/>
      <c r="V175" t="str" cm="2">
        <f t="array" ref="V175">IF(C175=FALSE,"",IF(AND(ISNUMBER(B175),ISBLANK(N175:T175)),"Unclassified",(IF(COUNT(N175:T175)=0,"",INDEX($N$4:$T$4,MATCH(TRUE,N175:T175=B175,0))))))</f>
        <v/>
      </c>
      <c r="W175" t="str">
        <f t="shared" si="7"/>
        <v/>
      </c>
      <c r="X175" t="str">
        <f t="shared" si="8"/>
        <v/>
      </c>
      <c r="AC175" t="b">
        <f t="shared" si="9"/>
        <v>0</v>
      </c>
      <c r="AD175" t="str">
        <f>IFERROR(ABS(ABS(K175-'Data Transformation'!$R$5)-ABS(K175-'Data Transformation'!$R$6)),"")</f>
        <v/>
      </c>
      <c r="AE175" t="e">
        <f>IF(C175=FALSE,"",IF(AND(OR(V175=$Z$6,V175=$Z$8),OR(AC175=TRUE,AD175&lt;=IF(ISNUMBER('Data Transformation'!$R$15),'Data Transformation'!$R$15,'Data Transformation'!$R$25))),TRUE,FALSE))</f>
        <v>#DIV/0!</v>
      </c>
    </row>
    <row r="176" spans="2:31" x14ac:dyDescent="0.55000000000000004">
      <c r="B176" t="str">
        <v xml:space="preserve"> </v>
      </c>
      <c r="C176" t="str">
        <v xml:space="preserve"> </v>
      </c>
      <c r="D176" t="str">
        <v xml:space="preserve"> </v>
      </c>
      <c r="E176" t="str">
        <v xml:space="preserve"> </v>
      </c>
      <c r="F176" t="str">
        <v xml:space="preserve"> </v>
      </c>
      <c r="G176" t="str">
        <v xml:space="preserve"> </v>
      </c>
      <c r="H176" t="str">
        <v xml:space="preserve"> </v>
      </c>
      <c r="I176" t="str">
        <v xml:space="preserve"> </v>
      </c>
      <c r="K176" s="59" t="str">
        <f>IFERROR(AVERAGEIF('Data Transformation'!$B$425:$B$8425,B176,IF('Input and Summary Results'!$J$4="no",'Data Transformation'!$C$425:$C$8425,'Data Transformation'!$E$425:$E$8425)),"")</f>
        <v/>
      </c>
      <c r="L176" s="60" t="str" cm="1">
        <f t="array" ref="L176">IFERROR(_xlfn.STDEV.S(IF('Data Transformation'!$B$425:$B$8425=B176,IF('Input and Summary Results'!$J$4="no",'Data Transformation'!$C$425:$C$8425,'Data Transformation'!$E$425:$E$8425),"")),"")</f>
        <v/>
      </c>
      <c r="M176" s="58"/>
      <c r="N176" t="str">
        <f>IF(E176&gt;='Data Transformation'!$R$29,B176,"")</f>
        <v xml:space="preserve"> </v>
      </c>
      <c r="O176" t="str">
        <f>IFERROR(IF(AND(Assignments!L176&lt;('Data Transformation'!$R$4-'Data Transformation'!$R$3)/2,ABS(K176-'Data Transformation'!$R$6)&gt;ABS(K176-'Data Transformation'!$R$5),NOT(ISNUMBER(N176)),NOT(ISNUMBER(R176)),NOT(ISNUMBER(P176)),NOT(ISNUMBER(R176)),NOT(ISNUMBER(S176)),NOT(ISNUMBER(T176))),Assignments!B176,""),"")</f>
        <v/>
      </c>
      <c r="P176" t="str">
        <f>IF(AND(NOT(ISNUMBER(N176)),NOT(ISNUMBER(R176)),NOT(ISNUMBER(S176)),G176&gt;='Data Transformation'!$R$28),B176,"")</f>
        <v xml:space="preserve"> </v>
      </c>
      <c r="Q176" t="str">
        <f>IFERROR(IF(AND(Assignments!L176&lt;('Data Transformation'!$R$4-'Data Transformation'!$R$3)/2,ABS(K176-'Data Transformation'!$R$6)&lt;ABS(K176-'Data Transformation'!$R$5),NOT(ISNUMBER(N176)),NOT(ISNUMBER(T176)),NOT(ISNUMBER(P176)),NOT(ISNUMBER(R176)),NOT(ISNUMBER(T176)),NOT(ISNUMBER(S176))),Assignments!B176,""),"")</f>
        <v/>
      </c>
      <c r="R176" t="str">
        <f>IF(H176&gt;='Data Transformation'!$R$30,B176,"")</f>
        <v xml:space="preserve"> </v>
      </c>
      <c r="S176" t="str">
        <f>IF(D176&gt;='Data Transformation'!$R$31,B176,"")</f>
        <v xml:space="preserve"> </v>
      </c>
      <c r="T176" t="str">
        <f>IF(AND(H176&lt;'Data Transformation'!$R$30,E176&lt;'Data Transformation'!$R$29,G176&lt;0.3,D176&lt;'Data Transformation'!$R$31,E176&gt;0.4,H176&gt;0.4),B176,"")</f>
        <v/>
      </c>
      <c r="U176" s="58"/>
      <c r="V176" t="str" cm="2">
        <f t="array" ref="V176">IF(C176=FALSE,"",IF(AND(ISNUMBER(B176),ISBLANK(N176:T176)),"Unclassified",(IF(COUNT(N176:T176)=0,"",INDEX($N$4:$T$4,MATCH(TRUE,N176:T176=B176,0))))))</f>
        <v/>
      </c>
      <c r="W176" t="str">
        <f t="shared" si="7"/>
        <v/>
      </c>
      <c r="X176" t="str">
        <f t="shared" si="8"/>
        <v/>
      </c>
      <c r="AC176" t="b">
        <f t="shared" si="9"/>
        <v>0</v>
      </c>
      <c r="AD176" t="str">
        <f>IFERROR(ABS(ABS(K176-'Data Transformation'!$R$5)-ABS(K176-'Data Transformation'!$R$6)),"")</f>
        <v/>
      </c>
      <c r="AE176" t="e">
        <f>IF(C176=FALSE,"",IF(AND(OR(V176=$Z$6,V176=$Z$8),OR(AC176=TRUE,AD176&lt;=IF(ISNUMBER('Data Transformation'!$R$15),'Data Transformation'!$R$15,'Data Transformation'!$R$25))),TRUE,FALSE))</f>
        <v>#DIV/0!</v>
      </c>
    </row>
    <row r="177" spans="2:31" x14ac:dyDescent="0.55000000000000004">
      <c r="B177" t="str">
        <v xml:space="preserve"> </v>
      </c>
      <c r="C177" t="str">
        <v xml:space="preserve"> </v>
      </c>
      <c r="D177" t="str">
        <v xml:space="preserve"> </v>
      </c>
      <c r="E177" t="str">
        <v xml:space="preserve"> </v>
      </c>
      <c r="F177" t="str">
        <v xml:space="preserve"> </v>
      </c>
      <c r="G177" t="str">
        <v xml:space="preserve"> </v>
      </c>
      <c r="H177" t="str">
        <v xml:space="preserve"> </v>
      </c>
      <c r="I177" t="str">
        <v xml:space="preserve"> </v>
      </c>
      <c r="K177" s="59" t="str">
        <f>IFERROR(AVERAGEIF('Data Transformation'!$B$425:$B$8425,B177,IF('Input and Summary Results'!$J$4="no",'Data Transformation'!$C$425:$C$8425,'Data Transformation'!$E$425:$E$8425)),"")</f>
        <v/>
      </c>
      <c r="L177" s="60" t="str" cm="1">
        <f t="array" ref="L177">IFERROR(_xlfn.STDEV.S(IF('Data Transformation'!$B$425:$B$8425=B177,IF('Input and Summary Results'!$J$4="no",'Data Transformation'!$C$425:$C$8425,'Data Transformation'!$E$425:$E$8425),"")),"")</f>
        <v/>
      </c>
      <c r="M177" s="58"/>
      <c r="N177" t="str">
        <f>IF(E177&gt;='Data Transformation'!$R$29,B177,"")</f>
        <v xml:space="preserve"> </v>
      </c>
      <c r="O177" t="str">
        <f>IFERROR(IF(AND(Assignments!L177&lt;('Data Transformation'!$R$4-'Data Transformation'!$R$3)/2,ABS(K177-'Data Transformation'!$R$6)&gt;ABS(K177-'Data Transformation'!$R$5),NOT(ISNUMBER(N177)),NOT(ISNUMBER(R177)),NOT(ISNUMBER(P177)),NOT(ISNUMBER(R177)),NOT(ISNUMBER(S177)),NOT(ISNUMBER(T177))),Assignments!B177,""),"")</f>
        <v/>
      </c>
      <c r="P177" t="str">
        <f>IF(AND(NOT(ISNUMBER(N177)),NOT(ISNUMBER(R177)),NOT(ISNUMBER(S177)),G177&gt;='Data Transformation'!$R$28),B177,"")</f>
        <v xml:space="preserve"> </v>
      </c>
      <c r="Q177" t="str">
        <f>IFERROR(IF(AND(Assignments!L177&lt;('Data Transformation'!$R$4-'Data Transformation'!$R$3)/2,ABS(K177-'Data Transformation'!$R$6)&lt;ABS(K177-'Data Transformation'!$R$5),NOT(ISNUMBER(N177)),NOT(ISNUMBER(T177)),NOT(ISNUMBER(P177)),NOT(ISNUMBER(R177)),NOT(ISNUMBER(T177)),NOT(ISNUMBER(S177))),Assignments!B177,""),"")</f>
        <v/>
      </c>
      <c r="R177" t="str">
        <f>IF(H177&gt;='Data Transformation'!$R$30,B177,"")</f>
        <v xml:space="preserve"> </v>
      </c>
      <c r="S177" t="str">
        <f>IF(D177&gt;='Data Transformation'!$R$31,B177,"")</f>
        <v xml:space="preserve"> </v>
      </c>
      <c r="T177" t="str">
        <f>IF(AND(H177&lt;'Data Transformation'!$R$30,E177&lt;'Data Transformation'!$R$29,G177&lt;0.3,D177&lt;'Data Transformation'!$R$31,E177&gt;0.4,H177&gt;0.4),B177,"")</f>
        <v/>
      </c>
      <c r="U177" s="58"/>
      <c r="V177" t="str" cm="2">
        <f t="array" ref="V177">IF(C177=FALSE,"",IF(AND(ISNUMBER(B177),ISBLANK(N177:T177)),"Unclassified",(IF(COUNT(N177:T177)=0,"",INDEX($N$4:$T$4,MATCH(TRUE,N177:T177=B177,0))))))</f>
        <v/>
      </c>
      <c r="W177" t="str">
        <f t="shared" si="7"/>
        <v/>
      </c>
      <c r="X177" t="str">
        <f t="shared" si="8"/>
        <v/>
      </c>
      <c r="AC177" t="b">
        <f t="shared" si="9"/>
        <v>0</v>
      </c>
      <c r="AD177" t="str">
        <f>IFERROR(ABS(ABS(K177-'Data Transformation'!$R$5)-ABS(K177-'Data Transformation'!$R$6)),"")</f>
        <v/>
      </c>
      <c r="AE177" t="e">
        <f>IF(C177=FALSE,"",IF(AND(OR(V177=$Z$6,V177=$Z$8),OR(AC177=TRUE,AD177&lt;=IF(ISNUMBER('Data Transformation'!$R$15),'Data Transformation'!$R$15,'Data Transformation'!$R$25))),TRUE,FALSE))</f>
        <v>#DIV/0!</v>
      </c>
    </row>
    <row r="178" spans="2:31" x14ac:dyDescent="0.55000000000000004">
      <c r="B178" t="str">
        <v xml:space="preserve"> </v>
      </c>
      <c r="C178" t="str">
        <v xml:space="preserve"> </v>
      </c>
      <c r="D178" t="str">
        <v xml:space="preserve"> </v>
      </c>
      <c r="E178" t="str">
        <v xml:space="preserve"> </v>
      </c>
      <c r="F178" t="str">
        <v xml:space="preserve"> </v>
      </c>
      <c r="G178" t="str">
        <v xml:space="preserve"> </v>
      </c>
      <c r="H178" t="str">
        <v xml:space="preserve"> </v>
      </c>
      <c r="I178" t="str">
        <v xml:space="preserve"> </v>
      </c>
      <c r="K178" s="59" t="str">
        <f>IFERROR(AVERAGEIF('Data Transformation'!$B$425:$B$8425,B178,IF('Input and Summary Results'!$J$4="no",'Data Transformation'!$C$425:$C$8425,'Data Transformation'!$E$425:$E$8425)),"")</f>
        <v/>
      </c>
      <c r="L178" s="60" t="str" cm="1">
        <f t="array" ref="L178">IFERROR(_xlfn.STDEV.S(IF('Data Transformation'!$B$425:$B$8425=B178,IF('Input and Summary Results'!$J$4="no",'Data Transformation'!$C$425:$C$8425,'Data Transformation'!$E$425:$E$8425),"")),"")</f>
        <v/>
      </c>
      <c r="M178" s="58"/>
      <c r="N178" t="str">
        <f>IF(E178&gt;='Data Transformation'!$R$29,B178,"")</f>
        <v xml:space="preserve"> </v>
      </c>
      <c r="O178" t="str">
        <f>IFERROR(IF(AND(Assignments!L178&lt;('Data Transformation'!$R$4-'Data Transformation'!$R$3)/2,ABS(K178-'Data Transformation'!$R$6)&gt;ABS(K178-'Data Transformation'!$R$5),NOT(ISNUMBER(N178)),NOT(ISNUMBER(R178)),NOT(ISNUMBER(P178)),NOT(ISNUMBER(R178)),NOT(ISNUMBER(S178)),NOT(ISNUMBER(T178))),Assignments!B178,""),"")</f>
        <v/>
      </c>
      <c r="P178" t="str">
        <f>IF(AND(NOT(ISNUMBER(N178)),NOT(ISNUMBER(R178)),NOT(ISNUMBER(S178)),G178&gt;='Data Transformation'!$R$28),B178,"")</f>
        <v xml:space="preserve"> </v>
      </c>
      <c r="Q178" t="str">
        <f>IFERROR(IF(AND(Assignments!L178&lt;('Data Transformation'!$R$4-'Data Transformation'!$R$3)/2,ABS(K178-'Data Transformation'!$R$6)&lt;ABS(K178-'Data Transformation'!$R$5),NOT(ISNUMBER(N178)),NOT(ISNUMBER(T178)),NOT(ISNUMBER(P178)),NOT(ISNUMBER(R178)),NOT(ISNUMBER(T178)),NOT(ISNUMBER(S178))),Assignments!B178,""),"")</f>
        <v/>
      </c>
      <c r="R178" t="str">
        <f>IF(H178&gt;='Data Transformation'!$R$30,B178,"")</f>
        <v xml:space="preserve"> </v>
      </c>
      <c r="S178" t="str">
        <f>IF(D178&gt;='Data Transformation'!$R$31,B178,"")</f>
        <v xml:space="preserve"> </v>
      </c>
      <c r="T178" t="str">
        <f>IF(AND(H178&lt;'Data Transformation'!$R$30,E178&lt;'Data Transformation'!$R$29,G178&lt;0.3,D178&lt;'Data Transformation'!$R$31,E178&gt;0.4,H178&gt;0.4),B178,"")</f>
        <v/>
      </c>
      <c r="U178" s="58"/>
      <c r="V178" t="str" cm="2">
        <f t="array" ref="V178">IF(C178=FALSE,"",IF(AND(ISNUMBER(B178),ISBLANK(N178:T178)),"Unclassified",(IF(COUNT(N178:T178)=0,"",INDEX($N$4:$T$4,MATCH(TRUE,N178:T178=B178,0))))))</f>
        <v/>
      </c>
      <c r="W178" t="str">
        <f t="shared" si="7"/>
        <v/>
      </c>
      <c r="X178" t="str">
        <f t="shared" si="8"/>
        <v/>
      </c>
      <c r="AC178" t="b">
        <f t="shared" si="9"/>
        <v>0</v>
      </c>
      <c r="AD178" t="str">
        <f>IFERROR(ABS(ABS(K178-'Data Transformation'!$R$5)-ABS(K178-'Data Transformation'!$R$6)),"")</f>
        <v/>
      </c>
      <c r="AE178" t="e">
        <f>IF(C178=FALSE,"",IF(AND(OR(V178=$Z$6,V178=$Z$8),OR(AC178=TRUE,AD178&lt;=IF(ISNUMBER('Data Transformation'!$R$15),'Data Transformation'!$R$15,'Data Transformation'!$R$25))),TRUE,FALSE))</f>
        <v>#DIV/0!</v>
      </c>
    </row>
    <row r="179" spans="2:31" x14ac:dyDescent="0.55000000000000004">
      <c r="B179" t="str">
        <v xml:space="preserve"> </v>
      </c>
      <c r="C179" t="str">
        <v xml:space="preserve"> </v>
      </c>
      <c r="D179" t="str">
        <v xml:space="preserve"> </v>
      </c>
      <c r="E179" t="str">
        <v xml:space="preserve"> </v>
      </c>
      <c r="F179" t="str">
        <v xml:space="preserve"> </v>
      </c>
      <c r="G179" t="str">
        <v xml:space="preserve"> </v>
      </c>
      <c r="H179" t="str">
        <v xml:space="preserve"> </v>
      </c>
      <c r="I179" t="str">
        <v xml:space="preserve"> </v>
      </c>
      <c r="K179" s="59" t="str">
        <f>IFERROR(AVERAGEIF('Data Transformation'!$B$425:$B$8425,B179,IF('Input and Summary Results'!$J$4="no",'Data Transformation'!$C$425:$C$8425,'Data Transformation'!$E$425:$E$8425)),"")</f>
        <v/>
      </c>
      <c r="L179" s="60" t="str" cm="1">
        <f t="array" ref="L179">IFERROR(_xlfn.STDEV.S(IF('Data Transformation'!$B$425:$B$8425=B179,IF('Input and Summary Results'!$J$4="no",'Data Transformation'!$C$425:$C$8425,'Data Transformation'!$E$425:$E$8425),"")),"")</f>
        <v/>
      </c>
      <c r="M179" s="58"/>
      <c r="N179" t="str">
        <f>IF(E179&gt;='Data Transformation'!$R$29,B179,"")</f>
        <v xml:space="preserve"> </v>
      </c>
      <c r="O179" t="str">
        <f>IFERROR(IF(AND(Assignments!L179&lt;('Data Transformation'!$R$4-'Data Transformation'!$R$3)/2,ABS(K179-'Data Transformation'!$R$6)&gt;ABS(K179-'Data Transformation'!$R$5),NOT(ISNUMBER(N179)),NOT(ISNUMBER(R179)),NOT(ISNUMBER(P179)),NOT(ISNUMBER(R179)),NOT(ISNUMBER(S179)),NOT(ISNUMBER(T179))),Assignments!B179,""),"")</f>
        <v/>
      </c>
      <c r="P179" t="str">
        <f>IF(AND(NOT(ISNUMBER(N179)),NOT(ISNUMBER(R179)),NOT(ISNUMBER(S179)),G179&gt;='Data Transformation'!$R$28),B179,"")</f>
        <v xml:space="preserve"> </v>
      </c>
      <c r="Q179" t="str">
        <f>IFERROR(IF(AND(Assignments!L179&lt;('Data Transformation'!$R$4-'Data Transformation'!$R$3)/2,ABS(K179-'Data Transformation'!$R$6)&lt;ABS(K179-'Data Transformation'!$R$5),NOT(ISNUMBER(N179)),NOT(ISNUMBER(T179)),NOT(ISNUMBER(P179)),NOT(ISNUMBER(R179)),NOT(ISNUMBER(T179)),NOT(ISNUMBER(S179))),Assignments!B179,""),"")</f>
        <v/>
      </c>
      <c r="R179" t="str">
        <f>IF(H179&gt;='Data Transformation'!$R$30,B179,"")</f>
        <v xml:space="preserve"> </v>
      </c>
      <c r="S179" t="str">
        <f>IF(D179&gt;='Data Transformation'!$R$31,B179,"")</f>
        <v xml:space="preserve"> </v>
      </c>
      <c r="T179" t="str">
        <f>IF(AND(H179&lt;'Data Transformation'!$R$30,E179&lt;'Data Transformation'!$R$29,G179&lt;0.3,D179&lt;'Data Transformation'!$R$31,E179&gt;0.4,H179&gt;0.4),B179,"")</f>
        <v/>
      </c>
      <c r="U179" s="58"/>
      <c r="V179" t="str" cm="2">
        <f t="array" ref="V179">IF(C179=FALSE,"",IF(AND(ISNUMBER(B179),ISBLANK(N179:T179)),"Unclassified",(IF(COUNT(N179:T179)=0,"",INDEX($N$4:$T$4,MATCH(TRUE,N179:T179=B179,0))))))</f>
        <v/>
      </c>
      <c r="W179" t="str">
        <f t="shared" si="7"/>
        <v/>
      </c>
      <c r="X179" t="str">
        <f t="shared" si="8"/>
        <v/>
      </c>
      <c r="AC179" t="b">
        <f t="shared" si="9"/>
        <v>0</v>
      </c>
      <c r="AD179" t="str">
        <f>IFERROR(ABS(ABS(K179-'Data Transformation'!$R$5)-ABS(K179-'Data Transformation'!$R$6)),"")</f>
        <v/>
      </c>
      <c r="AE179" t="e">
        <f>IF(C179=FALSE,"",IF(AND(OR(V179=$Z$6,V179=$Z$8),OR(AC179=TRUE,AD179&lt;=IF(ISNUMBER('Data Transformation'!$R$15),'Data Transformation'!$R$15,'Data Transformation'!$R$25))),TRUE,FALSE))</f>
        <v>#DIV/0!</v>
      </c>
    </row>
    <row r="180" spans="2:31" x14ac:dyDescent="0.55000000000000004">
      <c r="B180" t="str">
        <v xml:space="preserve"> </v>
      </c>
      <c r="C180" t="str">
        <v xml:space="preserve"> </v>
      </c>
      <c r="D180" t="str">
        <v xml:space="preserve"> </v>
      </c>
      <c r="E180" t="str">
        <v xml:space="preserve"> </v>
      </c>
      <c r="F180" t="str">
        <v xml:space="preserve"> </v>
      </c>
      <c r="G180" t="str">
        <v xml:space="preserve"> </v>
      </c>
      <c r="H180" t="str">
        <v xml:space="preserve"> </v>
      </c>
      <c r="I180" t="str">
        <v xml:space="preserve"> </v>
      </c>
      <c r="K180" s="59" t="str">
        <f>IFERROR(AVERAGEIF('Data Transformation'!$B$425:$B$8425,B180,IF('Input and Summary Results'!$J$4="no",'Data Transformation'!$C$425:$C$8425,'Data Transformation'!$E$425:$E$8425)),"")</f>
        <v/>
      </c>
      <c r="L180" s="60" t="str" cm="1">
        <f t="array" ref="L180">IFERROR(_xlfn.STDEV.S(IF('Data Transformation'!$B$425:$B$8425=B180,IF('Input and Summary Results'!$J$4="no",'Data Transformation'!$C$425:$C$8425,'Data Transformation'!$E$425:$E$8425),"")),"")</f>
        <v/>
      </c>
      <c r="M180" s="58"/>
      <c r="N180" t="str">
        <f>IF(E180&gt;='Data Transformation'!$R$29,B180,"")</f>
        <v xml:space="preserve"> </v>
      </c>
      <c r="O180" t="str">
        <f>IFERROR(IF(AND(Assignments!L180&lt;('Data Transformation'!$R$4-'Data Transformation'!$R$3)/2,ABS(K180-'Data Transformation'!$R$6)&gt;ABS(K180-'Data Transformation'!$R$5),NOT(ISNUMBER(N180)),NOT(ISNUMBER(R180)),NOT(ISNUMBER(P180)),NOT(ISNUMBER(R180)),NOT(ISNUMBER(S180)),NOT(ISNUMBER(T180))),Assignments!B180,""),"")</f>
        <v/>
      </c>
      <c r="P180" t="str">
        <f>IF(AND(NOT(ISNUMBER(N180)),NOT(ISNUMBER(R180)),NOT(ISNUMBER(S180)),G180&gt;='Data Transformation'!$R$28),B180,"")</f>
        <v xml:space="preserve"> </v>
      </c>
      <c r="Q180" t="str">
        <f>IFERROR(IF(AND(Assignments!L180&lt;('Data Transformation'!$R$4-'Data Transformation'!$R$3)/2,ABS(K180-'Data Transformation'!$R$6)&lt;ABS(K180-'Data Transformation'!$R$5),NOT(ISNUMBER(N180)),NOT(ISNUMBER(T180)),NOT(ISNUMBER(P180)),NOT(ISNUMBER(R180)),NOT(ISNUMBER(T180)),NOT(ISNUMBER(S180))),Assignments!B180,""),"")</f>
        <v/>
      </c>
      <c r="R180" t="str">
        <f>IF(H180&gt;='Data Transformation'!$R$30,B180,"")</f>
        <v xml:space="preserve"> </v>
      </c>
      <c r="S180" t="str">
        <f>IF(D180&gt;='Data Transformation'!$R$31,B180,"")</f>
        <v xml:space="preserve"> </v>
      </c>
      <c r="T180" t="str">
        <f>IF(AND(H180&lt;'Data Transformation'!$R$30,E180&lt;'Data Transformation'!$R$29,G180&lt;0.3,D180&lt;'Data Transformation'!$R$31,E180&gt;0.4,H180&gt;0.4),B180,"")</f>
        <v/>
      </c>
      <c r="U180" s="58"/>
      <c r="V180" t="str" cm="2">
        <f t="array" ref="V180">IF(C180=FALSE,"",IF(AND(ISNUMBER(B180),ISBLANK(N180:T180)),"Unclassified",(IF(COUNT(N180:T180)=0,"",INDEX($N$4:$T$4,MATCH(TRUE,N180:T180=B180,0))))))</f>
        <v/>
      </c>
      <c r="W180" t="str">
        <f t="shared" si="7"/>
        <v/>
      </c>
      <c r="X180" t="str">
        <f t="shared" si="8"/>
        <v/>
      </c>
      <c r="AC180" t="b">
        <f t="shared" si="9"/>
        <v>0</v>
      </c>
      <c r="AD180" t="str">
        <f>IFERROR(ABS(ABS(K180-'Data Transformation'!$R$5)-ABS(K180-'Data Transformation'!$R$6)),"")</f>
        <v/>
      </c>
      <c r="AE180" t="e">
        <f>IF(C180=FALSE,"",IF(AND(OR(V180=$Z$6,V180=$Z$8),OR(AC180=TRUE,AD180&lt;=IF(ISNUMBER('Data Transformation'!$R$15),'Data Transformation'!$R$15,'Data Transformation'!$R$25))),TRUE,FALSE))</f>
        <v>#DIV/0!</v>
      </c>
    </row>
    <row r="181" spans="2:31" x14ac:dyDescent="0.55000000000000004">
      <c r="B181" t="str">
        <v xml:space="preserve"> </v>
      </c>
      <c r="C181" t="str">
        <v xml:space="preserve"> </v>
      </c>
      <c r="D181" t="str">
        <v xml:space="preserve"> </v>
      </c>
      <c r="E181" t="str">
        <v xml:space="preserve"> </v>
      </c>
      <c r="F181" t="str">
        <v xml:space="preserve"> </v>
      </c>
      <c r="G181" t="str">
        <v xml:space="preserve"> </v>
      </c>
      <c r="H181" t="str">
        <v xml:space="preserve"> </v>
      </c>
      <c r="I181" t="str">
        <v xml:space="preserve"> </v>
      </c>
      <c r="K181" s="59" t="str">
        <f>IFERROR(AVERAGEIF('Data Transformation'!$B$425:$B$8425,B181,IF('Input and Summary Results'!$J$4="no",'Data Transformation'!$C$425:$C$8425,'Data Transformation'!$E$425:$E$8425)),"")</f>
        <v/>
      </c>
      <c r="L181" s="60" t="str" cm="1">
        <f t="array" ref="L181">IFERROR(_xlfn.STDEV.S(IF('Data Transformation'!$B$425:$B$8425=B181,IF('Input and Summary Results'!$J$4="no",'Data Transformation'!$C$425:$C$8425,'Data Transformation'!$E$425:$E$8425),"")),"")</f>
        <v/>
      </c>
      <c r="M181" s="58"/>
      <c r="N181" t="str">
        <f>IF(E181&gt;='Data Transformation'!$R$29,B181,"")</f>
        <v xml:space="preserve"> </v>
      </c>
      <c r="O181" t="str">
        <f>IFERROR(IF(AND(Assignments!L181&lt;('Data Transformation'!$R$4-'Data Transformation'!$R$3)/2,ABS(K181-'Data Transformation'!$R$6)&gt;ABS(K181-'Data Transformation'!$R$5),NOT(ISNUMBER(N181)),NOT(ISNUMBER(R181)),NOT(ISNUMBER(P181)),NOT(ISNUMBER(R181)),NOT(ISNUMBER(S181)),NOT(ISNUMBER(T181))),Assignments!B181,""),"")</f>
        <v/>
      </c>
      <c r="P181" t="str">
        <f>IF(AND(NOT(ISNUMBER(N181)),NOT(ISNUMBER(R181)),NOT(ISNUMBER(S181)),G181&gt;='Data Transformation'!$R$28),B181,"")</f>
        <v xml:space="preserve"> </v>
      </c>
      <c r="Q181" t="str">
        <f>IFERROR(IF(AND(Assignments!L181&lt;('Data Transformation'!$R$4-'Data Transformation'!$R$3)/2,ABS(K181-'Data Transformation'!$R$6)&lt;ABS(K181-'Data Transformation'!$R$5),NOT(ISNUMBER(N181)),NOT(ISNUMBER(T181)),NOT(ISNUMBER(P181)),NOT(ISNUMBER(R181)),NOT(ISNUMBER(T181)),NOT(ISNUMBER(S181))),Assignments!B181,""),"")</f>
        <v/>
      </c>
      <c r="R181" t="str">
        <f>IF(H181&gt;='Data Transformation'!$R$30,B181,"")</f>
        <v xml:space="preserve"> </v>
      </c>
      <c r="S181" t="str">
        <f>IF(D181&gt;='Data Transformation'!$R$31,B181,"")</f>
        <v xml:space="preserve"> </v>
      </c>
      <c r="T181" t="str">
        <f>IF(AND(H181&lt;'Data Transformation'!$R$30,E181&lt;'Data Transformation'!$R$29,G181&lt;0.3,D181&lt;'Data Transformation'!$R$31,E181&gt;0.4,H181&gt;0.4),B181,"")</f>
        <v/>
      </c>
      <c r="U181" s="58"/>
      <c r="V181" t="str" cm="2">
        <f t="array" ref="V181">IF(C181=FALSE,"",IF(AND(ISNUMBER(B181),ISBLANK(N181:T181)),"Unclassified",(IF(COUNT(N181:T181)=0,"",INDEX($N$4:$T$4,MATCH(TRUE,N181:T181=B181,0))))))</f>
        <v/>
      </c>
      <c r="W181" t="str">
        <f t="shared" si="7"/>
        <v/>
      </c>
      <c r="X181" t="str">
        <f t="shared" si="8"/>
        <v/>
      </c>
      <c r="AC181" t="b">
        <f t="shared" si="9"/>
        <v>0</v>
      </c>
      <c r="AD181" t="str">
        <f>IFERROR(ABS(ABS(K181-'Data Transformation'!$R$5)-ABS(K181-'Data Transformation'!$R$6)),"")</f>
        <v/>
      </c>
      <c r="AE181" t="e">
        <f>IF(C181=FALSE,"",IF(AND(OR(V181=$Z$6,V181=$Z$8),OR(AC181=TRUE,AD181&lt;=IF(ISNUMBER('Data Transformation'!$R$15),'Data Transformation'!$R$15,'Data Transformation'!$R$25))),TRUE,FALSE))</f>
        <v>#DIV/0!</v>
      </c>
    </row>
    <row r="182" spans="2:31" x14ac:dyDescent="0.55000000000000004">
      <c r="B182" t="str">
        <v xml:space="preserve"> </v>
      </c>
      <c r="C182" t="str">
        <v xml:space="preserve"> </v>
      </c>
      <c r="D182" t="str">
        <v xml:space="preserve"> </v>
      </c>
      <c r="E182" t="str">
        <v xml:space="preserve"> </v>
      </c>
      <c r="F182" t="str">
        <v xml:space="preserve"> </v>
      </c>
      <c r="G182" t="str">
        <v xml:space="preserve"> </v>
      </c>
      <c r="H182" t="str">
        <v xml:space="preserve"> </v>
      </c>
      <c r="I182" t="str">
        <v xml:space="preserve"> </v>
      </c>
      <c r="K182" s="59" t="str">
        <f>IFERROR(AVERAGEIF('Data Transformation'!$B$425:$B$8425,B182,IF('Input and Summary Results'!$J$4="no",'Data Transformation'!$C$425:$C$8425,'Data Transformation'!$E$425:$E$8425)),"")</f>
        <v/>
      </c>
      <c r="L182" s="60" t="str" cm="1">
        <f t="array" ref="L182">IFERROR(_xlfn.STDEV.S(IF('Data Transformation'!$B$425:$B$8425=B182,IF('Input and Summary Results'!$J$4="no",'Data Transformation'!$C$425:$C$8425,'Data Transformation'!$E$425:$E$8425),"")),"")</f>
        <v/>
      </c>
      <c r="M182" s="58"/>
      <c r="N182" t="str">
        <f>IF(E182&gt;='Data Transformation'!$R$29,B182,"")</f>
        <v xml:space="preserve"> </v>
      </c>
      <c r="O182" t="str">
        <f>IFERROR(IF(AND(Assignments!L182&lt;('Data Transformation'!$R$4-'Data Transformation'!$R$3)/2,ABS(K182-'Data Transformation'!$R$6)&gt;ABS(K182-'Data Transformation'!$R$5),NOT(ISNUMBER(N182)),NOT(ISNUMBER(R182)),NOT(ISNUMBER(P182)),NOT(ISNUMBER(R182)),NOT(ISNUMBER(S182)),NOT(ISNUMBER(T182))),Assignments!B182,""),"")</f>
        <v/>
      </c>
      <c r="P182" t="str">
        <f>IF(AND(NOT(ISNUMBER(N182)),NOT(ISNUMBER(R182)),NOT(ISNUMBER(S182)),G182&gt;='Data Transformation'!$R$28),B182,"")</f>
        <v xml:space="preserve"> </v>
      </c>
      <c r="Q182" t="str">
        <f>IFERROR(IF(AND(Assignments!L182&lt;('Data Transformation'!$R$4-'Data Transformation'!$R$3)/2,ABS(K182-'Data Transformation'!$R$6)&lt;ABS(K182-'Data Transformation'!$R$5),NOT(ISNUMBER(N182)),NOT(ISNUMBER(T182)),NOT(ISNUMBER(P182)),NOT(ISNUMBER(R182)),NOT(ISNUMBER(T182)),NOT(ISNUMBER(S182))),Assignments!B182,""),"")</f>
        <v/>
      </c>
      <c r="R182" t="str">
        <f>IF(H182&gt;='Data Transformation'!$R$30,B182,"")</f>
        <v xml:space="preserve"> </v>
      </c>
      <c r="S182" t="str">
        <f>IF(D182&gt;='Data Transformation'!$R$31,B182,"")</f>
        <v xml:space="preserve"> </v>
      </c>
      <c r="T182" t="str">
        <f>IF(AND(H182&lt;'Data Transformation'!$R$30,E182&lt;'Data Transformation'!$R$29,G182&lt;0.3,D182&lt;'Data Transformation'!$R$31,E182&gt;0.4,H182&gt;0.4),B182,"")</f>
        <v/>
      </c>
      <c r="U182" s="58"/>
      <c r="V182" t="str" cm="2">
        <f t="array" ref="V182">IF(C182=FALSE,"",IF(AND(ISNUMBER(B182),ISBLANK(N182:T182)),"Unclassified",(IF(COUNT(N182:T182)=0,"",INDEX($N$4:$T$4,MATCH(TRUE,N182:T182=B182,0))))))</f>
        <v/>
      </c>
      <c r="W182" t="str">
        <f t="shared" si="7"/>
        <v/>
      </c>
      <c r="X182" t="str">
        <f t="shared" si="8"/>
        <v/>
      </c>
      <c r="AC182" t="b">
        <f t="shared" si="9"/>
        <v>0</v>
      </c>
      <c r="AD182" t="str">
        <f>IFERROR(ABS(ABS(K182-'Data Transformation'!$R$5)-ABS(K182-'Data Transformation'!$R$6)),"")</f>
        <v/>
      </c>
      <c r="AE182" t="e">
        <f>IF(C182=FALSE,"",IF(AND(OR(V182=$Z$6,V182=$Z$8),OR(AC182=TRUE,AD182&lt;=IF(ISNUMBER('Data Transformation'!$R$15),'Data Transformation'!$R$15,'Data Transformation'!$R$25))),TRUE,FALSE))</f>
        <v>#DIV/0!</v>
      </c>
    </row>
    <row r="183" spans="2:31" x14ac:dyDescent="0.55000000000000004">
      <c r="B183" t="str">
        <v xml:space="preserve"> </v>
      </c>
      <c r="C183" t="str">
        <v xml:space="preserve"> </v>
      </c>
      <c r="D183" t="str">
        <v xml:space="preserve"> </v>
      </c>
      <c r="E183" t="str">
        <v xml:space="preserve"> </v>
      </c>
      <c r="F183" t="str">
        <v xml:space="preserve"> </v>
      </c>
      <c r="G183" t="str">
        <v xml:space="preserve"> </v>
      </c>
      <c r="H183" t="str">
        <v xml:space="preserve"> </v>
      </c>
      <c r="I183" t="str">
        <v xml:space="preserve"> </v>
      </c>
      <c r="K183" s="59" t="str">
        <f>IFERROR(AVERAGEIF('Data Transformation'!$B$425:$B$8425,B183,IF('Input and Summary Results'!$J$4="no",'Data Transformation'!$C$425:$C$8425,'Data Transformation'!$E$425:$E$8425)),"")</f>
        <v/>
      </c>
      <c r="L183" s="60" t="str" cm="1">
        <f t="array" ref="L183">IFERROR(_xlfn.STDEV.S(IF('Data Transformation'!$B$425:$B$8425=B183,IF('Input and Summary Results'!$J$4="no",'Data Transformation'!$C$425:$C$8425,'Data Transformation'!$E$425:$E$8425),"")),"")</f>
        <v/>
      </c>
      <c r="M183" s="58"/>
      <c r="N183" t="str">
        <f>IF(E183&gt;='Data Transformation'!$R$29,B183,"")</f>
        <v xml:space="preserve"> </v>
      </c>
      <c r="O183" t="str">
        <f>IFERROR(IF(AND(Assignments!L183&lt;('Data Transformation'!$R$4-'Data Transformation'!$R$3)/2,ABS(K183-'Data Transformation'!$R$6)&gt;ABS(K183-'Data Transformation'!$R$5),NOT(ISNUMBER(N183)),NOT(ISNUMBER(R183)),NOT(ISNUMBER(P183)),NOT(ISNUMBER(R183)),NOT(ISNUMBER(S183)),NOT(ISNUMBER(T183))),Assignments!B183,""),"")</f>
        <v/>
      </c>
      <c r="P183" t="str">
        <f>IF(AND(NOT(ISNUMBER(N183)),NOT(ISNUMBER(R183)),NOT(ISNUMBER(S183)),G183&gt;='Data Transformation'!$R$28),B183,"")</f>
        <v xml:space="preserve"> </v>
      </c>
      <c r="Q183" t="str">
        <f>IFERROR(IF(AND(Assignments!L183&lt;('Data Transformation'!$R$4-'Data Transformation'!$R$3)/2,ABS(K183-'Data Transformation'!$R$6)&lt;ABS(K183-'Data Transformation'!$R$5),NOT(ISNUMBER(N183)),NOT(ISNUMBER(T183)),NOT(ISNUMBER(P183)),NOT(ISNUMBER(R183)),NOT(ISNUMBER(T183)),NOT(ISNUMBER(S183))),Assignments!B183,""),"")</f>
        <v/>
      </c>
      <c r="R183" t="str">
        <f>IF(H183&gt;='Data Transformation'!$R$30,B183,"")</f>
        <v xml:space="preserve"> </v>
      </c>
      <c r="S183" t="str">
        <f>IF(D183&gt;='Data Transformation'!$R$31,B183,"")</f>
        <v xml:space="preserve"> </v>
      </c>
      <c r="T183" t="str">
        <f>IF(AND(H183&lt;'Data Transformation'!$R$30,E183&lt;'Data Transformation'!$R$29,G183&lt;0.3,D183&lt;'Data Transformation'!$R$31,E183&gt;0.4,H183&gt;0.4),B183,"")</f>
        <v/>
      </c>
      <c r="U183" s="58"/>
      <c r="V183" t="str" cm="2">
        <f t="array" ref="V183">IF(C183=FALSE,"",IF(AND(ISNUMBER(B183),ISBLANK(N183:T183)),"Unclassified",(IF(COUNT(N183:T183)=0,"",INDEX($N$4:$T$4,MATCH(TRUE,N183:T183=B183,0))))))</f>
        <v/>
      </c>
      <c r="W183" t="str">
        <f t="shared" si="7"/>
        <v/>
      </c>
      <c r="X183" t="str">
        <f t="shared" si="8"/>
        <v/>
      </c>
      <c r="AC183" t="b">
        <f t="shared" si="9"/>
        <v>0</v>
      </c>
      <c r="AD183" t="str">
        <f>IFERROR(ABS(ABS(K183-'Data Transformation'!$R$5)-ABS(K183-'Data Transformation'!$R$6)),"")</f>
        <v/>
      </c>
      <c r="AE183" t="e">
        <f>IF(C183=FALSE,"",IF(AND(OR(V183=$Z$6,V183=$Z$8),OR(AC183=TRUE,AD183&lt;=IF(ISNUMBER('Data Transformation'!$R$15),'Data Transformation'!$R$15,'Data Transformation'!$R$25))),TRUE,FALSE))</f>
        <v>#DIV/0!</v>
      </c>
    </row>
    <row r="184" spans="2:31" x14ac:dyDescent="0.55000000000000004">
      <c r="B184" t="str">
        <v xml:space="preserve"> </v>
      </c>
      <c r="C184" t="str">
        <v xml:space="preserve"> </v>
      </c>
      <c r="D184" t="str">
        <v xml:space="preserve"> </v>
      </c>
      <c r="E184" t="str">
        <v xml:space="preserve"> </v>
      </c>
      <c r="F184" t="str">
        <v xml:space="preserve"> </v>
      </c>
      <c r="G184" t="str">
        <v xml:space="preserve"> </v>
      </c>
      <c r="H184" t="str">
        <v xml:space="preserve"> </v>
      </c>
      <c r="I184" t="str">
        <v xml:space="preserve"> </v>
      </c>
      <c r="K184" s="59" t="str">
        <f>IFERROR(AVERAGEIF('Data Transformation'!$B$425:$B$8425,B184,IF('Input and Summary Results'!$J$4="no",'Data Transformation'!$C$425:$C$8425,'Data Transformation'!$E$425:$E$8425)),"")</f>
        <v/>
      </c>
      <c r="L184" s="60" t="str" cm="1">
        <f t="array" ref="L184">IFERROR(_xlfn.STDEV.S(IF('Data Transformation'!$B$425:$B$8425=B184,IF('Input and Summary Results'!$J$4="no",'Data Transformation'!$C$425:$C$8425,'Data Transformation'!$E$425:$E$8425),"")),"")</f>
        <v/>
      </c>
      <c r="M184" s="58"/>
      <c r="N184" t="str">
        <f>IF(E184&gt;='Data Transformation'!$R$29,B184,"")</f>
        <v xml:space="preserve"> </v>
      </c>
      <c r="O184" t="str">
        <f>IFERROR(IF(AND(Assignments!L184&lt;('Data Transformation'!$R$4-'Data Transformation'!$R$3)/2,ABS(K184-'Data Transformation'!$R$6)&gt;ABS(K184-'Data Transformation'!$R$5),NOT(ISNUMBER(N184)),NOT(ISNUMBER(R184)),NOT(ISNUMBER(P184)),NOT(ISNUMBER(R184)),NOT(ISNUMBER(S184)),NOT(ISNUMBER(T184))),Assignments!B184,""),"")</f>
        <v/>
      </c>
      <c r="P184" t="str">
        <f>IF(AND(NOT(ISNUMBER(N184)),NOT(ISNUMBER(R184)),NOT(ISNUMBER(S184)),G184&gt;='Data Transformation'!$R$28),B184,"")</f>
        <v xml:space="preserve"> </v>
      </c>
      <c r="Q184" t="str">
        <f>IFERROR(IF(AND(Assignments!L184&lt;('Data Transformation'!$R$4-'Data Transformation'!$R$3)/2,ABS(K184-'Data Transformation'!$R$6)&lt;ABS(K184-'Data Transformation'!$R$5),NOT(ISNUMBER(N184)),NOT(ISNUMBER(T184)),NOT(ISNUMBER(P184)),NOT(ISNUMBER(R184)),NOT(ISNUMBER(T184)),NOT(ISNUMBER(S184))),Assignments!B184,""),"")</f>
        <v/>
      </c>
      <c r="R184" t="str">
        <f>IF(H184&gt;='Data Transformation'!$R$30,B184,"")</f>
        <v xml:space="preserve"> </v>
      </c>
      <c r="S184" t="str">
        <f>IF(D184&gt;='Data Transformation'!$R$31,B184,"")</f>
        <v xml:space="preserve"> </v>
      </c>
      <c r="T184" t="str">
        <f>IF(AND(H184&lt;'Data Transformation'!$R$30,E184&lt;'Data Transformation'!$R$29,G184&lt;0.3,D184&lt;'Data Transformation'!$R$31,E184&gt;0.4,H184&gt;0.4),B184,"")</f>
        <v/>
      </c>
      <c r="U184" s="58"/>
      <c r="V184" t="str" cm="2">
        <f t="array" ref="V184">IF(C184=FALSE,"",IF(AND(ISNUMBER(B184),ISBLANK(N184:T184)),"Unclassified",(IF(COUNT(N184:T184)=0,"",INDEX($N$4:$T$4,MATCH(TRUE,N184:T184=B184,0))))))</f>
        <v/>
      </c>
      <c r="W184" t="str">
        <f t="shared" si="7"/>
        <v/>
      </c>
      <c r="X184" t="str">
        <f t="shared" si="8"/>
        <v/>
      </c>
      <c r="AC184" t="b">
        <f t="shared" si="9"/>
        <v>0</v>
      </c>
      <c r="AD184" t="str">
        <f>IFERROR(ABS(ABS(K184-'Data Transformation'!$R$5)-ABS(K184-'Data Transformation'!$R$6)),"")</f>
        <v/>
      </c>
      <c r="AE184" t="e">
        <f>IF(C184=FALSE,"",IF(AND(OR(V184=$Z$6,V184=$Z$8),OR(AC184=TRUE,AD184&lt;=IF(ISNUMBER('Data Transformation'!$R$15),'Data Transformation'!$R$15,'Data Transformation'!$R$25))),TRUE,FALSE))</f>
        <v>#DIV/0!</v>
      </c>
    </row>
    <row r="185" spans="2:31" x14ac:dyDescent="0.55000000000000004">
      <c r="B185" t="str">
        <v xml:space="preserve"> </v>
      </c>
      <c r="C185" t="str">
        <v xml:space="preserve"> </v>
      </c>
      <c r="D185" t="str">
        <v xml:space="preserve"> </v>
      </c>
      <c r="E185" t="str">
        <v xml:space="preserve"> </v>
      </c>
      <c r="F185" t="str">
        <v xml:space="preserve"> </v>
      </c>
      <c r="G185" t="str">
        <v xml:space="preserve"> </v>
      </c>
      <c r="H185" t="str">
        <v xml:space="preserve"> </v>
      </c>
      <c r="I185" t="str">
        <v xml:space="preserve"> </v>
      </c>
      <c r="K185" s="59" t="str">
        <f>IFERROR(AVERAGEIF('Data Transformation'!$B$425:$B$8425,B185,IF('Input and Summary Results'!$J$4="no",'Data Transformation'!$C$425:$C$8425,'Data Transformation'!$E$425:$E$8425)),"")</f>
        <v/>
      </c>
      <c r="L185" s="60" t="str" cm="1">
        <f t="array" ref="L185">IFERROR(_xlfn.STDEV.S(IF('Data Transformation'!$B$425:$B$8425=B185,IF('Input and Summary Results'!$J$4="no",'Data Transformation'!$C$425:$C$8425,'Data Transformation'!$E$425:$E$8425),"")),"")</f>
        <v/>
      </c>
      <c r="M185" s="58"/>
      <c r="N185" t="str">
        <f>IF(E185&gt;='Data Transformation'!$R$29,B185,"")</f>
        <v xml:space="preserve"> </v>
      </c>
      <c r="O185" t="str">
        <f>IFERROR(IF(AND(Assignments!L185&lt;('Data Transformation'!$R$4-'Data Transformation'!$R$3)/2,ABS(K185-'Data Transformation'!$R$6)&gt;ABS(K185-'Data Transformation'!$R$5),NOT(ISNUMBER(N185)),NOT(ISNUMBER(R185)),NOT(ISNUMBER(P185)),NOT(ISNUMBER(R185)),NOT(ISNUMBER(S185)),NOT(ISNUMBER(T185))),Assignments!B185,""),"")</f>
        <v/>
      </c>
      <c r="P185" t="str">
        <f>IF(AND(NOT(ISNUMBER(N185)),NOT(ISNUMBER(R185)),NOT(ISNUMBER(S185)),G185&gt;='Data Transformation'!$R$28),B185,"")</f>
        <v xml:space="preserve"> </v>
      </c>
      <c r="Q185" t="str">
        <f>IFERROR(IF(AND(Assignments!L185&lt;('Data Transformation'!$R$4-'Data Transformation'!$R$3)/2,ABS(K185-'Data Transformation'!$R$6)&lt;ABS(K185-'Data Transformation'!$R$5),NOT(ISNUMBER(N185)),NOT(ISNUMBER(T185)),NOT(ISNUMBER(P185)),NOT(ISNUMBER(R185)),NOT(ISNUMBER(T185)),NOT(ISNUMBER(S185))),Assignments!B185,""),"")</f>
        <v/>
      </c>
      <c r="R185" t="str">
        <f>IF(H185&gt;='Data Transformation'!$R$30,B185,"")</f>
        <v xml:space="preserve"> </v>
      </c>
      <c r="S185" t="str">
        <f>IF(D185&gt;='Data Transformation'!$R$31,B185,"")</f>
        <v xml:space="preserve"> </v>
      </c>
      <c r="T185" t="str">
        <f>IF(AND(H185&lt;'Data Transformation'!$R$30,E185&lt;'Data Transformation'!$R$29,G185&lt;0.3,D185&lt;'Data Transformation'!$R$31,E185&gt;0.4,H185&gt;0.4),B185,"")</f>
        <v/>
      </c>
      <c r="U185" s="58"/>
      <c r="V185" t="str" cm="2">
        <f t="array" ref="V185">IF(C185=FALSE,"",IF(AND(ISNUMBER(B185),ISBLANK(N185:T185)),"Unclassified",(IF(COUNT(N185:T185)=0,"",INDEX($N$4:$T$4,MATCH(TRUE,N185:T185=B185,0))))))</f>
        <v/>
      </c>
      <c r="W185" t="str">
        <f t="shared" si="7"/>
        <v/>
      </c>
      <c r="X185" t="str">
        <f t="shared" si="8"/>
        <v/>
      </c>
      <c r="AC185" t="b">
        <f t="shared" si="9"/>
        <v>0</v>
      </c>
      <c r="AD185" t="str">
        <f>IFERROR(ABS(ABS(K185-'Data Transformation'!$R$5)-ABS(K185-'Data Transformation'!$R$6)),"")</f>
        <v/>
      </c>
      <c r="AE185" t="e">
        <f>IF(C185=FALSE,"",IF(AND(OR(V185=$Z$6,V185=$Z$8),OR(AC185=TRUE,AD185&lt;=IF(ISNUMBER('Data Transformation'!$R$15),'Data Transformation'!$R$15,'Data Transformation'!$R$25))),TRUE,FALSE))</f>
        <v>#DIV/0!</v>
      </c>
    </row>
    <row r="186" spans="2:31" x14ac:dyDescent="0.55000000000000004">
      <c r="B186" t="str">
        <v xml:space="preserve"> </v>
      </c>
      <c r="C186" t="str">
        <v xml:space="preserve"> </v>
      </c>
      <c r="D186" t="str">
        <v xml:space="preserve"> </v>
      </c>
      <c r="E186" t="str">
        <v xml:space="preserve"> </v>
      </c>
      <c r="F186" t="str">
        <v xml:space="preserve"> </v>
      </c>
      <c r="G186" t="str">
        <v xml:space="preserve"> </v>
      </c>
      <c r="H186" t="str">
        <v xml:space="preserve"> </v>
      </c>
      <c r="I186" t="str">
        <v xml:space="preserve"> </v>
      </c>
      <c r="K186" s="59" t="str">
        <f>IFERROR(AVERAGEIF('Data Transformation'!$B$425:$B$8425,B186,IF('Input and Summary Results'!$J$4="no",'Data Transformation'!$C$425:$C$8425,'Data Transformation'!$E$425:$E$8425)),"")</f>
        <v/>
      </c>
      <c r="L186" s="60" t="str" cm="1">
        <f t="array" ref="L186">IFERROR(_xlfn.STDEV.S(IF('Data Transformation'!$B$425:$B$8425=B186,IF('Input and Summary Results'!$J$4="no",'Data Transformation'!$C$425:$C$8425,'Data Transformation'!$E$425:$E$8425),"")),"")</f>
        <v/>
      </c>
      <c r="M186" s="58"/>
      <c r="N186" t="str">
        <f>IF(E186&gt;='Data Transformation'!$R$29,B186,"")</f>
        <v xml:space="preserve"> </v>
      </c>
      <c r="O186" t="str">
        <f>IFERROR(IF(AND(Assignments!L186&lt;('Data Transformation'!$R$4-'Data Transformation'!$R$3)/2,ABS(K186-'Data Transformation'!$R$6)&gt;ABS(K186-'Data Transformation'!$R$5),NOT(ISNUMBER(N186)),NOT(ISNUMBER(R186)),NOT(ISNUMBER(P186)),NOT(ISNUMBER(R186)),NOT(ISNUMBER(S186)),NOT(ISNUMBER(T186))),Assignments!B186,""),"")</f>
        <v/>
      </c>
      <c r="P186" t="str">
        <f>IF(AND(NOT(ISNUMBER(N186)),NOT(ISNUMBER(R186)),NOT(ISNUMBER(S186)),G186&gt;='Data Transformation'!$R$28),B186,"")</f>
        <v xml:space="preserve"> </v>
      </c>
      <c r="Q186" t="str">
        <f>IFERROR(IF(AND(Assignments!L186&lt;('Data Transformation'!$R$4-'Data Transformation'!$R$3)/2,ABS(K186-'Data Transformation'!$R$6)&lt;ABS(K186-'Data Transformation'!$R$5),NOT(ISNUMBER(N186)),NOT(ISNUMBER(T186)),NOT(ISNUMBER(P186)),NOT(ISNUMBER(R186)),NOT(ISNUMBER(T186)),NOT(ISNUMBER(S186))),Assignments!B186,""),"")</f>
        <v/>
      </c>
      <c r="R186" t="str">
        <f>IF(H186&gt;='Data Transformation'!$R$30,B186,"")</f>
        <v xml:space="preserve"> </v>
      </c>
      <c r="S186" t="str">
        <f>IF(D186&gt;='Data Transformation'!$R$31,B186,"")</f>
        <v xml:space="preserve"> </v>
      </c>
      <c r="T186" t="str">
        <f>IF(AND(H186&lt;'Data Transformation'!$R$30,E186&lt;'Data Transformation'!$R$29,G186&lt;0.3,D186&lt;'Data Transformation'!$R$31,E186&gt;0.4,H186&gt;0.4),B186,"")</f>
        <v/>
      </c>
      <c r="U186" s="58"/>
      <c r="V186" t="str" cm="2">
        <f t="array" ref="V186">IF(C186=FALSE,"",IF(AND(ISNUMBER(B186),ISBLANK(N186:T186)),"Unclassified",(IF(COUNT(N186:T186)=0,"",INDEX($N$4:$T$4,MATCH(TRUE,N186:T186=B186,0))))))</f>
        <v/>
      </c>
      <c r="W186" t="str">
        <f t="shared" si="7"/>
        <v/>
      </c>
      <c r="X186" t="str">
        <f t="shared" si="8"/>
        <v/>
      </c>
      <c r="AC186" t="b">
        <f t="shared" si="9"/>
        <v>0</v>
      </c>
      <c r="AD186" t="str">
        <f>IFERROR(ABS(ABS(K186-'Data Transformation'!$R$5)-ABS(K186-'Data Transformation'!$R$6)),"")</f>
        <v/>
      </c>
      <c r="AE186" t="e">
        <f>IF(C186=FALSE,"",IF(AND(OR(V186=$Z$6,V186=$Z$8),OR(AC186=TRUE,AD186&lt;=IF(ISNUMBER('Data Transformation'!$R$15),'Data Transformation'!$R$15,'Data Transformation'!$R$25))),TRUE,FALSE))</f>
        <v>#DIV/0!</v>
      </c>
    </row>
    <row r="187" spans="2:31" x14ac:dyDescent="0.55000000000000004">
      <c r="B187" t="str">
        <v xml:space="preserve"> </v>
      </c>
      <c r="C187" t="str">
        <v xml:space="preserve"> </v>
      </c>
      <c r="D187" t="str">
        <v xml:space="preserve"> </v>
      </c>
      <c r="E187" t="str">
        <v xml:space="preserve"> </v>
      </c>
      <c r="F187" t="str">
        <v xml:space="preserve"> </v>
      </c>
      <c r="G187" t="str">
        <v xml:space="preserve"> </v>
      </c>
      <c r="H187" t="str">
        <v xml:space="preserve"> </v>
      </c>
      <c r="I187" t="str">
        <v xml:space="preserve"> </v>
      </c>
      <c r="K187" s="59" t="str">
        <f>IFERROR(AVERAGEIF('Data Transformation'!$B$425:$B$8425,B187,IF('Input and Summary Results'!$J$4="no",'Data Transformation'!$C$425:$C$8425,'Data Transformation'!$E$425:$E$8425)),"")</f>
        <v/>
      </c>
      <c r="L187" s="60" t="str" cm="1">
        <f t="array" ref="L187">IFERROR(_xlfn.STDEV.S(IF('Data Transformation'!$B$425:$B$8425=B187,IF('Input and Summary Results'!$J$4="no",'Data Transformation'!$C$425:$C$8425,'Data Transformation'!$E$425:$E$8425),"")),"")</f>
        <v/>
      </c>
      <c r="M187" s="58"/>
      <c r="N187" t="str">
        <f>IF(E187&gt;='Data Transformation'!$R$29,B187,"")</f>
        <v xml:space="preserve"> </v>
      </c>
      <c r="O187" t="str">
        <f>IFERROR(IF(AND(Assignments!L187&lt;('Data Transformation'!$R$4-'Data Transformation'!$R$3)/2,ABS(K187-'Data Transformation'!$R$6)&gt;ABS(K187-'Data Transformation'!$R$5),NOT(ISNUMBER(N187)),NOT(ISNUMBER(R187)),NOT(ISNUMBER(P187)),NOT(ISNUMBER(R187)),NOT(ISNUMBER(S187)),NOT(ISNUMBER(T187))),Assignments!B187,""),"")</f>
        <v/>
      </c>
      <c r="P187" t="str">
        <f>IF(AND(NOT(ISNUMBER(N187)),NOT(ISNUMBER(R187)),NOT(ISNUMBER(S187)),G187&gt;='Data Transformation'!$R$28),B187,"")</f>
        <v xml:space="preserve"> </v>
      </c>
      <c r="Q187" t="str">
        <f>IFERROR(IF(AND(Assignments!L187&lt;('Data Transformation'!$R$4-'Data Transformation'!$R$3)/2,ABS(K187-'Data Transformation'!$R$6)&lt;ABS(K187-'Data Transformation'!$R$5),NOT(ISNUMBER(N187)),NOT(ISNUMBER(T187)),NOT(ISNUMBER(P187)),NOT(ISNUMBER(R187)),NOT(ISNUMBER(T187)),NOT(ISNUMBER(S187))),Assignments!B187,""),"")</f>
        <v/>
      </c>
      <c r="R187" t="str">
        <f>IF(H187&gt;='Data Transformation'!$R$30,B187,"")</f>
        <v xml:space="preserve"> </v>
      </c>
      <c r="S187" t="str">
        <f>IF(D187&gt;='Data Transformation'!$R$31,B187,"")</f>
        <v xml:space="preserve"> </v>
      </c>
      <c r="T187" t="str">
        <f>IF(AND(H187&lt;'Data Transformation'!$R$30,E187&lt;'Data Transformation'!$R$29,G187&lt;0.3,D187&lt;'Data Transformation'!$R$31,E187&gt;0.4,H187&gt;0.4),B187,"")</f>
        <v/>
      </c>
      <c r="U187" s="58"/>
      <c r="V187" t="str" cm="2">
        <f t="array" ref="V187">IF(C187=FALSE,"",IF(AND(ISNUMBER(B187),ISBLANK(N187:T187)),"Unclassified",(IF(COUNT(N187:T187)=0,"",INDEX($N$4:$T$4,MATCH(TRUE,N187:T187=B187,0))))))</f>
        <v/>
      </c>
      <c r="W187" t="str">
        <f t="shared" si="7"/>
        <v/>
      </c>
      <c r="X187" t="str">
        <f t="shared" si="8"/>
        <v/>
      </c>
      <c r="AC187" t="b">
        <f t="shared" si="9"/>
        <v>0</v>
      </c>
      <c r="AD187" t="str">
        <f>IFERROR(ABS(ABS(K187-'Data Transformation'!$R$5)-ABS(K187-'Data Transformation'!$R$6)),"")</f>
        <v/>
      </c>
      <c r="AE187" t="e">
        <f>IF(C187=FALSE,"",IF(AND(OR(V187=$Z$6,V187=$Z$8),OR(AC187=TRUE,AD187&lt;=IF(ISNUMBER('Data Transformation'!$R$15),'Data Transformation'!$R$15,'Data Transformation'!$R$25))),TRUE,FALSE))</f>
        <v>#DIV/0!</v>
      </c>
    </row>
    <row r="188" spans="2:31" x14ac:dyDescent="0.55000000000000004">
      <c r="B188" t="str">
        <v xml:space="preserve"> </v>
      </c>
      <c r="C188" t="str">
        <v xml:space="preserve"> </v>
      </c>
      <c r="D188" t="str">
        <v xml:space="preserve"> </v>
      </c>
      <c r="E188" t="str">
        <v xml:space="preserve"> </v>
      </c>
      <c r="F188" t="str">
        <v xml:space="preserve"> </v>
      </c>
      <c r="G188" t="str">
        <v xml:space="preserve"> </v>
      </c>
      <c r="H188" t="str">
        <v xml:space="preserve"> </v>
      </c>
      <c r="I188" t="str">
        <v xml:space="preserve"> </v>
      </c>
      <c r="K188" s="59" t="str">
        <f>IFERROR(AVERAGEIF('Data Transformation'!$B$425:$B$8425,B188,IF('Input and Summary Results'!$J$4="no",'Data Transformation'!$C$425:$C$8425,'Data Transformation'!$E$425:$E$8425)),"")</f>
        <v/>
      </c>
      <c r="L188" s="60" t="str" cm="1">
        <f t="array" ref="L188">IFERROR(_xlfn.STDEV.S(IF('Data Transformation'!$B$425:$B$8425=B188,IF('Input and Summary Results'!$J$4="no",'Data Transformation'!$C$425:$C$8425,'Data Transformation'!$E$425:$E$8425),"")),"")</f>
        <v/>
      </c>
      <c r="M188" s="58"/>
      <c r="N188" t="str">
        <f>IF(E188&gt;='Data Transformation'!$R$29,B188,"")</f>
        <v xml:space="preserve"> </v>
      </c>
      <c r="O188" t="str">
        <f>IFERROR(IF(AND(Assignments!L188&lt;('Data Transformation'!$R$4-'Data Transformation'!$R$3)/2,ABS(K188-'Data Transformation'!$R$6)&gt;ABS(K188-'Data Transformation'!$R$5),NOT(ISNUMBER(N188)),NOT(ISNUMBER(R188)),NOT(ISNUMBER(P188)),NOT(ISNUMBER(R188)),NOT(ISNUMBER(S188)),NOT(ISNUMBER(T188))),Assignments!B188,""),"")</f>
        <v/>
      </c>
      <c r="P188" t="str">
        <f>IF(AND(NOT(ISNUMBER(N188)),NOT(ISNUMBER(R188)),NOT(ISNUMBER(S188)),G188&gt;='Data Transformation'!$R$28),B188,"")</f>
        <v xml:space="preserve"> </v>
      </c>
      <c r="Q188" t="str">
        <f>IFERROR(IF(AND(Assignments!L188&lt;('Data Transformation'!$R$4-'Data Transformation'!$R$3)/2,ABS(K188-'Data Transformation'!$R$6)&lt;ABS(K188-'Data Transformation'!$R$5),NOT(ISNUMBER(N188)),NOT(ISNUMBER(T188)),NOT(ISNUMBER(P188)),NOT(ISNUMBER(R188)),NOT(ISNUMBER(T188)),NOT(ISNUMBER(S188))),Assignments!B188,""),"")</f>
        <v/>
      </c>
      <c r="R188" t="str">
        <f>IF(H188&gt;='Data Transformation'!$R$30,B188,"")</f>
        <v xml:space="preserve"> </v>
      </c>
      <c r="S188" t="str">
        <f>IF(D188&gt;='Data Transformation'!$R$31,B188,"")</f>
        <v xml:space="preserve"> </v>
      </c>
      <c r="T188" t="str">
        <f>IF(AND(H188&lt;'Data Transformation'!$R$30,E188&lt;'Data Transformation'!$R$29,G188&lt;0.3,D188&lt;'Data Transformation'!$R$31,E188&gt;0.4,H188&gt;0.4),B188,"")</f>
        <v/>
      </c>
      <c r="U188" s="58"/>
      <c r="V188" t="str" cm="2">
        <f t="array" ref="V188">IF(C188=FALSE,"",IF(AND(ISNUMBER(B188),ISBLANK(N188:T188)),"Unclassified",(IF(COUNT(N188:T188)=0,"",INDEX($N$4:$T$4,MATCH(TRUE,N188:T188=B188,0))))))</f>
        <v/>
      </c>
      <c r="W188" t="str">
        <f t="shared" si="7"/>
        <v/>
      </c>
      <c r="X188" t="str">
        <f t="shared" si="8"/>
        <v/>
      </c>
      <c r="AC188" t="b">
        <f t="shared" si="9"/>
        <v>0</v>
      </c>
      <c r="AD188" t="str">
        <f>IFERROR(ABS(ABS(K188-'Data Transformation'!$R$5)-ABS(K188-'Data Transformation'!$R$6)),"")</f>
        <v/>
      </c>
      <c r="AE188" t="e">
        <f>IF(C188=FALSE,"",IF(AND(OR(V188=$Z$6,V188=$Z$8),OR(AC188=TRUE,AD188&lt;=IF(ISNUMBER('Data Transformation'!$R$15),'Data Transformation'!$R$15,'Data Transformation'!$R$25))),TRUE,FALSE))</f>
        <v>#DIV/0!</v>
      </c>
    </row>
    <row r="189" spans="2:31" x14ac:dyDescent="0.55000000000000004">
      <c r="B189" t="str">
        <v xml:space="preserve"> </v>
      </c>
      <c r="C189" t="str">
        <v xml:space="preserve"> </v>
      </c>
      <c r="D189" t="str">
        <v xml:space="preserve"> </v>
      </c>
      <c r="E189" t="str">
        <v xml:space="preserve"> </v>
      </c>
      <c r="F189" t="str">
        <v xml:space="preserve"> </v>
      </c>
      <c r="G189" t="str">
        <v xml:space="preserve"> </v>
      </c>
      <c r="H189" t="str">
        <v xml:space="preserve"> </v>
      </c>
      <c r="I189" t="str">
        <v xml:space="preserve"> </v>
      </c>
      <c r="K189" s="59" t="str">
        <f>IFERROR(AVERAGEIF('Data Transformation'!$B$425:$B$8425,B189,IF('Input and Summary Results'!$J$4="no",'Data Transformation'!$C$425:$C$8425,'Data Transformation'!$E$425:$E$8425)),"")</f>
        <v/>
      </c>
      <c r="L189" s="60" t="str" cm="1">
        <f t="array" ref="L189">IFERROR(_xlfn.STDEV.S(IF('Data Transformation'!$B$425:$B$8425=B189,IF('Input and Summary Results'!$J$4="no",'Data Transformation'!$C$425:$C$8425,'Data Transformation'!$E$425:$E$8425),"")),"")</f>
        <v/>
      </c>
      <c r="M189" s="58"/>
      <c r="N189" t="str">
        <f>IF(E189&gt;='Data Transformation'!$R$29,B189,"")</f>
        <v xml:space="preserve"> </v>
      </c>
      <c r="O189" t="str">
        <f>IFERROR(IF(AND(Assignments!L189&lt;('Data Transformation'!$R$4-'Data Transformation'!$R$3)/2,ABS(K189-'Data Transformation'!$R$6)&gt;ABS(K189-'Data Transformation'!$R$5),NOT(ISNUMBER(N189)),NOT(ISNUMBER(R189)),NOT(ISNUMBER(P189)),NOT(ISNUMBER(R189)),NOT(ISNUMBER(S189)),NOT(ISNUMBER(T189))),Assignments!B189,""),"")</f>
        <v/>
      </c>
      <c r="P189" t="str">
        <f>IF(AND(NOT(ISNUMBER(N189)),NOT(ISNUMBER(R189)),NOT(ISNUMBER(S189)),G189&gt;='Data Transformation'!$R$28),B189,"")</f>
        <v xml:space="preserve"> </v>
      </c>
      <c r="Q189" t="str">
        <f>IFERROR(IF(AND(Assignments!L189&lt;('Data Transformation'!$R$4-'Data Transformation'!$R$3)/2,ABS(K189-'Data Transformation'!$R$6)&lt;ABS(K189-'Data Transformation'!$R$5),NOT(ISNUMBER(N189)),NOT(ISNUMBER(T189)),NOT(ISNUMBER(P189)),NOT(ISNUMBER(R189)),NOT(ISNUMBER(T189)),NOT(ISNUMBER(S189))),Assignments!B189,""),"")</f>
        <v/>
      </c>
      <c r="R189" t="str">
        <f>IF(H189&gt;='Data Transformation'!$R$30,B189,"")</f>
        <v xml:space="preserve"> </v>
      </c>
      <c r="S189" t="str">
        <f>IF(D189&gt;='Data Transformation'!$R$31,B189,"")</f>
        <v xml:space="preserve"> </v>
      </c>
      <c r="T189" t="str">
        <f>IF(AND(H189&lt;'Data Transformation'!$R$30,E189&lt;'Data Transformation'!$R$29,G189&lt;0.3,D189&lt;'Data Transformation'!$R$31,E189&gt;0.4,H189&gt;0.4),B189,"")</f>
        <v/>
      </c>
      <c r="U189" s="58"/>
      <c r="V189" t="str" cm="2">
        <f t="array" ref="V189">IF(C189=FALSE,"",IF(AND(ISNUMBER(B189),ISBLANK(N189:T189)),"Unclassified",(IF(COUNT(N189:T189)=0,"",INDEX($N$4:$T$4,MATCH(TRUE,N189:T189=B189,0))))))</f>
        <v/>
      </c>
      <c r="W189" t="str">
        <f t="shared" si="7"/>
        <v/>
      </c>
      <c r="X189" t="str">
        <f t="shared" si="8"/>
        <v/>
      </c>
      <c r="AC189" t="b">
        <f t="shared" si="9"/>
        <v>0</v>
      </c>
      <c r="AD189" t="str">
        <f>IFERROR(ABS(ABS(K189-'Data Transformation'!$R$5)-ABS(K189-'Data Transformation'!$R$6)),"")</f>
        <v/>
      </c>
      <c r="AE189" t="e">
        <f>IF(C189=FALSE,"",IF(AND(OR(V189=$Z$6,V189=$Z$8),OR(AC189=TRUE,AD189&lt;=IF(ISNUMBER('Data Transformation'!$R$15),'Data Transformation'!$R$15,'Data Transformation'!$R$25))),TRUE,FALSE))</f>
        <v>#DIV/0!</v>
      </c>
    </row>
    <row r="190" spans="2:31" x14ac:dyDescent="0.55000000000000004">
      <c r="B190" t="str">
        <v xml:space="preserve"> </v>
      </c>
      <c r="C190" t="str">
        <v xml:space="preserve"> </v>
      </c>
      <c r="D190" t="str">
        <v xml:space="preserve"> </v>
      </c>
      <c r="E190" t="str">
        <v xml:space="preserve"> </v>
      </c>
      <c r="F190" t="str">
        <v xml:space="preserve"> </v>
      </c>
      <c r="G190" t="str">
        <v xml:space="preserve"> </v>
      </c>
      <c r="H190" t="str">
        <v xml:space="preserve"> </v>
      </c>
      <c r="I190" t="str">
        <v xml:space="preserve"> </v>
      </c>
      <c r="K190" s="59" t="str">
        <f>IFERROR(AVERAGEIF('Data Transformation'!$B$425:$B$8425,B190,IF('Input and Summary Results'!$J$4="no",'Data Transformation'!$C$425:$C$8425,'Data Transformation'!$E$425:$E$8425)),"")</f>
        <v/>
      </c>
      <c r="L190" s="60" t="str" cm="1">
        <f t="array" ref="L190">IFERROR(_xlfn.STDEV.S(IF('Data Transformation'!$B$425:$B$8425=B190,IF('Input and Summary Results'!$J$4="no",'Data Transformation'!$C$425:$C$8425,'Data Transformation'!$E$425:$E$8425),"")),"")</f>
        <v/>
      </c>
      <c r="M190" s="58"/>
      <c r="N190" t="str">
        <f>IF(E190&gt;='Data Transformation'!$R$29,B190,"")</f>
        <v xml:space="preserve"> </v>
      </c>
      <c r="O190" t="str">
        <f>IFERROR(IF(AND(Assignments!L190&lt;('Data Transformation'!$R$4-'Data Transformation'!$R$3)/2,ABS(K190-'Data Transformation'!$R$6)&gt;ABS(K190-'Data Transformation'!$R$5),NOT(ISNUMBER(N190)),NOT(ISNUMBER(R190)),NOT(ISNUMBER(P190)),NOT(ISNUMBER(R190)),NOT(ISNUMBER(S190)),NOT(ISNUMBER(T190))),Assignments!B190,""),"")</f>
        <v/>
      </c>
      <c r="P190" t="str">
        <f>IF(AND(NOT(ISNUMBER(N190)),NOT(ISNUMBER(R190)),NOT(ISNUMBER(S190)),G190&gt;='Data Transformation'!$R$28),B190,"")</f>
        <v xml:space="preserve"> </v>
      </c>
      <c r="Q190" t="str">
        <f>IFERROR(IF(AND(Assignments!L190&lt;('Data Transformation'!$R$4-'Data Transformation'!$R$3)/2,ABS(K190-'Data Transformation'!$R$6)&lt;ABS(K190-'Data Transformation'!$R$5),NOT(ISNUMBER(N190)),NOT(ISNUMBER(T190)),NOT(ISNUMBER(P190)),NOT(ISNUMBER(R190)),NOT(ISNUMBER(T190)),NOT(ISNUMBER(S190))),Assignments!B190,""),"")</f>
        <v/>
      </c>
      <c r="R190" t="str">
        <f>IF(H190&gt;='Data Transformation'!$R$30,B190,"")</f>
        <v xml:space="preserve"> </v>
      </c>
      <c r="S190" t="str">
        <f>IF(D190&gt;='Data Transformation'!$R$31,B190,"")</f>
        <v xml:space="preserve"> </v>
      </c>
      <c r="T190" t="str">
        <f>IF(AND(H190&lt;'Data Transformation'!$R$30,E190&lt;'Data Transformation'!$R$29,G190&lt;0.3,D190&lt;'Data Transformation'!$R$31,E190&gt;0.4,H190&gt;0.4),B190,"")</f>
        <v/>
      </c>
      <c r="U190" s="58"/>
      <c r="V190" t="str" cm="2">
        <f t="array" ref="V190">IF(C190=FALSE,"",IF(AND(ISNUMBER(B190),ISBLANK(N190:T190)),"Unclassified",(IF(COUNT(N190:T190)=0,"",INDEX($N$4:$T$4,MATCH(TRUE,N190:T190=B190,0))))))</f>
        <v/>
      </c>
      <c r="W190" t="str">
        <f t="shared" si="7"/>
        <v/>
      </c>
      <c r="X190" t="str">
        <f t="shared" si="8"/>
        <v/>
      </c>
      <c r="AC190" t="b">
        <f t="shared" si="9"/>
        <v>0</v>
      </c>
      <c r="AD190" t="str">
        <f>IFERROR(ABS(ABS(K190-'Data Transformation'!$R$5)-ABS(K190-'Data Transformation'!$R$6)),"")</f>
        <v/>
      </c>
      <c r="AE190" t="e">
        <f>IF(C190=FALSE,"",IF(AND(OR(V190=$Z$6,V190=$Z$8),OR(AC190=TRUE,AD190&lt;=IF(ISNUMBER('Data Transformation'!$R$15),'Data Transformation'!$R$15,'Data Transformation'!$R$25))),TRUE,FALSE))</f>
        <v>#DIV/0!</v>
      </c>
    </row>
    <row r="191" spans="2:31" x14ac:dyDescent="0.55000000000000004">
      <c r="B191" t="str">
        <v xml:space="preserve"> </v>
      </c>
      <c r="C191" t="str">
        <v xml:space="preserve"> </v>
      </c>
      <c r="D191" t="str">
        <v xml:space="preserve"> </v>
      </c>
      <c r="E191" t="str">
        <v xml:space="preserve"> </v>
      </c>
      <c r="F191" t="str">
        <v xml:space="preserve"> </v>
      </c>
      <c r="G191" t="str">
        <v xml:space="preserve"> </v>
      </c>
      <c r="H191" t="str">
        <v xml:space="preserve"> </v>
      </c>
      <c r="I191" t="str">
        <v xml:space="preserve"> </v>
      </c>
      <c r="K191" s="59" t="str">
        <f>IFERROR(AVERAGEIF('Data Transformation'!$B$425:$B$8425,B191,IF('Input and Summary Results'!$J$4="no",'Data Transformation'!$C$425:$C$8425,'Data Transformation'!$E$425:$E$8425)),"")</f>
        <v/>
      </c>
      <c r="L191" s="60" t="str" cm="1">
        <f t="array" ref="L191">IFERROR(_xlfn.STDEV.S(IF('Data Transformation'!$B$425:$B$8425=B191,IF('Input and Summary Results'!$J$4="no",'Data Transformation'!$C$425:$C$8425,'Data Transformation'!$E$425:$E$8425),"")),"")</f>
        <v/>
      </c>
      <c r="M191" s="58"/>
      <c r="N191" t="str">
        <f>IF(E191&gt;='Data Transformation'!$R$29,B191,"")</f>
        <v xml:space="preserve"> </v>
      </c>
      <c r="O191" t="str">
        <f>IFERROR(IF(AND(Assignments!L191&lt;('Data Transformation'!$R$4-'Data Transformation'!$R$3)/2,ABS(K191-'Data Transformation'!$R$6)&gt;ABS(K191-'Data Transformation'!$R$5),NOT(ISNUMBER(N191)),NOT(ISNUMBER(R191)),NOT(ISNUMBER(P191)),NOT(ISNUMBER(R191)),NOT(ISNUMBER(S191)),NOT(ISNUMBER(T191))),Assignments!B191,""),"")</f>
        <v/>
      </c>
      <c r="P191" t="str">
        <f>IF(AND(NOT(ISNUMBER(N191)),NOT(ISNUMBER(R191)),NOT(ISNUMBER(S191)),G191&gt;='Data Transformation'!$R$28),B191,"")</f>
        <v xml:space="preserve"> </v>
      </c>
      <c r="Q191" t="str">
        <f>IFERROR(IF(AND(Assignments!L191&lt;('Data Transformation'!$R$4-'Data Transformation'!$R$3)/2,ABS(K191-'Data Transformation'!$R$6)&lt;ABS(K191-'Data Transformation'!$R$5),NOT(ISNUMBER(N191)),NOT(ISNUMBER(T191)),NOT(ISNUMBER(P191)),NOT(ISNUMBER(R191)),NOT(ISNUMBER(T191)),NOT(ISNUMBER(S191))),Assignments!B191,""),"")</f>
        <v/>
      </c>
      <c r="R191" t="str">
        <f>IF(H191&gt;='Data Transformation'!$R$30,B191,"")</f>
        <v xml:space="preserve"> </v>
      </c>
      <c r="S191" t="str">
        <f>IF(D191&gt;='Data Transformation'!$R$31,B191,"")</f>
        <v xml:space="preserve"> </v>
      </c>
      <c r="T191" t="str">
        <f>IF(AND(H191&lt;'Data Transformation'!$R$30,E191&lt;'Data Transformation'!$R$29,G191&lt;0.3,D191&lt;'Data Transformation'!$R$31,E191&gt;0.4,H191&gt;0.4),B191,"")</f>
        <v/>
      </c>
      <c r="U191" s="58"/>
      <c r="V191" t="str" cm="2">
        <f t="array" ref="V191">IF(C191=FALSE,"",IF(AND(ISNUMBER(B191),ISBLANK(N191:T191)),"Unclassified",(IF(COUNT(N191:T191)=0,"",INDEX($N$4:$T$4,MATCH(TRUE,N191:T191=B191,0))))))</f>
        <v/>
      </c>
      <c r="W191" t="str">
        <f t="shared" si="7"/>
        <v/>
      </c>
      <c r="X191" t="str">
        <f t="shared" si="8"/>
        <v/>
      </c>
      <c r="AC191" t="b">
        <f t="shared" si="9"/>
        <v>0</v>
      </c>
      <c r="AD191" t="str">
        <f>IFERROR(ABS(ABS(K191-'Data Transformation'!$R$5)-ABS(K191-'Data Transformation'!$R$6)),"")</f>
        <v/>
      </c>
      <c r="AE191" t="e">
        <f>IF(C191=FALSE,"",IF(AND(OR(V191=$Z$6,V191=$Z$8),OR(AC191=TRUE,AD191&lt;=IF(ISNUMBER('Data Transformation'!$R$15),'Data Transformation'!$R$15,'Data Transformation'!$R$25))),TRUE,FALSE))</f>
        <v>#DIV/0!</v>
      </c>
    </row>
    <row r="192" spans="2:31" x14ac:dyDescent="0.55000000000000004">
      <c r="B192" t="str">
        <v xml:space="preserve"> </v>
      </c>
      <c r="C192" t="str">
        <v xml:space="preserve"> </v>
      </c>
      <c r="D192" t="str">
        <v xml:space="preserve"> </v>
      </c>
      <c r="E192" t="str">
        <v xml:space="preserve"> </v>
      </c>
      <c r="F192" t="str">
        <v xml:space="preserve"> </v>
      </c>
      <c r="G192" t="str">
        <v xml:space="preserve"> </v>
      </c>
      <c r="H192" t="str">
        <v xml:space="preserve"> </v>
      </c>
      <c r="I192" t="str">
        <v xml:space="preserve"> </v>
      </c>
      <c r="K192" s="59" t="str">
        <f>IFERROR(AVERAGEIF('Data Transformation'!$B$425:$B$8425,B192,IF('Input and Summary Results'!$J$4="no",'Data Transformation'!$C$425:$C$8425,'Data Transformation'!$E$425:$E$8425)),"")</f>
        <v/>
      </c>
      <c r="L192" s="60" t="str" cm="1">
        <f t="array" ref="L192">IFERROR(_xlfn.STDEV.S(IF('Data Transformation'!$B$425:$B$8425=B192,IF('Input and Summary Results'!$J$4="no",'Data Transformation'!$C$425:$C$8425,'Data Transformation'!$E$425:$E$8425),"")),"")</f>
        <v/>
      </c>
      <c r="M192" s="58"/>
      <c r="N192" t="str">
        <f>IF(E192&gt;='Data Transformation'!$R$29,B192,"")</f>
        <v xml:space="preserve"> </v>
      </c>
      <c r="O192" t="str">
        <f>IFERROR(IF(AND(Assignments!L192&lt;('Data Transformation'!$R$4-'Data Transformation'!$R$3)/2,ABS(K192-'Data Transformation'!$R$6)&gt;ABS(K192-'Data Transformation'!$R$5),NOT(ISNUMBER(N192)),NOT(ISNUMBER(R192)),NOT(ISNUMBER(P192)),NOT(ISNUMBER(R192)),NOT(ISNUMBER(S192)),NOT(ISNUMBER(T192))),Assignments!B192,""),"")</f>
        <v/>
      </c>
      <c r="P192" t="str">
        <f>IF(AND(NOT(ISNUMBER(N192)),NOT(ISNUMBER(R192)),NOT(ISNUMBER(S192)),G192&gt;='Data Transformation'!$R$28),B192,"")</f>
        <v xml:space="preserve"> </v>
      </c>
      <c r="Q192" t="str">
        <f>IFERROR(IF(AND(Assignments!L192&lt;('Data Transformation'!$R$4-'Data Transformation'!$R$3)/2,ABS(K192-'Data Transformation'!$R$6)&lt;ABS(K192-'Data Transformation'!$R$5),NOT(ISNUMBER(N192)),NOT(ISNUMBER(T192)),NOT(ISNUMBER(P192)),NOT(ISNUMBER(R192)),NOT(ISNUMBER(T192)),NOT(ISNUMBER(S192))),Assignments!B192,""),"")</f>
        <v/>
      </c>
      <c r="R192" t="str">
        <f>IF(H192&gt;='Data Transformation'!$R$30,B192,"")</f>
        <v xml:space="preserve"> </v>
      </c>
      <c r="S192" t="str">
        <f>IF(D192&gt;='Data Transformation'!$R$31,B192,"")</f>
        <v xml:space="preserve"> </v>
      </c>
      <c r="T192" t="str">
        <f>IF(AND(H192&lt;'Data Transformation'!$R$30,E192&lt;'Data Transformation'!$R$29,G192&lt;0.3,D192&lt;'Data Transformation'!$R$31,E192&gt;0.4,H192&gt;0.4),B192,"")</f>
        <v/>
      </c>
      <c r="U192" s="58"/>
      <c r="V192" t="str" cm="2">
        <f t="array" ref="V192">IF(C192=FALSE,"",IF(AND(ISNUMBER(B192),ISBLANK(N192:T192)),"Unclassified",(IF(COUNT(N192:T192)=0,"",INDEX($N$4:$T$4,MATCH(TRUE,N192:T192=B192,0))))))</f>
        <v/>
      </c>
      <c r="W192" t="str">
        <f t="shared" si="7"/>
        <v/>
      </c>
      <c r="X192" t="str">
        <f t="shared" si="8"/>
        <v/>
      </c>
      <c r="AC192" t="b">
        <f t="shared" si="9"/>
        <v>0</v>
      </c>
      <c r="AD192" t="str">
        <f>IFERROR(ABS(ABS(K192-'Data Transformation'!$R$5)-ABS(K192-'Data Transformation'!$R$6)),"")</f>
        <v/>
      </c>
      <c r="AE192" t="e">
        <f>IF(C192=FALSE,"",IF(AND(OR(V192=$Z$6,V192=$Z$8),OR(AC192=TRUE,AD192&lt;=IF(ISNUMBER('Data Transformation'!$R$15),'Data Transformation'!$R$15,'Data Transformation'!$R$25))),TRUE,FALSE))</f>
        <v>#DIV/0!</v>
      </c>
    </row>
    <row r="193" spans="2:31" x14ac:dyDescent="0.55000000000000004">
      <c r="B193" t="str">
        <v xml:space="preserve"> </v>
      </c>
      <c r="C193" t="str">
        <v xml:space="preserve"> </v>
      </c>
      <c r="D193" t="str">
        <v xml:space="preserve"> </v>
      </c>
      <c r="E193" t="str">
        <v xml:space="preserve"> </v>
      </c>
      <c r="F193" t="str">
        <v xml:space="preserve"> </v>
      </c>
      <c r="G193" t="str">
        <v xml:space="preserve"> </v>
      </c>
      <c r="H193" t="str">
        <v xml:space="preserve"> </v>
      </c>
      <c r="I193" t="str">
        <v xml:space="preserve"> </v>
      </c>
      <c r="K193" s="59" t="str">
        <f>IFERROR(AVERAGEIF('Data Transformation'!$B$425:$B$8425,B193,IF('Input and Summary Results'!$J$4="no",'Data Transformation'!$C$425:$C$8425,'Data Transformation'!$E$425:$E$8425)),"")</f>
        <v/>
      </c>
      <c r="L193" s="60" t="str" cm="1">
        <f t="array" ref="L193">IFERROR(_xlfn.STDEV.S(IF('Data Transformation'!$B$425:$B$8425=B193,IF('Input and Summary Results'!$J$4="no",'Data Transformation'!$C$425:$C$8425,'Data Transformation'!$E$425:$E$8425),"")),"")</f>
        <v/>
      </c>
      <c r="M193" s="58"/>
      <c r="N193" t="str">
        <f>IF(E193&gt;='Data Transformation'!$R$29,B193,"")</f>
        <v xml:space="preserve"> </v>
      </c>
      <c r="O193" t="str">
        <f>IFERROR(IF(AND(Assignments!L193&lt;('Data Transformation'!$R$4-'Data Transformation'!$R$3)/2,ABS(K193-'Data Transformation'!$R$6)&gt;ABS(K193-'Data Transformation'!$R$5),NOT(ISNUMBER(N193)),NOT(ISNUMBER(R193)),NOT(ISNUMBER(P193)),NOT(ISNUMBER(R193)),NOT(ISNUMBER(S193)),NOT(ISNUMBER(T193))),Assignments!B193,""),"")</f>
        <v/>
      </c>
      <c r="P193" t="str">
        <f>IF(AND(NOT(ISNUMBER(N193)),NOT(ISNUMBER(R193)),NOT(ISNUMBER(S193)),G193&gt;='Data Transformation'!$R$28),B193,"")</f>
        <v xml:space="preserve"> </v>
      </c>
      <c r="Q193" t="str">
        <f>IFERROR(IF(AND(Assignments!L193&lt;('Data Transformation'!$R$4-'Data Transformation'!$R$3)/2,ABS(K193-'Data Transformation'!$R$6)&lt;ABS(K193-'Data Transformation'!$R$5),NOT(ISNUMBER(N193)),NOT(ISNUMBER(T193)),NOT(ISNUMBER(P193)),NOT(ISNUMBER(R193)),NOT(ISNUMBER(T193)),NOT(ISNUMBER(S193))),Assignments!B193,""),"")</f>
        <v/>
      </c>
      <c r="R193" t="str">
        <f>IF(H193&gt;='Data Transformation'!$R$30,B193,"")</f>
        <v xml:space="preserve"> </v>
      </c>
      <c r="S193" t="str">
        <f>IF(D193&gt;='Data Transformation'!$R$31,B193,"")</f>
        <v xml:space="preserve"> </v>
      </c>
      <c r="T193" t="str">
        <f>IF(AND(H193&lt;'Data Transformation'!$R$30,E193&lt;'Data Transformation'!$R$29,G193&lt;0.3,D193&lt;'Data Transformation'!$R$31,E193&gt;0.4,H193&gt;0.4),B193,"")</f>
        <v/>
      </c>
      <c r="U193" s="58"/>
      <c r="V193" t="str" cm="2">
        <f t="array" ref="V193">IF(C193=FALSE,"",IF(AND(ISNUMBER(B193),ISBLANK(N193:T193)),"Unclassified",(IF(COUNT(N193:T193)=0,"",INDEX($N$4:$T$4,MATCH(TRUE,N193:T193=B193,0))))))</f>
        <v/>
      </c>
      <c r="W193" t="str">
        <f t="shared" si="7"/>
        <v/>
      </c>
      <c r="X193" t="str">
        <f t="shared" si="8"/>
        <v/>
      </c>
      <c r="AC193" t="b">
        <f t="shared" si="9"/>
        <v>0</v>
      </c>
      <c r="AD193" t="str">
        <f>IFERROR(ABS(ABS(K193-'Data Transformation'!$R$5)-ABS(K193-'Data Transformation'!$R$6)),"")</f>
        <v/>
      </c>
      <c r="AE193" t="e">
        <f>IF(C193=FALSE,"",IF(AND(OR(V193=$Z$6,V193=$Z$8),OR(AC193=TRUE,AD193&lt;=IF(ISNUMBER('Data Transformation'!$R$15),'Data Transformation'!$R$15,'Data Transformation'!$R$25))),TRUE,FALSE))</f>
        <v>#DIV/0!</v>
      </c>
    </row>
    <row r="194" spans="2:31" x14ac:dyDescent="0.55000000000000004">
      <c r="B194" t="str">
        <v xml:space="preserve"> </v>
      </c>
      <c r="C194" t="str">
        <v xml:space="preserve"> </v>
      </c>
      <c r="D194" t="str">
        <v xml:space="preserve"> </v>
      </c>
      <c r="E194" t="str">
        <v xml:space="preserve"> </v>
      </c>
      <c r="F194" t="str">
        <v xml:space="preserve"> </v>
      </c>
      <c r="G194" t="str">
        <v xml:space="preserve"> </v>
      </c>
      <c r="H194" t="str">
        <v xml:space="preserve"> </v>
      </c>
      <c r="I194" t="str">
        <v xml:space="preserve"> </v>
      </c>
      <c r="K194" s="59" t="str">
        <f>IFERROR(AVERAGEIF('Data Transformation'!$B$425:$B$8425,B194,IF('Input and Summary Results'!$J$4="no",'Data Transformation'!$C$425:$C$8425,'Data Transformation'!$E$425:$E$8425)),"")</f>
        <v/>
      </c>
      <c r="L194" s="60" t="str" cm="1">
        <f t="array" ref="L194">IFERROR(_xlfn.STDEV.S(IF('Data Transformation'!$B$425:$B$8425=B194,IF('Input and Summary Results'!$J$4="no",'Data Transformation'!$C$425:$C$8425,'Data Transformation'!$E$425:$E$8425),"")),"")</f>
        <v/>
      </c>
      <c r="M194" s="58"/>
      <c r="N194" t="str">
        <f>IF(E194&gt;='Data Transformation'!$R$29,B194,"")</f>
        <v xml:space="preserve"> </v>
      </c>
      <c r="O194" t="str">
        <f>IFERROR(IF(AND(Assignments!L194&lt;('Data Transformation'!$R$4-'Data Transformation'!$R$3)/2,ABS(K194-'Data Transformation'!$R$6)&gt;ABS(K194-'Data Transformation'!$R$5),NOT(ISNUMBER(N194)),NOT(ISNUMBER(R194)),NOT(ISNUMBER(P194)),NOT(ISNUMBER(R194)),NOT(ISNUMBER(S194)),NOT(ISNUMBER(T194))),Assignments!B194,""),"")</f>
        <v/>
      </c>
      <c r="P194" t="str">
        <f>IF(AND(NOT(ISNUMBER(N194)),NOT(ISNUMBER(R194)),NOT(ISNUMBER(S194)),G194&gt;='Data Transformation'!$R$28),B194,"")</f>
        <v xml:space="preserve"> </v>
      </c>
      <c r="Q194" t="str">
        <f>IFERROR(IF(AND(Assignments!L194&lt;('Data Transformation'!$R$4-'Data Transformation'!$R$3)/2,ABS(K194-'Data Transformation'!$R$6)&lt;ABS(K194-'Data Transformation'!$R$5),NOT(ISNUMBER(N194)),NOT(ISNUMBER(T194)),NOT(ISNUMBER(P194)),NOT(ISNUMBER(R194)),NOT(ISNUMBER(T194)),NOT(ISNUMBER(S194))),Assignments!B194,""),"")</f>
        <v/>
      </c>
      <c r="R194" t="str">
        <f>IF(H194&gt;='Data Transformation'!$R$30,B194,"")</f>
        <v xml:space="preserve"> </v>
      </c>
      <c r="S194" t="str">
        <f>IF(D194&gt;='Data Transformation'!$R$31,B194,"")</f>
        <v xml:space="preserve"> </v>
      </c>
      <c r="T194" t="str">
        <f>IF(AND(H194&lt;'Data Transformation'!$R$30,E194&lt;'Data Transformation'!$R$29,G194&lt;0.3,D194&lt;'Data Transformation'!$R$31,E194&gt;0.4,H194&gt;0.4),B194,"")</f>
        <v/>
      </c>
      <c r="U194" s="58"/>
      <c r="V194" t="str" cm="2">
        <f t="array" ref="V194">IF(C194=FALSE,"",IF(AND(ISNUMBER(B194),ISBLANK(N194:T194)),"Unclassified",(IF(COUNT(N194:T194)=0,"",INDEX($N$4:$T$4,MATCH(TRUE,N194:T194=B194,0))))))</f>
        <v/>
      </c>
      <c r="W194" t="str">
        <f t="shared" si="7"/>
        <v/>
      </c>
      <c r="X194" t="str">
        <f t="shared" si="8"/>
        <v/>
      </c>
      <c r="AC194" t="b">
        <f t="shared" si="9"/>
        <v>0</v>
      </c>
      <c r="AD194" t="str">
        <f>IFERROR(ABS(ABS(K194-'Data Transformation'!$R$5)-ABS(K194-'Data Transformation'!$R$6)),"")</f>
        <v/>
      </c>
      <c r="AE194" t="e">
        <f>IF(C194=FALSE,"",IF(AND(OR(V194=$Z$6,V194=$Z$8),OR(AC194=TRUE,AD194&lt;=IF(ISNUMBER('Data Transformation'!$R$15),'Data Transformation'!$R$15,'Data Transformation'!$R$25))),TRUE,FALSE))</f>
        <v>#DIV/0!</v>
      </c>
    </row>
    <row r="195" spans="2:31" x14ac:dyDescent="0.55000000000000004">
      <c r="B195" t="str">
        <v xml:space="preserve"> </v>
      </c>
      <c r="C195" t="str">
        <v xml:space="preserve"> </v>
      </c>
      <c r="D195" t="str">
        <v xml:space="preserve"> </v>
      </c>
      <c r="E195" t="str">
        <v xml:space="preserve"> </v>
      </c>
      <c r="F195" t="str">
        <v xml:space="preserve"> </v>
      </c>
      <c r="G195" t="str">
        <v xml:space="preserve"> </v>
      </c>
      <c r="H195" t="str">
        <v xml:space="preserve"> </v>
      </c>
      <c r="I195" t="str">
        <v xml:space="preserve"> </v>
      </c>
      <c r="K195" s="59" t="str">
        <f>IFERROR(AVERAGEIF('Data Transformation'!$B$425:$B$8425,B195,IF('Input and Summary Results'!$J$4="no",'Data Transformation'!$C$425:$C$8425,'Data Transformation'!$E$425:$E$8425)),"")</f>
        <v/>
      </c>
      <c r="L195" s="60" t="str" cm="1">
        <f t="array" ref="L195">IFERROR(_xlfn.STDEV.S(IF('Data Transformation'!$B$425:$B$8425=B195,IF('Input and Summary Results'!$J$4="no",'Data Transformation'!$C$425:$C$8425,'Data Transformation'!$E$425:$E$8425),"")),"")</f>
        <v/>
      </c>
      <c r="M195" s="58"/>
      <c r="N195" t="str">
        <f>IF(E195&gt;='Data Transformation'!$R$29,B195,"")</f>
        <v xml:space="preserve"> </v>
      </c>
      <c r="O195" t="str">
        <f>IFERROR(IF(AND(Assignments!L195&lt;('Data Transformation'!$R$4-'Data Transformation'!$R$3)/2,ABS(K195-'Data Transformation'!$R$6)&gt;ABS(K195-'Data Transformation'!$R$5),NOT(ISNUMBER(N195)),NOT(ISNUMBER(R195)),NOT(ISNUMBER(P195)),NOT(ISNUMBER(R195)),NOT(ISNUMBER(S195)),NOT(ISNUMBER(T195))),Assignments!B195,""),"")</f>
        <v/>
      </c>
      <c r="P195" t="str">
        <f>IF(AND(NOT(ISNUMBER(N195)),NOT(ISNUMBER(R195)),NOT(ISNUMBER(S195)),G195&gt;='Data Transformation'!$R$28),B195,"")</f>
        <v xml:space="preserve"> </v>
      </c>
      <c r="Q195" t="str">
        <f>IFERROR(IF(AND(Assignments!L195&lt;('Data Transformation'!$R$4-'Data Transformation'!$R$3)/2,ABS(K195-'Data Transformation'!$R$6)&lt;ABS(K195-'Data Transformation'!$R$5),NOT(ISNUMBER(N195)),NOT(ISNUMBER(T195)),NOT(ISNUMBER(P195)),NOT(ISNUMBER(R195)),NOT(ISNUMBER(T195)),NOT(ISNUMBER(S195))),Assignments!B195,""),"")</f>
        <v/>
      </c>
      <c r="R195" t="str">
        <f>IF(H195&gt;='Data Transformation'!$R$30,B195,"")</f>
        <v xml:space="preserve"> </v>
      </c>
      <c r="S195" t="str">
        <f>IF(D195&gt;='Data Transformation'!$R$31,B195,"")</f>
        <v xml:space="preserve"> </v>
      </c>
      <c r="T195" t="str">
        <f>IF(AND(H195&lt;'Data Transformation'!$R$30,E195&lt;'Data Transformation'!$R$29,G195&lt;0.3,D195&lt;'Data Transformation'!$R$31,E195&gt;0.4,H195&gt;0.4),B195,"")</f>
        <v/>
      </c>
      <c r="U195" s="58"/>
      <c r="V195" t="str" cm="2">
        <f t="array" ref="V195">IF(C195=FALSE,"",IF(AND(ISNUMBER(B195),ISBLANK(N195:T195)),"Unclassified",(IF(COUNT(N195:T195)=0,"",INDEX($N$4:$T$4,MATCH(TRUE,N195:T195=B195,0))))))</f>
        <v/>
      </c>
      <c r="W195" t="str">
        <f t="shared" si="7"/>
        <v/>
      </c>
      <c r="X195" t="str">
        <f t="shared" si="8"/>
        <v/>
      </c>
      <c r="AC195" t="b">
        <f t="shared" si="9"/>
        <v>0</v>
      </c>
      <c r="AD195" t="str">
        <f>IFERROR(ABS(ABS(K195-'Data Transformation'!$R$5)-ABS(K195-'Data Transformation'!$R$6)),"")</f>
        <v/>
      </c>
      <c r="AE195" t="e">
        <f>IF(C195=FALSE,"",IF(AND(OR(V195=$Z$6,V195=$Z$8),OR(AC195=TRUE,AD195&lt;=IF(ISNUMBER('Data Transformation'!$R$15),'Data Transformation'!$R$15,'Data Transformation'!$R$25))),TRUE,FALSE))</f>
        <v>#DIV/0!</v>
      </c>
    </row>
    <row r="196" spans="2:31" x14ac:dyDescent="0.55000000000000004">
      <c r="B196" t="str">
        <v xml:space="preserve"> </v>
      </c>
      <c r="C196" t="str">
        <v xml:space="preserve"> </v>
      </c>
      <c r="D196" t="str">
        <v xml:space="preserve"> </v>
      </c>
      <c r="E196" t="str">
        <v xml:space="preserve"> </v>
      </c>
      <c r="F196" t="str">
        <v xml:space="preserve"> </v>
      </c>
      <c r="G196" t="str">
        <v xml:space="preserve"> </v>
      </c>
      <c r="H196" t="str">
        <v xml:space="preserve"> </v>
      </c>
      <c r="I196" t="str">
        <v xml:space="preserve"> </v>
      </c>
      <c r="K196" s="59" t="str">
        <f>IFERROR(AVERAGEIF('Data Transformation'!$B$425:$B$8425,B196,IF('Input and Summary Results'!$J$4="no",'Data Transformation'!$C$425:$C$8425,'Data Transformation'!$E$425:$E$8425)),"")</f>
        <v/>
      </c>
      <c r="L196" s="60" t="str" cm="1">
        <f t="array" ref="L196">IFERROR(_xlfn.STDEV.S(IF('Data Transformation'!$B$425:$B$8425=B196,IF('Input and Summary Results'!$J$4="no",'Data Transformation'!$C$425:$C$8425,'Data Transformation'!$E$425:$E$8425),"")),"")</f>
        <v/>
      </c>
      <c r="M196" s="58"/>
      <c r="N196" t="str">
        <f>IF(E196&gt;='Data Transformation'!$R$29,B196,"")</f>
        <v xml:space="preserve"> </v>
      </c>
      <c r="O196" t="str">
        <f>IFERROR(IF(AND(Assignments!L196&lt;('Data Transformation'!$R$4-'Data Transformation'!$R$3)/2,ABS(K196-'Data Transformation'!$R$6)&gt;ABS(K196-'Data Transformation'!$R$5),NOT(ISNUMBER(N196)),NOT(ISNUMBER(R196)),NOT(ISNUMBER(P196)),NOT(ISNUMBER(R196)),NOT(ISNUMBER(S196)),NOT(ISNUMBER(T196))),Assignments!B196,""),"")</f>
        <v/>
      </c>
      <c r="P196" t="str">
        <f>IF(AND(NOT(ISNUMBER(N196)),NOT(ISNUMBER(R196)),NOT(ISNUMBER(S196)),G196&gt;='Data Transformation'!$R$28),B196,"")</f>
        <v xml:space="preserve"> </v>
      </c>
      <c r="Q196" t="str">
        <f>IFERROR(IF(AND(Assignments!L196&lt;('Data Transformation'!$R$4-'Data Transformation'!$R$3)/2,ABS(K196-'Data Transformation'!$R$6)&lt;ABS(K196-'Data Transformation'!$R$5),NOT(ISNUMBER(N196)),NOT(ISNUMBER(T196)),NOT(ISNUMBER(P196)),NOT(ISNUMBER(R196)),NOT(ISNUMBER(T196)),NOT(ISNUMBER(S196))),Assignments!B196,""),"")</f>
        <v/>
      </c>
      <c r="R196" t="str">
        <f>IF(H196&gt;='Data Transformation'!$R$30,B196,"")</f>
        <v xml:space="preserve"> </v>
      </c>
      <c r="S196" t="str">
        <f>IF(D196&gt;='Data Transformation'!$R$31,B196,"")</f>
        <v xml:space="preserve"> </v>
      </c>
      <c r="T196" t="str">
        <f>IF(AND(H196&lt;'Data Transformation'!$R$30,E196&lt;'Data Transformation'!$R$29,G196&lt;0.3,D196&lt;'Data Transformation'!$R$31,E196&gt;0.4,H196&gt;0.4),B196,"")</f>
        <v/>
      </c>
      <c r="U196" s="58"/>
      <c r="V196" t="str" cm="2">
        <f t="array" ref="V196">IF(C196=FALSE,"",IF(AND(ISNUMBER(B196),ISBLANK(N196:T196)),"Unclassified",(IF(COUNT(N196:T196)=0,"",INDEX($N$4:$T$4,MATCH(TRUE,N196:T196=B196,0))))))</f>
        <v/>
      </c>
      <c r="W196" t="str">
        <f t="shared" si="7"/>
        <v/>
      </c>
      <c r="X196" t="str">
        <f t="shared" si="8"/>
        <v/>
      </c>
      <c r="AC196" t="b">
        <f t="shared" si="9"/>
        <v>0</v>
      </c>
      <c r="AD196" t="str">
        <f>IFERROR(ABS(ABS(K196-'Data Transformation'!$R$5)-ABS(K196-'Data Transformation'!$R$6)),"")</f>
        <v/>
      </c>
      <c r="AE196" t="e">
        <f>IF(C196=FALSE,"",IF(AND(OR(V196=$Z$6,V196=$Z$8),OR(AC196=TRUE,AD196&lt;=IF(ISNUMBER('Data Transformation'!$R$15),'Data Transformation'!$R$15,'Data Transformation'!$R$25))),TRUE,FALSE))</f>
        <v>#DIV/0!</v>
      </c>
    </row>
    <row r="197" spans="2:31" x14ac:dyDescent="0.55000000000000004">
      <c r="B197" t="str">
        <v xml:space="preserve"> </v>
      </c>
      <c r="C197" t="str">
        <v xml:space="preserve"> </v>
      </c>
      <c r="D197" t="str">
        <v xml:space="preserve"> </v>
      </c>
      <c r="E197" t="str">
        <v xml:space="preserve"> </v>
      </c>
      <c r="F197" t="str">
        <v xml:space="preserve"> </v>
      </c>
      <c r="G197" t="str">
        <v xml:space="preserve"> </v>
      </c>
      <c r="H197" t="str">
        <v xml:space="preserve"> </v>
      </c>
      <c r="I197" t="str">
        <v xml:space="preserve"> </v>
      </c>
      <c r="K197" s="59" t="str">
        <f>IFERROR(AVERAGEIF('Data Transformation'!$B$425:$B$8425,B197,IF('Input and Summary Results'!$J$4="no",'Data Transformation'!$C$425:$C$8425,'Data Transformation'!$E$425:$E$8425)),"")</f>
        <v/>
      </c>
      <c r="L197" s="60" t="str" cm="1">
        <f t="array" ref="L197">IFERROR(_xlfn.STDEV.S(IF('Data Transformation'!$B$425:$B$8425=B197,IF('Input and Summary Results'!$J$4="no",'Data Transformation'!$C$425:$C$8425,'Data Transformation'!$E$425:$E$8425),"")),"")</f>
        <v/>
      </c>
      <c r="M197" s="58"/>
      <c r="N197" t="str">
        <f>IF(E197&gt;='Data Transformation'!$R$29,B197,"")</f>
        <v xml:space="preserve"> </v>
      </c>
      <c r="O197" t="str">
        <f>IFERROR(IF(AND(Assignments!L197&lt;('Data Transformation'!$R$4-'Data Transformation'!$R$3)/2,ABS(K197-'Data Transformation'!$R$6)&gt;ABS(K197-'Data Transformation'!$R$5),NOT(ISNUMBER(N197)),NOT(ISNUMBER(R197)),NOT(ISNUMBER(P197)),NOT(ISNUMBER(R197)),NOT(ISNUMBER(S197)),NOT(ISNUMBER(T197))),Assignments!B197,""),"")</f>
        <v/>
      </c>
      <c r="P197" t="str">
        <f>IF(AND(NOT(ISNUMBER(N197)),NOT(ISNUMBER(R197)),NOT(ISNUMBER(S197)),G197&gt;='Data Transformation'!$R$28),B197,"")</f>
        <v xml:space="preserve"> </v>
      </c>
      <c r="Q197" t="str">
        <f>IFERROR(IF(AND(Assignments!L197&lt;('Data Transformation'!$R$4-'Data Transformation'!$R$3)/2,ABS(K197-'Data Transformation'!$R$6)&lt;ABS(K197-'Data Transformation'!$R$5),NOT(ISNUMBER(N197)),NOT(ISNUMBER(T197)),NOT(ISNUMBER(P197)),NOT(ISNUMBER(R197)),NOT(ISNUMBER(T197)),NOT(ISNUMBER(S197))),Assignments!B197,""),"")</f>
        <v/>
      </c>
      <c r="R197" t="str">
        <f>IF(H197&gt;='Data Transformation'!$R$30,B197,"")</f>
        <v xml:space="preserve"> </v>
      </c>
      <c r="S197" t="str">
        <f>IF(D197&gt;='Data Transformation'!$R$31,B197,"")</f>
        <v xml:space="preserve"> </v>
      </c>
      <c r="T197" t="str">
        <f>IF(AND(H197&lt;'Data Transformation'!$R$30,E197&lt;'Data Transformation'!$R$29,G197&lt;0.3,D197&lt;'Data Transformation'!$R$31,E197&gt;0.4,H197&gt;0.4),B197,"")</f>
        <v/>
      </c>
      <c r="U197" s="58"/>
      <c r="V197" t="str" cm="2">
        <f t="array" ref="V197">IF(C197=FALSE,"",IF(AND(ISNUMBER(B197),ISBLANK(N197:T197)),"Unclassified",(IF(COUNT(N197:T197)=0,"",INDEX($N$4:$T$4,MATCH(TRUE,N197:T197=B197,0))))))</f>
        <v/>
      </c>
      <c r="W197" t="str">
        <f t="shared" si="7"/>
        <v/>
      </c>
      <c r="X197" t="str">
        <f t="shared" si="8"/>
        <v/>
      </c>
      <c r="AC197" t="b">
        <f t="shared" si="9"/>
        <v>0</v>
      </c>
      <c r="AD197" t="str">
        <f>IFERROR(ABS(ABS(K197-'Data Transformation'!$R$5)-ABS(K197-'Data Transformation'!$R$6)),"")</f>
        <v/>
      </c>
      <c r="AE197" t="e">
        <f>IF(C197=FALSE,"",IF(AND(OR(V197=$Z$6,V197=$Z$8),OR(AC197=TRUE,AD197&lt;=IF(ISNUMBER('Data Transformation'!$R$15),'Data Transformation'!$R$15,'Data Transformation'!$R$25))),TRUE,FALSE))</f>
        <v>#DIV/0!</v>
      </c>
    </row>
    <row r="198" spans="2:31" x14ac:dyDescent="0.55000000000000004">
      <c r="B198" t="str">
        <v xml:space="preserve"> </v>
      </c>
      <c r="C198" t="str">
        <v xml:space="preserve"> </v>
      </c>
      <c r="D198" t="str">
        <v xml:space="preserve"> </v>
      </c>
      <c r="E198" t="str">
        <v xml:space="preserve"> </v>
      </c>
      <c r="F198" t="str">
        <v xml:space="preserve"> </v>
      </c>
      <c r="G198" t="str">
        <v xml:space="preserve"> </v>
      </c>
      <c r="H198" t="str">
        <v xml:space="preserve"> </v>
      </c>
      <c r="I198" t="str">
        <v xml:space="preserve"> </v>
      </c>
      <c r="K198" s="59" t="str">
        <f>IFERROR(AVERAGEIF('Data Transformation'!$B$425:$B$8425,B198,IF('Input and Summary Results'!$J$4="no",'Data Transformation'!$C$425:$C$8425,'Data Transformation'!$E$425:$E$8425)),"")</f>
        <v/>
      </c>
      <c r="L198" s="60" t="str" cm="1">
        <f t="array" ref="L198">IFERROR(_xlfn.STDEV.S(IF('Data Transformation'!$B$425:$B$8425=B198,IF('Input and Summary Results'!$J$4="no",'Data Transformation'!$C$425:$C$8425,'Data Transformation'!$E$425:$E$8425),"")),"")</f>
        <v/>
      </c>
      <c r="M198" s="58"/>
      <c r="N198" t="str">
        <f>IF(E198&gt;='Data Transformation'!$R$29,B198,"")</f>
        <v xml:space="preserve"> </v>
      </c>
      <c r="O198" t="str">
        <f>IFERROR(IF(AND(Assignments!L198&lt;('Data Transformation'!$R$4-'Data Transformation'!$R$3)/2,ABS(K198-'Data Transformation'!$R$6)&gt;ABS(K198-'Data Transformation'!$R$5),NOT(ISNUMBER(N198)),NOT(ISNUMBER(R198)),NOT(ISNUMBER(P198)),NOT(ISNUMBER(R198)),NOT(ISNUMBER(S198)),NOT(ISNUMBER(T198))),Assignments!B198,""),"")</f>
        <v/>
      </c>
      <c r="P198" t="str">
        <f>IF(AND(NOT(ISNUMBER(N198)),NOT(ISNUMBER(R198)),NOT(ISNUMBER(S198)),G198&gt;='Data Transformation'!$R$28),B198,"")</f>
        <v xml:space="preserve"> </v>
      </c>
      <c r="Q198" t="str">
        <f>IFERROR(IF(AND(Assignments!L198&lt;('Data Transformation'!$R$4-'Data Transformation'!$R$3)/2,ABS(K198-'Data Transformation'!$R$6)&lt;ABS(K198-'Data Transformation'!$R$5),NOT(ISNUMBER(N198)),NOT(ISNUMBER(T198)),NOT(ISNUMBER(P198)),NOT(ISNUMBER(R198)),NOT(ISNUMBER(T198)),NOT(ISNUMBER(S198))),Assignments!B198,""),"")</f>
        <v/>
      </c>
      <c r="R198" t="str">
        <f>IF(H198&gt;='Data Transformation'!$R$30,B198,"")</f>
        <v xml:space="preserve"> </v>
      </c>
      <c r="S198" t="str">
        <f>IF(D198&gt;='Data Transformation'!$R$31,B198,"")</f>
        <v xml:space="preserve"> </v>
      </c>
      <c r="T198" t="str">
        <f>IF(AND(H198&lt;'Data Transformation'!$R$30,E198&lt;'Data Transformation'!$R$29,G198&lt;0.3,D198&lt;'Data Transformation'!$R$31,E198&gt;0.4,H198&gt;0.4),B198,"")</f>
        <v/>
      </c>
      <c r="U198" s="58"/>
      <c r="V198" t="str" cm="2">
        <f t="array" ref="V198">IF(C198=FALSE,"",IF(AND(ISNUMBER(B198),ISBLANK(N198:T198)),"Unclassified",(IF(COUNT(N198:T198)=0,"",INDEX($N$4:$T$4,MATCH(TRUE,N198:T198=B198,0))))))</f>
        <v/>
      </c>
      <c r="W198" t="str">
        <f t="shared" si="7"/>
        <v/>
      </c>
      <c r="X198" t="str">
        <f t="shared" si="8"/>
        <v/>
      </c>
      <c r="AC198" t="b">
        <f t="shared" si="9"/>
        <v>0</v>
      </c>
      <c r="AD198" t="str">
        <f>IFERROR(ABS(ABS(K198-'Data Transformation'!$R$5)-ABS(K198-'Data Transformation'!$R$6)),"")</f>
        <v/>
      </c>
      <c r="AE198" t="e">
        <f>IF(C198=FALSE,"",IF(AND(OR(V198=$Z$6,V198=$Z$8),OR(AC198=TRUE,AD198&lt;=IF(ISNUMBER('Data Transformation'!$R$15),'Data Transformation'!$R$15,'Data Transformation'!$R$25))),TRUE,FALSE))</f>
        <v>#DIV/0!</v>
      </c>
    </row>
    <row r="199" spans="2:31" x14ac:dyDescent="0.55000000000000004">
      <c r="B199" t="str">
        <v xml:space="preserve"> </v>
      </c>
      <c r="C199" t="str">
        <v xml:space="preserve"> </v>
      </c>
      <c r="D199" t="str">
        <v xml:space="preserve"> </v>
      </c>
      <c r="E199" t="str">
        <v xml:space="preserve"> </v>
      </c>
      <c r="F199" t="str">
        <v xml:space="preserve"> </v>
      </c>
      <c r="G199" t="str">
        <v xml:space="preserve"> </v>
      </c>
      <c r="H199" t="str">
        <v xml:space="preserve"> </v>
      </c>
      <c r="I199" t="str">
        <v xml:space="preserve"> </v>
      </c>
      <c r="K199" s="59" t="str">
        <f>IFERROR(AVERAGEIF('Data Transformation'!$B$425:$B$8425,B199,IF('Input and Summary Results'!$J$4="no",'Data Transformation'!$C$425:$C$8425,'Data Transformation'!$E$425:$E$8425)),"")</f>
        <v/>
      </c>
      <c r="L199" s="60" t="str" cm="1">
        <f t="array" ref="L199">IFERROR(_xlfn.STDEV.S(IF('Data Transformation'!$B$425:$B$8425=B199,IF('Input and Summary Results'!$J$4="no",'Data Transformation'!$C$425:$C$8425,'Data Transformation'!$E$425:$E$8425),"")),"")</f>
        <v/>
      </c>
      <c r="M199" s="58"/>
      <c r="N199" t="str">
        <f>IF(E199&gt;='Data Transformation'!$R$29,B199,"")</f>
        <v xml:space="preserve"> </v>
      </c>
      <c r="O199" t="str">
        <f>IFERROR(IF(AND(Assignments!L199&lt;('Data Transformation'!$R$4-'Data Transformation'!$R$3)/2,ABS(K199-'Data Transformation'!$R$6)&gt;ABS(K199-'Data Transformation'!$R$5),NOT(ISNUMBER(N199)),NOT(ISNUMBER(R199)),NOT(ISNUMBER(P199)),NOT(ISNUMBER(R199)),NOT(ISNUMBER(S199)),NOT(ISNUMBER(T199))),Assignments!B199,""),"")</f>
        <v/>
      </c>
      <c r="P199" t="str">
        <f>IF(AND(NOT(ISNUMBER(N199)),NOT(ISNUMBER(R199)),NOT(ISNUMBER(S199)),G199&gt;='Data Transformation'!$R$28),B199,"")</f>
        <v xml:space="preserve"> </v>
      </c>
      <c r="Q199" t="str">
        <f>IFERROR(IF(AND(Assignments!L199&lt;('Data Transformation'!$R$4-'Data Transformation'!$R$3)/2,ABS(K199-'Data Transformation'!$R$6)&lt;ABS(K199-'Data Transformation'!$R$5),NOT(ISNUMBER(N199)),NOT(ISNUMBER(T199)),NOT(ISNUMBER(P199)),NOT(ISNUMBER(R199)),NOT(ISNUMBER(T199)),NOT(ISNUMBER(S199))),Assignments!B199,""),"")</f>
        <v/>
      </c>
      <c r="R199" t="str">
        <f>IF(H199&gt;='Data Transformation'!$R$30,B199,"")</f>
        <v xml:space="preserve"> </v>
      </c>
      <c r="S199" t="str">
        <f>IF(D199&gt;='Data Transformation'!$R$31,B199,"")</f>
        <v xml:space="preserve"> </v>
      </c>
      <c r="T199" t="str">
        <f>IF(AND(H199&lt;'Data Transformation'!$R$30,E199&lt;'Data Transformation'!$R$29,G199&lt;0.3,D199&lt;'Data Transformation'!$R$31,E199&gt;0.4,H199&gt;0.4),B199,"")</f>
        <v/>
      </c>
      <c r="U199" s="58"/>
      <c r="V199" t="str" cm="2">
        <f t="array" ref="V199">IF(C199=FALSE,"",IF(AND(ISNUMBER(B199),ISBLANK(N199:T199)),"Unclassified",(IF(COUNT(N199:T199)=0,"",INDEX($N$4:$T$4,MATCH(TRUE,N199:T199=B199,0))))))</f>
        <v/>
      </c>
      <c r="W199" t="str">
        <f t="shared" ref="W199:W262" si="10">IF(COUNT(N199:T199)&gt;1,"True","")</f>
        <v/>
      </c>
      <c r="X199" t="str">
        <f t="shared" ref="X199:X262" si="11">IF(AND(D199&gt;0.8,G199&gt;0.5,ISNUMBER(B199)),"True","")</f>
        <v/>
      </c>
      <c r="AC199" t="b">
        <f t="shared" ref="AC199:AC262" si="12">IF(AND(H199&gt;0.35,G199&lt;0.35,E199&gt;0.35,T199="",R199="",P199="",N199="",S199=""),TRUE,FALSE)</f>
        <v>0</v>
      </c>
      <c r="AD199" t="str">
        <f>IFERROR(ABS(ABS(K199-'Data Transformation'!$R$5)-ABS(K199-'Data Transformation'!$R$6)),"")</f>
        <v/>
      </c>
      <c r="AE199" t="e">
        <f>IF(C199=FALSE,"",IF(AND(OR(V199=$Z$6,V199=$Z$8),OR(AC199=TRUE,AD199&lt;=IF(ISNUMBER('Data Transformation'!$R$15),'Data Transformation'!$R$15,'Data Transformation'!$R$25))),TRUE,FALSE))</f>
        <v>#DIV/0!</v>
      </c>
    </row>
    <row r="200" spans="2:31" x14ac:dyDescent="0.55000000000000004">
      <c r="B200" t="str">
        <v xml:space="preserve"> </v>
      </c>
      <c r="C200" t="str">
        <v xml:space="preserve"> </v>
      </c>
      <c r="D200" t="str">
        <v xml:space="preserve"> </v>
      </c>
      <c r="E200" t="str">
        <v xml:space="preserve"> </v>
      </c>
      <c r="F200" t="str">
        <v xml:space="preserve"> </v>
      </c>
      <c r="G200" t="str">
        <v xml:space="preserve"> </v>
      </c>
      <c r="H200" t="str">
        <v xml:space="preserve"> </v>
      </c>
      <c r="I200" t="str">
        <v xml:space="preserve"> </v>
      </c>
      <c r="K200" s="59" t="str">
        <f>IFERROR(AVERAGEIF('Data Transformation'!$B$425:$B$8425,B200,IF('Input and Summary Results'!$J$4="no",'Data Transformation'!$C$425:$C$8425,'Data Transformation'!$E$425:$E$8425)),"")</f>
        <v/>
      </c>
      <c r="L200" s="60" t="str" cm="1">
        <f t="array" ref="L200">IFERROR(_xlfn.STDEV.S(IF('Data Transformation'!$B$425:$B$8425=B200,IF('Input and Summary Results'!$J$4="no",'Data Transformation'!$C$425:$C$8425,'Data Transformation'!$E$425:$E$8425),"")),"")</f>
        <v/>
      </c>
      <c r="M200" s="58"/>
      <c r="N200" t="str">
        <f>IF(E200&gt;='Data Transformation'!$R$29,B200,"")</f>
        <v xml:space="preserve"> </v>
      </c>
      <c r="O200" t="str">
        <f>IFERROR(IF(AND(Assignments!L200&lt;('Data Transformation'!$R$4-'Data Transformation'!$R$3)/2,ABS(K200-'Data Transformation'!$R$6)&gt;ABS(K200-'Data Transformation'!$R$5),NOT(ISNUMBER(N200)),NOT(ISNUMBER(R200)),NOT(ISNUMBER(P200)),NOT(ISNUMBER(R200)),NOT(ISNUMBER(S200)),NOT(ISNUMBER(T200))),Assignments!B200,""),"")</f>
        <v/>
      </c>
      <c r="P200" t="str">
        <f>IF(AND(NOT(ISNUMBER(N200)),NOT(ISNUMBER(R200)),NOT(ISNUMBER(S200)),G200&gt;='Data Transformation'!$R$28),B200,"")</f>
        <v xml:space="preserve"> </v>
      </c>
      <c r="Q200" t="str">
        <f>IFERROR(IF(AND(Assignments!L200&lt;('Data Transformation'!$R$4-'Data Transformation'!$R$3)/2,ABS(K200-'Data Transformation'!$R$6)&lt;ABS(K200-'Data Transformation'!$R$5),NOT(ISNUMBER(N200)),NOT(ISNUMBER(T200)),NOT(ISNUMBER(P200)),NOT(ISNUMBER(R200)),NOT(ISNUMBER(T200)),NOT(ISNUMBER(S200))),Assignments!B200,""),"")</f>
        <v/>
      </c>
      <c r="R200" t="str">
        <f>IF(H200&gt;='Data Transformation'!$R$30,B200,"")</f>
        <v xml:space="preserve"> </v>
      </c>
      <c r="S200" t="str">
        <f>IF(D200&gt;='Data Transformation'!$R$31,B200,"")</f>
        <v xml:space="preserve"> </v>
      </c>
      <c r="T200" t="str">
        <f>IF(AND(H200&lt;'Data Transformation'!$R$30,E200&lt;'Data Transformation'!$R$29,G200&lt;0.3,D200&lt;'Data Transformation'!$R$31,E200&gt;0.4,H200&gt;0.4),B200,"")</f>
        <v/>
      </c>
      <c r="U200" s="58"/>
      <c r="V200" t="str" cm="2">
        <f t="array" ref="V200">IF(C200=FALSE,"",IF(AND(ISNUMBER(B200),ISBLANK(N200:T200)),"Unclassified",(IF(COUNT(N200:T200)=0,"",INDEX($N$4:$T$4,MATCH(TRUE,N200:T200=B200,0))))))</f>
        <v/>
      </c>
      <c r="W200" t="str">
        <f t="shared" si="10"/>
        <v/>
      </c>
      <c r="X200" t="str">
        <f t="shared" si="11"/>
        <v/>
      </c>
      <c r="AC200" t="b">
        <f t="shared" si="12"/>
        <v>0</v>
      </c>
      <c r="AD200" t="str">
        <f>IFERROR(ABS(ABS(K200-'Data Transformation'!$R$5)-ABS(K200-'Data Transformation'!$R$6)),"")</f>
        <v/>
      </c>
      <c r="AE200" t="e">
        <f>IF(C200=FALSE,"",IF(AND(OR(V200=$Z$6,V200=$Z$8),OR(AC200=TRUE,AD200&lt;=IF(ISNUMBER('Data Transformation'!$R$15),'Data Transformation'!$R$15,'Data Transformation'!$R$25))),TRUE,FALSE))</f>
        <v>#DIV/0!</v>
      </c>
    </row>
    <row r="201" spans="2:31" x14ac:dyDescent="0.55000000000000004">
      <c r="B201" t="str">
        <v xml:space="preserve"> </v>
      </c>
      <c r="C201" t="str">
        <v xml:space="preserve"> </v>
      </c>
      <c r="D201" t="str">
        <v xml:space="preserve"> </v>
      </c>
      <c r="E201" t="str">
        <v xml:space="preserve"> </v>
      </c>
      <c r="F201" t="str">
        <v xml:space="preserve"> </v>
      </c>
      <c r="G201" t="str">
        <v xml:space="preserve"> </v>
      </c>
      <c r="H201" t="str">
        <v xml:space="preserve"> </v>
      </c>
      <c r="I201" t="str">
        <v xml:space="preserve"> </v>
      </c>
      <c r="K201" s="59" t="str">
        <f>IFERROR(AVERAGEIF('Data Transformation'!$B$425:$B$8425,B201,IF('Input and Summary Results'!$J$4="no",'Data Transformation'!$C$425:$C$8425,'Data Transformation'!$E$425:$E$8425)),"")</f>
        <v/>
      </c>
      <c r="L201" s="60" t="str" cm="1">
        <f t="array" ref="L201">IFERROR(_xlfn.STDEV.S(IF('Data Transformation'!$B$425:$B$8425=B201,IF('Input and Summary Results'!$J$4="no",'Data Transformation'!$C$425:$C$8425,'Data Transformation'!$E$425:$E$8425),"")),"")</f>
        <v/>
      </c>
      <c r="M201" s="58"/>
      <c r="N201" t="str">
        <f>IF(E201&gt;='Data Transformation'!$R$29,B201,"")</f>
        <v xml:space="preserve"> </v>
      </c>
      <c r="O201" t="str">
        <f>IFERROR(IF(AND(Assignments!L201&lt;('Data Transformation'!$R$4-'Data Transformation'!$R$3)/2,ABS(K201-'Data Transformation'!$R$6)&gt;ABS(K201-'Data Transformation'!$R$5),NOT(ISNUMBER(N201)),NOT(ISNUMBER(R201)),NOT(ISNUMBER(P201)),NOT(ISNUMBER(R201)),NOT(ISNUMBER(S201)),NOT(ISNUMBER(T201))),Assignments!B201,""),"")</f>
        <v/>
      </c>
      <c r="P201" t="str">
        <f>IF(AND(NOT(ISNUMBER(N201)),NOT(ISNUMBER(R201)),NOT(ISNUMBER(S201)),G201&gt;='Data Transformation'!$R$28),B201,"")</f>
        <v xml:space="preserve"> </v>
      </c>
      <c r="Q201" t="str">
        <f>IFERROR(IF(AND(Assignments!L201&lt;('Data Transformation'!$R$4-'Data Transformation'!$R$3)/2,ABS(K201-'Data Transformation'!$R$6)&lt;ABS(K201-'Data Transformation'!$R$5),NOT(ISNUMBER(N201)),NOT(ISNUMBER(T201)),NOT(ISNUMBER(P201)),NOT(ISNUMBER(R201)),NOT(ISNUMBER(T201)),NOT(ISNUMBER(S201))),Assignments!B201,""),"")</f>
        <v/>
      </c>
      <c r="R201" t="str">
        <f>IF(H201&gt;='Data Transformation'!$R$30,B201,"")</f>
        <v xml:space="preserve"> </v>
      </c>
      <c r="S201" t="str">
        <f>IF(D201&gt;='Data Transformation'!$R$31,B201,"")</f>
        <v xml:space="preserve"> </v>
      </c>
      <c r="T201" t="str">
        <f>IF(AND(H201&lt;'Data Transformation'!$R$30,E201&lt;'Data Transformation'!$R$29,G201&lt;0.3,D201&lt;'Data Transformation'!$R$31,E201&gt;0.4,H201&gt;0.4),B201,"")</f>
        <v/>
      </c>
      <c r="U201" s="58"/>
      <c r="V201" t="str" cm="2">
        <f t="array" ref="V201">IF(C201=FALSE,"",IF(AND(ISNUMBER(B201),ISBLANK(N201:T201)),"Unclassified",(IF(COUNT(N201:T201)=0,"",INDEX($N$4:$T$4,MATCH(TRUE,N201:T201=B201,0))))))</f>
        <v/>
      </c>
      <c r="W201" t="str">
        <f t="shared" si="10"/>
        <v/>
      </c>
      <c r="X201" t="str">
        <f t="shared" si="11"/>
        <v/>
      </c>
      <c r="AC201" t="b">
        <f t="shared" si="12"/>
        <v>0</v>
      </c>
      <c r="AD201" t="str">
        <f>IFERROR(ABS(ABS(K201-'Data Transformation'!$R$5)-ABS(K201-'Data Transformation'!$R$6)),"")</f>
        <v/>
      </c>
      <c r="AE201" t="e">
        <f>IF(C201=FALSE,"",IF(AND(OR(V201=$Z$6,V201=$Z$8),OR(AC201=TRUE,AD201&lt;=IF(ISNUMBER('Data Transformation'!$R$15),'Data Transformation'!$R$15,'Data Transformation'!$R$25))),TRUE,FALSE))</f>
        <v>#DIV/0!</v>
      </c>
    </row>
    <row r="202" spans="2:31" x14ac:dyDescent="0.55000000000000004">
      <c r="B202" t="str">
        <v xml:space="preserve"> </v>
      </c>
      <c r="C202" t="str">
        <v xml:space="preserve"> </v>
      </c>
      <c r="D202" t="str">
        <v xml:space="preserve"> </v>
      </c>
      <c r="E202" t="str">
        <v xml:space="preserve"> </v>
      </c>
      <c r="F202" t="str">
        <v xml:space="preserve"> </v>
      </c>
      <c r="G202" t="str">
        <v xml:space="preserve"> </v>
      </c>
      <c r="H202" t="str">
        <v xml:space="preserve"> </v>
      </c>
      <c r="I202" t="str">
        <v xml:space="preserve"> </v>
      </c>
      <c r="K202" s="59" t="str">
        <f>IFERROR(AVERAGEIF('Data Transformation'!$B$425:$B$8425,B202,IF('Input and Summary Results'!$J$4="no",'Data Transformation'!$C$425:$C$8425,'Data Transformation'!$E$425:$E$8425)),"")</f>
        <v/>
      </c>
      <c r="L202" s="60" t="str" cm="1">
        <f t="array" ref="L202">IFERROR(_xlfn.STDEV.S(IF('Data Transformation'!$B$425:$B$8425=B202,IF('Input and Summary Results'!$J$4="no",'Data Transformation'!$C$425:$C$8425,'Data Transformation'!$E$425:$E$8425),"")),"")</f>
        <v/>
      </c>
      <c r="M202" s="58"/>
      <c r="N202" t="str">
        <f>IF(E202&gt;='Data Transformation'!$R$29,B202,"")</f>
        <v xml:space="preserve"> </v>
      </c>
      <c r="O202" t="str">
        <f>IFERROR(IF(AND(Assignments!L202&lt;('Data Transformation'!$R$4-'Data Transformation'!$R$3)/2,ABS(K202-'Data Transformation'!$R$6)&gt;ABS(K202-'Data Transformation'!$R$5),NOT(ISNUMBER(N202)),NOT(ISNUMBER(R202)),NOT(ISNUMBER(P202)),NOT(ISNUMBER(R202)),NOT(ISNUMBER(S202)),NOT(ISNUMBER(T202))),Assignments!B202,""),"")</f>
        <v/>
      </c>
      <c r="P202" t="str">
        <f>IF(AND(NOT(ISNUMBER(N202)),NOT(ISNUMBER(R202)),NOT(ISNUMBER(S202)),G202&gt;='Data Transformation'!$R$28),B202,"")</f>
        <v xml:space="preserve"> </v>
      </c>
      <c r="Q202" t="str">
        <f>IFERROR(IF(AND(Assignments!L202&lt;('Data Transformation'!$R$4-'Data Transformation'!$R$3)/2,ABS(K202-'Data Transformation'!$R$6)&lt;ABS(K202-'Data Transformation'!$R$5),NOT(ISNUMBER(N202)),NOT(ISNUMBER(T202)),NOT(ISNUMBER(P202)),NOT(ISNUMBER(R202)),NOT(ISNUMBER(T202)),NOT(ISNUMBER(S202))),Assignments!B202,""),"")</f>
        <v/>
      </c>
      <c r="R202" t="str">
        <f>IF(H202&gt;='Data Transformation'!$R$30,B202,"")</f>
        <v xml:space="preserve"> </v>
      </c>
      <c r="S202" t="str">
        <f>IF(D202&gt;='Data Transformation'!$R$31,B202,"")</f>
        <v xml:space="preserve"> </v>
      </c>
      <c r="T202" t="str">
        <f>IF(AND(H202&lt;'Data Transformation'!$R$30,E202&lt;'Data Transformation'!$R$29,G202&lt;0.3,D202&lt;'Data Transformation'!$R$31,E202&gt;0.4,H202&gt;0.4),B202,"")</f>
        <v/>
      </c>
      <c r="U202" s="58"/>
      <c r="V202" t="str" cm="2">
        <f t="array" ref="V202">IF(C202=FALSE,"",IF(AND(ISNUMBER(B202),ISBLANK(N202:T202)),"Unclassified",(IF(COUNT(N202:T202)=0,"",INDEX($N$4:$T$4,MATCH(TRUE,N202:T202=B202,0))))))</f>
        <v/>
      </c>
      <c r="W202" t="str">
        <f t="shared" si="10"/>
        <v/>
      </c>
      <c r="X202" t="str">
        <f t="shared" si="11"/>
        <v/>
      </c>
      <c r="AC202" t="b">
        <f t="shared" si="12"/>
        <v>0</v>
      </c>
      <c r="AD202" t="str">
        <f>IFERROR(ABS(ABS(K202-'Data Transformation'!$R$5)-ABS(K202-'Data Transformation'!$R$6)),"")</f>
        <v/>
      </c>
      <c r="AE202" t="e">
        <f>IF(C202=FALSE,"",IF(AND(OR(V202=$Z$6,V202=$Z$8),OR(AC202=TRUE,AD202&lt;=IF(ISNUMBER('Data Transformation'!$R$15),'Data Transformation'!$R$15,'Data Transformation'!$R$25))),TRUE,FALSE))</f>
        <v>#DIV/0!</v>
      </c>
    </row>
    <row r="203" spans="2:31" x14ac:dyDescent="0.55000000000000004">
      <c r="B203" t="str">
        <v xml:space="preserve"> </v>
      </c>
      <c r="C203" t="str">
        <v xml:space="preserve"> </v>
      </c>
      <c r="D203" t="str">
        <v xml:space="preserve"> </v>
      </c>
      <c r="E203" t="str">
        <v xml:space="preserve"> </v>
      </c>
      <c r="F203" t="str">
        <v xml:space="preserve"> </v>
      </c>
      <c r="G203" t="str">
        <v xml:space="preserve"> </v>
      </c>
      <c r="H203" t="str">
        <v xml:space="preserve"> </v>
      </c>
      <c r="I203" t="str">
        <v xml:space="preserve"> </v>
      </c>
      <c r="K203" s="59" t="str">
        <f>IFERROR(AVERAGEIF('Data Transformation'!$B$425:$B$8425,B203,IF('Input and Summary Results'!$J$4="no",'Data Transformation'!$C$425:$C$8425,'Data Transformation'!$E$425:$E$8425)),"")</f>
        <v/>
      </c>
      <c r="L203" s="60" t="str" cm="1">
        <f t="array" ref="L203">IFERROR(_xlfn.STDEV.S(IF('Data Transformation'!$B$425:$B$8425=B203,IF('Input and Summary Results'!$J$4="no",'Data Transformation'!$C$425:$C$8425,'Data Transformation'!$E$425:$E$8425),"")),"")</f>
        <v/>
      </c>
      <c r="M203" s="58"/>
      <c r="N203" t="str">
        <f>IF(E203&gt;='Data Transformation'!$R$29,B203,"")</f>
        <v xml:space="preserve"> </v>
      </c>
      <c r="O203" t="str">
        <f>IFERROR(IF(AND(Assignments!L203&lt;('Data Transformation'!$R$4-'Data Transformation'!$R$3)/2,ABS(K203-'Data Transformation'!$R$6)&gt;ABS(K203-'Data Transformation'!$R$5),NOT(ISNUMBER(N203)),NOT(ISNUMBER(R203)),NOT(ISNUMBER(P203)),NOT(ISNUMBER(R203)),NOT(ISNUMBER(S203)),NOT(ISNUMBER(T203))),Assignments!B203,""),"")</f>
        <v/>
      </c>
      <c r="P203" t="str">
        <f>IF(AND(NOT(ISNUMBER(N203)),NOT(ISNUMBER(R203)),NOT(ISNUMBER(S203)),G203&gt;='Data Transformation'!$R$28),B203,"")</f>
        <v xml:space="preserve"> </v>
      </c>
      <c r="Q203" t="str">
        <f>IFERROR(IF(AND(Assignments!L203&lt;('Data Transformation'!$R$4-'Data Transformation'!$R$3)/2,ABS(K203-'Data Transformation'!$R$6)&lt;ABS(K203-'Data Transformation'!$R$5),NOT(ISNUMBER(N203)),NOT(ISNUMBER(T203)),NOT(ISNUMBER(P203)),NOT(ISNUMBER(R203)),NOT(ISNUMBER(T203)),NOT(ISNUMBER(S203))),Assignments!B203,""),"")</f>
        <v/>
      </c>
      <c r="R203" t="str">
        <f>IF(H203&gt;='Data Transformation'!$R$30,B203,"")</f>
        <v xml:space="preserve"> </v>
      </c>
      <c r="S203" t="str">
        <f>IF(D203&gt;='Data Transformation'!$R$31,B203,"")</f>
        <v xml:space="preserve"> </v>
      </c>
      <c r="T203" t="str">
        <f>IF(AND(H203&lt;'Data Transformation'!$R$30,E203&lt;'Data Transformation'!$R$29,G203&lt;0.3,D203&lt;'Data Transformation'!$R$31,E203&gt;0.4,H203&gt;0.4),B203,"")</f>
        <v/>
      </c>
      <c r="U203" s="58"/>
      <c r="V203" t="str" cm="2">
        <f t="array" ref="V203">IF(C203=FALSE,"",IF(AND(ISNUMBER(B203),ISBLANK(N203:T203)),"Unclassified",(IF(COUNT(N203:T203)=0,"",INDEX($N$4:$T$4,MATCH(TRUE,N203:T203=B203,0))))))</f>
        <v/>
      </c>
      <c r="W203" t="str">
        <f t="shared" si="10"/>
        <v/>
      </c>
      <c r="X203" t="str">
        <f t="shared" si="11"/>
        <v/>
      </c>
      <c r="AC203" t="b">
        <f t="shared" si="12"/>
        <v>0</v>
      </c>
      <c r="AD203" t="str">
        <f>IFERROR(ABS(ABS(K203-'Data Transformation'!$R$5)-ABS(K203-'Data Transformation'!$R$6)),"")</f>
        <v/>
      </c>
      <c r="AE203" t="e">
        <f>IF(C203=FALSE,"",IF(AND(OR(V203=$Z$6,V203=$Z$8),OR(AC203=TRUE,AD203&lt;=IF(ISNUMBER('Data Transformation'!$R$15),'Data Transformation'!$R$15,'Data Transformation'!$R$25))),TRUE,FALSE))</f>
        <v>#DIV/0!</v>
      </c>
    </row>
    <row r="204" spans="2:31" x14ac:dyDescent="0.55000000000000004">
      <c r="B204" t="str">
        <v xml:space="preserve"> </v>
      </c>
      <c r="C204" t="str">
        <v xml:space="preserve"> </v>
      </c>
      <c r="D204" t="str">
        <v xml:space="preserve"> </v>
      </c>
      <c r="E204" t="str">
        <v xml:space="preserve"> </v>
      </c>
      <c r="F204" t="str">
        <v xml:space="preserve"> </v>
      </c>
      <c r="G204" t="str">
        <v xml:space="preserve"> </v>
      </c>
      <c r="H204" t="str">
        <v xml:space="preserve"> </v>
      </c>
      <c r="I204" t="str">
        <v xml:space="preserve"> </v>
      </c>
      <c r="K204" s="59" t="str">
        <f>IFERROR(AVERAGEIF('Data Transformation'!$B$425:$B$8425,B204,IF('Input and Summary Results'!$J$4="no",'Data Transformation'!$C$425:$C$8425,'Data Transformation'!$E$425:$E$8425)),"")</f>
        <v/>
      </c>
      <c r="L204" s="60" t="str" cm="1">
        <f t="array" ref="L204">IFERROR(_xlfn.STDEV.S(IF('Data Transformation'!$B$425:$B$8425=B204,IF('Input and Summary Results'!$J$4="no",'Data Transformation'!$C$425:$C$8425,'Data Transformation'!$E$425:$E$8425),"")),"")</f>
        <v/>
      </c>
      <c r="M204" s="58"/>
      <c r="N204" t="str">
        <f>IF(E204&gt;='Data Transformation'!$R$29,B204,"")</f>
        <v xml:space="preserve"> </v>
      </c>
      <c r="O204" t="str">
        <f>IFERROR(IF(AND(Assignments!L204&lt;('Data Transformation'!$R$4-'Data Transformation'!$R$3)/2,ABS(K204-'Data Transformation'!$R$6)&gt;ABS(K204-'Data Transformation'!$R$5),NOT(ISNUMBER(N204)),NOT(ISNUMBER(R204)),NOT(ISNUMBER(P204)),NOT(ISNUMBER(R204)),NOT(ISNUMBER(S204)),NOT(ISNUMBER(T204))),Assignments!B204,""),"")</f>
        <v/>
      </c>
      <c r="P204" t="str">
        <f>IF(AND(NOT(ISNUMBER(N204)),NOT(ISNUMBER(R204)),NOT(ISNUMBER(S204)),G204&gt;='Data Transformation'!$R$28),B204,"")</f>
        <v xml:space="preserve"> </v>
      </c>
      <c r="Q204" t="str">
        <f>IFERROR(IF(AND(Assignments!L204&lt;('Data Transformation'!$R$4-'Data Transformation'!$R$3)/2,ABS(K204-'Data Transformation'!$R$6)&lt;ABS(K204-'Data Transformation'!$R$5),NOT(ISNUMBER(N204)),NOT(ISNUMBER(T204)),NOT(ISNUMBER(P204)),NOT(ISNUMBER(R204)),NOT(ISNUMBER(T204)),NOT(ISNUMBER(S204))),Assignments!B204,""),"")</f>
        <v/>
      </c>
      <c r="R204" t="str">
        <f>IF(H204&gt;='Data Transformation'!$R$30,B204,"")</f>
        <v xml:space="preserve"> </v>
      </c>
      <c r="S204" t="str">
        <f>IF(D204&gt;='Data Transformation'!$R$31,B204,"")</f>
        <v xml:space="preserve"> </v>
      </c>
      <c r="T204" t="str">
        <f>IF(AND(H204&lt;'Data Transformation'!$R$30,E204&lt;'Data Transformation'!$R$29,G204&lt;0.3,D204&lt;'Data Transformation'!$R$31,E204&gt;0.4,H204&gt;0.4),B204,"")</f>
        <v/>
      </c>
      <c r="U204" s="58"/>
      <c r="V204" t="str" cm="2">
        <f t="array" ref="V204">IF(C204=FALSE,"",IF(AND(ISNUMBER(B204),ISBLANK(N204:T204)),"Unclassified",(IF(COUNT(N204:T204)=0,"",INDEX($N$4:$T$4,MATCH(TRUE,N204:T204=B204,0))))))</f>
        <v/>
      </c>
      <c r="W204" t="str">
        <f t="shared" si="10"/>
        <v/>
      </c>
      <c r="X204" t="str">
        <f t="shared" si="11"/>
        <v/>
      </c>
      <c r="AC204" t="b">
        <f t="shared" si="12"/>
        <v>0</v>
      </c>
      <c r="AD204" t="str">
        <f>IFERROR(ABS(ABS(K204-'Data Transformation'!$R$5)-ABS(K204-'Data Transformation'!$R$6)),"")</f>
        <v/>
      </c>
      <c r="AE204" t="e">
        <f>IF(C204=FALSE,"",IF(AND(OR(V204=$Z$6,V204=$Z$8),OR(AC204=TRUE,AD204&lt;=IF(ISNUMBER('Data Transformation'!$R$15),'Data Transformation'!$R$15,'Data Transformation'!$R$25))),TRUE,FALSE))</f>
        <v>#DIV/0!</v>
      </c>
    </row>
    <row r="205" spans="2:31" x14ac:dyDescent="0.55000000000000004">
      <c r="B205" t="str">
        <v xml:space="preserve"> </v>
      </c>
      <c r="C205" t="str">
        <v xml:space="preserve"> </v>
      </c>
      <c r="D205" t="str">
        <v xml:space="preserve"> </v>
      </c>
      <c r="E205" t="str">
        <v xml:space="preserve"> </v>
      </c>
      <c r="F205" t="str">
        <v xml:space="preserve"> </v>
      </c>
      <c r="G205" t="str">
        <v xml:space="preserve"> </v>
      </c>
      <c r="H205" t="str">
        <v xml:space="preserve"> </v>
      </c>
      <c r="I205" t="str">
        <v xml:space="preserve"> </v>
      </c>
      <c r="K205" s="59" t="str">
        <f>IFERROR(AVERAGEIF('Data Transformation'!$B$425:$B$8425,B205,IF('Input and Summary Results'!$J$4="no",'Data Transformation'!$C$425:$C$8425,'Data Transformation'!$E$425:$E$8425)),"")</f>
        <v/>
      </c>
      <c r="L205" s="60" t="str" cm="1">
        <f t="array" ref="L205">IFERROR(_xlfn.STDEV.S(IF('Data Transformation'!$B$425:$B$8425=B205,IF('Input and Summary Results'!$J$4="no",'Data Transformation'!$C$425:$C$8425,'Data Transformation'!$E$425:$E$8425),"")),"")</f>
        <v/>
      </c>
      <c r="M205" s="58"/>
      <c r="N205" t="str">
        <f>IF(E205&gt;='Data Transformation'!$R$29,B205,"")</f>
        <v xml:space="preserve"> </v>
      </c>
      <c r="O205" t="str">
        <f>IFERROR(IF(AND(Assignments!L205&lt;('Data Transformation'!$R$4-'Data Transformation'!$R$3)/2,ABS(K205-'Data Transformation'!$R$6)&gt;ABS(K205-'Data Transformation'!$R$5),NOT(ISNUMBER(N205)),NOT(ISNUMBER(R205)),NOT(ISNUMBER(P205)),NOT(ISNUMBER(R205)),NOT(ISNUMBER(S205)),NOT(ISNUMBER(T205))),Assignments!B205,""),"")</f>
        <v/>
      </c>
      <c r="P205" t="str">
        <f>IF(AND(NOT(ISNUMBER(N205)),NOT(ISNUMBER(R205)),NOT(ISNUMBER(S205)),G205&gt;='Data Transformation'!$R$28),B205,"")</f>
        <v xml:space="preserve"> </v>
      </c>
      <c r="Q205" t="str">
        <f>IFERROR(IF(AND(Assignments!L205&lt;('Data Transformation'!$R$4-'Data Transformation'!$R$3)/2,ABS(K205-'Data Transformation'!$R$6)&lt;ABS(K205-'Data Transformation'!$R$5),NOT(ISNUMBER(N205)),NOT(ISNUMBER(T205)),NOT(ISNUMBER(P205)),NOT(ISNUMBER(R205)),NOT(ISNUMBER(T205)),NOT(ISNUMBER(S205))),Assignments!B205,""),"")</f>
        <v/>
      </c>
      <c r="R205" t="str">
        <f>IF(H205&gt;='Data Transformation'!$R$30,B205,"")</f>
        <v xml:space="preserve"> </v>
      </c>
      <c r="S205" t="str">
        <f>IF(D205&gt;='Data Transformation'!$R$31,B205,"")</f>
        <v xml:space="preserve"> </v>
      </c>
      <c r="T205" t="str">
        <f>IF(AND(H205&lt;'Data Transformation'!$R$30,E205&lt;'Data Transformation'!$R$29,G205&lt;0.3,D205&lt;'Data Transformation'!$R$31,E205&gt;0.4,H205&gt;0.4),B205,"")</f>
        <v/>
      </c>
      <c r="U205" s="58"/>
      <c r="V205" t="str" cm="2">
        <f t="array" ref="V205">IF(C205=FALSE,"",IF(AND(ISNUMBER(B205),ISBLANK(N205:T205)),"Unclassified",(IF(COUNT(N205:T205)=0,"",INDEX($N$4:$T$4,MATCH(TRUE,N205:T205=B205,0))))))</f>
        <v/>
      </c>
      <c r="W205" t="str">
        <f t="shared" si="10"/>
        <v/>
      </c>
      <c r="X205" t="str">
        <f t="shared" si="11"/>
        <v/>
      </c>
      <c r="AC205" t="b">
        <f t="shared" si="12"/>
        <v>0</v>
      </c>
      <c r="AD205" t="str">
        <f>IFERROR(ABS(ABS(K205-'Data Transformation'!$R$5)-ABS(K205-'Data Transformation'!$R$6)),"")</f>
        <v/>
      </c>
      <c r="AE205" t="e">
        <f>IF(C205=FALSE,"",IF(AND(OR(V205=$Z$6,V205=$Z$8),OR(AC205=TRUE,AD205&lt;=IF(ISNUMBER('Data Transformation'!$R$15),'Data Transformation'!$R$15,'Data Transformation'!$R$25))),TRUE,FALSE))</f>
        <v>#DIV/0!</v>
      </c>
    </row>
    <row r="206" spans="2:31" x14ac:dyDescent="0.55000000000000004">
      <c r="B206" t="str">
        <v xml:space="preserve"> </v>
      </c>
      <c r="C206" t="str">
        <v xml:space="preserve"> </v>
      </c>
      <c r="D206" t="str">
        <v xml:space="preserve"> </v>
      </c>
      <c r="E206" t="str">
        <v xml:space="preserve"> </v>
      </c>
      <c r="F206" t="str">
        <v xml:space="preserve"> </v>
      </c>
      <c r="G206" t="str">
        <v xml:space="preserve"> </v>
      </c>
      <c r="H206" t="str">
        <v xml:space="preserve"> </v>
      </c>
      <c r="I206" t="str">
        <v xml:space="preserve"> </v>
      </c>
      <c r="K206" s="59" t="str">
        <f>IFERROR(AVERAGEIF('Data Transformation'!$B$425:$B$8425,B206,IF('Input and Summary Results'!$J$4="no",'Data Transformation'!$C$425:$C$8425,'Data Transformation'!$E$425:$E$8425)),"")</f>
        <v/>
      </c>
      <c r="L206" s="60" t="str" cm="1">
        <f t="array" ref="L206">IFERROR(_xlfn.STDEV.S(IF('Data Transformation'!$B$425:$B$8425=B206,IF('Input and Summary Results'!$J$4="no",'Data Transformation'!$C$425:$C$8425,'Data Transformation'!$E$425:$E$8425),"")),"")</f>
        <v/>
      </c>
      <c r="M206" s="58"/>
      <c r="N206" t="str">
        <f>IF(E206&gt;='Data Transformation'!$R$29,B206,"")</f>
        <v xml:space="preserve"> </v>
      </c>
      <c r="O206" t="str">
        <f>IFERROR(IF(AND(Assignments!L206&lt;('Data Transformation'!$R$4-'Data Transformation'!$R$3)/2,ABS(K206-'Data Transformation'!$R$6)&gt;ABS(K206-'Data Transformation'!$R$5),NOT(ISNUMBER(N206)),NOT(ISNUMBER(R206)),NOT(ISNUMBER(P206)),NOT(ISNUMBER(R206)),NOT(ISNUMBER(S206)),NOT(ISNUMBER(T206))),Assignments!B206,""),"")</f>
        <v/>
      </c>
      <c r="P206" t="str">
        <f>IF(AND(NOT(ISNUMBER(N206)),NOT(ISNUMBER(R206)),NOT(ISNUMBER(S206)),G206&gt;='Data Transformation'!$R$28),B206,"")</f>
        <v xml:space="preserve"> </v>
      </c>
      <c r="Q206" t="str">
        <f>IFERROR(IF(AND(Assignments!L206&lt;('Data Transformation'!$R$4-'Data Transformation'!$R$3)/2,ABS(K206-'Data Transformation'!$R$6)&lt;ABS(K206-'Data Transformation'!$R$5),NOT(ISNUMBER(N206)),NOT(ISNUMBER(T206)),NOT(ISNUMBER(P206)),NOT(ISNUMBER(R206)),NOT(ISNUMBER(T206)),NOT(ISNUMBER(S206))),Assignments!B206,""),"")</f>
        <v/>
      </c>
      <c r="R206" t="str">
        <f>IF(H206&gt;='Data Transformation'!$R$30,B206,"")</f>
        <v xml:space="preserve"> </v>
      </c>
      <c r="S206" t="str">
        <f>IF(D206&gt;='Data Transformation'!$R$31,B206,"")</f>
        <v xml:space="preserve"> </v>
      </c>
      <c r="T206" t="str">
        <f>IF(AND(H206&lt;'Data Transformation'!$R$30,E206&lt;'Data Transformation'!$R$29,G206&lt;0.3,D206&lt;'Data Transformation'!$R$31,E206&gt;0.4,H206&gt;0.4),B206,"")</f>
        <v/>
      </c>
      <c r="U206" s="58"/>
      <c r="V206" t="str" cm="2">
        <f t="array" ref="V206">IF(C206=FALSE,"",IF(AND(ISNUMBER(B206),ISBLANK(N206:T206)),"Unclassified",(IF(COUNT(N206:T206)=0,"",INDEX($N$4:$T$4,MATCH(TRUE,N206:T206=B206,0))))))</f>
        <v/>
      </c>
      <c r="W206" t="str">
        <f t="shared" si="10"/>
        <v/>
      </c>
      <c r="X206" t="str">
        <f t="shared" si="11"/>
        <v/>
      </c>
      <c r="AC206" t="b">
        <f t="shared" si="12"/>
        <v>0</v>
      </c>
      <c r="AD206" t="str">
        <f>IFERROR(ABS(ABS(K206-'Data Transformation'!$R$5)-ABS(K206-'Data Transformation'!$R$6)),"")</f>
        <v/>
      </c>
      <c r="AE206" t="e">
        <f>IF(C206=FALSE,"",IF(AND(OR(V206=$Z$6,V206=$Z$8),OR(AC206=TRUE,AD206&lt;=IF(ISNUMBER('Data Transformation'!$R$15),'Data Transformation'!$R$15,'Data Transformation'!$R$25))),TRUE,FALSE))</f>
        <v>#DIV/0!</v>
      </c>
    </row>
    <row r="207" spans="2:31" x14ac:dyDescent="0.55000000000000004">
      <c r="B207" t="str">
        <v xml:space="preserve"> </v>
      </c>
      <c r="C207" t="str">
        <v xml:space="preserve"> </v>
      </c>
      <c r="D207" t="str">
        <v xml:space="preserve"> </v>
      </c>
      <c r="E207" t="str">
        <v xml:space="preserve"> </v>
      </c>
      <c r="F207" t="str">
        <v xml:space="preserve"> </v>
      </c>
      <c r="G207" t="str">
        <v xml:space="preserve"> </v>
      </c>
      <c r="H207" t="str">
        <v xml:space="preserve"> </v>
      </c>
      <c r="I207" t="str">
        <v xml:space="preserve"> </v>
      </c>
      <c r="K207" s="59" t="str">
        <f>IFERROR(AVERAGEIF('Data Transformation'!$B$425:$B$8425,B207,IF('Input and Summary Results'!$J$4="no",'Data Transformation'!$C$425:$C$8425,'Data Transformation'!$E$425:$E$8425)),"")</f>
        <v/>
      </c>
      <c r="L207" s="60" t="str" cm="1">
        <f t="array" ref="L207">IFERROR(_xlfn.STDEV.S(IF('Data Transformation'!$B$425:$B$8425=B207,IF('Input and Summary Results'!$J$4="no",'Data Transformation'!$C$425:$C$8425,'Data Transformation'!$E$425:$E$8425),"")),"")</f>
        <v/>
      </c>
      <c r="M207" s="58"/>
      <c r="N207" t="str">
        <f>IF(E207&gt;='Data Transformation'!$R$29,B207,"")</f>
        <v xml:space="preserve"> </v>
      </c>
      <c r="O207" t="str">
        <f>IFERROR(IF(AND(Assignments!L207&lt;('Data Transformation'!$R$4-'Data Transformation'!$R$3)/2,ABS(K207-'Data Transformation'!$R$6)&gt;ABS(K207-'Data Transformation'!$R$5),NOT(ISNUMBER(N207)),NOT(ISNUMBER(R207)),NOT(ISNUMBER(P207)),NOT(ISNUMBER(R207)),NOT(ISNUMBER(S207)),NOT(ISNUMBER(T207))),Assignments!B207,""),"")</f>
        <v/>
      </c>
      <c r="P207" t="str">
        <f>IF(AND(NOT(ISNUMBER(N207)),NOT(ISNUMBER(R207)),NOT(ISNUMBER(S207)),G207&gt;='Data Transformation'!$R$28),B207,"")</f>
        <v xml:space="preserve"> </v>
      </c>
      <c r="Q207" t="str">
        <f>IFERROR(IF(AND(Assignments!L207&lt;('Data Transformation'!$R$4-'Data Transformation'!$R$3)/2,ABS(K207-'Data Transformation'!$R$6)&lt;ABS(K207-'Data Transformation'!$R$5),NOT(ISNUMBER(N207)),NOT(ISNUMBER(T207)),NOT(ISNUMBER(P207)),NOT(ISNUMBER(R207)),NOT(ISNUMBER(T207)),NOT(ISNUMBER(S207))),Assignments!B207,""),"")</f>
        <v/>
      </c>
      <c r="R207" t="str">
        <f>IF(H207&gt;='Data Transformation'!$R$30,B207,"")</f>
        <v xml:space="preserve"> </v>
      </c>
      <c r="S207" t="str">
        <f>IF(D207&gt;='Data Transformation'!$R$31,B207,"")</f>
        <v xml:space="preserve"> </v>
      </c>
      <c r="T207" t="str">
        <f>IF(AND(H207&lt;'Data Transformation'!$R$30,E207&lt;'Data Transformation'!$R$29,G207&lt;0.3,D207&lt;'Data Transformation'!$R$31,E207&gt;0.4,H207&gt;0.4),B207,"")</f>
        <v/>
      </c>
      <c r="U207" s="58"/>
      <c r="V207" t="str" cm="2">
        <f t="array" ref="V207">IF(C207=FALSE,"",IF(AND(ISNUMBER(B207),ISBLANK(N207:T207)),"Unclassified",(IF(COUNT(N207:T207)=0,"",INDEX($N$4:$T$4,MATCH(TRUE,N207:T207=B207,0))))))</f>
        <v/>
      </c>
      <c r="W207" t="str">
        <f t="shared" si="10"/>
        <v/>
      </c>
      <c r="X207" t="str">
        <f t="shared" si="11"/>
        <v/>
      </c>
      <c r="AC207" t="b">
        <f t="shared" si="12"/>
        <v>0</v>
      </c>
      <c r="AD207" t="str">
        <f>IFERROR(ABS(ABS(K207-'Data Transformation'!$R$5)-ABS(K207-'Data Transformation'!$R$6)),"")</f>
        <v/>
      </c>
      <c r="AE207" t="e">
        <f>IF(C207=FALSE,"",IF(AND(OR(V207=$Z$6,V207=$Z$8),OR(AC207=TRUE,AD207&lt;=IF(ISNUMBER('Data Transformation'!$R$15),'Data Transformation'!$R$15,'Data Transformation'!$R$25))),TRUE,FALSE))</f>
        <v>#DIV/0!</v>
      </c>
    </row>
    <row r="208" spans="2:31" x14ac:dyDescent="0.55000000000000004">
      <c r="B208" t="str">
        <v xml:space="preserve"> </v>
      </c>
      <c r="C208" t="str">
        <v xml:space="preserve"> </v>
      </c>
      <c r="D208" t="str">
        <v xml:space="preserve"> </v>
      </c>
      <c r="E208" t="str">
        <v xml:space="preserve"> </v>
      </c>
      <c r="F208" t="str">
        <v xml:space="preserve"> </v>
      </c>
      <c r="G208" t="str">
        <v xml:space="preserve"> </v>
      </c>
      <c r="H208" t="str">
        <v xml:space="preserve"> </v>
      </c>
      <c r="I208" t="str">
        <v xml:space="preserve"> </v>
      </c>
      <c r="K208" s="59" t="str">
        <f>IFERROR(AVERAGEIF('Data Transformation'!$B$425:$B$8425,B208,IF('Input and Summary Results'!$J$4="no",'Data Transformation'!$C$425:$C$8425,'Data Transformation'!$E$425:$E$8425)),"")</f>
        <v/>
      </c>
      <c r="L208" s="60" t="str" cm="1">
        <f t="array" ref="L208">IFERROR(_xlfn.STDEV.S(IF('Data Transformation'!$B$425:$B$8425=B208,IF('Input and Summary Results'!$J$4="no",'Data Transformation'!$C$425:$C$8425,'Data Transformation'!$E$425:$E$8425),"")),"")</f>
        <v/>
      </c>
      <c r="M208" s="58"/>
      <c r="N208" t="str">
        <f>IF(E208&gt;='Data Transformation'!$R$29,B208,"")</f>
        <v xml:space="preserve"> </v>
      </c>
      <c r="O208" t="str">
        <f>IFERROR(IF(AND(Assignments!L208&lt;('Data Transformation'!$R$4-'Data Transformation'!$R$3)/2,ABS(K208-'Data Transformation'!$R$6)&gt;ABS(K208-'Data Transformation'!$R$5),NOT(ISNUMBER(N208)),NOT(ISNUMBER(R208)),NOT(ISNUMBER(P208)),NOT(ISNUMBER(R208)),NOT(ISNUMBER(S208)),NOT(ISNUMBER(T208))),Assignments!B208,""),"")</f>
        <v/>
      </c>
      <c r="P208" t="str">
        <f>IF(AND(NOT(ISNUMBER(N208)),NOT(ISNUMBER(R208)),NOT(ISNUMBER(S208)),G208&gt;='Data Transformation'!$R$28),B208,"")</f>
        <v xml:space="preserve"> </v>
      </c>
      <c r="Q208" t="str">
        <f>IFERROR(IF(AND(Assignments!L208&lt;('Data Transformation'!$R$4-'Data Transformation'!$R$3)/2,ABS(K208-'Data Transformation'!$R$6)&lt;ABS(K208-'Data Transformation'!$R$5),NOT(ISNUMBER(N208)),NOT(ISNUMBER(T208)),NOT(ISNUMBER(P208)),NOT(ISNUMBER(R208)),NOT(ISNUMBER(T208)),NOT(ISNUMBER(S208))),Assignments!B208,""),"")</f>
        <v/>
      </c>
      <c r="R208" t="str">
        <f>IF(H208&gt;='Data Transformation'!$R$30,B208,"")</f>
        <v xml:space="preserve"> </v>
      </c>
      <c r="S208" t="str">
        <f>IF(D208&gt;='Data Transformation'!$R$31,B208,"")</f>
        <v xml:space="preserve"> </v>
      </c>
      <c r="T208" t="str">
        <f>IF(AND(H208&lt;'Data Transformation'!$R$30,E208&lt;'Data Transformation'!$R$29,G208&lt;0.3,D208&lt;'Data Transformation'!$R$31,E208&gt;0.4,H208&gt;0.4),B208,"")</f>
        <v/>
      </c>
      <c r="U208" s="58"/>
      <c r="V208" t="str" cm="2">
        <f t="array" ref="V208">IF(C208=FALSE,"",IF(AND(ISNUMBER(B208),ISBLANK(N208:T208)),"Unclassified",(IF(COUNT(N208:T208)=0,"",INDEX($N$4:$T$4,MATCH(TRUE,N208:T208=B208,0))))))</f>
        <v/>
      </c>
      <c r="W208" t="str">
        <f t="shared" si="10"/>
        <v/>
      </c>
      <c r="X208" t="str">
        <f t="shared" si="11"/>
        <v/>
      </c>
      <c r="AC208" t="b">
        <f t="shared" si="12"/>
        <v>0</v>
      </c>
      <c r="AD208" t="str">
        <f>IFERROR(ABS(ABS(K208-'Data Transformation'!$R$5)-ABS(K208-'Data Transformation'!$R$6)),"")</f>
        <v/>
      </c>
      <c r="AE208" t="e">
        <f>IF(C208=FALSE,"",IF(AND(OR(V208=$Z$6,V208=$Z$8),OR(AC208=TRUE,AD208&lt;=IF(ISNUMBER('Data Transformation'!$R$15),'Data Transformation'!$R$15,'Data Transformation'!$R$25))),TRUE,FALSE))</f>
        <v>#DIV/0!</v>
      </c>
    </row>
    <row r="209" spans="2:31" x14ac:dyDescent="0.55000000000000004">
      <c r="B209" t="str">
        <v xml:space="preserve"> </v>
      </c>
      <c r="C209" t="str">
        <v xml:space="preserve"> </v>
      </c>
      <c r="D209" t="str">
        <v xml:space="preserve"> </v>
      </c>
      <c r="E209" t="str">
        <v xml:space="preserve"> </v>
      </c>
      <c r="F209" t="str">
        <v xml:space="preserve"> </v>
      </c>
      <c r="G209" t="str">
        <v xml:space="preserve"> </v>
      </c>
      <c r="H209" t="str">
        <v xml:space="preserve"> </v>
      </c>
      <c r="I209" t="str">
        <v xml:space="preserve"> </v>
      </c>
      <c r="K209" s="59" t="str">
        <f>IFERROR(AVERAGEIF('Data Transformation'!$B$425:$B$8425,B209,IF('Input and Summary Results'!$J$4="no",'Data Transformation'!$C$425:$C$8425,'Data Transformation'!$E$425:$E$8425)),"")</f>
        <v/>
      </c>
      <c r="L209" s="60" t="str" cm="1">
        <f t="array" ref="L209">IFERROR(_xlfn.STDEV.S(IF('Data Transformation'!$B$425:$B$8425=B209,IF('Input and Summary Results'!$J$4="no",'Data Transformation'!$C$425:$C$8425,'Data Transformation'!$E$425:$E$8425),"")),"")</f>
        <v/>
      </c>
      <c r="M209" s="58"/>
      <c r="N209" t="str">
        <f>IF(E209&gt;='Data Transformation'!$R$29,B209,"")</f>
        <v xml:space="preserve"> </v>
      </c>
      <c r="O209" t="str">
        <f>IFERROR(IF(AND(Assignments!L209&lt;('Data Transformation'!$R$4-'Data Transformation'!$R$3)/2,ABS(K209-'Data Transformation'!$R$6)&gt;ABS(K209-'Data Transformation'!$R$5),NOT(ISNUMBER(N209)),NOT(ISNUMBER(R209)),NOT(ISNUMBER(P209)),NOT(ISNUMBER(R209)),NOT(ISNUMBER(S209)),NOT(ISNUMBER(T209))),Assignments!B209,""),"")</f>
        <v/>
      </c>
      <c r="P209" t="str">
        <f>IF(AND(NOT(ISNUMBER(N209)),NOT(ISNUMBER(R209)),NOT(ISNUMBER(S209)),G209&gt;='Data Transformation'!$R$28),B209,"")</f>
        <v xml:space="preserve"> </v>
      </c>
      <c r="Q209" t="str">
        <f>IFERROR(IF(AND(Assignments!L209&lt;('Data Transformation'!$R$4-'Data Transformation'!$R$3)/2,ABS(K209-'Data Transformation'!$R$6)&lt;ABS(K209-'Data Transformation'!$R$5),NOT(ISNUMBER(N209)),NOT(ISNUMBER(T209)),NOT(ISNUMBER(P209)),NOT(ISNUMBER(R209)),NOT(ISNUMBER(T209)),NOT(ISNUMBER(S209))),Assignments!B209,""),"")</f>
        <v/>
      </c>
      <c r="R209" t="str">
        <f>IF(H209&gt;='Data Transformation'!$R$30,B209,"")</f>
        <v xml:space="preserve"> </v>
      </c>
      <c r="S209" t="str">
        <f>IF(D209&gt;='Data Transformation'!$R$31,B209,"")</f>
        <v xml:space="preserve"> </v>
      </c>
      <c r="T209" t="str">
        <f>IF(AND(H209&lt;'Data Transformation'!$R$30,E209&lt;'Data Transformation'!$R$29,G209&lt;0.3,D209&lt;'Data Transformation'!$R$31,E209&gt;0.4,H209&gt;0.4),B209,"")</f>
        <v/>
      </c>
      <c r="U209" s="58"/>
      <c r="V209" t="str" cm="2">
        <f t="array" ref="V209">IF(C209=FALSE,"",IF(AND(ISNUMBER(B209),ISBLANK(N209:T209)),"Unclassified",(IF(COUNT(N209:T209)=0,"",INDEX($N$4:$T$4,MATCH(TRUE,N209:T209=B209,0))))))</f>
        <v/>
      </c>
      <c r="W209" t="str">
        <f t="shared" si="10"/>
        <v/>
      </c>
      <c r="X209" t="str">
        <f t="shared" si="11"/>
        <v/>
      </c>
      <c r="AC209" t="b">
        <f t="shared" si="12"/>
        <v>0</v>
      </c>
      <c r="AD209" t="str">
        <f>IFERROR(ABS(ABS(K209-'Data Transformation'!$R$5)-ABS(K209-'Data Transformation'!$R$6)),"")</f>
        <v/>
      </c>
      <c r="AE209" t="e">
        <f>IF(C209=FALSE,"",IF(AND(OR(V209=$Z$6,V209=$Z$8),OR(AC209=TRUE,AD209&lt;=IF(ISNUMBER('Data Transformation'!$R$15),'Data Transformation'!$R$15,'Data Transformation'!$R$25))),TRUE,FALSE))</f>
        <v>#DIV/0!</v>
      </c>
    </row>
    <row r="210" spans="2:31" x14ac:dyDescent="0.55000000000000004">
      <c r="B210" t="str">
        <v xml:space="preserve"> </v>
      </c>
      <c r="C210" t="str">
        <v xml:space="preserve"> </v>
      </c>
      <c r="D210" t="str">
        <v xml:space="preserve"> </v>
      </c>
      <c r="E210" t="str">
        <v xml:space="preserve"> </v>
      </c>
      <c r="F210" t="str">
        <v xml:space="preserve"> </v>
      </c>
      <c r="G210" t="str">
        <v xml:space="preserve"> </v>
      </c>
      <c r="H210" t="str">
        <v xml:space="preserve"> </v>
      </c>
      <c r="I210" t="str">
        <v xml:space="preserve"> </v>
      </c>
      <c r="K210" s="59" t="str">
        <f>IFERROR(AVERAGEIF('Data Transformation'!$B$425:$B$8425,B210,IF('Input and Summary Results'!$J$4="no",'Data Transformation'!$C$425:$C$8425,'Data Transformation'!$E$425:$E$8425)),"")</f>
        <v/>
      </c>
      <c r="L210" s="60" t="str" cm="1">
        <f t="array" ref="L210">IFERROR(_xlfn.STDEV.S(IF('Data Transformation'!$B$425:$B$8425=B210,IF('Input and Summary Results'!$J$4="no",'Data Transformation'!$C$425:$C$8425,'Data Transformation'!$E$425:$E$8425),"")),"")</f>
        <v/>
      </c>
      <c r="M210" s="58"/>
      <c r="N210" t="str">
        <f>IF(E210&gt;='Data Transformation'!$R$29,B210,"")</f>
        <v xml:space="preserve"> </v>
      </c>
      <c r="O210" t="str">
        <f>IFERROR(IF(AND(Assignments!L210&lt;('Data Transformation'!$R$4-'Data Transformation'!$R$3)/2,ABS(K210-'Data Transformation'!$R$6)&gt;ABS(K210-'Data Transformation'!$R$5),NOT(ISNUMBER(N210)),NOT(ISNUMBER(R210)),NOT(ISNUMBER(P210)),NOT(ISNUMBER(R210)),NOT(ISNUMBER(S210)),NOT(ISNUMBER(T210))),Assignments!B210,""),"")</f>
        <v/>
      </c>
      <c r="P210" t="str">
        <f>IF(AND(NOT(ISNUMBER(N210)),NOT(ISNUMBER(R210)),NOT(ISNUMBER(S210)),G210&gt;='Data Transformation'!$R$28),B210,"")</f>
        <v xml:space="preserve"> </v>
      </c>
      <c r="Q210" t="str">
        <f>IFERROR(IF(AND(Assignments!L210&lt;('Data Transformation'!$R$4-'Data Transformation'!$R$3)/2,ABS(K210-'Data Transformation'!$R$6)&lt;ABS(K210-'Data Transformation'!$R$5),NOT(ISNUMBER(N210)),NOT(ISNUMBER(T210)),NOT(ISNUMBER(P210)),NOT(ISNUMBER(R210)),NOT(ISNUMBER(T210)),NOT(ISNUMBER(S210))),Assignments!B210,""),"")</f>
        <v/>
      </c>
      <c r="R210" t="str">
        <f>IF(H210&gt;='Data Transformation'!$R$30,B210,"")</f>
        <v xml:space="preserve"> </v>
      </c>
      <c r="S210" t="str">
        <f>IF(D210&gt;='Data Transformation'!$R$31,B210,"")</f>
        <v xml:space="preserve"> </v>
      </c>
      <c r="T210" t="str">
        <f>IF(AND(H210&lt;'Data Transformation'!$R$30,E210&lt;'Data Transformation'!$R$29,G210&lt;0.3,D210&lt;'Data Transformation'!$R$31,E210&gt;0.4,H210&gt;0.4),B210,"")</f>
        <v/>
      </c>
      <c r="U210" s="58"/>
      <c r="V210" t="str" cm="2">
        <f t="array" ref="V210">IF(C210=FALSE,"",IF(AND(ISNUMBER(B210),ISBLANK(N210:T210)),"Unclassified",(IF(COUNT(N210:T210)=0,"",INDEX($N$4:$T$4,MATCH(TRUE,N210:T210=B210,0))))))</f>
        <v/>
      </c>
      <c r="W210" t="str">
        <f t="shared" si="10"/>
        <v/>
      </c>
      <c r="X210" t="str">
        <f t="shared" si="11"/>
        <v/>
      </c>
      <c r="AC210" t="b">
        <f t="shared" si="12"/>
        <v>0</v>
      </c>
      <c r="AD210" t="str">
        <f>IFERROR(ABS(ABS(K210-'Data Transformation'!$R$5)-ABS(K210-'Data Transformation'!$R$6)),"")</f>
        <v/>
      </c>
      <c r="AE210" t="e">
        <f>IF(C210=FALSE,"",IF(AND(OR(V210=$Z$6,V210=$Z$8),OR(AC210=TRUE,AD210&lt;=IF(ISNUMBER('Data Transformation'!$R$15),'Data Transformation'!$R$15,'Data Transformation'!$R$25))),TRUE,FALSE))</f>
        <v>#DIV/0!</v>
      </c>
    </row>
    <row r="211" spans="2:31" x14ac:dyDescent="0.55000000000000004">
      <c r="B211" t="str">
        <v xml:space="preserve"> </v>
      </c>
      <c r="C211" t="str">
        <v xml:space="preserve"> </v>
      </c>
      <c r="D211" t="str">
        <v xml:space="preserve"> </v>
      </c>
      <c r="E211" t="str">
        <v xml:space="preserve"> </v>
      </c>
      <c r="F211" t="str">
        <v xml:space="preserve"> </v>
      </c>
      <c r="G211" t="str">
        <v xml:space="preserve"> </v>
      </c>
      <c r="H211" t="str">
        <v xml:space="preserve"> </v>
      </c>
      <c r="I211" t="str">
        <v xml:space="preserve"> </v>
      </c>
      <c r="K211" s="59" t="str">
        <f>IFERROR(AVERAGEIF('Data Transformation'!$B$425:$B$8425,B211,IF('Input and Summary Results'!$J$4="no",'Data Transformation'!$C$425:$C$8425,'Data Transformation'!$E$425:$E$8425)),"")</f>
        <v/>
      </c>
      <c r="L211" s="60" t="str" cm="1">
        <f t="array" ref="L211">IFERROR(_xlfn.STDEV.S(IF('Data Transformation'!$B$425:$B$8425=B211,IF('Input and Summary Results'!$J$4="no",'Data Transformation'!$C$425:$C$8425,'Data Transformation'!$E$425:$E$8425),"")),"")</f>
        <v/>
      </c>
      <c r="M211" s="58"/>
      <c r="N211" t="str">
        <f>IF(E211&gt;='Data Transformation'!$R$29,B211,"")</f>
        <v xml:space="preserve"> </v>
      </c>
      <c r="O211" t="str">
        <f>IFERROR(IF(AND(Assignments!L211&lt;('Data Transformation'!$R$4-'Data Transformation'!$R$3)/2,ABS(K211-'Data Transformation'!$R$6)&gt;ABS(K211-'Data Transformation'!$R$5),NOT(ISNUMBER(N211)),NOT(ISNUMBER(R211)),NOT(ISNUMBER(P211)),NOT(ISNUMBER(R211)),NOT(ISNUMBER(S211)),NOT(ISNUMBER(T211))),Assignments!B211,""),"")</f>
        <v/>
      </c>
      <c r="P211" t="str">
        <f>IF(AND(NOT(ISNUMBER(N211)),NOT(ISNUMBER(R211)),NOT(ISNUMBER(S211)),G211&gt;='Data Transformation'!$R$28),B211,"")</f>
        <v xml:space="preserve"> </v>
      </c>
      <c r="Q211" t="str">
        <f>IFERROR(IF(AND(Assignments!L211&lt;('Data Transformation'!$R$4-'Data Transformation'!$R$3)/2,ABS(K211-'Data Transformation'!$R$6)&lt;ABS(K211-'Data Transformation'!$R$5),NOT(ISNUMBER(N211)),NOT(ISNUMBER(T211)),NOT(ISNUMBER(P211)),NOT(ISNUMBER(R211)),NOT(ISNUMBER(T211)),NOT(ISNUMBER(S211))),Assignments!B211,""),"")</f>
        <v/>
      </c>
      <c r="R211" t="str">
        <f>IF(H211&gt;='Data Transformation'!$R$30,B211,"")</f>
        <v xml:space="preserve"> </v>
      </c>
      <c r="S211" t="str">
        <f>IF(D211&gt;='Data Transformation'!$R$31,B211,"")</f>
        <v xml:space="preserve"> </v>
      </c>
      <c r="T211" t="str">
        <f>IF(AND(H211&lt;'Data Transformation'!$R$30,E211&lt;'Data Transformation'!$R$29,G211&lt;0.3,D211&lt;'Data Transformation'!$R$31,E211&gt;0.4,H211&gt;0.4),B211,"")</f>
        <v/>
      </c>
      <c r="U211" s="58"/>
      <c r="V211" t="str" cm="2">
        <f t="array" ref="V211">IF(C211=FALSE,"",IF(AND(ISNUMBER(B211),ISBLANK(N211:T211)),"Unclassified",(IF(COUNT(N211:T211)=0,"",INDEX($N$4:$T$4,MATCH(TRUE,N211:T211=B211,0))))))</f>
        <v/>
      </c>
      <c r="W211" t="str">
        <f t="shared" si="10"/>
        <v/>
      </c>
      <c r="X211" t="str">
        <f t="shared" si="11"/>
        <v/>
      </c>
      <c r="AC211" t="b">
        <f t="shared" si="12"/>
        <v>0</v>
      </c>
      <c r="AD211" t="str">
        <f>IFERROR(ABS(ABS(K211-'Data Transformation'!$R$5)-ABS(K211-'Data Transformation'!$R$6)),"")</f>
        <v/>
      </c>
      <c r="AE211" t="e">
        <f>IF(C211=FALSE,"",IF(AND(OR(V211=$Z$6,V211=$Z$8),OR(AC211=TRUE,AD211&lt;=IF(ISNUMBER('Data Transformation'!$R$15),'Data Transformation'!$R$15,'Data Transformation'!$R$25))),TRUE,FALSE))</f>
        <v>#DIV/0!</v>
      </c>
    </row>
    <row r="212" spans="2:31" x14ac:dyDescent="0.55000000000000004">
      <c r="B212" t="str">
        <v xml:space="preserve"> </v>
      </c>
      <c r="C212" t="str">
        <v xml:space="preserve"> </v>
      </c>
      <c r="D212" t="str">
        <v xml:space="preserve"> </v>
      </c>
      <c r="E212" t="str">
        <v xml:space="preserve"> </v>
      </c>
      <c r="F212" t="str">
        <v xml:space="preserve"> </v>
      </c>
      <c r="G212" t="str">
        <v xml:space="preserve"> </v>
      </c>
      <c r="H212" t="str">
        <v xml:space="preserve"> </v>
      </c>
      <c r="I212" t="str">
        <v xml:space="preserve"> </v>
      </c>
      <c r="K212" s="59" t="str">
        <f>IFERROR(AVERAGEIF('Data Transformation'!$B$425:$B$8425,B212,IF('Input and Summary Results'!$J$4="no",'Data Transformation'!$C$425:$C$8425,'Data Transformation'!$E$425:$E$8425)),"")</f>
        <v/>
      </c>
      <c r="L212" s="60" t="str" cm="1">
        <f t="array" ref="L212">IFERROR(_xlfn.STDEV.S(IF('Data Transformation'!$B$425:$B$8425=B212,IF('Input and Summary Results'!$J$4="no",'Data Transformation'!$C$425:$C$8425,'Data Transformation'!$E$425:$E$8425),"")),"")</f>
        <v/>
      </c>
      <c r="M212" s="58"/>
      <c r="N212" t="str">
        <f>IF(E212&gt;='Data Transformation'!$R$29,B212,"")</f>
        <v xml:space="preserve"> </v>
      </c>
      <c r="O212" t="str">
        <f>IFERROR(IF(AND(Assignments!L212&lt;('Data Transformation'!$R$4-'Data Transformation'!$R$3)/2,ABS(K212-'Data Transformation'!$R$6)&gt;ABS(K212-'Data Transformation'!$R$5),NOT(ISNUMBER(N212)),NOT(ISNUMBER(R212)),NOT(ISNUMBER(P212)),NOT(ISNUMBER(R212)),NOT(ISNUMBER(S212)),NOT(ISNUMBER(T212))),Assignments!B212,""),"")</f>
        <v/>
      </c>
      <c r="P212" t="str">
        <f>IF(AND(NOT(ISNUMBER(N212)),NOT(ISNUMBER(R212)),NOT(ISNUMBER(S212)),G212&gt;='Data Transformation'!$R$28),B212,"")</f>
        <v xml:space="preserve"> </v>
      </c>
      <c r="Q212" t="str">
        <f>IFERROR(IF(AND(Assignments!L212&lt;('Data Transformation'!$R$4-'Data Transformation'!$R$3)/2,ABS(K212-'Data Transformation'!$R$6)&lt;ABS(K212-'Data Transformation'!$R$5),NOT(ISNUMBER(N212)),NOT(ISNUMBER(T212)),NOT(ISNUMBER(P212)),NOT(ISNUMBER(R212)),NOT(ISNUMBER(T212)),NOT(ISNUMBER(S212))),Assignments!B212,""),"")</f>
        <v/>
      </c>
      <c r="R212" t="str">
        <f>IF(H212&gt;='Data Transformation'!$R$30,B212,"")</f>
        <v xml:space="preserve"> </v>
      </c>
      <c r="S212" t="str">
        <f>IF(D212&gt;='Data Transformation'!$R$31,B212,"")</f>
        <v xml:space="preserve"> </v>
      </c>
      <c r="T212" t="str">
        <f>IF(AND(H212&lt;'Data Transformation'!$R$30,E212&lt;'Data Transformation'!$R$29,G212&lt;0.3,D212&lt;'Data Transformation'!$R$31,E212&gt;0.4,H212&gt;0.4),B212,"")</f>
        <v/>
      </c>
      <c r="U212" s="58"/>
      <c r="V212" t="str" cm="2">
        <f t="array" ref="V212">IF(C212=FALSE,"",IF(AND(ISNUMBER(B212),ISBLANK(N212:T212)),"Unclassified",(IF(COUNT(N212:T212)=0,"",INDEX($N$4:$T$4,MATCH(TRUE,N212:T212=B212,0))))))</f>
        <v/>
      </c>
      <c r="W212" t="str">
        <f t="shared" si="10"/>
        <v/>
      </c>
      <c r="X212" t="str">
        <f t="shared" si="11"/>
        <v/>
      </c>
      <c r="AC212" t="b">
        <f t="shared" si="12"/>
        <v>0</v>
      </c>
      <c r="AD212" t="str">
        <f>IFERROR(ABS(ABS(K212-'Data Transformation'!$R$5)-ABS(K212-'Data Transformation'!$R$6)),"")</f>
        <v/>
      </c>
      <c r="AE212" t="e">
        <f>IF(C212=FALSE,"",IF(AND(OR(V212=$Z$6,V212=$Z$8),OR(AC212=TRUE,AD212&lt;=IF(ISNUMBER('Data Transformation'!$R$15),'Data Transformation'!$R$15,'Data Transformation'!$R$25))),TRUE,FALSE))</f>
        <v>#DIV/0!</v>
      </c>
    </row>
    <row r="213" spans="2:31" x14ac:dyDescent="0.55000000000000004">
      <c r="B213" t="str">
        <v xml:space="preserve"> </v>
      </c>
      <c r="C213" t="str">
        <v xml:space="preserve"> </v>
      </c>
      <c r="D213" t="str">
        <v xml:space="preserve"> </v>
      </c>
      <c r="E213" t="str">
        <v xml:space="preserve"> </v>
      </c>
      <c r="F213" t="str">
        <v xml:space="preserve"> </v>
      </c>
      <c r="G213" t="str">
        <v xml:space="preserve"> </v>
      </c>
      <c r="H213" t="str">
        <v xml:space="preserve"> </v>
      </c>
      <c r="I213" t="str">
        <v xml:space="preserve"> </v>
      </c>
      <c r="K213" s="59" t="str">
        <f>IFERROR(AVERAGEIF('Data Transformation'!$B$425:$B$8425,B213,IF('Input and Summary Results'!$J$4="no",'Data Transformation'!$C$425:$C$8425,'Data Transformation'!$E$425:$E$8425)),"")</f>
        <v/>
      </c>
      <c r="L213" s="60" t="str" cm="1">
        <f t="array" ref="L213">IFERROR(_xlfn.STDEV.S(IF('Data Transformation'!$B$425:$B$8425=B213,IF('Input and Summary Results'!$J$4="no",'Data Transformation'!$C$425:$C$8425,'Data Transformation'!$E$425:$E$8425),"")),"")</f>
        <v/>
      </c>
      <c r="M213" s="58"/>
      <c r="N213" t="str">
        <f>IF(E213&gt;='Data Transformation'!$R$29,B213,"")</f>
        <v xml:space="preserve"> </v>
      </c>
      <c r="O213" t="str">
        <f>IFERROR(IF(AND(Assignments!L213&lt;('Data Transformation'!$R$4-'Data Transformation'!$R$3)/2,ABS(K213-'Data Transformation'!$R$6)&gt;ABS(K213-'Data Transformation'!$R$5),NOT(ISNUMBER(N213)),NOT(ISNUMBER(R213)),NOT(ISNUMBER(P213)),NOT(ISNUMBER(R213)),NOT(ISNUMBER(S213)),NOT(ISNUMBER(T213))),Assignments!B213,""),"")</f>
        <v/>
      </c>
      <c r="P213" t="str">
        <f>IF(AND(NOT(ISNUMBER(N213)),NOT(ISNUMBER(R213)),NOT(ISNUMBER(S213)),G213&gt;='Data Transformation'!$R$28),B213,"")</f>
        <v xml:space="preserve"> </v>
      </c>
      <c r="Q213" t="str">
        <f>IFERROR(IF(AND(Assignments!L213&lt;('Data Transformation'!$R$4-'Data Transformation'!$R$3)/2,ABS(K213-'Data Transformation'!$R$6)&lt;ABS(K213-'Data Transformation'!$R$5),NOT(ISNUMBER(N213)),NOT(ISNUMBER(T213)),NOT(ISNUMBER(P213)),NOT(ISNUMBER(R213)),NOT(ISNUMBER(T213)),NOT(ISNUMBER(S213))),Assignments!B213,""),"")</f>
        <v/>
      </c>
      <c r="R213" t="str">
        <f>IF(H213&gt;='Data Transformation'!$R$30,B213,"")</f>
        <v xml:space="preserve"> </v>
      </c>
      <c r="S213" t="str">
        <f>IF(D213&gt;='Data Transformation'!$R$31,B213,"")</f>
        <v xml:space="preserve"> </v>
      </c>
      <c r="T213" t="str">
        <f>IF(AND(H213&lt;'Data Transformation'!$R$30,E213&lt;'Data Transformation'!$R$29,G213&lt;0.3,D213&lt;'Data Transformation'!$R$31,E213&gt;0.4,H213&gt;0.4),B213,"")</f>
        <v/>
      </c>
      <c r="U213" s="58"/>
      <c r="V213" t="str" cm="2">
        <f t="array" ref="V213">IF(C213=FALSE,"",IF(AND(ISNUMBER(B213),ISBLANK(N213:T213)),"Unclassified",(IF(COUNT(N213:T213)=0,"",INDEX($N$4:$T$4,MATCH(TRUE,N213:T213=B213,0))))))</f>
        <v/>
      </c>
      <c r="W213" t="str">
        <f t="shared" si="10"/>
        <v/>
      </c>
      <c r="X213" t="str">
        <f t="shared" si="11"/>
        <v/>
      </c>
      <c r="AC213" t="b">
        <f t="shared" si="12"/>
        <v>0</v>
      </c>
      <c r="AD213" t="str">
        <f>IFERROR(ABS(ABS(K213-'Data Transformation'!$R$5)-ABS(K213-'Data Transformation'!$R$6)),"")</f>
        <v/>
      </c>
      <c r="AE213" t="e">
        <f>IF(C213=FALSE,"",IF(AND(OR(V213=$Z$6,V213=$Z$8),OR(AC213=TRUE,AD213&lt;=IF(ISNUMBER('Data Transformation'!$R$15),'Data Transformation'!$R$15,'Data Transformation'!$R$25))),TRUE,FALSE))</f>
        <v>#DIV/0!</v>
      </c>
    </row>
    <row r="214" spans="2:31" x14ac:dyDescent="0.55000000000000004">
      <c r="B214" t="str">
        <v xml:space="preserve"> </v>
      </c>
      <c r="C214" t="str">
        <v xml:space="preserve"> </v>
      </c>
      <c r="D214" t="str">
        <v xml:space="preserve"> </v>
      </c>
      <c r="E214" t="str">
        <v xml:space="preserve"> </v>
      </c>
      <c r="F214" t="str">
        <v xml:space="preserve"> </v>
      </c>
      <c r="G214" t="str">
        <v xml:space="preserve"> </v>
      </c>
      <c r="H214" t="str">
        <v xml:space="preserve"> </v>
      </c>
      <c r="I214" t="str">
        <v xml:space="preserve"> </v>
      </c>
      <c r="K214" s="59" t="str">
        <f>IFERROR(AVERAGEIF('Data Transformation'!$B$425:$B$8425,B214,IF('Input and Summary Results'!$J$4="no",'Data Transformation'!$C$425:$C$8425,'Data Transformation'!$E$425:$E$8425)),"")</f>
        <v/>
      </c>
      <c r="L214" s="60" t="str" cm="1">
        <f t="array" ref="L214">IFERROR(_xlfn.STDEV.S(IF('Data Transformation'!$B$425:$B$8425=B214,IF('Input and Summary Results'!$J$4="no",'Data Transformation'!$C$425:$C$8425,'Data Transformation'!$E$425:$E$8425),"")),"")</f>
        <v/>
      </c>
      <c r="M214" s="58"/>
      <c r="N214" t="str">
        <f>IF(E214&gt;='Data Transformation'!$R$29,B214,"")</f>
        <v xml:space="preserve"> </v>
      </c>
      <c r="O214" t="str">
        <f>IFERROR(IF(AND(Assignments!L214&lt;('Data Transformation'!$R$4-'Data Transformation'!$R$3)/2,ABS(K214-'Data Transformation'!$R$6)&gt;ABS(K214-'Data Transformation'!$R$5),NOT(ISNUMBER(N214)),NOT(ISNUMBER(R214)),NOT(ISNUMBER(P214)),NOT(ISNUMBER(R214)),NOT(ISNUMBER(S214)),NOT(ISNUMBER(T214))),Assignments!B214,""),"")</f>
        <v/>
      </c>
      <c r="P214" t="str">
        <f>IF(AND(NOT(ISNUMBER(N214)),NOT(ISNUMBER(R214)),NOT(ISNUMBER(S214)),G214&gt;='Data Transformation'!$R$28),B214,"")</f>
        <v xml:space="preserve"> </v>
      </c>
      <c r="Q214" t="str">
        <f>IFERROR(IF(AND(Assignments!L214&lt;('Data Transformation'!$R$4-'Data Transformation'!$R$3)/2,ABS(K214-'Data Transformation'!$R$6)&lt;ABS(K214-'Data Transformation'!$R$5),NOT(ISNUMBER(N214)),NOT(ISNUMBER(T214)),NOT(ISNUMBER(P214)),NOT(ISNUMBER(R214)),NOT(ISNUMBER(T214)),NOT(ISNUMBER(S214))),Assignments!B214,""),"")</f>
        <v/>
      </c>
      <c r="R214" t="str">
        <f>IF(H214&gt;='Data Transformation'!$R$30,B214,"")</f>
        <v xml:space="preserve"> </v>
      </c>
      <c r="S214" t="str">
        <f>IF(D214&gt;='Data Transformation'!$R$31,B214,"")</f>
        <v xml:space="preserve"> </v>
      </c>
      <c r="T214" t="str">
        <f>IF(AND(H214&lt;'Data Transformation'!$R$30,E214&lt;'Data Transformation'!$R$29,G214&lt;0.3,D214&lt;'Data Transformation'!$R$31,E214&gt;0.4,H214&gt;0.4),B214,"")</f>
        <v/>
      </c>
      <c r="U214" s="58"/>
      <c r="V214" t="str" cm="2">
        <f t="array" ref="V214">IF(C214=FALSE,"",IF(AND(ISNUMBER(B214),ISBLANK(N214:T214)),"Unclassified",(IF(COUNT(N214:T214)=0,"",INDEX($N$4:$T$4,MATCH(TRUE,N214:T214=B214,0))))))</f>
        <v/>
      </c>
      <c r="W214" t="str">
        <f t="shared" si="10"/>
        <v/>
      </c>
      <c r="X214" t="str">
        <f t="shared" si="11"/>
        <v/>
      </c>
      <c r="AC214" t="b">
        <f t="shared" si="12"/>
        <v>0</v>
      </c>
      <c r="AD214" t="str">
        <f>IFERROR(ABS(ABS(K214-'Data Transformation'!$R$5)-ABS(K214-'Data Transformation'!$R$6)),"")</f>
        <v/>
      </c>
      <c r="AE214" t="e">
        <f>IF(C214=FALSE,"",IF(AND(OR(V214=$Z$6,V214=$Z$8),OR(AC214=TRUE,AD214&lt;=IF(ISNUMBER('Data Transformation'!$R$15),'Data Transformation'!$R$15,'Data Transformation'!$R$25))),TRUE,FALSE))</f>
        <v>#DIV/0!</v>
      </c>
    </row>
    <row r="215" spans="2:31" x14ac:dyDescent="0.55000000000000004">
      <c r="B215" t="str">
        <v xml:space="preserve"> </v>
      </c>
      <c r="C215" t="str">
        <v xml:space="preserve"> </v>
      </c>
      <c r="D215" t="str">
        <v xml:space="preserve"> </v>
      </c>
      <c r="E215" t="str">
        <v xml:space="preserve"> </v>
      </c>
      <c r="F215" t="str">
        <v xml:space="preserve"> </v>
      </c>
      <c r="G215" t="str">
        <v xml:space="preserve"> </v>
      </c>
      <c r="H215" t="str">
        <v xml:space="preserve"> </v>
      </c>
      <c r="I215" t="str">
        <v xml:space="preserve"> </v>
      </c>
      <c r="K215" s="59" t="str">
        <f>IFERROR(AVERAGEIF('Data Transformation'!$B$425:$B$8425,B215,IF('Input and Summary Results'!$J$4="no",'Data Transformation'!$C$425:$C$8425,'Data Transformation'!$E$425:$E$8425)),"")</f>
        <v/>
      </c>
      <c r="L215" s="60" t="str" cm="1">
        <f t="array" ref="L215">IFERROR(_xlfn.STDEV.S(IF('Data Transformation'!$B$425:$B$8425=B215,IF('Input and Summary Results'!$J$4="no",'Data Transformation'!$C$425:$C$8425,'Data Transformation'!$E$425:$E$8425),"")),"")</f>
        <v/>
      </c>
      <c r="M215" s="58"/>
      <c r="N215" t="str">
        <f>IF(E215&gt;='Data Transformation'!$R$29,B215,"")</f>
        <v xml:space="preserve"> </v>
      </c>
      <c r="O215" t="str">
        <f>IFERROR(IF(AND(Assignments!L215&lt;('Data Transformation'!$R$4-'Data Transformation'!$R$3)/2,ABS(K215-'Data Transformation'!$R$6)&gt;ABS(K215-'Data Transformation'!$R$5),NOT(ISNUMBER(N215)),NOT(ISNUMBER(R215)),NOT(ISNUMBER(P215)),NOT(ISNUMBER(R215)),NOT(ISNUMBER(S215)),NOT(ISNUMBER(T215))),Assignments!B215,""),"")</f>
        <v/>
      </c>
      <c r="P215" t="str">
        <f>IF(AND(NOT(ISNUMBER(N215)),NOT(ISNUMBER(R215)),NOT(ISNUMBER(S215)),G215&gt;='Data Transformation'!$R$28),B215,"")</f>
        <v xml:space="preserve"> </v>
      </c>
      <c r="Q215" t="str">
        <f>IFERROR(IF(AND(Assignments!L215&lt;('Data Transformation'!$R$4-'Data Transformation'!$R$3)/2,ABS(K215-'Data Transformation'!$R$6)&lt;ABS(K215-'Data Transformation'!$R$5),NOT(ISNUMBER(N215)),NOT(ISNUMBER(T215)),NOT(ISNUMBER(P215)),NOT(ISNUMBER(R215)),NOT(ISNUMBER(T215)),NOT(ISNUMBER(S215))),Assignments!B215,""),"")</f>
        <v/>
      </c>
      <c r="R215" t="str">
        <f>IF(H215&gt;='Data Transformation'!$R$30,B215,"")</f>
        <v xml:space="preserve"> </v>
      </c>
      <c r="S215" t="str">
        <f>IF(D215&gt;='Data Transformation'!$R$31,B215,"")</f>
        <v xml:space="preserve"> </v>
      </c>
      <c r="T215" t="str">
        <f>IF(AND(H215&lt;'Data Transformation'!$R$30,E215&lt;'Data Transformation'!$R$29,G215&lt;0.3,D215&lt;'Data Transformation'!$R$31,E215&gt;0.4,H215&gt;0.4),B215,"")</f>
        <v/>
      </c>
      <c r="U215" s="58"/>
      <c r="V215" t="str" cm="2">
        <f t="array" ref="V215">IF(C215=FALSE,"",IF(AND(ISNUMBER(B215),ISBLANK(N215:T215)),"Unclassified",(IF(COUNT(N215:T215)=0,"",INDEX($N$4:$T$4,MATCH(TRUE,N215:T215=B215,0))))))</f>
        <v/>
      </c>
      <c r="W215" t="str">
        <f t="shared" si="10"/>
        <v/>
      </c>
      <c r="X215" t="str">
        <f t="shared" si="11"/>
        <v/>
      </c>
      <c r="AC215" t="b">
        <f t="shared" si="12"/>
        <v>0</v>
      </c>
      <c r="AD215" t="str">
        <f>IFERROR(ABS(ABS(K215-'Data Transformation'!$R$5)-ABS(K215-'Data Transformation'!$R$6)),"")</f>
        <v/>
      </c>
      <c r="AE215" t="e">
        <f>IF(C215=FALSE,"",IF(AND(OR(V215=$Z$6,V215=$Z$8),OR(AC215=TRUE,AD215&lt;=IF(ISNUMBER('Data Transformation'!$R$15),'Data Transformation'!$R$15,'Data Transformation'!$R$25))),TRUE,FALSE))</f>
        <v>#DIV/0!</v>
      </c>
    </row>
    <row r="216" spans="2:31" x14ac:dyDescent="0.55000000000000004">
      <c r="B216" t="str">
        <v xml:space="preserve"> </v>
      </c>
      <c r="C216" t="str">
        <v xml:space="preserve"> </v>
      </c>
      <c r="D216" t="str">
        <v xml:space="preserve"> </v>
      </c>
      <c r="E216" t="str">
        <v xml:space="preserve"> </v>
      </c>
      <c r="F216" t="str">
        <v xml:space="preserve"> </v>
      </c>
      <c r="G216" t="str">
        <v xml:space="preserve"> </v>
      </c>
      <c r="H216" t="str">
        <v xml:space="preserve"> </v>
      </c>
      <c r="I216" t="str">
        <v xml:space="preserve"> </v>
      </c>
      <c r="K216" s="59" t="str">
        <f>IFERROR(AVERAGEIF('Data Transformation'!$B$425:$B$8425,B216,IF('Input and Summary Results'!$J$4="no",'Data Transformation'!$C$425:$C$8425,'Data Transformation'!$E$425:$E$8425)),"")</f>
        <v/>
      </c>
      <c r="L216" s="60" t="str" cm="1">
        <f t="array" ref="L216">IFERROR(_xlfn.STDEV.S(IF('Data Transformation'!$B$425:$B$8425=B216,IF('Input and Summary Results'!$J$4="no",'Data Transformation'!$C$425:$C$8425,'Data Transformation'!$E$425:$E$8425),"")),"")</f>
        <v/>
      </c>
      <c r="M216" s="58"/>
      <c r="N216" t="str">
        <f>IF(E216&gt;='Data Transformation'!$R$29,B216,"")</f>
        <v xml:space="preserve"> </v>
      </c>
      <c r="O216" t="str">
        <f>IFERROR(IF(AND(Assignments!L216&lt;('Data Transformation'!$R$4-'Data Transformation'!$R$3)/2,ABS(K216-'Data Transformation'!$R$6)&gt;ABS(K216-'Data Transformation'!$R$5),NOT(ISNUMBER(N216)),NOT(ISNUMBER(R216)),NOT(ISNUMBER(P216)),NOT(ISNUMBER(R216)),NOT(ISNUMBER(S216)),NOT(ISNUMBER(T216))),Assignments!B216,""),"")</f>
        <v/>
      </c>
      <c r="P216" t="str">
        <f>IF(AND(NOT(ISNUMBER(N216)),NOT(ISNUMBER(R216)),NOT(ISNUMBER(S216)),G216&gt;='Data Transformation'!$R$28),B216,"")</f>
        <v xml:space="preserve"> </v>
      </c>
      <c r="Q216" t="str">
        <f>IFERROR(IF(AND(Assignments!L216&lt;('Data Transformation'!$R$4-'Data Transformation'!$R$3)/2,ABS(K216-'Data Transformation'!$R$6)&lt;ABS(K216-'Data Transformation'!$R$5),NOT(ISNUMBER(N216)),NOT(ISNUMBER(T216)),NOT(ISNUMBER(P216)),NOT(ISNUMBER(R216)),NOT(ISNUMBER(T216)),NOT(ISNUMBER(S216))),Assignments!B216,""),"")</f>
        <v/>
      </c>
      <c r="R216" t="str">
        <f>IF(H216&gt;='Data Transformation'!$R$30,B216,"")</f>
        <v xml:space="preserve"> </v>
      </c>
      <c r="S216" t="str">
        <f>IF(D216&gt;='Data Transformation'!$R$31,B216,"")</f>
        <v xml:space="preserve"> </v>
      </c>
      <c r="T216" t="str">
        <f>IF(AND(H216&lt;'Data Transformation'!$R$30,E216&lt;'Data Transformation'!$R$29,G216&lt;0.3,D216&lt;'Data Transformation'!$R$31,E216&gt;0.4,H216&gt;0.4),B216,"")</f>
        <v/>
      </c>
      <c r="U216" s="58"/>
      <c r="V216" t="str" cm="2">
        <f t="array" ref="V216">IF(C216=FALSE,"",IF(AND(ISNUMBER(B216),ISBLANK(N216:T216)),"Unclassified",(IF(COUNT(N216:T216)=0,"",INDEX($N$4:$T$4,MATCH(TRUE,N216:T216=B216,0))))))</f>
        <v/>
      </c>
      <c r="W216" t="str">
        <f t="shared" si="10"/>
        <v/>
      </c>
      <c r="X216" t="str">
        <f t="shared" si="11"/>
        <v/>
      </c>
      <c r="AC216" t="b">
        <f t="shared" si="12"/>
        <v>0</v>
      </c>
      <c r="AD216" t="str">
        <f>IFERROR(ABS(ABS(K216-'Data Transformation'!$R$5)-ABS(K216-'Data Transformation'!$R$6)),"")</f>
        <v/>
      </c>
      <c r="AE216" t="e">
        <f>IF(C216=FALSE,"",IF(AND(OR(V216=$Z$6,V216=$Z$8),OR(AC216=TRUE,AD216&lt;=IF(ISNUMBER('Data Transformation'!$R$15),'Data Transformation'!$R$15,'Data Transformation'!$R$25))),TRUE,FALSE))</f>
        <v>#DIV/0!</v>
      </c>
    </row>
    <row r="217" spans="2:31" x14ac:dyDescent="0.55000000000000004">
      <c r="B217" t="str">
        <v xml:space="preserve"> </v>
      </c>
      <c r="C217" t="str">
        <v xml:space="preserve"> </v>
      </c>
      <c r="D217" t="str">
        <v xml:space="preserve"> </v>
      </c>
      <c r="E217" t="str">
        <v xml:space="preserve"> </v>
      </c>
      <c r="F217" t="str">
        <v xml:space="preserve"> </v>
      </c>
      <c r="G217" t="str">
        <v xml:space="preserve"> </v>
      </c>
      <c r="H217" t="str">
        <v xml:space="preserve"> </v>
      </c>
      <c r="I217" t="str">
        <v xml:space="preserve"> </v>
      </c>
      <c r="K217" s="59" t="str">
        <f>IFERROR(AVERAGEIF('Data Transformation'!$B$425:$B$8425,B217,IF('Input and Summary Results'!$J$4="no",'Data Transformation'!$C$425:$C$8425,'Data Transformation'!$E$425:$E$8425)),"")</f>
        <v/>
      </c>
      <c r="L217" s="60" t="str" cm="1">
        <f t="array" ref="L217">IFERROR(_xlfn.STDEV.S(IF('Data Transformation'!$B$425:$B$8425=B217,IF('Input and Summary Results'!$J$4="no",'Data Transformation'!$C$425:$C$8425,'Data Transformation'!$E$425:$E$8425),"")),"")</f>
        <v/>
      </c>
      <c r="M217" s="58"/>
      <c r="N217" t="str">
        <f>IF(E217&gt;='Data Transformation'!$R$29,B217,"")</f>
        <v xml:space="preserve"> </v>
      </c>
      <c r="O217" t="str">
        <f>IFERROR(IF(AND(Assignments!L217&lt;('Data Transformation'!$R$4-'Data Transformation'!$R$3)/2,ABS(K217-'Data Transformation'!$R$6)&gt;ABS(K217-'Data Transformation'!$R$5),NOT(ISNUMBER(N217)),NOT(ISNUMBER(R217)),NOT(ISNUMBER(P217)),NOT(ISNUMBER(R217)),NOT(ISNUMBER(S217)),NOT(ISNUMBER(T217))),Assignments!B217,""),"")</f>
        <v/>
      </c>
      <c r="P217" t="str">
        <f>IF(AND(NOT(ISNUMBER(N217)),NOT(ISNUMBER(R217)),NOT(ISNUMBER(S217)),G217&gt;='Data Transformation'!$R$28),B217,"")</f>
        <v xml:space="preserve"> </v>
      </c>
      <c r="Q217" t="str">
        <f>IFERROR(IF(AND(Assignments!L217&lt;('Data Transformation'!$R$4-'Data Transformation'!$R$3)/2,ABS(K217-'Data Transformation'!$R$6)&lt;ABS(K217-'Data Transformation'!$R$5),NOT(ISNUMBER(N217)),NOT(ISNUMBER(T217)),NOT(ISNUMBER(P217)),NOT(ISNUMBER(R217)),NOT(ISNUMBER(T217)),NOT(ISNUMBER(S217))),Assignments!B217,""),"")</f>
        <v/>
      </c>
      <c r="R217" t="str">
        <f>IF(H217&gt;='Data Transformation'!$R$30,B217,"")</f>
        <v xml:space="preserve"> </v>
      </c>
      <c r="S217" t="str">
        <f>IF(D217&gt;='Data Transformation'!$R$31,B217,"")</f>
        <v xml:space="preserve"> </v>
      </c>
      <c r="T217" t="str">
        <f>IF(AND(H217&lt;'Data Transformation'!$R$30,E217&lt;'Data Transformation'!$R$29,G217&lt;0.3,D217&lt;'Data Transformation'!$R$31,E217&gt;0.4,H217&gt;0.4),B217,"")</f>
        <v/>
      </c>
      <c r="U217" s="58"/>
      <c r="V217" t="str" cm="2">
        <f t="array" ref="V217">IF(C217=FALSE,"",IF(AND(ISNUMBER(B217),ISBLANK(N217:T217)),"Unclassified",(IF(COUNT(N217:T217)=0,"",INDEX($N$4:$T$4,MATCH(TRUE,N217:T217=B217,0))))))</f>
        <v/>
      </c>
      <c r="W217" t="str">
        <f t="shared" si="10"/>
        <v/>
      </c>
      <c r="X217" t="str">
        <f t="shared" si="11"/>
        <v/>
      </c>
      <c r="AC217" t="b">
        <f t="shared" si="12"/>
        <v>0</v>
      </c>
      <c r="AD217" t="str">
        <f>IFERROR(ABS(ABS(K217-'Data Transformation'!$R$5)-ABS(K217-'Data Transformation'!$R$6)),"")</f>
        <v/>
      </c>
      <c r="AE217" t="e">
        <f>IF(C217=FALSE,"",IF(AND(OR(V217=$Z$6,V217=$Z$8),OR(AC217=TRUE,AD217&lt;=IF(ISNUMBER('Data Transformation'!$R$15),'Data Transformation'!$R$15,'Data Transformation'!$R$25))),TRUE,FALSE))</f>
        <v>#DIV/0!</v>
      </c>
    </row>
    <row r="218" spans="2:31" x14ac:dyDescent="0.55000000000000004">
      <c r="B218" t="str">
        <v xml:space="preserve"> </v>
      </c>
      <c r="C218" t="str">
        <v xml:space="preserve"> </v>
      </c>
      <c r="D218" t="str">
        <v xml:space="preserve"> </v>
      </c>
      <c r="E218" t="str">
        <v xml:space="preserve"> </v>
      </c>
      <c r="F218" t="str">
        <v xml:space="preserve"> </v>
      </c>
      <c r="G218" t="str">
        <v xml:space="preserve"> </v>
      </c>
      <c r="H218" t="str">
        <v xml:space="preserve"> </v>
      </c>
      <c r="I218" t="str">
        <v xml:space="preserve"> </v>
      </c>
      <c r="K218" s="59" t="str">
        <f>IFERROR(AVERAGEIF('Data Transformation'!$B$425:$B$8425,B218,IF('Input and Summary Results'!$J$4="no",'Data Transformation'!$C$425:$C$8425,'Data Transformation'!$E$425:$E$8425)),"")</f>
        <v/>
      </c>
      <c r="L218" s="60" t="str" cm="1">
        <f t="array" ref="L218">IFERROR(_xlfn.STDEV.S(IF('Data Transformation'!$B$425:$B$8425=B218,IF('Input and Summary Results'!$J$4="no",'Data Transformation'!$C$425:$C$8425,'Data Transformation'!$E$425:$E$8425),"")),"")</f>
        <v/>
      </c>
      <c r="M218" s="58"/>
      <c r="N218" t="str">
        <f>IF(E218&gt;='Data Transformation'!$R$29,B218,"")</f>
        <v xml:space="preserve"> </v>
      </c>
      <c r="O218" t="str">
        <f>IFERROR(IF(AND(Assignments!L218&lt;('Data Transformation'!$R$4-'Data Transformation'!$R$3)/2,ABS(K218-'Data Transformation'!$R$6)&gt;ABS(K218-'Data Transformation'!$R$5),NOT(ISNUMBER(N218)),NOT(ISNUMBER(R218)),NOT(ISNUMBER(P218)),NOT(ISNUMBER(R218)),NOT(ISNUMBER(S218)),NOT(ISNUMBER(T218))),Assignments!B218,""),"")</f>
        <v/>
      </c>
      <c r="P218" t="str">
        <f>IF(AND(NOT(ISNUMBER(N218)),NOT(ISNUMBER(R218)),NOT(ISNUMBER(S218)),G218&gt;='Data Transformation'!$R$28),B218,"")</f>
        <v xml:space="preserve"> </v>
      </c>
      <c r="Q218" t="str">
        <f>IFERROR(IF(AND(Assignments!L218&lt;('Data Transformation'!$R$4-'Data Transformation'!$R$3)/2,ABS(K218-'Data Transformation'!$R$6)&lt;ABS(K218-'Data Transformation'!$R$5),NOT(ISNUMBER(N218)),NOT(ISNUMBER(T218)),NOT(ISNUMBER(P218)),NOT(ISNUMBER(R218)),NOT(ISNUMBER(T218)),NOT(ISNUMBER(S218))),Assignments!B218,""),"")</f>
        <v/>
      </c>
      <c r="R218" t="str">
        <f>IF(H218&gt;='Data Transformation'!$R$30,B218,"")</f>
        <v xml:space="preserve"> </v>
      </c>
      <c r="S218" t="str">
        <f>IF(D218&gt;='Data Transformation'!$R$31,B218,"")</f>
        <v xml:space="preserve"> </v>
      </c>
      <c r="T218" t="str">
        <f>IF(AND(H218&lt;'Data Transformation'!$R$30,E218&lt;'Data Transformation'!$R$29,G218&lt;0.3,D218&lt;'Data Transformation'!$R$31,E218&gt;0.4,H218&gt;0.4),B218,"")</f>
        <v/>
      </c>
      <c r="U218" s="58"/>
      <c r="V218" t="str" cm="2">
        <f t="array" ref="V218">IF(C218=FALSE,"",IF(AND(ISNUMBER(B218),ISBLANK(N218:T218)),"Unclassified",(IF(COUNT(N218:T218)=0,"",INDEX($N$4:$T$4,MATCH(TRUE,N218:T218=B218,0))))))</f>
        <v/>
      </c>
      <c r="W218" t="str">
        <f t="shared" si="10"/>
        <v/>
      </c>
      <c r="X218" t="str">
        <f t="shared" si="11"/>
        <v/>
      </c>
      <c r="AC218" t="b">
        <f t="shared" si="12"/>
        <v>0</v>
      </c>
      <c r="AD218" t="str">
        <f>IFERROR(ABS(ABS(K218-'Data Transformation'!$R$5)-ABS(K218-'Data Transformation'!$R$6)),"")</f>
        <v/>
      </c>
      <c r="AE218" t="e">
        <f>IF(C218=FALSE,"",IF(AND(OR(V218=$Z$6,V218=$Z$8),OR(AC218=TRUE,AD218&lt;=IF(ISNUMBER('Data Transformation'!$R$15),'Data Transformation'!$R$15,'Data Transformation'!$R$25))),TRUE,FALSE))</f>
        <v>#DIV/0!</v>
      </c>
    </row>
    <row r="219" spans="2:31" x14ac:dyDescent="0.55000000000000004">
      <c r="B219" t="str">
        <v xml:space="preserve"> </v>
      </c>
      <c r="C219" t="str">
        <v xml:space="preserve"> </v>
      </c>
      <c r="D219" t="str">
        <v xml:space="preserve"> </v>
      </c>
      <c r="E219" t="str">
        <v xml:space="preserve"> </v>
      </c>
      <c r="F219" t="str">
        <v xml:space="preserve"> </v>
      </c>
      <c r="G219" t="str">
        <v xml:space="preserve"> </v>
      </c>
      <c r="H219" t="str">
        <v xml:space="preserve"> </v>
      </c>
      <c r="I219" t="str">
        <v xml:space="preserve"> </v>
      </c>
      <c r="K219" s="59" t="str">
        <f>IFERROR(AVERAGEIF('Data Transformation'!$B$425:$B$8425,B219,IF('Input and Summary Results'!$J$4="no",'Data Transformation'!$C$425:$C$8425,'Data Transformation'!$E$425:$E$8425)),"")</f>
        <v/>
      </c>
      <c r="L219" s="60" t="str" cm="1">
        <f t="array" ref="L219">IFERROR(_xlfn.STDEV.S(IF('Data Transformation'!$B$425:$B$8425=B219,IF('Input and Summary Results'!$J$4="no",'Data Transformation'!$C$425:$C$8425,'Data Transformation'!$E$425:$E$8425),"")),"")</f>
        <v/>
      </c>
      <c r="M219" s="58"/>
      <c r="N219" t="str">
        <f>IF(E219&gt;='Data Transformation'!$R$29,B219,"")</f>
        <v xml:space="preserve"> </v>
      </c>
      <c r="O219" t="str">
        <f>IFERROR(IF(AND(Assignments!L219&lt;('Data Transformation'!$R$4-'Data Transformation'!$R$3)/2,ABS(K219-'Data Transformation'!$R$6)&gt;ABS(K219-'Data Transformation'!$R$5),NOT(ISNUMBER(N219)),NOT(ISNUMBER(R219)),NOT(ISNUMBER(P219)),NOT(ISNUMBER(R219)),NOT(ISNUMBER(S219)),NOT(ISNUMBER(T219))),Assignments!B219,""),"")</f>
        <v/>
      </c>
      <c r="P219" t="str">
        <f>IF(AND(NOT(ISNUMBER(N219)),NOT(ISNUMBER(R219)),NOT(ISNUMBER(S219)),G219&gt;='Data Transformation'!$R$28),B219,"")</f>
        <v xml:space="preserve"> </v>
      </c>
      <c r="Q219" t="str">
        <f>IFERROR(IF(AND(Assignments!L219&lt;('Data Transformation'!$R$4-'Data Transformation'!$R$3)/2,ABS(K219-'Data Transformation'!$R$6)&lt;ABS(K219-'Data Transformation'!$R$5),NOT(ISNUMBER(N219)),NOT(ISNUMBER(T219)),NOT(ISNUMBER(P219)),NOT(ISNUMBER(R219)),NOT(ISNUMBER(T219)),NOT(ISNUMBER(S219))),Assignments!B219,""),"")</f>
        <v/>
      </c>
      <c r="R219" t="str">
        <f>IF(H219&gt;='Data Transformation'!$R$30,B219,"")</f>
        <v xml:space="preserve"> </v>
      </c>
      <c r="S219" t="str">
        <f>IF(D219&gt;='Data Transformation'!$R$31,B219,"")</f>
        <v xml:space="preserve"> </v>
      </c>
      <c r="T219" t="str">
        <f>IF(AND(H219&lt;'Data Transformation'!$R$30,E219&lt;'Data Transformation'!$R$29,G219&lt;0.3,D219&lt;'Data Transformation'!$R$31,E219&gt;0.4,H219&gt;0.4),B219,"")</f>
        <v/>
      </c>
      <c r="U219" s="58"/>
      <c r="V219" t="str" cm="2">
        <f t="array" ref="V219">IF(C219=FALSE,"",IF(AND(ISNUMBER(B219),ISBLANK(N219:T219)),"Unclassified",(IF(COUNT(N219:T219)=0,"",INDEX($N$4:$T$4,MATCH(TRUE,N219:T219=B219,0))))))</f>
        <v/>
      </c>
      <c r="W219" t="str">
        <f t="shared" si="10"/>
        <v/>
      </c>
      <c r="X219" t="str">
        <f t="shared" si="11"/>
        <v/>
      </c>
      <c r="AC219" t="b">
        <f t="shared" si="12"/>
        <v>0</v>
      </c>
      <c r="AD219" t="str">
        <f>IFERROR(ABS(ABS(K219-'Data Transformation'!$R$5)-ABS(K219-'Data Transformation'!$R$6)),"")</f>
        <v/>
      </c>
      <c r="AE219" t="e">
        <f>IF(C219=FALSE,"",IF(AND(OR(V219=$Z$6,V219=$Z$8),OR(AC219=TRUE,AD219&lt;=IF(ISNUMBER('Data Transformation'!$R$15),'Data Transformation'!$R$15,'Data Transformation'!$R$25))),TRUE,FALSE))</f>
        <v>#DIV/0!</v>
      </c>
    </row>
    <row r="220" spans="2:31" x14ac:dyDescent="0.55000000000000004">
      <c r="B220" t="str">
        <v xml:space="preserve"> </v>
      </c>
      <c r="C220" t="str">
        <v xml:space="preserve"> </v>
      </c>
      <c r="D220" t="str">
        <v xml:space="preserve"> </v>
      </c>
      <c r="E220" t="str">
        <v xml:space="preserve"> </v>
      </c>
      <c r="F220" t="str">
        <v xml:space="preserve"> </v>
      </c>
      <c r="G220" t="str">
        <v xml:space="preserve"> </v>
      </c>
      <c r="H220" t="str">
        <v xml:space="preserve"> </v>
      </c>
      <c r="I220" t="str">
        <v xml:space="preserve"> </v>
      </c>
      <c r="K220" s="59" t="str">
        <f>IFERROR(AVERAGEIF('Data Transformation'!$B$425:$B$8425,B220,IF('Input and Summary Results'!$J$4="no",'Data Transformation'!$C$425:$C$8425,'Data Transformation'!$E$425:$E$8425)),"")</f>
        <v/>
      </c>
      <c r="L220" s="60" t="str" cm="1">
        <f t="array" ref="L220">IFERROR(_xlfn.STDEV.S(IF('Data Transformation'!$B$425:$B$8425=B220,IF('Input and Summary Results'!$J$4="no",'Data Transformation'!$C$425:$C$8425,'Data Transformation'!$E$425:$E$8425),"")),"")</f>
        <v/>
      </c>
      <c r="M220" s="58"/>
      <c r="N220" t="str">
        <f>IF(E220&gt;='Data Transformation'!$R$29,B220,"")</f>
        <v xml:space="preserve"> </v>
      </c>
      <c r="O220" t="str">
        <f>IFERROR(IF(AND(Assignments!L220&lt;('Data Transformation'!$R$4-'Data Transformation'!$R$3)/2,ABS(K220-'Data Transformation'!$R$6)&gt;ABS(K220-'Data Transformation'!$R$5),NOT(ISNUMBER(N220)),NOT(ISNUMBER(R220)),NOT(ISNUMBER(P220)),NOT(ISNUMBER(R220)),NOT(ISNUMBER(S220)),NOT(ISNUMBER(T220))),Assignments!B220,""),"")</f>
        <v/>
      </c>
      <c r="P220" t="str">
        <f>IF(AND(NOT(ISNUMBER(N220)),NOT(ISNUMBER(R220)),NOT(ISNUMBER(S220)),G220&gt;='Data Transformation'!$R$28),B220,"")</f>
        <v xml:space="preserve"> </v>
      </c>
      <c r="Q220" t="str">
        <f>IFERROR(IF(AND(Assignments!L220&lt;('Data Transformation'!$R$4-'Data Transformation'!$R$3)/2,ABS(K220-'Data Transformation'!$R$6)&lt;ABS(K220-'Data Transformation'!$R$5),NOT(ISNUMBER(N220)),NOT(ISNUMBER(T220)),NOT(ISNUMBER(P220)),NOT(ISNUMBER(R220)),NOT(ISNUMBER(T220)),NOT(ISNUMBER(S220))),Assignments!B220,""),"")</f>
        <v/>
      </c>
      <c r="R220" t="str">
        <f>IF(H220&gt;='Data Transformation'!$R$30,B220,"")</f>
        <v xml:space="preserve"> </v>
      </c>
      <c r="S220" t="str">
        <f>IF(D220&gt;='Data Transformation'!$R$31,B220,"")</f>
        <v xml:space="preserve"> </v>
      </c>
      <c r="T220" t="str">
        <f>IF(AND(H220&lt;'Data Transformation'!$R$30,E220&lt;'Data Transformation'!$R$29,G220&lt;0.3,D220&lt;'Data Transformation'!$R$31,E220&gt;0.4,H220&gt;0.4),B220,"")</f>
        <v/>
      </c>
      <c r="U220" s="58"/>
      <c r="V220" t="str" cm="2">
        <f t="array" ref="V220">IF(C220=FALSE,"",IF(AND(ISNUMBER(B220),ISBLANK(N220:T220)),"Unclassified",(IF(COUNT(N220:T220)=0,"",INDEX($N$4:$T$4,MATCH(TRUE,N220:T220=B220,0))))))</f>
        <v/>
      </c>
      <c r="W220" t="str">
        <f t="shared" si="10"/>
        <v/>
      </c>
      <c r="X220" t="str">
        <f t="shared" si="11"/>
        <v/>
      </c>
      <c r="AC220" t="b">
        <f t="shared" si="12"/>
        <v>0</v>
      </c>
      <c r="AD220" t="str">
        <f>IFERROR(ABS(ABS(K220-'Data Transformation'!$R$5)-ABS(K220-'Data Transformation'!$R$6)),"")</f>
        <v/>
      </c>
      <c r="AE220" t="e">
        <f>IF(C220=FALSE,"",IF(AND(OR(V220=$Z$6,V220=$Z$8),OR(AC220=TRUE,AD220&lt;=IF(ISNUMBER('Data Transformation'!$R$15),'Data Transformation'!$R$15,'Data Transformation'!$R$25))),TRUE,FALSE))</f>
        <v>#DIV/0!</v>
      </c>
    </row>
    <row r="221" spans="2:31" x14ac:dyDescent="0.55000000000000004">
      <c r="B221" t="str">
        <v xml:space="preserve"> </v>
      </c>
      <c r="C221" t="str">
        <v xml:space="preserve"> </v>
      </c>
      <c r="D221" t="str">
        <v xml:space="preserve"> </v>
      </c>
      <c r="E221" t="str">
        <v xml:space="preserve"> </v>
      </c>
      <c r="F221" t="str">
        <v xml:space="preserve"> </v>
      </c>
      <c r="G221" t="str">
        <v xml:space="preserve"> </v>
      </c>
      <c r="H221" t="str">
        <v xml:space="preserve"> </v>
      </c>
      <c r="I221" t="str">
        <v xml:space="preserve"> </v>
      </c>
      <c r="K221" s="59" t="str">
        <f>IFERROR(AVERAGEIF('Data Transformation'!$B$425:$B$8425,B221,IF('Input and Summary Results'!$J$4="no",'Data Transformation'!$C$425:$C$8425,'Data Transformation'!$E$425:$E$8425)),"")</f>
        <v/>
      </c>
      <c r="L221" s="60" t="str" cm="1">
        <f t="array" ref="L221">IFERROR(_xlfn.STDEV.S(IF('Data Transformation'!$B$425:$B$8425=B221,IF('Input and Summary Results'!$J$4="no",'Data Transformation'!$C$425:$C$8425,'Data Transformation'!$E$425:$E$8425),"")),"")</f>
        <v/>
      </c>
      <c r="M221" s="58"/>
      <c r="N221" t="str">
        <f>IF(E221&gt;='Data Transformation'!$R$29,B221,"")</f>
        <v xml:space="preserve"> </v>
      </c>
      <c r="O221" t="str">
        <f>IFERROR(IF(AND(Assignments!L221&lt;('Data Transformation'!$R$4-'Data Transformation'!$R$3)/2,ABS(K221-'Data Transformation'!$R$6)&gt;ABS(K221-'Data Transformation'!$R$5),NOT(ISNUMBER(N221)),NOT(ISNUMBER(R221)),NOT(ISNUMBER(P221)),NOT(ISNUMBER(R221)),NOT(ISNUMBER(S221)),NOT(ISNUMBER(T221))),Assignments!B221,""),"")</f>
        <v/>
      </c>
      <c r="P221" t="str">
        <f>IF(AND(NOT(ISNUMBER(N221)),NOT(ISNUMBER(R221)),NOT(ISNUMBER(S221)),G221&gt;='Data Transformation'!$R$28),B221,"")</f>
        <v xml:space="preserve"> </v>
      </c>
      <c r="Q221" t="str">
        <f>IFERROR(IF(AND(Assignments!L221&lt;('Data Transformation'!$R$4-'Data Transformation'!$R$3)/2,ABS(K221-'Data Transformation'!$R$6)&lt;ABS(K221-'Data Transformation'!$R$5),NOT(ISNUMBER(N221)),NOT(ISNUMBER(T221)),NOT(ISNUMBER(P221)),NOT(ISNUMBER(R221)),NOT(ISNUMBER(T221)),NOT(ISNUMBER(S221))),Assignments!B221,""),"")</f>
        <v/>
      </c>
      <c r="R221" t="str">
        <f>IF(H221&gt;='Data Transformation'!$R$30,B221,"")</f>
        <v xml:space="preserve"> </v>
      </c>
      <c r="S221" t="str">
        <f>IF(D221&gt;='Data Transformation'!$R$31,B221,"")</f>
        <v xml:space="preserve"> </v>
      </c>
      <c r="T221" t="str">
        <f>IF(AND(H221&lt;'Data Transformation'!$R$30,E221&lt;'Data Transformation'!$R$29,G221&lt;0.3,D221&lt;'Data Transformation'!$R$31,E221&gt;0.4,H221&gt;0.4),B221,"")</f>
        <v/>
      </c>
      <c r="U221" s="58"/>
      <c r="V221" t="str" cm="2">
        <f t="array" ref="V221">IF(C221=FALSE,"",IF(AND(ISNUMBER(B221),ISBLANK(N221:T221)),"Unclassified",(IF(COUNT(N221:T221)=0,"",INDEX($N$4:$T$4,MATCH(TRUE,N221:T221=B221,0))))))</f>
        <v/>
      </c>
      <c r="W221" t="str">
        <f t="shared" si="10"/>
        <v/>
      </c>
      <c r="X221" t="str">
        <f t="shared" si="11"/>
        <v/>
      </c>
      <c r="AC221" t="b">
        <f t="shared" si="12"/>
        <v>0</v>
      </c>
      <c r="AD221" t="str">
        <f>IFERROR(ABS(ABS(K221-'Data Transformation'!$R$5)-ABS(K221-'Data Transformation'!$R$6)),"")</f>
        <v/>
      </c>
      <c r="AE221" t="e">
        <f>IF(C221=FALSE,"",IF(AND(OR(V221=$Z$6,V221=$Z$8),OR(AC221=TRUE,AD221&lt;=IF(ISNUMBER('Data Transformation'!$R$15),'Data Transformation'!$R$15,'Data Transformation'!$R$25))),TRUE,FALSE))</f>
        <v>#DIV/0!</v>
      </c>
    </row>
    <row r="222" spans="2:31" x14ac:dyDescent="0.55000000000000004">
      <c r="B222" t="str">
        <v xml:space="preserve"> </v>
      </c>
      <c r="C222" t="str">
        <v xml:space="preserve"> </v>
      </c>
      <c r="D222" t="str">
        <v xml:space="preserve"> </v>
      </c>
      <c r="E222" t="str">
        <v xml:space="preserve"> </v>
      </c>
      <c r="F222" t="str">
        <v xml:space="preserve"> </v>
      </c>
      <c r="G222" t="str">
        <v xml:space="preserve"> </v>
      </c>
      <c r="H222" t="str">
        <v xml:space="preserve"> </v>
      </c>
      <c r="I222" t="str">
        <v xml:space="preserve"> </v>
      </c>
      <c r="K222" s="59" t="str">
        <f>IFERROR(AVERAGEIF('Data Transformation'!$B$425:$B$8425,B222,IF('Input and Summary Results'!$J$4="no",'Data Transformation'!$C$425:$C$8425,'Data Transformation'!$E$425:$E$8425)),"")</f>
        <v/>
      </c>
      <c r="L222" s="60" t="str" cm="1">
        <f t="array" ref="L222">IFERROR(_xlfn.STDEV.S(IF('Data Transformation'!$B$425:$B$8425=B222,IF('Input and Summary Results'!$J$4="no",'Data Transformation'!$C$425:$C$8425,'Data Transformation'!$E$425:$E$8425),"")),"")</f>
        <v/>
      </c>
      <c r="M222" s="58"/>
      <c r="N222" t="str">
        <f>IF(E222&gt;='Data Transformation'!$R$29,B222,"")</f>
        <v xml:space="preserve"> </v>
      </c>
      <c r="O222" t="str">
        <f>IFERROR(IF(AND(Assignments!L222&lt;('Data Transformation'!$R$4-'Data Transformation'!$R$3)/2,ABS(K222-'Data Transformation'!$R$6)&gt;ABS(K222-'Data Transformation'!$R$5),NOT(ISNUMBER(N222)),NOT(ISNUMBER(R222)),NOT(ISNUMBER(P222)),NOT(ISNUMBER(R222)),NOT(ISNUMBER(S222)),NOT(ISNUMBER(T222))),Assignments!B222,""),"")</f>
        <v/>
      </c>
      <c r="P222" t="str">
        <f>IF(AND(NOT(ISNUMBER(N222)),NOT(ISNUMBER(R222)),NOT(ISNUMBER(S222)),G222&gt;='Data Transformation'!$R$28),B222,"")</f>
        <v xml:space="preserve"> </v>
      </c>
      <c r="Q222" t="str">
        <f>IFERROR(IF(AND(Assignments!L222&lt;('Data Transformation'!$R$4-'Data Transformation'!$R$3)/2,ABS(K222-'Data Transformation'!$R$6)&lt;ABS(K222-'Data Transformation'!$R$5),NOT(ISNUMBER(N222)),NOT(ISNUMBER(T222)),NOT(ISNUMBER(P222)),NOT(ISNUMBER(R222)),NOT(ISNUMBER(T222)),NOT(ISNUMBER(S222))),Assignments!B222,""),"")</f>
        <v/>
      </c>
      <c r="R222" t="str">
        <f>IF(H222&gt;='Data Transformation'!$R$30,B222,"")</f>
        <v xml:space="preserve"> </v>
      </c>
      <c r="S222" t="str">
        <f>IF(D222&gt;='Data Transformation'!$R$31,B222,"")</f>
        <v xml:space="preserve"> </v>
      </c>
      <c r="T222" t="str">
        <f>IF(AND(H222&lt;'Data Transformation'!$R$30,E222&lt;'Data Transformation'!$R$29,G222&lt;0.3,D222&lt;'Data Transformation'!$R$31,E222&gt;0.4,H222&gt;0.4),B222,"")</f>
        <v/>
      </c>
      <c r="U222" s="58"/>
      <c r="V222" t="str" cm="2">
        <f t="array" ref="V222">IF(C222=FALSE,"",IF(AND(ISNUMBER(B222),ISBLANK(N222:T222)),"Unclassified",(IF(COUNT(N222:T222)=0,"",INDEX($N$4:$T$4,MATCH(TRUE,N222:T222=B222,0))))))</f>
        <v/>
      </c>
      <c r="W222" t="str">
        <f t="shared" si="10"/>
        <v/>
      </c>
      <c r="X222" t="str">
        <f t="shared" si="11"/>
        <v/>
      </c>
      <c r="AC222" t="b">
        <f t="shared" si="12"/>
        <v>0</v>
      </c>
      <c r="AD222" t="str">
        <f>IFERROR(ABS(ABS(K222-'Data Transformation'!$R$5)-ABS(K222-'Data Transformation'!$R$6)),"")</f>
        <v/>
      </c>
      <c r="AE222" t="e">
        <f>IF(C222=FALSE,"",IF(AND(OR(V222=$Z$6,V222=$Z$8),OR(AC222=TRUE,AD222&lt;=IF(ISNUMBER('Data Transformation'!$R$15),'Data Transformation'!$R$15,'Data Transformation'!$R$25))),TRUE,FALSE))</f>
        <v>#DIV/0!</v>
      </c>
    </row>
    <row r="223" spans="2:31" x14ac:dyDescent="0.55000000000000004">
      <c r="B223" t="str">
        <v xml:space="preserve"> </v>
      </c>
      <c r="C223" t="str">
        <v xml:space="preserve"> </v>
      </c>
      <c r="D223" t="str">
        <v xml:space="preserve"> </v>
      </c>
      <c r="E223" t="str">
        <v xml:space="preserve"> </v>
      </c>
      <c r="F223" t="str">
        <v xml:space="preserve"> </v>
      </c>
      <c r="G223" t="str">
        <v xml:space="preserve"> </v>
      </c>
      <c r="H223" t="str">
        <v xml:space="preserve"> </v>
      </c>
      <c r="I223" t="str">
        <v xml:space="preserve"> </v>
      </c>
      <c r="K223" s="59" t="str">
        <f>IFERROR(AVERAGEIF('Data Transformation'!$B$425:$B$8425,B223,IF('Input and Summary Results'!$J$4="no",'Data Transformation'!$C$425:$C$8425,'Data Transformation'!$E$425:$E$8425)),"")</f>
        <v/>
      </c>
      <c r="L223" s="60" t="str" cm="1">
        <f t="array" ref="L223">IFERROR(_xlfn.STDEV.S(IF('Data Transformation'!$B$425:$B$8425=B223,IF('Input and Summary Results'!$J$4="no",'Data Transformation'!$C$425:$C$8425,'Data Transformation'!$E$425:$E$8425),"")),"")</f>
        <v/>
      </c>
      <c r="M223" s="58"/>
      <c r="N223" t="str">
        <f>IF(E223&gt;='Data Transformation'!$R$29,B223,"")</f>
        <v xml:space="preserve"> </v>
      </c>
      <c r="O223" t="str">
        <f>IFERROR(IF(AND(Assignments!L223&lt;('Data Transformation'!$R$4-'Data Transformation'!$R$3)/2,ABS(K223-'Data Transformation'!$R$6)&gt;ABS(K223-'Data Transformation'!$R$5),NOT(ISNUMBER(N223)),NOT(ISNUMBER(R223)),NOT(ISNUMBER(P223)),NOT(ISNUMBER(R223)),NOT(ISNUMBER(S223)),NOT(ISNUMBER(T223))),Assignments!B223,""),"")</f>
        <v/>
      </c>
      <c r="P223" t="str">
        <f>IF(AND(NOT(ISNUMBER(N223)),NOT(ISNUMBER(R223)),NOT(ISNUMBER(S223)),G223&gt;='Data Transformation'!$R$28),B223,"")</f>
        <v xml:space="preserve"> </v>
      </c>
      <c r="Q223" t="str">
        <f>IFERROR(IF(AND(Assignments!L223&lt;('Data Transformation'!$R$4-'Data Transformation'!$R$3)/2,ABS(K223-'Data Transformation'!$R$6)&lt;ABS(K223-'Data Transformation'!$R$5),NOT(ISNUMBER(N223)),NOT(ISNUMBER(T223)),NOT(ISNUMBER(P223)),NOT(ISNUMBER(R223)),NOT(ISNUMBER(T223)),NOT(ISNUMBER(S223))),Assignments!B223,""),"")</f>
        <v/>
      </c>
      <c r="R223" t="str">
        <f>IF(H223&gt;='Data Transformation'!$R$30,B223,"")</f>
        <v xml:space="preserve"> </v>
      </c>
      <c r="S223" t="str">
        <f>IF(D223&gt;='Data Transformation'!$R$31,B223,"")</f>
        <v xml:space="preserve"> </v>
      </c>
      <c r="T223" t="str">
        <f>IF(AND(H223&lt;'Data Transformation'!$R$30,E223&lt;'Data Transformation'!$R$29,G223&lt;0.3,D223&lt;'Data Transformation'!$R$31,E223&gt;0.4,H223&gt;0.4),B223,"")</f>
        <v/>
      </c>
      <c r="U223" s="58"/>
      <c r="V223" t="str" cm="2">
        <f t="array" ref="V223">IF(C223=FALSE,"",IF(AND(ISNUMBER(B223),ISBLANK(N223:T223)),"Unclassified",(IF(COUNT(N223:T223)=0,"",INDEX($N$4:$T$4,MATCH(TRUE,N223:T223=B223,0))))))</f>
        <v/>
      </c>
      <c r="W223" t="str">
        <f t="shared" si="10"/>
        <v/>
      </c>
      <c r="X223" t="str">
        <f t="shared" si="11"/>
        <v/>
      </c>
      <c r="AC223" t="b">
        <f t="shared" si="12"/>
        <v>0</v>
      </c>
      <c r="AD223" t="str">
        <f>IFERROR(ABS(ABS(K223-'Data Transformation'!$R$5)-ABS(K223-'Data Transformation'!$R$6)),"")</f>
        <v/>
      </c>
      <c r="AE223" t="e">
        <f>IF(C223=FALSE,"",IF(AND(OR(V223=$Z$6,V223=$Z$8),OR(AC223=TRUE,AD223&lt;=IF(ISNUMBER('Data Transformation'!$R$15),'Data Transformation'!$R$15,'Data Transformation'!$R$25))),TRUE,FALSE))</f>
        <v>#DIV/0!</v>
      </c>
    </row>
    <row r="224" spans="2:31" x14ac:dyDescent="0.55000000000000004">
      <c r="B224" t="str">
        <v xml:space="preserve"> </v>
      </c>
      <c r="C224" t="str">
        <v xml:space="preserve"> </v>
      </c>
      <c r="D224" t="str">
        <v xml:space="preserve"> </v>
      </c>
      <c r="E224" t="str">
        <v xml:space="preserve"> </v>
      </c>
      <c r="F224" t="str">
        <v xml:space="preserve"> </v>
      </c>
      <c r="G224" t="str">
        <v xml:space="preserve"> </v>
      </c>
      <c r="H224" t="str">
        <v xml:space="preserve"> </v>
      </c>
      <c r="I224" t="str">
        <v xml:space="preserve"> </v>
      </c>
      <c r="K224" s="59" t="str">
        <f>IFERROR(AVERAGEIF('Data Transformation'!$B$425:$B$8425,B224,IF('Input and Summary Results'!$J$4="no",'Data Transformation'!$C$425:$C$8425,'Data Transformation'!$E$425:$E$8425)),"")</f>
        <v/>
      </c>
      <c r="L224" s="60" t="str" cm="1">
        <f t="array" ref="L224">IFERROR(_xlfn.STDEV.S(IF('Data Transformation'!$B$425:$B$8425=B224,IF('Input and Summary Results'!$J$4="no",'Data Transformation'!$C$425:$C$8425,'Data Transformation'!$E$425:$E$8425),"")),"")</f>
        <v/>
      </c>
      <c r="M224" s="58"/>
      <c r="N224" t="str">
        <f>IF(E224&gt;='Data Transformation'!$R$29,B224,"")</f>
        <v xml:space="preserve"> </v>
      </c>
      <c r="O224" t="str">
        <f>IFERROR(IF(AND(Assignments!L224&lt;('Data Transformation'!$R$4-'Data Transformation'!$R$3)/2,ABS(K224-'Data Transformation'!$R$6)&gt;ABS(K224-'Data Transformation'!$R$5),NOT(ISNUMBER(N224)),NOT(ISNUMBER(R224)),NOT(ISNUMBER(P224)),NOT(ISNUMBER(R224)),NOT(ISNUMBER(S224)),NOT(ISNUMBER(T224))),Assignments!B224,""),"")</f>
        <v/>
      </c>
      <c r="P224" t="str">
        <f>IF(AND(NOT(ISNUMBER(N224)),NOT(ISNUMBER(R224)),NOT(ISNUMBER(S224)),G224&gt;='Data Transformation'!$R$28),B224,"")</f>
        <v xml:space="preserve"> </v>
      </c>
      <c r="Q224" t="str">
        <f>IFERROR(IF(AND(Assignments!L224&lt;('Data Transformation'!$R$4-'Data Transformation'!$R$3)/2,ABS(K224-'Data Transformation'!$R$6)&lt;ABS(K224-'Data Transformation'!$R$5),NOT(ISNUMBER(N224)),NOT(ISNUMBER(T224)),NOT(ISNUMBER(P224)),NOT(ISNUMBER(R224)),NOT(ISNUMBER(T224)),NOT(ISNUMBER(S224))),Assignments!B224,""),"")</f>
        <v/>
      </c>
      <c r="R224" t="str">
        <f>IF(H224&gt;='Data Transformation'!$R$30,B224,"")</f>
        <v xml:space="preserve"> </v>
      </c>
      <c r="S224" t="str">
        <f>IF(D224&gt;='Data Transformation'!$R$31,B224,"")</f>
        <v xml:space="preserve"> </v>
      </c>
      <c r="T224" t="str">
        <f>IF(AND(H224&lt;'Data Transformation'!$R$30,E224&lt;'Data Transformation'!$R$29,G224&lt;0.3,D224&lt;'Data Transformation'!$R$31,E224&gt;0.4,H224&gt;0.4),B224,"")</f>
        <v/>
      </c>
      <c r="U224" s="58"/>
      <c r="V224" t="str" cm="2">
        <f t="array" ref="V224">IF(C224=FALSE,"",IF(AND(ISNUMBER(B224),ISBLANK(N224:T224)),"Unclassified",(IF(COUNT(N224:T224)=0,"",INDEX($N$4:$T$4,MATCH(TRUE,N224:T224=B224,0))))))</f>
        <v/>
      </c>
      <c r="W224" t="str">
        <f t="shared" si="10"/>
        <v/>
      </c>
      <c r="X224" t="str">
        <f t="shared" si="11"/>
        <v/>
      </c>
      <c r="AC224" t="b">
        <f t="shared" si="12"/>
        <v>0</v>
      </c>
      <c r="AD224" t="str">
        <f>IFERROR(ABS(ABS(K224-'Data Transformation'!$R$5)-ABS(K224-'Data Transformation'!$R$6)),"")</f>
        <v/>
      </c>
      <c r="AE224" t="e">
        <f>IF(C224=FALSE,"",IF(AND(OR(V224=$Z$6,V224=$Z$8),OR(AC224=TRUE,AD224&lt;=IF(ISNUMBER('Data Transformation'!$R$15),'Data Transformation'!$R$15,'Data Transformation'!$R$25))),TRUE,FALSE))</f>
        <v>#DIV/0!</v>
      </c>
    </row>
    <row r="225" spans="2:31" x14ac:dyDescent="0.55000000000000004">
      <c r="B225" t="str">
        <v xml:space="preserve"> </v>
      </c>
      <c r="C225" t="str">
        <v xml:space="preserve"> </v>
      </c>
      <c r="D225" t="str">
        <v xml:space="preserve"> </v>
      </c>
      <c r="E225" t="str">
        <v xml:space="preserve"> </v>
      </c>
      <c r="F225" t="str">
        <v xml:space="preserve"> </v>
      </c>
      <c r="G225" t="str">
        <v xml:space="preserve"> </v>
      </c>
      <c r="H225" t="str">
        <v xml:space="preserve"> </v>
      </c>
      <c r="I225" t="str">
        <v xml:space="preserve"> </v>
      </c>
      <c r="K225" s="59" t="str">
        <f>IFERROR(AVERAGEIF('Data Transformation'!$B$425:$B$8425,B225,IF('Input and Summary Results'!$J$4="no",'Data Transformation'!$C$425:$C$8425,'Data Transformation'!$E$425:$E$8425)),"")</f>
        <v/>
      </c>
      <c r="L225" s="60" t="str" cm="1">
        <f t="array" ref="L225">IFERROR(_xlfn.STDEV.S(IF('Data Transformation'!$B$425:$B$8425=B225,IF('Input and Summary Results'!$J$4="no",'Data Transformation'!$C$425:$C$8425,'Data Transformation'!$E$425:$E$8425),"")),"")</f>
        <v/>
      </c>
      <c r="M225" s="58"/>
      <c r="N225" t="str">
        <f>IF(E225&gt;='Data Transformation'!$R$29,B225,"")</f>
        <v xml:space="preserve"> </v>
      </c>
      <c r="O225" t="str">
        <f>IFERROR(IF(AND(Assignments!L225&lt;('Data Transformation'!$R$4-'Data Transformation'!$R$3)/2,ABS(K225-'Data Transformation'!$R$6)&gt;ABS(K225-'Data Transformation'!$R$5),NOT(ISNUMBER(N225)),NOT(ISNUMBER(R225)),NOT(ISNUMBER(P225)),NOT(ISNUMBER(R225)),NOT(ISNUMBER(S225)),NOT(ISNUMBER(T225))),Assignments!B225,""),"")</f>
        <v/>
      </c>
      <c r="P225" t="str">
        <f>IF(AND(NOT(ISNUMBER(N225)),NOT(ISNUMBER(R225)),NOT(ISNUMBER(S225)),G225&gt;='Data Transformation'!$R$28),B225,"")</f>
        <v xml:space="preserve"> </v>
      </c>
      <c r="Q225" t="str">
        <f>IFERROR(IF(AND(Assignments!L225&lt;('Data Transformation'!$R$4-'Data Transformation'!$R$3)/2,ABS(K225-'Data Transformation'!$R$6)&lt;ABS(K225-'Data Transformation'!$R$5),NOT(ISNUMBER(N225)),NOT(ISNUMBER(T225)),NOT(ISNUMBER(P225)),NOT(ISNUMBER(R225)),NOT(ISNUMBER(T225)),NOT(ISNUMBER(S225))),Assignments!B225,""),"")</f>
        <v/>
      </c>
      <c r="R225" t="str">
        <f>IF(H225&gt;='Data Transformation'!$R$30,B225,"")</f>
        <v xml:space="preserve"> </v>
      </c>
      <c r="S225" t="str">
        <f>IF(D225&gt;='Data Transformation'!$R$31,B225,"")</f>
        <v xml:space="preserve"> </v>
      </c>
      <c r="T225" t="str">
        <f>IF(AND(H225&lt;'Data Transformation'!$R$30,E225&lt;'Data Transformation'!$R$29,G225&lt;0.3,D225&lt;'Data Transformation'!$R$31,E225&gt;0.4,H225&gt;0.4),B225,"")</f>
        <v/>
      </c>
      <c r="U225" s="58"/>
      <c r="V225" t="str" cm="2">
        <f t="array" ref="V225">IF(C225=FALSE,"",IF(AND(ISNUMBER(B225),ISBLANK(N225:T225)),"Unclassified",(IF(COUNT(N225:T225)=0,"",INDEX($N$4:$T$4,MATCH(TRUE,N225:T225=B225,0))))))</f>
        <v/>
      </c>
      <c r="W225" t="str">
        <f t="shared" si="10"/>
        <v/>
      </c>
      <c r="X225" t="str">
        <f t="shared" si="11"/>
        <v/>
      </c>
      <c r="AC225" t="b">
        <f t="shared" si="12"/>
        <v>0</v>
      </c>
      <c r="AD225" t="str">
        <f>IFERROR(ABS(ABS(K225-'Data Transformation'!$R$5)-ABS(K225-'Data Transformation'!$R$6)),"")</f>
        <v/>
      </c>
      <c r="AE225" t="e">
        <f>IF(C225=FALSE,"",IF(AND(OR(V225=$Z$6,V225=$Z$8),OR(AC225=TRUE,AD225&lt;=IF(ISNUMBER('Data Transformation'!$R$15),'Data Transformation'!$R$15,'Data Transformation'!$R$25))),TRUE,FALSE))</f>
        <v>#DIV/0!</v>
      </c>
    </row>
    <row r="226" spans="2:31" x14ac:dyDescent="0.55000000000000004">
      <c r="B226" t="str">
        <v xml:space="preserve"> </v>
      </c>
      <c r="C226" t="str">
        <v xml:space="preserve"> </v>
      </c>
      <c r="D226" t="str">
        <v xml:space="preserve"> </v>
      </c>
      <c r="E226" t="str">
        <v xml:space="preserve"> </v>
      </c>
      <c r="F226" t="str">
        <v xml:space="preserve"> </v>
      </c>
      <c r="G226" t="str">
        <v xml:space="preserve"> </v>
      </c>
      <c r="H226" t="str">
        <v xml:space="preserve"> </v>
      </c>
      <c r="I226" t="str">
        <v xml:space="preserve"> </v>
      </c>
      <c r="K226" s="59" t="str">
        <f>IFERROR(AVERAGEIF('Data Transformation'!$B$425:$B$8425,B226,IF('Input and Summary Results'!$J$4="no",'Data Transformation'!$C$425:$C$8425,'Data Transformation'!$E$425:$E$8425)),"")</f>
        <v/>
      </c>
      <c r="L226" s="60" t="str" cm="1">
        <f t="array" ref="L226">IFERROR(_xlfn.STDEV.S(IF('Data Transformation'!$B$425:$B$8425=B226,IF('Input and Summary Results'!$J$4="no",'Data Transformation'!$C$425:$C$8425,'Data Transformation'!$E$425:$E$8425),"")),"")</f>
        <v/>
      </c>
      <c r="M226" s="58"/>
      <c r="N226" t="str">
        <f>IF(E226&gt;='Data Transformation'!$R$29,B226,"")</f>
        <v xml:space="preserve"> </v>
      </c>
      <c r="O226" t="str">
        <f>IFERROR(IF(AND(Assignments!L226&lt;('Data Transformation'!$R$4-'Data Transformation'!$R$3)/2,ABS(K226-'Data Transformation'!$R$6)&gt;ABS(K226-'Data Transformation'!$R$5),NOT(ISNUMBER(N226)),NOT(ISNUMBER(R226)),NOT(ISNUMBER(P226)),NOT(ISNUMBER(R226)),NOT(ISNUMBER(S226)),NOT(ISNUMBER(T226))),Assignments!B226,""),"")</f>
        <v/>
      </c>
      <c r="P226" t="str">
        <f>IF(AND(NOT(ISNUMBER(N226)),NOT(ISNUMBER(R226)),NOT(ISNUMBER(S226)),G226&gt;='Data Transformation'!$R$28),B226,"")</f>
        <v xml:space="preserve"> </v>
      </c>
      <c r="Q226" t="str">
        <f>IFERROR(IF(AND(Assignments!L226&lt;('Data Transformation'!$R$4-'Data Transformation'!$R$3)/2,ABS(K226-'Data Transformation'!$R$6)&lt;ABS(K226-'Data Transformation'!$R$5),NOT(ISNUMBER(N226)),NOT(ISNUMBER(T226)),NOT(ISNUMBER(P226)),NOT(ISNUMBER(R226)),NOT(ISNUMBER(T226)),NOT(ISNUMBER(S226))),Assignments!B226,""),"")</f>
        <v/>
      </c>
      <c r="R226" t="str">
        <f>IF(H226&gt;='Data Transformation'!$R$30,B226,"")</f>
        <v xml:space="preserve"> </v>
      </c>
      <c r="S226" t="str">
        <f>IF(D226&gt;='Data Transformation'!$R$31,B226,"")</f>
        <v xml:space="preserve"> </v>
      </c>
      <c r="T226" t="str">
        <f>IF(AND(H226&lt;'Data Transformation'!$R$30,E226&lt;'Data Transformation'!$R$29,G226&lt;0.3,D226&lt;'Data Transformation'!$R$31,E226&gt;0.4,H226&gt;0.4),B226,"")</f>
        <v/>
      </c>
      <c r="U226" s="58"/>
      <c r="V226" t="str" cm="2">
        <f t="array" ref="V226">IF(C226=FALSE,"",IF(AND(ISNUMBER(B226),ISBLANK(N226:T226)),"Unclassified",(IF(COUNT(N226:T226)=0,"",INDEX($N$4:$T$4,MATCH(TRUE,N226:T226=B226,0))))))</f>
        <v/>
      </c>
      <c r="W226" t="str">
        <f t="shared" si="10"/>
        <v/>
      </c>
      <c r="X226" t="str">
        <f t="shared" si="11"/>
        <v/>
      </c>
      <c r="AC226" t="b">
        <f t="shared" si="12"/>
        <v>0</v>
      </c>
      <c r="AD226" t="str">
        <f>IFERROR(ABS(ABS(K226-'Data Transformation'!$R$5)-ABS(K226-'Data Transformation'!$R$6)),"")</f>
        <v/>
      </c>
      <c r="AE226" t="e">
        <f>IF(C226=FALSE,"",IF(AND(OR(V226=$Z$6,V226=$Z$8),OR(AC226=TRUE,AD226&lt;=IF(ISNUMBER('Data Transformation'!$R$15),'Data Transformation'!$R$15,'Data Transformation'!$R$25))),TRUE,FALSE))</f>
        <v>#DIV/0!</v>
      </c>
    </row>
    <row r="227" spans="2:31" x14ac:dyDescent="0.55000000000000004">
      <c r="B227" t="str">
        <v xml:space="preserve"> </v>
      </c>
      <c r="C227" t="str">
        <v xml:space="preserve"> </v>
      </c>
      <c r="D227" t="str">
        <v xml:space="preserve"> </v>
      </c>
      <c r="E227" t="str">
        <v xml:space="preserve"> </v>
      </c>
      <c r="F227" t="str">
        <v xml:space="preserve"> </v>
      </c>
      <c r="G227" t="str">
        <v xml:space="preserve"> </v>
      </c>
      <c r="H227" t="str">
        <v xml:space="preserve"> </v>
      </c>
      <c r="I227" t="str">
        <v xml:space="preserve"> </v>
      </c>
      <c r="K227" s="59" t="str">
        <f>IFERROR(AVERAGEIF('Data Transformation'!$B$425:$B$8425,B227,IF('Input and Summary Results'!$J$4="no",'Data Transformation'!$C$425:$C$8425,'Data Transformation'!$E$425:$E$8425)),"")</f>
        <v/>
      </c>
      <c r="L227" s="60" t="str" cm="1">
        <f t="array" ref="L227">IFERROR(_xlfn.STDEV.S(IF('Data Transformation'!$B$425:$B$8425=B227,IF('Input and Summary Results'!$J$4="no",'Data Transformation'!$C$425:$C$8425,'Data Transformation'!$E$425:$E$8425),"")),"")</f>
        <v/>
      </c>
      <c r="M227" s="58"/>
      <c r="N227" t="str">
        <f>IF(E227&gt;='Data Transformation'!$R$29,B227,"")</f>
        <v xml:space="preserve"> </v>
      </c>
      <c r="O227" t="str">
        <f>IFERROR(IF(AND(Assignments!L227&lt;('Data Transformation'!$R$4-'Data Transformation'!$R$3)/2,ABS(K227-'Data Transformation'!$R$6)&gt;ABS(K227-'Data Transformation'!$R$5),NOT(ISNUMBER(N227)),NOT(ISNUMBER(R227)),NOT(ISNUMBER(P227)),NOT(ISNUMBER(R227)),NOT(ISNUMBER(S227)),NOT(ISNUMBER(T227))),Assignments!B227,""),"")</f>
        <v/>
      </c>
      <c r="P227" t="str">
        <f>IF(AND(NOT(ISNUMBER(N227)),NOT(ISNUMBER(R227)),NOT(ISNUMBER(S227)),G227&gt;='Data Transformation'!$R$28),B227,"")</f>
        <v xml:space="preserve"> </v>
      </c>
      <c r="Q227" t="str">
        <f>IFERROR(IF(AND(Assignments!L227&lt;('Data Transformation'!$R$4-'Data Transformation'!$R$3)/2,ABS(K227-'Data Transformation'!$R$6)&lt;ABS(K227-'Data Transformation'!$R$5),NOT(ISNUMBER(N227)),NOT(ISNUMBER(T227)),NOT(ISNUMBER(P227)),NOT(ISNUMBER(R227)),NOT(ISNUMBER(T227)),NOT(ISNUMBER(S227))),Assignments!B227,""),"")</f>
        <v/>
      </c>
      <c r="R227" t="str">
        <f>IF(H227&gt;='Data Transformation'!$R$30,B227,"")</f>
        <v xml:space="preserve"> </v>
      </c>
      <c r="S227" t="str">
        <f>IF(D227&gt;='Data Transformation'!$R$31,B227,"")</f>
        <v xml:space="preserve"> </v>
      </c>
      <c r="T227" t="str">
        <f>IF(AND(H227&lt;'Data Transformation'!$R$30,E227&lt;'Data Transformation'!$R$29,G227&lt;0.3,D227&lt;'Data Transformation'!$R$31,E227&gt;0.4,H227&gt;0.4),B227,"")</f>
        <v/>
      </c>
      <c r="U227" s="58"/>
      <c r="V227" t="str" cm="2">
        <f t="array" ref="V227">IF(C227=FALSE,"",IF(AND(ISNUMBER(B227),ISBLANK(N227:T227)),"Unclassified",(IF(COUNT(N227:T227)=0,"",INDEX($N$4:$T$4,MATCH(TRUE,N227:T227=B227,0))))))</f>
        <v/>
      </c>
      <c r="W227" t="str">
        <f t="shared" si="10"/>
        <v/>
      </c>
      <c r="X227" t="str">
        <f t="shared" si="11"/>
        <v/>
      </c>
      <c r="AC227" t="b">
        <f t="shared" si="12"/>
        <v>0</v>
      </c>
      <c r="AD227" t="str">
        <f>IFERROR(ABS(ABS(K227-'Data Transformation'!$R$5)-ABS(K227-'Data Transformation'!$R$6)),"")</f>
        <v/>
      </c>
      <c r="AE227" t="e">
        <f>IF(C227=FALSE,"",IF(AND(OR(V227=$Z$6,V227=$Z$8),OR(AC227=TRUE,AD227&lt;=IF(ISNUMBER('Data Transformation'!$R$15),'Data Transformation'!$R$15,'Data Transformation'!$R$25))),TRUE,FALSE))</f>
        <v>#DIV/0!</v>
      </c>
    </row>
    <row r="228" spans="2:31" x14ac:dyDescent="0.55000000000000004">
      <c r="B228" t="str">
        <v xml:space="preserve"> </v>
      </c>
      <c r="C228" t="str">
        <v xml:space="preserve"> </v>
      </c>
      <c r="D228" t="str">
        <v xml:space="preserve"> </v>
      </c>
      <c r="E228" t="str">
        <v xml:space="preserve"> </v>
      </c>
      <c r="F228" t="str">
        <v xml:space="preserve"> </v>
      </c>
      <c r="G228" t="str">
        <v xml:space="preserve"> </v>
      </c>
      <c r="H228" t="str">
        <v xml:space="preserve"> </v>
      </c>
      <c r="I228" t="str">
        <v xml:space="preserve"> </v>
      </c>
      <c r="K228" s="59" t="str">
        <f>IFERROR(AVERAGEIF('Data Transformation'!$B$425:$B$8425,B228,IF('Input and Summary Results'!$J$4="no",'Data Transformation'!$C$425:$C$8425,'Data Transformation'!$E$425:$E$8425)),"")</f>
        <v/>
      </c>
      <c r="L228" s="60" t="str" cm="1">
        <f t="array" ref="L228">IFERROR(_xlfn.STDEV.S(IF('Data Transformation'!$B$425:$B$8425=B228,IF('Input and Summary Results'!$J$4="no",'Data Transformation'!$C$425:$C$8425,'Data Transformation'!$E$425:$E$8425),"")),"")</f>
        <v/>
      </c>
      <c r="M228" s="58"/>
      <c r="N228" t="str">
        <f>IF(E228&gt;='Data Transformation'!$R$29,B228,"")</f>
        <v xml:space="preserve"> </v>
      </c>
      <c r="O228" t="str">
        <f>IFERROR(IF(AND(Assignments!L228&lt;('Data Transformation'!$R$4-'Data Transformation'!$R$3)/2,ABS(K228-'Data Transformation'!$R$6)&gt;ABS(K228-'Data Transformation'!$R$5),NOT(ISNUMBER(N228)),NOT(ISNUMBER(R228)),NOT(ISNUMBER(P228)),NOT(ISNUMBER(R228)),NOT(ISNUMBER(S228)),NOT(ISNUMBER(T228))),Assignments!B228,""),"")</f>
        <v/>
      </c>
      <c r="P228" t="str">
        <f>IF(AND(NOT(ISNUMBER(N228)),NOT(ISNUMBER(R228)),NOT(ISNUMBER(S228)),G228&gt;='Data Transformation'!$R$28),B228,"")</f>
        <v xml:space="preserve"> </v>
      </c>
      <c r="Q228" t="str">
        <f>IFERROR(IF(AND(Assignments!L228&lt;('Data Transformation'!$R$4-'Data Transformation'!$R$3)/2,ABS(K228-'Data Transformation'!$R$6)&lt;ABS(K228-'Data Transformation'!$R$5),NOT(ISNUMBER(N228)),NOT(ISNUMBER(T228)),NOT(ISNUMBER(P228)),NOT(ISNUMBER(R228)),NOT(ISNUMBER(T228)),NOT(ISNUMBER(S228))),Assignments!B228,""),"")</f>
        <v/>
      </c>
      <c r="R228" t="str">
        <f>IF(H228&gt;='Data Transformation'!$R$30,B228,"")</f>
        <v xml:space="preserve"> </v>
      </c>
      <c r="S228" t="str">
        <f>IF(D228&gt;='Data Transformation'!$R$31,B228,"")</f>
        <v xml:space="preserve"> </v>
      </c>
      <c r="T228" t="str">
        <f>IF(AND(H228&lt;'Data Transformation'!$R$30,E228&lt;'Data Transformation'!$R$29,G228&lt;0.3,D228&lt;'Data Transformation'!$R$31,E228&gt;0.4,H228&gt;0.4),B228,"")</f>
        <v/>
      </c>
      <c r="U228" s="58"/>
      <c r="V228" t="str" cm="2">
        <f t="array" ref="V228">IF(C228=FALSE,"",IF(AND(ISNUMBER(B228),ISBLANK(N228:T228)),"Unclassified",(IF(COUNT(N228:T228)=0,"",INDEX($N$4:$T$4,MATCH(TRUE,N228:T228=B228,0))))))</f>
        <v/>
      </c>
      <c r="W228" t="str">
        <f t="shared" si="10"/>
        <v/>
      </c>
      <c r="X228" t="str">
        <f t="shared" si="11"/>
        <v/>
      </c>
      <c r="AC228" t="b">
        <f t="shared" si="12"/>
        <v>0</v>
      </c>
      <c r="AD228" t="str">
        <f>IFERROR(ABS(ABS(K228-'Data Transformation'!$R$5)-ABS(K228-'Data Transformation'!$R$6)),"")</f>
        <v/>
      </c>
      <c r="AE228" t="e">
        <f>IF(C228=FALSE,"",IF(AND(OR(V228=$Z$6,V228=$Z$8),OR(AC228=TRUE,AD228&lt;=IF(ISNUMBER('Data Transformation'!$R$15),'Data Transformation'!$R$15,'Data Transformation'!$R$25))),TRUE,FALSE))</f>
        <v>#DIV/0!</v>
      </c>
    </row>
    <row r="229" spans="2:31" x14ac:dyDescent="0.55000000000000004">
      <c r="B229" t="str">
        <v xml:space="preserve"> </v>
      </c>
      <c r="C229" t="str">
        <v xml:space="preserve"> </v>
      </c>
      <c r="D229" t="str">
        <v xml:space="preserve"> </v>
      </c>
      <c r="E229" t="str">
        <v xml:space="preserve"> </v>
      </c>
      <c r="F229" t="str">
        <v xml:space="preserve"> </v>
      </c>
      <c r="G229" t="str">
        <v xml:space="preserve"> </v>
      </c>
      <c r="H229" t="str">
        <v xml:space="preserve"> </v>
      </c>
      <c r="I229" t="str">
        <v xml:space="preserve"> </v>
      </c>
      <c r="K229" s="59" t="str">
        <f>IFERROR(AVERAGEIF('Data Transformation'!$B$425:$B$8425,B229,IF('Input and Summary Results'!$J$4="no",'Data Transformation'!$C$425:$C$8425,'Data Transformation'!$E$425:$E$8425)),"")</f>
        <v/>
      </c>
      <c r="L229" s="60" t="str" cm="1">
        <f t="array" ref="L229">IFERROR(_xlfn.STDEV.S(IF('Data Transformation'!$B$425:$B$8425=B229,IF('Input and Summary Results'!$J$4="no",'Data Transformation'!$C$425:$C$8425,'Data Transformation'!$E$425:$E$8425),"")),"")</f>
        <v/>
      </c>
      <c r="M229" s="58"/>
      <c r="N229" t="str">
        <f>IF(E229&gt;='Data Transformation'!$R$29,B229,"")</f>
        <v xml:space="preserve"> </v>
      </c>
      <c r="O229" t="str">
        <f>IFERROR(IF(AND(Assignments!L229&lt;('Data Transformation'!$R$4-'Data Transformation'!$R$3)/2,ABS(K229-'Data Transformation'!$R$6)&gt;ABS(K229-'Data Transformation'!$R$5),NOT(ISNUMBER(N229)),NOT(ISNUMBER(R229)),NOT(ISNUMBER(P229)),NOT(ISNUMBER(R229)),NOT(ISNUMBER(S229)),NOT(ISNUMBER(T229))),Assignments!B229,""),"")</f>
        <v/>
      </c>
      <c r="P229" t="str">
        <f>IF(AND(NOT(ISNUMBER(N229)),NOT(ISNUMBER(R229)),NOT(ISNUMBER(S229)),G229&gt;='Data Transformation'!$R$28),B229,"")</f>
        <v xml:space="preserve"> </v>
      </c>
      <c r="Q229" t="str">
        <f>IFERROR(IF(AND(Assignments!L229&lt;('Data Transformation'!$R$4-'Data Transformation'!$R$3)/2,ABS(K229-'Data Transformation'!$R$6)&lt;ABS(K229-'Data Transformation'!$R$5),NOT(ISNUMBER(N229)),NOT(ISNUMBER(T229)),NOT(ISNUMBER(P229)),NOT(ISNUMBER(R229)),NOT(ISNUMBER(T229)),NOT(ISNUMBER(S229))),Assignments!B229,""),"")</f>
        <v/>
      </c>
      <c r="R229" t="str">
        <f>IF(H229&gt;='Data Transformation'!$R$30,B229,"")</f>
        <v xml:space="preserve"> </v>
      </c>
      <c r="S229" t="str">
        <f>IF(D229&gt;='Data Transformation'!$R$31,B229,"")</f>
        <v xml:space="preserve"> </v>
      </c>
      <c r="T229" t="str">
        <f>IF(AND(H229&lt;'Data Transformation'!$R$30,E229&lt;'Data Transformation'!$R$29,G229&lt;0.3,D229&lt;'Data Transformation'!$R$31,E229&gt;0.4,H229&gt;0.4),B229,"")</f>
        <v/>
      </c>
      <c r="U229" s="58"/>
      <c r="V229" t="str" cm="2">
        <f t="array" ref="V229">IF(C229=FALSE,"",IF(AND(ISNUMBER(B229),ISBLANK(N229:T229)),"Unclassified",(IF(COUNT(N229:T229)=0,"",INDEX($N$4:$T$4,MATCH(TRUE,N229:T229=B229,0))))))</f>
        <v/>
      </c>
      <c r="W229" t="str">
        <f t="shared" si="10"/>
        <v/>
      </c>
      <c r="X229" t="str">
        <f t="shared" si="11"/>
        <v/>
      </c>
      <c r="AC229" t="b">
        <f t="shared" si="12"/>
        <v>0</v>
      </c>
      <c r="AD229" t="str">
        <f>IFERROR(ABS(ABS(K229-'Data Transformation'!$R$5)-ABS(K229-'Data Transformation'!$R$6)),"")</f>
        <v/>
      </c>
      <c r="AE229" t="e">
        <f>IF(C229=FALSE,"",IF(AND(OR(V229=$Z$6,V229=$Z$8),OR(AC229=TRUE,AD229&lt;=IF(ISNUMBER('Data Transformation'!$R$15),'Data Transformation'!$R$15,'Data Transformation'!$R$25))),TRUE,FALSE))</f>
        <v>#DIV/0!</v>
      </c>
    </row>
    <row r="230" spans="2:31" x14ac:dyDescent="0.55000000000000004">
      <c r="B230" t="str">
        <v xml:space="preserve"> </v>
      </c>
      <c r="C230" t="str">
        <v xml:space="preserve"> </v>
      </c>
      <c r="D230" t="str">
        <v xml:space="preserve"> </v>
      </c>
      <c r="E230" t="str">
        <v xml:space="preserve"> </v>
      </c>
      <c r="F230" t="str">
        <v xml:space="preserve"> </v>
      </c>
      <c r="G230" t="str">
        <v xml:space="preserve"> </v>
      </c>
      <c r="H230" t="str">
        <v xml:space="preserve"> </v>
      </c>
      <c r="I230" t="str">
        <v xml:space="preserve"> </v>
      </c>
      <c r="K230" s="59" t="str">
        <f>IFERROR(AVERAGEIF('Data Transformation'!$B$425:$B$8425,B230,IF('Input and Summary Results'!$J$4="no",'Data Transformation'!$C$425:$C$8425,'Data Transformation'!$E$425:$E$8425)),"")</f>
        <v/>
      </c>
      <c r="L230" s="60" t="str" cm="1">
        <f t="array" ref="L230">IFERROR(_xlfn.STDEV.S(IF('Data Transformation'!$B$425:$B$8425=B230,IF('Input and Summary Results'!$J$4="no",'Data Transformation'!$C$425:$C$8425,'Data Transformation'!$E$425:$E$8425),"")),"")</f>
        <v/>
      </c>
      <c r="M230" s="58"/>
      <c r="N230" t="str">
        <f>IF(E230&gt;='Data Transformation'!$R$29,B230,"")</f>
        <v xml:space="preserve"> </v>
      </c>
      <c r="O230" t="str">
        <f>IFERROR(IF(AND(Assignments!L230&lt;('Data Transformation'!$R$4-'Data Transformation'!$R$3)/2,ABS(K230-'Data Transformation'!$R$6)&gt;ABS(K230-'Data Transformation'!$R$5),NOT(ISNUMBER(N230)),NOT(ISNUMBER(R230)),NOT(ISNUMBER(P230)),NOT(ISNUMBER(R230)),NOT(ISNUMBER(S230)),NOT(ISNUMBER(T230))),Assignments!B230,""),"")</f>
        <v/>
      </c>
      <c r="P230" t="str">
        <f>IF(AND(NOT(ISNUMBER(N230)),NOT(ISNUMBER(R230)),NOT(ISNUMBER(S230)),G230&gt;='Data Transformation'!$R$28),B230,"")</f>
        <v xml:space="preserve"> </v>
      </c>
      <c r="Q230" t="str">
        <f>IFERROR(IF(AND(Assignments!L230&lt;('Data Transformation'!$R$4-'Data Transformation'!$R$3)/2,ABS(K230-'Data Transformation'!$R$6)&lt;ABS(K230-'Data Transformation'!$R$5),NOT(ISNUMBER(N230)),NOT(ISNUMBER(T230)),NOT(ISNUMBER(P230)),NOT(ISNUMBER(R230)),NOT(ISNUMBER(T230)),NOT(ISNUMBER(S230))),Assignments!B230,""),"")</f>
        <v/>
      </c>
      <c r="R230" t="str">
        <f>IF(H230&gt;='Data Transformation'!$R$30,B230,"")</f>
        <v xml:space="preserve"> </v>
      </c>
      <c r="S230" t="str">
        <f>IF(D230&gt;='Data Transformation'!$R$31,B230,"")</f>
        <v xml:space="preserve"> </v>
      </c>
      <c r="T230" t="str">
        <f>IF(AND(H230&lt;'Data Transformation'!$R$30,E230&lt;'Data Transformation'!$R$29,G230&lt;0.3,D230&lt;'Data Transformation'!$R$31,E230&gt;0.4,H230&gt;0.4),B230,"")</f>
        <v/>
      </c>
      <c r="U230" s="58"/>
      <c r="V230" t="str" cm="2">
        <f t="array" ref="V230">IF(C230=FALSE,"",IF(AND(ISNUMBER(B230),ISBLANK(N230:T230)),"Unclassified",(IF(COUNT(N230:T230)=0,"",INDEX($N$4:$T$4,MATCH(TRUE,N230:T230=B230,0))))))</f>
        <v/>
      </c>
      <c r="W230" t="str">
        <f t="shared" si="10"/>
        <v/>
      </c>
      <c r="X230" t="str">
        <f t="shared" si="11"/>
        <v/>
      </c>
      <c r="AC230" t="b">
        <f t="shared" si="12"/>
        <v>0</v>
      </c>
      <c r="AD230" t="str">
        <f>IFERROR(ABS(ABS(K230-'Data Transformation'!$R$5)-ABS(K230-'Data Transformation'!$R$6)),"")</f>
        <v/>
      </c>
      <c r="AE230" t="e">
        <f>IF(C230=FALSE,"",IF(AND(OR(V230=$Z$6,V230=$Z$8),OR(AC230=TRUE,AD230&lt;=IF(ISNUMBER('Data Transformation'!$R$15),'Data Transformation'!$R$15,'Data Transformation'!$R$25))),TRUE,FALSE))</f>
        <v>#DIV/0!</v>
      </c>
    </row>
    <row r="231" spans="2:31" x14ac:dyDescent="0.55000000000000004">
      <c r="B231" t="str">
        <v xml:space="preserve"> </v>
      </c>
      <c r="C231" t="str">
        <v xml:space="preserve"> </v>
      </c>
      <c r="D231" t="str">
        <v xml:space="preserve"> </v>
      </c>
      <c r="E231" t="str">
        <v xml:space="preserve"> </v>
      </c>
      <c r="F231" t="str">
        <v xml:space="preserve"> </v>
      </c>
      <c r="G231" t="str">
        <v xml:space="preserve"> </v>
      </c>
      <c r="H231" t="str">
        <v xml:space="preserve"> </v>
      </c>
      <c r="I231" t="str">
        <v xml:space="preserve"> </v>
      </c>
      <c r="K231" s="59" t="str">
        <f>IFERROR(AVERAGEIF('Data Transformation'!$B$425:$B$8425,B231,IF('Input and Summary Results'!$J$4="no",'Data Transformation'!$C$425:$C$8425,'Data Transformation'!$E$425:$E$8425)),"")</f>
        <v/>
      </c>
      <c r="L231" s="60" t="str" cm="1">
        <f t="array" ref="L231">IFERROR(_xlfn.STDEV.S(IF('Data Transformation'!$B$425:$B$8425=B231,IF('Input and Summary Results'!$J$4="no",'Data Transformation'!$C$425:$C$8425,'Data Transformation'!$E$425:$E$8425),"")),"")</f>
        <v/>
      </c>
      <c r="M231" s="58"/>
      <c r="N231" t="str">
        <f>IF(E231&gt;='Data Transformation'!$R$29,B231,"")</f>
        <v xml:space="preserve"> </v>
      </c>
      <c r="O231" t="str">
        <f>IFERROR(IF(AND(Assignments!L231&lt;('Data Transformation'!$R$4-'Data Transformation'!$R$3)/2,ABS(K231-'Data Transformation'!$R$6)&gt;ABS(K231-'Data Transformation'!$R$5),NOT(ISNUMBER(N231)),NOT(ISNUMBER(R231)),NOT(ISNUMBER(P231)),NOT(ISNUMBER(R231)),NOT(ISNUMBER(S231)),NOT(ISNUMBER(T231))),Assignments!B231,""),"")</f>
        <v/>
      </c>
      <c r="P231" t="str">
        <f>IF(AND(NOT(ISNUMBER(N231)),NOT(ISNUMBER(R231)),NOT(ISNUMBER(S231)),G231&gt;='Data Transformation'!$R$28),B231,"")</f>
        <v xml:space="preserve"> </v>
      </c>
      <c r="Q231" t="str">
        <f>IFERROR(IF(AND(Assignments!L231&lt;('Data Transformation'!$R$4-'Data Transformation'!$R$3)/2,ABS(K231-'Data Transformation'!$R$6)&lt;ABS(K231-'Data Transformation'!$R$5),NOT(ISNUMBER(N231)),NOT(ISNUMBER(T231)),NOT(ISNUMBER(P231)),NOT(ISNUMBER(R231)),NOT(ISNUMBER(T231)),NOT(ISNUMBER(S231))),Assignments!B231,""),"")</f>
        <v/>
      </c>
      <c r="R231" t="str">
        <f>IF(H231&gt;='Data Transformation'!$R$30,B231,"")</f>
        <v xml:space="preserve"> </v>
      </c>
      <c r="S231" t="str">
        <f>IF(D231&gt;='Data Transformation'!$R$31,B231,"")</f>
        <v xml:space="preserve"> </v>
      </c>
      <c r="T231" t="str">
        <f>IF(AND(H231&lt;'Data Transformation'!$R$30,E231&lt;'Data Transformation'!$R$29,G231&lt;0.3,D231&lt;'Data Transformation'!$R$31,E231&gt;0.4,H231&gt;0.4),B231,"")</f>
        <v/>
      </c>
      <c r="U231" s="58"/>
      <c r="V231" t="str" cm="2">
        <f t="array" ref="V231">IF(C231=FALSE,"",IF(AND(ISNUMBER(B231),ISBLANK(N231:T231)),"Unclassified",(IF(COUNT(N231:T231)=0,"",INDEX($N$4:$T$4,MATCH(TRUE,N231:T231=B231,0))))))</f>
        <v/>
      </c>
      <c r="W231" t="str">
        <f t="shared" si="10"/>
        <v/>
      </c>
      <c r="X231" t="str">
        <f t="shared" si="11"/>
        <v/>
      </c>
      <c r="AC231" t="b">
        <f t="shared" si="12"/>
        <v>0</v>
      </c>
      <c r="AD231" t="str">
        <f>IFERROR(ABS(ABS(K231-'Data Transformation'!$R$5)-ABS(K231-'Data Transformation'!$R$6)),"")</f>
        <v/>
      </c>
      <c r="AE231" t="e">
        <f>IF(C231=FALSE,"",IF(AND(OR(V231=$Z$6,V231=$Z$8),OR(AC231=TRUE,AD231&lt;=IF(ISNUMBER('Data Transformation'!$R$15),'Data Transformation'!$R$15,'Data Transformation'!$R$25))),TRUE,FALSE))</f>
        <v>#DIV/0!</v>
      </c>
    </row>
    <row r="232" spans="2:31" x14ac:dyDescent="0.55000000000000004">
      <c r="B232" t="str">
        <v xml:space="preserve"> </v>
      </c>
      <c r="C232" t="str">
        <v xml:space="preserve"> </v>
      </c>
      <c r="D232" t="str">
        <v xml:space="preserve"> </v>
      </c>
      <c r="E232" t="str">
        <v xml:space="preserve"> </v>
      </c>
      <c r="F232" t="str">
        <v xml:space="preserve"> </v>
      </c>
      <c r="G232" t="str">
        <v xml:space="preserve"> </v>
      </c>
      <c r="H232" t="str">
        <v xml:space="preserve"> </v>
      </c>
      <c r="I232" t="str">
        <v xml:space="preserve"> </v>
      </c>
      <c r="K232" s="59" t="str">
        <f>IFERROR(AVERAGEIF('Data Transformation'!$B$425:$B$8425,B232,IF('Input and Summary Results'!$J$4="no",'Data Transformation'!$C$425:$C$8425,'Data Transformation'!$E$425:$E$8425)),"")</f>
        <v/>
      </c>
      <c r="L232" s="60" t="str" cm="1">
        <f t="array" ref="L232">IFERROR(_xlfn.STDEV.S(IF('Data Transformation'!$B$425:$B$8425=B232,IF('Input and Summary Results'!$J$4="no",'Data Transformation'!$C$425:$C$8425,'Data Transformation'!$E$425:$E$8425),"")),"")</f>
        <v/>
      </c>
      <c r="M232" s="58"/>
      <c r="N232" t="str">
        <f>IF(E232&gt;='Data Transformation'!$R$29,B232,"")</f>
        <v xml:space="preserve"> </v>
      </c>
      <c r="O232" t="str">
        <f>IFERROR(IF(AND(Assignments!L232&lt;('Data Transformation'!$R$4-'Data Transformation'!$R$3)/2,ABS(K232-'Data Transformation'!$R$6)&gt;ABS(K232-'Data Transformation'!$R$5),NOT(ISNUMBER(N232)),NOT(ISNUMBER(R232)),NOT(ISNUMBER(P232)),NOT(ISNUMBER(R232)),NOT(ISNUMBER(S232)),NOT(ISNUMBER(T232))),Assignments!B232,""),"")</f>
        <v/>
      </c>
      <c r="P232" t="str">
        <f>IF(AND(NOT(ISNUMBER(N232)),NOT(ISNUMBER(R232)),NOT(ISNUMBER(S232)),G232&gt;='Data Transformation'!$R$28),B232,"")</f>
        <v xml:space="preserve"> </v>
      </c>
      <c r="Q232" t="str">
        <f>IFERROR(IF(AND(Assignments!L232&lt;('Data Transformation'!$R$4-'Data Transformation'!$R$3)/2,ABS(K232-'Data Transformation'!$R$6)&lt;ABS(K232-'Data Transformation'!$R$5),NOT(ISNUMBER(N232)),NOT(ISNUMBER(T232)),NOT(ISNUMBER(P232)),NOT(ISNUMBER(R232)),NOT(ISNUMBER(T232)),NOT(ISNUMBER(S232))),Assignments!B232,""),"")</f>
        <v/>
      </c>
      <c r="R232" t="str">
        <f>IF(H232&gt;='Data Transformation'!$R$30,B232,"")</f>
        <v xml:space="preserve"> </v>
      </c>
      <c r="S232" t="str">
        <f>IF(D232&gt;='Data Transformation'!$R$31,B232,"")</f>
        <v xml:space="preserve"> </v>
      </c>
      <c r="T232" t="str">
        <f>IF(AND(H232&lt;'Data Transformation'!$R$30,E232&lt;'Data Transformation'!$R$29,G232&lt;0.3,D232&lt;'Data Transformation'!$R$31,E232&gt;0.4,H232&gt;0.4),B232,"")</f>
        <v/>
      </c>
      <c r="U232" s="58"/>
      <c r="V232" t="str" cm="2">
        <f t="array" ref="V232">IF(C232=FALSE,"",IF(AND(ISNUMBER(B232),ISBLANK(N232:T232)),"Unclassified",(IF(COUNT(N232:T232)=0,"",INDEX($N$4:$T$4,MATCH(TRUE,N232:T232=B232,0))))))</f>
        <v/>
      </c>
      <c r="W232" t="str">
        <f t="shared" si="10"/>
        <v/>
      </c>
      <c r="X232" t="str">
        <f t="shared" si="11"/>
        <v/>
      </c>
      <c r="AC232" t="b">
        <f t="shared" si="12"/>
        <v>0</v>
      </c>
      <c r="AD232" t="str">
        <f>IFERROR(ABS(ABS(K232-'Data Transformation'!$R$5)-ABS(K232-'Data Transformation'!$R$6)),"")</f>
        <v/>
      </c>
      <c r="AE232" t="e">
        <f>IF(C232=FALSE,"",IF(AND(OR(V232=$Z$6,V232=$Z$8),OR(AC232=TRUE,AD232&lt;=IF(ISNUMBER('Data Transformation'!$R$15),'Data Transformation'!$R$15,'Data Transformation'!$R$25))),TRUE,FALSE))</f>
        <v>#DIV/0!</v>
      </c>
    </row>
    <row r="233" spans="2:31" x14ac:dyDescent="0.55000000000000004">
      <c r="B233" t="str">
        <v xml:space="preserve"> </v>
      </c>
      <c r="C233" t="str">
        <v xml:space="preserve"> </v>
      </c>
      <c r="D233" t="str">
        <v xml:space="preserve"> </v>
      </c>
      <c r="E233" t="str">
        <v xml:space="preserve"> </v>
      </c>
      <c r="F233" t="str">
        <v xml:space="preserve"> </v>
      </c>
      <c r="G233" t="str">
        <v xml:space="preserve"> </v>
      </c>
      <c r="H233" t="str">
        <v xml:space="preserve"> </v>
      </c>
      <c r="I233" t="str">
        <v xml:space="preserve"> </v>
      </c>
      <c r="K233" s="59" t="str">
        <f>IFERROR(AVERAGEIF('Data Transformation'!$B$425:$B$8425,B233,IF('Input and Summary Results'!$J$4="no",'Data Transformation'!$C$425:$C$8425,'Data Transformation'!$E$425:$E$8425)),"")</f>
        <v/>
      </c>
      <c r="L233" s="60" t="str" cm="1">
        <f t="array" ref="L233">IFERROR(_xlfn.STDEV.S(IF('Data Transformation'!$B$425:$B$8425=B233,IF('Input and Summary Results'!$J$4="no",'Data Transformation'!$C$425:$C$8425,'Data Transformation'!$E$425:$E$8425),"")),"")</f>
        <v/>
      </c>
      <c r="M233" s="58"/>
      <c r="N233" t="str">
        <f>IF(E233&gt;='Data Transformation'!$R$29,B233,"")</f>
        <v xml:space="preserve"> </v>
      </c>
      <c r="O233" t="str">
        <f>IFERROR(IF(AND(Assignments!L233&lt;('Data Transformation'!$R$4-'Data Transformation'!$R$3)/2,ABS(K233-'Data Transformation'!$R$6)&gt;ABS(K233-'Data Transformation'!$R$5),NOT(ISNUMBER(N233)),NOT(ISNUMBER(R233)),NOT(ISNUMBER(P233)),NOT(ISNUMBER(R233)),NOT(ISNUMBER(S233)),NOT(ISNUMBER(T233))),Assignments!B233,""),"")</f>
        <v/>
      </c>
      <c r="P233" t="str">
        <f>IF(AND(NOT(ISNUMBER(N233)),NOT(ISNUMBER(R233)),NOT(ISNUMBER(S233)),G233&gt;='Data Transformation'!$R$28),B233,"")</f>
        <v xml:space="preserve"> </v>
      </c>
      <c r="Q233" t="str">
        <f>IFERROR(IF(AND(Assignments!L233&lt;('Data Transformation'!$R$4-'Data Transformation'!$R$3)/2,ABS(K233-'Data Transformation'!$R$6)&lt;ABS(K233-'Data Transformation'!$R$5),NOT(ISNUMBER(N233)),NOT(ISNUMBER(T233)),NOT(ISNUMBER(P233)),NOT(ISNUMBER(R233)),NOT(ISNUMBER(T233)),NOT(ISNUMBER(S233))),Assignments!B233,""),"")</f>
        <v/>
      </c>
      <c r="R233" t="str">
        <f>IF(H233&gt;='Data Transformation'!$R$30,B233,"")</f>
        <v xml:space="preserve"> </v>
      </c>
      <c r="S233" t="str">
        <f>IF(D233&gt;='Data Transformation'!$R$31,B233,"")</f>
        <v xml:space="preserve"> </v>
      </c>
      <c r="T233" t="str">
        <f>IF(AND(H233&lt;'Data Transformation'!$R$30,E233&lt;'Data Transformation'!$R$29,G233&lt;0.3,D233&lt;'Data Transformation'!$R$31,E233&gt;0.4,H233&gt;0.4),B233,"")</f>
        <v/>
      </c>
      <c r="U233" s="58"/>
      <c r="V233" t="str" cm="2">
        <f t="array" ref="V233">IF(C233=FALSE,"",IF(AND(ISNUMBER(B233),ISBLANK(N233:T233)),"Unclassified",(IF(COUNT(N233:T233)=0,"",INDEX($N$4:$T$4,MATCH(TRUE,N233:T233=B233,0))))))</f>
        <v/>
      </c>
      <c r="W233" t="str">
        <f t="shared" si="10"/>
        <v/>
      </c>
      <c r="X233" t="str">
        <f t="shared" si="11"/>
        <v/>
      </c>
      <c r="AC233" t="b">
        <f t="shared" si="12"/>
        <v>0</v>
      </c>
      <c r="AD233" t="str">
        <f>IFERROR(ABS(ABS(K233-'Data Transformation'!$R$5)-ABS(K233-'Data Transformation'!$R$6)),"")</f>
        <v/>
      </c>
      <c r="AE233" t="e">
        <f>IF(C233=FALSE,"",IF(AND(OR(V233=$Z$6,V233=$Z$8),OR(AC233=TRUE,AD233&lt;=IF(ISNUMBER('Data Transformation'!$R$15),'Data Transformation'!$R$15,'Data Transformation'!$R$25))),TRUE,FALSE))</f>
        <v>#DIV/0!</v>
      </c>
    </row>
    <row r="234" spans="2:31" x14ac:dyDescent="0.55000000000000004">
      <c r="B234" t="str">
        <v xml:space="preserve"> </v>
      </c>
      <c r="C234" t="str">
        <v xml:space="preserve"> </v>
      </c>
      <c r="D234" t="str">
        <v xml:space="preserve"> </v>
      </c>
      <c r="E234" t="str">
        <v xml:space="preserve"> </v>
      </c>
      <c r="F234" t="str">
        <v xml:space="preserve"> </v>
      </c>
      <c r="G234" t="str">
        <v xml:space="preserve"> </v>
      </c>
      <c r="H234" t="str">
        <v xml:space="preserve"> </v>
      </c>
      <c r="I234" t="str">
        <v xml:space="preserve"> </v>
      </c>
      <c r="K234" s="59" t="str">
        <f>IFERROR(AVERAGEIF('Data Transformation'!$B$425:$B$8425,B234,IF('Input and Summary Results'!$J$4="no",'Data Transformation'!$C$425:$C$8425,'Data Transformation'!$E$425:$E$8425)),"")</f>
        <v/>
      </c>
      <c r="L234" s="60" t="str" cm="1">
        <f t="array" ref="L234">IFERROR(_xlfn.STDEV.S(IF('Data Transformation'!$B$425:$B$8425=B234,IF('Input and Summary Results'!$J$4="no",'Data Transformation'!$C$425:$C$8425,'Data Transformation'!$E$425:$E$8425),"")),"")</f>
        <v/>
      </c>
      <c r="M234" s="58"/>
      <c r="N234" t="str">
        <f>IF(E234&gt;='Data Transformation'!$R$29,B234,"")</f>
        <v xml:space="preserve"> </v>
      </c>
      <c r="O234" t="str">
        <f>IFERROR(IF(AND(Assignments!L234&lt;('Data Transformation'!$R$4-'Data Transformation'!$R$3)/2,ABS(K234-'Data Transformation'!$R$6)&gt;ABS(K234-'Data Transformation'!$R$5),NOT(ISNUMBER(N234)),NOT(ISNUMBER(R234)),NOT(ISNUMBER(P234)),NOT(ISNUMBER(R234)),NOT(ISNUMBER(S234)),NOT(ISNUMBER(T234))),Assignments!B234,""),"")</f>
        <v/>
      </c>
      <c r="P234" t="str">
        <f>IF(AND(NOT(ISNUMBER(N234)),NOT(ISNUMBER(R234)),NOT(ISNUMBER(S234)),G234&gt;='Data Transformation'!$R$28),B234,"")</f>
        <v xml:space="preserve"> </v>
      </c>
      <c r="Q234" t="str">
        <f>IFERROR(IF(AND(Assignments!L234&lt;('Data Transformation'!$R$4-'Data Transformation'!$R$3)/2,ABS(K234-'Data Transformation'!$R$6)&lt;ABS(K234-'Data Transformation'!$R$5),NOT(ISNUMBER(N234)),NOT(ISNUMBER(T234)),NOT(ISNUMBER(P234)),NOT(ISNUMBER(R234)),NOT(ISNUMBER(T234)),NOT(ISNUMBER(S234))),Assignments!B234,""),"")</f>
        <v/>
      </c>
      <c r="R234" t="str">
        <f>IF(H234&gt;='Data Transformation'!$R$30,B234,"")</f>
        <v xml:space="preserve"> </v>
      </c>
      <c r="S234" t="str">
        <f>IF(D234&gt;='Data Transformation'!$R$31,B234,"")</f>
        <v xml:space="preserve"> </v>
      </c>
      <c r="T234" t="str">
        <f>IF(AND(H234&lt;'Data Transformation'!$R$30,E234&lt;'Data Transformation'!$R$29,G234&lt;0.3,D234&lt;'Data Transformation'!$R$31,E234&gt;0.4,H234&gt;0.4),B234,"")</f>
        <v/>
      </c>
      <c r="U234" s="58"/>
      <c r="V234" t="str" cm="2">
        <f t="array" ref="V234">IF(C234=FALSE,"",IF(AND(ISNUMBER(B234),ISBLANK(N234:T234)),"Unclassified",(IF(COUNT(N234:T234)=0,"",INDEX($N$4:$T$4,MATCH(TRUE,N234:T234=B234,0))))))</f>
        <v/>
      </c>
      <c r="W234" t="str">
        <f t="shared" si="10"/>
        <v/>
      </c>
      <c r="X234" t="str">
        <f t="shared" si="11"/>
        <v/>
      </c>
      <c r="AC234" t="b">
        <f t="shared" si="12"/>
        <v>0</v>
      </c>
      <c r="AD234" t="str">
        <f>IFERROR(ABS(ABS(K234-'Data Transformation'!$R$5)-ABS(K234-'Data Transformation'!$R$6)),"")</f>
        <v/>
      </c>
      <c r="AE234" t="e">
        <f>IF(C234=FALSE,"",IF(AND(OR(V234=$Z$6,V234=$Z$8),OR(AC234=TRUE,AD234&lt;=IF(ISNUMBER('Data Transformation'!$R$15),'Data Transformation'!$R$15,'Data Transformation'!$R$25))),TRUE,FALSE))</f>
        <v>#DIV/0!</v>
      </c>
    </row>
    <row r="235" spans="2:31" x14ac:dyDescent="0.55000000000000004">
      <c r="B235" t="str">
        <v xml:space="preserve"> </v>
      </c>
      <c r="C235" t="str">
        <v xml:space="preserve"> </v>
      </c>
      <c r="D235" t="str">
        <v xml:space="preserve"> </v>
      </c>
      <c r="E235" t="str">
        <v xml:space="preserve"> </v>
      </c>
      <c r="F235" t="str">
        <v xml:space="preserve"> </v>
      </c>
      <c r="G235" t="str">
        <v xml:space="preserve"> </v>
      </c>
      <c r="H235" t="str">
        <v xml:space="preserve"> </v>
      </c>
      <c r="I235" t="str">
        <v xml:space="preserve"> </v>
      </c>
      <c r="K235" s="59" t="str">
        <f>IFERROR(AVERAGEIF('Data Transformation'!$B$425:$B$8425,B235,IF('Input and Summary Results'!$J$4="no",'Data Transformation'!$C$425:$C$8425,'Data Transformation'!$E$425:$E$8425)),"")</f>
        <v/>
      </c>
      <c r="L235" s="60" t="str" cm="1">
        <f t="array" ref="L235">IFERROR(_xlfn.STDEV.S(IF('Data Transformation'!$B$425:$B$8425=B235,IF('Input and Summary Results'!$J$4="no",'Data Transformation'!$C$425:$C$8425,'Data Transformation'!$E$425:$E$8425),"")),"")</f>
        <v/>
      </c>
      <c r="M235" s="58"/>
      <c r="N235" t="str">
        <f>IF(E235&gt;='Data Transformation'!$R$29,B235,"")</f>
        <v xml:space="preserve"> </v>
      </c>
      <c r="O235" t="str">
        <f>IFERROR(IF(AND(Assignments!L235&lt;('Data Transformation'!$R$4-'Data Transformation'!$R$3)/2,ABS(K235-'Data Transformation'!$R$6)&gt;ABS(K235-'Data Transformation'!$R$5),NOT(ISNUMBER(N235)),NOT(ISNUMBER(R235)),NOT(ISNUMBER(P235)),NOT(ISNUMBER(R235)),NOT(ISNUMBER(S235)),NOT(ISNUMBER(T235))),Assignments!B235,""),"")</f>
        <v/>
      </c>
      <c r="P235" t="str">
        <f>IF(AND(NOT(ISNUMBER(N235)),NOT(ISNUMBER(R235)),NOT(ISNUMBER(S235)),G235&gt;='Data Transformation'!$R$28),B235,"")</f>
        <v xml:space="preserve"> </v>
      </c>
      <c r="Q235" t="str">
        <f>IFERROR(IF(AND(Assignments!L235&lt;('Data Transformation'!$R$4-'Data Transformation'!$R$3)/2,ABS(K235-'Data Transformation'!$R$6)&lt;ABS(K235-'Data Transformation'!$R$5),NOT(ISNUMBER(N235)),NOT(ISNUMBER(T235)),NOT(ISNUMBER(P235)),NOT(ISNUMBER(R235)),NOT(ISNUMBER(T235)),NOT(ISNUMBER(S235))),Assignments!B235,""),"")</f>
        <v/>
      </c>
      <c r="R235" t="str">
        <f>IF(H235&gt;='Data Transformation'!$R$30,B235,"")</f>
        <v xml:space="preserve"> </v>
      </c>
      <c r="S235" t="str">
        <f>IF(D235&gt;='Data Transformation'!$R$31,B235,"")</f>
        <v xml:space="preserve"> </v>
      </c>
      <c r="T235" t="str">
        <f>IF(AND(H235&lt;'Data Transformation'!$R$30,E235&lt;'Data Transformation'!$R$29,G235&lt;0.3,D235&lt;'Data Transformation'!$R$31,E235&gt;0.4,H235&gt;0.4),B235,"")</f>
        <v/>
      </c>
      <c r="U235" s="58"/>
      <c r="V235" t="str" cm="2">
        <f t="array" ref="V235">IF(C235=FALSE,"",IF(AND(ISNUMBER(B235),ISBLANK(N235:T235)),"Unclassified",(IF(COUNT(N235:T235)=0,"",INDEX($N$4:$T$4,MATCH(TRUE,N235:T235=B235,0))))))</f>
        <v/>
      </c>
      <c r="W235" t="str">
        <f t="shared" si="10"/>
        <v/>
      </c>
      <c r="X235" t="str">
        <f t="shared" si="11"/>
        <v/>
      </c>
      <c r="AC235" t="b">
        <f t="shared" si="12"/>
        <v>0</v>
      </c>
      <c r="AD235" t="str">
        <f>IFERROR(ABS(ABS(K235-'Data Transformation'!$R$5)-ABS(K235-'Data Transformation'!$R$6)),"")</f>
        <v/>
      </c>
      <c r="AE235" t="e">
        <f>IF(C235=FALSE,"",IF(AND(OR(V235=$Z$6,V235=$Z$8),OR(AC235=TRUE,AD235&lt;=IF(ISNUMBER('Data Transformation'!$R$15),'Data Transformation'!$R$15,'Data Transformation'!$R$25))),TRUE,FALSE))</f>
        <v>#DIV/0!</v>
      </c>
    </row>
    <row r="236" spans="2:31" x14ac:dyDescent="0.55000000000000004">
      <c r="B236" t="str">
        <v xml:space="preserve"> </v>
      </c>
      <c r="C236" t="str">
        <v xml:space="preserve"> </v>
      </c>
      <c r="D236" t="str">
        <v xml:space="preserve"> </v>
      </c>
      <c r="E236" t="str">
        <v xml:space="preserve"> </v>
      </c>
      <c r="F236" t="str">
        <v xml:space="preserve"> </v>
      </c>
      <c r="G236" t="str">
        <v xml:space="preserve"> </v>
      </c>
      <c r="H236" t="str">
        <v xml:space="preserve"> </v>
      </c>
      <c r="I236" t="str">
        <v xml:space="preserve"> </v>
      </c>
      <c r="K236" s="59" t="str">
        <f>IFERROR(AVERAGEIF('Data Transformation'!$B$425:$B$8425,B236,IF('Input and Summary Results'!$J$4="no",'Data Transformation'!$C$425:$C$8425,'Data Transformation'!$E$425:$E$8425)),"")</f>
        <v/>
      </c>
      <c r="L236" s="60" t="str" cm="1">
        <f t="array" ref="L236">IFERROR(_xlfn.STDEV.S(IF('Data Transformation'!$B$425:$B$8425=B236,IF('Input and Summary Results'!$J$4="no",'Data Transformation'!$C$425:$C$8425,'Data Transformation'!$E$425:$E$8425),"")),"")</f>
        <v/>
      </c>
      <c r="M236" s="58"/>
      <c r="N236" t="str">
        <f>IF(E236&gt;='Data Transformation'!$R$29,B236,"")</f>
        <v xml:space="preserve"> </v>
      </c>
      <c r="O236" t="str">
        <f>IFERROR(IF(AND(Assignments!L236&lt;('Data Transformation'!$R$4-'Data Transformation'!$R$3)/2,ABS(K236-'Data Transformation'!$R$6)&gt;ABS(K236-'Data Transformation'!$R$5),NOT(ISNUMBER(N236)),NOT(ISNUMBER(R236)),NOT(ISNUMBER(P236)),NOT(ISNUMBER(R236)),NOT(ISNUMBER(S236)),NOT(ISNUMBER(T236))),Assignments!B236,""),"")</f>
        <v/>
      </c>
      <c r="P236" t="str">
        <f>IF(AND(NOT(ISNUMBER(N236)),NOT(ISNUMBER(R236)),NOT(ISNUMBER(S236)),G236&gt;='Data Transformation'!$R$28),B236,"")</f>
        <v xml:space="preserve"> </v>
      </c>
      <c r="Q236" t="str">
        <f>IFERROR(IF(AND(Assignments!L236&lt;('Data Transformation'!$R$4-'Data Transformation'!$R$3)/2,ABS(K236-'Data Transformation'!$R$6)&lt;ABS(K236-'Data Transformation'!$R$5),NOT(ISNUMBER(N236)),NOT(ISNUMBER(T236)),NOT(ISNUMBER(P236)),NOT(ISNUMBER(R236)),NOT(ISNUMBER(T236)),NOT(ISNUMBER(S236))),Assignments!B236,""),"")</f>
        <v/>
      </c>
      <c r="R236" t="str">
        <f>IF(H236&gt;='Data Transformation'!$R$30,B236,"")</f>
        <v xml:space="preserve"> </v>
      </c>
      <c r="S236" t="str">
        <f>IF(D236&gt;='Data Transformation'!$R$31,B236,"")</f>
        <v xml:space="preserve"> </v>
      </c>
      <c r="T236" t="str">
        <f>IF(AND(H236&lt;'Data Transformation'!$R$30,E236&lt;'Data Transformation'!$R$29,G236&lt;0.3,D236&lt;'Data Transformation'!$R$31,E236&gt;0.4,H236&gt;0.4),B236,"")</f>
        <v/>
      </c>
      <c r="U236" s="58"/>
      <c r="V236" t="str" cm="2">
        <f t="array" ref="V236">IF(C236=FALSE,"",IF(AND(ISNUMBER(B236),ISBLANK(N236:T236)),"Unclassified",(IF(COUNT(N236:T236)=0,"",INDEX($N$4:$T$4,MATCH(TRUE,N236:T236=B236,0))))))</f>
        <v/>
      </c>
      <c r="W236" t="str">
        <f t="shared" si="10"/>
        <v/>
      </c>
      <c r="X236" t="str">
        <f t="shared" si="11"/>
        <v/>
      </c>
      <c r="AC236" t="b">
        <f t="shared" si="12"/>
        <v>0</v>
      </c>
      <c r="AD236" t="str">
        <f>IFERROR(ABS(ABS(K236-'Data Transformation'!$R$5)-ABS(K236-'Data Transformation'!$R$6)),"")</f>
        <v/>
      </c>
      <c r="AE236" t="e">
        <f>IF(C236=FALSE,"",IF(AND(OR(V236=$Z$6,V236=$Z$8),OR(AC236=TRUE,AD236&lt;=IF(ISNUMBER('Data Transformation'!$R$15),'Data Transformation'!$R$15,'Data Transformation'!$R$25))),TRUE,FALSE))</f>
        <v>#DIV/0!</v>
      </c>
    </row>
    <row r="237" spans="2:31" x14ac:dyDescent="0.55000000000000004">
      <c r="B237" t="str">
        <v xml:space="preserve"> </v>
      </c>
      <c r="C237" t="str">
        <v xml:space="preserve"> </v>
      </c>
      <c r="D237" t="str">
        <v xml:space="preserve"> </v>
      </c>
      <c r="E237" t="str">
        <v xml:space="preserve"> </v>
      </c>
      <c r="F237" t="str">
        <v xml:space="preserve"> </v>
      </c>
      <c r="G237" t="str">
        <v xml:space="preserve"> </v>
      </c>
      <c r="H237" t="str">
        <v xml:space="preserve"> </v>
      </c>
      <c r="I237" t="str">
        <v xml:space="preserve"> </v>
      </c>
      <c r="K237" s="59" t="str">
        <f>IFERROR(AVERAGEIF('Data Transformation'!$B$425:$B$8425,B237,IF('Input and Summary Results'!$J$4="no",'Data Transformation'!$C$425:$C$8425,'Data Transformation'!$E$425:$E$8425)),"")</f>
        <v/>
      </c>
      <c r="L237" s="60" t="str" cm="1">
        <f t="array" ref="L237">IFERROR(_xlfn.STDEV.S(IF('Data Transformation'!$B$425:$B$8425=B237,IF('Input and Summary Results'!$J$4="no",'Data Transformation'!$C$425:$C$8425,'Data Transformation'!$E$425:$E$8425),"")),"")</f>
        <v/>
      </c>
      <c r="M237" s="58"/>
      <c r="N237" t="str">
        <f>IF(E237&gt;='Data Transformation'!$R$29,B237,"")</f>
        <v xml:space="preserve"> </v>
      </c>
      <c r="O237" t="str">
        <f>IFERROR(IF(AND(Assignments!L237&lt;('Data Transformation'!$R$4-'Data Transformation'!$R$3)/2,ABS(K237-'Data Transformation'!$R$6)&gt;ABS(K237-'Data Transformation'!$R$5),NOT(ISNUMBER(N237)),NOT(ISNUMBER(R237)),NOT(ISNUMBER(P237)),NOT(ISNUMBER(R237)),NOT(ISNUMBER(S237)),NOT(ISNUMBER(T237))),Assignments!B237,""),"")</f>
        <v/>
      </c>
      <c r="P237" t="str">
        <f>IF(AND(NOT(ISNUMBER(N237)),NOT(ISNUMBER(R237)),NOT(ISNUMBER(S237)),G237&gt;='Data Transformation'!$R$28),B237,"")</f>
        <v xml:space="preserve"> </v>
      </c>
      <c r="Q237" t="str">
        <f>IFERROR(IF(AND(Assignments!L237&lt;('Data Transformation'!$R$4-'Data Transformation'!$R$3)/2,ABS(K237-'Data Transformation'!$R$6)&lt;ABS(K237-'Data Transformation'!$R$5),NOT(ISNUMBER(N237)),NOT(ISNUMBER(T237)),NOT(ISNUMBER(P237)),NOT(ISNUMBER(R237)),NOT(ISNUMBER(T237)),NOT(ISNUMBER(S237))),Assignments!B237,""),"")</f>
        <v/>
      </c>
      <c r="R237" t="str">
        <f>IF(H237&gt;='Data Transformation'!$R$30,B237,"")</f>
        <v xml:space="preserve"> </v>
      </c>
      <c r="S237" t="str">
        <f>IF(D237&gt;='Data Transformation'!$R$31,B237,"")</f>
        <v xml:space="preserve"> </v>
      </c>
      <c r="T237" t="str">
        <f>IF(AND(H237&lt;'Data Transformation'!$R$30,E237&lt;'Data Transformation'!$R$29,G237&lt;0.3,D237&lt;'Data Transformation'!$R$31,E237&gt;0.4,H237&gt;0.4),B237,"")</f>
        <v/>
      </c>
      <c r="U237" s="58"/>
      <c r="V237" t="str" cm="2">
        <f t="array" ref="V237">IF(C237=FALSE,"",IF(AND(ISNUMBER(B237),ISBLANK(N237:T237)),"Unclassified",(IF(COUNT(N237:T237)=0,"",INDEX($N$4:$T$4,MATCH(TRUE,N237:T237=B237,0))))))</f>
        <v/>
      </c>
      <c r="W237" t="str">
        <f t="shared" si="10"/>
        <v/>
      </c>
      <c r="X237" t="str">
        <f t="shared" si="11"/>
        <v/>
      </c>
      <c r="AC237" t="b">
        <f t="shared" si="12"/>
        <v>0</v>
      </c>
      <c r="AD237" t="str">
        <f>IFERROR(ABS(ABS(K237-'Data Transformation'!$R$5)-ABS(K237-'Data Transformation'!$R$6)),"")</f>
        <v/>
      </c>
      <c r="AE237" t="e">
        <f>IF(C237=FALSE,"",IF(AND(OR(V237=$Z$6,V237=$Z$8),OR(AC237=TRUE,AD237&lt;=IF(ISNUMBER('Data Transformation'!$R$15),'Data Transformation'!$R$15,'Data Transformation'!$R$25))),TRUE,FALSE))</f>
        <v>#DIV/0!</v>
      </c>
    </row>
    <row r="238" spans="2:31" x14ac:dyDescent="0.55000000000000004">
      <c r="B238" t="str">
        <v xml:space="preserve"> </v>
      </c>
      <c r="C238" t="str">
        <v xml:space="preserve"> </v>
      </c>
      <c r="D238" t="str">
        <v xml:space="preserve"> </v>
      </c>
      <c r="E238" t="str">
        <v xml:space="preserve"> </v>
      </c>
      <c r="F238" t="str">
        <v xml:space="preserve"> </v>
      </c>
      <c r="G238" t="str">
        <v xml:space="preserve"> </v>
      </c>
      <c r="H238" t="str">
        <v xml:space="preserve"> </v>
      </c>
      <c r="I238" t="str">
        <v xml:space="preserve"> </v>
      </c>
      <c r="K238" s="59" t="str">
        <f>IFERROR(AVERAGEIF('Data Transformation'!$B$425:$B$8425,B238,IF('Input and Summary Results'!$J$4="no",'Data Transformation'!$C$425:$C$8425,'Data Transformation'!$E$425:$E$8425)),"")</f>
        <v/>
      </c>
      <c r="L238" s="60" t="str" cm="1">
        <f t="array" ref="L238">IFERROR(_xlfn.STDEV.S(IF('Data Transformation'!$B$425:$B$8425=B238,IF('Input and Summary Results'!$J$4="no",'Data Transformation'!$C$425:$C$8425,'Data Transformation'!$E$425:$E$8425),"")),"")</f>
        <v/>
      </c>
      <c r="M238" s="58"/>
      <c r="N238" t="str">
        <f>IF(E238&gt;='Data Transformation'!$R$29,B238,"")</f>
        <v xml:space="preserve"> </v>
      </c>
      <c r="O238" t="str">
        <f>IFERROR(IF(AND(Assignments!L238&lt;('Data Transformation'!$R$4-'Data Transformation'!$R$3)/2,ABS(K238-'Data Transformation'!$R$6)&gt;ABS(K238-'Data Transformation'!$R$5),NOT(ISNUMBER(N238)),NOT(ISNUMBER(R238)),NOT(ISNUMBER(P238)),NOT(ISNUMBER(R238)),NOT(ISNUMBER(S238)),NOT(ISNUMBER(T238))),Assignments!B238,""),"")</f>
        <v/>
      </c>
      <c r="P238" t="str">
        <f>IF(AND(NOT(ISNUMBER(N238)),NOT(ISNUMBER(R238)),NOT(ISNUMBER(S238)),G238&gt;='Data Transformation'!$R$28),B238,"")</f>
        <v xml:space="preserve"> </v>
      </c>
      <c r="Q238" t="str">
        <f>IFERROR(IF(AND(Assignments!L238&lt;('Data Transformation'!$R$4-'Data Transformation'!$R$3)/2,ABS(K238-'Data Transformation'!$R$6)&lt;ABS(K238-'Data Transformation'!$R$5),NOT(ISNUMBER(N238)),NOT(ISNUMBER(T238)),NOT(ISNUMBER(P238)),NOT(ISNUMBER(R238)),NOT(ISNUMBER(T238)),NOT(ISNUMBER(S238))),Assignments!B238,""),"")</f>
        <v/>
      </c>
      <c r="R238" t="str">
        <f>IF(H238&gt;='Data Transformation'!$R$30,B238,"")</f>
        <v xml:space="preserve"> </v>
      </c>
      <c r="S238" t="str">
        <f>IF(D238&gt;='Data Transformation'!$R$31,B238,"")</f>
        <v xml:space="preserve"> </v>
      </c>
      <c r="T238" t="str">
        <f>IF(AND(H238&lt;'Data Transformation'!$R$30,E238&lt;'Data Transformation'!$R$29,G238&lt;0.3,D238&lt;'Data Transformation'!$R$31,E238&gt;0.4,H238&gt;0.4),B238,"")</f>
        <v/>
      </c>
      <c r="U238" s="58"/>
      <c r="V238" t="str" cm="2">
        <f t="array" ref="V238">IF(C238=FALSE,"",IF(AND(ISNUMBER(B238),ISBLANK(N238:T238)),"Unclassified",(IF(COUNT(N238:T238)=0,"",INDEX($N$4:$T$4,MATCH(TRUE,N238:T238=B238,0))))))</f>
        <v/>
      </c>
      <c r="W238" t="str">
        <f t="shared" si="10"/>
        <v/>
      </c>
      <c r="X238" t="str">
        <f t="shared" si="11"/>
        <v/>
      </c>
      <c r="AC238" t="b">
        <f t="shared" si="12"/>
        <v>0</v>
      </c>
      <c r="AD238" t="str">
        <f>IFERROR(ABS(ABS(K238-'Data Transformation'!$R$5)-ABS(K238-'Data Transformation'!$R$6)),"")</f>
        <v/>
      </c>
      <c r="AE238" t="e">
        <f>IF(C238=FALSE,"",IF(AND(OR(V238=$Z$6,V238=$Z$8),OR(AC238=TRUE,AD238&lt;=IF(ISNUMBER('Data Transformation'!$R$15),'Data Transformation'!$R$15,'Data Transformation'!$R$25))),TRUE,FALSE))</f>
        <v>#DIV/0!</v>
      </c>
    </row>
    <row r="239" spans="2:31" x14ac:dyDescent="0.55000000000000004">
      <c r="B239" t="str">
        <v xml:space="preserve"> </v>
      </c>
      <c r="C239" t="str">
        <v xml:space="preserve"> </v>
      </c>
      <c r="D239" t="str">
        <v xml:space="preserve"> </v>
      </c>
      <c r="E239" t="str">
        <v xml:space="preserve"> </v>
      </c>
      <c r="F239" t="str">
        <v xml:space="preserve"> </v>
      </c>
      <c r="G239" t="str">
        <v xml:space="preserve"> </v>
      </c>
      <c r="H239" t="str">
        <v xml:space="preserve"> </v>
      </c>
      <c r="I239" t="str">
        <v xml:space="preserve"> </v>
      </c>
      <c r="K239" s="59" t="str">
        <f>IFERROR(AVERAGEIF('Data Transformation'!$B$425:$B$8425,B239,IF('Input and Summary Results'!$J$4="no",'Data Transformation'!$C$425:$C$8425,'Data Transformation'!$E$425:$E$8425)),"")</f>
        <v/>
      </c>
      <c r="L239" s="60" t="str" cm="1">
        <f t="array" ref="L239">IFERROR(_xlfn.STDEV.S(IF('Data Transformation'!$B$425:$B$8425=B239,IF('Input and Summary Results'!$J$4="no",'Data Transformation'!$C$425:$C$8425,'Data Transformation'!$E$425:$E$8425),"")),"")</f>
        <v/>
      </c>
      <c r="M239" s="58"/>
      <c r="N239" t="str">
        <f>IF(E239&gt;='Data Transformation'!$R$29,B239,"")</f>
        <v xml:space="preserve"> </v>
      </c>
      <c r="O239" t="str">
        <f>IFERROR(IF(AND(Assignments!L239&lt;('Data Transformation'!$R$4-'Data Transformation'!$R$3)/2,ABS(K239-'Data Transformation'!$R$6)&gt;ABS(K239-'Data Transformation'!$R$5),NOT(ISNUMBER(N239)),NOT(ISNUMBER(R239)),NOT(ISNUMBER(P239)),NOT(ISNUMBER(R239)),NOT(ISNUMBER(S239)),NOT(ISNUMBER(T239))),Assignments!B239,""),"")</f>
        <v/>
      </c>
      <c r="P239" t="str">
        <f>IF(AND(NOT(ISNUMBER(N239)),NOT(ISNUMBER(R239)),NOT(ISNUMBER(S239)),G239&gt;='Data Transformation'!$R$28),B239,"")</f>
        <v xml:space="preserve"> </v>
      </c>
      <c r="Q239" t="str">
        <f>IFERROR(IF(AND(Assignments!L239&lt;('Data Transformation'!$R$4-'Data Transformation'!$R$3)/2,ABS(K239-'Data Transformation'!$R$6)&lt;ABS(K239-'Data Transformation'!$R$5),NOT(ISNUMBER(N239)),NOT(ISNUMBER(T239)),NOT(ISNUMBER(P239)),NOT(ISNUMBER(R239)),NOT(ISNUMBER(T239)),NOT(ISNUMBER(S239))),Assignments!B239,""),"")</f>
        <v/>
      </c>
      <c r="R239" t="str">
        <f>IF(H239&gt;='Data Transformation'!$R$30,B239,"")</f>
        <v xml:space="preserve"> </v>
      </c>
      <c r="S239" t="str">
        <f>IF(D239&gt;='Data Transformation'!$R$31,B239,"")</f>
        <v xml:space="preserve"> </v>
      </c>
      <c r="T239" t="str">
        <f>IF(AND(H239&lt;'Data Transformation'!$R$30,E239&lt;'Data Transformation'!$R$29,G239&lt;0.3,D239&lt;'Data Transformation'!$R$31,E239&gt;0.4,H239&gt;0.4),B239,"")</f>
        <v/>
      </c>
      <c r="U239" s="58"/>
      <c r="V239" t="str" cm="2">
        <f t="array" ref="V239">IF(C239=FALSE,"",IF(AND(ISNUMBER(B239),ISBLANK(N239:T239)),"Unclassified",(IF(COUNT(N239:T239)=0,"",INDEX($N$4:$T$4,MATCH(TRUE,N239:T239=B239,0))))))</f>
        <v/>
      </c>
      <c r="W239" t="str">
        <f t="shared" si="10"/>
        <v/>
      </c>
      <c r="X239" t="str">
        <f t="shared" si="11"/>
        <v/>
      </c>
      <c r="AC239" t="b">
        <f t="shared" si="12"/>
        <v>0</v>
      </c>
      <c r="AD239" t="str">
        <f>IFERROR(ABS(ABS(K239-'Data Transformation'!$R$5)-ABS(K239-'Data Transformation'!$R$6)),"")</f>
        <v/>
      </c>
      <c r="AE239" t="e">
        <f>IF(C239=FALSE,"",IF(AND(OR(V239=$Z$6,V239=$Z$8),OR(AC239=TRUE,AD239&lt;=IF(ISNUMBER('Data Transformation'!$R$15),'Data Transformation'!$R$15,'Data Transformation'!$R$25))),TRUE,FALSE))</f>
        <v>#DIV/0!</v>
      </c>
    </row>
    <row r="240" spans="2:31" x14ac:dyDescent="0.55000000000000004">
      <c r="B240" t="str">
        <v xml:space="preserve"> </v>
      </c>
      <c r="C240" t="str">
        <v xml:space="preserve"> </v>
      </c>
      <c r="D240" t="str">
        <v xml:space="preserve"> </v>
      </c>
      <c r="E240" t="str">
        <v xml:space="preserve"> </v>
      </c>
      <c r="F240" t="str">
        <v xml:space="preserve"> </v>
      </c>
      <c r="G240" t="str">
        <v xml:space="preserve"> </v>
      </c>
      <c r="H240" t="str">
        <v xml:space="preserve"> </v>
      </c>
      <c r="I240" t="str">
        <v xml:space="preserve"> </v>
      </c>
      <c r="K240" s="59" t="str">
        <f>IFERROR(AVERAGEIF('Data Transformation'!$B$425:$B$8425,B240,IF('Input and Summary Results'!$J$4="no",'Data Transformation'!$C$425:$C$8425,'Data Transformation'!$E$425:$E$8425)),"")</f>
        <v/>
      </c>
      <c r="L240" s="60" t="str" cm="1">
        <f t="array" ref="L240">IFERROR(_xlfn.STDEV.S(IF('Data Transformation'!$B$425:$B$8425=B240,IF('Input and Summary Results'!$J$4="no",'Data Transformation'!$C$425:$C$8425,'Data Transformation'!$E$425:$E$8425),"")),"")</f>
        <v/>
      </c>
      <c r="M240" s="58"/>
      <c r="N240" t="str">
        <f>IF(E240&gt;='Data Transformation'!$R$29,B240,"")</f>
        <v xml:space="preserve"> </v>
      </c>
      <c r="O240" t="str">
        <f>IFERROR(IF(AND(Assignments!L240&lt;('Data Transformation'!$R$4-'Data Transformation'!$R$3)/2,ABS(K240-'Data Transformation'!$R$6)&gt;ABS(K240-'Data Transformation'!$R$5),NOT(ISNUMBER(N240)),NOT(ISNUMBER(R240)),NOT(ISNUMBER(P240)),NOT(ISNUMBER(R240)),NOT(ISNUMBER(S240)),NOT(ISNUMBER(T240))),Assignments!B240,""),"")</f>
        <v/>
      </c>
      <c r="P240" t="str">
        <f>IF(AND(NOT(ISNUMBER(N240)),NOT(ISNUMBER(R240)),NOT(ISNUMBER(S240)),G240&gt;='Data Transformation'!$R$28),B240,"")</f>
        <v xml:space="preserve"> </v>
      </c>
      <c r="Q240" t="str">
        <f>IFERROR(IF(AND(Assignments!L240&lt;('Data Transformation'!$R$4-'Data Transformation'!$R$3)/2,ABS(K240-'Data Transformation'!$R$6)&lt;ABS(K240-'Data Transformation'!$R$5),NOT(ISNUMBER(N240)),NOT(ISNUMBER(T240)),NOT(ISNUMBER(P240)),NOT(ISNUMBER(R240)),NOT(ISNUMBER(T240)),NOT(ISNUMBER(S240))),Assignments!B240,""),"")</f>
        <v/>
      </c>
      <c r="R240" t="str">
        <f>IF(H240&gt;='Data Transformation'!$R$30,B240,"")</f>
        <v xml:space="preserve"> </v>
      </c>
      <c r="S240" t="str">
        <f>IF(D240&gt;='Data Transformation'!$R$31,B240,"")</f>
        <v xml:space="preserve"> </v>
      </c>
      <c r="T240" t="str">
        <f>IF(AND(H240&lt;'Data Transformation'!$R$30,E240&lt;'Data Transformation'!$R$29,G240&lt;0.3,D240&lt;'Data Transformation'!$R$31,E240&gt;0.4,H240&gt;0.4),B240,"")</f>
        <v/>
      </c>
      <c r="U240" s="58"/>
      <c r="V240" t="str" cm="2">
        <f t="array" ref="V240">IF(C240=FALSE,"",IF(AND(ISNUMBER(B240),ISBLANK(N240:T240)),"Unclassified",(IF(COUNT(N240:T240)=0,"",INDEX($N$4:$T$4,MATCH(TRUE,N240:T240=B240,0))))))</f>
        <v/>
      </c>
      <c r="W240" t="str">
        <f t="shared" si="10"/>
        <v/>
      </c>
      <c r="X240" t="str">
        <f t="shared" si="11"/>
        <v/>
      </c>
      <c r="AC240" t="b">
        <f t="shared" si="12"/>
        <v>0</v>
      </c>
      <c r="AD240" t="str">
        <f>IFERROR(ABS(ABS(K240-'Data Transformation'!$R$5)-ABS(K240-'Data Transformation'!$R$6)),"")</f>
        <v/>
      </c>
      <c r="AE240" t="e">
        <f>IF(C240=FALSE,"",IF(AND(OR(V240=$Z$6,V240=$Z$8),OR(AC240=TRUE,AD240&lt;=IF(ISNUMBER('Data Transformation'!$R$15),'Data Transformation'!$R$15,'Data Transformation'!$R$25))),TRUE,FALSE))</f>
        <v>#DIV/0!</v>
      </c>
    </row>
    <row r="241" spans="2:31" x14ac:dyDescent="0.55000000000000004">
      <c r="B241" t="str">
        <v xml:space="preserve"> </v>
      </c>
      <c r="C241" t="str">
        <v xml:space="preserve"> </v>
      </c>
      <c r="D241" t="str">
        <v xml:space="preserve"> </v>
      </c>
      <c r="E241" t="str">
        <v xml:space="preserve"> </v>
      </c>
      <c r="F241" t="str">
        <v xml:space="preserve"> </v>
      </c>
      <c r="G241" t="str">
        <v xml:space="preserve"> </v>
      </c>
      <c r="H241" t="str">
        <v xml:space="preserve"> </v>
      </c>
      <c r="I241" t="str">
        <v xml:space="preserve"> </v>
      </c>
      <c r="K241" s="59" t="str">
        <f>IFERROR(AVERAGEIF('Data Transformation'!$B$425:$B$8425,B241,IF('Input and Summary Results'!$J$4="no",'Data Transformation'!$C$425:$C$8425,'Data Transformation'!$E$425:$E$8425)),"")</f>
        <v/>
      </c>
      <c r="L241" s="60" t="str" cm="1">
        <f t="array" ref="L241">IFERROR(_xlfn.STDEV.S(IF('Data Transformation'!$B$425:$B$8425=B241,IF('Input and Summary Results'!$J$4="no",'Data Transformation'!$C$425:$C$8425,'Data Transformation'!$E$425:$E$8425),"")),"")</f>
        <v/>
      </c>
      <c r="M241" s="58"/>
      <c r="N241" t="str">
        <f>IF(E241&gt;='Data Transformation'!$R$29,B241,"")</f>
        <v xml:space="preserve"> </v>
      </c>
      <c r="O241" t="str">
        <f>IFERROR(IF(AND(Assignments!L241&lt;('Data Transformation'!$R$4-'Data Transformation'!$R$3)/2,ABS(K241-'Data Transformation'!$R$6)&gt;ABS(K241-'Data Transformation'!$R$5),NOT(ISNUMBER(N241)),NOT(ISNUMBER(R241)),NOT(ISNUMBER(P241)),NOT(ISNUMBER(R241)),NOT(ISNUMBER(S241)),NOT(ISNUMBER(T241))),Assignments!B241,""),"")</f>
        <v/>
      </c>
      <c r="P241" t="str">
        <f>IF(AND(NOT(ISNUMBER(N241)),NOT(ISNUMBER(R241)),NOT(ISNUMBER(S241)),G241&gt;='Data Transformation'!$R$28),B241,"")</f>
        <v xml:space="preserve"> </v>
      </c>
      <c r="Q241" t="str">
        <f>IFERROR(IF(AND(Assignments!L241&lt;('Data Transformation'!$R$4-'Data Transformation'!$R$3)/2,ABS(K241-'Data Transformation'!$R$6)&lt;ABS(K241-'Data Transformation'!$R$5),NOT(ISNUMBER(N241)),NOT(ISNUMBER(T241)),NOT(ISNUMBER(P241)),NOT(ISNUMBER(R241)),NOT(ISNUMBER(T241)),NOT(ISNUMBER(S241))),Assignments!B241,""),"")</f>
        <v/>
      </c>
      <c r="R241" t="str">
        <f>IF(H241&gt;='Data Transformation'!$R$30,B241,"")</f>
        <v xml:space="preserve"> </v>
      </c>
      <c r="S241" t="str">
        <f>IF(D241&gt;='Data Transformation'!$R$31,B241,"")</f>
        <v xml:space="preserve"> </v>
      </c>
      <c r="T241" t="str">
        <f>IF(AND(H241&lt;'Data Transformation'!$R$30,E241&lt;'Data Transformation'!$R$29,G241&lt;0.3,D241&lt;'Data Transformation'!$R$31,E241&gt;0.4,H241&gt;0.4),B241,"")</f>
        <v/>
      </c>
      <c r="U241" s="58"/>
      <c r="V241" t="str" cm="2">
        <f t="array" ref="V241">IF(C241=FALSE,"",IF(AND(ISNUMBER(B241),ISBLANK(N241:T241)),"Unclassified",(IF(COUNT(N241:T241)=0,"",INDEX($N$4:$T$4,MATCH(TRUE,N241:T241=B241,0))))))</f>
        <v/>
      </c>
      <c r="W241" t="str">
        <f t="shared" si="10"/>
        <v/>
      </c>
      <c r="X241" t="str">
        <f t="shared" si="11"/>
        <v/>
      </c>
      <c r="AC241" t="b">
        <f t="shared" si="12"/>
        <v>0</v>
      </c>
      <c r="AD241" t="str">
        <f>IFERROR(ABS(ABS(K241-'Data Transformation'!$R$5)-ABS(K241-'Data Transformation'!$R$6)),"")</f>
        <v/>
      </c>
      <c r="AE241" t="e">
        <f>IF(C241=FALSE,"",IF(AND(OR(V241=$Z$6,V241=$Z$8),OR(AC241=TRUE,AD241&lt;=IF(ISNUMBER('Data Transformation'!$R$15),'Data Transformation'!$R$15,'Data Transformation'!$R$25))),TRUE,FALSE))</f>
        <v>#DIV/0!</v>
      </c>
    </row>
    <row r="242" spans="2:31" x14ac:dyDescent="0.55000000000000004">
      <c r="B242" t="str">
        <v xml:space="preserve"> </v>
      </c>
      <c r="C242" t="str">
        <v xml:space="preserve"> </v>
      </c>
      <c r="D242" t="str">
        <v xml:space="preserve"> </v>
      </c>
      <c r="E242" t="str">
        <v xml:space="preserve"> </v>
      </c>
      <c r="F242" t="str">
        <v xml:space="preserve"> </v>
      </c>
      <c r="G242" t="str">
        <v xml:space="preserve"> </v>
      </c>
      <c r="H242" t="str">
        <v xml:space="preserve"> </v>
      </c>
      <c r="I242" t="str">
        <v xml:space="preserve"> </v>
      </c>
      <c r="K242" s="59" t="str">
        <f>IFERROR(AVERAGEIF('Data Transformation'!$B$425:$B$8425,B242,IF('Input and Summary Results'!$J$4="no",'Data Transformation'!$C$425:$C$8425,'Data Transformation'!$E$425:$E$8425)),"")</f>
        <v/>
      </c>
      <c r="L242" s="60" t="str" cm="1">
        <f t="array" ref="L242">IFERROR(_xlfn.STDEV.S(IF('Data Transformation'!$B$425:$B$8425=B242,IF('Input and Summary Results'!$J$4="no",'Data Transformation'!$C$425:$C$8425,'Data Transformation'!$E$425:$E$8425),"")),"")</f>
        <v/>
      </c>
      <c r="M242" s="58"/>
      <c r="N242" t="str">
        <f>IF(E242&gt;='Data Transformation'!$R$29,B242,"")</f>
        <v xml:space="preserve"> </v>
      </c>
      <c r="O242" t="str">
        <f>IFERROR(IF(AND(Assignments!L242&lt;('Data Transformation'!$R$4-'Data Transformation'!$R$3)/2,ABS(K242-'Data Transformation'!$R$6)&gt;ABS(K242-'Data Transformation'!$R$5),NOT(ISNUMBER(N242)),NOT(ISNUMBER(R242)),NOT(ISNUMBER(P242)),NOT(ISNUMBER(R242)),NOT(ISNUMBER(S242)),NOT(ISNUMBER(T242))),Assignments!B242,""),"")</f>
        <v/>
      </c>
      <c r="P242" t="str">
        <f>IF(AND(NOT(ISNUMBER(N242)),NOT(ISNUMBER(R242)),NOT(ISNUMBER(S242)),G242&gt;='Data Transformation'!$R$28),B242,"")</f>
        <v xml:space="preserve"> </v>
      </c>
      <c r="Q242" t="str">
        <f>IFERROR(IF(AND(Assignments!L242&lt;('Data Transformation'!$R$4-'Data Transformation'!$R$3)/2,ABS(K242-'Data Transformation'!$R$6)&lt;ABS(K242-'Data Transformation'!$R$5),NOT(ISNUMBER(N242)),NOT(ISNUMBER(T242)),NOT(ISNUMBER(P242)),NOT(ISNUMBER(R242)),NOT(ISNUMBER(T242)),NOT(ISNUMBER(S242))),Assignments!B242,""),"")</f>
        <v/>
      </c>
      <c r="R242" t="str">
        <f>IF(H242&gt;='Data Transformation'!$R$30,B242,"")</f>
        <v xml:space="preserve"> </v>
      </c>
      <c r="S242" t="str">
        <f>IF(D242&gt;='Data Transformation'!$R$31,B242,"")</f>
        <v xml:space="preserve"> </v>
      </c>
      <c r="T242" t="str">
        <f>IF(AND(H242&lt;'Data Transformation'!$R$30,E242&lt;'Data Transformation'!$R$29,G242&lt;0.3,D242&lt;'Data Transformation'!$R$31,E242&gt;0.4,H242&gt;0.4),B242,"")</f>
        <v/>
      </c>
      <c r="U242" s="58"/>
      <c r="V242" t="str" cm="2">
        <f t="array" ref="V242">IF(C242=FALSE,"",IF(AND(ISNUMBER(B242),ISBLANK(N242:T242)),"Unclassified",(IF(COUNT(N242:T242)=0,"",INDEX($N$4:$T$4,MATCH(TRUE,N242:T242=B242,0))))))</f>
        <v/>
      </c>
      <c r="W242" t="str">
        <f t="shared" si="10"/>
        <v/>
      </c>
      <c r="X242" t="str">
        <f t="shared" si="11"/>
        <v/>
      </c>
      <c r="AC242" t="b">
        <f t="shared" si="12"/>
        <v>0</v>
      </c>
      <c r="AD242" t="str">
        <f>IFERROR(ABS(ABS(K242-'Data Transformation'!$R$5)-ABS(K242-'Data Transformation'!$R$6)),"")</f>
        <v/>
      </c>
      <c r="AE242" t="e">
        <f>IF(C242=FALSE,"",IF(AND(OR(V242=$Z$6,V242=$Z$8),OR(AC242=TRUE,AD242&lt;=IF(ISNUMBER('Data Transformation'!$R$15),'Data Transformation'!$R$15,'Data Transformation'!$R$25))),TRUE,FALSE))</f>
        <v>#DIV/0!</v>
      </c>
    </row>
    <row r="243" spans="2:31" x14ac:dyDescent="0.55000000000000004">
      <c r="B243" t="str">
        <v xml:space="preserve"> </v>
      </c>
      <c r="C243" t="str">
        <v xml:space="preserve"> </v>
      </c>
      <c r="D243" t="str">
        <v xml:space="preserve"> </v>
      </c>
      <c r="E243" t="str">
        <v xml:space="preserve"> </v>
      </c>
      <c r="F243" t="str">
        <v xml:space="preserve"> </v>
      </c>
      <c r="G243" t="str">
        <v xml:space="preserve"> </v>
      </c>
      <c r="H243" t="str">
        <v xml:space="preserve"> </v>
      </c>
      <c r="I243" t="str">
        <v xml:space="preserve"> </v>
      </c>
      <c r="K243" s="59" t="str">
        <f>IFERROR(AVERAGEIF('Data Transformation'!$B$425:$B$8425,B243,IF('Input and Summary Results'!$J$4="no",'Data Transformation'!$C$425:$C$8425,'Data Transformation'!$E$425:$E$8425)),"")</f>
        <v/>
      </c>
      <c r="L243" s="60" t="str" cm="1">
        <f t="array" ref="L243">IFERROR(_xlfn.STDEV.S(IF('Data Transformation'!$B$425:$B$8425=B243,IF('Input and Summary Results'!$J$4="no",'Data Transformation'!$C$425:$C$8425,'Data Transformation'!$E$425:$E$8425),"")),"")</f>
        <v/>
      </c>
      <c r="M243" s="58"/>
      <c r="N243" t="str">
        <f>IF(E243&gt;='Data Transformation'!$R$29,B243,"")</f>
        <v xml:space="preserve"> </v>
      </c>
      <c r="O243" t="str">
        <f>IFERROR(IF(AND(Assignments!L243&lt;('Data Transformation'!$R$4-'Data Transformation'!$R$3)/2,ABS(K243-'Data Transformation'!$R$6)&gt;ABS(K243-'Data Transformation'!$R$5),NOT(ISNUMBER(N243)),NOT(ISNUMBER(R243)),NOT(ISNUMBER(P243)),NOT(ISNUMBER(R243)),NOT(ISNUMBER(S243)),NOT(ISNUMBER(T243))),Assignments!B243,""),"")</f>
        <v/>
      </c>
      <c r="P243" t="str">
        <f>IF(AND(NOT(ISNUMBER(N243)),NOT(ISNUMBER(R243)),NOT(ISNUMBER(S243)),G243&gt;='Data Transformation'!$R$28),B243,"")</f>
        <v xml:space="preserve"> </v>
      </c>
      <c r="Q243" t="str">
        <f>IFERROR(IF(AND(Assignments!L243&lt;('Data Transformation'!$R$4-'Data Transformation'!$R$3)/2,ABS(K243-'Data Transformation'!$R$6)&lt;ABS(K243-'Data Transformation'!$R$5),NOT(ISNUMBER(N243)),NOT(ISNUMBER(T243)),NOT(ISNUMBER(P243)),NOT(ISNUMBER(R243)),NOT(ISNUMBER(T243)),NOT(ISNUMBER(S243))),Assignments!B243,""),"")</f>
        <v/>
      </c>
      <c r="R243" t="str">
        <f>IF(H243&gt;='Data Transformation'!$R$30,B243,"")</f>
        <v xml:space="preserve"> </v>
      </c>
      <c r="S243" t="str">
        <f>IF(D243&gt;='Data Transformation'!$R$31,B243,"")</f>
        <v xml:space="preserve"> </v>
      </c>
      <c r="T243" t="str">
        <f>IF(AND(H243&lt;'Data Transformation'!$R$30,E243&lt;'Data Transformation'!$R$29,G243&lt;0.3,D243&lt;'Data Transformation'!$R$31,E243&gt;0.4,H243&gt;0.4),B243,"")</f>
        <v/>
      </c>
      <c r="U243" s="58"/>
      <c r="V243" t="str" cm="2">
        <f t="array" ref="V243">IF(C243=FALSE,"",IF(AND(ISNUMBER(B243),ISBLANK(N243:T243)),"Unclassified",(IF(COUNT(N243:T243)=0,"",INDEX($N$4:$T$4,MATCH(TRUE,N243:T243=B243,0))))))</f>
        <v/>
      </c>
      <c r="W243" t="str">
        <f t="shared" si="10"/>
        <v/>
      </c>
      <c r="X243" t="str">
        <f t="shared" si="11"/>
        <v/>
      </c>
      <c r="AC243" t="b">
        <f t="shared" si="12"/>
        <v>0</v>
      </c>
      <c r="AD243" t="str">
        <f>IFERROR(ABS(ABS(K243-'Data Transformation'!$R$5)-ABS(K243-'Data Transformation'!$R$6)),"")</f>
        <v/>
      </c>
      <c r="AE243" t="e">
        <f>IF(C243=FALSE,"",IF(AND(OR(V243=$Z$6,V243=$Z$8),OR(AC243=TRUE,AD243&lt;=IF(ISNUMBER('Data Transformation'!$R$15),'Data Transformation'!$R$15,'Data Transformation'!$R$25))),TRUE,FALSE))</f>
        <v>#DIV/0!</v>
      </c>
    </row>
    <row r="244" spans="2:31" x14ac:dyDescent="0.55000000000000004">
      <c r="B244" t="str">
        <v xml:space="preserve"> </v>
      </c>
      <c r="C244" t="str">
        <v xml:space="preserve"> </v>
      </c>
      <c r="D244" t="str">
        <v xml:space="preserve"> </v>
      </c>
      <c r="E244" t="str">
        <v xml:space="preserve"> </v>
      </c>
      <c r="F244" t="str">
        <v xml:space="preserve"> </v>
      </c>
      <c r="G244" t="str">
        <v xml:space="preserve"> </v>
      </c>
      <c r="H244" t="str">
        <v xml:space="preserve"> </v>
      </c>
      <c r="I244" t="str">
        <v xml:space="preserve"> </v>
      </c>
      <c r="K244" s="59" t="str">
        <f>IFERROR(AVERAGEIF('Data Transformation'!$B$425:$B$8425,B244,IF('Input and Summary Results'!$J$4="no",'Data Transformation'!$C$425:$C$8425,'Data Transformation'!$E$425:$E$8425)),"")</f>
        <v/>
      </c>
      <c r="L244" s="60" t="str" cm="1">
        <f t="array" ref="L244">IFERROR(_xlfn.STDEV.S(IF('Data Transformation'!$B$425:$B$8425=B244,IF('Input and Summary Results'!$J$4="no",'Data Transformation'!$C$425:$C$8425,'Data Transformation'!$E$425:$E$8425),"")),"")</f>
        <v/>
      </c>
      <c r="M244" s="58"/>
      <c r="N244" t="str">
        <f>IF(E244&gt;='Data Transformation'!$R$29,B244,"")</f>
        <v xml:space="preserve"> </v>
      </c>
      <c r="O244" t="str">
        <f>IFERROR(IF(AND(Assignments!L244&lt;('Data Transformation'!$R$4-'Data Transformation'!$R$3)/2,ABS(K244-'Data Transformation'!$R$6)&gt;ABS(K244-'Data Transformation'!$R$5),NOT(ISNUMBER(N244)),NOT(ISNUMBER(R244)),NOT(ISNUMBER(P244)),NOT(ISNUMBER(R244)),NOT(ISNUMBER(S244)),NOT(ISNUMBER(T244))),Assignments!B244,""),"")</f>
        <v/>
      </c>
      <c r="P244" t="str">
        <f>IF(AND(NOT(ISNUMBER(N244)),NOT(ISNUMBER(R244)),NOT(ISNUMBER(S244)),G244&gt;='Data Transformation'!$R$28),B244,"")</f>
        <v xml:space="preserve"> </v>
      </c>
      <c r="Q244" t="str">
        <f>IFERROR(IF(AND(Assignments!L244&lt;('Data Transformation'!$R$4-'Data Transformation'!$R$3)/2,ABS(K244-'Data Transformation'!$R$6)&lt;ABS(K244-'Data Transformation'!$R$5),NOT(ISNUMBER(N244)),NOT(ISNUMBER(T244)),NOT(ISNUMBER(P244)),NOT(ISNUMBER(R244)),NOT(ISNUMBER(T244)),NOT(ISNUMBER(S244))),Assignments!B244,""),"")</f>
        <v/>
      </c>
      <c r="R244" t="str">
        <f>IF(H244&gt;='Data Transformation'!$R$30,B244,"")</f>
        <v xml:space="preserve"> </v>
      </c>
      <c r="S244" t="str">
        <f>IF(D244&gt;='Data Transformation'!$R$31,B244,"")</f>
        <v xml:space="preserve"> </v>
      </c>
      <c r="T244" t="str">
        <f>IF(AND(H244&lt;'Data Transformation'!$R$30,E244&lt;'Data Transformation'!$R$29,G244&lt;0.3,D244&lt;'Data Transformation'!$R$31,E244&gt;0.4,H244&gt;0.4),B244,"")</f>
        <v/>
      </c>
      <c r="U244" s="58"/>
      <c r="V244" t="str" cm="2">
        <f t="array" ref="V244">IF(C244=FALSE,"",IF(AND(ISNUMBER(B244),ISBLANK(N244:T244)),"Unclassified",(IF(COUNT(N244:T244)=0,"",INDEX($N$4:$T$4,MATCH(TRUE,N244:T244=B244,0))))))</f>
        <v/>
      </c>
      <c r="W244" t="str">
        <f t="shared" si="10"/>
        <v/>
      </c>
      <c r="X244" t="str">
        <f t="shared" si="11"/>
        <v/>
      </c>
      <c r="AC244" t="b">
        <f t="shared" si="12"/>
        <v>0</v>
      </c>
      <c r="AD244" t="str">
        <f>IFERROR(ABS(ABS(K244-'Data Transformation'!$R$5)-ABS(K244-'Data Transformation'!$R$6)),"")</f>
        <v/>
      </c>
      <c r="AE244" t="e">
        <f>IF(C244=FALSE,"",IF(AND(OR(V244=$Z$6,V244=$Z$8),OR(AC244=TRUE,AD244&lt;=IF(ISNUMBER('Data Transformation'!$R$15),'Data Transformation'!$R$15,'Data Transformation'!$R$25))),TRUE,FALSE))</f>
        <v>#DIV/0!</v>
      </c>
    </row>
    <row r="245" spans="2:31" x14ac:dyDescent="0.55000000000000004">
      <c r="B245" t="str">
        <v xml:space="preserve"> </v>
      </c>
      <c r="C245" t="str">
        <v xml:space="preserve"> </v>
      </c>
      <c r="D245" t="str">
        <v xml:space="preserve"> </v>
      </c>
      <c r="E245" t="str">
        <v xml:space="preserve"> </v>
      </c>
      <c r="F245" t="str">
        <v xml:space="preserve"> </v>
      </c>
      <c r="G245" t="str">
        <v xml:space="preserve"> </v>
      </c>
      <c r="H245" t="str">
        <v xml:space="preserve"> </v>
      </c>
      <c r="I245" t="str">
        <v xml:space="preserve"> </v>
      </c>
      <c r="K245" s="59" t="str">
        <f>IFERROR(AVERAGEIF('Data Transformation'!$B$425:$B$8425,B245,IF('Input and Summary Results'!$J$4="no",'Data Transformation'!$C$425:$C$8425,'Data Transformation'!$E$425:$E$8425)),"")</f>
        <v/>
      </c>
      <c r="L245" s="60" t="str" cm="1">
        <f t="array" ref="L245">IFERROR(_xlfn.STDEV.S(IF('Data Transformation'!$B$425:$B$8425=B245,IF('Input and Summary Results'!$J$4="no",'Data Transformation'!$C$425:$C$8425,'Data Transformation'!$E$425:$E$8425),"")),"")</f>
        <v/>
      </c>
      <c r="M245" s="58"/>
      <c r="N245" t="str">
        <f>IF(E245&gt;='Data Transformation'!$R$29,B245,"")</f>
        <v xml:space="preserve"> </v>
      </c>
      <c r="O245" t="str">
        <f>IFERROR(IF(AND(Assignments!L245&lt;('Data Transformation'!$R$4-'Data Transformation'!$R$3)/2,ABS(K245-'Data Transformation'!$R$6)&gt;ABS(K245-'Data Transformation'!$R$5),NOT(ISNUMBER(N245)),NOT(ISNUMBER(R245)),NOT(ISNUMBER(P245)),NOT(ISNUMBER(R245)),NOT(ISNUMBER(S245)),NOT(ISNUMBER(T245))),Assignments!B245,""),"")</f>
        <v/>
      </c>
      <c r="P245" t="str">
        <f>IF(AND(NOT(ISNUMBER(N245)),NOT(ISNUMBER(R245)),NOT(ISNUMBER(S245)),G245&gt;='Data Transformation'!$R$28),B245,"")</f>
        <v xml:space="preserve"> </v>
      </c>
      <c r="Q245" t="str">
        <f>IFERROR(IF(AND(Assignments!L245&lt;('Data Transformation'!$R$4-'Data Transformation'!$R$3)/2,ABS(K245-'Data Transformation'!$R$6)&lt;ABS(K245-'Data Transformation'!$R$5),NOT(ISNUMBER(N245)),NOT(ISNUMBER(T245)),NOT(ISNUMBER(P245)),NOT(ISNUMBER(R245)),NOT(ISNUMBER(T245)),NOT(ISNUMBER(S245))),Assignments!B245,""),"")</f>
        <v/>
      </c>
      <c r="R245" t="str">
        <f>IF(H245&gt;='Data Transformation'!$R$30,B245,"")</f>
        <v xml:space="preserve"> </v>
      </c>
      <c r="S245" t="str">
        <f>IF(D245&gt;='Data Transformation'!$R$31,B245,"")</f>
        <v xml:space="preserve"> </v>
      </c>
      <c r="T245" t="str">
        <f>IF(AND(H245&lt;'Data Transformation'!$R$30,E245&lt;'Data Transformation'!$R$29,G245&lt;0.3,D245&lt;'Data Transformation'!$R$31,E245&gt;0.4,H245&gt;0.4),B245,"")</f>
        <v/>
      </c>
      <c r="U245" s="58"/>
      <c r="V245" t="str" cm="2">
        <f t="array" ref="V245">IF(C245=FALSE,"",IF(AND(ISNUMBER(B245),ISBLANK(N245:T245)),"Unclassified",(IF(COUNT(N245:T245)=0,"",INDEX($N$4:$T$4,MATCH(TRUE,N245:T245=B245,0))))))</f>
        <v/>
      </c>
      <c r="W245" t="str">
        <f t="shared" si="10"/>
        <v/>
      </c>
      <c r="X245" t="str">
        <f t="shared" si="11"/>
        <v/>
      </c>
      <c r="AC245" t="b">
        <f t="shared" si="12"/>
        <v>0</v>
      </c>
      <c r="AD245" t="str">
        <f>IFERROR(ABS(ABS(K245-'Data Transformation'!$R$5)-ABS(K245-'Data Transformation'!$R$6)),"")</f>
        <v/>
      </c>
      <c r="AE245" t="e">
        <f>IF(C245=FALSE,"",IF(AND(OR(V245=$Z$6,V245=$Z$8),OR(AC245=TRUE,AD245&lt;=IF(ISNUMBER('Data Transformation'!$R$15),'Data Transformation'!$R$15,'Data Transformation'!$R$25))),TRUE,FALSE))</f>
        <v>#DIV/0!</v>
      </c>
    </row>
    <row r="246" spans="2:31" x14ac:dyDescent="0.55000000000000004">
      <c r="B246" t="str">
        <v xml:space="preserve"> </v>
      </c>
      <c r="C246" t="str">
        <v xml:space="preserve"> </v>
      </c>
      <c r="D246" t="str">
        <v xml:space="preserve"> </v>
      </c>
      <c r="E246" t="str">
        <v xml:space="preserve"> </v>
      </c>
      <c r="F246" t="str">
        <v xml:space="preserve"> </v>
      </c>
      <c r="G246" t="str">
        <v xml:space="preserve"> </v>
      </c>
      <c r="H246" t="str">
        <v xml:space="preserve"> </v>
      </c>
      <c r="I246" t="str">
        <v xml:space="preserve"> </v>
      </c>
      <c r="K246" s="59" t="str">
        <f>IFERROR(AVERAGEIF('Data Transformation'!$B$425:$B$8425,B246,IF('Input and Summary Results'!$J$4="no",'Data Transformation'!$C$425:$C$8425,'Data Transformation'!$E$425:$E$8425)),"")</f>
        <v/>
      </c>
      <c r="L246" s="60" t="str" cm="1">
        <f t="array" ref="L246">IFERROR(_xlfn.STDEV.S(IF('Data Transformation'!$B$425:$B$8425=B246,IF('Input and Summary Results'!$J$4="no",'Data Transformation'!$C$425:$C$8425,'Data Transformation'!$E$425:$E$8425),"")),"")</f>
        <v/>
      </c>
      <c r="M246" s="58"/>
      <c r="N246" t="str">
        <f>IF(E246&gt;='Data Transformation'!$R$29,B246,"")</f>
        <v xml:space="preserve"> </v>
      </c>
      <c r="O246" t="str">
        <f>IFERROR(IF(AND(Assignments!L246&lt;('Data Transformation'!$R$4-'Data Transformation'!$R$3)/2,ABS(K246-'Data Transformation'!$R$6)&gt;ABS(K246-'Data Transformation'!$R$5),NOT(ISNUMBER(N246)),NOT(ISNUMBER(R246)),NOT(ISNUMBER(P246)),NOT(ISNUMBER(R246)),NOT(ISNUMBER(S246)),NOT(ISNUMBER(T246))),Assignments!B246,""),"")</f>
        <v/>
      </c>
      <c r="P246" t="str">
        <f>IF(AND(NOT(ISNUMBER(N246)),NOT(ISNUMBER(R246)),NOT(ISNUMBER(S246)),G246&gt;='Data Transformation'!$R$28),B246,"")</f>
        <v xml:space="preserve"> </v>
      </c>
      <c r="Q246" t="str">
        <f>IFERROR(IF(AND(Assignments!L246&lt;('Data Transformation'!$R$4-'Data Transformation'!$R$3)/2,ABS(K246-'Data Transformation'!$R$6)&lt;ABS(K246-'Data Transformation'!$R$5),NOT(ISNUMBER(N246)),NOT(ISNUMBER(T246)),NOT(ISNUMBER(P246)),NOT(ISNUMBER(R246)),NOT(ISNUMBER(T246)),NOT(ISNUMBER(S246))),Assignments!B246,""),"")</f>
        <v/>
      </c>
      <c r="R246" t="str">
        <f>IF(H246&gt;='Data Transformation'!$R$30,B246,"")</f>
        <v xml:space="preserve"> </v>
      </c>
      <c r="S246" t="str">
        <f>IF(D246&gt;='Data Transformation'!$R$31,B246,"")</f>
        <v xml:space="preserve"> </v>
      </c>
      <c r="T246" t="str">
        <f>IF(AND(H246&lt;'Data Transformation'!$R$30,E246&lt;'Data Transformation'!$R$29,G246&lt;0.3,D246&lt;'Data Transformation'!$R$31,E246&gt;0.4,H246&gt;0.4),B246,"")</f>
        <v/>
      </c>
      <c r="U246" s="58"/>
      <c r="V246" t="str" cm="2">
        <f t="array" ref="V246">IF(C246=FALSE,"",IF(AND(ISNUMBER(B246),ISBLANK(N246:T246)),"Unclassified",(IF(COUNT(N246:T246)=0,"",INDEX($N$4:$T$4,MATCH(TRUE,N246:T246=B246,0))))))</f>
        <v/>
      </c>
      <c r="W246" t="str">
        <f t="shared" si="10"/>
        <v/>
      </c>
      <c r="X246" t="str">
        <f t="shared" si="11"/>
        <v/>
      </c>
      <c r="AC246" t="b">
        <f t="shared" si="12"/>
        <v>0</v>
      </c>
      <c r="AD246" t="str">
        <f>IFERROR(ABS(ABS(K246-'Data Transformation'!$R$5)-ABS(K246-'Data Transformation'!$R$6)),"")</f>
        <v/>
      </c>
      <c r="AE246" t="e">
        <f>IF(C246=FALSE,"",IF(AND(OR(V246=$Z$6,V246=$Z$8),OR(AC246=TRUE,AD246&lt;=IF(ISNUMBER('Data Transformation'!$R$15),'Data Transformation'!$R$15,'Data Transformation'!$R$25))),TRUE,FALSE))</f>
        <v>#DIV/0!</v>
      </c>
    </row>
    <row r="247" spans="2:31" x14ac:dyDescent="0.55000000000000004">
      <c r="B247" t="str">
        <v xml:space="preserve"> </v>
      </c>
      <c r="C247" t="str">
        <v xml:space="preserve"> </v>
      </c>
      <c r="D247" t="str">
        <v xml:space="preserve"> </v>
      </c>
      <c r="E247" t="str">
        <v xml:space="preserve"> </v>
      </c>
      <c r="F247" t="str">
        <v xml:space="preserve"> </v>
      </c>
      <c r="G247" t="str">
        <v xml:space="preserve"> </v>
      </c>
      <c r="H247" t="str">
        <v xml:space="preserve"> </v>
      </c>
      <c r="I247" t="str">
        <v xml:space="preserve"> </v>
      </c>
      <c r="K247" s="59" t="str">
        <f>IFERROR(AVERAGEIF('Data Transformation'!$B$425:$B$8425,B247,IF('Input and Summary Results'!$J$4="no",'Data Transformation'!$C$425:$C$8425,'Data Transformation'!$E$425:$E$8425)),"")</f>
        <v/>
      </c>
      <c r="L247" s="60" t="str" cm="1">
        <f t="array" ref="L247">IFERROR(_xlfn.STDEV.S(IF('Data Transformation'!$B$425:$B$8425=B247,IF('Input and Summary Results'!$J$4="no",'Data Transformation'!$C$425:$C$8425,'Data Transformation'!$E$425:$E$8425),"")),"")</f>
        <v/>
      </c>
      <c r="M247" s="58"/>
      <c r="N247" t="str">
        <f>IF(E247&gt;='Data Transformation'!$R$29,B247,"")</f>
        <v xml:space="preserve"> </v>
      </c>
      <c r="O247" t="str">
        <f>IFERROR(IF(AND(Assignments!L247&lt;('Data Transformation'!$R$4-'Data Transformation'!$R$3)/2,ABS(K247-'Data Transformation'!$R$6)&gt;ABS(K247-'Data Transformation'!$R$5),NOT(ISNUMBER(N247)),NOT(ISNUMBER(R247)),NOT(ISNUMBER(P247)),NOT(ISNUMBER(R247)),NOT(ISNUMBER(S247)),NOT(ISNUMBER(T247))),Assignments!B247,""),"")</f>
        <v/>
      </c>
      <c r="P247" t="str">
        <f>IF(AND(NOT(ISNUMBER(N247)),NOT(ISNUMBER(R247)),NOT(ISNUMBER(S247)),G247&gt;='Data Transformation'!$R$28),B247,"")</f>
        <v xml:space="preserve"> </v>
      </c>
      <c r="Q247" t="str">
        <f>IFERROR(IF(AND(Assignments!L247&lt;('Data Transformation'!$R$4-'Data Transformation'!$R$3)/2,ABS(K247-'Data Transformation'!$R$6)&lt;ABS(K247-'Data Transformation'!$R$5),NOT(ISNUMBER(N247)),NOT(ISNUMBER(T247)),NOT(ISNUMBER(P247)),NOT(ISNUMBER(R247)),NOT(ISNUMBER(T247)),NOT(ISNUMBER(S247))),Assignments!B247,""),"")</f>
        <v/>
      </c>
      <c r="R247" t="str">
        <f>IF(H247&gt;='Data Transformation'!$R$30,B247,"")</f>
        <v xml:space="preserve"> </v>
      </c>
      <c r="S247" t="str">
        <f>IF(D247&gt;='Data Transformation'!$R$31,B247,"")</f>
        <v xml:space="preserve"> </v>
      </c>
      <c r="T247" t="str">
        <f>IF(AND(H247&lt;'Data Transformation'!$R$30,E247&lt;'Data Transformation'!$R$29,G247&lt;0.3,D247&lt;'Data Transformation'!$R$31,E247&gt;0.4,H247&gt;0.4),B247,"")</f>
        <v/>
      </c>
      <c r="U247" s="58"/>
      <c r="V247" t="str" cm="2">
        <f t="array" ref="V247">IF(C247=FALSE,"",IF(AND(ISNUMBER(B247),ISBLANK(N247:T247)),"Unclassified",(IF(COUNT(N247:T247)=0,"",INDEX($N$4:$T$4,MATCH(TRUE,N247:T247=B247,0))))))</f>
        <v/>
      </c>
      <c r="W247" t="str">
        <f t="shared" si="10"/>
        <v/>
      </c>
      <c r="X247" t="str">
        <f t="shared" si="11"/>
        <v/>
      </c>
      <c r="AC247" t="b">
        <f t="shared" si="12"/>
        <v>0</v>
      </c>
      <c r="AD247" t="str">
        <f>IFERROR(ABS(ABS(K247-'Data Transformation'!$R$5)-ABS(K247-'Data Transformation'!$R$6)),"")</f>
        <v/>
      </c>
      <c r="AE247" t="e">
        <f>IF(C247=FALSE,"",IF(AND(OR(V247=$Z$6,V247=$Z$8),OR(AC247=TRUE,AD247&lt;=IF(ISNUMBER('Data Transformation'!$R$15),'Data Transformation'!$R$15,'Data Transformation'!$R$25))),TRUE,FALSE))</f>
        <v>#DIV/0!</v>
      </c>
    </row>
    <row r="248" spans="2:31" x14ac:dyDescent="0.55000000000000004">
      <c r="B248" t="str">
        <v xml:space="preserve"> </v>
      </c>
      <c r="C248" t="str">
        <v xml:space="preserve"> </v>
      </c>
      <c r="D248" t="str">
        <v xml:space="preserve"> </v>
      </c>
      <c r="E248" t="str">
        <v xml:space="preserve"> </v>
      </c>
      <c r="F248" t="str">
        <v xml:space="preserve"> </v>
      </c>
      <c r="G248" t="str">
        <v xml:space="preserve"> </v>
      </c>
      <c r="H248" t="str">
        <v xml:space="preserve"> </v>
      </c>
      <c r="I248" t="str">
        <v xml:space="preserve"> </v>
      </c>
      <c r="K248" s="59" t="str">
        <f>IFERROR(AVERAGEIF('Data Transformation'!$B$425:$B$8425,B248,IF('Input and Summary Results'!$J$4="no",'Data Transformation'!$C$425:$C$8425,'Data Transformation'!$E$425:$E$8425)),"")</f>
        <v/>
      </c>
      <c r="L248" s="60" t="str" cm="1">
        <f t="array" ref="L248">IFERROR(_xlfn.STDEV.S(IF('Data Transformation'!$B$425:$B$8425=B248,IF('Input and Summary Results'!$J$4="no",'Data Transformation'!$C$425:$C$8425,'Data Transformation'!$E$425:$E$8425),"")),"")</f>
        <v/>
      </c>
      <c r="M248" s="58"/>
      <c r="N248" t="str">
        <f>IF(E248&gt;='Data Transformation'!$R$29,B248,"")</f>
        <v xml:space="preserve"> </v>
      </c>
      <c r="O248" t="str">
        <f>IFERROR(IF(AND(Assignments!L248&lt;('Data Transformation'!$R$4-'Data Transformation'!$R$3)/2,ABS(K248-'Data Transformation'!$R$6)&gt;ABS(K248-'Data Transformation'!$R$5),NOT(ISNUMBER(N248)),NOT(ISNUMBER(R248)),NOT(ISNUMBER(P248)),NOT(ISNUMBER(R248)),NOT(ISNUMBER(S248)),NOT(ISNUMBER(T248))),Assignments!B248,""),"")</f>
        <v/>
      </c>
      <c r="P248" t="str">
        <f>IF(AND(NOT(ISNUMBER(N248)),NOT(ISNUMBER(R248)),NOT(ISNUMBER(S248)),G248&gt;='Data Transformation'!$R$28),B248,"")</f>
        <v xml:space="preserve"> </v>
      </c>
      <c r="Q248" t="str">
        <f>IFERROR(IF(AND(Assignments!L248&lt;('Data Transformation'!$R$4-'Data Transformation'!$R$3)/2,ABS(K248-'Data Transformation'!$R$6)&lt;ABS(K248-'Data Transformation'!$R$5),NOT(ISNUMBER(N248)),NOT(ISNUMBER(T248)),NOT(ISNUMBER(P248)),NOT(ISNUMBER(R248)),NOT(ISNUMBER(T248)),NOT(ISNUMBER(S248))),Assignments!B248,""),"")</f>
        <v/>
      </c>
      <c r="R248" t="str">
        <f>IF(H248&gt;='Data Transformation'!$R$30,B248,"")</f>
        <v xml:space="preserve"> </v>
      </c>
      <c r="S248" t="str">
        <f>IF(D248&gt;='Data Transformation'!$R$31,B248,"")</f>
        <v xml:space="preserve"> </v>
      </c>
      <c r="T248" t="str">
        <f>IF(AND(H248&lt;'Data Transformation'!$R$30,E248&lt;'Data Transformation'!$R$29,G248&lt;0.3,D248&lt;'Data Transformation'!$R$31,E248&gt;0.4,H248&gt;0.4),B248,"")</f>
        <v/>
      </c>
      <c r="U248" s="58"/>
      <c r="V248" t="str" cm="2">
        <f t="array" ref="V248">IF(C248=FALSE,"",IF(AND(ISNUMBER(B248),ISBLANK(N248:T248)),"Unclassified",(IF(COUNT(N248:T248)=0,"",INDEX($N$4:$T$4,MATCH(TRUE,N248:T248=B248,0))))))</f>
        <v/>
      </c>
      <c r="W248" t="str">
        <f t="shared" si="10"/>
        <v/>
      </c>
      <c r="X248" t="str">
        <f t="shared" si="11"/>
        <v/>
      </c>
      <c r="AC248" t="b">
        <f t="shared" si="12"/>
        <v>0</v>
      </c>
      <c r="AD248" t="str">
        <f>IFERROR(ABS(ABS(K248-'Data Transformation'!$R$5)-ABS(K248-'Data Transformation'!$R$6)),"")</f>
        <v/>
      </c>
      <c r="AE248" t="e">
        <f>IF(C248=FALSE,"",IF(AND(OR(V248=$Z$6,V248=$Z$8),OR(AC248=TRUE,AD248&lt;=IF(ISNUMBER('Data Transformation'!$R$15),'Data Transformation'!$R$15,'Data Transformation'!$R$25))),TRUE,FALSE))</f>
        <v>#DIV/0!</v>
      </c>
    </row>
    <row r="249" spans="2:31" x14ac:dyDescent="0.55000000000000004">
      <c r="B249" t="str">
        <v xml:space="preserve"> </v>
      </c>
      <c r="C249" t="str">
        <v xml:space="preserve"> </v>
      </c>
      <c r="D249" t="str">
        <v xml:space="preserve"> </v>
      </c>
      <c r="E249" t="str">
        <v xml:space="preserve"> </v>
      </c>
      <c r="F249" t="str">
        <v xml:space="preserve"> </v>
      </c>
      <c r="G249" t="str">
        <v xml:space="preserve"> </v>
      </c>
      <c r="H249" t="str">
        <v xml:space="preserve"> </v>
      </c>
      <c r="I249" t="str">
        <v xml:space="preserve"> </v>
      </c>
      <c r="K249" s="59" t="str">
        <f>IFERROR(AVERAGEIF('Data Transformation'!$B$425:$B$8425,B249,IF('Input and Summary Results'!$J$4="no",'Data Transformation'!$C$425:$C$8425,'Data Transformation'!$E$425:$E$8425)),"")</f>
        <v/>
      </c>
      <c r="L249" s="60" t="str" cm="1">
        <f t="array" ref="L249">IFERROR(_xlfn.STDEV.S(IF('Data Transformation'!$B$425:$B$8425=B249,IF('Input and Summary Results'!$J$4="no",'Data Transformation'!$C$425:$C$8425,'Data Transformation'!$E$425:$E$8425),"")),"")</f>
        <v/>
      </c>
      <c r="M249" s="58"/>
      <c r="N249" t="str">
        <f>IF(E249&gt;='Data Transformation'!$R$29,B249,"")</f>
        <v xml:space="preserve"> </v>
      </c>
      <c r="O249" t="str">
        <f>IFERROR(IF(AND(Assignments!L249&lt;('Data Transformation'!$R$4-'Data Transformation'!$R$3)/2,ABS(K249-'Data Transformation'!$R$6)&gt;ABS(K249-'Data Transformation'!$R$5),NOT(ISNUMBER(N249)),NOT(ISNUMBER(R249)),NOT(ISNUMBER(P249)),NOT(ISNUMBER(R249)),NOT(ISNUMBER(S249)),NOT(ISNUMBER(T249))),Assignments!B249,""),"")</f>
        <v/>
      </c>
      <c r="P249" t="str">
        <f>IF(AND(NOT(ISNUMBER(N249)),NOT(ISNUMBER(R249)),NOT(ISNUMBER(S249)),G249&gt;='Data Transformation'!$R$28),B249,"")</f>
        <v xml:space="preserve"> </v>
      </c>
      <c r="Q249" t="str">
        <f>IFERROR(IF(AND(Assignments!L249&lt;('Data Transformation'!$R$4-'Data Transformation'!$R$3)/2,ABS(K249-'Data Transformation'!$R$6)&lt;ABS(K249-'Data Transformation'!$R$5),NOT(ISNUMBER(N249)),NOT(ISNUMBER(T249)),NOT(ISNUMBER(P249)),NOT(ISNUMBER(R249)),NOT(ISNUMBER(T249)),NOT(ISNUMBER(S249))),Assignments!B249,""),"")</f>
        <v/>
      </c>
      <c r="R249" t="str">
        <f>IF(H249&gt;='Data Transformation'!$R$30,B249,"")</f>
        <v xml:space="preserve"> </v>
      </c>
      <c r="S249" t="str">
        <f>IF(D249&gt;='Data Transformation'!$R$31,B249,"")</f>
        <v xml:space="preserve"> </v>
      </c>
      <c r="T249" t="str">
        <f>IF(AND(H249&lt;'Data Transformation'!$R$30,E249&lt;'Data Transformation'!$R$29,G249&lt;0.3,D249&lt;'Data Transformation'!$R$31,E249&gt;0.4,H249&gt;0.4),B249,"")</f>
        <v/>
      </c>
      <c r="U249" s="58"/>
      <c r="V249" t="str" cm="2">
        <f t="array" ref="V249">IF(C249=FALSE,"",IF(AND(ISNUMBER(B249),ISBLANK(N249:T249)),"Unclassified",(IF(COUNT(N249:T249)=0,"",INDEX($N$4:$T$4,MATCH(TRUE,N249:T249=B249,0))))))</f>
        <v/>
      </c>
      <c r="W249" t="str">
        <f t="shared" si="10"/>
        <v/>
      </c>
      <c r="X249" t="str">
        <f t="shared" si="11"/>
        <v/>
      </c>
      <c r="AC249" t="b">
        <f t="shared" si="12"/>
        <v>0</v>
      </c>
      <c r="AD249" t="str">
        <f>IFERROR(ABS(ABS(K249-'Data Transformation'!$R$5)-ABS(K249-'Data Transformation'!$R$6)),"")</f>
        <v/>
      </c>
      <c r="AE249" t="e">
        <f>IF(C249=FALSE,"",IF(AND(OR(V249=$Z$6,V249=$Z$8),OR(AC249=TRUE,AD249&lt;=IF(ISNUMBER('Data Transformation'!$R$15),'Data Transformation'!$R$15,'Data Transformation'!$R$25))),TRUE,FALSE))</f>
        <v>#DIV/0!</v>
      </c>
    </row>
    <row r="250" spans="2:31" x14ac:dyDescent="0.55000000000000004">
      <c r="B250" t="str">
        <v xml:space="preserve"> </v>
      </c>
      <c r="C250" t="str">
        <v xml:space="preserve"> </v>
      </c>
      <c r="D250" t="str">
        <v xml:space="preserve"> </v>
      </c>
      <c r="E250" t="str">
        <v xml:space="preserve"> </v>
      </c>
      <c r="F250" t="str">
        <v xml:space="preserve"> </v>
      </c>
      <c r="G250" t="str">
        <v xml:space="preserve"> </v>
      </c>
      <c r="H250" t="str">
        <v xml:space="preserve"> </v>
      </c>
      <c r="I250" t="str">
        <v xml:space="preserve"> </v>
      </c>
      <c r="K250" s="59" t="str">
        <f>IFERROR(AVERAGEIF('Data Transformation'!$B$425:$B$8425,B250,IF('Input and Summary Results'!$J$4="no",'Data Transformation'!$C$425:$C$8425,'Data Transformation'!$E$425:$E$8425)),"")</f>
        <v/>
      </c>
      <c r="L250" s="60" t="str" cm="1">
        <f t="array" ref="L250">IFERROR(_xlfn.STDEV.S(IF('Data Transformation'!$B$425:$B$8425=B250,IF('Input and Summary Results'!$J$4="no",'Data Transformation'!$C$425:$C$8425,'Data Transformation'!$E$425:$E$8425),"")),"")</f>
        <v/>
      </c>
      <c r="M250" s="58"/>
      <c r="N250" t="str">
        <f>IF(E250&gt;='Data Transformation'!$R$29,B250,"")</f>
        <v xml:space="preserve"> </v>
      </c>
      <c r="O250" t="str">
        <f>IFERROR(IF(AND(Assignments!L250&lt;('Data Transformation'!$R$4-'Data Transformation'!$R$3)/2,ABS(K250-'Data Transformation'!$R$6)&gt;ABS(K250-'Data Transformation'!$R$5),NOT(ISNUMBER(N250)),NOT(ISNUMBER(R250)),NOT(ISNUMBER(P250)),NOT(ISNUMBER(R250)),NOT(ISNUMBER(S250)),NOT(ISNUMBER(T250))),Assignments!B250,""),"")</f>
        <v/>
      </c>
      <c r="P250" t="str">
        <f>IF(AND(NOT(ISNUMBER(N250)),NOT(ISNUMBER(R250)),NOT(ISNUMBER(S250)),G250&gt;='Data Transformation'!$R$28),B250,"")</f>
        <v xml:space="preserve"> </v>
      </c>
      <c r="Q250" t="str">
        <f>IFERROR(IF(AND(Assignments!L250&lt;('Data Transformation'!$R$4-'Data Transformation'!$R$3)/2,ABS(K250-'Data Transformation'!$R$6)&lt;ABS(K250-'Data Transformation'!$R$5),NOT(ISNUMBER(N250)),NOT(ISNUMBER(T250)),NOT(ISNUMBER(P250)),NOT(ISNUMBER(R250)),NOT(ISNUMBER(T250)),NOT(ISNUMBER(S250))),Assignments!B250,""),"")</f>
        <v/>
      </c>
      <c r="R250" t="str">
        <f>IF(H250&gt;='Data Transformation'!$R$30,B250,"")</f>
        <v xml:space="preserve"> </v>
      </c>
      <c r="S250" t="str">
        <f>IF(D250&gt;='Data Transformation'!$R$31,B250,"")</f>
        <v xml:space="preserve"> </v>
      </c>
      <c r="T250" t="str">
        <f>IF(AND(H250&lt;'Data Transformation'!$R$30,E250&lt;'Data Transformation'!$R$29,G250&lt;0.3,D250&lt;'Data Transformation'!$R$31,E250&gt;0.4,H250&gt;0.4),B250,"")</f>
        <v/>
      </c>
      <c r="U250" s="58"/>
      <c r="V250" t="str" cm="2">
        <f t="array" ref="V250">IF(C250=FALSE,"",IF(AND(ISNUMBER(B250),ISBLANK(N250:T250)),"Unclassified",(IF(COUNT(N250:T250)=0,"",INDEX($N$4:$T$4,MATCH(TRUE,N250:T250=B250,0))))))</f>
        <v/>
      </c>
      <c r="W250" t="str">
        <f t="shared" si="10"/>
        <v/>
      </c>
      <c r="X250" t="str">
        <f t="shared" si="11"/>
        <v/>
      </c>
      <c r="AC250" t="b">
        <f t="shared" si="12"/>
        <v>0</v>
      </c>
      <c r="AD250" t="str">
        <f>IFERROR(ABS(ABS(K250-'Data Transformation'!$R$5)-ABS(K250-'Data Transformation'!$R$6)),"")</f>
        <v/>
      </c>
      <c r="AE250" t="e">
        <f>IF(C250=FALSE,"",IF(AND(OR(V250=$Z$6,V250=$Z$8),OR(AC250=TRUE,AD250&lt;=IF(ISNUMBER('Data Transformation'!$R$15),'Data Transformation'!$R$15,'Data Transformation'!$R$25))),TRUE,FALSE))</f>
        <v>#DIV/0!</v>
      </c>
    </row>
    <row r="251" spans="2:31" x14ac:dyDescent="0.55000000000000004">
      <c r="B251" t="str">
        <v xml:space="preserve"> </v>
      </c>
      <c r="C251" t="str">
        <v xml:space="preserve"> </v>
      </c>
      <c r="D251" t="str">
        <v xml:space="preserve"> </v>
      </c>
      <c r="E251" t="str">
        <v xml:space="preserve"> </v>
      </c>
      <c r="F251" t="str">
        <v xml:space="preserve"> </v>
      </c>
      <c r="G251" t="str">
        <v xml:space="preserve"> </v>
      </c>
      <c r="H251" t="str">
        <v xml:space="preserve"> </v>
      </c>
      <c r="I251" t="str">
        <v xml:space="preserve"> </v>
      </c>
      <c r="K251" s="59" t="str">
        <f>IFERROR(AVERAGEIF('Data Transformation'!$B$425:$B$8425,B251,IF('Input and Summary Results'!$J$4="no",'Data Transformation'!$C$425:$C$8425,'Data Transformation'!$E$425:$E$8425)),"")</f>
        <v/>
      </c>
      <c r="L251" s="60" t="str" cm="1">
        <f t="array" ref="L251">IFERROR(_xlfn.STDEV.S(IF('Data Transformation'!$B$425:$B$8425=B251,IF('Input and Summary Results'!$J$4="no",'Data Transformation'!$C$425:$C$8425,'Data Transformation'!$E$425:$E$8425),"")),"")</f>
        <v/>
      </c>
      <c r="M251" s="58"/>
      <c r="N251" t="str">
        <f>IF(E251&gt;='Data Transformation'!$R$29,B251,"")</f>
        <v xml:space="preserve"> </v>
      </c>
      <c r="O251" t="str">
        <f>IFERROR(IF(AND(Assignments!L251&lt;('Data Transformation'!$R$4-'Data Transformation'!$R$3)/2,ABS(K251-'Data Transformation'!$R$6)&gt;ABS(K251-'Data Transformation'!$R$5),NOT(ISNUMBER(N251)),NOT(ISNUMBER(R251)),NOT(ISNUMBER(P251)),NOT(ISNUMBER(R251)),NOT(ISNUMBER(S251)),NOT(ISNUMBER(T251))),Assignments!B251,""),"")</f>
        <v/>
      </c>
      <c r="P251" t="str">
        <f>IF(AND(NOT(ISNUMBER(N251)),NOT(ISNUMBER(R251)),NOT(ISNUMBER(S251)),G251&gt;='Data Transformation'!$R$28),B251,"")</f>
        <v xml:space="preserve"> </v>
      </c>
      <c r="Q251" t="str">
        <f>IFERROR(IF(AND(Assignments!L251&lt;('Data Transformation'!$R$4-'Data Transformation'!$R$3)/2,ABS(K251-'Data Transformation'!$R$6)&lt;ABS(K251-'Data Transformation'!$R$5),NOT(ISNUMBER(N251)),NOT(ISNUMBER(T251)),NOT(ISNUMBER(P251)),NOT(ISNUMBER(R251)),NOT(ISNUMBER(T251)),NOT(ISNUMBER(S251))),Assignments!B251,""),"")</f>
        <v/>
      </c>
      <c r="R251" t="str">
        <f>IF(H251&gt;='Data Transformation'!$R$30,B251,"")</f>
        <v xml:space="preserve"> </v>
      </c>
      <c r="S251" t="str">
        <f>IF(D251&gt;='Data Transformation'!$R$31,B251,"")</f>
        <v xml:space="preserve"> </v>
      </c>
      <c r="T251" t="str">
        <f>IF(AND(H251&lt;'Data Transformation'!$R$30,E251&lt;'Data Transformation'!$R$29,G251&lt;0.3,D251&lt;'Data Transformation'!$R$31,E251&gt;0.4,H251&gt;0.4),B251,"")</f>
        <v/>
      </c>
      <c r="U251" s="58"/>
      <c r="V251" t="str" cm="2">
        <f t="array" ref="V251">IF(C251=FALSE,"",IF(AND(ISNUMBER(B251),ISBLANK(N251:T251)),"Unclassified",(IF(COUNT(N251:T251)=0,"",INDEX($N$4:$T$4,MATCH(TRUE,N251:T251=B251,0))))))</f>
        <v/>
      </c>
      <c r="W251" t="str">
        <f t="shared" si="10"/>
        <v/>
      </c>
      <c r="X251" t="str">
        <f t="shared" si="11"/>
        <v/>
      </c>
      <c r="AC251" t="b">
        <f t="shared" si="12"/>
        <v>0</v>
      </c>
      <c r="AD251" t="str">
        <f>IFERROR(ABS(ABS(K251-'Data Transformation'!$R$5)-ABS(K251-'Data Transformation'!$R$6)),"")</f>
        <v/>
      </c>
      <c r="AE251" t="e">
        <f>IF(C251=FALSE,"",IF(AND(OR(V251=$Z$6,V251=$Z$8),OR(AC251=TRUE,AD251&lt;=IF(ISNUMBER('Data Transformation'!$R$15),'Data Transformation'!$R$15,'Data Transformation'!$R$25))),TRUE,FALSE))</f>
        <v>#DIV/0!</v>
      </c>
    </row>
    <row r="252" spans="2:31" x14ac:dyDescent="0.55000000000000004">
      <c r="B252" t="str">
        <v xml:space="preserve"> </v>
      </c>
      <c r="C252" t="str">
        <v xml:space="preserve"> </v>
      </c>
      <c r="D252" t="str">
        <v xml:space="preserve"> </v>
      </c>
      <c r="E252" t="str">
        <v xml:space="preserve"> </v>
      </c>
      <c r="F252" t="str">
        <v xml:space="preserve"> </v>
      </c>
      <c r="G252" t="str">
        <v xml:space="preserve"> </v>
      </c>
      <c r="H252" t="str">
        <v xml:space="preserve"> </v>
      </c>
      <c r="I252" t="str">
        <v xml:space="preserve"> </v>
      </c>
      <c r="K252" s="59" t="str">
        <f>IFERROR(AVERAGEIF('Data Transformation'!$B$425:$B$8425,B252,IF('Input and Summary Results'!$J$4="no",'Data Transformation'!$C$425:$C$8425,'Data Transformation'!$E$425:$E$8425)),"")</f>
        <v/>
      </c>
      <c r="L252" s="60" t="str" cm="1">
        <f t="array" ref="L252">IFERROR(_xlfn.STDEV.S(IF('Data Transformation'!$B$425:$B$8425=B252,IF('Input and Summary Results'!$J$4="no",'Data Transformation'!$C$425:$C$8425,'Data Transformation'!$E$425:$E$8425),"")),"")</f>
        <v/>
      </c>
      <c r="M252" s="58"/>
      <c r="N252" t="str">
        <f>IF(E252&gt;='Data Transformation'!$R$29,B252,"")</f>
        <v xml:space="preserve"> </v>
      </c>
      <c r="O252" t="str">
        <f>IFERROR(IF(AND(Assignments!L252&lt;('Data Transformation'!$R$4-'Data Transformation'!$R$3)/2,ABS(K252-'Data Transformation'!$R$6)&gt;ABS(K252-'Data Transformation'!$R$5),NOT(ISNUMBER(N252)),NOT(ISNUMBER(R252)),NOT(ISNUMBER(P252)),NOT(ISNUMBER(R252)),NOT(ISNUMBER(S252)),NOT(ISNUMBER(T252))),Assignments!B252,""),"")</f>
        <v/>
      </c>
      <c r="P252" t="str">
        <f>IF(AND(NOT(ISNUMBER(N252)),NOT(ISNUMBER(R252)),NOT(ISNUMBER(S252)),G252&gt;='Data Transformation'!$R$28),B252,"")</f>
        <v xml:space="preserve"> </v>
      </c>
      <c r="Q252" t="str">
        <f>IFERROR(IF(AND(Assignments!L252&lt;('Data Transformation'!$R$4-'Data Transformation'!$R$3)/2,ABS(K252-'Data Transformation'!$R$6)&lt;ABS(K252-'Data Transformation'!$R$5),NOT(ISNUMBER(N252)),NOT(ISNUMBER(T252)),NOT(ISNUMBER(P252)),NOT(ISNUMBER(R252)),NOT(ISNUMBER(T252)),NOT(ISNUMBER(S252))),Assignments!B252,""),"")</f>
        <v/>
      </c>
      <c r="R252" t="str">
        <f>IF(H252&gt;='Data Transformation'!$R$30,B252,"")</f>
        <v xml:space="preserve"> </v>
      </c>
      <c r="S252" t="str">
        <f>IF(D252&gt;='Data Transformation'!$R$31,B252,"")</f>
        <v xml:space="preserve"> </v>
      </c>
      <c r="T252" t="str">
        <f>IF(AND(H252&lt;'Data Transformation'!$R$30,E252&lt;'Data Transformation'!$R$29,G252&lt;0.3,D252&lt;'Data Transformation'!$R$31,E252&gt;0.4,H252&gt;0.4),B252,"")</f>
        <v/>
      </c>
      <c r="U252" s="58"/>
      <c r="V252" t="str" cm="2">
        <f t="array" ref="V252">IF(C252=FALSE,"",IF(AND(ISNUMBER(B252),ISBLANK(N252:T252)),"Unclassified",(IF(COUNT(N252:T252)=0,"",INDEX($N$4:$T$4,MATCH(TRUE,N252:T252=B252,0))))))</f>
        <v/>
      </c>
      <c r="W252" t="str">
        <f t="shared" si="10"/>
        <v/>
      </c>
      <c r="X252" t="str">
        <f t="shared" si="11"/>
        <v/>
      </c>
      <c r="AC252" t="b">
        <f t="shared" si="12"/>
        <v>0</v>
      </c>
      <c r="AD252" t="str">
        <f>IFERROR(ABS(ABS(K252-'Data Transformation'!$R$5)-ABS(K252-'Data Transformation'!$R$6)),"")</f>
        <v/>
      </c>
      <c r="AE252" t="e">
        <f>IF(C252=FALSE,"",IF(AND(OR(V252=$Z$6,V252=$Z$8),OR(AC252=TRUE,AD252&lt;=IF(ISNUMBER('Data Transformation'!$R$15),'Data Transformation'!$R$15,'Data Transformation'!$R$25))),TRUE,FALSE))</f>
        <v>#DIV/0!</v>
      </c>
    </row>
    <row r="253" spans="2:31" x14ac:dyDescent="0.55000000000000004">
      <c r="B253" t="str">
        <v xml:space="preserve"> </v>
      </c>
      <c r="C253" t="str">
        <v xml:space="preserve"> </v>
      </c>
      <c r="D253" t="str">
        <v xml:space="preserve"> </v>
      </c>
      <c r="E253" t="str">
        <v xml:space="preserve"> </v>
      </c>
      <c r="F253" t="str">
        <v xml:space="preserve"> </v>
      </c>
      <c r="G253" t="str">
        <v xml:space="preserve"> </v>
      </c>
      <c r="H253" t="str">
        <v xml:space="preserve"> </v>
      </c>
      <c r="I253" t="str">
        <v xml:space="preserve"> </v>
      </c>
      <c r="K253" s="59" t="str">
        <f>IFERROR(AVERAGEIF('Data Transformation'!$B$425:$B$8425,B253,IF('Input and Summary Results'!$J$4="no",'Data Transformation'!$C$425:$C$8425,'Data Transformation'!$E$425:$E$8425)),"")</f>
        <v/>
      </c>
      <c r="L253" s="60" t="str" cm="1">
        <f t="array" ref="L253">IFERROR(_xlfn.STDEV.S(IF('Data Transformation'!$B$425:$B$8425=B253,IF('Input and Summary Results'!$J$4="no",'Data Transformation'!$C$425:$C$8425,'Data Transformation'!$E$425:$E$8425),"")),"")</f>
        <v/>
      </c>
      <c r="M253" s="58"/>
      <c r="N253" t="str">
        <f>IF(E253&gt;='Data Transformation'!$R$29,B253,"")</f>
        <v xml:space="preserve"> </v>
      </c>
      <c r="O253" t="str">
        <f>IFERROR(IF(AND(Assignments!L253&lt;('Data Transformation'!$R$4-'Data Transformation'!$R$3)/2,ABS(K253-'Data Transformation'!$R$6)&gt;ABS(K253-'Data Transformation'!$R$5),NOT(ISNUMBER(N253)),NOT(ISNUMBER(R253)),NOT(ISNUMBER(P253)),NOT(ISNUMBER(R253)),NOT(ISNUMBER(S253)),NOT(ISNUMBER(T253))),Assignments!B253,""),"")</f>
        <v/>
      </c>
      <c r="P253" t="str">
        <f>IF(AND(NOT(ISNUMBER(N253)),NOT(ISNUMBER(R253)),NOT(ISNUMBER(S253)),G253&gt;='Data Transformation'!$R$28),B253,"")</f>
        <v xml:space="preserve"> </v>
      </c>
      <c r="Q253" t="str">
        <f>IFERROR(IF(AND(Assignments!L253&lt;('Data Transformation'!$R$4-'Data Transformation'!$R$3)/2,ABS(K253-'Data Transformation'!$R$6)&lt;ABS(K253-'Data Transformation'!$R$5),NOT(ISNUMBER(N253)),NOT(ISNUMBER(T253)),NOT(ISNUMBER(P253)),NOT(ISNUMBER(R253)),NOT(ISNUMBER(T253)),NOT(ISNUMBER(S253))),Assignments!B253,""),"")</f>
        <v/>
      </c>
      <c r="R253" t="str">
        <f>IF(H253&gt;='Data Transformation'!$R$30,B253,"")</f>
        <v xml:space="preserve"> </v>
      </c>
      <c r="S253" t="str">
        <f>IF(D253&gt;='Data Transformation'!$R$31,B253,"")</f>
        <v xml:space="preserve"> </v>
      </c>
      <c r="T253" t="str">
        <f>IF(AND(H253&lt;'Data Transformation'!$R$30,E253&lt;'Data Transformation'!$R$29,G253&lt;0.3,D253&lt;'Data Transformation'!$R$31,E253&gt;0.4,H253&gt;0.4),B253,"")</f>
        <v/>
      </c>
      <c r="U253" s="58"/>
      <c r="V253" t="str" cm="2">
        <f t="array" ref="V253">IF(C253=FALSE,"",IF(AND(ISNUMBER(B253),ISBLANK(N253:T253)),"Unclassified",(IF(COUNT(N253:T253)=0,"",INDEX($N$4:$T$4,MATCH(TRUE,N253:T253=B253,0))))))</f>
        <v/>
      </c>
      <c r="W253" t="str">
        <f t="shared" si="10"/>
        <v/>
      </c>
      <c r="X253" t="str">
        <f t="shared" si="11"/>
        <v/>
      </c>
      <c r="AC253" t="b">
        <f t="shared" si="12"/>
        <v>0</v>
      </c>
      <c r="AD253" t="str">
        <f>IFERROR(ABS(ABS(K253-'Data Transformation'!$R$5)-ABS(K253-'Data Transformation'!$R$6)),"")</f>
        <v/>
      </c>
      <c r="AE253" t="e">
        <f>IF(C253=FALSE,"",IF(AND(OR(V253=$Z$6,V253=$Z$8),OR(AC253=TRUE,AD253&lt;=IF(ISNUMBER('Data Transformation'!$R$15),'Data Transformation'!$R$15,'Data Transformation'!$R$25))),TRUE,FALSE))</f>
        <v>#DIV/0!</v>
      </c>
    </row>
    <row r="254" spans="2:31" x14ac:dyDescent="0.55000000000000004">
      <c r="B254" t="str">
        <v xml:space="preserve"> </v>
      </c>
      <c r="C254" t="str">
        <v xml:space="preserve"> </v>
      </c>
      <c r="D254" t="str">
        <v xml:space="preserve"> </v>
      </c>
      <c r="E254" t="str">
        <v xml:space="preserve"> </v>
      </c>
      <c r="F254" t="str">
        <v xml:space="preserve"> </v>
      </c>
      <c r="G254" t="str">
        <v xml:space="preserve"> </v>
      </c>
      <c r="H254" t="str">
        <v xml:space="preserve"> </v>
      </c>
      <c r="I254" t="str">
        <v xml:space="preserve"> </v>
      </c>
      <c r="K254" s="59" t="str">
        <f>IFERROR(AVERAGEIF('Data Transformation'!$B$425:$B$8425,B254,IF('Input and Summary Results'!$J$4="no",'Data Transformation'!$C$425:$C$8425,'Data Transformation'!$E$425:$E$8425)),"")</f>
        <v/>
      </c>
      <c r="L254" s="60" t="str" cm="1">
        <f t="array" ref="L254">IFERROR(_xlfn.STDEV.S(IF('Data Transformation'!$B$425:$B$8425=B254,IF('Input and Summary Results'!$J$4="no",'Data Transformation'!$C$425:$C$8425,'Data Transformation'!$E$425:$E$8425),"")),"")</f>
        <v/>
      </c>
      <c r="M254" s="58"/>
      <c r="N254" t="str">
        <f>IF(E254&gt;='Data Transformation'!$R$29,B254,"")</f>
        <v xml:space="preserve"> </v>
      </c>
      <c r="O254" t="str">
        <f>IFERROR(IF(AND(Assignments!L254&lt;('Data Transformation'!$R$4-'Data Transformation'!$R$3)/2,ABS(K254-'Data Transformation'!$R$6)&gt;ABS(K254-'Data Transformation'!$R$5),NOT(ISNUMBER(N254)),NOT(ISNUMBER(R254)),NOT(ISNUMBER(P254)),NOT(ISNUMBER(R254)),NOT(ISNUMBER(S254)),NOT(ISNUMBER(T254))),Assignments!B254,""),"")</f>
        <v/>
      </c>
      <c r="P254" t="str">
        <f>IF(AND(NOT(ISNUMBER(N254)),NOT(ISNUMBER(R254)),NOT(ISNUMBER(S254)),G254&gt;='Data Transformation'!$R$28),B254,"")</f>
        <v xml:space="preserve"> </v>
      </c>
      <c r="Q254" t="str">
        <f>IFERROR(IF(AND(Assignments!L254&lt;('Data Transformation'!$R$4-'Data Transformation'!$R$3)/2,ABS(K254-'Data Transformation'!$R$6)&lt;ABS(K254-'Data Transformation'!$R$5),NOT(ISNUMBER(N254)),NOT(ISNUMBER(T254)),NOT(ISNUMBER(P254)),NOT(ISNUMBER(R254)),NOT(ISNUMBER(T254)),NOT(ISNUMBER(S254))),Assignments!B254,""),"")</f>
        <v/>
      </c>
      <c r="R254" t="str">
        <f>IF(H254&gt;='Data Transformation'!$R$30,B254,"")</f>
        <v xml:space="preserve"> </v>
      </c>
      <c r="S254" t="str">
        <f>IF(D254&gt;='Data Transformation'!$R$31,B254,"")</f>
        <v xml:space="preserve"> </v>
      </c>
      <c r="T254" t="str">
        <f>IF(AND(H254&lt;'Data Transformation'!$R$30,E254&lt;'Data Transformation'!$R$29,G254&lt;0.3,D254&lt;'Data Transformation'!$R$31,E254&gt;0.4,H254&gt;0.4),B254,"")</f>
        <v/>
      </c>
      <c r="U254" s="58"/>
      <c r="V254" t="str" cm="2">
        <f t="array" ref="V254">IF(C254=FALSE,"",IF(AND(ISNUMBER(B254),ISBLANK(N254:T254)),"Unclassified",(IF(COUNT(N254:T254)=0,"",INDEX($N$4:$T$4,MATCH(TRUE,N254:T254=B254,0))))))</f>
        <v/>
      </c>
      <c r="W254" t="str">
        <f t="shared" si="10"/>
        <v/>
      </c>
      <c r="X254" t="str">
        <f t="shared" si="11"/>
        <v/>
      </c>
      <c r="AC254" t="b">
        <f t="shared" si="12"/>
        <v>0</v>
      </c>
      <c r="AD254" t="str">
        <f>IFERROR(ABS(ABS(K254-'Data Transformation'!$R$5)-ABS(K254-'Data Transformation'!$R$6)),"")</f>
        <v/>
      </c>
      <c r="AE254" t="e">
        <f>IF(C254=FALSE,"",IF(AND(OR(V254=$Z$6,V254=$Z$8),OR(AC254=TRUE,AD254&lt;=IF(ISNUMBER('Data Transformation'!$R$15),'Data Transformation'!$R$15,'Data Transformation'!$R$25))),TRUE,FALSE))</f>
        <v>#DIV/0!</v>
      </c>
    </row>
    <row r="255" spans="2:31" x14ac:dyDescent="0.55000000000000004">
      <c r="B255" t="str">
        <v xml:space="preserve"> </v>
      </c>
      <c r="C255" t="str">
        <v xml:space="preserve"> </v>
      </c>
      <c r="D255" t="str">
        <v xml:space="preserve"> </v>
      </c>
      <c r="E255" t="str">
        <v xml:space="preserve"> </v>
      </c>
      <c r="F255" t="str">
        <v xml:space="preserve"> </v>
      </c>
      <c r="G255" t="str">
        <v xml:space="preserve"> </v>
      </c>
      <c r="H255" t="str">
        <v xml:space="preserve"> </v>
      </c>
      <c r="I255" t="str">
        <v xml:space="preserve"> </v>
      </c>
      <c r="K255" s="59" t="str">
        <f>IFERROR(AVERAGEIF('Data Transformation'!$B$425:$B$8425,B255,IF('Input and Summary Results'!$J$4="no",'Data Transformation'!$C$425:$C$8425,'Data Transformation'!$E$425:$E$8425)),"")</f>
        <v/>
      </c>
      <c r="L255" s="60" t="str" cm="1">
        <f t="array" ref="L255">IFERROR(_xlfn.STDEV.S(IF('Data Transformation'!$B$425:$B$8425=B255,IF('Input and Summary Results'!$J$4="no",'Data Transformation'!$C$425:$C$8425,'Data Transformation'!$E$425:$E$8425),"")),"")</f>
        <v/>
      </c>
      <c r="M255" s="58"/>
      <c r="N255" t="str">
        <f>IF(E255&gt;='Data Transformation'!$R$29,B255,"")</f>
        <v xml:space="preserve"> </v>
      </c>
      <c r="O255" t="str">
        <f>IFERROR(IF(AND(Assignments!L255&lt;('Data Transformation'!$R$4-'Data Transformation'!$R$3)/2,ABS(K255-'Data Transformation'!$R$6)&gt;ABS(K255-'Data Transformation'!$R$5),NOT(ISNUMBER(N255)),NOT(ISNUMBER(R255)),NOT(ISNUMBER(P255)),NOT(ISNUMBER(R255)),NOT(ISNUMBER(S255)),NOT(ISNUMBER(T255))),Assignments!B255,""),"")</f>
        <v/>
      </c>
      <c r="P255" t="str">
        <f>IF(AND(NOT(ISNUMBER(N255)),NOT(ISNUMBER(R255)),NOT(ISNUMBER(S255)),G255&gt;='Data Transformation'!$R$28),B255,"")</f>
        <v xml:space="preserve"> </v>
      </c>
      <c r="Q255" t="str">
        <f>IFERROR(IF(AND(Assignments!L255&lt;('Data Transformation'!$R$4-'Data Transformation'!$R$3)/2,ABS(K255-'Data Transformation'!$R$6)&lt;ABS(K255-'Data Transformation'!$R$5),NOT(ISNUMBER(N255)),NOT(ISNUMBER(T255)),NOT(ISNUMBER(P255)),NOT(ISNUMBER(R255)),NOT(ISNUMBER(T255)),NOT(ISNUMBER(S255))),Assignments!B255,""),"")</f>
        <v/>
      </c>
      <c r="R255" t="str">
        <f>IF(H255&gt;='Data Transformation'!$R$30,B255,"")</f>
        <v xml:space="preserve"> </v>
      </c>
      <c r="S255" t="str">
        <f>IF(D255&gt;='Data Transformation'!$R$31,B255,"")</f>
        <v xml:space="preserve"> </v>
      </c>
      <c r="T255" t="str">
        <f>IF(AND(H255&lt;'Data Transformation'!$R$30,E255&lt;'Data Transformation'!$R$29,G255&lt;0.3,D255&lt;'Data Transformation'!$R$31,E255&gt;0.4,H255&gt;0.4),B255,"")</f>
        <v/>
      </c>
      <c r="U255" s="58"/>
      <c r="V255" t="str" cm="2">
        <f t="array" ref="V255">IF(C255=FALSE,"",IF(AND(ISNUMBER(B255),ISBLANK(N255:T255)),"Unclassified",(IF(COUNT(N255:T255)=0,"",INDEX($N$4:$T$4,MATCH(TRUE,N255:T255=B255,0))))))</f>
        <v/>
      </c>
      <c r="W255" t="str">
        <f t="shared" si="10"/>
        <v/>
      </c>
      <c r="X255" t="str">
        <f t="shared" si="11"/>
        <v/>
      </c>
      <c r="AC255" t="b">
        <f t="shared" si="12"/>
        <v>0</v>
      </c>
      <c r="AD255" t="str">
        <f>IFERROR(ABS(ABS(K255-'Data Transformation'!$R$5)-ABS(K255-'Data Transformation'!$R$6)),"")</f>
        <v/>
      </c>
      <c r="AE255" t="e">
        <f>IF(C255=FALSE,"",IF(AND(OR(V255=$Z$6,V255=$Z$8),OR(AC255=TRUE,AD255&lt;=IF(ISNUMBER('Data Transformation'!$R$15),'Data Transformation'!$R$15,'Data Transformation'!$R$25))),TRUE,FALSE))</f>
        <v>#DIV/0!</v>
      </c>
    </row>
    <row r="256" spans="2:31" x14ac:dyDescent="0.55000000000000004">
      <c r="B256" t="str">
        <v xml:space="preserve"> </v>
      </c>
      <c r="C256" t="str">
        <v xml:space="preserve"> </v>
      </c>
      <c r="D256" t="str">
        <v xml:space="preserve"> </v>
      </c>
      <c r="E256" t="str">
        <v xml:space="preserve"> </v>
      </c>
      <c r="F256" t="str">
        <v xml:space="preserve"> </v>
      </c>
      <c r="G256" t="str">
        <v xml:space="preserve"> </v>
      </c>
      <c r="H256" t="str">
        <v xml:space="preserve"> </v>
      </c>
      <c r="I256" t="str">
        <v xml:space="preserve"> </v>
      </c>
      <c r="K256" s="59" t="str">
        <f>IFERROR(AVERAGEIF('Data Transformation'!$B$425:$B$8425,B256,IF('Input and Summary Results'!$J$4="no",'Data Transformation'!$C$425:$C$8425,'Data Transformation'!$E$425:$E$8425)),"")</f>
        <v/>
      </c>
      <c r="L256" s="60" t="str" cm="1">
        <f t="array" ref="L256">IFERROR(_xlfn.STDEV.S(IF('Data Transformation'!$B$425:$B$8425=B256,IF('Input and Summary Results'!$J$4="no",'Data Transformation'!$C$425:$C$8425,'Data Transformation'!$E$425:$E$8425),"")),"")</f>
        <v/>
      </c>
      <c r="M256" s="58"/>
      <c r="N256" t="str">
        <f>IF(E256&gt;='Data Transformation'!$R$29,B256,"")</f>
        <v xml:space="preserve"> </v>
      </c>
      <c r="O256" t="str">
        <f>IFERROR(IF(AND(Assignments!L256&lt;('Data Transformation'!$R$4-'Data Transformation'!$R$3)/2,ABS(K256-'Data Transformation'!$R$6)&gt;ABS(K256-'Data Transformation'!$R$5),NOT(ISNUMBER(N256)),NOT(ISNUMBER(R256)),NOT(ISNUMBER(P256)),NOT(ISNUMBER(R256)),NOT(ISNUMBER(S256)),NOT(ISNUMBER(T256))),Assignments!B256,""),"")</f>
        <v/>
      </c>
      <c r="P256" t="str">
        <f>IF(AND(NOT(ISNUMBER(N256)),NOT(ISNUMBER(R256)),NOT(ISNUMBER(S256)),G256&gt;='Data Transformation'!$R$28),B256,"")</f>
        <v xml:space="preserve"> </v>
      </c>
      <c r="Q256" t="str">
        <f>IFERROR(IF(AND(Assignments!L256&lt;('Data Transformation'!$R$4-'Data Transformation'!$R$3)/2,ABS(K256-'Data Transformation'!$R$6)&lt;ABS(K256-'Data Transformation'!$R$5),NOT(ISNUMBER(N256)),NOT(ISNUMBER(T256)),NOT(ISNUMBER(P256)),NOT(ISNUMBER(R256)),NOT(ISNUMBER(T256)),NOT(ISNUMBER(S256))),Assignments!B256,""),"")</f>
        <v/>
      </c>
      <c r="R256" t="str">
        <f>IF(H256&gt;='Data Transformation'!$R$30,B256,"")</f>
        <v xml:space="preserve"> </v>
      </c>
      <c r="S256" t="str">
        <f>IF(D256&gt;='Data Transformation'!$R$31,B256,"")</f>
        <v xml:space="preserve"> </v>
      </c>
      <c r="T256" t="str">
        <f>IF(AND(H256&lt;'Data Transformation'!$R$30,E256&lt;'Data Transformation'!$R$29,G256&lt;0.3,D256&lt;'Data Transformation'!$R$31,E256&gt;0.4,H256&gt;0.4),B256,"")</f>
        <v/>
      </c>
      <c r="U256" s="58"/>
      <c r="V256" t="str" cm="2">
        <f t="array" ref="V256">IF(C256=FALSE,"",IF(AND(ISNUMBER(B256),ISBLANK(N256:T256)),"Unclassified",(IF(COUNT(N256:T256)=0,"",INDEX($N$4:$T$4,MATCH(TRUE,N256:T256=B256,0))))))</f>
        <v/>
      </c>
      <c r="W256" t="str">
        <f t="shared" si="10"/>
        <v/>
      </c>
      <c r="X256" t="str">
        <f t="shared" si="11"/>
        <v/>
      </c>
      <c r="AC256" t="b">
        <f t="shared" si="12"/>
        <v>0</v>
      </c>
      <c r="AD256" t="str">
        <f>IFERROR(ABS(ABS(K256-'Data Transformation'!$R$5)-ABS(K256-'Data Transformation'!$R$6)),"")</f>
        <v/>
      </c>
      <c r="AE256" t="e">
        <f>IF(C256=FALSE,"",IF(AND(OR(V256=$Z$6,V256=$Z$8),OR(AC256=TRUE,AD256&lt;=IF(ISNUMBER('Data Transformation'!$R$15),'Data Transformation'!$R$15,'Data Transformation'!$R$25))),TRUE,FALSE))</f>
        <v>#DIV/0!</v>
      </c>
    </row>
    <row r="257" spans="2:31" x14ac:dyDescent="0.55000000000000004">
      <c r="B257" t="str">
        <v xml:space="preserve"> </v>
      </c>
      <c r="C257" t="str">
        <v xml:space="preserve"> </v>
      </c>
      <c r="D257" t="str">
        <v xml:space="preserve"> </v>
      </c>
      <c r="E257" t="str">
        <v xml:space="preserve"> </v>
      </c>
      <c r="F257" t="str">
        <v xml:space="preserve"> </v>
      </c>
      <c r="G257" t="str">
        <v xml:space="preserve"> </v>
      </c>
      <c r="H257" t="str">
        <v xml:space="preserve"> </v>
      </c>
      <c r="I257" t="str">
        <v xml:space="preserve"> </v>
      </c>
      <c r="K257" s="59" t="str">
        <f>IFERROR(AVERAGEIF('Data Transformation'!$B$425:$B$8425,B257,IF('Input and Summary Results'!$J$4="no",'Data Transformation'!$C$425:$C$8425,'Data Transformation'!$E$425:$E$8425)),"")</f>
        <v/>
      </c>
      <c r="L257" s="60" t="str" cm="1">
        <f t="array" ref="L257">IFERROR(_xlfn.STDEV.S(IF('Data Transformation'!$B$425:$B$8425=B257,IF('Input and Summary Results'!$J$4="no",'Data Transformation'!$C$425:$C$8425,'Data Transformation'!$E$425:$E$8425),"")),"")</f>
        <v/>
      </c>
      <c r="M257" s="58"/>
      <c r="N257" t="str">
        <f>IF(E257&gt;='Data Transformation'!$R$29,B257,"")</f>
        <v xml:space="preserve"> </v>
      </c>
      <c r="O257" t="str">
        <f>IFERROR(IF(AND(Assignments!L257&lt;('Data Transformation'!$R$4-'Data Transformation'!$R$3)/2,ABS(K257-'Data Transformation'!$R$6)&gt;ABS(K257-'Data Transformation'!$R$5),NOT(ISNUMBER(N257)),NOT(ISNUMBER(R257)),NOT(ISNUMBER(P257)),NOT(ISNUMBER(R257)),NOT(ISNUMBER(S257)),NOT(ISNUMBER(T257))),Assignments!B257,""),"")</f>
        <v/>
      </c>
      <c r="P257" t="str">
        <f>IF(AND(NOT(ISNUMBER(N257)),NOT(ISNUMBER(R257)),NOT(ISNUMBER(S257)),G257&gt;='Data Transformation'!$R$28),B257,"")</f>
        <v xml:space="preserve"> </v>
      </c>
      <c r="Q257" t="str">
        <f>IFERROR(IF(AND(Assignments!L257&lt;('Data Transformation'!$R$4-'Data Transformation'!$R$3)/2,ABS(K257-'Data Transformation'!$R$6)&lt;ABS(K257-'Data Transformation'!$R$5),NOT(ISNUMBER(N257)),NOT(ISNUMBER(T257)),NOT(ISNUMBER(P257)),NOT(ISNUMBER(R257)),NOT(ISNUMBER(T257)),NOT(ISNUMBER(S257))),Assignments!B257,""),"")</f>
        <v/>
      </c>
      <c r="R257" t="str">
        <f>IF(H257&gt;='Data Transformation'!$R$30,B257,"")</f>
        <v xml:space="preserve"> </v>
      </c>
      <c r="S257" t="str">
        <f>IF(D257&gt;='Data Transformation'!$R$31,B257,"")</f>
        <v xml:space="preserve"> </v>
      </c>
      <c r="T257" t="str">
        <f>IF(AND(H257&lt;'Data Transformation'!$R$30,E257&lt;'Data Transformation'!$R$29,G257&lt;0.3,D257&lt;'Data Transformation'!$R$31,E257&gt;0.4,H257&gt;0.4),B257,"")</f>
        <v/>
      </c>
      <c r="U257" s="58"/>
      <c r="V257" t="str" cm="2">
        <f t="array" ref="V257">IF(C257=FALSE,"",IF(AND(ISNUMBER(B257),ISBLANK(N257:T257)),"Unclassified",(IF(COUNT(N257:T257)=0,"",INDEX($N$4:$T$4,MATCH(TRUE,N257:T257=B257,0))))))</f>
        <v/>
      </c>
      <c r="W257" t="str">
        <f t="shared" si="10"/>
        <v/>
      </c>
      <c r="X257" t="str">
        <f t="shared" si="11"/>
        <v/>
      </c>
      <c r="AC257" t="b">
        <f t="shared" si="12"/>
        <v>0</v>
      </c>
      <c r="AD257" t="str">
        <f>IFERROR(ABS(ABS(K257-'Data Transformation'!$R$5)-ABS(K257-'Data Transformation'!$R$6)),"")</f>
        <v/>
      </c>
      <c r="AE257" t="e">
        <f>IF(C257=FALSE,"",IF(AND(OR(V257=$Z$6,V257=$Z$8),OR(AC257=TRUE,AD257&lt;=IF(ISNUMBER('Data Transformation'!$R$15),'Data Transformation'!$R$15,'Data Transformation'!$R$25))),TRUE,FALSE))</f>
        <v>#DIV/0!</v>
      </c>
    </row>
    <row r="258" spans="2:31" x14ac:dyDescent="0.55000000000000004">
      <c r="B258" t="str">
        <v xml:space="preserve"> </v>
      </c>
      <c r="C258" t="str">
        <v xml:space="preserve"> </v>
      </c>
      <c r="D258" t="str">
        <v xml:space="preserve"> </v>
      </c>
      <c r="E258" t="str">
        <v xml:space="preserve"> </v>
      </c>
      <c r="F258" t="str">
        <v xml:space="preserve"> </v>
      </c>
      <c r="G258" t="str">
        <v xml:space="preserve"> </v>
      </c>
      <c r="H258" t="str">
        <v xml:space="preserve"> </v>
      </c>
      <c r="I258" t="str">
        <v xml:space="preserve"> </v>
      </c>
      <c r="K258" s="59" t="str">
        <f>IFERROR(AVERAGEIF('Data Transformation'!$B$425:$B$8425,B258,IF('Input and Summary Results'!$J$4="no",'Data Transformation'!$C$425:$C$8425,'Data Transformation'!$E$425:$E$8425)),"")</f>
        <v/>
      </c>
      <c r="L258" s="60" t="str" cm="1">
        <f t="array" ref="L258">IFERROR(_xlfn.STDEV.S(IF('Data Transformation'!$B$425:$B$8425=B258,IF('Input and Summary Results'!$J$4="no",'Data Transformation'!$C$425:$C$8425,'Data Transformation'!$E$425:$E$8425),"")),"")</f>
        <v/>
      </c>
      <c r="M258" s="58"/>
      <c r="N258" t="str">
        <f>IF(E258&gt;='Data Transformation'!$R$29,B258,"")</f>
        <v xml:space="preserve"> </v>
      </c>
      <c r="O258" t="str">
        <f>IFERROR(IF(AND(Assignments!L258&lt;('Data Transformation'!$R$4-'Data Transformation'!$R$3)/2,ABS(K258-'Data Transformation'!$R$6)&gt;ABS(K258-'Data Transformation'!$R$5),NOT(ISNUMBER(N258)),NOT(ISNUMBER(R258)),NOT(ISNUMBER(P258)),NOT(ISNUMBER(R258)),NOT(ISNUMBER(S258)),NOT(ISNUMBER(T258))),Assignments!B258,""),"")</f>
        <v/>
      </c>
      <c r="P258" t="str">
        <f>IF(AND(NOT(ISNUMBER(N258)),NOT(ISNUMBER(R258)),NOT(ISNUMBER(S258)),G258&gt;='Data Transformation'!$R$28),B258,"")</f>
        <v xml:space="preserve"> </v>
      </c>
      <c r="Q258" t="str">
        <f>IFERROR(IF(AND(Assignments!L258&lt;('Data Transformation'!$R$4-'Data Transformation'!$R$3)/2,ABS(K258-'Data Transformation'!$R$6)&lt;ABS(K258-'Data Transformation'!$R$5),NOT(ISNUMBER(N258)),NOT(ISNUMBER(T258)),NOT(ISNUMBER(P258)),NOT(ISNUMBER(R258)),NOT(ISNUMBER(T258)),NOT(ISNUMBER(S258))),Assignments!B258,""),"")</f>
        <v/>
      </c>
      <c r="R258" t="str">
        <f>IF(H258&gt;='Data Transformation'!$R$30,B258,"")</f>
        <v xml:space="preserve"> </v>
      </c>
      <c r="S258" t="str">
        <f>IF(D258&gt;='Data Transformation'!$R$31,B258,"")</f>
        <v xml:space="preserve"> </v>
      </c>
      <c r="T258" t="str">
        <f>IF(AND(H258&lt;'Data Transformation'!$R$30,E258&lt;'Data Transformation'!$R$29,G258&lt;0.3,D258&lt;'Data Transformation'!$R$31,E258&gt;0.4,H258&gt;0.4),B258,"")</f>
        <v/>
      </c>
      <c r="U258" s="58"/>
      <c r="V258" t="str" cm="2">
        <f t="array" ref="V258">IF(C258=FALSE,"",IF(AND(ISNUMBER(B258),ISBLANK(N258:T258)),"Unclassified",(IF(COUNT(N258:T258)=0,"",INDEX($N$4:$T$4,MATCH(TRUE,N258:T258=B258,0))))))</f>
        <v/>
      </c>
      <c r="W258" t="str">
        <f t="shared" si="10"/>
        <v/>
      </c>
      <c r="X258" t="str">
        <f t="shared" si="11"/>
        <v/>
      </c>
      <c r="AC258" t="b">
        <f t="shared" si="12"/>
        <v>0</v>
      </c>
      <c r="AD258" t="str">
        <f>IFERROR(ABS(ABS(K258-'Data Transformation'!$R$5)-ABS(K258-'Data Transformation'!$R$6)),"")</f>
        <v/>
      </c>
      <c r="AE258" t="e">
        <f>IF(C258=FALSE,"",IF(AND(OR(V258=$Z$6,V258=$Z$8),OR(AC258=TRUE,AD258&lt;=IF(ISNUMBER('Data Transformation'!$R$15),'Data Transformation'!$R$15,'Data Transformation'!$R$25))),TRUE,FALSE))</f>
        <v>#DIV/0!</v>
      </c>
    </row>
    <row r="259" spans="2:31" x14ac:dyDescent="0.55000000000000004">
      <c r="B259" t="str">
        <v xml:space="preserve"> </v>
      </c>
      <c r="C259" t="str">
        <v xml:space="preserve"> </v>
      </c>
      <c r="D259" t="str">
        <v xml:space="preserve"> </v>
      </c>
      <c r="E259" t="str">
        <v xml:space="preserve"> </v>
      </c>
      <c r="F259" t="str">
        <v xml:space="preserve"> </v>
      </c>
      <c r="G259" t="str">
        <v xml:space="preserve"> </v>
      </c>
      <c r="H259" t="str">
        <v xml:space="preserve"> </v>
      </c>
      <c r="I259" t="str">
        <v xml:space="preserve"> </v>
      </c>
      <c r="K259" s="59" t="str">
        <f>IFERROR(AVERAGEIF('Data Transformation'!$B$425:$B$8425,B259,IF('Input and Summary Results'!$J$4="no",'Data Transformation'!$C$425:$C$8425,'Data Transformation'!$E$425:$E$8425)),"")</f>
        <v/>
      </c>
      <c r="L259" s="60" t="str" cm="1">
        <f t="array" ref="L259">IFERROR(_xlfn.STDEV.S(IF('Data Transformation'!$B$425:$B$8425=B259,IF('Input and Summary Results'!$J$4="no",'Data Transformation'!$C$425:$C$8425,'Data Transformation'!$E$425:$E$8425),"")),"")</f>
        <v/>
      </c>
      <c r="M259" s="58"/>
      <c r="N259" t="str">
        <f>IF(E259&gt;='Data Transformation'!$R$29,B259,"")</f>
        <v xml:space="preserve"> </v>
      </c>
      <c r="O259" t="str">
        <f>IFERROR(IF(AND(Assignments!L259&lt;('Data Transformation'!$R$4-'Data Transformation'!$R$3)/2,ABS(K259-'Data Transformation'!$R$6)&gt;ABS(K259-'Data Transformation'!$R$5),NOT(ISNUMBER(N259)),NOT(ISNUMBER(R259)),NOT(ISNUMBER(P259)),NOT(ISNUMBER(R259)),NOT(ISNUMBER(S259)),NOT(ISNUMBER(T259))),Assignments!B259,""),"")</f>
        <v/>
      </c>
      <c r="P259" t="str">
        <f>IF(AND(NOT(ISNUMBER(N259)),NOT(ISNUMBER(R259)),NOT(ISNUMBER(S259)),G259&gt;='Data Transformation'!$R$28),B259,"")</f>
        <v xml:space="preserve"> </v>
      </c>
      <c r="Q259" t="str">
        <f>IFERROR(IF(AND(Assignments!L259&lt;('Data Transformation'!$R$4-'Data Transformation'!$R$3)/2,ABS(K259-'Data Transformation'!$R$6)&lt;ABS(K259-'Data Transformation'!$R$5),NOT(ISNUMBER(N259)),NOT(ISNUMBER(T259)),NOT(ISNUMBER(P259)),NOT(ISNUMBER(R259)),NOT(ISNUMBER(T259)),NOT(ISNUMBER(S259))),Assignments!B259,""),"")</f>
        <v/>
      </c>
      <c r="R259" t="str">
        <f>IF(H259&gt;='Data Transformation'!$R$30,B259,"")</f>
        <v xml:space="preserve"> </v>
      </c>
      <c r="S259" t="str">
        <f>IF(D259&gt;='Data Transformation'!$R$31,B259,"")</f>
        <v xml:space="preserve"> </v>
      </c>
      <c r="T259" t="str">
        <f>IF(AND(H259&lt;'Data Transformation'!$R$30,E259&lt;'Data Transformation'!$R$29,G259&lt;0.3,D259&lt;'Data Transformation'!$R$31,E259&gt;0.4,H259&gt;0.4),B259,"")</f>
        <v/>
      </c>
      <c r="U259" s="58"/>
      <c r="V259" t="str" cm="2">
        <f t="array" ref="V259">IF(C259=FALSE,"",IF(AND(ISNUMBER(B259),ISBLANK(N259:T259)),"Unclassified",(IF(COUNT(N259:T259)=0,"",INDEX($N$4:$T$4,MATCH(TRUE,N259:T259=B259,0))))))</f>
        <v/>
      </c>
      <c r="W259" t="str">
        <f t="shared" si="10"/>
        <v/>
      </c>
      <c r="X259" t="str">
        <f t="shared" si="11"/>
        <v/>
      </c>
      <c r="AC259" t="b">
        <f t="shared" si="12"/>
        <v>0</v>
      </c>
      <c r="AD259" t="str">
        <f>IFERROR(ABS(ABS(K259-'Data Transformation'!$R$5)-ABS(K259-'Data Transformation'!$R$6)),"")</f>
        <v/>
      </c>
      <c r="AE259" t="e">
        <f>IF(C259=FALSE,"",IF(AND(OR(V259=$Z$6,V259=$Z$8),OR(AC259=TRUE,AD259&lt;=IF(ISNUMBER('Data Transformation'!$R$15),'Data Transformation'!$R$15,'Data Transformation'!$R$25))),TRUE,FALSE))</f>
        <v>#DIV/0!</v>
      </c>
    </row>
    <row r="260" spans="2:31" x14ac:dyDescent="0.55000000000000004">
      <c r="B260" t="str">
        <v xml:space="preserve"> </v>
      </c>
      <c r="C260" t="str">
        <v xml:space="preserve"> </v>
      </c>
      <c r="D260" t="str">
        <v xml:space="preserve"> </v>
      </c>
      <c r="E260" t="str">
        <v xml:space="preserve"> </v>
      </c>
      <c r="F260" t="str">
        <v xml:space="preserve"> </v>
      </c>
      <c r="G260" t="str">
        <v xml:space="preserve"> </v>
      </c>
      <c r="H260" t="str">
        <v xml:space="preserve"> </v>
      </c>
      <c r="I260" t="str">
        <v xml:space="preserve"> </v>
      </c>
      <c r="K260" s="59" t="str">
        <f>IFERROR(AVERAGEIF('Data Transformation'!$B$425:$B$8425,B260,IF('Input and Summary Results'!$J$4="no",'Data Transformation'!$C$425:$C$8425,'Data Transformation'!$E$425:$E$8425)),"")</f>
        <v/>
      </c>
      <c r="L260" s="60" t="str" cm="1">
        <f t="array" ref="L260">IFERROR(_xlfn.STDEV.S(IF('Data Transformation'!$B$425:$B$8425=B260,IF('Input and Summary Results'!$J$4="no",'Data Transformation'!$C$425:$C$8425,'Data Transformation'!$E$425:$E$8425),"")),"")</f>
        <v/>
      </c>
      <c r="M260" s="58"/>
      <c r="N260" t="str">
        <f>IF(E260&gt;='Data Transformation'!$R$29,B260,"")</f>
        <v xml:space="preserve"> </v>
      </c>
      <c r="O260" t="str">
        <f>IFERROR(IF(AND(Assignments!L260&lt;('Data Transformation'!$R$4-'Data Transformation'!$R$3)/2,ABS(K260-'Data Transformation'!$R$6)&gt;ABS(K260-'Data Transformation'!$R$5),NOT(ISNUMBER(N260)),NOT(ISNUMBER(R260)),NOT(ISNUMBER(P260)),NOT(ISNUMBER(R260)),NOT(ISNUMBER(S260)),NOT(ISNUMBER(T260))),Assignments!B260,""),"")</f>
        <v/>
      </c>
      <c r="P260" t="str">
        <f>IF(AND(NOT(ISNUMBER(N260)),NOT(ISNUMBER(R260)),NOT(ISNUMBER(S260)),G260&gt;='Data Transformation'!$R$28),B260,"")</f>
        <v xml:space="preserve"> </v>
      </c>
      <c r="Q260" t="str">
        <f>IFERROR(IF(AND(Assignments!L260&lt;('Data Transformation'!$R$4-'Data Transformation'!$R$3)/2,ABS(K260-'Data Transformation'!$R$6)&lt;ABS(K260-'Data Transformation'!$R$5),NOT(ISNUMBER(N260)),NOT(ISNUMBER(T260)),NOT(ISNUMBER(P260)),NOT(ISNUMBER(R260)),NOT(ISNUMBER(T260)),NOT(ISNUMBER(S260))),Assignments!B260,""),"")</f>
        <v/>
      </c>
      <c r="R260" t="str">
        <f>IF(H260&gt;='Data Transformation'!$R$30,B260,"")</f>
        <v xml:space="preserve"> </v>
      </c>
      <c r="S260" t="str">
        <f>IF(D260&gt;='Data Transformation'!$R$31,B260,"")</f>
        <v xml:space="preserve"> </v>
      </c>
      <c r="T260" t="str">
        <f>IF(AND(H260&lt;'Data Transformation'!$R$30,E260&lt;'Data Transformation'!$R$29,G260&lt;0.3,D260&lt;'Data Transformation'!$R$31,E260&gt;0.4,H260&gt;0.4),B260,"")</f>
        <v/>
      </c>
      <c r="U260" s="58"/>
      <c r="V260" t="str" cm="2">
        <f t="array" ref="V260">IF(C260=FALSE,"",IF(AND(ISNUMBER(B260),ISBLANK(N260:T260)),"Unclassified",(IF(COUNT(N260:T260)=0,"",INDEX($N$4:$T$4,MATCH(TRUE,N260:T260=B260,0))))))</f>
        <v/>
      </c>
      <c r="W260" t="str">
        <f t="shared" si="10"/>
        <v/>
      </c>
      <c r="X260" t="str">
        <f t="shared" si="11"/>
        <v/>
      </c>
      <c r="AC260" t="b">
        <f t="shared" si="12"/>
        <v>0</v>
      </c>
      <c r="AD260" t="str">
        <f>IFERROR(ABS(ABS(K260-'Data Transformation'!$R$5)-ABS(K260-'Data Transformation'!$R$6)),"")</f>
        <v/>
      </c>
      <c r="AE260" t="e">
        <f>IF(C260=FALSE,"",IF(AND(OR(V260=$Z$6,V260=$Z$8),OR(AC260=TRUE,AD260&lt;=IF(ISNUMBER('Data Transformation'!$R$15),'Data Transformation'!$R$15,'Data Transformation'!$R$25))),TRUE,FALSE))</f>
        <v>#DIV/0!</v>
      </c>
    </row>
    <row r="261" spans="2:31" x14ac:dyDescent="0.55000000000000004">
      <c r="B261" t="str">
        <v xml:space="preserve"> </v>
      </c>
      <c r="C261" t="str">
        <v xml:space="preserve"> </v>
      </c>
      <c r="D261" t="str">
        <v xml:space="preserve"> </v>
      </c>
      <c r="E261" t="str">
        <v xml:space="preserve"> </v>
      </c>
      <c r="F261" t="str">
        <v xml:space="preserve"> </v>
      </c>
      <c r="G261" t="str">
        <v xml:space="preserve"> </v>
      </c>
      <c r="H261" t="str">
        <v xml:space="preserve"> </v>
      </c>
      <c r="I261" t="str">
        <v xml:space="preserve"> </v>
      </c>
      <c r="K261" s="59" t="str">
        <f>IFERROR(AVERAGEIF('Data Transformation'!$B$425:$B$8425,B261,IF('Input and Summary Results'!$J$4="no",'Data Transformation'!$C$425:$C$8425,'Data Transformation'!$E$425:$E$8425)),"")</f>
        <v/>
      </c>
      <c r="L261" s="60" t="str" cm="1">
        <f t="array" ref="L261">IFERROR(_xlfn.STDEV.S(IF('Data Transformation'!$B$425:$B$8425=B261,IF('Input and Summary Results'!$J$4="no",'Data Transformation'!$C$425:$C$8425,'Data Transformation'!$E$425:$E$8425),"")),"")</f>
        <v/>
      </c>
      <c r="M261" s="58"/>
      <c r="N261" t="str">
        <f>IF(E261&gt;='Data Transformation'!$R$29,B261,"")</f>
        <v xml:space="preserve"> </v>
      </c>
      <c r="O261" t="str">
        <f>IFERROR(IF(AND(Assignments!L261&lt;('Data Transformation'!$R$4-'Data Transformation'!$R$3)/2,ABS(K261-'Data Transformation'!$R$6)&gt;ABS(K261-'Data Transformation'!$R$5),NOT(ISNUMBER(N261)),NOT(ISNUMBER(R261)),NOT(ISNUMBER(P261)),NOT(ISNUMBER(R261)),NOT(ISNUMBER(S261)),NOT(ISNUMBER(T261))),Assignments!B261,""),"")</f>
        <v/>
      </c>
      <c r="P261" t="str">
        <f>IF(AND(NOT(ISNUMBER(N261)),NOT(ISNUMBER(R261)),NOT(ISNUMBER(S261)),G261&gt;='Data Transformation'!$R$28),B261,"")</f>
        <v xml:space="preserve"> </v>
      </c>
      <c r="Q261" t="str">
        <f>IFERROR(IF(AND(Assignments!L261&lt;('Data Transformation'!$R$4-'Data Transformation'!$R$3)/2,ABS(K261-'Data Transformation'!$R$6)&lt;ABS(K261-'Data Transformation'!$R$5),NOT(ISNUMBER(N261)),NOT(ISNUMBER(T261)),NOT(ISNUMBER(P261)),NOT(ISNUMBER(R261)),NOT(ISNUMBER(T261)),NOT(ISNUMBER(S261))),Assignments!B261,""),"")</f>
        <v/>
      </c>
      <c r="R261" t="str">
        <f>IF(H261&gt;='Data Transformation'!$R$30,B261,"")</f>
        <v xml:space="preserve"> </v>
      </c>
      <c r="S261" t="str">
        <f>IF(D261&gt;='Data Transformation'!$R$31,B261,"")</f>
        <v xml:space="preserve"> </v>
      </c>
      <c r="T261" t="str">
        <f>IF(AND(H261&lt;'Data Transformation'!$R$30,E261&lt;'Data Transformation'!$R$29,G261&lt;0.3,D261&lt;'Data Transformation'!$R$31,E261&gt;0.4,H261&gt;0.4),B261,"")</f>
        <v/>
      </c>
      <c r="U261" s="58"/>
      <c r="V261" t="str" cm="2">
        <f t="array" ref="V261">IF(C261=FALSE,"",IF(AND(ISNUMBER(B261),ISBLANK(N261:T261)),"Unclassified",(IF(COUNT(N261:T261)=0,"",INDEX($N$4:$T$4,MATCH(TRUE,N261:T261=B261,0))))))</f>
        <v/>
      </c>
      <c r="W261" t="str">
        <f t="shared" si="10"/>
        <v/>
      </c>
      <c r="X261" t="str">
        <f t="shared" si="11"/>
        <v/>
      </c>
      <c r="AC261" t="b">
        <f t="shared" si="12"/>
        <v>0</v>
      </c>
      <c r="AD261" t="str">
        <f>IFERROR(ABS(ABS(K261-'Data Transformation'!$R$5)-ABS(K261-'Data Transformation'!$R$6)),"")</f>
        <v/>
      </c>
      <c r="AE261" t="e">
        <f>IF(C261=FALSE,"",IF(AND(OR(V261=$Z$6,V261=$Z$8),OR(AC261=TRUE,AD261&lt;=IF(ISNUMBER('Data Transformation'!$R$15),'Data Transformation'!$R$15,'Data Transformation'!$R$25))),TRUE,FALSE))</f>
        <v>#DIV/0!</v>
      </c>
    </row>
    <row r="262" spans="2:31" x14ac:dyDescent="0.55000000000000004">
      <c r="B262" t="str">
        <v xml:space="preserve"> </v>
      </c>
      <c r="C262" t="str">
        <v xml:space="preserve"> </v>
      </c>
      <c r="D262" t="str">
        <v xml:space="preserve"> </v>
      </c>
      <c r="E262" t="str">
        <v xml:space="preserve"> </v>
      </c>
      <c r="F262" t="str">
        <v xml:space="preserve"> </v>
      </c>
      <c r="G262" t="str">
        <v xml:space="preserve"> </v>
      </c>
      <c r="H262" t="str">
        <v xml:space="preserve"> </v>
      </c>
      <c r="I262" t="str">
        <v xml:space="preserve"> </v>
      </c>
      <c r="K262" s="59" t="str">
        <f>IFERROR(AVERAGEIF('Data Transformation'!$B$425:$B$8425,B262,IF('Input and Summary Results'!$J$4="no",'Data Transformation'!$C$425:$C$8425,'Data Transformation'!$E$425:$E$8425)),"")</f>
        <v/>
      </c>
      <c r="L262" s="60" t="str" cm="1">
        <f t="array" ref="L262">IFERROR(_xlfn.STDEV.S(IF('Data Transformation'!$B$425:$B$8425=B262,IF('Input and Summary Results'!$J$4="no",'Data Transformation'!$C$425:$C$8425,'Data Transformation'!$E$425:$E$8425),"")),"")</f>
        <v/>
      </c>
      <c r="M262" s="58"/>
      <c r="N262" t="str">
        <f>IF(E262&gt;='Data Transformation'!$R$29,B262,"")</f>
        <v xml:space="preserve"> </v>
      </c>
      <c r="O262" t="str">
        <f>IFERROR(IF(AND(Assignments!L262&lt;('Data Transformation'!$R$4-'Data Transformation'!$R$3)/2,ABS(K262-'Data Transformation'!$R$6)&gt;ABS(K262-'Data Transformation'!$R$5),NOT(ISNUMBER(N262)),NOT(ISNUMBER(R262)),NOT(ISNUMBER(P262)),NOT(ISNUMBER(R262)),NOT(ISNUMBER(S262)),NOT(ISNUMBER(T262))),Assignments!B262,""),"")</f>
        <v/>
      </c>
      <c r="P262" t="str">
        <f>IF(AND(NOT(ISNUMBER(N262)),NOT(ISNUMBER(R262)),NOT(ISNUMBER(S262)),G262&gt;='Data Transformation'!$R$28),B262,"")</f>
        <v xml:space="preserve"> </v>
      </c>
      <c r="Q262" t="str">
        <f>IFERROR(IF(AND(Assignments!L262&lt;('Data Transformation'!$R$4-'Data Transformation'!$R$3)/2,ABS(K262-'Data Transformation'!$R$6)&lt;ABS(K262-'Data Transformation'!$R$5),NOT(ISNUMBER(N262)),NOT(ISNUMBER(T262)),NOT(ISNUMBER(P262)),NOT(ISNUMBER(R262)),NOT(ISNUMBER(T262)),NOT(ISNUMBER(S262))),Assignments!B262,""),"")</f>
        <v/>
      </c>
      <c r="R262" t="str">
        <f>IF(H262&gt;='Data Transformation'!$R$30,B262,"")</f>
        <v xml:space="preserve"> </v>
      </c>
      <c r="S262" t="str">
        <f>IF(D262&gt;='Data Transformation'!$R$31,B262,"")</f>
        <v xml:space="preserve"> </v>
      </c>
      <c r="T262" t="str">
        <f>IF(AND(H262&lt;'Data Transformation'!$R$30,E262&lt;'Data Transformation'!$R$29,G262&lt;0.3,D262&lt;'Data Transformation'!$R$31,E262&gt;0.4,H262&gt;0.4),B262,"")</f>
        <v/>
      </c>
      <c r="U262" s="58"/>
      <c r="V262" t="str" cm="2">
        <f t="array" ref="V262">IF(C262=FALSE,"",IF(AND(ISNUMBER(B262),ISBLANK(N262:T262)),"Unclassified",(IF(COUNT(N262:T262)=0,"",INDEX($N$4:$T$4,MATCH(TRUE,N262:T262=B262,0))))))</f>
        <v/>
      </c>
      <c r="W262" t="str">
        <f t="shared" si="10"/>
        <v/>
      </c>
      <c r="X262" t="str">
        <f t="shared" si="11"/>
        <v/>
      </c>
      <c r="AC262" t="b">
        <f t="shared" si="12"/>
        <v>0</v>
      </c>
      <c r="AD262" t="str">
        <f>IFERROR(ABS(ABS(K262-'Data Transformation'!$R$5)-ABS(K262-'Data Transformation'!$R$6)),"")</f>
        <v/>
      </c>
      <c r="AE262" t="e">
        <f>IF(C262=FALSE,"",IF(AND(OR(V262=$Z$6,V262=$Z$8),OR(AC262=TRUE,AD262&lt;=IF(ISNUMBER('Data Transformation'!$R$15),'Data Transformation'!$R$15,'Data Transformation'!$R$25))),TRUE,FALSE))</f>
        <v>#DIV/0!</v>
      </c>
    </row>
    <row r="263" spans="2:31" x14ac:dyDescent="0.55000000000000004">
      <c r="B263" t="str">
        <v xml:space="preserve"> </v>
      </c>
      <c r="C263" t="str">
        <v xml:space="preserve"> </v>
      </c>
      <c r="D263" t="str">
        <v xml:space="preserve"> </v>
      </c>
      <c r="E263" t="str">
        <v xml:space="preserve"> </v>
      </c>
      <c r="F263" t="str">
        <v xml:space="preserve"> </v>
      </c>
      <c r="G263" t="str">
        <v xml:space="preserve"> </v>
      </c>
      <c r="H263" t="str">
        <v xml:space="preserve"> </v>
      </c>
      <c r="I263" t="str">
        <v xml:space="preserve"> </v>
      </c>
      <c r="K263" s="59" t="str">
        <f>IFERROR(AVERAGEIF('Data Transformation'!$B$425:$B$8425,B263,IF('Input and Summary Results'!$J$4="no",'Data Transformation'!$C$425:$C$8425,'Data Transformation'!$E$425:$E$8425)),"")</f>
        <v/>
      </c>
      <c r="L263" s="60" t="str" cm="1">
        <f t="array" ref="L263">IFERROR(_xlfn.STDEV.S(IF('Data Transformation'!$B$425:$B$8425=B263,IF('Input and Summary Results'!$J$4="no",'Data Transformation'!$C$425:$C$8425,'Data Transformation'!$E$425:$E$8425),"")),"")</f>
        <v/>
      </c>
      <c r="M263" s="58"/>
      <c r="N263" t="str">
        <f>IF(E263&gt;='Data Transformation'!$R$29,B263,"")</f>
        <v xml:space="preserve"> </v>
      </c>
      <c r="O263" t="str">
        <f>IFERROR(IF(AND(Assignments!L263&lt;('Data Transformation'!$R$4-'Data Transformation'!$R$3)/2,ABS(K263-'Data Transformation'!$R$6)&gt;ABS(K263-'Data Transformation'!$R$5),NOT(ISNUMBER(N263)),NOT(ISNUMBER(R263)),NOT(ISNUMBER(P263)),NOT(ISNUMBER(R263)),NOT(ISNUMBER(S263)),NOT(ISNUMBER(T263))),Assignments!B263,""),"")</f>
        <v/>
      </c>
      <c r="P263" t="str">
        <f>IF(AND(NOT(ISNUMBER(N263)),NOT(ISNUMBER(R263)),NOT(ISNUMBER(S263)),G263&gt;='Data Transformation'!$R$28),B263,"")</f>
        <v xml:space="preserve"> </v>
      </c>
      <c r="Q263" t="str">
        <f>IFERROR(IF(AND(Assignments!L263&lt;('Data Transformation'!$R$4-'Data Transformation'!$R$3)/2,ABS(K263-'Data Transformation'!$R$6)&lt;ABS(K263-'Data Transformation'!$R$5),NOT(ISNUMBER(N263)),NOT(ISNUMBER(T263)),NOT(ISNUMBER(P263)),NOT(ISNUMBER(R263)),NOT(ISNUMBER(T263)),NOT(ISNUMBER(S263))),Assignments!B263,""),"")</f>
        <v/>
      </c>
      <c r="R263" t="str">
        <f>IF(H263&gt;='Data Transformation'!$R$30,B263,"")</f>
        <v xml:space="preserve"> </v>
      </c>
      <c r="S263" t="str">
        <f>IF(D263&gt;='Data Transformation'!$R$31,B263,"")</f>
        <v xml:space="preserve"> </v>
      </c>
      <c r="T263" t="str">
        <f>IF(AND(H263&lt;'Data Transformation'!$R$30,E263&lt;'Data Transformation'!$R$29,G263&lt;0.3,D263&lt;'Data Transformation'!$R$31,E263&gt;0.4,H263&gt;0.4),B263,"")</f>
        <v/>
      </c>
      <c r="U263" s="58"/>
      <c r="V263" t="str" cm="2">
        <f t="array" ref="V263">IF(C263=FALSE,"",IF(AND(ISNUMBER(B263),ISBLANK(N263:T263)),"Unclassified",(IF(COUNT(N263:T263)=0,"",INDEX($N$4:$T$4,MATCH(TRUE,N263:T263=B263,0))))))</f>
        <v/>
      </c>
      <c r="W263" t="str">
        <f t="shared" ref="W263:W326" si="13">IF(COUNT(N263:T263)&gt;1,"True","")</f>
        <v/>
      </c>
      <c r="X263" t="str">
        <f t="shared" ref="X263:X326" si="14">IF(AND(D263&gt;0.8,G263&gt;0.5,ISNUMBER(B263)),"True","")</f>
        <v/>
      </c>
      <c r="AC263" t="b">
        <f t="shared" ref="AC263:AC326" si="15">IF(AND(H263&gt;0.35,G263&lt;0.35,E263&gt;0.35,T263="",R263="",P263="",N263="",S263=""),TRUE,FALSE)</f>
        <v>0</v>
      </c>
      <c r="AD263" t="str">
        <f>IFERROR(ABS(ABS(K263-'Data Transformation'!$R$5)-ABS(K263-'Data Transformation'!$R$6)),"")</f>
        <v/>
      </c>
      <c r="AE263" t="e">
        <f>IF(C263=FALSE,"",IF(AND(OR(V263=$Z$6,V263=$Z$8),OR(AC263=TRUE,AD263&lt;=IF(ISNUMBER('Data Transformation'!$R$15),'Data Transformation'!$R$15,'Data Transformation'!$R$25))),TRUE,FALSE))</f>
        <v>#DIV/0!</v>
      </c>
    </row>
    <row r="264" spans="2:31" x14ac:dyDescent="0.55000000000000004">
      <c r="B264" t="str">
        <v xml:space="preserve"> </v>
      </c>
      <c r="C264" t="str">
        <v xml:space="preserve"> </v>
      </c>
      <c r="D264" t="str">
        <v xml:space="preserve"> </v>
      </c>
      <c r="E264" t="str">
        <v xml:space="preserve"> </v>
      </c>
      <c r="F264" t="str">
        <v xml:space="preserve"> </v>
      </c>
      <c r="G264" t="str">
        <v xml:space="preserve"> </v>
      </c>
      <c r="H264" t="str">
        <v xml:space="preserve"> </v>
      </c>
      <c r="I264" t="str">
        <v xml:space="preserve"> </v>
      </c>
      <c r="K264" s="59" t="str">
        <f>IFERROR(AVERAGEIF('Data Transformation'!$B$425:$B$8425,B264,IF('Input and Summary Results'!$J$4="no",'Data Transformation'!$C$425:$C$8425,'Data Transformation'!$E$425:$E$8425)),"")</f>
        <v/>
      </c>
      <c r="L264" s="60" t="str" cm="1">
        <f t="array" ref="L264">IFERROR(_xlfn.STDEV.S(IF('Data Transformation'!$B$425:$B$8425=B264,IF('Input and Summary Results'!$J$4="no",'Data Transformation'!$C$425:$C$8425,'Data Transformation'!$E$425:$E$8425),"")),"")</f>
        <v/>
      </c>
      <c r="M264" s="58"/>
      <c r="N264" t="str">
        <f>IF(E264&gt;='Data Transformation'!$R$29,B264,"")</f>
        <v xml:space="preserve"> </v>
      </c>
      <c r="O264" t="str">
        <f>IFERROR(IF(AND(Assignments!L264&lt;('Data Transformation'!$R$4-'Data Transformation'!$R$3)/2,ABS(K264-'Data Transformation'!$R$6)&gt;ABS(K264-'Data Transformation'!$R$5),NOT(ISNUMBER(N264)),NOT(ISNUMBER(R264)),NOT(ISNUMBER(P264)),NOT(ISNUMBER(R264)),NOT(ISNUMBER(S264)),NOT(ISNUMBER(T264))),Assignments!B264,""),"")</f>
        <v/>
      </c>
      <c r="P264" t="str">
        <f>IF(AND(NOT(ISNUMBER(N264)),NOT(ISNUMBER(R264)),NOT(ISNUMBER(S264)),G264&gt;='Data Transformation'!$R$28),B264,"")</f>
        <v xml:space="preserve"> </v>
      </c>
      <c r="Q264" t="str">
        <f>IFERROR(IF(AND(Assignments!L264&lt;('Data Transformation'!$R$4-'Data Transformation'!$R$3)/2,ABS(K264-'Data Transformation'!$R$6)&lt;ABS(K264-'Data Transformation'!$R$5),NOT(ISNUMBER(N264)),NOT(ISNUMBER(T264)),NOT(ISNUMBER(P264)),NOT(ISNUMBER(R264)),NOT(ISNUMBER(T264)),NOT(ISNUMBER(S264))),Assignments!B264,""),"")</f>
        <v/>
      </c>
      <c r="R264" t="str">
        <f>IF(H264&gt;='Data Transformation'!$R$30,B264,"")</f>
        <v xml:space="preserve"> </v>
      </c>
      <c r="S264" t="str">
        <f>IF(D264&gt;='Data Transformation'!$R$31,B264,"")</f>
        <v xml:space="preserve"> </v>
      </c>
      <c r="T264" t="str">
        <f>IF(AND(H264&lt;'Data Transformation'!$R$30,E264&lt;'Data Transformation'!$R$29,G264&lt;0.3,D264&lt;'Data Transformation'!$R$31,E264&gt;0.4,H264&gt;0.4),B264,"")</f>
        <v/>
      </c>
      <c r="U264" s="58"/>
      <c r="V264" t="str" cm="2">
        <f t="array" ref="V264">IF(C264=FALSE,"",IF(AND(ISNUMBER(B264),ISBLANK(N264:T264)),"Unclassified",(IF(COUNT(N264:T264)=0,"",INDEX($N$4:$T$4,MATCH(TRUE,N264:T264=B264,0))))))</f>
        <v/>
      </c>
      <c r="W264" t="str">
        <f t="shared" si="13"/>
        <v/>
      </c>
      <c r="X264" t="str">
        <f t="shared" si="14"/>
        <v/>
      </c>
      <c r="AC264" t="b">
        <f t="shared" si="15"/>
        <v>0</v>
      </c>
      <c r="AD264" t="str">
        <f>IFERROR(ABS(ABS(K264-'Data Transformation'!$R$5)-ABS(K264-'Data Transformation'!$R$6)),"")</f>
        <v/>
      </c>
      <c r="AE264" t="e">
        <f>IF(C264=FALSE,"",IF(AND(OR(V264=$Z$6,V264=$Z$8),OR(AC264=TRUE,AD264&lt;=IF(ISNUMBER('Data Transformation'!$R$15),'Data Transformation'!$R$15,'Data Transformation'!$R$25))),TRUE,FALSE))</f>
        <v>#DIV/0!</v>
      </c>
    </row>
    <row r="265" spans="2:31" x14ac:dyDescent="0.55000000000000004">
      <c r="B265" t="str">
        <v xml:space="preserve"> </v>
      </c>
      <c r="C265" t="str">
        <v xml:space="preserve"> </v>
      </c>
      <c r="D265" t="str">
        <v xml:space="preserve"> </v>
      </c>
      <c r="E265" t="str">
        <v xml:space="preserve"> </v>
      </c>
      <c r="F265" t="str">
        <v xml:space="preserve"> </v>
      </c>
      <c r="G265" t="str">
        <v xml:space="preserve"> </v>
      </c>
      <c r="H265" t="str">
        <v xml:space="preserve"> </v>
      </c>
      <c r="I265" t="str">
        <v xml:space="preserve"> </v>
      </c>
      <c r="K265" s="59" t="str">
        <f>IFERROR(AVERAGEIF('Data Transformation'!$B$425:$B$8425,B265,IF('Input and Summary Results'!$J$4="no",'Data Transformation'!$C$425:$C$8425,'Data Transformation'!$E$425:$E$8425)),"")</f>
        <v/>
      </c>
      <c r="L265" s="60" t="str" cm="1">
        <f t="array" ref="L265">IFERROR(_xlfn.STDEV.S(IF('Data Transformation'!$B$425:$B$8425=B265,IF('Input and Summary Results'!$J$4="no",'Data Transformation'!$C$425:$C$8425,'Data Transformation'!$E$425:$E$8425),"")),"")</f>
        <v/>
      </c>
      <c r="M265" s="58"/>
      <c r="N265" t="str">
        <f>IF(E265&gt;='Data Transformation'!$R$29,B265,"")</f>
        <v xml:space="preserve"> </v>
      </c>
      <c r="O265" t="str">
        <f>IFERROR(IF(AND(Assignments!L265&lt;('Data Transformation'!$R$4-'Data Transformation'!$R$3)/2,ABS(K265-'Data Transformation'!$R$6)&gt;ABS(K265-'Data Transformation'!$R$5),NOT(ISNUMBER(N265)),NOT(ISNUMBER(R265)),NOT(ISNUMBER(P265)),NOT(ISNUMBER(R265)),NOT(ISNUMBER(S265)),NOT(ISNUMBER(T265))),Assignments!B265,""),"")</f>
        <v/>
      </c>
      <c r="P265" t="str">
        <f>IF(AND(NOT(ISNUMBER(N265)),NOT(ISNUMBER(R265)),NOT(ISNUMBER(S265)),G265&gt;='Data Transformation'!$R$28),B265,"")</f>
        <v xml:space="preserve"> </v>
      </c>
      <c r="Q265" t="str">
        <f>IFERROR(IF(AND(Assignments!L265&lt;('Data Transformation'!$R$4-'Data Transformation'!$R$3)/2,ABS(K265-'Data Transformation'!$R$6)&lt;ABS(K265-'Data Transformation'!$R$5),NOT(ISNUMBER(N265)),NOT(ISNUMBER(T265)),NOT(ISNUMBER(P265)),NOT(ISNUMBER(R265)),NOT(ISNUMBER(T265)),NOT(ISNUMBER(S265))),Assignments!B265,""),"")</f>
        <v/>
      </c>
      <c r="R265" t="str">
        <f>IF(H265&gt;='Data Transformation'!$R$30,B265,"")</f>
        <v xml:space="preserve"> </v>
      </c>
      <c r="S265" t="str">
        <f>IF(D265&gt;='Data Transformation'!$R$31,B265,"")</f>
        <v xml:space="preserve"> </v>
      </c>
      <c r="T265" t="str">
        <f>IF(AND(H265&lt;'Data Transformation'!$R$30,E265&lt;'Data Transformation'!$R$29,G265&lt;0.3,D265&lt;'Data Transformation'!$R$31,E265&gt;0.4,H265&gt;0.4),B265,"")</f>
        <v/>
      </c>
      <c r="U265" s="58"/>
      <c r="V265" t="str" cm="2">
        <f t="array" ref="V265">IF(C265=FALSE,"",IF(AND(ISNUMBER(B265),ISBLANK(N265:T265)),"Unclassified",(IF(COUNT(N265:T265)=0,"",INDEX($N$4:$T$4,MATCH(TRUE,N265:T265=B265,0))))))</f>
        <v/>
      </c>
      <c r="W265" t="str">
        <f t="shared" si="13"/>
        <v/>
      </c>
      <c r="X265" t="str">
        <f t="shared" si="14"/>
        <v/>
      </c>
      <c r="AC265" t="b">
        <f t="shared" si="15"/>
        <v>0</v>
      </c>
      <c r="AD265" t="str">
        <f>IFERROR(ABS(ABS(K265-'Data Transformation'!$R$5)-ABS(K265-'Data Transformation'!$R$6)),"")</f>
        <v/>
      </c>
      <c r="AE265" t="e">
        <f>IF(C265=FALSE,"",IF(AND(OR(V265=$Z$6,V265=$Z$8),OR(AC265=TRUE,AD265&lt;=IF(ISNUMBER('Data Transformation'!$R$15),'Data Transformation'!$R$15,'Data Transformation'!$R$25))),TRUE,FALSE))</f>
        <v>#DIV/0!</v>
      </c>
    </row>
    <row r="266" spans="2:31" x14ac:dyDescent="0.55000000000000004">
      <c r="B266" t="str">
        <v xml:space="preserve"> </v>
      </c>
      <c r="C266" t="str">
        <v xml:space="preserve"> </v>
      </c>
      <c r="D266" t="str">
        <v xml:space="preserve"> </v>
      </c>
      <c r="E266" t="str">
        <v xml:space="preserve"> </v>
      </c>
      <c r="F266" t="str">
        <v xml:space="preserve"> </v>
      </c>
      <c r="G266" t="str">
        <v xml:space="preserve"> </v>
      </c>
      <c r="H266" t="str">
        <v xml:space="preserve"> </v>
      </c>
      <c r="I266" t="str">
        <v xml:space="preserve"> </v>
      </c>
      <c r="K266" s="59" t="str">
        <f>IFERROR(AVERAGEIF('Data Transformation'!$B$425:$B$8425,B266,IF('Input and Summary Results'!$J$4="no",'Data Transformation'!$C$425:$C$8425,'Data Transformation'!$E$425:$E$8425)),"")</f>
        <v/>
      </c>
      <c r="L266" s="60" t="str" cm="1">
        <f t="array" ref="L266">IFERROR(_xlfn.STDEV.S(IF('Data Transformation'!$B$425:$B$8425=B266,IF('Input and Summary Results'!$J$4="no",'Data Transformation'!$C$425:$C$8425,'Data Transformation'!$E$425:$E$8425),"")),"")</f>
        <v/>
      </c>
      <c r="M266" s="58"/>
      <c r="N266" t="str">
        <f>IF(E266&gt;='Data Transformation'!$R$29,B266,"")</f>
        <v xml:space="preserve"> </v>
      </c>
      <c r="O266" t="str">
        <f>IFERROR(IF(AND(Assignments!L266&lt;('Data Transformation'!$R$4-'Data Transformation'!$R$3)/2,ABS(K266-'Data Transformation'!$R$6)&gt;ABS(K266-'Data Transformation'!$R$5),NOT(ISNUMBER(N266)),NOT(ISNUMBER(R266)),NOT(ISNUMBER(P266)),NOT(ISNUMBER(R266)),NOT(ISNUMBER(S266)),NOT(ISNUMBER(T266))),Assignments!B266,""),"")</f>
        <v/>
      </c>
      <c r="P266" t="str">
        <f>IF(AND(NOT(ISNUMBER(N266)),NOT(ISNUMBER(R266)),NOT(ISNUMBER(S266)),G266&gt;='Data Transformation'!$R$28),B266,"")</f>
        <v xml:space="preserve"> </v>
      </c>
      <c r="Q266" t="str">
        <f>IFERROR(IF(AND(Assignments!L266&lt;('Data Transformation'!$R$4-'Data Transformation'!$R$3)/2,ABS(K266-'Data Transformation'!$R$6)&lt;ABS(K266-'Data Transformation'!$R$5),NOT(ISNUMBER(N266)),NOT(ISNUMBER(T266)),NOT(ISNUMBER(P266)),NOT(ISNUMBER(R266)),NOT(ISNUMBER(T266)),NOT(ISNUMBER(S266))),Assignments!B266,""),"")</f>
        <v/>
      </c>
      <c r="R266" t="str">
        <f>IF(H266&gt;='Data Transformation'!$R$30,B266,"")</f>
        <v xml:space="preserve"> </v>
      </c>
      <c r="S266" t="str">
        <f>IF(D266&gt;='Data Transformation'!$R$31,B266,"")</f>
        <v xml:space="preserve"> </v>
      </c>
      <c r="T266" t="str">
        <f>IF(AND(H266&lt;'Data Transformation'!$R$30,E266&lt;'Data Transformation'!$R$29,G266&lt;0.3,D266&lt;'Data Transformation'!$R$31,E266&gt;0.4,H266&gt;0.4),B266,"")</f>
        <v/>
      </c>
      <c r="U266" s="58"/>
      <c r="V266" t="str" cm="2">
        <f t="array" ref="V266">IF(C266=FALSE,"",IF(AND(ISNUMBER(B266),ISBLANK(N266:T266)),"Unclassified",(IF(COUNT(N266:T266)=0,"",INDEX($N$4:$T$4,MATCH(TRUE,N266:T266=B266,0))))))</f>
        <v/>
      </c>
      <c r="W266" t="str">
        <f t="shared" si="13"/>
        <v/>
      </c>
      <c r="X266" t="str">
        <f t="shared" si="14"/>
        <v/>
      </c>
      <c r="AC266" t="b">
        <f t="shared" si="15"/>
        <v>0</v>
      </c>
      <c r="AD266" t="str">
        <f>IFERROR(ABS(ABS(K266-'Data Transformation'!$R$5)-ABS(K266-'Data Transformation'!$R$6)),"")</f>
        <v/>
      </c>
      <c r="AE266" t="e">
        <f>IF(C266=FALSE,"",IF(AND(OR(V266=$Z$6,V266=$Z$8),OR(AC266=TRUE,AD266&lt;=IF(ISNUMBER('Data Transformation'!$R$15),'Data Transformation'!$R$15,'Data Transformation'!$R$25))),TRUE,FALSE))</f>
        <v>#DIV/0!</v>
      </c>
    </row>
    <row r="267" spans="2:31" x14ac:dyDescent="0.55000000000000004">
      <c r="B267" t="str">
        <v xml:space="preserve"> </v>
      </c>
      <c r="C267" t="str">
        <v xml:space="preserve"> </v>
      </c>
      <c r="D267" t="str">
        <v xml:space="preserve"> </v>
      </c>
      <c r="E267" t="str">
        <v xml:space="preserve"> </v>
      </c>
      <c r="F267" t="str">
        <v xml:space="preserve"> </v>
      </c>
      <c r="G267" t="str">
        <v xml:space="preserve"> </v>
      </c>
      <c r="H267" t="str">
        <v xml:space="preserve"> </v>
      </c>
      <c r="I267" t="str">
        <v xml:space="preserve"> </v>
      </c>
      <c r="K267" s="59" t="str">
        <f>IFERROR(AVERAGEIF('Data Transformation'!$B$425:$B$8425,B267,IF('Input and Summary Results'!$J$4="no",'Data Transformation'!$C$425:$C$8425,'Data Transformation'!$E$425:$E$8425)),"")</f>
        <v/>
      </c>
      <c r="L267" s="60" t="str" cm="1">
        <f t="array" ref="L267">IFERROR(_xlfn.STDEV.S(IF('Data Transformation'!$B$425:$B$8425=B267,IF('Input and Summary Results'!$J$4="no",'Data Transformation'!$C$425:$C$8425,'Data Transformation'!$E$425:$E$8425),"")),"")</f>
        <v/>
      </c>
      <c r="M267" s="58"/>
      <c r="N267" t="str">
        <f>IF(E267&gt;='Data Transformation'!$R$29,B267,"")</f>
        <v xml:space="preserve"> </v>
      </c>
      <c r="O267" t="str">
        <f>IFERROR(IF(AND(Assignments!L267&lt;('Data Transformation'!$R$4-'Data Transformation'!$R$3)/2,ABS(K267-'Data Transformation'!$R$6)&gt;ABS(K267-'Data Transformation'!$R$5),NOT(ISNUMBER(N267)),NOT(ISNUMBER(R267)),NOT(ISNUMBER(P267)),NOT(ISNUMBER(R267)),NOT(ISNUMBER(S267)),NOT(ISNUMBER(T267))),Assignments!B267,""),"")</f>
        <v/>
      </c>
      <c r="P267" t="str">
        <f>IF(AND(NOT(ISNUMBER(N267)),NOT(ISNUMBER(R267)),NOT(ISNUMBER(S267)),G267&gt;='Data Transformation'!$R$28),B267,"")</f>
        <v xml:space="preserve"> </v>
      </c>
      <c r="Q267" t="str">
        <f>IFERROR(IF(AND(Assignments!L267&lt;('Data Transformation'!$R$4-'Data Transformation'!$R$3)/2,ABS(K267-'Data Transformation'!$R$6)&lt;ABS(K267-'Data Transformation'!$R$5),NOT(ISNUMBER(N267)),NOT(ISNUMBER(T267)),NOT(ISNUMBER(P267)),NOT(ISNUMBER(R267)),NOT(ISNUMBER(T267)),NOT(ISNUMBER(S267))),Assignments!B267,""),"")</f>
        <v/>
      </c>
      <c r="R267" t="str">
        <f>IF(H267&gt;='Data Transformation'!$R$30,B267,"")</f>
        <v xml:space="preserve"> </v>
      </c>
      <c r="S267" t="str">
        <f>IF(D267&gt;='Data Transformation'!$R$31,B267,"")</f>
        <v xml:space="preserve"> </v>
      </c>
      <c r="T267" t="str">
        <f>IF(AND(H267&lt;'Data Transformation'!$R$30,E267&lt;'Data Transformation'!$R$29,G267&lt;0.3,D267&lt;'Data Transformation'!$R$31,E267&gt;0.4,H267&gt;0.4),B267,"")</f>
        <v/>
      </c>
      <c r="U267" s="58"/>
      <c r="V267" t="str" cm="2">
        <f t="array" ref="V267">IF(C267=FALSE,"",IF(AND(ISNUMBER(B267),ISBLANK(N267:T267)),"Unclassified",(IF(COUNT(N267:T267)=0,"",INDEX($N$4:$T$4,MATCH(TRUE,N267:T267=B267,0))))))</f>
        <v/>
      </c>
      <c r="W267" t="str">
        <f t="shared" si="13"/>
        <v/>
      </c>
      <c r="X267" t="str">
        <f t="shared" si="14"/>
        <v/>
      </c>
      <c r="AC267" t="b">
        <f t="shared" si="15"/>
        <v>0</v>
      </c>
      <c r="AD267" t="str">
        <f>IFERROR(ABS(ABS(K267-'Data Transformation'!$R$5)-ABS(K267-'Data Transformation'!$R$6)),"")</f>
        <v/>
      </c>
      <c r="AE267" t="e">
        <f>IF(C267=FALSE,"",IF(AND(OR(V267=$Z$6,V267=$Z$8),OR(AC267=TRUE,AD267&lt;=IF(ISNUMBER('Data Transformation'!$R$15),'Data Transformation'!$R$15,'Data Transformation'!$R$25))),TRUE,FALSE))</f>
        <v>#DIV/0!</v>
      </c>
    </row>
    <row r="268" spans="2:31" x14ac:dyDescent="0.55000000000000004">
      <c r="B268" t="str">
        <v xml:space="preserve"> </v>
      </c>
      <c r="C268" t="str">
        <v xml:space="preserve"> </v>
      </c>
      <c r="D268" t="str">
        <v xml:space="preserve"> </v>
      </c>
      <c r="E268" t="str">
        <v xml:space="preserve"> </v>
      </c>
      <c r="F268" t="str">
        <v xml:space="preserve"> </v>
      </c>
      <c r="G268" t="str">
        <v xml:space="preserve"> </v>
      </c>
      <c r="H268" t="str">
        <v xml:space="preserve"> </v>
      </c>
      <c r="I268" t="str">
        <v xml:space="preserve"> </v>
      </c>
      <c r="K268" s="59" t="str">
        <f>IFERROR(AVERAGEIF('Data Transformation'!$B$425:$B$8425,B268,IF('Input and Summary Results'!$J$4="no",'Data Transformation'!$C$425:$C$8425,'Data Transformation'!$E$425:$E$8425)),"")</f>
        <v/>
      </c>
      <c r="L268" s="60" t="str" cm="1">
        <f t="array" ref="L268">IFERROR(_xlfn.STDEV.S(IF('Data Transformation'!$B$425:$B$8425=B268,IF('Input and Summary Results'!$J$4="no",'Data Transformation'!$C$425:$C$8425,'Data Transformation'!$E$425:$E$8425),"")),"")</f>
        <v/>
      </c>
      <c r="M268" s="58"/>
      <c r="N268" t="str">
        <f>IF(E268&gt;='Data Transformation'!$R$29,B268,"")</f>
        <v xml:space="preserve"> </v>
      </c>
      <c r="O268" t="str">
        <f>IFERROR(IF(AND(Assignments!L268&lt;('Data Transformation'!$R$4-'Data Transformation'!$R$3)/2,ABS(K268-'Data Transformation'!$R$6)&gt;ABS(K268-'Data Transformation'!$R$5),NOT(ISNUMBER(N268)),NOT(ISNUMBER(R268)),NOT(ISNUMBER(P268)),NOT(ISNUMBER(R268)),NOT(ISNUMBER(S268)),NOT(ISNUMBER(T268))),Assignments!B268,""),"")</f>
        <v/>
      </c>
      <c r="P268" t="str">
        <f>IF(AND(NOT(ISNUMBER(N268)),NOT(ISNUMBER(R268)),NOT(ISNUMBER(S268)),G268&gt;='Data Transformation'!$R$28),B268,"")</f>
        <v xml:space="preserve"> </v>
      </c>
      <c r="Q268" t="str">
        <f>IFERROR(IF(AND(Assignments!L268&lt;('Data Transformation'!$R$4-'Data Transformation'!$R$3)/2,ABS(K268-'Data Transformation'!$R$6)&lt;ABS(K268-'Data Transformation'!$R$5),NOT(ISNUMBER(N268)),NOT(ISNUMBER(T268)),NOT(ISNUMBER(P268)),NOT(ISNUMBER(R268)),NOT(ISNUMBER(T268)),NOT(ISNUMBER(S268))),Assignments!B268,""),"")</f>
        <v/>
      </c>
      <c r="R268" t="str">
        <f>IF(H268&gt;='Data Transformation'!$R$30,B268,"")</f>
        <v xml:space="preserve"> </v>
      </c>
      <c r="S268" t="str">
        <f>IF(D268&gt;='Data Transformation'!$R$31,B268,"")</f>
        <v xml:space="preserve"> </v>
      </c>
      <c r="T268" t="str">
        <f>IF(AND(H268&lt;'Data Transformation'!$R$30,E268&lt;'Data Transformation'!$R$29,G268&lt;0.3,D268&lt;'Data Transformation'!$R$31,E268&gt;0.4,H268&gt;0.4),B268,"")</f>
        <v/>
      </c>
      <c r="U268" s="58"/>
      <c r="V268" t="str" cm="2">
        <f t="array" ref="V268">IF(C268=FALSE,"",IF(AND(ISNUMBER(B268),ISBLANK(N268:T268)),"Unclassified",(IF(COUNT(N268:T268)=0,"",INDEX($N$4:$T$4,MATCH(TRUE,N268:T268=B268,0))))))</f>
        <v/>
      </c>
      <c r="W268" t="str">
        <f t="shared" si="13"/>
        <v/>
      </c>
      <c r="X268" t="str">
        <f t="shared" si="14"/>
        <v/>
      </c>
      <c r="AC268" t="b">
        <f t="shared" si="15"/>
        <v>0</v>
      </c>
      <c r="AD268" t="str">
        <f>IFERROR(ABS(ABS(K268-'Data Transformation'!$R$5)-ABS(K268-'Data Transformation'!$R$6)),"")</f>
        <v/>
      </c>
      <c r="AE268" t="e">
        <f>IF(C268=FALSE,"",IF(AND(OR(V268=$Z$6,V268=$Z$8),OR(AC268=TRUE,AD268&lt;=IF(ISNUMBER('Data Transformation'!$R$15),'Data Transformation'!$R$15,'Data Transformation'!$R$25))),TRUE,FALSE))</f>
        <v>#DIV/0!</v>
      </c>
    </row>
    <row r="269" spans="2:31" x14ac:dyDescent="0.55000000000000004">
      <c r="B269" t="str">
        <v xml:space="preserve"> </v>
      </c>
      <c r="C269" t="str">
        <v xml:space="preserve"> </v>
      </c>
      <c r="D269" t="str">
        <v xml:space="preserve"> </v>
      </c>
      <c r="E269" t="str">
        <v xml:space="preserve"> </v>
      </c>
      <c r="F269" t="str">
        <v xml:space="preserve"> </v>
      </c>
      <c r="G269" t="str">
        <v xml:space="preserve"> </v>
      </c>
      <c r="H269" t="str">
        <v xml:space="preserve"> </v>
      </c>
      <c r="I269" t="str">
        <v xml:space="preserve"> </v>
      </c>
      <c r="K269" s="59" t="str">
        <f>IFERROR(AVERAGEIF('Data Transformation'!$B$425:$B$8425,B269,IF('Input and Summary Results'!$J$4="no",'Data Transformation'!$C$425:$C$8425,'Data Transformation'!$E$425:$E$8425)),"")</f>
        <v/>
      </c>
      <c r="L269" s="60" t="str" cm="1">
        <f t="array" ref="L269">IFERROR(_xlfn.STDEV.S(IF('Data Transformation'!$B$425:$B$8425=B269,IF('Input and Summary Results'!$J$4="no",'Data Transformation'!$C$425:$C$8425,'Data Transformation'!$E$425:$E$8425),"")),"")</f>
        <v/>
      </c>
      <c r="M269" s="58"/>
      <c r="N269" t="str">
        <f>IF(E269&gt;='Data Transformation'!$R$29,B269,"")</f>
        <v xml:space="preserve"> </v>
      </c>
      <c r="O269" t="str">
        <f>IFERROR(IF(AND(Assignments!L269&lt;('Data Transformation'!$R$4-'Data Transformation'!$R$3)/2,ABS(K269-'Data Transformation'!$R$6)&gt;ABS(K269-'Data Transformation'!$R$5),NOT(ISNUMBER(N269)),NOT(ISNUMBER(R269)),NOT(ISNUMBER(P269)),NOT(ISNUMBER(R269)),NOT(ISNUMBER(S269)),NOT(ISNUMBER(T269))),Assignments!B269,""),"")</f>
        <v/>
      </c>
      <c r="P269" t="str">
        <f>IF(AND(NOT(ISNUMBER(N269)),NOT(ISNUMBER(R269)),NOT(ISNUMBER(S269)),G269&gt;='Data Transformation'!$R$28),B269,"")</f>
        <v xml:space="preserve"> </v>
      </c>
      <c r="Q269" t="str">
        <f>IFERROR(IF(AND(Assignments!L269&lt;('Data Transformation'!$R$4-'Data Transformation'!$R$3)/2,ABS(K269-'Data Transformation'!$R$6)&lt;ABS(K269-'Data Transformation'!$R$5),NOT(ISNUMBER(N269)),NOT(ISNUMBER(T269)),NOT(ISNUMBER(P269)),NOT(ISNUMBER(R269)),NOT(ISNUMBER(T269)),NOT(ISNUMBER(S269))),Assignments!B269,""),"")</f>
        <v/>
      </c>
      <c r="R269" t="str">
        <f>IF(H269&gt;='Data Transformation'!$R$30,B269,"")</f>
        <v xml:space="preserve"> </v>
      </c>
      <c r="S269" t="str">
        <f>IF(D269&gt;='Data Transformation'!$R$31,B269,"")</f>
        <v xml:space="preserve"> </v>
      </c>
      <c r="T269" t="str">
        <f>IF(AND(H269&lt;'Data Transformation'!$R$30,E269&lt;'Data Transformation'!$R$29,G269&lt;0.3,D269&lt;'Data Transformation'!$R$31,E269&gt;0.4,H269&gt;0.4),B269,"")</f>
        <v/>
      </c>
      <c r="U269" s="58"/>
      <c r="V269" t="str" cm="2">
        <f t="array" ref="V269">IF(C269=FALSE,"",IF(AND(ISNUMBER(B269),ISBLANK(N269:T269)),"Unclassified",(IF(COUNT(N269:T269)=0,"",INDEX($N$4:$T$4,MATCH(TRUE,N269:T269=B269,0))))))</f>
        <v/>
      </c>
      <c r="W269" t="str">
        <f t="shared" si="13"/>
        <v/>
      </c>
      <c r="X269" t="str">
        <f t="shared" si="14"/>
        <v/>
      </c>
      <c r="AC269" t="b">
        <f t="shared" si="15"/>
        <v>0</v>
      </c>
      <c r="AD269" t="str">
        <f>IFERROR(ABS(ABS(K269-'Data Transformation'!$R$5)-ABS(K269-'Data Transformation'!$R$6)),"")</f>
        <v/>
      </c>
      <c r="AE269" t="e">
        <f>IF(C269=FALSE,"",IF(AND(OR(V269=$Z$6,V269=$Z$8),OR(AC269=TRUE,AD269&lt;=IF(ISNUMBER('Data Transformation'!$R$15),'Data Transformation'!$R$15,'Data Transformation'!$R$25))),TRUE,FALSE))</f>
        <v>#DIV/0!</v>
      </c>
    </row>
    <row r="270" spans="2:31" x14ac:dyDescent="0.55000000000000004">
      <c r="B270" t="str">
        <v xml:space="preserve"> </v>
      </c>
      <c r="C270" t="str">
        <v xml:space="preserve"> </v>
      </c>
      <c r="D270" t="str">
        <v xml:space="preserve"> </v>
      </c>
      <c r="E270" t="str">
        <v xml:space="preserve"> </v>
      </c>
      <c r="F270" t="str">
        <v xml:space="preserve"> </v>
      </c>
      <c r="G270" t="str">
        <v xml:space="preserve"> </v>
      </c>
      <c r="H270" t="str">
        <v xml:space="preserve"> </v>
      </c>
      <c r="I270" t="str">
        <v xml:space="preserve"> </v>
      </c>
      <c r="K270" s="59" t="str">
        <f>IFERROR(AVERAGEIF('Data Transformation'!$B$425:$B$8425,B270,IF('Input and Summary Results'!$J$4="no",'Data Transformation'!$C$425:$C$8425,'Data Transformation'!$E$425:$E$8425)),"")</f>
        <v/>
      </c>
      <c r="L270" s="60" t="str" cm="1">
        <f t="array" ref="L270">IFERROR(_xlfn.STDEV.S(IF('Data Transformation'!$B$425:$B$8425=B270,IF('Input and Summary Results'!$J$4="no",'Data Transformation'!$C$425:$C$8425,'Data Transformation'!$E$425:$E$8425),"")),"")</f>
        <v/>
      </c>
      <c r="M270" s="58"/>
      <c r="N270" t="str">
        <f>IF(E270&gt;='Data Transformation'!$R$29,B270,"")</f>
        <v xml:space="preserve"> </v>
      </c>
      <c r="O270" t="str">
        <f>IFERROR(IF(AND(Assignments!L270&lt;('Data Transformation'!$R$4-'Data Transformation'!$R$3)/2,ABS(K270-'Data Transformation'!$R$6)&gt;ABS(K270-'Data Transformation'!$R$5),NOT(ISNUMBER(N270)),NOT(ISNUMBER(R270)),NOT(ISNUMBER(P270)),NOT(ISNUMBER(R270)),NOT(ISNUMBER(S270)),NOT(ISNUMBER(T270))),Assignments!B270,""),"")</f>
        <v/>
      </c>
      <c r="P270" t="str">
        <f>IF(AND(NOT(ISNUMBER(N270)),NOT(ISNUMBER(R270)),NOT(ISNUMBER(S270)),G270&gt;='Data Transformation'!$R$28),B270,"")</f>
        <v xml:space="preserve"> </v>
      </c>
      <c r="Q270" t="str">
        <f>IFERROR(IF(AND(Assignments!L270&lt;('Data Transformation'!$R$4-'Data Transformation'!$R$3)/2,ABS(K270-'Data Transformation'!$R$6)&lt;ABS(K270-'Data Transformation'!$R$5),NOT(ISNUMBER(N270)),NOT(ISNUMBER(T270)),NOT(ISNUMBER(P270)),NOT(ISNUMBER(R270)),NOT(ISNUMBER(T270)),NOT(ISNUMBER(S270))),Assignments!B270,""),"")</f>
        <v/>
      </c>
      <c r="R270" t="str">
        <f>IF(H270&gt;='Data Transformation'!$R$30,B270,"")</f>
        <v xml:space="preserve"> </v>
      </c>
      <c r="S270" t="str">
        <f>IF(D270&gt;='Data Transformation'!$R$31,B270,"")</f>
        <v xml:space="preserve"> </v>
      </c>
      <c r="T270" t="str">
        <f>IF(AND(H270&lt;'Data Transformation'!$R$30,E270&lt;'Data Transformation'!$R$29,G270&lt;0.3,D270&lt;'Data Transformation'!$R$31,E270&gt;0.4,H270&gt;0.4),B270,"")</f>
        <v/>
      </c>
      <c r="U270" s="58"/>
      <c r="V270" t="str" cm="2">
        <f t="array" ref="V270">IF(C270=FALSE,"",IF(AND(ISNUMBER(B270),ISBLANK(N270:T270)),"Unclassified",(IF(COUNT(N270:T270)=0,"",INDEX($N$4:$T$4,MATCH(TRUE,N270:T270=B270,0))))))</f>
        <v/>
      </c>
      <c r="W270" t="str">
        <f t="shared" si="13"/>
        <v/>
      </c>
      <c r="X270" t="str">
        <f t="shared" si="14"/>
        <v/>
      </c>
      <c r="AC270" t="b">
        <f t="shared" si="15"/>
        <v>0</v>
      </c>
      <c r="AD270" t="str">
        <f>IFERROR(ABS(ABS(K270-'Data Transformation'!$R$5)-ABS(K270-'Data Transformation'!$R$6)),"")</f>
        <v/>
      </c>
      <c r="AE270" t="e">
        <f>IF(C270=FALSE,"",IF(AND(OR(V270=$Z$6,V270=$Z$8),OR(AC270=TRUE,AD270&lt;=IF(ISNUMBER('Data Transformation'!$R$15),'Data Transformation'!$R$15,'Data Transformation'!$R$25))),TRUE,FALSE))</f>
        <v>#DIV/0!</v>
      </c>
    </row>
    <row r="271" spans="2:31" x14ac:dyDescent="0.55000000000000004">
      <c r="B271" t="str">
        <v xml:space="preserve"> </v>
      </c>
      <c r="C271" t="str">
        <v xml:space="preserve"> </v>
      </c>
      <c r="D271" t="str">
        <v xml:space="preserve"> </v>
      </c>
      <c r="E271" t="str">
        <v xml:space="preserve"> </v>
      </c>
      <c r="F271" t="str">
        <v xml:space="preserve"> </v>
      </c>
      <c r="G271" t="str">
        <v xml:space="preserve"> </v>
      </c>
      <c r="H271" t="str">
        <v xml:space="preserve"> </v>
      </c>
      <c r="I271" t="str">
        <v xml:space="preserve"> </v>
      </c>
      <c r="K271" s="59" t="str">
        <f>IFERROR(AVERAGEIF('Data Transformation'!$B$425:$B$8425,B271,IF('Input and Summary Results'!$J$4="no",'Data Transformation'!$C$425:$C$8425,'Data Transformation'!$E$425:$E$8425)),"")</f>
        <v/>
      </c>
      <c r="L271" s="60" t="str" cm="1">
        <f t="array" ref="L271">IFERROR(_xlfn.STDEV.S(IF('Data Transformation'!$B$425:$B$8425=B271,IF('Input and Summary Results'!$J$4="no",'Data Transformation'!$C$425:$C$8425,'Data Transformation'!$E$425:$E$8425),"")),"")</f>
        <v/>
      </c>
      <c r="M271" s="58"/>
      <c r="N271" t="str">
        <f>IF(E271&gt;='Data Transformation'!$R$29,B271,"")</f>
        <v xml:space="preserve"> </v>
      </c>
      <c r="O271" t="str">
        <f>IFERROR(IF(AND(Assignments!L271&lt;('Data Transformation'!$R$4-'Data Transformation'!$R$3)/2,ABS(K271-'Data Transformation'!$R$6)&gt;ABS(K271-'Data Transformation'!$R$5),NOT(ISNUMBER(N271)),NOT(ISNUMBER(R271)),NOT(ISNUMBER(P271)),NOT(ISNUMBER(R271)),NOT(ISNUMBER(S271)),NOT(ISNUMBER(T271))),Assignments!B271,""),"")</f>
        <v/>
      </c>
      <c r="P271" t="str">
        <f>IF(AND(NOT(ISNUMBER(N271)),NOT(ISNUMBER(R271)),NOT(ISNUMBER(S271)),G271&gt;='Data Transformation'!$R$28),B271,"")</f>
        <v xml:space="preserve"> </v>
      </c>
      <c r="Q271" t="str">
        <f>IFERROR(IF(AND(Assignments!L271&lt;('Data Transformation'!$R$4-'Data Transformation'!$R$3)/2,ABS(K271-'Data Transformation'!$R$6)&lt;ABS(K271-'Data Transformation'!$R$5),NOT(ISNUMBER(N271)),NOT(ISNUMBER(T271)),NOT(ISNUMBER(P271)),NOT(ISNUMBER(R271)),NOT(ISNUMBER(T271)),NOT(ISNUMBER(S271))),Assignments!B271,""),"")</f>
        <v/>
      </c>
      <c r="R271" t="str">
        <f>IF(H271&gt;='Data Transformation'!$R$30,B271,"")</f>
        <v xml:space="preserve"> </v>
      </c>
      <c r="S271" t="str">
        <f>IF(D271&gt;='Data Transformation'!$R$31,B271,"")</f>
        <v xml:space="preserve"> </v>
      </c>
      <c r="T271" t="str">
        <f>IF(AND(H271&lt;'Data Transformation'!$R$30,E271&lt;'Data Transformation'!$R$29,G271&lt;0.3,D271&lt;'Data Transformation'!$R$31,E271&gt;0.4,H271&gt;0.4),B271,"")</f>
        <v/>
      </c>
      <c r="U271" s="58"/>
      <c r="V271" t="str" cm="2">
        <f t="array" ref="V271">IF(C271=FALSE,"",IF(AND(ISNUMBER(B271),ISBLANK(N271:T271)),"Unclassified",(IF(COUNT(N271:T271)=0,"",INDEX($N$4:$T$4,MATCH(TRUE,N271:T271=B271,0))))))</f>
        <v/>
      </c>
      <c r="W271" t="str">
        <f t="shared" si="13"/>
        <v/>
      </c>
      <c r="X271" t="str">
        <f t="shared" si="14"/>
        <v/>
      </c>
      <c r="AC271" t="b">
        <f t="shared" si="15"/>
        <v>0</v>
      </c>
      <c r="AD271" t="str">
        <f>IFERROR(ABS(ABS(K271-'Data Transformation'!$R$5)-ABS(K271-'Data Transformation'!$R$6)),"")</f>
        <v/>
      </c>
      <c r="AE271" t="e">
        <f>IF(C271=FALSE,"",IF(AND(OR(V271=$Z$6,V271=$Z$8),OR(AC271=TRUE,AD271&lt;=IF(ISNUMBER('Data Transformation'!$R$15),'Data Transformation'!$R$15,'Data Transformation'!$R$25))),TRUE,FALSE))</f>
        <v>#DIV/0!</v>
      </c>
    </row>
    <row r="272" spans="2:31" x14ac:dyDescent="0.55000000000000004">
      <c r="B272" t="str">
        <v xml:space="preserve"> </v>
      </c>
      <c r="C272" t="str">
        <v xml:space="preserve"> </v>
      </c>
      <c r="D272" t="str">
        <v xml:space="preserve"> </v>
      </c>
      <c r="E272" t="str">
        <v xml:space="preserve"> </v>
      </c>
      <c r="F272" t="str">
        <v xml:space="preserve"> </v>
      </c>
      <c r="G272" t="str">
        <v xml:space="preserve"> </v>
      </c>
      <c r="H272" t="str">
        <v xml:space="preserve"> </v>
      </c>
      <c r="I272" t="str">
        <v xml:space="preserve"> </v>
      </c>
      <c r="K272" s="59" t="str">
        <f>IFERROR(AVERAGEIF('Data Transformation'!$B$425:$B$8425,B272,IF('Input and Summary Results'!$J$4="no",'Data Transformation'!$C$425:$C$8425,'Data Transformation'!$E$425:$E$8425)),"")</f>
        <v/>
      </c>
      <c r="L272" s="60" t="str" cm="1">
        <f t="array" ref="L272">IFERROR(_xlfn.STDEV.S(IF('Data Transformation'!$B$425:$B$8425=B272,IF('Input and Summary Results'!$J$4="no",'Data Transformation'!$C$425:$C$8425,'Data Transformation'!$E$425:$E$8425),"")),"")</f>
        <v/>
      </c>
      <c r="M272" s="58"/>
      <c r="N272" t="str">
        <f>IF(E272&gt;='Data Transformation'!$R$29,B272,"")</f>
        <v xml:space="preserve"> </v>
      </c>
      <c r="O272" t="str">
        <f>IFERROR(IF(AND(Assignments!L272&lt;('Data Transformation'!$R$4-'Data Transformation'!$R$3)/2,ABS(K272-'Data Transformation'!$R$6)&gt;ABS(K272-'Data Transformation'!$R$5),NOT(ISNUMBER(N272)),NOT(ISNUMBER(R272)),NOT(ISNUMBER(P272)),NOT(ISNUMBER(R272)),NOT(ISNUMBER(S272)),NOT(ISNUMBER(T272))),Assignments!B272,""),"")</f>
        <v/>
      </c>
      <c r="P272" t="str">
        <f>IF(AND(NOT(ISNUMBER(N272)),NOT(ISNUMBER(R272)),NOT(ISNUMBER(S272)),G272&gt;='Data Transformation'!$R$28),B272,"")</f>
        <v xml:space="preserve"> </v>
      </c>
      <c r="Q272" t="str">
        <f>IFERROR(IF(AND(Assignments!L272&lt;('Data Transformation'!$R$4-'Data Transformation'!$R$3)/2,ABS(K272-'Data Transformation'!$R$6)&lt;ABS(K272-'Data Transformation'!$R$5),NOT(ISNUMBER(N272)),NOT(ISNUMBER(T272)),NOT(ISNUMBER(P272)),NOT(ISNUMBER(R272)),NOT(ISNUMBER(T272)),NOT(ISNUMBER(S272))),Assignments!B272,""),"")</f>
        <v/>
      </c>
      <c r="R272" t="str">
        <f>IF(H272&gt;='Data Transformation'!$R$30,B272,"")</f>
        <v xml:space="preserve"> </v>
      </c>
      <c r="S272" t="str">
        <f>IF(D272&gt;='Data Transformation'!$R$31,B272,"")</f>
        <v xml:space="preserve"> </v>
      </c>
      <c r="T272" t="str">
        <f>IF(AND(H272&lt;'Data Transformation'!$R$30,E272&lt;'Data Transformation'!$R$29,G272&lt;0.3,D272&lt;'Data Transformation'!$R$31,E272&gt;0.4,H272&gt;0.4),B272,"")</f>
        <v/>
      </c>
      <c r="U272" s="58"/>
      <c r="V272" t="str" cm="2">
        <f t="array" ref="V272">IF(C272=FALSE,"",IF(AND(ISNUMBER(B272),ISBLANK(N272:T272)),"Unclassified",(IF(COUNT(N272:T272)=0,"",INDEX($N$4:$T$4,MATCH(TRUE,N272:T272=B272,0))))))</f>
        <v/>
      </c>
      <c r="W272" t="str">
        <f t="shared" si="13"/>
        <v/>
      </c>
      <c r="X272" t="str">
        <f t="shared" si="14"/>
        <v/>
      </c>
      <c r="AC272" t="b">
        <f t="shared" si="15"/>
        <v>0</v>
      </c>
      <c r="AD272" t="str">
        <f>IFERROR(ABS(ABS(K272-'Data Transformation'!$R$5)-ABS(K272-'Data Transformation'!$R$6)),"")</f>
        <v/>
      </c>
      <c r="AE272" t="e">
        <f>IF(C272=FALSE,"",IF(AND(OR(V272=$Z$6,V272=$Z$8),OR(AC272=TRUE,AD272&lt;=IF(ISNUMBER('Data Transformation'!$R$15),'Data Transformation'!$R$15,'Data Transformation'!$R$25))),TRUE,FALSE))</f>
        <v>#DIV/0!</v>
      </c>
    </row>
    <row r="273" spans="2:31" x14ac:dyDescent="0.55000000000000004">
      <c r="B273" t="str">
        <v xml:space="preserve"> </v>
      </c>
      <c r="C273" t="str">
        <v xml:space="preserve"> </v>
      </c>
      <c r="D273" t="str">
        <v xml:space="preserve"> </v>
      </c>
      <c r="E273" t="str">
        <v xml:space="preserve"> </v>
      </c>
      <c r="F273" t="str">
        <v xml:space="preserve"> </v>
      </c>
      <c r="G273" t="str">
        <v xml:space="preserve"> </v>
      </c>
      <c r="H273" t="str">
        <v xml:space="preserve"> </v>
      </c>
      <c r="I273" t="str">
        <v xml:space="preserve"> </v>
      </c>
      <c r="K273" s="59" t="str">
        <f>IFERROR(AVERAGEIF('Data Transformation'!$B$425:$B$8425,B273,IF('Input and Summary Results'!$J$4="no",'Data Transformation'!$C$425:$C$8425,'Data Transformation'!$E$425:$E$8425)),"")</f>
        <v/>
      </c>
      <c r="L273" s="60" t="str" cm="1">
        <f t="array" ref="L273">IFERROR(_xlfn.STDEV.S(IF('Data Transformation'!$B$425:$B$8425=B273,IF('Input and Summary Results'!$J$4="no",'Data Transformation'!$C$425:$C$8425,'Data Transformation'!$E$425:$E$8425),"")),"")</f>
        <v/>
      </c>
      <c r="M273" s="58"/>
      <c r="N273" t="str">
        <f>IF(E273&gt;='Data Transformation'!$R$29,B273,"")</f>
        <v xml:space="preserve"> </v>
      </c>
      <c r="O273" t="str">
        <f>IFERROR(IF(AND(Assignments!L273&lt;('Data Transformation'!$R$4-'Data Transformation'!$R$3)/2,ABS(K273-'Data Transformation'!$R$6)&gt;ABS(K273-'Data Transformation'!$R$5),NOT(ISNUMBER(N273)),NOT(ISNUMBER(R273)),NOT(ISNUMBER(P273)),NOT(ISNUMBER(R273)),NOT(ISNUMBER(S273)),NOT(ISNUMBER(T273))),Assignments!B273,""),"")</f>
        <v/>
      </c>
      <c r="P273" t="str">
        <f>IF(AND(NOT(ISNUMBER(N273)),NOT(ISNUMBER(R273)),NOT(ISNUMBER(S273)),G273&gt;='Data Transformation'!$R$28),B273,"")</f>
        <v xml:space="preserve"> </v>
      </c>
      <c r="Q273" t="str">
        <f>IFERROR(IF(AND(Assignments!L273&lt;('Data Transformation'!$R$4-'Data Transformation'!$R$3)/2,ABS(K273-'Data Transformation'!$R$6)&lt;ABS(K273-'Data Transformation'!$R$5),NOT(ISNUMBER(N273)),NOT(ISNUMBER(T273)),NOT(ISNUMBER(P273)),NOT(ISNUMBER(R273)),NOT(ISNUMBER(T273)),NOT(ISNUMBER(S273))),Assignments!B273,""),"")</f>
        <v/>
      </c>
      <c r="R273" t="str">
        <f>IF(H273&gt;='Data Transformation'!$R$30,B273,"")</f>
        <v xml:space="preserve"> </v>
      </c>
      <c r="S273" t="str">
        <f>IF(D273&gt;='Data Transformation'!$R$31,B273,"")</f>
        <v xml:space="preserve"> </v>
      </c>
      <c r="T273" t="str">
        <f>IF(AND(H273&lt;'Data Transformation'!$R$30,E273&lt;'Data Transformation'!$R$29,G273&lt;0.3,D273&lt;'Data Transformation'!$R$31,E273&gt;0.4,H273&gt;0.4),B273,"")</f>
        <v/>
      </c>
      <c r="U273" s="58"/>
      <c r="V273" t="str" cm="2">
        <f t="array" ref="V273">IF(C273=FALSE,"",IF(AND(ISNUMBER(B273),ISBLANK(N273:T273)),"Unclassified",(IF(COUNT(N273:T273)=0,"",INDEX($N$4:$T$4,MATCH(TRUE,N273:T273=B273,0))))))</f>
        <v/>
      </c>
      <c r="W273" t="str">
        <f t="shared" si="13"/>
        <v/>
      </c>
      <c r="X273" t="str">
        <f t="shared" si="14"/>
        <v/>
      </c>
      <c r="AC273" t="b">
        <f t="shared" si="15"/>
        <v>0</v>
      </c>
      <c r="AD273" t="str">
        <f>IFERROR(ABS(ABS(K273-'Data Transformation'!$R$5)-ABS(K273-'Data Transformation'!$R$6)),"")</f>
        <v/>
      </c>
      <c r="AE273" t="e">
        <f>IF(C273=FALSE,"",IF(AND(OR(V273=$Z$6,V273=$Z$8),OR(AC273=TRUE,AD273&lt;=IF(ISNUMBER('Data Transformation'!$R$15),'Data Transformation'!$R$15,'Data Transformation'!$R$25))),TRUE,FALSE))</f>
        <v>#DIV/0!</v>
      </c>
    </row>
    <row r="274" spans="2:31" x14ac:dyDescent="0.55000000000000004">
      <c r="B274" t="str">
        <v xml:space="preserve"> </v>
      </c>
      <c r="C274" t="str">
        <v xml:space="preserve"> </v>
      </c>
      <c r="D274" t="str">
        <v xml:space="preserve"> </v>
      </c>
      <c r="E274" t="str">
        <v xml:space="preserve"> </v>
      </c>
      <c r="F274" t="str">
        <v xml:space="preserve"> </v>
      </c>
      <c r="G274" t="str">
        <v xml:space="preserve"> </v>
      </c>
      <c r="H274" t="str">
        <v xml:space="preserve"> </v>
      </c>
      <c r="I274" t="str">
        <v xml:space="preserve"> </v>
      </c>
      <c r="K274" s="59" t="str">
        <f>IFERROR(AVERAGEIF('Data Transformation'!$B$425:$B$8425,B274,IF('Input and Summary Results'!$J$4="no",'Data Transformation'!$C$425:$C$8425,'Data Transformation'!$E$425:$E$8425)),"")</f>
        <v/>
      </c>
      <c r="L274" s="60" t="str" cm="1">
        <f t="array" ref="L274">IFERROR(_xlfn.STDEV.S(IF('Data Transformation'!$B$425:$B$8425=B274,IF('Input and Summary Results'!$J$4="no",'Data Transformation'!$C$425:$C$8425,'Data Transformation'!$E$425:$E$8425),"")),"")</f>
        <v/>
      </c>
      <c r="M274" s="58"/>
      <c r="N274" t="str">
        <f>IF(E274&gt;='Data Transformation'!$R$29,B274,"")</f>
        <v xml:space="preserve"> </v>
      </c>
      <c r="O274" t="str">
        <f>IFERROR(IF(AND(Assignments!L274&lt;('Data Transformation'!$R$4-'Data Transformation'!$R$3)/2,ABS(K274-'Data Transformation'!$R$6)&gt;ABS(K274-'Data Transformation'!$R$5),NOT(ISNUMBER(N274)),NOT(ISNUMBER(R274)),NOT(ISNUMBER(P274)),NOT(ISNUMBER(R274)),NOT(ISNUMBER(S274)),NOT(ISNUMBER(T274))),Assignments!B274,""),"")</f>
        <v/>
      </c>
      <c r="P274" t="str">
        <f>IF(AND(NOT(ISNUMBER(N274)),NOT(ISNUMBER(R274)),NOT(ISNUMBER(S274)),G274&gt;='Data Transformation'!$R$28),B274,"")</f>
        <v xml:space="preserve"> </v>
      </c>
      <c r="Q274" t="str">
        <f>IFERROR(IF(AND(Assignments!L274&lt;('Data Transformation'!$R$4-'Data Transformation'!$R$3)/2,ABS(K274-'Data Transformation'!$R$6)&lt;ABS(K274-'Data Transformation'!$R$5),NOT(ISNUMBER(N274)),NOT(ISNUMBER(T274)),NOT(ISNUMBER(P274)),NOT(ISNUMBER(R274)),NOT(ISNUMBER(T274)),NOT(ISNUMBER(S274))),Assignments!B274,""),"")</f>
        <v/>
      </c>
      <c r="R274" t="str">
        <f>IF(H274&gt;='Data Transformation'!$R$30,B274,"")</f>
        <v xml:space="preserve"> </v>
      </c>
      <c r="S274" t="str">
        <f>IF(D274&gt;='Data Transformation'!$R$31,B274,"")</f>
        <v xml:space="preserve"> </v>
      </c>
      <c r="T274" t="str">
        <f>IF(AND(H274&lt;'Data Transformation'!$R$30,E274&lt;'Data Transformation'!$R$29,G274&lt;0.3,D274&lt;'Data Transformation'!$R$31,E274&gt;0.4,H274&gt;0.4),B274,"")</f>
        <v/>
      </c>
      <c r="U274" s="58"/>
      <c r="V274" t="str" cm="2">
        <f t="array" ref="V274">IF(C274=FALSE,"",IF(AND(ISNUMBER(B274),ISBLANK(N274:T274)),"Unclassified",(IF(COUNT(N274:T274)=0,"",INDEX($N$4:$T$4,MATCH(TRUE,N274:T274=B274,0))))))</f>
        <v/>
      </c>
      <c r="W274" t="str">
        <f t="shared" si="13"/>
        <v/>
      </c>
      <c r="X274" t="str">
        <f t="shared" si="14"/>
        <v/>
      </c>
      <c r="AC274" t="b">
        <f t="shared" si="15"/>
        <v>0</v>
      </c>
      <c r="AD274" t="str">
        <f>IFERROR(ABS(ABS(K274-'Data Transformation'!$R$5)-ABS(K274-'Data Transformation'!$R$6)),"")</f>
        <v/>
      </c>
      <c r="AE274" t="e">
        <f>IF(C274=FALSE,"",IF(AND(OR(V274=$Z$6,V274=$Z$8),OR(AC274=TRUE,AD274&lt;=IF(ISNUMBER('Data Transformation'!$R$15),'Data Transformation'!$R$15,'Data Transformation'!$R$25))),TRUE,FALSE))</f>
        <v>#DIV/0!</v>
      </c>
    </row>
    <row r="275" spans="2:31" x14ac:dyDescent="0.55000000000000004">
      <c r="B275" t="str">
        <v xml:space="preserve"> </v>
      </c>
      <c r="C275" t="str">
        <v xml:space="preserve"> </v>
      </c>
      <c r="D275" t="str">
        <v xml:space="preserve"> </v>
      </c>
      <c r="E275" t="str">
        <v xml:space="preserve"> </v>
      </c>
      <c r="F275" t="str">
        <v xml:space="preserve"> </v>
      </c>
      <c r="G275" t="str">
        <v xml:space="preserve"> </v>
      </c>
      <c r="H275" t="str">
        <v xml:space="preserve"> </v>
      </c>
      <c r="I275" t="str">
        <v xml:space="preserve"> </v>
      </c>
      <c r="K275" s="59" t="str">
        <f>IFERROR(AVERAGEIF('Data Transformation'!$B$425:$B$8425,B275,IF('Input and Summary Results'!$J$4="no",'Data Transformation'!$C$425:$C$8425,'Data Transformation'!$E$425:$E$8425)),"")</f>
        <v/>
      </c>
      <c r="L275" s="60" t="str" cm="1">
        <f t="array" ref="L275">IFERROR(_xlfn.STDEV.S(IF('Data Transformation'!$B$425:$B$8425=B275,IF('Input and Summary Results'!$J$4="no",'Data Transformation'!$C$425:$C$8425,'Data Transformation'!$E$425:$E$8425),"")),"")</f>
        <v/>
      </c>
      <c r="M275" s="58"/>
      <c r="N275" t="str">
        <f>IF(E275&gt;='Data Transformation'!$R$29,B275,"")</f>
        <v xml:space="preserve"> </v>
      </c>
      <c r="O275" t="str">
        <f>IFERROR(IF(AND(Assignments!L275&lt;('Data Transformation'!$R$4-'Data Transformation'!$R$3)/2,ABS(K275-'Data Transformation'!$R$6)&gt;ABS(K275-'Data Transformation'!$R$5),NOT(ISNUMBER(N275)),NOT(ISNUMBER(R275)),NOT(ISNUMBER(P275)),NOT(ISNUMBER(R275)),NOT(ISNUMBER(S275)),NOT(ISNUMBER(T275))),Assignments!B275,""),"")</f>
        <v/>
      </c>
      <c r="P275" t="str">
        <f>IF(AND(NOT(ISNUMBER(N275)),NOT(ISNUMBER(R275)),NOT(ISNUMBER(S275)),G275&gt;='Data Transformation'!$R$28),B275,"")</f>
        <v xml:space="preserve"> </v>
      </c>
      <c r="Q275" t="str">
        <f>IFERROR(IF(AND(Assignments!L275&lt;('Data Transformation'!$R$4-'Data Transformation'!$R$3)/2,ABS(K275-'Data Transformation'!$R$6)&lt;ABS(K275-'Data Transformation'!$R$5),NOT(ISNUMBER(N275)),NOT(ISNUMBER(T275)),NOT(ISNUMBER(P275)),NOT(ISNUMBER(R275)),NOT(ISNUMBER(T275)),NOT(ISNUMBER(S275))),Assignments!B275,""),"")</f>
        <v/>
      </c>
      <c r="R275" t="str">
        <f>IF(H275&gt;='Data Transformation'!$R$30,B275,"")</f>
        <v xml:space="preserve"> </v>
      </c>
      <c r="S275" t="str">
        <f>IF(D275&gt;='Data Transformation'!$R$31,B275,"")</f>
        <v xml:space="preserve"> </v>
      </c>
      <c r="T275" t="str">
        <f>IF(AND(H275&lt;'Data Transformation'!$R$30,E275&lt;'Data Transformation'!$R$29,G275&lt;0.3,D275&lt;'Data Transformation'!$R$31,E275&gt;0.4,H275&gt;0.4),B275,"")</f>
        <v/>
      </c>
      <c r="U275" s="58"/>
      <c r="V275" t="str" cm="2">
        <f t="array" ref="V275">IF(C275=FALSE,"",IF(AND(ISNUMBER(B275),ISBLANK(N275:T275)),"Unclassified",(IF(COUNT(N275:T275)=0,"",INDEX($N$4:$T$4,MATCH(TRUE,N275:T275=B275,0))))))</f>
        <v/>
      </c>
      <c r="W275" t="str">
        <f t="shared" si="13"/>
        <v/>
      </c>
      <c r="X275" t="str">
        <f t="shared" si="14"/>
        <v/>
      </c>
      <c r="AC275" t="b">
        <f t="shared" si="15"/>
        <v>0</v>
      </c>
      <c r="AD275" t="str">
        <f>IFERROR(ABS(ABS(K275-'Data Transformation'!$R$5)-ABS(K275-'Data Transformation'!$R$6)),"")</f>
        <v/>
      </c>
      <c r="AE275" t="e">
        <f>IF(C275=FALSE,"",IF(AND(OR(V275=$Z$6,V275=$Z$8),OR(AC275=TRUE,AD275&lt;=IF(ISNUMBER('Data Transformation'!$R$15),'Data Transformation'!$R$15,'Data Transformation'!$R$25))),TRUE,FALSE))</f>
        <v>#DIV/0!</v>
      </c>
    </row>
    <row r="276" spans="2:31" x14ac:dyDescent="0.55000000000000004">
      <c r="B276" t="str">
        <v xml:space="preserve"> </v>
      </c>
      <c r="C276" t="str">
        <v xml:space="preserve"> </v>
      </c>
      <c r="D276" t="str">
        <v xml:space="preserve"> </v>
      </c>
      <c r="E276" t="str">
        <v xml:space="preserve"> </v>
      </c>
      <c r="F276" t="str">
        <v xml:space="preserve"> </v>
      </c>
      <c r="G276" t="str">
        <v xml:space="preserve"> </v>
      </c>
      <c r="H276" t="str">
        <v xml:space="preserve"> </v>
      </c>
      <c r="I276" t="str">
        <v xml:space="preserve"> </v>
      </c>
      <c r="K276" s="59" t="str">
        <f>IFERROR(AVERAGEIF('Data Transformation'!$B$425:$B$8425,B276,IF('Input and Summary Results'!$J$4="no",'Data Transformation'!$C$425:$C$8425,'Data Transformation'!$E$425:$E$8425)),"")</f>
        <v/>
      </c>
      <c r="L276" s="60" t="str" cm="1">
        <f t="array" ref="L276">IFERROR(_xlfn.STDEV.S(IF('Data Transformation'!$B$425:$B$8425=B276,IF('Input and Summary Results'!$J$4="no",'Data Transformation'!$C$425:$C$8425,'Data Transformation'!$E$425:$E$8425),"")),"")</f>
        <v/>
      </c>
      <c r="M276" s="58"/>
      <c r="N276" t="str">
        <f>IF(E276&gt;='Data Transformation'!$R$29,B276,"")</f>
        <v xml:space="preserve"> </v>
      </c>
      <c r="O276" t="str">
        <f>IFERROR(IF(AND(Assignments!L276&lt;('Data Transformation'!$R$4-'Data Transformation'!$R$3)/2,ABS(K276-'Data Transformation'!$R$6)&gt;ABS(K276-'Data Transformation'!$R$5),NOT(ISNUMBER(N276)),NOT(ISNUMBER(R276)),NOT(ISNUMBER(P276)),NOT(ISNUMBER(R276)),NOT(ISNUMBER(S276)),NOT(ISNUMBER(T276))),Assignments!B276,""),"")</f>
        <v/>
      </c>
      <c r="P276" t="str">
        <f>IF(AND(NOT(ISNUMBER(N276)),NOT(ISNUMBER(R276)),NOT(ISNUMBER(S276)),G276&gt;='Data Transformation'!$R$28),B276,"")</f>
        <v xml:space="preserve"> </v>
      </c>
      <c r="Q276" t="str">
        <f>IFERROR(IF(AND(Assignments!L276&lt;('Data Transformation'!$R$4-'Data Transformation'!$R$3)/2,ABS(K276-'Data Transformation'!$R$6)&lt;ABS(K276-'Data Transformation'!$R$5),NOT(ISNUMBER(N276)),NOT(ISNUMBER(T276)),NOT(ISNUMBER(P276)),NOT(ISNUMBER(R276)),NOT(ISNUMBER(T276)),NOT(ISNUMBER(S276))),Assignments!B276,""),"")</f>
        <v/>
      </c>
      <c r="R276" t="str">
        <f>IF(H276&gt;='Data Transformation'!$R$30,B276,"")</f>
        <v xml:space="preserve"> </v>
      </c>
      <c r="S276" t="str">
        <f>IF(D276&gt;='Data Transformation'!$R$31,B276,"")</f>
        <v xml:space="preserve"> </v>
      </c>
      <c r="T276" t="str">
        <f>IF(AND(H276&lt;'Data Transformation'!$R$30,E276&lt;'Data Transformation'!$R$29,G276&lt;0.3,D276&lt;'Data Transformation'!$R$31,E276&gt;0.4,H276&gt;0.4),B276,"")</f>
        <v/>
      </c>
      <c r="U276" s="58"/>
      <c r="V276" t="str" cm="2">
        <f t="array" ref="V276">IF(C276=FALSE,"",IF(AND(ISNUMBER(B276),ISBLANK(N276:T276)),"Unclassified",(IF(COUNT(N276:T276)=0,"",INDEX($N$4:$T$4,MATCH(TRUE,N276:T276=B276,0))))))</f>
        <v/>
      </c>
      <c r="W276" t="str">
        <f t="shared" si="13"/>
        <v/>
      </c>
      <c r="X276" t="str">
        <f t="shared" si="14"/>
        <v/>
      </c>
      <c r="AC276" t="b">
        <f t="shared" si="15"/>
        <v>0</v>
      </c>
      <c r="AD276" t="str">
        <f>IFERROR(ABS(ABS(K276-'Data Transformation'!$R$5)-ABS(K276-'Data Transformation'!$R$6)),"")</f>
        <v/>
      </c>
      <c r="AE276" t="e">
        <f>IF(C276=FALSE,"",IF(AND(OR(V276=$Z$6,V276=$Z$8),OR(AC276=TRUE,AD276&lt;=IF(ISNUMBER('Data Transformation'!$R$15),'Data Transformation'!$R$15,'Data Transformation'!$R$25))),TRUE,FALSE))</f>
        <v>#DIV/0!</v>
      </c>
    </row>
    <row r="277" spans="2:31" x14ac:dyDescent="0.55000000000000004">
      <c r="B277" t="str">
        <v xml:space="preserve"> </v>
      </c>
      <c r="C277" t="str">
        <v xml:space="preserve"> </v>
      </c>
      <c r="D277" t="str">
        <v xml:space="preserve"> </v>
      </c>
      <c r="E277" t="str">
        <v xml:space="preserve"> </v>
      </c>
      <c r="F277" t="str">
        <v xml:space="preserve"> </v>
      </c>
      <c r="G277" t="str">
        <v xml:space="preserve"> </v>
      </c>
      <c r="H277" t="str">
        <v xml:space="preserve"> </v>
      </c>
      <c r="I277" t="str">
        <v xml:space="preserve"> </v>
      </c>
      <c r="K277" s="59" t="str">
        <f>IFERROR(AVERAGEIF('Data Transformation'!$B$425:$B$8425,B277,IF('Input and Summary Results'!$J$4="no",'Data Transformation'!$C$425:$C$8425,'Data Transformation'!$E$425:$E$8425)),"")</f>
        <v/>
      </c>
      <c r="L277" s="60" t="str" cm="1">
        <f t="array" ref="L277">IFERROR(_xlfn.STDEV.S(IF('Data Transformation'!$B$425:$B$8425=B277,IF('Input and Summary Results'!$J$4="no",'Data Transformation'!$C$425:$C$8425,'Data Transformation'!$E$425:$E$8425),"")),"")</f>
        <v/>
      </c>
      <c r="M277" s="58"/>
      <c r="N277" t="str">
        <f>IF(E277&gt;='Data Transformation'!$R$29,B277,"")</f>
        <v xml:space="preserve"> </v>
      </c>
      <c r="O277" t="str">
        <f>IFERROR(IF(AND(Assignments!L277&lt;('Data Transformation'!$R$4-'Data Transformation'!$R$3)/2,ABS(K277-'Data Transformation'!$R$6)&gt;ABS(K277-'Data Transformation'!$R$5),NOT(ISNUMBER(N277)),NOT(ISNUMBER(R277)),NOT(ISNUMBER(P277)),NOT(ISNUMBER(R277)),NOT(ISNUMBER(S277)),NOT(ISNUMBER(T277))),Assignments!B277,""),"")</f>
        <v/>
      </c>
      <c r="P277" t="str">
        <f>IF(AND(NOT(ISNUMBER(N277)),NOT(ISNUMBER(R277)),NOT(ISNUMBER(S277)),G277&gt;='Data Transformation'!$R$28),B277,"")</f>
        <v xml:space="preserve"> </v>
      </c>
      <c r="Q277" t="str">
        <f>IFERROR(IF(AND(Assignments!L277&lt;('Data Transformation'!$R$4-'Data Transformation'!$R$3)/2,ABS(K277-'Data Transformation'!$R$6)&lt;ABS(K277-'Data Transformation'!$R$5),NOT(ISNUMBER(N277)),NOT(ISNUMBER(T277)),NOT(ISNUMBER(P277)),NOT(ISNUMBER(R277)),NOT(ISNUMBER(T277)),NOT(ISNUMBER(S277))),Assignments!B277,""),"")</f>
        <v/>
      </c>
      <c r="R277" t="str">
        <f>IF(H277&gt;='Data Transformation'!$R$30,B277,"")</f>
        <v xml:space="preserve"> </v>
      </c>
      <c r="S277" t="str">
        <f>IF(D277&gt;='Data Transformation'!$R$31,B277,"")</f>
        <v xml:space="preserve"> </v>
      </c>
      <c r="T277" t="str">
        <f>IF(AND(H277&lt;'Data Transformation'!$R$30,E277&lt;'Data Transformation'!$R$29,G277&lt;0.3,D277&lt;'Data Transformation'!$R$31,E277&gt;0.4,H277&gt;0.4),B277,"")</f>
        <v/>
      </c>
      <c r="U277" s="58"/>
      <c r="V277" t="str" cm="2">
        <f t="array" ref="V277">IF(C277=FALSE,"",IF(AND(ISNUMBER(B277),ISBLANK(N277:T277)),"Unclassified",(IF(COUNT(N277:T277)=0,"",INDEX($N$4:$T$4,MATCH(TRUE,N277:T277=B277,0))))))</f>
        <v/>
      </c>
      <c r="W277" t="str">
        <f t="shared" si="13"/>
        <v/>
      </c>
      <c r="X277" t="str">
        <f t="shared" si="14"/>
        <v/>
      </c>
      <c r="AC277" t="b">
        <f t="shared" si="15"/>
        <v>0</v>
      </c>
      <c r="AD277" t="str">
        <f>IFERROR(ABS(ABS(K277-'Data Transformation'!$R$5)-ABS(K277-'Data Transformation'!$R$6)),"")</f>
        <v/>
      </c>
      <c r="AE277" t="e">
        <f>IF(C277=FALSE,"",IF(AND(OR(V277=$Z$6,V277=$Z$8),OR(AC277=TRUE,AD277&lt;=IF(ISNUMBER('Data Transformation'!$R$15),'Data Transformation'!$R$15,'Data Transformation'!$R$25))),TRUE,FALSE))</f>
        <v>#DIV/0!</v>
      </c>
    </row>
    <row r="278" spans="2:31" x14ac:dyDescent="0.55000000000000004">
      <c r="B278" t="str">
        <v xml:space="preserve"> </v>
      </c>
      <c r="C278" t="str">
        <v xml:space="preserve"> </v>
      </c>
      <c r="D278" t="str">
        <v xml:space="preserve"> </v>
      </c>
      <c r="E278" t="str">
        <v xml:space="preserve"> </v>
      </c>
      <c r="F278" t="str">
        <v xml:space="preserve"> </v>
      </c>
      <c r="G278" t="str">
        <v xml:space="preserve"> </v>
      </c>
      <c r="H278" t="str">
        <v xml:space="preserve"> </v>
      </c>
      <c r="I278" t="str">
        <v xml:space="preserve"> </v>
      </c>
      <c r="K278" s="59" t="str">
        <f>IFERROR(AVERAGEIF('Data Transformation'!$B$425:$B$8425,B278,IF('Input and Summary Results'!$J$4="no",'Data Transformation'!$C$425:$C$8425,'Data Transformation'!$E$425:$E$8425)),"")</f>
        <v/>
      </c>
      <c r="L278" s="60" t="str" cm="1">
        <f t="array" ref="L278">IFERROR(_xlfn.STDEV.S(IF('Data Transformation'!$B$425:$B$8425=B278,IF('Input and Summary Results'!$J$4="no",'Data Transformation'!$C$425:$C$8425,'Data Transformation'!$E$425:$E$8425),"")),"")</f>
        <v/>
      </c>
      <c r="M278" s="58"/>
      <c r="N278" t="str">
        <f>IF(E278&gt;='Data Transformation'!$R$29,B278,"")</f>
        <v xml:space="preserve"> </v>
      </c>
      <c r="O278" t="str">
        <f>IFERROR(IF(AND(Assignments!L278&lt;('Data Transformation'!$R$4-'Data Transformation'!$R$3)/2,ABS(K278-'Data Transformation'!$R$6)&gt;ABS(K278-'Data Transformation'!$R$5),NOT(ISNUMBER(N278)),NOT(ISNUMBER(R278)),NOT(ISNUMBER(P278)),NOT(ISNUMBER(R278)),NOT(ISNUMBER(S278)),NOT(ISNUMBER(T278))),Assignments!B278,""),"")</f>
        <v/>
      </c>
      <c r="P278" t="str">
        <f>IF(AND(NOT(ISNUMBER(N278)),NOT(ISNUMBER(R278)),NOT(ISNUMBER(S278)),G278&gt;='Data Transformation'!$R$28),B278,"")</f>
        <v xml:space="preserve"> </v>
      </c>
      <c r="Q278" t="str">
        <f>IFERROR(IF(AND(Assignments!L278&lt;('Data Transformation'!$R$4-'Data Transformation'!$R$3)/2,ABS(K278-'Data Transformation'!$R$6)&lt;ABS(K278-'Data Transformation'!$R$5),NOT(ISNUMBER(N278)),NOT(ISNUMBER(T278)),NOT(ISNUMBER(P278)),NOT(ISNUMBER(R278)),NOT(ISNUMBER(T278)),NOT(ISNUMBER(S278))),Assignments!B278,""),"")</f>
        <v/>
      </c>
      <c r="R278" t="str">
        <f>IF(H278&gt;='Data Transformation'!$R$30,B278,"")</f>
        <v xml:space="preserve"> </v>
      </c>
      <c r="S278" t="str">
        <f>IF(D278&gt;='Data Transformation'!$R$31,B278,"")</f>
        <v xml:space="preserve"> </v>
      </c>
      <c r="T278" t="str">
        <f>IF(AND(H278&lt;'Data Transformation'!$R$30,E278&lt;'Data Transformation'!$R$29,G278&lt;0.3,D278&lt;'Data Transformation'!$R$31,E278&gt;0.4,H278&gt;0.4),B278,"")</f>
        <v/>
      </c>
      <c r="U278" s="58"/>
      <c r="V278" t="str" cm="2">
        <f t="array" ref="V278">IF(C278=FALSE,"",IF(AND(ISNUMBER(B278),ISBLANK(N278:T278)),"Unclassified",(IF(COUNT(N278:T278)=0,"",INDEX($N$4:$T$4,MATCH(TRUE,N278:T278=B278,0))))))</f>
        <v/>
      </c>
      <c r="W278" t="str">
        <f t="shared" si="13"/>
        <v/>
      </c>
      <c r="X278" t="str">
        <f t="shared" si="14"/>
        <v/>
      </c>
      <c r="AC278" t="b">
        <f t="shared" si="15"/>
        <v>0</v>
      </c>
      <c r="AD278" t="str">
        <f>IFERROR(ABS(ABS(K278-'Data Transformation'!$R$5)-ABS(K278-'Data Transformation'!$R$6)),"")</f>
        <v/>
      </c>
      <c r="AE278" t="e">
        <f>IF(C278=FALSE,"",IF(AND(OR(V278=$Z$6,V278=$Z$8),OR(AC278=TRUE,AD278&lt;=IF(ISNUMBER('Data Transformation'!$R$15),'Data Transformation'!$R$15,'Data Transformation'!$R$25))),TRUE,FALSE))</f>
        <v>#DIV/0!</v>
      </c>
    </row>
    <row r="279" spans="2:31" x14ac:dyDescent="0.55000000000000004">
      <c r="B279" t="str">
        <v xml:space="preserve"> </v>
      </c>
      <c r="C279" t="str">
        <v xml:space="preserve"> </v>
      </c>
      <c r="D279" t="str">
        <v xml:space="preserve"> </v>
      </c>
      <c r="E279" t="str">
        <v xml:space="preserve"> </v>
      </c>
      <c r="F279" t="str">
        <v xml:space="preserve"> </v>
      </c>
      <c r="G279" t="str">
        <v xml:space="preserve"> </v>
      </c>
      <c r="H279" t="str">
        <v xml:space="preserve"> </v>
      </c>
      <c r="I279" t="str">
        <v xml:space="preserve"> </v>
      </c>
      <c r="K279" s="59" t="str">
        <f>IFERROR(AVERAGEIF('Data Transformation'!$B$425:$B$8425,B279,IF('Input and Summary Results'!$J$4="no",'Data Transformation'!$C$425:$C$8425,'Data Transformation'!$E$425:$E$8425)),"")</f>
        <v/>
      </c>
      <c r="L279" s="60" t="str" cm="1">
        <f t="array" ref="L279">IFERROR(_xlfn.STDEV.S(IF('Data Transformation'!$B$425:$B$8425=B279,IF('Input and Summary Results'!$J$4="no",'Data Transformation'!$C$425:$C$8425,'Data Transformation'!$E$425:$E$8425),"")),"")</f>
        <v/>
      </c>
      <c r="M279" s="58"/>
      <c r="N279" t="str">
        <f>IF(E279&gt;='Data Transformation'!$R$29,B279,"")</f>
        <v xml:space="preserve"> </v>
      </c>
      <c r="O279" t="str">
        <f>IFERROR(IF(AND(Assignments!L279&lt;('Data Transformation'!$R$4-'Data Transformation'!$R$3)/2,ABS(K279-'Data Transformation'!$R$6)&gt;ABS(K279-'Data Transformation'!$R$5),NOT(ISNUMBER(N279)),NOT(ISNUMBER(R279)),NOT(ISNUMBER(P279)),NOT(ISNUMBER(R279)),NOT(ISNUMBER(S279)),NOT(ISNUMBER(T279))),Assignments!B279,""),"")</f>
        <v/>
      </c>
      <c r="P279" t="str">
        <f>IF(AND(NOT(ISNUMBER(N279)),NOT(ISNUMBER(R279)),NOT(ISNUMBER(S279)),G279&gt;='Data Transformation'!$R$28),B279,"")</f>
        <v xml:space="preserve"> </v>
      </c>
      <c r="Q279" t="str">
        <f>IFERROR(IF(AND(Assignments!L279&lt;('Data Transformation'!$R$4-'Data Transformation'!$R$3)/2,ABS(K279-'Data Transformation'!$R$6)&lt;ABS(K279-'Data Transformation'!$R$5),NOT(ISNUMBER(N279)),NOT(ISNUMBER(T279)),NOT(ISNUMBER(P279)),NOT(ISNUMBER(R279)),NOT(ISNUMBER(T279)),NOT(ISNUMBER(S279))),Assignments!B279,""),"")</f>
        <v/>
      </c>
      <c r="R279" t="str">
        <f>IF(H279&gt;='Data Transformation'!$R$30,B279,"")</f>
        <v xml:space="preserve"> </v>
      </c>
      <c r="S279" t="str">
        <f>IF(D279&gt;='Data Transformation'!$R$31,B279,"")</f>
        <v xml:space="preserve"> </v>
      </c>
      <c r="T279" t="str">
        <f>IF(AND(H279&lt;'Data Transformation'!$R$30,E279&lt;'Data Transformation'!$R$29,G279&lt;0.3,D279&lt;'Data Transformation'!$R$31,E279&gt;0.4,H279&gt;0.4),B279,"")</f>
        <v/>
      </c>
      <c r="U279" s="58"/>
      <c r="V279" t="str" cm="2">
        <f t="array" ref="V279">IF(C279=FALSE,"",IF(AND(ISNUMBER(B279),ISBLANK(N279:T279)),"Unclassified",(IF(COUNT(N279:T279)=0,"",INDEX($N$4:$T$4,MATCH(TRUE,N279:T279=B279,0))))))</f>
        <v/>
      </c>
      <c r="W279" t="str">
        <f t="shared" si="13"/>
        <v/>
      </c>
      <c r="X279" t="str">
        <f t="shared" si="14"/>
        <v/>
      </c>
      <c r="AC279" t="b">
        <f t="shared" si="15"/>
        <v>0</v>
      </c>
      <c r="AD279" t="str">
        <f>IFERROR(ABS(ABS(K279-'Data Transformation'!$R$5)-ABS(K279-'Data Transformation'!$R$6)),"")</f>
        <v/>
      </c>
      <c r="AE279" t="e">
        <f>IF(C279=FALSE,"",IF(AND(OR(V279=$Z$6,V279=$Z$8),OR(AC279=TRUE,AD279&lt;=IF(ISNUMBER('Data Transformation'!$R$15),'Data Transformation'!$R$15,'Data Transformation'!$R$25))),TRUE,FALSE))</f>
        <v>#DIV/0!</v>
      </c>
    </row>
    <row r="280" spans="2:31" x14ac:dyDescent="0.55000000000000004">
      <c r="B280" t="str">
        <v xml:space="preserve"> </v>
      </c>
      <c r="C280" t="str">
        <v xml:space="preserve"> </v>
      </c>
      <c r="D280" t="str">
        <v xml:space="preserve"> </v>
      </c>
      <c r="E280" t="str">
        <v xml:space="preserve"> </v>
      </c>
      <c r="F280" t="str">
        <v xml:space="preserve"> </v>
      </c>
      <c r="G280" t="str">
        <v xml:space="preserve"> </v>
      </c>
      <c r="H280" t="str">
        <v xml:space="preserve"> </v>
      </c>
      <c r="I280" t="str">
        <v xml:space="preserve"> </v>
      </c>
      <c r="K280" s="59" t="str">
        <f>IFERROR(AVERAGEIF('Data Transformation'!$B$425:$B$8425,B280,IF('Input and Summary Results'!$J$4="no",'Data Transformation'!$C$425:$C$8425,'Data Transformation'!$E$425:$E$8425)),"")</f>
        <v/>
      </c>
      <c r="L280" s="60" t="str" cm="1">
        <f t="array" ref="L280">IFERROR(_xlfn.STDEV.S(IF('Data Transformation'!$B$425:$B$8425=B280,IF('Input and Summary Results'!$J$4="no",'Data Transformation'!$C$425:$C$8425,'Data Transformation'!$E$425:$E$8425),"")),"")</f>
        <v/>
      </c>
      <c r="M280" s="58"/>
      <c r="N280" t="str">
        <f>IF(E280&gt;='Data Transformation'!$R$29,B280,"")</f>
        <v xml:space="preserve"> </v>
      </c>
      <c r="O280" t="str">
        <f>IFERROR(IF(AND(Assignments!L280&lt;('Data Transformation'!$R$4-'Data Transformation'!$R$3)/2,ABS(K280-'Data Transformation'!$R$6)&gt;ABS(K280-'Data Transformation'!$R$5),NOT(ISNUMBER(N280)),NOT(ISNUMBER(R280)),NOT(ISNUMBER(P280)),NOT(ISNUMBER(R280)),NOT(ISNUMBER(S280)),NOT(ISNUMBER(T280))),Assignments!B280,""),"")</f>
        <v/>
      </c>
      <c r="P280" t="str">
        <f>IF(AND(NOT(ISNUMBER(N280)),NOT(ISNUMBER(R280)),NOT(ISNUMBER(S280)),G280&gt;='Data Transformation'!$R$28),B280,"")</f>
        <v xml:space="preserve"> </v>
      </c>
      <c r="Q280" t="str">
        <f>IFERROR(IF(AND(Assignments!L280&lt;('Data Transformation'!$R$4-'Data Transformation'!$R$3)/2,ABS(K280-'Data Transformation'!$R$6)&lt;ABS(K280-'Data Transformation'!$R$5),NOT(ISNUMBER(N280)),NOT(ISNUMBER(T280)),NOT(ISNUMBER(P280)),NOT(ISNUMBER(R280)),NOT(ISNUMBER(T280)),NOT(ISNUMBER(S280))),Assignments!B280,""),"")</f>
        <v/>
      </c>
      <c r="R280" t="str">
        <f>IF(H280&gt;='Data Transformation'!$R$30,B280,"")</f>
        <v xml:space="preserve"> </v>
      </c>
      <c r="S280" t="str">
        <f>IF(D280&gt;='Data Transformation'!$R$31,B280,"")</f>
        <v xml:space="preserve"> </v>
      </c>
      <c r="T280" t="str">
        <f>IF(AND(H280&lt;'Data Transformation'!$R$30,E280&lt;'Data Transformation'!$R$29,G280&lt;0.3,D280&lt;'Data Transformation'!$R$31,E280&gt;0.4,H280&gt;0.4),B280,"")</f>
        <v/>
      </c>
      <c r="U280" s="58"/>
      <c r="V280" t="str" cm="2">
        <f t="array" ref="V280">IF(C280=FALSE,"",IF(AND(ISNUMBER(B280),ISBLANK(N280:T280)),"Unclassified",(IF(COUNT(N280:T280)=0,"",INDEX($N$4:$T$4,MATCH(TRUE,N280:T280=B280,0))))))</f>
        <v/>
      </c>
      <c r="W280" t="str">
        <f t="shared" si="13"/>
        <v/>
      </c>
      <c r="X280" t="str">
        <f t="shared" si="14"/>
        <v/>
      </c>
      <c r="AC280" t="b">
        <f t="shared" si="15"/>
        <v>0</v>
      </c>
      <c r="AD280" t="str">
        <f>IFERROR(ABS(ABS(K280-'Data Transformation'!$R$5)-ABS(K280-'Data Transformation'!$R$6)),"")</f>
        <v/>
      </c>
      <c r="AE280" t="e">
        <f>IF(C280=FALSE,"",IF(AND(OR(V280=$Z$6,V280=$Z$8),OR(AC280=TRUE,AD280&lt;=IF(ISNUMBER('Data Transformation'!$R$15),'Data Transformation'!$R$15,'Data Transformation'!$R$25))),TRUE,FALSE))</f>
        <v>#DIV/0!</v>
      </c>
    </row>
    <row r="281" spans="2:31" x14ac:dyDescent="0.55000000000000004">
      <c r="B281" t="str">
        <v xml:space="preserve"> </v>
      </c>
      <c r="C281" t="str">
        <v xml:space="preserve"> </v>
      </c>
      <c r="D281" t="str">
        <v xml:space="preserve"> </v>
      </c>
      <c r="E281" t="str">
        <v xml:space="preserve"> </v>
      </c>
      <c r="F281" t="str">
        <v xml:space="preserve"> </v>
      </c>
      <c r="G281" t="str">
        <v xml:space="preserve"> </v>
      </c>
      <c r="H281" t="str">
        <v xml:space="preserve"> </v>
      </c>
      <c r="I281" t="str">
        <v xml:space="preserve"> </v>
      </c>
      <c r="K281" s="59" t="str">
        <f>IFERROR(AVERAGEIF('Data Transformation'!$B$425:$B$8425,B281,IF('Input and Summary Results'!$J$4="no",'Data Transformation'!$C$425:$C$8425,'Data Transformation'!$E$425:$E$8425)),"")</f>
        <v/>
      </c>
      <c r="L281" s="60" t="str" cm="1">
        <f t="array" ref="L281">IFERROR(_xlfn.STDEV.S(IF('Data Transformation'!$B$425:$B$8425=B281,IF('Input and Summary Results'!$J$4="no",'Data Transformation'!$C$425:$C$8425,'Data Transformation'!$E$425:$E$8425),"")),"")</f>
        <v/>
      </c>
      <c r="M281" s="58"/>
      <c r="N281" t="str">
        <f>IF(E281&gt;='Data Transformation'!$R$29,B281,"")</f>
        <v xml:space="preserve"> </v>
      </c>
      <c r="O281" t="str">
        <f>IFERROR(IF(AND(Assignments!L281&lt;('Data Transformation'!$R$4-'Data Transformation'!$R$3)/2,ABS(K281-'Data Transformation'!$R$6)&gt;ABS(K281-'Data Transformation'!$R$5),NOT(ISNUMBER(N281)),NOT(ISNUMBER(R281)),NOT(ISNUMBER(P281)),NOT(ISNUMBER(R281)),NOT(ISNUMBER(S281)),NOT(ISNUMBER(T281))),Assignments!B281,""),"")</f>
        <v/>
      </c>
      <c r="P281" t="str">
        <f>IF(AND(NOT(ISNUMBER(N281)),NOT(ISNUMBER(R281)),NOT(ISNUMBER(S281)),G281&gt;='Data Transformation'!$R$28),B281,"")</f>
        <v xml:space="preserve"> </v>
      </c>
      <c r="Q281" t="str">
        <f>IFERROR(IF(AND(Assignments!L281&lt;('Data Transformation'!$R$4-'Data Transformation'!$R$3)/2,ABS(K281-'Data Transformation'!$R$6)&lt;ABS(K281-'Data Transformation'!$R$5),NOT(ISNUMBER(N281)),NOT(ISNUMBER(T281)),NOT(ISNUMBER(P281)),NOT(ISNUMBER(R281)),NOT(ISNUMBER(T281)),NOT(ISNUMBER(S281))),Assignments!B281,""),"")</f>
        <v/>
      </c>
      <c r="R281" t="str">
        <f>IF(H281&gt;='Data Transformation'!$R$30,B281,"")</f>
        <v xml:space="preserve"> </v>
      </c>
      <c r="S281" t="str">
        <f>IF(D281&gt;='Data Transformation'!$R$31,B281,"")</f>
        <v xml:space="preserve"> </v>
      </c>
      <c r="T281" t="str">
        <f>IF(AND(H281&lt;'Data Transformation'!$R$30,E281&lt;'Data Transformation'!$R$29,G281&lt;0.3,D281&lt;'Data Transformation'!$R$31,E281&gt;0.4,H281&gt;0.4),B281,"")</f>
        <v/>
      </c>
      <c r="U281" s="58"/>
      <c r="V281" t="str" cm="2">
        <f t="array" ref="V281">IF(C281=FALSE,"",IF(AND(ISNUMBER(B281),ISBLANK(N281:T281)),"Unclassified",(IF(COUNT(N281:T281)=0,"",INDEX($N$4:$T$4,MATCH(TRUE,N281:T281=B281,0))))))</f>
        <v/>
      </c>
      <c r="W281" t="str">
        <f t="shared" si="13"/>
        <v/>
      </c>
      <c r="X281" t="str">
        <f t="shared" si="14"/>
        <v/>
      </c>
      <c r="AC281" t="b">
        <f t="shared" si="15"/>
        <v>0</v>
      </c>
      <c r="AD281" t="str">
        <f>IFERROR(ABS(ABS(K281-'Data Transformation'!$R$5)-ABS(K281-'Data Transformation'!$R$6)),"")</f>
        <v/>
      </c>
      <c r="AE281" t="e">
        <f>IF(C281=FALSE,"",IF(AND(OR(V281=$Z$6,V281=$Z$8),OR(AC281=TRUE,AD281&lt;=IF(ISNUMBER('Data Transformation'!$R$15),'Data Transformation'!$R$15,'Data Transformation'!$R$25))),TRUE,FALSE))</f>
        <v>#DIV/0!</v>
      </c>
    </row>
    <row r="282" spans="2:31" x14ac:dyDescent="0.55000000000000004">
      <c r="B282" t="str">
        <v xml:space="preserve"> </v>
      </c>
      <c r="C282" t="str">
        <v xml:space="preserve"> </v>
      </c>
      <c r="D282" t="str">
        <v xml:space="preserve"> </v>
      </c>
      <c r="E282" t="str">
        <v xml:space="preserve"> </v>
      </c>
      <c r="F282" t="str">
        <v xml:space="preserve"> </v>
      </c>
      <c r="G282" t="str">
        <v xml:space="preserve"> </v>
      </c>
      <c r="H282" t="str">
        <v xml:space="preserve"> </v>
      </c>
      <c r="I282" t="str">
        <v xml:space="preserve"> </v>
      </c>
      <c r="K282" s="59" t="str">
        <f>IFERROR(AVERAGEIF('Data Transformation'!$B$425:$B$8425,B282,IF('Input and Summary Results'!$J$4="no",'Data Transformation'!$C$425:$C$8425,'Data Transformation'!$E$425:$E$8425)),"")</f>
        <v/>
      </c>
      <c r="L282" s="60" t="str" cm="1">
        <f t="array" ref="L282">IFERROR(_xlfn.STDEV.S(IF('Data Transformation'!$B$425:$B$8425=B282,IF('Input and Summary Results'!$J$4="no",'Data Transformation'!$C$425:$C$8425,'Data Transformation'!$E$425:$E$8425),"")),"")</f>
        <v/>
      </c>
      <c r="M282" s="58"/>
      <c r="N282" t="str">
        <f>IF(E282&gt;='Data Transformation'!$R$29,B282,"")</f>
        <v xml:space="preserve"> </v>
      </c>
      <c r="O282" t="str">
        <f>IFERROR(IF(AND(Assignments!L282&lt;('Data Transformation'!$R$4-'Data Transformation'!$R$3)/2,ABS(K282-'Data Transformation'!$R$6)&gt;ABS(K282-'Data Transformation'!$R$5),NOT(ISNUMBER(N282)),NOT(ISNUMBER(R282)),NOT(ISNUMBER(P282)),NOT(ISNUMBER(R282)),NOT(ISNUMBER(S282)),NOT(ISNUMBER(T282))),Assignments!B282,""),"")</f>
        <v/>
      </c>
      <c r="P282" t="str">
        <f>IF(AND(NOT(ISNUMBER(N282)),NOT(ISNUMBER(R282)),NOT(ISNUMBER(S282)),G282&gt;='Data Transformation'!$R$28),B282,"")</f>
        <v xml:space="preserve"> </v>
      </c>
      <c r="Q282" t="str">
        <f>IFERROR(IF(AND(Assignments!L282&lt;('Data Transformation'!$R$4-'Data Transformation'!$R$3)/2,ABS(K282-'Data Transformation'!$R$6)&lt;ABS(K282-'Data Transformation'!$R$5),NOT(ISNUMBER(N282)),NOT(ISNUMBER(T282)),NOT(ISNUMBER(P282)),NOT(ISNUMBER(R282)),NOT(ISNUMBER(T282)),NOT(ISNUMBER(S282))),Assignments!B282,""),"")</f>
        <v/>
      </c>
      <c r="R282" t="str">
        <f>IF(H282&gt;='Data Transformation'!$R$30,B282,"")</f>
        <v xml:space="preserve"> </v>
      </c>
      <c r="S282" t="str">
        <f>IF(D282&gt;='Data Transformation'!$R$31,B282,"")</f>
        <v xml:space="preserve"> </v>
      </c>
      <c r="T282" t="str">
        <f>IF(AND(H282&lt;'Data Transformation'!$R$30,E282&lt;'Data Transformation'!$R$29,G282&lt;0.3,D282&lt;'Data Transformation'!$R$31,E282&gt;0.4,H282&gt;0.4),B282,"")</f>
        <v/>
      </c>
      <c r="U282" s="58"/>
      <c r="V282" t="str" cm="2">
        <f t="array" ref="V282">IF(C282=FALSE,"",IF(AND(ISNUMBER(B282),ISBLANK(N282:T282)),"Unclassified",(IF(COUNT(N282:T282)=0,"",INDEX($N$4:$T$4,MATCH(TRUE,N282:T282=B282,0))))))</f>
        <v/>
      </c>
      <c r="W282" t="str">
        <f t="shared" si="13"/>
        <v/>
      </c>
      <c r="X282" t="str">
        <f t="shared" si="14"/>
        <v/>
      </c>
      <c r="AC282" t="b">
        <f t="shared" si="15"/>
        <v>0</v>
      </c>
      <c r="AD282" t="str">
        <f>IFERROR(ABS(ABS(K282-'Data Transformation'!$R$5)-ABS(K282-'Data Transformation'!$R$6)),"")</f>
        <v/>
      </c>
      <c r="AE282" t="e">
        <f>IF(C282=FALSE,"",IF(AND(OR(V282=$Z$6,V282=$Z$8),OR(AC282=TRUE,AD282&lt;=IF(ISNUMBER('Data Transformation'!$R$15),'Data Transformation'!$R$15,'Data Transformation'!$R$25))),TRUE,FALSE))</f>
        <v>#DIV/0!</v>
      </c>
    </row>
    <row r="283" spans="2:31" x14ac:dyDescent="0.55000000000000004">
      <c r="B283" t="str">
        <v xml:space="preserve"> </v>
      </c>
      <c r="C283" t="str">
        <v xml:space="preserve"> </v>
      </c>
      <c r="D283" t="str">
        <v xml:space="preserve"> </v>
      </c>
      <c r="E283" t="str">
        <v xml:space="preserve"> </v>
      </c>
      <c r="F283" t="str">
        <v xml:space="preserve"> </v>
      </c>
      <c r="G283" t="str">
        <v xml:space="preserve"> </v>
      </c>
      <c r="H283" t="str">
        <v xml:space="preserve"> </v>
      </c>
      <c r="I283" t="str">
        <v xml:space="preserve"> </v>
      </c>
      <c r="K283" s="59" t="str">
        <f>IFERROR(AVERAGEIF('Data Transformation'!$B$425:$B$8425,B283,IF('Input and Summary Results'!$J$4="no",'Data Transformation'!$C$425:$C$8425,'Data Transformation'!$E$425:$E$8425)),"")</f>
        <v/>
      </c>
      <c r="L283" s="60" t="str" cm="1">
        <f t="array" ref="L283">IFERROR(_xlfn.STDEV.S(IF('Data Transformation'!$B$425:$B$8425=B283,IF('Input and Summary Results'!$J$4="no",'Data Transformation'!$C$425:$C$8425,'Data Transformation'!$E$425:$E$8425),"")),"")</f>
        <v/>
      </c>
      <c r="M283" s="58"/>
      <c r="N283" t="str">
        <f>IF(E283&gt;='Data Transformation'!$R$29,B283,"")</f>
        <v xml:space="preserve"> </v>
      </c>
      <c r="O283" t="str">
        <f>IFERROR(IF(AND(Assignments!L283&lt;('Data Transformation'!$R$4-'Data Transformation'!$R$3)/2,ABS(K283-'Data Transformation'!$R$6)&gt;ABS(K283-'Data Transformation'!$R$5),NOT(ISNUMBER(N283)),NOT(ISNUMBER(R283)),NOT(ISNUMBER(P283)),NOT(ISNUMBER(R283)),NOT(ISNUMBER(S283)),NOT(ISNUMBER(T283))),Assignments!B283,""),"")</f>
        <v/>
      </c>
      <c r="P283" t="str">
        <f>IF(AND(NOT(ISNUMBER(N283)),NOT(ISNUMBER(R283)),NOT(ISNUMBER(S283)),G283&gt;='Data Transformation'!$R$28),B283,"")</f>
        <v xml:space="preserve"> </v>
      </c>
      <c r="Q283" t="str">
        <f>IFERROR(IF(AND(Assignments!L283&lt;('Data Transformation'!$R$4-'Data Transformation'!$R$3)/2,ABS(K283-'Data Transformation'!$R$6)&lt;ABS(K283-'Data Transformation'!$R$5),NOT(ISNUMBER(N283)),NOT(ISNUMBER(T283)),NOT(ISNUMBER(P283)),NOT(ISNUMBER(R283)),NOT(ISNUMBER(T283)),NOT(ISNUMBER(S283))),Assignments!B283,""),"")</f>
        <v/>
      </c>
      <c r="R283" t="str">
        <f>IF(H283&gt;='Data Transformation'!$R$30,B283,"")</f>
        <v xml:space="preserve"> </v>
      </c>
      <c r="S283" t="str">
        <f>IF(D283&gt;='Data Transformation'!$R$31,B283,"")</f>
        <v xml:space="preserve"> </v>
      </c>
      <c r="T283" t="str">
        <f>IF(AND(H283&lt;'Data Transformation'!$R$30,E283&lt;'Data Transformation'!$R$29,G283&lt;0.3,D283&lt;'Data Transformation'!$R$31,E283&gt;0.4,H283&gt;0.4),B283,"")</f>
        <v/>
      </c>
      <c r="U283" s="58"/>
      <c r="V283" t="str" cm="2">
        <f t="array" ref="V283">IF(C283=FALSE,"",IF(AND(ISNUMBER(B283),ISBLANK(N283:T283)),"Unclassified",(IF(COUNT(N283:T283)=0,"",INDEX($N$4:$T$4,MATCH(TRUE,N283:T283=B283,0))))))</f>
        <v/>
      </c>
      <c r="W283" t="str">
        <f t="shared" si="13"/>
        <v/>
      </c>
      <c r="X283" t="str">
        <f t="shared" si="14"/>
        <v/>
      </c>
      <c r="AC283" t="b">
        <f t="shared" si="15"/>
        <v>0</v>
      </c>
      <c r="AD283" t="str">
        <f>IFERROR(ABS(ABS(K283-'Data Transformation'!$R$5)-ABS(K283-'Data Transformation'!$R$6)),"")</f>
        <v/>
      </c>
      <c r="AE283" t="e">
        <f>IF(C283=FALSE,"",IF(AND(OR(V283=$Z$6,V283=$Z$8),OR(AC283=TRUE,AD283&lt;=IF(ISNUMBER('Data Transformation'!$R$15),'Data Transformation'!$R$15,'Data Transformation'!$R$25))),TRUE,FALSE))</f>
        <v>#DIV/0!</v>
      </c>
    </row>
    <row r="284" spans="2:31" x14ac:dyDescent="0.55000000000000004">
      <c r="B284" t="str">
        <v xml:space="preserve"> </v>
      </c>
      <c r="C284" t="str">
        <v xml:space="preserve"> </v>
      </c>
      <c r="D284" t="str">
        <v xml:space="preserve"> </v>
      </c>
      <c r="E284" t="str">
        <v xml:space="preserve"> </v>
      </c>
      <c r="F284" t="str">
        <v xml:space="preserve"> </v>
      </c>
      <c r="G284" t="str">
        <v xml:space="preserve"> </v>
      </c>
      <c r="H284" t="str">
        <v xml:space="preserve"> </v>
      </c>
      <c r="I284" t="str">
        <v xml:space="preserve"> </v>
      </c>
      <c r="K284" s="59" t="str">
        <f>IFERROR(AVERAGEIF('Data Transformation'!$B$425:$B$8425,B284,IF('Input and Summary Results'!$J$4="no",'Data Transformation'!$C$425:$C$8425,'Data Transformation'!$E$425:$E$8425)),"")</f>
        <v/>
      </c>
      <c r="L284" s="60" t="str" cm="1">
        <f t="array" ref="L284">IFERROR(_xlfn.STDEV.S(IF('Data Transformation'!$B$425:$B$8425=B284,IF('Input and Summary Results'!$J$4="no",'Data Transformation'!$C$425:$C$8425,'Data Transformation'!$E$425:$E$8425),"")),"")</f>
        <v/>
      </c>
      <c r="M284" s="58"/>
      <c r="N284" t="str">
        <f>IF(E284&gt;='Data Transformation'!$R$29,B284,"")</f>
        <v xml:space="preserve"> </v>
      </c>
      <c r="O284" t="str">
        <f>IFERROR(IF(AND(Assignments!L284&lt;('Data Transformation'!$R$4-'Data Transformation'!$R$3)/2,ABS(K284-'Data Transformation'!$R$6)&gt;ABS(K284-'Data Transformation'!$R$5),NOT(ISNUMBER(N284)),NOT(ISNUMBER(R284)),NOT(ISNUMBER(P284)),NOT(ISNUMBER(R284)),NOT(ISNUMBER(S284)),NOT(ISNUMBER(T284))),Assignments!B284,""),"")</f>
        <v/>
      </c>
      <c r="P284" t="str">
        <f>IF(AND(NOT(ISNUMBER(N284)),NOT(ISNUMBER(R284)),NOT(ISNUMBER(S284)),G284&gt;='Data Transformation'!$R$28),B284,"")</f>
        <v xml:space="preserve"> </v>
      </c>
      <c r="Q284" t="str">
        <f>IFERROR(IF(AND(Assignments!L284&lt;('Data Transformation'!$R$4-'Data Transformation'!$R$3)/2,ABS(K284-'Data Transformation'!$R$6)&lt;ABS(K284-'Data Transformation'!$R$5),NOT(ISNUMBER(N284)),NOT(ISNUMBER(T284)),NOT(ISNUMBER(P284)),NOT(ISNUMBER(R284)),NOT(ISNUMBER(T284)),NOT(ISNUMBER(S284))),Assignments!B284,""),"")</f>
        <v/>
      </c>
      <c r="R284" t="str">
        <f>IF(H284&gt;='Data Transformation'!$R$30,B284,"")</f>
        <v xml:space="preserve"> </v>
      </c>
      <c r="S284" t="str">
        <f>IF(D284&gt;='Data Transformation'!$R$31,B284,"")</f>
        <v xml:space="preserve"> </v>
      </c>
      <c r="T284" t="str">
        <f>IF(AND(H284&lt;'Data Transformation'!$R$30,E284&lt;'Data Transformation'!$R$29,G284&lt;0.3,D284&lt;'Data Transformation'!$R$31,E284&gt;0.4,H284&gt;0.4),B284,"")</f>
        <v/>
      </c>
      <c r="U284" s="58"/>
      <c r="V284" t="str" cm="2">
        <f t="array" ref="V284">IF(C284=FALSE,"",IF(AND(ISNUMBER(B284),ISBLANK(N284:T284)),"Unclassified",(IF(COUNT(N284:T284)=0,"",INDEX($N$4:$T$4,MATCH(TRUE,N284:T284=B284,0))))))</f>
        <v/>
      </c>
      <c r="W284" t="str">
        <f t="shared" si="13"/>
        <v/>
      </c>
      <c r="X284" t="str">
        <f t="shared" si="14"/>
        <v/>
      </c>
      <c r="AC284" t="b">
        <f t="shared" si="15"/>
        <v>0</v>
      </c>
      <c r="AD284" t="str">
        <f>IFERROR(ABS(ABS(K284-'Data Transformation'!$R$5)-ABS(K284-'Data Transformation'!$R$6)),"")</f>
        <v/>
      </c>
      <c r="AE284" t="e">
        <f>IF(C284=FALSE,"",IF(AND(OR(V284=$Z$6,V284=$Z$8),OR(AC284=TRUE,AD284&lt;=IF(ISNUMBER('Data Transformation'!$R$15),'Data Transformation'!$R$15,'Data Transformation'!$R$25))),TRUE,FALSE))</f>
        <v>#DIV/0!</v>
      </c>
    </row>
    <row r="285" spans="2:31" x14ac:dyDescent="0.55000000000000004">
      <c r="B285" t="str">
        <v xml:space="preserve"> </v>
      </c>
      <c r="C285" t="str">
        <v xml:space="preserve"> </v>
      </c>
      <c r="D285" t="str">
        <v xml:space="preserve"> </v>
      </c>
      <c r="E285" t="str">
        <v xml:space="preserve"> </v>
      </c>
      <c r="F285" t="str">
        <v xml:space="preserve"> </v>
      </c>
      <c r="G285" t="str">
        <v xml:space="preserve"> </v>
      </c>
      <c r="H285" t="str">
        <v xml:space="preserve"> </v>
      </c>
      <c r="I285" t="str">
        <v xml:space="preserve"> </v>
      </c>
      <c r="K285" s="59" t="str">
        <f>IFERROR(AVERAGEIF('Data Transformation'!$B$425:$B$8425,B285,IF('Input and Summary Results'!$J$4="no",'Data Transformation'!$C$425:$C$8425,'Data Transformation'!$E$425:$E$8425)),"")</f>
        <v/>
      </c>
      <c r="L285" s="60" t="str" cm="1">
        <f t="array" ref="L285">IFERROR(_xlfn.STDEV.S(IF('Data Transformation'!$B$425:$B$8425=B285,IF('Input and Summary Results'!$J$4="no",'Data Transformation'!$C$425:$C$8425,'Data Transformation'!$E$425:$E$8425),"")),"")</f>
        <v/>
      </c>
      <c r="M285" s="58"/>
      <c r="N285" t="str">
        <f>IF(E285&gt;='Data Transformation'!$R$29,B285,"")</f>
        <v xml:space="preserve"> </v>
      </c>
      <c r="O285" t="str">
        <f>IFERROR(IF(AND(Assignments!L285&lt;('Data Transformation'!$R$4-'Data Transformation'!$R$3)/2,ABS(K285-'Data Transformation'!$R$6)&gt;ABS(K285-'Data Transformation'!$R$5),NOT(ISNUMBER(N285)),NOT(ISNUMBER(R285)),NOT(ISNUMBER(P285)),NOT(ISNUMBER(R285)),NOT(ISNUMBER(S285)),NOT(ISNUMBER(T285))),Assignments!B285,""),"")</f>
        <v/>
      </c>
      <c r="P285" t="str">
        <f>IF(AND(NOT(ISNUMBER(N285)),NOT(ISNUMBER(R285)),NOT(ISNUMBER(S285)),G285&gt;='Data Transformation'!$R$28),B285,"")</f>
        <v xml:space="preserve"> </v>
      </c>
      <c r="Q285" t="str">
        <f>IFERROR(IF(AND(Assignments!L285&lt;('Data Transformation'!$R$4-'Data Transformation'!$R$3)/2,ABS(K285-'Data Transformation'!$R$6)&lt;ABS(K285-'Data Transformation'!$R$5),NOT(ISNUMBER(N285)),NOT(ISNUMBER(T285)),NOT(ISNUMBER(P285)),NOT(ISNUMBER(R285)),NOT(ISNUMBER(T285)),NOT(ISNUMBER(S285))),Assignments!B285,""),"")</f>
        <v/>
      </c>
      <c r="R285" t="str">
        <f>IF(H285&gt;='Data Transformation'!$R$30,B285,"")</f>
        <v xml:space="preserve"> </v>
      </c>
      <c r="S285" t="str">
        <f>IF(D285&gt;='Data Transformation'!$R$31,B285,"")</f>
        <v xml:space="preserve"> </v>
      </c>
      <c r="T285" t="str">
        <f>IF(AND(H285&lt;'Data Transformation'!$R$30,E285&lt;'Data Transformation'!$R$29,G285&lt;0.3,D285&lt;'Data Transformation'!$R$31,E285&gt;0.4,H285&gt;0.4),B285,"")</f>
        <v/>
      </c>
      <c r="U285" s="58"/>
      <c r="V285" t="str" cm="2">
        <f t="array" ref="V285">IF(C285=FALSE,"",IF(AND(ISNUMBER(B285),ISBLANK(N285:T285)),"Unclassified",(IF(COUNT(N285:T285)=0,"",INDEX($N$4:$T$4,MATCH(TRUE,N285:T285=B285,0))))))</f>
        <v/>
      </c>
      <c r="W285" t="str">
        <f t="shared" si="13"/>
        <v/>
      </c>
      <c r="X285" t="str">
        <f t="shared" si="14"/>
        <v/>
      </c>
      <c r="AC285" t="b">
        <f t="shared" si="15"/>
        <v>0</v>
      </c>
      <c r="AD285" t="str">
        <f>IFERROR(ABS(ABS(K285-'Data Transformation'!$R$5)-ABS(K285-'Data Transformation'!$R$6)),"")</f>
        <v/>
      </c>
      <c r="AE285" t="e">
        <f>IF(C285=FALSE,"",IF(AND(OR(V285=$Z$6,V285=$Z$8),OR(AC285=TRUE,AD285&lt;=IF(ISNUMBER('Data Transformation'!$R$15),'Data Transformation'!$R$15,'Data Transformation'!$R$25))),TRUE,FALSE))</f>
        <v>#DIV/0!</v>
      </c>
    </row>
    <row r="286" spans="2:31" x14ac:dyDescent="0.55000000000000004">
      <c r="B286" t="str">
        <v xml:space="preserve"> </v>
      </c>
      <c r="C286" t="str">
        <v xml:space="preserve"> </v>
      </c>
      <c r="D286" t="str">
        <v xml:space="preserve"> </v>
      </c>
      <c r="E286" t="str">
        <v xml:space="preserve"> </v>
      </c>
      <c r="F286" t="str">
        <v xml:space="preserve"> </v>
      </c>
      <c r="G286" t="str">
        <v xml:space="preserve"> </v>
      </c>
      <c r="H286" t="str">
        <v xml:space="preserve"> </v>
      </c>
      <c r="I286" t="str">
        <v xml:space="preserve"> </v>
      </c>
      <c r="K286" s="59" t="str">
        <f>IFERROR(AVERAGEIF('Data Transformation'!$B$425:$B$8425,B286,IF('Input and Summary Results'!$J$4="no",'Data Transformation'!$C$425:$C$8425,'Data Transformation'!$E$425:$E$8425)),"")</f>
        <v/>
      </c>
      <c r="L286" s="60" t="str" cm="1">
        <f t="array" ref="L286">IFERROR(_xlfn.STDEV.S(IF('Data Transformation'!$B$425:$B$8425=B286,IF('Input and Summary Results'!$J$4="no",'Data Transformation'!$C$425:$C$8425,'Data Transformation'!$E$425:$E$8425),"")),"")</f>
        <v/>
      </c>
      <c r="M286" s="58"/>
      <c r="N286" t="str">
        <f>IF(E286&gt;='Data Transformation'!$R$29,B286,"")</f>
        <v xml:space="preserve"> </v>
      </c>
      <c r="O286" t="str">
        <f>IFERROR(IF(AND(Assignments!L286&lt;('Data Transformation'!$R$4-'Data Transformation'!$R$3)/2,ABS(K286-'Data Transformation'!$R$6)&gt;ABS(K286-'Data Transformation'!$R$5),NOT(ISNUMBER(N286)),NOT(ISNUMBER(R286)),NOT(ISNUMBER(P286)),NOT(ISNUMBER(R286)),NOT(ISNUMBER(S286)),NOT(ISNUMBER(T286))),Assignments!B286,""),"")</f>
        <v/>
      </c>
      <c r="P286" t="str">
        <f>IF(AND(NOT(ISNUMBER(N286)),NOT(ISNUMBER(R286)),NOT(ISNUMBER(S286)),G286&gt;='Data Transformation'!$R$28),B286,"")</f>
        <v xml:space="preserve"> </v>
      </c>
      <c r="Q286" t="str">
        <f>IFERROR(IF(AND(Assignments!L286&lt;('Data Transformation'!$R$4-'Data Transformation'!$R$3)/2,ABS(K286-'Data Transformation'!$R$6)&lt;ABS(K286-'Data Transformation'!$R$5),NOT(ISNUMBER(N286)),NOT(ISNUMBER(T286)),NOT(ISNUMBER(P286)),NOT(ISNUMBER(R286)),NOT(ISNUMBER(T286)),NOT(ISNUMBER(S286))),Assignments!B286,""),"")</f>
        <v/>
      </c>
      <c r="R286" t="str">
        <f>IF(H286&gt;='Data Transformation'!$R$30,B286,"")</f>
        <v xml:space="preserve"> </v>
      </c>
      <c r="S286" t="str">
        <f>IF(D286&gt;='Data Transformation'!$R$31,B286,"")</f>
        <v xml:space="preserve"> </v>
      </c>
      <c r="T286" t="str">
        <f>IF(AND(H286&lt;'Data Transformation'!$R$30,E286&lt;'Data Transformation'!$R$29,G286&lt;0.3,D286&lt;'Data Transformation'!$R$31,E286&gt;0.4,H286&gt;0.4),B286,"")</f>
        <v/>
      </c>
      <c r="U286" s="58"/>
      <c r="V286" t="str" cm="2">
        <f t="array" ref="V286">IF(C286=FALSE,"",IF(AND(ISNUMBER(B286),ISBLANK(N286:T286)),"Unclassified",(IF(COUNT(N286:T286)=0,"",INDEX($N$4:$T$4,MATCH(TRUE,N286:T286=B286,0))))))</f>
        <v/>
      </c>
      <c r="W286" t="str">
        <f t="shared" si="13"/>
        <v/>
      </c>
      <c r="X286" t="str">
        <f t="shared" si="14"/>
        <v/>
      </c>
      <c r="AC286" t="b">
        <f t="shared" si="15"/>
        <v>0</v>
      </c>
      <c r="AD286" t="str">
        <f>IFERROR(ABS(ABS(K286-'Data Transformation'!$R$5)-ABS(K286-'Data Transformation'!$R$6)),"")</f>
        <v/>
      </c>
      <c r="AE286" t="e">
        <f>IF(C286=FALSE,"",IF(AND(OR(V286=$Z$6,V286=$Z$8),OR(AC286=TRUE,AD286&lt;=IF(ISNUMBER('Data Transformation'!$R$15),'Data Transformation'!$R$15,'Data Transformation'!$R$25))),TRUE,FALSE))</f>
        <v>#DIV/0!</v>
      </c>
    </row>
    <row r="287" spans="2:31" x14ac:dyDescent="0.55000000000000004">
      <c r="B287" t="str">
        <v xml:space="preserve"> </v>
      </c>
      <c r="C287" t="str">
        <v xml:space="preserve"> </v>
      </c>
      <c r="D287" t="str">
        <v xml:space="preserve"> </v>
      </c>
      <c r="E287" t="str">
        <v xml:space="preserve"> </v>
      </c>
      <c r="F287" t="str">
        <v xml:space="preserve"> </v>
      </c>
      <c r="G287" t="str">
        <v xml:space="preserve"> </v>
      </c>
      <c r="H287" t="str">
        <v xml:space="preserve"> </v>
      </c>
      <c r="I287" t="str">
        <v xml:space="preserve"> </v>
      </c>
      <c r="K287" s="59" t="str">
        <f>IFERROR(AVERAGEIF('Data Transformation'!$B$425:$B$8425,B287,IF('Input and Summary Results'!$J$4="no",'Data Transformation'!$C$425:$C$8425,'Data Transformation'!$E$425:$E$8425)),"")</f>
        <v/>
      </c>
      <c r="L287" s="60" t="str" cm="1">
        <f t="array" ref="L287">IFERROR(_xlfn.STDEV.S(IF('Data Transformation'!$B$425:$B$8425=B287,IF('Input and Summary Results'!$J$4="no",'Data Transformation'!$C$425:$C$8425,'Data Transformation'!$E$425:$E$8425),"")),"")</f>
        <v/>
      </c>
      <c r="M287" s="58"/>
      <c r="N287" t="str">
        <f>IF(E287&gt;='Data Transformation'!$R$29,B287,"")</f>
        <v xml:space="preserve"> </v>
      </c>
      <c r="O287" t="str">
        <f>IFERROR(IF(AND(Assignments!L287&lt;('Data Transformation'!$R$4-'Data Transformation'!$R$3)/2,ABS(K287-'Data Transformation'!$R$6)&gt;ABS(K287-'Data Transformation'!$R$5),NOT(ISNUMBER(N287)),NOT(ISNUMBER(R287)),NOT(ISNUMBER(P287)),NOT(ISNUMBER(R287)),NOT(ISNUMBER(S287)),NOT(ISNUMBER(T287))),Assignments!B287,""),"")</f>
        <v/>
      </c>
      <c r="P287" t="str">
        <f>IF(AND(NOT(ISNUMBER(N287)),NOT(ISNUMBER(R287)),NOT(ISNUMBER(S287)),G287&gt;='Data Transformation'!$R$28),B287,"")</f>
        <v xml:space="preserve"> </v>
      </c>
      <c r="Q287" t="str">
        <f>IFERROR(IF(AND(Assignments!L287&lt;('Data Transformation'!$R$4-'Data Transformation'!$R$3)/2,ABS(K287-'Data Transformation'!$R$6)&lt;ABS(K287-'Data Transformation'!$R$5),NOT(ISNUMBER(N287)),NOT(ISNUMBER(T287)),NOT(ISNUMBER(P287)),NOT(ISNUMBER(R287)),NOT(ISNUMBER(T287)),NOT(ISNUMBER(S287))),Assignments!B287,""),"")</f>
        <v/>
      </c>
      <c r="R287" t="str">
        <f>IF(H287&gt;='Data Transformation'!$R$30,B287,"")</f>
        <v xml:space="preserve"> </v>
      </c>
      <c r="S287" t="str">
        <f>IF(D287&gt;='Data Transformation'!$R$31,B287,"")</f>
        <v xml:space="preserve"> </v>
      </c>
      <c r="T287" t="str">
        <f>IF(AND(H287&lt;'Data Transformation'!$R$30,E287&lt;'Data Transformation'!$R$29,G287&lt;0.3,D287&lt;'Data Transformation'!$R$31,E287&gt;0.4,H287&gt;0.4),B287,"")</f>
        <v/>
      </c>
      <c r="U287" s="58"/>
      <c r="V287" t="str" cm="2">
        <f t="array" ref="V287">IF(C287=FALSE,"",IF(AND(ISNUMBER(B287),ISBLANK(N287:T287)),"Unclassified",(IF(COUNT(N287:T287)=0,"",INDEX($N$4:$T$4,MATCH(TRUE,N287:T287=B287,0))))))</f>
        <v/>
      </c>
      <c r="W287" t="str">
        <f t="shared" si="13"/>
        <v/>
      </c>
      <c r="X287" t="str">
        <f t="shared" si="14"/>
        <v/>
      </c>
      <c r="AC287" t="b">
        <f t="shared" si="15"/>
        <v>0</v>
      </c>
      <c r="AD287" t="str">
        <f>IFERROR(ABS(ABS(K287-'Data Transformation'!$R$5)-ABS(K287-'Data Transformation'!$R$6)),"")</f>
        <v/>
      </c>
      <c r="AE287" t="e">
        <f>IF(C287=FALSE,"",IF(AND(OR(V287=$Z$6,V287=$Z$8),OR(AC287=TRUE,AD287&lt;=IF(ISNUMBER('Data Transformation'!$R$15),'Data Transformation'!$R$15,'Data Transformation'!$R$25))),TRUE,FALSE))</f>
        <v>#DIV/0!</v>
      </c>
    </row>
    <row r="288" spans="2:31" x14ac:dyDescent="0.55000000000000004">
      <c r="B288" t="str">
        <v xml:space="preserve"> </v>
      </c>
      <c r="C288" t="str">
        <v xml:space="preserve"> </v>
      </c>
      <c r="D288" t="str">
        <v xml:space="preserve"> </v>
      </c>
      <c r="E288" t="str">
        <v xml:space="preserve"> </v>
      </c>
      <c r="F288" t="str">
        <v xml:space="preserve"> </v>
      </c>
      <c r="G288" t="str">
        <v xml:space="preserve"> </v>
      </c>
      <c r="H288" t="str">
        <v xml:space="preserve"> </v>
      </c>
      <c r="I288" t="str">
        <v xml:space="preserve"> </v>
      </c>
      <c r="K288" s="59" t="str">
        <f>IFERROR(AVERAGEIF('Data Transformation'!$B$425:$B$8425,B288,IF('Input and Summary Results'!$J$4="no",'Data Transformation'!$C$425:$C$8425,'Data Transformation'!$E$425:$E$8425)),"")</f>
        <v/>
      </c>
      <c r="L288" s="60" t="str" cm="1">
        <f t="array" ref="L288">IFERROR(_xlfn.STDEV.S(IF('Data Transformation'!$B$425:$B$8425=B288,IF('Input and Summary Results'!$J$4="no",'Data Transformation'!$C$425:$C$8425,'Data Transformation'!$E$425:$E$8425),"")),"")</f>
        <v/>
      </c>
      <c r="M288" s="58"/>
      <c r="N288" t="str">
        <f>IF(E288&gt;='Data Transformation'!$R$29,B288,"")</f>
        <v xml:space="preserve"> </v>
      </c>
      <c r="O288" t="str">
        <f>IFERROR(IF(AND(Assignments!L288&lt;('Data Transformation'!$R$4-'Data Transformation'!$R$3)/2,ABS(K288-'Data Transformation'!$R$6)&gt;ABS(K288-'Data Transformation'!$R$5),NOT(ISNUMBER(N288)),NOT(ISNUMBER(R288)),NOT(ISNUMBER(P288)),NOT(ISNUMBER(R288)),NOT(ISNUMBER(S288)),NOT(ISNUMBER(T288))),Assignments!B288,""),"")</f>
        <v/>
      </c>
      <c r="P288" t="str">
        <f>IF(AND(NOT(ISNUMBER(N288)),NOT(ISNUMBER(R288)),NOT(ISNUMBER(S288)),G288&gt;='Data Transformation'!$R$28),B288,"")</f>
        <v xml:space="preserve"> </v>
      </c>
      <c r="Q288" t="str">
        <f>IFERROR(IF(AND(Assignments!L288&lt;('Data Transformation'!$R$4-'Data Transformation'!$R$3)/2,ABS(K288-'Data Transformation'!$R$6)&lt;ABS(K288-'Data Transformation'!$R$5),NOT(ISNUMBER(N288)),NOT(ISNUMBER(T288)),NOT(ISNUMBER(P288)),NOT(ISNUMBER(R288)),NOT(ISNUMBER(T288)),NOT(ISNUMBER(S288))),Assignments!B288,""),"")</f>
        <v/>
      </c>
      <c r="R288" t="str">
        <f>IF(H288&gt;='Data Transformation'!$R$30,B288,"")</f>
        <v xml:space="preserve"> </v>
      </c>
      <c r="S288" t="str">
        <f>IF(D288&gt;='Data Transformation'!$R$31,B288,"")</f>
        <v xml:space="preserve"> </v>
      </c>
      <c r="T288" t="str">
        <f>IF(AND(H288&lt;'Data Transformation'!$R$30,E288&lt;'Data Transformation'!$R$29,G288&lt;0.3,D288&lt;'Data Transformation'!$R$31,E288&gt;0.4,H288&gt;0.4),B288,"")</f>
        <v/>
      </c>
      <c r="U288" s="58"/>
      <c r="V288" t="str" cm="2">
        <f t="array" ref="V288">IF(C288=FALSE,"",IF(AND(ISNUMBER(B288),ISBLANK(N288:T288)),"Unclassified",(IF(COUNT(N288:T288)=0,"",INDEX($N$4:$T$4,MATCH(TRUE,N288:T288=B288,0))))))</f>
        <v/>
      </c>
      <c r="W288" t="str">
        <f t="shared" si="13"/>
        <v/>
      </c>
      <c r="X288" t="str">
        <f t="shared" si="14"/>
        <v/>
      </c>
      <c r="AC288" t="b">
        <f t="shared" si="15"/>
        <v>0</v>
      </c>
      <c r="AD288" t="str">
        <f>IFERROR(ABS(ABS(K288-'Data Transformation'!$R$5)-ABS(K288-'Data Transformation'!$R$6)),"")</f>
        <v/>
      </c>
      <c r="AE288" t="e">
        <f>IF(C288=FALSE,"",IF(AND(OR(V288=$Z$6,V288=$Z$8),OR(AC288=TRUE,AD288&lt;=IF(ISNUMBER('Data Transformation'!$R$15),'Data Transformation'!$R$15,'Data Transformation'!$R$25))),TRUE,FALSE))</f>
        <v>#DIV/0!</v>
      </c>
    </row>
    <row r="289" spans="2:31" x14ac:dyDescent="0.55000000000000004">
      <c r="B289" t="str">
        <v xml:space="preserve"> </v>
      </c>
      <c r="C289" t="str">
        <v xml:space="preserve"> </v>
      </c>
      <c r="D289" t="str">
        <v xml:space="preserve"> </v>
      </c>
      <c r="E289" t="str">
        <v xml:space="preserve"> </v>
      </c>
      <c r="F289" t="str">
        <v xml:space="preserve"> </v>
      </c>
      <c r="G289" t="str">
        <v xml:space="preserve"> </v>
      </c>
      <c r="H289" t="str">
        <v xml:space="preserve"> </v>
      </c>
      <c r="I289" t="str">
        <v xml:space="preserve"> </v>
      </c>
      <c r="K289" s="59" t="str">
        <f>IFERROR(AVERAGEIF('Data Transformation'!$B$425:$B$8425,B289,IF('Input and Summary Results'!$J$4="no",'Data Transformation'!$C$425:$C$8425,'Data Transformation'!$E$425:$E$8425)),"")</f>
        <v/>
      </c>
      <c r="L289" s="60" t="str" cm="1">
        <f t="array" ref="L289">IFERROR(_xlfn.STDEV.S(IF('Data Transformation'!$B$425:$B$8425=B289,IF('Input and Summary Results'!$J$4="no",'Data Transformation'!$C$425:$C$8425,'Data Transformation'!$E$425:$E$8425),"")),"")</f>
        <v/>
      </c>
      <c r="M289" s="58"/>
      <c r="N289" t="str">
        <f>IF(E289&gt;='Data Transformation'!$R$29,B289,"")</f>
        <v xml:space="preserve"> </v>
      </c>
      <c r="O289" t="str">
        <f>IFERROR(IF(AND(Assignments!L289&lt;('Data Transformation'!$R$4-'Data Transformation'!$R$3)/2,ABS(K289-'Data Transformation'!$R$6)&gt;ABS(K289-'Data Transformation'!$R$5),NOT(ISNUMBER(N289)),NOT(ISNUMBER(R289)),NOT(ISNUMBER(P289)),NOT(ISNUMBER(R289)),NOT(ISNUMBER(S289)),NOT(ISNUMBER(T289))),Assignments!B289,""),"")</f>
        <v/>
      </c>
      <c r="P289" t="str">
        <f>IF(AND(NOT(ISNUMBER(N289)),NOT(ISNUMBER(R289)),NOT(ISNUMBER(S289)),G289&gt;='Data Transformation'!$R$28),B289,"")</f>
        <v xml:space="preserve"> </v>
      </c>
      <c r="Q289" t="str">
        <f>IFERROR(IF(AND(Assignments!L289&lt;('Data Transformation'!$R$4-'Data Transformation'!$R$3)/2,ABS(K289-'Data Transformation'!$R$6)&lt;ABS(K289-'Data Transformation'!$R$5),NOT(ISNUMBER(N289)),NOT(ISNUMBER(T289)),NOT(ISNUMBER(P289)),NOT(ISNUMBER(R289)),NOT(ISNUMBER(T289)),NOT(ISNUMBER(S289))),Assignments!B289,""),"")</f>
        <v/>
      </c>
      <c r="R289" t="str">
        <f>IF(H289&gt;='Data Transformation'!$R$30,B289,"")</f>
        <v xml:space="preserve"> </v>
      </c>
      <c r="S289" t="str">
        <f>IF(D289&gt;='Data Transformation'!$R$31,B289,"")</f>
        <v xml:space="preserve"> </v>
      </c>
      <c r="T289" t="str">
        <f>IF(AND(H289&lt;'Data Transformation'!$R$30,E289&lt;'Data Transformation'!$R$29,G289&lt;0.3,D289&lt;'Data Transformation'!$R$31,E289&gt;0.4,H289&gt;0.4),B289,"")</f>
        <v/>
      </c>
      <c r="U289" s="58"/>
      <c r="V289" t="str" cm="2">
        <f t="array" ref="V289">IF(C289=FALSE,"",IF(AND(ISNUMBER(B289),ISBLANK(N289:T289)),"Unclassified",(IF(COUNT(N289:T289)=0,"",INDEX($N$4:$T$4,MATCH(TRUE,N289:T289=B289,0))))))</f>
        <v/>
      </c>
      <c r="W289" t="str">
        <f t="shared" si="13"/>
        <v/>
      </c>
      <c r="X289" t="str">
        <f t="shared" si="14"/>
        <v/>
      </c>
      <c r="AC289" t="b">
        <f t="shared" si="15"/>
        <v>0</v>
      </c>
      <c r="AD289" t="str">
        <f>IFERROR(ABS(ABS(K289-'Data Transformation'!$R$5)-ABS(K289-'Data Transformation'!$R$6)),"")</f>
        <v/>
      </c>
      <c r="AE289" t="e">
        <f>IF(C289=FALSE,"",IF(AND(OR(V289=$Z$6,V289=$Z$8),OR(AC289=TRUE,AD289&lt;=IF(ISNUMBER('Data Transformation'!$R$15),'Data Transformation'!$R$15,'Data Transformation'!$R$25))),TRUE,FALSE))</f>
        <v>#DIV/0!</v>
      </c>
    </row>
    <row r="290" spans="2:31" x14ac:dyDescent="0.55000000000000004">
      <c r="B290" t="str">
        <v xml:space="preserve"> </v>
      </c>
      <c r="C290" t="str">
        <v xml:space="preserve"> </v>
      </c>
      <c r="D290" t="str">
        <v xml:space="preserve"> </v>
      </c>
      <c r="E290" t="str">
        <v xml:space="preserve"> </v>
      </c>
      <c r="F290" t="str">
        <v xml:space="preserve"> </v>
      </c>
      <c r="G290" t="str">
        <v xml:space="preserve"> </v>
      </c>
      <c r="H290" t="str">
        <v xml:space="preserve"> </v>
      </c>
      <c r="I290" t="str">
        <v xml:space="preserve"> </v>
      </c>
      <c r="K290" s="59" t="str">
        <f>IFERROR(AVERAGEIF('Data Transformation'!$B$425:$B$8425,B290,IF('Input and Summary Results'!$J$4="no",'Data Transformation'!$C$425:$C$8425,'Data Transformation'!$E$425:$E$8425)),"")</f>
        <v/>
      </c>
      <c r="L290" s="60" t="str" cm="1">
        <f t="array" ref="L290">IFERROR(_xlfn.STDEV.S(IF('Data Transformation'!$B$425:$B$8425=B290,IF('Input and Summary Results'!$J$4="no",'Data Transformation'!$C$425:$C$8425,'Data Transformation'!$E$425:$E$8425),"")),"")</f>
        <v/>
      </c>
      <c r="M290" s="58"/>
      <c r="N290" t="str">
        <f>IF(E290&gt;='Data Transformation'!$R$29,B290,"")</f>
        <v xml:space="preserve"> </v>
      </c>
      <c r="O290" t="str">
        <f>IFERROR(IF(AND(Assignments!L290&lt;('Data Transformation'!$R$4-'Data Transformation'!$R$3)/2,ABS(K290-'Data Transformation'!$R$6)&gt;ABS(K290-'Data Transformation'!$R$5),NOT(ISNUMBER(N290)),NOT(ISNUMBER(R290)),NOT(ISNUMBER(P290)),NOT(ISNUMBER(R290)),NOT(ISNUMBER(S290)),NOT(ISNUMBER(T290))),Assignments!B290,""),"")</f>
        <v/>
      </c>
      <c r="P290" t="str">
        <f>IF(AND(NOT(ISNUMBER(N290)),NOT(ISNUMBER(R290)),NOT(ISNUMBER(S290)),G290&gt;='Data Transformation'!$R$28),B290,"")</f>
        <v xml:space="preserve"> </v>
      </c>
      <c r="Q290" t="str">
        <f>IFERROR(IF(AND(Assignments!L290&lt;('Data Transformation'!$R$4-'Data Transformation'!$R$3)/2,ABS(K290-'Data Transformation'!$R$6)&lt;ABS(K290-'Data Transformation'!$R$5),NOT(ISNUMBER(N290)),NOT(ISNUMBER(T290)),NOT(ISNUMBER(P290)),NOT(ISNUMBER(R290)),NOT(ISNUMBER(T290)),NOT(ISNUMBER(S290))),Assignments!B290,""),"")</f>
        <v/>
      </c>
      <c r="R290" t="str">
        <f>IF(H290&gt;='Data Transformation'!$R$30,B290,"")</f>
        <v xml:space="preserve"> </v>
      </c>
      <c r="S290" t="str">
        <f>IF(D290&gt;='Data Transformation'!$R$31,B290,"")</f>
        <v xml:space="preserve"> </v>
      </c>
      <c r="T290" t="str">
        <f>IF(AND(H290&lt;'Data Transformation'!$R$30,E290&lt;'Data Transformation'!$R$29,G290&lt;0.3,D290&lt;'Data Transformation'!$R$31,E290&gt;0.4,H290&gt;0.4),B290,"")</f>
        <v/>
      </c>
      <c r="U290" s="58"/>
      <c r="V290" t="str" cm="2">
        <f t="array" ref="V290">IF(C290=FALSE,"",IF(AND(ISNUMBER(B290),ISBLANK(N290:T290)),"Unclassified",(IF(COUNT(N290:T290)=0,"",INDEX($N$4:$T$4,MATCH(TRUE,N290:T290=B290,0))))))</f>
        <v/>
      </c>
      <c r="W290" t="str">
        <f t="shared" si="13"/>
        <v/>
      </c>
      <c r="X290" t="str">
        <f t="shared" si="14"/>
        <v/>
      </c>
      <c r="AC290" t="b">
        <f t="shared" si="15"/>
        <v>0</v>
      </c>
      <c r="AD290" t="str">
        <f>IFERROR(ABS(ABS(K290-'Data Transformation'!$R$5)-ABS(K290-'Data Transformation'!$R$6)),"")</f>
        <v/>
      </c>
      <c r="AE290" t="e">
        <f>IF(C290=FALSE,"",IF(AND(OR(V290=$Z$6,V290=$Z$8),OR(AC290=TRUE,AD290&lt;=IF(ISNUMBER('Data Transformation'!$R$15),'Data Transformation'!$R$15,'Data Transformation'!$R$25))),TRUE,FALSE))</f>
        <v>#DIV/0!</v>
      </c>
    </row>
    <row r="291" spans="2:31" x14ac:dyDescent="0.55000000000000004">
      <c r="B291" t="str">
        <v xml:space="preserve"> </v>
      </c>
      <c r="C291" t="str">
        <v xml:space="preserve"> </v>
      </c>
      <c r="D291" t="str">
        <v xml:space="preserve"> </v>
      </c>
      <c r="E291" t="str">
        <v xml:space="preserve"> </v>
      </c>
      <c r="F291" t="str">
        <v xml:space="preserve"> </v>
      </c>
      <c r="G291" t="str">
        <v xml:space="preserve"> </v>
      </c>
      <c r="H291" t="str">
        <v xml:space="preserve"> </v>
      </c>
      <c r="I291" t="str">
        <v xml:space="preserve"> </v>
      </c>
      <c r="K291" s="59" t="str">
        <f>IFERROR(AVERAGEIF('Data Transformation'!$B$425:$B$8425,B291,IF('Input and Summary Results'!$J$4="no",'Data Transformation'!$C$425:$C$8425,'Data Transformation'!$E$425:$E$8425)),"")</f>
        <v/>
      </c>
      <c r="L291" s="60" t="str" cm="1">
        <f t="array" ref="L291">IFERROR(_xlfn.STDEV.S(IF('Data Transformation'!$B$425:$B$8425=B291,IF('Input and Summary Results'!$J$4="no",'Data Transformation'!$C$425:$C$8425,'Data Transformation'!$E$425:$E$8425),"")),"")</f>
        <v/>
      </c>
      <c r="M291" s="58"/>
      <c r="N291" t="str">
        <f>IF(E291&gt;='Data Transformation'!$R$29,B291,"")</f>
        <v xml:space="preserve"> </v>
      </c>
      <c r="O291" t="str">
        <f>IFERROR(IF(AND(Assignments!L291&lt;('Data Transformation'!$R$4-'Data Transformation'!$R$3)/2,ABS(K291-'Data Transformation'!$R$6)&gt;ABS(K291-'Data Transformation'!$R$5),NOT(ISNUMBER(N291)),NOT(ISNUMBER(R291)),NOT(ISNUMBER(P291)),NOT(ISNUMBER(R291)),NOT(ISNUMBER(S291)),NOT(ISNUMBER(T291))),Assignments!B291,""),"")</f>
        <v/>
      </c>
      <c r="P291" t="str">
        <f>IF(AND(NOT(ISNUMBER(N291)),NOT(ISNUMBER(R291)),NOT(ISNUMBER(S291)),G291&gt;='Data Transformation'!$R$28),B291,"")</f>
        <v xml:space="preserve"> </v>
      </c>
      <c r="Q291" t="str">
        <f>IFERROR(IF(AND(Assignments!L291&lt;('Data Transformation'!$R$4-'Data Transformation'!$R$3)/2,ABS(K291-'Data Transformation'!$R$6)&lt;ABS(K291-'Data Transformation'!$R$5),NOT(ISNUMBER(N291)),NOT(ISNUMBER(T291)),NOT(ISNUMBER(P291)),NOT(ISNUMBER(R291)),NOT(ISNUMBER(T291)),NOT(ISNUMBER(S291))),Assignments!B291,""),"")</f>
        <v/>
      </c>
      <c r="R291" t="str">
        <f>IF(H291&gt;='Data Transformation'!$R$30,B291,"")</f>
        <v xml:space="preserve"> </v>
      </c>
      <c r="S291" t="str">
        <f>IF(D291&gt;='Data Transformation'!$R$31,B291,"")</f>
        <v xml:space="preserve"> </v>
      </c>
      <c r="T291" t="str">
        <f>IF(AND(H291&lt;'Data Transformation'!$R$30,E291&lt;'Data Transformation'!$R$29,G291&lt;0.3,D291&lt;'Data Transformation'!$R$31,E291&gt;0.4,H291&gt;0.4),B291,"")</f>
        <v/>
      </c>
      <c r="U291" s="58"/>
      <c r="V291" t="str" cm="2">
        <f t="array" ref="V291">IF(C291=FALSE,"",IF(AND(ISNUMBER(B291),ISBLANK(N291:T291)),"Unclassified",(IF(COUNT(N291:T291)=0,"",INDEX($N$4:$T$4,MATCH(TRUE,N291:T291=B291,0))))))</f>
        <v/>
      </c>
      <c r="W291" t="str">
        <f t="shared" si="13"/>
        <v/>
      </c>
      <c r="X291" t="str">
        <f t="shared" si="14"/>
        <v/>
      </c>
      <c r="AC291" t="b">
        <f t="shared" si="15"/>
        <v>0</v>
      </c>
      <c r="AD291" t="str">
        <f>IFERROR(ABS(ABS(K291-'Data Transformation'!$R$5)-ABS(K291-'Data Transformation'!$R$6)),"")</f>
        <v/>
      </c>
      <c r="AE291" t="e">
        <f>IF(C291=FALSE,"",IF(AND(OR(V291=$Z$6,V291=$Z$8),OR(AC291=TRUE,AD291&lt;=IF(ISNUMBER('Data Transformation'!$R$15),'Data Transformation'!$R$15,'Data Transformation'!$R$25))),TRUE,FALSE))</f>
        <v>#DIV/0!</v>
      </c>
    </row>
    <row r="292" spans="2:31" x14ac:dyDescent="0.55000000000000004">
      <c r="B292" t="str">
        <v xml:space="preserve"> </v>
      </c>
      <c r="C292" t="str">
        <v xml:space="preserve"> </v>
      </c>
      <c r="D292" t="str">
        <v xml:space="preserve"> </v>
      </c>
      <c r="E292" t="str">
        <v xml:space="preserve"> </v>
      </c>
      <c r="F292" t="str">
        <v xml:space="preserve"> </v>
      </c>
      <c r="G292" t="str">
        <v xml:space="preserve"> </v>
      </c>
      <c r="H292" t="str">
        <v xml:space="preserve"> </v>
      </c>
      <c r="I292" t="str">
        <v xml:space="preserve"> </v>
      </c>
      <c r="K292" s="59" t="str">
        <f>IFERROR(AVERAGEIF('Data Transformation'!$B$425:$B$8425,B292,IF('Input and Summary Results'!$J$4="no",'Data Transformation'!$C$425:$C$8425,'Data Transformation'!$E$425:$E$8425)),"")</f>
        <v/>
      </c>
      <c r="L292" s="60" t="str" cm="1">
        <f t="array" ref="L292">IFERROR(_xlfn.STDEV.S(IF('Data Transformation'!$B$425:$B$8425=B292,IF('Input and Summary Results'!$J$4="no",'Data Transformation'!$C$425:$C$8425,'Data Transformation'!$E$425:$E$8425),"")),"")</f>
        <v/>
      </c>
      <c r="M292" s="58"/>
      <c r="N292" t="str">
        <f>IF(E292&gt;='Data Transformation'!$R$29,B292,"")</f>
        <v xml:space="preserve"> </v>
      </c>
      <c r="O292" t="str">
        <f>IFERROR(IF(AND(Assignments!L292&lt;('Data Transformation'!$R$4-'Data Transformation'!$R$3)/2,ABS(K292-'Data Transformation'!$R$6)&gt;ABS(K292-'Data Transformation'!$R$5),NOT(ISNUMBER(N292)),NOT(ISNUMBER(R292)),NOT(ISNUMBER(P292)),NOT(ISNUMBER(R292)),NOT(ISNUMBER(S292)),NOT(ISNUMBER(T292))),Assignments!B292,""),"")</f>
        <v/>
      </c>
      <c r="P292" t="str">
        <f>IF(AND(NOT(ISNUMBER(N292)),NOT(ISNUMBER(R292)),NOT(ISNUMBER(S292)),G292&gt;='Data Transformation'!$R$28),B292,"")</f>
        <v xml:space="preserve"> </v>
      </c>
      <c r="Q292" t="str">
        <f>IFERROR(IF(AND(Assignments!L292&lt;('Data Transformation'!$R$4-'Data Transformation'!$R$3)/2,ABS(K292-'Data Transformation'!$R$6)&lt;ABS(K292-'Data Transformation'!$R$5),NOT(ISNUMBER(N292)),NOT(ISNUMBER(T292)),NOT(ISNUMBER(P292)),NOT(ISNUMBER(R292)),NOT(ISNUMBER(T292)),NOT(ISNUMBER(S292))),Assignments!B292,""),"")</f>
        <v/>
      </c>
      <c r="R292" t="str">
        <f>IF(H292&gt;='Data Transformation'!$R$30,B292,"")</f>
        <v xml:space="preserve"> </v>
      </c>
      <c r="S292" t="str">
        <f>IF(D292&gt;='Data Transformation'!$R$31,B292,"")</f>
        <v xml:space="preserve"> </v>
      </c>
      <c r="T292" t="str">
        <f>IF(AND(H292&lt;'Data Transformation'!$R$30,E292&lt;'Data Transformation'!$R$29,G292&lt;0.3,D292&lt;'Data Transformation'!$R$31,E292&gt;0.4,H292&gt;0.4),B292,"")</f>
        <v/>
      </c>
      <c r="U292" s="58"/>
      <c r="V292" t="str" cm="2">
        <f t="array" ref="V292">IF(C292=FALSE,"",IF(AND(ISNUMBER(B292),ISBLANK(N292:T292)),"Unclassified",(IF(COUNT(N292:T292)=0,"",INDEX($N$4:$T$4,MATCH(TRUE,N292:T292=B292,0))))))</f>
        <v/>
      </c>
      <c r="W292" t="str">
        <f t="shared" si="13"/>
        <v/>
      </c>
      <c r="X292" t="str">
        <f t="shared" si="14"/>
        <v/>
      </c>
      <c r="AC292" t="b">
        <f t="shared" si="15"/>
        <v>0</v>
      </c>
      <c r="AD292" t="str">
        <f>IFERROR(ABS(ABS(K292-'Data Transformation'!$R$5)-ABS(K292-'Data Transformation'!$R$6)),"")</f>
        <v/>
      </c>
      <c r="AE292" t="e">
        <f>IF(C292=FALSE,"",IF(AND(OR(V292=$Z$6,V292=$Z$8),OR(AC292=TRUE,AD292&lt;=IF(ISNUMBER('Data Transformation'!$R$15),'Data Transformation'!$R$15,'Data Transformation'!$R$25))),TRUE,FALSE))</f>
        <v>#DIV/0!</v>
      </c>
    </row>
    <row r="293" spans="2:31" x14ac:dyDescent="0.55000000000000004">
      <c r="B293" t="str">
        <v xml:space="preserve"> </v>
      </c>
      <c r="C293" t="str">
        <v xml:space="preserve"> </v>
      </c>
      <c r="D293" t="str">
        <v xml:space="preserve"> </v>
      </c>
      <c r="E293" t="str">
        <v xml:space="preserve"> </v>
      </c>
      <c r="F293" t="str">
        <v xml:space="preserve"> </v>
      </c>
      <c r="G293" t="str">
        <v xml:space="preserve"> </v>
      </c>
      <c r="H293" t="str">
        <v xml:space="preserve"> </v>
      </c>
      <c r="I293" t="str">
        <v xml:space="preserve"> </v>
      </c>
      <c r="K293" s="59" t="str">
        <f>IFERROR(AVERAGEIF('Data Transformation'!$B$425:$B$8425,B293,IF('Input and Summary Results'!$J$4="no",'Data Transformation'!$C$425:$C$8425,'Data Transformation'!$E$425:$E$8425)),"")</f>
        <v/>
      </c>
      <c r="L293" s="60" t="str" cm="1">
        <f t="array" ref="L293">IFERROR(_xlfn.STDEV.S(IF('Data Transformation'!$B$425:$B$8425=B293,IF('Input and Summary Results'!$J$4="no",'Data Transformation'!$C$425:$C$8425,'Data Transformation'!$E$425:$E$8425),"")),"")</f>
        <v/>
      </c>
      <c r="M293" s="58"/>
      <c r="N293" t="str">
        <f>IF(E293&gt;='Data Transformation'!$R$29,B293,"")</f>
        <v xml:space="preserve"> </v>
      </c>
      <c r="O293" t="str">
        <f>IFERROR(IF(AND(Assignments!L293&lt;('Data Transformation'!$R$4-'Data Transformation'!$R$3)/2,ABS(K293-'Data Transformation'!$R$6)&gt;ABS(K293-'Data Transformation'!$R$5),NOT(ISNUMBER(N293)),NOT(ISNUMBER(R293)),NOT(ISNUMBER(P293)),NOT(ISNUMBER(R293)),NOT(ISNUMBER(S293)),NOT(ISNUMBER(T293))),Assignments!B293,""),"")</f>
        <v/>
      </c>
      <c r="P293" t="str">
        <f>IF(AND(NOT(ISNUMBER(N293)),NOT(ISNUMBER(R293)),NOT(ISNUMBER(S293)),G293&gt;='Data Transformation'!$R$28),B293,"")</f>
        <v xml:space="preserve"> </v>
      </c>
      <c r="Q293" t="str">
        <f>IFERROR(IF(AND(Assignments!L293&lt;('Data Transformation'!$R$4-'Data Transformation'!$R$3)/2,ABS(K293-'Data Transformation'!$R$6)&lt;ABS(K293-'Data Transformation'!$R$5),NOT(ISNUMBER(N293)),NOT(ISNUMBER(T293)),NOT(ISNUMBER(P293)),NOT(ISNUMBER(R293)),NOT(ISNUMBER(T293)),NOT(ISNUMBER(S293))),Assignments!B293,""),"")</f>
        <v/>
      </c>
      <c r="R293" t="str">
        <f>IF(H293&gt;='Data Transformation'!$R$30,B293,"")</f>
        <v xml:space="preserve"> </v>
      </c>
      <c r="S293" t="str">
        <f>IF(D293&gt;='Data Transformation'!$R$31,B293,"")</f>
        <v xml:space="preserve"> </v>
      </c>
      <c r="T293" t="str">
        <f>IF(AND(H293&lt;'Data Transformation'!$R$30,E293&lt;'Data Transformation'!$R$29,G293&lt;0.3,D293&lt;'Data Transformation'!$R$31,E293&gt;0.4,H293&gt;0.4),B293,"")</f>
        <v/>
      </c>
      <c r="U293" s="58"/>
      <c r="V293" t="str" cm="2">
        <f t="array" ref="V293">IF(C293=FALSE,"",IF(AND(ISNUMBER(B293),ISBLANK(N293:T293)),"Unclassified",(IF(COUNT(N293:T293)=0,"",INDEX($N$4:$T$4,MATCH(TRUE,N293:T293=B293,0))))))</f>
        <v/>
      </c>
      <c r="W293" t="str">
        <f t="shared" si="13"/>
        <v/>
      </c>
      <c r="X293" t="str">
        <f t="shared" si="14"/>
        <v/>
      </c>
      <c r="AC293" t="b">
        <f t="shared" si="15"/>
        <v>0</v>
      </c>
      <c r="AD293" t="str">
        <f>IFERROR(ABS(ABS(K293-'Data Transformation'!$R$5)-ABS(K293-'Data Transformation'!$R$6)),"")</f>
        <v/>
      </c>
      <c r="AE293" t="e">
        <f>IF(C293=FALSE,"",IF(AND(OR(V293=$Z$6,V293=$Z$8),OR(AC293=TRUE,AD293&lt;=IF(ISNUMBER('Data Transformation'!$R$15),'Data Transformation'!$R$15,'Data Transformation'!$R$25))),TRUE,FALSE))</f>
        <v>#DIV/0!</v>
      </c>
    </row>
    <row r="294" spans="2:31" x14ac:dyDescent="0.55000000000000004">
      <c r="B294" t="str">
        <v xml:space="preserve"> </v>
      </c>
      <c r="C294" t="str">
        <v xml:space="preserve"> </v>
      </c>
      <c r="D294" t="str">
        <v xml:space="preserve"> </v>
      </c>
      <c r="E294" t="str">
        <v xml:space="preserve"> </v>
      </c>
      <c r="F294" t="str">
        <v xml:space="preserve"> </v>
      </c>
      <c r="G294" t="str">
        <v xml:space="preserve"> </v>
      </c>
      <c r="H294" t="str">
        <v xml:space="preserve"> </v>
      </c>
      <c r="I294" t="str">
        <v xml:space="preserve"> </v>
      </c>
      <c r="K294" s="59" t="str">
        <f>IFERROR(AVERAGEIF('Data Transformation'!$B$425:$B$8425,B294,IF('Input and Summary Results'!$J$4="no",'Data Transformation'!$C$425:$C$8425,'Data Transformation'!$E$425:$E$8425)),"")</f>
        <v/>
      </c>
      <c r="L294" s="60" t="str" cm="1">
        <f t="array" ref="L294">IFERROR(_xlfn.STDEV.S(IF('Data Transformation'!$B$425:$B$8425=B294,IF('Input and Summary Results'!$J$4="no",'Data Transformation'!$C$425:$C$8425,'Data Transformation'!$E$425:$E$8425),"")),"")</f>
        <v/>
      </c>
      <c r="M294" s="58"/>
      <c r="N294" t="str">
        <f>IF(E294&gt;='Data Transformation'!$R$29,B294,"")</f>
        <v xml:space="preserve"> </v>
      </c>
      <c r="O294" t="str">
        <f>IFERROR(IF(AND(Assignments!L294&lt;('Data Transformation'!$R$4-'Data Transformation'!$R$3)/2,ABS(K294-'Data Transformation'!$R$6)&gt;ABS(K294-'Data Transformation'!$R$5),NOT(ISNUMBER(N294)),NOT(ISNUMBER(R294)),NOT(ISNUMBER(P294)),NOT(ISNUMBER(R294)),NOT(ISNUMBER(S294)),NOT(ISNUMBER(T294))),Assignments!B294,""),"")</f>
        <v/>
      </c>
      <c r="P294" t="str">
        <f>IF(AND(NOT(ISNUMBER(N294)),NOT(ISNUMBER(R294)),NOT(ISNUMBER(S294)),G294&gt;='Data Transformation'!$R$28),B294,"")</f>
        <v xml:space="preserve"> </v>
      </c>
      <c r="Q294" t="str">
        <f>IFERROR(IF(AND(Assignments!L294&lt;('Data Transformation'!$R$4-'Data Transformation'!$R$3)/2,ABS(K294-'Data Transformation'!$R$6)&lt;ABS(K294-'Data Transformation'!$R$5),NOT(ISNUMBER(N294)),NOT(ISNUMBER(T294)),NOT(ISNUMBER(P294)),NOT(ISNUMBER(R294)),NOT(ISNUMBER(T294)),NOT(ISNUMBER(S294))),Assignments!B294,""),"")</f>
        <v/>
      </c>
      <c r="R294" t="str">
        <f>IF(H294&gt;='Data Transformation'!$R$30,B294,"")</f>
        <v xml:space="preserve"> </v>
      </c>
      <c r="S294" t="str">
        <f>IF(D294&gt;='Data Transformation'!$R$31,B294,"")</f>
        <v xml:space="preserve"> </v>
      </c>
      <c r="T294" t="str">
        <f>IF(AND(H294&lt;'Data Transformation'!$R$30,E294&lt;'Data Transformation'!$R$29,G294&lt;0.3,D294&lt;'Data Transformation'!$R$31,E294&gt;0.4,H294&gt;0.4),B294,"")</f>
        <v/>
      </c>
      <c r="U294" s="58"/>
      <c r="V294" t="str" cm="2">
        <f t="array" ref="V294">IF(C294=FALSE,"",IF(AND(ISNUMBER(B294),ISBLANK(N294:T294)),"Unclassified",(IF(COUNT(N294:T294)=0,"",INDEX($N$4:$T$4,MATCH(TRUE,N294:T294=B294,0))))))</f>
        <v/>
      </c>
      <c r="W294" t="str">
        <f t="shared" si="13"/>
        <v/>
      </c>
      <c r="X294" t="str">
        <f t="shared" si="14"/>
        <v/>
      </c>
      <c r="AC294" t="b">
        <f t="shared" si="15"/>
        <v>0</v>
      </c>
      <c r="AD294" t="str">
        <f>IFERROR(ABS(ABS(K294-'Data Transformation'!$R$5)-ABS(K294-'Data Transformation'!$R$6)),"")</f>
        <v/>
      </c>
      <c r="AE294" t="e">
        <f>IF(C294=FALSE,"",IF(AND(OR(V294=$Z$6,V294=$Z$8),OR(AC294=TRUE,AD294&lt;=IF(ISNUMBER('Data Transformation'!$R$15),'Data Transformation'!$R$15,'Data Transformation'!$R$25))),TRUE,FALSE))</f>
        <v>#DIV/0!</v>
      </c>
    </row>
    <row r="295" spans="2:31" x14ac:dyDescent="0.55000000000000004">
      <c r="B295" t="str">
        <v xml:space="preserve"> </v>
      </c>
      <c r="C295" t="str">
        <v xml:space="preserve"> </v>
      </c>
      <c r="D295" t="str">
        <v xml:space="preserve"> </v>
      </c>
      <c r="E295" t="str">
        <v xml:space="preserve"> </v>
      </c>
      <c r="F295" t="str">
        <v xml:space="preserve"> </v>
      </c>
      <c r="G295" t="str">
        <v xml:space="preserve"> </v>
      </c>
      <c r="H295" t="str">
        <v xml:space="preserve"> </v>
      </c>
      <c r="I295" t="str">
        <v xml:space="preserve"> </v>
      </c>
      <c r="K295" s="59" t="str">
        <f>IFERROR(AVERAGEIF('Data Transformation'!$B$425:$B$8425,B295,IF('Input and Summary Results'!$J$4="no",'Data Transformation'!$C$425:$C$8425,'Data Transformation'!$E$425:$E$8425)),"")</f>
        <v/>
      </c>
      <c r="L295" s="60" t="str" cm="1">
        <f t="array" ref="L295">IFERROR(_xlfn.STDEV.S(IF('Data Transformation'!$B$425:$B$8425=B295,IF('Input and Summary Results'!$J$4="no",'Data Transformation'!$C$425:$C$8425,'Data Transformation'!$E$425:$E$8425),"")),"")</f>
        <v/>
      </c>
      <c r="M295" s="58"/>
      <c r="N295" t="str">
        <f>IF(E295&gt;='Data Transformation'!$R$29,B295,"")</f>
        <v xml:space="preserve"> </v>
      </c>
      <c r="O295" t="str">
        <f>IFERROR(IF(AND(Assignments!L295&lt;('Data Transformation'!$R$4-'Data Transformation'!$R$3)/2,ABS(K295-'Data Transformation'!$R$6)&gt;ABS(K295-'Data Transformation'!$R$5),NOT(ISNUMBER(N295)),NOT(ISNUMBER(R295)),NOT(ISNUMBER(P295)),NOT(ISNUMBER(R295)),NOT(ISNUMBER(S295)),NOT(ISNUMBER(T295))),Assignments!B295,""),"")</f>
        <v/>
      </c>
      <c r="P295" t="str">
        <f>IF(AND(NOT(ISNUMBER(N295)),NOT(ISNUMBER(R295)),NOT(ISNUMBER(S295)),G295&gt;='Data Transformation'!$R$28),B295,"")</f>
        <v xml:space="preserve"> </v>
      </c>
      <c r="Q295" t="str">
        <f>IFERROR(IF(AND(Assignments!L295&lt;('Data Transformation'!$R$4-'Data Transformation'!$R$3)/2,ABS(K295-'Data Transformation'!$R$6)&lt;ABS(K295-'Data Transformation'!$R$5),NOT(ISNUMBER(N295)),NOT(ISNUMBER(T295)),NOT(ISNUMBER(P295)),NOT(ISNUMBER(R295)),NOT(ISNUMBER(T295)),NOT(ISNUMBER(S295))),Assignments!B295,""),"")</f>
        <v/>
      </c>
      <c r="R295" t="str">
        <f>IF(H295&gt;='Data Transformation'!$R$30,B295,"")</f>
        <v xml:space="preserve"> </v>
      </c>
      <c r="S295" t="str">
        <f>IF(D295&gt;='Data Transformation'!$R$31,B295,"")</f>
        <v xml:space="preserve"> </v>
      </c>
      <c r="T295" t="str">
        <f>IF(AND(H295&lt;'Data Transformation'!$R$30,E295&lt;'Data Transformation'!$R$29,G295&lt;0.3,D295&lt;'Data Transformation'!$R$31,E295&gt;0.4,H295&gt;0.4),B295,"")</f>
        <v/>
      </c>
      <c r="U295" s="58"/>
      <c r="V295" t="str" cm="2">
        <f t="array" ref="V295">IF(C295=FALSE,"",IF(AND(ISNUMBER(B295),ISBLANK(N295:T295)),"Unclassified",(IF(COUNT(N295:T295)=0,"",INDEX($N$4:$T$4,MATCH(TRUE,N295:T295=B295,0))))))</f>
        <v/>
      </c>
      <c r="W295" t="str">
        <f t="shared" si="13"/>
        <v/>
      </c>
      <c r="X295" t="str">
        <f t="shared" si="14"/>
        <v/>
      </c>
      <c r="AC295" t="b">
        <f t="shared" si="15"/>
        <v>0</v>
      </c>
      <c r="AD295" t="str">
        <f>IFERROR(ABS(ABS(K295-'Data Transformation'!$R$5)-ABS(K295-'Data Transformation'!$R$6)),"")</f>
        <v/>
      </c>
      <c r="AE295" t="e">
        <f>IF(C295=FALSE,"",IF(AND(OR(V295=$Z$6,V295=$Z$8),OR(AC295=TRUE,AD295&lt;=IF(ISNUMBER('Data Transformation'!$R$15),'Data Transformation'!$R$15,'Data Transformation'!$R$25))),TRUE,FALSE))</f>
        <v>#DIV/0!</v>
      </c>
    </row>
    <row r="296" spans="2:31" x14ac:dyDescent="0.55000000000000004">
      <c r="B296" t="str">
        <v xml:space="preserve"> </v>
      </c>
      <c r="C296" t="str">
        <v xml:space="preserve"> </v>
      </c>
      <c r="D296" t="str">
        <v xml:space="preserve"> </v>
      </c>
      <c r="E296" t="str">
        <v xml:space="preserve"> </v>
      </c>
      <c r="F296" t="str">
        <v xml:space="preserve"> </v>
      </c>
      <c r="G296" t="str">
        <v xml:space="preserve"> </v>
      </c>
      <c r="H296" t="str">
        <v xml:space="preserve"> </v>
      </c>
      <c r="I296" t="str">
        <v xml:space="preserve"> </v>
      </c>
      <c r="K296" s="59" t="str">
        <f>IFERROR(AVERAGEIF('Data Transformation'!$B$425:$B$8425,B296,IF('Input and Summary Results'!$J$4="no",'Data Transformation'!$C$425:$C$8425,'Data Transformation'!$E$425:$E$8425)),"")</f>
        <v/>
      </c>
      <c r="L296" s="60" t="str" cm="1">
        <f t="array" ref="L296">IFERROR(_xlfn.STDEV.S(IF('Data Transformation'!$B$425:$B$8425=B296,IF('Input and Summary Results'!$J$4="no",'Data Transformation'!$C$425:$C$8425,'Data Transformation'!$E$425:$E$8425),"")),"")</f>
        <v/>
      </c>
      <c r="M296" s="58"/>
      <c r="N296" t="str">
        <f>IF(E296&gt;='Data Transformation'!$R$29,B296,"")</f>
        <v xml:space="preserve"> </v>
      </c>
      <c r="O296" t="str">
        <f>IFERROR(IF(AND(Assignments!L296&lt;('Data Transformation'!$R$4-'Data Transformation'!$R$3)/2,ABS(K296-'Data Transformation'!$R$6)&gt;ABS(K296-'Data Transformation'!$R$5),NOT(ISNUMBER(N296)),NOT(ISNUMBER(R296)),NOT(ISNUMBER(P296)),NOT(ISNUMBER(R296)),NOT(ISNUMBER(S296)),NOT(ISNUMBER(T296))),Assignments!B296,""),"")</f>
        <v/>
      </c>
      <c r="P296" t="str">
        <f>IF(AND(NOT(ISNUMBER(N296)),NOT(ISNUMBER(R296)),NOT(ISNUMBER(S296)),G296&gt;='Data Transformation'!$R$28),B296,"")</f>
        <v xml:space="preserve"> </v>
      </c>
      <c r="Q296" t="str">
        <f>IFERROR(IF(AND(Assignments!L296&lt;('Data Transformation'!$R$4-'Data Transformation'!$R$3)/2,ABS(K296-'Data Transformation'!$R$6)&lt;ABS(K296-'Data Transformation'!$R$5),NOT(ISNUMBER(N296)),NOT(ISNUMBER(T296)),NOT(ISNUMBER(P296)),NOT(ISNUMBER(R296)),NOT(ISNUMBER(T296)),NOT(ISNUMBER(S296))),Assignments!B296,""),"")</f>
        <v/>
      </c>
      <c r="R296" t="str">
        <f>IF(H296&gt;='Data Transformation'!$R$30,B296,"")</f>
        <v xml:space="preserve"> </v>
      </c>
      <c r="S296" t="str">
        <f>IF(D296&gt;='Data Transformation'!$R$31,B296,"")</f>
        <v xml:space="preserve"> </v>
      </c>
      <c r="T296" t="str">
        <f>IF(AND(H296&lt;'Data Transformation'!$R$30,E296&lt;'Data Transformation'!$R$29,G296&lt;0.3,D296&lt;'Data Transformation'!$R$31,E296&gt;0.4,H296&gt;0.4),B296,"")</f>
        <v/>
      </c>
      <c r="U296" s="58"/>
      <c r="V296" t="str" cm="2">
        <f t="array" ref="V296">IF(C296=FALSE,"",IF(AND(ISNUMBER(B296),ISBLANK(N296:T296)),"Unclassified",(IF(COUNT(N296:T296)=0,"",INDEX($N$4:$T$4,MATCH(TRUE,N296:T296=B296,0))))))</f>
        <v/>
      </c>
      <c r="W296" t="str">
        <f t="shared" si="13"/>
        <v/>
      </c>
      <c r="X296" t="str">
        <f t="shared" si="14"/>
        <v/>
      </c>
      <c r="AC296" t="b">
        <f t="shared" si="15"/>
        <v>0</v>
      </c>
      <c r="AD296" t="str">
        <f>IFERROR(ABS(ABS(K296-'Data Transformation'!$R$5)-ABS(K296-'Data Transformation'!$R$6)),"")</f>
        <v/>
      </c>
      <c r="AE296" t="e">
        <f>IF(C296=FALSE,"",IF(AND(OR(V296=$Z$6,V296=$Z$8),OR(AC296=TRUE,AD296&lt;=IF(ISNUMBER('Data Transformation'!$R$15),'Data Transformation'!$R$15,'Data Transformation'!$R$25))),TRUE,FALSE))</f>
        <v>#DIV/0!</v>
      </c>
    </row>
    <row r="297" spans="2:31" x14ac:dyDescent="0.55000000000000004">
      <c r="B297" t="str">
        <v xml:space="preserve"> </v>
      </c>
      <c r="C297" t="str">
        <v xml:space="preserve"> </v>
      </c>
      <c r="D297" t="str">
        <v xml:space="preserve"> </v>
      </c>
      <c r="E297" t="str">
        <v xml:space="preserve"> </v>
      </c>
      <c r="F297" t="str">
        <v xml:space="preserve"> </v>
      </c>
      <c r="G297" t="str">
        <v xml:space="preserve"> </v>
      </c>
      <c r="H297" t="str">
        <v xml:space="preserve"> </v>
      </c>
      <c r="I297" t="str">
        <v xml:space="preserve"> </v>
      </c>
      <c r="K297" s="59" t="str">
        <f>IFERROR(AVERAGEIF('Data Transformation'!$B$425:$B$8425,B297,IF('Input and Summary Results'!$J$4="no",'Data Transformation'!$C$425:$C$8425,'Data Transformation'!$E$425:$E$8425)),"")</f>
        <v/>
      </c>
      <c r="L297" s="60" t="str" cm="1">
        <f t="array" ref="L297">IFERROR(_xlfn.STDEV.S(IF('Data Transformation'!$B$425:$B$8425=B297,IF('Input and Summary Results'!$J$4="no",'Data Transformation'!$C$425:$C$8425,'Data Transformation'!$E$425:$E$8425),"")),"")</f>
        <v/>
      </c>
      <c r="M297" s="58"/>
      <c r="N297" t="str">
        <f>IF(E297&gt;='Data Transformation'!$R$29,B297,"")</f>
        <v xml:space="preserve"> </v>
      </c>
      <c r="O297" t="str">
        <f>IFERROR(IF(AND(Assignments!L297&lt;('Data Transformation'!$R$4-'Data Transformation'!$R$3)/2,ABS(K297-'Data Transformation'!$R$6)&gt;ABS(K297-'Data Transformation'!$R$5),NOT(ISNUMBER(N297)),NOT(ISNUMBER(R297)),NOT(ISNUMBER(P297)),NOT(ISNUMBER(R297)),NOT(ISNUMBER(S297)),NOT(ISNUMBER(T297))),Assignments!B297,""),"")</f>
        <v/>
      </c>
      <c r="P297" t="str">
        <f>IF(AND(NOT(ISNUMBER(N297)),NOT(ISNUMBER(R297)),NOT(ISNUMBER(S297)),G297&gt;='Data Transformation'!$R$28),B297,"")</f>
        <v xml:space="preserve"> </v>
      </c>
      <c r="Q297" t="str">
        <f>IFERROR(IF(AND(Assignments!L297&lt;('Data Transformation'!$R$4-'Data Transformation'!$R$3)/2,ABS(K297-'Data Transformation'!$R$6)&lt;ABS(K297-'Data Transformation'!$R$5),NOT(ISNUMBER(N297)),NOT(ISNUMBER(T297)),NOT(ISNUMBER(P297)),NOT(ISNUMBER(R297)),NOT(ISNUMBER(T297)),NOT(ISNUMBER(S297))),Assignments!B297,""),"")</f>
        <v/>
      </c>
      <c r="R297" t="str">
        <f>IF(H297&gt;='Data Transformation'!$R$30,B297,"")</f>
        <v xml:space="preserve"> </v>
      </c>
      <c r="S297" t="str">
        <f>IF(D297&gt;='Data Transformation'!$R$31,B297,"")</f>
        <v xml:space="preserve"> </v>
      </c>
      <c r="T297" t="str">
        <f>IF(AND(H297&lt;'Data Transformation'!$R$30,E297&lt;'Data Transformation'!$R$29,G297&lt;0.3,D297&lt;'Data Transformation'!$R$31,E297&gt;0.4,H297&gt;0.4),B297,"")</f>
        <v/>
      </c>
      <c r="U297" s="58"/>
      <c r="V297" t="str" cm="2">
        <f t="array" ref="V297">IF(C297=FALSE,"",IF(AND(ISNUMBER(B297),ISBLANK(N297:T297)),"Unclassified",(IF(COUNT(N297:T297)=0,"",INDEX($N$4:$T$4,MATCH(TRUE,N297:T297=B297,0))))))</f>
        <v/>
      </c>
      <c r="W297" t="str">
        <f t="shared" si="13"/>
        <v/>
      </c>
      <c r="X297" t="str">
        <f t="shared" si="14"/>
        <v/>
      </c>
      <c r="AC297" t="b">
        <f t="shared" si="15"/>
        <v>0</v>
      </c>
      <c r="AD297" t="str">
        <f>IFERROR(ABS(ABS(K297-'Data Transformation'!$R$5)-ABS(K297-'Data Transformation'!$R$6)),"")</f>
        <v/>
      </c>
      <c r="AE297" t="e">
        <f>IF(C297=FALSE,"",IF(AND(OR(V297=$Z$6,V297=$Z$8),OR(AC297=TRUE,AD297&lt;=IF(ISNUMBER('Data Transformation'!$R$15),'Data Transformation'!$R$15,'Data Transformation'!$R$25))),TRUE,FALSE))</f>
        <v>#DIV/0!</v>
      </c>
    </row>
    <row r="298" spans="2:31" x14ac:dyDescent="0.55000000000000004">
      <c r="B298" t="str">
        <v xml:space="preserve"> </v>
      </c>
      <c r="C298" t="str">
        <v xml:space="preserve"> </v>
      </c>
      <c r="D298" t="str">
        <v xml:space="preserve"> </v>
      </c>
      <c r="E298" t="str">
        <v xml:space="preserve"> </v>
      </c>
      <c r="F298" t="str">
        <v xml:space="preserve"> </v>
      </c>
      <c r="G298" t="str">
        <v xml:space="preserve"> </v>
      </c>
      <c r="H298" t="str">
        <v xml:space="preserve"> </v>
      </c>
      <c r="I298" t="str">
        <v xml:space="preserve"> </v>
      </c>
      <c r="K298" s="59" t="str">
        <f>IFERROR(AVERAGEIF('Data Transformation'!$B$425:$B$8425,B298,IF('Input and Summary Results'!$J$4="no",'Data Transformation'!$C$425:$C$8425,'Data Transformation'!$E$425:$E$8425)),"")</f>
        <v/>
      </c>
      <c r="L298" s="60" t="str" cm="1">
        <f t="array" ref="L298">IFERROR(_xlfn.STDEV.S(IF('Data Transformation'!$B$425:$B$8425=B298,IF('Input and Summary Results'!$J$4="no",'Data Transformation'!$C$425:$C$8425,'Data Transformation'!$E$425:$E$8425),"")),"")</f>
        <v/>
      </c>
      <c r="M298" s="58"/>
      <c r="N298" t="str">
        <f>IF(E298&gt;='Data Transformation'!$R$29,B298,"")</f>
        <v xml:space="preserve"> </v>
      </c>
      <c r="O298" t="str">
        <f>IFERROR(IF(AND(Assignments!L298&lt;('Data Transformation'!$R$4-'Data Transformation'!$R$3)/2,ABS(K298-'Data Transformation'!$R$6)&gt;ABS(K298-'Data Transformation'!$R$5),NOT(ISNUMBER(N298)),NOT(ISNUMBER(R298)),NOT(ISNUMBER(P298)),NOT(ISNUMBER(R298)),NOT(ISNUMBER(S298)),NOT(ISNUMBER(T298))),Assignments!B298,""),"")</f>
        <v/>
      </c>
      <c r="P298" t="str">
        <f>IF(AND(NOT(ISNUMBER(N298)),NOT(ISNUMBER(R298)),NOT(ISNUMBER(S298)),G298&gt;='Data Transformation'!$R$28),B298,"")</f>
        <v xml:space="preserve"> </v>
      </c>
      <c r="Q298" t="str">
        <f>IFERROR(IF(AND(Assignments!L298&lt;('Data Transformation'!$R$4-'Data Transformation'!$R$3)/2,ABS(K298-'Data Transformation'!$R$6)&lt;ABS(K298-'Data Transformation'!$R$5),NOT(ISNUMBER(N298)),NOT(ISNUMBER(T298)),NOT(ISNUMBER(P298)),NOT(ISNUMBER(R298)),NOT(ISNUMBER(T298)),NOT(ISNUMBER(S298))),Assignments!B298,""),"")</f>
        <v/>
      </c>
      <c r="R298" t="str">
        <f>IF(H298&gt;='Data Transformation'!$R$30,B298,"")</f>
        <v xml:space="preserve"> </v>
      </c>
      <c r="S298" t="str">
        <f>IF(D298&gt;='Data Transformation'!$R$31,B298,"")</f>
        <v xml:space="preserve"> </v>
      </c>
      <c r="T298" t="str">
        <f>IF(AND(H298&lt;'Data Transformation'!$R$30,E298&lt;'Data Transformation'!$R$29,G298&lt;0.3,D298&lt;'Data Transformation'!$R$31,E298&gt;0.4,H298&gt;0.4),B298,"")</f>
        <v/>
      </c>
      <c r="U298" s="58"/>
      <c r="V298" t="str" cm="2">
        <f t="array" ref="V298">IF(C298=FALSE,"",IF(AND(ISNUMBER(B298),ISBLANK(N298:T298)),"Unclassified",(IF(COUNT(N298:T298)=0,"",INDEX($N$4:$T$4,MATCH(TRUE,N298:T298=B298,0))))))</f>
        <v/>
      </c>
      <c r="W298" t="str">
        <f t="shared" si="13"/>
        <v/>
      </c>
      <c r="X298" t="str">
        <f t="shared" si="14"/>
        <v/>
      </c>
      <c r="AC298" t="b">
        <f t="shared" si="15"/>
        <v>0</v>
      </c>
      <c r="AD298" t="str">
        <f>IFERROR(ABS(ABS(K298-'Data Transformation'!$R$5)-ABS(K298-'Data Transformation'!$R$6)),"")</f>
        <v/>
      </c>
      <c r="AE298" t="e">
        <f>IF(C298=FALSE,"",IF(AND(OR(V298=$Z$6,V298=$Z$8),OR(AC298=TRUE,AD298&lt;=IF(ISNUMBER('Data Transformation'!$R$15),'Data Transformation'!$R$15,'Data Transformation'!$R$25))),TRUE,FALSE))</f>
        <v>#DIV/0!</v>
      </c>
    </row>
    <row r="299" spans="2:31" x14ac:dyDescent="0.55000000000000004">
      <c r="B299" t="str">
        <v xml:space="preserve"> </v>
      </c>
      <c r="C299" t="str">
        <v xml:space="preserve"> </v>
      </c>
      <c r="D299" t="str">
        <v xml:space="preserve"> </v>
      </c>
      <c r="E299" t="str">
        <v xml:space="preserve"> </v>
      </c>
      <c r="F299" t="str">
        <v xml:space="preserve"> </v>
      </c>
      <c r="G299" t="str">
        <v xml:space="preserve"> </v>
      </c>
      <c r="H299" t="str">
        <v xml:space="preserve"> </v>
      </c>
      <c r="I299" t="str">
        <v xml:space="preserve"> </v>
      </c>
      <c r="K299" s="59" t="str">
        <f>IFERROR(AVERAGEIF('Data Transformation'!$B$425:$B$8425,B299,IF('Input and Summary Results'!$J$4="no",'Data Transformation'!$C$425:$C$8425,'Data Transformation'!$E$425:$E$8425)),"")</f>
        <v/>
      </c>
      <c r="L299" s="60" t="str" cm="1">
        <f t="array" ref="L299">IFERROR(_xlfn.STDEV.S(IF('Data Transformation'!$B$425:$B$8425=B299,IF('Input and Summary Results'!$J$4="no",'Data Transformation'!$C$425:$C$8425,'Data Transformation'!$E$425:$E$8425),"")),"")</f>
        <v/>
      </c>
      <c r="M299" s="58"/>
      <c r="N299" t="str">
        <f>IF(E299&gt;='Data Transformation'!$R$29,B299,"")</f>
        <v xml:space="preserve"> </v>
      </c>
      <c r="O299" t="str">
        <f>IFERROR(IF(AND(Assignments!L299&lt;('Data Transformation'!$R$4-'Data Transformation'!$R$3)/2,ABS(K299-'Data Transformation'!$R$6)&gt;ABS(K299-'Data Transformation'!$R$5),NOT(ISNUMBER(N299)),NOT(ISNUMBER(R299)),NOT(ISNUMBER(P299)),NOT(ISNUMBER(R299)),NOT(ISNUMBER(S299)),NOT(ISNUMBER(T299))),Assignments!B299,""),"")</f>
        <v/>
      </c>
      <c r="P299" t="str">
        <f>IF(AND(NOT(ISNUMBER(N299)),NOT(ISNUMBER(R299)),NOT(ISNUMBER(S299)),G299&gt;='Data Transformation'!$R$28),B299,"")</f>
        <v xml:space="preserve"> </v>
      </c>
      <c r="Q299" t="str">
        <f>IFERROR(IF(AND(Assignments!L299&lt;('Data Transformation'!$R$4-'Data Transformation'!$R$3)/2,ABS(K299-'Data Transformation'!$R$6)&lt;ABS(K299-'Data Transformation'!$R$5),NOT(ISNUMBER(N299)),NOT(ISNUMBER(T299)),NOT(ISNUMBER(P299)),NOT(ISNUMBER(R299)),NOT(ISNUMBER(T299)),NOT(ISNUMBER(S299))),Assignments!B299,""),"")</f>
        <v/>
      </c>
      <c r="R299" t="str">
        <f>IF(H299&gt;='Data Transformation'!$R$30,B299,"")</f>
        <v xml:space="preserve"> </v>
      </c>
      <c r="S299" t="str">
        <f>IF(D299&gt;='Data Transformation'!$R$31,B299,"")</f>
        <v xml:space="preserve"> </v>
      </c>
      <c r="T299" t="str">
        <f>IF(AND(H299&lt;'Data Transformation'!$R$30,E299&lt;'Data Transformation'!$R$29,G299&lt;0.3,D299&lt;'Data Transformation'!$R$31,E299&gt;0.4,H299&gt;0.4),B299,"")</f>
        <v/>
      </c>
      <c r="U299" s="58"/>
      <c r="V299" t="str" cm="2">
        <f t="array" ref="V299">IF(C299=FALSE,"",IF(AND(ISNUMBER(B299),ISBLANK(N299:T299)),"Unclassified",(IF(COUNT(N299:T299)=0,"",INDEX($N$4:$T$4,MATCH(TRUE,N299:T299=B299,0))))))</f>
        <v/>
      </c>
      <c r="W299" t="str">
        <f t="shared" si="13"/>
        <v/>
      </c>
      <c r="X299" t="str">
        <f t="shared" si="14"/>
        <v/>
      </c>
      <c r="AC299" t="b">
        <f t="shared" si="15"/>
        <v>0</v>
      </c>
      <c r="AD299" t="str">
        <f>IFERROR(ABS(ABS(K299-'Data Transformation'!$R$5)-ABS(K299-'Data Transformation'!$R$6)),"")</f>
        <v/>
      </c>
      <c r="AE299" t="e">
        <f>IF(C299=FALSE,"",IF(AND(OR(V299=$Z$6,V299=$Z$8),OR(AC299=TRUE,AD299&lt;=IF(ISNUMBER('Data Transformation'!$R$15),'Data Transformation'!$R$15,'Data Transformation'!$R$25))),TRUE,FALSE))</f>
        <v>#DIV/0!</v>
      </c>
    </row>
    <row r="300" spans="2:31" x14ac:dyDescent="0.55000000000000004">
      <c r="B300" t="str">
        <v xml:space="preserve"> </v>
      </c>
      <c r="C300" t="str">
        <v xml:space="preserve"> </v>
      </c>
      <c r="D300" t="str">
        <v xml:space="preserve"> </v>
      </c>
      <c r="E300" t="str">
        <v xml:space="preserve"> </v>
      </c>
      <c r="F300" t="str">
        <v xml:space="preserve"> </v>
      </c>
      <c r="G300" t="str">
        <v xml:space="preserve"> </v>
      </c>
      <c r="H300" t="str">
        <v xml:space="preserve"> </v>
      </c>
      <c r="I300" t="str">
        <v xml:space="preserve"> </v>
      </c>
      <c r="K300" s="59" t="str">
        <f>IFERROR(AVERAGEIF('Data Transformation'!$B$425:$B$8425,B300,IF('Input and Summary Results'!$J$4="no",'Data Transformation'!$C$425:$C$8425,'Data Transformation'!$E$425:$E$8425)),"")</f>
        <v/>
      </c>
      <c r="L300" s="60" t="str" cm="1">
        <f t="array" ref="L300">IFERROR(_xlfn.STDEV.S(IF('Data Transformation'!$B$425:$B$8425=B300,IF('Input and Summary Results'!$J$4="no",'Data Transformation'!$C$425:$C$8425,'Data Transformation'!$E$425:$E$8425),"")),"")</f>
        <v/>
      </c>
      <c r="M300" s="58"/>
      <c r="N300" t="str">
        <f>IF(E300&gt;='Data Transformation'!$R$29,B300,"")</f>
        <v xml:space="preserve"> </v>
      </c>
      <c r="O300" t="str">
        <f>IFERROR(IF(AND(Assignments!L300&lt;('Data Transformation'!$R$4-'Data Transformation'!$R$3)/2,ABS(K300-'Data Transformation'!$R$6)&gt;ABS(K300-'Data Transformation'!$R$5),NOT(ISNUMBER(N300)),NOT(ISNUMBER(R300)),NOT(ISNUMBER(P300)),NOT(ISNUMBER(R300)),NOT(ISNUMBER(S300)),NOT(ISNUMBER(T300))),Assignments!B300,""),"")</f>
        <v/>
      </c>
      <c r="P300" t="str">
        <f>IF(AND(NOT(ISNUMBER(N300)),NOT(ISNUMBER(R300)),NOT(ISNUMBER(S300)),G300&gt;='Data Transformation'!$R$28),B300,"")</f>
        <v xml:space="preserve"> </v>
      </c>
      <c r="Q300" t="str">
        <f>IFERROR(IF(AND(Assignments!L300&lt;('Data Transformation'!$R$4-'Data Transformation'!$R$3)/2,ABS(K300-'Data Transformation'!$R$6)&lt;ABS(K300-'Data Transformation'!$R$5),NOT(ISNUMBER(N300)),NOT(ISNUMBER(T300)),NOT(ISNUMBER(P300)),NOT(ISNUMBER(R300)),NOT(ISNUMBER(T300)),NOT(ISNUMBER(S300))),Assignments!B300,""),"")</f>
        <v/>
      </c>
      <c r="R300" t="str">
        <f>IF(H300&gt;='Data Transformation'!$R$30,B300,"")</f>
        <v xml:space="preserve"> </v>
      </c>
      <c r="S300" t="str">
        <f>IF(D300&gt;='Data Transformation'!$R$31,B300,"")</f>
        <v xml:space="preserve"> </v>
      </c>
      <c r="T300" t="str">
        <f>IF(AND(H300&lt;'Data Transformation'!$R$30,E300&lt;'Data Transformation'!$R$29,G300&lt;0.3,D300&lt;'Data Transformation'!$R$31,E300&gt;0.4,H300&gt;0.4),B300,"")</f>
        <v/>
      </c>
      <c r="U300" s="58"/>
      <c r="V300" t="str" cm="2">
        <f t="array" ref="V300">IF(C300=FALSE,"",IF(AND(ISNUMBER(B300),ISBLANK(N300:T300)),"Unclassified",(IF(COUNT(N300:T300)=0,"",INDEX($N$4:$T$4,MATCH(TRUE,N300:T300=B300,0))))))</f>
        <v/>
      </c>
      <c r="W300" t="str">
        <f t="shared" si="13"/>
        <v/>
      </c>
      <c r="X300" t="str">
        <f t="shared" si="14"/>
        <v/>
      </c>
      <c r="AC300" t="b">
        <f t="shared" si="15"/>
        <v>0</v>
      </c>
      <c r="AD300" t="str">
        <f>IFERROR(ABS(ABS(K300-'Data Transformation'!$R$5)-ABS(K300-'Data Transformation'!$R$6)),"")</f>
        <v/>
      </c>
      <c r="AE300" t="e">
        <f>IF(C300=FALSE,"",IF(AND(OR(V300=$Z$6,V300=$Z$8),OR(AC300=TRUE,AD300&lt;=IF(ISNUMBER('Data Transformation'!$R$15),'Data Transformation'!$R$15,'Data Transformation'!$R$25))),TRUE,FALSE))</f>
        <v>#DIV/0!</v>
      </c>
    </row>
    <row r="301" spans="2:31" x14ac:dyDescent="0.55000000000000004">
      <c r="B301" t="str">
        <v xml:space="preserve"> </v>
      </c>
      <c r="C301" t="str">
        <v xml:space="preserve"> </v>
      </c>
      <c r="D301" t="str">
        <v xml:space="preserve"> </v>
      </c>
      <c r="E301" t="str">
        <v xml:space="preserve"> </v>
      </c>
      <c r="F301" t="str">
        <v xml:space="preserve"> </v>
      </c>
      <c r="G301" t="str">
        <v xml:space="preserve"> </v>
      </c>
      <c r="H301" t="str">
        <v xml:space="preserve"> </v>
      </c>
      <c r="I301" t="str">
        <v xml:space="preserve"> </v>
      </c>
      <c r="K301" s="59" t="str">
        <f>IFERROR(AVERAGEIF('Data Transformation'!$B$425:$B$8425,B301,IF('Input and Summary Results'!$J$4="no",'Data Transformation'!$C$425:$C$8425,'Data Transformation'!$E$425:$E$8425)),"")</f>
        <v/>
      </c>
      <c r="L301" s="60" t="str" cm="1">
        <f t="array" ref="L301">IFERROR(_xlfn.STDEV.S(IF('Data Transformation'!$B$425:$B$8425=B301,IF('Input and Summary Results'!$J$4="no",'Data Transformation'!$C$425:$C$8425,'Data Transformation'!$E$425:$E$8425),"")),"")</f>
        <v/>
      </c>
      <c r="M301" s="58"/>
      <c r="N301" t="str">
        <f>IF(E301&gt;='Data Transformation'!$R$29,B301,"")</f>
        <v xml:space="preserve"> </v>
      </c>
      <c r="O301" t="str">
        <f>IFERROR(IF(AND(Assignments!L301&lt;('Data Transformation'!$R$4-'Data Transformation'!$R$3)/2,ABS(K301-'Data Transformation'!$R$6)&gt;ABS(K301-'Data Transformation'!$R$5),NOT(ISNUMBER(N301)),NOT(ISNUMBER(R301)),NOT(ISNUMBER(P301)),NOT(ISNUMBER(R301)),NOT(ISNUMBER(S301)),NOT(ISNUMBER(T301))),Assignments!B301,""),"")</f>
        <v/>
      </c>
      <c r="P301" t="str">
        <f>IF(AND(NOT(ISNUMBER(N301)),NOT(ISNUMBER(R301)),NOT(ISNUMBER(S301)),G301&gt;='Data Transformation'!$R$28),B301,"")</f>
        <v xml:space="preserve"> </v>
      </c>
      <c r="Q301" t="str">
        <f>IFERROR(IF(AND(Assignments!L301&lt;('Data Transformation'!$R$4-'Data Transformation'!$R$3)/2,ABS(K301-'Data Transformation'!$R$6)&lt;ABS(K301-'Data Transformation'!$R$5),NOT(ISNUMBER(N301)),NOT(ISNUMBER(T301)),NOT(ISNUMBER(P301)),NOT(ISNUMBER(R301)),NOT(ISNUMBER(T301)),NOT(ISNUMBER(S301))),Assignments!B301,""),"")</f>
        <v/>
      </c>
      <c r="R301" t="str">
        <f>IF(H301&gt;='Data Transformation'!$R$30,B301,"")</f>
        <v xml:space="preserve"> </v>
      </c>
      <c r="S301" t="str">
        <f>IF(D301&gt;='Data Transformation'!$R$31,B301,"")</f>
        <v xml:space="preserve"> </v>
      </c>
      <c r="T301" t="str">
        <f>IF(AND(H301&lt;'Data Transformation'!$R$30,E301&lt;'Data Transformation'!$R$29,G301&lt;0.3,D301&lt;'Data Transformation'!$R$31,E301&gt;0.4,H301&gt;0.4),B301,"")</f>
        <v/>
      </c>
      <c r="U301" s="58"/>
      <c r="V301" t="str" cm="2">
        <f t="array" ref="V301">IF(C301=FALSE,"",IF(AND(ISNUMBER(B301),ISBLANK(N301:T301)),"Unclassified",(IF(COUNT(N301:T301)=0,"",INDEX($N$4:$T$4,MATCH(TRUE,N301:T301=B301,0))))))</f>
        <v/>
      </c>
      <c r="W301" t="str">
        <f t="shared" si="13"/>
        <v/>
      </c>
      <c r="X301" t="str">
        <f t="shared" si="14"/>
        <v/>
      </c>
      <c r="AC301" t="b">
        <f t="shared" si="15"/>
        <v>0</v>
      </c>
      <c r="AD301" t="str">
        <f>IFERROR(ABS(ABS(K301-'Data Transformation'!$R$5)-ABS(K301-'Data Transformation'!$R$6)),"")</f>
        <v/>
      </c>
      <c r="AE301" t="e">
        <f>IF(C301=FALSE,"",IF(AND(OR(V301=$Z$6,V301=$Z$8),OR(AC301=TRUE,AD301&lt;=IF(ISNUMBER('Data Transformation'!$R$15),'Data Transformation'!$R$15,'Data Transformation'!$R$25))),TRUE,FALSE))</f>
        <v>#DIV/0!</v>
      </c>
    </row>
    <row r="302" spans="2:31" x14ac:dyDescent="0.55000000000000004">
      <c r="B302" t="str">
        <v xml:space="preserve"> </v>
      </c>
      <c r="C302" t="str">
        <v xml:space="preserve"> </v>
      </c>
      <c r="D302" t="str">
        <v xml:space="preserve"> </v>
      </c>
      <c r="E302" t="str">
        <v xml:space="preserve"> </v>
      </c>
      <c r="F302" t="str">
        <v xml:space="preserve"> </v>
      </c>
      <c r="G302" t="str">
        <v xml:space="preserve"> </v>
      </c>
      <c r="H302" t="str">
        <v xml:space="preserve"> </v>
      </c>
      <c r="I302" t="str">
        <v xml:space="preserve"> </v>
      </c>
      <c r="K302" s="59" t="str">
        <f>IFERROR(AVERAGEIF('Data Transformation'!$B$425:$B$8425,B302,IF('Input and Summary Results'!$J$4="no",'Data Transformation'!$C$425:$C$8425,'Data Transformation'!$E$425:$E$8425)),"")</f>
        <v/>
      </c>
      <c r="L302" s="60" t="str" cm="1">
        <f t="array" ref="L302">IFERROR(_xlfn.STDEV.S(IF('Data Transformation'!$B$425:$B$8425=B302,IF('Input and Summary Results'!$J$4="no",'Data Transformation'!$C$425:$C$8425,'Data Transformation'!$E$425:$E$8425),"")),"")</f>
        <v/>
      </c>
      <c r="M302" s="58"/>
      <c r="N302" t="str">
        <f>IF(E302&gt;='Data Transformation'!$R$29,B302,"")</f>
        <v xml:space="preserve"> </v>
      </c>
      <c r="O302" t="str">
        <f>IFERROR(IF(AND(Assignments!L302&lt;('Data Transformation'!$R$4-'Data Transformation'!$R$3)/2,ABS(K302-'Data Transformation'!$R$6)&gt;ABS(K302-'Data Transformation'!$R$5),NOT(ISNUMBER(N302)),NOT(ISNUMBER(R302)),NOT(ISNUMBER(P302)),NOT(ISNUMBER(R302)),NOT(ISNUMBER(S302)),NOT(ISNUMBER(T302))),Assignments!B302,""),"")</f>
        <v/>
      </c>
      <c r="P302" t="str">
        <f>IF(AND(NOT(ISNUMBER(N302)),NOT(ISNUMBER(R302)),NOT(ISNUMBER(S302)),G302&gt;='Data Transformation'!$R$28),B302,"")</f>
        <v xml:space="preserve"> </v>
      </c>
      <c r="Q302" t="str">
        <f>IFERROR(IF(AND(Assignments!L302&lt;('Data Transformation'!$R$4-'Data Transformation'!$R$3)/2,ABS(K302-'Data Transformation'!$R$6)&lt;ABS(K302-'Data Transformation'!$R$5),NOT(ISNUMBER(N302)),NOT(ISNUMBER(T302)),NOT(ISNUMBER(P302)),NOT(ISNUMBER(R302)),NOT(ISNUMBER(T302)),NOT(ISNUMBER(S302))),Assignments!B302,""),"")</f>
        <v/>
      </c>
      <c r="R302" t="str">
        <f>IF(H302&gt;='Data Transformation'!$R$30,B302,"")</f>
        <v xml:space="preserve"> </v>
      </c>
      <c r="S302" t="str">
        <f>IF(D302&gt;='Data Transformation'!$R$31,B302,"")</f>
        <v xml:space="preserve"> </v>
      </c>
      <c r="T302" t="str">
        <f>IF(AND(H302&lt;'Data Transformation'!$R$30,E302&lt;'Data Transformation'!$R$29,G302&lt;0.3,D302&lt;'Data Transformation'!$R$31,E302&gt;0.4,H302&gt;0.4),B302,"")</f>
        <v/>
      </c>
      <c r="U302" s="58"/>
      <c r="V302" t="str" cm="2">
        <f t="array" ref="V302">IF(C302=FALSE,"",IF(AND(ISNUMBER(B302),ISBLANK(N302:T302)),"Unclassified",(IF(COUNT(N302:T302)=0,"",INDEX($N$4:$T$4,MATCH(TRUE,N302:T302=B302,0))))))</f>
        <v/>
      </c>
      <c r="W302" t="str">
        <f t="shared" si="13"/>
        <v/>
      </c>
      <c r="X302" t="str">
        <f t="shared" si="14"/>
        <v/>
      </c>
      <c r="AC302" t="b">
        <f t="shared" si="15"/>
        <v>0</v>
      </c>
      <c r="AD302" t="str">
        <f>IFERROR(ABS(ABS(K302-'Data Transformation'!$R$5)-ABS(K302-'Data Transformation'!$R$6)),"")</f>
        <v/>
      </c>
      <c r="AE302" t="e">
        <f>IF(C302=FALSE,"",IF(AND(OR(V302=$Z$6,V302=$Z$8),OR(AC302=TRUE,AD302&lt;=IF(ISNUMBER('Data Transformation'!$R$15),'Data Transformation'!$R$15,'Data Transformation'!$R$25))),TRUE,FALSE))</f>
        <v>#DIV/0!</v>
      </c>
    </row>
    <row r="303" spans="2:31" x14ac:dyDescent="0.55000000000000004">
      <c r="B303" t="str">
        <v xml:space="preserve"> </v>
      </c>
      <c r="C303" t="str">
        <v xml:space="preserve"> </v>
      </c>
      <c r="D303" t="str">
        <v xml:space="preserve"> </v>
      </c>
      <c r="E303" t="str">
        <v xml:space="preserve"> </v>
      </c>
      <c r="F303" t="str">
        <v xml:space="preserve"> </v>
      </c>
      <c r="G303" t="str">
        <v xml:space="preserve"> </v>
      </c>
      <c r="H303" t="str">
        <v xml:space="preserve"> </v>
      </c>
      <c r="I303" t="str">
        <v xml:space="preserve"> </v>
      </c>
      <c r="K303" s="59" t="str">
        <f>IFERROR(AVERAGEIF('Data Transformation'!$B$425:$B$8425,B303,IF('Input and Summary Results'!$J$4="no",'Data Transformation'!$C$425:$C$8425,'Data Transformation'!$E$425:$E$8425)),"")</f>
        <v/>
      </c>
      <c r="L303" s="60" t="str" cm="1">
        <f t="array" ref="L303">IFERROR(_xlfn.STDEV.S(IF('Data Transformation'!$B$425:$B$8425=B303,IF('Input and Summary Results'!$J$4="no",'Data Transformation'!$C$425:$C$8425,'Data Transformation'!$E$425:$E$8425),"")),"")</f>
        <v/>
      </c>
      <c r="M303" s="58"/>
      <c r="N303" t="str">
        <f>IF(E303&gt;='Data Transformation'!$R$29,B303,"")</f>
        <v xml:space="preserve"> </v>
      </c>
      <c r="O303" t="str">
        <f>IFERROR(IF(AND(Assignments!L303&lt;('Data Transformation'!$R$4-'Data Transformation'!$R$3)/2,ABS(K303-'Data Transformation'!$R$6)&gt;ABS(K303-'Data Transformation'!$R$5),NOT(ISNUMBER(N303)),NOT(ISNUMBER(R303)),NOT(ISNUMBER(P303)),NOT(ISNUMBER(R303)),NOT(ISNUMBER(S303)),NOT(ISNUMBER(T303))),Assignments!B303,""),"")</f>
        <v/>
      </c>
      <c r="P303" t="str">
        <f>IF(AND(NOT(ISNUMBER(N303)),NOT(ISNUMBER(R303)),NOT(ISNUMBER(S303)),G303&gt;='Data Transformation'!$R$28),B303,"")</f>
        <v xml:space="preserve"> </v>
      </c>
      <c r="Q303" t="str">
        <f>IFERROR(IF(AND(Assignments!L303&lt;('Data Transformation'!$R$4-'Data Transformation'!$R$3)/2,ABS(K303-'Data Transformation'!$R$6)&lt;ABS(K303-'Data Transformation'!$R$5),NOT(ISNUMBER(N303)),NOT(ISNUMBER(T303)),NOT(ISNUMBER(P303)),NOT(ISNUMBER(R303)),NOT(ISNUMBER(T303)),NOT(ISNUMBER(S303))),Assignments!B303,""),"")</f>
        <v/>
      </c>
      <c r="R303" t="str">
        <f>IF(H303&gt;='Data Transformation'!$R$30,B303,"")</f>
        <v xml:space="preserve"> </v>
      </c>
      <c r="S303" t="str">
        <f>IF(D303&gt;='Data Transformation'!$R$31,B303,"")</f>
        <v xml:space="preserve"> </v>
      </c>
      <c r="T303" t="str">
        <f>IF(AND(H303&lt;'Data Transformation'!$R$30,E303&lt;'Data Transformation'!$R$29,G303&lt;0.3,D303&lt;'Data Transformation'!$R$31,E303&gt;0.4,H303&gt;0.4),B303,"")</f>
        <v/>
      </c>
      <c r="U303" s="58"/>
      <c r="V303" t="str" cm="2">
        <f t="array" ref="V303">IF(C303=FALSE,"",IF(AND(ISNUMBER(B303),ISBLANK(N303:T303)),"Unclassified",(IF(COUNT(N303:T303)=0,"",INDEX($N$4:$T$4,MATCH(TRUE,N303:T303=B303,0))))))</f>
        <v/>
      </c>
      <c r="W303" t="str">
        <f t="shared" si="13"/>
        <v/>
      </c>
      <c r="X303" t="str">
        <f t="shared" si="14"/>
        <v/>
      </c>
      <c r="AC303" t="b">
        <f t="shared" si="15"/>
        <v>0</v>
      </c>
      <c r="AD303" t="str">
        <f>IFERROR(ABS(ABS(K303-'Data Transformation'!$R$5)-ABS(K303-'Data Transformation'!$R$6)),"")</f>
        <v/>
      </c>
      <c r="AE303" t="e">
        <f>IF(C303=FALSE,"",IF(AND(OR(V303=$Z$6,V303=$Z$8),OR(AC303=TRUE,AD303&lt;=IF(ISNUMBER('Data Transformation'!$R$15),'Data Transformation'!$R$15,'Data Transformation'!$R$25))),TRUE,FALSE))</f>
        <v>#DIV/0!</v>
      </c>
    </row>
    <row r="304" spans="2:31" x14ac:dyDescent="0.55000000000000004">
      <c r="B304" t="str">
        <v xml:space="preserve"> </v>
      </c>
      <c r="C304" t="str">
        <v xml:space="preserve"> </v>
      </c>
      <c r="D304" t="str">
        <v xml:space="preserve"> </v>
      </c>
      <c r="E304" t="str">
        <v xml:space="preserve"> </v>
      </c>
      <c r="F304" t="str">
        <v xml:space="preserve"> </v>
      </c>
      <c r="G304" t="str">
        <v xml:space="preserve"> </v>
      </c>
      <c r="H304" t="str">
        <v xml:space="preserve"> </v>
      </c>
      <c r="I304" t="str">
        <v xml:space="preserve"> </v>
      </c>
      <c r="K304" s="59" t="str">
        <f>IFERROR(AVERAGEIF('Data Transformation'!$B$425:$B$8425,B304,IF('Input and Summary Results'!$J$4="no",'Data Transformation'!$C$425:$C$8425,'Data Transformation'!$E$425:$E$8425)),"")</f>
        <v/>
      </c>
      <c r="L304" s="60" t="str" cm="1">
        <f t="array" ref="L304">IFERROR(_xlfn.STDEV.S(IF('Data Transformation'!$B$425:$B$8425=B304,IF('Input and Summary Results'!$J$4="no",'Data Transformation'!$C$425:$C$8425,'Data Transformation'!$E$425:$E$8425),"")),"")</f>
        <v/>
      </c>
      <c r="M304" s="58"/>
      <c r="N304" t="str">
        <f>IF(E304&gt;='Data Transformation'!$R$29,B304,"")</f>
        <v xml:space="preserve"> </v>
      </c>
      <c r="O304" t="str">
        <f>IFERROR(IF(AND(Assignments!L304&lt;('Data Transformation'!$R$4-'Data Transformation'!$R$3)/2,ABS(K304-'Data Transformation'!$R$6)&gt;ABS(K304-'Data Transformation'!$R$5),NOT(ISNUMBER(N304)),NOT(ISNUMBER(R304)),NOT(ISNUMBER(P304)),NOT(ISNUMBER(R304)),NOT(ISNUMBER(S304)),NOT(ISNUMBER(T304))),Assignments!B304,""),"")</f>
        <v/>
      </c>
      <c r="P304" t="str">
        <f>IF(AND(NOT(ISNUMBER(N304)),NOT(ISNUMBER(R304)),NOT(ISNUMBER(S304)),G304&gt;='Data Transformation'!$R$28),B304,"")</f>
        <v xml:space="preserve"> </v>
      </c>
      <c r="Q304" t="str">
        <f>IFERROR(IF(AND(Assignments!L304&lt;('Data Transformation'!$R$4-'Data Transformation'!$R$3)/2,ABS(K304-'Data Transformation'!$R$6)&lt;ABS(K304-'Data Transformation'!$R$5),NOT(ISNUMBER(N304)),NOT(ISNUMBER(T304)),NOT(ISNUMBER(P304)),NOT(ISNUMBER(R304)),NOT(ISNUMBER(T304)),NOT(ISNUMBER(S304))),Assignments!B304,""),"")</f>
        <v/>
      </c>
      <c r="R304" t="str">
        <f>IF(H304&gt;='Data Transformation'!$R$30,B304,"")</f>
        <v xml:space="preserve"> </v>
      </c>
      <c r="S304" t="str">
        <f>IF(D304&gt;='Data Transformation'!$R$31,B304,"")</f>
        <v xml:space="preserve"> </v>
      </c>
      <c r="T304" t="str">
        <f>IF(AND(H304&lt;'Data Transformation'!$R$30,E304&lt;'Data Transformation'!$R$29,G304&lt;0.3,D304&lt;'Data Transformation'!$R$31,E304&gt;0.4,H304&gt;0.4),B304,"")</f>
        <v/>
      </c>
      <c r="U304" s="58"/>
      <c r="V304" t="str" cm="2">
        <f t="array" ref="V304">IF(C304=FALSE,"",IF(AND(ISNUMBER(B304),ISBLANK(N304:T304)),"Unclassified",(IF(COUNT(N304:T304)=0,"",INDEX($N$4:$T$4,MATCH(TRUE,N304:T304=B304,0))))))</f>
        <v/>
      </c>
      <c r="W304" t="str">
        <f t="shared" si="13"/>
        <v/>
      </c>
      <c r="X304" t="str">
        <f t="shared" si="14"/>
        <v/>
      </c>
      <c r="AC304" t="b">
        <f t="shared" si="15"/>
        <v>0</v>
      </c>
      <c r="AD304" t="str">
        <f>IFERROR(ABS(ABS(K304-'Data Transformation'!$R$5)-ABS(K304-'Data Transformation'!$R$6)),"")</f>
        <v/>
      </c>
      <c r="AE304" t="e">
        <f>IF(C304=FALSE,"",IF(AND(OR(V304=$Z$6,V304=$Z$8),OR(AC304=TRUE,AD304&lt;=IF(ISNUMBER('Data Transformation'!$R$15),'Data Transformation'!$R$15,'Data Transformation'!$R$25))),TRUE,FALSE))</f>
        <v>#DIV/0!</v>
      </c>
    </row>
    <row r="305" spans="2:31" x14ac:dyDescent="0.55000000000000004">
      <c r="B305" t="str">
        <v xml:space="preserve"> </v>
      </c>
      <c r="C305" t="str">
        <v xml:space="preserve"> </v>
      </c>
      <c r="D305" t="str">
        <v xml:space="preserve"> </v>
      </c>
      <c r="E305" t="str">
        <v xml:space="preserve"> </v>
      </c>
      <c r="F305" t="str">
        <v xml:space="preserve"> </v>
      </c>
      <c r="G305" t="str">
        <v xml:space="preserve"> </v>
      </c>
      <c r="H305" t="str">
        <v xml:space="preserve"> </v>
      </c>
      <c r="I305" t="str">
        <v xml:space="preserve"> </v>
      </c>
      <c r="K305" s="59" t="str">
        <f>IFERROR(AVERAGEIF('Data Transformation'!$B$425:$B$8425,B305,IF('Input and Summary Results'!$J$4="no",'Data Transformation'!$C$425:$C$8425,'Data Transformation'!$E$425:$E$8425)),"")</f>
        <v/>
      </c>
      <c r="L305" s="60" t="str" cm="1">
        <f t="array" ref="L305">IFERROR(_xlfn.STDEV.S(IF('Data Transformation'!$B$425:$B$8425=B305,IF('Input and Summary Results'!$J$4="no",'Data Transformation'!$C$425:$C$8425,'Data Transformation'!$E$425:$E$8425),"")),"")</f>
        <v/>
      </c>
      <c r="M305" s="58"/>
      <c r="N305" t="str">
        <f>IF(E305&gt;='Data Transformation'!$R$29,B305,"")</f>
        <v xml:space="preserve"> </v>
      </c>
      <c r="O305" t="str">
        <f>IFERROR(IF(AND(Assignments!L305&lt;('Data Transformation'!$R$4-'Data Transformation'!$R$3)/2,ABS(K305-'Data Transformation'!$R$6)&gt;ABS(K305-'Data Transformation'!$R$5),NOT(ISNUMBER(N305)),NOT(ISNUMBER(R305)),NOT(ISNUMBER(P305)),NOT(ISNUMBER(R305)),NOT(ISNUMBER(S305)),NOT(ISNUMBER(T305))),Assignments!B305,""),"")</f>
        <v/>
      </c>
      <c r="P305" t="str">
        <f>IF(AND(NOT(ISNUMBER(N305)),NOT(ISNUMBER(R305)),NOT(ISNUMBER(S305)),G305&gt;='Data Transformation'!$R$28),B305,"")</f>
        <v xml:space="preserve"> </v>
      </c>
      <c r="Q305" t="str">
        <f>IFERROR(IF(AND(Assignments!L305&lt;('Data Transformation'!$R$4-'Data Transformation'!$R$3)/2,ABS(K305-'Data Transformation'!$R$6)&lt;ABS(K305-'Data Transformation'!$R$5),NOT(ISNUMBER(N305)),NOT(ISNUMBER(T305)),NOT(ISNUMBER(P305)),NOT(ISNUMBER(R305)),NOT(ISNUMBER(T305)),NOT(ISNUMBER(S305))),Assignments!B305,""),"")</f>
        <v/>
      </c>
      <c r="R305" t="str">
        <f>IF(H305&gt;='Data Transformation'!$R$30,B305,"")</f>
        <v xml:space="preserve"> </v>
      </c>
      <c r="S305" t="str">
        <f>IF(D305&gt;='Data Transformation'!$R$31,B305,"")</f>
        <v xml:space="preserve"> </v>
      </c>
      <c r="T305" t="str">
        <f>IF(AND(H305&lt;'Data Transformation'!$R$30,E305&lt;'Data Transformation'!$R$29,G305&lt;0.3,D305&lt;'Data Transformation'!$R$31,E305&gt;0.4,H305&gt;0.4),B305,"")</f>
        <v/>
      </c>
      <c r="U305" s="58"/>
      <c r="V305" t="str" cm="2">
        <f t="array" ref="V305">IF(C305=FALSE,"",IF(AND(ISNUMBER(B305),ISBLANK(N305:T305)),"Unclassified",(IF(COUNT(N305:T305)=0,"",INDEX($N$4:$T$4,MATCH(TRUE,N305:T305=B305,0))))))</f>
        <v/>
      </c>
      <c r="W305" t="str">
        <f t="shared" si="13"/>
        <v/>
      </c>
      <c r="X305" t="str">
        <f t="shared" si="14"/>
        <v/>
      </c>
      <c r="AC305" t="b">
        <f t="shared" si="15"/>
        <v>0</v>
      </c>
      <c r="AD305" t="str">
        <f>IFERROR(ABS(ABS(K305-'Data Transformation'!$R$5)-ABS(K305-'Data Transformation'!$R$6)),"")</f>
        <v/>
      </c>
      <c r="AE305" t="e">
        <f>IF(C305=FALSE,"",IF(AND(OR(V305=$Z$6,V305=$Z$8),OR(AC305=TRUE,AD305&lt;=IF(ISNUMBER('Data Transformation'!$R$15),'Data Transformation'!$R$15,'Data Transformation'!$R$25))),TRUE,FALSE))</f>
        <v>#DIV/0!</v>
      </c>
    </row>
    <row r="306" spans="2:31" x14ac:dyDescent="0.55000000000000004">
      <c r="B306" t="str">
        <v xml:space="preserve"> </v>
      </c>
      <c r="C306" t="str">
        <v xml:space="preserve"> </v>
      </c>
      <c r="D306" t="str">
        <v xml:space="preserve"> </v>
      </c>
      <c r="E306" t="str">
        <v xml:space="preserve"> </v>
      </c>
      <c r="F306" t="str">
        <v xml:space="preserve"> </v>
      </c>
      <c r="G306" t="str">
        <v xml:space="preserve"> </v>
      </c>
      <c r="H306" t="str">
        <v xml:space="preserve"> </v>
      </c>
      <c r="I306" t="str">
        <v xml:space="preserve"> </v>
      </c>
      <c r="K306" s="59" t="str">
        <f>IFERROR(AVERAGEIF('Data Transformation'!$B$425:$B$8425,B306,IF('Input and Summary Results'!$J$4="no",'Data Transformation'!$C$425:$C$8425,'Data Transformation'!$E$425:$E$8425)),"")</f>
        <v/>
      </c>
      <c r="L306" s="60" t="str" cm="1">
        <f t="array" ref="L306">IFERROR(_xlfn.STDEV.S(IF('Data Transformation'!$B$425:$B$8425=B306,IF('Input and Summary Results'!$J$4="no",'Data Transformation'!$C$425:$C$8425,'Data Transformation'!$E$425:$E$8425),"")),"")</f>
        <v/>
      </c>
      <c r="M306" s="58"/>
      <c r="N306" t="str">
        <f>IF(E306&gt;='Data Transformation'!$R$29,B306,"")</f>
        <v xml:space="preserve"> </v>
      </c>
      <c r="O306" t="str">
        <f>IFERROR(IF(AND(Assignments!L306&lt;('Data Transformation'!$R$4-'Data Transformation'!$R$3)/2,ABS(K306-'Data Transformation'!$R$6)&gt;ABS(K306-'Data Transformation'!$R$5),NOT(ISNUMBER(N306)),NOT(ISNUMBER(R306)),NOT(ISNUMBER(P306)),NOT(ISNUMBER(R306)),NOT(ISNUMBER(S306)),NOT(ISNUMBER(T306))),Assignments!B306,""),"")</f>
        <v/>
      </c>
      <c r="P306" t="str">
        <f>IF(AND(NOT(ISNUMBER(N306)),NOT(ISNUMBER(R306)),NOT(ISNUMBER(S306)),G306&gt;='Data Transformation'!$R$28),B306,"")</f>
        <v xml:space="preserve"> </v>
      </c>
      <c r="Q306" t="str">
        <f>IFERROR(IF(AND(Assignments!L306&lt;('Data Transformation'!$R$4-'Data Transformation'!$R$3)/2,ABS(K306-'Data Transformation'!$R$6)&lt;ABS(K306-'Data Transformation'!$R$5),NOT(ISNUMBER(N306)),NOT(ISNUMBER(T306)),NOT(ISNUMBER(P306)),NOT(ISNUMBER(R306)),NOT(ISNUMBER(T306)),NOT(ISNUMBER(S306))),Assignments!B306,""),"")</f>
        <v/>
      </c>
      <c r="R306" t="str">
        <f>IF(H306&gt;='Data Transformation'!$R$30,B306,"")</f>
        <v xml:space="preserve"> </v>
      </c>
      <c r="S306" t="str">
        <f>IF(D306&gt;='Data Transformation'!$R$31,B306,"")</f>
        <v xml:space="preserve"> </v>
      </c>
      <c r="T306" t="str">
        <f>IF(AND(H306&lt;'Data Transformation'!$R$30,E306&lt;'Data Transformation'!$R$29,G306&lt;0.3,D306&lt;'Data Transformation'!$R$31,E306&gt;0.4,H306&gt;0.4),B306,"")</f>
        <v/>
      </c>
      <c r="U306" s="58"/>
      <c r="V306" t="str" cm="2">
        <f t="array" ref="V306">IF(C306=FALSE,"",IF(AND(ISNUMBER(B306),ISBLANK(N306:T306)),"Unclassified",(IF(COUNT(N306:T306)=0,"",INDEX($N$4:$T$4,MATCH(TRUE,N306:T306=B306,0))))))</f>
        <v/>
      </c>
      <c r="W306" t="str">
        <f t="shared" si="13"/>
        <v/>
      </c>
      <c r="X306" t="str">
        <f t="shared" si="14"/>
        <v/>
      </c>
      <c r="AC306" t="b">
        <f t="shared" si="15"/>
        <v>0</v>
      </c>
      <c r="AD306" t="str">
        <f>IFERROR(ABS(ABS(K306-'Data Transformation'!$R$5)-ABS(K306-'Data Transformation'!$R$6)),"")</f>
        <v/>
      </c>
      <c r="AE306" t="e">
        <f>IF(C306=FALSE,"",IF(AND(OR(V306=$Z$6,V306=$Z$8),OR(AC306=TRUE,AD306&lt;=IF(ISNUMBER('Data Transformation'!$R$15),'Data Transformation'!$R$15,'Data Transformation'!$R$25))),TRUE,FALSE))</f>
        <v>#DIV/0!</v>
      </c>
    </row>
    <row r="307" spans="2:31" x14ac:dyDescent="0.55000000000000004">
      <c r="B307" t="str">
        <v xml:space="preserve"> </v>
      </c>
      <c r="C307" t="str">
        <v xml:space="preserve"> </v>
      </c>
      <c r="D307" t="str">
        <v xml:space="preserve"> </v>
      </c>
      <c r="E307" t="str">
        <v xml:space="preserve"> </v>
      </c>
      <c r="F307" t="str">
        <v xml:space="preserve"> </v>
      </c>
      <c r="G307" t="str">
        <v xml:space="preserve"> </v>
      </c>
      <c r="H307" t="str">
        <v xml:space="preserve"> </v>
      </c>
      <c r="I307" t="str">
        <v xml:space="preserve"> </v>
      </c>
      <c r="K307" s="59" t="str">
        <f>IFERROR(AVERAGEIF('Data Transformation'!$B$425:$B$8425,B307,IF('Input and Summary Results'!$J$4="no",'Data Transformation'!$C$425:$C$8425,'Data Transformation'!$E$425:$E$8425)),"")</f>
        <v/>
      </c>
      <c r="L307" s="60" t="str" cm="1">
        <f t="array" ref="L307">IFERROR(_xlfn.STDEV.S(IF('Data Transformation'!$B$425:$B$8425=B307,IF('Input and Summary Results'!$J$4="no",'Data Transformation'!$C$425:$C$8425,'Data Transformation'!$E$425:$E$8425),"")),"")</f>
        <v/>
      </c>
      <c r="M307" s="58"/>
      <c r="N307" t="str">
        <f>IF(E307&gt;='Data Transformation'!$R$29,B307,"")</f>
        <v xml:space="preserve"> </v>
      </c>
      <c r="O307" t="str">
        <f>IFERROR(IF(AND(Assignments!L307&lt;('Data Transformation'!$R$4-'Data Transformation'!$R$3)/2,ABS(K307-'Data Transformation'!$R$6)&gt;ABS(K307-'Data Transformation'!$R$5),NOT(ISNUMBER(N307)),NOT(ISNUMBER(R307)),NOT(ISNUMBER(P307)),NOT(ISNUMBER(R307)),NOT(ISNUMBER(S307)),NOT(ISNUMBER(T307))),Assignments!B307,""),"")</f>
        <v/>
      </c>
      <c r="P307" t="str">
        <f>IF(AND(NOT(ISNUMBER(N307)),NOT(ISNUMBER(R307)),NOT(ISNUMBER(S307)),G307&gt;='Data Transformation'!$R$28),B307,"")</f>
        <v xml:space="preserve"> </v>
      </c>
      <c r="Q307" t="str">
        <f>IFERROR(IF(AND(Assignments!L307&lt;('Data Transformation'!$R$4-'Data Transformation'!$R$3)/2,ABS(K307-'Data Transformation'!$R$6)&lt;ABS(K307-'Data Transformation'!$R$5),NOT(ISNUMBER(N307)),NOT(ISNUMBER(T307)),NOT(ISNUMBER(P307)),NOT(ISNUMBER(R307)),NOT(ISNUMBER(T307)),NOT(ISNUMBER(S307))),Assignments!B307,""),"")</f>
        <v/>
      </c>
      <c r="R307" t="str">
        <f>IF(H307&gt;='Data Transformation'!$R$30,B307,"")</f>
        <v xml:space="preserve"> </v>
      </c>
      <c r="S307" t="str">
        <f>IF(D307&gt;='Data Transformation'!$R$31,B307,"")</f>
        <v xml:space="preserve"> </v>
      </c>
      <c r="T307" t="str">
        <f>IF(AND(H307&lt;'Data Transformation'!$R$30,E307&lt;'Data Transformation'!$R$29,G307&lt;0.3,D307&lt;'Data Transformation'!$R$31,E307&gt;0.4,H307&gt;0.4),B307,"")</f>
        <v/>
      </c>
      <c r="U307" s="58"/>
      <c r="V307" t="str" cm="2">
        <f t="array" ref="V307">IF(C307=FALSE,"",IF(AND(ISNUMBER(B307),ISBLANK(N307:T307)),"Unclassified",(IF(COUNT(N307:T307)=0,"",INDEX($N$4:$T$4,MATCH(TRUE,N307:T307=B307,0))))))</f>
        <v/>
      </c>
      <c r="W307" t="str">
        <f t="shared" si="13"/>
        <v/>
      </c>
      <c r="X307" t="str">
        <f t="shared" si="14"/>
        <v/>
      </c>
      <c r="AC307" t="b">
        <f t="shared" si="15"/>
        <v>0</v>
      </c>
      <c r="AD307" t="str">
        <f>IFERROR(ABS(ABS(K307-'Data Transformation'!$R$5)-ABS(K307-'Data Transformation'!$R$6)),"")</f>
        <v/>
      </c>
      <c r="AE307" t="e">
        <f>IF(C307=FALSE,"",IF(AND(OR(V307=$Z$6,V307=$Z$8),OR(AC307=TRUE,AD307&lt;=IF(ISNUMBER('Data Transformation'!$R$15),'Data Transformation'!$R$15,'Data Transformation'!$R$25))),TRUE,FALSE))</f>
        <v>#DIV/0!</v>
      </c>
    </row>
    <row r="308" spans="2:31" x14ac:dyDescent="0.55000000000000004">
      <c r="B308" t="str">
        <v xml:space="preserve"> </v>
      </c>
      <c r="C308" t="str">
        <v xml:space="preserve"> </v>
      </c>
      <c r="D308" t="str">
        <v xml:space="preserve"> </v>
      </c>
      <c r="E308" t="str">
        <v xml:space="preserve"> </v>
      </c>
      <c r="F308" t="str">
        <v xml:space="preserve"> </v>
      </c>
      <c r="G308" t="str">
        <v xml:space="preserve"> </v>
      </c>
      <c r="H308" t="str">
        <v xml:space="preserve"> </v>
      </c>
      <c r="I308" t="str">
        <v xml:space="preserve"> </v>
      </c>
      <c r="K308" s="59" t="str">
        <f>IFERROR(AVERAGEIF('Data Transformation'!$B$425:$B$8425,B308,IF('Input and Summary Results'!$J$4="no",'Data Transformation'!$C$425:$C$8425,'Data Transformation'!$E$425:$E$8425)),"")</f>
        <v/>
      </c>
      <c r="L308" s="60" t="str" cm="1">
        <f t="array" ref="L308">IFERROR(_xlfn.STDEV.S(IF('Data Transformation'!$B$425:$B$8425=B308,IF('Input and Summary Results'!$J$4="no",'Data Transformation'!$C$425:$C$8425,'Data Transformation'!$E$425:$E$8425),"")),"")</f>
        <v/>
      </c>
      <c r="M308" s="58"/>
      <c r="N308" t="str">
        <f>IF(E308&gt;='Data Transformation'!$R$29,B308,"")</f>
        <v xml:space="preserve"> </v>
      </c>
      <c r="O308" t="str">
        <f>IFERROR(IF(AND(Assignments!L308&lt;('Data Transformation'!$R$4-'Data Transformation'!$R$3)/2,ABS(K308-'Data Transformation'!$R$6)&gt;ABS(K308-'Data Transformation'!$R$5),NOT(ISNUMBER(N308)),NOT(ISNUMBER(R308)),NOT(ISNUMBER(P308)),NOT(ISNUMBER(R308)),NOT(ISNUMBER(S308)),NOT(ISNUMBER(T308))),Assignments!B308,""),"")</f>
        <v/>
      </c>
      <c r="P308" t="str">
        <f>IF(AND(NOT(ISNUMBER(N308)),NOT(ISNUMBER(R308)),NOT(ISNUMBER(S308)),G308&gt;='Data Transformation'!$R$28),B308,"")</f>
        <v xml:space="preserve"> </v>
      </c>
      <c r="Q308" t="str">
        <f>IFERROR(IF(AND(Assignments!L308&lt;('Data Transformation'!$R$4-'Data Transformation'!$R$3)/2,ABS(K308-'Data Transformation'!$R$6)&lt;ABS(K308-'Data Transformation'!$R$5),NOT(ISNUMBER(N308)),NOT(ISNUMBER(T308)),NOT(ISNUMBER(P308)),NOT(ISNUMBER(R308)),NOT(ISNUMBER(T308)),NOT(ISNUMBER(S308))),Assignments!B308,""),"")</f>
        <v/>
      </c>
      <c r="R308" t="str">
        <f>IF(H308&gt;='Data Transformation'!$R$30,B308,"")</f>
        <v xml:space="preserve"> </v>
      </c>
      <c r="S308" t="str">
        <f>IF(D308&gt;='Data Transformation'!$R$31,B308,"")</f>
        <v xml:space="preserve"> </v>
      </c>
      <c r="T308" t="str">
        <f>IF(AND(H308&lt;'Data Transformation'!$R$30,E308&lt;'Data Transformation'!$R$29,G308&lt;0.3,D308&lt;'Data Transformation'!$R$31,E308&gt;0.4,H308&gt;0.4),B308,"")</f>
        <v/>
      </c>
      <c r="U308" s="58"/>
      <c r="V308" t="str" cm="2">
        <f t="array" ref="V308">IF(C308=FALSE,"",IF(AND(ISNUMBER(B308),ISBLANK(N308:T308)),"Unclassified",(IF(COUNT(N308:T308)=0,"",INDEX($N$4:$T$4,MATCH(TRUE,N308:T308=B308,0))))))</f>
        <v/>
      </c>
      <c r="W308" t="str">
        <f t="shared" si="13"/>
        <v/>
      </c>
      <c r="X308" t="str">
        <f t="shared" si="14"/>
        <v/>
      </c>
      <c r="AC308" t="b">
        <f t="shared" si="15"/>
        <v>0</v>
      </c>
      <c r="AD308" t="str">
        <f>IFERROR(ABS(ABS(K308-'Data Transformation'!$R$5)-ABS(K308-'Data Transformation'!$R$6)),"")</f>
        <v/>
      </c>
      <c r="AE308" t="e">
        <f>IF(C308=FALSE,"",IF(AND(OR(V308=$Z$6,V308=$Z$8),OR(AC308=TRUE,AD308&lt;=IF(ISNUMBER('Data Transformation'!$R$15),'Data Transformation'!$R$15,'Data Transformation'!$R$25))),TRUE,FALSE))</f>
        <v>#DIV/0!</v>
      </c>
    </row>
    <row r="309" spans="2:31" x14ac:dyDescent="0.55000000000000004">
      <c r="B309" t="str">
        <v xml:space="preserve"> </v>
      </c>
      <c r="C309" t="str">
        <v xml:space="preserve"> </v>
      </c>
      <c r="D309" t="str">
        <v xml:space="preserve"> </v>
      </c>
      <c r="E309" t="str">
        <v xml:space="preserve"> </v>
      </c>
      <c r="F309" t="str">
        <v xml:space="preserve"> </v>
      </c>
      <c r="G309" t="str">
        <v xml:space="preserve"> </v>
      </c>
      <c r="H309" t="str">
        <v xml:space="preserve"> </v>
      </c>
      <c r="I309" t="str">
        <v xml:space="preserve"> </v>
      </c>
      <c r="K309" s="59" t="str">
        <f>IFERROR(AVERAGEIF('Data Transformation'!$B$425:$B$8425,B309,IF('Input and Summary Results'!$J$4="no",'Data Transformation'!$C$425:$C$8425,'Data Transformation'!$E$425:$E$8425)),"")</f>
        <v/>
      </c>
      <c r="L309" s="60" t="str" cm="1">
        <f t="array" ref="L309">IFERROR(_xlfn.STDEV.S(IF('Data Transformation'!$B$425:$B$8425=B309,IF('Input and Summary Results'!$J$4="no",'Data Transformation'!$C$425:$C$8425,'Data Transformation'!$E$425:$E$8425),"")),"")</f>
        <v/>
      </c>
      <c r="M309" s="58"/>
      <c r="N309" t="str">
        <f>IF(E309&gt;='Data Transformation'!$R$29,B309,"")</f>
        <v xml:space="preserve"> </v>
      </c>
      <c r="O309" t="str">
        <f>IFERROR(IF(AND(Assignments!L309&lt;('Data Transformation'!$R$4-'Data Transformation'!$R$3)/2,ABS(K309-'Data Transformation'!$R$6)&gt;ABS(K309-'Data Transformation'!$R$5),NOT(ISNUMBER(N309)),NOT(ISNUMBER(R309)),NOT(ISNUMBER(P309)),NOT(ISNUMBER(R309)),NOT(ISNUMBER(S309)),NOT(ISNUMBER(T309))),Assignments!B309,""),"")</f>
        <v/>
      </c>
      <c r="P309" t="str">
        <f>IF(AND(NOT(ISNUMBER(N309)),NOT(ISNUMBER(R309)),NOT(ISNUMBER(S309)),G309&gt;='Data Transformation'!$R$28),B309,"")</f>
        <v xml:space="preserve"> </v>
      </c>
      <c r="Q309" t="str">
        <f>IFERROR(IF(AND(Assignments!L309&lt;('Data Transformation'!$R$4-'Data Transformation'!$R$3)/2,ABS(K309-'Data Transformation'!$R$6)&lt;ABS(K309-'Data Transformation'!$R$5),NOT(ISNUMBER(N309)),NOT(ISNUMBER(T309)),NOT(ISNUMBER(P309)),NOT(ISNUMBER(R309)),NOT(ISNUMBER(T309)),NOT(ISNUMBER(S309))),Assignments!B309,""),"")</f>
        <v/>
      </c>
      <c r="R309" t="str">
        <f>IF(H309&gt;='Data Transformation'!$R$30,B309,"")</f>
        <v xml:space="preserve"> </v>
      </c>
      <c r="S309" t="str">
        <f>IF(D309&gt;='Data Transformation'!$R$31,B309,"")</f>
        <v xml:space="preserve"> </v>
      </c>
      <c r="T309" t="str">
        <f>IF(AND(H309&lt;'Data Transformation'!$R$30,E309&lt;'Data Transformation'!$R$29,G309&lt;0.3,D309&lt;'Data Transformation'!$R$31,E309&gt;0.4,H309&gt;0.4),B309,"")</f>
        <v/>
      </c>
      <c r="U309" s="58"/>
      <c r="V309" t="str" cm="2">
        <f t="array" ref="V309">IF(C309=FALSE,"",IF(AND(ISNUMBER(B309),ISBLANK(N309:T309)),"Unclassified",(IF(COUNT(N309:T309)=0,"",INDEX($N$4:$T$4,MATCH(TRUE,N309:T309=B309,0))))))</f>
        <v/>
      </c>
      <c r="W309" t="str">
        <f t="shared" si="13"/>
        <v/>
      </c>
      <c r="X309" t="str">
        <f t="shared" si="14"/>
        <v/>
      </c>
      <c r="AC309" t="b">
        <f t="shared" si="15"/>
        <v>0</v>
      </c>
      <c r="AD309" t="str">
        <f>IFERROR(ABS(ABS(K309-'Data Transformation'!$R$5)-ABS(K309-'Data Transformation'!$R$6)),"")</f>
        <v/>
      </c>
      <c r="AE309" t="e">
        <f>IF(C309=FALSE,"",IF(AND(OR(V309=$Z$6,V309=$Z$8),OR(AC309=TRUE,AD309&lt;=IF(ISNUMBER('Data Transformation'!$R$15),'Data Transformation'!$R$15,'Data Transformation'!$R$25))),TRUE,FALSE))</f>
        <v>#DIV/0!</v>
      </c>
    </row>
    <row r="310" spans="2:31" x14ac:dyDescent="0.55000000000000004">
      <c r="B310" t="str">
        <v xml:space="preserve"> </v>
      </c>
      <c r="C310" t="str">
        <v xml:space="preserve"> </v>
      </c>
      <c r="D310" t="str">
        <v xml:space="preserve"> </v>
      </c>
      <c r="E310" t="str">
        <v xml:space="preserve"> </v>
      </c>
      <c r="F310" t="str">
        <v xml:space="preserve"> </v>
      </c>
      <c r="G310" t="str">
        <v xml:space="preserve"> </v>
      </c>
      <c r="H310" t="str">
        <v xml:space="preserve"> </v>
      </c>
      <c r="I310" t="str">
        <v xml:space="preserve"> </v>
      </c>
      <c r="K310" s="59" t="str">
        <f>IFERROR(AVERAGEIF('Data Transformation'!$B$425:$B$8425,B310,IF('Input and Summary Results'!$J$4="no",'Data Transformation'!$C$425:$C$8425,'Data Transformation'!$E$425:$E$8425)),"")</f>
        <v/>
      </c>
      <c r="L310" s="60" t="str" cm="1">
        <f t="array" ref="L310">IFERROR(_xlfn.STDEV.S(IF('Data Transformation'!$B$425:$B$8425=B310,IF('Input and Summary Results'!$J$4="no",'Data Transformation'!$C$425:$C$8425,'Data Transformation'!$E$425:$E$8425),"")),"")</f>
        <v/>
      </c>
      <c r="M310" s="58"/>
      <c r="N310" t="str">
        <f>IF(E310&gt;='Data Transformation'!$R$29,B310,"")</f>
        <v xml:space="preserve"> </v>
      </c>
      <c r="O310" t="str">
        <f>IFERROR(IF(AND(Assignments!L310&lt;('Data Transformation'!$R$4-'Data Transformation'!$R$3)/2,ABS(K310-'Data Transformation'!$R$6)&gt;ABS(K310-'Data Transformation'!$R$5),NOT(ISNUMBER(N310)),NOT(ISNUMBER(R310)),NOT(ISNUMBER(P310)),NOT(ISNUMBER(R310)),NOT(ISNUMBER(S310)),NOT(ISNUMBER(T310))),Assignments!B310,""),"")</f>
        <v/>
      </c>
      <c r="P310" t="str">
        <f>IF(AND(NOT(ISNUMBER(N310)),NOT(ISNUMBER(R310)),NOT(ISNUMBER(S310)),G310&gt;='Data Transformation'!$R$28),B310,"")</f>
        <v xml:space="preserve"> </v>
      </c>
      <c r="Q310" t="str">
        <f>IFERROR(IF(AND(Assignments!L310&lt;('Data Transformation'!$R$4-'Data Transformation'!$R$3)/2,ABS(K310-'Data Transformation'!$R$6)&lt;ABS(K310-'Data Transformation'!$R$5),NOT(ISNUMBER(N310)),NOT(ISNUMBER(T310)),NOT(ISNUMBER(P310)),NOT(ISNUMBER(R310)),NOT(ISNUMBER(T310)),NOT(ISNUMBER(S310))),Assignments!B310,""),"")</f>
        <v/>
      </c>
      <c r="R310" t="str">
        <f>IF(H310&gt;='Data Transformation'!$R$30,B310,"")</f>
        <v xml:space="preserve"> </v>
      </c>
      <c r="S310" t="str">
        <f>IF(D310&gt;='Data Transformation'!$R$31,B310,"")</f>
        <v xml:space="preserve"> </v>
      </c>
      <c r="T310" t="str">
        <f>IF(AND(H310&lt;'Data Transformation'!$R$30,E310&lt;'Data Transformation'!$R$29,G310&lt;0.3,D310&lt;'Data Transformation'!$R$31,E310&gt;0.4,H310&gt;0.4),B310,"")</f>
        <v/>
      </c>
      <c r="U310" s="58"/>
      <c r="V310" t="str" cm="2">
        <f t="array" ref="V310">IF(C310=FALSE,"",IF(AND(ISNUMBER(B310),ISBLANK(N310:T310)),"Unclassified",(IF(COUNT(N310:T310)=0,"",INDEX($N$4:$T$4,MATCH(TRUE,N310:T310=B310,0))))))</f>
        <v/>
      </c>
      <c r="W310" t="str">
        <f t="shared" si="13"/>
        <v/>
      </c>
      <c r="X310" t="str">
        <f t="shared" si="14"/>
        <v/>
      </c>
      <c r="AC310" t="b">
        <f t="shared" si="15"/>
        <v>0</v>
      </c>
      <c r="AD310" t="str">
        <f>IFERROR(ABS(ABS(K310-'Data Transformation'!$R$5)-ABS(K310-'Data Transformation'!$R$6)),"")</f>
        <v/>
      </c>
      <c r="AE310" t="e">
        <f>IF(C310=FALSE,"",IF(AND(OR(V310=$Z$6,V310=$Z$8),OR(AC310=TRUE,AD310&lt;=IF(ISNUMBER('Data Transformation'!$R$15),'Data Transformation'!$R$15,'Data Transformation'!$R$25))),TRUE,FALSE))</f>
        <v>#DIV/0!</v>
      </c>
    </row>
    <row r="311" spans="2:31" x14ac:dyDescent="0.55000000000000004">
      <c r="B311" t="str">
        <v xml:space="preserve"> </v>
      </c>
      <c r="C311" t="str">
        <v xml:space="preserve"> </v>
      </c>
      <c r="D311" t="str">
        <v xml:space="preserve"> </v>
      </c>
      <c r="E311" t="str">
        <v xml:space="preserve"> </v>
      </c>
      <c r="F311" t="str">
        <v xml:space="preserve"> </v>
      </c>
      <c r="G311" t="str">
        <v xml:space="preserve"> </v>
      </c>
      <c r="H311" t="str">
        <v xml:space="preserve"> </v>
      </c>
      <c r="I311" t="str">
        <v xml:space="preserve"> </v>
      </c>
      <c r="K311" s="59" t="str">
        <f>IFERROR(AVERAGEIF('Data Transformation'!$B$425:$B$8425,B311,IF('Input and Summary Results'!$J$4="no",'Data Transformation'!$C$425:$C$8425,'Data Transformation'!$E$425:$E$8425)),"")</f>
        <v/>
      </c>
      <c r="L311" s="60" t="str" cm="1">
        <f t="array" ref="L311">IFERROR(_xlfn.STDEV.S(IF('Data Transformation'!$B$425:$B$8425=B311,IF('Input and Summary Results'!$J$4="no",'Data Transformation'!$C$425:$C$8425,'Data Transformation'!$E$425:$E$8425),"")),"")</f>
        <v/>
      </c>
      <c r="M311" s="58"/>
      <c r="N311" t="str">
        <f>IF(E311&gt;='Data Transformation'!$R$29,B311,"")</f>
        <v xml:space="preserve"> </v>
      </c>
      <c r="O311" t="str">
        <f>IFERROR(IF(AND(Assignments!L311&lt;('Data Transformation'!$R$4-'Data Transformation'!$R$3)/2,ABS(K311-'Data Transformation'!$R$6)&gt;ABS(K311-'Data Transformation'!$R$5),NOT(ISNUMBER(N311)),NOT(ISNUMBER(R311)),NOT(ISNUMBER(P311)),NOT(ISNUMBER(R311)),NOT(ISNUMBER(S311)),NOT(ISNUMBER(T311))),Assignments!B311,""),"")</f>
        <v/>
      </c>
      <c r="P311" t="str">
        <f>IF(AND(NOT(ISNUMBER(N311)),NOT(ISNUMBER(R311)),NOT(ISNUMBER(S311)),G311&gt;='Data Transformation'!$R$28),B311,"")</f>
        <v xml:space="preserve"> </v>
      </c>
      <c r="Q311" t="str">
        <f>IFERROR(IF(AND(Assignments!L311&lt;('Data Transformation'!$R$4-'Data Transformation'!$R$3)/2,ABS(K311-'Data Transformation'!$R$6)&lt;ABS(K311-'Data Transformation'!$R$5),NOT(ISNUMBER(N311)),NOT(ISNUMBER(T311)),NOT(ISNUMBER(P311)),NOT(ISNUMBER(R311)),NOT(ISNUMBER(T311)),NOT(ISNUMBER(S311))),Assignments!B311,""),"")</f>
        <v/>
      </c>
      <c r="R311" t="str">
        <f>IF(H311&gt;='Data Transformation'!$R$30,B311,"")</f>
        <v xml:space="preserve"> </v>
      </c>
      <c r="S311" t="str">
        <f>IF(D311&gt;='Data Transformation'!$R$31,B311,"")</f>
        <v xml:space="preserve"> </v>
      </c>
      <c r="T311" t="str">
        <f>IF(AND(H311&lt;'Data Transformation'!$R$30,E311&lt;'Data Transformation'!$R$29,G311&lt;0.3,D311&lt;'Data Transformation'!$R$31,E311&gt;0.4,H311&gt;0.4),B311,"")</f>
        <v/>
      </c>
      <c r="U311" s="58"/>
      <c r="V311" t="str" cm="2">
        <f t="array" ref="V311">IF(C311=FALSE,"",IF(AND(ISNUMBER(B311),ISBLANK(N311:T311)),"Unclassified",(IF(COUNT(N311:T311)=0,"",INDEX($N$4:$T$4,MATCH(TRUE,N311:T311=B311,0))))))</f>
        <v/>
      </c>
      <c r="W311" t="str">
        <f t="shared" si="13"/>
        <v/>
      </c>
      <c r="X311" t="str">
        <f t="shared" si="14"/>
        <v/>
      </c>
      <c r="AC311" t="b">
        <f t="shared" si="15"/>
        <v>0</v>
      </c>
      <c r="AD311" t="str">
        <f>IFERROR(ABS(ABS(K311-'Data Transformation'!$R$5)-ABS(K311-'Data Transformation'!$R$6)),"")</f>
        <v/>
      </c>
      <c r="AE311" t="e">
        <f>IF(C311=FALSE,"",IF(AND(OR(V311=$Z$6,V311=$Z$8),OR(AC311=TRUE,AD311&lt;=IF(ISNUMBER('Data Transformation'!$R$15),'Data Transformation'!$R$15,'Data Transformation'!$R$25))),TRUE,FALSE))</f>
        <v>#DIV/0!</v>
      </c>
    </row>
    <row r="312" spans="2:31" x14ac:dyDescent="0.55000000000000004">
      <c r="B312" t="str">
        <v xml:space="preserve"> </v>
      </c>
      <c r="C312" t="str">
        <v xml:space="preserve"> </v>
      </c>
      <c r="D312" t="str">
        <v xml:space="preserve"> </v>
      </c>
      <c r="E312" t="str">
        <v xml:space="preserve"> </v>
      </c>
      <c r="F312" t="str">
        <v xml:space="preserve"> </v>
      </c>
      <c r="G312" t="str">
        <v xml:space="preserve"> </v>
      </c>
      <c r="H312" t="str">
        <v xml:space="preserve"> </v>
      </c>
      <c r="I312" t="str">
        <v xml:space="preserve"> </v>
      </c>
      <c r="K312" s="59" t="str">
        <f>IFERROR(AVERAGEIF('Data Transformation'!$B$425:$B$8425,B312,IF('Input and Summary Results'!$J$4="no",'Data Transformation'!$C$425:$C$8425,'Data Transformation'!$E$425:$E$8425)),"")</f>
        <v/>
      </c>
      <c r="L312" s="60" t="str" cm="1">
        <f t="array" ref="L312">IFERROR(_xlfn.STDEV.S(IF('Data Transformation'!$B$425:$B$8425=B312,IF('Input and Summary Results'!$J$4="no",'Data Transformation'!$C$425:$C$8425,'Data Transformation'!$E$425:$E$8425),"")),"")</f>
        <v/>
      </c>
      <c r="M312" s="58"/>
      <c r="N312" t="str">
        <f>IF(E312&gt;='Data Transformation'!$R$29,B312,"")</f>
        <v xml:space="preserve"> </v>
      </c>
      <c r="O312" t="str">
        <f>IFERROR(IF(AND(Assignments!L312&lt;('Data Transformation'!$R$4-'Data Transformation'!$R$3)/2,ABS(K312-'Data Transformation'!$R$6)&gt;ABS(K312-'Data Transformation'!$R$5),NOT(ISNUMBER(N312)),NOT(ISNUMBER(R312)),NOT(ISNUMBER(P312)),NOT(ISNUMBER(R312)),NOT(ISNUMBER(S312)),NOT(ISNUMBER(T312))),Assignments!B312,""),"")</f>
        <v/>
      </c>
      <c r="P312" t="str">
        <f>IF(AND(NOT(ISNUMBER(N312)),NOT(ISNUMBER(R312)),NOT(ISNUMBER(S312)),G312&gt;='Data Transformation'!$R$28),B312,"")</f>
        <v xml:space="preserve"> </v>
      </c>
      <c r="Q312" t="str">
        <f>IFERROR(IF(AND(Assignments!L312&lt;('Data Transformation'!$R$4-'Data Transformation'!$R$3)/2,ABS(K312-'Data Transformation'!$R$6)&lt;ABS(K312-'Data Transformation'!$R$5),NOT(ISNUMBER(N312)),NOT(ISNUMBER(T312)),NOT(ISNUMBER(P312)),NOT(ISNUMBER(R312)),NOT(ISNUMBER(T312)),NOT(ISNUMBER(S312))),Assignments!B312,""),"")</f>
        <v/>
      </c>
      <c r="R312" t="str">
        <f>IF(H312&gt;='Data Transformation'!$R$30,B312,"")</f>
        <v xml:space="preserve"> </v>
      </c>
      <c r="S312" t="str">
        <f>IF(D312&gt;='Data Transformation'!$R$31,B312,"")</f>
        <v xml:space="preserve"> </v>
      </c>
      <c r="T312" t="str">
        <f>IF(AND(H312&lt;'Data Transformation'!$R$30,E312&lt;'Data Transformation'!$R$29,G312&lt;0.3,D312&lt;'Data Transformation'!$R$31,E312&gt;0.4,H312&gt;0.4),B312,"")</f>
        <v/>
      </c>
      <c r="U312" s="58"/>
      <c r="V312" t="str" cm="2">
        <f t="array" ref="V312">IF(C312=FALSE,"",IF(AND(ISNUMBER(B312),ISBLANK(N312:T312)),"Unclassified",(IF(COUNT(N312:T312)=0,"",INDEX($N$4:$T$4,MATCH(TRUE,N312:T312=B312,0))))))</f>
        <v/>
      </c>
      <c r="W312" t="str">
        <f t="shared" si="13"/>
        <v/>
      </c>
      <c r="X312" t="str">
        <f t="shared" si="14"/>
        <v/>
      </c>
      <c r="AC312" t="b">
        <f t="shared" si="15"/>
        <v>0</v>
      </c>
      <c r="AD312" t="str">
        <f>IFERROR(ABS(ABS(K312-'Data Transformation'!$R$5)-ABS(K312-'Data Transformation'!$R$6)),"")</f>
        <v/>
      </c>
      <c r="AE312" t="e">
        <f>IF(C312=FALSE,"",IF(AND(OR(V312=$Z$6,V312=$Z$8),OR(AC312=TRUE,AD312&lt;=IF(ISNUMBER('Data Transformation'!$R$15),'Data Transformation'!$R$15,'Data Transformation'!$R$25))),TRUE,FALSE))</f>
        <v>#DIV/0!</v>
      </c>
    </row>
    <row r="313" spans="2:31" x14ac:dyDescent="0.55000000000000004">
      <c r="B313" t="str">
        <v xml:space="preserve"> </v>
      </c>
      <c r="C313" t="str">
        <v xml:space="preserve"> </v>
      </c>
      <c r="D313" t="str">
        <v xml:space="preserve"> </v>
      </c>
      <c r="E313" t="str">
        <v xml:space="preserve"> </v>
      </c>
      <c r="F313" t="str">
        <v xml:space="preserve"> </v>
      </c>
      <c r="G313" t="str">
        <v xml:space="preserve"> </v>
      </c>
      <c r="H313" t="str">
        <v xml:space="preserve"> </v>
      </c>
      <c r="I313" t="str">
        <v xml:space="preserve"> </v>
      </c>
      <c r="K313" s="59" t="str">
        <f>IFERROR(AVERAGEIF('Data Transformation'!$B$425:$B$8425,B313,IF('Input and Summary Results'!$J$4="no",'Data Transformation'!$C$425:$C$8425,'Data Transformation'!$E$425:$E$8425)),"")</f>
        <v/>
      </c>
      <c r="L313" s="60" t="str" cm="1">
        <f t="array" ref="L313">IFERROR(_xlfn.STDEV.S(IF('Data Transformation'!$B$425:$B$8425=B313,IF('Input and Summary Results'!$J$4="no",'Data Transformation'!$C$425:$C$8425,'Data Transformation'!$E$425:$E$8425),"")),"")</f>
        <v/>
      </c>
      <c r="M313" s="58"/>
      <c r="N313" t="str">
        <f>IF(E313&gt;='Data Transformation'!$R$29,B313,"")</f>
        <v xml:space="preserve"> </v>
      </c>
      <c r="O313" t="str">
        <f>IFERROR(IF(AND(Assignments!L313&lt;('Data Transformation'!$R$4-'Data Transformation'!$R$3)/2,ABS(K313-'Data Transformation'!$R$6)&gt;ABS(K313-'Data Transformation'!$R$5),NOT(ISNUMBER(N313)),NOT(ISNUMBER(R313)),NOT(ISNUMBER(P313)),NOT(ISNUMBER(R313)),NOT(ISNUMBER(S313)),NOT(ISNUMBER(T313))),Assignments!B313,""),"")</f>
        <v/>
      </c>
      <c r="P313" t="str">
        <f>IF(AND(NOT(ISNUMBER(N313)),NOT(ISNUMBER(R313)),NOT(ISNUMBER(S313)),G313&gt;='Data Transformation'!$R$28),B313,"")</f>
        <v xml:space="preserve"> </v>
      </c>
      <c r="Q313" t="str">
        <f>IFERROR(IF(AND(Assignments!L313&lt;('Data Transformation'!$R$4-'Data Transformation'!$R$3)/2,ABS(K313-'Data Transformation'!$R$6)&lt;ABS(K313-'Data Transformation'!$R$5),NOT(ISNUMBER(N313)),NOT(ISNUMBER(T313)),NOT(ISNUMBER(P313)),NOT(ISNUMBER(R313)),NOT(ISNUMBER(T313)),NOT(ISNUMBER(S313))),Assignments!B313,""),"")</f>
        <v/>
      </c>
      <c r="R313" t="str">
        <f>IF(H313&gt;='Data Transformation'!$R$30,B313,"")</f>
        <v xml:space="preserve"> </v>
      </c>
      <c r="S313" t="str">
        <f>IF(D313&gt;='Data Transformation'!$R$31,B313,"")</f>
        <v xml:space="preserve"> </v>
      </c>
      <c r="T313" t="str">
        <f>IF(AND(H313&lt;'Data Transformation'!$R$30,E313&lt;'Data Transformation'!$R$29,G313&lt;0.3,D313&lt;'Data Transformation'!$R$31,E313&gt;0.4,H313&gt;0.4),B313,"")</f>
        <v/>
      </c>
      <c r="U313" s="58"/>
      <c r="V313" t="str" cm="2">
        <f t="array" ref="V313">IF(C313=FALSE,"",IF(AND(ISNUMBER(B313),ISBLANK(N313:T313)),"Unclassified",(IF(COUNT(N313:T313)=0,"",INDEX($N$4:$T$4,MATCH(TRUE,N313:T313=B313,0))))))</f>
        <v/>
      </c>
      <c r="W313" t="str">
        <f t="shared" si="13"/>
        <v/>
      </c>
      <c r="X313" t="str">
        <f t="shared" si="14"/>
        <v/>
      </c>
      <c r="AC313" t="b">
        <f t="shared" si="15"/>
        <v>0</v>
      </c>
      <c r="AD313" t="str">
        <f>IFERROR(ABS(ABS(K313-'Data Transformation'!$R$5)-ABS(K313-'Data Transformation'!$R$6)),"")</f>
        <v/>
      </c>
      <c r="AE313" t="e">
        <f>IF(C313=FALSE,"",IF(AND(OR(V313=$Z$6,V313=$Z$8),OR(AC313=TRUE,AD313&lt;=IF(ISNUMBER('Data Transformation'!$R$15),'Data Transformation'!$R$15,'Data Transformation'!$R$25))),TRUE,FALSE))</f>
        <v>#DIV/0!</v>
      </c>
    </row>
    <row r="314" spans="2:31" x14ac:dyDescent="0.55000000000000004">
      <c r="B314" t="str">
        <v xml:space="preserve"> </v>
      </c>
      <c r="C314" t="str">
        <v xml:space="preserve"> </v>
      </c>
      <c r="D314" t="str">
        <v xml:space="preserve"> </v>
      </c>
      <c r="E314" t="str">
        <v xml:space="preserve"> </v>
      </c>
      <c r="F314" t="str">
        <v xml:space="preserve"> </v>
      </c>
      <c r="G314" t="str">
        <v xml:space="preserve"> </v>
      </c>
      <c r="H314" t="str">
        <v xml:space="preserve"> </v>
      </c>
      <c r="I314" t="str">
        <v xml:space="preserve"> </v>
      </c>
      <c r="K314" s="59" t="str">
        <f>IFERROR(AVERAGEIF('Data Transformation'!$B$425:$B$8425,B314,IF('Input and Summary Results'!$J$4="no",'Data Transformation'!$C$425:$C$8425,'Data Transformation'!$E$425:$E$8425)),"")</f>
        <v/>
      </c>
      <c r="L314" s="60" t="str" cm="1">
        <f t="array" ref="L314">IFERROR(_xlfn.STDEV.S(IF('Data Transformation'!$B$425:$B$8425=B314,IF('Input and Summary Results'!$J$4="no",'Data Transformation'!$C$425:$C$8425,'Data Transformation'!$E$425:$E$8425),"")),"")</f>
        <v/>
      </c>
      <c r="M314" s="58"/>
      <c r="N314" t="str">
        <f>IF(E314&gt;='Data Transformation'!$R$29,B314,"")</f>
        <v xml:space="preserve"> </v>
      </c>
      <c r="O314" t="str">
        <f>IFERROR(IF(AND(Assignments!L314&lt;('Data Transformation'!$R$4-'Data Transformation'!$R$3)/2,ABS(K314-'Data Transformation'!$R$6)&gt;ABS(K314-'Data Transformation'!$R$5),NOT(ISNUMBER(N314)),NOT(ISNUMBER(R314)),NOT(ISNUMBER(P314)),NOT(ISNUMBER(R314)),NOT(ISNUMBER(S314)),NOT(ISNUMBER(T314))),Assignments!B314,""),"")</f>
        <v/>
      </c>
      <c r="P314" t="str">
        <f>IF(AND(NOT(ISNUMBER(N314)),NOT(ISNUMBER(R314)),NOT(ISNUMBER(S314)),G314&gt;='Data Transformation'!$R$28),B314,"")</f>
        <v xml:space="preserve"> </v>
      </c>
      <c r="Q314" t="str">
        <f>IFERROR(IF(AND(Assignments!L314&lt;('Data Transformation'!$R$4-'Data Transformation'!$R$3)/2,ABS(K314-'Data Transformation'!$R$6)&lt;ABS(K314-'Data Transformation'!$R$5),NOT(ISNUMBER(N314)),NOT(ISNUMBER(T314)),NOT(ISNUMBER(P314)),NOT(ISNUMBER(R314)),NOT(ISNUMBER(T314)),NOT(ISNUMBER(S314))),Assignments!B314,""),"")</f>
        <v/>
      </c>
      <c r="R314" t="str">
        <f>IF(H314&gt;='Data Transformation'!$R$30,B314,"")</f>
        <v xml:space="preserve"> </v>
      </c>
      <c r="S314" t="str">
        <f>IF(D314&gt;='Data Transformation'!$R$31,B314,"")</f>
        <v xml:space="preserve"> </v>
      </c>
      <c r="T314" t="str">
        <f>IF(AND(H314&lt;'Data Transformation'!$R$30,E314&lt;'Data Transformation'!$R$29,G314&lt;0.3,D314&lt;'Data Transformation'!$R$31,E314&gt;0.4,H314&gt;0.4),B314,"")</f>
        <v/>
      </c>
      <c r="U314" s="58"/>
      <c r="V314" t="str" cm="2">
        <f t="array" ref="V314">IF(C314=FALSE,"",IF(AND(ISNUMBER(B314),ISBLANK(N314:T314)),"Unclassified",(IF(COUNT(N314:T314)=0,"",INDEX($N$4:$T$4,MATCH(TRUE,N314:T314=B314,0))))))</f>
        <v/>
      </c>
      <c r="W314" t="str">
        <f t="shared" si="13"/>
        <v/>
      </c>
      <c r="X314" t="str">
        <f t="shared" si="14"/>
        <v/>
      </c>
      <c r="AC314" t="b">
        <f t="shared" si="15"/>
        <v>0</v>
      </c>
      <c r="AD314" t="str">
        <f>IFERROR(ABS(ABS(K314-'Data Transformation'!$R$5)-ABS(K314-'Data Transformation'!$R$6)),"")</f>
        <v/>
      </c>
      <c r="AE314" t="e">
        <f>IF(C314=FALSE,"",IF(AND(OR(V314=$Z$6,V314=$Z$8),OR(AC314=TRUE,AD314&lt;=IF(ISNUMBER('Data Transformation'!$R$15),'Data Transformation'!$R$15,'Data Transformation'!$R$25))),TRUE,FALSE))</f>
        <v>#DIV/0!</v>
      </c>
    </row>
    <row r="315" spans="2:31" x14ac:dyDescent="0.55000000000000004">
      <c r="B315" t="str">
        <v xml:space="preserve"> </v>
      </c>
      <c r="C315" t="str">
        <v xml:space="preserve"> </v>
      </c>
      <c r="D315" t="str">
        <v xml:space="preserve"> </v>
      </c>
      <c r="E315" t="str">
        <v xml:space="preserve"> </v>
      </c>
      <c r="F315" t="str">
        <v xml:space="preserve"> </v>
      </c>
      <c r="G315" t="str">
        <v xml:space="preserve"> </v>
      </c>
      <c r="H315" t="str">
        <v xml:space="preserve"> </v>
      </c>
      <c r="I315" t="str">
        <v xml:space="preserve"> </v>
      </c>
      <c r="K315" s="59" t="str">
        <f>IFERROR(AVERAGEIF('Data Transformation'!$B$425:$B$8425,B315,IF('Input and Summary Results'!$J$4="no",'Data Transformation'!$C$425:$C$8425,'Data Transformation'!$E$425:$E$8425)),"")</f>
        <v/>
      </c>
      <c r="L315" s="60" t="str" cm="1">
        <f t="array" ref="L315">IFERROR(_xlfn.STDEV.S(IF('Data Transformation'!$B$425:$B$8425=B315,IF('Input and Summary Results'!$J$4="no",'Data Transformation'!$C$425:$C$8425,'Data Transformation'!$E$425:$E$8425),"")),"")</f>
        <v/>
      </c>
      <c r="M315" s="58"/>
      <c r="N315" t="str">
        <f>IF(E315&gt;='Data Transformation'!$R$29,B315,"")</f>
        <v xml:space="preserve"> </v>
      </c>
      <c r="O315" t="str">
        <f>IFERROR(IF(AND(Assignments!L315&lt;('Data Transformation'!$R$4-'Data Transformation'!$R$3)/2,ABS(K315-'Data Transformation'!$R$6)&gt;ABS(K315-'Data Transformation'!$R$5),NOT(ISNUMBER(N315)),NOT(ISNUMBER(R315)),NOT(ISNUMBER(P315)),NOT(ISNUMBER(R315)),NOT(ISNUMBER(S315)),NOT(ISNUMBER(T315))),Assignments!B315,""),"")</f>
        <v/>
      </c>
      <c r="P315" t="str">
        <f>IF(AND(NOT(ISNUMBER(N315)),NOT(ISNUMBER(R315)),NOT(ISNUMBER(S315)),G315&gt;='Data Transformation'!$R$28),B315,"")</f>
        <v xml:space="preserve"> </v>
      </c>
      <c r="Q315" t="str">
        <f>IFERROR(IF(AND(Assignments!L315&lt;('Data Transformation'!$R$4-'Data Transformation'!$R$3)/2,ABS(K315-'Data Transformation'!$R$6)&lt;ABS(K315-'Data Transformation'!$R$5),NOT(ISNUMBER(N315)),NOT(ISNUMBER(T315)),NOT(ISNUMBER(P315)),NOT(ISNUMBER(R315)),NOT(ISNUMBER(T315)),NOT(ISNUMBER(S315))),Assignments!B315,""),"")</f>
        <v/>
      </c>
      <c r="R315" t="str">
        <f>IF(H315&gt;='Data Transformation'!$R$30,B315,"")</f>
        <v xml:space="preserve"> </v>
      </c>
      <c r="S315" t="str">
        <f>IF(D315&gt;='Data Transformation'!$R$31,B315,"")</f>
        <v xml:space="preserve"> </v>
      </c>
      <c r="T315" t="str">
        <f>IF(AND(H315&lt;'Data Transformation'!$R$30,E315&lt;'Data Transformation'!$R$29,G315&lt;0.3,D315&lt;'Data Transformation'!$R$31,E315&gt;0.4,H315&gt;0.4),B315,"")</f>
        <v/>
      </c>
      <c r="U315" s="58"/>
      <c r="V315" t="str" cm="2">
        <f t="array" ref="V315">IF(C315=FALSE,"",IF(AND(ISNUMBER(B315),ISBLANK(N315:T315)),"Unclassified",(IF(COUNT(N315:T315)=0,"",INDEX($N$4:$T$4,MATCH(TRUE,N315:T315=B315,0))))))</f>
        <v/>
      </c>
      <c r="W315" t="str">
        <f t="shared" si="13"/>
        <v/>
      </c>
      <c r="X315" t="str">
        <f t="shared" si="14"/>
        <v/>
      </c>
      <c r="AC315" t="b">
        <f t="shared" si="15"/>
        <v>0</v>
      </c>
      <c r="AD315" t="str">
        <f>IFERROR(ABS(ABS(K315-'Data Transformation'!$R$5)-ABS(K315-'Data Transformation'!$R$6)),"")</f>
        <v/>
      </c>
      <c r="AE315" t="e">
        <f>IF(C315=FALSE,"",IF(AND(OR(V315=$Z$6,V315=$Z$8),OR(AC315=TRUE,AD315&lt;=IF(ISNUMBER('Data Transformation'!$R$15),'Data Transformation'!$R$15,'Data Transformation'!$R$25))),TRUE,FALSE))</f>
        <v>#DIV/0!</v>
      </c>
    </row>
    <row r="316" spans="2:31" x14ac:dyDescent="0.55000000000000004">
      <c r="B316" t="str">
        <v xml:space="preserve"> </v>
      </c>
      <c r="C316" t="str">
        <v xml:space="preserve"> </v>
      </c>
      <c r="D316" t="str">
        <v xml:space="preserve"> </v>
      </c>
      <c r="E316" t="str">
        <v xml:space="preserve"> </v>
      </c>
      <c r="F316" t="str">
        <v xml:space="preserve"> </v>
      </c>
      <c r="G316" t="str">
        <v xml:space="preserve"> </v>
      </c>
      <c r="H316" t="str">
        <v xml:space="preserve"> </v>
      </c>
      <c r="I316" t="str">
        <v xml:space="preserve"> </v>
      </c>
      <c r="K316" s="59" t="str">
        <f>IFERROR(AVERAGEIF('Data Transformation'!$B$425:$B$8425,B316,IF('Input and Summary Results'!$J$4="no",'Data Transformation'!$C$425:$C$8425,'Data Transformation'!$E$425:$E$8425)),"")</f>
        <v/>
      </c>
      <c r="L316" s="60" t="str" cm="1">
        <f t="array" ref="L316">IFERROR(_xlfn.STDEV.S(IF('Data Transformation'!$B$425:$B$8425=B316,IF('Input and Summary Results'!$J$4="no",'Data Transformation'!$C$425:$C$8425,'Data Transformation'!$E$425:$E$8425),"")),"")</f>
        <v/>
      </c>
      <c r="M316" s="58"/>
      <c r="N316" t="str">
        <f>IF(E316&gt;='Data Transformation'!$R$29,B316,"")</f>
        <v xml:space="preserve"> </v>
      </c>
      <c r="O316" t="str">
        <f>IFERROR(IF(AND(Assignments!L316&lt;('Data Transformation'!$R$4-'Data Transformation'!$R$3)/2,ABS(K316-'Data Transformation'!$R$6)&gt;ABS(K316-'Data Transformation'!$R$5),NOT(ISNUMBER(N316)),NOT(ISNUMBER(R316)),NOT(ISNUMBER(P316)),NOT(ISNUMBER(R316)),NOT(ISNUMBER(S316)),NOT(ISNUMBER(T316))),Assignments!B316,""),"")</f>
        <v/>
      </c>
      <c r="P316" t="str">
        <f>IF(AND(NOT(ISNUMBER(N316)),NOT(ISNUMBER(R316)),NOT(ISNUMBER(S316)),G316&gt;='Data Transformation'!$R$28),B316,"")</f>
        <v xml:space="preserve"> </v>
      </c>
      <c r="Q316" t="str">
        <f>IFERROR(IF(AND(Assignments!L316&lt;('Data Transformation'!$R$4-'Data Transformation'!$R$3)/2,ABS(K316-'Data Transformation'!$R$6)&lt;ABS(K316-'Data Transformation'!$R$5),NOT(ISNUMBER(N316)),NOT(ISNUMBER(T316)),NOT(ISNUMBER(P316)),NOT(ISNUMBER(R316)),NOT(ISNUMBER(T316)),NOT(ISNUMBER(S316))),Assignments!B316,""),"")</f>
        <v/>
      </c>
      <c r="R316" t="str">
        <f>IF(H316&gt;='Data Transformation'!$R$30,B316,"")</f>
        <v xml:space="preserve"> </v>
      </c>
      <c r="S316" t="str">
        <f>IF(D316&gt;='Data Transformation'!$R$31,B316,"")</f>
        <v xml:space="preserve"> </v>
      </c>
      <c r="T316" t="str">
        <f>IF(AND(H316&lt;'Data Transformation'!$R$30,E316&lt;'Data Transformation'!$R$29,G316&lt;0.3,D316&lt;'Data Transformation'!$R$31,E316&gt;0.4,H316&gt;0.4),B316,"")</f>
        <v/>
      </c>
      <c r="U316" s="58"/>
      <c r="V316" t="str" cm="2">
        <f t="array" ref="V316">IF(C316=FALSE,"",IF(AND(ISNUMBER(B316),ISBLANK(N316:T316)),"Unclassified",(IF(COUNT(N316:T316)=0,"",INDEX($N$4:$T$4,MATCH(TRUE,N316:T316=B316,0))))))</f>
        <v/>
      </c>
      <c r="W316" t="str">
        <f t="shared" si="13"/>
        <v/>
      </c>
      <c r="X316" t="str">
        <f t="shared" si="14"/>
        <v/>
      </c>
      <c r="AC316" t="b">
        <f t="shared" si="15"/>
        <v>0</v>
      </c>
      <c r="AD316" t="str">
        <f>IFERROR(ABS(ABS(K316-'Data Transformation'!$R$5)-ABS(K316-'Data Transformation'!$R$6)),"")</f>
        <v/>
      </c>
      <c r="AE316" t="e">
        <f>IF(C316=FALSE,"",IF(AND(OR(V316=$Z$6,V316=$Z$8),OR(AC316=TRUE,AD316&lt;=IF(ISNUMBER('Data Transformation'!$R$15),'Data Transformation'!$R$15,'Data Transformation'!$R$25))),TRUE,FALSE))</f>
        <v>#DIV/0!</v>
      </c>
    </row>
    <row r="317" spans="2:31" x14ac:dyDescent="0.55000000000000004">
      <c r="B317" t="str">
        <v xml:space="preserve"> </v>
      </c>
      <c r="C317" t="str">
        <v xml:space="preserve"> </v>
      </c>
      <c r="D317" t="str">
        <v xml:space="preserve"> </v>
      </c>
      <c r="E317" t="str">
        <v xml:space="preserve"> </v>
      </c>
      <c r="F317" t="str">
        <v xml:space="preserve"> </v>
      </c>
      <c r="G317" t="str">
        <v xml:space="preserve"> </v>
      </c>
      <c r="H317" t="str">
        <v xml:space="preserve"> </v>
      </c>
      <c r="I317" t="str">
        <v xml:space="preserve"> </v>
      </c>
      <c r="K317" s="59" t="str">
        <f>IFERROR(AVERAGEIF('Data Transformation'!$B$425:$B$8425,B317,IF('Input and Summary Results'!$J$4="no",'Data Transformation'!$C$425:$C$8425,'Data Transformation'!$E$425:$E$8425)),"")</f>
        <v/>
      </c>
      <c r="L317" s="60" t="str" cm="1">
        <f t="array" ref="L317">IFERROR(_xlfn.STDEV.S(IF('Data Transformation'!$B$425:$B$8425=B317,IF('Input and Summary Results'!$J$4="no",'Data Transformation'!$C$425:$C$8425,'Data Transformation'!$E$425:$E$8425),"")),"")</f>
        <v/>
      </c>
      <c r="M317" s="58"/>
      <c r="N317" t="str">
        <f>IF(E317&gt;='Data Transformation'!$R$29,B317,"")</f>
        <v xml:space="preserve"> </v>
      </c>
      <c r="O317" t="str">
        <f>IFERROR(IF(AND(Assignments!L317&lt;('Data Transformation'!$R$4-'Data Transformation'!$R$3)/2,ABS(K317-'Data Transformation'!$R$6)&gt;ABS(K317-'Data Transformation'!$R$5),NOT(ISNUMBER(N317)),NOT(ISNUMBER(R317)),NOT(ISNUMBER(P317)),NOT(ISNUMBER(R317)),NOT(ISNUMBER(S317)),NOT(ISNUMBER(T317))),Assignments!B317,""),"")</f>
        <v/>
      </c>
      <c r="P317" t="str">
        <f>IF(AND(NOT(ISNUMBER(N317)),NOT(ISNUMBER(R317)),NOT(ISNUMBER(S317)),G317&gt;='Data Transformation'!$R$28),B317,"")</f>
        <v xml:space="preserve"> </v>
      </c>
      <c r="Q317" t="str">
        <f>IFERROR(IF(AND(Assignments!L317&lt;('Data Transformation'!$R$4-'Data Transformation'!$R$3)/2,ABS(K317-'Data Transformation'!$R$6)&lt;ABS(K317-'Data Transformation'!$R$5),NOT(ISNUMBER(N317)),NOT(ISNUMBER(T317)),NOT(ISNUMBER(P317)),NOT(ISNUMBER(R317)),NOT(ISNUMBER(T317)),NOT(ISNUMBER(S317))),Assignments!B317,""),"")</f>
        <v/>
      </c>
      <c r="R317" t="str">
        <f>IF(H317&gt;='Data Transformation'!$R$30,B317,"")</f>
        <v xml:space="preserve"> </v>
      </c>
      <c r="S317" t="str">
        <f>IF(D317&gt;='Data Transformation'!$R$31,B317,"")</f>
        <v xml:space="preserve"> </v>
      </c>
      <c r="T317" t="str">
        <f>IF(AND(H317&lt;'Data Transformation'!$R$30,E317&lt;'Data Transformation'!$R$29,G317&lt;0.3,D317&lt;'Data Transformation'!$R$31,E317&gt;0.4,H317&gt;0.4),B317,"")</f>
        <v/>
      </c>
      <c r="U317" s="58"/>
      <c r="V317" t="str" cm="2">
        <f t="array" ref="V317">IF(C317=FALSE,"",IF(AND(ISNUMBER(B317),ISBLANK(N317:T317)),"Unclassified",(IF(COUNT(N317:T317)=0,"",INDEX($N$4:$T$4,MATCH(TRUE,N317:T317=B317,0))))))</f>
        <v/>
      </c>
      <c r="W317" t="str">
        <f t="shared" si="13"/>
        <v/>
      </c>
      <c r="X317" t="str">
        <f t="shared" si="14"/>
        <v/>
      </c>
      <c r="AC317" t="b">
        <f t="shared" si="15"/>
        <v>0</v>
      </c>
      <c r="AD317" t="str">
        <f>IFERROR(ABS(ABS(K317-'Data Transformation'!$R$5)-ABS(K317-'Data Transformation'!$R$6)),"")</f>
        <v/>
      </c>
      <c r="AE317" t="e">
        <f>IF(C317=FALSE,"",IF(AND(OR(V317=$Z$6,V317=$Z$8),OR(AC317=TRUE,AD317&lt;=IF(ISNUMBER('Data Transformation'!$R$15),'Data Transformation'!$R$15,'Data Transformation'!$R$25))),TRUE,FALSE))</f>
        <v>#DIV/0!</v>
      </c>
    </row>
    <row r="318" spans="2:31" x14ac:dyDescent="0.55000000000000004">
      <c r="B318" t="str">
        <v xml:space="preserve"> </v>
      </c>
      <c r="C318" t="str">
        <v xml:space="preserve"> </v>
      </c>
      <c r="D318" t="str">
        <v xml:space="preserve"> </v>
      </c>
      <c r="E318" t="str">
        <v xml:space="preserve"> </v>
      </c>
      <c r="F318" t="str">
        <v xml:space="preserve"> </v>
      </c>
      <c r="G318" t="str">
        <v xml:space="preserve"> </v>
      </c>
      <c r="H318" t="str">
        <v xml:space="preserve"> </v>
      </c>
      <c r="I318" t="str">
        <v xml:space="preserve"> </v>
      </c>
      <c r="K318" s="59" t="str">
        <f>IFERROR(AVERAGEIF('Data Transformation'!$B$425:$B$8425,B318,IF('Input and Summary Results'!$J$4="no",'Data Transformation'!$C$425:$C$8425,'Data Transformation'!$E$425:$E$8425)),"")</f>
        <v/>
      </c>
      <c r="L318" s="60" t="str" cm="1">
        <f t="array" ref="L318">IFERROR(_xlfn.STDEV.S(IF('Data Transformation'!$B$425:$B$8425=B318,IF('Input and Summary Results'!$J$4="no",'Data Transformation'!$C$425:$C$8425,'Data Transformation'!$E$425:$E$8425),"")),"")</f>
        <v/>
      </c>
      <c r="M318" s="58"/>
      <c r="N318" t="str">
        <f>IF(E318&gt;='Data Transformation'!$R$29,B318,"")</f>
        <v xml:space="preserve"> </v>
      </c>
      <c r="O318" t="str">
        <f>IFERROR(IF(AND(Assignments!L318&lt;('Data Transformation'!$R$4-'Data Transformation'!$R$3)/2,ABS(K318-'Data Transformation'!$R$6)&gt;ABS(K318-'Data Transformation'!$R$5),NOT(ISNUMBER(N318)),NOT(ISNUMBER(R318)),NOT(ISNUMBER(P318)),NOT(ISNUMBER(R318)),NOT(ISNUMBER(S318)),NOT(ISNUMBER(T318))),Assignments!B318,""),"")</f>
        <v/>
      </c>
      <c r="P318" t="str">
        <f>IF(AND(NOT(ISNUMBER(N318)),NOT(ISNUMBER(R318)),NOT(ISNUMBER(S318)),G318&gt;='Data Transformation'!$R$28),B318,"")</f>
        <v xml:space="preserve"> </v>
      </c>
      <c r="Q318" t="str">
        <f>IFERROR(IF(AND(Assignments!L318&lt;('Data Transformation'!$R$4-'Data Transformation'!$R$3)/2,ABS(K318-'Data Transformation'!$R$6)&lt;ABS(K318-'Data Transformation'!$R$5),NOT(ISNUMBER(N318)),NOT(ISNUMBER(T318)),NOT(ISNUMBER(P318)),NOT(ISNUMBER(R318)),NOT(ISNUMBER(T318)),NOT(ISNUMBER(S318))),Assignments!B318,""),"")</f>
        <v/>
      </c>
      <c r="R318" t="str">
        <f>IF(H318&gt;='Data Transformation'!$R$30,B318,"")</f>
        <v xml:space="preserve"> </v>
      </c>
      <c r="S318" t="str">
        <f>IF(D318&gt;='Data Transformation'!$R$31,B318,"")</f>
        <v xml:space="preserve"> </v>
      </c>
      <c r="T318" t="str">
        <f>IF(AND(H318&lt;'Data Transformation'!$R$30,E318&lt;'Data Transformation'!$R$29,G318&lt;0.3,D318&lt;'Data Transformation'!$R$31,E318&gt;0.4,H318&gt;0.4),B318,"")</f>
        <v/>
      </c>
      <c r="U318" s="58"/>
      <c r="V318" t="str" cm="2">
        <f t="array" ref="V318">IF(C318=FALSE,"",IF(AND(ISNUMBER(B318),ISBLANK(N318:T318)),"Unclassified",(IF(COUNT(N318:T318)=0,"",INDEX($N$4:$T$4,MATCH(TRUE,N318:T318=B318,0))))))</f>
        <v/>
      </c>
      <c r="W318" t="str">
        <f t="shared" si="13"/>
        <v/>
      </c>
      <c r="X318" t="str">
        <f t="shared" si="14"/>
        <v/>
      </c>
      <c r="AC318" t="b">
        <f t="shared" si="15"/>
        <v>0</v>
      </c>
      <c r="AD318" t="str">
        <f>IFERROR(ABS(ABS(K318-'Data Transformation'!$R$5)-ABS(K318-'Data Transformation'!$R$6)),"")</f>
        <v/>
      </c>
      <c r="AE318" t="e">
        <f>IF(C318=FALSE,"",IF(AND(OR(V318=$Z$6,V318=$Z$8),OR(AC318=TRUE,AD318&lt;=IF(ISNUMBER('Data Transformation'!$R$15),'Data Transformation'!$R$15,'Data Transformation'!$R$25))),TRUE,FALSE))</f>
        <v>#DIV/0!</v>
      </c>
    </row>
    <row r="319" spans="2:31" x14ac:dyDescent="0.55000000000000004">
      <c r="B319" t="str">
        <v xml:space="preserve"> </v>
      </c>
      <c r="C319" t="str">
        <v xml:space="preserve"> </v>
      </c>
      <c r="D319" t="str">
        <v xml:space="preserve"> </v>
      </c>
      <c r="E319" t="str">
        <v xml:space="preserve"> </v>
      </c>
      <c r="F319" t="str">
        <v xml:space="preserve"> </v>
      </c>
      <c r="G319" t="str">
        <v xml:space="preserve"> </v>
      </c>
      <c r="H319" t="str">
        <v xml:space="preserve"> </v>
      </c>
      <c r="I319" t="str">
        <v xml:space="preserve"> </v>
      </c>
      <c r="K319" s="59" t="str">
        <f>IFERROR(AVERAGEIF('Data Transformation'!$B$425:$B$8425,B319,IF('Input and Summary Results'!$J$4="no",'Data Transformation'!$C$425:$C$8425,'Data Transformation'!$E$425:$E$8425)),"")</f>
        <v/>
      </c>
      <c r="L319" s="60" t="str" cm="1">
        <f t="array" ref="L319">IFERROR(_xlfn.STDEV.S(IF('Data Transformation'!$B$425:$B$8425=B319,IF('Input and Summary Results'!$J$4="no",'Data Transformation'!$C$425:$C$8425,'Data Transformation'!$E$425:$E$8425),"")),"")</f>
        <v/>
      </c>
      <c r="M319" s="58"/>
      <c r="N319" t="str">
        <f>IF(E319&gt;='Data Transformation'!$R$29,B319,"")</f>
        <v xml:space="preserve"> </v>
      </c>
      <c r="O319" t="str">
        <f>IFERROR(IF(AND(Assignments!L319&lt;('Data Transformation'!$R$4-'Data Transformation'!$R$3)/2,ABS(K319-'Data Transformation'!$R$6)&gt;ABS(K319-'Data Transformation'!$R$5),NOT(ISNUMBER(N319)),NOT(ISNUMBER(R319)),NOT(ISNUMBER(P319)),NOT(ISNUMBER(R319)),NOT(ISNUMBER(S319)),NOT(ISNUMBER(T319))),Assignments!B319,""),"")</f>
        <v/>
      </c>
      <c r="P319" t="str">
        <f>IF(AND(NOT(ISNUMBER(N319)),NOT(ISNUMBER(R319)),NOT(ISNUMBER(S319)),G319&gt;='Data Transformation'!$R$28),B319,"")</f>
        <v xml:space="preserve"> </v>
      </c>
      <c r="Q319" t="str">
        <f>IFERROR(IF(AND(Assignments!L319&lt;('Data Transformation'!$R$4-'Data Transformation'!$R$3)/2,ABS(K319-'Data Transformation'!$R$6)&lt;ABS(K319-'Data Transformation'!$R$5),NOT(ISNUMBER(N319)),NOT(ISNUMBER(T319)),NOT(ISNUMBER(P319)),NOT(ISNUMBER(R319)),NOT(ISNUMBER(T319)),NOT(ISNUMBER(S319))),Assignments!B319,""),"")</f>
        <v/>
      </c>
      <c r="R319" t="str">
        <f>IF(H319&gt;='Data Transformation'!$R$30,B319,"")</f>
        <v xml:space="preserve"> </v>
      </c>
      <c r="S319" t="str">
        <f>IF(D319&gt;='Data Transformation'!$R$31,B319,"")</f>
        <v xml:space="preserve"> </v>
      </c>
      <c r="T319" t="str">
        <f>IF(AND(H319&lt;'Data Transformation'!$R$30,E319&lt;'Data Transformation'!$R$29,G319&lt;0.3,D319&lt;'Data Transformation'!$R$31,E319&gt;0.4,H319&gt;0.4),B319,"")</f>
        <v/>
      </c>
      <c r="U319" s="58"/>
      <c r="V319" t="str" cm="2">
        <f t="array" ref="V319">IF(C319=FALSE,"",IF(AND(ISNUMBER(B319),ISBLANK(N319:T319)),"Unclassified",(IF(COUNT(N319:T319)=0,"",INDEX($N$4:$T$4,MATCH(TRUE,N319:T319=B319,0))))))</f>
        <v/>
      </c>
      <c r="W319" t="str">
        <f t="shared" si="13"/>
        <v/>
      </c>
      <c r="X319" t="str">
        <f t="shared" si="14"/>
        <v/>
      </c>
      <c r="AC319" t="b">
        <f t="shared" si="15"/>
        <v>0</v>
      </c>
      <c r="AD319" t="str">
        <f>IFERROR(ABS(ABS(K319-'Data Transformation'!$R$5)-ABS(K319-'Data Transformation'!$R$6)),"")</f>
        <v/>
      </c>
      <c r="AE319" t="e">
        <f>IF(C319=FALSE,"",IF(AND(OR(V319=$Z$6,V319=$Z$8),OR(AC319=TRUE,AD319&lt;=IF(ISNUMBER('Data Transformation'!$R$15),'Data Transformation'!$R$15,'Data Transformation'!$R$25))),TRUE,FALSE))</f>
        <v>#DIV/0!</v>
      </c>
    </row>
    <row r="320" spans="2:31" x14ac:dyDescent="0.55000000000000004">
      <c r="B320" t="str">
        <v xml:space="preserve"> </v>
      </c>
      <c r="C320" t="str">
        <v xml:space="preserve"> </v>
      </c>
      <c r="D320" t="str">
        <v xml:space="preserve"> </v>
      </c>
      <c r="E320" t="str">
        <v xml:space="preserve"> </v>
      </c>
      <c r="F320" t="str">
        <v xml:space="preserve"> </v>
      </c>
      <c r="G320" t="str">
        <v xml:space="preserve"> </v>
      </c>
      <c r="H320" t="str">
        <v xml:space="preserve"> </v>
      </c>
      <c r="I320" t="str">
        <v xml:space="preserve"> </v>
      </c>
      <c r="K320" s="59" t="str">
        <f>IFERROR(AVERAGEIF('Data Transformation'!$B$425:$B$8425,B320,IF('Input and Summary Results'!$J$4="no",'Data Transformation'!$C$425:$C$8425,'Data Transformation'!$E$425:$E$8425)),"")</f>
        <v/>
      </c>
      <c r="L320" s="60" t="str" cm="1">
        <f t="array" ref="L320">IFERROR(_xlfn.STDEV.S(IF('Data Transformation'!$B$425:$B$8425=B320,IF('Input and Summary Results'!$J$4="no",'Data Transformation'!$C$425:$C$8425,'Data Transformation'!$E$425:$E$8425),"")),"")</f>
        <v/>
      </c>
      <c r="M320" s="58"/>
      <c r="N320" t="str">
        <f>IF(E320&gt;='Data Transformation'!$R$29,B320,"")</f>
        <v xml:space="preserve"> </v>
      </c>
      <c r="O320" t="str">
        <f>IFERROR(IF(AND(Assignments!L320&lt;('Data Transformation'!$R$4-'Data Transformation'!$R$3)/2,ABS(K320-'Data Transformation'!$R$6)&gt;ABS(K320-'Data Transformation'!$R$5),NOT(ISNUMBER(N320)),NOT(ISNUMBER(R320)),NOT(ISNUMBER(P320)),NOT(ISNUMBER(R320)),NOT(ISNUMBER(S320)),NOT(ISNUMBER(T320))),Assignments!B320,""),"")</f>
        <v/>
      </c>
      <c r="P320" t="str">
        <f>IF(AND(NOT(ISNUMBER(N320)),NOT(ISNUMBER(R320)),NOT(ISNUMBER(S320)),G320&gt;='Data Transformation'!$R$28),B320,"")</f>
        <v xml:space="preserve"> </v>
      </c>
      <c r="Q320" t="str">
        <f>IFERROR(IF(AND(Assignments!L320&lt;('Data Transformation'!$R$4-'Data Transformation'!$R$3)/2,ABS(K320-'Data Transformation'!$R$6)&lt;ABS(K320-'Data Transformation'!$R$5),NOT(ISNUMBER(N320)),NOT(ISNUMBER(T320)),NOT(ISNUMBER(P320)),NOT(ISNUMBER(R320)),NOT(ISNUMBER(T320)),NOT(ISNUMBER(S320))),Assignments!B320,""),"")</f>
        <v/>
      </c>
      <c r="R320" t="str">
        <f>IF(H320&gt;='Data Transformation'!$R$30,B320,"")</f>
        <v xml:space="preserve"> </v>
      </c>
      <c r="S320" t="str">
        <f>IF(D320&gt;='Data Transformation'!$R$31,B320,"")</f>
        <v xml:space="preserve"> </v>
      </c>
      <c r="T320" t="str">
        <f>IF(AND(H320&lt;'Data Transformation'!$R$30,E320&lt;'Data Transformation'!$R$29,G320&lt;0.3,D320&lt;'Data Transformation'!$R$31,E320&gt;0.4,H320&gt;0.4),B320,"")</f>
        <v/>
      </c>
      <c r="U320" s="58"/>
      <c r="V320" t="str" cm="2">
        <f t="array" ref="V320">IF(C320=FALSE,"",IF(AND(ISNUMBER(B320),ISBLANK(N320:T320)),"Unclassified",(IF(COUNT(N320:T320)=0,"",INDEX($N$4:$T$4,MATCH(TRUE,N320:T320=B320,0))))))</f>
        <v/>
      </c>
      <c r="W320" t="str">
        <f t="shared" si="13"/>
        <v/>
      </c>
      <c r="X320" t="str">
        <f t="shared" si="14"/>
        <v/>
      </c>
      <c r="AC320" t="b">
        <f t="shared" si="15"/>
        <v>0</v>
      </c>
      <c r="AD320" t="str">
        <f>IFERROR(ABS(ABS(K320-'Data Transformation'!$R$5)-ABS(K320-'Data Transformation'!$R$6)),"")</f>
        <v/>
      </c>
      <c r="AE320" t="e">
        <f>IF(C320=FALSE,"",IF(AND(OR(V320=$Z$6,V320=$Z$8),OR(AC320=TRUE,AD320&lt;=IF(ISNUMBER('Data Transformation'!$R$15),'Data Transformation'!$R$15,'Data Transformation'!$R$25))),TRUE,FALSE))</f>
        <v>#DIV/0!</v>
      </c>
    </row>
    <row r="321" spans="2:31" x14ac:dyDescent="0.55000000000000004">
      <c r="B321" t="str">
        <v xml:space="preserve"> </v>
      </c>
      <c r="C321" t="str">
        <v xml:space="preserve"> </v>
      </c>
      <c r="D321" t="str">
        <v xml:space="preserve"> </v>
      </c>
      <c r="E321" t="str">
        <v xml:space="preserve"> </v>
      </c>
      <c r="F321" t="str">
        <v xml:space="preserve"> </v>
      </c>
      <c r="G321" t="str">
        <v xml:space="preserve"> </v>
      </c>
      <c r="H321" t="str">
        <v xml:space="preserve"> </v>
      </c>
      <c r="I321" t="str">
        <v xml:space="preserve"> </v>
      </c>
      <c r="K321" s="59" t="str">
        <f>IFERROR(AVERAGEIF('Data Transformation'!$B$425:$B$8425,B321,IF('Input and Summary Results'!$J$4="no",'Data Transformation'!$C$425:$C$8425,'Data Transformation'!$E$425:$E$8425)),"")</f>
        <v/>
      </c>
      <c r="L321" s="60" t="str" cm="1">
        <f t="array" ref="L321">IFERROR(_xlfn.STDEV.S(IF('Data Transformation'!$B$425:$B$8425=B321,IF('Input and Summary Results'!$J$4="no",'Data Transformation'!$C$425:$C$8425,'Data Transformation'!$E$425:$E$8425),"")),"")</f>
        <v/>
      </c>
      <c r="M321" s="58"/>
      <c r="N321" t="str">
        <f>IF(E321&gt;='Data Transformation'!$R$29,B321,"")</f>
        <v xml:space="preserve"> </v>
      </c>
      <c r="O321" t="str">
        <f>IFERROR(IF(AND(Assignments!L321&lt;('Data Transformation'!$R$4-'Data Transformation'!$R$3)/2,ABS(K321-'Data Transformation'!$R$6)&gt;ABS(K321-'Data Transformation'!$R$5),NOT(ISNUMBER(N321)),NOT(ISNUMBER(R321)),NOT(ISNUMBER(P321)),NOT(ISNUMBER(R321)),NOT(ISNUMBER(S321)),NOT(ISNUMBER(T321))),Assignments!B321,""),"")</f>
        <v/>
      </c>
      <c r="P321" t="str">
        <f>IF(AND(NOT(ISNUMBER(N321)),NOT(ISNUMBER(R321)),NOT(ISNUMBER(S321)),G321&gt;='Data Transformation'!$R$28),B321,"")</f>
        <v xml:space="preserve"> </v>
      </c>
      <c r="Q321" t="str">
        <f>IFERROR(IF(AND(Assignments!L321&lt;('Data Transformation'!$R$4-'Data Transformation'!$R$3)/2,ABS(K321-'Data Transformation'!$R$6)&lt;ABS(K321-'Data Transformation'!$R$5),NOT(ISNUMBER(N321)),NOT(ISNUMBER(T321)),NOT(ISNUMBER(P321)),NOT(ISNUMBER(R321)),NOT(ISNUMBER(T321)),NOT(ISNUMBER(S321))),Assignments!B321,""),"")</f>
        <v/>
      </c>
      <c r="R321" t="str">
        <f>IF(H321&gt;='Data Transformation'!$R$30,B321,"")</f>
        <v xml:space="preserve"> </v>
      </c>
      <c r="S321" t="str">
        <f>IF(D321&gt;='Data Transformation'!$R$31,B321,"")</f>
        <v xml:space="preserve"> </v>
      </c>
      <c r="T321" t="str">
        <f>IF(AND(H321&lt;'Data Transformation'!$R$30,E321&lt;'Data Transformation'!$R$29,G321&lt;0.3,D321&lt;'Data Transformation'!$R$31,E321&gt;0.4,H321&gt;0.4),B321,"")</f>
        <v/>
      </c>
      <c r="U321" s="58"/>
      <c r="V321" t="str" cm="2">
        <f t="array" ref="V321">IF(C321=FALSE,"",IF(AND(ISNUMBER(B321),ISBLANK(N321:T321)),"Unclassified",(IF(COUNT(N321:T321)=0,"",INDEX($N$4:$T$4,MATCH(TRUE,N321:T321=B321,0))))))</f>
        <v/>
      </c>
      <c r="W321" t="str">
        <f t="shared" si="13"/>
        <v/>
      </c>
      <c r="X321" t="str">
        <f t="shared" si="14"/>
        <v/>
      </c>
      <c r="AC321" t="b">
        <f t="shared" si="15"/>
        <v>0</v>
      </c>
      <c r="AD321" t="str">
        <f>IFERROR(ABS(ABS(K321-'Data Transformation'!$R$5)-ABS(K321-'Data Transformation'!$R$6)),"")</f>
        <v/>
      </c>
      <c r="AE321" t="e">
        <f>IF(C321=FALSE,"",IF(AND(OR(V321=$Z$6,V321=$Z$8),OR(AC321=TRUE,AD321&lt;=IF(ISNUMBER('Data Transformation'!$R$15),'Data Transformation'!$R$15,'Data Transformation'!$R$25))),TRUE,FALSE))</f>
        <v>#DIV/0!</v>
      </c>
    </row>
    <row r="322" spans="2:31" x14ac:dyDescent="0.55000000000000004">
      <c r="B322" t="str">
        <v xml:space="preserve"> </v>
      </c>
      <c r="C322" t="str">
        <v xml:space="preserve"> </v>
      </c>
      <c r="D322" t="str">
        <v xml:space="preserve"> </v>
      </c>
      <c r="E322" t="str">
        <v xml:space="preserve"> </v>
      </c>
      <c r="F322" t="str">
        <v xml:space="preserve"> </v>
      </c>
      <c r="G322" t="str">
        <v xml:space="preserve"> </v>
      </c>
      <c r="H322" t="str">
        <v xml:space="preserve"> </v>
      </c>
      <c r="I322" t="str">
        <v xml:space="preserve"> </v>
      </c>
      <c r="K322" s="59" t="str">
        <f>IFERROR(AVERAGEIF('Data Transformation'!$B$425:$B$8425,B322,IF('Input and Summary Results'!$J$4="no",'Data Transformation'!$C$425:$C$8425,'Data Transformation'!$E$425:$E$8425)),"")</f>
        <v/>
      </c>
      <c r="L322" s="60" t="str" cm="1">
        <f t="array" ref="L322">IFERROR(_xlfn.STDEV.S(IF('Data Transformation'!$B$425:$B$8425=B322,IF('Input and Summary Results'!$J$4="no",'Data Transformation'!$C$425:$C$8425,'Data Transformation'!$E$425:$E$8425),"")),"")</f>
        <v/>
      </c>
      <c r="M322" s="58"/>
      <c r="N322" t="str">
        <f>IF(E322&gt;='Data Transformation'!$R$29,B322,"")</f>
        <v xml:space="preserve"> </v>
      </c>
      <c r="O322" t="str">
        <f>IFERROR(IF(AND(Assignments!L322&lt;('Data Transformation'!$R$4-'Data Transformation'!$R$3)/2,ABS(K322-'Data Transformation'!$R$6)&gt;ABS(K322-'Data Transformation'!$R$5),NOT(ISNUMBER(N322)),NOT(ISNUMBER(R322)),NOT(ISNUMBER(P322)),NOT(ISNUMBER(R322)),NOT(ISNUMBER(S322)),NOT(ISNUMBER(T322))),Assignments!B322,""),"")</f>
        <v/>
      </c>
      <c r="P322" t="str">
        <f>IF(AND(NOT(ISNUMBER(N322)),NOT(ISNUMBER(R322)),NOT(ISNUMBER(S322)),G322&gt;='Data Transformation'!$R$28),B322,"")</f>
        <v xml:space="preserve"> </v>
      </c>
      <c r="Q322" t="str">
        <f>IFERROR(IF(AND(Assignments!L322&lt;('Data Transformation'!$R$4-'Data Transformation'!$R$3)/2,ABS(K322-'Data Transformation'!$R$6)&lt;ABS(K322-'Data Transformation'!$R$5),NOT(ISNUMBER(N322)),NOT(ISNUMBER(T322)),NOT(ISNUMBER(P322)),NOT(ISNUMBER(R322)),NOT(ISNUMBER(T322)),NOT(ISNUMBER(S322))),Assignments!B322,""),"")</f>
        <v/>
      </c>
      <c r="R322" t="str">
        <f>IF(H322&gt;='Data Transformation'!$R$30,B322,"")</f>
        <v xml:space="preserve"> </v>
      </c>
      <c r="S322" t="str">
        <f>IF(D322&gt;='Data Transformation'!$R$31,B322,"")</f>
        <v xml:space="preserve"> </v>
      </c>
      <c r="T322" t="str">
        <f>IF(AND(H322&lt;'Data Transformation'!$R$30,E322&lt;'Data Transformation'!$R$29,G322&lt;0.3,D322&lt;'Data Transformation'!$R$31,E322&gt;0.4,H322&gt;0.4),B322,"")</f>
        <v/>
      </c>
      <c r="U322" s="58"/>
      <c r="V322" t="str" cm="2">
        <f t="array" ref="V322">IF(C322=FALSE,"",IF(AND(ISNUMBER(B322),ISBLANK(N322:T322)),"Unclassified",(IF(COUNT(N322:T322)=0,"",INDEX($N$4:$T$4,MATCH(TRUE,N322:T322=B322,0))))))</f>
        <v/>
      </c>
      <c r="W322" t="str">
        <f t="shared" si="13"/>
        <v/>
      </c>
      <c r="X322" t="str">
        <f t="shared" si="14"/>
        <v/>
      </c>
      <c r="AC322" t="b">
        <f t="shared" si="15"/>
        <v>0</v>
      </c>
      <c r="AD322" t="str">
        <f>IFERROR(ABS(ABS(K322-'Data Transformation'!$R$5)-ABS(K322-'Data Transformation'!$R$6)),"")</f>
        <v/>
      </c>
      <c r="AE322" t="e">
        <f>IF(C322=FALSE,"",IF(AND(OR(V322=$Z$6,V322=$Z$8),OR(AC322=TRUE,AD322&lt;=IF(ISNUMBER('Data Transformation'!$R$15),'Data Transformation'!$R$15,'Data Transformation'!$R$25))),TRUE,FALSE))</f>
        <v>#DIV/0!</v>
      </c>
    </row>
    <row r="323" spans="2:31" x14ac:dyDescent="0.55000000000000004">
      <c r="B323" t="str">
        <v xml:space="preserve"> </v>
      </c>
      <c r="C323" t="str">
        <v xml:space="preserve"> </v>
      </c>
      <c r="D323" t="str">
        <v xml:space="preserve"> </v>
      </c>
      <c r="E323" t="str">
        <v xml:space="preserve"> </v>
      </c>
      <c r="F323" t="str">
        <v xml:space="preserve"> </v>
      </c>
      <c r="G323" t="str">
        <v xml:space="preserve"> </v>
      </c>
      <c r="H323" t="str">
        <v xml:space="preserve"> </v>
      </c>
      <c r="I323" t="str">
        <v xml:space="preserve"> </v>
      </c>
      <c r="K323" s="59" t="str">
        <f>IFERROR(AVERAGEIF('Data Transformation'!$B$425:$B$8425,B323,IF('Input and Summary Results'!$J$4="no",'Data Transformation'!$C$425:$C$8425,'Data Transformation'!$E$425:$E$8425)),"")</f>
        <v/>
      </c>
      <c r="L323" s="60" t="str" cm="1">
        <f t="array" ref="L323">IFERROR(_xlfn.STDEV.S(IF('Data Transformation'!$B$425:$B$8425=B323,IF('Input and Summary Results'!$J$4="no",'Data Transformation'!$C$425:$C$8425,'Data Transformation'!$E$425:$E$8425),"")),"")</f>
        <v/>
      </c>
      <c r="M323" s="58"/>
      <c r="N323" t="str">
        <f>IF(E323&gt;='Data Transformation'!$R$29,B323,"")</f>
        <v xml:space="preserve"> </v>
      </c>
      <c r="O323" t="str">
        <f>IFERROR(IF(AND(Assignments!L323&lt;('Data Transformation'!$R$4-'Data Transformation'!$R$3)/2,ABS(K323-'Data Transformation'!$R$6)&gt;ABS(K323-'Data Transformation'!$R$5),NOT(ISNUMBER(N323)),NOT(ISNUMBER(R323)),NOT(ISNUMBER(P323)),NOT(ISNUMBER(R323)),NOT(ISNUMBER(S323)),NOT(ISNUMBER(T323))),Assignments!B323,""),"")</f>
        <v/>
      </c>
      <c r="P323" t="str">
        <f>IF(AND(NOT(ISNUMBER(N323)),NOT(ISNUMBER(R323)),NOT(ISNUMBER(S323)),G323&gt;='Data Transformation'!$R$28),B323,"")</f>
        <v xml:space="preserve"> </v>
      </c>
      <c r="Q323" t="str">
        <f>IFERROR(IF(AND(Assignments!L323&lt;('Data Transformation'!$R$4-'Data Transformation'!$R$3)/2,ABS(K323-'Data Transformation'!$R$6)&lt;ABS(K323-'Data Transformation'!$R$5),NOT(ISNUMBER(N323)),NOT(ISNUMBER(T323)),NOT(ISNUMBER(P323)),NOT(ISNUMBER(R323)),NOT(ISNUMBER(T323)),NOT(ISNUMBER(S323))),Assignments!B323,""),"")</f>
        <v/>
      </c>
      <c r="R323" t="str">
        <f>IF(H323&gt;='Data Transformation'!$R$30,B323,"")</f>
        <v xml:space="preserve"> </v>
      </c>
      <c r="S323" t="str">
        <f>IF(D323&gt;='Data Transformation'!$R$31,B323,"")</f>
        <v xml:space="preserve"> </v>
      </c>
      <c r="T323" t="str">
        <f>IF(AND(H323&lt;'Data Transformation'!$R$30,E323&lt;'Data Transformation'!$R$29,G323&lt;0.3,D323&lt;'Data Transformation'!$R$31,E323&gt;0.4,H323&gt;0.4),B323,"")</f>
        <v/>
      </c>
      <c r="U323" s="58"/>
      <c r="V323" t="str" cm="2">
        <f t="array" ref="V323">IF(C323=FALSE,"",IF(AND(ISNUMBER(B323),ISBLANK(N323:T323)),"Unclassified",(IF(COUNT(N323:T323)=0,"",INDEX($N$4:$T$4,MATCH(TRUE,N323:T323=B323,0))))))</f>
        <v/>
      </c>
      <c r="W323" t="str">
        <f t="shared" si="13"/>
        <v/>
      </c>
      <c r="X323" t="str">
        <f t="shared" si="14"/>
        <v/>
      </c>
      <c r="AC323" t="b">
        <f t="shared" si="15"/>
        <v>0</v>
      </c>
      <c r="AD323" t="str">
        <f>IFERROR(ABS(ABS(K323-'Data Transformation'!$R$5)-ABS(K323-'Data Transformation'!$R$6)),"")</f>
        <v/>
      </c>
      <c r="AE323" t="e">
        <f>IF(C323=FALSE,"",IF(AND(OR(V323=$Z$6,V323=$Z$8),OR(AC323=TRUE,AD323&lt;=IF(ISNUMBER('Data Transformation'!$R$15),'Data Transformation'!$R$15,'Data Transformation'!$R$25))),TRUE,FALSE))</f>
        <v>#DIV/0!</v>
      </c>
    </row>
    <row r="324" spans="2:31" x14ac:dyDescent="0.55000000000000004">
      <c r="B324" t="str">
        <v xml:space="preserve"> </v>
      </c>
      <c r="C324" t="str">
        <v xml:space="preserve"> </v>
      </c>
      <c r="D324" t="str">
        <v xml:space="preserve"> </v>
      </c>
      <c r="E324" t="str">
        <v xml:space="preserve"> </v>
      </c>
      <c r="F324" t="str">
        <v xml:space="preserve"> </v>
      </c>
      <c r="G324" t="str">
        <v xml:space="preserve"> </v>
      </c>
      <c r="H324" t="str">
        <v xml:space="preserve"> </v>
      </c>
      <c r="I324" t="str">
        <v xml:space="preserve"> </v>
      </c>
      <c r="K324" s="59" t="str">
        <f>IFERROR(AVERAGEIF('Data Transformation'!$B$425:$B$8425,B324,IF('Input and Summary Results'!$J$4="no",'Data Transformation'!$C$425:$C$8425,'Data Transformation'!$E$425:$E$8425)),"")</f>
        <v/>
      </c>
      <c r="L324" s="60" t="str" cm="1">
        <f t="array" ref="L324">IFERROR(_xlfn.STDEV.S(IF('Data Transformation'!$B$425:$B$8425=B324,IF('Input and Summary Results'!$J$4="no",'Data Transformation'!$C$425:$C$8425,'Data Transformation'!$E$425:$E$8425),"")),"")</f>
        <v/>
      </c>
      <c r="M324" s="58"/>
      <c r="N324" t="str">
        <f>IF(E324&gt;='Data Transformation'!$R$29,B324,"")</f>
        <v xml:space="preserve"> </v>
      </c>
      <c r="O324" t="str">
        <f>IFERROR(IF(AND(Assignments!L324&lt;('Data Transformation'!$R$4-'Data Transformation'!$R$3)/2,ABS(K324-'Data Transformation'!$R$6)&gt;ABS(K324-'Data Transformation'!$R$5),NOT(ISNUMBER(N324)),NOT(ISNUMBER(R324)),NOT(ISNUMBER(P324)),NOT(ISNUMBER(R324)),NOT(ISNUMBER(S324)),NOT(ISNUMBER(T324))),Assignments!B324,""),"")</f>
        <v/>
      </c>
      <c r="P324" t="str">
        <f>IF(AND(NOT(ISNUMBER(N324)),NOT(ISNUMBER(R324)),NOT(ISNUMBER(S324)),G324&gt;='Data Transformation'!$R$28),B324,"")</f>
        <v xml:space="preserve"> </v>
      </c>
      <c r="Q324" t="str">
        <f>IFERROR(IF(AND(Assignments!L324&lt;('Data Transformation'!$R$4-'Data Transformation'!$R$3)/2,ABS(K324-'Data Transformation'!$R$6)&lt;ABS(K324-'Data Transformation'!$R$5),NOT(ISNUMBER(N324)),NOT(ISNUMBER(T324)),NOT(ISNUMBER(P324)),NOT(ISNUMBER(R324)),NOT(ISNUMBER(T324)),NOT(ISNUMBER(S324))),Assignments!B324,""),"")</f>
        <v/>
      </c>
      <c r="R324" t="str">
        <f>IF(H324&gt;='Data Transformation'!$R$30,B324,"")</f>
        <v xml:space="preserve"> </v>
      </c>
      <c r="S324" t="str">
        <f>IF(D324&gt;='Data Transformation'!$R$31,B324,"")</f>
        <v xml:space="preserve"> </v>
      </c>
      <c r="T324" t="str">
        <f>IF(AND(H324&lt;'Data Transformation'!$R$30,E324&lt;'Data Transformation'!$R$29,G324&lt;0.3,D324&lt;'Data Transformation'!$R$31,E324&gt;0.4,H324&gt;0.4),B324,"")</f>
        <v/>
      </c>
      <c r="U324" s="58"/>
      <c r="V324" t="str" cm="2">
        <f t="array" ref="V324">IF(C324=FALSE,"",IF(AND(ISNUMBER(B324),ISBLANK(N324:T324)),"Unclassified",(IF(COUNT(N324:T324)=0,"",INDEX($N$4:$T$4,MATCH(TRUE,N324:T324=B324,0))))))</f>
        <v/>
      </c>
      <c r="W324" t="str">
        <f t="shared" si="13"/>
        <v/>
      </c>
      <c r="X324" t="str">
        <f t="shared" si="14"/>
        <v/>
      </c>
      <c r="AC324" t="b">
        <f t="shared" si="15"/>
        <v>0</v>
      </c>
      <c r="AD324" t="str">
        <f>IFERROR(ABS(ABS(K324-'Data Transformation'!$R$5)-ABS(K324-'Data Transformation'!$R$6)),"")</f>
        <v/>
      </c>
      <c r="AE324" t="e">
        <f>IF(C324=FALSE,"",IF(AND(OR(V324=$Z$6,V324=$Z$8),OR(AC324=TRUE,AD324&lt;=IF(ISNUMBER('Data Transformation'!$R$15),'Data Transformation'!$R$15,'Data Transformation'!$R$25))),TRUE,FALSE))</f>
        <v>#DIV/0!</v>
      </c>
    </row>
    <row r="325" spans="2:31" x14ac:dyDescent="0.55000000000000004">
      <c r="B325" t="str">
        <v xml:space="preserve"> </v>
      </c>
      <c r="C325" t="str">
        <v xml:space="preserve"> </v>
      </c>
      <c r="D325" t="str">
        <v xml:space="preserve"> </v>
      </c>
      <c r="E325" t="str">
        <v xml:space="preserve"> </v>
      </c>
      <c r="F325" t="str">
        <v xml:space="preserve"> </v>
      </c>
      <c r="G325" t="str">
        <v xml:space="preserve"> </v>
      </c>
      <c r="H325" t="str">
        <v xml:space="preserve"> </v>
      </c>
      <c r="I325" t="str">
        <v xml:space="preserve"> </v>
      </c>
      <c r="K325" s="59" t="str">
        <f>IFERROR(AVERAGEIF('Data Transformation'!$B$425:$B$8425,B325,IF('Input and Summary Results'!$J$4="no",'Data Transformation'!$C$425:$C$8425,'Data Transformation'!$E$425:$E$8425)),"")</f>
        <v/>
      </c>
      <c r="L325" s="60" t="str" cm="1">
        <f t="array" ref="L325">IFERROR(_xlfn.STDEV.S(IF('Data Transformation'!$B$425:$B$8425=B325,IF('Input and Summary Results'!$J$4="no",'Data Transformation'!$C$425:$C$8425,'Data Transformation'!$E$425:$E$8425),"")),"")</f>
        <v/>
      </c>
      <c r="M325" s="58"/>
      <c r="N325" t="str">
        <f>IF(E325&gt;='Data Transformation'!$R$29,B325,"")</f>
        <v xml:space="preserve"> </v>
      </c>
      <c r="O325" t="str">
        <f>IFERROR(IF(AND(Assignments!L325&lt;('Data Transformation'!$R$4-'Data Transformation'!$R$3)/2,ABS(K325-'Data Transformation'!$R$6)&gt;ABS(K325-'Data Transformation'!$R$5),NOT(ISNUMBER(N325)),NOT(ISNUMBER(R325)),NOT(ISNUMBER(P325)),NOT(ISNUMBER(R325)),NOT(ISNUMBER(S325)),NOT(ISNUMBER(T325))),Assignments!B325,""),"")</f>
        <v/>
      </c>
      <c r="P325" t="str">
        <f>IF(AND(NOT(ISNUMBER(N325)),NOT(ISNUMBER(R325)),NOT(ISNUMBER(S325)),G325&gt;='Data Transformation'!$R$28),B325,"")</f>
        <v xml:space="preserve"> </v>
      </c>
      <c r="Q325" t="str">
        <f>IFERROR(IF(AND(Assignments!L325&lt;('Data Transformation'!$R$4-'Data Transformation'!$R$3)/2,ABS(K325-'Data Transformation'!$R$6)&lt;ABS(K325-'Data Transformation'!$R$5),NOT(ISNUMBER(N325)),NOT(ISNUMBER(T325)),NOT(ISNUMBER(P325)),NOT(ISNUMBER(R325)),NOT(ISNUMBER(T325)),NOT(ISNUMBER(S325))),Assignments!B325,""),"")</f>
        <v/>
      </c>
      <c r="R325" t="str">
        <f>IF(H325&gt;='Data Transformation'!$R$30,B325,"")</f>
        <v xml:space="preserve"> </v>
      </c>
      <c r="S325" t="str">
        <f>IF(D325&gt;='Data Transformation'!$R$31,B325,"")</f>
        <v xml:space="preserve"> </v>
      </c>
      <c r="T325" t="str">
        <f>IF(AND(H325&lt;'Data Transformation'!$R$30,E325&lt;'Data Transformation'!$R$29,G325&lt;0.3,D325&lt;'Data Transformation'!$R$31,E325&gt;0.4,H325&gt;0.4),B325,"")</f>
        <v/>
      </c>
      <c r="U325" s="58"/>
      <c r="V325" t="str" cm="2">
        <f t="array" ref="V325">IF(C325=FALSE,"",IF(AND(ISNUMBER(B325),ISBLANK(N325:T325)),"Unclassified",(IF(COUNT(N325:T325)=0,"",INDEX($N$4:$T$4,MATCH(TRUE,N325:T325=B325,0))))))</f>
        <v/>
      </c>
      <c r="W325" t="str">
        <f t="shared" si="13"/>
        <v/>
      </c>
      <c r="X325" t="str">
        <f t="shared" si="14"/>
        <v/>
      </c>
      <c r="AC325" t="b">
        <f t="shared" si="15"/>
        <v>0</v>
      </c>
      <c r="AD325" t="str">
        <f>IFERROR(ABS(ABS(K325-'Data Transformation'!$R$5)-ABS(K325-'Data Transformation'!$R$6)),"")</f>
        <v/>
      </c>
      <c r="AE325" t="e">
        <f>IF(C325=FALSE,"",IF(AND(OR(V325=$Z$6,V325=$Z$8),OR(AC325=TRUE,AD325&lt;=IF(ISNUMBER('Data Transformation'!$R$15),'Data Transformation'!$R$15,'Data Transformation'!$R$25))),TRUE,FALSE))</f>
        <v>#DIV/0!</v>
      </c>
    </row>
    <row r="326" spans="2:31" x14ac:dyDescent="0.55000000000000004">
      <c r="B326" t="str">
        <v xml:space="preserve"> </v>
      </c>
      <c r="C326" t="str">
        <v xml:space="preserve"> </v>
      </c>
      <c r="D326" t="str">
        <v xml:space="preserve"> </v>
      </c>
      <c r="E326" t="str">
        <v xml:space="preserve"> </v>
      </c>
      <c r="F326" t="str">
        <v xml:space="preserve"> </v>
      </c>
      <c r="G326" t="str">
        <v xml:space="preserve"> </v>
      </c>
      <c r="H326" t="str">
        <v xml:space="preserve"> </v>
      </c>
      <c r="I326" t="str">
        <v xml:space="preserve"> </v>
      </c>
      <c r="K326" s="59" t="str">
        <f>IFERROR(AVERAGEIF('Data Transformation'!$B$425:$B$8425,B326,IF('Input and Summary Results'!$J$4="no",'Data Transformation'!$C$425:$C$8425,'Data Transformation'!$E$425:$E$8425)),"")</f>
        <v/>
      </c>
      <c r="L326" s="60" t="str" cm="1">
        <f t="array" ref="L326">IFERROR(_xlfn.STDEV.S(IF('Data Transformation'!$B$425:$B$8425=B326,IF('Input and Summary Results'!$J$4="no",'Data Transformation'!$C$425:$C$8425,'Data Transformation'!$E$425:$E$8425),"")),"")</f>
        <v/>
      </c>
      <c r="M326" s="58"/>
      <c r="N326" t="str">
        <f>IF(E326&gt;='Data Transformation'!$R$29,B326,"")</f>
        <v xml:space="preserve"> </v>
      </c>
      <c r="O326" t="str">
        <f>IFERROR(IF(AND(Assignments!L326&lt;('Data Transformation'!$R$4-'Data Transformation'!$R$3)/2,ABS(K326-'Data Transformation'!$R$6)&gt;ABS(K326-'Data Transformation'!$R$5),NOT(ISNUMBER(N326)),NOT(ISNUMBER(R326)),NOT(ISNUMBER(P326)),NOT(ISNUMBER(R326)),NOT(ISNUMBER(S326)),NOT(ISNUMBER(T326))),Assignments!B326,""),"")</f>
        <v/>
      </c>
      <c r="P326" t="str">
        <f>IF(AND(NOT(ISNUMBER(N326)),NOT(ISNUMBER(R326)),NOT(ISNUMBER(S326)),G326&gt;='Data Transformation'!$R$28),B326,"")</f>
        <v xml:space="preserve"> </v>
      </c>
      <c r="Q326" t="str">
        <f>IFERROR(IF(AND(Assignments!L326&lt;('Data Transformation'!$R$4-'Data Transformation'!$R$3)/2,ABS(K326-'Data Transformation'!$R$6)&lt;ABS(K326-'Data Transformation'!$R$5),NOT(ISNUMBER(N326)),NOT(ISNUMBER(T326)),NOT(ISNUMBER(P326)),NOT(ISNUMBER(R326)),NOT(ISNUMBER(T326)),NOT(ISNUMBER(S326))),Assignments!B326,""),"")</f>
        <v/>
      </c>
      <c r="R326" t="str">
        <f>IF(H326&gt;='Data Transformation'!$R$30,B326,"")</f>
        <v xml:space="preserve"> </v>
      </c>
      <c r="S326" t="str">
        <f>IF(D326&gt;='Data Transformation'!$R$31,B326,"")</f>
        <v xml:space="preserve"> </v>
      </c>
      <c r="T326" t="str">
        <f>IF(AND(H326&lt;'Data Transformation'!$R$30,E326&lt;'Data Transformation'!$R$29,G326&lt;0.3,D326&lt;'Data Transformation'!$R$31,E326&gt;0.4,H326&gt;0.4),B326,"")</f>
        <v/>
      </c>
      <c r="U326" s="58"/>
      <c r="V326" t="str" cm="2">
        <f t="array" ref="V326">IF(C326=FALSE,"",IF(AND(ISNUMBER(B326),ISBLANK(N326:T326)),"Unclassified",(IF(COUNT(N326:T326)=0,"",INDEX($N$4:$T$4,MATCH(TRUE,N326:T326=B326,0))))))</f>
        <v/>
      </c>
      <c r="W326" t="str">
        <f t="shared" si="13"/>
        <v/>
      </c>
      <c r="X326" t="str">
        <f t="shared" si="14"/>
        <v/>
      </c>
      <c r="AC326" t="b">
        <f t="shared" si="15"/>
        <v>0</v>
      </c>
      <c r="AD326" t="str">
        <f>IFERROR(ABS(ABS(K326-'Data Transformation'!$R$5)-ABS(K326-'Data Transformation'!$R$6)),"")</f>
        <v/>
      </c>
      <c r="AE326" t="e">
        <f>IF(C326=FALSE,"",IF(AND(OR(V326=$Z$6,V326=$Z$8),OR(AC326=TRUE,AD326&lt;=IF(ISNUMBER('Data Transformation'!$R$15),'Data Transformation'!$R$15,'Data Transformation'!$R$25))),TRUE,FALSE))</f>
        <v>#DIV/0!</v>
      </c>
    </row>
    <row r="327" spans="2:31" x14ac:dyDescent="0.55000000000000004">
      <c r="B327" t="str">
        <v xml:space="preserve"> </v>
      </c>
      <c r="C327" t="str">
        <v xml:space="preserve"> </v>
      </c>
      <c r="D327" t="str">
        <v xml:space="preserve"> </v>
      </c>
      <c r="E327" t="str">
        <v xml:space="preserve"> </v>
      </c>
      <c r="F327" t="str">
        <v xml:space="preserve"> </v>
      </c>
      <c r="G327" t="str">
        <v xml:space="preserve"> </v>
      </c>
      <c r="H327" t="str">
        <v xml:space="preserve"> </v>
      </c>
      <c r="I327" t="str">
        <v xml:space="preserve"> </v>
      </c>
      <c r="K327" s="59" t="str">
        <f>IFERROR(AVERAGEIF('Data Transformation'!$B$425:$B$8425,B327,IF('Input and Summary Results'!$J$4="no",'Data Transformation'!$C$425:$C$8425,'Data Transformation'!$E$425:$E$8425)),"")</f>
        <v/>
      </c>
      <c r="L327" s="60" t="str" cm="1">
        <f t="array" ref="L327">IFERROR(_xlfn.STDEV.S(IF('Data Transformation'!$B$425:$B$8425=B327,IF('Input and Summary Results'!$J$4="no",'Data Transformation'!$C$425:$C$8425,'Data Transformation'!$E$425:$E$8425),"")),"")</f>
        <v/>
      </c>
      <c r="M327" s="58"/>
      <c r="N327" t="str">
        <f>IF(E327&gt;='Data Transformation'!$R$29,B327,"")</f>
        <v xml:space="preserve"> </v>
      </c>
      <c r="O327" t="str">
        <f>IFERROR(IF(AND(Assignments!L327&lt;('Data Transformation'!$R$4-'Data Transformation'!$R$3)/2,ABS(K327-'Data Transformation'!$R$6)&gt;ABS(K327-'Data Transformation'!$R$5),NOT(ISNUMBER(N327)),NOT(ISNUMBER(R327)),NOT(ISNUMBER(P327)),NOT(ISNUMBER(R327)),NOT(ISNUMBER(S327)),NOT(ISNUMBER(T327))),Assignments!B327,""),"")</f>
        <v/>
      </c>
      <c r="P327" t="str">
        <f>IF(AND(NOT(ISNUMBER(N327)),NOT(ISNUMBER(R327)),NOT(ISNUMBER(S327)),G327&gt;='Data Transformation'!$R$28),B327,"")</f>
        <v xml:space="preserve"> </v>
      </c>
      <c r="Q327" t="str">
        <f>IFERROR(IF(AND(Assignments!L327&lt;('Data Transformation'!$R$4-'Data Transformation'!$R$3)/2,ABS(K327-'Data Transformation'!$R$6)&lt;ABS(K327-'Data Transformation'!$R$5),NOT(ISNUMBER(N327)),NOT(ISNUMBER(T327)),NOT(ISNUMBER(P327)),NOT(ISNUMBER(R327)),NOT(ISNUMBER(T327)),NOT(ISNUMBER(S327))),Assignments!B327,""),"")</f>
        <v/>
      </c>
      <c r="R327" t="str">
        <f>IF(H327&gt;='Data Transformation'!$R$30,B327,"")</f>
        <v xml:space="preserve"> </v>
      </c>
      <c r="S327" t="str">
        <f>IF(D327&gt;='Data Transformation'!$R$31,B327,"")</f>
        <v xml:space="preserve"> </v>
      </c>
      <c r="T327" t="str">
        <f>IF(AND(H327&lt;'Data Transformation'!$R$30,E327&lt;'Data Transformation'!$R$29,G327&lt;0.3,D327&lt;'Data Transformation'!$R$31,E327&gt;0.4,H327&gt;0.4),B327,"")</f>
        <v/>
      </c>
      <c r="U327" s="58"/>
      <c r="V327" t="str" cm="2">
        <f t="array" ref="V327">IF(C327=FALSE,"",IF(AND(ISNUMBER(B327),ISBLANK(N327:T327)),"Unclassified",(IF(COUNT(N327:T327)=0,"",INDEX($N$4:$T$4,MATCH(TRUE,N327:T327=B327,0))))))</f>
        <v/>
      </c>
      <c r="W327" t="str">
        <f t="shared" ref="W327:W355" si="16">IF(COUNT(N327:T327)&gt;1,"True","")</f>
        <v/>
      </c>
      <c r="X327" t="str">
        <f t="shared" ref="X327:X355" si="17">IF(AND(D327&gt;0.8,G327&gt;0.5,ISNUMBER(B327)),"True","")</f>
        <v/>
      </c>
      <c r="AC327" t="b">
        <f t="shared" ref="AC327:AC355" si="18">IF(AND(H327&gt;0.35,G327&lt;0.35,E327&gt;0.35,T327="",R327="",P327="",N327="",S327=""),TRUE,FALSE)</f>
        <v>0</v>
      </c>
      <c r="AD327" t="str">
        <f>IFERROR(ABS(ABS(K327-'Data Transformation'!$R$5)-ABS(K327-'Data Transformation'!$R$6)),"")</f>
        <v/>
      </c>
      <c r="AE327" t="e">
        <f>IF(C327=FALSE,"",IF(AND(OR(V327=$Z$6,V327=$Z$8),OR(AC327=TRUE,AD327&lt;=IF(ISNUMBER('Data Transformation'!$R$15),'Data Transformation'!$R$15,'Data Transformation'!$R$25))),TRUE,FALSE))</f>
        <v>#DIV/0!</v>
      </c>
    </row>
    <row r="328" spans="2:31" x14ac:dyDescent="0.55000000000000004">
      <c r="B328" t="str">
        <v xml:space="preserve"> </v>
      </c>
      <c r="C328" t="str">
        <v xml:space="preserve"> </v>
      </c>
      <c r="D328" t="str">
        <v xml:space="preserve"> </v>
      </c>
      <c r="E328" t="str">
        <v xml:space="preserve"> </v>
      </c>
      <c r="F328" t="str">
        <v xml:space="preserve"> </v>
      </c>
      <c r="G328" t="str">
        <v xml:space="preserve"> </v>
      </c>
      <c r="H328" t="str">
        <v xml:space="preserve"> </v>
      </c>
      <c r="I328" t="str">
        <v xml:space="preserve"> </v>
      </c>
      <c r="K328" s="59" t="str">
        <f>IFERROR(AVERAGEIF('Data Transformation'!$B$425:$B$8425,B328,IF('Input and Summary Results'!$J$4="no",'Data Transformation'!$C$425:$C$8425,'Data Transformation'!$E$425:$E$8425)),"")</f>
        <v/>
      </c>
      <c r="L328" s="60" t="str" cm="1">
        <f t="array" ref="L328">IFERROR(_xlfn.STDEV.S(IF('Data Transformation'!$B$425:$B$8425=B328,IF('Input and Summary Results'!$J$4="no",'Data Transformation'!$C$425:$C$8425,'Data Transformation'!$E$425:$E$8425),"")),"")</f>
        <v/>
      </c>
      <c r="M328" s="58"/>
      <c r="N328" t="str">
        <f>IF(E328&gt;='Data Transformation'!$R$29,B328,"")</f>
        <v xml:space="preserve"> </v>
      </c>
      <c r="O328" t="str">
        <f>IFERROR(IF(AND(Assignments!L328&lt;('Data Transformation'!$R$4-'Data Transformation'!$R$3)/2,ABS(K328-'Data Transformation'!$R$6)&gt;ABS(K328-'Data Transformation'!$R$5),NOT(ISNUMBER(N328)),NOT(ISNUMBER(R328)),NOT(ISNUMBER(P328)),NOT(ISNUMBER(R328)),NOT(ISNUMBER(S328)),NOT(ISNUMBER(T328))),Assignments!B328,""),"")</f>
        <v/>
      </c>
      <c r="P328" t="str">
        <f>IF(AND(NOT(ISNUMBER(N328)),NOT(ISNUMBER(R328)),NOT(ISNUMBER(S328)),G328&gt;='Data Transformation'!$R$28),B328,"")</f>
        <v xml:space="preserve"> </v>
      </c>
      <c r="Q328" t="str">
        <f>IFERROR(IF(AND(Assignments!L328&lt;('Data Transformation'!$R$4-'Data Transformation'!$R$3)/2,ABS(K328-'Data Transformation'!$R$6)&lt;ABS(K328-'Data Transformation'!$R$5),NOT(ISNUMBER(N328)),NOT(ISNUMBER(T328)),NOT(ISNUMBER(P328)),NOT(ISNUMBER(R328)),NOT(ISNUMBER(T328)),NOT(ISNUMBER(S328))),Assignments!B328,""),"")</f>
        <v/>
      </c>
      <c r="R328" t="str">
        <f>IF(H328&gt;='Data Transformation'!$R$30,B328,"")</f>
        <v xml:space="preserve"> </v>
      </c>
      <c r="S328" t="str">
        <f>IF(D328&gt;='Data Transformation'!$R$31,B328,"")</f>
        <v xml:space="preserve"> </v>
      </c>
      <c r="T328" t="str">
        <f>IF(AND(H328&lt;'Data Transformation'!$R$30,E328&lt;'Data Transformation'!$R$29,G328&lt;0.3,D328&lt;'Data Transformation'!$R$31,E328&gt;0.4,H328&gt;0.4),B328,"")</f>
        <v/>
      </c>
      <c r="U328" s="58"/>
      <c r="V328" t="str" cm="2">
        <f t="array" ref="V328">IF(C328=FALSE,"",IF(AND(ISNUMBER(B328),ISBLANK(N328:T328)),"Unclassified",(IF(COUNT(N328:T328)=0,"",INDEX($N$4:$T$4,MATCH(TRUE,N328:T328=B328,0))))))</f>
        <v/>
      </c>
      <c r="W328" t="str">
        <f t="shared" si="16"/>
        <v/>
      </c>
      <c r="X328" t="str">
        <f t="shared" si="17"/>
        <v/>
      </c>
      <c r="AC328" t="b">
        <f t="shared" si="18"/>
        <v>0</v>
      </c>
      <c r="AD328" t="str">
        <f>IFERROR(ABS(ABS(K328-'Data Transformation'!$R$5)-ABS(K328-'Data Transformation'!$R$6)),"")</f>
        <v/>
      </c>
      <c r="AE328" t="e">
        <f>IF(C328=FALSE,"",IF(AND(OR(V328=$Z$6,V328=$Z$8),OR(AC328=TRUE,AD328&lt;=IF(ISNUMBER('Data Transformation'!$R$15),'Data Transformation'!$R$15,'Data Transformation'!$R$25))),TRUE,FALSE))</f>
        <v>#DIV/0!</v>
      </c>
    </row>
    <row r="329" spans="2:31" x14ac:dyDescent="0.55000000000000004">
      <c r="B329" t="str">
        <v xml:space="preserve"> </v>
      </c>
      <c r="C329" t="str">
        <v xml:space="preserve"> </v>
      </c>
      <c r="D329" t="str">
        <v xml:space="preserve"> </v>
      </c>
      <c r="E329" t="str">
        <v xml:space="preserve"> </v>
      </c>
      <c r="F329" t="str">
        <v xml:space="preserve"> </v>
      </c>
      <c r="G329" t="str">
        <v xml:space="preserve"> </v>
      </c>
      <c r="H329" t="str">
        <v xml:space="preserve"> </v>
      </c>
      <c r="I329" t="str">
        <v xml:space="preserve"> </v>
      </c>
      <c r="K329" s="59" t="str">
        <f>IFERROR(AVERAGEIF('Data Transformation'!$B$425:$B$8425,B329,IF('Input and Summary Results'!$J$4="no",'Data Transformation'!$C$425:$C$8425,'Data Transformation'!$E$425:$E$8425)),"")</f>
        <v/>
      </c>
      <c r="L329" s="60" t="str" cm="1">
        <f t="array" ref="L329">IFERROR(_xlfn.STDEV.S(IF('Data Transformation'!$B$425:$B$8425=B329,IF('Input and Summary Results'!$J$4="no",'Data Transformation'!$C$425:$C$8425,'Data Transformation'!$E$425:$E$8425),"")),"")</f>
        <v/>
      </c>
      <c r="M329" s="58"/>
      <c r="N329" t="str">
        <f>IF(E329&gt;='Data Transformation'!$R$29,B329,"")</f>
        <v xml:space="preserve"> </v>
      </c>
      <c r="O329" t="str">
        <f>IFERROR(IF(AND(Assignments!L329&lt;('Data Transformation'!$R$4-'Data Transformation'!$R$3)/2,ABS(K329-'Data Transformation'!$R$6)&gt;ABS(K329-'Data Transformation'!$R$5),NOT(ISNUMBER(N329)),NOT(ISNUMBER(R329)),NOT(ISNUMBER(P329)),NOT(ISNUMBER(R329)),NOT(ISNUMBER(S329)),NOT(ISNUMBER(T329))),Assignments!B329,""),"")</f>
        <v/>
      </c>
      <c r="P329" t="str">
        <f>IF(AND(NOT(ISNUMBER(N329)),NOT(ISNUMBER(R329)),NOT(ISNUMBER(S329)),G329&gt;='Data Transformation'!$R$28),B329,"")</f>
        <v xml:space="preserve"> </v>
      </c>
      <c r="Q329" t="str">
        <f>IFERROR(IF(AND(Assignments!L329&lt;('Data Transformation'!$R$4-'Data Transformation'!$R$3)/2,ABS(K329-'Data Transformation'!$R$6)&lt;ABS(K329-'Data Transformation'!$R$5),NOT(ISNUMBER(N329)),NOT(ISNUMBER(T329)),NOT(ISNUMBER(P329)),NOT(ISNUMBER(R329)),NOT(ISNUMBER(T329)),NOT(ISNUMBER(S329))),Assignments!B329,""),"")</f>
        <v/>
      </c>
      <c r="R329" t="str">
        <f>IF(H329&gt;='Data Transformation'!$R$30,B329,"")</f>
        <v xml:space="preserve"> </v>
      </c>
      <c r="S329" t="str">
        <f>IF(D329&gt;='Data Transformation'!$R$31,B329,"")</f>
        <v xml:space="preserve"> </v>
      </c>
      <c r="T329" t="str">
        <f>IF(AND(H329&lt;'Data Transformation'!$R$30,E329&lt;'Data Transformation'!$R$29,G329&lt;0.3,D329&lt;'Data Transformation'!$R$31,E329&gt;0.4,H329&gt;0.4),B329,"")</f>
        <v/>
      </c>
      <c r="U329" s="58"/>
      <c r="V329" t="str" cm="2">
        <f t="array" ref="V329">IF(C329=FALSE,"",IF(AND(ISNUMBER(B329),ISBLANK(N329:T329)),"Unclassified",(IF(COUNT(N329:T329)=0,"",INDEX($N$4:$T$4,MATCH(TRUE,N329:T329=B329,0))))))</f>
        <v/>
      </c>
      <c r="W329" t="str">
        <f t="shared" si="16"/>
        <v/>
      </c>
      <c r="X329" t="str">
        <f t="shared" si="17"/>
        <v/>
      </c>
      <c r="AC329" t="b">
        <f t="shared" si="18"/>
        <v>0</v>
      </c>
      <c r="AD329" t="str">
        <f>IFERROR(ABS(ABS(K329-'Data Transformation'!$R$5)-ABS(K329-'Data Transformation'!$R$6)),"")</f>
        <v/>
      </c>
      <c r="AE329" t="e">
        <f>IF(C329=FALSE,"",IF(AND(OR(V329=$Z$6,V329=$Z$8),OR(AC329=TRUE,AD329&lt;=IF(ISNUMBER('Data Transformation'!$R$15),'Data Transformation'!$R$15,'Data Transformation'!$R$25))),TRUE,FALSE))</f>
        <v>#DIV/0!</v>
      </c>
    </row>
    <row r="330" spans="2:31" x14ac:dyDescent="0.55000000000000004">
      <c r="B330" t="str">
        <v xml:space="preserve"> </v>
      </c>
      <c r="C330" t="str">
        <v xml:space="preserve"> </v>
      </c>
      <c r="D330" t="str">
        <v xml:space="preserve"> </v>
      </c>
      <c r="E330" t="str">
        <v xml:space="preserve"> </v>
      </c>
      <c r="F330" t="str">
        <v xml:space="preserve"> </v>
      </c>
      <c r="G330" t="str">
        <v xml:space="preserve"> </v>
      </c>
      <c r="H330" t="str">
        <v xml:space="preserve"> </v>
      </c>
      <c r="I330" t="str">
        <v xml:space="preserve"> </v>
      </c>
      <c r="K330" s="59" t="str">
        <f>IFERROR(AVERAGEIF('Data Transformation'!$B$425:$B$8425,B330,IF('Input and Summary Results'!$J$4="no",'Data Transformation'!$C$425:$C$8425,'Data Transformation'!$E$425:$E$8425)),"")</f>
        <v/>
      </c>
      <c r="L330" s="60" t="str" cm="1">
        <f t="array" ref="L330">IFERROR(_xlfn.STDEV.S(IF('Data Transformation'!$B$425:$B$8425=B330,IF('Input and Summary Results'!$J$4="no",'Data Transformation'!$C$425:$C$8425,'Data Transformation'!$E$425:$E$8425),"")),"")</f>
        <v/>
      </c>
      <c r="M330" s="58"/>
      <c r="N330" t="str">
        <f>IF(E330&gt;='Data Transformation'!$R$29,B330,"")</f>
        <v xml:space="preserve"> </v>
      </c>
      <c r="O330" t="str">
        <f>IFERROR(IF(AND(Assignments!L330&lt;('Data Transformation'!$R$4-'Data Transformation'!$R$3)/2,ABS(K330-'Data Transformation'!$R$6)&gt;ABS(K330-'Data Transformation'!$R$5),NOT(ISNUMBER(N330)),NOT(ISNUMBER(R330)),NOT(ISNUMBER(P330)),NOT(ISNUMBER(R330)),NOT(ISNUMBER(S330)),NOT(ISNUMBER(T330))),Assignments!B330,""),"")</f>
        <v/>
      </c>
      <c r="P330" t="str">
        <f>IF(AND(NOT(ISNUMBER(N330)),NOT(ISNUMBER(R330)),NOT(ISNUMBER(S330)),G330&gt;='Data Transformation'!$R$28),B330,"")</f>
        <v xml:space="preserve"> </v>
      </c>
      <c r="Q330" t="str">
        <f>IFERROR(IF(AND(Assignments!L330&lt;('Data Transformation'!$R$4-'Data Transformation'!$R$3)/2,ABS(K330-'Data Transformation'!$R$6)&lt;ABS(K330-'Data Transformation'!$R$5),NOT(ISNUMBER(N330)),NOT(ISNUMBER(T330)),NOT(ISNUMBER(P330)),NOT(ISNUMBER(R330)),NOT(ISNUMBER(T330)),NOT(ISNUMBER(S330))),Assignments!B330,""),"")</f>
        <v/>
      </c>
      <c r="R330" t="str">
        <f>IF(H330&gt;='Data Transformation'!$R$30,B330,"")</f>
        <v xml:space="preserve"> </v>
      </c>
      <c r="S330" t="str">
        <f>IF(D330&gt;='Data Transformation'!$R$31,B330,"")</f>
        <v xml:space="preserve"> </v>
      </c>
      <c r="T330" t="str">
        <f>IF(AND(H330&lt;'Data Transformation'!$R$30,E330&lt;'Data Transformation'!$R$29,G330&lt;0.3,D330&lt;'Data Transformation'!$R$31,E330&gt;0.4,H330&gt;0.4),B330,"")</f>
        <v/>
      </c>
      <c r="U330" s="58"/>
      <c r="V330" t="str" cm="2">
        <f t="array" ref="V330">IF(C330=FALSE,"",IF(AND(ISNUMBER(B330),ISBLANK(N330:T330)),"Unclassified",(IF(COUNT(N330:T330)=0,"",INDEX($N$4:$T$4,MATCH(TRUE,N330:T330=B330,0))))))</f>
        <v/>
      </c>
      <c r="W330" t="str">
        <f t="shared" si="16"/>
        <v/>
      </c>
      <c r="X330" t="str">
        <f t="shared" si="17"/>
        <v/>
      </c>
      <c r="AC330" t="b">
        <f t="shared" si="18"/>
        <v>0</v>
      </c>
      <c r="AD330" t="str">
        <f>IFERROR(ABS(ABS(K330-'Data Transformation'!$R$5)-ABS(K330-'Data Transformation'!$R$6)),"")</f>
        <v/>
      </c>
      <c r="AE330" t="e">
        <f>IF(C330=FALSE,"",IF(AND(OR(V330=$Z$6,V330=$Z$8),OR(AC330=TRUE,AD330&lt;=IF(ISNUMBER('Data Transformation'!$R$15),'Data Transformation'!$R$15,'Data Transformation'!$R$25))),TRUE,FALSE))</f>
        <v>#DIV/0!</v>
      </c>
    </row>
    <row r="331" spans="2:31" x14ac:dyDescent="0.55000000000000004">
      <c r="B331" t="str">
        <v xml:space="preserve"> </v>
      </c>
      <c r="C331" t="str">
        <v xml:space="preserve"> </v>
      </c>
      <c r="D331" t="str">
        <v xml:space="preserve"> </v>
      </c>
      <c r="E331" t="str">
        <v xml:space="preserve"> </v>
      </c>
      <c r="F331" t="str">
        <v xml:space="preserve"> </v>
      </c>
      <c r="G331" t="str">
        <v xml:space="preserve"> </v>
      </c>
      <c r="H331" t="str">
        <v xml:space="preserve"> </v>
      </c>
      <c r="I331" t="str">
        <v xml:space="preserve"> </v>
      </c>
      <c r="K331" s="59" t="str">
        <f>IFERROR(AVERAGEIF('Data Transformation'!$B$425:$B$8425,B331,IF('Input and Summary Results'!$J$4="no",'Data Transformation'!$C$425:$C$8425,'Data Transformation'!$E$425:$E$8425)),"")</f>
        <v/>
      </c>
      <c r="L331" s="60" t="str" cm="1">
        <f t="array" ref="L331">IFERROR(_xlfn.STDEV.S(IF('Data Transformation'!$B$425:$B$8425=B331,IF('Input and Summary Results'!$J$4="no",'Data Transformation'!$C$425:$C$8425,'Data Transformation'!$E$425:$E$8425),"")),"")</f>
        <v/>
      </c>
      <c r="M331" s="58"/>
      <c r="N331" t="str">
        <f>IF(E331&gt;='Data Transformation'!$R$29,B331,"")</f>
        <v xml:space="preserve"> </v>
      </c>
      <c r="O331" t="str">
        <f>IFERROR(IF(AND(Assignments!L331&lt;('Data Transformation'!$R$4-'Data Transformation'!$R$3)/2,ABS(K331-'Data Transformation'!$R$6)&gt;ABS(K331-'Data Transformation'!$R$5),NOT(ISNUMBER(N331)),NOT(ISNUMBER(R331)),NOT(ISNUMBER(P331)),NOT(ISNUMBER(R331)),NOT(ISNUMBER(S331)),NOT(ISNUMBER(T331))),Assignments!B331,""),"")</f>
        <v/>
      </c>
      <c r="P331" t="str">
        <f>IF(AND(NOT(ISNUMBER(N331)),NOT(ISNUMBER(R331)),NOT(ISNUMBER(S331)),G331&gt;='Data Transformation'!$R$28),B331,"")</f>
        <v xml:space="preserve"> </v>
      </c>
      <c r="Q331" t="str">
        <f>IFERROR(IF(AND(Assignments!L331&lt;('Data Transformation'!$R$4-'Data Transformation'!$R$3)/2,ABS(K331-'Data Transformation'!$R$6)&lt;ABS(K331-'Data Transformation'!$R$5),NOT(ISNUMBER(N331)),NOT(ISNUMBER(T331)),NOT(ISNUMBER(P331)),NOT(ISNUMBER(R331)),NOT(ISNUMBER(T331)),NOT(ISNUMBER(S331))),Assignments!B331,""),"")</f>
        <v/>
      </c>
      <c r="R331" t="str">
        <f>IF(H331&gt;='Data Transformation'!$R$30,B331,"")</f>
        <v xml:space="preserve"> </v>
      </c>
      <c r="S331" t="str">
        <f>IF(D331&gt;='Data Transformation'!$R$31,B331,"")</f>
        <v xml:space="preserve"> </v>
      </c>
      <c r="T331" t="str">
        <f>IF(AND(H331&lt;'Data Transformation'!$R$30,E331&lt;'Data Transformation'!$R$29,G331&lt;0.3,D331&lt;'Data Transformation'!$R$31,E331&gt;0.4,H331&gt;0.4),B331,"")</f>
        <v/>
      </c>
      <c r="U331" s="58"/>
      <c r="V331" t="str" cm="2">
        <f t="array" ref="V331">IF(C331=FALSE,"",IF(AND(ISNUMBER(B331),ISBLANK(N331:T331)),"Unclassified",(IF(COUNT(N331:T331)=0,"",INDEX($N$4:$T$4,MATCH(TRUE,N331:T331=B331,0))))))</f>
        <v/>
      </c>
      <c r="W331" t="str">
        <f t="shared" si="16"/>
        <v/>
      </c>
      <c r="X331" t="str">
        <f t="shared" si="17"/>
        <v/>
      </c>
      <c r="AC331" t="b">
        <f t="shared" si="18"/>
        <v>0</v>
      </c>
      <c r="AD331" t="str">
        <f>IFERROR(ABS(ABS(K331-'Data Transformation'!$R$5)-ABS(K331-'Data Transformation'!$R$6)),"")</f>
        <v/>
      </c>
      <c r="AE331" t="e">
        <f>IF(C331=FALSE,"",IF(AND(OR(V331=$Z$6,V331=$Z$8),OR(AC331=TRUE,AD331&lt;=IF(ISNUMBER('Data Transformation'!$R$15),'Data Transformation'!$R$15,'Data Transformation'!$R$25))),TRUE,FALSE))</f>
        <v>#DIV/0!</v>
      </c>
    </row>
    <row r="332" spans="2:31" x14ac:dyDescent="0.55000000000000004">
      <c r="B332" t="str">
        <v xml:space="preserve"> </v>
      </c>
      <c r="C332" t="str">
        <v xml:space="preserve"> </v>
      </c>
      <c r="D332" t="str">
        <v xml:space="preserve"> </v>
      </c>
      <c r="E332" t="str">
        <v xml:space="preserve"> </v>
      </c>
      <c r="F332" t="str">
        <v xml:space="preserve"> </v>
      </c>
      <c r="G332" t="str">
        <v xml:space="preserve"> </v>
      </c>
      <c r="H332" t="str">
        <v xml:space="preserve"> </v>
      </c>
      <c r="I332" t="str">
        <v xml:space="preserve"> </v>
      </c>
      <c r="K332" s="59" t="str">
        <f>IFERROR(AVERAGEIF('Data Transformation'!$B$425:$B$8425,B332,IF('Input and Summary Results'!$J$4="no",'Data Transformation'!$C$425:$C$8425,'Data Transformation'!$E$425:$E$8425)),"")</f>
        <v/>
      </c>
      <c r="L332" s="60" t="str" cm="1">
        <f t="array" ref="L332">IFERROR(_xlfn.STDEV.S(IF('Data Transformation'!$B$425:$B$8425=B332,IF('Input and Summary Results'!$J$4="no",'Data Transformation'!$C$425:$C$8425,'Data Transformation'!$E$425:$E$8425),"")),"")</f>
        <v/>
      </c>
      <c r="M332" s="58"/>
      <c r="N332" t="str">
        <f>IF(E332&gt;='Data Transformation'!$R$29,B332,"")</f>
        <v xml:space="preserve"> </v>
      </c>
      <c r="O332" t="str">
        <f>IFERROR(IF(AND(Assignments!L332&lt;('Data Transformation'!$R$4-'Data Transformation'!$R$3)/2,ABS(K332-'Data Transformation'!$R$6)&gt;ABS(K332-'Data Transformation'!$R$5),NOT(ISNUMBER(N332)),NOT(ISNUMBER(R332)),NOT(ISNUMBER(P332)),NOT(ISNUMBER(R332)),NOT(ISNUMBER(S332)),NOT(ISNUMBER(T332))),Assignments!B332,""),"")</f>
        <v/>
      </c>
      <c r="P332" t="str">
        <f>IF(AND(NOT(ISNUMBER(N332)),NOT(ISNUMBER(R332)),NOT(ISNUMBER(S332)),G332&gt;='Data Transformation'!$R$28),B332,"")</f>
        <v xml:space="preserve"> </v>
      </c>
      <c r="Q332" t="str">
        <f>IFERROR(IF(AND(Assignments!L332&lt;('Data Transformation'!$R$4-'Data Transformation'!$R$3)/2,ABS(K332-'Data Transformation'!$R$6)&lt;ABS(K332-'Data Transformation'!$R$5),NOT(ISNUMBER(N332)),NOT(ISNUMBER(T332)),NOT(ISNUMBER(P332)),NOT(ISNUMBER(R332)),NOT(ISNUMBER(T332)),NOT(ISNUMBER(S332))),Assignments!B332,""),"")</f>
        <v/>
      </c>
      <c r="R332" t="str">
        <f>IF(H332&gt;='Data Transformation'!$R$30,B332,"")</f>
        <v xml:space="preserve"> </v>
      </c>
      <c r="S332" t="str">
        <f>IF(D332&gt;='Data Transformation'!$R$31,B332,"")</f>
        <v xml:space="preserve"> </v>
      </c>
      <c r="T332" t="str">
        <f>IF(AND(H332&lt;'Data Transformation'!$R$30,E332&lt;'Data Transformation'!$R$29,G332&lt;0.3,D332&lt;'Data Transformation'!$R$31,E332&gt;0.4,H332&gt;0.4),B332,"")</f>
        <v/>
      </c>
      <c r="U332" s="58"/>
      <c r="V332" t="str" cm="2">
        <f t="array" ref="V332">IF(C332=FALSE,"",IF(AND(ISNUMBER(B332),ISBLANK(N332:T332)),"Unclassified",(IF(COUNT(N332:T332)=0,"",INDEX($N$4:$T$4,MATCH(TRUE,N332:T332=B332,0))))))</f>
        <v/>
      </c>
      <c r="W332" t="str">
        <f t="shared" si="16"/>
        <v/>
      </c>
      <c r="X332" t="str">
        <f t="shared" si="17"/>
        <v/>
      </c>
      <c r="AC332" t="b">
        <f t="shared" si="18"/>
        <v>0</v>
      </c>
      <c r="AD332" t="str">
        <f>IFERROR(ABS(ABS(K332-'Data Transformation'!$R$5)-ABS(K332-'Data Transformation'!$R$6)),"")</f>
        <v/>
      </c>
      <c r="AE332" t="e">
        <f>IF(C332=FALSE,"",IF(AND(OR(V332=$Z$6,V332=$Z$8),OR(AC332=TRUE,AD332&lt;=IF(ISNUMBER('Data Transformation'!$R$15),'Data Transformation'!$R$15,'Data Transformation'!$R$25))),TRUE,FALSE))</f>
        <v>#DIV/0!</v>
      </c>
    </row>
    <row r="333" spans="2:31" x14ac:dyDescent="0.55000000000000004">
      <c r="B333" t="str">
        <v xml:space="preserve"> </v>
      </c>
      <c r="C333" t="str">
        <v xml:space="preserve"> </v>
      </c>
      <c r="D333" t="str">
        <v xml:space="preserve"> </v>
      </c>
      <c r="E333" t="str">
        <v xml:space="preserve"> </v>
      </c>
      <c r="F333" t="str">
        <v xml:space="preserve"> </v>
      </c>
      <c r="G333" t="str">
        <v xml:space="preserve"> </v>
      </c>
      <c r="H333" t="str">
        <v xml:space="preserve"> </v>
      </c>
      <c r="I333" t="str">
        <v xml:space="preserve"> </v>
      </c>
      <c r="K333" s="59" t="str">
        <f>IFERROR(AVERAGEIF('Data Transformation'!$B$425:$B$8425,B333,IF('Input and Summary Results'!$J$4="no",'Data Transformation'!$C$425:$C$8425,'Data Transformation'!$E$425:$E$8425)),"")</f>
        <v/>
      </c>
      <c r="L333" s="60" t="str" cm="1">
        <f t="array" ref="L333">IFERROR(_xlfn.STDEV.S(IF('Data Transformation'!$B$425:$B$8425=B333,IF('Input and Summary Results'!$J$4="no",'Data Transformation'!$C$425:$C$8425,'Data Transformation'!$E$425:$E$8425),"")),"")</f>
        <v/>
      </c>
      <c r="M333" s="58"/>
      <c r="N333" t="str">
        <f>IF(E333&gt;='Data Transformation'!$R$29,B333,"")</f>
        <v xml:space="preserve"> </v>
      </c>
      <c r="O333" t="str">
        <f>IFERROR(IF(AND(Assignments!L333&lt;('Data Transformation'!$R$4-'Data Transformation'!$R$3)/2,ABS(K333-'Data Transformation'!$R$6)&gt;ABS(K333-'Data Transformation'!$R$5),NOT(ISNUMBER(N333)),NOT(ISNUMBER(R333)),NOT(ISNUMBER(P333)),NOT(ISNUMBER(R333)),NOT(ISNUMBER(S333)),NOT(ISNUMBER(T333))),Assignments!B333,""),"")</f>
        <v/>
      </c>
      <c r="P333" t="str">
        <f>IF(AND(NOT(ISNUMBER(N333)),NOT(ISNUMBER(R333)),NOT(ISNUMBER(S333)),G333&gt;='Data Transformation'!$R$28),B333,"")</f>
        <v xml:space="preserve"> </v>
      </c>
      <c r="Q333" t="str">
        <f>IFERROR(IF(AND(Assignments!L333&lt;('Data Transformation'!$R$4-'Data Transformation'!$R$3)/2,ABS(K333-'Data Transformation'!$R$6)&lt;ABS(K333-'Data Transformation'!$R$5),NOT(ISNUMBER(N333)),NOT(ISNUMBER(T333)),NOT(ISNUMBER(P333)),NOT(ISNUMBER(R333)),NOT(ISNUMBER(T333)),NOT(ISNUMBER(S333))),Assignments!B333,""),"")</f>
        <v/>
      </c>
      <c r="R333" t="str">
        <f>IF(H333&gt;='Data Transformation'!$R$30,B333,"")</f>
        <v xml:space="preserve"> </v>
      </c>
      <c r="S333" t="str">
        <f>IF(D333&gt;='Data Transformation'!$R$31,B333,"")</f>
        <v xml:space="preserve"> </v>
      </c>
      <c r="T333" t="str">
        <f>IF(AND(H333&lt;'Data Transformation'!$R$30,E333&lt;'Data Transformation'!$R$29,G333&lt;0.3,D333&lt;'Data Transformation'!$R$31,E333&gt;0.4,H333&gt;0.4),B333,"")</f>
        <v/>
      </c>
      <c r="U333" s="58"/>
      <c r="V333" t="str" cm="2">
        <f t="array" ref="V333">IF(C333=FALSE,"",IF(AND(ISNUMBER(B333),ISBLANK(N333:T333)),"Unclassified",(IF(COUNT(N333:T333)=0,"",INDEX($N$4:$T$4,MATCH(TRUE,N333:T333=B333,0))))))</f>
        <v/>
      </c>
      <c r="W333" t="str">
        <f t="shared" si="16"/>
        <v/>
      </c>
      <c r="X333" t="str">
        <f t="shared" si="17"/>
        <v/>
      </c>
      <c r="AC333" t="b">
        <f t="shared" si="18"/>
        <v>0</v>
      </c>
      <c r="AD333" t="str">
        <f>IFERROR(ABS(ABS(K333-'Data Transformation'!$R$5)-ABS(K333-'Data Transformation'!$R$6)),"")</f>
        <v/>
      </c>
      <c r="AE333" t="e">
        <f>IF(C333=FALSE,"",IF(AND(OR(V333=$Z$6,V333=$Z$8),OR(AC333=TRUE,AD333&lt;=IF(ISNUMBER('Data Transformation'!$R$15),'Data Transformation'!$R$15,'Data Transformation'!$R$25))),TRUE,FALSE))</f>
        <v>#DIV/0!</v>
      </c>
    </row>
    <row r="334" spans="2:31" x14ac:dyDescent="0.55000000000000004">
      <c r="B334" t="str">
        <v xml:space="preserve"> </v>
      </c>
      <c r="C334" t="str">
        <v xml:space="preserve"> </v>
      </c>
      <c r="D334" t="str">
        <v xml:space="preserve"> </v>
      </c>
      <c r="E334" t="str">
        <v xml:space="preserve"> </v>
      </c>
      <c r="F334" t="str">
        <v xml:space="preserve"> </v>
      </c>
      <c r="G334" t="str">
        <v xml:space="preserve"> </v>
      </c>
      <c r="H334" t="str">
        <v xml:space="preserve"> </v>
      </c>
      <c r="I334" t="str">
        <v xml:space="preserve"> </v>
      </c>
      <c r="K334" s="59" t="str">
        <f>IFERROR(AVERAGEIF('Data Transformation'!$B$425:$B$8425,B334,IF('Input and Summary Results'!$J$4="no",'Data Transformation'!$C$425:$C$8425,'Data Transformation'!$E$425:$E$8425)),"")</f>
        <v/>
      </c>
      <c r="L334" s="60" t="str" cm="1">
        <f t="array" ref="L334">IFERROR(_xlfn.STDEV.S(IF('Data Transformation'!$B$425:$B$8425=B334,IF('Input and Summary Results'!$J$4="no",'Data Transformation'!$C$425:$C$8425,'Data Transformation'!$E$425:$E$8425),"")),"")</f>
        <v/>
      </c>
      <c r="M334" s="58"/>
      <c r="N334" t="str">
        <f>IF(E334&gt;='Data Transformation'!$R$29,B334,"")</f>
        <v xml:space="preserve"> </v>
      </c>
      <c r="O334" t="str">
        <f>IFERROR(IF(AND(Assignments!L334&lt;('Data Transformation'!$R$4-'Data Transformation'!$R$3)/2,ABS(K334-'Data Transformation'!$R$6)&gt;ABS(K334-'Data Transformation'!$R$5),NOT(ISNUMBER(N334)),NOT(ISNUMBER(R334)),NOT(ISNUMBER(P334)),NOT(ISNUMBER(R334)),NOT(ISNUMBER(S334)),NOT(ISNUMBER(T334))),Assignments!B334,""),"")</f>
        <v/>
      </c>
      <c r="P334" t="str">
        <f>IF(AND(NOT(ISNUMBER(N334)),NOT(ISNUMBER(R334)),NOT(ISNUMBER(S334)),G334&gt;='Data Transformation'!$R$28),B334,"")</f>
        <v xml:space="preserve"> </v>
      </c>
      <c r="Q334" t="str">
        <f>IFERROR(IF(AND(Assignments!L334&lt;('Data Transformation'!$R$4-'Data Transformation'!$R$3)/2,ABS(K334-'Data Transformation'!$R$6)&lt;ABS(K334-'Data Transformation'!$R$5),NOT(ISNUMBER(N334)),NOT(ISNUMBER(T334)),NOT(ISNUMBER(P334)),NOT(ISNUMBER(R334)),NOT(ISNUMBER(T334)),NOT(ISNUMBER(S334))),Assignments!B334,""),"")</f>
        <v/>
      </c>
      <c r="R334" t="str">
        <f>IF(H334&gt;='Data Transformation'!$R$30,B334,"")</f>
        <v xml:space="preserve"> </v>
      </c>
      <c r="S334" t="str">
        <f>IF(D334&gt;='Data Transformation'!$R$31,B334,"")</f>
        <v xml:space="preserve"> </v>
      </c>
      <c r="T334" t="str">
        <f>IF(AND(H334&lt;'Data Transformation'!$R$30,E334&lt;'Data Transformation'!$R$29,G334&lt;0.3,D334&lt;'Data Transformation'!$R$31,E334&gt;0.4,H334&gt;0.4),B334,"")</f>
        <v/>
      </c>
      <c r="U334" s="58"/>
      <c r="V334" t="str" cm="2">
        <f t="array" ref="V334">IF(C334=FALSE,"",IF(AND(ISNUMBER(B334),ISBLANK(N334:T334)),"Unclassified",(IF(COUNT(N334:T334)=0,"",INDEX($N$4:$T$4,MATCH(TRUE,N334:T334=B334,0))))))</f>
        <v/>
      </c>
      <c r="W334" t="str">
        <f t="shared" si="16"/>
        <v/>
      </c>
      <c r="X334" t="str">
        <f t="shared" si="17"/>
        <v/>
      </c>
      <c r="AC334" t="b">
        <f t="shared" si="18"/>
        <v>0</v>
      </c>
      <c r="AD334" t="str">
        <f>IFERROR(ABS(ABS(K334-'Data Transformation'!$R$5)-ABS(K334-'Data Transformation'!$R$6)),"")</f>
        <v/>
      </c>
      <c r="AE334" t="e">
        <f>IF(C334=FALSE,"",IF(AND(OR(V334=$Z$6,V334=$Z$8),OR(AC334=TRUE,AD334&lt;=IF(ISNUMBER('Data Transformation'!$R$15),'Data Transformation'!$R$15,'Data Transformation'!$R$25))),TRUE,FALSE))</f>
        <v>#DIV/0!</v>
      </c>
    </row>
    <row r="335" spans="2:31" x14ac:dyDescent="0.55000000000000004">
      <c r="B335" t="str">
        <v xml:space="preserve"> </v>
      </c>
      <c r="C335" t="str">
        <v xml:space="preserve"> </v>
      </c>
      <c r="D335" t="str">
        <v xml:space="preserve"> </v>
      </c>
      <c r="E335" t="str">
        <v xml:space="preserve"> </v>
      </c>
      <c r="F335" t="str">
        <v xml:space="preserve"> </v>
      </c>
      <c r="G335" t="str">
        <v xml:space="preserve"> </v>
      </c>
      <c r="H335" t="str">
        <v xml:space="preserve"> </v>
      </c>
      <c r="I335" t="str">
        <v xml:space="preserve"> </v>
      </c>
      <c r="K335" s="59" t="str">
        <f>IFERROR(AVERAGEIF('Data Transformation'!$B$425:$B$8425,B335,IF('Input and Summary Results'!$J$4="no",'Data Transformation'!$C$425:$C$8425,'Data Transformation'!$E$425:$E$8425)),"")</f>
        <v/>
      </c>
      <c r="L335" s="60" t="str" cm="1">
        <f t="array" ref="L335">IFERROR(_xlfn.STDEV.S(IF('Data Transformation'!$B$425:$B$8425=B335,IF('Input and Summary Results'!$J$4="no",'Data Transformation'!$C$425:$C$8425,'Data Transformation'!$E$425:$E$8425),"")),"")</f>
        <v/>
      </c>
      <c r="M335" s="58"/>
      <c r="N335" t="str">
        <f>IF(E335&gt;='Data Transformation'!$R$29,B335,"")</f>
        <v xml:space="preserve"> </v>
      </c>
      <c r="O335" t="str">
        <f>IFERROR(IF(AND(Assignments!L335&lt;('Data Transformation'!$R$4-'Data Transformation'!$R$3)/2,ABS(K335-'Data Transformation'!$R$6)&gt;ABS(K335-'Data Transformation'!$R$5),NOT(ISNUMBER(N335)),NOT(ISNUMBER(R335)),NOT(ISNUMBER(P335)),NOT(ISNUMBER(R335)),NOT(ISNUMBER(S335)),NOT(ISNUMBER(T335))),Assignments!B335,""),"")</f>
        <v/>
      </c>
      <c r="P335" t="str">
        <f>IF(AND(NOT(ISNUMBER(N335)),NOT(ISNUMBER(R335)),NOT(ISNUMBER(S335)),G335&gt;='Data Transformation'!$R$28),B335,"")</f>
        <v xml:space="preserve"> </v>
      </c>
      <c r="Q335" t="str">
        <f>IFERROR(IF(AND(Assignments!L335&lt;('Data Transformation'!$R$4-'Data Transformation'!$R$3)/2,ABS(K335-'Data Transformation'!$R$6)&lt;ABS(K335-'Data Transformation'!$R$5),NOT(ISNUMBER(N335)),NOT(ISNUMBER(T335)),NOT(ISNUMBER(P335)),NOT(ISNUMBER(R335)),NOT(ISNUMBER(T335)),NOT(ISNUMBER(S335))),Assignments!B335,""),"")</f>
        <v/>
      </c>
      <c r="R335" t="str">
        <f>IF(H335&gt;='Data Transformation'!$R$30,B335,"")</f>
        <v xml:space="preserve"> </v>
      </c>
      <c r="S335" t="str">
        <f>IF(D335&gt;='Data Transformation'!$R$31,B335,"")</f>
        <v xml:space="preserve"> </v>
      </c>
      <c r="T335" t="str">
        <f>IF(AND(H335&lt;'Data Transformation'!$R$30,E335&lt;'Data Transformation'!$R$29,G335&lt;0.3,D335&lt;'Data Transformation'!$R$31,E335&gt;0.4,H335&gt;0.4),B335,"")</f>
        <v/>
      </c>
      <c r="U335" s="58"/>
      <c r="V335" t="str" cm="2">
        <f t="array" ref="V335">IF(C335=FALSE,"",IF(AND(ISNUMBER(B335),ISBLANK(N335:T335)),"Unclassified",(IF(COUNT(N335:T335)=0,"",INDEX($N$4:$T$4,MATCH(TRUE,N335:T335=B335,0))))))</f>
        <v/>
      </c>
      <c r="W335" t="str">
        <f t="shared" si="16"/>
        <v/>
      </c>
      <c r="X335" t="str">
        <f t="shared" si="17"/>
        <v/>
      </c>
      <c r="AC335" t="b">
        <f t="shared" si="18"/>
        <v>0</v>
      </c>
      <c r="AD335" t="str">
        <f>IFERROR(ABS(ABS(K335-'Data Transformation'!$R$5)-ABS(K335-'Data Transformation'!$R$6)),"")</f>
        <v/>
      </c>
      <c r="AE335" t="e">
        <f>IF(C335=FALSE,"",IF(AND(OR(V335=$Z$6,V335=$Z$8),OR(AC335=TRUE,AD335&lt;=IF(ISNUMBER('Data Transformation'!$R$15),'Data Transformation'!$R$15,'Data Transformation'!$R$25))),TRUE,FALSE))</f>
        <v>#DIV/0!</v>
      </c>
    </row>
    <row r="336" spans="2:31" x14ac:dyDescent="0.55000000000000004">
      <c r="B336" t="str">
        <v xml:space="preserve"> </v>
      </c>
      <c r="C336" t="str">
        <v xml:space="preserve"> </v>
      </c>
      <c r="D336" t="str">
        <v xml:space="preserve"> </v>
      </c>
      <c r="E336" t="str">
        <v xml:space="preserve"> </v>
      </c>
      <c r="F336" t="str">
        <v xml:space="preserve"> </v>
      </c>
      <c r="G336" t="str">
        <v xml:space="preserve"> </v>
      </c>
      <c r="H336" t="str">
        <v xml:space="preserve"> </v>
      </c>
      <c r="I336" t="str">
        <v xml:space="preserve"> </v>
      </c>
      <c r="K336" s="59" t="str">
        <f>IFERROR(AVERAGEIF('Data Transformation'!$B$425:$B$8425,B336,IF('Input and Summary Results'!$J$4="no",'Data Transformation'!$C$425:$C$8425,'Data Transformation'!$E$425:$E$8425)),"")</f>
        <v/>
      </c>
      <c r="L336" s="60" t="str" cm="1">
        <f t="array" ref="L336">IFERROR(_xlfn.STDEV.S(IF('Data Transformation'!$B$425:$B$8425=B336,IF('Input and Summary Results'!$J$4="no",'Data Transformation'!$C$425:$C$8425,'Data Transformation'!$E$425:$E$8425),"")),"")</f>
        <v/>
      </c>
      <c r="M336" s="58"/>
      <c r="N336" t="str">
        <f>IF(E336&gt;='Data Transformation'!$R$29,B336,"")</f>
        <v xml:space="preserve"> </v>
      </c>
      <c r="O336" t="str">
        <f>IFERROR(IF(AND(Assignments!L336&lt;('Data Transformation'!$R$4-'Data Transformation'!$R$3)/2,ABS(K336-'Data Transformation'!$R$6)&gt;ABS(K336-'Data Transformation'!$R$5),NOT(ISNUMBER(N336)),NOT(ISNUMBER(R336)),NOT(ISNUMBER(P336)),NOT(ISNUMBER(R336)),NOT(ISNUMBER(S336)),NOT(ISNUMBER(T336))),Assignments!B336,""),"")</f>
        <v/>
      </c>
      <c r="P336" t="str">
        <f>IF(AND(NOT(ISNUMBER(N336)),NOT(ISNUMBER(R336)),NOT(ISNUMBER(S336)),G336&gt;='Data Transformation'!$R$28),B336,"")</f>
        <v xml:space="preserve"> </v>
      </c>
      <c r="Q336" t="str">
        <f>IFERROR(IF(AND(Assignments!L336&lt;('Data Transformation'!$R$4-'Data Transformation'!$R$3)/2,ABS(K336-'Data Transformation'!$R$6)&lt;ABS(K336-'Data Transformation'!$R$5),NOT(ISNUMBER(N336)),NOT(ISNUMBER(T336)),NOT(ISNUMBER(P336)),NOT(ISNUMBER(R336)),NOT(ISNUMBER(T336)),NOT(ISNUMBER(S336))),Assignments!B336,""),"")</f>
        <v/>
      </c>
      <c r="R336" t="str">
        <f>IF(H336&gt;='Data Transformation'!$R$30,B336,"")</f>
        <v xml:space="preserve"> </v>
      </c>
      <c r="S336" t="str">
        <f>IF(D336&gt;='Data Transformation'!$R$31,B336,"")</f>
        <v xml:space="preserve"> </v>
      </c>
      <c r="T336" t="str">
        <f>IF(AND(H336&lt;'Data Transformation'!$R$30,E336&lt;'Data Transformation'!$R$29,G336&lt;0.3,D336&lt;'Data Transformation'!$R$31,E336&gt;0.4,H336&gt;0.4),B336,"")</f>
        <v/>
      </c>
      <c r="U336" s="58"/>
      <c r="V336" t="str" cm="2">
        <f t="array" ref="V336">IF(C336=FALSE,"",IF(AND(ISNUMBER(B336),ISBLANK(N336:T336)),"Unclassified",(IF(COUNT(N336:T336)=0,"",INDEX($N$4:$T$4,MATCH(TRUE,N336:T336=B336,0))))))</f>
        <v/>
      </c>
      <c r="W336" t="str">
        <f t="shared" si="16"/>
        <v/>
      </c>
      <c r="X336" t="str">
        <f t="shared" si="17"/>
        <v/>
      </c>
      <c r="AC336" t="b">
        <f t="shared" si="18"/>
        <v>0</v>
      </c>
      <c r="AD336" t="str">
        <f>IFERROR(ABS(ABS(K336-'Data Transformation'!$R$5)-ABS(K336-'Data Transformation'!$R$6)),"")</f>
        <v/>
      </c>
      <c r="AE336" t="e">
        <f>IF(C336=FALSE,"",IF(AND(OR(V336=$Z$6,V336=$Z$8),OR(AC336=TRUE,AD336&lt;=IF(ISNUMBER('Data Transformation'!$R$15),'Data Transformation'!$R$15,'Data Transformation'!$R$25))),TRUE,FALSE))</f>
        <v>#DIV/0!</v>
      </c>
    </row>
    <row r="337" spans="2:31" x14ac:dyDescent="0.55000000000000004">
      <c r="B337" t="str">
        <v xml:space="preserve"> </v>
      </c>
      <c r="C337" t="str">
        <v xml:space="preserve"> </v>
      </c>
      <c r="D337" t="str">
        <v xml:space="preserve"> </v>
      </c>
      <c r="E337" t="str">
        <v xml:space="preserve"> </v>
      </c>
      <c r="F337" t="str">
        <v xml:space="preserve"> </v>
      </c>
      <c r="G337" t="str">
        <v xml:space="preserve"> </v>
      </c>
      <c r="H337" t="str">
        <v xml:space="preserve"> </v>
      </c>
      <c r="I337" t="str">
        <v xml:space="preserve"> </v>
      </c>
      <c r="K337" s="59" t="str">
        <f>IFERROR(AVERAGEIF('Data Transformation'!$B$425:$B$8425,B337,IF('Input and Summary Results'!$J$4="no",'Data Transformation'!$C$425:$C$8425,'Data Transformation'!$E$425:$E$8425)),"")</f>
        <v/>
      </c>
      <c r="L337" s="60" t="str" cm="1">
        <f t="array" ref="L337">IFERROR(_xlfn.STDEV.S(IF('Data Transformation'!$B$425:$B$8425=B337,IF('Input and Summary Results'!$J$4="no",'Data Transformation'!$C$425:$C$8425,'Data Transformation'!$E$425:$E$8425),"")),"")</f>
        <v/>
      </c>
      <c r="M337" s="58"/>
      <c r="N337" t="str">
        <f>IF(E337&gt;='Data Transformation'!$R$29,B337,"")</f>
        <v xml:space="preserve"> </v>
      </c>
      <c r="O337" t="str">
        <f>IFERROR(IF(AND(Assignments!L337&lt;('Data Transformation'!$R$4-'Data Transformation'!$R$3)/2,ABS(K337-'Data Transformation'!$R$6)&gt;ABS(K337-'Data Transformation'!$R$5),NOT(ISNUMBER(N337)),NOT(ISNUMBER(R337)),NOT(ISNUMBER(P337)),NOT(ISNUMBER(R337)),NOT(ISNUMBER(S337)),NOT(ISNUMBER(T337))),Assignments!B337,""),"")</f>
        <v/>
      </c>
      <c r="P337" t="str">
        <f>IF(AND(NOT(ISNUMBER(N337)),NOT(ISNUMBER(R337)),NOT(ISNUMBER(S337)),G337&gt;='Data Transformation'!$R$28),B337,"")</f>
        <v xml:space="preserve"> </v>
      </c>
      <c r="Q337" t="str">
        <f>IFERROR(IF(AND(Assignments!L337&lt;('Data Transformation'!$R$4-'Data Transformation'!$R$3)/2,ABS(K337-'Data Transformation'!$R$6)&lt;ABS(K337-'Data Transformation'!$R$5),NOT(ISNUMBER(N337)),NOT(ISNUMBER(T337)),NOT(ISNUMBER(P337)),NOT(ISNUMBER(R337)),NOT(ISNUMBER(T337)),NOT(ISNUMBER(S337))),Assignments!B337,""),"")</f>
        <v/>
      </c>
      <c r="R337" t="str">
        <f>IF(H337&gt;='Data Transformation'!$R$30,B337,"")</f>
        <v xml:space="preserve"> </v>
      </c>
      <c r="S337" t="str">
        <f>IF(D337&gt;='Data Transformation'!$R$31,B337,"")</f>
        <v xml:space="preserve"> </v>
      </c>
      <c r="T337" t="str">
        <f>IF(AND(H337&lt;'Data Transformation'!$R$30,E337&lt;'Data Transformation'!$R$29,G337&lt;0.3,D337&lt;'Data Transformation'!$R$31,E337&gt;0.4,H337&gt;0.4),B337,"")</f>
        <v/>
      </c>
      <c r="U337" s="58"/>
      <c r="V337" t="str" cm="2">
        <f t="array" ref="V337">IF(C337=FALSE,"",IF(AND(ISNUMBER(B337),ISBLANK(N337:T337)),"Unclassified",(IF(COUNT(N337:T337)=0,"",INDEX($N$4:$T$4,MATCH(TRUE,N337:T337=B337,0))))))</f>
        <v/>
      </c>
      <c r="W337" t="str">
        <f t="shared" si="16"/>
        <v/>
      </c>
      <c r="X337" t="str">
        <f t="shared" si="17"/>
        <v/>
      </c>
      <c r="AC337" t="b">
        <f t="shared" si="18"/>
        <v>0</v>
      </c>
      <c r="AD337" t="str">
        <f>IFERROR(ABS(ABS(K337-'Data Transformation'!$R$5)-ABS(K337-'Data Transformation'!$R$6)),"")</f>
        <v/>
      </c>
      <c r="AE337" t="e">
        <f>IF(C337=FALSE,"",IF(AND(OR(V337=$Z$6,V337=$Z$8),OR(AC337=TRUE,AD337&lt;=IF(ISNUMBER('Data Transformation'!$R$15),'Data Transformation'!$R$15,'Data Transformation'!$R$25))),TRUE,FALSE))</f>
        <v>#DIV/0!</v>
      </c>
    </row>
    <row r="338" spans="2:31" x14ac:dyDescent="0.55000000000000004">
      <c r="B338" t="str">
        <v xml:space="preserve"> </v>
      </c>
      <c r="C338" t="str">
        <v xml:space="preserve"> </v>
      </c>
      <c r="D338" t="str">
        <v xml:space="preserve"> </v>
      </c>
      <c r="E338" t="str">
        <v xml:space="preserve"> </v>
      </c>
      <c r="F338" t="str">
        <v xml:space="preserve"> </v>
      </c>
      <c r="G338" t="str">
        <v xml:space="preserve"> </v>
      </c>
      <c r="H338" t="str">
        <v xml:space="preserve"> </v>
      </c>
      <c r="I338" t="str">
        <v xml:space="preserve"> </v>
      </c>
      <c r="K338" s="59" t="str">
        <f>IFERROR(AVERAGEIF('Data Transformation'!$B$425:$B$8425,B338,IF('Input and Summary Results'!$J$4="no",'Data Transformation'!$C$425:$C$8425,'Data Transformation'!$E$425:$E$8425)),"")</f>
        <v/>
      </c>
      <c r="L338" s="60" t="str" cm="1">
        <f t="array" ref="L338">IFERROR(_xlfn.STDEV.S(IF('Data Transformation'!$B$425:$B$8425=B338,IF('Input and Summary Results'!$J$4="no",'Data Transformation'!$C$425:$C$8425,'Data Transformation'!$E$425:$E$8425),"")),"")</f>
        <v/>
      </c>
      <c r="M338" s="58"/>
      <c r="N338" t="str">
        <f>IF(E338&gt;='Data Transformation'!$R$29,B338,"")</f>
        <v xml:space="preserve"> </v>
      </c>
      <c r="O338" t="str">
        <f>IFERROR(IF(AND(Assignments!L338&lt;('Data Transformation'!$R$4-'Data Transformation'!$R$3)/2,ABS(K338-'Data Transformation'!$R$6)&gt;ABS(K338-'Data Transformation'!$R$5),NOT(ISNUMBER(N338)),NOT(ISNUMBER(R338)),NOT(ISNUMBER(P338)),NOT(ISNUMBER(R338)),NOT(ISNUMBER(S338)),NOT(ISNUMBER(T338))),Assignments!B338,""),"")</f>
        <v/>
      </c>
      <c r="P338" t="str">
        <f>IF(AND(NOT(ISNUMBER(N338)),NOT(ISNUMBER(R338)),NOT(ISNUMBER(S338)),G338&gt;='Data Transformation'!$R$28),B338,"")</f>
        <v xml:space="preserve"> </v>
      </c>
      <c r="Q338" t="str">
        <f>IFERROR(IF(AND(Assignments!L338&lt;('Data Transformation'!$R$4-'Data Transformation'!$R$3)/2,ABS(K338-'Data Transformation'!$R$6)&lt;ABS(K338-'Data Transformation'!$R$5),NOT(ISNUMBER(N338)),NOT(ISNUMBER(T338)),NOT(ISNUMBER(P338)),NOT(ISNUMBER(R338)),NOT(ISNUMBER(T338)),NOT(ISNUMBER(S338))),Assignments!B338,""),"")</f>
        <v/>
      </c>
      <c r="R338" t="str">
        <f>IF(H338&gt;='Data Transformation'!$R$30,B338,"")</f>
        <v xml:space="preserve"> </v>
      </c>
      <c r="S338" t="str">
        <f>IF(D338&gt;='Data Transformation'!$R$31,B338,"")</f>
        <v xml:space="preserve"> </v>
      </c>
      <c r="T338" t="str">
        <f>IF(AND(H338&lt;'Data Transformation'!$R$30,E338&lt;'Data Transformation'!$R$29,G338&lt;0.3,D338&lt;'Data Transformation'!$R$31,E338&gt;0.4,H338&gt;0.4),B338,"")</f>
        <v/>
      </c>
      <c r="U338" s="58"/>
      <c r="V338" t="str" cm="2">
        <f t="array" ref="V338">IF(C338=FALSE,"",IF(AND(ISNUMBER(B338),ISBLANK(N338:T338)),"Unclassified",(IF(COUNT(N338:T338)=0,"",INDEX($N$4:$T$4,MATCH(TRUE,N338:T338=B338,0))))))</f>
        <v/>
      </c>
      <c r="W338" t="str">
        <f t="shared" si="16"/>
        <v/>
      </c>
      <c r="X338" t="str">
        <f t="shared" si="17"/>
        <v/>
      </c>
      <c r="AC338" t="b">
        <f t="shared" si="18"/>
        <v>0</v>
      </c>
      <c r="AD338" t="str">
        <f>IFERROR(ABS(ABS(K338-'Data Transformation'!$R$5)-ABS(K338-'Data Transformation'!$R$6)),"")</f>
        <v/>
      </c>
      <c r="AE338" t="e">
        <f>IF(C338=FALSE,"",IF(AND(OR(V338=$Z$6,V338=$Z$8),OR(AC338=TRUE,AD338&lt;=IF(ISNUMBER('Data Transformation'!$R$15),'Data Transformation'!$R$15,'Data Transformation'!$R$25))),TRUE,FALSE))</f>
        <v>#DIV/0!</v>
      </c>
    </row>
    <row r="339" spans="2:31" x14ac:dyDescent="0.55000000000000004">
      <c r="B339" t="str">
        <v xml:space="preserve"> </v>
      </c>
      <c r="C339" t="str">
        <v xml:space="preserve"> </v>
      </c>
      <c r="D339" t="str">
        <v xml:space="preserve"> </v>
      </c>
      <c r="E339" t="str">
        <v xml:space="preserve"> </v>
      </c>
      <c r="F339" t="str">
        <v xml:space="preserve"> </v>
      </c>
      <c r="G339" t="str">
        <v xml:space="preserve"> </v>
      </c>
      <c r="H339" t="str">
        <v xml:space="preserve"> </v>
      </c>
      <c r="I339" t="str">
        <v xml:space="preserve"> </v>
      </c>
      <c r="K339" s="59" t="str">
        <f>IFERROR(AVERAGEIF('Data Transformation'!$B$425:$B$8425,B339,IF('Input and Summary Results'!$J$4="no",'Data Transformation'!$C$425:$C$8425,'Data Transformation'!$E$425:$E$8425)),"")</f>
        <v/>
      </c>
      <c r="L339" s="60" t="str" cm="1">
        <f t="array" ref="L339">IFERROR(_xlfn.STDEV.S(IF('Data Transformation'!$B$425:$B$8425=B339,IF('Input and Summary Results'!$J$4="no",'Data Transformation'!$C$425:$C$8425,'Data Transformation'!$E$425:$E$8425),"")),"")</f>
        <v/>
      </c>
      <c r="M339" s="58"/>
      <c r="N339" t="str">
        <f>IF(E339&gt;='Data Transformation'!$R$29,B339,"")</f>
        <v xml:space="preserve"> </v>
      </c>
      <c r="O339" t="str">
        <f>IFERROR(IF(AND(Assignments!L339&lt;('Data Transformation'!$R$4-'Data Transformation'!$R$3)/2,ABS(K339-'Data Transformation'!$R$6)&gt;ABS(K339-'Data Transformation'!$R$5),NOT(ISNUMBER(N339)),NOT(ISNUMBER(R339)),NOT(ISNUMBER(P339)),NOT(ISNUMBER(R339)),NOT(ISNUMBER(S339)),NOT(ISNUMBER(T339))),Assignments!B339,""),"")</f>
        <v/>
      </c>
      <c r="P339" t="str">
        <f>IF(AND(NOT(ISNUMBER(N339)),NOT(ISNUMBER(R339)),NOT(ISNUMBER(S339)),G339&gt;='Data Transformation'!$R$28),B339,"")</f>
        <v xml:space="preserve"> </v>
      </c>
      <c r="Q339" t="str">
        <f>IFERROR(IF(AND(Assignments!L339&lt;('Data Transformation'!$R$4-'Data Transformation'!$R$3)/2,ABS(K339-'Data Transformation'!$R$6)&lt;ABS(K339-'Data Transformation'!$R$5),NOT(ISNUMBER(N339)),NOT(ISNUMBER(T339)),NOT(ISNUMBER(P339)),NOT(ISNUMBER(R339)),NOT(ISNUMBER(T339)),NOT(ISNUMBER(S339))),Assignments!B339,""),"")</f>
        <v/>
      </c>
      <c r="R339" t="str">
        <f>IF(H339&gt;='Data Transformation'!$R$30,B339,"")</f>
        <v xml:space="preserve"> </v>
      </c>
      <c r="S339" t="str">
        <f>IF(D339&gt;='Data Transformation'!$R$31,B339,"")</f>
        <v xml:space="preserve"> </v>
      </c>
      <c r="T339" t="str">
        <f>IF(AND(H339&lt;'Data Transformation'!$R$30,E339&lt;'Data Transformation'!$R$29,G339&lt;0.3,D339&lt;'Data Transformation'!$R$31,E339&gt;0.4,H339&gt;0.4),B339,"")</f>
        <v/>
      </c>
      <c r="U339" s="58"/>
      <c r="V339" t="str" cm="2">
        <f t="array" ref="V339">IF(C339=FALSE,"",IF(AND(ISNUMBER(B339),ISBLANK(N339:T339)),"Unclassified",(IF(COUNT(N339:T339)=0,"",INDEX($N$4:$T$4,MATCH(TRUE,N339:T339=B339,0))))))</f>
        <v/>
      </c>
      <c r="W339" t="str">
        <f t="shared" si="16"/>
        <v/>
      </c>
      <c r="X339" t="str">
        <f t="shared" si="17"/>
        <v/>
      </c>
      <c r="AC339" t="b">
        <f t="shared" si="18"/>
        <v>0</v>
      </c>
      <c r="AD339" t="str">
        <f>IFERROR(ABS(ABS(K339-'Data Transformation'!$R$5)-ABS(K339-'Data Transformation'!$R$6)),"")</f>
        <v/>
      </c>
      <c r="AE339" t="e">
        <f>IF(C339=FALSE,"",IF(AND(OR(V339=$Z$6,V339=$Z$8),OR(AC339=TRUE,AD339&lt;=IF(ISNUMBER('Data Transformation'!$R$15),'Data Transformation'!$R$15,'Data Transformation'!$R$25))),TRUE,FALSE))</f>
        <v>#DIV/0!</v>
      </c>
    </row>
    <row r="340" spans="2:31" x14ac:dyDescent="0.55000000000000004">
      <c r="B340" t="str">
        <v xml:space="preserve"> </v>
      </c>
      <c r="C340" t="str">
        <v xml:space="preserve"> </v>
      </c>
      <c r="D340" t="str">
        <v xml:space="preserve"> </v>
      </c>
      <c r="E340" t="str">
        <v xml:space="preserve"> </v>
      </c>
      <c r="F340" t="str">
        <v xml:space="preserve"> </v>
      </c>
      <c r="G340" t="str">
        <v xml:space="preserve"> </v>
      </c>
      <c r="H340" t="str">
        <v xml:space="preserve"> </v>
      </c>
      <c r="I340" t="str">
        <v xml:space="preserve"> </v>
      </c>
      <c r="K340" s="59" t="str">
        <f>IFERROR(AVERAGEIF('Data Transformation'!$B$425:$B$8425,B340,IF('Input and Summary Results'!$J$4="no",'Data Transformation'!$C$425:$C$8425,'Data Transformation'!$E$425:$E$8425)),"")</f>
        <v/>
      </c>
      <c r="L340" s="60" t="str" cm="1">
        <f t="array" ref="L340">IFERROR(_xlfn.STDEV.S(IF('Data Transformation'!$B$425:$B$8425=B340,IF('Input and Summary Results'!$J$4="no",'Data Transformation'!$C$425:$C$8425,'Data Transformation'!$E$425:$E$8425),"")),"")</f>
        <v/>
      </c>
      <c r="M340" s="58"/>
      <c r="N340" t="str">
        <f>IF(E340&gt;='Data Transformation'!$R$29,B340,"")</f>
        <v xml:space="preserve"> </v>
      </c>
      <c r="O340" t="str">
        <f>IFERROR(IF(AND(Assignments!L340&lt;('Data Transformation'!$R$4-'Data Transformation'!$R$3)/2,ABS(K340-'Data Transformation'!$R$6)&gt;ABS(K340-'Data Transformation'!$R$5),NOT(ISNUMBER(N340)),NOT(ISNUMBER(R340)),NOT(ISNUMBER(P340)),NOT(ISNUMBER(R340)),NOT(ISNUMBER(S340)),NOT(ISNUMBER(T340))),Assignments!B340,""),"")</f>
        <v/>
      </c>
      <c r="P340" t="str">
        <f>IF(AND(NOT(ISNUMBER(N340)),NOT(ISNUMBER(R340)),NOT(ISNUMBER(S340)),G340&gt;='Data Transformation'!$R$28),B340,"")</f>
        <v xml:space="preserve"> </v>
      </c>
      <c r="Q340" t="str">
        <f>IFERROR(IF(AND(Assignments!L340&lt;('Data Transformation'!$R$4-'Data Transformation'!$R$3)/2,ABS(K340-'Data Transformation'!$R$6)&lt;ABS(K340-'Data Transformation'!$R$5),NOT(ISNUMBER(N340)),NOT(ISNUMBER(T340)),NOT(ISNUMBER(P340)),NOT(ISNUMBER(R340)),NOT(ISNUMBER(T340)),NOT(ISNUMBER(S340))),Assignments!B340,""),"")</f>
        <v/>
      </c>
      <c r="R340" t="str">
        <f>IF(H340&gt;='Data Transformation'!$R$30,B340,"")</f>
        <v xml:space="preserve"> </v>
      </c>
      <c r="S340" t="str">
        <f>IF(D340&gt;='Data Transformation'!$R$31,B340,"")</f>
        <v xml:space="preserve"> </v>
      </c>
      <c r="T340" t="str">
        <f>IF(AND(H340&lt;'Data Transformation'!$R$30,E340&lt;'Data Transformation'!$R$29,G340&lt;0.3,D340&lt;'Data Transformation'!$R$31,E340&gt;0.4,H340&gt;0.4),B340,"")</f>
        <v/>
      </c>
      <c r="U340" s="58"/>
      <c r="V340" t="str" cm="2">
        <f t="array" ref="V340">IF(C340=FALSE,"",IF(AND(ISNUMBER(B340),ISBLANK(N340:T340)),"Unclassified",(IF(COUNT(N340:T340)=0,"",INDEX($N$4:$T$4,MATCH(TRUE,N340:T340=B340,0))))))</f>
        <v/>
      </c>
      <c r="W340" t="str">
        <f t="shared" si="16"/>
        <v/>
      </c>
      <c r="X340" t="str">
        <f t="shared" si="17"/>
        <v/>
      </c>
      <c r="AC340" t="b">
        <f t="shared" si="18"/>
        <v>0</v>
      </c>
      <c r="AD340" t="str">
        <f>IFERROR(ABS(ABS(K340-'Data Transformation'!$R$5)-ABS(K340-'Data Transformation'!$R$6)),"")</f>
        <v/>
      </c>
      <c r="AE340" t="e">
        <f>IF(C340=FALSE,"",IF(AND(OR(V340=$Z$6,V340=$Z$8),OR(AC340=TRUE,AD340&lt;=IF(ISNUMBER('Data Transformation'!$R$15),'Data Transformation'!$R$15,'Data Transformation'!$R$25))),TRUE,FALSE))</f>
        <v>#DIV/0!</v>
      </c>
    </row>
    <row r="341" spans="2:31" x14ac:dyDescent="0.55000000000000004">
      <c r="B341" t="str">
        <v xml:space="preserve"> </v>
      </c>
      <c r="C341" t="str">
        <v xml:space="preserve"> </v>
      </c>
      <c r="D341" t="str">
        <v xml:space="preserve"> </v>
      </c>
      <c r="E341" t="str">
        <v xml:space="preserve"> </v>
      </c>
      <c r="F341" t="str">
        <v xml:space="preserve"> </v>
      </c>
      <c r="G341" t="str">
        <v xml:space="preserve"> </v>
      </c>
      <c r="H341" t="str">
        <v xml:space="preserve"> </v>
      </c>
      <c r="I341" t="str">
        <v xml:space="preserve"> </v>
      </c>
      <c r="K341" s="59" t="str">
        <f>IFERROR(AVERAGEIF('Data Transformation'!$B$425:$B$8425,B341,IF('Input and Summary Results'!$J$4="no",'Data Transformation'!$C$425:$C$8425,'Data Transformation'!$E$425:$E$8425)),"")</f>
        <v/>
      </c>
      <c r="L341" s="60" t="str" cm="1">
        <f t="array" ref="L341">IFERROR(_xlfn.STDEV.S(IF('Data Transformation'!$B$425:$B$8425=B341,IF('Input and Summary Results'!$J$4="no",'Data Transformation'!$C$425:$C$8425,'Data Transformation'!$E$425:$E$8425),"")),"")</f>
        <v/>
      </c>
      <c r="M341" s="58"/>
      <c r="N341" t="str">
        <f>IF(E341&gt;='Data Transformation'!$R$29,B341,"")</f>
        <v xml:space="preserve"> </v>
      </c>
      <c r="O341" t="str">
        <f>IFERROR(IF(AND(Assignments!L341&lt;('Data Transformation'!$R$4-'Data Transformation'!$R$3)/2,ABS(K341-'Data Transformation'!$R$6)&gt;ABS(K341-'Data Transformation'!$R$5),NOT(ISNUMBER(N341)),NOT(ISNUMBER(R341)),NOT(ISNUMBER(P341)),NOT(ISNUMBER(R341)),NOT(ISNUMBER(S341)),NOT(ISNUMBER(T341))),Assignments!B341,""),"")</f>
        <v/>
      </c>
      <c r="P341" t="str">
        <f>IF(AND(NOT(ISNUMBER(N341)),NOT(ISNUMBER(R341)),NOT(ISNUMBER(S341)),G341&gt;='Data Transformation'!$R$28),B341,"")</f>
        <v xml:space="preserve"> </v>
      </c>
      <c r="Q341" t="str">
        <f>IFERROR(IF(AND(Assignments!L341&lt;('Data Transformation'!$R$4-'Data Transformation'!$R$3)/2,ABS(K341-'Data Transformation'!$R$6)&lt;ABS(K341-'Data Transformation'!$R$5),NOT(ISNUMBER(N341)),NOT(ISNUMBER(T341)),NOT(ISNUMBER(P341)),NOT(ISNUMBER(R341)),NOT(ISNUMBER(T341)),NOT(ISNUMBER(S341))),Assignments!B341,""),"")</f>
        <v/>
      </c>
      <c r="R341" t="str">
        <f>IF(H341&gt;='Data Transformation'!$R$30,B341,"")</f>
        <v xml:space="preserve"> </v>
      </c>
      <c r="S341" t="str">
        <f>IF(D341&gt;='Data Transformation'!$R$31,B341,"")</f>
        <v xml:space="preserve"> </v>
      </c>
      <c r="T341" t="str">
        <f>IF(AND(H341&lt;'Data Transformation'!$R$30,E341&lt;'Data Transformation'!$R$29,G341&lt;0.3,D341&lt;'Data Transformation'!$R$31,E341&gt;0.4,H341&gt;0.4),B341,"")</f>
        <v/>
      </c>
      <c r="U341" s="58"/>
      <c r="V341" t="str" cm="2">
        <f t="array" ref="V341">IF(C341=FALSE,"",IF(AND(ISNUMBER(B341),ISBLANK(N341:T341)),"Unclassified",(IF(COUNT(N341:T341)=0,"",INDEX($N$4:$T$4,MATCH(TRUE,N341:T341=B341,0))))))</f>
        <v/>
      </c>
      <c r="W341" t="str">
        <f t="shared" si="16"/>
        <v/>
      </c>
      <c r="X341" t="str">
        <f t="shared" si="17"/>
        <v/>
      </c>
      <c r="AC341" t="b">
        <f t="shared" si="18"/>
        <v>0</v>
      </c>
      <c r="AD341" t="str">
        <f>IFERROR(ABS(ABS(K341-'Data Transformation'!$R$5)-ABS(K341-'Data Transformation'!$R$6)),"")</f>
        <v/>
      </c>
      <c r="AE341" t="e">
        <f>IF(C341=FALSE,"",IF(AND(OR(V341=$Z$6,V341=$Z$8),OR(AC341=TRUE,AD341&lt;=IF(ISNUMBER('Data Transformation'!$R$15),'Data Transformation'!$R$15,'Data Transformation'!$R$25))),TRUE,FALSE))</f>
        <v>#DIV/0!</v>
      </c>
    </row>
    <row r="342" spans="2:31" x14ac:dyDescent="0.55000000000000004">
      <c r="B342" t="str">
        <v xml:space="preserve"> </v>
      </c>
      <c r="C342" t="str">
        <v xml:space="preserve"> </v>
      </c>
      <c r="D342" t="str">
        <v xml:space="preserve"> </v>
      </c>
      <c r="E342" t="str">
        <v xml:space="preserve"> </v>
      </c>
      <c r="F342" t="str">
        <v xml:space="preserve"> </v>
      </c>
      <c r="G342" t="str">
        <v xml:space="preserve"> </v>
      </c>
      <c r="H342" t="str">
        <v xml:space="preserve"> </v>
      </c>
      <c r="I342" t="str">
        <v xml:space="preserve"> </v>
      </c>
      <c r="K342" s="59" t="str">
        <f>IFERROR(AVERAGEIF('Data Transformation'!$B$425:$B$8425,B342,IF('Input and Summary Results'!$J$4="no",'Data Transformation'!$C$425:$C$8425,'Data Transformation'!$E$425:$E$8425)),"")</f>
        <v/>
      </c>
      <c r="L342" s="60" t="str" cm="1">
        <f t="array" ref="L342">IFERROR(_xlfn.STDEV.S(IF('Data Transformation'!$B$425:$B$8425=B342,IF('Input and Summary Results'!$J$4="no",'Data Transformation'!$C$425:$C$8425,'Data Transformation'!$E$425:$E$8425),"")),"")</f>
        <v/>
      </c>
      <c r="M342" s="58"/>
      <c r="N342" t="str">
        <f>IF(E342&gt;='Data Transformation'!$R$29,B342,"")</f>
        <v xml:space="preserve"> </v>
      </c>
      <c r="O342" t="str">
        <f>IFERROR(IF(AND(Assignments!L342&lt;('Data Transformation'!$R$4-'Data Transformation'!$R$3)/2,ABS(K342-'Data Transformation'!$R$6)&gt;ABS(K342-'Data Transformation'!$R$5),NOT(ISNUMBER(N342)),NOT(ISNUMBER(R342)),NOT(ISNUMBER(P342)),NOT(ISNUMBER(R342)),NOT(ISNUMBER(S342)),NOT(ISNUMBER(T342))),Assignments!B342,""),"")</f>
        <v/>
      </c>
      <c r="P342" t="str">
        <f>IF(AND(NOT(ISNUMBER(N342)),NOT(ISNUMBER(R342)),NOT(ISNUMBER(S342)),G342&gt;='Data Transformation'!$R$28),B342,"")</f>
        <v xml:space="preserve"> </v>
      </c>
      <c r="Q342" t="str">
        <f>IFERROR(IF(AND(Assignments!L342&lt;('Data Transformation'!$R$4-'Data Transformation'!$R$3)/2,ABS(K342-'Data Transformation'!$R$6)&lt;ABS(K342-'Data Transformation'!$R$5),NOT(ISNUMBER(N342)),NOT(ISNUMBER(T342)),NOT(ISNUMBER(P342)),NOT(ISNUMBER(R342)),NOT(ISNUMBER(T342)),NOT(ISNUMBER(S342))),Assignments!B342,""),"")</f>
        <v/>
      </c>
      <c r="R342" t="str">
        <f>IF(H342&gt;='Data Transformation'!$R$30,B342,"")</f>
        <v xml:space="preserve"> </v>
      </c>
      <c r="S342" t="str">
        <f>IF(D342&gt;='Data Transformation'!$R$31,B342,"")</f>
        <v xml:space="preserve"> </v>
      </c>
      <c r="T342" t="str">
        <f>IF(AND(H342&lt;'Data Transformation'!$R$30,E342&lt;'Data Transformation'!$R$29,G342&lt;0.3,D342&lt;'Data Transformation'!$R$31,E342&gt;0.4,H342&gt;0.4),B342,"")</f>
        <v/>
      </c>
      <c r="U342" s="58"/>
      <c r="V342" t="str" cm="2">
        <f t="array" ref="V342">IF(C342=FALSE,"",IF(AND(ISNUMBER(B342),ISBLANK(N342:T342)),"Unclassified",(IF(COUNT(N342:T342)=0,"",INDEX($N$4:$T$4,MATCH(TRUE,N342:T342=B342,0))))))</f>
        <v/>
      </c>
      <c r="W342" t="str">
        <f t="shared" si="16"/>
        <v/>
      </c>
      <c r="X342" t="str">
        <f t="shared" si="17"/>
        <v/>
      </c>
      <c r="AC342" t="b">
        <f t="shared" si="18"/>
        <v>0</v>
      </c>
      <c r="AD342" t="str">
        <f>IFERROR(ABS(ABS(K342-'Data Transformation'!$R$5)-ABS(K342-'Data Transformation'!$R$6)),"")</f>
        <v/>
      </c>
      <c r="AE342" t="e">
        <f>IF(C342=FALSE,"",IF(AND(OR(V342=$Z$6,V342=$Z$8),OR(AC342=TRUE,AD342&lt;=IF(ISNUMBER('Data Transformation'!$R$15),'Data Transformation'!$R$15,'Data Transformation'!$R$25))),TRUE,FALSE))</f>
        <v>#DIV/0!</v>
      </c>
    </row>
    <row r="343" spans="2:31" x14ac:dyDescent="0.55000000000000004">
      <c r="B343" t="str">
        <v xml:space="preserve"> </v>
      </c>
      <c r="C343" t="str">
        <v xml:space="preserve"> </v>
      </c>
      <c r="D343" t="str">
        <v xml:space="preserve"> </v>
      </c>
      <c r="E343" t="str">
        <v xml:space="preserve"> </v>
      </c>
      <c r="F343" t="str">
        <v xml:space="preserve"> </v>
      </c>
      <c r="G343" t="str">
        <v xml:space="preserve"> </v>
      </c>
      <c r="H343" t="str">
        <v xml:space="preserve"> </v>
      </c>
      <c r="I343" t="str">
        <v xml:space="preserve"> </v>
      </c>
      <c r="K343" s="59" t="str">
        <f>IFERROR(AVERAGEIF('Data Transformation'!$B$425:$B$8425,B343,IF('Input and Summary Results'!$J$4="no",'Data Transformation'!$C$425:$C$8425,'Data Transformation'!$E$425:$E$8425)),"")</f>
        <v/>
      </c>
      <c r="L343" s="60" t="str" cm="1">
        <f t="array" ref="L343">IFERROR(_xlfn.STDEV.S(IF('Data Transformation'!$B$425:$B$8425=B343,IF('Input and Summary Results'!$J$4="no",'Data Transformation'!$C$425:$C$8425,'Data Transformation'!$E$425:$E$8425),"")),"")</f>
        <v/>
      </c>
      <c r="M343" s="58"/>
      <c r="N343" t="str">
        <f>IF(E343&gt;='Data Transformation'!$R$29,B343,"")</f>
        <v xml:space="preserve"> </v>
      </c>
      <c r="O343" t="str">
        <f>IFERROR(IF(AND(Assignments!L343&lt;('Data Transformation'!$R$4-'Data Transformation'!$R$3)/2,ABS(K343-'Data Transformation'!$R$6)&gt;ABS(K343-'Data Transformation'!$R$5),NOT(ISNUMBER(N343)),NOT(ISNUMBER(R343)),NOT(ISNUMBER(P343)),NOT(ISNUMBER(R343)),NOT(ISNUMBER(S343)),NOT(ISNUMBER(T343))),Assignments!B343,""),"")</f>
        <v/>
      </c>
      <c r="P343" t="str">
        <f>IF(AND(NOT(ISNUMBER(N343)),NOT(ISNUMBER(R343)),NOT(ISNUMBER(S343)),G343&gt;='Data Transformation'!$R$28),B343,"")</f>
        <v xml:space="preserve"> </v>
      </c>
      <c r="Q343" t="str">
        <f>IFERROR(IF(AND(Assignments!L343&lt;('Data Transformation'!$R$4-'Data Transformation'!$R$3)/2,ABS(K343-'Data Transformation'!$R$6)&lt;ABS(K343-'Data Transformation'!$R$5),NOT(ISNUMBER(N343)),NOT(ISNUMBER(T343)),NOT(ISNUMBER(P343)),NOT(ISNUMBER(R343)),NOT(ISNUMBER(T343)),NOT(ISNUMBER(S343))),Assignments!B343,""),"")</f>
        <v/>
      </c>
      <c r="R343" t="str">
        <f>IF(H343&gt;='Data Transformation'!$R$30,B343,"")</f>
        <v xml:space="preserve"> </v>
      </c>
      <c r="S343" t="str">
        <f>IF(D343&gt;='Data Transformation'!$R$31,B343,"")</f>
        <v xml:space="preserve"> </v>
      </c>
      <c r="T343" t="str">
        <f>IF(AND(H343&lt;'Data Transformation'!$R$30,E343&lt;'Data Transformation'!$R$29,G343&lt;0.3,D343&lt;'Data Transformation'!$R$31,E343&gt;0.4,H343&gt;0.4),B343,"")</f>
        <v/>
      </c>
      <c r="U343" s="58"/>
      <c r="V343" t="str" cm="2">
        <f t="array" ref="V343">IF(C343=FALSE,"",IF(AND(ISNUMBER(B343),ISBLANK(N343:T343)),"Unclassified",(IF(COUNT(N343:T343)=0,"",INDEX($N$4:$T$4,MATCH(TRUE,N343:T343=B343,0))))))</f>
        <v/>
      </c>
      <c r="W343" t="str">
        <f t="shared" si="16"/>
        <v/>
      </c>
      <c r="X343" t="str">
        <f t="shared" si="17"/>
        <v/>
      </c>
      <c r="AC343" t="b">
        <f t="shared" si="18"/>
        <v>0</v>
      </c>
      <c r="AD343" t="str">
        <f>IFERROR(ABS(ABS(K343-'Data Transformation'!$R$5)-ABS(K343-'Data Transformation'!$R$6)),"")</f>
        <v/>
      </c>
      <c r="AE343" t="e">
        <f>IF(C343=FALSE,"",IF(AND(OR(V343=$Z$6,V343=$Z$8),OR(AC343=TRUE,AD343&lt;=IF(ISNUMBER('Data Transformation'!$R$15),'Data Transformation'!$R$15,'Data Transformation'!$R$25))),TRUE,FALSE))</f>
        <v>#DIV/0!</v>
      </c>
    </row>
    <row r="344" spans="2:31" x14ac:dyDescent="0.55000000000000004">
      <c r="B344" t="str">
        <v xml:space="preserve"> </v>
      </c>
      <c r="C344" t="str">
        <v xml:space="preserve"> </v>
      </c>
      <c r="D344" t="str">
        <v xml:space="preserve"> </v>
      </c>
      <c r="E344" t="str">
        <v xml:space="preserve"> </v>
      </c>
      <c r="F344" t="str">
        <v xml:space="preserve"> </v>
      </c>
      <c r="G344" t="str">
        <v xml:space="preserve"> </v>
      </c>
      <c r="H344" t="str">
        <v xml:space="preserve"> </v>
      </c>
      <c r="I344" t="str">
        <v xml:space="preserve"> </v>
      </c>
      <c r="K344" s="59" t="str">
        <f>IFERROR(AVERAGEIF('Data Transformation'!$B$425:$B$8425,B344,IF('Input and Summary Results'!$J$4="no",'Data Transformation'!$C$425:$C$8425,'Data Transformation'!$E$425:$E$8425)),"")</f>
        <v/>
      </c>
      <c r="L344" s="60" t="str" cm="1">
        <f t="array" ref="L344">IFERROR(_xlfn.STDEV.S(IF('Data Transformation'!$B$425:$B$8425=B344,IF('Input and Summary Results'!$J$4="no",'Data Transformation'!$C$425:$C$8425,'Data Transformation'!$E$425:$E$8425),"")),"")</f>
        <v/>
      </c>
      <c r="M344" s="58"/>
      <c r="N344" t="str">
        <f>IF(E344&gt;='Data Transformation'!$R$29,B344,"")</f>
        <v xml:space="preserve"> </v>
      </c>
      <c r="O344" t="str">
        <f>IFERROR(IF(AND(Assignments!L344&lt;('Data Transformation'!$R$4-'Data Transformation'!$R$3)/2,ABS(K344-'Data Transformation'!$R$6)&gt;ABS(K344-'Data Transformation'!$R$5),NOT(ISNUMBER(N344)),NOT(ISNUMBER(R344)),NOT(ISNUMBER(P344)),NOT(ISNUMBER(R344)),NOT(ISNUMBER(S344)),NOT(ISNUMBER(T344))),Assignments!B344,""),"")</f>
        <v/>
      </c>
      <c r="P344" t="str">
        <f>IF(AND(NOT(ISNUMBER(N344)),NOT(ISNUMBER(R344)),NOT(ISNUMBER(S344)),G344&gt;='Data Transformation'!$R$28),B344,"")</f>
        <v xml:space="preserve"> </v>
      </c>
      <c r="Q344" t="str">
        <f>IFERROR(IF(AND(Assignments!L344&lt;('Data Transformation'!$R$4-'Data Transformation'!$R$3)/2,ABS(K344-'Data Transformation'!$R$6)&lt;ABS(K344-'Data Transformation'!$R$5),NOT(ISNUMBER(N344)),NOT(ISNUMBER(T344)),NOT(ISNUMBER(P344)),NOT(ISNUMBER(R344)),NOT(ISNUMBER(T344)),NOT(ISNUMBER(S344))),Assignments!B344,""),"")</f>
        <v/>
      </c>
      <c r="R344" t="str">
        <f>IF(H344&gt;='Data Transformation'!$R$30,B344,"")</f>
        <v xml:space="preserve"> </v>
      </c>
      <c r="S344" t="str">
        <f>IF(D344&gt;='Data Transformation'!$R$31,B344,"")</f>
        <v xml:space="preserve"> </v>
      </c>
      <c r="T344" t="str">
        <f>IF(AND(H344&lt;'Data Transformation'!$R$30,E344&lt;'Data Transformation'!$R$29,G344&lt;0.3,D344&lt;'Data Transformation'!$R$31,E344&gt;0.4,H344&gt;0.4),B344,"")</f>
        <v/>
      </c>
      <c r="U344" s="58"/>
      <c r="V344" t="str" cm="2">
        <f t="array" ref="V344">IF(C344=FALSE,"",IF(AND(ISNUMBER(B344),ISBLANK(N344:T344)),"Unclassified",(IF(COUNT(N344:T344)=0,"",INDEX($N$4:$T$4,MATCH(TRUE,N344:T344=B344,0))))))</f>
        <v/>
      </c>
      <c r="W344" t="str">
        <f t="shared" si="16"/>
        <v/>
      </c>
      <c r="X344" t="str">
        <f t="shared" si="17"/>
        <v/>
      </c>
      <c r="AC344" t="b">
        <f t="shared" si="18"/>
        <v>0</v>
      </c>
      <c r="AD344" t="str">
        <f>IFERROR(ABS(ABS(K344-'Data Transformation'!$R$5)-ABS(K344-'Data Transformation'!$R$6)),"")</f>
        <v/>
      </c>
      <c r="AE344" t="e">
        <f>IF(C344=FALSE,"",IF(AND(OR(V344=$Z$6,V344=$Z$8),OR(AC344=TRUE,AD344&lt;=IF(ISNUMBER('Data Transformation'!$R$15),'Data Transformation'!$R$15,'Data Transformation'!$R$25))),TRUE,FALSE))</f>
        <v>#DIV/0!</v>
      </c>
    </row>
    <row r="345" spans="2:31" x14ac:dyDescent="0.55000000000000004">
      <c r="B345" t="str">
        <v xml:space="preserve"> </v>
      </c>
      <c r="C345" t="str">
        <v xml:space="preserve"> </v>
      </c>
      <c r="D345" t="str">
        <v xml:space="preserve"> </v>
      </c>
      <c r="E345" t="str">
        <v xml:space="preserve"> </v>
      </c>
      <c r="F345" t="str">
        <v xml:space="preserve"> </v>
      </c>
      <c r="G345" t="str">
        <v xml:space="preserve"> </v>
      </c>
      <c r="H345" t="str">
        <v xml:space="preserve"> </v>
      </c>
      <c r="I345" t="str">
        <v xml:space="preserve"> </v>
      </c>
      <c r="K345" s="59" t="str">
        <f>IFERROR(AVERAGEIF('Data Transformation'!$B$425:$B$8425,B345,IF('Input and Summary Results'!$J$4="no",'Data Transformation'!$C$425:$C$8425,'Data Transformation'!$E$425:$E$8425)),"")</f>
        <v/>
      </c>
      <c r="L345" s="60" t="str" cm="1">
        <f t="array" ref="L345">IFERROR(_xlfn.STDEV.S(IF('Data Transformation'!$B$425:$B$8425=B345,IF('Input and Summary Results'!$J$4="no",'Data Transformation'!$C$425:$C$8425,'Data Transformation'!$E$425:$E$8425),"")),"")</f>
        <v/>
      </c>
      <c r="M345" s="58"/>
      <c r="N345" t="str">
        <f>IF(E345&gt;='Data Transformation'!$R$29,B345,"")</f>
        <v xml:space="preserve"> </v>
      </c>
      <c r="O345" t="str">
        <f>IFERROR(IF(AND(Assignments!L345&lt;('Data Transformation'!$R$4-'Data Transformation'!$R$3)/2,ABS(K345-'Data Transformation'!$R$6)&gt;ABS(K345-'Data Transformation'!$R$5),NOT(ISNUMBER(N345)),NOT(ISNUMBER(R345)),NOT(ISNUMBER(P345)),NOT(ISNUMBER(R345)),NOT(ISNUMBER(S345)),NOT(ISNUMBER(T345))),Assignments!B345,""),"")</f>
        <v/>
      </c>
      <c r="P345" t="str">
        <f>IF(AND(NOT(ISNUMBER(N345)),NOT(ISNUMBER(R345)),NOT(ISNUMBER(S345)),G345&gt;='Data Transformation'!$R$28),B345,"")</f>
        <v xml:space="preserve"> </v>
      </c>
      <c r="Q345" t="str">
        <f>IFERROR(IF(AND(Assignments!L345&lt;('Data Transformation'!$R$4-'Data Transformation'!$R$3)/2,ABS(K345-'Data Transformation'!$R$6)&lt;ABS(K345-'Data Transformation'!$R$5),NOT(ISNUMBER(N345)),NOT(ISNUMBER(T345)),NOT(ISNUMBER(P345)),NOT(ISNUMBER(R345)),NOT(ISNUMBER(T345)),NOT(ISNUMBER(S345))),Assignments!B345,""),"")</f>
        <v/>
      </c>
      <c r="R345" t="str">
        <f>IF(H345&gt;='Data Transformation'!$R$30,B345,"")</f>
        <v xml:space="preserve"> </v>
      </c>
      <c r="S345" t="str">
        <f>IF(D345&gt;='Data Transformation'!$R$31,B345,"")</f>
        <v xml:space="preserve"> </v>
      </c>
      <c r="T345" t="str">
        <f>IF(AND(H345&lt;'Data Transformation'!$R$30,E345&lt;'Data Transformation'!$R$29,G345&lt;0.3,D345&lt;'Data Transformation'!$R$31,E345&gt;0.4,H345&gt;0.4),B345,"")</f>
        <v/>
      </c>
      <c r="U345" s="58"/>
      <c r="V345" t="str" cm="2">
        <f t="array" ref="V345">IF(C345=FALSE,"",IF(AND(ISNUMBER(B345),ISBLANK(N345:T345)),"Unclassified",(IF(COUNT(N345:T345)=0,"",INDEX($N$4:$T$4,MATCH(TRUE,N345:T345=B345,0))))))</f>
        <v/>
      </c>
      <c r="W345" t="str">
        <f t="shared" si="16"/>
        <v/>
      </c>
      <c r="X345" t="str">
        <f t="shared" si="17"/>
        <v/>
      </c>
      <c r="AC345" t="b">
        <f t="shared" si="18"/>
        <v>0</v>
      </c>
      <c r="AD345" t="str">
        <f>IFERROR(ABS(ABS(K345-'Data Transformation'!$R$5)-ABS(K345-'Data Transformation'!$R$6)),"")</f>
        <v/>
      </c>
      <c r="AE345" t="e">
        <f>IF(C345=FALSE,"",IF(AND(OR(V345=$Z$6,V345=$Z$8),OR(AC345=TRUE,AD345&lt;=IF(ISNUMBER('Data Transformation'!$R$15),'Data Transformation'!$R$15,'Data Transformation'!$R$25))),TRUE,FALSE))</f>
        <v>#DIV/0!</v>
      </c>
    </row>
    <row r="346" spans="2:31" x14ac:dyDescent="0.55000000000000004">
      <c r="B346" t="str">
        <v xml:space="preserve"> </v>
      </c>
      <c r="C346" t="str">
        <v xml:space="preserve"> </v>
      </c>
      <c r="D346" t="str">
        <v xml:space="preserve"> </v>
      </c>
      <c r="E346" t="str">
        <v xml:space="preserve"> </v>
      </c>
      <c r="F346" t="str">
        <v xml:space="preserve"> </v>
      </c>
      <c r="G346" t="str">
        <v xml:space="preserve"> </v>
      </c>
      <c r="H346" t="str">
        <v xml:space="preserve"> </v>
      </c>
      <c r="I346" t="str">
        <v xml:space="preserve"> </v>
      </c>
      <c r="K346" s="59" t="str">
        <f>IFERROR(AVERAGEIF('Data Transformation'!$B$425:$B$8425,B346,IF('Input and Summary Results'!$J$4="no",'Data Transformation'!$C$425:$C$8425,'Data Transformation'!$E$425:$E$8425)),"")</f>
        <v/>
      </c>
      <c r="L346" s="60" t="str" cm="1">
        <f t="array" ref="L346">IFERROR(_xlfn.STDEV.S(IF('Data Transformation'!$B$425:$B$8425=B346,IF('Input and Summary Results'!$J$4="no",'Data Transformation'!$C$425:$C$8425,'Data Transformation'!$E$425:$E$8425),"")),"")</f>
        <v/>
      </c>
      <c r="M346" s="58"/>
      <c r="N346" t="str">
        <f>IF(E346&gt;='Data Transformation'!$R$29,B346,"")</f>
        <v xml:space="preserve"> </v>
      </c>
      <c r="O346" t="str">
        <f>IFERROR(IF(AND(Assignments!L346&lt;('Data Transformation'!$R$4-'Data Transformation'!$R$3)/2,ABS(K346-'Data Transformation'!$R$6)&gt;ABS(K346-'Data Transformation'!$R$5),NOT(ISNUMBER(N346)),NOT(ISNUMBER(R346)),NOT(ISNUMBER(P346)),NOT(ISNUMBER(R346)),NOT(ISNUMBER(S346)),NOT(ISNUMBER(T346))),Assignments!B346,""),"")</f>
        <v/>
      </c>
      <c r="P346" t="str">
        <f>IF(AND(NOT(ISNUMBER(N346)),NOT(ISNUMBER(R346)),NOT(ISNUMBER(S346)),G346&gt;='Data Transformation'!$R$28),B346,"")</f>
        <v xml:space="preserve"> </v>
      </c>
      <c r="Q346" t="str">
        <f>IFERROR(IF(AND(Assignments!L346&lt;('Data Transformation'!$R$4-'Data Transformation'!$R$3)/2,ABS(K346-'Data Transformation'!$R$6)&lt;ABS(K346-'Data Transformation'!$R$5),NOT(ISNUMBER(N346)),NOT(ISNUMBER(T346)),NOT(ISNUMBER(P346)),NOT(ISNUMBER(R346)),NOT(ISNUMBER(T346)),NOT(ISNUMBER(S346))),Assignments!B346,""),"")</f>
        <v/>
      </c>
      <c r="R346" t="str">
        <f>IF(H346&gt;='Data Transformation'!$R$30,B346,"")</f>
        <v xml:space="preserve"> </v>
      </c>
      <c r="S346" t="str">
        <f>IF(D346&gt;='Data Transformation'!$R$31,B346,"")</f>
        <v xml:space="preserve"> </v>
      </c>
      <c r="T346" t="str">
        <f>IF(AND(H346&lt;'Data Transformation'!$R$30,E346&lt;'Data Transformation'!$R$29,G346&lt;0.3,D346&lt;'Data Transformation'!$R$31,E346&gt;0.4,H346&gt;0.4),B346,"")</f>
        <v/>
      </c>
      <c r="U346" s="58"/>
      <c r="V346" t="str" cm="2">
        <f t="array" ref="V346">IF(C346=FALSE,"",IF(AND(ISNUMBER(B346),ISBLANK(N346:T346)),"Unclassified",(IF(COUNT(N346:T346)=0,"",INDEX($N$4:$T$4,MATCH(TRUE,N346:T346=B346,0))))))</f>
        <v/>
      </c>
      <c r="W346" t="str">
        <f t="shared" si="16"/>
        <v/>
      </c>
      <c r="X346" t="str">
        <f t="shared" si="17"/>
        <v/>
      </c>
      <c r="AC346" t="b">
        <f t="shared" si="18"/>
        <v>0</v>
      </c>
      <c r="AD346" t="str">
        <f>IFERROR(ABS(ABS(K346-'Data Transformation'!$R$5)-ABS(K346-'Data Transformation'!$R$6)),"")</f>
        <v/>
      </c>
      <c r="AE346" t="e">
        <f>IF(C346=FALSE,"",IF(AND(OR(V346=$Z$6,V346=$Z$8),OR(AC346=TRUE,AD346&lt;=IF(ISNUMBER('Data Transformation'!$R$15),'Data Transformation'!$R$15,'Data Transformation'!$R$25))),TRUE,FALSE))</f>
        <v>#DIV/0!</v>
      </c>
    </row>
    <row r="347" spans="2:31" x14ac:dyDescent="0.55000000000000004">
      <c r="B347" t="str">
        <v xml:space="preserve"> </v>
      </c>
      <c r="C347" t="str">
        <v xml:space="preserve"> </v>
      </c>
      <c r="D347" t="str">
        <v xml:space="preserve"> </v>
      </c>
      <c r="E347" t="str">
        <v xml:space="preserve"> </v>
      </c>
      <c r="F347" t="str">
        <v xml:space="preserve"> </v>
      </c>
      <c r="G347" t="str">
        <v xml:space="preserve"> </v>
      </c>
      <c r="H347" t="str">
        <v xml:space="preserve"> </v>
      </c>
      <c r="I347" t="str">
        <v xml:space="preserve"> </v>
      </c>
      <c r="K347" s="59" t="str">
        <f>IFERROR(AVERAGEIF('Data Transformation'!$B$425:$B$8425,B347,IF('Input and Summary Results'!$J$4="no",'Data Transformation'!$C$425:$C$8425,'Data Transformation'!$E$425:$E$8425)),"")</f>
        <v/>
      </c>
      <c r="L347" s="60" t="str" cm="1">
        <f t="array" ref="L347">IFERROR(_xlfn.STDEV.S(IF('Data Transformation'!$B$425:$B$8425=B347,IF('Input and Summary Results'!$J$4="no",'Data Transformation'!$C$425:$C$8425,'Data Transformation'!$E$425:$E$8425),"")),"")</f>
        <v/>
      </c>
      <c r="M347" s="58"/>
      <c r="N347" t="str">
        <f>IF(E347&gt;='Data Transformation'!$R$29,B347,"")</f>
        <v xml:space="preserve"> </v>
      </c>
      <c r="O347" t="str">
        <f>IFERROR(IF(AND(Assignments!L347&lt;('Data Transformation'!$R$4-'Data Transformation'!$R$3)/2,ABS(K347-'Data Transformation'!$R$6)&gt;ABS(K347-'Data Transformation'!$R$5),NOT(ISNUMBER(N347)),NOT(ISNUMBER(R347)),NOT(ISNUMBER(P347)),NOT(ISNUMBER(R347)),NOT(ISNUMBER(S347)),NOT(ISNUMBER(T347))),Assignments!B347,""),"")</f>
        <v/>
      </c>
      <c r="P347" t="str">
        <f>IF(AND(NOT(ISNUMBER(N347)),NOT(ISNUMBER(R347)),NOT(ISNUMBER(S347)),G347&gt;='Data Transformation'!$R$28),B347,"")</f>
        <v xml:space="preserve"> </v>
      </c>
      <c r="Q347" t="str">
        <f>IFERROR(IF(AND(Assignments!L347&lt;('Data Transformation'!$R$4-'Data Transformation'!$R$3)/2,ABS(K347-'Data Transformation'!$R$6)&lt;ABS(K347-'Data Transformation'!$R$5),NOT(ISNUMBER(N347)),NOT(ISNUMBER(T347)),NOT(ISNUMBER(P347)),NOT(ISNUMBER(R347)),NOT(ISNUMBER(T347)),NOT(ISNUMBER(S347))),Assignments!B347,""),"")</f>
        <v/>
      </c>
      <c r="R347" t="str">
        <f>IF(H347&gt;='Data Transformation'!$R$30,B347,"")</f>
        <v xml:space="preserve"> </v>
      </c>
      <c r="S347" t="str">
        <f>IF(D347&gt;='Data Transformation'!$R$31,B347,"")</f>
        <v xml:space="preserve"> </v>
      </c>
      <c r="T347" t="str">
        <f>IF(AND(H347&lt;'Data Transformation'!$R$30,E347&lt;'Data Transformation'!$R$29,G347&lt;0.3,D347&lt;'Data Transformation'!$R$31,E347&gt;0.4,H347&gt;0.4),B347,"")</f>
        <v/>
      </c>
      <c r="U347" s="58"/>
      <c r="V347" t="str" cm="2">
        <f t="array" ref="V347">IF(C347=FALSE,"",IF(AND(ISNUMBER(B347),ISBLANK(N347:T347)),"Unclassified",(IF(COUNT(N347:T347)=0,"",INDEX($N$4:$T$4,MATCH(TRUE,N347:T347=B347,0))))))</f>
        <v/>
      </c>
      <c r="W347" t="str">
        <f t="shared" si="16"/>
        <v/>
      </c>
      <c r="X347" t="str">
        <f t="shared" si="17"/>
        <v/>
      </c>
      <c r="AC347" t="b">
        <f t="shared" si="18"/>
        <v>0</v>
      </c>
      <c r="AD347" t="str">
        <f>IFERROR(ABS(ABS(K347-'Data Transformation'!$R$5)-ABS(K347-'Data Transformation'!$R$6)),"")</f>
        <v/>
      </c>
      <c r="AE347" t="e">
        <f>IF(C347=FALSE,"",IF(AND(OR(V347=$Z$6,V347=$Z$8),OR(AC347=TRUE,AD347&lt;=IF(ISNUMBER('Data Transformation'!$R$15),'Data Transformation'!$R$15,'Data Transformation'!$R$25))),TRUE,FALSE))</f>
        <v>#DIV/0!</v>
      </c>
    </row>
    <row r="348" spans="2:31" x14ac:dyDescent="0.55000000000000004">
      <c r="B348" t="str">
        <v xml:space="preserve"> </v>
      </c>
      <c r="C348" t="str">
        <v xml:space="preserve"> </v>
      </c>
      <c r="D348" t="str">
        <v xml:space="preserve"> </v>
      </c>
      <c r="E348" t="str">
        <v xml:space="preserve"> </v>
      </c>
      <c r="F348" t="str">
        <v xml:space="preserve"> </v>
      </c>
      <c r="G348" t="str">
        <v xml:space="preserve"> </v>
      </c>
      <c r="H348" t="str">
        <v xml:space="preserve"> </v>
      </c>
      <c r="I348" t="str">
        <v xml:space="preserve"> </v>
      </c>
      <c r="K348" s="59" t="str">
        <f>IFERROR(AVERAGEIF('Data Transformation'!$B$425:$B$8425,B348,IF('Input and Summary Results'!$J$4="no",'Data Transformation'!$C$425:$C$8425,'Data Transformation'!$E$425:$E$8425)),"")</f>
        <v/>
      </c>
      <c r="L348" s="60" t="str" cm="1">
        <f t="array" ref="L348">IFERROR(_xlfn.STDEV.S(IF('Data Transformation'!$B$425:$B$8425=B348,IF('Input and Summary Results'!$J$4="no",'Data Transformation'!$C$425:$C$8425,'Data Transformation'!$E$425:$E$8425),"")),"")</f>
        <v/>
      </c>
      <c r="M348" s="58"/>
      <c r="N348" t="str">
        <f>IF(E348&gt;='Data Transformation'!$R$29,B348,"")</f>
        <v xml:space="preserve"> </v>
      </c>
      <c r="O348" t="str">
        <f>IFERROR(IF(AND(Assignments!L348&lt;('Data Transformation'!$R$4-'Data Transformation'!$R$3)/2,ABS(K348-'Data Transformation'!$R$6)&gt;ABS(K348-'Data Transformation'!$R$5),NOT(ISNUMBER(N348)),NOT(ISNUMBER(R348)),NOT(ISNUMBER(P348)),NOT(ISNUMBER(R348)),NOT(ISNUMBER(S348)),NOT(ISNUMBER(T348))),Assignments!B348,""),"")</f>
        <v/>
      </c>
      <c r="P348" t="str">
        <f>IF(AND(NOT(ISNUMBER(N348)),NOT(ISNUMBER(R348)),NOT(ISNUMBER(S348)),G348&gt;='Data Transformation'!$R$28),B348,"")</f>
        <v xml:space="preserve"> </v>
      </c>
      <c r="Q348" t="str">
        <f>IFERROR(IF(AND(Assignments!L348&lt;('Data Transformation'!$R$4-'Data Transformation'!$R$3)/2,ABS(K348-'Data Transformation'!$R$6)&lt;ABS(K348-'Data Transformation'!$R$5),NOT(ISNUMBER(N348)),NOT(ISNUMBER(T348)),NOT(ISNUMBER(P348)),NOT(ISNUMBER(R348)),NOT(ISNUMBER(T348)),NOT(ISNUMBER(S348))),Assignments!B348,""),"")</f>
        <v/>
      </c>
      <c r="R348" t="str">
        <f>IF(H348&gt;='Data Transformation'!$R$30,B348,"")</f>
        <v xml:space="preserve"> </v>
      </c>
      <c r="S348" t="str">
        <f>IF(D348&gt;='Data Transformation'!$R$31,B348,"")</f>
        <v xml:space="preserve"> </v>
      </c>
      <c r="T348" t="str">
        <f>IF(AND(H348&lt;'Data Transformation'!$R$30,E348&lt;'Data Transformation'!$R$29,G348&lt;0.3,D348&lt;'Data Transformation'!$R$31,E348&gt;0.4,H348&gt;0.4),B348,"")</f>
        <v/>
      </c>
      <c r="U348" s="58"/>
      <c r="V348" t="str" cm="2">
        <f t="array" ref="V348">IF(C348=FALSE,"",IF(AND(ISNUMBER(B348),ISBLANK(N348:T348)),"Unclassified",(IF(COUNT(N348:T348)=0,"",INDEX($N$4:$T$4,MATCH(TRUE,N348:T348=B348,0))))))</f>
        <v/>
      </c>
      <c r="W348" t="str">
        <f t="shared" si="16"/>
        <v/>
      </c>
      <c r="X348" t="str">
        <f t="shared" si="17"/>
        <v/>
      </c>
      <c r="AC348" t="b">
        <f t="shared" si="18"/>
        <v>0</v>
      </c>
      <c r="AD348" t="str">
        <f>IFERROR(ABS(ABS(K348-'Data Transformation'!$R$5)-ABS(K348-'Data Transformation'!$R$6)),"")</f>
        <v/>
      </c>
      <c r="AE348" t="e">
        <f>IF(C348=FALSE,"",IF(AND(OR(V348=$Z$6,V348=$Z$8),OR(AC348=TRUE,AD348&lt;=IF(ISNUMBER('Data Transformation'!$R$15),'Data Transformation'!$R$15,'Data Transformation'!$R$25))),TRUE,FALSE))</f>
        <v>#DIV/0!</v>
      </c>
    </row>
    <row r="349" spans="2:31" x14ac:dyDescent="0.55000000000000004">
      <c r="B349" t="str">
        <v xml:space="preserve"> </v>
      </c>
      <c r="C349" t="str">
        <v xml:space="preserve"> </v>
      </c>
      <c r="D349" t="str">
        <v xml:space="preserve"> </v>
      </c>
      <c r="E349" t="str">
        <v xml:space="preserve"> </v>
      </c>
      <c r="F349" t="str">
        <v xml:space="preserve"> </v>
      </c>
      <c r="G349" t="str">
        <v xml:space="preserve"> </v>
      </c>
      <c r="H349" t="str">
        <v xml:space="preserve"> </v>
      </c>
      <c r="I349" t="str">
        <v xml:space="preserve"> </v>
      </c>
      <c r="K349" s="59" t="str">
        <f>IFERROR(AVERAGEIF('Data Transformation'!$B$425:$B$8425,B349,IF('Input and Summary Results'!$J$4="no",'Data Transformation'!$C$425:$C$8425,'Data Transformation'!$E$425:$E$8425)),"")</f>
        <v/>
      </c>
      <c r="L349" s="60" t="str" cm="1">
        <f t="array" ref="L349">IFERROR(_xlfn.STDEV.S(IF('Data Transformation'!$B$425:$B$8425=B349,IF('Input and Summary Results'!$J$4="no",'Data Transformation'!$C$425:$C$8425,'Data Transformation'!$E$425:$E$8425),"")),"")</f>
        <v/>
      </c>
      <c r="M349" s="58"/>
      <c r="N349" t="str">
        <f>IF(E349&gt;='Data Transformation'!$R$29,B349,"")</f>
        <v xml:space="preserve"> </v>
      </c>
      <c r="O349" t="str">
        <f>IFERROR(IF(AND(Assignments!L349&lt;('Data Transformation'!$R$4-'Data Transformation'!$R$3)/2,ABS(K349-'Data Transformation'!$R$6)&gt;ABS(K349-'Data Transformation'!$R$5),NOT(ISNUMBER(N349)),NOT(ISNUMBER(R349)),NOT(ISNUMBER(P349)),NOT(ISNUMBER(R349)),NOT(ISNUMBER(S349)),NOT(ISNUMBER(T349))),Assignments!B349,""),"")</f>
        <v/>
      </c>
      <c r="P349" t="str">
        <f>IF(AND(NOT(ISNUMBER(N349)),NOT(ISNUMBER(R349)),NOT(ISNUMBER(S349)),G349&gt;='Data Transformation'!$R$28),B349,"")</f>
        <v xml:space="preserve"> </v>
      </c>
      <c r="Q349" t="str">
        <f>IFERROR(IF(AND(Assignments!L349&lt;('Data Transformation'!$R$4-'Data Transformation'!$R$3)/2,ABS(K349-'Data Transformation'!$R$6)&lt;ABS(K349-'Data Transformation'!$R$5),NOT(ISNUMBER(N349)),NOT(ISNUMBER(T349)),NOT(ISNUMBER(P349)),NOT(ISNUMBER(R349)),NOT(ISNUMBER(T349)),NOT(ISNUMBER(S349))),Assignments!B349,""),"")</f>
        <v/>
      </c>
      <c r="R349" t="str">
        <f>IF(H349&gt;='Data Transformation'!$R$30,B349,"")</f>
        <v xml:space="preserve"> </v>
      </c>
      <c r="S349" t="str">
        <f>IF(D349&gt;='Data Transformation'!$R$31,B349,"")</f>
        <v xml:space="preserve"> </v>
      </c>
      <c r="T349" t="str">
        <f>IF(AND(H349&lt;'Data Transformation'!$R$30,E349&lt;'Data Transformation'!$R$29,G349&lt;0.3,D349&lt;'Data Transformation'!$R$31,E349&gt;0.4,H349&gt;0.4),B349,"")</f>
        <v/>
      </c>
      <c r="U349" s="58"/>
      <c r="V349" t="str" cm="2">
        <f t="array" ref="V349">IF(C349=FALSE,"",IF(AND(ISNUMBER(B349),ISBLANK(N349:T349)),"Unclassified",(IF(COUNT(N349:T349)=0,"",INDEX($N$4:$T$4,MATCH(TRUE,N349:T349=B349,0))))))</f>
        <v/>
      </c>
      <c r="W349" t="str">
        <f t="shared" si="16"/>
        <v/>
      </c>
      <c r="X349" t="str">
        <f t="shared" si="17"/>
        <v/>
      </c>
      <c r="AC349" t="b">
        <f t="shared" si="18"/>
        <v>0</v>
      </c>
      <c r="AD349" t="str">
        <f>IFERROR(ABS(ABS(K349-'Data Transformation'!$R$5)-ABS(K349-'Data Transformation'!$R$6)),"")</f>
        <v/>
      </c>
      <c r="AE349" t="e">
        <f>IF(C349=FALSE,"",IF(AND(OR(V349=$Z$6,V349=$Z$8),OR(AC349=TRUE,AD349&lt;=IF(ISNUMBER('Data Transformation'!$R$15),'Data Transformation'!$R$15,'Data Transformation'!$R$25))),TRUE,FALSE))</f>
        <v>#DIV/0!</v>
      </c>
    </row>
    <row r="350" spans="2:31" x14ac:dyDescent="0.55000000000000004">
      <c r="B350" t="str">
        <v xml:space="preserve"> </v>
      </c>
      <c r="C350" t="str">
        <v xml:space="preserve"> </v>
      </c>
      <c r="D350" t="str">
        <v xml:space="preserve"> </v>
      </c>
      <c r="E350" t="str">
        <v xml:space="preserve"> </v>
      </c>
      <c r="F350" t="str">
        <v xml:space="preserve"> </v>
      </c>
      <c r="G350" t="str">
        <v xml:space="preserve"> </v>
      </c>
      <c r="H350" t="str">
        <v xml:space="preserve"> </v>
      </c>
      <c r="I350" t="str">
        <v xml:space="preserve"> </v>
      </c>
      <c r="K350" s="59" t="str">
        <f>IFERROR(AVERAGEIF('Data Transformation'!$B$425:$B$8425,B350,IF('Input and Summary Results'!$J$4="no",'Data Transformation'!$C$425:$C$8425,'Data Transformation'!$E$425:$E$8425)),"")</f>
        <v/>
      </c>
      <c r="L350" s="60" t="str" cm="1">
        <f t="array" ref="L350">IFERROR(_xlfn.STDEV.S(IF('Data Transformation'!$B$425:$B$8425=B350,IF('Input and Summary Results'!$J$4="no",'Data Transformation'!$C$425:$C$8425,'Data Transformation'!$E$425:$E$8425),"")),"")</f>
        <v/>
      </c>
      <c r="M350" s="58"/>
      <c r="N350" t="str">
        <f>IF(E350&gt;='Data Transformation'!$R$29,B350,"")</f>
        <v xml:space="preserve"> </v>
      </c>
      <c r="O350" t="str">
        <f>IFERROR(IF(AND(Assignments!L350&lt;('Data Transformation'!$R$4-'Data Transformation'!$R$3)/2,ABS(K350-'Data Transformation'!$R$6)&gt;ABS(K350-'Data Transformation'!$R$5),NOT(ISNUMBER(N350)),NOT(ISNUMBER(R350)),NOT(ISNUMBER(P350)),NOT(ISNUMBER(R350)),NOT(ISNUMBER(S350)),NOT(ISNUMBER(T350))),Assignments!B350,""),"")</f>
        <v/>
      </c>
      <c r="P350" t="str">
        <f>IF(AND(NOT(ISNUMBER(N350)),NOT(ISNUMBER(R350)),NOT(ISNUMBER(S350)),G350&gt;='Data Transformation'!$R$28),B350,"")</f>
        <v xml:space="preserve"> </v>
      </c>
      <c r="Q350" t="str">
        <f>IFERROR(IF(AND(Assignments!L350&lt;('Data Transformation'!$R$4-'Data Transformation'!$R$3)/2,ABS(K350-'Data Transformation'!$R$6)&lt;ABS(K350-'Data Transformation'!$R$5),NOT(ISNUMBER(N350)),NOT(ISNUMBER(T350)),NOT(ISNUMBER(P350)),NOT(ISNUMBER(R350)),NOT(ISNUMBER(T350)),NOT(ISNUMBER(S350))),Assignments!B350,""),"")</f>
        <v/>
      </c>
      <c r="R350" t="str">
        <f>IF(H350&gt;='Data Transformation'!$R$30,B350,"")</f>
        <v xml:space="preserve"> </v>
      </c>
      <c r="S350" t="str">
        <f>IF(D350&gt;='Data Transformation'!$R$31,B350,"")</f>
        <v xml:space="preserve"> </v>
      </c>
      <c r="T350" t="str">
        <f>IF(AND(H350&lt;'Data Transformation'!$R$30,E350&lt;'Data Transformation'!$R$29,G350&lt;0.3,D350&lt;'Data Transformation'!$R$31,E350&gt;0.4,H350&gt;0.4),B350,"")</f>
        <v/>
      </c>
      <c r="U350" s="58"/>
      <c r="V350" t="str" cm="2">
        <f t="array" ref="V350">IF(C350=FALSE,"",IF(AND(ISNUMBER(B350),ISBLANK(N350:T350)),"Unclassified",(IF(COUNT(N350:T350)=0,"",INDEX($N$4:$T$4,MATCH(TRUE,N350:T350=B350,0))))))</f>
        <v/>
      </c>
      <c r="W350" t="str">
        <f t="shared" si="16"/>
        <v/>
      </c>
      <c r="X350" t="str">
        <f t="shared" si="17"/>
        <v/>
      </c>
      <c r="AC350" t="b">
        <f t="shared" si="18"/>
        <v>0</v>
      </c>
      <c r="AD350" t="str">
        <f>IFERROR(ABS(ABS(K350-'Data Transformation'!$R$5)-ABS(K350-'Data Transformation'!$R$6)),"")</f>
        <v/>
      </c>
      <c r="AE350" t="e">
        <f>IF(C350=FALSE,"",IF(AND(OR(V350=$Z$6,V350=$Z$8),OR(AC350=TRUE,AD350&lt;=IF(ISNUMBER('Data Transformation'!$R$15),'Data Transformation'!$R$15,'Data Transformation'!$R$25))),TRUE,FALSE))</f>
        <v>#DIV/0!</v>
      </c>
    </row>
    <row r="351" spans="2:31" x14ac:dyDescent="0.55000000000000004">
      <c r="B351" t="str">
        <v xml:space="preserve"> </v>
      </c>
      <c r="C351" t="str">
        <v xml:space="preserve"> </v>
      </c>
      <c r="D351" t="str">
        <v xml:space="preserve"> </v>
      </c>
      <c r="E351" t="str">
        <v xml:space="preserve"> </v>
      </c>
      <c r="F351" t="str">
        <v xml:space="preserve"> </v>
      </c>
      <c r="G351" t="str">
        <v xml:space="preserve"> </v>
      </c>
      <c r="H351" t="str">
        <v xml:space="preserve"> </v>
      </c>
      <c r="I351" t="str">
        <v xml:space="preserve"> </v>
      </c>
      <c r="K351" s="59" t="str">
        <f>IFERROR(AVERAGEIF('Data Transformation'!$B$425:$B$8425,B351,IF('Input and Summary Results'!$J$4="no",'Data Transformation'!$C$425:$C$8425,'Data Transformation'!$E$425:$E$8425)),"")</f>
        <v/>
      </c>
      <c r="L351" s="60" t="str" cm="1">
        <f t="array" ref="L351">IFERROR(_xlfn.STDEV.S(IF('Data Transformation'!$B$425:$B$8425=B351,IF('Input and Summary Results'!$J$4="no",'Data Transformation'!$C$425:$C$8425,'Data Transformation'!$E$425:$E$8425),"")),"")</f>
        <v/>
      </c>
      <c r="M351" s="58"/>
      <c r="N351" t="str">
        <f>IF(E351&gt;='Data Transformation'!$R$29,B351,"")</f>
        <v xml:space="preserve"> </v>
      </c>
      <c r="O351" t="str">
        <f>IFERROR(IF(AND(Assignments!L351&lt;('Data Transformation'!$R$4-'Data Transformation'!$R$3)/2,ABS(K351-'Data Transformation'!$R$6)&gt;ABS(K351-'Data Transformation'!$R$5),NOT(ISNUMBER(N351)),NOT(ISNUMBER(R351)),NOT(ISNUMBER(P351)),NOT(ISNUMBER(R351)),NOT(ISNUMBER(S351)),NOT(ISNUMBER(T351))),Assignments!B351,""),"")</f>
        <v/>
      </c>
      <c r="P351" t="str">
        <f>IF(AND(NOT(ISNUMBER(N351)),NOT(ISNUMBER(R351)),NOT(ISNUMBER(S351)),G351&gt;='Data Transformation'!$R$28),B351,"")</f>
        <v xml:space="preserve"> </v>
      </c>
      <c r="Q351" t="str">
        <f>IFERROR(IF(AND(Assignments!L351&lt;('Data Transformation'!$R$4-'Data Transformation'!$R$3)/2,ABS(K351-'Data Transformation'!$R$6)&lt;ABS(K351-'Data Transformation'!$R$5),NOT(ISNUMBER(N351)),NOT(ISNUMBER(T351)),NOT(ISNUMBER(P351)),NOT(ISNUMBER(R351)),NOT(ISNUMBER(T351)),NOT(ISNUMBER(S351))),Assignments!B351,""),"")</f>
        <v/>
      </c>
      <c r="R351" t="str">
        <f>IF(H351&gt;='Data Transformation'!$R$30,B351,"")</f>
        <v xml:space="preserve"> </v>
      </c>
      <c r="S351" t="str">
        <f>IF(D351&gt;='Data Transformation'!$R$31,B351,"")</f>
        <v xml:space="preserve"> </v>
      </c>
      <c r="T351" t="str">
        <f>IF(AND(H351&lt;'Data Transformation'!$R$30,E351&lt;'Data Transformation'!$R$29,G351&lt;0.3,D351&lt;'Data Transformation'!$R$31,E351&gt;0.4,H351&gt;0.4),B351,"")</f>
        <v/>
      </c>
      <c r="U351" s="58"/>
      <c r="V351" t="str" cm="2">
        <f t="array" ref="V351">IF(C351=FALSE,"",IF(AND(ISNUMBER(B351),ISBLANK(N351:T351)),"Unclassified",(IF(COUNT(N351:T351)=0,"",INDEX($N$4:$T$4,MATCH(TRUE,N351:T351=B351,0))))))</f>
        <v/>
      </c>
      <c r="W351" t="str">
        <f t="shared" si="16"/>
        <v/>
      </c>
      <c r="X351" t="str">
        <f t="shared" si="17"/>
        <v/>
      </c>
      <c r="AC351" t="b">
        <f t="shared" si="18"/>
        <v>0</v>
      </c>
      <c r="AD351" t="str">
        <f>IFERROR(ABS(ABS(K351-'Data Transformation'!$R$5)-ABS(K351-'Data Transformation'!$R$6)),"")</f>
        <v/>
      </c>
      <c r="AE351" t="e">
        <f>IF(C351=FALSE,"",IF(AND(OR(V351=$Z$6,V351=$Z$8),OR(AC351=TRUE,AD351&lt;=IF(ISNUMBER('Data Transformation'!$R$15),'Data Transformation'!$R$15,'Data Transformation'!$R$25))),TRUE,FALSE))</f>
        <v>#DIV/0!</v>
      </c>
    </row>
    <row r="352" spans="2:31" x14ac:dyDescent="0.55000000000000004">
      <c r="B352" t="str">
        <v xml:space="preserve"> </v>
      </c>
      <c r="C352" t="str">
        <v xml:space="preserve"> </v>
      </c>
      <c r="D352" t="str">
        <v xml:space="preserve"> </v>
      </c>
      <c r="E352" t="str">
        <v xml:space="preserve"> </v>
      </c>
      <c r="F352" t="str">
        <v xml:space="preserve"> </v>
      </c>
      <c r="G352" t="str">
        <v xml:space="preserve"> </v>
      </c>
      <c r="H352" t="str">
        <v xml:space="preserve"> </v>
      </c>
      <c r="I352" t="str">
        <v xml:space="preserve"> </v>
      </c>
      <c r="K352" s="59" t="str">
        <f>IFERROR(AVERAGEIF('Data Transformation'!$B$425:$B$8425,B352,IF('Input and Summary Results'!$J$4="no",'Data Transformation'!$C$425:$C$8425,'Data Transformation'!$E$425:$E$8425)),"")</f>
        <v/>
      </c>
      <c r="L352" s="60" t="str" cm="1">
        <f t="array" ref="L352">IFERROR(_xlfn.STDEV.S(IF('Data Transformation'!$B$425:$B$8425=B352,IF('Input and Summary Results'!$J$4="no",'Data Transformation'!$C$425:$C$8425,'Data Transformation'!$E$425:$E$8425),"")),"")</f>
        <v/>
      </c>
      <c r="M352" s="58"/>
      <c r="N352" t="str">
        <f>IF(E352&gt;='Data Transformation'!$R$29,B352,"")</f>
        <v xml:space="preserve"> </v>
      </c>
      <c r="O352" t="str">
        <f>IFERROR(IF(AND(Assignments!L352&lt;('Data Transformation'!$R$4-'Data Transformation'!$R$3)/2,ABS(K352-'Data Transformation'!$R$6)&gt;ABS(K352-'Data Transformation'!$R$5),NOT(ISNUMBER(N352)),NOT(ISNUMBER(R352)),NOT(ISNUMBER(P352)),NOT(ISNUMBER(R352)),NOT(ISNUMBER(S352)),NOT(ISNUMBER(T352))),Assignments!B352,""),"")</f>
        <v/>
      </c>
      <c r="P352" t="str">
        <f>IF(AND(NOT(ISNUMBER(N352)),NOT(ISNUMBER(R352)),NOT(ISNUMBER(S352)),G352&gt;='Data Transformation'!$R$28),B352,"")</f>
        <v xml:space="preserve"> </v>
      </c>
      <c r="Q352" t="str">
        <f>IFERROR(IF(AND(Assignments!L352&lt;('Data Transformation'!$R$4-'Data Transformation'!$R$3)/2,ABS(K352-'Data Transformation'!$R$6)&lt;ABS(K352-'Data Transformation'!$R$5),NOT(ISNUMBER(N352)),NOT(ISNUMBER(T352)),NOT(ISNUMBER(P352)),NOT(ISNUMBER(R352)),NOT(ISNUMBER(T352)),NOT(ISNUMBER(S352))),Assignments!B352,""),"")</f>
        <v/>
      </c>
      <c r="R352" t="str">
        <f>IF(H352&gt;='Data Transformation'!$R$30,B352,"")</f>
        <v xml:space="preserve"> </v>
      </c>
      <c r="S352" t="str">
        <f>IF(D352&gt;='Data Transformation'!$R$31,B352,"")</f>
        <v xml:space="preserve"> </v>
      </c>
      <c r="T352" t="str">
        <f>IF(AND(H352&lt;'Data Transformation'!$R$30,E352&lt;'Data Transformation'!$R$29,G352&lt;0.3,D352&lt;'Data Transformation'!$R$31,E352&gt;0.4,H352&gt;0.4),B352,"")</f>
        <v/>
      </c>
      <c r="U352" s="58"/>
      <c r="V352" t="str" cm="2">
        <f t="array" ref="V352">IF(C352=FALSE,"",IF(AND(ISNUMBER(B352),ISBLANK(N352:T352)),"Unclassified",(IF(COUNT(N352:T352)=0,"",INDEX($N$4:$T$4,MATCH(TRUE,N352:T352=B352,0))))))</f>
        <v/>
      </c>
      <c r="W352" t="str">
        <f t="shared" si="16"/>
        <v/>
      </c>
      <c r="X352" t="str">
        <f t="shared" si="17"/>
        <v/>
      </c>
      <c r="AC352" t="b">
        <f t="shared" si="18"/>
        <v>0</v>
      </c>
      <c r="AD352" t="str">
        <f>IFERROR(ABS(ABS(K352-'Data Transformation'!$R$5)-ABS(K352-'Data Transformation'!$R$6)),"")</f>
        <v/>
      </c>
      <c r="AE352" t="e">
        <f>IF(C352=FALSE,"",IF(AND(OR(V352=$Z$6,V352=$Z$8),OR(AC352=TRUE,AD352&lt;=IF(ISNUMBER('Data Transformation'!$R$15),'Data Transformation'!$R$15,'Data Transformation'!$R$25))),TRUE,FALSE))</f>
        <v>#DIV/0!</v>
      </c>
    </row>
    <row r="353" spans="2:31" x14ac:dyDescent="0.55000000000000004">
      <c r="B353" t="str">
        <v xml:space="preserve"> </v>
      </c>
      <c r="C353" t="str">
        <v xml:space="preserve"> </v>
      </c>
      <c r="D353" t="str">
        <v xml:space="preserve"> </v>
      </c>
      <c r="E353" t="str">
        <v xml:space="preserve"> </v>
      </c>
      <c r="F353" t="str">
        <v xml:space="preserve"> </v>
      </c>
      <c r="G353" t="str">
        <v xml:space="preserve"> </v>
      </c>
      <c r="H353" t="str">
        <v xml:space="preserve"> </v>
      </c>
      <c r="I353" t="str">
        <v xml:space="preserve"> </v>
      </c>
      <c r="K353" s="59" t="str">
        <f>IFERROR(AVERAGEIF('Data Transformation'!$B$425:$B$8425,B353,IF('Input and Summary Results'!$J$4="no",'Data Transformation'!$C$425:$C$8425,'Data Transformation'!$E$425:$E$8425)),"")</f>
        <v/>
      </c>
      <c r="L353" s="60" t="str" cm="1">
        <f t="array" ref="L353">IFERROR(_xlfn.STDEV.S(IF('Data Transformation'!$B$425:$B$8425=B353,IF('Input and Summary Results'!$J$4="no",'Data Transformation'!$C$425:$C$8425,'Data Transformation'!$E$425:$E$8425),"")),"")</f>
        <v/>
      </c>
      <c r="M353" s="58"/>
      <c r="N353" t="str">
        <f>IF(E353&gt;='Data Transformation'!$R$29,B353,"")</f>
        <v xml:space="preserve"> </v>
      </c>
      <c r="O353" t="str">
        <f>IFERROR(IF(AND(Assignments!L353&lt;('Data Transformation'!$R$4-'Data Transformation'!$R$3)/2,ABS(K353-'Data Transformation'!$R$6)&gt;ABS(K353-'Data Transformation'!$R$5),NOT(ISNUMBER(N353)),NOT(ISNUMBER(R353)),NOT(ISNUMBER(P353)),NOT(ISNUMBER(R353)),NOT(ISNUMBER(S353)),NOT(ISNUMBER(T353))),Assignments!B353,""),"")</f>
        <v/>
      </c>
      <c r="P353" t="str">
        <f>IF(AND(NOT(ISNUMBER(N353)),NOT(ISNUMBER(R353)),NOT(ISNUMBER(S353)),G353&gt;='Data Transformation'!$R$28),B353,"")</f>
        <v xml:space="preserve"> </v>
      </c>
      <c r="Q353" t="str">
        <f>IFERROR(IF(AND(Assignments!L353&lt;('Data Transformation'!$R$4-'Data Transformation'!$R$3)/2,ABS(K353-'Data Transformation'!$R$6)&lt;ABS(K353-'Data Transformation'!$R$5),NOT(ISNUMBER(N353)),NOT(ISNUMBER(T353)),NOT(ISNUMBER(P353)),NOT(ISNUMBER(R353)),NOT(ISNUMBER(T353)),NOT(ISNUMBER(S353))),Assignments!B353,""),"")</f>
        <v/>
      </c>
      <c r="R353" t="str">
        <f>IF(H353&gt;='Data Transformation'!$R$30,B353,"")</f>
        <v xml:space="preserve"> </v>
      </c>
      <c r="S353" t="str">
        <f>IF(D353&gt;='Data Transformation'!$R$31,B353,"")</f>
        <v xml:space="preserve"> </v>
      </c>
      <c r="T353" t="str">
        <f>IF(AND(H353&lt;'Data Transformation'!$R$30,E353&lt;'Data Transformation'!$R$29,G353&lt;0.3,D353&lt;'Data Transformation'!$R$31,E353&gt;0.4,H353&gt;0.4),B353,"")</f>
        <v/>
      </c>
      <c r="U353" s="58"/>
      <c r="V353" t="str" cm="2">
        <f t="array" ref="V353">IF(C353=FALSE,"",IF(AND(ISNUMBER(B353),ISBLANK(N353:T353)),"Unclassified",(IF(COUNT(N353:T353)=0,"",INDEX($N$4:$T$4,MATCH(TRUE,N353:T353=B353,0))))))</f>
        <v/>
      </c>
      <c r="W353" t="str">
        <f t="shared" si="16"/>
        <v/>
      </c>
      <c r="X353" t="str">
        <f t="shared" si="17"/>
        <v/>
      </c>
      <c r="AC353" t="b">
        <f t="shared" si="18"/>
        <v>0</v>
      </c>
      <c r="AD353" t="str">
        <f>IFERROR(ABS(ABS(K353-'Data Transformation'!$R$5)-ABS(K353-'Data Transformation'!$R$6)),"")</f>
        <v/>
      </c>
      <c r="AE353" t="e">
        <f>IF(C353=FALSE,"",IF(AND(OR(V353=$Z$6,V353=$Z$8),OR(AC353=TRUE,AD353&lt;=IF(ISNUMBER('Data Transformation'!$R$15),'Data Transformation'!$R$15,'Data Transformation'!$R$25))),TRUE,FALSE))</f>
        <v>#DIV/0!</v>
      </c>
    </row>
    <row r="354" spans="2:31" x14ac:dyDescent="0.55000000000000004">
      <c r="B354" t="str">
        <v xml:space="preserve"> </v>
      </c>
      <c r="C354" t="str">
        <v xml:space="preserve"> </v>
      </c>
      <c r="D354" t="str">
        <v xml:space="preserve"> </v>
      </c>
      <c r="E354" t="str">
        <v xml:space="preserve"> </v>
      </c>
      <c r="F354" t="str">
        <v xml:space="preserve"> </v>
      </c>
      <c r="G354" t="str">
        <v xml:space="preserve"> </v>
      </c>
      <c r="H354" t="str">
        <v xml:space="preserve"> </v>
      </c>
      <c r="I354" t="str">
        <v xml:space="preserve"> </v>
      </c>
      <c r="K354" s="59" t="str">
        <f>IFERROR(AVERAGEIF('Data Transformation'!$B$425:$B$8425,B354,IF('Input and Summary Results'!$J$4="no",'Data Transformation'!$C$425:$C$8425,'Data Transformation'!$E$425:$E$8425)),"")</f>
        <v/>
      </c>
      <c r="L354" s="60" t="str" cm="1">
        <f t="array" ref="L354">IFERROR(_xlfn.STDEV.S(IF('Data Transformation'!$B$425:$B$8425=B354,IF('Input and Summary Results'!$J$4="no",'Data Transformation'!$C$425:$C$8425,'Data Transformation'!$E$425:$E$8425),"")),"")</f>
        <v/>
      </c>
      <c r="M354" s="58"/>
      <c r="N354" t="str">
        <f>IF(E354&gt;='Data Transformation'!$R$29,B354,"")</f>
        <v xml:space="preserve"> </v>
      </c>
      <c r="O354" t="str">
        <f>IFERROR(IF(AND(Assignments!L354&lt;('Data Transformation'!$R$4-'Data Transformation'!$R$3)/2,ABS(K354-'Data Transformation'!$R$6)&gt;ABS(K354-'Data Transformation'!$R$5),NOT(ISNUMBER(N354)),NOT(ISNUMBER(R354)),NOT(ISNUMBER(P354)),NOT(ISNUMBER(R354)),NOT(ISNUMBER(S354)),NOT(ISNUMBER(T354))),Assignments!B354,""),"")</f>
        <v/>
      </c>
      <c r="P354" t="str">
        <f>IF(AND(NOT(ISNUMBER(N354)),NOT(ISNUMBER(R354)),NOT(ISNUMBER(S354)),G354&gt;='Data Transformation'!$R$28),B354,"")</f>
        <v xml:space="preserve"> </v>
      </c>
      <c r="Q354" t="str">
        <f>IFERROR(IF(AND(Assignments!L354&lt;('Data Transformation'!$R$4-'Data Transformation'!$R$3)/2,ABS(K354-'Data Transformation'!$R$6)&lt;ABS(K354-'Data Transformation'!$R$5),NOT(ISNUMBER(N354)),NOT(ISNUMBER(T354)),NOT(ISNUMBER(P354)),NOT(ISNUMBER(R354)),NOT(ISNUMBER(T354)),NOT(ISNUMBER(S354))),Assignments!B354,""),"")</f>
        <v/>
      </c>
      <c r="R354" t="str">
        <f>IF(H354&gt;='Data Transformation'!$R$30,B354,"")</f>
        <v xml:space="preserve"> </v>
      </c>
      <c r="S354" t="str">
        <f>IF(D354&gt;='Data Transformation'!$R$31,B354,"")</f>
        <v xml:space="preserve"> </v>
      </c>
      <c r="T354" t="str">
        <f>IF(AND(H354&lt;'Data Transformation'!$R$30,E354&lt;'Data Transformation'!$R$29,G354&lt;0.3,D354&lt;'Data Transformation'!$R$31,E354&gt;0.4,H354&gt;0.4),B354,"")</f>
        <v/>
      </c>
      <c r="U354" s="58"/>
      <c r="V354" t="str" cm="2">
        <f t="array" ref="V354">IF(C354=FALSE,"",IF(AND(ISNUMBER(B354),ISBLANK(N354:T354)),"Unclassified",(IF(COUNT(N354:T354)=0,"",INDEX($N$4:$T$4,MATCH(TRUE,N354:T354=B354,0))))))</f>
        <v/>
      </c>
      <c r="W354" t="str">
        <f t="shared" si="16"/>
        <v/>
      </c>
      <c r="X354" t="str">
        <f t="shared" si="17"/>
        <v/>
      </c>
      <c r="AC354" t="b">
        <f t="shared" si="18"/>
        <v>0</v>
      </c>
      <c r="AD354" t="str">
        <f>IFERROR(ABS(ABS(K354-'Data Transformation'!$R$5)-ABS(K354-'Data Transformation'!$R$6)),"")</f>
        <v/>
      </c>
      <c r="AE354" t="e">
        <f>IF(C354=FALSE,"",IF(AND(OR(V354=$Z$6,V354=$Z$8),OR(AC354=TRUE,AD354&lt;=IF(ISNUMBER('Data Transformation'!$R$15),'Data Transformation'!$R$15,'Data Transformation'!$R$25))),TRUE,FALSE))</f>
        <v>#DIV/0!</v>
      </c>
    </row>
    <row r="355" spans="2:31" x14ac:dyDescent="0.55000000000000004">
      <c r="B355" t="str">
        <v xml:space="preserve"> </v>
      </c>
      <c r="C355" t="str">
        <v xml:space="preserve"> </v>
      </c>
      <c r="D355" t="str">
        <v xml:space="preserve"> </v>
      </c>
      <c r="E355" t="str">
        <v xml:space="preserve"> </v>
      </c>
      <c r="F355" t="str">
        <v xml:space="preserve"> </v>
      </c>
      <c r="G355" t="str">
        <v xml:space="preserve"> </v>
      </c>
      <c r="H355" t="str">
        <v xml:space="preserve"> </v>
      </c>
      <c r="I355" t="str">
        <v xml:space="preserve"> </v>
      </c>
      <c r="K355" s="59" t="str">
        <f>IFERROR(AVERAGEIF('Data Transformation'!$B$425:$B$8425,B355,IF('Input and Summary Results'!$J$4="no",'Data Transformation'!$C$425:$C$8425,'Data Transformation'!$E$425:$E$8425)),"")</f>
        <v/>
      </c>
      <c r="L355" s="60" t="str" cm="1">
        <f t="array" ref="L355">IFERROR(_xlfn.STDEV.S(IF('Data Transformation'!$B$425:$B$8425=B355,IF('Input and Summary Results'!$J$4="no",'Data Transformation'!$C$425:$C$8425,'Data Transformation'!$E$425:$E$8425),"")),"")</f>
        <v/>
      </c>
      <c r="M355" s="58"/>
      <c r="N355" t="str">
        <f>IF(E355&gt;='Data Transformation'!$R$29,B355,"")</f>
        <v xml:space="preserve"> </v>
      </c>
      <c r="O355" t="str">
        <f>IFERROR(IF(AND(Assignments!L355&lt;('Data Transformation'!$R$4-'Data Transformation'!$R$3)/2,ABS(K355-'Data Transformation'!$R$6)&gt;ABS(K355-'Data Transformation'!$R$5),NOT(ISNUMBER(N355)),NOT(ISNUMBER(R355)),NOT(ISNUMBER(P355)),NOT(ISNUMBER(R355)),NOT(ISNUMBER(S355)),NOT(ISNUMBER(T355))),Assignments!B355,""),"")</f>
        <v/>
      </c>
      <c r="P355" t="str">
        <f>IF(AND(NOT(ISNUMBER(N355)),NOT(ISNUMBER(R355)),NOT(ISNUMBER(S355)),G355&gt;='Data Transformation'!$R$28),B355,"")</f>
        <v xml:space="preserve"> </v>
      </c>
      <c r="Q355" t="str">
        <f>IFERROR(IF(AND(Assignments!L355&lt;('Data Transformation'!$R$4-'Data Transformation'!$R$3)/2,ABS(K355-'Data Transformation'!$R$6)&lt;ABS(K355-'Data Transformation'!$R$5),NOT(ISNUMBER(N355)),NOT(ISNUMBER(T355)),NOT(ISNUMBER(P355)),NOT(ISNUMBER(R355)),NOT(ISNUMBER(T355)),NOT(ISNUMBER(S355))),Assignments!B355,""),"")</f>
        <v/>
      </c>
      <c r="R355" t="str">
        <f>IF(H355&gt;='Data Transformation'!$R$30,B355,"")</f>
        <v xml:space="preserve"> </v>
      </c>
      <c r="S355" t="str">
        <f>IF(D355&gt;='Data Transformation'!$R$31,B355,"")</f>
        <v xml:space="preserve"> </v>
      </c>
      <c r="T355" t="str">
        <f>IF(AND(H355&lt;'Data Transformation'!$R$30,E355&lt;'Data Transformation'!$R$29,G355&lt;0.3,D355&lt;'Data Transformation'!$R$31,E355&gt;0.4,H355&gt;0.4),B355,"")</f>
        <v/>
      </c>
      <c r="U355" s="58"/>
      <c r="V355" t="str" cm="2">
        <f t="array" ref="V355">IF(C355=FALSE,"",IF(AND(ISNUMBER(B355),ISBLANK(N355:T355)),"Unclassified",(IF(COUNT(N355:T355)=0,"",INDEX($N$4:$T$4,MATCH(TRUE,N355:T355=B355,0))))))</f>
        <v/>
      </c>
      <c r="W355" t="str">
        <f t="shared" si="16"/>
        <v/>
      </c>
      <c r="X355" t="str">
        <f t="shared" si="17"/>
        <v/>
      </c>
      <c r="AC355" t="b">
        <f t="shared" si="18"/>
        <v>0</v>
      </c>
      <c r="AD355" t="str">
        <f>IFERROR(ABS(ABS(K355-'Data Transformation'!$R$5)-ABS(K355-'Data Transformation'!$R$6)),"")</f>
        <v/>
      </c>
      <c r="AE355" t="e">
        <f>IF(C355=FALSE,"",IF(AND(OR(V355=$Z$6,V355=$Z$8),OR(AC355=TRUE,AD355&lt;=IF(ISNUMBER('Data Transformation'!$R$15),'Data Transformation'!$R$15,'Data Transformation'!$R$25))),TRUE,FALSE))</f>
        <v>#DIV/0!</v>
      </c>
    </row>
    <row r="428" spans="1:33" s="58" customFormat="1" x14ac:dyDescent="0.55000000000000004">
      <c r="A428"/>
      <c r="B428"/>
      <c r="C428"/>
      <c r="D428"/>
      <c r="E428"/>
      <c r="F428"/>
      <c r="G428"/>
      <c r="H428"/>
      <c r="I428"/>
      <c r="J428"/>
      <c r="K428"/>
      <c r="L428"/>
      <c r="M428"/>
      <c r="N428"/>
      <c r="O428"/>
      <c r="P428"/>
      <c r="Q428"/>
      <c r="R428"/>
      <c r="S428"/>
      <c r="T428"/>
      <c r="U428"/>
      <c r="V428"/>
      <c r="W428"/>
      <c r="X428"/>
      <c r="Y428"/>
      <c r="Z428"/>
      <c r="AA428"/>
      <c r="AB428"/>
      <c r="AC428"/>
      <c r="AD428"/>
      <c r="AE428"/>
      <c r="AF428"/>
      <c r="AG428"/>
    </row>
  </sheetData>
  <customSheetViews>
    <customSheetView guid="{3FABBB88-4ADF-4471-88BA-07085913E628}" scale="85">
      <selection activeCell="S13" sqref="S13"/>
      <pageMargins left="0.7" right="0.7" top="0.75" bottom="0.75" header="0.3" footer="0.3"/>
    </customSheetView>
  </customSheetViews>
  <conditionalFormatting sqref="AE6:AE355">
    <cfRule type="cellIs" dxfId="350" priority="1" operator="equal">
      <formula>TRUE</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Y10515"/>
  <sheetViews>
    <sheetView zoomScale="70" zoomScaleNormal="70" workbookViewId="0">
      <pane ySplit="2" topLeftCell="A3" activePane="bottomLeft" state="frozen"/>
      <selection pane="bottomLeft" activeCell="O1" sqref="O1:R1"/>
    </sheetView>
  </sheetViews>
  <sheetFormatPr defaultColWidth="11" defaultRowHeight="15.7" x14ac:dyDescent="0.55000000000000004"/>
  <cols>
    <col min="2" max="2" width="11" bestFit="1" customWidth="1"/>
    <col min="3" max="3" width="9.109375" bestFit="1" customWidth="1"/>
    <col min="4" max="6" width="9.109375" customWidth="1"/>
    <col min="7" max="7" width="5.5" bestFit="1" customWidth="1"/>
    <col min="8" max="8" width="5.609375" customWidth="1"/>
    <col min="9" max="9" width="6.88671875" customWidth="1"/>
    <col min="10" max="10" width="12.88671875" bestFit="1" customWidth="1"/>
    <col min="11" max="11" width="12.609375" bestFit="1" customWidth="1"/>
    <col min="13" max="13" width="15.38671875" bestFit="1" customWidth="1"/>
    <col min="14" max="14" width="15.38671875" style="26" customWidth="1"/>
    <col min="15" max="15" width="10" style="26" bestFit="1" customWidth="1"/>
    <col min="16" max="16" width="25.109375" style="26" bestFit="1" customWidth="1"/>
    <col min="17" max="17" width="22.5" style="26" bestFit="1" customWidth="1"/>
    <col min="18" max="18" width="8.5" style="26" bestFit="1" customWidth="1"/>
    <col min="23" max="25" width="11" style="2"/>
  </cols>
  <sheetData>
    <row r="1" spans="1:25" ht="20.7" x14ac:dyDescent="0.7">
      <c r="M1" s="24"/>
      <c r="N1" s="56"/>
      <c r="O1" s="87" t="s">
        <v>49</v>
      </c>
      <c r="P1" s="87"/>
      <c r="Q1" s="87"/>
      <c r="R1" s="87"/>
      <c r="W1"/>
      <c r="X1"/>
      <c r="Y1"/>
    </row>
    <row r="2" spans="1:25" ht="20.7" x14ac:dyDescent="0.7">
      <c r="M2" s="25" t="s">
        <v>61</v>
      </c>
      <c r="N2" s="19" t="s">
        <v>107</v>
      </c>
      <c r="O2" s="19" t="s">
        <v>50</v>
      </c>
      <c r="P2" s="19" t="s">
        <v>51</v>
      </c>
      <c r="Q2" s="19" t="s">
        <v>52</v>
      </c>
      <c r="R2" s="19" t="s">
        <v>53</v>
      </c>
      <c r="S2" s="19" t="s">
        <v>71</v>
      </c>
      <c r="W2"/>
      <c r="X2" s="33" t="s">
        <v>109</v>
      </c>
      <c r="Y2" s="33" t="s">
        <v>110</v>
      </c>
    </row>
    <row r="3" spans="1:25" ht="23.35" x14ac:dyDescent="0.8">
      <c r="B3" s="21" t="s">
        <v>48</v>
      </c>
      <c r="C3" s="29"/>
      <c r="D3" s="29"/>
      <c r="E3" s="29"/>
      <c r="F3" s="29"/>
      <c r="G3" s="29"/>
      <c r="H3" s="30"/>
      <c r="I3" s="30"/>
      <c r="J3" s="30"/>
      <c r="L3" s="29"/>
      <c r="M3" s="23" t="b">
        <f>INDEX('Data Transformation'!$O$4:$O$424,MATCH($B$3,'Data Transformation'!$M$4:$M$424,0),MATCH($M$2,'Data Transformation'!$O$3,0))</f>
        <v>0</v>
      </c>
      <c r="N3" s="27">
        <f>IF('Input and Summary Results'!$J$16="minimum",'Bin Analysis'!X4/(M3-1),'Bin Analysis'!Y3/('Bin Analysis'!M3-1))</f>
        <v>0</v>
      </c>
      <c r="O3" s="27" t="e">
        <f>IF(M3=FALSE,NA(),(VLOOKUP(1,C6:K25,4,FALSE))/(M3-1))</f>
        <v>#N/A</v>
      </c>
      <c r="P3" s="27" t="e">
        <f>IF(M3=FALSE,NA(),SUM(J6:J25)/Weighting!$S$5)</f>
        <v>#N/A</v>
      </c>
      <c r="Q3" s="27" t="e">
        <f>IF(M3=FALSE,NA(),SUM(K6:K25)/Weighting!$S$6)</f>
        <v>#N/A</v>
      </c>
      <c r="R3" s="27" t="e">
        <f>IF(M3=FALSE,NA(),(VLOOKUP(1,G6:K25,3,FALSE))/(M3-1))</f>
        <v>#N/A</v>
      </c>
      <c r="S3" s="22" t="e">
        <f>IF(M3=FALSE,NA(),IF(SUM(J6:J25)=2,"yes","no"))</f>
        <v>#N/A</v>
      </c>
      <c r="X3" s="2" cm="2">
        <f t="array" ref="X3:X4">FREQUENCY('Data Transformation'!G425:G6424,'Data Transformation'!$U$11)</f>
        <v>0</v>
      </c>
      <c r="Y3" s="2" cm="2">
        <f t="array" ref="Y3:Y4">FREQUENCY('Data Transformation'!G425:G8425,'Data Transformation'!$U$12)</f>
        <v>0</v>
      </c>
    </row>
    <row r="4" spans="1:25" x14ac:dyDescent="0.55000000000000004">
      <c r="B4" t="s">
        <v>47</v>
      </c>
      <c r="C4" t="s">
        <v>5</v>
      </c>
      <c r="D4" t="s">
        <v>100</v>
      </c>
      <c r="E4" t="s">
        <v>101</v>
      </c>
      <c r="F4" t="s">
        <v>102</v>
      </c>
      <c r="G4" t="s">
        <v>70</v>
      </c>
      <c r="H4" t="s">
        <v>31</v>
      </c>
      <c r="I4" t="s">
        <v>32</v>
      </c>
      <c r="J4" t="s">
        <v>46</v>
      </c>
      <c r="K4" s="14" t="s">
        <v>45</v>
      </c>
      <c r="M4" s="14"/>
      <c r="X4" s="2">
        <v>0</v>
      </c>
      <c r="Y4" s="2">
        <v>0</v>
      </c>
    </row>
    <row r="5" spans="1:25" x14ac:dyDescent="0.55000000000000004">
      <c r="D5" t="e">
        <f>IF(C5=1,'Data Transformation'!$G$3+0.5*'Data Transformation'!$W$25,IF(C6=1,D6-'Data Transformation'!$W$25,FALSE))</f>
        <v>#NUM!</v>
      </c>
      <c r="E5">
        <f>IF(ISLOGICAL(D5),"",FREQUENCY('Data Transformation'!$G$425:$G$8425,D5))</f>
        <v>0</v>
      </c>
      <c r="F5" t="e">
        <f>IF(ISLOGICAL(D5),"",E5-E4)</f>
        <v>#VALUE!</v>
      </c>
      <c r="M5" s="14"/>
    </row>
    <row r="6" spans="1:25" x14ac:dyDescent="0.55000000000000004">
      <c r="A6" s="32" t="e">
        <f>IF(Weighting!$P$6&gt;0,B6,"")</f>
        <v>#NUM!</v>
      </c>
      <c r="B6" t="e">
        <f>Weighting!$C$6</f>
        <v>#DIV/0!</v>
      </c>
      <c r="C6" t="e">
        <f>Weighting!$F$6</f>
        <v>#NUM!</v>
      </c>
      <c r="D6" t="e">
        <f>IF(C6=1,'Data Transformation'!$G$3+0.5*'Data Transformation'!$W$25,IF(C7=1,D7-'Data Transformation'!$W$25,FALSE))</f>
        <v>#NUM!</v>
      </c>
      <c r="E6">
        <f>IF(ISLOGICAL(D6),"",FREQUENCY('Data Transformation'!$G$425:$G$8425,D6))</f>
        <v>0</v>
      </c>
      <c r="F6">
        <f>IF(ISLOGICAL(D6),"",E6-E5)</f>
        <v>0</v>
      </c>
      <c r="G6">
        <f>Weighting!$H$6</f>
        <v>1</v>
      </c>
      <c r="H6">
        <f>FREQUENCY('Data Transformation'!$G$425:$G$8425, $B$6)</f>
        <v>0</v>
      </c>
      <c r="I6" t="e">
        <f>H6-H5+C6</f>
        <v>#NUM!</v>
      </c>
      <c r="J6" t="e">
        <f>IF(I6=0,0,1)</f>
        <v>#NUM!</v>
      </c>
      <c r="K6" t="e">
        <f>J6*Weighting!$W$6</f>
        <v>#NUM!</v>
      </c>
      <c r="M6" s="14"/>
    </row>
    <row r="7" spans="1:25" x14ac:dyDescent="0.55000000000000004">
      <c r="A7" s="32" t="str">
        <f>IF(Weighting!$P$7&gt;0,B7,"")</f>
        <v/>
      </c>
      <c r="B7" t="e">
        <f>Weighting!$C$7</f>
        <v>#DIV/0!</v>
      </c>
      <c r="C7" t="e">
        <f>Weighting!$F$7</f>
        <v>#NUM!</v>
      </c>
      <c r="D7" t="e">
        <f>IF(C7=1,'Data Transformation'!$G$3+0.5*'Data Transformation'!$W$25,IF(C8=1,D8-'Data Transformation'!$W$25,FALSE))</f>
        <v>#NUM!</v>
      </c>
      <c r="E7">
        <f>IF(ISLOGICAL(D7),"",FREQUENCY('Data Transformation'!$G$425:$G$8425,D7))</f>
        <v>0</v>
      </c>
      <c r="F7">
        <f t="shared" ref="F7:F25" si="0">IF(ISLOGICAL(D7),"",E7-E6)</f>
        <v>0</v>
      </c>
      <c r="G7">
        <f>Weighting!$H$7</f>
        <v>0</v>
      </c>
      <c r="H7">
        <f>FREQUENCY('Data Transformation'!$G$425:$G$8425, $B$7)</f>
        <v>0</v>
      </c>
      <c r="I7" t="e">
        <f t="shared" ref="I7:I25" si="1">H7-H6+C7</f>
        <v>#NUM!</v>
      </c>
      <c r="J7" t="e">
        <f>IF(I7=0,0,1)</f>
        <v>#NUM!</v>
      </c>
      <c r="K7" t="e">
        <f>J7*Weighting!$W$7</f>
        <v>#NUM!</v>
      </c>
      <c r="M7" s="14"/>
    </row>
    <row r="8" spans="1:25" x14ac:dyDescent="0.55000000000000004">
      <c r="A8" s="32" t="str">
        <f>IF(Weighting!$P$8&gt;0,B8,"")</f>
        <v/>
      </c>
      <c r="B8" t="e">
        <f>Weighting!$C$8</f>
        <v>#DIV/0!</v>
      </c>
      <c r="C8" t="e">
        <f>Weighting!$F$8</f>
        <v>#NUM!</v>
      </c>
      <c r="D8" t="e">
        <f>IF(C8=1,'Data Transformation'!$G$3+0.5*'Data Transformation'!$W$25,IF(C9=1,D9-'Data Transformation'!$W$25,FALSE))</f>
        <v>#NUM!</v>
      </c>
      <c r="E8">
        <f>IF(ISLOGICAL(D8),"",FREQUENCY('Data Transformation'!$G$425:$G$8425,D8))</f>
        <v>0</v>
      </c>
      <c r="F8">
        <f t="shared" si="0"/>
        <v>0</v>
      </c>
      <c r="G8">
        <f>Weighting!$H$8</f>
        <v>0</v>
      </c>
      <c r="H8">
        <f>FREQUENCY('Data Transformation'!$G$425:$G$8425, $B$8)</f>
        <v>0</v>
      </c>
      <c r="I8" t="e">
        <f t="shared" si="1"/>
        <v>#NUM!</v>
      </c>
      <c r="J8" t="e">
        <f t="shared" ref="J8:J25" si="2">IF(I8=0,0,1)</f>
        <v>#NUM!</v>
      </c>
      <c r="K8" t="e">
        <f>J8*Weighting!$W$8</f>
        <v>#NUM!</v>
      </c>
      <c r="M8" s="14"/>
    </row>
    <row r="9" spans="1:25" x14ac:dyDescent="0.55000000000000004">
      <c r="A9" s="32" t="str">
        <f>IF(Weighting!$P$9&gt;0,B9,"")</f>
        <v/>
      </c>
      <c r="B9" s="50" t="e">
        <f>Weighting!$C$9</f>
        <v>#DIV/0!</v>
      </c>
      <c r="C9" t="e">
        <f>Weighting!$F$9</f>
        <v>#NUM!</v>
      </c>
      <c r="D9" t="e">
        <f>IF(C9=1,'Data Transformation'!$G$3+0.5*'Data Transformation'!$W$25,IF(C10=1,D10-'Data Transformation'!$W$25,FALSE))</f>
        <v>#NUM!</v>
      </c>
      <c r="E9">
        <f>IF(ISLOGICAL(D9),"",FREQUENCY('Data Transformation'!$G$425:$G$8425,D9))</f>
        <v>0</v>
      </c>
      <c r="F9">
        <f t="shared" si="0"/>
        <v>0</v>
      </c>
      <c r="G9">
        <f>Weighting!$H$9</f>
        <v>0</v>
      </c>
      <c r="H9">
        <f>FREQUENCY('Data Transformation'!$G$425:$G$8425, $B$9)</f>
        <v>0</v>
      </c>
      <c r="I9" t="e">
        <f t="shared" si="1"/>
        <v>#NUM!</v>
      </c>
      <c r="J9" t="e">
        <f t="shared" si="2"/>
        <v>#NUM!</v>
      </c>
      <c r="K9" t="e">
        <f>J9*Weighting!$W$9</f>
        <v>#NUM!</v>
      </c>
      <c r="M9" s="14"/>
    </row>
    <row r="10" spans="1:25" x14ac:dyDescent="0.55000000000000004">
      <c r="A10" s="32" t="str">
        <f>IF(Weighting!$P$10&gt;0,B10,"")</f>
        <v/>
      </c>
      <c r="B10" t="e">
        <f>Weighting!$C$10</f>
        <v>#DIV/0!</v>
      </c>
      <c r="C10" t="e">
        <f>Weighting!$F$10</f>
        <v>#NUM!</v>
      </c>
      <c r="D10" t="e">
        <f>IF(C10=1,'Data Transformation'!$G$3+0.5*'Data Transformation'!$W$25,IF(C11=1,D11-'Data Transformation'!$W$25,FALSE))</f>
        <v>#NUM!</v>
      </c>
      <c r="E10">
        <f>IF(ISLOGICAL(D10),"",FREQUENCY('Data Transformation'!$G$425:$G$8425,D10))</f>
        <v>0</v>
      </c>
      <c r="F10">
        <f t="shared" si="0"/>
        <v>0</v>
      </c>
      <c r="G10">
        <f>Weighting!$H$10</f>
        <v>0</v>
      </c>
      <c r="H10">
        <f>FREQUENCY('Data Transformation'!$G$425:$G$8425, $B$10)</f>
        <v>0</v>
      </c>
      <c r="I10" t="e">
        <f t="shared" si="1"/>
        <v>#NUM!</v>
      </c>
      <c r="J10" t="e">
        <f t="shared" si="2"/>
        <v>#NUM!</v>
      </c>
      <c r="K10" t="e">
        <f>J10*Weighting!$W$10</f>
        <v>#NUM!</v>
      </c>
      <c r="M10" s="14"/>
    </row>
    <row r="11" spans="1:25" x14ac:dyDescent="0.55000000000000004">
      <c r="A11" s="32" t="str">
        <f>IF(Weighting!$P$11&gt;0,B11,"")</f>
        <v/>
      </c>
      <c r="B11" t="e">
        <f>Weighting!$C$11</f>
        <v>#DIV/0!</v>
      </c>
      <c r="C11" t="e">
        <f>Weighting!$F$11</f>
        <v>#NUM!</v>
      </c>
      <c r="D11" t="e">
        <f>IF(C11=1,'Data Transformation'!$G$3+0.5*'Data Transformation'!$W$25,IF(C12=1,D12-'Data Transformation'!$W$25,FALSE))</f>
        <v>#NUM!</v>
      </c>
      <c r="E11">
        <f>IF(ISLOGICAL(D11),"",FREQUENCY('Data Transformation'!$G$425:$G$8425,D11))</f>
        <v>0</v>
      </c>
      <c r="F11">
        <f t="shared" si="0"/>
        <v>0</v>
      </c>
      <c r="G11">
        <f>Weighting!$H$11</f>
        <v>0</v>
      </c>
      <c r="H11">
        <f>FREQUENCY('Data Transformation'!$G$425:$G$8425, $B$11)</f>
        <v>0</v>
      </c>
      <c r="I11" t="e">
        <f t="shared" si="1"/>
        <v>#NUM!</v>
      </c>
      <c r="J11" t="e">
        <f t="shared" si="2"/>
        <v>#NUM!</v>
      </c>
      <c r="K11" t="e">
        <f>J11*Weighting!$W$11</f>
        <v>#NUM!</v>
      </c>
      <c r="M11" s="14"/>
    </row>
    <row r="12" spans="1:25" x14ac:dyDescent="0.55000000000000004">
      <c r="A12" s="32" t="str">
        <f>IF(Weighting!$P$12&gt;0,B12,"")</f>
        <v/>
      </c>
      <c r="B12" t="e">
        <f>Weighting!$C$12</f>
        <v>#DIV/0!</v>
      </c>
      <c r="C12" t="e">
        <f>Weighting!$F$12</f>
        <v>#NUM!</v>
      </c>
      <c r="D12" t="e">
        <f>IF(C12=1,'Data Transformation'!$G$3+0.5*'Data Transformation'!$W$25,IF(C13=1,D13-'Data Transformation'!$W$25,FALSE))</f>
        <v>#NUM!</v>
      </c>
      <c r="E12">
        <f>IF(ISLOGICAL(D12),"",FREQUENCY('Data Transformation'!$G$425:$G$8425,D12))</f>
        <v>0</v>
      </c>
      <c r="F12">
        <f t="shared" si="0"/>
        <v>0</v>
      </c>
      <c r="G12">
        <f>Weighting!$H$12</f>
        <v>0</v>
      </c>
      <c r="H12">
        <f>FREQUENCY('Data Transformation'!$G$425:$G$8425, $B$12)</f>
        <v>0</v>
      </c>
      <c r="I12" t="e">
        <f t="shared" si="1"/>
        <v>#NUM!</v>
      </c>
      <c r="J12" t="e">
        <f t="shared" si="2"/>
        <v>#NUM!</v>
      </c>
      <c r="K12" t="e">
        <f>J12*Weighting!$W$12</f>
        <v>#NUM!</v>
      </c>
      <c r="M12" s="14"/>
    </row>
    <row r="13" spans="1:25" x14ac:dyDescent="0.55000000000000004">
      <c r="A13" s="32" t="str">
        <f>IF(Weighting!$P$13&gt;0,B13,"")</f>
        <v/>
      </c>
      <c r="B13" t="e">
        <f>Weighting!$C$13</f>
        <v>#DIV/0!</v>
      </c>
      <c r="C13" t="e">
        <f>Weighting!$F$13</f>
        <v>#NUM!</v>
      </c>
      <c r="D13" t="e">
        <f>IF(C13=1,'Data Transformation'!$G$3+0.5*'Data Transformation'!$W$25,IF(C14=1,D14-'Data Transformation'!$W$25,FALSE))</f>
        <v>#NUM!</v>
      </c>
      <c r="E13">
        <f>IF(ISLOGICAL(D13),"",FREQUENCY('Data Transformation'!$G$425:$G$8425,D13))</f>
        <v>0</v>
      </c>
      <c r="F13">
        <f t="shared" si="0"/>
        <v>0</v>
      </c>
      <c r="G13">
        <f>Weighting!$H$13</f>
        <v>0</v>
      </c>
      <c r="H13">
        <f>FREQUENCY('Data Transformation'!$G$425:$G$8425, $B$13)</f>
        <v>0</v>
      </c>
      <c r="I13" t="e">
        <f t="shared" si="1"/>
        <v>#NUM!</v>
      </c>
      <c r="J13" t="e">
        <f t="shared" si="2"/>
        <v>#NUM!</v>
      </c>
      <c r="K13" t="e">
        <f>J13*Weighting!$W$13</f>
        <v>#NUM!</v>
      </c>
      <c r="M13" s="14"/>
    </row>
    <row r="14" spans="1:25" x14ac:dyDescent="0.55000000000000004">
      <c r="A14" s="32" t="str">
        <f>IF(Weighting!$P$14&gt;0,B14,"")</f>
        <v/>
      </c>
      <c r="B14" t="e">
        <f>Weighting!$C$14</f>
        <v>#DIV/0!</v>
      </c>
      <c r="C14" t="e">
        <f>Weighting!$F$14</f>
        <v>#NUM!</v>
      </c>
      <c r="D14" t="e">
        <f>IF(C14=1,'Data Transformation'!$G$3+0.5*'Data Transformation'!$W$25,IF(C15=1,D15-'Data Transformation'!$W$25,FALSE))</f>
        <v>#NUM!</v>
      </c>
      <c r="E14">
        <f>IF(ISLOGICAL(D14),"",FREQUENCY('Data Transformation'!$G$425:$G$8425,D14))</f>
        <v>0</v>
      </c>
      <c r="F14">
        <f t="shared" si="0"/>
        <v>0</v>
      </c>
      <c r="G14">
        <f>Weighting!$H$14</f>
        <v>0</v>
      </c>
      <c r="H14">
        <f>FREQUENCY('Data Transformation'!$G$425:$G$8425, $B$14)</f>
        <v>0</v>
      </c>
      <c r="I14" t="e">
        <f t="shared" si="1"/>
        <v>#NUM!</v>
      </c>
      <c r="J14" t="e">
        <f t="shared" si="2"/>
        <v>#NUM!</v>
      </c>
      <c r="K14" t="e">
        <f>J14*Weighting!$W$14</f>
        <v>#NUM!</v>
      </c>
      <c r="M14" s="14"/>
    </row>
    <row r="15" spans="1:25" x14ac:dyDescent="0.55000000000000004">
      <c r="A15" s="32" t="str">
        <f>IF(Weighting!$P$15&gt;0,B15,"")</f>
        <v/>
      </c>
      <c r="B15" t="e">
        <f>Weighting!$C$15</f>
        <v>#DIV/0!</v>
      </c>
      <c r="C15" t="e">
        <f>Weighting!$F$15</f>
        <v>#NUM!</v>
      </c>
      <c r="D15" t="e">
        <f>IF(C15=1,'Data Transformation'!$G$3+0.5*'Data Transformation'!$W$25,IF(C16=1,D16-'Data Transformation'!$W$25,FALSE))</f>
        <v>#NUM!</v>
      </c>
      <c r="E15">
        <f>IF(ISLOGICAL(D15),"",FREQUENCY('Data Transformation'!$G$425:$G$8425,D15))</f>
        <v>0</v>
      </c>
      <c r="F15">
        <f t="shared" si="0"/>
        <v>0</v>
      </c>
      <c r="G15">
        <f>Weighting!$H$15</f>
        <v>0</v>
      </c>
      <c r="H15">
        <f>FREQUENCY('Data Transformation'!$G$425:$G$8425, $B$15)</f>
        <v>0</v>
      </c>
      <c r="I15" t="e">
        <f t="shared" si="1"/>
        <v>#NUM!</v>
      </c>
      <c r="J15" t="e">
        <f t="shared" si="2"/>
        <v>#NUM!</v>
      </c>
      <c r="K15" t="e">
        <f>J15*Weighting!$W$15</f>
        <v>#NUM!</v>
      </c>
      <c r="M15" s="14"/>
    </row>
    <row r="16" spans="1:25" x14ac:dyDescent="0.55000000000000004">
      <c r="A16" s="32" t="str">
        <f>IF(Weighting!$P$16&gt;0,B16,"")</f>
        <v/>
      </c>
      <c r="B16" t="e">
        <f>Weighting!$C$16</f>
        <v>#DIV/0!</v>
      </c>
      <c r="C16" t="e">
        <f>Weighting!$F$16</f>
        <v>#NUM!</v>
      </c>
      <c r="D16" t="e">
        <f>IF(C16=1,'Data Transformation'!$G$3+0.5*'Data Transformation'!$W$25,IF(C17=1,D17-'Data Transformation'!$W$25,FALSE))</f>
        <v>#NUM!</v>
      </c>
      <c r="E16">
        <f>IF(ISLOGICAL(D16),"",FREQUENCY('Data Transformation'!$G$425:$G$8425,D16))</f>
        <v>0</v>
      </c>
      <c r="F16">
        <f t="shared" si="0"/>
        <v>0</v>
      </c>
      <c r="G16">
        <f>Weighting!$H$16</f>
        <v>0</v>
      </c>
      <c r="H16">
        <f>FREQUENCY('Data Transformation'!$G$425:$G$8425, $B$16)</f>
        <v>0</v>
      </c>
      <c r="I16" t="e">
        <f t="shared" si="1"/>
        <v>#NUM!</v>
      </c>
      <c r="J16" t="e">
        <f t="shared" si="2"/>
        <v>#NUM!</v>
      </c>
      <c r="K16" t="e">
        <f>J16*Weighting!$W$16</f>
        <v>#NUM!</v>
      </c>
      <c r="M16" s="14"/>
    </row>
    <row r="17" spans="1:25" x14ac:dyDescent="0.55000000000000004">
      <c r="A17" s="32" t="str">
        <f>IF(Weighting!$P$17&gt;0,B17,"")</f>
        <v/>
      </c>
      <c r="B17" t="e">
        <f>Weighting!$C$17</f>
        <v>#DIV/0!</v>
      </c>
      <c r="C17" t="e">
        <f>Weighting!$F$17</f>
        <v>#NUM!</v>
      </c>
      <c r="D17" t="e">
        <f>IF(C17=1,'Data Transformation'!$G$3+0.5*'Data Transformation'!$W$25,IF(C18=1,D18-'Data Transformation'!$W$25,FALSE))</f>
        <v>#NUM!</v>
      </c>
      <c r="E17">
        <f>IF(ISLOGICAL(D17),"",FREQUENCY('Data Transformation'!$G$425:$G$8425,D17))</f>
        <v>0</v>
      </c>
      <c r="F17">
        <f t="shared" si="0"/>
        <v>0</v>
      </c>
      <c r="G17">
        <f>Weighting!$H$17</f>
        <v>0</v>
      </c>
      <c r="H17">
        <f>FREQUENCY('Data Transformation'!$G$425:$G$8425, $B$17)</f>
        <v>0</v>
      </c>
      <c r="I17" t="e">
        <f t="shared" si="1"/>
        <v>#NUM!</v>
      </c>
      <c r="J17" t="e">
        <f t="shared" si="2"/>
        <v>#NUM!</v>
      </c>
      <c r="K17" t="e">
        <f>J17*Weighting!$W$17</f>
        <v>#NUM!</v>
      </c>
      <c r="M17" s="14"/>
    </row>
    <row r="18" spans="1:25" x14ac:dyDescent="0.55000000000000004">
      <c r="A18" s="32" t="str">
        <f>IF(Weighting!$P$18&gt;0,B18,"")</f>
        <v/>
      </c>
      <c r="B18" t="e">
        <f>Weighting!$C$18</f>
        <v>#DIV/0!</v>
      </c>
      <c r="C18" t="e">
        <f>Weighting!$F$18</f>
        <v>#NUM!</v>
      </c>
      <c r="D18" t="e">
        <f>IF(C18=1,'Data Transformation'!$G$3+0.5*'Data Transformation'!$W$25,IF(C19=1,D19-'Data Transformation'!$W$25,FALSE))</f>
        <v>#NUM!</v>
      </c>
      <c r="E18">
        <f>IF(ISLOGICAL(D18),"",FREQUENCY('Data Transformation'!$G$425:$G$8425,D18))</f>
        <v>0</v>
      </c>
      <c r="F18">
        <f t="shared" si="0"/>
        <v>0</v>
      </c>
      <c r="G18">
        <f>Weighting!$H$18</f>
        <v>0</v>
      </c>
      <c r="H18">
        <f>FREQUENCY('Data Transformation'!$G$425:$G$8425, $B$18)</f>
        <v>0</v>
      </c>
      <c r="I18" t="e">
        <f t="shared" si="1"/>
        <v>#NUM!</v>
      </c>
      <c r="J18" t="e">
        <f t="shared" si="2"/>
        <v>#NUM!</v>
      </c>
      <c r="K18" t="e">
        <f>J18*Weighting!$W$18</f>
        <v>#NUM!</v>
      </c>
      <c r="M18" s="14"/>
    </row>
    <row r="19" spans="1:25" x14ac:dyDescent="0.55000000000000004">
      <c r="A19" s="32" t="str">
        <f>IF(Weighting!$P$19&gt;0,B19,"")</f>
        <v/>
      </c>
      <c r="B19" t="e">
        <f>Weighting!$C$19</f>
        <v>#DIV/0!</v>
      </c>
      <c r="C19" t="e">
        <f>Weighting!$F$19</f>
        <v>#NUM!</v>
      </c>
      <c r="D19" t="e">
        <f>IF(C19=1,'Data Transformation'!$G$3+0.5*'Data Transformation'!$W$25,IF(C20=1,D20-'Data Transformation'!$W$25,FALSE))</f>
        <v>#NUM!</v>
      </c>
      <c r="E19">
        <f>IF(ISLOGICAL(D19),"",FREQUENCY('Data Transformation'!$G$425:$G$8425,D19))</f>
        <v>0</v>
      </c>
      <c r="F19">
        <f t="shared" si="0"/>
        <v>0</v>
      </c>
      <c r="G19">
        <f>Weighting!$H$19</f>
        <v>0</v>
      </c>
      <c r="H19">
        <f>FREQUENCY('Data Transformation'!$G$425:$G$8425, $B$19)</f>
        <v>0</v>
      </c>
      <c r="I19" t="e">
        <f t="shared" si="1"/>
        <v>#NUM!</v>
      </c>
      <c r="J19" t="e">
        <f t="shared" si="2"/>
        <v>#NUM!</v>
      </c>
      <c r="K19" t="e">
        <f>J19*Weighting!$W$19</f>
        <v>#NUM!</v>
      </c>
      <c r="M19" s="14"/>
    </row>
    <row r="20" spans="1:25" x14ac:dyDescent="0.55000000000000004">
      <c r="A20" s="32" t="str">
        <f>IF(Weighting!$P$20&gt;0,B20,"")</f>
        <v/>
      </c>
      <c r="B20" t="e">
        <f>Weighting!$C$20</f>
        <v>#DIV/0!</v>
      </c>
      <c r="C20" t="e">
        <f>Weighting!$F$20</f>
        <v>#NUM!</v>
      </c>
      <c r="D20" t="e">
        <f>IF(C20=1,'Data Transformation'!$G$3+0.5*'Data Transformation'!$W$25,IF(C21=1,D21-'Data Transformation'!$W$25,FALSE))</f>
        <v>#NUM!</v>
      </c>
      <c r="E20">
        <f>IF(ISLOGICAL(D20),"",FREQUENCY('Data Transformation'!$G$425:$G$8425,D20))</f>
        <v>0</v>
      </c>
      <c r="F20">
        <f t="shared" si="0"/>
        <v>0</v>
      </c>
      <c r="G20">
        <f>Weighting!$H$20</f>
        <v>0</v>
      </c>
      <c r="H20">
        <f>FREQUENCY('Data Transformation'!$G$425:$G$8425, $B$20)</f>
        <v>0</v>
      </c>
      <c r="I20" t="e">
        <f t="shared" si="1"/>
        <v>#NUM!</v>
      </c>
      <c r="J20" t="e">
        <f t="shared" si="2"/>
        <v>#NUM!</v>
      </c>
      <c r="K20" t="e">
        <f>J20*Weighting!$W$20</f>
        <v>#NUM!</v>
      </c>
      <c r="M20" s="14"/>
    </row>
    <row r="21" spans="1:25" x14ac:dyDescent="0.55000000000000004">
      <c r="A21" s="32" t="str">
        <f>IF(Weighting!$P$21&gt;0,B21,"")</f>
        <v/>
      </c>
      <c r="B21" t="e">
        <f>Weighting!$C$21</f>
        <v>#DIV/0!</v>
      </c>
      <c r="C21" t="e">
        <f>Weighting!$F$21</f>
        <v>#NUM!</v>
      </c>
      <c r="D21" t="e">
        <f>IF(C21=1,'Data Transformation'!$G$3+0.5*'Data Transformation'!$W$25,IF(C22=1,D22-'Data Transformation'!$W$25,FALSE))</f>
        <v>#NUM!</v>
      </c>
      <c r="E21">
        <f>IF(ISLOGICAL(D21),"",FREQUENCY('Data Transformation'!$G$425:$G$8425,D21))</f>
        <v>0</v>
      </c>
      <c r="F21">
        <f t="shared" si="0"/>
        <v>0</v>
      </c>
      <c r="G21">
        <f>Weighting!$H$21</f>
        <v>0</v>
      </c>
      <c r="H21">
        <f>FREQUENCY('Data Transformation'!$G$425:$G$8425, $B$21)</f>
        <v>0</v>
      </c>
      <c r="I21" t="e">
        <f t="shared" si="1"/>
        <v>#NUM!</v>
      </c>
      <c r="J21" t="e">
        <f t="shared" si="2"/>
        <v>#NUM!</v>
      </c>
      <c r="K21" t="e">
        <f>J21*Weighting!$W$21</f>
        <v>#NUM!</v>
      </c>
      <c r="M21" s="14"/>
    </row>
    <row r="22" spans="1:25" x14ac:dyDescent="0.55000000000000004">
      <c r="A22" s="32" t="str">
        <f>IF(Weighting!$P$22&gt;0,B22,"")</f>
        <v/>
      </c>
      <c r="B22" t="e">
        <f>Weighting!$C$22</f>
        <v>#DIV/0!</v>
      </c>
      <c r="C22" t="e">
        <f>Weighting!$F$22</f>
        <v>#NUM!</v>
      </c>
      <c r="D22" t="e">
        <f>IF(C22=1,'Data Transformation'!$G$3+0.5*'Data Transformation'!$W$25,IF(C23=1,D23-'Data Transformation'!$W$25,FALSE))</f>
        <v>#NUM!</v>
      </c>
      <c r="E22">
        <f>IF(ISLOGICAL(D22),"",FREQUENCY('Data Transformation'!$G$425:$G$8425,D22))</f>
        <v>0</v>
      </c>
      <c r="F22">
        <f t="shared" si="0"/>
        <v>0</v>
      </c>
      <c r="G22">
        <f>Weighting!$H$22</f>
        <v>0</v>
      </c>
      <c r="H22">
        <f>FREQUENCY('Data Transformation'!$G$425:$G$8425, $B$22)</f>
        <v>0</v>
      </c>
      <c r="I22" t="e">
        <f t="shared" si="1"/>
        <v>#NUM!</v>
      </c>
      <c r="J22" t="e">
        <f t="shared" si="2"/>
        <v>#NUM!</v>
      </c>
      <c r="K22" t="e">
        <f>J22*Weighting!$W$22</f>
        <v>#NUM!</v>
      </c>
      <c r="M22" s="14"/>
    </row>
    <row r="23" spans="1:25" x14ac:dyDescent="0.55000000000000004">
      <c r="A23" s="32" t="str">
        <f>IF(Weighting!$P$23&gt;0,B23,"")</f>
        <v/>
      </c>
      <c r="B23" t="e">
        <f>Weighting!$C$23</f>
        <v>#DIV/0!</v>
      </c>
      <c r="C23" t="e">
        <f>Weighting!$F$23</f>
        <v>#NUM!</v>
      </c>
      <c r="D23" t="e">
        <f>IF(C23=1,'Data Transformation'!$G$3+0.5*'Data Transformation'!$W$25,IF(C24=1,D24-'Data Transformation'!$W$25,FALSE))</f>
        <v>#NUM!</v>
      </c>
      <c r="E23">
        <f>IF(ISLOGICAL(D23),"",FREQUENCY('Data Transformation'!$G$425:$G$8425,D23))</f>
        <v>0</v>
      </c>
      <c r="F23">
        <f t="shared" si="0"/>
        <v>0</v>
      </c>
      <c r="G23">
        <f>Weighting!$H$23</f>
        <v>0</v>
      </c>
      <c r="H23">
        <f>FREQUENCY('Data Transformation'!$G$425:$G$8425, $B$23)</f>
        <v>0</v>
      </c>
      <c r="I23" t="e">
        <f t="shared" si="1"/>
        <v>#NUM!</v>
      </c>
      <c r="J23" t="e">
        <f t="shared" si="2"/>
        <v>#NUM!</v>
      </c>
      <c r="K23" t="e">
        <f>J23*Weighting!$W$23</f>
        <v>#NUM!</v>
      </c>
      <c r="M23" s="14"/>
    </row>
    <row r="24" spans="1:25" x14ac:dyDescent="0.55000000000000004">
      <c r="A24" s="32" t="str">
        <f>IF(Weighting!$P$24&gt;0,B24,"")</f>
        <v/>
      </c>
      <c r="B24" t="e">
        <f>Weighting!$C$24</f>
        <v>#DIV/0!</v>
      </c>
      <c r="C24" t="e">
        <f>Weighting!$F$24</f>
        <v>#NUM!</v>
      </c>
      <c r="D24" t="e">
        <f>IF(C24=1,'Data Transformation'!$G$3+0.5*'Data Transformation'!$W$25,IF(C25=1,D25-'Data Transformation'!$W$25,FALSE))</f>
        <v>#NUM!</v>
      </c>
      <c r="E24">
        <f>IF(ISLOGICAL(D24),"",FREQUENCY('Data Transformation'!$G$425:$G$8425,D24))</f>
        <v>0</v>
      </c>
      <c r="F24">
        <f t="shared" si="0"/>
        <v>0</v>
      </c>
      <c r="G24">
        <f>Weighting!$H$24</f>
        <v>0</v>
      </c>
      <c r="H24">
        <f>FREQUENCY('Data Transformation'!$G$425:$G$8425, $B$24)</f>
        <v>0</v>
      </c>
      <c r="I24" t="e">
        <f t="shared" si="1"/>
        <v>#NUM!</v>
      </c>
      <c r="J24" t="e">
        <f t="shared" si="2"/>
        <v>#NUM!</v>
      </c>
      <c r="K24" t="e">
        <f>J24*Weighting!$W$24</f>
        <v>#NUM!</v>
      </c>
      <c r="M24" s="14"/>
    </row>
    <row r="25" spans="1:25" x14ac:dyDescent="0.55000000000000004">
      <c r="A25" s="32" t="str">
        <f>IF(Weighting!$P$25&gt;0,B25,"")</f>
        <v/>
      </c>
      <c r="B25" t="e">
        <f>Weighting!$C$25</f>
        <v>#DIV/0!</v>
      </c>
      <c r="C25" t="e">
        <f>Weighting!$F$25</f>
        <v>#NUM!</v>
      </c>
      <c r="D25" t="e">
        <f>IF(C25=1,'Data Transformation'!$G$3+0.5*'Data Transformation'!$W$25,IF(C26=1,D26-'Data Transformation'!$W$25,FALSE))</f>
        <v>#NUM!</v>
      </c>
      <c r="E25">
        <f>IF(ISLOGICAL(D25),"",FREQUENCY('Data Transformation'!$G$425:$G$8425,D25))</f>
        <v>0</v>
      </c>
      <c r="F25">
        <f t="shared" si="0"/>
        <v>0</v>
      </c>
      <c r="G25">
        <f>Weighting!$H$25</f>
        <v>0</v>
      </c>
      <c r="H25">
        <f>FREQUENCY('Data Transformation'!$G$425:$G$8425, $B$25)</f>
        <v>0</v>
      </c>
      <c r="I25" t="e">
        <f t="shared" si="1"/>
        <v>#NUM!</v>
      </c>
      <c r="J25" t="e">
        <f t="shared" si="2"/>
        <v>#NUM!</v>
      </c>
      <c r="K25" t="e">
        <f>J25*Weighting!$W$25</f>
        <v>#NUM!</v>
      </c>
      <c r="M25" s="14"/>
    </row>
    <row r="26" spans="1:25" x14ac:dyDescent="0.55000000000000004">
      <c r="M26" s="14"/>
    </row>
    <row r="27" spans="1:25" ht="23.35" x14ac:dyDescent="0.8">
      <c r="A27" s="21" t="s">
        <v>0</v>
      </c>
      <c r="B27" s="21" t="str">
        <f>IFERROR(VLOOKUP(C27,'Data Transformation'!$L$6:$M$426,2,FALSE),"")</f>
        <v/>
      </c>
      <c r="C27" s="21">
        <v>1</v>
      </c>
      <c r="D27" s="21"/>
      <c r="E27" s="21"/>
      <c r="F27" s="21"/>
      <c r="G27" s="21"/>
      <c r="H27" s="22"/>
      <c r="I27" s="22"/>
      <c r="L27" s="21" t="str">
        <f>B27</f>
        <v/>
      </c>
      <c r="M27" s="23" t="e">
        <f>INDEX('Data Transformation'!$O$4:$O$424,MATCH($B$27,'Data Transformation'!$M$4:$M$424,0),MATCH($M$2,'Data Transformation'!$O$3,0))</f>
        <v>#N/A</v>
      </c>
      <c r="N27" s="27" t="e">
        <f>IF('Input and Summary Results'!$J$16="minimum",'Bin Analysis'!X28/(M27-1),'Bin Analysis'!Y27/('Bin Analysis'!M27-1))</f>
        <v>#N/A</v>
      </c>
      <c r="O27" s="27" t="e">
        <f>IF(M27=FALSE,NA(),(VLOOKUP(1,C30:K49,4,FALSE))/(M27-1))</f>
        <v>#N/A</v>
      </c>
      <c r="P27" s="27" t="e">
        <f>IF(M27=FALSE,NA(),SUM(J30:J49)/Weighting!$S$5)</f>
        <v>#N/A</v>
      </c>
      <c r="Q27" s="27" t="e">
        <f>IF(M27=FALSE,NA(),SUM(K30:K49)/Weighting!$S$6)</f>
        <v>#N/A</v>
      </c>
      <c r="R27" s="27" t="e">
        <f>IF(M27=FALSE,NA(),(VLOOKUP(1,G30:K49,3,FALSE))/(M27-1))</f>
        <v>#N/A</v>
      </c>
      <c r="S27" s="22" t="e">
        <f>IF(M27=FALSE,NA(),IF(SUM(J30:J49)=2,"yes","no"))</f>
        <v>#N/A</v>
      </c>
      <c r="T27" s="21"/>
      <c r="U27" s="21"/>
      <c r="V27" s="21"/>
      <c r="X27" s="2" cm="2">
        <f t="array" ref="X27:X28">FREQUENCY(IF('Data Transformation'!$B$425:$B$6424='Bin Analysis'!L27,'Data Transformation'!$G$425:$G$6424),'Data Transformation'!$U$11)</f>
        <v>0</v>
      </c>
      <c r="Y27" s="2" cm="2">
        <f t="array" ref="Y27:Y28">FREQUENCY(IF('Data Transformation'!$B$425:$B$6424='Bin Analysis'!L27,'Data Transformation'!$G$425:$G$6424),'Data Transformation'!$U$12)</f>
        <v>0</v>
      </c>
    </row>
    <row r="28" spans="1:25" x14ac:dyDescent="0.55000000000000004">
      <c r="A28" s="14" t="s">
        <v>67</v>
      </c>
      <c r="B28" t="s">
        <v>47</v>
      </c>
      <c r="C28" t="s">
        <v>5</v>
      </c>
      <c r="D28" t="s">
        <v>100</v>
      </c>
      <c r="E28" t="s">
        <v>101</v>
      </c>
      <c r="F28" t="s">
        <v>102</v>
      </c>
      <c r="G28" t="s">
        <v>70</v>
      </c>
      <c r="H28" t="s">
        <v>31</v>
      </c>
      <c r="I28" t="s">
        <v>32</v>
      </c>
      <c r="J28" t="s">
        <v>46</v>
      </c>
      <c r="K28" s="14" t="s">
        <v>45</v>
      </c>
      <c r="M28" s="14"/>
      <c r="X28" s="2">
        <v>0</v>
      </c>
      <c r="Y28" s="2">
        <v>0</v>
      </c>
    </row>
    <row r="29" spans="1:25" x14ac:dyDescent="0.55000000000000004">
      <c r="D29" t="e">
        <f>IF(C29=1,'Data Transformation'!$G$3+0.5*'Data Transformation'!$W$25,IF(C30=1,D30-'Data Transformation'!$W$25,FALSE))</f>
        <v>#NUM!</v>
      </c>
      <c r="E29">
        <f t="array" ref="E29">IF(ISLOGICAL(D29),"",FREQUENCY(IF('Data Transformation'!$B$425:$B$8425='Bin Analysis'!$B$27,'Data Transformation'!$G$425:$G$8425),D29))</f>
        <v>2001</v>
      </c>
      <c r="F29" t="e">
        <f>IF(ISLOGICAL(D29),"",E29-E28)</f>
        <v>#VALUE!</v>
      </c>
      <c r="M29" s="14"/>
    </row>
    <row r="30" spans="1:25" x14ac:dyDescent="0.55000000000000004">
      <c r="A30" s="32" t="e">
        <f>IF(Weighting!$P$6&gt;0,B30,"")</f>
        <v>#NUM!</v>
      </c>
      <c r="B30" t="e">
        <f>Weighting!$C$6</f>
        <v>#DIV/0!</v>
      </c>
      <c r="C30" t="e">
        <f>Weighting!$F$6</f>
        <v>#NUM!</v>
      </c>
      <c r="D30" t="e">
        <f>IF(C30=1,'Data Transformation'!$G$3+0.5*'Data Transformation'!$W$25,IF(C31=1,D31-'Data Transformation'!$W$25,FALSE))</f>
        <v>#NUM!</v>
      </c>
      <c r="E30">
        <f t="array" ref="E30">IF(ISLOGICAL(D30),"",FREQUENCY(IF('Data Transformation'!$B$425:$B$8425='Bin Analysis'!$B$27,'Data Transformation'!$G$425:$G$8425),D30))</f>
        <v>2001</v>
      </c>
      <c r="F30">
        <f>IF(ISLOGICAL(D30),"",E30-E29)</f>
        <v>0</v>
      </c>
      <c r="G30">
        <f>Weighting!$H$6</f>
        <v>1</v>
      </c>
      <c r="H30">
        <f t="array" ref="H30">FREQUENCY(IF('Data Transformation'!$B$4:$B$8425=$B$27,'Data Transformation'!$G$4:$G$8425),'Bin Analysis'!$B30)</f>
        <v>2073</v>
      </c>
      <c r="I30">
        <f>H30-H29</f>
        <v>2073</v>
      </c>
      <c r="J30">
        <f>IF(I30=0,0,1)</f>
        <v>1</v>
      </c>
      <c r="K30" t="e">
        <f>J30*Weighting!$W$6</f>
        <v>#NUM!</v>
      </c>
      <c r="M30" s="14"/>
    </row>
    <row r="31" spans="1:25" x14ac:dyDescent="0.55000000000000004">
      <c r="A31" s="32" t="str">
        <f>IF(Weighting!$P$7&gt;0,B31,"")</f>
        <v/>
      </c>
      <c r="B31" t="e">
        <f>Weighting!$C$7</f>
        <v>#DIV/0!</v>
      </c>
      <c r="C31" t="e">
        <f>Weighting!$F$7</f>
        <v>#NUM!</v>
      </c>
      <c r="D31" t="e">
        <f>IF(C31=1,'Data Transformation'!$G$3+0.5*'Data Transformation'!$W$25,IF(C32=1,D32-'Data Transformation'!$W$25,FALSE))</f>
        <v>#NUM!</v>
      </c>
      <c r="E31">
        <f t="array" ref="E31">IF(ISLOGICAL(D31),"",FREQUENCY(IF('Data Transformation'!$B$425:$B$8425='Bin Analysis'!$B$27,'Data Transformation'!$G$425:$G$8425),D31))</f>
        <v>2001</v>
      </c>
      <c r="F31">
        <f t="shared" ref="F31:F49" si="3">IF(ISLOGICAL(D31),"",E31-E30)</f>
        <v>0</v>
      </c>
      <c r="G31">
        <f>Weighting!$H$7</f>
        <v>0</v>
      </c>
      <c r="H31">
        <f t="array" ref="H31">FREQUENCY(IF('Data Transformation'!$B$4:$B$8425=$B$27,'Data Transformation'!$G$4:$G$8425),'Bin Analysis'!$B31)</f>
        <v>2073</v>
      </c>
      <c r="I31">
        <f t="shared" ref="I31:I49" si="4">H31-H30</f>
        <v>0</v>
      </c>
      <c r="J31">
        <f>IF(I31=0,0,1)</f>
        <v>0</v>
      </c>
      <c r="K31">
        <f>J31*Weighting!$W$7</f>
        <v>0</v>
      </c>
      <c r="M31" s="14"/>
    </row>
    <row r="32" spans="1:25" x14ac:dyDescent="0.55000000000000004">
      <c r="A32" s="32" t="str">
        <f>IF(Weighting!$P$8&gt;0,B32,"")</f>
        <v/>
      </c>
      <c r="B32" t="e">
        <f>Weighting!$C$8</f>
        <v>#DIV/0!</v>
      </c>
      <c r="C32" t="e">
        <f>Weighting!$F$8</f>
        <v>#NUM!</v>
      </c>
      <c r="D32" t="e">
        <f>IF(C32=1,'Data Transformation'!$G$3+0.5*'Data Transformation'!$W$25,IF(C33=1,D33-'Data Transformation'!$W$25,FALSE))</f>
        <v>#NUM!</v>
      </c>
      <c r="E32">
        <f t="array" ref="E32">IF(ISLOGICAL(D32),"",FREQUENCY(IF('Data Transformation'!$B$425:$B$8425='Bin Analysis'!$B$27,'Data Transformation'!$G$425:$G$8425),D32))</f>
        <v>2001</v>
      </c>
      <c r="F32">
        <f t="shared" si="3"/>
        <v>0</v>
      </c>
      <c r="G32">
        <f>Weighting!$H$8</f>
        <v>0</v>
      </c>
      <c r="H32">
        <f t="array" ref="H32">FREQUENCY(IF('Data Transformation'!$B$4:$B$8425=$B$27,'Data Transformation'!$G$4:$G$8425),'Bin Analysis'!$B32)</f>
        <v>2073</v>
      </c>
      <c r="I32">
        <f t="shared" si="4"/>
        <v>0</v>
      </c>
      <c r="J32">
        <f t="shared" ref="J32:J49" si="5">IF(I32=0,0,1)</f>
        <v>0</v>
      </c>
      <c r="K32">
        <f>J32*Weighting!$W$8</f>
        <v>0</v>
      </c>
      <c r="M32" s="14"/>
    </row>
    <row r="33" spans="1:13" x14ac:dyDescent="0.55000000000000004">
      <c r="A33" s="32" t="str">
        <f>IF(Weighting!$P$9&gt;0,B33,"")</f>
        <v/>
      </c>
      <c r="B33" s="50" t="e">
        <f>Weighting!$C$9</f>
        <v>#DIV/0!</v>
      </c>
      <c r="C33" t="e">
        <f>Weighting!$F$9</f>
        <v>#NUM!</v>
      </c>
      <c r="D33" t="e">
        <f>IF(C33=1,'Data Transformation'!$G$3+0.5*'Data Transformation'!$W$25,IF(C34=1,D34-'Data Transformation'!$W$25,FALSE))</f>
        <v>#NUM!</v>
      </c>
      <c r="E33">
        <f t="array" ref="E33">IF(ISLOGICAL(D33),"",FREQUENCY(IF('Data Transformation'!$B$425:$B$8425='Bin Analysis'!$B$27,'Data Transformation'!$G$425:$G$8425),D33))</f>
        <v>2001</v>
      </c>
      <c r="F33">
        <f t="shared" si="3"/>
        <v>0</v>
      </c>
      <c r="G33">
        <f>Weighting!$H$9</f>
        <v>0</v>
      </c>
      <c r="H33">
        <f t="array" ref="H33">FREQUENCY(IF('Data Transformation'!$B$4:$B$8425=$B$27,'Data Transformation'!$G$4:$G$8425),'Bin Analysis'!$B33)</f>
        <v>2073</v>
      </c>
      <c r="I33">
        <f t="shared" si="4"/>
        <v>0</v>
      </c>
      <c r="J33">
        <f t="shared" si="5"/>
        <v>0</v>
      </c>
      <c r="K33">
        <f>J33*Weighting!$W$9</f>
        <v>0</v>
      </c>
      <c r="M33" s="14"/>
    </row>
    <row r="34" spans="1:13" x14ac:dyDescent="0.55000000000000004">
      <c r="A34" s="32" t="str">
        <f>IF(Weighting!$P$10&gt;0,B34,"")</f>
        <v/>
      </c>
      <c r="B34" t="e">
        <f>Weighting!$C$10</f>
        <v>#DIV/0!</v>
      </c>
      <c r="C34" t="e">
        <f>Weighting!$F$10</f>
        <v>#NUM!</v>
      </c>
      <c r="D34" t="e">
        <f>IF(C34=1,'Data Transformation'!$G$3+0.5*'Data Transformation'!$W$25,IF(C35=1,D35-'Data Transformation'!$W$25,FALSE))</f>
        <v>#NUM!</v>
      </c>
      <c r="E34">
        <f t="array" ref="E34">IF(ISLOGICAL(D34),"",FREQUENCY(IF('Data Transformation'!$B$425:$B$8425='Bin Analysis'!$B$27,'Data Transformation'!$G$425:$G$8425),D34))</f>
        <v>2001</v>
      </c>
      <c r="F34">
        <f t="shared" si="3"/>
        <v>0</v>
      </c>
      <c r="G34">
        <f>Weighting!$H$10</f>
        <v>0</v>
      </c>
      <c r="H34">
        <f t="array" ref="H34">FREQUENCY(IF('Data Transformation'!$B$4:$B$8425=$B$27,'Data Transformation'!$G$4:$G$8425),'Bin Analysis'!$B34)</f>
        <v>2073</v>
      </c>
      <c r="I34">
        <f t="shared" si="4"/>
        <v>0</v>
      </c>
      <c r="J34">
        <f t="shared" si="5"/>
        <v>0</v>
      </c>
      <c r="K34">
        <f>J34*Weighting!$W$10</f>
        <v>0</v>
      </c>
      <c r="M34" s="14"/>
    </row>
    <row r="35" spans="1:13" x14ac:dyDescent="0.55000000000000004">
      <c r="A35" s="32" t="str">
        <f>IF(Weighting!$P$11&gt;0,B35,"")</f>
        <v/>
      </c>
      <c r="B35" t="e">
        <f>Weighting!$C$11</f>
        <v>#DIV/0!</v>
      </c>
      <c r="C35" t="e">
        <f>Weighting!$F$11</f>
        <v>#NUM!</v>
      </c>
      <c r="D35" t="e">
        <f>IF(C35=1,'Data Transformation'!$G$3+0.5*'Data Transformation'!$W$25,IF(C36=1,D36-'Data Transformation'!$W$25,FALSE))</f>
        <v>#NUM!</v>
      </c>
      <c r="E35">
        <f t="array" ref="E35">IF(ISLOGICAL(D35),"",FREQUENCY(IF('Data Transformation'!$B$425:$B$8425='Bin Analysis'!$B$27,'Data Transformation'!$G$425:$G$8425),D35))</f>
        <v>2001</v>
      </c>
      <c r="F35">
        <f t="shared" si="3"/>
        <v>0</v>
      </c>
      <c r="G35">
        <f>Weighting!$H$11</f>
        <v>0</v>
      </c>
      <c r="H35">
        <f t="array" ref="H35">FREQUENCY(IF('Data Transformation'!$B$4:$B$8425=$B$27,'Data Transformation'!$G$4:$G$8425),'Bin Analysis'!$B35)</f>
        <v>2073</v>
      </c>
      <c r="I35">
        <f t="shared" si="4"/>
        <v>0</v>
      </c>
      <c r="J35">
        <f t="shared" si="5"/>
        <v>0</v>
      </c>
      <c r="K35">
        <f>J35*Weighting!$W$11</f>
        <v>0</v>
      </c>
      <c r="M35" s="14"/>
    </row>
    <row r="36" spans="1:13" x14ac:dyDescent="0.55000000000000004">
      <c r="A36" s="32" t="str">
        <f>IF(Weighting!$P$12&gt;0,B36,"")</f>
        <v/>
      </c>
      <c r="B36" t="e">
        <f>Weighting!$C$12</f>
        <v>#DIV/0!</v>
      </c>
      <c r="C36" t="e">
        <f>Weighting!$F$12</f>
        <v>#NUM!</v>
      </c>
      <c r="D36" t="e">
        <f>IF(C36=1,'Data Transformation'!$G$3+0.5*'Data Transformation'!$W$25,IF(C37=1,D37-'Data Transformation'!$W$25,FALSE))</f>
        <v>#NUM!</v>
      </c>
      <c r="E36">
        <f t="array" ref="E36">IF(ISLOGICAL(D36),"",FREQUENCY(IF('Data Transformation'!$B$425:$B$8425='Bin Analysis'!$B$27,'Data Transformation'!$G$425:$G$8425),D36))</f>
        <v>2001</v>
      </c>
      <c r="F36">
        <f t="shared" si="3"/>
        <v>0</v>
      </c>
      <c r="G36">
        <f>Weighting!$H$12</f>
        <v>0</v>
      </c>
      <c r="H36">
        <f t="array" ref="H36">FREQUENCY(IF('Data Transformation'!$B$4:$B$8425=$B$27,'Data Transformation'!$G$4:$G$8425),'Bin Analysis'!$B36)</f>
        <v>2073</v>
      </c>
      <c r="I36">
        <f t="shared" si="4"/>
        <v>0</v>
      </c>
      <c r="J36">
        <f t="shared" si="5"/>
        <v>0</v>
      </c>
      <c r="K36">
        <f>J36*Weighting!$W$12</f>
        <v>0</v>
      </c>
      <c r="M36" s="14"/>
    </row>
    <row r="37" spans="1:13" x14ac:dyDescent="0.55000000000000004">
      <c r="A37" s="32" t="str">
        <f>IF(Weighting!$P$13&gt;0,B37,"")</f>
        <v/>
      </c>
      <c r="B37" t="e">
        <f>Weighting!$C$13</f>
        <v>#DIV/0!</v>
      </c>
      <c r="C37" t="e">
        <f>Weighting!$F$13</f>
        <v>#NUM!</v>
      </c>
      <c r="D37" t="e">
        <f>IF(C37=1,'Data Transformation'!$G$3+0.5*'Data Transformation'!$W$25,IF(C38=1,D38-'Data Transformation'!$W$25,FALSE))</f>
        <v>#NUM!</v>
      </c>
      <c r="E37">
        <f t="array" ref="E37">IF(ISLOGICAL(D37),"",FREQUENCY(IF('Data Transformation'!$B$425:$B$8425='Bin Analysis'!$B$27,'Data Transformation'!$G$425:$G$8425),D37))</f>
        <v>2001</v>
      </c>
      <c r="F37">
        <f t="shared" si="3"/>
        <v>0</v>
      </c>
      <c r="G37">
        <f>Weighting!$H$13</f>
        <v>0</v>
      </c>
      <c r="H37">
        <f t="array" ref="H37">FREQUENCY(IF('Data Transformation'!$B$4:$B$8425=$B$27,'Data Transformation'!$G$4:$G$8425),'Bin Analysis'!$B37)</f>
        <v>2073</v>
      </c>
      <c r="I37">
        <f t="shared" si="4"/>
        <v>0</v>
      </c>
      <c r="J37">
        <f t="shared" si="5"/>
        <v>0</v>
      </c>
      <c r="K37">
        <f>J37*Weighting!$W$13</f>
        <v>0</v>
      </c>
      <c r="M37" s="14"/>
    </row>
    <row r="38" spans="1:13" x14ac:dyDescent="0.55000000000000004">
      <c r="A38" s="32" t="str">
        <f>IF(Weighting!$P$14&gt;0,B38,"")</f>
        <v/>
      </c>
      <c r="B38" t="e">
        <f>Weighting!$C$14</f>
        <v>#DIV/0!</v>
      </c>
      <c r="C38" t="e">
        <f>Weighting!$F$14</f>
        <v>#NUM!</v>
      </c>
      <c r="D38" t="e">
        <f>IF(C38=1,'Data Transformation'!$G$3+0.5*'Data Transformation'!$W$25,IF(C39=1,D39-'Data Transformation'!$W$25,FALSE))</f>
        <v>#NUM!</v>
      </c>
      <c r="E38">
        <f t="array" ref="E38">IF(ISLOGICAL(D38),"",FREQUENCY(IF('Data Transformation'!$B$425:$B$8425='Bin Analysis'!$B$27,'Data Transformation'!$G$425:$G$8425),D38))</f>
        <v>2001</v>
      </c>
      <c r="F38">
        <f t="shared" si="3"/>
        <v>0</v>
      </c>
      <c r="G38">
        <f>Weighting!$H$14</f>
        <v>0</v>
      </c>
      <c r="H38">
        <f t="array" ref="H38">FREQUENCY(IF('Data Transformation'!$B$4:$B$8425=$B$27,'Data Transformation'!$G$4:$G$8425),'Bin Analysis'!$B38)</f>
        <v>2073</v>
      </c>
      <c r="I38">
        <f t="shared" si="4"/>
        <v>0</v>
      </c>
      <c r="J38">
        <f t="shared" si="5"/>
        <v>0</v>
      </c>
      <c r="K38">
        <f>J38*Weighting!$W$14</f>
        <v>0</v>
      </c>
      <c r="M38" s="14"/>
    </row>
    <row r="39" spans="1:13" x14ac:dyDescent="0.55000000000000004">
      <c r="A39" s="32" t="str">
        <f>IF(Weighting!$P$15&gt;0,B39,"")</f>
        <v/>
      </c>
      <c r="B39" t="e">
        <f>Weighting!$C$15</f>
        <v>#DIV/0!</v>
      </c>
      <c r="C39" t="e">
        <f>Weighting!$F$15</f>
        <v>#NUM!</v>
      </c>
      <c r="D39" t="e">
        <f>IF(C39=1,'Data Transformation'!$G$3+0.5*'Data Transformation'!$W$25,IF(C40=1,D40-'Data Transformation'!$W$25,FALSE))</f>
        <v>#NUM!</v>
      </c>
      <c r="E39">
        <f t="array" ref="E39">IF(ISLOGICAL(D39),"",FREQUENCY(IF('Data Transformation'!$B$425:$B$8425='Bin Analysis'!$B$27,'Data Transformation'!$G$425:$G$8425),D39))</f>
        <v>2001</v>
      </c>
      <c r="F39">
        <f t="shared" si="3"/>
        <v>0</v>
      </c>
      <c r="G39">
        <f>Weighting!$H$15</f>
        <v>0</v>
      </c>
      <c r="H39">
        <f t="array" ref="H39">FREQUENCY(IF('Data Transformation'!$B$4:$B$8425=$B$27,'Data Transformation'!$G$4:$G$8425),'Bin Analysis'!$B39)</f>
        <v>2073</v>
      </c>
      <c r="I39">
        <f t="shared" si="4"/>
        <v>0</v>
      </c>
      <c r="J39">
        <f t="shared" si="5"/>
        <v>0</v>
      </c>
      <c r="K39">
        <f>J39*Weighting!$W$15</f>
        <v>0</v>
      </c>
      <c r="M39" s="14"/>
    </row>
    <row r="40" spans="1:13" x14ac:dyDescent="0.55000000000000004">
      <c r="A40" s="32" t="str">
        <f>IF(Weighting!$P$16&gt;0,B40,"")</f>
        <v/>
      </c>
      <c r="B40" t="e">
        <f>Weighting!$C$16</f>
        <v>#DIV/0!</v>
      </c>
      <c r="C40" t="e">
        <f>Weighting!$F$16</f>
        <v>#NUM!</v>
      </c>
      <c r="D40" t="e">
        <f>IF(C40=1,'Data Transformation'!$G$3+0.5*'Data Transformation'!$W$25,IF(C41=1,D41-'Data Transformation'!$W$25,FALSE))</f>
        <v>#NUM!</v>
      </c>
      <c r="E40">
        <f t="array" ref="E40">IF(ISLOGICAL(D40),"",FREQUENCY(IF('Data Transformation'!$B$425:$B$8425='Bin Analysis'!$B$27,'Data Transformation'!$G$425:$G$8425),D40))</f>
        <v>2001</v>
      </c>
      <c r="F40">
        <f t="shared" si="3"/>
        <v>0</v>
      </c>
      <c r="G40">
        <f>Weighting!$H$16</f>
        <v>0</v>
      </c>
      <c r="H40">
        <f t="array" ref="H40">FREQUENCY(IF('Data Transformation'!$B$4:$B$8425=$B$27,'Data Transformation'!$G$4:$G$8425),'Bin Analysis'!$B40)</f>
        <v>2073</v>
      </c>
      <c r="I40">
        <f t="shared" si="4"/>
        <v>0</v>
      </c>
      <c r="J40">
        <f t="shared" si="5"/>
        <v>0</v>
      </c>
      <c r="K40">
        <f>J40*Weighting!$W$16</f>
        <v>0</v>
      </c>
      <c r="M40" s="14"/>
    </row>
    <row r="41" spans="1:13" x14ac:dyDescent="0.55000000000000004">
      <c r="A41" s="32" t="str">
        <f>IF(Weighting!$P$17&gt;0,B41,"")</f>
        <v/>
      </c>
      <c r="B41" t="e">
        <f>Weighting!$C$17</f>
        <v>#DIV/0!</v>
      </c>
      <c r="C41" t="e">
        <f>Weighting!$F$17</f>
        <v>#NUM!</v>
      </c>
      <c r="D41" t="e">
        <f>IF(C41=1,'Data Transformation'!$G$3+0.5*'Data Transformation'!$W$25,IF(C42=1,D42-'Data Transformation'!$W$25,FALSE))</f>
        <v>#NUM!</v>
      </c>
      <c r="E41">
        <f t="array" ref="E41">IF(ISLOGICAL(D41),"",FREQUENCY(IF('Data Transformation'!$B$425:$B$8425='Bin Analysis'!$B$27,'Data Transformation'!$G$425:$G$8425),D41))</f>
        <v>2001</v>
      </c>
      <c r="F41">
        <f t="shared" si="3"/>
        <v>0</v>
      </c>
      <c r="G41">
        <f>Weighting!$H$17</f>
        <v>0</v>
      </c>
      <c r="H41">
        <f t="array" ref="H41">FREQUENCY(IF('Data Transformation'!$B$4:$B$8425=$B$27,'Data Transformation'!$G$4:$G$8425),'Bin Analysis'!$B41)</f>
        <v>2073</v>
      </c>
      <c r="I41">
        <f t="shared" si="4"/>
        <v>0</v>
      </c>
      <c r="J41">
        <f t="shared" si="5"/>
        <v>0</v>
      </c>
      <c r="K41">
        <f>J41*Weighting!$W$17</f>
        <v>0</v>
      </c>
      <c r="M41" s="14"/>
    </row>
    <row r="42" spans="1:13" x14ac:dyDescent="0.55000000000000004">
      <c r="A42" s="32" t="str">
        <f>IF(Weighting!$P$18&gt;0,B42,"")</f>
        <v/>
      </c>
      <c r="B42" t="e">
        <f>Weighting!$C$18</f>
        <v>#DIV/0!</v>
      </c>
      <c r="C42" t="e">
        <f>Weighting!$F$18</f>
        <v>#NUM!</v>
      </c>
      <c r="D42" t="e">
        <f>IF(C42=1,'Data Transformation'!$G$3+0.5*'Data Transformation'!$W$25,IF(C43=1,D43-'Data Transformation'!$W$25,FALSE))</f>
        <v>#NUM!</v>
      </c>
      <c r="E42">
        <f t="array" ref="E42">IF(ISLOGICAL(D42),"",FREQUENCY(IF('Data Transformation'!$B$425:$B$8425='Bin Analysis'!$B$27,'Data Transformation'!$G$425:$G$8425),D42))</f>
        <v>2001</v>
      </c>
      <c r="F42">
        <f t="shared" si="3"/>
        <v>0</v>
      </c>
      <c r="G42">
        <f>Weighting!$H$18</f>
        <v>0</v>
      </c>
      <c r="H42">
        <f t="array" ref="H42">FREQUENCY(IF('Data Transformation'!$B$4:$B$8425=$B$27,'Data Transformation'!$G$4:$G$8425),'Bin Analysis'!$B42)</f>
        <v>2073</v>
      </c>
      <c r="I42">
        <f t="shared" si="4"/>
        <v>0</v>
      </c>
      <c r="J42">
        <f t="shared" si="5"/>
        <v>0</v>
      </c>
      <c r="K42">
        <f>J42*Weighting!$W$18</f>
        <v>0</v>
      </c>
      <c r="M42" s="14"/>
    </row>
    <row r="43" spans="1:13" x14ac:dyDescent="0.55000000000000004">
      <c r="A43" s="32" t="str">
        <f>IF(Weighting!$P$19&gt;0,B43,"")</f>
        <v/>
      </c>
      <c r="B43" t="e">
        <f>Weighting!$C$19</f>
        <v>#DIV/0!</v>
      </c>
      <c r="C43" t="e">
        <f>Weighting!$F$19</f>
        <v>#NUM!</v>
      </c>
      <c r="D43" t="e">
        <f>IF(C43=1,'Data Transformation'!$G$3+0.5*'Data Transformation'!$W$25,IF(C44=1,D44-'Data Transformation'!$W$25,FALSE))</f>
        <v>#NUM!</v>
      </c>
      <c r="E43">
        <f t="array" ref="E43">IF(ISLOGICAL(D43),"",FREQUENCY(IF('Data Transformation'!$B$425:$B$8425='Bin Analysis'!$B$27,'Data Transformation'!$G$425:$G$8425),D43))</f>
        <v>2001</v>
      </c>
      <c r="F43">
        <f t="shared" si="3"/>
        <v>0</v>
      </c>
      <c r="G43">
        <f>Weighting!$H$19</f>
        <v>0</v>
      </c>
      <c r="H43">
        <f t="array" ref="H43">FREQUENCY(IF('Data Transformation'!$B$4:$B$8425=$B$27,'Data Transformation'!$G$4:$G$8425),'Bin Analysis'!$B43)</f>
        <v>2073</v>
      </c>
      <c r="I43">
        <f t="shared" si="4"/>
        <v>0</v>
      </c>
      <c r="J43">
        <f t="shared" si="5"/>
        <v>0</v>
      </c>
      <c r="K43">
        <f>J43*Weighting!$W$19</f>
        <v>0</v>
      </c>
      <c r="M43" s="14"/>
    </row>
    <row r="44" spans="1:13" x14ac:dyDescent="0.55000000000000004">
      <c r="A44" s="32" t="str">
        <f>IF(Weighting!$P$20&gt;0,B44,"")</f>
        <v/>
      </c>
      <c r="B44" t="e">
        <f>Weighting!$C$20</f>
        <v>#DIV/0!</v>
      </c>
      <c r="C44" t="e">
        <f>Weighting!$F$20</f>
        <v>#NUM!</v>
      </c>
      <c r="D44" t="e">
        <f>IF(C44=1,'Data Transformation'!$G$3+0.5*'Data Transformation'!$W$25,IF(C45=1,D45-'Data Transformation'!$W$25,FALSE))</f>
        <v>#NUM!</v>
      </c>
      <c r="E44">
        <f t="array" ref="E44">IF(ISLOGICAL(D44),"",FREQUENCY(IF('Data Transformation'!$B$425:$B$8425='Bin Analysis'!$B$27,'Data Transformation'!$G$425:$G$8425),D44))</f>
        <v>2001</v>
      </c>
      <c r="F44">
        <f t="shared" si="3"/>
        <v>0</v>
      </c>
      <c r="G44">
        <f>Weighting!$H$20</f>
        <v>0</v>
      </c>
      <c r="H44">
        <f t="array" ref="H44">FREQUENCY(IF('Data Transformation'!$B$4:$B$8425=$B$27,'Data Transformation'!$G$4:$G$8425),'Bin Analysis'!$B44)</f>
        <v>2073</v>
      </c>
      <c r="I44">
        <f t="shared" si="4"/>
        <v>0</v>
      </c>
      <c r="J44">
        <f t="shared" si="5"/>
        <v>0</v>
      </c>
      <c r="K44">
        <f>J44*Weighting!$W$20</f>
        <v>0</v>
      </c>
      <c r="M44" s="14"/>
    </row>
    <row r="45" spans="1:13" x14ac:dyDescent="0.55000000000000004">
      <c r="A45" s="32" t="str">
        <f>IF(Weighting!$P$21&gt;0,B45,"")</f>
        <v/>
      </c>
      <c r="B45" t="e">
        <f>Weighting!$C$21</f>
        <v>#DIV/0!</v>
      </c>
      <c r="C45" t="e">
        <f>Weighting!$F$21</f>
        <v>#NUM!</v>
      </c>
      <c r="D45" t="e">
        <f>IF(C45=1,'Data Transformation'!$G$3+0.5*'Data Transformation'!$W$25,IF(C46=1,D46-'Data Transformation'!$W$25,FALSE))</f>
        <v>#NUM!</v>
      </c>
      <c r="E45">
        <f t="array" ref="E45">IF(ISLOGICAL(D45),"",FREQUENCY(IF('Data Transformation'!$B$425:$B$8425='Bin Analysis'!$B$27,'Data Transformation'!$G$425:$G$8425),D45))</f>
        <v>2001</v>
      </c>
      <c r="F45">
        <f t="shared" si="3"/>
        <v>0</v>
      </c>
      <c r="G45">
        <f>Weighting!$H$21</f>
        <v>0</v>
      </c>
      <c r="H45">
        <f t="array" ref="H45">FREQUENCY(IF('Data Transformation'!$B$4:$B$8425=$B$27,'Data Transformation'!$G$4:$G$8425),'Bin Analysis'!$B45)</f>
        <v>2073</v>
      </c>
      <c r="I45">
        <f t="shared" si="4"/>
        <v>0</v>
      </c>
      <c r="J45">
        <f t="shared" si="5"/>
        <v>0</v>
      </c>
      <c r="K45">
        <f>J45*Weighting!$W$21</f>
        <v>0</v>
      </c>
      <c r="M45" s="14"/>
    </row>
    <row r="46" spans="1:13" x14ac:dyDescent="0.55000000000000004">
      <c r="A46" s="32" t="str">
        <f>IF(Weighting!$P$22&gt;0,B46,"")</f>
        <v/>
      </c>
      <c r="B46" t="e">
        <f>Weighting!$C$22</f>
        <v>#DIV/0!</v>
      </c>
      <c r="C46" t="e">
        <f>Weighting!$F$22</f>
        <v>#NUM!</v>
      </c>
      <c r="D46" t="e">
        <f>IF(C46=1,'Data Transformation'!$G$3+0.5*'Data Transformation'!$W$25,IF(C47=1,D47-'Data Transformation'!$W$25,FALSE))</f>
        <v>#NUM!</v>
      </c>
      <c r="E46">
        <f t="array" ref="E46">IF(ISLOGICAL(D46),"",FREQUENCY(IF('Data Transformation'!$B$425:$B$8425='Bin Analysis'!$B$27,'Data Transformation'!$G$425:$G$8425),D46))</f>
        <v>2001</v>
      </c>
      <c r="F46">
        <f t="shared" si="3"/>
        <v>0</v>
      </c>
      <c r="G46">
        <f>Weighting!$H$22</f>
        <v>0</v>
      </c>
      <c r="H46">
        <f t="array" ref="H46">FREQUENCY(IF('Data Transformation'!$B$4:$B$8425=$B$27,'Data Transformation'!$G$4:$G$8425),'Bin Analysis'!$B46)</f>
        <v>2073</v>
      </c>
      <c r="I46">
        <f t="shared" si="4"/>
        <v>0</v>
      </c>
      <c r="J46">
        <f t="shared" si="5"/>
        <v>0</v>
      </c>
      <c r="K46">
        <f>J46*Weighting!$W$22</f>
        <v>0</v>
      </c>
      <c r="M46" s="14"/>
    </row>
    <row r="47" spans="1:13" x14ac:dyDescent="0.55000000000000004">
      <c r="A47" s="32" t="str">
        <f>IF(Weighting!$P$23&gt;0,B47,"")</f>
        <v/>
      </c>
      <c r="B47" t="e">
        <f>Weighting!$C$23</f>
        <v>#DIV/0!</v>
      </c>
      <c r="C47" t="e">
        <f>Weighting!$F$23</f>
        <v>#NUM!</v>
      </c>
      <c r="D47" t="e">
        <f>IF(C47=1,'Data Transformation'!$G$3+0.5*'Data Transformation'!$W$25,IF(C48=1,D48-'Data Transformation'!$W$25,FALSE))</f>
        <v>#NUM!</v>
      </c>
      <c r="E47">
        <f t="array" ref="E47">IF(ISLOGICAL(D47),"",FREQUENCY(IF('Data Transformation'!$B$425:$B$8425='Bin Analysis'!$B$27,'Data Transformation'!$G$425:$G$8425),D47))</f>
        <v>2001</v>
      </c>
      <c r="F47">
        <f t="shared" si="3"/>
        <v>0</v>
      </c>
      <c r="G47">
        <f>Weighting!$H$23</f>
        <v>0</v>
      </c>
      <c r="H47">
        <f t="array" ref="H47">FREQUENCY(IF('Data Transformation'!$B$4:$B$8425=$B$27,'Data Transformation'!$G$4:$G$8425),'Bin Analysis'!$B47)</f>
        <v>2073</v>
      </c>
      <c r="I47">
        <f t="shared" si="4"/>
        <v>0</v>
      </c>
      <c r="J47">
        <f t="shared" si="5"/>
        <v>0</v>
      </c>
      <c r="K47">
        <f>J47*Weighting!$W$23</f>
        <v>0</v>
      </c>
      <c r="M47" s="14"/>
    </row>
    <row r="48" spans="1:13" x14ac:dyDescent="0.55000000000000004">
      <c r="A48" s="32" t="str">
        <f>IF(Weighting!$P$24&gt;0,B48,"")</f>
        <v/>
      </c>
      <c r="B48" t="e">
        <f>Weighting!$C$24</f>
        <v>#DIV/0!</v>
      </c>
      <c r="C48" t="e">
        <f>Weighting!$F$24</f>
        <v>#NUM!</v>
      </c>
      <c r="D48" t="e">
        <f>IF(C48=1,'Data Transformation'!$G$3+0.5*'Data Transformation'!$W$25,IF(C49=1,D49-'Data Transformation'!$W$25,FALSE))</f>
        <v>#NUM!</v>
      </c>
      <c r="E48">
        <f t="array" ref="E48">IF(ISLOGICAL(D48),"",FREQUENCY(IF('Data Transformation'!$B$425:$B$8425='Bin Analysis'!$B$27,'Data Transformation'!$G$425:$G$8425),D48))</f>
        <v>2001</v>
      </c>
      <c r="F48">
        <f t="shared" si="3"/>
        <v>0</v>
      </c>
      <c r="G48">
        <f>Weighting!$H$24</f>
        <v>0</v>
      </c>
      <c r="H48">
        <f t="array" ref="H48">FREQUENCY(IF('Data Transformation'!$B$4:$B$8425=$B$27,'Data Transformation'!$G$4:$G$8425),'Bin Analysis'!$B48)</f>
        <v>2073</v>
      </c>
      <c r="I48">
        <f t="shared" si="4"/>
        <v>0</v>
      </c>
      <c r="J48">
        <f t="shared" si="5"/>
        <v>0</v>
      </c>
      <c r="K48">
        <f>J48*Weighting!$W$24</f>
        <v>0</v>
      </c>
      <c r="M48" s="14"/>
    </row>
    <row r="49" spans="1:25" x14ac:dyDescent="0.55000000000000004">
      <c r="A49" s="32" t="str">
        <f>IF(Weighting!$P$25&gt;0,B49,"")</f>
        <v/>
      </c>
      <c r="B49" t="e">
        <f>Weighting!$C$25</f>
        <v>#DIV/0!</v>
      </c>
      <c r="C49" t="e">
        <f>Weighting!$F$25</f>
        <v>#NUM!</v>
      </c>
      <c r="D49" t="e">
        <f>IF(C49=1,'Data Transformation'!$G$3+0.5*'Data Transformation'!$W$25,IF(C50=1,D50-'Data Transformation'!$W$25,FALSE))</f>
        <v>#NUM!</v>
      </c>
      <c r="E49">
        <f t="array" ref="E49">IF(ISLOGICAL(D49),"",FREQUENCY(IF('Data Transformation'!$B$425:$B$8425='Bin Analysis'!$B$27,'Data Transformation'!$G$425:$G$8425),D49))</f>
        <v>2001</v>
      </c>
      <c r="F49">
        <f t="shared" si="3"/>
        <v>0</v>
      </c>
      <c r="G49">
        <f>Weighting!$H$25</f>
        <v>0</v>
      </c>
      <c r="H49">
        <f t="array" ref="H49">FREQUENCY(IF('Data Transformation'!$B$4:$B$8425=$B$27,'Data Transformation'!$G$4:$G$8425),'Bin Analysis'!$B49)</f>
        <v>2073</v>
      </c>
      <c r="I49">
        <f t="shared" si="4"/>
        <v>0</v>
      </c>
      <c r="J49">
        <f t="shared" si="5"/>
        <v>0</v>
      </c>
      <c r="K49">
        <f>J49*Weighting!$W$25</f>
        <v>0</v>
      </c>
      <c r="M49" s="14"/>
    </row>
    <row r="50" spans="1:25" x14ac:dyDescent="0.55000000000000004">
      <c r="A50" s="32"/>
      <c r="M50" s="14"/>
    </row>
    <row r="51" spans="1:25" ht="23.35" x14ac:dyDescent="0.8">
      <c r="A51" s="21" t="s">
        <v>0</v>
      </c>
      <c r="B51" s="21" t="str">
        <f>IFERROR(VLOOKUP(C51,'Data Transformation'!$L$6:$M$426,2,FALSE),"")</f>
        <v/>
      </c>
      <c r="C51" s="21">
        <f>C27+1</f>
        <v>2</v>
      </c>
      <c r="D51" s="21"/>
      <c r="E51" s="21"/>
      <c r="F51" s="21"/>
      <c r="G51" s="21"/>
      <c r="H51" s="22"/>
      <c r="I51" s="22"/>
      <c r="J51" s="22"/>
      <c r="K51" s="21"/>
      <c r="L51" s="21" t="str">
        <f>B51</f>
        <v/>
      </c>
      <c r="M51" s="23" t="e">
        <f>INDEX('Data Transformation'!$O$4:$O$424,MATCH($B51,'Data Transformation'!$M$4:$M$424,0),MATCH($M$2,'Data Transformation'!$O$3,0))</f>
        <v>#N/A</v>
      </c>
      <c r="N51" s="27" t="e">
        <f>IF('Input and Summary Results'!$J$16="minimum",'Bin Analysis'!X52/(M51-1),'Bin Analysis'!Y51/('Bin Analysis'!M51-1))</f>
        <v>#N/A</v>
      </c>
      <c r="O51" s="27" t="e">
        <f>IF(M51=FALSE,NA(),(VLOOKUP(1,C54:K73,4,FALSE))/(M51-1))</f>
        <v>#N/A</v>
      </c>
      <c r="P51" s="27" t="e">
        <f>IF(M51=FALSE,NA(),SUM(J54:J73)/Weighting!$S$5)</f>
        <v>#N/A</v>
      </c>
      <c r="Q51" s="27" t="e">
        <f>IF(M51=FALSE,NA(),SUM(K54:K73)/Weighting!$S$6)</f>
        <v>#N/A</v>
      </c>
      <c r="R51" s="27" t="e">
        <f>IF(M51=FALSE,NA(),(VLOOKUP(1,G54:K73,3,FALSE))/(M51-1))</f>
        <v>#N/A</v>
      </c>
      <c r="S51" s="22" t="e">
        <f>IF(M51=FALSE,NA(),IF(SUM(J54:J73)=2,"yes","no"))</f>
        <v>#N/A</v>
      </c>
      <c r="X51" s="2" cm="2">
        <f t="array" ref="X51:X52">FREQUENCY(IF('Data Transformation'!$B$425:$B$6424='Bin Analysis'!L51,'Data Transformation'!$G$425:$G$6424),'Data Transformation'!$U$11)</f>
        <v>0</v>
      </c>
      <c r="Y51" s="2" cm="2">
        <f t="array" ref="Y51:Y52">FREQUENCY(IF('Data Transformation'!$B$425:$B$6424='Bin Analysis'!L51,'Data Transformation'!$G$425:$G$6424),'Data Transformation'!$U$12)</f>
        <v>0</v>
      </c>
    </row>
    <row r="52" spans="1:25" x14ac:dyDescent="0.55000000000000004">
      <c r="A52" s="14" t="s">
        <v>67</v>
      </c>
      <c r="B52" t="s">
        <v>47</v>
      </c>
      <c r="C52" t="s">
        <v>5</v>
      </c>
      <c r="D52" t="s">
        <v>100</v>
      </c>
      <c r="E52" t="s">
        <v>101</v>
      </c>
      <c r="F52" t="s">
        <v>102</v>
      </c>
      <c r="G52" t="s">
        <v>70</v>
      </c>
      <c r="H52" t="s">
        <v>31</v>
      </c>
      <c r="I52" t="s">
        <v>32</v>
      </c>
      <c r="J52" t="s">
        <v>46</v>
      </c>
      <c r="K52" s="14" t="s">
        <v>45</v>
      </c>
      <c r="M52" s="14"/>
      <c r="X52" s="2">
        <v>0</v>
      </c>
      <c r="Y52" s="2">
        <v>0</v>
      </c>
    </row>
    <row r="53" spans="1:25" x14ac:dyDescent="0.55000000000000004">
      <c r="A53" s="32"/>
      <c r="D53" t="e">
        <f>IF(C53=1,'Data Transformation'!$G$3+0.5*'Data Transformation'!$W$25,IF(C54=1,D54-'Data Transformation'!$W$25,FALSE))</f>
        <v>#NUM!</v>
      </c>
      <c r="E53">
        <f t="array" ref="E53">IF(ISLOGICAL(D53),"",FREQUENCY(IF('Data Transformation'!$B$425:$B$8425='Bin Analysis'!$B51,'Data Transformation'!$G$425:$G$8425),D53))</f>
        <v>2001</v>
      </c>
      <c r="F53" t="e">
        <f>IF(ISLOGICAL(D53),"",E53-E52)</f>
        <v>#VALUE!</v>
      </c>
      <c r="M53" s="14"/>
    </row>
    <row r="54" spans="1:25" x14ac:dyDescent="0.55000000000000004">
      <c r="A54" s="32" t="e">
        <f>IF(Weighting!$P$6&gt;0,B54,"")</f>
        <v>#NUM!</v>
      </c>
      <c r="B54" t="e">
        <f>Weighting!$C$6</f>
        <v>#DIV/0!</v>
      </c>
      <c r="C54" t="e">
        <f>Weighting!$F$6</f>
        <v>#NUM!</v>
      </c>
      <c r="D54" t="e">
        <f>IF(C54=1,'Data Transformation'!$G$3+0.5*'Data Transformation'!$W$25,IF(C55=1,D55-'Data Transformation'!$W$25,FALSE))</f>
        <v>#NUM!</v>
      </c>
      <c r="E54">
        <f t="array" ref="E54">IF(ISLOGICAL(D54),"",FREQUENCY(IF('Data Transformation'!$B$425:$B$8425='Bin Analysis'!$B51,'Data Transformation'!$G$425:$G$8425),D54))</f>
        <v>2001</v>
      </c>
      <c r="F54">
        <f>IF(ISLOGICAL(D54),"",E54-E53)</f>
        <v>0</v>
      </c>
      <c r="G54">
        <f>Weighting!$H$6</f>
        <v>1</v>
      </c>
      <c r="H54">
        <f t="array" ref="H54">FREQUENCY(IF('Data Transformation'!$B$4:$B$8425=B51,'Data Transformation'!$G$4:$G$8425),'Bin Analysis'!$B54)</f>
        <v>2073</v>
      </c>
      <c r="I54">
        <f>H54-H53</f>
        <v>2073</v>
      </c>
      <c r="J54">
        <f>IF(I54=0,0,1)</f>
        <v>1</v>
      </c>
      <c r="K54" t="e">
        <f>J54*Weighting!$W$6</f>
        <v>#NUM!</v>
      </c>
      <c r="M54" s="14"/>
    </row>
    <row r="55" spans="1:25" x14ac:dyDescent="0.55000000000000004">
      <c r="A55" s="32" t="str">
        <f>IF(Weighting!$P$7&gt;0,B55,"")</f>
        <v/>
      </c>
      <c r="B55" t="e">
        <f>Weighting!$C$7</f>
        <v>#DIV/0!</v>
      </c>
      <c r="C55" t="e">
        <f>Weighting!$F$7</f>
        <v>#NUM!</v>
      </c>
      <c r="D55" t="e">
        <f>IF(C55=1,'Data Transformation'!$G$3+0.5*'Data Transformation'!$W$25,IF(C56=1,D56-'Data Transformation'!$W$25,FALSE))</f>
        <v>#NUM!</v>
      </c>
      <c r="E55">
        <f t="array" ref="E55">IF(ISLOGICAL(D55),"",FREQUENCY(IF('Data Transformation'!$B$425:$B$8425='Bin Analysis'!$B51,'Data Transformation'!$G$425:$G$8425),D55))</f>
        <v>2001</v>
      </c>
      <c r="F55">
        <f t="shared" ref="F55:F73" si="6">IF(ISLOGICAL(D55),"",E55-E54)</f>
        <v>0</v>
      </c>
      <c r="G55">
        <f>Weighting!$H$7</f>
        <v>0</v>
      </c>
      <c r="H55">
        <f t="array" ref="H55">FREQUENCY(IF('Data Transformation'!$B$4:$B$8425=B51,'Data Transformation'!$G$4:$G$8425),'Bin Analysis'!$B55)</f>
        <v>2073</v>
      </c>
      <c r="I55">
        <f t="shared" ref="I55:I73" si="7">H55-H54</f>
        <v>0</v>
      </c>
      <c r="J55">
        <f>IF(I55=0,0,1)</f>
        <v>0</v>
      </c>
      <c r="K55">
        <f>J55*Weighting!$W$7</f>
        <v>0</v>
      </c>
      <c r="M55" s="14"/>
    </row>
    <row r="56" spans="1:25" x14ac:dyDescent="0.55000000000000004">
      <c r="A56" s="32" t="str">
        <f>IF(Weighting!$P$8&gt;0,B56,"")</f>
        <v/>
      </c>
      <c r="B56" t="e">
        <f>Weighting!$C$8</f>
        <v>#DIV/0!</v>
      </c>
      <c r="C56" t="e">
        <f>Weighting!$F$8</f>
        <v>#NUM!</v>
      </c>
      <c r="D56" t="e">
        <f>IF(C56=1,'Data Transformation'!$G$3+0.5*'Data Transformation'!$W$25,IF(C57=1,D57-'Data Transformation'!$W$25,FALSE))</f>
        <v>#NUM!</v>
      </c>
      <c r="E56">
        <f t="array" ref="E56">IF(ISLOGICAL(D56),"",FREQUENCY(IF('Data Transformation'!$B$425:$B$8425='Bin Analysis'!$B51,'Data Transformation'!$G$425:$G$8425),D56))</f>
        <v>2001</v>
      </c>
      <c r="F56">
        <f t="shared" si="6"/>
        <v>0</v>
      </c>
      <c r="G56">
        <f>Weighting!$H$8</f>
        <v>0</v>
      </c>
      <c r="H56">
        <f t="array" ref="H56">FREQUENCY(IF('Data Transformation'!$B$4:$B$8425=B51,'Data Transformation'!$G$4:$G$8425),'Bin Analysis'!$B56)</f>
        <v>2073</v>
      </c>
      <c r="I56">
        <f t="shared" si="7"/>
        <v>0</v>
      </c>
      <c r="J56">
        <f t="shared" ref="J56:J73" si="8">IF(I56=0,0,1)</f>
        <v>0</v>
      </c>
      <c r="K56">
        <f>J56*Weighting!$W$8</f>
        <v>0</v>
      </c>
      <c r="M56" s="14"/>
    </row>
    <row r="57" spans="1:25" x14ac:dyDescent="0.55000000000000004">
      <c r="A57" s="32" t="str">
        <f>IF(Weighting!$P$9&gt;0,B57,"")</f>
        <v/>
      </c>
      <c r="B57" s="50" t="e">
        <f>Weighting!$C$9</f>
        <v>#DIV/0!</v>
      </c>
      <c r="C57" t="e">
        <f>Weighting!$F$9</f>
        <v>#NUM!</v>
      </c>
      <c r="D57" t="e">
        <f>IF(C57=1,'Data Transformation'!$G$3+0.5*'Data Transformation'!$W$25,IF(C58=1,D58-'Data Transformation'!$W$25,FALSE))</f>
        <v>#NUM!</v>
      </c>
      <c r="E57">
        <f t="array" ref="E57">IF(ISLOGICAL(D57),"",FREQUENCY(IF('Data Transformation'!$B$425:$B$8425='Bin Analysis'!$B51,'Data Transformation'!$G$425:$G$8425),D57))</f>
        <v>2001</v>
      </c>
      <c r="F57">
        <f t="shared" si="6"/>
        <v>0</v>
      </c>
      <c r="G57">
        <f>Weighting!$H$9</f>
        <v>0</v>
      </c>
      <c r="H57">
        <f t="array" ref="H57">FREQUENCY(IF('Data Transformation'!$B$4:$B$8425=B51,'Data Transformation'!$G$4:$G$8425),'Bin Analysis'!$B57)</f>
        <v>2073</v>
      </c>
      <c r="I57">
        <f t="shared" si="7"/>
        <v>0</v>
      </c>
      <c r="J57">
        <f t="shared" si="8"/>
        <v>0</v>
      </c>
      <c r="K57">
        <f>J57*Weighting!$W$9</f>
        <v>0</v>
      </c>
      <c r="M57" s="14"/>
    </row>
    <row r="58" spans="1:25" x14ac:dyDescent="0.55000000000000004">
      <c r="A58" s="32" t="str">
        <f>IF(Weighting!$P$10&gt;0,B58,"")</f>
        <v/>
      </c>
      <c r="B58" t="e">
        <f>Weighting!$C$10</f>
        <v>#DIV/0!</v>
      </c>
      <c r="C58" t="e">
        <f>Weighting!$F$10</f>
        <v>#NUM!</v>
      </c>
      <c r="D58" t="e">
        <f>IF(C58=1,'Data Transformation'!$G$3+0.5*'Data Transformation'!$W$25,IF(C59=1,D59-'Data Transformation'!$W$25,FALSE))</f>
        <v>#NUM!</v>
      </c>
      <c r="E58">
        <f t="array" ref="E58">IF(ISLOGICAL(D58),"",FREQUENCY(IF('Data Transformation'!$B$425:$B$8425='Bin Analysis'!$B51,'Data Transformation'!$G$425:$G$8425),D58))</f>
        <v>2001</v>
      </c>
      <c r="F58">
        <f t="shared" si="6"/>
        <v>0</v>
      </c>
      <c r="G58">
        <f>Weighting!$H$10</f>
        <v>0</v>
      </c>
      <c r="H58">
        <f t="array" ref="H58">FREQUENCY(IF('Data Transformation'!$B$4:$B$8425=B51,'Data Transformation'!$G$4:$G$8425),'Bin Analysis'!$B58)</f>
        <v>2073</v>
      </c>
      <c r="I58">
        <f t="shared" si="7"/>
        <v>0</v>
      </c>
      <c r="J58">
        <f t="shared" si="8"/>
        <v>0</v>
      </c>
      <c r="K58">
        <f>J58*Weighting!$W$10</f>
        <v>0</v>
      </c>
      <c r="M58" s="14"/>
    </row>
    <row r="59" spans="1:25" x14ac:dyDescent="0.55000000000000004">
      <c r="A59" s="32" t="str">
        <f>IF(Weighting!$P$11&gt;0,B59,"")</f>
        <v/>
      </c>
      <c r="B59" t="e">
        <f>Weighting!$C$11</f>
        <v>#DIV/0!</v>
      </c>
      <c r="C59" t="e">
        <f>Weighting!$F$11</f>
        <v>#NUM!</v>
      </c>
      <c r="D59" t="e">
        <f>IF(C59=1,'Data Transformation'!$G$3+0.5*'Data Transformation'!$W$25,IF(C60=1,D60-'Data Transformation'!$W$25,FALSE))</f>
        <v>#NUM!</v>
      </c>
      <c r="E59">
        <f t="array" ref="E59">IF(ISLOGICAL(D59),"",FREQUENCY(IF('Data Transformation'!$B$425:$B$8425='Bin Analysis'!$B51,'Data Transformation'!$G$425:$G$8425),D59))</f>
        <v>2001</v>
      </c>
      <c r="F59">
        <f t="shared" si="6"/>
        <v>0</v>
      </c>
      <c r="G59">
        <f>Weighting!$H$11</f>
        <v>0</v>
      </c>
      <c r="H59">
        <f t="array" ref="H59">FREQUENCY(IF('Data Transformation'!$B$4:$B$8425=B51,'Data Transformation'!$G$4:$G$8425),'Bin Analysis'!$B59)</f>
        <v>2073</v>
      </c>
      <c r="I59">
        <f t="shared" si="7"/>
        <v>0</v>
      </c>
      <c r="J59">
        <f t="shared" si="8"/>
        <v>0</v>
      </c>
      <c r="K59">
        <f>J59*Weighting!$W$11</f>
        <v>0</v>
      </c>
      <c r="M59" s="14"/>
    </row>
    <row r="60" spans="1:25" x14ac:dyDescent="0.55000000000000004">
      <c r="A60" s="32" t="str">
        <f>IF(Weighting!$P$12&gt;0,B60,"")</f>
        <v/>
      </c>
      <c r="B60" t="e">
        <f>Weighting!$C$12</f>
        <v>#DIV/0!</v>
      </c>
      <c r="C60" t="e">
        <f>Weighting!$F$12</f>
        <v>#NUM!</v>
      </c>
      <c r="D60" t="e">
        <f>IF(C60=1,'Data Transformation'!$G$3+0.5*'Data Transformation'!$W$25,IF(C61=1,D61-'Data Transformation'!$W$25,FALSE))</f>
        <v>#NUM!</v>
      </c>
      <c r="E60">
        <f t="array" ref="E60">IF(ISLOGICAL(D60),"",FREQUENCY(IF('Data Transformation'!$B$425:$B$8425='Bin Analysis'!$B51,'Data Transformation'!$G$425:$G$8425),D60))</f>
        <v>2001</v>
      </c>
      <c r="F60">
        <f t="shared" si="6"/>
        <v>0</v>
      </c>
      <c r="G60">
        <f>Weighting!$H$12</f>
        <v>0</v>
      </c>
      <c r="H60">
        <f t="array" ref="H60">FREQUENCY(IF('Data Transformation'!$B$4:$B$8425=B51,'Data Transformation'!$G$4:$G$8425),'Bin Analysis'!$B60)</f>
        <v>2073</v>
      </c>
      <c r="I60">
        <f t="shared" si="7"/>
        <v>0</v>
      </c>
      <c r="J60">
        <f t="shared" si="8"/>
        <v>0</v>
      </c>
      <c r="K60">
        <f>J60*Weighting!$W$12</f>
        <v>0</v>
      </c>
      <c r="M60" s="14"/>
    </row>
    <row r="61" spans="1:25" x14ac:dyDescent="0.55000000000000004">
      <c r="A61" s="32" t="str">
        <f>IF(Weighting!$P$13&gt;0,B61,"")</f>
        <v/>
      </c>
      <c r="B61" t="e">
        <f>Weighting!$C$13</f>
        <v>#DIV/0!</v>
      </c>
      <c r="C61" t="e">
        <f>Weighting!$F$13</f>
        <v>#NUM!</v>
      </c>
      <c r="D61" t="e">
        <f>IF(C61=1,'Data Transformation'!$G$3+0.5*'Data Transformation'!$W$25,IF(C62=1,D62-'Data Transformation'!$W$25,FALSE))</f>
        <v>#NUM!</v>
      </c>
      <c r="E61">
        <f t="array" ref="E61">IF(ISLOGICAL(D61),"",FREQUENCY(IF('Data Transformation'!$B$425:$B$8425='Bin Analysis'!$B51,'Data Transformation'!$G$425:$G$8425),D61))</f>
        <v>2001</v>
      </c>
      <c r="F61">
        <f t="shared" si="6"/>
        <v>0</v>
      </c>
      <c r="G61">
        <f>Weighting!$H$13</f>
        <v>0</v>
      </c>
      <c r="H61">
        <f t="array" ref="H61">FREQUENCY(IF('Data Transformation'!$B$4:$B$8425=B51,'Data Transformation'!$G$4:$G$8425),'Bin Analysis'!$B61)</f>
        <v>2073</v>
      </c>
      <c r="I61">
        <f t="shared" si="7"/>
        <v>0</v>
      </c>
      <c r="J61">
        <f t="shared" si="8"/>
        <v>0</v>
      </c>
      <c r="K61">
        <f>J61*Weighting!$W$13</f>
        <v>0</v>
      </c>
      <c r="M61" s="14"/>
    </row>
    <row r="62" spans="1:25" x14ac:dyDescent="0.55000000000000004">
      <c r="A62" s="32" t="str">
        <f>IF(Weighting!$P$14&gt;0,B62,"")</f>
        <v/>
      </c>
      <c r="B62" t="e">
        <f>Weighting!$C$14</f>
        <v>#DIV/0!</v>
      </c>
      <c r="C62" t="e">
        <f>Weighting!$F$14</f>
        <v>#NUM!</v>
      </c>
      <c r="D62" t="e">
        <f>IF(C62=1,'Data Transformation'!$G$3+0.5*'Data Transformation'!$W$25,IF(C63=1,D63-'Data Transformation'!$W$25,FALSE))</f>
        <v>#NUM!</v>
      </c>
      <c r="E62">
        <f t="array" ref="E62">IF(ISLOGICAL(D62),"",FREQUENCY(IF('Data Transformation'!$B$425:$B$8425='Bin Analysis'!$B51,'Data Transformation'!$G$425:$G$8425),D62))</f>
        <v>2001</v>
      </c>
      <c r="F62">
        <f t="shared" si="6"/>
        <v>0</v>
      </c>
      <c r="G62">
        <f>Weighting!$H$14</f>
        <v>0</v>
      </c>
      <c r="H62">
        <f t="array" ref="H62">FREQUENCY(IF('Data Transformation'!$B$4:$B$8425=B51,'Data Transformation'!$G$4:$G$8425),'Bin Analysis'!$B62)</f>
        <v>2073</v>
      </c>
      <c r="I62">
        <f t="shared" si="7"/>
        <v>0</v>
      </c>
      <c r="J62">
        <f t="shared" si="8"/>
        <v>0</v>
      </c>
      <c r="K62">
        <f>J62*Weighting!$W$14</f>
        <v>0</v>
      </c>
      <c r="M62" s="14"/>
    </row>
    <row r="63" spans="1:25" x14ac:dyDescent="0.55000000000000004">
      <c r="A63" s="32" t="str">
        <f>IF(Weighting!$P$15&gt;0,B63,"")</f>
        <v/>
      </c>
      <c r="B63" t="e">
        <f>Weighting!$C$15</f>
        <v>#DIV/0!</v>
      </c>
      <c r="C63" t="e">
        <f>Weighting!$F$15</f>
        <v>#NUM!</v>
      </c>
      <c r="D63" t="e">
        <f>IF(C63=1,'Data Transformation'!$G$3+0.5*'Data Transformation'!$W$25,IF(C64=1,D64-'Data Transformation'!$W$25,FALSE))</f>
        <v>#NUM!</v>
      </c>
      <c r="E63">
        <f t="array" ref="E63">IF(ISLOGICAL(D63),"",FREQUENCY(IF('Data Transformation'!$B$425:$B$8425='Bin Analysis'!$B51,'Data Transformation'!$G$425:$G$8425),D63))</f>
        <v>2001</v>
      </c>
      <c r="F63">
        <f t="shared" si="6"/>
        <v>0</v>
      </c>
      <c r="G63">
        <f>Weighting!$H$15</f>
        <v>0</v>
      </c>
      <c r="H63">
        <f t="array" ref="H63">FREQUENCY(IF('Data Transformation'!$B$4:$B$8425=B51,'Data Transformation'!$G$4:$G$8425),'Bin Analysis'!$B63)</f>
        <v>2073</v>
      </c>
      <c r="I63">
        <f t="shared" si="7"/>
        <v>0</v>
      </c>
      <c r="J63">
        <f t="shared" si="8"/>
        <v>0</v>
      </c>
      <c r="K63">
        <f>J63*Weighting!$W$15</f>
        <v>0</v>
      </c>
      <c r="M63" s="14"/>
    </row>
    <row r="64" spans="1:25" x14ac:dyDescent="0.55000000000000004">
      <c r="A64" s="32" t="str">
        <f>IF(Weighting!$P$16&gt;0,B64,"")</f>
        <v/>
      </c>
      <c r="B64" t="e">
        <f>Weighting!$C$16</f>
        <v>#DIV/0!</v>
      </c>
      <c r="C64" t="e">
        <f>Weighting!$F$16</f>
        <v>#NUM!</v>
      </c>
      <c r="D64" t="e">
        <f>IF(C64=1,'Data Transformation'!$G$3+0.5*'Data Transformation'!$W$25,IF(C65=1,D65-'Data Transformation'!$W$25,FALSE))</f>
        <v>#NUM!</v>
      </c>
      <c r="E64">
        <f t="array" ref="E64">IF(ISLOGICAL(D64),"",FREQUENCY(IF('Data Transformation'!$B$425:$B$8425='Bin Analysis'!$B51,'Data Transformation'!$G$425:$G$8425),D64))</f>
        <v>2001</v>
      </c>
      <c r="F64">
        <f t="shared" si="6"/>
        <v>0</v>
      </c>
      <c r="G64">
        <f>Weighting!$H$16</f>
        <v>0</v>
      </c>
      <c r="H64">
        <f t="array" ref="H64">FREQUENCY(IF('Data Transformation'!$B$4:$B$8425=B51,'Data Transformation'!$G$4:$G$8425),'Bin Analysis'!$B64)</f>
        <v>2073</v>
      </c>
      <c r="I64">
        <f t="shared" si="7"/>
        <v>0</v>
      </c>
      <c r="J64">
        <f t="shared" si="8"/>
        <v>0</v>
      </c>
      <c r="K64">
        <f>J64*Weighting!$W$16</f>
        <v>0</v>
      </c>
      <c r="M64" s="14"/>
    </row>
    <row r="65" spans="1:25" x14ac:dyDescent="0.55000000000000004">
      <c r="A65" s="32" t="str">
        <f>IF(Weighting!$P$17&gt;0,B65,"")</f>
        <v/>
      </c>
      <c r="B65" t="e">
        <f>Weighting!$C$17</f>
        <v>#DIV/0!</v>
      </c>
      <c r="C65" t="e">
        <f>Weighting!$F$17</f>
        <v>#NUM!</v>
      </c>
      <c r="D65" t="e">
        <f>IF(C65=1,'Data Transformation'!$G$3+0.5*'Data Transformation'!$W$25,IF(C66=1,D66-'Data Transformation'!$W$25,FALSE))</f>
        <v>#NUM!</v>
      </c>
      <c r="E65">
        <f t="array" ref="E65">IF(ISLOGICAL(D65),"",FREQUENCY(IF('Data Transformation'!$B$425:$B$8425='Bin Analysis'!$B51,'Data Transformation'!$G$425:$G$8425),D65))</f>
        <v>2001</v>
      </c>
      <c r="F65">
        <f t="shared" si="6"/>
        <v>0</v>
      </c>
      <c r="G65">
        <f>Weighting!$H$17</f>
        <v>0</v>
      </c>
      <c r="H65">
        <f t="array" ref="H65">FREQUENCY(IF('Data Transformation'!$B$4:$B$8425=B51,'Data Transformation'!$G$4:$G$8425),'Bin Analysis'!$B65)</f>
        <v>2073</v>
      </c>
      <c r="I65">
        <f t="shared" si="7"/>
        <v>0</v>
      </c>
      <c r="J65">
        <f t="shared" si="8"/>
        <v>0</v>
      </c>
      <c r="K65">
        <f>J65*Weighting!$W$17</f>
        <v>0</v>
      </c>
      <c r="M65" s="14"/>
    </row>
    <row r="66" spans="1:25" x14ac:dyDescent="0.55000000000000004">
      <c r="A66" s="32" t="str">
        <f>IF(Weighting!$P$18&gt;0,B66,"")</f>
        <v/>
      </c>
      <c r="B66" t="e">
        <f>Weighting!$C$18</f>
        <v>#DIV/0!</v>
      </c>
      <c r="C66" t="e">
        <f>Weighting!$F$18</f>
        <v>#NUM!</v>
      </c>
      <c r="D66" t="e">
        <f>IF(C66=1,'Data Transformation'!$G$3+0.5*'Data Transformation'!$W$25,IF(C67=1,D67-'Data Transformation'!$W$25,FALSE))</f>
        <v>#NUM!</v>
      </c>
      <c r="E66">
        <f t="array" ref="E66">IF(ISLOGICAL(D66),"",FREQUENCY(IF('Data Transformation'!$B$425:$B$8425='Bin Analysis'!$B51,'Data Transformation'!$G$425:$G$8425),D66))</f>
        <v>2001</v>
      </c>
      <c r="F66">
        <f t="shared" si="6"/>
        <v>0</v>
      </c>
      <c r="G66">
        <f>Weighting!$H$18</f>
        <v>0</v>
      </c>
      <c r="H66">
        <f t="array" ref="H66">FREQUENCY(IF('Data Transformation'!$B$4:$B$8425=B51,'Data Transformation'!$G$4:$G$8425),'Bin Analysis'!$B66)</f>
        <v>2073</v>
      </c>
      <c r="I66">
        <f t="shared" si="7"/>
        <v>0</v>
      </c>
      <c r="J66">
        <f t="shared" si="8"/>
        <v>0</v>
      </c>
      <c r="K66">
        <f>J66*Weighting!$W$18</f>
        <v>0</v>
      </c>
      <c r="M66" s="14"/>
    </row>
    <row r="67" spans="1:25" x14ac:dyDescent="0.55000000000000004">
      <c r="A67" s="32" t="str">
        <f>IF(Weighting!$P$19&gt;0,B67,"")</f>
        <v/>
      </c>
      <c r="B67" t="e">
        <f>Weighting!$C$19</f>
        <v>#DIV/0!</v>
      </c>
      <c r="C67" t="e">
        <f>Weighting!$F$19</f>
        <v>#NUM!</v>
      </c>
      <c r="D67" t="e">
        <f>IF(C67=1,'Data Transformation'!$G$3+0.5*'Data Transformation'!$W$25,IF(C68=1,D68-'Data Transformation'!$W$25,FALSE))</f>
        <v>#NUM!</v>
      </c>
      <c r="E67">
        <f t="array" ref="E67">IF(ISLOGICAL(D67),"",FREQUENCY(IF('Data Transformation'!$B$425:$B$8425='Bin Analysis'!$B51,'Data Transformation'!$G$425:$G$8425),D67))</f>
        <v>2001</v>
      </c>
      <c r="F67">
        <f t="shared" si="6"/>
        <v>0</v>
      </c>
      <c r="G67">
        <f>Weighting!$H$19</f>
        <v>0</v>
      </c>
      <c r="H67">
        <f t="array" ref="H67">FREQUENCY(IF('Data Transformation'!$B$4:$B$8425=B51,'Data Transformation'!$G$4:$G$8425),'Bin Analysis'!$B67)</f>
        <v>2073</v>
      </c>
      <c r="I67">
        <f t="shared" si="7"/>
        <v>0</v>
      </c>
      <c r="J67">
        <f t="shared" si="8"/>
        <v>0</v>
      </c>
      <c r="K67">
        <f>J67*Weighting!$W$19</f>
        <v>0</v>
      </c>
      <c r="M67" s="14"/>
    </row>
    <row r="68" spans="1:25" x14ac:dyDescent="0.55000000000000004">
      <c r="A68" s="32" t="str">
        <f>IF(Weighting!$P$20&gt;0,B68,"")</f>
        <v/>
      </c>
      <c r="B68" t="e">
        <f>Weighting!$C$20</f>
        <v>#DIV/0!</v>
      </c>
      <c r="C68" t="e">
        <f>Weighting!$F$20</f>
        <v>#NUM!</v>
      </c>
      <c r="D68" t="e">
        <f>IF(C68=1,'Data Transformation'!$G$3+0.5*'Data Transformation'!$W$25,IF(C69=1,D69-'Data Transformation'!$W$25,FALSE))</f>
        <v>#NUM!</v>
      </c>
      <c r="E68">
        <f t="array" ref="E68">IF(ISLOGICAL(D68),"",FREQUENCY(IF('Data Transformation'!$B$425:$B$8425='Bin Analysis'!$B51,'Data Transformation'!$G$425:$G$8425),D68))</f>
        <v>2001</v>
      </c>
      <c r="F68">
        <f t="shared" si="6"/>
        <v>0</v>
      </c>
      <c r="G68">
        <f>Weighting!$H$20</f>
        <v>0</v>
      </c>
      <c r="H68">
        <f t="array" ref="H68">FREQUENCY(IF('Data Transformation'!$B$4:$B$8425=B51,'Data Transformation'!$G$4:$G$8425),'Bin Analysis'!$B68)</f>
        <v>2073</v>
      </c>
      <c r="I68">
        <f t="shared" si="7"/>
        <v>0</v>
      </c>
      <c r="J68">
        <f t="shared" si="8"/>
        <v>0</v>
      </c>
      <c r="K68">
        <f>J68*Weighting!$W$20</f>
        <v>0</v>
      </c>
      <c r="M68" s="14"/>
    </row>
    <row r="69" spans="1:25" x14ac:dyDescent="0.55000000000000004">
      <c r="A69" s="32" t="str">
        <f>IF(Weighting!$P$21&gt;0,B69,"")</f>
        <v/>
      </c>
      <c r="B69" t="e">
        <f>Weighting!$C$21</f>
        <v>#DIV/0!</v>
      </c>
      <c r="C69" t="e">
        <f>Weighting!$F$21</f>
        <v>#NUM!</v>
      </c>
      <c r="D69" t="e">
        <f>IF(C69=1,'Data Transformation'!$G$3+0.5*'Data Transformation'!$W$25,IF(C70=1,D70-'Data Transformation'!$W$25,FALSE))</f>
        <v>#NUM!</v>
      </c>
      <c r="E69">
        <f t="array" ref="E69">IF(ISLOGICAL(D69),"",FREQUENCY(IF('Data Transformation'!$B$425:$B$8425='Bin Analysis'!$B51,'Data Transformation'!$G$425:$G$8425),D69))</f>
        <v>2001</v>
      </c>
      <c r="F69">
        <f t="shared" si="6"/>
        <v>0</v>
      </c>
      <c r="G69">
        <f>Weighting!$H$21</f>
        <v>0</v>
      </c>
      <c r="H69">
        <f t="array" ref="H69">FREQUENCY(IF('Data Transformation'!$B$4:$B$8425=B51,'Data Transformation'!$G$4:$G$8425),'Bin Analysis'!$B69)</f>
        <v>2073</v>
      </c>
      <c r="I69">
        <f t="shared" si="7"/>
        <v>0</v>
      </c>
      <c r="J69">
        <f t="shared" si="8"/>
        <v>0</v>
      </c>
      <c r="K69">
        <f>J69*Weighting!$W$21</f>
        <v>0</v>
      </c>
      <c r="M69" s="14"/>
    </row>
    <row r="70" spans="1:25" x14ac:dyDescent="0.55000000000000004">
      <c r="A70" s="32" t="str">
        <f>IF(Weighting!$P$22&gt;0,B70,"")</f>
        <v/>
      </c>
      <c r="B70" t="e">
        <f>Weighting!$C$22</f>
        <v>#DIV/0!</v>
      </c>
      <c r="C70" t="e">
        <f>Weighting!$F$22</f>
        <v>#NUM!</v>
      </c>
      <c r="D70" t="e">
        <f>IF(C70=1,'Data Transformation'!$G$3+0.5*'Data Transformation'!$W$25,IF(C71=1,D71-'Data Transformation'!$W$25,FALSE))</f>
        <v>#NUM!</v>
      </c>
      <c r="E70">
        <f t="array" ref="E70">IF(ISLOGICAL(D70),"",FREQUENCY(IF('Data Transformation'!$B$425:$B$8425='Bin Analysis'!$B51,'Data Transformation'!$G$425:$G$8425),D70))</f>
        <v>2001</v>
      </c>
      <c r="F70">
        <f t="shared" si="6"/>
        <v>0</v>
      </c>
      <c r="G70">
        <f>Weighting!$H$22</f>
        <v>0</v>
      </c>
      <c r="H70">
        <f t="array" ref="H70">FREQUENCY(IF('Data Transformation'!$B$4:$B$8425=B51,'Data Transformation'!$G$4:$G$8425),'Bin Analysis'!$B70)</f>
        <v>2073</v>
      </c>
      <c r="I70">
        <f t="shared" si="7"/>
        <v>0</v>
      </c>
      <c r="J70">
        <f t="shared" si="8"/>
        <v>0</v>
      </c>
      <c r="K70">
        <f>J70*Weighting!$W$22</f>
        <v>0</v>
      </c>
      <c r="M70" s="14"/>
    </row>
    <row r="71" spans="1:25" x14ac:dyDescent="0.55000000000000004">
      <c r="A71" s="32" t="str">
        <f>IF(Weighting!$P$23&gt;0,B71,"")</f>
        <v/>
      </c>
      <c r="B71" t="e">
        <f>Weighting!$C$23</f>
        <v>#DIV/0!</v>
      </c>
      <c r="C71" t="e">
        <f>Weighting!$F$23</f>
        <v>#NUM!</v>
      </c>
      <c r="D71" t="e">
        <f>IF(C71=1,'Data Transformation'!$G$3+0.5*'Data Transformation'!$W$25,IF(C72=1,D72-'Data Transformation'!$W$25,FALSE))</f>
        <v>#NUM!</v>
      </c>
      <c r="E71">
        <f t="array" ref="E71">IF(ISLOGICAL(D71),"",FREQUENCY(IF('Data Transformation'!$B$425:$B$8425='Bin Analysis'!$B51,'Data Transformation'!$G$425:$G$8425),D71))</f>
        <v>2001</v>
      </c>
      <c r="F71">
        <f t="shared" si="6"/>
        <v>0</v>
      </c>
      <c r="G71">
        <f>Weighting!$H$23</f>
        <v>0</v>
      </c>
      <c r="H71">
        <f t="array" ref="H71">FREQUENCY(IF('Data Transformation'!$B$4:$B$8425=B51,'Data Transformation'!$G$4:$G$8425),'Bin Analysis'!$B71)</f>
        <v>2073</v>
      </c>
      <c r="I71">
        <f t="shared" si="7"/>
        <v>0</v>
      </c>
      <c r="J71">
        <f t="shared" si="8"/>
        <v>0</v>
      </c>
      <c r="K71">
        <f>J71*Weighting!$W$23</f>
        <v>0</v>
      </c>
      <c r="M71" s="14"/>
    </row>
    <row r="72" spans="1:25" x14ac:dyDescent="0.55000000000000004">
      <c r="A72" s="32" t="str">
        <f>IF(Weighting!$P$24&gt;0,B72,"")</f>
        <v/>
      </c>
      <c r="B72" t="e">
        <f>Weighting!$C$24</f>
        <v>#DIV/0!</v>
      </c>
      <c r="C72" t="e">
        <f>Weighting!$F$24</f>
        <v>#NUM!</v>
      </c>
      <c r="D72" t="e">
        <f>IF(C72=1,'Data Transformation'!$G$3+0.5*'Data Transformation'!$W$25,IF(C73=1,D73-'Data Transformation'!$W$25,FALSE))</f>
        <v>#NUM!</v>
      </c>
      <c r="E72">
        <f t="array" ref="E72">IF(ISLOGICAL(D72),"",FREQUENCY(IF('Data Transformation'!$B$425:$B$8425='Bin Analysis'!$B51,'Data Transformation'!$G$425:$G$8425),D72))</f>
        <v>2001</v>
      </c>
      <c r="F72">
        <f t="shared" si="6"/>
        <v>0</v>
      </c>
      <c r="G72">
        <f>Weighting!$H$24</f>
        <v>0</v>
      </c>
      <c r="H72">
        <f t="array" ref="H72">FREQUENCY(IF('Data Transformation'!$B$4:$B$8425=B51,'Data Transformation'!$G$4:$G$8425),'Bin Analysis'!$B72)</f>
        <v>2073</v>
      </c>
      <c r="I72">
        <f t="shared" si="7"/>
        <v>0</v>
      </c>
      <c r="J72">
        <f t="shared" si="8"/>
        <v>0</v>
      </c>
      <c r="K72">
        <f>J72*Weighting!$W$24</f>
        <v>0</v>
      </c>
      <c r="M72" s="14"/>
    </row>
    <row r="73" spans="1:25" x14ac:dyDescent="0.55000000000000004">
      <c r="A73" s="32" t="str">
        <f>IF(Weighting!$P$25&gt;0,B73,"")</f>
        <v/>
      </c>
      <c r="B73" t="e">
        <f>Weighting!$C$25</f>
        <v>#DIV/0!</v>
      </c>
      <c r="C73" t="e">
        <f>Weighting!$F$25</f>
        <v>#NUM!</v>
      </c>
      <c r="D73" t="e">
        <f>IF(C73=1,'Data Transformation'!$G$3+0.5*'Data Transformation'!$W$25,IF(C74=1,D74-'Data Transformation'!$W$25,FALSE))</f>
        <v>#NUM!</v>
      </c>
      <c r="E73">
        <f t="array" ref="E73">IF(ISLOGICAL(D73),"",FREQUENCY(IF('Data Transformation'!$B$425:$B$8425='Bin Analysis'!$B51,'Data Transformation'!$G$425:$G$8425),D73))</f>
        <v>2001</v>
      </c>
      <c r="F73">
        <f t="shared" si="6"/>
        <v>0</v>
      </c>
      <c r="G73">
        <f>Weighting!$H$25</f>
        <v>0</v>
      </c>
      <c r="H73">
        <f t="array" ref="H73">FREQUENCY(IF('Data Transformation'!$B$4:$B$8425=B51,'Data Transformation'!$G$4:$G$8425),'Bin Analysis'!$B73)</f>
        <v>2073</v>
      </c>
      <c r="I73">
        <f t="shared" si="7"/>
        <v>0</v>
      </c>
      <c r="J73">
        <f t="shared" si="8"/>
        <v>0</v>
      </c>
      <c r="K73">
        <f>J73*Weighting!$W$25</f>
        <v>0</v>
      </c>
      <c r="M73" s="14"/>
    </row>
    <row r="74" spans="1:25" x14ac:dyDescent="0.55000000000000004">
      <c r="A74" s="32"/>
      <c r="M74" s="14"/>
    </row>
    <row r="75" spans="1:25" ht="23.35" x14ac:dyDescent="0.8">
      <c r="A75" s="21" t="s">
        <v>0</v>
      </c>
      <c r="B75" s="21" t="str">
        <f>IFERROR(VLOOKUP(C75,'Data Transformation'!$L$6:$M$426,2,FALSE),"")</f>
        <v/>
      </c>
      <c r="C75" s="21">
        <f>C51+1</f>
        <v>3</v>
      </c>
      <c r="D75" s="21"/>
      <c r="E75" s="21"/>
      <c r="F75" s="21"/>
      <c r="G75" s="21"/>
      <c r="H75" s="22"/>
      <c r="I75" s="22"/>
      <c r="J75" s="22"/>
      <c r="K75" s="21"/>
      <c r="L75" s="21" t="str">
        <f>B75</f>
        <v/>
      </c>
      <c r="M75" s="23" t="e">
        <f>INDEX('Data Transformation'!$O$4:$O$424,MATCH($B75,'Data Transformation'!$M$4:$M$424,0),MATCH($M$2,'Data Transformation'!$O$3,0))</f>
        <v>#N/A</v>
      </c>
      <c r="N75" s="27" t="e">
        <f>IF('Input and Summary Results'!$J$16="minimum",'Bin Analysis'!X76/(M75-1),'Bin Analysis'!Y75/('Bin Analysis'!M75-1))</f>
        <v>#N/A</v>
      </c>
      <c r="O75" s="27" t="e">
        <f>IF(M75=FALSE,NA(),(VLOOKUP(1,C78:K97,4,FALSE))/(M75-1))</f>
        <v>#N/A</v>
      </c>
      <c r="P75" s="27" t="e">
        <f>IF(M75=FALSE,NA(),SUM(J78:J97)/Weighting!$S$5)</f>
        <v>#N/A</v>
      </c>
      <c r="Q75" s="27" t="e">
        <f>IF(M75=FALSE,NA(),SUM(K78:K97)/Weighting!$S$6)</f>
        <v>#N/A</v>
      </c>
      <c r="R75" s="27" t="e">
        <f>IF(M75=FALSE,NA(),(VLOOKUP(1,G78:K97,3,FALSE))/(M75-1))</f>
        <v>#N/A</v>
      </c>
      <c r="S75" s="22" t="e">
        <f>IF(M75=FALSE,NA(),IF(SUM(J78:J97)=2,"yes","no"))</f>
        <v>#N/A</v>
      </c>
      <c r="X75" s="2" cm="2">
        <f t="array" ref="X75:X76">FREQUENCY(IF('Data Transformation'!$B$425:$B$6424='Bin Analysis'!L75,'Data Transformation'!$G$425:$G$6424),'Data Transformation'!$U$11)</f>
        <v>0</v>
      </c>
      <c r="Y75" s="2" cm="2">
        <f t="array" ref="Y75:Y76">FREQUENCY(IF('Data Transformation'!$B$425:$B$6424='Bin Analysis'!L75,'Data Transformation'!$G$425:$G$6424),'Data Transformation'!$U$12)</f>
        <v>0</v>
      </c>
    </row>
    <row r="76" spans="1:25" x14ac:dyDescent="0.55000000000000004">
      <c r="A76" s="14" t="s">
        <v>67</v>
      </c>
      <c r="B76" t="s">
        <v>47</v>
      </c>
      <c r="C76" t="s">
        <v>5</v>
      </c>
      <c r="D76" t="s">
        <v>100</v>
      </c>
      <c r="E76" t="s">
        <v>101</v>
      </c>
      <c r="F76" t="s">
        <v>102</v>
      </c>
      <c r="G76" t="s">
        <v>70</v>
      </c>
      <c r="H76" t="s">
        <v>31</v>
      </c>
      <c r="I76" t="s">
        <v>32</v>
      </c>
      <c r="J76" t="s">
        <v>46</v>
      </c>
      <c r="K76" s="14" t="s">
        <v>45</v>
      </c>
      <c r="M76" s="14"/>
      <c r="X76" s="2">
        <v>0</v>
      </c>
      <c r="Y76" s="2">
        <v>0</v>
      </c>
    </row>
    <row r="77" spans="1:25" x14ac:dyDescent="0.55000000000000004">
      <c r="A77" s="32"/>
      <c r="D77" t="e">
        <f>IF(C77=1,'Data Transformation'!$G$3+0.5*'Data Transformation'!$W$25,IF(C78=1,D78-'Data Transformation'!$W$25,FALSE))</f>
        <v>#NUM!</v>
      </c>
      <c r="E77">
        <f t="array" ref="E77">IF(ISLOGICAL(D77),"",FREQUENCY(IF('Data Transformation'!$B$425:$B$8425='Bin Analysis'!$B75,'Data Transformation'!$G$425:$G$8425),D77))</f>
        <v>2001</v>
      </c>
      <c r="F77" t="e">
        <f>IF(ISLOGICAL(D77),"",E77-E76)</f>
        <v>#VALUE!</v>
      </c>
      <c r="M77" s="14"/>
    </row>
    <row r="78" spans="1:25" x14ac:dyDescent="0.55000000000000004">
      <c r="A78" s="32" t="e">
        <f>IF(Weighting!$P$6&gt;0,B78,"")</f>
        <v>#NUM!</v>
      </c>
      <c r="B78" t="e">
        <f>Weighting!$C$6</f>
        <v>#DIV/0!</v>
      </c>
      <c r="C78" t="e">
        <f>Weighting!$F$6</f>
        <v>#NUM!</v>
      </c>
      <c r="D78" t="e">
        <f>IF(C78=1,'Data Transformation'!$G$3+0.5*'Data Transformation'!$W$25,IF(C79=1,D79-'Data Transformation'!$W$25,FALSE))</f>
        <v>#NUM!</v>
      </c>
      <c r="E78">
        <f t="array" ref="E78">IF(ISLOGICAL(D78),"",FREQUENCY(IF('Data Transformation'!$B$425:$B$8425='Bin Analysis'!$B75,'Data Transformation'!$G$425:$G$8425),D78))</f>
        <v>2001</v>
      </c>
      <c r="F78">
        <f>IF(ISLOGICAL(D78),"",E78-E77)</f>
        <v>0</v>
      </c>
      <c r="G78">
        <f>Weighting!$H$6</f>
        <v>1</v>
      </c>
      <c r="H78">
        <f t="array" ref="H78">FREQUENCY(IF('Data Transformation'!$B$4:$B$8425=B75,'Data Transformation'!$G$4:$G$8425),'Bin Analysis'!$B78)</f>
        <v>2073</v>
      </c>
      <c r="I78">
        <f>H78-H77</f>
        <v>2073</v>
      </c>
      <c r="J78">
        <f>IF(I78=0,0,1)</f>
        <v>1</v>
      </c>
      <c r="K78" t="e">
        <f>J78*Weighting!$W$6</f>
        <v>#NUM!</v>
      </c>
      <c r="M78" s="14"/>
    </row>
    <row r="79" spans="1:25" x14ac:dyDescent="0.55000000000000004">
      <c r="A79" s="32" t="str">
        <f>IF(Weighting!$P$7&gt;0,B79,"")</f>
        <v/>
      </c>
      <c r="B79" t="e">
        <f>Weighting!$C$7</f>
        <v>#DIV/0!</v>
      </c>
      <c r="C79" t="e">
        <f>Weighting!$F$7</f>
        <v>#NUM!</v>
      </c>
      <c r="D79" t="e">
        <f>IF(C79=1,'Data Transformation'!$G$3+0.5*'Data Transformation'!$W$25,IF(C80=1,D80-'Data Transformation'!$W$25,FALSE))</f>
        <v>#NUM!</v>
      </c>
      <c r="E79">
        <f t="array" ref="E79">IF(ISLOGICAL(D79),"",FREQUENCY(IF('Data Transformation'!$B$425:$B$8425='Bin Analysis'!$B75,'Data Transformation'!$G$425:$G$8425),D79))</f>
        <v>2001</v>
      </c>
      <c r="F79">
        <f t="shared" ref="F79:F97" si="9">IF(ISLOGICAL(D79),"",E79-E78)</f>
        <v>0</v>
      </c>
      <c r="G79">
        <f>Weighting!$H$7</f>
        <v>0</v>
      </c>
      <c r="H79">
        <f t="array" ref="H79">FREQUENCY(IF('Data Transformation'!$B$4:$B$8425=B75,'Data Transformation'!$G$4:$G$8425),'Bin Analysis'!$B79)</f>
        <v>2073</v>
      </c>
      <c r="I79">
        <f t="shared" ref="I79:I97" si="10">H79-H78</f>
        <v>0</v>
      </c>
      <c r="J79">
        <f>IF(I79=0,0,1)</f>
        <v>0</v>
      </c>
      <c r="K79">
        <f>J79*Weighting!$W$7</f>
        <v>0</v>
      </c>
      <c r="M79" s="14"/>
    </row>
    <row r="80" spans="1:25" x14ac:dyDescent="0.55000000000000004">
      <c r="A80" s="32" t="str">
        <f>IF(Weighting!$P$8&gt;0,B80,"")</f>
        <v/>
      </c>
      <c r="B80" t="e">
        <f>Weighting!$C$8</f>
        <v>#DIV/0!</v>
      </c>
      <c r="C80" t="e">
        <f>Weighting!$F$8</f>
        <v>#NUM!</v>
      </c>
      <c r="D80" t="e">
        <f>IF(C80=1,'Data Transformation'!$G$3+0.5*'Data Transformation'!$W$25,IF(C81=1,D81-'Data Transformation'!$W$25,FALSE))</f>
        <v>#NUM!</v>
      </c>
      <c r="E80">
        <f t="array" ref="E80">IF(ISLOGICAL(D80),"",FREQUENCY(IF('Data Transformation'!$B$425:$B$8425='Bin Analysis'!$B75,'Data Transformation'!$G$425:$G$8425),D80))</f>
        <v>2001</v>
      </c>
      <c r="F80">
        <f t="shared" si="9"/>
        <v>0</v>
      </c>
      <c r="G80">
        <f>Weighting!$H$8</f>
        <v>0</v>
      </c>
      <c r="H80">
        <f t="array" ref="H80">FREQUENCY(IF('Data Transformation'!$B$4:$B$8425=B75,'Data Transformation'!$G$4:$G$8425),'Bin Analysis'!$B80)</f>
        <v>2073</v>
      </c>
      <c r="I80">
        <f t="shared" si="10"/>
        <v>0</v>
      </c>
      <c r="J80">
        <f t="shared" ref="J80:J97" si="11">IF(I80=0,0,1)</f>
        <v>0</v>
      </c>
      <c r="K80">
        <f>J80*Weighting!$W$8</f>
        <v>0</v>
      </c>
      <c r="M80" s="14"/>
    </row>
    <row r="81" spans="1:13" x14ac:dyDescent="0.55000000000000004">
      <c r="A81" s="32" t="str">
        <f>IF(Weighting!$P$9&gt;0,B81,"")</f>
        <v/>
      </c>
      <c r="B81" s="50" t="e">
        <f>Weighting!$C$9</f>
        <v>#DIV/0!</v>
      </c>
      <c r="C81" t="e">
        <f>Weighting!$F$9</f>
        <v>#NUM!</v>
      </c>
      <c r="D81" t="e">
        <f>IF(C81=1,'Data Transformation'!$G$3+0.5*'Data Transformation'!$W$25,IF(C82=1,D82-'Data Transformation'!$W$25,FALSE))</f>
        <v>#NUM!</v>
      </c>
      <c r="E81">
        <f t="array" ref="E81">IF(ISLOGICAL(D81),"",FREQUENCY(IF('Data Transformation'!$B$425:$B$8425='Bin Analysis'!$B75,'Data Transformation'!$G$425:$G$8425),D81))</f>
        <v>2001</v>
      </c>
      <c r="F81">
        <f t="shared" si="9"/>
        <v>0</v>
      </c>
      <c r="G81">
        <f>Weighting!$H$9</f>
        <v>0</v>
      </c>
      <c r="H81">
        <f t="array" ref="H81">FREQUENCY(IF('Data Transformation'!$B$4:$B$8425=B75,'Data Transformation'!$G$4:$G$8425),'Bin Analysis'!$B81)</f>
        <v>2073</v>
      </c>
      <c r="I81">
        <f t="shared" si="10"/>
        <v>0</v>
      </c>
      <c r="J81">
        <f t="shared" si="11"/>
        <v>0</v>
      </c>
      <c r="K81">
        <f>J81*Weighting!$W$9</f>
        <v>0</v>
      </c>
      <c r="M81" s="14"/>
    </row>
    <row r="82" spans="1:13" x14ac:dyDescent="0.55000000000000004">
      <c r="A82" s="32" t="str">
        <f>IF(Weighting!$P$10&gt;0,B82,"")</f>
        <v/>
      </c>
      <c r="B82" t="e">
        <f>Weighting!$C$10</f>
        <v>#DIV/0!</v>
      </c>
      <c r="C82" t="e">
        <f>Weighting!$F$10</f>
        <v>#NUM!</v>
      </c>
      <c r="D82" t="e">
        <f>IF(C82=1,'Data Transformation'!$G$3+0.5*'Data Transformation'!$W$25,IF(C83=1,D83-'Data Transformation'!$W$25,FALSE))</f>
        <v>#NUM!</v>
      </c>
      <c r="E82">
        <f t="array" ref="E82">IF(ISLOGICAL(D82),"",FREQUENCY(IF('Data Transformation'!$B$425:$B$8425='Bin Analysis'!$B75,'Data Transformation'!$G$425:$G$8425),D82))</f>
        <v>2001</v>
      </c>
      <c r="F82">
        <f t="shared" si="9"/>
        <v>0</v>
      </c>
      <c r="G82">
        <f>Weighting!$H$10</f>
        <v>0</v>
      </c>
      <c r="H82">
        <f t="array" ref="H82">FREQUENCY(IF('Data Transformation'!$B$4:$B$8425=B75,'Data Transformation'!$G$4:$G$8425),'Bin Analysis'!$B82)</f>
        <v>2073</v>
      </c>
      <c r="I82">
        <f t="shared" si="10"/>
        <v>0</v>
      </c>
      <c r="J82">
        <f t="shared" si="11"/>
        <v>0</v>
      </c>
      <c r="K82">
        <f>J82*Weighting!$W$10</f>
        <v>0</v>
      </c>
      <c r="M82" s="14"/>
    </row>
    <row r="83" spans="1:13" x14ac:dyDescent="0.55000000000000004">
      <c r="A83" s="32" t="str">
        <f>IF(Weighting!$P$11&gt;0,B83,"")</f>
        <v/>
      </c>
      <c r="B83" t="e">
        <f>Weighting!$C$11</f>
        <v>#DIV/0!</v>
      </c>
      <c r="C83" t="e">
        <f>Weighting!$F$11</f>
        <v>#NUM!</v>
      </c>
      <c r="D83" t="e">
        <f>IF(C83=1,'Data Transformation'!$G$3+0.5*'Data Transformation'!$W$25,IF(C84=1,D84-'Data Transformation'!$W$25,FALSE))</f>
        <v>#NUM!</v>
      </c>
      <c r="E83">
        <f t="array" ref="E83">IF(ISLOGICAL(D83),"",FREQUENCY(IF('Data Transformation'!$B$425:$B$8425='Bin Analysis'!$B75,'Data Transformation'!$G$425:$G$8425),D83))</f>
        <v>2001</v>
      </c>
      <c r="F83">
        <f t="shared" si="9"/>
        <v>0</v>
      </c>
      <c r="G83">
        <f>Weighting!$H$11</f>
        <v>0</v>
      </c>
      <c r="H83">
        <f t="array" ref="H83">FREQUENCY(IF('Data Transformation'!$B$4:$B$8425=B75,'Data Transformation'!$G$4:$G$8425),'Bin Analysis'!$B83)</f>
        <v>2073</v>
      </c>
      <c r="I83">
        <f t="shared" si="10"/>
        <v>0</v>
      </c>
      <c r="J83">
        <f t="shared" si="11"/>
        <v>0</v>
      </c>
      <c r="K83">
        <f>J83*Weighting!$W$11</f>
        <v>0</v>
      </c>
      <c r="M83" s="14"/>
    </row>
    <row r="84" spans="1:13" x14ac:dyDescent="0.55000000000000004">
      <c r="A84" s="32" t="str">
        <f>IF(Weighting!$P$12&gt;0,B84,"")</f>
        <v/>
      </c>
      <c r="B84" t="e">
        <f>Weighting!$C$12</f>
        <v>#DIV/0!</v>
      </c>
      <c r="C84" t="e">
        <f>Weighting!$F$12</f>
        <v>#NUM!</v>
      </c>
      <c r="D84" t="e">
        <f>IF(C84=1,'Data Transformation'!$G$3+0.5*'Data Transformation'!$W$25,IF(C85=1,D85-'Data Transformation'!$W$25,FALSE))</f>
        <v>#NUM!</v>
      </c>
      <c r="E84">
        <f t="array" ref="E84">IF(ISLOGICAL(D84),"",FREQUENCY(IF('Data Transformation'!$B$425:$B$8425='Bin Analysis'!$B75,'Data Transformation'!$G$425:$G$8425),D84))</f>
        <v>2001</v>
      </c>
      <c r="F84">
        <f t="shared" si="9"/>
        <v>0</v>
      </c>
      <c r="G84">
        <f>Weighting!$H$12</f>
        <v>0</v>
      </c>
      <c r="H84">
        <f t="array" ref="H84">FREQUENCY(IF('Data Transformation'!$B$4:$B$8425=B75,'Data Transformation'!$G$4:$G$8425),'Bin Analysis'!$B84)</f>
        <v>2073</v>
      </c>
      <c r="I84">
        <f t="shared" si="10"/>
        <v>0</v>
      </c>
      <c r="J84">
        <f t="shared" si="11"/>
        <v>0</v>
      </c>
      <c r="K84">
        <f>J84*Weighting!$W$12</f>
        <v>0</v>
      </c>
      <c r="M84" s="14"/>
    </row>
    <row r="85" spans="1:13" x14ac:dyDescent="0.55000000000000004">
      <c r="A85" s="32" t="str">
        <f>IF(Weighting!$P$13&gt;0,B85,"")</f>
        <v/>
      </c>
      <c r="B85" t="e">
        <f>Weighting!$C$13</f>
        <v>#DIV/0!</v>
      </c>
      <c r="C85" t="e">
        <f>Weighting!$F$13</f>
        <v>#NUM!</v>
      </c>
      <c r="D85" t="e">
        <f>IF(C85=1,'Data Transformation'!$G$3+0.5*'Data Transformation'!$W$25,IF(C86=1,D86-'Data Transformation'!$W$25,FALSE))</f>
        <v>#NUM!</v>
      </c>
      <c r="E85">
        <f t="array" ref="E85">IF(ISLOGICAL(D85),"",FREQUENCY(IF('Data Transformation'!$B$425:$B$8425='Bin Analysis'!$B75,'Data Transformation'!$G$425:$G$8425),D85))</f>
        <v>2001</v>
      </c>
      <c r="F85">
        <f t="shared" si="9"/>
        <v>0</v>
      </c>
      <c r="G85">
        <f>Weighting!$H$13</f>
        <v>0</v>
      </c>
      <c r="H85">
        <f t="array" ref="H85">FREQUENCY(IF('Data Transformation'!$B$4:$B$8425=B75,'Data Transformation'!$G$4:$G$8425),'Bin Analysis'!$B85)</f>
        <v>2073</v>
      </c>
      <c r="I85">
        <f t="shared" si="10"/>
        <v>0</v>
      </c>
      <c r="J85">
        <f t="shared" si="11"/>
        <v>0</v>
      </c>
      <c r="K85">
        <f>J85*Weighting!$W$13</f>
        <v>0</v>
      </c>
      <c r="M85" s="14"/>
    </row>
    <row r="86" spans="1:13" x14ac:dyDescent="0.55000000000000004">
      <c r="A86" s="32" t="str">
        <f>IF(Weighting!$P$14&gt;0,B86,"")</f>
        <v/>
      </c>
      <c r="B86" t="e">
        <f>Weighting!$C$14</f>
        <v>#DIV/0!</v>
      </c>
      <c r="C86" t="e">
        <f>Weighting!$F$14</f>
        <v>#NUM!</v>
      </c>
      <c r="D86" t="e">
        <f>IF(C86=1,'Data Transformation'!$G$3+0.5*'Data Transformation'!$W$25,IF(C87=1,D87-'Data Transformation'!$W$25,FALSE))</f>
        <v>#NUM!</v>
      </c>
      <c r="E86">
        <f t="array" ref="E86">IF(ISLOGICAL(D86),"",FREQUENCY(IF('Data Transformation'!$B$425:$B$8425='Bin Analysis'!$B75,'Data Transformation'!$G$425:$G$8425),D86))</f>
        <v>2001</v>
      </c>
      <c r="F86">
        <f t="shared" si="9"/>
        <v>0</v>
      </c>
      <c r="G86">
        <f>Weighting!$H$14</f>
        <v>0</v>
      </c>
      <c r="H86">
        <f t="array" ref="H86">FREQUENCY(IF('Data Transformation'!$B$4:$B$8425=B75,'Data Transformation'!$G$4:$G$8425),'Bin Analysis'!$B86)</f>
        <v>2073</v>
      </c>
      <c r="I86">
        <f t="shared" si="10"/>
        <v>0</v>
      </c>
      <c r="J86">
        <f t="shared" si="11"/>
        <v>0</v>
      </c>
      <c r="K86">
        <f>J86*Weighting!$W$14</f>
        <v>0</v>
      </c>
      <c r="M86" s="14"/>
    </row>
    <row r="87" spans="1:13" x14ac:dyDescent="0.55000000000000004">
      <c r="A87" s="32" t="str">
        <f>IF(Weighting!$P$15&gt;0,B87,"")</f>
        <v/>
      </c>
      <c r="B87" t="e">
        <f>Weighting!$C$15</f>
        <v>#DIV/0!</v>
      </c>
      <c r="C87" t="e">
        <f>Weighting!$F$15</f>
        <v>#NUM!</v>
      </c>
      <c r="D87" t="e">
        <f>IF(C87=1,'Data Transformation'!$G$3+0.5*'Data Transformation'!$W$25,IF(C88=1,D88-'Data Transformation'!$W$25,FALSE))</f>
        <v>#NUM!</v>
      </c>
      <c r="E87">
        <f t="array" ref="E87">IF(ISLOGICAL(D87),"",FREQUENCY(IF('Data Transformation'!$B$425:$B$8425='Bin Analysis'!$B75,'Data Transformation'!$G$425:$G$8425),D87))</f>
        <v>2001</v>
      </c>
      <c r="F87">
        <f t="shared" si="9"/>
        <v>0</v>
      </c>
      <c r="G87">
        <f>Weighting!$H$15</f>
        <v>0</v>
      </c>
      <c r="H87">
        <f t="array" ref="H87">FREQUENCY(IF('Data Transformation'!$B$4:$B$8425=B75,'Data Transformation'!$G$4:$G$8425),'Bin Analysis'!$B87)</f>
        <v>2073</v>
      </c>
      <c r="I87">
        <f t="shared" si="10"/>
        <v>0</v>
      </c>
      <c r="J87">
        <f t="shared" si="11"/>
        <v>0</v>
      </c>
      <c r="K87">
        <f>J87*Weighting!$W$15</f>
        <v>0</v>
      </c>
      <c r="M87" s="14"/>
    </row>
    <row r="88" spans="1:13" x14ac:dyDescent="0.55000000000000004">
      <c r="A88" s="32" t="str">
        <f>IF(Weighting!$P$16&gt;0,B88,"")</f>
        <v/>
      </c>
      <c r="B88" t="e">
        <f>Weighting!$C$16</f>
        <v>#DIV/0!</v>
      </c>
      <c r="C88" t="e">
        <f>Weighting!$F$16</f>
        <v>#NUM!</v>
      </c>
      <c r="D88" t="e">
        <f>IF(C88=1,'Data Transformation'!$G$3+0.5*'Data Transformation'!$W$25,IF(C89=1,D89-'Data Transformation'!$W$25,FALSE))</f>
        <v>#NUM!</v>
      </c>
      <c r="E88">
        <f t="array" ref="E88">IF(ISLOGICAL(D88),"",FREQUENCY(IF('Data Transformation'!$B$425:$B$8425='Bin Analysis'!$B75,'Data Transformation'!$G$425:$G$8425),D88))</f>
        <v>2001</v>
      </c>
      <c r="F88">
        <f t="shared" si="9"/>
        <v>0</v>
      </c>
      <c r="G88">
        <f>Weighting!$H$16</f>
        <v>0</v>
      </c>
      <c r="H88">
        <f t="array" ref="H88">FREQUENCY(IF('Data Transformation'!$B$4:$B$8425=B75,'Data Transformation'!$G$4:$G$8425),'Bin Analysis'!$B88)</f>
        <v>2073</v>
      </c>
      <c r="I88">
        <f t="shared" si="10"/>
        <v>0</v>
      </c>
      <c r="J88">
        <f t="shared" si="11"/>
        <v>0</v>
      </c>
      <c r="K88">
        <f>J88*Weighting!$W$16</f>
        <v>0</v>
      </c>
      <c r="M88" s="14"/>
    </row>
    <row r="89" spans="1:13" x14ac:dyDescent="0.55000000000000004">
      <c r="A89" s="32" t="str">
        <f>IF(Weighting!$P$17&gt;0,B89,"")</f>
        <v/>
      </c>
      <c r="B89" t="e">
        <f>Weighting!$C$17</f>
        <v>#DIV/0!</v>
      </c>
      <c r="C89" t="e">
        <f>Weighting!$F$17</f>
        <v>#NUM!</v>
      </c>
      <c r="D89" t="e">
        <f>IF(C89=1,'Data Transformation'!$G$3+0.5*'Data Transformation'!$W$25,IF(C90=1,D90-'Data Transformation'!$W$25,FALSE))</f>
        <v>#NUM!</v>
      </c>
      <c r="E89">
        <f t="array" ref="E89">IF(ISLOGICAL(D89),"",FREQUENCY(IF('Data Transformation'!$B$425:$B$8425='Bin Analysis'!$B75,'Data Transformation'!$G$425:$G$8425),D89))</f>
        <v>2001</v>
      </c>
      <c r="F89">
        <f t="shared" si="9"/>
        <v>0</v>
      </c>
      <c r="G89">
        <f>Weighting!$H$17</f>
        <v>0</v>
      </c>
      <c r="H89">
        <f t="array" ref="H89">FREQUENCY(IF('Data Transformation'!$B$4:$B$8425=B75,'Data Transformation'!$G$4:$G$8425),'Bin Analysis'!$B89)</f>
        <v>2073</v>
      </c>
      <c r="I89">
        <f t="shared" si="10"/>
        <v>0</v>
      </c>
      <c r="J89">
        <f t="shared" si="11"/>
        <v>0</v>
      </c>
      <c r="K89">
        <f>J89*Weighting!$W$17</f>
        <v>0</v>
      </c>
      <c r="M89" s="14"/>
    </row>
    <row r="90" spans="1:13" x14ac:dyDescent="0.55000000000000004">
      <c r="A90" s="32" t="str">
        <f>IF(Weighting!$P$18&gt;0,B90,"")</f>
        <v/>
      </c>
      <c r="B90" t="e">
        <f>Weighting!$C$18</f>
        <v>#DIV/0!</v>
      </c>
      <c r="C90" t="e">
        <f>Weighting!$F$18</f>
        <v>#NUM!</v>
      </c>
      <c r="D90" t="e">
        <f>IF(C90=1,'Data Transformation'!$G$3+0.5*'Data Transformation'!$W$25,IF(C91=1,D91-'Data Transformation'!$W$25,FALSE))</f>
        <v>#NUM!</v>
      </c>
      <c r="E90">
        <f t="array" ref="E90">IF(ISLOGICAL(D90),"",FREQUENCY(IF('Data Transformation'!$B$425:$B$8425='Bin Analysis'!$B75,'Data Transformation'!$G$425:$G$8425),D90))</f>
        <v>2001</v>
      </c>
      <c r="F90">
        <f t="shared" si="9"/>
        <v>0</v>
      </c>
      <c r="G90">
        <f>Weighting!$H$18</f>
        <v>0</v>
      </c>
      <c r="H90">
        <f t="array" ref="H90">FREQUENCY(IF('Data Transformation'!$B$4:$B$8425=B75,'Data Transformation'!$G$4:$G$8425),'Bin Analysis'!$B90)</f>
        <v>2073</v>
      </c>
      <c r="I90">
        <f t="shared" si="10"/>
        <v>0</v>
      </c>
      <c r="J90">
        <f t="shared" si="11"/>
        <v>0</v>
      </c>
      <c r="K90">
        <f>J90*Weighting!$W$18</f>
        <v>0</v>
      </c>
      <c r="M90" s="14"/>
    </row>
    <row r="91" spans="1:13" x14ac:dyDescent="0.55000000000000004">
      <c r="A91" s="32" t="str">
        <f>IF(Weighting!$P$19&gt;0,B91,"")</f>
        <v/>
      </c>
      <c r="B91" t="e">
        <f>Weighting!$C$19</f>
        <v>#DIV/0!</v>
      </c>
      <c r="C91" t="e">
        <f>Weighting!$F$19</f>
        <v>#NUM!</v>
      </c>
      <c r="D91" t="e">
        <f>IF(C91=1,'Data Transformation'!$G$3+0.5*'Data Transformation'!$W$25,IF(C92=1,D92-'Data Transformation'!$W$25,FALSE))</f>
        <v>#NUM!</v>
      </c>
      <c r="E91">
        <f t="array" ref="E91">IF(ISLOGICAL(D91),"",FREQUENCY(IF('Data Transformation'!$B$425:$B$8425='Bin Analysis'!$B75,'Data Transformation'!$G$425:$G$8425),D91))</f>
        <v>2001</v>
      </c>
      <c r="F91">
        <f t="shared" si="9"/>
        <v>0</v>
      </c>
      <c r="G91">
        <f>Weighting!$H$19</f>
        <v>0</v>
      </c>
      <c r="H91">
        <f t="array" ref="H91">FREQUENCY(IF('Data Transformation'!$B$4:$B$8425=B75,'Data Transformation'!$G$4:$G$8425),'Bin Analysis'!$B91)</f>
        <v>2073</v>
      </c>
      <c r="I91">
        <f t="shared" si="10"/>
        <v>0</v>
      </c>
      <c r="J91">
        <f t="shared" si="11"/>
        <v>0</v>
      </c>
      <c r="K91">
        <f>J91*Weighting!$W$19</f>
        <v>0</v>
      </c>
      <c r="M91" s="14"/>
    </row>
    <row r="92" spans="1:13" x14ac:dyDescent="0.55000000000000004">
      <c r="A92" s="32" t="str">
        <f>IF(Weighting!$P$20&gt;0,B92,"")</f>
        <v/>
      </c>
      <c r="B92" t="e">
        <f>Weighting!$C$20</f>
        <v>#DIV/0!</v>
      </c>
      <c r="C92" t="e">
        <f>Weighting!$F$20</f>
        <v>#NUM!</v>
      </c>
      <c r="D92" t="e">
        <f>IF(C92=1,'Data Transformation'!$G$3+0.5*'Data Transformation'!$W$25,IF(C93=1,D93-'Data Transformation'!$W$25,FALSE))</f>
        <v>#NUM!</v>
      </c>
      <c r="E92">
        <f t="array" ref="E92">IF(ISLOGICAL(D92),"",FREQUENCY(IF('Data Transformation'!$B$425:$B$8425='Bin Analysis'!$B75,'Data Transformation'!$G$425:$G$8425),D92))</f>
        <v>2001</v>
      </c>
      <c r="F92">
        <f t="shared" si="9"/>
        <v>0</v>
      </c>
      <c r="G92">
        <f>Weighting!$H$20</f>
        <v>0</v>
      </c>
      <c r="H92">
        <f t="array" ref="H92">FREQUENCY(IF('Data Transformation'!$B$4:$B$8425=B75,'Data Transformation'!$G$4:$G$8425),'Bin Analysis'!$B92)</f>
        <v>2073</v>
      </c>
      <c r="I92">
        <f t="shared" si="10"/>
        <v>0</v>
      </c>
      <c r="J92">
        <f t="shared" si="11"/>
        <v>0</v>
      </c>
      <c r="K92">
        <f>J92*Weighting!$W$20</f>
        <v>0</v>
      </c>
      <c r="M92" s="14"/>
    </row>
    <row r="93" spans="1:13" x14ac:dyDescent="0.55000000000000004">
      <c r="A93" s="32" t="str">
        <f>IF(Weighting!$P$21&gt;0,B93,"")</f>
        <v/>
      </c>
      <c r="B93" t="e">
        <f>Weighting!$C$21</f>
        <v>#DIV/0!</v>
      </c>
      <c r="C93" t="e">
        <f>Weighting!$F$21</f>
        <v>#NUM!</v>
      </c>
      <c r="D93" t="e">
        <f>IF(C93=1,'Data Transformation'!$G$3+0.5*'Data Transformation'!$W$25,IF(C94=1,D94-'Data Transformation'!$W$25,FALSE))</f>
        <v>#NUM!</v>
      </c>
      <c r="E93">
        <f t="array" ref="E93">IF(ISLOGICAL(D93),"",FREQUENCY(IF('Data Transformation'!$B$425:$B$8425='Bin Analysis'!$B75,'Data Transformation'!$G$425:$G$8425),D93))</f>
        <v>2001</v>
      </c>
      <c r="F93">
        <f t="shared" si="9"/>
        <v>0</v>
      </c>
      <c r="G93">
        <f>Weighting!$H$21</f>
        <v>0</v>
      </c>
      <c r="H93">
        <f t="array" ref="H93">FREQUENCY(IF('Data Transformation'!$B$4:$B$8425=B75,'Data Transformation'!$G$4:$G$8425),'Bin Analysis'!$B93)</f>
        <v>2073</v>
      </c>
      <c r="I93">
        <f t="shared" si="10"/>
        <v>0</v>
      </c>
      <c r="J93">
        <f t="shared" si="11"/>
        <v>0</v>
      </c>
      <c r="K93">
        <f>J93*Weighting!$W$21</f>
        <v>0</v>
      </c>
      <c r="M93" s="14"/>
    </row>
    <row r="94" spans="1:13" x14ac:dyDescent="0.55000000000000004">
      <c r="A94" s="32" t="str">
        <f>IF(Weighting!$P$22&gt;0,B94,"")</f>
        <v/>
      </c>
      <c r="B94" t="e">
        <f>Weighting!$C$22</f>
        <v>#DIV/0!</v>
      </c>
      <c r="C94" t="e">
        <f>Weighting!$F$22</f>
        <v>#NUM!</v>
      </c>
      <c r="D94" t="e">
        <f>IF(C94=1,'Data Transformation'!$G$3+0.5*'Data Transformation'!$W$25,IF(C95=1,D95-'Data Transformation'!$W$25,FALSE))</f>
        <v>#NUM!</v>
      </c>
      <c r="E94">
        <f t="array" ref="E94">IF(ISLOGICAL(D94),"",FREQUENCY(IF('Data Transformation'!$B$425:$B$8425='Bin Analysis'!$B75,'Data Transformation'!$G$425:$G$8425),D94))</f>
        <v>2001</v>
      </c>
      <c r="F94">
        <f t="shared" si="9"/>
        <v>0</v>
      </c>
      <c r="G94">
        <f>Weighting!$H$22</f>
        <v>0</v>
      </c>
      <c r="H94">
        <f t="array" ref="H94">FREQUENCY(IF('Data Transformation'!$B$4:$B$8425=B75,'Data Transformation'!$G$4:$G$8425),'Bin Analysis'!$B94)</f>
        <v>2073</v>
      </c>
      <c r="I94">
        <f t="shared" si="10"/>
        <v>0</v>
      </c>
      <c r="J94">
        <f t="shared" si="11"/>
        <v>0</v>
      </c>
      <c r="K94">
        <f>J94*Weighting!$W$22</f>
        <v>0</v>
      </c>
      <c r="M94" s="14"/>
    </row>
    <row r="95" spans="1:13" x14ac:dyDescent="0.55000000000000004">
      <c r="A95" s="32" t="str">
        <f>IF(Weighting!$P$23&gt;0,B95,"")</f>
        <v/>
      </c>
      <c r="B95" t="e">
        <f>Weighting!$C$23</f>
        <v>#DIV/0!</v>
      </c>
      <c r="C95" t="e">
        <f>Weighting!$F$23</f>
        <v>#NUM!</v>
      </c>
      <c r="D95" t="e">
        <f>IF(C95=1,'Data Transformation'!$G$3+0.5*'Data Transformation'!$W$25,IF(C96=1,D96-'Data Transformation'!$W$25,FALSE))</f>
        <v>#NUM!</v>
      </c>
      <c r="E95">
        <f t="array" ref="E95">IF(ISLOGICAL(D95),"",FREQUENCY(IF('Data Transformation'!$B$425:$B$8425='Bin Analysis'!$B75,'Data Transformation'!$G$425:$G$8425),D95))</f>
        <v>2001</v>
      </c>
      <c r="F95">
        <f t="shared" si="9"/>
        <v>0</v>
      </c>
      <c r="G95">
        <f>Weighting!$H$23</f>
        <v>0</v>
      </c>
      <c r="H95">
        <f t="array" ref="H95">FREQUENCY(IF('Data Transformation'!$B$4:$B$8425=B75,'Data Transformation'!$G$4:$G$8425),'Bin Analysis'!$B95)</f>
        <v>2073</v>
      </c>
      <c r="I95">
        <f t="shared" si="10"/>
        <v>0</v>
      </c>
      <c r="J95">
        <f t="shared" si="11"/>
        <v>0</v>
      </c>
      <c r="K95">
        <f>J95*Weighting!$W$23</f>
        <v>0</v>
      </c>
      <c r="M95" s="14"/>
    </row>
    <row r="96" spans="1:13" x14ac:dyDescent="0.55000000000000004">
      <c r="A96" s="32" t="str">
        <f>IF(Weighting!$P$24&gt;0,B96,"")</f>
        <v/>
      </c>
      <c r="B96" t="e">
        <f>Weighting!$C$24</f>
        <v>#DIV/0!</v>
      </c>
      <c r="C96" t="e">
        <f>Weighting!$F$24</f>
        <v>#NUM!</v>
      </c>
      <c r="D96" t="e">
        <f>IF(C96=1,'Data Transformation'!$G$3+0.5*'Data Transformation'!$W$25,IF(C97=1,D97-'Data Transformation'!$W$25,FALSE))</f>
        <v>#NUM!</v>
      </c>
      <c r="E96">
        <f t="array" ref="E96">IF(ISLOGICAL(D96),"",FREQUENCY(IF('Data Transformation'!$B$425:$B$8425='Bin Analysis'!$B75,'Data Transformation'!$G$425:$G$8425),D96))</f>
        <v>2001</v>
      </c>
      <c r="F96">
        <f t="shared" si="9"/>
        <v>0</v>
      </c>
      <c r="G96">
        <f>Weighting!$H$24</f>
        <v>0</v>
      </c>
      <c r="H96">
        <f t="array" ref="H96">FREQUENCY(IF('Data Transformation'!$B$4:$B$8425=B75,'Data Transformation'!$G$4:$G$8425),'Bin Analysis'!$B96)</f>
        <v>2073</v>
      </c>
      <c r="I96">
        <f t="shared" si="10"/>
        <v>0</v>
      </c>
      <c r="J96">
        <f t="shared" si="11"/>
        <v>0</v>
      </c>
      <c r="K96">
        <f>J96*Weighting!$W$24</f>
        <v>0</v>
      </c>
      <c r="M96" s="14"/>
    </row>
    <row r="97" spans="1:25" x14ac:dyDescent="0.55000000000000004">
      <c r="A97" s="32" t="str">
        <f>IF(Weighting!$P$25&gt;0,B97,"")</f>
        <v/>
      </c>
      <c r="B97" t="e">
        <f>Weighting!$C$25</f>
        <v>#DIV/0!</v>
      </c>
      <c r="C97" t="e">
        <f>Weighting!$F$25</f>
        <v>#NUM!</v>
      </c>
      <c r="D97" t="e">
        <f>IF(C97=1,'Data Transformation'!$G$3+0.5*'Data Transformation'!$W$25,IF(C98=1,D98-'Data Transformation'!$W$25,FALSE))</f>
        <v>#NUM!</v>
      </c>
      <c r="E97">
        <f t="array" ref="E97">IF(ISLOGICAL(D97),"",FREQUENCY(IF('Data Transformation'!$B$425:$B$8425='Bin Analysis'!$B75,'Data Transformation'!$G$425:$G$8425),D97))</f>
        <v>2001</v>
      </c>
      <c r="F97">
        <f t="shared" si="9"/>
        <v>0</v>
      </c>
      <c r="G97">
        <f>Weighting!$H$25</f>
        <v>0</v>
      </c>
      <c r="H97">
        <f t="array" ref="H97">FREQUENCY(IF('Data Transformation'!$B$4:$B$8425=B75,'Data Transformation'!$G$4:$G$8425),'Bin Analysis'!$B97)</f>
        <v>2073</v>
      </c>
      <c r="I97">
        <f t="shared" si="10"/>
        <v>0</v>
      </c>
      <c r="J97">
        <f t="shared" si="11"/>
        <v>0</v>
      </c>
      <c r="K97">
        <f>J97*Weighting!$W$25</f>
        <v>0</v>
      </c>
      <c r="M97" s="14"/>
    </row>
    <row r="98" spans="1:25" x14ac:dyDescent="0.55000000000000004">
      <c r="O98"/>
      <c r="P98"/>
      <c r="Q98"/>
      <c r="R98"/>
    </row>
    <row r="99" spans="1:25" ht="23.35" x14ac:dyDescent="0.8">
      <c r="A99" s="21" t="s">
        <v>0</v>
      </c>
      <c r="B99" s="21" t="str">
        <f>IFERROR(VLOOKUP(C99,'Data Transformation'!$L$6:$M$426,2,FALSE),"")</f>
        <v/>
      </c>
      <c r="C99" s="21">
        <f>C75+1</f>
        <v>4</v>
      </c>
      <c r="D99" s="21"/>
      <c r="E99" s="21"/>
      <c r="F99" s="21"/>
      <c r="G99" s="21"/>
      <c r="H99" s="22"/>
      <c r="I99" s="22"/>
      <c r="J99" s="22"/>
      <c r="K99" s="21"/>
      <c r="L99" s="21" t="str">
        <f>B99</f>
        <v/>
      </c>
      <c r="M99" s="23" t="e">
        <f>INDEX('Data Transformation'!$O$4:$O$424,MATCH($B99,'Data Transformation'!$M$4:$M$424,0),MATCH($M$2,'Data Transformation'!$O$3,0))</f>
        <v>#N/A</v>
      </c>
      <c r="N99" s="27" t="e">
        <f>IF('Input and Summary Results'!$J$16="minimum",'Bin Analysis'!X100/(M99-1),'Bin Analysis'!Y99/('Bin Analysis'!M99-1))</f>
        <v>#N/A</v>
      </c>
      <c r="O99" s="27" t="e">
        <f>IF(M99=FALSE,NA(),(VLOOKUP(1,C102:K121,4,FALSE))/(M99-1))</f>
        <v>#N/A</v>
      </c>
      <c r="P99" s="27" t="e">
        <f>IF(M99=FALSE,NA(),SUM(J102:J121)/Weighting!$S$5)</f>
        <v>#N/A</v>
      </c>
      <c r="Q99" s="27" t="e">
        <f>IF(M99=FALSE,NA(),SUM(K102:K121)/Weighting!$S$6)</f>
        <v>#N/A</v>
      </c>
      <c r="R99" s="27" t="e">
        <f>IF(M99=FALSE,NA(),(VLOOKUP(1,G102:K121,3,FALSE))/(M99-1))</f>
        <v>#N/A</v>
      </c>
      <c r="S99" s="22" t="e">
        <f>IF(M99=FALSE,NA(),IF(SUM(J102:J121)=2,"yes","no"))</f>
        <v>#N/A</v>
      </c>
      <c r="X99" s="2" cm="2">
        <f t="array" ref="X99:X100">FREQUENCY(IF('Data Transformation'!$B$425:$B$6424='Bin Analysis'!L99,'Data Transformation'!$G$425:$G$6424),'Data Transformation'!$U$11)</f>
        <v>0</v>
      </c>
      <c r="Y99" s="2" cm="2">
        <f t="array" ref="Y99:Y100">FREQUENCY(IF('Data Transformation'!$B$425:$B$6424='Bin Analysis'!L99,'Data Transformation'!$G$425:$G$6424),'Data Transformation'!$U$12)</f>
        <v>0</v>
      </c>
    </row>
    <row r="100" spans="1:25" x14ac:dyDescent="0.55000000000000004">
      <c r="A100" s="14" t="s">
        <v>67</v>
      </c>
      <c r="B100" t="s">
        <v>47</v>
      </c>
      <c r="C100" t="s">
        <v>5</v>
      </c>
      <c r="D100" t="s">
        <v>100</v>
      </c>
      <c r="E100" t="s">
        <v>101</v>
      </c>
      <c r="F100" t="s">
        <v>102</v>
      </c>
      <c r="G100" t="s">
        <v>70</v>
      </c>
      <c r="H100" t="s">
        <v>31</v>
      </c>
      <c r="I100" t="s">
        <v>32</v>
      </c>
      <c r="J100" t="s">
        <v>46</v>
      </c>
      <c r="K100" s="14" t="s">
        <v>45</v>
      </c>
      <c r="M100" s="14"/>
      <c r="X100" s="2">
        <v>0</v>
      </c>
      <c r="Y100" s="2">
        <v>0</v>
      </c>
    </row>
    <row r="101" spans="1:25" x14ac:dyDescent="0.55000000000000004">
      <c r="A101" s="32"/>
      <c r="D101" t="e">
        <f>IF(C101=1,'Data Transformation'!$G$3+0.5*'Data Transformation'!$W$25,IF(C102=1,D102-'Data Transformation'!$W$25,FALSE))</f>
        <v>#NUM!</v>
      </c>
      <c r="E101">
        <f t="array" ref="E101">IF(ISLOGICAL(D101),"",FREQUENCY(IF('Data Transformation'!$B$425:$B$8425='Bin Analysis'!$B99,'Data Transformation'!$G$425:$G$8425),D101))</f>
        <v>2001</v>
      </c>
      <c r="F101" t="e">
        <f>IF(ISLOGICAL(D101),"",E101-E100)</f>
        <v>#VALUE!</v>
      </c>
      <c r="M101" s="14"/>
    </row>
    <row r="102" spans="1:25" x14ac:dyDescent="0.55000000000000004">
      <c r="A102" s="32" t="e">
        <f>IF(Weighting!$P$6&gt;0,B102,"")</f>
        <v>#NUM!</v>
      </c>
      <c r="B102" t="e">
        <f>Weighting!$C$6</f>
        <v>#DIV/0!</v>
      </c>
      <c r="C102" t="e">
        <f>Weighting!$F$6</f>
        <v>#NUM!</v>
      </c>
      <c r="D102" t="e">
        <f>IF(C102=1,'Data Transformation'!$G$3+0.5*'Data Transformation'!$W$25,IF(C103=1,D103-'Data Transformation'!$W$25,FALSE))</f>
        <v>#NUM!</v>
      </c>
      <c r="E102">
        <f t="array" ref="E102">IF(ISLOGICAL(D102),"",FREQUENCY(IF('Data Transformation'!$B$425:$B$8425='Bin Analysis'!$B99,'Data Transformation'!$G$425:$G$8425),D102))</f>
        <v>2001</v>
      </c>
      <c r="F102">
        <f>IF(ISLOGICAL(D102),"",E102-E101)</f>
        <v>0</v>
      </c>
      <c r="G102">
        <f>Weighting!$H$6</f>
        <v>1</v>
      </c>
      <c r="H102">
        <f t="array" ref="H102">FREQUENCY(IF('Data Transformation'!$B$4:$B$8425=B99,'Data Transformation'!$G$4:$G$8425),'Bin Analysis'!$B102)</f>
        <v>2073</v>
      </c>
      <c r="I102">
        <f>H102-H101</f>
        <v>2073</v>
      </c>
      <c r="J102">
        <f>IF(I102=0,0,1)</f>
        <v>1</v>
      </c>
      <c r="K102" t="e">
        <f>J102*Weighting!$W$6</f>
        <v>#NUM!</v>
      </c>
      <c r="M102" s="14"/>
    </row>
    <row r="103" spans="1:25" x14ac:dyDescent="0.55000000000000004">
      <c r="A103" s="32" t="str">
        <f>IF(Weighting!$P$7&gt;0,B103,"")</f>
        <v/>
      </c>
      <c r="B103" t="e">
        <f>Weighting!$C$7</f>
        <v>#DIV/0!</v>
      </c>
      <c r="C103" t="e">
        <f>Weighting!$F$7</f>
        <v>#NUM!</v>
      </c>
      <c r="D103" t="e">
        <f>IF(C103=1,'Data Transformation'!$G$3+0.5*'Data Transformation'!$W$25,IF(C104=1,D104-'Data Transformation'!$W$25,FALSE))</f>
        <v>#NUM!</v>
      </c>
      <c r="E103">
        <f t="array" ref="E103">IF(ISLOGICAL(D103),"",FREQUENCY(IF('Data Transformation'!$B$425:$B$8425='Bin Analysis'!$B99,'Data Transformation'!$G$425:$G$8425),D103))</f>
        <v>2001</v>
      </c>
      <c r="F103">
        <f t="shared" ref="F103:F121" si="12">IF(ISLOGICAL(D103),"",E103-E102)</f>
        <v>0</v>
      </c>
      <c r="G103">
        <f>Weighting!$H$7</f>
        <v>0</v>
      </c>
      <c r="H103">
        <f t="array" ref="H103">FREQUENCY(IF('Data Transformation'!$B$4:$B$8425=B99,'Data Transformation'!$G$4:$G$8425),'Bin Analysis'!$B103)</f>
        <v>2073</v>
      </c>
      <c r="I103">
        <f t="shared" ref="I103:I121" si="13">H103-H102</f>
        <v>0</v>
      </c>
      <c r="J103">
        <f>IF(I103=0,0,1)</f>
        <v>0</v>
      </c>
      <c r="K103">
        <f>J103*Weighting!$W$7</f>
        <v>0</v>
      </c>
      <c r="M103" s="14"/>
    </row>
    <row r="104" spans="1:25" x14ac:dyDescent="0.55000000000000004">
      <c r="A104" s="32" t="str">
        <f>IF(Weighting!$P$8&gt;0,B104,"")</f>
        <v/>
      </c>
      <c r="B104" t="e">
        <f>Weighting!$C$8</f>
        <v>#DIV/0!</v>
      </c>
      <c r="C104" t="e">
        <f>Weighting!$F$8</f>
        <v>#NUM!</v>
      </c>
      <c r="D104" t="e">
        <f>IF(C104=1,'Data Transformation'!$G$3+0.5*'Data Transformation'!$W$25,IF(C105=1,D105-'Data Transformation'!$W$25,FALSE))</f>
        <v>#NUM!</v>
      </c>
      <c r="E104">
        <f t="array" ref="E104">IF(ISLOGICAL(D104),"",FREQUENCY(IF('Data Transformation'!$B$425:$B$8425='Bin Analysis'!$B99,'Data Transformation'!$G$425:$G$8425),D104))</f>
        <v>2001</v>
      </c>
      <c r="F104">
        <f t="shared" si="12"/>
        <v>0</v>
      </c>
      <c r="G104">
        <f>Weighting!$H$8</f>
        <v>0</v>
      </c>
      <c r="H104">
        <f t="array" ref="H104">FREQUENCY(IF('Data Transformation'!$B$4:$B$8425=B99,'Data Transformation'!$G$4:$G$8425),'Bin Analysis'!$B104)</f>
        <v>2073</v>
      </c>
      <c r="I104">
        <f t="shared" si="13"/>
        <v>0</v>
      </c>
      <c r="J104">
        <f t="shared" ref="J104:J121" si="14">IF(I104=0,0,1)</f>
        <v>0</v>
      </c>
      <c r="K104">
        <f>J104*Weighting!$W$8</f>
        <v>0</v>
      </c>
      <c r="M104" s="14"/>
    </row>
    <row r="105" spans="1:25" x14ac:dyDescent="0.55000000000000004">
      <c r="A105" s="32" t="str">
        <f>IF(Weighting!$P$9&gt;0,B105,"")</f>
        <v/>
      </c>
      <c r="B105" s="50" t="e">
        <f>Weighting!$C$9</f>
        <v>#DIV/0!</v>
      </c>
      <c r="C105" t="e">
        <f>Weighting!$F$9</f>
        <v>#NUM!</v>
      </c>
      <c r="D105" t="e">
        <f>IF(C105=1,'Data Transformation'!$G$3+0.5*'Data Transformation'!$W$25,IF(C106=1,D106-'Data Transformation'!$W$25,FALSE))</f>
        <v>#NUM!</v>
      </c>
      <c r="E105">
        <f t="array" ref="E105">IF(ISLOGICAL(D105),"",FREQUENCY(IF('Data Transformation'!$B$425:$B$8425='Bin Analysis'!$B99,'Data Transformation'!$G$425:$G$8425),D105))</f>
        <v>2001</v>
      </c>
      <c r="F105">
        <f t="shared" si="12"/>
        <v>0</v>
      </c>
      <c r="G105">
        <f>Weighting!$H$9</f>
        <v>0</v>
      </c>
      <c r="H105">
        <f t="array" ref="H105">FREQUENCY(IF('Data Transformation'!$B$4:$B$8425=B99,'Data Transformation'!$G$4:$G$8425),'Bin Analysis'!$B105)</f>
        <v>2073</v>
      </c>
      <c r="I105">
        <f t="shared" si="13"/>
        <v>0</v>
      </c>
      <c r="J105">
        <f t="shared" si="14"/>
        <v>0</v>
      </c>
      <c r="K105">
        <f>J105*Weighting!$W$9</f>
        <v>0</v>
      </c>
      <c r="M105" s="14"/>
    </row>
    <row r="106" spans="1:25" x14ac:dyDescent="0.55000000000000004">
      <c r="A106" s="32" t="str">
        <f>IF(Weighting!$P$10&gt;0,B106,"")</f>
        <v/>
      </c>
      <c r="B106" t="e">
        <f>Weighting!$C$10</f>
        <v>#DIV/0!</v>
      </c>
      <c r="C106" t="e">
        <f>Weighting!$F$10</f>
        <v>#NUM!</v>
      </c>
      <c r="D106" t="e">
        <f>IF(C106=1,'Data Transformation'!$G$3+0.5*'Data Transformation'!$W$25,IF(C107=1,D107-'Data Transformation'!$W$25,FALSE))</f>
        <v>#NUM!</v>
      </c>
      <c r="E106">
        <f t="array" ref="E106">IF(ISLOGICAL(D106),"",FREQUENCY(IF('Data Transformation'!$B$425:$B$8425='Bin Analysis'!$B99,'Data Transformation'!$G$425:$G$8425),D106))</f>
        <v>2001</v>
      </c>
      <c r="F106">
        <f t="shared" si="12"/>
        <v>0</v>
      </c>
      <c r="G106">
        <f>Weighting!$H$10</f>
        <v>0</v>
      </c>
      <c r="H106">
        <f t="array" ref="H106">FREQUENCY(IF('Data Transformation'!$B$4:$B$8425=B99,'Data Transformation'!$G$4:$G$8425),'Bin Analysis'!$B106)</f>
        <v>2073</v>
      </c>
      <c r="I106">
        <f t="shared" si="13"/>
        <v>0</v>
      </c>
      <c r="J106">
        <f t="shared" si="14"/>
        <v>0</v>
      </c>
      <c r="K106">
        <f>J106*Weighting!$W$10</f>
        <v>0</v>
      </c>
      <c r="M106" s="14"/>
    </row>
    <row r="107" spans="1:25" x14ac:dyDescent="0.55000000000000004">
      <c r="A107" s="32" t="str">
        <f>IF(Weighting!$P$11&gt;0,B107,"")</f>
        <v/>
      </c>
      <c r="B107" t="e">
        <f>Weighting!$C$11</f>
        <v>#DIV/0!</v>
      </c>
      <c r="C107" t="e">
        <f>Weighting!$F$11</f>
        <v>#NUM!</v>
      </c>
      <c r="D107" t="e">
        <f>IF(C107=1,'Data Transformation'!$G$3+0.5*'Data Transformation'!$W$25,IF(C108=1,D108-'Data Transformation'!$W$25,FALSE))</f>
        <v>#NUM!</v>
      </c>
      <c r="E107">
        <f t="array" ref="E107">IF(ISLOGICAL(D107),"",FREQUENCY(IF('Data Transformation'!$B$425:$B$8425='Bin Analysis'!$B99,'Data Transformation'!$G$425:$G$8425),D107))</f>
        <v>2001</v>
      </c>
      <c r="F107">
        <f t="shared" si="12"/>
        <v>0</v>
      </c>
      <c r="G107">
        <f>Weighting!$H$11</f>
        <v>0</v>
      </c>
      <c r="H107">
        <f t="array" ref="H107">FREQUENCY(IF('Data Transformation'!$B$4:$B$8425=B99,'Data Transformation'!$G$4:$G$8425),'Bin Analysis'!$B107)</f>
        <v>2073</v>
      </c>
      <c r="I107">
        <f t="shared" si="13"/>
        <v>0</v>
      </c>
      <c r="J107">
        <f t="shared" si="14"/>
        <v>0</v>
      </c>
      <c r="K107">
        <f>J107*Weighting!$W$11</f>
        <v>0</v>
      </c>
      <c r="M107" s="14"/>
    </row>
    <row r="108" spans="1:25" x14ac:dyDescent="0.55000000000000004">
      <c r="A108" s="32" t="str">
        <f>IF(Weighting!$P$12&gt;0,B108,"")</f>
        <v/>
      </c>
      <c r="B108" t="e">
        <f>Weighting!$C$12</f>
        <v>#DIV/0!</v>
      </c>
      <c r="C108" t="e">
        <f>Weighting!$F$12</f>
        <v>#NUM!</v>
      </c>
      <c r="D108" t="e">
        <f>IF(C108=1,'Data Transformation'!$G$3+0.5*'Data Transformation'!$W$25,IF(C109=1,D109-'Data Transformation'!$W$25,FALSE))</f>
        <v>#NUM!</v>
      </c>
      <c r="E108">
        <f t="array" ref="E108">IF(ISLOGICAL(D108),"",FREQUENCY(IF('Data Transformation'!$B$425:$B$8425='Bin Analysis'!$B99,'Data Transformation'!$G$425:$G$8425),D108))</f>
        <v>2001</v>
      </c>
      <c r="F108">
        <f t="shared" si="12"/>
        <v>0</v>
      </c>
      <c r="G108">
        <f>Weighting!$H$12</f>
        <v>0</v>
      </c>
      <c r="H108">
        <f t="array" ref="H108">FREQUENCY(IF('Data Transformation'!$B$4:$B$8425=B99,'Data Transformation'!$G$4:$G$8425),'Bin Analysis'!$B108)</f>
        <v>2073</v>
      </c>
      <c r="I108">
        <f t="shared" si="13"/>
        <v>0</v>
      </c>
      <c r="J108">
        <f t="shared" si="14"/>
        <v>0</v>
      </c>
      <c r="K108">
        <f>J108*Weighting!$W$12</f>
        <v>0</v>
      </c>
      <c r="M108" s="14"/>
    </row>
    <row r="109" spans="1:25" x14ac:dyDescent="0.55000000000000004">
      <c r="A109" s="32" t="str">
        <f>IF(Weighting!$P$13&gt;0,B109,"")</f>
        <v/>
      </c>
      <c r="B109" t="e">
        <f>Weighting!$C$13</f>
        <v>#DIV/0!</v>
      </c>
      <c r="C109" t="e">
        <f>Weighting!$F$13</f>
        <v>#NUM!</v>
      </c>
      <c r="D109" t="e">
        <f>IF(C109=1,'Data Transformation'!$G$3+0.5*'Data Transformation'!$W$25,IF(C110=1,D110-'Data Transformation'!$W$25,FALSE))</f>
        <v>#NUM!</v>
      </c>
      <c r="E109">
        <f t="array" ref="E109">IF(ISLOGICAL(D109),"",FREQUENCY(IF('Data Transformation'!$B$425:$B$8425='Bin Analysis'!$B99,'Data Transformation'!$G$425:$G$8425),D109))</f>
        <v>2001</v>
      </c>
      <c r="F109">
        <f t="shared" si="12"/>
        <v>0</v>
      </c>
      <c r="G109">
        <f>Weighting!$H$13</f>
        <v>0</v>
      </c>
      <c r="H109">
        <f t="array" ref="H109">FREQUENCY(IF('Data Transformation'!$B$4:$B$8425=B99,'Data Transformation'!$G$4:$G$8425),'Bin Analysis'!$B109)</f>
        <v>2073</v>
      </c>
      <c r="I109">
        <f t="shared" si="13"/>
        <v>0</v>
      </c>
      <c r="J109">
        <f t="shared" si="14"/>
        <v>0</v>
      </c>
      <c r="K109">
        <f>J109*Weighting!$W$13</f>
        <v>0</v>
      </c>
      <c r="M109" s="14"/>
    </row>
    <row r="110" spans="1:25" x14ac:dyDescent="0.55000000000000004">
      <c r="A110" s="32" t="str">
        <f>IF(Weighting!$P$14&gt;0,B110,"")</f>
        <v/>
      </c>
      <c r="B110" t="e">
        <f>Weighting!$C$14</f>
        <v>#DIV/0!</v>
      </c>
      <c r="C110" t="e">
        <f>Weighting!$F$14</f>
        <v>#NUM!</v>
      </c>
      <c r="D110" t="e">
        <f>IF(C110=1,'Data Transformation'!$G$3+0.5*'Data Transformation'!$W$25,IF(C111=1,D111-'Data Transformation'!$W$25,FALSE))</f>
        <v>#NUM!</v>
      </c>
      <c r="E110">
        <f t="array" ref="E110">IF(ISLOGICAL(D110),"",FREQUENCY(IF('Data Transformation'!$B$425:$B$8425='Bin Analysis'!$B99,'Data Transformation'!$G$425:$G$8425),D110))</f>
        <v>2001</v>
      </c>
      <c r="F110">
        <f t="shared" si="12"/>
        <v>0</v>
      </c>
      <c r="G110">
        <f>Weighting!$H$14</f>
        <v>0</v>
      </c>
      <c r="H110">
        <f t="array" ref="H110">FREQUENCY(IF('Data Transformation'!$B$4:$B$8425=B99,'Data Transformation'!$G$4:$G$8425),'Bin Analysis'!$B110)</f>
        <v>2073</v>
      </c>
      <c r="I110">
        <f t="shared" si="13"/>
        <v>0</v>
      </c>
      <c r="J110">
        <f t="shared" si="14"/>
        <v>0</v>
      </c>
      <c r="K110">
        <f>J110*Weighting!$W$14</f>
        <v>0</v>
      </c>
      <c r="M110" s="14"/>
    </row>
    <row r="111" spans="1:25" x14ac:dyDescent="0.55000000000000004">
      <c r="A111" s="32" t="str">
        <f>IF(Weighting!$P$15&gt;0,B111,"")</f>
        <v/>
      </c>
      <c r="B111" t="e">
        <f>Weighting!$C$15</f>
        <v>#DIV/0!</v>
      </c>
      <c r="C111" t="e">
        <f>Weighting!$F$15</f>
        <v>#NUM!</v>
      </c>
      <c r="D111" t="e">
        <f>IF(C111=1,'Data Transformation'!$G$3+0.5*'Data Transformation'!$W$25,IF(C112=1,D112-'Data Transformation'!$W$25,FALSE))</f>
        <v>#NUM!</v>
      </c>
      <c r="E111">
        <f t="array" ref="E111">IF(ISLOGICAL(D111),"",FREQUENCY(IF('Data Transformation'!$B$425:$B$8425='Bin Analysis'!$B99,'Data Transformation'!$G$425:$G$8425),D111))</f>
        <v>2001</v>
      </c>
      <c r="F111">
        <f t="shared" si="12"/>
        <v>0</v>
      </c>
      <c r="G111">
        <f>Weighting!$H$15</f>
        <v>0</v>
      </c>
      <c r="H111">
        <f t="array" ref="H111">FREQUENCY(IF('Data Transformation'!$B$4:$B$8425=B99,'Data Transformation'!$G$4:$G$8425),'Bin Analysis'!$B111)</f>
        <v>2073</v>
      </c>
      <c r="I111">
        <f t="shared" si="13"/>
        <v>0</v>
      </c>
      <c r="J111">
        <f t="shared" si="14"/>
        <v>0</v>
      </c>
      <c r="K111">
        <f>J111*Weighting!$W$15</f>
        <v>0</v>
      </c>
      <c r="M111" s="14"/>
    </row>
    <row r="112" spans="1:25" x14ac:dyDescent="0.55000000000000004">
      <c r="A112" s="32" t="str">
        <f>IF(Weighting!$P$16&gt;0,B112,"")</f>
        <v/>
      </c>
      <c r="B112" t="e">
        <f>Weighting!$C$16</f>
        <v>#DIV/0!</v>
      </c>
      <c r="C112" t="e">
        <f>Weighting!$F$16</f>
        <v>#NUM!</v>
      </c>
      <c r="D112" t="e">
        <f>IF(C112=1,'Data Transformation'!$G$3+0.5*'Data Transformation'!$W$25,IF(C113=1,D113-'Data Transformation'!$W$25,FALSE))</f>
        <v>#NUM!</v>
      </c>
      <c r="E112">
        <f t="array" ref="E112">IF(ISLOGICAL(D112),"",FREQUENCY(IF('Data Transformation'!$B$425:$B$8425='Bin Analysis'!$B99,'Data Transformation'!$G$425:$G$8425),D112))</f>
        <v>2001</v>
      </c>
      <c r="F112">
        <f t="shared" si="12"/>
        <v>0</v>
      </c>
      <c r="G112">
        <f>Weighting!$H$16</f>
        <v>0</v>
      </c>
      <c r="H112">
        <f t="array" ref="H112">FREQUENCY(IF('Data Transformation'!$B$4:$B$8425=B99,'Data Transformation'!$G$4:$G$8425),'Bin Analysis'!$B112)</f>
        <v>2073</v>
      </c>
      <c r="I112">
        <f t="shared" si="13"/>
        <v>0</v>
      </c>
      <c r="J112">
        <f t="shared" si="14"/>
        <v>0</v>
      </c>
      <c r="K112">
        <f>J112*Weighting!$W$16</f>
        <v>0</v>
      </c>
      <c r="M112" s="14"/>
    </row>
    <row r="113" spans="1:25" x14ac:dyDescent="0.55000000000000004">
      <c r="A113" s="32" t="str">
        <f>IF(Weighting!$P$17&gt;0,B113,"")</f>
        <v/>
      </c>
      <c r="B113" t="e">
        <f>Weighting!$C$17</f>
        <v>#DIV/0!</v>
      </c>
      <c r="C113" t="e">
        <f>Weighting!$F$17</f>
        <v>#NUM!</v>
      </c>
      <c r="D113" t="e">
        <f>IF(C113=1,'Data Transformation'!$G$3+0.5*'Data Transformation'!$W$25,IF(C114=1,D114-'Data Transformation'!$W$25,FALSE))</f>
        <v>#NUM!</v>
      </c>
      <c r="E113">
        <f t="array" ref="E113">IF(ISLOGICAL(D113),"",FREQUENCY(IF('Data Transformation'!$B$425:$B$8425='Bin Analysis'!$B99,'Data Transformation'!$G$425:$G$8425),D113))</f>
        <v>2001</v>
      </c>
      <c r="F113">
        <f t="shared" si="12"/>
        <v>0</v>
      </c>
      <c r="G113">
        <f>Weighting!$H$17</f>
        <v>0</v>
      </c>
      <c r="H113">
        <f t="array" ref="H113">FREQUENCY(IF('Data Transformation'!$B$4:$B$8425=B99,'Data Transformation'!$G$4:$G$8425),'Bin Analysis'!$B113)</f>
        <v>2073</v>
      </c>
      <c r="I113">
        <f t="shared" si="13"/>
        <v>0</v>
      </c>
      <c r="J113">
        <f t="shared" si="14"/>
        <v>0</v>
      </c>
      <c r="K113">
        <f>J113*Weighting!$W$17</f>
        <v>0</v>
      </c>
      <c r="M113" s="14"/>
    </row>
    <row r="114" spans="1:25" x14ac:dyDescent="0.55000000000000004">
      <c r="A114" s="32" t="str">
        <f>IF(Weighting!$P$18&gt;0,B114,"")</f>
        <v/>
      </c>
      <c r="B114" t="e">
        <f>Weighting!$C$18</f>
        <v>#DIV/0!</v>
      </c>
      <c r="C114" t="e">
        <f>Weighting!$F$18</f>
        <v>#NUM!</v>
      </c>
      <c r="D114" t="e">
        <f>IF(C114=1,'Data Transformation'!$G$3+0.5*'Data Transformation'!$W$25,IF(C115=1,D115-'Data Transformation'!$W$25,FALSE))</f>
        <v>#NUM!</v>
      </c>
      <c r="E114">
        <f t="array" ref="E114">IF(ISLOGICAL(D114),"",FREQUENCY(IF('Data Transformation'!$B$425:$B$8425='Bin Analysis'!$B99,'Data Transformation'!$G$425:$G$8425),D114))</f>
        <v>2001</v>
      </c>
      <c r="F114">
        <f t="shared" si="12"/>
        <v>0</v>
      </c>
      <c r="G114">
        <f>Weighting!$H$18</f>
        <v>0</v>
      </c>
      <c r="H114">
        <f t="array" ref="H114">FREQUENCY(IF('Data Transformation'!$B$4:$B$8425=B99,'Data Transformation'!$G$4:$G$8425),'Bin Analysis'!$B114)</f>
        <v>2073</v>
      </c>
      <c r="I114">
        <f t="shared" si="13"/>
        <v>0</v>
      </c>
      <c r="J114">
        <f t="shared" si="14"/>
        <v>0</v>
      </c>
      <c r="K114">
        <f>J114*Weighting!$W$18</f>
        <v>0</v>
      </c>
      <c r="M114" s="14"/>
    </row>
    <row r="115" spans="1:25" x14ac:dyDescent="0.55000000000000004">
      <c r="A115" s="32" t="str">
        <f>IF(Weighting!$P$19&gt;0,B115,"")</f>
        <v/>
      </c>
      <c r="B115" t="e">
        <f>Weighting!$C$19</f>
        <v>#DIV/0!</v>
      </c>
      <c r="C115" t="e">
        <f>Weighting!$F$19</f>
        <v>#NUM!</v>
      </c>
      <c r="D115" t="e">
        <f>IF(C115=1,'Data Transformation'!$G$3+0.5*'Data Transformation'!$W$25,IF(C116=1,D116-'Data Transformation'!$W$25,FALSE))</f>
        <v>#NUM!</v>
      </c>
      <c r="E115">
        <f t="array" ref="E115">IF(ISLOGICAL(D115),"",FREQUENCY(IF('Data Transformation'!$B$425:$B$8425='Bin Analysis'!$B99,'Data Transformation'!$G$425:$G$8425),D115))</f>
        <v>2001</v>
      </c>
      <c r="F115">
        <f t="shared" si="12"/>
        <v>0</v>
      </c>
      <c r="G115">
        <f>Weighting!$H$19</f>
        <v>0</v>
      </c>
      <c r="H115">
        <f t="array" ref="H115">FREQUENCY(IF('Data Transformation'!$B$4:$B$8425=B99,'Data Transformation'!$G$4:$G$8425),'Bin Analysis'!$B115)</f>
        <v>2073</v>
      </c>
      <c r="I115">
        <f t="shared" si="13"/>
        <v>0</v>
      </c>
      <c r="J115">
        <f t="shared" si="14"/>
        <v>0</v>
      </c>
      <c r="K115">
        <f>J115*Weighting!$W$19</f>
        <v>0</v>
      </c>
      <c r="M115" s="14"/>
    </row>
    <row r="116" spans="1:25" x14ac:dyDescent="0.55000000000000004">
      <c r="A116" s="32" t="str">
        <f>IF(Weighting!$P$20&gt;0,B116,"")</f>
        <v/>
      </c>
      <c r="B116" t="e">
        <f>Weighting!$C$20</f>
        <v>#DIV/0!</v>
      </c>
      <c r="C116" t="e">
        <f>Weighting!$F$20</f>
        <v>#NUM!</v>
      </c>
      <c r="D116" t="e">
        <f>IF(C116=1,'Data Transformation'!$G$3+0.5*'Data Transformation'!$W$25,IF(C117=1,D117-'Data Transformation'!$W$25,FALSE))</f>
        <v>#NUM!</v>
      </c>
      <c r="E116">
        <f t="array" ref="E116">IF(ISLOGICAL(D116),"",FREQUENCY(IF('Data Transformation'!$B$425:$B$8425='Bin Analysis'!$B99,'Data Transformation'!$G$425:$G$8425),D116))</f>
        <v>2001</v>
      </c>
      <c r="F116">
        <f t="shared" si="12"/>
        <v>0</v>
      </c>
      <c r="G116">
        <f>Weighting!$H$20</f>
        <v>0</v>
      </c>
      <c r="H116">
        <f t="array" ref="H116">FREQUENCY(IF('Data Transformation'!$B$4:$B$8425=B99,'Data Transformation'!$G$4:$G$8425),'Bin Analysis'!$B116)</f>
        <v>2073</v>
      </c>
      <c r="I116">
        <f t="shared" si="13"/>
        <v>0</v>
      </c>
      <c r="J116">
        <f t="shared" si="14"/>
        <v>0</v>
      </c>
      <c r="K116">
        <f>J116*Weighting!$W$20</f>
        <v>0</v>
      </c>
      <c r="M116" s="14"/>
    </row>
    <row r="117" spans="1:25" x14ac:dyDescent="0.55000000000000004">
      <c r="A117" s="32" t="str">
        <f>IF(Weighting!$P$21&gt;0,B117,"")</f>
        <v/>
      </c>
      <c r="B117" t="e">
        <f>Weighting!$C$21</f>
        <v>#DIV/0!</v>
      </c>
      <c r="C117" t="e">
        <f>Weighting!$F$21</f>
        <v>#NUM!</v>
      </c>
      <c r="D117" t="e">
        <f>IF(C117=1,'Data Transformation'!$G$3+0.5*'Data Transformation'!$W$25,IF(C118=1,D118-'Data Transformation'!$W$25,FALSE))</f>
        <v>#NUM!</v>
      </c>
      <c r="E117">
        <f t="array" ref="E117">IF(ISLOGICAL(D117),"",FREQUENCY(IF('Data Transformation'!$B$425:$B$8425='Bin Analysis'!$B99,'Data Transformation'!$G$425:$G$8425),D117))</f>
        <v>2001</v>
      </c>
      <c r="F117">
        <f t="shared" si="12"/>
        <v>0</v>
      </c>
      <c r="G117">
        <f>Weighting!$H$21</f>
        <v>0</v>
      </c>
      <c r="H117">
        <f t="array" ref="H117">FREQUENCY(IF('Data Transformation'!$B$4:$B$8425=B99,'Data Transformation'!$G$4:$G$8425),'Bin Analysis'!$B117)</f>
        <v>2073</v>
      </c>
      <c r="I117">
        <f t="shared" si="13"/>
        <v>0</v>
      </c>
      <c r="J117">
        <f t="shared" si="14"/>
        <v>0</v>
      </c>
      <c r="K117">
        <f>J117*Weighting!$W$21</f>
        <v>0</v>
      </c>
      <c r="M117" s="14"/>
    </row>
    <row r="118" spans="1:25" x14ac:dyDescent="0.55000000000000004">
      <c r="A118" s="32" t="str">
        <f>IF(Weighting!$P$22&gt;0,B118,"")</f>
        <v/>
      </c>
      <c r="B118" t="e">
        <f>Weighting!$C$22</f>
        <v>#DIV/0!</v>
      </c>
      <c r="C118" t="e">
        <f>Weighting!$F$22</f>
        <v>#NUM!</v>
      </c>
      <c r="D118" t="e">
        <f>IF(C118=1,'Data Transformation'!$G$3+0.5*'Data Transformation'!$W$25,IF(C119=1,D119-'Data Transformation'!$W$25,FALSE))</f>
        <v>#NUM!</v>
      </c>
      <c r="E118">
        <f t="array" ref="E118">IF(ISLOGICAL(D118),"",FREQUENCY(IF('Data Transformation'!$B$425:$B$8425='Bin Analysis'!$B99,'Data Transformation'!$G$425:$G$8425),D118))</f>
        <v>2001</v>
      </c>
      <c r="F118">
        <f t="shared" si="12"/>
        <v>0</v>
      </c>
      <c r="G118">
        <f>Weighting!$H$22</f>
        <v>0</v>
      </c>
      <c r="H118">
        <f t="array" ref="H118">FREQUENCY(IF('Data Transformation'!$B$4:$B$8425=B99,'Data Transformation'!$G$4:$G$8425),'Bin Analysis'!$B118)</f>
        <v>2073</v>
      </c>
      <c r="I118">
        <f t="shared" si="13"/>
        <v>0</v>
      </c>
      <c r="J118">
        <f t="shared" si="14"/>
        <v>0</v>
      </c>
      <c r="K118">
        <f>J118*Weighting!$W$22</f>
        <v>0</v>
      </c>
      <c r="M118" s="14"/>
    </row>
    <row r="119" spans="1:25" x14ac:dyDescent="0.55000000000000004">
      <c r="A119" s="32" t="str">
        <f>IF(Weighting!$P$23&gt;0,B119,"")</f>
        <v/>
      </c>
      <c r="B119" t="e">
        <f>Weighting!$C$23</f>
        <v>#DIV/0!</v>
      </c>
      <c r="C119" t="e">
        <f>Weighting!$F$23</f>
        <v>#NUM!</v>
      </c>
      <c r="D119" t="e">
        <f>IF(C119=1,'Data Transformation'!$G$3+0.5*'Data Transformation'!$W$25,IF(C120=1,D120-'Data Transformation'!$W$25,FALSE))</f>
        <v>#NUM!</v>
      </c>
      <c r="E119">
        <f t="array" ref="E119">IF(ISLOGICAL(D119),"",FREQUENCY(IF('Data Transformation'!$B$425:$B$8425='Bin Analysis'!$B99,'Data Transformation'!$G$425:$G$8425),D119))</f>
        <v>2001</v>
      </c>
      <c r="F119">
        <f t="shared" si="12"/>
        <v>0</v>
      </c>
      <c r="G119">
        <f>Weighting!$H$23</f>
        <v>0</v>
      </c>
      <c r="H119">
        <f t="array" ref="H119">FREQUENCY(IF('Data Transformation'!$B$4:$B$8425=B99,'Data Transformation'!$G$4:$G$8425),'Bin Analysis'!$B119)</f>
        <v>2073</v>
      </c>
      <c r="I119">
        <f t="shared" si="13"/>
        <v>0</v>
      </c>
      <c r="J119">
        <f t="shared" si="14"/>
        <v>0</v>
      </c>
      <c r="K119">
        <f>J119*Weighting!$W$23</f>
        <v>0</v>
      </c>
      <c r="M119" s="14"/>
    </row>
    <row r="120" spans="1:25" x14ac:dyDescent="0.55000000000000004">
      <c r="A120" s="32" t="str">
        <f>IF(Weighting!$P$24&gt;0,B120,"")</f>
        <v/>
      </c>
      <c r="B120" t="e">
        <f>Weighting!$C$24</f>
        <v>#DIV/0!</v>
      </c>
      <c r="C120" t="e">
        <f>Weighting!$F$24</f>
        <v>#NUM!</v>
      </c>
      <c r="D120" t="e">
        <f>IF(C120=1,'Data Transformation'!$G$3+0.5*'Data Transformation'!$W$25,IF(C121=1,D121-'Data Transformation'!$W$25,FALSE))</f>
        <v>#NUM!</v>
      </c>
      <c r="E120">
        <f t="array" ref="E120">IF(ISLOGICAL(D120),"",FREQUENCY(IF('Data Transformation'!$B$425:$B$8425='Bin Analysis'!$B99,'Data Transformation'!$G$425:$G$8425),D120))</f>
        <v>2001</v>
      </c>
      <c r="F120">
        <f t="shared" si="12"/>
        <v>0</v>
      </c>
      <c r="G120">
        <f>Weighting!$H$24</f>
        <v>0</v>
      </c>
      <c r="H120">
        <f t="array" ref="H120">FREQUENCY(IF('Data Transformation'!$B$4:$B$8425=B99,'Data Transformation'!$G$4:$G$8425),'Bin Analysis'!$B120)</f>
        <v>2073</v>
      </c>
      <c r="I120">
        <f t="shared" si="13"/>
        <v>0</v>
      </c>
      <c r="J120">
        <f t="shared" si="14"/>
        <v>0</v>
      </c>
      <c r="K120">
        <f>J120*Weighting!$W$24</f>
        <v>0</v>
      </c>
      <c r="M120" s="14"/>
    </row>
    <row r="121" spans="1:25" x14ac:dyDescent="0.55000000000000004">
      <c r="A121" s="32" t="str">
        <f>IF(Weighting!$P$25&gt;0,B121,"")</f>
        <v/>
      </c>
      <c r="B121" t="e">
        <f>Weighting!$C$25</f>
        <v>#DIV/0!</v>
      </c>
      <c r="C121" t="e">
        <f>Weighting!$F$25</f>
        <v>#NUM!</v>
      </c>
      <c r="D121" t="e">
        <f>IF(C121=1,'Data Transformation'!$G$3+0.5*'Data Transformation'!$W$25,IF(C122=1,D122-'Data Transformation'!$W$25,FALSE))</f>
        <v>#NUM!</v>
      </c>
      <c r="E121">
        <f t="array" ref="E121">IF(ISLOGICAL(D121),"",FREQUENCY(IF('Data Transformation'!$B$425:$B$8425='Bin Analysis'!$B99,'Data Transformation'!$G$425:$G$8425),D121))</f>
        <v>2001</v>
      </c>
      <c r="F121">
        <f t="shared" si="12"/>
        <v>0</v>
      </c>
      <c r="G121">
        <f>Weighting!$H$25</f>
        <v>0</v>
      </c>
      <c r="H121">
        <f t="array" ref="H121">FREQUENCY(IF('Data Transformation'!$B$4:$B$8425=B99,'Data Transformation'!$G$4:$G$8425),'Bin Analysis'!$B121)</f>
        <v>2073</v>
      </c>
      <c r="I121">
        <f t="shared" si="13"/>
        <v>0</v>
      </c>
      <c r="J121">
        <f t="shared" si="14"/>
        <v>0</v>
      </c>
      <c r="K121">
        <f>J121*Weighting!$W$25</f>
        <v>0</v>
      </c>
      <c r="M121" s="14"/>
    </row>
    <row r="122" spans="1:25" x14ac:dyDescent="0.55000000000000004">
      <c r="N122" s="57"/>
      <c r="O122"/>
      <c r="P122"/>
      <c r="Q122"/>
      <c r="R122"/>
    </row>
    <row r="123" spans="1:25" ht="23.35" x14ac:dyDescent="0.8">
      <c r="A123" s="21" t="s">
        <v>0</v>
      </c>
      <c r="B123" s="21" t="str">
        <f>IFERROR(VLOOKUP(C123,'Data Transformation'!$L$6:$M$426,2,FALSE),"")</f>
        <v/>
      </c>
      <c r="C123" s="21">
        <f>C99+1</f>
        <v>5</v>
      </c>
      <c r="D123" s="21"/>
      <c r="E123" s="21"/>
      <c r="F123" s="21"/>
      <c r="G123" s="21"/>
      <c r="H123" s="22"/>
      <c r="I123" s="22"/>
      <c r="J123" s="22"/>
      <c r="K123" s="21"/>
      <c r="L123" s="21" t="str">
        <f>B123</f>
        <v/>
      </c>
      <c r="M123" s="23" t="e">
        <f>INDEX('Data Transformation'!$O$4:$O$424,MATCH($B123,'Data Transformation'!$M$4:$M$424,0),MATCH($M$2,'Data Transformation'!$O$3,0))</f>
        <v>#N/A</v>
      </c>
      <c r="N123" s="27" t="e">
        <f>IF('Input and Summary Results'!$J$16="minimum",'Bin Analysis'!X124/(M123-1),'Bin Analysis'!Y123/('Bin Analysis'!M123-1))</f>
        <v>#N/A</v>
      </c>
      <c r="O123" s="27" t="e">
        <f>IF(M123=FALSE,NA(),(VLOOKUP(1,C126:K145,4,FALSE))/(M123-1))</f>
        <v>#N/A</v>
      </c>
      <c r="P123" s="27" t="e">
        <f>IF(M123=FALSE,NA(),SUM(J126:J145)/Weighting!$S$5)</f>
        <v>#N/A</v>
      </c>
      <c r="Q123" s="27" t="e">
        <f>IF(M123=FALSE,NA(),SUM(K126:K145)/Weighting!$S$6)</f>
        <v>#N/A</v>
      </c>
      <c r="R123" s="27" t="e">
        <f>IF(M123=FALSE,NA(),(VLOOKUP(1,G126:K145,3,FALSE))/(M123-1))</f>
        <v>#N/A</v>
      </c>
      <c r="S123" s="22" t="e">
        <f>IF(M123=FALSE,NA(),IF(SUM(J126:J145)=2,"yes","no"))</f>
        <v>#N/A</v>
      </c>
      <c r="X123" s="2" cm="2">
        <f t="array" ref="X123:X124">FREQUENCY(IF('Data Transformation'!$B$425:$B$6424='Bin Analysis'!L123,'Data Transformation'!$G$425:$G$6424),'Data Transformation'!$U$11)</f>
        <v>0</v>
      </c>
      <c r="Y123" s="2" cm="2">
        <f t="array" ref="Y123:Y124">FREQUENCY(IF('Data Transformation'!$B$425:$B$6424='Bin Analysis'!L123,'Data Transformation'!$G$425:$G$6424),'Data Transformation'!$U$12)</f>
        <v>0</v>
      </c>
    </row>
    <row r="124" spans="1:25" x14ac:dyDescent="0.55000000000000004">
      <c r="A124" s="14" t="s">
        <v>67</v>
      </c>
      <c r="B124" t="s">
        <v>47</v>
      </c>
      <c r="C124" t="s">
        <v>5</v>
      </c>
      <c r="D124" t="s">
        <v>100</v>
      </c>
      <c r="E124" t="s">
        <v>101</v>
      </c>
      <c r="F124" t="s">
        <v>102</v>
      </c>
      <c r="G124" t="s">
        <v>70</v>
      </c>
      <c r="H124" t="s">
        <v>31</v>
      </c>
      <c r="I124" t="s">
        <v>32</v>
      </c>
      <c r="J124" t="s">
        <v>46</v>
      </c>
      <c r="K124" s="14" t="s">
        <v>45</v>
      </c>
      <c r="M124" s="14"/>
      <c r="X124" s="2">
        <v>0</v>
      </c>
      <c r="Y124" s="2">
        <v>0</v>
      </c>
    </row>
    <row r="125" spans="1:25" x14ac:dyDescent="0.55000000000000004">
      <c r="A125" s="32"/>
      <c r="D125" t="e">
        <f>IF(C125=1,'Data Transformation'!$G$3+0.5*'Data Transformation'!$W$25,IF(C126=1,D126-'Data Transformation'!$W$25,FALSE))</f>
        <v>#NUM!</v>
      </c>
      <c r="E125">
        <f t="array" ref="E125">IF(ISLOGICAL(D125),"",FREQUENCY(IF('Data Transformation'!$B$425:$B$8425='Bin Analysis'!$B123,'Data Transformation'!$G$425:$G$8425),D125))</f>
        <v>2001</v>
      </c>
      <c r="F125" t="e">
        <f>IF(ISLOGICAL(D125),"",E125-E124)</f>
        <v>#VALUE!</v>
      </c>
      <c r="M125" s="14"/>
    </row>
    <row r="126" spans="1:25" x14ac:dyDescent="0.55000000000000004">
      <c r="A126" s="32" t="e">
        <f>IF(Weighting!$P$6&gt;0,B126,"")</f>
        <v>#NUM!</v>
      </c>
      <c r="B126" t="e">
        <f>Weighting!$C$6</f>
        <v>#DIV/0!</v>
      </c>
      <c r="C126" t="e">
        <f>Weighting!$F$6</f>
        <v>#NUM!</v>
      </c>
      <c r="D126" t="e">
        <f>IF(C126=1,'Data Transformation'!$G$3+0.5*'Data Transformation'!$W$25,IF(C127=1,D127-'Data Transformation'!$W$25,FALSE))</f>
        <v>#NUM!</v>
      </c>
      <c r="E126">
        <f t="array" ref="E126">IF(ISLOGICAL(D126),"",FREQUENCY(IF('Data Transformation'!$B$425:$B$8425='Bin Analysis'!$B123,'Data Transformation'!$G$425:$G$8425),D126))</f>
        <v>2001</v>
      </c>
      <c r="F126">
        <f>IF(ISLOGICAL(D126),"",E126-E125)</f>
        <v>0</v>
      </c>
      <c r="G126">
        <f>Weighting!$H$6</f>
        <v>1</v>
      </c>
      <c r="H126">
        <f t="array" ref="H126">FREQUENCY(IF('Data Transformation'!$B$4:$B$8425=B123,'Data Transformation'!$G$4:$G$8425),'Bin Analysis'!$B126)</f>
        <v>2073</v>
      </c>
      <c r="I126">
        <f>H126-H125</f>
        <v>2073</v>
      </c>
      <c r="J126">
        <f>IF(I126=0,0,1)</f>
        <v>1</v>
      </c>
      <c r="K126" t="e">
        <f>J126*Weighting!$W$6</f>
        <v>#NUM!</v>
      </c>
      <c r="M126" s="14"/>
    </row>
    <row r="127" spans="1:25" x14ac:dyDescent="0.55000000000000004">
      <c r="A127" s="32" t="str">
        <f>IF(Weighting!$P$7&gt;0,B127,"")</f>
        <v/>
      </c>
      <c r="B127" t="e">
        <f>Weighting!$C$7</f>
        <v>#DIV/0!</v>
      </c>
      <c r="C127" t="e">
        <f>Weighting!$F$7</f>
        <v>#NUM!</v>
      </c>
      <c r="D127" t="e">
        <f>IF(C127=1,'Data Transformation'!$G$3+0.5*'Data Transformation'!$W$25,IF(C128=1,D128-'Data Transformation'!$W$25,FALSE))</f>
        <v>#NUM!</v>
      </c>
      <c r="E127">
        <f t="array" ref="E127">IF(ISLOGICAL(D127),"",FREQUENCY(IF('Data Transformation'!$B$425:$B$8425='Bin Analysis'!$B123,'Data Transformation'!$G$425:$G$8425),D127))</f>
        <v>2001</v>
      </c>
      <c r="F127">
        <f t="shared" ref="F127:F145" si="15">IF(ISLOGICAL(D127),"",E127-E126)</f>
        <v>0</v>
      </c>
      <c r="G127">
        <f>Weighting!$H$7</f>
        <v>0</v>
      </c>
      <c r="H127">
        <f t="array" ref="H127">FREQUENCY(IF('Data Transformation'!$B$4:$B$8425=B123,'Data Transformation'!$G$4:$G$8425),'Bin Analysis'!$B127)</f>
        <v>2073</v>
      </c>
      <c r="I127">
        <f t="shared" ref="I127:I145" si="16">H127-H126</f>
        <v>0</v>
      </c>
      <c r="J127">
        <f>IF(I127=0,0,1)</f>
        <v>0</v>
      </c>
      <c r="K127">
        <f>J127*Weighting!$W$7</f>
        <v>0</v>
      </c>
      <c r="M127" s="14"/>
    </row>
    <row r="128" spans="1:25" x14ac:dyDescent="0.55000000000000004">
      <c r="A128" s="32" t="str">
        <f>IF(Weighting!$P$8&gt;0,B128,"")</f>
        <v/>
      </c>
      <c r="B128" t="e">
        <f>Weighting!$C$8</f>
        <v>#DIV/0!</v>
      </c>
      <c r="C128" t="e">
        <f>Weighting!$F$8</f>
        <v>#NUM!</v>
      </c>
      <c r="D128" t="e">
        <f>IF(C128=1,'Data Transformation'!$G$3+0.5*'Data Transformation'!$W$25,IF(C129=1,D129-'Data Transformation'!$W$25,FALSE))</f>
        <v>#NUM!</v>
      </c>
      <c r="E128">
        <f t="array" ref="E128">IF(ISLOGICAL(D128),"",FREQUENCY(IF('Data Transformation'!$B$425:$B$8425='Bin Analysis'!$B123,'Data Transformation'!$G$425:$G$8425),D128))</f>
        <v>2001</v>
      </c>
      <c r="F128">
        <f t="shared" si="15"/>
        <v>0</v>
      </c>
      <c r="G128">
        <f>Weighting!$H$8</f>
        <v>0</v>
      </c>
      <c r="H128">
        <f t="array" ref="H128">FREQUENCY(IF('Data Transformation'!$B$4:$B$8425=B123,'Data Transformation'!$G$4:$G$8425),'Bin Analysis'!$B128)</f>
        <v>2073</v>
      </c>
      <c r="I128">
        <f t="shared" si="16"/>
        <v>0</v>
      </c>
      <c r="J128">
        <f t="shared" ref="J128:J145" si="17">IF(I128=0,0,1)</f>
        <v>0</v>
      </c>
      <c r="K128">
        <f>J128*Weighting!$W$8</f>
        <v>0</v>
      </c>
      <c r="M128" s="14"/>
    </row>
    <row r="129" spans="1:13" x14ac:dyDescent="0.55000000000000004">
      <c r="A129" s="32" t="str">
        <f>IF(Weighting!$P$9&gt;0,B129,"")</f>
        <v/>
      </c>
      <c r="B129" s="50" t="e">
        <f>Weighting!$C$9</f>
        <v>#DIV/0!</v>
      </c>
      <c r="C129" t="e">
        <f>Weighting!$F$9</f>
        <v>#NUM!</v>
      </c>
      <c r="D129" t="e">
        <f>IF(C129=1,'Data Transformation'!$G$3+0.5*'Data Transformation'!$W$25,IF(C130=1,D130-'Data Transformation'!$W$25,FALSE))</f>
        <v>#NUM!</v>
      </c>
      <c r="E129">
        <f t="array" ref="E129">IF(ISLOGICAL(D129),"",FREQUENCY(IF('Data Transformation'!$B$425:$B$8425='Bin Analysis'!$B123,'Data Transformation'!$G$425:$G$8425),D129))</f>
        <v>2001</v>
      </c>
      <c r="F129">
        <f t="shared" si="15"/>
        <v>0</v>
      </c>
      <c r="G129">
        <f>Weighting!$H$9</f>
        <v>0</v>
      </c>
      <c r="H129">
        <f t="array" ref="H129">FREQUENCY(IF('Data Transformation'!$B$4:$B$8425=B123,'Data Transformation'!$G$4:$G$8425),'Bin Analysis'!$B129)</f>
        <v>2073</v>
      </c>
      <c r="I129">
        <f t="shared" si="16"/>
        <v>0</v>
      </c>
      <c r="J129">
        <f t="shared" si="17"/>
        <v>0</v>
      </c>
      <c r="K129">
        <f>J129*Weighting!$W$9</f>
        <v>0</v>
      </c>
      <c r="M129" s="14"/>
    </row>
    <row r="130" spans="1:13" x14ac:dyDescent="0.55000000000000004">
      <c r="A130" s="32" t="str">
        <f>IF(Weighting!$P$10&gt;0,B130,"")</f>
        <v/>
      </c>
      <c r="B130" t="e">
        <f>Weighting!$C$10</f>
        <v>#DIV/0!</v>
      </c>
      <c r="C130" t="e">
        <f>Weighting!$F$10</f>
        <v>#NUM!</v>
      </c>
      <c r="D130" t="e">
        <f>IF(C130=1,'Data Transformation'!$G$3+0.5*'Data Transformation'!$W$25,IF(C131=1,D131-'Data Transformation'!$W$25,FALSE))</f>
        <v>#NUM!</v>
      </c>
      <c r="E130">
        <f t="array" ref="E130">IF(ISLOGICAL(D130),"",FREQUENCY(IF('Data Transformation'!$B$425:$B$8425='Bin Analysis'!$B123,'Data Transformation'!$G$425:$G$8425),D130))</f>
        <v>2001</v>
      </c>
      <c r="F130">
        <f t="shared" si="15"/>
        <v>0</v>
      </c>
      <c r="G130">
        <f>Weighting!$H$10</f>
        <v>0</v>
      </c>
      <c r="H130">
        <f t="array" ref="H130">FREQUENCY(IF('Data Transformation'!$B$4:$B$8425=B123,'Data Transformation'!$G$4:$G$8425),'Bin Analysis'!$B130)</f>
        <v>2073</v>
      </c>
      <c r="I130">
        <f t="shared" si="16"/>
        <v>0</v>
      </c>
      <c r="J130">
        <f t="shared" si="17"/>
        <v>0</v>
      </c>
      <c r="K130">
        <f>J130*Weighting!$W$10</f>
        <v>0</v>
      </c>
      <c r="M130" s="14"/>
    </row>
    <row r="131" spans="1:13" x14ac:dyDescent="0.55000000000000004">
      <c r="A131" s="32" t="str">
        <f>IF(Weighting!$P$11&gt;0,B131,"")</f>
        <v/>
      </c>
      <c r="B131" t="e">
        <f>Weighting!$C$11</f>
        <v>#DIV/0!</v>
      </c>
      <c r="C131" t="e">
        <f>Weighting!$F$11</f>
        <v>#NUM!</v>
      </c>
      <c r="D131" t="e">
        <f>IF(C131=1,'Data Transformation'!$G$3+0.5*'Data Transformation'!$W$25,IF(C132=1,D132-'Data Transformation'!$W$25,FALSE))</f>
        <v>#NUM!</v>
      </c>
      <c r="E131">
        <f t="array" ref="E131">IF(ISLOGICAL(D131),"",FREQUENCY(IF('Data Transformation'!$B$425:$B$8425='Bin Analysis'!$B123,'Data Transformation'!$G$425:$G$8425),D131))</f>
        <v>2001</v>
      </c>
      <c r="F131">
        <f t="shared" si="15"/>
        <v>0</v>
      </c>
      <c r="G131">
        <f>Weighting!$H$11</f>
        <v>0</v>
      </c>
      <c r="H131">
        <f t="array" ref="H131">FREQUENCY(IF('Data Transformation'!$B$4:$B$8425=B123,'Data Transformation'!$G$4:$G$8425),'Bin Analysis'!$B131)</f>
        <v>2073</v>
      </c>
      <c r="I131">
        <f t="shared" si="16"/>
        <v>0</v>
      </c>
      <c r="J131">
        <f t="shared" si="17"/>
        <v>0</v>
      </c>
      <c r="K131">
        <f>J131*Weighting!$W$11</f>
        <v>0</v>
      </c>
      <c r="M131" s="14"/>
    </row>
    <row r="132" spans="1:13" x14ac:dyDescent="0.55000000000000004">
      <c r="A132" s="32" t="str">
        <f>IF(Weighting!$P$12&gt;0,B132,"")</f>
        <v/>
      </c>
      <c r="B132" t="e">
        <f>Weighting!$C$12</f>
        <v>#DIV/0!</v>
      </c>
      <c r="C132" t="e">
        <f>Weighting!$F$12</f>
        <v>#NUM!</v>
      </c>
      <c r="D132" t="e">
        <f>IF(C132=1,'Data Transformation'!$G$3+0.5*'Data Transformation'!$W$25,IF(C133=1,D133-'Data Transformation'!$W$25,FALSE))</f>
        <v>#NUM!</v>
      </c>
      <c r="E132">
        <f t="array" ref="E132">IF(ISLOGICAL(D132),"",FREQUENCY(IF('Data Transformation'!$B$425:$B$8425='Bin Analysis'!$B123,'Data Transformation'!$G$425:$G$8425),D132))</f>
        <v>2001</v>
      </c>
      <c r="F132">
        <f t="shared" si="15"/>
        <v>0</v>
      </c>
      <c r="G132">
        <f>Weighting!$H$12</f>
        <v>0</v>
      </c>
      <c r="H132">
        <f t="array" ref="H132">FREQUENCY(IF('Data Transformation'!$B$4:$B$8425=B123,'Data Transformation'!$G$4:$G$8425),'Bin Analysis'!$B132)</f>
        <v>2073</v>
      </c>
      <c r="I132">
        <f t="shared" si="16"/>
        <v>0</v>
      </c>
      <c r="J132">
        <f t="shared" si="17"/>
        <v>0</v>
      </c>
      <c r="K132">
        <f>J132*Weighting!$W$12</f>
        <v>0</v>
      </c>
      <c r="M132" s="14"/>
    </row>
    <row r="133" spans="1:13" x14ac:dyDescent="0.55000000000000004">
      <c r="A133" s="32" t="str">
        <f>IF(Weighting!$P$13&gt;0,B133,"")</f>
        <v/>
      </c>
      <c r="B133" t="e">
        <f>Weighting!$C$13</f>
        <v>#DIV/0!</v>
      </c>
      <c r="C133" t="e">
        <f>Weighting!$F$13</f>
        <v>#NUM!</v>
      </c>
      <c r="D133" t="e">
        <f>IF(C133=1,'Data Transformation'!$G$3+0.5*'Data Transformation'!$W$25,IF(C134=1,D134-'Data Transformation'!$W$25,FALSE))</f>
        <v>#NUM!</v>
      </c>
      <c r="E133">
        <f t="array" ref="E133">IF(ISLOGICAL(D133),"",FREQUENCY(IF('Data Transformation'!$B$425:$B$8425='Bin Analysis'!$B123,'Data Transformation'!$G$425:$G$8425),D133))</f>
        <v>2001</v>
      </c>
      <c r="F133">
        <f t="shared" si="15"/>
        <v>0</v>
      </c>
      <c r="G133">
        <f>Weighting!$H$13</f>
        <v>0</v>
      </c>
      <c r="H133">
        <f t="array" ref="H133">FREQUENCY(IF('Data Transformation'!$B$4:$B$8425=B123,'Data Transformation'!$G$4:$G$8425),'Bin Analysis'!$B133)</f>
        <v>2073</v>
      </c>
      <c r="I133">
        <f t="shared" si="16"/>
        <v>0</v>
      </c>
      <c r="J133">
        <f t="shared" si="17"/>
        <v>0</v>
      </c>
      <c r="K133">
        <f>J133*Weighting!$W$13</f>
        <v>0</v>
      </c>
      <c r="M133" s="14"/>
    </row>
    <row r="134" spans="1:13" x14ac:dyDescent="0.55000000000000004">
      <c r="A134" s="32" t="str">
        <f>IF(Weighting!$P$14&gt;0,B134,"")</f>
        <v/>
      </c>
      <c r="B134" t="e">
        <f>Weighting!$C$14</f>
        <v>#DIV/0!</v>
      </c>
      <c r="C134" t="e">
        <f>Weighting!$F$14</f>
        <v>#NUM!</v>
      </c>
      <c r="D134" t="e">
        <f>IF(C134=1,'Data Transformation'!$G$3+0.5*'Data Transformation'!$W$25,IF(C135=1,D135-'Data Transformation'!$W$25,FALSE))</f>
        <v>#NUM!</v>
      </c>
      <c r="E134">
        <f t="array" ref="E134">IF(ISLOGICAL(D134),"",FREQUENCY(IF('Data Transformation'!$B$425:$B$8425='Bin Analysis'!$B123,'Data Transformation'!$G$425:$G$8425),D134))</f>
        <v>2001</v>
      </c>
      <c r="F134">
        <f t="shared" si="15"/>
        <v>0</v>
      </c>
      <c r="G134">
        <f>Weighting!$H$14</f>
        <v>0</v>
      </c>
      <c r="H134">
        <f t="array" ref="H134">FREQUENCY(IF('Data Transformation'!$B$4:$B$8425=B123,'Data Transformation'!$G$4:$G$8425),'Bin Analysis'!$B134)</f>
        <v>2073</v>
      </c>
      <c r="I134">
        <f t="shared" si="16"/>
        <v>0</v>
      </c>
      <c r="J134">
        <f t="shared" si="17"/>
        <v>0</v>
      </c>
      <c r="K134">
        <f>J134*Weighting!$W$14</f>
        <v>0</v>
      </c>
      <c r="M134" s="14"/>
    </row>
    <row r="135" spans="1:13" x14ac:dyDescent="0.55000000000000004">
      <c r="A135" s="32" t="str">
        <f>IF(Weighting!$P$15&gt;0,B135,"")</f>
        <v/>
      </c>
      <c r="B135" t="e">
        <f>Weighting!$C$15</f>
        <v>#DIV/0!</v>
      </c>
      <c r="C135" t="e">
        <f>Weighting!$F$15</f>
        <v>#NUM!</v>
      </c>
      <c r="D135" t="e">
        <f>IF(C135=1,'Data Transformation'!$G$3+0.5*'Data Transformation'!$W$25,IF(C136=1,D136-'Data Transformation'!$W$25,FALSE))</f>
        <v>#NUM!</v>
      </c>
      <c r="E135">
        <f t="array" ref="E135">IF(ISLOGICAL(D135),"",FREQUENCY(IF('Data Transformation'!$B$425:$B$8425='Bin Analysis'!$B123,'Data Transformation'!$G$425:$G$8425),D135))</f>
        <v>2001</v>
      </c>
      <c r="F135">
        <f t="shared" si="15"/>
        <v>0</v>
      </c>
      <c r="G135">
        <f>Weighting!$H$15</f>
        <v>0</v>
      </c>
      <c r="H135">
        <f t="array" ref="H135">FREQUENCY(IF('Data Transformation'!$B$4:$B$8425=B123,'Data Transformation'!$G$4:$G$8425),'Bin Analysis'!$B135)</f>
        <v>2073</v>
      </c>
      <c r="I135">
        <f t="shared" si="16"/>
        <v>0</v>
      </c>
      <c r="J135">
        <f t="shared" si="17"/>
        <v>0</v>
      </c>
      <c r="K135">
        <f>J135*Weighting!$W$15</f>
        <v>0</v>
      </c>
      <c r="M135" s="14"/>
    </row>
    <row r="136" spans="1:13" x14ac:dyDescent="0.55000000000000004">
      <c r="A136" s="32" t="str">
        <f>IF(Weighting!$P$16&gt;0,B136,"")</f>
        <v/>
      </c>
      <c r="B136" t="e">
        <f>Weighting!$C$16</f>
        <v>#DIV/0!</v>
      </c>
      <c r="C136" t="e">
        <f>Weighting!$F$16</f>
        <v>#NUM!</v>
      </c>
      <c r="D136" t="e">
        <f>IF(C136=1,'Data Transformation'!$G$3+0.5*'Data Transformation'!$W$25,IF(C137=1,D137-'Data Transformation'!$W$25,FALSE))</f>
        <v>#NUM!</v>
      </c>
      <c r="E136">
        <f t="array" ref="E136">IF(ISLOGICAL(D136),"",FREQUENCY(IF('Data Transformation'!$B$425:$B$8425='Bin Analysis'!$B123,'Data Transformation'!$G$425:$G$8425),D136))</f>
        <v>2001</v>
      </c>
      <c r="F136">
        <f t="shared" si="15"/>
        <v>0</v>
      </c>
      <c r="G136">
        <f>Weighting!$H$16</f>
        <v>0</v>
      </c>
      <c r="H136">
        <f t="array" ref="H136">FREQUENCY(IF('Data Transformation'!$B$4:$B$8425=B123,'Data Transformation'!$G$4:$G$8425),'Bin Analysis'!$B136)</f>
        <v>2073</v>
      </c>
      <c r="I136">
        <f t="shared" si="16"/>
        <v>0</v>
      </c>
      <c r="J136">
        <f t="shared" si="17"/>
        <v>0</v>
      </c>
      <c r="K136">
        <f>J136*Weighting!$W$16</f>
        <v>0</v>
      </c>
      <c r="M136" s="14"/>
    </row>
    <row r="137" spans="1:13" x14ac:dyDescent="0.55000000000000004">
      <c r="A137" s="32" t="str">
        <f>IF(Weighting!$P$17&gt;0,B137,"")</f>
        <v/>
      </c>
      <c r="B137" t="e">
        <f>Weighting!$C$17</f>
        <v>#DIV/0!</v>
      </c>
      <c r="C137" t="e">
        <f>Weighting!$F$17</f>
        <v>#NUM!</v>
      </c>
      <c r="D137" t="e">
        <f>IF(C137=1,'Data Transformation'!$G$3+0.5*'Data Transformation'!$W$25,IF(C138=1,D138-'Data Transformation'!$W$25,FALSE))</f>
        <v>#NUM!</v>
      </c>
      <c r="E137">
        <f t="array" ref="E137">IF(ISLOGICAL(D137),"",FREQUENCY(IF('Data Transformation'!$B$425:$B$8425='Bin Analysis'!$B123,'Data Transformation'!$G$425:$G$8425),D137))</f>
        <v>2001</v>
      </c>
      <c r="F137">
        <f t="shared" si="15"/>
        <v>0</v>
      </c>
      <c r="G137">
        <f>Weighting!$H$17</f>
        <v>0</v>
      </c>
      <c r="H137">
        <f t="array" ref="H137">FREQUENCY(IF('Data Transformation'!$B$4:$B$8425=B123,'Data Transformation'!$G$4:$G$8425),'Bin Analysis'!$B137)</f>
        <v>2073</v>
      </c>
      <c r="I137">
        <f t="shared" si="16"/>
        <v>0</v>
      </c>
      <c r="J137">
        <f t="shared" si="17"/>
        <v>0</v>
      </c>
      <c r="K137">
        <f>J137*Weighting!$W$17</f>
        <v>0</v>
      </c>
      <c r="M137" s="14"/>
    </row>
    <row r="138" spans="1:13" x14ac:dyDescent="0.55000000000000004">
      <c r="A138" s="32" t="str">
        <f>IF(Weighting!$P$18&gt;0,B138,"")</f>
        <v/>
      </c>
      <c r="B138" t="e">
        <f>Weighting!$C$18</f>
        <v>#DIV/0!</v>
      </c>
      <c r="C138" t="e">
        <f>Weighting!$F$18</f>
        <v>#NUM!</v>
      </c>
      <c r="D138" t="e">
        <f>IF(C138=1,'Data Transformation'!$G$3+0.5*'Data Transformation'!$W$25,IF(C139=1,D139-'Data Transformation'!$W$25,FALSE))</f>
        <v>#NUM!</v>
      </c>
      <c r="E138">
        <f t="array" ref="E138">IF(ISLOGICAL(D138),"",FREQUENCY(IF('Data Transformation'!$B$425:$B$8425='Bin Analysis'!$B123,'Data Transformation'!$G$425:$G$8425),D138))</f>
        <v>2001</v>
      </c>
      <c r="F138">
        <f t="shared" si="15"/>
        <v>0</v>
      </c>
      <c r="G138">
        <f>Weighting!$H$18</f>
        <v>0</v>
      </c>
      <c r="H138">
        <f t="array" ref="H138">FREQUENCY(IF('Data Transformation'!$B$4:$B$8425=B123,'Data Transformation'!$G$4:$G$8425),'Bin Analysis'!$B138)</f>
        <v>2073</v>
      </c>
      <c r="I138">
        <f t="shared" si="16"/>
        <v>0</v>
      </c>
      <c r="J138">
        <f t="shared" si="17"/>
        <v>0</v>
      </c>
      <c r="K138">
        <f>J138*Weighting!$W$18</f>
        <v>0</v>
      </c>
      <c r="M138" s="14"/>
    </row>
    <row r="139" spans="1:13" x14ac:dyDescent="0.55000000000000004">
      <c r="A139" s="32" t="str">
        <f>IF(Weighting!$P$19&gt;0,B139,"")</f>
        <v/>
      </c>
      <c r="B139" t="e">
        <f>Weighting!$C$19</f>
        <v>#DIV/0!</v>
      </c>
      <c r="C139" t="e">
        <f>Weighting!$F$19</f>
        <v>#NUM!</v>
      </c>
      <c r="D139" t="e">
        <f>IF(C139=1,'Data Transformation'!$G$3+0.5*'Data Transformation'!$W$25,IF(C140=1,D140-'Data Transformation'!$W$25,FALSE))</f>
        <v>#NUM!</v>
      </c>
      <c r="E139">
        <f t="array" ref="E139">IF(ISLOGICAL(D139),"",FREQUENCY(IF('Data Transformation'!$B$425:$B$8425='Bin Analysis'!$B123,'Data Transformation'!$G$425:$G$8425),D139))</f>
        <v>2001</v>
      </c>
      <c r="F139">
        <f t="shared" si="15"/>
        <v>0</v>
      </c>
      <c r="G139">
        <f>Weighting!$H$19</f>
        <v>0</v>
      </c>
      <c r="H139">
        <f t="array" ref="H139">FREQUENCY(IF('Data Transformation'!$B$4:$B$8425=B123,'Data Transformation'!$G$4:$G$8425),'Bin Analysis'!$B139)</f>
        <v>2073</v>
      </c>
      <c r="I139">
        <f t="shared" si="16"/>
        <v>0</v>
      </c>
      <c r="J139">
        <f t="shared" si="17"/>
        <v>0</v>
      </c>
      <c r="K139">
        <f>J139*Weighting!$W$19</f>
        <v>0</v>
      </c>
      <c r="M139" s="14"/>
    </row>
    <row r="140" spans="1:13" x14ac:dyDescent="0.55000000000000004">
      <c r="A140" s="32" t="str">
        <f>IF(Weighting!$P$20&gt;0,B140,"")</f>
        <v/>
      </c>
      <c r="B140" t="e">
        <f>Weighting!$C$20</f>
        <v>#DIV/0!</v>
      </c>
      <c r="C140" t="e">
        <f>Weighting!$F$20</f>
        <v>#NUM!</v>
      </c>
      <c r="D140" t="e">
        <f>IF(C140=1,'Data Transformation'!$G$3+0.5*'Data Transformation'!$W$25,IF(C141=1,D141-'Data Transformation'!$W$25,FALSE))</f>
        <v>#NUM!</v>
      </c>
      <c r="E140">
        <f t="array" ref="E140">IF(ISLOGICAL(D140),"",FREQUENCY(IF('Data Transformation'!$B$425:$B$8425='Bin Analysis'!$B123,'Data Transformation'!$G$425:$G$8425),D140))</f>
        <v>2001</v>
      </c>
      <c r="F140">
        <f t="shared" si="15"/>
        <v>0</v>
      </c>
      <c r="G140">
        <f>Weighting!$H$20</f>
        <v>0</v>
      </c>
      <c r="H140">
        <f t="array" ref="H140">FREQUENCY(IF('Data Transformation'!$B$4:$B$8425=B123,'Data Transformation'!$G$4:$G$8425),'Bin Analysis'!$B140)</f>
        <v>2073</v>
      </c>
      <c r="I140">
        <f t="shared" si="16"/>
        <v>0</v>
      </c>
      <c r="J140">
        <f t="shared" si="17"/>
        <v>0</v>
      </c>
      <c r="K140">
        <f>J140*Weighting!$W$20</f>
        <v>0</v>
      </c>
      <c r="M140" s="14"/>
    </row>
    <row r="141" spans="1:13" x14ac:dyDescent="0.55000000000000004">
      <c r="A141" s="32" t="str">
        <f>IF(Weighting!$P$21&gt;0,B141,"")</f>
        <v/>
      </c>
      <c r="B141" t="e">
        <f>Weighting!$C$21</f>
        <v>#DIV/0!</v>
      </c>
      <c r="C141" t="e">
        <f>Weighting!$F$21</f>
        <v>#NUM!</v>
      </c>
      <c r="D141" t="e">
        <f>IF(C141=1,'Data Transformation'!$G$3+0.5*'Data Transformation'!$W$25,IF(C142=1,D142-'Data Transformation'!$W$25,FALSE))</f>
        <v>#NUM!</v>
      </c>
      <c r="E141">
        <f t="array" ref="E141">IF(ISLOGICAL(D141),"",FREQUENCY(IF('Data Transformation'!$B$425:$B$8425='Bin Analysis'!$B123,'Data Transformation'!$G$425:$G$8425),D141))</f>
        <v>2001</v>
      </c>
      <c r="F141">
        <f t="shared" si="15"/>
        <v>0</v>
      </c>
      <c r="G141">
        <f>Weighting!$H$21</f>
        <v>0</v>
      </c>
      <c r="H141">
        <f t="array" ref="H141">FREQUENCY(IF('Data Transformation'!$B$4:$B$8425=B123,'Data Transformation'!$G$4:$G$8425),'Bin Analysis'!$B141)</f>
        <v>2073</v>
      </c>
      <c r="I141">
        <f t="shared" si="16"/>
        <v>0</v>
      </c>
      <c r="J141">
        <f t="shared" si="17"/>
        <v>0</v>
      </c>
      <c r="K141">
        <f>J141*Weighting!$W$21</f>
        <v>0</v>
      </c>
      <c r="M141" s="14"/>
    </row>
    <row r="142" spans="1:13" x14ac:dyDescent="0.55000000000000004">
      <c r="A142" s="32" t="str">
        <f>IF(Weighting!$P$22&gt;0,B142,"")</f>
        <v/>
      </c>
      <c r="B142" t="e">
        <f>Weighting!$C$22</f>
        <v>#DIV/0!</v>
      </c>
      <c r="C142" t="e">
        <f>Weighting!$F$22</f>
        <v>#NUM!</v>
      </c>
      <c r="D142" t="e">
        <f>IF(C142=1,'Data Transformation'!$G$3+0.5*'Data Transformation'!$W$25,IF(C143=1,D143-'Data Transformation'!$W$25,FALSE))</f>
        <v>#NUM!</v>
      </c>
      <c r="E142">
        <f t="array" ref="E142">IF(ISLOGICAL(D142),"",FREQUENCY(IF('Data Transformation'!$B$425:$B$8425='Bin Analysis'!$B123,'Data Transformation'!$G$425:$G$8425),D142))</f>
        <v>2001</v>
      </c>
      <c r="F142">
        <f t="shared" si="15"/>
        <v>0</v>
      </c>
      <c r="G142">
        <f>Weighting!$H$22</f>
        <v>0</v>
      </c>
      <c r="H142">
        <f t="array" ref="H142">FREQUENCY(IF('Data Transformation'!$B$4:$B$8425=B123,'Data Transformation'!$G$4:$G$8425),'Bin Analysis'!$B142)</f>
        <v>2073</v>
      </c>
      <c r="I142">
        <f t="shared" si="16"/>
        <v>0</v>
      </c>
      <c r="J142">
        <f t="shared" si="17"/>
        <v>0</v>
      </c>
      <c r="K142">
        <f>J142*Weighting!$W$22</f>
        <v>0</v>
      </c>
      <c r="M142" s="14"/>
    </row>
    <row r="143" spans="1:13" x14ac:dyDescent="0.55000000000000004">
      <c r="A143" s="32" t="str">
        <f>IF(Weighting!$P$23&gt;0,B143,"")</f>
        <v/>
      </c>
      <c r="B143" t="e">
        <f>Weighting!$C$23</f>
        <v>#DIV/0!</v>
      </c>
      <c r="C143" t="e">
        <f>Weighting!$F$23</f>
        <v>#NUM!</v>
      </c>
      <c r="D143" t="e">
        <f>IF(C143=1,'Data Transformation'!$G$3+0.5*'Data Transformation'!$W$25,IF(C144=1,D144-'Data Transformation'!$W$25,FALSE))</f>
        <v>#NUM!</v>
      </c>
      <c r="E143">
        <f t="array" ref="E143">IF(ISLOGICAL(D143),"",FREQUENCY(IF('Data Transformation'!$B$425:$B$8425='Bin Analysis'!$B123,'Data Transformation'!$G$425:$G$8425),D143))</f>
        <v>2001</v>
      </c>
      <c r="F143">
        <f t="shared" si="15"/>
        <v>0</v>
      </c>
      <c r="G143">
        <f>Weighting!$H$23</f>
        <v>0</v>
      </c>
      <c r="H143">
        <f t="array" ref="H143">FREQUENCY(IF('Data Transformation'!$B$4:$B$8425=B123,'Data Transformation'!$G$4:$G$8425),'Bin Analysis'!$B143)</f>
        <v>2073</v>
      </c>
      <c r="I143">
        <f t="shared" si="16"/>
        <v>0</v>
      </c>
      <c r="J143">
        <f t="shared" si="17"/>
        <v>0</v>
      </c>
      <c r="K143">
        <f>J143*Weighting!$W$23</f>
        <v>0</v>
      </c>
      <c r="M143" s="14"/>
    </row>
    <row r="144" spans="1:13" x14ac:dyDescent="0.55000000000000004">
      <c r="A144" s="32" t="str">
        <f>IF(Weighting!$P$24&gt;0,B144,"")</f>
        <v/>
      </c>
      <c r="B144" t="e">
        <f>Weighting!$C$24</f>
        <v>#DIV/0!</v>
      </c>
      <c r="C144" t="e">
        <f>Weighting!$F$24</f>
        <v>#NUM!</v>
      </c>
      <c r="D144" t="e">
        <f>IF(C144=1,'Data Transformation'!$G$3+0.5*'Data Transformation'!$W$25,IF(C145=1,D145-'Data Transformation'!$W$25,FALSE))</f>
        <v>#NUM!</v>
      </c>
      <c r="E144">
        <f t="array" ref="E144">IF(ISLOGICAL(D144),"",FREQUENCY(IF('Data Transformation'!$B$425:$B$8425='Bin Analysis'!$B123,'Data Transformation'!$G$425:$G$8425),D144))</f>
        <v>2001</v>
      </c>
      <c r="F144">
        <f t="shared" si="15"/>
        <v>0</v>
      </c>
      <c r="G144">
        <f>Weighting!$H$24</f>
        <v>0</v>
      </c>
      <c r="H144">
        <f t="array" ref="H144">FREQUENCY(IF('Data Transformation'!$B$4:$B$8425=B123,'Data Transformation'!$G$4:$G$8425),'Bin Analysis'!$B144)</f>
        <v>2073</v>
      </c>
      <c r="I144">
        <f t="shared" si="16"/>
        <v>0</v>
      </c>
      <c r="J144">
        <f t="shared" si="17"/>
        <v>0</v>
      </c>
      <c r="K144">
        <f>J144*Weighting!$W$24</f>
        <v>0</v>
      </c>
      <c r="M144" s="14"/>
    </row>
    <row r="145" spans="1:25" x14ac:dyDescent="0.55000000000000004">
      <c r="A145" s="32" t="str">
        <f>IF(Weighting!$P$25&gt;0,B145,"")</f>
        <v/>
      </c>
      <c r="B145" t="e">
        <f>Weighting!$C$25</f>
        <v>#DIV/0!</v>
      </c>
      <c r="C145" t="e">
        <f>Weighting!$F$25</f>
        <v>#NUM!</v>
      </c>
      <c r="D145" t="e">
        <f>IF(C145=1,'Data Transformation'!$G$3+0.5*'Data Transformation'!$W$25,IF(C146=1,D146-'Data Transformation'!$W$25,FALSE))</f>
        <v>#NUM!</v>
      </c>
      <c r="E145">
        <f t="array" ref="E145">IF(ISLOGICAL(D145),"",FREQUENCY(IF('Data Transformation'!$B$425:$B$8425='Bin Analysis'!$B123,'Data Transformation'!$G$425:$G$8425),D145))</f>
        <v>2001</v>
      </c>
      <c r="F145">
        <f t="shared" si="15"/>
        <v>0</v>
      </c>
      <c r="G145">
        <f>Weighting!$H$25</f>
        <v>0</v>
      </c>
      <c r="H145">
        <f t="array" ref="H145">FREQUENCY(IF('Data Transformation'!$B$4:$B$8425=B123,'Data Transformation'!$G$4:$G$8425),'Bin Analysis'!$B145)</f>
        <v>2073</v>
      </c>
      <c r="I145">
        <f t="shared" si="16"/>
        <v>0</v>
      </c>
      <c r="J145">
        <f t="shared" si="17"/>
        <v>0</v>
      </c>
      <c r="K145">
        <f>J145*Weighting!$W$25</f>
        <v>0</v>
      </c>
      <c r="M145" s="14"/>
    </row>
    <row r="146" spans="1:25" x14ac:dyDescent="0.55000000000000004">
      <c r="O146"/>
      <c r="P146"/>
      <c r="Q146"/>
      <c r="R146"/>
    </row>
    <row r="147" spans="1:25" ht="23.35" x14ac:dyDescent="0.8">
      <c r="A147" s="21" t="s">
        <v>0</v>
      </c>
      <c r="B147" s="21" t="str">
        <f>IFERROR(VLOOKUP(C147,'Data Transformation'!$L$6:$M$426,2,FALSE),"")</f>
        <v/>
      </c>
      <c r="C147" s="21">
        <f>C123+1</f>
        <v>6</v>
      </c>
      <c r="D147" s="21"/>
      <c r="E147" s="21"/>
      <c r="F147" s="21"/>
      <c r="G147" s="21"/>
      <c r="H147" s="22"/>
      <c r="I147" s="22"/>
      <c r="J147" s="22"/>
      <c r="K147" s="21"/>
      <c r="L147" s="21" t="str">
        <f>B147</f>
        <v/>
      </c>
      <c r="M147" s="23" t="e">
        <f>INDEX('Data Transformation'!$O$4:$O$424,MATCH($B147,'Data Transformation'!$M$4:$M$424,0),MATCH($M$2,'Data Transformation'!$O$3,0))</f>
        <v>#N/A</v>
      </c>
      <c r="N147" s="27" t="e">
        <f>IF('Input and Summary Results'!$J$16="minimum",'Bin Analysis'!X148/(M147-1),'Bin Analysis'!Y147/('Bin Analysis'!M147-1))</f>
        <v>#N/A</v>
      </c>
      <c r="O147" s="27" t="e">
        <f>IF(M147=FALSE,NA(),(VLOOKUP(1,C150:K169,4,FALSE))/(M147-1))</f>
        <v>#N/A</v>
      </c>
      <c r="P147" s="27" t="e">
        <f>IF(M147=FALSE,NA(),SUM(J150:J169)/Weighting!$S$5)</f>
        <v>#N/A</v>
      </c>
      <c r="Q147" s="27" t="e">
        <f>IF(M147=FALSE,NA(),SUM(K150:K169)/Weighting!$S$6)</f>
        <v>#N/A</v>
      </c>
      <c r="R147" s="27" t="e">
        <f>IF(M147=FALSE,NA(),(VLOOKUP(1,G150:K169,3,FALSE))/(M147-1))</f>
        <v>#N/A</v>
      </c>
      <c r="S147" s="22" t="e">
        <f>IF(M147=FALSE,NA(),IF(SUM(J150:J169)=2,"yes","no"))</f>
        <v>#N/A</v>
      </c>
      <c r="X147" s="2" cm="2">
        <f t="array" ref="X147:X148">FREQUENCY(IF('Data Transformation'!$B$425:$B$6424='Bin Analysis'!L147,'Data Transformation'!$G$425:$G$6424),'Data Transformation'!$U$11)</f>
        <v>0</v>
      </c>
      <c r="Y147" s="2" cm="2">
        <f t="array" ref="Y147:Y148">FREQUENCY(IF('Data Transformation'!$B$425:$B$6424='Bin Analysis'!L147,'Data Transformation'!$G$425:$G$6424),'Data Transformation'!$U$12)</f>
        <v>0</v>
      </c>
    </row>
    <row r="148" spans="1:25" x14ac:dyDescent="0.55000000000000004">
      <c r="A148" s="14" t="s">
        <v>67</v>
      </c>
      <c r="B148" t="s">
        <v>47</v>
      </c>
      <c r="C148" t="s">
        <v>5</v>
      </c>
      <c r="D148" t="s">
        <v>100</v>
      </c>
      <c r="E148" t="s">
        <v>101</v>
      </c>
      <c r="F148" t="s">
        <v>102</v>
      </c>
      <c r="G148" t="s">
        <v>70</v>
      </c>
      <c r="H148" t="s">
        <v>31</v>
      </c>
      <c r="I148" t="s">
        <v>32</v>
      </c>
      <c r="J148" t="s">
        <v>46</v>
      </c>
      <c r="K148" s="14" t="s">
        <v>45</v>
      </c>
      <c r="M148" s="14"/>
      <c r="X148" s="2">
        <v>0</v>
      </c>
      <c r="Y148" s="2">
        <v>0</v>
      </c>
    </row>
    <row r="149" spans="1:25" x14ac:dyDescent="0.55000000000000004">
      <c r="A149" s="32"/>
      <c r="D149" t="e">
        <f>IF(C149=1,'Data Transformation'!$G$3+0.5*'Data Transformation'!$W$25,IF(C150=1,D150-'Data Transformation'!$W$25,FALSE))</f>
        <v>#NUM!</v>
      </c>
      <c r="E149">
        <f t="array" ref="E149">IF(ISLOGICAL(D149),"",FREQUENCY(IF('Data Transformation'!$B$425:$B$8425='Bin Analysis'!$B147,'Data Transformation'!$G$425:$G$8425),D149))</f>
        <v>2001</v>
      </c>
      <c r="F149" t="e">
        <f>IF(ISLOGICAL(D149),"",E149-E148)</f>
        <v>#VALUE!</v>
      </c>
      <c r="M149" s="14"/>
    </row>
    <row r="150" spans="1:25" x14ac:dyDescent="0.55000000000000004">
      <c r="A150" s="32" t="e">
        <f>IF(Weighting!$P$6&gt;0,B150,"")</f>
        <v>#NUM!</v>
      </c>
      <c r="B150" t="e">
        <f>Weighting!$C$6</f>
        <v>#DIV/0!</v>
      </c>
      <c r="C150" t="e">
        <f>Weighting!$F$6</f>
        <v>#NUM!</v>
      </c>
      <c r="D150" t="e">
        <f>IF(C150=1,'Data Transformation'!$G$3+0.5*'Data Transformation'!$W$25,IF(C151=1,D151-'Data Transformation'!$W$25,FALSE))</f>
        <v>#NUM!</v>
      </c>
      <c r="E150">
        <f t="array" ref="E150">IF(ISLOGICAL(D150),"",FREQUENCY(IF('Data Transformation'!$B$425:$B$8425='Bin Analysis'!$B147,'Data Transformation'!$G$425:$G$8425),D150))</f>
        <v>2001</v>
      </c>
      <c r="F150">
        <f>IF(ISLOGICAL(D150),"",E150-E149)</f>
        <v>0</v>
      </c>
      <c r="G150">
        <f>Weighting!$H$6</f>
        <v>1</v>
      </c>
      <c r="H150">
        <f t="array" ref="H150">FREQUENCY(IF('Data Transformation'!$B$4:$B$8425=B147,'Data Transformation'!$G$4:$G$8425),'Bin Analysis'!$B150)</f>
        <v>2073</v>
      </c>
      <c r="I150">
        <f>H150-H149</f>
        <v>2073</v>
      </c>
      <c r="J150">
        <f>IF(I150=0,0,1)</f>
        <v>1</v>
      </c>
      <c r="K150" t="e">
        <f>J150*Weighting!$W$6</f>
        <v>#NUM!</v>
      </c>
      <c r="M150" s="14"/>
    </row>
    <row r="151" spans="1:25" x14ac:dyDescent="0.55000000000000004">
      <c r="A151" s="32" t="str">
        <f>IF(Weighting!$P$7&gt;0,B151,"")</f>
        <v/>
      </c>
      <c r="B151" t="e">
        <f>Weighting!$C$7</f>
        <v>#DIV/0!</v>
      </c>
      <c r="C151" t="e">
        <f>Weighting!$F$7</f>
        <v>#NUM!</v>
      </c>
      <c r="D151" t="e">
        <f>IF(C151=1,'Data Transformation'!$G$3+0.5*'Data Transformation'!$W$25,IF(C152=1,D152-'Data Transformation'!$W$25,FALSE))</f>
        <v>#NUM!</v>
      </c>
      <c r="E151">
        <f t="array" ref="E151">IF(ISLOGICAL(D151),"",FREQUENCY(IF('Data Transformation'!$B$425:$B$8425='Bin Analysis'!$B147,'Data Transformation'!$G$425:$G$8425),D151))</f>
        <v>2001</v>
      </c>
      <c r="F151">
        <f t="shared" ref="F151:F169" si="18">IF(ISLOGICAL(D151),"",E151-E150)</f>
        <v>0</v>
      </c>
      <c r="G151">
        <f>Weighting!$H$7</f>
        <v>0</v>
      </c>
      <c r="H151">
        <f t="array" ref="H151">FREQUENCY(IF('Data Transformation'!$B$4:$B$8425=B147,'Data Transformation'!$G$4:$G$8425),'Bin Analysis'!$B151)</f>
        <v>2073</v>
      </c>
      <c r="I151">
        <f t="shared" ref="I151:I169" si="19">H151-H150</f>
        <v>0</v>
      </c>
      <c r="J151">
        <f>IF(I151=0,0,1)</f>
        <v>0</v>
      </c>
      <c r="K151">
        <f>J151*Weighting!$W$7</f>
        <v>0</v>
      </c>
      <c r="M151" s="14"/>
    </row>
    <row r="152" spans="1:25" x14ac:dyDescent="0.55000000000000004">
      <c r="A152" s="32" t="str">
        <f>IF(Weighting!$P$8&gt;0,B152,"")</f>
        <v/>
      </c>
      <c r="B152" t="e">
        <f>Weighting!$C$8</f>
        <v>#DIV/0!</v>
      </c>
      <c r="C152" t="e">
        <f>Weighting!$F$8</f>
        <v>#NUM!</v>
      </c>
      <c r="D152" t="e">
        <f>IF(C152=1,'Data Transformation'!$G$3+0.5*'Data Transformation'!$W$25,IF(C153=1,D153-'Data Transformation'!$W$25,FALSE))</f>
        <v>#NUM!</v>
      </c>
      <c r="E152">
        <f t="array" ref="E152">IF(ISLOGICAL(D152),"",FREQUENCY(IF('Data Transformation'!$B$425:$B$8425='Bin Analysis'!$B147,'Data Transformation'!$G$425:$G$8425),D152))</f>
        <v>2001</v>
      </c>
      <c r="F152">
        <f t="shared" si="18"/>
        <v>0</v>
      </c>
      <c r="G152">
        <f>Weighting!$H$8</f>
        <v>0</v>
      </c>
      <c r="H152">
        <f t="array" ref="H152">FREQUENCY(IF('Data Transformation'!$B$4:$B$8425=B147,'Data Transformation'!$G$4:$G$8425),'Bin Analysis'!$B152)</f>
        <v>2073</v>
      </c>
      <c r="I152">
        <f t="shared" si="19"/>
        <v>0</v>
      </c>
      <c r="J152">
        <f t="shared" ref="J152:J169" si="20">IF(I152=0,0,1)</f>
        <v>0</v>
      </c>
      <c r="K152">
        <f>J152*Weighting!$W$8</f>
        <v>0</v>
      </c>
      <c r="M152" s="14"/>
    </row>
    <row r="153" spans="1:25" x14ac:dyDescent="0.55000000000000004">
      <c r="A153" s="32" t="str">
        <f>IF(Weighting!$P$9&gt;0,B153,"")</f>
        <v/>
      </c>
      <c r="B153" s="50" t="e">
        <f>Weighting!$C$9</f>
        <v>#DIV/0!</v>
      </c>
      <c r="C153" t="e">
        <f>Weighting!$F$9</f>
        <v>#NUM!</v>
      </c>
      <c r="D153" t="e">
        <f>IF(C153=1,'Data Transformation'!$G$3+0.5*'Data Transformation'!$W$25,IF(C154=1,D154-'Data Transformation'!$W$25,FALSE))</f>
        <v>#NUM!</v>
      </c>
      <c r="E153">
        <f t="array" ref="E153">IF(ISLOGICAL(D153),"",FREQUENCY(IF('Data Transformation'!$B$425:$B$8425='Bin Analysis'!$B147,'Data Transformation'!$G$425:$G$8425),D153))</f>
        <v>2001</v>
      </c>
      <c r="F153">
        <f t="shared" si="18"/>
        <v>0</v>
      </c>
      <c r="G153">
        <f>Weighting!$H$9</f>
        <v>0</v>
      </c>
      <c r="H153">
        <f t="array" ref="H153">FREQUENCY(IF('Data Transformation'!$B$4:$B$8425=B147,'Data Transformation'!$G$4:$G$8425),'Bin Analysis'!$B153)</f>
        <v>2073</v>
      </c>
      <c r="I153">
        <f t="shared" si="19"/>
        <v>0</v>
      </c>
      <c r="J153">
        <f t="shared" si="20"/>
        <v>0</v>
      </c>
      <c r="K153">
        <f>J153*Weighting!$W$9</f>
        <v>0</v>
      </c>
      <c r="M153" s="14"/>
    </row>
    <row r="154" spans="1:25" x14ac:dyDescent="0.55000000000000004">
      <c r="A154" s="32" t="str">
        <f>IF(Weighting!$P$10&gt;0,B154,"")</f>
        <v/>
      </c>
      <c r="B154" t="e">
        <f>Weighting!$C$10</f>
        <v>#DIV/0!</v>
      </c>
      <c r="C154" t="e">
        <f>Weighting!$F$10</f>
        <v>#NUM!</v>
      </c>
      <c r="D154" t="e">
        <f>IF(C154=1,'Data Transformation'!$G$3+0.5*'Data Transformation'!$W$25,IF(C155=1,D155-'Data Transformation'!$W$25,FALSE))</f>
        <v>#NUM!</v>
      </c>
      <c r="E154">
        <f t="array" ref="E154">IF(ISLOGICAL(D154),"",FREQUENCY(IF('Data Transformation'!$B$425:$B$8425='Bin Analysis'!$B147,'Data Transformation'!$G$425:$G$8425),D154))</f>
        <v>2001</v>
      </c>
      <c r="F154">
        <f t="shared" si="18"/>
        <v>0</v>
      </c>
      <c r="G154">
        <f>Weighting!$H$10</f>
        <v>0</v>
      </c>
      <c r="H154">
        <f t="array" ref="H154">FREQUENCY(IF('Data Transformation'!$B$4:$B$8425=B147,'Data Transformation'!$G$4:$G$8425),'Bin Analysis'!$B154)</f>
        <v>2073</v>
      </c>
      <c r="I154">
        <f t="shared" si="19"/>
        <v>0</v>
      </c>
      <c r="J154">
        <f t="shared" si="20"/>
        <v>0</v>
      </c>
      <c r="K154">
        <f>J154*Weighting!$W$10</f>
        <v>0</v>
      </c>
      <c r="M154" s="14"/>
    </row>
    <row r="155" spans="1:25" x14ac:dyDescent="0.55000000000000004">
      <c r="A155" s="32" t="str">
        <f>IF(Weighting!$P$11&gt;0,B155,"")</f>
        <v/>
      </c>
      <c r="B155" t="e">
        <f>Weighting!$C$11</f>
        <v>#DIV/0!</v>
      </c>
      <c r="C155" t="e">
        <f>Weighting!$F$11</f>
        <v>#NUM!</v>
      </c>
      <c r="D155" t="e">
        <f>IF(C155=1,'Data Transformation'!$G$3+0.5*'Data Transformation'!$W$25,IF(C156=1,D156-'Data Transformation'!$W$25,FALSE))</f>
        <v>#NUM!</v>
      </c>
      <c r="E155">
        <f t="array" ref="E155">IF(ISLOGICAL(D155),"",FREQUENCY(IF('Data Transformation'!$B$425:$B$8425='Bin Analysis'!$B147,'Data Transformation'!$G$425:$G$8425),D155))</f>
        <v>2001</v>
      </c>
      <c r="F155">
        <f t="shared" si="18"/>
        <v>0</v>
      </c>
      <c r="G155">
        <f>Weighting!$H$11</f>
        <v>0</v>
      </c>
      <c r="H155">
        <f t="array" ref="H155">FREQUENCY(IF('Data Transformation'!$B$4:$B$8425=B147,'Data Transformation'!$G$4:$G$8425),'Bin Analysis'!$B155)</f>
        <v>2073</v>
      </c>
      <c r="I155">
        <f t="shared" si="19"/>
        <v>0</v>
      </c>
      <c r="J155">
        <f t="shared" si="20"/>
        <v>0</v>
      </c>
      <c r="K155">
        <f>J155*Weighting!$W$11</f>
        <v>0</v>
      </c>
      <c r="M155" s="14"/>
    </row>
    <row r="156" spans="1:25" x14ac:dyDescent="0.55000000000000004">
      <c r="A156" s="32" t="str">
        <f>IF(Weighting!$P$12&gt;0,B156,"")</f>
        <v/>
      </c>
      <c r="B156" t="e">
        <f>Weighting!$C$12</f>
        <v>#DIV/0!</v>
      </c>
      <c r="C156" t="e">
        <f>Weighting!$F$12</f>
        <v>#NUM!</v>
      </c>
      <c r="D156" t="e">
        <f>IF(C156=1,'Data Transformation'!$G$3+0.5*'Data Transformation'!$W$25,IF(C157=1,D157-'Data Transformation'!$W$25,FALSE))</f>
        <v>#NUM!</v>
      </c>
      <c r="E156">
        <f t="array" ref="E156">IF(ISLOGICAL(D156),"",FREQUENCY(IF('Data Transformation'!$B$425:$B$8425='Bin Analysis'!$B147,'Data Transformation'!$G$425:$G$8425),D156))</f>
        <v>2001</v>
      </c>
      <c r="F156">
        <f t="shared" si="18"/>
        <v>0</v>
      </c>
      <c r="G156">
        <f>Weighting!$H$12</f>
        <v>0</v>
      </c>
      <c r="H156">
        <f t="array" ref="H156">FREQUENCY(IF('Data Transformation'!$B$4:$B$8425=B147,'Data Transformation'!$G$4:$G$8425),'Bin Analysis'!$B156)</f>
        <v>2073</v>
      </c>
      <c r="I156">
        <f t="shared" si="19"/>
        <v>0</v>
      </c>
      <c r="J156">
        <f t="shared" si="20"/>
        <v>0</v>
      </c>
      <c r="K156">
        <f>J156*Weighting!$W$12</f>
        <v>0</v>
      </c>
      <c r="M156" s="14"/>
    </row>
    <row r="157" spans="1:25" x14ac:dyDescent="0.55000000000000004">
      <c r="A157" s="32" t="str">
        <f>IF(Weighting!$P$13&gt;0,B157,"")</f>
        <v/>
      </c>
      <c r="B157" t="e">
        <f>Weighting!$C$13</f>
        <v>#DIV/0!</v>
      </c>
      <c r="C157" t="e">
        <f>Weighting!$F$13</f>
        <v>#NUM!</v>
      </c>
      <c r="D157" t="e">
        <f>IF(C157=1,'Data Transformation'!$G$3+0.5*'Data Transformation'!$W$25,IF(C158=1,D158-'Data Transformation'!$W$25,FALSE))</f>
        <v>#NUM!</v>
      </c>
      <c r="E157">
        <f t="array" ref="E157">IF(ISLOGICAL(D157),"",FREQUENCY(IF('Data Transformation'!$B$425:$B$8425='Bin Analysis'!$B147,'Data Transformation'!$G$425:$G$8425),D157))</f>
        <v>2001</v>
      </c>
      <c r="F157">
        <f t="shared" si="18"/>
        <v>0</v>
      </c>
      <c r="G157">
        <f>Weighting!$H$13</f>
        <v>0</v>
      </c>
      <c r="H157">
        <f t="array" ref="H157">FREQUENCY(IF('Data Transformation'!$B$4:$B$8425=B147,'Data Transformation'!$G$4:$G$8425),'Bin Analysis'!$B157)</f>
        <v>2073</v>
      </c>
      <c r="I157">
        <f t="shared" si="19"/>
        <v>0</v>
      </c>
      <c r="J157">
        <f t="shared" si="20"/>
        <v>0</v>
      </c>
      <c r="K157">
        <f>J157*Weighting!$W$13</f>
        <v>0</v>
      </c>
      <c r="M157" s="14"/>
    </row>
    <row r="158" spans="1:25" x14ac:dyDescent="0.55000000000000004">
      <c r="A158" s="32" t="str">
        <f>IF(Weighting!$P$14&gt;0,B158,"")</f>
        <v/>
      </c>
      <c r="B158" t="e">
        <f>Weighting!$C$14</f>
        <v>#DIV/0!</v>
      </c>
      <c r="C158" t="e">
        <f>Weighting!$F$14</f>
        <v>#NUM!</v>
      </c>
      <c r="D158" t="e">
        <f>IF(C158=1,'Data Transformation'!$G$3+0.5*'Data Transformation'!$W$25,IF(C159=1,D159-'Data Transformation'!$W$25,FALSE))</f>
        <v>#NUM!</v>
      </c>
      <c r="E158">
        <f t="array" ref="E158">IF(ISLOGICAL(D158),"",FREQUENCY(IF('Data Transformation'!$B$425:$B$8425='Bin Analysis'!$B147,'Data Transformation'!$G$425:$G$8425),D158))</f>
        <v>2001</v>
      </c>
      <c r="F158">
        <f t="shared" si="18"/>
        <v>0</v>
      </c>
      <c r="G158">
        <f>Weighting!$H$14</f>
        <v>0</v>
      </c>
      <c r="H158">
        <f t="array" ref="H158">FREQUENCY(IF('Data Transformation'!$B$4:$B$8425=B147,'Data Transformation'!$G$4:$G$8425),'Bin Analysis'!$B158)</f>
        <v>2073</v>
      </c>
      <c r="I158">
        <f t="shared" si="19"/>
        <v>0</v>
      </c>
      <c r="J158">
        <f t="shared" si="20"/>
        <v>0</v>
      </c>
      <c r="K158">
        <f>J158*Weighting!$W$14</f>
        <v>0</v>
      </c>
      <c r="M158" s="14"/>
    </row>
    <row r="159" spans="1:25" x14ac:dyDescent="0.55000000000000004">
      <c r="A159" s="32" t="str">
        <f>IF(Weighting!$P$15&gt;0,B159,"")</f>
        <v/>
      </c>
      <c r="B159" t="e">
        <f>Weighting!$C$15</f>
        <v>#DIV/0!</v>
      </c>
      <c r="C159" t="e">
        <f>Weighting!$F$15</f>
        <v>#NUM!</v>
      </c>
      <c r="D159" t="e">
        <f>IF(C159=1,'Data Transformation'!$G$3+0.5*'Data Transformation'!$W$25,IF(C160=1,D160-'Data Transformation'!$W$25,FALSE))</f>
        <v>#NUM!</v>
      </c>
      <c r="E159">
        <f t="array" ref="E159">IF(ISLOGICAL(D159),"",FREQUENCY(IF('Data Transformation'!$B$425:$B$8425='Bin Analysis'!$B147,'Data Transformation'!$G$425:$G$8425),D159))</f>
        <v>2001</v>
      </c>
      <c r="F159">
        <f t="shared" si="18"/>
        <v>0</v>
      </c>
      <c r="G159">
        <f>Weighting!$H$15</f>
        <v>0</v>
      </c>
      <c r="H159">
        <f t="array" ref="H159">FREQUENCY(IF('Data Transformation'!$B$4:$B$8425=B147,'Data Transformation'!$G$4:$G$8425),'Bin Analysis'!$B159)</f>
        <v>2073</v>
      </c>
      <c r="I159">
        <f t="shared" si="19"/>
        <v>0</v>
      </c>
      <c r="J159">
        <f t="shared" si="20"/>
        <v>0</v>
      </c>
      <c r="K159">
        <f>J159*Weighting!$W$15</f>
        <v>0</v>
      </c>
      <c r="M159" s="14"/>
    </row>
    <row r="160" spans="1:25" x14ac:dyDescent="0.55000000000000004">
      <c r="A160" s="32" t="str">
        <f>IF(Weighting!$P$16&gt;0,B160,"")</f>
        <v/>
      </c>
      <c r="B160" t="e">
        <f>Weighting!$C$16</f>
        <v>#DIV/0!</v>
      </c>
      <c r="C160" t="e">
        <f>Weighting!$F$16</f>
        <v>#NUM!</v>
      </c>
      <c r="D160" t="e">
        <f>IF(C160=1,'Data Transformation'!$G$3+0.5*'Data Transformation'!$W$25,IF(C161=1,D161-'Data Transformation'!$W$25,FALSE))</f>
        <v>#NUM!</v>
      </c>
      <c r="E160">
        <f t="array" ref="E160">IF(ISLOGICAL(D160),"",FREQUENCY(IF('Data Transformation'!$B$425:$B$8425='Bin Analysis'!$B147,'Data Transformation'!$G$425:$G$8425),D160))</f>
        <v>2001</v>
      </c>
      <c r="F160">
        <f t="shared" si="18"/>
        <v>0</v>
      </c>
      <c r="G160">
        <f>Weighting!$H$16</f>
        <v>0</v>
      </c>
      <c r="H160">
        <f t="array" ref="H160">FREQUENCY(IF('Data Transformation'!$B$4:$B$8425=B147,'Data Transformation'!$G$4:$G$8425),'Bin Analysis'!$B160)</f>
        <v>2073</v>
      </c>
      <c r="I160">
        <f t="shared" si="19"/>
        <v>0</v>
      </c>
      <c r="J160">
        <f t="shared" si="20"/>
        <v>0</v>
      </c>
      <c r="K160">
        <f>J160*Weighting!$W$16</f>
        <v>0</v>
      </c>
      <c r="M160" s="14"/>
    </row>
    <row r="161" spans="1:25" x14ac:dyDescent="0.55000000000000004">
      <c r="A161" s="32" t="str">
        <f>IF(Weighting!$P$17&gt;0,B161,"")</f>
        <v/>
      </c>
      <c r="B161" t="e">
        <f>Weighting!$C$17</f>
        <v>#DIV/0!</v>
      </c>
      <c r="C161" t="e">
        <f>Weighting!$F$17</f>
        <v>#NUM!</v>
      </c>
      <c r="D161" t="e">
        <f>IF(C161=1,'Data Transformation'!$G$3+0.5*'Data Transformation'!$W$25,IF(C162=1,D162-'Data Transformation'!$W$25,FALSE))</f>
        <v>#NUM!</v>
      </c>
      <c r="E161">
        <f t="array" ref="E161">IF(ISLOGICAL(D161),"",FREQUENCY(IF('Data Transformation'!$B$425:$B$8425='Bin Analysis'!$B147,'Data Transformation'!$G$425:$G$8425),D161))</f>
        <v>2001</v>
      </c>
      <c r="F161">
        <f t="shared" si="18"/>
        <v>0</v>
      </c>
      <c r="G161">
        <f>Weighting!$H$17</f>
        <v>0</v>
      </c>
      <c r="H161">
        <f t="array" ref="H161">FREQUENCY(IF('Data Transformation'!$B$4:$B$8425=B147,'Data Transformation'!$G$4:$G$8425),'Bin Analysis'!$B161)</f>
        <v>2073</v>
      </c>
      <c r="I161">
        <f t="shared" si="19"/>
        <v>0</v>
      </c>
      <c r="J161">
        <f t="shared" si="20"/>
        <v>0</v>
      </c>
      <c r="K161">
        <f>J161*Weighting!$W$17</f>
        <v>0</v>
      </c>
      <c r="M161" s="14"/>
    </row>
    <row r="162" spans="1:25" x14ac:dyDescent="0.55000000000000004">
      <c r="A162" s="32" t="str">
        <f>IF(Weighting!$P$18&gt;0,B162,"")</f>
        <v/>
      </c>
      <c r="B162" t="e">
        <f>Weighting!$C$18</f>
        <v>#DIV/0!</v>
      </c>
      <c r="C162" t="e">
        <f>Weighting!$F$18</f>
        <v>#NUM!</v>
      </c>
      <c r="D162" t="e">
        <f>IF(C162=1,'Data Transformation'!$G$3+0.5*'Data Transformation'!$W$25,IF(C163=1,D163-'Data Transformation'!$W$25,FALSE))</f>
        <v>#NUM!</v>
      </c>
      <c r="E162">
        <f t="array" ref="E162">IF(ISLOGICAL(D162),"",FREQUENCY(IF('Data Transformation'!$B$425:$B$8425='Bin Analysis'!$B147,'Data Transformation'!$G$425:$G$8425),D162))</f>
        <v>2001</v>
      </c>
      <c r="F162">
        <f t="shared" si="18"/>
        <v>0</v>
      </c>
      <c r="G162">
        <f>Weighting!$H$18</f>
        <v>0</v>
      </c>
      <c r="H162">
        <f t="array" ref="H162">FREQUENCY(IF('Data Transformation'!$B$4:$B$8425=B147,'Data Transformation'!$G$4:$G$8425),'Bin Analysis'!$B162)</f>
        <v>2073</v>
      </c>
      <c r="I162">
        <f t="shared" si="19"/>
        <v>0</v>
      </c>
      <c r="J162">
        <f t="shared" si="20"/>
        <v>0</v>
      </c>
      <c r="K162">
        <f>J162*Weighting!$W$18</f>
        <v>0</v>
      </c>
      <c r="M162" s="14"/>
    </row>
    <row r="163" spans="1:25" x14ac:dyDescent="0.55000000000000004">
      <c r="A163" s="32" t="str">
        <f>IF(Weighting!$P$19&gt;0,B163,"")</f>
        <v/>
      </c>
      <c r="B163" t="e">
        <f>Weighting!$C$19</f>
        <v>#DIV/0!</v>
      </c>
      <c r="C163" t="e">
        <f>Weighting!$F$19</f>
        <v>#NUM!</v>
      </c>
      <c r="D163" t="e">
        <f>IF(C163=1,'Data Transformation'!$G$3+0.5*'Data Transformation'!$W$25,IF(C164=1,D164-'Data Transformation'!$W$25,FALSE))</f>
        <v>#NUM!</v>
      </c>
      <c r="E163">
        <f t="array" ref="E163">IF(ISLOGICAL(D163),"",FREQUENCY(IF('Data Transformation'!$B$425:$B$8425='Bin Analysis'!$B147,'Data Transformation'!$G$425:$G$8425),D163))</f>
        <v>2001</v>
      </c>
      <c r="F163">
        <f t="shared" si="18"/>
        <v>0</v>
      </c>
      <c r="G163">
        <f>Weighting!$H$19</f>
        <v>0</v>
      </c>
      <c r="H163">
        <f t="array" ref="H163">FREQUENCY(IF('Data Transformation'!$B$4:$B$8425=B147,'Data Transformation'!$G$4:$G$8425),'Bin Analysis'!$B163)</f>
        <v>2073</v>
      </c>
      <c r="I163">
        <f t="shared" si="19"/>
        <v>0</v>
      </c>
      <c r="J163">
        <f t="shared" si="20"/>
        <v>0</v>
      </c>
      <c r="K163">
        <f>J163*Weighting!$W$19</f>
        <v>0</v>
      </c>
      <c r="M163" s="14"/>
    </row>
    <row r="164" spans="1:25" x14ac:dyDescent="0.55000000000000004">
      <c r="A164" s="32" t="str">
        <f>IF(Weighting!$P$20&gt;0,B164,"")</f>
        <v/>
      </c>
      <c r="B164" t="e">
        <f>Weighting!$C$20</f>
        <v>#DIV/0!</v>
      </c>
      <c r="C164" t="e">
        <f>Weighting!$F$20</f>
        <v>#NUM!</v>
      </c>
      <c r="D164" t="e">
        <f>IF(C164=1,'Data Transformation'!$G$3+0.5*'Data Transformation'!$W$25,IF(C165=1,D165-'Data Transformation'!$W$25,FALSE))</f>
        <v>#NUM!</v>
      </c>
      <c r="E164">
        <f t="array" ref="E164">IF(ISLOGICAL(D164),"",FREQUENCY(IF('Data Transformation'!$B$425:$B$8425='Bin Analysis'!$B147,'Data Transformation'!$G$425:$G$8425),D164))</f>
        <v>2001</v>
      </c>
      <c r="F164">
        <f t="shared" si="18"/>
        <v>0</v>
      </c>
      <c r="G164">
        <f>Weighting!$H$20</f>
        <v>0</v>
      </c>
      <c r="H164">
        <f t="array" ref="H164">FREQUENCY(IF('Data Transformation'!$B$4:$B$8425=B147,'Data Transformation'!$G$4:$G$8425),'Bin Analysis'!$B164)</f>
        <v>2073</v>
      </c>
      <c r="I164">
        <f t="shared" si="19"/>
        <v>0</v>
      </c>
      <c r="J164">
        <f t="shared" si="20"/>
        <v>0</v>
      </c>
      <c r="K164">
        <f>J164*Weighting!$W$20</f>
        <v>0</v>
      </c>
      <c r="M164" s="14"/>
    </row>
    <row r="165" spans="1:25" x14ac:dyDescent="0.55000000000000004">
      <c r="A165" s="32" t="str">
        <f>IF(Weighting!$P$21&gt;0,B165,"")</f>
        <v/>
      </c>
      <c r="B165" t="e">
        <f>Weighting!$C$21</f>
        <v>#DIV/0!</v>
      </c>
      <c r="C165" t="e">
        <f>Weighting!$F$21</f>
        <v>#NUM!</v>
      </c>
      <c r="D165" t="e">
        <f>IF(C165=1,'Data Transformation'!$G$3+0.5*'Data Transformation'!$W$25,IF(C166=1,D166-'Data Transformation'!$W$25,FALSE))</f>
        <v>#NUM!</v>
      </c>
      <c r="E165">
        <f t="array" ref="E165">IF(ISLOGICAL(D165),"",FREQUENCY(IF('Data Transformation'!$B$425:$B$8425='Bin Analysis'!$B147,'Data Transformation'!$G$425:$G$8425),D165))</f>
        <v>2001</v>
      </c>
      <c r="F165">
        <f t="shared" si="18"/>
        <v>0</v>
      </c>
      <c r="G165">
        <f>Weighting!$H$21</f>
        <v>0</v>
      </c>
      <c r="H165">
        <f t="array" ref="H165">FREQUENCY(IF('Data Transformation'!$B$4:$B$8425=B147,'Data Transformation'!$G$4:$G$8425),'Bin Analysis'!$B165)</f>
        <v>2073</v>
      </c>
      <c r="I165">
        <f t="shared" si="19"/>
        <v>0</v>
      </c>
      <c r="J165">
        <f t="shared" si="20"/>
        <v>0</v>
      </c>
      <c r="K165">
        <f>J165*Weighting!$W$21</f>
        <v>0</v>
      </c>
      <c r="M165" s="14"/>
    </row>
    <row r="166" spans="1:25" x14ac:dyDescent="0.55000000000000004">
      <c r="A166" s="32" t="str">
        <f>IF(Weighting!$P$22&gt;0,B166,"")</f>
        <v/>
      </c>
      <c r="B166" t="e">
        <f>Weighting!$C$22</f>
        <v>#DIV/0!</v>
      </c>
      <c r="C166" t="e">
        <f>Weighting!$F$22</f>
        <v>#NUM!</v>
      </c>
      <c r="D166" t="e">
        <f>IF(C166=1,'Data Transformation'!$G$3+0.5*'Data Transformation'!$W$25,IF(C167=1,D167-'Data Transformation'!$W$25,FALSE))</f>
        <v>#NUM!</v>
      </c>
      <c r="E166">
        <f t="array" ref="E166">IF(ISLOGICAL(D166),"",FREQUENCY(IF('Data Transformation'!$B$425:$B$8425='Bin Analysis'!$B147,'Data Transformation'!$G$425:$G$8425),D166))</f>
        <v>2001</v>
      </c>
      <c r="F166">
        <f t="shared" si="18"/>
        <v>0</v>
      </c>
      <c r="G166">
        <f>Weighting!$H$22</f>
        <v>0</v>
      </c>
      <c r="H166">
        <f t="array" ref="H166">FREQUENCY(IF('Data Transformation'!$B$4:$B$8425=B147,'Data Transformation'!$G$4:$G$8425),'Bin Analysis'!$B166)</f>
        <v>2073</v>
      </c>
      <c r="I166">
        <f t="shared" si="19"/>
        <v>0</v>
      </c>
      <c r="J166">
        <f t="shared" si="20"/>
        <v>0</v>
      </c>
      <c r="K166">
        <f>J166*Weighting!$W$22</f>
        <v>0</v>
      </c>
      <c r="M166" s="14"/>
    </row>
    <row r="167" spans="1:25" x14ac:dyDescent="0.55000000000000004">
      <c r="A167" s="32" t="str">
        <f>IF(Weighting!$P$23&gt;0,B167,"")</f>
        <v/>
      </c>
      <c r="B167" t="e">
        <f>Weighting!$C$23</f>
        <v>#DIV/0!</v>
      </c>
      <c r="C167" t="e">
        <f>Weighting!$F$23</f>
        <v>#NUM!</v>
      </c>
      <c r="D167" t="e">
        <f>IF(C167=1,'Data Transformation'!$G$3+0.5*'Data Transformation'!$W$25,IF(C168=1,D168-'Data Transformation'!$W$25,FALSE))</f>
        <v>#NUM!</v>
      </c>
      <c r="E167">
        <f t="array" ref="E167">IF(ISLOGICAL(D167),"",FREQUENCY(IF('Data Transformation'!$B$425:$B$8425='Bin Analysis'!$B147,'Data Transformation'!$G$425:$G$8425),D167))</f>
        <v>2001</v>
      </c>
      <c r="F167">
        <f t="shared" si="18"/>
        <v>0</v>
      </c>
      <c r="G167">
        <f>Weighting!$H$23</f>
        <v>0</v>
      </c>
      <c r="H167">
        <f t="array" ref="H167">FREQUENCY(IF('Data Transformation'!$B$4:$B$8425=B147,'Data Transformation'!$G$4:$G$8425),'Bin Analysis'!$B167)</f>
        <v>2073</v>
      </c>
      <c r="I167">
        <f t="shared" si="19"/>
        <v>0</v>
      </c>
      <c r="J167">
        <f t="shared" si="20"/>
        <v>0</v>
      </c>
      <c r="K167">
        <f>J167*Weighting!$W$23</f>
        <v>0</v>
      </c>
      <c r="M167" s="14"/>
    </row>
    <row r="168" spans="1:25" x14ac:dyDescent="0.55000000000000004">
      <c r="A168" s="32" t="str">
        <f>IF(Weighting!$P$24&gt;0,B168,"")</f>
        <v/>
      </c>
      <c r="B168" t="e">
        <f>Weighting!$C$24</f>
        <v>#DIV/0!</v>
      </c>
      <c r="C168" t="e">
        <f>Weighting!$F$24</f>
        <v>#NUM!</v>
      </c>
      <c r="D168" t="e">
        <f>IF(C168=1,'Data Transformation'!$G$3+0.5*'Data Transformation'!$W$25,IF(C169=1,D169-'Data Transformation'!$W$25,FALSE))</f>
        <v>#NUM!</v>
      </c>
      <c r="E168">
        <f t="array" ref="E168">IF(ISLOGICAL(D168),"",FREQUENCY(IF('Data Transformation'!$B$425:$B$8425='Bin Analysis'!$B147,'Data Transformation'!$G$425:$G$8425),D168))</f>
        <v>2001</v>
      </c>
      <c r="F168">
        <f t="shared" si="18"/>
        <v>0</v>
      </c>
      <c r="G168">
        <f>Weighting!$H$24</f>
        <v>0</v>
      </c>
      <c r="H168">
        <f t="array" ref="H168">FREQUENCY(IF('Data Transformation'!$B$4:$B$8425=B147,'Data Transformation'!$G$4:$G$8425),'Bin Analysis'!$B168)</f>
        <v>2073</v>
      </c>
      <c r="I168">
        <f t="shared" si="19"/>
        <v>0</v>
      </c>
      <c r="J168">
        <f t="shared" si="20"/>
        <v>0</v>
      </c>
      <c r="K168">
        <f>J168*Weighting!$W$24</f>
        <v>0</v>
      </c>
      <c r="M168" s="14"/>
    </row>
    <row r="169" spans="1:25" x14ac:dyDescent="0.55000000000000004">
      <c r="A169" s="32" t="str">
        <f>IF(Weighting!$P$25&gt;0,B169,"")</f>
        <v/>
      </c>
      <c r="B169" t="e">
        <f>Weighting!$C$25</f>
        <v>#DIV/0!</v>
      </c>
      <c r="C169" t="e">
        <f>Weighting!$F$25</f>
        <v>#NUM!</v>
      </c>
      <c r="D169" t="e">
        <f>IF(C169=1,'Data Transformation'!$G$3+0.5*'Data Transformation'!$W$25,IF(C170=1,D170-'Data Transformation'!$W$25,FALSE))</f>
        <v>#NUM!</v>
      </c>
      <c r="E169">
        <f t="array" ref="E169">IF(ISLOGICAL(D169),"",FREQUENCY(IF('Data Transformation'!$B$425:$B$8425='Bin Analysis'!$B147,'Data Transformation'!$G$425:$G$8425),D169))</f>
        <v>2001</v>
      </c>
      <c r="F169">
        <f t="shared" si="18"/>
        <v>0</v>
      </c>
      <c r="G169">
        <f>Weighting!$H$25</f>
        <v>0</v>
      </c>
      <c r="H169">
        <f t="array" ref="H169">FREQUENCY(IF('Data Transformation'!$B$4:$B$8425=B147,'Data Transformation'!$G$4:$G$8425),'Bin Analysis'!$B169)</f>
        <v>2073</v>
      </c>
      <c r="I169">
        <f t="shared" si="19"/>
        <v>0</v>
      </c>
      <c r="J169">
        <f t="shared" si="20"/>
        <v>0</v>
      </c>
      <c r="K169">
        <f>J169*Weighting!$W$25</f>
        <v>0</v>
      </c>
      <c r="M169" s="14"/>
    </row>
    <row r="170" spans="1:25" x14ac:dyDescent="0.55000000000000004">
      <c r="O170"/>
      <c r="P170"/>
      <c r="Q170"/>
      <c r="R170"/>
    </row>
    <row r="171" spans="1:25" ht="23.35" x14ac:dyDescent="0.8">
      <c r="A171" s="21" t="s">
        <v>0</v>
      </c>
      <c r="B171" s="21" t="str">
        <f>IFERROR(VLOOKUP(C171,'Data Transformation'!$L$6:$M$426,2,FALSE),"")</f>
        <v/>
      </c>
      <c r="C171" s="21">
        <f>C147+1</f>
        <v>7</v>
      </c>
      <c r="D171" s="21"/>
      <c r="E171" s="21"/>
      <c r="F171" s="21"/>
      <c r="G171" s="21"/>
      <c r="H171" s="22"/>
      <c r="I171" s="22"/>
      <c r="J171" s="22"/>
      <c r="K171" s="21"/>
      <c r="L171" s="21" t="str">
        <f>B171</f>
        <v/>
      </c>
      <c r="M171" s="23" t="e">
        <f>INDEX('Data Transformation'!$O$4:$O$424,MATCH($B171,'Data Transformation'!$M$4:$M$424,0),MATCH($M$2,'Data Transformation'!$O$3,0))</f>
        <v>#N/A</v>
      </c>
      <c r="N171" s="27" t="e">
        <f>IF('Input and Summary Results'!$J$16="minimum",'Bin Analysis'!X172/(M171-1),'Bin Analysis'!Y171/('Bin Analysis'!M171-1))</f>
        <v>#N/A</v>
      </c>
      <c r="O171" s="27" t="e">
        <f>IF(M171=FALSE,NA(),(VLOOKUP(1,C174:K193,4,FALSE))/(M171-1))</f>
        <v>#N/A</v>
      </c>
      <c r="P171" s="27" t="e">
        <f>IF(M171=FALSE,NA(),SUM(J174:J193)/Weighting!$S$5)</f>
        <v>#N/A</v>
      </c>
      <c r="Q171" s="27" t="e">
        <f>IF(M171=FALSE,NA(),SUM(K174:K193)/Weighting!$S$6)</f>
        <v>#N/A</v>
      </c>
      <c r="R171" s="27" t="e">
        <f>IF(M171=FALSE,NA(),(VLOOKUP(1,G174:K193,3,FALSE))/(M171-1))</f>
        <v>#N/A</v>
      </c>
      <c r="S171" s="22" t="e">
        <f>IF(M171=FALSE,NA(),IF(SUM(J174:J193)=2,"yes","no"))</f>
        <v>#N/A</v>
      </c>
      <c r="X171" s="2" cm="2">
        <f t="array" ref="X171:X172">FREQUENCY(IF('Data Transformation'!$B$425:$B$6424='Bin Analysis'!L171,'Data Transformation'!$G$425:$G$6424),'Data Transformation'!$U$11)</f>
        <v>0</v>
      </c>
      <c r="Y171" s="2" cm="2">
        <f t="array" ref="Y171:Y172">FREQUENCY(IF('Data Transformation'!$B$425:$B$6424='Bin Analysis'!L171,'Data Transformation'!$G$425:$G$6424),'Data Transformation'!$U$12)</f>
        <v>0</v>
      </c>
    </row>
    <row r="172" spans="1:25" x14ac:dyDescent="0.55000000000000004">
      <c r="A172" s="14" t="s">
        <v>67</v>
      </c>
      <c r="B172" t="s">
        <v>47</v>
      </c>
      <c r="C172" t="s">
        <v>5</v>
      </c>
      <c r="D172" t="s">
        <v>100</v>
      </c>
      <c r="E172" t="s">
        <v>101</v>
      </c>
      <c r="F172" t="s">
        <v>102</v>
      </c>
      <c r="G172" t="s">
        <v>70</v>
      </c>
      <c r="H172" t="s">
        <v>31</v>
      </c>
      <c r="I172" t="s">
        <v>32</v>
      </c>
      <c r="J172" t="s">
        <v>46</v>
      </c>
      <c r="K172" s="14" t="s">
        <v>45</v>
      </c>
      <c r="M172" s="14"/>
      <c r="X172" s="2">
        <v>0</v>
      </c>
      <c r="Y172" s="2">
        <v>0</v>
      </c>
    </row>
    <row r="173" spans="1:25" x14ac:dyDescent="0.55000000000000004">
      <c r="A173" s="32"/>
      <c r="D173" t="e">
        <f>IF(C173=1,'Data Transformation'!$G$3+0.5*'Data Transformation'!$W$25,IF(C174=1,D174-'Data Transformation'!$W$25,FALSE))</f>
        <v>#NUM!</v>
      </c>
      <c r="E173">
        <f t="array" ref="E173">IF(ISLOGICAL(D173),"",FREQUENCY(IF('Data Transformation'!$B$425:$B$8425='Bin Analysis'!$B171,'Data Transformation'!$G$425:$G$8425),D173))</f>
        <v>2001</v>
      </c>
      <c r="F173" t="e">
        <f>IF(ISLOGICAL(D173),"",E173-E172)</f>
        <v>#VALUE!</v>
      </c>
      <c r="M173" s="14"/>
    </row>
    <row r="174" spans="1:25" x14ac:dyDescent="0.55000000000000004">
      <c r="A174" s="32" t="e">
        <f>IF(Weighting!$P$6&gt;0,B174,"")</f>
        <v>#NUM!</v>
      </c>
      <c r="B174" t="e">
        <f>Weighting!$C$6</f>
        <v>#DIV/0!</v>
      </c>
      <c r="C174" t="e">
        <f>Weighting!$F$6</f>
        <v>#NUM!</v>
      </c>
      <c r="D174" t="e">
        <f>IF(C174=1,'Data Transformation'!$G$3+0.5*'Data Transformation'!$W$25,IF(C175=1,D175-'Data Transformation'!$W$25,FALSE))</f>
        <v>#NUM!</v>
      </c>
      <c r="E174">
        <f t="array" ref="E174">IF(ISLOGICAL(D174),"",FREQUENCY(IF('Data Transformation'!$B$425:$B$8425='Bin Analysis'!$B171,'Data Transformation'!$G$425:$G$8425),D174))</f>
        <v>2001</v>
      </c>
      <c r="F174">
        <f>IF(ISLOGICAL(D174),"",E174-E173)</f>
        <v>0</v>
      </c>
      <c r="G174">
        <f>Weighting!$H$6</f>
        <v>1</v>
      </c>
      <c r="H174">
        <f t="array" ref="H174">FREQUENCY(IF('Data Transformation'!$B$4:$B$8425=B171,'Data Transformation'!$G$4:$G$8425),'Bin Analysis'!$B174)</f>
        <v>2073</v>
      </c>
      <c r="I174">
        <f>H174-H173</f>
        <v>2073</v>
      </c>
      <c r="J174">
        <f>IF(I174=0,0,1)</f>
        <v>1</v>
      </c>
      <c r="K174" t="e">
        <f>J174*Weighting!$W$6</f>
        <v>#NUM!</v>
      </c>
      <c r="M174" s="14"/>
    </row>
    <row r="175" spans="1:25" x14ac:dyDescent="0.55000000000000004">
      <c r="A175" s="32" t="str">
        <f>IF(Weighting!$P$7&gt;0,B175,"")</f>
        <v/>
      </c>
      <c r="B175" t="e">
        <f>Weighting!$C$7</f>
        <v>#DIV/0!</v>
      </c>
      <c r="C175" t="e">
        <f>Weighting!$F$7</f>
        <v>#NUM!</v>
      </c>
      <c r="D175" t="e">
        <f>IF(C175=1,'Data Transformation'!$G$3+0.5*'Data Transformation'!$W$25,IF(C176=1,D176-'Data Transformation'!$W$25,FALSE))</f>
        <v>#NUM!</v>
      </c>
      <c r="E175">
        <f t="array" ref="E175">IF(ISLOGICAL(D175),"",FREQUENCY(IF('Data Transformation'!$B$425:$B$8425='Bin Analysis'!$B171,'Data Transformation'!$G$425:$G$8425),D175))</f>
        <v>2001</v>
      </c>
      <c r="F175">
        <f t="shared" ref="F175:F193" si="21">IF(ISLOGICAL(D175),"",E175-E174)</f>
        <v>0</v>
      </c>
      <c r="G175">
        <f>Weighting!$H$7</f>
        <v>0</v>
      </c>
      <c r="H175">
        <f t="array" ref="H175">FREQUENCY(IF('Data Transformation'!$B$4:$B$8425=B171,'Data Transformation'!$G$4:$G$8425),'Bin Analysis'!$B175)</f>
        <v>2073</v>
      </c>
      <c r="I175">
        <f t="shared" ref="I175:I193" si="22">H175-H174</f>
        <v>0</v>
      </c>
      <c r="J175">
        <f>IF(I175=0,0,1)</f>
        <v>0</v>
      </c>
      <c r="K175">
        <f>J175*Weighting!$W$7</f>
        <v>0</v>
      </c>
      <c r="M175" s="14"/>
    </row>
    <row r="176" spans="1:25" x14ac:dyDescent="0.55000000000000004">
      <c r="A176" s="32" t="str">
        <f>IF(Weighting!$P$8&gt;0,B176,"")</f>
        <v/>
      </c>
      <c r="B176" t="e">
        <f>Weighting!$C$8</f>
        <v>#DIV/0!</v>
      </c>
      <c r="C176" t="e">
        <f>Weighting!$F$8</f>
        <v>#NUM!</v>
      </c>
      <c r="D176" t="e">
        <f>IF(C176=1,'Data Transformation'!$G$3+0.5*'Data Transformation'!$W$25,IF(C177=1,D177-'Data Transformation'!$W$25,FALSE))</f>
        <v>#NUM!</v>
      </c>
      <c r="E176">
        <f t="array" ref="E176">IF(ISLOGICAL(D176),"",FREQUENCY(IF('Data Transformation'!$B$425:$B$8425='Bin Analysis'!$B171,'Data Transformation'!$G$425:$G$8425),D176))</f>
        <v>2001</v>
      </c>
      <c r="F176">
        <f t="shared" si="21"/>
        <v>0</v>
      </c>
      <c r="G176">
        <f>Weighting!$H$8</f>
        <v>0</v>
      </c>
      <c r="H176">
        <f t="array" ref="H176">FREQUENCY(IF('Data Transformation'!$B$4:$B$8425=B171,'Data Transformation'!$G$4:$G$8425),'Bin Analysis'!$B176)</f>
        <v>2073</v>
      </c>
      <c r="I176">
        <f t="shared" si="22"/>
        <v>0</v>
      </c>
      <c r="J176">
        <f t="shared" ref="J176:J193" si="23">IF(I176=0,0,1)</f>
        <v>0</v>
      </c>
      <c r="K176">
        <f>J176*Weighting!$W$8</f>
        <v>0</v>
      </c>
      <c r="M176" s="14"/>
    </row>
    <row r="177" spans="1:13" x14ac:dyDescent="0.55000000000000004">
      <c r="A177" s="32" t="str">
        <f>IF(Weighting!$P$9&gt;0,B177,"")</f>
        <v/>
      </c>
      <c r="B177" s="50" t="e">
        <f>Weighting!$C$9</f>
        <v>#DIV/0!</v>
      </c>
      <c r="C177" t="e">
        <f>Weighting!$F$9</f>
        <v>#NUM!</v>
      </c>
      <c r="D177" t="e">
        <f>IF(C177=1,'Data Transformation'!$G$3+0.5*'Data Transformation'!$W$25,IF(C178=1,D178-'Data Transformation'!$W$25,FALSE))</f>
        <v>#NUM!</v>
      </c>
      <c r="E177">
        <f t="array" ref="E177">IF(ISLOGICAL(D177),"",FREQUENCY(IF('Data Transformation'!$B$425:$B$8425='Bin Analysis'!$B171,'Data Transformation'!$G$425:$G$8425),D177))</f>
        <v>2001</v>
      </c>
      <c r="F177">
        <f t="shared" si="21"/>
        <v>0</v>
      </c>
      <c r="G177">
        <f>Weighting!$H$9</f>
        <v>0</v>
      </c>
      <c r="H177">
        <f t="array" ref="H177">FREQUENCY(IF('Data Transformation'!$B$4:$B$8425=B171,'Data Transformation'!$G$4:$G$8425),'Bin Analysis'!$B177)</f>
        <v>2073</v>
      </c>
      <c r="I177">
        <f t="shared" si="22"/>
        <v>0</v>
      </c>
      <c r="J177">
        <f t="shared" si="23"/>
        <v>0</v>
      </c>
      <c r="K177">
        <f>J177*Weighting!$W$9</f>
        <v>0</v>
      </c>
      <c r="M177" s="14"/>
    </row>
    <row r="178" spans="1:13" x14ac:dyDescent="0.55000000000000004">
      <c r="A178" s="32" t="str">
        <f>IF(Weighting!$P$10&gt;0,B178,"")</f>
        <v/>
      </c>
      <c r="B178" t="e">
        <f>Weighting!$C$10</f>
        <v>#DIV/0!</v>
      </c>
      <c r="C178" t="e">
        <f>Weighting!$F$10</f>
        <v>#NUM!</v>
      </c>
      <c r="D178" t="e">
        <f>IF(C178=1,'Data Transformation'!$G$3+0.5*'Data Transformation'!$W$25,IF(C179=1,D179-'Data Transformation'!$W$25,FALSE))</f>
        <v>#NUM!</v>
      </c>
      <c r="E178">
        <f t="array" ref="E178">IF(ISLOGICAL(D178),"",FREQUENCY(IF('Data Transformation'!$B$425:$B$8425='Bin Analysis'!$B171,'Data Transformation'!$G$425:$G$8425),D178))</f>
        <v>2001</v>
      </c>
      <c r="F178">
        <f t="shared" si="21"/>
        <v>0</v>
      </c>
      <c r="G178">
        <f>Weighting!$H$10</f>
        <v>0</v>
      </c>
      <c r="H178">
        <f t="array" ref="H178">FREQUENCY(IF('Data Transformation'!$B$4:$B$8425=B171,'Data Transformation'!$G$4:$G$8425),'Bin Analysis'!$B178)</f>
        <v>2073</v>
      </c>
      <c r="I178">
        <f t="shared" si="22"/>
        <v>0</v>
      </c>
      <c r="J178">
        <f t="shared" si="23"/>
        <v>0</v>
      </c>
      <c r="K178">
        <f>J178*Weighting!$W$10</f>
        <v>0</v>
      </c>
      <c r="M178" s="14"/>
    </row>
    <row r="179" spans="1:13" x14ac:dyDescent="0.55000000000000004">
      <c r="A179" s="32" t="str">
        <f>IF(Weighting!$P$11&gt;0,B179,"")</f>
        <v/>
      </c>
      <c r="B179" t="e">
        <f>Weighting!$C$11</f>
        <v>#DIV/0!</v>
      </c>
      <c r="C179" t="e">
        <f>Weighting!$F$11</f>
        <v>#NUM!</v>
      </c>
      <c r="D179" t="e">
        <f>IF(C179=1,'Data Transformation'!$G$3+0.5*'Data Transformation'!$W$25,IF(C180=1,D180-'Data Transformation'!$W$25,FALSE))</f>
        <v>#NUM!</v>
      </c>
      <c r="E179">
        <f t="array" ref="E179">IF(ISLOGICAL(D179),"",FREQUENCY(IF('Data Transformation'!$B$425:$B$8425='Bin Analysis'!$B171,'Data Transformation'!$G$425:$G$8425),D179))</f>
        <v>2001</v>
      </c>
      <c r="F179">
        <f t="shared" si="21"/>
        <v>0</v>
      </c>
      <c r="G179">
        <f>Weighting!$H$11</f>
        <v>0</v>
      </c>
      <c r="H179">
        <f t="array" ref="H179">FREQUENCY(IF('Data Transformation'!$B$4:$B$8425=B171,'Data Transformation'!$G$4:$G$8425),'Bin Analysis'!$B179)</f>
        <v>2073</v>
      </c>
      <c r="I179">
        <f t="shared" si="22"/>
        <v>0</v>
      </c>
      <c r="J179">
        <f t="shared" si="23"/>
        <v>0</v>
      </c>
      <c r="K179">
        <f>J179*Weighting!$W$11</f>
        <v>0</v>
      </c>
      <c r="M179" s="14"/>
    </row>
    <row r="180" spans="1:13" x14ac:dyDescent="0.55000000000000004">
      <c r="A180" s="32" t="str">
        <f>IF(Weighting!$P$12&gt;0,B180,"")</f>
        <v/>
      </c>
      <c r="B180" t="e">
        <f>Weighting!$C$12</f>
        <v>#DIV/0!</v>
      </c>
      <c r="C180" t="e">
        <f>Weighting!$F$12</f>
        <v>#NUM!</v>
      </c>
      <c r="D180" t="e">
        <f>IF(C180=1,'Data Transformation'!$G$3+0.5*'Data Transformation'!$W$25,IF(C181=1,D181-'Data Transformation'!$W$25,FALSE))</f>
        <v>#NUM!</v>
      </c>
      <c r="E180">
        <f t="array" ref="E180">IF(ISLOGICAL(D180),"",FREQUENCY(IF('Data Transformation'!$B$425:$B$8425='Bin Analysis'!$B171,'Data Transformation'!$G$425:$G$8425),D180))</f>
        <v>2001</v>
      </c>
      <c r="F180">
        <f t="shared" si="21"/>
        <v>0</v>
      </c>
      <c r="G180">
        <f>Weighting!$H$12</f>
        <v>0</v>
      </c>
      <c r="H180">
        <f t="array" ref="H180">FREQUENCY(IF('Data Transformation'!$B$4:$B$8425=B171,'Data Transformation'!$G$4:$G$8425),'Bin Analysis'!$B180)</f>
        <v>2073</v>
      </c>
      <c r="I180">
        <f t="shared" si="22"/>
        <v>0</v>
      </c>
      <c r="J180">
        <f t="shared" si="23"/>
        <v>0</v>
      </c>
      <c r="K180">
        <f>J180*Weighting!$W$12</f>
        <v>0</v>
      </c>
      <c r="M180" s="14"/>
    </row>
    <row r="181" spans="1:13" x14ac:dyDescent="0.55000000000000004">
      <c r="A181" s="32" t="str">
        <f>IF(Weighting!$P$13&gt;0,B181,"")</f>
        <v/>
      </c>
      <c r="B181" t="e">
        <f>Weighting!$C$13</f>
        <v>#DIV/0!</v>
      </c>
      <c r="C181" t="e">
        <f>Weighting!$F$13</f>
        <v>#NUM!</v>
      </c>
      <c r="D181" t="e">
        <f>IF(C181=1,'Data Transformation'!$G$3+0.5*'Data Transformation'!$W$25,IF(C182=1,D182-'Data Transformation'!$W$25,FALSE))</f>
        <v>#NUM!</v>
      </c>
      <c r="E181">
        <f t="array" ref="E181">IF(ISLOGICAL(D181),"",FREQUENCY(IF('Data Transformation'!$B$425:$B$8425='Bin Analysis'!$B171,'Data Transformation'!$G$425:$G$8425),D181))</f>
        <v>2001</v>
      </c>
      <c r="F181">
        <f t="shared" si="21"/>
        <v>0</v>
      </c>
      <c r="G181">
        <f>Weighting!$H$13</f>
        <v>0</v>
      </c>
      <c r="H181">
        <f t="array" ref="H181">FREQUENCY(IF('Data Transformation'!$B$4:$B$8425=B171,'Data Transformation'!$G$4:$G$8425),'Bin Analysis'!$B181)</f>
        <v>2073</v>
      </c>
      <c r="I181">
        <f t="shared" si="22"/>
        <v>0</v>
      </c>
      <c r="J181">
        <f t="shared" si="23"/>
        <v>0</v>
      </c>
      <c r="K181">
        <f>J181*Weighting!$W$13</f>
        <v>0</v>
      </c>
      <c r="M181" s="14"/>
    </row>
    <row r="182" spans="1:13" x14ac:dyDescent="0.55000000000000004">
      <c r="A182" s="32" t="str">
        <f>IF(Weighting!$P$14&gt;0,B182,"")</f>
        <v/>
      </c>
      <c r="B182" t="e">
        <f>Weighting!$C$14</f>
        <v>#DIV/0!</v>
      </c>
      <c r="C182" t="e">
        <f>Weighting!$F$14</f>
        <v>#NUM!</v>
      </c>
      <c r="D182" t="e">
        <f>IF(C182=1,'Data Transformation'!$G$3+0.5*'Data Transformation'!$W$25,IF(C183=1,D183-'Data Transformation'!$W$25,FALSE))</f>
        <v>#NUM!</v>
      </c>
      <c r="E182">
        <f t="array" ref="E182">IF(ISLOGICAL(D182),"",FREQUENCY(IF('Data Transformation'!$B$425:$B$8425='Bin Analysis'!$B171,'Data Transformation'!$G$425:$G$8425),D182))</f>
        <v>2001</v>
      </c>
      <c r="F182">
        <f t="shared" si="21"/>
        <v>0</v>
      </c>
      <c r="G182">
        <f>Weighting!$H$14</f>
        <v>0</v>
      </c>
      <c r="H182">
        <f t="array" ref="H182">FREQUENCY(IF('Data Transformation'!$B$4:$B$8425=B171,'Data Transformation'!$G$4:$G$8425),'Bin Analysis'!$B182)</f>
        <v>2073</v>
      </c>
      <c r="I182">
        <f t="shared" si="22"/>
        <v>0</v>
      </c>
      <c r="J182">
        <f t="shared" si="23"/>
        <v>0</v>
      </c>
      <c r="K182">
        <f>J182*Weighting!$W$14</f>
        <v>0</v>
      </c>
      <c r="M182" s="14"/>
    </row>
    <row r="183" spans="1:13" x14ac:dyDescent="0.55000000000000004">
      <c r="A183" s="32" t="str">
        <f>IF(Weighting!$P$15&gt;0,B183,"")</f>
        <v/>
      </c>
      <c r="B183" t="e">
        <f>Weighting!$C$15</f>
        <v>#DIV/0!</v>
      </c>
      <c r="C183" t="e">
        <f>Weighting!$F$15</f>
        <v>#NUM!</v>
      </c>
      <c r="D183" t="e">
        <f>IF(C183=1,'Data Transformation'!$G$3+0.5*'Data Transformation'!$W$25,IF(C184=1,D184-'Data Transformation'!$W$25,FALSE))</f>
        <v>#NUM!</v>
      </c>
      <c r="E183">
        <f t="array" ref="E183">IF(ISLOGICAL(D183),"",FREQUENCY(IF('Data Transformation'!$B$425:$B$8425='Bin Analysis'!$B171,'Data Transformation'!$G$425:$G$8425),D183))</f>
        <v>2001</v>
      </c>
      <c r="F183">
        <f t="shared" si="21"/>
        <v>0</v>
      </c>
      <c r="G183">
        <f>Weighting!$H$15</f>
        <v>0</v>
      </c>
      <c r="H183">
        <f t="array" ref="H183">FREQUENCY(IF('Data Transformation'!$B$4:$B$8425=B171,'Data Transformation'!$G$4:$G$8425),'Bin Analysis'!$B183)</f>
        <v>2073</v>
      </c>
      <c r="I183">
        <f t="shared" si="22"/>
        <v>0</v>
      </c>
      <c r="J183">
        <f t="shared" si="23"/>
        <v>0</v>
      </c>
      <c r="K183">
        <f>J183*Weighting!$W$15</f>
        <v>0</v>
      </c>
      <c r="M183" s="14"/>
    </row>
    <row r="184" spans="1:13" x14ac:dyDescent="0.55000000000000004">
      <c r="A184" s="32" t="str">
        <f>IF(Weighting!$P$16&gt;0,B184,"")</f>
        <v/>
      </c>
      <c r="B184" t="e">
        <f>Weighting!$C$16</f>
        <v>#DIV/0!</v>
      </c>
      <c r="C184" t="e">
        <f>Weighting!$F$16</f>
        <v>#NUM!</v>
      </c>
      <c r="D184" t="e">
        <f>IF(C184=1,'Data Transformation'!$G$3+0.5*'Data Transformation'!$W$25,IF(C185=1,D185-'Data Transformation'!$W$25,FALSE))</f>
        <v>#NUM!</v>
      </c>
      <c r="E184">
        <f t="array" ref="E184">IF(ISLOGICAL(D184),"",FREQUENCY(IF('Data Transformation'!$B$425:$B$8425='Bin Analysis'!$B171,'Data Transformation'!$G$425:$G$8425),D184))</f>
        <v>2001</v>
      </c>
      <c r="F184">
        <f t="shared" si="21"/>
        <v>0</v>
      </c>
      <c r="G184">
        <f>Weighting!$H$16</f>
        <v>0</v>
      </c>
      <c r="H184">
        <f t="array" ref="H184">FREQUENCY(IF('Data Transformation'!$B$4:$B$8425=B171,'Data Transformation'!$G$4:$G$8425),'Bin Analysis'!$B184)</f>
        <v>2073</v>
      </c>
      <c r="I184">
        <f t="shared" si="22"/>
        <v>0</v>
      </c>
      <c r="J184">
        <f t="shared" si="23"/>
        <v>0</v>
      </c>
      <c r="K184">
        <f>J184*Weighting!$W$16</f>
        <v>0</v>
      </c>
      <c r="M184" s="14"/>
    </row>
    <row r="185" spans="1:13" x14ac:dyDescent="0.55000000000000004">
      <c r="A185" s="32" t="str">
        <f>IF(Weighting!$P$17&gt;0,B185,"")</f>
        <v/>
      </c>
      <c r="B185" t="e">
        <f>Weighting!$C$17</f>
        <v>#DIV/0!</v>
      </c>
      <c r="C185" t="e">
        <f>Weighting!$F$17</f>
        <v>#NUM!</v>
      </c>
      <c r="D185" t="e">
        <f>IF(C185=1,'Data Transformation'!$G$3+0.5*'Data Transformation'!$W$25,IF(C186=1,D186-'Data Transformation'!$W$25,FALSE))</f>
        <v>#NUM!</v>
      </c>
      <c r="E185">
        <f t="array" ref="E185">IF(ISLOGICAL(D185),"",FREQUENCY(IF('Data Transformation'!$B$425:$B$8425='Bin Analysis'!$B171,'Data Transformation'!$G$425:$G$8425),D185))</f>
        <v>2001</v>
      </c>
      <c r="F185">
        <f t="shared" si="21"/>
        <v>0</v>
      </c>
      <c r="G185">
        <f>Weighting!$H$17</f>
        <v>0</v>
      </c>
      <c r="H185">
        <f t="array" ref="H185">FREQUENCY(IF('Data Transformation'!$B$4:$B$8425=B171,'Data Transformation'!$G$4:$G$8425),'Bin Analysis'!$B185)</f>
        <v>2073</v>
      </c>
      <c r="I185">
        <f t="shared" si="22"/>
        <v>0</v>
      </c>
      <c r="J185">
        <f t="shared" si="23"/>
        <v>0</v>
      </c>
      <c r="K185">
        <f>J185*Weighting!$W$17</f>
        <v>0</v>
      </c>
      <c r="M185" s="14"/>
    </row>
    <row r="186" spans="1:13" x14ac:dyDescent="0.55000000000000004">
      <c r="A186" s="32" t="str">
        <f>IF(Weighting!$P$18&gt;0,B186,"")</f>
        <v/>
      </c>
      <c r="B186" t="e">
        <f>Weighting!$C$18</f>
        <v>#DIV/0!</v>
      </c>
      <c r="C186" t="e">
        <f>Weighting!$F$18</f>
        <v>#NUM!</v>
      </c>
      <c r="D186" t="e">
        <f>IF(C186=1,'Data Transformation'!$G$3+0.5*'Data Transformation'!$W$25,IF(C187=1,D187-'Data Transformation'!$W$25,FALSE))</f>
        <v>#NUM!</v>
      </c>
      <c r="E186">
        <f t="array" ref="E186">IF(ISLOGICAL(D186),"",FREQUENCY(IF('Data Transformation'!$B$425:$B$8425='Bin Analysis'!$B171,'Data Transformation'!$G$425:$G$8425),D186))</f>
        <v>2001</v>
      </c>
      <c r="F186">
        <f t="shared" si="21"/>
        <v>0</v>
      </c>
      <c r="G186">
        <f>Weighting!$H$18</f>
        <v>0</v>
      </c>
      <c r="H186">
        <f t="array" ref="H186">FREQUENCY(IF('Data Transformation'!$B$4:$B$8425=B171,'Data Transformation'!$G$4:$G$8425),'Bin Analysis'!$B186)</f>
        <v>2073</v>
      </c>
      <c r="I186">
        <f t="shared" si="22"/>
        <v>0</v>
      </c>
      <c r="J186">
        <f t="shared" si="23"/>
        <v>0</v>
      </c>
      <c r="K186">
        <f>J186*Weighting!$W$18</f>
        <v>0</v>
      </c>
      <c r="M186" s="14"/>
    </row>
    <row r="187" spans="1:13" x14ac:dyDescent="0.55000000000000004">
      <c r="A187" s="32" t="str">
        <f>IF(Weighting!$P$19&gt;0,B187,"")</f>
        <v/>
      </c>
      <c r="B187" t="e">
        <f>Weighting!$C$19</f>
        <v>#DIV/0!</v>
      </c>
      <c r="C187" t="e">
        <f>Weighting!$F$19</f>
        <v>#NUM!</v>
      </c>
      <c r="D187" t="e">
        <f>IF(C187=1,'Data Transformation'!$G$3+0.5*'Data Transformation'!$W$25,IF(C188=1,D188-'Data Transformation'!$W$25,FALSE))</f>
        <v>#NUM!</v>
      </c>
      <c r="E187">
        <f t="array" ref="E187">IF(ISLOGICAL(D187),"",FREQUENCY(IF('Data Transformation'!$B$425:$B$8425='Bin Analysis'!$B171,'Data Transformation'!$G$425:$G$8425),D187))</f>
        <v>2001</v>
      </c>
      <c r="F187">
        <f t="shared" si="21"/>
        <v>0</v>
      </c>
      <c r="G187">
        <f>Weighting!$H$19</f>
        <v>0</v>
      </c>
      <c r="H187">
        <f t="array" ref="H187">FREQUENCY(IF('Data Transformation'!$B$4:$B$8425=B171,'Data Transformation'!$G$4:$G$8425),'Bin Analysis'!$B187)</f>
        <v>2073</v>
      </c>
      <c r="I187">
        <f t="shared" si="22"/>
        <v>0</v>
      </c>
      <c r="J187">
        <f t="shared" si="23"/>
        <v>0</v>
      </c>
      <c r="K187">
        <f>J187*Weighting!$W$19</f>
        <v>0</v>
      </c>
      <c r="M187" s="14"/>
    </row>
    <row r="188" spans="1:13" x14ac:dyDescent="0.55000000000000004">
      <c r="A188" s="32" t="str">
        <f>IF(Weighting!$P$20&gt;0,B188,"")</f>
        <v/>
      </c>
      <c r="B188" t="e">
        <f>Weighting!$C$20</f>
        <v>#DIV/0!</v>
      </c>
      <c r="C188" t="e">
        <f>Weighting!$F$20</f>
        <v>#NUM!</v>
      </c>
      <c r="D188" t="e">
        <f>IF(C188=1,'Data Transformation'!$G$3+0.5*'Data Transformation'!$W$25,IF(C189=1,D189-'Data Transformation'!$W$25,FALSE))</f>
        <v>#NUM!</v>
      </c>
      <c r="E188">
        <f t="array" ref="E188">IF(ISLOGICAL(D188),"",FREQUENCY(IF('Data Transformation'!$B$425:$B$8425='Bin Analysis'!$B171,'Data Transformation'!$G$425:$G$8425),D188))</f>
        <v>2001</v>
      </c>
      <c r="F188">
        <f t="shared" si="21"/>
        <v>0</v>
      </c>
      <c r="G188">
        <f>Weighting!$H$20</f>
        <v>0</v>
      </c>
      <c r="H188">
        <f t="array" ref="H188">FREQUENCY(IF('Data Transformation'!$B$4:$B$8425=B171,'Data Transformation'!$G$4:$G$8425),'Bin Analysis'!$B188)</f>
        <v>2073</v>
      </c>
      <c r="I188">
        <f t="shared" si="22"/>
        <v>0</v>
      </c>
      <c r="J188">
        <f t="shared" si="23"/>
        <v>0</v>
      </c>
      <c r="K188">
        <f>J188*Weighting!$W$20</f>
        <v>0</v>
      </c>
      <c r="M188" s="14"/>
    </row>
    <row r="189" spans="1:13" x14ac:dyDescent="0.55000000000000004">
      <c r="A189" s="32" t="str">
        <f>IF(Weighting!$P$21&gt;0,B189,"")</f>
        <v/>
      </c>
      <c r="B189" t="e">
        <f>Weighting!$C$21</f>
        <v>#DIV/0!</v>
      </c>
      <c r="C189" t="e">
        <f>Weighting!$F$21</f>
        <v>#NUM!</v>
      </c>
      <c r="D189" t="e">
        <f>IF(C189=1,'Data Transformation'!$G$3+0.5*'Data Transformation'!$W$25,IF(C190=1,D190-'Data Transformation'!$W$25,FALSE))</f>
        <v>#NUM!</v>
      </c>
      <c r="E189">
        <f t="array" ref="E189">IF(ISLOGICAL(D189),"",FREQUENCY(IF('Data Transformation'!$B$425:$B$8425='Bin Analysis'!$B171,'Data Transformation'!$G$425:$G$8425),D189))</f>
        <v>2001</v>
      </c>
      <c r="F189">
        <f t="shared" si="21"/>
        <v>0</v>
      </c>
      <c r="G189">
        <f>Weighting!$H$21</f>
        <v>0</v>
      </c>
      <c r="H189">
        <f t="array" ref="H189">FREQUENCY(IF('Data Transformation'!$B$4:$B$8425=B171,'Data Transformation'!$G$4:$G$8425),'Bin Analysis'!$B189)</f>
        <v>2073</v>
      </c>
      <c r="I189">
        <f t="shared" si="22"/>
        <v>0</v>
      </c>
      <c r="J189">
        <f t="shared" si="23"/>
        <v>0</v>
      </c>
      <c r="K189">
        <f>J189*Weighting!$W$21</f>
        <v>0</v>
      </c>
      <c r="M189" s="14"/>
    </row>
    <row r="190" spans="1:13" x14ac:dyDescent="0.55000000000000004">
      <c r="A190" s="32" t="str">
        <f>IF(Weighting!$P$22&gt;0,B190,"")</f>
        <v/>
      </c>
      <c r="B190" t="e">
        <f>Weighting!$C$22</f>
        <v>#DIV/0!</v>
      </c>
      <c r="C190" t="e">
        <f>Weighting!$F$22</f>
        <v>#NUM!</v>
      </c>
      <c r="D190" t="e">
        <f>IF(C190=1,'Data Transformation'!$G$3+0.5*'Data Transformation'!$W$25,IF(C191=1,D191-'Data Transformation'!$W$25,FALSE))</f>
        <v>#NUM!</v>
      </c>
      <c r="E190">
        <f t="array" ref="E190">IF(ISLOGICAL(D190),"",FREQUENCY(IF('Data Transformation'!$B$425:$B$8425='Bin Analysis'!$B171,'Data Transformation'!$G$425:$G$8425),D190))</f>
        <v>2001</v>
      </c>
      <c r="F190">
        <f t="shared" si="21"/>
        <v>0</v>
      </c>
      <c r="G190">
        <f>Weighting!$H$22</f>
        <v>0</v>
      </c>
      <c r="H190">
        <f t="array" ref="H190">FREQUENCY(IF('Data Transformation'!$B$4:$B$8425=B171,'Data Transformation'!$G$4:$G$8425),'Bin Analysis'!$B190)</f>
        <v>2073</v>
      </c>
      <c r="I190">
        <f t="shared" si="22"/>
        <v>0</v>
      </c>
      <c r="J190">
        <f t="shared" si="23"/>
        <v>0</v>
      </c>
      <c r="K190">
        <f>J190*Weighting!$W$22</f>
        <v>0</v>
      </c>
      <c r="M190" s="14"/>
    </row>
    <row r="191" spans="1:13" x14ac:dyDescent="0.55000000000000004">
      <c r="A191" s="32" t="str">
        <f>IF(Weighting!$P$23&gt;0,B191,"")</f>
        <v/>
      </c>
      <c r="B191" t="e">
        <f>Weighting!$C$23</f>
        <v>#DIV/0!</v>
      </c>
      <c r="C191" t="e">
        <f>Weighting!$F$23</f>
        <v>#NUM!</v>
      </c>
      <c r="D191" t="e">
        <f>IF(C191=1,'Data Transformation'!$G$3+0.5*'Data Transformation'!$W$25,IF(C192=1,D192-'Data Transformation'!$W$25,FALSE))</f>
        <v>#NUM!</v>
      </c>
      <c r="E191">
        <f t="array" ref="E191">IF(ISLOGICAL(D191),"",FREQUENCY(IF('Data Transformation'!$B$425:$B$8425='Bin Analysis'!$B171,'Data Transformation'!$G$425:$G$8425),D191))</f>
        <v>2001</v>
      </c>
      <c r="F191">
        <f t="shared" si="21"/>
        <v>0</v>
      </c>
      <c r="G191">
        <f>Weighting!$H$23</f>
        <v>0</v>
      </c>
      <c r="H191">
        <f t="array" ref="H191">FREQUENCY(IF('Data Transformation'!$B$4:$B$8425=B171,'Data Transformation'!$G$4:$G$8425),'Bin Analysis'!$B191)</f>
        <v>2073</v>
      </c>
      <c r="I191">
        <f t="shared" si="22"/>
        <v>0</v>
      </c>
      <c r="J191">
        <f t="shared" si="23"/>
        <v>0</v>
      </c>
      <c r="K191">
        <f>J191*Weighting!$W$23</f>
        <v>0</v>
      </c>
      <c r="M191" s="14"/>
    </row>
    <row r="192" spans="1:13" x14ac:dyDescent="0.55000000000000004">
      <c r="A192" s="32" t="str">
        <f>IF(Weighting!$P$24&gt;0,B192,"")</f>
        <v/>
      </c>
      <c r="B192" t="e">
        <f>Weighting!$C$24</f>
        <v>#DIV/0!</v>
      </c>
      <c r="C192" t="e">
        <f>Weighting!$F$24</f>
        <v>#NUM!</v>
      </c>
      <c r="D192" t="e">
        <f>IF(C192=1,'Data Transformation'!$G$3+0.5*'Data Transformation'!$W$25,IF(C193=1,D193-'Data Transformation'!$W$25,FALSE))</f>
        <v>#NUM!</v>
      </c>
      <c r="E192">
        <f t="array" ref="E192">IF(ISLOGICAL(D192),"",FREQUENCY(IF('Data Transformation'!$B$425:$B$8425='Bin Analysis'!$B171,'Data Transformation'!$G$425:$G$8425),D192))</f>
        <v>2001</v>
      </c>
      <c r="F192">
        <f t="shared" si="21"/>
        <v>0</v>
      </c>
      <c r="G192">
        <f>Weighting!$H$24</f>
        <v>0</v>
      </c>
      <c r="H192">
        <f t="array" ref="H192">FREQUENCY(IF('Data Transformation'!$B$4:$B$8425=B171,'Data Transformation'!$G$4:$G$8425),'Bin Analysis'!$B192)</f>
        <v>2073</v>
      </c>
      <c r="I192">
        <f t="shared" si="22"/>
        <v>0</v>
      </c>
      <c r="J192">
        <f t="shared" si="23"/>
        <v>0</v>
      </c>
      <c r="K192">
        <f>J192*Weighting!$W$24</f>
        <v>0</v>
      </c>
      <c r="M192" s="14"/>
    </row>
    <row r="193" spans="1:25" x14ac:dyDescent="0.55000000000000004">
      <c r="A193" s="32" t="str">
        <f>IF(Weighting!$P$25&gt;0,B193,"")</f>
        <v/>
      </c>
      <c r="B193" t="e">
        <f>Weighting!$C$25</f>
        <v>#DIV/0!</v>
      </c>
      <c r="C193" t="e">
        <f>Weighting!$F$25</f>
        <v>#NUM!</v>
      </c>
      <c r="D193" t="e">
        <f>IF(C193=1,'Data Transformation'!$G$3+0.5*'Data Transformation'!$W$25,IF(C194=1,D194-'Data Transformation'!$W$25,FALSE))</f>
        <v>#NUM!</v>
      </c>
      <c r="E193">
        <f t="array" ref="E193">IF(ISLOGICAL(D193),"",FREQUENCY(IF('Data Transformation'!$B$425:$B$8425='Bin Analysis'!$B171,'Data Transformation'!$G$425:$G$8425),D193))</f>
        <v>2001</v>
      </c>
      <c r="F193">
        <f t="shared" si="21"/>
        <v>0</v>
      </c>
      <c r="G193">
        <f>Weighting!$H$25</f>
        <v>0</v>
      </c>
      <c r="H193">
        <f t="array" ref="H193">FREQUENCY(IF('Data Transformation'!$B$4:$B$8425=B171,'Data Transformation'!$G$4:$G$8425),'Bin Analysis'!$B193)</f>
        <v>2073</v>
      </c>
      <c r="I193">
        <f t="shared" si="22"/>
        <v>0</v>
      </c>
      <c r="J193">
        <f t="shared" si="23"/>
        <v>0</v>
      </c>
      <c r="K193">
        <f>J193*Weighting!$W$25</f>
        <v>0</v>
      </c>
      <c r="M193" s="14"/>
    </row>
    <row r="194" spans="1:25" x14ac:dyDescent="0.55000000000000004">
      <c r="O194"/>
      <c r="P194"/>
      <c r="Q194"/>
      <c r="R194"/>
    </row>
    <row r="195" spans="1:25" ht="23.35" x14ac:dyDescent="0.8">
      <c r="A195" s="21" t="s">
        <v>0</v>
      </c>
      <c r="B195" s="21" t="str">
        <f>IFERROR(VLOOKUP(C195,'Data Transformation'!$L$6:$M$426,2,FALSE),"")</f>
        <v/>
      </c>
      <c r="C195" s="21">
        <f>C171+1</f>
        <v>8</v>
      </c>
      <c r="D195" s="21"/>
      <c r="E195" s="21"/>
      <c r="F195" s="21"/>
      <c r="G195" s="21"/>
      <c r="H195" s="22"/>
      <c r="I195" s="22"/>
      <c r="J195" s="22"/>
      <c r="K195" s="21"/>
      <c r="L195" s="21" t="str">
        <f>B195</f>
        <v/>
      </c>
      <c r="M195" s="23" t="e">
        <f>INDEX('Data Transformation'!$O$4:$O$424,MATCH($B195,'Data Transformation'!$M$4:$M$424,0),MATCH($M$2,'Data Transformation'!$O$3,0))</f>
        <v>#N/A</v>
      </c>
      <c r="N195" s="27" t="e">
        <f>IF('Input and Summary Results'!$J$16="minimum",'Bin Analysis'!X196/(M195-1),'Bin Analysis'!Y195/('Bin Analysis'!M195-1))</f>
        <v>#N/A</v>
      </c>
      <c r="O195" s="27" t="e">
        <f>IF(M195=FALSE,NA(),(VLOOKUP(1,C198:K217,4,FALSE))/(M195-1))</f>
        <v>#N/A</v>
      </c>
      <c r="P195" s="27" t="e">
        <f>IF(M195=FALSE,NA(),SUM(J198:J217)/Weighting!$S$5)</f>
        <v>#N/A</v>
      </c>
      <c r="Q195" s="27" t="e">
        <f>IF(M195=FALSE,NA(),SUM(K198:K217)/Weighting!$S$6)</f>
        <v>#N/A</v>
      </c>
      <c r="R195" s="27" t="e">
        <f>IF(M195=FALSE,NA(),(VLOOKUP(1,G198:K217,3,FALSE))/(M195-1))</f>
        <v>#N/A</v>
      </c>
      <c r="S195" s="22" t="e">
        <f>IF(M195=FALSE,NA(),IF(SUM(J198:J217)=2,"yes","no"))</f>
        <v>#N/A</v>
      </c>
      <c r="X195" s="2" cm="2">
        <f t="array" ref="X195:X196">FREQUENCY(IF('Data Transformation'!$B$425:$B$6424='Bin Analysis'!L195,'Data Transformation'!$G$425:$G$6424),'Data Transformation'!$U$11)</f>
        <v>0</v>
      </c>
      <c r="Y195" s="2" cm="2">
        <f t="array" ref="Y195:Y196">FREQUENCY(IF('Data Transformation'!$B$425:$B$6424='Bin Analysis'!L195,'Data Transformation'!$G$425:$G$6424),'Data Transformation'!$U$12)</f>
        <v>0</v>
      </c>
    </row>
    <row r="196" spans="1:25" x14ac:dyDescent="0.55000000000000004">
      <c r="A196" s="14" t="s">
        <v>67</v>
      </c>
      <c r="B196" t="s">
        <v>47</v>
      </c>
      <c r="C196" t="s">
        <v>5</v>
      </c>
      <c r="D196" t="s">
        <v>100</v>
      </c>
      <c r="E196" t="s">
        <v>101</v>
      </c>
      <c r="F196" t="s">
        <v>102</v>
      </c>
      <c r="G196" t="s">
        <v>70</v>
      </c>
      <c r="H196" t="s">
        <v>31</v>
      </c>
      <c r="I196" t="s">
        <v>32</v>
      </c>
      <c r="J196" t="s">
        <v>46</v>
      </c>
      <c r="K196" s="14" t="s">
        <v>45</v>
      </c>
      <c r="M196" s="14"/>
      <c r="X196" s="2">
        <v>0</v>
      </c>
      <c r="Y196" s="2">
        <v>0</v>
      </c>
    </row>
    <row r="197" spans="1:25" x14ac:dyDescent="0.55000000000000004">
      <c r="A197" s="32"/>
      <c r="D197" t="e">
        <f>IF(C197=1,'Data Transformation'!$G$3+0.5*'Data Transformation'!$W$25,IF(C198=1,D198-'Data Transformation'!$W$25,FALSE))</f>
        <v>#NUM!</v>
      </c>
      <c r="E197">
        <f t="array" ref="E197">IF(ISLOGICAL(D197),"",FREQUENCY(IF('Data Transformation'!$B$425:$B$8425='Bin Analysis'!$B195,'Data Transformation'!$G$425:$G$8425),D197))</f>
        <v>2001</v>
      </c>
      <c r="F197" t="e">
        <f>IF(ISLOGICAL(D197),"",E197-E196)</f>
        <v>#VALUE!</v>
      </c>
      <c r="M197" s="14"/>
    </row>
    <row r="198" spans="1:25" x14ac:dyDescent="0.55000000000000004">
      <c r="A198" s="32" t="e">
        <f>IF(Weighting!$P$6&gt;0,B198,"")</f>
        <v>#NUM!</v>
      </c>
      <c r="B198" t="e">
        <f>Weighting!$C$6</f>
        <v>#DIV/0!</v>
      </c>
      <c r="C198" t="e">
        <f>Weighting!$F$6</f>
        <v>#NUM!</v>
      </c>
      <c r="D198" t="e">
        <f>IF(C198=1,'Data Transformation'!$G$3+0.5*'Data Transformation'!$W$25,IF(C199=1,D199-'Data Transformation'!$W$25,FALSE))</f>
        <v>#NUM!</v>
      </c>
      <c r="E198">
        <f t="array" ref="E198">IF(ISLOGICAL(D198),"",FREQUENCY(IF('Data Transformation'!$B$425:$B$8425='Bin Analysis'!$B195,'Data Transformation'!$G$425:$G$8425),D198))</f>
        <v>2001</v>
      </c>
      <c r="F198">
        <f>IF(ISLOGICAL(D198),"",E198-E197)</f>
        <v>0</v>
      </c>
      <c r="G198">
        <f>Weighting!$H$6</f>
        <v>1</v>
      </c>
      <c r="H198">
        <f t="array" ref="H198">FREQUENCY(IF('Data Transformation'!$B$4:$B$8425=B195,'Data Transformation'!$G$4:$G$8425),'Bin Analysis'!$B198)</f>
        <v>2073</v>
      </c>
      <c r="I198">
        <f>H198-H197</f>
        <v>2073</v>
      </c>
      <c r="J198">
        <f>IF(I198=0,0,1)</f>
        <v>1</v>
      </c>
      <c r="K198" t="e">
        <f>J198*Weighting!$W$6</f>
        <v>#NUM!</v>
      </c>
      <c r="M198" s="14"/>
    </row>
    <row r="199" spans="1:25" x14ac:dyDescent="0.55000000000000004">
      <c r="A199" s="32" t="str">
        <f>IF(Weighting!$P$7&gt;0,B199,"")</f>
        <v/>
      </c>
      <c r="B199" t="e">
        <f>Weighting!$C$7</f>
        <v>#DIV/0!</v>
      </c>
      <c r="C199" t="e">
        <f>Weighting!$F$7</f>
        <v>#NUM!</v>
      </c>
      <c r="D199" t="e">
        <f>IF(C199=1,'Data Transformation'!$G$3+0.5*'Data Transformation'!$W$25,IF(C200=1,D200-'Data Transformation'!$W$25,FALSE))</f>
        <v>#NUM!</v>
      </c>
      <c r="E199">
        <f t="array" ref="E199">IF(ISLOGICAL(D199),"",FREQUENCY(IF('Data Transformation'!$B$425:$B$8425='Bin Analysis'!$B195,'Data Transformation'!$G$425:$G$8425),D199))</f>
        <v>2001</v>
      </c>
      <c r="F199">
        <f t="shared" ref="F199:F217" si="24">IF(ISLOGICAL(D199),"",E199-E198)</f>
        <v>0</v>
      </c>
      <c r="G199">
        <f>Weighting!$H$7</f>
        <v>0</v>
      </c>
      <c r="H199">
        <f t="array" ref="H199">FREQUENCY(IF('Data Transformation'!$B$4:$B$8425=B195,'Data Transformation'!$G$4:$G$8425),'Bin Analysis'!$B199)</f>
        <v>2073</v>
      </c>
      <c r="I199">
        <f t="shared" ref="I199:I217" si="25">H199-H198</f>
        <v>0</v>
      </c>
      <c r="J199">
        <f>IF(I199=0,0,1)</f>
        <v>0</v>
      </c>
      <c r="K199">
        <f>J199*Weighting!$W$7</f>
        <v>0</v>
      </c>
      <c r="M199" s="14"/>
    </row>
    <row r="200" spans="1:25" x14ac:dyDescent="0.55000000000000004">
      <c r="A200" s="32" t="str">
        <f>IF(Weighting!$P$8&gt;0,B200,"")</f>
        <v/>
      </c>
      <c r="B200" t="e">
        <f>Weighting!$C$8</f>
        <v>#DIV/0!</v>
      </c>
      <c r="C200" t="e">
        <f>Weighting!$F$8</f>
        <v>#NUM!</v>
      </c>
      <c r="D200" t="e">
        <f>IF(C200=1,'Data Transformation'!$G$3+0.5*'Data Transformation'!$W$25,IF(C201=1,D201-'Data Transformation'!$W$25,FALSE))</f>
        <v>#NUM!</v>
      </c>
      <c r="E200">
        <f t="array" ref="E200">IF(ISLOGICAL(D200),"",FREQUENCY(IF('Data Transformation'!$B$425:$B$8425='Bin Analysis'!$B195,'Data Transformation'!$G$425:$G$8425),D200))</f>
        <v>2001</v>
      </c>
      <c r="F200">
        <f t="shared" si="24"/>
        <v>0</v>
      </c>
      <c r="G200">
        <f>Weighting!$H$8</f>
        <v>0</v>
      </c>
      <c r="H200">
        <f t="array" ref="H200">FREQUENCY(IF('Data Transformation'!$B$4:$B$8425=B195,'Data Transformation'!$G$4:$G$8425),'Bin Analysis'!$B200)</f>
        <v>2073</v>
      </c>
      <c r="I200">
        <f t="shared" si="25"/>
        <v>0</v>
      </c>
      <c r="J200">
        <f t="shared" ref="J200:J217" si="26">IF(I200=0,0,1)</f>
        <v>0</v>
      </c>
      <c r="K200">
        <f>J200*Weighting!$W$8</f>
        <v>0</v>
      </c>
      <c r="M200" s="14"/>
    </row>
    <row r="201" spans="1:25" x14ac:dyDescent="0.55000000000000004">
      <c r="A201" s="32" t="str">
        <f>IF(Weighting!$P$9&gt;0,B201,"")</f>
        <v/>
      </c>
      <c r="B201" s="50" t="e">
        <f>Weighting!$C$9</f>
        <v>#DIV/0!</v>
      </c>
      <c r="C201" t="e">
        <f>Weighting!$F$9</f>
        <v>#NUM!</v>
      </c>
      <c r="D201" t="e">
        <f>IF(C201=1,'Data Transformation'!$G$3+0.5*'Data Transformation'!$W$25,IF(C202=1,D202-'Data Transformation'!$W$25,FALSE))</f>
        <v>#NUM!</v>
      </c>
      <c r="E201">
        <f t="array" ref="E201">IF(ISLOGICAL(D201),"",FREQUENCY(IF('Data Transformation'!$B$425:$B$8425='Bin Analysis'!$B195,'Data Transformation'!$G$425:$G$8425),D201))</f>
        <v>2001</v>
      </c>
      <c r="F201">
        <f t="shared" si="24"/>
        <v>0</v>
      </c>
      <c r="G201">
        <f>Weighting!$H$9</f>
        <v>0</v>
      </c>
      <c r="H201">
        <f t="array" ref="H201">FREQUENCY(IF('Data Transformation'!$B$4:$B$8425=B195,'Data Transformation'!$G$4:$G$8425),'Bin Analysis'!$B201)</f>
        <v>2073</v>
      </c>
      <c r="I201">
        <f t="shared" si="25"/>
        <v>0</v>
      </c>
      <c r="J201">
        <f t="shared" si="26"/>
        <v>0</v>
      </c>
      <c r="K201">
        <f>J201*Weighting!$W$9</f>
        <v>0</v>
      </c>
      <c r="M201" s="14"/>
    </row>
    <row r="202" spans="1:25" x14ac:dyDescent="0.55000000000000004">
      <c r="A202" s="32" t="str">
        <f>IF(Weighting!$P$10&gt;0,B202,"")</f>
        <v/>
      </c>
      <c r="B202" t="e">
        <f>Weighting!$C$10</f>
        <v>#DIV/0!</v>
      </c>
      <c r="C202" t="e">
        <f>Weighting!$F$10</f>
        <v>#NUM!</v>
      </c>
      <c r="D202" t="e">
        <f>IF(C202=1,'Data Transformation'!$G$3+0.5*'Data Transformation'!$W$25,IF(C203=1,D203-'Data Transformation'!$W$25,FALSE))</f>
        <v>#NUM!</v>
      </c>
      <c r="E202">
        <f t="array" ref="E202">IF(ISLOGICAL(D202),"",FREQUENCY(IF('Data Transformation'!$B$425:$B$8425='Bin Analysis'!$B195,'Data Transformation'!$G$425:$G$8425),D202))</f>
        <v>2001</v>
      </c>
      <c r="F202">
        <f t="shared" si="24"/>
        <v>0</v>
      </c>
      <c r="G202">
        <f>Weighting!$H$10</f>
        <v>0</v>
      </c>
      <c r="H202">
        <f t="array" ref="H202">FREQUENCY(IF('Data Transformation'!$B$4:$B$8425=B195,'Data Transformation'!$G$4:$G$8425),'Bin Analysis'!$B202)</f>
        <v>2073</v>
      </c>
      <c r="I202">
        <f t="shared" si="25"/>
        <v>0</v>
      </c>
      <c r="J202">
        <f t="shared" si="26"/>
        <v>0</v>
      </c>
      <c r="K202">
        <f>J202*Weighting!$W$10</f>
        <v>0</v>
      </c>
      <c r="M202" s="14"/>
    </row>
    <row r="203" spans="1:25" x14ac:dyDescent="0.55000000000000004">
      <c r="A203" s="32" t="str">
        <f>IF(Weighting!$P$11&gt;0,B203,"")</f>
        <v/>
      </c>
      <c r="B203" t="e">
        <f>Weighting!$C$11</f>
        <v>#DIV/0!</v>
      </c>
      <c r="C203" t="e">
        <f>Weighting!$F$11</f>
        <v>#NUM!</v>
      </c>
      <c r="D203" t="e">
        <f>IF(C203=1,'Data Transformation'!$G$3+0.5*'Data Transformation'!$W$25,IF(C204=1,D204-'Data Transformation'!$W$25,FALSE))</f>
        <v>#NUM!</v>
      </c>
      <c r="E203">
        <f t="array" ref="E203">IF(ISLOGICAL(D203),"",FREQUENCY(IF('Data Transformation'!$B$425:$B$8425='Bin Analysis'!$B195,'Data Transformation'!$G$425:$G$8425),D203))</f>
        <v>2001</v>
      </c>
      <c r="F203">
        <f t="shared" si="24"/>
        <v>0</v>
      </c>
      <c r="G203">
        <f>Weighting!$H$11</f>
        <v>0</v>
      </c>
      <c r="H203">
        <f t="array" ref="H203">FREQUENCY(IF('Data Transformation'!$B$4:$B$8425=B195,'Data Transformation'!$G$4:$G$8425),'Bin Analysis'!$B203)</f>
        <v>2073</v>
      </c>
      <c r="I203">
        <f t="shared" si="25"/>
        <v>0</v>
      </c>
      <c r="J203">
        <f t="shared" si="26"/>
        <v>0</v>
      </c>
      <c r="K203">
        <f>J203*Weighting!$W$11</f>
        <v>0</v>
      </c>
      <c r="M203" s="14"/>
    </row>
    <row r="204" spans="1:25" x14ac:dyDescent="0.55000000000000004">
      <c r="A204" s="32" t="str">
        <f>IF(Weighting!$P$12&gt;0,B204,"")</f>
        <v/>
      </c>
      <c r="B204" t="e">
        <f>Weighting!$C$12</f>
        <v>#DIV/0!</v>
      </c>
      <c r="C204" t="e">
        <f>Weighting!$F$12</f>
        <v>#NUM!</v>
      </c>
      <c r="D204" t="e">
        <f>IF(C204=1,'Data Transformation'!$G$3+0.5*'Data Transformation'!$W$25,IF(C205=1,D205-'Data Transformation'!$W$25,FALSE))</f>
        <v>#NUM!</v>
      </c>
      <c r="E204">
        <f t="array" ref="E204">IF(ISLOGICAL(D204),"",FREQUENCY(IF('Data Transformation'!$B$425:$B$8425='Bin Analysis'!$B195,'Data Transformation'!$G$425:$G$8425),D204))</f>
        <v>2001</v>
      </c>
      <c r="F204">
        <f t="shared" si="24"/>
        <v>0</v>
      </c>
      <c r="G204">
        <f>Weighting!$H$12</f>
        <v>0</v>
      </c>
      <c r="H204">
        <f t="array" ref="H204">FREQUENCY(IF('Data Transformation'!$B$4:$B$8425=B195,'Data Transformation'!$G$4:$G$8425),'Bin Analysis'!$B204)</f>
        <v>2073</v>
      </c>
      <c r="I204">
        <f t="shared" si="25"/>
        <v>0</v>
      </c>
      <c r="J204">
        <f t="shared" si="26"/>
        <v>0</v>
      </c>
      <c r="K204">
        <f>J204*Weighting!$W$12</f>
        <v>0</v>
      </c>
      <c r="M204" s="14"/>
    </row>
    <row r="205" spans="1:25" x14ac:dyDescent="0.55000000000000004">
      <c r="A205" s="32" t="str">
        <f>IF(Weighting!$P$13&gt;0,B205,"")</f>
        <v/>
      </c>
      <c r="B205" t="e">
        <f>Weighting!$C$13</f>
        <v>#DIV/0!</v>
      </c>
      <c r="C205" t="e">
        <f>Weighting!$F$13</f>
        <v>#NUM!</v>
      </c>
      <c r="D205" t="e">
        <f>IF(C205=1,'Data Transformation'!$G$3+0.5*'Data Transformation'!$W$25,IF(C206=1,D206-'Data Transformation'!$W$25,FALSE))</f>
        <v>#NUM!</v>
      </c>
      <c r="E205">
        <f t="array" ref="E205">IF(ISLOGICAL(D205),"",FREQUENCY(IF('Data Transformation'!$B$425:$B$8425='Bin Analysis'!$B195,'Data Transformation'!$G$425:$G$8425),D205))</f>
        <v>2001</v>
      </c>
      <c r="F205">
        <f t="shared" si="24"/>
        <v>0</v>
      </c>
      <c r="G205">
        <f>Weighting!$H$13</f>
        <v>0</v>
      </c>
      <c r="H205">
        <f t="array" ref="H205">FREQUENCY(IF('Data Transformation'!$B$4:$B$8425=B195,'Data Transformation'!$G$4:$G$8425),'Bin Analysis'!$B205)</f>
        <v>2073</v>
      </c>
      <c r="I205">
        <f t="shared" si="25"/>
        <v>0</v>
      </c>
      <c r="J205">
        <f t="shared" si="26"/>
        <v>0</v>
      </c>
      <c r="K205">
        <f>J205*Weighting!$W$13</f>
        <v>0</v>
      </c>
      <c r="M205" s="14"/>
    </row>
    <row r="206" spans="1:25" x14ac:dyDescent="0.55000000000000004">
      <c r="A206" s="32" t="str">
        <f>IF(Weighting!$P$14&gt;0,B206,"")</f>
        <v/>
      </c>
      <c r="B206" t="e">
        <f>Weighting!$C$14</f>
        <v>#DIV/0!</v>
      </c>
      <c r="C206" t="e">
        <f>Weighting!$F$14</f>
        <v>#NUM!</v>
      </c>
      <c r="D206" t="e">
        <f>IF(C206=1,'Data Transformation'!$G$3+0.5*'Data Transformation'!$W$25,IF(C207=1,D207-'Data Transformation'!$W$25,FALSE))</f>
        <v>#NUM!</v>
      </c>
      <c r="E206">
        <f t="array" ref="E206">IF(ISLOGICAL(D206),"",FREQUENCY(IF('Data Transformation'!$B$425:$B$8425='Bin Analysis'!$B195,'Data Transformation'!$G$425:$G$8425),D206))</f>
        <v>2001</v>
      </c>
      <c r="F206">
        <f t="shared" si="24"/>
        <v>0</v>
      </c>
      <c r="G206">
        <f>Weighting!$H$14</f>
        <v>0</v>
      </c>
      <c r="H206">
        <f t="array" ref="H206">FREQUENCY(IF('Data Transformation'!$B$4:$B$8425=B195,'Data Transformation'!$G$4:$G$8425),'Bin Analysis'!$B206)</f>
        <v>2073</v>
      </c>
      <c r="I206">
        <f t="shared" si="25"/>
        <v>0</v>
      </c>
      <c r="J206">
        <f t="shared" si="26"/>
        <v>0</v>
      </c>
      <c r="K206">
        <f>J206*Weighting!$W$14</f>
        <v>0</v>
      </c>
      <c r="M206" s="14"/>
    </row>
    <row r="207" spans="1:25" x14ac:dyDescent="0.55000000000000004">
      <c r="A207" s="32" t="str">
        <f>IF(Weighting!$P$15&gt;0,B207,"")</f>
        <v/>
      </c>
      <c r="B207" t="e">
        <f>Weighting!$C$15</f>
        <v>#DIV/0!</v>
      </c>
      <c r="C207" t="e">
        <f>Weighting!$F$15</f>
        <v>#NUM!</v>
      </c>
      <c r="D207" t="e">
        <f>IF(C207=1,'Data Transformation'!$G$3+0.5*'Data Transformation'!$W$25,IF(C208=1,D208-'Data Transformation'!$W$25,FALSE))</f>
        <v>#NUM!</v>
      </c>
      <c r="E207">
        <f t="array" ref="E207">IF(ISLOGICAL(D207),"",FREQUENCY(IF('Data Transformation'!$B$425:$B$8425='Bin Analysis'!$B195,'Data Transformation'!$G$425:$G$8425),D207))</f>
        <v>2001</v>
      </c>
      <c r="F207">
        <f t="shared" si="24"/>
        <v>0</v>
      </c>
      <c r="G207">
        <f>Weighting!$H$15</f>
        <v>0</v>
      </c>
      <c r="H207">
        <f t="array" ref="H207">FREQUENCY(IF('Data Transformation'!$B$4:$B$8425=B195,'Data Transformation'!$G$4:$G$8425),'Bin Analysis'!$B207)</f>
        <v>2073</v>
      </c>
      <c r="I207">
        <f t="shared" si="25"/>
        <v>0</v>
      </c>
      <c r="J207">
        <f t="shared" si="26"/>
        <v>0</v>
      </c>
      <c r="K207">
        <f>J207*Weighting!$W$15</f>
        <v>0</v>
      </c>
      <c r="M207" s="14"/>
    </row>
    <row r="208" spans="1:25" x14ac:dyDescent="0.55000000000000004">
      <c r="A208" s="32" t="str">
        <f>IF(Weighting!$P$16&gt;0,B208,"")</f>
        <v/>
      </c>
      <c r="B208" t="e">
        <f>Weighting!$C$16</f>
        <v>#DIV/0!</v>
      </c>
      <c r="C208" t="e">
        <f>Weighting!$F$16</f>
        <v>#NUM!</v>
      </c>
      <c r="D208" t="e">
        <f>IF(C208=1,'Data Transformation'!$G$3+0.5*'Data Transformation'!$W$25,IF(C209=1,D209-'Data Transformation'!$W$25,FALSE))</f>
        <v>#NUM!</v>
      </c>
      <c r="E208">
        <f t="array" ref="E208">IF(ISLOGICAL(D208),"",FREQUENCY(IF('Data Transformation'!$B$425:$B$8425='Bin Analysis'!$B195,'Data Transformation'!$G$425:$G$8425),D208))</f>
        <v>2001</v>
      </c>
      <c r="F208">
        <f t="shared" si="24"/>
        <v>0</v>
      </c>
      <c r="G208">
        <f>Weighting!$H$16</f>
        <v>0</v>
      </c>
      <c r="H208">
        <f t="array" ref="H208">FREQUENCY(IF('Data Transformation'!$B$4:$B$8425=B195,'Data Transformation'!$G$4:$G$8425),'Bin Analysis'!$B208)</f>
        <v>2073</v>
      </c>
      <c r="I208">
        <f t="shared" si="25"/>
        <v>0</v>
      </c>
      <c r="J208">
        <f t="shared" si="26"/>
        <v>0</v>
      </c>
      <c r="K208">
        <f>J208*Weighting!$W$16</f>
        <v>0</v>
      </c>
      <c r="M208" s="14"/>
    </row>
    <row r="209" spans="1:25" x14ac:dyDescent="0.55000000000000004">
      <c r="A209" s="32" t="str">
        <f>IF(Weighting!$P$17&gt;0,B209,"")</f>
        <v/>
      </c>
      <c r="B209" t="e">
        <f>Weighting!$C$17</f>
        <v>#DIV/0!</v>
      </c>
      <c r="C209" t="e">
        <f>Weighting!$F$17</f>
        <v>#NUM!</v>
      </c>
      <c r="D209" t="e">
        <f>IF(C209=1,'Data Transformation'!$G$3+0.5*'Data Transformation'!$W$25,IF(C210=1,D210-'Data Transformation'!$W$25,FALSE))</f>
        <v>#NUM!</v>
      </c>
      <c r="E209">
        <f t="array" ref="E209">IF(ISLOGICAL(D209),"",FREQUENCY(IF('Data Transformation'!$B$425:$B$8425='Bin Analysis'!$B195,'Data Transformation'!$G$425:$G$8425),D209))</f>
        <v>2001</v>
      </c>
      <c r="F209">
        <f t="shared" si="24"/>
        <v>0</v>
      </c>
      <c r="G209">
        <f>Weighting!$H$17</f>
        <v>0</v>
      </c>
      <c r="H209">
        <f t="array" ref="H209">FREQUENCY(IF('Data Transformation'!$B$4:$B$8425=B195,'Data Transformation'!$G$4:$G$8425),'Bin Analysis'!$B209)</f>
        <v>2073</v>
      </c>
      <c r="I209">
        <f t="shared" si="25"/>
        <v>0</v>
      </c>
      <c r="J209">
        <f t="shared" si="26"/>
        <v>0</v>
      </c>
      <c r="K209">
        <f>J209*Weighting!$W$17</f>
        <v>0</v>
      </c>
      <c r="M209" s="14"/>
    </row>
    <row r="210" spans="1:25" x14ac:dyDescent="0.55000000000000004">
      <c r="A210" s="32" t="str">
        <f>IF(Weighting!$P$18&gt;0,B210,"")</f>
        <v/>
      </c>
      <c r="B210" t="e">
        <f>Weighting!$C$18</f>
        <v>#DIV/0!</v>
      </c>
      <c r="C210" t="e">
        <f>Weighting!$F$18</f>
        <v>#NUM!</v>
      </c>
      <c r="D210" t="e">
        <f>IF(C210=1,'Data Transformation'!$G$3+0.5*'Data Transformation'!$W$25,IF(C211=1,D211-'Data Transformation'!$W$25,FALSE))</f>
        <v>#NUM!</v>
      </c>
      <c r="E210">
        <f t="array" ref="E210">IF(ISLOGICAL(D210),"",FREQUENCY(IF('Data Transformation'!$B$425:$B$8425='Bin Analysis'!$B195,'Data Transformation'!$G$425:$G$8425),D210))</f>
        <v>2001</v>
      </c>
      <c r="F210">
        <f t="shared" si="24"/>
        <v>0</v>
      </c>
      <c r="G210">
        <f>Weighting!$H$18</f>
        <v>0</v>
      </c>
      <c r="H210">
        <f t="array" ref="H210">FREQUENCY(IF('Data Transformation'!$B$4:$B$8425=B195,'Data Transformation'!$G$4:$G$8425),'Bin Analysis'!$B210)</f>
        <v>2073</v>
      </c>
      <c r="I210">
        <f t="shared" si="25"/>
        <v>0</v>
      </c>
      <c r="J210">
        <f t="shared" si="26"/>
        <v>0</v>
      </c>
      <c r="K210">
        <f>J210*Weighting!$W$18</f>
        <v>0</v>
      </c>
      <c r="M210" s="14"/>
    </row>
    <row r="211" spans="1:25" x14ac:dyDescent="0.55000000000000004">
      <c r="A211" s="32" t="str">
        <f>IF(Weighting!$P$19&gt;0,B211,"")</f>
        <v/>
      </c>
      <c r="B211" t="e">
        <f>Weighting!$C$19</f>
        <v>#DIV/0!</v>
      </c>
      <c r="C211" t="e">
        <f>Weighting!$F$19</f>
        <v>#NUM!</v>
      </c>
      <c r="D211" t="e">
        <f>IF(C211=1,'Data Transformation'!$G$3+0.5*'Data Transformation'!$W$25,IF(C212=1,D212-'Data Transformation'!$W$25,FALSE))</f>
        <v>#NUM!</v>
      </c>
      <c r="E211">
        <f t="array" ref="E211">IF(ISLOGICAL(D211),"",FREQUENCY(IF('Data Transformation'!$B$425:$B$8425='Bin Analysis'!$B195,'Data Transformation'!$G$425:$G$8425),D211))</f>
        <v>2001</v>
      </c>
      <c r="F211">
        <f t="shared" si="24"/>
        <v>0</v>
      </c>
      <c r="G211">
        <f>Weighting!$H$19</f>
        <v>0</v>
      </c>
      <c r="H211">
        <f t="array" ref="H211">FREQUENCY(IF('Data Transformation'!$B$4:$B$8425=B195,'Data Transformation'!$G$4:$G$8425),'Bin Analysis'!$B211)</f>
        <v>2073</v>
      </c>
      <c r="I211">
        <f t="shared" si="25"/>
        <v>0</v>
      </c>
      <c r="J211">
        <f t="shared" si="26"/>
        <v>0</v>
      </c>
      <c r="K211">
        <f>J211*Weighting!$W$19</f>
        <v>0</v>
      </c>
      <c r="M211" s="14"/>
    </row>
    <row r="212" spans="1:25" x14ac:dyDescent="0.55000000000000004">
      <c r="A212" s="32" t="str">
        <f>IF(Weighting!$P$20&gt;0,B212,"")</f>
        <v/>
      </c>
      <c r="B212" t="e">
        <f>Weighting!$C$20</f>
        <v>#DIV/0!</v>
      </c>
      <c r="C212" t="e">
        <f>Weighting!$F$20</f>
        <v>#NUM!</v>
      </c>
      <c r="D212" t="e">
        <f>IF(C212=1,'Data Transformation'!$G$3+0.5*'Data Transformation'!$W$25,IF(C213=1,D213-'Data Transformation'!$W$25,FALSE))</f>
        <v>#NUM!</v>
      </c>
      <c r="E212">
        <f t="array" ref="E212">IF(ISLOGICAL(D212),"",FREQUENCY(IF('Data Transformation'!$B$425:$B$8425='Bin Analysis'!$B195,'Data Transformation'!$G$425:$G$8425),D212))</f>
        <v>2001</v>
      </c>
      <c r="F212">
        <f t="shared" si="24"/>
        <v>0</v>
      </c>
      <c r="G212">
        <f>Weighting!$H$20</f>
        <v>0</v>
      </c>
      <c r="H212">
        <f t="array" ref="H212">FREQUENCY(IF('Data Transformation'!$B$4:$B$8425=B195,'Data Transformation'!$G$4:$G$8425),'Bin Analysis'!$B212)</f>
        <v>2073</v>
      </c>
      <c r="I212">
        <f t="shared" si="25"/>
        <v>0</v>
      </c>
      <c r="J212">
        <f t="shared" si="26"/>
        <v>0</v>
      </c>
      <c r="K212">
        <f>J212*Weighting!$W$20</f>
        <v>0</v>
      </c>
      <c r="M212" s="14"/>
    </row>
    <row r="213" spans="1:25" x14ac:dyDescent="0.55000000000000004">
      <c r="A213" s="32" t="str">
        <f>IF(Weighting!$P$21&gt;0,B213,"")</f>
        <v/>
      </c>
      <c r="B213" t="e">
        <f>Weighting!$C$21</f>
        <v>#DIV/0!</v>
      </c>
      <c r="C213" t="e">
        <f>Weighting!$F$21</f>
        <v>#NUM!</v>
      </c>
      <c r="D213" t="e">
        <f>IF(C213=1,'Data Transformation'!$G$3+0.5*'Data Transformation'!$W$25,IF(C214=1,D214-'Data Transformation'!$W$25,FALSE))</f>
        <v>#NUM!</v>
      </c>
      <c r="E213">
        <f t="array" ref="E213">IF(ISLOGICAL(D213),"",FREQUENCY(IF('Data Transformation'!$B$425:$B$8425='Bin Analysis'!$B195,'Data Transformation'!$G$425:$G$8425),D213))</f>
        <v>2001</v>
      </c>
      <c r="F213">
        <f t="shared" si="24"/>
        <v>0</v>
      </c>
      <c r="G213">
        <f>Weighting!$H$21</f>
        <v>0</v>
      </c>
      <c r="H213">
        <f t="array" ref="H213">FREQUENCY(IF('Data Transformation'!$B$4:$B$8425=B195,'Data Transformation'!$G$4:$G$8425),'Bin Analysis'!$B213)</f>
        <v>2073</v>
      </c>
      <c r="I213">
        <f t="shared" si="25"/>
        <v>0</v>
      </c>
      <c r="J213">
        <f t="shared" si="26"/>
        <v>0</v>
      </c>
      <c r="K213">
        <f>J213*Weighting!$W$21</f>
        <v>0</v>
      </c>
      <c r="M213" s="14"/>
    </row>
    <row r="214" spans="1:25" x14ac:dyDescent="0.55000000000000004">
      <c r="A214" s="32" t="str">
        <f>IF(Weighting!$P$22&gt;0,B214,"")</f>
        <v/>
      </c>
      <c r="B214" t="e">
        <f>Weighting!$C$22</f>
        <v>#DIV/0!</v>
      </c>
      <c r="C214" t="e">
        <f>Weighting!$F$22</f>
        <v>#NUM!</v>
      </c>
      <c r="D214" t="e">
        <f>IF(C214=1,'Data Transformation'!$G$3+0.5*'Data Transformation'!$W$25,IF(C215=1,D215-'Data Transformation'!$W$25,FALSE))</f>
        <v>#NUM!</v>
      </c>
      <c r="E214">
        <f t="array" ref="E214">IF(ISLOGICAL(D214),"",FREQUENCY(IF('Data Transformation'!$B$425:$B$8425='Bin Analysis'!$B195,'Data Transformation'!$G$425:$G$8425),D214))</f>
        <v>2001</v>
      </c>
      <c r="F214">
        <f t="shared" si="24"/>
        <v>0</v>
      </c>
      <c r="G214">
        <f>Weighting!$H$22</f>
        <v>0</v>
      </c>
      <c r="H214">
        <f t="array" ref="H214">FREQUENCY(IF('Data Transformation'!$B$4:$B$8425=B195,'Data Transformation'!$G$4:$G$8425),'Bin Analysis'!$B214)</f>
        <v>2073</v>
      </c>
      <c r="I214">
        <f t="shared" si="25"/>
        <v>0</v>
      </c>
      <c r="J214">
        <f t="shared" si="26"/>
        <v>0</v>
      </c>
      <c r="K214">
        <f>J214*Weighting!$W$22</f>
        <v>0</v>
      </c>
      <c r="M214" s="14"/>
    </row>
    <row r="215" spans="1:25" x14ac:dyDescent="0.55000000000000004">
      <c r="A215" s="32" t="str">
        <f>IF(Weighting!$P$23&gt;0,B215,"")</f>
        <v/>
      </c>
      <c r="B215" t="e">
        <f>Weighting!$C$23</f>
        <v>#DIV/0!</v>
      </c>
      <c r="C215" t="e">
        <f>Weighting!$F$23</f>
        <v>#NUM!</v>
      </c>
      <c r="D215" t="e">
        <f>IF(C215=1,'Data Transformation'!$G$3+0.5*'Data Transformation'!$W$25,IF(C216=1,D216-'Data Transformation'!$W$25,FALSE))</f>
        <v>#NUM!</v>
      </c>
      <c r="E215">
        <f t="array" ref="E215">IF(ISLOGICAL(D215),"",FREQUENCY(IF('Data Transformation'!$B$425:$B$8425='Bin Analysis'!$B195,'Data Transformation'!$G$425:$G$8425),D215))</f>
        <v>2001</v>
      </c>
      <c r="F215">
        <f t="shared" si="24"/>
        <v>0</v>
      </c>
      <c r="G215">
        <f>Weighting!$H$23</f>
        <v>0</v>
      </c>
      <c r="H215">
        <f t="array" ref="H215">FREQUENCY(IF('Data Transformation'!$B$4:$B$8425=B195,'Data Transformation'!$G$4:$G$8425),'Bin Analysis'!$B215)</f>
        <v>2073</v>
      </c>
      <c r="I215">
        <f t="shared" si="25"/>
        <v>0</v>
      </c>
      <c r="J215">
        <f t="shared" si="26"/>
        <v>0</v>
      </c>
      <c r="K215">
        <f>J215*Weighting!$W$23</f>
        <v>0</v>
      </c>
      <c r="M215" s="14"/>
    </row>
    <row r="216" spans="1:25" x14ac:dyDescent="0.55000000000000004">
      <c r="A216" s="32" t="str">
        <f>IF(Weighting!$P$24&gt;0,B216,"")</f>
        <v/>
      </c>
      <c r="B216" t="e">
        <f>Weighting!$C$24</f>
        <v>#DIV/0!</v>
      </c>
      <c r="C216" t="e">
        <f>Weighting!$F$24</f>
        <v>#NUM!</v>
      </c>
      <c r="D216" t="e">
        <f>IF(C216=1,'Data Transformation'!$G$3+0.5*'Data Transformation'!$W$25,IF(C217=1,D217-'Data Transformation'!$W$25,FALSE))</f>
        <v>#NUM!</v>
      </c>
      <c r="E216">
        <f t="array" ref="E216">IF(ISLOGICAL(D216),"",FREQUENCY(IF('Data Transformation'!$B$425:$B$8425='Bin Analysis'!$B195,'Data Transformation'!$G$425:$G$8425),D216))</f>
        <v>2001</v>
      </c>
      <c r="F216">
        <f t="shared" si="24"/>
        <v>0</v>
      </c>
      <c r="G216">
        <f>Weighting!$H$24</f>
        <v>0</v>
      </c>
      <c r="H216">
        <f t="array" ref="H216">FREQUENCY(IF('Data Transformation'!$B$4:$B$8425=B195,'Data Transformation'!$G$4:$G$8425),'Bin Analysis'!$B216)</f>
        <v>2073</v>
      </c>
      <c r="I216">
        <f t="shared" si="25"/>
        <v>0</v>
      </c>
      <c r="J216">
        <f t="shared" si="26"/>
        <v>0</v>
      </c>
      <c r="K216">
        <f>J216*Weighting!$W$24</f>
        <v>0</v>
      </c>
      <c r="M216" s="14"/>
    </row>
    <row r="217" spans="1:25" x14ac:dyDescent="0.55000000000000004">
      <c r="A217" s="32" t="str">
        <f>IF(Weighting!$P$25&gt;0,B217,"")</f>
        <v/>
      </c>
      <c r="B217" t="e">
        <f>Weighting!$C$25</f>
        <v>#DIV/0!</v>
      </c>
      <c r="C217" t="e">
        <f>Weighting!$F$25</f>
        <v>#NUM!</v>
      </c>
      <c r="D217" t="e">
        <f>IF(C217=1,'Data Transformation'!$G$3+0.5*'Data Transformation'!$W$25,IF(C218=1,D218-'Data Transformation'!$W$25,FALSE))</f>
        <v>#NUM!</v>
      </c>
      <c r="E217">
        <f t="array" ref="E217">IF(ISLOGICAL(D217),"",FREQUENCY(IF('Data Transformation'!$B$425:$B$8425='Bin Analysis'!$B195,'Data Transformation'!$G$425:$G$8425),D217))</f>
        <v>2001</v>
      </c>
      <c r="F217">
        <f t="shared" si="24"/>
        <v>0</v>
      </c>
      <c r="G217">
        <f>Weighting!$H$25</f>
        <v>0</v>
      </c>
      <c r="H217">
        <f t="array" ref="H217">FREQUENCY(IF('Data Transformation'!$B$4:$B$8425=B195,'Data Transformation'!$G$4:$G$8425),'Bin Analysis'!$B217)</f>
        <v>2073</v>
      </c>
      <c r="I217">
        <f t="shared" si="25"/>
        <v>0</v>
      </c>
      <c r="J217">
        <f t="shared" si="26"/>
        <v>0</v>
      </c>
      <c r="K217">
        <f>J217*Weighting!$W$25</f>
        <v>0</v>
      </c>
      <c r="M217" s="14"/>
    </row>
    <row r="218" spans="1:25" x14ac:dyDescent="0.55000000000000004">
      <c r="O218"/>
      <c r="P218"/>
      <c r="Q218"/>
      <c r="R218"/>
    </row>
    <row r="219" spans="1:25" ht="23.35" x14ac:dyDescent="0.8">
      <c r="A219" s="21" t="s">
        <v>0</v>
      </c>
      <c r="B219" s="21" t="str">
        <f>IFERROR(VLOOKUP(C219,'Data Transformation'!$L$6:$M$426,2,FALSE),"")</f>
        <v/>
      </c>
      <c r="C219" s="21">
        <f>C195+1</f>
        <v>9</v>
      </c>
      <c r="D219" s="21"/>
      <c r="E219" s="21"/>
      <c r="F219" s="21"/>
      <c r="G219" s="21"/>
      <c r="H219" s="22"/>
      <c r="I219" s="22"/>
      <c r="J219" s="22"/>
      <c r="K219" s="21"/>
      <c r="L219" s="21" t="str">
        <f>B219</f>
        <v/>
      </c>
      <c r="M219" s="23" t="e">
        <f>INDEX('Data Transformation'!$O$4:$O$424,MATCH($B219,'Data Transformation'!$M$4:$M$424,0),MATCH($M$2,'Data Transformation'!$O$3,0))</f>
        <v>#N/A</v>
      </c>
      <c r="N219" s="27" t="e">
        <f>IF('Input and Summary Results'!$J$16="minimum",'Bin Analysis'!X220/(M219-1),'Bin Analysis'!Y219/('Bin Analysis'!M219-1))</f>
        <v>#N/A</v>
      </c>
      <c r="O219" s="27" t="e">
        <f>IF(M219=FALSE,NA(),(VLOOKUP(1,C222:K241,4,FALSE))/(M219-1))</f>
        <v>#N/A</v>
      </c>
      <c r="P219" s="27" t="e">
        <f>IF(M219=FALSE,NA(),SUM(J222:J241)/Weighting!$S$5)</f>
        <v>#N/A</v>
      </c>
      <c r="Q219" s="27" t="e">
        <f>IF(M219=FALSE,NA(),SUM(K222:K241)/Weighting!$S$6)</f>
        <v>#N/A</v>
      </c>
      <c r="R219" s="27" t="e">
        <f>IF(M219=FALSE,NA(),(VLOOKUP(1,G222:K241,3,FALSE))/(M219-1))</f>
        <v>#N/A</v>
      </c>
      <c r="S219" s="22" t="e">
        <f>IF(M219=FALSE,NA(),IF(SUM(J222:J241)=2,"yes","no"))</f>
        <v>#N/A</v>
      </c>
      <c r="X219" s="2" cm="2">
        <f t="array" ref="X219:X220">FREQUENCY(IF('Data Transformation'!$B$425:$B$6424='Bin Analysis'!L219,'Data Transformation'!$G$425:$G$6424),'Data Transformation'!$U$11)</f>
        <v>0</v>
      </c>
      <c r="Y219" s="2" cm="2">
        <f t="array" ref="Y219:Y220">FREQUENCY(IF('Data Transformation'!$B$425:$B$6424='Bin Analysis'!L219,'Data Transformation'!$G$425:$G$6424),'Data Transformation'!$U$12)</f>
        <v>0</v>
      </c>
    </row>
    <row r="220" spans="1:25" x14ac:dyDescent="0.55000000000000004">
      <c r="A220" s="14" t="s">
        <v>67</v>
      </c>
      <c r="B220" t="s">
        <v>47</v>
      </c>
      <c r="C220" t="s">
        <v>5</v>
      </c>
      <c r="D220" t="s">
        <v>100</v>
      </c>
      <c r="E220" t="s">
        <v>101</v>
      </c>
      <c r="F220" t="s">
        <v>102</v>
      </c>
      <c r="G220" t="s">
        <v>70</v>
      </c>
      <c r="H220" t="s">
        <v>31</v>
      </c>
      <c r="I220" t="s">
        <v>32</v>
      </c>
      <c r="J220" t="s">
        <v>46</v>
      </c>
      <c r="K220" s="14" t="s">
        <v>45</v>
      </c>
      <c r="M220" s="14"/>
      <c r="X220" s="2">
        <v>0</v>
      </c>
      <c r="Y220" s="2">
        <v>0</v>
      </c>
    </row>
    <row r="221" spans="1:25" x14ac:dyDescent="0.55000000000000004">
      <c r="A221" s="32"/>
      <c r="D221" t="e">
        <f>IF(C221=1,'Data Transformation'!$G$3+0.5*'Data Transformation'!$W$25,IF(C222=1,D222-'Data Transformation'!$W$25,FALSE))</f>
        <v>#NUM!</v>
      </c>
      <c r="E221">
        <f t="array" ref="E221">IF(ISLOGICAL(D221),"",FREQUENCY(IF('Data Transformation'!$B$425:$B$8425='Bin Analysis'!$B219,'Data Transformation'!$G$425:$G$8425),D221))</f>
        <v>2001</v>
      </c>
      <c r="F221" t="e">
        <f>IF(ISLOGICAL(D221),"",E221-E220)</f>
        <v>#VALUE!</v>
      </c>
      <c r="M221" s="14"/>
    </row>
    <row r="222" spans="1:25" x14ac:dyDescent="0.55000000000000004">
      <c r="A222" s="32" t="e">
        <f>IF(Weighting!$P$6&gt;0,B222,"")</f>
        <v>#NUM!</v>
      </c>
      <c r="B222" t="e">
        <f>Weighting!$C$6</f>
        <v>#DIV/0!</v>
      </c>
      <c r="C222" t="e">
        <f>Weighting!$F$6</f>
        <v>#NUM!</v>
      </c>
      <c r="D222" t="e">
        <f>IF(C222=1,'Data Transformation'!$G$3+0.5*'Data Transformation'!$W$25,IF(C223=1,D223-'Data Transformation'!$W$25,FALSE))</f>
        <v>#NUM!</v>
      </c>
      <c r="E222">
        <f t="array" ref="E222">IF(ISLOGICAL(D222),"",FREQUENCY(IF('Data Transformation'!$B$425:$B$8425='Bin Analysis'!$B219,'Data Transformation'!$G$425:$G$8425),D222))</f>
        <v>2001</v>
      </c>
      <c r="F222">
        <f>IF(ISLOGICAL(D222),"",E222-E221)</f>
        <v>0</v>
      </c>
      <c r="G222">
        <f>Weighting!$H$6</f>
        <v>1</v>
      </c>
      <c r="H222">
        <f t="array" ref="H222">FREQUENCY(IF('Data Transformation'!$B$4:$B$8425=B219,'Data Transformation'!$G$4:$G$8425),'Bin Analysis'!$B222)</f>
        <v>2073</v>
      </c>
      <c r="I222">
        <f>H222-H221</f>
        <v>2073</v>
      </c>
      <c r="J222">
        <f>IF(I222=0,0,1)</f>
        <v>1</v>
      </c>
      <c r="K222" t="e">
        <f>J222*Weighting!$W$6</f>
        <v>#NUM!</v>
      </c>
      <c r="M222" s="14"/>
    </row>
    <row r="223" spans="1:25" x14ac:dyDescent="0.55000000000000004">
      <c r="A223" s="32" t="str">
        <f>IF(Weighting!$P$7&gt;0,B223,"")</f>
        <v/>
      </c>
      <c r="B223" t="e">
        <f>Weighting!$C$7</f>
        <v>#DIV/0!</v>
      </c>
      <c r="C223" t="e">
        <f>Weighting!$F$7</f>
        <v>#NUM!</v>
      </c>
      <c r="D223" t="e">
        <f>IF(C223=1,'Data Transformation'!$G$3+0.5*'Data Transformation'!$W$25,IF(C224=1,D224-'Data Transformation'!$W$25,FALSE))</f>
        <v>#NUM!</v>
      </c>
      <c r="E223">
        <f t="array" ref="E223">IF(ISLOGICAL(D223),"",FREQUENCY(IF('Data Transformation'!$B$425:$B$8425='Bin Analysis'!$B219,'Data Transformation'!$G$425:$G$8425),D223))</f>
        <v>2001</v>
      </c>
      <c r="F223">
        <f t="shared" ref="F223:F241" si="27">IF(ISLOGICAL(D223),"",E223-E222)</f>
        <v>0</v>
      </c>
      <c r="G223">
        <f>Weighting!$H$7</f>
        <v>0</v>
      </c>
      <c r="H223">
        <f t="array" ref="H223">FREQUENCY(IF('Data Transformation'!$B$4:$B$8425=B219,'Data Transformation'!$G$4:$G$8425),'Bin Analysis'!$B223)</f>
        <v>2073</v>
      </c>
      <c r="I223">
        <f t="shared" ref="I223:I241" si="28">H223-H222</f>
        <v>0</v>
      </c>
      <c r="J223">
        <f>IF(I223=0,0,1)</f>
        <v>0</v>
      </c>
      <c r="K223">
        <f>J223*Weighting!$W$7</f>
        <v>0</v>
      </c>
      <c r="M223" s="14"/>
    </row>
    <row r="224" spans="1:25" x14ac:dyDescent="0.55000000000000004">
      <c r="A224" s="32" t="str">
        <f>IF(Weighting!$P$8&gt;0,B224,"")</f>
        <v/>
      </c>
      <c r="B224" t="e">
        <f>Weighting!$C$8</f>
        <v>#DIV/0!</v>
      </c>
      <c r="C224" t="e">
        <f>Weighting!$F$8</f>
        <v>#NUM!</v>
      </c>
      <c r="D224" t="e">
        <f>IF(C224=1,'Data Transformation'!$G$3+0.5*'Data Transformation'!$W$25,IF(C225=1,D225-'Data Transformation'!$W$25,FALSE))</f>
        <v>#NUM!</v>
      </c>
      <c r="E224">
        <f t="array" ref="E224">IF(ISLOGICAL(D224),"",FREQUENCY(IF('Data Transformation'!$B$425:$B$8425='Bin Analysis'!$B219,'Data Transformation'!$G$425:$G$8425),D224))</f>
        <v>2001</v>
      </c>
      <c r="F224">
        <f t="shared" si="27"/>
        <v>0</v>
      </c>
      <c r="G224">
        <f>Weighting!$H$8</f>
        <v>0</v>
      </c>
      <c r="H224">
        <f t="array" ref="H224">FREQUENCY(IF('Data Transformation'!$B$4:$B$8425=B219,'Data Transformation'!$G$4:$G$8425),'Bin Analysis'!$B224)</f>
        <v>2073</v>
      </c>
      <c r="I224">
        <f t="shared" si="28"/>
        <v>0</v>
      </c>
      <c r="J224">
        <f t="shared" ref="J224:J241" si="29">IF(I224=0,0,1)</f>
        <v>0</v>
      </c>
      <c r="K224">
        <f>J224*Weighting!$W$8</f>
        <v>0</v>
      </c>
      <c r="M224" s="14"/>
    </row>
    <row r="225" spans="1:13" x14ac:dyDescent="0.55000000000000004">
      <c r="A225" s="32" t="str">
        <f>IF(Weighting!$P$9&gt;0,B225,"")</f>
        <v/>
      </c>
      <c r="B225" s="50" t="e">
        <f>Weighting!$C$9</f>
        <v>#DIV/0!</v>
      </c>
      <c r="C225" t="e">
        <f>Weighting!$F$9</f>
        <v>#NUM!</v>
      </c>
      <c r="D225" t="e">
        <f>IF(C225=1,'Data Transformation'!$G$3+0.5*'Data Transformation'!$W$25,IF(C226=1,D226-'Data Transformation'!$W$25,FALSE))</f>
        <v>#NUM!</v>
      </c>
      <c r="E225">
        <f t="array" ref="E225">IF(ISLOGICAL(D225),"",FREQUENCY(IF('Data Transformation'!$B$425:$B$8425='Bin Analysis'!$B219,'Data Transformation'!$G$425:$G$8425),D225))</f>
        <v>2001</v>
      </c>
      <c r="F225">
        <f t="shared" si="27"/>
        <v>0</v>
      </c>
      <c r="G225">
        <f>Weighting!$H$9</f>
        <v>0</v>
      </c>
      <c r="H225">
        <f t="array" ref="H225">FREQUENCY(IF('Data Transformation'!$B$4:$B$8425=B219,'Data Transformation'!$G$4:$G$8425),'Bin Analysis'!$B225)</f>
        <v>2073</v>
      </c>
      <c r="I225">
        <f t="shared" si="28"/>
        <v>0</v>
      </c>
      <c r="J225">
        <f t="shared" si="29"/>
        <v>0</v>
      </c>
      <c r="K225">
        <f>J225*Weighting!$W$9</f>
        <v>0</v>
      </c>
      <c r="M225" s="14"/>
    </row>
    <row r="226" spans="1:13" x14ac:dyDescent="0.55000000000000004">
      <c r="A226" s="32" t="str">
        <f>IF(Weighting!$P$10&gt;0,B226,"")</f>
        <v/>
      </c>
      <c r="B226" t="e">
        <f>Weighting!$C$10</f>
        <v>#DIV/0!</v>
      </c>
      <c r="C226" t="e">
        <f>Weighting!$F$10</f>
        <v>#NUM!</v>
      </c>
      <c r="D226" t="e">
        <f>IF(C226=1,'Data Transformation'!$G$3+0.5*'Data Transformation'!$W$25,IF(C227=1,D227-'Data Transformation'!$W$25,FALSE))</f>
        <v>#NUM!</v>
      </c>
      <c r="E226">
        <f t="array" ref="E226">IF(ISLOGICAL(D226),"",FREQUENCY(IF('Data Transformation'!$B$425:$B$8425='Bin Analysis'!$B219,'Data Transformation'!$G$425:$G$8425),D226))</f>
        <v>2001</v>
      </c>
      <c r="F226">
        <f t="shared" si="27"/>
        <v>0</v>
      </c>
      <c r="G226">
        <f>Weighting!$H$10</f>
        <v>0</v>
      </c>
      <c r="H226">
        <f t="array" ref="H226">FREQUENCY(IF('Data Transformation'!$B$4:$B$8425=B219,'Data Transformation'!$G$4:$G$8425),'Bin Analysis'!$B226)</f>
        <v>2073</v>
      </c>
      <c r="I226">
        <f t="shared" si="28"/>
        <v>0</v>
      </c>
      <c r="J226">
        <f t="shared" si="29"/>
        <v>0</v>
      </c>
      <c r="K226">
        <f>J226*Weighting!$W$10</f>
        <v>0</v>
      </c>
      <c r="M226" s="14"/>
    </row>
    <row r="227" spans="1:13" x14ac:dyDescent="0.55000000000000004">
      <c r="A227" s="32" t="str">
        <f>IF(Weighting!$P$11&gt;0,B227,"")</f>
        <v/>
      </c>
      <c r="B227" t="e">
        <f>Weighting!$C$11</f>
        <v>#DIV/0!</v>
      </c>
      <c r="C227" t="e">
        <f>Weighting!$F$11</f>
        <v>#NUM!</v>
      </c>
      <c r="D227" t="e">
        <f>IF(C227=1,'Data Transformation'!$G$3+0.5*'Data Transformation'!$W$25,IF(C228=1,D228-'Data Transformation'!$W$25,FALSE))</f>
        <v>#NUM!</v>
      </c>
      <c r="E227">
        <f t="array" ref="E227">IF(ISLOGICAL(D227),"",FREQUENCY(IF('Data Transformation'!$B$425:$B$8425='Bin Analysis'!$B219,'Data Transformation'!$G$425:$G$8425),D227))</f>
        <v>2001</v>
      </c>
      <c r="F227">
        <f t="shared" si="27"/>
        <v>0</v>
      </c>
      <c r="G227">
        <f>Weighting!$H$11</f>
        <v>0</v>
      </c>
      <c r="H227">
        <f t="array" ref="H227">FREQUENCY(IF('Data Transformation'!$B$4:$B$8425=B219,'Data Transformation'!$G$4:$G$8425),'Bin Analysis'!$B227)</f>
        <v>2073</v>
      </c>
      <c r="I227">
        <f t="shared" si="28"/>
        <v>0</v>
      </c>
      <c r="J227">
        <f t="shared" si="29"/>
        <v>0</v>
      </c>
      <c r="K227">
        <f>J227*Weighting!$W$11</f>
        <v>0</v>
      </c>
      <c r="M227" s="14"/>
    </row>
    <row r="228" spans="1:13" x14ac:dyDescent="0.55000000000000004">
      <c r="A228" s="32" t="str">
        <f>IF(Weighting!$P$12&gt;0,B228,"")</f>
        <v/>
      </c>
      <c r="B228" t="e">
        <f>Weighting!$C$12</f>
        <v>#DIV/0!</v>
      </c>
      <c r="C228" t="e">
        <f>Weighting!$F$12</f>
        <v>#NUM!</v>
      </c>
      <c r="D228" t="e">
        <f>IF(C228=1,'Data Transformation'!$G$3+0.5*'Data Transformation'!$W$25,IF(C229=1,D229-'Data Transformation'!$W$25,FALSE))</f>
        <v>#NUM!</v>
      </c>
      <c r="E228">
        <f t="array" ref="E228">IF(ISLOGICAL(D228),"",FREQUENCY(IF('Data Transformation'!$B$425:$B$8425='Bin Analysis'!$B219,'Data Transformation'!$G$425:$G$8425),D228))</f>
        <v>2001</v>
      </c>
      <c r="F228">
        <f t="shared" si="27"/>
        <v>0</v>
      </c>
      <c r="G228">
        <f>Weighting!$H$12</f>
        <v>0</v>
      </c>
      <c r="H228">
        <f t="array" ref="H228">FREQUENCY(IF('Data Transformation'!$B$4:$B$8425=B219,'Data Transformation'!$G$4:$G$8425),'Bin Analysis'!$B228)</f>
        <v>2073</v>
      </c>
      <c r="I228">
        <f t="shared" si="28"/>
        <v>0</v>
      </c>
      <c r="J228">
        <f t="shared" si="29"/>
        <v>0</v>
      </c>
      <c r="K228">
        <f>J228*Weighting!$W$12</f>
        <v>0</v>
      </c>
      <c r="M228" s="14"/>
    </row>
    <row r="229" spans="1:13" x14ac:dyDescent="0.55000000000000004">
      <c r="A229" s="32" t="str">
        <f>IF(Weighting!$P$13&gt;0,B229,"")</f>
        <v/>
      </c>
      <c r="B229" t="e">
        <f>Weighting!$C$13</f>
        <v>#DIV/0!</v>
      </c>
      <c r="C229" t="e">
        <f>Weighting!$F$13</f>
        <v>#NUM!</v>
      </c>
      <c r="D229" t="e">
        <f>IF(C229=1,'Data Transformation'!$G$3+0.5*'Data Transformation'!$W$25,IF(C230=1,D230-'Data Transformation'!$W$25,FALSE))</f>
        <v>#NUM!</v>
      </c>
      <c r="E229">
        <f t="array" ref="E229">IF(ISLOGICAL(D229),"",FREQUENCY(IF('Data Transformation'!$B$425:$B$8425='Bin Analysis'!$B219,'Data Transformation'!$G$425:$G$8425),D229))</f>
        <v>2001</v>
      </c>
      <c r="F229">
        <f t="shared" si="27"/>
        <v>0</v>
      </c>
      <c r="G229">
        <f>Weighting!$H$13</f>
        <v>0</v>
      </c>
      <c r="H229">
        <f t="array" ref="H229">FREQUENCY(IF('Data Transformation'!$B$4:$B$8425=B219,'Data Transformation'!$G$4:$G$8425),'Bin Analysis'!$B229)</f>
        <v>2073</v>
      </c>
      <c r="I229">
        <f t="shared" si="28"/>
        <v>0</v>
      </c>
      <c r="J229">
        <f t="shared" si="29"/>
        <v>0</v>
      </c>
      <c r="K229">
        <f>J229*Weighting!$W$13</f>
        <v>0</v>
      </c>
      <c r="M229" s="14"/>
    </row>
    <row r="230" spans="1:13" x14ac:dyDescent="0.55000000000000004">
      <c r="A230" s="32" t="str">
        <f>IF(Weighting!$P$14&gt;0,B230,"")</f>
        <v/>
      </c>
      <c r="B230" t="e">
        <f>Weighting!$C$14</f>
        <v>#DIV/0!</v>
      </c>
      <c r="C230" t="e">
        <f>Weighting!$F$14</f>
        <v>#NUM!</v>
      </c>
      <c r="D230" t="e">
        <f>IF(C230=1,'Data Transformation'!$G$3+0.5*'Data Transformation'!$W$25,IF(C231=1,D231-'Data Transformation'!$W$25,FALSE))</f>
        <v>#NUM!</v>
      </c>
      <c r="E230">
        <f t="array" ref="E230">IF(ISLOGICAL(D230),"",FREQUENCY(IF('Data Transformation'!$B$425:$B$8425='Bin Analysis'!$B219,'Data Transformation'!$G$425:$G$8425),D230))</f>
        <v>2001</v>
      </c>
      <c r="F230">
        <f t="shared" si="27"/>
        <v>0</v>
      </c>
      <c r="G230">
        <f>Weighting!$H$14</f>
        <v>0</v>
      </c>
      <c r="H230">
        <f t="array" ref="H230">FREQUENCY(IF('Data Transformation'!$B$4:$B$8425=B219,'Data Transformation'!$G$4:$G$8425),'Bin Analysis'!$B230)</f>
        <v>2073</v>
      </c>
      <c r="I230">
        <f t="shared" si="28"/>
        <v>0</v>
      </c>
      <c r="J230">
        <f t="shared" si="29"/>
        <v>0</v>
      </c>
      <c r="K230">
        <f>J230*Weighting!$W$14</f>
        <v>0</v>
      </c>
      <c r="M230" s="14"/>
    </row>
    <row r="231" spans="1:13" x14ac:dyDescent="0.55000000000000004">
      <c r="A231" s="32" t="str">
        <f>IF(Weighting!$P$15&gt;0,B231,"")</f>
        <v/>
      </c>
      <c r="B231" t="e">
        <f>Weighting!$C$15</f>
        <v>#DIV/0!</v>
      </c>
      <c r="C231" t="e">
        <f>Weighting!$F$15</f>
        <v>#NUM!</v>
      </c>
      <c r="D231" t="e">
        <f>IF(C231=1,'Data Transformation'!$G$3+0.5*'Data Transformation'!$W$25,IF(C232=1,D232-'Data Transformation'!$W$25,FALSE))</f>
        <v>#NUM!</v>
      </c>
      <c r="E231">
        <f t="array" ref="E231">IF(ISLOGICAL(D231),"",FREQUENCY(IF('Data Transformation'!$B$425:$B$8425='Bin Analysis'!$B219,'Data Transformation'!$G$425:$G$8425),D231))</f>
        <v>2001</v>
      </c>
      <c r="F231">
        <f t="shared" si="27"/>
        <v>0</v>
      </c>
      <c r="G231">
        <f>Weighting!$H$15</f>
        <v>0</v>
      </c>
      <c r="H231">
        <f t="array" ref="H231">FREQUENCY(IF('Data Transformation'!$B$4:$B$8425=B219,'Data Transformation'!$G$4:$G$8425),'Bin Analysis'!$B231)</f>
        <v>2073</v>
      </c>
      <c r="I231">
        <f t="shared" si="28"/>
        <v>0</v>
      </c>
      <c r="J231">
        <f t="shared" si="29"/>
        <v>0</v>
      </c>
      <c r="K231">
        <f>J231*Weighting!$W$15</f>
        <v>0</v>
      </c>
      <c r="M231" s="14"/>
    </row>
    <row r="232" spans="1:13" x14ac:dyDescent="0.55000000000000004">
      <c r="A232" s="32" t="str">
        <f>IF(Weighting!$P$16&gt;0,B232,"")</f>
        <v/>
      </c>
      <c r="B232" t="e">
        <f>Weighting!$C$16</f>
        <v>#DIV/0!</v>
      </c>
      <c r="C232" t="e">
        <f>Weighting!$F$16</f>
        <v>#NUM!</v>
      </c>
      <c r="D232" t="e">
        <f>IF(C232=1,'Data Transformation'!$G$3+0.5*'Data Transformation'!$W$25,IF(C233=1,D233-'Data Transformation'!$W$25,FALSE))</f>
        <v>#NUM!</v>
      </c>
      <c r="E232">
        <f t="array" ref="E232">IF(ISLOGICAL(D232),"",FREQUENCY(IF('Data Transformation'!$B$425:$B$8425='Bin Analysis'!$B219,'Data Transformation'!$G$425:$G$8425),D232))</f>
        <v>2001</v>
      </c>
      <c r="F232">
        <f t="shared" si="27"/>
        <v>0</v>
      </c>
      <c r="G232">
        <f>Weighting!$H$16</f>
        <v>0</v>
      </c>
      <c r="H232">
        <f t="array" ref="H232">FREQUENCY(IF('Data Transformation'!$B$4:$B$8425=B219,'Data Transformation'!$G$4:$G$8425),'Bin Analysis'!$B232)</f>
        <v>2073</v>
      </c>
      <c r="I232">
        <f t="shared" si="28"/>
        <v>0</v>
      </c>
      <c r="J232">
        <f t="shared" si="29"/>
        <v>0</v>
      </c>
      <c r="K232">
        <f>J232*Weighting!$W$16</f>
        <v>0</v>
      </c>
      <c r="M232" s="14"/>
    </row>
    <row r="233" spans="1:13" x14ac:dyDescent="0.55000000000000004">
      <c r="A233" s="32" t="str">
        <f>IF(Weighting!$P$17&gt;0,B233,"")</f>
        <v/>
      </c>
      <c r="B233" t="e">
        <f>Weighting!$C$17</f>
        <v>#DIV/0!</v>
      </c>
      <c r="C233" t="e">
        <f>Weighting!$F$17</f>
        <v>#NUM!</v>
      </c>
      <c r="D233" t="e">
        <f>IF(C233=1,'Data Transformation'!$G$3+0.5*'Data Transformation'!$W$25,IF(C234=1,D234-'Data Transformation'!$W$25,FALSE))</f>
        <v>#NUM!</v>
      </c>
      <c r="E233">
        <f t="array" ref="E233">IF(ISLOGICAL(D233),"",FREQUENCY(IF('Data Transformation'!$B$425:$B$8425='Bin Analysis'!$B219,'Data Transformation'!$G$425:$G$8425),D233))</f>
        <v>2001</v>
      </c>
      <c r="F233">
        <f t="shared" si="27"/>
        <v>0</v>
      </c>
      <c r="G233">
        <f>Weighting!$H$17</f>
        <v>0</v>
      </c>
      <c r="H233">
        <f t="array" ref="H233">FREQUENCY(IF('Data Transformation'!$B$4:$B$8425=B219,'Data Transformation'!$G$4:$G$8425),'Bin Analysis'!$B233)</f>
        <v>2073</v>
      </c>
      <c r="I233">
        <f t="shared" si="28"/>
        <v>0</v>
      </c>
      <c r="J233">
        <f t="shared" si="29"/>
        <v>0</v>
      </c>
      <c r="K233">
        <f>J233*Weighting!$W$17</f>
        <v>0</v>
      </c>
      <c r="M233" s="14"/>
    </row>
    <row r="234" spans="1:13" x14ac:dyDescent="0.55000000000000004">
      <c r="A234" s="32" t="str">
        <f>IF(Weighting!$P$18&gt;0,B234,"")</f>
        <v/>
      </c>
      <c r="B234" t="e">
        <f>Weighting!$C$18</f>
        <v>#DIV/0!</v>
      </c>
      <c r="C234" t="e">
        <f>Weighting!$F$18</f>
        <v>#NUM!</v>
      </c>
      <c r="D234" t="e">
        <f>IF(C234=1,'Data Transformation'!$G$3+0.5*'Data Transformation'!$W$25,IF(C235=1,D235-'Data Transformation'!$W$25,FALSE))</f>
        <v>#NUM!</v>
      </c>
      <c r="E234">
        <f t="array" ref="E234">IF(ISLOGICAL(D234),"",FREQUENCY(IF('Data Transformation'!$B$425:$B$8425='Bin Analysis'!$B219,'Data Transformation'!$G$425:$G$8425),D234))</f>
        <v>2001</v>
      </c>
      <c r="F234">
        <f t="shared" si="27"/>
        <v>0</v>
      </c>
      <c r="G234">
        <f>Weighting!$H$18</f>
        <v>0</v>
      </c>
      <c r="H234">
        <f t="array" ref="H234">FREQUENCY(IF('Data Transformation'!$B$4:$B$8425=B219,'Data Transformation'!$G$4:$G$8425),'Bin Analysis'!$B234)</f>
        <v>2073</v>
      </c>
      <c r="I234">
        <f t="shared" si="28"/>
        <v>0</v>
      </c>
      <c r="J234">
        <f t="shared" si="29"/>
        <v>0</v>
      </c>
      <c r="K234">
        <f>J234*Weighting!$W$18</f>
        <v>0</v>
      </c>
      <c r="M234" s="14"/>
    </row>
    <row r="235" spans="1:13" x14ac:dyDescent="0.55000000000000004">
      <c r="A235" s="32" t="str">
        <f>IF(Weighting!$P$19&gt;0,B235,"")</f>
        <v/>
      </c>
      <c r="B235" t="e">
        <f>Weighting!$C$19</f>
        <v>#DIV/0!</v>
      </c>
      <c r="C235" t="e">
        <f>Weighting!$F$19</f>
        <v>#NUM!</v>
      </c>
      <c r="D235" t="e">
        <f>IF(C235=1,'Data Transformation'!$G$3+0.5*'Data Transformation'!$W$25,IF(C236=1,D236-'Data Transformation'!$W$25,FALSE))</f>
        <v>#NUM!</v>
      </c>
      <c r="E235">
        <f t="array" ref="E235">IF(ISLOGICAL(D235),"",FREQUENCY(IF('Data Transformation'!$B$425:$B$8425='Bin Analysis'!$B219,'Data Transformation'!$G$425:$G$8425),D235))</f>
        <v>2001</v>
      </c>
      <c r="F235">
        <f t="shared" si="27"/>
        <v>0</v>
      </c>
      <c r="G235">
        <f>Weighting!$H$19</f>
        <v>0</v>
      </c>
      <c r="H235">
        <f t="array" ref="H235">FREQUENCY(IF('Data Transformation'!$B$4:$B$8425=B219,'Data Transformation'!$G$4:$G$8425),'Bin Analysis'!$B235)</f>
        <v>2073</v>
      </c>
      <c r="I235">
        <f t="shared" si="28"/>
        <v>0</v>
      </c>
      <c r="J235">
        <f t="shared" si="29"/>
        <v>0</v>
      </c>
      <c r="K235">
        <f>J235*Weighting!$W$19</f>
        <v>0</v>
      </c>
      <c r="M235" s="14"/>
    </row>
    <row r="236" spans="1:13" x14ac:dyDescent="0.55000000000000004">
      <c r="A236" s="32" t="str">
        <f>IF(Weighting!$P$20&gt;0,B236,"")</f>
        <v/>
      </c>
      <c r="B236" t="e">
        <f>Weighting!$C$20</f>
        <v>#DIV/0!</v>
      </c>
      <c r="C236" t="e">
        <f>Weighting!$F$20</f>
        <v>#NUM!</v>
      </c>
      <c r="D236" t="e">
        <f>IF(C236=1,'Data Transformation'!$G$3+0.5*'Data Transformation'!$W$25,IF(C237=1,D237-'Data Transformation'!$W$25,FALSE))</f>
        <v>#NUM!</v>
      </c>
      <c r="E236">
        <f t="array" ref="E236">IF(ISLOGICAL(D236),"",FREQUENCY(IF('Data Transformation'!$B$425:$B$8425='Bin Analysis'!$B219,'Data Transformation'!$G$425:$G$8425),D236))</f>
        <v>2001</v>
      </c>
      <c r="F236">
        <f t="shared" si="27"/>
        <v>0</v>
      </c>
      <c r="G236">
        <f>Weighting!$H$20</f>
        <v>0</v>
      </c>
      <c r="H236">
        <f t="array" ref="H236">FREQUENCY(IF('Data Transformation'!$B$4:$B$8425=B219,'Data Transformation'!$G$4:$G$8425),'Bin Analysis'!$B236)</f>
        <v>2073</v>
      </c>
      <c r="I236">
        <f t="shared" si="28"/>
        <v>0</v>
      </c>
      <c r="J236">
        <f t="shared" si="29"/>
        <v>0</v>
      </c>
      <c r="K236">
        <f>J236*Weighting!$W$20</f>
        <v>0</v>
      </c>
      <c r="M236" s="14"/>
    </row>
    <row r="237" spans="1:13" x14ac:dyDescent="0.55000000000000004">
      <c r="A237" s="32" t="str">
        <f>IF(Weighting!$P$21&gt;0,B237,"")</f>
        <v/>
      </c>
      <c r="B237" t="e">
        <f>Weighting!$C$21</f>
        <v>#DIV/0!</v>
      </c>
      <c r="C237" t="e">
        <f>Weighting!$F$21</f>
        <v>#NUM!</v>
      </c>
      <c r="D237" t="e">
        <f>IF(C237=1,'Data Transformation'!$G$3+0.5*'Data Transformation'!$W$25,IF(C238=1,D238-'Data Transformation'!$W$25,FALSE))</f>
        <v>#NUM!</v>
      </c>
      <c r="E237">
        <f t="array" ref="E237">IF(ISLOGICAL(D237),"",FREQUENCY(IF('Data Transformation'!$B$425:$B$8425='Bin Analysis'!$B219,'Data Transformation'!$G$425:$G$8425),D237))</f>
        <v>2001</v>
      </c>
      <c r="F237">
        <f t="shared" si="27"/>
        <v>0</v>
      </c>
      <c r="G237">
        <f>Weighting!$H$21</f>
        <v>0</v>
      </c>
      <c r="H237">
        <f t="array" ref="H237">FREQUENCY(IF('Data Transformation'!$B$4:$B$8425=B219,'Data Transformation'!$G$4:$G$8425),'Bin Analysis'!$B237)</f>
        <v>2073</v>
      </c>
      <c r="I237">
        <f t="shared" si="28"/>
        <v>0</v>
      </c>
      <c r="J237">
        <f t="shared" si="29"/>
        <v>0</v>
      </c>
      <c r="K237">
        <f>J237*Weighting!$W$21</f>
        <v>0</v>
      </c>
      <c r="M237" s="14"/>
    </row>
    <row r="238" spans="1:13" x14ac:dyDescent="0.55000000000000004">
      <c r="A238" s="32" t="str">
        <f>IF(Weighting!$P$22&gt;0,B238,"")</f>
        <v/>
      </c>
      <c r="B238" t="e">
        <f>Weighting!$C$22</f>
        <v>#DIV/0!</v>
      </c>
      <c r="C238" t="e">
        <f>Weighting!$F$22</f>
        <v>#NUM!</v>
      </c>
      <c r="D238" t="e">
        <f>IF(C238=1,'Data Transformation'!$G$3+0.5*'Data Transformation'!$W$25,IF(C239=1,D239-'Data Transformation'!$W$25,FALSE))</f>
        <v>#NUM!</v>
      </c>
      <c r="E238">
        <f t="array" ref="E238">IF(ISLOGICAL(D238),"",FREQUENCY(IF('Data Transformation'!$B$425:$B$8425='Bin Analysis'!$B219,'Data Transformation'!$G$425:$G$8425),D238))</f>
        <v>2001</v>
      </c>
      <c r="F238">
        <f t="shared" si="27"/>
        <v>0</v>
      </c>
      <c r="G238">
        <f>Weighting!$H$22</f>
        <v>0</v>
      </c>
      <c r="H238">
        <f t="array" ref="H238">FREQUENCY(IF('Data Transformation'!$B$4:$B$8425=B219,'Data Transformation'!$G$4:$G$8425),'Bin Analysis'!$B238)</f>
        <v>2073</v>
      </c>
      <c r="I238">
        <f t="shared" si="28"/>
        <v>0</v>
      </c>
      <c r="J238">
        <f t="shared" si="29"/>
        <v>0</v>
      </c>
      <c r="K238">
        <f>J238*Weighting!$W$22</f>
        <v>0</v>
      </c>
      <c r="M238" s="14"/>
    </row>
    <row r="239" spans="1:13" x14ac:dyDescent="0.55000000000000004">
      <c r="A239" s="32" t="str">
        <f>IF(Weighting!$P$23&gt;0,B239,"")</f>
        <v/>
      </c>
      <c r="B239" t="e">
        <f>Weighting!$C$23</f>
        <v>#DIV/0!</v>
      </c>
      <c r="C239" t="e">
        <f>Weighting!$F$23</f>
        <v>#NUM!</v>
      </c>
      <c r="D239" t="e">
        <f>IF(C239=1,'Data Transformation'!$G$3+0.5*'Data Transformation'!$W$25,IF(C240=1,D240-'Data Transformation'!$W$25,FALSE))</f>
        <v>#NUM!</v>
      </c>
      <c r="E239">
        <f t="array" ref="E239">IF(ISLOGICAL(D239),"",FREQUENCY(IF('Data Transformation'!$B$425:$B$8425='Bin Analysis'!$B219,'Data Transformation'!$G$425:$G$8425),D239))</f>
        <v>2001</v>
      </c>
      <c r="F239">
        <f t="shared" si="27"/>
        <v>0</v>
      </c>
      <c r="G239">
        <f>Weighting!$H$23</f>
        <v>0</v>
      </c>
      <c r="H239">
        <f t="array" ref="H239">FREQUENCY(IF('Data Transformation'!$B$4:$B$8425=B219,'Data Transformation'!$G$4:$G$8425),'Bin Analysis'!$B239)</f>
        <v>2073</v>
      </c>
      <c r="I239">
        <f t="shared" si="28"/>
        <v>0</v>
      </c>
      <c r="J239">
        <f t="shared" si="29"/>
        <v>0</v>
      </c>
      <c r="K239">
        <f>J239*Weighting!$W$23</f>
        <v>0</v>
      </c>
      <c r="M239" s="14"/>
    </row>
    <row r="240" spans="1:13" x14ac:dyDescent="0.55000000000000004">
      <c r="A240" s="32" t="str">
        <f>IF(Weighting!$P$24&gt;0,B240,"")</f>
        <v/>
      </c>
      <c r="B240" t="e">
        <f>Weighting!$C$24</f>
        <v>#DIV/0!</v>
      </c>
      <c r="C240" t="e">
        <f>Weighting!$F$24</f>
        <v>#NUM!</v>
      </c>
      <c r="D240" t="e">
        <f>IF(C240=1,'Data Transformation'!$G$3+0.5*'Data Transformation'!$W$25,IF(C241=1,D241-'Data Transformation'!$W$25,FALSE))</f>
        <v>#NUM!</v>
      </c>
      <c r="E240">
        <f t="array" ref="E240">IF(ISLOGICAL(D240),"",FREQUENCY(IF('Data Transformation'!$B$425:$B$8425='Bin Analysis'!$B219,'Data Transformation'!$G$425:$G$8425),D240))</f>
        <v>2001</v>
      </c>
      <c r="F240">
        <f t="shared" si="27"/>
        <v>0</v>
      </c>
      <c r="G240">
        <f>Weighting!$H$24</f>
        <v>0</v>
      </c>
      <c r="H240">
        <f t="array" ref="H240">FREQUENCY(IF('Data Transformation'!$B$4:$B$8425=B219,'Data Transformation'!$G$4:$G$8425),'Bin Analysis'!$B240)</f>
        <v>2073</v>
      </c>
      <c r="I240">
        <f t="shared" si="28"/>
        <v>0</v>
      </c>
      <c r="J240">
        <f t="shared" si="29"/>
        <v>0</v>
      </c>
      <c r="K240">
        <f>J240*Weighting!$W$24</f>
        <v>0</v>
      </c>
      <c r="M240" s="14"/>
    </row>
    <row r="241" spans="1:25" x14ac:dyDescent="0.55000000000000004">
      <c r="A241" s="32" t="str">
        <f>IF(Weighting!$P$25&gt;0,B241,"")</f>
        <v/>
      </c>
      <c r="B241" t="e">
        <f>Weighting!$C$25</f>
        <v>#DIV/0!</v>
      </c>
      <c r="C241" t="e">
        <f>Weighting!$F$25</f>
        <v>#NUM!</v>
      </c>
      <c r="D241" t="e">
        <f>IF(C241=1,'Data Transformation'!$G$3+0.5*'Data Transformation'!$W$25,IF(C242=1,D242-'Data Transformation'!$W$25,FALSE))</f>
        <v>#NUM!</v>
      </c>
      <c r="E241">
        <f t="array" ref="E241">IF(ISLOGICAL(D241),"",FREQUENCY(IF('Data Transformation'!$B$425:$B$8425='Bin Analysis'!$B219,'Data Transformation'!$G$425:$G$8425),D241))</f>
        <v>2001</v>
      </c>
      <c r="F241">
        <f t="shared" si="27"/>
        <v>0</v>
      </c>
      <c r="G241">
        <f>Weighting!$H$25</f>
        <v>0</v>
      </c>
      <c r="H241">
        <f t="array" ref="H241">FREQUENCY(IF('Data Transformation'!$B$4:$B$8425=B219,'Data Transformation'!$G$4:$G$8425),'Bin Analysis'!$B241)</f>
        <v>2073</v>
      </c>
      <c r="I241">
        <f t="shared" si="28"/>
        <v>0</v>
      </c>
      <c r="J241">
        <f t="shared" si="29"/>
        <v>0</v>
      </c>
      <c r="K241">
        <f>J241*Weighting!$W$25</f>
        <v>0</v>
      </c>
      <c r="M241" s="14"/>
    </row>
    <row r="242" spans="1:25" x14ac:dyDescent="0.55000000000000004">
      <c r="N242" s="57"/>
      <c r="O242"/>
      <c r="P242"/>
      <c r="Q242"/>
      <c r="R242"/>
    </row>
    <row r="243" spans="1:25" ht="23.35" x14ac:dyDescent="0.8">
      <c r="A243" s="21" t="s">
        <v>0</v>
      </c>
      <c r="B243" s="21" t="str">
        <f>IFERROR(VLOOKUP(C243,'Data Transformation'!$L$6:$M$426,2,FALSE),"")</f>
        <v/>
      </c>
      <c r="C243" s="21">
        <f>C219+1</f>
        <v>10</v>
      </c>
      <c r="D243" s="21"/>
      <c r="E243" s="21"/>
      <c r="F243" s="21"/>
      <c r="G243" s="21"/>
      <c r="H243" s="22"/>
      <c r="I243" s="22"/>
      <c r="J243" s="22"/>
      <c r="K243" s="21"/>
      <c r="L243" s="21" t="str">
        <f>B243</f>
        <v/>
      </c>
      <c r="M243" s="23" t="e">
        <f>INDEX('Data Transformation'!$O$4:$O$424,MATCH($B243,'Data Transformation'!$M$4:$M$424,0),MATCH($M$2,'Data Transformation'!$O$3,0))</f>
        <v>#N/A</v>
      </c>
      <c r="N243" s="27" t="e">
        <f>IF('Input and Summary Results'!$J$16="minimum",'Bin Analysis'!X244/(M243-1),'Bin Analysis'!Y243/('Bin Analysis'!M243-1))</f>
        <v>#N/A</v>
      </c>
      <c r="O243" s="27" t="e">
        <f>IF(M243=FALSE,NA(),(VLOOKUP(1,C246:K265,4,FALSE))/(M243-1))</f>
        <v>#N/A</v>
      </c>
      <c r="P243" s="27" t="e">
        <f>IF(M243=FALSE,NA(),SUM(J246:J265)/Weighting!$S$5)</f>
        <v>#N/A</v>
      </c>
      <c r="Q243" s="27" t="e">
        <f>IF(M243=FALSE,NA(),SUM(K246:K265)/Weighting!$S$6)</f>
        <v>#N/A</v>
      </c>
      <c r="R243" s="27" t="e">
        <f>IF(M243=FALSE,NA(),(VLOOKUP(1,G246:K265,3,FALSE))/(M243-1))</f>
        <v>#N/A</v>
      </c>
      <c r="S243" s="22" t="e">
        <f>IF(M243=FALSE,NA(),IF(SUM(J246:J265)=2,"yes","no"))</f>
        <v>#N/A</v>
      </c>
      <c r="X243" s="2" cm="2">
        <f t="array" ref="X243:X244">FREQUENCY(IF('Data Transformation'!$B$425:$B$6424='Bin Analysis'!L243,'Data Transformation'!$G$425:$G$6424),'Data Transformation'!$U$11)</f>
        <v>0</v>
      </c>
      <c r="Y243" s="2" cm="2">
        <f t="array" ref="Y243:Y244">FREQUENCY(IF('Data Transformation'!$B$425:$B$6424='Bin Analysis'!L243,'Data Transformation'!$G$425:$G$6424),'Data Transformation'!$U$12)</f>
        <v>0</v>
      </c>
    </row>
    <row r="244" spans="1:25" x14ac:dyDescent="0.55000000000000004">
      <c r="A244" s="14" t="s">
        <v>67</v>
      </c>
      <c r="B244" t="s">
        <v>47</v>
      </c>
      <c r="C244" t="s">
        <v>5</v>
      </c>
      <c r="D244" t="s">
        <v>100</v>
      </c>
      <c r="E244" t="s">
        <v>101</v>
      </c>
      <c r="F244" t="s">
        <v>102</v>
      </c>
      <c r="G244" t="s">
        <v>70</v>
      </c>
      <c r="H244" t="s">
        <v>31</v>
      </c>
      <c r="I244" t="s">
        <v>32</v>
      </c>
      <c r="J244" t="s">
        <v>46</v>
      </c>
      <c r="K244" s="14" t="s">
        <v>45</v>
      </c>
      <c r="M244" s="14"/>
      <c r="X244" s="2">
        <v>0</v>
      </c>
      <c r="Y244" s="2">
        <v>0</v>
      </c>
    </row>
    <row r="245" spans="1:25" x14ac:dyDescent="0.55000000000000004">
      <c r="A245" s="32"/>
      <c r="D245" t="e">
        <f>IF(C245=1,'Data Transformation'!$G$3+0.5*'Data Transformation'!$W$25,IF(C246=1,D246-'Data Transformation'!$W$25,FALSE))</f>
        <v>#NUM!</v>
      </c>
      <c r="E245">
        <f t="array" ref="E245">IF(ISLOGICAL(D245),"",FREQUENCY(IF('Data Transformation'!$B$425:$B$8425='Bin Analysis'!$B243,'Data Transformation'!$G$425:$G$8425),D245))</f>
        <v>2001</v>
      </c>
      <c r="F245" t="e">
        <f>IF(ISLOGICAL(D245),"",E245-E244)</f>
        <v>#VALUE!</v>
      </c>
      <c r="M245" s="14"/>
    </row>
    <row r="246" spans="1:25" x14ac:dyDescent="0.55000000000000004">
      <c r="A246" s="32" t="e">
        <f>IF(Weighting!$P$6&gt;0,B246,"")</f>
        <v>#NUM!</v>
      </c>
      <c r="B246" t="e">
        <f>Weighting!$C$6</f>
        <v>#DIV/0!</v>
      </c>
      <c r="C246" t="e">
        <f>Weighting!$F$6</f>
        <v>#NUM!</v>
      </c>
      <c r="D246" t="e">
        <f>IF(C246=1,'Data Transformation'!$G$3+0.5*'Data Transformation'!$W$25,IF(C247=1,D247-'Data Transformation'!$W$25,FALSE))</f>
        <v>#NUM!</v>
      </c>
      <c r="E246">
        <f t="array" ref="E246">IF(ISLOGICAL(D246),"",FREQUENCY(IF('Data Transformation'!$B$425:$B$8425='Bin Analysis'!$B243,'Data Transformation'!$G$425:$G$8425),D246))</f>
        <v>2001</v>
      </c>
      <c r="F246">
        <f>IF(ISLOGICAL(D246),"",E246-E245)</f>
        <v>0</v>
      </c>
      <c r="G246">
        <f>Weighting!$H$6</f>
        <v>1</v>
      </c>
      <c r="H246">
        <f t="array" ref="H246">FREQUENCY(IF('Data Transformation'!$B$4:$B$8425=B243,'Data Transformation'!$G$4:$G$8425),'Bin Analysis'!$B246)</f>
        <v>2073</v>
      </c>
      <c r="I246">
        <f>H246-H245</f>
        <v>2073</v>
      </c>
      <c r="J246">
        <f>IF(I246=0,0,1)</f>
        <v>1</v>
      </c>
      <c r="K246" t="e">
        <f>J246*Weighting!$W$6</f>
        <v>#NUM!</v>
      </c>
      <c r="M246" s="14"/>
    </row>
    <row r="247" spans="1:25" x14ac:dyDescent="0.55000000000000004">
      <c r="A247" s="32" t="str">
        <f>IF(Weighting!$P$7&gt;0,B247,"")</f>
        <v/>
      </c>
      <c r="B247" t="e">
        <f>Weighting!$C$7</f>
        <v>#DIV/0!</v>
      </c>
      <c r="C247" t="e">
        <f>Weighting!$F$7</f>
        <v>#NUM!</v>
      </c>
      <c r="D247" t="e">
        <f>IF(C247=1,'Data Transformation'!$G$3+0.5*'Data Transformation'!$W$25,IF(C248=1,D248-'Data Transformation'!$W$25,FALSE))</f>
        <v>#NUM!</v>
      </c>
      <c r="E247">
        <f t="array" ref="E247">IF(ISLOGICAL(D247),"",FREQUENCY(IF('Data Transformation'!$B$425:$B$8425='Bin Analysis'!$B243,'Data Transformation'!$G$425:$G$8425),D247))</f>
        <v>2001</v>
      </c>
      <c r="F247">
        <f t="shared" ref="F247:F265" si="30">IF(ISLOGICAL(D247),"",E247-E246)</f>
        <v>0</v>
      </c>
      <c r="G247">
        <f>Weighting!$H$7</f>
        <v>0</v>
      </c>
      <c r="H247">
        <f t="array" ref="H247">FREQUENCY(IF('Data Transformation'!$B$4:$B$8425=B243,'Data Transformation'!$G$4:$G$8425),'Bin Analysis'!$B247)</f>
        <v>2073</v>
      </c>
      <c r="I247">
        <f t="shared" ref="I247:I265" si="31">H247-H246</f>
        <v>0</v>
      </c>
      <c r="J247">
        <f>IF(I247=0,0,1)</f>
        <v>0</v>
      </c>
      <c r="K247">
        <f>J247*Weighting!$W$7</f>
        <v>0</v>
      </c>
      <c r="M247" s="14"/>
    </row>
    <row r="248" spans="1:25" x14ac:dyDescent="0.55000000000000004">
      <c r="A248" s="32" t="str">
        <f>IF(Weighting!$P$8&gt;0,B248,"")</f>
        <v/>
      </c>
      <c r="B248" t="e">
        <f>Weighting!$C$8</f>
        <v>#DIV/0!</v>
      </c>
      <c r="C248" t="e">
        <f>Weighting!$F$8</f>
        <v>#NUM!</v>
      </c>
      <c r="D248" t="e">
        <f>IF(C248=1,'Data Transformation'!$G$3+0.5*'Data Transformation'!$W$25,IF(C249=1,D249-'Data Transformation'!$W$25,FALSE))</f>
        <v>#NUM!</v>
      </c>
      <c r="E248">
        <f t="array" ref="E248">IF(ISLOGICAL(D248),"",FREQUENCY(IF('Data Transformation'!$B$425:$B$8425='Bin Analysis'!$B243,'Data Transformation'!$G$425:$G$8425),D248))</f>
        <v>2001</v>
      </c>
      <c r="F248">
        <f t="shared" si="30"/>
        <v>0</v>
      </c>
      <c r="G248">
        <f>Weighting!$H$8</f>
        <v>0</v>
      </c>
      <c r="H248">
        <f t="array" ref="H248">FREQUENCY(IF('Data Transformation'!$B$4:$B$8425=B243,'Data Transformation'!$G$4:$G$8425),'Bin Analysis'!$B248)</f>
        <v>2073</v>
      </c>
      <c r="I248">
        <f t="shared" si="31"/>
        <v>0</v>
      </c>
      <c r="J248">
        <f t="shared" ref="J248:J265" si="32">IF(I248=0,0,1)</f>
        <v>0</v>
      </c>
      <c r="K248">
        <f>J248*Weighting!$W$8</f>
        <v>0</v>
      </c>
      <c r="M248" s="14"/>
    </row>
    <row r="249" spans="1:25" x14ac:dyDescent="0.55000000000000004">
      <c r="A249" s="32" t="str">
        <f>IF(Weighting!$P$9&gt;0,B249,"")</f>
        <v/>
      </c>
      <c r="B249" s="50" t="e">
        <f>Weighting!$C$9</f>
        <v>#DIV/0!</v>
      </c>
      <c r="C249" t="e">
        <f>Weighting!$F$9</f>
        <v>#NUM!</v>
      </c>
      <c r="D249" t="e">
        <f>IF(C249=1,'Data Transformation'!$G$3+0.5*'Data Transformation'!$W$25,IF(C250=1,D250-'Data Transformation'!$W$25,FALSE))</f>
        <v>#NUM!</v>
      </c>
      <c r="E249">
        <f t="array" ref="E249">IF(ISLOGICAL(D249),"",FREQUENCY(IF('Data Transformation'!$B$425:$B$8425='Bin Analysis'!$B243,'Data Transformation'!$G$425:$G$8425),D249))</f>
        <v>2001</v>
      </c>
      <c r="F249">
        <f t="shared" si="30"/>
        <v>0</v>
      </c>
      <c r="G249">
        <f>Weighting!$H$9</f>
        <v>0</v>
      </c>
      <c r="H249">
        <f t="array" ref="H249">FREQUENCY(IF('Data Transformation'!$B$4:$B$8425=B243,'Data Transformation'!$G$4:$G$8425),'Bin Analysis'!$B249)</f>
        <v>2073</v>
      </c>
      <c r="I249">
        <f t="shared" si="31"/>
        <v>0</v>
      </c>
      <c r="J249">
        <f t="shared" si="32"/>
        <v>0</v>
      </c>
      <c r="K249">
        <f>J249*Weighting!$W$9</f>
        <v>0</v>
      </c>
      <c r="M249" s="14"/>
    </row>
    <row r="250" spans="1:25" x14ac:dyDescent="0.55000000000000004">
      <c r="A250" s="32" t="str">
        <f>IF(Weighting!$P$10&gt;0,B250,"")</f>
        <v/>
      </c>
      <c r="B250" t="e">
        <f>Weighting!$C$10</f>
        <v>#DIV/0!</v>
      </c>
      <c r="C250" t="e">
        <f>Weighting!$F$10</f>
        <v>#NUM!</v>
      </c>
      <c r="D250" t="e">
        <f>IF(C250=1,'Data Transformation'!$G$3+0.5*'Data Transformation'!$W$25,IF(C251=1,D251-'Data Transformation'!$W$25,FALSE))</f>
        <v>#NUM!</v>
      </c>
      <c r="E250">
        <f t="array" ref="E250">IF(ISLOGICAL(D250),"",FREQUENCY(IF('Data Transformation'!$B$425:$B$8425='Bin Analysis'!$B243,'Data Transformation'!$G$425:$G$8425),D250))</f>
        <v>2001</v>
      </c>
      <c r="F250">
        <f t="shared" si="30"/>
        <v>0</v>
      </c>
      <c r="G250">
        <f>Weighting!$H$10</f>
        <v>0</v>
      </c>
      <c r="H250">
        <f t="array" ref="H250">FREQUENCY(IF('Data Transformation'!$B$4:$B$8425=B243,'Data Transformation'!$G$4:$G$8425),'Bin Analysis'!$B250)</f>
        <v>2073</v>
      </c>
      <c r="I250">
        <f t="shared" si="31"/>
        <v>0</v>
      </c>
      <c r="J250">
        <f t="shared" si="32"/>
        <v>0</v>
      </c>
      <c r="K250">
        <f>J250*Weighting!$W$10</f>
        <v>0</v>
      </c>
      <c r="M250" s="14"/>
    </row>
    <row r="251" spans="1:25" x14ac:dyDescent="0.55000000000000004">
      <c r="A251" s="32" t="str">
        <f>IF(Weighting!$P$11&gt;0,B251,"")</f>
        <v/>
      </c>
      <c r="B251" t="e">
        <f>Weighting!$C$11</f>
        <v>#DIV/0!</v>
      </c>
      <c r="C251" t="e">
        <f>Weighting!$F$11</f>
        <v>#NUM!</v>
      </c>
      <c r="D251" t="e">
        <f>IF(C251=1,'Data Transformation'!$G$3+0.5*'Data Transformation'!$W$25,IF(C252=1,D252-'Data Transformation'!$W$25,FALSE))</f>
        <v>#NUM!</v>
      </c>
      <c r="E251">
        <f t="array" ref="E251">IF(ISLOGICAL(D251),"",FREQUENCY(IF('Data Transformation'!$B$425:$B$8425='Bin Analysis'!$B243,'Data Transformation'!$G$425:$G$8425),D251))</f>
        <v>2001</v>
      </c>
      <c r="F251">
        <f t="shared" si="30"/>
        <v>0</v>
      </c>
      <c r="G251">
        <f>Weighting!$H$11</f>
        <v>0</v>
      </c>
      <c r="H251">
        <f t="array" ref="H251">FREQUENCY(IF('Data Transformation'!$B$4:$B$8425=B243,'Data Transformation'!$G$4:$G$8425),'Bin Analysis'!$B251)</f>
        <v>2073</v>
      </c>
      <c r="I251">
        <f t="shared" si="31"/>
        <v>0</v>
      </c>
      <c r="J251">
        <f t="shared" si="32"/>
        <v>0</v>
      </c>
      <c r="K251">
        <f>J251*Weighting!$W$11</f>
        <v>0</v>
      </c>
      <c r="M251" s="14"/>
    </row>
    <row r="252" spans="1:25" x14ac:dyDescent="0.55000000000000004">
      <c r="A252" s="32" t="str">
        <f>IF(Weighting!$P$12&gt;0,B252,"")</f>
        <v/>
      </c>
      <c r="B252" t="e">
        <f>Weighting!$C$12</f>
        <v>#DIV/0!</v>
      </c>
      <c r="C252" t="e">
        <f>Weighting!$F$12</f>
        <v>#NUM!</v>
      </c>
      <c r="D252" t="e">
        <f>IF(C252=1,'Data Transformation'!$G$3+0.5*'Data Transformation'!$W$25,IF(C253=1,D253-'Data Transformation'!$W$25,FALSE))</f>
        <v>#NUM!</v>
      </c>
      <c r="E252">
        <f t="array" ref="E252">IF(ISLOGICAL(D252),"",FREQUENCY(IF('Data Transformation'!$B$425:$B$8425='Bin Analysis'!$B243,'Data Transformation'!$G$425:$G$8425),D252))</f>
        <v>2001</v>
      </c>
      <c r="F252">
        <f t="shared" si="30"/>
        <v>0</v>
      </c>
      <c r="G252">
        <f>Weighting!$H$12</f>
        <v>0</v>
      </c>
      <c r="H252">
        <f t="array" ref="H252">FREQUENCY(IF('Data Transformation'!$B$4:$B$8425=B243,'Data Transformation'!$G$4:$G$8425),'Bin Analysis'!$B252)</f>
        <v>2073</v>
      </c>
      <c r="I252">
        <f t="shared" si="31"/>
        <v>0</v>
      </c>
      <c r="J252">
        <f t="shared" si="32"/>
        <v>0</v>
      </c>
      <c r="K252">
        <f>J252*Weighting!$W$12</f>
        <v>0</v>
      </c>
      <c r="M252" s="14"/>
    </row>
    <row r="253" spans="1:25" x14ac:dyDescent="0.55000000000000004">
      <c r="A253" s="32" t="str">
        <f>IF(Weighting!$P$13&gt;0,B253,"")</f>
        <v/>
      </c>
      <c r="B253" t="e">
        <f>Weighting!$C$13</f>
        <v>#DIV/0!</v>
      </c>
      <c r="C253" t="e">
        <f>Weighting!$F$13</f>
        <v>#NUM!</v>
      </c>
      <c r="D253" t="e">
        <f>IF(C253=1,'Data Transformation'!$G$3+0.5*'Data Transformation'!$W$25,IF(C254=1,D254-'Data Transformation'!$W$25,FALSE))</f>
        <v>#NUM!</v>
      </c>
      <c r="E253">
        <f t="array" ref="E253">IF(ISLOGICAL(D253),"",FREQUENCY(IF('Data Transformation'!$B$425:$B$8425='Bin Analysis'!$B243,'Data Transformation'!$G$425:$G$8425),D253))</f>
        <v>2001</v>
      </c>
      <c r="F253">
        <f t="shared" si="30"/>
        <v>0</v>
      </c>
      <c r="G253">
        <f>Weighting!$H$13</f>
        <v>0</v>
      </c>
      <c r="H253">
        <f t="array" ref="H253">FREQUENCY(IF('Data Transformation'!$B$4:$B$8425=B243,'Data Transformation'!$G$4:$G$8425),'Bin Analysis'!$B253)</f>
        <v>2073</v>
      </c>
      <c r="I253">
        <f t="shared" si="31"/>
        <v>0</v>
      </c>
      <c r="J253">
        <f t="shared" si="32"/>
        <v>0</v>
      </c>
      <c r="K253">
        <f>J253*Weighting!$W$13</f>
        <v>0</v>
      </c>
      <c r="M253" s="14"/>
    </row>
    <row r="254" spans="1:25" x14ac:dyDescent="0.55000000000000004">
      <c r="A254" s="32" t="str">
        <f>IF(Weighting!$P$14&gt;0,B254,"")</f>
        <v/>
      </c>
      <c r="B254" t="e">
        <f>Weighting!$C$14</f>
        <v>#DIV/0!</v>
      </c>
      <c r="C254" t="e">
        <f>Weighting!$F$14</f>
        <v>#NUM!</v>
      </c>
      <c r="D254" t="e">
        <f>IF(C254=1,'Data Transformation'!$G$3+0.5*'Data Transformation'!$W$25,IF(C255=1,D255-'Data Transformation'!$W$25,FALSE))</f>
        <v>#NUM!</v>
      </c>
      <c r="E254">
        <f t="array" ref="E254">IF(ISLOGICAL(D254),"",FREQUENCY(IF('Data Transformation'!$B$425:$B$8425='Bin Analysis'!$B243,'Data Transformation'!$G$425:$G$8425),D254))</f>
        <v>2001</v>
      </c>
      <c r="F254">
        <f t="shared" si="30"/>
        <v>0</v>
      </c>
      <c r="G254">
        <f>Weighting!$H$14</f>
        <v>0</v>
      </c>
      <c r="H254">
        <f t="array" ref="H254">FREQUENCY(IF('Data Transformation'!$B$4:$B$8425=B243,'Data Transformation'!$G$4:$G$8425),'Bin Analysis'!$B254)</f>
        <v>2073</v>
      </c>
      <c r="I254">
        <f t="shared" si="31"/>
        <v>0</v>
      </c>
      <c r="J254">
        <f t="shared" si="32"/>
        <v>0</v>
      </c>
      <c r="K254">
        <f>J254*Weighting!$W$14</f>
        <v>0</v>
      </c>
      <c r="M254" s="14"/>
    </row>
    <row r="255" spans="1:25" x14ac:dyDescent="0.55000000000000004">
      <c r="A255" s="32" t="str">
        <f>IF(Weighting!$P$15&gt;0,B255,"")</f>
        <v/>
      </c>
      <c r="B255" t="e">
        <f>Weighting!$C$15</f>
        <v>#DIV/0!</v>
      </c>
      <c r="C255" t="e">
        <f>Weighting!$F$15</f>
        <v>#NUM!</v>
      </c>
      <c r="D255" t="e">
        <f>IF(C255=1,'Data Transformation'!$G$3+0.5*'Data Transformation'!$W$25,IF(C256=1,D256-'Data Transformation'!$W$25,FALSE))</f>
        <v>#NUM!</v>
      </c>
      <c r="E255">
        <f t="array" ref="E255">IF(ISLOGICAL(D255),"",FREQUENCY(IF('Data Transformation'!$B$425:$B$8425='Bin Analysis'!$B243,'Data Transformation'!$G$425:$G$8425),D255))</f>
        <v>2001</v>
      </c>
      <c r="F255">
        <f t="shared" si="30"/>
        <v>0</v>
      </c>
      <c r="G255">
        <f>Weighting!$H$15</f>
        <v>0</v>
      </c>
      <c r="H255">
        <f t="array" ref="H255">FREQUENCY(IF('Data Transformation'!$B$4:$B$8425=B243,'Data Transformation'!$G$4:$G$8425),'Bin Analysis'!$B255)</f>
        <v>2073</v>
      </c>
      <c r="I255">
        <f t="shared" si="31"/>
        <v>0</v>
      </c>
      <c r="J255">
        <f t="shared" si="32"/>
        <v>0</v>
      </c>
      <c r="K255">
        <f>J255*Weighting!$W$15</f>
        <v>0</v>
      </c>
      <c r="M255" s="14"/>
    </row>
    <row r="256" spans="1:25" x14ac:dyDescent="0.55000000000000004">
      <c r="A256" s="32" t="str">
        <f>IF(Weighting!$P$16&gt;0,B256,"")</f>
        <v/>
      </c>
      <c r="B256" t="e">
        <f>Weighting!$C$16</f>
        <v>#DIV/0!</v>
      </c>
      <c r="C256" t="e">
        <f>Weighting!$F$16</f>
        <v>#NUM!</v>
      </c>
      <c r="D256" t="e">
        <f>IF(C256=1,'Data Transformation'!$G$3+0.5*'Data Transformation'!$W$25,IF(C257=1,D257-'Data Transformation'!$W$25,FALSE))</f>
        <v>#NUM!</v>
      </c>
      <c r="E256">
        <f t="array" ref="E256">IF(ISLOGICAL(D256),"",FREQUENCY(IF('Data Transformation'!$B$425:$B$8425='Bin Analysis'!$B243,'Data Transformation'!$G$425:$G$8425),D256))</f>
        <v>2001</v>
      </c>
      <c r="F256">
        <f t="shared" si="30"/>
        <v>0</v>
      </c>
      <c r="G256">
        <f>Weighting!$H$16</f>
        <v>0</v>
      </c>
      <c r="H256">
        <f t="array" ref="H256">FREQUENCY(IF('Data Transformation'!$B$4:$B$8425=B243,'Data Transformation'!$G$4:$G$8425),'Bin Analysis'!$B256)</f>
        <v>2073</v>
      </c>
      <c r="I256">
        <f t="shared" si="31"/>
        <v>0</v>
      </c>
      <c r="J256">
        <f t="shared" si="32"/>
        <v>0</v>
      </c>
      <c r="K256">
        <f>J256*Weighting!$W$16</f>
        <v>0</v>
      </c>
      <c r="M256" s="14"/>
    </row>
    <row r="257" spans="1:25" x14ac:dyDescent="0.55000000000000004">
      <c r="A257" s="32" t="str">
        <f>IF(Weighting!$P$17&gt;0,B257,"")</f>
        <v/>
      </c>
      <c r="B257" t="e">
        <f>Weighting!$C$17</f>
        <v>#DIV/0!</v>
      </c>
      <c r="C257" t="e">
        <f>Weighting!$F$17</f>
        <v>#NUM!</v>
      </c>
      <c r="D257" t="e">
        <f>IF(C257=1,'Data Transformation'!$G$3+0.5*'Data Transformation'!$W$25,IF(C258=1,D258-'Data Transformation'!$W$25,FALSE))</f>
        <v>#NUM!</v>
      </c>
      <c r="E257">
        <f t="array" ref="E257">IF(ISLOGICAL(D257),"",FREQUENCY(IF('Data Transformation'!$B$425:$B$8425='Bin Analysis'!$B243,'Data Transformation'!$G$425:$G$8425),D257))</f>
        <v>2001</v>
      </c>
      <c r="F257">
        <f t="shared" si="30"/>
        <v>0</v>
      </c>
      <c r="G257">
        <f>Weighting!$H$17</f>
        <v>0</v>
      </c>
      <c r="H257">
        <f t="array" ref="H257">FREQUENCY(IF('Data Transformation'!$B$4:$B$8425=B243,'Data Transformation'!$G$4:$G$8425),'Bin Analysis'!$B257)</f>
        <v>2073</v>
      </c>
      <c r="I257">
        <f t="shared" si="31"/>
        <v>0</v>
      </c>
      <c r="J257">
        <f t="shared" si="32"/>
        <v>0</v>
      </c>
      <c r="K257">
        <f>J257*Weighting!$W$17</f>
        <v>0</v>
      </c>
      <c r="M257" s="14"/>
    </row>
    <row r="258" spans="1:25" x14ac:dyDescent="0.55000000000000004">
      <c r="A258" s="32" t="str">
        <f>IF(Weighting!$P$18&gt;0,B258,"")</f>
        <v/>
      </c>
      <c r="B258" t="e">
        <f>Weighting!$C$18</f>
        <v>#DIV/0!</v>
      </c>
      <c r="C258" t="e">
        <f>Weighting!$F$18</f>
        <v>#NUM!</v>
      </c>
      <c r="D258" t="e">
        <f>IF(C258=1,'Data Transformation'!$G$3+0.5*'Data Transformation'!$W$25,IF(C259=1,D259-'Data Transformation'!$W$25,FALSE))</f>
        <v>#NUM!</v>
      </c>
      <c r="E258">
        <f t="array" ref="E258">IF(ISLOGICAL(D258),"",FREQUENCY(IF('Data Transformation'!$B$425:$B$8425='Bin Analysis'!$B243,'Data Transformation'!$G$425:$G$8425),D258))</f>
        <v>2001</v>
      </c>
      <c r="F258">
        <f t="shared" si="30"/>
        <v>0</v>
      </c>
      <c r="G258">
        <f>Weighting!$H$18</f>
        <v>0</v>
      </c>
      <c r="H258">
        <f t="array" ref="H258">FREQUENCY(IF('Data Transformation'!$B$4:$B$8425=B243,'Data Transformation'!$G$4:$G$8425),'Bin Analysis'!$B258)</f>
        <v>2073</v>
      </c>
      <c r="I258">
        <f t="shared" si="31"/>
        <v>0</v>
      </c>
      <c r="J258">
        <f t="shared" si="32"/>
        <v>0</v>
      </c>
      <c r="K258">
        <f>J258*Weighting!$W$18</f>
        <v>0</v>
      </c>
      <c r="M258" s="14"/>
    </row>
    <row r="259" spans="1:25" x14ac:dyDescent="0.55000000000000004">
      <c r="A259" s="32" t="str">
        <f>IF(Weighting!$P$19&gt;0,B259,"")</f>
        <v/>
      </c>
      <c r="B259" t="e">
        <f>Weighting!$C$19</f>
        <v>#DIV/0!</v>
      </c>
      <c r="C259" t="e">
        <f>Weighting!$F$19</f>
        <v>#NUM!</v>
      </c>
      <c r="D259" t="e">
        <f>IF(C259=1,'Data Transformation'!$G$3+0.5*'Data Transformation'!$W$25,IF(C260=1,D260-'Data Transformation'!$W$25,FALSE))</f>
        <v>#NUM!</v>
      </c>
      <c r="E259">
        <f t="array" ref="E259">IF(ISLOGICAL(D259),"",FREQUENCY(IF('Data Transformation'!$B$425:$B$8425='Bin Analysis'!$B243,'Data Transformation'!$G$425:$G$8425),D259))</f>
        <v>2001</v>
      </c>
      <c r="F259">
        <f t="shared" si="30"/>
        <v>0</v>
      </c>
      <c r="G259">
        <f>Weighting!$H$19</f>
        <v>0</v>
      </c>
      <c r="H259">
        <f t="array" ref="H259">FREQUENCY(IF('Data Transformation'!$B$4:$B$8425=B243,'Data Transformation'!$G$4:$G$8425),'Bin Analysis'!$B259)</f>
        <v>2073</v>
      </c>
      <c r="I259">
        <f t="shared" si="31"/>
        <v>0</v>
      </c>
      <c r="J259">
        <f t="shared" si="32"/>
        <v>0</v>
      </c>
      <c r="K259">
        <f>J259*Weighting!$W$19</f>
        <v>0</v>
      </c>
      <c r="M259" s="14"/>
    </row>
    <row r="260" spans="1:25" x14ac:dyDescent="0.55000000000000004">
      <c r="A260" s="32" t="str">
        <f>IF(Weighting!$P$20&gt;0,B260,"")</f>
        <v/>
      </c>
      <c r="B260" t="e">
        <f>Weighting!$C$20</f>
        <v>#DIV/0!</v>
      </c>
      <c r="C260" t="e">
        <f>Weighting!$F$20</f>
        <v>#NUM!</v>
      </c>
      <c r="D260" t="e">
        <f>IF(C260=1,'Data Transformation'!$G$3+0.5*'Data Transformation'!$W$25,IF(C261=1,D261-'Data Transformation'!$W$25,FALSE))</f>
        <v>#NUM!</v>
      </c>
      <c r="E260">
        <f t="array" ref="E260">IF(ISLOGICAL(D260),"",FREQUENCY(IF('Data Transformation'!$B$425:$B$8425='Bin Analysis'!$B243,'Data Transformation'!$G$425:$G$8425),D260))</f>
        <v>2001</v>
      </c>
      <c r="F260">
        <f t="shared" si="30"/>
        <v>0</v>
      </c>
      <c r="G260">
        <f>Weighting!$H$20</f>
        <v>0</v>
      </c>
      <c r="H260">
        <f t="array" ref="H260">FREQUENCY(IF('Data Transformation'!$B$4:$B$8425=B243,'Data Transformation'!$G$4:$G$8425),'Bin Analysis'!$B260)</f>
        <v>2073</v>
      </c>
      <c r="I260">
        <f t="shared" si="31"/>
        <v>0</v>
      </c>
      <c r="J260">
        <f t="shared" si="32"/>
        <v>0</v>
      </c>
      <c r="K260">
        <f>J260*Weighting!$W$20</f>
        <v>0</v>
      </c>
      <c r="M260" s="14"/>
    </row>
    <row r="261" spans="1:25" x14ac:dyDescent="0.55000000000000004">
      <c r="A261" s="32" t="str">
        <f>IF(Weighting!$P$21&gt;0,B261,"")</f>
        <v/>
      </c>
      <c r="B261" t="e">
        <f>Weighting!$C$21</f>
        <v>#DIV/0!</v>
      </c>
      <c r="C261" t="e">
        <f>Weighting!$F$21</f>
        <v>#NUM!</v>
      </c>
      <c r="D261" t="e">
        <f>IF(C261=1,'Data Transformation'!$G$3+0.5*'Data Transformation'!$W$25,IF(C262=1,D262-'Data Transformation'!$W$25,FALSE))</f>
        <v>#NUM!</v>
      </c>
      <c r="E261">
        <f t="array" ref="E261">IF(ISLOGICAL(D261),"",FREQUENCY(IF('Data Transformation'!$B$425:$B$8425='Bin Analysis'!$B243,'Data Transformation'!$G$425:$G$8425),D261))</f>
        <v>2001</v>
      </c>
      <c r="F261">
        <f t="shared" si="30"/>
        <v>0</v>
      </c>
      <c r="G261">
        <f>Weighting!$H$21</f>
        <v>0</v>
      </c>
      <c r="H261">
        <f t="array" ref="H261">FREQUENCY(IF('Data Transformation'!$B$4:$B$8425=B243,'Data Transformation'!$G$4:$G$8425),'Bin Analysis'!$B261)</f>
        <v>2073</v>
      </c>
      <c r="I261">
        <f t="shared" si="31"/>
        <v>0</v>
      </c>
      <c r="J261">
        <f t="shared" si="32"/>
        <v>0</v>
      </c>
      <c r="K261">
        <f>J261*Weighting!$W$21</f>
        <v>0</v>
      </c>
      <c r="M261" s="14"/>
    </row>
    <row r="262" spans="1:25" x14ac:dyDescent="0.55000000000000004">
      <c r="A262" s="32" t="str">
        <f>IF(Weighting!$P$22&gt;0,B262,"")</f>
        <v/>
      </c>
      <c r="B262" t="e">
        <f>Weighting!$C$22</f>
        <v>#DIV/0!</v>
      </c>
      <c r="C262" t="e">
        <f>Weighting!$F$22</f>
        <v>#NUM!</v>
      </c>
      <c r="D262" t="e">
        <f>IF(C262=1,'Data Transformation'!$G$3+0.5*'Data Transformation'!$W$25,IF(C263=1,D263-'Data Transformation'!$W$25,FALSE))</f>
        <v>#NUM!</v>
      </c>
      <c r="E262">
        <f t="array" ref="E262">IF(ISLOGICAL(D262),"",FREQUENCY(IF('Data Transformation'!$B$425:$B$8425='Bin Analysis'!$B243,'Data Transformation'!$G$425:$G$8425),D262))</f>
        <v>2001</v>
      </c>
      <c r="F262">
        <f t="shared" si="30"/>
        <v>0</v>
      </c>
      <c r="G262">
        <f>Weighting!$H$22</f>
        <v>0</v>
      </c>
      <c r="H262">
        <f t="array" ref="H262">FREQUENCY(IF('Data Transformation'!$B$4:$B$8425=B243,'Data Transformation'!$G$4:$G$8425),'Bin Analysis'!$B262)</f>
        <v>2073</v>
      </c>
      <c r="I262">
        <f t="shared" si="31"/>
        <v>0</v>
      </c>
      <c r="J262">
        <f t="shared" si="32"/>
        <v>0</v>
      </c>
      <c r="K262">
        <f>J262*Weighting!$W$22</f>
        <v>0</v>
      </c>
      <c r="M262" s="14"/>
    </row>
    <row r="263" spans="1:25" x14ac:dyDescent="0.55000000000000004">
      <c r="A263" s="32" t="str">
        <f>IF(Weighting!$P$23&gt;0,B263,"")</f>
        <v/>
      </c>
      <c r="B263" t="e">
        <f>Weighting!$C$23</f>
        <v>#DIV/0!</v>
      </c>
      <c r="C263" t="e">
        <f>Weighting!$F$23</f>
        <v>#NUM!</v>
      </c>
      <c r="D263" t="e">
        <f>IF(C263=1,'Data Transformation'!$G$3+0.5*'Data Transformation'!$W$25,IF(C264=1,D264-'Data Transformation'!$W$25,FALSE))</f>
        <v>#NUM!</v>
      </c>
      <c r="E263">
        <f t="array" ref="E263">IF(ISLOGICAL(D263),"",FREQUENCY(IF('Data Transformation'!$B$425:$B$8425='Bin Analysis'!$B243,'Data Transformation'!$G$425:$G$8425),D263))</f>
        <v>2001</v>
      </c>
      <c r="F263">
        <f t="shared" si="30"/>
        <v>0</v>
      </c>
      <c r="G263">
        <f>Weighting!$H$23</f>
        <v>0</v>
      </c>
      <c r="H263">
        <f t="array" ref="H263">FREQUENCY(IF('Data Transformation'!$B$4:$B$8425=B243,'Data Transformation'!$G$4:$G$8425),'Bin Analysis'!$B263)</f>
        <v>2073</v>
      </c>
      <c r="I263">
        <f t="shared" si="31"/>
        <v>0</v>
      </c>
      <c r="J263">
        <f t="shared" si="32"/>
        <v>0</v>
      </c>
      <c r="K263">
        <f>J263*Weighting!$W$23</f>
        <v>0</v>
      </c>
      <c r="M263" s="14"/>
    </row>
    <row r="264" spans="1:25" x14ac:dyDescent="0.55000000000000004">
      <c r="A264" s="32" t="str">
        <f>IF(Weighting!$P$24&gt;0,B264,"")</f>
        <v/>
      </c>
      <c r="B264" t="e">
        <f>Weighting!$C$24</f>
        <v>#DIV/0!</v>
      </c>
      <c r="C264" t="e">
        <f>Weighting!$F$24</f>
        <v>#NUM!</v>
      </c>
      <c r="D264" t="e">
        <f>IF(C264=1,'Data Transformation'!$G$3+0.5*'Data Transformation'!$W$25,IF(C265=1,D265-'Data Transformation'!$W$25,FALSE))</f>
        <v>#NUM!</v>
      </c>
      <c r="E264">
        <f t="array" ref="E264">IF(ISLOGICAL(D264),"",FREQUENCY(IF('Data Transformation'!$B$425:$B$8425='Bin Analysis'!$B243,'Data Transformation'!$G$425:$G$8425),D264))</f>
        <v>2001</v>
      </c>
      <c r="F264">
        <f t="shared" si="30"/>
        <v>0</v>
      </c>
      <c r="G264">
        <f>Weighting!$H$24</f>
        <v>0</v>
      </c>
      <c r="H264">
        <f t="array" ref="H264">FREQUENCY(IF('Data Transformation'!$B$4:$B$8425=B243,'Data Transformation'!$G$4:$G$8425),'Bin Analysis'!$B264)</f>
        <v>2073</v>
      </c>
      <c r="I264">
        <f t="shared" si="31"/>
        <v>0</v>
      </c>
      <c r="J264">
        <f t="shared" si="32"/>
        <v>0</v>
      </c>
      <c r="K264">
        <f>J264*Weighting!$W$24</f>
        <v>0</v>
      </c>
      <c r="M264" s="14"/>
    </row>
    <row r="265" spans="1:25" x14ac:dyDescent="0.55000000000000004">
      <c r="A265" s="32" t="str">
        <f>IF(Weighting!$P$25&gt;0,B265,"")</f>
        <v/>
      </c>
      <c r="B265" t="e">
        <f>Weighting!$C$25</f>
        <v>#DIV/0!</v>
      </c>
      <c r="C265" t="e">
        <f>Weighting!$F$25</f>
        <v>#NUM!</v>
      </c>
      <c r="D265" t="e">
        <f>IF(C265=1,'Data Transformation'!$G$3+0.5*'Data Transformation'!$W$25,IF(C266=1,D266-'Data Transformation'!$W$25,FALSE))</f>
        <v>#NUM!</v>
      </c>
      <c r="E265">
        <f t="array" ref="E265">IF(ISLOGICAL(D265),"",FREQUENCY(IF('Data Transformation'!$B$425:$B$8425='Bin Analysis'!$B243,'Data Transformation'!$G$425:$G$8425),D265))</f>
        <v>2001</v>
      </c>
      <c r="F265">
        <f t="shared" si="30"/>
        <v>0</v>
      </c>
      <c r="G265">
        <f>Weighting!$H$25</f>
        <v>0</v>
      </c>
      <c r="H265">
        <f t="array" ref="H265">FREQUENCY(IF('Data Transformation'!$B$4:$B$8425=B243,'Data Transformation'!$G$4:$G$8425),'Bin Analysis'!$B265)</f>
        <v>2073</v>
      </c>
      <c r="I265">
        <f t="shared" si="31"/>
        <v>0</v>
      </c>
      <c r="J265">
        <f t="shared" si="32"/>
        <v>0</v>
      </c>
      <c r="K265">
        <f>J265*Weighting!$W$25</f>
        <v>0</v>
      </c>
      <c r="M265" s="14"/>
    </row>
    <row r="266" spans="1:25" x14ac:dyDescent="0.55000000000000004">
      <c r="O266"/>
      <c r="P266"/>
      <c r="Q266"/>
      <c r="R266"/>
    </row>
    <row r="267" spans="1:25" ht="23.35" x14ac:dyDescent="0.8">
      <c r="A267" s="21" t="s">
        <v>0</v>
      </c>
      <c r="B267" s="21" t="str">
        <f>IFERROR(VLOOKUP(C267,'Data Transformation'!$L$6:$M$426,2,FALSE),"")</f>
        <v/>
      </c>
      <c r="C267" s="21">
        <f>C243+1</f>
        <v>11</v>
      </c>
      <c r="D267" s="21"/>
      <c r="E267" s="21"/>
      <c r="F267" s="21"/>
      <c r="G267" s="21"/>
      <c r="H267" s="22"/>
      <c r="I267" s="22"/>
      <c r="J267" s="22"/>
      <c r="K267" s="21"/>
      <c r="L267" s="21" t="str">
        <f>B267</f>
        <v/>
      </c>
      <c r="M267" s="23" t="e">
        <f>INDEX('Data Transformation'!$O$4:$O$424,MATCH($B267,'Data Transformation'!$M$4:$M$424,0),MATCH($M$2,'Data Transformation'!$O$3,0))</f>
        <v>#N/A</v>
      </c>
      <c r="N267" s="27" t="e">
        <f>IF('Input and Summary Results'!$J$16="minimum",'Bin Analysis'!X268/(M267-1),'Bin Analysis'!Y267/('Bin Analysis'!M267-1))</f>
        <v>#N/A</v>
      </c>
      <c r="O267" s="27" t="e">
        <f>IF(M267=FALSE,NA(),(VLOOKUP(1,C270:K289,4,FALSE))/(M267-1))</f>
        <v>#N/A</v>
      </c>
      <c r="P267" s="27" t="e">
        <f>IF(M267=FALSE,NA(),SUM(J270:J289)/Weighting!$S$5)</f>
        <v>#N/A</v>
      </c>
      <c r="Q267" s="27" t="e">
        <f>IF(M267=FALSE,NA(),SUM(K270:K289)/Weighting!$S$6)</f>
        <v>#N/A</v>
      </c>
      <c r="R267" s="27" t="e">
        <f>IF(M267=FALSE,NA(),(VLOOKUP(1,G270:K289,3,FALSE))/(M267-1))</f>
        <v>#N/A</v>
      </c>
      <c r="S267" s="22" t="e">
        <f>IF(M267=FALSE,NA(),IF(SUM(J270:J289)=2,"yes","no"))</f>
        <v>#N/A</v>
      </c>
      <c r="X267" s="2" cm="2">
        <f t="array" ref="X267:X268">FREQUENCY(IF('Data Transformation'!$B$425:$B$6424='Bin Analysis'!L267,'Data Transformation'!$G$425:$G$6424),'Data Transformation'!$U$11)</f>
        <v>0</v>
      </c>
      <c r="Y267" s="2" cm="2">
        <f t="array" ref="Y267:Y268">FREQUENCY(IF('Data Transformation'!$B$425:$B$6424='Bin Analysis'!L267,'Data Transformation'!$G$425:$G$6424),'Data Transformation'!$U$12)</f>
        <v>0</v>
      </c>
    </row>
    <row r="268" spans="1:25" x14ac:dyDescent="0.55000000000000004">
      <c r="A268" s="14" t="s">
        <v>67</v>
      </c>
      <c r="B268" t="s">
        <v>47</v>
      </c>
      <c r="C268" t="s">
        <v>5</v>
      </c>
      <c r="D268" t="s">
        <v>100</v>
      </c>
      <c r="E268" t="s">
        <v>101</v>
      </c>
      <c r="F268" t="s">
        <v>102</v>
      </c>
      <c r="G268" t="s">
        <v>70</v>
      </c>
      <c r="H268" t="s">
        <v>31</v>
      </c>
      <c r="I268" t="s">
        <v>32</v>
      </c>
      <c r="J268" t="s">
        <v>46</v>
      </c>
      <c r="K268" s="14" t="s">
        <v>45</v>
      </c>
      <c r="M268" s="14"/>
      <c r="X268" s="2">
        <v>0</v>
      </c>
      <c r="Y268" s="2">
        <v>0</v>
      </c>
    </row>
    <row r="269" spans="1:25" x14ac:dyDescent="0.55000000000000004">
      <c r="A269" s="32"/>
      <c r="D269" t="e">
        <f>IF(C269=1,'Data Transformation'!$G$3+0.5*'Data Transformation'!$W$25,IF(C270=1,D270-'Data Transformation'!$W$25,FALSE))</f>
        <v>#NUM!</v>
      </c>
      <c r="E269">
        <f t="array" ref="E269">IF(ISLOGICAL(D269),"",FREQUENCY(IF('Data Transformation'!$B$425:$B$8425='Bin Analysis'!$B267,'Data Transformation'!$G$425:$G$8425),D269))</f>
        <v>2001</v>
      </c>
      <c r="F269" t="e">
        <f>IF(ISLOGICAL(D269),"",E269-E268)</f>
        <v>#VALUE!</v>
      </c>
      <c r="M269" s="14"/>
    </row>
    <row r="270" spans="1:25" x14ac:dyDescent="0.55000000000000004">
      <c r="A270" s="32" t="e">
        <f>IF(Weighting!$P$6&gt;0,B270,"")</f>
        <v>#NUM!</v>
      </c>
      <c r="B270" t="e">
        <f>Weighting!$C$6</f>
        <v>#DIV/0!</v>
      </c>
      <c r="C270" t="e">
        <f>Weighting!$F$6</f>
        <v>#NUM!</v>
      </c>
      <c r="D270" t="e">
        <f>IF(C270=1,'Data Transformation'!$G$3+0.5*'Data Transformation'!$W$25,IF(C271=1,D271-'Data Transformation'!$W$25,FALSE))</f>
        <v>#NUM!</v>
      </c>
      <c r="E270">
        <f t="array" ref="E270">IF(ISLOGICAL(D270),"",FREQUENCY(IF('Data Transformation'!$B$425:$B$8425='Bin Analysis'!$B267,'Data Transformation'!$G$425:$G$8425),D270))</f>
        <v>2001</v>
      </c>
      <c r="F270">
        <f>IF(ISLOGICAL(D270),"",E270-E269)</f>
        <v>0</v>
      </c>
      <c r="G270">
        <f>Weighting!$H$6</f>
        <v>1</v>
      </c>
      <c r="H270">
        <f t="array" ref="H270">FREQUENCY(IF('Data Transformation'!$B$4:$B$8425=B267,'Data Transformation'!$G$4:$G$8425),'Bin Analysis'!$B270)</f>
        <v>2073</v>
      </c>
      <c r="I270">
        <f>H270-H269</f>
        <v>2073</v>
      </c>
      <c r="J270">
        <f>IF(I270=0,0,1)</f>
        <v>1</v>
      </c>
      <c r="K270" t="e">
        <f>J270*Weighting!$W$6</f>
        <v>#NUM!</v>
      </c>
      <c r="M270" s="14"/>
    </row>
    <row r="271" spans="1:25" x14ac:dyDescent="0.55000000000000004">
      <c r="A271" s="32" t="str">
        <f>IF(Weighting!$P$7&gt;0,B271,"")</f>
        <v/>
      </c>
      <c r="B271" t="e">
        <f>Weighting!$C$7</f>
        <v>#DIV/0!</v>
      </c>
      <c r="C271" t="e">
        <f>Weighting!$F$7</f>
        <v>#NUM!</v>
      </c>
      <c r="D271" t="e">
        <f>IF(C271=1,'Data Transformation'!$G$3+0.5*'Data Transformation'!$W$25,IF(C272=1,D272-'Data Transformation'!$W$25,FALSE))</f>
        <v>#NUM!</v>
      </c>
      <c r="E271">
        <f t="array" ref="E271">IF(ISLOGICAL(D271),"",FREQUENCY(IF('Data Transformation'!$B$425:$B$8425='Bin Analysis'!$B267,'Data Transformation'!$G$425:$G$8425),D271))</f>
        <v>2001</v>
      </c>
      <c r="F271">
        <f t="shared" ref="F271:F289" si="33">IF(ISLOGICAL(D271),"",E271-E270)</f>
        <v>0</v>
      </c>
      <c r="G271">
        <f>Weighting!$H$7</f>
        <v>0</v>
      </c>
      <c r="H271">
        <f t="array" ref="H271">FREQUENCY(IF('Data Transformation'!$B$4:$B$8425=B267,'Data Transformation'!$G$4:$G$8425),'Bin Analysis'!$B271)</f>
        <v>2073</v>
      </c>
      <c r="I271">
        <f t="shared" ref="I271:I289" si="34">H271-H270</f>
        <v>0</v>
      </c>
      <c r="J271">
        <f>IF(I271=0,0,1)</f>
        <v>0</v>
      </c>
      <c r="K271">
        <f>J271*Weighting!$W$7</f>
        <v>0</v>
      </c>
      <c r="M271" s="14"/>
    </row>
    <row r="272" spans="1:25" x14ac:dyDescent="0.55000000000000004">
      <c r="A272" s="32" t="str">
        <f>IF(Weighting!$P$8&gt;0,B272,"")</f>
        <v/>
      </c>
      <c r="B272" t="e">
        <f>Weighting!$C$8</f>
        <v>#DIV/0!</v>
      </c>
      <c r="C272" t="e">
        <f>Weighting!$F$8</f>
        <v>#NUM!</v>
      </c>
      <c r="D272" t="e">
        <f>IF(C272=1,'Data Transformation'!$G$3+0.5*'Data Transformation'!$W$25,IF(C273=1,D273-'Data Transformation'!$W$25,FALSE))</f>
        <v>#NUM!</v>
      </c>
      <c r="E272">
        <f t="array" ref="E272">IF(ISLOGICAL(D272),"",FREQUENCY(IF('Data Transformation'!$B$425:$B$8425='Bin Analysis'!$B267,'Data Transformation'!$G$425:$G$8425),D272))</f>
        <v>2001</v>
      </c>
      <c r="F272">
        <f t="shared" si="33"/>
        <v>0</v>
      </c>
      <c r="G272">
        <f>Weighting!$H$8</f>
        <v>0</v>
      </c>
      <c r="H272">
        <f t="array" ref="H272">FREQUENCY(IF('Data Transformation'!$B$4:$B$8425=B267,'Data Transformation'!$G$4:$G$8425),'Bin Analysis'!$B272)</f>
        <v>2073</v>
      </c>
      <c r="I272">
        <f t="shared" si="34"/>
        <v>0</v>
      </c>
      <c r="J272">
        <f t="shared" ref="J272:J289" si="35">IF(I272=0,0,1)</f>
        <v>0</v>
      </c>
      <c r="K272">
        <f>J272*Weighting!$W$8</f>
        <v>0</v>
      </c>
      <c r="M272" s="14"/>
    </row>
    <row r="273" spans="1:13" x14ac:dyDescent="0.55000000000000004">
      <c r="A273" s="32" t="str">
        <f>IF(Weighting!$P$9&gt;0,B273,"")</f>
        <v/>
      </c>
      <c r="B273" s="50" t="e">
        <f>Weighting!$C$9</f>
        <v>#DIV/0!</v>
      </c>
      <c r="C273" t="e">
        <f>Weighting!$F$9</f>
        <v>#NUM!</v>
      </c>
      <c r="D273" t="e">
        <f>IF(C273=1,'Data Transformation'!$G$3+0.5*'Data Transformation'!$W$25,IF(C274=1,D274-'Data Transformation'!$W$25,FALSE))</f>
        <v>#NUM!</v>
      </c>
      <c r="E273">
        <f t="array" ref="E273">IF(ISLOGICAL(D273),"",FREQUENCY(IF('Data Transformation'!$B$425:$B$8425='Bin Analysis'!$B267,'Data Transformation'!$G$425:$G$8425),D273))</f>
        <v>2001</v>
      </c>
      <c r="F273">
        <f t="shared" si="33"/>
        <v>0</v>
      </c>
      <c r="G273">
        <f>Weighting!$H$9</f>
        <v>0</v>
      </c>
      <c r="H273">
        <f t="array" ref="H273">FREQUENCY(IF('Data Transformation'!$B$4:$B$8425=B267,'Data Transformation'!$G$4:$G$8425),'Bin Analysis'!$B273)</f>
        <v>2073</v>
      </c>
      <c r="I273">
        <f t="shared" si="34"/>
        <v>0</v>
      </c>
      <c r="J273">
        <f t="shared" si="35"/>
        <v>0</v>
      </c>
      <c r="K273">
        <f>J273*Weighting!$W$9</f>
        <v>0</v>
      </c>
      <c r="M273" s="14"/>
    </row>
    <row r="274" spans="1:13" x14ac:dyDescent="0.55000000000000004">
      <c r="A274" s="32" t="str">
        <f>IF(Weighting!$P$10&gt;0,B274,"")</f>
        <v/>
      </c>
      <c r="B274" t="e">
        <f>Weighting!$C$10</f>
        <v>#DIV/0!</v>
      </c>
      <c r="C274" t="e">
        <f>Weighting!$F$10</f>
        <v>#NUM!</v>
      </c>
      <c r="D274" t="e">
        <f>IF(C274=1,'Data Transformation'!$G$3+0.5*'Data Transformation'!$W$25,IF(C275=1,D275-'Data Transformation'!$W$25,FALSE))</f>
        <v>#NUM!</v>
      </c>
      <c r="E274">
        <f t="array" ref="E274">IF(ISLOGICAL(D274),"",FREQUENCY(IF('Data Transformation'!$B$425:$B$8425='Bin Analysis'!$B267,'Data Transformation'!$G$425:$G$8425),D274))</f>
        <v>2001</v>
      </c>
      <c r="F274">
        <f t="shared" si="33"/>
        <v>0</v>
      </c>
      <c r="G274">
        <f>Weighting!$H$10</f>
        <v>0</v>
      </c>
      <c r="H274">
        <f t="array" ref="H274">FREQUENCY(IF('Data Transformation'!$B$4:$B$8425=B267,'Data Transformation'!$G$4:$G$8425),'Bin Analysis'!$B274)</f>
        <v>2073</v>
      </c>
      <c r="I274">
        <f t="shared" si="34"/>
        <v>0</v>
      </c>
      <c r="J274">
        <f t="shared" si="35"/>
        <v>0</v>
      </c>
      <c r="K274">
        <f>J274*Weighting!$W$10</f>
        <v>0</v>
      </c>
      <c r="M274" s="14"/>
    </row>
    <row r="275" spans="1:13" x14ac:dyDescent="0.55000000000000004">
      <c r="A275" s="32" t="str">
        <f>IF(Weighting!$P$11&gt;0,B275,"")</f>
        <v/>
      </c>
      <c r="B275" t="e">
        <f>Weighting!$C$11</f>
        <v>#DIV/0!</v>
      </c>
      <c r="C275" t="e">
        <f>Weighting!$F$11</f>
        <v>#NUM!</v>
      </c>
      <c r="D275" t="e">
        <f>IF(C275=1,'Data Transformation'!$G$3+0.5*'Data Transformation'!$W$25,IF(C276=1,D276-'Data Transformation'!$W$25,FALSE))</f>
        <v>#NUM!</v>
      </c>
      <c r="E275">
        <f t="array" ref="E275">IF(ISLOGICAL(D275),"",FREQUENCY(IF('Data Transformation'!$B$425:$B$8425='Bin Analysis'!$B267,'Data Transformation'!$G$425:$G$8425),D275))</f>
        <v>2001</v>
      </c>
      <c r="F275">
        <f t="shared" si="33"/>
        <v>0</v>
      </c>
      <c r="G275">
        <f>Weighting!$H$11</f>
        <v>0</v>
      </c>
      <c r="H275">
        <f t="array" ref="H275">FREQUENCY(IF('Data Transformation'!$B$4:$B$8425=B267,'Data Transformation'!$G$4:$G$8425),'Bin Analysis'!$B275)</f>
        <v>2073</v>
      </c>
      <c r="I275">
        <f t="shared" si="34"/>
        <v>0</v>
      </c>
      <c r="J275">
        <f t="shared" si="35"/>
        <v>0</v>
      </c>
      <c r="K275">
        <f>J275*Weighting!$W$11</f>
        <v>0</v>
      </c>
      <c r="M275" s="14"/>
    </row>
    <row r="276" spans="1:13" x14ac:dyDescent="0.55000000000000004">
      <c r="A276" s="32" t="str">
        <f>IF(Weighting!$P$12&gt;0,B276,"")</f>
        <v/>
      </c>
      <c r="B276" t="e">
        <f>Weighting!$C$12</f>
        <v>#DIV/0!</v>
      </c>
      <c r="C276" t="e">
        <f>Weighting!$F$12</f>
        <v>#NUM!</v>
      </c>
      <c r="D276" t="e">
        <f>IF(C276=1,'Data Transformation'!$G$3+0.5*'Data Transformation'!$W$25,IF(C277=1,D277-'Data Transformation'!$W$25,FALSE))</f>
        <v>#NUM!</v>
      </c>
      <c r="E276">
        <f t="array" ref="E276">IF(ISLOGICAL(D276),"",FREQUENCY(IF('Data Transformation'!$B$425:$B$8425='Bin Analysis'!$B267,'Data Transformation'!$G$425:$G$8425),D276))</f>
        <v>2001</v>
      </c>
      <c r="F276">
        <f t="shared" si="33"/>
        <v>0</v>
      </c>
      <c r="G276">
        <f>Weighting!$H$12</f>
        <v>0</v>
      </c>
      <c r="H276">
        <f t="array" ref="H276">FREQUENCY(IF('Data Transformation'!$B$4:$B$8425=B267,'Data Transformation'!$G$4:$G$8425),'Bin Analysis'!$B276)</f>
        <v>2073</v>
      </c>
      <c r="I276">
        <f t="shared" si="34"/>
        <v>0</v>
      </c>
      <c r="J276">
        <f t="shared" si="35"/>
        <v>0</v>
      </c>
      <c r="K276">
        <f>J276*Weighting!$W$12</f>
        <v>0</v>
      </c>
      <c r="M276" s="14"/>
    </row>
    <row r="277" spans="1:13" x14ac:dyDescent="0.55000000000000004">
      <c r="A277" s="32" t="str">
        <f>IF(Weighting!$P$13&gt;0,B277,"")</f>
        <v/>
      </c>
      <c r="B277" t="e">
        <f>Weighting!$C$13</f>
        <v>#DIV/0!</v>
      </c>
      <c r="C277" t="e">
        <f>Weighting!$F$13</f>
        <v>#NUM!</v>
      </c>
      <c r="D277" t="e">
        <f>IF(C277=1,'Data Transformation'!$G$3+0.5*'Data Transformation'!$W$25,IF(C278=1,D278-'Data Transformation'!$W$25,FALSE))</f>
        <v>#NUM!</v>
      </c>
      <c r="E277">
        <f t="array" ref="E277">IF(ISLOGICAL(D277),"",FREQUENCY(IF('Data Transformation'!$B$425:$B$8425='Bin Analysis'!$B267,'Data Transformation'!$G$425:$G$8425),D277))</f>
        <v>2001</v>
      </c>
      <c r="F277">
        <f t="shared" si="33"/>
        <v>0</v>
      </c>
      <c r="G277">
        <f>Weighting!$H$13</f>
        <v>0</v>
      </c>
      <c r="H277">
        <f t="array" ref="H277">FREQUENCY(IF('Data Transformation'!$B$4:$B$8425=B267,'Data Transformation'!$G$4:$G$8425),'Bin Analysis'!$B277)</f>
        <v>2073</v>
      </c>
      <c r="I277">
        <f t="shared" si="34"/>
        <v>0</v>
      </c>
      <c r="J277">
        <f t="shared" si="35"/>
        <v>0</v>
      </c>
      <c r="K277">
        <f>J277*Weighting!$W$13</f>
        <v>0</v>
      </c>
      <c r="M277" s="14"/>
    </row>
    <row r="278" spans="1:13" x14ac:dyDescent="0.55000000000000004">
      <c r="A278" s="32" t="str">
        <f>IF(Weighting!$P$14&gt;0,B278,"")</f>
        <v/>
      </c>
      <c r="B278" t="e">
        <f>Weighting!$C$14</f>
        <v>#DIV/0!</v>
      </c>
      <c r="C278" t="e">
        <f>Weighting!$F$14</f>
        <v>#NUM!</v>
      </c>
      <c r="D278" t="e">
        <f>IF(C278=1,'Data Transformation'!$G$3+0.5*'Data Transformation'!$W$25,IF(C279=1,D279-'Data Transformation'!$W$25,FALSE))</f>
        <v>#NUM!</v>
      </c>
      <c r="E278">
        <f t="array" ref="E278">IF(ISLOGICAL(D278),"",FREQUENCY(IF('Data Transformation'!$B$425:$B$8425='Bin Analysis'!$B267,'Data Transformation'!$G$425:$G$8425),D278))</f>
        <v>2001</v>
      </c>
      <c r="F278">
        <f t="shared" si="33"/>
        <v>0</v>
      </c>
      <c r="G278">
        <f>Weighting!$H$14</f>
        <v>0</v>
      </c>
      <c r="H278">
        <f t="array" ref="H278">FREQUENCY(IF('Data Transformation'!$B$4:$B$8425=B267,'Data Transformation'!$G$4:$G$8425),'Bin Analysis'!$B278)</f>
        <v>2073</v>
      </c>
      <c r="I278">
        <f t="shared" si="34"/>
        <v>0</v>
      </c>
      <c r="J278">
        <f t="shared" si="35"/>
        <v>0</v>
      </c>
      <c r="K278">
        <f>J278*Weighting!$W$14</f>
        <v>0</v>
      </c>
      <c r="M278" s="14"/>
    </row>
    <row r="279" spans="1:13" x14ac:dyDescent="0.55000000000000004">
      <c r="A279" s="32" t="str">
        <f>IF(Weighting!$P$15&gt;0,B279,"")</f>
        <v/>
      </c>
      <c r="B279" t="e">
        <f>Weighting!$C$15</f>
        <v>#DIV/0!</v>
      </c>
      <c r="C279" t="e">
        <f>Weighting!$F$15</f>
        <v>#NUM!</v>
      </c>
      <c r="D279" t="e">
        <f>IF(C279=1,'Data Transformation'!$G$3+0.5*'Data Transformation'!$W$25,IF(C280=1,D280-'Data Transformation'!$W$25,FALSE))</f>
        <v>#NUM!</v>
      </c>
      <c r="E279">
        <f t="array" ref="E279">IF(ISLOGICAL(D279),"",FREQUENCY(IF('Data Transformation'!$B$425:$B$8425='Bin Analysis'!$B267,'Data Transformation'!$G$425:$G$8425),D279))</f>
        <v>2001</v>
      </c>
      <c r="F279">
        <f t="shared" si="33"/>
        <v>0</v>
      </c>
      <c r="G279">
        <f>Weighting!$H$15</f>
        <v>0</v>
      </c>
      <c r="H279">
        <f t="array" ref="H279">FREQUENCY(IF('Data Transformation'!$B$4:$B$8425=B267,'Data Transformation'!$G$4:$G$8425),'Bin Analysis'!$B279)</f>
        <v>2073</v>
      </c>
      <c r="I279">
        <f t="shared" si="34"/>
        <v>0</v>
      </c>
      <c r="J279">
        <f t="shared" si="35"/>
        <v>0</v>
      </c>
      <c r="K279">
        <f>J279*Weighting!$W$15</f>
        <v>0</v>
      </c>
      <c r="M279" s="14"/>
    </row>
    <row r="280" spans="1:13" x14ac:dyDescent="0.55000000000000004">
      <c r="A280" s="32" t="str">
        <f>IF(Weighting!$P$16&gt;0,B280,"")</f>
        <v/>
      </c>
      <c r="B280" t="e">
        <f>Weighting!$C$16</f>
        <v>#DIV/0!</v>
      </c>
      <c r="C280" t="e">
        <f>Weighting!$F$16</f>
        <v>#NUM!</v>
      </c>
      <c r="D280" t="e">
        <f>IF(C280=1,'Data Transformation'!$G$3+0.5*'Data Transformation'!$W$25,IF(C281=1,D281-'Data Transformation'!$W$25,FALSE))</f>
        <v>#NUM!</v>
      </c>
      <c r="E280">
        <f t="array" ref="E280">IF(ISLOGICAL(D280),"",FREQUENCY(IF('Data Transformation'!$B$425:$B$8425='Bin Analysis'!$B267,'Data Transformation'!$G$425:$G$8425),D280))</f>
        <v>2001</v>
      </c>
      <c r="F280">
        <f t="shared" si="33"/>
        <v>0</v>
      </c>
      <c r="G280">
        <f>Weighting!$H$16</f>
        <v>0</v>
      </c>
      <c r="H280">
        <f t="array" ref="H280">FREQUENCY(IF('Data Transformation'!$B$4:$B$8425=B267,'Data Transformation'!$G$4:$G$8425),'Bin Analysis'!$B280)</f>
        <v>2073</v>
      </c>
      <c r="I280">
        <f t="shared" si="34"/>
        <v>0</v>
      </c>
      <c r="J280">
        <f t="shared" si="35"/>
        <v>0</v>
      </c>
      <c r="K280">
        <f>J280*Weighting!$W$16</f>
        <v>0</v>
      </c>
      <c r="M280" s="14"/>
    </row>
    <row r="281" spans="1:13" x14ac:dyDescent="0.55000000000000004">
      <c r="A281" s="32" t="str">
        <f>IF(Weighting!$P$17&gt;0,B281,"")</f>
        <v/>
      </c>
      <c r="B281" t="e">
        <f>Weighting!$C$17</f>
        <v>#DIV/0!</v>
      </c>
      <c r="C281" t="e">
        <f>Weighting!$F$17</f>
        <v>#NUM!</v>
      </c>
      <c r="D281" t="e">
        <f>IF(C281=1,'Data Transformation'!$G$3+0.5*'Data Transformation'!$W$25,IF(C282=1,D282-'Data Transformation'!$W$25,FALSE))</f>
        <v>#NUM!</v>
      </c>
      <c r="E281">
        <f t="array" ref="E281">IF(ISLOGICAL(D281),"",FREQUENCY(IF('Data Transformation'!$B$425:$B$8425='Bin Analysis'!$B267,'Data Transformation'!$G$425:$G$8425),D281))</f>
        <v>2001</v>
      </c>
      <c r="F281">
        <f t="shared" si="33"/>
        <v>0</v>
      </c>
      <c r="G281">
        <f>Weighting!$H$17</f>
        <v>0</v>
      </c>
      <c r="H281">
        <f t="array" ref="H281">FREQUENCY(IF('Data Transformation'!$B$4:$B$8425=B267,'Data Transformation'!$G$4:$G$8425),'Bin Analysis'!$B281)</f>
        <v>2073</v>
      </c>
      <c r="I281">
        <f t="shared" si="34"/>
        <v>0</v>
      </c>
      <c r="J281">
        <f t="shared" si="35"/>
        <v>0</v>
      </c>
      <c r="K281">
        <f>J281*Weighting!$W$17</f>
        <v>0</v>
      </c>
      <c r="M281" s="14"/>
    </row>
    <row r="282" spans="1:13" x14ac:dyDescent="0.55000000000000004">
      <c r="A282" s="32" t="str">
        <f>IF(Weighting!$P$18&gt;0,B282,"")</f>
        <v/>
      </c>
      <c r="B282" t="e">
        <f>Weighting!$C$18</f>
        <v>#DIV/0!</v>
      </c>
      <c r="C282" t="e">
        <f>Weighting!$F$18</f>
        <v>#NUM!</v>
      </c>
      <c r="D282" t="e">
        <f>IF(C282=1,'Data Transformation'!$G$3+0.5*'Data Transformation'!$W$25,IF(C283=1,D283-'Data Transformation'!$W$25,FALSE))</f>
        <v>#NUM!</v>
      </c>
      <c r="E282">
        <f t="array" ref="E282">IF(ISLOGICAL(D282),"",FREQUENCY(IF('Data Transformation'!$B$425:$B$8425='Bin Analysis'!$B267,'Data Transformation'!$G$425:$G$8425),D282))</f>
        <v>2001</v>
      </c>
      <c r="F282">
        <f t="shared" si="33"/>
        <v>0</v>
      </c>
      <c r="G282">
        <f>Weighting!$H$18</f>
        <v>0</v>
      </c>
      <c r="H282">
        <f t="array" ref="H282">FREQUENCY(IF('Data Transformation'!$B$4:$B$8425=B267,'Data Transformation'!$G$4:$G$8425),'Bin Analysis'!$B282)</f>
        <v>2073</v>
      </c>
      <c r="I282">
        <f t="shared" si="34"/>
        <v>0</v>
      </c>
      <c r="J282">
        <f t="shared" si="35"/>
        <v>0</v>
      </c>
      <c r="K282">
        <f>J282*Weighting!$W$18</f>
        <v>0</v>
      </c>
      <c r="M282" s="14"/>
    </row>
    <row r="283" spans="1:13" x14ac:dyDescent="0.55000000000000004">
      <c r="A283" s="32" t="str">
        <f>IF(Weighting!$P$19&gt;0,B283,"")</f>
        <v/>
      </c>
      <c r="B283" t="e">
        <f>Weighting!$C$19</f>
        <v>#DIV/0!</v>
      </c>
      <c r="C283" t="e">
        <f>Weighting!$F$19</f>
        <v>#NUM!</v>
      </c>
      <c r="D283" t="e">
        <f>IF(C283=1,'Data Transformation'!$G$3+0.5*'Data Transformation'!$W$25,IF(C284=1,D284-'Data Transformation'!$W$25,FALSE))</f>
        <v>#NUM!</v>
      </c>
      <c r="E283">
        <f t="array" ref="E283">IF(ISLOGICAL(D283),"",FREQUENCY(IF('Data Transformation'!$B$425:$B$8425='Bin Analysis'!$B267,'Data Transformation'!$G$425:$G$8425),D283))</f>
        <v>2001</v>
      </c>
      <c r="F283">
        <f t="shared" si="33"/>
        <v>0</v>
      </c>
      <c r="G283">
        <f>Weighting!$H$19</f>
        <v>0</v>
      </c>
      <c r="H283">
        <f t="array" ref="H283">FREQUENCY(IF('Data Transformation'!$B$4:$B$8425=B267,'Data Transformation'!$G$4:$G$8425),'Bin Analysis'!$B283)</f>
        <v>2073</v>
      </c>
      <c r="I283">
        <f t="shared" si="34"/>
        <v>0</v>
      </c>
      <c r="J283">
        <f t="shared" si="35"/>
        <v>0</v>
      </c>
      <c r="K283">
        <f>J283*Weighting!$W$19</f>
        <v>0</v>
      </c>
      <c r="M283" s="14"/>
    </row>
    <row r="284" spans="1:13" x14ac:dyDescent="0.55000000000000004">
      <c r="A284" s="32" t="str">
        <f>IF(Weighting!$P$20&gt;0,B284,"")</f>
        <v/>
      </c>
      <c r="B284" t="e">
        <f>Weighting!$C$20</f>
        <v>#DIV/0!</v>
      </c>
      <c r="C284" t="e">
        <f>Weighting!$F$20</f>
        <v>#NUM!</v>
      </c>
      <c r="D284" t="e">
        <f>IF(C284=1,'Data Transformation'!$G$3+0.5*'Data Transformation'!$W$25,IF(C285=1,D285-'Data Transformation'!$W$25,FALSE))</f>
        <v>#NUM!</v>
      </c>
      <c r="E284">
        <f t="array" ref="E284">IF(ISLOGICAL(D284),"",FREQUENCY(IF('Data Transformation'!$B$425:$B$8425='Bin Analysis'!$B267,'Data Transformation'!$G$425:$G$8425),D284))</f>
        <v>2001</v>
      </c>
      <c r="F284">
        <f t="shared" si="33"/>
        <v>0</v>
      </c>
      <c r="G284">
        <f>Weighting!$H$20</f>
        <v>0</v>
      </c>
      <c r="H284">
        <f t="array" ref="H284">FREQUENCY(IF('Data Transformation'!$B$4:$B$8425=B267,'Data Transformation'!$G$4:$G$8425),'Bin Analysis'!$B284)</f>
        <v>2073</v>
      </c>
      <c r="I284">
        <f t="shared" si="34"/>
        <v>0</v>
      </c>
      <c r="J284">
        <f t="shared" si="35"/>
        <v>0</v>
      </c>
      <c r="K284">
        <f>J284*Weighting!$W$20</f>
        <v>0</v>
      </c>
      <c r="M284" s="14"/>
    </row>
    <row r="285" spans="1:13" x14ac:dyDescent="0.55000000000000004">
      <c r="A285" s="32" t="str">
        <f>IF(Weighting!$P$21&gt;0,B285,"")</f>
        <v/>
      </c>
      <c r="B285" t="e">
        <f>Weighting!$C$21</f>
        <v>#DIV/0!</v>
      </c>
      <c r="C285" t="e">
        <f>Weighting!$F$21</f>
        <v>#NUM!</v>
      </c>
      <c r="D285" t="e">
        <f>IF(C285=1,'Data Transformation'!$G$3+0.5*'Data Transformation'!$W$25,IF(C286=1,D286-'Data Transformation'!$W$25,FALSE))</f>
        <v>#NUM!</v>
      </c>
      <c r="E285">
        <f t="array" ref="E285">IF(ISLOGICAL(D285),"",FREQUENCY(IF('Data Transformation'!$B$425:$B$8425='Bin Analysis'!$B267,'Data Transformation'!$G$425:$G$8425),D285))</f>
        <v>2001</v>
      </c>
      <c r="F285">
        <f t="shared" si="33"/>
        <v>0</v>
      </c>
      <c r="G285">
        <f>Weighting!$H$21</f>
        <v>0</v>
      </c>
      <c r="H285">
        <f t="array" ref="H285">FREQUENCY(IF('Data Transformation'!$B$4:$B$8425=B267,'Data Transformation'!$G$4:$G$8425),'Bin Analysis'!$B285)</f>
        <v>2073</v>
      </c>
      <c r="I285">
        <f t="shared" si="34"/>
        <v>0</v>
      </c>
      <c r="J285">
        <f t="shared" si="35"/>
        <v>0</v>
      </c>
      <c r="K285">
        <f>J285*Weighting!$W$21</f>
        <v>0</v>
      </c>
      <c r="M285" s="14"/>
    </row>
    <row r="286" spans="1:13" x14ac:dyDescent="0.55000000000000004">
      <c r="A286" s="32" t="str">
        <f>IF(Weighting!$P$22&gt;0,B286,"")</f>
        <v/>
      </c>
      <c r="B286" t="e">
        <f>Weighting!$C$22</f>
        <v>#DIV/0!</v>
      </c>
      <c r="C286" t="e">
        <f>Weighting!$F$22</f>
        <v>#NUM!</v>
      </c>
      <c r="D286" t="e">
        <f>IF(C286=1,'Data Transformation'!$G$3+0.5*'Data Transformation'!$W$25,IF(C287=1,D287-'Data Transformation'!$W$25,FALSE))</f>
        <v>#NUM!</v>
      </c>
      <c r="E286">
        <f t="array" ref="E286">IF(ISLOGICAL(D286),"",FREQUENCY(IF('Data Transformation'!$B$425:$B$8425='Bin Analysis'!$B267,'Data Transformation'!$G$425:$G$8425),D286))</f>
        <v>2001</v>
      </c>
      <c r="F286">
        <f t="shared" si="33"/>
        <v>0</v>
      </c>
      <c r="G286">
        <f>Weighting!$H$22</f>
        <v>0</v>
      </c>
      <c r="H286">
        <f t="array" ref="H286">FREQUENCY(IF('Data Transformation'!$B$4:$B$8425=B267,'Data Transformation'!$G$4:$G$8425),'Bin Analysis'!$B286)</f>
        <v>2073</v>
      </c>
      <c r="I286">
        <f t="shared" si="34"/>
        <v>0</v>
      </c>
      <c r="J286">
        <f t="shared" si="35"/>
        <v>0</v>
      </c>
      <c r="K286">
        <f>J286*Weighting!$W$22</f>
        <v>0</v>
      </c>
      <c r="M286" s="14"/>
    </row>
    <row r="287" spans="1:13" x14ac:dyDescent="0.55000000000000004">
      <c r="A287" s="32" t="str">
        <f>IF(Weighting!$P$23&gt;0,B287,"")</f>
        <v/>
      </c>
      <c r="B287" t="e">
        <f>Weighting!$C$23</f>
        <v>#DIV/0!</v>
      </c>
      <c r="C287" t="e">
        <f>Weighting!$F$23</f>
        <v>#NUM!</v>
      </c>
      <c r="D287" t="e">
        <f>IF(C287=1,'Data Transformation'!$G$3+0.5*'Data Transformation'!$W$25,IF(C288=1,D288-'Data Transformation'!$W$25,FALSE))</f>
        <v>#NUM!</v>
      </c>
      <c r="E287">
        <f t="array" ref="E287">IF(ISLOGICAL(D287),"",FREQUENCY(IF('Data Transformation'!$B$425:$B$8425='Bin Analysis'!$B267,'Data Transformation'!$G$425:$G$8425),D287))</f>
        <v>2001</v>
      </c>
      <c r="F287">
        <f t="shared" si="33"/>
        <v>0</v>
      </c>
      <c r="G287">
        <f>Weighting!$H$23</f>
        <v>0</v>
      </c>
      <c r="H287">
        <f t="array" ref="H287">FREQUENCY(IF('Data Transformation'!$B$4:$B$8425=B267,'Data Transformation'!$G$4:$G$8425),'Bin Analysis'!$B287)</f>
        <v>2073</v>
      </c>
      <c r="I287">
        <f t="shared" si="34"/>
        <v>0</v>
      </c>
      <c r="J287">
        <f t="shared" si="35"/>
        <v>0</v>
      </c>
      <c r="K287">
        <f>J287*Weighting!$W$23</f>
        <v>0</v>
      </c>
      <c r="M287" s="14"/>
    </row>
    <row r="288" spans="1:13" x14ac:dyDescent="0.55000000000000004">
      <c r="A288" s="32" t="str">
        <f>IF(Weighting!$P$24&gt;0,B288,"")</f>
        <v/>
      </c>
      <c r="B288" t="e">
        <f>Weighting!$C$24</f>
        <v>#DIV/0!</v>
      </c>
      <c r="C288" t="e">
        <f>Weighting!$F$24</f>
        <v>#NUM!</v>
      </c>
      <c r="D288" t="e">
        <f>IF(C288=1,'Data Transformation'!$G$3+0.5*'Data Transformation'!$W$25,IF(C289=1,D289-'Data Transformation'!$W$25,FALSE))</f>
        <v>#NUM!</v>
      </c>
      <c r="E288">
        <f t="array" ref="E288">IF(ISLOGICAL(D288),"",FREQUENCY(IF('Data Transformation'!$B$425:$B$8425='Bin Analysis'!$B267,'Data Transformation'!$G$425:$G$8425),D288))</f>
        <v>2001</v>
      </c>
      <c r="F288">
        <f t="shared" si="33"/>
        <v>0</v>
      </c>
      <c r="G288">
        <f>Weighting!$H$24</f>
        <v>0</v>
      </c>
      <c r="H288">
        <f t="array" ref="H288">FREQUENCY(IF('Data Transformation'!$B$4:$B$8425=B267,'Data Transformation'!$G$4:$G$8425),'Bin Analysis'!$B288)</f>
        <v>2073</v>
      </c>
      <c r="I288">
        <f t="shared" si="34"/>
        <v>0</v>
      </c>
      <c r="J288">
        <f t="shared" si="35"/>
        <v>0</v>
      </c>
      <c r="K288">
        <f>J288*Weighting!$W$24</f>
        <v>0</v>
      </c>
      <c r="M288" s="14"/>
    </row>
    <row r="289" spans="1:25" x14ac:dyDescent="0.55000000000000004">
      <c r="A289" s="32" t="str">
        <f>IF(Weighting!$P$25&gt;0,B289,"")</f>
        <v/>
      </c>
      <c r="B289" t="e">
        <f>Weighting!$C$25</f>
        <v>#DIV/0!</v>
      </c>
      <c r="C289" t="e">
        <f>Weighting!$F$25</f>
        <v>#NUM!</v>
      </c>
      <c r="D289" t="e">
        <f>IF(C289=1,'Data Transformation'!$G$3+0.5*'Data Transformation'!$W$25,IF(C290=1,D290-'Data Transformation'!$W$25,FALSE))</f>
        <v>#NUM!</v>
      </c>
      <c r="E289">
        <f t="array" ref="E289">IF(ISLOGICAL(D289),"",FREQUENCY(IF('Data Transformation'!$B$425:$B$8425='Bin Analysis'!$B267,'Data Transformation'!$G$425:$G$8425),D289))</f>
        <v>2001</v>
      </c>
      <c r="F289">
        <f t="shared" si="33"/>
        <v>0</v>
      </c>
      <c r="G289">
        <f>Weighting!$H$25</f>
        <v>0</v>
      </c>
      <c r="H289">
        <f t="array" ref="H289">FREQUENCY(IF('Data Transformation'!$B$4:$B$8425=B267,'Data Transformation'!$G$4:$G$8425),'Bin Analysis'!$B289)</f>
        <v>2073</v>
      </c>
      <c r="I289">
        <f t="shared" si="34"/>
        <v>0</v>
      </c>
      <c r="J289">
        <f t="shared" si="35"/>
        <v>0</v>
      </c>
      <c r="K289">
        <f>J289*Weighting!$W$25</f>
        <v>0</v>
      </c>
      <c r="M289" s="14"/>
    </row>
    <row r="290" spans="1:25" x14ac:dyDescent="0.55000000000000004">
      <c r="O290"/>
      <c r="P290"/>
      <c r="Q290"/>
      <c r="R290"/>
    </row>
    <row r="291" spans="1:25" ht="23.35" x14ac:dyDescent="0.8">
      <c r="A291" s="21" t="s">
        <v>0</v>
      </c>
      <c r="B291" s="21" t="str">
        <f>IFERROR(VLOOKUP(C291,'Data Transformation'!$L$6:$M$426,2,FALSE),"")</f>
        <v/>
      </c>
      <c r="C291" s="21">
        <f>C267+1</f>
        <v>12</v>
      </c>
      <c r="D291" s="21"/>
      <c r="E291" s="21"/>
      <c r="F291" s="21"/>
      <c r="G291" s="21"/>
      <c r="H291" s="22"/>
      <c r="I291" s="22"/>
      <c r="J291" s="22"/>
      <c r="K291" s="21"/>
      <c r="L291" s="21" t="str">
        <f>B291</f>
        <v/>
      </c>
      <c r="M291" s="23" t="e">
        <f>INDEX('Data Transformation'!$O$4:$O$424,MATCH($B291,'Data Transformation'!$M$4:$M$424,0),MATCH($M$2,'Data Transformation'!$O$3,0))</f>
        <v>#N/A</v>
      </c>
      <c r="N291" s="27" t="e">
        <f>IF('Input and Summary Results'!$J$16="minimum",'Bin Analysis'!X292/(M291-1),'Bin Analysis'!Y291/('Bin Analysis'!M291-1))</f>
        <v>#N/A</v>
      </c>
      <c r="O291" s="27" t="e">
        <f>IF(M291=FALSE,NA(),(VLOOKUP(1,C294:K313,4,FALSE))/(M291-1))</f>
        <v>#N/A</v>
      </c>
      <c r="P291" s="27" t="e">
        <f>IF(M291=FALSE,NA(),SUM(J294:J313)/Weighting!$S$5)</f>
        <v>#N/A</v>
      </c>
      <c r="Q291" s="27" t="e">
        <f>IF(M291=FALSE,NA(),SUM(K294:K313)/Weighting!$S$6)</f>
        <v>#N/A</v>
      </c>
      <c r="R291" s="27" t="e">
        <f>IF(M291=FALSE,NA(),(VLOOKUP(1,G294:K313,3,FALSE))/(M291-1))</f>
        <v>#N/A</v>
      </c>
      <c r="S291" s="22" t="e">
        <f>IF(M291=FALSE,NA(),IF(SUM(J294:J313)=2,"yes","no"))</f>
        <v>#N/A</v>
      </c>
      <c r="X291" s="2" cm="2">
        <f t="array" ref="X291:X292">FREQUENCY(IF('Data Transformation'!$B$425:$B$6424='Bin Analysis'!L291,'Data Transformation'!$G$425:$G$6424),'Data Transformation'!$U$11)</f>
        <v>0</v>
      </c>
      <c r="Y291" s="2" cm="2">
        <f t="array" ref="Y291:Y292">FREQUENCY(IF('Data Transformation'!$B$425:$B$6424='Bin Analysis'!L291,'Data Transformation'!$G$425:$G$6424),'Data Transformation'!$U$12)</f>
        <v>0</v>
      </c>
    </row>
    <row r="292" spans="1:25" x14ac:dyDescent="0.55000000000000004">
      <c r="A292" s="14" t="s">
        <v>67</v>
      </c>
      <c r="B292" t="s">
        <v>47</v>
      </c>
      <c r="C292" t="s">
        <v>5</v>
      </c>
      <c r="D292" t="s">
        <v>100</v>
      </c>
      <c r="E292" t="s">
        <v>101</v>
      </c>
      <c r="F292" t="s">
        <v>102</v>
      </c>
      <c r="G292" t="s">
        <v>70</v>
      </c>
      <c r="H292" t="s">
        <v>31</v>
      </c>
      <c r="I292" t="s">
        <v>32</v>
      </c>
      <c r="J292" t="s">
        <v>46</v>
      </c>
      <c r="K292" s="14" t="s">
        <v>45</v>
      </c>
      <c r="M292" s="14"/>
      <c r="X292" s="2">
        <v>0</v>
      </c>
      <c r="Y292" s="2">
        <v>0</v>
      </c>
    </row>
    <row r="293" spans="1:25" x14ac:dyDescent="0.55000000000000004">
      <c r="A293" s="32"/>
      <c r="D293" t="e">
        <f>IF(C293=1,'Data Transformation'!$G$3+0.5*'Data Transformation'!$W$25,IF(C294=1,D294-'Data Transformation'!$W$25,FALSE))</f>
        <v>#NUM!</v>
      </c>
      <c r="E293">
        <f t="array" ref="E293">IF(ISLOGICAL(D293),"",FREQUENCY(IF('Data Transformation'!$B$425:$B$8425='Bin Analysis'!$B291,'Data Transformation'!$G$425:$G$8425),D293))</f>
        <v>2001</v>
      </c>
      <c r="F293" t="e">
        <f>IF(ISLOGICAL(D293),"",E293-E292)</f>
        <v>#VALUE!</v>
      </c>
      <c r="M293" s="14"/>
    </row>
    <row r="294" spans="1:25" x14ac:dyDescent="0.55000000000000004">
      <c r="A294" s="32" t="e">
        <f>IF(Weighting!$P$6&gt;0,B294,"")</f>
        <v>#NUM!</v>
      </c>
      <c r="B294" t="e">
        <f>Weighting!$C$6</f>
        <v>#DIV/0!</v>
      </c>
      <c r="C294" t="e">
        <f>Weighting!$F$6</f>
        <v>#NUM!</v>
      </c>
      <c r="D294" t="e">
        <f>IF(C294=1,'Data Transformation'!$G$3+0.5*'Data Transformation'!$W$25,IF(C295=1,D295-'Data Transformation'!$W$25,FALSE))</f>
        <v>#NUM!</v>
      </c>
      <c r="E294">
        <f t="array" ref="E294">IF(ISLOGICAL(D294),"",FREQUENCY(IF('Data Transformation'!$B$425:$B$8425='Bin Analysis'!$B291,'Data Transformation'!$G$425:$G$8425),D294))</f>
        <v>2001</v>
      </c>
      <c r="F294">
        <f>IF(ISLOGICAL(D294),"",E294-E293)</f>
        <v>0</v>
      </c>
      <c r="G294">
        <f>Weighting!$H$6</f>
        <v>1</v>
      </c>
      <c r="H294">
        <f t="array" ref="H294">FREQUENCY(IF('Data Transformation'!$B$4:$B$8425=B291,'Data Transformation'!$G$4:$G$8425),'Bin Analysis'!$B294)</f>
        <v>2073</v>
      </c>
      <c r="I294">
        <f>H294-H293</f>
        <v>2073</v>
      </c>
      <c r="J294">
        <f>IF(I294=0,0,1)</f>
        <v>1</v>
      </c>
      <c r="K294" t="e">
        <f>J294*Weighting!$W$6</f>
        <v>#NUM!</v>
      </c>
      <c r="M294" s="14"/>
    </row>
    <row r="295" spans="1:25" x14ac:dyDescent="0.55000000000000004">
      <c r="A295" s="32" t="str">
        <f>IF(Weighting!$P$7&gt;0,B295,"")</f>
        <v/>
      </c>
      <c r="B295" t="e">
        <f>Weighting!$C$7</f>
        <v>#DIV/0!</v>
      </c>
      <c r="C295" t="e">
        <f>Weighting!$F$7</f>
        <v>#NUM!</v>
      </c>
      <c r="D295" t="e">
        <f>IF(C295=1,'Data Transformation'!$G$3+0.5*'Data Transformation'!$W$25,IF(C296=1,D296-'Data Transformation'!$W$25,FALSE))</f>
        <v>#NUM!</v>
      </c>
      <c r="E295">
        <f t="array" ref="E295">IF(ISLOGICAL(D295),"",FREQUENCY(IF('Data Transformation'!$B$425:$B$8425='Bin Analysis'!$B291,'Data Transformation'!$G$425:$G$8425),D295))</f>
        <v>2001</v>
      </c>
      <c r="F295">
        <f t="shared" ref="F295:F313" si="36">IF(ISLOGICAL(D295),"",E295-E294)</f>
        <v>0</v>
      </c>
      <c r="G295">
        <f>Weighting!$H$7</f>
        <v>0</v>
      </c>
      <c r="H295">
        <f t="array" ref="H295">FREQUENCY(IF('Data Transformation'!$B$4:$B$8425=B291,'Data Transformation'!$G$4:$G$8425),'Bin Analysis'!$B295)</f>
        <v>2073</v>
      </c>
      <c r="I295">
        <f t="shared" ref="I295:I313" si="37">H295-H294</f>
        <v>0</v>
      </c>
      <c r="J295">
        <f>IF(I295=0,0,1)</f>
        <v>0</v>
      </c>
      <c r="K295">
        <f>J295*Weighting!$W$7</f>
        <v>0</v>
      </c>
      <c r="M295" s="14"/>
    </row>
    <row r="296" spans="1:25" x14ac:dyDescent="0.55000000000000004">
      <c r="A296" s="32" t="str">
        <f>IF(Weighting!$P$8&gt;0,B296,"")</f>
        <v/>
      </c>
      <c r="B296" t="e">
        <f>Weighting!$C$8</f>
        <v>#DIV/0!</v>
      </c>
      <c r="C296" t="e">
        <f>Weighting!$F$8</f>
        <v>#NUM!</v>
      </c>
      <c r="D296" t="e">
        <f>IF(C296=1,'Data Transformation'!$G$3+0.5*'Data Transformation'!$W$25,IF(C297=1,D297-'Data Transformation'!$W$25,FALSE))</f>
        <v>#NUM!</v>
      </c>
      <c r="E296">
        <f t="array" ref="E296">IF(ISLOGICAL(D296),"",FREQUENCY(IF('Data Transformation'!$B$425:$B$8425='Bin Analysis'!$B291,'Data Transformation'!$G$425:$G$8425),D296))</f>
        <v>2001</v>
      </c>
      <c r="F296">
        <f t="shared" si="36"/>
        <v>0</v>
      </c>
      <c r="G296">
        <f>Weighting!$H$8</f>
        <v>0</v>
      </c>
      <c r="H296">
        <f t="array" ref="H296">FREQUENCY(IF('Data Transformation'!$B$4:$B$8425=B291,'Data Transformation'!$G$4:$G$8425),'Bin Analysis'!$B296)</f>
        <v>2073</v>
      </c>
      <c r="I296">
        <f t="shared" si="37"/>
        <v>0</v>
      </c>
      <c r="J296">
        <f t="shared" ref="J296:J313" si="38">IF(I296=0,0,1)</f>
        <v>0</v>
      </c>
      <c r="K296">
        <f>J296*Weighting!$W$8</f>
        <v>0</v>
      </c>
      <c r="M296" s="14"/>
    </row>
    <row r="297" spans="1:25" x14ac:dyDescent="0.55000000000000004">
      <c r="A297" s="32" t="str">
        <f>IF(Weighting!$P$9&gt;0,B297,"")</f>
        <v/>
      </c>
      <c r="B297" s="50" t="e">
        <f>Weighting!$C$9</f>
        <v>#DIV/0!</v>
      </c>
      <c r="C297" t="e">
        <f>Weighting!$F$9</f>
        <v>#NUM!</v>
      </c>
      <c r="D297" t="e">
        <f>IF(C297=1,'Data Transformation'!$G$3+0.5*'Data Transformation'!$W$25,IF(C298=1,D298-'Data Transformation'!$W$25,FALSE))</f>
        <v>#NUM!</v>
      </c>
      <c r="E297">
        <f t="array" ref="E297">IF(ISLOGICAL(D297),"",FREQUENCY(IF('Data Transformation'!$B$425:$B$8425='Bin Analysis'!$B291,'Data Transformation'!$G$425:$G$8425),D297))</f>
        <v>2001</v>
      </c>
      <c r="F297">
        <f t="shared" si="36"/>
        <v>0</v>
      </c>
      <c r="G297">
        <f>Weighting!$H$9</f>
        <v>0</v>
      </c>
      <c r="H297">
        <f t="array" ref="H297">FREQUENCY(IF('Data Transformation'!$B$4:$B$8425=B291,'Data Transformation'!$G$4:$G$8425),'Bin Analysis'!$B297)</f>
        <v>2073</v>
      </c>
      <c r="I297">
        <f t="shared" si="37"/>
        <v>0</v>
      </c>
      <c r="J297">
        <f t="shared" si="38"/>
        <v>0</v>
      </c>
      <c r="K297">
        <f>J297*Weighting!$W$9</f>
        <v>0</v>
      </c>
      <c r="M297" s="14"/>
    </row>
    <row r="298" spans="1:25" x14ac:dyDescent="0.55000000000000004">
      <c r="A298" s="32" t="str">
        <f>IF(Weighting!$P$10&gt;0,B298,"")</f>
        <v/>
      </c>
      <c r="B298" t="e">
        <f>Weighting!$C$10</f>
        <v>#DIV/0!</v>
      </c>
      <c r="C298" t="e">
        <f>Weighting!$F$10</f>
        <v>#NUM!</v>
      </c>
      <c r="D298" t="e">
        <f>IF(C298=1,'Data Transformation'!$G$3+0.5*'Data Transformation'!$W$25,IF(C299=1,D299-'Data Transformation'!$W$25,FALSE))</f>
        <v>#NUM!</v>
      </c>
      <c r="E298">
        <f t="array" ref="E298">IF(ISLOGICAL(D298),"",FREQUENCY(IF('Data Transformation'!$B$425:$B$8425='Bin Analysis'!$B291,'Data Transformation'!$G$425:$G$8425),D298))</f>
        <v>2001</v>
      </c>
      <c r="F298">
        <f t="shared" si="36"/>
        <v>0</v>
      </c>
      <c r="G298">
        <f>Weighting!$H$10</f>
        <v>0</v>
      </c>
      <c r="H298">
        <f t="array" ref="H298">FREQUENCY(IF('Data Transformation'!$B$4:$B$8425=B291,'Data Transformation'!$G$4:$G$8425),'Bin Analysis'!$B298)</f>
        <v>2073</v>
      </c>
      <c r="I298">
        <f t="shared" si="37"/>
        <v>0</v>
      </c>
      <c r="J298">
        <f t="shared" si="38"/>
        <v>0</v>
      </c>
      <c r="K298">
        <f>J298*Weighting!$W$10</f>
        <v>0</v>
      </c>
      <c r="M298" s="14"/>
    </row>
    <row r="299" spans="1:25" x14ac:dyDescent="0.55000000000000004">
      <c r="A299" s="32" t="str">
        <f>IF(Weighting!$P$11&gt;0,B299,"")</f>
        <v/>
      </c>
      <c r="B299" t="e">
        <f>Weighting!$C$11</f>
        <v>#DIV/0!</v>
      </c>
      <c r="C299" t="e">
        <f>Weighting!$F$11</f>
        <v>#NUM!</v>
      </c>
      <c r="D299" t="e">
        <f>IF(C299=1,'Data Transformation'!$G$3+0.5*'Data Transformation'!$W$25,IF(C300=1,D300-'Data Transformation'!$W$25,FALSE))</f>
        <v>#NUM!</v>
      </c>
      <c r="E299">
        <f t="array" ref="E299">IF(ISLOGICAL(D299),"",FREQUENCY(IF('Data Transformation'!$B$425:$B$8425='Bin Analysis'!$B291,'Data Transformation'!$G$425:$G$8425),D299))</f>
        <v>2001</v>
      </c>
      <c r="F299">
        <f t="shared" si="36"/>
        <v>0</v>
      </c>
      <c r="G299">
        <f>Weighting!$H$11</f>
        <v>0</v>
      </c>
      <c r="H299">
        <f t="array" ref="H299">FREQUENCY(IF('Data Transformation'!$B$4:$B$8425=B291,'Data Transformation'!$G$4:$G$8425),'Bin Analysis'!$B299)</f>
        <v>2073</v>
      </c>
      <c r="I299">
        <f t="shared" si="37"/>
        <v>0</v>
      </c>
      <c r="J299">
        <f t="shared" si="38"/>
        <v>0</v>
      </c>
      <c r="K299">
        <f>J299*Weighting!$W$11</f>
        <v>0</v>
      </c>
      <c r="M299" s="14"/>
    </row>
    <row r="300" spans="1:25" x14ac:dyDescent="0.55000000000000004">
      <c r="A300" s="32" t="str">
        <f>IF(Weighting!$P$12&gt;0,B300,"")</f>
        <v/>
      </c>
      <c r="B300" t="e">
        <f>Weighting!$C$12</f>
        <v>#DIV/0!</v>
      </c>
      <c r="C300" t="e">
        <f>Weighting!$F$12</f>
        <v>#NUM!</v>
      </c>
      <c r="D300" t="e">
        <f>IF(C300=1,'Data Transformation'!$G$3+0.5*'Data Transformation'!$W$25,IF(C301=1,D301-'Data Transformation'!$W$25,FALSE))</f>
        <v>#NUM!</v>
      </c>
      <c r="E300">
        <f t="array" ref="E300">IF(ISLOGICAL(D300),"",FREQUENCY(IF('Data Transformation'!$B$425:$B$8425='Bin Analysis'!$B291,'Data Transformation'!$G$425:$G$8425),D300))</f>
        <v>2001</v>
      </c>
      <c r="F300">
        <f t="shared" si="36"/>
        <v>0</v>
      </c>
      <c r="G300">
        <f>Weighting!$H$12</f>
        <v>0</v>
      </c>
      <c r="H300">
        <f t="array" ref="H300">FREQUENCY(IF('Data Transformation'!$B$4:$B$8425=B291,'Data Transformation'!$G$4:$G$8425),'Bin Analysis'!$B300)</f>
        <v>2073</v>
      </c>
      <c r="I300">
        <f t="shared" si="37"/>
        <v>0</v>
      </c>
      <c r="J300">
        <f t="shared" si="38"/>
        <v>0</v>
      </c>
      <c r="K300">
        <f>J300*Weighting!$W$12</f>
        <v>0</v>
      </c>
      <c r="M300" s="14"/>
    </row>
    <row r="301" spans="1:25" x14ac:dyDescent="0.55000000000000004">
      <c r="A301" s="32" t="str">
        <f>IF(Weighting!$P$13&gt;0,B301,"")</f>
        <v/>
      </c>
      <c r="B301" t="e">
        <f>Weighting!$C$13</f>
        <v>#DIV/0!</v>
      </c>
      <c r="C301" t="e">
        <f>Weighting!$F$13</f>
        <v>#NUM!</v>
      </c>
      <c r="D301" t="e">
        <f>IF(C301=1,'Data Transformation'!$G$3+0.5*'Data Transformation'!$W$25,IF(C302=1,D302-'Data Transformation'!$W$25,FALSE))</f>
        <v>#NUM!</v>
      </c>
      <c r="E301">
        <f t="array" ref="E301">IF(ISLOGICAL(D301),"",FREQUENCY(IF('Data Transformation'!$B$425:$B$8425='Bin Analysis'!$B291,'Data Transformation'!$G$425:$G$8425),D301))</f>
        <v>2001</v>
      </c>
      <c r="F301">
        <f t="shared" si="36"/>
        <v>0</v>
      </c>
      <c r="G301">
        <f>Weighting!$H$13</f>
        <v>0</v>
      </c>
      <c r="H301">
        <f t="array" ref="H301">FREQUENCY(IF('Data Transformation'!$B$4:$B$8425=B291,'Data Transformation'!$G$4:$G$8425),'Bin Analysis'!$B301)</f>
        <v>2073</v>
      </c>
      <c r="I301">
        <f t="shared" si="37"/>
        <v>0</v>
      </c>
      <c r="J301">
        <f t="shared" si="38"/>
        <v>0</v>
      </c>
      <c r="K301">
        <f>J301*Weighting!$W$13</f>
        <v>0</v>
      </c>
      <c r="M301" s="14"/>
    </row>
    <row r="302" spans="1:25" x14ac:dyDescent="0.55000000000000004">
      <c r="A302" s="32" t="str">
        <f>IF(Weighting!$P$14&gt;0,B302,"")</f>
        <v/>
      </c>
      <c r="B302" t="e">
        <f>Weighting!$C$14</f>
        <v>#DIV/0!</v>
      </c>
      <c r="C302" t="e">
        <f>Weighting!$F$14</f>
        <v>#NUM!</v>
      </c>
      <c r="D302" t="e">
        <f>IF(C302=1,'Data Transformation'!$G$3+0.5*'Data Transformation'!$W$25,IF(C303=1,D303-'Data Transformation'!$W$25,FALSE))</f>
        <v>#NUM!</v>
      </c>
      <c r="E302">
        <f t="array" ref="E302">IF(ISLOGICAL(D302),"",FREQUENCY(IF('Data Transformation'!$B$425:$B$8425='Bin Analysis'!$B291,'Data Transformation'!$G$425:$G$8425),D302))</f>
        <v>2001</v>
      </c>
      <c r="F302">
        <f t="shared" si="36"/>
        <v>0</v>
      </c>
      <c r="G302">
        <f>Weighting!$H$14</f>
        <v>0</v>
      </c>
      <c r="H302">
        <f t="array" ref="H302">FREQUENCY(IF('Data Transformation'!$B$4:$B$8425=B291,'Data Transformation'!$G$4:$G$8425),'Bin Analysis'!$B302)</f>
        <v>2073</v>
      </c>
      <c r="I302">
        <f t="shared" si="37"/>
        <v>0</v>
      </c>
      <c r="J302">
        <f t="shared" si="38"/>
        <v>0</v>
      </c>
      <c r="K302">
        <f>J302*Weighting!$W$14</f>
        <v>0</v>
      </c>
      <c r="M302" s="14"/>
    </row>
    <row r="303" spans="1:25" x14ac:dyDescent="0.55000000000000004">
      <c r="A303" s="32" t="str">
        <f>IF(Weighting!$P$15&gt;0,B303,"")</f>
        <v/>
      </c>
      <c r="B303" t="e">
        <f>Weighting!$C$15</f>
        <v>#DIV/0!</v>
      </c>
      <c r="C303" t="e">
        <f>Weighting!$F$15</f>
        <v>#NUM!</v>
      </c>
      <c r="D303" t="e">
        <f>IF(C303=1,'Data Transformation'!$G$3+0.5*'Data Transformation'!$W$25,IF(C304=1,D304-'Data Transformation'!$W$25,FALSE))</f>
        <v>#NUM!</v>
      </c>
      <c r="E303">
        <f t="array" ref="E303">IF(ISLOGICAL(D303),"",FREQUENCY(IF('Data Transformation'!$B$425:$B$8425='Bin Analysis'!$B291,'Data Transformation'!$G$425:$G$8425),D303))</f>
        <v>2001</v>
      </c>
      <c r="F303">
        <f t="shared" si="36"/>
        <v>0</v>
      </c>
      <c r="G303">
        <f>Weighting!$H$15</f>
        <v>0</v>
      </c>
      <c r="H303">
        <f t="array" ref="H303">FREQUENCY(IF('Data Transformation'!$B$4:$B$8425=B291,'Data Transformation'!$G$4:$G$8425),'Bin Analysis'!$B303)</f>
        <v>2073</v>
      </c>
      <c r="I303">
        <f t="shared" si="37"/>
        <v>0</v>
      </c>
      <c r="J303">
        <f t="shared" si="38"/>
        <v>0</v>
      </c>
      <c r="K303">
        <f>J303*Weighting!$W$15</f>
        <v>0</v>
      </c>
      <c r="M303" s="14"/>
    </row>
    <row r="304" spans="1:25" x14ac:dyDescent="0.55000000000000004">
      <c r="A304" s="32" t="str">
        <f>IF(Weighting!$P$16&gt;0,B304,"")</f>
        <v/>
      </c>
      <c r="B304" t="e">
        <f>Weighting!$C$16</f>
        <v>#DIV/0!</v>
      </c>
      <c r="C304" t="e">
        <f>Weighting!$F$16</f>
        <v>#NUM!</v>
      </c>
      <c r="D304" t="e">
        <f>IF(C304=1,'Data Transformation'!$G$3+0.5*'Data Transformation'!$W$25,IF(C305=1,D305-'Data Transformation'!$W$25,FALSE))</f>
        <v>#NUM!</v>
      </c>
      <c r="E304">
        <f t="array" ref="E304">IF(ISLOGICAL(D304),"",FREQUENCY(IF('Data Transformation'!$B$425:$B$8425='Bin Analysis'!$B291,'Data Transformation'!$G$425:$G$8425),D304))</f>
        <v>2001</v>
      </c>
      <c r="F304">
        <f t="shared" si="36"/>
        <v>0</v>
      </c>
      <c r="G304">
        <f>Weighting!$H$16</f>
        <v>0</v>
      </c>
      <c r="H304">
        <f t="array" ref="H304">FREQUENCY(IF('Data Transformation'!$B$4:$B$8425=B291,'Data Transformation'!$G$4:$G$8425),'Bin Analysis'!$B304)</f>
        <v>2073</v>
      </c>
      <c r="I304">
        <f t="shared" si="37"/>
        <v>0</v>
      </c>
      <c r="J304">
        <f t="shared" si="38"/>
        <v>0</v>
      </c>
      <c r="K304">
        <f>J304*Weighting!$W$16</f>
        <v>0</v>
      </c>
      <c r="M304" s="14"/>
    </row>
    <row r="305" spans="1:25" x14ac:dyDescent="0.55000000000000004">
      <c r="A305" s="32" t="str">
        <f>IF(Weighting!$P$17&gt;0,B305,"")</f>
        <v/>
      </c>
      <c r="B305" t="e">
        <f>Weighting!$C$17</f>
        <v>#DIV/0!</v>
      </c>
      <c r="C305" t="e">
        <f>Weighting!$F$17</f>
        <v>#NUM!</v>
      </c>
      <c r="D305" t="e">
        <f>IF(C305=1,'Data Transformation'!$G$3+0.5*'Data Transformation'!$W$25,IF(C306=1,D306-'Data Transformation'!$W$25,FALSE))</f>
        <v>#NUM!</v>
      </c>
      <c r="E305">
        <f t="array" ref="E305">IF(ISLOGICAL(D305),"",FREQUENCY(IF('Data Transformation'!$B$425:$B$8425='Bin Analysis'!$B291,'Data Transformation'!$G$425:$G$8425),D305))</f>
        <v>2001</v>
      </c>
      <c r="F305">
        <f t="shared" si="36"/>
        <v>0</v>
      </c>
      <c r="G305">
        <f>Weighting!$H$17</f>
        <v>0</v>
      </c>
      <c r="H305">
        <f t="array" ref="H305">FREQUENCY(IF('Data Transformation'!$B$4:$B$8425=B291,'Data Transformation'!$G$4:$G$8425),'Bin Analysis'!$B305)</f>
        <v>2073</v>
      </c>
      <c r="I305">
        <f t="shared" si="37"/>
        <v>0</v>
      </c>
      <c r="J305">
        <f t="shared" si="38"/>
        <v>0</v>
      </c>
      <c r="K305">
        <f>J305*Weighting!$W$17</f>
        <v>0</v>
      </c>
      <c r="M305" s="14"/>
    </row>
    <row r="306" spans="1:25" x14ac:dyDescent="0.55000000000000004">
      <c r="A306" s="32" t="str">
        <f>IF(Weighting!$P$18&gt;0,B306,"")</f>
        <v/>
      </c>
      <c r="B306" t="e">
        <f>Weighting!$C$18</f>
        <v>#DIV/0!</v>
      </c>
      <c r="C306" t="e">
        <f>Weighting!$F$18</f>
        <v>#NUM!</v>
      </c>
      <c r="D306" t="e">
        <f>IF(C306=1,'Data Transformation'!$G$3+0.5*'Data Transformation'!$W$25,IF(C307=1,D307-'Data Transformation'!$W$25,FALSE))</f>
        <v>#NUM!</v>
      </c>
      <c r="E306">
        <f t="array" ref="E306">IF(ISLOGICAL(D306),"",FREQUENCY(IF('Data Transformation'!$B$425:$B$8425='Bin Analysis'!$B291,'Data Transformation'!$G$425:$G$8425),D306))</f>
        <v>2001</v>
      </c>
      <c r="F306">
        <f t="shared" si="36"/>
        <v>0</v>
      </c>
      <c r="G306">
        <f>Weighting!$H$18</f>
        <v>0</v>
      </c>
      <c r="H306">
        <f t="array" ref="H306">FREQUENCY(IF('Data Transformation'!$B$4:$B$8425=B291,'Data Transformation'!$G$4:$G$8425),'Bin Analysis'!$B306)</f>
        <v>2073</v>
      </c>
      <c r="I306">
        <f t="shared" si="37"/>
        <v>0</v>
      </c>
      <c r="J306">
        <f t="shared" si="38"/>
        <v>0</v>
      </c>
      <c r="K306">
        <f>J306*Weighting!$W$18</f>
        <v>0</v>
      </c>
      <c r="M306" s="14"/>
    </row>
    <row r="307" spans="1:25" x14ac:dyDescent="0.55000000000000004">
      <c r="A307" s="32" t="str">
        <f>IF(Weighting!$P$19&gt;0,B307,"")</f>
        <v/>
      </c>
      <c r="B307" t="e">
        <f>Weighting!$C$19</f>
        <v>#DIV/0!</v>
      </c>
      <c r="C307" t="e">
        <f>Weighting!$F$19</f>
        <v>#NUM!</v>
      </c>
      <c r="D307" t="e">
        <f>IF(C307=1,'Data Transformation'!$G$3+0.5*'Data Transformation'!$W$25,IF(C308=1,D308-'Data Transformation'!$W$25,FALSE))</f>
        <v>#NUM!</v>
      </c>
      <c r="E307">
        <f t="array" ref="E307">IF(ISLOGICAL(D307),"",FREQUENCY(IF('Data Transformation'!$B$425:$B$8425='Bin Analysis'!$B291,'Data Transformation'!$G$425:$G$8425),D307))</f>
        <v>2001</v>
      </c>
      <c r="F307">
        <f t="shared" si="36"/>
        <v>0</v>
      </c>
      <c r="G307">
        <f>Weighting!$H$19</f>
        <v>0</v>
      </c>
      <c r="H307">
        <f t="array" ref="H307">FREQUENCY(IF('Data Transformation'!$B$4:$B$8425=B291,'Data Transformation'!$G$4:$G$8425),'Bin Analysis'!$B307)</f>
        <v>2073</v>
      </c>
      <c r="I307">
        <f t="shared" si="37"/>
        <v>0</v>
      </c>
      <c r="J307">
        <f t="shared" si="38"/>
        <v>0</v>
      </c>
      <c r="K307">
        <f>J307*Weighting!$W$19</f>
        <v>0</v>
      </c>
      <c r="M307" s="14"/>
    </row>
    <row r="308" spans="1:25" x14ac:dyDescent="0.55000000000000004">
      <c r="A308" s="32" t="str">
        <f>IF(Weighting!$P$20&gt;0,B308,"")</f>
        <v/>
      </c>
      <c r="B308" t="e">
        <f>Weighting!$C$20</f>
        <v>#DIV/0!</v>
      </c>
      <c r="C308" t="e">
        <f>Weighting!$F$20</f>
        <v>#NUM!</v>
      </c>
      <c r="D308" t="e">
        <f>IF(C308=1,'Data Transformation'!$G$3+0.5*'Data Transformation'!$W$25,IF(C309=1,D309-'Data Transformation'!$W$25,FALSE))</f>
        <v>#NUM!</v>
      </c>
      <c r="E308">
        <f t="array" ref="E308">IF(ISLOGICAL(D308),"",FREQUENCY(IF('Data Transformation'!$B$425:$B$8425='Bin Analysis'!$B291,'Data Transformation'!$G$425:$G$8425),D308))</f>
        <v>2001</v>
      </c>
      <c r="F308">
        <f t="shared" si="36"/>
        <v>0</v>
      </c>
      <c r="G308">
        <f>Weighting!$H$20</f>
        <v>0</v>
      </c>
      <c r="H308">
        <f t="array" ref="H308">FREQUENCY(IF('Data Transformation'!$B$4:$B$8425=B291,'Data Transformation'!$G$4:$G$8425),'Bin Analysis'!$B308)</f>
        <v>2073</v>
      </c>
      <c r="I308">
        <f t="shared" si="37"/>
        <v>0</v>
      </c>
      <c r="J308">
        <f t="shared" si="38"/>
        <v>0</v>
      </c>
      <c r="K308">
        <f>J308*Weighting!$W$20</f>
        <v>0</v>
      </c>
      <c r="M308" s="14"/>
    </row>
    <row r="309" spans="1:25" x14ac:dyDescent="0.55000000000000004">
      <c r="A309" s="32" t="str">
        <f>IF(Weighting!$P$21&gt;0,B309,"")</f>
        <v/>
      </c>
      <c r="B309" t="e">
        <f>Weighting!$C$21</f>
        <v>#DIV/0!</v>
      </c>
      <c r="C309" t="e">
        <f>Weighting!$F$21</f>
        <v>#NUM!</v>
      </c>
      <c r="D309" t="e">
        <f>IF(C309=1,'Data Transformation'!$G$3+0.5*'Data Transformation'!$W$25,IF(C310=1,D310-'Data Transformation'!$W$25,FALSE))</f>
        <v>#NUM!</v>
      </c>
      <c r="E309">
        <f t="array" ref="E309">IF(ISLOGICAL(D309),"",FREQUENCY(IF('Data Transformation'!$B$425:$B$8425='Bin Analysis'!$B291,'Data Transformation'!$G$425:$G$8425),D309))</f>
        <v>2001</v>
      </c>
      <c r="F309">
        <f t="shared" si="36"/>
        <v>0</v>
      </c>
      <c r="G309">
        <f>Weighting!$H$21</f>
        <v>0</v>
      </c>
      <c r="H309">
        <f t="array" ref="H309">FREQUENCY(IF('Data Transformation'!$B$4:$B$8425=B291,'Data Transformation'!$G$4:$G$8425),'Bin Analysis'!$B309)</f>
        <v>2073</v>
      </c>
      <c r="I309">
        <f t="shared" si="37"/>
        <v>0</v>
      </c>
      <c r="J309">
        <f t="shared" si="38"/>
        <v>0</v>
      </c>
      <c r="K309">
        <f>J309*Weighting!$W$21</f>
        <v>0</v>
      </c>
      <c r="M309" s="14"/>
    </row>
    <row r="310" spans="1:25" x14ac:dyDescent="0.55000000000000004">
      <c r="A310" s="32" t="str">
        <f>IF(Weighting!$P$22&gt;0,B310,"")</f>
        <v/>
      </c>
      <c r="B310" t="e">
        <f>Weighting!$C$22</f>
        <v>#DIV/0!</v>
      </c>
      <c r="C310" t="e">
        <f>Weighting!$F$22</f>
        <v>#NUM!</v>
      </c>
      <c r="D310" t="e">
        <f>IF(C310=1,'Data Transformation'!$G$3+0.5*'Data Transformation'!$W$25,IF(C311=1,D311-'Data Transformation'!$W$25,FALSE))</f>
        <v>#NUM!</v>
      </c>
      <c r="E310">
        <f t="array" ref="E310">IF(ISLOGICAL(D310),"",FREQUENCY(IF('Data Transformation'!$B$425:$B$8425='Bin Analysis'!$B291,'Data Transformation'!$G$425:$G$8425),D310))</f>
        <v>2001</v>
      </c>
      <c r="F310">
        <f t="shared" si="36"/>
        <v>0</v>
      </c>
      <c r="G310">
        <f>Weighting!$H$22</f>
        <v>0</v>
      </c>
      <c r="H310">
        <f t="array" ref="H310">FREQUENCY(IF('Data Transformation'!$B$4:$B$8425=B291,'Data Transformation'!$G$4:$G$8425),'Bin Analysis'!$B310)</f>
        <v>2073</v>
      </c>
      <c r="I310">
        <f t="shared" si="37"/>
        <v>0</v>
      </c>
      <c r="J310">
        <f t="shared" si="38"/>
        <v>0</v>
      </c>
      <c r="K310">
        <f>J310*Weighting!$W$22</f>
        <v>0</v>
      </c>
      <c r="M310" s="14"/>
    </row>
    <row r="311" spans="1:25" x14ac:dyDescent="0.55000000000000004">
      <c r="A311" s="32" t="str">
        <f>IF(Weighting!$P$23&gt;0,B311,"")</f>
        <v/>
      </c>
      <c r="B311" t="e">
        <f>Weighting!$C$23</f>
        <v>#DIV/0!</v>
      </c>
      <c r="C311" t="e">
        <f>Weighting!$F$23</f>
        <v>#NUM!</v>
      </c>
      <c r="D311" t="e">
        <f>IF(C311=1,'Data Transformation'!$G$3+0.5*'Data Transformation'!$W$25,IF(C312=1,D312-'Data Transformation'!$W$25,FALSE))</f>
        <v>#NUM!</v>
      </c>
      <c r="E311">
        <f t="array" ref="E311">IF(ISLOGICAL(D311),"",FREQUENCY(IF('Data Transformation'!$B$425:$B$8425='Bin Analysis'!$B291,'Data Transformation'!$G$425:$G$8425),D311))</f>
        <v>2001</v>
      </c>
      <c r="F311">
        <f t="shared" si="36"/>
        <v>0</v>
      </c>
      <c r="G311">
        <f>Weighting!$H$23</f>
        <v>0</v>
      </c>
      <c r="H311">
        <f t="array" ref="H311">FREQUENCY(IF('Data Transformation'!$B$4:$B$8425=B291,'Data Transformation'!$G$4:$G$8425),'Bin Analysis'!$B311)</f>
        <v>2073</v>
      </c>
      <c r="I311">
        <f t="shared" si="37"/>
        <v>0</v>
      </c>
      <c r="J311">
        <f t="shared" si="38"/>
        <v>0</v>
      </c>
      <c r="K311">
        <f>J311*Weighting!$W$23</f>
        <v>0</v>
      </c>
      <c r="M311" s="14"/>
    </row>
    <row r="312" spans="1:25" x14ac:dyDescent="0.55000000000000004">
      <c r="A312" s="32" t="str">
        <f>IF(Weighting!$P$24&gt;0,B312,"")</f>
        <v/>
      </c>
      <c r="B312" t="e">
        <f>Weighting!$C$24</f>
        <v>#DIV/0!</v>
      </c>
      <c r="C312" t="e">
        <f>Weighting!$F$24</f>
        <v>#NUM!</v>
      </c>
      <c r="D312" t="e">
        <f>IF(C312=1,'Data Transformation'!$G$3+0.5*'Data Transformation'!$W$25,IF(C313=1,D313-'Data Transformation'!$W$25,FALSE))</f>
        <v>#NUM!</v>
      </c>
      <c r="E312">
        <f t="array" ref="E312">IF(ISLOGICAL(D312),"",FREQUENCY(IF('Data Transformation'!$B$425:$B$8425='Bin Analysis'!$B291,'Data Transformation'!$G$425:$G$8425),D312))</f>
        <v>2001</v>
      </c>
      <c r="F312">
        <f t="shared" si="36"/>
        <v>0</v>
      </c>
      <c r="G312">
        <f>Weighting!$H$24</f>
        <v>0</v>
      </c>
      <c r="H312">
        <f t="array" ref="H312">FREQUENCY(IF('Data Transformation'!$B$4:$B$8425=B291,'Data Transformation'!$G$4:$G$8425),'Bin Analysis'!$B312)</f>
        <v>2073</v>
      </c>
      <c r="I312">
        <f t="shared" si="37"/>
        <v>0</v>
      </c>
      <c r="J312">
        <f t="shared" si="38"/>
        <v>0</v>
      </c>
      <c r="K312">
        <f>J312*Weighting!$W$24</f>
        <v>0</v>
      </c>
      <c r="M312" s="14"/>
    </row>
    <row r="313" spans="1:25" x14ac:dyDescent="0.55000000000000004">
      <c r="A313" s="32" t="str">
        <f>IF(Weighting!$P$25&gt;0,B313,"")</f>
        <v/>
      </c>
      <c r="B313" t="e">
        <f>Weighting!$C$25</f>
        <v>#DIV/0!</v>
      </c>
      <c r="C313" t="e">
        <f>Weighting!$F$25</f>
        <v>#NUM!</v>
      </c>
      <c r="D313" t="e">
        <f>IF(C313=1,'Data Transformation'!$G$3+0.5*'Data Transformation'!$W$25,IF(C314=1,D314-'Data Transformation'!$W$25,FALSE))</f>
        <v>#NUM!</v>
      </c>
      <c r="E313">
        <f t="array" ref="E313">IF(ISLOGICAL(D313),"",FREQUENCY(IF('Data Transformation'!$B$425:$B$8425='Bin Analysis'!$B291,'Data Transformation'!$G$425:$G$8425),D313))</f>
        <v>2001</v>
      </c>
      <c r="F313">
        <f t="shared" si="36"/>
        <v>0</v>
      </c>
      <c r="G313">
        <f>Weighting!$H$25</f>
        <v>0</v>
      </c>
      <c r="H313">
        <f t="array" ref="H313">FREQUENCY(IF('Data Transformation'!$B$4:$B$8425=B291,'Data Transformation'!$G$4:$G$8425),'Bin Analysis'!$B313)</f>
        <v>2073</v>
      </c>
      <c r="I313">
        <f t="shared" si="37"/>
        <v>0</v>
      </c>
      <c r="J313">
        <f t="shared" si="38"/>
        <v>0</v>
      </c>
      <c r="K313">
        <f>J313*Weighting!$W$25</f>
        <v>0</v>
      </c>
      <c r="M313" s="14"/>
    </row>
    <row r="314" spans="1:25" x14ac:dyDescent="0.55000000000000004">
      <c r="O314"/>
      <c r="P314"/>
      <c r="Q314"/>
      <c r="R314"/>
    </row>
    <row r="315" spans="1:25" ht="23.35" x14ac:dyDescent="0.8">
      <c r="A315" s="21" t="s">
        <v>0</v>
      </c>
      <c r="B315" s="21" t="str">
        <f>IFERROR(VLOOKUP(C315,'Data Transformation'!$L$6:$M$426,2,FALSE),"")</f>
        <v/>
      </c>
      <c r="C315" s="21">
        <f>C291+1</f>
        <v>13</v>
      </c>
      <c r="D315" s="21"/>
      <c r="E315" s="21"/>
      <c r="F315" s="21"/>
      <c r="G315" s="21"/>
      <c r="H315" s="22"/>
      <c r="I315" s="22"/>
      <c r="J315" s="22"/>
      <c r="K315" s="21"/>
      <c r="L315" s="21" t="str">
        <f>B315</f>
        <v/>
      </c>
      <c r="M315" s="23" t="e">
        <f>INDEX('Data Transformation'!$O$4:$O$424,MATCH($B315,'Data Transformation'!$M$4:$M$424,0),MATCH($M$2,'Data Transformation'!$O$3,0))</f>
        <v>#N/A</v>
      </c>
      <c r="N315" s="27" t="e">
        <f>IF('Input and Summary Results'!$J$16="minimum",'Bin Analysis'!X316/(M315-1),'Bin Analysis'!Y315/('Bin Analysis'!M315-1))</f>
        <v>#N/A</v>
      </c>
      <c r="O315" s="27" t="e">
        <f>IF(M315=FALSE,NA(),(VLOOKUP(1,C318:K337,4,FALSE))/(M315-1))</f>
        <v>#N/A</v>
      </c>
      <c r="P315" s="27" t="e">
        <f>IF(M315=FALSE,NA(),SUM(J318:J337)/Weighting!$S$5)</f>
        <v>#N/A</v>
      </c>
      <c r="Q315" s="27" t="e">
        <f>IF(M315=FALSE,NA(),SUM(K318:K337)/Weighting!$S$6)</f>
        <v>#N/A</v>
      </c>
      <c r="R315" s="27" t="e">
        <f>IF(M315=FALSE,NA(),(VLOOKUP(1,G318:K337,3,FALSE))/(M315-1))</f>
        <v>#N/A</v>
      </c>
      <c r="S315" s="22" t="e">
        <f>IF(M315=FALSE,NA(),IF(SUM(J318:J337)=2,"yes","no"))</f>
        <v>#N/A</v>
      </c>
      <c r="X315" s="2" cm="2">
        <f t="array" ref="X315:X316">FREQUENCY(IF('Data Transformation'!$B$425:$B$6424='Bin Analysis'!L315,'Data Transformation'!$G$425:$G$6424),'Data Transformation'!$U$11)</f>
        <v>0</v>
      </c>
      <c r="Y315" s="2" cm="2">
        <f t="array" ref="Y315:Y316">FREQUENCY(IF('Data Transformation'!$B$425:$B$6424='Bin Analysis'!L315,'Data Transformation'!$G$425:$G$6424),'Data Transformation'!$U$12)</f>
        <v>0</v>
      </c>
    </row>
    <row r="316" spans="1:25" x14ac:dyDescent="0.55000000000000004">
      <c r="A316" s="14" t="s">
        <v>67</v>
      </c>
      <c r="B316" t="s">
        <v>47</v>
      </c>
      <c r="C316" t="s">
        <v>5</v>
      </c>
      <c r="D316" t="s">
        <v>100</v>
      </c>
      <c r="E316" t="s">
        <v>101</v>
      </c>
      <c r="F316" t="s">
        <v>102</v>
      </c>
      <c r="G316" t="s">
        <v>70</v>
      </c>
      <c r="H316" t="s">
        <v>31</v>
      </c>
      <c r="I316" t="s">
        <v>32</v>
      </c>
      <c r="J316" t="s">
        <v>46</v>
      </c>
      <c r="K316" s="14" t="s">
        <v>45</v>
      </c>
      <c r="M316" s="14"/>
      <c r="X316" s="2">
        <v>0</v>
      </c>
      <c r="Y316" s="2">
        <v>0</v>
      </c>
    </row>
    <row r="317" spans="1:25" x14ac:dyDescent="0.55000000000000004">
      <c r="A317" s="32"/>
      <c r="D317" t="e">
        <f>IF(C317=1,'Data Transformation'!$G$3+0.5*'Data Transformation'!$W$25,IF(C318=1,D318-'Data Transformation'!$W$25,FALSE))</f>
        <v>#NUM!</v>
      </c>
      <c r="E317">
        <f t="array" ref="E317">IF(ISLOGICAL(D317),"",FREQUENCY(IF('Data Transformation'!$B$425:$B$8425='Bin Analysis'!$B315,'Data Transformation'!$G$425:$G$8425),D317))</f>
        <v>2001</v>
      </c>
      <c r="F317" t="e">
        <f>IF(ISLOGICAL(D317),"",E317-E316)</f>
        <v>#VALUE!</v>
      </c>
      <c r="M317" s="14"/>
    </row>
    <row r="318" spans="1:25" x14ac:dyDescent="0.55000000000000004">
      <c r="A318" s="32" t="e">
        <f>IF(Weighting!$P$6&gt;0,B318,"")</f>
        <v>#NUM!</v>
      </c>
      <c r="B318" t="e">
        <f>Weighting!$C$6</f>
        <v>#DIV/0!</v>
      </c>
      <c r="C318" t="e">
        <f>Weighting!$F$6</f>
        <v>#NUM!</v>
      </c>
      <c r="D318" t="e">
        <f>IF(C318=1,'Data Transformation'!$G$3+0.5*'Data Transformation'!$W$25,IF(C319=1,D319-'Data Transformation'!$W$25,FALSE))</f>
        <v>#NUM!</v>
      </c>
      <c r="E318">
        <f t="array" ref="E318">IF(ISLOGICAL(D318),"",FREQUENCY(IF('Data Transformation'!$B$425:$B$8425='Bin Analysis'!$B315,'Data Transformation'!$G$425:$G$8425),D318))</f>
        <v>2001</v>
      </c>
      <c r="F318">
        <f>IF(ISLOGICAL(D318),"",E318-E317)</f>
        <v>0</v>
      </c>
      <c r="G318">
        <f>Weighting!$H$6</f>
        <v>1</v>
      </c>
      <c r="H318">
        <f t="array" ref="H318">FREQUENCY(IF('Data Transformation'!$B$4:$B$8425=B315,'Data Transformation'!$G$4:$G$8425),'Bin Analysis'!$B318)</f>
        <v>2073</v>
      </c>
      <c r="I318">
        <f>H318-H317</f>
        <v>2073</v>
      </c>
      <c r="J318">
        <f>IF(I318=0,0,1)</f>
        <v>1</v>
      </c>
      <c r="K318" t="e">
        <f>J318*Weighting!$W$6</f>
        <v>#NUM!</v>
      </c>
      <c r="M318" s="14"/>
    </row>
    <row r="319" spans="1:25" x14ac:dyDescent="0.55000000000000004">
      <c r="A319" s="32" t="str">
        <f>IF(Weighting!$P$7&gt;0,B319,"")</f>
        <v/>
      </c>
      <c r="B319" t="e">
        <f>Weighting!$C$7</f>
        <v>#DIV/0!</v>
      </c>
      <c r="C319" t="e">
        <f>Weighting!$F$7</f>
        <v>#NUM!</v>
      </c>
      <c r="D319" t="e">
        <f>IF(C319=1,'Data Transformation'!$G$3+0.5*'Data Transformation'!$W$25,IF(C320=1,D320-'Data Transformation'!$W$25,FALSE))</f>
        <v>#NUM!</v>
      </c>
      <c r="E319">
        <f t="array" ref="E319">IF(ISLOGICAL(D319),"",FREQUENCY(IF('Data Transformation'!$B$425:$B$8425='Bin Analysis'!$B315,'Data Transformation'!$G$425:$G$8425),D319))</f>
        <v>2001</v>
      </c>
      <c r="F319">
        <f t="shared" ref="F319:F337" si="39">IF(ISLOGICAL(D319),"",E319-E318)</f>
        <v>0</v>
      </c>
      <c r="G319">
        <f>Weighting!$H$7</f>
        <v>0</v>
      </c>
      <c r="H319">
        <f t="array" ref="H319">FREQUENCY(IF('Data Transformation'!$B$4:$B$8425=B315,'Data Transformation'!$G$4:$G$8425),'Bin Analysis'!$B319)</f>
        <v>2073</v>
      </c>
      <c r="I319">
        <f t="shared" ref="I319:I337" si="40">H319-H318</f>
        <v>0</v>
      </c>
      <c r="J319">
        <f>IF(I319=0,0,1)</f>
        <v>0</v>
      </c>
      <c r="K319">
        <f>J319*Weighting!$W$7</f>
        <v>0</v>
      </c>
      <c r="M319" s="14"/>
    </row>
    <row r="320" spans="1:25" x14ac:dyDescent="0.55000000000000004">
      <c r="A320" s="32" t="str">
        <f>IF(Weighting!$P$8&gt;0,B320,"")</f>
        <v/>
      </c>
      <c r="B320" t="e">
        <f>Weighting!$C$8</f>
        <v>#DIV/0!</v>
      </c>
      <c r="C320" t="e">
        <f>Weighting!$F$8</f>
        <v>#NUM!</v>
      </c>
      <c r="D320" t="e">
        <f>IF(C320=1,'Data Transformation'!$G$3+0.5*'Data Transformation'!$W$25,IF(C321=1,D321-'Data Transformation'!$W$25,FALSE))</f>
        <v>#NUM!</v>
      </c>
      <c r="E320">
        <f t="array" ref="E320">IF(ISLOGICAL(D320),"",FREQUENCY(IF('Data Transformation'!$B$425:$B$8425='Bin Analysis'!$B315,'Data Transformation'!$G$425:$G$8425),D320))</f>
        <v>2001</v>
      </c>
      <c r="F320">
        <f t="shared" si="39"/>
        <v>0</v>
      </c>
      <c r="G320">
        <f>Weighting!$H$8</f>
        <v>0</v>
      </c>
      <c r="H320">
        <f t="array" ref="H320">FREQUENCY(IF('Data Transformation'!$B$4:$B$8425=B315,'Data Transformation'!$G$4:$G$8425),'Bin Analysis'!$B320)</f>
        <v>2073</v>
      </c>
      <c r="I320">
        <f t="shared" si="40"/>
        <v>0</v>
      </c>
      <c r="J320">
        <f t="shared" ref="J320:J337" si="41">IF(I320=0,0,1)</f>
        <v>0</v>
      </c>
      <c r="K320">
        <f>J320*Weighting!$W$8</f>
        <v>0</v>
      </c>
      <c r="M320" s="14"/>
    </row>
    <row r="321" spans="1:13" x14ac:dyDescent="0.55000000000000004">
      <c r="A321" s="32" t="str">
        <f>IF(Weighting!$P$9&gt;0,B321,"")</f>
        <v/>
      </c>
      <c r="B321" s="50" t="e">
        <f>Weighting!$C$9</f>
        <v>#DIV/0!</v>
      </c>
      <c r="C321" t="e">
        <f>Weighting!$F$9</f>
        <v>#NUM!</v>
      </c>
      <c r="D321" t="e">
        <f>IF(C321=1,'Data Transformation'!$G$3+0.5*'Data Transformation'!$W$25,IF(C322=1,D322-'Data Transformation'!$W$25,FALSE))</f>
        <v>#NUM!</v>
      </c>
      <c r="E321">
        <f t="array" ref="E321">IF(ISLOGICAL(D321),"",FREQUENCY(IF('Data Transformation'!$B$425:$B$8425='Bin Analysis'!$B315,'Data Transformation'!$G$425:$G$8425),D321))</f>
        <v>2001</v>
      </c>
      <c r="F321">
        <f t="shared" si="39"/>
        <v>0</v>
      </c>
      <c r="G321">
        <f>Weighting!$H$9</f>
        <v>0</v>
      </c>
      <c r="H321">
        <f t="array" ref="H321">FREQUENCY(IF('Data Transformation'!$B$4:$B$8425=B315,'Data Transformation'!$G$4:$G$8425),'Bin Analysis'!$B321)</f>
        <v>2073</v>
      </c>
      <c r="I321">
        <f t="shared" si="40"/>
        <v>0</v>
      </c>
      <c r="J321">
        <f t="shared" si="41"/>
        <v>0</v>
      </c>
      <c r="K321">
        <f>J321*Weighting!$W$9</f>
        <v>0</v>
      </c>
      <c r="M321" s="14"/>
    </row>
    <row r="322" spans="1:13" x14ac:dyDescent="0.55000000000000004">
      <c r="A322" s="32" t="str">
        <f>IF(Weighting!$P$10&gt;0,B322,"")</f>
        <v/>
      </c>
      <c r="B322" t="e">
        <f>Weighting!$C$10</f>
        <v>#DIV/0!</v>
      </c>
      <c r="C322" t="e">
        <f>Weighting!$F$10</f>
        <v>#NUM!</v>
      </c>
      <c r="D322" t="e">
        <f>IF(C322=1,'Data Transformation'!$G$3+0.5*'Data Transformation'!$W$25,IF(C323=1,D323-'Data Transformation'!$W$25,FALSE))</f>
        <v>#NUM!</v>
      </c>
      <c r="E322">
        <f t="array" ref="E322">IF(ISLOGICAL(D322),"",FREQUENCY(IF('Data Transformation'!$B$425:$B$8425='Bin Analysis'!$B315,'Data Transformation'!$G$425:$G$8425),D322))</f>
        <v>2001</v>
      </c>
      <c r="F322">
        <f t="shared" si="39"/>
        <v>0</v>
      </c>
      <c r="G322">
        <f>Weighting!$H$10</f>
        <v>0</v>
      </c>
      <c r="H322">
        <f t="array" ref="H322">FREQUENCY(IF('Data Transformation'!$B$4:$B$8425=B315,'Data Transformation'!$G$4:$G$8425),'Bin Analysis'!$B322)</f>
        <v>2073</v>
      </c>
      <c r="I322">
        <f t="shared" si="40"/>
        <v>0</v>
      </c>
      <c r="J322">
        <f t="shared" si="41"/>
        <v>0</v>
      </c>
      <c r="K322">
        <f>J322*Weighting!$W$10</f>
        <v>0</v>
      </c>
      <c r="M322" s="14"/>
    </row>
    <row r="323" spans="1:13" x14ac:dyDescent="0.55000000000000004">
      <c r="A323" s="32" t="str">
        <f>IF(Weighting!$P$11&gt;0,B323,"")</f>
        <v/>
      </c>
      <c r="B323" t="e">
        <f>Weighting!$C$11</f>
        <v>#DIV/0!</v>
      </c>
      <c r="C323" t="e">
        <f>Weighting!$F$11</f>
        <v>#NUM!</v>
      </c>
      <c r="D323" t="e">
        <f>IF(C323=1,'Data Transformation'!$G$3+0.5*'Data Transformation'!$W$25,IF(C324=1,D324-'Data Transformation'!$W$25,FALSE))</f>
        <v>#NUM!</v>
      </c>
      <c r="E323">
        <f t="array" ref="E323">IF(ISLOGICAL(D323),"",FREQUENCY(IF('Data Transformation'!$B$425:$B$8425='Bin Analysis'!$B315,'Data Transformation'!$G$425:$G$8425),D323))</f>
        <v>2001</v>
      </c>
      <c r="F323">
        <f t="shared" si="39"/>
        <v>0</v>
      </c>
      <c r="G323">
        <f>Weighting!$H$11</f>
        <v>0</v>
      </c>
      <c r="H323">
        <f t="array" ref="H323">FREQUENCY(IF('Data Transformation'!$B$4:$B$8425=B315,'Data Transformation'!$G$4:$G$8425),'Bin Analysis'!$B323)</f>
        <v>2073</v>
      </c>
      <c r="I323">
        <f t="shared" si="40"/>
        <v>0</v>
      </c>
      <c r="J323">
        <f t="shared" si="41"/>
        <v>0</v>
      </c>
      <c r="K323">
        <f>J323*Weighting!$W$11</f>
        <v>0</v>
      </c>
      <c r="M323" s="14"/>
    </row>
    <row r="324" spans="1:13" x14ac:dyDescent="0.55000000000000004">
      <c r="A324" s="32" t="str">
        <f>IF(Weighting!$P$12&gt;0,B324,"")</f>
        <v/>
      </c>
      <c r="B324" t="e">
        <f>Weighting!$C$12</f>
        <v>#DIV/0!</v>
      </c>
      <c r="C324" t="e">
        <f>Weighting!$F$12</f>
        <v>#NUM!</v>
      </c>
      <c r="D324" t="e">
        <f>IF(C324=1,'Data Transformation'!$G$3+0.5*'Data Transformation'!$W$25,IF(C325=1,D325-'Data Transformation'!$W$25,FALSE))</f>
        <v>#NUM!</v>
      </c>
      <c r="E324">
        <f t="array" ref="E324">IF(ISLOGICAL(D324),"",FREQUENCY(IF('Data Transformation'!$B$425:$B$8425='Bin Analysis'!$B315,'Data Transformation'!$G$425:$G$8425),D324))</f>
        <v>2001</v>
      </c>
      <c r="F324">
        <f t="shared" si="39"/>
        <v>0</v>
      </c>
      <c r="G324">
        <f>Weighting!$H$12</f>
        <v>0</v>
      </c>
      <c r="H324">
        <f t="array" ref="H324">FREQUENCY(IF('Data Transformation'!$B$4:$B$8425=B315,'Data Transformation'!$G$4:$G$8425),'Bin Analysis'!$B324)</f>
        <v>2073</v>
      </c>
      <c r="I324">
        <f t="shared" si="40"/>
        <v>0</v>
      </c>
      <c r="J324">
        <f t="shared" si="41"/>
        <v>0</v>
      </c>
      <c r="K324">
        <f>J324*Weighting!$W$12</f>
        <v>0</v>
      </c>
      <c r="M324" s="14"/>
    </row>
    <row r="325" spans="1:13" x14ac:dyDescent="0.55000000000000004">
      <c r="A325" s="32" t="str">
        <f>IF(Weighting!$P$13&gt;0,B325,"")</f>
        <v/>
      </c>
      <c r="B325" t="e">
        <f>Weighting!$C$13</f>
        <v>#DIV/0!</v>
      </c>
      <c r="C325" t="e">
        <f>Weighting!$F$13</f>
        <v>#NUM!</v>
      </c>
      <c r="D325" t="e">
        <f>IF(C325=1,'Data Transformation'!$G$3+0.5*'Data Transformation'!$W$25,IF(C326=1,D326-'Data Transformation'!$W$25,FALSE))</f>
        <v>#NUM!</v>
      </c>
      <c r="E325">
        <f t="array" ref="E325">IF(ISLOGICAL(D325),"",FREQUENCY(IF('Data Transformation'!$B$425:$B$8425='Bin Analysis'!$B315,'Data Transformation'!$G$425:$G$8425),D325))</f>
        <v>2001</v>
      </c>
      <c r="F325">
        <f t="shared" si="39"/>
        <v>0</v>
      </c>
      <c r="G325">
        <f>Weighting!$H$13</f>
        <v>0</v>
      </c>
      <c r="H325">
        <f t="array" ref="H325">FREQUENCY(IF('Data Transformation'!$B$4:$B$8425=B315,'Data Transformation'!$G$4:$G$8425),'Bin Analysis'!$B325)</f>
        <v>2073</v>
      </c>
      <c r="I325">
        <f t="shared" si="40"/>
        <v>0</v>
      </c>
      <c r="J325">
        <f t="shared" si="41"/>
        <v>0</v>
      </c>
      <c r="K325">
        <f>J325*Weighting!$W$13</f>
        <v>0</v>
      </c>
      <c r="M325" s="14"/>
    </row>
    <row r="326" spans="1:13" x14ac:dyDescent="0.55000000000000004">
      <c r="A326" s="32" t="str">
        <f>IF(Weighting!$P$14&gt;0,B326,"")</f>
        <v/>
      </c>
      <c r="B326" t="e">
        <f>Weighting!$C$14</f>
        <v>#DIV/0!</v>
      </c>
      <c r="C326" t="e">
        <f>Weighting!$F$14</f>
        <v>#NUM!</v>
      </c>
      <c r="D326" t="e">
        <f>IF(C326=1,'Data Transformation'!$G$3+0.5*'Data Transformation'!$W$25,IF(C327=1,D327-'Data Transformation'!$W$25,FALSE))</f>
        <v>#NUM!</v>
      </c>
      <c r="E326">
        <f t="array" ref="E326">IF(ISLOGICAL(D326),"",FREQUENCY(IF('Data Transformation'!$B$425:$B$8425='Bin Analysis'!$B315,'Data Transformation'!$G$425:$G$8425),D326))</f>
        <v>2001</v>
      </c>
      <c r="F326">
        <f t="shared" si="39"/>
        <v>0</v>
      </c>
      <c r="G326">
        <f>Weighting!$H$14</f>
        <v>0</v>
      </c>
      <c r="H326">
        <f t="array" ref="H326">FREQUENCY(IF('Data Transformation'!$B$4:$B$8425=B315,'Data Transformation'!$G$4:$G$8425),'Bin Analysis'!$B326)</f>
        <v>2073</v>
      </c>
      <c r="I326">
        <f t="shared" si="40"/>
        <v>0</v>
      </c>
      <c r="J326">
        <f t="shared" si="41"/>
        <v>0</v>
      </c>
      <c r="K326">
        <f>J326*Weighting!$W$14</f>
        <v>0</v>
      </c>
      <c r="M326" s="14"/>
    </row>
    <row r="327" spans="1:13" x14ac:dyDescent="0.55000000000000004">
      <c r="A327" s="32" t="str">
        <f>IF(Weighting!$P$15&gt;0,B327,"")</f>
        <v/>
      </c>
      <c r="B327" t="e">
        <f>Weighting!$C$15</f>
        <v>#DIV/0!</v>
      </c>
      <c r="C327" t="e">
        <f>Weighting!$F$15</f>
        <v>#NUM!</v>
      </c>
      <c r="D327" t="e">
        <f>IF(C327=1,'Data Transformation'!$G$3+0.5*'Data Transformation'!$W$25,IF(C328=1,D328-'Data Transformation'!$W$25,FALSE))</f>
        <v>#NUM!</v>
      </c>
      <c r="E327">
        <f t="array" ref="E327">IF(ISLOGICAL(D327),"",FREQUENCY(IF('Data Transformation'!$B$425:$B$8425='Bin Analysis'!$B315,'Data Transformation'!$G$425:$G$8425),D327))</f>
        <v>2001</v>
      </c>
      <c r="F327">
        <f t="shared" si="39"/>
        <v>0</v>
      </c>
      <c r="G327">
        <f>Weighting!$H$15</f>
        <v>0</v>
      </c>
      <c r="H327">
        <f t="array" ref="H327">FREQUENCY(IF('Data Transformation'!$B$4:$B$8425=B315,'Data Transformation'!$G$4:$G$8425),'Bin Analysis'!$B327)</f>
        <v>2073</v>
      </c>
      <c r="I327">
        <f t="shared" si="40"/>
        <v>0</v>
      </c>
      <c r="J327">
        <f t="shared" si="41"/>
        <v>0</v>
      </c>
      <c r="K327">
        <f>J327*Weighting!$W$15</f>
        <v>0</v>
      </c>
      <c r="M327" s="14"/>
    </row>
    <row r="328" spans="1:13" x14ac:dyDescent="0.55000000000000004">
      <c r="A328" s="32" t="str">
        <f>IF(Weighting!$P$16&gt;0,B328,"")</f>
        <v/>
      </c>
      <c r="B328" t="e">
        <f>Weighting!$C$16</f>
        <v>#DIV/0!</v>
      </c>
      <c r="C328" t="e">
        <f>Weighting!$F$16</f>
        <v>#NUM!</v>
      </c>
      <c r="D328" t="e">
        <f>IF(C328=1,'Data Transformation'!$G$3+0.5*'Data Transformation'!$W$25,IF(C329=1,D329-'Data Transformation'!$W$25,FALSE))</f>
        <v>#NUM!</v>
      </c>
      <c r="E328">
        <f t="array" ref="E328">IF(ISLOGICAL(D328),"",FREQUENCY(IF('Data Transformation'!$B$425:$B$8425='Bin Analysis'!$B315,'Data Transformation'!$G$425:$G$8425),D328))</f>
        <v>2001</v>
      </c>
      <c r="F328">
        <f t="shared" si="39"/>
        <v>0</v>
      </c>
      <c r="G328">
        <f>Weighting!$H$16</f>
        <v>0</v>
      </c>
      <c r="H328">
        <f t="array" ref="H328">FREQUENCY(IF('Data Transformation'!$B$4:$B$8425=B315,'Data Transformation'!$G$4:$G$8425),'Bin Analysis'!$B328)</f>
        <v>2073</v>
      </c>
      <c r="I328">
        <f t="shared" si="40"/>
        <v>0</v>
      </c>
      <c r="J328">
        <f t="shared" si="41"/>
        <v>0</v>
      </c>
      <c r="K328">
        <f>J328*Weighting!$W$16</f>
        <v>0</v>
      </c>
      <c r="M328" s="14"/>
    </row>
    <row r="329" spans="1:13" x14ac:dyDescent="0.55000000000000004">
      <c r="A329" s="32" t="str">
        <f>IF(Weighting!$P$17&gt;0,B329,"")</f>
        <v/>
      </c>
      <c r="B329" t="e">
        <f>Weighting!$C$17</f>
        <v>#DIV/0!</v>
      </c>
      <c r="C329" t="e">
        <f>Weighting!$F$17</f>
        <v>#NUM!</v>
      </c>
      <c r="D329" t="e">
        <f>IF(C329=1,'Data Transformation'!$G$3+0.5*'Data Transformation'!$W$25,IF(C330=1,D330-'Data Transformation'!$W$25,FALSE))</f>
        <v>#NUM!</v>
      </c>
      <c r="E329">
        <f t="array" ref="E329">IF(ISLOGICAL(D329),"",FREQUENCY(IF('Data Transformation'!$B$425:$B$8425='Bin Analysis'!$B315,'Data Transformation'!$G$425:$G$8425),D329))</f>
        <v>2001</v>
      </c>
      <c r="F329">
        <f t="shared" si="39"/>
        <v>0</v>
      </c>
      <c r="G329">
        <f>Weighting!$H$17</f>
        <v>0</v>
      </c>
      <c r="H329">
        <f t="array" ref="H329">FREQUENCY(IF('Data Transformation'!$B$4:$B$8425=B315,'Data Transformation'!$G$4:$G$8425),'Bin Analysis'!$B329)</f>
        <v>2073</v>
      </c>
      <c r="I329">
        <f t="shared" si="40"/>
        <v>0</v>
      </c>
      <c r="J329">
        <f t="shared" si="41"/>
        <v>0</v>
      </c>
      <c r="K329">
        <f>J329*Weighting!$W$17</f>
        <v>0</v>
      </c>
      <c r="M329" s="14"/>
    </row>
    <row r="330" spans="1:13" x14ac:dyDescent="0.55000000000000004">
      <c r="A330" s="32" t="str">
        <f>IF(Weighting!$P$18&gt;0,B330,"")</f>
        <v/>
      </c>
      <c r="B330" t="e">
        <f>Weighting!$C$18</f>
        <v>#DIV/0!</v>
      </c>
      <c r="C330" t="e">
        <f>Weighting!$F$18</f>
        <v>#NUM!</v>
      </c>
      <c r="D330" t="e">
        <f>IF(C330=1,'Data Transformation'!$G$3+0.5*'Data Transformation'!$W$25,IF(C331=1,D331-'Data Transformation'!$W$25,FALSE))</f>
        <v>#NUM!</v>
      </c>
      <c r="E330">
        <f t="array" ref="E330">IF(ISLOGICAL(D330),"",FREQUENCY(IF('Data Transformation'!$B$425:$B$8425='Bin Analysis'!$B315,'Data Transformation'!$G$425:$G$8425),D330))</f>
        <v>2001</v>
      </c>
      <c r="F330">
        <f t="shared" si="39"/>
        <v>0</v>
      </c>
      <c r="G330">
        <f>Weighting!$H$18</f>
        <v>0</v>
      </c>
      <c r="H330">
        <f t="array" ref="H330">FREQUENCY(IF('Data Transformation'!$B$4:$B$8425=B315,'Data Transformation'!$G$4:$G$8425),'Bin Analysis'!$B330)</f>
        <v>2073</v>
      </c>
      <c r="I330">
        <f t="shared" si="40"/>
        <v>0</v>
      </c>
      <c r="J330">
        <f t="shared" si="41"/>
        <v>0</v>
      </c>
      <c r="K330">
        <f>J330*Weighting!$W$18</f>
        <v>0</v>
      </c>
      <c r="M330" s="14"/>
    </row>
    <row r="331" spans="1:13" x14ac:dyDescent="0.55000000000000004">
      <c r="A331" s="32" t="str">
        <f>IF(Weighting!$P$19&gt;0,B331,"")</f>
        <v/>
      </c>
      <c r="B331" t="e">
        <f>Weighting!$C$19</f>
        <v>#DIV/0!</v>
      </c>
      <c r="C331" t="e">
        <f>Weighting!$F$19</f>
        <v>#NUM!</v>
      </c>
      <c r="D331" t="e">
        <f>IF(C331=1,'Data Transformation'!$G$3+0.5*'Data Transformation'!$W$25,IF(C332=1,D332-'Data Transformation'!$W$25,FALSE))</f>
        <v>#NUM!</v>
      </c>
      <c r="E331">
        <f t="array" ref="E331">IF(ISLOGICAL(D331),"",FREQUENCY(IF('Data Transformation'!$B$425:$B$8425='Bin Analysis'!$B315,'Data Transformation'!$G$425:$G$8425),D331))</f>
        <v>2001</v>
      </c>
      <c r="F331">
        <f t="shared" si="39"/>
        <v>0</v>
      </c>
      <c r="G331">
        <f>Weighting!$H$19</f>
        <v>0</v>
      </c>
      <c r="H331">
        <f t="array" ref="H331">FREQUENCY(IF('Data Transformation'!$B$4:$B$8425=B315,'Data Transformation'!$G$4:$G$8425),'Bin Analysis'!$B331)</f>
        <v>2073</v>
      </c>
      <c r="I331">
        <f t="shared" si="40"/>
        <v>0</v>
      </c>
      <c r="J331">
        <f t="shared" si="41"/>
        <v>0</v>
      </c>
      <c r="K331">
        <f>J331*Weighting!$W$19</f>
        <v>0</v>
      </c>
      <c r="M331" s="14"/>
    </row>
    <row r="332" spans="1:13" x14ac:dyDescent="0.55000000000000004">
      <c r="A332" s="32" t="str">
        <f>IF(Weighting!$P$20&gt;0,B332,"")</f>
        <v/>
      </c>
      <c r="B332" t="e">
        <f>Weighting!$C$20</f>
        <v>#DIV/0!</v>
      </c>
      <c r="C332" t="e">
        <f>Weighting!$F$20</f>
        <v>#NUM!</v>
      </c>
      <c r="D332" t="e">
        <f>IF(C332=1,'Data Transformation'!$G$3+0.5*'Data Transformation'!$W$25,IF(C333=1,D333-'Data Transformation'!$W$25,FALSE))</f>
        <v>#NUM!</v>
      </c>
      <c r="E332">
        <f t="array" ref="E332">IF(ISLOGICAL(D332),"",FREQUENCY(IF('Data Transformation'!$B$425:$B$8425='Bin Analysis'!$B315,'Data Transformation'!$G$425:$G$8425),D332))</f>
        <v>2001</v>
      </c>
      <c r="F332">
        <f t="shared" si="39"/>
        <v>0</v>
      </c>
      <c r="G332">
        <f>Weighting!$H$20</f>
        <v>0</v>
      </c>
      <c r="H332">
        <f t="array" ref="H332">FREQUENCY(IF('Data Transformation'!$B$4:$B$8425=B315,'Data Transformation'!$G$4:$G$8425),'Bin Analysis'!$B332)</f>
        <v>2073</v>
      </c>
      <c r="I332">
        <f t="shared" si="40"/>
        <v>0</v>
      </c>
      <c r="J332">
        <f t="shared" si="41"/>
        <v>0</v>
      </c>
      <c r="K332">
        <f>J332*Weighting!$W$20</f>
        <v>0</v>
      </c>
      <c r="M332" s="14"/>
    </row>
    <row r="333" spans="1:13" x14ac:dyDescent="0.55000000000000004">
      <c r="A333" s="32" t="str">
        <f>IF(Weighting!$P$21&gt;0,B333,"")</f>
        <v/>
      </c>
      <c r="B333" t="e">
        <f>Weighting!$C$21</f>
        <v>#DIV/0!</v>
      </c>
      <c r="C333" t="e">
        <f>Weighting!$F$21</f>
        <v>#NUM!</v>
      </c>
      <c r="D333" t="e">
        <f>IF(C333=1,'Data Transformation'!$G$3+0.5*'Data Transformation'!$W$25,IF(C334=1,D334-'Data Transformation'!$W$25,FALSE))</f>
        <v>#NUM!</v>
      </c>
      <c r="E333">
        <f t="array" ref="E333">IF(ISLOGICAL(D333),"",FREQUENCY(IF('Data Transformation'!$B$425:$B$8425='Bin Analysis'!$B315,'Data Transformation'!$G$425:$G$8425),D333))</f>
        <v>2001</v>
      </c>
      <c r="F333">
        <f t="shared" si="39"/>
        <v>0</v>
      </c>
      <c r="G333">
        <f>Weighting!$H$21</f>
        <v>0</v>
      </c>
      <c r="H333">
        <f t="array" ref="H333">FREQUENCY(IF('Data Transformation'!$B$4:$B$8425=B315,'Data Transformation'!$G$4:$G$8425),'Bin Analysis'!$B333)</f>
        <v>2073</v>
      </c>
      <c r="I333">
        <f t="shared" si="40"/>
        <v>0</v>
      </c>
      <c r="J333">
        <f t="shared" si="41"/>
        <v>0</v>
      </c>
      <c r="K333">
        <f>J333*Weighting!$W$21</f>
        <v>0</v>
      </c>
      <c r="M333" s="14"/>
    </row>
    <row r="334" spans="1:13" x14ac:dyDescent="0.55000000000000004">
      <c r="A334" s="32" t="str">
        <f>IF(Weighting!$P$22&gt;0,B334,"")</f>
        <v/>
      </c>
      <c r="B334" t="e">
        <f>Weighting!$C$22</f>
        <v>#DIV/0!</v>
      </c>
      <c r="C334" t="e">
        <f>Weighting!$F$22</f>
        <v>#NUM!</v>
      </c>
      <c r="D334" t="e">
        <f>IF(C334=1,'Data Transformation'!$G$3+0.5*'Data Transformation'!$W$25,IF(C335=1,D335-'Data Transformation'!$W$25,FALSE))</f>
        <v>#NUM!</v>
      </c>
      <c r="E334">
        <f t="array" ref="E334">IF(ISLOGICAL(D334),"",FREQUENCY(IF('Data Transformation'!$B$425:$B$8425='Bin Analysis'!$B315,'Data Transformation'!$G$425:$G$8425),D334))</f>
        <v>2001</v>
      </c>
      <c r="F334">
        <f t="shared" si="39"/>
        <v>0</v>
      </c>
      <c r="G334">
        <f>Weighting!$H$22</f>
        <v>0</v>
      </c>
      <c r="H334">
        <f t="array" ref="H334">FREQUENCY(IF('Data Transformation'!$B$4:$B$8425=B315,'Data Transformation'!$G$4:$G$8425),'Bin Analysis'!$B334)</f>
        <v>2073</v>
      </c>
      <c r="I334">
        <f t="shared" si="40"/>
        <v>0</v>
      </c>
      <c r="J334">
        <f t="shared" si="41"/>
        <v>0</v>
      </c>
      <c r="K334">
        <f>J334*Weighting!$W$22</f>
        <v>0</v>
      </c>
      <c r="M334" s="14"/>
    </row>
    <row r="335" spans="1:13" x14ac:dyDescent="0.55000000000000004">
      <c r="A335" s="32" t="str">
        <f>IF(Weighting!$P$23&gt;0,B335,"")</f>
        <v/>
      </c>
      <c r="B335" t="e">
        <f>Weighting!$C$23</f>
        <v>#DIV/0!</v>
      </c>
      <c r="C335" t="e">
        <f>Weighting!$F$23</f>
        <v>#NUM!</v>
      </c>
      <c r="D335" t="e">
        <f>IF(C335=1,'Data Transformation'!$G$3+0.5*'Data Transformation'!$W$25,IF(C336=1,D336-'Data Transformation'!$W$25,FALSE))</f>
        <v>#NUM!</v>
      </c>
      <c r="E335">
        <f t="array" ref="E335">IF(ISLOGICAL(D335),"",FREQUENCY(IF('Data Transformation'!$B$425:$B$8425='Bin Analysis'!$B315,'Data Transformation'!$G$425:$G$8425),D335))</f>
        <v>2001</v>
      </c>
      <c r="F335">
        <f t="shared" si="39"/>
        <v>0</v>
      </c>
      <c r="G335">
        <f>Weighting!$H$23</f>
        <v>0</v>
      </c>
      <c r="H335">
        <f t="array" ref="H335">FREQUENCY(IF('Data Transformation'!$B$4:$B$8425=B315,'Data Transformation'!$G$4:$G$8425),'Bin Analysis'!$B335)</f>
        <v>2073</v>
      </c>
      <c r="I335">
        <f t="shared" si="40"/>
        <v>0</v>
      </c>
      <c r="J335">
        <f t="shared" si="41"/>
        <v>0</v>
      </c>
      <c r="K335">
        <f>J335*Weighting!$W$23</f>
        <v>0</v>
      </c>
      <c r="M335" s="14"/>
    </row>
    <row r="336" spans="1:13" x14ac:dyDescent="0.55000000000000004">
      <c r="A336" s="32" t="str">
        <f>IF(Weighting!$P$24&gt;0,B336,"")</f>
        <v/>
      </c>
      <c r="B336" t="e">
        <f>Weighting!$C$24</f>
        <v>#DIV/0!</v>
      </c>
      <c r="C336" t="e">
        <f>Weighting!$F$24</f>
        <v>#NUM!</v>
      </c>
      <c r="D336" t="e">
        <f>IF(C336=1,'Data Transformation'!$G$3+0.5*'Data Transformation'!$W$25,IF(C337=1,D337-'Data Transformation'!$W$25,FALSE))</f>
        <v>#NUM!</v>
      </c>
      <c r="E336">
        <f t="array" ref="E336">IF(ISLOGICAL(D336),"",FREQUENCY(IF('Data Transformation'!$B$425:$B$8425='Bin Analysis'!$B315,'Data Transformation'!$G$425:$G$8425),D336))</f>
        <v>2001</v>
      </c>
      <c r="F336">
        <f t="shared" si="39"/>
        <v>0</v>
      </c>
      <c r="G336">
        <f>Weighting!$H$24</f>
        <v>0</v>
      </c>
      <c r="H336">
        <f t="array" ref="H336">FREQUENCY(IF('Data Transformation'!$B$4:$B$8425=B315,'Data Transformation'!$G$4:$G$8425),'Bin Analysis'!$B336)</f>
        <v>2073</v>
      </c>
      <c r="I336">
        <f t="shared" si="40"/>
        <v>0</v>
      </c>
      <c r="J336">
        <f t="shared" si="41"/>
        <v>0</v>
      </c>
      <c r="K336">
        <f>J336*Weighting!$W$24</f>
        <v>0</v>
      </c>
      <c r="M336" s="14"/>
    </row>
    <row r="337" spans="1:25" x14ac:dyDescent="0.55000000000000004">
      <c r="A337" s="32" t="str">
        <f>IF(Weighting!$P$25&gt;0,B337,"")</f>
        <v/>
      </c>
      <c r="B337" t="e">
        <f>Weighting!$C$25</f>
        <v>#DIV/0!</v>
      </c>
      <c r="C337" t="e">
        <f>Weighting!$F$25</f>
        <v>#NUM!</v>
      </c>
      <c r="D337" t="e">
        <f>IF(C337=1,'Data Transformation'!$G$3+0.5*'Data Transformation'!$W$25,IF(C338=1,D338-'Data Transformation'!$W$25,FALSE))</f>
        <v>#NUM!</v>
      </c>
      <c r="E337">
        <f t="array" ref="E337">IF(ISLOGICAL(D337),"",FREQUENCY(IF('Data Transformation'!$B$425:$B$8425='Bin Analysis'!$B315,'Data Transformation'!$G$425:$G$8425),D337))</f>
        <v>2001</v>
      </c>
      <c r="F337">
        <f t="shared" si="39"/>
        <v>0</v>
      </c>
      <c r="G337">
        <f>Weighting!$H$25</f>
        <v>0</v>
      </c>
      <c r="H337">
        <f t="array" ref="H337">FREQUENCY(IF('Data Transformation'!$B$4:$B$8425=B315,'Data Transformation'!$G$4:$G$8425),'Bin Analysis'!$B337)</f>
        <v>2073</v>
      </c>
      <c r="I337">
        <f t="shared" si="40"/>
        <v>0</v>
      </c>
      <c r="J337">
        <f t="shared" si="41"/>
        <v>0</v>
      </c>
      <c r="K337">
        <f>J337*Weighting!$W$25</f>
        <v>0</v>
      </c>
      <c r="M337" s="14"/>
    </row>
    <row r="338" spans="1:25" x14ac:dyDescent="0.55000000000000004">
      <c r="O338"/>
      <c r="P338"/>
      <c r="Q338"/>
      <c r="R338"/>
    </row>
    <row r="339" spans="1:25" ht="23.35" x14ac:dyDescent="0.8">
      <c r="A339" s="21" t="s">
        <v>0</v>
      </c>
      <c r="B339" s="21" t="str">
        <f>IFERROR(VLOOKUP(C339,'Data Transformation'!$L$6:$M$426,2,FALSE),"")</f>
        <v/>
      </c>
      <c r="C339" s="21">
        <f>C315+1</f>
        <v>14</v>
      </c>
      <c r="D339" s="21"/>
      <c r="E339" s="21"/>
      <c r="F339" s="21"/>
      <c r="G339" s="21"/>
      <c r="H339" s="22"/>
      <c r="I339" s="22"/>
      <c r="J339" s="22"/>
      <c r="K339" s="21"/>
      <c r="L339" s="21" t="str">
        <f>B339</f>
        <v/>
      </c>
      <c r="M339" s="23" t="e">
        <f>INDEX('Data Transformation'!$O$4:$O$424,MATCH($B339,'Data Transformation'!$M$4:$M$424,0),MATCH($M$2,'Data Transformation'!$O$3,0))</f>
        <v>#N/A</v>
      </c>
      <c r="N339" s="27" t="e">
        <f>IF('Input and Summary Results'!$J$16="minimum",'Bin Analysis'!X340/(M339-1),'Bin Analysis'!Y339/('Bin Analysis'!M339-1))</f>
        <v>#N/A</v>
      </c>
      <c r="O339" s="27" t="e">
        <f>IF(M339=FALSE,NA(),(VLOOKUP(1,C342:K361,4,FALSE))/(M339-1))</f>
        <v>#N/A</v>
      </c>
      <c r="P339" s="27" t="e">
        <f>IF(M339=FALSE,NA(),SUM(J342:J361)/Weighting!$S$5)</f>
        <v>#N/A</v>
      </c>
      <c r="Q339" s="27" t="e">
        <f>IF(M339=FALSE,NA(),SUM(K342:K361)/Weighting!$S$6)</f>
        <v>#N/A</v>
      </c>
      <c r="R339" s="27" t="e">
        <f>IF(M339=FALSE,NA(),(VLOOKUP(1,G342:K361,3,FALSE))/(M339-1))</f>
        <v>#N/A</v>
      </c>
      <c r="S339" s="22" t="e">
        <f>IF(M339=FALSE,NA(),IF(SUM(J342:J361)=2,"yes","no"))</f>
        <v>#N/A</v>
      </c>
      <c r="X339" s="2" cm="2">
        <f t="array" ref="X339:X340">FREQUENCY(IF('Data Transformation'!$B$425:$B$6424='Bin Analysis'!L339,'Data Transformation'!$G$425:$G$6424),'Data Transformation'!$U$11)</f>
        <v>0</v>
      </c>
      <c r="Y339" s="2" cm="2">
        <f t="array" ref="Y339:Y340">FREQUENCY(IF('Data Transformation'!$B$425:$B$6424='Bin Analysis'!L339,'Data Transformation'!$G$425:$G$6424),'Data Transformation'!$U$12)</f>
        <v>0</v>
      </c>
    </row>
    <row r="340" spans="1:25" x14ac:dyDescent="0.55000000000000004">
      <c r="A340" s="14" t="s">
        <v>67</v>
      </c>
      <c r="B340" t="s">
        <v>47</v>
      </c>
      <c r="C340" t="s">
        <v>5</v>
      </c>
      <c r="D340" t="s">
        <v>100</v>
      </c>
      <c r="E340" t="s">
        <v>101</v>
      </c>
      <c r="F340" t="s">
        <v>102</v>
      </c>
      <c r="G340" t="s">
        <v>70</v>
      </c>
      <c r="H340" t="s">
        <v>31</v>
      </c>
      <c r="I340" t="s">
        <v>32</v>
      </c>
      <c r="J340" t="s">
        <v>46</v>
      </c>
      <c r="K340" s="14" t="s">
        <v>45</v>
      </c>
      <c r="M340" s="14"/>
      <c r="X340" s="2">
        <v>0</v>
      </c>
      <c r="Y340" s="2">
        <v>0</v>
      </c>
    </row>
    <row r="341" spans="1:25" x14ac:dyDescent="0.55000000000000004">
      <c r="A341" s="32"/>
      <c r="D341" t="e">
        <f>IF(C341=1,'Data Transformation'!$G$3+0.5*'Data Transformation'!$W$25,IF(C342=1,D342-'Data Transformation'!$W$25,FALSE))</f>
        <v>#NUM!</v>
      </c>
      <c r="E341">
        <f t="array" ref="E341">IF(ISLOGICAL(D341),"",FREQUENCY(IF('Data Transformation'!$B$425:$B$8425='Bin Analysis'!$B339,'Data Transformation'!$G$425:$G$8425),D341))</f>
        <v>2001</v>
      </c>
      <c r="F341" t="e">
        <f>IF(ISLOGICAL(D341),"",E341-E340)</f>
        <v>#VALUE!</v>
      </c>
      <c r="M341" s="14"/>
    </row>
    <row r="342" spans="1:25" x14ac:dyDescent="0.55000000000000004">
      <c r="A342" s="32" t="e">
        <f>IF(Weighting!$P$6&gt;0,B342,"")</f>
        <v>#NUM!</v>
      </c>
      <c r="B342" t="e">
        <f>Weighting!$C$6</f>
        <v>#DIV/0!</v>
      </c>
      <c r="C342" t="e">
        <f>Weighting!$F$6</f>
        <v>#NUM!</v>
      </c>
      <c r="D342" t="e">
        <f>IF(C342=1,'Data Transformation'!$G$3+0.5*'Data Transformation'!$W$25,IF(C343=1,D343-'Data Transformation'!$W$25,FALSE))</f>
        <v>#NUM!</v>
      </c>
      <c r="E342">
        <f t="array" ref="E342">IF(ISLOGICAL(D342),"",FREQUENCY(IF('Data Transformation'!$B$425:$B$8425='Bin Analysis'!$B339,'Data Transformation'!$G$425:$G$8425),D342))</f>
        <v>2001</v>
      </c>
      <c r="F342">
        <f>IF(ISLOGICAL(D342),"",E342-E341)</f>
        <v>0</v>
      </c>
      <c r="G342">
        <f>Weighting!$H$6</f>
        <v>1</v>
      </c>
      <c r="H342">
        <f t="array" ref="H342">FREQUENCY(IF('Data Transformation'!$B$4:$B$8425=B339,'Data Transformation'!$G$4:$G$8425),'Bin Analysis'!$B342)</f>
        <v>2073</v>
      </c>
      <c r="I342">
        <f>H342-H341</f>
        <v>2073</v>
      </c>
      <c r="J342">
        <f>IF(I342=0,0,1)</f>
        <v>1</v>
      </c>
      <c r="K342" t="e">
        <f>J342*Weighting!$W$6</f>
        <v>#NUM!</v>
      </c>
      <c r="M342" s="14"/>
    </row>
    <row r="343" spans="1:25" x14ac:dyDescent="0.55000000000000004">
      <c r="A343" s="32" t="str">
        <f>IF(Weighting!$P$7&gt;0,B343,"")</f>
        <v/>
      </c>
      <c r="B343" t="e">
        <f>Weighting!$C$7</f>
        <v>#DIV/0!</v>
      </c>
      <c r="C343" t="e">
        <f>Weighting!$F$7</f>
        <v>#NUM!</v>
      </c>
      <c r="D343" t="e">
        <f>IF(C343=1,'Data Transformation'!$G$3+0.5*'Data Transformation'!$W$25,IF(C344=1,D344-'Data Transformation'!$W$25,FALSE))</f>
        <v>#NUM!</v>
      </c>
      <c r="E343">
        <f t="array" ref="E343">IF(ISLOGICAL(D343),"",FREQUENCY(IF('Data Transformation'!$B$425:$B$8425='Bin Analysis'!$B339,'Data Transformation'!$G$425:$G$8425),D343))</f>
        <v>2001</v>
      </c>
      <c r="F343">
        <f t="shared" ref="F343:F361" si="42">IF(ISLOGICAL(D343),"",E343-E342)</f>
        <v>0</v>
      </c>
      <c r="G343">
        <f>Weighting!$H$7</f>
        <v>0</v>
      </c>
      <c r="H343">
        <f t="array" ref="H343">FREQUENCY(IF('Data Transformation'!$B$4:$B$8425=B339,'Data Transformation'!$G$4:$G$8425),'Bin Analysis'!$B343)</f>
        <v>2073</v>
      </c>
      <c r="I343">
        <f t="shared" ref="I343:I361" si="43">H343-H342</f>
        <v>0</v>
      </c>
      <c r="J343">
        <f>IF(I343=0,0,1)</f>
        <v>0</v>
      </c>
      <c r="K343">
        <f>J343*Weighting!$W$7</f>
        <v>0</v>
      </c>
      <c r="M343" s="14"/>
    </row>
    <row r="344" spans="1:25" x14ac:dyDescent="0.55000000000000004">
      <c r="A344" s="32" t="str">
        <f>IF(Weighting!$P$8&gt;0,B344,"")</f>
        <v/>
      </c>
      <c r="B344" t="e">
        <f>Weighting!$C$8</f>
        <v>#DIV/0!</v>
      </c>
      <c r="C344" t="e">
        <f>Weighting!$F$8</f>
        <v>#NUM!</v>
      </c>
      <c r="D344" t="e">
        <f>IF(C344=1,'Data Transformation'!$G$3+0.5*'Data Transformation'!$W$25,IF(C345=1,D345-'Data Transformation'!$W$25,FALSE))</f>
        <v>#NUM!</v>
      </c>
      <c r="E344">
        <f t="array" ref="E344">IF(ISLOGICAL(D344),"",FREQUENCY(IF('Data Transformation'!$B$425:$B$8425='Bin Analysis'!$B339,'Data Transformation'!$G$425:$G$8425),D344))</f>
        <v>2001</v>
      </c>
      <c r="F344">
        <f t="shared" si="42"/>
        <v>0</v>
      </c>
      <c r="G344">
        <f>Weighting!$H$8</f>
        <v>0</v>
      </c>
      <c r="H344">
        <f t="array" ref="H344">FREQUENCY(IF('Data Transformation'!$B$4:$B$8425=B339,'Data Transformation'!$G$4:$G$8425),'Bin Analysis'!$B344)</f>
        <v>2073</v>
      </c>
      <c r="I344">
        <f t="shared" si="43"/>
        <v>0</v>
      </c>
      <c r="J344">
        <f t="shared" ref="J344:J361" si="44">IF(I344=0,0,1)</f>
        <v>0</v>
      </c>
      <c r="K344">
        <f>J344*Weighting!$W$8</f>
        <v>0</v>
      </c>
      <c r="M344" s="14"/>
    </row>
    <row r="345" spans="1:25" x14ac:dyDescent="0.55000000000000004">
      <c r="A345" s="32" t="str">
        <f>IF(Weighting!$P$9&gt;0,B345,"")</f>
        <v/>
      </c>
      <c r="B345" s="50" t="e">
        <f>Weighting!$C$9</f>
        <v>#DIV/0!</v>
      </c>
      <c r="C345" t="e">
        <f>Weighting!$F$9</f>
        <v>#NUM!</v>
      </c>
      <c r="D345" t="e">
        <f>IF(C345=1,'Data Transformation'!$G$3+0.5*'Data Transformation'!$W$25,IF(C346=1,D346-'Data Transformation'!$W$25,FALSE))</f>
        <v>#NUM!</v>
      </c>
      <c r="E345">
        <f t="array" ref="E345">IF(ISLOGICAL(D345),"",FREQUENCY(IF('Data Transformation'!$B$425:$B$8425='Bin Analysis'!$B339,'Data Transformation'!$G$425:$G$8425),D345))</f>
        <v>2001</v>
      </c>
      <c r="F345">
        <f t="shared" si="42"/>
        <v>0</v>
      </c>
      <c r="G345">
        <f>Weighting!$H$9</f>
        <v>0</v>
      </c>
      <c r="H345">
        <f t="array" ref="H345">FREQUENCY(IF('Data Transformation'!$B$4:$B$8425=B339,'Data Transformation'!$G$4:$G$8425),'Bin Analysis'!$B345)</f>
        <v>2073</v>
      </c>
      <c r="I345">
        <f t="shared" si="43"/>
        <v>0</v>
      </c>
      <c r="J345">
        <f t="shared" si="44"/>
        <v>0</v>
      </c>
      <c r="K345">
        <f>J345*Weighting!$W$9</f>
        <v>0</v>
      </c>
      <c r="M345" s="14"/>
    </row>
    <row r="346" spans="1:25" x14ac:dyDescent="0.55000000000000004">
      <c r="A346" s="32" t="str">
        <f>IF(Weighting!$P$10&gt;0,B346,"")</f>
        <v/>
      </c>
      <c r="B346" t="e">
        <f>Weighting!$C$10</f>
        <v>#DIV/0!</v>
      </c>
      <c r="C346" t="e">
        <f>Weighting!$F$10</f>
        <v>#NUM!</v>
      </c>
      <c r="D346" t="e">
        <f>IF(C346=1,'Data Transformation'!$G$3+0.5*'Data Transformation'!$W$25,IF(C347=1,D347-'Data Transformation'!$W$25,FALSE))</f>
        <v>#NUM!</v>
      </c>
      <c r="E346">
        <f t="array" ref="E346">IF(ISLOGICAL(D346),"",FREQUENCY(IF('Data Transformation'!$B$425:$B$8425='Bin Analysis'!$B339,'Data Transformation'!$G$425:$G$8425),D346))</f>
        <v>2001</v>
      </c>
      <c r="F346">
        <f t="shared" si="42"/>
        <v>0</v>
      </c>
      <c r="G346">
        <f>Weighting!$H$10</f>
        <v>0</v>
      </c>
      <c r="H346">
        <f t="array" ref="H346">FREQUENCY(IF('Data Transformation'!$B$4:$B$8425=B339,'Data Transformation'!$G$4:$G$8425),'Bin Analysis'!$B346)</f>
        <v>2073</v>
      </c>
      <c r="I346">
        <f t="shared" si="43"/>
        <v>0</v>
      </c>
      <c r="J346">
        <f t="shared" si="44"/>
        <v>0</v>
      </c>
      <c r="K346">
        <f>J346*Weighting!$W$10</f>
        <v>0</v>
      </c>
      <c r="M346" s="14"/>
    </row>
    <row r="347" spans="1:25" x14ac:dyDescent="0.55000000000000004">
      <c r="A347" s="32" t="str">
        <f>IF(Weighting!$P$11&gt;0,B347,"")</f>
        <v/>
      </c>
      <c r="B347" t="e">
        <f>Weighting!$C$11</f>
        <v>#DIV/0!</v>
      </c>
      <c r="C347" t="e">
        <f>Weighting!$F$11</f>
        <v>#NUM!</v>
      </c>
      <c r="D347" t="e">
        <f>IF(C347=1,'Data Transformation'!$G$3+0.5*'Data Transformation'!$W$25,IF(C348=1,D348-'Data Transformation'!$W$25,FALSE))</f>
        <v>#NUM!</v>
      </c>
      <c r="E347">
        <f t="array" ref="E347">IF(ISLOGICAL(D347),"",FREQUENCY(IF('Data Transformation'!$B$425:$B$8425='Bin Analysis'!$B339,'Data Transformation'!$G$425:$G$8425),D347))</f>
        <v>2001</v>
      </c>
      <c r="F347">
        <f t="shared" si="42"/>
        <v>0</v>
      </c>
      <c r="G347">
        <f>Weighting!$H$11</f>
        <v>0</v>
      </c>
      <c r="H347">
        <f t="array" ref="H347">FREQUENCY(IF('Data Transformation'!$B$4:$B$8425=B339,'Data Transformation'!$G$4:$G$8425),'Bin Analysis'!$B347)</f>
        <v>2073</v>
      </c>
      <c r="I347">
        <f t="shared" si="43"/>
        <v>0</v>
      </c>
      <c r="J347">
        <f t="shared" si="44"/>
        <v>0</v>
      </c>
      <c r="K347">
        <f>J347*Weighting!$W$11</f>
        <v>0</v>
      </c>
      <c r="M347" s="14"/>
    </row>
    <row r="348" spans="1:25" x14ac:dyDescent="0.55000000000000004">
      <c r="A348" s="32" t="str">
        <f>IF(Weighting!$P$12&gt;0,B348,"")</f>
        <v/>
      </c>
      <c r="B348" t="e">
        <f>Weighting!$C$12</f>
        <v>#DIV/0!</v>
      </c>
      <c r="C348" t="e">
        <f>Weighting!$F$12</f>
        <v>#NUM!</v>
      </c>
      <c r="D348" t="e">
        <f>IF(C348=1,'Data Transformation'!$G$3+0.5*'Data Transformation'!$W$25,IF(C349=1,D349-'Data Transformation'!$W$25,FALSE))</f>
        <v>#NUM!</v>
      </c>
      <c r="E348">
        <f t="array" ref="E348">IF(ISLOGICAL(D348),"",FREQUENCY(IF('Data Transformation'!$B$425:$B$8425='Bin Analysis'!$B339,'Data Transformation'!$G$425:$G$8425),D348))</f>
        <v>2001</v>
      </c>
      <c r="F348">
        <f t="shared" si="42"/>
        <v>0</v>
      </c>
      <c r="G348">
        <f>Weighting!$H$12</f>
        <v>0</v>
      </c>
      <c r="H348">
        <f t="array" ref="H348">FREQUENCY(IF('Data Transformation'!$B$4:$B$8425=B339,'Data Transformation'!$G$4:$G$8425),'Bin Analysis'!$B348)</f>
        <v>2073</v>
      </c>
      <c r="I348">
        <f t="shared" si="43"/>
        <v>0</v>
      </c>
      <c r="J348">
        <f t="shared" si="44"/>
        <v>0</v>
      </c>
      <c r="K348">
        <f>J348*Weighting!$W$12</f>
        <v>0</v>
      </c>
      <c r="M348" s="14"/>
    </row>
    <row r="349" spans="1:25" x14ac:dyDescent="0.55000000000000004">
      <c r="A349" s="32" t="str">
        <f>IF(Weighting!$P$13&gt;0,B349,"")</f>
        <v/>
      </c>
      <c r="B349" t="e">
        <f>Weighting!$C$13</f>
        <v>#DIV/0!</v>
      </c>
      <c r="C349" t="e">
        <f>Weighting!$F$13</f>
        <v>#NUM!</v>
      </c>
      <c r="D349" t="e">
        <f>IF(C349=1,'Data Transformation'!$G$3+0.5*'Data Transformation'!$W$25,IF(C350=1,D350-'Data Transformation'!$W$25,FALSE))</f>
        <v>#NUM!</v>
      </c>
      <c r="E349">
        <f t="array" ref="E349">IF(ISLOGICAL(D349),"",FREQUENCY(IF('Data Transformation'!$B$425:$B$8425='Bin Analysis'!$B339,'Data Transformation'!$G$425:$G$8425),D349))</f>
        <v>2001</v>
      </c>
      <c r="F349">
        <f t="shared" si="42"/>
        <v>0</v>
      </c>
      <c r="G349">
        <f>Weighting!$H$13</f>
        <v>0</v>
      </c>
      <c r="H349">
        <f t="array" ref="H349">FREQUENCY(IF('Data Transformation'!$B$4:$B$8425=B339,'Data Transformation'!$G$4:$G$8425),'Bin Analysis'!$B349)</f>
        <v>2073</v>
      </c>
      <c r="I349">
        <f t="shared" si="43"/>
        <v>0</v>
      </c>
      <c r="J349">
        <f t="shared" si="44"/>
        <v>0</v>
      </c>
      <c r="K349">
        <f>J349*Weighting!$W$13</f>
        <v>0</v>
      </c>
      <c r="M349" s="14"/>
    </row>
    <row r="350" spans="1:25" x14ac:dyDescent="0.55000000000000004">
      <c r="A350" s="32" t="str">
        <f>IF(Weighting!$P$14&gt;0,B350,"")</f>
        <v/>
      </c>
      <c r="B350" t="e">
        <f>Weighting!$C$14</f>
        <v>#DIV/0!</v>
      </c>
      <c r="C350" t="e">
        <f>Weighting!$F$14</f>
        <v>#NUM!</v>
      </c>
      <c r="D350" t="e">
        <f>IF(C350=1,'Data Transformation'!$G$3+0.5*'Data Transformation'!$W$25,IF(C351=1,D351-'Data Transformation'!$W$25,FALSE))</f>
        <v>#NUM!</v>
      </c>
      <c r="E350">
        <f t="array" ref="E350">IF(ISLOGICAL(D350),"",FREQUENCY(IF('Data Transformation'!$B$425:$B$8425='Bin Analysis'!$B339,'Data Transformation'!$G$425:$G$8425),D350))</f>
        <v>2001</v>
      </c>
      <c r="F350">
        <f t="shared" si="42"/>
        <v>0</v>
      </c>
      <c r="G350">
        <f>Weighting!$H$14</f>
        <v>0</v>
      </c>
      <c r="H350">
        <f t="array" ref="H350">FREQUENCY(IF('Data Transformation'!$B$4:$B$8425=B339,'Data Transformation'!$G$4:$G$8425),'Bin Analysis'!$B350)</f>
        <v>2073</v>
      </c>
      <c r="I350">
        <f t="shared" si="43"/>
        <v>0</v>
      </c>
      <c r="J350">
        <f t="shared" si="44"/>
        <v>0</v>
      </c>
      <c r="K350">
        <f>J350*Weighting!$W$14</f>
        <v>0</v>
      </c>
      <c r="M350" s="14"/>
    </row>
    <row r="351" spans="1:25" x14ac:dyDescent="0.55000000000000004">
      <c r="A351" s="32" t="str">
        <f>IF(Weighting!$P$15&gt;0,B351,"")</f>
        <v/>
      </c>
      <c r="B351" t="e">
        <f>Weighting!$C$15</f>
        <v>#DIV/0!</v>
      </c>
      <c r="C351" t="e">
        <f>Weighting!$F$15</f>
        <v>#NUM!</v>
      </c>
      <c r="D351" t="e">
        <f>IF(C351=1,'Data Transformation'!$G$3+0.5*'Data Transformation'!$W$25,IF(C352=1,D352-'Data Transformation'!$W$25,FALSE))</f>
        <v>#NUM!</v>
      </c>
      <c r="E351">
        <f t="array" ref="E351">IF(ISLOGICAL(D351),"",FREQUENCY(IF('Data Transformation'!$B$425:$B$8425='Bin Analysis'!$B339,'Data Transformation'!$G$425:$G$8425),D351))</f>
        <v>2001</v>
      </c>
      <c r="F351">
        <f t="shared" si="42"/>
        <v>0</v>
      </c>
      <c r="G351">
        <f>Weighting!$H$15</f>
        <v>0</v>
      </c>
      <c r="H351">
        <f t="array" ref="H351">FREQUENCY(IF('Data Transformation'!$B$4:$B$8425=B339,'Data Transformation'!$G$4:$G$8425),'Bin Analysis'!$B351)</f>
        <v>2073</v>
      </c>
      <c r="I351">
        <f t="shared" si="43"/>
        <v>0</v>
      </c>
      <c r="J351">
        <f t="shared" si="44"/>
        <v>0</v>
      </c>
      <c r="K351">
        <f>J351*Weighting!$W$15</f>
        <v>0</v>
      </c>
      <c r="M351" s="14"/>
    </row>
    <row r="352" spans="1:25" x14ac:dyDescent="0.55000000000000004">
      <c r="A352" s="32" t="str">
        <f>IF(Weighting!$P$16&gt;0,B352,"")</f>
        <v/>
      </c>
      <c r="B352" t="e">
        <f>Weighting!$C$16</f>
        <v>#DIV/0!</v>
      </c>
      <c r="C352" t="e">
        <f>Weighting!$F$16</f>
        <v>#NUM!</v>
      </c>
      <c r="D352" t="e">
        <f>IF(C352=1,'Data Transformation'!$G$3+0.5*'Data Transformation'!$W$25,IF(C353=1,D353-'Data Transformation'!$W$25,FALSE))</f>
        <v>#NUM!</v>
      </c>
      <c r="E352">
        <f t="array" ref="E352">IF(ISLOGICAL(D352),"",FREQUENCY(IF('Data Transformation'!$B$425:$B$8425='Bin Analysis'!$B339,'Data Transformation'!$G$425:$G$8425),D352))</f>
        <v>2001</v>
      </c>
      <c r="F352">
        <f t="shared" si="42"/>
        <v>0</v>
      </c>
      <c r="G352">
        <f>Weighting!$H$16</f>
        <v>0</v>
      </c>
      <c r="H352">
        <f t="array" ref="H352">FREQUENCY(IF('Data Transformation'!$B$4:$B$8425=B339,'Data Transformation'!$G$4:$G$8425),'Bin Analysis'!$B352)</f>
        <v>2073</v>
      </c>
      <c r="I352">
        <f t="shared" si="43"/>
        <v>0</v>
      </c>
      <c r="J352">
        <f t="shared" si="44"/>
        <v>0</v>
      </c>
      <c r="K352">
        <f>J352*Weighting!$W$16</f>
        <v>0</v>
      </c>
      <c r="M352" s="14"/>
    </row>
    <row r="353" spans="1:25" x14ac:dyDescent="0.55000000000000004">
      <c r="A353" s="32" t="str">
        <f>IF(Weighting!$P$17&gt;0,B353,"")</f>
        <v/>
      </c>
      <c r="B353" t="e">
        <f>Weighting!$C$17</f>
        <v>#DIV/0!</v>
      </c>
      <c r="C353" t="e">
        <f>Weighting!$F$17</f>
        <v>#NUM!</v>
      </c>
      <c r="D353" t="e">
        <f>IF(C353=1,'Data Transformation'!$G$3+0.5*'Data Transformation'!$W$25,IF(C354=1,D354-'Data Transformation'!$W$25,FALSE))</f>
        <v>#NUM!</v>
      </c>
      <c r="E353">
        <f t="array" ref="E353">IF(ISLOGICAL(D353),"",FREQUENCY(IF('Data Transformation'!$B$425:$B$8425='Bin Analysis'!$B339,'Data Transformation'!$G$425:$G$8425),D353))</f>
        <v>2001</v>
      </c>
      <c r="F353">
        <f t="shared" si="42"/>
        <v>0</v>
      </c>
      <c r="G353">
        <f>Weighting!$H$17</f>
        <v>0</v>
      </c>
      <c r="H353">
        <f t="array" ref="H353">FREQUENCY(IF('Data Transformation'!$B$4:$B$8425=B339,'Data Transformation'!$G$4:$G$8425),'Bin Analysis'!$B353)</f>
        <v>2073</v>
      </c>
      <c r="I353">
        <f t="shared" si="43"/>
        <v>0</v>
      </c>
      <c r="J353">
        <f t="shared" si="44"/>
        <v>0</v>
      </c>
      <c r="K353">
        <f>J353*Weighting!$W$17</f>
        <v>0</v>
      </c>
      <c r="M353" s="14"/>
    </row>
    <row r="354" spans="1:25" x14ac:dyDescent="0.55000000000000004">
      <c r="A354" s="32" t="str">
        <f>IF(Weighting!$P$18&gt;0,B354,"")</f>
        <v/>
      </c>
      <c r="B354" t="e">
        <f>Weighting!$C$18</f>
        <v>#DIV/0!</v>
      </c>
      <c r="C354" t="e">
        <f>Weighting!$F$18</f>
        <v>#NUM!</v>
      </c>
      <c r="D354" t="e">
        <f>IF(C354=1,'Data Transformation'!$G$3+0.5*'Data Transformation'!$W$25,IF(C355=1,D355-'Data Transformation'!$W$25,FALSE))</f>
        <v>#NUM!</v>
      </c>
      <c r="E354">
        <f t="array" ref="E354">IF(ISLOGICAL(D354),"",FREQUENCY(IF('Data Transformation'!$B$425:$B$8425='Bin Analysis'!$B339,'Data Transformation'!$G$425:$G$8425),D354))</f>
        <v>2001</v>
      </c>
      <c r="F354">
        <f t="shared" si="42"/>
        <v>0</v>
      </c>
      <c r="G354">
        <f>Weighting!$H$18</f>
        <v>0</v>
      </c>
      <c r="H354">
        <f t="array" ref="H354">FREQUENCY(IF('Data Transformation'!$B$4:$B$8425=B339,'Data Transformation'!$G$4:$G$8425),'Bin Analysis'!$B354)</f>
        <v>2073</v>
      </c>
      <c r="I354">
        <f t="shared" si="43"/>
        <v>0</v>
      </c>
      <c r="J354">
        <f t="shared" si="44"/>
        <v>0</v>
      </c>
      <c r="K354">
        <f>J354*Weighting!$W$18</f>
        <v>0</v>
      </c>
      <c r="M354" s="14"/>
    </row>
    <row r="355" spans="1:25" x14ac:dyDescent="0.55000000000000004">
      <c r="A355" s="32" t="str">
        <f>IF(Weighting!$P$19&gt;0,B355,"")</f>
        <v/>
      </c>
      <c r="B355" t="e">
        <f>Weighting!$C$19</f>
        <v>#DIV/0!</v>
      </c>
      <c r="C355" t="e">
        <f>Weighting!$F$19</f>
        <v>#NUM!</v>
      </c>
      <c r="D355" t="e">
        <f>IF(C355=1,'Data Transformation'!$G$3+0.5*'Data Transformation'!$W$25,IF(C356=1,D356-'Data Transformation'!$W$25,FALSE))</f>
        <v>#NUM!</v>
      </c>
      <c r="E355">
        <f t="array" ref="E355">IF(ISLOGICAL(D355),"",FREQUENCY(IF('Data Transformation'!$B$425:$B$8425='Bin Analysis'!$B339,'Data Transformation'!$G$425:$G$8425),D355))</f>
        <v>2001</v>
      </c>
      <c r="F355">
        <f t="shared" si="42"/>
        <v>0</v>
      </c>
      <c r="G355">
        <f>Weighting!$H$19</f>
        <v>0</v>
      </c>
      <c r="H355">
        <f t="array" ref="H355">FREQUENCY(IF('Data Transformation'!$B$4:$B$8425=B339,'Data Transformation'!$G$4:$G$8425),'Bin Analysis'!$B355)</f>
        <v>2073</v>
      </c>
      <c r="I355">
        <f t="shared" si="43"/>
        <v>0</v>
      </c>
      <c r="J355">
        <f t="shared" si="44"/>
        <v>0</v>
      </c>
      <c r="K355">
        <f>J355*Weighting!$W$19</f>
        <v>0</v>
      </c>
      <c r="M355" s="14"/>
    </row>
    <row r="356" spans="1:25" x14ac:dyDescent="0.55000000000000004">
      <c r="A356" s="32" t="str">
        <f>IF(Weighting!$P$20&gt;0,B356,"")</f>
        <v/>
      </c>
      <c r="B356" t="e">
        <f>Weighting!$C$20</f>
        <v>#DIV/0!</v>
      </c>
      <c r="C356" t="e">
        <f>Weighting!$F$20</f>
        <v>#NUM!</v>
      </c>
      <c r="D356" t="e">
        <f>IF(C356=1,'Data Transformation'!$G$3+0.5*'Data Transformation'!$W$25,IF(C357=1,D357-'Data Transformation'!$W$25,FALSE))</f>
        <v>#NUM!</v>
      </c>
      <c r="E356">
        <f t="array" ref="E356">IF(ISLOGICAL(D356),"",FREQUENCY(IF('Data Transformation'!$B$425:$B$8425='Bin Analysis'!$B339,'Data Transformation'!$G$425:$G$8425),D356))</f>
        <v>2001</v>
      </c>
      <c r="F356">
        <f t="shared" si="42"/>
        <v>0</v>
      </c>
      <c r="G356">
        <f>Weighting!$H$20</f>
        <v>0</v>
      </c>
      <c r="H356">
        <f t="array" ref="H356">FREQUENCY(IF('Data Transformation'!$B$4:$B$8425=B339,'Data Transformation'!$G$4:$G$8425),'Bin Analysis'!$B356)</f>
        <v>2073</v>
      </c>
      <c r="I356">
        <f t="shared" si="43"/>
        <v>0</v>
      </c>
      <c r="J356">
        <f t="shared" si="44"/>
        <v>0</v>
      </c>
      <c r="K356">
        <f>J356*Weighting!$W$20</f>
        <v>0</v>
      </c>
      <c r="M356" s="14"/>
    </row>
    <row r="357" spans="1:25" x14ac:dyDescent="0.55000000000000004">
      <c r="A357" s="32" t="str">
        <f>IF(Weighting!$P$21&gt;0,B357,"")</f>
        <v/>
      </c>
      <c r="B357" t="e">
        <f>Weighting!$C$21</f>
        <v>#DIV/0!</v>
      </c>
      <c r="C357" t="e">
        <f>Weighting!$F$21</f>
        <v>#NUM!</v>
      </c>
      <c r="D357" t="e">
        <f>IF(C357=1,'Data Transformation'!$G$3+0.5*'Data Transformation'!$W$25,IF(C358=1,D358-'Data Transformation'!$W$25,FALSE))</f>
        <v>#NUM!</v>
      </c>
      <c r="E357">
        <f t="array" ref="E357">IF(ISLOGICAL(D357),"",FREQUENCY(IF('Data Transformation'!$B$425:$B$8425='Bin Analysis'!$B339,'Data Transformation'!$G$425:$G$8425),D357))</f>
        <v>2001</v>
      </c>
      <c r="F357">
        <f t="shared" si="42"/>
        <v>0</v>
      </c>
      <c r="G357">
        <f>Weighting!$H$21</f>
        <v>0</v>
      </c>
      <c r="H357">
        <f t="array" ref="H357">FREQUENCY(IF('Data Transformation'!$B$4:$B$8425=B339,'Data Transformation'!$G$4:$G$8425),'Bin Analysis'!$B357)</f>
        <v>2073</v>
      </c>
      <c r="I357">
        <f t="shared" si="43"/>
        <v>0</v>
      </c>
      <c r="J357">
        <f t="shared" si="44"/>
        <v>0</v>
      </c>
      <c r="K357">
        <f>J357*Weighting!$W$21</f>
        <v>0</v>
      </c>
      <c r="M357" s="14"/>
    </row>
    <row r="358" spans="1:25" x14ac:dyDescent="0.55000000000000004">
      <c r="A358" s="32" t="str">
        <f>IF(Weighting!$P$22&gt;0,B358,"")</f>
        <v/>
      </c>
      <c r="B358" t="e">
        <f>Weighting!$C$22</f>
        <v>#DIV/0!</v>
      </c>
      <c r="C358" t="e">
        <f>Weighting!$F$22</f>
        <v>#NUM!</v>
      </c>
      <c r="D358" t="e">
        <f>IF(C358=1,'Data Transformation'!$G$3+0.5*'Data Transformation'!$W$25,IF(C359=1,D359-'Data Transformation'!$W$25,FALSE))</f>
        <v>#NUM!</v>
      </c>
      <c r="E358">
        <f t="array" ref="E358">IF(ISLOGICAL(D358),"",FREQUENCY(IF('Data Transformation'!$B$425:$B$8425='Bin Analysis'!$B339,'Data Transformation'!$G$425:$G$8425),D358))</f>
        <v>2001</v>
      </c>
      <c r="F358">
        <f t="shared" si="42"/>
        <v>0</v>
      </c>
      <c r="G358">
        <f>Weighting!$H$22</f>
        <v>0</v>
      </c>
      <c r="H358">
        <f t="array" ref="H358">FREQUENCY(IF('Data Transformation'!$B$4:$B$8425=B339,'Data Transformation'!$G$4:$G$8425),'Bin Analysis'!$B358)</f>
        <v>2073</v>
      </c>
      <c r="I358">
        <f t="shared" si="43"/>
        <v>0</v>
      </c>
      <c r="J358">
        <f t="shared" si="44"/>
        <v>0</v>
      </c>
      <c r="K358">
        <f>J358*Weighting!$W$22</f>
        <v>0</v>
      </c>
      <c r="M358" s="14"/>
    </row>
    <row r="359" spans="1:25" x14ac:dyDescent="0.55000000000000004">
      <c r="A359" s="32" t="str">
        <f>IF(Weighting!$P$23&gt;0,B359,"")</f>
        <v/>
      </c>
      <c r="B359" t="e">
        <f>Weighting!$C$23</f>
        <v>#DIV/0!</v>
      </c>
      <c r="C359" t="e">
        <f>Weighting!$F$23</f>
        <v>#NUM!</v>
      </c>
      <c r="D359" t="e">
        <f>IF(C359=1,'Data Transformation'!$G$3+0.5*'Data Transformation'!$W$25,IF(C360=1,D360-'Data Transformation'!$W$25,FALSE))</f>
        <v>#NUM!</v>
      </c>
      <c r="E359">
        <f t="array" ref="E359">IF(ISLOGICAL(D359),"",FREQUENCY(IF('Data Transformation'!$B$425:$B$8425='Bin Analysis'!$B339,'Data Transformation'!$G$425:$G$8425),D359))</f>
        <v>2001</v>
      </c>
      <c r="F359">
        <f t="shared" si="42"/>
        <v>0</v>
      </c>
      <c r="G359">
        <f>Weighting!$H$23</f>
        <v>0</v>
      </c>
      <c r="H359">
        <f t="array" ref="H359">FREQUENCY(IF('Data Transformation'!$B$4:$B$8425=B339,'Data Transformation'!$G$4:$G$8425),'Bin Analysis'!$B359)</f>
        <v>2073</v>
      </c>
      <c r="I359">
        <f t="shared" si="43"/>
        <v>0</v>
      </c>
      <c r="J359">
        <f t="shared" si="44"/>
        <v>0</v>
      </c>
      <c r="K359">
        <f>J359*Weighting!$W$23</f>
        <v>0</v>
      </c>
      <c r="M359" s="14"/>
    </row>
    <row r="360" spans="1:25" x14ac:dyDescent="0.55000000000000004">
      <c r="A360" s="32" t="str">
        <f>IF(Weighting!$P$24&gt;0,B360,"")</f>
        <v/>
      </c>
      <c r="B360" t="e">
        <f>Weighting!$C$24</f>
        <v>#DIV/0!</v>
      </c>
      <c r="C360" t="e">
        <f>Weighting!$F$24</f>
        <v>#NUM!</v>
      </c>
      <c r="D360" t="e">
        <f>IF(C360=1,'Data Transformation'!$G$3+0.5*'Data Transformation'!$W$25,IF(C361=1,D361-'Data Transformation'!$W$25,FALSE))</f>
        <v>#NUM!</v>
      </c>
      <c r="E360">
        <f t="array" ref="E360">IF(ISLOGICAL(D360),"",FREQUENCY(IF('Data Transformation'!$B$425:$B$8425='Bin Analysis'!$B339,'Data Transformation'!$G$425:$G$8425),D360))</f>
        <v>2001</v>
      </c>
      <c r="F360">
        <f t="shared" si="42"/>
        <v>0</v>
      </c>
      <c r="G360">
        <f>Weighting!$H$24</f>
        <v>0</v>
      </c>
      <c r="H360">
        <f t="array" ref="H360">FREQUENCY(IF('Data Transformation'!$B$4:$B$8425=B339,'Data Transformation'!$G$4:$G$8425),'Bin Analysis'!$B360)</f>
        <v>2073</v>
      </c>
      <c r="I360">
        <f t="shared" si="43"/>
        <v>0</v>
      </c>
      <c r="J360">
        <f t="shared" si="44"/>
        <v>0</v>
      </c>
      <c r="K360">
        <f>J360*Weighting!$W$24</f>
        <v>0</v>
      </c>
      <c r="M360" s="14"/>
    </row>
    <row r="361" spans="1:25" x14ac:dyDescent="0.55000000000000004">
      <c r="A361" s="32" t="str">
        <f>IF(Weighting!$P$25&gt;0,B361,"")</f>
        <v/>
      </c>
      <c r="B361" t="e">
        <f>Weighting!$C$25</f>
        <v>#DIV/0!</v>
      </c>
      <c r="C361" t="e">
        <f>Weighting!$F$25</f>
        <v>#NUM!</v>
      </c>
      <c r="D361" t="e">
        <f>IF(C361=1,'Data Transformation'!$G$3+0.5*'Data Transformation'!$W$25,IF(C362=1,D362-'Data Transformation'!$W$25,FALSE))</f>
        <v>#NUM!</v>
      </c>
      <c r="E361">
        <f t="array" ref="E361">IF(ISLOGICAL(D361),"",FREQUENCY(IF('Data Transformation'!$B$425:$B$8425='Bin Analysis'!$B339,'Data Transformation'!$G$425:$G$8425),D361))</f>
        <v>2001</v>
      </c>
      <c r="F361">
        <f t="shared" si="42"/>
        <v>0</v>
      </c>
      <c r="G361">
        <f>Weighting!$H$25</f>
        <v>0</v>
      </c>
      <c r="H361">
        <f t="array" ref="H361">FREQUENCY(IF('Data Transformation'!$B$4:$B$8425=B339,'Data Transformation'!$G$4:$G$8425),'Bin Analysis'!$B361)</f>
        <v>2073</v>
      </c>
      <c r="I361">
        <f t="shared" si="43"/>
        <v>0</v>
      </c>
      <c r="J361">
        <f t="shared" si="44"/>
        <v>0</v>
      </c>
      <c r="K361">
        <f>J361*Weighting!$W$25</f>
        <v>0</v>
      </c>
      <c r="M361" s="14"/>
    </row>
    <row r="362" spans="1:25" x14ac:dyDescent="0.55000000000000004">
      <c r="N362" s="57"/>
      <c r="O362"/>
      <c r="P362"/>
      <c r="Q362"/>
      <c r="R362"/>
    </row>
    <row r="363" spans="1:25" ht="23.35" x14ac:dyDescent="0.8">
      <c r="A363" s="21" t="s">
        <v>0</v>
      </c>
      <c r="B363" s="21" t="str">
        <f>IFERROR(VLOOKUP(C363,'Data Transformation'!$L$6:$M$426,2,FALSE),"")</f>
        <v/>
      </c>
      <c r="C363" s="21">
        <f>C339+1</f>
        <v>15</v>
      </c>
      <c r="D363" s="21"/>
      <c r="E363" s="21"/>
      <c r="F363" s="21"/>
      <c r="G363" s="21"/>
      <c r="H363" s="22"/>
      <c r="I363" s="22"/>
      <c r="J363" s="22"/>
      <c r="K363" s="21"/>
      <c r="L363" s="21" t="str">
        <f>B363</f>
        <v/>
      </c>
      <c r="M363" s="23" t="e">
        <f>INDEX('Data Transformation'!$O$4:$O$424,MATCH($B363,'Data Transformation'!$M$4:$M$424,0),MATCH($M$2,'Data Transformation'!$O$3,0))</f>
        <v>#N/A</v>
      </c>
      <c r="N363" s="27" t="e">
        <f>IF('Input and Summary Results'!$J$16="minimum",'Bin Analysis'!X364/(M363-1),'Bin Analysis'!Y363/('Bin Analysis'!M363-1))</f>
        <v>#N/A</v>
      </c>
      <c r="O363" s="27" t="e">
        <f>IF(M363=FALSE,NA(),(VLOOKUP(1,C366:K385,4,FALSE))/(M363-1))</f>
        <v>#N/A</v>
      </c>
      <c r="P363" s="27" t="e">
        <f>IF(M363=FALSE,NA(),SUM(J366:J385)/Weighting!$S$5)</f>
        <v>#N/A</v>
      </c>
      <c r="Q363" s="27" t="e">
        <f>IF(M363=FALSE,NA(),SUM(K366:K385)/Weighting!$S$6)</f>
        <v>#N/A</v>
      </c>
      <c r="R363" s="27" t="e">
        <f>IF(M363=FALSE,NA(),(VLOOKUP(1,G366:K385,3,FALSE))/(M363-1))</f>
        <v>#N/A</v>
      </c>
      <c r="S363" s="22" t="e">
        <f>IF(M363=FALSE,NA(),IF(SUM(J366:J385)=2,"yes","no"))</f>
        <v>#N/A</v>
      </c>
      <c r="X363" s="2" cm="2">
        <f t="array" ref="X363:X364">FREQUENCY(IF('Data Transformation'!$B$425:$B$6424='Bin Analysis'!L363,'Data Transformation'!$G$425:$G$6424),'Data Transformation'!$U$11)</f>
        <v>0</v>
      </c>
      <c r="Y363" s="2" cm="2">
        <f t="array" ref="Y363:Y364">FREQUENCY(IF('Data Transformation'!$B$425:$B$6424='Bin Analysis'!L363,'Data Transformation'!$G$425:$G$6424),'Data Transformation'!$U$12)</f>
        <v>0</v>
      </c>
    </row>
    <row r="364" spans="1:25" x14ac:dyDescent="0.55000000000000004">
      <c r="A364" s="14" t="s">
        <v>67</v>
      </c>
      <c r="B364" t="s">
        <v>47</v>
      </c>
      <c r="C364" t="s">
        <v>5</v>
      </c>
      <c r="D364" t="s">
        <v>100</v>
      </c>
      <c r="E364" t="s">
        <v>101</v>
      </c>
      <c r="F364" t="s">
        <v>102</v>
      </c>
      <c r="G364" t="s">
        <v>70</v>
      </c>
      <c r="H364" t="s">
        <v>31</v>
      </c>
      <c r="I364" t="s">
        <v>32</v>
      </c>
      <c r="J364" t="s">
        <v>46</v>
      </c>
      <c r="K364" s="14" t="s">
        <v>45</v>
      </c>
      <c r="M364" s="14"/>
      <c r="X364" s="2">
        <v>0</v>
      </c>
      <c r="Y364" s="2">
        <v>0</v>
      </c>
    </row>
    <row r="365" spans="1:25" x14ac:dyDescent="0.55000000000000004">
      <c r="A365" s="32"/>
      <c r="D365" t="e">
        <f>IF(C365=1,'Data Transformation'!$G$3+0.5*'Data Transformation'!$W$25,IF(C366=1,D366-'Data Transformation'!$W$25,FALSE))</f>
        <v>#NUM!</v>
      </c>
      <c r="E365">
        <f t="array" ref="E365">IF(ISLOGICAL(D365),"",FREQUENCY(IF('Data Transformation'!$B$425:$B$8425='Bin Analysis'!$B363,'Data Transformation'!$G$425:$G$8425),D365))</f>
        <v>2001</v>
      </c>
      <c r="F365" t="e">
        <f>IF(ISLOGICAL(D365),"",E365-E364)</f>
        <v>#VALUE!</v>
      </c>
      <c r="M365" s="14"/>
    </row>
    <row r="366" spans="1:25" x14ac:dyDescent="0.55000000000000004">
      <c r="A366" s="32" t="e">
        <f>IF(Weighting!$P$6&gt;0,B366,"")</f>
        <v>#NUM!</v>
      </c>
      <c r="B366" t="e">
        <f>Weighting!$C$6</f>
        <v>#DIV/0!</v>
      </c>
      <c r="C366" t="e">
        <f>Weighting!$F$6</f>
        <v>#NUM!</v>
      </c>
      <c r="D366" t="e">
        <f>IF(C366=1,'Data Transformation'!$G$3+0.5*'Data Transformation'!$W$25,IF(C367=1,D367-'Data Transformation'!$W$25,FALSE))</f>
        <v>#NUM!</v>
      </c>
      <c r="E366">
        <f t="array" ref="E366">IF(ISLOGICAL(D366),"",FREQUENCY(IF('Data Transformation'!$B$425:$B$8425='Bin Analysis'!$B363,'Data Transformation'!$G$425:$G$8425),D366))</f>
        <v>2001</v>
      </c>
      <c r="F366">
        <f>IF(ISLOGICAL(D366),"",E366-E365)</f>
        <v>0</v>
      </c>
      <c r="G366">
        <f>Weighting!$H$6</f>
        <v>1</v>
      </c>
      <c r="H366">
        <f t="array" ref="H366">FREQUENCY(IF('Data Transformation'!$B$4:$B$8425=B363,'Data Transformation'!$G$4:$G$8425),'Bin Analysis'!$B366)</f>
        <v>2073</v>
      </c>
      <c r="I366">
        <f>H366-H365</f>
        <v>2073</v>
      </c>
      <c r="J366">
        <f>IF(I366=0,0,1)</f>
        <v>1</v>
      </c>
      <c r="K366" t="e">
        <f>J366*Weighting!$W$6</f>
        <v>#NUM!</v>
      </c>
      <c r="M366" s="14"/>
    </row>
    <row r="367" spans="1:25" x14ac:dyDescent="0.55000000000000004">
      <c r="A367" s="32" t="str">
        <f>IF(Weighting!$P$7&gt;0,B367,"")</f>
        <v/>
      </c>
      <c r="B367" t="e">
        <f>Weighting!$C$7</f>
        <v>#DIV/0!</v>
      </c>
      <c r="C367" t="e">
        <f>Weighting!$F$7</f>
        <v>#NUM!</v>
      </c>
      <c r="D367" t="e">
        <f>IF(C367=1,'Data Transformation'!$G$3+0.5*'Data Transformation'!$W$25,IF(C368=1,D368-'Data Transformation'!$W$25,FALSE))</f>
        <v>#NUM!</v>
      </c>
      <c r="E367">
        <f t="array" ref="E367">IF(ISLOGICAL(D367),"",FREQUENCY(IF('Data Transformation'!$B$425:$B$8425='Bin Analysis'!$B363,'Data Transformation'!$G$425:$G$8425),D367))</f>
        <v>2001</v>
      </c>
      <c r="F367">
        <f t="shared" ref="F367:F385" si="45">IF(ISLOGICAL(D367),"",E367-E366)</f>
        <v>0</v>
      </c>
      <c r="G367">
        <f>Weighting!$H$7</f>
        <v>0</v>
      </c>
      <c r="H367">
        <f t="array" ref="H367">FREQUENCY(IF('Data Transformation'!$B$4:$B$8425=B363,'Data Transformation'!$G$4:$G$8425),'Bin Analysis'!$B367)</f>
        <v>2073</v>
      </c>
      <c r="I367">
        <f t="shared" ref="I367:I385" si="46">H367-H366</f>
        <v>0</v>
      </c>
      <c r="J367">
        <f>IF(I367=0,0,1)</f>
        <v>0</v>
      </c>
      <c r="K367">
        <f>J367*Weighting!$W$7</f>
        <v>0</v>
      </c>
      <c r="M367" s="14"/>
    </row>
    <row r="368" spans="1:25" x14ac:dyDescent="0.55000000000000004">
      <c r="A368" s="32" t="str">
        <f>IF(Weighting!$P$8&gt;0,B368,"")</f>
        <v/>
      </c>
      <c r="B368" t="e">
        <f>Weighting!$C$8</f>
        <v>#DIV/0!</v>
      </c>
      <c r="C368" t="e">
        <f>Weighting!$F$8</f>
        <v>#NUM!</v>
      </c>
      <c r="D368" t="e">
        <f>IF(C368=1,'Data Transformation'!$G$3+0.5*'Data Transformation'!$W$25,IF(C369=1,D369-'Data Transformation'!$W$25,FALSE))</f>
        <v>#NUM!</v>
      </c>
      <c r="E368">
        <f t="array" ref="E368">IF(ISLOGICAL(D368),"",FREQUENCY(IF('Data Transformation'!$B$425:$B$8425='Bin Analysis'!$B363,'Data Transformation'!$G$425:$G$8425),D368))</f>
        <v>2001</v>
      </c>
      <c r="F368">
        <f t="shared" si="45"/>
        <v>0</v>
      </c>
      <c r="G368">
        <f>Weighting!$H$8</f>
        <v>0</v>
      </c>
      <c r="H368">
        <f t="array" ref="H368">FREQUENCY(IF('Data Transformation'!$B$4:$B$8425=B363,'Data Transformation'!$G$4:$G$8425),'Bin Analysis'!$B368)</f>
        <v>2073</v>
      </c>
      <c r="I368">
        <f t="shared" si="46"/>
        <v>0</v>
      </c>
      <c r="J368">
        <f t="shared" ref="J368:J385" si="47">IF(I368=0,0,1)</f>
        <v>0</v>
      </c>
      <c r="K368">
        <f>J368*Weighting!$W$8</f>
        <v>0</v>
      </c>
      <c r="M368" s="14"/>
    </row>
    <row r="369" spans="1:13" x14ac:dyDescent="0.55000000000000004">
      <c r="A369" s="32" t="str">
        <f>IF(Weighting!$P$9&gt;0,B369,"")</f>
        <v/>
      </c>
      <c r="B369" s="50" t="e">
        <f>Weighting!$C$9</f>
        <v>#DIV/0!</v>
      </c>
      <c r="C369" t="e">
        <f>Weighting!$F$9</f>
        <v>#NUM!</v>
      </c>
      <c r="D369" t="e">
        <f>IF(C369=1,'Data Transformation'!$G$3+0.5*'Data Transformation'!$W$25,IF(C370=1,D370-'Data Transformation'!$W$25,FALSE))</f>
        <v>#NUM!</v>
      </c>
      <c r="E369">
        <f t="array" ref="E369">IF(ISLOGICAL(D369),"",FREQUENCY(IF('Data Transformation'!$B$425:$B$8425='Bin Analysis'!$B363,'Data Transformation'!$G$425:$G$8425),D369))</f>
        <v>2001</v>
      </c>
      <c r="F369">
        <f t="shared" si="45"/>
        <v>0</v>
      </c>
      <c r="G369">
        <f>Weighting!$H$9</f>
        <v>0</v>
      </c>
      <c r="H369">
        <f t="array" ref="H369">FREQUENCY(IF('Data Transformation'!$B$4:$B$8425=B363,'Data Transformation'!$G$4:$G$8425),'Bin Analysis'!$B369)</f>
        <v>2073</v>
      </c>
      <c r="I369">
        <f t="shared" si="46"/>
        <v>0</v>
      </c>
      <c r="J369">
        <f t="shared" si="47"/>
        <v>0</v>
      </c>
      <c r="K369">
        <f>J369*Weighting!$W$9</f>
        <v>0</v>
      </c>
      <c r="M369" s="14"/>
    </row>
    <row r="370" spans="1:13" x14ac:dyDescent="0.55000000000000004">
      <c r="A370" s="32" t="str">
        <f>IF(Weighting!$P$10&gt;0,B370,"")</f>
        <v/>
      </c>
      <c r="B370" t="e">
        <f>Weighting!$C$10</f>
        <v>#DIV/0!</v>
      </c>
      <c r="C370" t="e">
        <f>Weighting!$F$10</f>
        <v>#NUM!</v>
      </c>
      <c r="D370" t="e">
        <f>IF(C370=1,'Data Transformation'!$G$3+0.5*'Data Transformation'!$W$25,IF(C371=1,D371-'Data Transformation'!$W$25,FALSE))</f>
        <v>#NUM!</v>
      </c>
      <c r="E370">
        <f t="array" ref="E370">IF(ISLOGICAL(D370),"",FREQUENCY(IF('Data Transformation'!$B$425:$B$8425='Bin Analysis'!$B363,'Data Transformation'!$G$425:$G$8425),D370))</f>
        <v>2001</v>
      </c>
      <c r="F370">
        <f t="shared" si="45"/>
        <v>0</v>
      </c>
      <c r="G370">
        <f>Weighting!$H$10</f>
        <v>0</v>
      </c>
      <c r="H370">
        <f t="array" ref="H370">FREQUENCY(IF('Data Transformation'!$B$4:$B$8425=B363,'Data Transformation'!$G$4:$G$8425),'Bin Analysis'!$B370)</f>
        <v>2073</v>
      </c>
      <c r="I370">
        <f t="shared" si="46"/>
        <v>0</v>
      </c>
      <c r="J370">
        <f t="shared" si="47"/>
        <v>0</v>
      </c>
      <c r="K370">
        <f>J370*Weighting!$W$10</f>
        <v>0</v>
      </c>
      <c r="M370" s="14"/>
    </row>
    <row r="371" spans="1:13" x14ac:dyDescent="0.55000000000000004">
      <c r="A371" s="32" t="str">
        <f>IF(Weighting!$P$11&gt;0,B371,"")</f>
        <v/>
      </c>
      <c r="B371" t="e">
        <f>Weighting!$C$11</f>
        <v>#DIV/0!</v>
      </c>
      <c r="C371" t="e">
        <f>Weighting!$F$11</f>
        <v>#NUM!</v>
      </c>
      <c r="D371" t="e">
        <f>IF(C371=1,'Data Transformation'!$G$3+0.5*'Data Transformation'!$W$25,IF(C372=1,D372-'Data Transformation'!$W$25,FALSE))</f>
        <v>#NUM!</v>
      </c>
      <c r="E371">
        <f t="array" ref="E371">IF(ISLOGICAL(D371),"",FREQUENCY(IF('Data Transformation'!$B$425:$B$8425='Bin Analysis'!$B363,'Data Transformation'!$G$425:$G$8425),D371))</f>
        <v>2001</v>
      </c>
      <c r="F371">
        <f t="shared" si="45"/>
        <v>0</v>
      </c>
      <c r="G371">
        <f>Weighting!$H$11</f>
        <v>0</v>
      </c>
      <c r="H371">
        <f t="array" ref="H371">FREQUENCY(IF('Data Transformation'!$B$4:$B$8425=B363,'Data Transformation'!$G$4:$G$8425),'Bin Analysis'!$B371)</f>
        <v>2073</v>
      </c>
      <c r="I371">
        <f t="shared" si="46"/>
        <v>0</v>
      </c>
      <c r="J371">
        <f t="shared" si="47"/>
        <v>0</v>
      </c>
      <c r="K371">
        <f>J371*Weighting!$W$11</f>
        <v>0</v>
      </c>
      <c r="M371" s="14"/>
    </row>
    <row r="372" spans="1:13" x14ac:dyDescent="0.55000000000000004">
      <c r="A372" s="32" t="str">
        <f>IF(Weighting!$P$12&gt;0,B372,"")</f>
        <v/>
      </c>
      <c r="B372" t="e">
        <f>Weighting!$C$12</f>
        <v>#DIV/0!</v>
      </c>
      <c r="C372" t="e">
        <f>Weighting!$F$12</f>
        <v>#NUM!</v>
      </c>
      <c r="D372" t="e">
        <f>IF(C372=1,'Data Transformation'!$G$3+0.5*'Data Transformation'!$W$25,IF(C373=1,D373-'Data Transformation'!$W$25,FALSE))</f>
        <v>#NUM!</v>
      </c>
      <c r="E372">
        <f t="array" ref="E372">IF(ISLOGICAL(D372),"",FREQUENCY(IF('Data Transformation'!$B$425:$B$8425='Bin Analysis'!$B363,'Data Transformation'!$G$425:$G$8425),D372))</f>
        <v>2001</v>
      </c>
      <c r="F372">
        <f t="shared" si="45"/>
        <v>0</v>
      </c>
      <c r="G372">
        <f>Weighting!$H$12</f>
        <v>0</v>
      </c>
      <c r="H372">
        <f t="array" ref="H372">FREQUENCY(IF('Data Transformation'!$B$4:$B$8425=B363,'Data Transformation'!$G$4:$G$8425),'Bin Analysis'!$B372)</f>
        <v>2073</v>
      </c>
      <c r="I372">
        <f t="shared" si="46"/>
        <v>0</v>
      </c>
      <c r="J372">
        <f t="shared" si="47"/>
        <v>0</v>
      </c>
      <c r="K372">
        <f>J372*Weighting!$W$12</f>
        <v>0</v>
      </c>
      <c r="M372" s="14"/>
    </row>
    <row r="373" spans="1:13" x14ac:dyDescent="0.55000000000000004">
      <c r="A373" s="32" t="str">
        <f>IF(Weighting!$P$13&gt;0,B373,"")</f>
        <v/>
      </c>
      <c r="B373" t="e">
        <f>Weighting!$C$13</f>
        <v>#DIV/0!</v>
      </c>
      <c r="C373" t="e">
        <f>Weighting!$F$13</f>
        <v>#NUM!</v>
      </c>
      <c r="D373" t="e">
        <f>IF(C373=1,'Data Transformation'!$G$3+0.5*'Data Transformation'!$W$25,IF(C374=1,D374-'Data Transformation'!$W$25,FALSE))</f>
        <v>#NUM!</v>
      </c>
      <c r="E373">
        <f t="array" ref="E373">IF(ISLOGICAL(D373),"",FREQUENCY(IF('Data Transformation'!$B$425:$B$8425='Bin Analysis'!$B363,'Data Transformation'!$G$425:$G$8425),D373))</f>
        <v>2001</v>
      </c>
      <c r="F373">
        <f t="shared" si="45"/>
        <v>0</v>
      </c>
      <c r="G373">
        <f>Weighting!$H$13</f>
        <v>0</v>
      </c>
      <c r="H373">
        <f t="array" ref="H373">FREQUENCY(IF('Data Transformation'!$B$4:$B$8425=B363,'Data Transformation'!$G$4:$G$8425),'Bin Analysis'!$B373)</f>
        <v>2073</v>
      </c>
      <c r="I373">
        <f t="shared" si="46"/>
        <v>0</v>
      </c>
      <c r="J373">
        <f t="shared" si="47"/>
        <v>0</v>
      </c>
      <c r="K373">
        <f>J373*Weighting!$W$13</f>
        <v>0</v>
      </c>
      <c r="M373" s="14"/>
    </row>
    <row r="374" spans="1:13" x14ac:dyDescent="0.55000000000000004">
      <c r="A374" s="32" t="str">
        <f>IF(Weighting!$P$14&gt;0,B374,"")</f>
        <v/>
      </c>
      <c r="B374" t="e">
        <f>Weighting!$C$14</f>
        <v>#DIV/0!</v>
      </c>
      <c r="C374" t="e">
        <f>Weighting!$F$14</f>
        <v>#NUM!</v>
      </c>
      <c r="D374" t="e">
        <f>IF(C374=1,'Data Transformation'!$G$3+0.5*'Data Transformation'!$W$25,IF(C375=1,D375-'Data Transformation'!$W$25,FALSE))</f>
        <v>#NUM!</v>
      </c>
      <c r="E374">
        <f t="array" ref="E374">IF(ISLOGICAL(D374),"",FREQUENCY(IF('Data Transformation'!$B$425:$B$8425='Bin Analysis'!$B363,'Data Transformation'!$G$425:$G$8425),D374))</f>
        <v>2001</v>
      </c>
      <c r="F374">
        <f t="shared" si="45"/>
        <v>0</v>
      </c>
      <c r="G374">
        <f>Weighting!$H$14</f>
        <v>0</v>
      </c>
      <c r="H374">
        <f t="array" ref="H374">FREQUENCY(IF('Data Transformation'!$B$4:$B$8425=B363,'Data Transformation'!$G$4:$G$8425),'Bin Analysis'!$B374)</f>
        <v>2073</v>
      </c>
      <c r="I374">
        <f t="shared" si="46"/>
        <v>0</v>
      </c>
      <c r="J374">
        <f t="shared" si="47"/>
        <v>0</v>
      </c>
      <c r="K374">
        <f>J374*Weighting!$W$14</f>
        <v>0</v>
      </c>
      <c r="M374" s="14"/>
    </row>
    <row r="375" spans="1:13" x14ac:dyDescent="0.55000000000000004">
      <c r="A375" s="32" t="str">
        <f>IF(Weighting!$P$15&gt;0,B375,"")</f>
        <v/>
      </c>
      <c r="B375" t="e">
        <f>Weighting!$C$15</f>
        <v>#DIV/0!</v>
      </c>
      <c r="C375" t="e">
        <f>Weighting!$F$15</f>
        <v>#NUM!</v>
      </c>
      <c r="D375" t="e">
        <f>IF(C375=1,'Data Transformation'!$G$3+0.5*'Data Transformation'!$W$25,IF(C376=1,D376-'Data Transformation'!$W$25,FALSE))</f>
        <v>#NUM!</v>
      </c>
      <c r="E375">
        <f t="array" ref="E375">IF(ISLOGICAL(D375),"",FREQUENCY(IF('Data Transformation'!$B$425:$B$8425='Bin Analysis'!$B363,'Data Transformation'!$G$425:$G$8425),D375))</f>
        <v>2001</v>
      </c>
      <c r="F375">
        <f t="shared" si="45"/>
        <v>0</v>
      </c>
      <c r="G375">
        <f>Weighting!$H$15</f>
        <v>0</v>
      </c>
      <c r="H375">
        <f t="array" ref="H375">FREQUENCY(IF('Data Transformation'!$B$4:$B$8425=B363,'Data Transformation'!$G$4:$G$8425),'Bin Analysis'!$B375)</f>
        <v>2073</v>
      </c>
      <c r="I375">
        <f t="shared" si="46"/>
        <v>0</v>
      </c>
      <c r="J375">
        <f t="shared" si="47"/>
        <v>0</v>
      </c>
      <c r="K375">
        <f>J375*Weighting!$W$15</f>
        <v>0</v>
      </c>
      <c r="M375" s="14"/>
    </row>
    <row r="376" spans="1:13" x14ac:dyDescent="0.55000000000000004">
      <c r="A376" s="32" t="str">
        <f>IF(Weighting!$P$16&gt;0,B376,"")</f>
        <v/>
      </c>
      <c r="B376" t="e">
        <f>Weighting!$C$16</f>
        <v>#DIV/0!</v>
      </c>
      <c r="C376" t="e">
        <f>Weighting!$F$16</f>
        <v>#NUM!</v>
      </c>
      <c r="D376" t="e">
        <f>IF(C376=1,'Data Transformation'!$G$3+0.5*'Data Transformation'!$W$25,IF(C377=1,D377-'Data Transformation'!$W$25,FALSE))</f>
        <v>#NUM!</v>
      </c>
      <c r="E376">
        <f t="array" ref="E376">IF(ISLOGICAL(D376),"",FREQUENCY(IF('Data Transformation'!$B$425:$B$8425='Bin Analysis'!$B363,'Data Transformation'!$G$425:$G$8425),D376))</f>
        <v>2001</v>
      </c>
      <c r="F376">
        <f t="shared" si="45"/>
        <v>0</v>
      </c>
      <c r="G376">
        <f>Weighting!$H$16</f>
        <v>0</v>
      </c>
      <c r="H376">
        <f t="array" ref="H376">FREQUENCY(IF('Data Transformation'!$B$4:$B$8425=B363,'Data Transformation'!$G$4:$G$8425),'Bin Analysis'!$B376)</f>
        <v>2073</v>
      </c>
      <c r="I376">
        <f t="shared" si="46"/>
        <v>0</v>
      </c>
      <c r="J376">
        <f t="shared" si="47"/>
        <v>0</v>
      </c>
      <c r="K376">
        <f>J376*Weighting!$W$16</f>
        <v>0</v>
      </c>
      <c r="M376" s="14"/>
    </row>
    <row r="377" spans="1:13" x14ac:dyDescent="0.55000000000000004">
      <c r="A377" s="32" t="str">
        <f>IF(Weighting!$P$17&gt;0,B377,"")</f>
        <v/>
      </c>
      <c r="B377" t="e">
        <f>Weighting!$C$17</f>
        <v>#DIV/0!</v>
      </c>
      <c r="C377" t="e">
        <f>Weighting!$F$17</f>
        <v>#NUM!</v>
      </c>
      <c r="D377" t="e">
        <f>IF(C377=1,'Data Transformation'!$G$3+0.5*'Data Transformation'!$W$25,IF(C378=1,D378-'Data Transformation'!$W$25,FALSE))</f>
        <v>#NUM!</v>
      </c>
      <c r="E377">
        <f t="array" ref="E377">IF(ISLOGICAL(D377),"",FREQUENCY(IF('Data Transformation'!$B$425:$B$8425='Bin Analysis'!$B363,'Data Transformation'!$G$425:$G$8425),D377))</f>
        <v>2001</v>
      </c>
      <c r="F377">
        <f t="shared" si="45"/>
        <v>0</v>
      </c>
      <c r="G377">
        <f>Weighting!$H$17</f>
        <v>0</v>
      </c>
      <c r="H377">
        <f t="array" ref="H377">FREQUENCY(IF('Data Transformation'!$B$4:$B$8425=B363,'Data Transformation'!$G$4:$G$8425),'Bin Analysis'!$B377)</f>
        <v>2073</v>
      </c>
      <c r="I377">
        <f t="shared" si="46"/>
        <v>0</v>
      </c>
      <c r="J377">
        <f t="shared" si="47"/>
        <v>0</v>
      </c>
      <c r="K377">
        <f>J377*Weighting!$W$17</f>
        <v>0</v>
      </c>
      <c r="M377" s="14"/>
    </row>
    <row r="378" spans="1:13" x14ac:dyDescent="0.55000000000000004">
      <c r="A378" s="32" t="str">
        <f>IF(Weighting!$P$18&gt;0,B378,"")</f>
        <v/>
      </c>
      <c r="B378" t="e">
        <f>Weighting!$C$18</f>
        <v>#DIV/0!</v>
      </c>
      <c r="C378" t="e">
        <f>Weighting!$F$18</f>
        <v>#NUM!</v>
      </c>
      <c r="D378" t="e">
        <f>IF(C378=1,'Data Transformation'!$G$3+0.5*'Data Transformation'!$W$25,IF(C379=1,D379-'Data Transformation'!$W$25,FALSE))</f>
        <v>#NUM!</v>
      </c>
      <c r="E378">
        <f t="array" ref="E378">IF(ISLOGICAL(D378),"",FREQUENCY(IF('Data Transformation'!$B$425:$B$8425='Bin Analysis'!$B363,'Data Transformation'!$G$425:$G$8425),D378))</f>
        <v>2001</v>
      </c>
      <c r="F378">
        <f t="shared" si="45"/>
        <v>0</v>
      </c>
      <c r="G378">
        <f>Weighting!$H$18</f>
        <v>0</v>
      </c>
      <c r="H378">
        <f t="array" ref="H378">FREQUENCY(IF('Data Transformation'!$B$4:$B$8425=B363,'Data Transformation'!$G$4:$G$8425),'Bin Analysis'!$B378)</f>
        <v>2073</v>
      </c>
      <c r="I378">
        <f t="shared" si="46"/>
        <v>0</v>
      </c>
      <c r="J378">
        <f t="shared" si="47"/>
        <v>0</v>
      </c>
      <c r="K378">
        <f>J378*Weighting!$W$18</f>
        <v>0</v>
      </c>
      <c r="M378" s="14"/>
    </row>
    <row r="379" spans="1:13" x14ac:dyDescent="0.55000000000000004">
      <c r="A379" s="32" t="str">
        <f>IF(Weighting!$P$19&gt;0,B379,"")</f>
        <v/>
      </c>
      <c r="B379" t="e">
        <f>Weighting!$C$19</f>
        <v>#DIV/0!</v>
      </c>
      <c r="C379" t="e">
        <f>Weighting!$F$19</f>
        <v>#NUM!</v>
      </c>
      <c r="D379" t="e">
        <f>IF(C379=1,'Data Transformation'!$G$3+0.5*'Data Transformation'!$W$25,IF(C380=1,D380-'Data Transformation'!$W$25,FALSE))</f>
        <v>#NUM!</v>
      </c>
      <c r="E379">
        <f t="array" ref="E379">IF(ISLOGICAL(D379),"",FREQUENCY(IF('Data Transformation'!$B$425:$B$8425='Bin Analysis'!$B363,'Data Transformation'!$G$425:$G$8425),D379))</f>
        <v>2001</v>
      </c>
      <c r="F379">
        <f t="shared" si="45"/>
        <v>0</v>
      </c>
      <c r="G379">
        <f>Weighting!$H$19</f>
        <v>0</v>
      </c>
      <c r="H379">
        <f t="array" ref="H379">FREQUENCY(IF('Data Transformation'!$B$4:$B$8425=B363,'Data Transformation'!$G$4:$G$8425),'Bin Analysis'!$B379)</f>
        <v>2073</v>
      </c>
      <c r="I379">
        <f t="shared" si="46"/>
        <v>0</v>
      </c>
      <c r="J379">
        <f t="shared" si="47"/>
        <v>0</v>
      </c>
      <c r="K379">
        <f>J379*Weighting!$W$19</f>
        <v>0</v>
      </c>
      <c r="M379" s="14"/>
    </row>
    <row r="380" spans="1:13" x14ac:dyDescent="0.55000000000000004">
      <c r="A380" s="32" t="str">
        <f>IF(Weighting!$P$20&gt;0,B380,"")</f>
        <v/>
      </c>
      <c r="B380" t="e">
        <f>Weighting!$C$20</f>
        <v>#DIV/0!</v>
      </c>
      <c r="C380" t="e">
        <f>Weighting!$F$20</f>
        <v>#NUM!</v>
      </c>
      <c r="D380" t="e">
        <f>IF(C380=1,'Data Transformation'!$G$3+0.5*'Data Transformation'!$W$25,IF(C381=1,D381-'Data Transformation'!$W$25,FALSE))</f>
        <v>#NUM!</v>
      </c>
      <c r="E380">
        <f t="array" ref="E380">IF(ISLOGICAL(D380),"",FREQUENCY(IF('Data Transformation'!$B$425:$B$8425='Bin Analysis'!$B363,'Data Transformation'!$G$425:$G$8425),D380))</f>
        <v>2001</v>
      </c>
      <c r="F380">
        <f t="shared" si="45"/>
        <v>0</v>
      </c>
      <c r="G380">
        <f>Weighting!$H$20</f>
        <v>0</v>
      </c>
      <c r="H380">
        <f t="array" ref="H380">FREQUENCY(IF('Data Transformation'!$B$4:$B$8425=B363,'Data Transformation'!$G$4:$G$8425),'Bin Analysis'!$B380)</f>
        <v>2073</v>
      </c>
      <c r="I380">
        <f t="shared" si="46"/>
        <v>0</v>
      </c>
      <c r="J380">
        <f t="shared" si="47"/>
        <v>0</v>
      </c>
      <c r="K380">
        <f>J380*Weighting!$W$20</f>
        <v>0</v>
      </c>
      <c r="M380" s="14"/>
    </row>
    <row r="381" spans="1:13" x14ac:dyDescent="0.55000000000000004">
      <c r="A381" s="32" t="str">
        <f>IF(Weighting!$P$21&gt;0,B381,"")</f>
        <v/>
      </c>
      <c r="B381" t="e">
        <f>Weighting!$C$21</f>
        <v>#DIV/0!</v>
      </c>
      <c r="C381" t="e">
        <f>Weighting!$F$21</f>
        <v>#NUM!</v>
      </c>
      <c r="D381" t="e">
        <f>IF(C381=1,'Data Transformation'!$G$3+0.5*'Data Transformation'!$W$25,IF(C382=1,D382-'Data Transformation'!$W$25,FALSE))</f>
        <v>#NUM!</v>
      </c>
      <c r="E381">
        <f t="array" ref="E381">IF(ISLOGICAL(D381),"",FREQUENCY(IF('Data Transformation'!$B$425:$B$8425='Bin Analysis'!$B363,'Data Transformation'!$G$425:$G$8425),D381))</f>
        <v>2001</v>
      </c>
      <c r="F381">
        <f t="shared" si="45"/>
        <v>0</v>
      </c>
      <c r="G381">
        <f>Weighting!$H$21</f>
        <v>0</v>
      </c>
      <c r="H381">
        <f t="array" ref="H381">FREQUENCY(IF('Data Transformation'!$B$4:$B$8425=B363,'Data Transformation'!$G$4:$G$8425),'Bin Analysis'!$B381)</f>
        <v>2073</v>
      </c>
      <c r="I381">
        <f t="shared" si="46"/>
        <v>0</v>
      </c>
      <c r="J381">
        <f t="shared" si="47"/>
        <v>0</v>
      </c>
      <c r="K381">
        <f>J381*Weighting!$W$21</f>
        <v>0</v>
      </c>
      <c r="M381" s="14"/>
    </row>
    <row r="382" spans="1:13" x14ac:dyDescent="0.55000000000000004">
      <c r="A382" s="32" t="str">
        <f>IF(Weighting!$P$22&gt;0,B382,"")</f>
        <v/>
      </c>
      <c r="B382" t="e">
        <f>Weighting!$C$22</f>
        <v>#DIV/0!</v>
      </c>
      <c r="C382" t="e">
        <f>Weighting!$F$22</f>
        <v>#NUM!</v>
      </c>
      <c r="D382" t="e">
        <f>IF(C382=1,'Data Transformation'!$G$3+0.5*'Data Transformation'!$W$25,IF(C383=1,D383-'Data Transformation'!$W$25,FALSE))</f>
        <v>#NUM!</v>
      </c>
      <c r="E382">
        <f t="array" ref="E382">IF(ISLOGICAL(D382),"",FREQUENCY(IF('Data Transformation'!$B$425:$B$8425='Bin Analysis'!$B363,'Data Transformation'!$G$425:$G$8425),D382))</f>
        <v>2001</v>
      </c>
      <c r="F382">
        <f t="shared" si="45"/>
        <v>0</v>
      </c>
      <c r="G382">
        <f>Weighting!$H$22</f>
        <v>0</v>
      </c>
      <c r="H382">
        <f t="array" ref="H382">FREQUENCY(IF('Data Transformation'!$B$4:$B$8425=B363,'Data Transformation'!$G$4:$G$8425),'Bin Analysis'!$B382)</f>
        <v>2073</v>
      </c>
      <c r="I382">
        <f t="shared" si="46"/>
        <v>0</v>
      </c>
      <c r="J382">
        <f t="shared" si="47"/>
        <v>0</v>
      </c>
      <c r="K382">
        <f>J382*Weighting!$W$22</f>
        <v>0</v>
      </c>
      <c r="M382" s="14"/>
    </row>
    <row r="383" spans="1:13" x14ac:dyDescent="0.55000000000000004">
      <c r="A383" s="32" t="str">
        <f>IF(Weighting!$P$23&gt;0,B383,"")</f>
        <v/>
      </c>
      <c r="B383" t="e">
        <f>Weighting!$C$23</f>
        <v>#DIV/0!</v>
      </c>
      <c r="C383" t="e">
        <f>Weighting!$F$23</f>
        <v>#NUM!</v>
      </c>
      <c r="D383" t="e">
        <f>IF(C383=1,'Data Transformation'!$G$3+0.5*'Data Transformation'!$W$25,IF(C384=1,D384-'Data Transformation'!$W$25,FALSE))</f>
        <v>#NUM!</v>
      </c>
      <c r="E383">
        <f t="array" ref="E383">IF(ISLOGICAL(D383),"",FREQUENCY(IF('Data Transformation'!$B$425:$B$8425='Bin Analysis'!$B363,'Data Transformation'!$G$425:$G$8425),D383))</f>
        <v>2001</v>
      </c>
      <c r="F383">
        <f t="shared" si="45"/>
        <v>0</v>
      </c>
      <c r="G383">
        <f>Weighting!$H$23</f>
        <v>0</v>
      </c>
      <c r="H383">
        <f t="array" ref="H383">FREQUENCY(IF('Data Transformation'!$B$4:$B$8425=B363,'Data Transformation'!$G$4:$G$8425),'Bin Analysis'!$B383)</f>
        <v>2073</v>
      </c>
      <c r="I383">
        <f t="shared" si="46"/>
        <v>0</v>
      </c>
      <c r="J383">
        <f t="shared" si="47"/>
        <v>0</v>
      </c>
      <c r="K383">
        <f>J383*Weighting!$W$23</f>
        <v>0</v>
      </c>
      <c r="M383" s="14"/>
    </row>
    <row r="384" spans="1:13" x14ac:dyDescent="0.55000000000000004">
      <c r="A384" s="32" t="str">
        <f>IF(Weighting!$P$24&gt;0,B384,"")</f>
        <v/>
      </c>
      <c r="B384" t="e">
        <f>Weighting!$C$24</f>
        <v>#DIV/0!</v>
      </c>
      <c r="C384" t="e">
        <f>Weighting!$F$24</f>
        <v>#NUM!</v>
      </c>
      <c r="D384" t="e">
        <f>IF(C384=1,'Data Transformation'!$G$3+0.5*'Data Transformation'!$W$25,IF(C385=1,D385-'Data Transformation'!$W$25,FALSE))</f>
        <v>#NUM!</v>
      </c>
      <c r="E384">
        <f t="array" ref="E384">IF(ISLOGICAL(D384),"",FREQUENCY(IF('Data Transformation'!$B$425:$B$8425='Bin Analysis'!$B363,'Data Transformation'!$G$425:$G$8425),D384))</f>
        <v>2001</v>
      </c>
      <c r="F384">
        <f t="shared" si="45"/>
        <v>0</v>
      </c>
      <c r="G384">
        <f>Weighting!$H$24</f>
        <v>0</v>
      </c>
      <c r="H384">
        <f t="array" ref="H384">FREQUENCY(IF('Data Transformation'!$B$4:$B$8425=B363,'Data Transformation'!$G$4:$G$8425),'Bin Analysis'!$B384)</f>
        <v>2073</v>
      </c>
      <c r="I384">
        <f t="shared" si="46"/>
        <v>0</v>
      </c>
      <c r="J384">
        <f t="shared" si="47"/>
        <v>0</v>
      </c>
      <c r="K384">
        <f>J384*Weighting!$W$24</f>
        <v>0</v>
      </c>
      <c r="M384" s="14"/>
    </row>
    <row r="385" spans="1:25" x14ac:dyDescent="0.55000000000000004">
      <c r="A385" s="32" t="str">
        <f>IF(Weighting!$P$25&gt;0,B385,"")</f>
        <v/>
      </c>
      <c r="B385" t="e">
        <f>Weighting!$C$25</f>
        <v>#DIV/0!</v>
      </c>
      <c r="C385" t="e">
        <f>Weighting!$F$25</f>
        <v>#NUM!</v>
      </c>
      <c r="D385" t="e">
        <f>IF(C385=1,'Data Transformation'!$G$3+0.5*'Data Transformation'!$W$25,IF(C386=1,D386-'Data Transformation'!$W$25,FALSE))</f>
        <v>#NUM!</v>
      </c>
      <c r="E385">
        <f t="array" ref="E385">IF(ISLOGICAL(D385),"",FREQUENCY(IF('Data Transformation'!$B$425:$B$8425='Bin Analysis'!$B363,'Data Transformation'!$G$425:$G$8425),D385))</f>
        <v>2001</v>
      </c>
      <c r="F385">
        <f t="shared" si="45"/>
        <v>0</v>
      </c>
      <c r="G385">
        <f>Weighting!$H$25</f>
        <v>0</v>
      </c>
      <c r="H385">
        <f t="array" ref="H385">FREQUENCY(IF('Data Transformation'!$B$4:$B$8425=B363,'Data Transformation'!$G$4:$G$8425),'Bin Analysis'!$B385)</f>
        <v>2073</v>
      </c>
      <c r="I385">
        <f t="shared" si="46"/>
        <v>0</v>
      </c>
      <c r="J385">
        <f t="shared" si="47"/>
        <v>0</v>
      </c>
      <c r="K385">
        <f>J385*Weighting!$W$25</f>
        <v>0</v>
      </c>
      <c r="M385" s="14"/>
    </row>
    <row r="386" spans="1:25" x14ac:dyDescent="0.55000000000000004">
      <c r="O386"/>
      <c r="P386"/>
      <c r="Q386"/>
      <c r="R386"/>
    </row>
    <row r="387" spans="1:25" ht="23.35" x14ac:dyDescent="0.8">
      <c r="A387" s="21" t="s">
        <v>0</v>
      </c>
      <c r="B387" s="21" t="str">
        <f>IFERROR(VLOOKUP(C387,'Data Transformation'!$L$6:$M$426,2,FALSE),"")</f>
        <v/>
      </c>
      <c r="C387" s="21">
        <f>C363+1</f>
        <v>16</v>
      </c>
      <c r="D387" s="21"/>
      <c r="E387" s="21"/>
      <c r="F387" s="21"/>
      <c r="G387" s="21"/>
      <c r="H387" s="22"/>
      <c r="I387" s="22"/>
      <c r="J387" s="22"/>
      <c r="K387" s="21"/>
      <c r="L387" s="21" t="str">
        <f>B387</f>
        <v/>
      </c>
      <c r="M387" s="23" t="e">
        <f>INDEX('Data Transformation'!$O$4:$O$424,MATCH($B387,'Data Transformation'!$M$4:$M$424,0),MATCH($M$2,'Data Transformation'!$O$3,0))</f>
        <v>#N/A</v>
      </c>
      <c r="N387" s="27" t="e">
        <f>IF('Input and Summary Results'!$J$16="minimum",'Bin Analysis'!X388/(M387-1),'Bin Analysis'!Y387/('Bin Analysis'!M387-1))</f>
        <v>#N/A</v>
      </c>
      <c r="O387" s="27" t="e">
        <f>IF(M387=FALSE,NA(),(VLOOKUP(1,C390:K409,4,FALSE))/(M387-1))</f>
        <v>#N/A</v>
      </c>
      <c r="P387" s="27" t="e">
        <f>IF(M387=FALSE,NA(),SUM(J390:J409)/Weighting!$S$5)</f>
        <v>#N/A</v>
      </c>
      <c r="Q387" s="27" t="e">
        <f>IF(M387=FALSE,NA(),SUM(K390:K409)/Weighting!$S$6)</f>
        <v>#N/A</v>
      </c>
      <c r="R387" s="27" t="e">
        <f>IF(M387=FALSE,NA(),(VLOOKUP(1,G390:K409,3,FALSE))/(M387-1))</f>
        <v>#N/A</v>
      </c>
      <c r="S387" s="22" t="e">
        <f>IF(M387=FALSE,NA(),IF(SUM(J390:J409)=2,"yes","no"))</f>
        <v>#N/A</v>
      </c>
      <c r="X387" s="2" cm="2">
        <f t="array" ref="X387:X388">FREQUENCY(IF('Data Transformation'!$B$425:$B$6424='Bin Analysis'!L387,'Data Transformation'!$G$425:$G$6424),'Data Transformation'!$U$11)</f>
        <v>0</v>
      </c>
      <c r="Y387" s="2" cm="2">
        <f t="array" ref="Y387:Y388">FREQUENCY(IF('Data Transformation'!$B$425:$B$6424='Bin Analysis'!L387,'Data Transformation'!$G$425:$G$6424),'Data Transformation'!$U$12)</f>
        <v>0</v>
      </c>
    </row>
    <row r="388" spans="1:25" x14ac:dyDescent="0.55000000000000004">
      <c r="A388" s="14" t="s">
        <v>67</v>
      </c>
      <c r="B388" t="s">
        <v>47</v>
      </c>
      <c r="C388" t="s">
        <v>5</v>
      </c>
      <c r="D388" t="s">
        <v>100</v>
      </c>
      <c r="E388" t="s">
        <v>101</v>
      </c>
      <c r="F388" t="s">
        <v>102</v>
      </c>
      <c r="G388" t="s">
        <v>70</v>
      </c>
      <c r="H388" t="s">
        <v>31</v>
      </c>
      <c r="I388" t="s">
        <v>32</v>
      </c>
      <c r="J388" t="s">
        <v>46</v>
      </c>
      <c r="K388" s="14" t="s">
        <v>45</v>
      </c>
      <c r="M388" s="14"/>
      <c r="X388" s="2">
        <v>0</v>
      </c>
      <c r="Y388" s="2">
        <v>0</v>
      </c>
    </row>
    <row r="389" spans="1:25" x14ac:dyDescent="0.55000000000000004">
      <c r="A389" s="32"/>
      <c r="D389" t="e">
        <f>IF(C389=1,'Data Transformation'!$G$3+0.5*'Data Transformation'!$W$25,IF(C390=1,D390-'Data Transformation'!$W$25,FALSE))</f>
        <v>#NUM!</v>
      </c>
      <c r="E389">
        <f t="array" ref="E389">IF(ISLOGICAL(D389),"",FREQUENCY(IF('Data Transformation'!$B$425:$B$8425='Bin Analysis'!$B387,'Data Transformation'!$G$425:$G$8425),D389))</f>
        <v>2001</v>
      </c>
      <c r="F389" t="e">
        <f>IF(ISLOGICAL(D389),"",E389-E388)</f>
        <v>#VALUE!</v>
      </c>
      <c r="M389" s="14"/>
    </row>
    <row r="390" spans="1:25" x14ac:dyDescent="0.55000000000000004">
      <c r="A390" s="32" t="e">
        <f>IF(Weighting!$P$6&gt;0,B390,"")</f>
        <v>#NUM!</v>
      </c>
      <c r="B390" t="e">
        <f>Weighting!$C$6</f>
        <v>#DIV/0!</v>
      </c>
      <c r="C390" t="e">
        <f>Weighting!$F$6</f>
        <v>#NUM!</v>
      </c>
      <c r="D390" t="e">
        <f>IF(C390=1,'Data Transformation'!$G$3+0.5*'Data Transformation'!$W$25,IF(C391=1,D391-'Data Transformation'!$W$25,FALSE))</f>
        <v>#NUM!</v>
      </c>
      <c r="E390">
        <f t="array" ref="E390">IF(ISLOGICAL(D390),"",FREQUENCY(IF('Data Transformation'!$B$425:$B$8425='Bin Analysis'!$B387,'Data Transformation'!$G$425:$G$8425),D390))</f>
        <v>2001</v>
      </c>
      <c r="F390">
        <f>IF(ISLOGICAL(D390),"",E390-E389)</f>
        <v>0</v>
      </c>
      <c r="G390">
        <f>Weighting!$H$6</f>
        <v>1</v>
      </c>
      <c r="H390">
        <f t="array" ref="H390">FREQUENCY(IF('Data Transformation'!$B$4:$B$8425=B387,'Data Transformation'!$G$4:$G$8425),'Bin Analysis'!$B390)</f>
        <v>2073</v>
      </c>
      <c r="I390">
        <f>H390-H389</f>
        <v>2073</v>
      </c>
      <c r="J390">
        <f>IF(I390=0,0,1)</f>
        <v>1</v>
      </c>
      <c r="K390" t="e">
        <f>J390*Weighting!$W$6</f>
        <v>#NUM!</v>
      </c>
      <c r="M390" s="14"/>
    </row>
    <row r="391" spans="1:25" x14ac:dyDescent="0.55000000000000004">
      <c r="A391" s="32" t="str">
        <f>IF(Weighting!$P$7&gt;0,B391,"")</f>
        <v/>
      </c>
      <c r="B391" t="e">
        <f>Weighting!$C$7</f>
        <v>#DIV/0!</v>
      </c>
      <c r="C391" t="e">
        <f>Weighting!$F$7</f>
        <v>#NUM!</v>
      </c>
      <c r="D391" t="e">
        <f>IF(C391=1,'Data Transformation'!$G$3+0.5*'Data Transformation'!$W$25,IF(C392=1,D392-'Data Transformation'!$W$25,FALSE))</f>
        <v>#NUM!</v>
      </c>
      <c r="E391">
        <f t="array" ref="E391">IF(ISLOGICAL(D391),"",FREQUENCY(IF('Data Transformation'!$B$425:$B$8425='Bin Analysis'!$B387,'Data Transformation'!$G$425:$G$8425),D391))</f>
        <v>2001</v>
      </c>
      <c r="F391">
        <f t="shared" ref="F391:F409" si="48">IF(ISLOGICAL(D391),"",E391-E390)</f>
        <v>0</v>
      </c>
      <c r="G391">
        <f>Weighting!$H$7</f>
        <v>0</v>
      </c>
      <c r="H391">
        <f t="array" ref="H391">FREQUENCY(IF('Data Transformation'!$B$4:$B$8425=B387,'Data Transformation'!$G$4:$G$8425),'Bin Analysis'!$B391)</f>
        <v>2073</v>
      </c>
      <c r="I391">
        <f t="shared" ref="I391:I409" si="49">H391-H390</f>
        <v>0</v>
      </c>
      <c r="J391">
        <f>IF(I391=0,0,1)</f>
        <v>0</v>
      </c>
      <c r="K391">
        <f>J391*Weighting!$W$7</f>
        <v>0</v>
      </c>
      <c r="M391" s="14"/>
    </row>
    <row r="392" spans="1:25" x14ac:dyDescent="0.55000000000000004">
      <c r="A392" s="32" t="str">
        <f>IF(Weighting!$P$8&gt;0,B392,"")</f>
        <v/>
      </c>
      <c r="B392" t="e">
        <f>Weighting!$C$8</f>
        <v>#DIV/0!</v>
      </c>
      <c r="C392" t="e">
        <f>Weighting!$F$8</f>
        <v>#NUM!</v>
      </c>
      <c r="D392" t="e">
        <f>IF(C392=1,'Data Transformation'!$G$3+0.5*'Data Transformation'!$W$25,IF(C393=1,D393-'Data Transformation'!$W$25,FALSE))</f>
        <v>#NUM!</v>
      </c>
      <c r="E392">
        <f t="array" ref="E392">IF(ISLOGICAL(D392),"",FREQUENCY(IF('Data Transformation'!$B$425:$B$8425='Bin Analysis'!$B387,'Data Transformation'!$G$425:$G$8425),D392))</f>
        <v>2001</v>
      </c>
      <c r="F392">
        <f t="shared" si="48"/>
        <v>0</v>
      </c>
      <c r="G392">
        <f>Weighting!$H$8</f>
        <v>0</v>
      </c>
      <c r="H392">
        <f t="array" ref="H392">FREQUENCY(IF('Data Transformation'!$B$4:$B$8425=B387,'Data Transformation'!$G$4:$G$8425),'Bin Analysis'!$B392)</f>
        <v>2073</v>
      </c>
      <c r="I392">
        <f t="shared" si="49"/>
        <v>0</v>
      </c>
      <c r="J392">
        <f t="shared" ref="J392:J409" si="50">IF(I392=0,0,1)</f>
        <v>0</v>
      </c>
      <c r="K392">
        <f>J392*Weighting!$W$8</f>
        <v>0</v>
      </c>
      <c r="M392" s="14"/>
    </row>
    <row r="393" spans="1:25" x14ac:dyDescent="0.55000000000000004">
      <c r="A393" s="32" t="str">
        <f>IF(Weighting!$P$9&gt;0,B393,"")</f>
        <v/>
      </c>
      <c r="B393" s="50" t="e">
        <f>Weighting!$C$9</f>
        <v>#DIV/0!</v>
      </c>
      <c r="C393" t="e">
        <f>Weighting!$F$9</f>
        <v>#NUM!</v>
      </c>
      <c r="D393" t="e">
        <f>IF(C393=1,'Data Transformation'!$G$3+0.5*'Data Transformation'!$W$25,IF(C394=1,D394-'Data Transformation'!$W$25,FALSE))</f>
        <v>#NUM!</v>
      </c>
      <c r="E393">
        <f t="array" ref="E393">IF(ISLOGICAL(D393),"",FREQUENCY(IF('Data Transformation'!$B$425:$B$8425='Bin Analysis'!$B387,'Data Transformation'!$G$425:$G$8425),D393))</f>
        <v>2001</v>
      </c>
      <c r="F393">
        <f t="shared" si="48"/>
        <v>0</v>
      </c>
      <c r="G393">
        <f>Weighting!$H$9</f>
        <v>0</v>
      </c>
      <c r="H393">
        <f t="array" ref="H393">FREQUENCY(IF('Data Transformation'!$B$4:$B$8425=B387,'Data Transformation'!$G$4:$G$8425),'Bin Analysis'!$B393)</f>
        <v>2073</v>
      </c>
      <c r="I393">
        <f t="shared" si="49"/>
        <v>0</v>
      </c>
      <c r="J393">
        <f t="shared" si="50"/>
        <v>0</v>
      </c>
      <c r="K393">
        <f>J393*Weighting!$W$9</f>
        <v>0</v>
      </c>
      <c r="M393" s="14"/>
    </row>
    <row r="394" spans="1:25" x14ac:dyDescent="0.55000000000000004">
      <c r="A394" s="32" t="str">
        <f>IF(Weighting!$P$10&gt;0,B394,"")</f>
        <v/>
      </c>
      <c r="B394" t="e">
        <f>Weighting!$C$10</f>
        <v>#DIV/0!</v>
      </c>
      <c r="C394" t="e">
        <f>Weighting!$F$10</f>
        <v>#NUM!</v>
      </c>
      <c r="D394" t="e">
        <f>IF(C394=1,'Data Transformation'!$G$3+0.5*'Data Transformation'!$W$25,IF(C395=1,D395-'Data Transformation'!$W$25,FALSE))</f>
        <v>#NUM!</v>
      </c>
      <c r="E394">
        <f t="array" ref="E394">IF(ISLOGICAL(D394),"",FREQUENCY(IF('Data Transformation'!$B$425:$B$8425='Bin Analysis'!$B387,'Data Transformation'!$G$425:$G$8425),D394))</f>
        <v>2001</v>
      </c>
      <c r="F394">
        <f t="shared" si="48"/>
        <v>0</v>
      </c>
      <c r="G394">
        <f>Weighting!$H$10</f>
        <v>0</v>
      </c>
      <c r="H394">
        <f t="array" ref="H394">FREQUENCY(IF('Data Transformation'!$B$4:$B$8425=B387,'Data Transformation'!$G$4:$G$8425),'Bin Analysis'!$B394)</f>
        <v>2073</v>
      </c>
      <c r="I394">
        <f t="shared" si="49"/>
        <v>0</v>
      </c>
      <c r="J394">
        <f t="shared" si="50"/>
        <v>0</v>
      </c>
      <c r="K394">
        <f>J394*Weighting!$W$10</f>
        <v>0</v>
      </c>
      <c r="M394" s="14"/>
    </row>
    <row r="395" spans="1:25" x14ac:dyDescent="0.55000000000000004">
      <c r="A395" s="32" t="str">
        <f>IF(Weighting!$P$11&gt;0,B395,"")</f>
        <v/>
      </c>
      <c r="B395" t="e">
        <f>Weighting!$C$11</f>
        <v>#DIV/0!</v>
      </c>
      <c r="C395" t="e">
        <f>Weighting!$F$11</f>
        <v>#NUM!</v>
      </c>
      <c r="D395" t="e">
        <f>IF(C395=1,'Data Transformation'!$G$3+0.5*'Data Transformation'!$W$25,IF(C396=1,D396-'Data Transformation'!$W$25,FALSE))</f>
        <v>#NUM!</v>
      </c>
      <c r="E395">
        <f t="array" ref="E395">IF(ISLOGICAL(D395),"",FREQUENCY(IF('Data Transformation'!$B$425:$B$8425='Bin Analysis'!$B387,'Data Transformation'!$G$425:$G$8425),D395))</f>
        <v>2001</v>
      </c>
      <c r="F395">
        <f t="shared" si="48"/>
        <v>0</v>
      </c>
      <c r="G395">
        <f>Weighting!$H$11</f>
        <v>0</v>
      </c>
      <c r="H395">
        <f t="array" ref="H395">FREQUENCY(IF('Data Transformation'!$B$4:$B$8425=B387,'Data Transformation'!$G$4:$G$8425),'Bin Analysis'!$B395)</f>
        <v>2073</v>
      </c>
      <c r="I395">
        <f t="shared" si="49"/>
        <v>0</v>
      </c>
      <c r="J395">
        <f t="shared" si="50"/>
        <v>0</v>
      </c>
      <c r="K395">
        <f>J395*Weighting!$W$11</f>
        <v>0</v>
      </c>
      <c r="M395" s="14"/>
    </row>
    <row r="396" spans="1:25" x14ac:dyDescent="0.55000000000000004">
      <c r="A396" s="32" t="str">
        <f>IF(Weighting!$P$12&gt;0,B396,"")</f>
        <v/>
      </c>
      <c r="B396" t="e">
        <f>Weighting!$C$12</f>
        <v>#DIV/0!</v>
      </c>
      <c r="C396" t="e">
        <f>Weighting!$F$12</f>
        <v>#NUM!</v>
      </c>
      <c r="D396" t="e">
        <f>IF(C396=1,'Data Transformation'!$G$3+0.5*'Data Transformation'!$W$25,IF(C397=1,D397-'Data Transformation'!$W$25,FALSE))</f>
        <v>#NUM!</v>
      </c>
      <c r="E396">
        <f t="array" ref="E396">IF(ISLOGICAL(D396),"",FREQUENCY(IF('Data Transformation'!$B$425:$B$8425='Bin Analysis'!$B387,'Data Transformation'!$G$425:$G$8425),D396))</f>
        <v>2001</v>
      </c>
      <c r="F396">
        <f t="shared" si="48"/>
        <v>0</v>
      </c>
      <c r="G396">
        <f>Weighting!$H$12</f>
        <v>0</v>
      </c>
      <c r="H396">
        <f t="array" ref="H396">FREQUENCY(IF('Data Transformation'!$B$4:$B$8425=B387,'Data Transformation'!$G$4:$G$8425),'Bin Analysis'!$B396)</f>
        <v>2073</v>
      </c>
      <c r="I396">
        <f t="shared" si="49"/>
        <v>0</v>
      </c>
      <c r="J396">
        <f t="shared" si="50"/>
        <v>0</v>
      </c>
      <c r="K396">
        <f>J396*Weighting!$W$12</f>
        <v>0</v>
      </c>
      <c r="M396" s="14"/>
    </row>
    <row r="397" spans="1:25" x14ac:dyDescent="0.55000000000000004">
      <c r="A397" s="32" t="str">
        <f>IF(Weighting!$P$13&gt;0,B397,"")</f>
        <v/>
      </c>
      <c r="B397" t="e">
        <f>Weighting!$C$13</f>
        <v>#DIV/0!</v>
      </c>
      <c r="C397" t="e">
        <f>Weighting!$F$13</f>
        <v>#NUM!</v>
      </c>
      <c r="D397" t="e">
        <f>IF(C397=1,'Data Transformation'!$G$3+0.5*'Data Transformation'!$W$25,IF(C398=1,D398-'Data Transformation'!$W$25,FALSE))</f>
        <v>#NUM!</v>
      </c>
      <c r="E397">
        <f t="array" ref="E397">IF(ISLOGICAL(D397),"",FREQUENCY(IF('Data Transformation'!$B$425:$B$8425='Bin Analysis'!$B387,'Data Transformation'!$G$425:$G$8425),D397))</f>
        <v>2001</v>
      </c>
      <c r="F397">
        <f t="shared" si="48"/>
        <v>0</v>
      </c>
      <c r="G397">
        <f>Weighting!$H$13</f>
        <v>0</v>
      </c>
      <c r="H397">
        <f t="array" ref="H397">FREQUENCY(IF('Data Transformation'!$B$4:$B$8425=B387,'Data Transformation'!$G$4:$G$8425),'Bin Analysis'!$B397)</f>
        <v>2073</v>
      </c>
      <c r="I397">
        <f t="shared" si="49"/>
        <v>0</v>
      </c>
      <c r="J397">
        <f t="shared" si="50"/>
        <v>0</v>
      </c>
      <c r="K397">
        <f>J397*Weighting!$W$13</f>
        <v>0</v>
      </c>
      <c r="M397" s="14"/>
    </row>
    <row r="398" spans="1:25" x14ac:dyDescent="0.55000000000000004">
      <c r="A398" s="32" t="str">
        <f>IF(Weighting!$P$14&gt;0,B398,"")</f>
        <v/>
      </c>
      <c r="B398" t="e">
        <f>Weighting!$C$14</f>
        <v>#DIV/0!</v>
      </c>
      <c r="C398" t="e">
        <f>Weighting!$F$14</f>
        <v>#NUM!</v>
      </c>
      <c r="D398" t="e">
        <f>IF(C398=1,'Data Transformation'!$G$3+0.5*'Data Transformation'!$W$25,IF(C399=1,D399-'Data Transformation'!$W$25,FALSE))</f>
        <v>#NUM!</v>
      </c>
      <c r="E398">
        <f t="array" ref="E398">IF(ISLOGICAL(D398),"",FREQUENCY(IF('Data Transformation'!$B$425:$B$8425='Bin Analysis'!$B387,'Data Transformation'!$G$425:$G$8425),D398))</f>
        <v>2001</v>
      </c>
      <c r="F398">
        <f t="shared" si="48"/>
        <v>0</v>
      </c>
      <c r="G398">
        <f>Weighting!$H$14</f>
        <v>0</v>
      </c>
      <c r="H398">
        <f t="array" ref="H398">FREQUENCY(IF('Data Transformation'!$B$4:$B$8425=B387,'Data Transformation'!$G$4:$G$8425),'Bin Analysis'!$B398)</f>
        <v>2073</v>
      </c>
      <c r="I398">
        <f t="shared" si="49"/>
        <v>0</v>
      </c>
      <c r="J398">
        <f t="shared" si="50"/>
        <v>0</v>
      </c>
      <c r="K398">
        <f>J398*Weighting!$W$14</f>
        <v>0</v>
      </c>
      <c r="M398" s="14"/>
    </row>
    <row r="399" spans="1:25" x14ac:dyDescent="0.55000000000000004">
      <c r="A399" s="32" t="str">
        <f>IF(Weighting!$P$15&gt;0,B399,"")</f>
        <v/>
      </c>
      <c r="B399" t="e">
        <f>Weighting!$C$15</f>
        <v>#DIV/0!</v>
      </c>
      <c r="C399" t="e">
        <f>Weighting!$F$15</f>
        <v>#NUM!</v>
      </c>
      <c r="D399" t="e">
        <f>IF(C399=1,'Data Transformation'!$G$3+0.5*'Data Transformation'!$W$25,IF(C400=1,D400-'Data Transformation'!$W$25,FALSE))</f>
        <v>#NUM!</v>
      </c>
      <c r="E399">
        <f t="array" ref="E399">IF(ISLOGICAL(D399),"",FREQUENCY(IF('Data Transformation'!$B$425:$B$8425='Bin Analysis'!$B387,'Data Transformation'!$G$425:$G$8425),D399))</f>
        <v>2001</v>
      </c>
      <c r="F399">
        <f t="shared" si="48"/>
        <v>0</v>
      </c>
      <c r="G399">
        <f>Weighting!$H$15</f>
        <v>0</v>
      </c>
      <c r="H399">
        <f t="array" ref="H399">FREQUENCY(IF('Data Transformation'!$B$4:$B$8425=B387,'Data Transformation'!$G$4:$G$8425),'Bin Analysis'!$B399)</f>
        <v>2073</v>
      </c>
      <c r="I399">
        <f t="shared" si="49"/>
        <v>0</v>
      </c>
      <c r="J399">
        <f t="shared" si="50"/>
        <v>0</v>
      </c>
      <c r="K399">
        <f>J399*Weighting!$W$15</f>
        <v>0</v>
      </c>
      <c r="M399" s="14"/>
    </row>
    <row r="400" spans="1:25" x14ac:dyDescent="0.55000000000000004">
      <c r="A400" s="32" t="str">
        <f>IF(Weighting!$P$16&gt;0,B400,"")</f>
        <v/>
      </c>
      <c r="B400" t="e">
        <f>Weighting!$C$16</f>
        <v>#DIV/0!</v>
      </c>
      <c r="C400" t="e">
        <f>Weighting!$F$16</f>
        <v>#NUM!</v>
      </c>
      <c r="D400" t="e">
        <f>IF(C400=1,'Data Transformation'!$G$3+0.5*'Data Transformation'!$W$25,IF(C401=1,D401-'Data Transformation'!$W$25,FALSE))</f>
        <v>#NUM!</v>
      </c>
      <c r="E400">
        <f t="array" ref="E400">IF(ISLOGICAL(D400),"",FREQUENCY(IF('Data Transformation'!$B$425:$B$8425='Bin Analysis'!$B387,'Data Transformation'!$G$425:$G$8425),D400))</f>
        <v>2001</v>
      </c>
      <c r="F400">
        <f t="shared" si="48"/>
        <v>0</v>
      </c>
      <c r="G400">
        <f>Weighting!$H$16</f>
        <v>0</v>
      </c>
      <c r="H400">
        <f t="array" ref="H400">FREQUENCY(IF('Data Transformation'!$B$4:$B$8425=B387,'Data Transformation'!$G$4:$G$8425),'Bin Analysis'!$B400)</f>
        <v>2073</v>
      </c>
      <c r="I400">
        <f t="shared" si="49"/>
        <v>0</v>
      </c>
      <c r="J400">
        <f t="shared" si="50"/>
        <v>0</v>
      </c>
      <c r="K400">
        <f>J400*Weighting!$W$16</f>
        <v>0</v>
      </c>
      <c r="M400" s="14"/>
    </row>
    <row r="401" spans="1:25" x14ac:dyDescent="0.55000000000000004">
      <c r="A401" s="32" t="str">
        <f>IF(Weighting!$P$17&gt;0,B401,"")</f>
        <v/>
      </c>
      <c r="B401" t="e">
        <f>Weighting!$C$17</f>
        <v>#DIV/0!</v>
      </c>
      <c r="C401" t="e">
        <f>Weighting!$F$17</f>
        <v>#NUM!</v>
      </c>
      <c r="D401" t="e">
        <f>IF(C401=1,'Data Transformation'!$G$3+0.5*'Data Transformation'!$W$25,IF(C402=1,D402-'Data Transformation'!$W$25,FALSE))</f>
        <v>#NUM!</v>
      </c>
      <c r="E401">
        <f t="array" ref="E401">IF(ISLOGICAL(D401),"",FREQUENCY(IF('Data Transformation'!$B$425:$B$8425='Bin Analysis'!$B387,'Data Transformation'!$G$425:$G$8425),D401))</f>
        <v>2001</v>
      </c>
      <c r="F401">
        <f t="shared" si="48"/>
        <v>0</v>
      </c>
      <c r="G401">
        <f>Weighting!$H$17</f>
        <v>0</v>
      </c>
      <c r="H401">
        <f t="array" ref="H401">FREQUENCY(IF('Data Transformation'!$B$4:$B$8425=B387,'Data Transformation'!$G$4:$G$8425),'Bin Analysis'!$B401)</f>
        <v>2073</v>
      </c>
      <c r="I401">
        <f t="shared" si="49"/>
        <v>0</v>
      </c>
      <c r="J401">
        <f t="shared" si="50"/>
        <v>0</v>
      </c>
      <c r="K401">
        <f>J401*Weighting!$W$17</f>
        <v>0</v>
      </c>
      <c r="M401" s="14"/>
    </row>
    <row r="402" spans="1:25" x14ac:dyDescent="0.55000000000000004">
      <c r="A402" s="32" t="str">
        <f>IF(Weighting!$P$18&gt;0,B402,"")</f>
        <v/>
      </c>
      <c r="B402" t="e">
        <f>Weighting!$C$18</f>
        <v>#DIV/0!</v>
      </c>
      <c r="C402" t="e">
        <f>Weighting!$F$18</f>
        <v>#NUM!</v>
      </c>
      <c r="D402" t="e">
        <f>IF(C402=1,'Data Transformation'!$G$3+0.5*'Data Transformation'!$W$25,IF(C403=1,D403-'Data Transformation'!$W$25,FALSE))</f>
        <v>#NUM!</v>
      </c>
      <c r="E402">
        <f t="array" ref="E402">IF(ISLOGICAL(D402),"",FREQUENCY(IF('Data Transformation'!$B$425:$B$8425='Bin Analysis'!$B387,'Data Transformation'!$G$425:$G$8425),D402))</f>
        <v>2001</v>
      </c>
      <c r="F402">
        <f t="shared" si="48"/>
        <v>0</v>
      </c>
      <c r="G402">
        <f>Weighting!$H$18</f>
        <v>0</v>
      </c>
      <c r="H402">
        <f t="array" ref="H402">FREQUENCY(IF('Data Transformation'!$B$4:$B$8425=B387,'Data Transformation'!$G$4:$G$8425),'Bin Analysis'!$B402)</f>
        <v>2073</v>
      </c>
      <c r="I402">
        <f t="shared" si="49"/>
        <v>0</v>
      </c>
      <c r="J402">
        <f t="shared" si="50"/>
        <v>0</v>
      </c>
      <c r="K402">
        <f>J402*Weighting!$W$18</f>
        <v>0</v>
      </c>
      <c r="M402" s="14"/>
    </row>
    <row r="403" spans="1:25" x14ac:dyDescent="0.55000000000000004">
      <c r="A403" s="32" t="str">
        <f>IF(Weighting!$P$19&gt;0,B403,"")</f>
        <v/>
      </c>
      <c r="B403" t="e">
        <f>Weighting!$C$19</f>
        <v>#DIV/0!</v>
      </c>
      <c r="C403" t="e">
        <f>Weighting!$F$19</f>
        <v>#NUM!</v>
      </c>
      <c r="D403" t="e">
        <f>IF(C403=1,'Data Transformation'!$G$3+0.5*'Data Transformation'!$W$25,IF(C404=1,D404-'Data Transformation'!$W$25,FALSE))</f>
        <v>#NUM!</v>
      </c>
      <c r="E403">
        <f t="array" ref="E403">IF(ISLOGICAL(D403),"",FREQUENCY(IF('Data Transformation'!$B$425:$B$8425='Bin Analysis'!$B387,'Data Transformation'!$G$425:$G$8425),D403))</f>
        <v>2001</v>
      </c>
      <c r="F403">
        <f t="shared" si="48"/>
        <v>0</v>
      </c>
      <c r="G403">
        <f>Weighting!$H$19</f>
        <v>0</v>
      </c>
      <c r="H403">
        <f t="array" ref="H403">FREQUENCY(IF('Data Transformation'!$B$4:$B$8425=B387,'Data Transformation'!$G$4:$G$8425),'Bin Analysis'!$B403)</f>
        <v>2073</v>
      </c>
      <c r="I403">
        <f t="shared" si="49"/>
        <v>0</v>
      </c>
      <c r="J403">
        <f t="shared" si="50"/>
        <v>0</v>
      </c>
      <c r="K403">
        <f>J403*Weighting!$W$19</f>
        <v>0</v>
      </c>
      <c r="M403" s="14"/>
    </row>
    <row r="404" spans="1:25" x14ac:dyDescent="0.55000000000000004">
      <c r="A404" s="32" t="str">
        <f>IF(Weighting!$P$20&gt;0,B404,"")</f>
        <v/>
      </c>
      <c r="B404" t="e">
        <f>Weighting!$C$20</f>
        <v>#DIV/0!</v>
      </c>
      <c r="C404" t="e">
        <f>Weighting!$F$20</f>
        <v>#NUM!</v>
      </c>
      <c r="D404" t="e">
        <f>IF(C404=1,'Data Transformation'!$G$3+0.5*'Data Transformation'!$W$25,IF(C405=1,D405-'Data Transformation'!$W$25,FALSE))</f>
        <v>#NUM!</v>
      </c>
      <c r="E404">
        <f t="array" ref="E404">IF(ISLOGICAL(D404),"",FREQUENCY(IF('Data Transformation'!$B$425:$B$8425='Bin Analysis'!$B387,'Data Transformation'!$G$425:$G$8425),D404))</f>
        <v>2001</v>
      </c>
      <c r="F404">
        <f t="shared" si="48"/>
        <v>0</v>
      </c>
      <c r="G404">
        <f>Weighting!$H$20</f>
        <v>0</v>
      </c>
      <c r="H404">
        <f t="array" ref="H404">FREQUENCY(IF('Data Transformation'!$B$4:$B$8425=B387,'Data Transformation'!$G$4:$G$8425),'Bin Analysis'!$B404)</f>
        <v>2073</v>
      </c>
      <c r="I404">
        <f t="shared" si="49"/>
        <v>0</v>
      </c>
      <c r="J404">
        <f t="shared" si="50"/>
        <v>0</v>
      </c>
      <c r="K404">
        <f>J404*Weighting!$W$20</f>
        <v>0</v>
      </c>
      <c r="M404" s="14"/>
    </row>
    <row r="405" spans="1:25" x14ac:dyDescent="0.55000000000000004">
      <c r="A405" s="32" t="str">
        <f>IF(Weighting!$P$21&gt;0,B405,"")</f>
        <v/>
      </c>
      <c r="B405" t="e">
        <f>Weighting!$C$21</f>
        <v>#DIV/0!</v>
      </c>
      <c r="C405" t="e">
        <f>Weighting!$F$21</f>
        <v>#NUM!</v>
      </c>
      <c r="D405" t="e">
        <f>IF(C405=1,'Data Transformation'!$G$3+0.5*'Data Transformation'!$W$25,IF(C406=1,D406-'Data Transformation'!$W$25,FALSE))</f>
        <v>#NUM!</v>
      </c>
      <c r="E405">
        <f t="array" ref="E405">IF(ISLOGICAL(D405),"",FREQUENCY(IF('Data Transformation'!$B$425:$B$8425='Bin Analysis'!$B387,'Data Transformation'!$G$425:$G$8425),D405))</f>
        <v>2001</v>
      </c>
      <c r="F405">
        <f t="shared" si="48"/>
        <v>0</v>
      </c>
      <c r="G405">
        <f>Weighting!$H$21</f>
        <v>0</v>
      </c>
      <c r="H405">
        <f t="array" ref="H405">FREQUENCY(IF('Data Transformation'!$B$4:$B$8425=B387,'Data Transformation'!$G$4:$G$8425),'Bin Analysis'!$B405)</f>
        <v>2073</v>
      </c>
      <c r="I405">
        <f t="shared" si="49"/>
        <v>0</v>
      </c>
      <c r="J405">
        <f t="shared" si="50"/>
        <v>0</v>
      </c>
      <c r="K405">
        <f>J405*Weighting!$W$21</f>
        <v>0</v>
      </c>
      <c r="M405" s="14"/>
    </row>
    <row r="406" spans="1:25" x14ac:dyDescent="0.55000000000000004">
      <c r="A406" s="32" t="str">
        <f>IF(Weighting!$P$22&gt;0,B406,"")</f>
        <v/>
      </c>
      <c r="B406" t="e">
        <f>Weighting!$C$22</f>
        <v>#DIV/0!</v>
      </c>
      <c r="C406" t="e">
        <f>Weighting!$F$22</f>
        <v>#NUM!</v>
      </c>
      <c r="D406" t="e">
        <f>IF(C406=1,'Data Transformation'!$G$3+0.5*'Data Transformation'!$W$25,IF(C407=1,D407-'Data Transformation'!$W$25,FALSE))</f>
        <v>#NUM!</v>
      </c>
      <c r="E406">
        <f t="array" ref="E406">IF(ISLOGICAL(D406),"",FREQUENCY(IF('Data Transformation'!$B$425:$B$8425='Bin Analysis'!$B387,'Data Transformation'!$G$425:$G$8425),D406))</f>
        <v>2001</v>
      </c>
      <c r="F406">
        <f t="shared" si="48"/>
        <v>0</v>
      </c>
      <c r="G406">
        <f>Weighting!$H$22</f>
        <v>0</v>
      </c>
      <c r="H406">
        <f t="array" ref="H406">FREQUENCY(IF('Data Transformation'!$B$4:$B$8425=B387,'Data Transformation'!$G$4:$G$8425),'Bin Analysis'!$B406)</f>
        <v>2073</v>
      </c>
      <c r="I406">
        <f t="shared" si="49"/>
        <v>0</v>
      </c>
      <c r="J406">
        <f t="shared" si="50"/>
        <v>0</v>
      </c>
      <c r="K406">
        <f>J406*Weighting!$W$22</f>
        <v>0</v>
      </c>
      <c r="M406" s="14"/>
    </row>
    <row r="407" spans="1:25" x14ac:dyDescent="0.55000000000000004">
      <c r="A407" s="32" t="str">
        <f>IF(Weighting!$P$23&gt;0,B407,"")</f>
        <v/>
      </c>
      <c r="B407" t="e">
        <f>Weighting!$C$23</f>
        <v>#DIV/0!</v>
      </c>
      <c r="C407" t="e">
        <f>Weighting!$F$23</f>
        <v>#NUM!</v>
      </c>
      <c r="D407" t="e">
        <f>IF(C407=1,'Data Transformation'!$G$3+0.5*'Data Transformation'!$W$25,IF(C408=1,D408-'Data Transformation'!$W$25,FALSE))</f>
        <v>#NUM!</v>
      </c>
      <c r="E407">
        <f t="array" ref="E407">IF(ISLOGICAL(D407),"",FREQUENCY(IF('Data Transformation'!$B$425:$B$8425='Bin Analysis'!$B387,'Data Transformation'!$G$425:$G$8425),D407))</f>
        <v>2001</v>
      </c>
      <c r="F407">
        <f t="shared" si="48"/>
        <v>0</v>
      </c>
      <c r="G407">
        <f>Weighting!$H$23</f>
        <v>0</v>
      </c>
      <c r="H407">
        <f t="array" ref="H407">FREQUENCY(IF('Data Transformation'!$B$4:$B$8425=B387,'Data Transformation'!$G$4:$G$8425),'Bin Analysis'!$B407)</f>
        <v>2073</v>
      </c>
      <c r="I407">
        <f t="shared" si="49"/>
        <v>0</v>
      </c>
      <c r="J407">
        <f t="shared" si="50"/>
        <v>0</v>
      </c>
      <c r="K407">
        <f>J407*Weighting!$W$23</f>
        <v>0</v>
      </c>
      <c r="M407" s="14"/>
    </row>
    <row r="408" spans="1:25" x14ac:dyDescent="0.55000000000000004">
      <c r="A408" s="32" t="str">
        <f>IF(Weighting!$P$24&gt;0,B408,"")</f>
        <v/>
      </c>
      <c r="B408" t="e">
        <f>Weighting!$C$24</f>
        <v>#DIV/0!</v>
      </c>
      <c r="C408" t="e">
        <f>Weighting!$F$24</f>
        <v>#NUM!</v>
      </c>
      <c r="D408" t="e">
        <f>IF(C408=1,'Data Transformation'!$G$3+0.5*'Data Transformation'!$W$25,IF(C409=1,D409-'Data Transformation'!$W$25,FALSE))</f>
        <v>#NUM!</v>
      </c>
      <c r="E408">
        <f t="array" ref="E408">IF(ISLOGICAL(D408),"",FREQUENCY(IF('Data Transformation'!$B$425:$B$8425='Bin Analysis'!$B387,'Data Transformation'!$G$425:$G$8425),D408))</f>
        <v>2001</v>
      </c>
      <c r="F408">
        <f t="shared" si="48"/>
        <v>0</v>
      </c>
      <c r="G408">
        <f>Weighting!$H$24</f>
        <v>0</v>
      </c>
      <c r="H408">
        <f t="array" ref="H408">FREQUENCY(IF('Data Transformation'!$B$4:$B$8425=B387,'Data Transformation'!$G$4:$G$8425),'Bin Analysis'!$B408)</f>
        <v>2073</v>
      </c>
      <c r="I408">
        <f t="shared" si="49"/>
        <v>0</v>
      </c>
      <c r="J408">
        <f t="shared" si="50"/>
        <v>0</v>
      </c>
      <c r="K408">
        <f>J408*Weighting!$W$24</f>
        <v>0</v>
      </c>
      <c r="M408" s="14"/>
    </row>
    <row r="409" spans="1:25" x14ac:dyDescent="0.55000000000000004">
      <c r="A409" s="32" t="str">
        <f>IF(Weighting!$P$25&gt;0,B409,"")</f>
        <v/>
      </c>
      <c r="B409" t="e">
        <f>Weighting!$C$25</f>
        <v>#DIV/0!</v>
      </c>
      <c r="C409" t="e">
        <f>Weighting!$F$25</f>
        <v>#NUM!</v>
      </c>
      <c r="D409" t="e">
        <f>IF(C409=1,'Data Transformation'!$G$3+0.5*'Data Transformation'!$W$25,IF(C410=1,D410-'Data Transformation'!$W$25,FALSE))</f>
        <v>#NUM!</v>
      </c>
      <c r="E409">
        <f t="array" ref="E409">IF(ISLOGICAL(D409),"",FREQUENCY(IF('Data Transformation'!$B$425:$B$8425='Bin Analysis'!$B387,'Data Transformation'!$G$425:$G$8425),D409))</f>
        <v>2001</v>
      </c>
      <c r="F409">
        <f t="shared" si="48"/>
        <v>0</v>
      </c>
      <c r="G409">
        <f>Weighting!$H$25</f>
        <v>0</v>
      </c>
      <c r="H409">
        <f t="array" ref="H409">FREQUENCY(IF('Data Transformation'!$B$4:$B$8425=B387,'Data Transformation'!$G$4:$G$8425),'Bin Analysis'!$B409)</f>
        <v>2073</v>
      </c>
      <c r="I409">
        <f t="shared" si="49"/>
        <v>0</v>
      </c>
      <c r="J409">
        <f t="shared" si="50"/>
        <v>0</v>
      </c>
      <c r="K409">
        <f>J409*Weighting!$W$25</f>
        <v>0</v>
      </c>
      <c r="M409" s="14"/>
    </row>
    <row r="410" spans="1:25" x14ac:dyDescent="0.55000000000000004">
      <c r="O410"/>
      <c r="P410"/>
      <c r="Q410"/>
      <c r="R410"/>
    </row>
    <row r="411" spans="1:25" ht="23.35" x14ac:dyDescent="0.8">
      <c r="A411" s="21" t="s">
        <v>0</v>
      </c>
      <c r="B411" s="21" t="str">
        <f>IFERROR(VLOOKUP(C411,'Data Transformation'!$L$6:$M$426,2,FALSE),"")</f>
        <v/>
      </c>
      <c r="C411" s="21">
        <f>C387+1</f>
        <v>17</v>
      </c>
      <c r="D411" s="21"/>
      <c r="E411" s="21"/>
      <c r="F411" s="21"/>
      <c r="G411" s="21"/>
      <c r="H411" s="22"/>
      <c r="I411" s="22"/>
      <c r="J411" s="22"/>
      <c r="K411" s="21"/>
      <c r="L411" s="21" t="str">
        <f>B411</f>
        <v/>
      </c>
      <c r="M411" s="23" t="e">
        <f>INDEX('Data Transformation'!$O$4:$O$424,MATCH($B411,'Data Transformation'!$M$4:$M$424,0),MATCH($M$2,'Data Transformation'!$O$3,0))</f>
        <v>#N/A</v>
      </c>
      <c r="N411" s="27" t="e">
        <f>IF('Input and Summary Results'!$J$16="minimum",'Bin Analysis'!X412/(M411-1),'Bin Analysis'!Y411/('Bin Analysis'!M411-1))</f>
        <v>#N/A</v>
      </c>
      <c r="O411" s="27" t="e">
        <f>IF(M411=FALSE,NA(),(VLOOKUP(1,C414:K433,4,FALSE))/(M411-1))</f>
        <v>#N/A</v>
      </c>
      <c r="P411" s="27" t="e">
        <f>IF(M411=FALSE,NA(),SUM(J414:J433)/Weighting!$S$5)</f>
        <v>#N/A</v>
      </c>
      <c r="Q411" s="27" t="e">
        <f>IF(M411=FALSE,NA(),SUM(K414:K433)/Weighting!$S$6)</f>
        <v>#N/A</v>
      </c>
      <c r="R411" s="27" t="e">
        <f>IF(M411=FALSE,NA(),(VLOOKUP(1,G414:K433,3,FALSE))/(M411-1))</f>
        <v>#N/A</v>
      </c>
      <c r="S411" s="22" t="e">
        <f>IF(M411=FALSE,NA(),IF(SUM(J414:J433)=2,"yes","no"))</f>
        <v>#N/A</v>
      </c>
      <c r="X411" s="2" cm="2">
        <f t="array" ref="X411:X412">FREQUENCY(IF('Data Transformation'!$B$425:$B$6424='Bin Analysis'!L411,'Data Transformation'!$G$425:$G$6424),'Data Transformation'!$U$11)</f>
        <v>0</v>
      </c>
      <c r="Y411" s="2" cm="2">
        <f t="array" ref="Y411:Y412">FREQUENCY(IF('Data Transformation'!$B$425:$B$6424='Bin Analysis'!L411,'Data Transformation'!$G$425:$G$6424),'Data Transformation'!$U$12)</f>
        <v>0</v>
      </c>
    </row>
    <row r="412" spans="1:25" x14ac:dyDescent="0.55000000000000004">
      <c r="A412" s="14" t="s">
        <v>67</v>
      </c>
      <c r="B412" t="s">
        <v>47</v>
      </c>
      <c r="C412" t="s">
        <v>5</v>
      </c>
      <c r="D412" t="s">
        <v>100</v>
      </c>
      <c r="E412" t="s">
        <v>101</v>
      </c>
      <c r="F412" t="s">
        <v>102</v>
      </c>
      <c r="G412" t="s">
        <v>70</v>
      </c>
      <c r="H412" t="s">
        <v>31</v>
      </c>
      <c r="I412" t="s">
        <v>32</v>
      </c>
      <c r="J412" t="s">
        <v>46</v>
      </c>
      <c r="K412" s="14" t="s">
        <v>45</v>
      </c>
      <c r="M412" s="14"/>
      <c r="X412" s="2">
        <v>0</v>
      </c>
      <c r="Y412" s="2">
        <v>0</v>
      </c>
    </row>
    <row r="413" spans="1:25" x14ac:dyDescent="0.55000000000000004">
      <c r="A413" s="32"/>
      <c r="D413" t="e">
        <f>IF(C413=1,'Data Transformation'!$G$3+0.5*'Data Transformation'!$W$25,IF(C414=1,D414-'Data Transformation'!$W$25,FALSE))</f>
        <v>#NUM!</v>
      </c>
      <c r="E413">
        <f t="array" ref="E413">IF(ISLOGICAL(D413),"",FREQUENCY(IF('Data Transformation'!$B$425:$B$8425='Bin Analysis'!$B411,'Data Transformation'!$G$425:$G$8425),D413))</f>
        <v>2001</v>
      </c>
      <c r="F413" t="e">
        <f>IF(ISLOGICAL(D413),"",E413-E412)</f>
        <v>#VALUE!</v>
      </c>
      <c r="M413" s="14"/>
    </row>
    <row r="414" spans="1:25" x14ac:dyDescent="0.55000000000000004">
      <c r="A414" s="32" t="e">
        <f>IF(Weighting!$P$6&gt;0,B414,"")</f>
        <v>#NUM!</v>
      </c>
      <c r="B414" t="e">
        <f>Weighting!$C$6</f>
        <v>#DIV/0!</v>
      </c>
      <c r="C414" t="e">
        <f>Weighting!$F$6</f>
        <v>#NUM!</v>
      </c>
      <c r="D414" t="e">
        <f>IF(C414=1,'Data Transformation'!$G$3+0.5*'Data Transformation'!$W$25,IF(C415=1,D415-'Data Transformation'!$W$25,FALSE))</f>
        <v>#NUM!</v>
      </c>
      <c r="E414">
        <f t="array" ref="E414">IF(ISLOGICAL(D414),"",FREQUENCY(IF('Data Transformation'!$B$425:$B$8425='Bin Analysis'!$B411,'Data Transformation'!$G$425:$G$8425),D414))</f>
        <v>2001</v>
      </c>
      <c r="F414">
        <f>IF(ISLOGICAL(D414),"",E414-E413)</f>
        <v>0</v>
      </c>
      <c r="G414">
        <f>Weighting!$H$6</f>
        <v>1</v>
      </c>
      <c r="H414">
        <f t="array" ref="H414">FREQUENCY(IF('Data Transformation'!$B$4:$B$8425=B411,'Data Transformation'!$G$4:$G$8425),'Bin Analysis'!$B414)</f>
        <v>2073</v>
      </c>
      <c r="I414">
        <f>H414-H413</f>
        <v>2073</v>
      </c>
      <c r="J414">
        <f>IF(I414=0,0,1)</f>
        <v>1</v>
      </c>
      <c r="K414" t="e">
        <f>J414*Weighting!$W$6</f>
        <v>#NUM!</v>
      </c>
      <c r="M414" s="14"/>
    </row>
    <row r="415" spans="1:25" x14ac:dyDescent="0.55000000000000004">
      <c r="A415" s="32" t="str">
        <f>IF(Weighting!$P$7&gt;0,B415,"")</f>
        <v/>
      </c>
      <c r="B415" t="e">
        <f>Weighting!$C$7</f>
        <v>#DIV/0!</v>
      </c>
      <c r="C415" t="e">
        <f>Weighting!$F$7</f>
        <v>#NUM!</v>
      </c>
      <c r="D415" t="e">
        <f>IF(C415=1,'Data Transformation'!$G$3+0.5*'Data Transformation'!$W$25,IF(C416=1,D416-'Data Transformation'!$W$25,FALSE))</f>
        <v>#NUM!</v>
      </c>
      <c r="E415">
        <f t="array" ref="E415">IF(ISLOGICAL(D415),"",FREQUENCY(IF('Data Transformation'!$B$425:$B$8425='Bin Analysis'!$B411,'Data Transformation'!$G$425:$G$8425),D415))</f>
        <v>2001</v>
      </c>
      <c r="F415">
        <f t="shared" ref="F415:F433" si="51">IF(ISLOGICAL(D415),"",E415-E414)</f>
        <v>0</v>
      </c>
      <c r="G415">
        <f>Weighting!$H$7</f>
        <v>0</v>
      </c>
      <c r="H415">
        <f t="array" ref="H415">FREQUENCY(IF('Data Transformation'!$B$4:$B$8425=B411,'Data Transformation'!$G$4:$G$8425),'Bin Analysis'!$B415)</f>
        <v>2073</v>
      </c>
      <c r="I415">
        <f t="shared" ref="I415:I433" si="52">H415-H414</f>
        <v>0</v>
      </c>
      <c r="J415">
        <f>IF(I415=0,0,1)</f>
        <v>0</v>
      </c>
      <c r="K415">
        <f>J415*Weighting!$W$7</f>
        <v>0</v>
      </c>
      <c r="M415" s="14"/>
    </row>
    <row r="416" spans="1:25" x14ac:dyDescent="0.55000000000000004">
      <c r="A416" s="32" t="str">
        <f>IF(Weighting!$P$8&gt;0,B416,"")</f>
        <v/>
      </c>
      <c r="B416" t="e">
        <f>Weighting!$C$8</f>
        <v>#DIV/0!</v>
      </c>
      <c r="C416" t="e">
        <f>Weighting!$F$8</f>
        <v>#NUM!</v>
      </c>
      <c r="D416" t="e">
        <f>IF(C416=1,'Data Transformation'!$G$3+0.5*'Data Transformation'!$W$25,IF(C417=1,D417-'Data Transformation'!$W$25,FALSE))</f>
        <v>#NUM!</v>
      </c>
      <c r="E416">
        <f t="array" ref="E416">IF(ISLOGICAL(D416),"",FREQUENCY(IF('Data Transformation'!$B$425:$B$8425='Bin Analysis'!$B411,'Data Transformation'!$G$425:$G$8425),D416))</f>
        <v>2001</v>
      </c>
      <c r="F416">
        <f t="shared" si="51"/>
        <v>0</v>
      </c>
      <c r="G416">
        <f>Weighting!$H$8</f>
        <v>0</v>
      </c>
      <c r="H416">
        <f t="array" ref="H416">FREQUENCY(IF('Data Transformation'!$B$4:$B$8425=B411,'Data Transformation'!$G$4:$G$8425),'Bin Analysis'!$B416)</f>
        <v>2073</v>
      </c>
      <c r="I416">
        <f t="shared" si="52"/>
        <v>0</v>
      </c>
      <c r="J416">
        <f t="shared" ref="J416:J433" si="53">IF(I416=0,0,1)</f>
        <v>0</v>
      </c>
      <c r="K416">
        <f>J416*Weighting!$W$8</f>
        <v>0</v>
      </c>
      <c r="M416" s="14"/>
    </row>
    <row r="417" spans="1:13" x14ac:dyDescent="0.55000000000000004">
      <c r="A417" s="32" t="str">
        <f>IF(Weighting!$P$9&gt;0,B417,"")</f>
        <v/>
      </c>
      <c r="B417" s="50" t="e">
        <f>Weighting!$C$9</f>
        <v>#DIV/0!</v>
      </c>
      <c r="C417" t="e">
        <f>Weighting!$F$9</f>
        <v>#NUM!</v>
      </c>
      <c r="D417" t="e">
        <f>IF(C417=1,'Data Transformation'!$G$3+0.5*'Data Transformation'!$W$25,IF(C418=1,D418-'Data Transformation'!$W$25,FALSE))</f>
        <v>#NUM!</v>
      </c>
      <c r="E417">
        <f t="array" ref="E417">IF(ISLOGICAL(D417),"",FREQUENCY(IF('Data Transformation'!$B$425:$B$8425='Bin Analysis'!$B411,'Data Transformation'!$G$425:$G$8425),D417))</f>
        <v>2001</v>
      </c>
      <c r="F417">
        <f t="shared" si="51"/>
        <v>0</v>
      </c>
      <c r="G417">
        <f>Weighting!$H$9</f>
        <v>0</v>
      </c>
      <c r="H417">
        <f t="array" ref="H417">FREQUENCY(IF('Data Transformation'!$B$4:$B$8425=B411,'Data Transformation'!$G$4:$G$8425),'Bin Analysis'!$B417)</f>
        <v>2073</v>
      </c>
      <c r="I417">
        <f t="shared" si="52"/>
        <v>0</v>
      </c>
      <c r="J417">
        <f t="shared" si="53"/>
        <v>0</v>
      </c>
      <c r="K417">
        <f>J417*Weighting!$W$9</f>
        <v>0</v>
      </c>
      <c r="M417" s="14"/>
    </row>
    <row r="418" spans="1:13" x14ac:dyDescent="0.55000000000000004">
      <c r="A418" s="32" t="str">
        <f>IF(Weighting!$P$10&gt;0,B418,"")</f>
        <v/>
      </c>
      <c r="B418" t="e">
        <f>Weighting!$C$10</f>
        <v>#DIV/0!</v>
      </c>
      <c r="C418" t="e">
        <f>Weighting!$F$10</f>
        <v>#NUM!</v>
      </c>
      <c r="D418" t="e">
        <f>IF(C418=1,'Data Transformation'!$G$3+0.5*'Data Transformation'!$W$25,IF(C419=1,D419-'Data Transformation'!$W$25,FALSE))</f>
        <v>#NUM!</v>
      </c>
      <c r="E418">
        <f t="array" ref="E418">IF(ISLOGICAL(D418),"",FREQUENCY(IF('Data Transformation'!$B$425:$B$8425='Bin Analysis'!$B411,'Data Transformation'!$G$425:$G$8425),D418))</f>
        <v>2001</v>
      </c>
      <c r="F418">
        <f t="shared" si="51"/>
        <v>0</v>
      </c>
      <c r="G418">
        <f>Weighting!$H$10</f>
        <v>0</v>
      </c>
      <c r="H418">
        <f t="array" ref="H418">FREQUENCY(IF('Data Transformation'!$B$4:$B$8425=B411,'Data Transformation'!$G$4:$G$8425),'Bin Analysis'!$B418)</f>
        <v>2073</v>
      </c>
      <c r="I418">
        <f t="shared" si="52"/>
        <v>0</v>
      </c>
      <c r="J418">
        <f t="shared" si="53"/>
        <v>0</v>
      </c>
      <c r="K418">
        <f>J418*Weighting!$W$10</f>
        <v>0</v>
      </c>
      <c r="M418" s="14"/>
    </row>
    <row r="419" spans="1:13" x14ac:dyDescent="0.55000000000000004">
      <c r="A419" s="32" t="str">
        <f>IF(Weighting!$P$11&gt;0,B419,"")</f>
        <v/>
      </c>
      <c r="B419" t="e">
        <f>Weighting!$C$11</f>
        <v>#DIV/0!</v>
      </c>
      <c r="C419" t="e">
        <f>Weighting!$F$11</f>
        <v>#NUM!</v>
      </c>
      <c r="D419" t="e">
        <f>IF(C419=1,'Data Transformation'!$G$3+0.5*'Data Transformation'!$W$25,IF(C420=1,D420-'Data Transformation'!$W$25,FALSE))</f>
        <v>#NUM!</v>
      </c>
      <c r="E419">
        <f t="array" ref="E419">IF(ISLOGICAL(D419),"",FREQUENCY(IF('Data Transformation'!$B$425:$B$8425='Bin Analysis'!$B411,'Data Transformation'!$G$425:$G$8425),D419))</f>
        <v>2001</v>
      </c>
      <c r="F419">
        <f t="shared" si="51"/>
        <v>0</v>
      </c>
      <c r="G419">
        <f>Weighting!$H$11</f>
        <v>0</v>
      </c>
      <c r="H419">
        <f t="array" ref="H419">FREQUENCY(IF('Data Transformation'!$B$4:$B$8425=B411,'Data Transformation'!$G$4:$G$8425),'Bin Analysis'!$B419)</f>
        <v>2073</v>
      </c>
      <c r="I419">
        <f t="shared" si="52"/>
        <v>0</v>
      </c>
      <c r="J419">
        <f t="shared" si="53"/>
        <v>0</v>
      </c>
      <c r="K419">
        <f>J419*Weighting!$W$11</f>
        <v>0</v>
      </c>
      <c r="M419" s="14"/>
    </row>
    <row r="420" spans="1:13" x14ac:dyDescent="0.55000000000000004">
      <c r="A420" s="32" t="str">
        <f>IF(Weighting!$P$12&gt;0,B420,"")</f>
        <v/>
      </c>
      <c r="B420" t="e">
        <f>Weighting!$C$12</f>
        <v>#DIV/0!</v>
      </c>
      <c r="C420" t="e">
        <f>Weighting!$F$12</f>
        <v>#NUM!</v>
      </c>
      <c r="D420" t="e">
        <f>IF(C420=1,'Data Transformation'!$G$3+0.5*'Data Transformation'!$W$25,IF(C421=1,D421-'Data Transformation'!$W$25,FALSE))</f>
        <v>#NUM!</v>
      </c>
      <c r="E420">
        <f t="array" ref="E420">IF(ISLOGICAL(D420),"",FREQUENCY(IF('Data Transformation'!$B$425:$B$8425='Bin Analysis'!$B411,'Data Transformation'!$G$425:$G$8425),D420))</f>
        <v>2001</v>
      </c>
      <c r="F420">
        <f t="shared" si="51"/>
        <v>0</v>
      </c>
      <c r="G420">
        <f>Weighting!$H$12</f>
        <v>0</v>
      </c>
      <c r="H420">
        <f t="array" ref="H420">FREQUENCY(IF('Data Transformation'!$B$4:$B$8425=B411,'Data Transformation'!$G$4:$G$8425),'Bin Analysis'!$B420)</f>
        <v>2073</v>
      </c>
      <c r="I420">
        <f t="shared" si="52"/>
        <v>0</v>
      </c>
      <c r="J420">
        <f t="shared" si="53"/>
        <v>0</v>
      </c>
      <c r="K420">
        <f>J420*Weighting!$W$12</f>
        <v>0</v>
      </c>
      <c r="M420" s="14"/>
    </row>
    <row r="421" spans="1:13" x14ac:dyDescent="0.55000000000000004">
      <c r="A421" s="32" t="str">
        <f>IF(Weighting!$P$13&gt;0,B421,"")</f>
        <v/>
      </c>
      <c r="B421" t="e">
        <f>Weighting!$C$13</f>
        <v>#DIV/0!</v>
      </c>
      <c r="C421" t="e">
        <f>Weighting!$F$13</f>
        <v>#NUM!</v>
      </c>
      <c r="D421" t="e">
        <f>IF(C421=1,'Data Transformation'!$G$3+0.5*'Data Transformation'!$W$25,IF(C422=1,D422-'Data Transformation'!$W$25,FALSE))</f>
        <v>#NUM!</v>
      </c>
      <c r="E421">
        <f t="array" ref="E421">IF(ISLOGICAL(D421),"",FREQUENCY(IF('Data Transformation'!$B$425:$B$8425='Bin Analysis'!$B411,'Data Transformation'!$G$425:$G$8425),D421))</f>
        <v>2001</v>
      </c>
      <c r="F421">
        <f t="shared" si="51"/>
        <v>0</v>
      </c>
      <c r="G421">
        <f>Weighting!$H$13</f>
        <v>0</v>
      </c>
      <c r="H421">
        <f t="array" ref="H421">FREQUENCY(IF('Data Transformation'!$B$4:$B$8425=B411,'Data Transformation'!$G$4:$G$8425),'Bin Analysis'!$B421)</f>
        <v>2073</v>
      </c>
      <c r="I421">
        <f t="shared" si="52"/>
        <v>0</v>
      </c>
      <c r="J421">
        <f t="shared" si="53"/>
        <v>0</v>
      </c>
      <c r="K421">
        <f>J421*Weighting!$W$13</f>
        <v>0</v>
      </c>
      <c r="M421" s="14"/>
    </row>
    <row r="422" spans="1:13" x14ac:dyDescent="0.55000000000000004">
      <c r="A422" s="32" t="str">
        <f>IF(Weighting!$P$14&gt;0,B422,"")</f>
        <v/>
      </c>
      <c r="B422" t="e">
        <f>Weighting!$C$14</f>
        <v>#DIV/0!</v>
      </c>
      <c r="C422" t="e">
        <f>Weighting!$F$14</f>
        <v>#NUM!</v>
      </c>
      <c r="D422" t="e">
        <f>IF(C422=1,'Data Transformation'!$G$3+0.5*'Data Transformation'!$W$25,IF(C423=1,D423-'Data Transformation'!$W$25,FALSE))</f>
        <v>#NUM!</v>
      </c>
      <c r="E422">
        <f t="array" ref="E422">IF(ISLOGICAL(D422),"",FREQUENCY(IF('Data Transformation'!$B$425:$B$8425='Bin Analysis'!$B411,'Data Transformation'!$G$425:$G$8425),D422))</f>
        <v>2001</v>
      </c>
      <c r="F422">
        <f t="shared" si="51"/>
        <v>0</v>
      </c>
      <c r="G422">
        <f>Weighting!$H$14</f>
        <v>0</v>
      </c>
      <c r="H422">
        <f t="array" ref="H422">FREQUENCY(IF('Data Transformation'!$B$4:$B$8425=B411,'Data Transformation'!$G$4:$G$8425),'Bin Analysis'!$B422)</f>
        <v>2073</v>
      </c>
      <c r="I422">
        <f t="shared" si="52"/>
        <v>0</v>
      </c>
      <c r="J422">
        <f t="shared" si="53"/>
        <v>0</v>
      </c>
      <c r="K422">
        <f>J422*Weighting!$W$14</f>
        <v>0</v>
      </c>
      <c r="M422" s="14"/>
    </row>
    <row r="423" spans="1:13" x14ac:dyDescent="0.55000000000000004">
      <c r="A423" s="32" t="str">
        <f>IF(Weighting!$P$15&gt;0,B423,"")</f>
        <v/>
      </c>
      <c r="B423" t="e">
        <f>Weighting!$C$15</f>
        <v>#DIV/0!</v>
      </c>
      <c r="C423" t="e">
        <f>Weighting!$F$15</f>
        <v>#NUM!</v>
      </c>
      <c r="D423" t="e">
        <f>IF(C423=1,'Data Transformation'!$G$3+0.5*'Data Transformation'!$W$25,IF(C424=1,D424-'Data Transformation'!$W$25,FALSE))</f>
        <v>#NUM!</v>
      </c>
      <c r="E423">
        <f t="array" ref="E423">IF(ISLOGICAL(D423),"",FREQUENCY(IF('Data Transformation'!$B$425:$B$8425='Bin Analysis'!$B411,'Data Transformation'!$G$425:$G$8425),D423))</f>
        <v>2001</v>
      </c>
      <c r="F423">
        <f t="shared" si="51"/>
        <v>0</v>
      </c>
      <c r="G423">
        <f>Weighting!$H$15</f>
        <v>0</v>
      </c>
      <c r="H423">
        <f t="array" ref="H423">FREQUENCY(IF('Data Transformation'!$B$4:$B$8425=B411,'Data Transformation'!$G$4:$G$8425),'Bin Analysis'!$B423)</f>
        <v>2073</v>
      </c>
      <c r="I423">
        <f t="shared" si="52"/>
        <v>0</v>
      </c>
      <c r="J423">
        <f t="shared" si="53"/>
        <v>0</v>
      </c>
      <c r="K423">
        <f>J423*Weighting!$W$15</f>
        <v>0</v>
      </c>
      <c r="M423" s="14"/>
    </row>
    <row r="424" spans="1:13" x14ac:dyDescent="0.55000000000000004">
      <c r="A424" s="32" t="str">
        <f>IF(Weighting!$P$16&gt;0,B424,"")</f>
        <v/>
      </c>
      <c r="B424" t="e">
        <f>Weighting!$C$16</f>
        <v>#DIV/0!</v>
      </c>
      <c r="C424" t="e">
        <f>Weighting!$F$16</f>
        <v>#NUM!</v>
      </c>
      <c r="D424" t="e">
        <f>IF(C424=1,'Data Transformation'!$G$3+0.5*'Data Transformation'!$W$25,IF(C425=1,D425-'Data Transformation'!$W$25,FALSE))</f>
        <v>#NUM!</v>
      </c>
      <c r="E424">
        <f t="array" ref="E424">IF(ISLOGICAL(D424),"",FREQUENCY(IF('Data Transformation'!$B$425:$B$8425='Bin Analysis'!$B411,'Data Transformation'!$G$425:$G$8425),D424))</f>
        <v>2001</v>
      </c>
      <c r="F424">
        <f t="shared" si="51"/>
        <v>0</v>
      </c>
      <c r="G424">
        <f>Weighting!$H$16</f>
        <v>0</v>
      </c>
      <c r="H424">
        <f t="array" ref="H424">FREQUENCY(IF('Data Transformation'!$B$4:$B$8425=B411,'Data Transformation'!$G$4:$G$8425),'Bin Analysis'!$B424)</f>
        <v>2073</v>
      </c>
      <c r="I424">
        <f t="shared" si="52"/>
        <v>0</v>
      </c>
      <c r="J424">
        <f t="shared" si="53"/>
        <v>0</v>
      </c>
      <c r="K424">
        <f>J424*Weighting!$W$16</f>
        <v>0</v>
      </c>
      <c r="M424" s="14"/>
    </row>
    <row r="425" spans="1:13" x14ac:dyDescent="0.55000000000000004">
      <c r="A425" s="32" t="str">
        <f>IF(Weighting!$P$17&gt;0,B425,"")</f>
        <v/>
      </c>
      <c r="B425" t="e">
        <f>Weighting!$C$17</f>
        <v>#DIV/0!</v>
      </c>
      <c r="C425" t="e">
        <f>Weighting!$F$17</f>
        <v>#NUM!</v>
      </c>
      <c r="D425" t="e">
        <f>IF(C425=1,'Data Transformation'!$G$3+0.5*'Data Transformation'!$W$25,IF(C426=1,D426-'Data Transformation'!$W$25,FALSE))</f>
        <v>#NUM!</v>
      </c>
      <c r="E425">
        <f t="array" ref="E425">IF(ISLOGICAL(D425),"",FREQUENCY(IF('Data Transformation'!$B$425:$B$8425='Bin Analysis'!$B411,'Data Transformation'!$G$425:$G$8425),D425))</f>
        <v>2001</v>
      </c>
      <c r="F425">
        <f t="shared" si="51"/>
        <v>0</v>
      </c>
      <c r="G425">
        <f>Weighting!$H$17</f>
        <v>0</v>
      </c>
      <c r="H425">
        <f t="array" ref="H425">FREQUENCY(IF('Data Transformation'!$B$4:$B$8425=B411,'Data Transformation'!$G$4:$G$8425),'Bin Analysis'!$B425)</f>
        <v>2073</v>
      </c>
      <c r="I425">
        <f t="shared" si="52"/>
        <v>0</v>
      </c>
      <c r="J425">
        <f t="shared" si="53"/>
        <v>0</v>
      </c>
      <c r="K425">
        <f>J425*Weighting!$W$17</f>
        <v>0</v>
      </c>
      <c r="M425" s="14"/>
    </row>
    <row r="426" spans="1:13" x14ac:dyDescent="0.55000000000000004">
      <c r="A426" s="32" t="str">
        <f>IF(Weighting!$P$18&gt;0,B426,"")</f>
        <v/>
      </c>
      <c r="B426" t="e">
        <f>Weighting!$C$18</f>
        <v>#DIV/0!</v>
      </c>
      <c r="C426" t="e">
        <f>Weighting!$F$18</f>
        <v>#NUM!</v>
      </c>
      <c r="D426" t="e">
        <f>IF(C426=1,'Data Transformation'!$G$3+0.5*'Data Transformation'!$W$25,IF(C427=1,D427-'Data Transformation'!$W$25,FALSE))</f>
        <v>#NUM!</v>
      </c>
      <c r="E426">
        <f t="array" ref="E426">IF(ISLOGICAL(D426),"",FREQUENCY(IF('Data Transformation'!$B$425:$B$8425='Bin Analysis'!$B411,'Data Transformation'!$G$425:$G$8425),D426))</f>
        <v>2001</v>
      </c>
      <c r="F426">
        <f t="shared" si="51"/>
        <v>0</v>
      </c>
      <c r="G426">
        <f>Weighting!$H$18</f>
        <v>0</v>
      </c>
      <c r="H426">
        <f t="array" ref="H426">FREQUENCY(IF('Data Transformation'!$B$4:$B$8425=B411,'Data Transformation'!$G$4:$G$8425),'Bin Analysis'!$B426)</f>
        <v>2073</v>
      </c>
      <c r="I426">
        <f t="shared" si="52"/>
        <v>0</v>
      </c>
      <c r="J426">
        <f t="shared" si="53"/>
        <v>0</v>
      </c>
      <c r="K426">
        <f>J426*Weighting!$W$18</f>
        <v>0</v>
      </c>
      <c r="M426" s="14"/>
    </row>
    <row r="427" spans="1:13" x14ac:dyDescent="0.55000000000000004">
      <c r="A427" s="32" t="str">
        <f>IF(Weighting!$P$19&gt;0,B427,"")</f>
        <v/>
      </c>
      <c r="B427" t="e">
        <f>Weighting!$C$19</f>
        <v>#DIV/0!</v>
      </c>
      <c r="C427" t="e">
        <f>Weighting!$F$19</f>
        <v>#NUM!</v>
      </c>
      <c r="D427" t="e">
        <f>IF(C427=1,'Data Transformation'!$G$3+0.5*'Data Transformation'!$W$25,IF(C428=1,D428-'Data Transformation'!$W$25,FALSE))</f>
        <v>#NUM!</v>
      </c>
      <c r="E427">
        <f t="array" ref="E427">IF(ISLOGICAL(D427),"",FREQUENCY(IF('Data Transformation'!$B$425:$B$8425='Bin Analysis'!$B411,'Data Transformation'!$G$425:$G$8425),D427))</f>
        <v>2001</v>
      </c>
      <c r="F427">
        <f t="shared" si="51"/>
        <v>0</v>
      </c>
      <c r="G427">
        <f>Weighting!$H$19</f>
        <v>0</v>
      </c>
      <c r="H427">
        <f t="array" ref="H427">FREQUENCY(IF('Data Transformation'!$B$4:$B$8425=B411,'Data Transformation'!$G$4:$G$8425),'Bin Analysis'!$B427)</f>
        <v>2073</v>
      </c>
      <c r="I427">
        <f t="shared" si="52"/>
        <v>0</v>
      </c>
      <c r="J427">
        <f t="shared" si="53"/>
        <v>0</v>
      </c>
      <c r="K427">
        <f>J427*Weighting!$W$19</f>
        <v>0</v>
      </c>
      <c r="M427" s="14"/>
    </row>
    <row r="428" spans="1:13" x14ac:dyDescent="0.55000000000000004">
      <c r="A428" s="32" t="str">
        <f>IF(Weighting!$P$20&gt;0,B428,"")</f>
        <v/>
      </c>
      <c r="B428" t="e">
        <f>Weighting!$C$20</f>
        <v>#DIV/0!</v>
      </c>
      <c r="C428" t="e">
        <f>Weighting!$F$20</f>
        <v>#NUM!</v>
      </c>
      <c r="D428" t="e">
        <f>IF(C428=1,'Data Transformation'!$G$3+0.5*'Data Transformation'!$W$25,IF(C429=1,D429-'Data Transformation'!$W$25,FALSE))</f>
        <v>#NUM!</v>
      </c>
      <c r="E428">
        <f t="array" ref="E428">IF(ISLOGICAL(D428),"",FREQUENCY(IF('Data Transformation'!$B$425:$B$8425='Bin Analysis'!$B411,'Data Transformation'!$G$425:$G$8425),D428))</f>
        <v>2001</v>
      </c>
      <c r="F428">
        <f t="shared" si="51"/>
        <v>0</v>
      </c>
      <c r="G428">
        <f>Weighting!$H$20</f>
        <v>0</v>
      </c>
      <c r="H428">
        <f t="array" ref="H428">FREQUENCY(IF('Data Transformation'!$B$4:$B$8425=B411,'Data Transformation'!$G$4:$G$8425),'Bin Analysis'!$B428)</f>
        <v>2073</v>
      </c>
      <c r="I428">
        <f t="shared" si="52"/>
        <v>0</v>
      </c>
      <c r="J428">
        <f t="shared" si="53"/>
        <v>0</v>
      </c>
      <c r="K428">
        <f>J428*Weighting!$W$20</f>
        <v>0</v>
      </c>
      <c r="M428" s="14"/>
    </row>
    <row r="429" spans="1:13" x14ac:dyDescent="0.55000000000000004">
      <c r="A429" s="32" t="str">
        <f>IF(Weighting!$P$21&gt;0,B429,"")</f>
        <v/>
      </c>
      <c r="B429" t="e">
        <f>Weighting!$C$21</f>
        <v>#DIV/0!</v>
      </c>
      <c r="C429" t="e">
        <f>Weighting!$F$21</f>
        <v>#NUM!</v>
      </c>
      <c r="D429" t="e">
        <f>IF(C429=1,'Data Transformation'!$G$3+0.5*'Data Transformation'!$W$25,IF(C430=1,D430-'Data Transformation'!$W$25,FALSE))</f>
        <v>#NUM!</v>
      </c>
      <c r="E429">
        <f t="array" ref="E429">IF(ISLOGICAL(D429),"",FREQUENCY(IF('Data Transformation'!$B$425:$B$8425='Bin Analysis'!$B411,'Data Transformation'!$G$425:$G$8425),D429))</f>
        <v>2001</v>
      </c>
      <c r="F429">
        <f t="shared" si="51"/>
        <v>0</v>
      </c>
      <c r="G429">
        <f>Weighting!$H$21</f>
        <v>0</v>
      </c>
      <c r="H429">
        <f t="array" ref="H429">FREQUENCY(IF('Data Transformation'!$B$4:$B$8425=B411,'Data Transformation'!$G$4:$G$8425),'Bin Analysis'!$B429)</f>
        <v>2073</v>
      </c>
      <c r="I429">
        <f t="shared" si="52"/>
        <v>0</v>
      </c>
      <c r="J429">
        <f t="shared" si="53"/>
        <v>0</v>
      </c>
      <c r="K429">
        <f>J429*Weighting!$W$21</f>
        <v>0</v>
      </c>
      <c r="M429" s="14"/>
    </row>
    <row r="430" spans="1:13" x14ac:dyDescent="0.55000000000000004">
      <c r="A430" s="32" t="str">
        <f>IF(Weighting!$P$22&gt;0,B430,"")</f>
        <v/>
      </c>
      <c r="B430" t="e">
        <f>Weighting!$C$22</f>
        <v>#DIV/0!</v>
      </c>
      <c r="C430" t="e">
        <f>Weighting!$F$22</f>
        <v>#NUM!</v>
      </c>
      <c r="D430" t="e">
        <f>IF(C430=1,'Data Transformation'!$G$3+0.5*'Data Transformation'!$W$25,IF(C431=1,D431-'Data Transformation'!$W$25,FALSE))</f>
        <v>#NUM!</v>
      </c>
      <c r="E430">
        <f t="array" ref="E430">IF(ISLOGICAL(D430),"",FREQUENCY(IF('Data Transformation'!$B$425:$B$8425='Bin Analysis'!$B411,'Data Transformation'!$G$425:$G$8425),D430))</f>
        <v>2001</v>
      </c>
      <c r="F430">
        <f t="shared" si="51"/>
        <v>0</v>
      </c>
      <c r="G430">
        <f>Weighting!$H$22</f>
        <v>0</v>
      </c>
      <c r="H430">
        <f t="array" ref="H430">FREQUENCY(IF('Data Transformation'!$B$4:$B$8425=B411,'Data Transformation'!$G$4:$G$8425),'Bin Analysis'!$B430)</f>
        <v>2073</v>
      </c>
      <c r="I430">
        <f t="shared" si="52"/>
        <v>0</v>
      </c>
      <c r="J430">
        <f t="shared" si="53"/>
        <v>0</v>
      </c>
      <c r="K430">
        <f>J430*Weighting!$W$22</f>
        <v>0</v>
      </c>
      <c r="M430" s="14"/>
    </row>
    <row r="431" spans="1:13" x14ac:dyDescent="0.55000000000000004">
      <c r="A431" s="32" t="str">
        <f>IF(Weighting!$P$23&gt;0,B431,"")</f>
        <v/>
      </c>
      <c r="B431" t="e">
        <f>Weighting!$C$23</f>
        <v>#DIV/0!</v>
      </c>
      <c r="C431" t="e">
        <f>Weighting!$F$23</f>
        <v>#NUM!</v>
      </c>
      <c r="D431" t="e">
        <f>IF(C431=1,'Data Transformation'!$G$3+0.5*'Data Transformation'!$W$25,IF(C432=1,D432-'Data Transformation'!$W$25,FALSE))</f>
        <v>#NUM!</v>
      </c>
      <c r="E431">
        <f t="array" ref="E431">IF(ISLOGICAL(D431),"",FREQUENCY(IF('Data Transformation'!$B$425:$B$8425='Bin Analysis'!$B411,'Data Transformation'!$G$425:$G$8425),D431))</f>
        <v>2001</v>
      </c>
      <c r="F431">
        <f t="shared" si="51"/>
        <v>0</v>
      </c>
      <c r="G431">
        <f>Weighting!$H$23</f>
        <v>0</v>
      </c>
      <c r="H431">
        <f t="array" ref="H431">FREQUENCY(IF('Data Transformation'!$B$4:$B$8425=B411,'Data Transformation'!$G$4:$G$8425),'Bin Analysis'!$B431)</f>
        <v>2073</v>
      </c>
      <c r="I431">
        <f t="shared" si="52"/>
        <v>0</v>
      </c>
      <c r="J431">
        <f t="shared" si="53"/>
        <v>0</v>
      </c>
      <c r="K431">
        <f>J431*Weighting!$W$23</f>
        <v>0</v>
      </c>
      <c r="M431" s="14"/>
    </row>
    <row r="432" spans="1:13" x14ac:dyDescent="0.55000000000000004">
      <c r="A432" s="32" t="str">
        <f>IF(Weighting!$P$24&gt;0,B432,"")</f>
        <v/>
      </c>
      <c r="B432" t="e">
        <f>Weighting!$C$24</f>
        <v>#DIV/0!</v>
      </c>
      <c r="C432" t="e">
        <f>Weighting!$F$24</f>
        <v>#NUM!</v>
      </c>
      <c r="D432" t="e">
        <f>IF(C432=1,'Data Transformation'!$G$3+0.5*'Data Transformation'!$W$25,IF(C433=1,D433-'Data Transformation'!$W$25,FALSE))</f>
        <v>#NUM!</v>
      </c>
      <c r="E432">
        <f t="array" ref="E432">IF(ISLOGICAL(D432),"",FREQUENCY(IF('Data Transformation'!$B$425:$B$8425='Bin Analysis'!$B411,'Data Transformation'!$G$425:$G$8425),D432))</f>
        <v>2001</v>
      </c>
      <c r="F432">
        <f t="shared" si="51"/>
        <v>0</v>
      </c>
      <c r="G432">
        <f>Weighting!$H$24</f>
        <v>0</v>
      </c>
      <c r="H432">
        <f t="array" ref="H432">FREQUENCY(IF('Data Transformation'!$B$4:$B$8425=B411,'Data Transformation'!$G$4:$G$8425),'Bin Analysis'!$B432)</f>
        <v>2073</v>
      </c>
      <c r="I432">
        <f t="shared" si="52"/>
        <v>0</v>
      </c>
      <c r="J432">
        <f t="shared" si="53"/>
        <v>0</v>
      </c>
      <c r="K432">
        <f>J432*Weighting!$W$24</f>
        <v>0</v>
      </c>
      <c r="M432" s="14"/>
    </row>
    <row r="433" spans="1:25" x14ac:dyDescent="0.55000000000000004">
      <c r="A433" s="32" t="str">
        <f>IF(Weighting!$P$25&gt;0,B433,"")</f>
        <v/>
      </c>
      <c r="B433" t="e">
        <f>Weighting!$C$25</f>
        <v>#DIV/0!</v>
      </c>
      <c r="C433" t="e">
        <f>Weighting!$F$25</f>
        <v>#NUM!</v>
      </c>
      <c r="D433" t="e">
        <f>IF(C433=1,'Data Transformation'!$G$3+0.5*'Data Transformation'!$W$25,IF(C434=1,D434-'Data Transformation'!$W$25,FALSE))</f>
        <v>#NUM!</v>
      </c>
      <c r="E433">
        <f t="array" ref="E433">IF(ISLOGICAL(D433),"",FREQUENCY(IF('Data Transformation'!$B$425:$B$8425='Bin Analysis'!$B411,'Data Transformation'!$G$425:$G$8425),D433))</f>
        <v>2001</v>
      </c>
      <c r="F433">
        <f t="shared" si="51"/>
        <v>0</v>
      </c>
      <c r="G433">
        <f>Weighting!$H$25</f>
        <v>0</v>
      </c>
      <c r="H433">
        <f t="array" ref="H433">FREQUENCY(IF('Data Transformation'!$B$4:$B$8425=B411,'Data Transformation'!$G$4:$G$8425),'Bin Analysis'!$B433)</f>
        <v>2073</v>
      </c>
      <c r="I433">
        <f t="shared" si="52"/>
        <v>0</v>
      </c>
      <c r="J433">
        <f t="shared" si="53"/>
        <v>0</v>
      </c>
      <c r="K433">
        <f>J433*Weighting!$W$25</f>
        <v>0</v>
      </c>
      <c r="M433" s="14"/>
    </row>
    <row r="434" spans="1:25" x14ac:dyDescent="0.55000000000000004">
      <c r="O434"/>
      <c r="P434"/>
      <c r="Q434"/>
      <c r="R434"/>
    </row>
    <row r="435" spans="1:25" ht="23.35" x14ac:dyDescent="0.8">
      <c r="A435" s="21" t="s">
        <v>0</v>
      </c>
      <c r="B435" s="21" t="str">
        <f>IFERROR(VLOOKUP(C435,'Data Transformation'!$L$6:$M$426,2,FALSE),"")</f>
        <v/>
      </c>
      <c r="C435" s="21">
        <f>C411+1</f>
        <v>18</v>
      </c>
      <c r="D435" s="21"/>
      <c r="E435" s="21"/>
      <c r="F435" s="21"/>
      <c r="G435" s="21"/>
      <c r="H435" s="22"/>
      <c r="I435" s="22"/>
      <c r="J435" s="22"/>
      <c r="K435" s="21"/>
      <c r="L435" s="21" t="str">
        <f>B435</f>
        <v/>
      </c>
      <c r="M435" s="23" t="e">
        <f>INDEX('Data Transformation'!$O$4:$O$424,MATCH($B435,'Data Transformation'!$M$4:$M$424,0),MATCH($M$2,'Data Transformation'!$O$3,0))</f>
        <v>#N/A</v>
      </c>
      <c r="N435" s="27" t="e">
        <f>IF('Input and Summary Results'!$J$16="minimum",'Bin Analysis'!X436/(M435-1),'Bin Analysis'!Y435/('Bin Analysis'!M435-1))</f>
        <v>#N/A</v>
      </c>
      <c r="O435" s="27" t="e">
        <f>IF(M435=FALSE,NA(),(VLOOKUP(1,C438:K457,4,FALSE))/(M435-1))</f>
        <v>#N/A</v>
      </c>
      <c r="P435" s="27" t="e">
        <f>IF(M435=FALSE,NA(),SUM(J438:J457)/Weighting!$S$5)</f>
        <v>#N/A</v>
      </c>
      <c r="Q435" s="27" t="e">
        <f>IF(M435=FALSE,NA(),SUM(K438:K457)/Weighting!$S$6)</f>
        <v>#N/A</v>
      </c>
      <c r="R435" s="27" t="e">
        <f>IF(M435=FALSE,NA(),(VLOOKUP(1,G438:K457,3,FALSE))/(M435-1))</f>
        <v>#N/A</v>
      </c>
      <c r="S435" s="22" t="e">
        <f>IF(M435=FALSE,NA(),IF(SUM(J438:J457)=2,"yes","no"))</f>
        <v>#N/A</v>
      </c>
      <c r="X435" s="2" cm="2">
        <f t="array" ref="X435:X436">FREQUENCY(IF('Data Transformation'!$B$425:$B$6424='Bin Analysis'!L435,'Data Transformation'!$G$425:$G$6424),'Data Transformation'!$U$11)</f>
        <v>0</v>
      </c>
      <c r="Y435" s="2" cm="2">
        <f t="array" ref="Y435:Y436">FREQUENCY(IF('Data Transformation'!$B$425:$B$6424='Bin Analysis'!L435,'Data Transformation'!$G$425:$G$6424),'Data Transformation'!$U$12)</f>
        <v>0</v>
      </c>
    </row>
    <row r="436" spans="1:25" x14ac:dyDescent="0.55000000000000004">
      <c r="A436" s="14" t="s">
        <v>67</v>
      </c>
      <c r="B436" t="s">
        <v>47</v>
      </c>
      <c r="C436" t="s">
        <v>5</v>
      </c>
      <c r="D436" t="s">
        <v>100</v>
      </c>
      <c r="E436" t="s">
        <v>101</v>
      </c>
      <c r="F436" t="s">
        <v>102</v>
      </c>
      <c r="G436" t="s">
        <v>70</v>
      </c>
      <c r="H436" t="s">
        <v>31</v>
      </c>
      <c r="I436" t="s">
        <v>32</v>
      </c>
      <c r="J436" t="s">
        <v>46</v>
      </c>
      <c r="K436" s="14" t="s">
        <v>45</v>
      </c>
      <c r="M436" s="14"/>
      <c r="X436" s="2">
        <v>0</v>
      </c>
      <c r="Y436" s="2">
        <v>0</v>
      </c>
    </row>
    <row r="437" spans="1:25" x14ac:dyDescent="0.55000000000000004">
      <c r="A437" s="32"/>
      <c r="D437" t="e">
        <f>IF(C437=1,'Data Transformation'!$G$3+0.5*'Data Transformation'!$W$25,IF(C438=1,D438-'Data Transformation'!$W$25,FALSE))</f>
        <v>#NUM!</v>
      </c>
      <c r="E437">
        <f t="array" ref="E437">IF(ISLOGICAL(D437),"",FREQUENCY(IF('Data Transformation'!$B$425:$B$8425='Bin Analysis'!$B435,'Data Transformation'!$G$425:$G$8425),D437))</f>
        <v>2001</v>
      </c>
      <c r="F437" t="e">
        <f>IF(ISLOGICAL(D437),"",E437-E436)</f>
        <v>#VALUE!</v>
      </c>
      <c r="M437" s="14"/>
    </row>
    <row r="438" spans="1:25" x14ac:dyDescent="0.55000000000000004">
      <c r="A438" s="32" t="e">
        <f>IF(Weighting!$P$6&gt;0,B438,"")</f>
        <v>#NUM!</v>
      </c>
      <c r="B438" t="e">
        <f>Weighting!$C$6</f>
        <v>#DIV/0!</v>
      </c>
      <c r="C438" t="e">
        <f>Weighting!$F$6</f>
        <v>#NUM!</v>
      </c>
      <c r="D438" t="e">
        <f>IF(C438=1,'Data Transformation'!$G$3+0.5*'Data Transformation'!$W$25,IF(C439=1,D439-'Data Transformation'!$W$25,FALSE))</f>
        <v>#NUM!</v>
      </c>
      <c r="E438">
        <f t="array" ref="E438">IF(ISLOGICAL(D438),"",FREQUENCY(IF('Data Transformation'!$B$425:$B$8425='Bin Analysis'!$B435,'Data Transformation'!$G$425:$G$8425),D438))</f>
        <v>2001</v>
      </c>
      <c r="F438">
        <f>IF(ISLOGICAL(D438),"",E438-E437)</f>
        <v>0</v>
      </c>
      <c r="G438">
        <f>Weighting!$H$6</f>
        <v>1</v>
      </c>
      <c r="H438">
        <f t="array" ref="H438">FREQUENCY(IF('Data Transformation'!$B$4:$B$8425=B435,'Data Transformation'!$G$4:$G$8425),'Bin Analysis'!$B438)</f>
        <v>2073</v>
      </c>
      <c r="I438">
        <f>H438-H437</f>
        <v>2073</v>
      </c>
      <c r="J438">
        <f>IF(I438=0,0,1)</f>
        <v>1</v>
      </c>
      <c r="K438" t="e">
        <f>J438*Weighting!$W$6</f>
        <v>#NUM!</v>
      </c>
      <c r="M438" s="14"/>
    </row>
    <row r="439" spans="1:25" x14ac:dyDescent="0.55000000000000004">
      <c r="A439" s="32" t="str">
        <f>IF(Weighting!$P$7&gt;0,B439,"")</f>
        <v/>
      </c>
      <c r="B439" t="e">
        <f>Weighting!$C$7</f>
        <v>#DIV/0!</v>
      </c>
      <c r="C439" t="e">
        <f>Weighting!$F$7</f>
        <v>#NUM!</v>
      </c>
      <c r="D439" t="e">
        <f>IF(C439=1,'Data Transformation'!$G$3+0.5*'Data Transformation'!$W$25,IF(C440=1,D440-'Data Transformation'!$W$25,FALSE))</f>
        <v>#NUM!</v>
      </c>
      <c r="E439">
        <f t="array" ref="E439">IF(ISLOGICAL(D439),"",FREQUENCY(IF('Data Transformation'!$B$425:$B$8425='Bin Analysis'!$B435,'Data Transformation'!$G$425:$G$8425),D439))</f>
        <v>2001</v>
      </c>
      <c r="F439">
        <f t="shared" ref="F439:F457" si="54">IF(ISLOGICAL(D439),"",E439-E438)</f>
        <v>0</v>
      </c>
      <c r="G439">
        <f>Weighting!$H$7</f>
        <v>0</v>
      </c>
      <c r="H439">
        <f t="array" ref="H439">FREQUENCY(IF('Data Transformation'!$B$4:$B$8425=B435,'Data Transformation'!$G$4:$G$8425),'Bin Analysis'!$B439)</f>
        <v>2073</v>
      </c>
      <c r="I439">
        <f t="shared" ref="I439:I457" si="55">H439-H438</f>
        <v>0</v>
      </c>
      <c r="J439">
        <f>IF(I439=0,0,1)</f>
        <v>0</v>
      </c>
      <c r="K439">
        <f>J439*Weighting!$W$7</f>
        <v>0</v>
      </c>
      <c r="M439" s="14"/>
    </row>
    <row r="440" spans="1:25" x14ac:dyDescent="0.55000000000000004">
      <c r="A440" s="32" t="str">
        <f>IF(Weighting!$P$8&gt;0,B440,"")</f>
        <v/>
      </c>
      <c r="B440" t="e">
        <f>Weighting!$C$8</f>
        <v>#DIV/0!</v>
      </c>
      <c r="C440" t="e">
        <f>Weighting!$F$8</f>
        <v>#NUM!</v>
      </c>
      <c r="D440" t="e">
        <f>IF(C440=1,'Data Transformation'!$G$3+0.5*'Data Transformation'!$W$25,IF(C441=1,D441-'Data Transformation'!$W$25,FALSE))</f>
        <v>#NUM!</v>
      </c>
      <c r="E440">
        <f t="array" ref="E440">IF(ISLOGICAL(D440),"",FREQUENCY(IF('Data Transformation'!$B$425:$B$8425='Bin Analysis'!$B435,'Data Transformation'!$G$425:$G$8425),D440))</f>
        <v>2001</v>
      </c>
      <c r="F440">
        <f t="shared" si="54"/>
        <v>0</v>
      </c>
      <c r="G440">
        <f>Weighting!$H$8</f>
        <v>0</v>
      </c>
      <c r="H440">
        <f t="array" ref="H440">FREQUENCY(IF('Data Transformation'!$B$4:$B$8425=B435,'Data Transformation'!$G$4:$G$8425),'Bin Analysis'!$B440)</f>
        <v>2073</v>
      </c>
      <c r="I440">
        <f t="shared" si="55"/>
        <v>0</v>
      </c>
      <c r="J440">
        <f t="shared" ref="J440:J457" si="56">IF(I440=0,0,1)</f>
        <v>0</v>
      </c>
      <c r="K440">
        <f>J440*Weighting!$W$8</f>
        <v>0</v>
      </c>
      <c r="M440" s="14"/>
    </row>
    <row r="441" spans="1:25" x14ac:dyDescent="0.55000000000000004">
      <c r="A441" s="32" t="str">
        <f>IF(Weighting!$P$9&gt;0,B441,"")</f>
        <v/>
      </c>
      <c r="B441" s="50" t="e">
        <f>Weighting!$C$9</f>
        <v>#DIV/0!</v>
      </c>
      <c r="C441" t="e">
        <f>Weighting!$F$9</f>
        <v>#NUM!</v>
      </c>
      <c r="D441" t="e">
        <f>IF(C441=1,'Data Transformation'!$G$3+0.5*'Data Transformation'!$W$25,IF(C442=1,D442-'Data Transformation'!$W$25,FALSE))</f>
        <v>#NUM!</v>
      </c>
      <c r="E441">
        <f t="array" ref="E441">IF(ISLOGICAL(D441),"",FREQUENCY(IF('Data Transformation'!$B$425:$B$8425='Bin Analysis'!$B435,'Data Transformation'!$G$425:$G$8425),D441))</f>
        <v>2001</v>
      </c>
      <c r="F441">
        <f t="shared" si="54"/>
        <v>0</v>
      </c>
      <c r="G441">
        <f>Weighting!$H$9</f>
        <v>0</v>
      </c>
      <c r="H441">
        <f t="array" ref="H441">FREQUENCY(IF('Data Transformation'!$B$4:$B$8425=B435,'Data Transformation'!$G$4:$G$8425),'Bin Analysis'!$B441)</f>
        <v>2073</v>
      </c>
      <c r="I441">
        <f t="shared" si="55"/>
        <v>0</v>
      </c>
      <c r="J441">
        <f t="shared" si="56"/>
        <v>0</v>
      </c>
      <c r="K441">
        <f>J441*Weighting!$W$9</f>
        <v>0</v>
      </c>
      <c r="M441" s="14"/>
    </row>
    <row r="442" spans="1:25" x14ac:dyDescent="0.55000000000000004">
      <c r="A442" s="32" t="str">
        <f>IF(Weighting!$P$10&gt;0,B442,"")</f>
        <v/>
      </c>
      <c r="B442" t="e">
        <f>Weighting!$C$10</f>
        <v>#DIV/0!</v>
      </c>
      <c r="C442" t="e">
        <f>Weighting!$F$10</f>
        <v>#NUM!</v>
      </c>
      <c r="D442" t="e">
        <f>IF(C442=1,'Data Transformation'!$G$3+0.5*'Data Transformation'!$W$25,IF(C443=1,D443-'Data Transformation'!$W$25,FALSE))</f>
        <v>#NUM!</v>
      </c>
      <c r="E442">
        <f t="array" ref="E442">IF(ISLOGICAL(D442),"",FREQUENCY(IF('Data Transformation'!$B$425:$B$8425='Bin Analysis'!$B435,'Data Transformation'!$G$425:$G$8425),D442))</f>
        <v>2001</v>
      </c>
      <c r="F442">
        <f t="shared" si="54"/>
        <v>0</v>
      </c>
      <c r="G442">
        <f>Weighting!$H$10</f>
        <v>0</v>
      </c>
      <c r="H442">
        <f t="array" ref="H442">FREQUENCY(IF('Data Transformation'!$B$4:$B$8425=B435,'Data Transformation'!$G$4:$G$8425),'Bin Analysis'!$B442)</f>
        <v>2073</v>
      </c>
      <c r="I442">
        <f t="shared" si="55"/>
        <v>0</v>
      </c>
      <c r="J442">
        <f t="shared" si="56"/>
        <v>0</v>
      </c>
      <c r="K442">
        <f>J442*Weighting!$W$10</f>
        <v>0</v>
      </c>
      <c r="M442" s="14"/>
    </row>
    <row r="443" spans="1:25" x14ac:dyDescent="0.55000000000000004">
      <c r="A443" s="32" t="str">
        <f>IF(Weighting!$P$11&gt;0,B443,"")</f>
        <v/>
      </c>
      <c r="B443" t="e">
        <f>Weighting!$C$11</f>
        <v>#DIV/0!</v>
      </c>
      <c r="C443" t="e">
        <f>Weighting!$F$11</f>
        <v>#NUM!</v>
      </c>
      <c r="D443" t="e">
        <f>IF(C443=1,'Data Transformation'!$G$3+0.5*'Data Transformation'!$W$25,IF(C444=1,D444-'Data Transformation'!$W$25,FALSE))</f>
        <v>#NUM!</v>
      </c>
      <c r="E443">
        <f t="array" ref="E443">IF(ISLOGICAL(D443),"",FREQUENCY(IF('Data Transformation'!$B$425:$B$8425='Bin Analysis'!$B435,'Data Transformation'!$G$425:$G$8425),D443))</f>
        <v>2001</v>
      </c>
      <c r="F443">
        <f t="shared" si="54"/>
        <v>0</v>
      </c>
      <c r="G443">
        <f>Weighting!$H$11</f>
        <v>0</v>
      </c>
      <c r="H443">
        <f t="array" ref="H443">FREQUENCY(IF('Data Transformation'!$B$4:$B$8425=B435,'Data Transformation'!$G$4:$G$8425),'Bin Analysis'!$B443)</f>
        <v>2073</v>
      </c>
      <c r="I443">
        <f t="shared" si="55"/>
        <v>0</v>
      </c>
      <c r="J443">
        <f t="shared" si="56"/>
        <v>0</v>
      </c>
      <c r="K443">
        <f>J443*Weighting!$W$11</f>
        <v>0</v>
      </c>
      <c r="M443" s="14"/>
    </row>
    <row r="444" spans="1:25" x14ac:dyDescent="0.55000000000000004">
      <c r="A444" s="32" t="str">
        <f>IF(Weighting!$P$12&gt;0,B444,"")</f>
        <v/>
      </c>
      <c r="B444" t="e">
        <f>Weighting!$C$12</f>
        <v>#DIV/0!</v>
      </c>
      <c r="C444" t="e">
        <f>Weighting!$F$12</f>
        <v>#NUM!</v>
      </c>
      <c r="D444" t="e">
        <f>IF(C444=1,'Data Transformation'!$G$3+0.5*'Data Transformation'!$W$25,IF(C445=1,D445-'Data Transformation'!$W$25,FALSE))</f>
        <v>#NUM!</v>
      </c>
      <c r="E444">
        <f t="array" ref="E444">IF(ISLOGICAL(D444),"",FREQUENCY(IF('Data Transformation'!$B$425:$B$8425='Bin Analysis'!$B435,'Data Transformation'!$G$425:$G$8425),D444))</f>
        <v>2001</v>
      </c>
      <c r="F444">
        <f t="shared" si="54"/>
        <v>0</v>
      </c>
      <c r="G444">
        <f>Weighting!$H$12</f>
        <v>0</v>
      </c>
      <c r="H444">
        <f t="array" ref="H444">FREQUENCY(IF('Data Transformation'!$B$4:$B$8425=B435,'Data Transformation'!$G$4:$G$8425),'Bin Analysis'!$B444)</f>
        <v>2073</v>
      </c>
      <c r="I444">
        <f t="shared" si="55"/>
        <v>0</v>
      </c>
      <c r="J444">
        <f t="shared" si="56"/>
        <v>0</v>
      </c>
      <c r="K444">
        <f>J444*Weighting!$W$12</f>
        <v>0</v>
      </c>
      <c r="M444" s="14"/>
    </row>
    <row r="445" spans="1:25" x14ac:dyDescent="0.55000000000000004">
      <c r="A445" s="32" t="str">
        <f>IF(Weighting!$P$13&gt;0,B445,"")</f>
        <v/>
      </c>
      <c r="B445" t="e">
        <f>Weighting!$C$13</f>
        <v>#DIV/0!</v>
      </c>
      <c r="C445" t="e">
        <f>Weighting!$F$13</f>
        <v>#NUM!</v>
      </c>
      <c r="D445" t="e">
        <f>IF(C445=1,'Data Transformation'!$G$3+0.5*'Data Transformation'!$W$25,IF(C446=1,D446-'Data Transformation'!$W$25,FALSE))</f>
        <v>#NUM!</v>
      </c>
      <c r="E445">
        <f t="array" ref="E445">IF(ISLOGICAL(D445),"",FREQUENCY(IF('Data Transformation'!$B$425:$B$8425='Bin Analysis'!$B435,'Data Transformation'!$G$425:$G$8425),D445))</f>
        <v>2001</v>
      </c>
      <c r="F445">
        <f t="shared" si="54"/>
        <v>0</v>
      </c>
      <c r="G445">
        <f>Weighting!$H$13</f>
        <v>0</v>
      </c>
      <c r="H445">
        <f t="array" ref="H445">FREQUENCY(IF('Data Transformation'!$B$4:$B$8425=B435,'Data Transformation'!$G$4:$G$8425),'Bin Analysis'!$B445)</f>
        <v>2073</v>
      </c>
      <c r="I445">
        <f t="shared" si="55"/>
        <v>0</v>
      </c>
      <c r="J445">
        <f t="shared" si="56"/>
        <v>0</v>
      </c>
      <c r="K445">
        <f>J445*Weighting!$W$13</f>
        <v>0</v>
      </c>
      <c r="M445" s="14"/>
    </row>
    <row r="446" spans="1:25" x14ac:dyDescent="0.55000000000000004">
      <c r="A446" s="32" t="str">
        <f>IF(Weighting!$P$14&gt;0,B446,"")</f>
        <v/>
      </c>
      <c r="B446" t="e">
        <f>Weighting!$C$14</f>
        <v>#DIV/0!</v>
      </c>
      <c r="C446" t="e">
        <f>Weighting!$F$14</f>
        <v>#NUM!</v>
      </c>
      <c r="D446" t="e">
        <f>IF(C446=1,'Data Transformation'!$G$3+0.5*'Data Transformation'!$W$25,IF(C447=1,D447-'Data Transformation'!$W$25,FALSE))</f>
        <v>#NUM!</v>
      </c>
      <c r="E446">
        <f t="array" ref="E446">IF(ISLOGICAL(D446),"",FREQUENCY(IF('Data Transformation'!$B$425:$B$8425='Bin Analysis'!$B435,'Data Transformation'!$G$425:$G$8425),D446))</f>
        <v>2001</v>
      </c>
      <c r="F446">
        <f t="shared" si="54"/>
        <v>0</v>
      </c>
      <c r="G446">
        <f>Weighting!$H$14</f>
        <v>0</v>
      </c>
      <c r="H446">
        <f t="array" ref="H446">FREQUENCY(IF('Data Transformation'!$B$4:$B$8425=B435,'Data Transformation'!$G$4:$G$8425),'Bin Analysis'!$B446)</f>
        <v>2073</v>
      </c>
      <c r="I446">
        <f t="shared" si="55"/>
        <v>0</v>
      </c>
      <c r="J446">
        <f t="shared" si="56"/>
        <v>0</v>
      </c>
      <c r="K446">
        <f>J446*Weighting!$W$14</f>
        <v>0</v>
      </c>
      <c r="M446" s="14"/>
    </row>
    <row r="447" spans="1:25" x14ac:dyDescent="0.55000000000000004">
      <c r="A447" s="32" t="str">
        <f>IF(Weighting!$P$15&gt;0,B447,"")</f>
        <v/>
      </c>
      <c r="B447" t="e">
        <f>Weighting!$C$15</f>
        <v>#DIV/0!</v>
      </c>
      <c r="C447" t="e">
        <f>Weighting!$F$15</f>
        <v>#NUM!</v>
      </c>
      <c r="D447" t="e">
        <f>IF(C447=1,'Data Transformation'!$G$3+0.5*'Data Transformation'!$W$25,IF(C448=1,D448-'Data Transformation'!$W$25,FALSE))</f>
        <v>#NUM!</v>
      </c>
      <c r="E447">
        <f t="array" ref="E447">IF(ISLOGICAL(D447),"",FREQUENCY(IF('Data Transformation'!$B$425:$B$8425='Bin Analysis'!$B435,'Data Transformation'!$G$425:$G$8425),D447))</f>
        <v>2001</v>
      </c>
      <c r="F447">
        <f t="shared" si="54"/>
        <v>0</v>
      </c>
      <c r="G447">
        <f>Weighting!$H$15</f>
        <v>0</v>
      </c>
      <c r="H447">
        <f t="array" ref="H447">FREQUENCY(IF('Data Transformation'!$B$4:$B$8425=B435,'Data Transformation'!$G$4:$G$8425),'Bin Analysis'!$B447)</f>
        <v>2073</v>
      </c>
      <c r="I447">
        <f t="shared" si="55"/>
        <v>0</v>
      </c>
      <c r="J447">
        <f t="shared" si="56"/>
        <v>0</v>
      </c>
      <c r="K447">
        <f>J447*Weighting!$W$15</f>
        <v>0</v>
      </c>
      <c r="M447" s="14"/>
    </row>
    <row r="448" spans="1:25" x14ac:dyDescent="0.55000000000000004">
      <c r="A448" s="32" t="str">
        <f>IF(Weighting!$P$16&gt;0,B448,"")</f>
        <v/>
      </c>
      <c r="B448" t="e">
        <f>Weighting!$C$16</f>
        <v>#DIV/0!</v>
      </c>
      <c r="C448" t="e">
        <f>Weighting!$F$16</f>
        <v>#NUM!</v>
      </c>
      <c r="D448" t="e">
        <f>IF(C448=1,'Data Transformation'!$G$3+0.5*'Data Transformation'!$W$25,IF(C449=1,D449-'Data Transformation'!$W$25,FALSE))</f>
        <v>#NUM!</v>
      </c>
      <c r="E448">
        <f t="array" ref="E448">IF(ISLOGICAL(D448),"",FREQUENCY(IF('Data Transformation'!$B$425:$B$8425='Bin Analysis'!$B435,'Data Transformation'!$G$425:$G$8425),D448))</f>
        <v>2001</v>
      </c>
      <c r="F448">
        <f t="shared" si="54"/>
        <v>0</v>
      </c>
      <c r="G448">
        <f>Weighting!$H$16</f>
        <v>0</v>
      </c>
      <c r="H448">
        <f t="array" ref="H448">FREQUENCY(IF('Data Transformation'!$B$4:$B$8425=B435,'Data Transformation'!$G$4:$G$8425),'Bin Analysis'!$B448)</f>
        <v>2073</v>
      </c>
      <c r="I448">
        <f t="shared" si="55"/>
        <v>0</v>
      </c>
      <c r="J448">
        <f t="shared" si="56"/>
        <v>0</v>
      </c>
      <c r="K448">
        <f>J448*Weighting!$W$16</f>
        <v>0</v>
      </c>
      <c r="M448" s="14"/>
    </row>
    <row r="449" spans="1:25" x14ac:dyDescent="0.55000000000000004">
      <c r="A449" s="32" t="str">
        <f>IF(Weighting!$P$17&gt;0,B449,"")</f>
        <v/>
      </c>
      <c r="B449" t="e">
        <f>Weighting!$C$17</f>
        <v>#DIV/0!</v>
      </c>
      <c r="C449" t="e">
        <f>Weighting!$F$17</f>
        <v>#NUM!</v>
      </c>
      <c r="D449" t="e">
        <f>IF(C449=1,'Data Transformation'!$G$3+0.5*'Data Transformation'!$W$25,IF(C450=1,D450-'Data Transformation'!$W$25,FALSE))</f>
        <v>#NUM!</v>
      </c>
      <c r="E449">
        <f t="array" ref="E449">IF(ISLOGICAL(D449),"",FREQUENCY(IF('Data Transformation'!$B$425:$B$8425='Bin Analysis'!$B435,'Data Transformation'!$G$425:$G$8425),D449))</f>
        <v>2001</v>
      </c>
      <c r="F449">
        <f t="shared" si="54"/>
        <v>0</v>
      </c>
      <c r="G449">
        <f>Weighting!$H$17</f>
        <v>0</v>
      </c>
      <c r="H449">
        <f t="array" ref="H449">FREQUENCY(IF('Data Transformation'!$B$4:$B$8425=B435,'Data Transformation'!$G$4:$G$8425),'Bin Analysis'!$B449)</f>
        <v>2073</v>
      </c>
      <c r="I449">
        <f t="shared" si="55"/>
        <v>0</v>
      </c>
      <c r="J449">
        <f t="shared" si="56"/>
        <v>0</v>
      </c>
      <c r="K449">
        <f>J449*Weighting!$W$17</f>
        <v>0</v>
      </c>
      <c r="M449" s="14"/>
    </row>
    <row r="450" spans="1:25" x14ac:dyDescent="0.55000000000000004">
      <c r="A450" s="32" t="str">
        <f>IF(Weighting!$P$18&gt;0,B450,"")</f>
        <v/>
      </c>
      <c r="B450" t="e">
        <f>Weighting!$C$18</f>
        <v>#DIV/0!</v>
      </c>
      <c r="C450" t="e">
        <f>Weighting!$F$18</f>
        <v>#NUM!</v>
      </c>
      <c r="D450" t="e">
        <f>IF(C450=1,'Data Transformation'!$G$3+0.5*'Data Transformation'!$W$25,IF(C451=1,D451-'Data Transformation'!$W$25,FALSE))</f>
        <v>#NUM!</v>
      </c>
      <c r="E450">
        <f t="array" ref="E450">IF(ISLOGICAL(D450),"",FREQUENCY(IF('Data Transformation'!$B$425:$B$8425='Bin Analysis'!$B435,'Data Transformation'!$G$425:$G$8425),D450))</f>
        <v>2001</v>
      </c>
      <c r="F450">
        <f t="shared" si="54"/>
        <v>0</v>
      </c>
      <c r="G450">
        <f>Weighting!$H$18</f>
        <v>0</v>
      </c>
      <c r="H450">
        <f t="array" ref="H450">FREQUENCY(IF('Data Transformation'!$B$4:$B$8425=B435,'Data Transformation'!$G$4:$G$8425),'Bin Analysis'!$B450)</f>
        <v>2073</v>
      </c>
      <c r="I450">
        <f t="shared" si="55"/>
        <v>0</v>
      </c>
      <c r="J450">
        <f t="shared" si="56"/>
        <v>0</v>
      </c>
      <c r="K450">
        <f>J450*Weighting!$W$18</f>
        <v>0</v>
      </c>
      <c r="M450" s="14"/>
    </row>
    <row r="451" spans="1:25" x14ac:dyDescent="0.55000000000000004">
      <c r="A451" s="32" t="str">
        <f>IF(Weighting!$P$19&gt;0,B451,"")</f>
        <v/>
      </c>
      <c r="B451" t="e">
        <f>Weighting!$C$19</f>
        <v>#DIV/0!</v>
      </c>
      <c r="C451" t="e">
        <f>Weighting!$F$19</f>
        <v>#NUM!</v>
      </c>
      <c r="D451" t="e">
        <f>IF(C451=1,'Data Transformation'!$G$3+0.5*'Data Transformation'!$W$25,IF(C452=1,D452-'Data Transformation'!$W$25,FALSE))</f>
        <v>#NUM!</v>
      </c>
      <c r="E451">
        <f t="array" ref="E451">IF(ISLOGICAL(D451),"",FREQUENCY(IF('Data Transformation'!$B$425:$B$8425='Bin Analysis'!$B435,'Data Transformation'!$G$425:$G$8425),D451))</f>
        <v>2001</v>
      </c>
      <c r="F451">
        <f t="shared" si="54"/>
        <v>0</v>
      </c>
      <c r="G451">
        <f>Weighting!$H$19</f>
        <v>0</v>
      </c>
      <c r="H451">
        <f t="array" ref="H451">FREQUENCY(IF('Data Transformation'!$B$4:$B$8425=B435,'Data Transformation'!$G$4:$G$8425),'Bin Analysis'!$B451)</f>
        <v>2073</v>
      </c>
      <c r="I451">
        <f t="shared" si="55"/>
        <v>0</v>
      </c>
      <c r="J451">
        <f t="shared" si="56"/>
        <v>0</v>
      </c>
      <c r="K451">
        <f>J451*Weighting!$W$19</f>
        <v>0</v>
      </c>
      <c r="M451" s="14"/>
    </row>
    <row r="452" spans="1:25" x14ac:dyDescent="0.55000000000000004">
      <c r="A452" s="32" t="str">
        <f>IF(Weighting!$P$20&gt;0,B452,"")</f>
        <v/>
      </c>
      <c r="B452" t="e">
        <f>Weighting!$C$20</f>
        <v>#DIV/0!</v>
      </c>
      <c r="C452" t="e">
        <f>Weighting!$F$20</f>
        <v>#NUM!</v>
      </c>
      <c r="D452" t="e">
        <f>IF(C452=1,'Data Transformation'!$G$3+0.5*'Data Transformation'!$W$25,IF(C453=1,D453-'Data Transformation'!$W$25,FALSE))</f>
        <v>#NUM!</v>
      </c>
      <c r="E452">
        <f t="array" ref="E452">IF(ISLOGICAL(D452),"",FREQUENCY(IF('Data Transformation'!$B$425:$B$8425='Bin Analysis'!$B435,'Data Transformation'!$G$425:$G$8425),D452))</f>
        <v>2001</v>
      </c>
      <c r="F452">
        <f t="shared" si="54"/>
        <v>0</v>
      </c>
      <c r="G452">
        <f>Weighting!$H$20</f>
        <v>0</v>
      </c>
      <c r="H452">
        <f t="array" ref="H452">FREQUENCY(IF('Data Transformation'!$B$4:$B$8425=B435,'Data Transformation'!$G$4:$G$8425),'Bin Analysis'!$B452)</f>
        <v>2073</v>
      </c>
      <c r="I452">
        <f t="shared" si="55"/>
        <v>0</v>
      </c>
      <c r="J452">
        <f t="shared" si="56"/>
        <v>0</v>
      </c>
      <c r="K452">
        <f>J452*Weighting!$W$20</f>
        <v>0</v>
      </c>
      <c r="M452" s="14"/>
    </row>
    <row r="453" spans="1:25" x14ac:dyDescent="0.55000000000000004">
      <c r="A453" s="32" t="str">
        <f>IF(Weighting!$P$21&gt;0,B453,"")</f>
        <v/>
      </c>
      <c r="B453" t="e">
        <f>Weighting!$C$21</f>
        <v>#DIV/0!</v>
      </c>
      <c r="C453" t="e">
        <f>Weighting!$F$21</f>
        <v>#NUM!</v>
      </c>
      <c r="D453" t="e">
        <f>IF(C453=1,'Data Transformation'!$G$3+0.5*'Data Transformation'!$W$25,IF(C454=1,D454-'Data Transformation'!$W$25,FALSE))</f>
        <v>#NUM!</v>
      </c>
      <c r="E453">
        <f t="array" ref="E453">IF(ISLOGICAL(D453),"",FREQUENCY(IF('Data Transformation'!$B$425:$B$8425='Bin Analysis'!$B435,'Data Transformation'!$G$425:$G$8425),D453))</f>
        <v>2001</v>
      </c>
      <c r="F453">
        <f t="shared" si="54"/>
        <v>0</v>
      </c>
      <c r="G453">
        <f>Weighting!$H$21</f>
        <v>0</v>
      </c>
      <c r="H453">
        <f t="array" ref="H453">FREQUENCY(IF('Data Transformation'!$B$4:$B$8425=B435,'Data Transformation'!$G$4:$G$8425),'Bin Analysis'!$B453)</f>
        <v>2073</v>
      </c>
      <c r="I453">
        <f t="shared" si="55"/>
        <v>0</v>
      </c>
      <c r="J453">
        <f t="shared" si="56"/>
        <v>0</v>
      </c>
      <c r="K453">
        <f>J453*Weighting!$W$21</f>
        <v>0</v>
      </c>
      <c r="M453" s="14"/>
    </row>
    <row r="454" spans="1:25" x14ac:dyDescent="0.55000000000000004">
      <c r="A454" s="32" t="str">
        <f>IF(Weighting!$P$22&gt;0,B454,"")</f>
        <v/>
      </c>
      <c r="B454" t="e">
        <f>Weighting!$C$22</f>
        <v>#DIV/0!</v>
      </c>
      <c r="C454" t="e">
        <f>Weighting!$F$22</f>
        <v>#NUM!</v>
      </c>
      <c r="D454" t="e">
        <f>IF(C454=1,'Data Transformation'!$G$3+0.5*'Data Transformation'!$W$25,IF(C455=1,D455-'Data Transformation'!$W$25,FALSE))</f>
        <v>#NUM!</v>
      </c>
      <c r="E454">
        <f t="array" ref="E454">IF(ISLOGICAL(D454),"",FREQUENCY(IF('Data Transformation'!$B$425:$B$8425='Bin Analysis'!$B435,'Data Transformation'!$G$425:$G$8425),D454))</f>
        <v>2001</v>
      </c>
      <c r="F454">
        <f t="shared" si="54"/>
        <v>0</v>
      </c>
      <c r="G454">
        <f>Weighting!$H$22</f>
        <v>0</v>
      </c>
      <c r="H454">
        <f t="array" ref="H454">FREQUENCY(IF('Data Transformation'!$B$4:$B$8425=B435,'Data Transformation'!$G$4:$G$8425),'Bin Analysis'!$B454)</f>
        <v>2073</v>
      </c>
      <c r="I454">
        <f t="shared" si="55"/>
        <v>0</v>
      </c>
      <c r="J454">
        <f t="shared" si="56"/>
        <v>0</v>
      </c>
      <c r="K454">
        <f>J454*Weighting!$W$22</f>
        <v>0</v>
      </c>
      <c r="M454" s="14"/>
    </row>
    <row r="455" spans="1:25" x14ac:dyDescent="0.55000000000000004">
      <c r="A455" s="32" t="str">
        <f>IF(Weighting!$P$23&gt;0,B455,"")</f>
        <v/>
      </c>
      <c r="B455" t="e">
        <f>Weighting!$C$23</f>
        <v>#DIV/0!</v>
      </c>
      <c r="C455" t="e">
        <f>Weighting!$F$23</f>
        <v>#NUM!</v>
      </c>
      <c r="D455" t="e">
        <f>IF(C455=1,'Data Transformation'!$G$3+0.5*'Data Transformation'!$W$25,IF(C456=1,D456-'Data Transformation'!$W$25,FALSE))</f>
        <v>#NUM!</v>
      </c>
      <c r="E455">
        <f t="array" ref="E455">IF(ISLOGICAL(D455),"",FREQUENCY(IF('Data Transformation'!$B$425:$B$8425='Bin Analysis'!$B435,'Data Transformation'!$G$425:$G$8425),D455))</f>
        <v>2001</v>
      </c>
      <c r="F455">
        <f t="shared" si="54"/>
        <v>0</v>
      </c>
      <c r="G455">
        <f>Weighting!$H$23</f>
        <v>0</v>
      </c>
      <c r="H455">
        <f t="array" ref="H455">FREQUENCY(IF('Data Transformation'!$B$4:$B$8425=B435,'Data Transformation'!$G$4:$G$8425),'Bin Analysis'!$B455)</f>
        <v>2073</v>
      </c>
      <c r="I455">
        <f t="shared" si="55"/>
        <v>0</v>
      </c>
      <c r="J455">
        <f t="shared" si="56"/>
        <v>0</v>
      </c>
      <c r="K455">
        <f>J455*Weighting!$W$23</f>
        <v>0</v>
      </c>
      <c r="M455" s="14"/>
    </row>
    <row r="456" spans="1:25" x14ac:dyDescent="0.55000000000000004">
      <c r="A456" s="32" t="str">
        <f>IF(Weighting!$P$24&gt;0,B456,"")</f>
        <v/>
      </c>
      <c r="B456" t="e">
        <f>Weighting!$C$24</f>
        <v>#DIV/0!</v>
      </c>
      <c r="C456" t="e">
        <f>Weighting!$F$24</f>
        <v>#NUM!</v>
      </c>
      <c r="D456" t="e">
        <f>IF(C456=1,'Data Transformation'!$G$3+0.5*'Data Transformation'!$W$25,IF(C457=1,D457-'Data Transformation'!$W$25,FALSE))</f>
        <v>#NUM!</v>
      </c>
      <c r="E456">
        <f t="array" ref="E456">IF(ISLOGICAL(D456),"",FREQUENCY(IF('Data Transformation'!$B$425:$B$8425='Bin Analysis'!$B435,'Data Transformation'!$G$425:$G$8425),D456))</f>
        <v>2001</v>
      </c>
      <c r="F456">
        <f t="shared" si="54"/>
        <v>0</v>
      </c>
      <c r="G456">
        <f>Weighting!$H$24</f>
        <v>0</v>
      </c>
      <c r="H456">
        <f t="array" ref="H456">FREQUENCY(IF('Data Transformation'!$B$4:$B$8425=B435,'Data Transformation'!$G$4:$G$8425),'Bin Analysis'!$B456)</f>
        <v>2073</v>
      </c>
      <c r="I456">
        <f t="shared" si="55"/>
        <v>0</v>
      </c>
      <c r="J456">
        <f t="shared" si="56"/>
        <v>0</v>
      </c>
      <c r="K456">
        <f>J456*Weighting!$W$24</f>
        <v>0</v>
      </c>
      <c r="M456" s="14"/>
    </row>
    <row r="457" spans="1:25" x14ac:dyDescent="0.55000000000000004">
      <c r="A457" s="32" t="str">
        <f>IF(Weighting!$P$25&gt;0,B457,"")</f>
        <v/>
      </c>
      <c r="B457" t="e">
        <f>Weighting!$C$25</f>
        <v>#DIV/0!</v>
      </c>
      <c r="C457" t="e">
        <f>Weighting!$F$25</f>
        <v>#NUM!</v>
      </c>
      <c r="D457" t="e">
        <f>IF(C457=1,'Data Transformation'!$G$3+0.5*'Data Transformation'!$W$25,IF(C458=1,D458-'Data Transformation'!$W$25,FALSE))</f>
        <v>#NUM!</v>
      </c>
      <c r="E457">
        <f t="array" ref="E457">IF(ISLOGICAL(D457),"",FREQUENCY(IF('Data Transformation'!$B$425:$B$8425='Bin Analysis'!$B435,'Data Transformation'!$G$425:$G$8425),D457))</f>
        <v>2001</v>
      </c>
      <c r="F457">
        <f t="shared" si="54"/>
        <v>0</v>
      </c>
      <c r="G457">
        <f>Weighting!$H$25</f>
        <v>0</v>
      </c>
      <c r="H457">
        <f t="array" ref="H457">FREQUENCY(IF('Data Transformation'!$B$4:$B$8425=B435,'Data Transformation'!$G$4:$G$8425),'Bin Analysis'!$B457)</f>
        <v>2073</v>
      </c>
      <c r="I457">
        <f t="shared" si="55"/>
        <v>0</v>
      </c>
      <c r="J457">
        <f t="shared" si="56"/>
        <v>0</v>
      </c>
      <c r="K457">
        <f>J457*Weighting!$W$25</f>
        <v>0</v>
      </c>
      <c r="M457" s="14"/>
    </row>
    <row r="458" spans="1:25" x14ac:dyDescent="0.55000000000000004">
      <c r="O458"/>
      <c r="P458"/>
      <c r="Q458"/>
      <c r="R458"/>
    </row>
    <row r="459" spans="1:25" ht="23.35" x14ac:dyDescent="0.8">
      <c r="A459" s="21" t="s">
        <v>0</v>
      </c>
      <c r="B459" s="21" t="str">
        <f>IFERROR(VLOOKUP(C459,'Data Transformation'!$L$6:$M$426,2,FALSE),"")</f>
        <v/>
      </c>
      <c r="C459" s="21">
        <f>C435+1</f>
        <v>19</v>
      </c>
      <c r="D459" s="21"/>
      <c r="E459" s="21"/>
      <c r="F459" s="21"/>
      <c r="G459" s="21"/>
      <c r="H459" s="22"/>
      <c r="I459" s="22"/>
      <c r="J459" s="22"/>
      <c r="K459" s="21"/>
      <c r="L459" s="21" t="str">
        <f>B459</f>
        <v/>
      </c>
      <c r="M459" s="23" t="e">
        <f>INDEX('Data Transformation'!$O$4:$O$424,MATCH($B459,'Data Transformation'!$M$4:$M$424,0),MATCH($M$2,'Data Transformation'!$O$3,0))</f>
        <v>#N/A</v>
      </c>
      <c r="N459" s="27" t="e">
        <f>IF('Input and Summary Results'!$J$16="minimum",'Bin Analysis'!X460/(M459-1),'Bin Analysis'!Y459/('Bin Analysis'!M459-1))</f>
        <v>#N/A</v>
      </c>
      <c r="O459" s="27" t="e">
        <f>IF(M459=FALSE,NA(),(VLOOKUP(1,C462:K481,4,FALSE))/(M459-1))</f>
        <v>#N/A</v>
      </c>
      <c r="P459" s="27" t="e">
        <f>IF(M459=FALSE,NA(),SUM(J462:J481)/Weighting!$S$5)</f>
        <v>#N/A</v>
      </c>
      <c r="Q459" s="27" t="e">
        <f>IF(M459=FALSE,NA(),SUM(K462:K481)/Weighting!$S$6)</f>
        <v>#N/A</v>
      </c>
      <c r="R459" s="27" t="e">
        <f>IF(M459=FALSE,NA(),(VLOOKUP(1,G462:K481,3,FALSE))/(M459-1))</f>
        <v>#N/A</v>
      </c>
      <c r="S459" s="22" t="e">
        <f>IF(M459=FALSE,NA(),IF(SUM(J462:J481)=2,"yes","no"))</f>
        <v>#N/A</v>
      </c>
      <c r="X459" s="2" cm="2">
        <f t="array" ref="X459:X460">FREQUENCY(IF('Data Transformation'!$B$425:$B$6424='Bin Analysis'!L459,'Data Transformation'!$G$425:$G$6424),'Data Transformation'!$U$11)</f>
        <v>0</v>
      </c>
      <c r="Y459" s="2" cm="2">
        <f t="array" ref="Y459:Y460">FREQUENCY(IF('Data Transformation'!$B$425:$B$6424='Bin Analysis'!L459,'Data Transformation'!$G$425:$G$6424),'Data Transformation'!$U$12)</f>
        <v>0</v>
      </c>
    </row>
    <row r="460" spans="1:25" x14ac:dyDescent="0.55000000000000004">
      <c r="A460" s="14" t="s">
        <v>67</v>
      </c>
      <c r="B460" t="s">
        <v>47</v>
      </c>
      <c r="C460" t="s">
        <v>5</v>
      </c>
      <c r="D460" t="s">
        <v>100</v>
      </c>
      <c r="E460" t="s">
        <v>101</v>
      </c>
      <c r="F460" t="s">
        <v>102</v>
      </c>
      <c r="G460" t="s">
        <v>70</v>
      </c>
      <c r="H460" t="s">
        <v>31</v>
      </c>
      <c r="I460" t="s">
        <v>32</v>
      </c>
      <c r="J460" t="s">
        <v>46</v>
      </c>
      <c r="K460" s="14" t="s">
        <v>45</v>
      </c>
      <c r="M460" s="14"/>
      <c r="X460" s="2">
        <v>0</v>
      </c>
      <c r="Y460" s="2">
        <v>0</v>
      </c>
    </row>
    <row r="461" spans="1:25" x14ac:dyDescent="0.55000000000000004">
      <c r="A461" s="32"/>
      <c r="D461" t="e">
        <f>IF(C461=1,'Data Transformation'!$G$3+0.5*'Data Transformation'!$W$25,IF(C462=1,D462-'Data Transformation'!$W$25,FALSE))</f>
        <v>#NUM!</v>
      </c>
      <c r="E461">
        <f t="array" ref="E461">IF(ISLOGICAL(D461),"",FREQUENCY(IF('Data Transformation'!$B$425:$B$8425='Bin Analysis'!$B459,'Data Transformation'!$G$425:$G$8425),D461))</f>
        <v>2001</v>
      </c>
      <c r="F461" t="e">
        <f>IF(ISLOGICAL(D461),"",E461-E460)</f>
        <v>#VALUE!</v>
      </c>
      <c r="M461" s="14"/>
    </row>
    <row r="462" spans="1:25" x14ac:dyDescent="0.55000000000000004">
      <c r="A462" s="32" t="e">
        <f>IF(Weighting!$P$6&gt;0,B462,"")</f>
        <v>#NUM!</v>
      </c>
      <c r="B462" t="e">
        <f>Weighting!$C$6</f>
        <v>#DIV/0!</v>
      </c>
      <c r="C462" t="e">
        <f>Weighting!$F$6</f>
        <v>#NUM!</v>
      </c>
      <c r="D462" t="e">
        <f>IF(C462=1,'Data Transformation'!$G$3+0.5*'Data Transformation'!$W$25,IF(C463=1,D463-'Data Transformation'!$W$25,FALSE))</f>
        <v>#NUM!</v>
      </c>
      <c r="E462">
        <f t="array" ref="E462">IF(ISLOGICAL(D462),"",FREQUENCY(IF('Data Transformation'!$B$425:$B$8425='Bin Analysis'!$B459,'Data Transformation'!$G$425:$G$8425),D462))</f>
        <v>2001</v>
      </c>
      <c r="F462">
        <f>IF(ISLOGICAL(D462),"",E462-E461)</f>
        <v>0</v>
      </c>
      <c r="G462">
        <f>Weighting!$H$6</f>
        <v>1</v>
      </c>
      <c r="H462">
        <f t="array" ref="H462">FREQUENCY(IF('Data Transformation'!$B$4:$B$8425=B459,'Data Transformation'!$G$4:$G$8425),'Bin Analysis'!$B462)</f>
        <v>2073</v>
      </c>
      <c r="I462">
        <f>H462-H461</f>
        <v>2073</v>
      </c>
      <c r="J462">
        <f>IF(I462=0,0,1)</f>
        <v>1</v>
      </c>
      <c r="K462" t="e">
        <f>J462*Weighting!$W$6</f>
        <v>#NUM!</v>
      </c>
      <c r="M462" s="14"/>
    </row>
    <row r="463" spans="1:25" x14ac:dyDescent="0.55000000000000004">
      <c r="A463" s="32" t="str">
        <f>IF(Weighting!$P$7&gt;0,B463,"")</f>
        <v/>
      </c>
      <c r="B463" t="e">
        <f>Weighting!$C$7</f>
        <v>#DIV/0!</v>
      </c>
      <c r="C463" t="e">
        <f>Weighting!$F$7</f>
        <v>#NUM!</v>
      </c>
      <c r="D463" t="e">
        <f>IF(C463=1,'Data Transformation'!$G$3+0.5*'Data Transformation'!$W$25,IF(C464=1,D464-'Data Transformation'!$W$25,FALSE))</f>
        <v>#NUM!</v>
      </c>
      <c r="E463">
        <f t="array" ref="E463">IF(ISLOGICAL(D463),"",FREQUENCY(IF('Data Transformation'!$B$425:$B$8425='Bin Analysis'!$B459,'Data Transformation'!$G$425:$G$8425),D463))</f>
        <v>2001</v>
      </c>
      <c r="F463">
        <f t="shared" ref="F463:F481" si="57">IF(ISLOGICAL(D463),"",E463-E462)</f>
        <v>0</v>
      </c>
      <c r="G463">
        <f>Weighting!$H$7</f>
        <v>0</v>
      </c>
      <c r="H463">
        <f t="array" ref="H463">FREQUENCY(IF('Data Transformation'!$B$4:$B$8425=B459,'Data Transformation'!$G$4:$G$8425),'Bin Analysis'!$B463)</f>
        <v>2073</v>
      </c>
      <c r="I463">
        <f t="shared" ref="I463:I481" si="58">H463-H462</f>
        <v>0</v>
      </c>
      <c r="J463">
        <f>IF(I463=0,0,1)</f>
        <v>0</v>
      </c>
      <c r="K463">
        <f>J463*Weighting!$W$7</f>
        <v>0</v>
      </c>
      <c r="M463" s="14"/>
    </row>
    <row r="464" spans="1:25" x14ac:dyDescent="0.55000000000000004">
      <c r="A464" s="32" t="str">
        <f>IF(Weighting!$P$8&gt;0,B464,"")</f>
        <v/>
      </c>
      <c r="B464" t="e">
        <f>Weighting!$C$8</f>
        <v>#DIV/0!</v>
      </c>
      <c r="C464" t="e">
        <f>Weighting!$F$8</f>
        <v>#NUM!</v>
      </c>
      <c r="D464" t="e">
        <f>IF(C464=1,'Data Transformation'!$G$3+0.5*'Data Transformation'!$W$25,IF(C465=1,D465-'Data Transformation'!$W$25,FALSE))</f>
        <v>#NUM!</v>
      </c>
      <c r="E464">
        <f t="array" ref="E464">IF(ISLOGICAL(D464),"",FREQUENCY(IF('Data Transformation'!$B$425:$B$8425='Bin Analysis'!$B459,'Data Transformation'!$G$425:$G$8425),D464))</f>
        <v>2001</v>
      </c>
      <c r="F464">
        <f t="shared" si="57"/>
        <v>0</v>
      </c>
      <c r="G464">
        <f>Weighting!$H$8</f>
        <v>0</v>
      </c>
      <c r="H464">
        <f t="array" ref="H464">FREQUENCY(IF('Data Transformation'!$B$4:$B$8425=B459,'Data Transformation'!$G$4:$G$8425),'Bin Analysis'!$B464)</f>
        <v>2073</v>
      </c>
      <c r="I464">
        <f t="shared" si="58"/>
        <v>0</v>
      </c>
      <c r="J464">
        <f t="shared" ref="J464:J481" si="59">IF(I464=0,0,1)</f>
        <v>0</v>
      </c>
      <c r="K464">
        <f>J464*Weighting!$W$8</f>
        <v>0</v>
      </c>
      <c r="M464" s="14"/>
    </row>
    <row r="465" spans="1:13" x14ac:dyDescent="0.55000000000000004">
      <c r="A465" s="32" t="str">
        <f>IF(Weighting!$P$9&gt;0,B465,"")</f>
        <v/>
      </c>
      <c r="B465" s="50" t="e">
        <f>Weighting!$C$9</f>
        <v>#DIV/0!</v>
      </c>
      <c r="C465" t="e">
        <f>Weighting!$F$9</f>
        <v>#NUM!</v>
      </c>
      <c r="D465" t="e">
        <f>IF(C465=1,'Data Transformation'!$G$3+0.5*'Data Transformation'!$W$25,IF(C466=1,D466-'Data Transformation'!$W$25,FALSE))</f>
        <v>#NUM!</v>
      </c>
      <c r="E465">
        <f t="array" ref="E465">IF(ISLOGICAL(D465),"",FREQUENCY(IF('Data Transformation'!$B$425:$B$8425='Bin Analysis'!$B459,'Data Transformation'!$G$425:$G$8425),D465))</f>
        <v>2001</v>
      </c>
      <c r="F465">
        <f t="shared" si="57"/>
        <v>0</v>
      </c>
      <c r="G465">
        <f>Weighting!$H$9</f>
        <v>0</v>
      </c>
      <c r="H465">
        <f t="array" ref="H465">FREQUENCY(IF('Data Transformation'!$B$4:$B$8425=B459,'Data Transformation'!$G$4:$G$8425),'Bin Analysis'!$B465)</f>
        <v>2073</v>
      </c>
      <c r="I465">
        <f t="shared" si="58"/>
        <v>0</v>
      </c>
      <c r="J465">
        <f t="shared" si="59"/>
        <v>0</v>
      </c>
      <c r="K465">
        <f>J465*Weighting!$W$9</f>
        <v>0</v>
      </c>
      <c r="M465" s="14"/>
    </row>
    <row r="466" spans="1:13" x14ac:dyDescent="0.55000000000000004">
      <c r="A466" s="32" t="str">
        <f>IF(Weighting!$P$10&gt;0,B466,"")</f>
        <v/>
      </c>
      <c r="B466" t="e">
        <f>Weighting!$C$10</f>
        <v>#DIV/0!</v>
      </c>
      <c r="C466" t="e">
        <f>Weighting!$F$10</f>
        <v>#NUM!</v>
      </c>
      <c r="D466" t="e">
        <f>IF(C466=1,'Data Transformation'!$G$3+0.5*'Data Transformation'!$W$25,IF(C467=1,D467-'Data Transformation'!$W$25,FALSE))</f>
        <v>#NUM!</v>
      </c>
      <c r="E466">
        <f t="array" ref="E466">IF(ISLOGICAL(D466),"",FREQUENCY(IF('Data Transformation'!$B$425:$B$8425='Bin Analysis'!$B459,'Data Transformation'!$G$425:$G$8425),D466))</f>
        <v>2001</v>
      </c>
      <c r="F466">
        <f t="shared" si="57"/>
        <v>0</v>
      </c>
      <c r="G466">
        <f>Weighting!$H$10</f>
        <v>0</v>
      </c>
      <c r="H466">
        <f t="array" ref="H466">FREQUENCY(IF('Data Transformation'!$B$4:$B$8425=B459,'Data Transformation'!$G$4:$G$8425),'Bin Analysis'!$B466)</f>
        <v>2073</v>
      </c>
      <c r="I466">
        <f t="shared" si="58"/>
        <v>0</v>
      </c>
      <c r="J466">
        <f t="shared" si="59"/>
        <v>0</v>
      </c>
      <c r="K466">
        <f>J466*Weighting!$W$10</f>
        <v>0</v>
      </c>
      <c r="M466" s="14"/>
    </row>
    <row r="467" spans="1:13" x14ac:dyDescent="0.55000000000000004">
      <c r="A467" s="32" t="str">
        <f>IF(Weighting!$P$11&gt;0,B467,"")</f>
        <v/>
      </c>
      <c r="B467" t="e">
        <f>Weighting!$C$11</f>
        <v>#DIV/0!</v>
      </c>
      <c r="C467" t="e">
        <f>Weighting!$F$11</f>
        <v>#NUM!</v>
      </c>
      <c r="D467" t="e">
        <f>IF(C467=1,'Data Transformation'!$G$3+0.5*'Data Transformation'!$W$25,IF(C468=1,D468-'Data Transformation'!$W$25,FALSE))</f>
        <v>#NUM!</v>
      </c>
      <c r="E467">
        <f t="array" ref="E467">IF(ISLOGICAL(D467),"",FREQUENCY(IF('Data Transformation'!$B$425:$B$8425='Bin Analysis'!$B459,'Data Transformation'!$G$425:$G$8425),D467))</f>
        <v>2001</v>
      </c>
      <c r="F467">
        <f t="shared" si="57"/>
        <v>0</v>
      </c>
      <c r="G467">
        <f>Weighting!$H$11</f>
        <v>0</v>
      </c>
      <c r="H467">
        <f t="array" ref="H467">FREQUENCY(IF('Data Transformation'!$B$4:$B$8425=B459,'Data Transformation'!$G$4:$G$8425),'Bin Analysis'!$B467)</f>
        <v>2073</v>
      </c>
      <c r="I467">
        <f t="shared" si="58"/>
        <v>0</v>
      </c>
      <c r="J467">
        <f t="shared" si="59"/>
        <v>0</v>
      </c>
      <c r="K467">
        <f>J467*Weighting!$W$11</f>
        <v>0</v>
      </c>
      <c r="M467" s="14"/>
    </row>
    <row r="468" spans="1:13" x14ac:dyDescent="0.55000000000000004">
      <c r="A468" s="32" t="str">
        <f>IF(Weighting!$P$12&gt;0,B468,"")</f>
        <v/>
      </c>
      <c r="B468" t="e">
        <f>Weighting!$C$12</f>
        <v>#DIV/0!</v>
      </c>
      <c r="C468" t="e">
        <f>Weighting!$F$12</f>
        <v>#NUM!</v>
      </c>
      <c r="D468" t="e">
        <f>IF(C468=1,'Data Transformation'!$G$3+0.5*'Data Transformation'!$W$25,IF(C469=1,D469-'Data Transformation'!$W$25,FALSE))</f>
        <v>#NUM!</v>
      </c>
      <c r="E468">
        <f t="array" ref="E468">IF(ISLOGICAL(D468),"",FREQUENCY(IF('Data Transformation'!$B$425:$B$8425='Bin Analysis'!$B459,'Data Transformation'!$G$425:$G$8425),D468))</f>
        <v>2001</v>
      </c>
      <c r="F468">
        <f t="shared" si="57"/>
        <v>0</v>
      </c>
      <c r="G468">
        <f>Weighting!$H$12</f>
        <v>0</v>
      </c>
      <c r="H468">
        <f t="array" ref="H468">FREQUENCY(IF('Data Transformation'!$B$4:$B$8425=B459,'Data Transformation'!$G$4:$G$8425),'Bin Analysis'!$B468)</f>
        <v>2073</v>
      </c>
      <c r="I468">
        <f t="shared" si="58"/>
        <v>0</v>
      </c>
      <c r="J468">
        <f t="shared" si="59"/>
        <v>0</v>
      </c>
      <c r="K468">
        <f>J468*Weighting!$W$12</f>
        <v>0</v>
      </c>
      <c r="M468" s="14"/>
    </row>
    <row r="469" spans="1:13" x14ac:dyDescent="0.55000000000000004">
      <c r="A469" s="32" t="str">
        <f>IF(Weighting!$P$13&gt;0,B469,"")</f>
        <v/>
      </c>
      <c r="B469" t="e">
        <f>Weighting!$C$13</f>
        <v>#DIV/0!</v>
      </c>
      <c r="C469" t="e">
        <f>Weighting!$F$13</f>
        <v>#NUM!</v>
      </c>
      <c r="D469" t="e">
        <f>IF(C469=1,'Data Transformation'!$G$3+0.5*'Data Transformation'!$W$25,IF(C470=1,D470-'Data Transformation'!$W$25,FALSE))</f>
        <v>#NUM!</v>
      </c>
      <c r="E469">
        <f t="array" ref="E469">IF(ISLOGICAL(D469),"",FREQUENCY(IF('Data Transformation'!$B$425:$B$8425='Bin Analysis'!$B459,'Data Transformation'!$G$425:$G$8425),D469))</f>
        <v>2001</v>
      </c>
      <c r="F469">
        <f t="shared" si="57"/>
        <v>0</v>
      </c>
      <c r="G469">
        <f>Weighting!$H$13</f>
        <v>0</v>
      </c>
      <c r="H469">
        <f t="array" ref="H469">FREQUENCY(IF('Data Transformation'!$B$4:$B$8425=B459,'Data Transformation'!$G$4:$G$8425),'Bin Analysis'!$B469)</f>
        <v>2073</v>
      </c>
      <c r="I469">
        <f t="shared" si="58"/>
        <v>0</v>
      </c>
      <c r="J469">
        <f t="shared" si="59"/>
        <v>0</v>
      </c>
      <c r="K469">
        <f>J469*Weighting!$W$13</f>
        <v>0</v>
      </c>
      <c r="M469" s="14"/>
    </row>
    <row r="470" spans="1:13" x14ac:dyDescent="0.55000000000000004">
      <c r="A470" s="32" t="str">
        <f>IF(Weighting!$P$14&gt;0,B470,"")</f>
        <v/>
      </c>
      <c r="B470" t="e">
        <f>Weighting!$C$14</f>
        <v>#DIV/0!</v>
      </c>
      <c r="C470" t="e">
        <f>Weighting!$F$14</f>
        <v>#NUM!</v>
      </c>
      <c r="D470" t="e">
        <f>IF(C470=1,'Data Transformation'!$G$3+0.5*'Data Transformation'!$W$25,IF(C471=1,D471-'Data Transformation'!$W$25,FALSE))</f>
        <v>#NUM!</v>
      </c>
      <c r="E470">
        <f t="array" ref="E470">IF(ISLOGICAL(D470),"",FREQUENCY(IF('Data Transformation'!$B$425:$B$8425='Bin Analysis'!$B459,'Data Transformation'!$G$425:$G$8425),D470))</f>
        <v>2001</v>
      </c>
      <c r="F470">
        <f t="shared" si="57"/>
        <v>0</v>
      </c>
      <c r="G470">
        <f>Weighting!$H$14</f>
        <v>0</v>
      </c>
      <c r="H470">
        <f t="array" ref="H470">FREQUENCY(IF('Data Transformation'!$B$4:$B$8425=B459,'Data Transformation'!$G$4:$G$8425),'Bin Analysis'!$B470)</f>
        <v>2073</v>
      </c>
      <c r="I470">
        <f t="shared" si="58"/>
        <v>0</v>
      </c>
      <c r="J470">
        <f t="shared" si="59"/>
        <v>0</v>
      </c>
      <c r="K470">
        <f>J470*Weighting!$W$14</f>
        <v>0</v>
      </c>
      <c r="M470" s="14"/>
    </row>
    <row r="471" spans="1:13" x14ac:dyDescent="0.55000000000000004">
      <c r="A471" s="32" t="str">
        <f>IF(Weighting!$P$15&gt;0,B471,"")</f>
        <v/>
      </c>
      <c r="B471" t="e">
        <f>Weighting!$C$15</f>
        <v>#DIV/0!</v>
      </c>
      <c r="C471" t="e">
        <f>Weighting!$F$15</f>
        <v>#NUM!</v>
      </c>
      <c r="D471" t="e">
        <f>IF(C471=1,'Data Transformation'!$G$3+0.5*'Data Transformation'!$W$25,IF(C472=1,D472-'Data Transformation'!$W$25,FALSE))</f>
        <v>#NUM!</v>
      </c>
      <c r="E471">
        <f t="array" ref="E471">IF(ISLOGICAL(D471),"",FREQUENCY(IF('Data Transformation'!$B$425:$B$8425='Bin Analysis'!$B459,'Data Transformation'!$G$425:$G$8425),D471))</f>
        <v>2001</v>
      </c>
      <c r="F471">
        <f t="shared" si="57"/>
        <v>0</v>
      </c>
      <c r="G471">
        <f>Weighting!$H$15</f>
        <v>0</v>
      </c>
      <c r="H471">
        <f t="array" ref="H471">FREQUENCY(IF('Data Transformation'!$B$4:$B$8425=B459,'Data Transformation'!$G$4:$G$8425),'Bin Analysis'!$B471)</f>
        <v>2073</v>
      </c>
      <c r="I471">
        <f t="shared" si="58"/>
        <v>0</v>
      </c>
      <c r="J471">
        <f t="shared" si="59"/>
        <v>0</v>
      </c>
      <c r="K471">
        <f>J471*Weighting!$W$15</f>
        <v>0</v>
      </c>
      <c r="M471" s="14"/>
    </row>
    <row r="472" spans="1:13" x14ac:dyDescent="0.55000000000000004">
      <c r="A472" s="32" t="str">
        <f>IF(Weighting!$P$16&gt;0,B472,"")</f>
        <v/>
      </c>
      <c r="B472" t="e">
        <f>Weighting!$C$16</f>
        <v>#DIV/0!</v>
      </c>
      <c r="C472" t="e">
        <f>Weighting!$F$16</f>
        <v>#NUM!</v>
      </c>
      <c r="D472" t="e">
        <f>IF(C472=1,'Data Transformation'!$G$3+0.5*'Data Transformation'!$W$25,IF(C473=1,D473-'Data Transformation'!$W$25,FALSE))</f>
        <v>#NUM!</v>
      </c>
      <c r="E472">
        <f t="array" ref="E472">IF(ISLOGICAL(D472),"",FREQUENCY(IF('Data Transformation'!$B$425:$B$8425='Bin Analysis'!$B459,'Data Transformation'!$G$425:$G$8425),D472))</f>
        <v>2001</v>
      </c>
      <c r="F472">
        <f t="shared" si="57"/>
        <v>0</v>
      </c>
      <c r="G472">
        <f>Weighting!$H$16</f>
        <v>0</v>
      </c>
      <c r="H472">
        <f t="array" ref="H472">FREQUENCY(IF('Data Transformation'!$B$4:$B$8425=B459,'Data Transformation'!$G$4:$G$8425),'Bin Analysis'!$B472)</f>
        <v>2073</v>
      </c>
      <c r="I472">
        <f t="shared" si="58"/>
        <v>0</v>
      </c>
      <c r="J472">
        <f t="shared" si="59"/>
        <v>0</v>
      </c>
      <c r="K472">
        <f>J472*Weighting!$W$16</f>
        <v>0</v>
      </c>
      <c r="M472" s="14"/>
    </row>
    <row r="473" spans="1:13" x14ac:dyDescent="0.55000000000000004">
      <c r="A473" s="32" t="str">
        <f>IF(Weighting!$P$17&gt;0,B473,"")</f>
        <v/>
      </c>
      <c r="B473" t="e">
        <f>Weighting!$C$17</f>
        <v>#DIV/0!</v>
      </c>
      <c r="C473" t="e">
        <f>Weighting!$F$17</f>
        <v>#NUM!</v>
      </c>
      <c r="D473" t="e">
        <f>IF(C473=1,'Data Transformation'!$G$3+0.5*'Data Transformation'!$W$25,IF(C474=1,D474-'Data Transformation'!$W$25,FALSE))</f>
        <v>#NUM!</v>
      </c>
      <c r="E473">
        <f t="array" ref="E473">IF(ISLOGICAL(D473),"",FREQUENCY(IF('Data Transformation'!$B$425:$B$8425='Bin Analysis'!$B459,'Data Transformation'!$G$425:$G$8425),D473))</f>
        <v>2001</v>
      </c>
      <c r="F473">
        <f t="shared" si="57"/>
        <v>0</v>
      </c>
      <c r="G473">
        <f>Weighting!$H$17</f>
        <v>0</v>
      </c>
      <c r="H473">
        <f t="array" ref="H473">FREQUENCY(IF('Data Transformation'!$B$4:$B$8425=B459,'Data Transformation'!$G$4:$G$8425),'Bin Analysis'!$B473)</f>
        <v>2073</v>
      </c>
      <c r="I473">
        <f t="shared" si="58"/>
        <v>0</v>
      </c>
      <c r="J473">
        <f t="shared" si="59"/>
        <v>0</v>
      </c>
      <c r="K473">
        <f>J473*Weighting!$W$17</f>
        <v>0</v>
      </c>
      <c r="M473" s="14"/>
    </row>
    <row r="474" spans="1:13" x14ac:dyDescent="0.55000000000000004">
      <c r="A474" s="32" t="str">
        <f>IF(Weighting!$P$18&gt;0,B474,"")</f>
        <v/>
      </c>
      <c r="B474" t="e">
        <f>Weighting!$C$18</f>
        <v>#DIV/0!</v>
      </c>
      <c r="C474" t="e">
        <f>Weighting!$F$18</f>
        <v>#NUM!</v>
      </c>
      <c r="D474" t="e">
        <f>IF(C474=1,'Data Transformation'!$G$3+0.5*'Data Transformation'!$W$25,IF(C475=1,D475-'Data Transformation'!$W$25,FALSE))</f>
        <v>#NUM!</v>
      </c>
      <c r="E474">
        <f t="array" ref="E474">IF(ISLOGICAL(D474),"",FREQUENCY(IF('Data Transformation'!$B$425:$B$8425='Bin Analysis'!$B459,'Data Transformation'!$G$425:$G$8425),D474))</f>
        <v>2001</v>
      </c>
      <c r="F474">
        <f t="shared" si="57"/>
        <v>0</v>
      </c>
      <c r="G474">
        <f>Weighting!$H$18</f>
        <v>0</v>
      </c>
      <c r="H474">
        <f t="array" ref="H474">FREQUENCY(IF('Data Transformation'!$B$4:$B$8425=B459,'Data Transformation'!$G$4:$G$8425),'Bin Analysis'!$B474)</f>
        <v>2073</v>
      </c>
      <c r="I474">
        <f t="shared" si="58"/>
        <v>0</v>
      </c>
      <c r="J474">
        <f t="shared" si="59"/>
        <v>0</v>
      </c>
      <c r="K474">
        <f>J474*Weighting!$W$18</f>
        <v>0</v>
      </c>
      <c r="M474" s="14"/>
    </row>
    <row r="475" spans="1:13" x14ac:dyDescent="0.55000000000000004">
      <c r="A475" s="32" t="str">
        <f>IF(Weighting!$P$19&gt;0,B475,"")</f>
        <v/>
      </c>
      <c r="B475" t="e">
        <f>Weighting!$C$19</f>
        <v>#DIV/0!</v>
      </c>
      <c r="C475" t="e">
        <f>Weighting!$F$19</f>
        <v>#NUM!</v>
      </c>
      <c r="D475" t="e">
        <f>IF(C475=1,'Data Transformation'!$G$3+0.5*'Data Transformation'!$W$25,IF(C476=1,D476-'Data Transformation'!$W$25,FALSE))</f>
        <v>#NUM!</v>
      </c>
      <c r="E475">
        <f t="array" ref="E475">IF(ISLOGICAL(D475),"",FREQUENCY(IF('Data Transformation'!$B$425:$B$8425='Bin Analysis'!$B459,'Data Transformation'!$G$425:$G$8425),D475))</f>
        <v>2001</v>
      </c>
      <c r="F475">
        <f t="shared" si="57"/>
        <v>0</v>
      </c>
      <c r="G475">
        <f>Weighting!$H$19</f>
        <v>0</v>
      </c>
      <c r="H475">
        <f t="array" ref="H475">FREQUENCY(IF('Data Transformation'!$B$4:$B$8425=B459,'Data Transformation'!$G$4:$G$8425),'Bin Analysis'!$B475)</f>
        <v>2073</v>
      </c>
      <c r="I475">
        <f t="shared" si="58"/>
        <v>0</v>
      </c>
      <c r="J475">
        <f t="shared" si="59"/>
        <v>0</v>
      </c>
      <c r="K475">
        <f>J475*Weighting!$W$19</f>
        <v>0</v>
      </c>
      <c r="M475" s="14"/>
    </row>
    <row r="476" spans="1:13" x14ac:dyDescent="0.55000000000000004">
      <c r="A476" s="32" t="str">
        <f>IF(Weighting!$P$20&gt;0,B476,"")</f>
        <v/>
      </c>
      <c r="B476" t="e">
        <f>Weighting!$C$20</f>
        <v>#DIV/0!</v>
      </c>
      <c r="C476" t="e">
        <f>Weighting!$F$20</f>
        <v>#NUM!</v>
      </c>
      <c r="D476" t="e">
        <f>IF(C476=1,'Data Transformation'!$G$3+0.5*'Data Transformation'!$W$25,IF(C477=1,D477-'Data Transformation'!$W$25,FALSE))</f>
        <v>#NUM!</v>
      </c>
      <c r="E476">
        <f t="array" ref="E476">IF(ISLOGICAL(D476),"",FREQUENCY(IF('Data Transformation'!$B$425:$B$8425='Bin Analysis'!$B459,'Data Transformation'!$G$425:$G$8425),D476))</f>
        <v>2001</v>
      </c>
      <c r="F476">
        <f t="shared" si="57"/>
        <v>0</v>
      </c>
      <c r="G476">
        <f>Weighting!$H$20</f>
        <v>0</v>
      </c>
      <c r="H476">
        <f t="array" ref="H476">FREQUENCY(IF('Data Transformation'!$B$4:$B$8425=B459,'Data Transformation'!$G$4:$G$8425),'Bin Analysis'!$B476)</f>
        <v>2073</v>
      </c>
      <c r="I476">
        <f t="shared" si="58"/>
        <v>0</v>
      </c>
      <c r="J476">
        <f t="shared" si="59"/>
        <v>0</v>
      </c>
      <c r="K476">
        <f>J476*Weighting!$W$20</f>
        <v>0</v>
      </c>
      <c r="M476" s="14"/>
    </row>
    <row r="477" spans="1:13" x14ac:dyDescent="0.55000000000000004">
      <c r="A477" s="32" t="str">
        <f>IF(Weighting!$P$21&gt;0,B477,"")</f>
        <v/>
      </c>
      <c r="B477" t="e">
        <f>Weighting!$C$21</f>
        <v>#DIV/0!</v>
      </c>
      <c r="C477" t="e">
        <f>Weighting!$F$21</f>
        <v>#NUM!</v>
      </c>
      <c r="D477" t="e">
        <f>IF(C477=1,'Data Transformation'!$G$3+0.5*'Data Transformation'!$W$25,IF(C478=1,D478-'Data Transformation'!$W$25,FALSE))</f>
        <v>#NUM!</v>
      </c>
      <c r="E477">
        <f t="array" ref="E477">IF(ISLOGICAL(D477),"",FREQUENCY(IF('Data Transformation'!$B$425:$B$8425='Bin Analysis'!$B459,'Data Transformation'!$G$425:$G$8425),D477))</f>
        <v>2001</v>
      </c>
      <c r="F477">
        <f t="shared" si="57"/>
        <v>0</v>
      </c>
      <c r="G477">
        <f>Weighting!$H$21</f>
        <v>0</v>
      </c>
      <c r="H477">
        <f t="array" ref="H477">FREQUENCY(IF('Data Transformation'!$B$4:$B$8425=B459,'Data Transformation'!$G$4:$G$8425),'Bin Analysis'!$B477)</f>
        <v>2073</v>
      </c>
      <c r="I477">
        <f t="shared" si="58"/>
        <v>0</v>
      </c>
      <c r="J477">
        <f t="shared" si="59"/>
        <v>0</v>
      </c>
      <c r="K477">
        <f>J477*Weighting!$W$21</f>
        <v>0</v>
      </c>
      <c r="M477" s="14"/>
    </row>
    <row r="478" spans="1:13" x14ac:dyDescent="0.55000000000000004">
      <c r="A478" s="32" t="str">
        <f>IF(Weighting!$P$22&gt;0,B478,"")</f>
        <v/>
      </c>
      <c r="B478" t="e">
        <f>Weighting!$C$22</f>
        <v>#DIV/0!</v>
      </c>
      <c r="C478" t="e">
        <f>Weighting!$F$22</f>
        <v>#NUM!</v>
      </c>
      <c r="D478" t="e">
        <f>IF(C478=1,'Data Transformation'!$G$3+0.5*'Data Transformation'!$W$25,IF(C479=1,D479-'Data Transformation'!$W$25,FALSE))</f>
        <v>#NUM!</v>
      </c>
      <c r="E478">
        <f t="array" ref="E478">IF(ISLOGICAL(D478),"",FREQUENCY(IF('Data Transformation'!$B$425:$B$8425='Bin Analysis'!$B459,'Data Transformation'!$G$425:$G$8425),D478))</f>
        <v>2001</v>
      </c>
      <c r="F478">
        <f t="shared" si="57"/>
        <v>0</v>
      </c>
      <c r="G478">
        <f>Weighting!$H$22</f>
        <v>0</v>
      </c>
      <c r="H478">
        <f t="array" ref="H478">FREQUENCY(IF('Data Transformation'!$B$4:$B$8425=B459,'Data Transformation'!$G$4:$G$8425),'Bin Analysis'!$B478)</f>
        <v>2073</v>
      </c>
      <c r="I478">
        <f t="shared" si="58"/>
        <v>0</v>
      </c>
      <c r="J478">
        <f t="shared" si="59"/>
        <v>0</v>
      </c>
      <c r="K478">
        <f>J478*Weighting!$W$22</f>
        <v>0</v>
      </c>
      <c r="M478" s="14"/>
    </row>
    <row r="479" spans="1:13" x14ac:dyDescent="0.55000000000000004">
      <c r="A479" s="32" t="str">
        <f>IF(Weighting!$P$23&gt;0,B479,"")</f>
        <v/>
      </c>
      <c r="B479" t="e">
        <f>Weighting!$C$23</f>
        <v>#DIV/0!</v>
      </c>
      <c r="C479" t="e">
        <f>Weighting!$F$23</f>
        <v>#NUM!</v>
      </c>
      <c r="D479" t="e">
        <f>IF(C479=1,'Data Transformation'!$G$3+0.5*'Data Transformation'!$W$25,IF(C480=1,D480-'Data Transformation'!$W$25,FALSE))</f>
        <v>#NUM!</v>
      </c>
      <c r="E479">
        <f t="array" ref="E479">IF(ISLOGICAL(D479),"",FREQUENCY(IF('Data Transformation'!$B$425:$B$8425='Bin Analysis'!$B459,'Data Transformation'!$G$425:$G$8425),D479))</f>
        <v>2001</v>
      </c>
      <c r="F479">
        <f t="shared" si="57"/>
        <v>0</v>
      </c>
      <c r="G479">
        <f>Weighting!$H$23</f>
        <v>0</v>
      </c>
      <c r="H479">
        <f t="array" ref="H479">FREQUENCY(IF('Data Transformation'!$B$4:$B$8425=B459,'Data Transformation'!$G$4:$G$8425),'Bin Analysis'!$B479)</f>
        <v>2073</v>
      </c>
      <c r="I479">
        <f t="shared" si="58"/>
        <v>0</v>
      </c>
      <c r="J479">
        <f t="shared" si="59"/>
        <v>0</v>
      </c>
      <c r="K479">
        <f>J479*Weighting!$W$23</f>
        <v>0</v>
      </c>
      <c r="M479" s="14"/>
    </row>
    <row r="480" spans="1:13" x14ac:dyDescent="0.55000000000000004">
      <c r="A480" s="32" t="str">
        <f>IF(Weighting!$P$24&gt;0,B480,"")</f>
        <v/>
      </c>
      <c r="B480" t="e">
        <f>Weighting!$C$24</f>
        <v>#DIV/0!</v>
      </c>
      <c r="C480" t="e">
        <f>Weighting!$F$24</f>
        <v>#NUM!</v>
      </c>
      <c r="D480" t="e">
        <f>IF(C480=1,'Data Transformation'!$G$3+0.5*'Data Transformation'!$W$25,IF(C481=1,D481-'Data Transformation'!$W$25,FALSE))</f>
        <v>#NUM!</v>
      </c>
      <c r="E480">
        <f t="array" ref="E480">IF(ISLOGICAL(D480),"",FREQUENCY(IF('Data Transformation'!$B$425:$B$8425='Bin Analysis'!$B459,'Data Transformation'!$G$425:$G$8425),D480))</f>
        <v>2001</v>
      </c>
      <c r="F480">
        <f t="shared" si="57"/>
        <v>0</v>
      </c>
      <c r="G480">
        <f>Weighting!$H$24</f>
        <v>0</v>
      </c>
      <c r="H480">
        <f t="array" ref="H480">FREQUENCY(IF('Data Transformation'!$B$4:$B$8425=B459,'Data Transformation'!$G$4:$G$8425),'Bin Analysis'!$B480)</f>
        <v>2073</v>
      </c>
      <c r="I480">
        <f t="shared" si="58"/>
        <v>0</v>
      </c>
      <c r="J480">
        <f t="shared" si="59"/>
        <v>0</v>
      </c>
      <c r="K480">
        <f>J480*Weighting!$W$24</f>
        <v>0</v>
      </c>
      <c r="M480" s="14"/>
    </row>
    <row r="481" spans="1:25" x14ac:dyDescent="0.55000000000000004">
      <c r="A481" s="32" t="str">
        <f>IF(Weighting!$P$25&gt;0,B481,"")</f>
        <v/>
      </c>
      <c r="B481" t="e">
        <f>Weighting!$C$25</f>
        <v>#DIV/0!</v>
      </c>
      <c r="C481" t="e">
        <f>Weighting!$F$25</f>
        <v>#NUM!</v>
      </c>
      <c r="D481" t="e">
        <f>IF(C481=1,'Data Transformation'!$G$3+0.5*'Data Transformation'!$W$25,IF(C482=1,D482-'Data Transformation'!$W$25,FALSE))</f>
        <v>#NUM!</v>
      </c>
      <c r="E481">
        <f t="array" ref="E481">IF(ISLOGICAL(D481),"",FREQUENCY(IF('Data Transformation'!$B$425:$B$8425='Bin Analysis'!$B459,'Data Transformation'!$G$425:$G$8425),D481))</f>
        <v>2001</v>
      </c>
      <c r="F481">
        <f t="shared" si="57"/>
        <v>0</v>
      </c>
      <c r="G481">
        <f>Weighting!$H$25</f>
        <v>0</v>
      </c>
      <c r="H481">
        <f t="array" ref="H481">FREQUENCY(IF('Data Transformation'!$B$4:$B$8425=B459,'Data Transformation'!$G$4:$G$8425),'Bin Analysis'!$B481)</f>
        <v>2073</v>
      </c>
      <c r="I481">
        <f t="shared" si="58"/>
        <v>0</v>
      </c>
      <c r="J481">
        <f t="shared" si="59"/>
        <v>0</v>
      </c>
      <c r="K481">
        <f>J481*Weighting!$W$25</f>
        <v>0</v>
      </c>
      <c r="M481" s="14"/>
    </row>
    <row r="482" spans="1:25" x14ac:dyDescent="0.55000000000000004">
      <c r="A482" s="32"/>
      <c r="M482" s="14"/>
      <c r="N482" s="57"/>
    </row>
    <row r="483" spans="1:25" ht="23.35" x14ac:dyDescent="0.8">
      <c r="A483" s="21" t="s">
        <v>0</v>
      </c>
      <c r="B483" s="21" t="str">
        <f>IFERROR(VLOOKUP(C483,'Data Transformation'!$L$6:$M$426,2,FALSE),"")</f>
        <v/>
      </c>
      <c r="C483" s="21">
        <f>C459+1</f>
        <v>20</v>
      </c>
      <c r="D483" s="21"/>
      <c r="E483" s="21"/>
      <c r="F483" s="21"/>
      <c r="G483" s="21"/>
      <c r="H483" s="22"/>
      <c r="I483" s="22"/>
      <c r="J483" s="22"/>
      <c r="K483" s="21"/>
      <c r="L483" s="21" t="str">
        <f>B483</f>
        <v/>
      </c>
      <c r="M483" s="23" t="e">
        <f>INDEX('Data Transformation'!$O$4:$O$424,MATCH($B483,'Data Transformation'!$M$4:$M$424,0),MATCH($M$2,'Data Transformation'!$O$3,0))</f>
        <v>#N/A</v>
      </c>
      <c r="N483" s="27" t="e">
        <f>IF('Input and Summary Results'!$J$16="minimum",'Bin Analysis'!X484/(M483-1),'Bin Analysis'!Y483/('Bin Analysis'!M483-1))</f>
        <v>#N/A</v>
      </c>
      <c r="O483" s="27" t="e">
        <f>IF(M483=FALSE,NA(),(VLOOKUP(1,C486:K505,4,FALSE))/(M483-1))</f>
        <v>#N/A</v>
      </c>
      <c r="P483" s="27" t="e">
        <f>IF(M483=FALSE,NA(),SUM(J486:J505)/Weighting!$S$5)</f>
        <v>#N/A</v>
      </c>
      <c r="Q483" s="27" t="e">
        <f>IF(M483=FALSE,NA(),SUM(K486:K505)/Weighting!$S$6)</f>
        <v>#N/A</v>
      </c>
      <c r="R483" s="27" t="e">
        <f>IF(M483=FALSE,NA(),(VLOOKUP(1,G486:K505,3,FALSE))/(M483-1))</f>
        <v>#N/A</v>
      </c>
      <c r="S483" s="22" t="e">
        <f>IF(M483=FALSE,NA(),IF(SUM(J486:J505)=2,"yes","no"))</f>
        <v>#N/A</v>
      </c>
      <c r="X483" s="2" cm="2">
        <f t="array" ref="X483:X484">FREQUENCY(IF('Data Transformation'!$B$425:$B$6424='Bin Analysis'!L483,'Data Transformation'!$G$425:$G$6424),'Data Transformation'!$U$11)</f>
        <v>0</v>
      </c>
      <c r="Y483" s="2" cm="2">
        <f t="array" ref="Y483:Y484">FREQUENCY(IF('Data Transformation'!$B$425:$B$6424='Bin Analysis'!L483,'Data Transformation'!$G$425:$G$6424),'Data Transformation'!$U$12)</f>
        <v>0</v>
      </c>
    </row>
    <row r="484" spans="1:25" x14ac:dyDescent="0.55000000000000004">
      <c r="A484" s="14" t="s">
        <v>67</v>
      </c>
      <c r="B484" t="s">
        <v>47</v>
      </c>
      <c r="C484" t="s">
        <v>5</v>
      </c>
      <c r="D484" t="s">
        <v>100</v>
      </c>
      <c r="E484" t="s">
        <v>101</v>
      </c>
      <c r="F484" t="s">
        <v>102</v>
      </c>
      <c r="G484" t="s">
        <v>70</v>
      </c>
      <c r="H484" t="s">
        <v>31</v>
      </c>
      <c r="I484" t="s">
        <v>32</v>
      </c>
      <c r="J484" t="s">
        <v>46</v>
      </c>
      <c r="K484" s="14" t="s">
        <v>45</v>
      </c>
      <c r="M484" s="14"/>
      <c r="X484" s="2">
        <v>0</v>
      </c>
      <c r="Y484" s="2">
        <v>0</v>
      </c>
    </row>
    <row r="485" spans="1:25" x14ac:dyDescent="0.55000000000000004">
      <c r="A485" s="32"/>
      <c r="D485" t="e">
        <f>IF(C485=1,'Data Transformation'!$G$3+0.5*'Data Transformation'!$W$25,IF(C486=1,D486-'Data Transformation'!$W$25,FALSE))</f>
        <v>#NUM!</v>
      </c>
      <c r="E485">
        <f t="array" ref="E485">IF(ISLOGICAL(D485),"",FREQUENCY(IF('Data Transformation'!$B$425:$B$8425='Bin Analysis'!$B483,'Data Transformation'!$G$425:$G$8425),D485))</f>
        <v>2001</v>
      </c>
      <c r="F485" t="e">
        <f>IF(ISLOGICAL(D485),"",E485-E484)</f>
        <v>#VALUE!</v>
      </c>
      <c r="M485" s="14"/>
    </row>
    <row r="486" spans="1:25" x14ac:dyDescent="0.55000000000000004">
      <c r="A486" s="32" t="e">
        <f>IF(Weighting!$P$6&gt;0,B486,"")</f>
        <v>#NUM!</v>
      </c>
      <c r="B486" t="e">
        <f>Weighting!$C$6</f>
        <v>#DIV/0!</v>
      </c>
      <c r="C486" t="e">
        <f>Weighting!$F$6</f>
        <v>#NUM!</v>
      </c>
      <c r="D486" t="e">
        <f>IF(C486=1,'Data Transformation'!$G$3+0.5*'Data Transformation'!$W$25,IF(C487=1,D487-'Data Transformation'!$W$25,FALSE))</f>
        <v>#NUM!</v>
      </c>
      <c r="E486">
        <f t="array" ref="E486">IF(ISLOGICAL(D486),"",FREQUENCY(IF('Data Transformation'!$B$425:$B$8425='Bin Analysis'!$B483,'Data Transformation'!$G$425:$G$8425),D486))</f>
        <v>2001</v>
      </c>
      <c r="F486">
        <f>IF(ISLOGICAL(D486),"",E486-E485)</f>
        <v>0</v>
      </c>
      <c r="G486">
        <f>Weighting!$H$6</f>
        <v>1</v>
      </c>
      <c r="H486">
        <f t="array" ref="H486">FREQUENCY(IF('Data Transformation'!$B$4:$B$8425=B483,'Data Transformation'!$G$4:$G$8425),'Bin Analysis'!$B486)</f>
        <v>2073</v>
      </c>
      <c r="I486">
        <f>H486-H485</f>
        <v>2073</v>
      </c>
      <c r="J486">
        <f>IF(I486=0,0,1)</f>
        <v>1</v>
      </c>
      <c r="K486" t="e">
        <f>J486*Weighting!$W$6</f>
        <v>#NUM!</v>
      </c>
      <c r="M486" s="14"/>
    </row>
    <row r="487" spans="1:25" x14ac:dyDescent="0.55000000000000004">
      <c r="A487" s="32" t="str">
        <f>IF(Weighting!$P$7&gt;0,B487,"")</f>
        <v/>
      </c>
      <c r="B487" t="e">
        <f>Weighting!$C$7</f>
        <v>#DIV/0!</v>
      </c>
      <c r="C487" t="e">
        <f>Weighting!$F$7</f>
        <v>#NUM!</v>
      </c>
      <c r="D487" t="e">
        <f>IF(C487=1,'Data Transformation'!$G$3+0.5*'Data Transformation'!$W$25,IF(C488=1,D488-'Data Transformation'!$W$25,FALSE))</f>
        <v>#NUM!</v>
      </c>
      <c r="E487">
        <f t="array" ref="E487">IF(ISLOGICAL(D487),"",FREQUENCY(IF('Data Transformation'!$B$425:$B$8425='Bin Analysis'!$B483,'Data Transformation'!$G$425:$G$8425),D487))</f>
        <v>2001</v>
      </c>
      <c r="F487">
        <f t="shared" ref="F487:F505" si="60">IF(ISLOGICAL(D487),"",E487-E486)</f>
        <v>0</v>
      </c>
      <c r="G487">
        <f>Weighting!$H$7</f>
        <v>0</v>
      </c>
      <c r="H487">
        <f t="array" ref="H487">FREQUENCY(IF('Data Transformation'!$B$4:$B$8425=B483,'Data Transformation'!$G$4:$G$8425),'Bin Analysis'!$B487)</f>
        <v>2073</v>
      </c>
      <c r="I487">
        <f t="shared" ref="I487:I505" si="61">H487-H486</f>
        <v>0</v>
      </c>
      <c r="J487">
        <f>IF(I487=0,0,1)</f>
        <v>0</v>
      </c>
      <c r="K487">
        <f>J487*Weighting!$W$7</f>
        <v>0</v>
      </c>
      <c r="M487" s="14"/>
    </row>
    <row r="488" spans="1:25" x14ac:dyDescent="0.55000000000000004">
      <c r="A488" s="32" t="str">
        <f>IF(Weighting!$P$8&gt;0,B488,"")</f>
        <v/>
      </c>
      <c r="B488" t="e">
        <f>Weighting!$C$8</f>
        <v>#DIV/0!</v>
      </c>
      <c r="C488" t="e">
        <f>Weighting!$F$8</f>
        <v>#NUM!</v>
      </c>
      <c r="D488" t="e">
        <f>IF(C488=1,'Data Transformation'!$G$3+0.5*'Data Transformation'!$W$25,IF(C489=1,D489-'Data Transformation'!$W$25,FALSE))</f>
        <v>#NUM!</v>
      </c>
      <c r="E488">
        <f t="array" ref="E488">IF(ISLOGICAL(D488),"",FREQUENCY(IF('Data Transformation'!$B$425:$B$8425='Bin Analysis'!$B483,'Data Transformation'!$G$425:$G$8425),D488))</f>
        <v>2001</v>
      </c>
      <c r="F488">
        <f t="shared" si="60"/>
        <v>0</v>
      </c>
      <c r="G488">
        <f>Weighting!$H$8</f>
        <v>0</v>
      </c>
      <c r="H488">
        <f t="array" ref="H488">FREQUENCY(IF('Data Transformation'!$B$4:$B$8425=B483,'Data Transformation'!$G$4:$G$8425),'Bin Analysis'!$B488)</f>
        <v>2073</v>
      </c>
      <c r="I488">
        <f t="shared" si="61"/>
        <v>0</v>
      </c>
      <c r="J488">
        <f t="shared" ref="J488:J505" si="62">IF(I488=0,0,1)</f>
        <v>0</v>
      </c>
      <c r="K488">
        <f>J488*Weighting!$W$8</f>
        <v>0</v>
      </c>
      <c r="M488" s="14"/>
    </row>
    <row r="489" spans="1:25" x14ac:dyDescent="0.55000000000000004">
      <c r="A489" s="32" t="str">
        <f>IF(Weighting!$P$9&gt;0,B489,"")</f>
        <v/>
      </c>
      <c r="B489" s="50" t="e">
        <f>Weighting!$C$9</f>
        <v>#DIV/0!</v>
      </c>
      <c r="C489" t="e">
        <f>Weighting!$F$9</f>
        <v>#NUM!</v>
      </c>
      <c r="D489" t="e">
        <f>IF(C489=1,'Data Transformation'!$G$3+0.5*'Data Transformation'!$W$25,IF(C490=1,D490-'Data Transformation'!$W$25,FALSE))</f>
        <v>#NUM!</v>
      </c>
      <c r="E489">
        <f t="array" ref="E489">IF(ISLOGICAL(D489),"",FREQUENCY(IF('Data Transformation'!$B$425:$B$8425='Bin Analysis'!$B483,'Data Transformation'!$G$425:$G$8425),D489))</f>
        <v>2001</v>
      </c>
      <c r="F489">
        <f t="shared" si="60"/>
        <v>0</v>
      </c>
      <c r="G489">
        <f>Weighting!$H$9</f>
        <v>0</v>
      </c>
      <c r="H489">
        <f t="array" ref="H489">FREQUENCY(IF('Data Transformation'!$B$4:$B$8425=B483,'Data Transformation'!$G$4:$G$8425),'Bin Analysis'!$B489)</f>
        <v>2073</v>
      </c>
      <c r="I489">
        <f t="shared" si="61"/>
        <v>0</v>
      </c>
      <c r="J489">
        <f t="shared" si="62"/>
        <v>0</v>
      </c>
      <c r="K489">
        <f>J489*Weighting!$W$9</f>
        <v>0</v>
      </c>
      <c r="M489" s="14"/>
    </row>
    <row r="490" spans="1:25" x14ac:dyDescent="0.55000000000000004">
      <c r="A490" s="32" t="str">
        <f>IF(Weighting!$P$10&gt;0,B490,"")</f>
        <v/>
      </c>
      <c r="B490" t="e">
        <f>Weighting!$C$10</f>
        <v>#DIV/0!</v>
      </c>
      <c r="C490" t="e">
        <f>Weighting!$F$10</f>
        <v>#NUM!</v>
      </c>
      <c r="D490" t="e">
        <f>IF(C490=1,'Data Transformation'!$G$3+0.5*'Data Transformation'!$W$25,IF(C491=1,D491-'Data Transformation'!$W$25,FALSE))</f>
        <v>#NUM!</v>
      </c>
      <c r="E490">
        <f t="array" ref="E490">IF(ISLOGICAL(D490),"",FREQUENCY(IF('Data Transformation'!$B$425:$B$8425='Bin Analysis'!$B483,'Data Transformation'!$G$425:$G$8425),D490))</f>
        <v>2001</v>
      </c>
      <c r="F490">
        <f t="shared" si="60"/>
        <v>0</v>
      </c>
      <c r="G490">
        <f>Weighting!$H$10</f>
        <v>0</v>
      </c>
      <c r="H490">
        <f t="array" ref="H490">FREQUENCY(IF('Data Transformation'!$B$4:$B$8425=B483,'Data Transformation'!$G$4:$G$8425),'Bin Analysis'!$B490)</f>
        <v>2073</v>
      </c>
      <c r="I490">
        <f t="shared" si="61"/>
        <v>0</v>
      </c>
      <c r="J490">
        <f t="shared" si="62"/>
        <v>0</v>
      </c>
      <c r="K490">
        <f>J490*Weighting!$W$10</f>
        <v>0</v>
      </c>
      <c r="M490" s="14"/>
    </row>
    <row r="491" spans="1:25" x14ac:dyDescent="0.55000000000000004">
      <c r="A491" s="32" t="str">
        <f>IF(Weighting!$P$11&gt;0,B491,"")</f>
        <v/>
      </c>
      <c r="B491" t="e">
        <f>Weighting!$C$11</f>
        <v>#DIV/0!</v>
      </c>
      <c r="C491" t="e">
        <f>Weighting!$F$11</f>
        <v>#NUM!</v>
      </c>
      <c r="D491" t="e">
        <f>IF(C491=1,'Data Transformation'!$G$3+0.5*'Data Transformation'!$W$25,IF(C492=1,D492-'Data Transformation'!$W$25,FALSE))</f>
        <v>#NUM!</v>
      </c>
      <c r="E491">
        <f t="array" ref="E491">IF(ISLOGICAL(D491),"",FREQUENCY(IF('Data Transformation'!$B$425:$B$8425='Bin Analysis'!$B483,'Data Transformation'!$G$425:$G$8425),D491))</f>
        <v>2001</v>
      </c>
      <c r="F491">
        <f t="shared" si="60"/>
        <v>0</v>
      </c>
      <c r="G491">
        <f>Weighting!$H$11</f>
        <v>0</v>
      </c>
      <c r="H491">
        <f t="array" ref="H491">FREQUENCY(IF('Data Transformation'!$B$4:$B$8425=B483,'Data Transformation'!$G$4:$G$8425),'Bin Analysis'!$B491)</f>
        <v>2073</v>
      </c>
      <c r="I491">
        <f t="shared" si="61"/>
        <v>0</v>
      </c>
      <c r="J491">
        <f t="shared" si="62"/>
        <v>0</v>
      </c>
      <c r="K491">
        <f>J491*Weighting!$W$11</f>
        <v>0</v>
      </c>
      <c r="M491" s="14"/>
    </row>
    <row r="492" spans="1:25" x14ac:dyDescent="0.55000000000000004">
      <c r="A492" s="32" t="str">
        <f>IF(Weighting!$P$12&gt;0,B492,"")</f>
        <v/>
      </c>
      <c r="B492" t="e">
        <f>Weighting!$C$12</f>
        <v>#DIV/0!</v>
      </c>
      <c r="C492" t="e">
        <f>Weighting!$F$12</f>
        <v>#NUM!</v>
      </c>
      <c r="D492" t="e">
        <f>IF(C492=1,'Data Transformation'!$G$3+0.5*'Data Transformation'!$W$25,IF(C493=1,D493-'Data Transformation'!$W$25,FALSE))</f>
        <v>#NUM!</v>
      </c>
      <c r="E492">
        <f t="array" ref="E492">IF(ISLOGICAL(D492),"",FREQUENCY(IF('Data Transformation'!$B$425:$B$8425='Bin Analysis'!$B483,'Data Transformation'!$G$425:$G$8425),D492))</f>
        <v>2001</v>
      </c>
      <c r="F492">
        <f t="shared" si="60"/>
        <v>0</v>
      </c>
      <c r="G492">
        <f>Weighting!$H$12</f>
        <v>0</v>
      </c>
      <c r="H492">
        <f t="array" ref="H492">FREQUENCY(IF('Data Transformation'!$B$4:$B$8425=B483,'Data Transformation'!$G$4:$G$8425),'Bin Analysis'!$B492)</f>
        <v>2073</v>
      </c>
      <c r="I492">
        <f t="shared" si="61"/>
        <v>0</v>
      </c>
      <c r="J492">
        <f t="shared" si="62"/>
        <v>0</v>
      </c>
      <c r="K492">
        <f>J492*Weighting!$W$12</f>
        <v>0</v>
      </c>
      <c r="M492" s="14"/>
    </row>
    <row r="493" spans="1:25" x14ac:dyDescent="0.55000000000000004">
      <c r="A493" s="32" t="str">
        <f>IF(Weighting!$P$13&gt;0,B493,"")</f>
        <v/>
      </c>
      <c r="B493" t="e">
        <f>Weighting!$C$13</f>
        <v>#DIV/0!</v>
      </c>
      <c r="C493" t="e">
        <f>Weighting!$F$13</f>
        <v>#NUM!</v>
      </c>
      <c r="D493" t="e">
        <f>IF(C493=1,'Data Transformation'!$G$3+0.5*'Data Transformation'!$W$25,IF(C494=1,D494-'Data Transformation'!$W$25,FALSE))</f>
        <v>#NUM!</v>
      </c>
      <c r="E493">
        <f t="array" ref="E493">IF(ISLOGICAL(D493),"",FREQUENCY(IF('Data Transformation'!$B$425:$B$8425='Bin Analysis'!$B483,'Data Transformation'!$G$425:$G$8425),D493))</f>
        <v>2001</v>
      </c>
      <c r="F493">
        <f t="shared" si="60"/>
        <v>0</v>
      </c>
      <c r="G493">
        <f>Weighting!$H$13</f>
        <v>0</v>
      </c>
      <c r="H493">
        <f t="array" ref="H493">FREQUENCY(IF('Data Transformation'!$B$4:$B$8425=B483,'Data Transformation'!$G$4:$G$8425),'Bin Analysis'!$B493)</f>
        <v>2073</v>
      </c>
      <c r="I493">
        <f t="shared" si="61"/>
        <v>0</v>
      </c>
      <c r="J493">
        <f t="shared" si="62"/>
        <v>0</v>
      </c>
      <c r="K493">
        <f>J493*Weighting!$W$13</f>
        <v>0</v>
      </c>
      <c r="M493" s="14"/>
    </row>
    <row r="494" spans="1:25" x14ac:dyDescent="0.55000000000000004">
      <c r="A494" s="32" t="str">
        <f>IF(Weighting!$P$14&gt;0,B494,"")</f>
        <v/>
      </c>
      <c r="B494" t="e">
        <f>Weighting!$C$14</f>
        <v>#DIV/0!</v>
      </c>
      <c r="C494" t="e">
        <f>Weighting!$F$14</f>
        <v>#NUM!</v>
      </c>
      <c r="D494" t="e">
        <f>IF(C494=1,'Data Transformation'!$G$3+0.5*'Data Transformation'!$W$25,IF(C495=1,D495-'Data Transformation'!$W$25,FALSE))</f>
        <v>#NUM!</v>
      </c>
      <c r="E494">
        <f t="array" ref="E494">IF(ISLOGICAL(D494),"",FREQUENCY(IF('Data Transformation'!$B$425:$B$8425='Bin Analysis'!$B483,'Data Transformation'!$G$425:$G$8425),D494))</f>
        <v>2001</v>
      </c>
      <c r="F494">
        <f t="shared" si="60"/>
        <v>0</v>
      </c>
      <c r="G494">
        <f>Weighting!$H$14</f>
        <v>0</v>
      </c>
      <c r="H494">
        <f t="array" ref="H494">FREQUENCY(IF('Data Transformation'!$B$4:$B$8425=B483,'Data Transformation'!$G$4:$G$8425),'Bin Analysis'!$B494)</f>
        <v>2073</v>
      </c>
      <c r="I494">
        <f t="shared" si="61"/>
        <v>0</v>
      </c>
      <c r="J494">
        <f t="shared" si="62"/>
        <v>0</v>
      </c>
      <c r="K494">
        <f>J494*Weighting!$W$14</f>
        <v>0</v>
      </c>
      <c r="M494" s="14"/>
    </row>
    <row r="495" spans="1:25" x14ac:dyDescent="0.55000000000000004">
      <c r="A495" s="32" t="str">
        <f>IF(Weighting!$P$15&gt;0,B495,"")</f>
        <v/>
      </c>
      <c r="B495" t="e">
        <f>Weighting!$C$15</f>
        <v>#DIV/0!</v>
      </c>
      <c r="C495" t="e">
        <f>Weighting!$F$15</f>
        <v>#NUM!</v>
      </c>
      <c r="D495" t="e">
        <f>IF(C495=1,'Data Transformation'!$G$3+0.5*'Data Transformation'!$W$25,IF(C496=1,D496-'Data Transformation'!$W$25,FALSE))</f>
        <v>#NUM!</v>
      </c>
      <c r="E495">
        <f t="array" ref="E495">IF(ISLOGICAL(D495),"",FREQUENCY(IF('Data Transformation'!$B$425:$B$8425='Bin Analysis'!$B483,'Data Transformation'!$G$425:$G$8425),D495))</f>
        <v>2001</v>
      </c>
      <c r="F495">
        <f t="shared" si="60"/>
        <v>0</v>
      </c>
      <c r="G495">
        <f>Weighting!$H$15</f>
        <v>0</v>
      </c>
      <c r="H495">
        <f t="array" ref="H495">FREQUENCY(IF('Data Transformation'!$B$4:$B$8425=B483,'Data Transformation'!$G$4:$G$8425),'Bin Analysis'!$B495)</f>
        <v>2073</v>
      </c>
      <c r="I495">
        <f t="shared" si="61"/>
        <v>0</v>
      </c>
      <c r="J495">
        <f t="shared" si="62"/>
        <v>0</v>
      </c>
      <c r="K495">
        <f>J495*Weighting!$W$15</f>
        <v>0</v>
      </c>
      <c r="M495" s="14"/>
    </row>
    <row r="496" spans="1:25" x14ac:dyDescent="0.55000000000000004">
      <c r="A496" s="32" t="str">
        <f>IF(Weighting!$P$16&gt;0,B496,"")</f>
        <v/>
      </c>
      <c r="B496" t="e">
        <f>Weighting!$C$16</f>
        <v>#DIV/0!</v>
      </c>
      <c r="C496" t="e">
        <f>Weighting!$F$16</f>
        <v>#NUM!</v>
      </c>
      <c r="D496" t="e">
        <f>IF(C496=1,'Data Transformation'!$G$3+0.5*'Data Transformation'!$W$25,IF(C497=1,D497-'Data Transformation'!$W$25,FALSE))</f>
        <v>#NUM!</v>
      </c>
      <c r="E496">
        <f t="array" ref="E496">IF(ISLOGICAL(D496),"",FREQUENCY(IF('Data Transformation'!$B$425:$B$8425='Bin Analysis'!$B483,'Data Transformation'!$G$425:$G$8425),D496))</f>
        <v>2001</v>
      </c>
      <c r="F496">
        <f t="shared" si="60"/>
        <v>0</v>
      </c>
      <c r="G496">
        <f>Weighting!$H$16</f>
        <v>0</v>
      </c>
      <c r="H496">
        <f t="array" ref="H496">FREQUENCY(IF('Data Transformation'!$B$4:$B$8425=B483,'Data Transformation'!$G$4:$G$8425),'Bin Analysis'!$B496)</f>
        <v>2073</v>
      </c>
      <c r="I496">
        <f t="shared" si="61"/>
        <v>0</v>
      </c>
      <c r="J496">
        <f t="shared" si="62"/>
        <v>0</v>
      </c>
      <c r="K496">
        <f>J496*Weighting!$W$16</f>
        <v>0</v>
      </c>
      <c r="M496" s="14"/>
    </row>
    <row r="497" spans="1:25" x14ac:dyDescent="0.55000000000000004">
      <c r="A497" s="32" t="str">
        <f>IF(Weighting!$P$17&gt;0,B497,"")</f>
        <v/>
      </c>
      <c r="B497" t="e">
        <f>Weighting!$C$17</f>
        <v>#DIV/0!</v>
      </c>
      <c r="C497" t="e">
        <f>Weighting!$F$17</f>
        <v>#NUM!</v>
      </c>
      <c r="D497" t="e">
        <f>IF(C497=1,'Data Transformation'!$G$3+0.5*'Data Transformation'!$W$25,IF(C498=1,D498-'Data Transformation'!$W$25,FALSE))</f>
        <v>#NUM!</v>
      </c>
      <c r="E497">
        <f t="array" ref="E497">IF(ISLOGICAL(D497),"",FREQUENCY(IF('Data Transformation'!$B$425:$B$8425='Bin Analysis'!$B483,'Data Transformation'!$G$425:$G$8425),D497))</f>
        <v>2001</v>
      </c>
      <c r="F497">
        <f t="shared" si="60"/>
        <v>0</v>
      </c>
      <c r="G497">
        <f>Weighting!$H$17</f>
        <v>0</v>
      </c>
      <c r="H497">
        <f t="array" ref="H497">FREQUENCY(IF('Data Transformation'!$B$4:$B$8425=B483,'Data Transformation'!$G$4:$G$8425),'Bin Analysis'!$B497)</f>
        <v>2073</v>
      </c>
      <c r="I497">
        <f t="shared" si="61"/>
        <v>0</v>
      </c>
      <c r="J497">
        <f t="shared" si="62"/>
        <v>0</v>
      </c>
      <c r="K497">
        <f>J497*Weighting!$W$17</f>
        <v>0</v>
      </c>
      <c r="M497" s="14"/>
    </row>
    <row r="498" spans="1:25" x14ac:dyDescent="0.55000000000000004">
      <c r="A498" s="32" t="str">
        <f>IF(Weighting!$P$18&gt;0,B498,"")</f>
        <v/>
      </c>
      <c r="B498" t="e">
        <f>Weighting!$C$18</f>
        <v>#DIV/0!</v>
      </c>
      <c r="C498" t="e">
        <f>Weighting!$F$18</f>
        <v>#NUM!</v>
      </c>
      <c r="D498" t="e">
        <f>IF(C498=1,'Data Transformation'!$G$3+0.5*'Data Transformation'!$W$25,IF(C499=1,D499-'Data Transformation'!$W$25,FALSE))</f>
        <v>#NUM!</v>
      </c>
      <c r="E498">
        <f t="array" ref="E498">IF(ISLOGICAL(D498),"",FREQUENCY(IF('Data Transformation'!$B$425:$B$8425='Bin Analysis'!$B483,'Data Transformation'!$G$425:$G$8425),D498))</f>
        <v>2001</v>
      </c>
      <c r="F498">
        <f t="shared" si="60"/>
        <v>0</v>
      </c>
      <c r="G498">
        <f>Weighting!$H$18</f>
        <v>0</v>
      </c>
      <c r="H498">
        <f t="array" ref="H498">FREQUENCY(IF('Data Transformation'!$B$4:$B$8425=B483,'Data Transformation'!$G$4:$G$8425),'Bin Analysis'!$B498)</f>
        <v>2073</v>
      </c>
      <c r="I498">
        <f t="shared" si="61"/>
        <v>0</v>
      </c>
      <c r="J498">
        <f t="shared" si="62"/>
        <v>0</v>
      </c>
      <c r="K498">
        <f>J498*Weighting!$W$18</f>
        <v>0</v>
      </c>
      <c r="M498" s="14"/>
    </row>
    <row r="499" spans="1:25" x14ac:dyDescent="0.55000000000000004">
      <c r="A499" s="32" t="str">
        <f>IF(Weighting!$P$19&gt;0,B499,"")</f>
        <v/>
      </c>
      <c r="B499" t="e">
        <f>Weighting!$C$19</f>
        <v>#DIV/0!</v>
      </c>
      <c r="C499" t="e">
        <f>Weighting!$F$19</f>
        <v>#NUM!</v>
      </c>
      <c r="D499" t="e">
        <f>IF(C499=1,'Data Transformation'!$G$3+0.5*'Data Transformation'!$W$25,IF(C500=1,D500-'Data Transformation'!$W$25,FALSE))</f>
        <v>#NUM!</v>
      </c>
      <c r="E499">
        <f t="array" ref="E499">IF(ISLOGICAL(D499),"",FREQUENCY(IF('Data Transformation'!$B$425:$B$8425='Bin Analysis'!$B483,'Data Transformation'!$G$425:$G$8425),D499))</f>
        <v>2001</v>
      </c>
      <c r="F499">
        <f t="shared" si="60"/>
        <v>0</v>
      </c>
      <c r="G499">
        <f>Weighting!$H$19</f>
        <v>0</v>
      </c>
      <c r="H499">
        <f t="array" ref="H499">FREQUENCY(IF('Data Transformation'!$B$4:$B$8425=B483,'Data Transformation'!$G$4:$G$8425),'Bin Analysis'!$B499)</f>
        <v>2073</v>
      </c>
      <c r="I499">
        <f t="shared" si="61"/>
        <v>0</v>
      </c>
      <c r="J499">
        <f t="shared" si="62"/>
        <v>0</v>
      </c>
      <c r="K499">
        <f>J499*Weighting!$W$19</f>
        <v>0</v>
      </c>
      <c r="M499" s="14"/>
    </row>
    <row r="500" spans="1:25" x14ac:dyDescent="0.55000000000000004">
      <c r="A500" s="32" t="str">
        <f>IF(Weighting!$P$20&gt;0,B500,"")</f>
        <v/>
      </c>
      <c r="B500" t="e">
        <f>Weighting!$C$20</f>
        <v>#DIV/0!</v>
      </c>
      <c r="C500" t="e">
        <f>Weighting!$F$20</f>
        <v>#NUM!</v>
      </c>
      <c r="D500" t="e">
        <f>IF(C500=1,'Data Transformation'!$G$3+0.5*'Data Transformation'!$W$25,IF(C501=1,D501-'Data Transformation'!$W$25,FALSE))</f>
        <v>#NUM!</v>
      </c>
      <c r="E500">
        <f t="array" ref="E500">IF(ISLOGICAL(D500),"",FREQUENCY(IF('Data Transformation'!$B$425:$B$8425='Bin Analysis'!$B483,'Data Transformation'!$G$425:$G$8425),D500))</f>
        <v>2001</v>
      </c>
      <c r="F500">
        <f t="shared" si="60"/>
        <v>0</v>
      </c>
      <c r="G500">
        <f>Weighting!$H$20</f>
        <v>0</v>
      </c>
      <c r="H500">
        <f t="array" ref="H500">FREQUENCY(IF('Data Transformation'!$B$4:$B$8425=B483,'Data Transformation'!$G$4:$G$8425),'Bin Analysis'!$B500)</f>
        <v>2073</v>
      </c>
      <c r="I500">
        <f t="shared" si="61"/>
        <v>0</v>
      </c>
      <c r="J500">
        <f t="shared" si="62"/>
        <v>0</v>
      </c>
      <c r="K500">
        <f>J500*Weighting!$W$20</f>
        <v>0</v>
      </c>
      <c r="M500" s="14"/>
    </row>
    <row r="501" spans="1:25" x14ac:dyDescent="0.55000000000000004">
      <c r="A501" s="32" t="str">
        <f>IF(Weighting!$P$21&gt;0,B501,"")</f>
        <v/>
      </c>
      <c r="B501" t="e">
        <f>Weighting!$C$21</f>
        <v>#DIV/0!</v>
      </c>
      <c r="C501" t="e">
        <f>Weighting!$F$21</f>
        <v>#NUM!</v>
      </c>
      <c r="D501" t="e">
        <f>IF(C501=1,'Data Transformation'!$G$3+0.5*'Data Transformation'!$W$25,IF(C502=1,D502-'Data Transformation'!$W$25,FALSE))</f>
        <v>#NUM!</v>
      </c>
      <c r="E501">
        <f t="array" ref="E501">IF(ISLOGICAL(D501),"",FREQUENCY(IF('Data Transformation'!$B$425:$B$8425='Bin Analysis'!$B483,'Data Transformation'!$G$425:$G$8425),D501))</f>
        <v>2001</v>
      </c>
      <c r="F501">
        <f t="shared" si="60"/>
        <v>0</v>
      </c>
      <c r="G501">
        <f>Weighting!$H$21</f>
        <v>0</v>
      </c>
      <c r="H501">
        <f t="array" ref="H501">FREQUENCY(IF('Data Transformation'!$B$4:$B$8425=B483,'Data Transformation'!$G$4:$G$8425),'Bin Analysis'!$B501)</f>
        <v>2073</v>
      </c>
      <c r="I501">
        <f t="shared" si="61"/>
        <v>0</v>
      </c>
      <c r="J501">
        <f t="shared" si="62"/>
        <v>0</v>
      </c>
      <c r="K501">
        <f>J501*Weighting!$W$21</f>
        <v>0</v>
      </c>
      <c r="M501" s="14"/>
    </row>
    <row r="502" spans="1:25" x14ac:dyDescent="0.55000000000000004">
      <c r="A502" s="32" t="str">
        <f>IF(Weighting!$P$22&gt;0,B502,"")</f>
        <v/>
      </c>
      <c r="B502" t="e">
        <f>Weighting!$C$22</f>
        <v>#DIV/0!</v>
      </c>
      <c r="C502" t="e">
        <f>Weighting!$F$22</f>
        <v>#NUM!</v>
      </c>
      <c r="D502" t="e">
        <f>IF(C502=1,'Data Transformation'!$G$3+0.5*'Data Transformation'!$W$25,IF(C503=1,D503-'Data Transformation'!$W$25,FALSE))</f>
        <v>#NUM!</v>
      </c>
      <c r="E502">
        <f t="array" ref="E502">IF(ISLOGICAL(D502),"",FREQUENCY(IF('Data Transformation'!$B$425:$B$8425='Bin Analysis'!$B483,'Data Transformation'!$G$425:$G$8425),D502))</f>
        <v>2001</v>
      </c>
      <c r="F502">
        <f t="shared" si="60"/>
        <v>0</v>
      </c>
      <c r="G502">
        <f>Weighting!$H$22</f>
        <v>0</v>
      </c>
      <c r="H502">
        <f t="array" ref="H502">FREQUENCY(IF('Data Transformation'!$B$4:$B$8425=B483,'Data Transformation'!$G$4:$G$8425),'Bin Analysis'!$B502)</f>
        <v>2073</v>
      </c>
      <c r="I502">
        <f t="shared" si="61"/>
        <v>0</v>
      </c>
      <c r="J502">
        <f t="shared" si="62"/>
        <v>0</v>
      </c>
      <c r="K502">
        <f>J502*Weighting!$W$22</f>
        <v>0</v>
      </c>
      <c r="M502" s="14"/>
    </row>
    <row r="503" spans="1:25" x14ac:dyDescent="0.55000000000000004">
      <c r="A503" s="32" t="str">
        <f>IF(Weighting!$P$23&gt;0,B503,"")</f>
        <v/>
      </c>
      <c r="B503" t="e">
        <f>Weighting!$C$23</f>
        <v>#DIV/0!</v>
      </c>
      <c r="C503" t="e">
        <f>Weighting!$F$23</f>
        <v>#NUM!</v>
      </c>
      <c r="D503" t="e">
        <f>IF(C503=1,'Data Transformation'!$G$3+0.5*'Data Transformation'!$W$25,IF(C504=1,D504-'Data Transformation'!$W$25,FALSE))</f>
        <v>#NUM!</v>
      </c>
      <c r="E503">
        <f t="array" ref="E503">IF(ISLOGICAL(D503),"",FREQUENCY(IF('Data Transformation'!$B$425:$B$8425='Bin Analysis'!$B483,'Data Transformation'!$G$425:$G$8425),D503))</f>
        <v>2001</v>
      </c>
      <c r="F503">
        <f t="shared" si="60"/>
        <v>0</v>
      </c>
      <c r="G503">
        <f>Weighting!$H$23</f>
        <v>0</v>
      </c>
      <c r="H503">
        <f t="array" ref="H503">FREQUENCY(IF('Data Transformation'!$B$4:$B$8425=B483,'Data Transformation'!$G$4:$G$8425),'Bin Analysis'!$B503)</f>
        <v>2073</v>
      </c>
      <c r="I503">
        <f t="shared" si="61"/>
        <v>0</v>
      </c>
      <c r="J503">
        <f t="shared" si="62"/>
        <v>0</v>
      </c>
      <c r="K503">
        <f>J503*Weighting!$W$23</f>
        <v>0</v>
      </c>
      <c r="M503" s="14"/>
    </row>
    <row r="504" spans="1:25" x14ac:dyDescent="0.55000000000000004">
      <c r="A504" s="32" t="str">
        <f>IF(Weighting!$P$24&gt;0,B504,"")</f>
        <v/>
      </c>
      <c r="B504" t="e">
        <f>Weighting!$C$24</f>
        <v>#DIV/0!</v>
      </c>
      <c r="C504" t="e">
        <f>Weighting!$F$24</f>
        <v>#NUM!</v>
      </c>
      <c r="D504" t="e">
        <f>IF(C504=1,'Data Transformation'!$G$3+0.5*'Data Transformation'!$W$25,IF(C505=1,D505-'Data Transformation'!$W$25,FALSE))</f>
        <v>#NUM!</v>
      </c>
      <c r="E504">
        <f t="array" ref="E504">IF(ISLOGICAL(D504),"",FREQUENCY(IF('Data Transformation'!$B$425:$B$8425='Bin Analysis'!$B483,'Data Transformation'!$G$425:$G$8425),D504))</f>
        <v>2001</v>
      </c>
      <c r="F504">
        <f t="shared" si="60"/>
        <v>0</v>
      </c>
      <c r="G504">
        <f>Weighting!$H$24</f>
        <v>0</v>
      </c>
      <c r="H504">
        <f t="array" ref="H504">FREQUENCY(IF('Data Transformation'!$B$4:$B$8425=B483,'Data Transformation'!$G$4:$G$8425),'Bin Analysis'!$B504)</f>
        <v>2073</v>
      </c>
      <c r="I504">
        <f t="shared" si="61"/>
        <v>0</v>
      </c>
      <c r="J504">
        <f t="shared" si="62"/>
        <v>0</v>
      </c>
      <c r="K504">
        <f>J504*Weighting!$W$24</f>
        <v>0</v>
      </c>
      <c r="M504" s="14"/>
    </row>
    <row r="505" spans="1:25" x14ac:dyDescent="0.55000000000000004">
      <c r="A505" s="32" t="str">
        <f>IF(Weighting!$P$25&gt;0,B505,"")</f>
        <v/>
      </c>
      <c r="B505" t="e">
        <f>Weighting!$C$25</f>
        <v>#DIV/0!</v>
      </c>
      <c r="C505" t="e">
        <f>Weighting!$F$25</f>
        <v>#NUM!</v>
      </c>
      <c r="D505" t="e">
        <f>IF(C505=1,'Data Transformation'!$G$3+0.5*'Data Transformation'!$W$25,IF(C506=1,D506-'Data Transformation'!$W$25,FALSE))</f>
        <v>#NUM!</v>
      </c>
      <c r="E505">
        <f t="array" ref="E505">IF(ISLOGICAL(D505),"",FREQUENCY(IF('Data Transformation'!$B$425:$B$8425='Bin Analysis'!$B483,'Data Transformation'!$G$425:$G$8425),D505))</f>
        <v>2001</v>
      </c>
      <c r="F505">
        <f t="shared" si="60"/>
        <v>0</v>
      </c>
      <c r="G505">
        <f>Weighting!$H$25</f>
        <v>0</v>
      </c>
      <c r="H505">
        <f t="array" ref="H505">FREQUENCY(IF('Data Transformation'!$B$4:$B$8425=B483,'Data Transformation'!$G$4:$G$8425),'Bin Analysis'!$B505)</f>
        <v>2073</v>
      </c>
      <c r="I505">
        <f t="shared" si="61"/>
        <v>0</v>
      </c>
      <c r="J505">
        <f t="shared" si="62"/>
        <v>0</v>
      </c>
      <c r="K505">
        <f>J505*Weighting!$W$25</f>
        <v>0</v>
      </c>
      <c r="M505" s="14"/>
    </row>
    <row r="506" spans="1:25" x14ac:dyDescent="0.55000000000000004">
      <c r="O506"/>
      <c r="P506"/>
      <c r="Q506"/>
      <c r="R506"/>
    </row>
    <row r="507" spans="1:25" ht="23.35" x14ac:dyDescent="0.8">
      <c r="A507" s="21" t="s">
        <v>0</v>
      </c>
      <c r="B507" s="21" t="str">
        <f>IFERROR(VLOOKUP(C507,'Data Transformation'!$L$6:$M$426,2,FALSE),"")</f>
        <v/>
      </c>
      <c r="C507" s="21">
        <f>C483+1</f>
        <v>21</v>
      </c>
      <c r="D507" s="21"/>
      <c r="E507" s="21"/>
      <c r="F507" s="21"/>
      <c r="G507" s="21"/>
      <c r="H507" s="22"/>
      <c r="I507" s="22"/>
      <c r="J507" s="22"/>
      <c r="K507" s="21"/>
      <c r="L507" s="21" t="str">
        <f>B507</f>
        <v/>
      </c>
      <c r="M507" s="23" t="e">
        <f>INDEX('Data Transformation'!$O$4:$O$424,MATCH($B507,'Data Transformation'!$M$4:$M$424,0),MATCH($M$2,'Data Transformation'!$O$3,0))</f>
        <v>#N/A</v>
      </c>
      <c r="N507" s="27" t="e">
        <f>IF('Input and Summary Results'!$J$16="minimum",'Bin Analysis'!X508/(M507-1),'Bin Analysis'!Y507/('Bin Analysis'!M507-1))</f>
        <v>#N/A</v>
      </c>
      <c r="O507" s="27" t="e">
        <f>IF(M507=FALSE,NA(),(VLOOKUP(1,C510:K529,4,FALSE))/(M507-1))</f>
        <v>#N/A</v>
      </c>
      <c r="P507" s="27" t="e">
        <f>IF(M507=FALSE,NA(),SUM(J510:J529)/Weighting!$S$5)</f>
        <v>#N/A</v>
      </c>
      <c r="Q507" s="27" t="e">
        <f>IF(M507=FALSE,NA(),SUM(K510:K529)/Weighting!$S$6)</f>
        <v>#N/A</v>
      </c>
      <c r="R507" s="27" t="e">
        <f>IF(M507=FALSE,NA(),(VLOOKUP(1,G510:K529,3,FALSE))/(M507-1))</f>
        <v>#N/A</v>
      </c>
      <c r="S507" s="22" t="e">
        <f>IF(M507=FALSE,NA(),IF(SUM(J510:J529)=2,"yes","no"))</f>
        <v>#N/A</v>
      </c>
      <c r="X507" s="2" cm="2">
        <f t="array" ref="X507:X508">FREQUENCY(IF('Data Transformation'!$B$425:$B$6424='Bin Analysis'!L507,'Data Transformation'!$G$425:$G$6424),'Data Transformation'!$U$11)</f>
        <v>0</v>
      </c>
      <c r="Y507" s="2" cm="2">
        <f t="array" ref="Y507:Y508">FREQUENCY(IF('Data Transformation'!$B$425:$B$6424='Bin Analysis'!L507,'Data Transformation'!$G$425:$G$6424),'Data Transformation'!$U$12)</f>
        <v>0</v>
      </c>
    </row>
    <row r="508" spans="1:25" x14ac:dyDescent="0.55000000000000004">
      <c r="A508" s="14" t="s">
        <v>67</v>
      </c>
      <c r="B508" t="s">
        <v>47</v>
      </c>
      <c r="C508" t="s">
        <v>5</v>
      </c>
      <c r="D508" t="s">
        <v>100</v>
      </c>
      <c r="E508" t="s">
        <v>101</v>
      </c>
      <c r="F508" t="s">
        <v>102</v>
      </c>
      <c r="G508" t="s">
        <v>70</v>
      </c>
      <c r="H508" t="s">
        <v>31</v>
      </c>
      <c r="I508" t="s">
        <v>32</v>
      </c>
      <c r="J508" t="s">
        <v>46</v>
      </c>
      <c r="K508" s="14" t="s">
        <v>45</v>
      </c>
      <c r="M508" s="14"/>
      <c r="X508" s="2">
        <v>0</v>
      </c>
      <c r="Y508" s="2">
        <v>0</v>
      </c>
    </row>
    <row r="509" spans="1:25" x14ac:dyDescent="0.55000000000000004">
      <c r="A509" s="32"/>
      <c r="D509" t="e">
        <f>IF(C509=1,'Data Transformation'!$G$3+0.5*'Data Transformation'!$W$25,IF(C510=1,D510-'Data Transformation'!$W$25,FALSE))</f>
        <v>#NUM!</v>
      </c>
      <c r="E509">
        <f t="array" ref="E509">IF(ISLOGICAL(D509),"",FREQUENCY(IF('Data Transformation'!$B$425:$B$8425='Bin Analysis'!$B507,'Data Transformation'!$G$425:$G$8425),D509))</f>
        <v>2001</v>
      </c>
      <c r="F509" t="e">
        <f>IF(ISLOGICAL(D509),"",E509-E508)</f>
        <v>#VALUE!</v>
      </c>
      <c r="M509" s="14"/>
    </row>
    <row r="510" spans="1:25" x14ac:dyDescent="0.55000000000000004">
      <c r="A510" s="32" t="e">
        <f>IF(Weighting!$P$6&gt;0,B510,"")</f>
        <v>#NUM!</v>
      </c>
      <c r="B510" t="e">
        <f>Weighting!$C$6</f>
        <v>#DIV/0!</v>
      </c>
      <c r="C510" t="e">
        <f>Weighting!$F$6</f>
        <v>#NUM!</v>
      </c>
      <c r="D510" t="e">
        <f>IF(C510=1,'Data Transformation'!$G$3+0.5*'Data Transformation'!$W$25,IF(C511=1,D511-'Data Transformation'!$W$25,FALSE))</f>
        <v>#NUM!</v>
      </c>
      <c r="E510">
        <f t="array" ref="E510">IF(ISLOGICAL(D510),"",FREQUENCY(IF('Data Transformation'!$B$425:$B$8425='Bin Analysis'!$B507,'Data Transformation'!$G$425:$G$8425),D510))</f>
        <v>2001</v>
      </c>
      <c r="F510">
        <f>IF(ISLOGICAL(D510),"",E510-E509)</f>
        <v>0</v>
      </c>
      <c r="G510">
        <f>Weighting!$H$6</f>
        <v>1</v>
      </c>
      <c r="H510">
        <f t="array" ref="H510">FREQUENCY(IF('Data Transformation'!$B$4:$B$8425=B507,'Data Transformation'!$G$4:$G$8425),'Bin Analysis'!$B510)</f>
        <v>2073</v>
      </c>
      <c r="I510">
        <f>H510-H509</f>
        <v>2073</v>
      </c>
      <c r="J510">
        <f>IF(I510=0,0,1)</f>
        <v>1</v>
      </c>
      <c r="K510" t="e">
        <f>J510*Weighting!$W$6</f>
        <v>#NUM!</v>
      </c>
      <c r="M510" s="14"/>
    </row>
    <row r="511" spans="1:25" x14ac:dyDescent="0.55000000000000004">
      <c r="A511" s="32" t="str">
        <f>IF(Weighting!$P$7&gt;0,B511,"")</f>
        <v/>
      </c>
      <c r="B511" t="e">
        <f>Weighting!$C$7</f>
        <v>#DIV/0!</v>
      </c>
      <c r="C511" t="e">
        <f>Weighting!$F$7</f>
        <v>#NUM!</v>
      </c>
      <c r="D511" t="e">
        <f>IF(C511=1,'Data Transformation'!$G$3+0.5*'Data Transformation'!$W$25,IF(C512=1,D512-'Data Transformation'!$W$25,FALSE))</f>
        <v>#NUM!</v>
      </c>
      <c r="E511">
        <f t="array" ref="E511">IF(ISLOGICAL(D511),"",FREQUENCY(IF('Data Transformation'!$B$425:$B$8425='Bin Analysis'!$B507,'Data Transformation'!$G$425:$G$8425),D511))</f>
        <v>2001</v>
      </c>
      <c r="F511">
        <f t="shared" ref="F511:F529" si="63">IF(ISLOGICAL(D511),"",E511-E510)</f>
        <v>0</v>
      </c>
      <c r="G511">
        <f>Weighting!$H$7</f>
        <v>0</v>
      </c>
      <c r="H511">
        <f t="array" ref="H511">FREQUENCY(IF('Data Transformation'!$B$4:$B$8425=B507,'Data Transformation'!$G$4:$G$8425),'Bin Analysis'!$B511)</f>
        <v>2073</v>
      </c>
      <c r="I511">
        <f t="shared" ref="I511:I529" si="64">H511-H510</f>
        <v>0</v>
      </c>
      <c r="J511">
        <f>IF(I511=0,0,1)</f>
        <v>0</v>
      </c>
      <c r="K511">
        <f>J511*Weighting!$W$7</f>
        <v>0</v>
      </c>
      <c r="M511" s="14"/>
    </row>
    <row r="512" spans="1:25" x14ac:dyDescent="0.55000000000000004">
      <c r="A512" s="32" t="str">
        <f>IF(Weighting!$P$8&gt;0,B512,"")</f>
        <v/>
      </c>
      <c r="B512" t="e">
        <f>Weighting!$C$8</f>
        <v>#DIV/0!</v>
      </c>
      <c r="C512" t="e">
        <f>Weighting!$F$8</f>
        <v>#NUM!</v>
      </c>
      <c r="D512" t="e">
        <f>IF(C512=1,'Data Transformation'!$G$3+0.5*'Data Transformation'!$W$25,IF(C513=1,D513-'Data Transformation'!$W$25,FALSE))</f>
        <v>#NUM!</v>
      </c>
      <c r="E512">
        <f t="array" ref="E512">IF(ISLOGICAL(D512),"",FREQUENCY(IF('Data Transformation'!$B$425:$B$8425='Bin Analysis'!$B507,'Data Transformation'!$G$425:$G$8425),D512))</f>
        <v>2001</v>
      </c>
      <c r="F512">
        <f t="shared" si="63"/>
        <v>0</v>
      </c>
      <c r="G512">
        <f>Weighting!$H$8</f>
        <v>0</v>
      </c>
      <c r="H512">
        <f t="array" ref="H512">FREQUENCY(IF('Data Transformation'!$B$4:$B$8425=B507,'Data Transformation'!$G$4:$G$8425),'Bin Analysis'!$B512)</f>
        <v>2073</v>
      </c>
      <c r="I512">
        <f t="shared" si="64"/>
        <v>0</v>
      </c>
      <c r="J512">
        <f t="shared" ref="J512:J529" si="65">IF(I512=0,0,1)</f>
        <v>0</v>
      </c>
      <c r="K512">
        <f>J512*Weighting!$W$8</f>
        <v>0</v>
      </c>
      <c r="M512" s="14"/>
    </row>
    <row r="513" spans="1:13" x14ac:dyDescent="0.55000000000000004">
      <c r="A513" s="32" t="str">
        <f>IF(Weighting!$P$9&gt;0,B513,"")</f>
        <v/>
      </c>
      <c r="B513" s="50" t="e">
        <f>Weighting!$C$9</f>
        <v>#DIV/0!</v>
      </c>
      <c r="C513" t="e">
        <f>Weighting!$F$9</f>
        <v>#NUM!</v>
      </c>
      <c r="D513" t="e">
        <f>IF(C513=1,'Data Transformation'!$G$3+0.5*'Data Transformation'!$W$25,IF(C514=1,D514-'Data Transformation'!$W$25,FALSE))</f>
        <v>#NUM!</v>
      </c>
      <c r="E513">
        <f t="array" ref="E513">IF(ISLOGICAL(D513),"",FREQUENCY(IF('Data Transformation'!$B$425:$B$8425='Bin Analysis'!$B507,'Data Transformation'!$G$425:$G$8425),D513))</f>
        <v>2001</v>
      </c>
      <c r="F513">
        <f t="shared" si="63"/>
        <v>0</v>
      </c>
      <c r="G513">
        <f>Weighting!$H$9</f>
        <v>0</v>
      </c>
      <c r="H513">
        <f t="array" ref="H513">FREQUENCY(IF('Data Transformation'!$B$4:$B$8425=B507,'Data Transformation'!$G$4:$G$8425),'Bin Analysis'!$B513)</f>
        <v>2073</v>
      </c>
      <c r="I513">
        <f t="shared" si="64"/>
        <v>0</v>
      </c>
      <c r="J513">
        <f t="shared" si="65"/>
        <v>0</v>
      </c>
      <c r="K513">
        <f>J513*Weighting!$W$9</f>
        <v>0</v>
      </c>
      <c r="M513" s="14"/>
    </row>
    <row r="514" spans="1:13" x14ac:dyDescent="0.55000000000000004">
      <c r="A514" s="32" t="str">
        <f>IF(Weighting!$P$10&gt;0,B514,"")</f>
        <v/>
      </c>
      <c r="B514" t="e">
        <f>Weighting!$C$10</f>
        <v>#DIV/0!</v>
      </c>
      <c r="C514" t="e">
        <f>Weighting!$F$10</f>
        <v>#NUM!</v>
      </c>
      <c r="D514" t="e">
        <f>IF(C514=1,'Data Transformation'!$G$3+0.5*'Data Transformation'!$W$25,IF(C515=1,D515-'Data Transformation'!$W$25,FALSE))</f>
        <v>#NUM!</v>
      </c>
      <c r="E514">
        <f t="array" ref="E514">IF(ISLOGICAL(D514),"",FREQUENCY(IF('Data Transformation'!$B$425:$B$8425='Bin Analysis'!$B507,'Data Transformation'!$G$425:$G$8425),D514))</f>
        <v>2001</v>
      </c>
      <c r="F514">
        <f t="shared" si="63"/>
        <v>0</v>
      </c>
      <c r="G514">
        <f>Weighting!$H$10</f>
        <v>0</v>
      </c>
      <c r="H514">
        <f t="array" ref="H514">FREQUENCY(IF('Data Transformation'!$B$4:$B$8425=B507,'Data Transformation'!$G$4:$G$8425),'Bin Analysis'!$B514)</f>
        <v>2073</v>
      </c>
      <c r="I514">
        <f t="shared" si="64"/>
        <v>0</v>
      </c>
      <c r="J514">
        <f t="shared" si="65"/>
        <v>0</v>
      </c>
      <c r="K514">
        <f>J514*Weighting!$W$10</f>
        <v>0</v>
      </c>
      <c r="M514" s="14"/>
    </row>
    <row r="515" spans="1:13" x14ac:dyDescent="0.55000000000000004">
      <c r="A515" s="32" t="str">
        <f>IF(Weighting!$P$11&gt;0,B515,"")</f>
        <v/>
      </c>
      <c r="B515" t="e">
        <f>Weighting!$C$11</f>
        <v>#DIV/0!</v>
      </c>
      <c r="C515" t="e">
        <f>Weighting!$F$11</f>
        <v>#NUM!</v>
      </c>
      <c r="D515" t="e">
        <f>IF(C515=1,'Data Transformation'!$G$3+0.5*'Data Transformation'!$W$25,IF(C516=1,D516-'Data Transformation'!$W$25,FALSE))</f>
        <v>#NUM!</v>
      </c>
      <c r="E515">
        <f t="array" ref="E515">IF(ISLOGICAL(D515),"",FREQUENCY(IF('Data Transformation'!$B$425:$B$8425='Bin Analysis'!$B507,'Data Transformation'!$G$425:$G$8425),D515))</f>
        <v>2001</v>
      </c>
      <c r="F515">
        <f t="shared" si="63"/>
        <v>0</v>
      </c>
      <c r="G515">
        <f>Weighting!$H$11</f>
        <v>0</v>
      </c>
      <c r="H515">
        <f t="array" ref="H515">FREQUENCY(IF('Data Transformation'!$B$4:$B$8425=B507,'Data Transformation'!$G$4:$G$8425),'Bin Analysis'!$B515)</f>
        <v>2073</v>
      </c>
      <c r="I515">
        <f t="shared" si="64"/>
        <v>0</v>
      </c>
      <c r="J515">
        <f t="shared" si="65"/>
        <v>0</v>
      </c>
      <c r="K515">
        <f>J515*Weighting!$W$11</f>
        <v>0</v>
      </c>
      <c r="M515" s="14"/>
    </row>
    <row r="516" spans="1:13" x14ac:dyDescent="0.55000000000000004">
      <c r="A516" s="32" t="str">
        <f>IF(Weighting!$P$12&gt;0,B516,"")</f>
        <v/>
      </c>
      <c r="B516" t="e">
        <f>Weighting!$C$12</f>
        <v>#DIV/0!</v>
      </c>
      <c r="C516" t="e">
        <f>Weighting!$F$12</f>
        <v>#NUM!</v>
      </c>
      <c r="D516" t="e">
        <f>IF(C516=1,'Data Transformation'!$G$3+0.5*'Data Transformation'!$W$25,IF(C517=1,D517-'Data Transformation'!$W$25,FALSE))</f>
        <v>#NUM!</v>
      </c>
      <c r="E516">
        <f t="array" ref="E516">IF(ISLOGICAL(D516),"",FREQUENCY(IF('Data Transformation'!$B$425:$B$8425='Bin Analysis'!$B507,'Data Transformation'!$G$425:$G$8425),D516))</f>
        <v>2001</v>
      </c>
      <c r="F516">
        <f t="shared" si="63"/>
        <v>0</v>
      </c>
      <c r="G516">
        <f>Weighting!$H$12</f>
        <v>0</v>
      </c>
      <c r="H516">
        <f t="array" ref="H516">FREQUENCY(IF('Data Transformation'!$B$4:$B$8425=B507,'Data Transformation'!$G$4:$G$8425),'Bin Analysis'!$B516)</f>
        <v>2073</v>
      </c>
      <c r="I516">
        <f t="shared" si="64"/>
        <v>0</v>
      </c>
      <c r="J516">
        <f t="shared" si="65"/>
        <v>0</v>
      </c>
      <c r="K516">
        <f>J516*Weighting!$W$12</f>
        <v>0</v>
      </c>
      <c r="M516" s="14"/>
    </row>
    <row r="517" spans="1:13" x14ac:dyDescent="0.55000000000000004">
      <c r="A517" s="32" t="str">
        <f>IF(Weighting!$P$13&gt;0,B517,"")</f>
        <v/>
      </c>
      <c r="B517" t="e">
        <f>Weighting!$C$13</f>
        <v>#DIV/0!</v>
      </c>
      <c r="C517" t="e">
        <f>Weighting!$F$13</f>
        <v>#NUM!</v>
      </c>
      <c r="D517" t="e">
        <f>IF(C517=1,'Data Transformation'!$G$3+0.5*'Data Transformation'!$W$25,IF(C518=1,D518-'Data Transformation'!$W$25,FALSE))</f>
        <v>#NUM!</v>
      </c>
      <c r="E517">
        <f t="array" ref="E517">IF(ISLOGICAL(D517),"",FREQUENCY(IF('Data Transformation'!$B$425:$B$8425='Bin Analysis'!$B507,'Data Transformation'!$G$425:$G$8425),D517))</f>
        <v>2001</v>
      </c>
      <c r="F517">
        <f t="shared" si="63"/>
        <v>0</v>
      </c>
      <c r="G517">
        <f>Weighting!$H$13</f>
        <v>0</v>
      </c>
      <c r="H517">
        <f t="array" ref="H517">FREQUENCY(IF('Data Transformation'!$B$4:$B$8425=B507,'Data Transformation'!$G$4:$G$8425),'Bin Analysis'!$B517)</f>
        <v>2073</v>
      </c>
      <c r="I517">
        <f t="shared" si="64"/>
        <v>0</v>
      </c>
      <c r="J517">
        <f t="shared" si="65"/>
        <v>0</v>
      </c>
      <c r="K517">
        <f>J517*Weighting!$W$13</f>
        <v>0</v>
      </c>
      <c r="M517" s="14"/>
    </row>
    <row r="518" spans="1:13" x14ac:dyDescent="0.55000000000000004">
      <c r="A518" s="32" t="str">
        <f>IF(Weighting!$P$14&gt;0,B518,"")</f>
        <v/>
      </c>
      <c r="B518" t="e">
        <f>Weighting!$C$14</f>
        <v>#DIV/0!</v>
      </c>
      <c r="C518" t="e">
        <f>Weighting!$F$14</f>
        <v>#NUM!</v>
      </c>
      <c r="D518" t="e">
        <f>IF(C518=1,'Data Transformation'!$G$3+0.5*'Data Transformation'!$W$25,IF(C519=1,D519-'Data Transformation'!$W$25,FALSE))</f>
        <v>#NUM!</v>
      </c>
      <c r="E518">
        <f t="array" ref="E518">IF(ISLOGICAL(D518),"",FREQUENCY(IF('Data Transformation'!$B$425:$B$8425='Bin Analysis'!$B507,'Data Transformation'!$G$425:$G$8425),D518))</f>
        <v>2001</v>
      </c>
      <c r="F518">
        <f t="shared" si="63"/>
        <v>0</v>
      </c>
      <c r="G518">
        <f>Weighting!$H$14</f>
        <v>0</v>
      </c>
      <c r="H518">
        <f t="array" ref="H518">FREQUENCY(IF('Data Transformation'!$B$4:$B$8425=B507,'Data Transformation'!$G$4:$G$8425),'Bin Analysis'!$B518)</f>
        <v>2073</v>
      </c>
      <c r="I518">
        <f t="shared" si="64"/>
        <v>0</v>
      </c>
      <c r="J518">
        <f t="shared" si="65"/>
        <v>0</v>
      </c>
      <c r="K518">
        <f>J518*Weighting!$W$14</f>
        <v>0</v>
      </c>
      <c r="M518" s="14"/>
    </row>
    <row r="519" spans="1:13" x14ac:dyDescent="0.55000000000000004">
      <c r="A519" s="32" t="str">
        <f>IF(Weighting!$P$15&gt;0,B519,"")</f>
        <v/>
      </c>
      <c r="B519" t="e">
        <f>Weighting!$C$15</f>
        <v>#DIV/0!</v>
      </c>
      <c r="C519" t="e">
        <f>Weighting!$F$15</f>
        <v>#NUM!</v>
      </c>
      <c r="D519" t="e">
        <f>IF(C519=1,'Data Transformation'!$G$3+0.5*'Data Transformation'!$W$25,IF(C520=1,D520-'Data Transformation'!$W$25,FALSE))</f>
        <v>#NUM!</v>
      </c>
      <c r="E519">
        <f t="array" ref="E519">IF(ISLOGICAL(D519),"",FREQUENCY(IF('Data Transformation'!$B$425:$B$8425='Bin Analysis'!$B507,'Data Transformation'!$G$425:$G$8425),D519))</f>
        <v>2001</v>
      </c>
      <c r="F519">
        <f t="shared" si="63"/>
        <v>0</v>
      </c>
      <c r="G519">
        <f>Weighting!$H$15</f>
        <v>0</v>
      </c>
      <c r="H519">
        <f t="array" ref="H519">FREQUENCY(IF('Data Transformation'!$B$4:$B$8425=B507,'Data Transformation'!$G$4:$G$8425),'Bin Analysis'!$B519)</f>
        <v>2073</v>
      </c>
      <c r="I519">
        <f t="shared" si="64"/>
        <v>0</v>
      </c>
      <c r="J519">
        <f t="shared" si="65"/>
        <v>0</v>
      </c>
      <c r="K519">
        <f>J519*Weighting!$W$15</f>
        <v>0</v>
      </c>
      <c r="M519" s="14"/>
    </row>
    <row r="520" spans="1:13" x14ac:dyDescent="0.55000000000000004">
      <c r="A520" s="32" t="str">
        <f>IF(Weighting!$P$16&gt;0,B520,"")</f>
        <v/>
      </c>
      <c r="B520" t="e">
        <f>Weighting!$C$16</f>
        <v>#DIV/0!</v>
      </c>
      <c r="C520" t="e">
        <f>Weighting!$F$16</f>
        <v>#NUM!</v>
      </c>
      <c r="D520" t="e">
        <f>IF(C520=1,'Data Transformation'!$G$3+0.5*'Data Transformation'!$W$25,IF(C521=1,D521-'Data Transformation'!$W$25,FALSE))</f>
        <v>#NUM!</v>
      </c>
      <c r="E520">
        <f t="array" ref="E520">IF(ISLOGICAL(D520),"",FREQUENCY(IF('Data Transformation'!$B$425:$B$8425='Bin Analysis'!$B507,'Data Transformation'!$G$425:$G$8425),D520))</f>
        <v>2001</v>
      </c>
      <c r="F520">
        <f t="shared" si="63"/>
        <v>0</v>
      </c>
      <c r="G520">
        <f>Weighting!$H$16</f>
        <v>0</v>
      </c>
      <c r="H520">
        <f t="array" ref="H520">FREQUENCY(IF('Data Transformation'!$B$4:$B$8425=B507,'Data Transformation'!$G$4:$G$8425),'Bin Analysis'!$B520)</f>
        <v>2073</v>
      </c>
      <c r="I520">
        <f t="shared" si="64"/>
        <v>0</v>
      </c>
      <c r="J520">
        <f t="shared" si="65"/>
        <v>0</v>
      </c>
      <c r="K520">
        <f>J520*Weighting!$W$16</f>
        <v>0</v>
      </c>
      <c r="M520" s="14"/>
    </row>
    <row r="521" spans="1:13" x14ac:dyDescent="0.55000000000000004">
      <c r="A521" s="32" t="str">
        <f>IF(Weighting!$P$17&gt;0,B521,"")</f>
        <v/>
      </c>
      <c r="B521" t="e">
        <f>Weighting!$C$17</f>
        <v>#DIV/0!</v>
      </c>
      <c r="C521" t="e">
        <f>Weighting!$F$17</f>
        <v>#NUM!</v>
      </c>
      <c r="D521" t="e">
        <f>IF(C521=1,'Data Transformation'!$G$3+0.5*'Data Transformation'!$W$25,IF(C522=1,D522-'Data Transformation'!$W$25,FALSE))</f>
        <v>#NUM!</v>
      </c>
      <c r="E521">
        <f t="array" ref="E521">IF(ISLOGICAL(D521),"",FREQUENCY(IF('Data Transformation'!$B$425:$B$8425='Bin Analysis'!$B507,'Data Transformation'!$G$425:$G$8425),D521))</f>
        <v>2001</v>
      </c>
      <c r="F521">
        <f t="shared" si="63"/>
        <v>0</v>
      </c>
      <c r="G521">
        <f>Weighting!$H$17</f>
        <v>0</v>
      </c>
      <c r="H521">
        <f t="array" ref="H521">FREQUENCY(IF('Data Transformation'!$B$4:$B$8425=B507,'Data Transformation'!$G$4:$G$8425),'Bin Analysis'!$B521)</f>
        <v>2073</v>
      </c>
      <c r="I521">
        <f t="shared" si="64"/>
        <v>0</v>
      </c>
      <c r="J521">
        <f t="shared" si="65"/>
        <v>0</v>
      </c>
      <c r="K521">
        <f>J521*Weighting!$W$17</f>
        <v>0</v>
      </c>
      <c r="M521" s="14"/>
    </row>
    <row r="522" spans="1:13" x14ac:dyDescent="0.55000000000000004">
      <c r="A522" s="32" t="str">
        <f>IF(Weighting!$P$18&gt;0,B522,"")</f>
        <v/>
      </c>
      <c r="B522" t="e">
        <f>Weighting!$C$18</f>
        <v>#DIV/0!</v>
      </c>
      <c r="C522" t="e">
        <f>Weighting!$F$18</f>
        <v>#NUM!</v>
      </c>
      <c r="D522" t="e">
        <f>IF(C522=1,'Data Transformation'!$G$3+0.5*'Data Transformation'!$W$25,IF(C523=1,D523-'Data Transformation'!$W$25,FALSE))</f>
        <v>#NUM!</v>
      </c>
      <c r="E522">
        <f t="array" ref="E522">IF(ISLOGICAL(D522),"",FREQUENCY(IF('Data Transformation'!$B$425:$B$8425='Bin Analysis'!$B507,'Data Transformation'!$G$425:$G$8425),D522))</f>
        <v>2001</v>
      </c>
      <c r="F522">
        <f t="shared" si="63"/>
        <v>0</v>
      </c>
      <c r="G522">
        <f>Weighting!$H$18</f>
        <v>0</v>
      </c>
      <c r="H522">
        <f t="array" ref="H522">FREQUENCY(IF('Data Transformation'!$B$4:$B$8425=B507,'Data Transformation'!$G$4:$G$8425),'Bin Analysis'!$B522)</f>
        <v>2073</v>
      </c>
      <c r="I522">
        <f t="shared" si="64"/>
        <v>0</v>
      </c>
      <c r="J522">
        <f t="shared" si="65"/>
        <v>0</v>
      </c>
      <c r="K522">
        <f>J522*Weighting!$W$18</f>
        <v>0</v>
      </c>
      <c r="M522" s="14"/>
    </row>
    <row r="523" spans="1:13" x14ac:dyDescent="0.55000000000000004">
      <c r="A523" s="32" t="str">
        <f>IF(Weighting!$P$19&gt;0,B523,"")</f>
        <v/>
      </c>
      <c r="B523" t="e">
        <f>Weighting!$C$19</f>
        <v>#DIV/0!</v>
      </c>
      <c r="C523" t="e">
        <f>Weighting!$F$19</f>
        <v>#NUM!</v>
      </c>
      <c r="D523" t="e">
        <f>IF(C523=1,'Data Transformation'!$G$3+0.5*'Data Transformation'!$W$25,IF(C524=1,D524-'Data Transformation'!$W$25,FALSE))</f>
        <v>#NUM!</v>
      </c>
      <c r="E523">
        <f t="array" ref="E523">IF(ISLOGICAL(D523),"",FREQUENCY(IF('Data Transformation'!$B$425:$B$8425='Bin Analysis'!$B507,'Data Transformation'!$G$425:$G$8425),D523))</f>
        <v>2001</v>
      </c>
      <c r="F523">
        <f t="shared" si="63"/>
        <v>0</v>
      </c>
      <c r="G523">
        <f>Weighting!$H$19</f>
        <v>0</v>
      </c>
      <c r="H523">
        <f t="array" ref="H523">FREQUENCY(IF('Data Transformation'!$B$4:$B$8425=B507,'Data Transformation'!$G$4:$G$8425),'Bin Analysis'!$B523)</f>
        <v>2073</v>
      </c>
      <c r="I523">
        <f t="shared" si="64"/>
        <v>0</v>
      </c>
      <c r="J523">
        <f t="shared" si="65"/>
        <v>0</v>
      </c>
      <c r="K523">
        <f>J523*Weighting!$W$19</f>
        <v>0</v>
      </c>
      <c r="M523" s="14"/>
    </row>
    <row r="524" spans="1:13" x14ac:dyDescent="0.55000000000000004">
      <c r="A524" s="32" t="str">
        <f>IF(Weighting!$P$20&gt;0,B524,"")</f>
        <v/>
      </c>
      <c r="B524" t="e">
        <f>Weighting!$C$20</f>
        <v>#DIV/0!</v>
      </c>
      <c r="C524" t="e">
        <f>Weighting!$F$20</f>
        <v>#NUM!</v>
      </c>
      <c r="D524" t="e">
        <f>IF(C524=1,'Data Transformation'!$G$3+0.5*'Data Transformation'!$W$25,IF(C525=1,D525-'Data Transformation'!$W$25,FALSE))</f>
        <v>#NUM!</v>
      </c>
      <c r="E524">
        <f t="array" ref="E524">IF(ISLOGICAL(D524),"",FREQUENCY(IF('Data Transformation'!$B$425:$B$8425='Bin Analysis'!$B507,'Data Transformation'!$G$425:$G$8425),D524))</f>
        <v>2001</v>
      </c>
      <c r="F524">
        <f t="shared" si="63"/>
        <v>0</v>
      </c>
      <c r="G524">
        <f>Weighting!$H$20</f>
        <v>0</v>
      </c>
      <c r="H524">
        <f t="array" ref="H524">FREQUENCY(IF('Data Transformation'!$B$4:$B$8425=B507,'Data Transformation'!$G$4:$G$8425),'Bin Analysis'!$B524)</f>
        <v>2073</v>
      </c>
      <c r="I524">
        <f t="shared" si="64"/>
        <v>0</v>
      </c>
      <c r="J524">
        <f t="shared" si="65"/>
        <v>0</v>
      </c>
      <c r="K524">
        <f>J524*Weighting!$W$20</f>
        <v>0</v>
      </c>
      <c r="M524" s="14"/>
    </row>
    <row r="525" spans="1:13" x14ac:dyDescent="0.55000000000000004">
      <c r="A525" s="32" t="str">
        <f>IF(Weighting!$P$21&gt;0,B525,"")</f>
        <v/>
      </c>
      <c r="B525" t="e">
        <f>Weighting!$C$21</f>
        <v>#DIV/0!</v>
      </c>
      <c r="C525" t="e">
        <f>Weighting!$F$21</f>
        <v>#NUM!</v>
      </c>
      <c r="D525" t="e">
        <f>IF(C525=1,'Data Transformation'!$G$3+0.5*'Data Transformation'!$W$25,IF(C526=1,D526-'Data Transformation'!$W$25,FALSE))</f>
        <v>#NUM!</v>
      </c>
      <c r="E525">
        <f t="array" ref="E525">IF(ISLOGICAL(D525),"",FREQUENCY(IF('Data Transformation'!$B$425:$B$8425='Bin Analysis'!$B507,'Data Transformation'!$G$425:$G$8425),D525))</f>
        <v>2001</v>
      </c>
      <c r="F525">
        <f t="shared" si="63"/>
        <v>0</v>
      </c>
      <c r="G525">
        <f>Weighting!$H$21</f>
        <v>0</v>
      </c>
      <c r="H525">
        <f t="array" ref="H525">FREQUENCY(IF('Data Transformation'!$B$4:$B$8425=B507,'Data Transformation'!$G$4:$G$8425),'Bin Analysis'!$B525)</f>
        <v>2073</v>
      </c>
      <c r="I525">
        <f t="shared" si="64"/>
        <v>0</v>
      </c>
      <c r="J525">
        <f t="shared" si="65"/>
        <v>0</v>
      </c>
      <c r="K525">
        <f>J525*Weighting!$W$21</f>
        <v>0</v>
      </c>
      <c r="M525" s="14"/>
    </row>
    <row r="526" spans="1:13" x14ac:dyDescent="0.55000000000000004">
      <c r="A526" s="32" t="str">
        <f>IF(Weighting!$P$22&gt;0,B526,"")</f>
        <v/>
      </c>
      <c r="B526" t="e">
        <f>Weighting!$C$22</f>
        <v>#DIV/0!</v>
      </c>
      <c r="C526" t="e">
        <f>Weighting!$F$22</f>
        <v>#NUM!</v>
      </c>
      <c r="D526" t="e">
        <f>IF(C526=1,'Data Transformation'!$G$3+0.5*'Data Transformation'!$W$25,IF(C527=1,D527-'Data Transformation'!$W$25,FALSE))</f>
        <v>#NUM!</v>
      </c>
      <c r="E526">
        <f t="array" ref="E526">IF(ISLOGICAL(D526),"",FREQUENCY(IF('Data Transformation'!$B$425:$B$8425='Bin Analysis'!$B507,'Data Transformation'!$G$425:$G$8425),D526))</f>
        <v>2001</v>
      </c>
      <c r="F526">
        <f t="shared" si="63"/>
        <v>0</v>
      </c>
      <c r="G526">
        <f>Weighting!$H$22</f>
        <v>0</v>
      </c>
      <c r="H526">
        <f t="array" ref="H526">FREQUENCY(IF('Data Transformation'!$B$4:$B$8425=B507,'Data Transformation'!$G$4:$G$8425),'Bin Analysis'!$B526)</f>
        <v>2073</v>
      </c>
      <c r="I526">
        <f t="shared" si="64"/>
        <v>0</v>
      </c>
      <c r="J526">
        <f t="shared" si="65"/>
        <v>0</v>
      </c>
      <c r="K526">
        <f>J526*Weighting!$W$22</f>
        <v>0</v>
      </c>
      <c r="M526" s="14"/>
    </row>
    <row r="527" spans="1:13" x14ac:dyDescent="0.55000000000000004">
      <c r="A527" s="32" t="str">
        <f>IF(Weighting!$P$23&gt;0,B527,"")</f>
        <v/>
      </c>
      <c r="B527" t="e">
        <f>Weighting!$C$23</f>
        <v>#DIV/0!</v>
      </c>
      <c r="C527" t="e">
        <f>Weighting!$F$23</f>
        <v>#NUM!</v>
      </c>
      <c r="D527" t="e">
        <f>IF(C527=1,'Data Transformation'!$G$3+0.5*'Data Transformation'!$W$25,IF(C528=1,D528-'Data Transformation'!$W$25,FALSE))</f>
        <v>#NUM!</v>
      </c>
      <c r="E527">
        <f t="array" ref="E527">IF(ISLOGICAL(D527),"",FREQUENCY(IF('Data Transformation'!$B$425:$B$8425='Bin Analysis'!$B507,'Data Transformation'!$G$425:$G$8425),D527))</f>
        <v>2001</v>
      </c>
      <c r="F527">
        <f t="shared" si="63"/>
        <v>0</v>
      </c>
      <c r="G527">
        <f>Weighting!$H$23</f>
        <v>0</v>
      </c>
      <c r="H527">
        <f t="array" ref="H527">FREQUENCY(IF('Data Transformation'!$B$4:$B$8425=B507,'Data Transformation'!$G$4:$G$8425),'Bin Analysis'!$B527)</f>
        <v>2073</v>
      </c>
      <c r="I527">
        <f t="shared" si="64"/>
        <v>0</v>
      </c>
      <c r="J527">
        <f t="shared" si="65"/>
        <v>0</v>
      </c>
      <c r="K527">
        <f>J527*Weighting!$W$23</f>
        <v>0</v>
      </c>
      <c r="M527" s="14"/>
    </row>
    <row r="528" spans="1:13" x14ac:dyDescent="0.55000000000000004">
      <c r="A528" s="32" t="str">
        <f>IF(Weighting!$P$24&gt;0,B528,"")</f>
        <v/>
      </c>
      <c r="B528" t="e">
        <f>Weighting!$C$24</f>
        <v>#DIV/0!</v>
      </c>
      <c r="C528" t="e">
        <f>Weighting!$F$24</f>
        <v>#NUM!</v>
      </c>
      <c r="D528" t="e">
        <f>IF(C528=1,'Data Transformation'!$G$3+0.5*'Data Transformation'!$W$25,IF(C529=1,D529-'Data Transformation'!$W$25,FALSE))</f>
        <v>#NUM!</v>
      </c>
      <c r="E528">
        <f t="array" ref="E528">IF(ISLOGICAL(D528),"",FREQUENCY(IF('Data Transformation'!$B$425:$B$8425='Bin Analysis'!$B507,'Data Transformation'!$G$425:$G$8425),D528))</f>
        <v>2001</v>
      </c>
      <c r="F528">
        <f t="shared" si="63"/>
        <v>0</v>
      </c>
      <c r="G528">
        <f>Weighting!$H$24</f>
        <v>0</v>
      </c>
      <c r="H528">
        <f t="array" ref="H528">FREQUENCY(IF('Data Transformation'!$B$4:$B$8425=B507,'Data Transformation'!$G$4:$G$8425),'Bin Analysis'!$B528)</f>
        <v>2073</v>
      </c>
      <c r="I528">
        <f t="shared" si="64"/>
        <v>0</v>
      </c>
      <c r="J528">
        <f t="shared" si="65"/>
        <v>0</v>
      </c>
      <c r="K528">
        <f>J528*Weighting!$W$24</f>
        <v>0</v>
      </c>
      <c r="M528" s="14"/>
    </row>
    <row r="529" spans="1:25" x14ac:dyDescent="0.55000000000000004">
      <c r="A529" s="32" t="str">
        <f>IF(Weighting!$P$25&gt;0,B529,"")</f>
        <v/>
      </c>
      <c r="B529" t="e">
        <f>Weighting!$C$25</f>
        <v>#DIV/0!</v>
      </c>
      <c r="C529" t="e">
        <f>Weighting!$F$25</f>
        <v>#NUM!</v>
      </c>
      <c r="D529" t="e">
        <f>IF(C529=1,'Data Transformation'!$G$3+0.5*'Data Transformation'!$W$25,IF(C530=1,D530-'Data Transformation'!$W$25,FALSE))</f>
        <v>#NUM!</v>
      </c>
      <c r="E529">
        <f t="array" ref="E529">IF(ISLOGICAL(D529),"",FREQUENCY(IF('Data Transformation'!$B$425:$B$8425='Bin Analysis'!$B507,'Data Transformation'!$G$425:$G$8425),D529))</f>
        <v>2001</v>
      </c>
      <c r="F529">
        <f t="shared" si="63"/>
        <v>0</v>
      </c>
      <c r="G529">
        <f>Weighting!$H$25</f>
        <v>0</v>
      </c>
      <c r="H529">
        <f t="array" ref="H529">FREQUENCY(IF('Data Transformation'!$B$4:$B$8425=B507,'Data Transformation'!$G$4:$G$8425),'Bin Analysis'!$B529)</f>
        <v>2073</v>
      </c>
      <c r="I529">
        <f t="shared" si="64"/>
        <v>0</v>
      </c>
      <c r="J529">
        <f t="shared" si="65"/>
        <v>0</v>
      </c>
      <c r="K529">
        <f>J529*Weighting!$W$25</f>
        <v>0</v>
      </c>
      <c r="M529" s="14"/>
    </row>
    <row r="530" spans="1:25" x14ac:dyDescent="0.55000000000000004">
      <c r="O530"/>
      <c r="P530"/>
      <c r="Q530"/>
      <c r="R530"/>
    </row>
    <row r="531" spans="1:25" ht="23.35" x14ac:dyDescent="0.8">
      <c r="A531" s="21" t="s">
        <v>0</v>
      </c>
      <c r="B531" s="21" t="str">
        <f>IFERROR(VLOOKUP(C531,'Data Transformation'!$L$6:$M$426,2,FALSE),"")</f>
        <v/>
      </c>
      <c r="C531" s="21">
        <f>C507+1</f>
        <v>22</v>
      </c>
      <c r="D531" s="21"/>
      <c r="E531" s="21"/>
      <c r="F531" s="21"/>
      <c r="G531" s="21"/>
      <c r="H531" s="22"/>
      <c r="I531" s="22"/>
      <c r="J531" s="22"/>
      <c r="K531" s="21"/>
      <c r="L531" s="21" t="str">
        <f>B531</f>
        <v/>
      </c>
      <c r="M531" s="23" t="e">
        <f>INDEX('Data Transformation'!$O$4:$O$424,MATCH($B531,'Data Transformation'!$M$4:$M$424,0),MATCH($M$2,'Data Transformation'!$O$3,0))</f>
        <v>#N/A</v>
      </c>
      <c r="N531" s="27" t="e">
        <f>IF('Input and Summary Results'!$J$16="minimum",'Bin Analysis'!X532/(M531-1),'Bin Analysis'!Y531/('Bin Analysis'!M531-1))</f>
        <v>#N/A</v>
      </c>
      <c r="O531" s="27" t="e">
        <f>IF(M531=FALSE,NA(),(VLOOKUP(1,C534:K553,4,FALSE))/(M531-1))</f>
        <v>#N/A</v>
      </c>
      <c r="P531" s="27" t="e">
        <f>IF(M531=FALSE,NA(),SUM(J534:J553)/Weighting!$S$5)</f>
        <v>#N/A</v>
      </c>
      <c r="Q531" s="27" t="e">
        <f>IF(M531=FALSE,NA(),SUM(K534:K553)/Weighting!$S$6)</f>
        <v>#N/A</v>
      </c>
      <c r="R531" s="27" t="e">
        <f>IF(M531=FALSE,NA(),(VLOOKUP(1,G534:K553,3,FALSE))/(M531-1))</f>
        <v>#N/A</v>
      </c>
      <c r="S531" s="22" t="e">
        <f>IF(M531=FALSE,NA(),IF(SUM(J534:J553)=2,"yes","no"))</f>
        <v>#N/A</v>
      </c>
      <c r="X531" s="2" cm="2">
        <f t="array" ref="X531:X532">FREQUENCY(IF('Data Transformation'!$B$425:$B$6424='Bin Analysis'!L531,'Data Transformation'!$G$425:$G$6424),'Data Transformation'!$U$11)</f>
        <v>0</v>
      </c>
      <c r="Y531" s="2" cm="2">
        <f t="array" ref="Y531:Y532">FREQUENCY(IF('Data Transformation'!$B$425:$B$6424='Bin Analysis'!L531,'Data Transformation'!$G$425:$G$6424),'Data Transformation'!$U$12)</f>
        <v>0</v>
      </c>
    </row>
    <row r="532" spans="1:25" x14ac:dyDescent="0.55000000000000004">
      <c r="A532" s="14" t="s">
        <v>67</v>
      </c>
      <c r="B532" t="s">
        <v>47</v>
      </c>
      <c r="C532" t="s">
        <v>5</v>
      </c>
      <c r="D532" t="s">
        <v>100</v>
      </c>
      <c r="E532" t="s">
        <v>101</v>
      </c>
      <c r="F532" t="s">
        <v>102</v>
      </c>
      <c r="G532" t="s">
        <v>70</v>
      </c>
      <c r="H532" t="s">
        <v>31</v>
      </c>
      <c r="I532" t="s">
        <v>32</v>
      </c>
      <c r="J532" t="s">
        <v>46</v>
      </c>
      <c r="K532" s="14" t="s">
        <v>45</v>
      </c>
      <c r="M532" s="14"/>
      <c r="X532" s="2">
        <v>0</v>
      </c>
      <c r="Y532" s="2">
        <v>0</v>
      </c>
    </row>
    <row r="533" spans="1:25" x14ac:dyDescent="0.55000000000000004">
      <c r="A533" s="32"/>
      <c r="D533" t="e">
        <f>IF(C533=1,'Data Transformation'!$G$3+0.5*'Data Transformation'!$W$25,IF(C534=1,D534-'Data Transformation'!$W$25,FALSE))</f>
        <v>#NUM!</v>
      </c>
      <c r="E533">
        <f t="array" ref="E533">IF(ISLOGICAL(D533),"",FREQUENCY(IF('Data Transformation'!$B$425:$B$8425='Bin Analysis'!$B531,'Data Transformation'!$G$425:$G$8425),D533))</f>
        <v>2001</v>
      </c>
      <c r="F533" t="e">
        <f>IF(ISLOGICAL(D533),"",E533-E532)</f>
        <v>#VALUE!</v>
      </c>
      <c r="M533" s="14"/>
    </row>
    <row r="534" spans="1:25" x14ac:dyDescent="0.55000000000000004">
      <c r="A534" s="32" t="e">
        <f>IF(Weighting!$P$6&gt;0,B534,"")</f>
        <v>#NUM!</v>
      </c>
      <c r="B534" t="e">
        <f>Weighting!$C$6</f>
        <v>#DIV/0!</v>
      </c>
      <c r="C534" t="e">
        <f>Weighting!$F$6</f>
        <v>#NUM!</v>
      </c>
      <c r="D534" t="e">
        <f>IF(C534=1,'Data Transformation'!$G$3+0.5*'Data Transformation'!$W$25,IF(C535=1,D535-'Data Transformation'!$W$25,FALSE))</f>
        <v>#NUM!</v>
      </c>
      <c r="E534">
        <f t="array" ref="E534">IF(ISLOGICAL(D534),"",FREQUENCY(IF('Data Transformation'!$B$425:$B$8425='Bin Analysis'!$B531,'Data Transformation'!$G$425:$G$8425),D534))</f>
        <v>2001</v>
      </c>
      <c r="F534">
        <f>IF(ISLOGICAL(D534),"",E534-E533)</f>
        <v>0</v>
      </c>
      <c r="G534">
        <f>Weighting!$H$6</f>
        <v>1</v>
      </c>
      <c r="H534">
        <f t="array" ref="H534">FREQUENCY(IF('Data Transformation'!$B$4:$B$8425=B531,'Data Transformation'!$G$4:$G$8425),'Bin Analysis'!$B534)</f>
        <v>2073</v>
      </c>
      <c r="I534">
        <f>H534-H533</f>
        <v>2073</v>
      </c>
      <c r="J534">
        <f>IF(I534=0,0,1)</f>
        <v>1</v>
      </c>
      <c r="K534" t="e">
        <f>J534*Weighting!$W$6</f>
        <v>#NUM!</v>
      </c>
      <c r="M534" s="14"/>
    </row>
    <row r="535" spans="1:25" x14ac:dyDescent="0.55000000000000004">
      <c r="A535" s="32" t="str">
        <f>IF(Weighting!$P$7&gt;0,B535,"")</f>
        <v/>
      </c>
      <c r="B535" t="e">
        <f>Weighting!$C$7</f>
        <v>#DIV/0!</v>
      </c>
      <c r="C535" t="e">
        <f>Weighting!$F$7</f>
        <v>#NUM!</v>
      </c>
      <c r="D535" t="e">
        <f>IF(C535=1,'Data Transformation'!$G$3+0.5*'Data Transformation'!$W$25,IF(C536=1,D536-'Data Transformation'!$W$25,FALSE))</f>
        <v>#NUM!</v>
      </c>
      <c r="E535">
        <f t="array" ref="E535">IF(ISLOGICAL(D535),"",FREQUENCY(IF('Data Transformation'!$B$425:$B$8425='Bin Analysis'!$B531,'Data Transformation'!$G$425:$G$8425),D535))</f>
        <v>2001</v>
      </c>
      <c r="F535">
        <f t="shared" ref="F535:F553" si="66">IF(ISLOGICAL(D535),"",E535-E534)</f>
        <v>0</v>
      </c>
      <c r="G535">
        <f>Weighting!$H$7</f>
        <v>0</v>
      </c>
      <c r="H535">
        <f t="array" ref="H535">FREQUENCY(IF('Data Transformation'!$B$4:$B$8425=B531,'Data Transformation'!$G$4:$G$8425),'Bin Analysis'!$B535)</f>
        <v>2073</v>
      </c>
      <c r="I535">
        <f t="shared" ref="I535:I553" si="67">H535-H534</f>
        <v>0</v>
      </c>
      <c r="J535">
        <f>IF(I535=0,0,1)</f>
        <v>0</v>
      </c>
      <c r="K535">
        <f>J535*Weighting!$W$7</f>
        <v>0</v>
      </c>
      <c r="M535" s="14"/>
    </row>
    <row r="536" spans="1:25" x14ac:dyDescent="0.55000000000000004">
      <c r="A536" s="32" t="str">
        <f>IF(Weighting!$P$8&gt;0,B536,"")</f>
        <v/>
      </c>
      <c r="B536" t="e">
        <f>Weighting!$C$8</f>
        <v>#DIV/0!</v>
      </c>
      <c r="C536" t="e">
        <f>Weighting!$F$8</f>
        <v>#NUM!</v>
      </c>
      <c r="D536" t="e">
        <f>IF(C536=1,'Data Transformation'!$G$3+0.5*'Data Transformation'!$W$25,IF(C537=1,D537-'Data Transformation'!$W$25,FALSE))</f>
        <v>#NUM!</v>
      </c>
      <c r="E536">
        <f t="array" ref="E536">IF(ISLOGICAL(D536),"",FREQUENCY(IF('Data Transformation'!$B$425:$B$8425='Bin Analysis'!$B531,'Data Transformation'!$G$425:$G$8425),D536))</f>
        <v>2001</v>
      </c>
      <c r="F536">
        <f t="shared" si="66"/>
        <v>0</v>
      </c>
      <c r="G536">
        <f>Weighting!$H$8</f>
        <v>0</v>
      </c>
      <c r="H536">
        <f t="array" ref="H536">FREQUENCY(IF('Data Transformation'!$B$4:$B$8425=B531,'Data Transformation'!$G$4:$G$8425),'Bin Analysis'!$B536)</f>
        <v>2073</v>
      </c>
      <c r="I536">
        <f t="shared" si="67"/>
        <v>0</v>
      </c>
      <c r="J536">
        <f t="shared" ref="J536:J553" si="68">IF(I536=0,0,1)</f>
        <v>0</v>
      </c>
      <c r="K536">
        <f>J536*Weighting!$W$8</f>
        <v>0</v>
      </c>
      <c r="M536" s="14"/>
    </row>
    <row r="537" spans="1:25" x14ac:dyDescent="0.55000000000000004">
      <c r="A537" s="32" t="str">
        <f>IF(Weighting!$P$9&gt;0,B537,"")</f>
        <v/>
      </c>
      <c r="B537" s="50" t="e">
        <f>Weighting!$C$9</f>
        <v>#DIV/0!</v>
      </c>
      <c r="C537" t="e">
        <f>Weighting!$F$9</f>
        <v>#NUM!</v>
      </c>
      <c r="D537" t="e">
        <f>IF(C537=1,'Data Transformation'!$G$3+0.5*'Data Transformation'!$W$25,IF(C538=1,D538-'Data Transformation'!$W$25,FALSE))</f>
        <v>#NUM!</v>
      </c>
      <c r="E537">
        <f t="array" ref="E537">IF(ISLOGICAL(D537),"",FREQUENCY(IF('Data Transformation'!$B$425:$B$8425='Bin Analysis'!$B531,'Data Transformation'!$G$425:$G$8425),D537))</f>
        <v>2001</v>
      </c>
      <c r="F537">
        <f t="shared" si="66"/>
        <v>0</v>
      </c>
      <c r="G537">
        <f>Weighting!$H$9</f>
        <v>0</v>
      </c>
      <c r="H537">
        <f t="array" ref="H537">FREQUENCY(IF('Data Transformation'!$B$4:$B$8425=B531,'Data Transformation'!$G$4:$G$8425),'Bin Analysis'!$B537)</f>
        <v>2073</v>
      </c>
      <c r="I537">
        <f t="shared" si="67"/>
        <v>0</v>
      </c>
      <c r="J537">
        <f t="shared" si="68"/>
        <v>0</v>
      </c>
      <c r="K537">
        <f>J537*Weighting!$W$9</f>
        <v>0</v>
      </c>
      <c r="M537" s="14"/>
    </row>
    <row r="538" spans="1:25" x14ac:dyDescent="0.55000000000000004">
      <c r="A538" s="32" t="str">
        <f>IF(Weighting!$P$10&gt;0,B538,"")</f>
        <v/>
      </c>
      <c r="B538" t="e">
        <f>Weighting!$C$10</f>
        <v>#DIV/0!</v>
      </c>
      <c r="C538" t="e">
        <f>Weighting!$F$10</f>
        <v>#NUM!</v>
      </c>
      <c r="D538" t="e">
        <f>IF(C538=1,'Data Transformation'!$G$3+0.5*'Data Transformation'!$W$25,IF(C539=1,D539-'Data Transformation'!$W$25,FALSE))</f>
        <v>#NUM!</v>
      </c>
      <c r="E538">
        <f t="array" ref="E538">IF(ISLOGICAL(D538),"",FREQUENCY(IF('Data Transformation'!$B$425:$B$8425='Bin Analysis'!$B531,'Data Transformation'!$G$425:$G$8425),D538))</f>
        <v>2001</v>
      </c>
      <c r="F538">
        <f t="shared" si="66"/>
        <v>0</v>
      </c>
      <c r="G538">
        <f>Weighting!$H$10</f>
        <v>0</v>
      </c>
      <c r="H538">
        <f t="array" ref="H538">FREQUENCY(IF('Data Transformation'!$B$4:$B$8425=B531,'Data Transformation'!$G$4:$G$8425),'Bin Analysis'!$B538)</f>
        <v>2073</v>
      </c>
      <c r="I538">
        <f t="shared" si="67"/>
        <v>0</v>
      </c>
      <c r="J538">
        <f t="shared" si="68"/>
        <v>0</v>
      </c>
      <c r="K538">
        <f>J538*Weighting!$W$10</f>
        <v>0</v>
      </c>
      <c r="M538" s="14"/>
    </row>
    <row r="539" spans="1:25" x14ac:dyDescent="0.55000000000000004">
      <c r="A539" s="32" t="str">
        <f>IF(Weighting!$P$11&gt;0,B539,"")</f>
        <v/>
      </c>
      <c r="B539" t="e">
        <f>Weighting!$C$11</f>
        <v>#DIV/0!</v>
      </c>
      <c r="C539" t="e">
        <f>Weighting!$F$11</f>
        <v>#NUM!</v>
      </c>
      <c r="D539" t="e">
        <f>IF(C539=1,'Data Transformation'!$G$3+0.5*'Data Transformation'!$W$25,IF(C540=1,D540-'Data Transformation'!$W$25,FALSE))</f>
        <v>#NUM!</v>
      </c>
      <c r="E539">
        <f t="array" ref="E539">IF(ISLOGICAL(D539),"",FREQUENCY(IF('Data Transformation'!$B$425:$B$8425='Bin Analysis'!$B531,'Data Transformation'!$G$425:$G$8425),D539))</f>
        <v>2001</v>
      </c>
      <c r="F539">
        <f t="shared" si="66"/>
        <v>0</v>
      </c>
      <c r="G539">
        <f>Weighting!$H$11</f>
        <v>0</v>
      </c>
      <c r="H539">
        <f t="array" ref="H539">FREQUENCY(IF('Data Transformation'!$B$4:$B$8425=B531,'Data Transformation'!$G$4:$G$8425),'Bin Analysis'!$B539)</f>
        <v>2073</v>
      </c>
      <c r="I539">
        <f t="shared" si="67"/>
        <v>0</v>
      </c>
      <c r="J539">
        <f t="shared" si="68"/>
        <v>0</v>
      </c>
      <c r="K539">
        <f>J539*Weighting!$W$11</f>
        <v>0</v>
      </c>
      <c r="M539" s="14"/>
    </row>
    <row r="540" spans="1:25" x14ac:dyDescent="0.55000000000000004">
      <c r="A540" s="32" t="str">
        <f>IF(Weighting!$P$12&gt;0,B540,"")</f>
        <v/>
      </c>
      <c r="B540" t="e">
        <f>Weighting!$C$12</f>
        <v>#DIV/0!</v>
      </c>
      <c r="C540" t="e">
        <f>Weighting!$F$12</f>
        <v>#NUM!</v>
      </c>
      <c r="D540" t="e">
        <f>IF(C540=1,'Data Transformation'!$G$3+0.5*'Data Transformation'!$W$25,IF(C541=1,D541-'Data Transformation'!$W$25,FALSE))</f>
        <v>#NUM!</v>
      </c>
      <c r="E540">
        <f t="array" ref="E540">IF(ISLOGICAL(D540),"",FREQUENCY(IF('Data Transformation'!$B$425:$B$8425='Bin Analysis'!$B531,'Data Transformation'!$G$425:$G$8425),D540))</f>
        <v>2001</v>
      </c>
      <c r="F540">
        <f t="shared" si="66"/>
        <v>0</v>
      </c>
      <c r="G540">
        <f>Weighting!$H$12</f>
        <v>0</v>
      </c>
      <c r="H540">
        <f t="array" ref="H540">FREQUENCY(IF('Data Transformation'!$B$4:$B$8425=B531,'Data Transformation'!$G$4:$G$8425),'Bin Analysis'!$B540)</f>
        <v>2073</v>
      </c>
      <c r="I540">
        <f t="shared" si="67"/>
        <v>0</v>
      </c>
      <c r="J540">
        <f t="shared" si="68"/>
        <v>0</v>
      </c>
      <c r="K540">
        <f>J540*Weighting!$W$12</f>
        <v>0</v>
      </c>
      <c r="M540" s="14"/>
    </row>
    <row r="541" spans="1:25" x14ac:dyDescent="0.55000000000000004">
      <c r="A541" s="32" t="str">
        <f>IF(Weighting!$P$13&gt;0,B541,"")</f>
        <v/>
      </c>
      <c r="B541" t="e">
        <f>Weighting!$C$13</f>
        <v>#DIV/0!</v>
      </c>
      <c r="C541" t="e">
        <f>Weighting!$F$13</f>
        <v>#NUM!</v>
      </c>
      <c r="D541" t="e">
        <f>IF(C541=1,'Data Transformation'!$G$3+0.5*'Data Transformation'!$W$25,IF(C542=1,D542-'Data Transformation'!$W$25,FALSE))</f>
        <v>#NUM!</v>
      </c>
      <c r="E541">
        <f t="array" ref="E541">IF(ISLOGICAL(D541),"",FREQUENCY(IF('Data Transformation'!$B$425:$B$8425='Bin Analysis'!$B531,'Data Transformation'!$G$425:$G$8425),D541))</f>
        <v>2001</v>
      </c>
      <c r="F541">
        <f t="shared" si="66"/>
        <v>0</v>
      </c>
      <c r="G541">
        <f>Weighting!$H$13</f>
        <v>0</v>
      </c>
      <c r="H541">
        <f t="array" ref="H541">FREQUENCY(IF('Data Transformation'!$B$4:$B$8425=B531,'Data Transformation'!$G$4:$G$8425),'Bin Analysis'!$B541)</f>
        <v>2073</v>
      </c>
      <c r="I541">
        <f t="shared" si="67"/>
        <v>0</v>
      </c>
      <c r="J541">
        <f t="shared" si="68"/>
        <v>0</v>
      </c>
      <c r="K541">
        <f>J541*Weighting!$W$13</f>
        <v>0</v>
      </c>
      <c r="M541" s="14"/>
    </row>
    <row r="542" spans="1:25" x14ac:dyDescent="0.55000000000000004">
      <c r="A542" s="32" t="str">
        <f>IF(Weighting!$P$14&gt;0,B542,"")</f>
        <v/>
      </c>
      <c r="B542" t="e">
        <f>Weighting!$C$14</f>
        <v>#DIV/0!</v>
      </c>
      <c r="C542" t="e">
        <f>Weighting!$F$14</f>
        <v>#NUM!</v>
      </c>
      <c r="D542" t="e">
        <f>IF(C542=1,'Data Transformation'!$G$3+0.5*'Data Transformation'!$W$25,IF(C543=1,D543-'Data Transformation'!$W$25,FALSE))</f>
        <v>#NUM!</v>
      </c>
      <c r="E542">
        <f t="array" ref="E542">IF(ISLOGICAL(D542),"",FREQUENCY(IF('Data Transformation'!$B$425:$B$8425='Bin Analysis'!$B531,'Data Transformation'!$G$425:$G$8425),D542))</f>
        <v>2001</v>
      </c>
      <c r="F542">
        <f t="shared" si="66"/>
        <v>0</v>
      </c>
      <c r="G542">
        <f>Weighting!$H$14</f>
        <v>0</v>
      </c>
      <c r="H542">
        <f t="array" ref="H542">FREQUENCY(IF('Data Transformation'!$B$4:$B$8425=B531,'Data Transformation'!$G$4:$G$8425),'Bin Analysis'!$B542)</f>
        <v>2073</v>
      </c>
      <c r="I542">
        <f t="shared" si="67"/>
        <v>0</v>
      </c>
      <c r="J542">
        <f t="shared" si="68"/>
        <v>0</v>
      </c>
      <c r="K542">
        <f>J542*Weighting!$W$14</f>
        <v>0</v>
      </c>
      <c r="M542" s="14"/>
    </row>
    <row r="543" spans="1:25" x14ac:dyDescent="0.55000000000000004">
      <c r="A543" s="32" t="str">
        <f>IF(Weighting!$P$15&gt;0,B543,"")</f>
        <v/>
      </c>
      <c r="B543" t="e">
        <f>Weighting!$C$15</f>
        <v>#DIV/0!</v>
      </c>
      <c r="C543" t="e">
        <f>Weighting!$F$15</f>
        <v>#NUM!</v>
      </c>
      <c r="D543" t="e">
        <f>IF(C543=1,'Data Transformation'!$G$3+0.5*'Data Transformation'!$W$25,IF(C544=1,D544-'Data Transformation'!$W$25,FALSE))</f>
        <v>#NUM!</v>
      </c>
      <c r="E543">
        <f t="array" ref="E543">IF(ISLOGICAL(D543),"",FREQUENCY(IF('Data Transformation'!$B$425:$B$8425='Bin Analysis'!$B531,'Data Transformation'!$G$425:$G$8425),D543))</f>
        <v>2001</v>
      </c>
      <c r="F543">
        <f t="shared" si="66"/>
        <v>0</v>
      </c>
      <c r="G543">
        <f>Weighting!$H$15</f>
        <v>0</v>
      </c>
      <c r="H543">
        <f t="array" ref="H543">FREQUENCY(IF('Data Transformation'!$B$4:$B$8425=B531,'Data Transformation'!$G$4:$G$8425),'Bin Analysis'!$B543)</f>
        <v>2073</v>
      </c>
      <c r="I543">
        <f t="shared" si="67"/>
        <v>0</v>
      </c>
      <c r="J543">
        <f t="shared" si="68"/>
        <v>0</v>
      </c>
      <c r="K543">
        <f>J543*Weighting!$W$15</f>
        <v>0</v>
      </c>
      <c r="M543" s="14"/>
    </row>
    <row r="544" spans="1:25" x14ac:dyDescent="0.55000000000000004">
      <c r="A544" s="32" t="str">
        <f>IF(Weighting!$P$16&gt;0,B544,"")</f>
        <v/>
      </c>
      <c r="B544" t="e">
        <f>Weighting!$C$16</f>
        <v>#DIV/0!</v>
      </c>
      <c r="C544" t="e">
        <f>Weighting!$F$16</f>
        <v>#NUM!</v>
      </c>
      <c r="D544" t="e">
        <f>IF(C544=1,'Data Transformation'!$G$3+0.5*'Data Transformation'!$W$25,IF(C545=1,D545-'Data Transformation'!$W$25,FALSE))</f>
        <v>#NUM!</v>
      </c>
      <c r="E544">
        <f t="array" ref="E544">IF(ISLOGICAL(D544),"",FREQUENCY(IF('Data Transformation'!$B$425:$B$8425='Bin Analysis'!$B531,'Data Transformation'!$G$425:$G$8425),D544))</f>
        <v>2001</v>
      </c>
      <c r="F544">
        <f t="shared" si="66"/>
        <v>0</v>
      </c>
      <c r="G544">
        <f>Weighting!$H$16</f>
        <v>0</v>
      </c>
      <c r="H544">
        <f t="array" ref="H544">FREQUENCY(IF('Data Transformation'!$B$4:$B$8425=B531,'Data Transformation'!$G$4:$G$8425),'Bin Analysis'!$B544)</f>
        <v>2073</v>
      </c>
      <c r="I544">
        <f t="shared" si="67"/>
        <v>0</v>
      </c>
      <c r="J544">
        <f t="shared" si="68"/>
        <v>0</v>
      </c>
      <c r="K544">
        <f>J544*Weighting!$W$16</f>
        <v>0</v>
      </c>
      <c r="M544" s="14"/>
    </row>
    <row r="545" spans="1:25" x14ac:dyDescent="0.55000000000000004">
      <c r="A545" s="32" t="str">
        <f>IF(Weighting!$P$17&gt;0,B545,"")</f>
        <v/>
      </c>
      <c r="B545" t="e">
        <f>Weighting!$C$17</f>
        <v>#DIV/0!</v>
      </c>
      <c r="C545" t="e">
        <f>Weighting!$F$17</f>
        <v>#NUM!</v>
      </c>
      <c r="D545" t="e">
        <f>IF(C545=1,'Data Transformation'!$G$3+0.5*'Data Transformation'!$W$25,IF(C546=1,D546-'Data Transformation'!$W$25,FALSE))</f>
        <v>#NUM!</v>
      </c>
      <c r="E545">
        <f t="array" ref="E545">IF(ISLOGICAL(D545),"",FREQUENCY(IF('Data Transformation'!$B$425:$B$8425='Bin Analysis'!$B531,'Data Transformation'!$G$425:$G$8425),D545))</f>
        <v>2001</v>
      </c>
      <c r="F545">
        <f t="shared" si="66"/>
        <v>0</v>
      </c>
      <c r="G545">
        <f>Weighting!$H$17</f>
        <v>0</v>
      </c>
      <c r="H545">
        <f t="array" ref="H545">FREQUENCY(IF('Data Transformation'!$B$4:$B$8425=B531,'Data Transformation'!$G$4:$G$8425),'Bin Analysis'!$B545)</f>
        <v>2073</v>
      </c>
      <c r="I545">
        <f t="shared" si="67"/>
        <v>0</v>
      </c>
      <c r="J545">
        <f t="shared" si="68"/>
        <v>0</v>
      </c>
      <c r="K545">
        <f>J545*Weighting!$W$17</f>
        <v>0</v>
      </c>
      <c r="M545" s="14"/>
    </row>
    <row r="546" spans="1:25" x14ac:dyDescent="0.55000000000000004">
      <c r="A546" s="32" t="str">
        <f>IF(Weighting!$P$18&gt;0,B546,"")</f>
        <v/>
      </c>
      <c r="B546" t="e">
        <f>Weighting!$C$18</f>
        <v>#DIV/0!</v>
      </c>
      <c r="C546" t="e">
        <f>Weighting!$F$18</f>
        <v>#NUM!</v>
      </c>
      <c r="D546" t="e">
        <f>IF(C546=1,'Data Transformation'!$G$3+0.5*'Data Transformation'!$W$25,IF(C547=1,D547-'Data Transformation'!$W$25,FALSE))</f>
        <v>#NUM!</v>
      </c>
      <c r="E546">
        <f t="array" ref="E546">IF(ISLOGICAL(D546),"",FREQUENCY(IF('Data Transformation'!$B$425:$B$8425='Bin Analysis'!$B531,'Data Transformation'!$G$425:$G$8425),D546))</f>
        <v>2001</v>
      </c>
      <c r="F546">
        <f t="shared" si="66"/>
        <v>0</v>
      </c>
      <c r="G546">
        <f>Weighting!$H$18</f>
        <v>0</v>
      </c>
      <c r="H546">
        <f t="array" ref="H546">FREQUENCY(IF('Data Transformation'!$B$4:$B$8425=B531,'Data Transformation'!$G$4:$G$8425),'Bin Analysis'!$B546)</f>
        <v>2073</v>
      </c>
      <c r="I546">
        <f t="shared" si="67"/>
        <v>0</v>
      </c>
      <c r="J546">
        <f t="shared" si="68"/>
        <v>0</v>
      </c>
      <c r="K546">
        <f>J546*Weighting!$W$18</f>
        <v>0</v>
      </c>
      <c r="M546" s="14"/>
    </row>
    <row r="547" spans="1:25" x14ac:dyDescent="0.55000000000000004">
      <c r="A547" s="32" t="str">
        <f>IF(Weighting!$P$19&gt;0,B547,"")</f>
        <v/>
      </c>
      <c r="B547" t="e">
        <f>Weighting!$C$19</f>
        <v>#DIV/0!</v>
      </c>
      <c r="C547" t="e">
        <f>Weighting!$F$19</f>
        <v>#NUM!</v>
      </c>
      <c r="D547" t="e">
        <f>IF(C547=1,'Data Transformation'!$G$3+0.5*'Data Transformation'!$W$25,IF(C548=1,D548-'Data Transformation'!$W$25,FALSE))</f>
        <v>#NUM!</v>
      </c>
      <c r="E547">
        <f t="array" ref="E547">IF(ISLOGICAL(D547),"",FREQUENCY(IF('Data Transformation'!$B$425:$B$8425='Bin Analysis'!$B531,'Data Transformation'!$G$425:$G$8425),D547))</f>
        <v>2001</v>
      </c>
      <c r="F547">
        <f t="shared" si="66"/>
        <v>0</v>
      </c>
      <c r="G547">
        <f>Weighting!$H$19</f>
        <v>0</v>
      </c>
      <c r="H547">
        <f t="array" ref="H547">FREQUENCY(IF('Data Transformation'!$B$4:$B$8425=B531,'Data Transformation'!$G$4:$G$8425),'Bin Analysis'!$B547)</f>
        <v>2073</v>
      </c>
      <c r="I547">
        <f t="shared" si="67"/>
        <v>0</v>
      </c>
      <c r="J547">
        <f t="shared" si="68"/>
        <v>0</v>
      </c>
      <c r="K547">
        <f>J547*Weighting!$W$19</f>
        <v>0</v>
      </c>
      <c r="M547" s="14"/>
    </row>
    <row r="548" spans="1:25" x14ac:dyDescent="0.55000000000000004">
      <c r="A548" s="32" t="str">
        <f>IF(Weighting!$P$20&gt;0,B548,"")</f>
        <v/>
      </c>
      <c r="B548" t="e">
        <f>Weighting!$C$20</f>
        <v>#DIV/0!</v>
      </c>
      <c r="C548" t="e">
        <f>Weighting!$F$20</f>
        <v>#NUM!</v>
      </c>
      <c r="D548" t="e">
        <f>IF(C548=1,'Data Transformation'!$G$3+0.5*'Data Transformation'!$W$25,IF(C549=1,D549-'Data Transformation'!$W$25,FALSE))</f>
        <v>#NUM!</v>
      </c>
      <c r="E548">
        <f t="array" ref="E548">IF(ISLOGICAL(D548),"",FREQUENCY(IF('Data Transformation'!$B$425:$B$8425='Bin Analysis'!$B531,'Data Transformation'!$G$425:$G$8425),D548))</f>
        <v>2001</v>
      </c>
      <c r="F548">
        <f t="shared" si="66"/>
        <v>0</v>
      </c>
      <c r="G548">
        <f>Weighting!$H$20</f>
        <v>0</v>
      </c>
      <c r="H548">
        <f t="array" ref="H548">FREQUENCY(IF('Data Transformation'!$B$4:$B$8425=B531,'Data Transformation'!$G$4:$G$8425),'Bin Analysis'!$B548)</f>
        <v>2073</v>
      </c>
      <c r="I548">
        <f t="shared" si="67"/>
        <v>0</v>
      </c>
      <c r="J548">
        <f t="shared" si="68"/>
        <v>0</v>
      </c>
      <c r="K548">
        <f>J548*Weighting!$W$20</f>
        <v>0</v>
      </c>
      <c r="M548" s="14"/>
    </row>
    <row r="549" spans="1:25" x14ac:dyDescent="0.55000000000000004">
      <c r="A549" s="32" t="str">
        <f>IF(Weighting!$P$21&gt;0,B549,"")</f>
        <v/>
      </c>
      <c r="B549" t="e">
        <f>Weighting!$C$21</f>
        <v>#DIV/0!</v>
      </c>
      <c r="C549" t="e">
        <f>Weighting!$F$21</f>
        <v>#NUM!</v>
      </c>
      <c r="D549" t="e">
        <f>IF(C549=1,'Data Transformation'!$G$3+0.5*'Data Transformation'!$W$25,IF(C550=1,D550-'Data Transformation'!$W$25,FALSE))</f>
        <v>#NUM!</v>
      </c>
      <c r="E549">
        <f t="array" ref="E549">IF(ISLOGICAL(D549),"",FREQUENCY(IF('Data Transformation'!$B$425:$B$8425='Bin Analysis'!$B531,'Data Transformation'!$G$425:$G$8425),D549))</f>
        <v>2001</v>
      </c>
      <c r="F549">
        <f t="shared" si="66"/>
        <v>0</v>
      </c>
      <c r="G549">
        <f>Weighting!$H$21</f>
        <v>0</v>
      </c>
      <c r="H549">
        <f t="array" ref="H549">FREQUENCY(IF('Data Transformation'!$B$4:$B$8425=B531,'Data Transformation'!$G$4:$G$8425),'Bin Analysis'!$B549)</f>
        <v>2073</v>
      </c>
      <c r="I549">
        <f t="shared" si="67"/>
        <v>0</v>
      </c>
      <c r="J549">
        <f t="shared" si="68"/>
        <v>0</v>
      </c>
      <c r="K549">
        <f>J549*Weighting!$W$21</f>
        <v>0</v>
      </c>
      <c r="M549" s="14"/>
    </row>
    <row r="550" spans="1:25" x14ac:dyDescent="0.55000000000000004">
      <c r="A550" s="32" t="str">
        <f>IF(Weighting!$P$22&gt;0,B550,"")</f>
        <v/>
      </c>
      <c r="B550" t="e">
        <f>Weighting!$C$22</f>
        <v>#DIV/0!</v>
      </c>
      <c r="C550" t="e">
        <f>Weighting!$F$22</f>
        <v>#NUM!</v>
      </c>
      <c r="D550" t="e">
        <f>IF(C550=1,'Data Transformation'!$G$3+0.5*'Data Transformation'!$W$25,IF(C551=1,D551-'Data Transformation'!$W$25,FALSE))</f>
        <v>#NUM!</v>
      </c>
      <c r="E550">
        <f t="array" ref="E550">IF(ISLOGICAL(D550),"",FREQUENCY(IF('Data Transformation'!$B$425:$B$8425='Bin Analysis'!$B531,'Data Transformation'!$G$425:$G$8425),D550))</f>
        <v>2001</v>
      </c>
      <c r="F550">
        <f t="shared" si="66"/>
        <v>0</v>
      </c>
      <c r="G550">
        <f>Weighting!$H$22</f>
        <v>0</v>
      </c>
      <c r="H550">
        <f t="array" ref="H550">FREQUENCY(IF('Data Transformation'!$B$4:$B$8425=B531,'Data Transformation'!$G$4:$G$8425),'Bin Analysis'!$B550)</f>
        <v>2073</v>
      </c>
      <c r="I550">
        <f t="shared" si="67"/>
        <v>0</v>
      </c>
      <c r="J550">
        <f t="shared" si="68"/>
        <v>0</v>
      </c>
      <c r="K550">
        <f>J550*Weighting!$W$22</f>
        <v>0</v>
      </c>
      <c r="M550" s="14"/>
    </row>
    <row r="551" spans="1:25" x14ac:dyDescent="0.55000000000000004">
      <c r="A551" s="32" t="str">
        <f>IF(Weighting!$P$23&gt;0,B551,"")</f>
        <v/>
      </c>
      <c r="B551" t="e">
        <f>Weighting!$C$23</f>
        <v>#DIV/0!</v>
      </c>
      <c r="C551" t="e">
        <f>Weighting!$F$23</f>
        <v>#NUM!</v>
      </c>
      <c r="D551" t="e">
        <f>IF(C551=1,'Data Transformation'!$G$3+0.5*'Data Transformation'!$W$25,IF(C552=1,D552-'Data Transformation'!$W$25,FALSE))</f>
        <v>#NUM!</v>
      </c>
      <c r="E551">
        <f t="array" ref="E551">IF(ISLOGICAL(D551),"",FREQUENCY(IF('Data Transformation'!$B$425:$B$8425='Bin Analysis'!$B531,'Data Transformation'!$G$425:$G$8425),D551))</f>
        <v>2001</v>
      </c>
      <c r="F551">
        <f t="shared" si="66"/>
        <v>0</v>
      </c>
      <c r="G551">
        <f>Weighting!$H$23</f>
        <v>0</v>
      </c>
      <c r="H551">
        <f t="array" ref="H551">FREQUENCY(IF('Data Transformation'!$B$4:$B$8425=B531,'Data Transformation'!$G$4:$G$8425),'Bin Analysis'!$B551)</f>
        <v>2073</v>
      </c>
      <c r="I551">
        <f t="shared" si="67"/>
        <v>0</v>
      </c>
      <c r="J551">
        <f t="shared" si="68"/>
        <v>0</v>
      </c>
      <c r="K551">
        <f>J551*Weighting!$W$23</f>
        <v>0</v>
      </c>
      <c r="M551" s="14"/>
    </row>
    <row r="552" spans="1:25" x14ac:dyDescent="0.55000000000000004">
      <c r="A552" s="32" t="str">
        <f>IF(Weighting!$P$24&gt;0,B552,"")</f>
        <v/>
      </c>
      <c r="B552" t="e">
        <f>Weighting!$C$24</f>
        <v>#DIV/0!</v>
      </c>
      <c r="C552" t="e">
        <f>Weighting!$F$24</f>
        <v>#NUM!</v>
      </c>
      <c r="D552" t="e">
        <f>IF(C552=1,'Data Transformation'!$G$3+0.5*'Data Transformation'!$W$25,IF(C553=1,D553-'Data Transformation'!$W$25,FALSE))</f>
        <v>#NUM!</v>
      </c>
      <c r="E552">
        <f t="array" ref="E552">IF(ISLOGICAL(D552),"",FREQUENCY(IF('Data Transformation'!$B$425:$B$8425='Bin Analysis'!$B531,'Data Transformation'!$G$425:$G$8425),D552))</f>
        <v>2001</v>
      </c>
      <c r="F552">
        <f t="shared" si="66"/>
        <v>0</v>
      </c>
      <c r="G552">
        <f>Weighting!$H$24</f>
        <v>0</v>
      </c>
      <c r="H552">
        <f t="array" ref="H552">FREQUENCY(IF('Data Transformation'!$B$4:$B$8425=B531,'Data Transformation'!$G$4:$G$8425),'Bin Analysis'!$B552)</f>
        <v>2073</v>
      </c>
      <c r="I552">
        <f t="shared" si="67"/>
        <v>0</v>
      </c>
      <c r="J552">
        <f t="shared" si="68"/>
        <v>0</v>
      </c>
      <c r="K552">
        <f>J552*Weighting!$W$24</f>
        <v>0</v>
      </c>
      <c r="M552" s="14"/>
    </row>
    <row r="553" spans="1:25" x14ac:dyDescent="0.55000000000000004">
      <c r="A553" s="32" t="str">
        <f>IF(Weighting!$P$25&gt;0,B553,"")</f>
        <v/>
      </c>
      <c r="B553" t="e">
        <f>Weighting!$C$25</f>
        <v>#DIV/0!</v>
      </c>
      <c r="C553" t="e">
        <f>Weighting!$F$25</f>
        <v>#NUM!</v>
      </c>
      <c r="D553" t="e">
        <f>IF(C553=1,'Data Transformation'!$G$3+0.5*'Data Transformation'!$W$25,IF(C554=1,D554-'Data Transformation'!$W$25,FALSE))</f>
        <v>#NUM!</v>
      </c>
      <c r="E553">
        <f t="array" ref="E553">IF(ISLOGICAL(D553),"",FREQUENCY(IF('Data Transformation'!$B$425:$B$8425='Bin Analysis'!$B531,'Data Transformation'!$G$425:$G$8425),D553))</f>
        <v>2001</v>
      </c>
      <c r="F553">
        <f t="shared" si="66"/>
        <v>0</v>
      </c>
      <c r="G553">
        <f>Weighting!$H$25</f>
        <v>0</v>
      </c>
      <c r="H553">
        <f t="array" ref="H553">FREQUENCY(IF('Data Transformation'!$B$4:$B$8425=B531,'Data Transformation'!$G$4:$G$8425),'Bin Analysis'!$B553)</f>
        <v>2073</v>
      </c>
      <c r="I553">
        <f t="shared" si="67"/>
        <v>0</v>
      </c>
      <c r="J553">
        <f t="shared" si="68"/>
        <v>0</v>
      </c>
      <c r="K553">
        <f>J553*Weighting!$W$25</f>
        <v>0</v>
      </c>
      <c r="M553" s="14"/>
    </row>
    <row r="554" spans="1:25" x14ac:dyDescent="0.55000000000000004">
      <c r="O554"/>
      <c r="P554"/>
      <c r="Q554"/>
      <c r="R554"/>
    </row>
    <row r="555" spans="1:25" ht="23.35" x14ac:dyDescent="0.8">
      <c r="A555" s="21" t="s">
        <v>0</v>
      </c>
      <c r="B555" s="21" t="str">
        <f>IFERROR(VLOOKUP(C555,'Data Transformation'!$L$6:$M$426,2,FALSE),"")</f>
        <v/>
      </c>
      <c r="C555" s="21">
        <f>C531+1</f>
        <v>23</v>
      </c>
      <c r="D555" s="21"/>
      <c r="E555" s="21"/>
      <c r="F555" s="21"/>
      <c r="G555" s="21"/>
      <c r="H555" s="22"/>
      <c r="I555" s="22"/>
      <c r="J555" s="22"/>
      <c r="K555" s="21"/>
      <c r="L555" s="21" t="str">
        <f>B555</f>
        <v/>
      </c>
      <c r="M555" s="23" t="e">
        <f>INDEX('Data Transformation'!$O$4:$O$424,MATCH($B555,'Data Transformation'!$M$4:$M$424,0),MATCH($M$2,'Data Transformation'!$O$3,0))</f>
        <v>#N/A</v>
      </c>
      <c r="N555" s="27" t="e">
        <f>IF('Input and Summary Results'!$J$16="minimum",'Bin Analysis'!X556/(M555-1),'Bin Analysis'!Y555/('Bin Analysis'!M555-1))</f>
        <v>#N/A</v>
      </c>
      <c r="O555" s="27" t="e">
        <f>IF(M555=FALSE,NA(),(VLOOKUP(1,C558:K577,4,FALSE))/(M555-1))</f>
        <v>#N/A</v>
      </c>
      <c r="P555" s="27" t="e">
        <f>IF(M555=FALSE,NA(),SUM(J558:J577)/Weighting!$S$5)</f>
        <v>#N/A</v>
      </c>
      <c r="Q555" s="27" t="e">
        <f>IF(M555=FALSE,NA(),SUM(K558:K577)/Weighting!$S$6)</f>
        <v>#N/A</v>
      </c>
      <c r="R555" s="27" t="e">
        <f>IF(M555=FALSE,NA(),(VLOOKUP(1,G558:K577,3,FALSE))/(M555-1))</f>
        <v>#N/A</v>
      </c>
      <c r="S555" s="22" t="e">
        <f>IF(M555=FALSE,NA(),IF(SUM(J558:J577)=2,"yes","no"))</f>
        <v>#N/A</v>
      </c>
      <c r="X555" s="2" cm="2">
        <f t="array" ref="X555:X556">FREQUENCY(IF('Data Transformation'!$B$425:$B$6424='Bin Analysis'!L555,'Data Transformation'!$G$425:$G$6424),'Data Transformation'!$U$11)</f>
        <v>0</v>
      </c>
      <c r="Y555" s="2" cm="2">
        <f t="array" ref="Y555:Y556">FREQUENCY(IF('Data Transformation'!$B$425:$B$6424='Bin Analysis'!L555,'Data Transformation'!$G$425:$G$6424),'Data Transformation'!$U$12)</f>
        <v>0</v>
      </c>
    </row>
    <row r="556" spans="1:25" x14ac:dyDescent="0.55000000000000004">
      <c r="A556" s="14" t="s">
        <v>67</v>
      </c>
      <c r="B556" t="s">
        <v>47</v>
      </c>
      <c r="C556" t="s">
        <v>5</v>
      </c>
      <c r="D556" t="s">
        <v>100</v>
      </c>
      <c r="E556" t="s">
        <v>101</v>
      </c>
      <c r="F556" t="s">
        <v>102</v>
      </c>
      <c r="G556" t="s">
        <v>70</v>
      </c>
      <c r="H556" t="s">
        <v>31</v>
      </c>
      <c r="I556" t="s">
        <v>32</v>
      </c>
      <c r="J556" t="s">
        <v>46</v>
      </c>
      <c r="K556" s="14" t="s">
        <v>45</v>
      </c>
      <c r="M556" s="14"/>
      <c r="X556" s="2">
        <v>0</v>
      </c>
      <c r="Y556" s="2">
        <v>0</v>
      </c>
    </row>
    <row r="557" spans="1:25" x14ac:dyDescent="0.55000000000000004">
      <c r="A557" s="32"/>
      <c r="D557" t="e">
        <f>IF(C557=1,'Data Transformation'!$G$3+0.5*'Data Transformation'!$W$25,IF(C558=1,D558-'Data Transformation'!$W$25,FALSE))</f>
        <v>#NUM!</v>
      </c>
      <c r="E557">
        <f t="array" ref="E557">IF(ISLOGICAL(D557),"",FREQUENCY(IF('Data Transformation'!$B$425:$B$8425='Bin Analysis'!$B555,'Data Transformation'!$G$425:$G$8425),D557))</f>
        <v>2001</v>
      </c>
      <c r="F557" t="e">
        <f>IF(ISLOGICAL(D557),"",E557-E556)</f>
        <v>#VALUE!</v>
      </c>
      <c r="M557" s="14"/>
    </row>
    <row r="558" spans="1:25" x14ac:dyDescent="0.55000000000000004">
      <c r="A558" s="32" t="e">
        <f>IF(Weighting!$P$6&gt;0,B558,"")</f>
        <v>#NUM!</v>
      </c>
      <c r="B558" t="e">
        <f>Weighting!$C$6</f>
        <v>#DIV/0!</v>
      </c>
      <c r="C558" t="e">
        <f>Weighting!$F$6</f>
        <v>#NUM!</v>
      </c>
      <c r="D558" t="e">
        <f>IF(C558=1,'Data Transformation'!$G$3+0.5*'Data Transformation'!$W$25,IF(C559=1,D559-'Data Transformation'!$W$25,FALSE))</f>
        <v>#NUM!</v>
      </c>
      <c r="E558">
        <f t="array" ref="E558">IF(ISLOGICAL(D558),"",FREQUENCY(IF('Data Transformation'!$B$425:$B$8425='Bin Analysis'!$B555,'Data Transformation'!$G$425:$G$8425),D558))</f>
        <v>2001</v>
      </c>
      <c r="F558">
        <f>IF(ISLOGICAL(D558),"",E558-E557)</f>
        <v>0</v>
      </c>
      <c r="G558">
        <f>Weighting!$H$6</f>
        <v>1</v>
      </c>
      <c r="H558">
        <f t="array" ref="H558">FREQUENCY(IF('Data Transformation'!$B$4:$B$8425=B555,'Data Transformation'!$G$4:$G$8425),'Bin Analysis'!$B558)</f>
        <v>2073</v>
      </c>
      <c r="I558">
        <f>H558-H557</f>
        <v>2073</v>
      </c>
      <c r="J558">
        <f>IF(I558=0,0,1)</f>
        <v>1</v>
      </c>
      <c r="K558" t="e">
        <f>J558*Weighting!$W$6</f>
        <v>#NUM!</v>
      </c>
      <c r="M558" s="14"/>
    </row>
    <row r="559" spans="1:25" x14ac:dyDescent="0.55000000000000004">
      <c r="A559" s="32" t="str">
        <f>IF(Weighting!$P$7&gt;0,B559,"")</f>
        <v/>
      </c>
      <c r="B559" t="e">
        <f>Weighting!$C$7</f>
        <v>#DIV/0!</v>
      </c>
      <c r="C559" t="e">
        <f>Weighting!$F$7</f>
        <v>#NUM!</v>
      </c>
      <c r="D559" t="e">
        <f>IF(C559=1,'Data Transformation'!$G$3+0.5*'Data Transformation'!$W$25,IF(C560=1,D560-'Data Transformation'!$W$25,FALSE))</f>
        <v>#NUM!</v>
      </c>
      <c r="E559">
        <f t="array" ref="E559">IF(ISLOGICAL(D559),"",FREQUENCY(IF('Data Transformation'!$B$425:$B$8425='Bin Analysis'!$B555,'Data Transformation'!$G$425:$G$8425),D559))</f>
        <v>2001</v>
      </c>
      <c r="F559">
        <f t="shared" ref="F559:F577" si="69">IF(ISLOGICAL(D559),"",E559-E558)</f>
        <v>0</v>
      </c>
      <c r="G559">
        <f>Weighting!$H$7</f>
        <v>0</v>
      </c>
      <c r="H559">
        <f t="array" ref="H559">FREQUENCY(IF('Data Transformation'!$B$4:$B$8425=B555,'Data Transformation'!$G$4:$G$8425),'Bin Analysis'!$B559)</f>
        <v>2073</v>
      </c>
      <c r="I559">
        <f t="shared" ref="I559:I577" si="70">H559-H558</f>
        <v>0</v>
      </c>
      <c r="J559">
        <f>IF(I559=0,0,1)</f>
        <v>0</v>
      </c>
      <c r="K559">
        <f>J559*Weighting!$W$7</f>
        <v>0</v>
      </c>
      <c r="M559" s="14"/>
    </row>
    <row r="560" spans="1:25" x14ac:dyDescent="0.55000000000000004">
      <c r="A560" s="32" t="str">
        <f>IF(Weighting!$P$8&gt;0,B560,"")</f>
        <v/>
      </c>
      <c r="B560" t="e">
        <f>Weighting!$C$8</f>
        <v>#DIV/0!</v>
      </c>
      <c r="C560" t="e">
        <f>Weighting!$F$8</f>
        <v>#NUM!</v>
      </c>
      <c r="D560" t="e">
        <f>IF(C560=1,'Data Transformation'!$G$3+0.5*'Data Transformation'!$W$25,IF(C561=1,D561-'Data Transformation'!$W$25,FALSE))</f>
        <v>#NUM!</v>
      </c>
      <c r="E560">
        <f t="array" ref="E560">IF(ISLOGICAL(D560),"",FREQUENCY(IF('Data Transformation'!$B$425:$B$8425='Bin Analysis'!$B555,'Data Transformation'!$G$425:$G$8425),D560))</f>
        <v>2001</v>
      </c>
      <c r="F560">
        <f t="shared" si="69"/>
        <v>0</v>
      </c>
      <c r="G560">
        <f>Weighting!$H$8</f>
        <v>0</v>
      </c>
      <c r="H560">
        <f t="array" ref="H560">FREQUENCY(IF('Data Transformation'!$B$4:$B$8425=B555,'Data Transformation'!$G$4:$G$8425),'Bin Analysis'!$B560)</f>
        <v>2073</v>
      </c>
      <c r="I560">
        <f t="shared" si="70"/>
        <v>0</v>
      </c>
      <c r="J560">
        <f t="shared" ref="J560:J577" si="71">IF(I560=0,0,1)</f>
        <v>0</v>
      </c>
      <c r="K560">
        <f>J560*Weighting!$W$8</f>
        <v>0</v>
      </c>
      <c r="M560" s="14"/>
    </row>
    <row r="561" spans="1:13" x14ac:dyDescent="0.55000000000000004">
      <c r="A561" s="32" t="str">
        <f>IF(Weighting!$P$9&gt;0,B561,"")</f>
        <v/>
      </c>
      <c r="B561" s="50" t="e">
        <f>Weighting!$C$9</f>
        <v>#DIV/0!</v>
      </c>
      <c r="C561" t="e">
        <f>Weighting!$F$9</f>
        <v>#NUM!</v>
      </c>
      <c r="D561" t="e">
        <f>IF(C561=1,'Data Transformation'!$G$3+0.5*'Data Transformation'!$W$25,IF(C562=1,D562-'Data Transformation'!$W$25,FALSE))</f>
        <v>#NUM!</v>
      </c>
      <c r="E561">
        <f t="array" ref="E561">IF(ISLOGICAL(D561),"",FREQUENCY(IF('Data Transformation'!$B$425:$B$8425='Bin Analysis'!$B555,'Data Transformation'!$G$425:$G$8425),D561))</f>
        <v>2001</v>
      </c>
      <c r="F561">
        <f t="shared" si="69"/>
        <v>0</v>
      </c>
      <c r="G561">
        <f>Weighting!$H$9</f>
        <v>0</v>
      </c>
      <c r="H561">
        <f t="array" ref="H561">FREQUENCY(IF('Data Transformation'!$B$4:$B$8425=B555,'Data Transformation'!$G$4:$G$8425),'Bin Analysis'!$B561)</f>
        <v>2073</v>
      </c>
      <c r="I561">
        <f t="shared" si="70"/>
        <v>0</v>
      </c>
      <c r="J561">
        <f t="shared" si="71"/>
        <v>0</v>
      </c>
      <c r="K561">
        <f>J561*Weighting!$W$9</f>
        <v>0</v>
      </c>
      <c r="M561" s="14"/>
    </row>
    <row r="562" spans="1:13" x14ac:dyDescent="0.55000000000000004">
      <c r="A562" s="32" t="str">
        <f>IF(Weighting!$P$10&gt;0,B562,"")</f>
        <v/>
      </c>
      <c r="B562" t="e">
        <f>Weighting!$C$10</f>
        <v>#DIV/0!</v>
      </c>
      <c r="C562" t="e">
        <f>Weighting!$F$10</f>
        <v>#NUM!</v>
      </c>
      <c r="D562" t="e">
        <f>IF(C562=1,'Data Transformation'!$G$3+0.5*'Data Transformation'!$W$25,IF(C563=1,D563-'Data Transformation'!$W$25,FALSE))</f>
        <v>#NUM!</v>
      </c>
      <c r="E562">
        <f t="array" ref="E562">IF(ISLOGICAL(D562),"",FREQUENCY(IF('Data Transformation'!$B$425:$B$8425='Bin Analysis'!$B555,'Data Transformation'!$G$425:$G$8425),D562))</f>
        <v>2001</v>
      </c>
      <c r="F562">
        <f t="shared" si="69"/>
        <v>0</v>
      </c>
      <c r="G562">
        <f>Weighting!$H$10</f>
        <v>0</v>
      </c>
      <c r="H562">
        <f t="array" ref="H562">FREQUENCY(IF('Data Transformation'!$B$4:$B$8425=B555,'Data Transformation'!$G$4:$G$8425),'Bin Analysis'!$B562)</f>
        <v>2073</v>
      </c>
      <c r="I562">
        <f t="shared" si="70"/>
        <v>0</v>
      </c>
      <c r="J562">
        <f t="shared" si="71"/>
        <v>0</v>
      </c>
      <c r="K562">
        <f>J562*Weighting!$W$10</f>
        <v>0</v>
      </c>
      <c r="M562" s="14"/>
    </row>
    <row r="563" spans="1:13" x14ac:dyDescent="0.55000000000000004">
      <c r="A563" s="32" t="str">
        <f>IF(Weighting!$P$11&gt;0,B563,"")</f>
        <v/>
      </c>
      <c r="B563" t="e">
        <f>Weighting!$C$11</f>
        <v>#DIV/0!</v>
      </c>
      <c r="C563" t="e">
        <f>Weighting!$F$11</f>
        <v>#NUM!</v>
      </c>
      <c r="D563" t="e">
        <f>IF(C563=1,'Data Transformation'!$G$3+0.5*'Data Transformation'!$W$25,IF(C564=1,D564-'Data Transformation'!$W$25,FALSE))</f>
        <v>#NUM!</v>
      </c>
      <c r="E563">
        <f t="array" ref="E563">IF(ISLOGICAL(D563),"",FREQUENCY(IF('Data Transformation'!$B$425:$B$8425='Bin Analysis'!$B555,'Data Transformation'!$G$425:$G$8425),D563))</f>
        <v>2001</v>
      </c>
      <c r="F563">
        <f t="shared" si="69"/>
        <v>0</v>
      </c>
      <c r="G563">
        <f>Weighting!$H$11</f>
        <v>0</v>
      </c>
      <c r="H563">
        <f t="array" ref="H563">FREQUENCY(IF('Data Transformation'!$B$4:$B$8425=B555,'Data Transformation'!$G$4:$G$8425),'Bin Analysis'!$B563)</f>
        <v>2073</v>
      </c>
      <c r="I563">
        <f t="shared" si="70"/>
        <v>0</v>
      </c>
      <c r="J563">
        <f t="shared" si="71"/>
        <v>0</v>
      </c>
      <c r="K563">
        <f>J563*Weighting!$W$11</f>
        <v>0</v>
      </c>
      <c r="M563" s="14"/>
    </row>
    <row r="564" spans="1:13" x14ac:dyDescent="0.55000000000000004">
      <c r="A564" s="32" t="str">
        <f>IF(Weighting!$P$12&gt;0,B564,"")</f>
        <v/>
      </c>
      <c r="B564" t="e">
        <f>Weighting!$C$12</f>
        <v>#DIV/0!</v>
      </c>
      <c r="C564" t="e">
        <f>Weighting!$F$12</f>
        <v>#NUM!</v>
      </c>
      <c r="D564" t="e">
        <f>IF(C564=1,'Data Transformation'!$G$3+0.5*'Data Transformation'!$W$25,IF(C565=1,D565-'Data Transformation'!$W$25,FALSE))</f>
        <v>#NUM!</v>
      </c>
      <c r="E564">
        <f t="array" ref="E564">IF(ISLOGICAL(D564),"",FREQUENCY(IF('Data Transformation'!$B$425:$B$8425='Bin Analysis'!$B555,'Data Transformation'!$G$425:$G$8425),D564))</f>
        <v>2001</v>
      </c>
      <c r="F564">
        <f t="shared" si="69"/>
        <v>0</v>
      </c>
      <c r="G564">
        <f>Weighting!$H$12</f>
        <v>0</v>
      </c>
      <c r="H564">
        <f t="array" ref="H564">FREQUENCY(IF('Data Transformation'!$B$4:$B$8425=B555,'Data Transformation'!$G$4:$G$8425),'Bin Analysis'!$B564)</f>
        <v>2073</v>
      </c>
      <c r="I564">
        <f t="shared" si="70"/>
        <v>0</v>
      </c>
      <c r="J564">
        <f t="shared" si="71"/>
        <v>0</v>
      </c>
      <c r="K564">
        <f>J564*Weighting!$W$12</f>
        <v>0</v>
      </c>
      <c r="M564" s="14"/>
    </row>
    <row r="565" spans="1:13" x14ac:dyDescent="0.55000000000000004">
      <c r="A565" s="32" t="str">
        <f>IF(Weighting!$P$13&gt;0,B565,"")</f>
        <v/>
      </c>
      <c r="B565" t="e">
        <f>Weighting!$C$13</f>
        <v>#DIV/0!</v>
      </c>
      <c r="C565" t="e">
        <f>Weighting!$F$13</f>
        <v>#NUM!</v>
      </c>
      <c r="D565" t="e">
        <f>IF(C565=1,'Data Transformation'!$G$3+0.5*'Data Transformation'!$W$25,IF(C566=1,D566-'Data Transformation'!$W$25,FALSE))</f>
        <v>#NUM!</v>
      </c>
      <c r="E565">
        <f t="array" ref="E565">IF(ISLOGICAL(D565),"",FREQUENCY(IF('Data Transformation'!$B$425:$B$8425='Bin Analysis'!$B555,'Data Transformation'!$G$425:$G$8425),D565))</f>
        <v>2001</v>
      </c>
      <c r="F565">
        <f t="shared" si="69"/>
        <v>0</v>
      </c>
      <c r="G565">
        <f>Weighting!$H$13</f>
        <v>0</v>
      </c>
      <c r="H565">
        <f t="array" ref="H565">FREQUENCY(IF('Data Transformation'!$B$4:$B$8425=B555,'Data Transformation'!$G$4:$G$8425),'Bin Analysis'!$B565)</f>
        <v>2073</v>
      </c>
      <c r="I565">
        <f t="shared" si="70"/>
        <v>0</v>
      </c>
      <c r="J565">
        <f t="shared" si="71"/>
        <v>0</v>
      </c>
      <c r="K565">
        <f>J565*Weighting!$W$13</f>
        <v>0</v>
      </c>
      <c r="M565" s="14"/>
    </row>
    <row r="566" spans="1:13" x14ac:dyDescent="0.55000000000000004">
      <c r="A566" s="32" t="str">
        <f>IF(Weighting!$P$14&gt;0,B566,"")</f>
        <v/>
      </c>
      <c r="B566" t="e">
        <f>Weighting!$C$14</f>
        <v>#DIV/0!</v>
      </c>
      <c r="C566" t="e">
        <f>Weighting!$F$14</f>
        <v>#NUM!</v>
      </c>
      <c r="D566" t="e">
        <f>IF(C566=1,'Data Transformation'!$G$3+0.5*'Data Transformation'!$W$25,IF(C567=1,D567-'Data Transformation'!$W$25,FALSE))</f>
        <v>#NUM!</v>
      </c>
      <c r="E566">
        <f t="array" ref="E566">IF(ISLOGICAL(D566),"",FREQUENCY(IF('Data Transformation'!$B$425:$B$8425='Bin Analysis'!$B555,'Data Transformation'!$G$425:$G$8425),D566))</f>
        <v>2001</v>
      </c>
      <c r="F566">
        <f t="shared" si="69"/>
        <v>0</v>
      </c>
      <c r="G566">
        <f>Weighting!$H$14</f>
        <v>0</v>
      </c>
      <c r="H566">
        <f t="array" ref="H566">FREQUENCY(IF('Data Transformation'!$B$4:$B$8425=B555,'Data Transformation'!$G$4:$G$8425),'Bin Analysis'!$B566)</f>
        <v>2073</v>
      </c>
      <c r="I566">
        <f t="shared" si="70"/>
        <v>0</v>
      </c>
      <c r="J566">
        <f t="shared" si="71"/>
        <v>0</v>
      </c>
      <c r="K566">
        <f>J566*Weighting!$W$14</f>
        <v>0</v>
      </c>
      <c r="M566" s="14"/>
    </row>
    <row r="567" spans="1:13" x14ac:dyDescent="0.55000000000000004">
      <c r="A567" s="32" t="str">
        <f>IF(Weighting!$P$15&gt;0,B567,"")</f>
        <v/>
      </c>
      <c r="B567" t="e">
        <f>Weighting!$C$15</f>
        <v>#DIV/0!</v>
      </c>
      <c r="C567" t="e">
        <f>Weighting!$F$15</f>
        <v>#NUM!</v>
      </c>
      <c r="D567" t="e">
        <f>IF(C567=1,'Data Transformation'!$G$3+0.5*'Data Transformation'!$W$25,IF(C568=1,D568-'Data Transformation'!$W$25,FALSE))</f>
        <v>#NUM!</v>
      </c>
      <c r="E567">
        <f t="array" ref="E567">IF(ISLOGICAL(D567),"",FREQUENCY(IF('Data Transformation'!$B$425:$B$8425='Bin Analysis'!$B555,'Data Transformation'!$G$425:$G$8425),D567))</f>
        <v>2001</v>
      </c>
      <c r="F567">
        <f t="shared" si="69"/>
        <v>0</v>
      </c>
      <c r="G567">
        <f>Weighting!$H$15</f>
        <v>0</v>
      </c>
      <c r="H567">
        <f t="array" ref="H567">FREQUENCY(IF('Data Transformation'!$B$4:$B$8425=B555,'Data Transformation'!$G$4:$G$8425),'Bin Analysis'!$B567)</f>
        <v>2073</v>
      </c>
      <c r="I567">
        <f t="shared" si="70"/>
        <v>0</v>
      </c>
      <c r="J567">
        <f t="shared" si="71"/>
        <v>0</v>
      </c>
      <c r="K567">
        <f>J567*Weighting!$W$15</f>
        <v>0</v>
      </c>
      <c r="M567" s="14"/>
    </row>
    <row r="568" spans="1:13" x14ac:dyDescent="0.55000000000000004">
      <c r="A568" s="32" t="str">
        <f>IF(Weighting!$P$16&gt;0,B568,"")</f>
        <v/>
      </c>
      <c r="B568" t="e">
        <f>Weighting!$C$16</f>
        <v>#DIV/0!</v>
      </c>
      <c r="C568" t="e">
        <f>Weighting!$F$16</f>
        <v>#NUM!</v>
      </c>
      <c r="D568" t="e">
        <f>IF(C568=1,'Data Transformation'!$G$3+0.5*'Data Transformation'!$W$25,IF(C569=1,D569-'Data Transformation'!$W$25,FALSE))</f>
        <v>#NUM!</v>
      </c>
      <c r="E568">
        <f t="array" ref="E568">IF(ISLOGICAL(D568),"",FREQUENCY(IF('Data Transformation'!$B$425:$B$8425='Bin Analysis'!$B555,'Data Transformation'!$G$425:$G$8425),D568))</f>
        <v>2001</v>
      </c>
      <c r="F568">
        <f t="shared" si="69"/>
        <v>0</v>
      </c>
      <c r="G568">
        <f>Weighting!$H$16</f>
        <v>0</v>
      </c>
      <c r="H568">
        <f t="array" ref="H568">FREQUENCY(IF('Data Transformation'!$B$4:$B$8425=B555,'Data Transformation'!$G$4:$G$8425),'Bin Analysis'!$B568)</f>
        <v>2073</v>
      </c>
      <c r="I568">
        <f t="shared" si="70"/>
        <v>0</v>
      </c>
      <c r="J568">
        <f t="shared" si="71"/>
        <v>0</v>
      </c>
      <c r="K568">
        <f>J568*Weighting!$W$16</f>
        <v>0</v>
      </c>
      <c r="M568" s="14"/>
    </row>
    <row r="569" spans="1:13" x14ac:dyDescent="0.55000000000000004">
      <c r="A569" s="32" t="str">
        <f>IF(Weighting!$P$17&gt;0,B569,"")</f>
        <v/>
      </c>
      <c r="B569" t="e">
        <f>Weighting!$C$17</f>
        <v>#DIV/0!</v>
      </c>
      <c r="C569" t="e">
        <f>Weighting!$F$17</f>
        <v>#NUM!</v>
      </c>
      <c r="D569" t="e">
        <f>IF(C569=1,'Data Transformation'!$G$3+0.5*'Data Transformation'!$W$25,IF(C570=1,D570-'Data Transformation'!$W$25,FALSE))</f>
        <v>#NUM!</v>
      </c>
      <c r="E569">
        <f t="array" ref="E569">IF(ISLOGICAL(D569),"",FREQUENCY(IF('Data Transformation'!$B$425:$B$8425='Bin Analysis'!$B555,'Data Transformation'!$G$425:$G$8425),D569))</f>
        <v>2001</v>
      </c>
      <c r="F569">
        <f t="shared" si="69"/>
        <v>0</v>
      </c>
      <c r="G569">
        <f>Weighting!$H$17</f>
        <v>0</v>
      </c>
      <c r="H569">
        <f t="array" ref="H569">FREQUENCY(IF('Data Transformation'!$B$4:$B$8425=B555,'Data Transformation'!$G$4:$G$8425),'Bin Analysis'!$B569)</f>
        <v>2073</v>
      </c>
      <c r="I569">
        <f t="shared" si="70"/>
        <v>0</v>
      </c>
      <c r="J569">
        <f t="shared" si="71"/>
        <v>0</v>
      </c>
      <c r="K569">
        <f>J569*Weighting!$W$17</f>
        <v>0</v>
      </c>
      <c r="M569" s="14"/>
    </row>
    <row r="570" spans="1:13" x14ac:dyDescent="0.55000000000000004">
      <c r="A570" s="32" t="str">
        <f>IF(Weighting!$P$18&gt;0,B570,"")</f>
        <v/>
      </c>
      <c r="B570" t="e">
        <f>Weighting!$C$18</f>
        <v>#DIV/0!</v>
      </c>
      <c r="C570" t="e">
        <f>Weighting!$F$18</f>
        <v>#NUM!</v>
      </c>
      <c r="D570" t="e">
        <f>IF(C570=1,'Data Transformation'!$G$3+0.5*'Data Transformation'!$W$25,IF(C571=1,D571-'Data Transformation'!$W$25,FALSE))</f>
        <v>#NUM!</v>
      </c>
      <c r="E570">
        <f t="array" ref="E570">IF(ISLOGICAL(D570),"",FREQUENCY(IF('Data Transformation'!$B$425:$B$8425='Bin Analysis'!$B555,'Data Transformation'!$G$425:$G$8425),D570))</f>
        <v>2001</v>
      </c>
      <c r="F570">
        <f t="shared" si="69"/>
        <v>0</v>
      </c>
      <c r="G570">
        <f>Weighting!$H$18</f>
        <v>0</v>
      </c>
      <c r="H570">
        <f t="array" ref="H570">FREQUENCY(IF('Data Transformation'!$B$4:$B$8425=B555,'Data Transformation'!$G$4:$G$8425),'Bin Analysis'!$B570)</f>
        <v>2073</v>
      </c>
      <c r="I570">
        <f t="shared" si="70"/>
        <v>0</v>
      </c>
      <c r="J570">
        <f t="shared" si="71"/>
        <v>0</v>
      </c>
      <c r="K570">
        <f>J570*Weighting!$W$18</f>
        <v>0</v>
      </c>
      <c r="M570" s="14"/>
    </row>
    <row r="571" spans="1:13" x14ac:dyDescent="0.55000000000000004">
      <c r="A571" s="32" t="str">
        <f>IF(Weighting!$P$19&gt;0,B571,"")</f>
        <v/>
      </c>
      <c r="B571" t="e">
        <f>Weighting!$C$19</f>
        <v>#DIV/0!</v>
      </c>
      <c r="C571" t="e">
        <f>Weighting!$F$19</f>
        <v>#NUM!</v>
      </c>
      <c r="D571" t="e">
        <f>IF(C571=1,'Data Transformation'!$G$3+0.5*'Data Transformation'!$W$25,IF(C572=1,D572-'Data Transformation'!$W$25,FALSE))</f>
        <v>#NUM!</v>
      </c>
      <c r="E571">
        <f t="array" ref="E571">IF(ISLOGICAL(D571),"",FREQUENCY(IF('Data Transformation'!$B$425:$B$8425='Bin Analysis'!$B555,'Data Transformation'!$G$425:$G$8425),D571))</f>
        <v>2001</v>
      </c>
      <c r="F571">
        <f t="shared" si="69"/>
        <v>0</v>
      </c>
      <c r="G571">
        <f>Weighting!$H$19</f>
        <v>0</v>
      </c>
      <c r="H571">
        <f t="array" ref="H571">FREQUENCY(IF('Data Transformation'!$B$4:$B$8425=B555,'Data Transformation'!$G$4:$G$8425),'Bin Analysis'!$B571)</f>
        <v>2073</v>
      </c>
      <c r="I571">
        <f t="shared" si="70"/>
        <v>0</v>
      </c>
      <c r="J571">
        <f t="shared" si="71"/>
        <v>0</v>
      </c>
      <c r="K571">
        <f>J571*Weighting!$W$19</f>
        <v>0</v>
      </c>
      <c r="M571" s="14"/>
    </row>
    <row r="572" spans="1:13" x14ac:dyDescent="0.55000000000000004">
      <c r="A572" s="32" t="str">
        <f>IF(Weighting!$P$20&gt;0,B572,"")</f>
        <v/>
      </c>
      <c r="B572" t="e">
        <f>Weighting!$C$20</f>
        <v>#DIV/0!</v>
      </c>
      <c r="C572" t="e">
        <f>Weighting!$F$20</f>
        <v>#NUM!</v>
      </c>
      <c r="D572" t="e">
        <f>IF(C572=1,'Data Transformation'!$G$3+0.5*'Data Transformation'!$W$25,IF(C573=1,D573-'Data Transformation'!$W$25,FALSE))</f>
        <v>#NUM!</v>
      </c>
      <c r="E572">
        <f t="array" ref="E572">IF(ISLOGICAL(D572),"",FREQUENCY(IF('Data Transformation'!$B$425:$B$8425='Bin Analysis'!$B555,'Data Transformation'!$G$425:$G$8425),D572))</f>
        <v>2001</v>
      </c>
      <c r="F572">
        <f t="shared" si="69"/>
        <v>0</v>
      </c>
      <c r="G572">
        <f>Weighting!$H$20</f>
        <v>0</v>
      </c>
      <c r="H572">
        <f t="array" ref="H572">FREQUENCY(IF('Data Transformation'!$B$4:$B$8425=B555,'Data Transformation'!$G$4:$G$8425),'Bin Analysis'!$B572)</f>
        <v>2073</v>
      </c>
      <c r="I572">
        <f t="shared" si="70"/>
        <v>0</v>
      </c>
      <c r="J572">
        <f t="shared" si="71"/>
        <v>0</v>
      </c>
      <c r="K572">
        <f>J572*Weighting!$W$20</f>
        <v>0</v>
      </c>
      <c r="M572" s="14"/>
    </row>
    <row r="573" spans="1:13" x14ac:dyDescent="0.55000000000000004">
      <c r="A573" s="32" t="str">
        <f>IF(Weighting!$P$21&gt;0,B573,"")</f>
        <v/>
      </c>
      <c r="B573" t="e">
        <f>Weighting!$C$21</f>
        <v>#DIV/0!</v>
      </c>
      <c r="C573" t="e">
        <f>Weighting!$F$21</f>
        <v>#NUM!</v>
      </c>
      <c r="D573" t="e">
        <f>IF(C573=1,'Data Transformation'!$G$3+0.5*'Data Transformation'!$W$25,IF(C574=1,D574-'Data Transformation'!$W$25,FALSE))</f>
        <v>#NUM!</v>
      </c>
      <c r="E573">
        <f t="array" ref="E573">IF(ISLOGICAL(D573),"",FREQUENCY(IF('Data Transformation'!$B$425:$B$8425='Bin Analysis'!$B555,'Data Transformation'!$G$425:$G$8425),D573))</f>
        <v>2001</v>
      </c>
      <c r="F573">
        <f t="shared" si="69"/>
        <v>0</v>
      </c>
      <c r="G573">
        <f>Weighting!$H$21</f>
        <v>0</v>
      </c>
      <c r="H573">
        <f t="array" ref="H573">FREQUENCY(IF('Data Transformation'!$B$4:$B$8425=B555,'Data Transformation'!$G$4:$G$8425),'Bin Analysis'!$B573)</f>
        <v>2073</v>
      </c>
      <c r="I573">
        <f t="shared" si="70"/>
        <v>0</v>
      </c>
      <c r="J573">
        <f t="shared" si="71"/>
        <v>0</v>
      </c>
      <c r="K573">
        <f>J573*Weighting!$W$21</f>
        <v>0</v>
      </c>
      <c r="M573" s="14"/>
    </row>
    <row r="574" spans="1:13" x14ac:dyDescent="0.55000000000000004">
      <c r="A574" s="32" t="str">
        <f>IF(Weighting!$P$22&gt;0,B574,"")</f>
        <v/>
      </c>
      <c r="B574" t="e">
        <f>Weighting!$C$22</f>
        <v>#DIV/0!</v>
      </c>
      <c r="C574" t="e">
        <f>Weighting!$F$22</f>
        <v>#NUM!</v>
      </c>
      <c r="D574" t="e">
        <f>IF(C574=1,'Data Transformation'!$G$3+0.5*'Data Transformation'!$W$25,IF(C575=1,D575-'Data Transformation'!$W$25,FALSE))</f>
        <v>#NUM!</v>
      </c>
      <c r="E574">
        <f t="array" ref="E574">IF(ISLOGICAL(D574),"",FREQUENCY(IF('Data Transformation'!$B$425:$B$8425='Bin Analysis'!$B555,'Data Transformation'!$G$425:$G$8425),D574))</f>
        <v>2001</v>
      </c>
      <c r="F574">
        <f t="shared" si="69"/>
        <v>0</v>
      </c>
      <c r="G574">
        <f>Weighting!$H$22</f>
        <v>0</v>
      </c>
      <c r="H574">
        <f t="array" ref="H574">FREQUENCY(IF('Data Transformation'!$B$4:$B$8425=B555,'Data Transformation'!$G$4:$G$8425),'Bin Analysis'!$B574)</f>
        <v>2073</v>
      </c>
      <c r="I574">
        <f t="shared" si="70"/>
        <v>0</v>
      </c>
      <c r="J574">
        <f t="shared" si="71"/>
        <v>0</v>
      </c>
      <c r="K574">
        <f>J574*Weighting!$W$22</f>
        <v>0</v>
      </c>
      <c r="M574" s="14"/>
    </row>
    <row r="575" spans="1:13" x14ac:dyDescent="0.55000000000000004">
      <c r="A575" s="32" t="str">
        <f>IF(Weighting!$P$23&gt;0,B575,"")</f>
        <v/>
      </c>
      <c r="B575" t="e">
        <f>Weighting!$C$23</f>
        <v>#DIV/0!</v>
      </c>
      <c r="C575" t="e">
        <f>Weighting!$F$23</f>
        <v>#NUM!</v>
      </c>
      <c r="D575" t="e">
        <f>IF(C575=1,'Data Transformation'!$G$3+0.5*'Data Transformation'!$W$25,IF(C576=1,D576-'Data Transformation'!$W$25,FALSE))</f>
        <v>#NUM!</v>
      </c>
      <c r="E575">
        <f t="array" ref="E575">IF(ISLOGICAL(D575),"",FREQUENCY(IF('Data Transformation'!$B$425:$B$8425='Bin Analysis'!$B555,'Data Transformation'!$G$425:$G$8425),D575))</f>
        <v>2001</v>
      </c>
      <c r="F575">
        <f t="shared" si="69"/>
        <v>0</v>
      </c>
      <c r="G575">
        <f>Weighting!$H$23</f>
        <v>0</v>
      </c>
      <c r="H575">
        <f t="array" ref="H575">FREQUENCY(IF('Data Transformation'!$B$4:$B$8425=B555,'Data Transformation'!$G$4:$G$8425),'Bin Analysis'!$B575)</f>
        <v>2073</v>
      </c>
      <c r="I575">
        <f t="shared" si="70"/>
        <v>0</v>
      </c>
      <c r="J575">
        <f t="shared" si="71"/>
        <v>0</v>
      </c>
      <c r="K575">
        <f>J575*Weighting!$W$23</f>
        <v>0</v>
      </c>
      <c r="M575" s="14"/>
    </row>
    <row r="576" spans="1:13" x14ac:dyDescent="0.55000000000000004">
      <c r="A576" s="32" t="str">
        <f>IF(Weighting!$P$24&gt;0,B576,"")</f>
        <v/>
      </c>
      <c r="B576" t="e">
        <f>Weighting!$C$24</f>
        <v>#DIV/0!</v>
      </c>
      <c r="C576" t="e">
        <f>Weighting!$F$24</f>
        <v>#NUM!</v>
      </c>
      <c r="D576" t="e">
        <f>IF(C576=1,'Data Transformation'!$G$3+0.5*'Data Transformation'!$W$25,IF(C577=1,D577-'Data Transformation'!$W$25,FALSE))</f>
        <v>#NUM!</v>
      </c>
      <c r="E576">
        <f t="array" ref="E576">IF(ISLOGICAL(D576),"",FREQUENCY(IF('Data Transformation'!$B$425:$B$8425='Bin Analysis'!$B555,'Data Transformation'!$G$425:$G$8425),D576))</f>
        <v>2001</v>
      </c>
      <c r="F576">
        <f t="shared" si="69"/>
        <v>0</v>
      </c>
      <c r="G576">
        <f>Weighting!$H$24</f>
        <v>0</v>
      </c>
      <c r="H576">
        <f t="array" ref="H576">FREQUENCY(IF('Data Transformation'!$B$4:$B$8425=B555,'Data Transformation'!$G$4:$G$8425),'Bin Analysis'!$B576)</f>
        <v>2073</v>
      </c>
      <c r="I576">
        <f t="shared" si="70"/>
        <v>0</v>
      </c>
      <c r="J576">
        <f t="shared" si="71"/>
        <v>0</v>
      </c>
      <c r="K576">
        <f>J576*Weighting!$W$24</f>
        <v>0</v>
      </c>
      <c r="M576" s="14"/>
    </row>
    <row r="577" spans="1:25" x14ac:dyDescent="0.55000000000000004">
      <c r="A577" s="32" t="str">
        <f>IF(Weighting!$P$25&gt;0,B577,"")</f>
        <v/>
      </c>
      <c r="B577" t="e">
        <f>Weighting!$C$25</f>
        <v>#DIV/0!</v>
      </c>
      <c r="C577" t="e">
        <f>Weighting!$F$25</f>
        <v>#NUM!</v>
      </c>
      <c r="D577" t="e">
        <f>IF(C577=1,'Data Transformation'!$G$3+0.5*'Data Transformation'!$W$25,IF(C578=1,D578-'Data Transformation'!$W$25,FALSE))</f>
        <v>#NUM!</v>
      </c>
      <c r="E577">
        <f t="array" ref="E577">IF(ISLOGICAL(D577),"",FREQUENCY(IF('Data Transformation'!$B$425:$B$8425='Bin Analysis'!$B555,'Data Transformation'!$G$425:$G$8425),D577))</f>
        <v>2001</v>
      </c>
      <c r="F577">
        <f t="shared" si="69"/>
        <v>0</v>
      </c>
      <c r="G577">
        <f>Weighting!$H$25</f>
        <v>0</v>
      </c>
      <c r="H577">
        <f t="array" ref="H577">FREQUENCY(IF('Data Transformation'!$B$4:$B$8425=B555,'Data Transformation'!$G$4:$G$8425),'Bin Analysis'!$B577)</f>
        <v>2073</v>
      </c>
      <c r="I577">
        <f t="shared" si="70"/>
        <v>0</v>
      </c>
      <c r="J577">
        <f t="shared" si="71"/>
        <v>0</v>
      </c>
      <c r="K577">
        <f>J577*Weighting!$W$25</f>
        <v>0</v>
      </c>
      <c r="M577" s="14"/>
    </row>
    <row r="578" spans="1:25" x14ac:dyDescent="0.55000000000000004">
      <c r="O578"/>
      <c r="P578"/>
      <c r="Q578"/>
      <c r="R578"/>
    </row>
    <row r="579" spans="1:25" ht="23.35" x14ac:dyDescent="0.8">
      <c r="A579" s="21" t="s">
        <v>0</v>
      </c>
      <c r="B579" s="21" t="str">
        <f>IFERROR(VLOOKUP(C579,'Data Transformation'!$L$6:$M$426,2,FALSE),"")</f>
        <v/>
      </c>
      <c r="C579" s="21">
        <f>C555+1</f>
        <v>24</v>
      </c>
      <c r="D579" s="21"/>
      <c r="E579" s="21"/>
      <c r="F579" s="21"/>
      <c r="G579" s="21"/>
      <c r="H579" s="22"/>
      <c r="I579" s="22"/>
      <c r="J579" s="22"/>
      <c r="K579" s="21"/>
      <c r="L579" s="21" t="str">
        <f>B579</f>
        <v/>
      </c>
      <c r="M579" s="23" t="e">
        <f>INDEX('Data Transformation'!$O$4:$O$424,MATCH($B579,'Data Transformation'!$M$4:$M$424,0),MATCH($M$2,'Data Transformation'!$O$3,0))</f>
        <v>#N/A</v>
      </c>
      <c r="N579" s="27" t="e">
        <f>IF('Input and Summary Results'!$J$16="minimum",'Bin Analysis'!X580/(M579-1),'Bin Analysis'!Y579/('Bin Analysis'!M579-1))</f>
        <v>#N/A</v>
      </c>
      <c r="O579" s="27" t="e">
        <f>IF(M579=FALSE,NA(),(VLOOKUP(1,C582:K601,4,FALSE))/(M579-1))</f>
        <v>#N/A</v>
      </c>
      <c r="P579" s="27" t="e">
        <f>IF(M579=FALSE,NA(),SUM(J582:J601)/Weighting!$S$5)</f>
        <v>#N/A</v>
      </c>
      <c r="Q579" s="27" t="e">
        <f>IF(M579=FALSE,NA(),SUM(K582:K601)/Weighting!$S$6)</f>
        <v>#N/A</v>
      </c>
      <c r="R579" s="27" t="e">
        <f>IF(M579=FALSE,NA(),(VLOOKUP(1,G582:K601,3,FALSE))/(M579-1))</f>
        <v>#N/A</v>
      </c>
      <c r="S579" s="22" t="e">
        <f>IF(M579=FALSE,NA(),IF(SUM(J582:J601)=2,"yes","no"))</f>
        <v>#N/A</v>
      </c>
      <c r="X579" s="2" cm="2">
        <f t="array" ref="X579:X580">FREQUENCY(IF('Data Transformation'!$B$425:$B$6424='Bin Analysis'!L579,'Data Transformation'!$G$425:$G$6424),'Data Transformation'!$U$11)</f>
        <v>0</v>
      </c>
      <c r="Y579" s="2" cm="2">
        <f t="array" ref="Y579:Y580">FREQUENCY(IF('Data Transformation'!$B$425:$B$6424='Bin Analysis'!L579,'Data Transformation'!$G$425:$G$6424),'Data Transformation'!$U$12)</f>
        <v>0</v>
      </c>
    </row>
    <row r="580" spans="1:25" x14ac:dyDescent="0.55000000000000004">
      <c r="A580" s="14" t="s">
        <v>67</v>
      </c>
      <c r="B580" t="s">
        <v>47</v>
      </c>
      <c r="C580" t="s">
        <v>5</v>
      </c>
      <c r="D580" t="s">
        <v>100</v>
      </c>
      <c r="E580" t="s">
        <v>101</v>
      </c>
      <c r="F580" t="s">
        <v>102</v>
      </c>
      <c r="G580" t="s">
        <v>70</v>
      </c>
      <c r="H580" t="s">
        <v>31</v>
      </c>
      <c r="I580" t="s">
        <v>32</v>
      </c>
      <c r="J580" t="s">
        <v>46</v>
      </c>
      <c r="K580" s="14" t="s">
        <v>45</v>
      </c>
      <c r="M580" s="14"/>
      <c r="X580" s="2">
        <v>0</v>
      </c>
      <c r="Y580" s="2">
        <v>0</v>
      </c>
    </row>
    <row r="581" spans="1:25" x14ac:dyDescent="0.55000000000000004">
      <c r="A581" s="32"/>
      <c r="D581" t="e">
        <f>IF(C581=1,'Data Transformation'!$G$3+0.5*'Data Transformation'!$W$25,IF(C582=1,D582-'Data Transformation'!$W$25,FALSE))</f>
        <v>#NUM!</v>
      </c>
      <c r="E581">
        <f t="array" ref="E581">IF(ISLOGICAL(D581),"",FREQUENCY(IF('Data Transformation'!$B$425:$B$8425='Bin Analysis'!$B579,'Data Transformation'!$G$425:$G$8425),D581))</f>
        <v>2001</v>
      </c>
      <c r="F581" t="e">
        <f>IF(ISLOGICAL(D581),"",E581-E580)</f>
        <v>#VALUE!</v>
      </c>
      <c r="M581" s="14"/>
    </row>
    <row r="582" spans="1:25" x14ac:dyDescent="0.55000000000000004">
      <c r="A582" s="32" t="e">
        <f>IF(Weighting!$P$6&gt;0,B582,"")</f>
        <v>#NUM!</v>
      </c>
      <c r="B582" t="e">
        <f>Weighting!$C$6</f>
        <v>#DIV/0!</v>
      </c>
      <c r="C582" t="e">
        <f>Weighting!$F$6</f>
        <v>#NUM!</v>
      </c>
      <c r="D582" t="e">
        <f>IF(C582=1,'Data Transformation'!$G$3+0.5*'Data Transformation'!$W$25,IF(C583=1,D583-'Data Transformation'!$W$25,FALSE))</f>
        <v>#NUM!</v>
      </c>
      <c r="E582">
        <f t="array" ref="E582">IF(ISLOGICAL(D582),"",FREQUENCY(IF('Data Transformation'!$B$425:$B$8425='Bin Analysis'!$B579,'Data Transformation'!$G$425:$G$8425),D582))</f>
        <v>2001</v>
      </c>
      <c r="F582">
        <f>IF(ISLOGICAL(D582),"",E582-E581)</f>
        <v>0</v>
      </c>
      <c r="G582">
        <f>Weighting!$H$6</f>
        <v>1</v>
      </c>
      <c r="H582">
        <f t="array" ref="H582">FREQUENCY(IF('Data Transformation'!$B$4:$B$8425=B579,'Data Transformation'!$G$4:$G$8425),'Bin Analysis'!$B582)</f>
        <v>2073</v>
      </c>
      <c r="I582">
        <f>H582-H581</f>
        <v>2073</v>
      </c>
      <c r="J582">
        <f>IF(I582=0,0,1)</f>
        <v>1</v>
      </c>
      <c r="K582" t="e">
        <f>J582*Weighting!$W$6</f>
        <v>#NUM!</v>
      </c>
      <c r="M582" s="14"/>
    </row>
    <row r="583" spans="1:25" x14ac:dyDescent="0.55000000000000004">
      <c r="A583" s="32" t="str">
        <f>IF(Weighting!$P$7&gt;0,B583,"")</f>
        <v/>
      </c>
      <c r="B583" t="e">
        <f>Weighting!$C$7</f>
        <v>#DIV/0!</v>
      </c>
      <c r="C583" t="e">
        <f>Weighting!$F$7</f>
        <v>#NUM!</v>
      </c>
      <c r="D583" t="e">
        <f>IF(C583=1,'Data Transformation'!$G$3+0.5*'Data Transformation'!$W$25,IF(C584=1,D584-'Data Transformation'!$W$25,FALSE))</f>
        <v>#NUM!</v>
      </c>
      <c r="E583">
        <f t="array" ref="E583">IF(ISLOGICAL(D583),"",FREQUENCY(IF('Data Transformation'!$B$425:$B$8425='Bin Analysis'!$B579,'Data Transformation'!$G$425:$G$8425),D583))</f>
        <v>2001</v>
      </c>
      <c r="F583">
        <f t="shared" ref="F583:F601" si="72">IF(ISLOGICAL(D583),"",E583-E582)</f>
        <v>0</v>
      </c>
      <c r="G583">
        <f>Weighting!$H$7</f>
        <v>0</v>
      </c>
      <c r="H583">
        <f t="array" ref="H583">FREQUENCY(IF('Data Transformation'!$B$4:$B$8425=B579,'Data Transformation'!$G$4:$G$8425),'Bin Analysis'!$B583)</f>
        <v>2073</v>
      </c>
      <c r="I583">
        <f t="shared" ref="I583:I601" si="73">H583-H582</f>
        <v>0</v>
      </c>
      <c r="J583">
        <f>IF(I583=0,0,1)</f>
        <v>0</v>
      </c>
      <c r="K583">
        <f>J583*Weighting!$W$7</f>
        <v>0</v>
      </c>
      <c r="M583" s="14"/>
    </row>
    <row r="584" spans="1:25" x14ac:dyDescent="0.55000000000000004">
      <c r="A584" s="32" t="str">
        <f>IF(Weighting!$P$8&gt;0,B584,"")</f>
        <v/>
      </c>
      <c r="B584" t="e">
        <f>Weighting!$C$8</f>
        <v>#DIV/0!</v>
      </c>
      <c r="C584" t="e">
        <f>Weighting!$F$8</f>
        <v>#NUM!</v>
      </c>
      <c r="D584" t="e">
        <f>IF(C584=1,'Data Transformation'!$G$3+0.5*'Data Transformation'!$W$25,IF(C585=1,D585-'Data Transformation'!$W$25,FALSE))</f>
        <v>#NUM!</v>
      </c>
      <c r="E584">
        <f t="array" ref="E584">IF(ISLOGICAL(D584),"",FREQUENCY(IF('Data Transformation'!$B$425:$B$8425='Bin Analysis'!$B579,'Data Transformation'!$G$425:$G$8425),D584))</f>
        <v>2001</v>
      </c>
      <c r="F584">
        <f t="shared" si="72"/>
        <v>0</v>
      </c>
      <c r="G584">
        <f>Weighting!$H$8</f>
        <v>0</v>
      </c>
      <c r="H584">
        <f t="array" ref="H584">FREQUENCY(IF('Data Transformation'!$B$4:$B$8425=B579,'Data Transformation'!$G$4:$G$8425),'Bin Analysis'!$B584)</f>
        <v>2073</v>
      </c>
      <c r="I584">
        <f t="shared" si="73"/>
        <v>0</v>
      </c>
      <c r="J584">
        <f t="shared" ref="J584:J601" si="74">IF(I584=0,0,1)</f>
        <v>0</v>
      </c>
      <c r="K584">
        <f>J584*Weighting!$W$8</f>
        <v>0</v>
      </c>
      <c r="M584" s="14"/>
    </row>
    <row r="585" spans="1:25" x14ac:dyDescent="0.55000000000000004">
      <c r="A585" s="32" t="str">
        <f>IF(Weighting!$P$9&gt;0,B585,"")</f>
        <v/>
      </c>
      <c r="B585" s="50" t="e">
        <f>Weighting!$C$9</f>
        <v>#DIV/0!</v>
      </c>
      <c r="C585" t="e">
        <f>Weighting!$F$9</f>
        <v>#NUM!</v>
      </c>
      <c r="D585" t="e">
        <f>IF(C585=1,'Data Transformation'!$G$3+0.5*'Data Transformation'!$W$25,IF(C586=1,D586-'Data Transformation'!$W$25,FALSE))</f>
        <v>#NUM!</v>
      </c>
      <c r="E585">
        <f t="array" ref="E585">IF(ISLOGICAL(D585),"",FREQUENCY(IF('Data Transformation'!$B$425:$B$8425='Bin Analysis'!$B579,'Data Transformation'!$G$425:$G$8425),D585))</f>
        <v>2001</v>
      </c>
      <c r="F585">
        <f t="shared" si="72"/>
        <v>0</v>
      </c>
      <c r="G585">
        <f>Weighting!$H$9</f>
        <v>0</v>
      </c>
      <c r="H585">
        <f t="array" ref="H585">FREQUENCY(IF('Data Transformation'!$B$4:$B$8425=B579,'Data Transformation'!$G$4:$G$8425),'Bin Analysis'!$B585)</f>
        <v>2073</v>
      </c>
      <c r="I585">
        <f t="shared" si="73"/>
        <v>0</v>
      </c>
      <c r="J585">
        <f t="shared" si="74"/>
        <v>0</v>
      </c>
      <c r="K585">
        <f>J585*Weighting!$W$9</f>
        <v>0</v>
      </c>
      <c r="M585" s="14"/>
    </row>
    <row r="586" spans="1:25" x14ac:dyDescent="0.55000000000000004">
      <c r="A586" s="32" t="str">
        <f>IF(Weighting!$P$10&gt;0,B586,"")</f>
        <v/>
      </c>
      <c r="B586" t="e">
        <f>Weighting!$C$10</f>
        <v>#DIV/0!</v>
      </c>
      <c r="C586" t="e">
        <f>Weighting!$F$10</f>
        <v>#NUM!</v>
      </c>
      <c r="D586" t="e">
        <f>IF(C586=1,'Data Transformation'!$G$3+0.5*'Data Transformation'!$W$25,IF(C587=1,D587-'Data Transformation'!$W$25,FALSE))</f>
        <v>#NUM!</v>
      </c>
      <c r="E586">
        <f t="array" ref="E586">IF(ISLOGICAL(D586),"",FREQUENCY(IF('Data Transformation'!$B$425:$B$8425='Bin Analysis'!$B579,'Data Transformation'!$G$425:$G$8425),D586))</f>
        <v>2001</v>
      </c>
      <c r="F586">
        <f t="shared" si="72"/>
        <v>0</v>
      </c>
      <c r="G586">
        <f>Weighting!$H$10</f>
        <v>0</v>
      </c>
      <c r="H586">
        <f t="array" ref="H586">FREQUENCY(IF('Data Transformation'!$B$4:$B$8425=B579,'Data Transformation'!$G$4:$G$8425),'Bin Analysis'!$B586)</f>
        <v>2073</v>
      </c>
      <c r="I586">
        <f t="shared" si="73"/>
        <v>0</v>
      </c>
      <c r="J586">
        <f t="shared" si="74"/>
        <v>0</v>
      </c>
      <c r="K586">
        <f>J586*Weighting!$W$10</f>
        <v>0</v>
      </c>
      <c r="M586" s="14"/>
    </row>
    <row r="587" spans="1:25" x14ac:dyDescent="0.55000000000000004">
      <c r="A587" s="32" t="str">
        <f>IF(Weighting!$P$11&gt;0,B587,"")</f>
        <v/>
      </c>
      <c r="B587" t="e">
        <f>Weighting!$C$11</f>
        <v>#DIV/0!</v>
      </c>
      <c r="C587" t="e">
        <f>Weighting!$F$11</f>
        <v>#NUM!</v>
      </c>
      <c r="D587" t="e">
        <f>IF(C587=1,'Data Transformation'!$G$3+0.5*'Data Transformation'!$W$25,IF(C588=1,D588-'Data Transformation'!$W$25,FALSE))</f>
        <v>#NUM!</v>
      </c>
      <c r="E587">
        <f t="array" ref="E587">IF(ISLOGICAL(D587),"",FREQUENCY(IF('Data Transformation'!$B$425:$B$8425='Bin Analysis'!$B579,'Data Transformation'!$G$425:$G$8425),D587))</f>
        <v>2001</v>
      </c>
      <c r="F587">
        <f t="shared" si="72"/>
        <v>0</v>
      </c>
      <c r="G587">
        <f>Weighting!$H$11</f>
        <v>0</v>
      </c>
      <c r="H587">
        <f t="array" ref="H587">FREQUENCY(IF('Data Transformation'!$B$4:$B$8425=B579,'Data Transformation'!$G$4:$G$8425),'Bin Analysis'!$B587)</f>
        <v>2073</v>
      </c>
      <c r="I587">
        <f t="shared" si="73"/>
        <v>0</v>
      </c>
      <c r="J587">
        <f t="shared" si="74"/>
        <v>0</v>
      </c>
      <c r="K587">
        <f>J587*Weighting!$W$11</f>
        <v>0</v>
      </c>
      <c r="M587" s="14"/>
    </row>
    <row r="588" spans="1:25" x14ac:dyDescent="0.55000000000000004">
      <c r="A588" s="32" t="str">
        <f>IF(Weighting!$P$12&gt;0,B588,"")</f>
        <v/>
      </c>
      <c r="B588" t="e">
        <f>Weighting!$C$12</f>
        <v>#DIV/0!</v>
      </c>
      <c r="C588" t="e">
        <f>Weighting!$F$12</f>
        <v>#NUM!</v>
      </c>
      <c r="D588" t="e">
        <f>IF(C588=1,'Data Transformation'!$G$3+0.5*'Data Transformation'!$W$25,IF(C589=1,D589-'Data Transformation'!$W$25,FALSE))</f>
        <v>#NUM!</v>
      </c>
      <c r="E588">
        <f t="array" ref="E588">IF(ISLOGICAL(D588),"",FREQUENCY(IF('Data Transformation'!$B$425:$B$8425='Bin Analysis'!$B579,'Data Transformation'!$G$425:$G$8425),D588))</f>
        <v>2001</v>
      </c>
      <c r="F588">
        <f t="shared" si="72"/>
        <v>0</v>
      </c>
      <c r="G588">
        <f>Weighting!$H$12</f>
        <v>0</v>
      </c>
      <c r="H588">
        <f t="array" ref="H588">FREQUENCY(IF('Data Transformation'!$B$4:$B$8425=B579,'Data Transformation'!$G$4:$G$8425),'Bin Analysis'!$B588)</f>
        <v>2073</v>
      </c>
      <c r="I588">
        <f t="shared" si="73"/>
        <v>0</v>
      </c>
      <c r="J588">
        <f t="shared" si="74"/>
        <v>0</v>
      </c>
      <c r="K588">
        <f>J588*Weighting!$W$12</f>
        <v>0</v>
      </c>
      <c r="M588" s="14"/>
    </row>
    <row r="589" spans="1:25" x14ac:dyDescent="0.55000000000000004">
      <c r="A589" s="32" t="str">
        <f>IF(Weighting!$P$13&gt;0,B589,"")</f>
        <v/>
      </c>
      <c r="B589" t="e">
        <f>Weighting!$C$13</f>
        <v>#DIV/0!</v>
      </c>
      <c r="C589" t="e">
        <f>Weighting!$F$13</f>
        <v>#NUM!</v>
      </c>
      <c r="D589" t="e">
        <f>IF(C589=1,'Data Transformation'!$G$3+0.5*'Data Transformation'!$W$25,IF(C590=1,D590-'Data Transformation'!$W$25,FALSE))</f>
        <v>#NUM!</v>
      </c>
      <c r="E589">
        <f t="array" ref="E589">IF(ISLOGICAL(D589),"",FREQUENCY(IF('Data Transformation'!$B$425:$B$8425='Bin Analysis'!$B579,'Data Transformation'!$G$425:$G$8425),D589))</f>
        <v>2001</v>
      </c>
      <c r="F589">
        <f t="shared" si="72"/>
        <v>0</v>
      </c>
      <c r="G589">
        <f>Weighting!$H$13</f>
        <v>0</v>
      </c>
      <c r="H589">
        <f t="array" ref="H589">FREQUENCY(IF('Data Transformation'!$B$4:$B$8425=B579,'Data Transformation'!$G$4:$G$8425),'Bin Analysis'!$B589)</f>
        <v>2073</v>
      </c>
      <c r="I589">
        <f t="shared" si="73"/>
        <v>0</v>
      </c>
      <c r="J589">
        <f t="shared" si="74"/>
        <v>0</v>
      </c>
      <c r="K589">
        <f>J589*Weighting!$W$13</f>
        <v>0</v>
      </c>
      <c r="M589" s="14"/>
    </row>
    <row r="590" spans="1:25" x14ac:dyDescent="0.55000000000000004">
      <c r="A590" s="32" t="str">
        <f>IF(Weighting!$P$14&gt;0,B590,"")</f>
        <v/>
      </c>
      <c r="B590" t="e">
        <f>Weighting!$C$14</f>
        <v>#DIV/0!</v>
      </c>
      <c r="C590" t="e">
        <f>Weighting!$F$14</f>
        <v>#NUM!</v>
      </c>
      <c r="D590" t="e">
        <f>IF(C590=1,'Data Transformation'!$G$3+0.5*'Data Transformation'!$W$25,IF(C591=1,D591-'Data Transformation'!$W$25,FALSE))</f>
        <v>#NUM!</v>
      </c>
      <c r="E590">
        <f t="array" ref="E590">IF(ISLOGICAL(D590),"",FREQUENCY(IF('Data Transformation'!$B$425:$B$8425='Bin Analysis'!$B579,'Data Transformation'!$G$425:$G$8425),D590))</f>
        <v>2001</v>
      </c>
      <c r="F590">
        <f t="shared" si="72"/>
        <v>0</v>
      </c>
      <c r="G590">
        <f>Weighting!$H$14</f>
        <v>0</v>
      </c>
      <c r="H590">
        <f t="array" ref="H590">FREQUENCY(IF('Data Transformation'!$B$4:$B$8425=B579,'Data Transformation'!$G$4:$G$8425),'Bin Analysis'!$B590)</f>
        <v>2073</v>
      </c>
      <c r="I590">
        <f t="shared" si="73"/>
        <v>0</v>
      </c>
      <c r="J590">
        <f t="shared" si="74"/>
        <v>0</v>
      </c>
      <c r="K590">
        <f>J590*Weighting!$W$14</f>
        <v>0</v>
      </c>
      <c r="M590" s="14"/>
    </row>
    <row r="591" spans="1:25" x14ac:dyDescent="0.55000000000000004">
      <c r="A591" s="32" t="str">
        <f>IF(Weighting!$P$15&gt;0,B591,"")</f>
        <v/>
      </c>
      <c r="B591" t="e">
        <f>Weighting!$C$15</f>
        <v>#DIV/0!</v>
      </c>
      <c r="C591" t="e">
        <f>Weighting!$F$15</f>
        <v>#NUM!</v>
      </c>
      <c r="D591" t="e">
        <f>IF(C591=1,'Data Transformation'!$G$3+0.5*'Data Transformation'!$W$25,IF(C592=1,D592-'Data Transformation'!$W$25,FALSE))</f>
        <v>#NUM!</v>
      </c>
      <c r="E591">
        <f t="array" ref="E591">IF(ISLOGICAL(D591),"",FREQUENCY(IF('Data Transformation'!$B$425:$B$8425='Bin Analysis'!$B579,'Data Transformation'!$G$425:$G$8425),D591))</f>
        <v>2001</v>
      </c>
      <c r="F591">
        <f t="shared" si="72"/>
        <v>0</v>
      </c>
      <c r="G591">
        <f>Weighting!$H$15</f>
        <v>0</v>
      </c>
      <c r="H591">
        <f t="array" ref="H591">FREQUENCY(IF('Data Transformation'!$B$4:$B$8425=B579,'Data Transformation'!$G$4:$G$8425),'Bin Analysis'!$B591)</f>
        <v>2073</v>
      </c>
      <c r="I591">
        <f t="shared" si="73"/>
        <v>0</v>
      </c>
      <c r="J591">
        <f t="shared" si="74"/>
        <v>0</v>
      </c>
      <c r="K591">
        <f>J591*Weighting!$W$15</f>
        <v>0</v>
      </c>
      <c r="M591" s="14"/>
    </row>
    <row r="592" spans="1:25" x14ac:dyDescent="0.55000000000000004">
      <c r="A592" s="32" t="str">
        <f>IF(Weighting!$P$16&gt;0,B592,"")</f>
        <v/>
      </c>
      <c r="B592" t="e">
        <f>Weighting!$C$16</f>
        <v>#DIV/0!</v>
      </c>
      <c r="C592" t="e">
        <f>Weighting!$F$16</f>
        <v>#NUM!</v>
      </c>
      <c r="D592" t="e">
        <f>IF(C592=1,'Data Transformation'!$G$3+0.5*'Data Transformation'!$W$25,IF(C593=1,D593-'Data Transformation'!$W$25,FALSE))</f>
        <v>#NUM!</v>
      </c>
      <c r="E592">
        <f t="array" ref="E592">IF(ISLOGICAL(D592),"",FREQUENCY(IF('Data Transformation'!$B$425:$B$8425='Bin Analysis'!$B579,'Data Transformation'!$G$425:$G$8425),D592))</f>
        <v>2001</v>
      </c>
      <c r="F592">
        <f t="shared" si="72"/>
        <v>0</v>
      </c>
      <c r="G592">
        <f>Weighting!$H$16</f>
        <v>0</v>
      </c>
      <c r="H592">
        <f t="array" ref="H592">FREQUENCY(IF('Data Transformation'!$B$4:$B$8425=B579,'Data Transformation'!$G$4:$G$8425),'Bin Analysis'!$B592)</f>
        <v>2073</v>
      </c>
      <c r="I592">
        <f t="shared" si="73"/>
        <v>0</v>
      </c>
      <c r="J592">
        <f t="shared" si="74"/>
        <v>0</v>
      </c>
      <c r="K592">
        <f>J592*Weighting!$W$16</f>
        <v>0</v>
      </c>
      <c r="M592" s="14"/>
    </row>
    <row r="593" spans="1:25" x14ac:dyDescent="0.55000000000000004">
      <c r="A593" s="32" t="str">
        <f>IF(Weighting!$P$17&gt;0,B593,"")</f>
        <v/>
      </c>
      <c r="B593" t="e">
        <f>Weighting!$C$17</f>
        <v>#DIV/0!</v>
      </c>
      <c r="C593" t="e">
        <f>Weighting!$F$17</f>
        <v>#NUM!</v>
      </c>
      <c r="D593" t="e">
        <f>IF(C593=1,'Data Transformation'!$G$3+0.5*'Data Transformation'!$W$25,IF(C594=1,D594-'Data Transformation'!$W$25,FALSE))</f>
        <v>#NUM!</v>
      </c>
      <c r="E593">
        <f t="array" ref="E593">IF(ISLOGICAL(D593),"",FREQUENCY(IF('Data Transformation'!$B$425:$B$8425='Bin Analysis'!$B579,'Data Transformation'!$G$425:$G$8425),D593))</f>
        <v>2001</v>
      </c>
      <c r="F593">
        <f t="shared" si="72"/>
        <v>0</v>
      </c>
      <c r="G593">
        <f>Weighting!$H$17</f>
        <v>0</v>
      </c>
      <c r="H593">
        <f t="array" ref="H593">FREQUENCY(IF('Data Transformation'!$B$4:$B$8425=B579,'Data Transformation'!$G$4:$G$8425),'Bin Analysis'!$B593)</f>
        <v>2073</v>
      </c>
      <c r="I593">
        <f t="shared" si="73"/>
        <v>0</v>
      </c>
      <c r="J593">
        <f t="shared" si="74"/>
        <v>0</v>
      </c>
      <c r="K593">
        <f>J593*Weighting!$W$17</f>
        <v>0</v>
      </c>
      <c r="M593" s="14"/>
    </row>
    <row r="594" spans="1:25" x14ac:dyDescent="0.55000000000000004">
      <c r="A594" s="32" t="str">
        <f>IF(Weighting!$P$18&gt;0,B594,"")</f>
        <v/>
      </c>
      <c r="B594" t="e">
        <f>Weighting!$C$18</f>
        <v>#DIV/0!</v>
      </c>
      <c r="C594" t="e">
        <f>Weighting!$F$18</f>
        <v>#NUM!</v>
      </c>
      <c r="D594" t="e">
        <f>IF(C594=1,'Data Transformation'!$G$3+0.5*'Data Transformation'!$W$25,IF(C595=1,D595-'Data Transformation'!$W$25,FALSE))</f>
        <v>#NUM!</v>
      </c>
      <c r="E594">
        <f t="array" ref="E594">IF(ISLOGICAL(D594),"",FREQUENCY(IF('Data Transformation'!$B$425:$B$8425='Bin Analysis'!$B579,'Data Transformation'!$G$425:$G$8425),D594))</f>
        <v>2001</v>
      </c>
      <c r="F594">
        <f t="shared" si="72"/>
        <v>0</v>
      </c>
      <c r="G594">
        <f>Weighting!$H$18</f>
        <v>0</v>
      </c>
      <c r="H594">
        <f t="array" ref="H594">FREQUENCY(IF('Data Transformation'!$B$4:$B$8425=B579,'Data Transformation'!$G$4:$G$8425),'Bin Analysis'!$B594)</f>
        <v>2073</v>
      </c>
      <c r="I594">
        <f t="shared" si="73"/>
        <v>0</v>
      </c>
      <c r="J594">
        <f t="shared" si="74"/>
        <v>0</v>
      </c>
      <c r="K594">
        <f>J594*Weighting!$W$18</f>
        <v>0</v>
      </c>
      <c r="M594" s="14"/>
    </row>
    <row r="595" spans="1:25" x14ac:dyDescent="0.55000000000000004">
      <c r="A595" s="32" t="str">
        <f>IF(Weighting!$P$19&gt;0,B595,"")</f>
        <v/>
      </c>
      <c r="B595" t="e">
        <f>Weighting!$C$19</f>
        <v>#DIV/0!</v>
      </c>
      <c r="C595" t="e">
        <f>Weighting!$F$19</f>
        <v>#NUM!</v>
      </c>
      <c r="D595" t="e">
        <f>IF(C595=1,'Data Transformation'!$G$3+0.5*'Data Transformation'!$W$25,IF(C596=1,D596-'Data Transformation'!$W$25,FALSE))</f>
        <v>#NUM!</v>
      </c>
      <c r="E595">
        <f t="array" ref="E595">IF(ISLOGICAL(D595),"",FREQUENCY(IF('Data Transformation'!$B$425:$B$8425='Bin Analysis'!$B579,'Data Transformation'!$G$425:$G$8425),D595))</f>
        <v>2001</v>
      </c>
      <c r="F595">
        <f t="shared" si="72"/>
        <v>0</v>
      </c>
      <c r="G595">
        <f>Weighting!$H$19</f>
        <v>0</v>
      </c>
      <c r="H595">
        <f t="array" ref="H595">FREQUENCY(IF('Data Transformation'!$B$4:$B$8425=B579,'Data Transformation'!$G$4:$G$8425),'Bin Analysis'!$B595)</f>
        <v>2073</v>
      </c>
      <c r="I595">
        <f t="shared" si="73"/>
        <v>0</v>
      </c>
      <c r="J595">
        <f t="shared" si="74"/>
        <v>0</v>
      </c>
      <c r="K595">
        <f>J595*Weighting!$W$19</f>
        <v>0</v>
      </c>
      <c r="M595" s="14"/>
    </row>
    <row r="596" spans="1:25" x14ac:dyDescent="0.55000000000000004">
      <c r="A596" s="32" t="str">
        <f>IF(Weighting!$P$20&gt;0,B596,"")</f>
        <v/>
      </c>
      <c r="B596" t="e">
        <f>Weighting!$C$20</f>
        <v>#DIV/0!</v>
      </c>
      <c r="C596" t="e">
        <f>Weighting!$F$20</f>
        <v>#NUM!</v>
      </c>
      <c r="D596" t="e">
        <f>IF(C596=1,'Data Transformation'!$G$3+0.5*'Data Transformation'!$W$25,IF(C597=1,D597-'Data Transformation'!$W$25,FALSE))</f>
        <v>#NUM!</v>
      </c>
      <c r="E596">
        <f t="array" ref="E596">IF(ISLOGICAL(D596),"",FREQUENCY(IF('Data Transformation'!$B$425:$B$8425='Bin Analysis'!$B579,'Data Transformation'!$G$425:$G$8425),D596))</f>
        <v>2001</v>
      </c>
      <c r="F596">
        <f t="shared" si="72"/>
        <v>0</v>
      </c>
      <c r="G596">
        <f>Weighting!$H$20</f>
        <v>0</v>
      </c>
      <c r="H596">
        <f t="array" ref="H596">FREQUENCY(IF('Data Transformation'!$B$4:$B$8425=B579,'Data Transformation'!$G$4:$G$8425),'Bin Analysis'!$B596)</f>
        <v>2073</v>
      </c>
      <c r="I596">
        <f t="shared" si="73"/>
        <v>0</v>
      </c>
      <c r="J596">
        <f t="shared" si="74"/>
        <v>0</v>
      </c>
      <c r="K596">
        <f>J596*Weighting!$W$20</f>
        <v>0</v>
      </c>
      <c r="M596" s="14"/>
    </row>
    <row r="597" spans="1:25" x14ac:dyDescent="0.55000000000000004">
      <c r="A597" s="32" t="str">
        <f>IF(Weighting!$P$21&gt;0,B597,"")</f>
        <v/>
      </c>
      <c r="B597" t="e">
        <f>Weighting!$C$21</f>
        <v>#DIV/0!</v>
      </c>
      <c r="C597" t="e">
        <f>Weighting!$F$21</f>
        <v>#NUM!</v>
      </c>
      <c r="D597" t="e">
        <f>IF(C597=1,'Data Transformation'!$G$3+0.5*'Data Transformation'!$W$25,IF(C598=1,D598-'Data Transformation'!$W$25,FALSE))</f>
        <v>#NUM!</v>
      </c>
      <c r="E597">
        <f t="array" ref="E597">IF(ISLOGICAL(D597),"",FREQUENCY(IF('Data Transformation'!$B$425:$B$8425='Bin Analysis'!$B579,'Data Transformation'!$G$425:$G$8425),D597))</f>
        <v>2001</v>
      </c>
      <c r="F597">
        <f t="shared" si="72"/>
        <v>0</v>
      </c>
      <c r="G597">
        <f>Weighting!$H$21</f>
        <v>0</v>
      </c>
      <c r="H597">
        <f t="array" ref="H597">FREQUENCY(IF('Data Transformation'!$B$4:$B$8425=B579,'Data Transformation'!$G$4:$G$8425),'Bin Analysis'!$B597)</f>
        <v>2073</v>
      </c>
      <c r="I597">
        <f t="shared" si="73"/>
        <v>0</v>
      </c>
      <c r="J597">
        <f t="shared" si="74"/>
        <v>0</v>
      </c>
      <c r="K597">
        <f>J597*Weighting!$W$21</f>
        <v>0</v>
      </c>
      <c r="M597" s="14"/>
    </row>
    <row r="598" spans="1:25" x14ac:dyDescent="0.55000000000000004">
      <c r="A598" s="32" t="str">
        <f>IF(Weighting!$P$22&gt;0,B598,"")</f>
        <v/>
      </c>
      <c r="B598" t="e">
        <f>Weighting!$C$22</f>
        <v>#DIV/0!</v>
      </c>
      <c r="C598" t="e">
        <f>Weighting!$F$22</f>
        <v>#NUM!</v>
      </c>
      <c r="D598" t="e">
        <f>IF(C598=1,'Data Transformation'!$G$3+0.5*'Data Transformation'!$W$25,IF(C599=1,D599-'Data Transformation'!$W$25,FALSE))</f>
        <v>#NUM!</v>
      </c>
      <c r="E598">
        <f t="array" ref="E598">IF(ISLOGICAL(D598),"",FREQUENCY(IF('Data Transformation'!$B$425:$B$8425='Bin Analysis'!$B579,'Data Transformation'!$G$425:$G$8425),D598))</f>
        <v>2001</v>
      </c>
      <c r="F598">
        <f t="shared" si="72"/>
        <v>0</v>
      </c>
      <c r="G598">
        <f>Weighting!$H$22</f>
        <v>0</v>
      </c>
      <c r="H598">
        <f t="array" ref="H598">FREQUENCY(IF('Data Transformation'!$B$4:$B$8425=B579,'Data Transformation'!$G$4:$G$8425),'Bin Analysis'!$B598)</f>
        <v>2073</v>
      </c>
      <c r="I598">
        <f t="shared" si="73"/>
        <v>0</v>
      </c>
      <c r="J598">
        <f t="shared" si="74"/>
        <v>0</v>
      </c>
      <c r="K598">
        <f>J598*Weighting!$W$22</f>
        <v>0</v>
      </c>
      <c r="M598" s="14"/>
    </row>
    <row r="599" spans="1:25" x14ac:dyDescent="0.55000000000000004">
      <c r="A599" s="32" t="str">
        <f>IF(Weighting!$P$23&gt;0,B599,"")</f>
        <v/>
      </c>
      <c r="B599" t="e">
        <f>Weighting!$C$23</f>
        <v>#DIV/0!</v>
      </c>
      <c r="C599" t="e">
        <f>Weighting!$F$23</f>
        <v>#NUM!</v>
      </c>
      <c r="D599" t="e">
        <f>IF(C599=1,'Data Transformation'!$G$3+0.5*'Data Transformation'!$W$25,IF(C600=1,D600-'Data Transformation'!$W$25,FALSE))</f>
        <v>#NUM!</v>
      </c>
      <c r="E599">
        <f t="array" ref="E599">IF(ISLOGICAL(D599),"",FREQUENCY(IF('Data Transformation'!$B$425:$B$8425='Bin Analysis'!$B579,'Data Transformation'!$G$425:$G$8425),D599))</f>
        <v>2001</v>
      </c>
      <c r="F599">
        <f t="shared" si="72"/>
        <v>0</v>
      </c>
      <c r="G599">
        <f>Weighting!$H$23</f>
        <v>0</v>
      </c>
      <c r="H599">
        <f t="array" ref="H599">FREQUENCY(IF('Data Transformation'!$B$4:$B$8425=B579,'Data Transformation'!$G$4:$G$8425),'Bin Analysis'!$B599)</f>
        <v>2073</v>
      </c>
      <c r="I599">
        <f t="shared" si="73"/>
        <v>0</v>
      </c>
      <c r="J599">
        <f t="shared" si="74"/>
        <v>0</v>
      </c>
      <c r="K599">
        <f>J599*Weighting!$W$23</f>
        <v>0</v>
      </c>
      <c r="M599" s="14"/>
    </row>
    <row r="600" spans="1:25" x14ac:dyDescent="0.55000000000000004">
      <c r="A600" s="32" t="str">
        <f>IF(Weighting!$P$24&gt;0,B600,"")</f>
        <v/>
      </c>
      <c r="B600" t="e">
        <f>Weighting!$C$24</f>
        <v>#DIV/0!</v>
      </c>
      <c r="C600" t="e">
        <f>Weighting!$F$24</f>
        <v>#NUM!</v>
      </c>
      <c r="D600" t="e">
        <f>IF(C600=1,'Data Transformation'!$G$3+0.5*'Data Transformation'!$W$25,IF(C601=1,D601-'Data Transformation'!$W$25,FALSE))</f>
        <v>#NUM!</v>
      </c>
      <c r="E600">
        <f t="array" ref="E600">IF(ISLOGICAL(D600),"",FREQUENCY(IF('Data Transformation'!$B$425:$B$8425='Bin Analysis'!$B579,'Data Transformation'!$G$425:$G$8425),D600))</f>
        <v>2001</v>
      </c>
      <c r="F600">
        <f t="shared" si="72"/>
        <v>0</v>
      </c>
      <c r="G600">
        <f>Weighting!$H$24</f>
        <v>0</v>
      </c>
      <c r="H600">
        <f t="array" ref="H600">FREQUENCY(IF('Data Transformation'!$B$4:$B$8425=B579,'Data Transformation'!$G$4:$G$8425),'Bin Analysis'!$B600)</f>
        <v>2073</v>
      </c>
      <c r="I600">
        <f t="shared" si="73"/>
        <v>0</v>
      </c>
      <c r="J600">
        <f t="shared" si="74"/>
        <v>0</v>
      </c>
      <c r="K600">
        <f>J600*Weighting!$W$24</f>
        <v>0</v>
      </c>
      <c r="M600" s="14"/>
    </row>
    <row r="601" spans="1:25" x14ac:dyDescent="0.55000000000000004">
      <c r="A601" s="32" t="str">
        <f>IF(Weighting!$P$25&gt;0,B601,"")</f>
        <v/>
      </c>
      <c r="B601" t="e">
        <f>Weighting!$C$25</f>
        <v>#DIV/0!</v>
      </c>
      <c r="C601" t="e">
        <f>Weighting!$F$25</f>
        <v>#NUM!</v>
      </c>
      <c r="D601" t="e">
        <f>IF(C601=1,'Data Transformation'!$G$3+0.5*'Data Transformation'!$W$25,IF(C602=1,D602-'Data Transformation'!$W$25,FALSE))</f>
        <v>#NUM!</v>
      </c>
      <c r="E601">
        <f t="array" ref="E601">IF(ISLOGICAL(D601),"",FREQUENCY(IF('Data Transformation'!$B$425:$B$8425='Bin Analysis'!$B579,'Data Transformation'!$G$425:$G$8425),D601))</f>
        <v>2001</v>
      </c>
      <c r="F601">
        <f t="shared" si="72"/>
        <v>0</v>
      </c>
      <c r="G601">
        <f>Weighting!$H$25</f>
        <v>0</v>
      </c>
      <c r="H601">
        <f t="array" ref="H601">FREQUENCY(IF('Data Transformation'!$B$4:$B$8425=B579,'Data Transformation'!$G$4:$G$8425),'Bin Analysis'!$B601)</f>
        <v>2073</v>
      </c>
      <c r="I601">
        <f t="shared" si="73"/>
        <v>0</v>
      </c>
      <c r="J601">
        <f t="shared" si="74"/>
        <v>0</v>
      </c>
      <c r="K601">
        <f>J601*Weighting!$W$25</f>
        <v>0</v>
      </c>
      <c r="M601" s="14"/>
    </row>
    <row r="602" spans="1:25" x14ac:dyDescent="0.55000000000000004">
      <c r="N602" s="57"/>
      <c r="O602"/>
      <c r="P602"/>
      <c r="Q602"/>
      <c r="R602"/>
    </row>
    <row r="603" spans="1:25" ht="23.35" x14ac:dyDescent="0.8">
      <c r="A603" s="21" t="s">
        <v>0</v>
      </c>
      <c r="B603" s="21" t="str">
        <f>IFERROR(VLOOKUP(C603,'Data Transformation'!$L$6:$M$426,2,FALSE),"")</f>
        <v/>
      </c>
      <c r="C603" s="21">
        <f>C579+1</f>
        <v>25</v>
      </c>
      <c r="D603" s="21"/>
      <c r="E603" s="21"/>
      <c r="F603" s="21"/>
      <c r="G603" s="21"/>
      <c r="H603" s="22"/>
      <c r="I603" s="22"/>
      <c r="J603" s="22"/>
      <c r="K603" s="21"/>
      <c r="L603" s="21" t="str">
        <f>B603</f>
        <v/>
      </c>
      <c r="M603" s="23" t="e">
        <f>INDEX('Data Transformation'!$O$4:$O$424,MATCH($B603,'Data Transformation'!$M$4:$M$424,0),MATCH($M$2,'Data Transformation'!$O$3,0))</f>
        <v>#N/A</v>
      </c>
      <c r="N603" s="27" t="e">
        <f>IF('Input and Summary Results'!$J$16="minimum",'Bin Analysis'!X604/(M603-1),'Bin Analysis'!Y603/('Bin Analysis'!M603-1))</f>
        <v>#N/A</v>
      </c>
      <c r="O603" s="27" t="e">
        <f>IF(M603=FALSE,NA(),(VLOOKUP(1,C606:K625,4,FALSE))/(M603-1))</f>
        <v>#N/A</v>
      </c>
      <c r="P603" s="27" t="e">
        <f>IF(M603=FALSE,NA(),SUM(J606:J625)/Weighting!$S$5)</f>
        <v>#N/A</v>
      </c>
      <c r="Q603" s="27" t="e">
        <f>IF(M603=FALSE,NA(),SUM(K606:K625)/Weighting!$S$6)</f>
        <v>#N/A</v>
      </c>
      <c r="R603" s="27" t="e">
        <f>IF(M603=FALSE,NA(),(VLOOKUP(1,G606:K625,3,FALSE))/(M603-1))</f>
        <v>#N/A</v>
      </c>
      <c r="S603" s="22" t="e">
        <f>IF(M603=FALSE,NA(),IF(SUM(J606:J625)=2,"yes","no"))</f>
        <v>#N/A</v>
      </c>
      <c r="X603" s="2" cm="2">
        <f t="array" ref="X603:X604">FREQUENCY(IF('Data Transformation'!$B$425:$B$6424='Bin Analysis'!L603,'Data Transformation'!$G$425:$G$6424),'Data Transformation'!$U$11)</f>
        <v>0</v>
      </c>
      <c r="Y603" s="2" cm="2">
        <f t="array" ref="Y603:Y604">FREQUENCY(IF('Data Transformation'!$B$425:$B$6424='Bin Analysis'!L603,'Data Transformation'!$G$425:$G$6424),'Data Transformation'!$U$12)</f>
        <v>0</v>
      </c>
    </row>
    <row r="604" spans="1:25" x14ac:dyDescent="0.55000000000000004">
      <c r="A604" s="14" t="s">
        <v>67</v>
      </c>
      <c r="B604" t="s">
        <v>47</v>
      </c>
      <c r="C604" t="s">
        <v>5</v>
      </c>
      <c r="D604" t="s">
        <v>100</v>
      </c>
      <c r="E604" t="s">
        <v>101</v>
      </c>
      <c r="F604" t="s">
        <v>102</v>
      </c>
      <c r="G604" t="s">
        <v>70</v>
      </c>
      <c r="H604" t="s">
        <v>31</v>
      </c>
      <c r="I604" t="s">
        <v>32</v>
      </c>
      <c r="J604" t="s">
        <v>46</v>
      </c>
      <c r="K604" s="14" t="s">
        <v>45</v>
      </c>
      <c r="M604" s="14"/>
      <c r="X604" s="2">
        <v>0</v>
      </c>
      <c r="Y604" s="2">
        <v>0</v>
      </c>
    </row>
    <row r="605" spans="1:25" x14ac:dyDescent="0.55000000000000004">
      <c r="A605" s="32"/>
      <c r="D605" t="e">
        <f>IF(C605=1,'Data Transformation'!$G$3+0.5*'Data Transformation'!$W$25,IF(C606=1,D606-'Data Transformation'!$W$25,FALSE))</f>
        <v>#NUM!</v>
      </c>
      <c r="E605">
        <f t="array" ref="E605">IF(ISLOGICAL(D605),"",FREQUENCY(IF('Data Transformation'!$B$425:$B$8425='Bin Analysis'!$B603,'Data Transformation'!$G$425:$G$8425),D605))</f>
        <v>2001</v>
      </c>
      <c r="F605" t="e">
        <f>IF(ISLOGICAL(D605),"",E605-E604)</f>
        <v>#VALUE!</v>
      </c>
      <c r="M605" s="14"/>
    </row>
    <row r="606" spans="1:25" x14ac:dyDescent="0.55000000000000004">
      <c r="A606" s="32" t="e">
        <f>IF(Weighting!$P$6&gt;0,B606,"")</f>
        <v>#NUM!</v>
      </c>
      <c r="B606" t="e">
        <f>Weighting!$C$6</f>
        <v>#DIV/0!</v>
      </c>
      <c r="C606" t="e">
        <f>Weighting!$F$6</f>
        <v>#NUM!</v>
      </c>
      <c r="D606" t="e">
        <f>IF(C606=1,'Data Transformation'!$G$3+0.5*'Data Transformation'!$W$25,IF(C607=1,D607-'Data Transformation'!$W$25,FALSE))</f>
        <v>#NUM!</v>
      </c>
      <c r="E606">
        <f t="array" ref="E606">IF(ISLOGICAL(D606),"",FREQUENCY(IF('Data Transformation'!$B$425:$B$8425='Bin Analysis'!$B603,'Data Transformation'!$G$425:$G$8425),D606))</f>
        <v>2001</v>
      </c>
      <c r="F606">
        <f>IF(ISLOGICAL(D606),"",E606-E605)</f>
        <v>0</v>
      </c>
      <c r="G606">
        <f>Weighting!$H$6</f>
        <v>1</v>
      </c>
      <c r="H606">
        <f t="array" ref="H606">FREQUENCY(IF('Data Transformation'!$B$4:$B$8425=B603,'Data Transformation'!$G$4:$G$8425),'Bin Analysis'!$B606)</f>
        <v>2073</v>
      </c>
      <c r="I606">
        <f>H606-H605</f>
        <v>2073</v>
      </c>
      <c r="J606">
        <f>IF(I606=0,0,1)</f>
        <v>1</v>
      </c>
      <c r="K606" t="e">
        <f>J606*Weighting!$W$6</f>
        <v>#NUM!</v>
      </c>
      <c r="M606" s="14"/>
    </row>
    <row r="607" spans="1:25" x14ac:dyDescent="0.55000000000000004">
      <c r="A607" s="32" t="str">
        <f>IF(Weighting!$P$7&gt;0,B607,"")</f>
        <v/>
      </c>
      <c r="B607" t="e">
        <f>Weighting!$C$7</f>
        <v>#DIV/0!</v>
      </c>
      <c r="C607" t="e">
        <f>Weighting!$F$7</f>
        <v>#NUM!</v>
      </c>
      <c r="D607" t="e">
        <f>IF(C607=1,'Data Transformation'!$G$3+0.5*'Data Transformation'!$W$25,IF(C608=1,D608-'Data Transformation'!$W$25,FALSE))</f>
        <v>#NUM!</v>
      </c>
      <c r="E607">
        <f t="array" ref="E607">IF(ISLOGICAL(D607),"",FREQUENCY(IF('Data Transformation'!$B$425:$B$8425='Bin Analysis'!$B603,'Data Transformation'!$G$425:$G$8425),D607))</f>
        <v>2001</v>
      </c>
      <c r="F607">
        <f t="shared" ref="F607:F625" si="75">IF(ISLOGICAL(D607),"",E607-E606)</f>
        <v>0</v>
      </c>
      <c r="G607">
        <f>Weighting!$H$7</f>
        <v>0</v>
      </c>
      <c r="H607">
        <f t="array" ref="H607">FREQUENCY(IF('Data Transformation'!$B$4:$B$8425=B603,'Data Transformation'!$G$4:$G$8425),'Bin Analysis'!$B607)</f>
        <v>2073</v>
      </c>
      <c r="I607">
        <f t="shared" ref="I607:I625" si="76">H607-H606</f>
        <v>0</v>
      </c>
      <c r="J607">
        <f>IF(I607=0,0,1)</f>
        <v>0</v>
      </c>
      <c r="K607">
        <f>J607*Weighting!$W$7</f>
        <v>0</v>
      </c>
      <c r="M607" s="14"/>
    </row>
    <row r="608" spans="1:25" x14ac:dyDescent="0.55000000000000004">
      <c r="A608" s="32" t="str">
        <f>IF(Weighting!$P$8&gt;0,B608,"")</f>
        <v/>
      </c>
      <c r="B608" t="e">
        <f>Weighting!$C$8</f>
        <v>#DIV/0!</v>
      </c>
      <c r="C608" t="e">
        <f>Weighting!$F$8</f>
        <v>#NUM!</v>
      </c>
      <c r="D608" t="e">
        <f>IF(C608=1,'Data Transformation'!$G$3+0.5*'Data Transformation'!$W$25,IF(C609=1,D609-'Data Transformation'!$W$25,FALSE))</f>
        <v>#NUM!</v>
      </c>
      <c r="E608">
        <f t="array" ref="E608">IF(ISLOGICAL(D608),"",FREQUENCY(IF('Data Transformation'!$B$425:$B$8425='Bin Analysis'!$B603,'Data Transformation'!$G$425:$G$8425),D608))</f>
        <v>2001</v>
      </c>
      <c r="F608">
        <f t="shared" si="75"/>
        <v>0</v>
      </c>
      <c r="G608">
        <f>Weighting!$H$8</f>
        <v>0</v>
      </c>
      <c r="H608">
        <f t="array" ref="H608">FREQUENCY(IF('Data Transformation'!$B$4:$B$8425=B603,'Data Transformation'!$G$4:$G$8425),'Bin Analysis'!$B608)</f>
        <v>2073</v>
      </c>
      <c r="I608">
        <f t="shared" si="76"/>
        <v>0</v>
      </c>
      <c r="J608">
        <f t="shared" ref="J608:J625" si="77">IF(I608=0,0,1)</f>
        <v>0</v>
      </c>
      <c r="K608">
        <f>J608*Weighting!$W$8</f>
        <v>0</v>
      </c>
      <c r="M608" s="14"/>
    </row>
    <row r="609" spans="1:13" x14ac:dyDescent="0.55000000000000004">
      <c r="A609" s="32" t="str">
        <f>IF(Weighting!$P$9&gt;0,B609,"")</f>
        <v/>
      </c>
      <c r="B609" s="50" t="e">
        <f>Weighting!$C$9</f>
        <v>#DIV/0!</v>
      </c>
      <c r="C609" t="e">
        <f>Weighting!$F$9</f>
        <v>#NUM!</v>
      </c>
      <c r="D609" t="e">
        <f>IF(C609=1,'Data Transformation'!$G$3+0.5*'Data Transformation'!$W$25,IF(C610=1,D610-'Data Transformation'!$W$25,FALSE))</f>
        <v>#NUM!</v>
      </c>
      <c r="E609">
        <f t="array" ref="E609">IF(ISLOGICAL(D609),"",FREQUENCY(IF('Data Transformation'!$B$425:$B$8425='Bin Analysis'!$B603,'Data Transformation'!$G$425:$G$8425),D609))</f>
        <v>2001</v>
      </c>
      <c r="F609">
        <f t="shared" si="75"/>
        <v>0</v>
      </c>
      <c r="G609">
        <f>Weighting!$H$9</f>
        <v>0</v>
      </c>
      <c r="H609">
        <f t="array" ref="H609">FREQUENCY(IF('Data Transformation'!$B$4:$B$8425=B603,'Data Transformation'!$G$4:$G$8425),'Bin Analysis'!$B609)</f>
        <v>2073</v>
      </c>
      <c r="I609">
        <f t="shared" si="76"/>
        <v>0</v>
      </c>
      <c r="J609">
        <f t="shared" si="77"/>
        <v>0</v>
      </c>
      <c r="K609">
        <f>J609*Weighting!$W$9</f>
        <v>0</v>
      </c>
      <c r="M609" s="14"/>
    </row>
    <row r="610" spans="1:13" x14ac:dyDescent="0.55000000000000004">
      <c r="A610" s="32" t="str">
        <f>IF(Weighting!$P$10&gt;0,B610,"")</f>
        <v/>
      </c>
      <c r="B610" t="e">
        <f>Weighting!$C$10</f>
        <v>#DIV/0!</v>
      </c>
      <c r="C610" t="e">
        <f>Weighting!$F$10</f>
        <v>#NUM!</v>
      </c>
      <c r="D610" t="e">
        <f>IF(C610=1,'Data Transformation'!$G$3+0.5*'Data Transformation'!$W$25,IF(C611=1,D611-'Data Transformation'!$W$25,FALSE))</f>
        <v>#NUM!</v>
      </c>
      <c r="E610">
        <f t="array" ref="E610">IF(ISLOGICAL(D610),"",FREQUENCY(IF('Data Transformation'!$B$425:$B$8425='Bin Analysis'!$B603,'Data Transformation'!$G$425:$G$8425),D610))</f>
        <v>2001</v>
      </c>
      <c r="F610">
        <f t="shared" si="75"/>
        <v>0</v>
      </c>
      <c r="G610">
        <f>Weighting!$H$10</f>
        <v>0</v>
      </c>
      <c r="H610">
        <f t="array" ref="H610">FREQUENCY(IF('Data Transformation'!$B$4:$B$8425=B603,'Data Transformation'!$G$4:$G$8425),'Bin Analysis'!$B610)</f>
        <v>2073</v>
      </c>
      <c r="I610">
        <f t="shared" si="76"/>
        <v>0</v>
      </c>
      <c r="J610">
        <f t="shared" si="77"/>
        <v>0</v>
      </c>
      <c r="K610">
        <f>J610*Weighting!$W$10</f>
        <v>0</v>
      </c>
      <c r="M610" s="14"/>
    </row>
    <row r="611" spans="1:13" x14ac:dyDescent="0.55000000000000004">
      <c r="A611" s="32" t="str">
        <f>IF(Weighting!$P$11&gt;0,B611,"")</f>
        <v/>
      </c>
      <c r="B611" t="e">
        <f>Weighting!$C$11</f>
        <v>#DIV/0!</v>
      </c>
      <c r="C611" t="e">
        <f>Weighting!$F$11</f>
        <v>#NUM!</v>
      </c>
      <c r="D611" t="e">
        <f>IF(C611=1,'Data Transformation'!$G$3+0.5*'Data Transformation'!$W$25,IF(C612=1,D612-'Data Transformation'!$W$25,FALSE))</f>
        <v>#NUM!</v>
      </c>
      <c r="E611">
        <f t="array" ref="E611">IF(ISLOGICAL(D611),"",FREQUENCY(IF('Data Transformation'!$B$425:$B$8425='Bin Analysis'!$B603,'Data Transformation'!$G$425:$G$8425),D611))</f>
        <v>2001</v>
      </c>
      <c r="F611">
        <f t="shared" si="75"/>
        <v>0</v>
      </c>
      <c r="G611">
        <f>Weighting!$H$11</f>
        <v>0</v>
      </c>
      <c r="H611">
        <f t="array" ref="H611">FREQUENCY(IF('Data Transformation'!$B$4:$B$8425=B603,'Data Transformation'!$G$4:$G$8425),'Bin Analysis'!$B611)</f>
        <v>2073</v>
      </c>
      <c r="I611">
        <f t="shared" si="76"/>
        <v>0</v>
      </c>
      <c r="J611">
        <f t="shared" si="77"/>
        <v>0</v>
      </c>
      <c r="K611">
        <f>J611*Weighting!$W$11</f>
        <v>0</v>
      </c>
      <c r="M611" s="14"/>
    </row>
    <row r="612" spans="1:13" x14ac:dyDescent="0.55000000000000004">
      <c r="A612" s="32" t="str">
        <f>IF(Weighting!$P$12&gt;0,B612,"")</f>
        <v/>
      </c>
      <c r="B612" t="e">
        <f>Weighting!$C$12</f>
        <v>#DIV/0!</v>
      </c>
      <c r="C612" t="e">
        <f>Weighting!$F$12</f>
        <v>#NUM!</v>
      </c>
      <c r="D612" t="e">
        <f>IF(C612=1,'Data Transformation'!$G$3+0.5*'Data Transformation'!$W$25,IF(C613=1,D613-'Data Transformation'!$W$25,FALSE))</f>
        <v>#NUM!</v>
      </c>
      <c r="E612">
        <f t="array" ref="E612">IF(ISLOGICAL(D612),"",FREQUENCY(IF('Data Transformation'!$B$425:$B$8425='Bin Analysis'!$B603,'Data Transformation'!$G$425:$G$8425),D612))</f>
        <v>2001</v>
      </c>
      <c r="F612">
        <f t="shared" si="75"/>
        <v>0</v>
      </c>
      <c r="G612">
        <f>Weighting!$H$12</f>
        <v>0</v>
      </c>
      <c r="H612">
        <f t="array" ref="H612">FREQUENCY(IF('Data Transformation'!$B$4:$B$8425=B603,'Data Transformation'!$G$4:$G$8425),'Bin Analysis'!$B612)</f>
        <v>2073</v>
      </c>
      <c r="I612">
        <f t="shared" si="76"/>
        <v>0</v>
      </c>
      <c r="J612">
        <f t="shared" si="77"/>
        <v>0</v>
      </c>
      <c r="K612">
        <f>J612*Weighting!$W$12</f>
        <v>0</v>
      </c>
      <c r="M612" s="14"/>
    </row>
    <row r="613" spans="1:13" x14ac:dyDescent="0.55000000000000004">
      <c r="A613" s="32" t="str">
        <f>IF(Weighting!$P$13&gt;0,B613,"")</f>
        <v/>
      </c>
      <c r="B613" t="e">
        <f>Weighting!$C$13</f>
        <v>#DIV/0!</v>
      </c>
      <c r="C613" t="e">
        <f>Weighting!$F$13</f>
        <v>#NUM!</v>
      </c>
      <c r="D613" t="e">
        <f>IF(C613=1,'Data Transformation'!$G$3+0.5*'Data Transformation'!$W$25,IF(C614=1,D614-'Data Transformation'!$W$25,FALSE))</f>
        <v>#NUM!</v>
      </c>
      <c r="E613">
        <f t="array" ref="E613">IF(ISLOGICAL(D613),"",FREQUENCY(IF('Data Transformation'!$B$425:$B$8425='Bin Analysis'!$B603,'Data Transformation'!$G$425:$G$8425),D613))</f>
        <v>2001</v>
      </c>
      <c r="F613">
        <f t="shared" si="75"/>
        <v>0</v>
      </c>
      <c r="G613">
        <f>Weighting!$H$13</f>
        <v>0</v>
      </c>
      <c r="H613">
        <f t="array" ref="H613">FREQUENCY(IF('Data Transformation'!$B$4:$B$8425=B603,'Data Transformation'!$G$4:$G$8425),'Bin Analysis'!$B613)</f>
        <v>2073</v>
      </c>
      <c r="I613">
        <f t="shared" si="76"/>
        <v>0</v>
      </c>
      <c r="J613">
        <f t="shared" si="77"/>
        <v>0</v>
      </c>
      <c r="K613">
        <f>J613*Weighting!$W$13</f>
        <v>0</v>
      </c>
      <c r="M613" s="14"/>
    </row>
    <row r="614" spans="1:13" x14ac:dyDescent="0.55000000000000004">
      <c r="A614" s="32" t="str">
        <f>IF(Weighting!$P$14&gt;0,B614,"")</f>
        <v/>
      </c>
      <c r="B614" t="e">
        <f>Weighting!$C$14</f>
        <v>#DIV/0!</v>
      </c>
      <c r="C614" t="e">
        <f>Weighting!$F$14</f>
        <v>#NUM!</v>
      </c>
      <c r="D614" t="e">
        <f>IF(C614=1,'Data Transformation'!$G$3+0.5*'Data Transformation'!$W$25,IF(C615=1,D615-'Data Transformation'!$W$25,FALSE))</f>
        <v>#NUM!</v>
      </c>
      <c r="E614">
        <f t="array" ref="E614">IF(ISLOGICAL(D614),"",FREQUENCY(IF('Data Transformation'!$B$425:$B$8425='Bin Analysis'!$B603,'Data Transformation'!$G$425:$G$8425),D614))</f>
        <v>2001</v>
      </c>
      <c r="F614">
        <f t="shared" si="75"/>
        <v>0</v>
      </c>
      <c r="G614">
        <f>Weighting!$H$14</f>
        <v>0</v>
      </c>
      <c r="H614">
        <f t="array" ref="H614">FREQUENCY(IF('Data Transformation'!$B$4:$B$8425=B603,'Data Transformation'!$G$4:$G$8425),'Bin Analysis'!$B614)</f>
        <v>2073</v>
      </c>
      <c r="I614">
        <f t="shared" si="76"/>
        <v>0</v>
      </c>
      <c r="J614">
        <f t="shared" si="77"/>
        <v>0</v>
      </c>
      <c r="K614">
        <f>J614*Weighting!$W$14</f>
        <v>0</v>
      </c>
      <c r="M614" s="14"/>
    </row>
    <row r="615" spans="1:13" x14ac:dyDescent="0.55000000000000004">
      <c r="A615" s="32" t="str">
        <f>IF(Weighting!$P$15&gt;0,B615,"")</f>
        <v/>
      </c>
      <c r="B615" t="e">
        <f>Weighting!$C$15</f>
        <v>#DIV/0!</v>
      </c>
      <c r="C615" t="e">
        <f>Weighting!$F$15</f>
        <v>#NUM!</v>
      </c>
      <c r="D615" t="e">
        <f>IF(C615=1,'Data Transformation'!$G$3+0.5*'Data Transformation'!$W$25,IF(C616=1,D616-'Data Transformation'!$W$25,FALSE))</f>
        <v>#NUM!</v>
      </c>
      <c r="E615">
        <f t="array" ref="E615">IF(ISLOGICAL(D615),"",FREQUENCY(IF('Data Transformation'!$B$425:$B$8425='Bin Analysis'!$B603,'Data Transformation'!$G$425:$G$8425),D615))</f>
        <v>2001</v>
      </c>
      <c r="F615">
        <f t="shared" si="75"/>
        <v>0</v>
      </c>
      <c r="G615">
        <f>Weighting!$H$15</f>
        <v>0</v>
      </c>
      <c r="H615">
        <f t="array" ref="H615">FREQUENCY(IF('Data Transformation'!$B$4:$B$8425=B603,'Data Transformation'!$G$4:$G$8425),'Bin Analysis'!$B615)</f>
        <v>2073</v>
      </c>
      <c r="I615">
        <f t="shared" si="76"/>
        <v>0</v>
      </c>
      <c r="J615">
        <f t="shared" si="77"/>
        <v>0</v>
      </c>
      <c r="K615">
        <f>J615*Weighting!$W$15</f>
        <v>0</v>
      </c>
      <c r="M615" s="14"/>
    </row>
    <row r="616" spans="1:13" x14ac:dyDescent="0.55000000000000004">
      <c r="A616" s="32" t="str">
        <f>IF(Weighting!$P$16&gt;0,B616,"")</f>
        <v/>
      </c>
      <c r="B616" t="e">
        <f>Weighting!$C$16</f>
        <v>#DIV/0!</v>
      </c>
      <c r="C616" t="e">
        <f>Weighting!$F$16</f>
        <v>#NUM!</v>
      </c>
      <c r="D616" t="e">
        <f>IF(C616=1,'Data Transformation'!$G$3+0.5*'Data Transformation'!$W$25,IF(C617=1,D617-'Data Transformation'!$W$25,FALSE))</f>
        <v>#NUM!</v>
      </c>
      <c r="E616">
        <f t="array" ref="E616">IF(ISLOGICAL(D616),"",FREQUENCY(IF('Data Transformation'!$B$425:$B$8425='Bin Analysis'!$B603,'Data Transformation'!$G$425:$G$8425),D616))</f>
        <v>2001</v>
      </c>
      <c r="F616">
        <f t="shared" si="75"/>
        <v>0</v>
      </c>
      <c r="G616">
        <f>Weighting!$H$16</f>
        <v>0</v>
      </c>
      <c r="H616">
        <f t="array" ref="H616">FREQUENCY(IF('Data Transformation'!$B$4:$B$8425=B603,'Data Transformation'!$G$4:$G$8425),'Bin Analysis'!$B616)</f>
        <v>2073</v>
      </c>
      <c r="I616">
        <f t="shared" si="76"/>
        <v>0</v>
      </c>
      <c r="J616">
        <f t="shared" si="77"/>
        <v>0</v>
      </c>
      <c r="K616">
        <f>J616*Weighting!$W$16</f>
        <v>0</v>
      </c>
      <c r="M616" s="14"/>
    </row>
    <row r="617" spans="1:13" x14ac:dyDescent="0.55000000000000004">
      <c r="A617" s="32" t="str">
        <f>IF(Weighting!$P$17&gt;0,B617,"")</f>
        <v/>
      </c>
      <c r="B617" t="e">
        <f>Weighting!$C$17</f>
        <v>#DIV/0!</v>
      </c>
      <c r="C617" t="e">
        <f>Weighting!$F$17</f>
        <v>#NUM!</v>
      </c>
      <c r="D617" t="e">
        <f>IF(C617=1,'Data Transformation'!$G$3+0.5*'Data Transformation'!$W$25,IF(C618=1,D618-'Data Transformation'!$W$25,FALSE))</f>
        <v>#NUM!</v>
      </c>
      <c r="E617">
        <f t="array" ref="E617">IF(ISLOGICAL(D617),"",FREQUENCY(IF('Data Transformation'!$B$425:$B$8425='Bin Analysis'!$B603,'Data Transformation'!$G$425:$G$8425),D617))</f>
        <v>2001</v>
      </c>
      <c r="F617">
        <f t="shared" si="75"/>
        <v>0</v>
      </c>
      <c r="G617">
        <f>Weighting!$H$17</f>
        <v>0</v>
      </c>
      <c r="H617">
        <f t="array" ref="H617">FREQUENCY(IF('Data Transformation'!$B$4:$B$8425=B603,'Data Transformation'!$G$4:$G$8425),'Bin Analysis'!$B617)</f>
        <v>2073</v>
      </c>
      <c r="I617">
        <f t="shared" si="76"/>
        <v>0</v>
      </c>
      <c r="J617">
        <f t="shared" si="77"/>
        <v>0</v>
      </c>
      <c r="K617">
        <f>J617*Weighting!$W$17</f>
        <v>0</v>
      </c>
      <c r="M617" s="14"/>
    </row>
    <row r="618" spans="1:13" x14ac:dyDescent="0.55000000000000004">
      <c r="A618" s="32" t="str">
        <f>IF(Weighting!$P$18&gt;0,B618,"")</f>
        <v/>
      </c>
      <c r="B618" t="e">
        <f>Weighting!$C$18</f>
        <v>#DIV/0!</v>
      </c>
      <c r="C618" t="e">
        <f>Weighting!$F$18</f>
        <v>#NUM!</v>
      </c>
      <c r="D618" t="e">
        <f>IF(C618=1,'Data Transformation'!$G$3+0.5*'Data Transformation'!$W$25,IF(C619=1,D619-'Data Transformation'!$W$25,FALSE))</f>
        <v>#NUM!</v>
      </c>
      <c r="E618">
        <f t="array" ref="E618">IF(ISLOGICAL(D618),"",FREQUENCY(IF('Data Transformation'!$B$425:$B$8425='Bin Analysis'!$B603,'Data Transformation'!$G$425:$G$8425),D618))</f>
        <v>2001</v>
      </c>
      <c r="F618">
        <f t="shared" si="75"/>
        <v>0</v>
      </c>
      <c r="G618">
        <f>Weighting!$H$18</f>
        <v>0</v>
      </c>
      <c r="H618">
        <f t="array" ref="H618">FREQUENCY(IF('Data Transformation'!$B$4:$B$8425=B603,'Data Transformation'!$G$4:$G$8425),'Bin Analysis'!$B618)</f>
        <v>2073</v>
      </c>
      <c r="I618">
        <f t="shared" si="76"/>
        <v>0</v>
      </c>
      <c r="J618">
        <f t="shared" si="77"/>
        <v>0</v>
      </c>
      <c r="K618">
        <f>J618*Weighting!$W$18</f>
        <v>0</v>
      </c>
      <c r="M618" s="14"/>
    </row>
    <row r="619" spans="1:13" x14ac:dyDescent="0.55000000000000004">
      <c r="A619" s="32" t="str">
        <f>IF(Weighting!$P$19&gt;0,B619,"")</f>
        <v/>
      </c>
      <c r="B619" t="e">
        <f>Weighting!$C$19</f>
        <v>#DIV/0!</v>
      </c>
      <c r="C619" t="e">
        <f>Weighting!$F$19</f>
        <v>#NUM!</v>
      </c>
      <c r="D619" t="e">
        <f>IF(C619=1,'Data Transformation'!$G$3+0.5*'Data Transformation'!$W$25,IF(C620=1,D620-'Data Transformation'!$W$25,FALSE))</f>
        <v>#NUM!</v>
      </c>
      <c r="E619">
        <f t="array" ref="E619">IF(ISLOGICAL(D619),"",FREQUENCY(IF('Data Transformation'!$B$425:$B$8425='Bin Analysis'!$B603,'Data Transformation'!$G$425:$G$8425),D619))</f>
        <v>2001</v>
      </c>
      <c r="F619">
        <f t="shared" si="75"/>
        <v>0</v>
      </c>
      <c r="G619">
        <f>Weighting!$H$19</f>
        <v>0</v>
      </c>
      <c r="H619">
        <f t="array" ref="H619">FREQUENCY(IF('Data Transformation'!$B$4:$B$8425=B603,'Data Transformation'!$G$4:$G$8425),'Bin Analysis'!$B619)</f>
        <v>2073</v>
      </c>
      <c r="I619">
        <f t="shared" si="76"/>
        <v>0</v>
      </c>
      <c r="J619">
        <f t="shared" si="77"/>
        <v>0</v>
      </c>
      <c r="K619">
        <f>J619*Weighting!$W$19</f>
        <v>0</v>
      </c>
      <c r="M619" s="14"/>
    </row>
    <row r="620" spans="1:13" x14ac:dyDescent="0.55000000000000004">
      <c r="A620" s="32" t="str">
        <f>IF(Weighting!$P$20&gt;0,B620,"")</f>
        <v/>
      </c>
      <c r="B620" t="e">
        <f>Weighting!$C$20</f>
        <v>#DIV/0!</v>
      </c>
      <c r="C620" t="e">
        <f>Weighting!$F$20</f>
        <v>#NUM!</v>
      </c>
      <c r="D620" t="e">
        <f>IF(C620=1,'Data Transformation'!$G$3+0.5*'Data Transformation'!$W$25,IF(C621=1,D621-'Data Transformation'!$W$25,FALSE))</f>
        <v>#NUM!</v>
      </c>
      <c r="E620">
        <f t="array" ref="E620">IF(ISLOGICAL(D620),"",FREQUENCY(IF('Data Transformation'!$B$425:$B$8425='Bin Analysis'!$B603,'Data Transformation'!$G$425:$G$8425),D620))</f>
        <v>2001</v>
      </c>
      <c r="F620">
        <f t="shared" si="75"/>
        <v>0</v>
      </c>
      <c r="G620">
        <f>Weighting!$H$20</f>
        <v>0</v>
      </c>
      <c r="H620">
        <f t="array" ref="H620">FREQUENCY(IF('Data Transformation'!$B$4:$B$8425=B603,'Data Transformation'!$G$4:$G$8425),'Bin Analysis'!$B620)</f>
        <v>2073</v>
      </c>
      <c r="I620">
        <f t="shared" si="76"/>
        <v>0</v>
      </c>
      <c r="J620">
        <f t="shared" si="77"/>
        <v>0</v>
      </c>
      <c r="K620">
        <f>J620*Weighting!$W$20</f>
        <v>0</v>
      </c>
      <c r="M620" s="14"/>
    </row>
    <row r="621" spans="1:13" x14ac:dyDescent="0.55000000000000004">
      <c r="A621" s="32" t="str">
        <f>IF(Weighting!$P$21&gt;0,B621,"")</f>
        <v/>
      </c>
      <c r="B621" t="e">
        <f>Weighting!$C$21</f>
        <v>#DIV/0!</v>
      </c>
      <c r="C621" t="e">
        <f>Weighting!$F$21</f>
        <v>#NUM!</v>
      </c>
      <c r="D621" t="e">
        <f>IF(C621=1,'Data Transformation'!$G$3+0.5*'Data Transformation'!$W$25,IF(C622=1,D622-'Data Transformation'!$W$25,FALSE))</f>
        <v>#NUM!</v>
      </c>
      <c r="E621">
        <f t="array" ref="E621">IF(ISLOGICAL(D621),"",FREQUENCY(IF('Data Transformation'!$B$425:$B$8425='Bin Analysis'!$B603,'Data Transformation'!$G$425:$G$8425),D621))</f>
        <v>2001</v>
      </c>
      <c r="F621">
        <f t="shared" si="75"/>
        <v>0</v>
      </c>
      <c r="G621">
        <f>Weighting!$H$21</f>
        <v>0</v>
      </c>
      <c r="H621">
        <f t="array" ref="H621">FREQUENCY(IF('Data Transformation'!$B$4:$B$8425=B603,'Data Transformation'!$G$4:$G$8425),'Bin Analysis'!$B621)</f>
        <v>2073</v>
      </c>
      <c r="I621">
        <f t="shared" si="76"/>
        <v>0</v>
      </c>
      <c r="J621">
        <f t="shared" si="77"/>
        <v>0</v>
      </c>
      <c r="K621">
        <f>J621*Weighting!$W$21</f>
        <v>0</v>
      </c>
      <c r="M621" s="14"/>
    </row>
    <row r="622" spans="1:13" x14ac:dyDescent="0.55000000000000004">
      <c r="A622" s="32" t="str">
        <f>IF(Weighting!$P$22&gt;0,B622,"")</f>
        <v/>
      </c>
      <c r="B622" t="e">
        <f>Weighting!$C$22</f>
        <v>#DIV/0!</v>
      </c>
      <c r="C622" t="e">
        <f>Weighting!$F$22</f>
        <v>#NUM!</v>
      </c>
      <c r="D622" t="e">
        <f>IF(C622=1,'Data Transformation'!$G$3+0.5*'Data Transformation'!$W$25,IF(C623=1,D623-'Data Transformation'!$W$25,FALSE))</f>
        <v>#NUM!</v>
      </c>
      <c r="E622">
        <f t="array" ref="E622">IF(ISLOGICAL(D622),"",FREQUENCY(IF('Data Transformation'!$B$425:$B$8425='Bin Analysis'!$B603,'Data Transformation'!$G$425:$G$8425),D622))</f>
        <v>2001</v>
      </c>
      <c r="F622">
        <f t="shared" si="75"/>
        <v>0</v>
      </c>
      <c r="G622">
        <f>Weighting!$H$22</f>
        <v>0</v>
      </c>
      <c r="H622">
        <f t="array" ref="H622">FREQUENCY(IF('Data Transformation'!$B$4:$B$8425=B603,'Data Transformation'!$G$4:$G$8425),'Bin Analysis'!$B622)</f>
        <v>2073</v>
      </c>
      <c r="I622">
        <f t="shared" si="76"/>
        <v>0</v>
      </c>
      <c r="J622">
        <f t="shared" si="77"/>
        <v>0</v>
      </c>
      <c r="K622">
        <f>J622*Weighting!$W$22</f>
        <v>0</v>
      </c>
      <c r="M622" s="14"/>
    </row>
    <row r="623" spans="1:13" x14ac:dyDescent="0.55000000000000004">
      <c r="A623" s="32" t="str">
        <f>IF(Weighting!$P$23&gt;0,B623,"")</f>
        <v/>
      </c>
      <c r="B623" t="e">
        <f>Weighting!$C$23</f>
        <v>#DIV/0!</v>
      </c>
      <c r="C623" t="e">
        <f>Weighting!$F$23</f>
        <v>#NUM!</v>
      </c>
      <c r="D623" t="e">
        <f>IF(C623=1,'Data Transformation'!$G$3+0.5*'Data Transformation'!$W$25,IF(C624=1,D624-'Data Transformation'!$W$25,FALSE))</f>
        <v>#NUM!</v>
      </c>
      <c r="E623">
        <f t="array" ref="E623">IF(ISLOGICAL(D623),"",FREQUENCY(IF('Data Transformation'!$B$425:$B$8425='Bin Analysis'!$B603,'Data Transformation'!$G$425:$G$8425),D623))</f>
        <v>2001</v>
      </c>
      <c r="F623">
        <f t="shared" si="75"/>
        <v>0</v>
      </c>
      <c r="G623">
        <f>Weighting!$H$23</f>
        <v>0</v>
      </c>
      <c r="H623">
        <f t="array" ref="H623">FREQUENCY(IF('Data Transformation'!$B$4:$B$8425=B603,'Data Transformation'!$G$4:$G$8425),'Bin Analysis'!$B623)</f>
        <v>2073</v>
      </c>
      <c r="I623">
        <f t="shared" si="76"/>
        <v>0</v>
      </c>
      <c r="J623">
        <f t="shared" si="77"/>
        <v>0</v>
      </c>
      <c r="K623">
        <f>J623*Weighting!$W$23</f>
        <v>0</v>
      </c>
      <c r="M623" s="14"/>
    </row>
    <row r="624" spans="1:13" x14ac:dyDescent="0.55000000000000004">
      <c r="A624" s="32" t="str">
        <f>IF(Weighting!$P$24&gt;0,B624,"")</f>
        <v/>
      </c>
      <c r="B624" t="e">
        <f>Weighting!$C$24</f>
        <v>#DIV/0!</v>
      </c>
      <c r="C624" t="e">
        <f>Weighting!$F$24</f>
        <v>#NUM!</v>
      </c>
      <c r="D624" t="e">
        <f>IF(C624=1,'Data Transformation'!$G$3+0.5*'Data Transformation'!$W$25,IF(C625=1,D625-'Data Transformation'!$W$25,FALSE))</f>
        <v>#NUM!</v>
      </c>
      <c r="E624">
        <f t="array" ref="E624">IF(ISLOGICAL(D624),"",FREQUENCY(IF('Data Transformation'!$B$425:$B$8425='Bin Analysis'!$B603,'Data Transformation'!$G$425:$G$8425),D624))</f>
        <v>2001</v>
      </c>
      <c r="F624">
        <f t="shared" si="75"/>
        <v>0</v>
      </c>
      <c r="G624">
        <f>Weighting!$H$24</f>
        <v>0</v>
      </c>
      <c r="H624">
        <f t="array" ref="H624">FREQUENCY(IF('Data Transformation'!$B$4:$B$8425=B603,'Data Transformation'!$G$4:$G$8425),'Bin Analysis'!$B624)</f>
        <v>2073</v>
      </c>
      <c r="I624">
        <f t="shared" si="76"/>
        <v>0</v>
      </c>
      <c r="J624">
        <f t="shared" si="77"/>
        <v>0</v>
      </c>
      <c r="K624">
        <f>J624*Weighting!$W$24</f>
        <v>0</v>
      </c>
      <c r="M624" s="14"/>
    </row>
    <row r="625" spans="1:25" x14ac:dyDescent="0.55000000000000004">
      <c r="A625" s="32" t="str">
        <f>IF(Weighting!$P$25&gt;0,B625,"")</f>
        <v/>
      </c>
      <c r="B625" t="e">
        <f>Weighting!$C$25</f>
        <v>#DIV/0!</v>
      </c>
      <c r="C625" t="e">
        <f>Weighting!$F$25</f>
        <v>#NUM!</v>
      </c>
      <c r="D625" t="e">
        <f>IF(C625=1,'Data Transformation'!$G$3+0.5*'Data Transformation'!$W$25,IF(C626=1,D626-'Data Transformation'!$W$25,FALSE))</f>
        <v>#NUM!</v>
      </c>
      <c r="E625">
        <f t="array" ref="E625">IF(ISLOGICAL(D625),"",FREQUENCY(IF('Data Transformation'!$B$425:$B$8425='Bin Analysis'!$B603,'Data Transformation'!$G$425:$G$8425),D625))</f>
        <v>2001</v>
      </c>
      <c r="F625">
        <f t="shared" si="75"/>
        <v>0</v>
      </c>
      <c r="G625">
        <f>Weighting!$H$25</f>
        <v>0</v>
      </c>
      <c r="H625">
        <f t="array" ref="H625">FREQUENCY(IF('Data Transformation'!$B$4:$B$8425=B603,'Data Transformation'!$G$4:$G$8425),'Bin Analysis'!$B625)</f>
        <v>2073</v>
      </c>
      <c r="I625">
        <f t="shared" si="76"/>
        <v>0</v>
      </c>
      <c r="J625">
        <f t="shared" si="77"/>
        <v>0</v>
      </c>
      <c r="K625">
        <f>J625*Weighting!$W$25</f>
        <v>0</v>
      </c>
      <c r="M625" s="14"/>
    </row>
    <row r="626" spans="1:25" x14ac:dyDescent="0.55000000000000004">
      <c r="O626"/>
      <c r="P626"/>
      <c r="Q626"/>
      <c r="R626"/>
    </row>
    <row r="627" spans="1:25" ht="23.35" x14ac:dyDescent="0.8">
      <c r="A627" s="21" t="s">
        <v>0</v>
      </c>
      <c r="B627" s="21" t="str">
        <f>IFERROR(VLOOKUP(C627,'Data Transformation'!$L$6:$M$426,2,FALSE),"")</f>
        <v/>
      </c>
      <c r="C627" s="21">
        <f>C603+1</f>
        <v>26</v>
      </c>
      <c r="D627" s="21"/>
      <c r="E627" s="21"/>
      <c r="F627" s="21"/>
      <c r="G627" s="21"/>
      <c r="H627" s="22"/>
      <c r="I627" s="22"/>
      <c r="J627" s="22"/>
      <c r="K627" s="21"/>
      <c r="L627" s="21" t="str">
        <f>B627</f>
        <v/>
      </c>
      <c r="M627" s="23" t="e">
        <f>INDEX('Data Transformation'!$O$4:$O$424,MATCH($B627,'Data Transformation'!$M$4:$M$424,0),MATCH($M$2,'Data Transformation'!$O$3,0))</f>
        <v>#N/A</v>
      </c>
      <c r="N627" s="27" t="e">
        <f>IF('Input and Summary Results'!$J$16="minimum",'Bin Analysis'!X628/(M627-1),'Bin Analysis'!Y627/('Bin Analysis'!M627-1))</f>
        <v>#N/A</v>
      </c>
      <c r="O627" s="27" t="e">
        <f>IF(M627=FALSE,NA(),(VLOOKUP(1,C630:K649,4,FALSE))/(M627-1))</f>
        <v>#N/A</v>
      </c>
      <c r="P627" s="27" t="e">
        <f>IF(M627=FALSE,NA(),SUM(J630:J649)/Weighting!$S$5)</f>
        <v>#N/A</v>
      </c>
      <c r="Q627" s="27" t="e">
        <f>IF(M627=FALSE,NA(),SUM(K630:K649)/Weighting!$S$6)</f>
        <v>#N/A</v>
      </c>
      <c r="R627" s="27" t="e">
        <f>IF(M627=FALSE,NA(),(VLOOKUP(1,G630:K649,3,FALSE))/(M627-1))</f>
        <v>#N/A</v>
      </c>
      <c r="S627" s="22" t="e">
        <f>IF(M627=FALSE,NA(),IF(SUM(J630:J649)=2,"yes","no"))</f>
        <v>#N/A</v>
      </c>
      <c r="X627" s="2" cm="2">
        <f t="array" ref="X627:X628">FREQUENCY(IF('Data Transformation'!$B$425:$B$6424='Bin Analysis'!L627,'Data Transformation'!$G$425:$G$6424),'Data Transformation'!$U$11)</f>
        <v>0</v>
      </c>
      <c r="Y627" s="2" cm="2">
        <f t="array" ref="Y627:Y628">FREQUENCY(IF('Data Transformation'!$B$425:$B$6424='Bin Analysis'!L627,'Data Transformation'!$G$425:$G$6424),'Data Transformation'!$U$12)</f>
        <v>0</v>
      </c>
    </row>
    <row r="628" spans="1:25" x14ac:dyDescent="0.55000000000000004">
      <c r="A628" s="14" t="s">
        <v>67</v>
      </c>
      <c r="B628" t="s">
        <v>47</v>
      </c>
      <c r="C628" t="s">
        <v>5</v>
      </c>
      <c r="D628" t="s">
        <v>100</v>
      </c>
      <c r="E628" t="s">
        <v>101</v>
      </c>
      <c r="F628" t="s">
        <v>102</v>
      </c>
      <c r="G628" t="s">
        <v>70</v>
      </c>
      <c r="H628" t="s">
        <v>31</v>
      </c>
      <c r="I628" t="s">
        <v>32</v>
      </c>
      <c r="J628" t="s">
        <v>46</v>
      </c>
      <c r="K628" s="14" t="s">
        <v>45</v>
      </c>
      <c r="M628" s="14"/>
      <c r="X628" s="2">
        <v>0</v>
      </c>
      <c r="Y628" s="2">
        <v>0</v>
      </c>
    </row>
    <row r="629" spans="1:25" x14ac:dyDescent="0.55000000000000004">
      <c r="A629" s="32"/>
      <c r="D629" t="e">
        <f>IF(C629=1,'Data Transformation'!$G$3+0.5*'Data Transformation'!$W$25,IF(C630=1,D630-'Data Transformation'!$W$25,FALSE))</f>
        <v>#NUM!</v>
      </c>
      <c r="E629">
        <f t="array" ref="E629">IF(ISLOGICAL(D629),"",FREQUENCY(IF('Data Transformation'!$B$425:$B$8425='Bin Analysis'!$B627,'Data Transformation'!$G$425:$G$8425),D629))</f>
        <v>2001</v>
      </c>
      <c r="F629" t="e">
        <f>IF(ISLOGICAL(D629),"",E629-E628)</f>
        <v>#VALUE!</v>
      </c>
      <c r="M629" s="14"/>
    </row>
    <row r="630" spans="1:25" x14ac:dyDescent="0.55000000000000004">
      <c r="A630" s="32" t="e">
        <f>IF(Weighting!$P$6&gt;0,B630,"")</f>
        <v>#NUM!</v>
      </c>
      <c r="B630" t="e">
        <f>Weighting!$C$6</f>
        <v>#DIV/0!</v>
      </c>
      <c r="C630" t="e">
        <f>Weighting!$F$6</f>
        <v>#NUM!</v>
      </c>
      <c r="D630" t="e">
        <f>IF(C630=1,'Data Transformation'!$G$3+0.5*'Data Transformation'!$W$25,IF(C631=1,D631-'Data Transformation'!$W$25,FALSE))</f>
        <v>#NUM!</v>
      </c>
      <c r="E630">
        <f t="array" ref="E630">IF(ISLOGICAL(D630),"",FREQUENCY(IF('Data Transformation'!$B$425:$B$8425='Bin Analysis'!$B627,'Data Transformation'!$G$425:$G$8425),D630))</f>
        <v>2001</v>
      </c>
      <c r="F630">
        <f>IF(ISLOGICAL(D630),"",E630-E629)</f>
        <v>0</v>
      </c>
      <c r="G630">
        <f>Weighting!$H$6</f>
        <v>1</v>
      </c>
      <c r="H630">
        <f t="array" ref="H630">FREQUENCY(IF('Data Transformation'!$B$4:$B$8425=B627,'Data Transformation'!$G$4:$G$8425),'Bin Analysis'!$B630)</f>
        <v>2073</v>
      </c>
      <c r="I630">
        <f>H630-H629</f>
        <v>2073</v>
      </c>
      <c r="J630">
        <f>IF(I630=0,0,1)</f>
        <v>1</v>
      </c>
      <c r="K630" t="e">
        <f>J630*Weighting!$W$6</f>
        <v>#NUM!</v>
      </c>
      <c r="M630" s="14"/>
    </row>
    <row r="631" spans="1:25" x14ac:dyDescent="0.55000000000000004">
      <c r="A631" s="32" t="str">
        <f>IF(Weighting!$P$7&gt;0,B631,"")</f>
        <v/>
      </c>
      <c r="B631" t="e">
        <f>Weighting!$C$7</f>
        <v>#DIV/0!</v>
      </c>
      <c r="C631" t="e">
        <f>Weighting!$F$7</f>
        <v>#NUM!</v>
      </c>
      <c r="D631" t="e">
        <f>IF(C631=1,'Data Transformation'!$G$3+0.5*'Data Transformation'!$W$25,IF(C632=1,D632-'Data Transformation'!$W$25,FALSE))</f>
        <v>#NUM!</v>
      </c>
      <c r="E631">
        <f t="array" ref="E631">IF(ISLOGICAL(D631),"",FREQUENCY(IF('Data Transformation'!$B$425:$B$8425='Bin Analysis'!$B627,'Data Transformation'!$G$425:$G$8425),D631))</f>
        <v>2001</v>
      </c>
      <c r="F631">
        <f t="shared" ref="F631:F649" si="78">IF(ISLOGICAL(D631),"",E631-E630)</f>
        <v>0</v>
      </c>
      <c r="G631">
        <f>Weighting!$H$7</f>
        <v>0</v>
      </c>
      <c r="H631">
        <f t="array" ref="H631">FREQUENCY(IF('Data Transformation'!$B$4:$B$8425=B627,'Data Transformation'!$G$4:$G$8425),'Bin Analysis'!$B631)</f>
        <v>2073</v>
      </c>
      <c r="I631">
        <f t="shared" ref="I631:I649" si="79">H631-H630</f>
        <v>0</v>
      </c>
      <c r="J631">
        <f>IF(I631=0,0,1)</f>
        <v>0</v>
      </c>
      <c r="K631">
        <f>J631*Weighting!$W$7</f>
        <v>0</v>
      </c>
      <c r="M631" s="14"/>
    </row>
    <row r="632" spans="1:25" x14ac:dyDescent="0.55000000000000004">
      <c r="A632" s="32" t="str">
        <f>IF(Weighting!$P$8&gt;0,B632,"")</f>
        <v/>
      </c>
      <c r="B632" t="e">
        <f>Weighting!$C$8</f>
        <v>#DIV/0!</v>
      </c>
      <c r="C632" t="e">
        <f>Weighting!$F$8</f>
        <v>#NUM!</v>
      </c>
      <c r="D632" t="e">
        <f>IF(C632=1,'Data Transformation'!$G$3+0.5*'Data Transformation'!$W$25,IF(C633=1,D633-'Data Transformation'!$W$25,FALSE))</f>
        <v>#NUM!</v>
      </c>
      <c r="E632">
        <f t="array" ref="E632">IF(ISLOGICAL(D632),"",FREQUENCY(IF('Data Transformation'!$B$425:$B$8425='Bin Analysis'!$B627,'Data Transformation'!$G$425:$G$8425),D632))</f>
        <v>2001</v>
      </c>
      <c r="F632">
        <f t="shared" si="78"/>
        <v>0</v>
      </c>
      <c r="G632">
        <f>Weighting!$H$8</f>
        <v>0</v>
      </c>
      <c r="H632">
        <f t="array" ref="H632">FREQUENCY(IF('Data Transformation'!$B$4:$B$8425=B627,'Data Transformation'!$G$4:$G$8425),'Bin Analysis'!$B632)</f>
        <v>2073</v>
      </c>
      <c r="I632">
        <f t="shared" si="79"/>
        <v>0</v>
      </c>
      <c r="J632">
        <f t="shared" ref="J632:J649" si="80">IF(I632=0,0,1)</f>
        <v>0</v>
      </c>
      <c r="K632">
        <f>J632*Weighting!$W$8</f>
        <v>0</v>
      </c>
      <c r="M632" s="14"/>
    </row>
    <row r="633" spans="1:25" x14ac:dyDescent="0.55000000000000004">
      <c r="A633" s="32" t="str">
        <f>IF(Weighting!$P$9&gt;0,B633,"")</f>
        <v/>
      </c>
      <c r="B633" s="50" t="e">
        <f>Weighting!$C$9</f>
        <v>#DIV/0!</v>
      </c>
      <c r="C633" t="e">
        <f>Weighting!$F$9</f>
        <v>#NUM!</v>
      </c>
      <c r="D633" t="e">
        <f>IF(C633=1,'Data Transformation'!$G$3+0.5*'Data Transformation'!$W$25,IF(C634=1,D634-'Data Transformation'!$W$25,FALSE))</f>
        <v>#NUM!</v>
      </c>
      <c r="E633">
        <f t="array" ref="E633">IF(ISLOGICAL(D633),"",FREQUENCY(IF('Data Transformation'!$B$425:$B$8425='Bin Analysis'!$B627,'Data Transformation'!$G$425:$G$8425),D633))</f>
        <v>2001</v>
      </c>
      <c r="F633">
        <f t="shared" si="78"/>
        <v>0</v>
      </c>
      <c r="G633">
        <f>Weighting!$H$9</f>
        <v>0</v>
      </c>
      <c r="H633">
        <f t="array" ref="H633">FREQUENCY(IF('Data Transformation'!$B$4:$B$8425=B627,'Data Transformation'!$G$4:$G$8425),'Bin Analysis'!$B633)</f>
        <v>2073</v>
      </c>
      <c r="I633">
        <f t="shared" si="79"/>
        <v>0</v>
      </c>
      <c r="J633">
        <f t="shared" si="80"/>
        <v>0</v>
      </c>
      <c r="K633">
        <f>J633*Weighting!$W$9</f>
        <v>0</v>
      </c>
      <c r="M633" s="14"/>
    </row>
    <row r="634" spans="1:25" x14ac:dyDescent="0.55000000000000004">
      <c r="A634" s="32" t="str">
        <f>IF(Weighting!$P$10&gt;0,B634,"")</f>
        <v/>
      </c>
      <c r="B634" t="e">
        <f>Weighting!$C$10</f>
        <v>#DIV/0!</v>
      </c>
      <c r="C634" t="e">
        <f>Weighting!$F$10</f>
        <v>#NUM!</v>
      </c>
      <c r="D634" t="e">
        <f>IF(C634=1,'Data Transformation'!$G$3+0.5*'Data Transformation'!$W$25,IF(C635=1,D635-'Data Transformation'!$W$25,FALSE))</f>
        <v>#NUM!</v>
      </c>
      <c r="E634">
        <f t="array" ref="E634">IF(ISLOGICAL(D634),"",FREQUENCY(IF('Data Transformation'!$B$425:$B$8425='Bin Analysis'!$B627,'Data Transformation'!$G$425:$G$8425),D634))</f>
        <v>2001</v>
      </c>
      <c r="F634">
        <f t="shared" si="78"/>
        <v>0</v>
      </c>
      <c r="G634">
        <f>Weighting!$H$10</f>
        <v>0</v>
      </c>
      <c r="H634">
        <f t="array" ref="H634">FREQUENCY(IF('Data Transformation'!$B$4:$B$8425=B627,'Data Transformation'!$G$4:$G$8425),'Bin Analysis'!$B634)</f>
        <v>2073</v>
      </c>
      <c r="I634">
        <f t="shared" si="79"/>
        <v>0</v>
      </c>
      <c r="J634">
        <f t="shared" si="80"/>
        <v>0</v>
      </c>
      <c r="K634">
        <f>J634*Weighting!$W$10</f>
        <v>0</v>
      </c>
      <c r="M634" s="14"/>
    </row>
    <row r="635" spans="1:25" x14ac:dyDescent="0.55000000000000004">
      <c r="A635" s="32" t="str">
        <f>IF(Weighting!$P$11&gt;0,B635,"")</f>
        <v/>
      </c>
      <c r="B635" t="e">
        <f>Weighting!$C$11</f>
        <v>#DIV/0!</v>
      </c>
      <c r="C635" t="e">
        <f>Weighting!$F$11</f>
        <v>#NUM!</v>
      </c>
      <c r="D635" t="e">
        <f>IF(C635=1,'Data Transformation'!$G$3+0.5*'Data Transformation'!$W$25,IF(C636=1,D636-'Data Transformation'!$W$25,FALSE))</f>
        <v>#NUM!</v>
      </c>
      <c r="E635">
        <f t="array" ref="E635">IF(ISLOGICAL(D635),"",FREQUENCY(IF('Data Transformation'!$B$425:$B$8425='Bin Analysis'!$B627,'Data Transformation'!$G$425:$G$8425),D635))</f>
        <v>2001</v>
      </c>
      <c r="F635">
        <f t="shared" si="78"/>
        <v>0</v>
      </c>
      <c r="G635">
        <f>Weighting!$H$11</f>
        <v>0</v>
      </c>
      <c r="H635">
        <f t="array" ref="H635">FREQUENCY(IF('Data Transformation'!$B$4:$B$8425=B627,'Data Transformation'!$G$4:$G$8425),'Bin Analysis'!$B635)</f>
        <v>2073</v>
      </c>
      <c r="I635">
        <f t="shared" si="79"/>
        <v>0</v>
      </c>
      <c r="J635">
        <f t="shared" si="80"/>
        <v>0</v>
      </c>
      <c r="K635">
        <f>J635*Weighting!$W$11</f>
        <v>0</v>
      </c>
      <c r="M635" s="14"/>
    </row>
    <row r="636" spans="1:25" x14ac:dyDescent="0.55000000000000004">
      <c r="A636" s="32" t="str">
        <f>IF(Weighting!$P$12&gt;0,B636,"")</f>
        <v/>
      </c>
      <c r="B636" t="e">
        <f>Weighting!$C$12</f>
        <v>#DIV/0!</v>
      </c>
      <c r="C636" t="e">
        <f>Weighting!$F$12</f>
        <v>#NUM!</v>
      </c>
      <c r="D636" t="e">
        <f>IF(C636=1,'Data Transformation'!$G$3+0.5*'Data Transformation'!$W$25,IF(C637=1,D637-'Data Transformation'!$W$25,FALSE))</f>
        <v>#NUM!</v>
      </c>
      <c r="E636">
        <f t="array" ref="E636">IF(ISLOGICAL(D636),"",FREQUENCY(IF('Data Transformation'!$B$425:$B$8425='Bin Analysis'!$B627,'Data Transformation'!$G$425:$G$8425),D636))</f>
        <v>2001</v>
      </c>
      <c r="F636">
        <f t="shared" si="78"/>
        <v>0</v>
      </c>
      <c r="G636">
        <f>Weighting!$H$12</f>
        <v>0</v>
      </c>
      <c r="H636">
        <f t="array" ref="H636">FREQUENCY(IF('Data Transformation'!$B$4:$B$8425=B627,'Data Transformation'!$G$4:$G$8425),'Bin Analysis'!$B636)</f>
        <v>2073</v>
      </c>
      <c r="I636">
        <f t="shared" si="79"/>
        <v>0</v>
      </c>
      <c r="J636">
        <f t="shared" si="80"/>
        <v>0</v>
      </c>
      <c r="K636">
        <f>J636*Weighting!$W$12</f>
        <v>0</v>
      </c>
      <c r="M636" s="14"/>
    </row>
    <row r="637" spans="1:25" x14ac:dyDescent="0.55000000000000004">
      <c r="A637" s="32" t="str">
        <f>IF(Weighting!$P$13&gt;0,B637,"")</f>
        <v/>
      </c>
      <c r="B637" t="e">
        <f>Weighting!$C$13</f>
        <v>#DIV/0!</v>
      </c>
      <c r="C637" t="e">
        <f>Weighting!$F$13</f>
        <v>#NUM!</v>
      </c>
      <c r="D637" t="e">
        <f>IF(C637=1,'Data Transformation'!$G$3+0.5*'Data Transformation'!$W$25,IF(C638=1,D638-'Data Transformation'!$W$25,FALSE))</f>
        <v>#NUM!</v>
      </c>
      <c r="E637">
        <f t="array" ref="E637">IF(ISLOGICAL(D637),"",FREQUENCY(IF('Data Transformation'!$B$425:$B$8425='Bin Analysis'!$B627,'Data Transformation'!$G$425:$G$8425),D637))</f>
        <v>2001</v>
      </c>
      <c r="F637">
        <f t="shared" si="78"/>
        <v>0</v>
      </c>
      <c r="G637">
        <f>Weighting!$H$13</f>
        <v>0</v>
      </c>
      <c r="H637">
        <f t="array" ref="H637">FREQUENCY(IF('Data Transformation'!$B$4:$B$8425=B627,'Data Transformation'!$G$4:$G$8425),'Bin Analysis'!$B637)</f>
        <v>2073</v>
      </c>
      <c r="I637">
        <f t="shared" si="79"/>
        <v>0</v>
      </c>
      <c r="J637">
        <f t="shared" si="80"/>
        <v>0</v>
      </c>
      <c r="K637">
        <f>J637*Weighting!$W$13</f>
        <v>0</v>
      </c>
      <c r="M637" s="14"/>
    </row>
    <row r="638" spans="1:25" x14ac:dyDescent="0.55000000000000004">
      <c r="A638" s="32" t="str">
        <f>IF(Weighting!$P$14&gt;0,B638,"")</f>
        <v/>
      </c>
      <c r="B638" t="e">
        <f>Weighting!$C$14</f>
        <v>#DIV/0!</v>
      </c>
      <c r="C638" t="e">
        <f>Weighting!$F$14</f>
        <v>#NUM!</v>
      </c>
      <c r="D638" t="e">
        <f>IF(C638=1,'Data Transformation'!$G$3+0.5*'Data Transformation'!$W$25,IF(C639=1,D639-'Data Transformation'!$W$25,FALSE))</f>
        <v>#NUM!</v>
      </c>
      <c r="E638">
        <f t="array" ref="E638">IF(ISLOGICAL(D638),"",FREQUENCY(IF('Data Transformation'!$B$425:$B$8425='Bin Analysis'!$B627,'Data Transformation'!$G$425:$G$8425),D638))</f>
        <v>2001</v>
      </c>
      <c r="F638">
        <f t="shared" si="78"/>
        <v>0</v>
      </c>
      <c r="G638">
        <f>Weighting!$H$14</f>
        <v>0</v>
      </c>
      <c r="H638">
        <f t="array" ref="H638">FREQUENCY(IF('Data Transformation'!$B$4:$B$8425=B627,'Data Transformation'!$G$4:$G$8425),'Bin Analysis'!$B638)</f>
        <v>2073</v>
      </c>
      <c r="I638">
        <f t="shared" si="79"/>
        <v>0</v>
      </c>
      <c r="J638">
        <f t="shared" si="80"/>
        <v>0</v>
      </c>
      <c r="K638">
        <f>J638*Weighting!$W$14</f>
        <v>0</v>
      </c>
      <c r="M638" s="14"/>
    </row>
    <row r="639" spans="1:25" x14ac:dyDescent="0.55000000000000004">
      <c r="A639" s="32" t="str">
        <f>IF(Weighting!$P$15&gt;0,B639,"")</f>
        <v/>
      </c>
      <c r="B639" t="e">
        <f>Weighting!$C$15</f>
        <v>#DIV/0!</v>
      </c>
      <c r="C639" t="e">
        <f>Weighting!$F$15</f>
        <v>#NUM!</v>
      </c>
      <c r="D639" t="e">
        <f>IF(C639=1,'Data Transformation'!$G$3+0.5*'Data Transformation'!$W$25,IF(C640=1,D640-'Data Transformation'!$W$25,FALSE))</f>
        <v>#NUM!</v>
      </c>
      <c r="E639">
        <f t="array" ref="E639">IF(ISLOGICAL(D639),"",FREQUENCY(IF('Data Transformation'!$B$425:$B$8425='Bin Analysis'!$B627,'Data Transformation'!$G$425:$G$8425),D639))</f>
        <v>2001</v>
      </c>
      <c r="F639">
        <f t="shared" si="78"/>
        <v>0</v>
      </c>
      <c r="G639">
        <f>Weighting!$H$15</f>
        <v>0</v>
      </c>
      <c r="H639">
        <f t="array" ref="H639">FREQUENCY(IF('Data Transformation'!$B$4:$B$8425=B627,'Data Transformation'!$G$4:$G$8425),'Bin Analysis'!$B639)</f>
        <v>2073</v>
      </c>
      <c r="I639">
        <f t="shared" si="79"/>
        <v>0</v>
      </c>
      <c r="J639">
        <f t="shared" si="80"/>
        <v>0</v>
      </c>
      <c r="K639">
        <f>J639*Weighting!$W$15</f>
        <v>0</v>
      </c>
      <c r="M639" s="14"/>
    </row>
    <row r="640" spans="1:25" x14ac:dyDescent="0.55000000000000004">
      <c r="A640" s="32" t="str">
        <f>IF(Weighting!$P$16&gt;0,B640,"")</f>
        <v/>
      </c>
      <c r="B640" t="e">
        <f>Weighting!$C$16</f>
        <v>#DIV/0!</v>
      </c>
      <c r="C640" t="e">
        <f>Weighting!$F$16</f>
        <v>#NUM!</v>
      </c>
      <c r="D640" t="e">
        <f>IF(C640=1,'Data Transformation'!$G$3+0.5*'Data Transformation'!$W$25,IF(C641=1,D641-'Data Transformation'!$W$25,FALSE))</f>
        <v>#NUM!</v>
      </c>
      <c r="E640">
        <f t="array" ref="E640">IF(ISLOGICAL(D640),"",FREQUENCY(IF('Data Transformation'!$B$425:$B$8425='Bin Analysis'!$B627,'Data Transformation'!$G$425:$G$8425),D640))</f>
        <v>2001</v>
      </c>
      <c r="F640">
        <f t="shared" si="78"/>
        <v>0</v>
      </c>
      <c r="G640">
        <f>Weighting!$H$16</f>
        <v>0</v>
      </c>
      <c r="H640">
        <f t="array" ref="H640">FREQUENCY(IF('Data Transformation'!$B$4:$B$8425=B627,'Data Transformation'!$G$4:$G$8425),'Bin Analysis'!$B640)</f>
        <v>2073</v>
      </c>
      <c r="I640">
        <f t="shared" si="79"/>
        <v>0</v>
      </c>
      <c r="J640">
        <f t="shared" si="80"/>
        <v>0</v>
      </c>
      <c r="K640">
        <f>J640*Weighting!$W$16</f>
        <v>0</v>
      </c>
      <c r="M640" s="14"/>
    </row>
    <row r="641" spans="1:25" x14ac:dyDescent="0.55000000000000004">
      <c r="A641" s="32" t="str">
        <f>IF(Weighting!$P$17&gt;0,B641,"")</f>
        <v/>
      </c>
      <c r="B641" t="e">
        <f>Weighting!$C$17</f>
        <v>#DIV/0!</v>
      </c>
      <c r="C641" t="e">
        <f>Weighting!$F$17</f>
        <v>#NUM!</v>
      </c>
      <c r="D641" t="e">
        <f>IF(C641=1,'Data Transformation'!$G$3+0.5*'Data Transformation'!$W$25,IF(C642=1,D642-'Data Transformation'!$W$25,FALSE))</f>
        <v>#NUM!</v>
      </c>
      <c r="E641">
        <f t="array" ref="E641">IF(ISLOGICAL(D641),"",FREQUENCY(IF('Data Transformation'!$B$425:$B$8425='Bin Analysis'!$B627,'Data Transformation'!$G$425:$G$8425),D641))</f>
        <v>2001</v>
      </c>
      <c r="F641">
        <f t="shared" si="78"/>
        <v>0</v>
      </c>
      <c r="G641">
        <f>Weighting!$H$17</f>
        <v>0</v>
      </c>
      <c r="H641">
        <f t="array" ref="H641">FREQUENCY(IF('Data Transformation'!$B$4:$B$8425=B627,'Data Transformation'!$G$4:$G$8425),'Bin Analysis'!$B641)</f>
        <v>2073</v>
      </c>
      <c r="I641">
        <f t="shared" si="79"/>
        <v>0</v>
      </c>
      <c r="J641">
        <f t="shared" si="80"/>
        <v>0</v>
      </c>
      <c r="K641">
        <f>J641*Weighting!$W$17</f>
        <v>0</v>
      </c>
      <c r="M641" s="14"/>
    </row>
    <row r="642" spans="1:25" x14ac:dyDescent="0.55000000000000004">
      <c r="A642" s="32" t="str">
        <f>IF(Weighting!$P$18&gt;0,B642,"")</f>
        <v/>
      </c>
      <c r="B642" t="e">
        <f>Weighting!$C$18</f>
        <v>#DIV/0!</v>
      </c>
      <c r="C642" t="e">
        <f>Weighting!$F$18</f>
        <v>#NUM!</v>
      </c>
      <c r="D642" t="e">
        <f>IF(C642=1,'Data Transformation'!$G$3+0.5*'Data Transformation'!$W$25,IF(C643=1,D643-'Data Transformation'!$W$25,FALSE))</f>
        <v>#NUM!</v>
      </c>
      <c r="E642">
        <f t="array" ref="E642">IF(ISLOGICAL(D642),"",FREQUENCY(IF('Data Transformation'!$B$425:$B$8425='Bin Analysis'!$B627,'Data Transformation'!$G$425:$G$8425),D642))</f>
        <v>2001</v>
      </c>
      <c r="F642">
        <f t="shared" si="78"/>
        <v>0</v>
      </c>
      <c r="G642">
        <f>Weighting!$H$18</f>
        <v>0</v>
      </c>
      <c r="H642">
        <f t="array" ref="H642">FREQUENCY(IF('Data Transformation'!$B$4:$B$8425=B627,'Data Transformation'!$G$4:$G$8425),'Bin Analysis'!$B642)</f>
        <v>2073</v>
      </c>
      <c r="I642">
        <f t="shared" si="79"/>
        <v>0</v>
      </c>
      <c r="J642">
        <f t="shared" si="80"/>
        <v>0</v>
      </c>
      <c r="K642">
        <f>J642*Weighting!$W$18</f>
        <v>0</v>
      </c>
      <c r="M642" s="14"/>
    </row>
    <row r="643" spans="1:25" x14ac:dyDescent="0.55000000000000004">
      <c r="A643" s="32" t="str">
        <f>IF(Weighting!$P$19&gt;0,B643,"")</f>
        <v/>
      </c>
      <c r="B643" t="e">
        <f>Weighting!$C$19</f>
        <v>#DIV/0!</v>
      </c>
      <c r="C643" t="e">
        <f>Weighting!$F$19</f>
        <v>#NUM!</v>
      </c>
      <c r="D643" t="e">
        <f>IF(C643=1,'Data Transformation'!$G$3+0.5*'Data Transformation'!$W$25,IF(C644=1,D644-'Data Transformation'!$W$25,FALSE))</f>
        <v>#NUM!</v>
      </c>
      <c r="E643">
        <f t="array" ref="E643">IF(ISLOGICAL(D643),"",FREQUENCY(IF('Data Transformation'!$B$425:$B$8425='Bin Analysis'!$B627,'Data Transformation'!$G$425:$G$8425),D643))</f>
        <v>2001</v>
      </c>
      <c r="F643">
        <f t="shared" si="78"/>
        <v>0</v>
      </c>
      <c r="G643">
        <f>Weighting!$H$19</f>
        <v>0</v>
      </c>
      <c r="H643">
        <f t="array" ref="H643">FREQUENCY(IF('Data Transformation'!$B$4:$B$8425=B627,'Data Transformation'!$G$4:$G$8425),'Bin Analysis'!$B643)</f>
        <v>2073</v>
      </c>
      <c r="I643">
        <f t="shared" si="79"/>
        <v>0</v>
      </c>
      <c r="J643">
        <f t="shared" si="80"/>
        <v>0</v>
      </c>
      <c r="K643">
        <f>J643*Weighting!$W$19</f>
        <v>0</v>
      </c>
      <c r="M643" s="14"/>
    </row>
    <row r="644" spans="1:25" x14ac:dyDescent="0.55000000000000004">
      <c r="A644" s="32" t="str">
        <f>IF(Weighting!$P$20&gt;0,B644,"")</f>
        <v/>
      </c>
      <c r="B644" t="e">
        <f>Weighting!$C$20</f>
        <v>#DIV/0!</v>
      </c>
      <c r="C644" t="e">
        <f>Weighting!$F$20</f>
        <v>#NUM!</v>
      </c>
      <c r="D644" t="e">
        <f>IF(C644=1,'Data Transformation'!$G$3+0.5*'Data Transformation'!$W$25,IF(C645=1,D645-'Data Transformation'!$W$25,FALSE))</f>
        <v>#NUM!</v>
      </c>
      <c r="E644">
        <f t="array" ref="E644">IF(ISLOGICAL(D644),"",FREQUENCY(IF('Data Transformation'!$B$425:$B$8425='Bin Analysis'!$B627,'Data Transformation'!$G$425:$G$8425),D644))</f>
        <v>2001</v>
      </c>
      <c r="F644">
        <f t="shared" si="78"/>
        <v>0</v>
      </c>
      <c r="G644">
        <f>Weighting!$H$20</f>
        <v>0</v>
      </c>
      <c r="H644">
        <f t="array" ref="H644">FREQUENCY(IF('Data Transformation'!$B$4:$B$8425=B627,'Data Transformation'!$G$4:$G$8425),'Bin Analysis'!$B644)</f>
        <v>2073</v>
      </c>
      <c r="I644">
        <f t="shared" si="79"/>
        <v>0</v>
      </c>
      <c r="J644">
        <f t="shared" si="80"/>
        <v>0</v>
      </c>
      <c r="K644">
        <f>J644*Weighting!$W$20</f>
        <v>0</v>
      </c>
      <c r="M644" s="14"/>
    </row>
    <row r="645" spans="1:25" x14ac:dyDescent="0.55000000000000004">
      <c r="A645" s="32" t="str">
        <f>IF(Weighting!$P$21&gt;0,B645,"")</f>
        <v/>
      </c>
      <c r="B645" t="e">
        <f>Weighting!$C$21</f>
        <v>#DIV/0!</v>
      </c>
      <c r="C645" t="e">
        <f>Weighting!$F$21</f>
        <v>#NUM!</v>
      </c>
      <c r="D645" t="e">
        <f>IF(C645=1,'Data Transformation'!$G$3+0.5*'Data Transformation'!$W$25,IF(C646=1,D646-'Data Transformation'!$W$25,FALSE))</f>
        <v>#NUM!</v>
      </c>
      <c r="E645">
        <f t="array" ref="E645">IF(ISLOGICAL(D645),"",FREQUENCY(IF('Data Transformation'!$B$425:$B$8425='Bin Analysis'!$B627,'Data Transformation'!$G$425:$G$8425),D645))</f>
        <v>2001</v>
      </c>
      <c r="F645">
        <f t="shared" si="78"/>
        <v>0</v>
      </c>
      <c r="G645">
        <f>Weighting!$H$21</f>
        <v>0</v>
      </c>
      <c r="H645">
        <f t="array" ref="H645">FREQUENCY(IF('Data Transformation'!$B$4:$B$8425=B627,'Data Transformation'!$G$4:$G$8425),'Bin Analysis'!$B645)</f>
        <v>2073</v>
      </c>
      <c r="I645">
        <f t="shared" si="79"/>
        <v>0</v>
      </c>
      <c r="J645">
        <f t="shared" si="80"/>
        <v>0</v>
      </c>
      <c r="K645">
        <f>J645*Weighting!$W$21</f>
        <v>0</v>
      </c>
      <c r="M645" s="14"/>
    </row>
    <row r="646" spans="1:25" x14ac:dyDescent="0.55000000000000004">
      <c r="A646" s="32" t="str">
        <f>IF(Weighting!$P$22&gt;0,B646,"")</f>
        <v/>
      </c>
      <c r="B646" t="e">
        <f>Weighting!$C$22</f>
        <v>#DIV/0!</v>
      </c>
      <c r="C646" t="e">
        <f>Weighting!$F$22</f>
        <v>#NUM!</v>
      </c>
      <c r="D646" t="e">
        <f>IF(C646=1,'Data Transformation'!$G$3+0.5*'Data Transformation'!$W$25,IF(C647=1,D647-'Data Transformation'!$W$25,FALSE))</f>
        <v>#NUM!</v>
      </c>
      <c r="E646">
        <f t="array" ref="E646">IF(ISLOGICAL(D646),"",FREQUENCY(IF('Data Transformation'!$B$425:$B$8425='Bin Analysis'!$B627,'Data Transformation'!$G$425:$G$8425),D646))</f>
        <v>2001</v>
      </c>
      <c r="F646">
        <f t="shared" si="78"/>
        <v>0</v>
      </c>
      <c r="G646">
        <f>Weighting!$H$22</f>
        <v>0</v>
      </c>
      <c r="H646">
        <f t="array" ref="H646">FREQUENCY(IF('Data Transformation'!$B$4:$B$8425=B627,'Data Transformation'!$G$4:$G$8425),'Bin Analysis'!$B646)</f>
        <v>2073</v>
      </c>
      <c r="I646">
        <f t="shared" si="79"/>
        <v>0</v>
      </c>
      <c r="J646">
        <f t="shared" si="80"/>
        <v>0</v>
      </c>
      <c r="K646">
        <f>J646*Weighting!$W$22</f>
        <v>0</v>
      </c>
      <c r="M646" s="14"/>
    </row>
    <row r="647" spans="1:25" x14ac:dyDescent="0.55000000000000004">
      <c r="A647" s="32" t="str">
        <f>IF(Weighting!$P$23&gt;0,B647,"")</f>
        <v/>
      </c>
      <c r="B647" t="e">
        <f>Weighting!$C$23</f>
        <v>#DIV/0!</v>
      </c>
      <c r="C647" t="e">
        <f>Weighting!$F$23</f>
        <v>#NUM!</v>
      </c>
      <c r="D647" t="e">
        <f>IF(C647=1,'Data Transformation'!$G$3+0.5*'Data Transformation'!$W$25,IF(C648=1,D648-'Data Transformation'!$W$25,FALSE))</f>
        <v>#NUM!</v>
      </c>
      <c r="E647">
        <f t="array" ref="E647">IF(ISLOGICAL(D647),"",FREQUENCY(IF('Data Transformation'!$B$425:$B$8425='Bin Analysis'!$B627,'Data Transformation'!$G$425:$G$8425),D647))</f>
        <v>2001</v>
      </c>
      <c r="F647">
        <f t="shared" si="78"/>
        <v>0</v>
      </c>
      <c r="G647">
        <f>Weighting!$H$23</f>
        <v>0</v>
      </c>
      <c r="H647">
        <f t="array" ref="H647">FREQUENCY(IF('Data Transformation'!$B$4:$B$8425=B627,'Data Transformation'!$G$4:$G$8425),'Bin Analysis'!$B647)</f>
        <v>2073</v>
      </c>
      <c r="I647">
        <f t="shared" si="79"/>
        <v>0</v>
      </c>
      <c r="J647">
        <f t="shared" si="80"/>
        <v>0</v>
      </c>
      <c r="K647">
        <f>J647*Weighting!$W$23</f>
        <v>0</v>
      </c>
      <c r="M647" s="14"/>
    </row>
    <row r="648" spans="1:25" x14ac:dyDescent="0.55000000000000004">
      <c r="A648" s="32" t="str">
        <f>IF(Weighting!$P$24&gt;0,B648,"")</f>
        <v/>
      </c>
      <c r="B648" t="e">
        <f>Weighting!$C$24</f>
        <v>#DIV/0!</v>
      </c>
      <c r="C648" t="e">
        <f>Weighting!$F$24</f>
        <v>#NUM!</v>
      </c>
      <c r="D648" t="e">
        <f>IF(C648=1,'Data Transformation'!$G$3+0.5*'Data Transformation'!$W$25,IF(C649=1,D649-'Data Transformation'!$W$25,FALSE))</f>
        <v>#NUM!</v>
      </c>
      <c r="E648">
        <f t="array" ref="E648">IF(ISLOGICAL(D648),"",FREQUENCY(IF('Data Transformation'!$B$425:$B$8425='Bin Analysis'!$B627,'Data Transformation'!$G$425:$G$8425),D648))</f>
        <v>2001</v>
      </c>
      <c r="F648">
        <f t="shared" si="78"/>
        <v>0</v>
      </c>
      <c r="G648">
        <f>Weighting!$H$24</f>
        <v>0</v>
      </c>
      <c r="H648">
        <f t="array" ref="H648">FREQUENCY(IF('Data Transformation'!$B$4:$B$8425=B627,'Data Transformation'!$G$4:$G$8425),'Bin Analysis'!$B648)</f>
        <v>2073</v>
      </c>
      <c r="I648">
        <f t="shared" si="79"/>
        <v>0</v>
      </c>
      <c r="J648">
        <f t="shared" si="80"/>
        <v>0</v>
      </c>
      <c r="K648">
        <f>J648*Weighting!$W$24</f>
        <v>0</v>
      </c>
      <c r="M648" s="14"/>
    </row>
    <row r="649" spans="1:25" x14ac:dyDescent="0.55000000000000004">
      <c r="A649" s="32" t="str">
        <f>IF(Weighting!$P$25&gt;0,B649,"")</f>
        <v/>
      </c>
      <c r="B649" t="e">
        <f>Weighting!$C$25</f>
        <v>#DIV/0!</v>
      </c>
      <c r="C649" t="e">
        <f>Weighting!$F$25</f>
        <v>#NUM!</v>
      </c>
      <c r="D649" t="e">
        <f>IF(C649=1,'Data Transformation'!$G$3+0.5*'Data Transformation'!$W$25,IF(C650=1,D650-'Data Transformation'!$W$25,FALSE))</f>
        <v>#NUM!</v>
      </c>
      <c r="E649">
        <f t="array" ref="E649">IF(ISLOGICAL(D649),"",FREQUENCY(IF('Data Transformation'!$B$425:$B$8425='Bin Analysis'!$B627,'Data Transformation'!$G$425:$G$8425),D649))</f>
        <v>2001</v>
      </c>
      <c r="F649">
        <f t="shared" si="78"/>
        <v>0</v>
      </c>
      <c r="G649">
        <f>Weighting!$H$25</f>
        <v>0</v>
      </c>
      <c r="H649">
        <f t="array" ref="H649">FREQUENCY(IF('Data Transformation'!$B$4:$B$8425=B627,'Data Transformation'!$G$4:$G$8425),'Bin Analysis'!$B649)</f>
        <v>2073</v>
      </c>
      <c r="I649">
        <f t="shared" si="79"/>
        <v>0</v>
      </c>
      <c r="J649">
        <f t="shared" si="80"/>
        <v>0</v>
      </c>
      <c r="K649">
        <f>J649*Weighting!$W$25</f>
        <v>0</v>
      </c>
      <c r="M649" s="14"/>
    </row>
    <row r="650" spans="1:25" x14ac:dyDescent="0.55000000000000004">
      <c r="O650"/>
      <c r="P650"/>
      <c r="Q650"/>
      <c r="R650"/>
    </row>
    <row r="651" spans="1:25" ht="23.35" x14ac:dyDescent="0.8">
      <c r="A651" s="21" t="s">
        <v>0</v>
      </c>
      <c r="B651" s="21" t="str">
        <f>IFERROR(VLOOKUP(C651,'Data Transformation'!$L$6:$M$426,2,FALSE),"")</f>
        <v/>
      </c>
      <c r="C651" s="21">
        <f>C627+1</f>
        <v>27</v>
      </c>
      <c r="D651" s="21"/>
      <c r="E651" s="21"/>
      <c r="F651" s="21"/>
      <c r="G651" s="21"/>
      <c r="H651" s="22"/>
      <c r="I651" s="22"/>
      <c r="J651" s="22"/>
      <c r="K651" s="21"/>
      <c r="L651" s="21" t="str">
        <f>B651</f>
        <v/>
      </c>
      <c r="M651" s="23" t="e">
        <f>INDEX('Data Transformation'!$O$4:$O$424,MATCH($B651,'Data Transformation'!$M$4:$M$424,0),MATCH($M$2,'Data Transformation'!$O$3,0))</f>
        <v>#N/A</v>
      </c>
      <c r="N651" s="27" t="e">
        <f>IF('Input and Summary Results'!$J$16="minimum",'Bin Analysis'!X652/(M651-1),'Bin Analysis'!Y651/('Bin Analysis'!M651-1))</f>
        <v>#N/A</v>
      </c>
      <c r="O651" s="27" t="e">
        <f>IF(M651=FALSE,NA(),(VLOOKUP(1,C654:K673,4,FALSE))/(M651-1))</f>
        <v>#N/A</v>
      </c>
      <c r="P651" s="27" t="e">
        <f>IF(M651=FALSE,NA(),SUM(J654:J673)/Weighting!$S$5)</f>
        <v>#N/A</v>
      </c>
      <c r="Q651" s="27" t="e">
        <f>IF(M651=FALSE,NA(),SUM(K654:K673)/Weighting!$S$6)</f>
        <v>#N/A</v>
      </c>
      <c r="R651" s="27" t="e">
        <f>IF(M651=FALSE,NA(),(VLOOKUP(1,G654:K673,3,FALSE))/(M651-1))</f>
        <v>#N/A</v>
      </c>
      <c r="S651" s="22" t="e">
        <f>IF(M651=FALSE,NA(),IF(SUM(J654:J673)=2,"yes","no"))</f>
        <v>#N/A</v>
      </c>
      <c r="X651" s="2" cm="2">
        <f t="array" ref="X651:X652">FREQUENCY(IF('Data Transformation'!$B$425:$B$6424='Bin Analysis'!L651,'Data Transformation'!$G$425:$G$6424),'Data Transformation'!$U$11)</f>
        <v>0</v>
      </c>
      <c r="Y651" s="2" cm="2">
        <f t="array" ref="Y651:Y652">FREQUENCY(IF('Data Transformation'!$B$425:$B$6424='Bin Analysis'!L651,'Data Transformation'!$G$425:$G$6424),'Data Transformation'!$U$12)</f>
        <v>0</v>
      </c>
    </row>
    <row r="652" spans="1:25" x14ac:dyDescent="0.55000000000000004">
      <c r="A652" s="14" t="s">
        <v>67</v>
      </c>
      <c r="B652" t="s">
        <v>47</v>
      </c>
      <c r="C652" t="s">
        <v>5</v>
      </c>
      <c r="D652" t="s">
        <v>100</v>
      </c>
      <c r="E652" t="s">
        <v>101</v>
      </c>
      <c r="F652" t="s">
        <v>102</v>
      </c>
      <c r="G652" t="s">
        <v>70</v>
      </c>
      <c r="H652" t="s">
        <v>31</v>
      </c>
      <c r="I652" t="s">
        <v>32</v>
      </c>
      <c r="J652" t="s">
        <v>46</v>
      </c>
      <c r="K652" s="14" t="s">
        <v>45</v>
      </c>
      <c r="M652" s="14"/>
      <c r="X652" s="2">
        <v>0</v>
      </c>
      <c r="Y652" s="2">
        <v>0</v>
      </c>
    </row>
    <row r="653" spans="1:25" x14ac:dyDescent="0.55000000000000004">
      <c r="A653" s="32"/>
      <c r="D653" t="e">
        <f>IF(C653=1,'Data Transformation'!$G$3+0.5*'Data Transformation'!$W$25,IF(C654=1,D654-'Data Transformation'!$W$25,FALSE))</f>
        <v>#NUM!</v>
      </c>
      <c r="E653">
        <f t="array" ref="E653">IF(ISLOGICAL(D653),"",FREQUENCY(IF('Data Transformation'!$B$425:$B$8425='Bin Analysis'!$B651,'Data Transformation'!$G$425:$G$8425),D653))</f>
        <v>2001</v>
      </c>
      <c r="F653" t="e">
        <f>IF(ISLOGICAL(D653),"",E653-E652)</f>
        <v>#VALUE!</v>
      </c>
      <c r="M653" s="14"/>
    </row>
    <row r="654" spans="1:25" x14ac:dyDescent="0.55000000000000004">
      <c r="A654" s="32" t="e">
        <f>IF(Weighting!$P$6&gt;0,B654,"")</f>
        <v>#NUM!</v>
      </c>
      <c r="B654" t="e">
        <f>Weighting!$C$6</f>
        <v>#DIV/0!</v>
      </c>
      <c r="C654" t="e">
        <f>Weighting!$F$6</f>
        <v>#NUM!</v>
      </c>
      <c r="D654" t="e">
        <f>IF(C654=1,'Data Transformation'!$G$3+0.5*'Data Transformation'!$W$25,IF(C655=1,D655-'Data Transformation'!$W$25,FALSE))</f>
        <v>#NUM!</v>
      </c>
      <c r="E654">
        <f t="array" ref="E654">IF(ISLOGICAL(D654),"",FREQUENCY(IF('Data Transformation'!$B$425:$B$8425='Bin Analysis'!$B651,'Data Transformation'!$G$425:$G$8425),D654))</f>
        <v>2001</v>
      </c>
      <c r="F654">
        <f>IF(ISLOGICAL(D654),"",E654-E653)</f>
        <v>0</v>
      </c>
      <c r="G654">
        <f>Weighting!$H$6</f>
        <v>1</v>
      </c>
      <c r="H654">
        <f t="array" ref="H654">FREQUENCY(IF('Data Transformation'!$B$4:$B$8425=B651,'Data Transformation'!$G$4:$G$8425),'Bin Analysis'!$B654)</f>
        <v>2073</v>
      </c>
      <c r="I654">
        <f>H654-H653</f>
        <v>2073</v>
      </c>
      <c r="J654">
        <f>IF(I654=0,0,1)</f>
        <v>1</v>
      </c>
      <c r="K654" t="e">
        <f>J654*Weighting!$W$6</f>
        <v>#NUM!</v>
      </c>
      <c r="M654" s="14"/>
    </row>
    <row r="655" spans="1:25" x14ac:dyDescent="0.55000000000000004">
      <c r="A655" s="32" t="str">
        <f>IF(Weighting!$P$7&gt;0,B655,"")</f>
        <v/>
      </c>
      <c r="B655" t="e">
        <f>Weighting!$C$7</f>
        <v>#DIV/0!</v>
      </c>
      <c r="C655" t="e">
        <f>Weighting!$F$7</f>
        <v>#NUM!</v>
      </c>
      <c r="D655" t="e">
        <f>IF(C655=1,'Data Transformation'!$G$3+0.5*'Data Transformation'!$W$25,IF(C656=1,D656-'Data Transformation'!$W$25,FALSE))</f>
        <v>#NUM!</v>
      </c>
      <c r="E655">
        <f t="array" ref="E655">IF(ISLOGICAL(D655),"",FREQUENCY(IF('Data Transformation'!$B$425:$B$8425='Bin Analysis'!$B651,'Data Transformation'!$G$425:$G$8425),D655))</f>
        <v>2001</v>
      </c>
      <c r="F655">
        <f t="shared" ref="F655:F673" si="81">IF(ISLOGICAL(D655),"",E655-E654)</f>
        <v>0</v>
      </c>
      <c r="G655">
        <f>Weighting!$H$7</f>
        <v>0</v>
      </c>
      <c r="H655">
        <f t="array" ref="H655">FREQUENCY(IF('Data Transformation'!$B$4:$B$8425=B651,'Data Transformation'!$G$4:$G$8425),'Bin Analysis'!$B655)</f>
        <v>2073</v>
      </c>
      <c r="I655">
        <f t="shared" ref="I655:I673" si="82">H655-H654</f>
        <v>0</v>
      </c>
      <c r="J655">
        <f>IF(I655=0,0,1)</f>
        <v>0</v>
      </c>
      <c r="K655">
        <f>J655*Weighting!$W$7</f>
        <v>0</v>
      </c>
      <c r="M655" s="14"/>
    </row>
    <row r="656" spans="1:25" x14ac:dyDescent="0.55000000000000004">
      <c r="A656" s="32" t="str">
        <f>IF(Weighting!$P$8&gt;0,B656,"")</f>
        <v/>
      </c>
      <c r="B656" t="e">
        <f>Weighting!$C$8</f>
        <v>#DIV/0!</v>
      </c>
      <c r="C656" t="e">
        <f>Weighting!$F$8</f>
        <v>#NUM!</v>
      </c>
      <c r="D656" t="e">
        <f>IF(C656=1,'Data Transformation'!$G$3+0.5*'Data Transformation'!$W$25,IF(C657=1,D657-'Data Transformation'!$W$25,FALSE))</f>
        <v>#NUM!</v>
      </c>
      <c r="E656">
        <f t="array" ref="E656">IF(ISLOGICAL(D656),"",FREQUENCY(IF('Data Transformation'!$B$425:$B$8425='Bin Analysis'!$B651,'Data Transformation'!$G$425:$G$8425),D656))</f>
        <v>2001</v>
      </c>
      <c r="F656">
        <f t="shared" si="81"/>
        <v>0</v>
      </c>
      <c r="G656">
        <f>Weighting!$H$8</f>
        <v>0</v>
      </c>
      <c r="H656">
        <f t="array" ref="H656">FREQUENCY(IF('Data Transformation'!$B$4:$B$8425=B651,'Data Transformation'!$G$4:$G$8425),'Bin Analysis'!$B656)</f>
        <v>2073</v>
      </c>
      <c r="I656">
        <f t="shared" si="82"/>
        <v>0</v>
      </c>
      <c r="J656">
        <f t="shared" ref="J656:J673" si="83">IF(I656=0,0,1)</f>
        <v>0</v>
      </c>
      <c r="K656">
        <f>J656*Weighting!$W$8</f>
        <v>0</v>
      </c>
      <c r="M656" s="14"/>
    </row>
    <row r="657" spans="1:13" x14ac:dyDescent="0.55000000000000004">
      <c r="A657" s="32" t="str">
        <f>IF(Weighting!$P$9&gt;0,B657,"")</f>
        <v/>
      </c>
      <c r="B657" s="50" t="e">
        <f>Weighting!$C$9</f>
        <v>#DIV/0!</v>
      </c>
      <c r="C657" t="e">
        <f>Weighting!$F$9</f>
        <v>#NUM!</v>
      </c>
      <c r="D657" t="e">
        <f>IF(C657=1,'Data Transformation'!$G$3+0.5*'Data Transformation'!$W$25,IF(C658=1,D658-'Data Transformation'!$W$25,FALSE))</f>
        <v>#NUM!</v>
      </c>
      <c r="E657">
        <f t="array" ref="E657">IF(ISLOGICAL(D657),"",FREQUENCY(IF('Data Transformation'!$B$425:$B$8425='Bin Analysis'!$B651,'Data Transformation'!$G$425:$G$8425),D657))</f>
        <v>2001</v>
      </c>
      <c r="F657">
        <f t="shared" si="81"/>
        <v>0</v>
      </c>
      <c r="G657">
        <f>Weighting!$H$9</f>
        <v>0</v>
      </c>
      <c r="H657">
        <f t="array" ref="H657">FREQUENCY(IF('Data Transformation'!$B$4:$B$8425=B651,'Data Transformation'!$G$4:$G$8425),'Bin Analysis'!$B657)</f>
        <v>2073</v>
      </c>
      <c r="I657">
        <f t="shared" si="82"/>
        <v>0</v>
      </c>
      <c r="J657">
        <f t="shared" si="83"/>
        <v>0</v>
      </c>
      <c r="K657">
        <f>J657*Weighting!$W$9</f>
        <v>0</v>
      </c>
      <c r="M657" s="14"/>
    </row>
    <row r="658" spans="1:13" x14ac:dyDescent="0.55000000000000004">
      <c r="A658" s="32" t="str">
        <f>IF(Weighting!$P$10&gt;0,B658,"")</f>
        <v/>
      </c>
      <c r="B658" t="e">
        <f>Weighting!$C$10</f>
        <v>#DIV/0!</v>
      </c>
      <c r="C658" t="e">
        <f>Weighting!$F$10</f>
        <v>#NUM!</v>
      </c>
      <c r="D658" t="e">
        <f>IF(C658=1,'Data Transformation'!$G$3+0.5*'Data Transformation'!$W$25,IF(C659=1,D659-'Data Transformation'!$W$25,FALSE))</f>
        <v>#NUM!</v>
      </c>
      <c r="E658">
        <f t="array" ref="E658">IF(ISLOGICAL(D658),"",FREQUENCY(IF('Data Transformation'!$B$425:$B$8425='Bin Analysis'!$B651,'Data Transformation'!$G$425:$G$8425),D658))</f>
        <v>2001</v>
      </c>
      <c r="F658">
        <f t="shared" si="81"/>
        <v>0</v>
      </c>
      <c r="G658">
        <f>Weighting!$H$10</f>
        <v>0</v>
      </c>
      <c r="H658">
        <f t="array" ref="H658">FREQUENCY(IF('Data Transformation'!$B$4:$B$8425=B651,'Data Transformation'!$G$4:$G$8425),'Bin Analysis'!$B658)</f>
        <v>2073</v>
      </c>
      <c r="I658">
        <f t="shared" si="82"/>
        <v>0</v>
      </c>
      <c r="J658">
        <f t="shared" si="83"/>
        <v>0</v>
      </c>
      <c r="K658">
        <f>J658*Weighting!$W$10</f>
        <v>0</v>
      </c>
      <c r="M658" s="14"/>
    </row>
    <row r="659" spans="1:13" x14ac:dyDescent="0.55000000000000004">
      <c r="A659" s="32" t="str">
        <f>IF(Weighting!$P$11&gt;0,B659,"")</f>
        <v/>
      </c>
      <c r="B659" t="e">
        <f>Weighting!$C$11</f>
        <v>#DIV/0!</v>
      </c>
      <c r="C659" t="e">
        <f>Weighting!$F$11</f>
        <v>#NUM!</v>
      </c>
      <c r="D659" t="e">
        <f>IF(C659=1,'Data Transformation'!$G$3+0.5*'Data Transformation'!$W$25,IF(C660=1,D660-'Data Transformation'!$W$25,FALSE))</f>
        <v>#NUM!</v>
      </c>
      <c r="E659">
        <f t="array" ref="E659">IF(ISLOGICAL(D659),"",FREQUENCY(IF('Data Transformation'!$B$425:$B$8425='Bin Analysis'!$B651,'Data Transformation'!$G$425:$G$8425),D659))</f>
        <v>2001</v>
      </c>
      <c r="F659">
        <f t="shared" si="81"/>
        <v>0</v>
      </c>
      <c r="G659">
        <f>Weighting!$H$11</f>
        <v>0</v>
      </c>
      <c r="H659">
        <f t="array" ref="H659">FREQUENCY(IF('Data Transformation'!$B$4:$B$8425=B651,'Data Transformation'!$G$4:$G$8425),'Bin Analysis'!$B659)</f>
        <v>2073</v>
      </c>
      <c r="I659">
        <f t="shared" si="82"/>
        <v>0</v>
      </c>
      <c r="J659">
        <f t="shared" si="83"/>
        <v>0</v>
      </c>
      <c r="K659">
        <f>J659*Weighting!$W$11</f>
        <v>0</v>
      </c>
      <c r="M659" s="14"/>
    </row>
    <row r="660" spans="1:13" x14ac:dyDescent="0.55000000000000004">
      <c r="A660" s="32" t="str">
        <f>IF(Weighting!$P$12&gt;0,B660,"")</f>
        <v/>
      </c>
      <c r="B660" t="e">
        <f>Weighting!$C$12</f>
        <v>#DIV/0!</v>
      </c>
      <c r="C660" t="e">
        <f>Weighting!$F$12</f>
        <v>#NUM!</v>
      </c>
      <c r="D660" t="e">
        <f>IF(C660=1,'Data Transformation'!$G$3+0.5*'Data Transformation'!$W$25,IF(C661=1,D661-'Data Transformation'!$W$25,FALSE))</f>
        <v>#NUM!</v>
      </c>
      <c r="E660">
        <f t="array" ref="E660">IF(ISLOGICAL(D660),"",FREQUENCY(IF('Data Transformation'!$B$425:$B$8425='Bin Analysis'!$B651,'Data Transformation'!$G$425:$G$8425),D660))</f>
        <v>2001</v>
      </c>
      <c r="F660">
        <f t="shared" si="81"/>
        <v>0</v>
      </c>
      <c r="G660">
        <f>Weighting!$H$12</f>
        <v>0</v>
      </c>
      <c r="H660">
        <f t="array" ref="H660">FREQUENCY(IF('Data Transformation'!$B$4:$B$8425=B651,'Data Transformation'!$G$4:$G$8425),'Bin Analysis'!$B660)</f>
        <v>2073</v>
      </c>
      <c r="I660">
        <f t="shared" si="82"/>
        <v>0</v>
      </c>
      <c r="J660">
        <f t="shared" si="83"/>
        <v>0</v>
      </c>
      <c r="K660">
        <f>J660*Weighting!$W$12</f>
        <v>0</v>
      </c>
      <c r="M660" s="14"/>
    </row>
    <row r="661" spans="1:13" x14ac:dyDescent="0.55000000000000004">
      <c r="A661" s="32" t="str">
        <f>IF(Weighting!$P$13&gt;0,B661,"")</f>
        <v/>
      </c>
      <c r="B661" t="e">
        <f>Weighting!$C$13</f>
        <v>#DIV/0!</v>
      </c>
      <c r="C661" t="e">
        <f>Weighting!$F$13</f>
        <v>#NUM!</v>
      </c>
      <c r="D661" t="e">
        <f>IF(C661=1,'Data Transformation'!$G$3+0.5*'Data Transformation'!$W$25,IF(C662=1,D662-'Data Transformation'!$W$25,FALSE))</f>
        <v>#NUM!</v>
      </c>
      <c r="E661">
        <f t="array" ref="E661">IF(ISLOGICAL(D661),"",FREQUENCY(IF('Data Transformation'!$B$425:$B$8425='Bin Analysis'!$B651,'Data Transformation'!$G$425:$G$8425),D661))</f>
        <v>2001</v>
      </c>
      <c r="F661">
        <f t="shared" si="81"/>
        <v>0</v>
      </c>
      <c r="G661">
        <f>Weighting!$H$13</f>
        <v>0</v>
      </c>
      <c r="H661">
        <f t="array" ref="H661">FREQUENCY(IF('Data Transformation'!$B$4:$B$8425=B651,'Data Transformation'!$G$4:$G$8425),'Bin Analysis'!$B661)</f>
        <v>2073</v>
      </c>
      <c r="I661">
        <f t="shared" si="82"/>
        <v>0</v>
      </c>
      <c r="J661">
        <f t="shared" si="83"/>
        <v>0</v>
      </c>
      <c r="K661">
        <f>J661*Weighting!$W$13</f>
        <v>0</v>
      </c>
      <c r="M661" s="14"/>
    </row>
    <row r="662" spans="1:13" x14ac:dyDescent="0.55000000000000004">
      <c r="A662" s="32" t="str">
        <f>IF(Weighting!$P$14&gt;0,B662,"")</f>
        <v/>
      </c>
      <c r="B662" t="e">
        <f>Weighting!$C$14</f>
        <v>#DIV/0!</v>
      </c>
      <c r="C662" t="e">
        <f>Weighting!$F$14</f>
        <v>#NUM!</v>
      </c>
      <c r="D662" t="e">
        <f>IF(C662=1,'Data Transformation'!$G$3+0.5*'Data Transformation'!$W$25,IF(C663=1,D663-'Data Transformation'!$W$25,FALSE))</f>
        <v>#NUM!</v>
      </c>
      <c r="E662">
        <f t="array" ref="E662">IF(ISLOGICAL(D662),"",FREQUENCY(IF('Data Transformation'!$B$425:$B$8425='Bin Analysis'!$B651,'Data Transformation'!$G$425:$G$8425),D662))</f>
        <v>2001</v>
      </c>
      <c r="F662">
        <f t="shared" si="81"/>
        <v>0</v>
      </c>
      <c r="G662">
        <f>Weighting!$H$14</f>
        <v>0</v>
      </c>
      <c r="H662">
        <f t="array" ref="H662">FREQUENCY(IF('Data Transformation'!$B$4:$B$8425=B651,'Data Transformation'!$G$4:$G$8425),'Bin Analysis'!$B662)</f>
        <v>2073</v>
      </c>
      <c r="I662">
        <f t="shared" si="82"/>
        <v>0</v>
      </c>
      <c r="J662">
        <f t="shared" si="83"/>
        <v>0</v>
      </c>
      <c r="K662">
        <f>J662*Weighting!$W$14</f>
        <v>0</v>
      </c>
      <c r="M662" s="14"/>
    </row>
    <row r="663" spans="1:13" x14ac:dyDescent="0.55000000000000004">
      <c r="A663" s="32" t="str">
        <f>IF(Weighting!$P$15&gt;0,B663,"")</f>
        <v/>
      </c>
      <c r="B663" t="e">
        <f>Weighting!$C$15</f>
        <v>#DIV/0!</v>
      </c>
      <c r="C663" t="e">
        <f>Weighting!$F$15</f>
        <v>#NUM!</v>
      </c>
      <c r="D663" t="e">
        <f>IF(C663=1,'Data Transformation'!$G$3+0.5*'Data Transformation'!$W$25,IF(C664=1,D664-'Data Transformation'!$W$25,FALSE))</f>
        <v>#NUM!</v>
      </c>
      <c r="E663">
        <f t="array" ref="E663">IF(ISLOGICAL(D663),"",FREQUENCY(IF('Data Transformation'!$B$425:$B$8425='Bin Analysis'!$B651,'Data Transformation'!$G$425:$G$8425),D663))</f>
        <v>2001</v>
      </c>
      <c r="F663">
        <f t="shared" si="81"/>
        <v>0</v>
      </c>
      <c r="G663">
        <f>Weighting!$H$15</f>
        <v>0</v>
      </c>
      <c r="H663">
        <f t="array" ref="H663">FREQUENCY(IF('Data Transformation'!$B$4:$B$8425=B651,'Data Transformation'!$G$4:$G$8425),'Bin Analysis'!$B663)</f>
        <v>2073</v>
      </c>
      <c r="I663">
        <f t="shared" si="82"/>
        <v>0</v>
      </c>
      <c r="J663">
        <f t="shared" si="83"/>
        <v>0</v>
      </c>
      <c r="K663">
        <f>J663*Weighting!$W$15</f>
        <v>0</v>
      </c>
      <c r="M663" s="14"/>
    </row>
    <row r="664" spans="1:13" x14ac:dyDescent="0.55000000000000004">
      <c r="A664" s="32" t="str">
        <f>IF(Weighting!$P$16&gt;0,B664,"")</f>
        <v/>
      </c>
      <c r="B664" t="e">
        <f>Weighting!$C$16</f>
        <v>#DIV/0!</v>
      </c>
      <c r="C664" t="e">
        <f>Weighting!$F$16</f>
        <v>#NUM!</v>
      </c>
      <c r="D664" t="e">
        <f>IF(C664=1,'Data Transformation'!$G$3+0.5*'Data Transformation'!$W$25,IF(C665=1,D665-'Data Transformation'!$W$25,FALSE))</f>
        <v>#NUM!</v>
      </c>
      <c r="E664">
        <f t="array" ref="E664">IF(ISLOGICAL(D664),"",FREQUENCY(IF('Data Transformation'!$B$425:$B$8425='Bin Analysis'!$B651,'Data Transformation'!$G$425:$G$8425),D664))</f>
        <v>2001</v>
      </c>
      <c r="F664">
        <f t="shared" si="81"/>
        <v>0</v>
      </c>
      <c r="G664">
        <f>Weighting!$H$16</f>
        <v>0</v>
      </c>
      <c r="H664">
        <f t="array" ref="H664">FREQUENCY(IF('Data Transformation'!$B$4:$B$8425=B651,'Data Transformation'!$G$4:$G$8425),'Bin Analysis'!$B664)</f>
        <v>2073</v>
      </c>
      <c r="I664">
        <f t="shared" si="82"/>
        <v>0</v>
      </c>
      <c r="J664">
        <f t="shared" si="83"/>
        <v>0</v>
      </c>
      <c r="K664">
        <f>J664*Weighting!$W$16</f>
        <v>0</v>
      </c>
      <c r="M664" s="14"/>
    </row>
    <row r="665" spans="1:13" x14ac:dyDescent="0.55000000000000004">
      <c r="A665" s="32" t="str">
        <f>IF(Weighting!$P$17&gt;0,B665,"")</f>
        <v/>
      </c>
      <c r="B665" t="e">
        <f>Weighting!$C$17</f>
        <v>#DIV/0!</v>
      </c>
      <c r="C665" t="e">
        <f>Weighting!$F$17</f>
        <v>#NUM!</v>
      </c>
      <c r="D665" t="e">
        <f>IF(C665=1,'Data Transformation'!$G$3+0.5*'Data Transformation'!$W$25,IF(C666=1,D666-'Data Transformation'!$W$25,FALSE))</f>
        <v>#NUM!</v>
      </c>
      <c r="E665">
        <f t="array" ref="E665">IF(ISLOGICAL(D665),"",FREQUENCY(IF('Data Transformation'!$B$425:$B$8425='Bin Analysis'!$B651,'Data Transformation'!$G$425:$G$8425),D665))</f>
        <v>2001</v>
      </c>
      <c r="F665">
        <f t="shared" si="81"/>
        <v>0</v>
      </c>
      <c r="G665">
        <f>Weighting!$H$17</f>
        <v>0</v>
      </c>
      <c r="H665">
        <f t="array" ref="H665">FREQUENCY(IF('Data Transformation'!$B$4:$B$8425=B651,'Data Transformation'!$G$4:$G$8425),'Bin Analysis'!$B665)</f>
        <v>2073</v>
      </c>
      <c r="I665">
        <f t="shared" si="82"/>
        <v>0</v>
      </c>
      <c r="J665">
        <f t="shared" si="83"/>
        <v>0</v>
      </c>
      <c r="K665">
        <f>J665*Weighting!$W$17</f>
        <v>0</v>
      </c>
      <c r="M665" s="14"/>
    </row>
    <row r="666" spans="1:13" x14ac:dyDescent="0.55000000000000004">
      <c r="A666" s="32" t="str">
        <f>IF(Weighting!$P$18&gt;0,B666,"")</f>
        <v/>
      </c>
      <c r="B666" t="e">
        <f>Weighting!$C$18</f>
        <v>#DIV/0!</v>
      </c>
      <c r="C666" t="e">
        <f>Weighting!$F$18</f>
        <v>#NUM!</v>
      </c>
      <c r="D666" t="e">
        <f>IF(C666=1,'Data Transformation'!$G$3+0.5*'Data Transformation'!$W$25,IF(C667=1,D667-'Data Transformation'!$W$25,FALSE))</f>
        <v>#NUM!</v>
      </c>
      <c r="E666">
        <f t="array" ref="E666">IF(ISLOGICAL(D666),"",FREQUENCY(IF('Data Transformation'!$B$425:$B$8425='Bin Analysis'!$B651,'Data Transformation'!$G$425:$G$8425),D666))</f>
        <v>2001</v>
      </c>
      <c r="F666">
        <f t="shared" si="81"/>
        <v>0</v>
      </c>
      <c r="G666">
        <f>Weighting!$H$18</f>
        <v>0</v>
      </c>
      <c r="H666">
        <f t="array" ref="H666">FREQUENCY(IF('Data Transformation'!$B$4:$B$8425=B651,'Data Transformation'!$G$4:$G$8425),'Bin Analysis'!$B666)</f>
        <v>2073</v>
      </c>
      <c r="I666">
        <f t="shared" si="82"/>
        <v>0</v>
      </c>
      <c r="J666">
        <f t="shared" si="83"/>
        <v>0</v>
      </c>
      <c r="K666">
        <f>J666*Weighting!$W$18</f>
        <v>0</v>
      </c>
      <c r="M666" s="14"/>
    </row>
    <row r="667" spans="1:13" x14ac:dyDescent="0.55000000000000004">
      <c r="A667" s="32" t="str">
        <f>IF(Weighting!$P$19&gt;0,B667,"")</f>
        <v/>
      </c>
      <c r="B667" t="e">
        <f>Weighting!$C$19</f>
        <v>#DIV/0!</v>
      </c>
      <c r="C667" t="e">
        <f>Weighting!$F$19</f>
        <v>#NUM!</v>
      </c>
      <c r="D667" t="e">
        <f>IF(C667=1,'Data Transformation'!$G$3+0.5*'Data Transformation'!$W$25,IF(C668=1,D668-'Data Transformation'!$W$25,FALSE))</f>
        <v>#NUM!</v>
      </c>
      <c r="E667">
        <f t="array" ref="E667">IF(ISLOGICAL(D667),"",FREQUENCY(IF('Data Transformation'!$B$425:$B$8425='Bin Analysis'!$B651,'Data Transformation'!$G$425:$G$8425),D667))</f>
        <v>2001</v>
      </c>
      <c r="F667">
        <f t="shared" si="81"/>
        <v>0</v>
      </c>
      <c r="G667">
        <f>Weighting!$H$19</f>
        <v>0</v>
      </c>
      <c r="H667">
        <f t="array" ref="H667">FREQUENCY(IF('Data Transformation'!$B$4:$B$8425=B651,'Data Transformation'!$G$4:$G$8425),'Bin Analysis'!$B667)</f>
        <v>2073</v>
      </c>
      <c r="I667">
        <f t="shared" si="82"/>
        <v>0</v>
      </c>
      <c r="J667">
        <f t="shared" si="83"/>
        <v>0</v>
      </c>
      <c r="K667">
        <f>J667*Weighting!$W$19</f>
        <v>0</v>
      </c>
      <c r="M667" s="14"/>
    </row>
    <row r="668" spans="1:13" x14ac:dyDescent="0.55000000000000004">
      <c r="A668" s="32" t="str">
        <f>IF(Weighting!$P$20&gt;0,B668,"")</f>
        <v/>
      </c>
      <c r="B668" t="e">
        <f>Weighting!$C$20</f>
        <v>#DIV/0!</v>
      </c>
      <c r="C668" t="e">
        <f>Weighting!$F$20</f>
        <v>#NUM!</v>
      </c>
      <c r="D668" t="e">
        <f>IF(C668=1,'Data Transformation'!$G$3+0.5*'Data Transformation'!$W$25,IF(C669=1,D669-'Data Transformation'!$W$25,FALSE))</f>
        <v>#NUM!</v>
      </c>
      <c r="E668">
        <f t="array" ref="E668">IF(ISLOGICAL(D668),"",FREQUENCY(IF('Data Transformation'!$B$425:$B$8425='Bin Analysis'!$B651,'Data Transformation'!$G$425:$G$8425),D668))</f>
        <v>2001</v>
      </c>
      <c r="F668">
        <f t="shared" si="81"/>
        <v>0</v>
      </c>
      <c r="G668">
        <f>Weighting!$H$20</f>
        <v>0</v>
      </c>
      <c r="H668">
        <f t="array" ref="H668">FREQUENCY(IF('Data Transformation'!$B$4:$B$8425=B651,'Data Transformation'!$G$4:$G$8425),'Bin Analysis'!$B668)</f>
        <v>2073</v>
      </c>
      <c r="I668">
        <f t="shared" si="82"/>
        <v>0</v>
      </c>
      <c r="J668">
        <f t="shared" si="83"/>
        <v>0</v>
      </c>
      <c r="K668">
        <f>J668*Weighting!$W$20</f>
        <v>0</v>
      </c>
      <c r="M668" s="14"/>
    </row>
    <row r="669" spans="1:13" x14ac:dyDescent="0.55000000000000004">
      <c r="A669" s="32" t="str">
        <f>IF(Weighting!$P$21&gt;0,B669,"")</f>
        <v/>
      </c>
      <c r="B669" t="e">
        <f>Weighting!$C$21</f>
        <v>#DIV/0!</v>
      </c>
      <c r="C669" t="e">
        <f>Weighting!$F$21</f>
        <v>#NUM!</v>
      </c>
      <c r="D669" t="e">
        <f>IF(C669=1,'Data Transformation'!$G$3+0.5*'Data Transformation'!$W$25,IF(C670=1,D670-'Data Transformation'!$W$25,FALSE))</f>
        <v>#NUM!</v>
      </c>
      <c r="E669">
        <f t="array" ref="E669">IF(ISLOGICAL(D669),"",FREQUENCY(IF('Data Transformation'!$B$425:$B$8425='Bin Analysis'!$B651,'Data Transformation'!$G$425:$G$8425),D669))</f>
        <v>2001</v>
      </c>
      <c r="F669">
        <f t="shared" si="81"/>
        <v>0</v>
      </c>
      <c r="G669">
        <f>Weighting!$H$21</f>
        <v>0</v>
      </c>
      <c r="H669">
        <f t="array" ref="H669">FREQUENCY(IF('Data Transformation'!$B$4:$B$8425=B651,'Data Transformation'!$G$4:$G$8425),'Bin Analysis'!$B669)</f>
        <v>2073</v>
      </c>
      <c r="I669">
        <f t="shared" si="82"/>
        <v>0</v>
      </c>
      <c r="J669">
        <f t="shared" si="83"/>
        <v>0</v>
      </c>
      <c r="K669">
        <f>J669*Weighting!$W$21</f>
        <v>0</v>
      </c>
      <c r="M669" s="14"/>
    </row>
    <row r="670" spans="1:13" x14ac:dyDescent="0.55000000000000004">
      <c r="A670" s="32" t="str">
        <f>IF(Weighting!$P$22&gt;0,B670,"")</f>
        <v/>
      </c>
      <c r="B670" t="e">
        <f>Weighting!$C$22</f>
        <v>#DIV/0!</v>
      </c>
      <c r="C670" t="e">
        <f>Weighting!$F$22</f>
        <v>#NUM!</v>
      </c>
      <c r="D670" t="e">
        <f>IF(C670=1,'Data Transformation'!$G$3+0.5*'Data Transformation'!$W$25,IF(C671=1,D671-'Data Transformation'!$W$25,FALSE))</f>
        <v>#NUM!</v>
      </c>
      <c r="E670">
        <f t="array" ref="E670">IF(ISLOGICAL(D670),"",FREQUENCY(IF('Data Transformation'!$B$425:$B$8425='Bin Analysis'!$B651,'Data Transformation'!$G$425:$G$8425),D670))</f>
        <v>2001</v>
      </c>
      <c r="F670">
        <f t="shared" si="81"/>
        <v>0</v>
      </c>
      <c r="G670">
        <f>Weighting!$H$22</f>
        <v>0</v>
      </c>
      <c r="H670">
        <f t="array" ref="H670">FREQUENCY(IF('Data Transformation'!$B$4:$B$8425=B651,'Data Transformation'!$G$4:$G$8425),'Bin Analysis'!$B670)</f>
        <v>2073</v>
      </c>
      <c r="I670">
        <f t="shared" si="82"/>
        <v>0</v>
      </c>
      <c r="J670">
        <f t="shared" si="83"/>
        <v>0</v>
      </c>
      <c r="K670">
        <f>J670*Weighting!$W$22</f>
        <v>0</v>
      </c>
      <c r="M670" s="14"/>
    </row>
    <row r="671" spans="1:13" x14ac:dyDescent="0.55000000000000004">
      <c r="A671" s="32" t="str">
        <f>IF(Weighting!$P$23&gt;0,B671,"")</f>
        <v/>
      </c>
      <c r="B671" t="e">
        <f>Weighting!$C$23</f>
        <v>#DIV/0!</v>
      </c>
      <c r="C671" t="e">
        <f>Weighting!$F$23</f>
        <v>#NUM!</v>
      </c>
      <c r="D671" t="e">
        <f>IF(C671=1,'Data Transformation'!$G$3+0.5*'Data Transformation'!$W$25,IF(C672=1,D672-'Data Transformation'!$W$25,FALSE))</f>
        <v>#NUM!</v>
      </c>
      <c r="E671">
        <f t="array" ref="E671">IF(ISLOGICAL(D671),"",FREQUENCY(IF('Data Transformation'!$B$425:$B$8425='Bin Analysis'!$B651,'Data Transformation'!$G$425:$G$8425),D671))</f>
        <v>2001</v>
      </c>
      <c r="F671">
        <f t="shared" si="81"/>
        <v>0</v>
      </c>
      <c r="G671">
        <f>Weighting!$H$23</f>
        <v>0</v>
      </c>
      <c r="H671">
        <f t="array" ref="H671">FREQUENCY(IF('Data Transformation'!$B$4:$B$8425=B651,'Data Transformation'!$G$4:$G$8425),'Bin Analysis'!$B671)</f>
        <v>2073</v>
      </c>
      <c r="I671">
        <f t="shared" si="82"/>
        <v>0</v>
      </c>
      <c r="J671">
        <f t="shared" si="83"/>
        <v>0</v>
      </c>
      <c r="K671">
        <f>J671*Weighting!$W$23</f>
        <v>0</v>
      </c>
      <c r="M671" s="14"/>
    </row>
    <row r="672" spans="1:13" x14ac:dyDescent="0.55000000000000004">
      <c r="A672" s="32" t="str">
        <f>IF(Weighting!$P$24&gt;0,B672,"")</f>
        <v/>
      </c>
      <c r="B672" t="e">
        <f>Weighting!$C$24</f>
        <v>#DIV/0!</v>
      </c>
      <c r="C672" t="e">
        <f>Weighting!$F$24</f>
        <v>#NUM!</v>
      </c>
      <c r="D672" t="e">
        <f>IF(C672=1,'Data Transformation'!$G$3+0.5*'Data Transformation'!$W$25,IF(C673=1,D673-'Data Transformation'!$W$25,FALSE))</f>
        <v>#NUM!</v>
      </c>
      <c r="E672">
        <f t="array" ref="E672">IF(ISLOGICAL(D672),"",FREQUENCY(IF('Data Transformation'!$B$425:$B$8425='Bin Analysis'!$B651,'Data Transformation'!$G$425:$G$8425),D672))</f>
        <v>2001</v>
      </c>
      <c r="F672">
        <f t="shared" si="81"/>
        <v>0</v>
      </c>
      <c r="G672">
        <f>Weighting!$H$24</f>
        <v>0</v>
      </c>
      <c r="H672">
        <f t="array" ref="H672">FREQUENCY(IF('Data Transformation'!$B$4:$B$8425=B651,'Data Transformation'!$G$4:$G$8425),'Bin Analysis'!$B672)</f>
        <v>2073</v>
      </c>
      <c r="I672">
        <f t="shared" si="82"/>
        <v>0</v>
      </c>
      <c r="J672">
        <f t="shared" si="83"/>
        <v>0</v>
      </c>
      <c r="K672">
        <f>J672*Weighting!$W$24</f>
        <v>0</v>
      </c>
      <c r="M672" s="14"/>
    </row>
    <row r="673" spans="1:25" x14ac:dyDescent="0.55000000000000004">
      <c r="A673" s="32" t="str">
        <f>IF(Weighting!$P$25&gt;0,B673,"")</f>
        <v/>
      </c>
      <c r="B673" t="e">
        <f>Weighting!$C$25</f>
        <v>#DIV/0!</v>
      </c>
      <c r="C673" t="e">
        <f>Weighting!$F$25</f>
        <v>#NUM!</v>
      </c>
      <c r="D673" t="e">
        <f>IF(C673=1,'Data Transformation'!$G$3+0.5*'Data Transformation'!$W$25,IF(C674=1,D674-'Data Transformation'!$W$25,FALSE))</f>
        <v>#NUM!</v>
      </c>
      <c r="E673">
        <f t="array" ref="E673">IF(ISLOGICAL(D673),"",FREQUENCY(IF('Data Transformation'!$B$425:$B$8425='Bin Analysis'!$B651,'Data Transformation'!$G$425:$G$8425),D673))</f>
        <v>2001</v>
      </c>
      <c r="F673">
        <f t="shared" si="81"/>
        <v>0</v>
      </c>
      <c r="G673">
        <f>Weighting!$H$25</f>
        <v>0</v>
      </c>
      <c r="H673">
        <f t="array" ref="H673">FREQUENCY(IF('Data Transformation'!$B$4:$B$8425=B651,'Data Transformation'!$G$4:$G$8425),'Bin Analysis'!$B673)</f>
        <v>2073</v>
      </c>
      <c r="I673">
        <f t="shared" si="82"/>
        <v>0</v>
      </c>
      <c r="J673">
        <f t="shared" si="83"/>
        <v>0</v>
      </c>
      <c r="K673">
        <f>J673*Weighting!$W$25</f>
        <v>0</v>
      </c>
      <c r="M673" s="14"/>
    </row>
    <row r="674" spans="1:25" x14ac:dyDescent="0.55000000000000004">
      <c r="O674"/>
      <c r="P674"/>
      <c r="Q674"/>
      <c r="R674"/>
    </row>
    <row r="675" spans="1:25" ht="23.35" x14ac:dyDescent="0.8">
      <c r="A675" s="21" t="s">
        <v>0</v>
      </c>
      <c r="B675" s="21" t="str">
        <f>IFERROR(VLOOKUP(C675,'Data Transformation'!$L$6:$M$426,2,FALSE),"")</f>
        <v/>
      </c>
      <c r="C675" s="21">
        <f>C651+1</f>
        <v>28</v>
      </c>
      <c r="D675" s="21"/>
      <c r="E675" s="21"/>
      <c r="F675" s="21"/>
      <c r="G675" s="21"/>
      <c r="H675" s="22"/>
      <c r="I675" s="22"/>
      <c r="J675" s="22"/>
      <c r="K675" s="21"/>
      <c r="L675" s="21" t="str">
        <f>B675</f>
        <v/>
      </c>
      <c r="M675" s="23" t="e">
        <f>INDEX('Data Transformation'!$O$4:$O$424,MATCH($B675,'Data Transformation'!$M$4:$M$424,0),MATCH($M$2,'Data Transformation'!$O$3,0))</f>
        <v>#N/A</v>
      </c>
      <c r="N675" s="27" t="e">
        <f>IF('Input and Summary Results'!$J$16="minimum",'Bin Analysis'!X676/(M675-1),'Bin Analysis'!Y675/('Bin Analysis'!M675-1))</f>
        <v>#N/A</v>
      </c>
      <c r="O675" s="27" t="e">
        <f>IF(M675=FALSE,NA(),(VLOOKUP(1,C678:K697,4,FALSE))/(M675-1))</f>
        <v>#N/A</v>
      </c>
      <c r="P675" s="27" t="e">
        <f>IF(M675=FALSE,NA(),SUM(J678:J697)/Weighting!$S$5)</f>
        <v>#N/A</v>
      </c>
      <c r="Q675" s="27" t="e">
        <f>IF(M675=FALSE,NA(),SUM(K678:K697)/Weighting!$S$6)</f>
        <v>#N/A</v>
      </c>
      <c r="R675" s="27" t="e">
        <f>IF(M675=FALSE,NA(),(VLOOKUP(1,G678:K697,3,FALSE))/(M675-1))</f>
        <v>#N/A</v>
      </c>
      <c r="S675" s="22" t="e">
        <f>IF(M675=FALSE,NA(),IF(SUM(J678:J697)=2,"yes","no"))</f>
        <v>#N/A</v>
      </c>
      <c r="X675" s="2" cm="2">
        <f t="array" ref="X675:X676">FREQUENCY(IF('Data Transformation'!$B$425:$B$6424='Bin Analysis'!L675,'Data Transformation'!$G$425:$G$6424),'Data Transformation'!$U$11)</f>
        <v>0</v>
      </c>
      <c r="Y675" s="2" cm="2">
        <f t="array" ref="Y675:Y676">FREQUENCY(IF('Data Transformation'!$B$425:$B$6424='Bin Analysis'!L675,'Data Transformation'!$G$425:$G$6424),'Data Transformation'!$U$12)</f>
        <v>0</v>
      </c>
    </row>
    <row r="676" spans="1:25" x14ac:dyDescent="0.55000000000000004">
      <c r="A676" s="14" t="s">
        <v>67</v>
      </c>
      <c r="B676" t="s">
        <v>47</v>
      </c>
      <c r="C676" t="s">
        <v>5</v>
      </c>
      <c r="D676" t="s">
        <v>100</v>
      </c>
      <c r="E676" t="s">
        <v>101</v>
      </c>
      <c r="F676" t="s">
        <v>102</v>
      </c>
      <c r="G676" t="s">
        <v>70</v>
      </c>
      <c r="H676" t="s">
        <v>31</v>
      </c>
      <c r="I676" t="s">
        <v>32</v>
      </c>
      <c r="J676" t="s">
        <v>46</v>
      </c>
      <c r="K676" s="14" t="s">
        <v>45</v>
      </c>
      <c r="M676" s="14"/>
      <c r="X676" s="2">
        <v>0</v>
      </c>
      <c r="Y676" s="2">
        <v>0</v>
      </c>
    </row>
    <row r="677" spans="1:25" x14ac:dyDescent="0.55000000000000004">
      <c r="A677" s="32"/>
      <c r="D677" t="e">
        <f>IF(C677=1,'Data Transformation'!$G$3+0.5*'Data Transformation'!$W$25,IF(C678=1,D678-'Data Transformation'!$W$25,FALSE))</f>
        <v>#NUM!</v>
      </c>
      <c r="E677">
        <f t="array" ref="E677">IF(ISLOGICAL(D677),"",FREQUENCY(IF('Data Transformation'!$B$425:$B$8425='Bin Analysis'!$B675,'Data Transformation'!$G$425:$G$8425),D677))</f>
        <v>2001</v>
      </c>
      <c r="F677" t="e">
        <f>IF(ISLOGICAL(D677),"",E677-E676)</f>
        <v>#VALUE!</v>
      </c>
      <c r="M677" s="14"/>
    </row>
    <row r="678" spans="1:25" x14ac:dyDescent="0.55000000000000004">
      <c r="A678" s="32" t="e">
        <f>IF(Weighting!$P$6&gt;0,B678,"")</f>
        <v>#NUM!</v>
      </c>
      <c r="B678" t="e">
        <f>Weighting!$C$6</f>
        <v>#DIV/0!</v>
      </c>
      <c r="C678" t="e">
        <f>Weighting!$F$6</f>
        <v>#NUM!</v>
      </c>
      <c r="D678" t="e">
        <f>IF(C678=1,'Data Transformation'!$G$3+0.5*'Data Transformation'!$W$25,IF(C679=1,D679-'Data Transformation'!$W$25,FALSE))</f>
        <v>#NUM!</v>
      </c>
      <c r="E678">
        <f t="array" ref="E678">IF(ISLOGICAL(D678),"",FREQUENCY(IF('Data Transformation'!$B$425:$B$8425='Bin Analysis'!$B675,'Data Transformation'!$G$425:$G$8425),D678))</f>
        <v>2001</v>
      </c>
      <c r="F678">
        <f>IF(ISLOGICAL(D678),"",E678-E677)</f>
        <v>0</v>
      </c>
      <c r="G678">
        <f>Weighting!$H$6</f>
        <v>1</v>
      </c>
      <c r="H678">
        <f t="array" ref="H678">FREQUENCY(IF('Data Transformation'!$B$4:$B$8425=B675,'Data Transformation'!$G$4:$G$8425),'Bin Analysis'!$B678)</f>
        <v>2073</v>
      </c>
      <c r="I678">
        <f>H678-H677</f>
        <v>2073</v>
      </c>
      <c r="J678">
        <f>IF(I678=0,0,1)</f>
        <v>1</v>
      </c>
      <c r="K678" t="e">
        <f>J678*Weighting!$W$6</f>
        <v>#NUM!</v>
      </c>
      <c r="M678" s="14"/>
    </row>
    <row r="679" spans="1:25" x14ac:dyDescent="0.55000000000000004">
      <c r="A679" s="32" t="str">
        <f>IF(Weighting!$P$7&gt;0,B679,"")</f>
        <v/>
      </c>
      <c r="B679" t="e">
        <f>Weighting!$C$7</f>
        <v>#DIV/0!</v>
      </c>
      <c r="C679" t="e">
        <f>Weighting!$F$7</f>
        <v>#NUM!</v>
      </c>
      <c r="D679" t="e">
        <f>IF(C679=1,'Data Transformation'!$G$3+0.5*'Data Transformation'!$W$25,IF(C680=1,D680-'Data Transformation'!$W$25,FALSE))</f>
        <v>#NUM!</v>
      </c>
      <c r="E679">
        <f t="array" ref="E679">IF(ISLOGICAL(D679),"",FREQUENCY(IF('Data Transformation'!$B$425:$B$8425='Bin Analysis'!$B675,'Data Transformation'!$G$425:$G$8425),D679))</f>
        <v>2001</v>
      </c>
      <c r="F679">
        <f t="shared" ref="F679:F697" si="84">IF(ISLOGICAL(D679),"",E679-E678)</f>
        <v>0</v>
      </c>
      <c r="G679">
        <f>Weighting!$H$7</f>
        <v>0</v>
      </c>
      <c r="H679">
        <f t="array" ref="H679">FREQUENCY(IF('Data Transformation'!$B$4:$B$8425=B675,'Data Transformation'!$G$4:$G$8425),'Bin Analysis'!$B679)</f>
        <v>2073</v>
      </c>
      <c r="I679">
        <f t="shared" ref="I679:I697" si="85">H679-H678</f>
        <v>0</v>
      </c>
      <c r="J679">
        <f>IF(I679=0,0,1)</f>
        <v>0</v>
      </c>
      <c r="K679">
        <f>J679*Weighting!$W$7</f>
        <v>0</v>
      </c>
      <c r="M679" s="14"/>
    </row>
    <row r="680" spans="1:25" x14ac:dyDescent="0.55000000000000004">
      <c r="A680" s="32" t="str">
        <f>IF(Weighting!$P$8&gt;0,B680,"")</f>
        <v/>
      </c>
      <c r="B680" t="e">
        <f>Weighting!$C$8</f>
        <v>#DIV/0!</v>
      </c>
      <c r="C680" t="e">
        <f>Weighting!$F$8</f>
        <v>#NUM!</v>
      </c>
      <c r="D680" t="e">
        <f>IF(C680=1,'Data Transformation'!$G$3+0.5*'Data Transformation'!$W$25,IF(C681=1,D681-'Data Transformation'!$W$25,FALSE))</f>
        <v>#NUM!</v>
      </c>
      <c r="E680">
        <f t="array" ref="E680">IF(ISLOGICAL(D680),"",FREQUENCY(IF('Data Transformation'!$B$425:$B$8425='Bin Analysis'!$B675,'Data Transformation'!$G$425:$G$8425),D680))</f>
        <v>2001</v>
      </c>
      <c r="F680">
        <f t="shared" si="84"/>
        <v>0</v>
      </c>
      <c r="G680">
        <f>Weighting!$H$8</f>
        <v>0</v>
      </c>
      <c r="H680">
        <f t="array" ref="H680">FREQUENCY(IF('Data Transformation'!$B$4:$B$8425=B675,'Data Transformation'!$G$4:$G$8425),'Bin Analysis'!$B680)</f>
        <v>2073</v>
      </c>
      <c r="I680">
        <f t="shared" si="85"/>
        <v>0</v>
      </c>
      <c r="J680">
        <f t="shared" ref="J680:J697" si="86">IF(I680=0,0,1)</f>
        <v>0</v>
      </c>
      <c r="K680">
        <f>J680*Weighting!$W$8</f>
        <v>0</v>
      </c>
      <c r="M680" s="14"/>
    </row>
    <row r="681" spans="1:25" x14ac:dyDescent="0.55000000000000004">
      <c r="A681" s="32" t="str">
        <f>IF(Weighting!$P$9&gt;0,B681,"")</f>
        <v/>
      </c>
      <c r="B681" s="50" t="e">
        <f>Weighting!$C$9</f>
        <v>#DIV/0!</v>
      </c>
      <c r="C681" t="e">
        <f>Weighting!$F$9</f>
        <v>#NUM!</v>
      </c>
      <c r="D681" t="e">
        <f>IF(C681=1,'Data Transformation'!$G$3+0.5*'Data Transformation'!$W$25,IF(C682=1,D682-'Data Transformation'!$W$25,FALSE))</f>
        <v>#NUM!</v>
      </c>
      <c r="E681">
        <f t="array" ref="E681">IF(ISLOGICAL(D681),"",FREQUENCY(IF('Data Transformation'!$B$425:$B$8425='Bin Analysis'!$B675,'Data Transformation'!$G$425:$G$8425),D681))</f>
        <v>2001</v>
      </c>
      <c r="F681">
        <f t="shared" si="84"/>
        <v>0</v>
      </c>
      <c r="G681">
        <f>Weighting!$H$9</f>
        <v>0</v>
      </c>
      <c r="H681">
        <f t="array" ref="H681">FREQUENCY(IF('Data Transformation'!$B$4:$B$8425=B675,'Data Transformation'!$G$4:$G$8425),'Bin Analysis'!$B681)</f>
        <v>2073</v>
      </c>
      <c r="I681">
        <f t="shared" si="85"/>
        <v>0</v>
      </c>
      <c r="J681">
        <f t="shared" si="86"/>
        <v>0</v>
      </c>
      <c r="K681">
        <f>J681*Weighting!$W$9</f>
        <v>0</v>
      </c>
      <c r="M681" s="14"/>
    </row>
    <row r="682" spans="1:25" x14ac:dyDescent="0.55000000000000004">
      <c r="A682" s="32" t="str">
        <f>IF(Weighting!$P$10&gt;0,B682,"")</f>
        <v/>
      </c>
      <c r="B682" t="e">
        <f>Weighting!$C$10</f>
        <v>#DIV/0!</v>
      </c>
      <c r="C682" t="e">
        <f>Weighting!$F$10</f>
        <v>#NUM!</v>
      </c>
      <c r="D682" t="e">
        <f>IF(C682=1,'Data Transformation'!$G$3+0.5*'Data Transformation'!$W$25,IF(C683=1,D683-'Data Transformation'!$W$25,FALSE))</f>
        <v>#NUM!</v>
      </c>
      <c r="E682">
        <f t="array" ref="E682">IF(ISLOGICAL(D682),"",FREQUENCY(IF('Data Transformation'!$B$425:$B$8425='Bin Analysis'!$B675,'Data Transformation'!$G$425:$G$8425),D682))</f>
        <v>2001</v>
      </c>
      <c r="F682">
        <f t="shared" si="84"/>
        <v>0</v>
      </c>
      <c r="G682">
        <f>Weighting!$H$10</f>
        <v>0</v>
      </c>
      <c r="H682">
        <f t="array" ref="H682">FREQUENCY(IF('Data Transformation'!$B$4:$B$8425=B675,'Data Transformation'!$G$4:$G$8425),'Bin Analysis'!$B682)</f>
        <v>2073</v>
      </c>
      <c r="I682">
        <f t="shared" si="85"/>
        <v>0</v>
      </c>
      <c r="J682">
        <f t="shared" si="86"/>
        <v>0</v>
      </c>
      <c r="K682">
        <f>J682*Weighting!$W$10</f>
        <v>0</v>
      </c>
      <c r="M682" s="14"/>
    </row>
    <row r="683" spans="1:25" x14ac:dyDescent="0.55000000000000004">
      <c r="A683" s="32" t="str">
        <f>IF(Weighting!$P$11&gt;0,B683,"")</f>
        <v/>
      </c>
      <c r="B683" t="e">
        <f>Weighting!$C$11</f>
        <v>#DIV/0!</v>
      </c>
      <c r="C683" t="e">
        <f>Weighting!$F$11</f>
        <v>#NUM!</v>
      </c>
      <c r="D683" t="e">
        <f>IF(C683=1,'Data Transformation'!$G$3+0.5*'Data Transformation'!$W$25,IF(C684=1,D684-'Data Transformation'!$W$25,FALSE))</f>
        <v>#NUM!</v>
      </c>
      <c r="E683">
        <f t="array" ref="E683">IF(ISLOGICAL(D683),"",FREQUENCY(IF('Data Transformation'!$B$425:$B$8425='Bin Analysis'!$B675,'Data Transformation'!$G$425:$G$8425),D683))</f>
        <v>2001</v>
      </c>
      <c r="F683">
        <f t="shared" si="84"/>
        <v>0</v>
      </c>
      <c r="G683">
        <f>Weighting!$H$11</f>
        <v>0</v>
      </c>
      <c r="H683">
        <f t="array" ref="H683">FREQUENCY(IF('Data Transformation'!$B$4:$B$8425=B675,'Data Transformation'!$G$4:$G$8425),'Bin Analysis'!$B683)</f>
        <v>2073</v>
      </c>
      <c r="I683">
        <f t="shared" si="85"/>
        <v>0</v>
      </c>
      <c r="J683">
        <f t="shared" si="86"/>
        <v>0</v>
      </c>
      <c r="K683">
        <f>J683*Weighting!$W$11</f>
        <v>0</v>
      </c>
      <c r="M683" s="14"/>
    </row>
    <row r="684" spans="1:25" x14ac:dyDescent="0.55000000000000004">
      <c r="A684" s="32" t="str">
        <f>IF(Weighting!$P$12&gt;0,B684,"")</f>
        <v/>
      </c>
      <c r="B684" t="e">
        <f>Weighting!$C$12</f>
        <v>#DIV/0!</v>
      </c>
      <c r="C684" t="e">
        <f>Weighting!$F$12</f>
        <v>#NUM!</v>
      </c>
      <c r="D684" t="e">
        <f>IF(C684=1,'Data Transformation'!$G$3+0.5*'Data Transformation'!$W$25,IF(C685=1,D685-'Data Transformation'!$W$25,FALSE))</f>
        <v>#NUM!</v>
      </c>
      <c r="E684">
        <f t="array" ref="E684">IF(ISLOGICAL(D684),"",FREQUENCY(IF('Data Transformation'!$B$425:$B$8425='Bin Analysis'!$B675,'Data Transformation'!$G$425:$G$8425),D684))</f>
        <v>2001</v>
      </c>
      <c r="F684">
        <f t="shared" si="84"/>
        <v>0</v>
      </c>
      <c r="G684">
        <f>Weighting!$H$12</f>
        <v>0</v>
      </c>
      <c r="H684">
        <f t="array" ref="H684">FREQUENCY(IF('Data Transformation'!$B$4:$B$8425=B675,'Data Transformation'!$G$4:$G$8425),'Bin Analysis'!$B684)</f>
        <v>2073</v>
      </c>
      <c r="I684">
        <f t="shared" si="85"/>
        <v>0</v>
      </c>
      <c r="J684">
        <f t="shared" si="86"/>
        <v>0</v>
      </c>
      <c r="K684">
        <f>J684*Weighting!$W$12</f>
        <v>0</v>
      </c>
      <c r="M684" s="14"/>
    </row>
    <row r="685" spans="1:25" x14ac:dyDescent="0.55000000000000004">
      <c r="A685" s="32" t="str">
        <f>IF(Weighting!$P$13&gt;0,B685,"")</f>
        <v/>
      </c>
      <c r="B685" t="e">
        <f>Weighting!$C$13</f>
        <v>#DIV/0!</v>
      </c>
      <c r="C685" t="e">
        <f>Weighting!$F$13</f>
        <v>#NUM!</v>
      </c>
      <c r="D685" t="e">
        <f>IF(C685=1,'Data Transformation'!$G$3+0.5*'Data Transformation'!$W$25,IF(C686=1,D686-'Data Transformation'!$W$25,FALSE))</f>
        <v>#NUM!</v>
      </c>
      <c r="E685">
        <f t="array" ref="E685">IF(ISLOGICAL(D685),"",FREQUENCY(IF('Data Transformation'!$B$425:$B$8425='Bin Analysis'!$B675,'Data Transformation'!$G$425:$G$8425),D685))</f>
        <v>2001</v>
      </c>
      <c r="F685">
        <f t="shared" si="84"/>
        <v>0</v>
      </c>
      <c r="G685">
        <f>Weighting!$H$13</f>
        <v>0</v>
      </c>
      <c r="H685">
        <f t="array" ref="H685">FREQUENCY(IF('Data Transformation'!$B$4:$B$8425=B675,'Data Transformation'!$G$4:$G$8425),'Bin Analysis'!$B685)</f>
        <v>2073</v>
      </c>
      <c r="I685">
        <f t="shared" si="85"/>
        <v>0</v>
      </c>
      <c r="J685">
        <f t="shared" si="86"/>
        <v>0</v>
      </c>
      <c r="K685">
        <f>J685*Weighting!$W$13</f>
        <v>0</v>
      </c>
      <c r="M685" s="14"/>
    </row>
    <row r="686" spans="1:25" x14ac:dyDescent="0.55000000000000004">
      <c r="A686" s="32" t="str">
        <f>IF(Weighting!$P$14&gt;0,B686,"")</f>
        <v/>
      </c>
      <c r="B686" t="e">
        <f>Weighting!$C$14</f>
        <v>#DIV/0!</v>
      </c>
      <c r="C686" t="e">
        <f>Weighting!$F$14</f>
        <v>#NUM!</v>
      </c>
      <c r="D686" t="e">
        <f>IF(C686=1,'Data Transformation'!$G$3+0.5*'Data Transformation'!$W$25,IF(C687=1,D687-'Data Transformation'!$W$25,FALSE))</f>
        <v>#NUM!</v>
      </c>
      <c r="E686">
        <f t="array" ref="E686">IF(ISLOGICAL(D686),"",FREQUENCY(IF('Data Transformation'!$B$425:$B$8425='Bin Analysis'!$B675,'Data Transformation'!$G$425:$G$8425),D686))</f>
        <v>2001</v>
      </c>
      <c r="F686">
        <f t="shared" si="84"/>
        <v>0</v>
      </c>
      <c r="G686">
        <f>Weighting!$H$14</f>
        <v>0</v>
      </c>
      <c r="H686">
        <f t="array" ref="H686">FREQUENCY(IF('Data Transformation'!$B$4:$B$8425=B675,'Data Transformation'!$G$4:$G$8425),'Bin Analysis'!$B686)</f>
        <v>2073</v>
      </c>
      <c r="I686">
        <f t="shared" si="85"/>
        <v>0</v>
      </c>
      <c r="J686">
        <f t="shared" si="86"/>
        <v>0</v>
      </c>
      <c r="K686">
        <f>J686*Weighting!$W$14</f>
        <v>0</v>
      </c>
      <c r="M686" s="14"/>
    </row>
    <row r="687" spans="1:25" x14ac:dyDescent="0.55000000000000004">
      <c r="A687" s="32" t="str">
        <f>IF(Weighting!$P$15&gt;0,B687,"")</f>
        <v/>
      </c>
      <c r="B687" t="e">
        <f>Weighting!$C$15</f>
        <v>#DIV/0!</v>
      </c>
      <c r="C687" t="e">
        <f>Weighting!$F$15</f>
        <v>#NUM!</v>
      </c>
      <c r="D687" t="e">
        <f>IF(C687=1,'Data Transformation'!$G$3+0.5*'Data Transformation'!$W$25,IF(C688=1,D688-'Data Transformation'!$W$25,FALSE))</f>
        <v>#NUM!</v>
      </c>
      <c r="E687">
        <f t="array" ref="E687">IF(ISLOGICAL(D687),"",FREQUENCY(IF('Data Transformation'!$B$425:$B$8425='Bin Analysis'!$B675,'Data Transformation'!$G$425:$G$8425),D687))</f>
        <v>2001</v>
      </c>
      <c r="F687">
        <f t="shared" si="84"/>
        <v>0</v>
      </c>
      <c r="G687">
        <f>Weighting!$H$15</f>
        <v>0</v>
      </c>
      <c r="H687">
        <f t="array" ref="H687">FREQUENCY(IF('Data Transformation'!$B$4:$B$8425=B675,'Data Transformation'!$G$4:$G$8425),'Bin Analysis'!$B687)</f>
        <v>2073</v>
      </c>
      <c r="I687">
        <f t="shared" si="85"/>
        <v>0</v>
      </c>
      <c r="J687">
        <f t="shared" si="86"/>
        <v>0</v>
      </c>
      <c r="K687">
        <f>J687*Weighting!$W$15</f>
        <v>0</v>
      </c>
      <c r="M687" s="14"/>
    </row>
    <row r="688" spans="1:25" x14ac:dyDescent="0.55000000000000004">
      <c r="A688" s="32" t="str">
        <f>IF(Weighting!$P$16&gt;0,B688,"")</f>
        <v/>
      </c>
      <c r="B688" t="e">
        <f>Weighting!$C$16</f>
        <v>#DIV/0!</v>
      </c>
      <c r="C688" t="e">
        <f>Weighting!$F$16</f>
        <v>#NUM!</v>
      </c>
      <c r="D688" t="e">
        <f>IF(C688=1,'Data Transformation'!$G$3+0.5*'Data Transformation'!$W$25,IF(C689=1,D689-'Data Transformation'!$W$25,FALSE))</f>
        <v>#NUM!</v>
      </c>
      <c r="E688">
        <f t="array" ref="E688">IF(ISLOGICAL(D688),"",FREQUENCY(IF('Data Transformation'!$B$425:$B$8425='Bin Analysis'!$B675,'Data Transformation'!$G$425:$G$8425),D688))</f>
        <v>2001</v>
      </c>
      <c r="F688">
        <f t="shared" si="84"/>
        <v>0</v>
      </c>
      <c r="G688">
        <f>Weighting!$H$16</f>
        <v>0</v>
      </c>
      <c r="H688">
        <f t="array" ref="H688">FREQUENCY(IF('Data Transformation'!$B$4:$B$8425=B675,'Data Transformation'!$G$4:$G$8425),'Bin Analysis'!$B688)</f>
        <v>2073</v>
      </c>
      <c r="I688">
        <f t="shared" si="85"/>
        <v>0</v>
      </c>
      <c r="J688">
        <f t="shared" si="86"/>
        <v>0</v>
      </c>
      <c r="K688">
        <f>J688*Weighting!$W$16</f>
        <v>0</v>
      </c>
      <c r="M688" s="14"/>
    </row>
    <row r="689" spans="1:25" x14ac:dyDescent="0.55000000000000004">
      <c r="A689" s="32" t="str">
        <f>IF(Weighting!$P$17&gt;0,B689,"")</f>
        <v/>
      </c>
      <c r="B689" t="e">
        <f>Weighting!$C$17</f>
        <v>#DIV/0!</v>
      </c>
      <c r="C689" t="e">
        <f>Weighting!$F$17</f>
        <v>#NUM!</v>
      </c>
      <c r="D689" t="e">
        <f>IF(C689=1,'Data Transformation'!$G$3+0.5*'Data Transformation'!$W$25,IF(C690=1,D690-'Data Transformation'!$W$25,FALSE))</f>
        <v>#NUM!</v>
      </c>
      <c r="E689">
        <f t="array" ref="E689">IF(ISLOGICAL(D689),"",FREQUENCY(IF('Data Transformation'!$B$425:$B$8425='Bin Analysis'!$B675,'Data Transformation'!$G$425:$G$8425),D689))</f>
        <v>2001</v>
      </c>
      <c r="F689">
        <f t="shared" si="84"/>
        <v>0</v>
      </c>
      <c r="G689">
        <f>Weighting!$H$17</f>
        <v>0</v>
      </c>
      <c r="H689">
        <f t="array" ref="H689">FREQUENCY(IF('Data Transformation'!$B$4:$B$8425=B675,'Data Transformation'!$G$4:$G$8425),'Bin Analysis'!$B689)</f>
        <v>2073</v>
      </c>
      <c r="I689">
        <f t="shared" si="85"/>
        <v>0</v>
      </c>
      <c r="J689">
        <f t="shared" si="86"/>
        <v>0</v>
      </c>
      <c r="K689">
        <f>J689*Weighting!$W$17</f>
        <v>0</v>
      </c>
      <c r="M689" s="14"/>
    </row>
    <row r="690" spans="1:25" x14ac:dyDescent="0.55000000000000004">
      <c r="A690" s="32" t="str">
        <f>IF(Weighting!$P$18&gt;0,B690,"")</f>
        <v/>
      </c>
      <c r="B690" t="e">
        <f>Weighting!$C$18</f>
        <v>#DIV/0!</v>
      </c>
      <c r="C690" t="e">
        <f>Weighting!$F$18</f>
        <v>#NUM!</v>
      </c>
      <c r="D690" t="e">
        <f>IF(C690=1,'Data Transformation'!$G$3+0.5*'Data Transformation'!$W$25,IF(C691=1,D691-'Data Transformation'!$W$25,FALSE))</f>
        <v>#NUM!</v>
      </c>
      <c r="E690">
        <f t="array" ref="E690">IF(ISLOGICAL(D690),"",FREQUENCY(IF('Data Transformation'!$B$425:$B$8425='Bin Analysis'!$B675,'Data Transformation'!$G$425:$G$8425),D690))</f>
        <v>2001</v>
      </c>
      <c r="F690">
        <f t="shared" si="84"/>
        <v>0</v>
      </c>
      <c r="G690">
        <f>Weighting!$H$18</f>
        <v>0</v>
      </c>
      <c r="H690">
        <f t="array" ref="H690">FREQUENCY(IF('Data Transformation'!$B$4:$B$8425=B675,'Data Transformation'!$G$4:$G$8425),'Bin Analysis'!$B690)</f>
        <v>2073</v>
      </c>
      <c r="I690">
        <f t="shared" si="85"/>
        <v>0</v>
      </c>
      <c r="J690">
        <f t="shared" si="86"/>
        <v>0</v>
      </c>
      <c r="K690">
        <f>J690*Weighting!$W$18</f>
        <v>0</v>
      </c>
      <c r="M690" s="14"/>
    </row>
    <row r="691" spans="1:25" x14ac:dyDescent="0.55000000000000004">
      <c r="A691" s="32" t="str">
        <f>IF(Weighting!$P$19&gt;0,B691,"")</f>
        <v/>
      </c>
      <c r="B691" t="e">
        <f>Weighting!$C$19</f>
        <v>#DIV/0!</v>
      </c>
      <c r="C691" t="e">
        <f>Weighting!$F$19</f>
        <v>#NUM!</v>
      </c>
      <c r="D691" t="e">
        <f>IF(C691=1,'Data Transformation'!$G$3+0.5*'Data Transformation'!$W$25,IF(C692=1,D692-'Data Transformation'!$W$25,FALSE))</f>
        <v>#NUM!</v>
      </c>
      <c r="E691">
        <f t="array" ref="E691">IF(ISLOGICAL(D691),"",FREQUENCY(IF('Data Transformation'!$B$425:$B$8425='Bin Analysis'!$B675,'Data Transformation'!$G$425:$G$8425),D691))</f>
        <v>2001</v>
      </c>
      <c r="F691">
        <f t="shared" si="84"/>
        <v>0</v>
      </c>
      <c r="G691">
        <f>Weighting!$H$19</f>
        <v>0</v>
      </c>
      <c r="H691">
        <f t="array" ref="H691">FREQUENCY(IF('Data Transformation'!$B$4:$B$8425=B675,'Data Transformation'!$G$4:$G$8425),'Bin Analysis'!$B691)</f>
        <v>2073</v>
      </c>
      <c r="I691">
        <f t="shared" si="85"/>
        <v>0</v>
      </c>
      <c r="J691">
        <f t="shared" si="86"/>
        <v>0</v>
      </c>
      <c r="K691">
        <f>J691*Weighting!$W$19</f>
        <v>0</v>
      </c>
      <c r="M691" s="14"/>
    </row>
    <row r="692" spans="1:25" x14ac:dyDescent="0.55000000000000004">
      <c r="A692" s="32" t="str">
        <f>IF(Weighting!$P$20&gt;0,B692,"")</f>
        <v/>
      </c>
      <c r="B692" t="e">
        <f>Weighting!$C$20</f>
        <v>#DIV/0!</v>
      </c>
      <c r="C692" t="e">
        <f>Weighting!$F$20</f>
        <v>#NUM!</v>
      </c>
      <c r="D692" t="e">
        <f>IF(C692=1,'Data Transformation'!$G$3+0.5*'Data Transformation'!$W$25,IF(C693=1,D693-'Data Transformation'!$W$25,FALSE))</f>
        <v>#NUM!</v>
      </c>
      <c r="E692">
        <f t="array" ref="E692">IF(ISLOGICAL(D692),"",FREQUENCY(IF('Data Transformation'!$B$425:$B$8425='Bin Analysis'!$B675,'Data Transformation'!$G$425:$G$8425),D692))</f>
        <v>2001</v>
      </c>
      <c r="F692">
        <f t="shared" si="84"/>
        <v>0</v>
      </c>
      <c r="G692">
        <f>Weighting!$H$20</f>
        <v>0</v>
      </c>
      <c r="H692">
        <f t="array" ref="H692">FREQUENCY(IF('Data Transformation'!$B$4:$B$8425=B675,'Data Transformation'!$G$4:$G$8425),'Bin Analysis'!$B692)</f>
        <v>2073</v>
      </c>
      <c r="I692">
        <f t="shared" si="85"/>
        <v>0</v>
      </c>
      <c r="J692">
        <f t="shared" si="86"/>
        <v>0</v>
      </c>
      <c r="K692">
        <f>J692*Weighting!$W$20</f>
        <v>0</v>
      </c>
      <c r="M692" s="14"/>
    </row>
    <row r="693" spans="1:25" x14ac:dyDescent="0.55000000000000004">
      <c r="A693" s="32" t="str">
        <f>IF(Weighting!$P$21&gt;0,B693,"")</f>
        <v/>
      </c>
      <c r="B693" t="e">
        <f>Weighting!$C$21</f>
        <v>#DIV/0!</v>
      </c>
      <c r="C693" t="e">
        <f>Weighting!$F$21</f>
        <v>#NUM!</v>
      </c>
      <c r="D693" t="e">
        <f>IF(C693=1,'Data Transformation'!$G$3+0.5*'Data Transformation'!$W$25,IF(C694=1,D694-'Data Transformation'!$W$25,FALSE))</f>
        <v>#NUM!</v>
      </c>
      <c r="E693">
        <f t="array" ref="E693">IF(ISLOGICAL(D693),"",FREQUENCY(IF('Data Transformation'!$B$425:$B$8425='Bin Analysis'!$B675,'Data Transformation'!$G$425:$G$8425),D693))</f>
        <v>2001</v>
      </c>
      <c r="F693">
        <f t="shared" si="84"/>
        <v>0</v>
      </c>
      <c r="G693">
        <f>Weighting!$H$21</f>
        <v>0</v>
      </c>
      <c r="H693">
        <f t="array" ref="H693">FREQUENCY(IF('Data Transformation'!$B$4:$B$8425=B675,'Data Transformation'!$G$4:$G$8425),'Bin Analysis'!$B693)</f>
        <v>2073</v>
      </c>
      <c r="I693">
        <f t="shared" si="85"/>
        <v>0</v>
      </c>
      <c r="J693">
        <f t="shared" si="86"/>
        <v>0</v>
      </c>
      <c r="K693">
        <f>J693*Weighting!$W$21</f>
        <v>0</v>
      </c>
      <c r="M693" s="14"/>
    </row>
    <row r="694" spans="1:25" x14ac:dyDescent="0.55000000000000004">
      <c r="A694" s="32" t="str">
        <f>IF(Weighting!$P$22&gt;0,B694,"")</f>
        <v/>
      </c>
      <c r="B694" t="e">
        <f>Weighting!$C$22</f>
        <v>#DIV/0!</v>
      </c>
      <c r="C694" t="e">
        <f>Weighting!$F$22</f>
        <v>#NUM!</v>
      </c>
      <c r="D694" t="e">
        <f>IF(C694=1,'Data Transformation'!$G$3+0.5*'Data Transformation'!$W$25,IF(C695=1,D695-'Data Transformation'!$W$25,FALSE))</f>
        <v>#NUM!</v>
      </c>
      <c r="E694">
        <f t="array" ref="E694">IF(ISLOGICAL(D694),"",FREQUENCY(IF('Data Transformation'!$B$425:$B$8425='Bin Analysis'!$B675,'Data Transformation'!$G$425:$G$8425),D694))</f>
        <v>2001</v>
      </c>
      <c r="F694">
        <f t="shared" si="84"/>
        <v>0</v>
      </c>
      <c r="G694">
        <f>Weighting!$H$22</f>
        <v>0</v>
      </c>
      <c r="H694">
        <f t="array" ref="H694">FREQUENCY(IF('Data Transformation'!$B$4:$B$8425=B675,'Data Transformation'!$G$4:$G$8425),'Bin Analysis'!$B694)</f>
        <v>2073</v>
      </c>
      <c r="I694">
        <f t="shared" si="85"/>
        <v>0</v>
      </c>
      <c r="J694">
        <f t="shared" si="86"/>
        <v>0</v>
      </c>
      <c r="K694">
        <f>J694*Weighting!$W$22</f>
        <v>0</v>
      </c>
      <c r="M694" s="14"/>
    </row>
    <row r="695" spans="1:25" x14ac:dyDescent="0.55000000000000004">
      <c r="A695" s="32" t="str">
        <f>IF(Weighting!$P$23&gt;0,B695,"")</f>
        <v/>
      </c>
      <c r="B695" t="e">
        <f>Weighting!$C$23</f>
        <v>#DIV/0!</v>
      </c>
      <c r="C695" t="e">
        <f>Weighting!$F$23</f>
        <v>#NUM!</v>
      </c>
      <c r="D695" t="e">
        <f>IF(C695=1,'Data Transformation'!$G$3+0.5*'Data Transformation'!$W$25,IF(C696=1,D696-'Data Transformation'!$W$25,FALSE))</f>
        <v>#NUM!</v>
      </c>
      <c r="E695">
        <f t="array" ref="E695">IF(ISLOGICAL(D695),"",FREQUENCY(IF('Data Transformation'!$B$425:$B$8425='Bin Analysis'!$B675,'Data Transformation'!$G$425:$G$8425),D695))</f>
        <v>2001</v>
      </c>
      <c r="F695">
        <f t="shared" si="84"/>
        <v>0</v>
      </c>
      <c r="G695">
        <f>Weighting!$H$23</f>
        <v>0</v>
      </c>
      <c r="H695">
        <f t="array" ref="H695">FREQUENCY(IF('Data Transformation'!$B$4:$B$8425=B675,'Data Transformation'!$G$4:$G$8425),'Bin Analysis'!$B695)</f>
        <v>2073</v>
      </c>
      <c r="I695">
        <f t="shared" si="85"/>
        <v>0</v>
      </c>
      <c r="J695">
        <f t="shared" si="86"/>
        <v>0</v>
      </c>
      <c r="K695">
        <f>J695*Weighting!$W$23</f>
        <v>0</v>
      </c>
      <c r="M695" s="14"/>
    </row>
    <row r="696" spans="1:25" x14ac:dyDescent="0.55000000000000004">
      <c r="A696" s="32" t="str">
        <f>IF(Weighting!$P$24&gt;0,B696,"")</f>
        <v/>
      </c>
      <c r="B696" t="e">
        <f>Weighting!$C$24</f>
        <v>#DIV/0!</v>
      </c>
      <c r="C696" t="e">
        <f>Weighting!$F$24</f>
        <v>#NUM!</v>
      </c>
      <c r="D696" t="e">
        <f>IF(C696=1,'Data Transformation'!$G$3+0.5*'Data Transformation'!$W$25,IF(C697=1,D697-'Data Transformation'!$W$25,FALSE))</f>
        <v>#NUM!</v>
      </c>
      <c r="E696">
        <f t="array" ref="E696">IF(ISLOGICAL(D696),"",FREQUENCY(IF('Data Transformation'!$B$425:$B$8425='Bin Analysis'!$B675,'Data Transformation'!$G$425:$G$8425),D696))</f>
        <v>2001</v>
      </c>
      <c r="F696">
        <f t="shared" si="84"/>
        <v>0</v>
      </c>
      <c r="G696">
        <f>Weighting!$H$24</f>
        <v>0</v>
      </c>
      <c r="H696">
        <f t="array" ref="H696">FREQUENCY(IF('Data Transformation'!$B$4:$B$8425=B675,'Data Transformation'!$G$4:$G$8425),'Bin Analysis'!$B696)</f>
        <v>2073</v>
      </c>
      <c r="I696">
        <f t="shared" si="85"/>
        <v>0</v>
      </c>
      <c r="J696">
        <f t="shared" si="86"/>
        <v>0</v>
      </c>
      <c r="K696">
        <f>J696*Weighting!$W$24</f>
        <v>0</v>
      </c>
      <c r="M696" s="14"/>
    </row>
    <row r="697" spans="1:25" x14ac:dyDescent="0.55000000000000004">
      <c r="A697" s="32" t="str">
        <f>IF(Weighting!$P$25&gt;0,B697,"")</f>
        <v/>
      </c>
      <c r="B697" t="e">
        <f>Weighting!$C$25</f>
        <v>#DIV/0!</v>
      </c>
      <c r="C697" t="e">
        <f>Weighting!$F$25</f>
        <v>#NUM!</v>
      </c>
      <c r="D697" t="e">
        <f>IF(C697=1,'Data Transformation'!$G$3+0.5*'Data Transformation'!$W$25,IF(C698=1,D698-'Data Transformation'!$W$25,FALSE))</f>
        <v>#NUM!</v>
      </c>
      <c r="E697">
        <f t="array" ref="E697">IF(ISLOGICAL(D697),"",FREQUENCY(IF('Data Transformation'!$B$425:$B$8425='Bin Analysis'!$B675,'Data Transformation'!$G$425:$G$8425),D697))</f>
        <v>2001</v>
      </c>
      <c r="F697">
        <f t="shared" si="84"/>
        <v>0</v>
      </c>
      <c r="G697">
        <f>Weighting!$H$25</f>
        <v>0</v>
      </c>
      <c r="H697">
        <f t="array" ref="H697">FREQUENCY(IF('Data Transformation'!$B$4:$B$8425=B675,'Data Transformation'!$G$4:$G$8425),'Bin Analysis'!$B697)</f>
        <v>2073</v>
      </c>
      <c r="I697">
        <f t="shared" si="85"/>
        <v>0</v>
      </c>
      <c r="J697">
        <f t="shared" si="86"/>
        <v>0</v>
      </c>
      <c r="K697">
        <f>J697*Weighting!$W$25</f>
        <v>0</v>
      </c>
      <c r="M697" s="14"/>
    </row>
    <row r="698" spans="1:25" x14ac:dyDescent="0.55000000000000004">
      <c r="O698"/>
      <c r="P698"/>
      <c r="Q698"/>
      <c r="R698"/>
    </row>
    <row r="699" spans="1:25" ht="23.35" x14ac:dyDescent="0.8">
      <c r="A699" s="21" t="s">
        <v>0</v>
      </c>
      <c r="B699" s="21" t="str">
        <f>IFERROR(VLOOKUP(C699,'Data Transformation'!$L$6:$M$426,2,FALSE),"")</f>
        <v/>
      </c>
      <c r="C699" s="21">
        <f>C675+1</f>
        <v>29</v>
      </c>
      <c r="D699" s="21"/>
      <c r="E699" s="21"/>
      <c r="F699" s="21"/>
      <c r="G699" s="21"/>
      <c r="H699" s="22"/>
      <c r="I699" s="22"/>
      <c r="J699" s="22"/>
      <c r="K699" s="21"/>
      <c r="L699" s="21" t="str">
        <f>B699</f>
        <v/>
      </c>
      <c r="M699" s="23" t="e">
        <f>INDEX('Data Transformation'!$O$4:$O$424,MATCH($B699,'Data Transformation'!$M$4:$M$424,0),MATCH($M$2,'Data Transformation'!$O$3,0))</f>
        <v>#N/A</v>
      </c>
      <c r="N699" s="27" t="e">
        <f>IF('Input and Summary Results'!$J$16="minimum",'Bin Analysis'!X700/(M699-1),'Bin Analysis'!Y699/('Bin Analysis'!M699-1))</f>
        <v>#N/A</v>
      </c>
      <c r="O699" s="27" t="e">
        <f>IF(M699=FALSE,NA(),(VLOOKUP(1,C702:K721,4,FALSE))/(M699-1))</f>
        <v>#N/A</v>
      </c>
      <c r="P699" s="27" t="e">
        <f>IF(M699=FALSE,NA(),SUM(J702:J721)/Weighting!$S$5)</f>
        <v>#N/A</v>
      </c>
      <c r="Q699" s="27" t="e">
        <f>IF(M699=FALSE,NA(),SUM(K702:K721)/Weighting!$S$6)</f>
        <v>#N/A</v>
      </c>
      <c r="R699" s="27" t="e">
        <f>IF(M699=FALSE,NA(),(VLOOKUP(1,G702:K721,3,FALSE))/(M699-1))</f>
        <v>#N/A</v>
      </c>
      <c r="S699" s="22" t="e">
        <f>IF(M699=FALSE,NA(),IF(SUM(J702:J721)=2,"yes","no"))</f>
        <v>#N/A</v>
      </c>
      <c r="X699" s="2" cm="2">
        <f t="array" ref="X699:X700">FREQUENCY(IF('Data Transformation'!$B$425:$B$6424='Bin Analysis'!L699,'Data Transformation'!$G$425:$G$6424),'Data Transformation'!$U$11)</f>
        <v>0</v>
      </c>
      <c r="Y699" s="2" cm="2">
        <f t="array" ref="Y699:Y700">FREQUENCY(IF('Data Transformation'!$B$425:$B$6424='Bin Analysis'!L699,'Data Transformation'!$G$425:$G$6424),'Data Transformation'!$U$12)</f>
        <v>0</v>
      </c>
    </row>
    <row r="700" spans="1:25" x14ac:dyDescent="0.55000000000000004">
      <c r="A700" s="14" t="s">
        <v>67</v>
      </c>
      <c r="B700" t="s">
        <v>47</v>
      </c>
      <c r="C700" t="s">
        <v>5</v>
      </c>
      <c r="D700" t="s">
        <v>100</v>
      </c>
      <c r="E700" t="s">
        <v>101</v>
      </c>
      <c r="F700" t="s">
        <v>102</v>
      </c>
      <c r="G700" t="s">
        <v>70</v>
      </c>
      <c r="H700" t="s">
        <v>31</v>
      </c>
      <c r="I700" t="s">
        <v>32</v>
      </c>
      <c r="J700" t="s">
        <v>46</v>
      </c>
      <c r="K700" s="14" t="s">
        <v>45</v>
      </c>
      <c r="M700" s="14"/>
      <c r="X700" s="2">
        <v>0</v>
      </c>
      <c r="Y700" s="2">
        <v>0</v>
      </c>
    </row>
    <row r="701" spans="1:25" x14ac:dyDescent="0.55000000000000004">
      <c r="A701" s="32"/>
      <c r="D701" t="e">
        <f>IF(C701=1,'Data Transformation'!$G$3+0.5*'Data Transformation'!$W$25,IF(C702=1,D702-'Data Transformation'!$W$25,FALSE))</f>
        <v>#NUM!</v>
      </c>
      <c r="E701">
        <f t="array" ref="E701">IF(ISLOGICAL(D701),"",FREQUENCY(IF('Data Transformation'!$B$425:$B$8425='Bin Analysis'!$B699,'Data Transformation'!$G$425:$G$8425),D701))</f>
        <v>2001</v>
      </c>
      <c r="F701" t="e">
        <f>IF(ISLOGICAL(D701),"",E701-E700)</f>
        <v>#VALUE!</v>
      </c>
      <c r="M701" s="14"/>
    </row>
    <row r="702" spans="1:25" x14ac:dyDescent="0.55000000000000004">
      <c r="A702" s="32" t="e">
        <f>IF(Weighting!$P$6&gt;0,B702,"")</f>
        <v>#NUM!</v>
      </c>
      <c r="B702" t="e">
        <f>Weighting!$C$6</f>
        <v>#DIV/0!</v>
      </c>
      <c r="C702" t="e">
        <f>Weighting!$F$6</f>
        <v>#NUM!</v>
      </c>
      <c r="D702" t="e">
        <f>IF(C702=1,'Data Transformation'!$G$3+0.5*'Data Transformation'!$W$25,IF(C703=1,D703-'Data Transformation'!$W$25,FALSE))</f>
        <v>#NUM!</v>
      </c>
      <c r="E702">
        <f t="array" ref="E702">IF(ISLOGICAL(D702),"",FREQUENCY(IF('Data Transformation'!$B$425:$B$8425='Bin Analysis'!$B699,'Data Transformation'!$G$425:$G$8425),D702))</f>
        <v>2001</v>
      </c>
      <c r="F702">
        <f>IF(ISLOGICAL(D702),"",E702-E701)</f>
        <v>0</v>
      </c>
      <c r="G702">
        <f>Weighting!$H$6</f>
        <v>1</v>
      </c>
      <c r="H702">
        <f t="array" ref="H702">FREQUENCY(IF('Data Transformation'!$B$4:$B$8425=B699,'Data Transformation'!$G$4:$G$8425),'Bin Analysis'!$B702)</f>
        <v>2073</v>
      </c>
      <c r="I702">
        <f>H702-H701</f>
        <v>2073</v>
      </c>
      <c r="J702">
        <f>IF(I702=0,0,1)</f>
        <v>1</v>
      </c>
      <c r="K702" t="e">
        <f>J702*Weighting!$W$6</f>
        <v>#NUM!</v>
      </c>
      <c r="M702" s="14"/>
    </row>
    <row r="703" spans="1:25" x14ac:dyDescent="0.55000000000000004">
      <c r="A703" s="32" t="str">
        <f>IF(Weighting!$P$7&gt;0,B703,"")</f>
        <v/>
      </c>
      <c r="B703" t="e">
        <f>Weighting!$C$7</f>
        <v>#DIV/0!</v>
      </c>
      <c r="C703" t="e">
        <f>Weighting!$F$7</f>
        <v>#NUM!</v>
      </c>
      <c r="D703" t="e">
        <f>IF(C703=1,'Data Transformation'!$G$3+0.5*'Data Transformation'!$W$25,IF(C704=1,D704-'Data Transformation'!$W$25,FALSE))</f>
        <v>#NUM!</v>
      </c>
      <c r="E703">
        <f t="array" ref="E703">IF(ISLOGICAL(D703),"",FREQUENCY(IF('Data Transformation'!$B$425:$B$8425='Bin Analysis'!$B699,'Data Transformation'!$G$425:$G$8425),D703))</f>
        <v>2001</v>
      </c>
      <c r="F703">
        <f t="shared" ref="F703:F721" si="87">IF(ISLOGICAL(D703),"",E703-E702)</f>
        <v>0</v>
      </c>
      <c r="G703">
        <f>Weighting!$H$7</f>
        <v>0</v>
      </c>
      <c r="H703">
        <f t="array" ref="H703">FREQUENCY(IF('Data Transformation'!$B$4:$B$8425=B699,'Data Transformation'!$G$4:$G$8425),'Bin Analysis'!$B703)</f>
        <v>2073</v>
      </c>
      <c r="I703">
        <f t="shared" ref="I703:I721" si="88">H703-H702</f>
        <v>0</v>
      </c>
      <c r="J703">
        <f>IF(I703=0,0,1)</f>
        <v>0</v>
      </c>
      <c r="K703">
        <f>J703*Weighting!$W$7</f>
        <v>0</v>
      </c>
      <c r="M703" s="14"/>
    </row>
    <row r="704" spans="1:25" x14ac:dyDescent="0.55000000000000004">
      <c r="A704" s="32" t="str">
        <f>IF(Weighting!$P$8&gt;0,B704,"")</f>
        <v/>
      </c>
      <c r="B704" t="e">
        <f>Weighting!$C$8</f>
        <v>#DIV/0!</v>
      </c>
      <c r="C704" t="e">
        <f>Weighting!$F$8</f>
        <v>#NUM!</v>
      </c>
      <c r="D704" t="e">
        <f>IF(C704=1,'Data Transformation'!$G$3+0.5*'Data Transformation'!$W$25,IF(C705=1,D705-'Data Transformation'!$W$25,FALSE))</f>
        <v>#NUM!</v>
      </c>
      <c r="E704">
        <f t="array" ref="E704">IF(ISLOGICAL(D704),"",FREQUENCY(IF('Data Transformation'!$B$425:$B$8425='Bin Analysis'!$B699,'Data Transformation'!$G$425:$G$8425),D704))</f>
        <v>2001</v>
      </c>
      <c r="F704">
        <f t="shared" si="87"/>
        <v>0</v>
      </c>
      <c r="G704">
        <f>Weighting!$H$8</f>
        <v>0</v>
      </c>
      <c r="H704">
        <f t="array" ref="H704">FREQUENCY(IF('Data Transformation'!$B$4:$B$8425=B699,'Data Transformation'!$G$4:$G$8425),'Bin Analysis'!$B704)</f>
        <v>2073</v>
      </c>
      <c r="I704">
        <f t="shared" si="88"/>
        <v>0</v>
      </c>
      <c r="J704">
        <f t="shared" ref="J704:J721" si="89">IF(I704=0,0,1)</f>
        <v>0</v>
      </c>
      <c r="K704">
        <f>J704*Weighting!$W$8</f>
        <v>0</v>
      </c>
      <c r="M704" s="14"/>
    </row>
    <row r="705" spans="1:13" x14ac:dyDescent="0.55000000000000004">
      <c r="A705" s="32" t="str">
        <f>IF(Weighting!$P$9&gt;0,B705,"")</f>
        <v/>
      </c>
      <c r="B705" s="50" t="e">
        <f>Weighting!$C$9</f>
        <v>#DIV/0!</v>
      </c>
      <c r="C705" t="e">
        <f>Weighting!$F$9</f>
        <v>#NUM!</v>
      </c>
      <c r="D705" t="e">
        <f>IF(C705=1,'Data Transformation'!$G$3+0.5*'Data Transformation'!$W$25,IF(C706=1,D706-'Data Transformation'!$W$25,FALSE))</f>
        <v>#NUM!</v>
      </c>
      <c r="E705">
        <f t="array" ref="E705">IF(ISLOGICAL(D705),"",FREQUENCY(IF('Data Transformation'!$B$425:$B$8425='Bin Analysis'!$B699,'Data Transformation'!$G$425:$G$8425),D705))</f>
        <v>2001</v>
      </c>
      <c r="F705">
        <f t="shared" si="87"/>
        <v>0</v>
      </c>
      <c r="G705">
        <f>Weighting!$H$9</f>
        <v>0</v>
      </c>
      <c r="H705">
        <f t="array" ref="H705">FREQUENCY(IF('Data Transformation'!$B$4:$B$8425=B699,'Data Transformation'!$G$4:$G$8425),'Bin Analysis'!$B705)</f>
        <v>2073</v>
      </c>
      <c r="I705">
        <f t="shared" si="88"/>
        <v>0</v>
      </c>
      <c r="J705">
        <f t="shared" si="89"/>
        <v>0</v>
      </c>
      <c r="K705">
        <f>J705*Weighting!$W$9</f>
        <v>0</v>
      </c>
      <c r="M705" s="14"/>
    </row>
    <row r="706" spans="1:13" x14ac:dyDescent="0.55000000000000004">
      <c r="A706" s="32" t="str">
        <f>IF(Weighting!$P$10&gt;0,B706,"")</f>
        <v/>
      </c>
      <c r="B706" t="e">
        <f>Weighting!$C$10</f>
        <v>#DIV/0!</v>
      </c>
      <c r="C706" t="e">
        <f>Weighting!$F$10</f>
        <v>#NUM!</v>
      </c>
      <c r="D706" t="e">
        <f>IF(C706=1,'Data Transformation'!$G$3+0.5*'Data Transformation'!$W$25,IF(C707=1,D707-'Data Transformation'!$W$25,FALSE))</f>
        <v>#NUM!</v>
      </c>
      <c r="E706">
        <f t="array" ref="E706">IF(ISLOGICAL(D706),"",FREQUENCY(IF('Data Transformation'!$B$425:$B$8425='Bin Analysis'!$B699,'Data Transformation'!$G$425:$G$8425),D706))</f>
        <v>2001</v>
      </c>
      <c r="F706">
        <f t="shared" si="87"/>
        <v>0</v>
      </c>
      <c r="G706">
        <f>Weighting!$H$10</f>
        <v>0</v>
      </c>
      <c r="H706">
        <f t="array" ref="H706">FREQUENCY(IF('Data Transformation'!$B$4:$B$8425=B699,'Data Transformation'!$G$4:$G$8425),'Bin Analysis'!$B706)</f>
        <v>2073</v>
      </c>
      <c r="I706">
        <f t="shared" si="88"/>
        <v>0</v>
      </c>
      <c r="J706">
        <f t="shared" si="89"/>
        <v>0</v>
      </c>
      <c r="K706">
        <f>J706*Weighting!$W$10</f>
        <v>0</v>
      </c>
      <c r="M706" s="14"/>
    </row>
    <row r="707" spans="1:13" x14ac:dyDescent="0.55000000000000004">
      <c r="A707" s="32" t="str">
        <f>IF(Weighting!$P$11&gt;0,B707,"")</f>
        <v/>
      </c>
      <c r="B707" t="e">
        <f>Weighting!$C$11</f>
        <v>#DIV/0!</v>
      </c>
      <c r="C707" t="e">
        <f>Weighting!$F$11</f>
        <v>#NUM!</v>
      </c>
      <c r="D707" t="e">
        <f>IF(C707=1,'Data Transformation'!$G$3+0.5*'Data Transformation'!$W$25,IF(C708=1,D708-'Data Transformation'!$W$25,FALSE))</f>
        <v>#NUM!</v>
      </c>
      <c r="E707">
        <f t="array" ref="E707">IF(ISLOGICAL(D707),"",FREQUENCY(IF('Data Transformation'!$B$425:$B$8425='Bin Analysis'!$B699,'Data Transformation'!$G$425:$G$8425),D707))</f>
        <v>2001</v>
      </c>
      <c r="F707">
        <f t="shared" si="87"/>
        <v>0</v>
      </c>
      <c r="G707">
        <f>Weighting!$H$11</f>
        <v>0</v>
      </c>
      <c r="H707">
        <f t="array" ref="H707">FREQUENCY(IF('Data Transformation'!$B$4:$B$8425=B699,'Data Transformation'!$G$4:$G$8425),'Bin Analysis'!$B707)</f>
        <v>2073</v>
      </c>
      <c r="I707">
        <f t="shared" si="88"/>
        <v>0</v>
      </c>
      <c r="J707">
        <f t="shared" si="89"/>
        <v>0</v>
      </c>
      <c r="K707">
        <f>J707*Weighting!$W$11</f>
        <v>0</v>
      </c>
      <c r="M707" s="14"/>
    </row>
    <row r="708" spans="1:13" x14ac:dyDescent="0.55000000000000004">
      <c r="A708" s="32" t="str">
        <f>IF(Weighting!$P$12&gt;0,B708,"")</f>
        <v/>
      </c>
      <c r="B708" t="e">
        <f>Weighting!$C$12</f>
        <v>#DIV/0!</v>
      </c>
      <c r="C708" t="e">
        <f>Weighting!$F$12</f>
        <v>#NUM!</v>
      </c>
      <c r="D708" t="e">
        <f>IF(C708=1,'Data Transformation'!$G$3+0.5*'Data Transformation'!$W$25,IF(C709=1,D709-'Data Transformation'!$W$25,FALSE))</f>
        <v>#NUM!</v>
      </c>
      <c r="E708">
        <f t="array" ref="E708">IF(ISLOGICAL(D708),"",FREQUENCY(IF('Data Transformation'!$B$425:$B$8425='Bin Analysis'!$B699,'Data Transformation'!$G$425:$G$8425),D708))</f>
        <v>2001</v>
      </c>
      <c r="F708">
        <f t="shared" si="87"/>
        <v>0</v>
      </c>
      <c r="G708">
        <f>Weighting!$H$12</f>
        <v>0</v>
      </c>
      <c r="H708">
        <f t="array" ref="H708">FREQUENCY(IF('Data Transformation'!$B$4:$B$8425=B699,'Data Transformation'!$G$4:$G$8425),'Bin Analysis'!$B708)</f>
        <v>2073</v>
      </c>
      <c r="I708">
        <f t="shared" si="88"/>
        <v>0</v>
      </c>
      <c r="J708">
        <f t="shared" si="89"/>
        <v>0</v>
      </c>
      <c r="K708">
        <f>J708*Weighting!$W$12</f>
        <v>0</v>
      </c>
      <c r="M708" s="14"/>
    </row>
    <row r="709" spans="1:13" x14ac:dyDescent="0.55000000000000004">
      <c r="A709" s="32" t="str">
        <f>IF(Weighting!$P$13&gt;0,B709,"")</f>
        <v/>
      </c>
      <c r="B709" t="e">
        <f>Weighting!$C$13</f>
        <v>#DIV/0!</v>
      </c>
      <c r="C709" t="e">
        <f>Weighting!$F$13</f>
        <v>#NUM!</v>
      </c>
      <c r="D709" t="e">
        <f>IF(C709=1,'Data Transformation'!$G$3+0.5*'Data Transformation'!$W$25,IF(C710=1,D710-'Data Transformation'!$W$25,FALSE))</f>
        <v>#NUM!</v>
      </c>
      <c r="E709">
        <f t="array" ref="E709">IF(ISLOGICAL(D709),"",FREQUENCY(IF('Data Transformation'!$B$425:$B$8425='Bin Analysis'!$B699,'Data Transformation'!$G$425:$G$8425),D709))</f>
        <v>2001</v>
      </c>
      <c r="F709">
        <f t="shared" si="87"/>
        <v>0</v>
      </c>
      <c r="G709">
        <f>Weighting!$H$13</f>
        <v>0</v>
      </c>
      <c r="H709">
        <f t="array" ref="H709">FREQUENCY(IF('Data Transformation'!$B$4:$B$8425=B699,'Data Transformation'!$G$4:$G$8425),'Bin Analysis'!$B709)</f>
        <v>2073</v>
      </c>
      <c r="I709">
        <f t="shared" si="88"/>
        <v>0</v>
      </c>
      <c r="J709">
        <f t="shared" si="89"/>
        <v>0</v>
      </c>
      <c r="K709">
        <f>J709*Weighting!$W$13</f>
        <v>0</v>
      </c>
      <c r="M709" s="14"/>
    </row>
    <row r="710" spans="1:13" x14ac:dyDescent="0.55000000000000004">
      <c r="A710" s="32" t="str">
        <f>IF(Weighting!$P$14&gt;0,B710,"")</f>
        <v/>
      </c>
      <c r="B710" t="e">
        <f>Weighting!$C$14</f>
        <v>#DIV/0!</v>
      </c>
      <c r="C710" t="e">
        <f>Weighting!$F$14</f>
        <v>#NUM!</v>
      </c>
      <c r="D710" t="e">
        <f>IF(C710=1,'Data Transformation'!$G$3+0.5*'Data Transformation'!$W$25,IF(C711=1,D711-'Data Transformation'!$W$25,FALSE))</f>
        <v>#NUM!</v>
      </c>
      <c r="E710">
        <f t="array" ref="E710">IF(ISLOGICAL(D710),"",FREQUENCY(IF('Data Transformation'!$B$425:$B$8425='Bin Analysis'!$B699,'Data Transformation'!$G$425:$G$8425),D710))</f>
        <v>2001</v>
      </c>
      <c r="F710">
        <f t="shared" si="87"/>
        <v>0</v>
      </c>
      <c r="G710">
        <f>Weighting!$H$14</f>
        <v>0</v>
      </c>
      <c r="H710">
        <f t="array" ref="H710">FREQUENCY(IF('Data Transformation'!$B$4:$B$8425=B699,'Data Transformation'!$G$4:$G$8425),'Bin Analysis'!$B710)</f>
        <v>2073</v>
      </c>
      <c r="I710">
        <f t="shared" si="88"/>
        <v>0</v>
      </c>
      <c r="J710">
        <f t="shared" si="89"/>
        <v>0</v>
      </c>
      <c r="K710">
        <f>J710*Weighting!$W$14</f>
        <v>0</v>
      </c>
      <c r="M710" s="14"/>
    </row>
    <row r="711" spans="1:13" x14ac:dyDescent="0.55000000000000004">
      <c r="A711" s="32" t="str">
        <f>IF(Weighting!$P$15&gt;0,B711,"")</f>
        <v/>
      </c>
      <c r="B711" t="e">
        <f>Weighting!$C$15</f>
        <v>#DIV/0!</v>
      </c>
      <c r="C711" t="e">
        <f>Weighting!$F$15</f>
        <v>#NUM!</v>
      </c>
      <c r="D711" t="e">
        <f>IF(C711=1,'Data Transformation'!$G$3+0.5*'Data Transformation'!$W$25,IF(C712=1,D712-'Data Transformation'!$W$25,FALSE))</f>
        <v>#NUM!</v>
      </c>
      <c r="E711">
        <f t="array" ref="E711">IF(ISLOGICAL(D711),"",FREQUENCY(IF('Data Transformation'!$B$425:$B$8425='Bin Analysis'!$B699,'Data Transformation'!$G$425:$G$8425),D711))</f>
        <v>2001</v>
      </c>
      <c r="F711">
        <f t="shared" si="87"/>
        <v>0</v>
      </c>
      <c r="G711">
        <f>Weighting!$H$15</f>
        <v>0</v>
      </c>
      <c r="H711">
        <f t="array" ref="H711">FREQUENCY(IF('Data Transformation'!$B$4:$B$8425=B699,'Data Transformation'!$G$4:$G$8425),'Bin Analysis'!$B711)</f>
        <v>2073</v>
      </c>
      <c r="I711">
        <f t="shared" si="88"/>
        <v>0</v>
      </c>
      <c r="J711">
        <f t="shared" si="89"/>
        <v>0</v>
      </c>
      <c r="K711">
        <f>J711*Weighting!$W$15</f>
        <v>0</v>
      </c>
      <c r="M711" s="14"/>
    </row>
    <row r="712" spans="1:13" x14ac:dyDescent="0.55000000000000004">
      <c r="A712" s="32" t="str">
        <f>IF(Weighting!$P$16&gt;0,B712,"")</f>
        <v/>
      </c>
      <c r="B712" t="e">
        <f>Weighting!$C$16</f>
        <v>#DIV/0!</v>
      </c>
      <c r="C712" t="e">
        <f>Weighting!$F$16</f>
        <v>#NUM!</v>
      </c>
      <c r="D712" t="e">
        <f>IF(C712=1,'Data Transformation'!$G$3+0.5*'Data Transformation'!$W$25,IF(C713=1,D713-'Data Transformation'!$W$25,FALSE))</f>
        <v>#NUM!</v>
      </c>
      <c r="E712">
        <f t="array" ref="E712">IF(ISLOGICAL(D712),"",FREQUENCY(IF('Data Transformation'!$B$425:$B$8425='Bin Analysis'!$B699,'Data Transformation'!$G$425:$G$8425),D712))</f>
        <v>2001</v>
      </c>
      <c r="F712">
        <f t="shared" si="87"/>
        <v>0</v>
      </c>
      <c r="G712">
        <f>Weighting!$H$16</f>
        <v>0</v>
      </c>
      <c r="H712">
        <f t="array" ref="H712">FREQUENCY(IF('Data Transformation'!$B$4:$B$8425=B699,'Data Transformation'!$G$4:$G$8425),'Bin Analysis'!$B712)</f>
        <v>2073</v>
      </c>
      <c r="I712">
        <f t="shared" si="88"/>
        <v>0</v>
      </c>
      <c r="J712">
        <f t="shared" si="89"/>
        <v>0</v>
      </c>
      <c r="K712">
        <f>J712*Weighting!$W$16</f>
        <v>0</v>
      </c>
      <c r="M712" s="14"/>
    </row>
    <row r="713" spans="1:13" x14ac:dyDescent="0.55000000000000004">
      <c r="A713" s="32" t="str">
        <f>IF(Weighting!$P$17&gt;0,B713,"")</f>
        <v/>
      </c>
      <c r="B713" t="e">
        <f>Weighting!$C$17</f>
        <v>#DIV/0!</v>
      </c>
      <c r="C713" t="e">
        <f>Weighting!$F$17</f>
        <v>#NUM!</v>
      </c>
      <c r="D713" t="e">
        <f>IF(C713=1,'Data Transformation'!$G$3+0.5*'Data Transformation'!$W$25,IF(C714=1,D714-'Data Transformation'!$W$25,FALSE))</f>
        <v>#NUM!</v>
      </c>
      <c r="E713">
        <f t="array" ref="E713">IF(ISLOGICAL(D713),"",FREQUENCY(IF('Data Transformation'!$B$425:$B$8425='Bin Analysis'!$B699,'Data Transformation'!$G$425:$G$8425),D713))</f>
        <v>2001</v>
      </c>
      <c r="F713">
        <f t="shared" si="87"/>
        <v>0</v>
      </c>
      <c r="G713">
        <f>Weighting!$H$17</f>
        <v>0</v>
      </c>
      <c r="H713">
        <f t="array" ref="H713">FREQUENCY(IF('Data Transformation'!$B$4:$B$8425=B699,'Data Transformation'!$G$4:$G$8425),'Bin Analysis'!$B713)</f>
        <v>2073</v>
      </c>
      <c r="I713">
        <f t="shared" si="88"/>
        <v>0</v>
      </c>
      <c r="J713">
        <f t="shared" si="89"/>
        <v>0</v>
      </c>
      <c r="K713">
        <f>J713*Weighting!$W$17</f>
        <v>0</v>
      </c>
      <c r="M713" s="14"/>
    </row>
    <row r="714" spans="1:13" x14ac:dyDescent="0.55000000000000004">
      <c r="A714" s="32" t="str">
        <f>IF(Weighting!$P$18&gt;0,B714,"")</f>
        <v/>
      </c>
      <c r="B714" t="e">
        <f>Weighting!$C$18</f>
        <v>#DIV/0!</v>
      </c>
      <c r="C714" t="e">
        <f>Weighting!$F$18</f>
        <v>#NUM!</v>
      </c>
      <c r="D714" t="e">
        <f>IF(C714=1,'Data Transformation'!$G$3+0.5*'Data Transformation'!$W$25,IF(C715=1,D715-'Data Transformation'!$W$25,FALSE))</f>
        <v>#NUM!</v>
      </c>
      <c r="E714">
        <f t="array" ref="E714">IF(ISLOGICAL(D714),"",FREQUENCY(IF('Data Transformation'!$B$425:$B$8425='Bin Analysis'!$B699,'Data Transformation'!$G$425:$G$8425),D714))</f>
        <v>2001</v>
      </c>
      <c r="F714">
        <f t="shared" si="87"/>
        <v>0</v>
      </c>
      <c r="G714">
        <f>Weighting!$H$18</f>
        <v>0</v>
      </c>
      <c r="H714">
        <f t="array" ref="H714">FREQUENCY(IF('Data Transformation'!$B$4:$B$8425=B699,'Data Transformation'!$G$4:$G$8425),'Bin Analysis'!$B714)</f>
        <v>2073</v>
      </c>
      <c r="I714">
        <f t="shared" si="88"/>
        <v>0</v>
      </c>
      <c r="J714">
        <f t="shared" si="89"/>
        <v>0</v>
      </c>
      <c r="K714">
        <f>J714*Weighting!$W$18</f>
        <v>0</v>
      </c>
      <c r="M714" s="14"/>
    </row>
    <row r="715" spans="1:13" x14ac:dyDescent="0.55000000000000004">
      <c r="A715" s="32" t="str">
        <f>IF(Weighting!$P$19&gt;0,B715,"")</f>
        <v/>
      </c>
      <c r="B715" t="e">
        <f>Weighting!$C$19</f>
        <v>#DIV/0!</v>
      </c>
      <c r="C715" t="e">
        <f>Weighting!$F$19</f>
        <v>#NUM!</v>
      </c>
      <c r="D715" t="e">
        <f>IF(C715=1,'Data Transformation'!$G$3+0.5*'Data Transformation'!$W$25,IF(C716=1,D716-'Data Transformation'!$W$25,FALSE))</f>
        <v>#NUM!</v>
      </c>
      <c r="E715">
        <f t="array" ref="E715">IF(ISLOGICAL(D715),"",FREQUENCY(IF('Data Transformation'!$B$425:$B$8425='Bin Analysis'!$B699,'Data Transformation'!$G$425:$G$8425),D715))</f>
        <v>2001</v>
      </c>
      <c r="F715">
        <f t="shared" si="87"/>
        <v>0</v>
      </c>
      <c r="G715">
        <f>Weighting!$H$19</f>
        <v>0</v>
      </c>
      <c r="H715">
        <f t="array" ref="H715">FREQUENCY(IF('Data Transformation'!$B$4:$B$8425=B699,'Data Transformation'!$G$4:$G$8425),'Bin Analysis'!$B715)</f>
        <v>2073</v>
      </c>
      <c r="I715">
        <f t="shared" si="88"/>
        <v>0</v>
      </c>
      <c r="J715">
        <f t="shared" si="89"/>
        <v>0</v>
      </c>
      <c r="K715">
        <f>J715*Weighting!$W$19</f>
        <v>0</v>
      </c>
      <c r="M715" s="14"/>
    </row>
    <row r="716" spans="1:13" x14ac:dyDescent="0.55000000000000004">
      <c r="A716" s="32" t="str">
        <f>IF(Weighting!$P$20&gt;0,B716,"")</f>
        <v/>
      </c>
      <c r="B716" t="e">
        <f>Weighting!$C$20</f>
        <v>#DIV/0!</v>
      </c>
      <c r="C716" t="e">
        <f>Weighting!$F$20</f>
        <v>#NUM!</v>
      </c>
      <c r="D716" t="e">
        <f>IF(C716=1,'Data Transformation'!$G$3+0.5*'Data Transformation'!$W$25,IF(C717=1,D717-'Data Transformation'!$W$25,FALSE))</f>
        <v>#NUM!</v>
      </c>
      <c r="E716">
        <f t="array" ref="E716">IF(ISLOGICAL(D716),"",FREQUENCY(IF('Data Transformation'!$B$425:$B$8425='Bin Analysis'!$B699,'Data Transformation'!$G$425:$G$8425),D716))</f>
        <v>2001</v>
      </c>
      <c r="F716">
        <f t="shared" si="87"/>
        <v>0</v>
      </c>
      <c r="G716">
        <f>Weighting!$H$20</f>
        <v>0</v>
      </c>
      <c r="H716">
        <f t="array" ref="H716">FREQUENCY(IF('Data Transformation'!$B$4:$B$8425=B699,'Data Transformation'!$G$4:$G$8425),'Bin Analysis'!$B716)</f>
        <v>2073</v>
      </c>
      <c r="I716">
        <f t="shared" si="88"/>
        <v>0</v>
      </c>
      <c r="J716">
        <f t="shared" si="89"/>
        <v>0</v>
      </c>
      <c r="K716">
        <f>J716*Weighting!$W$20</f>
        <v>0</v>
      </c>
      <c r="M716" s="14"/>
    </row>
    <row r="717" spans="1:13" x14ac:dyDescent="0.55000000000000004">
      <c r="A717" s="32" t="str">
        <f>IF(Weighting!$P$21&gt;0,B717,"")</f>
        <v/>
      </c>
      <c r="B717" t="e">
        <f>Weighting!$C$21</f>
        <v>#DIV/0!</v>
      </c>
      <c r="C717" t="e">
        <f>Weighting!$F$21</f>
        <v>#NUM!</v>
      </c>
      <c r="D717" t="e">
        <f>IF(C717=1,'Data Transformation'!$G$3+0.5*'Data Transformation'!$W$25,IF(C718=1,D718-'Data Transformation'!$W$25,FALSE))</f>
        <v>#NUM!</v>
      </c>
      <c r="E717">
        <f t="array" ref="E717">IF(ISLOGICAL(D717),"",FREQUENCY(IF('Data Transformation'!$B$425:$B$8425='Bin Analysis'!$B699,'Data Transformation'!$G$425:$G$8425),D717))</f>
        <v>2001</v>
      </c>
      <c r="F717">
        <f t="shared" si="87"/>
        <v>0</v>
      </c>
      <c r="G717">
        <f>Weighting!$H$21</f>
        <v>0</v>
      </c>
      <c r="H717">
        <f t="array" ref="H717">FREQUENCY(IF('Data Transformation'!$B$4:$B$8425=B699,'Data Transformation'!$G$4:$G$8425),'Bin Analysis'!$B717)</f>
        <v>2073</v>
      </c>
      <c r="I717">
        <f t="shared" si="88"/>
        <v>0</v>
      </c>
      <c r="J717">
        <f t="shared" si="89"/>
        <v>0</v>
      </c>
      <c r="K717">
        <f>J717*Weighting!$W$21</f>
        <v>0</v>
      </c>
      <c r="M717" s="14"/>
    </row>
    <row r="718" spans="1:13" x14ac:dyDescent="0.55000000000000004">
      <c r="A718" s="32" t="str">
        <f>IF(Weighting!$P$22&gt;0,B718,"")</f>
        <v/>
      </c>
      <c r="B718" t="e">
        <f>Weighting!$C$22</f>
        <v>#DIV/0!</v>
      </c>
      <c r="C718" t="e">
        <f>Weighting!$F$22</f>
        <v>#NUM!</v>
      </c>
      <c r="D718" t="e">
        <f>IF(C718=1,'Data Transformation'!$G$3+0.5*'Data Transformation'!$W$25,IF(C719=1,D719-'Data Transformation'!$W$25,FALSE))</f>
        <v>#NUM!</v>
      </c>
      <c r="E718">
        <f t="array" ref="E718">IF(ISLOGICAL(D718),"",FREQUENCY(IF('Data Transformation'!$B$425:$B$8425='Bin Analysis'!$B699,'Data Transformation'!$G$425:$G$8425),D718))</f>
        <v>2001</v>
      </c>
      <c r="F718">
        <f t="shared" si="87"/>
        <v>0</v>
      </c>
      <c r="G718">
        <f>Weighting!$H$22</f>
        <v>0</v>
      </c>
      <c r="H718">
        <f t="array" ref="H718">FREQUENCY(IF('Data Transformation'!$B$4:$B$8425=B699,'Data Transformation'!$G$4:$G$8425),'Bin Analysis'!$B718)</f>
        <v>2073</v>
      </c>
      <c r="I718">
        <f t="shared" si="88"/>
        <v>0</v>
      </c>
      <c r="J718">
        <f t="shared" si="89"/>
        <v>0</v>
      </c>
      <c r="K718">
        <f>J718*Weighting!$W$22</f>
        <v>0</v>
      </c>
      <c r="M718" s="14"/>
    </row>
    <row r="719" spans="1:13" x14ac:dyDescent="0.55000000000000004">
      <c r="A719" s="32" t="str">
        <f>IF(Weighting!$P$23&gt;0,B719,"")</f>
        <v/>
      </c>
      <c r="B719" t="e">
        <f>Weighting!$C$23</f>
        <v>#DIV/0!</v>
      </c>
      <c r="C719" t="e">
        <f>Weighting!$F$23</f>
        <v>#NUM!</v>
      </c>
      <c r="D719" t="e">
        <f>IF(C719=1,'Data Transformation'!$G$3+0.5*'Data Transformation'!$W$25,IF(C720=1,D720-'Data Transformation'!$W$25,FALSE))</f>
        <v>#NUM!</v>
      </c>
      <c r="E719">
        <f t="array" ref="E719">IF(ISLOGICAL(D719),"",FREQUENCY(IF('Data Transformation'!$B$425:$B$8425='Bin Analysis'!$B699,'Data Transformation'!$G$425:$G$8425),D719))</f>
        <v>2001</v>
      </c>
      <c r="F719">
        <f t="shared" si="87"/>
        <v>0</v>
      </c>
      <c r="G719">
        <f>Weighting!$H$23</f>
        <v>0</v>
      </c>
      <c r="H719">
        <f t="array" ref="H719">FREQUENCY(IF('Data Transformation'!$B$4:$B$8425=B699,'Data Transformation'!$G$4:$G$8425),'Bin Analysis'!$B719)</f>
        <v>2073</v>
      </c>
      <c r="I719">
        <f t="shared" si="88"/>
        <v>0</v>
      </c>
      <c r="J719">
        <f t="shared" si="89"/>
        <v>0</v>
      </c>
      <c r="K719">
        <f>J719*Weighting!$W$23</f>
        <v>0</v>
      </c>
      <c r="M719" s="14"/>
    </row>
    <row r="720" spans="1:13" x14ac:dyDescent="0.55000000000000004">
      <c r="A720" s="32" t="str">
        <f>IF(Weighting!$P$24&gt;0,B720,"")</f>
        <v/>
      </c>
      <c r="B720" t="e">
        <f>Weighting!$C$24</f>
        <v>#DIV/0!</v>
      </c>
      <c r="C720" t="e">
        <f>Weighting!$F$24</f>
        <v>#NUM!</v>
      </c>
      <c r="D720" t="e">
        <f>IF(C720=1,'Data Transformation'!$G$3+0.5*'Data Transformation'!$W$25,IF(C721=1,D721-'Data Transformation'!$W$25,FALSE))</f>
        <v>#NUM!</v>
      </c>
      <c r="E720">
        <f t="array" ref="E720">IF(ISLOGICAL(D720),"",FREQUENCY(IF('Data Transformation'!$B$425:$B$8425='Bin Analysis'!$B699,'Data Transformation'!$G$425:$G$8425),D720))</f>
        <v>2001</v>
      </c>
      <c r="F720">
        <f t="shared" si="87"/>
        <v>0</v>
      </c>
      <c r="G720">
        <f>Weighting!$H$24</f>
        <v>0</v>
      </c>
      <c r="H720">
        <f t="array" ref="H720">FREQUENCY(IF('Data Transformation'!$B$4:$B$8425=B699,'Data Transformation'!$G$4:$G$8425),'Bin Analysis'!$B720)</f>
        <v>2073</v>
      </c>
      <c r="I720">
        <f t="shared" si="88"/>
        <v>0</v>
      </c>
      <c r="J720">
        <f t="shared" si="89"/>
        <v>0</v>
      </c>
      <c r="K720">
        <f>J720*Weighting!$W$24</f>
        <v>0</v>
      </c>
      <c r="M720" s="14"/>
    </row>
    <row r="721" spans="1:25" x14ac:dyDescent="0.55000000000000004">
      <c r="A721" s="32" t="str">
        <f>IF(Weighting!$P$25&gt;0,B721,"")</f>
        <v/>
      </c>
      <c r="B721" t="e">
        <f>Weighting!$C$25</f>
        <v>#DIV/0!</v>
      </c>
      <c r="C721" t="e">
        <f>Weighting!$F$25</f>
        <v>#NUM!</v>
      </c>
      <c r="D721" t="e">
        <f>IF(C721=1,'Data Transformation'!$G$3+0.5*'Data Transformation'!$W$25,IF(C722=1,D722-'Data Transformation'!$W$25,FALSE))</f>
        <v>#NUM!</v>
      </c>
      <c r="E721">
        <f t="array" ref="E721">IF(ISLOGICAL(D721),"",FREQUENCY(IF('Data Transformation'!$B$425:$B$8425='Bin Analysis'!$B699,'Data Transformation'!$G$425:$G$8425),D721))</f>
        <v>2001</v>
      </c>
      <c r="F721">
        <f t="shared" si="87"/>
        <v>0</v>
      </c>
      <c r="G721">
        <f>Weighting!$H$25</f>
        <v>0</v>
      </c>
      <c r="H721">
        <f t="array" ref="H721">FREQUENCY(IF('Data Transformation'!$B$4:$B$8425=B699,'Data Transformation'!$G$4:$G$8425),'Bin Analysis'!$B721)</f>
        <v>2073</v>
      </c>
      <c r="I721">
        <f t="shared" si="88"/>
        <v>0</v>
      </c>
      <c r="J721">
        <f t="shared" si="89"/>
        <v>0</v>
      </c>
      <c r="K721">
        <f>J721*Weighting!$W$25</f>
        <v>0</v>
      </c>
      <c r="M721" s="14"/>
    </row>
    <row r="722" spans="1:25" x14ac:dyDescent="0.55000000000000004">
      <c r="N722" s="57"/>
      <c r="O722"/>
      <c r="P722"/>
      <c r="Q722"/>
      <c r="R722"/>
    </row>
    <row r="723" spans="1:25" ht="23.35" x14ac:dyDescent="0.8">
      <c r="A723" s="21" t="s">
        <v>0</v>
      </c>
      <c r="B723" s="21" t="str">
        <f>IFERROR(VLOOKUP(C723,'Data Transformation'!$L$6:$M$426,2,FALSE),"")</f>
        <v/>
      </c>
      <c r="C723" s="21">
        <f>C699+1</f>
        <v>30</v>
      </c>
      <c r="D723" s="21"/>
      <c r="E723" s="21"/>
      <c r="F723" s="21"/>
      <c r="G723" s="21"/>
      <c r="H723" s="22"/>
      <c r="I723" s="22"/>
      <c r="J723" s="22"/>
      <c r="K723" s="21"/>
      <c r="L723" s="21" t="str">
        <f>B723</f>
        <v/>
      </c>
      <c r="M723" s="23" t="e">
        <f>INDEX('Data Transformation'!$O$4:$O$424,MATCH($B723,'Data Transformation'!$M$4:$M$424,0),MATCH($M$2,'Data Transformation'!$O$3,0))</f>
        <v>#N/A</v>
      </c>
      <c r="N723" s="27" t="e">
        <f>IF('Input and Summary Results'!$J$16="minimum",'Bin Analysis'!X724/(M723-1),'Bin Analysis'!Y723/('Bin Analysis'!M723-1))</f>
        <v>#N/A</v>
      </c>
      <c r="O723" s="27" t="e">
        <f>IF(M723=FALSE,NA(),(VLOOKUP(1,C726:K745,4,FALSE))/(M723-1))</f>
        <v>#N/A</v>
      </c>
      <c r="P723" s="27" t="e">
        <f>IF(M723=FALSE,NA(),SUM(J726:J745)/Weighting!$S$5)</f>
        <v>#N/A</v>
      </c>
      <c r="Q723" s="27" t="e">
        <f>IF(M723=FALSE,NA(),SUM(K726:K745)/Weighting!$S$6)</f>
        <v>#N/A</v>
      </c>
      <c r="R723" s="27" t="e">
        <f>IF(M723=FALSE,NA(),(VLOOKUP(1,G726:K745,3,FALSE))/(M723-1))</f>
        <v>#N/A</v>
      </c>
      <c r="S723" s="22" t="e">
        <f>IF(M723=FALSE,NA(),IF(SUM(J726:J745)=2,"yes","no"))</f>
        <v>#N/A</v>
      </c>
      <c r="X723" s="2" cm="2">
        <f t="array" ref="X723:X724">FREQUENCY(IF('Data Transformation'!$B$425:$B$6424='Bin Analysis'!L723,'Data Transformation'!$G$425:$G$6424),'Data Transformation'!$U$11)</f>
        <v>0</v>
      </c>
      <c r="Y723" s="2" cm="2">
        <f t="array" ref="Y723:Y724">FREQUENCY(IF('Data Transformation'!$B$425:$B$6424='Bin Analysis'!L723,'Data Transformation'!$G$425:$G$6424),'Data Transformation'!$U$12)</f>
        <v>0</v>
      </c>
    </row>
    <row r="724" spans="1:25" x14ac:dyDescent="0.55000000000000004">
      <c r="A724" s="14" t="s">
        <v>67</v>
      </c>
      <c r="B724" t="s">
        <v>47</v>
      </c>
      <c r="C724" t="s">
        <v>5</v>
      </c>
      <c r="D724" t="s">
        <v>100</v>
      </c>
      <c r="E724" t="s">
        <v>101</v>
      </c>
      <c r="F724" t="s">
        <v>102</v>
      </c>
      <c r="G724" t="s">
        <v>70</v>
      </c>
      <c r="H724" t="s">
        <v>31</v>
      </c>
      <c r="I724" t="s">
        <v>32</v>
      </c>
      <c r="J724" t="s">
        <v>46</v>
      </c>
      <c r="K724" s="14" t="s">
        <v>45</v>
      </c>
      <c r="M724" s="14"/>
      <c r="X724" s="2">
        <v>0</v>
      </c>
      <c r="Y724" s="2">
        <v>0</v>
      </c>
    </row>
    <row r="725" spans="1:25" x14ac:dyDescent="0.55000000000000004">
      <c r="A725" s="32"/>
      <c r="D725" t="e">
        <f>IF(C725=1,'Data Transformation'!$G$3+0.5*'Data Transformation'!$W$25,IF(C726=1,D726-'Data Transformation'!$W$25,FALSE))</f>
        <v>#NUM!</v>
      </c>
      <c r="E725">
        <f t="array" ref="E725">IF(ISLOGICAL(D725),"",FREQUENCY(IF('Data Transformation'!$B$425:$B$8425='Bin Analysis'!$B723,'Data Transformation'!$G$425:$G$8425),D725))</f>
        <v>2001</v>
      </c>
      <c r="F725" t="e">
        <f>IF(ISLOGICAL(D725),"",E725-E724)</f>
        <v>#VALUE!</v>
      </c>
      <c r="M725" s="14"/>
    </row>
    <row r="726" spans="1:25" x14ac:dyDescent="0.55000000000000004">
      <c r="A726" s="32" t="e">
        <f>IF(Weighting!$P$6&gt;0,B726,"")</f>
        <v>#NUM!</v>
      </c>
      <c r="B726" t="e">
        <f>Weighting!$C$6</f>
        <v>#DIV/0!</v>
      </c>
      <c r="C726" t="e">
        <f>Weighting!$F$6</f>
        <v>#NUM!</v>
      </c>
      <c r="D726" t="e">
        <f>IF(C726=1,'Data Transformation'!$G$3+0.5*'Data Transformation'!$W$25,IF(C727=1,D727-'Data Transformation'!$W$25,FALSE))</f>
        <v>#NUM!</v>
      </c>
      <c r="E726">
        <f t="array" ref="E726">IF(ISLOGICAL(D726),"",FREQUENCY(IF('Data Transformation'!$B$425:$B$8425='Bin Analysis'!$B723,'Data Transformation'!$G$425:$G$8425),D726))</f>
        <v>2001</v>
      </c>
      <c r="F726">
        <f>IF(ISLOGICAL(D726),"",E726-E725)</f>
        <v>0</v>
      </c>
      <c r="G726">
        <f>Weighting!$H$6</f>
        <v>1</v>
      </c>
      <c r="H726">
        <f t="array" ref="H726">FREQUENCY(IF('Data Transformation'!$B$4:$B$8425=B723,'Data Transformation'!$G$4:$G$8425),'Bin Analysis'!$B726)</f>
        <v>2073</v>
      </c>
      <c r="I726">
        <f>H726-H725</f>
        <v>2073</v>
      </c>
      <c r="J726">
        <f>IF(I726=0,0,1)</f>
        <v>1</v>
      </c>
      <c r="K726" t="e">
        <f>J726*Weighting!$W$6</f>
        <v>#NUM!</v>
      </c>
      <c r="M726" s="14"/>
    </row>
    <row r="727" spans="1:25" x14ac:dyDescent="0.55000000000000004">
      <c r="A727" s="32" t="str">
        <f>IF(Weighting!$P$7&gt;0,B727,"")</f>
        <v/>
      </c>
      <c r="B727" t="e">
        <f>Weighting!$C$7</f>
        <v>#DIV/0!</v>
      </c>
      <c r="C727" t="e">
        <f>Weighting!$F$7</f>
        <v>#NUM!</v>
      </c>
      <c r="D727" t="e">
        <f>IF(C727=1,'Data Transformation'!$G$3+0.5*'Data Transformation'!$W$25,IF(C728=1,D728-'Data Transformation'!$W$25,FALSE))</f>
        <v>#NUM!</v>
      </c>
      <c r="E727">
        <f t="array" ref="E727">IF(ISLOGICAL(D727),"",FREQUENCY(IF('Data Transformation'!$B$425:$B$8425='Bin Analysis'!$B723,'Data Transformation'!$G$425:$G$8425),D727))</f>
        <v>2001</v>
      </c>
      <c r="F727">
        <f t="shared" ref="F727:F745" si="90">IF(ISLOGICAL(D727),"",E727-E726)</f>
        <v>0</v>
      </c>
      <c r="G727">
        <f>Weighting!$H$7</f>
        <v>0</v>
      </c>
      <c r="H727">
        <f t="array" ref="H727">FREQUENCY(IF('Data Transformation'!$B$4:$B$8425=B723,'Data Transformation'!$G$4:$G$8425),'Bin Analysis'!$B727)</f>
        <v>2073</v>
      </c>
      <c r="I727">
        <f t="shared" ref="I727:I745" si="91">H727-H726</f>
        <v>0</v>
      </c>
      <c r="J727">
        <f>IF(I727=0,0,1)</f>
        <v>0</v>
      </c>
      <c r="K727">
        <f>J727*Weighting!$W$7</f>
        <v>0</v>
      </c>
      <c r="M727" s="14"/>
    </row>
    <row r="728" spans="1:25" x14ac:dyDescent="0.55000000000000004">
      <c r="A728" s="32" t="str">
        <f>IF(Weighting!$P$8&gt;0,B728,"")</f>
        <v/>
      </c>
      <c r="B728" t="e">
        <f>Weighting!$C$8</f>
        <v>#DIV/0!</v>
      </c>
      <c r="C728" t="e">
        <f>Weighting!$F$8</f>
        <v>#NUM!</v>
      </c>
      <c r="D728" t="e">
        <f>IF(C728=1,'Data Transformation'!$G$3+0.5*'Data Transformation'!$W$25,IF(C729=1,D729-'Data Transformation'!$W$25,FALSE))</f>
        <v>#NUM!</v>
      </c>
      <c r="E728">
        <f t="array" ref="E728">IF(ISLOGICAL(D728),"",FREQUENCY(IF('Data Transformation'!$B$425:$B$8425='Bin Analysis'!$B723,'Data Transformation'!$G$425:$G$8425),D728))</f>
        <v>2001</v>
      </c>
      <c r="F728">
        <f t="shared" si="90"/>
        <v>0</v>
      </c>
      <c r="G728">
        <f>Weighting!$H$8</f>
        <v>0</v>
      </c>
      <c r="H728">
        <f t="array" ref="H728">FREQUENCY(IF('Data Transformation'!$B$4:$B$8425=B723,'Data Transformation'!$G$4:$G$8425),'Bin Analysis'!$B728)</f>
        <v>2073</v>
      </c>
      <c r="I728">
        <f t="shared" si="91"/>
        <v>0</v>
      </c>
      <c r="J728">
        <f t="shared" ref="J728:J745" si="92">IF(I728=0,0,1)</f>
        <v>0</v>
      </c>
      <c r="K728">
        <f>J728*Weighting!$W$8</f>
        <v>0</v>
      </c>
      <c r="M728" s="14"/>
    </row>
    <row r="729" spans="1:25" x14ac:dyDescent="0.55000000000000004">
      <c r="A729" s="32" t="str">
        <f>IF(Weighting!$P$9&gt;0,B729,"")</f>
        <v/>
      </c>
      <c r="B729" s="50" t="e">
        <f>Weighting!$C$9</f>
        <v>#DIV/0!</v>
      </c>
      <c r="C729" t="e">
        <f>Weighting!$F$9</f>
        <v>#NUM!</v>
      </c>
      <c r="D729" t="e">
        <f>IF(C729=1,'Data Transformation'!$G$3+0.5*'Data Transformation'!$W$25,IF(C730=1,D730-'Data Transformation'!$W$25,FALSE))</f>
        <v>#NUM!</v>
      </c>
      <c r="E729">
        <f t="array" ref="E729">IF(ISLOGICAL(D729),"",FREQUENCY(IF('Data Transformation'!$B$425:$B$8425='Bin Analysis'!$B723,'Data Transformation'!$G$425:$G$8425),D729))</f>
        <v>2001</v>
      </c>
      <c r="F729">
        <f t="shared" si="90"/>
        <v>0</v>
      </c>
      <c r="G729">
        <f>Weighting!$H$9</f>
        <v>0</v>
      </c>
      <c r="H729">
        <f t="array" ref="H729">FREQUENCY(IF('Data Transformation'!$B$4:$B$8425=B723,'Data Transformation'!$G$4:$G$8425),'Bin Analysis'!$B729)</f>
        <v>2073</v>
      </c>
      <c r="I729">
        <f t="shared" si="91"/>
        <v>0</v>
      </c>
      <c r="J729">
        <f t="shared" si="92"/>
        <v>0</v>
      </c>
      <c r="K729">
        <f>J729*Weighting!$W$9</f>
        <v>0</v>
      </c>
      <c r="M729" s="14"/>
    </row>
    <row r="730" spans="1:25" x14ac:dyDescent="0.55000000000000004">
      <c r="A730" s="32" t="str">
        <f>IF(Weighting!$P$10&gt;0,B730,"")</f>
        <v/>
      </c>
      <c r="B730" t="e">
        <f>Weighting!$C$10</f>
        <v>#DIV/0!</v>
      </c>
      <c r="C730" t="e">
        <f>Weighting!$F$10</f>
        <v>#NUM!</v>
      </c>
      <c r="D730" t="e">
        <f>IF(C730=1,'Data Transformation'!$G$3+0.5*'Data Transformation'!$W$25,IF(C731=1,D731-'Data Transformation'!$W$25,FALSE))</f>
        <v>#NUM!</v>
      </c>
      <c r="E730">
        <f t="array" ref="E730">IF(ISLOGICAL(D730),"",FREQUENCY(IF('Data Transformation'!$B$425:$B$8425='Bin Analysis'!$B723,'Data Transformation'!$G$425:$G$8425),D730))</f>
        <v>2001</v>
      </c>
      <c r="F730">
        <f t="shared" si="90"/>
        <v>0</v>
      </c>
      <c r="G730">
        <f>Weighting!$H$10</f>
        <v>0</v>
      </c>
      <c r="H730">
        <f t="array" ref="H730">FREQUENCY(IF('Data Transformation'!$B$4:$B$8425=B723,'Data Transformation'!$G$4:$G$8425),'Bin Analysis'!$B730)</f>
        <v>2073</v>
      </c>
      <c r="I730">
        <f t="shared" si="91"/>
        <v>0</v>
      </c>
      <c r="J730">
        <f t="shared" si="92"/>
        <v>0</v>
      </c>
      <c r="K730">
        <f>J730*Weighting!$W$10</f>
        <v>0</v>
      </c>
      <c r="M730" s="14"/>
    </row>
    <row r="731" spans="1:25" x14ac:dyDescent="0.55000000000000004">
      <c r="A731" s="32" t="str">
        <f>IF(Weighting!$P$11&gt;0,B731,"")</f>
        <v/>
      </c>
      <c r="B731" t="e">
        <f>Weighting!$C$11</f>
        <v>#DIV/0!</v>
      </c>
      <c r="C731" t="e">
        <f>Weighting!$F$11</f>
        <v>#NUM!</v>
      </c>
      <c r="D731" t="e">
        <f>IF(C731=1,'Data Transformation'!$G$3+0.5*'Data Transformation'!$W$25,IF(C732=1,D732-'Data Transformation'!$W$25,FALSE))</f>
        <v>#NUM!</v>
      </c>
      <c r="E731">
        <f t="array" ref="E731">IF(ISLOGICAL(D731),"",FREQUENCY(IF('Data Transformation'!$B$425:$B$8425='Bin Analysis'!$B723,'Data Transformation'!$G$425:$G$8425),D731))</f>
        <v>2001</v>
      </c>
      <c r="F731">
        <f t="shared" si="90"/>
        <v>0</v>
      </c>
      <c r="G731">
        <f>Weighting!$H$11</f>
        <v>0</v>
      </c>
      <c r="H731">
        <f t="array" ref="H731">FREQUENCY(IF('Data Transformation'!$B$4:$B$8425=B723,'Data Transformation'!$G$4:$G$8425),'Bin Analysis'!$B731)</f>
        <v>2073</v>
      </c>
      <c r="I731">
        <f t="shared" si="91"/>
        <v>0</v>
      </c>
      <c r="J731">
        <f t="shared" si="92"/>
        <v>0</v>
      </c>
      <c r="K731">
        <f>J731*Weighting!$W$11</f>
        <v>0</v>
      </c>
      <c r="M731" s="14"/>
    </row>
    <row r="732" spans="1:25" x14ac:dyDescent="0.55000000000000004">
      <c r="A732" s="32" t="str">
        <f>IF(Weighting!$P$12&gt;0,B732,"")</f>
        <v/>
      </c>
      <c r="B732" t="e">
        <f>Weighting!$C$12</f>
        <v>#DIV/0!</v>
      </c>
      <c r="C732" t="e">
        <f>Weighting!$F$12</f>
        <v>#NUM!</v>
      </c>
      <c r="D732" t="e">
        <f>IF(C732=1,'Data Transformation'!$G$3+0.5*'Data Transformation'!$W$25,IF(C733=1,D733-'Data Transformation'!$W$25,FALSE))</f>
        <v>#NUM!</v>
      </c>
      <c r="E732">
        <f t="array" ref="E732">IF(ISLOGICAL(D732),"",FREQUENCY(IF('Data Transformation'!$B$425:$B$8425='Bin Analysis'!$B723,'Data Transformation'!$G$425:$G$8425),D732))</f>
        <v>2001</v>
      </c>
      <c r="F732">
        <f t="shared" si="90"/>
        <v>0</v>
      </c>
      <c r="G732">
        <f>Weighting!$H$12</f>
        <v>0</v>
      </c>
      <c r="H732">
        <f t="array" ref="H732">FREQUENCY(IF('Data Transformation'!$B$4:$B$8425=B723,'Data Transformation'!$G$4:$G$8425),'Bin Analysis'!$B732)</f>
        <v>2073</v>
      </c>
      <c r="I732">
        <f t="shared" si="91"/>
        <v>0</v>
      </c>
      <c r="J732">
        <f t="shared" si="92"/>
        <v>0</v>
      </c>
      <c r="K732">
        <f>J732*Weighting!$W$12</f>
        <v>0</v>
      </c>
      <c r="M732" s="14"/>
    </row>
    <row r="733" spans="1:25" x14ac:dyDescent="0.55000000000000004">
      <c r="A733" s="32" t="str">
        <f>IF(Weighting!$P$13&gt;0,B733,"")</f>
        <v/>
      </c>
      <c r="B733" t="e">
        <f>Weighting!$C$13</f>
        <v>#DIV/0!</v>
      </c>
      <c r="C733" t="e">
        <f>Weighting!$F$13</f>
        <v>#NUM!</v>
      </c>
      <c r="D733" t="e">
        <f>IF(C733=1,'Data Transformation'!$G$3+0.5*'Data Transformation'!$W$25,IF(C734=1,D734-'Data Transformation'!$W$25,FALSE))</f>
        <v>#NUM!</v>
      </c>
      <c r="E733">
        <f t="array" ref="E733">IF(ISLOGICAL(D733),"",FREQUENCY(IF('Data Transformation'!$B$425:$B$8425='Bin Analysis'!$B723,'Data Transformation'!$G$425:$G$8425),D733))</f>
        <v>2001</v>
      </c>
      <c r="F733">
        <f t="shared" si="90"/>
        <v>0</v>
      </c>
      <c r="G733">
        <f>Weighting!$H$13</f>
        <v>0</v>
      </c>
      <c r="H733">
        <f t="array" ref="H733">FREQUENCY(IF('Data Transformation'!$B$4:$B$8425=B723,'Data Transformation'!$G$4:$G$8425),'Bin Analysis'!$B733)</f>
        <v>2073</v>
      </c>
      <c r="I733">
        <f t="shared" si="91"/>
        <v>0</v>
      </c>
      <c r="J733">
        <f t="shared" si="92"/>
        <v>0</v>
      </c>
      <c r="K733">
        <f>J733*Weighting!$W$13</f>
        <v>0</v>
      </c>
      <c r="M733" s="14"/>
    </row>
    <row r="734" spans="1:25" x14ac:dyDescent="0.55000000000000004">
      <c r="A734" s="32" t="str">
        <f>IF(Weighting!$P$14&gt;0,B734,"")</f>
        <v/>
      </c>
      <c r="B734" t="e">
        <f>Weighting!$C$14</f>
        <v>#DIV/0!</v>
      </c>
      <c r="C734" t="e">
        <f>Weighting!$F$14</f>
        <v>#NUM!</v>
      </c>
      <c r="D734" t="e">
        <f>IF(C734=1,'Data Transformation'!$G$3+0.5*'Data Transformation'!$W$25,IF(C735=1,D735-'Data Transformation'!$W$25,FALSE))</f>
        <v>#NUM!</v>
      </c>
      <c r="E734">
        <f t="array" ref="E734">IF(ISLOGICAL(D734),"",FREQUENCY(IF('Data Transformation'!$B$425:$B$8425='Bin Analysis'!$B723,'Data Transformation'!$G$425:$G$8425),D734))</f>
        <v>2001</v>
      </c>
      <c r="F734">
        <f t="shared" si="90"/>
        <v>0</v>
      </c>
      <c r="G734">
        <f>Weighting!$H$14</f>
        <v>0</v>
      </c>
      <c r="H734">
        <f t="array" ref="H734">FREQUENCY(IF('Data Transformation'!$B$4:$B$8425=B723,'Data Transformation'!$G$4:$G$8425),'Bin Analysis'!$B734)</f>
        <v>2073</v>
      </c>
      <c r="I734">
        <f t="shared" si="91"/>
        <v>0</v>
      </c>
      <c r="J734">
        <f t="shared" si="92"/>
        <v>0</v>
      </c>
      <c r="K734">
        <f>J734*Weighting!$W$14</f>
        <v>0</v>
      </c>
      <c r="M734" s="14"/>
    </row>
    <row r="735" spans="1:25" x14ac:dyDescent="0.55000000000000004">
      <c r="A735" s="32" t="str">
        <f>IF(Weighting!$P$15&gt;0,B735,"")</f>
        <v/>
      </c>
      <c r="B735" t="e">
        <f>Weighting!$C$15</f>
        <v>#DIV/0!</v>
      </c>
      <c r="C735" t="e">
        <f>Weighting!$F$15</f>
        <v>#NUM!</v>
      </c>
      <c r="D735" t="e">
        <f>IF(C735=1,'Data Transformation'!$G$3+0.5*'Data Transformation'!$W$25,IF(C736=1,D736-'Data Transformation'!$W$25,FALSE))</f>
        <v>#NUM!</v>
      </c>
      <c r="E735">
        <f t="array" ref="E735">IF(ISLOGICAL(D735),"",FREQUENCY(IF('Data Transformation'!$B$425:$B$8425='Bin Analysis'!$B723,'Data Transformation'!$G$425:$G$8425),D735))</f>
        <v>2001</v>
      </c>
      <c r="F735">
        <f t="shared" si="90"/>
        <v>0</v>
      </c>
      <c r="G735">
        <f>Weighting!$H$15</f>
        <v>0</v>
      </c>
      <c r="H735">
        <f t="array" ref="H735">FREQUENCY(IF('Data Transformation'!$B$4:$B$8425=B723,'Data Transformation'!$G$4:$G$8425),'Bin Analysis'!$B735)</f>
        <v>2073</v>
      </c>
      <c r="I735">
        <f t="shared" si="91"/>
        <v>0</v>
      </c>
      <c r="J735">
        <f t="shared" si="92"/>
        <v>0</v>
      </c>
      <c r="K735">
        <f>J735*Weighting!$W$15</f>
        <v>0</v>
      </c>
      <c r="M735" s="14"/>
    </row>
    <row r="736" spans="1:25" x14ac:dyDescent="0.55000000000000004">
      <c r="A736" s="32" t="str">
        <f>IF(Weighting!$P$16&gt;0,B736,"")</f>
        <v/>
      </c>
      <c r="B736" t="e">
        <f>Weighting!$C$16</f>
        <v>#DIV/0!</v>
      </c>
      <c r="C736" t="e">
        <f>Weighting!$F$16</f>
        <v>#NUM!</v>
      </c>
      <c r="D736" t="e">
        <f>IF(C736=1,'Data Transformation'!$G$3+0.5*'Data Transformation'!$W$25,IF(C737=1,D737-'Data Transformation'!$W$25,FALSE))</f>
        <v>#NUM!</v>
      </c>
      <c r="E736">
        <f t="array" ref="E736">IF(ISLOGICAL(D736),"",FREQUENCY(IF('Data Transformation'!$B$425:$B$8425='Bin Analysis'!$B723,'Data Transformation'!$G$425:$G$8425),D736))</f>
        <v>2001</v>
      </c>
      <c r="F736">
        <f t="shared" si="90"/>
        <v>0</v>
      </c>
      <c r="G736">
        <f>Weighting!$H$16</f>
        <v>0</v>
      </c>
      <c r="H736">
        <f t="array" ref="H736">FREQUENCY(IF('Data Transformation'!$B$4:$B$8425=B723,'Data Transformation'!$G$4:$G$8425),'Bin Analysis'!$B736)</f>
        <v>2073</v>
      </c>
      <c r="I736">
        <f t="shared" si="91"/>
        <v>0</v>
      </c>
      <c r="J736">
        <f t="shared" si="92"/>
        <v>0</v>
      </c>
      <c r="K736">
        <f>J736*Weighting!$W$16</f>
        <v>0</v>
      </c>
      <c r="M736" s="14"/>
    </row>
    <row r="737" spans="1:25" x14ac:dyDescent="0.55000000000000004">
      <c r="A737" s="32" t="str">
        <f>IF(Weighting!$P$17&gt;0,B737,"")</f>
        <v/>
      </c>
      <c r="B737" t="e">
        <f>Weighting!$C$17</f>
        <v>#DIV/0!</v>
      </c>
      <c r="C737" t="e">
        <f>Weighting!$F$17</f>
        <v>#NUM!</v>
      </c>
      <c r="D737" t="e">
        <f>IF(C737=1,'Data Transformation'!$G$3+0.5*'Data Transformation'!$W$25,IF(C738=1,D738-'Data Transformation'!$W$25,FALSE))</f>
        <v>#NUM!</v>
      </c>
      <c r="E737">
        <f t="array" ref="E737">IF(ISLOGICAL(D737),"",FREQUENCY(IF('Data Transformation'!$B$425:$B$8425='Bin Analysis'!$B723,'Data Transformation'!$G$425:$G$8425),D737))</f>
        <v>2001</v>
      </c>
      <c r="F737">
        <f t="shared" si="90"/>
        <v>0</v>
      </c>
      <c r="G737">
        <f>Weighting!$H$17</f>
        <v>0</v>
      </c>
      <c r="H737">
        <f t="array" ref="H737">FREQUENCY(IF('Data Transformation'!$B$4:$B$8425=B723,'Data Transformation'!$G$4:$G$8425),'Bin Analysis'!$B737)</f>
        <v>2073</v>
      </c>
      <c r="I737">
        <f t="shared" si="91"/>
        <v>0</v>
      </c>
      <c r="J737">
        <f t="shared" si="92"/>
        <v>0</v>
      </c>
      <c r="K737">
        <f>J737*Weighting!$W$17</f>
        <v>0</v>
      </c>
      <c r="M737" s="14"/>
    </row>
    <row r="738" spans="1:25" x14ac:dyDescent="0.55000000000000004">
      <c r="A738" s="32" t="str">
        <f>IF(Weighting!$P$18&gt;0,B738,"")</f>
        <v/>
      </c>
      <c r="B738" t="e">
        <f>Weighting!$C$18</f>
        <v>#DIV/0!</v>
      </c>
      <c r="C738" t="e">
        <f>Weighting!$F$18</f>
        <v>#NUM!</v>
      </c>
      <c r="D738" t="e">
        <f>IF(C738=1,'Data Transformation'!$G$3+0.5*'Data Transformation'!$W$25,IF(C739=1,D739-'Data Transformation'!$W$25,FALSE))</f>
        <v>#NUM!</v>
      </c>
      <c r="E738">
        <f t="array" ref="E738">IF(ISLOGICAL(D738),"",FREQUENCY(IF('Data Transformation'!$B$425:$B$8425='Bin Analysis'!$B723,'Data Transformation'!$G$425:$G$8425),D738))</f>
        <v>2001</v>
      </c>
      <c r="F738">
        <f t="shared" si="90"/>
        <v>0</v>
      </c>
      <c r="G738">
        <f>Weighting!$H$18</f>
        <v>0</v>
      </c>
      <c r="H738">
        <f t="array" ref="H738">FREQUENCY(IF('Data Transformation'!$B$4:$B$8425=B723,'Data Transformation'!$G$4:$G$8425),'Bin Analysis'!$B738)</f>
        <v>2073</v>
      </c>
      <c r="I738">
        <f t="shared" si="91"/>
        <v>0</v>
      </c>
      <c r="J738">
        <f t="shared" si="92"/>
        <v>0</v>
      </c>
      <c r="K738">
        <f>J738*Weighting!$W$18</f>
        <v>0</v>
      </c>
      <c r="M738" s="14"/>
    </row>
    <row r="739" spans="1:25" x14ac:dyDescent="0.55000000000000004">
      <c r="A739" s="32" t="str">
        <f>IF(Weighting!$P$19&gt;0,B739,"")</f>
        <v/>
      </c>
      <c r="B739" t="e">
        <f>Weighting!$C$19</f>
        <v>#DIV/0!</v>
      </c>
      <c r="C739" t="e">
        <f>Weighting!$F$19</f>
        <v>#NUM!</v>
      </c>
      <c r="D739" t="e">
        <f>IF(C739=1,'Data Transformation'!$G$3+0.5*'Data Transformation'!$W$25,IF(C740=1,D740-'Data Transformation'!$W$25,FALSE))</f>
        <v>#NUM!</v>
      </c>
      <c r="E739">
        <f t="array" ref="E739">IF(ISLOGICAL(D739),"",FREQUENCY(IF('Data Transformation'!$B$425:$B$8425='Bin Analysis'!$B723,'Data Transformation'!$G$425:$G$8425),D739))</f>
        <v>2001</v>
      </c>
      <c r="F739">
        <f t="shared" si="90"/>
        <v>0</v>
      </c>
      <c r="G739">
        <f>Weighting!$H$19</f>
        <v>0</v>
      </c>
      <c r="H739">
        <f t="array" ref="H739">FREQUENCY(IF('Data Transformation'!$B$4:$B$8425=B723,'Data Transformation'!$G$4:$G$8425),'Bin Analysis'!$B739)</f>
        <v>2073</v>
      </c>
      <c r="I739">
        <f t="shared" si="91"/>
        <v>0</v>
      </c>
      <c r="J739">
        <f t="shared" si="92"/>
        <v>0</v>
      </c>
      <c r="K739">
        <f>J739*Weighting!$W$19</f>
        <v>0</v>
      </c>
      <c r="M739" s="14"/>
    </row>
    <row r="740" spans="1:25" x14ac:dyDescent="0.55000000000000004">
      <c r="A740" s="32" t="str">
        <f>IF(Weighting!$P$20&gt;0,B740,"")</f>
        <v/>
      </c>
      <c r="B740" t="e">
        <f>Weighting!$C$20</f>
        <v>#DIV/0!</v>
      </c>
      <c r="C740" t="e">
        <f>Weighting!$F$20</f>
        <v>#NUM!</v>
      </c>
      <c r="D740" t="e">
        <f>IF(C740=1,'Data Transformation'!$G$3+0.5*'Data Transformation'!$W$25,IF(C741=1,D741-'Data Transformation'!$W$25,FALSE))</f>
        <v>#NUM!</v>
      </c>
      <c r="E740">
        <f t="array" ref="E740">IF(ISLOGICAL(D740),"",FREQUENCY(IF('Data Transformation'!$B$425:$B$8425='Bin Analysis'!$B723,'Data Transformation'!$G$425:$G$8425),D740))</f>
        <v>2001</v>
      </c>
      <c r="F740">
        <f t="shared" si="90"/>
        <v>0</v>
      </c>
      <c r="G740">
        <f>Weighting!$H$20</f>
        <v>0</v>
      </c>
      <c r="H740">
        <f t="array" ref="H740">FREQUENCY(IF('Data Transformation'!$B$4:$B$8425=B723,'Data Transformation'!$G$4:$G$8425),'Bin Analysis'!$B740)</f>
        <v>2073</v>
      </c>
      <c r="I740">
        <f t="shared" si="91"/>
        <v>0</v>
      </c>
      <c r="J740">
        <f t="shared" si="92"/>
        <v>0</v>
      </c>
      <c r="K740">
        <f>J740*Weighting!$W$20</f>
        <v>0</v>
      </c>
      <c r="M740" s="14"/>
    </row>
    <row r="741" spans="1:25" x14ac:dyDescent="0.55000000000000004">
      <c r="A741" s="32" t="str">
        <f>IF(Weighting!$P$21&gt;0,B741,"")</f>
        <v/>
      </c>
      <c r="B741" t="e">
        <f>Weighting!$C$21</f>
        <v>#DIV/0!</v>
      </c>
      <c r="C741" t="e">
        <f>Weighting!$F$21</f>
        <v>#NUM!</v>
      </c>
      <c r="D741" t="e">
        <f>IF(C741=1,'Data Transformation'!$G$3+0.5*'Data Transformation'!$W$25,IF(C742=1,D742-'Data Transformation'!$W$25,FALSE))</f>
        <v>#NUM!</v>
      </c>
      <c r="E741">
        <f t="array" ref="E741">IF(ISLOGICAL(D741),"",FREQUENCY(IF('Data Transformation'!$B$425:$B$8425='Bin Analysis'!$B723,'Data Transformation'!$G$425:$G$8425),D741))</f>
        <v>2001</v>
      </c>
      <c r="F741">
        <f t="shared" si="90"/>
        <v>0</v>
      </c>
      <c r="G741">
        <f>Weighting!$H$21</f>
        <v>0</v>
      </c>
      <c r="H741">
        <f t="array" ref="H741">FREQUENCY(IF('Data Transformation'!$B$4:$B$8425=B723,'Data Transformation'!$G$4:$G$8425),'Bin Analysis'!$B741)</f>
        <v>2073</v>
      </c>
      <c r="I741">
        <f t="shared" si="91"/>
        <v>0</v>
      </c>
      <c r="J741">
        <f t="shared" si="92"/>
        <v>0</v>
      </c>
      <c r="K741">
        <f>J741*Weighting!$W$21</f>
        <v>0</v>
      </c>
      <c r="M741" s="14"/>
    </row>
    <row r="742" spans="1:25" x14ac:dyDescent="0.55000000000000004">
      <c r="A742" s="32" t="str">
        <f>IF(Weighting!$P$22&gt;0,B742,"")</f>
        <v/>
      </c>
      <c r="B742" t="e">
        <f>Weighting!$C$22</f>
        <v>#DIV/0!</v>
      </c>
      <c r="C742" t="e">
        <f>Weighting!$F$22</f>
        <v>#NUM!</v>
      </c>
      <c r="D742" t="e">
        <f>IF(C742=1,'Data Transformation'!$G$3+0.5*'Data Transformation'!$W$25,IF(C743=1,D743-'Data Transformation'!$W$25,FALSE))</f>
        <v>#NUM!</v>
      </c>
      <c r="E742">
        <f t="array" ref="E742">IF(ISLOGICAL(D742),"",FREQUENCY(IF('Data Transformation'!$B$425:$B$8425='Bin Analysis'!$B723,'Data Transformation'!$G$425:$G$8425),D742))</f>
        <v>2001</v>
      </c>
      <c r="F742">
        <f t="shared" si="90"/>
        <v>0</v>
      </c>
      <c r="G742">
        <f>Weighting!$H$22</f>
        <v>0</v>
      </c>
      <c r="H742">
        <f t="array" ref="H742">FREQUENCY(IF('Data Transformation'!$B$4:$B$8425=B723,'Data Transformation'!$G$4:$G$8425),'Bin Analysis'!$B742)</f>
        <v>2073</v>
      </c>
      <c r="I742">
        <f t="shared" si="91"/>
        <v>0</v>
      </c>
      <c r="J742">
        <f t="shared" si="92"/>
        <v>0</v>
      </c>
      <c r="K742">
        <f>J742*Weighting!$W$22</f>
        <v>0</v>
      </c>
      <c r="M742" s="14"/>
    </row>
    <row r="743" spans="1:25" x14ac:dyDescent="0.55000000000000004">
      <c r="A743" s="32" t="str">
        <f>IF(Weighting!$P$23&gt;0,B743,"")</f>
        <v/>
      </c>
      <c r="B743" t="e">
        <f>Weighting!$C$23</f>
        <v>#DIV/0!</v>
      </c>
      <c r="C743" t="e">
        <f>Weighting!$F$23</f>
        <v>#NUM!</v>
      </c>
      <c r="D743" t="e">
        <f>IF(C743=1,'Data Transformation'!$G$3+0.5*'Data Transformation'!$W$25,IF(C744=1,D744-'Data Transformation'!$W$25,FALSE))</f>
        <v>#NUM!</v>
      </c>
      <c r="E743">
        <f t="array" ref="E743">IF(ISLOGICAL(D743),"",FREQUENCY(IF('Data Transformation'!$B$425:$B$8425='Bin Analysis'!$B723,'Data Transformation'!$G$425:$G$8425),D743))</f>
        <v>2001</v>
      </c>
      <c r="F743">
        <f t="shared" si="90"/>
        <v>0</v>
      </c>
      <c r="G743">
        <f>Weighting!$H$23</f>
        <v>0</v>
      </c>
      <c r="H743">
        <f t="array" ref="H743">FREQUENCY(IF('Data Transformation'!$B$4:$B$8425=B723,'Data Transformation'!$G$4:$G$8425),'Bin Analysis'!$B743)</f>
        <v>2073</v>
      </c>
      <c r="I743">
        <f t="shared" si="91"/>
        <v>0</v>
      </c>
      <c r="J743">
        <f t="shared" si="92"/>
        <v>0</v>
      </c>
      <c r="K743">
        <f>J743*Weighting!$W$23</f>
        <v>0</v>
      </c>
      <c r="M743" s="14"/>
    </row>
    <row r="744" spans="1:25" x14ac:dyDescent="0.55000000000000004">
      <c r="A744" s="32" t="str">
        <f>IF(Weighting!$P$24&gt;0,B744,"")</f>
        <v/>
      </c>
      <c r="B744" t="e">
        <f>Weighting!$C$24</f>
        <v>#DIV/0!</v>
      </c>
      <c r="C744" t="e">
        <f>Weighting!$F$24</f>
        <v>#NUM!</v>
      </c>
      <c r="D744" t="e">
        <f>IF(C744=1,'Data Transformation'!$G$3+0.5*'Data Transformation'!$W$25,IF(C745=1,D745-'Data Transformation'!$W$25,FALSE))</f>
        <v>#NUM!</v>
      </c>
      <c r="E744">
        <f t="array" ref="E744">IF(ISLOGICAL(D744),"",FREQUENCY(IF('Data Transformation'!$B$425:$B$8425='Bin Analysis'!$B723,'Data Transformation'!$G$425:$G$8425),D744))</f>
        <v>2001</v>
      </c>
      <c r="F744">
        <f t="shared" si="90"/>
        <v>0</v>
      </c>
      <c r="G744">
        <f>Weighting!$H$24</f>
        <v>0</v>
      </c>
      <c r="H744">
        <f t="array" ref="H744">FREQUENCY(IF('Data Transformation'!$B$4:$B$8425=B723,'Data Transformation'!$G$4:$G$8425),'Bin Analysis'!$B744)</f>
        <v>2073</v>
      </c>
      <c r="I744">
        <f t="shared" si="91"/>
        <v>0</v>
      </c>
      <c r="J744">
        <f t="shared" si="92"/>
        <v>0</v>
      </c>
      <c r="K744">
        <f>J744*Weighting!$W$24</f>
        <v>0</v>
      </c>
      <c r="M744" s="14"/>
    </row>
    <row r="745" spans="1:25" x14ac:dyDescent="0.55000000000000004">
      <c r="A745" s="32" t="str">
        <f>IF(Weighting!$P$25&gt;0,B745,"")</f>
        <v/>
      </c>
      <c r="B745" t="e">
        <f>Weighting!$C$25</f>
        <v>#DIV/0!</v>
      </c>
      <c r="C745" t="e">
        <f>Weighting!$F$25</f>
        <v>#NUM!</v>
      </c>
      <c r="D745" t="e">
        <f>IF(C745=1,'Data Transformation'!$G$3+0.5*'Data Transformation'!$W$25,IF(C746=1,D746-'Data Transformation'!$W$25,FALSE))</f>
        <v>#NUM!</v>
      </c>
      <c r="E745">
        <f t="array" ref="E745">IF(ISLOGICAL(D745),"",FREQUENCY(IF('Data Transformation'!$B$425:$B$8425='Bin Analysis'!$B723,'Data Transformation'!$G$425:$G$8425),D745))</f>
        <v>2001</v>
      </c>
      <c r="F745">
        <f t="shared" si="90"/>
        <v>0</v>
      </c>
      <c r="G745">
        <f>Weighting!$H$25</f>
        <v>0</v>
      </c>
      <c r="H745">
        <f t="array" ref="H745">FREQUENCY(IF('Data Transformation'!$B$4:$B$8425=B723,'Data Transformation'!$G$4:$G$8425),'Bin Analysis'!$B745)</f>
        <v>2073</v>
      </c>
      <c r="I745">
        <f t="shared" si="91"/>
        <v>0</v>
      </c>
      <c r="J745">
        <f t="shared" si="92"/>
        <v>0</v>
      </c>
      <c r="K745">
        <f>J745*Weighting!$W$25</f>
        <v>0</v>
      </c>
      <c r="M745" s="14"/>
    </row>
    <row r="746" spans="1:25" x14ac:dyDescent="0.55000000000000004">
      <c r="O746"/>
      <c r="P746"/>
      <c r="Q746"/>
      <c r="R746"/>
    </row>
    <row r="747" spans="1:25" ht="23.35" x14ac:dyDescent="0.8">
      <c r="A747" s="21" t="s">
        <v>0</v>
      </c>
      <c r="B747" s="21" t="str">
        <f>IFERROR(VLOOKUP(C747,'Data Transformation'!$L$6:$M$426,2,FALSE),"")</f>
        <v/>
      </c>
      <c r="C747" s="21">
        <f>C723+1</f>
        <v>31</v>
      </c>
      <c r="D747" s="21"/>
      <c r="E747" s="21"/>
      <c r="F747" s="21"/>
      <c r="G747" s="21"/>
      <c r="H747" s="22"/>
      <c r="I747" s="22"/>
      <c r="J747" s="22"/>
      <c r="K747" s="21"/>
      <c r="L747" s="21" t="str">
        <f>B747</f>
        <v/>
      </c>
      <c r="M747" s="23" t="e">
        <f>INDEX('Data Transformation'!$O$4:$O$424,MATCH($B747,'Data Transformation'!$M$4:$M$424,0),MATCH($M$2,'Data Transformation'!$O$3,0))</f>
        <v>#N/A</v>
      </c>
      <c r="N747" s="27" t="e">
        <f>IF('Input and Summary Results'!$J$16="minimum",'Bin Analysis'!X748/(M747-1),'Bin Analysis'!Y747/('Bin Analysis'!M747-1))</f>
        <v>#N/A</v>
      </c>
      <c r="O747" s="27" t="e">
        <f>IF(M747=FALSE,NA(),(VLOOKUP(1,C750:K769,4,FALSE))/(M747-1))</f>
        <v>#N/A</v>
      </c>
      <c r="P747" s="27" t="e">
        <f>IF(M747=FALSE,NA(),SUM(J750:J769)/Weighting!$S$5)</f>
        <v>#N/A</v>
      </c>
      <c r="Q747" s="27" t="e">
        <f>IF(M747=FALSE,NA(),SUM(K750:K769)/Weighting!$S$6)</f>
        <v>#N/A</v>
      </c>
      <c r="R747" s="27" t="e">
        <f>IF(M747=FALSE,NA(),(VLOOKUP(1,G750:K769,3,FALSE))/(M747-1))</f>
        <v>#N/A</v>
      </c>
      <c r="S747" s="22" t="e">
        <f>IF(M747=FALSE,NA(),IF(SUM(J750:J769)=2,"yes","no"))</f>
        <v>#N/A</v>
      </c>
      <c r="X747" s="2" cm="2">
        <f t="array" ref="X747:X748">FREQUENCY(IF('Data Transformation'!$B$425:$B$6424='Bin Analysis'!L747,'Data Transformation'!$G$425:$G$6424),'Data Transformation'!$U$11)</f>
        <v>0</v>
      </c>
      <c r="Y747" s="2" cm="2">
        <f t="array" ref="Y747:Y748">FREQUENCY(IF('Data Transformation'!$B$425:$B$6424='Bin Analysis'!L747,'Data Transformation'!$G$425:$G$6424),'Data Transformation'!$U$12)</f>
        <v>0</v>
      </c>
    </row>
    <row r="748" spans="1:25" x14ac:dyDescent="0.55000000000000004">
      <c r="A748" s="14" t="s">
        <v>67</v>
      </c>
      <c r="B748" t="s">
        <v>47</v>
      </c>
      <c r="C748" t="s">
        <v>5</v>
      </c>
      <c r="D748" t="s">
        <v>100</v>
      </c>
      <c r="E748" t="s">
        <v>101</v>
      </c>
      <c r="F748" t="s">
        <v>102</v>
      </c>
      <c r="G748" t="s">
        <v>70</v>
      </c>
      <c r="H748" t="s">
        <v>31</v>
      </c>
      <c r="I748" t="s">
        <v>32</v>
      </c>
      <c r="J748" t="s">
        <v>46</v>
      </c>
      <c r="K748" s="14" t="s">
        <v>45</v>
      </c>
      <c r="M748" s="14"/>
      <c r="X748" s="2">
        <v>0</v>
      </c>
      <c r="Y748" s="2">
        <v>0</v>
      </c>
    </row>
    <row r="749" spans="1:25" x14ac:dyDescent="0.55000000000000004">
      <c r="A749" s="32"/>
      <c r="D749" t="e">
        <f>IF(C749=1,'Data Transformation'!$G$3+0.5*'Data Transformation'!$W$25,IF(C750=1,D750-'Data Transformation'!$W$25,FALSE))</f>
        <v>#NUM!</v>
      </c>
      <c r="E749">
        <f t="array" ref="E749">IF(ISLOGICAL(D749),"",FREQUENCY(IF('Data Transformation'!$B$425:$B$8425='Bin Analysis'!$B747,'Data Transformation'!$G$425:$G$8425),D749))</f>
        <v>2001</v>
      </c>
      <c r="F749" t="e">
        <f>IF(ISLOGICAL(D749),"",E749-E748)</f>
        <v>#VALUE!</v>
      </c>
      <c r="M749" s="14"/>
    </row>
    <row r="750" spans="1:25" x14ac:dyDescent="0.55000000000000004">
      <c r="A750" s="32" t="e">
        <f>IF(Weighting!$P$6&gt;0,B750,"")</f>
        <v>#NUM!</v>
      </c>
      <c r="B750" t="e">
        <f>Weighting!$C$6</f>
        <v>#DIV/0!</v>
      </c>
      <c r="C750" t="e">
        <f>Weighting!$F$6</f>
        <v>#NUM!</v>
      </c>
      <c r="D750" t="e">
        <f>IF(C750=1,'Data Transformation'!$G$3+0.5*'Data Transformation'!$W$25,IF(C751=1,D751-'Data Transformation'!$W$25,FALSE))</f>
        <v>#NUM!</v>
      </c>
      <c r="E750">
        <f t="array" ref="E750">IF(ISLOGICAL(D750),"",FREQUENCY(IF('Data Transformation'!$B$425:$B$8425='Bin Analysis'!$B747,'Data Transformation'!$G$425:$G$8425),D750))</f>
        <v>2001</v>
      </c>
      <c r="F750">
        <f>IF(ISLOGICAL(D750),"",E750-E749)</f>
        <v>0</v>
      </c>
      <c r="G750">
        <f>Weighting!$H$6</f>
        <v>1</v>
      </c>
      <c r="H750">
        <f t="array" ref="H750">FREQUENCY(IF('Data Transformation'!$B$4:$B$8425=B747,'Data Transformation'!$G$4:$G$8425),'Bin Analysis'!$B750)</f>
        <v>2073</v>
      </c>
      <c r="I750">
        <f>H750-H749</f>
        <v>2073</v>
      </c>
      <c r="J750">
        <f>IF(I750=0,0,1)</f>
        <v>1</v>
      </c>
      <c r="K750" t="e">
        <f>J750*Weighting!$W$6</f>
        <v>#NUM!</v>
      </c>
      <c r="M750" s="14"/>
    </row>
    <row r="751" spans="1:25" x14ac:dyDescent="0.55000000000000004">
      <c r="A751" s="32" t="str">
        <f>IF(Weighting!$P$7&gt;0,B751,"")</f>
        <v/>
      </c>
      <c r="B751" t="e">
        <f>Weighting!$C$7</f>
        <v>#DIV/0!</v>
      </c>
      <c r="C751" t="e">
        <f>Weighting!$F$7</f>
        <v>#NUM!</v>
      </c>
      <c r="D751" t="e">
        <f>IF(C751=1,'Data Transformation'!$G$3+0.5*'Data Transformation'!$W$25,IF(C752=1,D752-'Data Transformation'!$W$25,FALSE))</f>
        <v>#NUM!</v>
      </c>
      <c r="E751">
        <f t="array" ref="E751">IF(ISLOGICAL(D751),"",FREQUENCY(IF('Data Transformation'!$B$425:$B$8425='Bin Analysis'!$B747,'Data Transformation'!$G$425:$G$8425),D751))</f>
        <v>2001</v>
      </c>
      <c r="F751">
        <f t="shared" ref="F751:F769" si="93">IF(ISLOGICAL(D751),"",E751-E750)</f>
        <v>0</v>
      </c>
      <c r="G751">
        <f>Weighting!$H$7</f>
        <v>0</v>
      </c>
      <c r="H751">
        <f t="array" ref="H751">FREQUENCY(IF('Data Transformation'!$B$4:$B$8425=B747,'Data Transformation'!$G$4:$G$8425),'Bin Analysis'!$B751)</f>
        <v>2073</v>
      </c>
      <c r="I751">
        <f t="shared" ref="I751:I769" si="94">H751-H750</f>
        <v>0</v>
      </c>
      <c r="J751">
        <f>IF(I751=0,0,1)</f>
        <v>0</v>
      </c>
      <c r="K751">
        <f>J751*Weighting!$W$7</f>
        <v>0</v>
      </c>
      <c r="M751" s="14"/>
    </row>
    <row r="752" spans="1:25" x14ac:dyDescent="0.55000000000000004">
      <c r="A752" s="32" t="str">
        <f>IF(Weighting!$P$8&gt;0,B752,"")</f>
        <v/>
      </c>
      <c r="B752" t="e">
        <f>Weighting!$C$8</f>
        <v>#DIV/0!</v>
      </c>
      <c r="C752" t="e">
        <f>Weighting!$F$8</f>
        <v>#NUM!</v>
      </c>
      <c r="D752" t="e">
        <f>IF(C752=1,'Data Transformation'!$G$3+0.5*'Data Transformation'!$W$25,IF(C753=1,D753-'Data Transformation'!$W$25,FALSE))</f>
        <v>#NUM!</v>
      </c>
      <c r="E752">
        <f t="array" ref="E752">IF(ISLOGICAL(D752),"",FREQUENCY(IF('Data Transformation'!$B$425:$B$8425='Bin Analysis'!$B747,'Data Transformation'!$G$425:$G$8425),D752))</f>
        <v>2001</v>
      </c>
      <c r="F752">
        <f t="shared" si="93"/>
        <v>0</v>
      </c>
      <c r="G752">
        <f>Weighting!$H$8</f>
        <v>0</v>
      </c>
      <c r="H752">
        <f t="array" ref="H752">FREQUENCY(IF('Data Transformation'!$B$4:$B$8425=B747,'Data Transformation'!$G$4:$G$8425),'Bin Analysis'!$B752)</f>
        <v>2073</v>
      </c>
      <c r="I752">
        <f t="shared" si="94"/>
        <v>0</v>
      </c>
      <c r="J752">
        <f t="shared" ref="J752:J769" si="95">IF(I752=0,0,1)</f>
        <v>0</v>
      </c>
      <c r="K752">
        <f>J752*Weighting!$W$8</f>
        <v>0</v>
      </c>
      <c r="M752" s="14"/>
    </row>
    <row r="753" spans="1:13" x14ac:dyDescent="0.55000000000000004">
      <c r="A753" s="32" t="str">
        <f>IF(Weighting!$P$9&gt;0,B753,"")</f>
        <v/>
      </c>
      <c r="B753" s="50" t="e">
        <f>Weighting!$C$9</f>
        <v>#DIV/0!</v>
      </c>
      <c r="C753" t="e">
        <f>Weighting!$F$9</f>
        <v>#NUM!</v>
      </c>
      <c r="D753" t="e">
        <f>IF(C753=1,'Data Transformation'!$G$3+0.5*'Data Transformation'!$W$25,IF(C754=1,D754-'Data Transformation'!$W$25,FALSE))</f>
        <v>#NUM!</v>
      </c>
      <c r="E753">
        <f t="array" ref="E753">IF(ISLOGICAL(D753),"",FREQUENCY(IF('Data Transformation'!$B$425:$B$8425='Bin Analysis'!$B747,'Data Transformation'!$G$425:$G$8425),D753))</f>
        <v>2001</v>
      </c>
      <c r="F753">
        <f t="shared" si="93"/>
        <v>0</v>
      </c>
      <c r="G753">
        <f>Weighting!$H$9</f>
        <v>0</v>
      </c>
      <c r="H753">
        <f t="array" ref="H753">FREQUENCY(IF('Data Transformation'!$B$4:$B$8425=B747,'Data Transformation'!$G$4:$G$8425),'Bin Analysis'!$B753)</f>
        <v>2073</v>
      </c>
      <c r="I753">
        <f t="shared" si="94"/>
        <v>0</v>
      </c>
      <c r="J753">
        <f t="shared" si="95"/>
        <v>0</v>
      </c>
      <c r="K753">
        <f>J753*Weighting!$W$9</f>
        <v>0</v>
      </c>
      <c r="M753" s="14"/>
    </row>
    <row r="754" spans="1:13" x14ac:dyDescent="0.55000000000000004">
      <c r="A754" s="32" t="str">
        <f>IF(Weighting!$P$10&gt;0,B754,"")</f>
        <v/>
      </c>
      <c r="B754" t="e">
        <f>Weighting!$C$10</f>
        <v>#DIV/0!</v>
      </c>
      <c r="C754" t="e">
        <f>Weighting!$F$10</f>
        <v>#NUM!</v>
      </c>
      <c r="D754" t="e">
        <f>IF(C754=1,'Data Transformation'!$G$3+0.5*'Data Transformation'!$W$25,IF(C755=1,D755-'Data Transformation'!$W$25,FALSE))</f>
        <v>#NUM!</v>
      </c>
      <c r="E754">
        <f t="array" ref="E754">IF(ISLOGICAL(D754),"",FREQUENCY(IF('Data Transformation'!$B$425:$B$8425='Bin Analysis'!$B747,'Data Transformation'!$G$425:$G$8425),D754))</f>
        <v>2001</v>
      </c>
      <c r="F754">
        <f t="shared" si="93"/>
        <v>0</v>
      </c>
      <c r="G754">
        <f>Weighting!$H$10</f>
        <v>0</v>
      </c>
      <c r="H754">
        <f t="array" ref="H754">FREQUENCY(IF('Data Transformation'!$B$4:$B$8425=B747,'Data Transformation'!$G$4:$G$8425),'Bin Analysis'!$B754)</f>
        <v>2073</v>
      </c>
      <c r="I754">
        <f t="shared" si="94"/>
        <v>0</v>
      </c>
      <c r="J754">
        <f t="shared" si="95"/>
        <v>0</v>
      </c>
      <c r="K754">
        <f>J754*Weighting!$W$10</f>
        <v>0</v>
      </c>
      <c r="M754" s="14"/>
    </row>
    <row r="755" spans="1:13" x14ac:dyDescent="0.55000000000000004">
      <c r="A755" s="32" t="str">
        <f>IF(Weighting!$P$11&gt;0,B755,"")</f>
        <v/>
      </c>
      <c r="B755" t="e">
        <f>Weighting!$C$11</f>
        <v>#DIV/0!</v>
      </c>
      <c r="C755" t="e">
        <f>Weighting!$F$11</f>
        <v>#NUM!</v>
      </c>
      <c r="D755" t="e">
        <f>IF(C755=1,'Data Transformation'!$G$3+0.5*'Data Transformation'!$W$25,IF(C756=1,D756-'Data Transformation'!$W$25,FALSE))</f>
        <v>#NUM!</v>
      </c>
      <c r="E755">
        <f t="array" ref="E755">IF(ISLOGICAL(D755),"",FREQUENCY(IF('Data Transformation'!$B$425:$B$8425='Bin Analysis'!$B747,'Data Transformation'!$G$425:$G$8425),D755))</f>
        <v>2001</v>
      </c>
      <c r="F755">
        <f t="shared" si="93"/>
        <v>0</v>
      </c>
      <c r="G755">
        <f>Weighting!$H$11</f>
        <v>0</v>
      </c>
      <c r="H755">
        <f t="array" ref="H755">FREQUENCY(IF('Data Transformation'!$B$4:$B$8425=B747,'Data Transformation'!$G$4:$G$8425),'Bin Analysis'!$B755)</f>
        <v>2073</v>
      </c>
      <c r="I755">
        <f t="shared" si="94"/>
        <v>0</v>
      </c>
      <c r="J755">
        <f t="shared" si="95"/>
        <v>0</v>
      </c>
      <c r="K755">
        <f>J755*Weighting!$W$11</f>
        <v>0</v>
      </c>
      <c r="M755" s="14"/>
    </row>
    <row r="756" spans="1:13" x14ac:dyDescent="0.55000000000000004">
      <c r="A756" s="32" t="str">
        <f>IF(Weighting!$P$12&gt;0,B756,"")</f>
        <v/>
      </c>
      <c r="B756" t="e">
        <f>Weighting!$C$12</f>
        <v>#DIV/0!</v>
      </c>
      <c r="C756" t="e">
        <f>Weighting!$F$12</f>
        <v>#NUM!</v>
      </c>
      <c r="D756" t="e">
        <f>IF(C756=1,'Data Transformation'!$G$3+0.5*'Data Transformation'!$W$25,IF(C757=1,D757-'Data Transformation'!$W$25,FALSE))</f>
        <v>#NUM!</v>
      </c>
      <c r="E756">
        <f t="array" ref="E756">IF(ISLOGICAL(D756),"",FREQUENCY(IF('Data Transformation'!$B$425:$B$8425='Bin Analysis'!$B747,'Data Transformation'!$G$425:$G$8425),D756))</f>
        <v>2001</v>
      </c>
      <c r="F756">
        <f t="shared" si="93"/>
        <v>0</v>
      </c>
      <c r="G756">
        <f>Weighting!$H$12</f>
        <v>0</v>
      </c>
      <c r="H756">
        <f t="array" ref="H756">FREQUENCY(IF('Data Transformation'!$B$4:$B$8425=B747,'Data Transformation'!$G$4:$G$8425),'Bin Analysis'!$B756)</f>
        <v>2073</v>
      </c>
      <c r="I756">
        <f t="shared" si="94"/>
        <v>0</v>
      </c>
      <c r="J756">
        <f t="shared" si="95"/>
        <v>0</v>
      </c>
      <c r="K756">
        <f>J756*Weighting!$W$12</f>
        <v>0</v>
      </c>
      <c r="M756" s="14"/>
    </row>
    <row r="757" spans="1:13" x14ac:dyDescent="0.55000000000000004">
      <c r="A757" s="32" t="str">
        <f>IF(Weighting!$P$13&gt;0,B757,"")</f>
        <v/>
      </c>
      <c r="B757" t="e">
        <f>Weighting!$C$13</f>
        <v>#DIV/0!</v>
      </c>
      <c r="C757" t="e">
        <f>Weighting!$F$13</f>
        <v>#NUM!</v>
      </c>
      <c r="D757" t="e">
        <f>IF(C757=1,'Data Transformation'!$G$3+0.5*'Data Transformation'!$W$25,IF(C758=1,D758-'Data Transformation'!$W$25,FALSE))</f>
        <v>#NUM!</v>
      </c>
      <c r="E757">
        <f t="array" ref="E757">IF(ISLOGICAL(D757),"",FREQUENCY(IF('Data Transformation'!$B$425:$B$8425='Bin Analysis'!$B747,'Data Transformation'!$G$425:$G$8425),D757))</f>
        <v>2001</v>
      </c>
      <c r="F757">
        <f t="shared" si="93"/>
        <v>0</v>
      </c>
      <c r="G757">
        <f>Weighting!$H$13</f>
        <v>0</v>
      </c>
      <c r="H757">
        <f t="array" ref="H757">FREQUENCY(IF('Data Transformation'!$B$4:$B$8425=B747,'Data Transformation'!$G$4:$G$8425),'Bin Analysis'!$B757)</f>
        <v>2073</v>
      </c>
      <c r="I757">
        <f t="shared" si="94"/>
        <v>0</v>
      </c>
      <c r="J757">
        <f t="shared" si="95"/>
        <v>0</v>
      </c>
      <c r="K757">
        <f>J757*Weighting!$W$13</f>
        <v>0</v>
      </c>
      <c r="M757" s="14"/>
    </row>
    <row r="758" spans="1:13" x14ac:dyDescent="0.55000000000000004">
      <c r="A758" s="32" t="str">
        <f>IF(Weighting!$P$14&gt;0,B758,"")</f>
        <v/>
      </c>
      <c r="B758" t="e">
        <f>Weighting!$C$14</f>
        <v>#DIV/0!</v>
      </c>
      <c r="C758" t="e">
        <f>Weighting!$F$14</f>
        <v>#NUM!</v>
      </c>
      <c r="D758" t="e">
        <f>IF(C758=1,'Data Transformation'!$G$3+0.5*'Data Transformation'!$W$25,IF(C759=1,D759-'Data Transformation'!$W$25,FALSE))</f>
        <v>#NUM!</v>
      </c>
      <c r="E758">
        <f t="array" ref="E758">IF(ISLOGICAL(D758),"",FREQUENCY(IF('Data Transformation'!$B$425:$B$8425='Bin Analysis'!$B747,'Data Transformation'!$G$425:$G$8425),D758))</f>
        <v>2001</v>
      </c>
      <c r="F758">
        <f t="shared" si="93"/>
        <v>0</v>
      </c>
      <c r="G758">
        <f>Weighting!$H$14</f>
        <v>0</v>
      </c>
      <c r="H758">
        <f t="array" ref="H758">FREQUENCY(IF('Data Transformation'!$B$4:$B$8425=B747,'Data Transformation'!$G$4:$G$8425),'Bin Analysis'!$B758)</f>
        <v>2073</v>
      </c>
      <c r="I758">
        <f t="shared" si="94"/>
        <v>0</v>
      </c>
      <c r="J758">
        <f t="shared" si="95"/>
        <v>0</v>
      </c>
      <c r="K758">
        <f>J758*Weighting!$W$14</f>
        <v>0</v>
      </c>
      <c r="M758" s="14"/>
    </row>
    <row r="759" spans="1:13" x14ac:dyDescent="0.55000000000000004">
      <c r="A759" s="32" t="str">
        <f>IF(Weighting!$P$15&gt;0,B759,"")</f>
        <v/>
      </c>
      <c r="B759" t="e">
        <f>Weighting!$C$15</f>
        <v>#DIV/0!</v>
      </c>
      <c r="C759" t="e">
        <f>Weighting!$F$15</f>
        <v>#NUM!</v>
      </c>
      <c r="D759" t="e">
        <f>IF(C759=1,'Data Transformation'!$G$3+0.5*'Data Transformation'!$W$25,IF(C760=1,D760-'Data Transformation'!$W$25,FALSE))</f>
        <v>#NUM!</v>
      </c>
      <c r="E759">
        <f t="array" ref="E759">IF(ISLOGICAL(D759),"",FREQUENCY(IF('Data Transformation'!$B$425:$B$8425='Bin Analysis'!$B747,'Data Transformation'!$G$425:$G$8425),D759))</f>
        <v>2001</v>
      </c>
      <c r="F759">
        <f t="shared" si="93"/>
        <v>0</v>
      </c>
      <c r="G759">
        <f>Weighting!$H$15</f>
        <v>0</v>
      </c>
      <c r="H759">
        <f t="array" ref="H759">FREQUENCY(IF('Data Transformation'!$B$4:$B$8425=B747,'Data Transformation'!$G$4:$G$8425),'Bin Analysis'!$B759)</f>
        <v>2073</v>
      </c>
      <c r="I759">
        <f t="shared" si="94"/>
        <v>0</v>
      </c>
      <c r="J759">
        <f t="shared" si="95"/>
        <v>0</v>
      </c>
      <c r="K759">
        <f>J759*Weighting!$W$15</f>
        <v>0</v>
      </c>
      <c r="M759" s="14"/>
    </row>
    <row r="760" spans="1:13" x14ac:dyDescent="0.55000000000000004">
      <c r="A760" s="32" t="str">
        <f>IF(Weighting!$P$16&gt;0,B760,"")</f>
        <v/>
      </c>
      <c r="B760" t="e">
        <f>Weighting!$C$16</f>
        <v>#DIV/0!</v>
      </c>
      <c r="C760" t="e">
        <f>Weighting!$F$16</f>
        <v>#NUM!</v>
      </c>
      <c r="D760" t="e">
        <f>IF(C760=1,'Data Transformation'!$G$3+0.5*'Data Transformation'!$W$25,IF(C761=1,D761-'Data Transformation'!$W$25,FALSE))</f>
        <v>#NUM!</v>
      </c>
      <c r="E760">
        <f t="array" ref="E760">IF(ISLOGICAL(D760),"",FREQUENCY(IF('Data Transformation'!$B$425:$B$8425='Bin Analysis'!$B747,'Data Transformation'!$G$425:$G$8425),D760))</f>
        <v>2001</v>
      </c>
      <c r="F760">
        <f t="shared" si="93"/>
        <v>0</v>
      </c>
      <c r="G760">
        <f>Weighting!$H$16</f>
        <v>0</v>
      </c>
      <c r="H760">
        <f t="array" ref="H760">FREQUENCY(IF('Data Transformation'!$B$4:$B$8425=B747,'Data Transformation'!$G$4:$G$8425),'Bin Analysis'!$B760)</f>
        <v>2073</v>
      </c>
      <c r="I760">
        <f t="shared" si="94"/>
        <v>0</v>
      </c>
      <c r="J760">
        <f t="shared" si="95"/>
        <v>0</v>
      </c>
      <c r="K760">
        <f>J760*Weighting!$W$16</f>
        <v>0</v>
      </c>
      <c r="M760" s="14"/>
    </row>
    <row r="761" spans="1:13" x14ac:dyDescent="0.55000000000000004">
      <c r="A761" s="32" t="str">
        <f>IF(Weighting!$P$17&gt;0,B761,"")</f>
        <v/>
      </c>
      <c r="B761" t="e">
        <f>Weighting!$C$17</f>
        <v>#DIV/0!</v>
      </c>
      <c r="C761" t="e">
        <f>Weighting!$F$17</f>
        <v>#NUM!</v>
      </c>
      <c r="D761" t="e">
        <f>IF(C761=1,'Data Transformation'!$G$3+0.5*'Data Transformation'!$W$25,IF(C762=1,D762-'Data Transformation'!$W$25,FALSE))</f>
        <v>#NUM!</v>
      </c>
      <c r="E761">
        <f t="array" ref="E761">IF(ISLOGICAL(D761),"",FREQUENCY(IF('Data Transformation'!$B$425:$B$8425='Bin Analysis'!$B747,'Data Transformation'!$G$425:$G$8425),D761))</f>
        <v>2001</v>
      </c>
      <c r="F761">
        <f t="shared" si="93"/>
        <v>0</v>
      </c>
      <c r="G761">
        <f>Weighting!$H$17</f>
        <v>0</v>
      </c>
      <c r="H761">
        <f t="array" ref="H761">FREQUENCY(IF('Data Transformation'!$B$4:$B$8425=B747,'Data Transformation'!$G$4:$G$8425),'Bin Analysis'!$B761)</f>
        <v>2073</v>
      </c>
      <c r="I761">
        <f t="shared" si="94"/>
        <v>0</v>
      </c>
      <c r="J761">
        <f t="shared" si="95"/>
        <v>0</v>
      </c>
      <c r="K761">
        <f>J761*Weighting!$W$17</f>
        <v>0</v>
      </c>
      <c r="M761" s="14"/>
    </row>
    <row r="762" spans="1:13" x14ac:dyDescent="0.55000000000000004">
      <c r="A762" s="32" t="str">
        <f>IF(Weighting!$P$18&gt;0,B762,"")</f>
        <v/>
      </c>
      <c r="B762" t="e">
        <f>Weighting!$C$18</f>
        <v>#DIV/0!</v>
      </c>
      <c r="C762" t="e">
        <f>Weighting!$F$18</f>
        <v>#NUM!</v>
      </c>
      <c r="D762" t="e">
        <f>IF(C762=1,'Data Transformation'!$G$3+0.5*'Data Transformation'!$W$25,IF(C763=1,D763-'Data Transformation'!$W$25,FALSE))</f>
        <v>#NUM!</v>
      </c>
      <c r="E762">
        <f t="array" ref="E762">IF(ISLOGICAL(D762),"",FREQUENCY(IF('Data Transformation'!$B$425:$B$8425='Bin Analysis'!$B747,'Data Transformation'!$G$425:$G$8425),D762))</f>
        <v>2001</v>
      </c>
      <c r="F762">
        <f t="shared" si="93"/>
        <v>0</v>
      </c>
      <c r="G762">
        <f>Weighting!$H$18</f>
        <v>0</v>
      </c>
      <c r="H762">
        <f t="array" ref="H762">FREQUENCY(IF('Data Transformation'!$B$4:$B$8425=B747,'Data Transformation'!$G$4:$G$8425),'Bin Analysis'!$B762)</f>
        <v>2073</v>
      </c>
      <c r="I762">
        <f t="shared" si="94"/>
        <v>0</v>
      </c>
      <c r="J762">
        <f t="shared" si="95"/>
        <v>0</v>
      </c>
      <c r="K762">
        <f>J762*Weighting!$W$18</f>
        <v>0</v>
      </c>
      <c r="M762" s="14"/>
    </row>
    <row r="763" spans="1:13" x14ac:dyDescent="0.55000000000000004">
      <c r="A763" s="32" t="str">
        <f>IF(Weighting!$P$19&gt;0,B763,"")</f>
        <v/>
      </c>
      <c r="B763" t="e">
        <f>Weighting!$C$19</f>
        <v>#DIV/0!</v>
      </c>
      <c r="C763" t="e">
        <f>Weighting!$F$19</f>
        <v>#NUM!</v>
      </c>
      <c r="D763" t="e">
        <f>IF(C763=1,'Data Transformation'!$G$3+0.5*'Data Transformation'!$W$25,IF(C764=1,D764-'Data Transformation'!$W$25,FALSE))</f>
        <v>#NUM!</v>
      </c>
      <c r="E763">
        <f t="array" ref="E763">IF(ISLOGICAL(D763),"",FREQUENCY(IF('Data Transformation'!$B$425:$B$8425='Bin Analysis'!$B747,'Data Transformation'!$G$425:$G$8425),D763))</f>
        <v>2001</v>
      </c>
      <c r="F763">
        <f t="shared" si="93"/>
        <v>0</v>
      </c>
      <c r="G763">
        <f>Weighting!$H$19</f>
        <v>0</v>
      </c>
      <c r="H763">
        <f t="array" ref="H763">FREQUENCY(IF('Data Transformation'!$B$4:$B$8425=B747,'Data Transformation'!$G$4:$G$8425),'Bin Analysis'!$B763)</f>
        <v>2073</v>
      </c>
      <c r="I763">
        <f t="shared" si="94"/>
        <v>0</v>
      </c>
      <c r="J763">
        <f t="shared" si="95"/>
        <v>0</v>
      </c>
      <c r="K763">
        <f>J763*Weighting!$W$19</f>
        <v>0</v>
      </c>
      <c r="M763" s="14"/>
    </row>
    <row r="764" spans="1:13" x14ac:dyDescent="0.55000000000000004">
      <c r="A764" s="32" t="str">
        <f>IF(Weighting!$P$20&gt;0,B764,"")</f>
        <v/>
      </c>
      <c r="B764" t="e">
        <f>Weighting!$C$20</f>
        <v>#DIV/0!</v>
      </c>
      <c r="C764" t="e">
        <f>Weighting!$F$20</f>
        <v>#NUM!</v>
      </c>
      <c r="D764" t="e">
        <f>IF(C764=1,'Data Transformation'!$G$3+0.5*'Data Transformation'!$W$25,IF(C765=1,D765-'Data Transformation'!$W$25,FALSE))</f>
        <v>#NUM!</v>
      </c>
      <c r="E764">
        <f t="array" ref="E764">IF(ISLOGICAL(D764),"",FREQUENCY(IF('Data Transformation'!$B$425:$B$8425='Bin Analysis'!$B747,'Data Transformation'!$G$425:$G$8425),D764))</f>
        <v>2001</v>
      </c>
      <c r="F764">
        <f t="shared" si="93"/>
        <v>0</v>
      </c>
      <c r="G764">
        <f>Weighting!$H$20</f>
        <v>0</v>
      </c>
      <c r="H764">
        <f t="array" ref="H764">FREQUENCY(IF('Data Transformation'!$B$4:$B$8425=B747,'Data Transformation'!$G$4:$G$8425),'Bin Analysis'!$B764)</f>
        <v>2073</v>
      </c>
      <c r="I764">
        <f t="shared" si="94"/>
        <v>0</v>
      </c>
      <c r="J764">
        <f t="shared" si="95"/>
        <v>0</v>
      </c>
      <c r="K764">
        <f>J764*Weighting!$W$20</f>
        <v>0</v>
      </c>
      <c r="M764" s="14"/>
    </row>
    <row r="765" spans="1:13" x14ac:dyDescent="0.55000000000000004">
      <c r="A765" s="32" t="str">
        <f>IF(Weighting!$P$21&gt;0,B765,"")</f>
        <v/>
      </c>
      <c r="B765" t="e">
        <f>Weighting!$C$21</f>
        <v>#DIV/0!</v>
      </c>
      <c r="C765" t="e">
        <f>Weighting!$F$21</f>
        <v>#NUM!</v>
      </c>
      <c r="D765" t="e">
        <f>IF(C765=1,'Data Transformation'!$G$3+0.5*'Data Transformation'!$W$25,IF(C766=1,D766-'Data Transformation'!$W$25,FALSE))</f>
        <v>#NUM!</v>
      </c>
      <c r="E765">
        <f t="array" ref="E765">IF(ISLOGICAL(D765),"",FREQUENCY(IF('Data Transformation'!$B$425:$B$8425='Bin Analysis'!$B747,'Data Transformation'!$G$425:$G$8425),D765))</f>
        <v>2001</v>
      </c>
      <c r="F765">
        <f t="shared" si="93"/>
        <v>0</v>
      </c>
      <c r="G765">
        <f>Weighting!$H$21</f>
        <v>0</v>
      </c>
      <c r="H765">
        <f t="array" ref="H765">FREQUENCY(IF('Data Transformation'!$B$4:$B$8425=B747,'Data Transformation'!$G$4:$G$8425),'Bin Analysis'!$B765)</f>
        <v>2073</v>
      </c>
      <c r="I765">
        <f t="shared" si="94"/>
        <v>0</v>
      </c>
      <c r="J765">
        <f t="shared" si="95"/>
        <v>0</v>
      </c>
      <c r="K765">
        <f>J765*Weighting!$W$21</f>
        <v>0</v>
      </c>
      <c r="M765" s="14"/>
    </row>
    <row r="766" spans="1:13" x14ac:dyDescent="0.55000000000000004">
      <c r="A766" s="32" t="str">
        <f>IF(Weighting!$P$22&gt;0,B766,"")</f>
        <v/>
      </c>
      <c r="B766" t="e">
        <f>Weighting!$C$22</f>
        <v>#DIV/0!</v>
      </c>
      <c r="C766" t="e">
        <f>Weighting!$F$22</f>
        <v>#NUM!</v>
      </c>
      <c r="D766" t="e">
        <f>IF(C766=1,'Data Transformation'!$G$3+0.5*'Data Transformation'!$W$25,IF(C767=1,D767-'Data Transformation'!$W$25,FALSE))</f>
        <v>#NUM!</v>
      </c>
      <c r="E766">
        <f t="array" ref="E766">IF(ISLOGICAL(D766),"",FREQUENCY(IF('Data Transformation'!$B$425:$B$8425='Bin Analysis'!$B747,'Data Transformation'!$G$425:$G$8425),D766))</f>
        <v>2001</v>
      </c>
      <c r="F766">
        <f t="shared" si="93"/>
        <v>0</v>
      </c>
      <c r="G766">
        <f>Weighting!$H$22</f>
        <v>0</v>
      </c>
      <c r="H766">
        <f t="array" ref="H766">FREQUENCY(IF('Data Transformation'!$B$4:$B$8425=B747,'Data Transformation'!$G$4:$G$8425),'Bin Analysis'!$B766)</f>
        <v>2073</v>
      </c>
      <c r="I766">
        <f t="shared" si="94"/>
        <v>0</v>
      </c>
      <c r="J766">
        <f t="shared" si="95"/>
        <v>0</v>
      </c>
      <c r="K766">
        <f>J766*Weighting!$W$22</f>
        <v>0</v>
      </c>
      <c r="M766" s="14"/>
    </row>
    <row r="767" spans="1:13" x14ac:dyDescent="0.55000000000000004">
      <c r="A767" s="32" t="str">
        <f>IF(Weighting!$P$23&gt;0,B767,"")</f>
        <v/>
      </c>
      <c r="B767" t="e">
        <f>Weighting!$C$23</f>
        <v>#DIV/0!</v>
      </c>
      <c r="C767" t="e">
        <f>Weighting!$F$23</f>
        <v>#NUM!</v>
      </c>
      <c r="D767" t="e">
        <f>IF(C767=1,'Data Transformation'!$G$3+0.5*'Data Transformation'!$W$25,IF(C768=1,D768-'Data Transformation'!$W$25,FALSE))</f>
        <v>#NUM!</v>
      </c>
      <c r="E767">
        <f t="array" ref="E767">IF(ISLOGICAL(D767),"",FREQUENCY(IF('Data Transformation'!$B$425:$B$8425='Bin Analysis'!$B747,'Data Transformation'!$G$425:$G$8425),D767))</f>
        <v>2001</v>
      </c>
      <c r="F767">
        <f t="shared" si="93"/>
        <v>0</v>
      </c>
      <c r="G767">
        <f>Weighting!$H$23</f>
        <v>0</v>
      </c>
      <c r="H767">
        <f t="array" ref="H767">FREQUENCY(IF('Data Transformation'!$B$4:$B$8425=B747,'Data Transformation'!$G$4:$G$8425),'Bin Analysis'!$B767)</f>
        <v>2073</v>
      </c>
      <c r="I767">
        <f t="shared" si="94"/>
        <v>0</v>
      </c>
      <c r="J767">
        <f t="shared" si="95"/>
        <v>0</v>
      </c>
      <c r="K767">
        <f>J767*Weighting!$W$23</f>
        <v>0</v>
      </c>
      <c r="M767" s="14"/>
    </row>
    <row r="768" spans="1:13" x14ac:dyDescent="0.55000000000000004">
      <c r="A768" s="32" t="str">
        <f>IF(Weighting!$P$24&gt;0,B768,"")</f>
        <v/>
      </c>
      <c r="B768" t="e">
        <f>Weighting!$C$24</f>
        <v>#DIV/0!</v>
      </c>
      <c r="C768" t="e">
        <f>Weighting!$F$24</f>
        <v>#NUM!</v>
      </c>
      <c r="D768" t="e">
        <f>IF(C768=1,'Data Transformation'!$G$3+0.5*'Data Transformation'!$W$25,IF(C769=1,D769-'Data Transformation'!$W$25,FALSE))</f>
        <v>#NUM!</v>
      </c>
      <c r="E768">
        <f t="array" ref="E768">IF(ISLOGICAL(D768),"",FREQUENCY(IF('Data Transformation'!$B$425:$B$8425='Bin Analysis'!$B747,'Data Transformation'!$G$425:$G$8425),D768))</f>
        <v>2001</v>
      </c>
      <c r="F768">
        <f t="shared" si="93"/>
        <v>0</v>
      </c>
      <c r="G768">
        <f>Weighting!$H$24</f>
        <v>0</v>
      </c>
      <c r="H768">
        <f t="array" ref="H768">FREQUENCY(IF('Data Transformation'!$B$4:$B$8425=B747,'Data Transformation'!$G$4:$G$8425),'Bin Analysis'!$B768)</f>
        <v>2073</v>
      </c>
      <c r="I768">
        <f t="shared" si="94"/>
        <v>0</v>
      </c>
      <c r="J768">
        <f t="shared" si="95"/>
        <v>0</v>
      </c>
      <c r="K768">
        <f>J768*Weighting!$W$24</f>
        <v>0</v>
      </c>
      <c r="M768" s="14"/>
    </row>
    <row r="769" spans="1:25" x14ac:dyDescent="0.55000000000000004">
      <c r="A769" s="32" t="str">
        <f>IF(Weighting!$P$25&gt;0,B769,"")</f>
        <v/>
      </c>
      <c r="B769" t="e">
        <f>Weighting!$C$25</f>
        <v>#DIV/0!</v>
      </c>
      <c r="C769" t="e">
        <f>Weighting!$F$25</f>
        <v>#NUM!</v>
      </c>
      <c r="D769" t="e">
        <f>IF(C769=1,'Data Transformation'!$G$3+0.5*'Data Transformation'!$W$25,IF(C770=1,D770-'Data Transformation'!$W$25,FALSE))</f>
        <v>#NUM!</v>
      </c>
      <c r="E769">
        <f t="array" ref="E769">IF(ISLOGICAL(D769),"",FREQUENCY(IF('Data Transformation'!$B$425:$B$8425='Bin Analysis'!$B747,'Data Transformation'!$G$425:$G$8425),D769))</f>
        <v>2001</v>
      </c>
      <c r="F769">
        <f t="shared" si="93"/>
        <v>0</v>
      </c>
      <c r="G769">
        <f>Weighting!$H$25</f>
        <v>0</v>
      </c>
      <c r="H769">
        <f t="array" ref="H769">FREQUENCY(IF('Data Transformation'!$B$4:$B$8425=B747,'Data Transformation'!$G$4:$G$8425),'Bin Analysis'!$B769)</f>
        <v>2073</v>
      </c>
      <c r="I769">
        <f t="shared" si="94"/>
        <v>0</v>
      </c>
      <c r="J769">
        <f t="shared" si="95"/>
        <v>0</v>
      </c>
      <c r="K769">
        <f>J769*Weighting!$W$25</f>
        <v>0</v>
      </c>
      <c r="M769" s="14"/>
    </row>
    <row r="770" spans="1:25" x14ac:dyDescent="0.55000000000000004">
      <c r="O770"/>
      <c r="P770"/>
      <c r="Q770"/>
      <c r="R770"/>
    </row>
    <row r="771" spans="1:25" ht="23.35" x14ac:dyDescent="0.8">
      <c r="A771" s="21" t="s">
        <v>0</v>
      </c>
      <c r="B771" s="21" t="str">
        <f>IFERROR(VLOOKUP(C771,'Data Transformation'!$L$6:$M$426,2,FALSE),"")</f>
        <v/>
      </c>
      <c r="C771" s="21">
        <f>C747+1</f>
        <v>32</v>
      </c>
      <c r="D771" s="21"/>
      <c r="E771" s="21"/>
      <c r="F771" s="21"/>
      <c r="G771" s="21"/>
      <c r="H771" s="22"/>
      <c r="I771" s="22"/>
      <c r="J771" s="22"/>
      <c r="K771" s="21"/>
      <c r="L771" s="21" t="str">
        <f>B771</f>
        <v/>
      </c>
      <c r="M771" s="23" t="e">
        <f>INDEX('Data Transformation'!$O$4:$O$424,MATCH($B771,'Data Transformation'!$M$4:$M$424,0),MATCH($M$2,'Data Transformation'!$O$3,0))</f>
        <v>#N/A</v>
      </c>
      <c r="N771" s="27" t="e">
        <f>IF('Input and Summary Results'!$J$16="minimum",'Bin Analysis'!X772/(M771-1),'Bin Analysis'!Y771/('Bin Analysis'!M771-1))</f>
        <v>#N/A</v>
      </c>
      <c r="O771" s="27" t="e">
        <f>IF(M771=FALSE,NA(),(VLOOKUP(1,C774:K793,4,FALSE))/(M771-1))</f>
        <v>#N/A</v>
      </c>
      <c r="P771" s="27" t="e">
        <f>IF(M771=FALSE,NA(),SUM(J774:J793)/Weighting!$S$5)</f>
        <v>#N/A</v>
      </c>
      <c r="Q771" s="27" t="e">
        <f>IF(M771=FALSE,NA(),SUM(K774:K793)/Weighting!$S$6)</f>
        <v>#N/A</v>
      </c>
      <c r="R771" s="27" t="e">
        <f>IF(M771=FALSE,NA(),(VLOOKUP(1,G774:K793,3,FALSE))/(M771-1))</f>
        <v>#N/A</v>
      </c>
      <c r="S771" s="22" t="e">
        <f>IF(M771=FALSE,NA(),IF(SUM(J774:J793)=2,"yes","no"))</f>
        <v>#N/A</v>
      </c>
      <c r="X771" s="2" cm="2">
        <f t="array" ref="X771:X772">FREQUENCY(IF('Data Transformation'!$B$425:$B$6424='Bin Analysis'!L771,'Data Transformation'!$G$425:$G$6424),'Data Transformation'!$U$11)</f>
        <v>0</v>
      </c>
      <c r="Y771" s="2" cm="2">
        <f t="array" ref="Y771:Y772">FREQUENCY(IF('Data Transformation'!$B$425:$B$6424='Bin Analysis'!L771,'Data Transformation'!$G$425:$G$6424),'Data Transformation'!$U$12)</f>
        <v>0</v>
      </c>
    </row>
    <row r="772" spans="1:25" x14ac:dyDescent="0.55000000000000004">
      <c r="A772" s="14" t="s">
        <v>67</v>
      </c>
      <c r="B772" t="s">
        <v>47</v>
      </c>
      <c r="C772" t="s">
        <v>5</v>
      </c>
      <c r="D772" t="s">
        <v>100</v>
      </c>
      <c r="E772" t="s">
        <v>101</v>
      </c>
      <c r="F772" t="s">
        <v>102</v>
      </c>
      <c r="G772" t="s">
        <v>70</v>
      </c>
      <c r="H772" t="s">
        <v>31</v>
      </c>
      <c r="I772" t="s">
        <v>32</v>
      </c>
      <c r="J772" t="s">
        <v>46</v>
      </c>
      <c r="K772" s="14" t="s">
        <v>45</v>
      </c>
      <c r="M772" s="14"/>
      <c r="X772" s="2">
        <v>0</v>
      </c>
      <c r="Y772" s="2">
        <v>0</v>
      </c>
    </row>
    <row r="773" spans="1:25" x14ac:dyDescent="0.55000000000000004">
      <c r="A773" s="32"/>
      <c r="D773" t="e">
        <f>IF(C773=1,'Data Transformation'!$G$3+0.5*'Data Transformation'!$W$25,IF(C774=1,D774-'Data Transformation'!$W$25,FALSE))</f>
        <v>#NUM!</v>
      </c>
      <c r="E773">
        <f t="array" ref="E773">IF(ISLOGICAL(D773),"",FREQUENCY(IF('Data Transformation'!$B$425:$B$8425='Bin Analysis'!$B771,'Data Transformation'!$G$425:$G$8425),D773))</f>
        <v>2001</v>
      </c>
      <c r="F773" t="e">
        <f>IF(ISLOGICAL(D773),"",E773-E772)</f>
        <v>#VALUE!</v>
      </c>
      <c r="M773" s="14"/>
    </row>
    <row r="774" spans="1:25" x14ac:dyDescent="0.55000000000000004">
      <c r="A774" s="32" t="e">
        <f>IF(Weighting!$P$6&gt;0,B774,"")</f>
        <v>#NUM!</v>
      </c>
      <c r="B774" t="e">
        <f>Weighting!$C$6</f>
        <v>#DIV/0!</v>
      </c>
      <c r="C774" t="e">
        <f>Weighting!$F$6</f>
        <v>#NUM!</v>
      </c>
      <c r="D774" t="e">
        <f>IF(C774=1,'Data Transformation'!$G$3+0.5*'Data Transformation'!$W$25,IF(C775=1,D775-'Data Transformation'!$W$25,FALSE))</f>
        <v>#NUM!</v>
      </c>
      <c r="E774">
        <f t="array" ref="E774">IF(ISLOGICAL(D774),"",FREQUENCY(IF('Data Transformation'!$B$425:$B$8425='Bin Analysis'!$B771,'Data Transformation'!$G$425:$G$8425),D774))</f>
        <v>2001</v>
      </c>
      <c r="F774">
        <f>IF(ISLOGICAL(D774),"",E774-E773)</f>
        <v>0</v>
      </c>
      <c r="G774">
        <f>Weighting!$H$6</f>
        <v>1</v>
      </c>
      <c r="H774">
        <f t="array" ref="H774">FREQUENCY(IF('Data Transformation'!$B$4:$B$8425=B771,'Data Transformation'!$G$4:$G$8425),'Bin Analysis'!$B774)</f>
        <v>2073</v>
      </c>
      <c r="I774">
        <f>H774-H773</f>
        <v>2073</v>
      </c>
      <c r="J774">
        <f>IF(I774=0,0,1)</f>
        <v>1</v>
      </c>
      <c r="K774" t="e">
        <f>J774*Weighting!$W$6</f>
        <v>#NUM!</v>
      </c>
      <c r="M774" s="14"/>
    </row>
    <row r="775" spans="1:25" x14ac:dyDescent="0.55000000000000004">
      <c r="A775" s="32" t="str">
        <f>IF(Weighting!$P$7&gt;0,B775,"")</f>
        <v/>
      </c>
      <c r="B775" t="e">
        <f>Weighting!$C$7</f>
        <v>#DIV/0!</v>
      </c>
      <c r="C775" t="e">
        <f>Weighting!$F$7</f>
        <v>#NUM!</v>
      </c>
      <c r="D775" t="e">
        <f>IF(C775=1,'Data Transformation'!$G$3+0.5*'Data Transformation'!$W$25,IF(C776=1,D776-'Data Transformation'!$W$25,FALSE))</f>
        <v>#NUM!</v>
      </c>
      <c r="E775">
        <f t="array" ref="E775">IF(ISLOGICAL(D775),"",FREQUENCY(IF('Data Transformation'!$B$425:$B$8425='Bin Analysis'!$B771,'Data Transformation'!$G$425:$G$8425),D775))</f>
        <v>2001</v>
      </c>
      <c r="F775">
        <f t="shared" ref="F775:F793" si="96">IF(ISLOGICAL(D775),"",E775-E774)</f>
        <v>0</v>
      </c>
      <c r="G775">
        <f>Weighting!$H$7</f>
        <v>0</v>
      </c>
      <c r="H775">
        <f t="array" ref="H775">FREQUENCY(IF('Data Transformation'!$B$4:$B$8425=B771,'Data Transformation'!$G$4:$G$8425),'Bin Analysis'!$B775)</f>
        <v>2073</v>
      </c>
      <c r="I775">
        <f t="shared" ref="I775:I793" si="97">H775-H774</f>
        <v>0</v>
      </c>
      <c r="J775">
        <f>IF(I775=0,0,1)</f>
        <v>0</v>
      </c>
      <c r="K775">
        <f>J775*Weighting!$W$7</f>
        <v>0</v>
      </c>
      <c r="M775" s="14"/>
    </row>
    <row r="776" spans="1:25" x14ac:dyDescent="0.55000000000000004">
      <c r="A776" s="32" t="str">
        <f>IF(Weighting!$P$8&gt;0,B776,"")</f>
        <v/>
      </c>
      <c r="B776" t="e">
        <f>Weighting!$C$8</f>
        <v>#DIV/0!</v>
      </c>
      <c r="C776" t="e">
        <f>Weighting!$F$8</f>
        <v>#NUM!</v>
      </c>
      <c r="D776" t="e">
        <f>IF(C776=1,'Data Transformation'!$G$3+0.5*'Data Transformation'!$W$25,IF(C777=1,D777-'Data Transformation'!$W$25,FALSE))</f>
        <v>#NUM!</v>
      </c>
      <c r="E776">
        <f t="array" ref="E776">IF(ISLOGICAL(D776),"",FREQUENCY(IF('Data Transformation'!$B$425:$B$8425='Bin Analysis'!$B771,'Data Transformation'!$G$425:$G$8425),D776))</f>
        <v>2001</v>
      </c>
      <c r="F776">
        <f t="shared" si="96"/>
        <v>0</v>
      </c>
      <c r="G776">
        <f>Weighting!$H$8</f>
        <v>0</v>
      </c>
      <c r="H776">
        <f t="array" ref="H776">FREQUENCY(IF('Data Transformation'!$B$4:$B$8425=B771,'Data Transformation'!$G$4:$G$8425),'Bin Analysis'!$B776)</f>
        <v>2073</v>
      </c>
      <c r="I776">
        <f t="shared" si="97"/>
        <v>0</v>
      </c>
      <c r="J776">
        <f t="shared" ref="J776:J793" si="98">IF(I776=0,0,1)</f>
        <v>0</v>
      </c>
      <c r="K776">
        <f>J776*Weighting!$W$8</f>
        <v>0</v>
      </c>
      <c r="M776" s="14"/>
    </row>
    <row r="777" spans="1:25" x14ac:dyDescent="0.55000000000000004">
      <c r="A777" s="32" t="str">
        <f>IF(Weighting!$P$9&gt;0,B777,"")</f>
        <v/>
      </c>
      <c r="B777" s="50" t="e">
        <f>Weighting!$C$9</f>
        <v>#DIV/0!</v>
      </c>
      <c r="C777" t="e">
        <f>Weighting!$F$9</f>
        <v>#NUM!</v>
      </c>
      <c r="D777" t="e">
        <f>IF(C777=1,'Data Transformation'!$G$3+0.5*'Data Transformation'!$W$25,IF(C778=1,D778-'Data Transformation'!$W$25,FALSE))</f>
        <v>#NUM!</v>
      </c>
      <c r="E777">
        <f t="array" ref="E777">IF(ISLOGICAL(D777),"",FREQUENCY(IF('Data Transformation'!$B$425:$B$8425='Bin Analysis'!$B771,'Data Transformation'!$G$425:$G$8425),D777))</f>
        <v>2001</v>
      </c>
      <c r="F777">
        <f t="shared" si="96"/>
        <v>0</v>
      </c>
      <c r="G777">
        <f>Weighting!$H$9</f>
        <v>0</v>
      </c>
      <c r="H777">
        <f t="array" ref="H777">FREQUENCY(IF('Data Transformation'!$B$4:$B$8425=B771,'Data Transformation'!$G$4:$G$8425),'Bin Analysis'!$B777)</f>
        <v>2073</v>
      </c>
      <c r="I777">
        <f t="shared" si="97"/>
        <v>0</v>
      </c>
      <c r="J777">
        <f t="shared" si="98"/>
        <v>0</v>
      </c>
      <c r="K777">
        <f>J777*Weighting!$W$9</f>
        <v>0</v>
      </c>
      <c r="M777" s="14"/>
    </row>
    <row r="778" spans="1:25" x14ac:dyDescent="0.55000000000000004">
      <c r="A778" s="32" t="str">
        <f>IF(Weighting!$P$10&gt;0,B778,"")</f>
        <v/>
      </c>
      <c r="B778" t="e">
        <f>Weighting!$C$10</f>
        <v>#DIV/0!</v>
      </c>
      <c r="C778" t="e">
        <f>Weighting!$F$10</f>
        <v>#NUM!</v>
      </c>
      <c r="D778" t="e">
        <f>IF(C778=1,'Data Transformation'!$G$3+0.5*'Data Transformation'!$W$25,IF(C779=1,D779-'Data Transformation'!$W$25,FALSE))</f>
        <v>#NUM!</v>
      </c>
      <c r="E778">
        <f t="array" ref="E778">IF(ISLOGICAL(D778),"",FREQUENCY(IF('Data Transformation'!$B$425:$B$8425='Bin Analysis'!$B771,'Data Transformation'!$G$425:$G$8425),D778))</f>
        <v>2001</v>
      </c>
      <c r="F778">
        <f t="shared" si="96"/>
        <v>0</v>
      </c>
      <c r="G778">
        <f>Weighting!$H$10</f>
        <v>0</v>
      </c>
      <c r="H778">
        <f t="array" ref="H778">FREQUENCY(IF('Data Transformation'!$B$4:$B$8425=B771,'Data Transformation'!$G$4:$G$8425),'Bin Analysis'!$B778)</f>
        <v>2073</v>
      </c>
      <c r="I778">
        <f t="shared" si="97"/>
        <v>0</v>
      </c>
      <c r="J778">
        <f t="shared" si="98"/>
        <v>0</v>
      </c>
      <c r="K778">
        <f>J778*Weighting!$W$10</f>
        <v>0</v>
      </c>
      <c r="M778" s="14"/>
    </row>
    <row r="779" spans="1:25" x14ac:dyDescent="0.55000000000000004">
      <c r="A779" s="32" t="str">
        <f>IF(Weighting!$P$11&gt;0,B779,"")</f>
        <v/>
      </c>
      <c r="B779" t="e">
        <f>Weighting!$C$11</f>
        <v>#DIV/0!</v>
      </c>
      <c r="C779" t="e">
        <f>Weighting!$F$11</f>
        <v>#NUM!</v>
      </c>
      <c r="D779" t="e">
        <f>IF(C779=1,'Data Transformation'!$G$3+0.5*'Data Transformation'!$W$25,IF(C780=1,D780-'Data Transformation'!$W$25,FALSE))</f>
        <v>#NUM!</v>
      </c>
      <c r="E779">
        <f t="array" ref="E779">IF(ISLOGICAL(D779),"",FREQUENCY(IF('Data Transformation'!$B$425:$B$8425='Bin Analysis'!$B771,'Data Transformation'!$G$425:$G$8425),D779))</f>
        <v>2001</v>
      </c>
      <c r="F779">
        <f t="shared" si="96"/>
        <v>0</v>
      </c>
      <c r="G779">
        <f>Weighting!$H$11</f>
        <v>0</v>
      </c>
      <c r="H779">
        <f t="array" ref="H779">FREQUENCY(IF('Data Transformation'!$B$4:$B$8425=B771,'Data Transformation'!$G$4:$G$8425),'Bin Analysis'!$B779)</f>
        <v>2073</v>
      </c>
      <c r="I779">
        <f t="shared" si="97"/>
        <v>0</v>
      </c>
      <c r="J779">
        <f t="shared" si="98"/>
        <v>0</v>
      </c>
      <c r="K779">
        <f>J779*Weighting!$W$11</f>
        <v>0</v>
      </c>
      <c r="M779" s="14"/>
    </row>
    <row r="780" spans="1:25" x14ac:dyDescent="0.55000000000000004">
      <c r="A780" s="32" t="str">
        <f>IF(Weighting!$P$12&gt;0,B780,"")</f>
        <v/>
      </c>
      <c r="B780" t="e">
        <f>Weighting!$C$12</f>
        <v>#DIV/0!</v>
      </c>
      <c r="C780" t="e">
        <f>Weighting!$F$12</f>
        <v>#NUM!</v>
      </c>
      <c r="D780" t="e">
        <f>IF(C780=1,'Data Transformation'!$G$3+0.5*'Data Transformation'!$W$25,IF(C781=1,D781-'Data Transformation'!$W$25,FALSE))</f>
        <v>#NUM!</v>
      </c>
      <c r="E780">
        <f t="array" ref="E780">IF(ISLOGICAL(D780),"",FREQUENCY(IF('Data Transformation'!$B$425:$B$8425='Bin Analysis'!$B771,'Data Transformation'!$G$425:$G$8425),D780))</f>
        <v>2001</v>
      </c>
      <c r="F780">
        <f t="shared" si="96"/>
        <v>0</v>
      </c>
      <c r="G780">
        <f>Weighting!$H$12</f>
        <v>0</v>
      </c>
      <c r="H780">
        <f t="array" ref="H780">FREQUENCY(IF('Data Transformation'!$B$4:$B$8425=B771,'Data Transformation'!$G$4:$G$8425),'Bin Analysis'!$B780)</f>
        <v>2073</v>
      </c>
      <c r="I780">
        <f t="shared" si="97"/>
        <v>0</v>
      </c>
      <c r="J780">
        <f t="shared" si="98"/>
        <v>0</v>
      </c>
      <c r="K780">
        <f>J780*Weighting!$W$12</f>
        <v>0</v>
      </c>
      <c r="M780" s="14"/>
    </row>
    <row r="781" spans="1:25" x14ac:dyDescent="0.55000000000000004">
      <c r="A781" s="32" t="str">
        <f>IF(Weighting!$P$13&gt;0,B781,"")</f>
        <v/>
      </c>
      <c r="B781" t="e">
        <f>Weighting!$C$13</f>
        <v>#DIV/0!</v>
      </c>
      <c r="C781" t="e">
        <f>Weighting!$F$13</f>
        <v>#NUM!</v>
      </c>
      <c r="D781" t="e">
        <f>IF(C781=1,'Data Transformation'!$G$3+0.5*'Data Transformation'!$W$25,IF(C782=1,D782-'Data Transformation'!$W$25,FALSE))</f>
        <v>#NUM!</v>
      </c>
      <c r="E781">
        <f t="array" ref="E781">IF(ISLOGICAL(D781),"",FREQUENCY(IF('Data Transformation'!$B$425:$B$8425='Bin Analysis'!$B771,'Data Transformation'!$G$425:$G$8425),D781))</f>
        <v>2001</v>
      </c>
      <c r="F781">
        <f t="shared" si="96"/>
        <v>0</v>
      </c>
      <c r="G781">
        <f>Weighting!$H$13</f>
        <v>0</v>
      </c>
      <c r="H781">
        <f t="array" ref="H781">FREQUENCY(IF('Data Transformation'!$B$4:$B$8425=B771,'Data Transformation'!$G$4:$G$8425),'Bin Analysis'!$B781)</f>
        <v>2073</v>
      </c>
      <c r="I781">
        <f t="shared" si="97"/>
        <v>0</v>
      </c>
      <c r="J781">
        <f t="shared" si="98"/>
        <v>0</v>
      </c>
      <c r="K781">
        <f>J781*Weighting!$W$13</f>
        <v>0</v>
      </c>
      <c r="M781" s="14"/>
    </row>
    <row r="782" spans="1:25" x14ac:dyDescent="0.55000000000000004">
      <c r="A782" s="32" t="str">
        <f>IF(Weighting!$P$14&gt;0,B782,"")</f>
        <v/>
      </c>
      <c r="B782" t="e">
        <f>Weighting!$C$14</f>
        <v>#DIV/0!</v>
      </c>
      <c r="C782" t="e">
        <f>Weighting!$F$14</f>
        <v>#NUM!</v>
      </c>
      <c r="D782" t="e">
        <f>IF(C782=1,'Data Transformation'!$G$3+0.5*'Data Transformation'!$W$25,IF(C783=1,D783-'Data Transformation'!$W$25,FALSE))</f>
        <v>#NUM!</v>
      </c>
      <c r="E782">
        <f t="array" ref="E782">IF(ISLOGICAL(D782),"",FREQUENCY(IF('Data Transformation'!$B$425:$B$8425='Bin Analysis'!$B771,'Data Transformation'!$G$425:$G$8425),D782))</f>
        <v>2001</v>
      </c>
      <c r="F782">
        <f t="shared" si="96"/>
        <v>0</v>
      </c>
      <c r="G782">
        <f>Weighting!$H$14</f>
        <v>0</v>
      </c>
      <c r="H782">
        <f t="array" ref="H782">FREQUENCY(IF('Data Transformation'!$B$4:$B$8425=B771,'Data Transformation'!$G$4:$G$8425),'Bin Analysis'!$B782)</f>
        <v>2073</v>
      </c>
      <c r="I782">
        <f t="shared" si="97"/>
        <v>0</v>
      </c>
      <c r="J782">
        <f t="shared" si="98"/>
        <v>0</v>
      </c>
      <c r="K782">
        <f>J782*Weighting!$W$14</f>
        <v>0</v>
      </c>
      <c r="M782" s="14"/>
    </row>
    <row r="783" spans="1:25" x14ac:dyDescent="0.55000000000000004">
      <c r="A783" s="32" t="str">
        <f>IF(Weighting!$P$15&gt;0,B783,"")</f>
        <v/>
      </c>
      <c r="B783" t="e">
        <f>Weighting!$C$15</f>
        <v>#DIV/0!</v>
      </c>
      <c r="C783" t="e">
        <f>Weighting!$F$15</f>
        <v>#NUM!</v>
      </c>
      <c r="D783" t="e">
        <f>IF(C783=1,'Data Transformation'!$G$3+0.5*'Data Transformation'!$W$25,IF(C784=1,D784-'Data Transformation'!$W$25,FALSE))</f>
        <v>#NUM!</v>
      </c>
      <c r="E783">
        <f t="array" ref="E783">IF(ISLOGICAL(D783),"",FREQUENCY(IF('Data Transformation'!$B$425:$B$8425='Bin Analysis'!$B771,'Data Transformation'!$G$425:$G$8425),D783))</f>
        <v>2001</v>
      </c>
      <c r="F783">
        <f t="shared" si="96"/>
        <v>0</v>
      </c>
      <c r="G783">
        <f>Weighting!$H$15</f>
        <v>0</v>
      </c>
      <c r="H783">
        <f t="array" ref="H783">FREQUENCY(IF('Data Transformation'!$B$4:$B$8425=B771,'Data Transformation'!$G$4:$G$8425),'Bin Analysis'!$B783)</f>
        <v>2073</v>
      </c>
      <c r="I783">
        <f t="shared" si="97"/>
        <v>0</v>
      </c>
      <c r="J783">
        <f t="shared" si="98"/>
        <v>0</v>
      </c>
      <c r="K783">
        <f>J783*Weighting!$W$15</f>
        <v>0</v>
      </c>
      <c r="M783" s="14"/>
    </row>
    <row r="784" spans="1:25" x14ac:dyDescent="0.55000000000000004">
      <c r="A784" s="32" t="str">
        <f>IF(Weighting!$P$16&gt;0,B784,"")</f>
        <v/>
      </c>
      <c r="B784" t="e">
        <f>Weighting!$C$16</f>
        <v>#DIV/0!</v>
      </c>
      <c r="C784" t="e">
        <f>Weighting!$F$16</f>
        <v>#NUM!</v>
      </c>
      <c r="D784" t="e">
        <f>IF(C784=1,'Data Transformation'!$G$3+0.5*'Data Transformation'!$W$25,IF(C785=1,D785-'Data Transformation'!$W$25,FALSE))</f>
        <v>#NUM!</v>
      </c>
      <c r="E784">
        <f t="array" ref="E784">IF(ISLOGICAL(D784),"",FREQUENCY(IF('Data Transformation'!$B$425:$B$8425='Bin Analysis'!$B771,'Data Transformation'!$G$425:$G$8425),D784))</f>
        <v>2001</v>
      </c>
      <c r="F784">
        <f t="shared" si="96"/>
        <v>0</v>
      </c>
      <c r="G784">
        <f>Weighting!$H$16</f>
        <v>0</v>
      </c>
      <c r="H784">
        <f t="array" ref="H784">FREQUENCY(IF('Data Transformation'!$B$4:$B$8425=B771,'Data Transformation'!$G$4:$G$8425),'Bin Analysis'!$B784)</f>
        <v>2073</v>
      </c>
      <c r="I784">
        <f t="shared" si="97"/>
        <v>0</v>
      </c>
      <c r="J784">
        <f t="shared" si="98"/>
        <v>0</v>
      </c>
      <c r="K784">
        <f>J784*Weighting!$W$16</f>
        <v>0</v>
      </c>
      <c r="M784" s="14"/>
    </row>
    <row r="785" spans="1:25" x14ac:dyDescent="0.55000000000000004">
      <c r="A785" s="32" t="str">
        <f>IF(Weighting!$P$17&gt;0,B785,"")</f>
        <v/>
      </c>
      <c r="B785" t="e">
        <f>Weighting!$C$17</f>
        <v>#DIV/0!</v>
      </c>
      <c r="C785" t="e">
        <f>Weighting!$F$17</f>
        <v>#NUM!</v>
      </c>
      <c r="D785" t="e">
        <f>IF(C785=1,'Data Transformation'!$G$3+0.5*'Data Transformation'!$W$25,IF(C786=1,D786-'Data Transformation'!$W$25,FALSE))</f>
        <v>#NUM!</v>
      </c>
      <c r="E785">
        <f t="array" ref="E785">IF(ISLOGICAL(D785),"",FREQUENCY(IF('Data Transformation'!$B$425:$B$8425='Bin Analysis'!$B771,'Data Transformation'!$G$425:$G$8425),D785))</f>
        <v>2001</v>
      </c>
      <c r="F785">
        <f t="shared" si="96"/>
        <v>0</v>
      </c>
      <c r="G785">
        <f>Weighting!$H$17</f>
        <v>0</v>
      </c>
      <c r="H785">
        <f t="array" ref="H785">FREQUENCY(IF('Data Transformation'!$B$4:$B$8425=B771,'Data Transformation'!$G$4:$G$8425),'Bin Analysis'!$B785)</f>
        <v>2073</v>
      </c>
      <c r="I785">
        <f t="shared" si="97"/>
        <v>0</v>
      </c>
      <c r="J785">
        <f t="shared" si="98"/>
        <v>0</v>
      </c>
      <c r="K785">
        <f>J785*Weighting!$W$17</f>
        <v>0</v>
      </c>
      <c r="M785" s="14"/>
    </row>
    <row r="786" spans="1:25" x14ac:dyDescent="0.55000000000000004">
      <c r="A786" s="32" t="str">
        <f>IF(Weighting!$P$18&gt;0,B786,"")</f>
        <v/>
      </c>
      <c r="B786" t="e">
        <f>Weighting!$C$18</f>
        <v>#DIV/0!</v>
      </c>
      <c r="C786" t="e">
        <f>Weighting!$F$18</f>
        <v>#NUM!</v>
      </c>
      <c r="D786" t="e">
        <f>IF(C786=1,'Data Transformation'!$G$3+0.5*'Data Transformation'!$W$25,IF(C787=1,D787-'Data Transformation'!$W$25,FALSE))</f>
        <v>#NUM!</v>
      </c>
      <c r="E786">
        <f t="array" ref="E786">IF(ISLOGICAL(D786),"",FREQUENCY(IF('Data Transformation'!$B$425:$B$8425='Bin Analysis'!$B771,'Data Transformation'!$G$425:$G$8425),D786))</f>
        <v>2001</v>
      </c>
      <c r="F786">
        <f t="shared" si="96"/>
        <v>0</v>
      </c>
      <c r="G786">
        <f>Weighting!$H$18</f>
        <v>0</v>
      </c>
      <c r="H786">
        <f t="array" ref="H786">FREQUENCY(IF('Data Transformation'!$B$4:$B$8425=B771,'Data Transformation'!$G$4:$G$8425),'Bin Analysis'!$B786)</f>
        <v>2073</v>
      </c>
      <c r="I786">
        <f t="shared" si="97"/>
        <v>0</v>
      </c>
      <c r="J786">
        <f t="shared" si="98"/>
        <v>0</v>
      </c>
      <c r="K786">
        <f>J786*Weighting!$W$18</f>
        <v>0</v>
      </c>
      <c r="M786" s="14"/>
    </row>
    <row r="787" spans="1:25" x14ac:dyDescent="0.55000000000000004">
      <c r="A787" s="32" t="str">
        <f>IF(Weighting!$P$19&gt;0,B787,"")</f>
        <v/>
      </c>
      <c r="B787" t="e">
        <f>Weighting!$C$19</f>
        <v>#DIV/0!</v>
      </c>
      <c r="C787" t="e">
        <f>Weighting!$F$19</f>
        <v>#NUM!</v>
      </c>
      <c r="D787" t="e">
        <f>IF(C787=1,'Data Transformation'!$G$3+0.5*'Data Transformation'!$W$25,IF(C788=1,D788-'Data Transformation'!$W$25,FALSE))</f>
        <v>#NUM!</v>
      </c>
      <c r="E787">
        <f t="array" ref="E787">IF(ISLOGICAL(D787),"",FREQUENCY(IF('Data Transformation'!$B$425:$B$8425='Bin Analysis'!$B771,'Data Transformation'!$G$425:$G$8425),D787))</f>
        <v>2001</v>
      </c>
      <c r="F787">
        <f t="shared" si="96"/>
        <v>0</v>
      </c>
      <c r="G787">
        <f>Weighting!$H$19</f>
        <v>0</v>
      </c>
      <c r="H787">
        <f t="array" ref="H787">FREQUENCY(IF('Data Transformation'!$B$4:$B$8425=B771,'Data Transformation'!$G$4:$G$8425),'Bin Analysis'!$B787)</f>
        <v>2073</v>
      </c>
      <c r="I787">
        <f t="shared" si="97"/>
        <v>0</v>
      </c>
      <c r="J787">
        <f t="shared" si="98"/>
        <v>0</v>
      </c>
      <c r="K787">
        <f>J787*Weighting!$W$19</f>
        <v>0</v>
      </c>
      <c r="M787" s="14"/>
    </row>
    <row r="788" spans="1:25" x14ac:dyDescent="0.55000000000000004">
      <c r="A788" s="32" t="str">
        <f>IF(Weighting!$P$20&gt;0,B788,"")</f>
        <v/>
      </c>
      <c r="B788" t="e">
        <f>Weighting!$C$20</f>
        <v>#DIV/0!</v>
      </c>
      <c r="C788" t="e">
        <f>Weighting!$F$20</f>
        <v>#NUM!</v>
      </c>
      <c r="D788" t="e">
        <f>IF(C788=1,'Data Transformation'!$G$3+0.5*'Data Transformation'!$W$25,IF(C789=1,D789-'Data Transformation'!$W$25,FALSE))</f>
        <v>#NUM!</v>
      </c>
      <c r="E788">
        <f t="array" ref="E788">IF(ISLOGICAL(D788),"",FREQUENCY(IF('Data Transformation'!$B$425:$B$8425='Bin Analysis'!$B771,'Data Transformation'!$G$425:$G$8425),D788))</f>
        <v>2001</v>
      </c>
      <c r="F788">
        <f t="shared" si="96"/>
        <v>0</v>
      </c>
      <c r="G788">
        <f>Weighting!$H$20</f>
        <v>0</v>
      </c>
      <c r="H788">
        <f t="array" ref="H788">FREQUENCY(IF('Data Transformation'!$B$4:$B$8425=B771,'Data Transformation'!$G$4:$G$8425),'Bin Analysis'!$B788)</f>
        <v>2073</v>
      </c>
      <c r="I788">
        <f t="shared" si="97"/>
        <v>0</v>
      </c>
      <c r="J788">
        <f t="shared" si="98"/>
        <v>0</v>
      </c>
      <c r="K788">
        <f>J788*Weighting!$W$20</f>
        <v>0</v>
      </c>
      <c r="M788" s="14"/>
    </row>
    <row r="789" spans="1:25" x14ac:dyDescent="0.55000000000000004">
      <c r="A789" s="32" t="str">
        <f>IF(Weighting!$P$21&gt;0,B789,"")</f>
        <v/>
      </c>
      <c r="B789" t="e">
        <f>Weighting!$C$21</f>
        <v>#DIV/0!</v>
      </c>
      <c r="C789" t="e">
        <f>Weighting!$F$21</f>
        <v>#NUM!</v>
      </c>
      <c r="D789" t="e">
        <f>IF(C789=1,'Data Transformation'!$G$3+0.5*'Data Transformation'!$W$25,IF(C790=1,D790-'Data Transformation'!$W$25,FALSE))</f>
        <v>#NUM!</v>
      </c>
      <c r="E789">
        <f t="array" ref="E789">IF(ISLOGICAL(D789),"",FREQUENCY(IF('Data Transformation'!$B$425:$B$8425='Bin Analysis'!$B771,'Data Transformation'!$G$425:$G$8425),D789))</f>
        <v>2001</v>
      </c>
      <c r="F789">
        <f t="shared" si="96"/>
        <v>0</v>
      </c>
      <c r="G789">
        <f>Weighting!$H$21</f>
        <v>0</v>
      </c>
      <c r="H789">
        <f t="array" ref="H789">FREQUENCY(IF('Data Transformation'!$B$4:$B$8425=B771,'Data Transformation'!$G$4:$G$8425),'Bin Analysis'!$B789)</f>
        <v>2073</v>
      </c>
      <c r="I789">
        <f t="shared" si="97"/>
        <v>0</v>
      </c>
      <c r="J789">
        <f t="shared" si="98"/>
        <v>0</v>
      </c>
      <c r="K789">
        <f>J789*Weighting!$W$21</f>
        <v>0</v>
      </c>
      <c r="M789" s="14"/>
    </row>
    <row r="790" spans="1:25" x14ac:dyDescent="0.55000000000000004">
      <c r="A790" s="32" t="str">
        <f>IF(Weighting!$P$22&gt;0,B790,"")</f>
        <v/>
      </c>
      <c r="B790" t="e">
        <f>Weighting!$C$22</f>
        <v>#DIV/0!</v>
      </c>
      <c r="C790" t="e">
        <f>Weighting!$F$22</f>
        <v>#NUM!</v>
      </c>
      <c r="D790" t="e">
        <f>IF(C790=1,'Data Transformation'!$G$3+0.5*'Data Transformation'!$W$25,IF(C791=1,D791-'Data Transformation'!$W$25,FALSE))</f>
        <v>#NUM!</v>
      </c>
      <c r="E790">
        <f t="array" ref="E790">IF(ISLOGICAL(D790),"",FREQUENCY(IF('Data Transformation'!$B$425:$B$8425='Bin Analysis'!$B771,'Data Transformation'!$G$425:$G$8425),D790))</f>
        <v>2001</v>
      </c>
      <c r="F790">
        <f t="shared" si="96"/>
        <v>0</v>
      </c>
      <c r="G790">
        <f>Weighting!$H$22</f>
        <v>0</v>
      </c>
      <c r="H790">
        <f t="array" ref="H790">FREQUENCY(IF('Data Transformation'!$B$4:$B$8425=B771,'Data Transformation'!$G$4:$G$8425),'Bin Analysis'!$B790)</f>
        <v>2073</v>
      </c>
      <c r="I790">
        <f t="shared" si="97"/>
        <v>0</v>
      </c>
      <c r="J790">
        <f t="shared" si="98"/>
        <v>0</v>
      </c>
      <c r="K790">
        <f>J790*Weighting!$W$22</f>
        <v>0</v>
      </c>
      <c r="M790" s="14"/>
    </row>
    <row r="791" spans="1:25" x14ac:dyDescent="0.55000000000000004">
      <c r="A791" s="32" t="str">
        <f>IF(Weighting!$P$23&gt;0,B791,"")</f>
        <v/>
      </c>
      <c r="B791" t="e">
        <f>Weighting!$C$23</f>
        <v>#DIV/0!</v>
      </c>
      <c r="C791" t="e">
        <f>Weighting!$F$23</f>
        <v>#NUM!</v>
      </c>
      <c r="D791" t="e">
        <f>IF(C791=1,'Data Transformation'!$G$3+0.5*'Data Transformation'!$W$25,IF(C792=1,D792-'Data Transformation'!$W$25,FALSE))</f>
        <v>#NUM!</v>
      </c>
      <c r="E791">
        <f t="array" ref="E791">IF(ISLOGICAL(D791),"",FREQUENCY(IF('Data Transformation'!$B$425:$B$8425='Bin Analysis'!$B771,'Data Transformation'!$G$425:$G$8425),D791))</f>
        <v>2001</v>
      </c>
      <c r="F791">
        <f t="shared" si="96"/>
        <v>0</v>
      </c>
      <c r="G791">
        <f>Weighting!$H$23</f>
        <v>0</v>
      </c>
      <c r="H791">
        <f t="array" ref="H791">FREQUENCY(IF('Data Transformation'!$B$4:$B$8425=B771,'Data Transformation'!$G$4:$G$8425),'Bin Analysis'!$B791)</f>
        <v>2073</v>
      </c>
      <c r="I791">
        <f t="shared" si="97"/>
        <v>0</v>
      </c>
      <c r="J791">
        <f t="shared" si="98"/>
        <v>0</v>
      </c>
      <c r="K791">
        <f>J791*Weighting!$W$23</f>
        <v>0</v>
      </c>
      <c r="M791" s="14"/>
    </row>
    <row r="792" spans="1:25" x14ac:dyDescent="0.55000000000000004">
      <c r="A792" s="32" t="str">
        <f>IF(Weighting!$P$24&gt;0,B792,"")</f>
        <v/>
      </c>
      <c r="B792" t="e">
        <f>Weighting!$C$24</f>
        <v>#DIV/0!</v>
      </c>
      <c r="C792" t="e">
        <f>Weighting!$F$24</f>
        <v>#NUM!</v>
      </c>
      <c r="D792" t="e">
        <f>IF(C792=1,'Data Transformation'!$G$3+0.5*'Data Transformation'!$W$25,IF(C793=1,D793-'Data Transformation'!$W$25,FALSE))</f>
        <v>#NUM!</v>
      </c>
      <c r="E792">
        <f t="array" ref="E792">IF(ISLOGICAL(D792),"",FREQUENCY(IF('Data Transformation'!$B$425:$B$8425='Bin Analysis'!$B771,'Data Transformation'!$G$425:$G$8425),D792))</f>
        <v>2001</v>
      </c>
      <c r="F792">
        <f t="shared" si="96"/>
        <v>0</v>
      </c>
      <c r="G792">
        <f>Weighting!$H$24</f>
        <v>0</v>
      </c>
      <c r="H792">
        <f t="array" ref="H792">FREQUENCY(IF('Data Transformation'!$B$4:$B$8425=B771,'Data Transformation'!$G$4:$G$8425),'Bin Analysis'!$B792)</f>
        <v>2073</v>
      </c>
      <c r="I792">
        <f t="shared" si="97"/>
        <v>0</v>
      </c>
      <c r="J792">
        <f t="shared" si="98"/>
        <v>0</v>
      </c>
      <c r="K792">
        <f>J792*Weighting!$W$24</f>
        <v>0</v>
      </c>
      <c r="M792" s="14"/>
    </row>
    <row r="793" spans="1:25" x14ac:dyDescent="0.55000000000000004">
      <c r="A793" s="32" t="str">
        <f>IF(Weighting!$P$25&gt;0,B793,"")</f>
        <v/>
      </c>
      <c r="B793" t="e">
        <f>Weighting!$C$25</f>
        <v>#DIV/0!</v>
      </c>
      <c r="C793" t="e">
        <f>Weighting!$F$25</f>
        <v>#NUM!</v>
      </c>
      <c r="D793" t="e">
        <f>IF(C793=1,'Data Transformation'!$G$3+0.5*'Data Transformation'!$W$25,IF(C794=1,D794-'Data Transformation'!$W$25,FALSE))</f>
        <v>#NUM!</v>
      </c>
      <c r="E793">
        <f t="array" ref="E793">IF(ISLOGICAL(D793),"",FREQUENCY(IF('Data Transformation'!$B$425:$B$8425='Bin Analysis'!$B771,'Data Transformation'!$G$425:$G$8425),D793))</f>
        <v>2001</v>
      </c>
      <c r="F793">
        <f t="shared" si="96"/>
        <v>0</v>
      </c>
      <c r="G793">
        <f>Weighting!$H$25</f>
        <v>0</v>
      </c>
      <c r="H793">
        <f t="array" ref="H793">FREQUENCY(IF('Data Transformation'!$B$4:$B$8425=B771,'Data Transformation'!$G$4:$G$8425),'Bin Analysis'!$B793)</f>
        <v>2073</v>
      </c>
      <c r="I793">
        <f t="shared" si="97"/>
        <v>0</v>
      </c>
      <c r="J793">
        <f t="shared" si="98"/>
        <v>0</v>
      </c>
      <c r="K793">
        <f>J793*Weighting!$W$25</f>
        <v>0</v>
      </c>
      <c r="M793" s="14"/>
    </row>
    <row r="794" spans="1:25" x14ac:dyDescent="0.55000000000000004">
      <c r="O794"/>
      <c r="P794"/>
      <c r="Q794"/>
      <c r="R794"/>
    </row>
    <row r="795" spans="1:25" ht="23.35" x14ac:dyDescent="0.8">
      <c r="A795" s="21" t="s">
        <v>0</v>
      </c>
      <c r="B795" s="21" t="str">
        <f>IFERROR(VLOOKUP(C795,'Data Transformation'!$L$6:$M$426,2,FALSE),"")</f>
        <v/>
      </c>
      <c r="C795" s="21">
        <f>C771+1</f>
        <v>33</v>
      </c>
      <c r="D795" s="21"/>
      <c r="E795" s="21"/>
      <c r="F795" s="21"/>
      <c r="G795" s="21"/>
      <c r="H795" s="22"/>
      <c r="I795" s="22"/>
      <c r="J795" s="22"/>
      <c r="K795" s="21"/>
      <c r="L795" s="21" t="str">
        <f>B795</f>
        <v/>
      </c>
      <c r="M795" s="23" t="e">
        <f>INDEX('Data Transformation'!$O$4:$O$424,MATCH($B795,'Data Transformation'!$M$4:$M$424,0),MATCH($M$2,'Data Transformation'!$O$3,0))</f>
        <v>#N/A</v>
      </c>
      <c r="N795" s="27" t="e">
        <f>IF('Input and Summary Results'!$J$16="minimum",'Bin Analysis'!X796/(M795-1),'Bin Analysis'!Y795/('Bin Analysis'!M795-1))</f>
        <v>#N/A</v>
      </c>
      <c r="O795" s="27" t="e">
        <f>IF(M795=FALSE,NA(),(VLOOKUP(1,C798:K817,4,FALSE))/(M795-1))</f>
        <v>#N/A</v>
      </c>
      <c r="P795" s="27" t="e">
        <f>IF(M795=FALSE,NA(),SUM(J798:J817)/Weighting!$S$5)</f>
        <v>#N/A</v>
      </c>
      <c r="Q795" s="27" t="e">
        <f>IF(M795=FALSE,NA(),SUM(K798:K817)/Weighting!$S$6)</f>
        <v>#N/A</v>
      </c>
      <c r="R795" s="27" t="e">
        <f>IF(M795=FALSE,NA(),(VLOOKUP(1,G798:K817,3,FALSE))/(M795-1))</f>
        <v>#N/A</v>
      </c>
      <c r="S795" s="22" t="e">
        <f>IF(M795=FALSE,NA(),IF(SUM(J798:J817)=2,"yes","no"))</f>
        <v>#N/A</v>
      </c>
      <c r="X795" s="2" cm="2">
        <f t="array" ref="X795:X796">FREQUENCY(IF('Data Transformation'!$B$425:$B$6424='Bin Analysis'!L795,'Data Transformation'!$G$425:$G$6424),'Data Transformation'!$U$11)</f>
        <v>0</v>
      </c>
      <c r="Y795" s="2" cm="2">
        <f t="array" ref="Y795:Y796">FREQUENCY(IF('Data Transformation'!$B$425:$B$6424='Bin Analysis'!L795,'Data Transformation'!$G$425:$G$6424),'Data Transformation'!$U$12)</f>
        <v>0</v>
      </c>
    </row>
    <row r="796" spans="1:25" x14ac:dyDescent="0.55000000000000004">
      <c r="A796" s="14" t="s">
        <v>67</v>
      </c>
      <c r="B796" t="s">
        <v>47</v>
      </c>
      <c r="C796" t="s">
        <v>5</v>
      </c>
      <c r="D796" t="s">
        <v>100</v>
      </c>
      <c r="E796" t="s">
        <v>101</v>
      </c>
      <c r="F796" t="s">
        <v>102</v>
      </c>
      <c r="G796" t="s">
        <v>70</v>
      </c>
      <c r="H796" t="s">
        <v>31</v>
      </c>
      <c r="I796" t="s">
        <v>32</v>
      </c>
      <c r="J796" t="s">
        <v>46</v>
      </c>
      <c r="K796" s="14" t="s">
        <v>45</v>
      </c>
      <c r="M796" s="14"/>
      <c r="X796" s="2">
        <v>0</v>
      </c>
      <c r="Y796" s="2">
        <v>0</v>
      </c>
    </row>
    <row r="797" spans="1:25" x14ac:dyDescent="0.55000000000000004">
      <c r="A797" s="32"/>
      <c r="D797" t="e">
        <f>IF(C797=1,'Data Transformation'!$G$3+0.5*'Data Transformation'!$W$25,IF(C798=1,D798-'Data Transformation'!$W$25,FALSE))</f>
        <v>#NUM!</v>
      </c>
      <c r="E797">
        <f t="array" ref="E797">IF(ISLOGICAL(D797),"",FREQUENCY(IF('Data Transformation'!$B$425:$B$8425='Bin Analysis'!$B795,'Data Transformation'!$G$425:$G$8425),D797))</f>
        <v>2001</v>
      </c>
      <c r="F797" t="e">
        <f>IF(ISLOGICAL(D797),"",E797-E796)</f>
        <v>#VALUE!</v>
      </c>
      <c r="M797" s="14"/>
    </row>
    <row r="798" spans="1:25" x14ac:dyDescent="0.55000000000000004">
      <c r="A798" s="32" t="e">
        <f>IF(Weighting!$P$6&gt;0,B798,"")</f>
        <v>#NUM!</v>
      </c>
      <c r="B798" t="e">
        <f>Weighting!$C$6</f>
        <v>#DIV/0!</v>
      </c>
      <c r="C798" t="e">
        <f>Weighting!$F$6</f>
        <v>#NUM!</v>
      </c>
      <c r="D798" t="e">
        <f>IF(C798=1,'Data Transformation'!$G$3+0.5*'Data Transformation'!$W$25,IF(C799=1,D799-'Data Transformation'!$W$25,FALSE))</f>
        <v>#NUM!</v>
      </c>
      <c r="E798">
        <f t="array" ref="E798">IF(ISLOGICAL(D798),"",FREQUENCY(IF('Data Transformation'!$B$425:$B$8425='Bin Analysis'!$B795,'Data Transformation'!$G$425:$G$8425),D798))</f>
        <v>2001</v>
      </c>
      <c r="F798">
        <f>IF(ISLOGICAL(D798),"",E798-E797)</f>
        <v>0</v>
      </c>
      <c r="G798">
        <f>Weighting!$H$6</f>
        <v>1</v>
      </c>
      <c r="H798">
        <f t="array" ref="H798">FREQUENCY(IF('Data Transformation'!$B$4:$B$8425=B795,'Data Transformation'!$G$4:$G$8425),'Bin Analysis'!$B798)</f>
        <v>2073</v>
      </c>
      <c r="I798">
        <f>H798-H797</f>
        <v>2073</v>
      </c>
      <c r="J798">
        <f>IF(I798=0,0,1)</f>
        <v>1</v>
      </c>
      <c r="K798" t="e">
        <f>J798*Weighting!$W$6</f>
        <v>#NUM!</v>
      </c>
      <c r="M798" s="14"/>
    </row>
    <row r="799" spans="1:25" x14ac:dyDescent="0.55000000000000004">
      <c r="A799" s="32" t="str">
        <f>IF(Weighting!$P$7&gt;0,B799,"")</f>
        <v/>
      </c>
      <c r="B799" t="e">
        <f>Weighting!$C$7</f>
        <v>#DIV/0!</v>
      </c>
      <c r="C799" t="e">
        <f>Weighting!$F$7</f>
        <v>#NUM!</v>
      </c>
      <c r="D799" t="e">
        <f>IF(C799=1,'Data Transformation'!$G$3+0.5*'Data Transformation'!$W$25,IF(C800=1,D800-'Data Transformation'!$W$25,FALSE))</f>
        <v>#NUM!</v>
      </c>
      <c r="E799">
        <f t="array" ref="E799">IF(ISLOGICAL(D799),"",FREQUENCY(IF('Data Transformation'!$B$425:$B$8425='Bin Analysis'!$B795,'Data Transformation'!$G$425:$G$8425),D799))</f>
        <v>2001</v>
      </c>
      <c r="F799">
        <f t="shared" ref="F799:F817" si="99">IF(ISLOGICAL(D799),"",E799-E798)</f>
        <v>0</v>
      </c>
      <c r="G799">
        <f>Weighting!$H$7</f>
        <v>0</v>
      </c>
      <c r="H799">
        <f t="array" ref="H799">FREQUENCY(IF('Data Transformation'!$B$4:$B$8425=B795,'Data Transformation'!$G$4:$G$8425),'Bin Analysis'!$B799)</f>
        <v>2073</v>
      </c>
      <c r="I799">
        <f t="shared" ref="I799:I817" si="100">H799-H798</f>
        <v>0</v>
      </c>
      <c r="J799">
        <f>IF(I799=0,0,1)</f>
        <v>0</v>
      </c>
      <c r="K799">
        <f>J799*Weighting!$W$7</f>
        <v>0</v>
      </c>
      <c r="M799" s="14"/>
    </row>
    <row r="800" spans="1:25" x14ac:dyDescent="0.55000000000000004">
      <c r="A800" s="32" t="str">
        <f>IF(Weighting!$P$8&gt;0,B800,"")</f>
        <v/>
      </c>
      <c r="B800" t="e">
        <f>Weighting!$C$8</f>
        <v>#DIV/0!</v>
      </c>
      <c r="C800" t="e">
        <f>Weighting!$F$8</f>
        <v>#NUM!</v>
      </c>
      <c r="D800" t="e">
        <f>IF(C800=1,'Data Transformation'!$G$3+0.5*'Data Transformation'!$W$25,IF(C801=1,D801-'Data Transformation'!$W$25,FALSE))</f>
        <v>#NUM!</v>
      </c>
      <c r="E800">
        <f t="array" ref="E800">IF(ISLOGICAL(D800),"",FREQUENCY(IF('Data Transformation'!$B$425:$B$8425='Bin Analysis'!$B795,'Data Transformation'!$G$425:$G$8425),D800))</f>
        <v>2001</v>
      </c>
      <c r="F800">
        <f t="shared" si="99"/>
        <v>0</v>
      </c>
      <c r="G800">
        <f>Weighting!$H$8</f>
        <v>0</v>
      </c>
      <c r="H800">
        <f t="array" ref="H800">FREQUENCY(IF('Data Transformation'!$B$4:$B$8425=B795,'Data Transformation'!$G$4:$G$8425),'Bin Analysis'!$B800)</f>
        <v>2073</v>
      </c>
      <c r="I800">
        <f t="shared" si="100"/>
        <v>0</v>
      </c>
      <c r="J800">
        <f t="shared" ref="J800:J817" si="101">IF(I800=0,0,1)</f>
        <v>0</v>
      </c>
      <c r="K800">
        <f>J800*Weighting!$W$8</f>
        <v>0</v>
      </c>
      <c r="M800" s="14"/>
    </row>
    <row r="801" spans="1:13" x14ac:dyDescent="0.55000000000000004">
      <c r="A801" s="32" t="str">
        <f>IF(Weighting!$P$9&gt;0,B801,"")</f>
        <v/>
      </c>
      <c r="B801" s="50" t="e">
        <f>Weighting!$C$9</f>
        <v>#DIV/0!</v>
      </c>
      <c r="C801" t="e">
        <f>Weighting!$F$9</f>
        <v>#NUM!</v>
      </c>
      <c r="D801" t="e">
        <f>IF(C801=1,'Data Transformation'!$G$3+0.5*'Data Transformation'!$W$25,IF(C802=1,D802-'Data Transformation'!$W$25,FALSE))</f>
        <v>#NUM!</v>
      </c>
      <c r="E801">
        <f t="array" ref="E801">IF(ISLOGICAL(D801),"",FREQUENCY(IF('Data Transformation'!$B$425:$B$8425='Bin Analysis'!$B795,'Data Transformation'!$G$425:$G$8425),D801))</f>
        <v>2001</v>
      </c>
      <c r="F801">
        <f t="shared" si="99"/>
        <v>0</v>
      </c>
      <c r="G801">
        <f>Weighting!$H$9</f>
        <v>0</v>
      </c>
      <c r="H801">
        <f t="array" ref="H801">FREQUENCY(IF('Data Transformation'!$B$4:$B$8425=B795,'Data Transformation'!$G$4:$G$8425),'Bin Analysis'!$B801)</f>
        <v>2073</v>
      </c>
      <c r="I801">
        <f t="shared" si="100"/>
        <v>0</v>
      </c>
      <c r="J801">
        <f t="shared" si="101"/>
        <v>0</v>
      </c>
      <c r="K801">
        <f>J801*Weighting!$W$9</f>
        <v>0</v>
      </c>
      <c r="M801" s="14"/>
    </row>
    <row r="802" spans="1:13" x14ac:dyDescent="0.55000000000000004">
      <c r="A802" s="32" t="str">
        <f>IF(Weighting!$P$10&gt;0,B802,"")</f>
        <v/>
      </c>
      <c r="B802" t="e">
        <f>Weighting!$C$10</f>
        <v>#DIV/0!</v>
      </c>
      <c r="C802" t="e">
        <f>Weighting!$F$10</f>
        <v>#NUM!</v>
      </c>
      <c r="D802" t="e">
        <f>IF(C802=1,'Data Transformation'!$G$3+0.5*'Data Transformation'!$W$25,IF(C803=1,D803-'Data Transformation'!$W$25,FALSE))</f>
        <v>#NUM!</v>
      </c>
      <c r="E802">
        <f t="array" ref="E802">IF(ISLOGICAL(D802),"",FREQUENCY(IF('Data Transformation'!$B$425:$B$8425='Bin Analysis'!$B795,'Data Transformation'!$G$425:$G$8425),D802))</f>
        <v>2001</v>
      </c>
      <c r="F802">
        <f t="shared" si="99"/>
        <v>0</v>
      </c>
      <c r="G802">
        <f>Weighting!$H$10</f>
        <v>0</v>
      </c>
      <c r="H802">
        <f t="array" ref="H802">FREQUENCY(IF('Data Transformation'!$B$4:$B$8425=B795,'Data Transformation'!$G$4:$G$8425),'Bin Analysis'!$B802)</f>
        <v>2073</v>
      </c>
      <c r="I802">
        <f t="shared" si="100"/>
        <v>0</v>
      </c>
      <c r="J802">
        <f t="shared" si="101"/>
        <v>0</v>
      </c>
      <c r="K802">
        <f>J802*Weighting!$W$10</f>
        <v>0</v>
      </c>
      <c r="M802" s="14"/>
    </row>
    <row r="803" spans="1:13" x14ac:dyDescent="0.55000000000000004">
      <c r="A803" s="32" t="str">
        <f>IF(Weighting!$P$11&gt;0,B803,"")</f>
        <v/>
      </c>
      <c r="B803" t="e">
        <f>Weighting!$C$11</f>
        <v>#DIV/0!</v>
      </c>
      <c r="C803" t="e">
        <f>Weighting!$F$11</f>
        <v>#NUM!</v>
      </c>
      <c r="D803" t="e">
        <f>IF(C803=1,'Data Transformation'!$G$3+0.5*'Data Transformation'!$W$25,IF(C804=1,D804-'Data Transformation'!$W$25,FALSE))</f>
        <v>#NUM!</v>
      </c>
      <c r="E803">
        <f t="array" ref="E803">IF(ISLOGICAL(D803),"",FREQUENCY(IF('Data Transformation'!$B$425:$B$8425='Bin Analysis'!$B795,'Data Transformation'!$G$425:$G$8425),D803))</f>
        <v>2001</v>
      </c>
      <c r="F803">
        <f t="shared" si="99"/>
        <v>0</v>
      </c>
      <c r="G803">
        <f>Weighting!$H$11</f>
        <v>0</v>
      </c>
      <c r="H803">
        <f t="array" ref="H803">FREQUENCY(IF('Data Transformation'!$B$4:$B$8425=B795,'Data Transformation'!$G$4:$G$8425),'Bin Analysis'!$B803)</f>
        <v>2073</v>
      </c>
      <c r="I803">
        <f t="shared" si="100"/>
        <v>0</v>
      </c>
      <c r="J803">
        <f t="shared" si="101"/>
        <v>0</v>
      </c>
      <c r="K803">
        <f>J803*Weighting!$W$11</f>
        <v>0</v>
      </c>
      <c r="M803" s="14"/>
    </row>
    <row r="804" spans="1:13" x14ac:dyDescent="0.55000000000000004">
      <c r="A804" s="32" t="str">
        <f>IF(Weighting!$P$12&gt;0,B804,"")</f>
        <v/>
      </c>
      <c r="B804" t="e">
        <f>Weighting!$C$12</f>
        <v>#DIV/0!</v>
      </c>
      <c r="C804" t="e">
        <f>Weighting!$F$12</f>
        <v>#NUM!</v>
      </c>
      <c r="D804" t="e">
        <f>IF(C804=1,'Data Transformation'!$G$3+0.5*'Data Transformation'!$W$25,IF(C805=1,D805-'Data Transformation'!$W$25,FALSE))</f>
        <v>#NUM!</v>
      </c>
      <c r="E804">
        <f t="array" ref="E804">IF(ISLOGICAL(D804),"",FREQUENCY(IF('Data Transformation'!$B$425:$B$8425='Bin Analysis'!$B795,'Data Transformation'!$G$425:$G$8425),D804))</f>
        <v>2001</v>
      </c>
      <c r="F804">
        <f t="shared" si="99"/>
        <v>0</v>
      </c>
      <c r="G804">
        <f>Weighting!$H$12</f>
        <v>0</v>
      </c>
      <c r="H804">
        <f t="array" ref="H804">FREQUENCY(IF('Data Transformation'!$B$4:$B$8425=B795,'Data Transformation'!$G$4:$G$8425),'Bin Analysis'!$B804)</f>
        <v>2073</v>
      </c>
      <c r="I804">
        <f t="shared" si="100"/>
        <v>0</v>
      </c>
      <c r="J804">
        <f t="shared" si="101"/>
        <v>0</v>
      </c>
      <c r="K804">
        <f>J804*Weighting!$W$12</f>
        <v>0</v>
      </c>
      <c r="M804" s="14"/>
    </row>
    <row r="805" spans="1:13" x14ac:dyDescent="0.55000000000000004">
      <c r="A805" s="32" t="str">
        <f>IF(Weighting!$P$13&gt;0,B805,"")</f>
        <v/>
      </c>
      <c r="B805" t="e">
        <f>Weighting!$C$13</f>
        <v>#DIV/0!</v>
      </c>
      <c r="C805" t="e">
        <f>Weighting!$F$13</f>
        <v>#NUM!</v>
      </c>
      <c r="D805" t="e">
        <f>IF(C805=1,'Data Transformation'!$G$3+0.5*'Data Transformation'!$W$25,IF(C806=1,D806-'Data Transformation'!$W$25,FALSE))</f>
        <v>#NUM!</v>
      </c>
      <c r="E805">
        <f t="array" ref="E805">IF(ISLOGICAL(D805),"",FREQUENCY(IF('Data Transformation'!$B$425:$B$8425='Bin Analysis'!$B795,'Data Transformation'!$G$425:$G$8425),D805))</f>
        <v>2001</v>
      </c>
      <c r="F805">
        <f t="shared" si="99"/>
        <v>0</v>
      </c>
      <c r="G805">
        <f>Weighting!$H$13</f>
        <v>0</v>
      </c>
      <c r="H805">
        <f t="array" ref="H805">FREQUENCY(IF('Data Transformation'!$B$4:$B$8425=B795,'Data Transformation'!$G$4:$G$8425),'Bin Analysis'!$B805)</f>
        <v>2073</v>
      </c>
      <c r="I805">
        <f t="shared" si="100"/>
        <v>0</v>
      </c>
      <c r="J805">
        <f t="shared" si="101"/>
        <v>0</v>
      </c>
      <c r="K805">
        <f>J805*Weighting!$W$13</f>
        <v>0</v>
      </c>
      <c r="M805" s="14"/>
    </row>
    <row r="806" spans="1:13" x14ac:dyDescent="0.55000000000000004">
      <c r="A806" s="32" t="str">
        <f>IF(Weighting!$P$14&gt;0,B806,"")</f>
        <v/>
      </c>
      <c r="B806" t="e">
        <f>Weighting!$C$14</f>
        <v>#DIV/0!</v>
      </c>
      <c r="C806" t="e">
        <f>Weighting!$F$14</f>
        <v>#NUM!</v>
      </c>
      <c r="D806" t="e">
        <f>IF(C806=1,'Data Transformation'!$G$3+0.5*'Data Transformation'!$W$25,IF(C807=1,D807-'Data Transformation'!$W$25,FALSE))</f>
        <v>#NUM!</v>
      </c>
      <c r="E806">
        <f t="array" ref="E806">IF(ISLOGICAL(D806),"",FREQUENCY(IF('Data Transformation'!$B$425:$B$8425='Bin Analysis'!$B795,'Data Transformation'!$G$425:$G$8425),D806))</f>
        <v>2001</v>
      </c>
      <c r="F806">
        <f t="shared" si="99"/>
        <v>0</v>
      </c>
      <c r="G806">
        <f>Weighting!$H$14</f>
        <v>0</v>
      </c>
      <c r="H806">
        <f t="array" ref="H806">FREQUENCY(IF('Data Transformation'!$B$4:$B$8425=B795,'Data Transformation'!$G$4:$G$8425),'Bin Analysis'!$B806)</f>
        <v>2073</v>
      </c>
      <c r="I806">
        <f t="shared" si="100"/>
        <v>0</v>
      </c>
      <c r="J806">
        <f t="shared" si="101"/>
        <v>0</v>
      </c>
      <c r="K806">
        <f>J806*Weighting!$W$14</f>
        <v>0</v>
      </c>
      <c r="M806" s="14"/>
    </row>
    <row r="807" spans="1:13" x14ac:dyDescent="0.55000000000000004">
      <c r="A807" s="32" t="str">
        <f>IF(Weighting!$P$15&gt;0,B807,"")</f>
        <v/>
      </c>
      <c r="B807" t="e">
        <f>Weighting!$C$15</f>
        <v>#DIV/0!</v>
      </c>
      <c r="C807" t="e">
        <f>Weighting!$F$15</f>
        <v>#NUM!</v>
      </c>
      <c r="D807" t="e">
        <f>IF(C807=1,'Data Transformation'!$G$3+0.5*'Data Transformation'!$W$25,IF(C808=1,D808-'Data Transformation'!$W$25,FALSE))</f>
        <v>#NUM!</v>
      </c>
      <c r="E807">
        <f t="array" ref="E807">IF(ISLOGICAL(D807),"",FREQUENCY(IF('Data Transformation'!$B$425:$B$8425='Bin Analysis'!$B795,'Data Transformation'!$G$425:$G$8425),D807))</f>
        <v>2001</v>
      </c>
      <c r="F807">
        <f t="shared" si="99"/>
        <v>0</v>
      </c>
      <c r="G807">
        <f>Weighting!$H$15</f>
        <v>0</v>
      </c>
      <c r="H807">
        <f t="array" ref="H807">FREQUENCY(IF('Data Transformation'!$B$4:$B$8425=B795,'Data Transformation'!$G$4:$G$8425),'Bin Analysis'!$B807)</f>
        <v>2073</v>
      </c>
      <c r="I807">
        <f t="shared" si="100"/>
        <v>0</v>
      </c>
      <c r="J807">
        <f t="shared" si="101"/>
        <v>0</v>
      </c>
      <c r="K807">
        <f>J807*Weighting!$W$15</f>
        <v>0</v>
      </c>
      <c r="M807" s="14"/>
    </row>
    <row r="808" spans="1:13" x14ac:dyDescent="0.55000000000000004">
      <c r="A808" s="32" t="str">
        <f>IF(Weighting!$P$16&gt;0,B808,"")</f>
        <v/>
      </c>
      <c r="B808" t="e">
        <f>Weighting!$C$16</f>
        <v>#DIV/0!</v>
      </c>
      <c r="C808" t="e">
        <f>Weighting!$F$16</f>
        <v>#NUM!</v>
      </c>
      <c r="D808" t="e">
        <f>IF(C808=1,'Data Transformation'!$G$3+0.5*'Data Transformation'!$W$25,IF(C809=1,D809-'Data Transformation'!$W$25,FALSE))</f>
        <v>#NUM!</v>
      </c>
      <c r="E808">
        <f t="array" ref="E808">IF(ISLOGICAL(D808),"",FREQUENCY(IF('Data Transformation'!$B$425:$B$8425='Bin Analysis'!$B795,'Data Transformation'!$G$425:$G$8425),D808))</f>
        <v>2001</v>
      </c>
      <c r="F808">
        <f t="shared" si="99"/>
        <v>0</v>
      </c>
      <c r="G808">
        <f>Weighting!$H$16</f>
        <v>0</v>
      </c>
      <c r="H808">
        <f t="array" ref="H808">FREQUENCY(IF('Data Transformation'!$B$4:$B$8425=B795,'Data Transformation'!$G$4:$G$8425),'Bin Analysis'!$B808)</f>
        <v>2073</v>
      </c>
      <c r="I808">
        <f t="shared" si="100"/>
        <v>0</v>
      </c>
      <c r="J808">
        <f t="shared" si="101"/>
        <v>0</v>
      </c>
      <c r="K808">
        <f>J808*Weighting!$W$16</f>
        <v>0</v>
      </c>
      <c r="M808" s="14"/>
    </row>
    <row r="809" spans="1:13" x14ac:dyDescent="0.55000000000000004">
      <c r="A809" s="32" t="str">
        <f>IF(Weighting!$P$17&gt;0,B809,"")</f>
        <v/>
      </c>
      <c r="B809" t="e">
        <f>Weighting!$C$17</f>
        <v>#DIV/0!</v>
      </c>
      <c r="C809" t="e">
        <f>Weighting!$F$17</f>
        <v>#NUM!</v>
      </c>
      <c r="D809" t="e">
        <f>IF(C809=1,'Data Transformation'!$G$3+0.5*'Data Transformation'!$W$25,IF(C810=1,D810-'Data Transformation'!$W$25,FALSE))</f>
        <v>#NUM!</v>
      </c>
      <c r="E809">
        <f t="array" ref="E809">IF(ISLOGICAL(D809),"",FREQUENCY(IF('Data Transformation'!$B$425:$B$8425='Bin Analysis'!$B795,'Data Transformation'!$G$425:$G$8425),D809))</f>
        <v>2001</v>
      </c>
      <c r="F809">
        <f t="shared" si="99"/>
        <v>0</v>
      </c>
      <c r="G809">
        <f>Weighting!$H$17</f>
        <v>0</v>
      </c>
      <c r="H809">
        <f t="array" ref="H809">FREQUENCY(IF('Data Transformation'!$B$4:$B$8425=B795,'Data Transformation'!$G$4:$G$8425),'Bin Analysis'!$B809)</f>
        <v>2073</v>
      </c>
      <c r="I809">
        <f t="shared" si="100"/>
        <v>0</v>
      </c>
      <c r="J809">
        <f t="shared" si="101"/>
        <v>0</v>
      </c>
      <c r="K809">
        <f>J809*Weighting!$W$17</f>
        <v>0</v>
      </c>
      <c r="M809" s="14"/>
    </row>
    <row r="810" spans="1:13" x14ac:dyDescent="0.55000000000000004">
      <c r="A810" s="32" t="str">
        <f>IF(Weighting!$P$18&gt;0,B810,"")</f>
        <v/>
      </c>
      <c r="B810" t="e">
        <f>Weighting!$C$18</f>
        <v>#DIV/0!</v>
      </c>
      <c r="C810" t="e">
        <f>Weighting!$F$18</f>
        <v>#NUM!</v>
      </c>
      <c r="D810" t="e">
        <f>IF(C810=1,'Data Transformation'!$G$3+0.5*'Data Transformation'!$W$25,IF(C811=1,D811-'Data Transformation'!$W$25,FALSE))</f>
        <v>#NUM!</v>
      </c>
      <c r="E810">
        <f t="array" ref="E810">IF(ISLOGICAL(D810),"",FREQUENCY(IF('Data Transformation'!$B$425:$B$8425='Bin Analysis'!$B795,'Data Transformation'!$G$425:$G$8425),D810))</f>
        <v>2001</v>
      </c>
      <c r="F810">
        <f t="shared" si="99"/>
        <v>0</v>
      </c>
      <c r="G810">
        <f>Weighting!$H$18</f>
        <v>0</v>
      </c>
      <c r="H810">
        <f t="array" ref="H810">FREQUENCY(IF('Data Transformation'!$B$4:$B$8425=B795,'Data Transformation'!$G$4:$G$8425),'Bin Analysis'!$B810)</f>
        <v>2073</v>
      </c>
      <c r="I810">
        <f t="shared" si="100"/>
        <v>0</v>
      </c>
      <c r="J810">
        <f t="shared" si="101"/>
        <v>0</v>
      </c>
      <c r="K810">
        <f>J810*Weighting!$W$18</f>
        <v>0</v>
      </c>
      <c r="M810" s="14"/>
    </row>
    <row r="811" spans="1:13" x14ac:dyDescent="0.55000000000000004">
      <c r="A811" s="32" t="str">
        <f>IF(Weighting!$P$19&gt;0,B811,"")</f>
        <v/>
      </c>
      <c r="B811" t="e">
        <f>Weighting!$C$19</f>
        <v>#DIV/0!</v>
      </c>
      <c r="C811" t="e">
        <f>Weighting!$F$19</f>
        <v>#NUM!</v>
      </c>
      <c r="D811" t="e">
        <f>IF(C811=1,'Data Transformation'!$G$3+0.5*'Data Transformation'!$W$25,IF(C812=1,D812-'Data Transformation'!$W$25,FALSE))</f>
        <v>#NUM!</v>
      </c>
      <c r="E811">
        <f t="array" ref="E811">IF(ISLOGICAL(D811),"",FREQUENCY(IF('Data Transformation'!$B$425:$B$8425='Bin Analysis'!$B795,'Data Transformation'!$G$425:$G$8425),D811))</f>
        <v>2001</v>
      </c>
      <c r="F811">
        <f t="shared" si="99"/>
        <v>0</v>
      </c>
      <c r="G811">
        <f>Weighting!$H$19</f>
        <v>0</v>
      </c>
      <c r="H811">
        <f t="array" ref="H811">FREQUENCY(IF('Data Transformation'!$B$4:$B$8425=B795,'Data Transformation'!$G$4:$G$8425),'Bin Analysis'!$B811)</f>
        <v>2073</v>
      </c>
      <c r="I811">
        <f t="shared" si="100"/>
        <v>0</v>
      </c>
      <c r="J811">
        <f t="shared" si="101"/>
        <v>0</v>
      </c>
      <c r="K811">
        <f>J811*Weighting!$W$19</f>
        <v>0</v>
      </c>
      <c r="M811" s="14"/>
    </row>
    <row r="812" spans="1:13" x14ac:dyDescent="0.55000000000000004">
      <c r="A812" s="32" t="str">
        <f>IF(Weighting!$P$20&gt;0,B812,"")</f>
        <v/>
      </c>
      <c r="B812" t="e">
        <f>Weighting!$C$20</f>
        <v>#DIV/0!</v>
      </c>
      <c r="C812" t="e">
        <f>Weighting!$F$20</f>
        <v>#NUM!</v>
      </c>
      <c r="D812" t="e">
        <f>IF(C812=1,'Data Transformation'!$G$3+0.5*'Data Transformation'!$W$25,IF(C813=1,D813-'Data Transformation'!$W$25,FALSE))</f>
        <v>#NUM!</v>
      </c>
      <c r="E812">
        <f t="array" ref="E812">IF(ISLOGICAL(D812),"",FREQUENCY(IF('Data Transformation'!$B$425:$B$8425='Bin Analysis'!$B795,'Data Transformation'!$G$425:$G$8425),D812))</f>
        <v>2001</v>
      </c>
      <c r="F812">
        <f t="shared" si="99"/>
        <v>0</v>
      </c>
      <c r="G812">
        <f>Weighting!$H$20</f>
        <v>0</v>
      </c>
      <c r="H812">
        <f t="array" ref="H812">FREQUENCY(IF('Data Transformation'!$B$4:$B$8425=B795,'Data Transformation'!$G$4:$G$8425),'Bin Analysis'!$B812)</f>
        <v>2073</v>
      </c>
      <c r="I812">
        <f t="shared" si="100"/>
        <v>0</v>
      </c>
      <c r="J812">
        <f t="shared" si="101"/>
        <v>0</v>
      </c>
      <c r="K812">
        <f>J812*Weighting!$W$20</f>
        <v>0</v>
      </c>
      <c r="M812" s="14"/>
    </row>
    <row r="813" spans="1:13" x14ac:dyDescent="0.55000000000000004">
      <c r="A813" s="32" t="str">
        <f>IF(Weighting!$P$21&gt;0,B813,"")</f>
        <v/>
      </c>
      <c r="B813" t="e">
        <f>Weighting!$C$21</f>
        <v>#DIV/0!</v>
      </c>
      <c r="C813" t="e">
        <f>Weighting!$F$21</f>
        <v>#NUM!</v>
      </c>
      <c r="D813" t="e">
        <f>IF(C813=1,'Data Transformation'!$G$3+0.5*'Data Transformation'!$W$25,IF(C814=1,D814-'Data Transformation'!$W$25,FALSE))</f>
        <v>#NUM!</v>
      </c>
      <c r="E813">
        <f t="array" ref="E813">IF(ISLOGICAL(D813),"",FREQUENCY(IF('Data Transformation'!$B$425:$B$8425='Bin Analysis'!$B795,'Data Transformation'!$G$425:$G$8425),D813))</f>
        <v>2001</v>
      </c>
      <c r="F813">
        <f t="shared" si="99"/>
        <v>0</v>
      </c>
      <c r="G813">
        <f>Weighting!$H$21</f>
        <v>0</v>
      </c>
      <c r="H813">
        <f t="array" ref="H813">FREQUENCY(IF('Data Transformation'!$B$4:$B$8425=B795,'Data Transformation'!$G$4:$G$8425),'Bin Analysis'!$B813)</f>
        <v>2073</v>
      </c>
      <c r="I813">
        <f t="shared" si="100"/>
        <v>0</v>
      </c>
      <c r="J813">
        <f t="shared" si="101"/>
        <v>0</v>
      </c>
      <c r="K813">
        <f>J813*Weighting!$W$21</f>
        <v>0</v>
      </c>
      <c r="M813" s="14"/>
    </row>
    <row r="814" spans="1:13" x14ac:dyDescent="0.55000000000000004">
      <c r="A814" s="32" t="str">
        <f>IF(Weighting!$P$22&gt;0,B814,"")</f>
        <v/>
      </c>
      <c r="B814" t="e">
        <f>Weighting!$C$22</f>
        <v>#DIV/0!</v>
      </c>
      <c r="C814" t="e">
        <f>Weighting!$F$22</f>
        <v>#NUM!</v>
      </c>
      <c r="D814" t="e">
        <f>IF(C814=1,'Data Transformation'!$G$3+0.5*'Data Transformation'!$W$25,IF(C815=1,D815-'Data Transformation'!$W$25,FALSE))</f>
        <v>#NUM!</v>
      </c>
      <c r="E814">
        <f t="array" ref="E814">IF(ISLOGICAL(D814),"",FREQUENCY(IF('Data Transformation'!$B$425:$B$8425='Bin Analysis'!$B795,'Data Transformation'!$G$425:$G$8425),D814))</f>
        <v>2001</v>
      </c>
      <c r="F814">
        <f t="shared" si="99"/>
        <v>0</v>
      </c>
      <c r="G814">
        <f>Weighting!$H$22</f>
        <v>0</v>
      </c>
      <c r="H814">
        <f t="array" ref="H814">FREQUENCY(IF('Data Transformation'!$B$4:$B$8425=B795,'Data Transformation'!$G$4:$G$8425),'Bin Analysis'!$B814)</f>
        <v>2073</v>
      </c>
      <c r="I814">
        <f t="shared" si="100"/>
        <v>0</v>
      </c>
      <c r="J814">
        <f t="shared" si="101"/>
        <v>0</v>
      </c>
      <c r="K814">
        <f>J814*Weighting!$W$22</f>
        <v>0</v>
      </c>
      <c r="M814" s="14"/>
    </row>
    <row r="815" spans="1:13" x14ac:dyDescent="0.55000000000000004">
      <c r="A815" s="32" t="str">
        <f>IF(Weighting!$P$23&gt;0,B815,"")</f>
        <v/>
      </c>
      <c r="B815" t="e">
        <f>Weighting!$C$23</f>
        <v>#DIV/0!</v>
      </c>
      <c r="C815" t="e">
        <f>Weighting!$F$23</f>
        <v>#NUM!</v>
      </c>
      <c r="D815" t="e">
        <f>IF(C815=1,'Data Transformation'!$G$3+0.5*'Data Transformation'!$W$25,IF(C816=1,D816-'Data Transformation'!$W$25,FALSE))</f>
        <v>#NUM!</v>
      </c>
      <c r="E815">
        <f t="array" ref="E815">IF(ISLOGICAL(D815),"",FREQUENCY(IF('Data Transformation'!$B$425:$B$8425='Bin Analysis'!$B795,'Data Transformation'!$G$425:$G$8425),D815))</f>
        <v>2001</v>
      </c>
      <c r="F815">
        <f t="shared" si="99"/>
        <v>0</v>
      </c>
      <c r="G815">
        <f>Weighting!$H$23</f>
        <v>0</v>
      </c>
      <c r="H815">
        <f t="array" ref="H815">FREQUENCY(IF('Data Transformation'!$B$4:$B$8425=B795,'Data Transformation'!$G$4:$G$8425),'Bin Analysis'!$B815)</f>
        <v>2073</v>
      </c>
      <c r="I815">
        <f t="shared" si="100"/>
        <v>0</v>
      </c>
      <c r="J815">
        <f t="shared" si="101"/>
        <v>0</v>
      </c>
      <c r="K815">
        <f>J815*Weighting!$W$23</f>
        <v>0</v>
      </c>
      <c r="M815" s="14"/>
    </row>
    <row r="816" spans="1:13" x14ac:dyDescent="0.55000000000000004">
      <c r="A816" s="32" t="str">
        <f>IF(Weighting!$P$24&gt;0,B816,"")</f>
        <v/>
      </c>
      <c r="B816" t="e">
        <f>Weighting!$C$24</f>
        <v>#DIV/0!</v>
      </c>
      <c r="C816" t="e">
        <f>Weighting!$F$24</f>
        <v>#NUM!</v>
      </c>
      <c r="D816" t="e">
        <f>IF(C816=1,'Data Transformation'!$G$3+0.5*'Data Transformation'!$W$25,IF(C817=1,D817-'Data Transformation'!$W$25,FALSE))</f>
        <v>#NUM!</v>
      </c>
      <c r="E816">
        <f t="array" ref="E816">IF(ISLOGICAL(D816),"",FREQUENCY(IF('Data Transformation'!$B$425:$B$8425='Bin Analysis'!$B795,'Data Transformation'!$G$425:$G$8425),D816))</f>
        <v>2001</v>
      </c>
      <c r="F816">
        <f t="shared" si="99"/>
        <v>0</v>
      </c>
      <c r="G816">
        <f>Weighting!$H$24</f>
        <v>0</v>
      </c>
      <c r="H816">
        <f t="array" ref="H816">FREQUENCY(IF('Data Transformation'!$B$4:$B$8425=B795,'Data Transformation'!$G$4:$G$8425),'Bin Analysis'!$B816)</f>
        <v>2073</v>
      </c>
      <c r="I816">
        <f t="shared" si="100"/>
        <v>0</v>
      </c>
      <c r="J816">
        <f t="shared" si="101"/>
        <v>0</v>
      </c>
      <c r="K816">
        <f>J816*Weighting!$W$24</f>
        <v>0</v>
      </c>
      <c r="M816" s="14"/>
    </row>
    <row r="817" spans="1:25" x14ac:dyDescent="0.55000000000000004">
      <c r="A817" s="32" t="str">
        <f>IF(Weighting!$P$25&gt;0,B817,"")</f>
        <v/>
      </c>
      <c r="B817" t="e">
        <f>Weighting!$C$25</f>
        <v>#DIV/0!</v>
      </c>
      <c r="C817" t="e">
        <f>Weighting!$F$25</f>
        <v>#NUM!</v>
      </c>
      <c r="D817" t="e">
        <f>IF(C817=1,'Data Transformation'!$G$3+0.5*'Data Transformation'!$W$25,IF(C818=1,D818-'Data Transformation'!$W$25,FALSE))</f>
        <v>#NUM!</v>
      </c>
      <c r="E817">
        <f t="array" ref="E817">IF(ISLOGICAL(D817),"",FREQUENCY(IF('Data Transformation'!$B$425:$B$8425='Bin Analysis'!$B795,'Data Transformation'!$G$425:$G$8425),D817))</f>
        <v>2001</v>
      </c>
      <c r="F817">
        <f t="shared" si="99"/>
        <v>0</v>
      </c>
      <c r="G817">
        <f>Weighting!$H$25</f>
        <v>0</v>
      </c>
      <c r="H817">
        <f t="array" ref="H817">FREQUENCY(IF('Data Transformation'!$B$4:$B$8425=B795,'Data Transformation'!$G$4:$G$8425),'Bin Analysis'!$B817)</f>
        <v>2073</v>
      </c>
      <c r="I817">
        <f t="shared" si="100"/>
        <v>0</v>
      </c>
      <c r="J817">
        <f t="shared" si="101"/>
        <v>0</v>
      </c>
      <c r="K817">
        <f>J817*Weighting!$W$25</f>
        <v>0</v>
      </c>
      <c r="M817" s="14"/>
    </row>
    <row r="818" spans="1:25" x14ac:dyDescent="0.55000000000000004">
      <c r="O818"/>
      <c r="P818"/>
      <c r="Q818"/>
      <c r="R818"/>
    </row>
    <row r="819" spans="1:25" ht="23.35" x14ac:dyDescent="0.8">
      <c r="A819" s="21" t="s">
        <v>0</v>
      </c>
      <c r="B819" s="21" t="str">
        <f>IFERROR(VLOOKUP(C819,'Data Transformation'!$L$6:$M$426,2,FALSE),"")</f>
        <v/>
      </c>
      <c r="C819" s="21">
        <f>C795+1</f>
        <v>34</v>
      </c>
      <c r="D819" s="21"/>
      <c r="E819" s="21"/>
      <c r="F819" s="21"/>
      <c r="G819" s="21"/>
      <c r="H819" s="22"/>
      <c r="I819" s="22"/>
      <c r="J819" s="22"/>
      <c r="K819" s="21"/>
      <c r="L819" s="21" t="str">
        <f>B819</f>
        <v/>
      </c>
      <c r="M819" s="23" t="e">
        <f>INDEX('Data Transformation'!$O$4:$O$424,MATCH($B819,'Data Transformation'!$M$4:$M$424,0),MATCH($M$2,'Data Transformation'!$O$3,0))</f>
        <v>#N/A</v>
      </c>
      <c r="N819" s="27" t="e">
        <f>IF('Input and Summary Results'!$J$16="minimum",'Bin Analysis'!X820/(M819-1),'Bin Analysis'!Y819/('Bin Analysis'!M819-1))</f>
        <v>#N/A</v>
      </c>
      <c r="O819" s="27" t="e">
        <f>IF(M819=FALSE,NA(),(VLOOKUP(1,C822:K841,4,FALSE))/(M819-1))</f>
        <v>#N/A</v>
      </c>
      <c r="P819" s="27" t="e">
        <f>IF(M819=FALSE,NA(),SUM(J822:J841)/Weighting!$S$5)</f>
        <v>#N/A</v>
      </c>
      <c r="Q819" s="27" t="e">
        <f>IF(M819=FALSE,NA(),SUM(K822:K841)/Weighting!$S$6)</f>
        <v>#N/A</v>
      </c>
      <c r="R819" s="27" t="e">
        <f>IF(M819=FALSE,NA(),(VLOOKUP(1,G822:K841,3,FALSE))/(M819-1))</f>
        <v>#N/A</v>
      </c>
      <c r="S819" s="22" t="e">
        <f>IF(M819=FALSE,NA(),IF(SUM(J822:J841)=2,"yes","no"))</f>
        <v>#N/A</v>
      </c>
      <c r="X819" s="2" cm="2">
        <f t="array" ref="X819:X820">FREQUENCY(IF('Data Transformation'!$B$425:$B$6424='Bin Analysis'!L819,'Data Transformation'!$G$425:$G$6424),'Data Transformation'!$U$11)</f>
        <v>0</v>
      </c>
      <c r="Y819" s="2" cm="2">
        <f t="array" ref="Y819:Y820">FREQUENCY(IF('Data Transformation'!$B$425:$B$6424='Bin Analysis'!L819,'Data Transformation'!$G$425:$G$6424),'Data Transformation'!$U$12)</f>
        <v>0</v>
      </c>
    </row>
    <row r="820" spans="1:25" x14ac:dyDescent="0.55000000000000004">
      <c r="A820" s="14" t="s">
        <v>67</v>
      </c>
      <c r="B820" t="s">
        <v>47</v>
      </c>
      <c r="C820" t="s">
        <v>5</v>
      </c>
      <c r="D820" t="s">
        <v>100</v>
      </c>
      <c r="E820" t="s">
        <v>101</v>
      </c>
      <c r="F820" t="s">
        <v>102</v>
      </c>
      <c r="G820" t="s">
        <v>70</v>
      </c>
      <c r="H820" t="s">
        <v>31</v>
      </c>
      <c r="I820" t="s">
        <v>32</v>
      </c>
      <c r="J820" t="s">
        <v>46</v>
      </c>
      <c r="K820" s="14" t="s">
        <v>45</v>
      </c>
      <c r="M820" s="14"/>
      <c r="X820" s="2">
        <v>0</v>
      </c>
      <c r="Y820" s="2">
        <v>0</v>
      </c>
    </row>
    <row r="821" spans="1:25" x14ac:dyDescent="0.55000000000000004">
      <c r="A821" s="32"/>
      <c r="D821" t="e">
        <f>IF(C821=1,'Data Transformation'!$G$3+0.5*'Data Transformation'!$W$25,IF(C822=1,D822-'Data Transformation'!$W$25,FALSE))</f>
        <v>#NUM!</v>
      </c>
      <c r="E821">
        <f t="array" ref="E821">IF(ISLOGICAL(D821),"",FREQUENCY(IF('Data Transformation'!$B$425:$B$8425='Bin Analysis'!$B819,'Data Transformation'!$G$425:$G$8425),D821))</f>
        <v>2001</v>
      </c>
      <c r="F821" t="e">
        <f>IF(ISLOGICAL(D821),"",E821-E820)</f>
        <v>#VALUE!</v>
      </c>
      <c r="M821" s="14"/>
    </row>
    <row r="822" spans="1:25" x14ac:dyDescent="0.55000000000000004">
      <c r="A822" s="32" t="e">
        <f>IF(Weighting!$P$6&gt;0,B822,"")</f>
        <v>#NUM!</v>
      </c>
      <c r="B822" t="e">
        <f>Weighting!$C$6</f>
        <v>#DIV/0!</v>
      </c>
      <c r="C822" t="e">
        <f>Weighting!$F$6</f>
        <v>#NUM!</v>
      </c>
      <c r="D822" t="e">
        <f>IF(C822=1,'Data Transformation'!$G$3+0.5*'Data Transformation'!$W$25,IF(C823=1,D823-'Data Transformation'!$W$25,FALSE))</f>
        <v>#NUM!</v>
      </c>
      <c r="E822">
        <f t="array" ref="E822">IF(ISLOGICAL(D822),"",FREQUENCY(IF('Data Transformation'!$B$425:$B$8425='Bin Analysis'!$B819,'Data Transformation'!$G$425:$G$8425),D822))</f>
        <v>2001</v>
      </c>
      <c r="F822">
        <f>IF(ISLOGICAL(D822),"",E822-E821)</f>
        <v>0</v>
      </c>
      <c r="G822">
        <f>Weighting!$H$6</f>
        <v>1</v>
      </c>
      <c r="H822">
        <f t="array" ref="H822">FREQUENCY(IF('Data Transformation'!$B$4:$B$8425=B819,'Data Transformation'!$G$4:$G$8425),'Bin Analysis'!$B822)</f>
        <v>2073</v>
      </c>
      <c r="I822">
        <f>H822-H821</f>
        <v>2073</v>
      </c>
      <c r="J822">
        <f>IF(I822=0,0,1)</f>
        <v>1</v>
      </c>
      <c r="K822" t="e">
        <f>J822*Weighting!$W$6</f>
        <v>#NUM!</v>
      </c>
      <c r="M822" s="14"/>
    </row>
    <row r="823" spans="1:25" x14ac:dyDescent="0.55000000000000004">
      <c r="A823" s="32" t="str">
        <f>IF(Weighting!$P$7&gt;0,B823,"")</f>
        <v/>
      </c>
      <c r="B823" t="e">
        <f>Weighting!$C$7</f>
        <v>#DIV/0!</v>
      </c>
      <c r="C823" t="e">
        <f>Weighting!$F$7</f>
        <v>#NUM!</v>
      </c>
      <c r="D823" t="e">
        <f>IF(C823=1,'Data Transformation'!$G$3+0.5*'Data Transformation'!$W$25,IF(C824=1,D824-'Data Transformation'!$W$25,FALSE))</f>
        <v>#NUM!</v>
      </c>
      <c r="E823">
        <f t="array" ref="E823">IF(ISLOGICAL(D823),"",FREQUENCY(IF('Data Transformation'!$B$425:$B$8425='Bin Analysis'!$B819,'Data Transformation'!$G$425:$G$8425),D823))</f>
        <v>2001</v>
      </c>
      <c r="F823">
        <f t="shared" ref="F823:F841" si="102">IF(ISLOGICAL(D823),"",E823-E822)</f>
        <v>0</v>
      </c>
      <c r="G823">
        <f>Weighting!$H$7</f>
        <v>0</v>
      </c>
      <c r="H823">
        <f t="array" ref="H823">FREQUENCY(IF('Data Transformation'!$B$4:$B$8425=B819,'Data Transformation'!$G$4:$G$8425),'Bin Analysis'!$B823)</f>
        <v>2073</v>
      </c>
      <c r="I823">
        <f t="shared" ref="I823:I841" si="103">H823-H822</f>
        <v>0</v>
      </c>
      <c r="J823">
        <f>IF(I823=0,0,1)</f>
        <v>0</v>
      </c>
      <c r="K823">
        <f>J823*Weighting!$W$7</f>
        <v>0</v>
      </c>
      <c r="M823" s="14"/>
    </row>
    <row r="824" spans="1:25" x14ac:dyDescent="0.55000000000000004">
      <c r="A824" s="32" t="str">
        <f>IF(Weighting!$P$8&gt;0,B824,"")</f>
        <v/>
      </c>
      <c r="B824" t="e">
        <f>Weighting!$C$8</f>
        <v>#DIV/0!</v>
      </c>
      <c r="C824" t="e">
        <f>Weighting!$F$8</f>
        <v>#NUM!</v>
      </c>
      <c r="D824" t="e">
        <f>IF(C824=1,'Data Transformation'!$G$3+0.5*'Data Transformation'!$W$25,IF(C825=1,D825-'Data Transformation'!$W$25,FALSE))</f>
        <v>#NUM!</v>
      </c>
      <c r="E824">
        <f t="array" ref="E824">IF(ISLOGICAL(D824),"",FREQUENCY(IF('Data Transformation'!$B$425:$B$8425='Bin Analysis'!$B819,'Data Transformation'!$G$425:$G$8425),D824))</f>
        <v>2001</v>
      </c>
      <c r="F824">
        <f t="shared" si="102"/>
        <v>0</v>
      </c>
      <c r="G824">
        <f>Weighting!$H$8</f>
        <v>0</v>
      </c>
      <c r="H824">
        <f t="array" ref="H824">FREQUENCY(IF('Data Transformation'!$B$4:$B$8425=B819,'Data Transformation'!$G$4:$G$8425),'Bin Analysis'!$B824)</f>
        <v>2073</v>
      </c>
      <c r="I824">
        <f t="shared" si="103"/>
        <v>0</v>
      </c>
      <c r="J824">
        <f t="shared" ref="J824:J841" si="104">IF(I824=0,0,1)</f>
        <v>0</v>
      </c>
      <c r="K824">
        <f>J824*Weighting!$W$8</f>
        <v>0</v>
      </c>
      <c r="M824" s="14"/>
    </row>
    <row r="825" spans="1:25" x14ac:dyDescent="0.55000000000000004">
      <c r="A825" s="32" t="str">
        <f>IF(Weighting!$P$9&gt;0,B825,"")</f>
        <v/>
      </c>
      <c r="B825" s="50" t="e">
        <f>Weighting!$C$9</f>
        <v>#DIV/0!</v>
      </c>
      <c r="C825" t="e">
        <f>Weighting!$F$9</f>
        <v>#NUM!</v>
      </c>
      <c r="D825" t="e">
        <f>IF(C825=1,'Data Transformation'!$G$3+0.5*'Data Transformation'!$W$25,IF(C826=1,D826-'Data Transformation'!$W$25,FALSE))</f>
        <v>#NUM!</v>
      </c>
      <c r="E825">
        <f t="array" ref="E825">IF(ISLOGICAL(D825),"",FREQUENCY(IF('Data Transformation'!$B$425:$B$8425='Bin Analysis'!$B819,'Data Transformation'!$G$425:$G$8425),D825))</f>
        <v>2001</v>
      </c>
      <c r="F825">
        <f t="shared" si="102"/>
        <v>0</v>
      </c>
      <c r="G825">
        <f>Weighting!$H$9</f>
        <v>0</v>
      </c>
      <c r="H825">
        <f t="array" ref="H825">FREQUENCY(IF('Data Transformation'!$B$4:$B$8425=B819,'Data Transformation'!$G$4:$G$8425),'Bin Analysis'!$B825)</f>
        <v>2073</v>
      </c>
      <c r="I825">
        <f t="shared" si="103"/>
        <v>0</v>
      </c>
      <c r="J825">
        <f t="shared" si="104"/>
        <v>0</v>
      </c>
      <c r="K825">
        <f>J825*Weighting!$W$9</f>
        <v>0</v>
      </c>
      <c r="M825" s="14"/>
    </row>
    <row r="826" spans="1:25" x14ac:dyDescent="0.55000000000000004">
      <c r="A826" s="32" t="str">
        <f>IF(Weighting!$P$10&gt;0,B826,"")</f>
        <v/>
      </c>
      <c r="B826" t="e">
        <f>Weighting!$C$10</f>
        <v>#DIV/0!</v>
      </c>
      <c r="C826" t="e">
        <f>Weighting!$F$10</f>
        <v>#NUM!</v>
      </c>
      <c r="D826" t="e">
        <f>IF(C826=1,'Data Transformation'!$G$3+0.5*'Data Transformation'!$W$25,IF(C827=1,D827-'Data Transformation'!$W$25,FALSE))</f>
        <v>#NUM!</v>
      </c>
      <c r="E826">
        <f t="array" ref="E826">IF(ISLOGICAL(D826),"",FREQUENCY(IF('Data Transformation'!$B$425:$B$8425='Bin Analysis'!$B819,'Data Transformation'!$G$425:$G$8425),D826))</f>
        <v>2001</v>
      </c>
      <c r="F826">
        <f t="shared" si="102"/>
        <v>0</v>
      </c>
      <c r="G826">
        <f>Weighting!$H$10</f>
        <v>0</v>
      </c>
      <c r="H826">
        <f t="array" ref="H826">FREQUENCY(IF('Data Transformation'!$B$4:$B$8425=B819,'Data Transformation'!$G$4:$G$8425),'Bin Analysis'!$B826)</f>
        <v>2073</v>
      </c>
      <c r="I826">
        <f t="shared" si="103"/>
        <v>0</v>
      </c>
      <c r="J826">
        <f t="shared" si="104"/>
        <v>0</v>
      </c>
      <c r="K826">
        <f>J826*Weighting!$W$10</f>
        <v>0</v>
      </c>
      <c r="M826" s="14"/>
    </row>
    <row r="827" spans="1:25" x14ac:dyDescent="0.55000000000000004">
      <c r="A827" s="32" t="str">
        <f>IF(Weighting!$P$11&gt;0,B827,"")</f>
        <v/>
      </c>
      <c r="B827" t="e">
        <f>Weighting!$C$11</f>
        <v>#DIV/0!</v>
      </c>
      <c r="C827" t="e">
        <f>Weighting!$F$11</f>
        <v>#NUM!</v>
      </c>
      <c r="D827" t="e">
        <f>IF(C827=1,'Data Transformation'!$G$3+0.5*'Data Transformation'!$W$25,IF(C828=1,D828-'Data Transformation'!$W$25,FALSE))</f>
        <v>#NUM!</v>
      </c>
      <c r="E827">
        <f t="array" ref="E827">IF(ISLOGICAL(D827),"",FREQUENCY(IF('Data Transformation'!$B$425:$B$8425='Bin Analysis'!$B819,'Data Transformation'!$G$425:$G$8425),D827))</f>
        <v>2001</v>
      </c>
      <c r="F827">
        <f t="shared" si="102"/>
        <v>0</v>
      </c>
      <c r="G827">
        <f>Weighting!$H$11</f>
        <v>0</v>
      </c>
      <c r="H827">
        <f t="array" ref="H827">FREQUENCY(IF('Data Transformation'!$B$4:$B$8425=B819,'Data Transformation'!$G$4:$G$8425),'Bin Analysis'!$B827)</f>
        <v>2073</v>
      </c>
      <c r="I827">
        <f t="shared" si="103"/>
        <v>0</v>
      </c>
      <c r="J827">
        <f t="shared" si="104"/>
        <v>0</v>
      </c>
      <c r="K827">
        <f>J827*Weighting!$W$11</f>
        <v>0</v>
      </c>
      <c r="M827" s="14"/>
    </row>
    <row r="828" spans="1:25" x14ac:dyDescent="0.55000000000000004">
      <c r="A828" s="32" t="str">
        <f>IF(Weighting!$P$12&gt;0,B828,"")</f>
        <v/>
      </c>
      <c r="B828" t="e">
        <f>Weighting!$C$12</f>
        <v>#DIV/0!</v>
      </c>
      <c r="C828" t="e">
        <f>Weighting!$F$12</f>
        <v>#NUM!</v>
      </c>
      <c r="D828" t="e">
        <f>IF(C828=1,'Data Transformation'!$G$3+0.5*'Data Transformation'!$W$25,IF(C829=1,D829-'Data Transformation'!$W$25,FALSE))</f>
        <v>#NUM!</v>
      </c>
      <c r="E828">
        <f t="array" ref="E828">IF(ISLOGICAL(D828),"",FREQUENCY(IF('Data Transformation'!$B$425:$B$8425='Bin Analysis'!$B819,'Data Transformation'!$G$425:$G$8425),D828))</f>
        <v>2001</v>
      </c>
      <c r="F828">
        <f t="shared" si="102"/>
        <v>0</v>
      </c>
      <c r="G828">
        <f>Weighting!$H$12</f>
        <v>0</v>
      </c>
      <c r="H828">
        <f t="array" ref="H828">FREQUENCY(IF('Data Transformation'!$B$4:$B$8425=B819,'Data Transformation'!$G$4:$G$8425),'Bin Analysis'!$B828)</f>
        <v>2073</v>
      </c>
      <c r="I828">
        <f t="shared" si="103"/>
        <v>0</v>
      </c>
      <c r="J828">
        <f t="shared" si="104"/>
        <v>0</v>
      </c>
      <c r="K828">
        <f>J828*Weighting!$W$12</f>
        <v>0</v>
      </c>
      <c r="M828" s="14"/>
    </row>
    <row r="829" spans="1:25" x14ac:dyDescent="0.55000000000000004">
      <c r="A829" s="32" t="str">
        <f>IF(Weighting!$P$13&gt;0,B829,"")</f>
        <v/>
      </c>
      <c r="B829" t="e">
        <f>Weighting!$C$13</f>
        <v>#DIV/0!</v>
      </c>
      <c r="C829" t="e">
        <f>Weighting!$F$13</f>
        <v>#NUM!</v>
      </c>
      <c r="D829" t="e">
        <f>IF(C829=1,'Data Transformation'!$G$3+0.5*'Data Transformation'!$W$25,IF(C830=1,D830-'Data Transformation'!$W$25,FALSE))</f>
        <v>#NUM!</v>
      </c>
      <c r="E829">
        <f t="array" ref="E829">IF(ISLOGICAL(D829),"",FREQUENCY(IF('Data Transformation'!$B$425:$B$8425='Bin Analysis'!$B819,'Data Transformation'!$G$425:$G$8425),D829))</f>
        <v>2001</v>
      </c>
      <c r="F829">
        <f t="shared" si="102"/>
        <v>0</v>
      </c>
      <c r="G829">
        <f>Weighting!$H$13</f>
        <v>0</v>
      </c>
      <c r="H829">
        <f t="array" ref="H829">FREQUENCY(IF('Data Transformation'!$B$4:$B$8425=B819,'Data Transformation'!$G$4:$G$8425),'Bin Analysis'!$B829)</f>
        <v>2073</v>
      </c>
      <c r="I829">
        <f t="shared" si="103"/>
        <v>0</v>
      </c>
      <c r="J829">
        <f t="shared" si="104"/>
        <v>0</v>
      </c>
      <c r="K829">
        <f>J829*Weighting!$W$13</f>
        <v>0</v>
      </c>
      <c r="M829" s="14"/>
    </row>
    <row r="830" spans="1:25" x14ac:dyDescent="0.55000000000000004">
      <c r="A830" s="32" t="str">
        <f>IF(Weighting!$P$14&gt;0,B830,"")</f>
        <v/>
      </c>
      <c r="B830" t="e">
        <f>Weighting!$C$14</f>
        <v>#DIV/0!</v>
      </c>
      <c r="C830" t="e">
        <f>Weighting!$F$14</f>
        <v>#NUM!</v>
      </c>
      <c r="D830" t="e">
        <f>IF(C830=1,'Data Transformation'!$G$3+0.5*'Data Transformation'!$W$25,IF(C831=1,D831-'Data Transformation'!$W$25,FALSE))</f>
        <v>#NUM!</v>
      </c>
      <c r="E830">
        <f t="array" ref="E830">IF(ISLOGICAL(D830),"",FREQUENCY(IF('Data Transformation'!$B$425:$B$8425='Bin Analysis'!$B819,'Data Transformation'!$G$425:$G$8425),D830))</f>
        <v>2001</v>
      </c>
      <c r="F830">
        <f t="shared" si="102"/>
        <v>0</v>
      </c>
      <c r="G830">
        <f>Weighting!$H$14</f>
        <v>0</v>
      </c>
      <c r="H830">
        <f t="array" ref="H830">FREQUENCY(IF('Data Transformation'!$B$4:$B$8425=B819,'Data Transformation'!$G$4:$G$8425),'Bin Analysis'!$B830)</f>
        <v>2073</v>
      </c>
      <c r="I830">
        <f t="shared" si="103"/>
        <v>0</v>
      </c>
      <c r="J830">
        <f t="shared" si="104"/>
        <v>0</v>
      </c>
      <c r="K830">
        <f>J830*Weighting!$W$14</f>
        <v>0</v>
      </c>
      <c r="M830" s="14"/>
    </row>
    <row r="831" spans="1:25" x14ac:dyDescent="0.55000000000000004">
      <c r="A831" s="32" t="str">
        <f>IF(Weighting!$P$15&gt;0,B831,"")</f>
        <v/>
      </c>
      <c r="B831" t="e">
        <f>Weighting!$C$15</f>
        <v>#DIV/0!</v>
      </c>
      <c r="C831" t="e">
        <f>Weighting!$F$15</f>
        <v>#NUM!</v>
      </c>
      <c r="D831" t="e">
        <f>IF(C831=1,'Data Transformation'!$G$3+0.5*'Data Transformation'!$W$25,IF(C832=1,D832-'Data Transformation'!$W$25,FALSE))</f>
        <v>#NUM!</v>
      </c>
      <c r="E831">
        <f t="array" ref="E831">IF(ISLOGICAL(D831),"",FREQUENCY(IF('Data Transformation'!$B$425:$B$8425='Bin Analysis'!$B819,'Data Transformation'!$G$425:$G$8425),D831))</f>
        <v>2001</v>
      </c>
      <c r="F831">
        <f t="shared" si="102"/>
        <v>0</v>
      </c>
      <c r="G831">
        <f>Weighting!$H$15</f>
        <v>0</v>
      </c>
      <c r="H831">
        <f t="array" ref="H831">FREQUENCY(IF('Data Transformation'!$B$4:$B$8425=B819,'Data Transformation'!$G$4:$G$8425),'Bin Analysis'!$B831)</f>
        <v>2073</v>
      </c>
      <c r="I831">
        <f t="shared" si="103"/>
        <v>0</v>
      </c>
      <c r="J831">
        <f t="shared" si="104"/>
        <v>0</v>
      </c>
      <c r="K831">
        <f>J831*Weighting!$W$15</f>
        <v>0</v>
      </c>
      <c r="M831" s="14"/>
    </row>
    <row r="832" spans="1:25" x14ac:dyDescent="0.55000000000000004">
      <c r="A832" s="32" t="str">
        <f>IF(Weighting!$P$16&gt;0,B832,"")</f>
        <v/>
      </c>
      <c r="B832" t="e">
        <f>Weighting!$C$16</f>
        <v>#DIV/0!</v>
      </c>
      <c r="C832" t="e">
        <f>Weighting!$F$16</f>
        <v>#NUM!</v>
      </c>
      <c r="D832" t="e">
        <f>IF(C832=1,'Data Transformation'!$G$3+0.5*'Data Transformation'!$W$25,IF(C833=1,D833-'Data Transformation'!$W$25,FALSE))</f>
        <v>#NUM!</v>
      </c>
      <c r="E832">
        <f t="array" ref="E832">IF(ISLOGICAL(D832),"",FREQUENCY(IF('Data Transformation'!$B$425:$B$8425='Bin Analysis'!$B819,'Data Transformation'!$G$425:$G$8425),D832))</f>
        <v>2001</v>
      </c>
      <c r="F832">
        <f t="shared" si="102"/>
        <v>0</v>
      </c>
      <c r="G832">
        <f>Weighting!$H$16</f>
        <v>0</v>
      </c>
      <c r="H832">
        <f t="array" ref="H832">FREQUENCY(IF('Data Transformation'!$B$4:$B$8425=B819,'Data Transformation'!$G$4:$G$8425),'Bin Analysis'!$B832)</f>
        <v>2073</v>
      </c>
      <c r="I832">
        <f t="shared" si="103"/>
        <v>0</v>
      </c>
      <c r="J832">
        <f t="shared" si="104"/>
        <v>0</v>
      </c>
      <c r="K832">
        <f>J832*Weighting!$W$16</f>
        <v>0</v>
      </c>
      <c r="M832" s="14"/>
    </row>
    <row r="833" spans="1:25" x14ac:dyDescent="0.55000000000000004">
      <c r="A833" s="32" t="str">
        <f>IF(Weighting!$P$17&gt;0,B833,"")</f>
        <v/>
      </c>
      <c r="B833" t="e">
        <f>Weighting!$C$17</f>
        <v>#DIV/0!</v>
      </c>
      <c r="C833" t="e">
        <f>Weighting!$F$17</f>
        <v>#NUM!</v>
      </c>
      <c r="D833" t="e">
        <f>IF(C833=1,'Data Transformation'!$G$3+0.5*'Data Transformation'!$W$25,IF(C834=1,D834-'Data Transformation'!$W$25,FALSE))</f>
        <v>#NUM!</v>
      </c>
      <c r="E833">
        <f t="array" ref="E833">IF(ISLOGICAL(D833),"",FREQUENCY(IF('Data Transformation'!$B$425:$B$8425='Bin Analysis'!$B819,'Data Transformation'!$G$425:$G$8425),D833))</f>
        <v>2001</v>
      </c>
      <c r="F833">
        <f t="shared" si="102"/>
        <v>0</v>
      </c>
      <c r="G833">
        <f>Weighting!$H$17</f>
        <v>0</v>
      </c>
      <c r="H833">
        <f t="array" ref="H833">FREQUENCY(IF('Data Transformation'!$B$4:$B$8425=B819,'Data Transformation'!$G$4:$G$8425),'Bin Analysis'!$B833)</f>
        <v>2073</v>
      </c>
      <c r="I833">
        <f t="shared" si="103"/>
        <v>0</v>
      </c>
      <c r="J833">
        <f t="shared" si="104"/>
        <v>0</v>
      </c>
      <c r="K833">
        <f>J833*Weighting!$W$17</f>
        <v>0</v>
      </c>
      <c r="M833" s="14"/>
    </row>
    <row r="834" spans="1:25" x14ac:dyDescent="0.55000000000000004">
      <c r="A834" s="32" t="str">
        <f>IF(Weighting!$P$18&gt;0,B834,"")</f>
        <v/>
      </c>
      <c r="B834" t="e">
        <f>Weighting!$C$18</f>
        <v>#DIV/0!</v>
      </c>
      <c r="C834" t="e">
        <f>Weighting!$F$18</f>
        <v>#NUM!</v>
      </c>
      <c r="D834" t="e">
        <f>IF(C834=1,'Data Transformation'!$G$3+0.5*'Data Transformation'!$W$25,IF(C835=1,D835-'Data Transformation'!$W$25,FALSE))</f>
        <v>#NUM!</v>
      </c>
      <c r="E834">
        <f t="array" ref="E834">IF(ISLOGICAL(D834),"",FREQUENCY(IF('Data Transformation'!$B$425:$B$8425='Bin Analysis'!$B819,'Data Transformation'!$G$425:$G$8425),D834))</f>
        <v>2001</v>
      </c>
      <c r="F834">
        <f t="shared" si="102"/>
        <v>0</v>
      </c>
      <c r="G834">
        <f>Weighting!$H$18</f>
        <v>0</v>
      </c>
      <c r="H834">
        <f t="array" ref="H834">FREQUENCY(IF('Data Transformation'!$B$4:$B$8425=B819,'Data Transformation'!$G$4:$G$8425),'Bin Analysis'!$B834)</f>
        <v>2073</v>
      </c>
      <c r="I834">
        <f t="shared" si="103"/>
        <v>0</v>
      </c>
      <c r="J834">
        <f t="shared" si="104"/>
        <v>0</v>
      </c>
      <c r="K834">
        <f>J834*Weighting!$W$18</f>
        <v>0</v>
      </c>
      <c r="M834" s="14"/>
    </row>
    <row r="835" spans="1:25" x14ac:dyDescent="0.55000000000000004">
      <c r="A835" s="32" t="str">
        <f>IF(Weighting!$P$19&gt;0,B835,"")</f>
        <v/>
      </c>
      <c r="B835" t="e">
        <f>Weighting!$C$19</f>
        <v>#DIV/0!</v>
      </c>
      <c r="C835" t="e">
        <f>Weighting!$F$19</f>
        <v>#NUM!</v>
      </c>
      <c r="D835" t="e">
        <f>IF(C835=1,'Data Transformation'!$G$3+0.5*'Data Transformation'!$W$25,IF(C836=1,D836-'Data Transformation'!$W$25,FALSE))</f>
        <v>#NUM!</v>
      </c>
      <c r="E835">
        <f t="array" ref="E835">IF(ISLOGICAL(D835),"",FREQUENCY(IF('Data Transformation'!$B$425:$B$8425='Bin Analysis'!$B819,'Data Transformation'!$G$425:$G$8425),D835))</f>
        <v>2001</v>
      </c>
      <c r="F835">
        <f t="shared" si="102"/>
        <v>0</v>
      </c>
      <c r="G835">
        <f>Weighting!$H$19</f>
        <v>0</v>
      </c>
      <c r="H835">
        <f t="array" ref="H835">FREQUENCY(IF('Data Transformation'!$B$4:$B$8425=B819,'Data Transformation'!$G$4:$G$8425),'Bin Analysis'!$B835)</f>
        <v>2073</v>
      </c>
      <c r="I835">
        <f t="shared" si="103"/>
        <v>0</v>
      </c>
      <c r="J835">
        <f t="shared" si="104"/>
        <v>0</v>
      </c>
      <c r="K835">
        <f>J835*Weighting!$W$19</f>
        <v>0</v>
      </c>
      <c r="M835" s="14"/>
    </row>
    <row r="836" spans="1:25" x14ac:dyDescent="0.55000000000000004">
      <c r="A836" s="32" t="str">
        <f>IF(Weighting!$P$20&gt;0,B836,"")</f>
        <v/>
      </c>
      <c r="B836" t="e">
        <f>Weighting!$C$20</f>
        <v>#DIV/0!</v>
      </c>
      <c r="C836" t="e">
        <f>Weighting!$F$20</f>
        <v>#NUM!</v>
      </c>
      <c r="D836" t="e">
        <f>IF(C836=1,'Data Transformation'!$G$3+0.5*'Data Transformation'!$W$25,IF(C837=1,D837-'Data Transformation'!$W$25,FALSE))</f>
        <v>#NUM!</v>
      </c>
      <c r="E836">
        <f t="array" ref="E836">IF(ISLOGICAL(D836),"",FREQUENCY(IF('Data Transformation'!$B$425:$B$8425='Bin Analysis'!$B819,'Data Transformation'!$G$425:$G$8425),D836))</f>
        <v>2001</v>
      </c>
      <c r="F836">
        <f t="shared" si="102"/>
        <v>0</v>
      </c>
      <c r="G836">
        <f>Weighting!$H$20</f>
        <v>0</v>
      </c>
      <c r="H836">
        <f t="array" ref="H836">FREQUENCY(IF('Data Transformation'!$B$4:$B$8425=B819,'Data Transformation'!$G$4:$G$8425),'Bin Analysis'!$B836)</f>
        <v>2073</v>
      </c>
      <c r="I836">
        <f t="shared" si="103"/>
        <v>0</v>
      </c>
      <c r="J836">
        <f t="shared" si="104"/>
        <v>0</v>
      </c>
      <c r="K836">
        <f>J836*Weighting!$W$20</f>
        <v>0</v>
      </c>
      <c r="M836" s="14"/>
    </row>
    <row r="837" spans="1:25" x14ac:dyDescent="0.55000000000000004">
      <c r="A837" s="32" t="str">
        <f>IF(Weighting!$P$21&gt;0,B837,"")</f>
        <v/>
      </c>
      <c r="B837" t="e">
        <f>Weighting!$C$21</f>
        <v>#DIV/0!</v>
      </c>
      <c r="C837" t="e">
        <f>Weighting!$F$21</f>
        <v>#NUM!</v>
      </c>
      <c r="D837" t="e">
        <f>IF(C837=1,'Data Transformation'!$G$3+0.5*'Data Transformation'!$W$25,IF(C838=1,D838-'Data Transformation'!$W$25,FALSE))</f>
        <v>#NUM!</v>
      </c>
      <c r="E837">
        <f t="array" ref="E837">IF(ISLOGICAL(D837),"",FREQUENCY(IF('Data Transformation'!$B$425:$B$8425='Bin Analysis'!$B819,'Data Transformation'!$G$425:$G$8425),D837))</f>
        <v>2001</v>
      </c>
      <c r="F837">
        <f t="shared" si="102"/>
        <v>0</v>
      </c>
      <c r="G837">
        <f>Weighting!$H$21</f>
        <v>0</v>
      </c>
      <c r="H837">
        <f t="array" ref="H837">FREQUENCY(IF('Data Transformation'!$B$4:$B$8425=B819,'Data Transformation'!$G$4:$G$8425),'Bin Analysis'!$B837)</f>
        <v>2073</v>
      </c>
      <c r="I837">
        <f t="shared" si="103"/>
        <v>0</v>
      </c>
      <c r="J837">
        <f t="shared" si="104"/>
        <v>0</v>
      </c>
      <c r="K837">
        <f>J837*Weighting!$W$21</f>
        <v>0</v>
      </c>
      <c r="M837" s="14"/>
    </row>
    <row r="838" spans="1:25" x14ac:dyDescent="0.55000000000000004">
      <c r="A838" s="32" t="str">
        <f>IF(Weighting!$P$22&gt;0,B838,"")</f>
        <v/>
      </c>
      <c r="B838" t="e">
        <f>Weighting!$C$22</f>
        <v>#DIV/0!</v>
      </c>
      <c r="C838" t="e">
        <f>Weighting!$F$22</f>
        <v>#NUM!</v>
      </c>
      <c r="D838" t="e">
        <f>IF(C838=1,'Data Transformation'!$G$3+0.5*'Data Transformation'!$W$25,IF(C839=1,D839-'Data Transformation'!$W$25,FALSE))</f>
        <v>#NUM!</v>
      </c>
      <c r="E838">
        <f t="array" ref="E838">IF(ISLOGICAL(D838),"",FREQUENCY(IF('Data Transformation'!$B$425:$B$8425='Bin Analysis'!$B819,'Data Transformation'!$G$425:$G$8425),D838))</f>
        <v>2001</v>
      </c>
      <c r="F838">
        <f t="shared" si="102"/>
        <v>0</v>
      </c>
      <c r="G838">
        <f>Weighting!$H$22</f>
        <v>0</v>
      </c>
      <c r="H838">
        <f t="array" ref="H838">FREQUENCY(IF('Data Transformation'!$B$4:$B$8425=B819,'Data Transformation'!$G$4:$G$8425),'Bin Analysis'!$B838)</f>
        <v>2073</v>
      </c>
      <c r="I838">
        <f t="shared" si="103"/>
        <v>0</v>
      </c>
      <c r="J838">
        <f t="shared" si="104"/>
        <v>0</v>
      </c>
      <c r="K838">
        <f>J838*Weighting!$W$22</f>
        <v>0</v>
      </c>
      <c r="M838" s="14"/>
    </row>
    <row r="839" spans="1:25" x14ac:dyDescent="0.55000000000000004">
      <c r="A839" s="32" t="str">
        <f>IF(Weighting!$P$23&gt;0,B839,"")</f>
        <v/>
      </c>
      <c r="B839" t="e">
        <f>Weighting!$C$23</f>
        <v>#DIV/0!</v>
      </c>
      <c r="C839" t="e">
        <f>Weighting!$F$23</f>
        <v>#NUM!</v>
      </c>
      <c r="D839" t="e">
        <f>IF(C839=1,'Data Transformation'!$G$3+0.5*'Data Transformation'!$W$25,IF(C840=1,D840-'Data Transformation'!$W$25,FALSE))</f>
        <v>#NUM!</v>
      </c>
      <c r="E839">
        <f t="array" ref="E839">IF(ISLOGICAL(D839),"",FREQUENCY(IF('Data Transformation'!$B$425:$B$8425='Bin Analysis'!$B819,'Data Transformation'!$G$425:$G$8425),D839))</f>
        <v>2001</v>
      </c>
      <c r="F839">
        <f t="shared" si="102"/>
        <v>0</v>
      </c>
      <c r="G839">
        <f>Weighting!$H$23</f>
        <v>0</v>
      </c>
      <c r="H839">
        <f t="array" ref="H839">FREQUENCY(IF('Data Transformation'!$B$4:$B$8425=B819,'Data Transformation'!$G$4:$G$8425),'Bin Analysis'!$B839)</f>
        <v>2073</v>
      </c>
      <c r="I839">
        <f t="shared" si="103"/>
        <v>0</v>
      </c>
      <c r="J839">
        <f t="shared" si="104"/>
        <v>0</v>
      </c>
      <c r="K839">
        <f>J839*Weighting!$W$23</f>
        <v>0</v>
      </c>
      <c r="M839" s="14"/>
    </row>
    <row r="840" spans="1:25" x14ac:dyDescent="0.55000000000000004">
      <c r="A840" s="32" t="str">
        <f>IF(Weighting!$P$24&gt;0,B840,"")</f>
        <v/>
      </c>
      <c r="B840" t="e">
        <f>Weighting!$C$24</f>
        <v>#DIV/0!</v>
      </c>
      <c r="C840" t="e">
        <f>Weighting!$F$24</f>
        <v>#NUM!</v>
      </c>
      <c r="D840" t="e">
        <f>IF(C840=1,'Data Transformation'!$G$3+0.5*'Data Transformation'!$W$25,IF(C841=1,D841-'Data Transformation'!$W$25,FALSE))</f>
        <v>#NUM!</v>
      </c>
      <c r="E840">
        <f t="array" ref="E840">IF(ISLOGICAL(D840),"",FREQUENCY(IF('Data Transformation'!$B$425:$B$8425='Bin Analysis'!$B819,'Data Transformation'!$G$425:$G$8425),D840))</f>
        <v>2001</v>
      </c>
      <c r="F840">
        <f t="shared" si="102"/>
        <v>0</v>
      </c>
      <c r="G840">
        <f>Weighting!$H$24</f>
        <v>0</v>
      </c>
      <c r="H840">
        <f t="array" ref="H840">FREQUENCY(IF('Data Transformation'!$B$4:$B$8425=B819,'Data Transformation'!$G$4:$G$8425),'Bin Analysis'!$B840)</f>
        <v>2073</v>
      </c>
      <c r="I840">
        <f t="shared" si="103"/>
        <v>0</v>
      </c>
      <c r="J840">
        <f t="shared" si="104"/>
        <v>0</v>
      </c>
      <c r="K840">
        <f>J840*Weighting!$W$24</f>
        <v>0</v>
      </c>
      <c r="M840" s="14"/>
    </row>
    <row r="841" spans="1:25" x14ac:dyDescent="0.55000000000000004">
      <c r="A841" s="32" t="str">
        <f>IF(Weighting!$P$25&gt;0,B841,"")</f>
        <v/>
      </c>
      <c r="B841" t="e">
        <f>Weighting!$C$25</f>
        <v>#DIV/0!</v>
      </c>
      <c r="C841" t="e">
        <f>Weighting!$F$25</f>
        <v>#NUM!</v>
      </c>
      <c r="D841" t="e">
        <f>IF(C841=1,'Data Transformation'!$G$3+0.5*'Data Transformation'!$W$25,IF(C842=1,D842-'Data Transformation'!$W$25,FALSE))</f>
        <v>#NUM!</v>
      </c>
      <c r="E841">
        <f t="array" ref="E841">IF(ISLOGICAL(D841),"",FREQUENCY(IF('Data Transformation'!$B$425:$B$8425='Bin Analysis'!$B819,'Data Transformation'!$G$425:$G$8425),D841))</f>
        <v>2001</v>
      </c>
      <c r="F841">
        <f t="shared" si="102"/>
        <v>0</v>
      </c>
      <c r="G841">
        <f>Weighting!$H$25</f>
        <v>0</v>
      </c>
      <c r="H841">
        <f t="array" ref="H841">FREQUENCY(IF('Data Transformation'!$B$4:$B$8425=B819,'Data Transformation'!$G$4:$G$8425),'Bin Analysis'!$B841)</f>
        <v>2073</v>
      </c>
      <c r="I841">
        <f t="shared" si="103"/>
        <v>0</v>
      </c>
      <c r="J841">
        <f t="shared" si="104"/>
        <v>0</v>
      </c>
      <c r="K841">
        <f>J841*Weighting!$W$25</f>
        <v>0</v>
      </c>
      <c r="M841" s="14"/>
    </row>
    <row r="842" spans="1:25" x14ac:dyDescent="0.55000000000000004">
      <c r="N842" s="57"/>
      <c r="O842"/>
      <c r="P842"/>
      <c r="Q842"/>
      <c r="R842"/>
    </row>
    <row r="843" spans="1:25" ht="23.35" x14ac:dyDescent="0.8">
      <c r="A843" s="21" t="s">
        <v>0</v>
      </c>
      <c r="B843" s="21" t="str">
        <f>IFERROR(VLOOKUP(C843,'Data Transformation'!$L$6:$M$426,2,FALSE),"")</f>
        <v/>
      </c>
      <c r="C843" s="21">
        <f>C819+1</f>
        <v>35</v>
      </c>
      <c r="D843" s="21"/>
      <c r="E843" s="21"/>
      <c r="F843" s="21"/>
      <c r="G843" s="21"/>
      <c r="H843" s="22"/>
      <c r="I843" s="22"/>
      <c r="J843" s="22"/>
      <c r="K843" s="21"/>
      <c r="L843" s="21" t="str">
        <f>B843</f>
        <v/>
      </c>
      <c r="M843" s="23" t="e">
        <f>INDEX('Data Transformation'!$O$4:$O$424,MATCH($B843,'Data Transformation'!$M$4:$M$424,0),MATCH($M$2,'Data Transformation'!$O$3,0))</f>
        <v>#N/A</v>
      </c>
      <c r="N843" s="27" t="e">
        <f>IF('Input and Summary Results'!$J$16="minimum",'Bin Analysis'!X844/(M843-1),'Bin Analysis'!Y843/('Bin Analysis'!M843-1))</f>
        <v>#N/A</v>
      </c>
      <c r="O843" s="27" t="e">
        <f>IF(M843=FALSE,NA(),(VLOOKUP(1,C846:K865,4,FALSE))/(M843-1))</f>
        <v>#N/A</v>
      </c>
      <c r="P843" s="27" t="e">
        <f>IF(M843=FALSE,NA(),SUM(J846:J865)/Weighting!$S$5)</f>
        <v>#N/A</v>
      </c>
      <c r="Q843" s="27" t="e">
        <f>IF(M843=FALSE,NA(),SUM(K846:K865)/Weighting!$S$6)</f>
        <v>#N/A</v>
      </c>
      <c r="R843" s="27" t="e">
        <f>IF(M843=FALSE,NA(),(VLOOKUP(1,G846:K865,3,FALSE))/(M843-1))</f>
        <v>#N/A</v>
      </c>
      <c r="S843" s="22" t="e">
        <f>IF(M843=FALSE,NA(),IF(SUM(J846:J865)=2,"yes","no"))</f>
        <v>#N/A</v>
      </c>
      <c r="X843" s="2" cm="2">
        <f t="array" ref="X843:X844">FREQUENCY(IF('Data Transformation'!$B$425:$B$6424='Bin Analysis'!L843,'Data Transformation'!$G$425:$G$6424),'Data Transformation'!$U$11)</f>
        <v>0</v>
      </c>
      <c r="Y843" s="2" cm="2">
        <f t="array" ref="Y843:Y844">FREQUENCY(IF('Data Transformation'!$B$425:$B$6424='Bin Analysis'!L843,'Data Transformation'!$G$425:$G$6424),'Data Transformation'!$U$12)</f>
        <v>0</v>
      </c>
    </row>
    <row r="844" spans="1:25" x14ac:dyDescent="0.55000000000000004">
      <c r="A844" s="14" t="s">
        <v>67</v>
      </c>
      <c r="B844" t="s">
        <v>47</v>
      </c>
      <c r="C844" t="s">
        <v>5</v>
      </c>
      <c r="D844" t="s">
        <v>100</v>
      </c>
      <c r="E844" t="s">
        <v>101</v>
      </c>
      <c r="F844" t="s">
        <v>102</v>
      </c>
      <c r="G844" t="s">
        <v>70</v>
      </c>
      <c r="H844" t="s">
        <v>31</v>
      </c>
      <c r="I844" t="s">
        <v>32</v>
      </c>
      <c r="J844" t="s">
        <v>46</v>
      </c>
      <c r="K844" s="14" t="s">
        <v>45</v>
      </c>
      <c r="M844" s="14"/>
      <c r="X844" s="2">
        <v>0</v>
      </c>
      <c r="Y844" s="2">
        <v>0</v>
      </c>
    </row>
    <row r="845" spans="1:25" x14ac:dyDescent="0.55000000000000004">
      <c r="A845" s="32"/>
      <c r="D845" t="e">
        <f>IF(C845=1,'Data Transformation'!$G$3+0.5*'Data Transformation'!$W$25,IF(C846=1,D846-'Data Transformation'!$W$25,FALSE))</f>
        <v>#NUM!</v>
      </c>
      <c r="E845">
        <f t="array" ref="E845">IF(ISLOGICAL(D845),"",FREQUENCY(IF('Data Transformation'!$B$425:$B$8425='Bin Analysis'!$B843,'Data Transformation'!$G$425:$G$8425),D845))</f>
        <v>2001</v>
      </c>
      <c r="F845" t="e">
        <f>IF(ISLOGICAL(D845),"",E845-E844)</f>
        <v>#VALUE!</v>
      </c>
      <c r="M845" s="14"/>
    </row>
    <row r="846" spans="1:25" x14ac:dyDescent="0.55000000000000004">
      <c r="A846" s="32" t="e">
        <f>IF(Weighting!$P$6&gt;0,B846,"")</f>
        <v>#NUM!</v>
      </c>
      <c r="B846" t="e">
        <f>Weighting!$C$6</f>
        <v>#DIV/0!</v>
      </c>
      <c r="C846" t="e">
        <f>Weighting!$F$6</f>
        <v>#NUM!</v>
      </c>
      <c r="D846" t="e">
        <f>IF(C846=1,'Data Transformation'!$G$3+0.5*'Data Transformation'!$W$25,IF(C847=1,D847-'Data Transformation'!$W$25,FALSE))</f>
        <v>#NUM!</v>
      </c>
      <c r="E846">
        <f t="array" ref="E846">IF(ISLOGICAL(D846),"",FREQUENCY(IF('Data Transformation'!$B$425:$B$8425='Bin Analysis'!$B843,'Data Transformation'!$G$425:$G$8425),D846))</f>
        <v>2001</v>
      </c>
      <c r="F846">
        <f>IF(ISLOGICAL(D846),"",E846-E845)</f>
        <v>0</v>
      </c>
      <c r="G846">
        <f>Weighting!$H$6</f>
        <v>1</v>
      </c>
      <c r="H846">
        <f t="array" ref="H846">FREQUENCY(IF('Data Transformation'!$B$4:$B$8425=B843,'Data Transformation'!$G$4:$G$8425),'Bin Analysis'!$B846)</f>
        <v>2073</v>
      </c>
      <c r="I846">
        <f>H846-H845</f>
        <v>2073</v>
      </c>
      <c r="J846">
        <f>IF(I846=0,0,1)</f>
        <v>1</v>
      </c>
      <c r="K846" t="e">
        <f>J846*Weighting!$W$6</f>
        <v>#NUM!</v>
      </c>
      <c r="M846" s="14"/>
    </row>
    <row r="847" spans="1:25" x14ac:dyDescent="0.55000000000000004">
      <c r="A847" s="32" t="str">
        <f>IF(Weighting!$P$7&gt;0,B847,"")</f>
        <v/>
      </c>
      <c r="B847" t="e">
        <f>Weighting!$C$7</f>
        <v>#DIV/0!</v>
      </c>
      <c r="C847" t="e">
        <f>Weighting!$F$7</f>
        <v>#NUM!</v>
      </c>
      <c r="D847" t="e">
        <f>IF(C847=1,'Data Transformation'!$G$3+0.5*'Data Transformation'!$W$25,IF(C848=1,D848-'Data Transformation'!$W$25,FALSE))</f>
        <v>#NUM!</v>
      </c>
      <c r="E847">
        <f t="array" ref="E847">IF(ISLOGICAL(D847),"",FREQUENCY(IF('Data Transformation'!$B$425:$B$8425='Bin Analysis'!$B843,'Data Transformation'!$G$425:$G$8425),D847))</f>
        <v>2001</v>
      </c>
      <c r="F847">
        <f t="shared" ref="F847:F865" si="105">IF(ISLOGICAL(D847),"",E847-E846)</f>
        <v>0</v>
      </c>
      <c r="G847">
        <f>Weighting!$H$7</f>
        <v>0</v>
      </c>
      <c r="H847">
        <f t="array" ref="H847">FREQUENCY(IF('Data Transformation'!$B$4:$B$8425=B843,'Data Transformation'!$G$4:$G$8425),'Bin Analysis'!$B847)</f>
        <v>2073</v>
      </c>
      <c r="I847">
        <f t="shared" ref="I847:I865" si="106">H847-H846</f>
        <v>0</v>
      </c>
      <c r="J847">
        <f>IF(I847=0,0,1)</f>
        <v>0</v>
      </c>
      <c r="K847">
        <f>J847*Weighting!$W$7</f>
        <v>0</v>
      </c>
      <c r="M847" s="14"/>
    </row>
    <row r="848" spans="1:25" x14ac:dyDescent="0.55000000000000004">
      <c r="A848" s="32" t="str">
        <f>IF(Weighting!$P$8&gt;0,B848,"")</f>
        <v/>
      </c>
      <c r="B848" t="e">
        <f>Weighting!$C$8</f>
        <v>#DIV/0!</v>
      </c>
      <c r="C848" t="e">
        <f>Weighting!$F$8</f>
        <v>#NUM!</v>
      </c>
      <c r="D848" t="e">
        <f>IF(C848=1,'Data Transformation'!$G$3+0.5*'Data Transformation'!$W$25,IF(C849=1,D849-'Data Transformation'!$W$25,FALSE))</f>
        <v>#NUM!</v>
      </c>
      <c r="E848">
        <f t="array" ref="E848">IF(ISLOGICAL(D848),"",FREQUENCY(IF('Data Transformation'!$B$425:$B$8425='Bin Analysis'!$B843,'Data Transformation'!$G$425:$G$8425),D848))</f>
        <v>2001</v>
      </c>
      <c r="F848">
        <f t="shared" si="105"/>
        <v>0</v>
      </c>
      <c r="G848">
        <f>Weighting!$H$8</f>
        <v>0</v>
      </c>
      <c r="H848">
        <f t="array" ref="H848">FREQUENCY(IF('Data Transformation'!$B$4:$B$8425=B843,'Data Transformation'!$G$4:$G$8425),'Bin Analysis'!$B848)</f>
        <v>2073</v>
      </c>
      <c r="I848">
        <f t="shared" si="106"/>
        <v>0</v>
      </c>
      <c r="J848">
        <f t="shared" ref="J848:J865" si="107">IF(I848=0,0,1)</f>
        <v>0</v>
      </c>
      <c r="K848">
        <f>J848*Weighting!$W$8</f>
        <v>0</v>
      </c>
      <c r="M848" s="14"/>
    </row>
    <row r="849" spans="1:13" x14ac:dyDescent="0.55000000000000004">
      <c r="A849" s="32" t="str">
        <f>IF(Weighting!$P$9&gt;0,B849,"")</f>
        <v/>
      </c>
      <c r="B849" s="50" t="e">
        <f>Weighting!$C$9</f>
        <v>#DIV/0!</v>
      </c>
      <c r="C849" t="e">
        <f>Weighting!$F$9</f>
        <v>#NUM!</v>
      </c>
      <c r="D849" t="e">
        <f>IF(C849=1,'Data Transformation'!$G$3+0.5*'Data Transformation'!$W$25,IF(C850=1,D850-'Data Transformation'!$W$25,FALSE))</f>
        <v>#NUM!</v>
      </c>
      <c r="E849">
        <f t="array" ref="E849">IF(ISLOGICAL(D849),"",FREQUENCY(IF('Data Transformation'!$B$425:$B$8425='Bin Analysis'!$B843,'Data Transformation'!$G$425:$G$8425),D849))</f>
        <v>2001</v>
      </c>
      <c r="F849">
        <f t="shared" si="105"/>
        <v>0</v>
      </c>
      <c r="G849">
        <f>Weighting!$H$9</f>
        <v>0</v>
      </c>
      <c r="H849">
        <f t="array" ref="H849">FREQUENCY(IF('Data Transformation'!$B$4:$B$8425=B843,'Data Transformation'!$G$4:$G$8425),'Bin Analysis'!$B849)</f>
        <v>2073</v>
      </c>
      <c r="I849">
        <f t="shared" si="106"/>
        <v>0</v>
      </c>
      <c r="J849">
        <f t="shared" si="107"/>
        <v>0</v>
      </c>
      <c r="K849">
        <f>J849*Weighting!$W$9</f>
        <v>0</v>
      </c>
      <c r="M849" s="14"/>
    </row>
    <row r="850" spans="1:13" x14ac:dyDescent="0.55000000000000004">
      <c r="A850" s="32" t="str">
        <f>IF(Weighting!$P$10&gt;0,B850,"")</f>
        <v/>
      </c>
      <c r="B850" t="e">
        <f>Weighting!$C$10</f>
        <v>#DIV/0!</v>
      </c>
      <c r="C850" t="e">
        <f>Weighting!$F$10</f>
        <v>#NUM!</v>
      </c>
      <c r="D850" t="e">
        <f>IF(C850=1,'Data Transformation'!$G$3+0.5*'Data Transformation'!$W$25,IF(C851=1,D851-'Data Transformation'!$W$25,FALSE))</f>
        <v>#NUM!</v>
      </c>
      <c r="E850">
        <f t="array" ref="E850">IF(ISLOGICAL(D850),"",FREQUENCY(IF('Data Transformation'!$B$425:$B$8425='Bin Analysis'!$B843,'Data Transformation'!$G$425:$G$8425),D850))</f>
        <v>2001</v>
      </c>
      <c r="F850">
        <f t="shared" si="105"/>
        <v>0</v>
      </c>
      <c r="G850">
        <f>Weighting!$H$10</f>
        <v>0</v>
      </c>
      <c r="H850">
        <f t="array" ref="H850">FREQUENCY(IF('Data Transformation'!$B$4:$B$8425=B843,'Data Transformation'!$G$4:$G$8425),'Bin Analysis'!$B850)</f>
        <v>2073</v>
      </c>
      <c r="I850">
        <f t="shared" si="106"/>
        <v>0</v>
      </c>
      <c r="J850">
        <f t="shared" si="107"/>
        <v>0</v>
      </c>
      <c r="K850">
        <f>J850*Weighting!$W$10</f>
        <v>0</v>
      </c>
      <c r="M850" s="14"/>
    </row>
    <row r="851" spans="1:13" x14ac:dyDescent="0.55000000000000004">
      <c r="A851" s="32" t="str">
        <f>IF(Weighting!$P$11&gt;0,B851,"")</f>
        <v/>
      </c>
      <c r="B851" t="e">
        <f>Weighting!$C$11</f>
        <v>#DIV/0!</v>
      </c>
      <c r="C851" t="e">
        <f>Weighting!$F$11</f>
        <v>#NUM!</v>
      </c>
      <c r="D851" t="e">
        <f>IF(C851=1,'Data Transformation'!$G$3+0.5*'Data Transformation'!$W$25,IF(C852=1,D852-'Data Transformation'!$W$25,FALSE))</f>
        <v>#NUM!</v>
      </c>
      <c r="E851">
        <f t="array" ref="E851">IF(ISLOGICAL(D851),"",FREQUENCY(IF('Data Transformation'!$B$425:$B$8425='Bin Analysis'!$B843,'Data Transformation'!$G$425:$G$8425),D851))</f>
        <v>2001</v>
      </c>
      <c r="F851">
        <f t="shared" si="105"/>
        <v>0</v>
      </c>
      <c r="G851">
        <f>Weighting!$H$11</f>
        <v>0</v>
      </c>
      <c r="H851">
        <f t="array" ref="H851">FREQUENCY(IF('Data Transformation'!$B$4:$B$8425=B843,'Data Transformation'!$G$4:$G$8425),'Bin Analysis'!$B851)</f>
        <v>2073</v>
      </c>
      <c r="I851">
        <f t="shared" si="106"/>
        <v>0</v>
      </c>
      <c r="J851">
        <f t="shared" si="107"/>
        <v>0</v>
      </c>
      <c r="K851">
        <f>J851*Weighting!$W$11</f>
        <v>0</v>
      </c>
      <c r="M851" s="14"/>
    </row>
    <row r="852" spans="1:13" x14ac:dyDescent="0.55000000000000004">
      <c r="A852" s="32" t="str">
        <f>IF(Weighting!$P$12&gt;0,B852,"")</f>
        <v/>
      </c>
      <c r="B852" t="e">
        <f>Weighting!$C$12</f>
        <v>#DIV/0!</v>
      </c>
      <c r="C852" t="e">
        <f>Weighting!$F$12</f>
        <v>#NUM!</v>
      </c>
      <c r="D852" t="e">
        <f>IF(C852=1,'Data Transformation'!$G$3+0.5*'Data Transformation'!$W$25,IF(C853=1,D853-'Data Transformation'!$W$25,FALSE))</f>
        <v>#NUM!</v>
      </c>
      <c r="E852">
        <f t="array" ref="E852">IF(ISLOGICAL(D852),"",FREQUENCY(IF('Data Transformation'!$B$425:$B$8425='Bin Analysis'!$B843,'Data Transformation'!$G$425:$G$8425),D852))</f>
        <v>2001</v>
      </c>
      <c r="F852">
        <f t="shared" si="105"/>
        <v>0</v>
      </c>
      <c r="G852">
        <f>Weighting!$H$12</f>
        <v>0</v>
      </c>
      <c r="H852">
        <f t="array" ref="H852">FREQUENCY(IF('Data Transformation'!$B$4:$B$8425=B843,'Data Transformation'!$G$4:$G$8425),'Bin Analysis'!$B852)</f>
        <v>2073</v>
      </c>
      <c r="I852">
        <f t="shared" si="106"/>
        <v>0</v>
      </c>
      <c r="J852">
        <f t="shared" si="107"/>
        <v>0</v>
      </c>
      <c r="K852">
        <f>J852*Weighting!$W$12</f>
        <v>0</v>
      </c>
      <c r="M852" s="14"/>
    </row>
    <row r="853" spans="1:13" x14ac:dyDescent="0.55000000000000004">
      <c r="A853" s="32" t="str">
        <f>IF(Weighting!$P$13&gt;0,B853,"")</f>
        <v/>
      </c>
      <c r="B853" t="e">
        <f>Weighting!$C$13</f>
        <v>#DIV/0!</v>
      </c>
      <c r="C853" t="e">
        <f>Weighting!$F$13</f>
        <v>#NUM!</v>
      </c>
      <c r="D853" t="e">
        <f>IF(C853=1,'Data Transformation'!$G$3+0.5*'Data Transformation'!$W$25,IF(C854=1,D854-'Data Transformation'!$W$25,FALSE))</f>
        <v>#NUM!</v>
      </c>
      <c r="E853">
        <f t="array" ref="E853">IF(ISLOGICAL(D853),"",FREQUENCY(IF('Data Transformation'!$B$425:$B$8425='Bin Analysis'!$B843,'Data Transformation'!$G$425:$G$8425),D853))</f>
        <v>2001</v>
      </c>
      <c r="F853">
        <f t="shared" si="105"/>
        <v>0</v>
      </c>
      <c r="G853">
        <f>Weighting!$H$13</f>
        <v>0</v>
      </c>
      <c r="H853">
        <f t="array" ref="H853">FREQUENCY(IF('Data Transformation'!$B$4:$B$8425=B843,'Data Transformation'!$G$4:$G$8425),'Bin Analysis'!$B853)</f>
        <v>2073</v>
      </c>
      <c r="I853">
        <f t="shared" si="106"/>
        <v>0</v>
      </c>
      <c r="J853">
        <f t="shared" si="107"/>
        <v>0</v>
      </c>
      <c r="K853">
        <f>J853*Weighting!$W$13</f>
        <v>0</v>
      </c>
      <c r="M853" s="14"/>
    </row>
    <row r="854" spans="1:13" x14ac:dyDescent="0.55000000000000004">
      <c r="A854" s="32" t="str">
        <f>IF(Weighting!$P$14&gt;0,B854,"")</f>
        <v/>
      </c>
      <c r="B854" t="e">
        <f>Weighting!$C$14</f>
        <v>#DIV/0!</v>
      </c>
      <c r="C854" t="e">
        <f>Weighting!$F$14</f>
        <v>#NUM!</v>
      </c>
      <c r="D854" t="e">
        <f>IF(C854=1,'Data Transformation'!$G$3+0.5*'Data Transformation'!$W$25,IF(C855=1,D855-'Data Transformation'!$W$25,FALSE))</f>
        <v>#NUM!</v>
      </c>
      <c r="E854">
        <f t="array" ref="E854">IF(ISLOGICAL(D854),"",FREQUENCY(IF('Data Transformation'!$B$425:$B$8425='Bin Analysis'!$B843,'Data Transformation'!$G$425:$G$8425),D854))</f>
        <v>2001</v>
      </c>
      <c r="F854">
        <f t="shared" si="105"/>
        <v>0</v>
      </c>
      <c r="G854">
        <f>Weighting!$H$14</f>
        <v>0</v>
      </c>
      <c r="H854">
        <f t="array" ref="H854">FREQUENCY(IF('Data Transformation'!$B$4:$B$8425=B843,'Data Transformation'!$G$4:$G$8425),'Bin Analysis'!$B854)</f>
        <v>2073</v>
      </c>
      <c r="I854">
        <f t="shared" si="106"/>
        <v>0</v>
      </c>
      <c r="J854">
        <f t="shared" si="107"/>
        <v>0</v>
      </c>
      <c r="K854">
        <f>J854*Weighting!$W$14</f>
        <v>0</v>
      </c>
      <c r="M854" s="14"/>
    </row>
    <row r="855" spans="1:13" x14ac:dyDescent="0.55000000000000004">
      <c r="A855" s="32" t="str">
        <f>IF(Weighting!$P$15&gt;0,B855,"")</f>
        <v/>
      </c>
      <c r="B855" t="e">
        <f>Weighting!$C$15</f>
        <v>#DIV/0!</v>
      </c>
      <c r="C855" t="e">
        <f>Weighting!$F$15</f>
        <v>#NUM!</v>
      </c>
      <c r="D855" t="e">
        <f>IF(C855=1,'Data Transformation'!$G$3+0.5*'Data Transformation'!$W$25,IF(C856=1,D856-'Data Transformation'!$W$25,FALSE))</f>
        <v>#NUM!</v>
      </c>
      <c r="E855">
        <f t="array" ref="E855">IF(ISLOGICAL(D855),"",FREQUENCY(IF('Data Transformation'!$B$425:$B$8425='Bin Analysis'!$B843,'Data Transformation'!$G$425:$G$8425),D855))</f>
        <v>2001</v>
      </c>
      <c r="F855">
        <f t="shared" si="105"/>
        <v>0</v>
      </c>
      <c r="G855">
        <f>Weighting!$H$15</f>
        <v>0</v>
      </c>
      <c r="H855">
        <f t="array" ref="H855">FREQUENCY(IF('Data Transformation'!$B$4:$B$8425=B843,'Data Transformation'!$G$4:$G$8425),'Bin Analysis'!$B855)</f>
        <v>2073</v>
      </c>
      <c r="I855">
        <f t="shared" si="106"/>
        <v>0</v>
      </c>
      <c r="J855">
        <f t="shared" si="107"/>
        <v>0</v>
      </c>
      <c r="K855">
        <f>J855*Weighting!$W$15</f>
        <v>0</v>
      </c>
      <c r="M855" s="14"/>
    </row>
    <row r="856" spans="1:13" x14ac:dyDescent="0.55000000000000004">
      <c r="A856" s="32" t="str">
        <f>IF(Weighting!$P$16&gt;0,B856,"")</f>
        <v/>
      </c>
      <c r="B856" t="e">
        <f>Weighting!$C$16</f>
        <v>#DIV/0!</v>
      </c>
      <c r="C856" t="e">
        <f>Weighting!$F$16</f>
        <v>#NUM!</v>
      </c>
      <c r="D856" t="e">
        <f>IF(C856=1,'Data Transformation'!$G$3+0.5*'Data Transformation'!$W$25,IF(C857=1,D857-'Data Transformation'!$W$25,FALSE))</f>
        <v>#NUM!</v>
      </c>
      <c r="E856">
        <f t="array" ref="E856">IF(ISLOGICAL(D856),"",FREQUENCY(IF('Data Transformation'!$B$425:$B$8425='Bin Analysis'!$B843,'Data Transformation'!$G$425:$G$8425),D856))</f>
        <v>2001</v>
      </c>
      <c r="F856">
        <f t="shared" si="105"/>
        <v>0</v>
      </c>
      <c r="G856">
        <f>Weighting!$H$16</f>
        <v>0</v>
      </c>
      <c r="H856">
        <f t="array" ref="H856">FREQUENCY(IF('Data Transformation'!$B$4:$B$8425=B843,'Data Transformation'!$G$4:$G$8425),'Bin Analysis'!$B856)</f>
        <v>2073</v>
      </c>
      <c r="I856">
        <f t="shared" si="106"/>
        <v>0</v>
      </c>
      <c r="J856">
        <f t="shared" si="107"/>
        <v>0</v>
      </c>
      <c r="K856">
        <f>J856*Weighting!$W$16</f>
        <v>0</v>
      </c>
      <c r="M856" s="14"/>
    </row>
    <row r="857" spans="1:13" x14ac:dyDescent="0.55000000000000004">
      <c r="A857" s="32" t="str">
        <f>IF(Weighting!$P$17&gt;0,B857,"")</f>
        <v/>
      </c>
      <c r="B857" t="e">
        <f>Weighting!$C$17</f>
        <v>#DIV/0!</v>
      </c>
      <c r="C857" t="e">
        <f>Weighting!$F$17</f>
        <v>#NUM!</v>
      </c>
      <c r="D857" t="e">
        <f>IF(C857=1,'Data Transformation'!$G$3+0.5*'Data Transformation'!$W$25,IF(C858=1,D858-'Data Transformation'!$W$25,FALSE))</f>
        <v>#NUM!</v>
      </c>
      <c r="E857">
        <f t="array" ref="E857">IF(ISLOGICAL(D857),"",FREQUENCY(IF('Data Transformation'!$B$425:$B$8425='Bin Analysis'!$B843,'Data Transformation'!$G$425:$G$8425),D857))</f>
        <v>2001</v>
      </c>
      <c r="F857">
        <f t="shared" si="105"/>
        <v>0</v>
      </c>
      <c r="G857">
        <f>Weighting!$H$17</f>
        <v>0</v>
      </c>
      <c r="H857">
        <f t="array" ref="H857">FREQUENCY(IF('Data Transformation'!$B$4:$B$8425=B843,'Data Transformation'!$G$4:$G$8425),'Bin Analysis'!$B857)</f>
        <v>2073</v>
      </c>
      <c r="I857">
        <f t="shared" si="106"/>
        <v>0</v>
      </c>
      <c r="J857">
        <f t="shared" si="107"/>
        <v>0</v>
      </c>
      <c r="K857">
        <f>J857*Weighting!$W$17</f>
        <v>0</v>
      </c>
      <c r="M857" s="14"/>
    </row>
    <row r="858" spans="1:13" x14ac:dyDescent="0.55000000000000004">
      <c r="A858" s="32" t="str">
        <f>IF(Weighting!$P$18&gt;0,B858,"")</f>
        <v/>
      </c>
      <c r="B858" t="e">
        <f>Weighting!$C$18</f>
        <v>#DIV/0!</v>
      </c>
      <c r="C858" t="e">
        <f>Weighting!$F$18</f>
        <v>#NUM!</v>
      </c>
      <c r="D858" t="e">
        <f>IF(C858=1,'Data Transformation'!$G$3+0.5*'Data Transformation'!$W$25,IF(C859=1,D859-'Data Transformation'!$W$25,FALSE))</f>
        <v>#NUM!</v>
      </c>
      <c r="E858">
        <f t="array" ref="E858">IF(ISLOGICAL(D858),"",FREQUENCY(IF('Data Transformation'!$B$425:$B$8425='Bin Analysis'!$B843,'Data Transformation'!$G$425:$G$8425),D858))</f>
        <v>2001</v>
      </c>
      <c r="F858">
        <f t="shared" si="105"/>
        <v>0</v>
      </c>
      <c r="G858">
        <f>Weighting!$H$18</f>
        <v>0</v>
      </c>
      <c r="H858">
        <f t="array" ref="H858">FREQUENCY(IF('Data Transformation'!$B$4:$B$8425=B843,'Data Transformation'!$G$4:$G$8425),'Bin Analysis'!$B858)</f>
        <v>2073</v>
      </c>
      <c r="I858">
        <f t="shared" si="106"/>
        <v>0</v>
      </c>
      <c r="J858">
        <f t="shared" si="107"/>
        <v>0</v>
      </c>
      <c r="K858">
        <f>J858*Weighting!$W$18</f>
        <v>0</v>
      </c>
      <c r="M858" s="14"/>
    </row>
    <row r="859" spans="1:13" x14ac:dyDescent="0.55000000000000004">
      <c r="A859" s="32" t="str">
        <f>IF(Weighting!$P$19&gt;0,B859,"")</f>
        <v/>
      </c>
      <c r="B859" t="e">
        <f>Weighting!$C$19</f>
        <v>#DIV/0!</v>
      </c>
      <c r="C859" t="e">
        <f>Weighting!$F$19</f>
        <v>#NUM!</v>
      </c>
      <c r="D859" t="e">
        <f>IF(C859=1,'Data Transformation'!$G$3+0.5*'Data Transformation'!$W$25,IF(C860=1,D860-'Data Transformation'!$W$25,FALSE))</f>
        <v>#NUM!</v>
      </c>
      <c r="E859">
        <f t="array" ref="E859">IF(ISLOGICAL(D859),"",FREQUENCY(IF('Data Transformation'!$B$425:$B$8425='Bin Analysis'!$B843,'Data Transformation'!$G$425:$G$8425),D859))</f>
        <v>2001</v>
      </c>
      <c r="F859">
        <f t="shared" si="105"/>
        <v>0</v>
      </c>
      <c r="G859">
        <f>Weighting!$H$19</f>
        <v>0</v>
      </c>
      <c r="H859">
        <f t="array" ref="H859">FREQUENCY(IF('Data Transformation'!$B$4:$B$8425=B843,'Data Transformation'!$G$4:$G$8425),'Bin Analysis'!$B859)</f>
        <v>2073</v>
      </c>
      <c r="I859">
        <f t="shared" si="106"/>
        <v>0</v>
      </c>
      <c r="J859">
        <f t="shared" si="107"/>
        <v>0</v>
      </c>
      <c r="K859">
        <f>J859*Weighting!$W$19</f>
        <v>0</v>
      </c>
      <c r="M859" s="14"/>
    </row>
    <row r="860" spans="1:13" x14ac:dyDescent="0.55000000000000004">
      <c r="A860" s="32" t="str">
        <f>IF(Weighting!$P$20&gt;0,B860,"")</f>
        <v/>
      </c>
      <c r="B860" t="e">
        <f>Weighting!$C$20</f>
        <v>#DIV/0!</v>
      </c>
      <c r="C860" t="e">
        <f>Weighting!$F$20</f>
        <v>#NUM!</v>
      </c>
      <c r="D860" t="e">
        <f>IF(C860=1,'Data Transformation'!$G$3+0.5*'Data Transformation'!$W$25,IF(C861=1,D861-'Data Transformation'!$W$25,FALSE))</f>
        <v>#NUM!</v>
      </c>
      <c r="E860">
        <f t="array" ref="E860">IF(ISLOGICAL(D860),"",FREQUENCY(IF('Data Transformation'!$B$425:$B$8425='Bin Analysis'!$B843,'Data Transformation'!$G$425:$G$8425),D860))</f>
        <v>2001</v>
      </c>
      <c r="F860">
        <f t="shared" si="105"/>
        <v>0</v>
      </c>
      <c r="G860">
        <f>Weighting!$H$20</f>
        <v>0</v>
      </c>
      <c r="H860">
        <f t="array" ref="H860">FREQUENCY(IF('Data Transformation'!$B$4:$B$8425=B843,'Data Transformation'!$G$4:$G$8425),'Bin Analysis'!$B860)</f>
        <v>2073</v>
      </c>
      <c r="I860">
        <f t="shared" si="106"/>
        <v>0</v>
      </c>
      <c r="J860">
        <f t="shared" si="107"/>
        <v>0</v>
      </c>
      <c r="K860">
        <f>J860*Weighting!$W$20</f>
        <v>0</v>
      </c>
      <c r="M860" s="14"/>
    </row>
    <row r="861" spans="1:13" x14ac:dyDescent="0.55000000000000004">
      <c r="A861" s="32" t="str">
        <f>IF(Weighting!$P$21&gt;0,B861,"")</f>
        <v/>
      </c>
      <c r="B861" t="e">
        <f>Weighting!$C$21</f>
        <v>#DIV/0!</v>
      </c>
      <c r="C861" t="e">
        <f>Weighting!$F$21</f>
        <v>#NUM!</v>
      </c>
      <c r="D861" t="e">
        <f>IF(C861=1,'Data Transformation'!$G$3+0.5*'Data Transformation'!$W$25,IF(C862=1,D862-'Data Transformation'!$W$25,FALSE))</f>
        <v>#NUM!</v>
      </c>
      <c r="E861">
        <f t="array" ref="E861">IF(ISLOGICAL(D861),"",FREQUENCY(IF('Data Transformation'!$B$425:$B$8425='Bin Analysis'!$B843,'Data Transformation'!$G$425:$G$8425),D861))</f>
        <v>2001</v>
      </c>
      <c r="F861">
        <f t="shared" si="105"/>
        <v>0</v>
      </c>
      <c r="G861">
        <f>Weighting!$H$21</f>
        <v>0</v>
      </c>
      <c r="H861">
        <f t="array" ref="H861">FREQUENCY(IF('Data Transformation'!$B$4:$B$8425=B843,'Data Transformation'!$G$4:$G$8425),'Bin Analysis'!$B861)</f>
        <v>2073</v>
      </c>
      <c r="I861">
        <f t="shared" si="106"/>
        <v>0</v>
      </c>
      <c r="J861">
        <f t="shared" si="107"/>
        <v>0</v>
      </c>
      <c r="K861">
        <f>J861*Weighting!$W$21</f>
        <v>0</v>
      </c>
      <c r="M861" s="14"/>
    </row>
    <row r="862" spans="1:13" x14ac:dyDescent="0.55000000000000004">
      <c r="A862" s="32" t="str">
        <f>IF(Weighting!$P$22&gt;0,B862,"")</f>
        <v/>
      </c>
      <c r="B862" t="e">
        <f>Weighting!$C$22</f>
        <v>#DIV/0!</v>
      </c>
      <c r="C862" t="e">
        <f>Weighting!$F$22</f>
        <v>#NUM!</v>
      </c>
      <c r="D862" t="e">
        <f>IF(C862=1,'Data Transformation'!$G$3+0.5*'Data Transformation'!$W$25,IF(C863=1,D863-'Data Transformation'!$W$25,FALSE))</f>
        <v>#NUM!</v>
      </c>
      <c r="E862">
        <f t="array" ref="E862">IF(ISLOGICAL(D862),"",FREQUENCY(IF('Data Transformation'!$B$425:$B$8425='Bin Analysis'!$B843,'Data Transformation'!$G$425:$G$8425),D862))</f>
        <v>2001</v>
      </c>
      <c r="F862">
        <f t="shared" si="105"/>
        <v>0</v>
      </c>
      <c r="G862">
        <f>Weighting!$H$22</f>
        <v>0</v>
      </c>
      <c r="H862">
        <f t="array" ref="H862">FREQUENCY(IF('Data Transformation'!$B$4:$B$8425=B843,'Data Transformation'!$G$4:$G$8425),'Bin Analysis'!$B862)</f>
        <v>2073</v>
      </c>
      <c r="I862">
        <f t="shared" si="106"/>
        <v>0</v>
      </c>
      <c r="J862">
        <f t="shared" si="107"/>
        <v>0</v>
      </c>
      <c r="K862">
        <f>J862*Weighting!$W$22</f>
        <v>0</v>
      </c>
      <c r="M862" s="14"/>
    </row>
    <row r="863" spans="1:13" x14ac:dyDescent="0.55000000000000004">
      <c r="A863" s="32" t="str">
        <f>IF(Weighting!$P$23&gt;0,B863,"")</f>
        <v/>
      </c>
      <c r="B863" t="e">
        <f>Weighting!$C$23</f>
        <v>#DIV/0!</v>
      </c>
      <c r="C863" t="e">
        <f>Weighting!$F$23</f>
        <v>#NUM!</v>
      </c>
      <c r="D863" t="e">
        <f>IF(C863=1,'Data Transformation'!$G$3+0.5*'Data Transformation'!$W$25,IF(C864=1,D864-'Data Transformation'!$W$25,FALSE))</f>
        <v>#NUM!</v>
      </c>
      <c r="E863">
        <f t="array" ref="E863">IF(ISLOGICAL(D863),"",FREQUENCY(IF('Data Transformation'!$B$425:$B$8425='Bin Analysis'!$B843,'Data Transformation'!$G$425:$G$8425),D863))</f>
        <v>2001</v>
      </c>
      <c r="F863">
        <f t="shared" si="105"/>
        <v>0</v>
      </c>
      <c r="G863">
        <f>Weighting!$H$23</f>
        <v>0</v>
      </c>
      <c r="H863">
        <f t="array" ref="H863">FREQUENCY(IF('Data Transformation'!$B$4:$B$8425=B843,'Data Transformation'!$G$4:$G$8425),'Bin Analysis'!$B863)</f>
        <v>2073</v>
      </c>
      <c r="I863">
        <f t="shared" si="106"/>
        <v>0</v>
      </c>
      <c r="J863">
        <f t="shared" si="107"/>
        <v>0</v>
      </c>
      <c r="K863">
        <f>J863*Weighting!$W$23</f>
        <v>0</v>
      </c>
      <c r="M863" s="14"/>
    </row>
    <row r="864" spans="1:13" x14ac:dyDescent="0.55000000000000004">
      <c r="A864" s="32" t="str">
        <f>IF(Weighting!$P$24&gt;0,B864,"")</f>
        <v/>
      </c>
      <c r="B864" t="e">
        <f>Weighting!$C$24</f>
        <v>#DIV/0!</v>
      </c>
      <c r="C864" t="e">
        <f>Weighting!$F$24</f>
        <v>#NUM!</v>
      </c>
      <c r="D864" t="e">
        <f>IF(C864=1,'Data Transformation'!$G$3+0.5*'Data Transformation'!$W$25,IF(C865=1,D865-'Data Transformation'!$W$25,FALSE))</f>
        <v>#NUM!</v>
      </c>
      <c r="E864">
        <f t="array" ref="E864">IF(ISLOGICAL(D864),"",FREQUENCY(IF('Data Transformation'!$B$425:$B$8425='Bin Analysis'!$B843,'Data Transformation'!$G$425:$G$8425),D864))</f>
        <v>2001</v>
      </c>
      <c r="F864">
        <f t="shared" si="105"/>
        <v>0</v>
      </c>
      <c r="G864">
        <f>Weighting!$H$24</f>
        <v>0</v>
      </c>
      <c r="H864">
        <f t="array" ref="H864">FREQUENCY(IF('Data Transformation'!$B$4:$B$8425=B843,'Data Transformation'!$G$4:$G$8425),'Bin Analysis'!$B864)</f>
        <v>2073</v>
      </c>
      <c r="I864">
        <f t="shared" si="106"/>
        <v>0</v>
      </c>
      <c r="J864">
        <f t="shared" si="107"/>
        <v>0</v>
      </c>
      <c r="K864">
        <f>J864*Weighting!$W$24</f>
        <v>0</v>
      </c>
      <c r="M864" s="14"/>
    </row>
    <row r="865" spans="1:25" x14ac:dyDescent="0.55000000000000004">
      <c r="A865" s="32" t="str">
        <f>IF(Weighting!$P$25&gt;0,B865,"")</f>
        <v/>
      </c>
      <c r="B865" t="e">
        <f>Weighting!$C$25</f>
        <v>#DIV/0!</v>
      </c>
      <c r="C865" t="e">
        <f>Weighting!$F$25</f>
        <v>#NUM!</v>
      </c>
      <c r="D865" t="e">
        <f>IF(C865=1,'Data Transformation'!$G$3+0.5*'Data Transformation'!$W$25,IF(C866=1,D866-'Data Transformation'!$W$25,FALSE))</f>
        <v>#NUM!</v>
      </c>
      <c r="E865">
        <f t="array" ref="E865">IF(ISLOGICAL(D865),"",FREQUENCY(IF('Data Transformation'!$B$425:$B$8425='Bin Analysis'!$B843,'Data Transformation'!$G$425:$G$8425),D865))</f>
        <v>2001</v>
      </c>
      <c r="F865">
        <f t="shared" si="105"/>
        <v>0</v>
      </c>
      <c r="G865">
        <f>Weighting!$H$25</f>
        <v>0</v>
      </c>
      <c r="H865">
        <f t="array" ref="H865">FREQUENCY(IF('Data Transformation'!$B$4:$B$8425=B843,'Data Transformation'!$G$4:$G$8425),'Bin Analysis'!$B865)</f>
        <v>2073</v>
      </c>
      <c r="I865">
        <f t="shared" si="106"/>
        <v>0</v>
      </c>
      <c r="J865">
        <f t="shared" si="107"/>
        <v>0</v>
      </c>
      <c r="K865">
        <f>J865*Weighting!$W$25</f>
        <v>0</v>
      </c>
      <c r="M865" s="14"/>
    </row>
    <row r="866" spans="1:25" x14ac:dyDescent="0.55000000000000004">
      <c r="O866"/>
      <c r="P866"/>
      <c r="Q866"/>
      <c r="R866"/>
    </row>
    <row r="867" spans="1:25" ht="23.35" x14ac:dyDescent="0.8">
      <c r="A867" s="21" t="s">
        <v>0</v>
      </c>
      <c r="B867" s="21" t="str">
        <f>IFERROR(VLOOKUP(C867,'Data Transformation'!$L$6:$M$426,2,FALSE),"")</f>
        <v/>
      </c>
      <c r="C867" s="21">
        <f>C843+1</f>
        <v>36</v>
      </c>
      <c r="D867" s="21"/>
      <c r="E867" s="21"/>
      <c r="F867" s="21"/>
      <c r="G867" s="21"/>
      <c r="H867" s="22"/>
      <c r="I867" s="22"/>
      <c r="J867" s="22"/>
      <c r="K867" s="21"/>
      <c r="L867" s="21" t="str">
        <f>B867</f>
        <v/>
      </c>
      <c r="M867" s="23" t="e">
        <f>INDEX('Data Transformation'!$O$4:$O$424,MATCH($B867,'Data Transformation'!$M$4:$M$424,0),MATCH($M$2,'Data Transformation'!$O$3,0))</f>
        <v>#N/A</v>
      </c>
      <c r="N867" s="27" t="e">
        <f>IF('Input and Summary Results'!$J$16="minimum",'Bin Analysis'!X868/(M867-1),'Bin Analysis'!Y867/('Bin Analysis'!M867-1))</f>
        <v>#N/A</v>
      </c>
      <c r="O867" s="27" t="e">
        <f>IF(M867=FALSE,NA(),(VLOOKUP(1,C870:K889,4,FALSE))/(M867-1))</f>
        <v>#N/A</v>
      </c>
      <c r="P867" s="27" t="e">
        <f>IF(M867=FALSE,NA(),SUM(J870:J889)/Weighting!$S$5)</f>
        <v>#N/A</v>
      </c>
      <c r="Q867" s="27" t="e">
        <f>IF(M867=FALSE,NA(),SUM(K870:K889)/Weighting!$S$6)</f>
        <v>#N/A</v>
      </c>
      <c r="R867" s="27" t="e">
        <f>IF(M867=FALSE,NA(),(VLOOKUP(1,G870:K889,3,FALSE))/(M867-1))</f>
        <v>#N/A</v>
      </c>
      <c r="S867" s="22" t="e">
        <f>IF(M867=FALSE,NA(),IF(SUM(J870:J889)=2,"yes","no"))</f>
        <v>#N/A</v>
      </c>
      <c r="X867" s="2" cm="2">
        <f t="array" ref="X867:X868">FREQUENCY(IF('Data Transformation'!$B$425:$B$6424='Bin Analysis'!L867,'Data Transformation'!$G$425:$G$6424),'Data Transformation'!$U$11)</f>
        <v>0</v>
      </c>
      <c r="Y867" s="2" cm="2">
        <f t="array" ref="Y867:Y868">FREQUENCY(IF('Data Transformation'!$B$425:$B$6424='Bin Analysis'!L867,'Data Transformation'!$G$425:$G$6424),'Data Transformation'!$U$12)</f>
        <v>0</v>
      </c>
    </row>
    <row r="868" spans="1:25" x14ac:dyDescent="0.55000000000000004">
      <c r="A868" s="14" t="s">
        <v>67</v>
      </c>
      <c r="B868" t="s">
        <v>47</v>
      </c>
      <c r="C868" t="s">
        <v>5</v>
      </c>
      <c r="D868" t="s">
        <v>100</v>
      </c>
      <c r="E868" t="s">
        <v>101</v>
      </c>
      <c r="F868" t="s">
        <v>102</v>
      </c>
      <c r="G868" t="s">
        <v>70</v>
      </c>
      <c r="H868" t="s">
        <v>31</v>
      </c>
      <c r="I868" t="s">
        <v>32</v>
      </c>
      <c r="J868" t="s">
        <v>46</v>
      </c>
      <c r="K868" s="14" t="s">
        <v>45</v>
      </c>
      <c r="M868" s="14"/>
      <c r="X868" s="2">
        <v>0</v>
      </c>
      <c r="Y868" s="2">
        <v>0</v>
      </c>
    </row>
    <row r="869" spans="1:25" x14ac:dyDescent="0.55000000000000004">
      <c r="A869" s="32"/>
      <c r="D869" t="e">
        <f>IF(C869=1,'Data Transformation'!$G$3+0.5*'Data Transformation'!$W$25,IF(C870=1,D870-'Data Transformation'!$W$25,FALSE))</f>
        <v>#NUM!</v>
      </c>
      <c r="E869">
        <f t="array" ref="E869">IF(ISLOGICAL(D869),"",FREQUENCY(IF('Data Transformation'!$B$425:$B$8425='Bin Analysis'!$B867,'Data Transformation'!$G$425:$G$8425),D869))</f>
        <v>2001</v>
      </c>
      <c r="F869" t="e">
        <f>IF(ISLOGICAL(D869),"",E869-E868)</f>
        <v>#VALUE!</v>
      </c>
      <c r="M869" s="14"/>
    </row>
    <row r="870" spans="1:25" x14ac:dyDescent="0.55000000000000004">
      <c r="A870" s="32" t="e">
        <f>IF(Weighting!$P$6&gt;0,B870,"")</f>
        <v>#NUM!</v>
      </c>
      <c r="B870" t="e">
        <f>Weighting!$C$6</f>
        <v>#DIV/0!</v>
      </c>
      <c r="C870" t="e">
        <f>Weighting!$F$6</f>
        <v>#NUM!</v>
      </c>
      <c r="D870" t="e">
        <f>IF(C870=1,'Data Transformation'!$G$3+0.5*'Data Transformation'!$W$25,IF(C871=1,D871-'Data Transformation'!$W$25,FALSE))</f>
        <v>#NUM!</v>
      </c>
      <c r="E870">
        <f t="array" ref="E870">IF(ISLOGICAL(D870),"",FREQUENCY(IF('Data Transformation'!$B$425:$B$8425='Bin Analysis'!$B867,'Data Transformation'!$G$425:$G$8425),D870))</f>
        <v>2001</v>
      </c>
      <c r="F870">
        <f>IF(ISLOGICAL(D870),"",E870-E869)</f>
        <v>0</v>
      </c>
      <c r="G870">
        <f>Weighting!$H$6</f>
        <v>1</v>
      </c>
      <c r="H870">
        <f t="array" ref="H870">FREQUENCY(IF('Data Transformation'!$B$4:$B$8425=B867,'Data Transformation'!$G$4:$G$8425),'Bin Analysis'!$B870)</f>
        <v>2073</v>
      </c>
      <c r="I870">
        <f>H870-H869</f>
        <v>2073</v>
      </c>
      <c r="J870">
        <f>IF(I870=0,0,1)</f>
        <v>1</v>
      </c>
      <c r="K870" t="e">
        <f>J870*Weighting!$W$6</f>
        <v>#NUM!</v>
      </c>
      <c r="M870" s="14"/>
    </row>
    <row r="871" spans="1:25" x14ac:dyDescent="0.55000000000000004">
      <c r="A871" s="32" t="str">
        <f>IF(Weighting!$P$7&gt;0,B871,"")</f>
        <v/>
      </c>
      <c r="B871" t="e">
        <f>Weighting!$C$7</f>
        <v>#DIV/0!</v>
      </c>
      <c r="C871" t="e">
        <f>Weighting!$F$7</f>
        <v>#NUM!</v>
      </c>
      <c r="D871" t="e">
        <f>IF(C871=1,'Data Transformation'!$G$3+0.5*'Data Transformation'!$W$25,IF(C872=1,D872-'Data Transformation'!$W$25,FALSE))</f>
        <v>#NUM!</v>
      </c>
      <c r="E871">
        <f t="array" ref="E871">IF(ISLOGICAL(D871),"",FREQUENCY(IF('Data Transformation'!$B$425:$B$8425='Bin Analysis'!$B867,'Data Transformation'!$G$425:$G$8425),D871))</f>
        <v>2001</v>
      </c>
      <c r="F871">
        <f t="shared" ref="F871:F889" si="108">IF(ISLOGICAL(D871),"",E871-E870)</f>
        <v>0</v>
      </c>
      <c r="G871">
        <f>Weighting!$H$7</f>
        <v>0</v>
      </c>
      <c r="H871">
        <f t="array" ref="H871">FREQUENCY(IF('Data Transformation'!$B$4:$B$8425=B867,'Data Transformation'!$G$4:$G$8425),'Bin Analysis'!$B871)</f>
        <v>2073</v>
      </c>
      <c r="I871">
        <f t="shared" ref="I871:I889" si="109">H871-H870</f>
        <v>0</v>
      </c>
      <c r="J871">
        <f>IF(I871=0,0,1)</f>
        <v>0</v>
      </c>
      <c r="K871">
        <f>J871*Weighting!$W$7</f>
        <v>0</v>
      </c>
      <c r="M871" s="14"/>
    </row>
    <row r="872" spans="1:25" x14ac:dyDescent="0.55000000000000004">
      <c r="A872" s="32" t="str">
        <f>IF(Weighting!$P$8&gt;0,B872,"")</f>
        <v/>
      </c>
      <c r="B872" t="e">
        <f>Weighting!$C$8</f>
        <v>#DIV/0!</v>
      </c>
      <c r="C872" t="e">
        <f>Weighting!$F$8</f>
        <v>#NUM!</v>
      </c>
      <c r="D872" t="e">
        <f>IF(C872=1,'Data Transformation'!$G$3+0.5*'Data Transformation'!$W$25,IF(C873=1,D873-'Data Transformation'!$W$25,FALSE))</f>
        <v>#NUM!</v>
      </c>
      <c r="E872">
        <f t="array" ref="E872">IF(ISLOGICAL(D872),"",FREQUENCY(IF('Data Transformation'!$B$425:$B$8425='Bin Analysis'!$B867,'Data Transformation'!$G$425:$G$8425),D872))</f>
        <v>2001</v>
      </c>
      <c r="F872">
        <f t="shared" si="108"/>
        <v>0</v>
      </c>
      <c r="G872">
        <f>Weighting!$H$8</f>
        <v>0</v>
      </c>
      <c r="H872">
        <f t="array" ref="H872">FREQUENCY(IF('Data Transformation'!$B$4:$B$8425=B867,'Data Transformation'!$G$4:$G$8425),'Bin Analysis'!$B872)</f>
        <v>2073</v>
      </c>
      <c r="I872">
        <f t="shared" si="109"/>
        <v>0</v>
      </c>
      <c r="J872">
        <f t="shared" ref="J872:J889" si="110">IF(I872=0,0,1)</f>
        <v>0</v>
      </c>
      <c r="K872">
        <f>J872*Weighting!$W$8</f>
        <v>0</v>
      </c>
      <c r="M872" s="14"/>
    </row>
    <row r="873" spans="1:25" x14ac:dyDescent="0.55000000000000004">
      <c r="A873" s="32" t="str">
        <f>IF(Weighting!$P$9&gt;0,B873,"")</f>
        <v/>
      </c>
      <c r="B873" s="50" t="e">
        <f>Weighting!$C$9</f>
        <v>#DIV/0!</v>
      </c>
      <c r="C873" t="e">
        <f>Weighting!$F$9</f>
        <v>#NUM!</v>
      </c>
      <c r="D873" t="e">
        <f>IF(C873=1,'Data Transformation'!$G$3+0.5*'Data Transformation'!$W$25,IF(C874=1,D874-'Data Transformation'!$W$25,FALSE))</f>
        <v>#NUM!</v>
      </c>
      <c r="E873">
        <f t="array" ref="E873">IF(ISLOGICAL(D873),"",FREQUENCY(IF('Data Transformation'!$B$425:$B$8425='Bin Analysis'!$B867,'Data Transformation'!$G$425:$G$8425),D873))</f>
        <v>2001</v>
      </c>
      <c r="F873">
        <f t="shared" si="108"/>
        <v>0</v>
      </c>
      <c r="G873">
        <f>Weighting!$H$9</f>
        <v>0</v>
      </c>
      <c r="H873">
        <f t="array" ref="H873">FREQUENCY(IF('Data Transformation'!$B$4:$B$8425=B867,'Data Transformation'!$G$4:$G$8425),'Bin Analysis'!$B873)</f>
        <v>2073</v>
      </c>
      <c r="I873">
        <f t="shared" si="109"/>
        <v>0</v>
      </c>
      <c r="J873">
        <f t="shared" si="110"/>
        <v>0</v>
      </c>
      <c r="K873">
        <f>J873*Weighting!$W$9</f>
        <v>0</v>
      </c>
      <c r="M873" s="14"/>
    </row>
    <row r="874" spans="1:25" x14ac:dyDescent="0.55000000000000004">
      <c r="A874" s="32" t="str">
        <f>IF(Weighting!$P$10&gt;0,B874,"")</f>
        <v/>
      </c>
      <c r="B874" t="e">
        <f>Weighting!$C$10</f>
        <v>#DIV/0!</v>
      </c>
      <c r="C874" t="e">
        <f>Weighting!$F$10</f>
        <v>#NUM!</v>
      </c>
      <c r="D874" t="e">
        <f>IF(C874=1,'Data Transformation'!$G$3+0.5*'Data Transformation'!$W$25,IF(C875=1,D875-'Data Transformation'!$W$25,FALSE))</f>
        <v>#NUM!</v>
      </c>
      <c r="E874">
        <f t="array" ref="E874">IF(ISLOGICAL(D874),"",FREQUENCY(IF('Data Transformation'!$B$425:$B$8425='Bin Analysis'!$B867,'Data Transformation'!$G$425:$G$8425),D874))</f>
        <v>2001</v>
      </c>
      <c r="F874">
        <f t="shared" si="108"/>
        <v>0</v>
      </c>
      <c r="G874">
        <f>Weighting!$H$10</f>
        <v>0</v>
      </c>
      <c r="H874">
        <f t="array" ref="H874">FREQUENCY(IF('Data Transformation'!$B$4:$B$8425=B867,'Data Transformation'!$G$4:$G$8425),'Bin Analysis'!$B874)</f>
        <v>2073</v>
      </c>
      <c r="I874">
        <f t="shared" si="109"/>
        <v>0</v>
      </c>
      <c r="J874">
        <f t="shared" si="110"/>
        <v>0</v>
      </c>
      <c r="K874">
        <f>J874*Weighting!$W$10</f>
        <v>0</v>
      </c>
      <c r="M874" s="14"/>
    </row>
    <row r="875" spans="1:25" x14ac:dyDescent="0.55000000000000004">
      <c r="A875" s="32" t="str">
        <f>IF(Weighting!$P$11&gt;0,B875,"")</f>
        <v/>
      </c>
      <c r="B875" t="e">
        <f>Weighting!$C$11</f>
        <v>#DIV/0!</v>
      </c>
      <c r="C875" t="e">
        <f>Weighting!$F$11</f>
        <v>#NUM!</v>
      </c>
      <c r="D875" t="e">
        <f>IF(C875=1,'Data Transformation'!$G$3+0.5*'Data Transformation'!$W$25,IF(C876=1,D876-'Data Transformation'!$W$25,FALSE))</f>
        <v>#NUM!</v>
      </c>
      <c r="E875">
        <f t="array" ref="E875">IF(ISLOGICAL(D875),"",FREQUENCY(IF('Data Transformation'!$B$425:$B$8425='Bin Analysis'!$B867,'Data Transformation'!$G$425:$G$8425),D875))</f>
        <v>2001</v>
      </c>
      <c r="F875">
        <f t="shared" si="108"/>
        <v>0</v>
      </c>
      <c r="G875">
        <f>Weighting!$H$11</f>
        <v>0</v>
      </c>
      <c r="H875">
        <f t="array" ref="H875">FREQUENCY(IF('Data Transformation'!$B$4:$B$8425=B867,'Data Transformation'!$G$4:$G$8425),'Bin Analysis'!$B875)</f>
        <v>2073</v>
      </c>
      <c r="I875">
        <f t="shared" si="109"/>
        <v>0</v>
      </c>
      <c r="J875">
        <f t="shared" si="110"/>
        <v>0</v>
      </c>
      <c r="K875">
        <f>J875*Weighting!$W$11</f>
        <v>0</v>
      </c>
      <c r="M875" s="14"/>
    </row>
    <row r="876" spans="1:25" x14ac:dyDescent="0.55000000000000004">
      <c r="A876" s="32" t="str">
        <f>IF(Weighting!$P$12&gt;0,B876,"")</f>
        <v/>
      </c>
      <c r="B876" t="e">
        <f>Weighting!$C$12</f>
        <v>#DIV/0!</v>
      </c>
      <c r="C876" t="e">
        <f>Weighting!$F$12</f>
        <v>#NUM!</v>
      </c>
      <c r="D876" t="e">
        <f>IF(C876=1,'Data Transformation'!$G$3+0.5*'Data Transformation'!$W$25,IF(C877=1,D877-'Data Transformation'!$W$25,FALSE))</f>
        <v>#NUM!</v>
      </c>
      <c r="E876">
        <f t="array" ref="E876">IF(ISLOGICAL(D876),"",FREQUENCY(IF('Data Transformation'!$B$425:$B$8425='Bin Analysis'!$B867,'Data Transformation'!$G$425:$G$8425),D876))</f>
        <v>2001</v>
      </c>
      <c r="F876">
        <f t="shared" si="108"/>
        <v>0</v>
      </c>
      <c r="G876">
        <f>Weighting!$H$12</f>
        <v>0</v>
      </c>
      <c r="H876">
        <f t="array" ref="H876">FREQUENCY(IF('Data Transformation'!$B$4:$B$8425=B867,'Data Transformation'!$G$4:$G$8425),'Bin Analysis'!$B876)</f>
        <v>2073</v>
      </c>
      <c r="I876">
        <f t="shared" si="109"/>
        <v>0</v>
      </c>
      <c r="J876">
        <f t="shared" si="110"/>
        <v>0</v>
      </c>
      <c r="K876">
        <f>J876*Weighting!$W$12</f>
        <v>0</v>
      </c>
      <c r="M876" s="14"/>
    </row>
    <row r="877" spans="1:25" x14ac:dyDescent="0.55000000000000004">
      <c r="A877" s="32" t="str">
        <f>IF(Weighting!$P$13&gt;0,B877,"")</f>
        <v/>
      </c>
      <c r="B877" t="e">
        <f>Weighting!$C$13</f>
        <v>#DIV/0!</v>
      </c>
      <c r="C877" t="e">
        <f>Weighting!$F$13</f>
        <v>#NUM!</v>
      </c>
      <c r="D877" t="e">
        <f>IF(C877=1,'Data Transformation'!$G$3+0.5*'Data Transformation'!$W$25,IF(C878=1,D878-'Data Transformation'!$W$25,FALSE))</f>
        <v>#NUM!</v>
      </c>
      <c r="E877">
        <f t="array" ref="E877">IF(ISLOGICAL(D877),"",FREQUENCY(IF('Data Transformation'!$B$425:$B$8425='Bin Analysis'!$B867,'Data Transformation'!$G$425:$G$8425),D877))</f>
        <v>2001</v>
      </c>
      <c r="F877">
        <f t="shared" si="108"/>
        <v>0</v>
      </c>
      <c r="G877">
        <f>Weighting!$H$13</f>
        <v>0</v>
      </c>
      <c r="H877">
        <f t="array" ref="H877">FREQUENCY(IF('Data Transformation'!$B$4:$B$8425=B867,'Data Transformation'!$G$4:$G$8425),'Bin Analysis'!$B877)</f>
        <v>2073</v>
      </c>
      <c r="I877">
        <f t="shared" si="109"/>
        <v>0</v>
      </c>
      <c r="J877">
        <f t="shared" si="110"/>
        <v>0</v>
      </c>
      <c r="K877">
        <f>J877*Weighting!$W$13</f>
        <v>0</v>
      </c>
      <c r="M877" s="14"/>
    </row>
    <row r="878" spans="1:25" x14ac:dyDescent="0.55000000000000004">
      <c r="A878" s="32" t="str">
        <f>IF(Weighting!$P$14&gt;0,B878,"")</f>
        <v/>
      </c>
      <c r="B878" t="e">
        <f>Weighting!$C$14</f>
        <v>#DIV/0!</v>
      </c>
      <c r="C878" t="e">
        <f>Weighting!$F$14</f>
        <v>#NUM!</v>
      </c>
      <c r="D878" t="e">
        <f>IF(C878=1,'Data Transformation'!$G$3+0.5*'Data Transformation'!$W$25,IF(C879=1,D879-'Data Transformation'!$W$25,FALSE))</f>
        <v>#NUM!</v>
      </c>
      <c r="E878">
        <f t="array" ref="E878">IF(ISLOGICAL(D878),"",FREQUENCY(IF('Data Transformation'!$B$425:$B$8425='Bin Analysis'!$B867,'Data Transformation'!$G$425:$G$8425),D878))</f>
        <v>2001</v>
      </c>
      <c r="F878">
        <f t="shared" si="108"/>
        <v>0</v>
      </c>
      <c r="G878">
        <f>Weighting!$H$14</f>
        <v>0</v>
      </c>
      <c r="H878">
        <f t="array" ref="H878">FREQUENCY(IF('Data Transformation'!$B$4:$B$8425=B867,'Data Transformation'!$G$4:$G$8425),'Bin Analysis'!$B878)</f>
        <v>2073</v>
      </c>
      <c r="I878">
        <f t="shared" si="109"/>
        <v>0</v>
      </c>
      <c r="J878">
        <f t="shared" si="110"/>
        <v>0</v>
      </c>
      <c r="K878">
        <f>J878*Weighting!$W$14</f>
        <v>0</v>
      </c>
      <c r="M878" s="14"/>
    </row>
    <row r="879" spans="1:25" x14ac:dyDescent="0.55000000000000004">
      <c r="A879" s="32" t="str">
        <f>IF(Weighting!$P$15&gt;0,B879,"")</f>
        <v/>
      </c>
      <c r="B879" t="e">
        <f>Weighting!$C$15</f>
        <v>#DIV/0!</v>
      </c>
      <c r="C879" t="e">
        <f>Weighting!$F$15</f>
        <v>#NUM!</v>
      </c>
      <c r="D879" t="e">
        <f>IF(C879=1,'Data Transformation'!$G$3+0.5*'Data Transformation'!$W$25,IF(C880=1,D880-'Data Transformation'!$W$25,FALSE))</f>
        <v>#NUM!</v>
      </c>
      <c r="E879">
        <f t="array" ref="E879">IF(ISLOGICAL(D879),"",FREQUENCY(IF('Data Transformation'!$B$425:$B$8425='Bin Analysis'!$B867,'Data Transformation'!$G$425:$G$8425),D879))</f>
        <v>2001</v>
      </c>
      <c r="F879">
        <f t="shared" si="108"/>
        <v>0</v>
      </c>
      <c r="G879">
        <f>Weighting!$H$15</f>
        <v>0</v>
      </c>
      <c r="H879">
        <f t="array" ref="H879">FREQUENCY(IF('Data Transformation'!$B$4:$B$8425=B867,'Data Transformation'!$G$4:$G$8425),'Bin Analysis'!$B879)</f>
        <v>2073</v>
      </c>
      <c r="I879">
        <f t="shared" si="109"/>
        <v>0</v>
      </c>
      <c r="J879">
        <f t="shared" si="110"/>
        <v>0</v>
      </c>
      <c r="K879">
        <f>J879*Weighting!$W$15</f>
        <v>0</v>
      </c>
      <c r="M879" s="14"/>
    </row>
    <row r="880" spans="1:25" x14ac:dyDescent="0.55000000000000004">
      <c r="A880" s="32" t="str">
        <f>IF(Weighting!$P$16&gt;0,B880,"")</f>
        <v/>
      </c>
      <c r="B880" t="e">
        <f>Weighting!$C$16</f>
        <v>#DIV/0!</v>
      </c>
      <c r="C880" t="e">
        <f>Weighting!$F$16</f>
        <v>#NUM!</v>
      </c>
      <c r="D880" t="e">
        <f>IF(C880=1,'Data Transformation'!$G$3+0.5*'Data Transformation'!$W$25,IF(C881=1,D881-'Data Transformation'!$W$25,FALSE))</f>
        <v>#NUM!</v>
      </c>
      <c r="E880">
        <f t="array" ref="E880">IF(ISLOGICAL(D880),"",FREQUENCY(IF('Data Transformation'!$B$425:$B$8425='Bin Analysis'!$B867,'Data Transformation'!$G$425:$G$8425),D880))</f>
        <v>2001</v>
      </c>
      <c r="F880">
        <f t="shared" si="108"/>
        <v>0</v>
      </c>
      <c r="G880">
        <f>Weighting!$H$16</f>
        <v>0</v>
      </c>
      <c r="H880">
        <f t="array" ref="H880">FREQUENCY(IF('Data Transformation'!$B$4:$B$8425=B867,'Data Transformation'!$G$4:$G$8425),'Bin Analysis'!$B880)</f>
        <v>2073</v>
      </c>
      <c r="I880">
        <f t="shared" si="109"/>
        <v>0</v>
      </c>
      <c r="J880">
        <f t="shared" si="110"/>
        <v>0</v>
      </c>
      <c r="K880">
        <f>J880*Weighting!$W$16</f>
        <v>0</v>
      </c>
      <c r="M880" s="14"/>
    </row>
    <row r="881" spans="1:25" x14ac:dyDescent="0.55000000000000004">
      <c r="A881" s="32" t="str">
        <f>IF(Weighting!$P$17&gt;0,B881,"")</f>
        <v/>
      </c>
      <c r="B881" t="e">
        <f>Weighting!$C$17</f>
        <v>#DIV/0!</v>
      </c>
      <c r="C881" t="e">
        <f>Weighting!$F$17</f>
        <v>#NUM!</v>
      </c>
      <c r="D881" t="e">
        <f>IF(C881=1,'Data Transformation'!$G$3+0.5*'Data Transformation'!$W$25,IF(C882=1,D882-'Data Transformation'!$W$25,FALSE))</f>
        <v>#NUM!</v>
      </c>
      <c r="E881">
        <f t="array" ref="E881">IF(ISLOGICAL(D881),"",FREQUENCY(IF('Data Transformation'!$B$425:$B$8425='Bin Analysis'!$B867,'Data Transformation'!$G$425:$G$8425),D881))</f>
        <v>2001</v>
      </c>
      <c r="F881">
        <f t="shared" si="108"/>
        <v>0</v>
      </c>
      <c r="G881">
        <f>Weighting!$H$17</f>
        <v>0</v>
      </c>
      <c r="H881">
        <f t="array" ref="H881">FREQUENCY(IF('Data Transformation'!$B$4:$B$8425=B867,'Data Transformation'!$G$4:$G$8425),'Bin Analysis'!$B881)</f>
        <v>2073</v>
      </c>
      <c r="I881">
        <f t="shared" si="109"/>
        <v>0</v>
      </c>
      <c r="J881">
        <f t="shared" si="110"/>
        <v>0</v>
      </c>
      <c r="K881">
        <f>J881*Weighting!$W$17</f>
        <v>0</v>
      </c>
      <c r="M881" s="14"/>
    </row>
    <row r="882" spans="1:25" x14ac:dyDescent="0.55000000000000004">
      <c r="A882" s="32" t="str">
        <f>IF(Weighting!$P$18&gt;0,B882,"")</f>
        <v/>
      </c>
      <c r="B882" t="e">
        <f>Weighting!$C$18</f>
        <v>#DIV/0!</v>
      </c>
      <c r="C882" t="e">
        <f>Weighting!$F$18</f>
        <v>#NUM!</v>
      </c>
      <c r="D882" t="e">
        <f>IF(C882=1,'Data Transformation'!$G$3+0.5*'Data Transformation'!$W$25,IF(C883=1,D883-'Data Transformation'!$W$25,FALSE))</f>
        <v>#NUM!</v>
      </c>
      <c r="E882">
        <f t="array" ref="E882">IF(ISLOGICAL(D882),"",FREQUENCY(IF('Data Transformation'!$B$425:$B$8425='Bin Analysis'!$B867,'Data Transformation'!$G$425:$G$8425),D882))</f>
        <v>2001</v>
      </c>
      <c r="F882">
        <f t="shared" si="108"/>
        <v>0</v>
      </c>
      <c r="G882">
        <f>Weighting!$H$18</f>
        <v>0</v>
      </c>
      <c r="H882">
        <f t="array" ref="H882">FREQUENCY(IF('Data Transformation'!$B$4:$B$8425=B867,'Data Transformation'!$G$4:$G$8425),'Bin Analysis'!$B882)</f>
        <v>2073</v>
      </c>
      <c r="I882">
        <f t="shared" si="109"/>
        <v>0</v>
      </c>
      <c r="J882">
        <f t="shared" si="110"/>
        <v>0</v>
      </c>
      <c r="K882">
        <f>J882*Weighting!$W$18</f>
        <v>0</v>
      </c>
      <c r="M882" s="14"/>
    </row>
    <row r="883" spans="1:25" x14ac:dyDescent="0.55000000000000004">
      <c r="A883" s="32" t="str">
        <f>IF(Weighting!$P$19&gt;0,B883,"")</f>
        <v/>
      </c>
      <c r="B883" t="e">
        <f>Weighting!$C$19</f>
        <v>#DIV/0!</v>
      </c>
      <c r="C883" t="e">
        <f>Weighting!$F$19</f>
        <v>#NUM!</v>
      </c>
      <c r="D883" t="e">
        <f>IF(C883=1,'Data Transformation'!$G$3+0.5*'Data Transformation'!$W$25,IF(C884=1,D884-'Data Transformation'!$W$25,FALSE))</f>
        <v>#NUM!</v>
      </c>
      <c r="E883">
        <f t="array" ref="E883">IF(ISLOGICAL(D883),"",FREQUENCY(IF('Data Transformation'!$B$425:$B$8425='Bin Analysis'!$B867,'Data Transformation'!$G$425:$G$8425),D883))</f>
        <v>2001</v>
      </c>
      <c r="F883">
        <f t="shared" si="108"/>
        <v>0</v>
      </c>
      <c r="G883">
        <f>Weighting!$H$19</f>
        <v>0</v>
      </c>
      <c r="H883">
        <f t="array" ref="H883">FREQUENCY(IF('Data Transformation'!$B$4:$B$8425=B867,'Data Transformation'!$G$4:$G$8425),'Bin Analysis'!$B883)</f>
        <v>2073</v>
      </c>
      <c r="I883">
        <f t="shared" si="109"/>
        <v>0</v>
      </c>
      <c r="J883">
        <f t="shared" si="110"/>
        <v>0</v>
      </c>
      <c r="K883">
        <f>J883*Weighting!$W$19</f>
        <v>0</v>
      </c>
      <c r="M883" s="14"/>
    </row>
    <row r="884" spans="1:25" x14ac:dyDescent="0.55000000000000004">
      <c r="A884" s="32" t="str">
        <f>IF(Weighting!$P$20&gt;0,B884,"")</f>
        <v/>
      </c>
      <c r="B884" t="e">
        <f>Weighting!$C$20</f>
        <v>#DIV/0!</v>
      </c>
      <c r="C884" t="e">
        <f>Weighting!$F$20</f>
        <v>#NUM!</v>
      </c>
      <c r="D884" t="e">
        <f>IF(C884=1,'Data Transformation'!$G$3+0.5*'Data Transformation'!$W$25,IF(C885=1,D885-'Data Transformation'!$W$25,FALSE))</f>
        <v>#NUM!</v>
      </c>
      <c r="E884">
        <f t="array" ref="E884">IF(ISLOGICAL(D884),"",FREQUENCY(IF('Data Transformation'!$B$425:$B$8425='Bin Analysis'!$B867,'Data Transformation'!$G$425:$G$8425),D884))</f>
        <v>2001</v>
      </c>
      <c r="F884">
        <f t="shared" si="108"/>
        <v>0</v>
      </c>
      <c r="G884">
        <f>Weighting!$H$20</f>
        <v>0</v>
      </c>
      <c r="H884">
        <f t="array" ref="H884">FREQUENCY(IF('Data Transformation'!$B$4:$B$8425=B867,'Data Transformation'!$G$4:$G$8425),'Bin Analysis'!$B884)</f>
        <v>2073</v>
      </c>
      <c r="I884">
        <f t="shared" si="109"/>
        <v>0</v>
      </c>
      <c r="J884">
        <f t="shared" si="110"/>
        <v>0</v>
      </c>
      <c r="K884">
        <f>J884*Weighting!$W$20</f>
        <v>0</v>
      </c>
      <c r="M884" s="14"/>
    </row>
    <row r="885" spans="1:25" x14ac:dyDescent="0.55000000000000004">
      <c r="A885" s="32" t="str">
        <f>IF(Weighting!$P$21&gt;0,B885,"")</f>
        <v/>
      </c>
      <c r="B885" t="e">
        <f>Weighting!$C$21</f>
        <v>#DIV/0!</v>
      </c>
      <c r="C885" t="e">
        <f>Weighting!$F$21</f>
        <v>#NUM!</v>
      </c>
      <c r="D885" t="e">
        <f>IF(C885=1,'Data Transformation'!$G$3+0.5*'Data Transformation'!$W$25,IF(C886=1,D886-'Data Transformation'!$W$25,FALSE))</f>
        <v>#NUM!</v>
      </c>
      <c r="E885">
        <f t="array" ref="E885">IF(ISLOGICAL(D885),"",FREQUENCY(IF('Data Transformation'!$B$425:$B$8425='Bin Analysis'!$B867,'Data Transformation'!$G$425:$G$8425),D885))</f>
        <v>2001</v>
      </c>
      <c r="F885">
        <f t="shared" si="108"/>
        <v>0</v>
      </c>
      <c r="G885">
        <f>Weighting!$H$21</f>
        <v>0</v>
      </c>
      <c r="H885">
        <f t="array" ref="H885">FREQUENCY(IF('Data Transformation'!$B$4:$B$8425=B867,'Data Transformation'!$G$4:$G$8425),'Bin Analysis'!$B885)</f>
        <v>2073</v>
      </c>
      <c r="I885">
        <f t="shared" si="109"/>
        <v>0</v>
      </c>
      <c r="J885">
        <f t="shared" si="110"/>
        <v>0</v>
      </c>
      <c r="K885">
        <f>J885*Weighting!$W$21</f>
        <v>0</v>
      </c>
      <c r="M885" s="14"/>
    </row>
    <row r="886" spans="1:25" x14ac:dyDescent="0.55000000000000004">
      <c r="A886" s="32" t="str">
        <f>IF(Weighting!$P$22&gt;0,B886,"")</f>
        <v/>
      </c>
      <c r="B886" t="e">
        <f>Weighting!$C$22</f>
        <v>#DIV/0!</v>
      </c>
      <c r="C886" t="e">
        <f>Weighting!$F$22</f>
        <v>#NUM!</v>
      </c>
      <c r="D886" t="e">
        <f>IF(C886=1,'Data Transformation'!$G$3+0.5*'Data Transformation'!$W$25,IF(C887=1,D887-'Data Transformation'!$W$25,FALSE))</f>
        <v>#NUM!</v>
      </c>
      <c r="E886">
        <f t="array" ref="E886">IF(ISLOGICAL(D886),"",FREQUENCY(IF('Data Transformation'!$B$425:$B$8425='Bin Analysis'!$B867,'Data Transformation'!$G$425:$G$8425),D886))</f>
        <v>2001</v>
      </c>
      <c r="F886">
        <f t="shared" si="108"/>
        <v>0</v>
      </c>
      <c r="G886">
        <f>Weighting!$H$22</f>
        <v>0</v>
      </c>
      <c r="H886">
        <f t="array" ref="H886">FREQUENCY(IF('Data Transformation'!$B$4:$B$8425=B867,'Data Transformation'!$G$4:$G$8425),'Bin Analysis'!$B886)</f>
        <v>2073</v>
      </c>
      <c r="I886">
        <f t="shared" si="109"/>
        <v>0</v>
      </c>
      <c r="J886">
        <f t="shared" si="110"/>
        <v>0</v>
      </c>
      <c r="K886">
        <f>J886*Weighting!$W$22</f>
        <v>0</v>
      </c>
      <c r="M886" s="14"/>
    </row>
    <row r="887" spans="1:25" x14ac:dyDescent="0.55000000000000004">
      <c r="A887" s="32" t="str">
        <f>IF(Weighting!$P$23&gt;0,B887,"")</f>
        <v/>
      </c>
      <c r="B887" t="e">
        <f>Weighting!$C$23</f>
        <v>#DIV/0!</v>
      </c>
      <c r="C887" t="e">
        <f>Weighting!$F$23</f>
        <v>#NUM!</v>
      </c>
      <c r="D887" t="e">
        <f>IF(C887=1,'Data Transformation'!$G$3+0.5*'Data Transformation'!$W$25,IF(C888=1,D888-'Data Transformation'!$W$25,FALSE))</f>
        <v>#NUM!</v>
      </c>
      <c r="E887">
        <f t="array" ref="E887">IF(ISLOGICAL(D887),"",FREQUENCY(IF('Data Transformation'!$B$425:$B$8425='Bin Analysis'!$B867,'Data Transformation'!$G$425:$G$8425),D887))</f>
        <v>2001</v>
      </c>
      <c r="F887">
        <f t="shared" si="108"/>
        <v>0</v>
      </c>
      <c r="G887">
        <f>Weighting!$H$23</f>
        <v>0</v>
      </c>
      <c r="H887">
        <f t="array" ref="H887">FREQUENCY(IF('Data Transformation'!$B$4:$B$8425=B867,'Data Transformation'!$G$4:$G$8425),'Bin Analysis'!$B887)</f>
        <v>2073</v>
      </c>
      <c r="I887">
        <f t="shared" si="109"/>
        <v>0</v>
      </c>
      <c r="J887">
        <f t="shared" si="110"/>
        <v>0</v>
      </c>
      <c r="K887">
        <f>J887*Weighting!$W$23</f>
        <v>0</v>
      </c>
      <c r="M887" s="14"/>
    </row>
    <row r="888" spans="1:25" x14ac:dyDescent="0.55000000000000004">
      <c r="A888" s="32" t="str">
        <f>IF(Weighting!$P$24&gt;0,B888,"")</f>
        <v/>
      </c>
      <c r="B888" t="e">
        <f>Weighting!$C$24</f>
        <v>#DIV/0!</v>
      </c>
      <c r="C888" t="e">
        <f>Weighting!$F$24</f>
        <v>#NUM!</v>
      </c>
      <c r="D888" t="e">
        <f>IF(C888=1,'Data Transformation'!$G$3+0.5*'Data Transformation'!$W$25,IF(C889=1,D889-'Data Transformation'!$W$25,FALSE))</f>
        <v>#NUM!</v>
      </c>
      <c r="E888">
        <f t="array" ref="E888">IF(ISLOGICAL(D888),"",FREQUENCY(IF('Data Transformation'!$B$425:$B$8425='Bin Analysis'!$B867,'Data Transformation'!$G$425:$G$8425),D888))</f>
        <v>2001</v>
      </c>
      <c r="F888">
        <f t="shared" si="108"/>
        <v>0</v>
      </c>
      <c r="G888">
        <f>Weighting!$H$24</f>
        <v>0</v>
      </c>
      <c r="H888">
        <f t="array" ref="H888">FREQUENCY(IF('Data Transformation'!$B$4:$B$8425=B867,'Data Transformation'!$G$4:$G$8425),'Bin Analysis'!$B888)</f>
        <v>2073</v>
      </c>
      <c r="I888">
        <f t="shared" si="109"/>
        <v>0</v>
      </c>
      <c r="J888">
        <f t="shared" si="110"/>
        <v>0</v>
      </c>
      <c r="K888">
        <f>J888*Weighting!$W$24</f>
        <v>0</v>
      </c>
      <c r="M888" s="14"/>
    </row>
    <row r="889" spans="1:25" x14ac:dyDescent="0.55000000000000004">
      <c r="A889" s="32" t="str">
        <f>IF(Weighting!$P$25&gt;0,B889,"")</f>
        <v/>
      </c>
      <c r="B889" t="e">
        <f>Weighting!$C$25</f>
        <v>#DIV/0!</v>
      </c>
      <c r="C889" t="e">
        <f>Weighting!$F$25</f>
        <v>#NUM!</v>
      </c>
      <c r="D889" t="e">
        <f>IF(C889=1,'Data Transformation'!$G$3+0.5*'Data Transformation'!$W$25,IF(C890=1,D890-'Data Transformation'!$W$25,FALSE))</f>
        <v>#NUM!</v>
      </c>
      <c r="E889">
        <f t="array" ref="E889">IF(ISLOGICAL(D889),"",FREQUENCY(IF('Data Transformation'!$B$425:$B$8425='Bin Analysis'!$B867,'Data Transformation'!$G$425:$G$8425),D889))</f>
        <v>2001</v>
      </c>
      <c r="F889">
        <f t="shared" si="108"/>
        <v>0</v>
      </c>
      <c r="G889">
        <f>Weighting!$H$25</f>
        <v>0</v>
      </c>
      <c r="H889">
        <f t="array" ref="H889">FREQUENCY(IF('Data Transformation'!$B$4:$B$8425=B867,'Data Transformation'!$G$4:$G$8425),'Bin Analysis'!$B889)</f>
        <v>2073</v>
      </c>
      <c r="I889">
        <f t="shared" si="109"/>
        <v>0</v>
      </c>
      <c r="J889">
        <f t="shared" si="110"/>
        <v>0</v>
      </c>
      <c r="K889">
        <f>J889*Weighting!$W$25</f>
        <v>0</v>
      </c>
      <c r="M889" s="14"/>
    </row>
    <row r="890" spans="1:25" x14ac:dyDescent="0.55000000000000004">
      <c r="A890" s="32"/>
      <c r="M890" s="14"/>
    </row>
    <row r="891" spans="1:25" ht="23.35" x14ac:dyDescent="0.8">
      <c r="A891" s="21" t="s">
        <v>0</v>
      </c>
      <c r="B891" s="21" t="str">
        <f>IFERROR(VLOOKUP(C891,'Data Transformation'!$L$6:$M$426,2,FALSE),"")</f>
        <v/>
      </c>
      <c r="C891" s="21">
        <f>C867+1</f>
        <v>37</v>
      </c>
      <c r="D891" s="21"/>
      <c r="E891" s="21"/>
      <c r="F891" s="21"/>
      <c r="G891" s="21"/>
      <c r="H891" s="22"/>
      <c r="I891" s="22"/>
      <c r="J891" s="22"/>
      <c r="K891" s="21"/>
      <c r="L891" s="21" t="str">
        <f>B891</f>
        <v/>
      </c>
      <c r="M891" s="23" t="e">
        <f>INDEX('Data Transformation'!$O$4:$O$424,MATCH($B891,'Data Transformation'!$M$4:$M$424,0),MATCH($M$2,'Data Transformation'!$O$3,0))</f>
        <v>#N/A</v>
      </c>
      <c r="N891" s="27" t="e">
        <f>IF('Input and Summary Results'!$J$16="minimum",'Bin Analysis'!X892/(M891-1),'Bin Analysis'!Y891/('Bin Analysis'!M891-1))</f>
        <v>#N/A</v>
      </c>
      <c r="O891" s="27" t="e">
        <f>IF(M891=FALSE,NA(),(VLOOKUP(1,C894:K913,4,FALSE))/(M891-1))</f>
        <v>#N/A</v>
      </c>
      <c r="P891" s="27" t="e">
        <f>IF(M891=FALSE,NA(),SUM(J894:J913)/Weighting!$S$5)</f>
        <v>#N/A</v>
      </c>
      <c r="Q891" s="27" t="e">
        <f>IF(M891=FALSE,NA(),SUM(K894:K913)/Weighting!$S$6)</f>
        <v>#N/A</v>
      </c>
      <c r="R891" s="27" t="e">
        <f>IF(M891=FALSE,NA(),(VLOOKUP(1,G894:K913,3,FALSE))/(M891-1))</f>
        <v>#N/A</v>
      </c>
      <c r="S891" s="22" t="e">
        <f>IF(M891=FALSE,NA(),IF(SUM(J894:J913)=2,"yes","no"))</f>
        <v>#N/A</v>
      </c>
      <c r="X891" s="2" cm="2">
        <f t="array" ref="X891:X892">FREQUENCY(IF('Data Transformation'!$B$425:$B$6424='Bin Analysis'!L891,'Data Transformation'!$G$425:$G$6424),'Data Transformation'!$U$11)</f>
        <v>0</v>
      </c>
      <c r="Y891" s="2" cm="2">
        <f t="array" ref="Y891:Y892">FREQUENCY(IF('Data Transformation'!$B$425:$B$6424='Bin Analysis'!L891,'Data Transformation'!$G$425:$G$6424),'Data Transformation'!$U$12)</f>
        <v>0</v>
      </c>
    </row>
    <row r="892" spans="1:25" x14ac:dyDescent="0.55000000000000004">
      <c r="A892" s="14" t="s">
        <v>67</v>
      </c>
      <c r="B892" t="s">
        <v>47</v>
      </c>
      <c r="C892" t="s">
        <v>5</v>
      </c>
      <c r="D892" t="s">
        <v>100</v>
      </c>
      <c r="E892" t="s">
        <v>101</v>
      </c>
      <c r="F892" t="s">
        <v>102</v>
      </c>
      <c r="G892" t="s">
        <v>70</v>
      </c>
      <c r="H892" t="s">
        <v>31</v>
      </c>
      <c r="I892" t="s">
        <v>32</v>
      </c>
      <c r="J892" t="s">
        <v>46</v>
      </c>
      <c r="K892" s="14" t="s">
        <v>45</v>
      </c>
      <c r="M892" s="14"/>
      <c r="X892" s="2">
        <v>0</v>
      </c>
      <c r="Y892" s="2">
        <v>0</v>
      </c>
    </row>
    <row r="893" spans="1:25" x14ac:dyDescent="0.55000000000000004">
      <c r="A893" s="32"/>
      <c r="D893" t="e">
        <f>IF(C893=1,'Data Transformation'!$G$3+0.5*'Data Transformation'!$W$25,IF(C894=1,D894-'Data Transformation'!$W$25,FALSE))</f>
        <v>#NUM!</v>
      </c>
      <c r="E893">
        <f t="array" ref="E893">IF(ISLOGICAL(D893),"",FREQUENCY(IF('Data Transformation'!$B$425:$B$8425='Bin Analysis'!$B891,'Data Transformation'!$G$425:$G$8425),D893))</f>
        <v>2001</v>
      </c>
      <c r="F893" t="e">
        <f>IF(ISLOGICAL(D893),"",E893-E892)</f>
        <v>#VALUE!</v>
      </c>
      <c r="M893" s="14"/>
    </row>
    <row r="894" spans="1:25" x14ac:dyDescent="0.55000000000000004">
      <c r="A894" s="32" t="e">
        <f>IF(Weighting!$P$6&gt;0,B894,"")</f>
        <v>#NUM!</v>
      </c>
      <c r="B894" t="e">
        <f>Weighting!$C$6</f>
        <v>#DIV/0!</v>
      </c>
      <c r="C894" t="e">
        <f>Weighting!$F$6</f>
        <v>#NUM!</v>
      </c>
      <c r="D894" t="e">
        <f>IF(C894=1,'Data Transformation'!$G$3+0.5*'Data Transformation'!$W$25,IF(C895=1,D895-'Data Transformation'!$W$25,FALSE))</f>
        <v>#NUM!</v>
      </c>
      <c r="E894">
        <f t="array" ref="E894">IF(ISLOGICAL(D894),"",FREQUENCY(IF('Data Transformation'!$B$425:$B$8425='Bin Analysis'!$B891,'Data Transformation'!$G$425:$G$8425),D894))</f>
        <v>2001</v>
      </c>
      <c r="F894">
        <f>IF(ISLOGICAL(D894),"",E894-E893)</f>
        <v>0</v>
      </c>
      <c r="G894">
        <f>Weighting!$H$6</f>
        <v>1</v>
      </c>
      <c r="H894">
        <f t="array" ref="H894">FREQUENCY(IF('Data Transformation'!$B$4:$B$8425=B891,'Data Transformation'!$G$4:$G$8425),'Bin Analysis'!$B894)</f>
        <v>2073</v>
      </c>
      <c r="I894">
        <f>H894-H893</f>
        <v>2073</v>
      </c>
      <c r="J894">
        <f>IF(I894=0,0,1)</f>
        <v>1</v>
      </c>
      <c r="K894" t="e">
        <f>J894*Weighting!$W$6</f>
        <v>#NUM!</v>
      </c>
      <c r="M894" s="14"/>
    </row>
    <row r="895" spans="1:25" x14ac:dyDescent="0.55000000000000004">
      <c r="A895" s="32" t="str">
        <f>IF(Weighting!$P$7&gt;0,B895,"")</f>
        <v/>
      </c>
      <c r="B895" t="e">
        <f>Weighting!$C$7</f>
        <v>#DIV/0!</v>
      </c>
      <c r="C895" t="e">
        <f>Weighting!$F$7</f>
        <v>#NUM!</v>
      </c>
      <c r="D895" t="e">
        <f>IF(C895=1,'Data Transformation'!$G$3+0.5*'Data Transformation'!$W$25,IF(C896=1,D896-'Data Transformation'!$W$25,FALSE))</f>
        <v>#NUM!</v>
      </c>
      <c r="E895">
        <f t="array" ref="E895">IF(ISLOGICAL(D895),"",FREQUENCY(IF('Data Transformation'!$B$425:$B$8425='Bin Analysis'!$B891,'Data Transformation'!$G$425:$G$8425),D895))</f>
        <v>2001</v>
      </c>
      <c r="F895">
        <f t="shared" ref="F895:F913" si="111">IF(ISLOGICAL(D895),"",E895-E894)</f>
        <v>0</v>
      </c>
      <c r="G895">
        <f>Weighting!$H$7</f>
        <v>0</v>
      </c>
      <c r="H895">
        <f t="array" ref="H895">FREQUENCY(IF('Data Transformation'!$B$4:$B$8425=B891,'Data Transformation'!$G$4:$G$8425),'Bin Analysis'!$B895)</f>
        <v>2073</v>
      </c>
      <c r="I895">
        <f t="shared" ref="I895:I913" si="112">H895-H894</f>
        <v>0</v>
      </c>
      <c r="J895">
        <f>IF(I895=0,0,1)</f>
        <v>0</v>
      </c>
      <c r="K895">
        <f>J895*Weighting!$W$7</f>
        <v>0</v>
      </c>
      <c r="M895" s="14"/>
    </row>
    <row r="896" spans="1:25" x14ac:dyDescent="0.55000000000000004">
      <c r="A896" s="32" t="str">
        <f>IF(Weighting!$P$8&gt;0,B896,"")</f>
        <v/>
      </c>
      <c r="B896" t="e">
        <f>Weighting!$C$8</f>
        <v>#DIV/0!</v>
      </c>
      <c r="C896" t="e">
        <f>Weighting!$F$8</f>
        <v>#NUM!</v>
      </c>
      <c r="D896" t="e">
        <f>IF(C896=1,'Data Transformation'!$G$3+0.5*'Data Transformation'!$W$25,IF(C897=1,D897-'Data Transformation'!$W$25,FALSE))</f>
        <v>#NUM!</v>
      </c>
      <c r="E896">
        <f t="array" ref="E896">IF(ISLOGICAL(D896),"",FREQUENCY(IF('Data Transformation'!$B$425:$B$8425='Bin Analysis'!$B891,'Data Transformation'!$G$425:$G$8425),D896))</f>
        <v>2001</v>
      </c>
      <c r="F896">
        <f t="shared" si="111"/>
        <v>0</v>
      </c>
      <c r="G896">
        <f>Weighting!$H$8</f>
        <v>0</v>
      </c>
      <c r="H896">
        <f t="array" ref="H896">FREQUENCY(IF('Data Transformation'!$B$4:$B$8425=B891,'Data Transformation'!$G$4:$G$8425),'Bin Analysis'!$B896)</f>
        <v>2073</v>
      </c>
      <c r="I896">
        <f t="shared" si="112"/>
        <v>0</v>
      </c>
      <c r="J896">
        <f t="shared" ref="J896:J913" si="113">IF(I896=0,0,1)</f>
        <v>0</v>
      </c>
      <c r="K896">
        <f>J896*Weighting!$W$8</f>
        <v>0</v>
      </c>
      <c r="M896" s="14"/>
    </row>
    <row r="897" spans="1:13" x14ac:dyDescent="0.55000000000000004">
      <c r="A897" s="32" t="str">
        <f>IF(Weighting!$P$9&gt;0,B897,"")</f>
        <v/>
      </c>
      <c r="B897" s="50" t="e">
        <f>Weighting!$C$9</f>
        <v>#DIV/0!</v>
      </c>
      <c r="C897" t="e">
        <f>Weighting!$F$9</f>
        <v>#NUM!</v>
      </c>
      <c r="D897" t="e">
        <f>IF(C897=1,'Data Transformation'!$G$3+0.5*'Data Transformation'!$W$25,IF(C898=1,D898-'Data Transformation'!$W$25,FALSE))</f>
        <v>#NUM!</v>
      </c>
      <c r="E897">
        <f t="array" ref="E897">IF(ISLOGICAL(D897),"",FREQUENCY(IF('Data Transformation'!$B$425:$B$8425='Bin Analysis'!$B891,'Data Transformation'!$G$425:$G$8425),D897))</f>
        <v>2001</v>
      </c>
      <c r="F897">
        <f t="shared" si="111"/>
        <v>0</v>
      </c>
      <c r="G897">
        <f>Weighting!$H$9</f>
        <v>0</v>
      </c>
      <c r="H897">
        <f t="array" ref="H897">FREQUENCY(IF('Data Transformation'!$B$4:$B$8425=B891,'Data Transformation'!$G$4:$G$8425),'Bin Analysis'!$B897)</f>
        <v>2073</v>
      </c>
      <c r="I897">
        <f t="shared" si="112"/>
        <v>0</v>
      </c>
      <c r="J897">
        <f t="shared" si="113"/>
        <v>0</v>
      </c>
      <c r="K897">
        <f>J897*Weighting!$W$9</f>
        <v>0</v>
      </c>
      <c r="M897" s="14"/>
    </row>
    <row r="898" spans="1:13" x14ac:dyDescent="0.55000000000000004">
      <c r="A898" s="32" t="str">
        <f>IF(Weighting!$P$10&gt;0,B898,"")</f>
        <v/>
      </c>
      <c r="B898" t="e">
        <f>Weighting!$C$10</f>
        <v>#DIV/0!</v>
      </c>
      <c r="C898" t="e">
        <f>Weighting!$F$10</f>
        <v>#NUM!</v>
      </c>
      <c r="D898" t="e">
        <f>IF(C898=1,'Data Transformation'!$G$3+0.5*'Data Transformation'!$W$25,IF(C899=1,D899-'Data Transformation'!$W$25,FALSE))</f>
        <v>#NUM!</v>
      </c>
      <c r="E898">
        <f t="array" ref="E898">IF(ISLOGICAL(D898),"",FREQUENCY(IF('Data Transformation'!$B$425:$B$8425='Bin Analysis'!$B891,'Data Transformation'!$G$425:$G$8425),D898))</f>
        <v>2001</v>
      </c>
      <c r="F898">
        <f t="shared" si="111"/>
        <v>0</v>
      </c>
      <c r="G898">
        <f>Weighting!$H$10</f>
        <v>0</v>
      </c>
      <c r="H898">
        <f t="array" ref="H898">FREQUENCY(IF('Data Transformation'!$B$4:$B$8425=B891,'Data Transformation'!$G$4:$G$8425),'Bin Analysis'!$B898)</f>
        <v>2073</v>
      </c>
      <c r="I898">
        <f t="shared" si="112"/>
        <v>0</v>
      </c>
      <c r="J898">
        <f t="shared" si="113"/>
        <v>0</v>
      </c>
      <c r="K898">
        <f>J898*Weighting!$W$10</f>
        <v>0</v>
      </c>
      <c r="M898" s="14"/>
    </row>
    <row r="899" spans="1:13" x14ac:dyDescent="0.55000000000000004">
      <c r="A899" s="32" t="str">
        <f>IF(Weighting!$P$11&gt;0,B899,"")</f>
        <v/>
      </c>
      <c r="B899" t="e">
        <f>Weighting!$C$11</f>
        <v>#DIV/0!</v>
      </c>
      <c r="C899" t="e">
        <f>Weighting!$F$11</f>
        <v>#NUM!</v>
      </c>
      <c r="D899" t="e">
        <f>IF(C899=1,'Data Transformation'!$G$3+0.5*'Data Transformation'!$W$25,IF(C900=1,D900-'Data Transformation'!$W$25,FALSE))</f>
        <v>#NUM!</v>
      </c>
      <c r="E899">
        <f t="array" ref="E899">IF(ISLOGICAL(D899),"",FREQUENCY(IF('Data Transformation'!$B$425:$B$8425='Bin Analysis'!$B891,'Data Transformation'!$G$425:$G$8425),D899))</f>
        <v>2001</v>
      </c>
      <c r="F899">
        <f t="shared" si="111"/>
        <v>0</v>
      </c>
      <c r="G899">
        <f>Weighting!$H$11</f>
        <v>0</v>
      </c>
      <c r="H899">
        <f t="array" ref="H899">FREQUENCY(IF('Data Transformation'!$B$4:$B$8425=B891,'Data Transformation'!$G$4:$G$8425),'Bin Analysis'!$B899)</f>
        <v>2073</v>
      </c>
      <c r="I899">
        <f t="shared" si="112"/>
        <v>0</v>
      </c>
      <c r="J899">
        <f t="shared" si="113"/>
        <v>0</v>
      </c>
      <c r="K899">
        <f>J899*Weighting!$W$11</f>
        <v>0</v>
      </c>
      <c r="M899" s="14"/>
    </row>
    <row r="900" spans="1:13" x14ac:dyDescent="0.55000000000000004">
      <c r="A900" s="32" t="str">
        <f>IF(Weighting!$P$12&gt;0,B900,"")</f>
        <v/>
      </c>
      <c r="B900" t="e">
        <f>Weighting!$C$12</f>
        <v>#DIV/0!</v>
      </c>
      <c r="C900" t="e">
        <f>Weighting!$F$12</f>
        <v>#NUM!</v>
      </c>
      <c r="D900" t="e">
        <f>IF(C900=1,'Data Transformation'!$G$3+0.5*'Data Transformation'!$W$25,IF(C901=1,D901-'Data Transformation'!$W$25,FALSE))</f>
        <v>#NUM!</v>
      </c>
      <c r="E900">
        <f t="array" ref="E900">IF(ISLOGICAL(D900),"",FREQUENCY(IF('Data Transformation'!$B$425:$B$8425='Bin Analysis'!$B891,'Data Transformation'!$G$425:$G$8425),D900))</f>
        <v>2001</v>
      </c>
      <c r="F900">
        <f t="shared" si="111"/>
        <v>0</v>
      </c>
      <c r="G900">
        <f>Weighting!$H$12</f>
        <v>0</v>
      </c>
      <c r="H900">
        <f t="array" ref="H900">FREQUENCY(IF('Data Transformation'!$B$4:$B$8425=B891,'Data Transformation'!$G$4:$G$8425),'Bin Analysis'!$B900)</f>
        <v>2073</v>
      </c>
      <c r="I900">
        <f t="shared" si="112"/>
        <v>0</v>
      </c>
      <c r="J900">
        <f t="shared" si="113"/>
        <v>0</v>
      </c>
      <c r="K900">
        <f>J900*Weighting!$W$12</f>
        <v>0</v>
      </c>
      <c r="M900" s="14"/>
    </row>
    <row r="901" spans="1:13" x14ac:dyDescent="0.55000000000000004">
      <c r="A901" s="32" t="str">
        <f>IF(Weighting!$P$13&gt;0,B901,"")</f>
        <v/>
      </c>
      <c r="B901" t="e">
        <f>Weighting!$C$13</f>
        <v>#DIV/0!</v>
      </c>
      <c r="C901" t="e">
        <f>Weighting!$F$13</f>
        <v>#NUM!</v>
      </c>
      <c r="D901" t="e">
        <f>IF(C901=1,'Data Transformation'!$G$3+0.5*'Data Transformation'!$W$25,IF(C902=1,D902-'Data Transformation'!$W$25,FALSE))</f>
        <v>#NUM!</v>
      </c>
      <c r="E901">
        <f t="array" ref="E901">IF(ISLOGICAL(D901),"",FREQUENCY(IF('Data Transformation'!$B$425:$B$8425='Bin Analysis'!$B891,'Data Transformation'!$G$425:$G$8425),D901))</f>
        <v>2001</v>
      </c>
      <c r="F901">
        <f t="shared" si="111"/>
        <v>0</v>
      </c>
      <c r="G901">
        <f>Weighting!$H$13</f>
        <v>0</v>
      </c>
      <c r="H901">
        <f t="array" ref="H901">FREQUENCY(IF('Data Transformation'!$B$4:$B$8425=B891,'Data Transformation'!$G$4:$G$8425),'Bin Analysis'!$B901)</f>
        <v>2073</v>
      </c>
      <c r="I901">
        <f t="shared" si="112"/>
        <v>0</v>
      </c>
      <c r="J901">
        <f t="shared" si="113"/>
        <v>0</v>
      </c>
      <c r="K901">
        <f>J901*Weighting!$W$13</f>
        <v>0</v>
      </c>
      <c r="M901" s="14"/>
    </row>
    <row r="902" spans="1:13" x14ac:dyDescent="0.55000000000000004">
      <c r="A902" s="32" t="str">
        <f>IF(Weighting!$P$14&gt;0,B902,"")</f>
        <v/>
      </c>
      <c r="B902" t="e">
        <f>Weighting!$C$14</f>
        <v>#DIV/0!</v>
      </c>
      <c r="C902" t="e">
        <f>Weighting!$F$14</f>
        <v>#NUM!</v>
      </c>
      <c r="D902" t="e">
        <f>IF(C902=1,'Data Transformation'!$G$3+0.5*'Data Transformation'!$W$25,IF(C903=1,D903-'Data Transformation'!$W$25,FALSE))</f>
        <v>#NUM!</v>
      </c>
      <c r="E902">
        <f t="array" ref="E902">IF(ISLOGICAL(D902),"",FREQUENCY(IF('Data Transformation'!$B$425:$B$8425='Bin Analysis'!$B891,'Data Transformation'!$G$425:$G$8425),D902))</f>
        <v>2001</v>
      </c>
      <c r="F902">
        <f t="shared" si="111"/>
        <v>0</v>
      </c>
      <c r="G902">
        <f>Weighting!$H$14</f>
        <v>0</v>
      </c>
      <c r="H902">
        <f t="array" ref="H902">FREQUENCY(IF('Data Transformation'!$B$4:$B$8425=B891,'Data Transformation'!$G$4:$G$8425),'Bin Analysis'!$B902)</f>
        <v>2073</v>
      </c>
      <c r="I902">
        <f t="shared" si="112"/>
        <v>0</v>
      </c>
      <c r="J902">
        <f t="shared" si="113"/>
        <v>0</v>
      </c>
      <c r="K902">
        <f>J902*Weighting!$W$14</f>
        <v>0</v>
      </c>
      <c r="M902" s="14"/>
    </row>
    <row r="903" spans="1:13" x14ac:dyDescent="0.55000000000000004">
      <c r="A903" s="32" t="str">
        <f>IF(Weighting!$P$15&gt;0,B903,"")</f>
        <v/>
      </c>
      <c r="B903" t="e">
        <f>Weighting!$C$15</f>
        <v>#DIV/0!</v>
      </c>
      <c r="C903" t="e">
        <f>Weighting!$F$15</f>
        <v>#NUM!</v>
      </c>
      <c r="D903" t="e">
        <f>IF(C903=1,'Data Transformation'!$G$3+0.5*'Data Transformation'!$W$25,IF(C904=1,D904-'Data Transformation'!$W$25,FALSE))</f>
        <v>#NUM!</v>
      </c>
      <c r="E903">
        <f t="array" ref="E903">IF(ISLOGICAL(D903),"",FREQUENCY(IF('Data Transformation'!$B$425:$B$8425='Bin Analysis'!$B891,'Data Transformation'!$G$425:$G$8425),D903))</f>
        <v>2001</v>
      </c>
      <c r="F903">
        <f t="shared" si="111"/>
        <v>0</v>
      </c>
      <c r="G903">
        <f>Weighting!$H$15</f>
        <v>0</v>
      </c>
      <c r="H903">
        <f t="array" ref="H903">FREQUENCY(IF('Data Transformation'!$B$4:$B$8425=B891,'Data Transformation'!$G$4:$G$8425),'Bin Analysis'!$B903)</f>
        <v>2073</v>
      </c>
      <c r="I903">
        <f t="shared" si="112"/>
        <v>0</v>
      </c>
      <c r="J903">
        <f t="shared" si="113"/>
        <v>0</v>
      </c>
      <c r="K903">
        <f>J903*Weighting!$W$15</f>
        <v>0</v>
      </c>
      <c r="M903" s="14"/>
    </row>
    <row r="904" spans="1:13" x14ac:dyDescent="0.55000000000000004">
      <c r="A904" s="32" t="str">
        <f>IF(Weighting!$P$16&gt;0,B904,"")</f>
        <v/>
      </c>
      <c r="B904" t="e">
        <f>Weighting!$C$16</f>
        <v>#DIV/0!</v>
      </c>
      <c r="C904" t="e">
        <f>Weighting!$F$16</f>
        <v>#NUM!</v>
      </c>
      <c r="D904" t="e">
        <f>IF(C904=1,'Data Transformation'!$G$3+0.5*'Data Transformation'!$W$25,IF(C905=1,D905-'Data Transformation'!$W$25,FALSE))</f>
        <v>#NUM!</v>
      </c>
      <c r="E904">
        <f t="array" ref="E904">IF(ISLOGICAL(D904),"",FREQUENCY(IF('Data Transformation'!$B$425:$B$8425='Bin Analysis'!$B891,'Data Transformation'!$G$425:$G$8425),D904))</f>
        <v>2001</v>
      </c>
      <c r="F904">
        <f t="shared" si="111"/>
        <v>0</v>
      </c>
      <c r="G904">
        <f>Weighting!$H$16</f>
        <v>0</v>
      </c>
      <c r="H904">
        <f t="array" ref="H904">FREQUENCY(IF('Data Transformation'!$B$4:$B$8425=B891,'Data Transformation'!$G$4:$G$8425),'Bin Analysis'!$B904)</f>
        <v>2073</v>
      </c>
      <c r="I904">
        <f t="shared" si="112"/>
        <v>0</v>
      </c>
      <c r="J904">
        <f t="shared" si="113"/>
        <v>0</v>
      </c>
      <c r="K904">
        <f>J904*Weighting!$W$16</f>
        <v>0</v>
      </c>
      <c r="M904" s="14"/>
    </row>
    <row r="905" spans="1:13" x14ac:dyDescent="0.55000000000000004">
      <c r="A905" s="32" t="str">
        <f>IF(Weighting!$P$17&gt;0,B905,"")</f>
        <v/>
      </c>
      <c r="B905" t="e">
        <f>Weighting!$C$17</f>
        <v>#DIV/0!</v>
      </c>
      <c r="C905" t="e">
        <f>Weighting!$F$17</f>
        <v>#NUM!</v>
      </c>
      <c r="D905" t="e">
        <f>IF(C905=1,'Data Transformation'!$G$3+0.5*'Data Transformation'!$W$25,IF(C906=1,D906-'Data Transformation'!$W$25,FALSE))</f>
        <v>#NUM!</v>
      </c>
      <c r="E905">
        <f t="array" ref="E905">IF(ISLOGICAL(D905),"",FREQUENCY(IF('Data Transformation'!$B$425:$B$8425='Bin Analysis'!$B891,'Data Transformation'!$G$425:$G$8425),D905))</f>
        <v>2001</v>
      </c>
      <c r="F905">
        <f t="shared" si="111"/>
        <v>0</v>
      </c>
      <c r="G905">
        <f>Weighting!$H$17</f>
        <v>0</v>
      </c>
      <c r="H905">
        <f t="array" ref="H905">FREQUENCY(IF('Data Transformation'!$B$4:$B$8425=B891,'Data Transformation'!$G$4:$G$8425),'Bin Analysis'!$B905)</f>
        <v>2073</v>
      </c>
      <c r="I905">
        <f t="shared" si="112"/>
        <v>0</v>
      </c>
      <c r="J905">
        <f t="shared" si="113"/>
        <v>0</v>
      </c>
      <c r="K905">
        <f>J905*Weighting!$W$17</f>
        <v>0</v>
      </c>
      <c r="M905" s="14"/>
    </row>
    <row r="906" spans="1:13" x14ac:dyDescent="0.55000000000000004">
      <c r="A906" s="32" t="str">
        <f>IF(Weighting!$P$18&gt;0,B906,"")</f>
        <v/>
      </c>
      <c r="B906" t="e">
        <f>Weighting!$C$18</f>
        <v>#DIV/0!</v>
      </c>
      <c r="C906" t="e">
        <f>Weighting!$F$18</f>
        <v>#NUM!</v>
      </c>
      <c r="D906" t="e">
        <f>IF(C906=1,'Data Transformation'!$G$3+0.5*'Data Transformation'!$W$25,IF(C907=1,D907-'Data Transformation'!$W$25,FALSE))</f>
        <v>#NUM!</v>
      </c>
      <c r="E906">
        <f t="array" ref="E906">IF(ISLOGICAL(D906),"",FREQUENCY(IF('Data Transformation'!$B$425:$B$8425='Bin Analysis'!$B891,'Data Transformation'!$G$425:$G$8425),D906))</f>
        <v>2001</v>
      </c>
      <c r="F906">
        <f t="shared" si="111"/>
        <v>0</v>
      </c>
      <c r="G906">
        <f>Weighting!$H$18</f>
        <v>0</v>
      </c>
      <c r="H906">
        <f t="array" ref="H906">FREQUENCY(IF('Data Transformation'!$B$4:$B$8425=B891,'Data Transformation'!$G$4:$G$8425),'Bin Analysis'!$B906)</f>
        <v>2073</v>
      </c>
      <c r="I906">
        <f t="shared" si="112"/>
        <v>0</v>
      </c>
      <c r="J906">
        <f t="shared" si="113"/>
        <v>0</v>
      </c>
      <c r="K906">
        <f>J906*Weighting!$W$18</f>
        <v>0</v>
      </c>
      <c r="M906" s="14"/>
    </row>
    <row r="907" spans="1:13" x14ac:dyDescent="0.55000000000000004">
      <c r="A907" s="32" t="str">
        <f>IF(Weighting!$P$19&gt;0,B907,"")</f>
        <v/>
      </c>
      <c r="B907" t="e">
        <f>Weighting!$C$19</f>
        <v>#DIV/0!</v>
      </c>
      <c r="C907" t="e">
        <f>Weighting!$F$19</f>
        <v>#NUM!</v>
      </c>
      <c r="D907" t="e">
        <f>IF(C907=1,'Data Transformation'!$G$3+0.5*'Data Transformation'!$W$25,IF(C908=1,D908-'Data Transformation'!$W$25,FALSE))</f>
        <v>#NUM!</v>
      </c>
      <c r="E907">
        <f t="array" ref="E907">IF(ISLOGICAL(D907),"",FREQUENCY(IF('Data Transformation'!$B$425:$B$8425='Bin Analysis'!$B891,'Data Transformation'!$G$425:$G$8425),D907))</f>
        <v>2001</v>
      </c>
      <c r="F907">
        <f t="shared" si="111"/>
        <v>0</v>
      </c>
      <c r="G907">
        <f>Weighting!$H$19</f>
        <v>0</v>
      </c>
      <c r="H907">
        <f t="array" ref="H907">FREQUENCY(IF('Data Transformation'!$B$4:$B$8425=B891,'Data Transformation'!$G$4:$G$8425),'Bin Analysis'!$B907)</f>
        <v>2073</v>
      </c>
      <c r="I907">
        <f t="shared" si="112"/>
        <v>0</v>
      </c>
      <c r="J907">
        <f t="shared" si="113"/>
        <v>0</v>
      </c>
      <c r="K907">
        <f>J907*Weighting!$W$19</f>
        <v>0</v>
      </c>
      <c r="M907" s="14"/>
    </row>
    <row r="908" spans="1:13" x14ac:dyDescent="0.55000000000000004">
      <c r="A908" s="32" t="str">
        <f>IF(Weighting!$P$20&gt;0,B908,"")</f>
        <v/>
      </c>
      <c r="B908" t="e">
        <f>Weighting!$C$20</f>
        <v>#DIV/0!</v>
      </c>
      <c r="C908" t="e">
        <f>Weighting!$F$20</f>
        <v>#NUM!</v>
      </c>
      <c r="D908" t="e">
        <f>IF(C908=1,'Data Transformation'!$G$3+0.5*'Data Transformation'!$W$25,IF(C909=1,D909-'Data Transformation'!$W$25,FALSE))</f>
        <v>#NUM!</v>
      </c>
      <c r="E908">
        <f t="array" ref="E908">IF(ISLOGICAL(D908),"",FREQUENCY(IF('Data Transformation'!$B$425:$B$8425='Bin Analysis'!$B891,'Data Transformation'!$G$425:$G$8425),D908))</f>
        <v>2001</v>
      </c>
      <c r="F908">
        <f t="shared" si="111"/>
        <v>0</v>
      </c>
      <c r="G908">
        <f>Weighting!$H$20</f>
        <v>0</v>
      </c>
      <c r="H908">
        <f t="array" ref="H908">FREQUENCY(IF('Data Transformation'!$B$4:$B$8425=B891,'Data Transformation'!$G$4:$G$8425),'Bin Analysis'!$B908)</f>
        <v>2073</v>
      </c>
      <c r="I908">
        <f t="shared" si="112"/>
        <v>0</v>
      </c>
      <c r="J908">
        <f t="shared" si="113"/>
        <v>0</v>
      </c>
      <c r="K908">
        <f>J908*Weighting!$W$20</f>
        <v>0</v>
      </c>
      <c r="M908" s="14"/>
    </row>
    <row r="909" spans="1:13" x14ac:dyDescent="0.55000000000000004">
      <c r="A909" s="32" t="str">
        <f>IF(Weighting!$P$21&gt;0,B909,"")</f>
        <v/>
      </c>
      <c r="B909" t="e">
        <f>Weighting!$C$21</f>
        <v>#DIV/0!</v>
      </c>
      <c r="C909" t="e">
        <f>Weighting!$F$21</f>
        <v>#NUM!</v>
      </c>
      <c r="D909" t="e">
        <f>IF(C909=1,'Data Transformation'!$G$3+0.5*'Data Transformation'!$W$25,IF(C910=1,D910-'Data Transformation'!$W$25,FALSE))</f>
        <v>#NUM!</v>
      </c>
      <c r="E909">
        <f t="array" ref="E909">IF(ISLOGICAL(D909),"",FREQUENCY(IF('Data Transformation'!$B$425:$B$8425='Bin Analysis'!$B891,'Data Transformation'!$G$425:$G$8425),D909))</f>
        <v>2001</v>
      </c>
      <c r="F909">
        <f t="shared" si="111"/>
        <v>0</v>
      </c>
      <c r="G909">
        <f>Weighting!$H$21</f>
        <v>0</v>
      </c>
      <c r="H909">
        <f t="array" ref="H909">FREQUENCY(IF('Data Transformation'!$B$4:$B$8425=B891,'Data Transformation'!$G$4:$G$8425),'Bin Analysis'!$B909)</f>
        <v>2073</v>
      </c>
      <c r="I909">
        <f t="shared" si="112"/>
        <v>0</v>
      </c>
      <c r="J909">
        <f t="shared" si="113"/>
        <v>0</v>
      </c>
      <c r="K909">
        <f>J909*Weighting!$W$21</f>
        <v>0</v>
      </c>
      <c r="M909" s="14"/>
    </row>
    <row r="910" spans="1:13" x14ac:dyDescent="0.55000000000000004">
      <c r="A910" s="32" t="str">
        <f>IF(Weighting!$P$22&gt;0,B910,"")</f>
        <v/>
      </c>
      <c r="B910" t="e">
        <f>Weighting!$C$22</f>
        <v>#DIV/0!</v>
      </c>
      <c r="C910" t="e">
        <f>Weighting!$F$22</f>
        <v>#NUM!</v>
      </c>
      <c r="D910" t="e">
        <f>IF(C910=1,'Data Transformation'!$G$3+0.5*'Data Transformation'!$W$25,IF(C911=1,D911-'Data Transformation'!$W$25,FALSE))</f>
        <v>#NUM!</v>
      </c>
      <c r="E910">
        <f t="array" ref="E910">IF(ISLOGICAL(D910),"",FREQUENCY(IF('Data Transformation'!$B$425:$B$8425='Bin Analysis'!$B891,'Data Transformation'!$G$425:$G$8425),D910))</f>
        <v>2001</v>
      </c>
      <c r="F910">
        <f t="shared" si="111"/>
        <v>0</v>
      </c>
      <c r="G910">
        <f>Weighting!$H$22</f>
        <v>0</v>
      </c>
      <c r="H910">
        <f t="array" ref="H910">FREQUENCY(IF('Data Transformation'!$B$4:$B$8425=B891,'Data Transformation'!$G$4:$G$8425),'Bin Analysis'!$B910)</f>
        <v>2073</v>
      </c>
      <c r="I910">
        <f t="shared" si="112"/>
        <v>0</v>
      </c>
      <c r="J910">
        <f t="shared" si="113"/>
        <v>0</v>
      </c>
      <c r="K910">
        <f>J910*Weighting!$W$22</f>
        <v>0</v>
      </c>
      <c r="M910" s="14"/>
    </row>
    <row r="911" spans="1:13" x14ac:dyDescent="0.55000000000000004">
      <c r="A911" s="32" t="str">
        <f>IF(Weighting!$P$23&gt;0,B911,"")</f>
        <v/>
      </c>
      <c r="B911" t="e">
        <f>Weighting!$C$23</f>
        <v>#DIV/0!</v>
      </c>
      <c r="C911" t="e">
        <f>Weighting!$F$23</f>
        <v>#NUM!</v>
      </c>
      <c r="D911" t="e">
        <f>IF(C911=1,'Data Transformation'!$G$3+0.5*'Data Transformation'!$W$25,IF(C912=1,D912-'Data Transformation'!$W$25,FALSE))</f>
        <v>#NUM!</v>
      </c>
      <c r="E911">
        <f t="array" ref="E911">IF(ISLOGICAL(D911),"",FREQUENCY(IF('Data Transformation'!$B$425:$B$8425='Bin Analysis'!$B891,'Data Transformation'!$G$425:$G$8425),D911))</f>
        <v>2001</v>
      </c>
      <c r="F911">
        <f t="shared" si="111"/>
        <v>0</v>
      </c>
      <c r="G911">
        <f>Weighting!$H$23</f>
        <v>0</v>
      </c>
      <c r="H911">
        <f t="array" ref="H911">FREQUENCY(IF('Data Transformation'!$B$4:$B$8425=B891,'Data Transformation'!$G$4:$G$8425),'Bin Analysis'!$B911)</f>
        <v>2073</v>
      </c>
      <c r="I911">
        <f t="shared" si="112"/>
        <v>0</v>
      </c>
      <c r="J911">
        <f t="shared" si="113"/>
        <v>0</v>
      </c>
      <c r="K911">
        <f>J911*Weighting!$W$23</f>
        <v>0</v>
      </c>
      <c r="M911" s="14"/>
    </row>
    <row r="912" spans="1:13" x14ac:dyDescent="0.55000000000000004">
      <c r="A912" s="32" t="str">
        <f>IF(Weighting!$P$24&gt;0,B912,"")</f>
        <v/>
      </c>
      <c r="B912" t="e">
        <f>Weighting!$C$24</f>
        <v>#DIV/0!</v>
      </c>
      <c r="C912" t="e">
        <f>Weighting!$F$24</f>
        <v>#NUM!</v>
      </c>
      <c r="D912" t="e">
        <f>IF(C912=1,'Data Transformation'!$G$3+0.5*'Data Transformation'!$W$25,IF(C913=1,D913-'Data Transformation'!$W$25,FALSE))</f>
        <v>#NUM!</v>
      </c>
      <c r="E912">
        <f t="array" ref="E912">IF(ISLOGICAL(D912),"",FREQUENCY(IF('Data Transformation'!$B$425:$B$8425='Bin Analysis'!$B891,'Data Transformation'!$G$425:$G$8425),D912))</f>
        <v>2001</v>
      </c>
      <c r="F912">
        <f t="shared" si="111"/>
        <v>0</v>
      </c>
      <c r="G912">
        <f>Weighting!$H$24</f>
        <v>0</v>
      </c>
      <c r="H912">
        <f t="array" ref="H912">FREQUENCY(IF('Data Transformation'!$B$4:$B$8425=B891,'Data Transformation'!$G$4:$G$8425),'Bin Analysis'!$B912)</f>
        <v>2073</v>
      </c>
      <c r="I912">
        <f t="shared" si="112"/>
        <v>0</v>
      </c>
      <c r="J912">
        <f t="shared" si="113"/>
        <v>0</v>
      </c>
      <c r="K912">
        <f>J912*Weighting!$W$24</f>
        <v>0</v>
      </c>
      <c r="M912" s="14"/>
    </row>
    <row r="913" spans="1:25" x14ac:dyDescent="0.55000000000000004">
      <c r="A913" s="32" t="str">
        <f>IF(Weighting!$P$25&gt;0,B913,"")</f>
        <v/>
      </c>
      <c r="B913" t="e">
        <f>Weighting!$C$25</f>
        <v>#DIV/0!</v>
      </c>
      <c r="C913" t="e">
        <f>Weighting!$F$25</f>
        <v>#NUM!</v>
      </c>
      <c r="D913" t="e">
        <f>IF(C913=1,'Data Transformation'!$G$3+0.5*'Data Transformation'!$W$25,IF(C914=1,D914-'Data Transformation'!$W$25,FALSE))</f>
        <v>#NUM!</v>
      </c>
      <c r="E913">
        <f t="array" ref="E913">IF(ISLOGICAL(D913),"",FREQUENCY(IF('Data Transformation'!$B$425:$B$8425='Bin Analysis'!$B891,'Data Transformation'!$G$425:$G$8425),D913))</f>
        <v>2001</v>
      </c>
      <c r="F913">
        <f t="shared" si="111"/>
        <v>0</v>
      </c>
      <c r="G913">
        <f>Weighting!$H$25</f>
        <v>0</v>
      </c>
      <c r="H913">
        <f t="array" ref="H913">FREQUENCY(IF('Data Transformation'!$B$4:$B$8425=B891,'Data Transformation'!$G$4:$G$8425),'Bin Analysis'!$B913)</f>
        <v>2073</v>
      </c>
      <c r="I913">
        <f t="shared" si="112"/>
        <v>0</v>
      </c>
      <c r="J913">
        <f t="shared" si="113"/>
        <v>0</v>
      </c>
      <c r="K913">
        <f>J913*Weighting!$W$25</f>
        <v>0</v>
      </c>
      <c r="M913" s="14"/>
    </row>
    <row r="914" spans="1:25" x14ac:dyDescent="0.55000000000000004">
      <c r="O914"/>
      <c r="P914"/>
      <c r="Q914"/>
      <c r="R914"/>
    </row>
    <row r="915" spans="1:25" ht="23.35" x14ac:dyDescent="0.8">
      <c r="A915" s="21" t="s">
        <v>0</v>
      </c>
      <c r="B915" s="21" t="str">
        <f>IFERROR(VLOOKUP(C915,'Data Transformation'!$L$6:$M$426,2,FALSE),"")</f>
        <v/>
      </c>
      <c r="C915" s="21">
        <f>C891+1</f>
        <v>38</v>
      </c>
      <c r="D915" s="21"/>
      <c r="E915" s="21"/>
      <c r="F915" s="21"/>
      <c r="G915" s="21"/>
      <c r="H915" s="22"/>
      <c r="I915" s="22"/>
      <c r="J915" s="22"/>
      <c r="K915" s="21"/>
      <c r="L915" s="21" t="str">
        <f>B915</f>
        <v/>
      </c>
      <c r="M915" s="23" t="e">
        <f>INDEX('Data Transformation'!$O$4:$O$424,MATCH($B915,'Data Transformation'!$M$4:$M$424,0),MATCH($M$2,'Data Transformation'!$O$3,0))</f>
        <v>#N/A</v>
      </c>
      <c r="N915" s="27" t="e">
        <f>IF('Input and Summary Results'!$J$16="minimum",'Bin Analysis'!X916/(M915-1),'Bin Analysis'!Y915/('Bin Analysis'!M915-1))</f>
        <v>#N/A</v>
      </c>
      <c r="O915" s="27" t="e">
        <f>IF(M915=FALSE,NA(),(VLOOKUP(1,C918:K937,4,FALSE))/(M915-1))</f>
        <v>#N/A</v>
      </c>
      <c r="P915" s="27" t="e">
        <f>IF(M915=FALSE,NA(),SUM(J918:J937)/Weighting!$S$5)</f>
        <v>#N/A</v>
      </c>
      <c r="Q915" s="27" t="e">
        <f>IF(M915=FALSE,NA(),SUM(K918:K937)/Weighting!$S$6)</f>
        <v>#N/A</v>
      </c>
      <c r="R915" s="27" t="e">
        <f>IF(M915=FALSE,NA(),(VLOOKUP(1,G918:K937,3,FALSE))/(M915-1))</f>
        <v>#N/A</v>
      </c>
      <c r="S915" s="22" t="e">
        <f>IF(M915=FALSE,NA(),IF(SUM(J918:J937)=2,"yes","no"))</f>
        <v>#N/A</v>
      </c>
      <c r="X915" s="2" cm="2">
        <f t="array" ref="X915:X916">FREQUENCY(IF('Data Transformation'!$B$425:$B$6424='Bin Analysis'!L915,'Data Transformation'!$G$425:$G$6424),'Data Transformation'!$U$11)</f>
        <v>0</v>
      </c>
      <c r="Y915" s="2" cm="2">
        <f t="array" ref="Y915:Y916">FREQUENCY(IF('Data Transformation'!$B$425:$B$6424='Bin Analysis'!L915,'Data Transformation'!$G$425:$G$6424),'Data Transformation'!$U$12)</f>
        <v>0</v>
      </c>
    </row>
    <row r="916" spans="1:25" x14ac:dyDescent="0.55000000000000004">
      <c r="A916" s="14" t="s">
        <v>67</v>
      </c>
      <c r="B916" t="s">
        <v>47</v>
      </c>
      <c r="C916" t="s">
        <v>5</v>
      </c>
      <c r="D916" t="s">
        <v>100</v>
      </c>
      <c r="E916" t="s">
        <v>101</v>
      </c>
      <c r="F916" t="s">
        <v>102</v>
      </c>
      <c r="G916" t="s">
        <v>70</v>
      </c>
      <c r="H916" t="s">
        <v>31</v>
      </c>
      <c r="I916" t="s">
        <v>32</v>
      </c>
      <c r="J916" t="s">
        <v>46</v>
      </c>
      <c r="K916" s="14" t="s">
        <v>45</v>
      </c>
      <c r="M916" s="14"/>
      <c r="X916" s="2">
        <v>0</v>
      </c>
      <c r="Y916" s="2">
        <v>0</v>
      </c>
    </row>
    <row r="917" spans="1:25" x14ac:dyDescent="0.55000000000000004">
      <c r="A917" s="32"/>
      <c r="D917" t="e">
        <f>IF(C917=1,'Data Transformation'!$G$3+0.5*'Data Transformation'!$W$25,IF(C918=1,D918-'Data Transformation'!$W$25,FALSE))</f>
        <v>#NUM!</v>
      </c>
      <c r="E917">
        <f t="array" ref="E917">IF(ISLOGICAL(D917),"",FREQUENCY(IF('Data Transformation'!$B$425:$B$8425='Bin Analysis'!$B915,'Data Transformation'!$G$425:$G$8425),D917))</f>
        <v>2001</v>
      </c>
      <c r="F917" t="e">
        <f>IF(ISLOGICAL(D917),"",E917-E916)</f>
        <v>#VALUE!</v>
      </c>
      <c r="M917" s="14"/>
    </row>
    <row r="918" spans="1:25" x14ac:dyDescent="0.55000000000000004">
      <c r="A918" s="32" t="e">
        <f>IF(Weighting!$P$6&gt;0,B918,"")</f>
        <v>#NUM!</v>
      </c>
      <c r="B918" t="e">
        <f>Weighting!$C$6</f>
        <v>#DIV/0!</v>
      </c>
      <c r="C918" t="e">
        <f>Weighting!$F$6</f>
        <v>#NUM!</v>
      </c>
      <c r="D918" t="e">
        <f>IF(C918=1,'Data Transformation'!$G$3+0.5*'Data Transformation'!$W$25,IF(C919=1,D919-'Data Transformation'!$W$25,FALSE))</f>
        <v>#NUM!</v>
      </c>
      <c r="E918">
        <f t="array" ref="E918">IF(ISLOGICAL(D918),"",FREQUENCY(IF('Data Transformation'!$B$425:$B$8425='Bin Analysis'!$B915,'Data Transformation'!$G$425:$G$8425),D918))</f>
        <v>2001</v>
      </c>
      <c r="F918">
        <f>IF(ISLOGICAL(D918),"",E918-E917)</f>
        <v>0</v>
      </c>
      <c r="G918">
        <f>Weighting!$H$6</f>
        <v>1</v>
      </c>
      <c r="H918">
        <f t="array" ref="H918">FREQUENCY(IF('Data Transformation'!$B$4:$B$8425=B915,'Data Transformation'!$G$4:$G$8425),'Bin Analysis'!$B918)</f>
        <v>2073</v>
      </c>
      <c r="I918">
        <f>H918-H917</f>
        <v>2073</v>
      </c>
      <c r="J918">
        <f>IF(I918=0,0,1)</f>
        <v>1</v>
      </c>
      <c r="K918" t="e">
        <f>J918*Weighting!$W$6</f>
        <v>#NUM!</v>
      </c>
      <c r="M918" s="14"/>
    </row>
    <row r="919" spans="1:25" x14ac:dyDescent="0.55000000000000004">
      <c r="A919" s="32" t="str">
        <f>IF(Weighting!$P$7&gt;0,B919,"")</f>
        <v/>
      </c>
      <c r="B919" t="e">
        <f>Weighting!$C$7</f>
        <v>#DIV/0!</v>
      </c>
      <c r="C919" t="e">
        <f>Weighting!$F$7</f>
        <v>#NUM!</v>
      </c>
      <c r="D919" t="e">
        <f>IF(C919=1,'Data Transformation'!$G$3+0.5*'Data Transformation'!$W$25,IF(C920=1,D920-'Data Transformation'!$W$25,FALSE))</f>
        <v>#NUM!</v>
      </c>
      <c r="E919">
        <f t="array" ref="E919">IF(ISLOGICAL(D919),"",FREQUENCY(IF('Data Transformation'!$B$425:$B$8425='Bin Analysis'!$B915,'Data Transformation'!$G$425:$G$8425),D919))</f>
        <v>2001</v>
      </c>
      <c r="F919">
        <f t="shared" ref="F919:F937" si="114">IF(ISLOGICAL(D919),"",E919-E918)</f>
        <v>0</v>
      </c>
      <c r="G919">
        <f>Weighting!$H$7</f>
        <v>0</v>
      </c>
      <c r="H919">
        <f t="array" ref="H919">FREQUENCY(IF('Data Transformation'!$B$4:$B$8425=B915,'Data Transformation'!$G$4:$G$8425),'Bin Analysis'!$B919)</f>
        <v>2073</v>
      </c>
      <c r="I919">
        <f t="shared" ref="I919:I937" si="115">H919-H918</f>
        <v>0</v>
      </c>
      <c r="J919">
        <f>IF(I919=0,0,1)</f>
        <v>0</v>
      </c>
      <c r="K919">
        <f>J919*Weighting!$W$7</f>
        <v>0</v>
      </c>
      <c r="M919" s="14"/>
    </row>
    <row r="920" spans="1:25" x14ac:dyDescent="0.55000000000000004">
      <c r="A920" s="32" t="str">
        <f>IF(Weighting!$P$8&gt;0,B920,"")</f>
        <v/>
      </c>
      <c r="B920" t="e">
        <f>Weighting!$C$8</f>
        <v>#DIV/0!</v>
      </c>
      <c r="C920" t="e">
        <f>Weighting!$F$8</f>
        <v>#NUM!</v>
      </c>
      <c r="D920" t="e">
        <f>IF(C920=1,'Data Transformation'!$G$3+0.5*'Data Transformation'!$W$25,IF(C921=1,D921-'Data Transformation'!$W$25,FALSE))</f>
        <v>#NUM!</v>
      </c>
      <c r="E920">
        <f t="array" ref="E920">IF(ISLOGICAL(D920),"",FREQUENCY(IF('Data Transformation'!$B$425:$B$8425='Bin Analysis'!$B915,'Data Transformation'!$G$425:$G$8425),D920))</f>
        <v>2001</v>
      </c>
      <c r="F920">
        <f t="shared" si="114"/>
        <v>0</v>
      </c>
      <c r="G920">
        <f>Weighting!$H$8</f>
        <v>0</v>
      </c>
      <c r="H920">
        <f t="array" ref="H920">FREQUENCY(IF('Data Transformation'!$B$4:$B$8425=B915,'Data Transformation'!$G$4:$G$8425),'Bin Analysis'!$B920)</f>
        <v>2073</v>
      </c>
      <c r="I920">
        <f t="shared" si="115"/>
        <v>0</v>
      </c>
      <c r="J920">
        <f t="shared" ref="J920:J937" si="116">IF(I920=0,0,1)</f>
        <v>0</v>
      </c>
      <c r="K920">
        <f>J920*Weighting!$W$8</f>
        <v>0</v>
      </c>
      <c r="M920" s="14"/>
    </row>
    <row r="921" spans="1:25" x14ac:dyDescent="0.55000000000000004">
      <c r="A921" s="32" t="str">
        <f>IF(Weighting!$P$9&gt;0,B921,"")</f>
        <v/>
      </c>
      <c r="B921" s="50" t="e">
        <f>Weighting!$C$9</f>
        <v>#DIV/0!</v>
      </c>
      <c r="C921" t="e">
        <f>Weighting!$F$9</f>
        <v>#NUM!</v>
      </c>
      <c r="D921" t="e">
        <f>IF(C921=1,'Data Transformation'!$G$3+0.5*'Data Transformation'!$W$25,IF(C922=1,D922-'Data Transformation'!$W$25,FALSE))</f>
        <v>#NUM!</v>
      </c>
      <c r="E921">
        <f t="array" ref="E921">IF(ISLOGICAL(D921),"",FREQUENCY(IF('Data Transformation'!$B$425:$B$8425='Bin Analysis'!$B915,'Data Transformation'!$G$425:$G$8425),D921))</f>
        <v>2001</v>
      </c>
      <c r="F921">
        <f t="shared" si="114"/>
        <v>0</v>
      </c>
      <c r="G921">
        <f>Weighting!$H$9</f>
        <v>0</v>
      </c>
      <c r="H921">
        <f t="array" ref="H921">FREQUENCY(IF('Data Transformation'!$B$4:$B$8425=B915,'Data Transformation'!$G$4:$G$8425),'Bin Analysis'!$B921)</f>
        <v>2073</v>
      </c>
      <c r="I921">
        <f t="shared" si="115"/>
        <v>0</v>
      </c>
      <c r="J921">
        <f t="shared" si="116"/>
        <v>0</v>
      </c>
      <c r="K921">
        <f>J921*Weighting!$W$9</f>
        <v>0</v>
      </c>
      <c r="M921" s="14"/>
    </row>
    <row r="922" spans="1:25" x14ac:dyDescent="0.55000000000000004">
      <c r="A922" s="32" t="str">
        <f>IF(Weighting!$P$10&gt;0,B922,"")</f>
        <v/>
      </c>
      <c r="B922" t="e">
        <f>Weighting!$C$10</f>
        <v>#DIV/0!</v>
      </c>
      <c r="C922" t="e">
        <f>Weighting!$F$10</f>
        <v>#NUM!</v>
      </c>
      <c r="D922" t="e">
        <f>IF(C922=1,'Data Transformation'!$G$3+0.5*'Data Transformation'!$W$25,IF(C923=1,D923-'Data Transformation'!$W$25,FALSE))</f>
        <v>#NUM!</v>
      </c>
      <c r="E922">
        <f t="array" ref="E922">IF(ISLOGICAL(D922),"",FREQUENCY(IF('Data Transformation'!$B$425:$B$8425='Bin Analysis'!$B915,'Data Transformation'!$G$425:$G$8425),D922))</f>
        <v>2001</v>
      </c>
      <c r="F922">
        <f t="shared" si="114"/>
        <v>0</v>
      </c>
      <c r="G922">
        <f>Weighting!$H$10</f>
        <v>0</v>
      </c>
      <c r="H922">
        <f t="array" ref="H922">FREQUENCY(IF('Data Transformation'!$B$4:$B$8425=B915,'Data Transformation'!$G$4:$G$8425),'Bin Analysis'!$B922)</f>
        <v>2073</v>
      </c>
      <c r="I922">
        <f t="shared" si="115"/>
        <v>0</v>
      </c>
      <c r="J922">
        <f t="shared" si="116"/>
        <v>0</v>
      </c>
      <c r="K922">
        <f>J922*Weighting!$W$10</f>
        <v>0</v>
      </c>
      <c r="M922" s="14"/>
    </row>
    <row r="923" spans="1:25" x14ac:dyDescent="0.55000000000000004">
      <c r="A923" s="32" t="str">
        <f>IF(Weighting!$P$11&gt;0,B923,"")</f>
        <v/>
      </c>
      <c r="B923" t="e">
        <f>Weighting!$C$11</f>
        <v>#DIV/0!</v>
      </c>
      <c r="C923" t="e">
        <f>Weighting!$F$11</f>
        <v>#NUM!</v>
      </c>
      <c r="D923" t="e">
        <f>IF(C923=1,'Data Transformation'!$G$3+0.5*'Data Transformation'!$W$25,IF(C924=1,D924-'Data Transformation'!$W$25,FALSE))</f>
        <v>#NUM!</v>
      </c>
      <c r="E923">
        <f t="array" ref="E923">IF(ISLOGICAL(D923),"",FREQUENCY(IF('Data Transformation'!$B$425:$B$8425='Bin Analysis'!$B915,'Data Transformation'!$G$425:$G$8425),D923))</f>
        <v>2001</v>
      </c>
      <c r="F923">
        <f t="shared" si="114"/>
        <v>0</v>
      </c>
      <c r="G923">
        <f>Weighting!$H$11</f>
        <v>0</v>
      </c>
      <c r="H923">
        <f t="array" ref="H923">FREQUENCY(IF('Data Transformation'!$B$4:$B$8425=B915,'Data Transformation'!$G$4:$G$8425),'Bin Analysis'!$B923)</f>
        <v>2073</v>
      </c>
      <c r="I923">
        <f t="shared" si="115"/>
        <v>0</v>
      </c>
      <c r="J923">
        <f t="shared" si="116"/>
        <v>0</v>
      </c>
      <c r="K923">
        <f>J923*Weighting!$W$11</f>
        <v>0</v>
      </c>
      <c r="M923" s="14"/>
    </row>
    <row r="924" spans="1:25" x14ac:dyDescent="0.55000000000000004">
      <c r="A924" s="32" t="str">
        <f>IF(Weighting!$P$12&gt;0,B924,"")</f>
        <v/>
      </c>
      <c r="B924" t="e">
        <f>Weighting!$C$12</f>
        <v>#DIV/0!</v>
      </c>
      <c r="C924" t="e">
        <f>Weighting!$F$12</f>
        <v>#NUM!</v>
      </c>
      <c r="D924" t="e">
        <f>IF(C924=1,'Data Transformation'!$G$3+0.5*'Data Transformation'!$W$25,IF(C925=1,D925-'Data Transformation'!$W$25,FALSE))</f>
        <v>#NUM!</v>
      </c>
      <c r="E924">
        <f t="array" ref="E924">IF(ISLOGICAL(D924),"",FREQUENCY(IF('Data Transformation'!$B$425:$B$8425='Bin Analysis'!$B915,'Data Transformation'!$G$425:$G$8425),D924))</f>
        <v>2001</v>
      </c>
      <c r="F924">
        <f t="shared" si="114"/>
        <v>0</v>
      </c>
      <c r="G924">
        <f>Weighting!$H$12</f>
        <v>0</v>
      </c>
      <c r="H924">
        <f t="array" ref="H924">FREQUENCY(IF('Data Transformation'!$B$4:$B$8425=B915,'Data Transformation'!$G$4:$G$8425),'Bin Analysis'!$B924)</f>
        <v>2073</v>
      </c>
      <c r="I924">
        <f t="shared" si="115"/>
        <v>0</v>
      </c>
      <c r="J924">
        <f t="shared" si="116"/>
        <v>0</v>
      </c>
      <c r="K924">
        <f>J924*Weighting!$W$12</f>
        <v>0</v>
      </c>
      <c r="M924" s="14"/>
    </row>
    <row r="925" spans="1:25" x14ac:dyDescent="0.55000000000000004">
      <c r="A925" s="32" t="str">
        <f>IF(Weighting!$P$13&gt;0,B925,"")</f>
        <v/>
      </c>
      <c r="B925" t="e">
        <f>Weighting!$C$13</f>
        <v>#DIV/0!</v>
      </c>
      <c r="C925" t="e">
        <f>Weighting!$F$13</f>
        <v>#NUM!</v>
      </c>
      <c r="D925" t="e">
        <f>IF(C925=1,'Data Transformation'!$G$3+0.5*'Data Transformation'!$W$25,IF(C926=1,D926-'Data Transformation'!$W$25,FALSE))</f>
        <v>#NUM!</v>
      </c>
      <c r="E925">
        <f t="array" ref="E925">IF(ISLOGICAL(D925),"",FREQUENCY(IF('Data Transformation'!$B$425:$B$8425='Bin Analysis'!$B915,'Data Transformation'!$G$425:$G$8425),D925))</f>
        <v>2001</v>
      </c>
      <c r="F925">
        <f t="shared" si="114"/>
        <v>0</v>
      </c>
      <c r="G925">
        <f>Weighting!$H$13</f>
        <v>0</v>
      </c>
      <c r="H925">
        <f t="array" ref="H925">FREQUENCY(IF('Data Transformation'!$B$4:$B$8425=B915,'Data Transformation'!$G$4:$G$8425),'Bin Analysis'!$B925)</f>
        <v>2073</v>
      </c>
      <c r="I925">
        <f t="shared" si="115"/>
        <v>0</v>
      </c>
      <c r="J925">
        <f t="shared" si="116"/>
        <v>0</v>
      </c>
      <c r="K925">
        <f>J925*Weighting!$W$13</f>
        <v>0</v>
      </c>
      <c r="M925" s="14"/>
    </row>
    <row r="926" spans="1:25" x14ac:dyDescent="0.55000000000000004">
      <c r="A926" s="32" t="str">
        <f>IF(Weighting!$P$14&gt;0,B926,"")</f>
        <v/>
      </c>
      <c r="B926" t="e">
        <f>Weighting!$C$14</f>
        <v>#DIV/0!</v>
      </c>
      <c r="C926" t="e">
        <f>Weighting!$F$14</f>
        <v>#NUM!</v>
      </c>
      <c r="D926" t="e">
        <f>IF(C926=1,'Data Transformation'!$G$3+0.5*'Data Transformation'!$W$25,IF(C927=1,D927-'Data Transformation'!$W$25,FALSE))</f>
        <v>#NUM!</v>
      </c>
      <c r="E926">
        <f t="array" ref="E926">IF(ISLOGICAL(D926),"",FREQUENCY(IF('Data Transformation'!$B$425:$B$8425='Bin Analysis'!$B915,'Data Transformation'!$G$425:$G$8425),D926))</f>
        <v>2001</v>
      </c>
      <c r="F926">
        <f t="shared" si="114"/>
        <v>0</v>
      </c>
      <c r="G926">
        <f>Weighting!$H$14</f>
        <v>0</v>
      </c>
      <c r="H926">
        <f t="array" ref="H926">FREQUENCY(IF('Data Transformation'!$B$4:$B$8425=B915,'Data Transformation'!$G$4:$G$8425),'Bin Analysis'!$B926)</f>
        <v>2073</v>
      </c>
      <c r="I926">
        <f t="shared" si="115"/>
        <v>0</v>
      </c>
      <c r="J926">
        <f t="shared" si="116"/>
        <v>0</v>
      </c>
      <c r="K926">
        <f>J926*Weighting!$W$14</f>
        <v>0</v>
      </c>
      <c r="M926" s="14"/>
    </row>
    <row r="927" spans="1:25" x14ac:dyDescent="0.55000000000000004">
      <c r="A927" s="32" t="str">
        <f>IF(Weighting!$P$15&gt;0,B927,"")</f>
        <v/>
      </c>
      <c r="B927" t="e">
        <f>Weighting!$C$15</f>
        <v>#DIV/0!</v>
      </c>
      <c r="C927" t="e">
        <f>Weighting!$F$15</f>
        <v>#NUM!</v>
      </c>
      <c r="D927" t="e">
        <f>IF(C927=1,'Data Transformation'!$G$3+0.5*'Data Transformation'!$W$25,IF(C928=1,D928-'Data Transformation'!$W$25,FALSE))</f>
        <v>#NUM!</v>
      </c>
      <c r="E927">
        <f t="array" ref="E927">IF(ISLOGICAL(D927),"",FREQUENCY(IF('Data Transformation'!$B$425:$B$8425='Bin Analysis'!$B915,'Data Transformation'!$G$425:$G$8425),D927))</f>
        <v>2001</v>
      </c>
      <c r="F927">
        <f t="shared" si="114"/>
        <v>0</v>
      </c>
      <c r="G927">
        <f>Weighting!$H$15</f>
        <v>0</v>
      </c>
      <c r="H927">
        <f t="array" ref="H927">FREQUENCY(IF('Data Transformation'!$B$4:$B$8425=B915,'Data Transformation'!$G$4:$G$8425),'Bin Analysis'!$B927)</f>
        <v>2073</v>
      </c>
      <c r="I927">
        <f t="shared" si="115"/>
        <v>0</v>
      </c>
      <c r="J927">
        <f t="shared" si="116"/>
        <v>0</v>
      </c>
      <c r="K927">
        <f>J927*Weighting!$W$15</f>
        <v>0</v>
      </c>
      <c r="M927" s="14"/>
    </row>
    <row r="928" spans="1:25" x14ac:dyDescent="0.55000000000000004">
      <c r="A928" s="32" t="str">
        <f>IF(Weighting!$P$16&gt;0,B928,"")</f>
        <v/>
      </c>
      <c r="B928" t="e">
        <f>Weighting!$C$16</f>
        <v>#DIV/0!</v>
      </c>
      <c r="C928" t="e">
        <f>Weighting!$F$16</f>
        <v>#NUM!</v>
      </c>
      <c r="D928" t="e">
        <f>IF(C928=1,'Data Transformation'!$G$3+0.5*'Data Transformation'!$W$25,IF(C929=1,D929-'Data Transformation'!$W$25,FALSE))</f>
        <v>#NUM!</v>
      </c>
      <c r="E928">
        <f t="array" ref="E928">IF(ISLOGICAL(D928),"",FREQUENCY(IF('Data Transformation'!$B$425:$B$8425='Bin Analysis'!$B915,'Data Transformation'!$G$425:$G$8425),D928))</f>
        <v>2001</v>
      </c>
      <c r="F928">
        <f t="shared" si="114"/>
        <v>0</v>
      </c>
      <c r="G928">
        <f>Weighting!$H$16</f>
        <v>0</v>
      </c>
      <c r="H928">
        <f t="array" ref="H928">FREQUENCY(IF('Data Transformation'!$B$4:$B$8425=B915,'Data Transformation'!$G$4:$G$8425),'Bin Analysis'!$B928)</f>
        <v>2073</v>
      </c>
      <c r="I928">
        <f t="shared" si="115"/>
        <v>0</v>
      </c>
      <c r="J928">
        <f t="shared" si="116"/>
        <v>0</v>
      </c>
      <c r="K928">
        <f>J928*Weighting!$W$16</f>
        <v>0</v>
      </c>
      <c r="M928" s="14"/>
    </row>
    <row r="929" spans="1:25" x14ac:dyDescent="0.55000000000000004">
      <c r="A929" s="32" t="str">
        <f>IF(Weighting!$P$17&gt;0,B929,"")</f>
        <v/>
      </c>
      <c r="B929" t="e">
        <f>Weighting!$C$17</f>
        <v>#DIV/0!</v>
      </c>
      <c r="C929" t="e">
        <f>Weighting!$F$17</f>
        <v>#NUM!</v>
      </c>
      <c r="D929" t="e">
        <f>IF(C929=1,'Data Transformation'!$G$3+0.5*'Data Transformation'!$W$25,IF(C930=1,D930-'Data Transformation'!$W$25,FALSE))</f>
        <v>#NUM!</v>
      </c>
      <c r="E929">
        <f t="array" ref="E929">IF(ISLOGICAL(D929),"",FREQUENCY(IF('Data Transformation'!$B$425:$B$8425='Bin Analysis'!$B915,'Data Transformation'!$G$425:$G$8425),D929))</f>
        <v>2001</v>
      </c>
      <c r="F929">
        <f t="shared" si="114"/>
        <v>0</v>
      </c>
      <c r="G929">
        <f>Weighting!$H$17</f>
        <v>0</v>
      </c>
      <c r="H929">
        <f t="array" ref="H929">FREQUENCY(IF('Data Transformation'!$B$4:$B$8425=B915,'Data Transformation'!$G$4:$G$8425),'Bin Analysis'!$B929)</f>
        <v>2073</v>
      </c>
      <c r="I929">
        <f t="shared" si="115"/>
        <v>0</v>
      </c>
      <c r="J929">
        <f t="shared" si="116"/>
        <v>0</v>
      </c>
      <c r="K929">
        <f>J929*Weighting!$W$17</f>
        <v>0</v>
      </c>
      <c r="M929" s="14"/>
    </row>
    <row r="930" spans="1:25" x14ac:dyDescent="0.55000000000000004">
      <c r="A930" s="32" t="str">
        <f>IF(Weighting!$P$18&gt;0,B930,"")</f>
        <v/>
      </c>
      <c r="B930" t="e">
        <f>Weighting!$C$18</f>
        <v>#DIV/0!</v>
      </c>
      <c r="C930" t="e">
        <f>Weighting!$F$18</f>
        <v>#NUM!</v>
      </c>
      <c r="D930" t="e">
        <f>IF(C930=1,'Data Transformation'!$G$3+0.5*'Data Transformation'!$W$25,IF(C931=1,D931-'Data Transformation'!$W$25,FALSE))</f>
        <v>#NUM!</v>
      </c>
      <c r="E930">
        <f t="array" ref="E930">IF(ISLOGICAL(D930),"",FREQUENCY(IF('Data Transformation'!$B$425:$B$8425='Bin Analysis'!$B915,'Data Transformation'!$G$425:$G$8425),D930))</f>
        <v>2001</v>
      </c>
      <c r="F930">
        <f t="shared" si="114"/>
        <v>0</v>
      </c>
      <c r="G930">
        <f>Weighting!$H$18</f>
        <v>0</v>
      </c>
      <c r="H930">
        <f t="array" ref="H930">FREQUENCY(IF('Data Transformation'!$B$4:$B$8425=B915,'Data Transformation'!$G$4:$G$8425),'Bin Analysis'!$B930)</f>
        <v>2073</v>
      </c>
      <c r="I930">
        <f t="shared" si="115"/>
        <v>0</v>
      </c>
      <c r="J930">
        <f t="shared" si="116"/>
        <v>0</v>
      </c>
      <c r="K930">
        <f>J930*Weighting!$W$18</f>
        <v>0</v>
      </c>
      <c r="M930" s="14"/>
    </row>
    <row r="931" spans="1:25" x14ac:dyDescent="0.55000000000000004">
      <c r="A931" s="32" t="str">
        <f>IF(Weighting!$P$19&gt;0,B931,"")</f>
        <v/>
      </c>
      <c r="B931" t="e">
        <f>Weighting!$C$19</f>
        <v>#DIV/0!</v>
      </c>
      <c r="C931" t="e">
        <f>Weighting!$F$19</f>
        <v>#NUM!</v>
      </c>
      <c r="D931" t="e">
        <f>IF(C931=1,'Data Transformation'!$G$3+0.5*'Data Transformation'!$W$25,IF(C932=1,D932-'Data Transformation'!$W$25,FALSE))</f>
        <v>#NUM!</v>
      </c>
      <c r="E931">
        <f t="array" ref="E931">IF(ISLOGICAL(D931),"",FREQUENCY(IF('Data Transformation'!$B$425:$B$8425='Bin Analysis'!$B915,'Data Transformation'!$G$425:$G$8425),D931))</f>
        <v>2001</v>
      </c>
      <c r="F931">
        <f t="shared" si="114"/>
        <v>0</v>
      </c>
      <c r="G931">
        <f>Weighting!$H$19</f>
        <v>0</v>
      </c>
      <c r="H931">
        <f t="array" ref="H931">FREQUENCY(IF('Data Transformation'!$B$4:$B$8425=B915,'Data Transformation'!$G$4:$G$8425),'Bin Analysis'!$B931)</f>
        <v>2073</v>
      </c>
      <c r="I931">
        <f t="shared" si="115"/>
        <v>0</v>
      </c>
      <c r="J931">
        <f t="shared" si="116"/>
        <v>0</v>
      </c>
      <c r="K931">
        <f>J931*Weighting!$W$19</f>
        <v>0</v>
      </c>
      <c r="M931" s="14"/>
    </row>
    <row r="932" spans="1:25" x14ac:dyDescent="0.55000000000000004">
      <c r="A932" s="32" t="str">
        <f>IF(Weighting!$P$20&gt;0,B932,"")</f>
        <v/>
      </c>
      <c r="B932" t="e">
        <f>Weighting!$C$20</f>
        <v>#DIV/0!</v>
      </c>
      <c r="C932" t="e">
        <f>Weighting!$F$20</f>
        <v>#NUM!</v>
      </c>
      <c r="D932" t="e">
        <f>IF(C932=1,'Data Transformation'!$G$3+0.5*'Data Transformation'!$W$25,IF(C933=1,D933-'Data Transformation'!$W$25,FALSE))</f>
        <v>#NUM!</v>
      </c>
      <c r="E932">
        <f t="array" ref="E932">IF(ISLOGICAL(D932),"",FREQUENCY(IF('Data Transformation'!$B$425:$B$8425='Bin Analysis'!$B915,'Data Transformation'!$G$425:$G$8425),D932))</f>
        <v>2001</v>
      </c>
      <c r="F932">
        <f t="shared" si="114"/>
        <v>0</v>
      </c>
      <c r="G932">
        <f>Weighting!$H$20</f>
        <v>0</v>
      </c>
      <c r="H932">
        <f t="array" ref="H932">FREQUENCY(IF('Data Transformation'!$B$4:$B$8425=B915,'Data Transformation'!$G$4:$G$8425),'Bin Analysis'!$B932)</f>
        <v>2073</v>
      </c>
      <c r="I932">
        <f t="shared" si="115"/>
        <v>0</v>
      </c>
      <c r="J932">
        <f t="shared" si="116"/>
        <v>0</v>
      </c>
      <c r="K932">
        <f>J932*Weighting!$W$20</f>
        <v>0</v>
      </c>
      <c r="M932" s="14"/>
    </row>
    <row r="933" spans="1:25" x14ac:dyDescent="0.55000000000000004">
      <c r="A933" s="32" t="str">
        <f>IF(Weighting!$P$21&gt;0,B933,"")</f>
        <v/>
      </c>
      <c r="B933" t="e">
        <f>Weighting!$C$21</f>
        <v>#DIV/0!</v>
      </c>
      <c r="C933" t="e">
        <f>Weighting!$F$21</f>
        <v>#NUM!</v>
      </c>
      <c r="D933" t="e">
        <f>IF(C933=1,'Data Transformation'!$G$3+0.5*'Data Transformation'!$W$25,IF(C934=1,D934-'Data Transformation'!$W$25,FALSE))</f>
        <v>#NUM!</v>
      </c>
      <c r="E933">
        <f t="array" ref="E933">IF(ISLOGICAL(D933),"",FREQUENCY(IF('Data Transformation'!$B$425:$B$8425='Bin Analysis'!$B915,'Data Transformation'!$G$425:$G$8425),D933))</f>
        <v>2001</v>
      </c>
      <c r="F933">
        <f t="shared" si="114"/>
        <v>0</v>
      </c>
      <c r="G933">
        <f>Weighting!$H$21</f>
        <v>0</v>
      </c>
      <c r="H933">
        <f t="array" ref="H933">FREQUENCY(IF('Data Transformation'!$B$4:$B$8425=B915,'Data Transformation'!$G$4:$G$8425),'Bin Analysis'!$B933)</f>
        <v>2073</v>
      </c>
      <c r="I933">
        <f t="shared" si="115"/>
        <v>0</v>
      </c>
      <c r="J933">
        <f t="shared" si="116"/>
        <v>0</v>
      </c>
      <c r="K933">
        <f>J933*Weighting!$W$21</f>
        <v>0</v>
      </c>
      <c r="M933" s="14"/>
    </row>
    <row r="934" spans="1:25" x14ac:dyDescent="0.55000000000000004">
      <c r="A934" s="32" t="str">
        <f>IF(Weighting!$P$22&gt;0,B934,"")</f>
        <v/>
      </c>
      <c r="B934" t="e">
        <f>Weighting!$C$22</f>
        <v>#DIV/0!</v>
      </c>
      <c r="C934" t="e">
        <f>Weighting!$F$22</f>
        <v>#NUM!</v>
      </c>
      <c r="D934" t="e">
        <f>IF(C934=1,'Data Transformation'!$G$3+0.5*'Data Transformation'!$W$25,IF(C935=1,D935-'Data Transformation'!$W$25,FALSE))</f>
        <v>#NUM!</v>
      </c>
      <c r="E934">
        <f t="array" ref="E934">IF(ISLOGICAL(D934),"",FREQUENCY(IF('Data Transformation'!$B$425:$B$8425='Bin Analysis'!$B915,'Data Transformation'!$G$425:$G$8425),D934))</f>
        <v>2001</v>
      </c>
      <c r="F934">
        <f t="shared" si="114"/>
        <v>0</v>
      </c>
      <c r="G934">
        <f>Weighting!$H$22</f>
        <v>0</v>
      </c>
      <c r="H934">
        <f t="array" ref="H934">FREQUENCY(IF('Data Transformation'!$B$4:$B$8425=B915,'Data Transformation'!$G$4:$G$8425),'Bin Analysis'!$B934)</f>
        <v>2073</v>
      </c>
      <c r="I934">
        <f t="shared" si="115"/>
        <v>0</v>
      </c>
      <c r="J934">
        <f t="shared" si="116"/>
        <v>0</v>
      </c>
      <c r="K934">
        <f>J934*Weighting!$W$22</f>
        <v>0</v>
      </c>
      <c r="M934" s="14"/>
    </row>
    <row r="935" spans="1:25" x14ac:dyDescent="0.55000000000000004">
      <c r="A935" s="32" t="str">
        <f>IF(Weighting!$P$23&gt;0,B935,"")</f>
        <v/>
      </c>
      <c r="B935" t="e">
        <f>Weighting!$C$23</f>
        <v>#DIV/0!</v>
      </c>
      <c r="C935" t="e">
        <f>Weighting!$F$23</f>
        <v>#NUM!</v>
      </c>
      <c r="D935" t="e">
        <f>IF(C935=1,'Data Transformation'!$G$3+0.5*'Data Transformation'!$W$25,IF(C936=1,D936-'Data Transformation'!$W$25,FALSE))</f>
        <v>#NUM!</v>
      </c>
      <c r="E935">
        <f t="array" ref="E935">IF(ISLOGICAL(D935),"",FREQUENCY(IF('Data Transformation'!$B$425:$B$8425='Bin Analysis'!$B915,'Data Transformation'!$G$425:$G$8425),D935))</f>
        <v>2001</v>
      </c>
      <c r="F935">
        <f t="shared" si="114"/>
        <v>0</v>
      </c>
      <c r="G935">
        <f>Weighting!$H$23</f>
        <v>0</v>
      </c>
      <c r="H935">
        <f t="array" ref="H935">FREQUENCY(IF('Data Transformation'!$B$4:$B$8425=B915,'Data Transformation'!$G$4:$G$8425),'Bin Analysis'!$B935)</f>
        <v>2073</v>
      </c>
      <c r="I935">
        <f t="shared" si="115"/>
        <v>0</v>
      </c>
      <c r="J935">
        <f t="shared" si="116"/>
        <v>0</v>
      </c>
      <c r="K935">
        <f>J935*Weighting!$W$23</f>
        <v>0</v>
      </c>
      <c r="M935" s="14"/>
    </row>
    <row r="936" spans="1:25" x14ac:dyDescent="0.55000000000000004">
      <c r="A936" s="32" t="str">
        <f>IF(Weighting!$P$24&gt;0,B936,"")</f>
        <v/>
      </c>
      <c r="B936" t="e">
        <f>Weighting!$C$24</f>
        <v>#DIV/0!</v>
      </c>
      <c r="C936" t="e">
        <f>Weighting!$F$24</f>
        <v>#NUM!</v>
      </c>
      <c r="D936" t="e">
        <f>IF(C936=1,'Data Transformation'!$G$3+0.5*'Data Transformation'!$W$25,IF(C937=1,D937-'Data Transformation'!$W$25,FALSE))</f>
        <v>#NUM!</v>
      </c>
      <c r="E936">
        <f t="array" ref="E936">IF(ISLOGICAL(D936),"",FREQUENCY(IF('Data Transformation'!$B$425:$B$8425='Bin Analysis'!$B915,'Data Transformation'!$G$425:$G$8425),D936))</f>
        <v>2001</v>
      </c>
      <c r="F936">
        <f t="shared" si="114"/>
        <v>0</v>
      </c>
      <c r="G936">
        <f>Weighting!$H$24</f>
        <v>0</v>
      </c>
      <c r="H936">
        <f t="array" ref="H936">FREQUENCY(IF('Data Transformation'!$B$4:$B$8425=B915,'Data Transformation'!$G$4:$G$8425),'Bin Analysis'!$B936)</f>
        <v>2073</v>
      </c>
      <c r="I936">
        <f t="shared" si="115"/>
        <v>0</v>
      </c>
      <c r="J936">
        <f t="shared" si="116"/>
        <v>0</v>
      </c>
      <c r="K936">
        <f>J936*Weighting!$W$24</f>
        <v>0</v>
      </c>
      <c r="M936" s="14"/>
    </row>
    <row r="937" spans="1:25" x14ac:dyDescent="0.55000000000000004">
      <c r="A937" s="32" t="str">
        <f>IF(Weighting!$P$25&gt;0,B937,"")</f>
        <v/>
      </c>
      <c r="B937" t="e">
        <f>Weighting!$C$25</f>
        <v>#DIV/0!</v>
      </c>
      <c r="C937" t="e">
        <f>Weighting!$F$25</f>
        <v>#NUM!</v>
      </c>
      <c r="D937" t="e">
        <f>IF(C937=1,'Data Transformation'!$G$3+0.5*'Data Transformation'!$W$25,IF(C938=1,D938-'Data Transformation'!$W$25,FALSE))</f>
        <v>#NUM!</v>
      </c>
      <c r="E937">
        <f t="array" ref="E937">IF(ISLOGICAL(D937),"",FREQUENCY(IF('Data Transformation'!$B$425:$B$8425='Bin Analysis'!$B915,'Data Transformation'!$G$425:$G$8425),D937))</f>
        <v>2001</v>
      </c>
      <c r="F937">
        <f t="shared" si="114"/>
        <v>0</v>
      </c>
      <c r="G937">
        <f>Weighting!$H$25</f>
        <v>0</v>
      </c>
      <c r="H937">
        <f t="array" ref="H937">FREQUENCY(IF('Data Transformation'!$B$4:$B$8425=B915,'Data Transformation'!$G$4:$G$8425),'Bin Analysis'!$B937)</f>
        <v>2073</v>
      </c>
      <c r="I937">
        <f t="shared" si="115"/>
        <v>0</v>
      </c>
      <c r="J937">
        <f t="shared" si="116"/>
        <v>0</v>
      </c>
      <c r="K937">
        <f>J937*Weighting!$W$25</f>
        <v>0</v>
      </c>
      <c r="M937" s="14"/>
    </row>
    <row r="938" spans="1:25" x14ac:dyDescent="0.55000000000000004">
      <c r="O938"/>
      <c r="P938"/>
      <c r="Q938"/>
      <c r="R938"/>
    </row>
    <row r="939" spans="1:25" ht="23.35" x14ac:dyDescent="0.8">
      <c r="A939" s="21" t="s">
        <v>0</v>
      </c>
      <c r="B939" s="21" t="str">
        <f>IFERROR(VLOOKUP(C939,'Data Transformation'!$L$6:$M$426,2,FALSE),"")</f>
        <v/>
      </c>
      <c r="C939" s="21">
        <f>C915+1</f>
        <v>39</v>
      </c>
      <c r="D939" s="21"/>
      <c r="E939" s="21"/>
      <c r="F939" s="21"/>
      <c r="G939" s="21"/>
      <c r="H939" s="22"/>
      <c r="I939" s="22"/>
      <c r="J939" s="22"/>
      <c r="K939" s="21"/>
      <c r="L939" s="21" t="str">
        <f>B939</f>
        <v/>
      </c>
      <c r="M939" s="23" t="e">
        <f>INDEX('Data Transformation'!$O$4:$O$424,MATCH($B939,'Data Transformation'!$M$4:$M$424,0),MATCH($M$2,'Data Transformation'!$O$3,0))</f>
        <v>#N/A</v>
      </c>
      <c r="N939" s="27" t="e">
        <f>IF('Input and Summary Results'!$J$16="minimum",'Bin Analysis'!X940/(M939-1),'Bin Analysis'!Y939/('Bin Analysis'!M939-1))</f>
        <v>#N/A</v>
      </c>
      <c r="O939" s="27" t="e">
        <f>IF(M939=FALSE,NA(),(VLOOKUP(1,C942:K961,4,FALSE))/(M939-1))</f>
        <v>#N/A</v>
      </c>
      <c r="P939" s="27" t="e">
        <f>IF(M939=FALSE,NA(),SUM(J942:J961)/Weighting!$S$5)</f>
        <v>#N/A</v>
      </c>
      <c r="Q939" s="27" t="e">
        <f>IF(M939=FALSE,NA(),SUM(K942:K961)/Weighting!$S$6)</f>
        <v>#N/A</v>
      </c>
      <c r="R939" s="27" t="e">
        <f>IF(M939=FALSE,NA(),(VLOOKUP(1,G942:K961,3,FALSE))/(M939-1))</f>
        <v>#N/A</v>
      </c>
      <c r="S939" s="22" t="e">
        <f>IF(M939=FALSE,NA(),IF(SUM(J942:J961)=2,"yes","no"))</f>
        <v>#N/A</v>
      </c>
      <c r="X939" s="2" cm="2">
        <f t="array" ref="X939:X940">FREQUENCY(IF('Data Transformation'!$B$425:$B$6424='Bin Analysis'!L939,'Data Transformation'!$G$425:$G$6424),'Data Transformation'!$U$11)</f>
        <v>0</v>
      </c>
      <c r="Y939" s="2" cm="2">
        <f t="array" ref="Y939:Y940">FREQUENCY(IF('Data Transformation'!$B$425:$B$6424='Bin Analysis'!L939,'Data Transformation'!$G$425:$G$6424),'Data Transformation'!$U$12)</f>
        <v>0</v>
      </c>
    </row>
    <row r="940" spans="1:25" x14ac:dyDescent="0.55000000000000004">
      <c r="A940" s="14" t="s">
        <v>67</v>
      </c>
      <c r="B940" t="s">
        <v>47</v>
      </c>
      <c r="C940" t="s">
        <v>5</v>
      </c>
      <c r="D940" t="s">
        <v>100</v>
      </c>
      <c r="E940" t="s">
        <v>101</v>
      </c>
      <c r="F940" t="s">
        <v>102</v>
      </c>
      <c r="G940" t="s">
        <v>70</v>
      </c>
      <c r="H940" t="s">
        <v>31</v>
      </c>
      <c r="I940" t="s">
        <v>32</v>
      </c>
      <c r="J940" t="s">
        <v>46</v>
      </c>
      <c r="K940" s="14" t="s">
        <v>45</v>
      </c>
      <c r="M940" s="14"/>
      <c r="X940" s="2">
        <v>0</v>
      </c>
      <c r="Y940" s="2">
        <v>0</v>
      </c>
    </row>
    <row r="941" spans="1:25" x14ac:dyDescent="0.55000000000000004">
      <c r="A941" s="32"/>
      <c r="D941" t="e">
        <f>IF(C941=1,'Data Transformation'!$G$3+0.5*'Data Transformation'!$W$25,IF(C942=1,D942-'Data Transformation'!$W$25,FALSE))</f>
        <v>#NUM!</v>
      </c>
      <c r="E941">
        <f t="array" ref="E941">IF(ISLOGICAL(D941),"",FREQUENCY(IF('Data Transformation'!$B$425:$B$8425='Bin Analysis'!$B939,'Data Transformation'!$G$425:$G$8425),D941))</f>
        <v>2001</v>
      </c>
      <c r="F941" t="e">
        <f>IF(ISLOGICAL(D941),"",E941-E940)</f>
        <v>#VALUE!</v>
      </c>
      <c r="M941" s="14"/>
    </row>
    <row r="942" spans="1:25" x14ac:dyDescent="0.55000000000000004">
      <c r="A942" s="32" t="e">
        <f>IF(Weighting!$P$6&gt;0,B942,"")</f>
        <v>#NUM!</v>
      </c>
      <c r="B942" t="e">
        <f>Weighting!$C$6</f>
        <v>#DIV/0!</v>
      </c>
      <c r="C942" t="e">
        <f>Weighting!$F$6</f>
        <v>#NUM!</v>
      </c>
      <c r="D942" t="e">
        <f>IF(C942=1,'Data Transformation'!$G$3+0.5*'Data Transformation'!$W$25,IF(C943=1,D943-'Data Transformation'!$W$25,FALSE))</f>
        <v>#NUM!</v>
      </c>
      <c r="E942">
        <f t="array" ref="E942">IF(ISLOGICAL(D942),"",FREQUENCY(IF('Data Transformation'!$B$425:$B$8425='Bin Analysis'!$B939,'Data Transformation'!$G$425:$G$8425),D942))</f>
        <v>2001</v>
      </c>
      <c r="F942">
        <f>IF(ISLOGICAL(D942),"",E942-E941)</f>
        <v>0</v>
      </c>
      <c r="G942">
        <f>Weighting!$H$6</f>
        <v>1</v>
      </c>
      <c r="H942">
        <f t="array" ref="H942">FREQUENCY(IF('Data Transformation'!$B$4:$B$8425=B939,'Data Transformation'!$G$4:$G$8425),'Bin Analysis'!$B942)</f>
        <v>2073</v>
      </c>
      <c r="I942">
        <f>H942-H941</f>
        <v>2073</v>
      </c>
      <c r="J942">
        <f>IF(I942=0,0,1)</f>
        <v>1</v>
      </c>
      <c r="K942" t="e">
        <f>J942*Weighting!$W$6</f>
        <v>#NUM!</v>
      </c>
      <c r="M942" s="14"/>
    </row>
    <row r="943" spans="1:25" x14ac:dyDescent="0.55000000000000004">
      <c r="A943" s="32" t="str">
        <f>IF(Weighting!$P$7&gt;0,B943,"")</f>
        <v/>
      </c>
      <c r="B943" t="e">
        <f>Weighting!$C$7</f>
        <v>#DIV/0!</v>
      </c>
      <c r="C943" t="e">
        <f>Weighting!$F$7</f>
        <v>#NUM!</v>
      </c>
      <c r="D943" t="e">
        <f>IF(C943=1,'Data Transformation'!$G$3+0.5*'Data Transformation'!$W$25,IF(C944=1,D944-'Data Transformation'!$W$25,FALSE))</f>
        <v>#NUM!</v>
      </c>
      <c r="E943">
        <f t="array" ref="E943">IF(ISLOGICAL(D943),"",FREQUENCY(IF('Data Transformation'!$B$425:$B$8425='Bin Analysis'!$B939,'Data Transformation'!$G$425:$G$8425),D943))</f>
        <v>2001</v>
      </c>
      <c r="F943">
        <f t="shared" ref="F943:F961" si="117">IF(ISLOGICAL(D943),"",E943-E942)</f>
        <v>0</v>
      </c>
      <c r="G943">
        <f>Weighting!$H$7</f>
        <v>0</v>
      </c>
      <c r="H943">
        <f t="array" ref="H943">FREQUENCY(IF('Data Transformation'!$B$4:$B$8425=B939,'Data Transformation'!$G$4:$G$8425),'Bin Analysis'!$B943)</f>
        <v>2073</v>
      </c>
      <c r="I943">
        <f t="shared" ref="I943:I961" si="118">H943-H942</f>
        <v>0</v>
      </c>
      <c r="J943">
        <f>IF(I943=0,0,1)</f>
        <v>0</v>
      </c>
      <c r="K943">
        <f>J943*Weighting!$W$7</f>
        <v>0</v>
      </c>
      <c r="M943" s="14"/>
    </row>
    <row r="944" spans="1:25" x14ac:dyDescent="0.55000000000000004">
      <c r="A944" s="32" t="str">
        <f>IF(Weighting!$P$8&gt;0,B944,"")</f>
        <v/>
      </c>
      <c r="B944" t="e">
        <f>Weighting!$C$8</f>
        <v>#DIV/0!</v>
      </c>
      <c r="C944" t="e">
        <f>Weighting!$F$8</f>
        <v>#NUM!</v>
      </c>
      <c r="D944" t="e">
        <f>IF(C944=1,'Data Transformation'!$G$3+0.5*'Data Transformation'!$W$25,IF(C945=1,D945-'Data Transformation'!$W$25,FALSE))</f>
        <v>#NUM!</v>
      </c>
      <c r="E944">
        <f t="array" ref="E944">IF(ISLOGICAL(D944),"",FREQUENCY(IF('Data Transformation'!$B$425:$B$8425='Bin Analysis'!$B939,'Data Transformation'!$G$425:$G$8425),D944))</f>
        <v>2001</v>
      </c>
      <c r="F944">
        <f t="shared" si="117"/>
        <v>0</v>
      </c>
      <c r="G944">
        <f>Weighting!$H$8</f>
        <v>0</v>
      </c>
      <c r="H944">
        <f t="array" ref="H944">FREQUENCY(IF('Data Transformation'!$B$4:$B$8425=B939,'Data Transformation'!$G$4:$G$8425),'Bin Analysis'!$B944)</f>
        <v>2073</v>
      </c>
      <c r="I944">
        <f t="shared" si="118"/>
        <v>0</v>
      </c>
      <c r="J944">
        <f t="shared" ref="J944:J961" si="119">IF(I944=0,0,1)</f>
        <v>0</v>
      </c>
      <c r="K944">
        <f>J944*Weighting!$W$8</f>
        <v>0</v>
      </c>
      <c r="M944" s="14"/>
    </row>
    <row r="945" spans="1:13" x14ac:dyDescent="0.55000000000000004">
      <c r="A945" s="32" t="str">
        <f>IF(Weighting!$P$9&gt;0,B945,"")</f>
        <v/>
      </c>
      <c r="B945" s="50" t="e">
        <f>Weighting!$C$9</f>
        <v>#DIV/0!</v>
      </c>
      <c r="C945" t="e">
        <f>Weighting!$F$9</f>
        <v>#NUM!</v>
      </c>
      <c r="D945" t="e">
        <f>IF(C945=1,'Data Transformation'!$G$3+0.5*'Data Transformation'!$W$25,IF(C946=1,D946-'Data Transformation'!$W$25,FALSE))</f>
        <v>#NUM!</v>
      </c>
      <c r="E945">
        <f t="array" ref="E945">IF(ISLOGICAL(D945),"",FREQUENCY(IF('Data Transformation'!$B$425:$B$8425='Bin Analysis'!$B939,'Data Transformation'!$G$425:$G$8425),D945))</f>
        <v>2001</v>
      </c>
      <c r="F945">
        <f t="shared" si="117"/>
        <v>0</v>
      </c>
      <c r="G945">
        <f>Weighting!$H$9</f>
        <v>0</v>
      </c>
      <c r="H945">
        <f t="array" ref="H945">FREQUENCY(IF('Data Transformation'!$B$4:$B$8425=B939,'Data Transformation'!$G$4:$G$8425),'Bin Analysis'!$B945)</f>
        <v>2073</v>
      </c>
      <c r="I945">
        <f t="shared" si="118"/>
        <v>0</v>
      </c>
      <c r="J945">
        <f t="shared" si="119"/>
        <v>0</v>
      </c>
      <c r="K945">
        <f>J945*Weighting!$W$9</f>
        <v>0</v>
      </c>
      <c r="M945" s="14"/>
    </row>
    <row r="946" spans="1:13" x14ac:dyDescent="0.55000000000000004">
      <c r="A946" s="32" t="str">
        <f>IF(Weighting!$P$10&gt;0,B946,"")</f>
        <v/>
      </c>
      <c r="B946" t="e">
        <f>Weighting!$C$10</f>
        <v>#DIV/0!</v>
      </c>
      <c r="C946" t="e">
        <f>Weighting!$F$10</f>
        <v>#NUM!</v>
      </c>
      <c r="D946" t="e">
        <f>IF(C946=1,'Data Transformation'!$G$3+0.5*'Data Transformation'!$W$25,IF(C947=1,D947-'Data Transformation'!$W$25,FALSE))</f>
        <v>#NUM!</v>
      </c>
      <c r="E946">
        <f t="array" ref="E946">IF(ISLOGICAL(D946),"",FREQUENCY(IF('Data Transformation'!$B$425:$B$8425='Bin Analysis'!$B939,'Data Transformation'!$G$425:$G$8425),D946))</f>
        <v>2001</v>
      </c>
      <c r="F946">
        <f t="shared" si="117"/>
        <v>0</v>
      </c>
      <c r="G946">
        <f>Weighting!$H$10</f>
        <v>0</v>
      </c>
      <c r="H946">
        <f t="array" ref="H946">FREQUENCY(IF('Data Transformation'!$B$4:$B$8425=B939,'Data Transformation'!$G$4:$G$8425),'Bin Analysis'!$B946)</f>
        <v>2073</v>
      </c>
      <c r="I946">
        <f t="shared" si="118"/>
        <v>0</v>
      </c>
      <c r="J946">
        <f t="shared" si="119"/>
        <v>0</v>
      </c>
      <c r="K946">
        <f>J946*Weighting!$W$10</f>
        <v>0</v>
      </c>
      <c r="M946" s="14"/>
    </row>
    <row r="947" spans="1:13" x14ac:dyDescent="0.55000000000000004">
      <c r="A947" s="32" t="str">
        <f>IF(Weighting!$P$11&gt;0,B947,"")</f>
        <v/>
      </c>
      <c r="B947" t="e">
        <f>Weighting!$C$11</f>
        <v>#DIV/0!</v>
      </c>
      <c r="C947" t="e">
        <f>Weighting!$F$11</f>
        <v>#NUM!</v>
      </c>
      <c r="D947" t="e">
        <f>IF(C947=1,'Data Transformation'!$G$3+0.5*'Data Transformation'!$W$25,IF(C948=1,D948-'Data Transformation'!$W$25,FALSE))</f>
        <v>#NUM!</v>
      </c>
      <c r="E947">
        <f t="array" ref="E947">IF(ISLOGICAL(D947),"",FREQUENCY(IF('Data Transformation'!$B$425:$B$8425='Bin Analysis'!$B939,'Data Transformation'!$G$425:$G$8425),D947))</f>
        <v>2001</v>
      </c>
      <c r="F947">
        <f t="shared" si="117"/>
        <v>0</v>
      </c>
      <c r="G947">
        <f>Weighting!$H$11</f>
        <v>0</v>
      </c>
      <c r="H947">
        <f t="array" ref="H947">FREQUENCY(IF('Data Transformation'!$B$4:$B$8425=B939,'Data Transformation'!$G$4:$G$8425),'Bin Analysis'!$B947)</f>
        <v>2073</v>
      </c>
      <c r="I947">
        <f t="shared" si="118"/>
        <v>0</v>
      </c>
      <c r="J947">
        <f t="shared" si="119"/>
        <v>0</v>
      </c>
      <c r="K947">
        <f>J947*Weighting!$W$11</f>
        <v>0</v>
      </c>
      <c r="M947" s="14"/>
    </row>
    <row r="948" spans="1:13" x14ac:dyDescent="0.55000000000000004">
      <c r="A948" s="32" t="str">
        <f>IF(Weighting!$P$12&gt;0,B948,"")</f>
        <v/>
      </c>
      <c r="B948" t="e">
        <f>Weighting!$C$12</f>
        <v>#DIV/0!</v>
      </c>
      <c r="C948" t="e">
        <f>Weighting!$F$12</f>
        <v>#NUM!</v>
      </c>
      <c r="D948" t="e">
        <f>IF(C948=1,'Data Transformation'!$G$3+0.5*'Data Transformation'!$W$25,IF(C949=1,D949-'Data Transformation'!$W$25,FALSE))</f>
        <v>#NUM!</v>
      </c>
      <c r="E948">
        <f t="array" ref="E948">IF(ISLOGICAL(D948),"",FREQUENCY(IF('Data Transformation'!$B$425:$B$8425='Bin Analysis'!$B939,'Data Transformation'!$G$425:$G$8425),D948))</f>
        <v>2001</v>
      </c>
      <c r="F948">
        <f t="shared" si="117"/>
        <v>0</v>
      </c>
      <c r="G948">
        <f>Weighting!$H$12</f>
        <v>0</v>
      </c>
      <c r="H948">
        <f t="array" ref="H948">FREQUENCY(IF('Data Transformation'!$B$4:$B$8425=B939,'Data Transformation'!$G$4:$G$8425),'Bin Analysis'!$B948)</f>
        <v>2073</v>
      </c>
      <c r="I948">
        <f t="shared" si="118"/>
        <v>0</v>
      </c>
      <c r="J948">
        <f t="shared" si="119"/>
        <v>0</v>
      </c>
      <c r="K948">
        <f>J948*Weighting!$W$12</f>
        <v>0</v>
      </c>
      <c r="M948" s="14"/>
    </row>
    <row r="949" spans="1:13" x14ac:dyDescent="0.55000000000000004">
      <c r="A949" s="32" t="str">
        <f>IF(Weighting!$P$13&gt;0,B949,"")</f>
        <v/>
      </c>
      <c r="B949" t="e">
        <f>Weighting!$C$13</f>
        <v>#DIV/0!</v>
      </c>
      <c r="C949" t="e">
        <f>Weighting!$F$13</f>
        <v>#NUM!</v>
      </c>
      <c r="D949" t="e">
        <f>IF(C949=1,'Data Transformation'!$G$3+0.5*'Data Transformation'!$W$25,IF(C950=1,D950-'Data Transformation'!$W$25,FALSE))</f>
        <v>#NUM!</v>
      </c>
      <c r="E949">
        <f t="array" ref="E949">IF(ISLOGICAL(D949),"",FREQUENCY(IF('Data Transformation'!$B$425:$B$8425='Bin Analysis'!$B939,'Data Transformation'!$G$425:$G$8425),D949))</f>
        <v>2001</v>
      </c>
      <c r="F949">
        <f t="shared" si="117"/>
        <v>0</v>
      </c>
      <c r="G949">
        <f>Weighting!$H$13</f>
        <v>0</v>
      </c>
      <c r="H949">
        <f t="array" ref="H949">FREQUENCY(IF('Data Transformation'!$B$4:$B$8425=B939,'Data Transformation'!$G$4:$G$8425),'Bin Analysis'!$B949)</f>
        <v>2073</v>
      </c>
      <c r="I949">
        <f t="shared" si="118"/>
        <v>0</v>
      </c>
      <c r="J949">
        <f t="shared" si="119"/>
        <v>0</v>
      </c>
      <c r="K949">
        <f>J949*Weighting!$W$13</f>
        <v>0</v>
      </c>
      <c r="M949" s="14"/>
    </row>
    <row r="950" spans="1:13" x14ac:dyDescent="0.55000000000000004">
      <c r="A950" s="32" t="str">
        <f>IF(Weighting!$P$14&gt;0,B950,"")</f>
        <v/>
      </c>
      <c r="B950" t="e">
        <f>Weighting!$C$14</f>
        <v>#DIV/0!</v>
      </c>
      <c r="C950" t="e">
        <f>Weighting!$F$14</f>
        <v>#NUM!</v>
      </c>
      <c r="D950" t="e">
        <f>IF(C950=1,'Data Transformation'!$G$3+0.5*'Data Transformation'!$W$25,IF(C951=1,D951-'Data Transformation'!$W$25,FALSE))</f>
        <v>#NUM!</v>
      </c>
      <c r="E950">
        <f t="array" ref="E950">IF(ISLOGICAL(D950),"",FREQUENCY(IF('Data Transformation'!$B$425:$B$8425='Bin Analysis'!$B939,'Data Transformation'!$G$425:$G$8425),D950))</f>
        <v>2001</v>
      </c>
      <c r="F950">
        <f t="shared" si="117"/>
        <v>0</v>
      </c>
      <c r="G950">
        <f>Weighting!$H$14</f>
        <v>0</v>
      </c>
      <c r="H950">
        <f t="array" ref="H950">FREQUENCY(IF('Data Transformation'!$B$4:$B$8425=B939,'Data Transformation'!$G$4:$G$8425),'Bin Analysis'!$B950)</f>
        <v>2073</v>
      </c>
      <c r="I950">
        <f t="shared" si="118"/>
        <v>0</v>
      </c>
      <c r="J950">
        <f t="shared" si="119"/>
        <v>0</v>
      </c>
      <c r="K950">
        <f>J950*Weighting!$W$14</f>
        <v>0</v>
      </c>
      <c r="M950" s="14"/>
    </row>
    <row r="951" spans="1:13" x14ac:dyDescent="0.55000000000000004">
      <c r="A951" s="32" t="str">
        <f>IF(Weighting!$P$15&gt;0,B951,"")</f>
        <v/>
      </c>
      <c r="B951" t="e">
        <f>Weighting!$C$15</f>
        <v>#DIV/0!</v>
      </c>
      <c r="C951" t="e">
        <f>Weighting!$F$15</f>
        <v>#NUM!</v>
      </c>
      <c r="D951" t="e">
        <f>IF(C951=1,'Data Transformation'!$G$3+0.5*'Data Transformation'!$W$25,IF(C952=1,D952-'Data Transformation'!$W$25,FALSE))</f>
        <v>#NUM!</v>
      </c>
      <c r="E951">
        <f t="array" ref="E951">IF(ISLOGICAL(D951),"",FREQUENCY(IF('Data Transformation'!$B$425:$B$8425='Bin Analysis'!$B939,'Data Transformation'!$G$425:$G$8425),D951))</f>
        <v>2001</v>
      </c>
      <c r="F951">
        <f t="shared" si="117"/>
        <v>0</v>
      </c>
      <c r="G951">
        <f>Weighting!$H$15</f>
        <v>0</v>
      </c>
      <c r="H951">
        <f t="array" ref="H951">FREQUENCY(IF('Data Transformation'!$B$4:$B$8425=B939,'Data Transformation'!$G$4:$G$8425),'Bin Analysis'!$B951)</f>
        <v>2073</v>
      </c>
      <c r="I951">
        <f t="shared" si="118"/>
        <v>0</v>
      </c>
      <c r="J951">
        <f t="shared" si="119"/>
        <v>0</v>
      </c>
      <c r="K951">
        <f>J951*Weighting!$W$15</f>
        <v>0</v>
      </c>
      <c r="M951" s="14"/>
    </row>
    <row r="952" spans="1:13" x14ac:dyDescent="0.55000000000000004">
      <c r="A952" s="32" t="str">
        <f>IF(Weighting!$P$16&gt;0,B952,"")</f>
        <v/>
      </c>
      <c r="B952" t="e">
        <f>Weighting!$C$16</f>
        <v>#DIV/0!</v>
      </c>
      <c r="C952" t="e">
        <f>Weighting!$F$16</f>
        <v>#NUM!</v>
      </c>
      <c r="D952" t="e">
        <f>IF(C952=1,'Data Transformation'!$G$3+0.5*'Data Transformation'!$W$25,IF(C953=1,D953-'Data Transformation'!$W$25,FALSE))</f>
        <v>#NUM!</v>
      </c>
      <c r="E952">
        <f t="array" ref="E952">IF(ISLOGICAL(D952),"",FREQUENCY(IF('Data Transformation'!$B$425:$B$8425='Bin Analysis'!$B939,'Data Transformation'!$G$425:$G$8425),D952))</f>
        <v>2001</v>
      </c>
      <c r="F952">
        <f t="shared" si="117"/>
        <v>0</v>
      </c>
      <c r="G952">
        <f>Weighting!$H$16</f>
        <v>0</v>
      </c>
      <c r="H952">
        <f t="array" ref="H952">FREQUENCY(IF('Data Transformation'!$B$4:$B$8425=B939,'Data Transformation'!$G$4:$G$8425),'Bin Analysis'!$B952)</f>
        <v>2073</v>
      </c>
      <c r="I952">
        <f t="shared" si="118"/>
        <v>0</v>
      </c>
      <c r="J952">
        <f t="shared" si="119"/>
        <v>0</v>
      </c>
      <c r="K952">
        <f>J952*Weighting!$W$16</f>
        <v>0</v>
      </c>
      <c r="M952" s="14"/>
    </row>
    <row r="953" spans="1:13" x14ac:dyDescent="0.55000000000000004">
      <c r="A953" s="32" t="str">
        <f>IF(Weighting!$P$17&gt;0,B953,"")</f>
        <v/>
      </c>
      <c r="B953" t="e">
        <f>Weighting!$C$17</f>
        <v>#DIV/0!</v>
      </c>
      <c r="C953" t="e">
        <f>Weighting!$F$17</f>
        <v>#NUM!</v>
      </c>
      <c r="D953" t="e">
        <f>IF(C953=1,'Data Transformation'!$G$3+0.5*'Data Transformation'!$W$25,IF(C954=1,D954-'Data Transformation'!$W$25,FALSE))</f>
        <v>#NUM!</v>
      </c>
      <c r="E953">
        <f t="array" ref="E953">IF(ISLOGICAL(D953),"",FREQUENCY(IF('Data Transformation'!$B$425:$B$8425='Bin Analysis'!$B939,'Data Transformation'!$G$425:$G$8425),D953))</f>
        <v>2001</v>
      </c>
      <c r="F953">
        <f t="shared" si="117"/>
        <v>0</v>
      </c>
      <c r="G953">
        <f>Weighting!$H$17</f>
        <v>0</v>
      </c>
      <c r="H953">
        <f t="array" ref="H953">FREQUENCY(IF('Data Transformation'!$B$4:$B$8425=B939,'Data Transformation'!$G$4:$G$8425),'Bin Analysis'!$B953)</f>
        <v>2073</v>
      </c>
      <c r="I953">
        <f t="shared" si="118"/>
        <v>0</v>
      </c>
      <c r="J953">
        <f t="shared" si="119"/>
        <v>0</v>
      </c>
      <c r="K953">
        <f>J953*Weighting!$W$17</f>
        <v>0</v>
      </c>
      <c r="M953" s="14"/>
    </row>
    <row r="954" spans="1:13" x14ac:dyDescent="0.55000000000000004">
      <c r="A954" s="32" t="str">
        <f>IF(Weighting!$P$18&gt;0,B954,"")</f>
        <v/>
      </c>
      <c r="B954" t="e">
        <f>Weighting!$C$18</f>
        <v>#DIV/0!</v>
      </c>
      <c r="C954" t="e">
        <f>Weighting!$F$18</f>
        <v>#NUM!</v>
      </c>
      <c r="D954" t="e">
        <f>IF(C954=1,'Data Transformation'!$G$3+0.5*'Data Transformation'!$W$25,IF(C955=1,D955-'Data Transformation'!$W$25,FALSE))</f>
        <v>#NUM!</v>
      </c>
      <c r="E954">
        <f t="array" ref="E954">IF(ISLOGICAL(D954),"",FREQUENCY(IF('Data Transformation'!$B$425:$B$8425='Bin Analysis'!$B939,'Data Transformation'!$G$425:$G$8425),D954))</f>
        <v>2001</v>
      </c>
      <c r="F954">
        <f t="shared" si="117"/>
        <v>0</v>
      </c>
      <c r="G954">
        <f>Weighting!$H$18</f>
        <v>0</v>
      </c>
      <c r="H954">
        <f t="array" ref="H954">FREQUENCY(IF('Data Transformation'!$B$4:$B$8425=B939,'Data Transformation'!$G$4:$G$8425),'Bin Analysis'!$B954)</f>
        <v>2073</v>
      </c>
      <c r="I954">
        <f t="shared" si="118"/>
        <v>0</v>
      </c>
      <c r="J954">
        <f t="shared" si="119"/>
        <v>0</v>
      </c>
      <c r="K954">
        <f>J954*Weighting!$W$18</f>
        <v>0</v>
      </c>
      <c r="M954" s="14"/>
    </row>
    <row r="955" spans="1:13" x14ac:dyDescent="0.55000000000000004">
      <c r="A955" s="32" t="str">
        <f>IF(Weighting!$P$19&gt;0,B955,"")</f>
        <v/>
      </c>
      <c r="B955" t="e">
        <f>Weighting!$C$19</f>
        <v>#DIV/0!</v>
      </c>
      <c r="C955" t="e">
        <f>Weighting!$F$19</f>
        <v>#NUM!</v>
      </c>
      <c r="D955" t="e">
        <f>IF(C955=1,'Data Transformation'!$G$3+0.5*'Data Transformation'!$W$25,IF(C956=1,D956-'Data Transformation'!$W$25,FALSE))</f>
        <v>#NUM!</v>
      </c>
      <c r="E955">
        <f t="array" ref="E955">IF(ISLOGICAL(D955),"",FREQUENCY(IF('Data Transformation'!$B$425:$B$8425='Bin Analysis'!$B939,'Data Transformation'!$G$425:$G$8425),D955))</f>
        <v>2001</v>
      </c>
      <c r="F955">
        <f t="shared" si="117"/>
        <v>0</v>
      </c>
      <c r="G955">
        <f>Weighting!$H$19</f>
        <v>0</v>
      </c>
      <c r="H955">
        <f t="array" ref="H955">FREQUENCY(IF('Data Transformation'!$B$4:$B$8425=B939,'Data Transformation'!$G$4:$G$8425),'Bin Analysis'!$B955)</f>
        <v>2073</v>
      </c>
      <c r="I955">
        <f t="shared" si="118"/>
        <v>0</v>
      </c>
      <c r="J955">
        <f t="shared" si="119"/>
        <v>0</v>
      </c>
      <c r="K955">
        <f>J955*Weighting!$W$19</f>
        <v>0</v>
      </c>
      <c r="M955" s="14"/>
    </row>
    <row r="956" spans="1:13" x14ac:dyDescent="0.55000000000000004">
      <c r="A956" s="32" t="str">
        <f>IF(Weighting!$P$20&gt;0,B956,"")</f>
        <v/>
      </c>
      <c r="B956" t="e">
        <f>Weighting!$C$20</f>
        <v>#DIV/0!</v>
      </c>
      <c r="C956" t="e">
        <f>Weighting!$F$20</f>
        <v>#NUM!</v>
      </c>
      <c r="D956" t="e">
        <f>IF(C956=1,'Data Transformation'!$G$3+0.5*'Data Transformation'!$W$25,IF(C957=1,D957-'Data Transformation'!$W$25,FALSE))</f>
        <v>#NUM!</v>
      </c>
      <c r="E956">
        <f t="array" ref="E956">IF(ISLOGICAL(D956),"",FREQUENCY(IF('Data Transformation'!$B$425:$B$8425='Bin Analysis'!$B939,'Data Transformation'!$G$425:$G$8425),D956))</f>
        <v>2001</v>
      </c>
      <c r="F956">
        <f t="shared" si="117"/>
        <v>0</v>
      </c>
      <c r="G956">
        <f>Weighting!$H$20</f>
        <v>0</v>
      </c>
      <c r="H956">
        <f t="array" ref="H956">FREQUENCY(IF('Data Transformation'!$B$4:$B$8425=B939,'Data Transformation'!$G$4:$G$8425),'Bin Analysis'!$B956)</f>
        <v>2073</v>
      </c>
      <c r="I956">
        <f t="shared" si="118"/>
        <v>0</v>
      </c>
      <c r="J956">
        <f t="shared" si="119"/>
        <v>0</v>
      </c>
      <c r="K956">
        <f>J956*Weighting!$W$20</f>
        <v>0</v>
      </c>
      <c r="M956" s="14"/>
    </row>
    <row r="957" spans="1:13" x14ac:dyDescent="0.55000000000000004">
      <c r="A957" s="32" t="str">
        <f>IF(Weighting!$P$21&gt;0,B957,"")</f>
        <v/>
      </c>
      <c r="B957" t="e">
        <f>Weighting!$C$21</f>
        <v>#DIV/0!</v>
      </c>
      <c r="C957" t="e">
        <f>Weighting!$F$21</f>
        <v>#NUM!</v>
      </c>
      <c r="D957" t="e">
        <f>IF(C957=1,'Data Transformation'!$G$3+0.5*'Data Transformation'!$W$25,IF(C958=1,D958-'Data Transformation'!$W$25,FALSE))</f>
        <v>#NUM!</v>
      </c>
      <c r="E957">
        <f t="array" ref="E957">IF(ISLOGICAL(D957),"",FREQUENCY(IF('Data Transformation'!$B$425:$B$8425='Bin Analysis'!$B939,'Data Transformation'!$G$425:$G$8425),D957))</f>
        <v>2001</v>
      </c>
      <c r="F957">
        <f t="shared" si="117"/>
        <v>0</v>
      </c>
      <c r="G957">
        <f>Weighting!$H$21</f>
        <v>0</v>
      </c>
      <c r="H957">
        <f t="array" ref="H957">FREQUENCY(IF('Data Transformation'!$B$4:$B$8425=B939,'Data Transformation'!$G$4:$G$8425),'Bin Analysis'!$B957)</f>
        <v>2073</v>
      </c>
      <c r="I957">
        <f t="shared" si="118"/>
        <v>0</v>
      </c>
      <c r="J957">
        <f t="shared" si="119"/>
        <v>0</v>
      </c>
      <c r="K957">
        <f>J957*Weighting!$W$21</f>
        <v>0</v>
      </c>
      <c r="M957" s="14"/>
    </row>
    <row r="958" spans="1:13" x14ac:dyDescent="0.55000000000000004">
      <c r="A958" s="32" t="str">
        <f>IF(Weighting!$P$22&gt;0,B958,"")</f>
        <v/>
      </c>
      <c r="B958" t="e">
        <f>Weighting!$C$22</f>
        <v>#DIV/0!</v>
      </c>
      <c r="C958" t="e">
        <f>Weighting!$F$22</f>
        <v>#NUM!</v>
      </c>
      <c r="D958" t="e">
        <f>IF(C958=1,'Data Transformation'!$G$3+0.5*'Data Transformation'!$W$25,IF(C959=1,D959-'Data Transformation'!$W$25,FALSE))</f>
        <v>#NUM!</v>
      </c>
      <c r="E958">
        <f t="array" ref="E958">IF(ISLOGICAL(D958),"",FREQUENCY(IF('Data Transformation'!$B$425:$B$8425='Bin Analysis'!$B939,'Data Transformation'!$G$425:$G$8425),D958))</f>
        <v>2001</v>
      </c>
      <c r="F958">
        <f t="shared" si="117"/>
        <v>0</v>
      </c>
      <c r="G958">
        <f>Weighting!$H$22</f>
        <v>0</v>
      </c>
      <c r="H958">
        <f t="array" ref="H958">FREQUENCY(IF('Data Transformation'!$B$4:$B$8425=B939,'Data Transformation'!$G$4:$G$8425),'Bin Analysis'!$B958)</f>
        <v>2073</v>
      </c>
      <c r="I958">
        <f t="shared" si="118"/>
        <v>0</v>
      </c>
      <c r="J958">
        <f t="shared" si="119"/>
        <v>0</v>
      </c>
      <c r="K958">
        <f>J958*Weighting!$W$22</f>
        <v>0</v>
      </c>
      <c r="M958" s="14"/>
    </row>
    <row r="959" spans="1:13" x14ac:dyDescent="0.55000000000000004">
      <c r="A959" s="32" t="str">
        <f>IF(Weighting!$P$23&gt;0,B959,"")</f>
        <v/>
      </c>
      <c r="B959" t="e">
        <f>Weighting!$C$23</f>
        <v>#DIV/0!</v>
      </c>
      <c r="C959" t="e">
        <f>Weighting!$F$23</f>
        <v>#NUM!</v>
      </c>
      <c r="D959" t="e">
        <f>IF(C959=1,'Data Transformation'!$G$3+0.5*'Data Transformation'!$W$25,IF(C960=1,D960-'Data Transformation'!$W$25,FALSE))</f>
        <v>#NUM!</v>
      </c>
      <c r="E959">
        <f t="array" ref="E959">IF(ISLOGICAL(D959),"",FREQUENCY(IF('Data Transformation'!$B$425:$B$8425='Bin Analysis'!$B939,'Data Transformation'!$G$425:$G$8425),D959))</f>
        <v>2001</v>
      </c>
      <c r="F959">
        <f t="shared" si="117"/>
        <v>0</v>
      </c>
      <c r="G959">
        <f>Weighting!$H$23</f>
        <v>0</v>
      </c>
      <c r="H959">
        <f t="array" ref="H959">FREQUENCY(IF('Data Transformation'!$B$4:$B$8425=B939,'Data Transformation'!$G$4:$G$8425),'Bin Analysis'!$B959)</f>
        <v>2073</v>
      </c>
      <c r="I959">
        <f t="shared" si="118"/>
        <v>0</v>
      </c>
      <c r="J959">
        <f t="shared" si="119"/>
        <v>0</v>
      </c>
      <c r="K959">
        <f>J959*Weighting!$W$23</f>
        <v>0</v>
      </c>
      <c r="M959" s="14"/>
    </row>
    <row r="960" spans="1:13" x14ac:dyDescent="0.55000000000000004">
      <c r="A960" s="32" t="str">
        <f>IF(Weighting!$P$24&gt;0,B960,"")</f>
        <v/>
      </c>
      <c r="B960" t="e">
        <f>Weighting!$C$24</f>
        <v>#DIV/0!</v>
      </c>
      <c r="C960" t="e">
        <f>Weighting!$F$24</f>
        <v>#NUM!</v>
      </c>
      <c r="D960" t="e">
        <f>IF(C960=1,'Data Transformation'!$G$3+0.5*'Data Transformation'!$W$25,IF(C961=1,D961-'Data Transformation'!$W$25,FALSE))</f>
        <v>#NUM!</v>
      </c>
      <c r="E960">
        <f t="array" ref="E960">IF(ISLOGICAL(D960),"",FREQUENCY(IF('Data Transformation'!$B$425:$B$8425='Bin Analysis'!$B939,'Data Transformation'!$G$425:$G$8425),D960))</f>
        <v>2001</v>
      </c>
      <c r="F960">
        <f t="shared" si="117"/>
        <v>0</v>
      </c>
      <c r="G960">
        <f>Weighting!$H$24</f>
        <v>0</v>
      </c>
      <c r="H960">
        <f t="array" ref="H960">FREQUENCY(IF('Data Transformation'!$B$4:$B$8425=B939,'Data Transformation'!$G$4:$G$8425),'Bin Analysis'!$B960)</f>
        <v>2073</v>
      </c>
      <c r="I960">
        <f t="shared" si="118"/>
        <v>0</v>
      </c>
      <c r="J960">
        <f t="shared" si="119"/>
        <v>0</v>
      </c>
      <c r="K960">
        <f>J960*Weighting!$W$24</f>
        <v>0</v>
      </c>
      <c r="M960" s="14"/>
    </row>
    <row r="961" spans="1:25" x14ac:dyDescent="0.55000000000000004">
      <c r="A961" s="32" t="str">
        <f>IF(Weighting!$P$25&gt;0,B961,"")</f>
        <v/>
      </c>
      <c r="B961" t="e">
        <f>Weighting!$C$25</f>
        <v>#DIV/0!</v>
      </c>
      <c r="C961" t="e">
        <f>Weighting!$F$25</f>
        <v>#NUM!</v>
      </c>
      <c r="D961" t="e">
        <f>IF(C961=1,'Data Transformation'!$G$3+0.5*'Data Transformation'!$W$25,IF(C962=1,D962-'Data Transformation'!$W$25,FALSE))</f>
        <v>#NUM!</v>
      </c>
      <c r="E961">
        <f t="array" ref="E961">IF(ISLOGICAL(D961),"",FREQUENCY(IF('Data Transformation'!$B$425:$B$8425='Bin Analysis'!$B939,'Data Transformation'!$G$425:$G$8425),D961))</f>
        <v>2001</v>
      </c>
      <c r="F961">
        <f t="shared" si="117"/>
        <v>0</v>
      </c>
      <c r="G961">
        <f>Weighting!$H$25</f>
        <v>0</v>
      </c>
      <c r="H961">
        <f t="array" ref="H961">FREQUENCY(IF('Data Transformation'!$B$4:$B$8425=B939,'Data Transformation'!$G$4:$G$8425),'Bin Analysis'!$B961)</f>
        <v>2073</v>
      </c>
      <c r="I961">
        <f t="shared" si="118"/>
        <v>0</v>
      </c>
      <c r="J961">
        <f t="shared" si="119"/>
        <v>0</v>
      </c>
      <c r="K961">
        <f>J961*Weighting!$W$25</f>
        <v>0</v>
      </c>
      <c r="M961" s="14"/>
    </row>
    <row r="962" spans="1:25" x14ac:dyDescent="0.55000000000000004">
      <c r="N962" s="57"/>
      <c r="O962"/>
      <c r="P962"/>
      <c r="Q962"/>
      <c r="R962"/>
    </row>
    <row r="963" spans="1:25" ht="23.35" x14ac:dyDescent="0.8">
      <c r="A963" s="21" t="s">
        <v>0</v>
      </c>
      <c r="B963" s="21" t="str">
        <f>IFERROR(VLOOKUP(C963,'Data Transformation'!$L$6:$M$426,2,FALSE),"")</f>
        <v/>
      </c>
      <c r="C963" s="21">
        <f>C939+1</f>
        <v>40</v>
      </c>
      <c r="D963" s="21"/>
      <c r="E963" s="21"/>
      <c r="F963" s="21"/>
      <c r="G963" s="21"/>
      <c r="H963" s="22"/>
      <c r="I963" s="22"/>
      <c r="J963" s="22"/>
      <c r="K963" s="21"/>
      <c r="L963" s="21" t="str">
        <f>B963</f>
        <v/>
      </c>
      <c r="M963" s="23" t="e">
        <f>INDEX('Data Transformation'!$O$4:$O$424,MATCH($B963,'Data Transformation'!$M$4:$M$424,0),MATCH($M$2,'Data Transformation'!$O$3,0))</f>
        <v>#N/A</v>
      </c>
      <c r="N963" s="27" t="e">
        <f>IF('Input and Summary Results'!$J$16="minimum",'Bin Analysis'!X964/(M963-1),'Bin Analysis'!Y963/('Bin Analysis'!M963-1))</f>
        <v>#N/A</v>
      </c>
      <c r="O963" s="27" t="e">
        <f>IF(M963=FALSE,NA(),(VLOOKUP(1,C966:K985,4,FALSE))/(M963-1))</f>
        <v>#N/A</v>
      </c>
      <c r="P963" s="27" t="e">
        <f>IF(M963=FALSE,NA(),SUM(J966:J985)/Weighting!$S$5)</f>
        <v>#N/A</v>
      </c>
      <c r="Q963" s="27" t="e">
        <f>IF(M963=FALSE,NA(),SUM(K966:K985)/Weighting!$S$6)</f>
        <v>#N/A</v>
      </c>
      <c r="R963" s="27" t="e">
        <f>IF(M963=FALSE,NA(),(VLOOKUP(1,G966:K985,3,FALSE))/(M963-1))</f>
        <v>#N/A</v>
      </c>
      <c r="S963" s="22" t="e">
        <f>IF(M963=FALSE,NA(),IF(SUM(J966:J985)=2,"yes","no"))</f>
        <v>#N/A</v>
      </c>
      <c r="X963" s="2" cm="2">
        <f t="array" ref="X963:X964">FREQUENCY(IF('Data Transformation'!$B$425:$B$6424='Bin Analysis'!L963,'Data Transformation'!$G$425:$G$6424),'Data Transformation'!$U$11)</f>
        <v>0</v>
      </c>
      <c r="Y963" s="2" cm="2">
        <f t="array" ref="Y963:Y964">FREQUENCY(IF('Data Transformation'!$B$425:$B$6424='Bin Analysis'!L963,'Data Transformation'!$G$425:$G$6424),'Data Transformation'!$U$12)</f>
        <v>0</v>
      </c>
    </row>
    <row r="964" spans="1:25" x14ac:dyDescent="0.55000000000000004">
      <c r="A964" s="14" t="s">
        <v>67</v>
      </c>
      <c r="B964" t="s">
        <v>47</v>
      </c>
      <c r="C964" t="s">
        <v>5</v>
      </c>
      <c r="D964" t="s">
        <v>100</v>
      </c>
      <c r="E964" t="s">
        <v>101</v>
      </c>
      <c r="F964" t="s">
        <v>102</v>
      </c>
      <c r="G964" t="s">
        <v>70</v>
      </c>
      <c r="H964" t="s">
        <v>31</v>
      </c>
      <c r="I964" t="s">
        <v>32</v>
      </c>
      <c r="J964" t="s">
        <v>46</v>
      </c>
      <c r="K964" s="14" t="s">
        <v>45</v>
      </c>
      <c r="M964" s="14"/>
      <c r="X964" s="2">
        <v>0</v>
      </c>
      <c r="Y964" s="2">
        <v>0</v>
      </c>
    </row>
    <row r="965" spans="1:25" x14ac:dyDescent="0.55000000000000004">
      <c r="A965" s="32"/>
      <c r="D965" t="e">
        <f>IF(C965=1,'Data Transformation'!$G$3+0.5*'Data Transformation'!$W$25,IF(C966=1,D966-'Data Transformation'!$W$25,FALSE))</f>
        <v>#NUM!</v>
      </c>
      <c r="E965">
        <f t="array" ref="E965">IF(ISLOGICAL(D965),"",FREQUENCY(IF('Data Transformation'!$B$425:$B$8425='Bin Analysis'!$B963,'Data Transformation'!$G$425:$G$8425),D965))</f>
        <v>2001</v>
      </c>
      <c r="F965" t="e">
        <f>IF(ISLOGICAL(D965),"",E965-E964)</f>
        <v>#VALUE!</v>
      </c>
      <c r="M965" s="14"/>
    </row>
    <row r="966" spans="1:25" x14ac:dyDescent="0.55000000000000004">
      <c r="A966" s="32" t="e">
        <f>IF(Weighting!$P$6&gt;0,B966,"")</f>
        <v>#NUM!</v>
      </c>
      <c r="B966" t="e">
        <f>Weighting!$C$6</f>
        <v>#DIV/0!</v>
      </c>
      <c r="C966" t="e">
        <f>Weighting!$F$6</f>
        <v>#NUM!</v>
      </c>
      <c r="D966" t="e">
        <f>IF(C966=1,'Data Transformation'!$G$3+0.5*'Data Transformation'!$W$25,IF(C967=1,D967-'Data Transformation'!$W$25,FALSE))</f>
        <v>#NUM!</v>
      </c>
      <c r="E966">
        <f t="array" ref="E966">IF(ISLOGICAL(D966),"",FREQUENCY(IF('Data Transformation'!$B$425:$B$8425='Bin Analysis'!$B963,'Data Transformation'!$G$425:$G$8425),D966))</f>
        <v>2001</v>
      </c>
      <c r="F966">
        <f>IF(ISLOGICAL(D966),"",E966-E965)</f>
        <v>0</v>
      </c>
      <c r="G966">
        <f>Weighting!$H$6</f>
        <v>1</v>
      </c>
      <c r="H966">
        <f t="array" ref="H966">FREQUENCY(IF('Data Transformation'!$B$4:$B$8425=B963,'Data Transformation'!$G$4:$G$8425),'Bin Analysis'!$B966)</f>
        <v>2073</v>
      </c>
      <c r="I966">
        <f>H966-H965</f>
        <v>2073</v>
      </c>
      <c r="J966">
        <f>IF(I966=0,0,1)</f>
        <v>1</v>
      </c>
      <c r="K966" t="e">
        <f>J966*Weighting!$W$6</f>
        <v>#NUM!</v>
      </c>
      <c r="M966" s="14"/>
    </row>
    <row r="967" spans="1:25" x14ac:dyDescent="0.55000000000000004">
      <c r="A967" s="32" t="str">
        <f>IF(Weighting!$P$7&gt;0,B967,"")</f>
        <v/>
      </c>
      <c r="B967" t="e">
        <f>Weighting!$C$7</f>
        <v>#DIV/0!</v>
      </c>
      <c r="C967" t="e">
        <f>Weighting!$F$7</f>
        <v>#NUM!</v>
      </c>
      <c r="D967" t="e">
        <f>IF(C967=1,'Data Transformation'!$G$3+0.5*'Data Transformation'!$W$25,IF(C968=1,D968-'Data Transformation'!$W$25,FALSE))</f>
        <v>#NUM!</v>
      </c>
      <c r="E967">
        <f t="array" ref="E967">IF(ISLOGICAL(D967),"",FREQUENCY(IF('Data Transformation'!$B$425:$B$8425='Bin Analysis'!$B963,'Data Transformation'!$G$425:$G$8425),D967))</f>
        <v>2001</v>
      </c>
      <c r="F967">
        <f t="shared" ref="F967:F985" si="120">IF(ISLOGICAL(D967),"",E967-E966)</f>
        <v>0</v>
      </c>
      <c r="G967">
        <f>Weighting!$H$7</f>
        <v>0</v>
      </c>
      <c r="H967">
        <f t="array" ref="H967">FREQUENCY(IF('Data Transformation'!$B$4:$B$8425=B963,'Data Transformation'!$G$4:$G$8425),'Bin Analysis'!$B967)</f>
        <v>2073</v>
      </c>
      <c r="I967">
        <f t="shared" ref="I967:I985" si="121">H967-H966</f>
        <v>0</v>
      </c>
      <c r="J967">
        <f>IF(I967=0,0,1)</f>
        <v>0</v>
      </c>
      <c r="K967">
        <f>J967*Weighting!$W$7</f>
        <v>0</v>
      </c>
      <c r="M967" s="14"/>
    </row>
    <row r="968" spans="1:25" x14ac:dyDescent="0.55000000000000004">
      <c r="A968" s="32" t="str">
        <f>IF(Weighting!$P$8&gt;0,B968,"")</f>
        <v/>
      </c>
      <c r="B968" t="e">
        <f>Weighting!$C$8</f>
        <v>#DIV/0!</v>
      </c>
      <c r="C968" t="e">
        <f>Weighting!$F$8</f>
        <v>#NUM!</v>
      </c>
      <c r="D968" t="e">
        <f>IF(C968=1,'Data Transformation'!$G$3+0.5*'Data Transformation'!$W$25,IF(C969=1,D969-'Data Transformation'!$W$25,FALSE))</f>
        <v>#NUM!</v>
      </c>
      <c r="E968">
        <f t="array" ref="E968">IF(ISLOGICAL(D968),"",FREQUENCY(IF('Data Transformation'!$B$425:$B$8425='Bin Analysis'!$B963,'Data Transformation'!$G$425:$G$8425),D968))</f>
        <v>2001</v>
      </c>
      <c r="F968">
        <f t="shared" si="120"/>
        <v>0</v>
      </c>
      <c r="G968">
        <f>Weighting!$H$8</f>
        <v>0</v>
      </c>
      <c r="H968">
        <f t="array" ref="H968">FREQUENCY(IF('Data Transformation'!$B$4:$B$8425=B963,'Data Transformation'!$G$4:$G$8425),'Bin Analysis'!$B968)</f>
        <v>2073</v>
      </c>
      <c r="I968">
        <f t="shared" si="121"/>
        <v>0</v>
      </c>
      <c r="J968">
        <f t="shared" ref="J968:J985" si="122">IF(I968=0,0,1)</f>
        <v>0</v>
      </c>
      <c r="K968">
        <f>J968*Weighting!$W$8</f>
        <v>0</v>
      </c>
      <c r="M968" s="14"/>
    </row>
    <row r="969" spans="1:25" x14ac:dyDescent="0.55000000000000004">
      <c r="A969" s="32" t="str">
        <f>IF(Weighting!$P$9&gt;0,B969,"")</f>
        <v/>
      </c>
      <c r="B969" s="50" t="e">
        <f>Weighting!$C$9</f>
        <v>#DIV/0!</v>
      </c>
      <c r="C969" t="e">
        <f>Weighting!$F$9</f>
        <v>#NUM!</v>
      </c>
      <c r="D969" t="e">
        <f>IF(C969=1,'Data Transformation'!$G$3+0.5*'Data Transformation'!$W$25,IF(C970=1,D970-'Data Transformation'!$W$25,FALSE))</f>
        <v>#NUM!</v>
      </c>
      <c r="E969">
        <f t="array" ref="E969">IF(ISLOGICAL(D969),"",FREQUENCY(IF('Data Transformation'!$B$425:$B$8425='Bin Analysis'!$B963,'Data Transformation'!$G$425:$G$8425),D969))</f>
        <v>2001</v>
      </c>
      <c r="F969">
        <f t="shared" si="120"/>
        <v>0</v>
      </c>
      <c r="G969">
        <f>Weighting!$H$9</f>
        <v>0</v>
      </c>
      <c r="H969">
        <f t="array" ref="H969">FREQUENCY(IF('Data Transformation'!$B$4:$B$8425=B963,'Data Transformation'!$G$4:$G$8425),'Bin Analysis'!$B969)</f>
        <v>2073</v>
      </c>
      <c r="I969">
        <f t="shared" si="121"/>
        <v>0</v>
      </c>
      <c r="J969">
        <f t="shared" si="122"/>
        <v>0</v>
      </c>
      <c r="K969">
        <f>J969*Weighting!$W$9</f>
        <v>0</v>
      </c>
      <c r="M969" s="14"/>
    </row>
    <row r="970" spans="1:25" x14ac:dyDescent="0.55000000000000004">
      <c r="A970" s="32" t="str">
        <f>IF(Weighting!$P$10&gt;0,B970,"")</f>
        <v/>
      </c>
      <c r="B970" t="e">
        <f>Weighting!$C$10</f>
        <v>#DIV/0!</v>
      </c>
      <c r="C970" t="e">
        <f>Weighting!$F$10</f>
        <v>#NUM!</v>
      </c>
      <c r="D970" t="e">
        <f>IF(C970=1,'Data Transformation'!$G$3+0.5*'Data Transformation'!$W$25,IF(C971=1,D971-'Data Transformation'!$W$25,FALSE))</f>
        <v>#NUM!</v>
      </c>
      <c r="E970">
        <f t="array" ref="E970">IF(ISLOGICAL(D970),"",FREQUENCY(IF('Data Transformation'!$B$425:$B$8425='Bin Analysis'!$B963,'Data Transformation'!$G$425:$G$8425),D970))</f>
        <v>2001</v>
      </c>
      <c r="F970">
        <f t="shared" si="120"/>
        <v>0</v>
      </c>
      <c r="G970">
        <f>Weighting!$H$10</f>
        <v>0</v>
      </c>
      <c r="H970">
        <f t="array" ref="H970">FREQUENCY(IF('Data Transformation'!$B$4:$B$8425=B963,'Data Transformation'!$G$4:$G$8425),'Bin Analysis'!$B970)</f>
        <v>2073</v>
      </c>
      <c r="I970">
        <f t="shared" si="121"/>
        <v>0</v>
      </c>
      <c r="J970">
        <f t="shared" si="122"/>
        <v>0</v>
      </c>
      <c r="K970">
        <f>J970*Weighting!$W$10</f>
        <v>0</v>
      </c>
      <c r="M970" s="14"/>
    </row>
    <row r="971" spans="1:25" x14ac:dyDescent="0.55000000000000004">
      <c r="A971" s="32" t="str">
        <f>IF(Weighting!$P$11&gt;0,B971,"")</f>
        <v/>
      </c>
      <c r="B971" t="e">
        <f>Weighting!$C$11</f>
        <v>#DIV/0!</v>
      </c>
      <c r="C971" t="e">
        <f>Weighting!$F$11</f>
        <v>#NUM!</v>
      </c>
      <c r="D971" t="e">
        <f>IF(C971=1,'Data Transformation'!$G$3+0.5*'Data Transformation'!$W$25,IF(C972=1,D972-'Data Transformation'!$W$25,FALSE))</f>
        <v>#NUM!</v>
      </c>
      <c r="E971">
        <f t="array" ref="E971">IF(ISLOGICAL(D971),"",FREQUENCY(IF('Data Transformation'!$B$425:$B$8425='Bin Analysis'!$B963,'Data Transformation'!$G$425:$G$8425),D971))</f>
        <v>2001</v>
      </c>
      <c r="F971">
        <f t="shared" si="120"/>
        <v>0</v>
      </c>
      <c r="G971">
        <f>Weighting!$H$11</f>
        <v>0</v>
      </c>
      <c r="H971">
        <f t="array" ref="H971">FREQUENCY(IF('Data Transformation'!$B$4:$B$8425=B963,'Data Transformation'!$G$4:$G$8425),'Bin Analysis'!$B971)</f>
        <v>2073</v>
      </c>
      <c r="I971">
        <f t="shared" si="121"/>
        <v>0</v>
      </c>
      <c r="J971">
        <f t="shared" si="122"/>
        <v>0</v>
      </c>
      <c r="K971">
        <f>J971*Weighting!$W$11</f>
        <v>0</v>
      </c>
      <c r="M971" s="14"/>
    </row>
    <row r="972" spans="1:25" x14ac:dyDescent="0.55000000000000004">
      <c r="A972" s="32" t="str">
        <f>IF(Weighting!$P$12&gt;0,B972,"")</f>
        <v/>
      </c>
      <c r="B972" t="e">
        <f>Weighting!$C$12</f>
        <v>#DIV/0!</v>
      </c>
      <c r="C972" t="e">
        <f>Weighting!$F$12</f>
        <v>#NUM!</v>
      </c>
      <c r="D972" t="e">
        <f>IF(C972=1,'Data Transformation'!$G$3+0.5*'Data Transformation'!$W$25,IF(C973=1,D973-'Data Transformation'!$W$25,FALSE))</f>
        <v>#NUM!</v>
      </c>
      <c r="E972">
        <f t="array" ref="E972">IF(ISLOGICAL(D972),"",FREQUENCY(IF('Data Transformation'!$B$425:$B$8425='Bin Analysis'!$B963,'Data Transformation'!$G$425:$G$8425),D972))</f>
        <v>2001</v>
      </c>
      <c r="F972">
        <f t="shared" si="120"/>
        <v>0</v>
      </c>
      <c r="G972">
        <f>Weighting!$H$12</f>
        <v>0</v>
      </c>
      <c r="H972">
        <f t="array" ref="H972">FREQUENCY(IF('Data Transformation'!$B$4:$B$8425=B963,'Data Transformation'!$G$4:$G$8425),'Bin Analysis'!$B972)</f>
        <v>2073</v>
      </c>
      <c r="I972">
        <f t="shared" si="121"/>
        <v>0</v>
      </c>
      <c r="J972">
        <f t="shared" si="122"/>
        <v>0</v>
      </c>
      <c r="K972">
        <f>J972*Weighting!$W$12</f>
        <v>0</v>
      </c>
      <c r="M972" s="14"/>
    </row>
    <row r="973" spans="1:25" x14ac:dyDescent="0.55000000000000004">
      <c r="A973" s="32" t="str">
        <f>IF(Weighting!$P$13&gt;0,B973,"")</f>
        <v/>
      </c>
      <c r="B973" t="e">
        <f>Weighting!$C$13</f>
        <v>#DIV/0!</v>
      </c>
      <c r="C973" t="e">
        <f>Weighting!$F$13</f>
        <v>#NUM!</v>
      </c>
      <c r="D973" t="e">
        <f>IF(C973=1,'Data Transformation'!$G$3+0.5*'Data Transformation'!$W$25,IF(C974=1,D974-'Data Transformation'!$W$25,FALSE))</f>
        <v>#NUM!</v>
      </c>
      <c r="E973">
        <f t="array" ref="E973">IF(ISLOGICAL(D973),"",FREQUENCY(IF('Data Transformation'!$B$425:$B$8425='Bin Analysis'!$B963,'Data Transformation'!$G$425:$G$8425),D973))</f>
        <v>2001</v>
      </c>
      <c r="F973">
        <f t="shared" si="120"/>
        <v>0</v>
      </c>
      <c r="G973">
        <f>Weighting!$H$13</f>
        <v>0</v>
      </c>
      <c r="H973">
        <f t="array" ref="H973">FREQUENCY(IF('Data Transformation'!$B$4:$B$8425=B963,'Data Transformation'!$G$4:$G$8425),'Bin Analysis'!$B973)</f>
        <v>2073</v>
      </c>
      <c r="I973">
        <f t="shared" si="121"/>
        <v>0</v>
      </c>
      <c r="J973">
        <f t="shared" si="122"/>
        <v>0</v>
      </c>
      <c r="K973">
        <f>J973*Weighting!$W$13</f>
        <v>0</v>
      </c>
      <c r="M973" s="14"/>
    </row>
    <row r="974" spans="1:25" x14ac:dyDescent="0.55000000000000004">
      <c r="A974" s="32" t="str">
        <f>IF(Weighting!$P$14&gt;0,B974,"")</f>
        <v/>
      </c>
      <c r="B974" t="e">
        <f>Weighting!$C$14</f>
        <v>#DIV/0!</v>
      </c>
      <c r="C974" t="e">
        <f>Weighting!$F$14</f>
        <v>#NUM!</v>
      </c>
      <c r="D974" t="e">
        <f>IF(C974=1,'Data Transformation'!$G$3+0.5*'Data Transformation'!$W$25,IF(C975=1,D975-'Data Transformation'!$W$25,FALSE))</f>
        <v>#NUM!</v>
      </c>
      <c r="E974">
        <f t="array" ref="E974">IF(ISLOGICAL(D974),"",FREQUENCY(IF('Data Transformation'!$B$425:$B$8425='Bin Analysis'!$B963,'Data Transformation'!$G$425:$G$8425),D974))</f>
        <v>2001</v>
      </c>
      <c r="F974">
        <f t="shared" si="120"/>
        <v>0</v>
      </c>
      <c r="G974">
        <f>Weighting!$H$14</f>
        <v>0</v>
      </c>
      <c r="H974">
        <f t="array" ref="H974">FREQUENCY(IF('Data Transformation'!$B$4:$B$8425=B963,'Data Transformation'!$G$4:$G$8425),'Bin Analysis'!$B974)</f>
        <v>2073</v>
      </c>
      <c r="I974">
        <f t="shared" si="121"/>
        <v>0</v>
      </c>
      <c r="J974">
        <f t="shared" si="122"/>
        <v>0</v>
      </c>
      <c r="K974">
        <f>J974*Weighting!$W$14</f>
        <v>0</v>
      </c>
      <c r="M974" s="14"/>
    </row>
    <row r="975" spans="1:25" x14ac:dyDescent="0.55000000000000004">
      <c r="A975" s="32" t="str">
        <f>IF(Weighting!$P$15&gt;0,B975,"")</f>
        <v/>
      </c>
      <c r="B975" t="e">
        <f>Weighting!$C$15</f>
        <v>#DIV/0!</v>
      </c>
      <c r="C975" t="e">
        <f>Weighting!$F$15</f>
        <v>#NUM!</v>
      </c>
      <c r="D975" t="e">
        <f>IF(C975=1,'Data Transformation'!$G$3+0.5*'Data Transformation'!$W$25,IF(C976=1,D976-'Data Transformation'!$W$25,FALSE))</f>
        <v>#NUM!</v>
      </c>
      <c r="E975">
        <f t="array" ref="E975">IF(ISLOGICAL(D975),"",FREQUENCY(IF('Data Transformation'!$B$425:$B$8425='Bin Analysis'!$B963,'Data Transformation'!$G$425:$G$8425),D975))</f>
        <v>2001</v>
      </c>
      <c r="F975">
        <f t="shared" si="120"/>
        <v>0</v>
      </c>
      <c r="G975">
        <f>Weighting!$H$15</f>
        <v>0</v>
      </c>
      <c r="H975">
        <f t="array" ref="H975">FREQUENCY(IF('Data Transformation'!$B$4:$B$8425=B963,'Data Transformation'!$G$4:$G$8425),'Bin Analysis'!$B975)</f>
        <v>2073</v>
      </c>
      <c r="I975">
        <f t="shared" si="121"/>
        <v>0</v>
      </c>
      <c r="J975">
        <f t="shared" si="122"/>
        <v>0</v>
      </c>
      <c r="K975">
        <f>J975*Weighting!$W$15</f>
        <v>0</v>
      </c>
      <c r="M975" s="14"/>
    </row>
    <row r="976" spans="1:25" x14ac:dyDescent="0.55000000000000004">
      <c r="A976" s="32" t="str">
        <f>IF(Weighting!$P$16&gt;0,B976,"")</f>
        <v/>
      </c>
      <c r="B976" t="e">
        <f>Weighting!$C$16</f>
        <v>#DIV/0!</v>
      </c>
      <c r="C976" t="e">
        <f>Weighting!$F$16</f>
        <v>#NUM!</v>
      </c>
      <c r="D976" t="e">
        <f>IF(C976=1,'Data Transformation'!$G$3+0.5*'Data Transformation'!$W$25,IF(C977=1,D977-'Data Transformation'!$W$25,FALSE))</f>
        <v>#NUM!</v>
      </c>
      <c r="E976">
        <f t="array" ref="E976">IF(ISLOGICAL(D976),"",FREQUENCY(IF('Data Transformation'!$B$425:$B$8425='Bin Analysis'!$B963,'Data Transformation'!$G$425:$G$8425),D976))</f>
        <v>2001</v>
      </c>
      <c r="F976">
        <f t="shared" si="120"/>
        <v>0</v>
      </c>
      <c r="G976">
        <f>Weighting!$H$16</f>
        <v>0</v>
      </c>
      <c r="H976">
        <f t="array" ref="H976">FREQUENCY(IF('Data Transformation'!$B$4:$B$8425=B963,'Data Transformation'!$G$4:$G$8425),'Bin Analysis'!$B976)</f>
        <v>2073</v>
      </c>
      <c r="I976">
        <f t="shared" si="121"/>
        <v>0</v>
      </c>
      <c r="J976">
        <f t="shared" si="122"/>
        <v>0</v>
      </c>
      <c r="K976">
        <f>J976*Weighting!$W$16</f>
        <v>0</v>
      </c>
      <c r="M976" s="14"/>
    </row>
    <row r="977" spans="1:25" x14ac:dyDescent="0.55000000000000004">
      <c r="A977" s="32" t="str">
        <f>IF(Weighting!$P$17&gt;0,B977,"")</f>
        <v/>
      </c>
      <c r="B977" t="e">
        <f>Weighting!$C$17</f>
        <v>#DIV/0!</v>
      </c>
      <c r="C977" t="e">
        <f>Weighting!$F$17</f>
        <v>#NUM!</v>
      </c>
      <c r="D977" t="e">
        <f>IF(C977=1,'Data Transformation'!$G$3+0.5*'Data Transformation'!$W$25,IF(C978=1,D978-'Data Transformation'!$W$25,FALSE))</f>
        <v>#NUM!</v>
      </c>
      <c r="E977">
        <f t="array" ref="E977">IF(ISLOGICAL(D977),"",FREQUENCY(IF('Data Transformation'!$B$425:$B$8425='Bin Analysis'!$B963,'Data Transformation'!$G$425:$G$8425),D977))</f>
        <v>2001</v>
      </c>
      <c r="F977">
        <f t="shared" si="120"/>
        <v>0</v>
      </c>
      <c r="G977">
        <f>Weighting!$H$17</f>
        <v>0</v>
      </c>
      <c r="H977">
        <f t="array" ref="H977">FREQUENCY(IF('Data Transformation'!$B$4:$B$8425=B963,'Data Transformation'!$G$4:$G$8425),'Bin Analysis'!$B977)</f>
        <v>2073</v>
      </c>
      <c r="I977">
        <f t="shared" si="121"/>
        <v>0</v>
      </c>
      <c r="J977">
        <f t="shared" si="122"/>
        <v>0</v>
      </c>
      <c r="K977">
        <f>J977*Weighting!$W$17</f>
        <v>0</v>
      </c>
      <c r="M977" s="14"/>
    </row>
    <row r="978" spans="1:25" x14ac:dyDescent="0.55000000000000004">
      <c r="A978" s="32" t="str">
        <f>IF(Weighting!$P$18&gt;0,B978,"")</f>
        <v/>
      </c>
      <c r="B978" t="e">
        <f>Weighting!$C$18</f>
        <v>#DIV/0!</v>
      </c>
      <c r="C978" t="e">
        <f>Weighting!$F$18</f>
        <v>#NUM!</v>
      </c>
      <c r="D978" t="e">
        <f>IF(C978=1,'Data Transformation'!$G$3+0.5*'Data Transformation'!$W$25,IF(C979=1,D979-'Data Transformation'!$W$25,FALSE))</f>
        <v>#NUM!</v>
      </c>
      <c r="E978">
        <f t="array" ref="E978">IF(ISLOGICAL(D978),"",FREQUENCY(IF('Data Transformation'!$B$425:$B$8425='Bin Analysis'!$B963,'Data Transformation'!$G$425:$G$8425),D978))</f>
        <v>2001</v>
      </c>
      <c r="F978">
        <f t="shared" si="120"/>
        <v>0</v>
      </c>
      <c r="G978">
        <f>Weighting!$H$18</f>
        <v>0</v>
      </c>
      <c r="H978">
        <f t="array" ref="H978">FREQUENCY(IF('Data Transformation'!$B$4:$B$8425=B963,'Data Transformation'!$G$4:$G$8425),'Bin Analysis'!$B978)</f>
        <v>2073</v>
      </c>
      <c r="I978">
        <f t="shared" si="121"/>
        <v>0</v>
      </c>
      <c r="J978">
        <f t="shared" si="122"/>
        <v>0</v>
      </c>
      <c r="K978">
        <f>J978*Weighting!$W$18</f>
        <v>0</v>
      </c>
      <c r="M978" s="14"/>
    </row>
    <row r="979" spans="1:25" x14ac:dyDescent="0.55000000000000004">
      <c r="A979" s="32" t="str">
        <f>IF(Weighting!$P$19&gt;0,B979,"")</f>
        <v/>
      </c>
      <c r="B979" t="e">
        <f>Weighting!$C$19</f>
        <v>#DIV/0!</v>
      </c>
      <c r="C979" t="e">
        <f>Weighting!$F$19</f>
        <v>#NUM!</v>
      </c>
      <c r="D979" t="e">
        <f>IF(C979=1,'Data Transformation'!$G$3+0.5*'Data Transformation'!$W$25,IF(C980=1,D980-'Data Transformation'!$W$25,FALSE))</f>
        <v>#NUM!</v>
      </c>
      <c r="E979">
        <f t="array" ref="E979">IF(ISLOGICAL(D979),"",FREQUENCY(IF('Data Transformation'!$B$425:$B$8425='Bin Analysis'!$B963,'Data Transformation'!$G$425:$G$8425),D979))</f>
        <v>2001</v>
      </c>
      <c r="F979">
        <f t="shared" si="120"/>
        <v>0</v>
      </c>
      <c r="G979">
        <f>Weighting!$H$19</f>
        <v>0</v>
      </c>
      <c r="H979">
        <f t="array" ref="H979">FREQUENCY(IF('Data Transformation'!$B$4:$B$8425=B963,'Data Transformation'!$G$4:$G$8425),'Bin Analysis'!$B979)</f>
        <v>2073</v>
      </c>
      <c r="I979">
        <f t="shared" si="121"/>
        <v>0</v>
      </c>
      <c r="J979">
        <f t="shared" si="122"/>
        <v>0</v>
      </c>
      <c r="K979">
        <f>J979*Weighting!$W$19</f>
        <v>0</v>
      </c>
      <c r="M979" s="14"/>
    </row>
    <row r="980" spans="1:25" x14ac:dyDescent="0.55000000000000004">
      <c r="A980" s="32" t="str">
        <f>IF(Weighting!$P$20&gt;0,B980,"")</f>
        <v/>
      </c>
      <c r="B980" t="e">
        <f>Weighting!$C$20</f>
        <v>#DIV/0!</v>
      </c>
      <c r="C980" t="e">
        <f>Weighting!$F$20</f>
        <v>#NUM!</v>
      </c>
      <c r="D980" t="e">
        <f>IF(C980=1,'Data Transformation'!$G$3+0.5*'Data Transformation'!$W$25,IF(C981=1,D981-'Data Transformation'!$W$25,FALSE))</f>
        <v>#NUM!</v>
      </c>
      <c r="E980">
        <f t="array" ref="E980">IF(ISLOGICAL(D980),"",FREQUENCY(IF('Data Transformation'!$B$425:$B$8425='Bin Analysis'!$B963,'Data Transformation'!$G$425:$G$8425),D980))</f>
        <v>2001</v>
      </c>
      <c r="F980">
        <f t="shared" si="120"/>
        <v>0</v>
      </c>
      <c r="G980">
        <f>Weighting!$H$20</f>
        <v>0</v>
      </c>
      <c r="H980">
        <f t="array" ref="H980">FREQUENCY(IF('Data Transformation'!$B$4:$B$8425=B963,'Data Transformation'!$G$4:$G$8425),'Bin Analysis'!$B980)</f>
        <v>2073</v>
      </c>
      <c r="I980">
        <f t="shared" si="121"/>
        <v>0</v>
      </c>
      <c r="J980">
        <f t="shared" si="122"/>
        <v>0</v>
      </c>
      <c r="K980">
        <f>J980*Weighting!$W$20</f>
        <v>0</v>
      </c>
      <c r="M980" s="14"/>
    </row>
    <row r="981" spans="1:25" x14ac:dyDescent="0.55000000000000004">
      <c r="A981" s="32" t="str">
        <f>IF(Weighting!$P$21&gt;0,B981,"")</f>
        <v/>
      </c>
      <c r="B981" t="e">
        <f>Weighting!$C$21</f>
        <v>#DIV/0!</v>
      </c>
      <c r="C981" t="e">
        <f>Weighting!$F$21</f>
        <v>#NUM!</v>
      </c>
      <c r="D981" t="e">
        <f>IF(C981=1,'Data Transformation'!$G$3+0.5*'Data Transformation'!$W$25,IF(C982=1,D982-'Data Transformation'!$W$25,FALSE))</f>
        <v>#NUM!</v>
      </c>
      <c r="E981">
        <f t="array" ref="E981">IF(ISLOGICAL(D981),"",FREQUENCY(IF('Data Transformation'!$B$425:$B$8425='Bin Analysis'!$B963,'Data Transformation'!$G$425:$G$8425),D981))</f>
        <v>2001</v>
      </c>
      <c r="F981">
        <f t="shared" si="120"/>
        <v>0</v>
      </c>
      <c r="G981">
        <f>Weighting!$H$21</f>
        <v>0</v>
      </c>
      <c r="H981">
        <f t="array" ref="H981">FREQUENCY(IF('Data Transformation'!$B$4:$B$8425=B963,'Data Transformation'!$G$4:$G$8425),'Bin Analysis'!$B981)</f>
        <v>2073</v>
      </c>
      <c r="I981">
        <f t="shared" si="121"/>
        <v>0</v>
      </c>
      <c r="J981">
        <f t="shared" si="122"/>
        <v>0</v>
      </c>
      <c r="K981">
        <f>J981*Weighting!$W$21</f>
        <v>0</v>
      </c>
      <c r="M981" s="14"/>
    </row>
    <row r="982" spans="1:25" x14ac:dyDescent="0.55000000000000004">
      <c r="A982" s="32" t="str">
        <f>IF(Weighting!$P$22&gt;0,B982,"")</f>
        <v/>
      </c>
      <c r="B982" t="e">
        <f>Weighting!$C$22</f>
        <v>#DIV/0!</v>
      </c>
      <c r="C982" t="e">
        <f>Weighting!$F$22</f>
        <v>#NUM!</v>
      </c>
      <c r="D982" t="e">
        <f>IF(C982=1,'Data Transformation'!$G$3+0.5*'Data Transformation'!$W$25,IF(C983=1,D983-'Data Transformation'!$W$25,FALSE))</f>
        <v>#NUM!</v>
      </c>
      <c r="E982">
        <f t="array" ref="E982">IF(ISLOGICAL(D982),"",FREQUENCY(IF('Data Transformation'!$B$425:$B$8425='Bin Analysis'!$B963,'Data Transformation'!$G$425:$G$8425),D982))</f>
        <v>2001</v>
      </c>
      <c r="F982">
        <f t="shared" si="120"/>
        <v>0</v>
      </c>
      <c r="G982">
        <f>Weighting!$H$22</f>
        <v>0</v>
      </c>
      <c r="H982">
        <f t="array" ref="H982">FREQUENCY(IF('Data Transformation'!$B$4:$B$8425=B963,'Data Transformation'!$G$4:$G$8425),'Bin Analysis'!$B982)</f>
        <v>2073</v>
      </c>
      <c r="I982">
        <f t="shared" si="121"/>
        <v>0</v>
      </c>
      <c r="J982">
        <f t="shared" si="122"/>
        <v>0</v>
      </c>
      <c r="K982">
        <f>J982*Weighting!$W$22</f>
        <v>0</v>
      </c>
      <c r="M982" s="14"/>
    </row>
    <row r="983" spans="1:25" x14ac:dyDescent="0.55000000000000004">
      <c r="A983" s="32" t="str">
        <f>IF(Weighting!$P$23&gt;0,B983,"")</f>
        <v/>
      </c>
      <c r="B983" t="e">
        <f>Weighting!$C$23</f>
        <v>#DIV/0!</v>
      </c>
      <c r="C983" t="e">
        <f>Weighting!$F$23</f>
        <v>#NUM!</v>
      </c>
      <c r="D983" t="e">
        <f>IF(C983=1,'Data Transformation'!$G$3+0.5*'Data Transformation'!$W$25,IF(C984=1,D984-'Data Transformation'!$W$25,FALSE))</f>
        <v>#NUM!</v>
      </c>
      <c r="E983">
        <f t="array" ref="E983">IF(ISLOGICAL(D983),"",FREQUENCY(IF('Data Transformation'!$B$425:$B$8425='Bin Analysis'!$B963,'Data Transformation'!$G$425:$G$8425),D983))</f>
        <v>2001</v>
      </c>
      <c r="F983">
        <f t="shared" si="120"/>
        <v>0</v>
      </c>
      <c r="G983">
        <f>Weighting!$H$23</f>
        <v>0</v>
      </c>
      <c r="H983">
        <f t="array" ref="H983">FREQUENCY(IF('Data Transformation'!$B$4:$B$8425=B963,'Data Transformation'!$G$4:$G$8425),'Bin Analysis'!$B983)</f>
        <v>2073</v>
      </c>
      <c r="I983">
        <f t="shared" si="121"/>
        <v>0</v>
      </c>
      <c r="J983">
        <f t="shared" si="122"/>
        <v>0</v>
      </c>
      <c r="K983">
        <f>J983*Weighting!$W$23</f>
        <v>0</v>
      </c>
      <c r="M983" s="14"/>
    </row>
    <row r="984" spans="1:25" x14ac:dyDescent="0.55000000000000004">
      <c r="A984" s="32" t="str">
        <f>IF(Weighting!$P$24&gt;0,B984,"")</f>
        <v/>
      </c>
      <c r="B984" t="e">
        <f>Weighting!$C$24</f>
        <v>#DIV/0!</v>
      </c>
      <c r="C984" t="e">
        <f>Weighting!$F$24</f>
        <v>#NUM!</v>
      </c>
      <c r="D984" t="e">
        <f>IF(C984=1,'Data Transformation'!$G$3+0.5*'Data Transformation'!$W$25,IF(C985=1,D985-'Data Transformation'!$W$25,FALSE))</f>
        <v>#NUM!</v>
      </c>
      <c r="E984">
        <f t="array" ref="E984">IF(ISLOGICAL(D984),"",FREQUENCY(IF('Data Transformation'!$B$425:$B$8425='Bin Analysis'!$B963,'Data Transformation'!$G$425:$G$8425),D984))</f>
        <v>2001</v>
      </c>
      <c r="F984">
        <f t="shared" si="120"/>
        <v>0</v>
      </c>
      <c r="G984">
        <f>Weighting!$H$24</f>
        <v>0</v>
      </c>
      <c r="H984">
        <f t="array" ref="H984">FREQUENCY(IF('Data Transformation'!$B$4:$B$8425=B963,'Data Transformation'!$G$4:$G$8425),'Bin Analysis'!$B984)</f>
        <v>2073</v>
      </c>
      <c r="I984">
        <f t="shared" si="121"/>
        <v>0</v>
      </c>
      <c r="J984">
        <f t="shared" si="122"/>
        <v>0</v>
      </c>
      <c r="K984">
        <f>J984*Weighting!$W$24</f>
        <v>0</v>
      </c>
      <c r="M984" s="14"/>
    </row>
    <row r="985" spans="1:25" x14ac:dyDescent="0.55000000000000004">
      <c r="A985" s="32" t="str">
        <f>IF(Weighting!$P$25&gt;0,B985,"")</f>
        <v/>
      </c>
      <c r="B985" t="e">
        <f>Weighting!$C$25</f>
        <v>#DIV/0!</v>
      </c>
      <c r="C985" t="e">
        <f>Weighting!$F$25</f>
        <v>#NUM!</v>
      </c>
      <c r="D985" t="e">
        <f>IF(C985=1,'Data Transformation'!$G$3+0.5*'Data Transformation'!$W$25,IF(C986=1,D986-'Data Transformation'!$W$25,FALSE))</f>
        <v>#NUM!</v>
      </c>
      <c r="E985">
        <f t="array" ref="E985">IF(ISLOGICAL(D985),"",FREQUENCY(IF('Data Transformation'!$B$425:$B$8425='Bin Analysis'!$B963,'Data Transformation'!$G$425:$G$8425),D985))</f>
        <v>2001</v>
      </c>
      <c r="F985">
        <f t="shared" si="120"/>
        <v>0</v>
      </c>
      <c r="G985">
        <f>Weighting!$H$25</f>
        <v>0</v>
      </c>
      <c r="H985">
        <f t="array" ref="H985">FREQUENCY(IF('Data Transformation'!$B$4:$B$8425=B963,'Data Transformation'!$G$4:$G$8425),'Bin Analysis'!$B985)</f>
        <v>2073</v>
      </c>
      <c r="I985">
        <f t="shared" si="121"/>
        <v>0</v>
      </c>
      <c r="J985">
        <f t="shared" si="122"/>
        <v>0</v>
      </c>
      <c r="K985">
        <f>J985*Weighting!$W$25</f>
        <v>0</v>
      </c>
      <c r="M985" s="14"/>
    </row>
    <row r="986" spans="1:25" x14ac:dyDescent="0.55000000000000004">
      <c r="O986"/>
      <c r="P986"/>
      <c r="Q986"/>
      <c r="R986"/>
    </row>
    <row r="987" spans="1:25" ht="23.35" x14ac:dyDescent="0.8">
      <c r="A987" s="21" t="s">
        <v>0</v>
      </c>
      <c r="B987" s="21" t="str">
        <f>IFERROR(VLOOKUP(C987,'Data Transformation'!$L$6:$M$426,2,FALSE),"")</f>
        <v/>
      </c>
      <c r="C987" s="21">
        <f>C963+1</f>
        <v>41</v>
      </c>
      <c r="D987" s="21"/>
      <c r="E987" s="21"/>
      <c r="F987" s="21"/>
      <c r="G987" s="21"/>
      <c r="H987" s="22"/>
      <c r="I987" s="22"/>
      <c r="J987" s="22"/>
      <c r="K987" s="21"/>
      <c r="L987" s="21" t="str">
        <f>B987</f>
        <v/>
      </c>
      <c r="M987" s="23" t="e">
        <f>INDEX('Data Transformation'!$O$4:$O$424,MATCH($B987,'Data Transformation'!$M$4:$M$424,0),MATCH($M$2,'Data Transformation'!$O$3,0))</f>
        <v>#N/A</v>
      </c>
      <c r="N987" s="27" t="e">
        <f>IF('Input and Summary Results'!$J$16="minimum",'Bin Analysis'!X988/(M987-1),'Bin Analysis'!Y987/('Bin Analysis'!M987-1))</f>
        <v>#N/A</v>
      </c>
      <c r="O987" s="27" t="e">
        <f>IF(M987=FALSE,NA(),(VLOOKUP(1,C990:K1009,4,FALSE))/(M987-1))</f>
        <v>#N/A</v>
      </c>
      <c r="P987" s="27" t="e">
        <f>IF(M987=FALSE,NA(),SUM(J990:J1009)/Weighting!$S$5)</f>
        <v>#N/A</v>
      </c>
      <c r="Q987" s="27" t="e">
        <f>IF(M987=FALSE,NA(),SUM(K990:K1009)/Weighting!$S$6)</f>
        <v>#N/A</v>
      </c>
      <c r="R987" s="27" t="e">
        <f>IF(M987=FALSE,NA(),(VLOOKUP(1,G990:K1009,3,FALSE))/(M987-1))</f>
        <v>#N/A</v>
      </c>
      <c r="S987" s="22" t="e">
        <f>IF(M987=FALSE,NA(),IF(SUM(J990:J1009)=2,"yes","no"))</f>
        <v>#N/A</v>
      </c>
      <c r="X987" s="2" cm="2">
        <f t="array" ref="X987:X988">FREQUENCY(IF('Data Transformation'!$B$425:$B$6424='Bin Analysis'!L987,'Data Transformation'!$G$425:$G$6424),'Data Transformation'!$U$11)</f>
        <v>0</v>
      </c>
      <c r="Y987" s="2" cm="2">
        <f t="array" ref="Y987:Y988">FREQUENCY(IF('Data Transformation'!$B$425:$B$6424='Bin Analysis'!L987,'Data Transformation'!$G$425:$G$6424),'Data Transformation'!$U$12)</f>
        <v>0</v>
      </c>
    </row>
    <row r="988" spans="1:25" x14ac:dyDescent="0.55000000000000004">
      <c r="A988" s="14" t="s">
        <v>67</v>
      </c>
      <c r="B988" t="s">
        <v>47</v>
      </c>
      <c r="C988" t="s">
        <v>5</v>
      </c>
      <c r="D988" t="s">
        <v>100</v>
      </c>
      <c r="E988" t="s">
        <v>101</v>
      </c>
      <c r="F988" t="s">
        <v>102</v>
      </c>
      <c r="G988" t="s">
        <v>70</v>
      </c>
      <c r="H988" t="s">
        <v>31</v>
      </c>
      <c r="I988" t="s">
        <v>32</v>
      </c>
      <c r="J988" t="s">
        <v>46</v>
      </c>
      <c r="K988" s="14" t="s">
        <v>45</v>
      </c>
      <c r="M988" s="14"/>
      <c r="X988" s="2">
        <v>0</v>
      </c>
      <c r="Y988" s="2">
        <v>0</v>
      </c>
    </row>
    <row r="989" spans="1:25" x14ac:dyDescent="0.55000000000000004">
      <c r="A989" s="32"/>
      <c r="D989" t="e">
        <f>IF(C989=1,'Data Transformation'!$G$3+0.5*'Data Transformation'!$W$25,IF(C990=1,D990-'Data Transformation'!$W$25,FALSE))</f>
        <v>#NUM!</v>
      </c>
      <c r="E989">
        <f t="array" ref="E989">IF(ISLOGICAL(D989),"",FREQUENCY(IF('Data Transformation'!$B$425:$B$8425='Bin Analysis'!$B987,'Data Transformation'!$G$425:$G$8425),D989))</f>
        <v>2001</v>
      </c>
      <c r="F989" t="e">
        <f>IF(ISLOGICAL(D989),"",E989-E988)</f>
        <v>#VALUE!</v>
      </c>
      <c r="M989" s="14"/>
    </row>
    <row r="990" spans="1:25" x14ac:dyDescent="0.55000000000000004">
      <c r="A990" s="32" t="e">
        <f>IF(Weighting!$P$6&gt;0,B990,"")</f>
        <v>#NUM!</v>
      </c>
      <c r="B990" t="e">
        <f>Weighting!$C$6</f>
        <v>#DIV/0!</v>
      </c>
      <c r="C990" t="e">
        <f>Weighting!$F$6</f>
        <v>#NUM!</v>
      </c>
      <c r="D990" t="e">
        <f>IF(C990=1,'Data Transformation'!$G$3+0.5*'Data Transformation'!$W$25,IF(C991=1,D991-'Data Transformation'!$W$25,FALSE))</f>
        <v>#NUM!</v>
      </c>
      <c r="E990">
        <f t="array" ref="E990">IF(ISLOGICAL(D990),"",FREQUENCY(IF('Data Transformation'!$B$425:$B$8425='Bin Analysis'!$B987,'Data Transformation'!$G$425:$G$8425),D990))</f>
        <v>2001</v>
      </c>
      <c r="F990">
        <f>IF(ISLOGICAL(D990),"",E990-E989)</f>
        <v>0</v>
      </c>
      <c r="G990">
        <f>Weighting!$H$6</f>
        <v>1</v>
      </c>
      <c r="H990">
        <f t="array" ref="H990">FREQUENCY(IF('Data Transformation'!$B$4:$B$8425=B987,'Data Transformation'!$G$4:$G$8425),'Bin Analysis'!$B990)</f>
        <v>2073</v>
      </c>
      <c r="I990">
        <f>H990-H989</f>
        <v>2073</v>
      </c>
      <c r="J990">
        <f>IF(I990=0,0,1)</f>
        <v>1</v>
      </c>
      <c r="K990" t="e">
        <f>J990*Weighting!$W$6</f>
        <v>#NUM!</v>
      </c>
      <c r="M990" s="14"/>
    </row>
    <row r="991" spans="1:25" x14ac:dyDescent="0.55000000000000004">
      <c r="A991" s="32" t="str">
        <f>IF(Weighting!$P$7&gt;0,B991,"")</f>
        <v/>
      </c>
      <c r="B991" t="e">
        <f>Weighting!$C$7</f>
        <v>#DIV/0!</v>
      </c>
      <c r="C991" t="e">
        <f>Weighting!$F$7</f>
        <v>#NUM!</v>
      </c>
      <c r="D991" t="e">
        <f>IF(C991=1,'Data Transformation'!$G$3+0.5*'Data Transformation'!$W$25,IF(C992=1,D992-'Data Transformation'!$W$25,FALSE))</f>
        <v>#NUM!</v>
      </c>
      <c r="E991">
        <f t="array" ref="E991">IF(ISLOGICAL(D991),"",FREQUENCY(IF('Data Transformation'!$B$425:$B$8425='Bin Analysis'!$B987,'Data Transformation'!$G$425:$G$8425),D991))</f>
        <v>2001</v>
      </c>
      <c r="F991">
        <f t="shared" ref="F991:F1009" si="123">IF(ISLOGICAL(D991),"",E991-E990)</f>
        <v>0</v>
      </c>
      <c r="G991">
        <f>Weighting!$H$7</f>
        <v>0</v>
      </c>
      <c r="H991">
        <f t="array" ref="H991">FREQUENCY(IF('Data Transformation'!$B$4:$B$8425=B987,'Data Transformation'!$G$4:$G$8425),'Bin Analysis'!$B991)</f>
        <v>2073</v>
      </c>
      <c r="I991">
        <f t="shared" ref="I991:I1009" si="124">H991-H990</f>
        <v>0</v>
      </c>
      <c r="J991">
        <f>IF(I991=0,0,1)</f>
        <v>0</v>
      </c>
      <c r="K991">
        <f>J991*Weighting!$W$7</f>
        <v>0</v>
      </c>
      <c r="M991" s="14"/>
    </row>
    <row r="992" spans="1:25" x14ac:dyDescent="0.55000000000000004">
      <c r="A992" s="32" t="str">
        <f>IF(Weighting!$P$8&gt;0,B992,"")</f>
        <v/>
      </c>
      <c r="B992" t="e">
        <f>Weighting!$C$8</f>
        <v>#DIV/0!</v>
      </c>
      <c r="C992" t="e">
        <f>Weighting!$F$8</f>
        <v>#NUM!</v>
      </c>
      <c r="D992" t="e">
        <f>IF(C992=1,'Data Transformation'!$G$3+0.5*'Data Transformation'!$W$25,IF(C993=1,D993-'Data Transformation'!$W$25,FALSE))</f>
        <v>#NUM!</v>
      </c>
      <c r="E992">
        <f t="array" ref="E992">IF(ISLOGICAL(D992),"",FREQUENCY(IF('Data Transformation'!$B$425:$B$8425='Bin Analysis'!$B987,'Data Transformation'!$G$425:$G$8425),D992))</f>
        <v>2001</v>
      </c>
      <c r="F992">
        <f t="shared" si="123"/>
        <v>0</v>
      </c>
      <c r="G992">
        <f>Weighting!$H$8</f>
        <v>0</v>
      </c>
      <c r="H992">
        <f t="array" ref="H992">FREQUENCY(IF('Data Transformation'!$B$4:$B$8425=B987,'Data Transformation'!$G$4:$G$8425),'Bin Analysis'!$B992)</f>
        <v>2073</v>
      </c>
      <c r="I992">
        <f t="shared" si="124"/>
        <v>0</v>
      </c>
      <c r="J992">
        <f t="shared" ref="J992:J1009" si="125">IF(I992=0,0,1)</f>
        <v>0</v>
      </c>
      <c r="K992">
        <f>J992*Weighting!$W$8</f>
        <v>0</v>
      </c>
      <c r="M992" s="14"/>
    </row>
    <row r="993" spans="1:13" x14ac:dyDescent="0.55000000000000004">
      <c r="A993" s="32" t="str">
        <f>IF(Weighting!$P$9&gt;0,B993,"")</f>
        <v/>
      </c>
      <c r="B993" s="50" t="e">
        <f>Weighting!$C$9</f>
        <v>#DIV/0!</v>
      </c>
      <c r="C993" t="e">
        <f>Weighting!$F$9</f>
        <v>#NUM!</v>
      </c>
      <c r="D993" t="e">
        <f>IF(C993=1,'Data Transformation'!$G$3+0.5*'Data Transformation'!$W$25,IF(C994=1,D994-'Data Transformation'!$W$25,FALSE))</f>
        <v>#NUM!</v>
      </c>
      <c r="E993">
        <f t="array" ref="E993">IF(ISLOGICAL(D993),"",FREQUENCY(IF('Data Transformation'!$B$425:$B$8425='Bin Analysis'!$B987,'Data Transformation'!$G$425:$G$8425),D993))</f>
        <v>2001</v>
      </c>
      <c r="F993">
        <f t="shared" si="123"/>
        <v>0</v>
      </c>
      <c r="G993">
        <f>Weighting!$H$9</f>
        <v>0</v>
      </c>
      <c r="H993">
        <f t="array" ref="H993">FREQUENCY(IF('Data Transformation'!$B$4:$B$8425=B987,'Data Transformation'!$G$4:$G$8425),'Bin Analysis'!$B993)</f>
        <v>2073</v>
      </c>
      <c r="I993">
        <f t="shared" si="124"/>
        <v>0</v>
      </c>
      <c r="J993">
        <f t="shared" si="125"/>
        <v>0</v>
      </c>
      <c r="K993">
        <f>J993*Weighting!$W$9</f>
        <v>0</v>
      </c>
      <c r="M993" s="14"/>
    </row>
    <row r="994" spans="1:13" x14ac:dyDescent="0.55000000000000004">
      <c r="A994" s="32" t="str">
        <f>IF(Weighting!$P$10&gt;0,B994,"")</f>
        <v/>
      </c>
      <c r="B994" t="e">
        <f>Weighting!$C$10</f>
        <v>#DIV/0!</v>
      </c>
      <c r="C994" t="e">
        <f>Weighting!$F$10</f>
        <v>#NUM!</v>
      </c>
      <c r="D994" t="e">
        <f>IF(C994=1,'Data Transformation'!$G$3+0.5*'Data Transformation'!$W$25,IF(C995=1,D995-'Data Transformation'!$W$25,FALSE))</f>
        <v>#NUM!</v>
      </c>
      <c r="E994">
        <f t="array" ref="E994">IF(ISLOGICAL(D994),"",FREQUENCY(IF('Data Transformation'!$B$425:$B$8425='Bin Analysis'!$B987,'Data Transformation'!$G$425:$G$8425),D994))</f>
        <v>2001</v>
      </c>
      <c r="F994">
        <f t="shared" si="123"/>
        <v>0</v>
      </c>
      <c r="G994">
        <f>Weighting!$H$10</f>
        <v>0</v>
      </c>
      <c r="H994">
        <f t="array" ref="H994">FREQUENCY(IF('Data Transformation'!$B$4:$B$8425=B987,'Data Transformation'!$G$4:$G$8425),'Bin Analysis'!$B994)</f>
        <v>2073</v>
      </c>
      <c r="I994">
        <f t="shared" si="124"/>
        <v>0</v>
      </c>
      <c r="J994">
        <f t="shared" si="125"/>
        <v>0</v>
      </c>
      <c r="K994">
        <f>J994*Weighting!$W$10</f>
        <v>0</v>
      </c>
      <c r="M994" s="14"/>
    </row>
    <row r="995" spans="1:13" x14ac:dyDescent="0.55000000000000004">
      <c r="A995" s="32" t="str">
        <f>IF(Weighting!$P$11&gt;0,B995,"")</f>
        <v/>
      </c>
      <c r="B995" t="e">
        <f>Weighting!$C$11</f>
        <v>#DIV/0!</v>
      </c>
      <c r="C995" t="e">
        <f>Weighting!$F$11</f>
        <v>#NUM!</v>
      </c>
      <c r="D995" t="e">
        <f>IF(C995=1,'Data Transformation'!$G$3+0.5*'Data Transformation'!$W$25,IF(C996=1,D996-'Data Transformation'!$W$25,FALSE))</f>
        <v>#NUM!</v>
      </c>
      <c r="E995">
        <f t="array" ref="E995">IF(ISLOGICAL(D995),"",FREQUENCY(IF('Data Transformation'!$B$425:$B$8425='Bin Analysis'!$B987,'Data Transformation'!$G$425:$G$8425),D995))</f>
        <v>2001</v>
      </c>
      <c r="F995">
        <f t="shared" si="123"/>
        <v>0</v>
      </c>
      <c r="G995">
        <f>Weighting!$H$11</f>
        <v>0</v>
      </c>
      <c r="H995">
        <f t="array" ref="H995">FREQUENCY(IF('Data Transformation'!$B$4:$B$8425=B987,'Data Transformation'!$G$4:$G$8425),'Bin Analysis'!$B995)</f>
        <v>2073</v>
      </c>
      <c r="I995">
        <f t="shared" si="124"/>
        <v>0</v>
      </c>
      <c r="J995">
        <f t="shared" si="125"/>
        <v>0</v>
      </c>
      <c r="K995">
        <f>J995*Weighting!$W$11</f>
        <v>0</v>
      </c>
      <c r="M995" s="14"/>
    </row>
    <row r="996" spans="1:13" x14ac:dyDescent="0.55000000000000004">
      <c r="A996" s="32" t="str">
        <f>IF(Weighting!$P$12&gt;0,B996,"")</f>
        <v/>
      </c>
      <c r="B996" t="e">
        <f>Weighting!$C$12</f>
        <v>#DIV/0!</v>
      </c>
      <c r="C996" t="e">
        <f>Weighting!$F$12</f>
        <v>#NUM!</v>
      </c>
      <c r="D996" t="e">
        <f>IF(C996=1,'Data Transformation'!$G$3+0.5*'Data Transformation'!$W$25,IF(C997=1,D997-'Data Transformation'!$W$25,FALSE))</f>
        <v>#NUM!</v>
      </c>
      <c r="E996">
        <f t="array" ref="E996">IF(ISLOGICAL(D996),"",FREQUENCY(IF('Data Transformation'!$B$425:$B$8425='Bin Analysis'!$B987,'Data Transformation'!$G$425:$G$8425),D996))</f>
        <v>2001</v>
      </c>
      <c r="F996">
        <f t="shared" si="123"/>
        <v>0</v>
      </c>
      <c r="G996">
        <f>Weighting!$H$12</f>
        <v>0</v>
      </c>
      <c r="H996">
        <f t="array" ref="H996">FREQUENCY(IF('Data Transformation'!$B$4:$B$8425=B987,'Data Transformation'!$G$4:$G$8425),'Bin Analysis'!$B996)</f>
        <v>2073</v>
      </c>
      <c r="I996">
        <f t="shared" si="124"/>
        <v>0</v>
      </c>
      <c r="J996">
        <f t="shared" si="125"/>
        <v>0</v>
      </c>
      <c r="K996">
        <f>J996*Weighting!$W$12</f>
        <v>0</v>
      </c>
      <c r="M996" s="14"/>
    </row>
    <row r="997" spans="1:13" x14ac:dyDescent="0.55000000000000004">
      <c r="A997" s="32" t="str">
        <f>IF(Weighting!$P$13&gt;0,B997,"")</f>
        <v/>
      </c>
      <c r="B997" t="e">
        <f>Weighting!$C$13</f>
        <v>#DIV/0!</v>
      </c>
      <c r="C997" t="e">
        <f>Weighting!$F$13</f>
        <v>#NUM!</v>
      </c>
      <c r="D997" t="e">
        <f>IF(C997=1,'Data Transformation'!$G$3+0.5*'Data Transformation'!$W$25,IF(C998=1,D998-'Data Transformation'!$W$25,FALSE))</f>
        <v>#NUM!</v>
      </c>
      <c r="E997">
        <f t="array" ref="E997">IF(ISLOGICAL(D997),"",FREQUENCY(IF('Data Transformation'!$B$425:$B$8425='Bin Analysis'!$B987,'Data Transformation'!$G$425:$G$8425),D997))</f>
        <v>2001</v>
      </c>
      <c r="F997">
        <f t="shared" si="123"/>
        <v>0</v>
      </c>
      <c r="G997">
        <f>Weighting!$H$13</f>
        <v>0</v>
      </c>
      <c r="H997">
        <f t="array" ref="H997">FREQUENCY(IF('Data Transformation'!$B$4:$B$8425=B987,'Data Transformation'!$G$4:$G$8425),'Bin Analysis'!$B997)</f>
        <v>2073</v>
      </c>
      <c r="I997">
        <f t="shared" si="124"/>
        <v>0</v>
      </c>
      <c r="J997">
        <f t="shared" si="125"/>
        <v>0</v>
      </c>
      <c r="K997">
        <f>J997*Weighting!$W$13</f>
        <v>0</v>
      </c>
      <c r="M997" s="14"/>
    </row>
    <row r="998" spans="1:13" x14ac:dyDescent="0.55000000000000004">
      <c r="A998" s="32" t="str">
        <f>IF(Weighting!$P$14&gt;0,B998,"")</f>
        <v/>
      </c>
      <c r="B998" t="e">
        <f>Weighting!$C$14</f>
        <v>#DIV/0!</v>
      </c>
      <c r="C998" t="e">
        <f>Weighting!$F$14</f>
        <v>#NUM!</v>
      </c>
      <c r="D998" t="e">
        <f>IF(C998=1,'Data Transformation'!$G$3+0.5*'Data Transformation'!$W$25,IF(C999=1,D999-'Data Transformation'!$W$25,FALSE))</f>
        <v>#NUM!</v>
      </c>
      <c r="E998">
        <f t="array" ref="E998">IF(ISLOGICAL(D998),"",FREQUENCY(IF('Data Transformation'!$B$425:$B$8425='Bin Analysis'!$B987,'Data Transformation'!$G$425:$G$8425),D998))</f>
        <v>2001</v>
      </c>
      <c r="F998">
        <f t="shared" si="123"/>
        <v>0</v>
      </c>
      <c r="G998">
        <f>Weighting!$H$14</f>
        <v>0</v>
      </c>
      <c r="H998">
        <f t="array" ref="H998">FREQUENCY(IF('Data Transformation'!$B$4:$B$8425=B987,'Data Transformation'!$G$4:$G$8425),'Bin Analysis'!$B998)</f>
        <v>2073</v>
      </c>
      <c r="I998">
        <f t="shared" si="124"/>
        <v>0</v>
      </c>
      <c r="J998">
        <f t="shared" si="125"/>
        <v>0</v>
      </c>
      <c r="K998">
        <f>J998*Weighting!$W$14</f>
        <v>0</v>
      </c>
      <c r="M998" s="14"/>
    </row>
    <row r="999" spans="1:13" x14ac:dyDescent="0.55000000000000004">
      <c r="A999" s="32" t="str">
        <f>IF(Weighting!$P$15&gt;0,B999,"")</f>
        <v/>
      </c>
      <c r="B999" t="e">
        <f>Weighting!$C$15</f>
        <v>#DIV/0!</v>
      </c>
      <c r="C999" t="e">
        <f>Weighting!$F$15</f>
        <v>#NUM!</v>
      </c>
      <c r="D999" t="e">
        <f>IF(C999=1,'Data Transformation'!$G$3+0.5*'Data Transformation'!$W$25,IF(C1000=1,D1000-'Data Transformation'!$W$25,FALSE))</f>
        <v>#NUM!</v>
      </c>
      <c r="E999">
        <f t="array" ref="E999">IF(ISLOGICAL(D999),"",FREQUENCY(IF('Data Transformation'!$B$425:$B$8425='Bin Analysis'!$B987,'Data Transformation'!$G$425:$G$8425),D999))</f>
        <v>2001</v>
      </c>
      <c r="F999">
        <f t="shared" si="123"/>
        <v>0</v>
      </c>
      <c r="G999">
        <f>Weighting!$H$15</f>
        <v>0</v>
      </c>
      <c r="H999">
        <f t="array" ref="H999">FREQUENCY(IF('Data Transformation'!$B$4:$B$8425=B987,'Data Transformation'!$G$4:$G$8425),'Bin Analysis'!$B999)</f>
        <v>2073</v>
      </c>
      <c r="I999">
        <f t="shared" si="124"/>
        <v>0</v>
      </c>
      <c r="J999">
        <f t="shared" si="125"/>
        <v>0</v>
      </c>
      <c r="K999">
        <f>J999*Weighting!$W$15</f>
        <v>0</v>
      </c>
      <c r="M999" s="14"/>
    </row>
    <row r="1000" spans="1:13" x14ac:dyDescent="0.55000000000000004">
      <c r="A1000" s="32" t="str">
        <f>IF(Weighting!$P$16&gt;0,B1000,"")</f>
        <v/>
      </c>
      <c r="B1000" t="e">
        <f>Weighting!$C$16</f>
        <v>#DIV/0!</v>
      </c>
      <c r="C1000" t="e">
        <f>Weighting!$F$16</f>
        <v>#NUM!</v>
      </c>
      <c r="D1000" t="e">
        <f>IF(C1000=1,'Data Transformation'!$G$3+0.5*'Data Transformation'!$W$25,IF(C1001=1,D1001-'Data Transformation'!$W$25,FALSE))</f>
        <v>#NUM!</v>
      </c>
      <c r="E1000">
        <f t="array" ref="E1000">IF(ISLOGICAL(D1000),"",FREQUENCY(IF('Data Transformation'!$B$425:$B$8425='Bin Analysis'!$B987,'Data Transformation'!$G$425:$G$8425),D1000))</f>
        <v>2001</v>
      </c>
      <c r="F1000">
        <f t="shared" si="123"/>
        <v>0</v>
      </c>
      <c r="G1000">
        <f>Weighting!$H$16</f>
        <v>0</v>
      </c>
      <c r="H1000">
        <f t="array" ref="H1000">FREQUENCY(IF('Data Transformation'!$B$4:$B$8425=B987,'Data Transformation'!$G$4:$G$8425),'Bin Analysis'!$B1000)</f>
        <v>2073</v>
      </c>
      <c r="I1000">
        <f t="shared" si="124"/>
        <v>0</v>
      </c>
      <c r="J1000">
        <f t="shared" si="125"/>
        <v>0</v>
      </c>
      <c r="K1000">
        <f>J1000*Weighting!$W$16</f>
        <v>0</v>
      </c>
      <c r="M1000" s="14"/>
    </row>
    <row r="1001" spans="1:13" x14ac:dyDescent="0.55000000000000004">
      <c r="A1001" s="32" t="str">
        <f>IF(Weighting!$P$17&gt;0,B1001,"")</f>
        <v/>
      </c>
      <c r="B1001" t="e">
        <f>Weighting!$C$17</f>
        <v>#DIV/0!</v>
      </c>
      <c r="C1001" t="e">
        <f>Weighting!$F$17</f>
        <v>#NUM!</v>
      </c>
      <c r="D1001" t="e">
        <f>IF(C1001=1,'Data Transformation'!$G$3+0.5*'Data Transformation'!$W$25,IF(C1002=1,D1002-'Data Transformation'!$W$25,FALSE))</f>
        <v>#NUM!</v>
      </c>
      <c r="E1001">
        <f t="array" ref="E1001">IF(ISLOGICAL(D1001),"",FREQUENCY(IF('Data Transformation'!$B$425:$B$8425='Bin Analysis'!$B987,'Data Transformation'!$G$425:$G$8425),D1001))</f>
        <v>2001</v>
      </c>
      <c r="F1001">
        <f t="shared" si="123"/>
        <v>0</v>
      </c>
      <c r="G1001">
        <f>Weighting!$H$17</f>
        <v>0</v>
      </c>
      <c r="H1001">
        <f t="array" ref="H1001">FREQUENCY(IF('Data Transformation'!$B$4:$B$8425=B987,'Data Transformation'!$G$4:$G$8425),'Bin Analysis'!$B1001)</f>
        <v>2073</v>
      </c>
      <c r="I1001">
        <f t="shared" si="124"/>
        <v>0</v>
      </c>
      <c r="J1001">
        <f t="shared" si="125"/>
        <v>0</v>
      </c>
      <c r="K1001">
        <f>J1001*Weighting!$W$17</f>
        <v>0</v>
      </c>
      <c r="M1001" s="14"/>
    </row>
    <row r="1002" spans="1:13" x14ac:dyDescent="0.55000000000000004">
      <c r="A1002" s="32" t="str">
        <f>IF(Weighting!$P$18&gt;0,B1002,"")</f>
        <v/>
      </c>
      <c r="B1002" t="e">
        <f>Weighting!$C$18</f>
        <v>#DIV/0!</v>
      </c>
      <c r="C1002" t="e">
        <f>Weighting!$F$18</f>
        <v>#NUM!</v>
      </c>
      <c r="D1002" t="e">
        <f>IF(C1002=1,'Data Transformation'!$G$3+0.5*'Data Transformation'!$W$25,IF(C1003=1,D1003-'Data Transformation'!$W$25,FALSE))</f>
        <v>#NUM!</v>
      </c>
      <c r="E1002">
        <f t="array" ref="E1002">IF(ISLOGICAL(D1002),"",FREQUENCY(IF('Data Transformation'!$B$425:$B$8425='Bin Analysis'!$B987,'Data Transformation'!$G$425:$G$8425),D1002))</f>
        <v>2001</v>
      </c>
      <c r="F1002">
        <f t="shared" si="123"/>
        <v>0</v>
      </c>
      <c r="G1002">
        <f>Weighting!$H$18</f>
        <v>0</v>
      </c>
      <c r="H1002">
        <f t="array" ref="H1002">FREQUENCY(IF('Data Transformation'!$B$4:$B$8425=B987,'Data Transformation'!$G$4:$G$8425),'Bin Analysis'!$B1002)</f>
        <v>2073</v>
      </c>
      <c r="I1002">
        <f t="shared" si="124"/>
        <v>0</v>
      </c>
      <c r="J1002">
        <f t="shared" si="125"/>
        <v>0</v>
      </c>
      <c r="K1002">
        <f>J1002*Weighting!$W$18</f>
        <v>0</v>
      </c>
      <c r="M1002" s="14"/>
    </row>
    <row r="1003" spans="1:13" x14ac:dyDescent="0.55000000000000004">
      <c r="A1003" s="32" t="str">
        <f>IF(Weighting!$P$19&gt;0,B1003,"")</f>
        <v/>
      </c>
      <c r="B1003" t="e">
        <f>Weighting!$C$19</f>
        <v>#DIV/0!</v>
      </c>
      <c r="C1003" t="e">
        <f>Weighting!$F$19</f>
        <v>#NUM!</v>
      </c>
      <c r="D1003" t="e">
        <f>IF(C1003=1,'Data Transformation'!$G$3+0.5*'Data Transformation'!$W$25,IF(C1004=1,D1004-'Data Transformation'!$W$25,FALSE))</f>
        <v>#NUM!</v>
      </c>
      <c r="E1003">
        <f t="array" ref="E1003">IF(ISLOGICAL(D1003),"",FREQUENCY(IF('Data Transformation'!$B$425:$B$8425='Bin Analysis'!$B987,'Data Transformation'!$G$425:$G$8425),D1003))</f>
        <v>2001</v>
      </c>
      <c r="F1003">
        <f t="shared" si="123"/>
        <v>0</v>
      </c>
      <c r="G1003">
        <f>Weighting!$H$19</f>
        <v>0</v>
      </c>
      <c r="H1003">
        <f t="array" ref="H1003">FREQUENCY(IF('Data Transformation'!$B$4:$B$8425=B987,'Data Transformation'!$G$4:$G$8425),'Bin Analysis'!$B1003)</f>
        <v>2073</v>
      </c>
      <c r="I1003">
        <f t="shared" si="124"/>
        <v>0</v>
      </c>
      <c r="J1003">
        <f t="shared" si="125"/>
        <v>0</v>
      </c>
      <c r="K1003">
        <f>J1003*Weighting!$W$19</f>
        <v>0</v>
      </c>
      <c r="M1003" s="14"/>
    </row>
    <row r="1004" spans="1:13" x14ac:dyDescent="0.55000000000000004">
      <c r="A1004" s="32" t="str">
        <f>IF(Weighting!$P$20&gt;0,B1004,"")</f>
        <v/>
      </c>
      <c r="B1004" t="e">
        <f>Weighting!$C$20</f>
        <v>#DIV/0!</v>
      </c>
      <c r="C1004" t="e">
        <f>Weighting!$F$20</f>
        <v>#NUM!</v>
      </c>
      <c r="D1004" t="e">
        <f>IF(C1004=1,'Data Transformation'!$G$3+0.5*'Data Transformation'!$W$25,IF(C1005=1,D1005-'Data Transformation'!$W$25,FALSE))</f>
        <v>#NUM!</v>
      </c>
      <c r="E1004">
        <f t="array" ref="E1004">IF(ISLOGICAL(D1004),"",FREQUENCY(IF('Data Transformation'!$B$425:$B$8425='Bin Analysis'!$B987,'Data Transformation'!$G$425:$G$8425),D1004))</f>
        <v>2001</v>
      </c>
      <c r="F1004">
        <f t="shared" si="123"/>
        <v>0</v>
      </c>
      <c r="G1004">
        <f>Weighting!$H$20</f>
        <v>0</v>
      </c>
      <c r="H1004">
        <f t="array" ref="H1004">FREQUENCY(IF('Data Transformation'!$B$4:$B$8425=B987,'Data Transformation'!$G$4:$G$8425),'Bin Analysis'!$B1004)</f>
        <v>2073</v>
      </c>
      <c r="I1004">
        <f t="shared" si="124"/>
        <v>0</v>
      </c>
      <c r="J1004">
        <f t="shared" si="125"/>
        <v>0</v>
      </c>
      <c r="K1004">
        <f>J1004*Weighting!$W$20</f>
        <v>0</v>
      </c>
      <c r="M1004" s="14"/>
    </row>
    <row r="1005" spans="1:13" x14ac:dyDescent="0.55000000000000004">
      <c r="A1005" s="32" t="str">
        <f>IF(Weighting!$P$21&gt;0,B1005,"")</f>
        <v/>
      </c>
      <c r="B1005" t="e">
        <f>Weighting!$C$21</f>
        <v>#DIV/0!</v>
      </c>
      <c r="C1005" t="e">
        <f>Weighting!$F$21</f>
        <v>#NUM!</v>
      </c>
      <c r="D1005" t="e">
        <f>IF(C1005=1,'Data Transformation'!$G$3+0.5*'Data Transformation'!$W$25,IF(C1006=1,D1006-'Data Transformation'!$W$25,FALSE))</f>
        <v>#NUM!</v>
      </c>
      <c r="E1005">
        <f t="array" ref="E1005">IF(ISLOGICAL(D1005),"",FREQUENCY(IF('Data Transformation'!$B$425:$B$8425='Bin Analysis'!$B987,'Data Transformation'!$G$425:$G$8425),D1005))</f>
        <v>2001</v>
      </c>
      <c r="F1005">
        <f t="shared" si="123"/>
        <v>0</v>
      </c>
      <c r="G1005">
        <f>Weighting!$H$21</f>
        <v>0</v>
      </c>
      <c r="H1005">
        <f t="array" ref="H1005">FREQUENCY(IF('Data Transformation'!$B$4:$B$8425=B987,'Data Transformation'!$G$4:$G$8425),'Bin Analysis'!$B1005)</f>
        <v>2073</v>
      </c>
      <c r="I1005">
        <f t="shared" si="124"/>
        <v>0</v>
      </c>
      <c r="J1005">
        <f t="shared" si="125"/>
        <v>0</v>
      </c>
      <c r="K1005">
        <f>J1005*Weighting!$W$21</f>
        <v>0</v>
      </c>
      <c r="M1005" s="14"/>
    </row>
    <row r="1006" spans="1:13" x14ac:dyDescent="0.55000000000000004">
      <c r="A1006" s="32" t="str">
        <f>IF(Weighting!$P$22&gt;0,B1006,"")</f>
        <v/>
      </c>
      <c r="B1006" t="e">
        <f>Weighting!$C$22</f>
        <v>#DIV/0!</v>
      </c>
      <c r="C1006" t="e">
        <f>Weighting!$F$22</f>
        <v>#NUM!</v>
      </c>
      <c r="D1006" t="e">
        <f>IF(C1006=1,'Data Transformation'!$G$3+0.5*'Data Transformation'!$W$25,IF(C1007=1,D1007-'Data Transformation'!$W$25,FALSE))</f>
        <v>#NUM!</v>
      </c>
      <c r="E1006">
        <f t="array" ref="E1006">IF(ISLOGICAL(D1006),"",FREQUENCY(IF('Data Transformation'!$B$425:$B$8425='Bin Analysis'!$B987,'Data Transformation'!$G$425:$G$8425),D1006))</f>
        <v>2001</v>
      </c>
      <c r="F1006">
        <f t="shared" si="123"/>
        <v>0</v>
      </c>
      <c r="G1006">
        <f>Weighting!$H$22</f>
        <v>0</v>
      </c>
      <c r="H1006">
        <f t="array" ref="H1006">FREQUENCY(IF('Data Transformation'!$B$4:$B$8425=B987,'Data Transformation'!$G$4:$G$8425),'Bin Analysis'!$B1006)</f>
        <v>2073</v>
      </c>
      <c r="I1006">
        <f t="shared" si="124"/>
        <v>0</v>
      </c>
      <c r="J1006">
        <f t="shared" si="125"/>
        <v>0</v>
      </c>
      <c r="K1006">
        <f>J1006*Weighting!$W$22</f>
        <v>0</v>
      </c>
      <c r="M1006" s="14"/>
    </row>
    <row r="1007" spans="1:13" x14ac:dyDescent="0.55000000000000004">
      <c r="A1007" s="32" t="str">
        <f>IF(Weighting!$P$23&gt;0,B1007,"")</f>
        <v/>
      </c>
      <c r="B1007" t="e">
        <f>Weighting!$C$23</f>
        <v>#DIV/0!</v>
      </c>
      <c r="C1007" t="e">
        <f>Weighting!$F$23</f>
        <v>#NUM!</v>
      </c>
      <c r="D1007" t="e">
        <f>IF(C1007=1,'Data Transformation'!$G$3+0.5*'Data Transformation'!$W$25,IF(C1008=1,D1008-'Data Transformation'!$W$25,FALSE))</f>
        <v>#NUM!</v>
      </c>
      <c r="E1007">
        <f t="array" ref="E1007">IF(ISLOGICAL(D1007),"",FREQUENCY(IF('Data Transformation'!$B$425:$B$8425='Bin Analysis'!$B987,'Data Transformation'!$G$425:$G$8425),D1007))</f>
        <v>2001</v>
      </c>
      <c r="F1007">
        <f t="shared" si="123"/>
        <v>0</v>
      </c>
      <c r="G1007">
        <f>Weighting!$H$23</f>
        <v>0</v>
      </c>
      <c r="H1007">
        <f t="array" ref="H1007">FREQUENCY(IF('Data Transformation'!$B$4:$B$8425=B987,'Data Transformation'!$G$4:$G$8425),'Bin Analysis'!$B1007)</f>
        <v>2073</v>
      </c>
      <c r="I1007">
        <f t="shared" si="124"/>
        <v>0</v>
      </c>
      <c r="J1007">
        <f t="shared" si="125"/>
        <v>0</v>
      </c>
      <c r="K1007">
        <f>J1007*Weighting!$W$23</f>
        <v>0</v>
      </c>
      <c r="M1007" s="14"/>
    </row>
    <row r="1008" spans="1:13" x14ac:dyDescent="0.55000000000000004">
      <c r="A1008" s="32" t="str">
        <f>IF(Weighting!$P$24&gt;0,B1008,"")</f>
        <v/>
      </c>
      <c r="B1008" t="e">
        <f>Weighting!$C$24</f>
        <v>#DIV/0!</v>
      </c>
      <c r="C1008" t="e">
        <f>Weighting!$F$24</f>
        <v>#NUM!</v>
      </c>
      <c r="D1008" t="e">
        <f>IF(C1008=1,'Data Transformation'!$G$3+0.5*'Data Transformation'!$W$25,IF(C1009=1,D1009-'Data Transformation'!$W$25,FALSE))</f>
        <v>#NUM!</v>
      </c>
      <c r="E1008">
        <f t="array" ref="E1008">IF(ISLOGICAL(D1008),"",FREQUENCY(IF('Data Transformation'!$B$425:$B$8425='Bin Analysis'!$B987,'Data Transformation'!$G$425:$G$8425),D1008))</f>
        <v>2001</v>
      </c>
      <c r="F1008">
        <f t="shared" si="123"/>
        <v>0</v>
      </c>
      <c r="G1008">
        <f>Weighting!$H$24</f>
        <v>0</v>
      </c>
      <c r="H1008">
        <f t="array" ref="H1008">FREQUENCY(IF('Data Transformation'!$B$4:$B$8425=B987,'Data Transformation'!$G$4:$G$8425),'Bin Analysis'!$B1008)</f>
        <v>2073</v>
      </c>
      <c r="I1008">
        <f t="shared" si="124"/>
        <v>0</v>
      </c>
      <c r="J1008">
        <f t="shared" si="125"/>
        <v>0</v>
      </c>
      <c r="K1008">
        <f>J1008*Weighting!$W$24</f>
        <v>0</v>
      </c>
      <c r="M1008" s="14"/>
    </row>
    <row r="1009" spans="1:25" x14ac:dyDescent="0.55000000000000004">
      <c r="A1009" s="32" t="str">
        <f>IF(Weighting!$P$25&gt;0,B1009,"")</f>
        <v/>
      </c>
      <c r="B1009" t="e">
        <f>Weighting!$C$25</f>
        <v>#DIV/0!</v>
      </c>
      <c r="C1009" t="e">
        <f>Weighting!$F$25</f>
        <v>#NUM!</v>
      </c>
      <c r="D1009" t="e">
        <f>IF(C1009=1,'Data Transformation'!$G$3+0.5*'Data Transformation'!$W$25,IF(C1010=1,D1010-'Data Transformation'!$W$25,FALSE))</f>
        <v>#NUM!</v>
      </c>
      <c r="E1009">
        <f t="array" ref="E1009">IF(ISLOGICAL(D1009),"",FREQUENCY(IF('Data Transformation'!$B$425:$B$8425='Bin Analysis'!$B987,'Data Transformation'!$G$425:$G$8425),D1009))</f>
        <v>2001</v>
      </c>
      <c r="F1009">
        <f t="shared" si="123"/>
        <v>0</v>
      </c>
      <c r="G1009">
        <f>Weighting!$H$25</f>
        <v>0</v>
      </c>
      <c r="H1009">
        <f t="array" ref="H1009">FREQUENCY(IF('Data Transformation'!$B$4:$B$8425=B987,'Data Transformation'!$G$4:$G$8425),'Bin Analysis'!$B1009)</f>
        <v>2073</v>
      </c>
      <c r="I1009">
        <f t="shared" si="124"/>
        <v>0</v>
      </c>
      <c r="J1009">
        <f t="shared" si="125"/>
        <v>0</v>
      </c>
      <c r="K1009">
        <f>J1009*Weighting!$W$25</f>
        <v>0</v>
      </c>
      <c r="M1009" s="14"/>
    </row>
    <row r="1010" spans="1:25" x14ac:dyDescent="0.55000000000000004">
      <c r="O1010"/>
      <c r="P1010"/>
      <c r="Q1010"/>
      <c r="R1010"/>
    </row>
    <row r="1011" spans="1:25" ht="23.35" x14ac:dyDescent="0.8">
      <c r="A1011" s="21" t="s">
        <v>0</v>
      </c>
      <c r="B1011" s="21" t="str">
        <f>IFERROR(VLOOKUP(C1011,'Data Transformation'!$L$6:$M$426,2,FALSE),"")</f>
        <v/>
      </c>
      <c r="C1011" s="21">
        <f>C987+1</f>
        <v>42</v>
      </c>
      <c r="D1011" s="21"/>
      <c r="E1011" s="21"/>
      <c r="F1011" s="21"/>
      <c r="G1011" s="21"/>
      <c r="H1011" s="22"/>
      <c r="I1011" s="22"/>
      <c r="J1011" s="22"/>
      <c r="K1011" s="21"/>
      <c r="L1011" s="21" t="str">
        <f>B1011</f>
        <v/>
      </c>
      <c r="M1011" s="23" t="e">
        <f>INDEX('Data Transformation'!$O$4:$O$424,MATCH($B1011,'Data Transformation'!$M$4:$M$424,0),MATCH($M$2,'Data Transformation'!$O$3,0))</f>
        <v>#N/A</v>
      </c>
      <c r="N1011" s="27" t="e">
        <f>IF('Input and Summary Results'!$J$16="minimum",'Bin Analysis'!X1012/(M1011-1),'Bin Analysis'!Y1011/('Bin Analysis'!M1011-1))</f>
        <v>#N/A</v>
      </c>
      <c r="O1011" s="27" t="e">
        <f>IF(M1011=FALSE,NA(),(VLOOKUP(1,C1014:K1033,4,FALSE))/(M1011-1))</f>
        <v>#N/A</v>
      </c>
      <c r="P1011" s="27" t="e">
        <f>IF(M1011=FALSE,NA(),SUM(J1014:J1033)/Weighting!$S$5)</f>
        <v>#N/A</v>
      </c>
      <c r="Q1011" s="27" t="e">
        <f>IF(M1011=FALSE,NA(),SUM(K1014:K1033)/Weighting!$S$6)</f>
        <v>#N/A</v>
      </c>
      <c r="R1011" s="27" t="e">
        <f>IF(M1011=FALSE,NA(),(VLOOKUP(1,G1014:K1033,3,FALSE))/(M1011-1))</f>
        <v>#N/A</v>
      </c>
      <c r="S1011" s="22" t="e">
        <f>IF(M1011=FALSE,NA(),IF(SUM(J1014:J1033)=2,"yes","no"))</f>
        <v>#N/A</v>
      </c>
      <c r="X1011" s="2" cm="2">
        <f t="array" ref="X1011:X1012">FREQUENCY(IF('Data Transformation'!$B$425:$B$6424='Bin Analysis'!L1011,'Data Transformation'!$G$425:$G$6424),'Data Transformation'!$U$11)</f>
        <v>0</v>
      </c>
      <c r="Y1011" s="2" cm="2">
        <f t="array" ref="Y1011:Y1012">FREQUENCY(IF('Data Transformation'!$B$425:$B$6424='Bin Analysis'!L1011,'Data Transformation'!$G$425:$G$6424),'Data Transformation'!$U$12)</f>
        <v>0</v>
      </c>
    </row>
    <row r="1012" spans="1:25" x14ac:dyDescent="0.55000000000000004">
      <c r="A1012" s="14" t="s">
        <v>67</v>
      </c>
      <c r="B1012" t="s">
        <v>47</v>
      </c>
      <c r="C1012" t="s">
        <v>5</v>
      </c>
      <c r="D1012" t="s">
        <v>100</v>
      </c>
      <c r="E1012" t="s">
        <v>101</v>
      </c>
      <c r="F1012" t="s">
        <v>102</v>
      </c>
      <c r="G1012" t="s">
        <v>70</v>
      </c>
      <c r="H1012" t="s">
        <v>31</v>
      </c>
      <c r="I1012" t="s">
        <v>32</v>
      </c>
      <c r="J1012" t="s">
        <v>46</v>
      </c>
      <c r="K1012" s="14" t="s">
        <v>45</v>
      </c>
      <c r="M1012" s="14"/>
      <c r="X1012" s="2">
        <v>0</v>
      </c>
      <c r="Y1012" s="2">
        <v>0</v>
      </c>
    </row>
    <row r="1013" spans="1:25" x14ac:dyDescent="0.55000000000000004">
      <c r="A1013" s="32"/>
      <c r="D1013" t="e">
        <f>IF(C1013=1,'Data Transformation'!$G$3+0.5*'Data Transformation'!$W$25,IF(C1014=1,D1014-'Data Transformation'!$W$25,FALSE))</f>
        <v>#NUM!</v>
      </c>
      <c r="E1013">
        <f t="array" ref="E1013">IF(ISLOGICAL(D1013),"",FREQUENCY(IF('Data Transformation'!$B$425:$B$8425='Bin Analysis'!$B1011,'Data Transformation'!$G$425:$G$8425),D1013))</f>
        <v>2001</v>
      </c>
      <c r="F1013" t="e">
        <f>IF(ISLOGICAL(D1013),"",E1013-E1012)</f>
        <v>#VALUE!</v>
      </c>
      <c r="M1013" s="14"/>
    </row>
    <row r="1014" spans="1:25" x14ac:dyDescent="0.55000000000000004">
      <c r="A1014" s="32" t="e">
        <f>IF(Weighting!$P$6&gt;0,B1014,"")</f>
        <v>#NUM!</v>
      </c>
      <c r="B1014" t="e">
        <f>Weighting!$C$6</f>
        <v>#DIV/0!</v>
      </c>
      <c r="C1014" t="e">
        <f>Weighting!$F$6</f>
        <v>#NUM!</v>
      </c>
      <c r="D1014" t="e">
        <f>IF(C1014=1,'Data Transformation'!$G$3+0.5*'Data Transformation'!$W$25,IF(C1015=1,D1015-'Data Transformation'!$W$25,FALSE))</f>
        <v>#NUM!</v>
      </c>
      <c r="E1014">
        <f t="array" ref="E1014">IF(ISLOGICAL(D1014),"",FREQUENCY(IF('Data Transformation'!$B$425:$B$8425='Bin Analysis'!$B1011,'Data Transformation'!$G$425:$G$8425),D1014))</f>
        <v>2001</v>
      </c>
      <c r="F1014">
        <f>IF(ISLOGICAL(D1014),"",E1014-E1013)</f>
        <v>0</v>
      </c>
      <c r="G1014">
        <f>Weighting!$H$6</f>
        <v>1</v>
      </c>
      <c r="H1014">
        <f t="array" ref="H1014">FREQUENCY(IF('Data Transformation'!$B$4:$B$8425=B1011,'Data Transformation'!$G$4:$G$8425),'Bin Analysis'!$B1014)</f>
        <v>2073</v>
      </c>
      <c r="I1014">
        <f>H1014-H1013</f>
        <v>2073</v>
      </c>
      <c r="J1014">
        <f>IF(I1014=0,0,1)</f>
        <v>1</v>
      </c>
      <c r="K1014" t="e">
        <f>J1014*Weighting!$W$6</f>
        <v>#NUM!</v>
      </c>
      <c r="M1014" s="14"/>
    </row>
    <row r="1015" spans="1:25" x14ac:dyDescent="0.55000000000000004">
      <c r="A1015" s="32" t="str">
        <f>IF(Weighting!$P$7&gt;0,B1015,"")</f>
        <v/>
      </c>
      <c r="B1015" t="e">
        <f>Weighting!$C$7</f>
        <v>#DIV/0!</v>
      </c>
      <c r="C1015" t="e">
        <f>Weighting!$F$7</f>
        <v>#NUM!</v>
      </c>
      <c r="D1015" t="e">
        <f>IF(C1015=1,'Data Transformation'!$G$3+0.5*'Data Transformation'!$W$25,IF(C1016=1,D1016-'Data Transformation'!$W$25,FALSE))</f>
        <v>#NUM!</v>
      </c>
      <c r="E1015">
        <f t="array" ref="E1015">IF(ISLOGICAL(D1015),"",FREQUENCY(IF('Data Transformation'!$B$425:$B$8425='Bin Analysis'!$B1011,'Data Transformation'!$G$425:$G$8425),D1015))</f>
        <v>2001</v>
      </c>
      <c r="F1015">
        <f t="shared" ref="F1015:F1033" si="126">IF(ISLOGICAL(D1015),"",E1015-E1014)</f>
        <v>0</v>
      </c>
      <c r="G1015">
        <f>Weighting!$H$7</f>
        <v>0</v>
      </c>
      <c r="H1015">
        <f t="array" ref="H1015">FREQUENCY(IF('Data Transformation'!$B$4:$B$8425=B1011,'Data Transformation'!$G$4:$G$8425),'Bin Analysis'!$B1015)</f>
        <v>2073</v>
      </c>
      <c r="I1015">
        <f t="shared" ref="I1015:I1033" si="127">H1015-H1014</f>
        <v>0</v>
      </c>
      <c r="J1015">
        <f>IF(I1015=0,0,1)</f>
        <v>0</v>
      </c>
      <c r="K1015">
        <f>J1015*Weighting!$W$7</f>
        <v>0</v>
      </c>
      <c r="M1015" s="14"/>
    </row>
    <row r="1016" spans="1:25" x14ac:dyDescent="0.55000000000000004">
      <c r="A1016" s="32" t="str">
        <f>IF(Weighting!$P$8&gt;0,B1016,"")</f>
        <v/>
      </c>
      <c r="B1016" t="e">
        <f>Weighting!$C$8</f>
        <v>#DIV/0!</v>
      </c>
      <c r="C1016" t="e">
        <f>Weighting!$F$8</f>
        <v>#NUM!</v>
      </c>
      <c r="D1016" t="e">
        <f>IF(C1016=1,'Data Transformation'!$G$3+0.5*'Data Transformation'!$W$25,IF(C1017=1,D1017-'Data Transformation'!$W$25,FALSE))</f>
        <v>#NUM!</v>
      </c>
      <c r="E1016">
        <f t="array" ref="E1016">IF(ISLOGICAL(D1016),"",FREQUENCY(IF('Data Transformation'!$B$425:$B$8425='Bin Analysis'!$B1011,'Data Transformation'!$G$425:$G$8425),D1016))</f>
        <v>2001</v>
      </c>
      <c r="F1016">
        <f t="shared" si="126"/>
        <v>0</v>
      </c>
      <c r="G1016">
        <f>Weighting!$H$8</f>
        <v>0</v>
      </c>
      <c r="H1016">
        <f t="array" ref="H1016">FREQUENCY(IF('Data Transformation'!$B$4:$B$8425=B1011,'Data Transformation'!$G$4:$G$8425),'Bin Analysis'!$B1016)</f>
        <v>2073</v>
      </c>
      <c r="I1016">
        <f t="shared" si="127"/>
        <v>0</v>
      </c>
      <c r="J1016">
        <f t="shared" ref="J1016:J1033" si="128">IF(I1016=0,0,1)</f>
        <v>0</v>
      </c>
      <c r="K1016">
        <f>J1016*Weighting!$W$8</f>
        <v>0</v>
      </c>
      <c r="M1016" s="14"/>
    </row>
    <row r="1017" spans="1:25" x14ac:dyDescent="0.55000000000000004">
      <c r="A1017" s="32" t="str">
        <f>IF(Weighting!$P$9&gt;0,B1017,"")</f>
        <v/>
      </c>
      <c r="B1017" s="50" t="e">
        <f>Weighting!$C$9</f>
        <v>#DIV/0!</v>
      </c>
      <c r="C1017" t="e">
        <f>Weighting!$F$9</f>
        <v>#NUM!</v>
      </c>
      <c r="D1017" t="e">
        <f>IF(C1017=1,'Data Transformation'!$G$3+0.5*'Data Transformation'!$W$25,IF(C1018=1,D1018-'Data Transformation'!$W$25,FALSE))</f>
        <v>#NUM!</v>
      </c>
      <c r="E1017">
        <f t="array" ref="E1017">IF(ISLOGICAL(D1017),"",FREQUENCY(IF('Data Transformation'!$B$425:$B$8425='Bin Analysis'!$B1011,'Data Transformation'!$G$425:$G$8425),D1017))</f>
        <v>2001</v>
      </c>
      <c r="F1017">
        <f t="shared" si="126"/>
        <v>0</v>
      </c>
      <c r="G1017">
        <f>Weighting!$H$9</f>
        <v>0</v>
      </c>
      <c r="H1017">
        <f t="array" ref="H1017">FREQUENCY(IF('Data Transformation'!$B$4:$B$8425=B1011,'Data Transformation'!$G$4:$G$8425),'Bin Analysis'!$B1017)</f>
        <v>2073</v>
      </c>
      <c r="I1017">
        <f t="shared" si="127"/>
        <v>0</v>
      </c>
      <c r="J1017">
        <f t="shared" si="128"/>
        <v>0</v>
      </c>
      <c r="K1017">
        <f>J1017*Weighting!$W$9</f>
        <v>0</v>
      </c>
      <c r="M1017" s="14"/>
    </row>
    <row r="1018" spans="1:25" x14ac:dyDescent="0.55000000000000004">
      <c r="A1018" s="32" t="str">
        <f>IF(Weighting!$P$10&gt;0,B1018,"")</f>
        <v/>
      </c>
      <c r="B1018" t="e">
        <f>Weighting!$C$10</f>
        <v>#DIV/0!</v>
      </c>
      <c r="C1018" t="e">
        <f>Weighting!$F$10</f>
        <v>#NUM!</v>
      </c>
      <c r="D1018" t="e">
        <f>IF(C1018=1,'Data Transformation'!$G$3+0.5*'Data Transformation'!$W$25,IF(C1019=1,D1019-'Data Transformation'!$W$25,FALSE))</f>
        <v>#NUM!</v>
      </c>
      <c r="E1018">
        <f t="array" ref="E1018">IF(ISLOGICAL(D1018),"",FREQUENCY(IF('Data Transformation'!$B$425:$B$8425='Bin Analysis'!$B1011,'Data Transformation'!$G$425:$G$8425),D1018))</f>
        <v>2001</v>
      </c>
      <c r="F1018">
        <f t="shared" si="126"/>
        <v>0</v>
      </c>
      <c r="G1018">
        <f>Weighting!$H$10</f>
        <v>0</v>
      </c>
      <c r="H1018">
        <f t="array" ref="H1018">FREQUENCY(IF('Data Transformation'!$B$4:$B$8425=B1011,'Data Transformation'!$G$4:$G$8425),'Bin Analysis'!$B1018)</f>
        <v>2073</v>
      </c>
      <c r="I1018">
        <f t="shared" si="127"/>
        <v>0</v>
      </c>
      <c r="J1018">
        <f t="shared" si="128"/>
        <v>0</v>
      </c>
      <c r="K1018">
        <f>J1018*Weighting!$W$10</f>
        <v>0</v>
      </c>
      <c r="M1018" s="14"/>
    </row>
    <row r="1019" spans="1:25" x14ac:dyDescent="0.55000000000000004">
      <c r="A1019" s="32" t="str">
        <f>IF(Weighting!$P$11&gt;0,B1019,"")</f>
        <v/>
      </c>
      <c r="B1019" t="e">
        <f>Weighting!$C$11</f>
        <v>#DIV/0!</v>
      </c>
      <c r="C1019" t="e">
        <f>Weighting!$F$11</f>
        <v>#NUM!</v>
      </c>
      <c r="D1019" t="e">
        <f>IF(C1019=1,'Data Transformation'!$G$3+0.5*'Data Transformation'!$W$25,IF(C1020=1,D1020-'Data Transformation'!$W$25,FALSE))</f>
        <v>#NUM!</v>
      </c>
      <c r="E1019">
        <f t="array" ref="E1019">IF(ISLOGICAL(D1019),"",FREQUENCY(IF('Data Transformation'!$B$425:$B$8425='Bin Analysis'!$B1011,'Data Transformation'!$G$425:$G$8425),D1019))</f>
        <v>2001</v>
      </c>
      <c r="F1019">
        <f t="shared" si="126"/>
        <v>0</v>
      </c>
      <c r="G1019">
        <f>Weighting!$H$11</f>
        <v>0</v>
      </c>
      <c r="H1019">
        <f t="array" ref="H1019">FREQUENCY(IF('Data Transformation'!$B$4:$B$8425=B1011,'Data Transformation'!$G$4:$G$8425),'Bin Analysis'!$B1019)</f>
        <v>2073</v>
      </c>
      <c r="I1019">
        <f t="shared" si="127"/>
        <v>0</v>
      </c>
      <c r="J1019">
        <f t="shared" si="128"/>
        <v>0</v>
      </c>
      <c r="K1019">
        <f>J1019*Weighting!$W$11</f>
        <v>0</v>
      </c>
      <c r="M1019" s="14"/>
    </row>
    <row r="1020" spans="1:25" x14ac:dyDescent="0.55000000000000004">
      <c r="A1020" s="32" t="str">
        <f>IF(Weighting!$P$12&gt;0,B1020,"")</f>
        <v/>
      </c>
      <c r="B1020" t="e">
        <f>Weighting!$C$12</f>
        <v>#DIV/0!</v>
      </c>
      <c r="C1020" t="e">
        <f>Weighting!$F$12</f>
        <v>#NUM!</v>
      </c>
      <c r="D1020" t="e">
        <f>IF(C1020=1,'Data Transformation'!$G$3+0.5*'Data Transformation'!$W$25,IF(C1021=1,D1021-'Data Transformation'!$W$25,FALSE))</f>
        <v>#NUM!</v>
      </c>
      <c r="E1020">
        <f t="array" ref="E1020">IF(ISLOGICAL(D1020),"",FREQUENCY(IF('Data Transformation'!$B$425:$B$8425='Bin Analysis'!$B1011,'Data Transformation'!$G$425:$G$8425),D1020))</f>
        <v>2001</v>
      </c>
      <c r="F1020">
        <f t="shared" si="126"/>
        <v>0</v>
      </c>
      <c r="G1020">
        <f>Weighting!$H$12</f>
        <v>0</v>
      </c>
      <c r="H1020">
        <f t="array" ref="H1020">FREQUENCY(IF('Data Transformation'!$B$4:$B$8425=B1011,'Data Transformation'!$G$4:$G$8425),'Bin Analysis'!$B1020)</f>
        <v>2073</v>
      </c>
      <c r="I1020">
        <f t="shared" si="127"/>
        <v>0</v>
      </c>
      <c r="J1020">
        <f t="shared" si="128"/>
        <v>0</v>
      </c>
      <c r="K1020">
        <f>J1020*Weighting!$W$12</f>
        <v>0</v>
      </c>
      <c r="M1020" s="14"/>
    </row>
    <row r="1021" spans="1:25" x14ac:dyDescent="0.55000000000000004">
      <c r="A1021" s="32" t="str">
        <f>IF(Weighting!$P$13&gt;0,B1021,"")</f>
        <v/>
      </c>
      <c r="B1021" t="e">
        <f>Weighting!$C$13</f>
        <v>#DIV/0!</v>
      </c>
      <c r="C1021" t="e">
        <f>Weighting!$F$13</f>
        <v>#NUM!</v>
      </c>
      <c r="D1021" t="e">
        <f>IF(C1021=1,'Data Transformation'!$G$3+0.5*'Data Transformation'!$W$25,IF(C1022=1,D1022-'Data Transformation'!$W$25,FALSE))</f>
        <v>#NUM!</v>
      </c>
      <c r="E1021">
        <f t="array" ref="E1021">IF(ISLOGICAL(D1021),"",FREQUENCY(IF('Data Transformation'!$B$425:$B$8425='Bin Analysis'!$B1011,'Data Transformation'!$G$425:$G$8425),D1021))</f>
        <v>2001</v>
      </c>
      <c r="F1021">
        <f t="shared" si="126"/>
        <v>0</v>
      </c>
      <c r="G1021">
        <f>Weighting!$H$13</f>
        <v>0</v>
      </c>
      <c r="H1021">
        <f t="array" ref="H1021">FREQUENCY(IF('Data Transformation'!$B$4:$B$8425=B1011,'Data Transformation'!$G$4:$G$8425),'Bin Analysis'!$B1021)</f>
        <v>2073</v>
      </c>
      <c r="I1021">
        <f t="shared" si="127"/>
        <v>0</v>
      </c>
      <c r="J1021">
        <f t="shared" si="128"/>
        <v>0</v>
      </c>
      <c r="K1021">
        <f>J1021*Weighting!$W$13</f>
        <v>0</v>
      </c>
      <c r="M1021" s="14"/>
    </row>
    <row r="1022" spans="1:25" x14ac:dyDescent="0.55000000000000004">
      <c r="A1022" s="32" t="str">
        <f>IF(Weighting!$P$14&gt;0,B1022,"")</f>
        <v/>
      </c>
      <c r="B1022" t="e">
        <f>Weighting!$C$14</f>
        <v>#DIV/0!</v>
      </c>
      <c r="C1022" t="e">
        <f>Weighting!$F$14</f>
        <v>#NUM!</v>
      </c>
      <c r="D1022" t="e">
        <f>IF(C1022=1,'Data Transformation'!$G$3+0.5*'Data Transformation'!$W$25,IF(C1023=1,D1023-'Data Transformation'!$W$25,FALSE))</f>
        <v>#NUM!</v>
      </c>
      <c r="E1022">
        <f t="array" ref="E1022">IF(ISLOGICAL(D1022),"",FREQUENCY(IF('Data Transformation'!$B$425:$B$8425='Bin Analysis'!$B1011,'Data Transformation'!$G$425:$G$8425),D1022))</f>
        <v>2001</v>
      </c>
      <c r="F1022">
        <f t="shared" si="126"/>
        <v>0</v>
      </c>
      <c r="G1022">
        <f>Weighting!$H$14</f>
        <v>0</v>
      </c>
      <c r="H1022">
        <f t="array" ref="H1022">FREQUENCY(IF('Data Transformation'!$B$4:$B$8425=B1011,'Data Transformation'!$G$4:$G$8425),'Bin Analysis'!$B1022)</f>
        <v>2073</v>
      </c>
      <c r="I1022">
        <f t="shared" si="127"/>
        <v>0</v>
      </c>
      <c r="J1022">
        <f t="shared" si="128"/>
        <v>0</v>
      </c>
      <c r="K1022">
        <f>J1022*Weighting!$W$14</f>
        <v>0</v>
      </c>
      <c r="M1022" s="14"/>
    </row>
    <row r="1023" spans="1:25" x14ac:dyDescent="0.55000000000000004">
      <c r="A1023" s="32" t="str">
        <f>IF(Weighting!$P$15&gt;0,B1023,"")</f>
        <v/>
      </c>
      <c r="B1023" t="e">
        <f>Weighting!$C$15</f>
        <v>#DIV/0!</v>
      </c>
      <c r="C1023" t="e">
        <f>Weighting!$F$15</f>
        <v>#NUM!</v>
      </c>
      <c r="D1023" t="e">
        <f>IF(C1023=1,'Data Transformation'!$G$3+0.5*'Data Transformation'!$W$25,IF(C1024=1,D1024-'Data Transformation'!$W$25,FALSE))</f>
        <v>#NUM!</v>
      </c>
      <c r="E1023">
        <f t="array" ref="E1023">IF(ISLOGICAL(D1023),"",FREQUENCY(IF('Data Transformation'!$B$425:$B$8425='Bin Analysis'!$B1011,'Data Transformation'!$G$425:$G$8425),D1023))</f>
        <v>2001</v>
      </c>
      <c r="F1023">
        <f t="shared" si="126"/>
        <v>0</v>
      </c>
      <c r="G1023">
        <f>Weighting!$H$15</f>
        <v>0</v>
      </c>
      <c r="H1023">
        <f t="array" ref="H1023">FREQUENCY(IF('Data Transformation'!$B$4:$B$8425=B1011,'Data Transformation'!$G$4:$G$8425),'Bin Analysis'!$B1023)</f>
        <v>2073</v>
      </c>
      <c r="I1023">
        <f t="shared" si="127"/>
        <v>0</v>
      </c>
      <c r="J1023">
        <f t="shared" si="128"/>
        <v>0</v>
      </c>
      <c r="K1023">
        <f>J1023*Weighting!$W$15</f>
        <v>0</v>
      </c>
      <c r="M1023" s="14"/>
    </row>
    <row r="1024" spans="1:25" x14ac:dyDescent="0.55000000000000004">
      <c r="A1024" s="32" t="str">
        <f>IF(Weighting!$P$16&gt;0,B1024,"")</f>
        <v/>
      </c>
      <c r="B1024" t="e">
        <f>Weighting!$C$16</f>
        <v>#DIV/0!</v>
      </c>
      <c r="C1024" t="e">
        <f>Weighting!$F$16</f>
        <v>#NUM!</v>
      </c>
      <c r="D1024" t="e">
        <f>IF(C1024=1,'Data Transformation'!$G$3+0.5*'Data Transformation'!$W$25,IF(C1025=1,D1025-'Data Transformation'!$W$25,FALSE))</f>
        <v>#NUM!</v>
      </c>
      <c r="E1024">
        <f t="array" ref="E1024">IF(ISLOGICAL(D1024),"",FREQUENCY(IF('Data Transformation'!$B$425:$B$8425='Bin Analysis'!$B1011,'Data Transformation'!$G$425:$G$8425),D1024))</f>
        <v>2001</v>
      </c>
      <c r="F1024">
        <f t="shared" si="126"/>
        <v>0</v>
      </c>
      <c r="G1024">
        <f>Weighting!$H$16</f>
        <v>0</v>
      </c>
      <c r="H1024">
        <f t="array" ref="H1024">FREQUENCY(IF('Data Transformation'!$B$4:$B$8425=B1011,'Data Transformation'!$G$4:$G$8425),'Bin Analysis'!$B1024)</f>
        <v>2073</v>
      </c>
      <c r="I1024">
        <f t="shared" si="127"/>
        <v>0</v>
      </c>
      <c r="J1024">
        <f t="shared" si="128"/>
        <v>0</v>
      </c>
      <c r="K1024">
        <f>J1024*Weighting!$W$16</f>
        <v>0</v>
      </c>
      <c r="M1024" s="14"/>
    </row>
    <row r="1025" spans="1:25" x14ac:dyDescent="0.55000000000000004">
      <c r="A1025" s="32" t="str">
        <f>IF(Weighting!$P$17&gt;0,B1025,"")</f>
        <v/>
      </c>
      <c r="B1025" t="e">
        <f>Weighting!$C$17</f>
        <v>#DIV/0!</v>
      </c>
      <c r="C1025" t="e">
        <f>Weighting!$F$17</f>
        <v>#NUM!</v>
      </c>
      <c r="D1025" t="e">
        <f>IF(C1025=1,'Data Transformation'!$G$3+0.5*'Data Transformation'!$W$25,IF(C1026=1,D1026-'Data Transformation'!$W$25,FALSE))</f>
        <v>#NUM!</v>
      </c>
      <c r="E1025">
        <f t="array" ref="E1025">IF(ISLOGICAL(D1025),"",FREQUENCY(IF('Data Transformation'!$B$425:$B$8425='Bin Analysis'!$B1011,'Data Transformation'!$G$425:$G$8425),D1025))</f>
        <v>2001</v>
      </c>
      <c r="F1025">
        <f t="shared" si="126"/>
        <v>0</v>
      </c>
      <c r="G1025">
        <f>Weighting!$H$17</f>
        <v>0</v>
      </c>
      <c r="H1025">
        <f t="array" ref="H1025">FREQUENCY(IF('Data Transformation'!$B$4:$B$8425=B1011,'Data Transformation'!$G$4:$G$8425),'Bin Analysis'!$B1025)</f>
        <v>2073</v>
      </c>
      <c r="I1025">
        <f t="shared" si="127"/>
        <v>0</v>
      </c>
      <c r="J1025">
        <f t="shared" si="128"/>
        <v>0</v>
      </c>
      <c r="K1025">
        <f>J1025*Weighting!$W$17</f>
        <v>0</v>
      </c>
      <c r="M1025" s="14"/>
    </row>
    <row r="1026" spans="1:25" x14ac:dyDescent="0.55000000000000004">
      <c r="A1026" s="32" t="str">
        <f>IF(Weighting!$P$18&gt;0,B1026,"")</f>
        <v/>
      </c>
      <c r="B1026" t="e">
        <f>Weighting!$C$18</f>
        <v>#DIV/0!</v>
      </c>
      <c r="C1026" t="e">
        <f>Weighting!$F$18</f>
        <v>#NUM!</v>
      </c>
      <c r="D1026" t="e">
        <f>IF(C1026=1,'Data Transformation'!$G$3+0.5*'Data Transformation'!$W$25,IF(C1027=1,D1027-'Data Transformation'!$W$25,FALSE))</f>
        <v>#NUM!</v>
      </c>
      <c r="E1026">
        <f t="array" ref="E1026">IF(ISLOGICAL(D1026),"",FREQUENCY(IF('Data Transformation'!$B$425:$B$8425='Bin Analysis'!$B1011,'Data Transformation'!$G$425:$G$8425),D1026))</f>
        <v>2001</v>
      </c>
      <c r="F1026">
        <f t="shared" si="126"/>
        <v>0</v>
      </c>
      <c r="G1026">
        <f>Weighting!$H$18</f>
        <v>0</v>
      </c>
      <c r="H1026">
        <f t="array" ref="H1026">FREQUENCY(IF('Data Transformation'!$B$4:$B$8425=B1011,'Data Transformation'!$G$4:$G$8425),'Bin Analysis'!$B1026)</f>
        <v>2073</v>
      </c>
      <c r="I1026">
        <f t="shared" si="127"/>
        <v>0</v>
      </c>
      <c r="J1026">
        <f t="shared" si="128"/>
        <v>0</v>
      </c>
      <c r="K1026">
        <f>J1026*Weighting!$W$18</f>
        <v>0</v>
      </c>
      <c r="M1026" s="14"/>
    </row>
    <row r="1027" spans="1:25" x14ac:dyDescent="0.55000000000000004">
      <c r="A1027" s="32" t="str">
        <f>IF(Weighting!$P$19&gt;0,B1027,"")</f>
        <v/>
      </c>
      <c r="B1027" t="e">
        <f>Weighting!$C$19</f>
        <v>#DIV/0!</v>
      </c>
      <c r="C1027" t="e">
        <f>Weighting!$F$19</f>
        <v>#NUM!</v>
      </c>
      <c r="D1027" t="e">
        <f>IF(C1027=1,'Data Transformation'!$G$3+0.5*'Data Transformation'!$W$25,IF(C1028=1,D1028-'Data Transformation'!$W$25,FALSE))</f>
        <v>#NUM!</v>
      </c>
      <c r="E1027">
        <f t="array" ref="E1027">IF(ISLOGICAL(D1027),"",FREQUENCY(IF('Data Transformation'!$B$425:$B$8425='Bin Analysis'!$B1011,'Data Transformation'!$G$425:$G$8425),D1027))</f>
        <v>2001</v>
      </c>
      <c r="F1027">
        <f t="shared" si="126"/>
        <v>0</v>
      </c>
      <c r="G1027">
        <f>Weighting!$H$19</f>
        <v>0</v>
      </c>
      <c r="H1027">
        <f t="array" ref="H1027">FREQUENCY(IF('Data Transformation'!$B$4:$B$8425=B1011,'Data Transformation'!$G$4:$G$8425),'Bin Analysis'!$B1027)</f>
        <v>2073</v>
      </c>
      <c r="I1027">
        <f t="shared" si="127"/>
        <v>0</v>
      </c>
      <c r="J1027">
        <f t="shared" si="128"/>
        <v>0</v>
      </c>
      <c r="K1027">
        <f>J1027*Weighting!$W$19</f>
        <v>0</v>
      </c>
      <c r="M1027" s="14"/>
    </row>
    <row r="1028" spans="1:25" x14ac:dyDescent="0.55000000000000004">
      <c r="A1028" s="32" t="str">
        <f>IF(Weighting!$P$20&gt;0,B1028,"")</f>
        <v/>
      </c>
      <c r="B1028" t="e">
        <f>Weighting!$C$20</f>
        <v>#DIV/0!</v>
      </c>
      <c r="C1028" t="e">
        <f>Weighting!$F$20</f>
        <v>#NUM!</v>
      </c>
      <c r="D1028" t="e">
        <f>IF(C1028=1,'Data Transformation'!$G$3+0.5*'Data Transformation'!$W$25,IF(C1029=1,D1029-'Data Transformation'!$W$25,FALSE))</f>
        <v>#NUM!</v>
      </c>
      <c r="E1028">
        <f t="array" ref="E1028">IF(ISLOGICAL(D1028),"",FREQUENCY(IF('Data Transformation'!$B$425:$B$8425='Bin Analysis'!$B1011,'Data Transformation'!$G$425:$G$8425),D1028))</f>
        <v>2001</v>
      </c>
      <c r="F1028">
        <f t="shared" si="126"/>
        <v>0</v>
      </c>
      <c r="G1028">
        <f>Weighting!$H$20</f>
        <v>0</v>
      </c>
      <c r="H1028">
        <f t="array" ref="H1028">FREQUENCY(IF('Data Transformation'!$B$4:$B$8425=B1011,'Data Transformation'!$G$4:$G$8425),'Bin Analysis'!$B1028)</f>
        <v>2073</v>
      </c>
      <c r="I1028">
        <f t="shared" si="127"/>
        <v>0</v>
      </c>
      <c r="J1028">
        <f t="shared" si="128"/>
        <v>0</v>
      </c>
      <c r="K1028">
        <f>J1028*Weighting!$W$20</f>
        <v>0</v>
      </c>
      <c r="M1028" s="14"/>
    </row>
    <row r="1029" spans="1:25" x14ac:dyDescent="0.55000000000000004">
      <c r="A1029" s="32" t="str">
        <f>IF(Weighting!$P$21&gt;0,B1029,"")</f>
        <v/>
      </c>
      <c r="B1029" t="e">
        <f>Weighting!$C$21</f>
        <v>#DIV/0!</v>
      </c>
      <c r="C1029" t="e">
        <f>Weighting!$F$21</f>
        <v>#NUM!</v>
      </c>
      <c r="D1029" t="e">
        <f>IF(C1029=1,'Data Transformation'!$G$3+0.5*'Data Transformation'!$W$25,IF(C1030=1,D1030-'Data Transformation'!$W$25,FALSE))</f>
        <v>#NUM!</v>
      </c>
      <c r="E1029">
        <f t="array" ref="E1029">IF(ISLOGICAL(D1029),"",FREQUENCY(IF('Data Transformation'!$B$425:$B$8425='Bin Analysis'!$B1011,'Data Transformation'!$G$425:$G$8425),D1029))</f>
        <v>2001</v>
      </c>
      <c r="F1029">
        <f t="shared" si="126"/>
        <v>0</v>
      </c>
      <c r="G1029">
        <f>Weighting!$H$21</f>
        <v>0</v>
      </c>
      <c r="H1029">
        <f t="array" ref="H1029">FREQUENCY(IF('Data Transformation'!$B$4:$B$8425=B1011,'Data Transformation'!$G$4:$G$8425),'Bin Analysis'!$B1029)</f>
        <v>2073</v>
      </c>
      <c r="I1029">
        <f t="shared" si="127"/>
        <v>0</v>
      </c>
      <c r="J1029">
        <f t="shared" si="128"/>
        <v>0</v>
      </c>
      <c r="K1029">
        <f>J1029*Weighting!$W$21</f>
        <v>0</v>
      </c>
      <c r="M1029" s="14"/>
    </row>
    <row r="1030" spans="1:25" x14ac:dyDescent="0.55000000000000004">
      <c r="A1030" s="32" t="str">
        <f>IF(Weighting!$P$22&gt;0,B1030,"")</f>
        <v/>
      </c>
      <c r="B1030" t="e">
        <f>Weighting!$C$22</f>
        <v>#DIV/0!</v>
      </c>
      <c r="C1030" t="e">
        <f>Weighting!$F$22</f>
        <v>#NUM!</v>
      </c>
      <c r="D1030" t="e">
        <f>IF(C1030=1,'Data Transformation'!$G$3+0.5*'Data Transformation'!$W$25,IF(C1031=1,D1031-'Data Transformation'!$W$25,FALSE))</f>
        <v>#NUM!</v>
      </c>
      <c r="E1030">
        <f t="array" ref="E1030">IF(ISLOGICAL(D1030),"",FREQUENCY(IF('Data Transformation'!$B$425:$B$8425='Bin Analysis'!$B1011,'Data Transformation'!$G$425:$G$8425),D1030))</f>
        <v>2001</v>
      </c>
      <c r="F1030">
        <f t="shared" si="126"/>
        <v>0</v>
      </c>
      <c r="G1030">
        <f>Weighting!$H$22</f>
        <v>0</v>
      </c>
      <c r="H1030">
        <f t="array" ref="H1030">FREQUENCY(IF('Data Transformation'!$B$4:$B$8425=B1011,'Data Transformation'!$G$4:$G$8425),'Bin Analysis'!$B1030)</f>
        <v>2073</v>
      </c>
      <c r="I1030">
        <f t="shared" si="127"/>
        <v>0</v>
      </c>
      <c r="J1030">
        <f t="shared" si="128"/>
        <v>0</v>
      </c>
      <c r="K1030">
        <f>J1030*Weighting!$W$22</f>
        <v>0</v>
      </c>
      <c r="M1030" s="14"/>
    </row>
    <row r="1031" spans="1:25" x14ac:dyDescent="0.55000000000000004">
      <c r="A1031" s="32" t="str">
        <f>IF(Weighting!$P$23&gt;0,B1031,"")</f>
        <v/>
      </c>
      <c r="B1031" t="e">
        <f>Weighting!$C$23</f>
        <v>#DIV/0!</v>
      </c>
      <c r="C1031" t="e">
        <f>Weighting!$F$23</f>
        <v>#NUM!</v>
      </c>
      <c r="D1031" t="e">
        <f>IF(C1031=1,'Data Transformation'!$G$3+0.5*'Data Transformation'!$W$25,IF(C1032=1,D1032-'Data Transformation'!$W$25,FALSE))</f>
        <v>#NUM!</v>
      </c>
      <c r="E1031">
        <f t="array" ref="E1031">IF(ISLOGICAL(D1031),"",FREQUENCY(IF('Data Transformation'!$B$425:$B$8425='Bin Analysis'!$B1011,'Data Transformation'!$G$425:$G$8425),D1031))</f>
        <v>2001</v>
      </c>
      <c r="F1031">
        <f t="shared" si="126"/>
        <v>0</v>
      </c>
      <c r="G1031">
        <f>Weighting!$H$23</f>
        <v>0</v>
      </c>
      <c r="H1031">
        <f t="array" ref="H1031">FREQUENCY(IF('Data Transformation'!$B$4:$B$8425=B1011,'Data Transformation'!$G$4:$G$8425),'Bin Analysis'!$B1031)</f>
        <v>2073</v>
      </c>
      <c r="I1031">
        <f t="shared" si="127"/>
        <v>0</v>
      </c>
      <c r="J1031">
        <f t="shared" si="128"/>
        <v>0</v>
      </c>
      <c r="K1031">
        <f>J1031*Weighting!$W$23</f>
        <v>0</v>
      </c>
      <c r="M1031" s="14"/>
    </row>
    <row r="1032" spans="1:25" x14ac:dyDescent="0.55000000000000004">
      <c r="A1032" s="32" t="str">
        <f>IF(Weighting!$P$24&gt;0,B1032,"")</f>
        <v/>
      </c>
      <c r="B1032" t="e">
        <f>Weighting!$C$24</f>
        <v>#DIV/0!</v>
      </c>
      <c r="C1032" t="e">
        <f>Weighting!$F$24</f>
        <v>#NUM!</v>
      </c>
      <c r="D1032" t="e">
        <f>IF(C1032=1,'Data Transformation'!$G$3+0.5*'Data Transformation'!$W$25,IF(C1033=1,D1033-'Data Transformation'!$W$25,FALSE))</f>
        <v>#NUM!</v>
      </c>
      <c r="E1032">
        <f t="array" ref="E1032">IF(ISLOGICAL(D1032),"",FREQUENCY(IF('Data Transformation'!$B$425:$B$8425='Bin Analysis'!$B1011,'Data Transformation'!$G$425:$G$8425),D1032))</f>
        <v>2001</v>
      </c>
      <c r="F1032">
        <f t="shared" si="126"/>
        <v>0</v>
      </c>
      <c r="G1032">
        <f>Weighting!$H$24</f>
        <v>0</v>
      </c>
      <c r="H1032">
        <f t="array" ref="H1032">FREQUENCY(IF('Data Transformation'!$B$4:$B$8425=B1011,'Data Transformation'!$G$4:$G$8425),'Bin Analysis'!$B1032)</f>
        <v>2073</v>
      </c>
      <c r="I1032">
        <f t="shared" si="127"/>
        <v>0</v>
      </c>
      <c r="J1032">
        <f t="shared" si="128"/>
        <v>0</v>
      </c>
      <c r="K1032">
        <f>J1032*Weighting!$W$24</f>
        <v>0</v>
      </c>
      <c r="M1032" s="14"/>
    </row>
    <row r="1033" spans="1:25" x14ac:dyDescent="0.55000000000000004">
      <c r="A1033" s="32" t="str">
        <f>IF(Weighting!$P$25&gt;0,B1033,"")</f>
        <v/>
      </c>
      <c r="B1033" t="e">
        <f>Weighting!$C$25</f>
        <v>#DIV/0!</v>
      </c>
      <c r="C1033" t="e">
        <f>Weighting!$F$25</f>
        <v>#NUM!</v>
      </c>
      <c r="D1033" t="e">
        <f>IF(C1033=1,'Data Transformation'!$G$3+0.5*'Data Transformation'!$W$25,IF(C1034=1,D1034-'Data Transformation'!$W$25,FALSE))</f>
        <v>#NUM!</v>
      </c>
      <c r="E1033">
        <f t="array" ref="E1033">IF(ISLOGICAL(D1033),"",FREQUENCY(IF('Data Transformation'!$B$425:$B$8425='Bin Analysis'!$B1011,'Data Transformation'!$G$425:$G$8425),D1033))</f>
        <v>2001</v>
      </c>
      <c r="F1033">
        <f t="shared" si="126"/>
        <v>0</v>
      </c>
      <c r="G1033">
        <f>Weighting!$H$25</f>
        <v>0</v>
      </c>
      <c r="H1033">
        <f t="array" ref="H1033">FREQUENCY(IF('Data Transformation'!$B$4:$B$8425=B1011,'Data Transformation'!$G$4:$G$8425),'Bin Analysis'!$B1033)</f>
        <v>2073</v>
      </c>
      <c r="I1033">
        <f t="shared" si="127"/>
        <v>0</v>
      </c>
      <c r="J1033">
        <f t="shared" si="128"/>
        <v>0</v>
      </c>
      <c r="K1033">
        <f>J1033*Weighting!$W$25</f>
        <v>0</v>
      </c>
      <c r="M1033" s="14"/>
    </row>
    <row r="1034" spans="1:25" x14ac:dyDescent="0.55000000000000004">
      <c r="O1034"/>
      <c r="P1034"/>
      <c r="Q1034"/>
      <c r="R1034"/>
    </row>
    <row r="1035" spans="1:25" ht="23.35" x14ac:dyDescent="0.8">
      <c r="A1035" s="21" t="s">
        <v>0</v>
      </c>
      <c r="B1035" s="21" t="str">
        <f>IFERROR(VLOOKUP(C1035,'Data Transformation'!$L$6:$M$426,2,FALSE),"")</f>
        <v/>
      </c>
      <c r="C1035" s="21">
        <f>C1011+1</f>
        <v>43</v>
      </c>
      <c r="D1035" s="21"/>
      <c r="E1035" s="21"/>
      <c r="F1035" s="21"/>
      <c r="G1035" s="21"/>
      <c r="H1035" s="22"/>
      <c r="I1035" s="22"/>
      <c r="J1035" s="22"/>
      <c r="K1035" s="21"/>
      <c r="L1035" s="21" t="str">
        <f>B1035</f>
        <v/>
      </c>
      <c r="M1035" s="23" t="e">
        <f>INDEX('Data Transformation'!$O$4:$O$424,MATCH($B1035,'Data Transformation'!$M$4:$M$424,0),MATCH($M$2,'Data Transformation'!$O$3,0))</f>
        <v>#N/A</v>
      </c>
      <c r="N1035" s="27" t="e">
        <f>IF('Input and Summary Results'!$J$16="minimum",'Bin Analysis'!X1036/(M1035-1),'Bin Analysis'!Y1035/('Bin Analysis'!M1035-1))</f>
        <v>#N/A</v>
      </c>
      <c r="O1035" s="27" t="e">
        <f>IF(M1035=FALSE,NA(),(VLOOKUP(1,C1038:K1057,4,FALSE))/(M1035-1))</f>
        <v>#N/A</v>
      </c>
      <c r="P1035" s="27" t="e">
        <f>IF(M1035=FALSE,NA(),SUM(J1038:J1057)/Weighting!$S$5)</f>
        <v>#N/A</v>
      </c>
      <c r="Q1035" s="27" t="e">
        <f>IF(M1035=FALSE,NA(),SUM(K1038:K1057)/Weighting!$S$6)</f>
        <v>#N/A</v>
      </c>
      <c r="R1035" s="27" t="e">
        <f>IF(M1035=FALSE,NA(),(VLOOKUP(1,G1038:K1057,3,FALSE))/(M1035-1))</f>
        <v>#N/A</v>
      </c>
      <c r="S1035" s="22" t="e">
        <f>IF(M1035=FALSE,NA(),IF(SUM(J1038:J1057)=2,"yes","no"))</f>
        <v>#N/A</v>
      </c>
      <c r="X1035" s="2" cm="2">
        <f t="array" ref="X1035:X1036">FREQUENCY(IF('Data Transformation'!$B$425:$B$6424='Bin Analysis'!L1035,'Data Transformation'!$G$425:$G$6424),'Data Transformation'!$U$11)</f>
        <v>0</v>
      </c>
      <c r="Y1035" s="2" cm="2">
        <f t="array" ref="Y1035:Y1036">FREQUENCY(IF('Data Transformation'!$B$425:$B$6424='Bin Analysis'!L1035,'Data Transformation'!$G$425:$G$6424),'Data Transformation'!$U$12)</f>
        <v>0</v>
      </c>
    </row>
    <row r="1036" spans="1:25" x14ac:dyDescent="0.55000000000000004">
      <c r="A1036" s="14" t="s">
        <v>67</v>
      </c>
      <c r="B1036" t="s">
        <v>47</v>
      </c>
      <c r="C1036" t="s">
        <v>5</v>
      </c>
      <c r="D1036" t="s">
        <v>100</v>
      </c>
      <c r="E1036" t="s">
        <v>101</v>
      </c>
      <c r="F1036" t="s">
        <v>102</v>
      </c>
      <c r="G1036" t="s">
        <v>70</v>
      </c>
      <c r="H1036" t="s">
        <v>31</v>
      </c>
      <c r="I1036" t="s">
        <v>32</v>
      </c>
      <c r="J1036" t="s">
        <v>46</v>
      </c>
      <c r="K1036" s="14" t="s">
        <v>45</v>
      </c>
      <c r="M1036" s="14"/>
      <c r="X1036" s="2">
        <v>0</v>
      </c>
      <c r="Y1036" s="2">
        <v>0</v>
      </c>
    </row>
    <row r="1037" spans="1:25" x14ac:dyDescent="0.55000000000000004">
      <c r="A1037" s="32"/>
      <c r="D1037" t="e">
        <f>IF(C1037=1,'Data Transformation'!$G$3+0.5*'Data Transformation'!$W$25,IF(C1038=1,D1038-'Data Transformation'!$W$25,FALSE))</f>
        <v>#NUM!</v>
      </c>
      <c r="E1037">
        <f t="array" ref="E1037">IF(ISLOGICAL(D1037),"",FREQUENCY(IF('Data Transformation'!$B$425:$B$8425='Bin Analysis'!$B1035,'Data Transformation'!$G$425:$G$8425),D1037))</f>
        <v>2001</v>
      </c>
      <c r="F1037" t="e">
        <f>IF(ISLOGICAL(D1037),"",E1037-E1036)</f>
        <v>#VALUE!</v>
      </c>
      <c r="M1037" s="14"/>
    </row>
    <row r="1038" spans="1:25" x14ac:dyDescent="0.55000000000000004">
      <c r="A1038" s="32" t="e">
        <f>IF(Weighting!$P$6&gt;0,B1038,"")</f>
        <v>#NUM!</v>
      </c>
      <c r="B1038" t="e">
        <f>Weighting!$C$6</f>
        <v>#DIV/0!</v>
      </c>
      <c r="C1038" t="e">
        <f>Weighting!$F$6</f>
        <v>#NUM!</v>
      </c>
      <c r="D1038" t="e">
        <f>IF(C1038=1,'Data Transformation'!$G$3+0.5*'Data Transformation'!$W$25,IF(C1039=1,D1039-'Data Transformation'!$W$25,FALSE))</f>
        <v>#NUM!</v>
      </c>
      <c r="E1038">
        <f t="array" ref="E1038">IF(ISLOGICAL(D1038),"",FREQUENCY(IF('Data Transformation'!$B$425:$B$8425='Bin Analysis'!$B1035,'Data Transformation'!$G$425:$G$8425),D1038))</f>
        <v>2001</v>
      </c>
      <c r="F1038">
        <f>IF(ISLOGICAL(D1038),"",E1038-E1037)</f>
        <v>0</v>
      </c>
      <c r="G1038">
        <f>Weighting!$H$6</f>
        <v>1</v>
      </c>
      <c r="H1038">
        <f t="array" ref="H1038">FREQUENCY(IF('Data Transformation'!$B$4:$B$8425=B1035,'Data Transformation'!$G$4:$G$8425),'Bin Analysis'!$B1038)</f>
        <v>2073</v>
      </c>
      <c r="I1038">
        <f>H1038-H1037</f>
        <v>2073</v>
      </c>
      <c r="J1038">
        <f>IF(I1038=0,0,1)</f>
        <v>1</v>
      </c>
      <c r="K1038" t="e">
        <f>J1038*Weighting!$W$6</f>
        <v>#NUM!</v>
      </c>
      <c r="M1038" s="14"/>
    </row>
    <row r="1039" spans="1:25" x14ac:dyDescent="0.55000000000000004">
      <c r="A1039" s="32" t="str">
        <f>IF(Weighting!$P$7&gt;0,B1039,"")</f>
        <v/>
      </c>
      <c r="B1039" t="e">
        <f>Weighting!$C$7</f>
        <v>#DIV/0!</v>
      </c>
      <c r="C1039" t="e">
        <f>Weighting!$F$7</f>
        <v>#NUM!</v>
      </c>
      <c r="D1039" t="e">
        <f>IF(C1039=1,'Data Transformation'!$G$3+0.5*'Data Transformation'!$W$25,IF(C1040=1,D1040-'Data Transformation'!$W$25,FALSE))</f>
        <v>#NUM!</v>
      </c>
      <c r="E1039">
        <f t="array" ref="E1039">IF(ISLOGICAL(D1039),"",FREQUENCY(IF('Data Transformation'!$B$425:$B$8425='Bin Analysis'!$B1035,'Data Transformation'!$G$425:$G$8425),D1039))</f>
        <v>2001</v>
      </c>
      <c r="F1039">
        <f t="shared" ref="F1039:F1057" si="129">IF(ISLOGICAL(D1039),"",E1039-E1038)</f>
        <v>0</v>
      </c>
      <c r="G1039">
        <f>Weighting!$H$7</f>
        <v>0</v>
      </c>
      <c r="H1039">
        <f t="array" ref="H1039">FREQUENCY(IF('Data Transformation'!$B$4:$B$8425=B1035,'Data Transformation'!$G$4:$G$8425),'Bin Analysis'!$B1039)</f>
        <v>2073</v>
      </c>
      <c r="I1039">
        <f t="shared" ref="I1039:I1057" si="130">H1039-H1038</f>
        <v>0</v>
      </c>
      <c r="J1039">
        <f>IF(I1039=0,0,1)</f>
        <v>0</v>
      </c>
      <c r="K1039">
        <f>J1039*Weighting!$W$7</f>
        <v>0</v>
      </c>
      <c r="M1039" s="14"/>
    </row>
    <row r="1040" spans="1:25" x14ac:dyDescent="0.55000000000000004">
      <c r="A1040" s="32" t="str">
        <f>IF(Weighting!$P$8&gt;0,B1040,"")</f>
        <v/>
      </c>
      <c r="B1040" t="e">
        <f>Weighting!$C$8</f>
        <v>#DIV/0!</v>
      </c>
      <c r="C1040" t="e">
        <f>Weighting!$F$8</f>
        <v>#NUM!</v>
      </c>
      <c r="D1040" t="e">
        <f>IF(C1040=1,'Data Transformation'!$G$3+0.5*'Data Transformation'!$W$25,IF(C1041=1,D1041-'Data Transformation'!$W$25,FALSE))</f>
        <v>#NUM!</v>
      </c>
      <c r="E1040">
        <f t="array" ref="E1040">IF(ISLOGICAL(D1040),"",FREQUENCY(IF('Data Transformation'!$B$425:$B$8425='Bin Analysis'!$B1035,'Data Transformation'!$G$425:$G$8425),D1040))</f>
        <v>2001</v>
      </c>
      <c r="F1040">
        <f t="shared" si="129"/>
        <v>0</v>
      </c>
      <c r="G1040">
        <f>Weighting!$H$8</f>
        <v>0</v>
      </c>
      <c r="H1040">
        <f t="array" ref="H1040">FREQUENCY(IF('Data Transformation'!$B$4:$B$8425=B1035,'Data Transformation'!$G$4:$G$8425),'Bin Analysis'!$B1040)</f>
        <v>2073</v>
      </c>
      <c r="I1040">
        <f t="shared" si="130"/>
        <v>0</v>
      </c>
      <c r="J1040">
        <f t="shared" ref="J1040:J1057" si="131">IF(I1040=0,0,1)</f>
        <v>0</v>
      </c>
      <c r="K1040">
        <f>J1040*Weighting!$W$8</f>
        <v>0</v>
      </c>
      <c r="M1040" s="14"/>
    </row>
    <row r="1041" spans="1:13" x14ac:dyDescent="0.55000000000000004">
      <c r="A1041" s="32" t="str">
        <f>IF(Weighting!$P$9&gt;0,B1041,"")</f>
        <v/>
      </c>
      <c r="B1041" s="50" t="e">
        <f>Weighting!$C$9</f>
        <v>#DIV/0!</v>
      </c>
      <c r="C1041" t="e">
        <f>Weighting!$F$9</f>
        <v>#NUM!</v>
      </c>
      <c r="D1041" t="e">
        <f>IF(C1041=1,'Data Transformation'!$G$3+0.5*'Data Transformation'!$W$25,IF(C1042=1,D1042-'Data Transformation'!$W$25,FALSE))</f>
        <v>#NUM!</v>
      </c>
      <c r="E1041">
        <f t="array" ref="E1041">IF(ISLOGICAL(D1041),"",FREQUENCY(IF('Data Transformation'!$B$425:$B$8425='Bin Analysis'!$B1035,'Data Transformation'!$G$425:$G$8425),D1041))</f>
        <v>2001</v>
      </c>
      <c r="F1041">
        <f t="shared" si="129"/>
        <v>0</v>
      </c>
      <c r="G1041">
        <f>Weighting!$H$9</f>
        <v>0</v>
      </c>
      <c r="H1041">
        <f t="array" ref="H1041">FREQUENCY(IF('Data Transformation'!$B$4:$B$8425=B1035,'Data Transformation'!$G$4:$G$8425),'Bin Analysis'!$B1041)</f>
        <v>2073</v>
      </c>
      <c r="I1041">
        <f t="shared" si="130"/>
        <v>0</v>
      </c>
      <c r="J1041">
        <f t="shared" si="131"/>
        <v>0</v>
      </c>
      <c r="K1041">
        <f>J1041*Weighting!$W$9</f>
        <v>0</v>
      </c>
      <c r="M1041" s="14"/>
    </row>
    <row r="1042" spans="1:13" x14ac:dyDescent="0.55000000000000004">
      <c r="A1042" s="32" t="str">
        <f>IF(Weighting!$P$10&gt;0,B1042,"")</f>
        <v/>
      </c>
      <c r="B1042" t="e">
        <f>Weighting!$C$10</f>
        <v>#DIV/0!</v>
      </c>
      <c r="C1042" t="e">
        <f>Weighting!$F$10</f>
        <v>#NUM!</v>
      </c>
      <c r="D1042" t="e">
        <f>IF(C1042=1,'Data Transformation'!$G$3+0.5*'Data Transformation'!$W$25,IF(C1043=1,D1043-'Data Transformation'!$W$25,FALSE))</f>
        <v>#NUM!</v>
      </c>
      <c r="E1042">
        <f t="array" ref="E1042">IF(ISLOGICAL(D1042),"",FREQUENCY(IF('Data Transformation'!$B$425:$B$8425='Bin Analysis'!$B1035,'Data Transformation'!$G$425:$G$8425),D1042))</f>
        <v>2001</v>
      </c>
      <c r="F1042">
        <f t="shared" si="129"/>
        <v>0</v>
      </c>
      <c r="G1042">
        <f>Weighting!$H$10</f>
        <v>0</v>
      </c>
      <c r="H1042">
        <f t="array" ref="H1042">FREQUENCY(IF('Data Transformation'!$B$4:$B$8425=B1035,'Data Transformation'!$G$4:$G$8425),'Bin Analysis'!$B1042)</f>
        <v>2073</v>
      </c>
      <c r="I1042">
        <f t="shared" si="130"/>
        <v>0</v>
      </c>
      <c r="J1042">
        <f t="shared" si="131"/>
        <v>0</v>
      </c>
      <c r="K1042">
        <f>J1042*Weighting!$W$10</f>
        <v>0</v>
      </c>
      <c r="M1042" s="14"/>
    </row>
    <row r="1043" spans="1:13" x14ac:dyDescent="0.55000000000000004">
      <c r="A1043" s="32" t="str">
        <f>IF(Weighting!$P$11&gt;0,B1043,"")</f>
        <v/>
      </c>
      <c r="B1043" t="e">
        <f>Weighting!$C$11</f>
        <v>#DIV/0!</v>
      </c>
      <c r="C1043" t="e">
        <f>Weighting!$F$11</f>
        <v>#NUM!</v>
      </c>
      <c r="D1043" t="e">
        <f>IF(C1043=1,'Data Transformation'!$G$3+0.5*'Data Transformation'!$W$25,IF(C1044=1,D1044-'Data Transformation'!$W$25,FALSE))</f>
        <v>#NUM!</v>
      </c>
      <c r="E1043">
        <f t="array" ref="E1043">IF(ISLOGICAL(D1043),"",FREQUENCY(IF('Data Transformation'!$B$425:$B$8425='Bin Analysis'!$B1035,'Data Transformation'!$G$425:$G$8425),D1043))</f>
        <v>2001</v>
      </c>
      <c r="F1043">
        <f t="shared" si="129"/>
        <v>0</v>
      </c>
      <c r="G1043">
        <f>Weighting!$H$11</f>
        <v>0</v>
      </c>
      <c r="H1043">
        <f t="array" ref="H1043">FREQUENCY(IF('Data Transformation'!$B$4:$B$8425=B1035,'Data Transformation'!$G$4:$G$8425),'Bin Analysis'!$B1043)</f>
        <v>2073</v>
      </c>
      <c r="I1043">
        <f t="shared" si="130"/>
        <v>0</v>
      </c>
      <c r="J1043">
        <f t="shared" si="131"/>
        <v>0</v>
      </c>
      <c r="K1043">
        <f>J1043*Weighting!$W$11</f>
        <v>0</v>
      </c>
      <c r="M1043" s="14"/>
    </row>
    <row r="1044" spans="1:13" x14ac:dyDescent="0.55000000000000004">
      <c r="A1044" s="32" t="str">
        <f>IF(Weighting!$P$12&gt;0,B1044,"")</f>
        <v/>
      </c>
      <c r="B1044" t="e">
        <f>Weighting!$C$12</f>
        <v>#DIV/0!</v>
      </c>
      <c r="C1044" t="e">
        <f>Weighting!$F$12</f>
        <v>#NUM!</v>
      </c>
      <c r="D1044" t="e">
        <f>IF(C1044=1,'Data Transformation'!$G$3+0.5*'Data Transformation'!$W$25,IF(C1045=1,D1045-'Data Transformation'!$W$25,FALSE))</f>
        <v>#NUM!</v>
      </c>
      <c r="E1044">
        <f t="array" ref="E1044">IF(ISLOGICAL(D1044),"",FREQUENCY(IF('Data Transformation'!$B$425:$B$8425='Bin Analysis'!$B1035,'Data Transformation'!$G$425:$G$8425),D1044))</f>
        <v>2001</v>
      </c>
      <c r="F1044">
        <f t="shared" si="129"/>
        <v>0</v>
      </c>
      <c r="G1044">
        <f>Weighting!$H$12</f>
        <v>0</v>
      </c>
      <c r="H1044">
        <f t="array" ref="H1044">FREQUENCY(IF('Data Transformation'!$B$4:$B$8425=B1035,'Data Transformation'!$G$4:$G$8425),'Bin Analysis'!$B1044)</f>
        <v>2073</v>
      </c>
      <c r="I1044">
        <f t="shared" si="130"/>
        <v>0</v>
      </c>
      <c r="J1044">
        <f t="shared" si="131"/>
        <v>0</v>
      </c>
      <c r="K1044">
        <f>J1044*Weighting!$W$12</f>
        <v>0</v>
      </c>
      <c r="M1044" s="14"/>
    </row>
    <row r="1045" spans="1:13" x14ac:dyDescent="0.55000000000000004">
      <c r="A1045" s="32" t="str">
        <f>IF(Weighting!$P$13&gt;0,B1045,"")</f>
        <v/>
      </c>
      <c r="B1045" t="e">
        <f>Weighting!$C$13</f>
        <v>#DIV/0!</v>
      </c>
      <c r="C1045" t="e">
        <f>Weighting!$F$13</f>
        <v>#NUM!</v>
      </c>
      <c r="D1045" t="e">
        <f>IF(C1045=1,'Data Transformation'!$G$3+0.5*'Data Transformation'!$W$25,IF(C1046=1,D1046-'Data Transformation'!$W$25,FALSE))</f>
        <v>#NUM!</v>
      </c>
      <c r="E1045">
        <f t="array" ref="E1045">IF(ISLOGICAL(D1045),"",FREQUENCY(IF('Data Transformation'!$B$425:$B$8425='Bin Analysis'!$B1035,'Data Transformation'!$G$425:$G$8425),D1045))</f>
        <v>2001</v>
      </c>
      <c r="F1045">
        <f t="shared" si="129"/>
        <v>0</v>
      </c>
      <c r="G1045">
        <f>Weighting!$H$13</f>
        <v>0</v>
      </c>
      <c r="H1045">
        <f t="array" ref="H1045">FREQUENCY(IF('Data Transformation'!$B$4:$B$8425=B1035,'Data Transformation'!$G$4:$G$8425),'Bin Analysis'!$B1045)</f>
        <v>2073</v>
      </c>
      <c r="I1045">
        <f t="shared" si="130"/>
        <v>0</v>
      </c>
      <c r="J1045">
        <f t="shared" si="131"/>
        <v>0</v>
      </c>
      <c r="K1045">
        <f>J1045*Weighting!$W$13</f>
        <v>0</v>
      </c>
      <c r="M1045" s="14"/>
    </row>
    <row r="1046" spans="1:13" x14ac:dyDescent="0.55000000000000004">
      <c r="A1046" s="32" t="str">
        <f>IF(Weighting!$P$14&gt;0,B1046,"")</f>
        <v/>
      </c>
      <c r="B1046" t="e">
        <f>Weighting!$C$14</f>
        <v>#DIV/0!</v>
      </c>
      <c r="C1046" t="e">
        <f>Weighting!$F$14</f>
        <v>#NUM!</v>
      </c>
      <c r="D1046" t="e">
        <f>IF(C1046=1,'Data Transformation'!$G$3+0.5*'Data Transformation'!$W$25,IF(C1047=1,D1047-'Data Transformation'!$W$25,FALSE))</f>
        <v>#NUM!</v>
      </c>
      <c r="E1046">
        <f t="array" ref="E1046">IF(ISLOGICAL(D1046),"",FREQUENCY(IF('Data Transformation'!$B$425:$B$8425='Bin Analysis'!$B1035,'Data Transformation'!$G$425:$G$8425),D1046))</f>
        <v>2001</v>
      </c>
      <c r="F1046">
        <f t="shared" si="129"/>
        <v>0</v>
      </c>
      <c r="G1046">
        <f>Weighting!$H$14</f>
        <v>0</v>
      </c>
      <c r="H1046">
        <f t="array" ref="H1046">FREQUENCY(IF('Data Transformation'!$B$4:$B$8425=B1035,'Data Transformation'!$G$4:$G$8425),'Bin Analysis'!$B1046)</f>
        <v>2073</v>
      </c>
      <c r="I1046">
        <f t="shared" si="130"/>
        <v>0</v>
      </c>
      <c r="J1046">
        <f t="shared" si="131"/>
        <v>0</v>
      </c>
      <c r="K1046">
        <f>J1046*Weighting!$W$14</f>
        <v>0</v>
      </c>
      <c r="M1046" s="14"/>
    </row>
    <row r="1047" spans="1:13" x14ac:dyDescent="0.55000000000000004">
      <c r="A1047" s="32" t="str">
        <f>IF(Weighting!$P$15&gt;0,B1047,"")</f>
        <v/>
      </c>
      <c r="B1047" t="e">
        <f>Weighting!$C$15</f>
        <v>#DIV/0!</v>
      </c>
      <c r="C1047" t="e">
        <f>Weighting!$F$15</f>
        <v>#NUM!</v>
      </c>
      <c r="D1047" t="e">
        <f>IF(C1047=1,'Data Transformation'!$G$3+0.5*'Data Transformation'!$W$25,IF(C1048=1,D1048-'Data Transformation'!$W$25,FALSE))</f>
        <v>#NUM!</v>
      </c>
      <c r="E1047">
        <f t="array" ref="E1047">IF(ISLOGICAL(D1047),"",FREQUENCY(IF('Data Transformation'!$B$425:$B$8425='Bin Analysis'!$B1035,'Data Transformation'!$G$425:$G$8425),D1047))</f>
        <v>2001</v>
      </c>
      <c r="F1047">
        <f t="shared" si="129"/>
        <v>0</v>
      </c>
      <c r="G1047">
        <f>Weighting!$H$15</f>
        <v>0</v>
      </c>
      <c r="H1047">
        <f t="array" ref="H1047">FREQUENCY(IF('Data Transformation'!$B$4:$B$8425=B1035,'Data Transformation'!$G$4:$G$8425),'Bin Analysis'!$B1047)</f>
        <v>2073</v>
      </c>
      <c r="I1047">
        <f t="shared" si="130"/>
        <v>0</v>
      </c>
      <c r="J1047">
        <f t="shared" si="131"/>
        <v>0</v>
      </c>
      <c r="K1047">
        <f>J1047*Weighting!$W$15</f>
        <v>0</v>
      </c>
      <c r="M1047" s="14"/>
    </row>
    <row r="1048" spans="1:13" x14ac:dyDescent="0.55000000000000004">
      <c r="A1048" s="32" t="str">
        <f>IF(Weighting!$P$16&gt;0,B1048,"")</f>
        <v/>
      </c>
      <c r="B1048" t="e">
        <f>Weighting!$C$16</f>
        <v>#DIV/0!</v>
      </c>
      <c r="C1048" t="e">
        <f>Weighting!$F$16</f>
        <v>#NUM!</v>
      </c>
      <c r="D1048" t="e">
        <f>IF(C1048=1,'Data Transformation'!$G$3+0.5*'Data Transformation'!$W$25,IF(C1049=1,D1049-'Data Transformation'!$W$25,FALSE))</f>
        <v>#NUM!</v>
      </c>
      <c r="E1048">
        <f t="array" ref="E1048">IF(ISLOGICAL(D1048),"",FREQUENCY(IF('Data Transformation'!$B$425:$B$8425='Bin Analysis'!$B1035,'Data Transformation'!$G$425:$G$8425),D1048))</f>
        <v>2001</v>
      </c>
      <c r="F1048">
        <f t="shared" si="129"/>
        <v>0</v>
      </c>
      <c r="G1048">
        <f>Weighting!$H$16</f>
        <v>0</v>
      </c>
      <c r="H1048">
        <f t="array" ref="H1048">FREQUENCY(IF('Data Transformation'!$B$4:$B$8425=B1035,'Data Transformation'!$G$4:$G$8425),'Bin Analysis'!$B1048)</f>
        <v>2073</v>
      </c>
      <c r="I1048">
        <f t="shared" si="130"/>
        <v>0</v>
      </c>
      <c r="J1048">
        <f t="shared" si="131"/>
        <v>0</v>
      </c>
      <c r="K1048">
        <f>J1048*Weighting!$W$16</f>
        <v>0</v>
      </c>
      <c r="M1048" s="14"/>
    </row>
    <row r="1049" spans="1:13" x14ac:dyDescent="0.55000000000000004">
      <c r="A1049" s="32" t="str">
        <f>IF(Weighting!$P$17&gt;0,B1049,"")</f>
        <v/>
      </c>
      <c r="B1049" t="e">
        <f>Weighting!$C$17</f>
        <v>#DIV/0!</v>
      </c>
      <c r="C1049" t="e">
        <f>Weighting!$F$17</f>
        <v>#NUM!</v>
      </c>
      <c r="D1049" t="e">
        <f>IF(C1049=1,'Data Transformation'!$G$3+0.5*'Data Transformation'!$W$25,IF(C1050=1,D1050-'Data Transformation'!$W$25,FALSE))</f>
        <v>#NUM!</v>
      </c>
      <c r="E1049">
        <f t="array" ref="E1049">IF(ISLOGICAL(D1049),"",FREQUENCY(IF('Data Transformation'!$B$425:$B$8425='Bin Analysis'!$B1035,'Data Transformation'!$G$425:$G$8425),D1049))</f>
        <v>2001</v>
      </c>
      <c r="F1049">
        <f t="shared" si="129"/>
        <v>0</v>
      </c>
      <c r="G1049">
        <f>Weighting!$H$17</f>
        <v>0</v>
      </c>
      <c r="H1049">
        <f t="array" ref="H1049">FREQUENCY(IF('Data Transformation'!$B$4:$B$8425=B1035,'Data Transformation'!$G$4:$G$8425),'Bin Analysis'!$B1049)</f>
        <v>2073</v>
      </c>
      <c r="I1049">
        <f t="shared" si="130"/>
        <v>0</v>
      </c>
      <c r="J1049">
        <f t="shared" si="131"/>
        <v>0</v>
      </c>
      <c r="K1049">
        <f>J1049*Weighting!$W$17</f>
        <v>0</v>
      </c>
      <c r="M1049" s="14"/>
    </row>
    <row r="1050" spans="1:13" x14ac:dyDescent="0.55000000000000004">
      <c r="A1050" s="32" t="str">
        <f>IF(Weighting!$P$18&gt;0,B1050,"")</f>
        <v/>
      </c>
      <c r="B1050" t="e">
        <f>Weighting!$C$18</f>
        <v>#DIV/0!</v>
      </c>
      <c r="C1050" t="e">
        <f>Weighting!$F$18</f>
        <v>#NUM!</v>
      </c>
      <c r="D1050" t="e">
        <f>IF(C1050=1,'Data Transformation'!$G$3+0.5*'Data Transformation'!$W$25,IF(C1051=1,D1051-'Data Transformation'!$W$25,FALSE))</f>
        <v>#NUM!</v>
      </c>
      <c r="E1050">
        <f t="array" ref="E1050">IF(ISLOGICAL(D1050),"",FREQUENCY(IF('Data Transformation'!$B$425:$B$8425='Bin Analysis'!$B1035,'Data Transformation'!$G$425:$G$8425),D1050))</f>
        <v>2001</v>
      </c>
      <c r="F1050">
        <f t="shared" si="129"/>
        <v>0</v>
      </c>
      <c r="G1050">
        <f>Weighting!$H$18</f>
        <v>0</v>
      </c>
      <c r="H1050">
        <f t="array" ref="H1050">FREQUENCY(IF('Data Transformation'!$B$4:$B$8425=B1035,'Data Transformation'!$G$4:$G$8425),'Bin Analysis'!$B1050)</f>
        <v>2073</v>
      </c>
      <c r="I1050">
        <f t="shared" si="130"/>
        <v>0</v>
      </c>
      <c r="J1050">
        <f t="shared" si="131"/>
        <v>0</v>
      </c>
      <c r="K1050">
        <f>J1050*Weighting!$W$18</f>
        <v>0</v>
      </c>
      <c r="M1050" s="14"/>
    </row>
    <row r="1051" spans="1:13" x14ac:dyDescent="0.55000000000000004">
      <c r="A1051" s="32" t="str">
        <f>IF(Weighting!$P$19&gt;0,B1051,"")</f>
        <v/>
      </c>
      <c r="B1051" t="e">
        <f>Weighting!$C$19</f>
        <v>#DIV/0!</v>
      </c>
      <c r="C1051" t="e">
        <f>Weighting!$F$19</f>
        <v>#NUM!</v>
      </c>
      <c r="D1051" t="e">
        <f>IF(C1051=1,'Data Transformation'!$G$3+0.5*'Data Transformation'!$W$25,IF(C1052=1,D1052-'Data Transformation'!$W$25,FALSE))</f>
        <v>#NUM!</v>
      </c>
      <c r="E1051">
        <f t="array" ref="E1051">IF(ISLOGICAL(D1051),"",FREQUENCY(IF('Data Transformation'!$B$425:$B$8425='Bin Analysis'!$B1035,'Data Transformation'!$G$425:$G$8425),D1051))</f>
        <v>2001</v>
      </c>
      <c r="F1051">
        <f t="shared" si="129"/>
        <v>0</v>
      </c>
      <c r="G1051">
        <f>Weighting!$H$19</f>
        <v>0</v>
      </c>
      <c r="H1051">
        <f t="array" ref="H1051">FREQUENCY(IF('Data Transformation'!$B$4:$B$8425=B1035,'Data Transformation'!$G$4:$G$8425),'Bin Analysis'!$B1051)</f>
        <v>2073</v>
      </c>
      <c r="I1051">
        <f t="shared" si="130"/>
        <v>0</v>
      </c>
      <c r="J1051">
        <f t="shared" si="131"/>
        <v>0</v>
      </c>
      <c r="K1051">
        <f>J1051*Weighting!$W$19</f>
        <v>0</v>
      </c>
      <c r="M1051" s="14"/>
    </row>
    <row r="1052" spans="1:13" x14ac:dyDescent="0.55000000000000004">
      <c r="A1052" s="32" t="str">
        <f>IF(Weighting!$P$20&gt;0,B1052,"")</f>
        <v/>
      </c>
      <c r="B1052" t="e">
        <f>Weighting!$C$20</f>
        <v>#DIV/0!</v>
      </c>
      <c r="C1052" t="e">
        <f>Weighting!$F$20</f>
        <v>#NUM!</v>
      </c>
      <c r="D1052" t="e">
        <f>IF(C1052=1,'Data Transformation'!$G$3+0.5*'Data Transformation'!$W$25,IF(C1053=1,D1053-'Data Transformation'!$W$25,FALSE))</f>
        <v>#NUM!</v>
      </c>
      <c r="E1052">
        <f t="array" ref="E1052">IF(ISLOGICAL(D1052),"",FREQUENCY(IF('Data Transformation'!$B$425:$B$8425='Bin Analysis'!$B1035,'Data Transformation'!$G$425:$G$8425),D1052))</f>
        <v>2001</v>
      </c>
      <c r="F1052">
        <f t="shared" si="129"/>
        <v>0</v>
      </c>
      <c r="G1052">
        <f>Weighting!$H$20</f>
        <v>0</v>
      </c>
      <c r="H1052">
        <f t="array" ref="H1052">FREQUENCY(IF('Data Transformation'!$B$4:$B$8425=B1035,'Data Transformation'!$G$4:$G$8425),'Bin Analysis'!$B1052)</f>
        <v>2073</v>
      </c>
      <c r="I1052">
        <f t="shared" si="130"/>
        <v>0</v>
      </c>
      <c r="J1052">
        <f t="shared" si="131"/>
        <v>0</v>
      </c>
      <c r="K1052">
        <f>J1052*Weighting!$W$20</f>
        <v>0</v>
      </c>
      <c r="M1052" s="14"/>
    </row>
    <row r="1053" spans="1:13" x14ac:dyDescent="0.55000000000000004">
      <c r="A1053" s="32" t="str">
        <f>IF(Weighting!$P$21&gt;0,B1053,"")</f>
        <v/>
      </c>
      <c r="B1053" t="e">
        <f>Weighting!$C$21</f>
        <v>#DIV/0!</v>
      </c>
      <c r="C1053" t="e">
        <f>Weighting!$F$21</f>
        <v>#NUM!</v>
      </c>
      <c r="D1053" t="e">
        <f>IF(C1053=1,'Data Transformation'!$G$3+0.5*'Data Transformation'!$W$25,IF(C1054=1,D1054-'Data Transformation'!$W$25,FALSE))</f>
        <v>#NUM!</v>
      </c>
      <c r="E1053">
        <f t="array" ref="E1053">IF(ISLOGICAL(D1053),"",FREQUENCY(IF('Data Transformation'!$B$425:$B$8425='Bin Analysis'!$B1035,'Data Transformation'!$G$425:$G$8425),D1053))</f>
        <v>2001</v>
      </c>
      <c r="F1053">
        <f t="shared" si="129"/>
        <v>0</v>
      </c>
      <c r="G1053">
        <f>Weighting!$H$21</f>
        <v>0</v>
      </c>
      <c r="H1053">
        <f t="array" ref="H1053">FREQUENCY(IF('Data Transformation'!$B$4:$B$8425=B1035,'Data Transformation'!$G$4:$G$8425),'Bin Analysis'!$B1053)</f>
        <v>2073</v>
      </c>
      <c r="I1053">
        <f t="shared" si="130"/>
        <v>0</v>
      </c>
      <c r="J1053">
        <f t="shared" si="131"/>
        <v>0</v>
      </c>
      <c r="K1053">
        <f>J1053*Weighting!$W$21</f>
        <v>0</v>
      </c>
      <c r="M1053" s="14"/>
    </row>
    <row r="1054" spans="1:13" x14ac:dyDescent="0.55000000000000004">
      <c r="A1054" s="32" t="str">
        <f>IF(Weighting!$P$22&gt;0,B1054,"")</f>
        <v/>
      </c>
      <c r="B1054" t="e">
        <f>Weighting!$C$22</f>
        <v>#DIV/0!</v>
      </c>
      <c r="C1054" t="e">
        <f>Weighting!$F$22</f>
        <v>#NUM!</v>
      </c>
      <c r="D1054" t="e">
        <f>IF(C1054=1,'Data Transformation'!$G$3+0.5*'Data Transformation'!$W$25,IF(C1055=1,D1055-'Data Transformation'!$W$25,FALSE))</f>
        <v>#NUM!</v>
      </c>
      <c r="E1054">
        <f t="array" ref="E1054">IF(ISLOGICAL(D1054),"",FREQUENCY(IF('Data Transformation'!$B$425:$B$8425='Bin Analysis'!$B1035,'Data Transformation'!$G$425:$G$8425),D1054))</f>
        <v>2001</v>
      </c>
      <c r="F1054">
        <f t="shared" si="129"/>
        <v>0</v>
      </c>
      <c r="G1054">
        <f>Weighting!$H$22</f>
        <v>0</v>
      </c>
      <c r="H1054">
        <f t="array" ref="H1054">FREQUENCY(IF('Data Transformation'!$B$4:$B$8425=B1035,'Data Transformation'!$G$4:$G$8425),'Bin Analysis'!$B1054)</f>
        <v>2073</v>
      </c>
      <c r="I1054">
        <f t="shared" si="130"/>
        <v>0</v>
      </c>
      <c r="J1054">
        <f t="shared" si="131"/>
        <v>0</v>
      </c>
      <c r="K1054">
        <f>J1054*Weighting!$W$22</f>
        <v>0</v>
      </c>
      <c r="M1054" s="14"/>
    </row>
    <row r="1055" spans="1:13" x14ac:dyDescent="0.55000000000000004">
      <c r="A1055" s="32" t="str">
        <f>IF(Weighting!$P$23&gt;0,B1055,"")</f>
        <v/>
      </c>
      <c r="B1055" t="e">
        <f>Weighting!$C$23</f>
        <v>#DIV/0!</v>
      </c>
      <c r="C1055" t="e">
        <f>Weighting!$F$23</f>
        <v>#NUM!</v>
      </c>
      <c r="D1055" t="e">
        <f>IF(C1055=1,'Data Transformation'!$G$3+0.5*'Data Transformation'!$W$25,IF(C1056=1,D1056-'Data Transformation'!$W$25,FALSE))</f>
        <v>#NUM!</v>
      </c>
      <c r="E1055">
        <f t="array" ref="E1055">IF(ISLOGICAL(D1055),"",FREQUENCY(IF('Data Transformation'!$B$425:$B$8425='Bin Analysis'!$B1035,'Data Transformation'!$G$425:$G$8425),D1055))</f>
        <v>2001</v>
      </c>
      <c r="F1055">
        <f t="shared" si="129"/>
        <v>0</v>
      </c>
      <c r="G1055">
        <f>Weighting!$H$23</f>
        <v>0</v>
      </c>
      <c r="H1055">
        <f t="array" ref="H1055">FREQUENCY(IF('Data Transformation'!$B$4:$B$8425=B1035,'Data Transformation'!$G$4:$G$8425),'Bin Analysis'!$B1055)</f>
        <v>2073</v>
      </c>
      <c r="I1055">
        <f t="shared" si="130"/>
        <v>0</v>
      </c>
      <c r="J1055">
        <f t="shared" si="131"/>
        <v>0</v>
      </c>
      <c r="K1055">
        <f>J1055*Weighting!$W$23</f>
        <v>0</v>
      </c>
      <c r="M1055" s="14"/>
    </row>
    <row r="1056" spans="1:13" x14ac:dyDescent="0.55000000000000004">
      <c r="A1056" s="32" t="str">
        <f>IF(Weighting!$P$24&gt;0,B1056,"")</f>
        <v/>
      </c>
      <c r="B1056" t="e">
        <f>Weighting!$C$24</f>
        <v>#DIV/0!</v>
      </c>
      <c r="C1056" t="e">
        <f>Weighting!$F$24</f>
        <v>#NUM!</v>
      </c>
      <c r="D1056" t="e">
        <f>IF(C1056=1,'Data Transformation'!$G$3+0.5*'Data Transformation'!$W$25,IF(C1057=1,D1057-'Data Transformation'!$W$25,FALSE))</f>
        <v>#NUM!</v>
      </c>
      <c r="E1056">
        <f t="array" ref="E1056">IF(ISLOGICAL(D1056),"",FREQUENCY(IF('Data Transformation'!$B$425:$B$8425='Bin Analysis'!$B1035,'Data Transformation'!$G$425:$G$8425),D1056))</f>
        <v>2001</v>
      </c>
      <c r="F1056">
        <f t="shared" si="129"/>
        <v>0</v>
      </c>
      <c r="G1056">
        <f>Weighting!$H$24</f>
        <v>0</v>
      </c>
      <c r="H1056">
        <f t="array" ref="H1056">FREQUENCY(IF('Data Transformation'!$B$4:$B$8425=B1035,'Data Transformation'!$G$4:$G$8425),'Bin Analysis'!$B1056)</f>
        <v>2073</v>
      </c>
      <c r="I1056">
        <f t="shared" si="130"/>
        <v>0</v>
      </c>
      <c r="J1056">
        <f t="shared" si="131"/>
        <v>0</v>
      </c>
      <c r="K1056">
        <f>J1056*Weighting!$W$24</f>
        <v>0</v>
      </c>
      <c r="M1056" s="14"/>
    </row>
    <row r="1057" spans="1:25" x14ac:dyDescent="0.55000000000000004">
      <c r="A1057" s="32" t="str">
        <f>IF(Weighting!$P$25&gt;0,B1057,"")</f>
        <v/>
      </c>
      <c r="B1057" t="e">
        <f>Weighting!$C$25</f>
        <v>#DIV/0!</v>
      </c>
      <c r="C1057" t="e">
        <f>Weighting!$F$25</f>
        <v>#NUM!</v>
      </c>
      <c r="D1057" t="e">
        <f>IF(C1057=1,'Data Transformation'!$G$3+0.5*'Data Transformation'!$W$25,IF(C1058=1,D1058-'Data Transformation'!$W$25,FALSE))</f>
        <v>#NUM!</v>
      </c>
      <c r="E1057">
        <f t="array" ref="E1057">IF(ISLOGICAL(D1057),"",FREQUENCY(IF('Data Transformation'!$B$425:$B$8425='Bin Analysis'!$B1035,'Data Transformation'!$G$425:$G$8425),D1057))</f>
        <v>2001</v>
      </c>
      <c r="F1057">
        <f t="shared" si="129"/>
        <v>0</v>
      </c>
      <c r="G1057">
        <f>Weighting!$H$25</f>
        <v>0</v>
      </c>
      <c r="H1057">
        <f t="array" ref="H1057">FREQUENCY(IF('Data Transformation'!$B$4:$B$8425=B1035,'Data Transformation'!$G$4:$G$8425),'Bin Analysis'!$B1057)</f>
        <v>2073</v>
      </c>
      <c r="I1057">
        <f t="shared" si="130"/>
        <v>0</v>
      </c>
      <c r="J1057">
        <f t="shared" si="131"/>
        <v>0</v>
      </c>
      <c r="K1057">
        <f>J1057*Weighting!$W$25</f>
        <v>0</v>
      </c>
      <c r="M1057" s="14"/>
    </row>
    <row r="1058" spans="1:25" x14ac:dyDescent="0.55000000000000004">
      <c r="O1058"/>
      <c r="P1058"/>
      <c r="Q1058"/>
      <c r="R1058"/>
    </row>
    <row r="1059" spans="1:25" ht="23.35" x14ac:dyDescent="0.8">
      <c r="A1059" s="21" t="s">
        <v>0</v>
      </c>
      <c r="B1059" s="21" t="str">
        <f>IFERROR(VLOOKUP(C1059,'Data Transformation'!$L$6:$M$426,2,FALSE),"")</f>
        <v/>
      </c>
      <c r="C1059" s="21">
        <f>C1035+1</f>
        <v>44</v>
      </c>
      <c r="D1059" s="21"/>
      <c r="E1059" s="21"/>
      <c r="F1059" s="21"/>
      <c r="G1059" s="21"/>
      <c r="H1059" s="22"/>
      <c r="I1059" s="22"/>
      <c r="J1059" s="22"/>
      <c r="K1059" s="21"/>
      <c r="L1059" s="21" t="str">
        <f>B1059</f>
        <v/>
      </c>
      <c r="M1059" s="23" t="e">
        <f>INDEX('Data Transformation'!$O$4:$O$424,MATCH($B1059,'Data Transformation'!$M$4:$M$424,0),MATCH($M$2,'Data Transformation'!$O$3,0))</f>
        <v>#N/A</v>
      </c>
      <c r="N1059" s="27" t="e">
        <f>IF('Input and Summary Results'!$J$16="minimum",'Bin Analysis'!X1060/(M1059-1),'Bin Analysis'!Y1059/('Bin Analysis'!M1059-1))</f>
        <v>#N/A</v>
      </c>
      <c r="O1059" s="27" t="e">
        <f>IF(M1059=FALSE,NA(),(VLOOKUP(1,C1062:K1081,4,FALSE))/(M1059-1))</f>
        <v>#N/A</v>
      </c>
      <c r="P1059" s="27" t="e">
        <f>IF(M1059=FALSE,NA(),SUM(J1062:J1081)/Weighting!$S$5)</f>
        <v>#N/A</v>
      </c>
      <c r="Q1059" s="27" t="e">
        <f>IF(M1059=FALSE,NA(),SUM(K1062:K1081)/Weighting!$S$6)</f>
        <v>#N/A</v>
      </c>
      <c r="R1059" s="27" t="e">
        <f>IF(M1059=FALSE,NA(),(VLOOKUP(1,G1062:K1081,3,FALSE))/(M1059-1))</f>
        <v>#N/A</v>
      </c>
      <c r="S1059" s="22" t="e">
        <f>IF(M1059=FALSE,NA(),IF(SUM(J1062:J1081)=2,"yes","no"))</f>
        <v>#N/A</v>
      </c>
      <c r="X1059" s="2" cm="2">
        <f t="array" ref="X1059:X1060">FREQUENCY(IF('Data Transformation'!$B$425:$B$6424='Bin Analysis'!L1059,'Data Transformation'!$G$425:$G$6424),'Data Transformation'!$U$11)</f>
        <v>0</v>
      </c>
      <c r="Y1059" s="2" cm="2">
        <f t="array" ref="Y1059:Y1060">FREQUENCY(IF('Data Transformation'!$B$425:$B$6424='Bin Analysis'!L1059,'Data Transformation'!$G$425:$G$6424),'Data Transformation'!$U$12)</f>
        <v>0</v>
      </c>
    </row>
    <row r="1060" spans="1:25" x14ac:dyDescent="0.55000000000000004">
      <c r="A1060" s="14" t="s">
        <v>67</v>
      </c>
      <c r="B1060" t="s">
        <v>47</v>
      </c>
      <c r="C1060" t="s">
        <v>5</v>
      </c>
      <c r="D1060" t="s">
        <v>100</v>
      </c>
      <c r="E1060" t="s">
        <v>101</v>
      </c>
      <c r="F1060" t="s">
        <v>102</v>
      </c>
      <c r="G1060" t="s">
        <v>70</v>
      </c>
      <c r="H1060" t="s">
        <v>31</v>
      </c>
      <c r="I1060" t="s">
        <v>32</v>
      </c>
      <c r="J1060" t="s">
        <v>46</v>
      </c>
      <c r="K1060" s="14" t="s">
        <v>45</v>
      </c>
      <c r="M1060" s="14"/>
      <c r="X1060" s="2">
        <v>0</v>
      </c>
      <c r="Y1060" s="2">
        <v>0</v>
      </c>
    </row>
    <row r="1061" spans="1:25" x14ac:dyDescent="0.55000000000000004">
      <c r="A1061" s="32"/>
      <c r="D1061" t="e">
        <f>IF(C1061=1,'Data Transformation'!$G$3+0.5*'Data Transformation'!$W$25,IF(C1062=1,D1062-'Data Transformation'!$W$25,FALSE))</f>
        <v>#NUM!</v>
      </c>
      <c r="E1061">
        <f t="array" ref="E1061">IF(ISLOGICAL(D1061),"",FREQUENCY(IF('Data Transformation'!$B$425:$B$8425='Bin Analysis'!$B1059,'Data Transformation'!$G$425:$G$8425),D1061))</f>
        <v>2001</v>
      </c>
      <c r="F1061" t="e">
        <f>IF(ISLOGICAL(D1061),"",E1061-E1060)</f>
        <v>#VALUE!</v>
      </c>
      <c r="M1061" s="14"/>
    </row>
    <row r="1062" spans="1:25" x14ac:dyDescent="0.55000000000000004">
      <c r="A1062" s="32" t="e">
        <f>IF(Weighting!$P$6&gt;0,B1062,"")</f>
        <v>#NUM!</v>
      </c>
      <c r="B1062" t="e">
        <f>Weighting!$C$6</f>
        <v>#DIV/0!</v>
      </c>
      <c r="C1062" t="e">
        <f>Weighting!$F$6</f>
        <v>#NUM!</v>
      </c>
      <c r="D1062" t="e">
        <f>IF(C1062=1,'Data Transformation'!$G$3+0.5*'Data Transformation'!$W$25,IF(C1063=1,D1063-'Data Transformation'!$W$25,FALSE))</f>
        <v>#NUM!</v>
      </c>
      <c r="E1062">
        <f t="array" ref="E1062">IF(ISLOGICAL(D1062),"",FREQUENCY(IF('Data Transformation'!$B$425:$B$8425='Bin Analysis'!$B1059,'Data Transformation'!$G$425:$G$8425),D1062))</f>
        <v>2001</v>
      </c>
      <c r="F1062">
        <f>IF(ISLOGICAL(D1062),"",E1062-E1061)</f>
        <v>0</v>
      </c>
      <c r="G1062">
        <f>Weighting!$H$6</f>
        <v>1</v>
      </c>
      <c r="H1062">
        <f t="array" ref="H1062">FREQUENCY(IF('Data Transformation'!$B$4:$B$8425=B1059,'Data Transformation'!$G$4:$G$8425),'Bin Analysis'!$B1062)</f>
        <v>2073</v>
      </c>
      <c r="I1062">
        <f>H1062-H1061</f>
        <v>2073</v>
      </c>
      <c r="J1062">
        <f>IF(I1062=0,0,1)</f>
        <v>1</v>
      </c>
      <c r="K1062" t="e">
        <f>J1062*Weighting!$W$6</f>
        <v>#NUM!</v>
      </c>
      <c r="M1062" s="14"/>
    </row>
    <row r="1063" spans="1:25" x14ac:dyDescent="0.55000000000000004">
      <c r="A1063" s="32" t="str">
        <f>IF(Weighting!$P$7&gt;0,B1063,"")</f>
        <v/>
      </c>
      <c r="B1063" t="e">
        <f>Weighting!$C$7</f>
        <v>#DIV/0!</v>
      </c>
      <c r="C1063" t="e">
        <f>Weighting!$F$7</f>
        <v>#NUM!</v>
      </c>
      <c r="D1063" t="e">
        <f>IF(C1063=1,'Data Transformation'!$G$3+0.5*'Data Transformation'!$W$25,IF(C1064=1,D1064-'Data Transformation'!$W$25,FALSE))</f>
        <v>#NUM!</v>
      </c>
      <c r="E1063">
        <f t="array" ref="E1063">IF(ISLOGICAL(D1063),"",FREQUENCY(IF('Data Transformation'!$B$425:$B$8425='Bin Analysis'!$B1059,'Data Transformation'!$G$425:$G$8425),D1063))</f>
        <v>2001</v>
      </c>
      <c r="F1063">
        <f t="shared" ref="F1063:F1081" si="132">IF(ISLOGICAL(D1063),"",E1063-E1062)</f>
        <v>0</v>
      </c>
      <c r="G1063">
        <f>Weighting!$H$7</f>
        <v>0</v>
      </c>
      <c r="H1063">
        <f t="array" ref="H1063">FREQUENCY(IF('Data Transformation'!$B$4:$B$8425=B1059,'Data Transformation'!$G$4:$G$8425),'Bin Analysis'!$B1063)</f>
        <v>2073</v>
      </c>
      <c r="I1063">
        <f t="shared" ref="I1063:I1081" si="133">H1063-H1062</f>
        <v>0</v>
      </c>
      <c r="J1063">
        <f>IF(I1063=0,0,1)</f>
        <v>0</v>
      </c>
      <c r="K1063">
        <f>J1063*Weighting!$W$7</f>
        <v>0</v>
      </c>
      <c r="M1063" s="14"/>
    </row>
    <row r="1064" spans="1:25" x14ac:dyDescent="0.55000000000000004">
      <c r="A1064" s="32" t="str">
        <f>IF(Weighting!$P$8&gt;0,B1064,"")</f>
        <v/>
      </c>
      <c r="B1064" t="e">
        <f>Weighting!$C$8</f>
        <v>#DIV/0!</v>
      </c>
      <c r="C1064" t="e">
        <f>Weighting!$F$8</f>
        <v>#NUM!</v>
      </c>
      <c r="D1064" t="e">
        <f>IF(C1064=1,'Data Transformation'!$G$3+0.5*'Data Transformation'!$W$25,IF(C1065=1,D1065-'Data Transformation'!$W$25,FALSE))</f>
        <v>#NUM!</v>
      </c>
      <c r="E1064">
        <f t="array" ref="E1064">IF(ISLOGICAL(D1064),"",FREQUENCY(IF('Data Transformation'!$B$425:$B$8425='Bin Analysis'!$B1059,'Data Transformation'!$G$425:$G$8425),D1064))</f>
        <v>2001</v>
      </c>
      <c r="F1064">
        <f t="shared" si="132"/>
        <v>0</v>
      </c>
      <c r="G1064">
        <f>Weighting!$H$8</f>
        <v>0</v>
      </c>
      <c r="H1064">
        <f t="array" ref="H1064">FREQUENCY(IF('Data Transformation'!$B$4:$B$8425=B1059,'Data Transformation'!$G$4:$G$8425),'Bin Analysis'!$B1064)</f>
        <v>2073</v>
      </c>
      <c r="I1064">
        <f t="shared" si="133"/>
        <v>0</v>
      </c>
      <c r="J1064">
        <f t="shared" ref="J1064:J1081" si="134">IF(I1064=0,0,1)</f>
        <v>0</v>
      </c>
      <c r="K1064">
        <f>J1064*Weighting!$W$8</f>
        <v>0</v>
      </c>
      <c r="M1064" s="14"/>
    </row>
    <row r="1065" spans="1:25" x14ac:dyDescent="0.55000000000000004">
      <c r="A1065" s="32" t="str">
        <f>IF(Weighting!$P$9&gt;0,B1065,"")</f>
        <v/>
      </c>
      <c r="B1065" s="50" t="e">
        <f>Weighting!$C$9</f>
        <v>#DIV/0!</v>
      </c>
      <c r="C1065" t="e">
        <f>Weighting!$F$9</f>
        <v>#NUM!</v>
      </c>
      <c r="D1065" t="e">
        <f>IF(C1065=1,'Data Transformation'!$G$3+0.5*'Data Transformation'!$W$25,IF(C1066=1,D1066-'Data Transformation'!$W$25,FALSE))</f>
        <v>#NUM!</v>
      </c>
      <c r="E1065">
        <f t="array" ref="E1065">IF(ISLOGICAL(D1065),"",FREQUENCY(IF('Data Transformation'!$B$425:$B$8425='Bin Analysis'!$B1059,'Data Transformation'!$G$425:$G$8425),D1065))</f>
        <v>2001</v>
      </c>
      <c r="F1065">
        <f t="shared" si="132"/>
        <v>0</v>
      </c>
      <c r="G1065">
        <f>Weighting!$H$9</f>
        <v>0</v>
      </c>
      <c r="H1065">
        <f t="array" ref="H1065">FREQUENCY(IF('Data Transformation'!$B$4:$B$8425=B1059,'Data Transformation'!$G$4:$G$8425),'Bin Analysis'!$B1065)</f>
        <v>2073</v>
      </c>
      <c r="I1065">
        <f t="shared" si="133"/>
        <v>0</v>
      </c>
      <c r="J1065">
        <f t="shared" si="134"/>
        <v>0</v>
      </c>
      <c r="K1065">
        <f>J1065*Weighting!$W$9</f>
        <v>0</v>
      </c>
      <c r="M1065" s="14"/>
    </row>
    <row r="1066" spans="1:25" x14ac:dyDescent="0.55000000000000004">
      <c r="A1066" s="32" t="str">
        <f>IF(Weighting!$P$10&gt;0,B1066,"")</f>
        <v/>
      </c>
      <c r="B1066" t="e">
        <f>Weighting!$C$10</f>
        <v>#DIV/0!</v>
      </c>
      <c r="C1066" t="e">
        <f>Weighting!$F$10</f>
        <v>#NUM!</v>
      </c>
      <c r="D1066" t="e">
        <f>IF(C1066=1,'Data Transformation'!$G$3+0.5*'Data Transformation'!$W$25,IF(C1067=1,D1067-'Data Transformation'!$W$25,FALSE))</f>
        <v>#NUM!</v>
      </c>
      <c r="E1066">
        <f t="array" ref="E1066">IF(ISLOGICAL(D1066),"",FREQUENCY(IF('Data Transformation'!$B$425:$B$8425='Bin Analysis'!$B1059,'Data Transformation'!$G$425:$G$8425),D1066))</f>
        <v>2001</v>
      </c>
      <c r="F1066">
        <f t="shared" si="132"/>
        <v>0</v>
      </c>
      <c r="G1066">
        <f>Weighting!$H$10</f>
        <v>0</v>
      </c>
      <c r="H1066">
        <f t="array" ref="H1066">FREQUENCY(IF('Data Transformation'!$B$4:$B$8425=B1059,'Data Transformation'!$G$4:$G$8425),'Bin Analysis'!$B1066)</f>
        <v>2073</v>
      </c>
      <c r="I1066">
        <f t="shared" si="133"/>
        <v>0</v>
      </c>
      <c r="J1066">
        <f t="shared" si="134"/>
        <v>0</v>
      </c>
      <c r="K1066">
        <f>J1066*Weighting!$W$10</f>
        <v>0</v>
      </c>
      <c r="M1066" s="14"/>
    </row>
    <row r="1067" spans="1:25" x14ac:dyDescent="0.55000000000000004">
      <c r="A1067" s="32" t="str">
        <f>IF(Weighting!$P$11&gt;0,B1067,"")</f>
        <v/>
      </c>
      <c r="B1067" t="e">
        <f>Weighting!$C$11</f>
        <v>#DIV/0!</v>
      </c>
      <c r="C1067" t="e">
        <f>Weighting!$F$11</f>
        <v>#NUM!</v>
      </c>
      <c r="D1067" t="e">
        <f>IF(C1067=1,'Data Transformation'!$G$3+0.5*'Data Transformation'!$W$25,IF(C1068=1,D1068-'Data Transformation'!$W$25,FALSE))</f>
        <v>#NUM!</v>
      </c>
      <c r="E1067">
        <f t="array" ref="E1067">IF(ISLOGICAL(D1067),"",FREQUENCY(IF('Data Transformation'!$B$425:$B$8425='Bin Analysis'!$B1059,'Data Transformation'!$G$425:$G$8425),D1067))</f>
        <v>2001</v>
      </c>
      <c r="F1067">
        <f t="shared" si="132"/>
        <v>0</v>
      </c>
      <c r="G1067">
        <f>Weighting!$H$11</f>
        <v>0</v>
      </c>
      <c r="H1067">
        <f t="array" ref="H1067">FREQUENCY(IF('Data Transformation'!$B$4:$B$8425=B1059,'Data Transformation'!$G$4:$G$8425),'Bin Analysis'!$B1067)</f>
        <v>2073</v>
      </c>
      <c r="I1067">
        <f t="shared" si="133"/>
        <v>0</v>
      </c>
      <c r="J1067">
        <f t="shared" si="134"/>
        <v>0</v>
      </c>
      <c r="K1067">
        <f>J1067*Weighting!$W$11</f>
        <v>0</v>
      </c>
      <c r="M1067" s="14"/>
    </row>
    <row r="1068" spans="1:25" x14ac:dyDescent="0.55000000000000004">
      <c r="A1068" s="32" t="str">
        <f>IF(Weighting!$P$12&gt;0,B1068,"")</f>
        <v/>
      </c>
      <c r="B1068" t="e">
        <f>Weighting!$C$12</f>
        <v>#DIV/0!</v>
      </c>
      <c r="C1068" t="e">
        <f>Weighting!$F$12</f>
        <v>#NUM!</v>
      </c>
      <c r="D1068" t="e">
        <f>IF(C1068=1,'Data Transformation'!$G$3+0.5*'Data Transformation'!$W$25,IF(C1069=1,D1069-'Data Transformation'!$W$25,FALSE))</f>
        <v>#NUM!</v>
      </c>
      <c r="E1068">
        <f t="array" ref="E1068">IF(ISLOGICAL(D1068),"",FREQUENCY(IF('Data Transformation'!$B$425:$B$8425='Bin Analysis'!$B1059,'Data Transformation'!$G$425:$G$8425),D1068))</f>
        <v>2001</v>
      </c>
      <c r="F1068">
        <f t="shared" si="132"/>
        <v>0</v>
      </c>
      <c r="G1068">
        <f>Weighting!$H$12</f>
        <v>0</v>
      </c>
      <c r="H1068">
        <f t="array" ref="H1068">FREQUENCY(IF('Data Transformation'!$B$4:$B$8425=B1059,'Data Transformation'!$G$4:$G$8425),'Bin Analysis'!$B1068)</f>
        <v>2073</v>
      </c>
      <c r="I1068">
        <f t="shared" si="133"/>
        <v>0</v>
      </c>
      <c r="J1068">
        <f t="shared" si="134"/>
        <v>0</v>
      </c>
      <c r="K1068">
        <f>J1068*Weighting!$W$12</f>
        <v>0</v>
      </c>
      <c r="M1068" s="14"/>
    </row>
    <row r="1069" spans="1:25" x14ac:dyDescent="0.55000000000000004">
      <c r="A1069" s="32" t="str">
        <f>IF(Weighting!$P$13&gt;0,B1069,"")</f>
        <v/>
      </c>
      <c r="B1069" t="e">
        <f>Weighting!$C$13</f>
        <v>#DIV/0!</v>
      </c>
      <c r="C1069" t="e">
        <f>Weighting!$F$13</f>
        <v>#NUM!</v>
      </c>
      <c r="D1069" t="e">
        <f>IF(C1069=1,'Data Transformation'!$G$3+0.5*'Data Transformation'!$W$25,IF(C1070=1,D1070-'Data Transformation'!$W$25,FALSE))</f>
        <v>#NUM!</v>
      </c>
      <c r="E1069">
        <f t="array" ref="E1069">IF(ISLOGICAL(D1069),"",FREQUENCY(IF('Data Transformation'!$B$425:$B$8425='Bin Analysis'!$B1059,'Data Transformation'!$G$425:$G$8425),D1069))</f>
        <v>2001</v>
      </c>
      <c r="F1069">
        <f t="shared" si="132"/>
        <v>0</v>
      </c>
      <c r="G1069">
        <f>Weighting!$H$13</f>
        <v>0</v>
      </c>
      <c r="H1069">
        <f t="array" ref="H1069">FREQUENCY(IF('Data Transformation'!$B$4:$B$8425=B1059,'Data Transformation'!$G$4:$G$8425),'Bin Analysis'!$B1069)</f>
        <v>2073</v>
      </c>
      <c r="I1069">
        <f t="shared" si="133"/>
        <v>0</v>
      </c>
      <c r="J1069">
        <f t="shared" si="134"/>
        <v>0</v>
      </c>
      <c r="K1069">
        <f>J1069*Weighting!$W$13</f>
        <v>0</v>
      </c>
      <c r="M1069" s="14"/>
    </row>
    <row r="1070" spans="1:25" x14ac:dyDescent="0.55000000000000004">
      <c r="A1070" s="32" t="str">
        <f>IF(Weighting!$P$14&gt;0,B1070,"")</f>
        <v/>
      </c>
      <c r="B1070" t="e">
        <f>Weighting!$C$14</f>
        <v>#DIV/0!</v>
      </c>
      <c r="C1070" t="e">
        <f>Weighting!$F$14</f>
        <v>#NUM!</v>
      </c>
      <c r="D1070" t="e">
        <f>IF(C1070=1,'Data Transformation'!$G$3+0.5*'Data Transformation'!$W$25,IF(C1071=1,D1071-'Data Transformation'!$W$25,FALSE))</f>
        <v>#NUM!</v>
      </c>
      <c r="E1070">
        <f t="array" ref="E1070">IF(ISLOGICAL(D1070),"",FREQUENCY(IF('Data Transformation'!$B$425:$B$8425='Bin Analysis'!$B1059,'Data Transformation'!$G$425:$G$8425),D1070))</f>
        <v>2001</v>
      </c>
      <c r="F1070">
        <f t="shared" si="132"/>
        <v>0</v>
      </c>
      <c r="G1070">
        <f>Weighting!$H$14</f>
        <v>0</v>
      </c>
      <c r="H1070">
        <f t="array" ref="H1070">FREQUENCY(IF('Data Transformation'!$B$4:$B$8425=B1059,'Data Transformation'!$G$4:$G$8425),'Bin Analysis'!$B1070)</f>
        <v>2073</v>
      </c>
      <c r="I1070">
        <f t="shared" si="133"/>
        <v>0</v>
      </c>
      <c r="J1070">
        <f t="shared" si="134"/>
        <v>0</v>
      </c>
      <c r="K1070">
        <f>J1070*Weighting!$W$14</f>
        <v>0</v>
      </c>
      <c r="M1070" s="14"/>
    </row>
    <row r="1071" spans="1:25" x14ac:dyDescent="0.55000000000000004">
      <c r="A1071" s="32" t="str">
        <f>IF(Weighting!$P$15&gt;0,B1071,"")</f>
        <v/>
      </c>
      <c r="B1071" t="e">
        <f>Weighting!$C$15</f>
        <v>#DIV/0!</v>
      </c>
      <c r="C1071" t="e">
        <f>Weighting!$F$15</f>
        <v>#NUM!</v>
      </c>
      <c r="D1071" t="e">
        <f>IF(C1071=1,'Data Transformation'!$G$3+0.5*'Data Transformation'!$W$25,IF(C1072=1,D1072-'Data Transformation'!$W$25,FALSE))</f>
        <v>#NUM!</v>
      </c>
      <c r="E1071">
        <f t="array" ref="E1071">IF(ISLOGICAL(D1071),"",FREQUENCY(IF('Data Transformation'!$B$425:$B$8425='Bin Analysis'!$B1059,'Data Transformation'!$G$425:$G$8425),D1071))</f>
        <v>2001</v>
      </c>
      <c r="F1071">
        <f t="shared" si="132"/>
        <v>0</v>
      </c>
      <c r="G1071">
        <f>Weighting!$H$15</f>
        <v>0</v>
      </c>
      <c r="H1071">
        <f t="array" ref="H1071">FREQUENCY(IF('Data Transformation'!$B$4:$B$8425=B1059,'Data Transformation'!$G$4:$G$8425),'Bin Analysis'!$B1071)</f>
        <v>2073</v>
      </c>
      <c r="I1071">
        <f t="shared" si="133"/>
        <v>0</v>
      </c>
      <c r="J1071">
        <f t="shared" si="134"/>
        <v>0</v>
      </c>
      <c r="K1071">
        <f>J1071*Weighting!$W$15</f>
        <v>0</v>
      </c>
      <c r="M1071" s="14"/>
    </row>
    <row r="1072" spans="1:25" x14ac:dyDescent="0.55000000000000004">
      <c r="A1072" s="32" t="str">
        <f>IF(Weighting!$P$16&gt;0,B1072,"")</f>
        <v/>
      </c>
      <c r="B1072" t="e">
        <f>Weighting!$C$16</f>
        <v>#DIV/0!</v>
      </c>
      <c r="C1072" t="e">
        <f>Weighting!$F$16</f>
        <v>#NUM!</v>
      </c>
      <c r="D1072" t="e">
        <f>IF(C1072=1,'Data Transformation'!$G$3+0.5*'Data Transformation'!$W$25,IF(C1073=1,D1073-'Data Transformation'!$W$25,FALSE))</f>
        <v>#NUM!</v>
      </c>
      <c r="E1072">
        <f t="array" ref="E1072">IF(ISLOGICAL(D1072),"",FREQUENCY(IF('Data Transformation'!$B$425:$B$8425='Bin Analysis'!$B1059,'Data Transformation'!$G$425:$G$8425),D1072))</f>
        <v>2001</v>
      </c>
      <c r="F1072">
        <f t="shared" si="132"/>
        <v>0</v>
      </c>
      <c r="G1072">
        <f>Weighting!$H$16</f>
        <v>0</v>
      </c>
      <c r="H1072">
        <f t="array" ref="H1072">FREQUENCY(IF('Data Transformation'!$B$4:$B$8425=B1059,'Data Transformation'!$G$4:$G$8425),'Bin Analysis'!$B1072)</f>
        <v>2073</v>
      </c>
      <c r="I1072">
        <f t="shared" si="133"/>
        <v>0</v>
      </c>
      <c r="J1072">
        <f t="shared" si="134"/>
        <v>0</v>
      </c>
      <c r="K1072">
        <f>J1072*Weighting!$W$16</f>
        <v>0</v>
      </c>
      <c r="M1072" s="14"/>
    </row>
    <row r="1073" spans="1:25" x14ac:dyDescent="0.55000000000000004">
      <c r="A1073" s="32" t="str">
        <f>IF(Weighting!$P$17&gt;0,B1073,"")</f>
        <v/>
      </c>
      <c r="B1073" t="e">
        <f>Weighting!$C$17</f>
        <v>#DIV/0!</v>
      </c>
      <c r="C1073" t="e">
        <f>Weighting!$F$17</f>
        <v>#NUM!</v>
      </c>
      <c r="D1073" t="e">
        <f>IF(C1073=1,'Data Transformation'!$G$3+0.5*'Data Transformation'!$W$25,IF(C1074=1,D1074-'Data Transformation'!$W$25,FALSE))</f>
        <v>#NUM!</v>
      </c>
      <c r="E1073">
        <f t="array" ref="E1073">IF(ISLOGICAL(D1073),"",FREQUENCY(IF('Data Transformation'!$B$425:$B$8425='Bin Analysis'!$B1059,'Data Transformation'!$G$425:$G$8425),D1073))</f>
        <v>2001</v>
      </c>
      <c r="F1073">
        <f t="shared" si="132"/>
        <v>0</v>
      </c>
      <c r="G1073">
        <f>Weighting!$H$17</f>
        <v>0</v>
      </c>
      <c r="H1073">
        <f t="array" ref="H1073">FREQUENCY(IF('Data Transformation'!$B$4:$B$8425=B1059,'Data Transformation'!$G$4:$G$8425),'Bin Analysis'!$B1073)</f>
        <v>2073</v>
      </c>
      <c r="I1073">
        <f t="shared" si="133"/>
        <v>0</v>
      </c>
      <c r="J1073">
        <f t="shared" si="134"/>
        <v>0</v>
      </c>
      <c r="K1073">
        <f>J1073*Weighting!$W$17</f>
        <v>0</v>
      </c>
      <c r="M1073" s="14"/>
    </row>
    <row r="1074" spans="1:25" x14ac:dyDescent="0.55000000000000004">
      <c r="A1074" s="32" t="str">
        <f>IF(Weighting!$P$18&gt;0,B1074,"")</f>
        <v/>
      </c>
      <c r="B1074" t="e">
        <f>Weighting!$C$18</f>
        <v>#DIV/0!</v>
      </c>
      <c r="C1074" t="e">
        <f>Weighting!$F$18</f>
        <v>#NUM!</v>
      </c>
      <c r="D1074" t="e">
        <f>IF(C1074=1,'Data Transformation'!$G$3+0.5*'Data Transformation'!$W$25,IF(C1075=1,D1075-'Data Transformation'!$W$25,FALSE))</f>
        <v>#NUM!</v>
      </c>
      <c r="E1074">
        <f t="array" ref="E1074">IF(ISLOGICAL(D1074),"",FREQUENCY(IF('Data Transformation'!$B$425:$B$8425='Bin Analysis'!$B1059,'Data Transformation'!$G$425:$G$8425),D1074))</f>
        <v>2001</v>
      </c>
      <c r="F1074">
        <f t="shared" si="132"/>
        <v>0</v>
      </c>
      <c r="G1074">
        <f>Weighting!$H$18</f>
        <v>0</v>
      </c>
      <c r="H1074">
        <f t="array" ref="H1074">FREQUENCY(IF('Data Transformation'!$B$4:$B$8425=B1059,'Data Transformation'!$G$4:$G$8425),'Bin Analysis'!$B1074)</f>
        <v>2073</v>
      </c>
      <c r="I1074">
        <f t="shared" si="133"/>
        <v>0</v>
      </c>
      <c r="J1074">
        <f t="shared" si="134"/>
        <v>0</v>
      </c>
      <c r="K1074">
        <f>J1074*Weighting!$W$18</f>
        <v>0</v>
      </c>
      <c r="M1074" s="14"/>
    </row>
    <row r="1075" spans="1:25" x14ac:dyDescent="0.55000000000000004">
      <c r="A1075" s="32" t="str">
        <f>IF(Weighting!$P$19&gt;0,B1075,"")</f>
        <v/>
      </c>
      <c r="B1075" t="e">
        <f>Weighting!$C$19</f>
        <v>#DIV/0!</v>
      </c>
      <c r="C1075" t="e">
        <f>Weighting!$F$19</f>
        <v>#NUM!</v>
      </c>
      <c r="D1075" t="e">
        <f>IF(C1075=1,'Data Transformation'!$G$3+0.5*'Data Transformation'!$W$25,IF(C1076=1,D1076-'Data Transformation'!$W$25,FALSE))</f>
        <v>#NUM!</v>
      </c>
      <c r="E1075">
        <f t="array" ref="E1075">IF(ISLOGICAL(D1075),"",FREQUENCY(IF('Data Transformation'!$B$425:$B$8425='Bin Analysis'!$B1059,'Data Transformation'!$G$425:$G$8425),D1075))</f>
        <v>2001</v>
      </c>
      <c r="F1075">
        <f t="shared" si="132"/>
        <v>0</v>
      </c>
      <c r="G1075">
        <f>Weighting!$H$19</f>
        <v>0</v>
      </c>
      <c r="H1075">
        <f t="array" ref="H1075">FREQUENCY(IF('Data Transformation'!$B$4:$B$8425=B1059,'Data Transformation'!$G$4:$G$8425),'Bin Analysis'!$B1075)</f>
        <v>2073</v>
      </c>
      <c r="I1075">
        <f t="shared" si="133"/>
        <v>0</v>
      </c>
      <c r="J1075">
        <f t="shared" si="134"/>
        <v>0</v>
      </c>
      <c r="K1075">
        <f>J1075*Weighting!$W$19</f>
        <v>0</v>
      </c>
      <c r="M1075" s="14"/>
    </row>
    <row r="1076" spans="1:25" x14ac:dyDescent="0.55000000000000004">
      <c r="A1076" s="32" t="str">
        <f>IF(Weighting!$P$20&gt;0,B1076,"")</f>
        <v/>
      </c>
      <c r="B1076" t="e">
        <f>Weighting!$C$20</f>
        <v>#DIV/0!</v>
      </c>
      <c r="C1076" t="e">
        <f>Weighting!$F$20</f>
        <v>#NUM!</v>
      </c>
      <c r="D1076" t="e">
        <f>IF(C1076=1,'Data Transformation'!$G$3+0.5*'Data Transformation'!$W$25,IF(C1077=1,D1077-'Data Transformation'!$W$25,FALSE))</f>
        <v>#NUM!</v>
      </c>
      <c r="E1076">
        <f t="array" ref="E1076">IF(ISLOGICAL(D1076),"",FREQUENCY(IF('Data Transformation'!$B$425:$B$8425='Bin Analysis'!$B1059,'Data Transformation'!$G$425:$G$8425),D1076))</f>
        <v>2001</v>
      </c>
      <c r="F1076">
        <f t="shared" si="132"/>
        <v>0</v>
      </c>
      <c r="G1076">
        <f>Weighting!$H$20</f>
        <v>0</v>
      </c>
      <c r="H1076">
        <f t="array" ref="H1076">FREQUENCY(IF('Data Transformation'!$B$4:$B$8425=B1059,'Data Transformation'!$G$4:$G$8425),'Bin Analysis'!$B1076)</f>
        <v>2073</v>
      </c>
      <c r="I1076">
        <f t="shared" si="133"/>
        <v>0</v>
      </c>
      <c r="J1076">
        <f t="shared" si="134"/>
        <v>0</v>
      </c>
      <c r="K1076">
        <f>J1076*Weighting!$W$20</f>
        <v>0</v>
      </c>
      <c r="M1076" s="14"/>
    </row>
    <row r="1077" spans="1:25" x14ac:dyDescent="0.55000000000000004">
      <c r="A1077" s="32" t="str">
        <f>IF(Weighting!$P$21&gt;0,B1077,"")</f>
        <v/>
      </c>
      <c r="B1077" t="e">
        <f>Weighting!$C$21</f>
        <v>#DIV/0!</v>
      </c>
      <c r="C1077" t="e">
        <f>Weighting!$F$21</f>
        <v>#NUM!</v>
      </c>
      <c r="D1077" t="e">
        <f>IF(C1077=1,'Data Transformation'!$G$3+0.5*'Data Transformation'!$W$25,IF(C1078=1,D1078-'Data Transformation'!$W$25,FALSE))</f>
        <v>#NUM!</v>
      </c>
      <c r="E1077">
        <f t="array" ref="E1077">IF(ISLOGICAL(D1077),"",FREQUENCY(IF('Data Transformation'!$B$425:$B$8425='Bin Analysis'!$B1059,'Data Transformation'!$G$425:$G$8425),D1077))</f>
        <v>2001</v>
      </c>
      <c r="F1077">
        <f t="shared" si="132"/>
        <v>0</v>
      </c>
      <c r="G1077">
        <f>Weighting!$H$21</f>
        <v>0</v>
      </c>
      <c r="H1077">
        <f t="array" ref="H1077">FREQUENCY(IF('Data Transformation'!$B$4:$B$8425=B1059,'Data Transformation'!$G$4:$G$8425),'Bin Analysis'!$B1077)</f>
        <v>2073</v>
      </c>
      <c r="I1077">
        <f t="shared" si="133"/>
        <v>0</v>
      </c>
      <c r="J1077">
        <f t="shared" si="134"/>
        <v>0</v>
      </c>
      <c r="K1077">
        <f>J1077*Weighting!$W$21</f>
        <v>0</v>
      </c>
      <c r="M1077" s="14"/>
    </row>
    <row r="1078" spans="1:25" x14ac:dyDescent="0.55000000000000004">
      <c r="A1078" s="32" t="str">
        <f>IF(Weighting!$P$22&gt;0,B1078,"")</f>
        <v/>
      </c>
      <c r="B1078" t="e">
        <f>Weighting!$C$22</f>
        <v>#DIV/0!</v>
      </c>
      <c r="C1078" t="e">
        <f>Weighting!$F$22</f>
        <v>#NUM!</v>
      </c>
      <c r="D1078" t="e">
        <f>IF(C1078=1,'Data Transformation'!$G$3+0.5*'Data Transformation'!$W$25,IF(C1079=1,D1079-'Data Transformation'!$W$25,FALSE))</f>
        <v>#NUM!</v>
      </c>
      <c r="E1078">
        <f t="array" ref="E1078">IF(ISLOGICAL(D1078),"",FREQUENCY(IF('Data Transformation'!$B$425:$B$8425='Bin Analysis'!$B1059,'Data Transformation'!$G$425:$G$8425),D1078))</f>
        <v>2001</v>
      </c>
      <c r="F1078">
        <f t="shared" si="132"/>
        <v>0</v>
      </c>
      <c r="G1078">
        <f>Weighting!$H$22</f>
        <v>0</v>
      </c>
      <c r="H1078">
        <f t="array" ref="H1078">FREQUENCY(IF('Data Transformation'!$B$4:$B$8425=B1059,'Data Transformation'!$G$4:$G$8425),'Bin Analysis'!$B1078)</f>
        <v>2073</v>
      </c>
      <c r="I1078">
        <f t="shared" si="133"/>
        <v>0</v>
      </c>
      <c r="J1078">
        <f t="shared" si="134"/>
        <v>0</v>
      </c>
      <c r="K1078">
        <f>J1078*Weighting!$W$22</f>
        <v>0</v>
      </c>
      <c r="M1078" s="14"/>
    </row>
    <row r="1079" spans="1:25" x14ac:dyDescent="0.55000000000000004">
      <c r="A1079" s="32" t="str">
        <f>IF(Weighting!$P$23&gt;0,B1079,"")</f>
        <v/>
      </c>
      <c r="B1079" t="e">
        <f>Weighting!$C$23</f>
        <v>#DIV/0!</v>
      </c>
      <c r="C1079" t="e">
        <f>Weighting!$F$23</f>
        <v>#NUM!</v>
      </c>
      <c r="D1079" t="e">
        <f>IF(C1079=1,'Data Transformation'!$G$3+0.5*'Data Transformation'!$W$25,IF(C1080=1,D1080-'Data Transformation'!$W$25,FALSE))</f>
        <v>#NUM!</v>
      </c>
      <c r="E1079">
        <f t="array" ref="E1079">IF(ISLOGICAL(D1079),"",FREQUENCY(IF('Data Transformation'!$B$425:$B$8425='Bin Analysis'!$B1059,'Data Transformation'!$G$425:$G$8425),D1079))</f>
        <v>2001</v>
      </c>
      <c r="F1079">
        <f t="shared" si="132"/>
        <v>0</v>
      </c>
      <c r="G1079">
        <f>Weighting!$H$23</f>
        <v>0</v>
      </c>
      <c r="H1079">
        <f t="array" ref="H1079">FREQUENCY(IF('Data Transformation'!$B$4:$B$8425=B1059,'Data Transformation'!$G$4:$G$8425),'Bin Analysis'!$B1079)</f>
        <v>2073</v>
      </c>
      <c r="I1079">
        <f t="shared" si="133"/>
        <v>0</v>
      </c>
      <c r="J1079">
        <f t="shared" si="134"/>
        <v>0</v>
      </c>
      <c r="K1079">
        <f>J1079*Weighting!$W$23</f>
        <v>0</v>
      </c>
      <c r="M1079" s="14"/>
    </row>
    <row r="1080" spans="1:25" x14ac:dyDescent="0.55000000000000004">
      <c r="A1080" s="32" t="str">
        <f>IF(Weighting!$P$24&gt;0,B1080,"")</f>
        <v/>
      </c>
      <c r="B1080" t="e">
        <f>Weighting!$C$24</f>
        <v>#DIV/0!</v>
      </c>
      <c r="C1080" t="e">
        <f>Weighting!$F$24</f>
        <v>#NUM!</v>
      </c>
      <c r="D1080" t="e">
        <f>IF(C1080=1,'Data Transformation'!$G$3+0.5*'Data Transformation'!$W$25,IF(C1081=1,D1081-'Data Transformation'!$W$25,FALSE))</f>
        <v>#NUM!</v>
      </c>
      <c r="E1080">
        <f t="array" ref="E1080">IF(ISLOGICAL(D1080),"",FREQUENCY(IF('Data Transformation'!$B$425:$B$8425='Bin Analysis'!$B1059,'Data Transformation'!$G$425:$G$8425),D1080))</f>
        <v>2001</v>
      </c>
      <c r="F1080">
        <f t="shared" si="132"/>
        <v>0</v>
      </c>
      <c r="G1080">
        <f>Weighting!$H$24</f>
        <v>0</v>
      </c>
      <c r="H1080">
        <f t="array" ref="H1080">FREQUENCY(IF('Data Transformation'!$B$4:$B$8425=B1059,'Data Transformation'!$G$4:$G$8425),'Bin Analysis'!$B1080)</f>
        <v>2073</v>
      </c>
      <c r="I1080">
        <f t="shared" si="133"/>
        <v>0</v>
      </c>
      <c r="J1080">
        <f t="shared" si="134"/>
        <v>0</v>
      </c>
      <c r="K1080">
        <f>J1080*Weighting!$W$24</f>
        <v>0</v>
      </c>
      <c r="M1080" s="14"/>
    </row>
    <row r="1081" spans="1:25" x14ac:dyDescent="0.55000000000000004">
      <c r="A1081" s="32" t="str">
        <f>IF(Weighting!$P$25&gt;0,B1081,"")</f>
        <v/>
      </c>
      <c r="B1081" t="e">
        <f>Weighting!$C$25</f>
        <v>#DIV/0!</v>
      </c>
      <c r="C1081" t="e">
        <f>Weighting!$F$25</f>
        <v>#NUM!</v>
      </c>
      <c r="D1081" t="e">
        <f>IF(C1081=1,'Data Transformation'!$G$3+0.5*'Data Transformation'!$W$25,IF(C1082=1,D1082-'Data Transformation'!$W$25,FALSE))</f>
        <v>#NUM!</v>
      </c>
      <c r="E1081">
        <f t="array" ref="E1081">IF(ISLOGICAL(D1081),"",FREQUENCY(IF('Data Transformation'!$B$425:$B$8425='Bin Analysis'!$B1059,'Data Transformation'!$G$425:$G$8425),D1081))</f>
        <v>2001</v>
      </c>
      <c r="F1081">
        <f t="shared" si="132"/>
        <v>0</v>
      </c>
      <c r="G1081">
        <f>Weighting!$H$25</f>
        <v>0</v>
      </c>
      <c r="H1081">
        <f t="array" ref="H1081">FREQUENCY(IF('Data Transformation'!$B$4:$B$8425=B1059,'Data Transformation'!$G$4:$G$8425),'Bin Analysis'!$B1081)</f>
        <v>2073</v>
      </c>
      <c r="I1081">
        <f t="shared" si="133"/>
        <v>0</v>
      </c>
      <c r="J1081">
        <f t="shared" si="134"/>
        <v>0</v>
      </c>
      <c r="K1081">
        <f>J1081*Weighting!$W$25</f>
        <v>0</v>
      </c>
      <c r="M1081" s="14"/>
    </row>
    <row r="1082" spans="1:25" x14ac:dyDescent="0.55000000000000004">
      <c r="N1082" s="57"/>
      <c r="O1082"/>
      <c r="P1082"/>
      <c r="Q1082"/>
      <c r="R1082"/>
    </row>
    <row r="1083" spans="1:25" ht="23.35" x14ac:dyDescent="0.8">
      <c r="A1083" s="21" t="s">
        <v>0</v>
      </c>
      <c r="B1083" s="21" t="str">
        <f>IFERROR(VLOOKUP(C1083,'Data Transformation'!$L$6:$M$426,2,FALSE),"")</f>
        <v/>
      </c>
      <c r="C1083" s="21">
        <f>C1059+1</f>
        <v>45</v>
      </c>
      <c r="D1083" s="21"/>
      <c r="E1083" s="21"/>
      <c r="F1083" s="21"/>
      <c r="G1083" s="21"/>
      <c r="H1083" s="22"/>
      <c r="I1083" s="22"/>
      <c r="J1083" s="22"/>
      <c r="K1083" s="21"/>
      <c r="L1083" s="21" t="str">
        <f>B1083</f>
        <v/>
      </c>
      <c r="M1083" s="23" t="e">
        <f>INDEX('Data Transformation'!$O$4:$O$424,MATCH($B1083,'Data Transformation'!$M$4:$M$424,0),MATCH($M$2,'Data Transformation'!$O$3,0))</f>
        <v>#N/A</v>
      </c>
      <c r="N1083" s="27" t="e">
        <f>IF('Input and Summary Results'!$J$16="minimum",'Bin Analysis'!X1084/(M1083-1),'Bin Analysis'!Y1083/('Bin Analysis'!M1083-1))</f>
        <v>#N/A</v>
      </c>
      <c r="O1083" s="27" t="e">
        <f>IF(M1083=FALSE,NA(),(VLOOKUP(1,C1086:K1105,4,FALSE))/(M1083-1))</f>
        <v>#N/A</v>
      </c>
      <c r="P1083" s="27" t="e">
        <f>IF(M1083=FALSE,NA(),SUM(J1086:J1105)/Weighting!$S$5)</f>
        <v>#N/A</v>
      </c>
      <c r="Q1083" s="27" t="e">
        <f>IF(M1083=FALSE,NA(),SUM(K1086:K1105)/Weighting!$S$6)</f>
        <v>#N/A</v>
      </c>
      <c r="R1083" s="27" t="e">
        <f>IF(M1083=FALSE,NA(),(VLOOKUP(1,G1086:K1105,3,FALSE))/(M1083-1))</f>
        <v>#N/A</v>
      </c>
      <c r="S1083" s="22" t="e">
        <f>IF(M1083=FALSE,NA(),IF(SUM(J1086:J1105)=2,"yes","no"))</f>
        <v>#N/A</v>
      </c>
      <c r="X1083" s="2" cm="2">
        <f t="array" ref="X1083:X1084">FREQUENCY(IF('Data Transformation'!$B$425:$B$6424='Bin Analysis'!L1083,'Data Transformation'!$G$425:$G$6424),'Data Transformation'!$U$11)</f>
        <v>0</v>
      </c>
      <c r="Y1083" s="2" cm="2">
        <f t="array" ref="Y1083:Y1084">FREQUENCY(IF('Data Transformation'!$B$425:$B$6424='Bin Analysis'!L1083,'Data Transformation'!$G$425:$G$6424),'Data Transformation'!$U$12)</f>
        <v>0</v>
      </c>
    </row>
    <row r="1084" spans="1:25" x14ac:dyDescent="0.55000000000000004">
      <c r="A1084" s="14" t="s">
        <v>67</v>
      </c>
      <c r="B1084" t="s">
        <v>47</v>
      </c>
      <c r="C1084" t="s">
        <v>5</v>
      </c>
      <c r="D1084" t="s">
        <v>100</v>
      </c>
      <c r="E1084" t="s">
        <v>101</v>
      </c>
      <c r="F1084" t="s">
        <v>102</v>
      </c>
      <c r="G1084" t="s">
        <v>70</v>
      </c>
      <c r="H1084" t="s">
        <v>31</v>
      </c>
      <c r="I1084" t="s">
        <v>32</v>
      </c>
      <c r="J1084" t="s">
        <v>46</v>
      </c>
      <c r="K1084" s="14" t="s">
        <v>45</v>
      </c>
      <c r="M1084" s="14"/>
      <c r="X1084" s="2">
        <v>0</v>
      </c>
      <c r="Y1084" s="2">
        <v>0</v>
      </c>
    </row>
    <row r="1085" spans="1:25" x14ac:dyDescent="0.55000000000000004">
      <c r="A1085" s="32"/>
      <c r="D1085" t="e">
        <f>IF(C1085=1,'Data Transformation'!$G$3+0.5*'Data Transformation'!$W$25,IF(C1086=1,D1086-'Data Transformation'!$W$25,FALSE))</f>
        <v>#NUM!</v>
      </c>
      <c r="E1085">
        <f t="array" ref="E1085">IF(ISLOGICAL(D1085),"",FREQUENCY(IF('Data Transformation'!$B$425:$B$8425='Bin Analysis'!$B1083,'Data Transformation'!$G$425:$G$8425),D1085))</f>
        <v>2001</v>
      </c>
      <c r="F1085" t="e">
        <f>IF(ISLOGICAL(D1085),"",E1085-E1084)</f>
        <v>#VALUE!</v>
      </c>
      <c r="M1085" s="14"/>
    </row>
    <row r="1086" spans="1:25" x14ac:dyDescent="0.55000000000000004">
      <c r="A1086" s="32" t="e">
        <f>IF(Weighting!$P$6&gt;0,B1086,"")</f>
        <v>#NUM!</v>
      </c>
      <c r="B1086" t="e">
        <f>Weighting!$C$6</f>
        <v>#DIV/0!</v>
      </c>
      <c r="C1086" t="e">
        <f>Weighting!$F$6</f>
        <v>#NUM!</v>
      </c>
      <c r="D1086" t="e">
        <f>IF(C1086=1,'Data Transformation'!$G$3+0.5*'Data Transformation'!$W$25,IF(C1087=1,D1087-'Data Transformation'!$W$25,FALSE))</f>
        <v>#NUM!</v>
      </c>
      <c r="E1086">
        <f t="array" ref="E1086">IF(ISLOGICAL(D1086),"",FREQUENCY(IF('Data Transformation'!$B$425:$B$8425='Bin Analysis'!$B1083,'Data Transformation'!$G$425:$G$8425),D1086))</f>
        <v>2001</v>
      </c>
      <c r="F1086">
        <f>IF(ISLOGICAL(D1086),"",E1086-E1085)</f>
        <v>0</v>
      </c>
      <c r="G1086">
        <f>Weighting!$H$6</f>
        <v>1</v>
      </c>
      <c r="H1086">
        <f t="array" ref="H1086">FREQUENCY(IF('Data Transformation'!$B$4:$B$8425=B1083,'Data Transformation'!$G$4:$G$8425),'Bin Analysis'!$B1086)</f>
        <v>2073</v>
      </c>
      <c r="I1086">
        <f>H1086-H1085</f>
        <v>2073</v>
      </c>
      <c r="J1086">
        <f>IF(I1086=0,0,1)</f>
        <v>1</v>
      </c>
      <c r="K1086" t="e">
        <f>J1086*Weighting!$W$6</f>
        <v>#NUM!</v>
      </c>
      <c r="M1086" s="14"/>
    </row>
    <row r="1087" spans="1:25" x14ac:dyDescent="0.55000000000000004">
      <c r="A1087" s="32" t="str">
        <f>IF(Weighting!$P$7&gt;0,B1087,"")</f>
        <v/>
      </c>
      <c r="B1087" t="e">
        <f>Weighting!$C$7</f>
        <v>#DIV/0!</v>
      </c>
      <c r="C1087" t="e">
        <f>Weighting!$F$7</f>
        <v>#NUM!</v>
      </c>
      <c r="D1087" t="e">
        <f>IF(C1087=1,'Data Transformation'!$G$3+0.5*'Data Transformation'!$W$25,IF(C1088=1,D1088-'Data Transformation'!$W$25,FALSE))</f>
        <v>#NUM!</v>
      </c>
      <c r="E1087">
        <f t="array" ref="E1087">IF(ISLOGICAL(D1087),"",FREQUENCY(IF('Data Transformation'!$B$425:$B$8425='Bin Analysis'!$B1083,'Data Transformation'!$G$425:$G$8425),D1087))</f>
        <v>2001</v>
      </c>
      <c r="F1087">
        <f t="shared" ref="F1087:F1105" si="135">IF(ISLOGICAL(D1087),"",E1087-E1086)</f>
        <v>0</v>
      </c>
      <c r="G1087">
        <f>Weighting!$H$7</f>
        <v>0</v>
      </c>
      <c r="H1087">
        <f t="array" ref="H1087">FREQUENCY(IF('Data Transformation'!$B$4:$B$8425=B1083,'Data Transformation'!$G$4:$G$8425),'Bin Analysis'!$B1087)</f>
        <v>2073</v>
      </c>
      <c r="I1087">
        <f t="shared" ref="I1087:I1105" si="136">H1087-H1086</f>
        <v>0</v>
      </c>
      <c r="J1087">
        <f>IF(I1087=0,0,1)</f>
        <v>0</v>
      </c>
      <c r="K1087">
        <f>J1087*Weighting!$W$7</f>
        <v>0</v>
      </c>
      <c r="M1087" s="14"/>
    </row>
    <row r="1088" spans="1:25" x14ac:dyDescent="0.55000000000000004">
      <c r="A1088" s="32" t="str">
        <f>IF(Weighting!$P$8&gt;0,B1088,"")</f>
        <v/>
      </c>
      <c r="B1088" t="e">
        <f>Weighting!$C$8</f>
        <v>#DIV/0!</v>
      </c>
      <c r="C1088" t="e">
        <f>Weighting!$F$8</f>
        <v>#NUM!</v>
      </c>
      <c r="D1088" t="e">
        <f>IF(C1088=1,'Data Transformation'!$G$3+0.5*'Data Transformation'!$W$25,IF(C1089=1,D1089-'Data Transformation'!$W$25,FALSE))</f>
        <v>#NUM!</v>
      </c>
      <c r="E1088">
        <f t="array" ref="E1088">IF(ISLOGICAL(D1088),"",FREQUENCY(IF('Data Transformation'!$B$425:$B$8425='Bin Analysis'!$B1083,'Data Transformation'!$G$425:$G$8425),D1088))</f>
        <v>2001</v>
      </c>
      <c r="F1088">
        <f t="shared" si="135"/>
        <v>0</v>
      </c>
      <c r="G1088">
        <f>Weighting!$H$8</f>
        <v>0</v>
      </c>
      <c r="H1088">
        <f t="array" ref="H1088">FREQUENCY(IF('Data Transformation'!$B$4:$B$8425=B1083,'Data Transformation'!$G$4:$G$8425),'Bin Analysis'!$B1088)</f>
        <v>2073</v>
      </c>
      <c r="I1088">
        <f t="shared" si="136"/>
        <v>0</v>
      </c>
      <c r="J1088">
        <f t="shared" ref="J1088:J1105" si="137">IF(I1088=0,0,1)</f>
        <v>0</v>
      </c>
      <c r="K1088">
        <f>J1088*Weighting!$W$8</f>
        <v>0</v>
      </c>
      <c r="M1088" s="14"/>
    </row>
    <row r="1089" spans="1:13" x14ac:dyDescent="0.55000000000000004">
      <c r="A1089" s="32" t="str">
        <f>IF(Weighting!$P$9&gt;0,B1089,"")</f>
        <v/>
      </c>
      <c r="B1089" s="50" t="e">
        <f>Weighting!$C$9</f>
        <v>#DIV/0!</v>
      </c>
      <c r="C1089" t="e">
        <f>Weighting!$F$9</f>
        <v>#NUM!</v>
      </c>
      <c r="D1089" t="e">
        <f>IF(C1089=1,'Data Transformation'!$G$3+0.5*'Data Transformation'!$W$25,IF(C1090=1,D1090-'Data Transformation'!$W$25,FALSE))</f>
        <v>#NUM!</v>
      </c>
      <c r="E1089">
        <f t="array" ref="E1089">IF(ISLOGICAL(D1089),"",FREQUENCY(IF('Data Transformation'!$B$425:$B$8425='Bin Analysis'!$B1083,'Data Transformation'!$G$425:$G$8425),D1089))</f>
        <v>2001</v>
      </c>
      <c r="F1089">
        <f t="shared" si="135"/>
        <v>0</v>
      </c>
      <c r="G1089">
        <f>Weighting!$H$9</f>
        <v>0</v>
      </c>
      <c r="H1089">
        <f t="array" ref="H1089">FREQUENCY(IF('Data Transformation'!$B$4:$B$8425=B1083,'Data Transformation'!$G$4:$G$8425),'Bin Analysis'!$B1089)</f>
        <v>2073</v>
      </c>
      <c r="I1089">
        <f t="shared" si="136"/>
        <v>0</v>
      </c>
      <c r="J1089">
        <f t="shared" si="137"/>
        <v>0</v>
      </c>
      <c r="K1089">
        <f>J1089*Weighting!$W$9</f>
        <v>0</v>
      </c>
      <c r="M1089" s="14"/>
    </row>
    <row r="1090" spans="1:13" x14ac:dyDescent="0.55000000000000004">
      <c r="A1090" s="32" t="str">
        <f>IF(Weighting!$P$10&gt;0,B1090,"")</f>
        <v/>
      </c>
      <c r="B1090" t="e">
        <f>Weighting!$C$10</f>
        <v>#DIV/0!</v>
      </c>
      <c r="C1090" t="e">
        <f>Weighting!$F$10</f>
        <v>#NUM!</v>
      </c>
      <c r="D1090" t="e">
        <f>IF(C1090=1,'Data Transformation'!$G$3+0.5*'Data Transformation'!$W$25,IF(C1091=1,D1091-'Data Transformation'!$W$25,FALSE))</f>
        <v>#NUM!</v>
      </c>
      <c r="E1090">
        <f t="array" ref="E1090">IF(ISLOGICAL(D1090),"",FREQUENCY(IF('Data Transformation'!$B$425:$B$8425='Bin Analysis'!$B1083,'Data Transformation'!$G$425:$G$8425),D1090))</f>
        <v>2001</v>
      </c>
      <c r="F1090">
        <f t="shared" si="135"/>
        <v>0</v>
      </c>
      <c r="G1090">
        <f>Weighting!$H$10</f>
        <v>0</v>
      </c>
      <c r="H1090">
        <f t="array" ref="H1090">FREQUENCY(IF('Data Transformation'!$B$4:$B$8425=B1083,'Data Transformation'!$G$4:$G$8425),'Bin Analysis'!$B1090)</f>
        <v>2073</v>
      </c>
      <c r="I1090">
        <f t="shared" si="136"/>
        <v>0</v>
      </c>
      <c r="J1090">
        <f t="shared" si="137"/>
        <v>0</v>
      </c>
      <c r="K1090">
        <f>J1090*Weighting!$W$10</f>
        <v>0</v>
      </c>
      <c r="M1090" s="14"/>
    </row>
    <row r="1091" spans="1:13" x14ac:dyDescent="0.55000000000000004">
      <c r="A1091" s="32" t="str">
        <f>IF(Weighting!$P$11&gt;0,B1091,"")</f>
        <v/>
      </c>
      <c r="B1091" t="e">
        <f>Weighting!$C$11</f>
        <v>#DIV/0!</v>
      </c>
      <c r="C1091" t="e">
        <f>Weighting!$F$11</f>
        <v>#NUM!</v>
      </c>
      <c r="D1091" t="e">
        <f>IF(C1091=1,'Data Transformation'!$G$3+0.5*'Data Transformation'!$W$25,IF(C1092=1,D1092-'Data Transformation'!$W$25,FALSE))</f>
        <v>#NUM!</v>
      </c>
      <c r="E1091">
        <f t="array" ref="E1091">IF(ISLOGICAL(D1091),"",FREQUENCY(IF('Data Transformation'!$B$425:$B$8425='Bin Analysis'!$B1083,'Data Transformation'!$G$425:$G$8425),D1091))</f>
        <v>2001</v>
      </c>
      <c r="F1091">
        <f t="shared" si="135"/>
        <v>0</v>
      </c>
      <c r="G1091">
        <f>Weighting!$H$11</f>
        <v>0</v>
      </c>
      <c r="H1091">
        <f t="array" ref="H1091">FREQUENCY(IF('Data Transformation'!$B$4:$B$8425=B1083,'Data Transformation'!$G$4:$G$8425),'Bin Analysis'!$B1091)</f>
        <v>2073</v>
      </c>
      <c r="I1091">
        <f t="shared" si="136"/>
        <v>0</v>
      </c>
      <c r="J1091">
        <f t="shared" si="137"/>
        <v>0</v>
      </c>
      <c r="K1091">
        <f>J1091*Weighting!$W$11</f>
        <v>0</v>
      </c>
      <c r="M1091" s="14"/>
    </row>
    <row r="1092" spans="1:13" x14ac:dyDescent="0.55000000000000004">
      <c r="A1092" s="32" t="str">
        <f>IF(Weighting!$P$12&gt;0,B1092,"")</f>
        <v/>
      </c>
      <c r="B1092" t="e">
        <f>Weighting!$C$12</f>
        <v>#DIV/0!</v>
      </c>
      <c r="C1092" t="e">
        <f>Weighting!$F$12</f>
        <v>#NUM!</v>
      </c>
      <c r="D1092" t="e">
        <f>IF(C1092=1,'Data Transformation'!$G$3+0.5*'Data Transformation'!$W$25,IF(C1093=1,D1093-'Data Transformation'!$W$25,FALSE))</f>
        <v>#NUM!</v>
      </c>
      <c r="E1092">
        <f t="array" ref="E1092">IF(ISLOGICAL(D1092),"",FREQUENCY(IF('Data Transformation'!$B$425:$B$8425='Bin Analysis'!$B1083,'Data Transformation'!$G$425:$G$8425),D1092))</f>
        <v>2001</v>
      </c>
      <c r="F1092">
        <f t="shared" si="135"/>
        <v>0</v>
      </c>
      <c r="G1092">
        <f>Weighting!$H$12</f>
        <v>0</v>
      </c>
      <c r="H1092">
        <f t="array" ref="H1092">FREQUENCY(IF('Data Transformation'!$B$4:$B$8425=B1083,'Data Transformation'!$G$4:$G$8425),'Bin Analysis'!$B1092)</f>
        <v>2073</v>
      </c>
      <c r="I1092">
        <f t="shared" si="136"/>
        <v>0</v>
      </c>
      <c r="J1092">
        <f t="shared" si="137"/>
        <v>0</v>
      </c>
      <c r="K1092">
        <f>J1092*Weighting!$W$12</f>
        <v>0</v>
      </c>
      <c r="M1092" s="14"/>
    </row>
    <row r="1093" spans="1:13" x14ac:dyDescent="0.55000000000000004">
      <c r="A1093" s="32" t="str">
        <f>IF(Weighting!$P$13&gt;0,B1093,"")</f>
        <v/>
      </c>
      <c r="B1093" t="e">
        <f>Weighting!$C$13</f>
        <v>#DIV/0!</v>
      </c>
      <c r="C1093" t="e">
        <f>Weighting!$F$13</f>
        <v>#NUM!</v>
      </c>
      <c r="D1093" t="e">
        <f>IF(C1093=1,'Data Transformation'!$G$3+0.5*'Data Transformation'!$W$25,IF(C1094=1,D1094-'Data Transformation'!$W$25,FALSE))</f>
        <v>#NUM!</v>
      </c>
      <c r="E1093">
        <f t="array" ref="E1093">IF(ISLOGICAL(D1093),"",FREQUENCY(IF('Data Transformation'!$B$425:$B$8425='Bin Analysis'!$B1083,'Data Transformation'!$G$425:$G$8425),D1093))</f>
        <v>2001</v>
      </c>
      <c r="F1093">
        <f t="shared" si="135"/>
        <v>0</v>
      </c>
      <c r="G1093">
        <f>Weighting!$H$13</f>
        <v>0</v>
      </c>
      <c r="H1093">
        <f t="array" ref="H1093">FREQUENCY(IF('Data Transformation'!$B$4:$B$8425=B1083,'Data Transformation'!$G$4:$G$8425),'Bin Analysis'!$B1093)</f>
        <v>2073</v>
      </c>
      <c r="I1093">
        <f t="shared" si="136"/>
        <v>0</v>
      </c>
      <c r="J1093">
        <f t="shared" si="137"/>
        <v>0</v>
      </c>
      <c r="K1093">
        <f>J1093*Weighting!$W$13</f>
        <v>0</v>
      </c>
      <c r="M1093" s="14"/>
    </row>
    <row r="1094" spans="1:13" x14ac:dyDescent="0.55000000000000004">
      <c r="A1094" s="32" t="str">
        <f>IF(Weighting!$P$14&gt;0,B1094,"")</f>
        <v/>
      </c>
      <c r="B1094" t="e">
        <f>Weighting!$C$14</f>
        <v>#DIV/0!</v>
      </c>
      <c r="C1094" t="e">
        <f>Weighting!$F$14</f>
        <v>#NUM!</v>
      </c>
      <c r="D1094" t="e">
        <f>IF(C1094=1,'Data Transformation'!$G$3+0.5*'Data Transformation'!$W$25,IF(C1095=1,D1095-'Data Transformation'!$W$25,FALSE))</f>
        <v>#NUM!</v>
      </c>
      <c r="E1094">
        <f t="array" ref="E1094">IF(ISLOGICAL(D1094),"",FREQUENCY(IF('Data Transformation'!$B$425:$B$8425='Bin Analysis'!$B1083,'Data Transformation'!$G$425:$G$8425),D1094))</f>
        <v>2001</v>
      </c>
      <c r="F1094">
        <f t="shared" si="135"/>
        <v>0</v>
      </c>
      <c r="G1094">
        <f>Weighting!$H$14</f>
        <v>0</v>
      </c>
      <c r="H1094">
        <f t="array" ref="H1094">FREQUENCY(IF('Data Transformation'!$B$4:$B$8425=B1083,'Data Transformation'!$G$4:$G$8425),'Bin Analysis'!$B1094)</f>
        <v>2073</v>
      </c>
      <c r="I1094">
        <f t="shared" si="136"/>
        <v>0</v>
      </c>
      <c r="J1094">
        <f t="shared" si="137"/>
        <v>0</v>
      </c>
      <c r="K1094">
        <f>J1094*Weighting!$W$14</f>
        <v>0</v>
      </c>
      <c r="M1094" s="14"/>
    </row>
    <row r="1095" spans="1:13" x14ac:dyDescent="0.55000000000000004">
      <c r="A1095" s="32" t="str">
        <f>IF(Weighting!$P$15&gt;0,B1095,"")</f>
        <v/>
      </c>
      <c r="B1095" t="e">
        <f>Weighting!$C$15</f>
        <v>#DIV/0!</v>
      </c>
      <c r="C1095" t="e">
        <f>Weighting!$F$15</f>
        <v>#NUM!</v>
      </c>
      <c r="D1095" t="e">
        <f>IF(C1095=1,'Data Transformation'!$G$3+0.5*'Data Transformation'!$W$25,IF(C1096=1,D1096-'Data Transformation'!$W$25,FALSE))</f>
        <v>#NUM!</v>
      </c>
      <c r="E1095">
        <f t="array" ref="E1095">IF(ISLOGICAL(D1095),"",FREQUENCY(IF('Data Transformation'!$B$425:$B$8425='Bin Analysis'!$B1083,'Data Transformation'!$G$425:$G$8425),D1095))</f>
        <v>2001</v>
      </c>
      <c r="F1095">
        <f t="shared" si="135"/>
        <v>0</v>
      </c>
      <c r="G1095">
        <f>Weighting!$H$15</f>
        <v>0</v>
      </c>
      <c r="H1095">
        <f t="array" ref="H1095">FREQUENCY(IF('Data Transformation'!$B$4:$B$8425=B1083,'Data Transformation'!$G$4:$G$8425),'Bin Analysis'!$B1095)</f>
        <v>2073</v>
      </c>
      <c r="I1095">
        <f t="shared" si="136"/>
        <v>0</v>
      </c>
      <c r="J1095">
        <f t="shared" si="137"/>
        <v>0</v>
      </c>
      <c r="K1095">
        <f>J1095*Weighting!$W$15</f>
        <v>0</v>
      </c>
      <c r="M1095" s="14"/>
    </row>
    <row r="1096" spans="1:13" x14ac:dyDescent="0.55000000000000004">
      <c r="A1096" s="32" t="str">
        <f>IF(Weighting!$P$16&gt;0,B1096,"")</f>
        <v/>
      </c>
      <c r="B1096" t="e">
        <f>Weighting!$C$16</f>
        <v>#DIV/0!</v>
      </c>
      <c r="C1096" t="e">
        <f>Weighting!$F$16</f>
        <v>#NUM!</v>
      </c>
      <c r="D1096" t="e">
        <f>IF(C1096=1,'Data Transformation'!$G$3+0.5*'Data Transformation'!$W$25,IF(C1097=1,D1097-'Data Transformation'!$W$25,FALSE))</f>
        <v>#NUM!</v>
      </c>
      <c r="E1096">
        <f t="array" ref="E1096">IF(ISLOGICAL(D1096),"",FREQUENCY(IF('Data Transformation'!$B$425:$B$8425='Bin Analysis'!$B1083,'Data Transformation'!$G$425:$G$8425),D1096))</f>
        <v>2001</v>
      </c>
      <c r="F1096">
        <f t="shared" si="135"/>
        <v>0</v>
      </c>
      <c r="G1096">
        <f>Weighting!$H$16</f>
        <v>0</v>
      </c>
      <c r="H1096">
        <f t="array" ref="H1096">FREQUENCY(IF('Data Transformation'!$B$4:$B$8425=B1083,'Data Transformation'!$G$4:$G$8425),'Bin Analysis'!$B1096)</f>
        <v>2073</v>
      </c>
      <c r="I1096">
        <f t="shared" si="136"/>
        <v>0</v>
      </c>
      <c r="J1096">
        <f t="shared" si="137"/>
        <v>0</v>
      </c>
      <c r="K1096">
        <f>J1096*Weighting!$W$16</f>
        <v>0</v>
      </c>
      <c r="M1096" s="14"/>
    </row>
    <row r="1097" spans="1:13" x14ac:dyDescent="0.55000000000000004">
      <c r="A1097" s="32" t="str">
        <f>IF(Weighting!$P$17&gt;0,B1097,"")</f>
        <v/>
      </c>
      <c r="B1097" t="e">
        <f>Weighting!$C$17</f>
        <v>#DIV/0!</v>
      </c>
      <c r="C1097" t="e">
        <f>Weighting!$F$17</f>
        <v>#NUM!</v>
      </c>
      <c r="D1097" t="e">
        <f>IF(C1097=1,'Data Transformation'!$G$3+0.5*'Data Transformation'!$W$25,IF(C1098=1,D1098-'Data Transformation'!$W$25,FALSE))</f>
        <v>#NUM!</v>
      </c>
      <c r="E1097">
        <f t="array" ref="E1097">IF(ISLOGICAL(D1097),"",FREQUENCY(IF('Data Transformation'!$B$425:$B$8425='Bin Analysis'!$B1083,'Data Transformation'!$G$425:$G$8425),D1097))</f>
        <v>2001</v>
      </c>
      <c r="F1097">
        <f t="shared" si="135"/>
        <v>0</v>
      </c>
      <c r="G1097">
        <f>Weighting!$H$17</f>
        <v>0</v>
      </c>
      <c r="H1097">
        <f t="array" ref="H1097">FREQUENCY(IF('Data Transformation'!$B$4:$B$8425=B1083,'Data Transformation'!$G$4:$G$8425),'Bin Analysis'!$B1097)</f>
        <v>2073</v>
      </c>
      <c r="I1097">
        <f t="shared" si="136"/>
        <v>0</v>
      </c>
      <c r="J1097">
        <f t="shared" si="137"/>
        <v>0</v>
      </c>
      <c r="K1097">
        <f>J1097*Weighting!$W$17</f>
        <v>0</v>
      </c>
      <c r="M1097" s="14"/>
    </row>
    <row r="1098" spans="1:13" x14ac:dyDescent="0.55000000000000004">
      <c r="A1098" s="32" t="str">
        <f>IF(Weighting!$P$18&gt;0,B1098,"")</f>
        <v/>
      </c>
      <c r="B1098" t="e">
        <f>Weighting!$C$18</f>
        <v>#DIV/0!</v>
      </c>
      <c r="C1098" t="e">
        <f>Weighting!$F$18</f>
        <v>#NUM!</v>
      </c>
      <c r="D1098" t="e">
        <f>IF(C1098=1,'Data Transformation'!$G$3+0.5*'Data Transformation'!$W$25,IF(C1099=1,D1099-'Data Transformation'!$W$25,FALSE))</f>
        <v>#NUM!</v>
      </c>
      <c r="E1098">
        <f t="array" ref="E1098">IF(ISLOGICAL(D1098),"",FREQUENCY(IF('Data Transformation'!$B$425:$B$8425='Bin Analysis'!$B1083,'Data Transformation'!$G$425:$G$8425),D1098))</f>
        <v>2001</v>
      </c>
      <c r="F1098">
        <f t="shared" si="135"/>
        <v>0</v>
      </c>
      <c r="G1098">
        <f>Weighting!$H$18</f>
        <v>0</v>
      </c>
      <c r="H1098">
        <f t="array" ref="H1098">FREQUENCY(IF('Data Transformation'!$B$4:$B$8425=B1083,'Data Transformation'!$G$4:$G$8425),'Bin Analysis'!$B1098)</f>
        <v>2073</v>
      </c>
      <c r="I1098">
        <f t="shared" si="136"/>
        <v>0</v>
      </c>
      <c r="J1098">
        <f t="shared" si="137"/>
        <v>0</v>
      </c>
      <c r="K1098">
        <f>J1098*Weighting!$W$18</f>
        <v>0</v>
      </c>
      <c r="M1098" s="14"/>
    </row>
    <row r="1099" spans="1:13" x14ac:dyDescent="0.55000000000000004">
      <c r="A1099" s="32" t="str">
        <f>IF(Weighting!$P$19&gt;0,B1099,"")</f>
        <v/>
      </c>
      <c r="B1099" t="e">
        <f>Weighting!$C$19</f>
        <v>#DIV/0!</v>
      </c>
      <c r="C1099" t="e">
        <f>Weighting!$F$19</f>
        <v>#NUM!</v>
      </c>
      <c r="D1099" t="e">
        <f>IF(C1099=1,'Data Transformation'!$G$3+0.5*'Data Transformation'!$W$25,IF(C1100=1,D1100-'Data Transformation'!$W$25,FALSE))</f>
        <v>#NUM!</v>
      </c>
      <c r="E1099">
        <f t="array" ref="E1099">IF(ISLOGICAL(D1099),"",FREQUENCY(IF('Data Transformation'!$B$425:$B$8425='Bin Analysis'!$B1083,'Data Transformation'!$G$425:$G$8425),D1099))</f>
        <v>2001</v>
      </c>
      <c r="F1099">
        <f t="shared" si="135"/>
        <v>0</v>
      </c>
      <c r="G1099">
        <f>Weighting!$H$19</f>
        <v>0</v>
      </c>
      <c r="H1099">
        <f t="array" ref="H1099">FREQUENCY(IF('Data Transformation'!$B$4:$B$8425=B1083,'Data Transformation'!$G$4:$G$8425),'Bin Analysis'!$B1099)</f>
        <v>2073</v>
      </c>
      <c r="I1099">
        <f t="shared" si="136"/>
        <v>0</v>
      </c>
      <c r="J1099">
        <f t="shared" si="137"/>
        <v>0</v>
      </c>
      <c r="K1099">
        <f>J1099*Weighting!$W$19</f>
        <v>0</v>
      </c>
      <c r="M1099" s="14"/>
    </row>
    <row r="1100" spans="1:13" x14ac:dyDescent="0.55000000000000004">
      <c r="A1100" s="32" t="str">
        <f>IF(Weighting!$P$20&gt;0,B1100,"")</f>
        <v/>
      </c>
      <c r="B1100" t="e">
        <f>Weighting!$C$20</f>
        <v>#DIV/0!</v>
      </c>
      <c r="C1100" t="e">
        <f>Weighting!$F$20</f>
        <v>#NUM!</v>
      </c>
      <c r="D1100" t="e">
        <f>IF(C1100=1,'Data Transformation'!$G$3+0.5*'Data Transformation'!$W$25,IF(C1101=1,D1101-'Data Transformation'!$W$25,FALSE))</f>
        <v>#NUM!</v>
      </c>
      <c r="E1100">
        <f t="array" ref="E1100">IF(ISLOGICAL(D1100),"",FREQUENCY(IF('Data Transformation'!$B$425:$B$8425='Bin Analysis'!$B1083,'Data Transformation'!$G$425:$G$8425),D1100))</f>
        <v>2001</v>
      </c>
      <c r="F1100">
        <f t="shared" si="135"/>
        <v>0</v>
      </c>
      <c r="G1100">
        <f>Weighting!$H$20</f>
        <v>0</v>
      </c>
      <c r="H1100">
        <f t="array" ref="H1100">FREQUENCY(IF('Data Transformation'!$B$4:$B$8425=B1083,'Data Transformation'!$G$4:$G$8425),'Bin Analysis'!$B1100)</f>
        <v>2073</v>
      </c>
      <c r="I1100">
        <f t="shared" si="136"/>
        <v>0</v>
      </c>
      <c r="J1100">
        <f t="shared" si="137"/>
        <v>0</v>
      </c>
      <c r="K1100">
        <f>J1100*Weighting!$W$20</f>
        <v>0</v>
      </c>
      <c r="M1100" s="14"/>
    </row>
    <row r="1101" spans="1:13" x14ac:dyDescent="0.55000000000000004">
      <c r="A1101" s="32" t="str">
        <f>IF(Weighting!$P$21&gt;0,B1101,"")</f>
        <v/>
      </c>
      <c r="B1101" t="e">
        <f>Weighting!$C$21</f>
        <v>#DIV/0!</v>
      </c>
      <c r="C1101" t="e">
        <f>Weighting!$F$21</f>
        <v>#NUM!</v>
      </c>
      <c r="D1101" t="e">
        <f>IF(C1101=1,'Data Transformation'!$G$3+0.5*'Data Transformation'!$W$25,IF(C1102=1,D1102-'Data Transformation'!$W$25,FALSE))</f>
        <v>#NUM!</v>
      </c>
      <c r="E1101">
        <f t="array" ref="E1101">IF(ISLOGICAL(D1101),"",FREQUENCY(IF('Data Transformation'!$B$425:$B$8425='Bin Analysis'!$B1083,'Data Transformation'!$G$425:$G$8425),D1101))</f>
        <v>2001</v>
      </c>
      <c r="F1101">
        <f t="shared" si="135"/>
        <v>0</v>
      </c>
      <c r="G1101">
        <f>Weighting!$H$21</f>
        <v>0</v>
      </c>
      <c r="H1101">
        <f t="array" ref="H1101">FREQUENCY(IF('Data Transformation'!$B$4:$B$8425=B1083,'Data Transformation'!$G$4:$G$8425),'Bin Analysis'!$B1101)</f>
        <v>2073</v>
      </c>
      <c r="I1101">
        <f t="shared" si="136"/>
        <v>0</v>
      </c>
      <c r="J1101">
        <f t="shared" si="137"/>
        <v>0</v>
      </c>
      <c r="K1101">
        <f>J1101*Weighting!$W$21</f>
        <v>0</v>
      </c>
      <c r="M1101" s="14"/>
    </row>
    <row r="1102" spans="1:13" x14ac:dyDescent="0.55000000000000004">
      <c r="A1102" s="32" t="str">
        <f>IF(Weighting!$P$22&gt;0,B1102,"")</f>
        <v/>
      </c>
      <c r="B1102" t="e">
        <f>Weighting!$C$22</f>
        <v>#DIV/0!</v>
      </c>
      <c r="C1102" t="e">
        <f>Weighting!$F$22</f>
        <v>#NUM!</v>
      </c>
      <c r="D1102" t="e">
        <f>IF(C1102=1,'Data Transformation'!$G$3+0.5*'Data Transformation'!$W$25,IF(C1103=1,D1103-'Data Transformation'!$W$25,FALSE))</f>
        <v>#NUM!</v>
      </c>
      <c r="E1102">
        <f t="array" ref="E1102">IF(ISLOGICAL(D1102),"",FREQUENCY(IF('Data Transformation'!$B$425:$B$8425='Bin Analysis'!$B1083,'Data Transformation'!$G$425:$G$8425),D1102))</f>
        <v>2001</v>
      </c>
      <c r="F1102">
        <f t="shared" si="135"/>
        <v>0</v>
      </c>
      <c r="G1102">
        <f>Weighting!$H$22</f>
        <v>0</v>
      </c>
      <c r="H1102">
        <f t="array" ref="H1102">FREQUENCY(IF('Data Transformation'!$B$4:$B$8425=B1083,'Data Transformation'!$G$4:$G$8425),'Bin Analysis'!$B1102)</f>
        <v>2073</v>
      </c>
      <c r="I1102">
        <f t="shared" si="136"/>
        <v>0</v>
      </c>
      <c r="J1102">
        <f t="shared" si="137"/>
        <v>0</v>
      </c>
      <c r="K1102">
        <f>J1102*Weighting!$W$22</f>
        <v>0</v>
      </c>
      <c r="M1102" s="14"/>
    </row>
    <row r="1103" spans="1:13" x14ac:dyDescent="0.55000000000000004">
      <c r="A1103" s="32" t="str">
        <f>IF(Weighting!$P$23&gt;0,B1103,"")</f>
        <v/>
      </c>
      <c r="B1103" t="e">
        <f>Weighting!$C$23</f>
        <v>#DIV/0!</v>
      </c>
      <c r="C1103" t="e">
        <f>Weighting!$F$23</f>
        <v>#NUM!</v>
      </c>
      <c r="D1103" t="e">
        <f>IF(C1103=1,'Data Transformation'!$G$3+0.5*'Data Transformation'!$W$25,IF(C1104=1,D1104-'Data Transformation'!$W$25,FALSE))</f>
        <v>#NUM!</v>
      </c>
      <c r="E1103">
        <f t="array" ref="E1103">IF(ISLOGICAL(D1103),"",FREQUENCY(IF('Data Transformation'!$B$425:$B$8425='Bin Analysis'!$B1083,'Data Transformation'!$G$425:$G$8425),D1103))</f>
        <v>2001</v>
      </c>
      <c r="F1103">
        <f t="shared" si="135"/>
        <v>0</v>
      </c>
      <c r="G1103">
        <f>Weighting!$H$23</f>
        <v>0</v>
      </c>
      <c r="H1103">
        <f t="array" ref="H1103">FREQUENCY(IF('Data Transformation'!$B$4:$B$8425=B1083,'Data Transformation'!$G$4:$G$8425),'Bin Analysis'!$B1103)</f>
        <v>2073</v>
      </c>
      <c r="I1103">
        <f t="shared" si="136"/>
        <v>0</v>
      </c>
      <c r="J1103">
        <f t="shared" si="137"/>
        <v>0</v>
      </c>
      <c r="K1103">
        <f>J1103*Weighting!$W$23</f>
        <v>0</v>
      </c>
      <c r="M1103" s="14"/>
    </row>
    <row r="1104" spans="1:13" x14ac:dyDescent="0.55000000000000004">
      <c r="A1104" s="32" t="str">
        <f>IF(Weighting!$P$24&gt;0,B1104,"")</f>
        <v/>
      </c>
      <c r="B1104" t="e">
        <f>Weighting!$C$24</f>
        <v>#DIV/0!</v>
      </c>
      <c r="C1104" t="e">
        <f>Weighting!$F$24</f>
        <v>#NUM!</v>
      </c>
      <c r="D1104" t="e">
        <f>IF(C1104=1,'Data Transformation'!$G$3+0.5*'Data Transformation'!$W$25,IF(C1105=1,D1105-'Data Transformation'!$W$25,FALSE))</f>
        <v>#NUM!</v>
      </c>
      <c r="E1104">
        <f t="array" ref="E1104">IF(ISLOGICAL(D1104),"",FREQUENCY(IF('Data Transformation'!$B$425:$B$8425='Bin Analysis'!$B1083,'Data Transformation'!$G$425:$G$8425),D1104))</f>
        <v>2001</v>
      </c>
      <c r="F1104">
        <f t="shared" si="135"/>
        <v>0</v>
      </c>
      <c r="G1104">
        <f>Weighting!$H$24</f>
        <v>0</v>
      </c>
      <c r="H1104">
        <f t="array" ref="H1104">FREQUENCY(IF('Data Transformation'!$B$4:$B$8425=B1083,'Data Transformation'!$G$4:$G$8425),'Bin Analysis'!$B1104)</f>
        <v>2073</v>
      </c>
      <c r="I1104">
        <f t="shared" si="136"/>
        <v>0</v>
      </c>
      <c r="J1104">
        <f t="shared" si="137"/>
        <v>0</v>
      </c>
      <c r="K1104">
        <f>J1104*Weighting!$W$24</f>
        <v>0</v>
      </c>
      <c r="M1104" s="14"/>
    </row>
    <row r="1105" spans="1:25" x14ac:dyDescent="0.55000000000000004">
      <c r="A1105" s="32" t="str">
        <f>IF(Weighting!$P$25&gt;0,B1105,"")</f>
        <v/>
      </c>
      <c r="B1105" t="e">
        <f>Weighting!$C$25</f>
        <v>#DIV/0!</v>
      </c>
      <c r="C1105" t="e">
        <f>Weighting!$F$25</f>
        <v>#NUM!</v>
      </c>
      <c r="D1105" t="e">
        <f>IF(C1105=1,'Data Transformation'!$G$3+0.5*'Data Transformation'!$W$25,IF(C1106=1,D1106-'Data Transformation'!$W$25,FALSE))</f>
        <v>#NUM!</v>
      </c>
      <c r="E1105">
        <f t="array" ref="E1105">IF(ISLOGICAL(D1105),"",FREQUENCY(IF('Data Transformation'!$B$425:$B$8425='Bin Analysis'!$B1083,'Data Transformation'!$G$425:$G$8425),D1105))</f>
        <v>2001</v>
      </c>
      <c r="F1105">
        <f t="shared" si="135"/>
        <v>0</v>
      </c>
      <c r="G1105">
        <f>Weighting!$H$25</f>
        <v>0</v>
      </c>
      <c r="H1105">
        <f t="array" ref="H1105">FREQUENCY(IF('Data Transformation'!$B$4:$B$8425=B1083,'Data Transformation'!$G$4:$G$8425),'Bin Analysis'!$B1105)</f>
        <v>2073</v>
      </c>
      <c r="I1105">
        <f t="shared" si="136"/>
        <v>0</v>
      </c>
      <c r="J1105">
        <f t="shared" si="137"/>
        <v>0</v>
      </c>
      <c r="K1105">
        <f>J1105*Weighting!$W$25</f>
        <v>0</v>
      </c>
      <c r="M1105" s="14"/>
    </row>
    <row r="1106" spans="1:25" x14ac:dyDescent="0.55000000000000004">
      <c r="O1106"/>
      <c r="P1106"/>
      <c r="Q1106"/>
      <c r="R1106"/>
    </row>
    <row r="1107" spans="1:25" ht="23.35" x14ac:dyDescent="0.8">
      <c r="A1107" s="21" t="s">
        <v>0</v>
      </c>
      <c r="B1107" s="21" t="str">
        <f>IFERROR(VLOOKUP(C1107,'Data Transformation'!$L$6:$M$426,2,FALSE),"")</f>
        <v/>
      </c>
      <c r="C1107" s="21">
        <f>C1083+1</f>
        <v>46</v>
      </c>
      <c r="D1107" s="21"/>
      <c r="E1107" s="21"/>
      <c r="F1107" s="21"/>
      <c r="G1107" s="21"/>
      <c r="H1107" s="22"/>
      <c r="I1107" s="22"/>
      <c r="J1107" s="22"/>
      <c r="K1107" s="21"/>
      <c r="L1107" s="21" t="str">
        <f>B1107</f>
        <v/>
      </c>
      <c r="M1107" s="23" t="e">
        <f>INDEX('Data Transformation'!$O$4:$O$424,MATCH($B1107,'Data Transformation'!$M$4:$M$424,0),MATCH($M$2,'Data Transformation'!$O$3,0))</f>
        <v>#N/A</v>
      </c>
      <c r="N1107" s="27" t="e">
        <f>IF('Input and Summary Results'!$J$16="minimum",'Bin Analysis'!X1108/(M1107-1),'Bin Analysis'!Y1107/('Bin Analysis'!M1107-1))</f>
        <v>#N/A</v>
      </c>
      <c r="O1107" s="27" t="e">
        <f>IF(M1107=FALSE,NA(),(VLOOKUP(1,C1110:K1129,4,FALSE))/(M1107-1))</f>
        <v>#N/A</v>
      </c>
      <c r="P1107" s="27" t="e">
        <f>IF(M1107=FALSE,NA(),SUM(J1110:J1129)/Weighting!$S$5)</f>
        <v>#N/A</v>
      </c>
      <c r="Q1107" s="27" t="e">
        <f>IF(M1107=FALSE,NA(),SUM(K1110:K1129)/Weighting!$S$6)</f>
        <v>#N/A</v>
      </c>
      <c r="R1107" s="27" t="e">
        <f>IF(M1107=FALSE,NA(),(VLOOKUP(1,G1110:K1129,3,FALSE))/(M1107-1))</f>
        <v>#N/A</v>
      </c>
      <c r="S1107" s="22" t="e">
        <f>IF(M1107=FALSE,NA(),IF(SUM(J1110:J1129)=2,"yes","no"))</f>
        <v>#N/A</v>
      </c>
      <c r="X1107" s="2" cm="2">
        <f t="array" ref="X1107:X1108">FREQUENCY(IF('Data Transformation'!$B$425:$B$6424='Bin Analysis'!L1107,'Data Transformation'!$G$425:$G$6424),'Data Transformation'!$U$11)</f>
        <v>0</v>
      </c>
      <c r="Y1107" s="2" cm="2">
        <f t="array" ref="Y1107:Y1108">FREQUENCY(IF('Data Transformation'!$B$425:$B$6424='Bin Analysis'!L1107,'Data Transformation'!$G$425:$G$6424),'Data Transformation'!$U$12)</f>
        <v>0</v>
      </c>
    </row>
    <row r="1108" spans="1:25" x14ac:dyDescent="0.55000000000000004">
      <c r="A1108" s="14" t="s">
        <v>67</v>
      </c>
      <c r="B1108" t="s">
        <v>47</v>
      </c>
      <c r="C1108" t="s">
        <v>5</v>
      </c>
      <c r="D1108" t="s">
        <v>100</v>
      </c>
      <c r="E1108" t="s">
        <v>101</v>
      </c>
      <c r="F1108" t="s">
        <v>102</v>
      </c>
      <c r="G1108" t="s">
        <v>70</v>
      </c>
      <c r="H1108" t="s">
        <v>31</v>
      </c>
      <c r="I1108" t="s">
        <v>32</v>
      </c>
      <c r="J1108" t="s">
        <v>46</v>
      </c>
      <c r="K1108" s="14" t="s">
        <v>45</v>
      </c>
      <c r="M1108" s="14"/>
      <c r="X1108" s="2">
        <v>0</v>
      </c>
      <c r="Y1108" s="2">
        <v>0</v>
      </c>
    </row>
    <row r="1109" spans="1:25" x14ac:dyDescent="0.55000000000000004">
      <c r="A1109" s="32"/>
      <c r="D1109" t="e">
        <f>IF(C1109=1,'Data Transformation'!$G$3+0.5*'Data Transformation'!$W$25,IF(C1110=1,D1110-'Data Transformation'!$W$25,FALSE))</f>
        <v>#NUM!</v>
      </c>
      <c r="E1109">
        <f t="array" ref="E1109">IF(ISLOGICAL(D1109),"",FREQUENCY(IF('Data Transformation'!$B$425:$B$8425='Bin Analysis'!$B1107,'Data Transformation'!$G$425:$G$8425),D1109))</f>
        <v>2001</v>
      </c>
      <c r="F1109" t="e">
        <f>IF(ISLOGICAL(D1109),"",E1109-E1108)</f>
        <v>#VALUE!</v>
      </c>
      <c r="M1109" s="14"/>
    </row>
    <row r="1110" spans="1:25" x14ac:dyDescent="0.55000000000000004">
      <c r="A1110" s="32" t="e">
        <f>IF(Weighting!$P$6&gt;0,B1110,"")</f>
        <v>#NUM!</v>
      </c>
      <c r="B1110" t="e">
        <f>Weighting!$C$6</f>
        <v>#DIV/0!</v>
      </c>
      <c r="C1110" t="e">
        <f>Weighting!$F$6</f>
        <v>#NUM!</v>
      </c>
      <c r="D1110" t="e">
        <f>IF(C1110=1,'Data Transformation'!$G$3+0.5*'Data Transformation'!$W$25,IF(C1111=1,D1111-'Data Transformation'!$W$25,FALSE))</f>
        <v>#NUM!</v>
      </c>
      <c r="E1110">
        <f t="array" ref="E1110">IF(ISLOGICAL(D1110),"",FREQUENCY(IF('Data Transformation'!$B$425:$B$8425='Bin Analysis'!$B1107,'Data Transformation'!$G$425:$G$8425),D1110))</f>
        <v>2001</v>
      </c>
      <c r="F1110">
        <f>IF(ISLOGICAL(D1110),"",E1110-E1109)</f>
        <v>0</v>
      </c>
      <c r="G1110">
        <f>Weighting!$H$6</f>
        <v>1</v>
      </c>
      <c r="H1110">
        <f t="array" ref="H1110">FREQUENCY(IF('Data Transformation'!$B$4:$B$8425=B1107,'Data Transformation'!$G$4:$G$8425),'Bin Analysis'!$B1110)</f>
        <v>2073</v>
      </c>
      <c r="I1110">
        <f>H1110-H1109</f>
        <v>2073</v>
      </c>
      <c r="J1110">
        <f>IF(I1110=0,0,1)</f>
        <v>1</v>
      </c>
      <c r="K1110" t="e">
        <f>J1110*Weighting!$W$6</f>
        <v>#NUM!</v>
      </c>
      <c r="M1110" s="14"/>
    </row>
    <row r="1111" spans="1:25" x14ac:dyDescent="0.55000000000000004">
      <c r="A1111" s="32" t="str">
        <f>IF(Weighting!$P$7&gt;0,B1111,"")</f>
        <v/>
      </c>
      <c r="B1111" t="e">
        <f>Weighting!$C$7</f>
        <v>#DIV/0!</v>
      </c>
      <c r="C1111" t="e">
        <f>Weighting!$F$7</f>
        <v>#NUM!</v>
      </c>
      <c r="D1111" t="e">
        <f>IF(C1111=1,'Data Transformation'!$G$3+0.5*'Data Transformation'!$W$25,IF(C1112=1,D1112-'Data Transformation'!$W$25,FALSE))</f>
        <v>#NUM!</v>
      </c>
      <c r="E1111">
        <f t="array" ref="E1111">IF(ISLOGICAL(D1111),"",FREQUENCY(IF('Data Transformation'!$B$425:$B$8425='Bin Analysis'!$B1107,'Data Transformation'!$G$425:$G$8425),D1111))</f>
        <v>2001</v>
      </c>
      <c r="F1111">
        <f t="shared" ref="F1111:F1129" si="138">IF(ISLOGICAL(D1111),"",E1111-E1110)</f>
        <v>0</v>
      </c>
      <c r="G1111">
        <f>Weighting!$H$7</f>
        <v>0</v>
      </c>
      <c r="H1111">
        <f t="array" ref="H1111">FREQUENCY(IF('Data Transformation'!$B$4:$B$8425=B1107,'Data Transformation'!$G$4:$G$8425),'Bin Analysis'!$B1111)</f>
        <v>2073</v>
      </c>
      <c r="I1111">
        <f t="shared" ref="I1111:I1129" si="139">H1111-H1110</f>
        <v>0</v>
      </c>
      <c r="J1111">
        <f>IF(I1111=0,0,1)</f>
        <v>0</v>
      </c>
      <c r="K1111">
        <f>J1111*Weighting!$W$7</f>
        <v>0</v>
      </c>
      <c r="M1111" s="14"/>
    </row>
    <row r="1112" spans="1:25" x14ac:dyDescent="0.55000000000000004">
      <c r="A1112" s="32" t="str">
        <f>IF(Weighting!$P$8&gt;0,B1112,"")</f>
        <v/>
      </c>
      <c r="B1112" t="e">
        <f>Weighting!$C$8</f>
        <v>#DIV/0!</v>
      </c>
      <c r="C1112" t="e">
        <f>Weighting!$F$8</f>
        <v>#NUM!</v>
      </c>
      <c r="D1112" t="e">
        <f>IF(C1112=1,'Data Transformation'!$G$3+0.5*'Data Transformation'!$W$25,IF(C1113=1,D1113-'Data Transformation'!$W$25,FALSE))</f>
        <v>#NUM!</v>
      </c>
      <c r="E1112">
        <f t="array" ref="E1112">IF(ISLOGICAL(D1112),"",FREQUENCY(IF('Data Transformation'!$B$425:$B$8425='Bin Analysis'!$B1107,'Data Transformation'!$G$425:$G$8425),D1112))</f>
        <v>2001</v>
      </c>
      <c r="F1112">
        <f t="shared" si="138"/>
        <v>0</v>
      </c>
      <c r="G1112">
        <f>Weighting!$H$8</f>
        <v>0</v>
      </c>
      <c r="H1112">
        <f t="array" ref="H1112">FREQUENCY(IF('Data Transformation'!$B$4:$B$8425=B1107,'Data Transformation'!$G$4:$G$8425),'Bin Analysis'!$B1112)</f>
        <v>2073</v>
      </c>
      <c r="I1112">
        <f t="shared" si="139"/>
        <v>0</v>
      </c>
      <c r="J1112">
        <f t="shared" ref="J1112:J1129" si="140">IF(I1112=0,0,1)</f>
        <v>0</v>
      </c>
      <c r="K1112">
        <f>J1112*Weighting!$W$8</f>
        <v>0</v>
      </c>
      <c r="M1112" s="14"/>
    </row>
    <row r="1113" spans="1:25" x14ac:dyDescent="0.55000000000000004">
      <c r="A1113" s="32" t="str">
        <f>IF(Weighting!$P$9&gt;0,B1113,"")</f>
        <v/>
      </c>
      <c r="B1113" s="50" t="e">
        <f>Weighting!$C$9</f>
        <v>#DIV/0!</v>
      </c>
      <c r="C1113" t="e">
        <f>Weighting!$F$9</f>
        <v>#NUM!</v>
      </c>
      <c r="D1113" t="e">
        <f>IF(C1113=1,'Data Transformation'!$G$3+0.5*'Data Transformation'!$W$25,IF(C1114=1,D1114-'Data Transformation'!$W$25,FALSE))</f>
        <v>#NUM!</v>
      </c>
      <c r="E1113">
        <f t="array" ref="E1113">IF(ISLOGICAL(D1113),"",FREQUENCY(IF('Data Transformation'!$B$425:$B$8425='Bin Analysis'!$B1107,'Data Transformation'!$G$425:$G$8425),D1113))</f>
        <v>2001</v>
      </c>
      <c r="F1113">
        <f t="shared" si="138"/>
        <v>0</v>
      </c>
      <c r="G1113">
        <f>Weighting!$H$9</f>
        <v>0</v>
      </c>
      <c r="H1113">
        <f t="array" ref="H1113">FREQUENCY(IF('Data Transformation'!$B$4:$B$8425=B1107,'Data Transformation'!$G$4:$G$8425),'Bin Analysis'!$B1113)</f>
        <v>2073</v>
      </c>
      <c r="I1113">
        <f t="shared" si="139"/>
        <v>0</v>
      </c>
      <c r="J1113">
        <f t="shared" si="140"/>
        <v>0</v>
      </c>
      <c r="K1113">
        <f>J1113*Weighting!$W$9</f>
        <v>0</v>
      </c>
      <c r="M1113" s="14"/>
    </row>
    <row r="1114" spans="1:25" x14ac:dyDescent="0.55000000000000004">
      <c r="A1114" s="32" t="str">
        <f>IF(Weighting!$P$10&gt;0,B1114,"")</f>
        <v/>
      </c>
      <c r="B1114" t="e">
        <f>Weighting!$C$10</f>
        <v>#DIV/0!</v>
      </c>
      <c r="C1114" t="e">
        <f>Weighting!$F$10</f>
        <v>#NUM!</v>
      </c>
      <c r="D1114" t="e">
        <f>IF(C1114=1,'Data Transformation'!$G$3+0.5*'Data Transformation'!$W$25,IF(C1115=1,D1115-'Data Transformation'!$W$25,FALSE))</f>
        <v>#NUM!</v>
      </c>
      <c r="E1114">
        <f t="array" ref="E1114">IF(ISLOGICAL(D1114),"",FREQUENCY(IF('Data Transformation'!$B$425:$B$8425='Bin Analysis'!$B1107,'Data Transformation'!$G$425:$G$8425),D1114))</f>
        <v>2001</v>
      </c>
      <c r="F1114">
        <f t="shared" si="138"/>
        <v>0</v>
      </c>
      <c r="G1114">
        <f>Weighting!$H$10</f>
        <v>0</v>
      </c>
      <c r="H1114">
        <f t="array" ref="H1114">FREQUENCY(IF('Data Transformation'!$B$4:$B$8425=B1107,'Data Transformation'!$G$4:$G$8425),'Bin Analysis'!$B1114)</f>
        <v>2073</v>
      </c>
      <c r="I1114">
        <f t="shared" si="139"/>
        <v>0</v>
      </c>
      <c r="J1114">
        <f t="shared" si="140"/>
        <v>0</v>
      </c>
      <c r="K1114">
        <f>J1114*Weighting!$W$10</f>
        <v>0</v>
      </c>
      <c r="M1114" s="14"/>
    </row>
    <row r="1115" spans="1:25" x14ac:dyDescent="0.55000000000000004">
      <c r="A1115" s="32" t="str">
        <f>IF(Weighting!$P$11&gt;0,B1115,"")</f>
        <v/>
      </c>
      <c r="B1115" t="e">
        <f>Weighting!$C$11</f>
        <v>#DIV/0!</v>
      </c>
      <c r="C1115" t="e">
        <f>Weighting!$F$11</f>
        <v>#NUM!</v>
      </c>
      <c r="D1115" t="e">
        <f>IF(C1115=1,'Data Transformation'!$G$3+0.5*'Data Transformation'!$W$25,IF(C1116=1,D1116-'Data Transformation'!$W$25,FALSE))</f>
        <v>#NUM!</v>
      </c>
      <c r="E1115">
        <f t="array" ref="E1115">IF(ISLOGICAL(D1115),"",FREQUENCY(IF('Data Transformation'!$B$425:$B$8425='Bin Analysis'!$B1107,'Data Transformation'!$G$425:$G$8425),D1115))</f>
        <v>2001</v>
      </c>
      <c r="F1115">
        <f t="shared" si="138"/>
        <v>0</v>
      </c>
      <c r="G1115">
        <f>Weighting!$H$11</f>
        <v>0</v>
      </c>
      <c r="H1115">
        <f t="array" ref="H1115">FREQUENCY(IF('Data Transformation'!$B$4:$B$8425=B1107,'Data Transformation'!$G$4:$G$8425),'Bin Analysis'!$B1115)</f>
        <v>2073</v>
      </c>
      <c r="I1115">
        <f t="shared" si="139"/>
        <v>0</v>
      </c>
      <c r="J1115">
        <f t="shared" si="140"/>
        <v>0</v>
      </c>
      <c r="K1115">
        <f>J1115*Weighting!$W$11</f>
        <v>0</v>
      </c>
      <c r="M1115" s="14"/>
    </row>
    <row r="1116" spans="1:25" x14ac:dyDescent="0.55000000000000004">
      <c r="A1116" s="32" t="str">
        <f>IF(Weighting!$P$12&gt;0,B1116,"")</f>
        <v/>
      </c>
      <c r="B1116" t="e">
        <f>Weighting!$C$12</f>
        <v>#DIV/0!</v>
      </c>
      <c r="C1116" t="e">
        <f>Weighting!$F$12</f>
        <v>#NUM!</v>
      </c>
      <c r="D1116" t="e">
        <f>IF(C1116=1,'Data Transformation'!$G$3+0.5*'Data Transformation'!$W$25,IF(C1117=1,D1117-'Data Transformation'!$W$25,FALSE))</f>
        <v>#NUM!</v>
      </c>
      <c r="E1116">
        <f t="array" ref="E1116">IF(ISLOGICAL(D1116),"",FREQUENCY(IF('Data Transformation'!$B$425:$B$8425='Bin Analysis'!$B1107,'Data Transformation'!$G$425:$G$8425),D1116))</f>
        <v>2001</v>
      </c>
      <c r="F1116">
        <f t="shared" si="138"/>
        <v>0</v>
      </c>
      <c r="G1116">
        <f>Weighting!$H$12</f>
        <v>0</v>
      </c>
      <c r="H1116">
        <f t="array" ref="H1116">FREQUENCY(IF('Data Transformation'!$B$4:$B$8425=B1107,'Data Transformation'!$G$4:$G$8425),'Bin Analysis'!$B1116)</f>
        <v>2073</v>
      </c>
      <c r="I1116">
        <f t="shared" si="139"/>
        <v>0</v>
      </c>
      <c r="J1116">
        <f t="shared" si="140"/>
        <v>0</v>
      </c>
      <c r="K1116">
        <f>J1116*Weighting!$W$12</f>
        <v>0</v>
      </c>
      <c r="M1116" s="14"/>
    </row>
    <row r="1117" spans="1:25" x14ac:dyDescent="0.55000000000000004">
      <c r="A1117" s="32" t="str">
        <f>IF(Weighting!$P$13&gt;0,B1117,"")</f>
        <v/>
      </c>
      <c r="B1117" t="e">
        <f>Weighting!$C$13</f>
        <v>#DIV/0!</v>
      </c>
      <c r="C1117" t="e">
        <f>Weighting!$F$13</f>
        <v>#NUM!</v>
      </c>
      <c r="D1117" t="e">
        <f>IF(C1117=1,'Data Transformation'!$G$3+0.5*'Data Transformation'!$W$25,IF(C1118=1,D1118-'Data Transformation'!$W$25,FALSE))</f>
        <v>#NUM!</v>
      </c>
      <c r="E1117">
        <f t="array" ref="E1117">IF(ISLOGICAL(D1117),"",FREQUENCY(IF('Data Transformation'!$B$425:$B$8425='Bin Analysis'!$B1107,'Data Transformation'!$G$425:$G$8425),D1117))</f>
        <v>2001</v>
      </c>
      <c r="F1117">
        <f t="shared" si="138"/>
        <v>0</v>
      </c>
      <c r="G1117">
        <f>Weighting!$H$13</f>
        <v>0</v>
      </c>
      <c r="H1117">
        <f t="array" ref="H1117">FREQUENCY(IF('Data Transformation'!$B$4:$B$8425=B1107,'Data Transformation'!$G$4:$G$8425),'Bin Analysis'!$B1117)</f>
        <v>2073</v>
      </c>
      <c r="I1117">
        <f t="shared" si="139"/>
        <v>0</v>
      </c>
      <c r="J1117">
        <f t="shared" si="140"/>
        <v>0</v>
      </c>
      <c r="K1117">
        <f>J1117*Weighting!$W$13</f>
        <v>0</v>
      </c>
      <c r="M1117" s="14"/>
    </row>
    <row r="1118" spans="1:25" x14ac:dyDescent="0.55000000000000004">
      <c r="A1118" s="32" t="str">
        <f>IF(Weighting!$P$14&gt;0,B1118,"")</f>
        <v/>
      </c>
      <c r="B1118" t="e">
        <f>Weighting!$C$14</f>
        <v>#DIV/0!</v>
      </c>
      <c r="C1118" t="e">
        <f>Weighting!$F$14</f>
        <v>#NUM!</v>
      </c>
      <c r="D1118" t="e">
        <f>IF(C1118=1,'Data Transformation'!$G$3+0.5*'Data Transformation'!$W$25,IF(C1119=1,D1119-'Data Transformation'!$W$25,FALSE))</f>
        <v>#NUM!</v>
      </c>
      <c r="E1118">
        <f t="array" ref="E1118">IF(ISLOGICAL(D1118),"",FREQUENCY(IF('Data Transformation'!$B$425:$B$8425='Bin Analysis'!$B1107,'Data Transformation'!$G$425:$G$8425),D1118))</f>
        <v>2001</v>
      </c>
      <c r="F1118">
        <f t="shared" si="138"/>
        <v>0</v>
      </c>
      <c r="G1118">
        <f>Weighting!$H$14</f>
        <v>0</v>
      </c>
      <c r="H1118">
        <f t="array" ref="H1118">FREQUENCY(IF('Data Transformation'!$B$4:$B$8425=B1107,'Data Transformation'!$G$4:$G$8425),'Bin Analysis'!$B1118)</f>
        <v>2073</v>
      </c>
      <c r="I1118">
        <f t="shared" si="139"/>
        <v>0</v>
      </c>
      <c r="J1118">
        <f t="shared" si="140"/>
        <v>0</v>
      </c>
      <c r="K1118">
        <f>J1118*Weighting!$W$14</f>
        <v>0</v>
      </c>
      <c r="M1118" s="14"/>
    </row>
    <row r="1119" spans="1:25" x14ac:dyDescent="0.55000000000000004">
      <c r="A1119" s="32" t="str">
        <f>IF(Weighting!$P$15&gt;0,B1119,"")</f>
        <v/>
      </c>
      <c r="B1119" t="e">
        <f>Weighting!$C$15</f>
        <v>#DIV/0!</v>
      </c>
      <c r="C1119" t="e">
        <f>Weighting!$F$15</f>
        <v>#NUM!</v>
      </c>
      <c r="D1119" t="e">
        <f>IF(C1119=1,'Data Transformation'!$G$3+0.5*'Data Transformation'!$W$25,IF(C1120=1,D1120-'Data Transformation'!$W$25,FALSE))</f>
        <v>#NUM!</v>
      </c>
      <c r="E1119">
        <f t="array" ref="E1119">IF(ISLOGICAL(D1119),"",FREQUENCY(IF('Data Transformation'!$B$425:$B$8425='Bin Analysis'!$B1107,'Data Transformation'!$G$425:$G$8425),D1119))</f>
        <v>2001</v>
      </c>
      <c r="F1119">
        <f t="shared" si="138"/>
        <v>0</v>
      </c>
      <c r="G1119">
        <f>Weighting!$H$15</f>
        <v>0</v>
      </c>
      <c r="H1119">
        <f t="array" ref="H1119">FREQUENCY(IF('Data Transformation'!$B$4:$B$8425=B1107,'Data Transformation'!$G$4:$G$8425),'Bin Analysis'!$B1119)</f>
        <v>2073</v>
      </c>
      <c r="I1119">
        <f t="shared" si="139"/>
        <v>0</v>
      </c>
      <c r="J1119">
        <f t="shared" si="140"/>
        <v>0</v>
      </c>
      <c r="K1119">
        <f>J1119*Weighting!$W$15</f>
        <v>0</v>
      </c>
      <c r="M1119" s="14"/>
    </row>
    <row r="1120" spans="1:25" x14ac:dyDescent="0.55000000000000004">
      <c r="A1120" s="32" t="str">
        <f>IF(Weighting!$P$16&gt;0,B1120,"")</f>
        <v/>
      </c>
      <c r="B1120" t="e">
        <f>Weighting!$C$16</f>
        <v>#DIV/0!</v>
      </c>
      <c r="C1120" t="e">
        <f>Weighting!$F$16</f>
        <v>#NUM!</v>
      </c>
      <c r="D1120" t="e">
        <f>IF(C1120=1,'Data Transformation'!$G$3+0.5*'Data Transformation'!$W$25,IF(C1121=1,D1121-'Data Transformation'!$W$25,FALSE))</f>
        <v>#NUM!</v>
      </c>
      <c r="E1120">
        <f t="array" ref="E1120">IF(ISLOGICAL(D1120),"",FREQUENCY(IF('Data Transformation'!$B$425:$B$8425='Bin Analysis'!$B1107,'Data Transformation'!$G$425:$G$8425),D1120))</f>
        <v>2001</v>
      </c>
      <c r="F1120">
        <f t="shared" si="138"/>
        <v>0</v>
      </c>
      <c r="G1120">
        <f>Weighting!$H$16</f>
        <v>0</v>
      </c>
      <c r="H1120">
        <f t="array" ref="H1120">FREQUENCY(IF('Data Transformation'!$B$4:$B$8425=B1107,'Data Transformation'!$G$4:$G$8425),'Bin Analysis'!$B1120)</f>
        <v>2073</v>
      </c>
      <c r="I1120">
        <f t="shared" si="139"/>
        <v>0</v>
      </c>
      <c r="J1120">
        <f t="shared" si="140"/>
        <v>0</v>
      </c>
      <c r="K1120">
        <f>J1120*Weighting!$W$16</f>
        <v>0</v>
      </c>
      <c r="M1120" s="14"/>
    </row>
    <row r="1121" spans="1:25" x14ac:dyDescent="0.55000000000000004">
      <c r="A1121" s="32" t="str">
        <f>IF(Weighting!$P$17&gt;0,B1121,"")</f>
        <v/>
      </c>
      <c r="B1121" t="e">
        <f>Weighting!$C$17</f>
        <v>#DIV/0!</v>
      </c>
      <c r="C1121" t="e">
        <f>Weighting!$F$17</f>
        <v>#NUM!</v>
      </c>
      <c r="D1121" t="e">
        <f>IF(C1121=1,'Data Transformation'!$G$3+0.5*'Data Transformation'!$W$25,IF(C1122=1,D1122-'Data Transformation'!$W$25,FALSE))</f>
        <v>#NUM!</v>
      </c>
      <c r="E1121">
        <f t="array" ref="E1121">IF(ISLOGICAL(D1121),"",FREQUENCY(IF('Data Transformation'!$B$425:$B$8425='Bin Analysis'!$B1107,'Data Transformation'!$G$425:$G$8425),D1121))</f>
        <v>2001</v>
      </c>
      <c r="F1121">
        <f t="shared" si="138"/>
        <v>0</v>
      </c>
      <c r="G1121">
        <f>Weighting!$H$17</f>
        <v>0</v>
      </c>
      <c r="H1121">
        <f t="array" ref="H1121">FREQUENCY(IF('Data Transformation'!$B$4:$B$8425=B1107,'Data Transformation'!$G$4:$G$8425),'Bin Analysis'!$B1121)</f>
        <v>2073</v>
      </c>
      <c r="I1121">
        <f t="shared" si="139"/>
        <v>0</v>
      </c>
      <c r="J1121">
        <f t="shared" si="140"/>
        <v>0</v>
      </c>
      <c r="K1121">
        <f>J1121*Weighting!$W$17</f>
        <v>0</v>
      </c>
      <c r="M1121" s="14"/>
    </row>
    <row r="1122" spans="1:25" x14ac:dyDescent="0.55000000000000004">
      <c r="A1122" s="32" t="str">
        <f>IF(Weighting!$P$18&gt;0,B1122,"")</f>
        <v/>
      </c>
      <c r="B1122" t="e">
        <f>Weighting!$C$18</f>
        <v>#DIV/0!</v>
      </c>
      <c r="C1122" t="e">
        <f>Weighting!$F$18</f>
        <v>#NUM!</v>
      </c>
      <c r="D1122" t="e">
        <f>IF(C1122=1,'Data Transformation'!$G$3+0.5*'Data Transformation'!$W$25,IF(C1123=1,D1123-'Data Transformation'!$W$25,FALSE))</f>
        <v>#NUM!</v>
      </c>
      <c r="E1122">
        <f t="array" ref="E1122">IF(ISLOGICAL(D1122),"",FREQUENCY(IF('Data Transformation'!$B$425:$B$8425='Bin Analysis'!$B1107,'Data Transformation'!$G$425:$G$8425),D1122))</f>
        <v>2001</v>
      </c>
      <c r="F1122">
        <f t="shared" si="138"/>
        <v>0</v>
      </c>
      <c r="G1122">
        <f>Weighting!$H$18</f>
        <v>0</v>
      </c>
      <c r="H1122">
        <f t="array" ref="H1122">FREQUENCY(IF('Data Transformation'!$B$4:$B$8425=B1107,'Data Transformation'!$G$4:$G$8425),'Bin Analysis'!$B1122)</f>
        <v>2073</v>
      </c>
      <c r="I1122">
        <f t="shared" si="139"/>
        <v>0</v>
      </c>
      <c r="J1122">
        <f t="shared" si="140"/>
        <v>0</v>
      </c>
      <c r="K1122">
        <f>J1122*Weighting!$W$18</f>
        <v>0</v>
      </c>
      <c r="M1122" s="14"/>
    </row>
    <row r="1123" spans="1:25" x14ac:dyDescent="0.55000000000000004">
      <c r="A1123" s="32" t="str">
        <f>IF(Weighting!$P$19&gt;0,B1123,"")</f>
        <v/>
      </c>
      <c r="B1123" t="e">
        <f>Weighting!$C$19</f>
        <v>#DIV/0!</v>
      </c>
      <c r="C1123" t="e">
        <f>Weighting!$F$19</f>
        <v>#NUM!</v>
      </c>
      <c r="D1123" t="e">
        <f>IF(C1123=1,'Data Transformation'!$G$3+0.5*'Data Transformation'!$W$25,IF(C1124=1,D1124-'Data Transformation'!$W$25,FALSE))</f>
        <v>#NUM!</v>
      </c>
      <c r="E1123">
        <f t="array" ref="E1123">IF(ISLOGICAL(D1123),"",FREQUENCY(IF('Data Transformation'!$B$425:$B$8425='Bin Analysis'!$B1107,'Data Transformation'!$G$425:$G$8425),D1123))</f>
        <v>2001</v>
      </c>
      <c r="F1123">
        <f t="shared" si="138"/>
        <v>0</v>
      </c>
      <c r="G1123">
        <f>Weighting!$H$19</f>
        <v>0</v>
      </c>
      <c r="H1123">
        <f t="array" ref="H1123">FREQUENCY(IF('Data Transformation'!$B$4:$B$8425=B1107,'Data Transformation'!$G$4:$G$8425),'Bin Analysis'!$B1123)</f>
        <v>2073</v>
      </c>
      <c r="I1123">
        <f t="shared" si="139"/>
        <v>0</v>
      </c>
      <c r="J1123">
        <f t="shared" si="140"/>
        <v>0</v>
      </c>
      <c r="K1123">
        <f>J1123*Weighting!$W$19</f>
        <v>0</v>
      </c>
      <c r="M1123" s="14"/>
    </row>
    <row r="1124" spans="1:25" x14ac:dyDescent="0.55000000000000004">
      <c r="A1124" s="32" t="str">
        <f>IF(Weighting!$P$20&gt;0,B1124,"")</f>
        <v/>
      </c>
      <c r="B1124" t="e">
        <f>Weighting!$C$20</f>
        <v>#DIV/0!</v>
      </c>
      <c r="C1124" t="e">
        <f>Weighting!$F$20</f>
        <v>#NUM!</v>
      </c>
      <c r="D1124" t="e">
        <f>IF(C1124=1,'Data Transformation'!$G$3+0.5*'Data Transformation'!$W$25,IF(C1125=1,D1125-'Data Transformation'!$W$25,FALSE))</f>
        <v>#NUM!</v>
      </c>
      <c r="E1124">
        <f t="array" ref="E1124">IF(ISLOGICAL(D1124),"",FREQUENCY(IF('Data Transformation'!$B$425:$B$8425='Bin Analysis'!$B1107,'Data Transformation'!$G$425:$G$8425),D1124))</f>
        <v>2001</v>
      </c>
      <c r="F1124">
        <f t="shared" si="138"/>
        <v>0</v>
      </c>
      <c r="G1124">
        <f>Weighting!$H$20</f>
        <v>0</v>
      </c>
      <c r="H1124">
        <f t="array" ref="H1124">FREQUENCY(IF('Data Transformation'!$B$4:$B$8425=B1107,'Data Transformation'!$G$4:$G$8425),'Bin Analysis'!$B1124)</f>
        <v>2073</v>
      </c>
      <c r="I1124">
        <f t="shared" si="139"/>
        <v>0</v>
      </c>
      <c r="J1124">
        <f t="shared" si="140"/>
        <v>0</v>
      </c>
      <c r="K1124">
        <f>J1124*Weighting!$W$20</f>
        <v>0</v>
      </c>
      <c r="M1124" s="14"/>
    </row>
    <row r="1125" spans="1:25" x14ac:dyDescent="0.55000000000000004">
      <c r="A1125" s="32" t="str">
        <f>IF(Weighting!$P$21&gt;0,B1125,"")</f>
        <v/>
      </c>
      <c r="B1125" t="e">
        <f>Weighting!$C$21</f>
        <v>#DIV/0!</v>
      </c>
      <c r="C1125" t="e">
        <f>Weighting!$F$21</f>
        <v>#NUM!</v>
      </c>
      <c r="D1125" t="e">
        <f>IF(C1125=1,'Data Transformation'!$G$3+0.5*'Data Transformation'!$W$25,IF(C1126=1,D1126-'Data Transformation'!$W$25,FALSE))</f>
        <v>#NUM!</v>
      </c>
      <c r="E1125">
        <f t="array" ref="E1125">IF(ISLOGICAL(D1125),"",FREQUENCY(IF('Data Transformation'!$B$425:$B$8425='Bin Analysis'!$B1107,'Data Transformation'!$G$425:$G$8425),D1125))</f>
        <v>2001</v>
      </c>
      <c r="F1125">
        <f t="shared" si="138"/>
        <v>0</v>
      </c>
      <c r="G1125">
        <f>Weighting!$H$21</f>
        <v>0</v>
      </c>
      <c r="H1125">
        <f t="array" ref="H1125">FREQUENCY(IF('Data Transformation'!$B$4:$B$8425=B1107,'Data Transformation'!$G$4:$G$8425),'Bin Analysis'!$B1125)</f>
        <v>2073</v>
      </c>
      <c r="I1125">
        <f t="shared" si="139"/>
        <v>0</v>
      </c>
      <c r="J1125">
        <f t="shared" si="140"/>
        <v>0</v>
      </c>
      <c r="K1125">
        <f>J1125*Weighting!$W$21</f>
        <v>0</v>
      </c>
      <c r="M1125" s="14"/>
    </row>
    <row r="1126" spans="1:25" x14ac:dyDescent="0.55000000000000004">
      <c r="A1126" s="32" t="str">
        <f>IF(Weighting!$P$22&gt;0,B1126,"")</f>
        <v/>
      </c>
      <c r="B1126" t="e">
        <f>Weighting!$C$22</f>
        <v>#DIV/0!</v>
      </c>
      <c r="C1126" t="e">
        <f>Weighting!$F$22</f>
        <v>#NUM!</v>
      </c>
      <c r="D1126" t="e">
        <f>IF(C1126=1,'Data Transformation'!$G$3+0.5*'Data Transformation'!$W$25,IF(C1127=1,D1127-'Data Transformation'!$W$25,FALSE))</f>
        <v>#NUM!</v>
      </c>
      <c r="E1126">
        <f t="array" ref="E1126">IF(ISLOGICAL(D1126),"",FREQUENCY(IF('Data Transformation'!$B$425:$B$8425='Bin Analysis'!$B1107,'Data Transformation'!$G$425:$G$8425),D1126))</f>
        <v>2001</v>
      </c>
      <c r="F1126">
        <f t="shared" si="138"/>
        <v>0</v>
      </c>
      <c r="G1126">
        <f>Weighting!$H$22</f>
        <v>0</v>
      </c>
      <c r="H1126">
        <f t="array" ref="H1126">FREQUENCY(IF('Data Transformation'!$B$4:$B$8425=B1107,'Data Transformation'!$G$4:$G$8425),'Bin Analysis'!$B1126)</f>
        <v>2073</v>
      </c>
      <c r="I1126">
        <f t="shared" si="139"/>
        <v>0</v>
      </c>
      <c r="J1126">
        <f t="shared" si="140"/>
        <v>0</v>
      </c>
      <c r="K1126">
        <f>J1126*Weighting!$W$22</f>
        <v>0</v>
      </c>
      <c r="M1126" s="14"/>
    </row>
    <row r="1127" spans="1:25" x14ac:dyDescent="0.55000000000000004">
      <c r="A1127" s="32" t="str">
        <f>IF(Weighting!$P$23&gt;0,B1127,"")</f>
        <v/>
      </c>
      <c r="B1127" t="e">
        <f>Weighting!$C$23</f>
        <v>#DIV/0!</v>
      </c>
      <c r="C1127" t="e">
        <f>Weighting!$F$23</f>
        <v>#NUM!</v>
      </c>
      <c r="D1127" t="e">
        <f>IF(C1127=1,'Data Transformation'!$G$3+0.5*'Data Transformation'!$W$25,IF(C1128=1,D1128-'Data Transformation'!$W$25,FALSE))</f>
        <v>#NUM!</v>
      </c>
      <c r="E1127">
        <f t="array" ref="E1127">IF(ISLOGICAL(D1127),"",FREQUENCY(IF('Data Transformation'!$B$425:$B$8425='Bin Analysis'!$B1107,'Data Transformation'!$G$425:$G$8425),D1127))</f>
        <v>2001</v>
      </c>
      <c r="F1127">
        <f t="shared" si="138"/>
        <v>0</v>
      </c>
      <c r="G1127">
        <f>Weighting!$H$23</f>
        <v>0</v>
      </c>
      <c r="H1127">
        <f t="array" ref="H1127">FREQUENCY(IF('Data Transformation'!$B$4:$B$8425=B1107,'Data Transformation'!$G$4:$G$8425),'Bin Analysis'!$B1127)</f>
        <v>2073</v>
      </c>
      <c r="I1127">
        <f t="shared" si="139"/>
        <v>0</v>
      </c>
      <c r="J1127">
        <f t="shared" si="140"/>
        <v>0</v>
      </c>
      <c r="K1127">
        <f>J1127*Weighting!$W$23</f>
        <v>0</v>
      </c>
      <c r="M1127" s="14"/>
    </row>
    <row r="1128" spans="1:25" x14ac:dyDescent="0.55000000000000004">
      <c r="A1128" s="32" t="str">
        <f>IF(Weighting!$P$24&gt;0,B1128,"")</f>
        <v/>
      </c>
      <c r="B1128" t="e">
        <f>Weighting!$C$24</f>
        <v>#DIV/0!</v>
      </c>
      <c r="C1128" t="e">
        <f>Weighting!$F$24</f>
        <v>#NUM!</v>
      </c>
      <c r="D1128" t="e">
        <f>IF(C1128=1,'Data Transformation'!$G$3+0.5*'Data Transformation'!$W$25,IF(C1129=1,D1129-'Data Transformation'!$W$25,FALSE))</f>
        <v>#NUM!</v>
      </c>
      <c r="E1128">
        <f t="array" ref="E1128">IF(ISLOGICAL(D1128),"",FREQUENCY(IF('Data Transformation'!$B$425:$B$8425='Bin Analysis'!$B1107,'Data Transformation'!$G$425:$G$8425),D1128))</f>
        <v>2001</v>
      </c>
      <c r="F1128">
        <f t="shared" si="138"/>
        <v>0</v>
      </c>
      <c r="G1128">
        <f>Weighting!$H$24</f>
        <v>0</v>
      </c>
      <c r="H1128">
        <f t="array" ref="H1128">FREQUENCY(IF('Data Transformation'!$B$4:$B$8425=B1107,'Data Transformation'!$G$4:$G$8425),'Bin Analysis'!$B1128)</f>
        <v>2073</v>
      </c>
      <c r="I1128">
        <f t="shared" si="139"/>
        <v>0</v>
      </c>
      <c r="J1128">
        <f t="shared" si="140"/>
        <v>0</v>
      </c>
      <c r="K1128">
        <f>J1128*Weighting!$W$24</f>
        <v>0</v>
      </c>
      <c r="M1128" s="14"/>
    </row>
    <row r="1129" spans="1:25" x14ac:dyDescent="0.55000000000000004">
      <c r="A1129" s="32" t="str">
        <f>IF(Weighting!$P$25&gt;0,B1129,"")</f>
        <v/>
      </c>
      <c r="B1129" t="e">
        <f>Weighting!$C$25</f>
        <v>#DIV/0!</v>
      </c>
      <c r="C1129" t="e">
        <f>Weighting!$F$25</f>
        <v>#NUM!</v>
      </c>
      <c r="D1129" t="e">
        <f>IF(C1129=1,'Data Transformation'!$G$3+0.5*'Data Transformation'!$W$25,IF(C1130=1,D1130-'Data Transformation'!$W$25,FALSE))</f>
        <v>#NUM!</v>
      </c>
      <c r="E1129">
        <f t="array" ref="E1129">IF(ISLOGICAL(D1129),"",FREQUENCY(IF('Data Transformation'!$B$425:$B$8425='Bin Analysis'!$B1107,'Data Transformation'!$G$425:$G$8425),D1129))</f>
        <v>2001</v>
      </c>
      <c r="F1129">
        <f t="shared" si="138"/>
        <v>0</v>
      </c>
      <c r="G1129">
        <f>Weighting!$H$25</f>
        <v>0</v>
      </c>
      <c r="H1129">
        <f t="array" ref="H1129">FREQUENCY(IF('Data Transformation'!$B$4:$B$8425=B1107,'Data Transformation'!$G$4:$G$8425),'Bin Analysis'!$B1129)</f>
        <v>2073</v>
      </c>
      <c r="I1129">
        <f t="shared" si="139"/>
        <v>0</v>
      </c>
      <c r="J1129">
        <f t="shared" si="140"/>
        <v>0</v>
      </c>
      <c r="K1129">
        <f>J1129*Weighting!$W$25</f>
        <v>0</v>
      </c>
      <c r="M1129" s="14"/>
    </row>
    <row r="1130" spans="1:25" x14ac:dyDescent="0.55000000000000004">
      <c r="O1130"/>
      <c r="P1130"/>
      <c r="Q1130"/>
      <c r="R1130"/>
    </row>
    <row r="1131" spans="1:25" ht="23.35" x14ac:dyDescent="0.8">
      <c r="A1131" s="21" t="s">
        <v>0</v>
      </c>
      <c r="B1131" s="21" t="str">
        <f>IFERROR(VLOOKUP(C1131,'Data Transformation'!$L$6:$M$426,2,FALSE),"")</f>
        <v/>
      </c>
      <c r="C1131" s="21">
        <f>C1107+1</f>
        <v>47</v>
      </c>
      <c r="D1131" s="21"/>
      <c r="E1131" s="21"/>
      <c r="F1131" s="21"/>
      <c r="G1131" s="21"/>
      <c r="H1131" s="22"/>
      <c r="I1131" s="22"/>
      <c r="J1131" s="22"/>
      <c r="K1131" s="21"/>
      <c r="L1131" s="21" t="str">
        <f>B1131</f>
        <v/>
      </c>
      <c r="M1131" s="23" t="e">
        <f>INDEX('Data Transformation'!$O$4:$O$424,MATCH($B1131,'Data Transformation'!$M$4:$M$424,0),MATCH($M$2,'Data Transformation'!$O$3,0))</f>
        <v>#N/A</v>
      </c>
      <c r="N1131" s="27" t="e">
        <f>IF('Input and Summary Results'!$J$16="minimum",'Bin Analysis'!X1132/(M1131-1),'Bin Analysis'!Y1131/('Bin Analysis'!M1131-1))</f>
        <v>#N/A</v>
      </c>
      <c r="O1131" s="27" t="e">
        <f>IF(M1131=FALSE,NA(),(VLOOKUP(1,C1134:K1153,4,FALSE))/(M1131-1))</f>
        <v>#N/A</v>
      </c>
      <c r="P1131" s="27" t="e">
        <f>IF(M1131=FALSE,NA(),SUM(J1134:J1153)/Weighting!$S$5)</f>
        <v>#N/A</v>
      </c>
      <c r="Q1131" s="27" t="e">
        <f>IF(M1131=FALSE,NA(),SUM(K1134:K1153)/Weighting!$S$6)</f>
        <v>#N/A</v>
      </c>
      <c r="R1131" s="27" t="e">
        <f>IF(M1131=FALSE,NA(),(VLOOKUP(1,G1134:K1153,3,FALSE))/(M1131-1))</f>
        <v>#N/A</v>
      </c>
      <c r="S1131" s="22" t="e">
        <f>IF(M1131=FALSE,NA(),IF(SUM(J1134:J1153)=2,"yes","no"))</f>
        <v>#N/A</v>
      </c>
      <c r="X1131" s="2" cm="2">
        <f t="array" ref="X1131:X1132">FREQUENCY(IF('Data Transformation'!$B$425:$B$6424='Bin Analysis'!L1131,'Data Transformation'!$G$425:$G$6424),'Data Transformation'!$U$11)</f>
        <v>0</v>
      </c>
      <c r="Y1131" s="2" cm="2">
        <f t="array" ref="Y1131:Y1132">FREQUENCY(IF('Data Transformation'!$B$425:$B$6424='Bin Analysis'!L1131,'Data Transformation'!$G$425:$G$6424),'Data Transformation'!$U$12)</f>
        <v>0</v>
      </c>
    </row>
    <row r="1132" spans="1:25" x14ac:dyDescent="0.55000000000000004">
      <c r="A1132" s="14" t="s">
        <v>67</v>
      </c>
      <c r="B1132" t="s">
        <v>47</v>
      </c>
      <c r="C1132" t="s">
        <v>5</v>
      </c>
      <c r="D1132" t="s">
        <v>100</v>
      </c>
      <c r="E1132" t="s">
        <v>101</v>
      </c>
      <c r="F1132" t="s">
        <v>102</v>
      </c>
      <c r="G1132" t="s">
        <v>70</v>
      </c>
      <c r="H1132" t="s">
        <v>31</v>
      </c>
      <c r="I1132" t="s">
        <v>32</v>
      </c>
      <c r="J1132" t="s">
        <v>46</v>
      </c>
      <c r="K1132" s="14" t="s">
        <v>45</v>
      </c>
      <c r="M1132" s="14"/>
      <c r="X1132" s="2">
        <v>0</v>
      </c>
      <c r="Y1132" s="2">
        <v>0</v>
      </c>
    </row>
    <row r="1133" spans="1:25" x14ac:dyDescent="0.55000000000000004">
      <c r="A1133" s="32"/>
      <c r="D1133" t="e">
        <f>IF(C1133=1,'Data Transformation'!$G$3+0.5*'Data Transformation'!$W$25,IF(C1134=1,D1134-'Data Transformation'!$W$25,FALSE))</f>
        <v>#NUM!</v>
      </c>
      <c r="E1133">
        <f t="array" ref="E1133">IF(ISLOGICAL(D1133),"",FREQUENCY(IF('Data Transformation'!$B$425:$B$8425='Bin Analysis'!$B1131,'Data Transformation'!$G$425:$G$8425),D1133))</f>
        <v>2001</v>
      </c>
      <c r="F1133" t="e">
        <f>IF(ISLOGICAL(D1133),"",E1133-E1132)</f>
        <v>#VALUE!</v>
      </c>
      <c r="M1133" s="14"/>
    </row>
    <row r="1134" spans="1:25" x14ac:dyDescent="0.55000000000000004">
      <c r="A1134" s="32" t="e">
        <f>IF(Weighting!$P$6&gt;0,B1134,"")</f>
        <v>#NUM!</v>
      </c>
      <c r="B1134" t="e">
        <f>Weighting!$C$6</f>
        <v>#DIV/0!</v>
      </c>
      <c r="C1134" t="e">
        <f>Weighting!$F$6</f>
        <v>#NUM!</v>
      </c>
      <c r="D1134" t="e">
        <f>IF(C1134=1,'Data Transformation'!$G$3+0.5*'Data Transformation'!$W$25,IF(C1135=1,D1135-'Data Transformation'!$W$25,FALSE))</f>
        <v>#NUM!</v>
      </c>
      <c r="E1134">
        <f t="array" ref="E1134">IF(ISLOGICAL(D1134),"",FREQUENCY(IF('Data Transformation'!$B$425:$B$8425='Bin Analysis'!$B1131,'Data Transformation'!$G$425:$G$8425),D1134))</f>
        <v>2001</v>
      </c>
      <c r="F1134">
        <f>IF(ISLOGICAL(D1134),"",E1134-E1133)</f>
        <v>0</v>
      </c>
      <c r="G1134">
        <f>Weighting!$H$6</f>
        <v>1</v>
      </c>
      <c r="H1134">
        <f t="array" ref="H1134">FREQUENCY(IF('Data Transformation'!$B$4:$B$8425=B1131,'Data Transformation'!$G$4:$G$8425),'Bin Analysis'!$B1134)</f>
        <v>2073</v>
      </c>
      <c r="I1134">
        <f>H1134-H1133</f>
        <v>2073</v>
      </c>
      <c r="J1134">
        <f>IF(I1134=0,0,1)</f>
        <v>1</v>
      </c>
      <c r="K1134" t="e">
        <f>J1134*Weighting!$W$6</f>
        <v>#NUM!</v>
      </c>
      <c r="M1134" s="14"/>
    </row>
    <row r="1135" spans="1:25" x14ac:dyDescent="0.55000000000000004">
      <c r="A1135" s="32" t="str">
        <f>IF(Weighting!$P$7&gt;0,B1135,"")</f>
        <v/>
      </c>
      <c r="B1135" t="e">
        <f>Weighting!$C$7</f>
        <v>#DIV/0!</v>
      </c>
      <c r="C1135" t="e">
        <f>Weighting!$F$7</f>
        <v>#NUM!</v>
      </c>
      <c r="D1135" t="e">
        <f>IF(C1135=1,'Data Transformation'!$G$3+0.5*'Data Transformation'!$W$25,IF(C1136=1,D1136-'Data Transformation'!$W$25,FALSE))</f>
        <v>#NUM!</v>
      </c>
      <c r="E1135">
        <f t="array" ref="E1135">IF(ISLOGICAL(D1135),"",FREQUENCY(IF('Data Transformation'!$B$425:$B$8425='Bin Analysis'!$B1131,'Data Transformation'!$G$425:$G$8425),D1135))</f>
        <v>2001</v>
      </c>
      <c r="F1135">
        <f t="shared" ref="F1135:F1153" si="141">IF(ISLOGICAL(D1135),"",E1135-E1134)</f>
        <v>0</v>
      </c>
      <c r="G1135">
        <f>Weighting!$H$7</f>
        <v>0</v>
      </c>
      <c r="H1135">
        <f t="array" ref="H1135">FREQUENCY(IF('Data Transformation'!$B$4:$B$8425=B1131,'Data Transformation'!$G$4:$G$8425),'Bin Analysis'!$B1135)</f>
        <v>2073</v>
      </c>
      <c r="I1135">
        <f t="shared" ref="I1135:I1153" si="142">H1135-H1134</f>
        <v>0</v>
      </c>
      <c r="J1135">
        <f>IF(I1135=0,0,1)</f>
        <v>0</v>
      </c>
      <c r="K1135">
        <f>J1135*Weighting!$W$7</f>
        <v>0</v>
      </c>
      <c r="M1135" s="14"/>
    </row>
    <row r="1136" spans="1:25" x14ac:dyDescent="0.55000000000000004">
      <c r="A1136" s="32" t="str">
        <f>IF(Weighting!$P$8&gt;0,B1136,"")</f>
        <v/>
      </c>
      <c r="B1136" t="e">
        <f>Weighting!$C$8</f>
        <v>#DIV/0!</v>
      </c>
      <c r="C1136" t="e">
        <f>Weighting!$F$8</f>
        <v>#NUM!</v>
      </c>
      <c r="D1136" t="e">
        <f>IF(C1136=1,'Data Transformation'!$G$3+0.5*'Data Transformation'!$W$25,IF(C1137=1,D1137-'Data Transformation'!$W$25,FALSE))</f>
        <v>#NUM!</v>
      </c>
      <c r="E1136">
        <f t="array" ref="E1136">IF(ISLOGICAL(D1136),"",FREQUENCY(IF('Data Transformation'!$B$425:$B$8425='Bin Analysis'!$B1131,'Data Transformation'!$G$425:$G$8425),D1136))</f>
        <v>2001</v>
      </c>
      <c r="F1136">
        <f t="shared" si="141"/>
        <v>0</v>
      </c>
      <c r="G1136">
        <f>Weighting!$H$8</f>
        <v>0</v>
      </c>
      <c r="H1136">
        <f t="array" ref="H1136">FREQUENCY(IF('Data Transformation'!$B$4:$B$8425=B1131,'Data Transformation'!$G$4:$G$8425),'Bin Analysis'!$B1136)</f>
        <v>2073</v>
      </c>
      <c r="I1136">
        <f t="shared" si="142"/>
        <v>0</v>
      </c>
      <c r="J1136">
        <f t="shared" ref="J1136:J1153" si="143">IF(I1136=0,0,1)</f>
        <v>0</v>
      </c>
      <c r="K1136">
        <f>J1136*Weighting!$W$8</f>
        <v>0</v>
      </c>
      <c r="M1136" s="14"/>
    </row>
    <row r="1137" spans="1:13" x14ac:dyDescent="0.55000000000000004">
      <c r="A1137" s="32" t="str">
        <f>IF(Weighting!$P$9&gt;0,B1137,"")</f>
        <v/>
      </c>
      <c r="B1137" s="50" t="e">
        <f>Weighting!$C$9</f>
        <v>#DIV/0!</v>
      </c>
      <c r="C1137" t="e">
        <f>Weighting!$F$9</f>
        <v>#NUM!</v>
      </c>
      <c r="D1137" t="e">
        <f>IF(C1137=1,'Data Transformation'!$G$3+0.5*'Data Transformation'!$W$25,IF(C1138=1,D1138-'Data Transformation'!$W$25,FALSE))</f>
        <v>#NUM!</v>
      </c>
      <c r="E1137">
        <f t="array" ref="E1137">IF(ISLOGICAL(D1137),"",FREQUENCY(IF('Data Transformation'!$B$425:$B$8425='Bin Analysis'!$B1131,'Data Transformation'!$G$425:$G$8425),D1137))</f>
        <v>2001</v>
      </c>
      <c r="F1137">
        <f t="shared" si="141"/>
        <v>0</v>
      </c>
      <c r="G1137">
        <f>Weighting!$H$9</f>
        <v>0</v>
      </c>
      <c r="H1137">
        <f t="array" ref="H1137">FREQUENCY(IF('Data Transformation'!$B$4:$B$8425=B1131,'Data Transformation'!$G$4:$G$8425),'Bin Analysis'!$B1137)</f>
        <v>2073</v>
      </c>
      <c r="I1137">
        <f t="shared" si="142"/>
        <v>0</v>
      </c>
      <c r="J1137">
        <f t="shared" si="143"/>
        <v>0</v>
      </c>
      <c r="K1137">
        <f>J1137*Weighting!$W$9</f>
        <v>0</v>
      </c>
      <c r="M1137" s="14"/>
    </row>
    <row r="1138" spans="1:13" x14ac:dyDescent="0.55000000000000004">
      <c r="A1138" s="32" t="str">
        <f>IF(Weighting!$P$10&gt;0,B1138,"")</f>
        <v/>
      </c>
      <c r="B1138" t="e">
        <f>Weighting!$C$10</f>
        <v>#DIV/0!</v>
      </c>
      <c r="C1138" t="e">
        <f>Weighting!$F$10</f>
        <v>#NUM!</v>
      </c>
      <c r="D1138" t="e">
        <f>IF(C1138=1,'Data Transformation'!$G$3+0.5*'Data Transformation'!$W$25,IF(C1139=1,D1139-'Data Transformation'!$W$25,FALSE))</f>
        <v>#NUM!</v>
      </c>
      <c r="E1138">
        <f t="array" ref="E1138">IF(ISLOGICAL(D1138),"",FREQUENCY(IF('Data Transformation'!$B$425:$B$8425='Bin Analysis'!$B1131,'Data Transformation'!$G$425:$G$8425),D1138))</f>
        <v>2001</v>
      </c>
      <c r="F1138">
        <f t="shared" si="141"/>
        <v>0</v>
      </c>
      <c r="G1138">
        <f>Weighting!$H$10</f>
        <v>0</v>
      </c>
      <c r="H1138">
        <f t="array" ref="H1138">FREQUENCY(IF('Data Transformation'!$B$4:$B$8425=B1131,'Data Transformation'!$G$4:$G$8425),'Bin Analysis'!$B1138)</f>
        <v>2073</v>
      </c>
      <c r="I1138">
        <f t="shared" si="142"/>
        <v>0</v>
      </c>
      <c r="J1138">
        <f t="shared" si="143"/>
        <v>0</v>
      </c>
      <c r="K1138">
        <f>J1138*Weighting!$W$10</f>
        <v>0</v>
      </c>
      <c r="M1138" s="14"/>
    </row>
    <row r="1139" spans="1:13" x14ac:dyDescent="0.55000000000000004">
      <c r="A1139" s="32" t="str">
        <f>IF(Weighting!$P$11&gt;0,B1139,"")</f>
        <v/>
      </c>
      <c r="B1139" t="e">
        <f>Weighting!$C$11</f>
        <v>#DIV/0!</v>
      </c>
      <c r="C1139" t="e">
        <f>Weighting!$F$11</f>
        <v>#NUM!</v>
      </c>
      <c r="D1139" t="e">
        <f>IF(C1139=1,'Data Transformation'!$G$3+0.5*'Data Transformation'!$W$25,IF(C1140=1,D1140-'Data Transformation'!$W$25,FALSE))</f>
        <v>#NUM!</v>
      </c>
      <c r="E1139">
        <f t="array" ref="E1139">IF(ISLOGICAL(D1139),"",FREQUENCY(IF('Data Transformation'!$B$425:$B$8425='Bin Analysis'!$B1131,'Data Transformation'!$G$425:$G$8425),D1139))</f>
        <v>2001</v>
      </c>
      <c r="F1139">
        <f t="shared" si="141"/>
        <v>0</v>
      </c>
      <c r="G1139">
        <f>Weighting!$H$11</f>
        <v>0</v>
      </c>
      <c r="H1139">
        <f t="array" ref="H1139">FREQUENCY(IF('Data Transformation'!$B$4:$B$8425=B1131,'Data Transformation'!$G$4:$G$8425),'Bin Analysis'!$B1139)</f>
        <v>2073</v>
      </c>
      <c r="I1139">
        <f t="shared" si="142"/>
        <v>0</v>
      </c>
      <c r="J1139">
        <f t="shared" si="143"/>
        <v>0</v>
      </c>
      <c r="K1139">
        <f>J1139*Weighting!$W$11</f>
        <v>0</v>
      </c>
      <c r="M1139" s="14"/>
    </row>
    <row r="1140" spans="1:13" x14ac:dyDescent="0.55000000000000004">
      <c r="A1140" s="32" t="str">
        <f>IF(Weighting!$P$12&gt;0,B1140,"")</f>
        <v/>
      </c>
      <c r="B1140" t="e">
        <f>Weighting!$C$12</f>
        <v>#DIV/0!</v>
      </c>
      <c r="C1140" t="e">
        <f>Weighting!$F$12</f>
        <v>#NUM!</v>
      </c>
      <c r="D1140" t="e">
        <f>IF(C1140=1,'Data Transformation'!$G$3+0.5*'Data Transformation'!$W$25,IF(C1141=1,D1141-'Data Transformation'!$W$25,FALSE))</f>
        <v>#NUM!</v>
      </c>
      <c r="E1140">
        <f t="array" ref="E1140">IF(ISLOGICAL(D1140),"",FREQUENCY(IF('Data Transformation'!$B$425:$B$8425='Bin Analysis'!$B1131,'Data Transformation'!$G$425:$G$8425),D1140))</f>
        <v>2001</v>
      </c>
      <c r="F1140">
        <f t="shared" si="141"/>
        <v>0</v>
      </c>
      <c r="G1140">
        <f>Weighting!$H$12</f>
        <v>0</v>
      </c>
      <c r="H1140">
        <f t="array" ref="H1140">FREQUENCY(IF('Data Transformation'!$B$4:$B$8425=B1131,'Data Transformation'!$G$4:$G$8425),'Bin Analysis'!$B1140)</f>
        <v>2073</v>
      </c>
      <c r="I1140">
        <f t="shared" si="142"/>
        <v>0</v>
      </c>
      <c r="J1140">
        <f t="shared" si="143"/>
        <v>0</v>
      </c>
      <c r="K1140">
        <f>J1140*Weighting!$W$12</f>
        <v>0</v>
      </c>
      <c r="M1140" s="14"/>
    </row>
    <row r="1141" spans="1:13" x14ac:dyDescent="0.55000000000000004">
      <c r="A1141" s="32" t="str">
        <f>IF(Weighting!$P$13&gt;0,B1141,"")</f>
        <v/>
      </c>
      <c r="B1141" t="e">
        <f>Weighting!$C$13</f>
        <v>#DIV/0!</v>
      </c>
      <c r="C1141" t="e">
        <f>Weighting!$F$13</f>
        <v>#NUM!</v>
      </c>
      <c r="D1141" t="e">
        <f>IF(C1141=1,'Data Transformation'!$G$3+0.5*'Data Transformation'!$W$25,IF(C1142=1,D1142-'Data Transformation'!$W$25,FALSE))</f>
        <v>#NUM!</v>
      </c>
      <c r="E1141">
        <f t="array" ref="E1141">IF(ISLOGICAL(D1141),"",FREQUENCY(IF('Data Transformation'!$B$425:$B$8425='Bin Analysis'!$B1131,'Data Transformation'!$G$425:$G$8425),D1141))</f>
        <v>2001</v>
      </c>
      <c r="F1141">
        <f t="shared" si="141"/>
        <v>0</v>
      </c>
      <c r="G1141">
        <f>Weighting!$H$13</f>
        <v>0</v>
      </c>
      <c r="H1141">
        <f t="array" ref="H1141">FREQUENCY(IF('Data Transformation'!$B$4:$B$8425=B1131,'Data Transformation'!$G$4:$G$8425),'Bin Analysis'!$B1141)</f>
        <v>2073</v>
      </c>
      <c r="I1141">
        <f t="shared" si="142"/>
        <v>0</v>
      </c>
      <c r="J1141">
        <f t="shared" si="143"/>
        <v>0</v>
      </c>
      <c r="K1141">
        <f>J1141*Weighting!$W$13</f>
        <v>0</v>
      </c>
      <c r="M1141" s="14"/>
    </row>
    <row r="1142" spans="1:13" x14ac:dyDescent="0.55000000000000004">
      <c r="A1142" s="32" t="str">
        <f>IF(Weighting!$P$14&gt;0,B1142,"")</f>
        <v/>
      </c>
      <c r="B1142" t="e">
        <f>Weighting!$C$14</f>
        <v>#DIV/0!</v>
      </c>
      <c r="C1142" t="e">
        <f>Weighting!$F$14</f>
        <v>#NUM!</v>
      </c>
      <c r="D1142" t="e">
        <f>IF(C1142=1,'Data Transformation'!$G$3+0.5*'Data Transformation'!$W$25,IF(C1143=1,D1143-'Data Transformation'!$W$25,FALSE))</f>
        <v>#NUM!</v>
      </c>
      <c r="E1142">
        <f t="array" ref="E1142">IF(ISLOGICAL(D1142),"",FREQUENCY(IF('Data Transformation'!$B$425:$B$8425='Bin Analysis'!$B1131,'Data Transformation'!$G$425:$G$8425),D1142))</f>
        <v>2001</v>
      </c>
      <c r="F1142">
        <f t="shared" si="141"/>
        <v>0</v>
      </c>
      <c r="G1142">
        <f>Weighting!$H$14</f>
        <v>0</v>
      </c>
      <c r="H1142">
        <f t="array" ref="H1142">FREQUENCY(IF('Data Transformation'!$B$4:$B$8425=B1131,'Data Transformation'!$G$4:$G$8425),'Bin Analysis'!$B1142)</f>
        <v>2073</v>
      </c>
      <c r="I1142">
        <f t="shared" si="142"/>
        <v>0</v>
      </c>
      <c r="J1142">
        <f t="shared" si="143"/>
        <v>0</v>
      </c>
      <c r="K1142">
        <f>J1142*Weighting!$W$14</f>
        <v>0</v>
      </c>
      <c r="M1142" s="14"/>
    </row>
    <row r="1143" spans="1:13" x14ac:dyDescent="0.55000000000000004">
      <c r="A1143" s="32" t="str">
        <f>IF(Weighting!$P$15&gt;0,B1143,"")</f>
        <v/>
      </c>
      <c r="B1143" t="e">
        <f>Weighting!$C$15</f>
        <v>#DIV/0!</v>
      </c>
      <c r="C1143" t="e">
        <f>Weighting!$F$15</f>
        <v>#NUM!</v>
      </c>
      <c r="D1143" t="e">
        <f>IF(C1143=1,'Data Transformation'!$G$3+0.5*'Data Transformation'!$W$25,IF(C1144=1,D1144-'Data Transformation'!$W$25,FALSE))</f>
        <v>#NUM!</v>
      </c>
      <c r="E1143">
        <f t="array" ref="E1143">IF(ISLOGICAL(D1143),"",FREQUENCY(IF('Data Transformation'!$B$425:$B$8425='Bin Analysis'!$B1131,'Data Transformation'!$G$425:$G$8425),D1143))</f>
        <v>2001</v>
      </c>
      <c r="F1143">
        <f t="shared" si="141"/>
        <v>0</v>
      </c>
      <c r="G1143">
        <f>Weighting!$H$15</f>
        <v>0</v>
      </c>
      <c r="H1143">
        <f t="array" ref="H1143">FREQUENCY(IF('Data Transformation'!$B$4:$B$8425=B1131,'Data Transformation'!$G$4:$G$8425),'Bin Analysis'!$B1143)</f>
        <v>2073</v>
      </c>
      <c r="I1143">
        <f t="shared" si="142"/>
        <v>0</v>
      </c>
      <c r="J1143">
        <f t="shared" si="143"/>
        <v>0</v>
      </c>
      <c r="K1143">
        <f>J1143*Weighting!$W$15</f>
        <v>0</v>
      </c>
      <c r="M1143" s="14"/>
    </row>
    <row r="1144" spans="1:13" x14ac:dyDescent="0.55000000000000004">
      <c r="A1144" s="32" t="str">
        <f>IF(Weighting!$P$16&gt;0,B1144,"")</f>
        <v/>
      </c>
      <c r="B1144" t="e">
        <f>Weighting!$C$16</f>
        <v>#DIV/0!</v>
      </c>
      <c r="C1144" t="e">
        <f>Weighting!$F$16</f>
        <v>#NUM!</v>
      </c>
      <c r="D1144" t="e">
        <f>IF(C1144=1,'Data Transformation'!$G$3+0.5*'Data Transformation'!$W$25,IF(C1145=1,D1145-'Data Transformation'!$W$25,FALSE))</f>
        <v>#NUM!</v>
      </c>
      <c r="E1144">
        <f t="array" ref="E1144">IF(ISLOGICAL(D1144),"",FREQUENCY(IF('Data Transformation'!$B$425:$B$8425='Bin Analysis'!$B1131,'Data Transformation'!$G$425:$G$8425),D1144))</f>
        <v>2001</v>
      </c>
      <c r="F1144">
        <f t="shared" si="141"/>
        <v>0</v>
      </c>
      <c r="G1144">
        <f>Weighting!$H$16</f>
        <v>0</v>
      </c>
      <c r="H1144">
        <f t="array" ref="H1144">FREQUENCY(IF('Data Transformation'!$B$4:$B$8425=B1131,'Data Transformation'!$G$4:$G$8425),'Bin Analysis'!$B1144)</f>
        <v>2073</v>
      </c>
      <c r="I1144">
        <f t="shared" si="142"/>
        <v>0</v>
      </c>
      <c r="J1144">
        <f t="shared" si="143"/>
        <v>0</v>
      </c>
      <c r="K1144">
        <f>J1144*Weighting!$W$16</f>
        <v>0</v>
      </c>
      <c r="M1144" s="14"/>
    </row>
    <row r="1145" spans="1:13" x14ac:dyDescent="0.55000000000000004">
      <c r="A1145" s="32" t="str">
        <f>IF(Weighting!$P$17&gt;0,B1145,"")</f>
        <v/>
      </c>
      <c r="B1145" t="e">
        <f>Weighting!$C$17</f>
        <v>#DIV/0!</v>
      </c>
      <c r="C1145" t="e">
        <f>Weighting!$F$17</f>
        <v>#NUM!</v>
      </c>
      <c r="D1145" t="e">
        <f>IF(C1145=1,'Data Transformation'!$G$3+0.5*'Data Transformation'!$W$25,IF(C1146=1,D1146-'Data Transformation'!$W$25,FALSE))</f>
        <v>#NUM!</v>
      </c>
      <c r="E1145">
        <f t="array" ref="E1145">IF(ISLOGICAL(D1145),"",FREQUENCY(IF('Data Transformation'!$B$425:$B$8425='Bin Analysis'!$B1131,'Data Transformation'!$G$425:$G$8425),D1145))</f>
        <v>2001</v>
      </c>
      <c r="F1145">
        <f t="shared" si="141"/>
        <v>0</v>
      </c>
      <c r="G1145">
        <f>Weighting!$H$17</f>
        <v>0</v>
      </c>
      <c r="H1145">
        <f t="array" ref="H1145">FREQUENCY(IF('Data Transformation'!$B$4:$B$8425=B1131,'Data Transformation'!$G$4:$G$8425),'Bin Analysis'!$B1145)</f>
        <v>2073</v>
      </c>
      <c r="I1145">
        <f t="shared" si="142"/>
        <v>0</v>
      </c>
      <c r="J1145">
        <f t="shared" si="143"/>
        <v>0</v>
      </c>
      <c r="K1145">
        <f>J1145*Weighting!$W$17</f>
        <v>0</v>
      </c>
      <c r="M1145" s="14"/>
    </row>
    <row r="1146" spans="1:13" x14ac:dyDescent="0.55000000000000004">
      <c r="A1146" s="32" t="str">
        <f>IF(Weighting!$P$18&gt;0,B1146,"")</f>
        <v/>
      </c>
      <c r="B1146" t="e">
        <f>Weighting!$C$18</f>
        <v>#DIV/0!</v>
      </c>
      <c r="C1146" t="e">
        <f>Weighting!$F$18</f>
        <v>#NUM!</v>
      </c>
      <c r="D1146" t="e">
        <f>IF(C1146=1,'Data Transformation'!$G$3+0.5*'Data Transformation'!$W$25,IF(C1147=1,D1147-'Data Transformation'!$W$25,FALSE))</f>
        <v>#NUM!</v>
      </c>
      <c r="E1146">
        <f t="array" ref="E1146">IF(ISLOGICAL(D1146),"",FREQUENCY(IF('Data Transformation'!$B$425:$B$8425='Bin Analysis'!$B1131,'Data Transformation'!$G$425:$G$8425),D1146))</f>
        <v>2001</v>
      </c>
      <c r="F1146">
        <f t="shared" si="141"/>
        <v>0</v>
      </c>
      <c r="G1146">
        <f>Weighting!$H$18</f>
        <v>0</v>
      </c>
      <c r="H1146">
        <f t="array" ref="H1146">FREQUENCY(IF('Data Transformation'!$B$4:$B$8425=B1131,'Data Transformation'!$G$4:$G$8425),'Bin Analysis'!$B1146)</f>
        <v>2073</v>
      </c>
      <c r="I1146">
        <f t="shared" si="142"/>
        <v>0</v>
      </c>
      <c r="J1146">
        <f t="shared" si="143"/>
        <v>0</v>
      </c>
      <c r="K1146">
        <f>J1146*Weighting!$W$18</f>
        <v>0</v>
      </c>
      <c r="M1146" s="14"/>
    </row>
    <row r="1147" spans="1:13" x14ac:dyDescent="0.55000000000000004">
      <c r="A1147" s="32" t="str">
        <f>IF(Weighting!$P$19&gt;0,B1147,"")</f>
        <v/>
      </c>
      <c r="B1147" t="e">
        <f>Weighting!$C$19</f>
        <v>#DIV/0!</v>
      </c>
      <c r="C1147" t="e">
        <f>Weighting!$F$19</f>
        <v>#NUM!</v>
      </c>
      <c r="D1147" t="e">
        <f>IF(C1147=1,'Data Transformation'!$G$3+0.5*'Data Transformation'!$W$25,IF(C1148=1,D1148-'Data Transformation'!$W$25,FALSE))</f>
        <v>#NUM!</v>
      </c>
      <c r="E1147">
        <f t="array" ref="E1147">IF(ISLOGICAL(D1147),"",FREQUENCY(IF('Data Transformation'!$B$425:$B$8425='Bin Analysis'!$B1131,'Data Transformation'!$G$425:$G$8425),D1147))</f>
        <v>2001</v>
      </c>
      <c r="F1147">
        <f t="shared" si="141"/>
        <v>0</v>
      </c>
      <c r="G1147">
        <f>Weighting!$H$19</f>
        <v>0</v>
      </c>
      <c r="H1147">
        <f t="array" ref="H1147">FREQUENCY(IF('Data Transformation'!$B$4:$B$8425=B1131,'Data Transformation'!$G$4:$G$8425),'Bin Analysis'!$B1147)</f>
        <v>2073</v>
      </c>
      <c r="I1147">
        <f t="shared" si="142"/>
        <v>0</v>
      </c>
      <c r="J1147">
        <f t="shared" si="143"/>
        <v>0</v>
      </c>
      <c r="K1147">
        <f>J1147*Weighting!$W$19</f>
        <v>0</v>
      </c>
      <c r="M1147" s="14"/>
    </row>
    <row r="1148" spans="1:13" x14ac:dyDescent="0.55000000000000004">
      <c r="A1148" s="32" t="str">
        <f>IF(Weighting!$P$20&gt;0,B1148,"")</f>
        <v/>
      </c>
      <c r="B1148" t="e">
        <f>Weighting!$C$20</f>
        <v>#DIV/0!</v>
      </c>
      <c r="C1148" t="e">
        <f>Weighting!$F$20</f>
        <v>#NUM!</v>
      </c>
      <c r="D1148" t="e">
        <f>IF(C1148=1,'Data Transformation'!$G$3+0.5*'Data Transformation'!$W$25,IF(C1149=1,D1149-'Data Transformation'!$W$25,FALSE))</f>
        <v>#NUM!</v>
      </c>
      <c r="E1148">
        <f t="array" ref="E1148">IF(ISLOGICAL(D1148),"",FREQUENCY(IF('Data Transformation'!$B$425:$B$8425='Bin Analysis'!$B1131,'Data Transformation'!$G$425:$G$8425),D1148))</f>
        <v>2001</v>
      </c>
      <c r="F1148">
        <f t="shared" si="141"/>
        <v>0</v>
      </c>
      <c r="G1148">
        <f>Weighting!$H$20</f>
        <v>0</v>
      </c>
      <c r="H1148">
        <f t="array" ref="H1148">FREQUENCY(IF('Data Transformation'!$B$4:$B$8425=B1131,'Data Transformation'!$G$4:$G$8425),'Bin Analysis'!$B1148)</f>
        <v>2073</v>
      </c>
      <c r="I1148">
        <f t="shared" si="142"/>
        <v>0</v>
      </c>
      <c r="J1148">
        <f t="shared" si="143"/>
        <v>0</v>
      </c>
      <c r="K1148">
        <f>J1148*Weighting!$W$20</f>
        <v>0</v>
      </c>
      <c r="M1148" s="14"/>
    </row>
    <row r="1149" spans="1:13" x14ac:dyDescent="0.55000000000000004">
      <c r="A1149" s="32" t="str">
        <f>IF(Weighting!$P$21&gt;0,B1149,"")</f>
        <v/>
      </c>
      <c r="B1149" t="e">
        <f>Weighting!$C$21</f>
        <v>#DIV/0!</v>
      </c>
      <c r="C1149" t="e">
        <f>Weighting!$F$21</f>
        <v>#NUM!</v>
      </c>
      <c r="D1149" t="e">
        <f>IF(C1149=1,'Data Transformation'!$G$3+0.5*'Data Transformation'!$W$25,IF(C1150=1,D1150-'Data Transformation'!$W$25,FALSE))</f>
        <v>#NUM!</v>
      </c>
      <c r="E1149">
        <f t="array" ref="E1149">IF(ISLOGICAL(D1149),"",FREQUENCY(IF('Data Transformation'!$B$425:$B$8425='Bin Analysis'!$B1131,'Data Transformation'!$G$425:$G$8425),D1149))</f>
        <v>2001</v>
      </c>
      <c r="F1149">
        <f t="shared" si="141"/>
        <v>0</v>
      </c>
      <c r="G1149">
        <f>Weighting!$H$21</f>
        <v>0</v>
      </c>
      <c r="H1149">
        <f t="array" ref="H1149">FREQUENCY(IF('Data Transformation'!$B$4:$B$8425=B1131,'Data Transformation'!$G$4:$G$8425),'Bin Analysis'!$B1149)</f>
        <v>2073</v>
      </c>
      <c r="I1149">
        <f t="shared" si="142"/>
        <v>0</v>
      </c>
      <c r="J1149">
        <f t="shared" si="143"/>
        <v>0</v>
      </c>
      <c r="K1149">
        <f>J1149*Weighting!$W$21</f>
        <v>0</v>
      </c>
      <c r="M1149" s="14"/>
    </row>
    <row r="1150" spans="1:13" x14ac:dyDescent="0.55000000000000004">
      <c r="A1150" s="32" t="str">
        <f>IF(Weighting!$P$22&gt;0,B1150,"")</f>
        <v/>
      </c>
      <c r="B1150" t="e">
        <f>Weighting!$C$22</f>
        <v>#DIV/0!</v>
      </c>
      <c r="C1150" t="e">
        <f>Weighting!$F$22</f>
        <v>#NUM!</v>
      </c>
      <c r="D1150" t="e">
        <f>IF(C1150=1,'Data Transformation'!$G$3+0.5*'Data Transformation'!$W$25,IF(C1151=1,D1151-'Data Transformation'!$W$25,FALSE))</f>
        <v>#NUM!</v>
      </c>
      <c r="E1150">
        <f t="array" ref="E1150">IF(ISLOGICAL(D1150),"",FREQUENCY(IF('Data Transformation'!$B$425:$B$8425='Bin Analysis'!$B1131,'Data Transformation'!$G$425:$G$8425),D1150))</f>
        <v>2001</v>
      </c>
      <c r="F1150">
        <f t="shared" si="141"/>
        <v>0</v>
      </c>
      <c r="G1150">
        <f>Weighting!$H$22</f>
        <v>0</v>
      </c>
      <c r="H1150">
        <f t="array" ref="H1150">FREQUENCY(IF('Data Transformation'!$B$4:$B$8425=B1131,'Data Transformation'!$G$4:$G$8425),'Bin Analysis'!$B1150)</f>
        <v>2073</v>
      </c>
      <c r="I1150">
        <f t="shared" si="142"/>
        <v>0</v>
      </c>
      <c r="J1150">
        <f t="shared" si="143"/>
        <v>0</v>
      </c>
      <c r="K1150">
        <f>J1150*Weighting!$W$22</f>
        <v>0</v>
      </c>
      <c r="M1150" s="14"/>
    </row>
    <row r="1151" spans="1:13" x14ac:dyDescent="0.55000000000000004">
      <c r="A1151" s="32" t="str">
        <f>IF(Weighting!$P$23&gt;0,B1151,"")</f>
        <v/>
      </c>
      <c r="B1151" t="e">
        <f>Weighting!$C$23</f>
        <v>#DIV/0!</v>
      </c>
      <c r="C1151" t="e">
        <f>Weighting!$F$23</f>
        <v>#NUM!</v>
      </c>
      <c r="D1151" t="e">
        <f>IF(C1151=1,'Data Transformation'!$G$3+0.5*'Data Transformation'!$W$25,IF(C1152=1,D1152-'Data Transformation'!$W$25,FALSE))</f>
        <v>#NUM!</v>
      </c>
      <c r="E1151">
        <f t="array" ref="E1151">IF(ISLOGICAL(D1151),"",FREQUENCY(IF('Data Transformation'!$B$425:$B$8425='Bin Analysis'!$B1131,'Data Transformation'!$G$425:$G$8425),D1151))</f>
        <v>2001</v>
      </c>
      <c r="F1151">
        <f t="shared" si="141"/>
        <v>0</v>
      </c>
      <c r="G1151">
        <f>Weighting!$H$23</f>
        <v>0</v>
      </c>
      <c r="H1151">
        <f t="array" ref="H1151">FREQUENCY(IF('Data Transformation'!$B$4:$B$8425=B1131,'Data Transformation'!$G$4:$G$8425),'Bin Analysis'!$B1151)</f>
        <v>2073</v>
      </c>
      <c r="I1151">
        <f t="shared" si="142"/>
        <v>0</v>
      </c>
      <c r="J1151">
        <f t="shared" si="143"/>
        <v>0</v>
      </c>
      <c r="K1151">
        <f>J1151*Weighting!$W$23</f>
        <v>0</v>
      </c>
      <c r="M1151" s="14"/>
    </row>
    <row r="1152" spans="1:13" x14ac:dyDescent="0.55000000000000004">
      <c r="A1152" s="32" t="str">
        <f>IF(Weighting!$P$24&gt;0,B1152,"")</f>
        <v/>
      </c>
      <c r="B1152" t="e">
        <f>Weighting!$C$24</f>
        <v>#DIV/0!</v>
      </c>
      <c r="C1152" t="e">
        <f>Weighting!$F$24</f>
        <v>#NUM!</v>
      </c>
      <c r="D1152" t="e">
        <f>IF(C1152=1,'Data Transformation'!$G$3+0.5*'Data Transformation'!$W$25,IF(C1153=1,D1153-'Data Transformation'!$W$25,FALSE))</f>
        <v>#NUM!</v>
      </c>
      <c r="E1152">
        <f t="array" ref="E1152">IF(ISLOGICAL(D1152),"",FREQUENCY(IF('Data Transformation'!$B$425:$B$8425='Bin Analysis'!$B1131,'Data Transformation'!$G$425:$G$8425),D1152))</f>
        <v>2001</v>
      </c>
      <c r="F1152">
        <f t="shared" si="141"/>
        <v>0</v>
      </c>
      <c r="G1152">
        <f>Weighting!$H$24</f>
        <v>0</v>
      </c>
      <c r="H1152">
        <f t="array" ref="H1152">FREQUENCY(IF('Data Transformation'!$B$4:$B$8425=B1131,'Data Transformation'!$G$4:$G$8425),'Bin Analysis'!$B1152)</f>
        <v>2073</v>
      </c>
      <c r="I1152">
        <f t="shared" si="142"/>
        <v>0</v>
      </c>
      <c r="J1152">
        <f t="shared" si="143"/>
        <v>0</v>
      </c>
      <c r="K1152">
        <f>J1152*Weighting!$W$24</f>
        <v>0</v>
      </c>
      <c r="M1152" s="14"/>
    </row>
    <row r="1153" spans="1:25" x14ac:dyDescent="0.55000000000000004">
      <c r="A1153" s="32" t="str">
        <f>IF(Weighting!$P$25&gt;0,B1153,"")</f>
        <v/>
      </c>
      <c r="B1153" t="e">
        <f>Weighting!$C$25</f>
        <v>#DIV/0!</v>
      </c>
      <c r="C1153" t="e">
        <f>Weighting!$F$25</f>
        <v>#NUM!</v>
      </c>
      <c r="D1153" t="e">
        <f>IF(C1153=1,'Data Transformation'!$G$3+0.5*'Data Transformation'!$W$25,IF(C1154=1,D1154-'Data Transformation'!$W$25,FALSE))</f>
        <v>#NUM!</v>
      </c>
      <c r="E1153">
        <f t="array" ref="E1153">IF(ISLOGICAL(D1153),"",FREQUENCY(IF('Data Transformation'!$B$425:$B$8425='Bin Analysis'!$B1131,'Data Transformation'!$G$425:$G$8425),D1153))</f>
        <v>2001</v>
      </c>
      <c r="F1153">
        <f t="shared" si="141"/>
        <v>0</v>
      </c>
      <c r="G1153">
        <f>Weighting!$H$25</f>
        <v>0</v>
      </c>
      <c r="H1153">
        <f t="array" ref="H1153">FREQUENCY(IF('Data Transformation'!$B$4:$B$8425=B1131,'Data Transformation'!$G$4:$G$8425),'Bin Analysis'!$B1153)</f>
        <v>2073</v>
      </c>
      <c r="I1153">
        <f t="shared" si="142"/>
        <v>0</v>
      </c>
      <c r="J1153">
        <f t="shared" si="143"/>
        <v>0</v>
      </c>
      <c r="K1153">
        <f>J1153*Weighting!$W$25</f>
        <v>0</v>
      </c>
      <c r="M1153" s="14"/>
    </row>
    <row r="1154" spans="1:25" x14ac:dyDescent="0.55000000000000004">
      <c r="O1154"/>
      <c r="P1154"/>
      <c r="Q1154"/>
      <c r="R1154"/>
    </row>
    <row r="1155" spans="1:25" ht="23.35" x14ac:dyDescent="0.8">
      <c r="A1155" s="21" t="s">
        <v>0</v>
      </c>
      <c r="B1155" s="21" t="str">
        <f>IFERROR(VLOOKUP(C1155,'Data Transformation'!$L$6:$M$426,2,FALSE),"")</f>
        <v/>
      </c>
      <c r="C1155" s="21">
        <f>C1131+1</f>
        <v>48</v>
      </c>
      <c r="D1155" s="21"/>
      <c r="E1155" s="21"/>
      <c r="F1155" s="21"/>
      <c r="G1155" s="21"/>
      <c r="H1155" s="22"/>
      <c r="I1155" s="22"/>
      <c r="J1155" s="22"/>
      <c r="K1155" s="21"/>
      <c r="L1155" s="21" t="str">
        <f>B1155</f>
        <v/>
      </c>
      <c r="M1155" s="23" t="e">
        <f>INDEX('Data Transformation'!$O$4:$O$424,MATCH($B1155,'Data Transformation'!$M$4:$M$424,0),MATCH($M$2,'Data Transformation'!$O$3,0))</f>
        <v>#N/A</v>
      </c>
      <c r="N1155" s="27" t="e">
        <f>IF('Input and Summary Results'!$J$16="minimum",'Bin Analysis'!X1156/(M1155-1),'Bin Analysis'!Y1155/('Bin Analysis'!M1155-1))</f>
        <v>#N/A</v>
      </c>
      <c r="O1155" s="27" t="e">
        <f>IF(M1155=FALSE,NA(),(VLOOKUP(1,C1158:K1177,4,FALSE))/(M1155-1))</f>
        <v>#N/A</v>
      </c>
      <c r="P1155" s="27" t="e">
        <f>IF(M1155=FALSE,NA(),SUM(J1158:J1177)/Weighting!$S$5)</f>
        <v>#N/A</v>
      </c>
      <c r="Q1155" s="27" t="e">
        <f>IF(M1155=FALSE,NA(),SUM(K1158:K1177)/Weighting!$S$6)</f>
        <v>#N/A</v>
      </c>
      <c r="R1155" s="27" t="e">
        <f>IF(M1155=FALSE,NA(),(VLOOKUP(1,G1158:K1177,3,FALSE))/(M1155-1))</f>
        <v>#N/A</v>
      </c>
      <c r="S1155" s="22" t="e">
        <f>IF(M1155=FALSE,NA(),IF(SUM(J1158:J1177)=2,"yes","no"))</f>
        <v>#N/A</v>
      </c>
      <c r="X1155" s="2" cm="2">
        <f t="array" ref="X1155:X1156">FREQUENCY(IF('Data Transformation'!$B$425:$B$6424='Bin Analysis'!L1155,'Data Transformation'!$G$425:$G$6424),'Data Transformation'!$U$11)</f>
        <v>0</v>
      </c>
      <c r="Y1155" s="2" cm="2">
        <f t="array" ref="Y1155:Y1156">FREQUENCY(IF('Data Transformation'!$B$425:$B$6424='Bin Analysis'!L1155,'Data Transformation'!$G$425:$G$6424),'Data Transformation'!$U$12)</f>
        <v>0</v>
      </c>
    </row>
    <row r="1156" spans="1:25" x14ac:dyDescent="0.55000000000000004">
      <c r="A1156" s="14" t="s">
        <v>67</v>
      </c>
      <c r="B1156" t="s">
        <v>47</v>
      </c>
      <c r="C1156" t="s">
        <v>5</v>
      </c>
      <c r="D1156" t="s">
        <v>100</v>
      </c>
      <c r="E1156" t="s">
        <v>101</v>
      </c>
      <c r="F1156" t="s">
        <v>102</v>
      </c>
      <c r="G1156" t="s">
        <v>70</v>
      </c>
      <c r="H1156" t="s">
        <v>31</v>
      </c>
      <c r="I1156" t="s">
        <v>32</v>
      </c>
      <c r="J1156" t="s">
        <v>46</v>
      </c>
      <c r="K1156" s="14" t="s">
        <v>45</v>
      </c>
      <c r="M1156" s="14"/>
      <c r="X1156" s="2">
        <v>0</v>
      </c>
      <c r="Y1156" s="2">
        <v>0</v>
      </c>
    </row>
    <row r="1157" spans="1:25" x14ac:dyDescent="0.55000000000000004">
      <c r="A1157" s="32"/>
      <c r="D1157" t="e">
        <f>IF(C1157=1,'Data Transformation'!$G$3+0.5*'Data Transformation'!$W$25,IF(C1158=1,D1158-'Data Transformation'!$W$25,FALSE))</f>
        <v>#NUM!</v>
      </c>
      <c r="E1157">
        <f t="array" ref="E1157">IF(ISLOGICAL(D1157),"",FREQUENCY(IF('Data Transformation'!$B$425:$B$8425='Bin Analysis'!$B1155,'Data Transformation'!$G$425:$G$8425),D1157))</f>
        <v>2001</v>
      </c>
      <c r="F1157" t="e">
        <f>IF(ISLOGICAL(D1157),"",E1157-E1156)</f>
        <v>#VALUE!</v>
      </c>
      <c r="M1157" s="14"/>
    </row>
    <row r="1158" spans="1:25" x14ac:dyDescent="0.55000000000000004">
      <c r="A1158" s="32" t="e">
        <f>IF(Weighting!$P$6&gt;0,B1158,"")</f>
        <v>#NUM!</v>
      </c>
      <c r="B1158" t="e">
        <f>Weighting!$C$6</f>
        <v>#DIV/0!</v>
      </c>
      <c r="C1158" t="e">
        <f>Weighting!$F$6</f>
        <v>#NUM!</v>
      </c>
      <c r="D1158" t="e">
        <f>IF(C1158=1,'Data Transformation'!$G$3+0.5*'Data Transformation'!$W$25,IF(C1159=1,D1159-'Data Transformation'!$W$25,FALSE))</f>
        <v>#NUM!</v>
      </c>
      <c r="E1158">
        <f t="array" ref="E1158">IF(ISLOGICAL(D1158),"",FREQUENCY(IF('Data Transformation'!$B$425:$B$8425='Bin Analysis'!$B1155,'Data Transformation'!$G$425:$G$8425),D1158))</f>
        <v>2001</v>
      </c>
      <c r="F1158">
        <f>IF(ISLOGICAL(D1158),"",E1158-E1157)</f>
        <v>0</v>
      </c>
      <c r="G1158">
        <f>Weighting!$H$6</f>
        <v>1</v>
      </c>
      <c r="H1158">
        <f t="array" ref="H1158">FREQUENCY(IF('Data Transformation'!$B$4:$B$8425=B1155,'Data Transformation'!$G$4:$G$8425),'Bin Analysis'!$B1158)</f>
        <v>2073</v>
      </c>
      <c r="I1158">
        <f>H1158-H1157</f>
        <v>2073</v>
      </c>
      <c r="J1158">
        <f>IF(I1158=0,0,1)</f>
        <v>1</v>
      </c>
      <c r="K1158" t="e">
        <f>J1158*Weighting!$W$6</f>
        <v>#NUM!</v>
      </c>
      <c r="M1158" s="14"/>
    </row>
    <row r="1159" spans="1:25" x14ac:dyDescent="0.55000000000000004">
      <c r="A1159" s="32" t="str">
        <f>IF(Weighting!$P$7&gt;0,B1159,"")</f>
        <v/>
      </c>
      <c r="B1159" t="e">
        <f>Weighting!$C$7</f>
        <v>#DIV/0!</v>
      </c>
      <c r="C1159" t="e">
        <f>Weighting!$F$7</f>
        <v>#NUM!</v>
      </c>
      <c r="D1159" t="e">
        <f>IF(C1159=1,'Data Transformation'!$G$3+0.5*'Data Transformation'!$W$25,IF(C1160=1,D1160-'Data Transformation'!$W$25,FALSE))</f>
        <v>#NUM!</v>
      </c>
      <c r="E1159">
        <f t="array" ref="E1159">IF(ISLOGICAL(D1159),"",FREQUENCY(IF('Data Transformation'!$B$425:$B$8425='Bin Analysis'!$B1155,'Data Transformation'!$G$425:$G$8425),D1159))</f>
        <v>2001</v>
      </c>
      <c r="F1159">
        <f t="shared" ref="F1159:F1177" si="144">IF(ISLOGICAL(D1159),"",E1159-E1158)</f>
        <v>0</v>
      </c>
      <c r="G1159">
        <f>Weighting!$H$7</f>
        <v>0</v>
      </c>
      <c r="H1159">
        <f t="array" ref="H1159">FREQUENCY(IF('Data Transformation'!$B$4:$B$8425=B1155,'Data Transformation'!$G$4:$G$8425),'Bin Analysis'!$B1159)</f>
        <v>2073</v>
      </c>
      <c r="I1159">
        <f t="shared" ref="I1159:I1177" si="145">H1159-H1158</f>
        <v>0</v>
      </c>
      <c r="J1159">
        <f>IF(I1159=0,0,1)</f>
        <v>0</v>
      </c>
      <c r="K1159">
        <f>J1159*Weighting!$W$7</f>
        <v>0</v>
      </c>
      <c r="M1159" s="14"/>
    </row>
    <row r="1160" spans="1:25" x14ac:dyDescent="0.55000000000000004">
      <c r="A1160" s="32" t="str">
        <f>IF(Weighting!$P$8&gt;0,B1160,"")</f>
        <v/>
      </c>
      <c r="B1160" t="e">
        <f>Weighting!$C$8</f>
        <v>#DIV/0!</v>
      </c>
      <c r="C1160" t="e">
        <f>Weighting!$F$8</f>
        <v>#NUM!</v>
      </c>
      <c r="D1160" t="e">
        <f>IF(C1160=1,'Data Transformation'!$G$3+0.5*'Data Transformation'!$W$25,IF(C1161=1,D1161-'Data Transformation'!$W$25,FALSE))</f>
        <v>#NUM!</v>
      </c>
      <c r="E1160">
        <f t="array" ref="E1160">IF(ISLOGICAL(D1160),"",FREQUENCY(IF('Data Transformation'!$B$425:$B$8425='Bin Analysis'!$B1155,'Data Transformation'!$G$425:$G$8425),D1160))</f>
        <v>2001</v>
      </c>
      <c r="F1160">
        <f t="shared" si="144"/>
        <v>0</v>
      </c>
      <c r="G1160">
        <f>Weighting!$H$8</f>
        <v>0</v>
      </c>
      <c r="H1160">
        <f t="array" ref="H1160">FREQUENCY(IF('Data Transformation'!$B$4:$B$8425=B1155,'Data Transformation'!$G$4:$G$8425),'Bin Analysis'!$B1160)</f>
        <v>2073</v>
      </c>
      <c r="I1160">
        <f t="shared" si="145"/>
        <v>0</v>
      </c>
      <c r="J1160">
        <f t="shared" ref="J1160:J1177" si="146">IF(I1160=0,0,1)</f>
        <v>0</v>
      </c>
      <c r="K1160">
        <f>J1160*Weighting!$W$8</f>
        <v>0</v>
      </c>
      <c r="M1160" s="14"/>
    </row>
    <row r="1161" spans="1:25" x14ac:dyDescent="0.55000000000000004">
      <c r="A1161" s="32" t="str">
        <f>IF(Weighting!$P$9&gt;0,B1161,"")</f>
        <v/>
      </c>
      <c r="B1161" s="50" t="e">
        <f>Weighting!$C$9</f>
        <v>#DIV/0!</v>
      </c>
      <c r="C1161" t="e">
        <f>Weighting!$F$9</f>
        <v>#NUM!</v>
      </c>
      <c r="D1161" t="e">
        <f>IF(C1161=1,'Data Transformation'!$G$3+0.5*'Data Transformation'!$W$25,IF(C1162=1,D1162-'Data Transformation'!$W$25,FALSE))</f>
        <v>#NUM!</v>
      </c>
      <c r="E1161">
        <f t="array" ref="E1161">IF(ISLOGICAL(D1161),"",FREQUENCY(IF('Data Transformation'!$B$425:$B$8425='Bin Analysis'!$B1155,'Data Transformation'!$G$425:$G$8425),D1161))</f>
        <v>2001</v>
      </c>
      <c r="F1161">
        <f t="shared" si="144"/>
        <v>0</v>
      </c>
      <c r="G1161">
        <f>Weighting!$H$9</f>
        <v>0</v>
      </c>
      <c r="H1161">
        <f t="array" ref="H1161">FREQUENCY(IF('Data Transformation'!$B$4:$B$8425=B1155,'Data Transformation'!$G$4:$G$8425),'Bin Analysis'!$B1161)</f>
        <v>2073</v>
      </c>
      <c r="I1161">
        <f t="shared" si="145"/>
        <v>0</v>
      </c>
      <c r="J1161">
        <f t="shared" si="146"/>
        <v>0</v>
      </c>
      <c r="K1161">
        <f>J1161*Weighting!$W$9</f>
        <v>0</v>
      </c>
      <c r="M1161" s="14"/>
    </row>
    <row r="1162" spans="1:25" x14ac:dyDescent="0.55000000000000004">
      <c r="A1162" s="32" t="str">
        <f>IF(Weighting!$P$10&gt;0,B1162,"")</f>
        <v/>
      </c>
      <c r="B1162" t="e">
        <f>Weighting!$C$10</f>
        <v>#DIV/0!</v>
      </c>
      <c r="C1162" t="e">
        <f>Weighting!$F$10</f>
        <v>#NUM!</v>
      </c>
      <c r="D1162" t="e">
        <f>IF(C1162=1,'Data Transformation'!$G$3+0.5*'Data Transformation'!$W$25,IF(C1163=1,D1163-'Data Transformation'!$W$25,FALSE))</f>
        <v>#NUM!</v>
      </c>
      <c r="E1162">
        <f t="array" ref="E1162">IF(ISLOGICAL(D1162),"",FREQUENCY(IF('Data Transformation'!$B$425:$B$8425='Bin Analysis'!$B1155,'Data Transformation'!$G$425:$G$8425),D1162))</f>
        <v>2001</v>
      </c>
      <c r="F1162">
        <f t="shared" si="144"/>
        <v>0</v>
      </c>
      <c r="G1162">
        <f>Weighting!$H$10</f>
        <v>0</v>
      </c>
      <c r="H1162">
        <f t="array" ref="H1162">FREQUENCY(IF('Data Transformation'!$B$4:$B$8425=B1155,'Data Transformation'!$G$4:$G$8425),'Bin Analysis'!$B1162)</f>
        <v>2073</v>
      </c>
      <c r="I1162">
        <f t="shared" si="145"/>
        <v>0</v>
      </c>
      <c r="J1162">
        <f t="shared" si="146"/>
        <v>0</v>
      </c>
      <c r="K1162">
        <f>J1162*Weighting!$W$10</f>
        <v>0</v>
      </c>
      <c r="M1162" s="14"/>
    </row>
    <row r="1163" spans="1:25" x14ac:dyDescent="0.55000000000000004">
      <c r="A1163" s="32" t="str">
        <f>IF(Weighting!$P$11&gt;0,B1163,"")</f>
        <v/>
      </c>
      <c r="B1163" t="e">
        <f>Weighting!$C$11</f>
        <v>#DIV/0!</v>
      </c>
      <c r="C1163" t="e">
        <f>Weighting!$F$11</f>
        <v>#NUM!</v>
      </c>
      <c r="D1163" t="e">
        <f>IF(C1163=1,'Data Transformation'!$G$3+0.5*'Data Transformation'!$W$25,IF(C1164=1,D1164-'Data Transformation'!$W$25,FALSE))</f>
        <v>#NUM!</v>
      </c>
      <c r="E1163">
        <f t="array" ref="E1163">IF(ISLOGICAL(D1163),"",FREQUENCY(IF('Data Transformation'!$B$425:$B$8425='Bin Analysis'!$B1155,'Data Transformation'!$G$425:$G$8425),D1163))</f>
        <v>2001</v>
      </c>
      <c r="F1163">
        <f t="shared" si="144"/>
        <v>0</v>
      </c>
      <c r="G1163">
        <f>Weighting!$H$11</f>
        <v>0</v>
      </c>
      <c r="H1163">
        <f t="array" ref="H1163">FREQUENCY(IF('Data Transformation'!$B$4:$B$8425=B1155,'Data Transformation'!$G$4:$G$8425),'Bin Analysis'!$B1163)</f>
        <v>2073</v>
      </c>
      <c r="I1163">
        <f t="shared" si="145"/>
        <v>0</v>
      </c>
      <c r="J1163">
        <f t="shared" si="146"/>
        <v>0</v>
      </c>
      <c r="K1163">
        <f>J1163*Weighting!$W$11</f>
        <v>0</v>
      </c>
      <c r="M1163" s="14"/>
    </row>
    <row r="1164" spans="1:25" x14ac:dyDescent="0.55000000000000004">
      <c r="A1164" s="32" t="str">
        <f>IF(Weighting!$P$12&gt;0,B1164,"")</f>
        <v/>
      </c>
      <c r="B1164" t="e">
        <f>Weighting!$C$12</f>
        <v>#DIV/0!</v>
      </c>
      <c r="C1164" t="e">
        <f>Weighting!$F$12</f>
        <v>#NUM!</v>
      </c>
      <c r="D1164" t="e">
        <f>IF(C1164=1,'Data Transformation'!$G$3+0.5*'Data Transformation'!$W$25,IF(C1165=1,D1165-'Data Transformation'!$W$25,FALSE))</f>
        <v>#NUM!</v>
      </c>
      <c r="E1164">
        <f t="array" ref="E1164">IF(ISLOGICAL(D1164),"",FREQUENCY(IF('Data Transformation'!$B$425:$B$8425='Bin Analysis'!$B1155,'Data Transformation'!$G$425:$G$8425),D1164))</f>
        <v>2001</v>
      </c>
      <c r="F1164">
        <f t="shared" si="144"/>
        <v>0</v>
      </c>
      <c r="G1164">
        <f>Weighting!$H$12</f>
        <v>0</v>
      </c>
      <c r="H1164">
        <f t="array" ref="H1164">FREQUENCY(IF('Data Transformation'!$B$4:$B$8425=B1155,'Data Transformation'!$G$4:$G$8425),'Bin Analysis'!$B1164)</f>
        <v>2073</v>
      </c>
      <c r="I1164">
        <f t="shared" si="145"/>
        <v>0</v>
      </c>
      <c r="J1164">
        <f t="shared" si="146"/>
        <v>0</v>
      </c>
      <c r="K1164">
        <f>J1164*Weighting!$W$12</f>
        <v>0</v>
      </c>
      <c r="M1164" s="14"/>
    </row>
    <row r="1165" spans="1:25" x14ac:dyDescent="0.55000000000000004">
      <c r="A1165" s="32" t="str">
        <f>IF(Weighting!$P$13&gt;0,B1165,"")</f>
        <v/>
      </c>
      <c r="B1165" t="e">
        <f>Weighting!$C$13</f>
        <v>#DIV/0!</v>
      </c>
      <c r="C1165" t="e">
        <f>Weighting!$F$13</f>
        <v>#NUM!</v>
      </c>
      <c r="D1165" t="e">
        <f>IF(C1165=1,'Data Transformation'!$G$3+0.5*'Data Transformation'!$W$25,IF(C1166=1,D1166-'Data Transformation'!$W$25,FALSE))</f>
        <v>#NUM!</v>
      </c>
      <c r="E1165">
        <f t="array" ref="E1165">IF(ISLOGICAL(D1165),"",FREQUENCY(IF('Data Transformation'!$B$425:$B$8425='Bin Analysis'!$B1155,'Data Transformation'!$G$425:$G$8425),D1165))</f>
        <v>2001</v>
      </c>
      <c r="F1165">
        <f t="shared" si="144"/>
        <v>0</v>
      </c>
      <c r="G1165">
        <f>Weighting!$H$13</f>
        <v>0</v>
      </c>
      <c r="H1165">
        <f t="array" ref="H1165">FREQUENCY(IF('Data Transformation'!$B$4:$B$8425=B1155,'Data Transformation'!$G$4:$G$8425),'Bin Analysis'!$B1165)</f>
        <v>2073</v>
      </c>
      <c r="I1165">
        <f t="shared" si="145"/>
        <v>0</v>
      </c>
      <c r="J1165">
        <f t="shared" si="146"/>
        <v>0</v>
      </c>
      <c r="K1165">
        <f>J1165*Weighting!$W$13</f>
        <v>0</v>
      </c>
      <c r="M1165" s="14"/>
    </row>
    <row r="1166" spans="1:25" x14ac:dyDescent="0.55000000000000004">
      <c r="A1166" s="32" t="str">
        <f>IF(Weighting!$P$14&gt;0,B1166,"")</f>
        <v/>
      </c>
      <c r="B1166" t="e">
        <f>Weighting!$C$14</f>
        <v>#DIV/0!</v>
      </c>
      <c r="C1166" t="e">
        <f>Weighting!$F$14</f>
        <v>#NUM!</v>
      </c>
      <c r="D1166" t="e">
        <f>IF(C1166=1,'Data Transformation'!$G$3+0.5*'Data Transformation'!$W$25,IF(C1167=1,D1167-'Data Transformation'!$W$25,FALSE))</f>
        <v>#NUM!</v>
      </c>
      <c r="E1166">
        <f t="array" ref="E1166">IF(ISLOGICAL(D1166),"",FREQUENCY(IF('Data Transformation'!$B$425:$B$8425='Bin Analysis'!$B1155,'Data Transformation'!$G$425:$G$8425),D1166))</f>
        <v>2001</v>
      </c>
      <c r="F1166">
        <f t="shared" si="144"/>
        <v>0</v>
      </c>
      <c r="G1166">
        <f>Weighting!$H$14</f>
        <v>0</v>
      </c>
      <c r="H1166">
        <f t="array" ref="H1166">FREQUENCY(IF('Data Transformation'!$B$4:$B$8425=B1155,'Data Transformation'!$G$4:$G$8425),'Bin Analysis'!$B1166)</f>
        <v>2073</v>
      </c>
      <c r="I1166">
        <f t="shared" si="145"/>
        <v>0</v>
      </c>
      <c r="J1166">
        <f t="shared" si="146"/>
        <v>0</v>
      </c>
      <c r="K1166">
        <f>J1166*Weighting!$W$14</f>
        <v>0</v>
      </c>
      <c r="M1166" s="14"/>
    </row>
    <row r="1167" spans="1:25" x14ac:dyDescent="0.55000000000000004">
      <c r="A1167" s="32" t="str">
        <f>IF(Weighting!$P$15&gt;0,B1167,"")</f>
        <v/>
      </c>
      <c r="B1167" t="e">
        <f>Weighting!$C$15</f>
        <v>#DIV/0!</v>
      </c>
      <c r="C1167" t="e">
        <f>Weighting!$F$15</f>
        <v>#NUM!</v>
      </c>
      <c r="D1167" t="e">
        <f>IF(C1167=1,'Data Transformation'!$G$3+0.5*'Data Transformation'!$W$25,IF(C1168=1,D1168-'Data Transformation'!$W$25,FALSE))</f>
        <v>#NUM!</v>
      </c>
      <c r="E1167">
        <f t="array" ref="E1167">IF(ISLOGICAL(D1167),"",FREQUENCY(IF('Data Transformation'!$B$425:$B$8425='Bin Analysis'!$B1155,'Data Transformation'!$G$425:$G$8425),D1167))</f>
        <v>2001</v>
      </c>
      <c r="F1167">
        <f t="shared" si="144"/>
        <v>0</v>
      </c>
      <c r="G1167">
        <f>Weighting!$H$15</f>
        <v>0</v>
      </c>
      <c r="H1167">
        <f t="array" ref="H1167">FREQUENCY(IF('Data Transformation'!$B$4:$B$8425=B1155,'Data Transformation'!$G$4:$G$8425),'Bin Analysis'!$B1167)</f>
        <v>2073</v>
      </c>
      <c r="I1167">
        <f t="shared" si="145"/>
        <v>0</v>
      </c>
      <c r="J1167">
        <f t="shared" si="146"/>
        <v>0</v>
      </c>
      <c r="K1167">
        <f>J1167*Weighting!$W$15</f>
        <v>0</v>
      </c>
      <c r="M1167" s="14"/>
    </row>
    <row r="1168" spans="1:25" x14ac:dyDescent="0.55000000000000004">
      <c r="A1168" s="32" t="str">
        <f>IF(Weighting!$P$16&gt;0,B1168,"")</f>
        <v/>
      </c>
      <c r="B1168" t="e">
        <f>Weighting!$C$16</f>
        <v>#DIV/0!</v>
      </c>
      <c r="C1168" t="e">
        <f>Weighting!$F$16</f>
        <v>#NUM!</v>
      </c>
      <c r="D1168" t="e">
        <f>IF(C1168=1,'Data Transformation'!$G$3+0.5*'Data Transformation'!$W$25,IF(C1169=1,D1169-'Data Transformation'!$W$25,FALSE))</f>
        <v>#NUM!</v>
      </c>
      <c r="E1168">
        <f t="array" ref="E1168">IF(ISLOGICAL(D1168),"",FREQUENCY(IF('Data Transformation'!$B$425:$B$8425='Bin Analysis'!$B1155,'Data Transformation'!$G$425:$G$8425),D1168))</f>
        <v>2001</v>
      </c>
      <c r="F1168">
        <f t="shared" si="144"/>
        <v>0</v>
      </c>
      <c r="G1168">
        <f>Weighting!$H$16</f>
        <v>0</v>
      </c>
      <c r="H1168">
        <f t="array" ref="H1168">FREQUENCY(IF('Data Transformation'!$B$4:$B$8425=B1155,'Data Transformation'!$G$4:$G$8425),'Bin Analysis'!$B1168)</f>
        <v>2073</v>
      </c>
      <c r="I1168">
        <f t="shared" si="145"/>
        <v>0</v>
      </c>
      <c r="J1168">
        <f t="shared" si="146"/>
        <v>0</v>
      </c>
      <c r="K1168">
        <f>J1168*Weighting!$W$16</f>
        <v>0</v>
      </c>
      <c r="M1168" s="14"/>
    </row>
    <row r="1169" spans="1:25" x14ac:dyDescent="0.55000000000000004">
      <c r="A1169" s="32" t="str">
        <f>IF(Weighting!$P$17&gt;0,B1169,"")</f>
        <v/>
      </c>
      <c r="B1169" t="e">
        <f>Weighting!$C$17</f>
        <v>#DIV/0!</v>
      </c>
      <c r="C1169" t="e">
        <f>Weighting!$F$17</f>
        <v>#NUM!</v>
      </c>
      <c r="D1169" t="e">
        <f>IF(C1169=1,'Data Transformation'!$G$3+0.5*'Data Transformation'!$W$25,IF(C1170=1,D1170-'Data Transformation'!$W$25,FALSE))</f>
        <v>#NUM!</v>
      </c>
      <c r="E1169">
        <f t="array" ref="E1169">IF(ISLOGICAL(D1169),"",FREQUENCY(IF('Data Transformation'!$B$425:$B$8425='Bin Analysis'!$B1155,'Data Transformation'!$G$425:$G$8425),D1169))</f>
        <v>2001</v>
      </c>
      <c r="F1169">
        <f t="shared" si="144"/>
        <v>0</v>
      </c>
      <c r="G1169">
        <f>Weighting!$H$17</f>
        <v>0</v>
      </c>
      <c r="H1169">
        <f t="array" ref="H1169">FREQUENCY(IF('Data Transformation'!$B$4:$B$8425=B1155,'Data Transformation'!$G$4:$G$8425),'Bin Analysis'!$B1169)</f>
        <v>2073</v>
      </c>
      <c r="I1169">
        <f t="shared" si="145"/>
        <v>0</v>
      </c>
      <c r="J1169">
        <f t="shared" si="146"/>
        <v>0</v>
      </c>
      <c r="K1169">
        <f>J1169*Weighting!$W$17</f>
        <v>0</v>
      </c>
      <c r="M1169" s="14"/>
    </row>
    <row r="1170" spans="1:25" x14ac:dyDescent="0.55000000000000004">
      <c r="A1170" s="32" t="str">
        <f>IF(Weighting!$P$18&gt;0,B1170,"")</f>
        <v/>
      </c>
      <c r="B1170" t="e">
        <f>Weighting!$C$18</f>
        <v>#DIV/0!</v>
      </c>
      <c r="C1170" t="e">
        <f>Weighting!$F$18</f>
        <v>#NUM!</v>
      </c>
      <c r="D1170" t="e">
        <f>IF(C1170=1,'Data Transformation'!$G$3+0.5*'Data Transformation'!$W$25,IF(C1171=1,D1171-'Data Transformation'!$W$25,FALSE))</f>
        <v>#NUM!</v>
      </c>
      <c r="E1170">
        <f t="array" ref="E1170">IF(ISLOGICAL(D1170),"",FREQUENCY(IF('Data Transformation'!$B$425:$B$8425='Bin Analysis'!$B1155,'Data Transformation'!$G$425:$G$8425),D1170))</f>
        <v>2001</v>
      </c>
      <c r="F1170">
        <f t="shared" si="144"/>
        <v>0</v>
      </c>
      <c r="G1170">
        <f>Weighting!$H$18</f>
        <v>0</v>
      </c>
      <c r="H1170">
        <f t="array" ref="H1170">FREQUENCY(IF('Data Transformation'!$B$4:$B$8425=B1155,'Data Transformation'!$G$4:$G$8425),'Bin Analysis'!$B1170)</f>
        <v>2073</v>
      </c>
      <c r="I1170">
        <f t="shared" si="145"/>
        <v>0</v>
      </c>
      <c r="J1170">
        <f t="shared" si="146"/>
        <v>0</v>
      </c>
      <c r="K1170">
        <f>J1170*Weighting!$W$18</f>
        <v>0</v>
      </c>
      <c r="M1170" s="14"/>
    </row>
    <row r="1171" spans="1:25" x14ac:dyDescent="0.55000000000000004">
      <c r="A1171" s="32" t="str">
        <f>IF(Weighting!$P$19&gt;0,B1171,"")</f>
        <v/>
      </c>
      <c r="B1171" t="e">
        <f>Weighting!$C$19</f>
        <v>#DIV/0!</v>
      </c>
      <c r="C1171" t="e">
        <f>Weighting!$F$19</f>
        <v>#NUM!</v>
      </c>
      <c r="D1171" t="e">
        <f>IF(C1171=1,'Data Transformation'!$G$3+0.5*'Data Transformation'!$W$25,IF(C1172=1,D1172-'Data Transformation'!$W$25,FALSE))</f>
        <v>#NUM!</v>
      </c>
      <c r="E1171">
        <f t="array" ref="E1171">IF(ISLOGICAL(D1171),"",FREQUENCY(IF('Data Transformation'!$B$425:$B$8425='Bin Analysis'!$B1155,'Data Transformation'!$G$425:$G$8425),D1171))</f>
        <v>2001</v>
      </c>
      <c r="F1171">
        <f t="shared" si="144"/>
        <v>0</v>
      </c>
      <c r="G1171">
        <f>Weighting!$H$19</f>
        <v>0</v>
      </c>
      <c r="H1171">
        <f t="array" ref="H1171">FREQUENCY(IF('Data Transformation'!$B$4:$B$8425=B1155,'Data Transformation'!$G$4:$G$8425),'Bin Analysis'!$B1171)</f>
        <v>2073</v>
      </c>
      <c r="I1171">
        <f t="shared" si="145"/>
        <v>0</v>
      </c>
      <c r="J1171">
        <f t="shared" si="146"/>
        <v>0</v>
      </c>
      <c r="K1171">
        <f>J1171*Weighting!$W$19</f>
        <v>0</v>
      </c>
      <c r="M1171" s="14"/>
    </row>
    <row r="1172" spans="1:25" x14ac:dyDescent="0.55000000000000004">
      <c r="A1172" s="32" t="str">
        <f>IF(Weighting!$P$20&gt;0,B1172,"")</f>
        <v/>
      </c>
      <c r="B1172" t="e">
        <f>Weighting!$C$20</f>
        <v>#DIV/0!</v>
      </c>
      <c r="C1172" t="e">
        <f>Weighting!$F$20</f>
        <v>#NUM!</v>
      </c>
      <c r="D1172" t="e">
        <f>IF(C1172=1,'Data Transformation'!$G$3+0.5*'Data Transformation'!$W$25,IF(C1173=1,D1173-'Data Transformation'!$W$25,FALSE))</f>
        <v>#NUM!</v>
      </c>
      <c r="E1172">
        <f t="array" ref="E1172">IF(ISLOGICAL(D1172),"",FREQUENCY(IF('Data Transformation'!$B$425:$B$8425='Bin Analysis'!$B1155,'Data Transformation'!$G$425:$G$8425),D1172))</f>
        <v>2001</v>
      </c>
      <c r="F1172">
        <f t="shared" si="144"/>
        <v>0</v>
      </c>
      <c r="G1172">
        <f>Weighting!$H$20</f>
        <v>0</v>
      </c>
      <c r="H1172">
        <f t="array" ref="H1172">FREQUENCY(IF('Data Transformation'!$B$4:$B$8425=B1155,'Data Transformation'!$G$4:$G$8425),'Bin Analysis'!$B1172)</f>
        <v>2073</v>
      </c>
      <c r="I1172">
        <f t="shared" si="145"/>
        <v>0</v>
      </c>
      <c r="J1172">
        <f t="shared" si="146"/>
        <v>0</v>
      </c>
      <c r="K1172">
        <f>J1172*Weighting!$W$20</f>
        <v>0</v>
      </c>
      <c r="M1172" s="14"/>
    </row>
    <row r="1173" spans="1:25" x14ac:dyDescent="0.55000000000000004">
      <c r="A1173" s="32" t="str">
        <f>IF(Weighting!$P$21&gt;0,B1173,"")</f>
        <v/>
      </c>
      <c r="B1173" t="e">
        <f>Weighting!$C$21</f>
        <v>#DIV/0!</v>
      </c>
      <c r="C1173" t="e">
        <f>Weighting!$F$21</f>
        <v>#NUM!</v>
      </c>
      <c r="D1173" t="e">
        <f>IF(C1173=1,'Data Transformation'!$G$3+0.5*'Data Transformation'!$W$25,IF(C1174=1,D1174-'Data Transformation'!$W$25,FALSE))</f>
        <v>#NUM!</v>
      </c>
      <c r="E1173">
        <f t="array" ref="E1173">IF(ISLOGICAL(D1173),"",FREQUENCY(IF('Data Transformation'!$B$425:$B$8425='Bin Analysis'!$B1155,'Data Transformation'!$G$425:$G$8425),D1173))</f>
        <v>2001</v>
      </c>
      <c r="F1173">
        <f t="shared" si="144"/>
        <v>0</v>
      </c>
      <c r="G1173">
        <f>Weighting!$H$21</f>
        <v>0</v>
      </c>
      <c r="H1173">
        <f t="array" ref="H1173">FREQUENCY(IF('Data Transformation'!$B$4:$B$8425=B1155,'Data Transformation'!$G$4:$G$8425),'Bin Analysis'!$B1173)</f>
        <v>2073</v>
      </c>
      <c r="I1173">
        <f t="shared" si="145"/>
        <v>0</v>
      </c>
      <c r="J1173">
        <f t="shared" si="146"/>
        <v>0</v>
      </c>
      <c r="K1173">
        <f>J1173*Weighting!$W$21</f>
        <v>0</v>
      </c>
      <c r="M1173" s="14"/>
    </row>
    <row r="1174" spans="1:25" x14ac:dyDescent="0.55000000000000004">
      <c r="A1174" s="32" t="str">
        <f>IF(Weighting!$P$22&gt;0,B1174,"")</f>
        <v/>
      </c>
      <c r="B1174" t="e">
        <f>Weighting!$C$22</f>
        <v>#DIV/0!</v>
      </c>
      <c r="C1174" t="e">
        <f>Weighting!$F$22</f>
        <v>#NUM!</v>
      </c>
      <c r="D1174" t="e">
        <f>IF(C1174=1,'Data Transformation'!$G$3+0.5*'Data Transformation'!$W$25,IF(C1175=1,D1175-'Data Transformation'!$W$25,FALSE))</f>
        <v>#NUM!</v>
      </c>
      <c r="E1174">
        <f t="array" ref="E1174">IF(ISLOGICAL(D1174),"",FREQUENCY(IF('Data Transformation'!$B$425:$B$8425='Bin Analysis'!$B1155,'Data Transformation'!$G$425:$G$8425),D1174))</f>
        <v>2001</v>
      </c>
      <c r="F1174">
        <f t="shared" si="144"/>
        <v>0</v>
      </c>
      <c r="G1174">
        <f>Weighting!$H$22</f>
        <v>0</v>
      </c>
      <c r="H1174">
        <f t="array" ref="H1174">FREQUENCY(IF('Data Transformation'!$B$4:$B$8425=B1155,'Data Transformation'!$G$4:$G$8425),'Bin Analysis'!$B1174)</f>
        <v>2073</v>
      </c>
      <c r="I1174">
        <f t="shared" si="145"/>
        <v>0</v>
      </c>
      <c r="J1174">
        <f t="shared" si="146"/>
        <v>0</v>
      </c>
      <c r="K1174">
        <f>J1174*Weighting!$W$22</f>
        <v>0</v>
      </c>
      <c r="M1174" s="14"/>
    </row>
    <row r="1175" spans="1:25" x14ac:dyDescent="0.55000000000000004">
      <c r="A1175" s="32" t="str">
        <f>IF(Weighting!$P$23&gt;0,B1175,"")</f>
        <v/>
      </c>
      <c r="B1175" t="e">
        <f>Weighting!$C$23</f>
        <v>#DIV/0!</v>
      </c>
      <c r="C1175" t="e">
        <f>Weighting!$F$23</f>
        <v>#NUM!</v>
      </c>
      <c r="D1175" t="e">
        <f>IF(C1175=1,'Data Transformation'!$G$3+0.5*'Data Transformation'!$W$25,IF(C1176=1,D1176-'Data Transformation'!$W$25,FALSE))</f>
        <v>#NUM!</v>
      </c>
      <c r="E1175">
        <f t="array" ref="E1175">IF(ISLOGICAL(D1175),"",FREQUENCY(IF('Data Transformation'!$B$425:$B$8425='Bin Analysis'!$B1155,'Data Transformation'!$G$425:$G$8425),D1175))</f>
        <v>2001</v>
      </c>
      <c r="F1175">
        <f t="shared" si="144"/>
        <v>0</v>
      </c>
      <c r="G1175">
        <f>Weighting!$H$23</f>
        <v>0</v>
      </c>
      <c r="H1175">
        <f t="array" ref="H1175">FREQUENCY(IF('Data Transformation'!$B$4:$B$8425=B1155,'Data Transformation'!$G$4:$G$8425),'Bin Analysis'!$B1175)</f>
        <v>2073</v>
      </c>
      <c r="I1175">
        <f t="shared" si="145"/>
        <v>0</v>
      </c>
      <c r="J1175">
        <f t="shared" si="146"/>
        <v>0</v>
      </c>
      <c r="K1175">
        <f>J1175*Weighting!$W$23</f>
        <v>0</v>
      </c>
      <c r="M1175" s="14"/>
    </row>
    <row r="1176" spans="1:25" x14ac:dyDescent="0.55000000000000004">
      <c r="A1176" s="32" t="str">
        <f>IF(Weighting!$P$24&gt;0,B1176,"")</f>
        <v/>
      </c>
      <c r="B1176" t="e">
        <f>Weighting!$C$24</f>
        <v>#DIV/0!</v>
      </c>
      <c r="C1176" t="e">
        <f>Weighting!$F$24</f>
        <v>#NUM!</v>
      </c>
      <c r="D1176" t="e">
        <f>IF(C1176=1,'Data Transformation'!$G$3+0.5*'Data Transformation'!$W$25,IF(C1177=1,D1177-'Data Transformation'!$W$25,FALSE))</f>
        <v>#NUM!</v>
      </c>
      <c r="E1176">
        <f t="array" ref="E1176">IF(ISLOGICAL(D1176),"",FREQUENCY(IF('Data Transformation'!$B$425:$B$8425='Bin Analysis'!$B1155,'Data Transformation'!$G$425:$G$8425),D1176))</f>
        <v>2001</v>
      </c>
      <c r="F1176">
        <f t="shared" si="144"/>
        <v>0</v>
      </c>
      <c r="G1176">
        <f>Weighting!$H$24</f>
        <v>0</v>
      </c>
      <c r="H1176">
        <f t="array" ref="H1176">FREQUENCY(IF('Data Transformation'!$B$4:$B$8425=B1155,'Data Transformation'!$G$4:$G$8425),'Bin Analysis'!$B1176)</f>
        <v>2073</v>
      </c>
      <c r="I1176">
        <f t="shared" si="145"/>
        <v>0</v>
      </c>
      <c r="J1176">
        <f t="shared" si="146"/>
        <v>0</v>
      </c>
      <c r="K1176">
        <f>J1176*Weighting!$W$24</f>
        <v>0</v>
      </c>
      <c r="M1176" s="14"/>
    </row>
    <row r="1177" spans="1:25" x14ac:dyDescent="0.55000000000000004">
      <c r="A1177" s="32" t="str">
        <f>IF(Weighting!$P$25&gt;0,B1177,"")</f>
        <v/>
      </c>
      <c r="B1177" t="e">
        <f>Weighting!$C$25</f>
        <v>#DIV/0!</v>
      </c>
      <c r="C1177" t="e">
        <f>Weighting!$F$25</f>
        <v>#NUM!</v>
      </c>
      <c r="D1177" t="e">
        <f>IF(C1177=1,'Data Transformation'!$G$3+0.5*'Data Transformation'!$W$25,IF(C1178=1,D1178-'Data Transformation'!$W$25,FALSE))</f>
        <v>#NUM!</v>
      </c>
      <c r="E1177">
        <f t="array" ref="E1177">IF(ISLOGICAL(D1177),"",FREQUENCY(IF('Data Transformation'!$B$425:$B$8425='Bin Analysis'!$B1155,'Data Transformation'!$G$425:$G$8425),D1177))</f>
        <v>2001</v>
      </c>
      <c r="F1177">
        <f t="shared" si="144"/>
        <v>0</v>
      </c>
      <c r="G1177">
        <f>Weighting!$H$25</f>
        <v>0</v>
      </c>
      <c r="H1177">
        <f t="array" ref="H1177">FREQUENCY(IF('Data Transformation'!$B$4:$B$8425=B1155,'Data Transformation'!$G$4:$G$8425),'Bin Analysis'!$B1177)</f>
        <v>2073</v>
      </c>
      <c r="I1177">
        <f t="shared" si="145"/>
        <v>0</v>
      </c>
      <c r="J1177">
        <f t="shared" si="146"/>
        <v>0</v>
      </c>
      <c r="K1177">
        <f>J1177*Weighting!$W$25</f>
        <v>0</v>
      </c>
      <c r="M1177" s="14"/>
    </row>
    <row r="1178" spans="1:25" x14ac:dyDescent="0.55000000000000004">
      <c r="O1178"/>
      <c r="P1178"/>
      <c r="Q1178"/>
      <c r="R1178"/>
    </row>
    <row r="1179" spans="1:25" ht="23.35" x14ac:dyDescent="0.8">
      <c r="A1179" s="21" t="s">
        <v>0</v>
      </c>
      <c r="B1179" s="21" t="str">
        <f>IFERROR(VLOOKUP(C1179,'Data Transformation'!$L$6:$M$426,2,FALSE),"")</f>
        <v/>
      </c>
      <c r="C1179" s="21">
        <f>C1155+1</f>
        <v>49</v>
      </c>
      <c r="D1179" s="21"/>
      <c r="E1179" s="21"/>
      <c r="F1179" s="21"/>
      <c r="G1179" s="21"/>
      <c r="H1179" s="22"/>
      <c r="I1179" s="22"/>
      <c r="J1179" s="22"/>
      <c r="K1179" s="21"/>
      <c r="L1179" s="21" t="str">
        <f>B1179</f>
        <v/>
      </c>
      <c r="M1179" s="23" t="e">
        <f>INDEX('Data Transformation'!$O$4:$O$424,MATCH($B1179,'Data Transformation'!$M$4:$M$424,0),MATCH($M$2,'Data Transformation'!$O$3,0))</f>
        <v>#N/A</v>
      </c>
      <c r="N1179" s="27" t="e">
        <f>IF('Input and Summary Results'!$J$16="minimum",'Bin Analysis'!X1180/(M1179-1),'Bin Analysis'!Y1179/('Bin Analysis'!M1179-1))</f>
        <v>#N/A</v>
      </c>
      <c r="O1179" s="27" t="e">
        <f>IF(M1179=FALSE,NA(),(VLOOKUP(1,C1182:K1201,4,FALSE))/(M1179-1))</f>
        <v>#N/A</v>
      </c>
      <c r="P1179" s="27" t="e">
        <f>IF(M1179=FALSE,NA(),SUM(J1182:J1201)/Weighting!$S$5)</f>
        <v>#N/A</v>
      </c>
      <c r="Q1179" s="27" t="e">
        <f>IF(M1179=FALSE,NA(),SUM(K1182:K1201)/Weighting!$S$6)</f>
        <v>#N/A</v>
      </c>
      <c r="R1179" s="27" t="e">
        <f>IF(M1179=FALSE,NA(),(VLOOKUP(1,G1182:K1201,3,FALSE))/(M1179-1))</f>
        <v>#N/A</v>
      </c>
      <c r="S1179" s="22" t="e">
        <f>IF(M1179=FALSE,NA(),IF(SUM(J1182:J1201)=2,"yes","no"))</f>
        <v>#N/A</v>
      </c>
      <c r="X1179" s="2" cm="2">
        <f t="array" ref="X1179:X1180">FREQUENCY(IF('Data Transformation'!$B$425:$B$6424='Bin Analysis'!L1179,'Data Transformation'!$G$425:$G$6424),'Data Transformation'!$U$11)</f>
        <v>0</v>
      </c>
      <c r="Y1179" s="2" cm="2">
        <f t="array" ref="Y1179:Y1180">FREQUENCY(IF('Data Transformation'!$B$425:$B$6424='Bin Analysis'!L1179,'Data Transformation'!$G$425:$G$6424),'Data Transformation'!$U$12)</f>
        <v>0</v>
      </c>
    </row>
    <row r="1180" spans="1:25" x14ac:dyDescent="0.55000000000000004">
      <c r="A1180" s="14" t="s">
        <v>67</v>
      </c>
      <c r="B1180" t="s">
        <v>47</v>
      </c>
      <c r="C1180" t="s">
        <v>5</v>
      </c>
      <c r="D1180" t="s">
        <v>100</v>
      </c>
      <c r="E1180" t="s">
        <v>101</v>
      </c>
      <c r="F1180" t="s">
        <v>102</v>
      </c>
      <c r="G1180" t="s">
        <v>70</v>
      </c>
      <c r="H1180" t="s">
        <v>31</v>
      </c>
      <c r="I1180" t="s">
        <v>32</v>
      </c>
      <c r="J1180" t="s">
        <v>46</v>
      </c>
      <c r="K1180" s="14" t="s">
        <v>45</v>
      </c>
      <c r="M1180" s="14"/>
      <c r="X1180" s="2">
        <v>0</v>
      </c>
      <c r="Y1180" s="2">
        <v>0</v>
      </c>
    </row>
    <row r="1181" spans="1:25" x14ac:dyDescent="0.55000000000000004">
      <c r="A1181" s="32"/>
      <c r="D1181" t="e">
        <f>IF(C1181=1,'Data Transformation'!$G$3+0.5*'Data Transformation'!$W$25,IF(C1182=1,D1182-'Data Transformation'!$W$25,FALSE))</f>
        <v>#NUM!</v>
      </c>
      <c r="E1181">
        <f t="array" ref="E1181">IF(ISLOGICAL(D1181),"",FREQUENCY(IF('Data Transformation'!$B$425:$B$8425='Bin Analysis'!$B1179,'Data Transformation'!$G$425:$G$8425),D1181))</f>
        <v>2001</v>
      </c>
      <c r="F1181" t="e">
        <f>IF(ISLOGICAL(D1181),"",E1181-E1180)</f>
        <v>#VALUE!</v>
      </c>
      <c r="M1181" s="14"/>
    </row>
    <row r="1182" spans="1:25" x14ac:dyDescent="0.55000000000000004">
      <c r="A1182" s="32" t="e">
        <f>IF(Weighting!$P$6&gt;0,B1182,"")</f>
        <v>#NUM!</v>
      </c>
      <c r="B1182" t="e">
        <f>Weighting!$C$6</f>
        <v>#DIV/0!</v>
      </c>
      <c r="C1182" t="e">
        <f>Weighting!$F$6</f>
        <v>#NUM!</v>
      </c>
      <c r="D1182" t="e">
        <f>IF(C1182=1,'Data Transformation'!$G$3+0.5*'Data Transformation'!$W$25,IF(C1183=1,D1183-'Data Transformation'!$W$25,FALSE))</f>
        <v>#NUM!</v>
      </c>
      <c r="E1182">
        <f t="array" ref="E1182">IF(ISLOGICAL(D1182),"",FREQUENCY(IF('Data Transformation'!$B$425:$B$8425='Bin Analysis'!$B1179,'Data Transformation'!$G$425:$G$8425),D1182))</f>
        <v>2001</v>
      </c>
      <c r="F1182">
        <f>IF(ISLOGICAL(D1182),"",E1182-E1181)</f>
        <v>0</v>
      </c>
      <c r="G1182">
        <f>Weighting!$H$6</f>
        <v>1</v>
      </c>
      <c r="H1182">
        <f t="array" ref="H1182">FREQUENCY(IF('Data Transformation'!$B$4:$B$8425=B1179,'Data Transformation'!$G$4:$G$8425),'Bin Analysis'!$B1182)</f>
        <v>2073</v>
      </c>
      <c r="I1182">
        <f>H1182-H1181</f>
        <v>2073</v>
      </c>
      <c r="J1182">
        <f>IF(I1182=0,0,1)</f>
        <v>1</v>
      </c>
      <c r="K1182" t="e">
        <f>J1182*Weighting!$W$6</f>
        <v>#NUM!</v>
      </c>
      <c r="M1182" s="14"/>
    </row>
    <row r="1183" spans="1:25" x14ac:dyDescent="0.55000000000000004">
      <c r="A1183" s="32" t="str">
        <f>IF(Weighting!$P$7&gt;0,B1183,"")</f>
        <v/>
      </c>
      <c r="B1183" t="e">
        <f>Weighting!$C$7</f>
        <v>#DIV/0!</v>
      </c>
      <c r="C1183" t="e">
        <f>Weighting!$F$7</f>
        <v>#NUM!</v>
      </c>
      <c r="D1183" t="e">
        <f>IF(C1183=1,'Data Transformation'!$G$3+0.5*'Data Transformation'!$W$25,IF(C1184=1,D1184-'Data Transformation'!$W$25,FALSE))</f>
        <v>#NUM!</v>
      </c>
      <c r="E1183">
        <f t="array" ref="E1183">IF(ISLOGICAL(D1183),"",FREQUENCY(IF('Data Transformation'!$B$425:$B$8425='Bin Analysis'!$B1179,'Data Transformation'!$G$425:$G$8425),D1183))</f>
        <v>2001</v>
      </c>
      <c r="F1183">
        <f t="shared" ref="F1183:F1201" si="147">IF(ISLOGICAL(D1183),"",E1183-E1182)</f>
        <v>0</v>
      </c>
      <c r="G1183">
        <f>Weighting!$H$7</f>
        <v>0</v>
      </c>
      <c r="H1183">
        <f t="array" ref="H1183">FREQUENCY(IF('Data Transformation'!$B$4:$B$8425=B1179,'Data Transformation'!$G$4:$G$8425),'Bin Analysis'!$B1183)</f>
        <v>2073</v>
      </c>
      <c r="I1183">
        <f t="shared" ref="I1183:I1201" si="148">H1183-H1182</f>
        <v>0</v>
      </c>
      <c r="J1183">
        <f>IF(I1183=0,0,1)</f>
        <v>0</v>
      </c>
      <c r="K1183">
        <f>J1183*Weighting!$W$7</f>
        <v>0</v>
      </c>
      <c r="M1183" s="14"/>
    </row>
    <row r="1184" spans="1:25" x14ac:dyDescent="0.55000000000000004">
      <c r="A1184" s="32" t="str">
        <f>IF(Weighting!$P$8&gt;0,B1184,"")</f>
        <v/>
      </c>
      <c r="B1184" t="e">
        <f>Weighting!$C$8</f>
        <v>#DIV/0!</v>
      </c>
      <c r="C1184" t="e">
        <f>Weighting!$F$8</f>
        <v>#NUM!</v>
      </c>
      <c r="D1184" t="e">
        <f>IF(C1184=1,'Data Transformation'!$G$3+0.5*'Data Transformation'!$W$25,IF(C1185=1,D1185-'Data Transformation'!$W$25,FALSE))</f>
        <v>#NUM!</v>
      </c>
      <c r="E1184">
        <f t="array" ref="E1184">IF(ISLOGICAL(D1184),"",FREQUENCY(IF('Data Transformation'!$B$425:$B$8425='Bin Analysis'!$B1179,'Data Transformation'!$G$425:$G$8425),D1184))</f>
        <v>2001</v>
      </c>
      <c r="F1184">
        <f t="shared" si="147"/>
        <v>0</v>
      </c>
      <c r="G1184">
        <f>Weighting!$H$8</f>
        <v>0</v>
      </c>
      <c r="H1184">
        <f t="array" ref="H1184">FREQUENCY(IF('Data Transformation'!$B$4:$B$8425=B1179,'Data Transformation'!$G$4:$G$8425),'Bin Analysis'!$B1184)</f>
        <v>2073</v>
      </c>
      <c r="I1184">
        <f t="shared" si="148"/>
        <v>0</v>
      </c>
      <c r="J1184">
        <f t="shared" ref="J1184:J1201" si="149">IF(I1184=0,0,1)</f>
        <v>0</v>
      </c>
      <c r="K1184">
        <f>J1184*Weighting!$W$8</f>
        <v>0</v>
      </c>
      <c r="M1184" s="14"/>
    </row>
    <row r="1185" spans="1:13" x14ac:dyDescent="0.55000000000000004">
      <c r="A1185" s="32" t="str">
        <f>IF(Weighting!$P$9&gt;0,B1185,"")</f>
        <v/>
      </c>
      <c r="B1185" s="50" t="e">
        <f>Weighting!$C$9</f>
        <v>#DIV/0!</v>
      </c>
      <c r="C1185" t="e">
        <f>Weighting!$F$9</f>
        <v>#NUM!</v>
      </c>
      <c r="D1185" t="e">
        <f>IF(C1185=1,'Data Transformation'!$G$3+0.5*'Data Transformation'!$W$25,IF(C1186=1,D1186-'Data Transformation'!$W$25,FALSE))</f>
        <v>#NUM!</v>
      </c>
      <c r="E1185">
        <f t="array" ref="E1185">IF(ISLOGICAL(D1185),"",FREQUENCY(IF('Data Transformation'!$B$425:$B$8425='Bin Analysis'!$B1179,'Data Transformation'!$G$425:$G$8425),D1185))</f>
        <v>2001</v>
      </c>
      <c r="F1185">
        <f t="shared" si="147"/>
        <v>0</v>
      </c>
      <c r="G1185">
        <f>Weighting!$H$9</f>
        <v>0</v>
      </c>
      <c r="H1185">
        <f t="array" ref="H1185">FREQUENCY(IF('Data Transformation'!$B$4:$B$8425=B1179,'Data Transformation'!$G$4:$G$8425),'Bin Analysis'!$B1185)</f>
        <v>2073</v>
      </c>
      <c r="I1185">
        <f t="shared" si="148"/>
        <v>0</v>
      </c>
      <c r="J1185">
        <f t="shared" si="149"/>
        <v>0</v>
      </c>
      <c r="K1185">
        <f>J1185*Weighting!$W$9</f>
        <v>0</v>
      </c>
      <c r="M1185" s="14"/>
    </row>
    <row r="1186" spans="1:13" x14ac:dyDescent="0.55000000000000004">
      <c r="A1186" s="32" t="str">
        <f>IF(Weighting!$P$10&gt;0,B1186,"")</f>
        <v/>
      </c>
      <c r="B1186" t="e">
        <f>Weighting!$C$10</f>
        <v>#DIV/0!</v>
      </c>
      <c r="C1186" t="e">
        <f>Weighting!$F$10</f>
        <v>#NUM!</v>
      </c>
      <c r="D1186" t="e">
        <f>IF(C1186=1,'Data Transformation'!$G$3+0.5*'Data Transformation'!$W$25,IF(C1187=1,D1187-'Data Transformation'!$W$25,FALSE))</f>
        <v>#NUM!</v>
      </c>
      <c r="E1186">
        <f t="array" ref="E1186">IF(ISLOGICAL(D1186),"",FREQUENCY(IF('Data Transformation'!$B$425:$B$8425='Bin Analysis'!$B1179,'Data Transformation'!$G$425:$G$8425),D1186))</f>
        <v>2001</v>
      </c>
      <c r="F1186">
        <f t="shared" si="147"/>
        <v>0</v>
      </c>
      <c r="G1186">
        <f>Weighting!$H$10</f>
        <v>0</v>
      </c>
      <c r="H1186">
        <f t="array" ref="H1186">FREQUENCY(IF('Data Transformation'!$B$4:$B$8425=B1179,'Data Transformation'!$G$4:$G$8425),'Bin Analysis'!$B1186)</f>
        <v>2073</v>
      </c>
      <c r="I1186">
        <f t="shared" si="148"/>
        <v>0</v>
      </c>
      <c r="J1186">
        <f t="shared" si="149"/>
        <v>0</v>
      </c>
      <c r="K1186">
        <f>J1186*Weighting!$W$10</f>
        <v>0</v>
      </c>
      <c r="M1186" s="14"/>
    </row>
    <row r="1187" spans="1:13" x14ac:dyDescent="0.55000000000000004">
      <c r="A1187" s="32" t="str">
        <f>IF(Weighting!$P$11&gt;0,B1187,"")</f>
        <v/>
      </c>
      <c r="B1187" t="e">
        <f>Weighting!$C$11</f>
        <v>#DIV/0!</v>
      </c>
      <c r="C1187" t="e">
        <f>Weighting!$F$11</f>
        <v>#NUM!</v>
      </c>
      <c r="D1187" t="e">
        <f>IF(C1187=1,'Data Transformation'!$G$3+0.5*'Data Transformation'!$W$25,IF(C1188=1,D1188-'Data Transformation'!$W$25,FALSE))</f>
        <v>#NUM!</v>
      </c>
      <c r="E1187">
        <f t="array" ref="E1187">IF(ISLOGICAL(D1187),"",FREQUENCY(IF('Data Transformation'!$B$425:$B$8425='Bin Analysis'!$B1179,'Data Transformation'!$G$425:$G$8425),D1187))</f>
        <v>2001</v>
      </c>
      <c r="F1187">
        <f t="shared" si="147"/>
        <v>0</v>
      </c>
      <c r="G1187">
        <f>Weighting!$H$11</f>
        <v>0</v>
      </c>
      <c r="H1187">
        <f t="array" ref="H1187">FREQUENCY(IF('Data Transformation'!$B$4:$B$8425=B1179,'Data Transformation'!$G$4:$G$8425),'Bin Analysis'!$B1187)</f>
        <v>2073</v>
      </c>
      <c r="I1187">
        <f t="shared" si="148"/>
        <v>0</v>
      </c>
      <c r="J1187">
        <f t="shared" si="149"/>
        <v>0</v>
      </c>
      <c r="K1187">
        <f>J1187*Weighting!$W$11</f>
        <v>0</v>
      </c>
      <c r="M1187" s="14"/>
    </row>
    <row r="1188" spans="1:13" x14ac:dyDescent="0.55000000000000004">
      <c r="A1188" s="32" t="str">
        <f>IF(Weighting!$P$12&gt;0,B1188,"")</f>
        <v/>
      </c>
      <c r="B1188" t="e">
        <f>Weighting!$C$12</f>
        <v>#DIV/0!</v>
      </c>
      <c r="C1188" t="e">
        <f>Weighting!$F$12</f>
        <v>#NUM!</v>
      </c>
      <c r="D1188" t="e">
        <f>IF(C1188=1,'Data Transformation'!$G$3+0.5*'Data Transformation'!$W$25,IF(C1189=1,D1189-'Data Transformation'!$W$25,FALSE))</f>
        <v>#NUM!</v>
      </c>
      <c r="E1188">
        <f t="array" ref="E1188">IF(ISLOGICAL(D1188),"",FREQUENCY(IF('Data Transformation'!$B$425:$B$8425='Bin Analysis'!$B1179,'Data Transformation'!$G$425:$G$8425),D1188))</f>
        <v>2001</v>
      </c>
      <c r="F1188">
        <f t="shared" si="147"/>
        <v>0</v>
      </c>
      <c r="G1188">
        <f>Weighting!$H$12</f>
        <v>0</v>
      </c>
      <c r="H1188">
        <f t="array" ref="H1188">FREQUENCY(IF('Data Transformation'!$B$4:$B$8425=B1179,'Data Transformation'!$G$4:$G$8425),'Bin Analysis'!$B1188)</f>
        <v>2073</v>
      </c>
      <c r="I1188">
        <f t="shared" si="148"/>
        <v>0</v>
      </c>
      <c r="J1188">
        <f t="shared" si="149"/>
        <v>0</v>
      </c>
      <c r="K1188">
        <f>J1188*Weighting!$W$12</f>
        <v>0</v>
      </c>
      <c r="M1188" s="14"/>
    </row>
    <row r="1189" spans="1:13" x14ac:dyDescent="0.55000000000000004">
      <c r="A1189" s="32" t="str">
        <f>IF(Weighting!$P$13&gt;0,B1189,"")</f>
        <v/>
      </c>
      <c r="B1189" t="e">
        <f>Weighting!$C$13</f>
        <v>#DIV/0!</v>
      </c>
      <c r="C1189" t="e">
        <f>Weighting!$F$13</f>
        <v>#NUM!</v>
      </c>
      <c r="D1189" t="e">
        <f>IF(C1189=1,'Data Transformation'!$G$3+0.5*'Data Transformation'!$W$25,IF(C1190=1,D1190-'Data Transformation'!$W$25,FALSE))</f>
        <v>#NUM!</v>
      </c>
      <c r="E1189">
        <f t="array" ref="E1189">IF(ISLOGICAL(D1189),"",FREQUENCY(IF('Data Transformation'!$B$425:$B$8425='Bin Analysis'!$B1179,'Data Transformation'!$G$425:$G$8425),D1189))</f>
        <v>2001</v>
      </c>
      <c r="F1189">
        <f t="shared" si="147"/>
        <v>0</v>
      </c>
      <c r="G1189">
        <f>Weighting!$H$13</f>
        <v>0</v>
      </c>
      <c r="H1189">
        <f t="array" ref="H1189">FREQUENCY(IF('Data Transformation'!$B$4:$B$8425=B1179,'Data Transformation'!$G$4:$G$8425),'Bin Analysis'!$B1189)</f>
        <v>2073</v>
      </c>
      <c r="I1189">
        <f t="shared" si="148"/>
        <v>0</v>
      </c>
      <c r="J1189">
        <f t="shared" si="149"/>
        <v>0</v>
      </c>
      <c r="K1189">
        <f>J1189*Weighting!$W$13</f>
        <v>0</v>
      </c>
      <c r="M1189" s="14"/>
    </row>
    <row r="1190" spans="1:13" x14ac:dyDescent="0.55000000000000004">
      <c r="A1190" s="32" t="str">
        <f>IF(Weighting!$P$14&gt;0,B1190,"")</f>
        <v/>
      </c>
      <c r="B1190" t="e">
        <f>Weighting!$C$14</f>
        <v>#DIV/0!</v>
      </c>
      <c r="C1190" t="e">
        <f>Weighting!$F$14</f>
        <v>#NUM!</v>
      </c>
      <c r="D1190" t="e">
        <f>IF(C1190=1,'Data Transformation'!$G$3+0.5*'Data Transformation'!$W$25,IF(C1191=1,D1191-'Data Transformation'!$W$25,FALSE))</f>
        <v>#NUM!</v>
      </c>
      <c r="E1190">
        <f t="array" ref="E1190">IF(ISLOGICAL(D1190),"",FREQUENCY(IF('Data Transformation'!$B$425:$B$8425='Bin Analysis'!$B1179,'Data Transformation'!$G$425:$G$8425),D1190))</f>
        <v>2001</v>
      </c>
      <c r="F1190">
        <f t="shared" si="147"/>
        <v>0</v>
      </c>
      <c r="G1190">
        <f>Weighting!$H$14</f>
        <v>0</v>
      </c>
      <c r="H1190">
        <f t="array" ref="H1190">FREQUENCY(IF('Data Transformation'!$B$4:$B$8425=B1179,'Data Transformation'!$G$4:$G$8425),'Bin Analysis'!$B1190)</f>
        <v>2073</v>
      </c>
      <c r="I1190">
        <f t="shared" si="148"/>
        <v>0</v>
      </c>
      <c r="J1190">
        <f t="shared" si="149"/>
        <v>0</v>
      </c>
      <c r="K1190">
        <f>J1190*Weighting!$W$14</f>
        <v>0</v>
      </c>
      <c r="M1190" s="14"/>
    </row>
    <row r="1191" spans="1:13" x14ac:dyDescent="0.55000000000000004">
      <c r="A1191" s="32" t="str">
        <f>IF(Weighting!$P$15&gt;0,B1191,"")</f>
        <v/>
      </c>
      <c r="B1191" t="e">
        <f>Weighting!$C$15</f>
        <v>#DIV/0!</v>
      </c>
      <c r="C1191" t="e">
        <f>Weighting!$F$15</f>
        <v>#NUM!</v>
      </c>
      <c r="D1191" t="e">
        <f>IF(C1191=1,'Data Transformation'!$G$3+0.5*'Data Transformation'!$W$25,IF(C1192=1,D1192-'Data Transformation'!$W$25,FALSE))</f>
        <v>#NUM!</v>
      </c>
      <c r="E1191">
        <f t="array" ref="E1191">IF(ISLOGICAL(D1191),"",FREQUENCY(IF('Data Transformation'!$B$425:$B$8425='Bin Analysis'!$B1179,'Data Transformation'!$G$425:$G$8425),D1191))</f>
        <v>2001</v>
      </c>
      <c r="F1191">
        <f t="shared" si="147"/>
        <v>0</v>
      </c>
      <c r="G1191">
        <f>Weighting!$H$15</f>
        <v>0</v>
      </c>
      <c r="H1191">
        <f t="array" ref="H1191">FREQUENCY(IF('Data Transformation'!$B$4:$B$8425=B1179,'Data Transformation'!$G$4:$G$8425),'Bin Analysis'!$B1191)</f>
        <v>2073</v>
      </c>
      <c r="I1191">
        <f t="shared" si="148"/>
        <v>0</v>
      </c>
      <c r="J1191">
        <f t="shared" si="149"/>
        <v>0</v>
      </c>
      <c r="K1191">
        <f>J1191*Weighting!$W$15</f>
        <v>0</v>
      </c>
      <c r="M1191" s="14"/>
    </row>
    <row r="1192" spans="1:13" x14ac:dyDescent="0.55000000000000004">
      <c r="A1192" s="32" t="str">
        <f>IF(Weighting!$P$16&gt;0,B1192,"")</f>
        <v/>
      </c>
      <c r="B1192" t="e">
        <f>Weighting!$C$16</f>
        <v>#DIV/0!</v>
      </c>
      <c r="C1192" t="e">
        <f>Weighting!$F$16</f>
        <v>#NUM!</v>
      </c>
      <c r="D1192" t="e">
        <f>IF(C1192=1,'Data Transformation'!$G$3+0.5*'Data Transformation'!$W$25,IF(C1193=1,D1193-'Data Transformation'!$W$25,FALSE))</f>
        <v>#NUM!</v>
      </c>
      <c r="E1192">
        <f t="array" ref="E1192">IF(ISLOGICAL(D1192),"",FREQUENCY(IF('Data Transformation'!$B$425:$B$8425='Bin Analysis'!$B1179,'Data Transformation'!$G$425:$G$8425),D1192))</f>
        <v>2001</v>
      </c>
      <c r="F1192">
        <f t="shared" si="147"/>
        <v>0</v>
      </c>
      <c r="G1192">
        <f>Weighting!$H$16</f>
        <v>0</v>
      </c>
      <c r="H1192">
        <f t="array" ref="H1192">FREQUENCY(IF('Data Transformation'!$B$4:$B$8425=B1179,'Data Transformation'!$G$4:$G$8425),'Bin Analysis'!$B1192)</f>
        <v>2073</v>
      </c>
      <c r="I1192">
        <f t="shared" si="148"/>
        <v>0</v>
      </c>
      <c r="J1192">
        <f t="shared" si="149"/>
        <v>0</v>
      </c>
      <c r="K1192">
        <f>J1192*Weighting!$W$16</f>
        <v>0</v>
      </c>
      <c r="M1192" s="14"/>
    </row>
    <row r="1193" spans="1:13" x14ac:dyDescent="0.55000000000000004">
      <c r="A1193" s="32" t="str">
        <f>IF(Weighting!$P$17&gt;0,B1193,"")</f>
        <v/>
      </c>
      <c r="B1193" t="e">
        <f>Weighting!$C$17</f>
        <v>#DIV/0!</v>
      </c>
      <c r="C1193" t="e">
        <f>Weighting!$F$17</f>
        <v>#NUM!</v>
      </c>
      <c r="D1193" t="e">
        <f>IF(C1193=1,'Data Transformation'!$G$3+0.5*'Data Transformation'!$W$25,IF(C1194=1,D1194-'Data Transformation'!$W$25,FALSE))</f>
        <v>#NUM!</v>
      </c>
      <c r="E1193">
        <f t="array" ref="E1193">IF(ISLOGICAL(D1193),"",FREQUENCY(IF('Data Transformation'!$B$425:$B$8425='Bin Analysis'!$B1179,'Data Transformation'!$G$425:$G$8425),D1193))</f>
        <v>2001</v>
      </c>
      <c r="F1193">
        <f t="shared" si="147"/>
        <v>0</v>
      </c>
      <c r="G1193">
        <f>Weighting!$H$17</f>
        <v>0</v>
      </c>
      <c r="H1193">
        <f t="array" ref="H1193">FREQUENCY(IF('Data Transformation'!$B$4:$B$8425=B1179,'Data Transformation'!$G$4:$G$8425),'Bin Analysis'!$B1193)</f>
        <v>2073</v>
      </c>
      <c r="I1193">
        <f t="shared" si="148"/>
        <v>0</v>
      </c>
      <c r="J1193">
        <f t="shared" si="149"/>
        <v>0</v>
      </c>
      <c r="K1193">
        <f>J1193*Weighting!$W$17</f>
        <v>0</v>
      </c>
      <c r="M1193" s="14"/>
    </row>
    <row r="1194" spans="1:13" x14ac:dyDescent="0.55000000000000004">
      <c r="A1194" s="32" t="str">
        <f>IF(Weighting!$P$18&gt;0,B1194,"")</f>
        <v/>
      </c>
      <c r="B1194" t="e">
        <f>Weighting!$C$18</f>
        <v>#DIV/0!</v>
      </c>
      <c r="C1194" t="e">
        <f>Weighting!$F$18</f>
        <v>#NUM!</v>
      </c>
      <c r="D1194" t="e">
        <f>IF(C1194=1,'Data Transformation'!$G$3+0.5*'Data Transformation'!$W$25,IF(C1195=1,D1195-'Data Transformation'!$W$25,FALSE))</f>
        <v>#NUM!</v>
      </c>
      <c r="E1194">
        <f t="array" ref="E1194">IF(ISLOGICAL(D1194),"",FREQUENCY(IF('Data Transformation'!$B$425:$B$8425='Bin Analysis'!$B1179,'Data Transformation'!$G$425:$G$8425),D1194))</f>
        <v>2001</v>
      </c>
      <c r="F1194">
        <f t="shared" si="147"/>
        <v>0</v>
      </c>
      <c r="G1194">
        <f>Weighting!$H$18</f>
        <v>0</v>
      </c>
      <c r="H1194">
        <f t="array" ref="H1194">FREQUENCY(IF('Data Transformation'!$B$4:$B$8425=B1179,'Data Transformation'!$G$4:$G$8425),'Bin Analysis'!$B1194)</f>
        <v>2073</v>
      </c>
      <c r="I1194">
        <f t="shared" si="148"/>
        <v>0</v>
      </c>
      <c r="J1194">
        <f t="shared" si="149"/>
        <v>0</v>
      </c>
      <c r="K1194">
        <f>J1194*Weighting!$W$18</f>
        <v>0</v>
      </c>
      <c r="M1194" s="14"/>
    </row>
    <row r="1195" spans="1:13" x14ac:dyDescent="0.55000000000000004">
      <c r="A1195" s="32" t="str">
        <f>IF(Weighting!$P$19&gt;0,B1195,"")</f>
        <v/>
      </c>
      <c r="B1195" t="e">
        <f>Weighting!$C$19</f>
        <v>#DIV/0!</v>
      </c>
      <c r="C1195" t="e">
        <f>Weighting!$F$19</f>
        <v>#NUM!</v>
      </c>
      <c r="D1195" t="e">
        <f>IF(C1195=1,'Data Transformation'!$G$3+0.5*'Data Transformation'!$W$25,IF(C1196=1,D1196-'Data Transformation'!$W$25,FALSE))</f>
        <v>#NUM!</v>
      </c>
      <c r="E1195">
        <f t="array" ref="E1195">IF(ISLOGICAL(D1195),"",FREQUENCY(IF('Data Transformation'!$B$425:$B$8425='Bin Analysis'!$B1179,'Data Transformation'!$G$425:$G$8425),D1195))</f>
        <v>2001</v>
      </c>
      <c r="F1195">
        <f t="shared" si="147"/>
        <v>0</v>
      </c>
      <c r="G1195">
        <f>Weighting!$H$19</f>
        <v>0</v>
      </c>
      <c r="H1195">
        <f t="array" ref="H1195">FREQUENCY(IF('Data Transformation'!$B$4:$B$8425=B1179,'Data Transformation'!$G$4:$G$8425),'Bin Analysis'!$B1195)</f>
        <v>2073</v>
      </c>
      <c r="I1195">
        <f t="shared" si="148"/>
        <v>0</v>
      </c>
      <c r="J1195">
        <f t="shared" si="149"/>
        <v>0</v>
      </c>
      <c r="K1195">
        <f>J1195*Weighting!$W$19</f>
        <v>0</v>
      </c>
      <c r="M1195" s="14"/>
    </row>
    <row r="1196" spans="1:13" x14ac:dyDescent="0.55000000000000004">
      <c r="A1196" s="32" t="str">
        <f>IF(Weighting!$P$20&gt;0,B1196,"")</f>
        <v/>
      </c>
      <c r="B1196" t="e">
        <f>Weighting!$C$20</f>
        <v>#DIV/0!</v>
      </c>
      <c r="C1196" t="e">
        <f>Weighting!$F$20</f>
        <v>#NUM!</v>
      </c>
      <c r="D1196" t="e">
        <f>IF(C1196=1,'Data Transformation'!$G$3+0.5*'Data Transformation'!$W$25,IF(C1197=1,D1197-'Data Transformation'!$W$25,FALSE))</f>
        <v>#NUM!</v>
      </c>
      <c r="E1196">
        <f t="array" ref="E1196">IF(ISLOGICAL(D1196),"",FREQUENCY(IF('Data Transformation'!$B$425:$B$8425='Bin Analysis'!$B1179,'Data Transformation'!$G$425:$G$8425),D1196))</f>
        <v>2001</v>
      </c>
      <c r="F1196">
        <f t="shared" si="147"/>
        <v>0</v>
      </c>
      <c r="G1196">
        <f>Weighting!$H$20</f>
        <v>0</v>
      </c>
      <c r="H1196">
        <f t="array" ref="H1196">FREQUENCY(IF('Data Transformation'!$B$4:$B$8425=B1179,'Data Transformation'!$G$4:$G$8425),'Bin Analysis'!$B1196)</f>
        <v>2073</v>
      </c>
      <c r="I1196">
        <f t="shared" si="148"/>
        <v>0</v>
      </c>
      <c r="J1196">
        <f t="shared" si="149"/>
        <v>0</v>
      </c>
      <c r="K1196">
        <f>J1196*Weighting!$W$20</f>
        <v>0</v>
      </c>
      <c r="M1196" s="14"/>
    </row>
    <row r="1197" spans="1:13" x14ac:dyDescent="0.55000000000000004">
      <c r="A1197" s="32" t="str">
        <f>IF(Weighting!$P$21&gt;0,B1197,"")</f>
        <v/>
      </c>
      <c r="B1197" t="e">
        <f>Weighting!$C$21</f>
        <v>#DIV/0!</v>
      </c>
      <c r="C1197" t="e">
        <f>Weighting!$F$21</f>
        <v>#NUM!</v>
      </c>
      <c r="D1197" t="e">
        <f>IF(C1197=1,'Data Transformation'!$G$3+0.5*'Data Transformation'!$W$25,IF(C1198=1,D1198-'Data Transformation'!$W$25,FALSE))</f>
        <v>#NUM!</v>
      </c>
      <c r="E1197">
        <f t="array" ref="E1197">IF(ISLOGICAL(D1197),"",FREQUENCY(IF('Data Transformation'!$B$425:$B$8425='Bin Analysis'!$B1179,'Data Transformation'!$G$425:$G$8425),D1197))</f>
        <v>2001</v>
      </c>
      <c r="F1197">
        <f t="shared" si="147"/>
        <v>0</v>
      </c>
      <c r="G1197">
        <f>Weighting!$H$21</f>
        <v>0</v>
      </c>
      <c r="H1197">
        <f t="array" ref="H1197">FREQUENCY(IF('Data Transformation'!$B$4:$B$8425=B1179,'Data Transformation'!$G$4:$G$8425),'Bin Analysis'!$B1197)</f>
        <v>2073</v>
      </c>
      <c r="I1197">
        <f t="shared" si="148"/>
        <v>0</v>
      </c>
      <c r="J1197">
        <f t="shared" si="149"/>
        <v>0</v>
      </c>
      <c r="K1197">
        <f>J1197*Weighting!$W$21</f>
        <v>0</v>
      </c>
      <c r="M1197" s="14"/>
    </row>
    <row r="1198" spans="1:13" x14ac:dyDescent="0.55000000000000004">
      <c r="A1198" s="32" t="str">
        <f>IF(Weighting!$P$22&gt;0,B1198,"")</f>
        <v/>
      </c>
      <c r="B1198" t="e">
        <f>Weighting!$C$22</f>
        <v>#DIV/0!</v>
      </c>
      <c r="C1198" t="e">
        <f>Weighting!$F$22</f>
        <v>#NUM!</v>
      </c>
      <c r="D1198" t="e">
        <f>IF(C1198=1,'Data Transformation'!$G$3+0.5*'Data Transformation'!$W$25,IF(C1199=1,D1199-'Data Transformation'!$W$25,FALSE))</f>
        <v>#NUM!</v>
      </c>
      <c r="E1198">
        <f t="array" ref="E1198">IF(ISLOGICAL(D1198),"",FREQUENCY(IF('Data Transformation'!$B$425:$B$8425='Bin Analysis'!$B1179,'Data Transformation'!$G$425:$G$8425),D1198))</f>
        <v>2001</v>
      </c>
      <c r="F1198">
        <f t="shared" si="147"/>
        <v>0</v>
      </c>
      <c r="G1198">
        <f>Weighting!$H$22</f>
        <v>0</v>
      </c>
      <c r="H1198">
        <f t="array" ref="H1198">FREQUENCY(IF('Data Transformation'!$B$4:$B$8425=B1179,'Data Transformation'!$G$4:$G$8425),'Bin Analysis'!$B1198)</f>
        <v>2073</v>
      </c>
      <c r="I1198">
        <f t="shared" si="148"/>
        <v>0</v>
      </c>
      <c r="J1198">
        <f t="shared" si="149"/>
        <v>0</v>
      </c>
      <c r="K1198">
        <f>J1198*Weighting!$W$22</f>
        <v>0</v>
      </c>
      <c r="M1198" s="14"/>
    </row>
    <row r="1199" spans="1:13" x14ac:dyDescent="0.55000000000000004">
      <c r="A1199" s="32" t="str">
        <f>IF(Weighting!$P$23&gt;0,B1199,"")</f>
        <v/>
      </c>
      <c r="B1199" t="e">
        <f>Weighting!$C$23</f>
        <v>#DIV/0!</v>
      </c>
      <c r="C1199" t="e">
        <f>Weighting!$F$23</f>
        <v>#NUM!</v>
      </c>
      <c r="D1199" t="e">
        <f>IF(C1199=1,'Data Transformation'!$G$3+0.5*'Data Transformation'!$W$25,IF(C1200=1,D1200-'Data Transformation'!$W$25,FALSE))</f>
        <v>#NUM!</v>
      </c>
      <c r="E1199">
        <f t="array" ref="E1199">IF(ISLOGICAL(D1199),"",FREQUENCY(IF('Data Transformation'!$B$425:$B$8425='Bin Analysis'!$B1179,'Data Transformation'!$G$425:$G$8425),D1199))</f>
        <v>2001</v>
      </c>
      <c r="F1199">
        <f t="shared" si="147"/>
        <v>0</v>
      </c>
      <c r="G1199">
        <f>Weighting!$H$23</f>
        <v>0</v>
      </c>
      <c r="H1199">
        <f t="array" ref="H1199">FREQUENCY(IF('Data Transformation'!$B$4:$B$8425=B1179,'Data Transformation'!$G$4:$G$8425),'Bin Analysis'!$B1199)</f>
        <v>2073</v>
      </c>
      <c r="I1199">
        <f t="shared" si="148"/>
        <v>0</v>
      </c>
      <c r="J1199">
        <f t="shared" si="149"/>
        <v>0</v>
      </c>
      <c r="K1199">
        <f>J1199*Weighting!$W$23</f>
        <v>0</v>
      </c>
      <c r="M1199" s="14"/>
    </row>
    <row r="1200" spans="1:13" x14ac:dyDescent="0.55000000000000004">
      <c r="A1200" s="32" t="str">
        <f>IF(Weighting!$P$24&gt;0,B1200,"")</f>
        <v/>
      </c>
      <c r="B1200" t="e">
        <f>Weighting!$C$24</f>
        <v>#DIV/0!</v>
      </c>
      <c r="C1200" t="e">
        <f>Weighting!$F$24</f>
        <v>#NUM!</v>
      </c>
      <c r="D1200" t="e">
        <f>IF(C1200=1,'Data Transformation'!$G$3+0.5*'Data Transformation'!$W$25,IF(C1201=1,D1201-'Data Transformation'!$W$25,FALSE))</f>
        <v>#NUM!</v>
      </c>
      <c r="E1200">
        <f t="array" ref="E1200">IF(ISLOGICAL(D1200),"",FREQUENCY(IF('Data Transformation'!$B$425:$B$8425='Bin Analysis'!$B1179,'Data Transformation'!$G$425:$G$8425),D1200))</f>
        <v>2001</v>
      </c>
      <c r="F1200">
        <f t="shared" si="147"/>
        <v>0</v>
      </c>
      <c r="G1200">
        <f>Weighting!$H$24</f>
        <v>0</v>
      </c>
      <c r="H1200">
        <f t="array" ref="H1200">FREQUENCY(IF('Data Transformation'!$B$4:$B$8425=B1179,'Data Transformation'!$G$4:$G$8425),'Bin Analysis'!$B1200)</f>
        <v>2073</v>
      </c>
      <c r="I1200">
        <f t="shared" si="148"/>
        <v>0</v>
      </c>
      <c r="J1200">
        <f t="shared" si="149"/>
        <v>0</v>
      </c>
      <c r="K1200">
        <f>J1200*Weighting!$W$24</f>
        <v>0</v>
      </c>
      <c r="M1200" s="14"/>
    </row>
    <row r="1201" spans="1:25" x14ac:dyDescent="0.55000000000000004">
      <c r="A1201" s="32" t="str">
        <f>IF(Weighting!$P$25&gt;0,B1201,"")</f>
        <v/>
      </c>
      <c r="B1201" t="e">
        <f>Weighting!$C$25</f>
        <v>#DIV/0!</v>
      </c>
      <c r="C1201" t="e">
        <f>Weighting!$F$25</f>
        <v>#NUM!</v>
      </c>
      <c r="D1201" t="e">
        <f>IF(C1201=1,'Data Transformation'!$G$3+0.5*'Data Transformation'!$W$25,IF(C1202=1,D1202-'Data Transformation'!$W$25,FALSE))</f>
        <v>#NUM!</v>
      </c>
      <c r="E1201">
        <f t="array" ref="E1201">IF(ISLOGICAL(D1201),"",FREQUENCY(IF('Data Transformation'!$B$425:$B$8425='Bin Analysis'!$B1179,'Data Transformation'!$G$425:$G$8425),D1201))</f>
        <v>2001</v>
      </c>
      <c r="F1201">
        <f t="shared" si="147"/>
        <v>0</v>
      </c>
      <c r="G1201">
        <f>Weighting!$H$25</f>
        <v>0</v>
      </c>
      <c r="H1201">
        <f t="array" ref="H1201">FREQUENCY(IF('Data Transformation'!$B$4:$B$8425=B1179,'Data Transformation'!$G$4:$G$8425),'Bin Analysis'!$B1201)</f>
        <v>2073</v>
      </c>
      <c r="I1201">
        <f t="shared" si="148"/>
        <v>0</v>
      </c>
      <c r="J1201">
        <f t="shared" si="149"/>
        <v>0</v>
      </c>
      <c r="K1201">
        <f>J1201*Weighting!$W$25</f>
        <v>0</v>
      </c>
      <c r="M1201" s="14"/>
    </row>
    <row r="1202" spans="1:25" x14ac:dyDescent="0.55000000000000004">
      <c r="N1202" s="57"/>
      <c r="O1202"/>
      <c r="P1202"/>
      <c r="Q1202"/>
      <c r="R1202"/>
    </row>
    <row r="1203" spans="1:25" ht="23.35" x14ac:dyDescent="0.8">
      <c r="A1203" s="21" t="s">
        <v>0</v>
      </c>
      <c r="B1203" s="21" t="str">
        <f>IFERROR(VLOOKUP(C1203,'Data Transformation'!$L$6:$M$426,2,FALSE),"")</f>
        <v/>
      </c>
      <c r="C1203" s="21">
        <f>C1179+1</f>
        <v>50</v>
      </c>
      <c r="D1203" s="21"/>
      <c r="E1203" s="21"/>
      <c r="F1203" s="21"/>
      <c r="G1203" s="21"/>
      <c r="H1203" s="22"/>
      <c r="I1203" s="22"/>
      <c r="J1203" s="22"/>
      <c r="K1203" s="21"/>
      <c r="L1203" s="21" t="str">
        <f>B1203</f>
        <v/>
      </c>
      <c r="M1203" s="23" t="e">
        <f>INDEX('Data Transformation'!$O$4:$O$424,MATCH($B1203,'Data Transformation'!$M$4:$M$424,0),MATCH($M$2,'Data Transformation'!$O$3,0))</f>
        <v>#N/A</v>
      </c>
      <c r="N1203" s="27" t="e">
        <f>IF('Input and Summary Results'!$J$16="minimum",'Bin Analysis'!X1204/(M1203-1),'Bin Analysis'!Y1203/('Bin Analysis'!M1203-1))</f>
        <v>#N/A</v>
      </c>
      <c r="O1203" s="27" t="e">
        <f>IF(M1203=FALSE,NA(),(VLOOKUP(1,C1206:K1225,4,FALSE))/(M1203-1))</f>
        <v>#N/A</v>
      </c>
      <c r="P1203" s="27" t="e">
        <f>IF(M1203=FALSE,NA(),SUM(J1206:J1225)/Weighting!$S$5)</f>
        <v>#N/A</v>
      </c>
      <c r="Q1203" s="27" t="e">
        <f>IF(M1203=FALSE,NA(),SUM(K1206:K1225)/Weighting!$S$6)</f>
        <v>#N/A</v>
      </c>
      <c r="R1203" s="27" t="e">
        <f>IF(M1203=FALSE,NA(),(VLOOKUP(1,G1206:K1225,3,FALSE))/(M1203-1))</f>
        <v>#N/A</v>
      </c>
      <c r="S1203" s="22" t="e">
        <f>IF(M1203=FALSE,NA(),IF(SUM(J1206:J1225)=2,"yes","no"))</f>
        <v>#N/A</v>
      </c>
      <c r="X1203" s="2" cm="2">
        <f t="array" ref="X1203:X1204">FREQUENCY(IF('Data Transformation'!$B$425:$B$6424='Bin Analysis'!L1203,'Data Transformation'!$G$425:$G$6424),'Data Transformation'!$U$11)</f>
        <v>0</v>
      </c>
      <c r="Y1203" s="2" cm="2">
        <f t="array" ref="Y1203:Y1204">FREQUENCY(IF('Data Transformation'!$B$425:$B$6424='Bin Analysis'!L1203,'Data Transformation'!$G$425:$G$6424),'Data Transformation'!$U$12)</f>
        <v>0</v>
      </c>
    </row>
    <row r="1204" spans="1:25" x14ac:dyDescent="0.55000000000000004">
      <c r="A1204" s="14" t="s">
        <v>67</v>
      </c>
      <c r="B1204" t="s">
        <v>47</v>
      </c>
      <c r="C1204" t="s">
        <v>5</v>
      </c>
      <c r="D1204" t="s">
        <v>100</v>
      </c>
      <c r="E1204" t="s">
        <v>101</v>
      </c>
      <c r="F1204" t="s">
        <v>102</v>
      </c>
      <c r="G1204" t="s">
        <v>70</v>
      </c>
      <c r="H1204" t="s">
        <v>31</v>
      </c>
      <c r="I1204" t="s">
        <v>32</v>
      </c>
      <c r="J1204" t="s">
        <v>46</v>
      </c>
      <c r="K1204" s="14" t="s">
        <v>45</v>
      </c>
      <c r="M1204" s="14"/>
      <c r="X1204" s="2">
        <v>0</v>
      </c>
      <c r="Y1204" s="2">
        <v>0</v>
      </c>
    </row>
    <row r="1205" spans="1:25" x14ac:dyDescent="0.55000000000000004">
      <c r="A1205" s="32"/>
      <c r="D1205" t="e">
        <f>IF(C1205=1,'Data Transformation'!$G$3+0.5*'Data Transformation'!$W$25,IF(C1206=1,D1206-'Data Transformation'!$W$25,FALSE))</f>
        <v>#NUM!</v>
      </c>
      <c r="E1205">
        <f t="array" ref="E1205">IF(ISLOGICAL(D1205),"",FREQUENCY(IF('Data Transformation'!$B$425:$B$8425='Bin Analysis'!$B1203,'Data Transformation'!$G$425:$G$8425),D1205))</f>
        <v>2001</v>
      </c>
      <c r="F1205" t="e">
        <f>IF(ISLOGICAL(D1205),"",E1205-E1204)</f>
        <v>#VALUE!</v>
      </c>
      <c r="M1205" s="14"/>
    </row>
    <row r="1206" spans="1:25" x14ac:dyDescent="0.55000000000000004">
      <c r="A1206" s="32" t="e">
        <f>IF(Weighting!$P$6&gt;0,B1206,"")</f>
        <v>#NUM!</v>
      </c>
      <c r="B1206" t="e">
        <f>Weighting!$C$6</f>
        <v>#DIV/0!</v>
      </c>
      <c r="C1206" t="e">
        <f>Weighting!$F$6</f>
        <v>#NUM!</v>
      </c>
      <c r="D1206" t="e">
        <f>IF(C1206=1,'Data Transformation'!$G$3+0.5*'Data Transformation'!$W$25,IF(C1207=1,D1207-'Data Transformation'!$W$25,FALSE))</f>
        <v>#NUM!</v>
      </c>
      <c r="E1206">
        <f t="array" ref="E1206">IF(ISLOGICAL(D1206),"",FREQUENCY(IF('Data Transformation'!$B$425:$B$8425='Bin Analysis'!$B1203,'Data Transformation'!$G$425:$G$8425),D1206))</f>
        <v>2001</v>
      </c>
      <c r="F1206">
        <f>IF(ISLOGICAL(D1206),"",E1206-E1205)</f>
        <v>0</v>
      </c>
      <c r="G1206">
        <f>Weighting!$H$6</f>
        <v>1</v>
      </c>
      <c r="H1206">
        <f t="array" ref="H1206">FREQUENCY(IF('Data Transformation'!$B$4:$B$8425=B1203,'Data Transformation'!$G$4:$G$8425),'Bin Analysis'!$B1206)</f>
        <v>2073</v>
      </c>
      <c r="I1206">
        <f>H1206-H1205</f>
        <v>2073</v>
      </c>
      <c r="J1206">
        <f>IF(I1206=0,0,1)</f>
        <v>1</v>
      </c>
      <c r="K1206" t="e">
        <f>J1206*Weighting!$W$6</f>
        <v>#NUM!</v>
      </c>
      <c r="M1206" s="14"/>
    </row>
    <row r="1207" spans="1:25" x14ac:dyDescent="0.55000000000000004">
      <c r="A1207" s="32" t="str">
        <f>IF(Weighting!$P$7&gt;0,B1207,"")</f>
        <v/>
      </c>
      <c r="B1207" t="e">
        <f>Weighting!$C$7</f>
        <v>#DIV/0!</v>
      </c>
      <c r="C1207" t="e">
        <f>Weighting!$F$7</f>
        <v>#NUM!</v>
      </c>
      <c r="D1207" t="e">
        <f>IF(C1207=1,'Data Transformation'!$G$3+0.5*'Data Transformation'!$W$25,IF(C1208=1,D1208-'Data Transformation'!$W$25,FALSE))</f>
        <v>#NUM!</v>
      </c>
      <c r="E1207">
        <f t="array" ref="E1207">IF(ISLOGICAL(D1207),"",FREQUENCY(IF('Data Transformation'!$B$425:$B$8425='Bin Analysis'!$B1203,'Data Transformation'!$G$425:$G$8425),D1207))</f>
        <v>2001</v>
      </c>
      <c r="F1207">
        <f t="shared" ref="F1207:F1225" si="150">IF(ISLOGICAL(D1207),"",E1207-E1206)</f>
        <v>0</v>
      </c>
      <c r="G1207">
        <f>Weighting!$H$7</f>
        <v>0</v>
      </c>
      <c r="H1207">
        <f t="array" ref="H1207">FREQUENCY(IF('Data Transformation'!$B$4:$B$8425=B1203,'Data Transformation'!$G$4:$G$8425),'Bin Analysis'!$B1207)</f>
        <v>2073</v>
      </c>
      <c r="I1207">
        <f t="shared" ref="I1207:I1225" si="151">H1207-H1206</f>
        <v>0</v>
      </c>
      <c r="J1207">
        <f>IF(I1207=0,0,1)</f>
        <v>0</v>
      </c>
      <c r="K1207">
        <f>J1207*Weighting!$W$7</f>
        <v>0</v>
      </c>
      <c r="M1207" s="14"/>
    </row>
    <row r="1208" spans="1:25" x14ac:dyDescent="0.55000000000000004">
      <c r="A1208" s="32" t="str">
        <f>IF(Weighting!$P$8&gt;0,B1208,"")</f>
        <v/>
      </c>
      <c r="B1208" t="e">
        <f>Weighting!$C$8</f>
        <v>#DIV/0!</v>
      </c>
      <c r="C1208" t="e">
        <f>Weighting!$F$8</f>
        <v>#NUM!</v>
      </c>
      <c r="D1208" t="e">
        <f>IF(C1208=1,'Data Transformation'!$G$3+0.5*'Data Transformation'!$W$25,IF(C1209=1,D1209-'Data Transformation'!$W$25,FALSE))</f>
        <v>#NUM!</v>
      </c>
      <c r="E1208">
        <f t="array" ref="E1208">IF(ISLOGICAL(D1208),"",FREQUENCY(IF('Data Transformation'!$B$425:$B$8425='Bin Analysis'!$B1203,'Data Transformation'!$G$425:$G$8425),D1208))</f>
        <v>2001</v>
      </c>
      <c r="F1208">
        <f t="shared" si="150"/>
        <v>0</v>
      </c>
      <c r="G1208">
        <f>Weighting!$H$8</f>
        <v>0</v>
      </c>
      <c r="H1208">
        <f t="array" ref="H1208">FREQUENCY(IF('Data Transformation'!$B$4:$B$8425=B1203,'Data Transformation'!$G$4:$G$8425),'Bin Analysis'!$B1208)</f>
        <v>2073</v>
      </c>
      <c r="I1208">
        <f t="shared" si="151"/>
        <v>0</v>
      </c>
      <c r="J1208">
        <f t="shared" ref="J1208:J1225" si="152">IF(I1208=0,0,1)</f>
        <v>0</v>
      </c>
      <c r="K1208">
        <f>J1208*Weighting!$W$8</f>
        <v>0</v>
      </c>
      <c r="M1208" s="14"/>
    </row>
    <row r="1209" spans="1:25" x14ac:dyDescent="0.55000000000000004">
      <c r="A1209" s="32" t="str">
        <f>IF(Weighting!$P$9&gt;0,B1209,"")</f>
        <v/>
      </c>
      <c r="B1209" s="50" t="e">
        <f>Weighting!$C$9</f>
        <v>#DIV/0!</v>
      </c>
      <c r="C1209" t="e">
        <f>Weighting!$F$9</f>
        <v>#NUM!</v>
      </c>
      <c r="D1209" t="e">
        <f>IF(C1209=1,'Data Transformation'!$G$3+0.5*'Data Transformation'!$W$25,IF(C1210=1,D1210-'Data Transformation'!$W$25,FALSE))</f>
        <v>#NUM!</v>
      </c>
      <c r="E1209">
        <f t="array" ref="E1209">IF(ISLOGICAL(D1209),"",FREQUENCY(IF('Data Transformation'!$B$425:$B$8425='Bin Analysis'!$B1203,'Data Transformation'!$G$425:$G$8425),D1209))</f>
        <v>2001</v>
      </c>
      <c r="F1209">
        <f t="shared" si="150"/>
        <v>0</v>
      </c>
      <c r="G1209">
        <f>Weighting!$H$9</f>
        <v>0</v>
      </c>
      <c r="H1209">
        <f t="array" ref="H1209">FREQUENCY(IF('Data Transformation'!$B$4:$B$8425=B1203,'Data Transformation'!$G$4:$G$8425),'Bin Analysis'!$B1209)</f>
        <v>2073</v>
      </c>
      <c r="I1209">
        <f t="shared" si="151"/>
        <v>0</v>
      </c>
      <c r="J1209">
        <f t="shared" si="152"/>
        <v>0</v>
      </c>
      <c r="K1209">
        <f>J1209*Weighting!$W$9</f>
        <v>0</v>
      </c>
      <c r="M1209" s="14"/>
    </row>
    <row r="1210" spans="1:25" x14ac:dyDescent="0.55000000000000004">
      <c r="A1210" s="32" t="str">
        <f>IF(Weighting!$P$10&gt;0,B1210,"")</f>
        <v/>
      </c>
      <c r="B1210" t="e">
        <f>Weighting!$C$10</f>
        <v>#DIV/0!</v>
      </c>
      <c r="C1210" t="e">
        <f>Weighting!$F$10</f>
        <v>#NUM!</v>
      </c>
      <c r="D1210" t="e">
        <f>IF(C1210=1,'Data Transformation'!$G$3+0.5*'Data Transformation'!$W$25,IF(C1211=1,D1211-'Data Transformation'!$W$25,FALSE))</f>
        <v>#NUM!</v>
      </c>
      <c r="E1210">
        <f t="array" ref="E1210">IF(ISLOGICAL(D1210),"",FREQUENCY(IF('Data Transformation'!$B$425:$B$8425='Bin Analysis'!$B1203,'Data Transformation'!$G$425:$G$8425),D1210))</f>
        <v>2001</v>
      </c>
      <c r="F1210">
        <f t="shared" si="150"/>
        <v>0</v>
      </c>
      <c r="G1210">
        <f>Weighting!$H$10</f>
        <v>0</v>
      </c>
      <c r="H1210">
        <f t="array" ref="H1210">FREQUENCY(IF('Data Transformation'!$B$4:$B$8425=B1203,'Data Transformation'!$G$4:$G$8425),'Bin Analysis'!$B1210)</f>
        <v>2073</v>
      </c>
      <c r="I1210">
        <f t="shared" si="151"/>
        <v>0</v>
      </c>
      <c r="J1210">
        <f t="shared" si="152"/>
        <v>0</v>
      </c>
      <c r="K1210">
        <f>J1210*Weighting!$W$10</f>
        <v>0</v>
      </c>
      <c r="M1210" s="14"/>
    </row>
    <row r="1211" spans="1:25" x14ac:dyDescent="0.55000000000000004">
      <c r="A1211" s="32" t="str">
        <f>IF(Weighting!$P$11&gt;0,B1211,"")</f>
        <v/>
      </c>
      <c r="B1211" t="e">
        <f>Weighting!$C$11</f>
        <v>#DIV/0!</v>
      </c>
      <c r="C1211" t="e">
        <f>Weighting!$F$11</f>
        <v>#NUM!</v>
      </c>
      <c r="D1211" t="e">
        <f>IF(C1211=1,'Data Transformation'!$G$3+0.5*'Data Transformation'!$W$25,IF(C1212=1,D1212-'Data Transformation'!$W$25,FALSE))</f>
        <v>#NUM!</v>
      </c>
      <c r="E1211">
        <f t="array" ref="E1211">IF(ISLOGICAL(D1211),"",FREQUENCY(IF('Data Transformation'!$B$425:$B$8425='Bin Analysis'!$B1203,'Data Transformation'!$G$425:$G$8425),D1211))</f>
        <v>2001</v>
      </c>
      <c r="F1211">
        <f t="shared" si="150"/>
        <v>0</v>
      </c>
      <c r="G1211">
        <f>Weighting!$H$11</f>
        <v>0</v>
      </c>
      <c r="H1211">
        <f t="array" ref="H1211">FREQUENCY(IF('Data Transformation'!$B$4:$B$8425=B1203,'Data Transformation'!$G$4:$G$8425),'Bin Analysis'!$B1211)</f>
        <v>2073</v>
      </c>
      <c r="I1211">
        <f t="shared" si="151"/>
        <v>0</v>
      </c>
      <c r="J1211">
        <f t="shared" si="152"/>
        <v>0</v>
      </c>
      <c r="K1211">
        <f>J1211*Weighting!$W$11</f>
        <v>0</v>
      </c>
      <c r="M1211" s="14"/>
    </row>
    <row r="1212" spans="1:25" x14ac:dyDescent="0.55000000000000004">
      <c r="A1212" s="32" t="str">
        <f>IF(Weighting!$P$12&gt;0,B1212,"")</f>
        <v/>
      </c>
      <c r="B1212" t="e">
        <f>Weighting!$C$12</f>
        <v>#DIV/0!</v>
      </c>
      <c r="C1212" t="e">
        <f>Weighting!$F$12</f>
        <v>#NUM!</v>
      </c>
      <c r="D1212" t="e">
        <f>IF(C1212=1,'Data Transformation'!$G$3+0.5*'Data Transformation'!$W$25,IF(C1213=1,D1213-'Data Transformation'!$W$25,FALSE))</f>
        <v>#NUM!</v>
      </c>
      <c r="E1212">
        <f t="array" ref="E1212">IF(ISLOGICAL(D1212),"",FREQUENCY(IF('Data Transformation'!$B$425:$B$8425='Bin Analysis'!$B1203,'Data Transformation'!$G$425:$G$8425),D1212))</f>
        <v>2001</v>
      </c>
      <c r="F1212">
        <f t="shared" si="150"/>
        <v>0</v>
      </c>
      <c r="G1212">
        <f>Weighting!$H$12</f>
        <v>0</v>
      </c>
      <c r="H1212">
        <f t="array" ref="H1212">FREQUENCY(IF('Data Transformation'!$B$4:$B$8425=B1203,'Data Transformation'!$G$4:$G$8425),'Bin Analysis'!$B1212)</f>
        <v>2073</v>
      </c>
      <c r="I1212">
        <f t="shared" si="151"/>
        <v>0</v>
      </c>
      <c r="J1212">
        <f t="shared" si="152"/>
        <v>0</v>
      </c>
      <c r="K1212">
        <f>J1212*Weighting!$W$12</f>
        <v>0</v>
      </c>
      <c r="M1212" s="14"/>
    </row>
    <row r="1213" spans="1:25" x14ac:dyDescent="0.55000000000000004">
      <c r="A1213" s="32" t="str">
        <f>IF(Weighting!$P$13&gt;0,B1213,"")</f>
        <v/>
      </c>
      <c r="B1213" t="e">
        <f>Weighting!$C$13</f>
        <v>#DIV/0!</v>
      </c>
      <c r="C1213" t="e">
        <f>Weighting!$F$13</f>
        <v>#NUM!</v>
      </c>
      <c r="D1213" t="e">
        <f>IF(C1213=1,'Data Transformation'!$G$3+0.5*'Data Transformation'!$W$25,IF(C1214=1,D1214-'Data Transformation'!$W$25,FALSE))</f>
        <v>#NUM!</v>
      </c>
      <c r="E1213">
        <f t="array" ref="E1213">IF(ISLOGICAL(D1213),"",FREQUENCY(IF('Data Transformation'!$B$425:$B$8425='Bin Analysis'!$B1203,'Data Transformation'!$G$425:$G$8425),D1213))</f>
        <v>2001</v>
      </c>
      <c r="F1213">
        <f t="shared" si="150"/>
        <v>0</v>
      </c>
      <c r="G1213">
        <f>Weighting!$H$13</f>
        <v>0</v>
      </c>
      <c r="H1213">
        <f t="array" ref="H1213">FREQUENCY(IF('Data Transformation'!$B$4:$B$8425=B1203,'Data Transformation'!$G$4:$G$8425),'Bin Analysis'!$B1213)</f>
        <v>2073</v>
      </c>
      <c r="I1213">
        <f t="shared" si="151"/>
        <v>0</v>
      </c>
      <c r="J1213">
        <f t="shared" si="152"/>
        <v>0</v>
      </c>
      <c r="K1213">
        <f>J1213*Weighting!$W$13</f>
        <v>0</v>
      </c>
      <c r="M1213" s="14"/>
    </row>
    <row r="1214" spans="1:25" x14ac:dyDescent="0.55000000000000004">
      <c r="A1214" s="32" t="str">
        <f>IF(Weighting!$P$14&gt;0,B1214,"")</f>
        <v/>
      </c>
      <c r="B1214" t="e">
        <f>Weighting!$C$14</f>
        <v>#DIV/0!</v>
      </c>
      <c r="C1214" t="e">
        <f>Weighting!$F$14</f>
        <v>#NUM!</v>
      </c>
      <c r="D1214" t="e">
        <f>IF(C1214=1,'Data Transformation'!$G$3+0.5*'Data Transformation'!$W$25,IF(C1215=1,D1215-'Data Transformation'!$W$25,FALSE))</f>
        <v>#NUM!</v>
      </c>
      <c r="E1214">
        <f t="array" ref="E1214">IF(ISLOGICAL(D1214),"",FREQUENCY(IF('Data Transformation'!$B$425:$B$8425='Bin Analysis'!$B1203,'Data Transformation'!$G$425:$G$8425),D1214))</f>
        <v>2001</v>
      </c>
      <c r="F1214">
        <f t="shared" si="150"/>
        <v>0</v>
      </c>
      <c r="G1214">
        <f>Weighting!$H$14</f>
        <v>0</v>
      </c>
      <c r="H1214">
        <f t="array" ref="H1214">FREQUENCY(IF('Data Transformation'!$B$4:$B$8425=B1203,'Data Transformation'!$G$4:$G$8425),'Bin Analysis'!$B1214)</f>
        <v>2073</v>
      </c>
      <c r="I1214">
        <f t="shared" si="151"/>
        <v>0</v>
      </c>
      <c r="J1214">
        <f t="shared" si="152"/>
        <v>0</v>
      </c>
      <c r="K1214">
        <f>J1214*Weighting!$W$14</f>
        <v>0</v>
      </c>
      <c r="M1214" s="14"/>
    </row>
    <row r="1215" spans="1:25" x14ac:dyDescent="0.55000000000000004">
      <c r="A1215" s="32" t="str">
        <f>IF(Weighting!$P$15&gt;0,B1215,"")</f>
        <v/>
      </c>
      <c r="B1215" t="e">
        <f>Weighting!$C$15</f>
        <v>#DIV/0!</v>
      </c>
      <c r="C1215" t="e">
        <f>Weighting!$F$15</f>
        <v>#NUM!</v>
      </c>
      <c r="D1215" t="e">
        <f>IF(C1215=1,'Data Transformation'!$G$3+0.5*'Data Transformation'!$W$25,IF(C1216=1,D1216-'Data Transformation'!$W$25,FALSE))</f>
        <v>#NUM!</v>
      </c>
      <c r="E1215">
        <f t="array" ref="E1215">IF(ISLOGICAL(D1215),"",FREQUENCY(IF('Data Transformation'!$B$425:$B$8425='Bin Analysis'!$B1203,'Data Transformation'!$G$425:$G$8425),D1215))</f>
        <v>2001</v>
      </c>
      <c r="F1215">
        <f t="shared" si="150"/>
        <v>0</v>
      </c>
      <c r="G1215">
        <f>Weighting!$H$15</f>
        <v>0</v>
      </c>
      <c r="H1215">
        <f t="array" ref="H1215">FREQUENCY(IF('Data Transformation'!$B$4:$B$8425=B1203,'Data Transformation'!$G$4:$G$8425),'Bin Analysis'!$B1215)</f>
        <v>2073</v>
      </c>
      <c r="I1215">
        <f t="shared" si="151"/>
        <v>0</v>
      </c>
      <c r="J1215">
        <f t="shared" si="152"/>
        <v>0</v>
      </c>
      <c r="K1215">
        <f>J1215*Weighting!$W$15</f>
        <v>0</v>
      </c>
      <c r="M1215" s="14"/>
    </row>
    <row r="1216" spans="1:25" x14ac:dyDescent="0.55000000000000004">
      <c r="A1216" s="32" t="str">
        <f>IF(Weighting!$P$16&gt;0,B1216,"")</f>
        <v/>
      </c>
      <c r="B1216" t="e">
        <f>Weighting!$C$16</f>
        <v>#DIV/0!</v>
      </c>
      <c r="C1216" t="e">
        <f>Weighting!$F$16</f>
        <v>#NUM!</v>
      </c>
      <c r="D1216" t="e">
        <f>IF(C1216=1,'Data Transformation'!$G$3+0.5*'Data Transformation'!$W$25,IF(C1217=1,D1217-'Data Transformation'!$W$25,FALSE))</f>
        <v>#NUM!</v>
      </c>
      <c r="E1216">
        <f t="array" ref="E1216">IF(ISLOGICAL(D1216),"",FREQUENCY(IF('Data Transformation'!$B$425:$B$8425='Bin Analysis'!$B1203,'Data Transformation'!$G$425:$G$8425),D1216))</f>
        <v>2001</v>
      </c>
      <c r="F1216">
        <f t="shared" si="150"/>
        <v>0</v>
      </c>
      <c r="G1216">
        <f>Weighting!$H$16</f>
        <v>0</v>
      </c>
      <c r="H1216">
        <f t="array" ref="H1216">FREQUENCY(IF('Data Transformation'!$B$4:$B$8425=B1203,'Data Transformation'!$G$4:$G$8425),'Bin Analysis'!$B1216)</f>
        <v>2073</v>
      </c>
      <c r="I1216">
        <f t="shared" si="151"/>
        <v>0</v>
      </c>
      <c r="J1216">
        <f t="shared" si="152"/>
        <v>0</v>
      </c>
      <c r="K1216">
        <f>J1216*Weighting!$W$16</f>
        <v>0</v>
      </c>
      <c r="M1216" s="14"/>
    </row>
    <row r="1217" spans="1:25" x14ac:dyDescent="0.55000000000000004">
      <c r="A1217" s="32" t="str">
        <f>IF(Weighting!$P$17&gt;0,B1217,"")</f>
        <v/>
      </c>
      <c r="B1217" t="e">
        <f>Weighting!$C$17</f>
        <v>#DIV/0!</v>
      </c>
      <c r="C1217" t="e">
        <f>Weighting!$F$17</f>
        <v>#NUM!</v>
      </c>
      <c r="D1217" t="e">
        <f>IF(C1217=1,'Data Transformation'!$G$3+0.5*'Data Transformation'!$W$25,IF(C1218=1,D1218-'Data Transformation'!$W$25,FALSE))</f>
        <v>#NUM!</v>
      </c>
      <c r="E1217">
        <f t="array" ref="E1217">IF(ISLOGICAL(D1217),"",FREQUENCY(IF('Data Transformation'!$B$425:$B$8425='Bin Analysis'!$B1203,'Data Transformation'!$G$425:$G$8425),D1217))</f>
        <v>2001</v>
      </c>
      <c r="F1217">
        <f t="shared" si="150"/>
        <v>0</v>
      </c>
      <c r="G1217">
        <f>Weighting!$H$17</f>
        <v>0</v>
      </c>
      <c r="H1217">
        <f t="array" ref="H1217">FREQUENCY(IF('Data Transformation'!$B$4:$B$8425=B1203,'Data Transformation'!$G$4:$G$8425),'Bin Analysis'!$B1217)</f>
        <v>2073</v>
      </c>
      <c r="I1217">
        <f t="shared" si="151"/>
        <v>0</v>
      </c>
      <c r="J1217">
        <f t="shared" si="152"/>
        <v>0</v>
      </c>
      <c r="K1217">
        <f>J1217*Weighting!$W$17</f>
        <v>0</v>
      </c>
      <c r="M1217" s="14"/>
    </row>
    <row r="1218" spans="1:25" x14ac:dyDescent="0.55000000000000004">
      <c r="A1218" s="32" t="str">
        <f>IF(Weighting!$P$18&gt;0,B1218,"")</f>
        <v/>
      </c>
      <c r="B1218" t="e">
        <f>Weighting!$C$18</f>
        <v>#DIV/0!</v>
      </c>
      <c r="C1218" t="e">
        <f>Weighting!$F$18</f>
        <v>#NUM!</v>
      </c>
      <c r="D1218" t="e">
        <f>IF(C1218=1,'Data Transformation'!$G$3+0.5*'Data Transformation'!$W$25,IF(C1219=1,D1219-'Data Transformation'!$W$25,FALSE))</f>
        <v>#NUM!</v>
      </c>
      <c r="E1218">
        <f t="array" ref="E1218">IF(ISLOGICAL(D1218),"",FREQUENCY(IF('Data Transformation'!$B$425:$B$8425='Bin Analysis'!$B1203,'Data Transformation'!$G$425:$G$8425),D1218))</f>
        <v>2001</v>
      </c>
      <c r="F1218">
        <f t="shared" si="150"/>
        <v>0</v>
      </c>
      <c r="G1218">
        <f>Weighting!$H$18</f>
        <v>0</v>
      </c>
      <c r="H1218">
        <f t="array" ref="H1218">FREQUENCY(IF('Data Transformation'!$B$4:$B$8425=B1203,'Data Transformation'!$G$4:$G$8425),'Bin Analysis'!$B1218)</f>
        <v>2073</v>
      </c>
      <c r="I1218">
        <f t="shared" si="151"/>
        <v>0</v>
      </c>
      <c r="J1218">
        <f t="shared" si="152"/>
        <v>0</v>
      </c>
      <c r="K1218">
        <f>J1218*Weighting!$W$18</f>
        <v>0</v>
      </c>
      <c r="M1218" s="14"/>
    </row>
    <row r="1219" spans="1:25" x14ac:dyDescent="0.55000000000000004">
      <c r="A1219" s="32" t="str">
        <f>IF(Weighting!$P$19&gt;0,B1219,"")</f>
        <v/>
      </c>
      <c r="B1219" t="e">
        <f>Weighting!$C$19</f>
        <v>#DIV/0!</v>
      </c>
      <c r="C1219" t="e">
        <f>Weighting!$F$19</f>
        <v>#NUM!</v>
      </c>
      <c r="D1219" t="e">
        <f>IF(C1219=1,'Data Transformation'!$G$3+0.5*'Data Transformation'!$W$25,IF(C1220=1,D1220-'Data Transformation'!$W$25,FALSE))</f>
        <v>#NUM!</v>
      </c>
      <c r="E1219">
        <f t="array" ref="E1219">IF(ISLOGICAL(D1219),"",FREQUENCY(IF('Data Transformation'!$B$425:$B$8425='Bin Analysis'!$B1203,'Data Transformation'!$G$425:$G$8425),D1219))</f>
        <v>2001</v>
      </c>
      <c r="F1219">
        <f t="shared" si="150"/>
        <v>0</v>
      </c>
      <c r="G1219">
        <f>Weighting!$H$19</f>
        <v>0</v>
      </c>
      <c r="H1219">
        <f t="array" ref="H1219">FREQUENCY(IF('Data Transformation'!$B$4:$B$8425=B1203,'Data Transformation'!$G$4:$G$8425),'Bin Analysis'!$B1219)</f>
        <v>2073</v>
      </c>
      <c r="I1219">
        <f t="shared" si="151"/>
        <v>0</v>
      </c>
      <c r="J1219">
        <f t="shared" si="152"/>
        <v>0</v>
      </c>
      <c r="K1219">
        <f>J1219*Weighting!$W$19</f>
        <v>0</v>
      </c>
      <c r="M1219" s="14"/>
    </row>
    <row r="1220" spans="1:25" x14ac:dyDescent="0.55000000000000004">
      <c r="A1220" s="32" t="str">
        <f>IF(Weighting!$P$20&gt;0,B1220,"")</f>
        <v/>
      </c>
      <c r="B1220" t="e">
        <f>Weighting!$C$20</f>
        <v>#DIV/0!</v>
      </c>
      <c r="C1220" t="e">
        <f>Weighting!$F$20</f>
        <v>#NUM!</v>
      </c>
      <c r="D1220" t="e">
        <f>IF(C1220=1,'Data Transformation'!$G$3+0.5*'Data Transformation'!$W$25,IF(C1221=1,D1221-'Data Transformation'!$W$25,FALSE))</f>
        <v>#NUM!</v>
      </c>
      <c r="E1220">
        <f t="array" ref="E1220">IF(ISLOGICAL(D1220),"",FREQUENCY(IF('Data Transformation'!$B$425:$B$8425='Bin Analysis'!$B1203,'Data Transformation'!$G$425:$G$8425),D1220))</f>
        <v>2001</v>
      </c>
      <c r="F1220">
        <f t="shared" si="150"/>
        <v>0</v>
      </c>
      <c r="G1220">
        <f>Weighting!$H$20</f>
        <v>0</v>
      </c>
      <c r="H1220">
        <f t="array" ref="H1220">FREQUENCY(IF('Data Transformation'!$B$4:$B$8425=B1203,'Data Transformation'!$G$4:$G$8425),'Bin Analysis'!$B1220)</f>
        <v>2073</v>
      </c>
      <c r="I1220">
        <f t="shared" si="151"/>
        <v>0</v>
      </c>
      <c r="J1220">
        <f t="shared" si="152"/>
        <v>0</v>
      </c>
      <c r="K1220">
        <f>J1220*Weighting!$W$20</f>
        <v>0</v>
      </c>
      <c r="M1220" s="14"/>
    </row>
    <row r="1221" spans="1:25" x14ac:dyDescent="0.55000000000000004">
      <c r="A1221" s="32" t="str">
        <f>IF(Weighting!$P$21&gt;0,B1221,"")</f>
        <v/>
      </c>
      <c r="B1221" t="e">
        <f>Weighting!$C$21</f>
        <v>#DIV/0!</v>
      </c>
      <c r="C1221" t="e">
        <f>Weighting!$F$21</f>
        <v>#NUM!</v>
      </c>
      <c r="D1221" t="e">
        <f>IF(C1221=1,'Data Transformation'!$G$3+0.5*'Data Transformation'!$W$25,IF(C1222=1,D1222-'Data Transformation'!$W$25,FALSE))</f>
        <v>#NUM!</v>
      </c>
      <c r="E1221">
        <f t="array" ref="E1221">IF(ISLOGICAL(D1221),"",FREQUENCY(IF('Data Transformation'!$B$425:$B$8425='Bin Analysis'!$B1203,'Data Transformation'!$G$425:$G$8425),D1221))</f>
        <v>2001</v>
      </c>
      <c r="F1221">
        <f t="shared" si="150"/>
        <v>0</v>
      </c>
      <c r="G1221">
        <f>Weighting!$H$21</f>
        <v>0</v>
      </c>
      <c r="H1221">
        <f t="array" ref="H1221">FREQUENCY(IF('Data Transformation'!$B$4:$B$8425=B1203,'Data Transformation'!$G$4:$G$8425),'Bin Analysis'!$B1221)</f>
        <v>2073</v>
      </c>
      <c r="I1221">
        <f t="shared" si="151"/>
        <v>0</v>
      </c>
      <c r="J1221">
        <f t="shared" si="152"/>
        <v>0</v>
      </c>
      <c r="K1221">
        <f>J1221*Weighting!$W$21</f>
        <v>0</v>
      </c>
      <c r="M1221" s="14"/>
    </row>
    <row r="1222" spans="1:25" x14ac:dyDescent="0.55000000000000004">
      <c r="A1222" s="32" t="str">
        <f>IF(Weighting!$P$22&gt;0,B1222,"")</f>
        <v/>
      </c>
      <c r="B1222" t="e">
        <f>Weighting!$C$22</f>
        <v>#DIV/0!</v>
      </c>
      <c r="C1222" t="e">
        <f>Weighting!$F$22</f>
        <v>#NUM!</v>
      </c>
      <c r="D1222" t="e">
        <f>IF(C1222=1,'Data Transformation'!$G$3+0.5*'Data Transformation'!$W$25,IF(C1223=1,D1223-'Data Transformation'!$W$25,FALSE))</f>
        <v>#NUM!</v>
      </c>
      <c r="E1222">
        <f t="array" ref="E1222">IF(ISLOGICAL(D1222),"",FREQUENCY(IF('Data Transformation'!$B$425:$B$8425='Bin Analysis'!$B1203,'Data Transformation'!$G$425:$G$8425),D1222))</f>
        <v>2001</v>
      </c>
      <c r="F1222">
        <f t="shared" si="150"/>
        <v>0</v>
      </c>
      <c r="G1222">
        <f>Weighting!$H$22</f>
        <v>0</v>
      </c>
      <c r="H1222">
        <f t="array" ref="H1222">FREQUENCY(IF('Data Transformation'!$B$4:$B$8425=B1203,'Data Transformation'!$G$4:$G$8425),'Bin Analysis'!$B1222)</f>
        <v>2073</v>
      </c>
      <c r="I1222">
        <f t="shared" si="151"/>
        <v>0</v>
      </c>
      <c r="J1222">
        <f t="shared" si="152"/>
        <v>0</v>
      </c>
      <c r="K1222">
        <f>J1222*Weighting!$W$22</f>
        <v>0</v>
      </c>
      <c r="M1222" s="14"/>
    </row>
    <row r="1223" spans="1:25" x14ac:dyDescent="0.55000000000000004">
      <c r="A1223" s="32" t="str">
        <f>IF(Weighting!$P$23&gt;0,B1223,"")</f>
        <v/>
      </c>
      <c r="B1223" t="e">
        <f>Weighting!$C$23</f>
        <v>#DIV/0!</v>
      </c>
      <c r="C1223" t="e">
        <f>Weighting!$F$23</f>
        <v>#NUM!</v>
      </c>
      <c r="D1223" t="e">
        <f>IF(C1223=1,'Data Transformation'!$G$3+0.5*'Data Transformation'!$W$25,IF(C1224=1,D1224-'Data Transformation'!$W$25,FALSE))</f>
        <v>#NUM!</v>
      </c>
      <c r="E1223">
        <f t="array" ref="E1223">IF(ISLOGICAL(D1223),"",FREQUENCY(IF('Data Transformation'!$B$425:$B$8425='Bin Analysis'!$B1203,'Data Transformation'!$G$425:$G$8425),D1223))</f>
        <v>2001</v>
      </c>
      <c r="F1223">
        <f t="shared" si="150"/>
        <v>0</v>
      </c>
      <c r="G1223">
        <f>Weighting!$H$23</f>
        <v>0</v>
      </c>
      <c r="H1223">
        <f t="array" ref="H1223">FREQUENCY(IF('Data Transformation'!$B$4:$B$8425=B1203,'Data Transformation'!$G$4:$G$8425),'Bin Analysis'!$B1223)</f>
        <v>2073</v>
      </c>
      <c r="I1223">
        <f t="shared" si="151"/>
        <v>0</v>
      </c>
      <c r="J1223">
        <f t="shared" si="152"/>
        <v>0</v>
      </c>
      <c r="K1223">
        <f>J1223*Weighting!$W$23</f>
        <v>0</v>
      </c>
      <c r="M1223" s="14"/>
    </row>
    <row r="1224" spans="1:25" x14ac:dyDescent="0.55000000000000004">
      <c r="A1224" s="32" t="str">
        <f>IF(Weighting!$P$24&gt;0,B1224,"")</f>
        <v/>
      </c>
      <c r="B1224" t="e">
        <f>Weighting!$C$24</f>
        <v>#DIV/0!</v>
      </c>
      <c r="C1224" t="e">
        <f>Weighting!$F$24</f>
        <v>#NUM!</v>
      </c>
      <c r="D1224" t="e">
        <f>IF(C1224=1,'Data Transformation'!$G$3+0.5*'Data Transformation'!$W$25,IF(C1225=1,D1225-'Data Transformation'!$W$25,FALSE))</f>
        <v>#NUM!</v>
      </c>
      <c r="E1224">
        <f t="array" ref="E1224">IF(ISLOGICAL(D1224),"",FREQUENCY(IF('Data Transformation'!$B$425:$B$8425='Bin Analysis'!$B1203,'Data Transformation'!$G$425:$G$8425),D1224))</f>
        <v>2001</v>
      </c>
      <c r="F1224">
        <f t="shared" si="150"/>
        <v>0</v>
      </c>
      <c r="G1224">
        <f>Weighting!$H$24</f>
        <v>0</v>
      </c>
      <c r="H1224">
        <f t="array" ref="H1224">FREQUENCY(IF('Data Transformation'!$B$4:$B$8425=B1203,'Data Transformation'!$G$4:$G$8425),'Bin Analysis'!$B1224)</f>
        <v>2073</v>
      </c>
      <c r="I1224">
        <f t="shared" si="151"/>
        <v>0</v>
      </c>
      <c r="J1224">
        <f t="shared" si="152"/>
        <v>0</v>
      </c>
      <c r="K1224">
        <f>J1224*Weighting!$W$24</f>
        <v>0</v>
      </c>
      <c r="M1224" s="14"/>
    </row>
    <row r="1225" spans="1:25" x14ac:dyDescent="0.55000000000000004">
      <c r="A1225" s="32" t="str">
        <f>IF(Weighting!$P$25&gt;0,B1225,"")</f>
        <v/>
      </c>
      <c r="B1225" t="e">
        <f>Weighting!$C$25</f>
        <v>#DIV/0!</v>
      </c>
      <c r="C1225" t="e">
        <f>Weighting!$F$25</f>
        <v>#NUM!</v>
      </c>
      <c r="D1225" t="e">
        <f>IF(C1225=1,'Data Transformation'!$G$3+0.5*'Data Transformation'!$W$25,IF(C1226=1,D1226-'Data Transformation'!$W$25,FALSE))</f>
        <v>#NUM!</v>
      </c>
      <c r="E1225">
        <f t="array" ref="E1225">IF(ISLOGICAL(D1225),"",FREQUENCY(IF('Data Transformation'!$B$425:$B$8425='Bin Analysis'!$B1203,'Data Transformation'!$G$425:$G$8425),D1225))</f>
        <v>2001</v>
      </c>
      <c r="F1225">
        <f t="shared" si="150"/>
        <v>0</v>
      </c>
      <c r="G1225">
        <f>Weighting!$H$25</f>
        <v>0</v>
      </c>
      <c r="H1225">
        <f t="array" ref="H1225">FREQUENCY(IF('Data Transformation'!$B$4:$B$8425=B1203,'Data Transformation'!$G$4:$G$8425),'Bin Analysis'!$B1225)</f>
        <v>2073</v>
      </c>
      <c r="I1225">
        <f t="shared" si="151"/>
        <v>0</v>
      </c>
      <c r="J1225">
        <f t="shared" si="152"/>
        <v>0</v>
      </c>
      <c r="K1225">
        <f>J1225*Weighting!$W$25</f>
        <v>0</v>
      </c>
      <c r="M1225" s="14"/>
    </row>
    <row r="1226" spans="1:25" x14ac:dyDescent="0.55000000000000004">
      <c r="O1226"/>
      <c r="P1226"/>
      <c r="Q1226"/>
      <c r="R1226"/>
    </row>
    <row r="1227" spans="1:25" ht="23.35" x14ac:dyDescent="0.8">
      <c r="A1227" s="21" t="s">
        <v>0</v>
      </c>
      <c r="B1227" s="21" t="str">
        <f>IFERROR(VLOOKUP(C1227,'Data Transformation'!$L$6:$M$426,2,FALSE),"")</f>
        <v/>
      </c>
      <c r="C1227" s="21">
        <f>C1203+1</f>
        <v>51</v>
      </c>
      <c r="D1227" s="21"/>
      <c r="E1227" s="21"/>
      <c r="F1227" s="21"/>
      <c r="G1227" s="21"/>
      <c r="H1227" s="22"/>
      <c r="I1227" s="22"/>
      <c r="J1227" s="22"/>
      <c r="K1227" s="21"/>
      <c r="L1227" s="21" t="str">
        <f>B1227</f>
        <v/>
      </c>
      <c r="M1227" s="23" t="e">
        <f>INDEX('Data Transformation'!$O$4:$O$424,MATCH($B1227,'Data Transformation'!$M$4:$M$424,0),MATCH($M$2,'Data Transformation'!$O$3,0))</f>
        <v>#N/A</v>
      </c>
      <c r="N1227" s="27" t="e">
        <f>IF('Input and Summary Results'!$J$16="minimum",'Bin Analysis'!X1228/(M1227-1),'Bin Analysis'!Y1227/('Bin Analysis'!M1227-1))</f>
        <v>#N/A</v>
      </c>
      <c r="O1227" s="27" t="e">
        <f>IF(M1227=FALSE,NA(),(VLOOKUP(1,C1230:K1249,4,FALSE))/(M1227-1))</f>
        <v>#N/A</v>
      </c>
      <c r="P1227" s="27" t="e">
        <f>IF(M1227=FALSE,NA(),SUM(J1230:J1249)/Weighting!$S$5)</f>
        <v>#N/A</v>
      </c>
      <c r="Q1227" s="27" t="e">
        <f>IF(M1227=FALSE,NA(),SUM(K1230:K1249)/Weighting!$S$6)</f>
        <v>#N/A</v>
      </c>
      <c r="R1227" s="27" t="e">
        <f>IF(M1227=FALSE,NA(),(VLOOKUP(1,G1230:K1249,3,FALSE))/(M1227-1))</f>
        <v>#N/A</v>
      </c>
      <c r="S1227" s="22" t="e">
        <f>IF(M1227=FALSE,NA(),IF(SUM(J1230:J1249)=2,"yes","no"))</f>
        <v>#N/A</v>
      </c>
      <c r="X1227" s="2" cm="2">
        <f t="array" ref="X1227:X1228">FREQUENCY(IF('Data Transformation'!$B$425:$B$6424='Bin Analysis'!L1227,'Data Transformation'!$G$425:$G$6424),'Data Transformation'!$U$11)</f>
        <v>0</v>
      </c>
      <c r="Y1227" s="2" cm="2">
        <f t="array" ref="Y1227:Y1228">FREQUENCY(IF('Data Transformation'!$B$425:$B$6424='Bin Analysis'!L1227,'Data Transformation'!$G$425:$G$6424),'Data Transformation'!$U$12)</f>
        <v>0</v>
      </c>
    </row>
    <row r="1228" spans="1:25" x14ac:dyDescent="0.55000000000000004">
      <c r="A1228" s="14" t="s">
        <v>67</v>
      </c>
      <c r="B1228" t="s">
        <v>47</v>
      </c>
      <c r="C1228" t="s">
        <v>5</v>
      </c>
      <c r="D1228" t="s">
        <v>100</v>
      </c>
      <c r="E1228" t="s">
        <v>101</v>
      </c>
      <c r="F1228" t="s">
        <v>102</v>
      </c>
      <c r="G1228" t="s">
        <v>70</v>
      </c>
      <c r="H1228" t="s">
        <v>31</v>
      </c>
      <c r="I1228" t="s">
        <v>32</v>
      </c>
      <c r="J1228" t="s">
        <v>46</v>
      </c>
      <c r="K1228" s="14" t="s">
        <v>45</v>
      </c>
      <c r="M1228" s="14"/>
      <c r="X1228" s="2">
        <v>0</v>
      </c>
      <c r="Y1228" s="2">
        <v>0</v>
      </c>
    </row>
    <row r="1229" spans="1:25" x14ac:dyDescent="0.55000000000000004">
      <c r="A1229" s="32"/>
      <c r="D1229" t="e">
        <f>IF(C1229=1,'Data Transformation'!$G$3+0.5*'Data Transformation'!$W$25,IF(C1230=1,D1230-'Data Transformation'!$W$25,FALSE))</f>
        <v>#NUM!</v>
      </c>
      <c r="E1229">
        <f t="array" ref="E1229">IF(ISLOGICAL(D1229),"",FREQUENCY(IF('Data Transformation'!$B$425:$B$8425='Bin Analysis'!$B1227,'Data Transformation'!$G$425:$G$8425),D1229))</f>
        <v>2001</v>
      </c>
      <c r="F1229" t="e">
        <f>IF(ISLOGICAL(D1229),"",E1229-E1228)</f>
        <v>#VALUE!</v>
      </c>
      <c r="M1229" s="14"/>
    </row>
    <row r="1230" spans="1:25" x14ac:dyDescent="0.55000000000000004">
      <c r="A1230" s="32" t="e">
        <f>IF(Weighting!$P$6&gt;0,B1230,"")</f>
        <v>#NUM!</v>
      </c>
      <c r="B1230" t="e">
        <f>Weighting!$C$6</f>
        <v>#DIV/0!</v>
      </c>
      <c r="C1230" t="e">
        <f>Weighting!$F$6</f>
        <v>#NUM!</v>
      </c>
      <c r="D1230" t="e">
        <f>IF(C1230=1,'Data Transformation'!$G$3+0.5*'Data Transformation'!$W$25,IF(C1231=1,D1231-'Data Transformation'!$W$25,FALSE))</f>
        <v>#NUM!</v>
      </c>
      <c r="E1230">
        <f t="array" ref="E1230">IF(ISLOGICAL(D1230),"",FREQUENCY(IF('Data Transformation'!$B$425:$B$8425='Bin Analysis'!$B1227,'Data Transformation'!$G$425:$G$8425),D1230))</f>
        <v>2001</v>
      </c>
      <c r="F1230">
        <f>IF(ISLOGICAL(D1230),"",E1230-E1229)</f>
        <v>0</v>
      </c>
      <c r="G1230">
        <f>Weighting!$H$6</f>
        <v>1</v>
      </c>
      <c r="H1230">
        <f t="array" ref="H1230">FREQUENCY(IF('Data Transformation'!$B$4:$B$8425=B1227,'Data Transformation'!$G$4:$G$8425),'Bin Analysis'!$B1230)</f>
        <v>2073</v>
      </c>
      <c r="I1230">
        <f>H1230-H1229</f>
        <v>2073</v>
      </c>
      <c r="J1230">
        <f>IF(I1230=0,0,1)</f>
        <v>1</v>
      </c>
      <c r="K1230" t="e">
        <f>J1230*Weighting!$W$6</f>
        <v>#NUM!</v>
      </c>
      <c r="M1230" s="14"/>
    </row>
    <row r="1231" spans="1:25" x14ac:dyDescent="0.55000000000000004">
      <c r="A1231" s="32" t="str">
        <f>IF(Weighting!$P$7&gt;0,B1231,"")</f>
        <v/>
      </c>
      <c r="B1231" t="e">
        <f>Weighting!$C$7</f>
        <v>#DIV/0!</v>
      </c>
      <c r="C1231" t="e">
        <f>Weighting!$F$7</f>
        <v>#NUM!</v>
      </c>
      <c r="D1231" t="e">
        <f>IF(C1231=1,'Data Transformation'!$G$3+0.5*'Data Transformation'!$W$25,IF(C1232=1,D1232-'Data Transformation'!$W$25,FALSE))</f>
        <v>#NUM!</v>
      </c>
      <c r="E1231">
        <f t="array" ref="E1231">IF(ISLOGICAL(D1231),"",FREQUENCY(IF('Data Transformation'!$B$425:$B$8425='Bin Analysis'!$B1227,'Data Transformation'!$G$425:$G$8425),D1231))</f>
        <v>2001</v>
      </c>
      <c r="F1231">
        <f t="shared" ref="F1231:F1249" si="153">IF(ISLOGICAL(D1231),"",E1231-E1230)</f>
        <v>0</v>
      </c>
      <c r="G1231">
        <f>Weighting!$H$7</f>
        <v>0</v>
      </c>
      <c r="H1231">
        <f t="array" ref="H1231">FREQUENCY(IF('Data Transformation'!$B$4:$B$8425=B1227,'Data Transformation'!$G$4:$G$8425),'Bin Analysis'!$B1231)</f>
        <v>2073</v>
      </c>
      <c r="I1231">
        <f t="shared" ref="I1231:I1249" si="154">H1231-H1230</f>
        <v>0</v>
      </c>
      <c r="J1231">
        <f>IF(I1231=0,0,1)</f>
        <v>0</v>
      </c>
      <c r="K1231">
        <f>J1231*Weighting!$W$7</f>
        <v>0</v>
      </c>
      <c r="M1231" s="14"/>
    </row>
    <row r="1232" spans="1:25" x14ac:dyDescent="0.55000000000000004">
      <c r="A1232" s="32" t="str">
        <f>IF(Weighting!$P$8&gt;0,B1232,"")</f>
        <v/>
      </c>
      <c r="B1232" t="e">
        <f>Weighting!$C$8</f>
        <v>#DIV/0!</v>
      </c>
      <c r="C1232" t="e">
        <f>Weighting!$F$8</f>
        <v>#NUM!</v>
      </c>
      <c r="D1232" t="e">
        <f>IF(C1232=1,'Data Transformation'!$G$3+0.5*'Data Transformation'!$W$25,IF(C1233=1,D1233-'Data Transformation'!$W$25,FALSE))</f>
        <v>#NUM!</v>
      </c>
      <c r="E1232">
        <f t="array" ref="E1232">IF(ISLOGICAL(D1232),"",FREQUENCY(IF('Data Transformation'!$B$425:$B$8425='Bin Analysis'!$B1227,'Data Transformation'!$G$425:$G$8425),D1232))</f>
        <v>2001</v>
      </c>
      <c r="F1232">
        <f t="shared" si="153"/>
        <v>0</v>
      </c>
      <c r="G1232">
        <f>Weighting!$H$8</f>
        <v>0</v>
      </c>
      <c r="H1232">
        <f t="array" ref="H1232">FREQUENCY(IF('Data Transformation'!$B$4:$B$8425=B1227,'Data Transformation'!$G$4:$G$8425),'Bin Analysis'!$B1232)</f>
        <v>2073</v>
      </c>
      <c r="I1232">
        <f t="shared" si="154"/>
        <v>0</v>
      </c>
      <c r="J1232">
        <f t="shared" ref="J1232:J1249" si="155">IF(I1232=0,0,1)</f>
        <v>0</v>
      </c>
      <c r="K1232">
        <f>J1232*Weighting!$W$8</f>
        <v>0</v>
      </c>
      <c r="M1232" s="14"/>
    </row>
    <row r="1233" spans="1:13" x14ac:dyDescent="0.55000000000000004">
      <c r="A1233" s="32" t="str">
        <f>IF(Weighting!$P$9&gt;0,B1233,"")</f>
        <v/>
      </c>
      <c r="B1233" s="50" t="e">
        <f>Weighting!$C$9</f>
        <v>#DIV/0!</v>
      </c>
      <c r="C1233" t="e">
        <f>Weighting!$F$9</f>
        <v>#NUM!</v>
      </c>
      <c r="D1233" t="e">
        <f>IF(C1233=1,'Data Transformation'!$G$3+0.5*'Data Transformation'!$W$25,IF(C1234=1,D1234-'Data Transformation'!$W$25,FALSE))</f>
        <v>#NUM!</v>
      </c>
      <c r="E1233">
        <f t="array" ref="E1233">IF(ISLOGICAL(D1233),"",FREQUENCY(IF('Data Transformation'!$B$425:$B$8425='Bin Analysis'!$B1227,'Data Transformation'!$G$425:$G$8425),D1233))</f>
        <v>2001</v>
      </c>
      <c r="F1233">
        <f t="shared" si="153"/>
        <v>0</v>
      </c>
      <c r="G1233">
        <f>Weighting!$H$9</f>
        <v>0</v>
      </c>
      <c r="H1233">
        <f t="array" ref="H1233">FREQUENCY(IF('Data Transformation'!$B$4:$B$8425=B1227,'Data Transformation'!$G$4:$G$8425),'Bin Analysis'!$B1233)</f>
        <v>2073</v>
      </c>
      <c r="I1233">
        <f t="shared" si="154"/>
        <v>0</v>
      </c>
      <c r="J1233">
        <f t="shared" si="155"/>
        <v>0</v>
      </c>
      <c r="K1233">
        <f>J1233*Weighting!$W$9</f>
        <v>0</v>
      </c>
      <c r="M1233" s="14"/>
    </row>
    <row r="1234" spans="1:13" x14ac:dyDescent="0.55000000000000004">
      <c r="A1234" s="32" t="str">
        <f>IF(Weighting!$P$10&gt;0,B1234,"")</f>
        <v/>
      </c>
      <c r="B1234" t="e">
        <f>Weighting!$C$10</f>
        <v>#DIV/0!</v>
      </c>
      <c r="C1234" t="e">
        <f>Weighting!$F$10</f>
        <v>#NUM!</v>
      </c>
      <c r="D1234" t="e">
        <f>IF(C1234=1,'Data Transformation'!$G$3+0.5*'Data Transformation'!$W$25,IF(C1235=1,D1235-'Data Transformation'!$W$25,FALSE))</f>
        <v>#NUM!</v>
      </c>
      <c r="E1234">
        <f t="array" ref="E1234">IF(ISLOGICAL(D1234),"",FREQUENCY(IF('Data Transformation'!$B$425:$B$8425='Bin Analysis'!$B1227,'Data Transformation'!$G$425:$G$8425),D1234))</f>
        <v>2001</v>
      </c>
      <c r="F1234">
        <f t="shared" si="153"/>
        <v>0</v>
      </c>
      <c r="G1234">
        <f>Weighting!$H$10</f>
        <v>0</v>
      </c>
      <c r="H1234">
        <f t="array" ref="H1234">FREQUENCY(IF('Data Transformation'!$B$4:$B$8425=B1227,'Data Transformation'!$G$4:$G$8425),'Bin Analysis'!$B1234)</f>
        <v>2073</v>
      </c>
      <c r="I1234">
        <f t="shared" si="154"/>
        <v>0</v>
      </c>
      <c r="J1234">
        <f t="shared" si="155"/>
        <v>0</v>
      </c>
      <c r="K1234">
        <f>J1234*Weighting!$W$10</f>
        <v>0</v>
      </c>
      <c r="M1234" s="14"/>
    </row>
    <row r="1235" spans="1:13" x14ac:dyDescent="0.55000000000000004">
      <c r="A1235" s="32" t="str">
        <f>IF(Weighting!$P$11&gt;0,B1235,"")</f>
        <v/>
      </c>
      <c r="B1235" t="e">
        <f>Weighting!$C$11</f>
        <v>#DIV/0!</v>
      </c>
      <c r="C1235" t="e">
        <f>Weighting!$F$11</f>
        <v>#NUM!</v>
      </c>
      <c r="D1235" t="e">
        <f>IF(C1235=1,'Data Transformation'!$G$3+0.5*'Data Transformation'!$W$25,IF(C1236=1,D1236-'Data Transformation'!$W$25,FALSE))</f>
        <v>#NUM!</v>
      </c>
      <c r="E1235">
        <f t="array" ref="E1235">IF(ISLOGICAL(D1235),"",FREQUENCY(IF('Data Transformation'!$B$425:$B$8425='Bin Analysis'!$B1227,'Data Transformation'!$G$425:$G$8425),D1235))</f>
        <v>2001</v>
      </c>
      <c r="F1235">
        <f t="shared" si="153"/>
        <v>0</v>
      </c>
      <c r="G1235">
        <f>Weighting!$H$11</f>
        <v>0</v>
      </c>
      <c r="H1235">
        <f t="array" ref="H1235">FREQUENCY(IF('Data Transformation'!$B$4:$B$8425=B1227,'Data Transformation'!$G$4:$G$8425),'Bin Analysis'!$B1235)</f>
        <v>2073</v>
      </c>
      <c r="I1235">
        <f t="shared" si="154"/>
        <v>0</v>
      </c>
      <c r="J1235">
        <f t="shared" si="155"/>
        <v>0</v>
      </c>
      <c r="K1235">
        <f>J1235*Weighting!$W$11</f>
        <v>0</v>
      </c>
      <c r="M1235" s="14"/>
    </row>
    <row r="1236" spans="1:13" x14ac:dyDescent="0.55000000000000004">
      <c r="A1236" s="32" t="str">
        <f>IF(Weighting!$P$12&gt;0,B1236,"")</f>
        <v/>
      </c>
      <c r="B1236" t="e">
        <f>Weighting!$C$12</f>
        <v>#DIV/0!</v>
      </c>
      <c r="C1236" t="e">
        <f>Weighting!$F$12</f>
        <v>#NUM!</v>
      </c>
      <c r="D1236" t="e">
        <f>IF(C1236=1,'Data Transformation'!$G$3+0.5*'Data Transformation'!$W$25,IF(C1237=1,D1237-'Data Transformation'!$W$25,FALSE))</f>
        <v>#NUM!</v>
      </c>
      <c r="E1236">
        <f t="array" ref="E1236">IF(ISLOGICAL(D1236),"",FREQUENCY(IF('Data Transformation'!$B$425:$B$8425='Bin Analysis'!$B1227,'Data Transformation'!$G$425:$G$8425),D1236))</f>
        <v>2001</v>
      </c>
      <c r="F1236">
        <f t="shared" si="153"/>
        <v>0</v>
      </c>
      <c r="G1236">
        <f>Weighting!$H$12</f>
        <v>0</v>
      </c>
      <c r="H1236">
        <f t="array" ref="H1236">FREQUENCY(IF('Data Transformation'!$B$4:$B$8425=B1227,'Data Transformation'!$G$4:$G$8425),'Bin Analysis'!$B1236)</f>
        <v>2073</v>
      </c>
      <c r="I1236">
        <f t="shared" si="154"/>
        <v>0</v>
      </c>
      <c r="J1236">
        <f t="shared" si="155"/>
        <v>0</v>
      </c>
      <c r="K1236">
        <f>J1236*Weighting!$W$12</f>
        <v>0</v>
      </c>
      <c r="M1236" s="14"/>
    </row>
    <row r="1237" spans="1:13" x14ac:dyDescent="0.55000000000000004">
      <c r="A1237" s="32" t="str">
        <f>IF(Weighting!$P$13&gt;0,B1237,"")</f>
        <v/>
      </c>
      <c r="B1237" t="e">
        <f>Weighting!$C$13</f>
        <v>#DIV/0!</v>
      </c>
      <c r="C1237" t="e">
        <f>Weighting!$F$13</f>
        <v>#NUM!</v>
      </c>
      <c r="D1237" t="e">
        <f>IF(C1237=1,'Data Transformation'!$G$3+0.5*'Data Transformation'!$W$25,IF(C1238=1,D1238-'Data Transformation'!$W$25,FALSE))</f>
        <v>#NUM!</v>
      </c>
      <c r="E1237">
        <f t="array" ref="E1237">IF(ISLOGICAL(D1237),"",FREQUENCY(IF('Data Transformation'!$B$425:$B$8425='Bin Analysis'!$B1227,'Data Transformation'!$G$425:$G$8425),D1237))</f>
        <v>2001</v>
      </c>
      <c r="F1237">
        <f t="shared" si="153"/>
        <v>0</v>
      </c>
      <c r="G1237">
        <f>Weighting!$H$13</f>
        <v>0</v>
      </c>
      <c r="H1237">
        <f t="array" ref="H1237">FREQUENCY(IF('Data Transformation'!$B$4:$B$8425=B1227,'Data Transformation'!$G$4:$G$8425),'Bin Analysis'!$B1237)</f>
        <v>2073</v>
      </c>
      <c r="I1237">
        <f t="shared" si="154"/>
        <v>0</v>
      </c>
      <c r="J1237">
        <f t="shared" si="155"/>
        <v>0</v>
      </c>
      <c r="K1237">
        <f>J1237*Weighting!$W$13</f>
        <v>0</v>
      </c>
      <c r="M1237" s="14"/>
    </row>
    <row r="1238" spans="1:13" x14ac:dyDescent="0.55000000000000004">
      <c r="A1238" s="32" t="str">
        <f>IF(Weighting!$P$14&gt;0,B1238,"")</f>
        <v/>
      </c>
      <c r="B1238" t="e">
        <f>Weighting!$C$14</f>
        <v>#DIV/0!</v>
      </c>
      <c r="C1238" t="e">
        <f>Weighting!$F$14</f>
        <v>#NUM!</v>
      </c>
      <c r="D1238" t="e">
        <f>IF(C1238=1,'Data Transformation'!$G$3+0.5*'Data Transformation'!$W$25,IF(C1239=1,D1239-'Data Transformation'!$W$25,FALSE))</f>
        <v>#NUM!</v>
      </c>
      <c r="E1238">
        <f t="array" ref="E1238">IF(ISLOGICAL(D1238),"",FREQUENCY(IF('Data Transformation'!$B$425:$B$8425='Bin Analysis'!$B1227,'Data Transformation'!$G$425:$G$8425),D1238))</f>
        <v>2001</v>
      </c>
      <c r="F1238">
        <f t="shared" si="153"/>
        <v>0</v>
      </c>
      <c r="G1238">
        <f>Weighting!$H$14</f>
        <v>0</v>
      </c>
      <c r="H1238">
        <f t="array" ref="H1238">FREQUENCY(IF('Data Transformation'!$B$4:$B$8425=B1227,'Data Transformation'!$G$4:$G$8425),'Bin Analysis'!$B1238)</f>
        <v>2073</v>
      </c>
      <c r="I1238">
        <f t="shared" si="154"/>
        <v>0</v>
      </c>
      <c r="J1238">
        <f t="shared" si="155"/>
        <v>0</v>
      </c>
      <c r="K1238">
        <f>J1238*Weighting!$W$14</f>
        <v>0</v>
      </c>
      <c r="M1238" s="14"/>
    </row>
    <row r="1239" spans="1:13" x14ac:dyDescent="0.55000000000000004">
      <c r="A1239" s="32" t="str">
        <f>IF(Weighting!$P$15&gt;0,B1239,"")</f>
        <v/>
      </c>
      <c r="B1239" t="e">
        <f>Weighting!$C$15</f>
        <v>#DIV/0!</v>
      </c>
      <c r="C1239" t="e">
        <f>Weighting!$F$15</f>
        <v>#NUM!</v>
      </c>
      <c r="D1239" t="e">
        <f>IF(C1239=1,'Data Transformation'!$G$3+0.5*'Data Transformation'!$W$25,IF(C1240=1,D1240-'Data Transformation'!$W$25,FALSE))</f>
        <v>#NUM!</v>
      </c>
      <c r="E1239">
        <f t="array" ref="E1239">IF(ISLOGICAL(D1239),"",FREQUENCY(IF('Data Transformation'!$B$425:$B$8425='Bin Analysis'!$B1227,'Data Transformation'!$G$425:$G$8425),D1239))</f>
        <v>2001</v>
      </c>
      <c r="F1239">
        <f t="shared" si="153"/>
        <v>0</v>
      </c>
      <c r="G1239">
        <f>Weighting!$H$15</f>
        <v>0</v>
      </c>
      <c r="H1239">
        <f t="array" ref="H1239">FREQUENCY(IF('Data Transformation'!$B$4:$B$8425=B1227,'Data Transformation'!$G$4:$G$8425),'Bin Analysis'!$B1239)</f>
        <v>2073</v>
      </c>
      <c r="I1239">
        <f t="shared" si="154"/>
        <v>0</v>
      </c>
      <c r="J1239">
        <f t="shared" si="155"/>
        <v>0</v>
      </c>
      <c r="K1239">
        <f>J1239*Weighting!$W$15</f>
        <v>0</v>
      </c>
      <c r="M1239" s="14"/>
    </row>
    <row r="1240" spans="1:13" x14ac:dyDescent="0.55000000000000004">
      <c r="A1240" s="32" t="str">
        <f>IF(Weighting!$P$16&gt;0,B1240,"")</f>
        <v/>
      </c>
      <c r="B1240" t="e">
        <f>Weighting!$C$16</f>
        <v>#DIV/0!</v>
      </c>
      <c r="C1240" t="e">
        <f>Weighting!$F$16</f>
        <v>#NUM!</v>
      </c>
      <c r="D1240" t="e">
        <f>IF(C1240=1,'Data Transformation'!$G$3+0.5*'Data Transformation'!$W$25,IF(C1241=1,D1241-'Data Transformation'!$W$25,FALSE))</f>
        <v>#NUM!</v>
      </c>
      <c r="E1240">
        <f t="array" ref="E1240">IF(ISLOGICAL(D1240),"",FREQUENCY(IF('Data Transformation'!$B$425:$B$8425='Bin Analysis'!$B1227,'Data Transformation'!$G$425:$G$8425),D1240))</f>
        <v>2001</v>
      </c>
      <c r="F1240">
        <f t="shared" si="153"/>
        <v>0</v>
      </c>
      <c r="G1240">
        <f>Weighting!$H$16</f>
        <v>0</v>
      </c>
      <c r="H1240">
        <f t="array" ref="H1240">FREQUENCY(IF('Data Transformation'!$B$4:$B$8425=B1227,'Data Transformation'!$G$4:$G$8425),'Bin Analysis'!$B1240)</f>
        <v>2073</v>
      </c>
      <c r="I1240">
        <f t="shared" si="154"/>
        <v>0</v>
      </c>
      <c r="J1240">
        <f t="shared" si="155"/>
        <v>0</v>
      </c>
      <c r="K1240">
        <f>J1240*Weighting!$W$16</f>
        <v>0</v>
      </c>
      <c r="M1240" s="14"/>
    </row>
    <row r="1241" spans="1:13" x14ac:dyDescent="0.55000000000000004">
      <c r="A1241" s="32" t="str">
        <f>IF(Weighting!$P$17&gt;0,B1241,"")</f>
        <v/>
      </c>
      <c r="B1241" t="e">
        <f>Weighting!$C$17</f>
        <v>#DIV/0!</v>
      </c>
      <c r="C1241" t="e">
        <f>Weighting!$F$17</f>
        <v>#NUM!</v>
      </c>
      <c r="D1241" t="e">
        <f>IF(C1241=1,'Data Transformation'!$G$3+0.5*'Data Transformation'!$W$25,IF(C1242=1,D1242-'Data Transformation'!$W$25,FALSE))</f>
        <v>#NUM!</v>
      </c>
      <c r="E1241">
        <f t="array" ref="E1241">IF(ISLOGICAL(D1241),"",FREQUENCY(IF('Data Transformation'!$B$425:$B$8425='Bin Analysis'!$B1227,'Data Transformation'!$G$425:$G$8425),D1241))</f>
        <v>2001</v>
      </c>
      <c r="F1241">
        <f t="shared" si="153"/>
        <v>0</v>
      </c>
      <c r="G1241">
        <f>Weighting!$H$17</f>
        <v>0</v>
      </c>
      <c r="H1241">
        <f t="array" ref="H1241">FREQUENCY(IF('Data Transformation'!$B$4:$B$8425=B1227,'Data Transformation'!$G$4:$G$8425),'Bin Analysis'!$B1241)</f>
        <v>2073</v>
      </c>
      <c r="I1241">
        <f t="shared" si="154"/>
        <v>0</v>
      </c>
      <c r="J1241">
        <f t="shared" si="155"/>
        <v>0</v>
      </c>
      <c r="K1241">
        <f>J1241*Weighting!$W$17</f>
        <v>0</v>
      </c>
      <c r="M1241" s="14"/>
    </row>
    <row r="1242" spans="1:13" x14ac:dyDescent="0.55000000000000004">
      <c r="A1242" s="32" t="str">
        <f>IF(Weighting!$P$18&gt;0,B1242,"")</f>
        <v/>
      </c>
      <c r="B1242" t="e">
        <f>Weighting!$C$18</f>
        <v>#DIV/0!</v>
      </c>
      <c r="C1242" t="e">
        <f>Weighting!$F$18</f>
        <v>#NUM!</v>
      </c>
      <c r="D1242" t="e">
        <f>IF(C1242=1,'Data Transformation'!$G$3+0.5*'Data Transformation'!$W$25,IF(C1243=1,D1243-'Data Transformation'!$W$25,FALSE))</f>
        <v>#NUM!</v>
      </c>
      <c r="E1242">
        <f t="array" ref="E1242">IF(ISLOGICAL(D1242),"",FREQUENCY(IF('Data Transformation'!$B$425:$B$8425='Bin Analysis'!$B1227,'Data Transformation'!$G$425:$G$8425),D1242))</f>
        <v>2001</v>
      </c>
      <c r="F1242">
        <f t="shared" si="153"/>
        <v>0</v>
      </c>
      <c r="G1242">
        <f>Weighting!$H$18</f>
        <v>0</v>
      </c>
      <c r="H1242">
        <f t="array" ref="H1242">FREQUENCY(IF('Data Transformation'!$B$4:$B$8425=B1227,'Data Transformation'!$G$4:$G$8425),'Bin Analysis'!$B1242)</f>
        <v>2073</v>
      </c>
      <c r="I1242">
        <f t="shared" si="154"/>
        <v>0</v>
      </c>
      <c r="J1242">
        <f t="shared" si="155"/>
        <v>0</v>
      </c>
      <c r="K1242">
        <f>J1242*Weighting!$W$18</f>
        <v>0</v>
      </c>
      <c r="M1242" s="14"/>
    </row>
    <row r="1243" spans="1:13" x14ac:dyDescent="0.55000000000000004">
      <c r="A1243" s="32" t="str">
        <f>IF(Weighting!$P$19&gt;0,B1243,"")</f>
        <v/>
      </c>
      <c r="B1243" t="e">
        <f>Weighting!$C$19</f>
        <v>#DIV/0!</v>
      </c>
      <c r="C1243" t="e">
        <f>Weighting!$F$19</f>
        <v>#NUM!</v>
      </c>
      <c r="D1243" t="e">
        <f>IF(C1243=1,'Data Transformation'!$G$3+0.5*'Data Transformation'!$W$25,IF(C1244=1,D1244-'Data Transformation'!$W$25,FALSE))</f>
        <v>#NUM!</v>
      </c>
      <c r="E1243">
        <f t="array" ref="E1243">IF(ISLOGICAL(D1243),"",FREQUENCY(IF('Data Transformation'!$B$425:$B$8425='Bin Analysis'!$B1227,'Data Transformation'!$G$425:$G$8425),D1243))</f>
        <v>2001</v>
      </c>
      <c r="F1243">
        <f t="shared" si="153"/>
        <v>0</v>
      </c>
      <c r="G1243">
        <f>Weighting!$H$19</f>
        <v>0</v>
      </c>
      <c r="H1243">
        <f t="array" ref="H1243">FREQUENCY(IF('Data Transformation'!$B$4:$B$8425=B1227,'Data Transformation'!$G$4:$G$8425),'Bin Analysis'!$B1243)</f>
        <v>2073</v>
      </c>
      <c r="I1243">
        <f t="shared" si="154"/>
        <v>0</v>
      </c>
      <c r="J1243">
        <f t="shared" si="155"/>
        <v>0</v>
      </c>
      <c r="K1243">
        <f>J1243*Weighting!$W$19</f>
        <v>0</v>
      </c>
      <c r="M1243" s="14"/>
    </row>
    <row r="1244" spans="1:13" x14ac:dyDescent="0.55000000000000004">
      <c r="A1244" s="32" t="str">
        <f>IF(Weighting!$P$20&gt;0,B1244,"")</f>
        <v/>
      </c>
      <c r="B1244" t="e">
        <f>Weighting!$C$20</f>
        <v>#DIV/0!</v>
      </c>
      <c r="C1244" t="e">
        <f>Weighting!$F$20</f>
        <v>#NUM!</v>
      </c>
      <c r="D1244" t="e">
        <f>IF(C1244=1,'Data Transformation'!$G$3+0.5*'Data Transformation'!$W$25,IF(C1245=1,D1245-'Data Transformation'!$W$25,FALSE))</f>
        <v>#NUM!</v>
      </c>
      <c r="E1244">
        <f t="array" ref="E1244">IF(ISLOGICAL(D1244),"",FREQUENCY(IF('Data Transformation'!$B$425:$B$8425='Bin Analysis'!$B1227,'Data Transformation'!$G$425:$G$8425),D1244))</f>
        <v>2001</v>
      </c>
      <c r="F1244">
        <f t="shared" si="153"/>
        <v>0</v>
      </c>
      <c r="G1244">
        <f>Weighting!$H$20</f>
        <v>0</v>
      </c>
      <c r="H1244">
        <f t="array" ref="H1244">FREQUENCY(IF('Data Transformation'!$B$4:$B$8425=B1227,'Data Transformation'!$G$4:$G$8425),'Bin Analysis'!$B1244)</f>
        <v>2073</v>
      </c>
      <c r="I1244">
        <f t="shared" si="154"/>
        <v>0</v>
      </c>
      <c r="J1244">
        <f t="shared" si="155"/>
        <v>0</v>
      </c>
      <c r="K1244">
        <f>J1244*Weighting!$W$20</f>
        <v>0</v>
      </c>
      <c r="M1244" s="14"/>
    </row>
    <row r="1245" spans="1:13" x14ac:dyDescent="0.55000000000000004">
      <c r="A1245" s="32" t="str">
        <f>IF(Weighting!$P$21&gt;0,B1245,"")</f>
        <v/>
      </c>
      <c r="B1245" t="e">
        <f>Weighting!$C$21</f>
        <v>#DIV/0!</v>
      </c>
      <c r="C1245" t="e">
        <f>Weighting!$F$21</f>
        <v>#NUM!</v>
      </c>
      <c r="D1245" t="e">
        <f>IF(C1245=1,'Data Transformation'!$G$3+0.5*'Data Transformation'!$W$25,IF(C1246=1,D1246-'Data Transformation'!$W$25,FALSE))</f>
        <v>#NUM!</v>
      </c>
      <c r="E1245">
        <f t="array" ref="E1245">IF(ISLOGICAL(D1245),"",FREQUENCY(IF('Data Transformation'!$B$425:$B$8425='Bin Analysis'!$B1227,'Data Transformation'!$G$425:$G$8425),D1245))</f>
        <v>2001</v>
      </c>
      <c r="F1245">
        <f t="shared" si="153"/>
        <v>0</v>
      </c>
      <c r="G1245">
        <f>Weighting!$H$21</f>
        <v>0</v>
      </c>
      <c r="H1245">
        <f t="array" ref="H1245">FREQUENCY(IF('Data Transformation'!$B$4:$B$8425=B1227,'Data Transformation'!$G$4:$G$8425),'Bin Analysis'!$B1245)</f>
        <v>2073</v>
      </c>
      <c r="I1245">
        <f t="shared" si="154"/>
        <v>0</v>
      </c>
      <c r="J1245">
        <f t="shared" si="155"/>
        <v>0</v>
      </c>
      <c r="K1245">
        <f>J1245*Weighting!$W$21</f>
        <v>0</v>
      </c>
      <c r="M1245" s="14"/>
    </row>
    <row r="1246" spans="1:13" x14ac:dyDescent="0.55000000000000004">
      <c r="A1246" s="32" t="str">
        <f>IF(Weighting!$P$22&gt;0,B1246,"")</f>
        <v/>
      </c>
      <c r="B1246" t="e">
        <f>Weighting!$C$22</f>
        <v>#DIV/0!</v>
      </c>
      <c r="C1246" t="e">
        <f>Weighting!$F$22</f>
        <v>#NUM!</v>
      </c>
      <c r="D1246" t="e">
        <f>IF(C1246=1,'Data Transformation'!$G$3+0.5*'Data Transformation'!$W$25,IF(C1247=1,D1247-'Data Transformation'!$W$25,FALSE))</f>
        <v>#NUM!</v>
      </c>
      <c r="E1246">
        <f t="array" ref="E1246">IF(ISLOGICAL(D1246),"",FREQUENCY(IF('Data Transformation'!$B$425:$B$8425='Bin Analysis'!$B1227,'Data Transformation'!$G$425:$G$8425),D1246))</f>
        <v>2001</v>
      </c>
      <c r="F1246">
        <f t="shared" si="153"/>
        <v>0</v>
      </c>
      <c r="G1246">
        <f>Weighting!$H$22</f>
        <v>0</v>
      </c>
      <c r="H1246">
        <f t="array" ref="H1246">FREQUENCY(IF('Data Transformation'!$B$4:$B$8425=B1227,'Data Transformation'!$G$4:$G$8425),'Bin Analysis'!$B1246)</f>
        <v>2073</v>
      </c>
      <c r="I1246">
        <f t="shared" si="154"/>
        <v>0</v>
      </c>
      <c r="J1246">
        <f t="shared" si="155"/>
        <v>0</v>
      </c>
      <c r="K1246">
        <f>J1246*Weighting!$W$22</f>
        <v>0</v>
      </c>
      <c r="M1246" s="14"/>
    </row>
    <row r="1247" spans="1:13" x14ac:dyDescent="0.55000000000000004">
      <c r="A1247" s="32" t="str">
        <f>IF(Weighting!$P$23&gt;0,B1247,"")</f>
        <v/>
      </c>
      <c r="B1247" t="e">
        <f>Weighting!$C$23</f>
        <v>#DIV/0!</v>
      </c>
      <c r="C1247" t="e">
        <f>Weighting!$F$23</f>
        <v>#NUM!</v>
      </c>
      <c r="D1247" t="e">
        <f>IF(C1247=1,'Data Transformation'!$G$3+0.5*'Data Transformation'!$W$25,IF(C1248=1,D1248-'Data Transformation'!$W$25,FALSE))</f>
        <v>#NUM!</v>
      </c>
      <c r="E1247">
        <f t="array" ref="E1247">IF(ISLOGICAL(D1247),"",FREQUENCY(IF('Data Transformation'!$B$425:$B$8425='Bin Analysis'!$B1227,'Data Transformation'!$G$425:$G$8425),D1247))</f>
        <v>2001</v>
      </c>
      <c r="F1247">
        <f t="shared" si="153"/>
        <v>0</v>
      </c>
      <c r="G1247">
        <f>Weighting!$H$23</f>
        <v>0</v>
      </c>
      <c r="H1247">
        <f t="array" ref="H1247">FREQUENCY(IF('Data Transformation'!$B$4:$B$8425=B1227,'Data Transformation'!$G$4:$G$8425),'Bin Analysis'!$B1247)</f>
        <v>2073</v>
      </c>
      <c r="I1247">
        <f t="shared" si="154"/>
        <v>0</v>
      </c>
      <c r="J1247">
        <f t="shared" si="155"/>
        <v>0</v>
      </c>
      <c r="K1247">
        <f>J1247*Weighting!$W$23</f>
        <v>0</v>
      </c>
      <c r="M1247" s="14"/>
    </row>
    <row r="1248" spans="1:13" x14ac:dyDescent="0.55000000000000004">
      <c r="A1248" s="32" t="str">
        <f>IF(Weighting!$P$24&gt;0,B1248,"")</f>
        <v/>
      </c>
      <c r="B1248" t="e">
        <f>Weighting!$C$24</f>
        <v>#DIV/0!</v>
      </c>
      <c r="C1248" t="e">
        <f>Weighting!$F$24</f>
        <v>#NUM!</v>
      </c>
      <c r="D1248" t="e">
        <f>IF(C1248=1,'Data Transformation'!$G$3+0.5*'Data Transformation'!$W$25,IF(C1249=1,D1249-'Data Transformation'!$W$25,FALSE))</f>
        <v>#NUM!</v>
      </c>
      <c r="E1248">
        <f t="array" ref="E1248">IF(ISLOGICAL(D1248),"",FREQUENCY(IF('Data Transformation'!$B$425:$B$8425='Bin Analysis'!$B1227,'Data Transformation'!$G$425:$G$8425),D1248))</f>
        <v>2001</v>
      </c>
      <c r="F1248">
        <f t="shared" si="153"/>
        <v>0</v>
      </c>
      <c r="G1248">
        <f>Weighting!$H$24</f>
        <v>0</v>
      </c>
      <c r="H1248">
        <f t="array" ref="H1248">FREQUENCY(IF('Data Transformation'!$B$4:$B$8425=B1227,'Data Transformation'!$G$4:$G$8425),'Bin Analysis'!$B1248)</f>
        <v>2073</v>
      </c>
      <c r="I1248">
        <f t="shared" si="154"/>
        <v>0</v>
      </c>
      <c r="J1248">
        <f t="shared" si="155"/>
        <v>0</v>
      </c>
      <c r="K1248">
        <f>J1248*Weighting!$W$24</f>
        <v>0</v>
      </c>
      <c r="M1248" s="14"/>
    </row>
    <row r="1249" spans="1:25" x14ac:dyDescent="0.55000000000000004">
      <c r="A1249" s="32" t="str">
        <f>IF(Weighting!$P$25&gt;0,B1249,"")</f>
        <v/>
      </c>
      <c r="B1249" t="e">
        <f>Weighting!$C$25</f>
        <v>#DIV/0!</v>
      </c>
      <c r="C1249" t="e">
        <f>Weighting!$F$25</f>
        <v>#NUM!</v>
      </c>
      <c r="D1249" t="e">
        <f>IF(C1249=1,'Data Transformation'!$G$3+0.5*'Data Transformation'!$W$25,IF(C1250=1,D1250-'Data Transformation'!$W$25,FALSE))</f>
        <v>#NUM!</v>
      </c>
      <c r="E1249">
        <f t="array" ref="E1249">IF(ISLOGICAL(D1249),"",FREQUENCY(IF('Data Transformation'!$B$425:$B$8425='Bin Analysis'!$B1227,'Data Transformation'!$G$425:$G$8425),D1249))</f>
        <v>2001</v>
      </c>
      <c r="F1249">
        <f t="shared" si="153"/>
        <v>0</v>
      </c>
      <c r="G1249">
        <f>Weighting!$H$25</f>
        <v>0</v>
      </c>
      <c r="H1249">
        <f t="array" ref="H1249">FREQUENCY(IF('Data Transformation'!$B$4:$B$8425=B1227,'Data Transformation'!$G$4:$G$8425),'Bin Analysis'!$B1249)</f>
        <v>2073</v>
      </c>
      <c r="I1249">
        <f t="shared" si="154"/>
        <v>0</v>
      </c>
      <c r="J1249">
        <f t="shared" si="155"/>
        <v>0</v>
      </c>
      <c r="K1249">
        <f>J1249*Weighting!$W$25</f>
        <v>0</v>
      </c>
      <c r="M1249" s="14"/>
    </row>
    <row r="1250" spans="1:25" x14ac:dyDescent="0.55000000000000004">
      <c r="O1250"/>
      <c r="P1250"/>
      <c r="Q1250"/>
      <c r="R1250"/>
    </row>
    <row r="1251" spans="1:25" ht="23.35" x14ac:dyDescent="0.8">
      <c r="A1251" s="21" t="s">
        <v>0</v>
      </c>
      <c r="B1251" s="21" t="str">
        <f>IFERROR(VLOOKUP(C1251,'Data Transformation'!$L$6:$M$426,2,FALSE),"")</f>
        <v/>
      </c>
      <c r="C1251" s="21">
        <f>C1227+1</f>
        <v>52</v>
      </c>
      <c r="D1251" s="21"/>
      <c r="E1251" s="21"/>
      <c r="F1251" s="21"/>
      <c r="G1251" s="21"/>
      <c r="H1251" s="22"/>
      <c r="I1251" s="22"/>
      <c r="J1251" s="22"/>
      <c r="K1251" s="21"/>
      <c r="L1251" s="21" t="str">
        <f>B1251</f>
        <v/>
      </c>
      <c r="M1251" s="23" t="e">
        <f>INDEX('Data Transformation'!$O$4:$O$424,MATCH($B1251,'Data Transformation'!$M$4:$M$424,0),MATCH($M$2,'Data Transformation'!$O$3,0))</f>
        <v>#N/A</v>
      </c>
      <c r="N1251" s="27" t="e">
        <f>IF('Input and Summary Results'!$J$16="minimum",'Bin Analysis'!X1252/(M1251-1),'Bin Analysis'!Y1251/('Bin Analysis'!M1251-1))</f>
        <v>#N/A</v>
      </c>
      <c r="O1251" s="27" t="e">
        <f>IF(M1251=FALSE,NA(),(VLOOKUP(1,C1254:K1273,4,FALSE))/(M1251-1))</f>
        <v>#N/A</v>
      </c>
      <c r="P1251" s="27" t="e">
        <f>IF(M1251=FALSE,NA(),SUM(J1254:J1273)/Weighting!$S$5)</f>
        <v>#N/A</v>
      </c>
      <c r="Q1251" s="27" t="e">
        <f>IF(M1251=FALSE,NA(),SUM(K1254:K1273)/Weighting!$S$6)</f>
        <v>#N/A</v>
      </c>
      <c r="R1251" s="27" t="e">
        <f>IF(M1251=FALSE,NA(),(VLOOKUP(1,G1254:K1273,3,FALSE))/(M1251-1))</f>
        <v>#N/A</v>
      </c>
      <c r="S1251" s="22" t="e">
        <f>IF(M1251=FALSE,NA(),IF(SUM(J1254:J1273)=2,"yes","no"))</f>
        <v>#N/A</v>
      </c>
      <c r="X1251" s="2" cm="2">
        <f t="array" ref="X1251:X1252">FREQUENCY(IF('Data Transformation'!$B$425:$B$6424='Bin Analysis'!L1251,'Data Transformation'!$G$425:$G$6424),'Data Transformation'!$U$11)</f>
        <v>0</v>
      </c>
      <c r="Y1251" s="2" cm="2">
        <f t="array" ref="Y1251:Y1252">FREQUENCY(IF('Data Transformation'!$B$425:$B$6424='Bin Analysis'!L1251,'Data Transformation'!$G$425:$G$6424),'Data Transformation'!$U$12)</f>
        <v>0</v>
      </c>
    </row>
    <row r="1252" spans="1:25" x14ac:dyDescent="0.55000000000000004">
      <c r="A1252" s="14" t="s">
        <v>67</v>
      </c>
      <c r="B1252" t="s">
        <v>47</v>
      </c>
      <c r="C1252" t="s">
        <v>5</v>
      </c>
      <c r="D1252" t="s">
        <v>100</v>
      </c>
      <c r="E1252" t="s">
        <v>101</v>
      </c>
      <c r="F1252" t="s">
        <v>102</v>
      </c>
      <c r="G1252" t="s">
        <v>70</v>
      </c>
      <c r="H1252" t="s">
        <v>31</v>
      </c>
      <c r="I1252" t="s">
        <v>32</v>
      </c>
      <c r="J1252" t="s">
        <v>46</v>
      </c>
      <c r="K1252" s="14" t="s">
        <v>45</v>
      </c>
      <c r="M1252" s="14"/>
      <c r="X1252" s="2">
        <v>0</v>
      </c>
      <c r="Y1252" s="2">
        <v>0</v>
      </c>
    </row>
    <row r="1253" spans="1:25" x14ac:dyDescent="0.55000000000000004">
      <c r="A1253" s="32"/>
      <c r="D1253" t="e">
        <f>IF(C1253=1,'Data Transformation'!$G$3+0.5*'Data Transformation'!$W$25,IF(C1254=1,D1254-'Data Transformation'!$W$25,FALSE))</f>
        <v>#NUM!</v>
      </c>
      <c r="E1253">
        <f t="array" ref="E1253">IF(ISLOGICAL(D1253),"",FREQUENCY(IF('Data Transformation'!$B$425:$B$8425='Bin Analysis'!$B1251,'Data Transformation'!$G$425:$G$8425),D1253))</f>
        <v>2001</v>
      </c>
      <c r="F1253" t="e">
        <f>IF(ISLOGICAL(D1253),"",E1253-E1252)</f>
        <v>#VALUE!</v>
      </c>
      <c r="M1253" s="14"/>
    </row>
    <row r="1254" spans="1:25" x14ac:dyDescent="0.55000000000000004">
      <c r="A1254" s="32" t="e">
        <f>IF(Weighting!$P$6&gt;0,B1254,"")</f>
        <v>#NUM!</v>
      </c>
      <c r="B1254" t="e">
        <f>Weighting!$C$6</f>
        <v>#DIV/0!</v>
      </c>
      <c r="C1254" t="e">
        <f>Weighting!$F$6</f>
        <v>#NUM!</v>
      </c>
      <c r="D1254" t="e">
        <f>IF(C1254=1,'Data Transformation'!$G$3+0.5*'Data Transformation'!$W$25,IF(C1255=1,D1255-'Data Transformation'!$W$25,FALSE))</f>
        <v>#NUM!</v>
      </c>
      <c r="E1254">
        <f t="array" ref="E1254">IF(ISLOGICAL(D1254),"",FREQUENCY(IF('Data Transformation'!$B$425:$B$8425='Bin Analysis'!$B1251,'Data Transformation'!$G$425:$G$8425),D1254))</f>
        <v>2001</v>
      </c>
      <c r="F1254">
        <f>IF(ISLOGICAL(D1254),"",E1254-E1253)</f>
        <v>0</v>
      </c>
      <c r="G1254">
        <f>Weighting!$H$6</f>
        <v>1</v>
      </c>
      <c r="H1254">
        <f t="array" ref="H1254">FREQUENCY(IF('Data Transformation'!$B$4:$B$8425=B1251,'Data Transformation'!$G$4:$G$8425),'Bin Analysis'!$B1254)</f>
        <v>2073</v>
      </c>
      <c r="I1254">
        <f>H1254-H1253</f>
        <v>2073</v>
      </c>
      <c r="J1254">
        <f>IF(I1254=0,0,1)</f>
        <v>1</v>
      </c>
      <c r="K1254" t="e">
        <f>J1254*Weighting!$W$6</f>
        <v>#NUM!</v>
      </c>
      <c r="M1254" s="14"/>
    </row>
    <row r="1255" spans="1:25" x14ac:dyDescent="0.55000000000000004">
      <c r="A1255" s="32" t="str">
        <f>IF(Weighting!$P$7&gt;0,B1255,"")</f>
        <v/>
      </c>
      <c r="B1255" t="e">
        <f>Weighting!$C$7</f>
        <v>#DIV/0!</v>
      </c>
      <c r="C1255" t="e">
        <f>Weighting!$F$7</f>
        <v>#NUM!</v>
      </c>
      <c r="D1255" t="e">
        <f>IF(C1255=1,'Data Transformation'!$G$3+0.5*'Data Transformation'!$W$25,IF(C1256=1,D1256-'Data Transformation'!$W$25,FALSE))</f>
        <v>#NUM!</v>
      </c>
      <c r="E1255">
        <f t="array" ref="E1255">IF(ISLOGICAL(D1255),"",FREQUENCY(IF('Data Transformation'!$B$425:$B$8425='Bin Analysis'!$B1251,'Data Transformation'!$G$425:$G$8425),D1255))</f>
        <v>2001</v>
      </c>
      <c r="F1255">
        <f t="shared" ref="F1255:F1273" si="156">IF(ISLOGICAL(D1255),"",E1255-E1254)</f>
        <v>0</v>
      </c>
      <c r="G1255">
        <f>Weighting!$H$7</f>
        <v>0</v>
      </c>
      <c r="H1255">
        <f t="array" ref="H1255">FREQUENCY(IF('Data Transformation'!$B$4:$B$8425=B1251,'Data Transformation'!$G$4:$G$8425),'Bin Analysis'!$B1255)</f>
        <v>2073</v>
      </c>
      <c r="I1255">
        <f t="shared" ref="I1255:I1273" si="157">H1255-H1254</f>
        <v>0</v>
      </c>
      <c r="J1255">
        <f>IF(I1255=0,0,1)</f>
        <v>0</v>
      </c>
      <c r="K1255">
        <f>J1255*Weighting!$W$7</f>
        <v>0</v>
      </c>
      <c r="M1255" s="14"/>
    </row>
    <row r="1256" spans="1:25" x14ac:dyDescent="0.55000000000000004">
      <c r="A1256" s="32" t="str">
        <f>IF(Weighting!$P$8&gt;0,B1256,"")</f>
        <v/>
      </c>
      <c r="B1256" t="e">
        <f>Weighting!$C$8</f>
        <v>#DIV/0!</v>
      </c>
      <c r="C1256" t="e">
        <f>Weighting!$F$8</f>
        <v>#NUM!</v>
      </c>
      <c r="D1256" t="e">
        <f>IF(C1256=1,'Data Transformation'!$G$3+0.5*'Data Transformation'!$W$25,IF(C1257=1,D1257-'Data Transformation'!$W$25,FALSE))</f>
        <v>#NUM!</v>
      </c>
      <c r="E1256">
        <f t="array" ref="E1256">IF(ISLOGICAL(D1256),"",FREQUENCY(IF('Data Transformation'!$B$425:$B$8425='Bin Analysis'!$B1251,'Data Transformation'!$G$425:$G$8425),D1256))</f>
        <v>2001</v>
      </c>
      <c r="F1256">
        <f t="shared" si="156"/>
        <v>0</v>
      </c>
      <c r="G1256">
        <f>Weighting!$H$8</f>
        <v>0</v>
      </c>
      <c r="H1256">
        <f t="array" ref="H1256">FREQUENCY(IF('Data Transformation'!$B$4:$B$8425=B1251,'Data Transformation'!$G$4:$G$8425),'Bin Analysis'!$B1256)</f>
        <v>2073</v>
      </c>
      <c r="I1256">
        <f t="shared" si="157"/>
        <v>0</v>
      </c>
      <c r="J1256">
        <f t="shared" ref="J1256:J1273" si="158">IF(I1256=0,0,1)</f>
        <v>0</v>
      </c>
      <c r="K1256">
        <f>J1256*Weighting!$W$8</f>
        <v>0</v>
      </c>
      <c r="M1256" s="14"/>
    </row>
    <row r="1257" spans="1:25" x14ac:dyDescent="0.55000000000000004">
      <c r="A1257" s="32" t="str">
        <f>IF(Weighting!$P$9&gt;0,B1257,"")</f>
        <v/>
      </c>
      <c r="B1257" s="50" t="e">
        <f>Weighting!$C$9</f>
        <v>#DIV/0!</v>
      </c>
      <c r="C1257" t="e">
        <f>Weighting!$F$9</f>
        <v>#NUM!</v>
      </c>
      <c r="D1257" t="e">
        <f>IF(C1257=1,'Data Transformation'!$G$3+0.5*'Data Transformation'!$W$25,IF(C1258=1,D1258-'Data Transformation'!$W$25,FALSE))</f>
        <v>#NUM!</v>
      </c>
      <c r="E1257">
        <f t="array" ref="E1257">IF(ISLOGICAL(D1257),"",FREQUENCY(IF('Data Transformation'!$B$425:$B$8425='Bin Analysis'!$B1251,'Data Transformation'!$G$425:$G$8425),D1257))</f>
        <v>2001</v>
      </c>
      <c r="F1257">
        <f t="shared" si="156"/>
        <v>0</v>
      </c>
      <c r="G1257">
        <f>Weighting!$H$9</f>
        <v>0</v>
      </c>
      <c r="H1257">
        <f t="array" ref="H1257">FREQUENCY(IF('Data Transformation'!$B$4:$B$8425=B1251,'Data Transformation'!$G$4:$G$8425),'Bin Analysis'!$B1257)</f>
        <v>2073</v>
      </c>
      <c r="I1257">
        <f t="shared" si="157"/>
        <v>0</v>
      </c>
      <c r="J1257">
        <f t="shared" si="158"/>
        <v>0</v>
      </c>
      <c r="K1257">
        <f>J1257*Weighting!$W$9</f>
        <v>0</v>
      </c>
      <c r="M1257" s="14"/>
    </row>
    <row r="1258" spans="1:25" x14ac:dyDescent="0.55000000000000004">
      <c r="A1258" s="32" t="str">
        <f>IF(Weighting!$P$10&gt;0,B1258,"")</f>
        <v/>
      </c>
      <c r="B1258" t="e">
        <f>Weighting!$C$10</f>
        <v>#DIV/0!</v>
      </c>
      <c r="C1258" t="e">
        <f>Weighting!$F$10</f>
        <v>#NUM!</v>
      </c>
      <c r="D1258" t="e">
        <f>IF(C1258=1,'Data Transformation'!$G$3+0.5*'Data Transformation'!$W$25,IF(C1259=1,D1259-'Data Transformation'!$W$25,FALSE))</f>
        <v>#NUM!</v>
      </c>
      <c r="E1258">
        <f t="array" ref="E1258">IF(ISLOGICAL(D1258),"",FREQUENCY(IF('Data Transformation'!$B$425:$B$8425='Bin Analysis'!$B1251,'Data Transformation'!$G$425:$G$8425),D1258))</f>
        <v>2001</v>
      </c>
      <c r="F1258">
        <f t="shared" si="156"/>
        <v>0</v>
      </c>
      <c r="G1258">
        <f>Weighting!$H$10</f>
        <v>0</v>
      </c>
      <c r="H1258">
        <f t="array" ref="H1258">FREQUENCY(IF('Data Transformation'!$B$4:$B$8425=B1251,'Data Transformation'!$G$4:$G$8425),'Bin Analysis'!$B1258)</f>
        <v>2073</v>
      </c>
      <c r="I1258">
        <f t="shared" si="157"/>
        <v>0</v>
      </c>
      <c r="J1258">
        <f t="shared" si="158"/>
        <v>0</v>
      </c>
      <c r="K1258">
        <f>J1258*Weighting!$W$10</f>
        <v>0</v>
      </c>
      <c r="M1258" s="14"/>
    </row>
    <row r="1259" spans="1:25" x14ac:dyDescent="0.55000000000000004">
      <c r="A1259" s="32" t="str">
        <f>IF(Weighting!$P$11&gt;0,B1259,"")</f>
        <v/>
      </c>
      <c r="B1259" t="e">
        <f>Weighting!$C$11</f>
        <v>#DIV/0!</v>
      </c>
      <c r="C1259" t="e">
        <f>Weighting!$F$11</f>
        <v>#NUM!</v>
      </c>
      <c r="D1259" t="e">
        <f>IF(C1259=1,'Data Transformation'!$G$3+0.5*'Data Transformation'!$W$25,IF(C1260=1,D1260-'Data Transformation'!$W$25,FALSE))</f>
        <v>#NUM!</v>
      </c>
      <c r="E1259">
        <f t="array" ref="E1259">IF(ISLOGICAL(D1259),"",FREQUENCY(IF('Data Transformation'!$B$425:$B$8425='Bin Analysis'!$B1251,'Data Transformation'!$G$425:$G$8425),D1259))</f>
        <v>2001</v>
      </c>
      <c r="F1259">
        <f t="shared" si="156"/>
        <v>0</v>
      </c>
      <c r="G1259">
        <f>Weighting!$H$11</f>
        <v>0</v>
      </c>
      <c r="H1259">
        <f t="array" ref="H1259">FREQUENCY(IF('Data Transformation'!$B$4:$B$8425=B1251,'Data Transformation'!$G$4:$G$8425),'Bin Analysis'!$B1259)</f>
        <v>2073</v>
      </c>
      <c r="I1259">
        <f t="shared" si="157"/>
        <v>0</v>
      </c>
      <c r="J1259">
        <f t="shared" si="158"/>
        <v>0</v>
      </c>
      <c r="K1259">
        <f>J1259*Weighting!$W$11</f>
        <v>0</v>
      </c>
      <c r="M1259" s="14"/>
    </row>
    <row r="1260" spans="1:25" x14ac:dyDescent="0.55000000000000004">
      <c r="A1260" s="32" t="str">
        <f>IF(Weighting!$P$12&gt;0,B1260,"")</f>
        <v/>
      </c>
      <c r="B1260" t="e">
        <f>Weighting!$C$12</f>
        <v>#DIV/0!</v>
      </c>
      <c r="C1260" t="e">
        <f>Weighting!$F$12</f>
        <v>#NUM!</v>
      </c>
      <c r="D1260" t="e">
        <f>IF(C1260=1,'Data Transformation'!$G$3+0.5*'Data Transformation'!$W$25,IF(C1261=1,D1261-'Data Transformation'!$W$25,FALSE))</f>
        <v>#NUM!</v>
      </c>
      <c r="E1260">
        <f t="array" ref="E1260">IF(ISLOGICAL(D1260),"",FREQUENCY(IF('Data Transformation'!$B$425:$B$8425='Bin Analysis'!$B1251,'Data Transformation'!$G$425:$G$8425),D1260))</f>
        <v>2001</v>
      </c>
      <c r="F1260">
        <f t="shared" si="156"/>
        <v>0</v>
      </c>
      <c r="G1260">
        <f>Weighting!$H$12</f>
        <v>0</v>
      </c>
      <c r="H1260">
        <f t="array" ref="H1260">FREQUENCY(IF('Data Transformation'!$B$4:$B$8425=B1251,'Data Transformation'!$G$4:$G$8425),'Bin Analysis'!$B1260)</f>
        <v>2073</v>
      </c>
      <c r="I1260">
        <f t="shared" si="157"/>
        <v>0</v>
      </c>
      <c r="J1260">
        <f t="shared" si="158"/>
        <v>0</v>
      </c>
      <c r="K1260">
        <f>J1260*Weighting!$W$12</f>
        <v>0</v>
      </c>
      <c r="M1260" s="14"/>
    </row>
    <row r="1261" spans="1:25" x14ac:dyDescent="0.55000000000000004">
      <c r="A1261" s="32" t="str">
        <f>IF(Weighting!$P$13&gt;0,B1261,"")</f>
        <v/>
      </c>
      <c r="B1261" t="e">
        <f>Weighting!$C$13</f>
        <v>#DIV/0!</v>
      </c>
      <c r="C1261" t="e">
        <f>Weighting!$F$13</f>
        <v>#NUM!</v>
      </c>
      <c r="D1261" t="e">
        <f>IF(C1261=1,'Data Transformation'!$G$3+0.5*'Data Transformation'!$W$25,IF(C1262=1,D1262-'Data Transformation'!$W$25,FALSE))</f>
        <v>#NUM!</v>
      </c>
      <c r="E1261">
        <f t="array" ref="E1261">IF(ISLOGICAL(D1261),"",FREQUENCY(IF('Data Transformation'!$B$425:$B$8425='Bin Analysis'!$B1251,'Data Transformation'!$G$425:$G$8425),D1261))</f>
        <v>2001</v>
      </c>
      <c r="F1261">
        <f t="shared" si="156"/>
        <v>0</v>
      </c>
      <c r="G1261">
        <f>Weighting!$H$13</f>
        <v>0</v>
      </c>
      <c r="H1261">
        <f t="array" ref="H1261">FREQUENCY(IF('Data Transformation'!$B$4:$B$8425=B1251,'Data Transformation'!$G$4:$G$8425),'Bin Analysis'!$B1261)</f>
        <v>2073</v>
      </c>
      <c r="I1261">
        <f t="shared" si="157"/>
        <v>0</v>
      </c>
      <c r="J1261">
        <f t="shared" si="158"/>
        <v>0</v>
      </c>
      <c r="K1261">
        <f>J1261*Weighting!$W$13</f>
        <v>0</v>
      </c>
      <c r="M1261" s="14"/>
    </row>
    <row r="1262" spans="1:25" x14ac:dyDescent="0.55000000000000004">
      <c r="A1262" s="32" t="str">
        <f>IF(Weighting!$P$14&gt;0,B1262,"")</f>
        <v/>
      </c>
      <c r="B1262" t="e">
        <f>Weighting!$C$14</f>
        <v>#DIV/0!</v>
      </c>
      <c r="C1262" t="e">
        <f>Weighting!$F$14</f>
        <v>#NUM!</v>
      </c>
      <c r="D1262" t="e">
        <f>IF(C1262=1,'Data Transformation'!$G$3+0.5*'Data Transformation'!$W$25,IF(C1263=1,D1263-'Data Transformation'!$W$25,FALSE))</f>
        <v>#NUM!</v>
      </c>
      <c r="E1262">
        <f t="array" ref="E1262">IF(ISLOGICAL(D1262),"",FREQUENCY(IF('Data Transformation'!$B$425:$B$8425='Bin Analysis'!$B1251,'Data Transformation'!$G$425:$G$8425),D1262))</f>
        <v>2001</v>
      </c>
      <c r="F1262">
        <f t="shared" si="156"/>
        <v>0</v>
      </c>
      <c r="G1262">
        <f>Weighting!$H$14</f>
        <v>0</v>
      </c>
      <c r="H1262">
        <f t="array" ref="H1262">FREQUENCY(IF('Data Transformation'!$B$4:$B$8425=B1251,'Data Transformation'!$G$4:$G$8425),'Bin Analysis'!$B1262)</f>
        <v>2073</v>
      </c>
      <c r="I1262">
        <f t="shared" si="157"/>
        <v>0</v>
      </c>
      <c r="J1262">
        <f t="shared" si="158"/>
        <v>0</v>
      </c>
      <c r="K1262">
        <f>J1262*Weighting!$W$14</f>
        <v>0</v>
      </c>
      <c r="M1262" s="14"/>
    </row>
    <row r="1263" spans="1:25" x14ac:dyDescent="0.55000000000000004">
      <c r="A1263" s="32" t="str">
        <f>IF(Weighting!$P$15&gt;0,B1263,"")</f>
        <v/>
      </c>
      <c r="B1263" t="e">
        <f>Weighting!$C$15</f>
        <v>#DIV/0!</v>
      </c>
      <c r="C1263" t="e">
        <f>Weighting!$F$15</f>
        <v>#NUM!</v>
      </c>
      <c r="D1263" t="e">
        <f>IF(C1263=1,'Data Transformation'!$G$3+0.5*'Data Transformation'!$W$25,IF(C1264=1,D1264-'Data Transformation'!$W$25,FALSE))</f>
        <v>#NUM!</v>
      </c>
      <c r="E1263">
        <f t="array" ref="E1263">IF(ISLOGICAL(D1263),"",FREQUENCY(IF('Data Transformation'!$B$425:$B$8425='Bin Analysis'!$B1251,'Data Transformation'!$G$425:$G$8425),D1263))</f>
        <v>2001</v>
      </c>
      <c r="F1263">
        <f t="shared" si="156"/>
        <v>0</v>
      </c>
      <c r="G1263">
        <f>Weighting!$H$15</f>
        <v>0</v>
      </c>
      <c r="H1263">
        <f t="array" ref="H1263">FREQUENCY(IF('Data Transformation'!$B$4:$B$8425=B1251,'Data Transformation'!$G$4:$G$8425),'Bin Analysis'!$B1263)</f>
        <v>2073</v>
      </c>
      <c r="I1263">
        <f t="shared" si="157"/>
        <v>0</v>
      </c>
      <c r="J1263">
        <f t="shared" si="158"/>
        <v>0</v>
      </c>
      <c r="K1263">
        <f>J1263*Weighting!$W$15</f>
        <v>0</v>
      </c>
      <c r="M1263" s="14"/>
    </row>
    <row r="1264" spans="1:25" x14ac:dyDescent="0.55000000000000004">
      <c r="A1264" s="32" t="str">
        <f>IF(Weighting!$P$16&gt;0,B1264,"")</f>
        <v/>
      </c>
      <c r="B1264" t="e">
        <f>Weighting!$C$16</f>
        <v>#DIV/0!</v>
      </c>
      <c r="C1264" t="e">
        <f>Weighting!$F$16</f>
        <v>#NUM!</v>
      </c>
      <c r="D1264" t="e">
        <f>IF(C1264=1,'Data Transformation'!$G$3+0.5*'Data Transformation'!$W$25,IF(C1265=1,D1265-'Data Transformation'!$W$25,FALSE))</f>
        <v>#NUM!</v>
      </c>
      <c r="E1264">
        <f t="array" ref="E1264">IF(ISLOGICAL(D1264),"",FREQUENCY(IF('Data Transformation'!$B$425:$B$8425='Bin Analysis'!$B1251,'Data Transformation'!$G$425:$G$8425),D1264))</f>
        <v>2001</v>
      </c>
      <c r="F1264">
        <f t="shared" si="156"/>
        <v>0</v>
      </c>
      <c r="G1264">
        <f>Weighting!$H$16</f>
        <v>0</v>
      </c>
      <c r="H1264">
        <f t="array" ref="H1264">FREQUENCY(IF('Data Transformation'!$B$4:$B$8425=B1251,'Data Transformation'!$G$4:$G$8425),'Bin Analysis'!$B1264)</f>
        <v>2073</v>
      </c>
      <c r="I1264">
        <f t="shared" si="157"/>
        <v>0</v>
      </c>
      <c r="J1264">
        <f t="shared" si="158"/>
        <v>0</v>
      </c>
      <c r="K1264">
        <f>J1264*Weighting!$W$16</f>
        <v>0</v>
      </c>
      <c r="M1264" s="14"/>
    </row>
    <row r="1265" spans="1:25" x14ac:dyDescent="0.55000000000000004">
      <c r="A1265" s="32" t="str">
        <f>IF(Weighting!$P$17&gt;0,B1265,"")</f>
        <v/>
      </c>
      <c r="B1265" t="e">
        <f>Weighting!$C$17</f>
        <v>#DIV/0!</v>
      </c>
      <c r="C1265" t="e">
        <f>Weighting!$F$17</f>
        <v>#NUM!</v>
      </c>
      <c r="D1265" t="e">
        <f>IF(C1265=1,'Data Transformation'!$G$3+0.5*'Data Transformation'!$W$25,IF(C1266=1,D1266-'Data Transformation'!$W$25,FALSE))</f>
        <v>#NUM!</v>
      </c>
      <c r="E1265">
        <f t="array" ref="E1265">IF(ISLOGICAL(D1265),"",FREQUENCY(IF('Data Transformation'!$B$425:$B$8425='Bin Analysis'!$B1251,'Data Transformation'!$G$425:$G$8425),D1265))</f>
        <v>2001</v>
      </c>
      <c r="F1265">
        <f t="shared" si="156"/>
        <v>0</v>
      </c>
      <c r="G1265">
        <f>Weighting!$H$17</f>
        <v>0</v>
      </c>
      <c r="H1265">
        <f t="array" ref="H1265">FREQUENCY(IF('Data Transformation'!$B$4:$B$8425=B1251,'Data Transformation'!$G$4:$G$8425),'Bin Analysis'!$B1265)</f>
        <v>2073</v>
      </c>
      <c r="I1265">
        <f t="shared" si="157"/>
        <v>0</v>
      </c>
      <c r="J1265">
        <f t="shared" si="158"/>
        <v>0</v>
      </c>
      <c r="K1265">
        <f>J1265*Weighting!$W$17</f>
        <v>0</v>
      </c>
      <c r="M1265" s="14"/>
    </row>
    <row r="1266" spans="1:25" x14ac:dyDescent="0.55000000000000004">
      <c r="A1266" s="32" t="str">
        <f>IF(Weighting!$P$18&gt;0,B1266,"")</f>
        <v/>
      </c>
      <c r="B1266" t="e">
        <f>Weighting!$C$18</f>
        <v>#DIV/0!</v>
      </c>
      <c r="C1266" t="e">
        <f>Weighting!$F$18</f>
        <v>#NUM!</v>
      </c>
      <c r="D1266" t="e">
        <f>IF(C1266=1,'Data Transformation'!$G$3+0.5*'Data Transformation'!$W$25,IF(C1267=1,D1267-'Data Transformation'!$W$25,FALSE))</f>
        <v>#NUM!</v>
      </c>
      <c r="E1266">
        <f t="array" ref="E1266">IF(ISLOGICAL(D1266),"",FREQUENCY(IF('Data Transformation'!$B$425:$B$8425='Bin Analysis'!$B1251,'Data Transformation'!$G$425:$G$8425),D1266))</f>
        <v>2001</v>
      </c>
      <c r="F1266">
        <f t="shared" si="156"/>
        <v>0</v>
      </c>
      <c r="G1266">
        <f>Weighting!$H$18</f>
        <v>0</v>
      </c>
      <c r="H1266">
        <f t="array" ref="H1266">FREQUENCY(IF('Data Transformation'!$B$4:$B$8425=B1251,'Data Transformation'!$G$4:$G$8425),'Bin Analysis'!$B1266)</f>
        <v>2073</v>
      </c>
      <c r="I1266">
        <f t="shared" si="157"/>
        <v>0</v>
      </c>
      <c r="J1266">
        <f t="shared" si="158"/>
        <v>0</v>
      </c>
      <c r="K1266">
        <f>J1266*Weighting!$W$18</f>
        <v>0</v>
      </c>
      <c r="M1266" s="14"/>
    </row>
    <row r="1267" spans="1:25" x14ac:dyDescent="0.55000000000000004">
      <c r="A1267" s="32" t="str">
        <f>IF(Weighting!$P$19&gt;0,B1267,"")</f>
        <v/>
      </c>
      <c r="B1267" t="e">
        <f>Weighting!$C$19</f>
        <v>#DIV/0!</v>
      </c>
      <c r="C1267" t="e">
        <f>Weighting!$F$19</f>
        <v>#NUM!</v>
      </c>
      <c r="D1267" t="e">
        <f>IF(C1267=1,'Data Transformation'!$G$3+0.5*'Data Transformation'!$W$25,IF(C1268=1,D1268-'Data Transformation'!$W$25,FALSE))</f>
        <v>#NUM!</v>
      </c>
      <c r="E1267">
        <f t="array" ref="E1267">IF(ISLOGICAL(D1267),"",FREQUENCY(IF('Data Transformation'!$B$425:$B$8425='Bin Analysis'!$B1251,'Data Transformation'!$G$425:$G$8425),D1267))</f>
        <v>2001</v>
      </c>
      <c r="F1267">
        <f t="shared" si="156"/>
        <v>0</v>
      </c>
      <c r="G1267">
        <f>Weighting!$H$19</f>
        <v>0</v>
      </c>
      <c r="H1267">
        <f t="array" ref="H1267">FREQUENCY(IF('Data Transformation'!$B$4:$B$8425=B1251,'Data Transformation'!$G$4:$G$8425),'Bin Analysis'!$B1267)</f>
        <v>2073</v>
      </c>
      <c r="I1267">
        <f t="shared" si="157"/>
        <v>0</v>
      </c>
      <c r="J1267">
        <f t="shared" si="158"/>
        <v>0</v>
      </c>
      <c r="K1267">
        <f>J1267*Weighting!$W$19</f>
        <v>0</v>
      </c>
      <c r="M1267" s="14"/>
    </row>
    <row r="1268" spans="1:25" x14ac:dyDescent="0.55000000000000004">
      <c r="A1268" s="32" t="str">
        <f>IF(Weighting!$P$20&gt;0,B1268,"")</f>
        <v/>
      </c>
      <c r="B1268" t="e">
        <f>Weighting!$C$20</f>
        <v>#DIV/0!</v>
      </c>
      <c r="C1268" t="e">
        <f>Weighting!$F$20</f>
        <v>#NUM!</v>
      </c>
      <c r="D1268" t="e">
        <f>IF(C1268=1,'Data Transformation'!$G$3+0.5*'Data Transformation'!$W$25,IF(C1269=1,D1269-'Data Transformation'!$W$25,FALSE))</f>
        <v>#NUM!</v>
      </c>
      <c r="E1268">
        <f t="array" ref="E1268">IF(ISLOGICAL(D1268),"",FREQUENCY(IF('Data Transformation'!$B$425:$B$8425='Bin Analysis'!$B1251,'Data Transformation'!$G$425:$G$8425),D1268))</f>
        <v>2001</v>
      </c>
      <c r="F1268">
        <f t="shared" si="156"/>
        <v>0</v>
      </c>
      <c r="G1268">
        <f>Weighting!$H$20</f>
        <v>0</v>
      </c>
      <c r="H1268">
        <f t="array" ref="H1268">FREQUENCY(IF('Data Transformation'!$B$4:$B$8425=B1251,'Data Transformation'!$G$4:$G$8425),'Bin Analysis'!$B1268)</f>
        <v>2073</v>
      </c>
      <c r="I1268">
        <f t="shared" si="157"/>
        <v>0</v>
      </c>
      <c r="J1268">
        <f t="shared" si="158"/>
        <v>0</v>
      </c>
      <c r="K1268">
        <f>J1268*Weighting!$W$20</f>
        <v>0</v>
      </c>
      <c r="M1268" s="14"/>
    </row>
    <row r="1269" spans="1:25" x14ac:dyDescent="0.55000000000000004">
      <c r="A1269" s="32" t="str">
        <f>IF(Weighting!$P$21&gt;0,B1269,"")</f>
        <v/>
      </c>
      <c r="B1269" t="e">
        <f>Weighting!$C$21</f>
        <v>#DIV/0!</v>
      </c>
      <c r="C1269" t="e">
        <f>Weighting!$F$21</f>
        <v>#NUM!</v>
      </c>
      <c r="D1269" t="e">
        <f>IF(C1269=1,'Data Transformation'!$G$3+0.5*'Data Transformation'!$W$25,IF(C1270=1,D1270-'Data Transformation'!$W$25,FALSE))</f>
        <v>#NUM!</v>
      </c>
      <c r="E1269">
        <f t="array" ref="E1269">IF(ISLOGICAL(D1269),"",FREQUENCY(IF('Data Transformation'!$B$425:$B$8425='Bin Analysis'!$B1251,'Data Transformation'!$G$425:$G$8425),D1269))</f>
        <v>2001</v>
      </c>
      <c r="F1269">
        <f t="shared" si="156"/>
        <v>0</v>
      </c>
      <c r="G1269">
        <f>Weighting!$H$21</f>
        <v>0</v>
      </c>
      <c r="H1269">
        <f t="array" ref="H1269">FREQUENCY(IF('Data Transformation'!$B$4:$B$8425=B1251,'Data Transformation'!$G$4:$G$8425),'Bin Analysis'!$B1269)</f>
        <v>2073</v>
      </c>
      <c r="I1269">
        <f t="shared" si="157"/>
        <v>0</v>
      </c>
      <c r="J1269">
        <f t="shared" si="158"/>
        <v>0</v>
      </c>
      <c r="K1269">
        <f>J1269*Weighting!$W$21</f>
        <v>0</v>
      </c>
      <c r="M1269" s="14"/>
    </row>
    <row r="1270" spans="1:25" x14ac:dyDescent="0.55000000000000004">
      <c r="A1270" s="32" t="str">
        <f>IF(Weighting!$P$22&gt;0,B1270,"")</f>
        <v/>
      </c>
      <c r="B1270" t="e">
        <f>Weighting!$C$22</f>
        <v>#DIV/0!</v>
      </c>
      <c r="C1270" t="e">
        <f>Weighting!$F$22</f>
        <v>#NUM!</v>
      </c>
      <c r="D1270" t="e">
        <f>IF(C1270=1,'Data Transformation'!$G$3+0.5*'Data Transformation'!$W$25,IF(C1271=1,D1271-'Data Transformation'!$W$25,FALSE))</f>
        <v>#NUM!</v>
      </c>
      <c r="E1270">
        <f t="array" ref="E1270">IF(ISLOGICAL(D1270),"",FREQUENCY(IF('Data Transformation'!$B$425:$B$8425='Bin Analysis'!$B1251,'Data Transformation'!$G$425:$G$8425),D1270))</f>
        <v>2001</v>
      </c>
      <c r="F1270">
        <f t="shared" si="156"/>
        <v>0</v>
      </c>
      <c r="G1270">
        <f>Weighting!$H$22</f>
        <v>0</v>
      </c>
      <c r="H1270">
        <f t="array" ref="H1270">FREQUENCY(IF('Data Transformation'!$B$4:$B$8425=B1251,'Data Transformation'!$G$4:$G$8425),'Bin Analysis'!$B1270)</f>
        <v>2073</v>
      </c>
      <c r="I1270">
        <f t="shared" si="157"/>
        <v>0</v>
      </c>
      <c r="J1270">
        <f t="shared" si="158"/>
        <v>0</v>
      </c>
      <c r="K1270">
        <f>J1270*Weighting!$W$22</f>
        <v>0</v>
      </c>
      <c r="M1270" s="14"/>
    </row>
    <row r="1271" spans="1:25" x14ac:dyDescent="0.55000000000000004">
      <c r="A1271" s="32" t="str">
        <f>IF(Weighting!$P$23&gt;0,B1271,"")</f>
        <v/>
      </c>
      <c r="B1271" t="e">
        <f>Weighting!$C$23</f>
        <v>#DIV/0!</v>
      </c>
      <c r="C1271" t="e">
        <f>Weighting!$F$23</f>
        <v>#NUM!</v>
      </c>
      <c r="D1271" t="e">
        <f>IF(C1271=1,'Data Transformation'!$G$3+0.5*'Data Transformation'!$W$25,IF(C1272=1,D1272-'Data Transformation'!$W$25,FALSE))</f>
        <v>#NUM!</v>
      </c>
      <c r="E1271">
        <f t="array" ref="E1271">IF(ISLOGICAL(D1271),"",FREQUENCY(IF('Data Transformation'!$B$425:$B$8425='Bin Analysis'!$B1251,'Data Transformation'!$G$425:$G$8425),D1271))</f>
        <v>2001</v>
      </c>
      <c r="F1271">
        <f t="shared" si="156"/>
        <v>0</v>
      </c>
      <c r="G1271">
        <f>Weighting!$H$23</f>
        <v>0</v>
      </c>
      <c r="H1271">
        <f t="array" ref="H1271">FREQUENCY(IF('Data Transformation'!$B$4:$B$8425=B1251,'Data Transformation'!$G$4:$G$8425),'Bin Analysis'!$B1271)</f>
        <v>2073</v>
      </c>
      <c r="I1271">
        <f t="shared" si="157"/>
        <v>0</v>
      </c>
      <c r="J1271">
        <f t="shared" si="158"/>
        <v>0</v>
      </c>
      <c r="K1271">
        <f>J1271*Weighting!$W$23</f>
        <v>0</v>
      </c>
      <c r="M1271" s="14"/>
    </row>
    <row r="1272" spans="1:25" x14ac:dyDescent="0.55000000000000004">
      <c r="A1272" s="32" t="str">
        <f>IF(Weighting!$P$24&gt;0,B1272,"")</f>
        <v/>
      </c>
      <c r="B1272" t="e">
        <f>Weighting!$C$24</f>
        <v>#DIV/0!</v>
      </c>
      <c r="C1272" t="e">
        <f>Weighting!$F$24</f>
        <v>#NUM!</v>
      </c>
      <c r="D1272" t="e">
        <f>IF(C1272=1,'Data Transformation'!$G$3+0.5*'Data Transformation'!$W$25,IF(C1273=1,D1273-'Data Transformation'!$W$25,FALSE))</f>
        <v>#NUM!</v>
      </c>
      <c r="E1272">
        <f t="array" ref="E1272">IF(ISLOGICAL(D1272),"",FREQUENCY(IF('Data Transformation'!$B$425:$B$8425='Bin Analysis'!$B1251,'Data Transformation'!$G$425:$G$8425),D1272))</f>
        <v>2001</v>
      </c>
      <c r="F1272">
        <f t="shared" si="156"/>
        <v>0</v>
      </c>
      <c r="G1272">
        <f>Weighting!$H$24</f>
        <v>0</v>
      </c>
      <c r="H1272">
        <f t="array" ref="H1272">FREQUENCY(IF('Data Transformation'!$B$4:$B$8425=B1251,'Data Transformation'!$G$4:$G$8425),'Bin Analysis'!$B1272)</f>
        <v>2073</v>
      </c>
      <c r="I1272">
        <f t="shared" si="157"/>
        <v>0</v>
      </c>
      <c r="J1272">
        <f t="shared" si="158"/>
        <v>0</v>
      </c>
      <c r="K1272">
        <f>J1272*Weighting!$W$24</f>
        <v>0</v>
      </c>
      <c r="M1272" s="14"/>
    </row>
    <row r="1273" spans="1:25" x14ac:dyDescent="0.55000000000000004">
      <c r="A1273" s="32" t="str">
        <f>IF(Weighting!$P$25&gt;0,B1273,"")</f>
        <v/>
      </c>
      <c r="B1273" t="e">
        <f>Weighting!$C$25</f>
        <v>#DIV/0!</v>
      </c>
      <c r="C1273" t="e">
        <f>Weighting!$F$25</f>
        <v>#NUM!</v>
      </c>
      <c r="D1273" t="e">
        <f>IF(C1273=1,'Data Transformation'!$G$3+0.5*'Data Transformation'!$W$25,IF(C1274=1,D1274-'Data Transformation'!$W$25,FALSE))</f>
        <v>#NUM!</v>
      </c>
      <c r="E1273">
        <f t="array" ref="E1273">IF(ISLOGICAL(D1273),"",FREQUENCY(IF('Data Transformation'!$B$425:$B$8425='Bin Analysis'!$B1251,'Data Transformation'!$G$425:$G$8425),D1273))</f>
        <v>2001</v>
      </c>
      <c r="F1273">
        <f t="shared" si="156"/>
        <v>0</v>
      </c>
      <c r="G1273">
        <f>Weighting!$H$25</f>
        <v>0</v>
      </c>
      <c r="H1273">
        <f t="array" ref="H1273">FREQUENCY(IF('Data Transformation'!$B$4:$B$8425=B1251,'Data Transformation'!$G$4:$G$8425),'Bin Analysis'!$B1273)</f>
        <v>2073</v>
      </c>
      <c r="I1273">
        <f t="shared" si="157"/>
        <v>0</v>
      </c>
      <c r="J1273">
        <f t="shared" si="158"/>
        <v>0</v>
      </c>
      <c r="K1273">
        <f>J1273*Weighting!$W$25</f>
        <v>0</v>
      </c>
      <c r="M1273" s="14"/>
    </row>
    <row r="1274" spans="1:25" x14ac:dyDescent="0.55000000000000004">
      <c r="O1274"/>
      <c r="P1274"/>
      <c r="Q1274"/>
      <c r="R1274"/>
    </row>
    <row r="1275" spans="1:25" ht="23.35" x14ac:dyDescent="0.8">
      <c r="A1275" s="21" t="s">
        <v>0</v>
      </c>
      <c r="B1275" s="21" t="str">
        <f>IFERROR(VLOOKUP(C1275,'Data Transformation'!$L$6:$M$426,2,FALSE),"")</f>
        <v/>
      </c>
      <c r="C1275" s="21">
        <f>C1251+1</f>
        <v>53</v>
      </c>
      <c r="D1275" s="21"/>
      <c r="E1275" s="21"/>
      <c r="F1275" s="21"/>
      <c r="G1275" s="21"/>
      <c r="H1275" s="22"/>
      <c r="I1275" s="22"/>
      <c r="J1275" s="22"/>
      <c r="K1275" s="21"/>
      <c r="L1275" s="21" t="str">
        <f>B1275</f>
        <v/>
      </c>
      <c r="M1275" s="23" t="e">
        <f>INDEX('Data Transformation'!$O$4:$O$424,MATCH($B1275,'Data Transformation'!$M$4:$M$424,0),MATCH($M$2,'Data Transformation'!$O$3,0))</f>
        <v>#N/A</v>
      </c>
      <c r="N1275" s="27" t="e">
        <f>IF('Input and Summary Results'!$J$16="minimum",'Bin Analysis'!X1276/(M1275-1),'Bin Analysis'!Y1275/('Bin Analysis'!M1275-1))</f>
        <v>#N/A</v>
      </c>
      <c r="O1275" s="27" t="e">
        <f>IF(M1275=FALSE,NA(),(VLOOKUP(1,C1278:K1297,4,FALSE))/(M1275-1))</f>
        <v>#N/A</v>
      </c>
      <c r="P1275" s="27" t="e">
        <f>IF(M1275=FALSE,NA(),SUM(J1278:J1297)/Weighting!$S$5)</f>
        <v>#N/A</v>
      </c>
      <c r="Q1275" s="27" t="e">
        <f>IF(M1275=FALSE,NA(),SUM(K1278:K1297)/Weighting!$S$6)</f>
        <v>#N/A</v>
      </c>
      <c r="R1275" s="27" t="e">
        <f>IF(M1275=FALSE,NA(),(VLOOKUP(1,G1278:K1297,3,FALSE))/(M1275-1))</f>
        <v>#N/A</v>
      </c>
      <c r="S1275" s="22" t="e">
        <f>IF(M1275=FALSE,NA(),IF(SUM(J1278:J1297)=2,"yes","no"))</f>
        <v>#N/A</v>
      </c>
      <c r="X1275" s="2" cm="2">
        <f t="array" ref="X1275:X1276">FREQUENCY(IF('Data Transformation'!$B$425:$B$6424='Bin Analysis'!L1275,'Data Transformation'!$G$425:$G$6424),'Data Transformation'!$U$11)</f>
        <v>0</v>
      </c>
      <c r="Y1275" s="2" cm="2">
        <f t="array" ref="Y1275:Y1276">FREQUENCY(IF('Data Transformation'!$B$425:$B$6424='Bin Analysis'!L1275,'Data Transformation'!$G$425:$G$6424),'Data Transformation'!$U$12)</f>
        <v>0</v>
      </c>
    </row>
    <row r="1276" spans="1:25" x14ac:dyDescent="0.55000000000000004">
      <c r="A1276" s="14" t="s">
        <v>67</v>
      </c>
      <c r="B1276" t="s">
        <v>47</v>
      </c>
      <c r="C1276" t="s">
        <v>5</v>
      </c>
      <c r="D1276" t="s">
        <v>100</v>
      </c>
      <c r="E1276" t="s">
        <v>101</v>
      </c>
      <c r="F1276" t="s">
        <v>102</v>
      </c>
      <c r="G1276" t="s">
        <v>70</v>
      </c>
      <c r="H1276" t="s">
        <v>31</v>
      </c>
      <c r="I1276" t="s">
        <v>32</v>
      </c>
      <c r="J1276" t="s">
        <v>46</v>
      </c>
      <c r="K1276" s="14" t="s">
        <v>45</v>
      </c>
      <c r="M1276" s="14"/>
      <c r="X1276" s="2">
        <v>0</v>
      </c>
      <c r="Y1276" s="2">
        <v>0</v>
      </c>
    </row>
    <row r="1277" spans="1:25" x14ac:dyDescent="0.55000000000000004">
      <c r="A1277" s="32"/>
      <c r="D1277" t="e">
        <f>IF(C1277=1,'Data Transformation'!$G$3+0.5*'Data Transformation'!$W$25,IF(C1278=1,D1278-'Data Transformation'!$W$25,FALSE))</f>
        <v>#NUM!</v>
      </c>
      <c r="E1277">
        <f t="array" ref="E1277">IF(ISLOGICAL(D1277),"",FREQUENCY(IF('Data Transformation'!$B$425:$B$8425='Bin Analysis'!$B1275,'Data Transformation'!$G$425:$G$8425),D1277))</f>
        <v>2001</v>
      </c>
      <c r="F1277" t="e">
        <f>IF(ISLOGICAL(D1277),"",E1277-E1276)</f>
        <v>#VALUE!</v>
      </c>
      <c r="M1277" s="14"/>
    </row>
    <row r="1278" spans="1:25" x14ac:dyDescent="0.55000000000000004">
      <c r="A1278" s="32" t="e">
        <f>IF(Weighting!$P$6&gt;0,B1278,"")</f>
        <v>#NUM!</v>
      </c>
      <c r="B1278" t="e">
        <f>Weighting!$C$6</f>
        <v>#DIV/0!</v>
      </c>
      <c r="C1278" t="e">
        <f>Weighting!$F$6</f>
        <v>#NUM!</v>
      </c>
      <c r="D1278" t="e">
        <f>IF(C1278=1,'Data Transformation'!$G$3+0.5*'Data Transformation'!$W$25,IF(C1279=1,D1279-'Data Transformation'!$W$25,FALSE))</f>
        <v>#NUM!</v>
      </c>
      <c r="E1278">
        <f t="array" ref="E1278">IF(ISLOGICAL(D1278),"",FREQUENCY(IF('Data Transformation'!$B$425:$B$8425='Bin Analysis'!$B1275,'Data Transformation'!$G$425:$G$8425),D1278))</f>
        <v>2001</v>
      </c>
      <c r="F1278">
        <f>IF(ISLOGICAL(D1278),"",E1278-E1277)</f>
        <v>0</v>
      </c>
      <c r="G1278">
        <f>Weighting!$H$6</f>
        <v>1</v>
      </c>
      <c r="H1278">
        <f t="array" ref="H1278">FREQUENCY(IF('Data Transformation'!$B$4:$B$8425=B1275,'Data Transformation'!$G$4:$G$8425),'Bin Analysis'!$B1278)</f>
        <v>2073</v>
      </c>
      <c r="I1278">
        <f>H1278-H1277</f>
        <v>2073</v>
      </c>
      <c r="J1278">
        <f>IF(I1278=0,0,1)</f>
        <v>1</v>
      </c>
      <c r="K1278" t="e">
        <f>J1278*Weighting!$W$6</f>
        <v>#NUM!</v>
      </c>
      <c r="M1278" s="14"/>
    </row>
    <row r="1279" spans="1:25" x14ac:dyDescent="0.55000000000000004">
      <c r="A1279" s="32" t="str">
        <f>IF(Weighting!$P$7&gt;0,B1279,"")</f>
        <v/>
      </c>
      <c r="B1279" t="e">
        <f>Weighting!$C$7</f>
        <v>#DIV/0!</v>
      </c>
      <c r="C1279" t="e">
        <f>Weighting!$F$7</f>
        <v>#NUM!</v>
      </c>
      <c r="D1279" t="e">
        <f>IF(C1279=1,'Data Transformation'!$G$3+0.5*'Data Transformation'!$W$25,IF(C1280=1,D1280-'Data Transformation'!$W$25,FALSE))</f>
        <v>#NUM!</v>
      </c>
      <c r="E1279">
        <f t="array" ref="E1279">IF(ISLOGICAL(D1279),"",FREQUENCY(IF('Data Transformation'!$B$425:$B$8425='Bin Analysis'!$B1275,'Data Transformation'!$G$425:$G$8425),D1279))</f>
        <v>2001</v>
      </c>
      <c r="F1279">
        <f t="shared" ref="F1279:F1297" si="159">IF(ISLOGICAL(D1279),"",E1279-E1278)</f>
        <v>0</v>
      </c>
      <c r="G1279">
        <f>Weighting!$H$7</f>
        <v>0</v>
      </c>
      <c r="H1279">
        <f t="array" ref="H1279">FREQUENCY(IF('Data Transformation'!$B$4:$B$8425=B1275,'Data Transformation'!$G$4:$G$8425),'Bin Analysis'!$B1279)</f>
        <v>2073</v>
      </c>
      <c r="I1279">
        <f t="shared" ref="I1279:I1297" si="160">H1279-H1278</f>
        <v>0</v>
      </c>
      <c r="J1279">
        <f>IF(I1279=0,0,1)</f>
        <v>0</v>
      </c>
      <c r="K1279">
        <f>J1279*Weighting!$W$7</f>
        <v>0</v>
      </c>
      <c r="M1279" s="14"/>
    </row>
    <row r="1280" spans="1:25" x14ac:dyDescent="0.55000000000000004">
      <c r="A1280" s="32" t="str">
        <f>IF(Weighting!$P$8&gt;0,B1280,"")</f>
        <v/>
      </c>
      <c r="B1280" t="e">
        <f>Weighting!$C$8</f>
        <v>#DIV/0!</v>
      </c>
      <c r="C1280" t="e">
        <f>Weighting!$F$8</f>
        <v>#NUM!</v>
      </c>
      <c r="D1280" t="e">
        <f>IF(C1280=1,'Data Transformation'!$G$3+0.5*'Data Transformation'!$W$25,IF(C1281=1,D1281-'Data Transformation'!$W$25,FALSE))</f>
        <v>#NUM!</v>
      </c>
      <c r="E1280">
        <f t="array" ref="E1280">IF(ISLOGICAL(D1280),"",FREQUENCY(IF('Data Transformation'!$B$425:$B$8425='Bin Analysis'!$B1275,'Data Transformation'!$G$425:$G$8425),D1280))</f>
        <v>2001</v>
      </c>
      <c r="F1280">
        <f t="shared" si="159"/>
        <v>0</v>
      </c>
      <c r="G1280">
        <f>Weighting!$H$8</f>
        <v>0</v>
      </c>
      <c r="H1280">
        <f t="array" ref="H1280">FREQUENCY(IF('Data Transformation'!$B$4:$B$8425=B1275,'Data Transformation'!$G$4:$G$8425),'Bin Analysis'!$B1280)</f>
        <v>2073</v>
      </c>
      <c r="I1280">
        <f t="shared" si="160"/>
        <v>0</v>
      </c>
      <c r="J1280">
        <f t="shared" ref="J1280:J1297" si="161">IF(I1280=0,0,1)</f>
        <v>0</v>
      </c>
      <c r="K1280">
        <f>J1280*Weighting!$W$8</f>
        <v>0</v>
      </c>
      <c r="M1280" s="14"/>
    </row>
    <row r="1281" spans="1:13" x14ac:dyDescent="0.55000000000000004">
      <c r="A1281" s="32" t="str">
        <f>IF(Weighting!$P$9&gt;0,B1281,"")</f>
        <v/>
      </c>
      <c r="B1281" s="50" t="e">
        <f>Weighting!$C$9</f>
        <v>#DIV/0!</v>
      </c>
      <c r="C1281" t="e">
        <f>Weighting!$F$9</f>
        <v>#NUM!</v>
      </c>
      <c r="D1281" t="e">
        <f>IF(C1281=1,'Data Transformation'!$G$3+0.5*'Data Transformation'!$W$25,IF(C1282=1,D1282-'Data Transformation'!$W$25,FALSE))</f>
        <v>#NUM!</v>
      </c>
      <c r="E1281">
        <f t="array" ref="E1281">IF(ISLOGICAL(D1281),"",FREQUENCY(IF('Data Transformation'!$B$425:$B$8425='Bin Analysis'!$B1275,'Data Transformation'!$G$425:$G$8425),D1281))</f>
        <v>2001</v>
      </c>
      <c r="F1281">
        <f t="shared" si="159"/>
        <v>0</v>
      </c>
      <c r="G1281">
        <f>Weighting!$H$9</f>
        <v>0</v>
      </c>
      <c r="H1281">
        <f t="array" ref="H1281">FREQUENCY(IF('Data Transformation'!$B$4:$B$8425=B1275,'Data Transformation'!$G$4:$G$8425),'Bin Analysis'!$B1281)</f>
        <v>2073</v>
      </c>
      <c r="I1281">
        <f t="shared" si="160"/>
        <v>0</v>
      </c>
      <c r="J1281">
        <f t="shared" si="161"/>
        <v>0</v>
      </c>
      <c r="K1281">
        <f>J1281*Weighting!$W$9</f>
        <v>0</v>
      </c>
      <c r="M1281" s="14"/>
    </row>
    <row r="1282" spans="1:13" x14ac:dyDescent="0.55000000000000004">
      <c r="A1282" s="32" t="str">
        <f>IF(Weighting!$P$10&gt;0,B1282,"")</f>
        <v/>
      </c>
      <c r="B1282" t="e">
        <f>Weighting!$C$10</f>
        <v>#DIV/0!</v>
      </c>
      <c r="C1282" t="e">
        <f>Weighting!$F$10</f>
        <v>#NUM!</v>
      </c>
      <c r="D1282" t="e">
        <f>IF(C1282=1,'Data Transformation'!$G$3+0.5*'Data Transformation'!$W$25,IF(C1283=1,D1283-'Data Transformation'!$W$25,FALSE))</f>
        <v>#NUM!</v>
      </c>
      <c r="E1282">
        <f t="array" ref="E1282">IF(ISLOGICAL(D1282),"",FREQUENCY(IF('Data Transformation'!$B$425:$B$8425='Bin Analysis'!$B1275,'Data Transformation'!$G$425:$G$8425),D1282))</f>
        <v>2001</v>
      </c>
      <c r="F1282">
        <f t="shared" si="159"/>
        <v>0</v>
      </c>
      <c r="G1282">
        <f>Weighting!$H$10</f>
        <v>0</v>
      </c>
      <c r="H1282">
        <f t="array" ref="H1282">FREQUENCY(IF('Data Transformation'!$B$4:$B$8425=B1275,'Data Transformation'!$G$4:$G$8425),'Bin Analysis'!$B1282)</f>
        <v>2073</v>
      </c>
      <c r="I1282">
        <f t="shared" si="160"/>
        <v>0</v>
      </c>
      <c r="J1282">
        <f t="shared" si="161"/>
        <v>0</v>
      </c>
      <c r="K1282">
        <f>J1282*Weighting!$W$10</f>
        <v>0</v>
      </c>
      <c r="M1282" s="14"/>
    </row>
    <row r="1283" spans="1:13" x14ac:dyDescent="0.55000000000000004">
      <c r="A1283" s="32" t="str">
        <f>IF(Weighting!$P$11&gt;0,B1283,"")</f>
        <v/>
      </c>
      <c r="B1283" t="e">
        <f>Weighting!$C$11</f>
        <v>#DIV/0!</v>
      </c>
      <c r="C1283" t="e">
        <f>Weighting!$F$11</f>
        <v>#NUM!</v>
      </c>
      <c r="D1283" t="e">
        <f>IF(C1283=1,'Data Transformation'!$G$3+0.5*'Data Transformation'!$W$25,IF(C1284=1,D1284-'Data Transformation'!$W$25,FALSE))</f>
        <v>#NUM!</v>
      </c>
      <c r="E1283">
        <f t="array" ref="E1283">IF(ISLOGICAL(D1283),"",FREQUENCY(IF('Data Transformation'!$B$425:$B$8425='Bin Analysis'!$B1275,'Data Transformation'!$G$425:$G$8425),D1283))</f>
        <v>2001</v>
      </c>
      <c r="F1283">
        <f t="shared" si="159"/>
        <v>0</v>
      </c>
      <c r="G1283">
        <f>Weighting!$H$11</f>
        <v>0</v>
      </c>
      <c r="H1283">
        <f t="array" ref="H1283">FREQUENCY(IF('Data Transformation'!$B$4:$B$8425=B1275,'Data Transformation'!$G$4:$G$8425),'Bin Analysis'!$B1283)</f>
        <v>2073</v>
      </c>
      <c r="I1283">
        <f t="shared" si="160"/>
        <v>0</v>
      </c>
      <c r="J1283">
        <f t="shared" si="161"/>
        <v>0</v>
      </c>
      <c r="K1283">
        <f>J1283*Weighting!$W$11</f>
        <v>0</v>
      </c>
      <c r="M1283" s="14"/>
    </row>
    <row r="1284" spans="1:13" x14ac:dyDescent="0.55000000000000004">
      <c r="A1284" s="32" t="str">
        <f>IF(Weighting!$P$12&gt;0,B1284,"")</f>
        <v/>
      </c>
      <c r="B1284" t="e">
        <f>Weighting!$C$12</f>
        <v>#DIV/0!</v>
      </c>
      <c r="C1284" t="e">
        <f>Weighting!$F$12</f>
        <v>#NUM!</v>
      </c>
      <c r="D1284" t="e">
        <f>IF(C1284=1,'Data Transformation'!$G$3+0.5*'Data Transformation'!$W$25,IF(C1285=1,D1285-'Data Transformation'!$W$25,FALSE))</f>
        <v>#NUM!</v>
      </c>
      <c r="E1284">
        <f t="array" ref="E1284">IF(ISLOGICAL(D1284),"",FREQUENCY(IF('Data Transformation'!$B$425:$B$8425='Bin Analysis'!$B1275,'Data Transformation'!$G$425:$G$8425),D1284))</f>
        <v>2001</v>
      </c>
      <c r="F1284">
        <f t="shared" si="159"/>
        <v>0</v>
      </c>
      <c r="G1284">
        <f>Weighting!$H$12</f>
        <v>0</v>
      </c>
      <c r="H1284">
        <f t="array" ref="H1284">FREQUENCY(IF('Data Transformation'!$B$4:$B$8425=B1275,'Data Transformation'!$G$4:$G$8425),'Bin Analysis'!$B1284)</f>
        <v>2073</v>
      </c>
      <c r="I1284">
        <f t="shared" si="160"/>
        <v>0</v>
      </c>
      <c r="J1284">
        <f t="shared" si="161"/>
        <v>0</v>
      </c>
      <c r="K1284">
        <f>J1284*Weighting!$W$12</f>
        <v>0</v>
      </c>
      <c r="M1284" s="14"/>
    </row>
    <row r="1285" spans="1:13" x14ac:dyDescent="0.55000000000000004">
      <c r="A1285" s="32" t="str">
        <f>IF(Weighting!$P$13&gt;0,B1285,"")</f>
        <v/>
      </c>
      <c r="B1285" t="e">
        <f>Weighting!$C$13</f>
        <v>#DIV/0!</v>
      </c>
      <c r="C1285" t="e">
        <f>Weighting!$F$13</f>
        <v>#NUM!</v>
      </c>
      <c r="D1285" t="e">
        <f>IF(C1285=1,'Data Transformation'!$G$3+0.5*'Data Transformation'!$W$25,IF(C1286=1,D1286-'Data Transformation'!$W$25,FALSE))</f>
        <v>#NUM!</v>
      </c>
      <c r="E1285">
        <f t="array" ref="E1285">IF(ISLOGICAL(D1285),"",FREQUENCY(IF('Data Transformation'!$B$425:$B$8425='Bin Analysis'!$B1275,'Data Transformation'!$G$425:$G$8425),D1285))</f>
        <v>2001</v>
      </c>
      <c r="F1285">
        <f t="shared" si="159"/>
        <v>0</v>
      </c>
      <c r="G1285">
        <f>Weighting!$H$13</f>
        <v>0</v>
      </c>
      <c r="H1285">
        <f t="array" ref="H1285">FREQUENCY(IF('Data Transformation'!$B$4:$B$8425=B1275,'Data Transformation'!$G$4:$G$8425),'Bin Analysis'!$B1285)</f>
        <v>2073</v>
      </c>
      <c r="I1285">
        <f t="shared" si="160"/>
        <v>0</v>
      </c>
      <c r="J1285">
        <f t="shared" si="161"/>
        <v>0</v>
      </c>
      <c r="K1285">
        <f>J1285*Weighting!$W$13</f>
        <v>0</v>
      </c>
      <c r="M1285" s="14"/>
    </row>
    <row r="1286" spans="1:13" x14ac:dyDescent="0.55000000000000004">
      <c r="A1286" s="32" t="str">
        <f>IF(Weighting!$P$14&gt;0,B1286,"")</f>
        <v/>
      </c>
      <c r="B1286" t="e">
        <f>Weighting!$C$14</f>
        <v>#DIV/0!</v>
      </c>
      <c r="C1286" t="e">
        <f>Weighting!$F$14</f>
        <v>#NUM!</v>
      </c>
      <c r="D1286" t="e">
        <f>IF(C1286=1,'Data Transformation'!$G$3+0.5*'Data Transformation'!$W$25,IF(C1287=1,D1287-'Data Transformation'!$W$25,FALSE))</f>
        <v>#NUM!</v>
      </c>
      <c r="E1286">
        <f t="array" ref="E1286">IF(ISLOGICAL(D1286),"",FREQUENCY(IF('Data Transformation'!$B$425:$B$8425='Bin Analysis'!$B1275,'Data Transformation'!$G$425:$G$8425),D1286))</f>
        <v>2001</v>
      </c>
      <c r="F1286">
        <f t="shared" si="159"/>
        <v>0</v>
      </c>
      <c r="G1286">
        <f>Weighting!$H$14</f>
        <v>0</v>
      </c>
      <c r="H1286">
        <f t="array" ref="H1286">FREQUENCY(IF('Data Transformation'!$B$4:$B$8425=B1275,'Data Transformation'!$G$4:$G$8425),'Bin Analysis'!$B1286)</f>
        <v>2073</v>
      </c>
      <c r="I1286">
        <f t="shared" si="160"/>
        <v>0</v>
      </c>
      <c r="J1286">
        <f t="shared" si="161"/>
        <v>0</v>
      </c>
      <c r="K1286">
        <f>J1286*Weighting!$W$14</f>
        <v>0</v>
      </c>
      <c r="M1286" s="14"/>
    </row>
    <row r="1287" spans="1:13" x14ac:dyDescent="0.55000000000000004">
      <c r="A1287" s="32" t="str">
        <f>IF(Weighting!$P$15&gt;0,B1287,"")</f>
        <v/>
      </c>
      <c r="B1287" t="e">
        <f>Weighting!$C$15</f>
        <v>#DIV/0!</v>
      </c>
      <c r="C1287" t="e">
        <f>Weighting!$F$15</f>
        <v>#NUM!</v>
      </c>
      <c r="D1287" t="e">
        <f>IF(C1287=1,'Data Transformation'!$G$3+0.5*'Data Transformation'!$W$25,IF(C1288=1,D1288-'Data Transformation'!$W$25,FALSE))</f>
        <v>#NUM!</v>
      </c>
      <c r="E1287">
        <f t="array" ref="E1287">IF(ISLOGICAL(D1287),"",FREQUENCY(IF('Data Transformation'!$B$425:$B$8425='Bin Analysis'!$B1275,'Data Transformation'!$G$425:$G$8425),D1287))</f>
        <v>2001</v>
      </c>
      <c r="F1287">
        <f t="shared" si="159"/>
        <v>0</v>
      </c>
      <c r="G1287">
        <f>Weighting!$H$15</f>
        <v>0</v>
      </c>
      <c r="H1287">
        <f t="array" ref="H1287">FREQUENCY(IF('Data Transformation'!$B$4:$B$8425=B1275,'Data Transformation'!$G$4:$G$8425),'Bin Analysis'!$B1287)</f>
        <v>2073</v>
      </c>
      <c r="I1287">
        <f t="shared" si="160"/>
        <v>0</v>
      </c>
      <c r="J1287">
        <f t="shared" si="161"/>
        <v>0</v>
      </c>
      <c r="K1287">
        <f>J1287*Weighting!$W$15</f>
        <v>0</v>
      </c>
      <c r="M1287" s="14"/>
    </row>
    <row r="1288" spans="1:13" x14ac:dyDescent="0.55000000000000004">
      <c r="A1288" s="32" t="str">
        <f>IF(Weighting!$P$16&gt;0,B1288,"")</f>
        <v/>
      </c>
      <c r="B1288" t="e">
        <f>Weighting!$C$16</f>
        <v>#DIV/0!</v>
      </c>
      <c r="C1288" t="e">
        <f>Weighting!$F$16</f>
        <v>#NUM!</v>
      </c>
      <c r="D1288" t="e">
        <f>IF(C1288=1,'Data Transformation'!$G$3+0.5*'Data Transformation'!$W$25,IF(C1289=1,D1289-'Data Transformation'!$W$25,FALSE))</f>
        <v>#NUM!</v>
      </c>
      <c r="E1288">
        <f t="array" ref="E1288">IF(ISLOGICAL(D1288),"",FREQUENCY(IF('Data Transformation'!$B$425:$B$8425='Bin Analysis'!$B1275,'Data Transformation'!$G$425:$G$8425),D1288))</f>
        <v>2001</v>
      </c>
      <c r="F1288">
        <f t="shared" si="159"/>
        <v>0</v>
      </c>
      <c r="G1288">
        <f>Weighting!$H$16</f>
        <v>0</v>
      </c>
      <c r="H1288">
        <f t="array" ref="H1288">FREQUENCY(IF('Data Transformation'!$B$4:$B$8425=B1275,'Data Transformation'!$G$4:$G$8425),'Bin Analysis'!$B1288)</f>
        <v>2073</v>
      </c>
      <c r="I1288">
        <f t="shared" si="160"/>
        <v>0</v>
      </c>
      <c r="J1288">
        <f t="shared" si="161"/>
        <v>0</v>
      </c>
      <c r="K1288">
        <f>J1288*Weighting!$W$16</f>
        <v>0</v>
      </c>
      <c r="M1288" s="14"/>
    </row>
    <row r="1289" spans="1:13" x14ac:dyDescent="0.55000000000000004">
      <c r="A1289" s="32" t="str">
        <f>IF(Weighting!$P$17&gt;0,B1289,"")</f>
        <v/>
      </c>
      <c r="B1289" t="e">
        <f>Weighting!$C$17</f>
        <v>#DIV/0!</v>
      </c>
      <c r="C1289" t="e">
        <f>Weighting!$F$17</f>
        <v>#NUM!</v>
      </c>
      <c r="D1289" t="e">
        <f>IF(C1289=1,'Data Transformation'!$G$3+0.5*'Data Transformation'!$W$25,IF(C1290=1,D1290-'Data Transformation'!$W$25,FALSE))</f>
        <v>#NUM!</v>
      </c>
      <c r="E1289">
        <f t="array" ref="E1289">IF(ISLOGICAL(D1289),"",FREQUENCY(IF('Data Transformation'!$B$425:$B$8425='Bin Analysis'!$B1275,'Data Transformation'!$G$425:$G$8425),D1289))</f>
        <v>2001</v>
      </c>
      <c r="F1289">
        <f t="shared" si="159"/>
        <v>0</v>
      </c>
      <c r="G1289">
        <f>Weighting!$H$17</f>
        <v>0</v>
      </c>
      <c r="H1289">
        <f t="array" ref="H1289">FREQUENCY(IF('Data Transformation'!$B$4:$B$8425=B1275,'Data Transformation'!$G$4:$G$8425),'Bin Analysis'!$B1289)</f>
        <v>2073</v>
      </c>
      <c r="I1289">
        <f t="shared" si="160"/>
        <v>0</v>
      </c>
      <c r="J1289">
        <f t="shared" si="161"/>
        <v>0</v>
      </c>
      <c r="K1289">
        <f>J1289*Weighting!$W$17</f>
        <v>0</v>
      </c>
      <c r="M1289" s="14"/>
    </row>
    <row r="1290" spans="1:13" x14ac:dyDescent="0.55000000000000004">
      <c r="A1290" s="32" t="str">
        <f>IF(Weighting!$P$18&gt;0,B1290,"")</f>
        <v/>
      </c>
      <c r="B1290" t="e">
        <f>Weighting!$C$18</f>
        <v>#DIV/0!</v>
      </c>
      <c r="C1290" t="e">
        <f>Weighting!$F$18</f>
        <v>#NUM!</v>
      </c>
      <c r="D1290" t="e">
        <f>IF(C1290=1,'Data Transformation'!$G$3+0.5*'Data Transformation'!$W$25,IF(C1291=1,D1291-'Data Transformation'!$W$25,FALSE))</f>
        <v>#NUM!</v>
      </c>
      <c r="E1290">
        <f t="array" ref="E1290">IF(ISLOGICAL(D1290),"",FREQUENCY(IF('Data Transformation'!$B$425:$B$8425='Bin Analysis'!$B1275,'Data Transformation'!$G$425:$G$8425),D1290))</f>
        <v>2001</v>
      </c>
      <c r="F1290">
        <f t="shared" si="159"/>
        <v>0</v>
      </c>
      <c r="G1290">
        <f>Weighting!$H$18</f>
        <v>0</v>
      </c>
      <c r="H1290">
        <f t="array" ref="H1290">FREQUENCY(IF('Data Transformation'!$B$4:$B$8425=B1275,'Data Transformation'!$G$4:$G$8425),'Bin Analysis'!$B1290)</f>
        <v>2073</v>
      </c>
      <c r="I1290">
        <f t="shared" si="160"/>
        <v>0</v>
      </c>
      <c r="J1290">
        <f t="shared" si="161"/>
        <v>0</v>
      </c>
      <c r="K1290">
        <f>J1290*Weighting!$W$18</f>
        <v>0</v>
      </c>
      <c r="M1290" s="14"/>
    </row>
    <row r="1291" spans="1:13" x14ac:dyDescent="0.55000000000000004">
      <c r="A1291" s="32" t="str">
        <f>IF(Weighting!$P$19&gt;0,B1291,"")</f>
        <v/>
      </c>
      <c r="B1291" t="e">
        <f>Weighting!$C$19</f>
        <v>#DIV/0!</v>
      </c>
      <c r="C1291" t="e">
        <f>Weighting!$F$19</f>
        <v>#NUM!</v>
      </c>
      <c r="D1291" t="e">
        <f>IF(C1291=1,'Data Transformation'!$G$3+0.5*'Data Transformation'!$W$25,IF(C1292=1,D1292-'Data Transformation'!$W$25,FALSE))</f>
        <v>#NUM!</v>
      </c>
      <c r="E1291">
        <f t="array" ref="E1291">IF(ISLOGICAL(D1291),"",FREQUENCY(IF('Data Transformation'!$B$425:$B$8425='Bin Analysis'!$B1275,'Data Transformation'!$G$425:$G$8425),D1291))</f>
        <v>2001</v>
      </c>
      <c r="F1291">
        <f t="shared" si="159"/>
        <v>0</v>
      </c>
      <c r="G1291">
        <f>Weighting!$H$19</f>
        <v>0</v>
      </c>
      <c r="H1291">
        <f t="array" ref="H1291">FREQUENCY(IF('Data Transformation'!$B$4:$B$8425=B1275,'Data Transformation'!$G$4:$G$8425),'Bin Analysis'!$B1291)</f>
        <v>2073</v>
      </c>
      <c r="I1291">
        <f t="shared" si="160"/>
        <v>0</v>
      </c>
      <c r="J1291">
        <f t="shared" si="161"/>
        <v>0</v>
      </c>
      <c r="K1291">
        <f>J1291*Weighting!$W$19</f>
        <v>0</v>
      </c>
      <c r="M1291" s="14"/>
    </row>
    <row r="1292" spans="1:13" x14ac:dyDescent="0.55000000000000004">
      <c r="A1292" s="32" t="str">
        <f>IF(Weighting!$P$20&gt;0,B1292,"")</f>
        <v/>
      </c>
      <c r="B1292" t="e">
        <f>Weighting!$C$20</f>
        <v>#DIV/0!</v>
      </c>
      <c r="C1292" t="e">
        <f>Weighting!$F$20</f>
        <v>#NUM!</v>
      </c>
      <c r="D1292" t="e">
        <f>IF(C1292=1,'Data Transformation'!$G$3+0.5*'Data Transformation'!$W$25,IF(C1293=1,D1293-'Data Transformation'!$W$25,FALSE))</f>
        <v>#NUM!</v>
      </c>
      <c r="E1292">
        <f t="array" ref="E1292">IF(ISLOGICAL(D1292),"",FREQUENCY(IF('Data Transformation'!$B$425:$B$8425='Bin Analysis'!$B1275,'Data Transformation'!$G$425:$G$8425),D1292))</f>
        <v>2001</v>
      </c>
      <c r="F1292">
        <f t="shared" si="159"/>
        <v>0</v>
      </c>
      <c r="G1292">
        <f>Weighting!$H$20</f>
        <v>0</v>
      </c>
      <c r="H1292">
        <f t="array" ref="H1292">FREQUENCY(IF('Data Transformation'!$B$4:$B$8425=B1275,'Data Transformation'!$G$4:$G$8425),'Bin Analysis'!$B1292)</f>
        <v>2073</v>
      </c>
      <c r="I1292">
        <f t="shared" si="160"/>
        <v>0</v>
      </c>
      <c r="J1292">
        <f t="shared" si="161"/>
        <v>0</v>
      </c>
      <c r="K1292">
        <f>J1292*Weighting!$W$20</f>
        <v>0</v>
      </c>
      <c r="M1292" s="14"/>
    </row>
    <row r="1293" spans="1:13" x14ac:dyDescent="0.55000000000000004">
      <c r="A1293" s="32" t="str">
        <f>IF(Weighting!$P$21&gt;0,B1293,"")</f>
        <v/>
      </c>
      <c r="B1293" t="e">
        <f>Weighting!$C$21</f>
        <v>#DIV/0!</v>
      </c>
      <c r="C1293" t="e">
        <f>Weighting!$F$21</f>
        <v>#NUM!</v>
      </c>
      <c r="D1293" t="e">
        <f>IF(C1293=1,'Data Transformation'!$G$3+0.5*'Data Transformation'!$W$25,IF(C1294=1,D1294-'Data Transformation'!$W$25,FALSE))</f>
        <v>#NUM!</v>
      </c>
      <c r="E1293">
        <f t="array" ref="E1293">IF(ISLOGICAL(D1293),"",FREQUENCY(IF('Data Transformation'!$B$425:$B$8425='Bin Analysis'!$B1275,'Data Transformation'!$G$425:$G$8425),D1293))</f>
        <v>2001</v>
      </c>
      <c r="F1293">
        <f t="shared" si="159"/>
        <v>0</v>
      </c>
      <c r="G1293">
        <f>Weighting!$H$21</f>
        <v>0</v>
      </c>
      <c r="H1293">
        <f t="array" ref="H1293">FREQUENCY(IF('Data Transformation'!$B$4:$B$8425=B1275,'Data Transformation'!$G$4:$G$8425),'Bin Analysis'!$B1293)</f>
        <v>2073</v>
      </c>
      <c r="I1293">
        <f t="shared" si="160"/>
        <v>0</v>
      </c>
      <c r="J1293">
        <f t="shared" si="161"/>
        <v>0</v>
      </c>
      <c r="K1293">
        <f>J1293*Weighting!$W$21</f>
        <v>0</v>
      </c>
      <c r="M1293" s="14"/>
    </row>
    <row r="1294" spans="1:13" x14ac:dyDescent="0.55000000000000004">
      <c r="A1294" s="32" t="str">
        <f>IF(Weighting!$P$22&gt;0,B1294,"")</f>
        <v/>
      </c>
      <c r="B1294" t="e">
        <f>Weighting!$C$22</f>
        <v>#DIV/0!</v>
      </c>
      <c r="C1294" t="e">
        <f>Weighting!$F$22</f>
        <v>#NUM!</v>
      </c>
      <c r="D1294" t="e">
        <f>IF(C1294=1,'Data Transformation'!$G$3+0.5*'Data Transformation'!$W$25,IF(C1295=1,D1295-'Data Transformation'!$W$25,FALSE))</f>
        <v>#NUM!</v>
      </c>
      <c r="E1294">
        <f t="array" ref="E1294">IF(ISLOGICAL(D1294),"",FREQUENCY(IF('Data Transformation'!$B$425:$B$8425='Bin Analysis'!$B1275,'Data Transformation'!$G$425:$G$8425),D1294))</f>
        <v>2001</v>
      </c>
      <c r="F1294">
        <f t="shared" si="159"/>
        <v>0</v>
      </c>
      <c r="G1294">
        <f>Weighting!$H$22</f>
        <v>0</v>
      </c>
      <c r="H1294">
        <f t="array" ref="H1294">FREQUENCY(IF('Data Transformation'!$B$4:$B$8425=B1275,'Data Transformation'!$G$4:$G$8425),'Bin Analysis'!$B1294)</f>
        <v>2073</v>
      </c>
      <c r="I1294">
        <f t="shared" si="160"/>
        <v>0</v>
      </c>
      <c r="J1294">
        <f t="shared" si="161"/>
        <v>0</v>
      </c>
      <c r="K1294">
        <f>J1294*Weighting!$W$22</f>
        <v>0</v>
      </c>
      <c r="M1294" s="14"/>
    </row>
    <row r="1295" spans="1:13" x14ac:dyDescent="0.55000000000000004">
      <c r="A1295" s="32" t="str">
        <f>IF(Weighting!$P$23&gt;0,B1295,"")</f>
        <v/>
      </c>
      <c r="B1295" t="e">
        <f>Weighting!$C$23</f>
        <v>#DIV/0!</v>
      </c>
      <c r="C1295" t="e">
        <f>Weighting!$F$23</f>
        <v>#NUM!</v>
      </c>
      <c r="D1295" t="e">
        <f>IF(C1295=1,'Data Transformation'!$G$3+0.5*'Data Transformation'!$W$25,IF(C1296=1,D1296-'Data Transformation'!$W$25,FALSE))</f>
        <v>#NUM!</v>
      </c>
      <c r="E1295">
        <f t="array" ref="E1295">IF(ISLOGICAL(D1295),"",FREQUENCY(IF('Data Transformation'!$B$425:$B$8425='Bin Analysis'!$B1275,'Data Transformation'!$G$425:$G$8425),D1295))</f>
        <v>2001</v>
      </c>
      <c r="F1295">
        <f t="shared" si="159"/>
        <v>0</v>
      </c>
      <c r="G1295">
        <f>Weighting!$H$23</f>
        <v>0</v>
      </c>
      <c r="H1295">
        <f t="array" ref="H1295">FREQUENCY(IF('Data Transformation'!$B$4:$B$8425=B1275,'Data Transformation'!$G$4:$G$8425),'Bin Analysis'!$B1295)</f>
        <v>2073</v>
      </c>
      <c r="I1295">
        <f t="shared" si="160"/>
        <v>0</v>
      </c>
      <c r="J1295">
        <f t="shared" si="161"/>
        <v>0</v>
      </c>
      <c r="K1295">
        <f>J1295*Weighting!$W$23</f>
        <v>0</v>
      </c>
      <c r="M1295" s="14"/>
    </row>
    <row r="1296" spans="1:13" x14ac:dyDescent="0.55000000000000004">
      <c r="A1296" s="32" t="str">
        <f>IF(Weighting!$P$24&gt;0,B1296,"")</f>
        <v/>
      </c>
      <c r="B1296" t="e">
        <f>Weighting!$C$24</f>
        <v>#DIV/0!</v>
      </c>
      <c r="C1296" t="e">
        <f>Weighting!$F$24</f>
        <v>#NUM!</v>
      </c>
      <c r="D1296" t="e">
        <f>IF(C1296=1,'Data Transformation'!$G$3+0.5*'Data Transformation'!$W$25,IF(C1297=1,D1297-'Data Transformation'!$W$25,FALSE))</f>
        <v>#NUM!</v>
      </c>
      <c r="E1296">
        <f t="array" ref="E1296">IF(ISLOGICAL(D1296),"",FREQUENCY(IF('Data Transformation'!$B$425:$B$8425='Bin Analysis'!$B1275,'Data Transformation'!$G$425:$G$8425),D1296))</f>
        <v>2001</v>
      </c>
      <c r="F1296">
        <f t="shared" si="159"/>
        <v>0</v>
      </c>
      <c r="G1296">
        <f>Weighting!$H$24</f>
        <v>0</v>
      </c>
      <c r="H1296">
        <f t="array" ref="H1296">FREQUENCY(IF('Data Transformation'!$B$4:$B$8425=B1275,'Data Transformation'!$G$4:$G$8425),'Bin Analysis'!$B1296)</f>
        <v>2073</v>
      </c>
      <c r="I1296">
        <f t="shared" si="160"/>
        <v>0</v>
      </c>
      <c r="J1296">
        <f t="shared" si="161"/>
        <v>0</v>
      </c>
      <c r="K1296">
        <f>J1296*Weighting!$W$24</f>
        <v>0</v>
      </c>
      <c r="M1296" s="14"/>
    </row>
    <row r="1297" spans="1:25" x14ac:dyDescent="0.55000000000000004">
      <c r="A1297" s="32" t="str">
        <f>IF(Weighting!$P$25&gt;0,B1297,"")</f>
        <v/>
      </c>
      <c r="B1297" t="e">
        <f>Weighting!$C$25</f>
        <v>#DIV/0!</v>
      </c>
      <c r="C1297" t="e">
        <f>Weighting!$F$25</f>
        <v>#NUM!</v>
      </c>
      <c r="D1297" t="e">
        <f>IF(C1297=1,'Data Transformation'!$G$3+0.5*'Data Transformation'!$W$25,IF(C1298=1,D1298-'Data Transformation'!$W$25,FALSE))</f>
        <v>#NUM!</v>
      </c>
      <c r="E1297">
        <f t="array" ref="E1297">IF(ISLOGICAL(D1297),"",FREQUENCY(IF('Data Transformation'!$B$425:$B$8425='Bin Analysis'!$B1275,'Data Transformation'!$G$425:$G$8425),D1297))</f>
        <v>2001</v>
      </c>
      <c r="F1297">
        <f t="shared" si="159"/>
        <v>0</v>
      </c>
      <c r="G1297">
        <f>Weighting!$H$25</f>
        <v>0</v>
      </c>
      <c r="H1297">
        <f t="array" ref="H1297">FREQUENCY(IF('Data Transformation'!$B$4:$B$8425=B1275,'Data Transformation'!$G$4:$G$8425),'Bin Analysis'!$B1297)</f>
        <v>2073</v>
      </c>
      <c r="I1297">
        <f t="shared" si="160"/>
        <v>0</v>
      </c>
      <c r="J1297">
        <f t="shared" si="161"/>
        <v>0</v>
      </c>
      <c r="K1297">
        <f>J1297*Weighting!$W$25</f>
        <v>0</v>
      </c>
      <c r="M1297" s="14"/>
    </row>
    <row r="1298" spans="1:25" x14ac:dyDescent="0.55000000000000004">
      <c r="A1298" s="32"/>
      <c r="M1298" s="14"/>
    </row>
    <row r="1299" spans="1:25" ht="23.35" x14ac:dyDescent="0.8">
      <c r="A1299" s="21" t="s">
        <v>0</v>
      </c>
      <c r="B1299" s="21" t="str">
        <f>IFERROR(VLOOKUP(C1299,'Data Transformation'!$L$6:$M$426,2,FALSE),"")</f>
        <v/>
      </c>
      <c r="C1299" s="21">
        <f>C1275+1</f>
        <v>54</v>
      </c>
      <c r="D1299" s="21"/>
      <c r="E1299" s="21"/>
      <c r="F1299" s="21"/>
      <c r="G1299" s="21"/>
      <c r="H1299" s="22"/>
      <c r="I1299" s="22"/>
      <c r="J1299" s="22"/>
      <c r="K1299" s="21"/>
      <c r="L1299" s="21" t="str">
        <f>B1299</f>
        <v/>
      </c>
      <c r="M1299" s="23" t="e">
        <f>INDEX('Data Transformation'!$O$4:$O$424,MATCH($B1299,'Data Transformation'!$M$4:$M$424,0),MATCH($M$2,'Data Transformation'!$O$3,0))</f>
        <v>#N/A</v>
      </c>
      <c r="N1299" s="27" t="e">
        <f>IF('Input and Summary Results'!$J$16="minimum",'Bin Analysis'!X1300/(M1299-1),'Bin Analysis'!Y1299/('Bin Analysis'!M1299-1))</f>
        <v>#N/A</v>
      </c>
      <c r="O1299" s="27" t="e">
        <f>IF(M1299=FALSE,NA(),(VLOOKUP(1,C1302:K1321,4,FALSE))/(M1299-1))</f>
        <v>#N/A</v>
      </c>
      <c r="P1299" s="27" t="e">
        <f>IF(M1299=FALSE,NA(),SUM(J1302:J1321)/Weighting!$S$5)</f>
        <v>#N/A</v>
      </c>
      <c r="Q1299" s="27" t="e">
        <f>IF(M1299=FALSE,NA(),SUM(K1302:K1321)/Weighting!$S$6)</f>
        <v>#N/A</v>
      </c>
      <c r="R1299" s="27" t="e">
        <f>IF(M1299=FALSE,NA(),(VLOOKUP(1,G1302:K1321,3,FALSE))/(M1299-1))</f>
        <v>#N/A</v>
      </c>
      <c r="S1299" s="22" t="e">
        <f>IF(M1299=FALSE,NA(),IF(SUM(J1302:J1321)=2,"yes","no"))</f>
        <v>#N/A</v>
      </c>
      <c r="X1299" s="2" cm="2">
        <f t="array" ref="X1299:X1300">FREQUENCY(IF('Data Transformation'!$B$425:$B$6424='Bin Analysis'!L1299,'Data Transformation'!$G$425:$G$6424),'Data Transformation'!$U$11)</f>
        <v>0</v>
      </c>
      <c r="Y1299" s="2" cm="2">
        <f t="array" ref="Y1299:Y1300">FREQUENCY(IF('Data Transformation'!$B$425:$B$6424='Bin Analysis'!L1299,'Data Transformation'!$G$425:$G$6424),'Data Transformation'!$U$12)</f>
        <v>0</v>
      </c>
    </row>
    <row r="1300" spans="1:25" x14ac:dyDescent="0.55000000000000004">
      <c r="A1300" s="14" t="s">
        <v>67</v>
      </c>
      <c r="B1300" t="s">
        <v>47</v>
      </c>
      <c r="C1300" t="s">
        <v>5</v>
      </c>
      <c r="D1300" t="s">
        <v>100</v>
      </c>
      <c r="E1300" t="s">
        <v>101</v>
      </c>
      <c r="F1300" t="s">
        <v>102</v>
      </c>
      <c r="G1300" t="s">
        <v>70</v>
      </c>
      <c r="H1300" t="s">
        <v>31</v>
      </c>
      <c r="I1300" t="s">
        <v>32</v>
      </c>
      <c r="J1300" t="s">
        <v>46</v>
      </c>
      <c r="K1300" s="14" t="s">
        <v>45</v>
      </c>
      <c r="M1300" s="14"/>
      <c r="X1300" s="2">
        <v>0</v>
      </c>
      <c r="Y1300" s="2">
        <v>0</v>
      </c>
    </row>
    <row r="1301" spans="1:25" x14ac:dyDescent="0.55000000000000004">
      <c r="A1301" s="32"/>
      <c r="D1301" t="e">
        <f>IF(C1301=1,'Data Transformation'!$G$3+0.5*'Data Transformation'!$W$25,IF(C1302=1,D1302-'Data Transformation'!$W$25,FALSE))</f>
        <v>#NUM!</v>
      </c>
      <c r="E1301">
        <f t="array" ref="E1301">IF(ISLOGICAL(D1301),"",FREQUENCY(IF('Data Transformation'!$B$425:$B$8425='Bin Analysis'!$B1299,'Data Transformation'!$G$425:$G$8425),D1301))</f>
        <v>2001</v>
      </c>
      <c r="F1301" t="e">
        <f>IF(ISLOGICAL(D1301),"",E1301-E1300)</f>
        <v>#VALUE!</v>
      </c>
      <c r="M1301" s="14"/>
    </row>
    <row r="1302" spans="1:25" x14ac:dyDescent="0.55000000000000004">
      <c r="A1302" s="32" t="e">
        <f>IF(Weighting!$P$6&gt;0,B1302,"")</f>
        <v>#NUM!</v>
      </c>
      <c r="B1302" t="e">
        <f>Weighting!$C$6</f>
        <v>#DIV/0!</v>
      </c>
      <c r="C1302" t="e">
        <f>Weighting!$F$6</f>
        <v>#NUM!</v>
      </c>
      <c r="D1302" t="e">
        <f>IF(C1302=1,'Data Transformation'!$G$3+0.5*'Data Transformation'!$W$25,IF(C1303=1,D1303-'Data Transformation'!$W$25,FALSE))</f>
        <v>#NUM!</v>
      </c>
      <c r="E1302">
        <f t="array" ref="E1302">IF(ISLOGICAL(D1302),"",FREQUENCY(IF('Data Transformation'!$B$425:$B$8425='Bin Analysis'!$B1299,'Data Transformation'!$G$425:$G$8425),D1302))</f>
        <v>2001</v>
      </c>
      <c r="F1302">
        <f>IF(ISLOGICAL(D1302),"",E1302-E1301)</f>
        <v>0</v>
      </c>
      <c r="G1302">
        <f>Weighting!$H$6</f>
        <v>1</v>
      </c>
      <c r="H1302">
        <f t="array" ref="H1302">FREQUENCY(IF('Data Transformation'!$B$4:$B$8425=B1299,'Data Transformation'!$G$4:$G$8425),'Bin Analysis'!$B1302)</f>
        <v>2073</v>
      </c>
      <c r="I1302">
        <f>H1302-H1301</f>
        <v>2073</v>
      </c>
      <c r="J1302">
        <f>IF(I1302=0,0,1)</f>
        <v>1</v>
      </c>
      <c r="K1302" t="e">
        <f>J1302*Weighting!$W$6</f>
        <v>#NUM!</v>
      </c>
      <c r="M1302" s="14"/>
    </row>
    <row r="1303" spans="1:25" x14ac:dyDescent="0.55000000000000004">
      <c r="A1303" s="32" t="str">
        <f>IF(Weighting!$P$7&gt;0,B1303,"")</f>
        <v/>
      </c>
      <c r="B1303" t="e">
        <f>Weighting!$C$7</f>
        <v>#DIV/0!</v>
      </c>
      <c r="C1303" t="e">
        <f>Weighting!$F$7</f>
        <v>#NUM!</v>
      </c>
      <c r="D1303" t="e">
        <f>IF(C1303=1,'Data Transformation'!$G$3+0.5*'Data Transformation'!$W$25,IF(C1304=1,D1304-'Data Transformation'!$W$25,FALSE))</f>
        <v>#NUM!</v>
      </c>
      <c r="E1303">
        <f t="array" ref="E1303">IF(ISLOGICAL(D1303),"",FREQUENCY(IF('Data Transformation'!$B$425:$B$8425='Bin Analysis'!$B1299,'Data Transformation'!$G$425:$G$8425),D1303))</f>
        <v>2001</v>
      </c>
      <c r="F1303">
        <f t="shared" ref="F1303:F1321" si="162">IF(ISLOGICAL(D1303),"",E1303-E1302)</f>
        <v>0</v>
      </c>
      <c r="G1303">
        <f>Weighting!$H$7</f>
        <v>0</v>
      </c>
      <c r="H1303">
        <f t="array" ref="H1303">FREQUENCY(IF('Data Transformation'!$B$4:$B$8425=B1299,'Data Transformation'!$G$4:$G$8425),'Bin Analysis'!$B1303)</f>
        <v>2073</v>
      </c>
      <c r="I1303">
        <f t="shared" ref="I1303:I1321" si="163">H1303-H1302</f>
        <v>0</v>
      </c>
      <c r="J1303">
        <f>IF(I1303=0,0,1)</f>
        <v>0</v>
      </c>
      <c r="K1303">
        <f>J1303*Weighting!$W$7</f>
        <v>0</v>
      </c>
      <c r="M1303" s="14"/>
    </row>
    <row r="1304" spans="1:25" x14ac:dyDescent="0.55000000000000004">
      <c r="A1304" s="32" t="str">
        <f>IF(Weighting!$P$8&gt;0,B1304,"")</f>
        <v/>
      </c>
      <c r="B1304" t="e">
        <f>Weighting!$C$8</f>
        <v>#DIV/0!</v>
      </c>
      <c r="C1304" t="e">
        <f>Weighting!$F$8</f>
        <v>#NUM!</v>
      </c>
      <c r="D1304" t="e">
        <f>IF(C1304=1,'Data Transformation'!$G$3+0.5*'Data Transformation'!$W$25,IF(C1305=1,D1305-'Data Transformation'!$W$25,FALSE))</f>
        <v>#NUM!</v>
      </c>
      <c r="E1304">
        <f t="array" ref="E1304">IF(ISLOGICAL(D1304),"",FREQUENCY(IF('Data Transformation'!$B$425:$B$8425='Bin Analysis'!$B1299,'Data Transformation'!$G$425:$G$8425),D1304))</f>
        <v>2001</v>
      </c>
      <c r="F1304">
        <f t="shared" si="162"/>
        <v>0</v>
      </c>
      <c r="G1304">
        <f>Weighting!$H$8</f>
        <v>0</v>
      </c>
      <c r="H1304">
        <f t="array" ref="H1304">FREQUENCY(IF('Data Transformation'!$B$4:$B$8425=B1299,'Data Transformation'!$G$4:$G$8425),'Bin Analysis'!$B1304)</f>
        <v>2073</v>
      </c>
      <c r="I1304">
        <f t="shared" si="163"/>
        <v>0</v>
      </c>
      <c r="J1304">
        <f t="shared" ref="J1304:J1321" si="164">IF(I1304=0,0,1)</f>
        <v>0</v>
      </c>
      <c r="K1304">
        <f>J1304*Weighting!$W$8</f>
        <v>0</v>
      </c>
      <c r="M1304" s="14"/>
    </row>
    <row r="1305" spans="1:25" x14ac:dyDescent="0.55000000000000004">
      <c r="A1305" s="32" t="str">
        <f>IF(Weighting!$P$9&gt;0,B1305,"")</f>
        <v/>
      </c>
      <c r="B1305" s="50" t="e">
        <f>Weighting!$C$9</f>
        <v>#DIV/0!</v>
      </c>
      <c r="C1305" t="e">
        <f>Weighting!$F$9</f>
        <v>#NUM!</v>
      </c>
      <c r="D1305" t="e">
        <f>IF(C1305=1,'Data Transformation'!$G$3+0.5*'Data Transformation'!$W$25,IF(C1306=1,D1306-'Data Transformation'!$W$25,FALSE))</f>
        <v>#NUM!</v>
      </c>
      <c r="E1305">
        <f t="array" ref="E1305">IF(ISLOGICAL(D1305),"",FREQUENCY(IF('Data Transformation'!$B$425:$B$8425='Bin Analysis'!$B1299,'Data Transformation'!$G$425:$G$8425),D1305))</f>
        <v>2001</v>
      </c>
      <c r="F1305">
        <f t="shared" si="162"/>
        <v>0</v>
      </c>
      <c r="G1305">
        <f>Weighting!$H$9</f>
        <v>0</v>
      </c>
      <c r="H1305">
        <f t="array" ref="H1305">FREQUENCY(IF('Data Transformation'!$B$4:$B$8425=B1299,'Data Transformation'!$G$4:$G$8425),'Bin Analysis'!$B1305)</f>
        <v>2073</v>
      </c>
      <c r="I1305">
        <f t="shared" si="163"/>
        <v>0</v>
      </c>
      <c r="J1305">
        <f t="shared" si="164"/>
        <v>0</v>
      </c>
      <c r="K1305">
        <f>J1305*Weighting!$W$9</f>
        <v>0</v>
      </c>
      <c r="M1305" s="14"/>
    </row>
    <row r="1306" spans="1:25" x14ac:dyDescent="0.55000000000000004">
      <c r="A1306" s="32" t="str">
        <f>IF(Weighting!$P$10&gt;0,B1306,"")</f>
        <v/>
      </c>
      <c r="B1306" t="e">
        <f>Weighting!$C$10</f>
        <v>#DIV/0!</v>
      </c>
      <c r="C1306" t="e">
        <f>Weighting!$F$10</f>
        <v>#NUM!</v>
      </c>
      <c r="D1306" t="e">
        <f>IF(C1306=1,'Data Transformation'!$G$3+0.5*'Data Transformation'!$W$25,IF(C1307=1,D1307-'Data Transformation'!$W$25,FALSE))</f>
        <v>#NUM!</v>
      </c>
      <c r="E1306">
        <f t="array" ref="E1306">IF(ISLOGICAL(D1306),"",FREQUENCY(IF('Data Transformation'!$B$425:$B$8425='Bin Analysis'!$B1299,'Data Transformation'!$G$425:$G$8425),D1306))</f>
        <v>2001</v>
      </c>
      <c r="F1306">
        <f t="shared" si="162"/>
        <v>0</v>
      </c>
      <c r="G1306">
        <f>Weighting!$H$10</f>
        <v>0</v>
      </c>
      <c r="H1306">
        <f t="array" ref="H1306">FREQUENCY(IF('Data Transformation'!$B$4:$B$8425=B1299,'Data Transformation'!$G$4:$G$8425),'Bin Analysis'!$B1306)</f>
        <v>2073</v>
      </c>
      <c r="I1306">
        <f t="shared" si="163"/>
        <v>0</v>
      </c>
      <c r="J1306">
        <f t="shared" si="164"/>
        <v>0</v>
      </c>
      <c r="K1306">
        <f>J1306*Weighting!$W$10</f>
        <v>0</v>
      </c>
      <c r="M1306" s="14"/>
    </row>
    <row r="1307" spans="1:25" x14ac:dyDescent="0.55000000000000004">
      <c r="A1307" s="32" t="str">
        <f>IF(Weighting!$P$11&gt;0,B1307,"")</f>
        <v/>
      </c>
      <c r="B1307" t="e">
        <f>Weighting!$C$11</f>
        <v>#DIV/0!</v>
      </c>
      <c r="C1307" t="e">
        <f>Weighting!$F$11</f>
        <v>#NUM!</v>
      </c>
      <c r="D1307" t="e">
        <f>IF(C1307=1,'Data Transformation'!$G$3+0.5*'Data Transformation'!$W$25,IF(C1308=1,D1308-'Data Transformation'!$W$25,FALSE))</f>
        <v>#NUM!</v>
      </c>
      <c r="E1307">
        <f t="array" ref="E1307">IF(ISLOGICAL(D1307),"",FREQUENCY(IF('Data Transformation'!$B$425:$B$8425='Bin Analysis'!$B1299,'Data Transformation'!$G$425:$G$8425),D1307))</f>
        <v>2001</v>
      </c>
      <c r="F1307">
        <f t="shared" si="162"/>
        <v>0</v>
      </c>
      <c r="G1307">
        <f>Weighting!$H$11</f>
        <v>0</v>
      </c>
      <c r="H1307">
        <f t="array" ref="H1307">FREQUENCY(IF('Data Transformation'!$B$4:$B$8425=B1299,'Data Transformation'!$G$4:$G$8425),'Bin Analysis'!$B1307)</f>
        <v>2073</v>
      </c>
      <c r="I1307">
        <f t="shared" si="163"/>
        <v>0</v>
      </c>
      <c r="J1307">
        <f t="shared" si="164"/>
        <v>0</v>
      </c>
      <c r="K1307">
        <f>J1307*Weighting!$W$11</f>
        <v>0</v>
      </c>
      <c r="M1307" s="14"/>
    </row>
    <row r="1308" spans="1:25" x14ac:dyDescent="0.55000000000000004">
      <c r="A1308" s="32" t="str">
        <f>IF(Weighting!$P$12&gt;0,B1308,"")</f>
        <v/>
      </c>
      <c r="B1308" t="e">
        <f>Weighting!$C$12</f>
        <v>#DIV/0!</v>
      </c>
      <c r="C1308" t="e">
        <f>Weighting!$F$12</f>
        <v>#NUM!</v>
      </c>
      <c r="D1308" t="e">
        <f>IF(C1308=1,'Data Transformation'!$G$3+0.5*'Data Transformation'!$W$25,IF(C1309=1,D1309-'Data Transformation'!$W$25,FALSE))</f>
        <v>#NUM!</v>
      </c>
      <c r="E1308">
        <f t="array" ref="E1308">IF(ISLOGICAL(D1308),"",FREQUENCY(IF('Data Transformation'!$B$425:$B$8425='Bin Analysis'!$B1299,'Data Transformation'!$G$425:$G$8425),D1308))</f>
        <v>2001</v>
      </c>
      <c r="F1308">
        <f t="shared" si="162"/>
        <v>0</v>
      </c>
      <c r="G1308">
        <f>Weighting!$H$12</f>
        <v>0</v>
      </c>
      <c r="H1308">
        <f t="array" ref="H1308">FREQUENCY(IF('Data Transformation'!$B$4:$B$8425=B1299,'Data Transformation'!$G$4:$G$8425),'Bin Analysis'!$B1308)</f>
        <v>2073</v>
      </c>
      <c r="I1308">
        <f t="shared" si="163"/>
        <v>0</v>
      </c>
      <c r="J1308">
        <f t="shared" si="164"/>
        <v>0</v>
      </c>
      <c r="K1308">
        <f>J1308*Weighting!$W$12</f>
        <v>0</v>
      </c>
      <c r="M1308" s="14"/>
    </row>
    <row r="1309" spans="1:25" x14ac:dyDescent="0.55000000000000004">
      <c r="A1309" s="32" t="str">
        <f>IF(Weighting!$P$13&gt;0,B1309,"")</f>
        <v/>
      </c>
      <c r="B1309" t="e">
        <f>Weighting!$C$13</f>
        <v>#DIV/0!</v>
      </c>
      <c r="C1309" t="e">
        <f>Weighting!$F$13</f>
        <v>#NUM!</v>
      </c>
      <c r="D1309" t="e">
        <f>IF(C1309=1,'Data Transformation'!$G$3+0.5*'Data Transformation'!$W$25,IF(C1310=1,D1310-'Data Transformation'!$W$25,FALSE))</f>
        <v>#NUM!</v>
      </c>
      <c r="E1309">
        <f t="array" ref="E1309">IF(ISLOGICAL(D1309),"",FREQUENCY(IF('Data Transformation'!$B$425:$B$8425='Bin Analysis'!$B1299,'Data Transformation'!$G$425:$G$8425),D1309))</f>
        <v>2001</v>
      </c>
      <c r="F1309">
        <f t="shared" si="162"/>
        <v>0</v>
      </c>
      <c r="G1309">
        <f>Weighting!$H$13</f>
        <v>0</v>
      </c>
      <c r="H1309">
        <f t="array" ref="H1309">FREQUENCY(IF('Data Transformation'!$B$4:$B$8425=B1299,'Data Transformation'!$G$4:$G$8425),'Bin Analysis'!$B1309)</f>
        <v>2073</v>
      </c>
      <c r="I1309">
        <f t="shared" si="163"/>
        <v>0</v>
      </c>
      <c r="J1309">
        <f t="shared" si="164"/>
        <v>0</v>
      </c>
      <c r="K1309">
        <f>J1309*Weighting!$W$13</f>
        <v>0</v>
      </c>
      <c r="M1309" s="14"/>
    </row>
    <row r="1310" spans="1:25" x14ac:dyDescent="0.55000000000000004">
      <c r="A1310" s="32" t="str">
        <f>IF(Weighting!$P$14&gt;0,B1310,"")</f>
        <v/>
      </c>
      <c r="B1310" t="e">
        <f>Weighting!$C$14</f>
        <v>#DIV/0!</v>
      </c>
      <c r="C1310" t="e">
        <f>Weighting!$F$14</f>
        <v>#NUM!</v>
      </c>
      <c r="D1310" t="e">
        <f>IF(C1310=1,'Data Transformation'!$G$3+0.5*'Data Transformation'!$W$25,IF(C1311=1,D1311-'Data Transformation'!$W$25,FALSE))</f>
        <v>#NUM!</v>
      </c>
      <c r="E1310">
        <f t="array" ref="E1310">IF(ISLOGICAL(D1310),"",FREQUENCY(IF('Data Transformation'!$B$425:$B$8425='Bin Analysis'!$B1299,'Data Transformation'!$G$425:$G$8425),D1310))</f>
        <v>2001</v>
      </c>
      <c r="F1310">
        <f t="shared" si="162"/>
        <v>0</v>
      </c>
      <c r="G1310">
        <f>Weighting!$H$14</f>
        <v>0</v>
      </c>
      <c r="H1310">
        <f t="array" ref="H1310">FREQUENCY(IF('Data Transformation'!$B$4:$B$8425=B1299,'Data Transformation'!$G$4:$G$8425),'Bin Analysis'!$B1310)</f>
        <v>2073</v>
      </c>
      <c r="I1310">
        <f t="shared" si="163"/>
        <v>0</v>
      </c>
      <c r="J1310">
        <f t="shared" si="164"/>
        <v>0</v>
      </c>
      <c r="K1310">
        <f>J1310*Weighting!$W$14</f>
        <v>0</v>
      </c>
      <c r="M1310" s="14"/>
    </row>
    <row r="1311" spans="1:25" x14ac:dyDescent="0.55000000000000004">
      <c r="A1311" s="32" t="str">
        <f>IF(Weighting!$P$15&gt;0,B1311,"")</f>
        <v/>
      </c>
      <c r="B1311" t="e">
        <f>Weighting!$C$15</f>
        <v>#DIV/0!</v>
      </c>
      <c r="C1311" t="e">
        <f>Weighting!$F$15</f>
        <v>#NUM!</v>
      </c>
      <c r="D1311" t="e">
        <f>IF(C1311=1,'Data Transformation'!$G$3+0.5*'Data Transformation'!$W$25,IF(C1312=1,D1312-'Data Transformation'!$W$25,FALSE))</f>
        <v>#NUM!</v>
      </c>
      <c r="E1311">
        <f t="array" ref="E1311">IF(ISLOGICAL(D1311),"",FREQUENCY(IF('Data Transformation'!$B$425:$B$8425='Bin Analysis'!$B1299,'Data Transformation'!$G$425:$G$8425),D1311))</f>
        <v>2001</v>
      </c>
      <c r="F1311">
        <f t="shared" si="162"/>
        <v>0</v>
      </c>
      <c r="G1311">
        <f>Weighting!$H$15</f>
        <v>0</v>
      </c>
      <c r="H1311">
        <f t="array" ref="H1311">FREQUENCY(IF('Data Transformation'!$B$4:$B$8425=B1299,'Data Transformation'!$G$4:$G$8425),'Bin Analysis'!$B1311)</f>
        <v>2073</v>
      </c>
      <c r="I1311">
        <f t="shared" si="163"/>
        <v>0</v>
      </c>
      <c r="J1311">
        <f t="shared" si="164"/>
        <v>0</v>
      </c>
      <c r="K1311">
        <f>J1311*Weighting!$W$15</f>
        <v>0</v>
      </c>
      <c r="M1311" s="14"/>
    </row>
    <row r="1312" spans="1:25" x14ac:dyDescent="0.55000000000000004">
      <c r="A1312" s="32" t="str">
        <f>IF(Weighting!$P$16&gt;0,B1312,"")</f>
        <v/>
      </c>
      <c r="B1312" t="e">
        <f>Weighting!$C$16</f>
        <v>#DIV/0!</v>
      </c>
      <c r="C1312" t="e">
        <f>Weighting!$F$16</f>
        <v>#NUM!</v>
      </c>
      <c r="D1312" t="e">
        <f>IF(C1312=1,'Data Transformation'!$G$3+0.5*'Data Transformation'!$W$25,IF(C1313=1,D1313-'Data Transformation'!$W$25,FALSE))</f>
        <v>#NUM!</v>
      </c>
      <c r="E1312">
        <f t="array" ref="E1312">IF(ISLOGICAL(D1312),"",FREQUENCY(IF('Data Transformation'!$B$425:$B$8425='Bin Analysis'!$B1299,'Data Transformation'!$G$425:$G$8425),D1312))</f>
        <v>2001</v>
      </c>
      <c r="F1312">
        <f t="shared" si="162"/>
        <v>0</v>
      </c>
      <c r="G1312">
        <f>Weighting!$H$16</f>
        <v>0</v>
      </c>
      <c r="H1312">
        <f t="array" ref="H1312">FREQUENCY(IF('Data Transformation'!$B$4:$B$8425=B1299,'Data Transformation'!$G$4:$G$8425),'Bin Analysis'!$B1312)</f>
        <v>2073</v>
      </c>
      <c r="I1312">
        <f t="shared" si="163"/>
        <v>0</v>
      </c>
      <c r="J1312">
        <f t="shared" si="164"/>
        <v>0</v>
      </c>
      <c r="K1312">
        <f>J1312*Weighting!$W$16</f>
        <v>0</v>
      </c>
      <c r="M1312" s="14"/>
    </row>
    <row r="1313" spans="1:25" x14ac:dyDescent="0.55000000000000004">
      <c r="A1313" s="32" t="str">
        <f>IF(Weighting!$P$17&gt;0,B1313,"")</f>
        <v/>
      </c>
      <c r="B1313" t="e">
        <f>Weighting!$C$17</f>
        <v>#DIV/0!</v>
      </c>
      <c r="C1313" t="e">
        <f>Weighting!$F$17</f>
        <v>#NUM!</v>
      </c>
      <c r="D1313" t="e">
        <f>IF(C1313=1,'Data Transformation'!$G$3+0.5*'Data Transformation'!$W$25,IF(C1314=1,D1314-'Data Transformation'!$W$25,FALSE))</f>
        <v>#NUM!</v>
      </c>
      <c r="E1313">
        <f t="array" ref="E1313">IF(ISLOGICAL(D1313),"",FREQUENCY(IF('Data Transformation'!$B$425:$B$8425='Bin Analysis'!$B1299,'Data Transformation'!$G$425:$G$8425),D1313))</f>
        <v>2001</v>
      </c>
      <c r="F1313">
        <f t="shared" si="162"/>
        <v>0</v>
      </c>
      <c r="G1313">
        <f>Weighting!$H$17</f>
        <v>0</v>
      </c>
      <c r="H1313">
        <f t="array" ref="H1313">FREQUENCY(IF('Data Transformation'!$B$4:$B$8425=B1299,'Data Transformation'!$G$4:$G$8425),'Bin Analysis'!$B1313)</f>
        <v>2073</v>
      </c>
      <c r="I1313">
        <f t="shared" si="163"/>
        <v>0</v>
      </c>
      <c r="J1313">
        <f t="shared" si="164"/>
        <v>0</v>
      </c>
      <c r="K1313">
        <f>J1313*Weighting!$W$17</f>
        <v>0</v>
      </c>
      <c r="M1313" s="14"/>
    </row>
    <row r="1314" spans="1:25" x14ac:dyDescent="0.55000000000000004">
      <c r="A1314" s="32" t="str">
        <f>IF(Weighting!$P$18&gt;0,B1314,"")</f>
        <v/>
      </c>
      <c r="B1314" t="e">
        <f>Weighting!$C$18</f>
        <v>#DIV/0!</v>
      </c>
      <c r="C1314" t="e">
        <f>Weighting!$F$18</f>
        <v>#NUM!</v>
      </c>
      <c r="D1314" t="e">
        <f>IF(C1314=1,'Data Transformation'!$G$3+0.5*'Data Transformation'!$W$25,IF(C1315=1,D1315-'Data Transformation'!$W$25,FALSE))</f>
        <v>#NUM!</v>
      </c>
      <c r="E1314">
        <f t="array" ref="E1314">IF(ISLOGICAL(D1314),"",FREQUENCY(IF('Data Transformation'!$B$425:$B$8425='Bin Analysis'!$B1299,'Data Transformation'!$G$425:$G$8425),D1314))</f>
        <v>2001</v>
      </c>
      <c r="F1314">
        <f t="shared" si="162"/>
        <v>0</v>
      </c>
      <c r="G1314">
        <f>Weighting!$H$18</f>
        <v>0</v>
      </c>
      <c r="H1314">
        <f t="array" ref="H1314">FREQUENCY(IF('Data Transformation'!$B$4:$B$8425=B1299,'Data Transformation'!$G$4:$G$8425),'Bin Analysis'!$B1314)</f>
        <v>2073</v>
      </c>
      <c r="I1314">
        <f t="shared" si="163"/>
        <v>0</v>
      </c>
      <c r="J1314">
        <f t="shared" si="164"/>
        <v>0</v>
      </c>
      <c r="K1314">
        <f>J1314*Weighting!$W$18</f>
        <v>0</v>
      </c>
      <c r="M1314" s="14"/>
    </row>
    <row r="1315" spans="1:25" x14ac:dyDescent="0.55000000000000004">
      <c r="A1315" s="32" t="str">
        <f>IF(Weighting!$P$19&gt;0,B1315,"")</f>
        <v/>
      </c>
      <c r="B1315" t="e">
        <f>Weighting!$C$19</f>
        <v>#DIV/0!</v>
      </c>
      <c r="C1315" t="e">
        <f>Weighting!$F$19</f>
        <v>#NUM!</v>
      </c>
      <c r="D1315" t="e">
        <f>IF(C1315=1,'Data Transformation'!$G$3+0.5*'Data Transformation'!$W$25,IF(C1316=1,D1316-'Data Transformation'!$W$25,FALSE))</f>
        <v>#NUM!</v>
      </c>
      <c r="E1315">
        <f t="array" ref="E1315">IF(ISLOGICAL(D1315),"",FREQUENCY(IF('Data Transformation'!$B$425:$B$8425='Bin Analysis'!$B1299,'Data Transformation'!$G$425:$G$8425),D1315))</f>
        <v>2001</v>
      </c>
      <c r="F1315">
        <f t="shared" si="162"/>
        <v>0</v>
      </c>
      <c r="G1315">
        <f>Weighting!$H$19</f>
        <v>0</v>
      </c>
      <c r="H1315">
        <f t="array" ref="H1315">FREQUENCY(IF('Data Transformation'!$B$4:$B$8425=B1299,'Data Transformation'!$G$4:$G$8425),'Bin Analysis'!$B1315)</f>
        <v>2073</v>
      </c>
      <c r="I1315">
        <f t="shared" si="163"/>
        <v>0</v>
      </c>
      <c r="J1315">
        <f t="shared" si="164"/>
        <v>0</v>
      </c>
      <c r="K1315">
        <f>J1315*Weighting!$W$19</f>
        <v>0</v>
      </c>
      <c r="M1315" s="14"/>
    </row>
    <row r="1316" spans="1:25" x14ac:dyDescent="0.55000000000000004">
      <c r="A1316" s="32" t="str">
        <f>IF(Weighting!$P$20&gt;0,B1316,"")</f>
        <v/>
      </c>
      <c r="B1316" t="e">
        <f>Weighting!$C$20</f>
        <v>#DIV/0!</v>
      </c>
      <c r="C1316" t="e">
        <f>Weighting!$F$20</f>
        <v>#NUM!</v>
      </c>
      <c r="D1316" t="e">
        <f>IF(C1316=1,'Data Transformation'!$G$3+0.5*'Data Transformation'!$W$25,IF(C1317=1,D1317-'Data Transformation'!$W$25,FALSE))</f>
        <v>#NUM!</v>
      </c>
      <c r="E1316">
        <f t="array" ref="E1316">IF(ISLOGICAL(D1316),"",FREQUENCY(IF('Data Transformation'!$B$425:$B$8425='Bin Analysis'!$B1299,'Data Transformation'!$G$425:$G$8425),D1316))</f>
        <v>2001</v>
      </c>
      <c r="F1316">
        <f t="shared" si="162"/>
        <v>0</v>
      </c>
      <c r="G1316">
        <f>Weighting!$H$20</f>
        <v>0</v>
      </c>
      <c r="H1316">
        <f t="array" ref="H1316">FREQUENCY(IF('Data Transformation'!$B$4:$B$8425=B1299,'Data Transformation'!$G$4:$G$8425),'Bin Analysis'!$B1316)</f>
        <v>2073</v>
      </c>
      <c r="I1316">
        <f t="shared" si="163"/>
        <v>0</v>
      </c>
      <c r="J1316">
        <f t="shared" si="164"/>
        <v>0</v>
      </c>
      <c r="K1316">
        <f>J1316*Weighting!$W$20</f>
        <v>0</v>
      </c>
      <c r="M1316" s="14"/>
    </row>
    <row r="1317" spans="1:25" x14ac:dyDescent="0.55000000000000004">
      <c r="A1317" s="32" t="str">
        <f>IF(Weighting!$P$21&gt;0,B1317,"")</f>
        <v/>
      </c>
      <c r="B1317" t="e">
        <f>Weighting!$C$21</f>
        <v>#DIV/0!</v>
      </c>
      <c r="C1317" t="e">
        <f>Weighting!$F$21</f>
        <v>#NUM!</v>
      </c>
      <c r="D1317" t="e">
        <f>IF(C1317=1,'Data Transformation'!$G$3+0.5*'Data Transformation'!$W$25,IF(C1318=1,D1318-'Data Transformation'!$W$25,FALSE))</f>
        <v>#NUM!</v>
      </c>
      <c r="E1317">
        <f t="array" ref="E1317">IF(ISLOGICAL(D1317),"",FREQUENCY(IF('Data Transformation'!$B$425:$B$8425='Bin Analysis'!$B1299,'Data Transformation'!$G$425:$G$8425),D1317))</f>
        <v>2001</v>
      </c>
      <c r="F1317">
        <f t="shared" si="162"/>
        <v>0</v>
      </c>
      <c r="G1317">
        <f>Weighting!$H$21</f>
        <v>0</v>
      </c>
      <c r="H1317">
        <f t="array" ref="H1317">FREQUENCY(IF('Data Transformation'!$B$4:$B$8425=B1299,'Data Transformation'!$G$4:$G$8425),'Bin Analysis'!$B1317)</f>
        <v>2073</v>
      </c>
      <c r="I1317">
        <f t="shared" si="163"/>
        <v>0</v>
      </c>
      <c r="J1317">
        <f t="shared" si="164"/>
        <v>0</v>
      </c>
      <c r="K1317">
        <f>J1317*Weighting!$W$21</f>
        <v>0</v>
      </c>
      <c r="M1317" s="14"/>
    </row>
    <row r="1318" spans="1:25" x14ac:dyDescent="0.55000000000000004">
      <c r="A1318" s="32" t="str">
        <f>IF(Weighting!$P$22&gt;0,B1318,"")</f>
        <v/>
      </c>
      <c r="B1318" t="e">
        <f>Weighting!$C$22</f>
        <v>#DIV/0!</v>
      </c>
      <c r="C1318" t="e">
        <f>Weighting!$F$22</f>
        <v>#NUM!</v>
      </c>
      <c r="D1318" t="e">
        <f>IF(C1318=1,'Data Transformation'!$G$3+0.5*'Data Transformation'!$W$25,IF(C1319=1,D1319-'Data Transformation'!$W$25,FALSE))</f>
        <v>#NUM!</v>
      </c>
      <c r="E1318">
        <f t="array" ref="E1318">IF(ISLOGICAL(D1318),"",FREQUENCY(IF('Data Transformation'!$B$425:$B$8425='Bin Analysis'!$B1299,'Data Transformation'!$G$425:$G$8425),D1318))</f>
        <v>2001</v>
      </c>
      <c r="F1318">
        <f t="shared" si="162"/>
        <v>0</v>
      </c>
      <c r="G1318">
        <f>Weighting!$H$22</f>
        <v>0</v>
      </c>
      <c r="H1318">
        <f t="array" ref="H1318">FREQUENCY(IF('Data Transformation'!$B$4:$B$8425=B1299,'Data Transformation'!$G$4:$G$8425),'Bin Analysis'!$B1318)</f>
        <v>2073</v>
      </c>
      <c r="I1318">
        <f t="shared" si="163"/>
        <v>0</v>
      </c>
      <c r="J1318">
        <f t="shared" si="164"/>
        <v>0</v>
      </c>
      <c r="K1318">
        <f>J1318*Weighting!$W$22</f>
        <v>0</v>
      </c>
      <c r="M1318" s="14"/>
    </row>
    <row r="1319" spans="1:25" x14ac:dyDescent="0.55000000000000004">
      <c r="A1319" s="32" t="str">
        <f>IF(Weighting!$P$23&gt;0,B1319,"")</f>
        <v/>
      </c>
      <c r="B1319" t="e">
        <f>Weighting!$C$23</f>
        <v>#DIV/0!</v>
      </c>
      <c r="C1319" t="e">
        <f>Weighting!$F$23</f>
        <v>#NUM!</v>
      </c>
      <c r="D1319" t="e">
        <f>IF(C1319=1,'Data Transformation'!$G$3+0.5*'Data Transformation'!$W$25,IF(C1320=1,D1320-'Data Transformation'!$W$25,FALSE))</f>
        <v>#NUM!</v>
      </c>
      <c r="E1319">
        <f t="array" ref="E1319">IF(ISLOGICAL(D1319),"",FREQUENCY(IF('Data Transformation'!$B$425:$B$8425='Bin Analysis'!$B1299,'Data Transformation'!$G$425:$G$8425),D1319))</f>
        <v>2001</v>
      </c>
      <c r="F1319">
        <f t="shared" si="162"/>
        <v>0</v>
      </c>
      <c r="G1319">
        <f>Weighting!$H$23</f>
        <v>0</v>
      </c>
      <c r="H1319">
        <f t="array" ref="H1319">FREQUENCY(IF('Data Transformation'!$B$4:$B$8425=B1299,'Data Transformation'!$G$4:$G$8425),'Bin Analysis'!$B1319)</f>
        <v>2073</v>
      </c>
      <c r="I1319">
        <f t="shared" si="163"/>
        <v>0</v>
      </c>
      <c r="J1319">
        <f t="shared" si="164"/>
        <v>0</v>
      </c>
      <c r="K1319">
        <f>J1319*Weighting!$W$23</f>
        <v>0</v>
      </c>
      <c r="M1319" s="14"/>
    </row>
    <row r="1320" spans="1:25" x14ac:dyDescent="0.55000000000000004">
      <c r="A1320" s="32" t="str">
        <f>IF(Weighting!$P$24&gt;0,B1320,"")</f>
        <v/>
      </c>
      <c r="B1320" t="e">
        <f>Weighting!$C$24</f>
        <v>#DIV/0!</v>
      </c>
      <c r="C1320" t="e">
        <f>Weighting!$F$24</f>
        <v>#NUM!</v>
      </c>
      <c r="D1320" t="e">
        <f>IF(C1320=1,'Data Transformation'!$G$3+0.5*'Data Transformation'!$W$25,IF(C1321=1,D1321-'Data Transformation'!$W$25,FALSE))</f>
        <v>#NUM!</v>
      </c>
      <c r="E1320">
        <f t="array" ref="E1320">IF(ISLOGICAL(D1320),"",FREQUENCY(IF('Data Transformation'!$B$425:$B$8425='Bin Analysis'!$B1299,'Data Transformation'!$G$425:$G$8425),D1320))</f>
        <v>2001</v>
      </c>
      <c r="F1320">
        <f t="shared" si="162"/>
        <v>0</v>
      </c>
      <c r="G1320">
        <f>Weighting!$H$24</f>
        <v>0</v>
      </c>
      <c r="H1320">
        <f t="array" ref="H1320">FREQUENCY(IF('Data Transformation'!$B$4:$B$8425=B1299,'Data Transformation'!$G$4:$G$8425),'Bin Analysis'!$B1320)</f>
        <v>2073</v>
      </c>
      <c r="I1320">
        <f t="shared" si="163"/>
        <v>0</v>
      </c>
      <c r="J1320">
        <f t="shared" si="164"/>
        <v>0</v>
      </c>
      <c r="K1320">
        <f>J1320*Weighting!$W$24</f>
        <v>0</v>
      </c>
      <c r="M1320" s="14"/>
    </row>
    <row r="1321" spans="1:25" x14ac:dyDescent="0.55000000000000004">
      <c r="A1321" s="32" t="str">
        <f>IF(Weighting!$P$25&gt;0,B1321,"")</f>
        <v/>
      </c>
      <c r="B1321" t="e">
        <f>Weighting!$C$25</f>
        <v>#DIV/0!</v>
      </c>
      <c r="C1321" t="e">
        <f>Weighting!$F$25</f>
        <v>#NUM!</v>
      </c>
      <c r="D1321" t="e">
        <f>IF(C1321=1,'Data Transformation'!$G$3+0.5*'Data Transformation'!$W$25,IF(C1322=1,D1322-'Data Transformation'!$W$25,FALSE))</f>
        <v>#NUM!</v>
      </c>
      <c r="E1321">
        <f t="array" ref="E1321">IF(ISLOGICAL(D1321),"",FREQUENCY(IF('Data Transformation'!$B$425:$B$8425='Bin Analysis'!$B1299,'Data Transformation'!$G$425:$G$8425),D1321))</f>
        <v>2001</v>
      </c>
      <c r="F1321">
        <f t="shared" si="162"/>
        <v>0</v>
      </c>
      <c r="G1321">
        <f>Weighting!$H$25</f>
        <v>0</v>
      </c>
      <c r="H1321">
        <f t="array" ref="H1321">FREQUENCY(IF('Data Transformation'!$B$4:$B$8425=B1299,'Data Transformation'!$G$4:$G$8425),'Bin Analysis'!$B1321)</f>
        <v>2073</v>
      </c>
      <c r="I1321">
        <f t="shared" si="163"/>
        <v>0</v>
      </c>
      <c r="J1321">
        <f t="shared" si="164"/>
        <v>0</v>
      </c>
      <c r="K1321">
        <f>J1321*Weighting!$W$25</f>
        <v>0</v>
      </c>
      <c r="M1321" s="14"/>
    </row>
    <row r="1322" spans="1:25" x14ac:dyDescent="0.55000000000000004">
      <c r="N1322" s="57"/>
      <c r="O1322"/>
      <c r="P1322"/>
      <c r="Q1322"/>
      <c r="R1322"/>
    </row>
    <row r="1323" spans="1:25" ht="23.35" x14ac:dyDescent="0.8">
      <c r="A1323" s="21" t="s">
        <v>0</v>
      </c>
      <c r="B1323" s="21" t="str">
        <f>IFERROR(VLOOKUP(C1323,'Data Transformation'!$L$6:$M$426,2,FALSE),"")</f>
        <v/>
      </c>
      <c r="C1323" s="21">
        <f>C1299+1</f>
        <v>55</v>
      </c>
      <c r="D1323" s="21"/>
      <c r="E1323" s="21"/>
      <c r="F1323" s="21"/>
      <c r="G1323" s="21"/>
      <c r="H1323" s="22"/>
      <c r="I1323" s="22"/>
      <c r="J1323" s="22"/>
      <c r="K1323" s="21"/>
      <c r="L1323" s="21" t="str">
        <f>B1323</f>
        <v/>
      </c>
      <c r="M1323" s="23" t="e">
        <f>INDEX('Data Transformation'!$O$4:$O$424,MATCH($B1323,'Data Transformation'!$M$4:$M$424,0),MATCH($M$2,'Data Transformation'!$O$3,0))</f>
        <v>#N/A</v>
      </c>
      <c r="N1323" s="27" t="e">
        <f>IF('Input and Summary Results'!$J$16="minimum",'Bin Analysis'!X1324/(M1323-1),'Bin Analysis'!Y1323/('Bin Analysis'!M1323-1))</f>
        <v>#N/A</v>
      </c>
      <c r="O1323" s="27" t="e">
        <f>IF(M1323=FALSE,NA(),(VLOOKUP(1,C1326:K1345,4,FALSE))/(M1323-1))</f>
        <v>#N/A</v>
      </c>
      <c r="P1323" s="27" t="e">
        <f>IF(M1323=FALSE,NA(),SUM(J1326:J1345)/Weighting!$S$5)</f>
        <v>#N/A</v>
      </c>
      <c r="Q1323" s="27" t="e">
        <f>IF(M1323=FALSE,NA(),SUM(K1326:K1345)/Weighting!$S$6)</f>
        <v>#N/A</v>
      </c>
      <c r="R1323" s="27" t="e">
        <f>IF(M1323=FALSE,NA(),(VLOOKUP(1,G1326:K1345,3,FALSE))/(M1323-1))</f>
        <v>#N/A</v>
      </c>
      <c r="S1323" s="22" t="e">
        <f>IF(M1323=FALSE,NA(),IF(SUM(J1326:J1345)=2,"yes","no"))</f>
        <v>#N/A</v>
      </c>
      <c r="X1323" s="2" cm="2">
        <f t="array" ref="X1323:X1324">FREQUENCY(IF('Data Transformation'!$B$425:$B$6424='Bin Analysis'!L1323,'Data Transformation'!$G$425:$G$6424),'Data Transformation'!$U$11)</f>
        <v>0</v>
      </c>
      <c r="Y1323" s="2" cm="2">
        <f t="array" ref="Y1323:Y1324">FREQUENCY(IF('Data Transformation'!$B$425:$B$6424='Bin Analysis'!L1323,'Data Transformation'!$G$425:$G$6424),'Data Transformation'!$U$12)</f>
        <v>0</v>
      </c>
    </row>
    <row r="1324" spans="1:25" x14ac:dyDescent="0.55000000000000004">
      <c r="A1324" s="14" t="s">
        <v>67</v>
      </c>
      <c r="B1324" t="s">
        <v>47</v>
      </c>
      <c r="C1324" t="s">
        <v>5</v>
      </c>
      <c r="D1324" t="s">
        <v>100</v>
      </c>
      <c r="E1324" t="s">
        <v>101</v>
      </c>
      <c r="F1324" t="s">
        <v>102</v>
      </c>
      <c r="G1324" t="s">
        <v>70</v>
      </c>
      <c r="H1324" t="s">
        <v>31</v>
      </c>
      <c r="I1324" t="s">
        <v>32</v>
      </c>
      <c r="J1324" t="s">
        <v>46</v>
      </c>
      <c r="K1324" s="14" t="s">
        <v>45</v>
      </c>
      <c r="M1324" s="14"/>
      <c r="X1324" s="2">
        <v>0</v>
      </c>
      <c r="Y1324" s="2">
        <v>0</v>
      </c>
    </row>
    <row r="1325" spans="1:25" x14ac:dyDescent="0.55000000000000004">
      <c r="A1325" s="32"/>
      <c r="D1325" t="e">
        <f>IF(C1325=1,'Data Transformation'!$G$3+0.5*'Data Transformation'!$W$25,IF(C1326=1,D1326-'Data Transformation'!$W$25,FALSE))</f>
        <v>#NUM!</v>
      </c>
      <c r="E1325">
        <f t="array" ref="E1325">IF(ISLOGICAL(D1325),"",FREQUENCY(IF('Data Transformation'!$B$425:$B$8425='Bin Analysis'!$B1323,'Data Transformation'!$G$425:$G$8425),D1325))</f>
        <v>2001</v>
      </c>
      <c r="F1325" t="e">
        <f>IF(ISLOGICAL(D1325),"",E1325-E1324)</f>
        <v>#VALUE!</v>
      </c>
      <c r="M1325" s="14"/>
    </row>
    <row r="1326" spans="1:25" x14ac:dyDescent="0.55000000000000004">
      <c r="A1326" s="32" t="e">
        <f>IF(Weighting!$P$6&gt;0,B1326,"")</f>
        <v>#NUM!</v>
      </c>
      <c r="B1326" t="e">
        <f>Weighting!$C$6</f>
        <v>#DIV/0!</v>
      </c>
      <c r="C1326" t="e">
        <f>Weighting!$F$6</f>
        <v>#NUM!</v>
      </c>
      <c r="D1326" t="e">
        <f>IF(C1326=1,'Data Transformation'!$G$3+0.5*'Data Transformation'!$W$25,IF(C1327=1,D1327-'Data Transformation'!$W$25,FALSE))</f>
        <v>#NUM!</v>
      </c>
      <c r="E1326">
        <f t="array" ref="E1326">IF(ISLOGICAL(D1326),"",FREQUENCY(IF('Data Transformation'!$B$425:$B$8425='Bin Analysis'!$B1323,'Data Transformation'!$G$425:$G$8425),D1326))</f>
        <v>2001</v>
      </c>
      <c r="F1326">
        <f>IF(ISLOGICAL(D1326),"",E1326-E1325)</f>
        <v>0</v>
      </c>
      <c r="G1326">
        <f>Weighting!$H$6</f>
        <v>1</v>
      </c>
      <c r="H1326">
        <f t="array" ref="H1326">FREQUENCY(IF('Data Transformation'!$B$4:$B$8425=B1323,'Data Transformation'!$G$4:$G$8425),'Bin Analysis'!$B1326)</f>
        <v>2073</v>
      </c>
      <c r="I1326">
        <f>H1326-H1325</f>
        <v>2073</v>
      </c>
      <c r="J1326">
        <f>IF(I1326=0,0,1)</f>
        <v>1</v>
      </c>
      <c r="K1326" t="e">
        <f>J1326*Weighting!$W$6</f>
        <v>#NUM!</v>
      </c>
      <c r="M1326" s="14"/>
    </row>
    <row r="1327" spans="1:25" x14ac:dyDescent="0.55000000000000004">
      <c r="A1327" s="32" t="str">
        <f>IF(Weighting!$P$7&gt;0,B1327,"")</f>
        <v/>
      </c>
      <c r="B1327" t="e">
        <f>Weighting!$C$7</f>
        <v>#DIV/0!</v>
      </c>
      <c r="C1327" t="e">
        <f>Weighting!$F$7</f>
        <v>#NUM!</v>
      </c>
      <c r="D1327" t="e">
        <f>IF(C1327=1,'Data Transformation'!$G$3+0.5*'Data Transformation'!$W$25,IF(C1328=1,D1328-'Data Transformation'!$W$25,FALSE))</f>
        <v>#NUM!</v>
      </c>
      <c r="E1327">
        <f t="array" ref="E1327">IF(ISLOGICAL(D1327),"",FREQUENCY(IF('Data Transformation'!$B$425:$B$8425='Bin Analysis'!$B1323,'Data Transformation'!$G$425:$G$8425),D1327))</f>
        <v>2001</v>
      </c>
      <c r="F1327">
        <f t="shared" ref="F1327:F1345" si="165">IF(ISLOGICAL(D1327),"",E1327-E1326)</f>
        <v>0</v>
      </c>
      <c r="G1327">
        <f>Weighting!$H$7</f>
        <v>0</v>
      </c>
      <c r="H1327">
        <f t="array" ref="H1327">FREQUENCY(IF('Data Transformation'!$B$4:$B$8425=B1323,'Data Transformation'!$G$4:$G$8425),'Bin Analysis'!$B1327)</f>
        <v>2073</v>
      </c>
      <c r="I1327">
        <f t="shared" ref="I1327:I1345" si="166">H1327-H1326</f>
        <v>0</v>
      </c>
      <c r="J1327">
        <f>IF(I1327=0,0,1)</f>
        <v>0</v>
      </c>
      <c r="K1327">
        <f>J1327*Weighting!$W$7</f>
        <v>0</v>
      </c>
      <c r="M1327" s="14"/>
    </row>
    <row r="1328" spans="1:25" x14ac:dyDescent="0.55000000000000004">
      <c r="A1328" s="32" t="str">
        <f>IF(Weighting!$P$8&gt;0,B1328,"")</f>
        <v/>
      </c>
      <c r="B1328" t="e">
        <f>Weighting!$C$8</f>
        <v>#DIV/0!</v>
      </c>
      <c r="C1328" t="e">
        <f>Weighting!$F$8</f>
        <v>#NUM!</v>
      </c>
      <c r="D1328" t="e">
        <f>IF(C1328=1,'Data Transformation'!$G$3+0.5*'Data Transformation'!$W$25,IF(C1329=1,D1329-'Data Transformation'!$W$25,FALSE))</f>
        <v>#NUM!</v>
      </c>
      <c r="E1328">
        <f t="array" ref="E1328">IF(ISLOGICAL(D1328),"",FREQUENCY(IF('Data Transformation'!$B$425:$B$8425='Bin Analysis'!$B1323,'Data Transformation'!$G$425:$G$8425),D1328))</f>
        <v>2001</v>
      </c>
      <c r="F1328">
        <f t="shared" si="165"/>
        <v>0</v>
      </c>
      <c r="G1328">
        <f>Weighting!$H$8</f>
        <v>0</v>
      </c>
      <c r="H1328">
        <f t="array" ref="H1328">FREQUENCY(IF('Data Transformation'!$B$4:$B$8425=B1323,'Data Transformation'!$G$4:$G$8425),'Bin Analysis'!$B1328)</f>
        <v>2073</v>
      </c>
      <c r="I1328">
        <f t="shared" si="166"/>
        <v>0</v>
      </c>
      <c r="J1328">
        <f t="shared" ref="J1328:J1345" si="167">IF(I1328=0,0,1)</f>
        <v>0</v>
      </c>
      <c r="K1328">
        <f>J1328*Weighting!$W$8</f>
        <v>0</v>
      </c>
      <c r="M1328" s="14"/>
    </row>
    <row r="1329" spans="1:13" x14ac:dyDescent="0.55000000000000004">
      <c r="A1329" s="32" t="str">
        <f>IF(Weighting!$P$9&gt;0,B1329,"")</f>
        <v/>
      </c>
      <c r="B1329" s="50" t="e">
        <f>Weighting!$C$9</f>
        <v>#DIV/0!</v>
      </c>
      <c r="C1329" t="e">
        <f>Weighting!$F$9</f>
        <v>#NUM!</v>
      </c>
      <c r="D1329" t="e">
        <f>IF(C1329=1,'Data Transformation'!$G$3+0.5*'Data Transformation'!$W$25,IF(C1330=1,D1330-'Data Transformation'!$W$25,FALSE))</f>
        <v>#NUM!</v>
      </c>
      <c r="E1329">
        <f t="array" ref="E1329">IF(ISLOGICAL(D1329),"",FREQUENCY(IF('Data Transformation'!$B$425:$B$8425='Bin Analysis'!$B1323,'Data Transformation'!$G$425:$G$8425),D1329))</f>
        <v>2001</v>
      </c>
      <c r="F1329">
        <f t="shared" si="165"/>
        <v>0</v>
      </c>
      <c r="G1329">
        <f>Weighting!$H$9</f>
        <v>0</v>
      </c>
      <c r="H1329">
        <f t="array" ref="H1329">FREQUENCY(IF('Data Transformation'!$B$4:$B$8425=B1323,'Data Transformation'!$G$4:$G$8425),'Bin Analysis'!$B1329)</f>
        <v>2073</v>
      </c>
      <c r="I1329">
        <f t="shared" si="166"/>
        <v>0</v>
      </c>
      <c r="J1329">
        <f t="shared" si="167"/>
        <v>0</v>
      </c>
      <c r="K1329">
        <f>J1329*Weighting!$W$9</f>
        <v>0</v>
      </c>
      <c r="M1329" s="14"/>
    </row>
    <row r="1330" spans="1:13" x14ac:dyDescent="0.55000000000000004">
      <c r="A1330" s="32" t="str">
        <f>IF(Weighting!$P$10&gt;0,B1330,"")</f>
        <v/>
      </c>
      <c r="B1330" t="e">
        <f>Weighting!$C$10</f>
        <v>#DIV/0!</v>
      </c>
      <c r="C1330" t="e">
        <f>Weighting!$F$10</f>
        <v>#NUM!</v>
      </c>
      <c r="D1330" t="e">
        <f>IF(C1330=1,'Data Transformation'!$G$3+0.5*'Data Transformation'!$W$25,IF(C1331=1,D1331-'Data Transformation'!$W$25,FALSE))</f>
        <v>#NUM!</v>
      </c>
      <c r="E1330">
        <f t="array" ref="E1330">IF(ISLOGICAL(D1330),"",FREQUENCY(IF('Data Transformation'!$B$425:$B$8425='Bin Analysis'!$B1323,'Data Transformation'!$G$425:$G$8425),D1330))</f>
        <v>2001</v>
      </c>
      <c r="F1330">
        <f t="shared" si="165"/>
        <v>0</v>
      </c>
      <c r="G1330">
        <f>Weighting!$H$10</f>
        <v>0</v>
      </c>
      <c r="H1330">
        <f t="array" ref="H1330">FREQUENCY(IF('Data Transformation'!$B$4:$B$8425=B1323,'Data Transformation'!$G$4:$G$8425),'Bin Analysis'!$B1330)</f>
        <v>2073</v>
      </c>
      <c r="I1330">
        <f t="shared" si="166"/>
        <v>0</v>
      </c>
      <c r="J1330">
        <f t="shared" si="167"/>
        <v>0</v>
      </c>
      <c r="K1330">
        <f>J1330*Weighting!$W$10</f>
        <v>0</v>
      </c>
      <c r="M1330" s="14"/>
    </row>
    <row r="1331" spans="1:13" x14ac:dyDescent="0.55000000000000004">
      <c r="A1331" s="32" t="str">
        <f>IF(Weighting!$P$11&gt;0,B1331,"")</f>
        <v/>
      </c>
      <c r="B1331" t="e">
        <f>Weighting!$C$11</f>
        <v>#DIV/0!</v>
      </c>
      <c r="C1331" t="e">
        <f>Weighting!$F$11</f>
        <v>#NUM!</v>
      </c>
      <c r="D1331" t="e">
        <f>IF(C1331=1,'Data Transformation'!$G$3+0.5*'Data Transformation'!$W$25,IF(C1332=1,D1332-'Data Transformation'!$W$25,FALSE))</f>
        <v>#NUM!</v>
      </c>
      <c r="E1331">
        <f t="array" ref="E1331">IF(ISLOGICAL(D1331),"",FREQUENCY(IF('Data Transformation'!$B$425:$B$8425='Bin Analysis'!$B1323,'Data Transformation'!$G$425:$G$8425),D1331))</f>
        <v>2001</v>
      </c>
      <c r="F1331">
        <f t="shared" si="165"/>
        <v>0</v>
      </c>
      <c r="G1331">
        <f>Weighting!$H$11</f>
        <v>0</v>
      </c>
      <c r="H1331">
        <f t="array" ref="H1331">FREQUENCY(IF('Data Transformation'!$B$4:$B$8425=B1323,'Data Transformation'!$G$4:$G$8425),'Bin Analysis'!$B1331)</f>
        <v>2073</v>
      </c>
      <c r="I1331">
        <f t="shared" si="166"/>
        <v>0</v>
      </c>
      <c r="J1331">
        <f t="shared" si="167"/>
        <v>0</v>
      </c>
      <c r="K1331">
        <f>J1331*Weighting!$W$11</f>
        <v>0</v>
      </c>
      <c r="M1331" s="14"/>
    </row>
    <row r="1332" spans="1:13" x14ac:dyDescent="0.55000000000000004">
      <c r="A1332" s="32" t="str">
        <f>IF(Weighting!$P$12&gt;0,B1332,"")</f>
        <v/>
      </c>
      <c r="B1332" t="e">
        <f>Weighting!$C$12</f>
        <v>#DIV/0!</v>
      </c>
      <c r="C1332" t="e">
        <f>Weighting!$F$12</f>
        <v>#NUM!</v>
      </c>
      <c r="D1332" t="e">
        <f>IF(C1332=1,'Data Transformation'!$G$3+0.5*'Data Transformation'!$W$25,IF(C1333=1,D1333-'Data Transformation'!$W$25,FALSE))</f>
        <v>#NUM!</v>
      </c>
      <c r="E1332">
        <f t="array" ref="E1332">IF(ISLOGICAL(D1332),"",FREQUENCY(IF('Data Transformation'!$B$425:$B$8425='Bin Analysis'!$B1323,'Data Transformation'!$G$425:$G$8425),D1332))</f>
        <v>2001</v>
      </c>
      <c r="F1332">
        <f t="shared" si="165"/>
        <v>0</v>
      </c>
      <c r="G1332">
        <f>Weighting!$H$12</f>
        <v>0</v>
      </c>
      <c r="H1332">
        <f t="array" ref="H1332">FREQUENCY(IF('Data Transformation'!$B$4:$B$8425=B1323,'Data Transformation'!$G$4:$G$8425),'Bin Analysis'!$B1332)</f>
        <v>2073</v>
      </c>
      <c r="I1332">
        <f t="shared" si="166"/>
        <v>0</v>
      </c>
      <c r="J1332">
        <f t="shared" si="167"/>
        <v>0</v>
      </c>
      <c r="K1332">
        <f>J1332*Weighting!$W$12</f>
        <v>0</v>
      </c>
      <c r="M1332" s="14"/>
    </row>
    <row r="1333" spans="1:13" x14ac:dyDescent="0.55000000000000004">
      <c r="A1333" s="32" t="str">
        <f>IF(Weighting!$P$13&gt;0,B1333,"")</f>
        <v/>
      </c>
      <c r="B1333" t="e">
        <f>Weighting!$C$13</f>
        <v>#DIV/0!</v>
      </c>
      <c r="C1333" t="e">
        <f>Weighting!$F$13</f>
        <v>#NUM!</v>
      </c>
      <c r="D1333" t="e">
        <f>IF(C1333=1,'Data Transformation'!$G$3+0.5*'Data Transformation'!$W$25,IF(C1334=1,D1334-'Data Transformation'!$W$25,FALSE))</f>
        <v>#NUM!</v>
      </c>
      <c r="E1333">
        <f t="array" ref="E1333">IF(ISLOGICAL(D1333),"",FREQUENCY(IF('Data Transformation'!$B$425:$B$8425='Bin Analysis'!$B1323,'Data Transformation'!$G$425:$G$8425),D1333))</f>
        <v>2001</v>
      </c>
      <c r="F1333">
        <f t="shared" si="165"/>
        <v>0</v>
      </c>
      <c r="G1333">
        <f>Weighting!$H$13</f>
        <v>0</v>
      </c>
      <c r="H1333">
        <f t="array" ref="H1333">FREQUENCY(IF('Data Transformation'!$B$4:$B$8425=B1323,'Data Transformation'!$G$4:$G$8425),'Bin Analysis'!$B1333)</f>
        <v>2073</v>
      </c>
      <c r="I1333">
        <f t="shared" si="166"/>
        <v>0</v>
      </c>
      <c r="J1333">
        <f t="shared" si="167"/>
        <v>0</v>
      </c>
      <c r="K1333">
        <f>J1333*Weighting!$W$13</f>
        <v>0</v>
      </c>
      <c r="M1333" s="14"/>
    </row>
    <row r="1334" spans="1:13" x14ac:dyDescent="0.55000000000000004">
      <c r="A1334" s="32" t="str">
        <f>IF(Weighting!$P$14&gt;0,B1334,"")</f>
        <v/>
      </c>
      <c r="B1334" t="e">
        <f>Weighting!$C$14</f>
        <v>#DIV/0!</v>
      </c>
      <c r="C1334" t="e">
        <f>Weighting!$F$14</f>
        <v>#NUM!</v>
      </c>
      <c r="D1334" t="e">
        <f>IF(C1334=1,'Data Transformation'!$G$3+0.5*'Data Transformation'!$W$25,IF(C1335=1,D1335-'Data Transformation'!$W$25,FALSE))</f>
        <v>#NUM!</v>
      </c>
      <c r="E1334">
        <f t="array" ref="E1334">IF(ISLOGICAL(D1334),"",FREQUENCY(IF('Data Transformation'!$B$425:$B$8425='Bin Analysis'!$B1323,'Data Transformation'!$G$425:$G$8425),D1334))</f>
        <v>2001</v>
      </c>
      <c r="F1334">
        <f t="shared" si="165"/>
        <v>0</v>
      </c>
      <c r="G1334">
        <f>Weighting!$H$14</f>
        <v>0</v>
      </c>
      <c r="H1334">
        <f t="array" ref="H1334">FREQUENCY(IF('Data Transformation'!$B$4:$B$8425=B1323,'Data Transformation'!$G$4:$G$8425),'Bin Analysis'!$B1334)</f>
        <v>2073</v>
      </c>
      <c r="I1334">
        <f t="shared" si="166"/>
        <v>0</v>
      </c>
      <c r="J1334">
        <f t="shared" si="167"/>
        <v>0</v>
      </c>
      <c r="K1334">
        <f>J1334*Weighting!$W$14</f>
        <v>0</v>
      </c>
      <c r="M1334" s="14"/>
    </row>
    <row r="1335" spans="1:13" x14ac:dyDescent="0.55000000000000004">
      <c r="A1335" s="32" t="str">
        <f>IF(Weighting!$P$15&gt;0,B1335,"")</f>
        <v/>
      </c>
      <c r="B1335" t="e">
        <f>Weighting!$C$15</f>
        <v>#DIV/0!</v>
      </c>
      <c r="C1335" t="e">
        <f>Weighting!$F$15</f>
        <v>#NUM!</v>
      </c>
      <c r="D1335" t="e">
        <f>IF(C1335=1,'Data Transformation'!$G$3+0.5*'Data Transformation'!$W$25,IF(C1336=1,D1336-'Data Transformation'!$W$25,FALSE))</f>
        <v>#NUM!</v>
      </c>
      <c r="E1335">
        <f t="array" ref="E1335">IF(ISLOGICAL(D1335),"",FREQUENCY(IF('Data Transformation'!$B$425:$B$8425='Bin Analysis'!$B1323,'Data Transformation'!$G$425:$G$8425),D1335))</f>
        <v>2001</v>
      </c>
      <c r="F1335">
        <f t="shared" si="165"/>
        <v>0</v>
      </c>
      <c r="G1335">
        <f>Weighting!$H$15</f>
        <v>0</v>
      </c>
      <c r="H1335">
        <f t="array" ref="H1335">FREQUENCY(IF('Data Transformation'!$B$4:$B$8425=B1323,'Data Transformation'!$G$4:$G$8425),'Bin Analysis'!$B1335)</f>
        <v>2073</v>
      </c>
      <c r="I1335">
        <f t="shared" si="166"/>
        <v>0</v>
      </c>
      <c r="J1335">
        <f t="shared" si="167"/>
        <v>0</v>
      </c>
      <c r="K1335">
        <f>J1335*Weighting!$W$15</f>
        <v>0</v>
      </c>
      <c r="M1335" s="14"/>
    </row>
    <row r="1336" spans="1:13" x14ac:dyDescent="0.55000000000000004">
      <c r="A1336" s="32" t="str">
        <f>IF(Weighting!$P$16&gt;0,B1336,"")</f>
        <v/>
      </c>
      <c r="B1336" t="e">
        <f>Weighting!$C$16</f>
        <v>#DIV/0!</v>
      </c>
      <c r="C1336" t="e">
        <f>Weighting!$F$16</f>
        <v>#NUM!</v>
      </c>
      <c r="D1336" t="e">
        <f>IF(C1336=1,'Data Transformation'!$G$3+0.5*'Data Transformation'!$W$25,IF(C1337=1,D1337-'Data Transformation'!$W$25,FALSE))</f>
        <v>#NUM!</v>
      </c>
      <c r="E1336">
        <f t="array" ref="E1336">IF(ISLOGICAL(D1336),"",FREQUENCY(IF('Data Transformation'!$B$425:$B$8425='Bin Analysis'!$B1323,'Data Transformation'!$G$425:$G$8425),D1336))</f>
        <v>2001</v>
      </c>
      <c r="F1336">
        <f t="shared" si="165"/>
        <v>0</v>
      </c>
      <c r="G1336">
        <f>Weighting!$H$16</f>
        <v>0</v>
      </c>
      <c r="H1336">
        <f t="array" ref="H1336">FREQUENCY(IF('Data Transformation'!$B$4:$B$8425=B1323,'Data Transformation'!$G$4:$G$8425),'Bin Analysis'!$B1336)</f>
        <v>2073</v>
      </c>
      <c r="I1336">
        <f t="shared" si="166"/>
        <v>0</v>
      </c>
      <c r="J1336">
        <f t="shared" si="167"/>
        <v>0</v>
      </c>
      <c r="K1336">
        <f>J1336*Weighting!$W$16</f>
        <v>0</v>
      </c>
      <c r="M1336" s="14"/>
    </row>
    <row r="1337" spans="1:13" x14ac:dyDescent="0.55000000000000004">
      <c r="A1337" s="32" t="str">
        <f>IF(Weighting!$P$17&gt;0,B1337,"")</f>
        <v/>
      </c>
      <c r="B1337" t="e">
        <f>Weighting!$C$17</f>
        <v>#DIV/0!</v>
      </c>
      <c r="C1337" t="e">
        <f>Weighting!$F$17</f>
        <v>#NUM!</v>
      </c>
      <c r="D1337" t="e">
        <f>IF(C1337=1,'Data Transformation'!$G$3+0.5*'Data Transformation'!$W$25,IF(C1338=1,D1338-'Data Transformation'!$W$25,FALSE))</f>
        <v>#NUM!</v>
      </c>
      <c r="E1337">
        <f t="array" ref="E1337">IF(ISLOGICAL(D1337),"",FREQUENCY(IF('Data Transformation'!$B$425:$B$8425='Bin Analysis'!$B1323,'Data Transformation'!$G$425:$G$8425),D1337))</f>
        <v>2001</v>
      </c>
      <c r="F1337">
        <f t="shared" si="165"/>
        <v>0</v>
      </c>
      <c r="G1337">
        <f>Weighting!$H$17</f>
        <v>0</v>
      </c>
      <c r="H1337">
        <f t="array" ref="H1337">FREQUENCY(IF('Data Transformation'!$B$4:$B$8425=B1323,'Data Transformation'!$G$4:$G$8425),'Bin Analysis'!$B1337)</f>
        <v>2073</v>
      </c>
      <c r="I1337">
        <f t="shared" si="166"/>
        <v>0</v>
      </c>
      <c r="J1337">
        <f t="shared" si="167"/>
        <v>0</v>
      </c>
      <c r="K1337">
        <f>J1337*Weighting!$W$17</f>
        <v>0</v>
      </c>
      <c r="M1337" s="14"/>
    </row>
    <row r="1338" spans="1:13" x14ac:dyDescent="0.55000000000000004">
      <c r="A1338" s="32" t="str">
        <f>IF(Weighting!$P$18&gt;0,B1338,"")</f>
        <v/>
      </c>
      <c r="B1338" t="e">
        <f>Weighting!$C$18</f>
        <v>#DIV/0!</v>
      </c>
      <c r="C1338" t="e">
        <f>Weighting!$F$18</f>
        <v>#NUM!</v>
      </c>
      <c r="D1338" t="e">
        <f>IF(C1338=1,'Data Transformation'!$G$3+0.5*'Data Transformation'!$W$25,IF(C1339=1,D1339-'Data Transformation'!$W$25,FALSE))</f>
        <v>#NUM!</v>
      </c>
      <c r="E1338">
        <f t="array" ref="E1338">IF(ISLOGICAL(D1338),"",FREQUENCY(IF('Data Transformation'!$B$425:$B$8425='Bin Analysis'!$B1323,'Data Transformation'!$G$425:$G$8425),D1338))</f>
        <v>2001</v>
      </c>
      <c r="F1338">
        <f t="shared" si="165"/>
        <v>0</v>
      </c>
      <c r="G1338">
        <f>Weighting!$H$18</f>
        <v>0</v>
      </c>
      <c r="H1338">
        <f t="array" ref="H1338">FREQUENCY(IF('Data Transformation'!$B$4:$B$8425=B1323,'Data Transformation'!$G$4:$G$8425),'Bin Analysis'!$B1338)</f>
        <v>2073</v>
      </c>
      <c r="I1338">
        <f t="shared" si="166"/>
        <v>0</v>
      </c>
      <c r="J1338">
        <f t="shared" si="167"/>
        <v>0</v>
      </c>
      <c r="K1338">
        <f>J1338*Weighting!$W$18</f>
        <v>0</v>
      </c>
      <c r="M1338" s="14"/>
    </row>
    <row r="1339" spans="1:13" x14ac:dyDescent="0.55000000000000004">
      <c r="A1339" s="32" t="str">
        <f>IF(Weighting!$P$19&gt;0,B1339,"")</f>
        <v/>
      </c>
      <c r="B1339" t="e">
        <f>Weighting!$C$19</f>
        <v>#DIV/0!</v>
      </c>
      <c r="C1339" t="e">
        <f>Weighting!$F$19</f>
        <v>#NUM!</v>
      </c>
      <c r="D1339" t="e">
        <f>IF(C1339=1,'Data Transformation'!$G$3+0.5*'Data Transformation'!$W$25,IF(C1340=1,D1340-'Data Transformation'!$W$25,FALSE))</f>
        <v>#NUM!</v>
      </c>
      <c r="E1339">
        <f t="array" ref="E1339">IF(ISLOGICAL(D1339),"",FREQUENCY(IF('Data Transformation'!$B$425:$B$8425='Bin Analysis'!$B1323,'Data Transformation'!$G$425:$G$8425),D1339))</f>
        <v>2001</v>
      </c>
      <c r="F1339">
        <f t="shared" si="165"/>
        <v>0</v>
      </c>
      <c r="G1339">
        <f>Weighting!$H$19</f>
        <v>0</v>
      </c>
      <c r="H1339">
        <f t="array" ref="H1339">FREQUENCY(IF('Data Transformation'!$B$4:$B$8425=B1323,'Data Transformation'!$G$4:$G$8425),'Bin Analysis'!$B1339)</f>
        <v>2073</v>
      </c>
      <c r="I1339">
        <f t="shared" si="166"/>
        <v>0</v>
      </c>
      <c r="J1339">
        <f t="shared" si="167"/>
        <v>0</v>
      </c>
      <c r="K1339">
        <f>J1339*Weighting!$W$19</f>
        <v>0</v>
      </c>
      <c r="M1339" s="14"/>
    </row>
    <row r="1340" spans="1:13" x14ac:dyDescent="0.55000000000000004">
      <c r="A1340" s="32" t="str">
        <f>IF(Weighting!$P$20&gt;0,B1340,"")</f>
        <v/>
      </c>
      <c r="B1340" t="e">
        <f>Weighting!$C$20</f>
        <v>#DIV/0!</v>
      </c>
      <c r="C1340" t="e">
        <f>Weighting!$F$20</f>
        <v>#NUM!</v>
      </c>
      <c r="D1340" t="e">
        <f>IF(C1340=1,'Data Transformation'!$G$3+0.5*'Data Transformation'!$W$25,IF(C1341=1,D1341-'Data Transformation'!$W$25,FALSE))</f>
        <v>#NUM!</v>
      </c>
      <c r="E1340">
        <f t="array" ref="E1340">IF(ISLOGICAL(D1340),"",FREQUENCY(IF('Data Transformation'!$B$425:$B$8425='Bin Analysis'!$B1323,'Data Transformation'!$G$425:$G$8425),D1340))</f>
        <v>2001</v>
      </c>
      <c r="F1340">
        <f t="shared" si="165"/>
        <v>0</v>
      </c>
      <c r="G1340">
        <f>Weighting!$H$20</f>
        <v>0</v>
      </c>
      <c r="H1340">
        <f t="array" ref="H1340">FREQUENCY(IF('Data Transformation'!$B$4:$B$8425=B1323,'Data Transformation'!$G$4:$G$8425),'Bin Analysis'!$B1340)</f>
        <v>2073</v>
      </c>
      <c r="I1340">
        <f t="shared" si="166"/>
        <v>0</v>
      </c>
      <c r="J1340">
        <f t="shared" si="167"/>
        <v>0</v>
      </c>
      <c r="K1340">
        <f>J1340*Weighting!$W$20</f>
        <v>0</v>
      </c>
      <c r="M1340" s="14"/>
    </row>
    <row r="1341" spans="1:13" x14ac:dyDescent="0.55000000000000004">
      <c r="A1341" s="32" t="str">
        <f>IF(Weighting!$P$21&gt;0,B1341,"")</f>
        <v/>
      </c>
      <c r="B1341" t="e">
        <f>Weighting!$C$21</f>
        <v>#DIV/0!</v>
      </c>
      <c r="C1341" t="e">
        <f>Weighting!$F$21</f>
        <v>#NUM!</v>
      </c>
      <c r="D1341" t="e">
        <f>IF(C1341=1,'Data Transformation'!$G$3+0.5*'Data Transformation'!$W$25,IF(C1342=1,D1342-'Data Transformation'!$W$25,FALSE))</f>
        <v>#NUM!</v>
      </c>
      <c r="E1341">
        <f t="array" ref="E1341">IF(ISLOGICAL(D1341),"",FREQUENCY(IF('Data Transformation'!$B$425:$B$8425='Bin Analysis'!$B1323,'Data Transformation'!$G$425:$G$8425),D1341))</f>
        <v>2001</v>
      </c>
      <c r="F1341">
        <f t="shared" si="165"/>
        <v>0</v>
      </c>
      <c r="G1341">
        <f>Weighting!$H$21</f>
        <v>0</v>
      </c>
      <c r="H1341">
        <f t="array" ref="H1341">FREQUENCY(IF('Data Transformation'!$B$4:$B$8425=B1323,'Data Transformation'!$G$4:$G$8425),'Bin Analysis'!$B1341)</f>
        <v>2073</v>
      </c>
      <c r="I1341">
        <f t="shared" si="166"/>
        <v>0</v>
      </c>
      <c r="J1341">
        <f t="shared" si="167"/>
        <v>0</v>
      </c>
      <c r="K1341">
        <f>J1341*Weighting!$W$21</f>
        <v>0</v>
      </c>
      <c r="M1341" s="14"/>
    </row>
    <row r="1342" spans="1:13" x14ac:dyDescent="0.55000000000000004">
      <c r="A1342" s="32" t="str">
        <f>IF(Weighting!$P$22&gt;0,B1342,"")</f>
        <v/>
      </c>
      <c r="B1342" t="e">
        <f>Weighting!$C$22</f>
        <v>#DIV/0!</v>
      </c>
      <c r="C1342" t="e">
        <f>Weighting!$F$22</f>
        <v>#NUM!</v>
      </c>
      <c r="D1342" t="e">
        <f>IF(C1342=1,'Data Transformation'!$G$3+0.5*'Data Transformation'!$W$25,IF(C1343=1,D1343-'Data Transformation'!$W$25,FALSE))</f>
        <v>#NUM!</v>
      </c>
      <c r="E1342">
        <f t="array" ref="E1342">IF(ISLOGICAL(D1342),"",FREQUENCY(IF('Data Transformation'!$B$425:$B$8425='Bin Analysis'!$B1323,'Data Transformation'!$G$425:$G$8425),D1342))</f>
        <v>2001</v>
      </c>
      <c r="F1342">
        <f t="shared" si="165"/>
        <v>0</v>
      </c>
      <c r="G1342">
        <f>Weighting!$H$22</f>
        <v>0</v>
      </c>
      <c r="H1342">
        <f t="array" ref="H1342">FREQUENCY(IF('Data Transformation'!$B$4:$B$8425=B1323,'Data Transformation'!$G$4:$G$8425),'Bin Analysis'!$B1342)</f>
        <v>2073</v>
      </c>
      <c r="I1342">
        <f t="shared" si="166"/>
        <v>0</v>
      </c>
      <c r="J1342">
        <f t="shared" si="167"/>
        <v>0</v>
      </c>
      <c r="K1342">
        <f>J1342*Weighting!$W$22</f>
        <v>0</v>
      </c>
      <c r="M1342" s="14"/>
    </row>
    <row r="1343" spans="1:13" x14ac:dyDescent="0.55000000000000004">
      <c r="A1343" s="32" t="str">
        <f>IF(Weighting!$P$23&gt;0,B1343,"")</f>
        <v/>
      </c>
      <c r="B1343" t="e">
        <f>Weighting!$C$23</f>
        <v>#DIV/0!</v>
      </c>
      <c r="C1343" t="e">
        <f>Weighting!$F$23</f>
        <v>#NUM!</v>
      </c>
      <c r="D1343" t="e">
        <f>IF(C1343=1,'Data Transformation'!$G$3+0.5*'Data Transformation'!$W$25,IF(C1344=1,D1344-'Data Transformation'!$W$25,FALSE))</f>
        <v>#NUM!</v>
      </c>
      <c r="E1343">
        <f t="array" ref="E1343">IF(ISLOGICAL(D1343),"",FREQUENCY(IF('Data Transformation'!$B$425:$B$8425='Bin Analysis'!$B1323,'Data Transformation'!$G$425:$G$8425),D1343))</f>
        <v>2001</v>
      </c>
      <c r="F1343">
        <f t="shared" si="165"/>
        <v>0</v>
      </c>
      <c r="G1343">
        <f>Weighting!$H$23</f>
        <v>0</v>
      </c>
      <c r="H1343">
        <f t="array" ref="H1343">FREQUENCY(IF('Data Transformation'!$B$4:$B$8425=B1323,'Data Transformation'!$G$4:$G$8425),'Bin Analysis'!$B1343)</f>
        <v>2073</v>
      </c>
      <c r="I1343">
        <f t="shared" si="166"/>
        <v>0</v>
      </c>
      <c r="J1343">
        <f t="shared" si="167"/>
        <v>0</v>
      </c>
      <c r="K1343">
        <f>J1343*Weighting!$W$23</f>
        <v>0</v>
      </c>
      <c r="M1343" s="14"/>
    </row>
    <row r="1344" spans="1:13" x14ac:dyDescent="0.55000000000000004">
      <c r="A1344" s="32" t="str">
        <f>IF(Weighting!$P$24&gt;0,B1344,"")</f>
        <v/>
      </c>
      <c r="B1344" t="e">
        <f>Weighting!$C$24</f>
        <v>#DIV/0!</v>
      </c>
      <c r="C1344" t="e">
        <f>Weighting!$F$24</f>
        <v>#NUM!</v>
      </c>
      <c r="D1344" t="e">
        <f>IF(C1344=1,'Data Transformation'!$G$3+0.5*'Data Transformation'!$W$25,IF(C1345=1,D1345-'Data Transformation'!$W$25,FALSE))</f>
        <v>#NUM!</v>
      </c>
      <c r="E1344">
        <f t="array" ref="E1344">IF(ISLOGICAL(D1344),"",FREQUENCY(IF('Data Transformation'!$B$425:$B$8425='Bin Analysis'!$B1323,'Data Transformation'!$G$425:$G$8425),D1344))</f>
        <v>2001</v>
      </c>
      <c r="F1344">
        <f t="shared" si="165"/>
        <v>0</v>
      </c>
      <c r="G1344">
        <f>Weighting!$H$24</f>
        <v>0</v>
      </c>
      <c r="H1344">
        <f t="array" ref="H1344">FREQUENCY(IF('Data Transformation'!$B$4:$B$8425=B1323,'Data Transformation'!$G$4:$G$8425),'Bin Analysis'!$B1344)</f>
        <v>2073</v>
      </c>
      <c r="I1344">
        <f t="shared" si="166"/>
        <v>0</v>
      </c>
      <c r="J1344">
        <f t="shared" si="167"/>
        <v>0</v>
      </c>
      <c r="K1344">
        <f>J1344*Weighting!$W$24</f>
        <v>0</v>
      </c>
      <c r="M1344" s="14"/>
    </row>
    <row r="1345" spans="1:25" x14ac:dyDescent="0.55000000000000004">
      <c r="A1345" s="32" t="str">
        <f>IF(Weighting!$P$25&gt;0,B1345,"")</f>
        <v/>
      </c>
      <c r="B1345" t="e">
        <f>Weighting!$C$25</f>
        <v>#DIV/0!</v>
      </c>
      <c r="C1345" t="e">
        <f>Weighting!$F$25</f>
        <v>#NUM!</v>
      </c>
      <c r="D1345" t="e">
        <f>IF(C1345=1,'Data Transformation'!$G$3+0.5*'Data Transformation'!$W$25,IF(C1346=1,D1346-'Data Transformation'!$W$25,FALSE))</f>
        <v>#NUM!</v>
      </c>
      <c r="E1345">
        <f t="array" ref="E1345">IF(ISLOGICAL(D1345),"",FREQUENCY(IF('Data Transformation'!$B$425:$B$8425='Bin Analysis'!$B1323,'Data Transformation'!$G$425:$G$8425),D1345))</f>
        <v>2001</v>
      </c>
      <c r="F1345">
        <f t="shared" si="165"/>
        <v>0</v>
      </c>
      <c r="G1345">
        <f>Weighting!$H$25</f>
        <v>0</v>
      </c>
      <c r="H1345">
        <f t="array" ref="H1345">FREQUENCY(IF('Data Transformation'!$B$4:$B$8425=B1323,'Data Transformation'!$G$4:$G$8425),'Bin Analysis'!$B1345)</f>
        <v>2073</v>
      </c>
      <c r="I1345">
        <f t="shared" si="166"/>
        <v>0</v>
      </c>
      <c r="J1345">
        <f t="shared" si="167"/>
        <v>0</v>
      </c>
      <c r="K1345">
        <f>J1345*Weighting!$W$25</f>
        <v>0</v>
      </c>
      <c r="M1345" s="14"/>
    </row>
    <row r="1346" spans="1:25" x14ac:dyDescent="0.55000000000000004">
      <c r="O1346"/>
      <c r="P1346"/>
      <c r="Q1346"/>
      <c r="R1346"/>
    </row>
    <row r="1347" spans="1:25" ht="23.35" x14ac:dyDescent="0.8">
      <c r="A1347" s="21" t="s">
        <v>0</v>
      </c>
      <c r="B1347" s="21" t="str">
        <f>IFERROR(VLOOKUP(C1347,'Data Transformation'!$L$6:$M$426,2,FALSE),"")</f>
        <v/>
      </c>
      <c r="C1347" s="21">
        <f>C1323+1</f>
        <v>56</v>
      </c>
      <c r="D1347" s="21"/>
      <c r="E1347" s="21"/>
      <c r="F1347" s="21"/>
      <c r="G1347" s="21"/>
      <c r="H1347" s="22"/>
      <c r="I1347" s="22"/>
      <c r="J1347" s="22"/>
      <c r="K1347" s="21"/>
      <c r="L1347" s="21" t="str">
        <f>B1347</f>
        <v/>
      </c>
      <c r="M1347" s="23" t="e">
        <f>INDEX('Data Transformation'!$O$4:$O$424,MATCH($B1347,'Data Transformation'!$M$4:$M$424,0),MATCH($M$2,'Data Transformation'!$O$3,0))</f>
        <v>#N/A</v>
      </c>
      <c r="N1347" s="27" t="e">
        <f>IF('Input and Summary Results'!$J$16="minimum",'Bin Analysis'!X1348/(M1347-1),'Bin Analysis'!Y1347/('Bin Analysis'!M1347-1))</f>
        <v>#N/A</v>
      </c>
      <c r="O1347" s="27" t="e">
        <f>IF(M1347=FALSE,NA(),(VLOOKUP(1,C1350:K1369,4,FALSE))/(M1347-1))</f>
        <v>#N/A</v>
      </c>
      <c r="P1347" s="27" t="e">
        <f>IF(M1347=FALSE,NA(),SUM(J1350:J1369)/Weighting!$S$5)</f>
        <v>#N/A</v>
      </c>
      <c r="Q1347" s="27" t="e">
        <f>IF(M1347=FALSE,NA(),SUM(K1350:K1369)/Weighting!$S$6)</f>
        <v>#N/A</v>
      </c>
      <c r="R1347" s="27" t="e">
        <f>IF(M1347=FALSE,NA(),(VLOOKUP(1,G1350:K1369,3,FALSE))/(M1347-1))</f>
        <v>#N/A</v>
      </c>
      <c r="S1347" s="22" t="e">
        <f>IF(M1347=FALSE,NA(),IF(SUM(J1350:J1369)=2,"yes","no"))</f>
        <v>#N/A</v>
      </c>
      <c r="X1347" s="2" cm="2">
        <f t="array" ref="X1347:X1348">FREQUENCY(IF('Data Transformation'!$B$425:$B$6424='Bin Analysis'!L1347,'Data Transformation'!$G$425:$G$6424),'Data Transformation'!$U$11)</f>
        <v>0</v>
      </c>
      <c r="Y1347" s="2" cm="2">
        <f t="array" ref="Y1347:Y1348">FREQUENCY(IF('Data Transformation'!$B$425:$B$6424='Bin Analysis'!L1347,'Data Transformation'!$G$425:$G$6424),'Data Transformation'!$U$12)</f>
        <v>0</v>
      </c>
    </row>
    <row r="1348" spans="1:25" x14ac:dyDescent="0.55000000000000004">
      <c r="A1348" s="14" t="s">
        <v>67</v>
      </c>
      <c r="B1348" t="s">
        <v>47</v>
      </c>
      <c r="C1348" t="s">
        <v>5</v>
      </c>
      <c r="D1348" t="s">
        <v>100</v>
      </c>
      <c r="E1348" t="s">
        <v>101</v>
      </c>
      <c r="F1348" t="s">
        <v>102</v>
      </c>
      <c r="G1348" t="s">
        <v>70</v>
      </c>
      <c r="H1348" t="s">
        <v>31</v>
      </c>
      <c r="I1348" t="s">
        <v>32</v>
      </c>
      <c r="J1348" t="s">
        <v>46</v>
      </c>
      <c r="K1348" s="14" t="s">
        <v>45</v>
      </c>
      <c r="M1348" s="14"/>
      <c r="X1348" s="2">
        <v>0</v>
      </c>
      <c r="Y1348" s="2">
        <v>0</v>
      </c>
    </row>
    <row r="1349" spans="1:25" x14ac:dyDescent="0.55000000000000004">
      <c r="A1349" s="32"/>
      <c r="D1349" t="e">
        <f>IF(C1349=1,'Data Transformation'!$G$3+0.5*'Data Transformation'!$W$25,IF(C1350=1,D1350-'Data Transformation'!$W$25,FALSE))</f>
        <v>#NUM!</v>
      </c>
      <c r="E1349">
        <f t="array" ref="E1349">IF(ISLOGICAL(D1349),"",FREQUENCY(IF('Data Transformation'!$B$425:$B$8425='Bin Analysis'!$B1347,'Data Transformation'!$G$425:$G$8425),D1349))</f>
        <v>2001</v>
      </c>
      <c r="F1349" t="e">
        <f>IF(ISLOGICAL(D1349),"",E1349-E1348)</f>
        <v>#VALUE!</v>
      </c>
      <c r="M1349" s="14"/>
    </row>
    <row r="1350" spans="1:25" x14ac:dyDescent="0.55000000000000004">
      <c r="A1350" s="32" t="e">
        <f>IF(Weighting!$P$6&gt;0,B1350,"")</f>
        <v>#NUM!</v>
      </c>
      <c r="B1350" t="e">
        <f>Weighting!$C$6</f>
        <v>#DIV/0!</v>
      </c>
      <c r="C1350" t="e">
        <f>Weighting!$F$6</f>
        <v>#NUM!</v>
      </c>
      <c r="D1350" t="e">
        <f>IF(C1350=1,'Data Transformation'!$G$3+0.5*'Data Transformation'!$W$25,IF(C1351=1,D1351-'Data Transformation'!$W$25,FALSE))</f>
        <v>#NUM!</v>
      </c>
      <c r="E1350">
        <f t="array" ref="E1350">IF(ISLOGICAL(D1350),"",FREQUENCY(IF('Data Transformation'!$B$425:$B$8425='Bin Analysis'!$B1347,'Data Transformation'!$G$425:$G$8425),D1350))</f>
        <v>2001</v>
      </c>
      <c r="F1350">
        <f>IF(ISLOGICAL(D1350),"",E1350-E1349)</f>
        <v>0</v>
      </c>
      <c r="G1350">
        <f>Weighting!$H$6</f>
        <v>1</v>
      </c>
      <c r="H1350">
        <f t="array" ref="H1350">FREQUENCY(IF('Data Transformation'!$B$4:$B$8425=B1347,'Data Transformation'!$G$4:$G$8425),'Bin Analysis'!$B1350)</f>
        <v>2073</v>
      </c>
      <c r="I1350">
        <f>H1350-H1349</f>
        <v>2073</v>
      </c>
      <c r="J1350">
        <f>IF(I1350=0,0,1)</f>
        <v>1</v>
      </c>
      <c r="K1350" t="e">
        <f>J1350*Weighting!$W$6</f>
        <v>#NUM!</v>
      </c>
      <c r="M1350" s="14"/>
    </row>
    <row r="1351" spans="1:25" x14ac:dyDescent="0.55000000000000004">
      <c r="A1351" s="32" t="str">
        <f>IF(Weighting!$P$7&gt;0,B1351,"")</f>
        <v/>
      </c>
      <c r="B1351" t="e">
        <f>Weighting!$C$7</f>
        <v>#DIV/0!</v>
      </c>
      <c r="C1351" t="e">
        <f>Weighting!$F$7</f>
        <v>#NUM!</v>
      </c>
      <c r="D1351" t="e">
        <f>IF(C1351=1,'Data Transformation'!$G$3+0.5*'Data Transformation'!$W$25,IF(C1352=1,D1352-'Data Transformation'!$W$25,FALSE))</f>
        <v>#NUM!</v>
      </c>
      <c r="E1351">
        <f t="array" ref="E1351">IF(ISLOGICAL(D1351),"",FREQUENCY(IF('Data Transformation'!$B$425:$B$8425='Bin Analysis'!$B1347,'Data Transformation'!$G$425:$G$8425),D1351))</f>
        <v>2001</v>
      </c>
      <c r="F1351">
        <f t="shared" ref="F1351:F1369" si="168">IF(ISLOGICAL(D1351),"",E1351-E1350)</f>
        <v>0</v>
      </c>
      <c r="G1351">
        <f>Weighting!$H$7</f>
        <v>0</v>
      </c>
      <c r="H1351">
        <f t="array" ref="H1351">FREQUENCY(IF('Data Transformation'!$B$4:$B$8425=B1347,'Data Transformation'!$G$4:$G$8425),'Bin Analysis'!$B1351)</f>
        <v>2073</v>
      </c>
      <c r="I1351">
        <f t="shared" ref="I1351:I1369" si="169">H1351-H1350</f>
        <v>0</v>
      </c>
      <c r="J1351">
        <f>IF(I1351=0,0,1)</f>
        <v>0</v>
      </c>
      <c r="K1351">
        <f>J1351*Weighting!$W$7</f>
        <v>0</v>
      </c>
      <c r="M1351" s="14"/>
    </row>
    <row r="1352" spans="1:25" x14ac:dyDescent="0.55000000000000004">
      <c r="A1352" s="32" t="str">
        <f>IF(Weighting!$P$8&gt;0,B1352,"")</f>
        <v/>
      </c>
      <c r="B1352" t="e">
        <f>Weighting!$C$8</f>
        <v>#DIV/0!</v>
      </c>
      <c r="C1352" t="e">
        <f>Weighting!$F$8</f>
        <v>#NUM!</v>
      </c>
      <c r="D1352" t="e">
        <f>IF(C1352=1,'Data Transformation'!$G$3+0.5*'Data Transformation'!$W$25,IF(C1353=1,D1353-'Data Transformation'!$W$25,FALSE))</f>
        <v>#NUM!</v>
      </c>
      <c r="E1352">
        <f t="array" ref="E1352">IF(ISLOGICAL(D1352),"",FREQUENCY(IF('Data Transformation'!$B$425:$B$8425='Bin Analysis'!$B1347,'Data Transformation'!$G$425:$G$8425),D1352))</f>
        <v>2001</v>
      </c>
      <c r="F1352">
        <f t="shared" si="168"/>
        <v>0</v>
      </c>
      <c r="G1352">
        <f>Weighting!$H$8</f>
        <v>0</v>
      </c>
      <c r="H1352">
        <f t="array" ref="H1352">FREQUENCY(IF('Data Transformation'!$B$4:$B$8425=B1347,'Data Transformation'!$G$4:$G$8425),'Bin Analysis'!$B1352)</f>
        <v>2073</v>
      </c>
      <c r="I1352">
        <f t="shared" si="169"/>
        <v>0</v>
      </c>
      <c r="J1352">
        <f t="shared" ref="J1352:J1369" si="170">IF(I1352=0,0,1)</f>
        <v>0</v>
      </c>
      <c r="K1352">
        <f>J1352*Weighting!$W$8</f>
        <v>0</v>
      </c>
      <c r="M1352" s="14"/>
    </row>
    <row r="1353" spans="1:25" x14ac:dyDescent="0.55000000000000004">
      <c r="A1353" s="32" t="str">
        <f>IF(Weighting!$P$9&gt;0,B1353,"")</f>
        <v/>
      </c>
      <c r="B1353" s="50" t="e">
        <f>Weighting!$C$9</f>
        <v>#DIV/0!</v>
      </c>
      <c r="C1353" t="e">
        <f>Weighting!$F$9</f>
        <v>#NUM!</v>
      </c>
      <c r="D1353" t="e">
        <f>IF(C1353=1,'Data Transformation'!$G$3+0.5*'Data Transformation'!$W$25,IF(C1354=1,D1354-'Data Transformation'!$W$25,FALSE))</f>
        <v>#NUM!</v>
      </c>
      <c r="E1353">
        <f t="array" ref="E1353">IF(ISLOGICAL(D1353),"",FREQUENCY(IF('Data Transformation'!$B$425:$B$8425='Bin Analysis'!$B1347,'Data Transformation'!$G$425:$G$8425),D1353))</f>
        <v>2001</v>
      </c>
      <c r="F1353">
        <f t="shared" si="168"/>
        <v>0</v>
      </c>
      <c r="G1353">
        <f>Weighting!$H$9</f>
        <v>0</v>
      </c>
      <c r="H1353">
        <f t="array" ref="H1353">FREQUENCY(IF('Data Transformation'!$B$4:$B$8425=B1347,'Data Transformation'!$G$4:$G$8425),'Bin Analysis'!$B1353)</f>
        <v>2073</v>
      </c>
      <c r="I1353">
        <f t="shared" si="169"/>
        <v>0</v>
      </c>
      <c r="J1353">
        <f t="shared" si="170"/>
        <v>0</v>
      </c>
      <c r="K1353">
        <f>J1353*Weighting!$W$9</f>
        <v>0</v>
      </c>
      <c r="M1353" s="14"/>
    </row>
    <row r="1354" spans="1:25" x14ac:dyDescent="0.55000000000000004">
      <c r="A1354" s="32" t="str">
        <f>IF(Weighting!$P$10&gt;0,B1354,"")</f>
        <v/>
      </c>
      <c r="B1354" t="e">
        <f>Weighting!$C$10</f>
        <v>#DIV/0!</v>
      </c>
      <c r="C1354" t="e">
        <f>Weighting!$F$10</f>
        <v>#NUM!</v>
      </c>
      <c r="D1354" t="e">
        <f>IF(C1354=1,'Data Transformation'!$G$3+0.5*'Data Transformation'!$W$25,IF(C1355=1,D1355-'Data Transformation'!$W$25,FALSE))</f>
        <v>#NUM!</v>
      </c>
      <c r="E1354">
        <f t="array" ref="E1354">IF(ISLOGICAL(D1354),"",FREQUENCY(IF('Data Transformation'!$B$425:$B$8425='Bin Analysis'!$B1347,'Data Transformation'!$G$425:$G$8425),D1354))</f>
        <v>2001</v>
      </c>
      <c r="F1354">
        <f t="shared" si="168"/>
        <v>0</v>
      </c>
      <c r="G1354">
        <f>Weighting!$H$10</f>
        <v>0</v>
      </c>
      <c r="H1354">
        <f t="array" ref="H1354">FREQUENCY(IF('Data Transformation'!$B$4:$B$8425=B1347,'Data Transformation'!$G$4:$G$8425),'Bin Analysis'!$B1354)</f>
        <v>2073</v>
      </c>
      <c r="I1354">
        <f t="shared" si="169"/>
        <v>0</v>
      </c>
      <c r="J1354">
        <f t="shared" si="170"/>
        <v>0</v>
      </c>
      <c r="K1354">
        <f>J1354*Weighting!$W$10</f>
        <v>0</v>
      </c>
      <c r="M1354" s="14"/>
    </row>
    <row r="1355" spans="1:25" x14ac:dyDescent="0.55000000000000004">
      <c r="A1355" s="32" t="str">
        <f>IF(Weighting!$P$11&gt;0,B1355,"")</f>
        <v/>
      </c>
      <c r="B1355" t="e">
        <f>Weighting!$C$11</f>
        <v>#DIV/0!</v>
      </c>
      <c r="C1355" t="e">
        <f>Weighting!$F$11</f>
        <v>#NUM!</v>
      </c>
      <c r="D1355" t="e">
        <f>IF(C1355=1,'Data Transformation'!$G$3+0.5*'Data Transformation'!$W$25,IF(C1356=1,D1356-'Data Transformation'!$W$25,FALSE))</f>
        <v>#NUM!</v>
      </c>
      <c r="E1355">
        <f t="array" ref="E1355">IF(ISLOGICAL(D1355),"",FREQUENCY(IF('Data Transformation'!$B$425:$B$8425='Bin Analysis'!$B1347,'Data Transformation'!$G$425:$G$8425),D1355))</f>
        <v>2001</v>
      </c>
      <c r="F1355">
        <f t="shared" si="168"/>
        <v>0</v>
      </c>
      <c r="G1355">
        <f>Weighting!$H$11</f>
        <v>0</v>
      </c>
      <c r="H1355">
        <f t="array" ref="H1355">FREQUENCY(IF('Data Transformation'!$B$4:$B$8425=B1347,'Data Transformation'!$G$4:$G$8425),'Bin Analysis'!$B1355)</f>
        <v>2073</v>
      </c>
      <c r="I1355">
        <f t="shared" si="169"/>
        <v>0</v>
      </c>
      <c r="J1355">
        <f t="shared" si="170"/>
        <v>0</v>
      </c>
      <c r="K1355">
        <f>J1355*Weighting!$W$11</f>
        <v>0</v>
      </c>
      <c r="M1355" s="14"/>
    </row>
    <row r="1356" spans="1:25" x14ac:dyDescent="0.55000000000000004">
      <c r="A1356" s="32" t="str">
        <f>IF(Weighting!$P$12&gt;0,B1356,"")</f>
        <v/>
      </c>
      <c r="B1356" t="e">
        <f>Weighting!$C$12</f>
        <v>#DIV/0!</v>
      </c>
      <c r="C1356" t="e">
        <f>Weighting!$F$12</f>
        <v>#NUM!</v>
      </c>
      <c r="D1356" t="e">
        <f>IF(C1356=1,'Data Transformation'!$G$3+0.5*'Data Transformation'!$W$25,IF(C1357=1,D1357-'Data Transformation'!$W$25,FALSE))</f>
        <v>#NUM!</v>
      </c>
      <c r="E1356">
        <f t="array" ref="E1356">IF(ISLOGICAL(D1356),"",FREQUENCY(IF('Data Transformation'!$B$425:$B$8425='Bin Analysis'!$B1347,'Data Transformation'!$G$425:$G$8425),D1356))</f>
        <v>2001</v>
      </c>
      <c r="F1356">
        <f t="shared" si="168"/>
        <v>0</v>
      </c>
      <c r="G1356">
        <f>Weighting!$H$12</f>
        <v>0</v>
      </c>
      <c r="H1356">
        <f t="array" ref="H1356">FREQUENCY(IF('Data Transformation'!$B$4:$B$8425=B1347,'Data Transformation'!$G$4:$G$8425),'Bin Analysis'!$B1356)</f>
        <v>2073</v>
      </c>
      <c r="I1356">
        <f t="shared" si="169"/>
        <v>0</v>
      </c>
      <c r="J1356">
        <f t="shared" si="170"/>
        <v>0</v>
      </c>
      <c r="K1356">
        <f>J1356*Weighting!$W$12</f>
        <v>0</v>
      </c>
      <c r="M1356" s="14"/>
    </row>
    <row r="1357" spans="1:25" x14ac:dyDescent="0.55000000000000004">
      <c r="A1357" s="32" t="str">
        <f>IF(Weighting!$P$13&gt;0,B1357,"")</f>
        <v/>
      </c>
      <c r="B1357" t="e">
        <f>Weighting!$C$13</f>
        <v>#DIV/0!</v>
      </c>
      <c r="C1357" t="e">
        <f>Weighting!$F$13</f>
        <v>#NUM!</v>
      </c>
      <c r="D1357" t="e">
        <f>IF(C1357=1,'Data Transformation'!$G$3+0.5*'Data Transformation'!$W$25,IF(C1358=1,D1358-'Data Transformation'!$W$25,FALSE))</f>
        <v>#NUM!</v>
      </c>
      <c r="E1357">
        <f t="array" ref="E1357">IF(ISLOGICAL(D1357),"",FREQUENCY(IF('Data Transformation'!$B$425:$B$8425='Bin Analysis'!$B1347,'Data Transformation'!$G$425:$G$8425),D1357))</f>
        <v>2001</v>
      </c>
      <c r="F1357">
        <f t="shared" si="168"/>
        <v>0</v>
      </c>
      <c r="G1357">
        <f>Weighting!$H$13</f>
        <v>0</v>
      </c>
      <c r="H1357">
        <f t="array" ref="H1357">FREQUENCY(IF('Data Transformation'!$B$4:$B$8425=B1347,'Data Transformation'!$G$4:$G$8425),'Bin Analysis'!$B1357)</f>
        <v>2073</v>
      </c>
      <c r="I1357">
        <f t="shared" si="169"/>
        <v>0</v>
      </c>
      <c r="J1357">
        <f t="shared" si="170"/>
        <v>0</v>
      </c>
      <c r="K1357">
        <f>J1357*Weighting!$W$13</f>
        <v>0</v>
      </c>
      <c r="M1357" s="14"/>
    </row>
    <row r="1358" spans="1:25" x14ac:dyDescent="0.55000000000000004">
      <c r="A1358" s="32" t="str">
        <f>IF(Weighting!$P$14&gt;0,B1358,"")</f>
        <v/>
      </c>
      <c r="B1358" t="e">
        <f>Weighting!$C$14</f>
        <v>#DIV/0!</v>
      </c>
      <c r="C1358" t="e">
        <f>Weighting!$F$14</f>
        <v>#NUM!</v>
      </c>
      <c r="D1358" t="e">
        <f>IF(C1358=1,'Data Transformation'!$G$3+0.5*'Data Transformation'!$W$25,IF(C1359=1,D1359-'Data Transformation'!$W$25,FALSE))</f>
        <v>#NUM!</v>
      </c>
      <c r="E1358">
        <f t="array" ref="E1358">IF(ISLOGICAL(D1358),"",FREQUENCY(IF('Data Transformation'!$B$425:$B$8425='Bin Analysis'!$B1347,'Data Transformation'!$G$425:$G$8425),D1358))</f>
        <v>2001</v>
      </c>
      <c r="F1358">
        <f t="shared" si="168"/>
        <v>0</v>
      </c>
      <c r="G1358">
        <f>Weighting!$H$14</f>
        <v>0</v>
      </c>
      <c r="H1358">
        <f t="array" ref="H1358">FREQUENCY(IF('Data Transformation'!$B$4:$B$8425=B1347,'Data Transformation'!$G$4:$G$8425),'Bin Analysis'!$B1358)</f>
        <v>2073</v>
      </c>
      <c r="I1358">
        <f t="shared" si="169"/>
        <v>0</v>
      </c>
      <c r="J1358">
        <f t="shared" si="170"/>
        <v>0</v>
      </c>
      <c r="K1358">
        <f>J1358*Weighting!$W$14</f>
        <v>0</v>
      </c>
      <c r="M1358" s="14"/>
    </row>
    <row r="1359" spans="1:25" x14ac:dyDescent="0.55000000000000004">
      <c r="A1359" s="32" t="str">
        <f>IF(Weighting!$P$15&gt;0,B1359,"")</f>
        <v/>
      </c>
      <c r="B1359" t="e">
        <f>Weighting!$C$15</f>
        <v>#DIV/0!</v>
      </c>
      <c r="C1359" t="e">
        <f>Weighting!$F$15</f>
        <v>#NUM!</v>
      </c>
      <c r="D1359" t="e">
        <f>IF(C1359=1,'Data Transformation'!$G$3+0.5*'Data Transformation'!$W$25,IF(C1360=1,D1360-'Data Transformation'!$W$25,FALSE))</f>
        <v>#NUM!</v>
      </c>
      <c r="E1359">
        <f t="array" ref="E1359">IF(ISLOGICAL(D1359),"",FREQUENCY(IF('Data Transformation'!$B$425:$B$8425='Bin Analysis'!$B1347,'Data Transformation'!$G$425:$G$8425),D1359))</f>
        <v>2001</v>
      </c>
      <c r="F1359">
        <f t="shared" si="168"/>
        <v>0</v>
      </c>
      <c r="G1359">
        <f>Weighting!$H$15</f>
        <v>0</v>
      </c>
      <c r="H1359">
        <f t="array" ref="H1359">FREQUENCY(IF('Data Transformation'!$B$4:$B$8425=B1347,'Data Transformation'!$G$4:$G$8425),'Bin Analysis'!$B1359)</f>
        <v>2073</v>
      </c>
      <c r="I1359">
        <f t="shared" si="169"/>
        <v>0</v>
      </c>
      <c r="J1359">
        <f t="shared" si="170"/>
        <v>0</v>
      </c>
      <c r="K1359">
        <f>J1359*Weighting!$W$15</f>
        <v>0</v>
      </c>
      <c r="M1359" s="14"/>
    </row>
    <row r="1360" spans="1:25" x14ac:dyDescent="0.55000000000000004">
      <c r="A1360" s="32" t="str">
        <f>IF(Weighting!$P$16&gt;0,B1360,"")</f>
        <v/>
      </c>
      <c r="B1360" t="e">
        <f>Weighting!$C$16</f>
        <v>#DIV/0!</v>
      </c>
      <c r="C1360" t="e">
        <f>Weighting!$F$16</f>
        <v>#NUM!</v>
      </c>
      <c r="D1360" t="e">
        <f>IF(C1360=1,'Data Transformation'!$G$3+0.5*'Data Transformation'!$W$25,IF(C1361=1,D1361-'Data Transformation'!$W$25,FALSE))</f>
        <v>#NUM!</v>
      </c>
      <c r="E1360">
        <f t="array" ref="E1360">IF(ISLOGICAL(D1360),"",FREQUENCY(IF('Data Transformation'!$B$425:$B$8425='Bin Analysis'!$B1347,'Data Transformation'!$G$425:$G$8425),D1360))</f>
        <v>2001</v>
      </c>
      <c r="F1360">
        <f t="shared" si="168"/>
        <v>0</v>
      </c>
      <c r="G1360">
        <f>Weighting!$H$16</f>
        <v>0</v>
      </c>
      <c r="H1360">
        <f t="array" ref="H1360">FREQUENCY(IF('Data Transformation'!$B$4:$B$8425=B1347,'Data Transformation'!$G$4:$G$8425),'Bin Analysis'!$B1360)</f>
        <v>2073</v>
      </c>
      <c r="I1360">
        <f t="shared" si="169"/>
        <v>0</v>
      </c>
      <c r="J1360">
        <f t="shared" si="170"/>
        <v>0</v>
      </c>
      <c r="K1360">
        <f>J1360*Weighting!$W$16</f>
        <v>0</v>
      </c>
      <c r="M1360" s="14"/>
    </row>
    <row r="1361" spans="1:25" x14ac:dyDescent="0.55000000000000004">
      <c r="A1361" s="32" t="str">
        <f>IF(Weighting!$P$17&gt;0,B1361,"")</f>
        <v/>
      </c>
      <c r="B1361" t="e">
        <f>Weighting!$C$17</f>
        <v>#DIV/0!</v>
      </c>
      <c r="C1361" t="e">
        <f>Weighting!$F$17</f>
        <v>#NUM!</v>
      </c>
      <c r="D1361" t="e">
        <f>IF(C1361=1,'Data Transformation'!$G$3+0.5*'Data Transformation'!$W$25,IF(C1362=1,D1362-'Data Transformation'!$W$25,FALSE))</f>
        <v>#NUM!</v>
      </c>
      <c r="E1361">
        <f t="array" ref="E1361">IF(ISLOGICAL(D1361),"",FREQUENCY(IF('Data Transformation'!$B$425:$B$8425='Bin Analysis'!$B1347,'Data Transformation'!$G$425:$G$8425),D1361))</f>
        <v>2001</v>
      </c>
      <c r="F1361">
        <f t="shared" si="168"/>
        <v>0</v>
      </c>
      <c r="G1361">
        <f>Weighting!$H$17</f>
        <v>0</v>
      </c>
      <c r="H1361">
        <f t="array" ref="H1361">FREQUENCY(IF('Data Transformation'!$B$4:$B$8425=B1347,'Data Transformation'!$G$4:$G$8425),'Bin Analysis'!$B1361)</f>
        <v>2073</v>
      </c>
      <c r="I1361">
        <f t="shared" si="169"/>
        <v>0</v>
      </c>
      <c r="J1361">
        <f t="shared" si="170"/>
        <v>0</v>
      </c>
      <c r="K1361">
        <f>J1361*Weighting!$W$17</f>
        <v>0</v>
      </c>
      <c r="M1361" s="14"/>
    </row>
    <row r="1362" spans="1:25" x14ac:dyDescent="0.55000000000000004">
      <c r="A1362" s="32" t="str">
        <f>IF(Weighting!$P$18&gt;0,B1362,"")</f>
        <v/>
      </c>
      <c r="B1362" t="e">
        <f>Weighting!$C$18</f>
        <v>#DIV/0!</v>
      </c>
      <c r="C1362" t="e">
        <f>Weighting!$F$18</f>
        <v>#NUM!</v>
      </c>
      <c r="D1362" t="e">
        <f>IF(C1362=1,'Data Transformation'!$G$3+0.5*'Data Transformation'!$W$25,IF(C1363=1,D1363-'Data Transformation'!$W$25,FALSE))</f>
        <v>#NUM!</v>
      </c>
      <c r="E1362">
        <f t="array" ref="E1362">IF(ISLOGICAL(D1362),"",FREQUENCY(IF('Data Transformation'!$B$425:$B$8425='Bin Analysis'!$B1347,'Data Transformation'!$G$425:$G$8425),D1362))</f>
        <v>2001</v>
      </c>
      <c r="F1362">
        <f t="shared" si="168"/>
        <v>0</v>
      </c>
      <c r="G1362">
        <f>Weighting!$H$18</f>
        <v>0</v>
      </c>
      <c r="H1362">
        <f t="array" ref="H1362">FREQUENCY(IF('Data Transformation'!$B$4:$B$8425=B1347,'Data Transformation'!$G$4:$G$8425),'Bin Analysis'!$B1362)</f>
        <v>2073</v>
      </c>
      <c r="I1362">
        <f t="shared" si="169"/>
        <v>0</v>
      </c>
      <c r="J1362">
        <f t="shared" si="170"/>
        <v>0</v>
      </c>
      <c r="K1362">
        <f>J1362*Weighting!$W$18</f>
        <v>0</v>
      </c>
      <c r="M1362" s="14"/>
    </row>
    <row r="1363" spans="1:25" x14ac:dyDescent="0.55000000000000004">
      <c r="A1363" s="32" t="str">
        <f>IF(Weighting!$P$19&gt;0,B1363,"")</f>
        <v/>
      </c>
      <c r="B1363" t="e">
        <f>Weighting!$C$19</f>
        <v>#DIV/0!</v>
      </c>
      <c r="C1363" t="e">
        <f>Weighting!$F$19</f>
        <v>#NUM!</v>
      </c>
      <c r="D1363" t="e">
        <f>IF(C1363=1,'Data Transformation'!$G$3+0.5*'Data Transformation'!$W$25,IF(C1364=1,D1364-'Data Transformation'!$W$25,FALSE))</f>
        <v>#NUM!</v>
      </c>
      <c r="E1363">
        <f t="array" ref="E1363">IF(ISLOGICAL(D1363),"",FREQUENCY(IF('Data Transformation'!$B$425:$B$8425='Bin Analysis'!$B1347,'Data Transformation'!$G$425:$G$8425),D1363))</f>
        <v>2001</v>
      </c>
      <c r="F1363">
        <f t="shared" si="168"/>
        <v>0</v>
      </c>
      <c r="G1363">
        <f>Weighting!$H$19</f>
        <v>0</v>
      </c>
      <c r="H1363">
        <f t="array" ref="H1363">FREQUENCY(IF('Data Transformation'!$B$4:$B$8425=B1347,'Data Transformation'!$G$4:$G$8425),'Bin Analysis'!$B1363)</f>
        <v>2073</v>
      </c>
      <c r="I1363">
        <f t="shared" si="169"/>
        <v>0</v>
      </c>
      <c r="J1363">
        <f t="shared" si="170"/>
        <v>0</v>
      </c>
      <c r="K1363">
        <f>J1363*Weighting!$W$19</f>
        <v>0</v>
      </c>
      <c r="M1363" s="14"/>
    </row>
    <row r="1364" spans="1:25" x14ac:dyDescent="0.55000000000000004">
      <c r="A1364" s="32" t="str">
        <f>IF(Weighting!$P$20&gt;0,B1364,"")</f>
        <v/>
      </c>
      <c r="B1364" t="e">
        <f>Weighting!$C$20</f>
        <v>#DIV/0!</v>
      </c>
      <c r="C1364" t="e">
        <f>Weighting!$F$20</f>
        <v>#NUM!</v>
      </c>
      <c r="D1364" t="e">
        <f>IF(C1364=1,'Data Transformation'!$G$3+0.5*'Data Transformation'!$W$25,IF(C1365=1,D1365-'Data Transformation'!$W$25,FALSE))</f>
        <v>#NUM!</v>
      </c>
      <c r="E1364">
        <f t="array" ref="E1364">IF(ISLOGICAL(D1364),"",FREQUENCY(IF('Data Transformation'!$B$425:$B$8425='Bin Analysis'!$B1347,'Data Transformation'!$G$425:$G$8425),D1364))</f>
        <v>2001</v>
      </c>
      <c r="F1364">
        <f t="shared" si="168"/>
        <v>0</v>
      </c>
      <c r="G1364">
        <f>Weighting!$H$20</f>
        <v>0</v>
      </c>
      <c r="H1364">
        <f t="array" ref="H1364">FREQUENCY(IF('Data Transformation'!$B$4:$B$8425=B1347,'Data Transformation'!$G$4:$G$8425),'Bin Analysis'!$B1364)</f>
        <v>2073</v>
      </c>
      <c r="I1364">
        <f t="shared" si="169"/>
        <v>0</v>
      </c>
      <c r="J1364">
        <f t="shared" si="170"/>
        <v>0</v>
      </c>
      <c r="K1364">
        <f>J1364*Weighting!$W$20</f>
        <v>0</v>
      </c>
      <c r="M1364" s="14"/>
    </row>
    <row r="1365" spans="1:25" x14ac:dyDescent="0.55000000000000004">
      <c r="A1365" s="32" t="str">
        <f>IF(Weighting!$P$21&gt;0,B1365,"")</f>
        <v/>
      </c>
      <c r="B1365" t="e">
        <f>Weighting!$C$21</f>
        <v>#DIV/0!</v>
      </c>
      <c r="C1365" t="e">
        <f>Weighting!$F$21</f>
        <v>#NUM!</v>
      </c>
      <c r="D1365" t="e">
        <f>IF(C1365=1,'Data Transformation'!$G$3+0.5*'Data Transformation'!$W$25,IF(C1366=1,D1366-'Data Transformation'!$W$25,FALSE))</f>
        <v>#NUM!</v>
      </c>
      <c r="E1365">
        <f t="array" ref="E1365">IF(ISLOGICAL(D1365),"",FREQUENCY(IF('Data Transformation'!$B$425:$B$8425='Bin Analysis'!$B1347,'Data Transformation'!$G$425:$G$8425),D1365))</f>
        <v>2001</v>
      </c>
      <c r="F1365">
        <f t="shared" si="168"/>
        <v>0</v>
      </c>
      <c r="G1365">
        <f>Weighting!$H$21</f>
        <v>0</v>
      </c>
      <c r="H1365">
        <f t="array" ref="H1365">FREQUENCY(IF('Data Transformation'!$B$4:$B$8425=B1347,'Data Transformation'!$G$4:$G$8425),'Bin Analysis'!$B1365)</f>
        <v>2073</v>
      </c>
      <c r="I1365">
        <f t="shared" si="169"/>
        <v>0</v>
      </c>
      <c r="J1365">
        <f t="shared" si="170"/>
        <v>0</v>
      </c>
      <c r="K1365">
        <f>J1365*Weighting!$W$21</f>
        <v>0</v>
      </c>
      <c r="M1365" s="14"/>
    </row>
    <row r="1366" spans="1:25" x14ac:dyDescent="0.55000000000000004">
      <c r="A1366" s="32" t="str">
        <f>IF(Weighting!$P$22&gt;0,B1366,"")</f>
        <v/>
      </c>
      <c r="B1366" t="e">
        <f>Weighting!$C$22</f>
        <v>#DIV/0!</v>
      </c>
      <c r="C1366" t="e">
        <f>Weighting!$F$22</f>
        <v>#NUM!</v>
      </c>
      <c r="D1366" t="e">
        <f>IF(C1366=1,'Data Transformation'!$G$3+0.5*'Data Transformation'!$W$25,IF(C1367=1,D1367-'Data Transformation'!$W$25,FALSE))</f>
        <v>#NUM!</v>
      </c>
      <c r="E1366">
        <f t="array" ref="E1366">IF(ISLOGICAL(D1366),"",FREQUENCY(IF('Data Transformation'!$B$425:$B$8425='Bin Analysis'!$B1347,'Data Transformation'!$G$425:$G$8425),D1366))</f>
        <v>2001</v>
      </c>
      <c r="F1366">
        <f t="shared" si="168"/>
        <v>0</v>
      </c>
      <c r="G1366">
        <f>Weighting!$H$22</f>
        <v>0</v>
      </c>
      <c r="H1366">
        <f t="array" ref="H1366">FREQUENCY(IF('Data Transformation'!$B$4:$B$8425=B1347,'Data Transformation'!$G$4:$G$8425),'Bin Analysis'!$B1366)</f>
        <v>2073</v>
      </c>
      <c r="I1366">
        <f t="shared" si="169"/>
        <v>0</v>
      </c>
      <c r="J1366">
        <f t="shared" si="170"/>
        <v>0</v>
      </c>
      <c r="K1366">
        <f>J1366*Weighting!$W$22</f>
        <v>0</v>
      </c>
      <c r="M1366" s="14"/>
    </row>
    <row r="1367" spans="1:25" x14ac:dyDescent="0.55000000000000004">
      <c r="A1367" s="32" t="str">
        <f>IF(Weighting!$P$23&gt;0,B1367,"")</f>
        <v/>
      </c>
      <c r="B1367" t="e">
        <f>Weighting!$C$23</f>
        <v>#DIV/0!</v>
      </c>
      <c r="C1367" t="e">
        <f>Weighting!$F$23</f>
        <v>#NUM!</v>
      </c>
      <c r="D1367" t="e">
        <f>IF(C1367=1,'Data Transformation'!$G$3+0.5*'Data Transformation'!$W$25,IF(C1368=1,D1368-'Data Transformation'!$W$25,FALSE))</f>
        <v>#NUM!</v>
      </c>
      <c r="E1367">
        <f t="array" ref="E1367">IF(ISLOGICAL(D1367),"",FREQUENCY(IF('Data Transformation'!$B$425:$B$8425='Bin Analysis'!$B1347,'Data Transformation'!$G$425:$G$8425),D1367))</f>
        <v>2001</v>
      </c>
      <c r="F1367">
        <f t="shared" si="168"/>
        <v>0</v>
      </c>
      <c r="G1367">
        <f>Weighting!$H$23</f>
        <v>0</v>
      </c>
      <c r="H1367">
        <f t="array" ref="H1367">FREQUENCY(IF('Data Transformation'!$B$4:$B$8425=B1347,'Data Transformation'!$G$4:$G$8425),'Bin Analysis'!$B1367)</f>
        <v>2073</v>
      </c>
      <c r="I1367">
        <f t="shared" si="169"/>
        <v>0</v>
      </c>
      <c r="J1367">
        <f t="shared" si="170"/>
        <v>0</v>
      </c>
      <c r="K1367">
        <f>J1367*Weighting!$W$23</f>
        <v>0</v>
      </c>
      <c r="M1367" s="14"/>
    </row>
    <row r="1368" spans="1:25" x14ac:dyDescent="0.55000000000000004">
      <c r="A1368" s="32" t="str">
        <f>IF(Weighting!$P$24&gt;0,B1368,"")</f>
        <v/>
      </c>
      <c r="B1368" t="e">
        <f>Weighting!$C$24</f>
        <v>#DIV/0!</v>
      </c>
      <c r="C1368" t="e">
        <f>Weighting!$F$24</f>
        <v>#NUM!</v>
      </c>
      <c r="D1368" t="e">
        <f>IF(C1368=1,'Data Transformation'!$G$3+0.5*'Data Transformation'!$W$25,IF(C1369=1,D1369-'Data Transformation'!$W$25,FALSE))</f>
        <v>#NUM!</v>
      </c>
      <c r="E1368">
        <f t="array" ref="E1368">IF(ISLOGICAL(D1368),"",FREQUENCY(IF('Data Transformation'!$B$425:$B$8425='Bin Analysis'!$B1347,'Data Transformation'!$G$425:$G$8425),D1368))</f>
        <v>2001</v>
      </c>
      <c r="F1368">
        <f t="shared" si="168"/>
        <v>0</v>
      </c>
      <c r="G1368">
        <f>Weighting!$H$24</f>
        <v>0</v>
      </c>
      <c r="H1368">
        <f t="array" ref="H1368">FREQUENCY(IF('Data Transformation'!$B$4:$B$8425=B1347,'Data Transformation'!$G$4:$G$8425),'Bin Analysis'!$B1368)</f>
        <v>2073</v>
      </c>
      <c r="I1368">
        <f t="shared" si="169"/>
        <v>0</v>
      </c>
      <c r="J1368">
        <f t="shared" si="170"/>
        <v>0</v>
      </c>
      <c r="K1368">
        <f>J1368*Weighting!$W$24</f>
        <v>0</v>
      </c>
      <c r="M1368" s="14"/>
    </row>
    <row r="1369" spans="1:25" x14ac:dyDescent="0.55000000000000004">
      <c r="A1369" s="32" t="str">
        <f>IF(Weighting!$P$25&gt;0,B1369,"")</f>
        <v/>
      </c>
      <c r="B1369" t="e">
        <f>Weighting!$C$25</f>
        <v>#DIV/0!</v>
      </c>
      <c r="C1369" t="e">
        <f>Weighting!$F$25</f>
        <v>#NUM!</v>
      </c>
      <c r="D1369" t="e">
        <f>IF(C1369=1,'Data Transformation'!$G$3+0.5*'Data Transformation'!$W$25,IF(C1370=1,D1370-'Data Transformation'!$W$25,FALSE))</f>
        <v>#NUM!</v>
      </c>
      <c r="E1369">
        <f t="array" ref="E1369">IF(ISLOGICAL(D1369),"",FREQUENCY(IF('Data Transformation'!$B$425:$B$8425='Bin Analysis'!$B1347,'Data Transformation'!$G$425:$G$8425),D1369))</f>
        <v>2001</v>
      </c>
      <c r="F1369">
        <f t="shared" si="168"/>
        <v>0</v>
      </c>
      <c r="G1369">
        <f>Weighting!$H$25</f>
        <v>0</v>
      </c>
      <c r="H1369">
        <f t="array" ref="H1369">FREQUENCY(IF('Data Transformation'!$B$4:$B$8425=B1347,'Data Transformation'!$G$4:$G$8425),'Bin Analysis'!$B1369)</f>
        <v>2073</v>
      </c>
      <c r="I1369">
        <f t="shared" si="169"/>
        <v>0</v>
      </c>
      <c r="J1369">
        <f t="shared" si="170"/>
        <v>0</v>
      </c>
      <c r="K1369">
        <f>J1369*Weighting!$W$25</f>
        <v>0</v>
      </c>
      <c r="M1369" s="14"/>
    </row>
    <row r="1370" spans="1:25" x14ac:dyDescent="0.55000000000000004">
      <c r="O1370"/>
      <c r="P1370"/>
      <c r="Q1370"/>
      <c r="R1370"/>
    </row>
    <row r="1371" spans="1:25" ht="23.35" x14ac:dyDescent="0.8">
      <c r="A1371" s="21" t="s">
        <v>0</v>
      </c>
      <c r="B1371" s="21" t="str">
        <f>IFERROR(VLOOKUP(C1371,'Data Transformation'!$L$6:$M$426,2,FALSE),"")</f>
        <v/>
      </c>
      <c r="C1371" s="21">
        <f>C1347+1</f>
        <v>57</v>
      </c>
      <c r="D1371" s="21"/>
      <c r="E1371" s="21"/>
      <c r="F1371" s="21"/>
      <c r="G1371" s="21"/>
      <c r="H1371" s="22"/>
      <c r="I1371" s="22"/>
      <c r="J1371" s="22"/>
      <c r="K1371" s="21"/>
      <c r="L1371" s="21" t="str">
        <f>B1371</f>
        <v/>
      </c>
      <c r="M1371" s="23" t="e">
        <f>INDEX('Data Transformation'!$O$4:$O$424,MATCH($B1371,'Data Transformation'!$M$4:$M$424,0),MATCH($M$2,'Data Transformation'!$O$3,0))</f>
        <v>#N/A</v>
      </c>
      <c r="N1371" s="27" t="e">
        <f>IF('Input and Summary Results'!$J$16="minimum",'Bin Analysis'!X1372/(M1371-1),'Bin Analysis'!Y1371/('Bin Analysis'!M1371-1))</f>
        <v>#N/A</v>
      </c>
      <c r="O1371" s="27" t="e">
        <f>IF(M1371=FALSE,NA(),(VLOOKUP(1,C1374:K1393,4,FALSE))/(M1371-1))</f>
        <v>#N/A</v>
      </c>
      <c r="P1371" s="27" t="e">
        <f>IF(M1371=FALSE,NA(),SUM(J1374:J1393)/Weighting!$S$5)</f>
        <v>#N/A</v>
      </c>
      <c r="Q1371" s="27" t="e">
        <f>IF(M1371=FALSE,NA(),SUM(K1374:K1393)/Weighting!$S$6)</f>
        <v>#N/A</v>
      </c>
      <c r="R1371" s="27" t="e">
        <f>IF(M1371=FALSE,NA(),(VLOOKUP(1,G1374:K1393,3,FALSE))/(M1371-1))</f>
        <v>#N/A</v>
      </c>
      <c r="S1371" s="22" t="e">
        <f>IF(M1371=FALSE,NA(),IF(SUM(J1374:J1393)=2,"yes","no"))</f>
        <v>#N/A</v>
      </c>
      <c r="X1371" s="2" cm="2">
        <f t="array" ref="X1371:X1372">FREQUENCY(IF('Data Transformation'!$B$425:$B$6424='Bin Analysis'!L1371,'Data Transformation'!$G$425:$G$6424),'Data Transformation'!$U$11)</f>
        <v>0</v>
      </c>
      <c r="Y1371" s="2" cm="2">
        <f t="array" ref="Y1371:Y1372">FREQUENCY(IF('Data Transformation'!$B$425:$B$6424='Bin Analysis'!L1371,'Data Transformation'!$G$425:$G$6424),'Data Transformation'!$U$12)</f>
        <v>0</v>
      </c>
    </row>
    <row r="1372" spans="1:25" x14ac:dyDescent="0.55000000000000004">
      <c r="A1372" s="14" t="s">
        <v>67</v>
      </c>
      <c r="B1372" t="s">
        <v>47</v>
      </c>
      <c r="C1372" t="s">
        <v>5</v>
      </c>
      <c r="D1372" t="s">
        <v>100</v>
      </c>
      <c r="E1372" t="s">
        <v>101</v>
      </c>
      <c r="F1372" t="s">
        <v>102</v>
      </c>
      <c r="G1372" t="s">
        <v>70</v>
      </c>
      <c r="H1372" t="s">
        <v>31</v>
      </c>
      <c r="I1372" t="s">
        <v>32</v>
      </c>
      <c r="J1372" t="s">
        <v>46</v>
      </c>
      <c r="K1372" s="14" t="s">
        <v>45</v>
      </c>
      <c r="M1372" s="14"/>
      <c r="X1372" s="2">
        <v>0</v>
      </c>
      <c r="Y1372" s="2">
        <v>0</v>
      </c>
    </row>
    <row r="1373" spans="1:25" x14ac:dyDescent="0.55000000000000004">
      <c r="A1373" s="32"/>
      <c r="D1373" t="e">
        <f>IF(C1373=1,'Data Transformation'!$G$3+0.5*'Data Transformation'!$W$25,IF(C1374=1,D1374-'Data Transformation'!$W$25,FALSE))</f>
        <v>#NUM!</v>
      </c>
      <c r="E1373">
        <f t="array" ref="E1373">IF(ISLOGICAL(D1373),"",FREQUENCY(IF('Data Transformation'!$B$425:$B$8425='Bin Analysis'!$B1371,'Data Transformation'!$G$425:$G$8425),D1373))</f>
        <v>2001</v>
      </c>
      <c r="F1373" t="e">
        <f>IF(ISLOGICAL(D1373),"",E1373-E1372)</f>
        <v>#VALUE!</v>
      </c>
      <c r="M1373" s="14"/>
    </row>
    <row r="1374" spans="1:25" x14ac:dyDescent="0.55000000000000004">
      <c r="A1374" s="32" t="e">
        <f>IF(Weighting!$P$6&gt;0,B1374,"")</f>
        <v>#NUM!</v>
      </c>
      <c r="B1374" t="e">
        <f>Weighting!$C$6</f>
        <v>#DIV/0!</v>
      </c>
      <c r="C1374" t="e">
        <f>Weighting!$F$6</f>
        <v>#NUM!</v>
      </c>
      <c r="D1374" t="e">
        <f>IF(C1374=1,'Data Transformation'!$G$3+0.5*'Data Transformation'!$W$25,IF(C1375=1,D1375-'Data Transformation'!$W$25,FALSE))</f>
        <v>#NUM!</v>
      </c>
      <c r="E1374">
        <f t="array" ref="E1374">IF(ISLOGICAL(D1374),"",FREQUENCY(IF('Data Transformation'!$B$425:$B$8425='Bin Analysis'!$B1371,'Data Transformation'!$G$425:$G$8425),D1374))</f>
        <v>2001</v>
      </c>
      <c r="F1374">
        <f>IF(ISLOGICAL(D1374),"",E1374-E1373)</f>
        <v>0</v>
      </c>
      <c r="G1374">
        <f>Weighting!$H$6</f>
        <v>1</v>
      </c>
      <c r="H1374">
        <f t="array" ref="H1374">FREQUENCY(IF('Data Transformation'!$B$4:$B$8425=B1371,'Data Transformation'!$G$4:$G$8425),'Bin Analysis'!$B1374)</f>
        <v>2073</v>
      </c>
      <c r="I1374">
        <f>H1374-H1373</f>
        <v>2073</v>
      </c>
      <c r="J1374">
        <f>IF(I1374=0,0,1)</f>
        <v>1</v>
      </c>
      <c r="K1374" t="e">
        <f>J1374*Weighting!$W$6</f>
        <v>#NUM!</v>
      </c>
      <c r="M1374" s="14"/>
    </row>
    <row r="1375" spans="1:25" x14ac:dyDescent="0.55000000000000004">
      <c r="A1375" s="32" t="str">
        <f>IF(Weighting!$P$7&gt;0,B1375,"")</f>
        <v/>
      </c>
      <c r="B1375" t="e">
        <f>Weighting!$C$7</f>
        <v>#DIV/0!</v>
      </c>
      <c r="C1375" t="e">
        <f>Weighting!$F$7</f>
        <v>#NUM!</v>
      </c>
      <c r="D1375" t="e">
        <f>IF(C1375=1,'Data Transformation'!$G$3+0.5*'Data Transformation'!$W$25,IF(C1376=1,D1376-'Data Transformation'!$W$25,FALSE))</f>
        <v>#NUM!</v>
      </c>
      <c r="E1375">
        <f t="array" ref="E1375">IF(ISLOGICAL(D1375),"",FREQUENCY(IF('Data Transformation'!$B$425:$B$8425='Bin Analysis'!$B1371,'Data Transformation'!$G$425:$G$8425),D1375))</f>
        <v>2001</v>
      </c>
      <c r="F1375">
        <f t="shared" ref="F1375:F1393" si="171">IF(ISLOGICAL(D1375),"",E1375-E1374)</f>
        <v>0</v>
      </c>
      <c r="G1375">
        <f>Weighting!$H$7</f>
        <v>0</v>
      </c>
      <c r="H1375">
        <f t="array" ref="H1375">FREQUENCY(IF('Data Transformation'!$B$4:$B$8425=B1371,'Data Transformation'!$G$4:$G$8425),'Bin Analysis'!$B1375)</f>
        <v>2073</v>
      </c>
      <c r="I1375">
        <f t="shared" ref="I1375:I1393" si="172">H1375-H1374</f>
        <v>0</v>
      </c>
      <c r="J1375">
        <f>IF(I1375=0,0,1)</f>
        <v>0</v>
      </c>
      <c r="K1375">
        <f>J1375*Weighting!$W$7</f>
        <v>0</v>
      </c>
      <c r="M1375" s="14"/>
    </row>
    <row r="1376" spans="1:25" x14ac:dyDescent="0.55000000000000004">
      <c r="A1376" s="32" t="str">
        <f>IF(Weighting!$P$8&gt;0,B1376,"")</f>
        <v/>
      </c>
      <c r="B1376" t="e">
        <f>Weighting!$C$8</f>
        <v>#DIV/0!</v>
      </c>
      <c r="C1376" t="e">
        <f>Weighting!$F$8</f>
        <v>#NUM!</v>
      </c>
      <c r="D1376" t="e">
        <f>IF(C1376=1,'Data Transformation'!$G$3+0.5*'Data Transformation'!$W$25,IF(C1377=1,D1377-'Data Transformation'!$W$25,FALSE))</f>
        <v>#NUM!</v>
      </c>
      <c r="E1376">
        <f t="array" ref="E1376">IF(ISLOGICAL(D1376),"",FREQUENCY(IF('Data Transformation'!$B$425:$B$8425='Bin Analysis'!$B1371,'Data Transformation'!$G$425:$G$8425),D1376))</f>
        <v>2001</v>
      </c>
      <c r="F1376">
        <f t="shared" si="171"/>
        <v>0</v>
      </c>
      <c r="G1376">
        <f>Weighting!$H$8</f>
        <v>0</v>
      </c>
      <c r="H1376">
        <f t="array" ref="H1376">FREQUENCY(IF('Data Transformation'!$B$4:$B$8425=B1371,'Data Transformation'!$G$4:$G$8425),'Bin Analysis'!$B1376)</f>
        <v>2073</v>
      </c>
      <c r="I1376">
        <f t="shared" si="172"/>
        <v>0</v>
      </c>
      <c r="J1376">
        <f t="shared" ref="J1376:J1393" si="173">IF(I1376=0,0,1)</f>
        <v>0</v>
      </c>
      <c r="K1376">
        <f>J1376*Weighting!$W$8</f>
        <v>0</v>
      </c>
      <c r="M1376" s="14"/>
    </row>
    <row r="1377" spans="1:13" x14ac:dyDescent="0.55000000000000004">
      <c r="A1377" s="32" t="str">
        <f>IF(Weighting!$P$9&gt;0,B1377,"")</f>
        <v/>
      </c>
      <c r="B1377" s="50" t="e">
        <f>Weighting!$C$9</f>
        <v>#DIV/0!</v>
      </c>
      <c r="C1377" t="e">
        <f>Weighting!$F$9</f>
        <v>#NUM!</v>
      </c>
      <c r="D1377" t="e">
        <f>IF(C1377=1,'Data Transformation'!$G$3+0.5*'Data Transformation'!$W$25,IF(C1378=1,D1378-'Data Transformation'!$W$25,FALSE))</f>
        <v>#NUM!</v>
      </c>
      <c r="E1377">
        <f t="array" ref="E1377">IF(ISLOGICAL(D1377),"",FREQUENCY(IF('Data Transformation'!$B$425:$B$8425='Bin Analysis'!$B1371,'Data Transformation'!$G$425:$G$8425),D1377))</f>
        <v>2001</v>
      </c>
      <c r="F1377">
        <f t="shared" si="171"/>
        <v>0</v>
      </c>
      <c r="G1377">
        <f>Weighting!$H$9</f>
        <v>0</v>
      </c>
      <c r="H1377">
        <f t="array" ref="H1377">FREQUENCY(IF('Data Transformation'!$B$4:$B$8425=B1371,'Data Transformation'!$G$4:$G$8425),'Bin Analysis'!$B1377)</f>
        <v>2073</v>
      </c>
      <c r="I1377">
        <f t="shared" si="172"/>
        <v>0</v>
      </c>
      <c r="J1377">
        <f t="shared" si="173"/>
        <v>0</v>
      </c>
      <c r="K1377">
        <f>J1377*Weighting!$W$9</f>
        <v>0</v>
      </c>
      <c r="M1377" s="14"/>
    </row>
    <row r="1378" spans="1:13" x14ac:dyDescent="0.55000000000000004">
      <c r="A1378" s="32" t="str">
        <f>IF(Weighting!$P$10&gt;0,B1378,"")</f>
        <v/>
      </c>
      <c r="B1378" t="e">
        <f>Weighting!$C$10</f>
        <v>#DIV/0!</v>
      </c>
      <c r="C1378" t="e">
        <f>Weighting!$F$10</f>
        <v>#NUM!</v>
      </c>
      <c r="D1378" t="e">
        <f>IF(C1378=1,'Data Transformation'!$G$3+0.5*'Data Transformation'!$W$25,IF(C1379=1,D1379-'Data Transformation'!$W$25,FALSE))</f>
        <v>#NUM!</v>
      </c>
      <c r="E1378">
        <f t="array" ref="E1378">IF(ISLOGICAL(D1378),"",FREQUENCY(IF('Data Transformation'!$B$425:$B$8425='Bin Analysis'!$B1371,'Data Transformation'!$G$425:$G$8425),D1378))</f>
        <v>2001</v>
      </c>
      <c r="F1378">
        <f t="shared" si="171"/>
        <v>0</v>
      </c>
      <c r="G1378">
        <f>Weighting!$H$10</f>
        <v>0</v>
      </c>
      <c r="H1378">
        <f t="array" ref="H1378">FREQUENCY(IF('Data Transformation'!$B$4:$B$8425=B1371,'Data Transformation'!$G$4:$G$8425),'Bin Analysis'!$B1378)</f>
        <v>2073</v>
      </c>
      <c r="I1378">
        <f t="shared" si="172"/>
        <v>0</v>
      </c>
      <c r="J1378">
        <f t="shared" si="173"/>
        <v>0</v>
      </c>
      <c r="K1378">
        <f>J1378*Weighting!$W$10</f>
        <v>0</v>
      </c>
      <c r="M1378" s="14"/>
    </row>
    <row r="1379" spans="1:13" x14ac:dyDescent="0.55000000000000004">
      <c r="A1379" s="32" t="str">
        <f>IF(Weighting!$P$11&gt;0,B1379,"")</f>
        <v/>
      </c>
      <c r="B1379" t="e">
        <f>Weighting!$C$11</f>
        <v>#DIV/0!</v>
      </c>
      <c r="C1379" t="e">
        <f>Weighting!$F$11</f>
        <v>#NUM!</v>
      </c>
      <c r="D1379" t="e">
        <f>IF(C1379=1,'Data Transformation'!$G$3+0.5*'Data Transformation'!$W$25,IF(C1380=1,D1380-'Data Transformation'!$W$25,FALSE))</f>
        <v>#NUM!</v>
      </c>
      <c r="E1379">
        <f t="array" ref="E1379">IF(ISLOGICAL(D1379),"",FREQUENCY(IF('Data Transformation'!$B$425:$B$8425='Bin Analysis'!$B1371,'Data Transformation'!$G$425:$G$8425),D1379))</f>
        <v>2001</v>
      </c>
      <c r="F1379">
        <f t="shared" si="171"/>
        <v>0</v>
      </c>
      <c r="G1379">
        <f>Weighting!$H$11</f>
        <v>0</v>
      </c>
      <c r="H1379">
        <f t="array" ref="H1379">FREQUENCY(IF('Data Transformation'!$B$4:$B$8425=B1371,'Data Transformation'!$G$4:$G$8425),'Bin Analysis'!$B1379)</f>
        <v>2073</v>
      </c>
      <c r="I1379">
        <f t="shared" si="172"/>
        <v>0</v>
      </c>
      <c r="J1379">
        <f t="shared" si="173"/>
        <v>0</v>
      </c>
      <c r="K1379">
        <f>J1379*Weighting!$W$11</f>
        <v>0</v>
      </c>
      <c r="M1379" s="14"/>
    </row>
    <row r="1380" spans="1:13" x14ac:dyDescent="0.55000000000000004">
      <c r="A1380" s="32" t="str">
        <f>IF(Weighting!$P$12&gt;0,B1380,"")</f>
        <v/>
      </c>
      <c r="B1380" t="e">
        <f>Weighting!$C$12</f>
        <v>#DIV/0!</v>
      </c>
      <c r="C1380" t="e">
        <f>Weighting!$F$12</f>
        <v>#NUM!</v>
      </c>
      <c r="D1380" t="e">
        <f>IF(C1380=1,'Data Transformation'!$G$3+0.5*'Data Transformation'!$W$25,IF(C1381=1,D1381-'Data Transformation'!$W$25,FALSE))</f>
        <v>#NUM!</v>
      </c>
      <c r="E1380">
        <f t="array" ref="E1380">IF(ISLOGICAL(D1380),"",FREQUENCY(IF('Data Transformation'!$B$425:$B$8425='Bin Analysis'!$B1371,'Data Transformation'!$G$425:$G$8425),D1380))</f>
        <v>2001</v>
      </c>
      <c r="F1380">
        <f t="shared" si="171"/>
        <v>0</v>
      </c>
      <c r="G1380">
        <f>Weighting!$H$12</f>
        <v>0</v>
      </c>
      <c r="H1380">
        <f t="array" ref="H1380">FREQUENCY(IF('Data Transformation'!$B$4:$B$8425=B1371,'Data Transformation'!$G$4:$G$8425),'Bin Analysis'!$B1380)</f>
        <v>2073</v>
      </c>
      <c r="I1380">
        <f t="shared" si="172"/>
        <v>0</v>
      </c>
      <c r="J1380">
        <f t="shared" si="173"/>
        <v>0</v>
      </c>
      <c r="K1380">
        <f>J1380*Weighting!$W$12</f>
        <v>0</v>
      </c>
      <c r="M1380" s="14"/>
    </row>
    <row r="1381" spans="1:13" x14ac:dyDescent="0.55000000000000004">
      <c r="A1381" s="32" t="str">
        <f>IF(Weighting!$P$13&gt;0,B1381,"")</f>
        <v/>
      </c>
      <c r="B1381" t="e">
        <f>Weighting!$C$13</f>
        <v>#DIV/0!</v>
      </c>
      <c r="C1381" t="e">
        <f>Weighting!$F$13</f>
        <v>#NUM!</v>
      </c>
      <c r="D1381" t="e">
        <f>IF(C1381=1,'Data Transformation'!$G$3+0.5*'Data Transformation'!$W$25,IF(C1382=1,D1382-'Data Transformation'!$W$25,FALSE))</f>
        <v>#NUM!</v>
      </c>
      <c r="E1381">
        <f t="array" ref="E1381">IF(ISLOGICAL(D1381),"",FREQUENCY(IF('Data Transformation'!$B$425:$B$8425='Bin Analysis'!$B1371,'Data Transformation'!$G$425:$G$8425),D1381))</f>
        <v>2001</v>
      </c>
      <c r="F1381">
        <f t="shared" si="171"/>
        <v>0</v>
      </c>
      <c r="G1381">
        <f>Weighting!$H$13</f>
        <v>0</v>
      </c>
      <c r="H1381">
        <f t="array" ref="H1381">FREQUENCY(IF('Data Transformation'!$B$4:$B$8425=B1371,'Data Transformation'!$G$4:$G$8425),'Bin Analysis'!$B1381)</f>
        <v>2073</v>
      </c>
      <c r="I1381">
        <f t="shared" si="172"/>
        <v>0</v>
      </c>
      <c r="J1381">
        <f t="shared" si="173"/>
        <v>0</v>
      </c>
      <c r="K1381">
        <f>J1381*Weighting!$W$13</f>
        <v>0</v>
      </c>
      <c r="M1381" s="14"/>
    </row>
    <row r="1382" spans="1:13" x14ac:dyDescent="0.55000000000000004">
      <c r="A1382" s="32" t="str">
        <f>IF(Weighting!$P$14&gt;0,B1382,"")</f>
        <v/>
      </c>
      <c r="B1382" t="e">
        <f>Weighting!$C$14</f>
        <v>#DIV/0!</v>
      </c>
      <c r="C1382" t="e">
        <f>Weighting!$F$14</f>
        <v>#NUM!</v>
      </c>
      <c r="D1382" t="e">
        <f>IF(C1382=1,'Data Transformation'!$G$3+0.5*'Data Transformation'!$W$25,IF(C1383=1,D1383-'Data Transformation'!$W$25,FALSE))</f>
        <v>#NUM!</v>
      </c>
      <c r="E1382">
        <f t="array" ref="E1382">IF(ISLOGICAL(D1382),"",FREQUENCY(IF('Data Transformation'!$B$425:$B$8425='Bin Analysis'!$B1371,'Data Transformation'!$G$425:$G$8425),D1382))</f>
        <v>2001</v>
      </c>
      <c r="F1382">
        <f t="shared" si="171"/>
        <v>0</v>
      </c>
      <c r="G1382">
        <f>Weighting!$H$14</f>
        <v>0</v>
      </c>
      <c r="H1382">
        <f t="array" ref="H1382">FREQUENCY(IF('Data Transformation'!$B$4:$B$8425=B1371,'Data Transformation'!$G$4:$G$8425),'Bin Analysis'!$B1382)</f>
        <v>2073</v>
      </c>
      <c r="I1382">
        <f t="shared" si="172"/>
        <v>0</v>
      </c>
      <c r="J1382">
        <f t="shared" si="173"/>
        <v>0</v>
      </c>
      <c r="K1382">
        <f>J1382*Weighting!$W$14</f>
        <v>0</v>
      </c>
      <c r="M1382" s="14"/>
    </row>
    <row r="1383" spans="1:13" x14ac:dyDescent="0.55000000000000004">
      <c r="A1383" s="32" t="str">
        <f>IF(Weighting!$P$15&gt;0,B1383,"")</f>
        <v/>
      </c>
      <c r="B1383" t="e">
        <f>Weighting!$C$15</f>
        <v>#DIV/0!</v>
      </c>
      <c r="C1383" t="e">
        <f>Weighting!$F$15</f>
        <v>#NUM!</v>
      </c>
      <c r="D1383" t="e">
        <f>IF(C1383=1,'Data Transformation'!$G$3+0.5*'Data Transformation'!$W$25,IF(C1384=1,D1384-'Data Transformation'!$W$25,FALSE))</f>
        <v>#NUM!</v>
      </c>
      <c r="E1383">
        <f t="array" ref="E1383">IF(ISLOGICAL(D1383),"",FREQUENCY(IF('Data Transformation'!$B$425:$B$8425='Bin Analysis'!$B1371,'Data Transformation'!$G$425:$G$8425),D1383))</f>
        <v>2001</v>
      </c>
      <c r="F1383">
        <f t="shared" si="171"/>
        <v>0</v>
      </c>
      <c r="G1383">
        <f>Weighting!$H$15</f>
        <v>0</v>
      </c>
      <c r="H1383">
        <f t="array" ref="H1383">FREQUENCY(IF('Data Transformation'!$B$4:$B$8425=B1371,'Data Transformation'!$G$4:$G$8425),'Bin Analysis'!$B1383)</f>
        <v>2073</v>
      </c>
      <c r="I1383">
        <f t="shared" si="172"/>
        <v>0</v>
      </c>
      <c r="J1383">
        <f t="shared" si="173"/>
        <v>0</v>
      </c>
      <c r="K1383">
        <f>J1383*Weighting!$W$15</f>
        <v>0</v>
      </c>
      <c r="M1383" s="14"/>
    </row>
    <row r="1384" spans="1:13" x14ac:dyDescent="0.55000000000000004">
      <c r="A1384" s="32" t="str">
        <f>IF(Weighting!$P$16&gt;0,B1384,"")</f>
        <v/>
      </c>
      <c r="B1384" t="e">
        <f>Weighting!$C$16</f>
        <v>#DIV/0!</v>
      </c>
      <c r="C1384" t="e">
        <f>Weighting!$F$16</f>
        <v>#NUM!</v>
      </c>
      <c r="D1384" t="e">
        <f>IF(C1384=1,'Data Transformation'!$G$3+0.5*'Data Transformation'!$W$25,IF(C1385=1,D1385-'Data Transformation'!$W$25,FALSE))</f>
        <v>#NUM!</v>
      </c>
      <c r="E1384">
        <f t="array" ref="E1384">IF(ISLOGICAL(D1384),"",FREQUENCY(IF('Data Transformation'!$B$425:$B$8425='Bin Analysis'!$B1371,'Data Transformation'!$G$425:$G$8425),D1384))</f>
        <v>2001</v>
      </c>
      <c r="F1384">
        <f t="shared" si="171"/>
        <v>0</v>
      </c>
      <c r="G1384">
        <f>Weighting!$H$16</f>
        <v>0</v>
      </c>
      <c r="H1384">
        <f t="array" ref="H1384">FREQUENCY(IF('Data Transformation'!$B$4:$B$8425=B1371,'Data Transformation'!$G$4:$G$8425),'Bin Analysis'!$B1384)</f>
        <v>2073</v>
      </c>
      <c r="I1384">
        <f t="shared" si="172"/>
        <v>0</v>
      </c>
      <c r="J1384">
        <f t="shared" si="173"/>
        <v>0</v>
      </c>
      <c r="K1384">
        <f>J1384*Weighting!$W$16</f>
        <v>0</v>
      </c>
      <c r="M1384" s="14"/>
    </row>
    <row r="1385" spans="1:13" x14ac:dyDescent="0.55000000000000004">
      <c r="A1385" s="32" t="str">
        <f>IF(Weighting!$P$17&gt;0,B1385,"")</f>
        <v/>
      </c>
      <c r="B1385" t="e">
        <f>Weighting!$C$17</f>
        <v>#DIV/0!</v>
      </c>
      <c r="C1385" t="e">
        <f>Weighting!$F$17</f>
        <v>#NUM!</v>
      </c>
      <c r="D1385" t="e">
        <f>IF(C1385=1,'Data Transformation'!$G$3+0.5*'Data Transformation'!$W$25,IF(C1386=1,D1386-'Data Transformation'!$W$25,FALSE))</f>
        <v>#NUM!</v>
      </c>
      <c r="E1385">
        <f t="array" ref="E1385">IF(ISLOGICAL(D1385),"",FREQUENCY(IF('Data Transformation'!$B$425:$B$8425='Bin Analysis'!$B1371,'Data Transformation'!$G$425:$G$8425),D1385))</f>
        <v>2001</v>
      </c>
      <c r="F1385">
        <f t="shared" si="171"/>
        <v>0</v>
      </c>
      <c r="G1385">
        <f>Weighting!$H$17</f>
        <v>0</v>
      </c>
      <c r="H1385">
        <f t="array" ref="H1385">FREQUENCY(IF('Data Transformation'!$B$4:$B$8425=B1371,'Data Transformation'!$G$4:$G$8425),'Bin Analysis'!$B1385)</f>
        <v>2073</v>
      </c>
      <c r="I1385">
        <f t="shared" si="172"/>
        <v>0</v>
      </c>
      <c r="J1385">
        <f t="shared" si="173"/>
        <v>0</v>
      </c>
      <c r="K1385">
        <f>J1385*Weighting!$W$17</f>
        <v>0</v>
      </c>
      <c r="M1385" s="14"/>
    </row>
    <row r="1386" spans="1:13" x14ac:dyDescent="0.55000000000000004">
      <c r="A1386" s="32" t="str">
        <f>IF(Weighting!$P$18&gt;0,B1386,"")</f>
        <v/>
      </c>
      <c r="B1386" t="e">
        <f>Weighting!$C$18</f>
        <v>#DIV/0!</v>
      </c>
      <c r="C1386" t="e">
        <f>Weighting!$F$18</f>
        <v>#NUM!</v>
      </c>
      <c r="D1386" t="e">
        <f>IF(C1386=1,'Data Transformation'!$G$3+0.5*'Data Transformation'!$W$25,IF(C1387=1,D1387-'Data Transformation'!$W$25,FALSE))</f>
        <v>#NUM!</v>
      </c>
      <c r="E1386">
        <f t="array" ref="E1386">IF(ISLOGICAL(D1386),"",FREQUENCY(IF('Data Transformation'!$B$425:$B$8425='Bin Analysis'!$B1371,'Data Transformation'!$G$425:$G$8425),D1386))</f>
        <v>2001</v>
      </c>
      <c r="F1386">
        <f t="shared" si="171"/>
        <v>0</v>
      </c>
      <c r="G1386">
        <f>Weighting!$H$18</f>
        <v>0</v>
      </c>
      <c r="H1386">
        <f t="array" ref="H1386">FREQUENCY(IF('Data Transformation'!$B$4:$B$8425=B1371,'Data Transformation'!$G$4:$G$8425),'Bin Analysis'!$B1386)</f>
        <v>2073</v>
      </c>
      <c r="I1386">
        <f t="shared" si="172"/>
        <v>0</v>
      </c>
      <c r="J1386">
        <f t="shared" si="173"/>
        <v>0</v>
      </c>
      <c r="K1386">
        <f>J1386*Weighting!$W$18</f>
        <v>0</v>
      </c>
      <c r="M1386" s="14"/>
    </row>
    <row r="1387" spans="1:13" x14ac:dyDescent="0.55000000000000004">
      <c r="A1387" s="32" t="str">
        <f>IF(Weighting!$P$19&gt;0,B1387,"")</f>
        <v/>
      </c>
      <c r="B1387" t="e">
        <f>Weighting!$C$19</f>
        <v>#DIV/0!</v>
      </c>
      <c r="C1387" t="e">
        <f>Weighting!$F$19</f>
        <v>#NUM!</v>
      </c>
      <c r="D1387" t="e">
        <f>IF(C1387=1,'Data Transformation'!$G$3+0.5*'Data Transformation'!$W$25,IF(C1388=1,D1388-'Data Transformation'!$W$25,FALSE))</f>
        <v>#NUM!</v>
      </c>
      <c r="E1387">
        <f t="array" ref="E1387">IF(ISLOGICAL(D1387),"",FREQUENCY(IF('Data Transformation'!$B$425:$B$8425='Bin Analysis'!$B1371,'Data Transformation'!$G$425:$G$8425),D1387))</f>
        <v>2001</v>
      </c>
      <c r="F1387">
        <f t="shared" si="171"/>
        <v>0</v>
      </c>
      <c r="G1387">
        <f>Weighting!$H$19</f>
        <v>0</v>
      </c>
      <c r="H1387">
        <f t="array" ref="H1387">FREQUENCY(IF('Data Transformation'!$B$4:$B$8425=B1371,'Data Transformation'!$G$4:$G$8425),'Bin Analysis'!$B1387)</f>
        <v>2073</v>
      </c>
      <c r="I1387">
        <f t="shared" si="172"/>
        <v>0</v>
      </c>
      <c r="J1387">
        <f t="shared" si="173"/>
        <v>0</v>
      </c>
      <c r="K1387">
        <f>J1387*Weighting!$W$19</f>
        <v>0</v>
      </c>
      <c r="M1387" s="14"/>
    </row>
    <row r="1388" spans="1:13" x14ac:dyDescent="0.55000000000000004">
      <c r="A1388" s="32" t="str">
        <f>IF(Weighting!$P$20&gt;0,B1388,"")</f>
        <v/>
      </c>
      <c r="B1388" t="e">
        <f>Weighting!$C$20</f>
        <v>#DIV/0!</v>
      </c>
      <c r="C1388" t="e">
        <f>Weighting!$F$20</f>
        <v>#NUM!</v>
      </c>
      <c r="D1388" t="e">
        <f>IF(C1388=1,'Data Transformation'!$G$3+0.5*'Data Transformation'!$W$25,IF(C1389=1,D1389-'Data Transformation'!$W$25,FALSE))</f>
        <v>#NUM!</v>
      </c>
      <c r="E1388">
        <f t="array" ref="E1388">IF(ISLOGICAL(D1388),"",FREQUENCY(IF('Data Transformation'!$B$425:$B$8425='Bin Analysis'!$B1371,'Data Transformation'!$G$425:$G$8425),D1388))</f>
        <v>2001</v>
      </c>
      <c r="F1388">
        <f t="shared" si="171"/>
        <v>0</v>
      </c>
      <c r="G1388">
        <f>Weighting!$H$20</f>
        <v>0</v>
      </c>
      <c r="H1388">
        <f t="array" ref="H1388">FREQUENCY(IF('Data Transformation'!$B$4:$B$8425=B1371,'Data Transformation'!$G$4:$G$8425),'Bin Analysis'!$B1388)</f>
        <v>2073</v>
      </c>
      <c r="I1388">
        <f t="shared" si="172"/>
        <v>0</v>
      </c>
      <c r="J1388">
        <f t="shared" si="173"/>
        <v>0</v>
      </c>
      <c r="K1388">
        <f>J1388*Weighting!$W$20</f>
        <v>0</v>
      </c>
      <c r="M1388" s="14"/>
    </row>
    <row r="1389" spans="1:13" x14ac:dyDescent="0.55000000000000004">
      <c r="A1389" s="32" t="str">
        <f>IF(Weighting!$P$21&gt;0,B1389,"")</f>
        <v/>
      </c>
      <c r="B1389" t="e">
        <f>Weighting!$C$21</f>
        <v>#DIV/0!</v>
      </c>
      <c r="C1389" t="e">
        <f>Weighting!$F$21</f>
        <v>#NUM!</v>
      </c>
      <c r="D1389" t="e">
        <f>IF(C1389=1,'Data Transformation'!$G$3+0.5*'Data Transformation'!$W$25,IF(C1390=1,D1390-'Data Transformation'!$W$25,FALSE))</f>
        <v>#NUM!</v>
      </c>
      <c r="E1389">
        <f t="array" ref="E1389">IF(ISLOGICAL(D1389),"",FREQUENCY(IF('Data Transformation'!$B$425:$B$8425='Bin Analysis'!$B1371,'Data Transformation'!$G$425:$G$8425),D1389))</f>
        <v>2001</v>
      </c>
      <c r="F1389">
        <f t="shared" si="171"/>
        <v>0</v>
      </c>
      <c r="G1389">
        <f>Weighting!$H$21</f>
        <v>0</v>
      </c>
      <c r="H1389">
        <f t="array" ref="H1389">FREQUENCY(IF('Data Transformation'!$B$4:$B$8425=B1371,'Data Transformation'!$G$4:$G$8425),'Bin Analysis'!$B1389)</f>
        <v>2073</v>
      </c>
      <c r="I1389">
        <f t="shared" si="172"/>
        <v>0</v>
      </c>
      <c r="J1389">
        <f t="shared" si="173"/>
        <v>0</v>
      </c>
      <c r="K1389">
        <f>J1389*Weighting!$W$21</f>
        <v>0</v>
      </c>
      <c r="M1389" s="14"/>
    </row>
    <row r="1390" spans="1:13" x14ac:dyDescent="0.55000000000000004">
      <c r="A1390" s="32" t="str">
        <f>IF(Weighting!$P$22&gt;0,B1390,"")</f>
        <v/>
      </c>
      <c r="B1390" t="e">
        <f>Weighting!$C$22</f>
        <v>#DIV/0!</v>
      </c>
      <c r="C1390" t="e">
        <f>Weighting!$F$22</f>
        <v>#NUM!</v>
      </c>
      <c r="D1390" t="e">
        <f>IF(C1390=1,'Data Transformation'!$G$3+0.5*'Data Transformation'!$W$25,IF(C1391=1,D1391-'Data Transformation'!$W$25,FALSE))</f>
        <v>#NUM!</v>
      </c>
      <c r="E1390">
        <f t="array" ref="E1390">IF(ISLOGICAL(D1390),"",FREQUENCY(IF('Data Transformation'!$B$425:$B$8425='Bin Analysis'!$B1371,'Data Transformation'!$G$425:$G$8425),D1390))</f>
        <v>2001</v>
      </c>
      <c r="F1390">
        <f t="shared" si="171"/>
        <v>0</v>
      </c>
      <c r="G1390">
        <f>Weighting!$H$22</f>
        <v>0</v>
      </c>
      <c r="H1390">
        <f t="array" ref="H1390">FREQUENCY(IF('Data Transformation'!$B$4:$B$8425=B1371,'Data Transformation'!$G$4:$G$8425),'Bin Analysis'!$B1390)</f>
        <v>2073</v>
      </c>
      <c r="I1390">
        <f t="shared" si="172"/>
        <v>0</v>
      </c>
      <c r="J1390">
        <f t="shared" si="173"/>
        <v>0</v>
      </c>
      <c r="K1390">
        <f>J1390*Weighting!$W$22</f>
        <v>0</v>
      </c>
      <c r="M1390" s="14"/>
    </row>
    <row r="1391" spans="1:13" x14ac:dyDescent="0.55000000000000004">
      <c r="A1391" s="32" t="str">
        <f>IF(Weighting!$P$23&gt;0,B1391,"")</f>
        <v/>
      </c>
      <c r="B1391" t="e">
        <f>Weighting!$C$23</f>
        <v>#DIV/0!</v>
      </c>
      <c r="C1391" t="e">
        <f>Weighting!$F$23</f>
        <v>#NUM!</v>
      </c>
      <c r="D1391" t="e">
        <f>IF(C1391=1,'Data Transformation'!$G$3+0.5*'Data Transformation'!$W$25,IF(C1392=1,D1392-'Data Transformation'!$W$25,FALSE))</f>
        <v>#NUM!</v>
      </c>
      <c r="E1391">
        <f t="array" ref="E1391">IF(ISLOGICAL(D1391),"",FREQUENCY(IF('Data Transformation'!$B$425:$B$8425='Bin Analysis'!$B1371,'Data Transformation'!$G$425:$G$8425),D1391))</f>
        <v>2001</v>
      </c>
      <c r="F1391">
        <f t="shared" si="171"/>
        <v>0</v>
      </c>
      <c r="G1391">
        <f>Weighting!$H$23</f>
        <v>0</v>
      </c>
      <c r="H1391">
        <f t="array" ref="H1391">FREQUENCY(IF('Data Transformation'!$B$4:$B$8425=B1371,'Data Transformation'!$G$4:$G$8425),'Bin Analysis'!$B1391)</f>
        <v>2073</v>
      </c>
      <c r="I1391">
        <f t="shared" si="172"/>
        <v>0</v>
      </c>
      <c r="J1391">
        <f t="shared" si="173"/>
        <v>0</v>
      </c>
      <c r="K1391">
        <f>J1391*Weighting!$W$23</f>
        <v>0</v>
      </c>
      <c r="M1391" s="14"/>
    </row>
    <row r="1392" spans="1:13" x14ac:dyDescent="0.55000000000000004">
      <c r="A1392" s="32" t="str">
        <f>IF(Weighting!$P$24&gt;0,B1392,"")</f>
        <v/>
      </c>
      <c r="B1392" t="e">
        <f>Weighting!$C$24</f>
        <v>#DIV/0!</v>
      </c>
      <c r="C1392" t="e">
        <f>Weighting!$F$24</f>
        <v>#NUM!</v>
      </c>
      <c r="D1392" t="e">
        <f>IF(C1392=1,'Data Transformation'!$G$3+0.5*'Data Transformation'!$W$25,IF(C1393=1,D1393-'Data Transformation'!$W$25,FALSE))</f>
        <v>#NUM!</v>
      </c>
      <c r="E1392">
        <f t="array" ref="E1392">IF(ISLOGICAL(D1392),"",FREQUENCY(IF('Data Transformation'!$B$425:$B$8425='Bin Analysis'!$B1371,'Data Transformation'!$G$425:$G$8425),D1392))</f>
        <v>2001</v>
      </c>
      <c r="F1392">
        <f t="shared" si="171"/>
        <v>0</v>
      </c>
      <c r="G1392">
        <f>Weighting!$H$24</f>
        <v>0</v>
      </c>
      <c r="H1392">
        <f t="array" ref="H1392">FREQUENCY(IF('Data Transformation'!$B$4:$B$8425=B1371,'Data Transformation'!$G$4:$G$8425),'Bin Analysis'!$B1392)</f>
        <v>2073</v>
      </c>
      <c r="I1392">
        <f t="shared" si="172"/>
        <v>0</v>
      </c>
      <c r="J1392">
        <f t="shared" si="173"/>
        <v>0</v>
      </c>
      <c r="K1392">
        <f>J1392*Weighting!$W$24</f>
        <v>0</v>
      </c>
      <c r="M1392" s="14"/>
    </row>
    <row r="1393" spans="1:25" x14ac:dyDescent="0.55000000000000004">
      <c r="A1393" s="32" t="str">
        <f>IF(Weighting!$P$25&gt;0,B1393,"")</f>
        <v/>
      </c>
      <c r="B1393" t="e">
        <f>Weighting!$C$25</f>
        <v>#DIV/0!</v>
      </c>
      <c r="C1393" t="e">
        <f>Weighting!$F$25</f>
        <v>#NUM!</v>
      </c>
      <c r="D1393" t="e">
        <f>IF(C1393=1,'Data Transformation'!$G$3+0.5*'Data Transformation'!$W$25,IF(C1394=1,D1394-'Data Transformation'!$W$25,FALSE))</f>
        <v>#NUM!</v>
      </c>
      <c r="E1393">
        <f t="array" ref="E1393">IF(ISLOGICAL(D1393),"",FREQUENCY(IF('Data Transformation'!$B$425:$B$8425='Bin Analysis'!$B1371,'Data Transformation'!$G$425:$G$8425),D1393))</f>
        <v>2001</v>
      </c>
      <c r="F1393">
        <f t="shared" si="171"/>
        <v>0</v>
      </c>
      <c r="G1393">
        <f>Weighting!$H$25</f>
        <v>0</v>
      </c>
      <c r="H1393">
        <f t="array" ref="H1393">FREQUENCY(IF('Data Transformation'!$B$4:$B$8425=B1371,'Data Transformation'!$G$4:$G$8425),'Bin Analysis'!$B1393)</f>
        <v>2073</v>
      </c>
      <c r="I1393">
        <f t="shared" si="172"/>
        <v>0</v>
      </c>
      <c r="J1393">
        <f t="shared" si="173"/>
        <v>0</v>
      </c>
      <c r="K1393">
        <f>J1393*Weighting!$W$25</f>
        <v>0</v>
      </c>
      <c r="M1393" s="14"/>
    </row>
    <row r="1394" spans="1:25" x14ac:dyDescent="0.55000000000000004">
      <c r="O1394"/>
      <c r="P1394"/>
      <c r="Q1394"/>
      <c r="R1394"/>
    </row>
    <row r="1395" spans="1:25" ht="23.35" x14ac:dyDescent="0.8">
      <c r="A1395" s="21" t="s">
        <v>0</v>
      </c>
      <c r="B1395" s="21" t="str">
        <f>IFERROR(VLOOKUP(C1395,'Data Transformation'!$L$6:$M$426,2,FALSE),"")</f>
        <v/>
      </c>
      <c r="C1395" s="21">
        <f>C1371+1</f>
        <v>58</v>
      </c>
      <c r="D1395" s="21"/>
      <c r="E1395" s="21"/>
      <c r="F1395" s="21"/>
      <c r="G1395" s="21"/>
      <c r="H1395" s="22"/>
      <c r="I1395" s="22"/>
      <c r="J1395" s="22"/>
      <c r="K1395" s="21"/>
      <c r="L1395" s="21" t="str">
        <f>B1395</f>
        <v/>
      </c>
      <c r="M1395" s="23" t="e">
        <f>INDEX('Data Transformation'!$O$4:$O$424,MATCH($B1395,'Data Transformation'!$M$4:$M$424,0),MATCH($M$2,'Data Transformation'!$O$3,0))</f>
        <v>#N/A</v>
      </c>
      <c r="N1395" s="27" t="e">
        <f>IF('Input and Summary Results'!$J$16="minimum",'Bin Analysis'!X1396/(M1395-1),'Bin Analysis'!Y1395/('Bin Analysis'!M1395-1))</f>
        <v>#N/A</v>
      </c>
      <c r="O1395" s="27" t="e">
        <f>IF(M1395=FALSE,NA(),(VLOOKUP(1,C1398:K1417,4,FALSE))/(M1395-1))</f>
        <v>#N/A</v>
      </c>
      <c r="P1395" s="27" t="e">
        <f>IF(M1395=FALSE,NA(),SUM(J1398:J1417)/Weighting!$S$5)</f>
        <v>#N/A</v>
      </c>
      <c r="Q1395" s="27" t="e">
        <f>IF(M1395=FALSE,NA(),SUM(K1398:K1417)/Weighting!$S$6)</f>
        <v>#N/A</v>
      </c>
      <c r="R1395" s="27" t="e">
        <f>IF(M1395=FALSE,NA(),(VLOOKUP(1,G1398:K1417,3,FALSE))/(M1395-1))</f>
        <v>#N/A</v>
      </c>
      <c r="S1395" s="22" t="e">
        <f>IF(M1395=FALSE,NA(),IF(SUM(J1398:J1417)=2,"yes","no"))</f>
        <v>#N/A</v>
      </c>
      <c r="X1395" s="2" cm="2">
        <f t="array" ref="X1395:X1396">FREQUENCY(IF('Data Transformation'!$B$425:$B$6424='Bin Analysis'!L1395,'Data Transformation'!$G$425:$G$6424),'Data Transformation'!$U$11)</f>
        <v>0</v>
      </c>
      <c r="Y1395" s="2" cm="2">
        <f t="array" ref="Y1395:Y1396">FREQUENCY(IF('Data Transformation'!$B$425:$B$6424='Bin Analysis'!L1395,'Data Transformation'!$G$425:$G$6424),'Data Transformation'!$U$12)</f>
        <v>0</v>
      </c>
    </row>
    <row r="1396" spans="1:25" x14ac:dyDescent="0.55000000000000004">
      <c r="A1396" s="14" t="s">
        <v>67</v>
      </c>
      <c r="B1396" t="s">
        <v>47</v>
      </c>
      <c r="C1396" t="s">
        <v>5</v>
      </c>
      <c r="D1396" t="s">
        <v>100</v>
      </c>
      <c r="E1396" t="s">
        <v>101</v>
      </c>
      <c r="F1396" t="s">
        <v>102</v>
      </c>
      <c r="G1396" t="s">
        <v>70</v>
      </c>
      <c r="H1396" t="s">
        <v>31</v>
      </c>
      <c r="I1396" t="s">
        <v>32</v>
      </c>
      <c r="J1396" t="s">
        <v>46</v>
      </c>
      <c r="K1396" s="14" t="s">
        <v>45</v>
      </c>
      <c r="M1396" s="14"/>
      <c r="X1396" s="2">
        <v>0</v>
      </c>
      <c r="Y1396" s="2">
        <v>0</v>
      </c>
    </row>
    <row r="1397" spans="1:25" x14ac:dyDescent="0.55000000000000004">
      <c r="A1397" s="32"/>
      <c r="D1397" t="e">
        <f>IF(C1397=1,'Data Transformation'!$G$3+0.5*'Data Transformation'!$W$25,IF(C1398=1,D1398-'Data Transformation'!$W$25,FALSE))</f>
        <v>#NUM!</v>
      </c>
      <c r="E1397">
        <f t="array" ref="E1397">IF(ISLOGICAL(D1397),"",FREQUENCY(IF('Data Transformation'!$B$425:$B$8425='Bin Analysis'!$B1395,'Data Transformation'!$G$425:$G$8425),D1397))</f>
        <v>2001</v>
      </c>
      <c r="F1397" t="e">
        <f>IF(ISLOGICAL(D1397),"",E1397-E1396)</f>
        <v>#VALUE!</v>
      </c>
      <c r="M1397" s="14"/>
    </row>
    <row r="1398" spans="1:25" x14ac:dyDescent="0.55000000000000004">
      <c r="A1398" s="32" t="e">
        <f>IF(Weighting!$P$6&gt;0,B1398,"")</f>
        <v>#NUM!</v>
      </c>
      <c r="B1398" t="e">
        <f>Weighting!$C$6</f>
        <v>#DIV/0!</v>
      </c>
      <c r="C1398" t="e">
        <f>Weighting!$F$6</f>
        <v>#NUM!</v>
      </c>
      <c r="D1398" t="e">
        <f>IF(C1398=1,'Data Transformation'!$G$3+0.5*'Data Transformation'!$W$25,IF(C1399=1,D1399-'Data Transformation'!$W$25,FALSE))</f>
        <v>#NUM!</v>
      </c>
      <c r="E1398">
        <f t="array" ref="E1398">IF(ISLOGICAL(D1398),"",FREQUENCY(IF('Data Transformation'!$B$425:$B$8425='Bin Analysis'!$B1395,'Data Transformation'!$G$425:$G$8425),D1398))</f>
        <v>2001</v>
      </c>
      <c r="F1398">
        <f>IF(ISLOGICAL(D1398),"",E1398-E1397)</f>
        <v>0</v>
      </c>
      <c r="G1398">
        <f>Weighting!$H$6</f>
        <v>1</v>
      </c>
      <c r="H1398">
        <f t="array" ref="H1398">FREQUENCY(IF('Data Transformation'!$B$4:$B$8425=B1395,'Data Transformation'!$G$4:$G$8425),'Bin Analysis'!$B1398)</f>
        <v>2073</v>
      </c>
      <c r="I1398">
        <f>H1398-H1397</f>
        <v>2073</v>
      </c>
      <c r="J1398">
        <f>IF(I1398=0,0,1)</f>
        <v>1</v>
      </c>
      <c r="K1398" t="e">
        <f>J1398*Weighting!$W$6</f>
        <v>#NUM!</v>
      </c>
      <c r="M1398" s="14"/>
    </row>
    <row r="1399" spans="1:25" x14ac:dyDescent="0.55000000000000004">
      <c r="A1399" s="32" t="str">
        <f>IF(Weighting!$P$7&gt;0,B1399,"")</f>
        <v/>
      </c>
      <c r="B1399" t="e">
        <f>Weighting!$C$7</f>
        <v>#DIV/0!</v>
      </c>
      <c r="C1399" t="e">
        <f>Weighting!$F$7</f>
        <v>#NUM!</v>
      </c>
      <c r="D1399" t="e">
        <f>IF(C1399=1,'Data Transformation'!$G$3+0.5*'Data Transformation'!$W$25,IF(C1400=1,D1400-'Data Transformation'!$W$25,FALSE))</f>
        <v>#NUM!</v>
      </c>
      <c r="E1399">
        <f t="array" ref="E1399">IF(ISLOGICAL(D1399),"",FREQUENCY(IF('Data Transformation'!$B$425:$B$8425='Bin Analysis'!$B1395,'Data Transformation'!$G$425:$G$8425),D1399))</f>
        <v>2001</v>
      </c>
      <c r="F1399">
        <f t="shared" ref="F1399:F1417" si="174">IF(ISLOGICAL(D1399),"",E1399-E1398)</f>
        <v>0</v>
      </c>
      <c r="G1399">
        <f>Weighting!$H$7</f>
        <v>0</v>
      </c>
      <c r="H1399">
        <f t="array" ref="H1399">FREQUENCY(IF('Data Transformation'!$B$4:$B$8425=B1395,'Data Transformation'!$G$4:$G$8425),'Bin Analysis'!$B1399)</f>
        <v>2073</v>
      </c>
      <c r="I1399">
        <f t="shared" ref="I1399:I1417" si="175">H1399-H1398</f>
        <v>0</v>
      </c>
      <c r="J1399">
        <f>IF(I1399=0,0,1)</f>
        <v>0</v>
      </c>
      <c r="K1399">
        <f>J1399*Weighting!$W$7</f>
        <v>0</v>
      </c>
      <c r="M1399" s="14"/>
    </row>
    <row r="1400" spans="1:25" x14ac:dyDescent="0.55000000000000004">
      <c r="A1400" s="32" t="str">
        <f>IF(Weighting!$P$8&gt;0,B1400,"")</f>
        <v/>
      </c>
      <c r="B1400" t="e">
        <f>Weighting!$C$8</f>
        <v>#DIV/0!</v>
      </c>
      <c r="C1400" t="e">
        <f>Weighting!$F$8</f>
        <v>#NUM!</v>
      </c>
      <c r="D1400" t="e">
        <f>IF(C1400=1,'Data Transformation'!$G$3+0.5*'Data Transformation'!$W$25,IF(C1401=1,D1401-'Data Transformation'!$W$25,FALSE))</f>
        <v>#NUM!</v>
      </c>
      <c r="E1400">
        <f t="array" ref="E1400">IF(ISLOGICAL(D1400),"",FREQUENCY(IF('Data Transformation'!$B$425:$B$8425='Bin Analysis'!$B1395,'Data Transformation'!$G$425:$G$8425),D1400))</f>
        <v>2001</v>
      </c>
      <c r="F1400">
        <f t="shared" si="174"/>
        <v>0</v>
      </c>
      <c r="G1400">
        <f>Weighting!$H$8</f>
        <v>0</v>
      </c>
      <c r="H1400">
        <f t="array" ref="H1400">FREQUENCY(IF('Data Transformation'!$B$4:$B$8425=B1395,'Data Transformation'!$G$4:$G$8425),'Bin Analysis'!$B1400)</f>
        <v>2073</v>
      </c>
      <c r="I1400">
        <f t="shared" si="175"/>
        <v>0</v>
      </c>
      <c r="J1400">
        <f t="shared" ref="J1400:J1417" si="176">IF(I1400=0,0,1)</f>
        <v>0</v>
      </c>
      <c r="K1400">
        <f>J1400*Weighting!$W$8</f>
        <v>0</v>
      </c>
      <c r="M1400" s="14"/>
    </row>
    <row r="1401" spans="1:25" x14ac:dyDescent="0.55000000000000004">
      <c r="A1401" s="32" t="str">
        <f>IF(Weighting!$P$9&gt;0,B1401,"")</f>
        <v/>
      </c>
      <c r="B1401" s="50" t="e">
        <f>Weighting!$C$9</f>
        <v>#DIV/0!</v>
      </c>
      <c r="C1401" t="e">
        <f>Weighting!$F$9</f>
        <v>#NUM!</v>
      </c>
      <c r="D1401" t="e">
        <f>IF(C1401=1,'Data Transformation'!$G$3+0.5*'Data Transformation'!$W$25,IF(C1402=1,D1402-'Data Transformation'!$W$25,FALSE))</f>
        <v>#NUM!</v>
      </c>
      <c r="E1401">
        <f t="array" ref="E1401">IF(ISLOGICAL(D1401),"",FREQUENCY(IF('Data Transformation'!$B$425:$B$8425='Bin Analysis'!$B1395,'Data Transformation'!$G$425:$G$8425),D1401))</f>
        <v>2001</v>
      </c>
      <c r="F1401">
        <f t="shared" si="174"/>
        <v>0</v>
      </c>
      <c r="G1401">
        <f>Weighting!$H$9</f>
        <v>0</v>
      </c>
      <c r="H1401">
        <f t="array" ref="H1401">FREQUENCY(IF('Data Transformation'!$B$4:$B$8425=B1395,'Data Transformation'!$G$4:$G$8425),'Bin Analysis'!$B1401)</f>
        <v>2073</v>
      </c>
      <c r="I1401">
        <f t="shared" si="175"/>
        <v>0</v>
      </c>
      <c r="J1401">
        <f t="shared" si="176"/>
        <v>0</v>
      </c>
      <c r="K1401">
        <f>J1401*Weighting!$W$9</f>
        <v>0</v>
      </c>
      <c r="M1401" s="14"/>
    </row>
    <row r="1402" spans="1:25" x14ac:dyDescent="0.55000000000000004">
      <c r="A1402" s="32" t="str">
        <f>IF(Weighting!$P$10&gt;0,B1402,"")</f>
        <v/>
      </c>
      <c r="B1402" t="e">
        <f>Weighting!$C$10</f>
        <v>#DIV/0!</v>
      </c>
      <c r="C1402" t="e">
        <f>Weighting!$F$10</f>
        <v>#NUM!</v>
      </c>
      <c r="D1402" t="e">
        <f>IF(C1402=1,'Data Transformation'!$G$3+0.5*'Data Transformation'!$W$25,IF(C1403=1,D1403-'Data Transformation'!$W$25,FALSE))</f>
        <v>#NUM!</v>
      </c>
      <c r="E1402">
        <f t="array" ref="E1402">IF(ISLOGICAL(D1402),"",FREQUENCY(IF('Data Transformation'!$B$425:$B$8425='Bin Analysis'!$B1395,'Data Transformation'!$G$425:$G$8425),D1402))</f>
        <v>2001</v>
      </c>
      <c r="F1402">
        <f t="shared" si="174"/>
        <v>0</v>
      </c>
      <c r="G1402">
        <f>Weighting!$H$10</f>
        <v>0</v>
      </c>
      <c r="H1402">
        <f t="array" ref="H1402">FREQUENCY(IF('Data Transformation'!$B$4:$B$8425=B1395,'Data Transformation'!$G$4:$G$8425),'Bin Analysis'!$B1402)</f>
        <v>2073</v>
      </c>
      <c r="I1402">
        <f t="shared" si="175"/>
        <v>0</v>
      </c>
      <c r="J1402">
        <f t="shared" si="176"/>
        <v>0</v>
      </c>
      <c r="K1402">
        <f>J1402*Weighting!$W$10</f>
        <v>0</v>
      </c>
      <c r="M1402" s="14"/>
    </row>
    <row r="1403" spans="1:25" x14ac:dyDescent="0.55000000000000004">
      <c r="A1403" s="32" t="str">
        <f>IF(Weighting!$P$11&gt;0,B1403,"")</f>
        <v/>
      </c>
      <c r="B1403" t="e">
        <f>Weighting!$C$11</f>
        <v>#DIV/0!</v>
      </c>
      <c r="C1403" t="e">
        <f>Weighting!$F$11</f>
        <v>#NUM!</v>
      </c>
      <c r="D1403" t="e">
        <f>IF(C1403=1,'Data Transformation'!$G$3+0.5*'Data Transformation'!$W$25,IF(C1404=1,D1404-'Data Transformation'!$W$25,FALSE))</f>
        <v>#NUM!</v>
      </c>
      <c r="E1403">
        <f t="array" ref="E1403">IF(ISLOGICAL(D1403),"",FREQUENCY(IF('Data Transformation'!$B$425:$B$8425='Bin Analysis'!$B1395,'Data Transformation'!$G$425:$G$8425),D1403))</f>
        <v>2001</v>
      </c>
      <c r="F1403">
        <f t="shared" si="174"/>
        <v>0</v>
      </c>
      <c r="G1403">
        <f>Weighting!$H$11</f>
        <v>0</v>
      </c>
      <c r="H1403">
        <f t="array" ref="H1403">FREQUENCY(IF('Data Transformation'!$B$4:$B$8425=B1395,'Data Transformation'!$G$4:$G$8425),'Bin Analysis'!$B1403)</f>
        <v>2073</v>
      </c>
      <c r="I1403">
        <f t="shared" si="175"/>
        <v>0</v>
      </c>
      <c r="J1403">
        <f t="shared" si="176"/>
        <v>0</v>
      </c>
      <c r="K1403">
        <f>J1403*Weighting!$W$11</f>
        <v>0</v>
      </c>
      <c r="M1403" s="14"/>
    </row>
    <row r="1404" spans="1:25" x14ac:dyDescent="0.55000000000000004">
      <c r="A1404" s="32" t="str">
        <f>IF(Weighting!$P$12&gt;0,B1404,"")</f>
        <v/>
      </c>
      <c r="B1404" t="e">
        <f>Weighting!$C$12</f>
        <v>#DIV/0!</v>
      </c>
      <c r="C1404" t="e">
        <f>Weighting!$F$12</f>
        <v>#NUM!</v>
      </c>
      <c r="D1404" t="e">
        <f>IF(C1404=1,'Data Transformation'!$G$3+0.5*'Data Transformation'!$W$25,IF(C1405=1,D1405-'Data Transformation'!$W$25,FALSE))</f>
        <v>#NUM!</v>
      </c>
      <c r="E1404">
        <f t="array" ref="E1404">IF(ISLOGICAL(D1404),"",FREQUENCY(IF('Data Transformation'!$B$425:$B$8425='Bin Analysis'!$B1395,'Data Transformation'!$G$425:$G$8425),D1404))</f>
        <v>2001</v>
      </c>
      <c r="F1404">
        <f t="shared" si="174"/>
        <v>0</v>
      </c>
      <c r="G1404">
        <f>Weighting!$H$12</f>
        <v>0</v>
      </c>
      <c r="H1404">
        <f t="array" ref="H1404">FREQUENCY(IF('Data Transformation'!$B$4:$B$8425=B1395,'Data Transformation'!$G$4:$G$8425),'Bin Analysis'!$B1404)</f>
        <v>2073</v>
      </c>
      <c r="I1404">
        <f t="shared" si="175"/>
        <v>0</v>
      </c>
      <c r="J1404">
        <f t="shared" si="176"/>
        <v>0</v>
      </c>
      <c r="K1404">
        <f>J1404*Weighting!$W$12</f>
        <v>0</v>
      </c>
      <c r="M1404" s="14"/>
    </row>
    <row r="1405" spans="1:25" x14ac:dyDescent="0.55000000000000004">
      <c r="A1405" s="32" t="str">
        <f>IF(Weighting!$P$13&gt;0,B1405,"")</f>
        <v/>
      </c>
      <c r="B1405" t="e">
        <f>Weighting!$C$13</f>
        <v>#DIV/0!</v>
      </c>
      <c r="C1405" t="e">
        <f>Weighting!$F$13</f>
        <v>#NUM!</v>
      </c>
      <c r="D1405" t="e">
        <f>IF(C1405=1,'Data Transformation'!$G$3+0.5*'Data Transformation'!$W$25,IF(C1406=1,D1406-'Data Transformation'!$W$25,FALSE))</f>
        <v>#NUM!</v>
      </c>
      <c r="E1405">
        <f t="array" ref="E1405">IF(ISLOGICAL(D1405),"",FREQUENCY(IF('Data Transformation'!$B$425:$B$8425='Bin Analysis'!$B1395,'Data Transformation'!$G$425:$G$8425),D1405))</f>
        <v>2001</v>
      </c>
      <c r="F1405">
        <f t="shared" si="174"/>
        <v>0</v>
      </c>
      <c r="G1405">
        <f>Weighting!$H$13</f>
        <v>0</v>
      </c>
      <c r="H1405">
        <f t="array" ref="H1405">FREQUENCY(IF('Data Transformation'!$B$4:$B$8425=B1395,'Data Transformation'!$G$4:$G$8425),'Bin Analysis'!$B1405)</f>
        <v>2073</v>
      </c>
      <c r="I1405">
        <f t="shared" si="175"/>
        <v>0</v>
      </c>
      <c r="J1405">
        <f t="shared" si="176"/>
        <v>0</v>
      </c>
      <c r="K1405">
        <f>J1405*Weighting!$W$13</f>
        <v>0</v>
      </c>
      <c r="M1405" s="14"/>
    </row>
    <row r="1406" spans="1:25" x14ac:dyDescent="0.55000000000000004">
      <c r="A1406" s="32" t="str">
        <f>IF(Weighting!$P$14&gt;0,B1406,"")</f>
        <v/>
      </c>
      <c r="B1406" t="e">
        <f>Weighting!$C$14</f>
        <v>#DIV/0!</v>
      </c>
      <c r="C1406" t="e">
        <f>Weighting!$F$14</f>
        <v>#NUM!</v>
      </c>
      <c r="D1406" t="e">
        <f>IF(C1406=1,'Data Transformation'!$G$3+0.5*'Data Transformation'!$W$25,IF(C1407=1,D1407-'Data Transformation'!$W$25,FALSE))</f>
        <v>#NUM!</v>
      </c>
      <c r="E1406">
        <f t="array" ref="E1406">IF(ISLOGICAL(D1406),"",FREQUENCY(IF('Data Transformation'!$B$425:$B$8425='Bin Analysis'!$B1395,'Data Transformation'!$G$425:$G$8425),D1406))</f>
        <v>2001</v>
      </c>
      <c r="F1406">
        <f t="shared" si="174"/>
        <v>0</v>
      </c>
      <c r="G1406">
        <f>Weighting!$H$14</f>
        <v>0</v>
      </c>
      <c r="H1406">
        <f t="array" ref="H1406">FREQUENCY(IF('Data Transformation'!$B$4:$B$8425=B1395,'Data Transformation'!$G$4:$G$8425),'Bin Analysis'!$B1406)</f>
        <v>2073</v>
      </c>
      <c r="I1406">
        <f t="shared" si="175"/>
        <v>0</v>
      </c>
      <c r="J1406">
        <f t="shared" si="176"/>
        <v>0</v>
      </c>
      <c r="K1406">
        <f>J1406*Weighting!$W$14</f>
        <v>0</v>
      </c>
      <c r="M1406" s="14"/>
    </row>
    <row r="1407" spans="1:25" x14ac:dyDescent="0.55000000000000004">
      <c r="A1407" s="32" t="str">
        <f>IF(Weighting!$P$15&gt;0,B1407,"")</f>
        <v/>
      </c>
      <c r="B1407" t="e">
        <f>Weighting!$C$15</f>
        <v>#DIV/0!</v>
      </c>
      <c r="C1407" t="e">
        <f>Weighting!$F$15</f>
        <v>#NUM!</v>
      </c>
      <c r="D1407" t="e">
        <f>IF(C1407=1,'Data Transformation'!$G$3+0.5*'Data Transformation'!$W$25,IF(C1408=1,D1408-'Data Transformation'!$W$25,FALSE))</f>
        <v>#NUM!</v>
      </c>
      <c r="E1407">
        <f t="array" ref="E1407">IF(ISLOGICAL(D1407),"",FREQUENCY(IF('Data Transformation'!$B$425:$B$8425='Bin Analysis'!$B1395,'Data Transformation'!$G$425:$G$8425),D1407))</f>
        <v>2001</v>
      </c>
      <c r="F1407">
        <f t="shared" si="174"/>
        <v>0</v>
      </c>
      <c r="G1407">
        <f>Weighting!$H$15</f>
        <v>0</v>
      </c>
      <c r="H1407">
        <f t="array" ref="H1407">FREQUENCY(IF('Data Transformation'!$B$4:$B$8425=B1395,'Data Transformation'!$G$4:$G$8425),'Bin Analysis'!$B1407)</f>
        <v>2073</v>
      </c>
      <c r="I1407">
        <f t="shared" si="175"/>
        <v>0</v>
      </c>
      <c r="J1407">
        <f t="shared" si="176"/>
        <v>0</v>
      </c>
      <c r="K1407">
        <f>J1407*Weighting!$W$15</f>
        <v>0</v>
      </c>
      <c r="M1407" s="14"/>
    </row>
    <row r="1408" spans="1:25" x14ac:dyDescent="0.55000000000000004">
      <c r="A1408" s="32" t="str">
        <f>IF(Weighting!$P$16&gt;0,B1408,"")</f>
        <v/>
      </c>
      <c r="B1408" t="e">
        <f>Weighting!$C$16</f>
        <v>#DIV/0!</v>
      </c>
      <c r="C1408" t="e">
        <f>Weighting!$F$16</f>
        <v>#NUM!</v>
      </c>
      <c r="D1408" t="e">
        <f>IF(C1408=1,'Data Transformation'!$G$3+0.5*'Data Transformation'!$W$25,IF(C1409=1,D1409-'Data Transformation'!$W$25,FALSE))</f>
        <v>#NUM!</v>
      </c>
      <c r="E1408">
        <f t="array" ref="E1408">IF(ISLOGICAL(D1408),"",FREQUENCY(IF('Data Transformation'!$B$425:$B$8425='Bin Analysis'!$B1395,'Data Transformation'!$G$425:$G$8425),D1408))</f>
        <v>2001</v>
      </c>
      <c r="F1408">
        <f t="shared" si="174"/>
        <v>0</v>
      </c>
      <c r="G1408">
        <f>Weighting!$H$16</f>
        <v>0</v>
      </c>
      <c r="H1408">
        <f t="array" ref="H1408">FREQUENCY(IF('Data Transformation'!$B$4:$B$8425=B1395,'Data Transformation'!$G$4:$G$8425),'Bin Analysis'!$B1408)</f>
        <v>2073</v>
      </c>
      <c r="I1408">
        <f t="shared" si="175"/>
        <v>0</v>
      </c>
      <c r="J1408">
        <f t="shared" si="176"/>
        <v>0</v>
      </c>
      <c r="K1408">
        <f>J1408*Weighting!$W$16</f>
        <v>0</v>
      </c>
      <c r="M1408" s="14"/>
    </row>
    <row r="1409" spans="1:25" x14ac:dyDescent="0.55000000000000004">
      <c r="A1409" s="32" t="str">
        <f>IF(Weighting!$P$17&gt;0,B1409,"")</f>
        <v/>
      </c>
      <c r="B1409" t="e">
        <f>Weighting!$C$17</f>
        <v>#DIV/0!</v>
      </c>
      <c r="C1409" t="e">
        <f>Weighting!$F$17</f>
        <v>#NUM!</v>
      </c>
      <c r="D1409" t="e">
        <f>IF(C1409=1,'Data Transformation'!$G$3+0.5*'Data Transformation'!$W$25,IF(C1410=1,D1410-'Data Transformation'!$W$25,FALSE))</f>
        <v>#NUM!</v>
      </c>
      <c r="E1409">
        <f t="array" ref="E1409">IF(ISLOGICAL(D1409),"",FREQUENCY(IF('Data Transformation'!$B$425:$B$8425='Bin Analysis'!$B1395,'Data Transformation'!$G$425:$G$8425),D1409))</f>
        <v>2001</v>
      </c>
      <c r="F1409">
        <f t="shared" si="174"/>
        <v>0</v>
      </c>
      <c r="G1409">
        <f>Weighting!$H$17</f>
        <v>0</v>
      </c>
      <c r="H1409">
        <f t="array" ref="H1409">FREQUENCY(IF('Data Transformation'!$B$4:$B$8425=B1395,'Data Transformation'!$G$4:$G$8425),'Bin Analysis'!$B1409)</f>
        <v>2073</v>
      </c>
      <c r="I1409">
        <f t="shared" si="175"/>
        <v>0</v>
      </c>
      <c r="J1409">
        <f t="shared" si="176"/>
        <v>0</v>
      </c>
      <c r="K1409">
        <f>J1409*Weighting!$W$17</f>
        <v>0</v>
      </c>
      <c r="M1409" s="14"/>
    </row>
    <row r="1410" spans="1:25" x14ac:dyDescent="0.55000000000000004">
      <c r="A1410" s="32" t="str">
        <f>IF(Weighting!$P$18&gt;0,B1410,"")</f>
        <v/>
      </c>
      <c r="B1410" t="e">
        <f>Weighting!$C$18</f>
        <v>#DIV/0!</v>
      </c>
      <c r="C1410" t="e">
        <f>Weighting!$F$18</f>
        <v>#NUM!</v>
      </c>
      <c r="D1410" t="e">
        <f>IF(C1410=1,'Data Transformation'!$G$3+0.5*'Data Transformation'!$W$25,IF(C1411=1,D1411-'Data Transformation'!$W$25,FALSE))</f>
        <v>#NUM!</v>
      </c>
      <c r="E1410">
        <f t="array" ref="E1410">IF(ISLOGICAL(D1410),"",FREQUENCY(IF('Data Transformation'!$B$425:$B$8425='Bin Analysis'!$B1395,'Data Transformation'!$G$425:$G$8425),D1410))</f>
        <v>2001</v>
      </c>
      <c r="F1410">
        <f t="shared" si="174"/>
        <v>0</v>
      </c>
      <c r="G1410">
        <f>Weighting!$H$18</f>
        <v>0</v>
      </c>
      <c r="H1410">
        <f t="array" ref="H1410">FREQUENCY(IF('Data Transformation'!$B$4:$B$8425=B1395,'Data Transformation'!$G$4:$G$8425),'Bin Analysis'!$B1410)</f>
        <v>2073</v>
      </c>
      <c r="I1410">
        <f t="shared" si="175"/>
        <v>0</v>
      </c>
      <c r="J1410">
        <f t="shared" si="176"/>
        <v>0</v>
      </c>
      <c r="K1410">
        <f>J1410*Weighting!$W$18</f>
        <v>0</v>
      </c>
      <c r="M1410" s="14"/>
    </row>
    <row r="1411" spans="1:25" x14ac:dyDescent="0.55000000000000004">
      <c r="A1411" s="32" t="str">
        <f>IF(Weighting!$P$19&gt;0,B1411,"")</f>
        <v/>
      </c>
      <c r="B1411" t="e">
        <f>Weighting!$C$19</f>
        <v>#DIV/0!</v>
      </c>
      <c r="C1411" t="e">
        <f>Weighting!$F$19</f>
        <v>#NUM!</v>
      </c>
      <c r="D1411" t="e">
        <f>IF(C1411=1,'Data Transformation'!$G$3+0.5*'Data Transformation'!$W$25,IF(C1412=1,D1412-'Data Transformation'!$W$25,FALSE))</f>
        <v>#NUM!</v>
      </c>
      <c r="E1411">
        <f t="array" ref="E1411">IF(ISLOGICAL(D1411),"",FREQUENCY(IF('Data Transformation'!$B$425:$B$8425='Bin Analysis'!$B1395,'Data Transformation'!$G$425:$G$8425),D1411))</f>
        <v>2001</v>
      </c>
      <c r="F1411">
        <f t="shared" si="174"/>
        <v>0</v>
      </c>
      <c r="G1411">
        <f>Weighting!$H$19</f>
        <v>0</v>
      </c>
      <c r="H1411">
        <f t="array" ref="H1411">FREQUENCY(IF('Data Transformation'!$B$4:$B$8425=B1395,'Data Transformation'!$G$4:$G$8425),'Bin Analysis'!$B1411)</f>
        <v>2073</v>
      </c>
      <c r="I1411">
        <f t="shared" si="175"/>
        <v>0</v>
      </c>
      <c r="J1411">
        <f t="shared" si="176"/>
        <v>0</v>
      </c>
      <c r="K1411">
        <f>J1411*Weighting!$W$19</f>
        <v>0</v>
      </c>
      <c r="M1411" s="14"/>
    </row>
    <row r="1412" spans="1:25" x14ac:dyDescent="0.55000000000000004">
      <c r="A1412" s="32" t="str">
        <f>IF(Weighting!$P$20&gt;0,B1412,"")</f>
        <v/>
      </c>
      <c r="B1412" t="e">
        <f>Weighting!$C$20</f>
        <v>#DIV/0!</v>
      </c>
      <c r="C1412" t="e">
        <f>Weighting!$F$20</f>
        <v>#NUM!</v>
      </c>
      <c r="D1412" t="e">
        <f>IF(C1412=1,'Data Transformation'!$G$3+0.5*'Data Transformation'!$W$25,IF(C1413=1,D1413-'Data Transformation'!$W$25,FALSE))</f>
        <v>#NUM!</v>
      </c>
      <c r="E1412">
        <f t="array" ref="E1412">IF(ISLOGICAL(D1412),"",FREQUENCY(IF('Data Transformation'!$B$425:$B$8425='Bin Analysis'!$B1395,'Data Transformation'!$G$425:$G$8425),D1412))</f>
        <v>2001</v>
      </c>
      <c r="F1412">
        <f t="shared" si="174"/>
        <v>0</v>
      </c>
      <c r="G1412">
        <f>Weighting!$H$20</f>
        <v>0</v>
      </c>
      <c r="H1412">
        <f t="array" ref="H1412">FREQUENCY(IF('Data Transformation'!$B$4:$B$8425=B1395,'Data Transformation'!$G$4:$G$8425),'Bin Analysis'!$B1412)</f>
        <v>2073</v>
      </c>
      <c r="I1412">
        <f t="shared" si="175"/>
        <v>0</v>
      </c>
      <c r="J1412">
        <f t="shared" si="176"/>
        <v>0</v>
      </c>
      <c r="K1412">
        <f>J1412*Weighting!$W$20</f>
        <v>0</v>
      </c>
      <c r="M1412" s="14"/>
    </row>
    <row r="1413" spans="1:25" x14ac:dyDescent="0.55000000000000004">
      <c r="A1413" s="32" t="str">
        <f>IF(Weighting!$P$21&gt;0,B1413,"")</f>
        <v/>
      </c>
      <c r="B1413" t="e">
        <f>Weighting!$C$21</f>
        <v>#DIV/0!</v>
      </c>
      <c r="C1413" t="e">
        <f>Weighting!$F$21</f>
        <v>#NUM!</v>
      </c>
      <c r="D1413" t="e">
        <f>IF(C1413=1,'Data Transformation'!$G$3+0.5*'Data Transformation'!$W$25,IF(C1414=1,D1414-'Data Transformation'!$W$25,FALSE))</f>
        <v>#NUM!</v>
      </c>
      <c r="E1413">
        <f t="array" ref="E1413">IF(ISLOGICAL(D1413),"",FREQUENCY(IF('Data Transformation'!$B$425:$B$8425='Bin Analysis'!$B1395,'Data Transformation'!$G$425:$G$8425),D1413))</f>
        <v>2001</v>
      </c>
      <c r="F1413">
        <f t="shared" si="174"/>
        <v>0</v>
      </c>
      <c r="G1413">
        <f>Weighting!$H$21</f>
        <v>0</v>
      </c>
      <c r="H1413">
        <f t="array" ref="H1413">FREQUENCY(IF('Data Transformation'!$B$4:$B$8425=B1395,'Data Transformation'!$G$4:$G$8425),'Bin Analysis'!$B1413)</f>
        <v>2073</v>
      </c>
      <c r="I1413">
        <f t="shared" si="175"/>
        <v>0</v>
      </c>
      <c r="J1413">
        <f t="shared" si="176"/>
        <v>0</v>
      </c>
      <c r="K1413">
        <f>J1413*Weighting!$W$21</f>
        <v>0</v>
      </c>
      <c r="M1413" s="14"/>
    </row>
    <row r="1414" spans="1:25" x14ac:dyDescent="0.55000000000000004">
      <c r="A1414" s="32" t="str">
        <f>IF(Weighting!$P$22&gt;0,B1414,"")</f>
        <v/>
      </c>
      <c r="B1414" t="e">
        <f>Weighting!$C$22</f>
        <v>#DIV/0!</v>
      </c>
      <c r="C1414" t="e">
        <f>Weighting!$F$22</f>
        <v>#NUM!</v>
      </c>
      <c r="D1414" t="e">
        <f>IF(C1414=1,'Data Transformation'!$G$3+0.5*'Data Transformation'!$W$25,IF(C1415=1,D1415-'Data Transformation'!$W$25,FALSE))</f>
        <v>#NUM!</v>
      </c>
      <c r="E1414">
        <f t="array" ref="E1414">IF(ISLOGICAL(D1414),"",FREQUENCY(IF('Data Transformation'!$B$425:$B$8425='Bin Analysis'!$B1395,'Data Transformation'!$G$425:$G$8425),D1414))</f>
        <v>2001</v>
      </c>
      <c r="F1414">
        <f t="shared" si="174"/>
        <v>0</v>
      </c>
      <c r="G1414">
        <f>Weighting!$H$22</f>
        <v>0</v>
      </c>
      <c r="H1414">
        <f t="array" ref="H1414">FREQUENCY(IF('Data Transformation'!$B$4:$B$8425=B1395,'Data Transformation'!$G$4:$G$8425),'Bin Analysis'!$B1414)</f>
        <v>2073</v>
      </c>
      <c r="I1414">
        <f t="shared" si="175"/>
        <v>0</v>
      </c>
      <c r="J1414">
        <f t="shared" si="176"/>
        <v>0</v>
      </c>
      <c r="K1414">
        <f>J1414*Weighting!$W$22</f>
        <v>0</v>
      </c>
      <c r="M1414" s="14"/>
    </row>
    <row r="1415" spans="1:25" x14ac:dyDescent="0.55000000000000004">
      <c r="A1415" s="32" t="str">
        <f>IF(Weighting!$P$23&gt;0,B1415,"")</f>
        <v/>
      </c>
      <c r="B1415" t="e">
        <f>Weighting!$C$23</f>
        <v>#DIV/0!</v>
      </c>
      <c r="C1415" t="e">
        <f>Weighting!$F$23</f>
        <v>#NUM!</v>
      </c>
      <c r="D1415" t="e">
        <f>IF(C1415=1,'Data Transformation'!$G$3+0.5*'Data Transformation'!$W$25,IF(C1416=1,D1416-'Data Transformation'!$W$25,FALSE))</f>
        <v>#NUM!</v>
      </c>
      <c r="E1415">
        <f t="array" ref="E1415">IF(ISLOGICAL(D1415),"",FREQUENCY(IF('Data Transformation'!$B$425:$B$8425='Bin Analysis'!$B1395,'Data Transformation'!$G$425:$G$8425),D1415))</f>
        <v>2001</v>
      </c>
      <c r="F1415">
        <f t="shared" si="174"/>
        <v>0</v>
      </c>
      <c r="G1415">
        <f>Weighting!$H$23</f>
        <v>0</v>
      </c>
      <c r="H1415">
        <f t="array" ref="H1415">FREQUENCY(IF('Data Transformation'!$B$4:$B$8425=B1395,'Data Transformation'!$G$4:$G$8425),'Bin Analysis'!$B1415)</f>
        <v>2073</v>
      </c>
      <c r="I1415">
        <f t="shared" si="175"/>
        <v>0</v>
      </c>
      <c r="J1415">
        <f t="shared" si="176"/>
        <v>0</v>
      </c>
      <c r="K1415">
        <f>J1415*Weighting!$W$23</f>
        <v>0</v>
      </c>
      <c r="M1415" s="14"/>
    </row>
    <row r="1416" spans="1:25" x14ac:dyDescent="0.55000000000000004">
      <c r="A1416" s="32" t="str">
        <f>IF(Weighting!$P$24&gt;0,B1416,"")</f>
        <v/>
      </c>
      <c r="B1416" t="e">
        <f>Weighting!$C$24</f>
        <v>#DIV/0!</v>
      </c>
      <c r="C1416" t="e">
        <f>Weighting!$F$24</f>
        <v>#NUM!</v>
      </c>
      <c r="D1416" t="e">
        <f>IF(C1416=1,'Data Transformation'!$G$3+0.5*'Data Transformation'!$W$25,IF(C1417=1,D1417-'Data Transformation'!$W$25,FALSE))</f>
        <v>#NUM!</v>
      </c>
      <c r="E1416">
        <f t="array" ref="E1416">IF(ISLOGICAL(D1416),"",FREQUENCY(IF('Data Transformation'!$B$425:$B$8425='Bin Analysis'!$B1395,'Data Transformation'!$G$425:$G$8425),D1416))</f>
        <v>2001</v>
      </c>
      <c r="F1416">
        <f t="shared" si="174"/>
        <v>0</v>
      </c>
      <c r="G1416">
        <f>Weighting!$H$24</f>
        <v>0</v>
      </c>
      <c r="H1416">
        <f t="array" ref="H1416">FREQUENCY(IF('Data Transformation'!$B$4:$B$8425=B1395,'Data Transformation'!$G$4:$G$8425),'Bin Analysis'!$B1416)</f>
        <v>2073</v>
      </c>
      <c r="I1416">
        <f t="shared" si="175"/>
        <v>0</v>
      </c>
      <c r="J1416">
        <f t="shared" si="176"/>
        <v>0</v>
      </c>
      <c r="K1416">
        <f>J1416*Weighting!$W$24</f>
        <v>0</v>
      </c>
      <c r="M1416" s="14"/>
    </row>
    <row r="1417" spans="1:25" x14ac:dyDescent="0.55000000000000004">
      <c r="A1417" s="32" t="str">
        <f>IF(Weighting!$P$25&gt;0,B1417,"")</f>
        <v/>
      </c>
      <c r="B1417" t="e">
        <f>Weighting!$C$25</f>
        <v>#DIV/0!</v>
      </c>
      <c r="C1417" t="e">
        <f>Weighting!$F$25</f>
        <v>#NUM!</v>
      </c>
      <c r="D1417" t="e">
        <f>IF(C1417=1,'Data Transformation'!$G$3+0.5*'Data Transformation'!$W$25,IF(C1418=1,D1418-'Data Transformation'!$W$25,FALSE))</f>
        <v>#NUM!</v>
      </c>
      <c r="E1417">
        <f t="array" ref="E1417">IF(ISLOGICAL(D1417),"",FREQUENCY(IF('Data Transformation'!$B$425:$B$8425='Bin Analysis'!$B1395,'Data Transformation'!$G$425:$G$8425),D1417))</f>
        <v>2001</v>
      </c>
      <c r="F1417">
        <f t="shared" si="174"/>
        <v>0</v>
      </c>
      <c r="G1417">
        <f>Weighting!$H$25</f>
        <v>0</v>
      </c>
      <c r="H1417">
        <f t="array" ref="H1417">FREQUENCY(IF('Data Transformation'!$B$4:$B$8425=B1395,'Data Transformation'!$G$4:$G$8425),'Bin Analysis'!$B1417)</f>
        <v>2073</v>
      </c>
      <c r="I1417">
        <f t="shared" si="175"/>
        <v>0</v>
      </c>
      <c r="J1417">
        <f t="shared" si="176"/>
        <v>0</v>
      </c>
      <c r="K1417">
        <f>J1417*Weighting!$W$25</f>
        <v>0</v>
      </c>
      <c r="M1417" s="14"/>
    </row>
    <row r="1418" spans="1:25" x14ac:dyDescent="0.55000000000000004">
      <c r="O1418"/>
      <c r="P1418"/>
      <c r="Q1418"/>
      <c r="R1418"/>
    </row>
    <row r="1419" spans="1:25" ht="23.35" x14ac:dyDescent="0.8">
      <c r="A1419" s="21" t="s">
        <v>0</v>
      </c>
      <c r="B1419" s="21" t="str">
        <f>IFERROR(VLOOKUP(C1419,'Data Transformation'!$L$6:$M$426,2,FALSE),"")</f>
        <v/>
      </c>
      <c r="C1419" s="21">
        <f>C1395+1</f>
        <v>59</v>
      </c>
      <c r="D1419" s="21"/>
      <c r="E1419" s="21"/>
      <c r="F1419" s="21"/>
      <c r="G1419" s="21"/>
      <c r="H1419" s="22"/>
      <c r="I1419" s="22"/>
      <c r="J1419" s="22"/>
      <c r="K1419" s="21"/>
      <c r="L1419" s="21" t="str">
        <f>B1419</f>
        <v/>
      </c>
      <c r="M1419" s="23" t="e">
        <f>INDEX('Data Transformation'!$O$4:$O$424,MATCH($B1419,'Data Transformation'!$M$4:$M$424,0),MATCH($M$2,'Data Transformation'!$O$3,0))</f>
        <v>#N/A</v>
      </c>
      <c r="N1419" s="27" t="e">
        <f>IF('Input and Summary Results'!$J$16="minimum",'Bin Analysis'!X1420/(M1419-1),'Bin Analysis'!Y1419/('Bin Analysis'!M1419-1))</f>
        <v>#N/A</v>
      </c>
      <c r="O1419" s="27" t="e">
        <f>IF(M1419=FALSE,NA(),(VLOOKUP(1,C1422:K1441,4,FALSE))/(M1419-1))</f>
        <v>#N/A</v>
      </c>
      <c r="P1419" s="27" t="e">
        <f>IF(M1419=FALSE,NA(),SUM(J1422:J1441)/Weighting!$S$5)</f>
        <v>#N/A</v>
      </c>
      <c r="Q1419" s="27" t="e">
        <f>IF(M1419=FALSE,NA(),SUM(K1422:K1441)/Weighting!$S$6)</f>
        <v>#N/A</v>
      </c>
      <c r="R1419" s="27" t="e">
        <f>IF(M1419=FALSE,NA(),(VLOOKUP(1,G1422:K1441,3,FALSE))/(M1419-1))</f>
        <v>#N/A</v>
      </c>
      <c r="S1419" s="22" t="e">
        <f>IF(M1419=FALSE,NA(),IF(SUM(J1422:J1441)=2,"yes","no"))</f>
        <v>#N/A</v>
      </c>
      <c r="X1419" s="2" cm="2">
        <f t="array" ref="X1419:X1420">FREQUENCY(IF('Data Transformation'!$B$425:$B$6424='Bin Analysis'!L1419,'Data Transformation'!$G$425:$G$6424),'Data Transformation'!$U$11)</f>
        <v>0</v>
      </c>
      <c r="Y1419" s="2" cm="2">
        <f t="array" ref="Y1419:Y1420">FREQUENCY(IF('Data Transformation'!$B$425:$B$6424='Bin Analysis'!L1419,'Data Transformation'!$G$425:$G$6424),'Data Transformation'!$U$12)</f>
        <v>0</v>
      </c>
    </row>
    <row r="1420" spans="1:25" x14ac:dyDescent="0.55000000000000004">
      <c r="A1420" s="14" t="s">
        <v>67</v>
      </c>
      <c r="B1420" t="s">
        <v>47</v>
      </c>
      <c r="C1420" t="s">
        <v>5</v>
      </c>
      <c r="D1420" t="s">
        <v>100</v>
      </c>
      <c r="E1420" t="s">
        <v>101</v>
      </c>
      <c r="F1420" t="s">
        <v>102</v>
      </c>
      <c r="G1420" t="s">
        <v>70</v>
      </c>
      <c r="H1420" t="s">
        <v>31</v>
      </c>
      <c r="I1420" t="s">
        <v>32</v>
      </c>
      <c r="J1420" t="s">
        <v>46</v>
      </c>
      <c r="K1420" s="14" t="s">
        <v>45</v>
      </c>
      <c r="M1420" s="14"/>
      <c r="X1420" s="2">
        <v>0</v>
      </c>
      <c r="Y1420" s="2">
        <v>0</v>
      </c>
    </row>
    <row r="1421" spans="1:25" x14ac:dyDescent="0.55000000000000004">
      <c r="A1421" s="32"/>
      <c r="D1421" t="e">
        <f>IF(C1421=1,'Data Transformation'!$G$3+0.5*'Data Transformation'!$W$25,IF(C1422=1,D1422-'Data Transformation'!$W$25,FALSE))</f>
        <v>#NUM!</v>
      </c>
      <c r="E1421">
        <f t="array" ref="E1421">IF(ISLOGICAL(D1421),"",FREQUENCY(IF('Data Transformation'!$B$425:$B$8425='Bin Analysis'!$B1419,'Data Transformation'!$G$425:$G$8425),D1421))</f>
        <v>2001</v>
      </c>
      <c r="F1421" t="e">
        <f>IF(ISLOGICAL(D1421),"",E1421-E1420)</f>
        <v>#VALUE!</v>
      </c>
      <c r="M1421" s="14"/>
    </row>
    <row r="1422" spans="1:25" x14ac:dyDescent="0.55000000000000004">
      <c r="A1422" s="32" t="e">
        <f>IF(Weighting!$P$6&gt;0,B1422,"")</f>
        <v>#NUM!</v>
      </c>
      <c r="B1422" t="e">
        <f>Weighting!$C$6</f>
        <v>#DIV/0!</v>
      </c>
      <c r="C1422" t="e">
        <f>Weighting!$F$6</f>
        <v>#NUM!</v>
      </c>
      <c r="D1422" t="e">
        <f>IF(C1422=1,'Data Transformation'!$G$3+0.5*'Data Transformation'!$W$25,IF(C1423=1,D1423-'Data Transformation'!$W$25,FALSE))</f>
        <v>#NUM!</v>
      </c>
      <c r="E1422">
        <f t="array" ref="E1422">IF(ISLOGICAL(D1422),"",FREQUENCY(IF('Data Transformation'!$B$425:$B$8425='Bin Analysis'!$B1419,'Data Transformation'!$G$425:$G$8425),D1422))</f>
        <v>2001</v>
      </c>
      <c r="F1422">
        <f>IF(ISLOGICAL(D1422),"",E1422-E1421)</f>
        <v>0</v>
      </c>
      <c r="G1422">
        <f>Weighting!$H$6</f>
        <v>1</v>
      </c>
      <c r="H1422">
        <f t="array" ref="H1422">FREQUENCY(IF('Data Transformation'!$B$4:$B$8425=B1419,'Data Transformation'!$G$4:$G$8425),'Bin Analysis'!$B1422)</f>
        <v>2073</v>
      </c>
      <c r="I1422">
        <f>H1422-H1421</f>
        <v>2073</v>
      </c>
      <c r="J1422">
        <f>IF(I1422=0,0,1)</f>
        <v>1</v>
      </c>
      <c r="K1422" t="e">
        <f>J1422*Weighting!$W$6</f>
        <v>#NUM!</v>
      </c>
      <c r="M1422" s="14"/>
    </row>
    <row r="1423" spans="1:25" x14ac:dyDescent="0.55000000000000004">
      <c r="A1423" s="32" t="str">
        <f>IF(Weighting!$P$7&gt;0,B1423,"")</f>
        <v/>
      </c>
      <c r="B1423" t="e">
        <f>Weighting!$C$7</f>
        <v>#DIV/0!</v>
      </c>
      <c r="C1423" t="e">
        <f>Weighting!$F$7</f>
        <v>#NUM!</v>
      </c>
      <c r="D1423" t="e">
        <f>IF(C1423=1,'Data Transformation'!$G$3+0.5*'Data Transformation'!$W$25,IF(C1424=1,D1424-'Data Transformation'!$W$25,FALSE))</f>
        <v>#NUM!</v>
      </c>
      <c r="E1423">
        <f t="array" ref="E1423">IF(ISLOGICAL(D1423),"",FREQUENCY(IF('Data Transformation'!$B$425:$B$8425='Bin Analysis'!$B1419,'Data Transformation'!$G$425:$G$8425),D1423))</f>
        <v>2001</v>
      </c>
      <c r="F1423">
        <f t="shared" ref="F1423:F1441" si="177">IF(ISLOGICAL(D1423),"",E1423-E1422)</f>
        <v>0</v>
      </c>
      <c r="G1423">
        <f>Weighting!$H$7</f>
        <v>0</v>
      </c>
      <c r="H1423">
        <f t="array" ref="H1423">FREQUENCY(IF('Data Transformation'!$B$4:$B$8425=B1419,'Data Transformation'!$G$4:$G$8425),'Bin Analysis'!$B1423)</f>
        <v>2073</v>
      </c>
      <c r="I1423">
        <f t="shared" ref="I1423:I1441" si="178">H1423-H1422</f>
        <v>0</v>
      </c>
      <c r="J1423">
        <f>IF(I1423=0,0,1)</f>
        <v>0</v>
      </c>
      <c r="K1423">
        <f>J1423*Weighting!$W$7</f>
        <v>0</v>
      </c>
      <c r="M1423" s="14"/>
    </row>
    <row r="1424" spans="1:25" x14ac:dyDescent="0.55000000000000004">
      <c r="A1424" s="32" t="str">
        <f>IF(Weighting!$P$8&gt;0,B1424,"")</f>
        <v/>
      </c>
      <c r="B1424" t="e">
        <f>Weighting!$C$8</f>
        <v>#DIV/0!</v>
      </c>
      <c r="C1424" t="e">
        <f>Weighting!$F$8</f>
        <v>#NUM!</v>
      </c>
      <c r="D1424" t="e">
        <f>IF(C1424=1,'Data Transformation'!$G$3+0.5*'Data Transformation'!$W$25,IF(C1425=1,D1425-'Data Transformation'!$W$25,FALSE))</f>
        <v>#NUM!</v>
      </c>
      <c r="E1424">
        <f t="array" ref="E1424">IF(ISLOGICAL(D1424),"",FREQUENCY(IF('Data Transformation'!$B$425:$B$8425='Bin Analysis'!$B1419,'Data Transformation'!$G$425:$G$8425),D1424))</f>
        <v>2001</v>
      </c>
      <c r="F1424">
        <f t="shared" si="177"/>
        <v>0</v>
      </c>
      <c r="G1424">
        <f>Weighting!$H$8</f>
        <v>0</v>
      </c>
      <c r="H1424">
        <f t="array" ref="H1424">FREQUENCY(IF('Data Transformation'!$B$4:$B$8425=B1419,'Data Transformation'!$G$4:$G$8425),'Bin Analysis'!$B1424)</f>
        <v>2073</v>
      </c>
      <c r="I1424">
        <f t="shared" si="178"/>
        <v>0</v>
      </c>
      <c r="J1424">
        <f t="shared" ref="J1424:J1441" si="179">IF(I1424=0,0,1)</f>
        <v>0</v>
      </c>
      <c r="K1424">
        <f>J1424*Weighting!$W$8</f>
        <v>0</v>
      </c>
      <c r="M1424" s="14"/>
    </row>
    <row r="1425" spans="1:13" x14ac:dyDescent="0.55000000000000004">
      <c r="A1425" s="32" t="str">
        <f>IF(Weighting!$P$9&gt;0,B1425,"")</f>
        <v/>
      </c>
      <c r="B1425" s="50" t="e">
        <f>Weighting!$C$9</f>
        <v>#DIV/0!</v>
      </c>
      <c r="C1425" t="e">
        <f>Weighting!$F$9</f>
        <v>#NUM!</v>
      </c>
      <c r="D1425" t="e">
        <f>IF(C1425=1,'Data Transformation'!$G$3+0.5*'Data Transformation'!$W$25,IF(C1426=1,D1426-'Data Transformation'!$W$25,FALSE))</f>
        <v>#NUM!</v>
      </c>
      <c r="E1425">
        <f t="array" ref="E1425">IF(ISLOGICAL(D1425),"",FREQUENCY(IF('Data Transformation'!$B$425:$B$8425='Bin Analysis'!$B1419,'Data Transformation'!$G$425:$G$8425),D1425))</f>
        <v>2001</v>
      </c>
      <c r="F1425">
        <f t="shared" si="177"/>
        <v>0</v>
      </c>
      <c r="G1425">
        <f>Weighting!$H$9</f>
        <v>0</v>
      </c>
      <c r="H1425">
        <f t="array" ref="H1425">FREQUENCY(IF('Data Transformation'!$B$4:$B$8425=B1419,'Data Transformation'!$G$4:$G$8425),'Bin Analysis'!$B1425)</f>
        <v>2073</v>
      </c>
      <c r="I1425">
        <f t="shared" si="178"/>
        <v>0</v>
      </c>
      <c r="J1425">
        <f t="shared" si="179"/>
        <v>0</v>
      </c>
      <c r="K1425">
        <f>J1425*Weighting!$W$9</f>
        <v>0</v>
      </c>
      <c r="M1425" s="14"/>
    </row>
    <row r="1426" spans="1:13" x14ac:dyDescent="0.55000000000000004">
      <c r="A1426" s="32" t="str">
        <f>IF(Weighting!$P$10&gt;0,B1426,"")</f>
        <v/>
      </c>
      <c r="B1426" t="e">
        <f>Weighting!$C$10</f>
        <v>#DIV/0!</v>
      </c>
      <c r="C1426" t="e">
        <f>Weighting!$F$10</f>
        <v>#NUM!</v>
      </c>
      <c r="D1426" t="e">
        <f>IF(C1426=1,'Data Transformation'!$G$3+0.5*'Data Transformation'!$W$25,IF(C1427=1,D1427-'Data Transformation'!$W$25,FALSE))</f>
        <v>#NUM!</v>
      </c>
      <c r="E1426">
        <f t="array" ref="E1426">IF(ISLOGICAL(D1426),"",FREQUENCY(IF('Data Transformation'!$B$425:$B$8425='Bin Analysis'!$B1419,'Data Transformation'!$G$425:$G$8425),D1426))</f>
        <v>2001</v>
      </c>
      <c r="F1426">
        <f t="shared" si="177"/>
        <v>0</v>
      </c>
      <c r="G1426">
        <f>Weighting!$H$10</f>
        <v>0</v>
      </c>
      <c r="H1426">
        <f t="array" ref="H1426">FREQUENCY(IF('Data Transformation'!$B$4:$B$8425=B1419,'Data Transformation'!$G$4:$G$8425),'Bin Analysis'!$B1426)</f>
        <v>2073</v>
      </c>
      <c r="I1426">
        <f t="shared" si="178"/>
        <v>0</v>
      </c>
      <c r="J1426">
        <f t="shared" si="179"/>
        <v>0</v>
      </c>
      <c r="K1426">
        <f>J1426*Weighting!$W$10</f>
        <v>0</v>
      </c>
      <c r="M1426" s="14"/>
    </row>
    <row r="1427" spans="1:13" x14ac:dyDescent="0.55000000000000004">
      <c r="A1427" s="32" t="str">
        <f>IF(Weighting!$P$11&gt;0,B1427,"")</f>
        <v/>
      </c>
      <c r="B1427" t="e">
        <f>Weighting!$C$11</f>
        <v>#DIV/0!</v>
      </c>
      <c r="C1427" t="e">
        <f>Weighting!$F$11</f>
        <v>#NUM!</v>
      </c>
      <c r="D1427" t="e">
        <f>IF(C1427=1,'Data Transformation'!$G$3+0.5*'Data Transformation'!$W$25,IF(C1428=1,D1428-'Data Transformation'!$W$25,FALSE))</f>
        <v>#NUM!</v>
      </c>
      <c r="E1427">
        <f t="array" ref="E1427">IF(ISLOGICAL(D1427),"",FREQUENCY(IF('Data Transformation'!$B$425:$B$8425='Bin Analysis'!$B1419,'Data Transformation'!$G$425:$G$8425),D1427))</f>
        <v>2001</v>
      </c>
      <c r="F1427">
        <f t="shared" si="177"/>
        <v>0</v>
      </c>
      <c r="G1427">
        <f>Weighting!$H$11</f>
        <v>0</v>
      </c>
      <c r="H1427">
        <f t="array" ref="H1427">FREQUENCY(IF('Data Transformation'!$B$4:$B$8425=B1419,'Data Transformation'!$G$4:$G$8425),'Bin Analysis'!$B1427)</f>
        <v>2073</v>
      </c>
      <c r="I1427">
        <f t="shared" si="178"/>
        <v>0</v>
      </c>
      <c r="J1427">
        <f t="shared" si="179"/>
        <v>0</v>
      </c>
      <c r="K1427">
        <f>J1427*Weighting!$W$11</f>
        <v>0</v>
      </c>
      <c r="M1427" s="14"/>
    </row>
    <row r="1428" spans="1:13" x14ac:dyDescent="0.55000000000000004">
      <c r="A1428" s="32" t="str">
        <f>IF(Weighting!$P$12&gt;0,B1428,"")</f>
        <v/>
      </c>
      <c r="B1428" t="e">
        <f>Weighting!$C$12</f>
        <v>#DIV/0!</v>
      </c>
      <c r="C1428" t="e">
        <f>Weighting!$F$12</f>
        <v>#NUM!</v>
      </c>
      <c r="D1428" t="e">
        <f>IF(C1428=1,'Data Transformation'!$G$3+0.5*'Data Transformation'!$W$25,IF(C1429=1,D1429-'Data Transformation'!$W$25,FALSE))</f>
        <v>#NUM!</v>
      </c>
      <c r="E1428">
        <f t="array" ref="E1428">IF(ISLOGICAL(D1428),"",FREQUENCY(IF('Data Transformation'!$B$425:$B$8425='Bin Analysis'!$B1419,'Data Transformation'!$G$425:$G$8425),D1428))</f>
        <v>2001</v>
      </c>
      <c r="F1428">
        <f t="shared" si="177"/>
        <v>0</v>
      </c>
      <c r="G1428">
        <f>Weighting!$H$12</f>
        <v>0</v>
      </c>
      <c r="H1428">
        <f t="array" ref="H1428">FREQUENCY(IF('Data Transformation'!$B$4:$B$8425=B1419,'Data Transformation'!$G$4:$G$8425),'Bin Analysis'!$B1428)</f>
        <v>2073</v>
      </c>
      <c r="I1428">
        <f t="shared" si="178"/>
        <v>0</v>
      </c>
      <c r="J1428">
        <f t="shared" si="179"/>
        <v>0</v>
      </c>
      <c r="K1428">
        <f>J1428*Weighting!$W$12</f>
        <v>0</v>
      </c>
      <c r="M1428" s="14"/>
    </row>
    <row r="1429" spans="1:13" x14ac:dyDescent="0.55000000000000004">
      <c r="A1429" s="32" t="str">
        <f>IF(Weighting!$P$13&gt;0,B1429,"")</f>
        <v/>
      </c>
      <c r="B1429" t="e">
        <f>Weighting!$C$13</f>
        <v>#DIV/0!</v>
      </c>
      <c r="C1429" t="e">
        <f>Weighting!$F$13</f>
        <v>#NUM!</v>
      </c>
      <c r="D1429" t="e">
        <f>IF(C1429=1,'Data Transformation'!$G$3+0.5*'Data Transformation'!$W$25,IF(C1430=1,D1430-'Data Transformation'!$W$25,FALSE))</f>
        <v>#NUM!</v>
      </c>
      <c r="E1429">
        <f t="array" ref="E1429">IF(ISLOGICAL(D1429),"",FREQUENCY(IF('Data Transformation'!$B$425:$B$8425='Bin Analysis'!$B1419,'Data Transformation'!$G$425:$G$8425),D1429))</f>
        <v>2001</v>
      </c>
      <c r="F1429">
        <f t="shared" si="177"/>
        <v>0</v>
      </c>
      <c r="G1429">
        <f>Weighting!$H$13</f>
        <v>0</v>
      </c>
      <c r="H1429">
        <f t="array" ref="H1429">FREQUENCY(IF('Data Transformation'!$B$4:$B$8425=B1419,'Data Transformation'!$G$4:$G$8425),'Bin Analysis'!$B1429)</f>
        <v>2073</v>
      </c>
      <c r="I1429">
        <f t="shared" si="178"/>
        <v>0</v>
      </c>
      <c r="J1429">
        <f t="shared" si="179"/>
        <v>0</v>
      </c>
      <c r="K1429">
        <f>J1429*Weighting!$W$13</f>
        <v>0</v>
      </c>
      <c r="M1429" s="14"/>
    </row>
    <row r="1430" spans="1:13" x14ac:dyDescent="0.55000000000000004">
      <c r="A1430" s="32" t="str">
        <f>IF(Weighting!$P$14&gt;0,B1430,"")</f>
        <v/>
      </c>
      <c r="B1430" t="e">
        <f>Weighting!$C$14</f>
        <v>#DIV/0!</v>
      </c>
      <c r="C1430" t="e">
        <f>Weighting!$F$14</f>
        <v>#NUM!</v>
      </c>
      <c r="D1430" t="e">
        <f>IF(C1430=1,'Data Transformation'!$G$3+0.5*'Data Transformation'!$W$25,IF(C1431=1,D1431-'Data Transformation'!$W$25,FALSE))</f>
        <v>#NUM!</v>
      </c>
      <c r="E1430">
        <f t="array" ref="E1430">IF(ISLOGICAL(D1430),"",FREQUENCY(IF('Data Transformation'!$B$425:$B$8425='Bin Analysis'!$B1419,'Data Transformation'!$G$425:$G$8425),D1430))</f>
        <v>2001</v>
      </c>
      <c r="F1430">
        <f t="shared" si="177"/>
        <v>0</v>
      </c>
      <c r="G1430">
        <f>Weighting!$H$14</f>
        <v>0</v>
      </c>
      <c r="H1430">
        <f t="array" ref="H1430">FREQUENCY(IF('Data Transformation'!$B$4:$B$8425=B1419,'Data Transformation'!$G$4:$G$8425),'Bin Analysis'!$B1430)</f>
        <v>2073</v>
      </c>
      <c r="I1430">
        <f t="shared" si="178"/>
        <v>0</v>
      </c>
      <c r="J1430">
        <f t="shared" si="179"/>
        <v>0</v>
      </c>
      <c r="K1430">
        <f>J1430*Weighting!$W$14</f>
        <v>0</v>
      </c>
      <c r="M1430" s="14"/>
    </row>
    <row r="1431" spans="1:13" x14ac:dyDescent="0.55000000000000004">
      <c r="A1431" s="32" t="str">
        <f>IF(Weighting!$P$15&gt;0,B1431,"")</f>
        <v/>
      </c>
      <c r="B1431" t="e">
        <f>Weighting!$C$15</f>
        <v>#DIV/0!</v>
      </c>
      <c r="C1431" t="e">
        <f>Weighting!$F$15</f>
        <v>#NUM!</v>
      </c>
      <c r="D1431" t="e">
        <f>IF(C1431=1,'Data Transformation'!$G$3+0.5*'Data Transformation'!$W$25,IF(C1432=1,D1432-'Data Transformation'!$W$25,FALSE))</f>
        <v>#NUM!</v>
      </c>
      <c r="E1431">
        <f t="array" ref="E1431">IF(ISLOGICAL(D1431),"",FREQUENCY(IF('Data Transformation'!$B$425:$B$8425='Bin Analysis'!$B1419,'Data Transformation'!$G$425:$G$8425),D1431))</f>
        <v>2001</v>
      </c>
      <c r="F1431">
        <f t="shared" si="177"/>
        <v>0</v>
      </c>
      <c r="G1431">
        <f>Weighting!$H$15</f>
        <v>0</v>
      </c>
      <c r="H1431">
        <f t="array" ref="H1431">FREQUENCY(IF('Data Transformation'!$B$4:$B$8425=B1419,'Data Transformation'!$G$4:$G$8425),'Bin Analysis'!$B1431)</f>
        <v>2073</v>
      </c>
      <c r="I1431">
        <f t="shared" si="178"/>
        <v>0</v>
      </c>
      <c r="J1431">
        <f t="shared" si="179"/>
        <v>0</v>
      </c>
      <c r="K1431">
        <f>J1431*Weighting!$W$15</f>
        <v>0</v>
      </c>
      <c r="M1431" s="14"/>
    </row>
    <row r="1432" spans="1:13" x14ac:dyDescent="0.55000000000000004">
      <c r="A1432" s="32" t="str">
        <f>IF(Weighting!$P$16&gt;0,B1432,"")</f>
        <v/>
      </c>
      <c r="B1432" t="e">
        <f>Weighting!$C$16</f>
        <v>#DIV/0!</v>
      </c>
      <c r="C1432" t="e">
        <f>Weighting!$F$16</f>
        <v>#NUM!</v>
      </c>
      <c r="D1432" t="e">
        <f>IF(C1432=1,'Data Transformation'!$G$3+0.5*'Data Transformation'!$W$25,IF(C1433=1,D1433-'Data Transformation'!$W$25,FALSE))</f>
        <v>#NUM!</v>
      </c>
      <c r="E1432">
        <f t="array" ref="E1432">IF(ISLOGICAL(D1432),"",FREQUENCY(IF('Data Transformation'!$B$425:$B$8425='Bin Analysis'!$B1419,'Data Transformation'!$G$425:$G$8425),D1432))</f>
        <v>2001</v>
      </c>
      <c r="F1432">
        <f t="shared" si="177"/>
        <v>0</v>
      </c>
      <c r="G1432">
        <f>Weighting!$H$16</f>
        <v>0</v>
      </c>
      <c r="H1432">
        <f t="array" ref="H1432">FREQUENCY(IF('Data Transformation'!$B$4:$B$8425=B1419,'Data Transformation'!$G$4:$G$8425),'Bin Analysis'!$B1432)</f>
        <v>2073</v>
      </c>
      <c r="I1432">
        <f t="shared" si="178"/>
        <v>0</v>
      </c>
      <c r="J1432">
        <f t="shared" si="179"/>
        <v>0</v>
      </c>
      <c r="K1432">
        <f>J1432*Weighting!$W$16</f>
        <v>0</v>
      </c>
      <c r="M1432" s="14"/>
    </row>
    <row r="1433" spans="1:13" x14ac:dyDescent="0.55000000000000004">
      <c r="A1433" s="32" t="str">
        <f>IF(Weighting!$P$17&gt;0,B1433,"")</f>
        <v/>
      </c>
      <c r="B1433" t="e">
        <f>Weighting!$C$17</f>
        <v>#DIV/0!</v>
      </c>
      <c r="C1433" t="e">
        <f>Weighting!$F$17</f>
        <v>#NUM!</v>
      </c>
      <c r="D1433" t="e">
        <f>IF(C1433=1,'Data Transformation'!$G$3+0.5*'Data Transformation'!$W$25,IF(C1434=1,D1434-'Data Transformation'!$W$25,FALSE))</f>
        <v>#NUM!</v>
      </c>
      <c r="E1433">
        <f t="array" ref="E1433">IF(ISLOGICAL(D1433),"",FREQUENCY(IF('Data Transformation'!$B$425:$B$8425='Bin Analysis'!$B1419,'Data Transformation'!$G$425:$G$8425),D1433))</f>
        <v>2001</v>
      </c>
      <c r="F1433">
        <f t="shared" si="177"/>
        <v>0</v>
      </c>
      <c r="G1433">
        <f>Weighting!$H$17</f>
        <v>0</v>
      </c>
      <c r="H1433">
        <f t="array" ref="H1433">FREQUENCY(IF('Data Transformation'!$B$4:$B$8425=B1419,'Data Transformation'!$G$4:$G$8425),'Bin Analysis'!$B1433)</f>
        <v>2073</v>
      </c>
      <c r="I1433">
        <f t="shared" si="178"/>
        <v>0</v>
      </c>
      <c r="J1433">
        <f t="shared" si="179"/>
        <v>0</v>
      </c>
      <c r="K1433">
        <f>J1433*Weighting!$W$17</f>
        <v>0</v>
      </c>
      <c r="M1433" s="14"/>
    </row>
    <row r="1434" spans="1:13" x14ac:dyDescent="0.55000000000000004">
      <c r="A1434" s="32" t="str">
        <f>IF(Weighting!$P$18&gt;0,B1434,"")</f>
        <v/>
      </c>
      <c r="B1434" t="e">
        <f>Weighting!$C$18</f>
        <v>#DIV/0!</v>
      </c>
      <c r="C1434" t="e">
        <f>Weighting!$F$18</f>
        <v>#NUM!</v>
      </c>
      <c r="D1434" t="e">
        <f>IF(C1434=1,'Data Transformation'!$G$3+0.5*'Data Transformation'!$W$25,IF(C1435=1,D1435-'Data Transformation'!$W$25,FALSE))</f>
        <v>#NUM!</v>
      </c>
      <c r="E1434">
        <f t="array" ref="E1434">IF(ISLOGICAL(D1434),"",FREQUENCY(IF('Data Transformation'!$B$425:$B$8425='Bin Analysis'!$B1419,'Data Transformation'!$G$425:$G$8425),D1434))</f>
        <v>2001</v>
      </c>
      <c r="F1434">
        <f t="shared" si="177"/>
        <v>0</v>
      </c>
      <c r="G1434">
        <f>Weighting!$H$18</f>
        <v>0</v>
      </c>
      <c r="H1434">
        <f t="array" ref="H1434">FREQUENCY(IF('Data Transformation'!$B$4:$B$8425=B1419,'Data Transformation'!$G$4:$G$8425),'Bin Analysis'!$B1434)</f>
        <v>2073</v>
      </c>
      <c r="I1434">
        <f t="shared" si="178"/>
        <v>0</v>
      </c>
      <c r="J1434">
        <f t="shared" si="179"/>
        <v>0</v>
      </c>
      <c r="K1434">
        <f>J1434*Weighting!$W$18</f>
        <v>0</v>
      </c>
      <c r="M1434" s="14"/>
    </row>
    <row r="1435" spans="1:13" x14ac:dyDescent="0.55000000000000004">
      <c r="A1435" s="32" t="str">
        <f>IF(Weighting!$P$19&gt;0,B1435,"")</f>
        <v/>
      </c>
      <c r="B1435" t="e">
        <f>Weighting!$C$19</f>
        <v>#DIV/0!</v>
      </c>
      <c r="C1435" t="e">
        <f>Weighting!$F$19</f>
        <v>#NUM!</v>
      </c>
      <c r="D1435" t="e">
        <f>IF(C1435=1,'Data Transformation'!$G$3+0.5*'Data Transformation'!$W$25,IF(C1436=1,D1436-'Data Transformation'!$W$25,FALSE))</f>
        <v>#NUM!</v>
      </c>
      <c r="E1435">
        <f t="array" ref="E1435">IF(ISLOGICAL(D1435),"",FREQUENCY(IF('Data Transformation'!$B$425:$B$8425='Bin Analysis'!$B1419,'Data Transformation'!$G$425:$G$8425),D1435))</f>
        <v>2001</v>
      </c>
      <c r="F1435">
        <f t="shared" si="177"/>
        <v>0</v>
      </c>
      <c r="G1435">
        <f>Weighting!$H$19</f>
        <v>0</v>
      </c>
      <c r="H1435">
        <f t="array" ref="H1435">FREQUENCY(IF('Data Transformation'!$B$4:$B$8425=B1419,'Data Transformation'!$G$4:$G$8425),'Bin Analysis'!$B1435)</f>
        <v>2073</v>
      </c>
      <c r="I1435">
        <f t="shared" si="178"/>
        <v>0</v>
      </c>
      <c r="J1435">
        <f t="shared" si="179"/>
        <v>0</v>
      </c>
      <c r="K1435">
        <f>J1435*Weighting!$W$19</f>
        <v>0</v>
      </c>
      <c r="M1435" s="14"/>
    </row>
    <row r="1436" spans="1:13" x14ac:dyDescent="0.55000000000000004">
      <c r="A1436" s="32" t="str">
        <f>IF(Weighting!$P$20&gt;0,B1436,"")</f>
        <v/>
      </c>
      <c r="B1436" t="e">
        <f>Weighting!$C$20</f>
        <v>#DIV/0!</v>
      </c>
      <c r="C1436" t="e">
        <f>Weighting!$F$20</f>
        <v>#NUM!</v>
      </c>
      <c r="D1436" t="e">
        <f>IF(C1436=1,'Data Transformation'!$G$3+0.5*'Data Transformation'!$W$25,IF(C1437=1,D1437-'Data Transformation'!$W$25,FALSE))</f>
        <v>#NUM!</v>
      </c>
      <c r="E1436">
        <f t="array" ref="E1436">IF(ISLOGICAL(D1436),"",FREQUENCY(IF('Data Transformation'!$B$425:$B$8425='Bin Analysis'!$B1419,'Data Transformation'!$G$425:$G$8425),D1436))</f>
        <v>2001</v>
      </c>
      <c r="F1436">
        <f t="shared" si="177"/>
        <v>0</v>
      </c>
      <c r="G1436">
        <f>Weighting!$H$20</f>
        <v>0</v>
      </c>
      <c r="H1436">
        <f t="array" ref="H1436">FREQUENCY(IF('Data Transformation'!$B$4:$B$8425=B1419,'Data Transformation'!$G$4:$G$8425),'Bin Analysis'!$B1436)</f>
        <v>2073</v>
      </c>
      <c r="I1436">
        <f t="shared" si="178"/>
        <v>0</v>
      </c>
      <c r="J1436">
        <f t="shared" si="179"/>
        <v>0</v>
      </c>
      <c r="K1436">
        <f>J1436*Weighting!$W$20</f>
        <v>0</v>
      </c>
      <c r="M1436" s="14"/>
    </row>
    <row r="1437" spans="1:13" x14ac:dyDescent="0.55000000000000004">
      <c r="A1437" s="32" t="str">
        <f>IF(Weighting!$P$21&gt;0,B1437,"")</f>
        <v/>
      </c>
      <c r="B1437" t="e">
        <f>Weighting!$C$21</f>
        <v>#DIV/0!</v>
      </c>
      <c r="C1437" t="e">
        <f>Weighting!$F$21</f>
        <v>#NUM!</v>
      </c>
      <c r="D1437" t="e">
        <f>IF(C1437=1,'Data Transformation'!$G$3+0.5*'Data Transformation'!$W$25,IF(C1438=1,D1438-'Data Transformation'!$W$25,FALSE))</f>
        <v>#NUM!</v>
      </c>
      <c r="E1437">
        <f t="array" ref="E1437">IF(ISLOGICAL(D1437),"",FREQUENCY(IF('Data Transformation'!$B$425:$B$8425='Bin Analysis'!$B1419,'Data Transformation'!$G$425:$G$8425),D1437))</f>
        <v>2001</v>
      </c>
      <c r="F1437">
        <f t="shared" si="177"/>
        <v>0</v>
      </c>
      <c r="G1437">
        <f>Weighting!$H$21</f>
        <v>0</v>
      </c>
      <c r="H1437">
        <f t="array" ref="H1437">FREQUENCY(IF('Data Transformation'!$B$4:$B$8425=B1419,'Data Transformation'!$G$4:$G$8425),'Bin Analysis'!$B1437)</f>
        <v>2073</v>
      </c>
      <c r="I1437">
        <f t="shared" si="178"/>
        <v>0</v>
      </c>
      <c r="J1437">
        <f t="shared" si="179"/>
        <v>0</v>
      </c>
      <c r="K1437">
        <f>J1437*Weighting!$W$21</f>
        <v>0</v>
      </c>
      <c r="M1437" s="14"/>
    </row>
    <row r="1438" spans="1:13" x14ac:dyDescent="0.55000000000000004">
      <c r="A1438" s="32" t="str">
        <f>IF(Weighting!$P$22&gt;0,B1438,"")</f>
        <v/>
      </c>
      <c r="B1438" t="e">
        <f>Weighting!$C$22</f>
        <v>#DIV/0!</v>
      </c>
      <c r="C1438" t="e">
        <f>Weighting!$F$22</f>
        <v>#NUM!</v>
      </c>
      <c r="D1438" t="e">
        <f>IF(C1438=1,'Data Transformation'!$G$3+0.5*'Data Transformation'!$W$25,IF(C1439=1,D1439-'Data Transformation'!$W$25,FALSE))</f>
        <v>#NUM!</v>
      </c>
      <c r="E1438">
        <f t="array" ref="E1438">IF(ISLOGICAL(D1438),"",FREQUENCY(IF('Data Transformation'!$B$425:$B$8425='Bin Analysis'!$B1419,'Data Transformation'!$G$425:$G$8425),D1438))</f>
        <v>2001</v>
      </c>
      <c r="F1438">
        <f t="shared" si="177"/>
        <v>0</v>
      </c>
      <c r="G1438">
        <f>Weighting!$H$22</f>
        <v>0</v>
      </c>
      <c r="H1438">
        <f t="array" ref="H1438">FREQUENCY(IF('Data Transformation'!$B$4:$B$8425=B1419,'Data Transformation'!$G$4:$G$8425),'Bin Analysis'!$B1438)</f>
        <v>2073</v>
      </c>
      <c r="I1438">
        <f t="shared" si="178"/>
        <v>0</v>
      </c>
      <c r="J1438">
        <f t="shared" si="179"/>
        <v>0</v>
      </c>
      <c r="K1438">
        <f>J1438*Weighting!$W$22</f>
        <v>0</v>
      </c>
      <c r="M1438" s="14"/>
    </row>
    <row r="1439" spans="1:13" x14ac:dyDescent="0.55000000000000004">
      <c r="A1439" s="32" t="str">
        <f>IF(Weighting!$P$23&gt;0,B1439,"")</f>
        <v/>
      </c>
      <c r="B1439" t="e">
        <f>Weighting!$C$23</f>
        <v>#DIV/0!</v>
      </c>
      <c r="C1439" t="e">
        <f>Weighting!$F$23</f>
        <v>#NUM!</v>
      </c>
      <c r="D1439" t="e">
        <f>IF(C1439=1,'Data Transformation'!$G$3+0.5*'Data Transformation'!$W$25,IF(C1440=1,D1440-'Data Transformation'!$W$25,FALSE))</f>
        <v>#NUM!</v>
      </c>
      <c r="E1439">
        <f t="array" ref="E1439">IF(ISLOGICAL(D1439),"",FREQUENCY(IF('Data Transformation'!$B$425:$B$8425='Bin Analysis'!$B1419,'Data Transformation'!$G$425:$G$8425),D1439))</f>
        <v>2001</v>
      </c>
      <c r="F1439">
        <f t="shared" si="177"/>
        <v>0</v>
      </c>
      <c r="G1439">
        <f>Weighting!$H$23</f>
        <v>0</v>
      </c>
      <c r="H1439">
        <f t="array" ref="H1439">FREQUENCY(IF('Data Transformation'!$B$4:$B$8425=B1419,'Data Transformation'!$G$4:$G$8425),'Bin Analysis'!$B1439)</f>
        <v>2073</v>
      </c>
      <c r="I1439">
        <f t="shared" si="178"/>
        <v>0</v>
      </c>
      <c r="J1439">
        <f t="shared" si="179"/>
        <v>0</v>
      </c>
      <c r="K1439">
        <f>J1439*Weighting!$W$23</f>
        <v>0</v>
      </c>
      <c r="M1439" s="14"/>
    </row>
    <row r="1440" spans="1:13" x14ac:dyDescent="0.55000000000000004">
      <c r="A1440" s="32" t="str">
        <f>IF(Weighting!$P$24&gt;0,B1440,"")</f>
        <v/>
      </c>
      <c r="B1440" t="e">
        <f>Weighting!$C$24</f>
        <v>#DIV/0!</v>
      </c>
      <c r="C1440" t="e">
        <f>Weighting!$F$24</f>
        <v>#NUM!</v>
      </c>
      <c r="D1440" t="e">
        <f>IF(C1440=1,'Data Transformation'!$G$3+0.5*'Data Transformation'!$W$25,IF(C1441=1,D1441-'Data Transformation'!$W$25,FALSE))</f>
        <v>#NUM!</v>
      </c>
      <c r="E1440">
        <f t="array" ref="E1440">IF(ISLOGICAL(D1440),"",FREQUENCY(IF('Data Transformation'!$B$425:$B$8425='Bin Analysis'!$B1419,'Data Transformation'!$G$425:$G$8425),D1440))</f>
        <v>2001</v>
      </c>
      <c r="F1440">
        <f t="shared" si="177"/>
        <v>0</v>
      </c>
      <c r="G1440">
        <f>Weighting!$H$24</f>
        <v>0</v>
      </c>
      <c r="H1440">
        <f t="array" ref="H1440">FREQUENCY(IF('Data Transformation'!$B$4:$B$8425=B1419,'Data Transformation'!$G$4:$G$8425),'Bin Analysis'!$B1440)</f>
        <v>2073</v>
      </c>
      <c r="I1440">
        <f t="shared" si="178"/>
        <v>0</v>
      </c>
      <c r="J1440">
        <f t="shared" si="179"/>
        <v>0</v>
      </c>
      <c r="K1440">
        <f>J1440*Weighting!$W$24</f>
        <v>0</v>
      </c>
      <c r="M1440" s="14"/>
    </row>
    <row r="1441" spans="1:25" x14ac:dyDescent="0.55000000000000004">
      <c r="A1441" s="32" t="str">
        <f>IF(Weighting!$P$25&gt;0,B1441,"")</f>
        <v/>
      </c>
      <c r="B1441" t="e">
        <f>Weighting!$C$25</f>
        <v>#DIV/0!</v>
      </c>
      <c r="C1441" t="e">
        <f>Weighting!$F$25</f>
        <v>#NUM!</v>
      </c>
      <c r="D1441" t="e">
        <f>IF(C1441=1,'Data Transformation'!$G$3+0.5*'Data Transformation'!$W$25,IF(C1442=1,D1442-'Data Transformation'!$W$25,FALSE))</f>
        <v>#NUM!</v>
      </c>
      <c r="E1441">
        <f t="array" ref="E1441">IF(ISLOGICAL(D1441),"",FREQUENCY(IF('Data Transformation'!$B$425:$B$8425='Bin Analysis'!$B1419,'Data Transformation'!$G$425:$G$8425),D1441))</f>
        <v>2001</v>
      </c>
      <c r="F1441">
        <f t="shared" si="177"/>
        <v>0</v>
      </c>
      <c r="G1441">
        <f>Weighting!$H$25</f>
        <v>0</v>
      </c>
      <c r="H1441">
        <f t="array" ref="H1441">FREQUENCY(IF('Data Transformation'!$B$4:$B$8425=B1419,'Data Transformation'!$G$4:$G$8425),'Bin Analysis'!$B1441)</f>
        <v>2073</v>
      </c>
      <c r="I1441">
        <f t="shared" si="178"/>
        <v>0</v>
      </c>
      <c r="J1441">
        <f t="shared" si="179"/>
        <v>0</v>
      </c>
      <c r="K1441">
        <f>J1441*Weighting!$W$25</f>
        <v>0</v>
      </c>
      <c r="M1441" s="14"/>
    </row>
    <row r="1442" spans="1:25" x14ac:dyDescent="0.55000000000000004">
      <c r="N1442" s="57"/>
      <c r="O1442"/>
      <c r="P1442"/>
      <c r="Q1442"/>
      <c r="R1442"/>
    </row>
    <row r="1443" spans="1:25" ht="23.35" x14ac:dyDescent="0.8">
      <c r="A1443" s="21" t="s">
        <v>0</v>
      </c>
      <c r="B1443" s="21" t="str">
        <f>IFERROR(VLOOKUP(C1443,'Data Transformation'!$L$6:$M$426,2,FALSE),"")</f>
        <v/>
      </c>
      <c r="C1443" s="21">
        <f>C1419+1</f>
        <v>60</v>
      </c>
      <c r="D1443" s="21"/>
      <c r="E1443" s="21"/>
      <c r="F1443" s="21"/>
      <c r="G1443" s="21"/>
      <c r="H1443" s="22"/>
      <c r="I1443" s="22"/>
      <c r="J1443" s="22"/>
      <c r="K1443" s="21"/>
      <c r="L1443" s="21" t="str">
        <f>B1443</f>
        <v/>
      </c>
      <c r="M1443" s="23" t="e">
        <f>INDEX('Data Transformation'!$O$4:$O$424,MATCH($B1443,'Data Transformation'!$M$4:$M$424,0),MATCH($M$2,'Data Transformation'!$O$3,0))</f>
        <v>#N/A</v>
      </c>
      <c r="N1443" s="27" t="e">
        <f>IF('Input and Summary Results'!$J$16="minimum",'Bin Analysis'!X1444/(M1443-1),'Bin Analysis'!Y1443/('Bin Analysis'!M1443-1))</f>
        <v>#N/A</v>
      </c>
      <c r="O1443" s="27" t="e">
        <f>IF(M1443=FALSE,NA(),(VLOOKUP(1,C1446:K1465,4,FALSE))/(M1443-1))</f>
        <v>#N/A</v>
      </c>
      <c r="P1443" s="27" t="e">
        <f>IF(M1443=FALSE,NA(),SUM(J1446:J1465)/Weighting!$S$5)</f>
        <v>#N/A</v>
      </c>
      <c r="Q1443" s="27" t="e">
        <f>IF(M1443=FALSE,NA(),SUM(K1446:K1465)/Weighting!$S$6)</f>
        <v>#N/A</v>
      </c>
      <c r="R1443" s="27" t="e">
        <f>IF(M1443=FALSE,NA(),(VLOOKUP(1,G1446:K1465,3,FALSE))/(M1443-1))</f>
        <v>#N/A</v>
      </c>
      <c r="S1443" s="22" t="e">
        <f>IF(M1443=FALSE,NA(),IF(SUM(J1446:J1465)=2,"yes","no"))</f>
        <v>#N/A</v>
      </c>
      <c r="X1443" s="2" cm="2">
        <f t="array" ref="X1443:X1444">FREQUENCY(IF('Data Transformation'!$B$425:$B$6424='Bin Analysis'!L1443,'Data Transformation'!$G$425:$G$6424),'Data Transformation'!$U$11)</f>
        <v>0</v>
      </c>
      <c r="Y1443" s="2" cm="2">
        <f t="array" ref="Y1443:Y1444">FREQUENCY(IF('Data Transformation'!$B$425:$B$6424='Bin Analysis'!L1443,'Data Transformation'!$G$425:$G$6424),'Data Transformation'!$U$12)</f>
        <v>0</v>
      </c>
    </row>
    <row r="1444" spans="1:25" x14ac:dyDescent="0.55000000000000004">
      <c r="A1444" s="14" t="s">
        <v>67</v>
      </c>
      <c r="B1444" t="s">
        <v>47</v>
      </c>
      <c r="C1444" t="s">
        <v>5</v>
      </c>
      <c r="D1444" t="s">
        <v>100</v>
      </c>
      <c r="E1444" t="s">
        <v>101</v>
      </c>
      <c r="F1444" t="s">
        <v>102</v>
      </c>
      <c r="G1444" t="s">
        <v>70</v>
      </c>
      <c r="H1444" t="s">
        <v>31</v>
      </c>
      <c r="I1444" t="s">
        <v>32</v>
      </c>
      <c r="J1444" t="s">
        <v>46</v>
      </c>
      <c r="K1444" s="14" t="s">
        <v>45</v>
      </c>
      <c r="M1444" s="14"/>
      <c r="X1444" s="2">
        <v>0</v>
      </c>
      <c r="Y1444" s="2">
        <v>0</v>
      </c>
    </row>
    <row r="1445" spans="1:25" x14ac:dyDescent="0.55000000000000004">
      <c r="A1445" s="32"/>
      <c r="D1445" t="e">
        <f>IF(C1445=1,'Data Transformation'!$G$3+0.5*'Data Transformation'!$W$25,IF(C1446=1,D1446-'Data Transformation'!$W$25,FALSE))</f>
        <v>#NUM!</v>
      </c>
      <c r="E1445">
        <f t="array" ref="E1445">IF(ISLOGICAL(D1445),"",FREQUENCY(IF('Data Transformation'!$B$425:$B$8425='Bin Analysis'!$B1443,'Data Transformation'!$G$425:$G$8425),D1445))</f>
        <v>2001</v>
      </c>
      <c r="F1445" t="e">
        <f>IF(ISLOGICAL(D1445),"",E1445-E1444)</f>
        <v>#VALUE!</v>
      </c>
      <c r="M1445" s="14"/>
    </row>
    <row r="1446" spans="1:25" x14ac:dyDescent="0.55000000000000004">
      <c r="A1446" s="32" t="e">
        <f>IF(Weighting!$P$6&gt;0,B1446,"")</f>
        <v>#NUM!</v>
      </c>
      <c r="B1446" t="e">
        <f>Weighting!$C$6</f>
        <v>#DIV/0!</v>
      </c>
      <c r="C1446" t="e">
        <f>Weighting!$F$6</f>
        <v>#NUM!</v>
      </c>
      <c r="D1446" t="e">
        <f>IF(C1446=1,'Data Transformation'!$G$3+0.5*'Data Transformation'!$W$25,IF(C1447=1,D1447-'Data Transformation'!$W$25,FALSE))</f>
        <v>#NUM!</v>
      </c>
      <c r="E1446">
        <f t="array" ref="E1446">IF(ISLOGICAL(D1446),"",FREQUENCY(IF('Data Transformation'!$B$425:$B$8425='Bin Analysis'!$B1443,'Data Transformation'!$G$425:$G$8425),D1446))</f>
        <v>2001</v>
      </c>
      <c r="F1446">
        <f>IF(ISLOGICAL(D1446),"",E1446-E1445)</f>
        <v>0</v>
      </c>
      <c r="G1446">
        <f>Weighting!$H$6</f>
        <v>1</v>
      </c>
      <c r="H1446">
        <f t="array" ref="H1446">FREQUENCY(IF('Data Transformation'!$B$4:$B$8425=B1443,'Data Transformation'!$G$4:$G$8425),'Bin Analysis'!$B1446)</f>
        <v>2073</v>
      </c>
      <c r="I1446">
        <f>H1446-H1445</f>
        <v>2073</v>
      </c>
      <c r="J1446">
        <f>IF(I1446=0,0,1)</f>
        <v>1</v>
      </c>
      <c r="K1446" t="e">
        <f>J1446*Weighting!$W$6</f>
        <v>#NUM!</v>
      </c>
      <c r="M1446" s="14"/>
    </row>
    <row r="1447" spans="1:25" x14ac:dyDescent="0.55000000000000004">
      <c r="A1447" s="32" t="str">
        <f>IF(Weighting!$P$7&gt;0,B1447,"")</f>
        <v/>
      </c>
      <c r="B1447" t="e">
        <f>Weighting!$C$7</f>
        <v>#DIV/0!</v>
      </c>
      <c r="C1447" t="e">
        <f>Weighting!$F$7</f>
        <v>#NUM!</v>
      </c>
      <c r="D1447" t="e">
        <f>IF(C1447=1,'Data Transformation'!$G$3+0.5*'Data Transformation'!$W$25,IF(C1448=1,D1448-'Data Transformation'!$W$25,FALSE))</f>
        <v>#NUM!</v>
      </c>
      <c r="E1447">
        <f t="array" ref="E1447">IF(ISLOGICAL(D1447),"",FREQUENCY(IF('Data Transformation'!$B$425:$B$8425='Bin Analysis'!$B1443,'Data Transformation'!$G$425:$G$8425),D1447))</f>
        <v>2001</v>
      </c>
      <c r="F1447">
        <f t="shared" ref="F1447:F1465" si="180">IF(ISLOGICAL(D1447),"",E1447-E1446)</f>
        <v>0</v>
      </c>
      <c r="G1447">
        <f>Weighting!$H$7</f>
        <v>0</v>
      </c>
      <c r="H1447">
        <f t="array" ref="H1447">FREQUENCY(IF('Data Transformation'!$B$4:$B$8425=B1443,'Data Transformation'!$G$4:$G$8425),'Bin Analysis'!$B1447)</f>
        <v>2073</v>
      </c>
      <c r="I1447">
        <f t="shared" ref="I1447:I1465" si="181">H1447-H1446</f>
        <v>0</v>
      </c>
      <c r="J1447">
        <f>IF(I1447=0,0,1)</f>
        <v>0</v>
      </c>
      <c r="K1447">
        <f>J1447*Weighting!$W$7</f>
        <v>0</v>
      </c>
      <c r="M1447" s="14"/>
    </row>
    <row r="1448" spans="1:25" x14ac:dyDescent="0.55000000000000004">
      <c r="A1448" s="32" t="str">
        <f>IF(Weighting!$P$8&gt;0,B1448,"")</f>
        <v/>
      </c>
      <c r="B1448" t="e">
        <f>Weighting!$C$8</f>
        <v>#DIV/0!</v>
      </c>
      <c r="C1448" t="e">
        <f>Weighting!$F$8</f>
        <v>#NUM!</v>
      </c>
      <c r="D1448" t="e">
        <f>IF(C1448=1,'Data Transformation'!$G$3+0.5*'Data Transformation'!$W$25,IF(C1449=1,D1449-'Data Transformation'!$W$25,FALSE))</f>
        <v>#NUM!</v>
      </c>
      <c r="E1448">
        <f t="array" ref="E1448">IF(ISLOGICAL(D1448),"",FREQUENCY(IF('Data Transformation'!$B$425:$B$8425='Bin Analysis'!$B1443,'Data Transformation'!$G$425:$G$8425),D1448))</f>
        <v>2001</v>
      </c>
      <c r="F1448">
        <f t="shared" si="180"/>
        <v>0</v>
      </c>
      <c r="G1448">
        <f>Weighting!$H$8</f>
        <v>0</v>
      </c>
      <c r="H1448">
        <f t="array" ref="H1448">FREQUENCY(IF('Data Transformation'!$B$4:$B$8425=B1443,'Data Transformation'!$G$4:$G$8425),'Bin Analysis'!$B1448)</f>
        <v>2073</v>
      </c>
      <c r="I1448">
        <f t="shared" si="181"/>
        <v>0</v>
      </c>
      <c r="J1448">
        <f t="shared" ref="J1448:J1465" si="182">IF(I1448=0,0,1)</f>
        <v>0</v>
      </c>
      <c r="K1448">
        <f>J1448*Weighting!$W$8</f>
        <v>0</v>
      </c>
      <c r="M1448" s="14"/>
    </row>
    <row r="1449" spans="1:25" x14ac:dyDescent="0.55000000000000004">
      <c r="A1449" s="32" t="str">
        <f>IF(Weighting!$P$9&gt;0,B1449,"")</f>
        <v/>
      </c>
      <c r="B1449" s="50" t="e">
        <f>Weighting!$C$9</f>
        <v>#DIV/0!</v>
      </c>
      <c r="C1449" t="e">
        <f>Weighting!$F$9</f>
        <v>#NUM!</v>
      </c>
      <c r="D1449" t="e">
        <f>IF(C1449=1,'Data Transformation'!$G$3+0.5*'Data Transformation'!$W$25,IF(C1450=1,D1450-'Data Transformation'!$W$25,FALSE))</f>
        <v>#NUM!</v>
      </c>
      <c r="E1449">
        <f t="array" ref="E1449">IF(ISLOGICAL(D1449),"",FREQUENCY(IF('Data Transformation'!$B$425:$B$8425='Bin Analysis'!$B1443,'Data Transformation'!$G$425:$G$8425),D1449))</f>
        <v>2001</v>
      </c>
      <c r="F1449">
        <f t="shared" si="180"/>
        <v>0</v>
      </c>
      <c r="G1449">
        <f>Weighting!$H$9</f>
        <v>0</v>
      </c>
      <c r="H1449">
        <f t="array" ref="H1449">FREQUENCY(IF('Data Transformation'!$B$4:$B$8425=B1443,'Data Transformation'!$G$4:$G$8425),'Bin Analysis'!$B1449)</f>
        <v>2073</v>
      </c>
      <c r="I1449">
        <f t="shared" si="181"/>
        <v>0</v>
      </c>
      <c r="J1449">
        <f t="shared" si="182"/>
        <v>0</v>
      </c>
      <c r="K1449">
        <f>J1449*Weighting!$W$9</f>
        <v>0</v>
      </c>
      <c r="M1449" s="14"/>
    </row>
    <row r="1450" spans="1:25" x14ac:dyDescent="0.55000000000000004">
      <c r="A1450" s="32" t="str">
        <f>IF(Weighting!$P$10&gt;0,B1450,"")</f>
        <v/>
      </c>
      <c r="B1450" t="e">
        <f>Weighting!$C$10</f>
        <v>#DIV/0!</v>
      </c>
      <c r="C1450" t="e">
        <f>Weighting!$F$10</f>
        <v>#NUM!</v>
      </c>
      <c r="D1450" t="e">
        <f>IF(C1450=1,'Data Transformation'!$G$3+0.5*'Data Transformation'!$W$25,IF(C1451=1,D1451-'Data Transformation'!$W$25,FALSE))</f>
        <v>#NUM!</v>
      </c>
      <c r="E1450">
        <f t="array" ref="E1450">IF(ISLOGICAL(D1450),"",FREQUENCY(IF('Data Transformation'!$B$425:$B$8425='Bin Analysis'!$B1443,'Data Transformation'!$G$425:$G$8425),D1450))</f>
        <v>2001</v>
      </c>
      <c r="F1450">
        <f t="shared" si="180"/>
        <v>0</v>
      </c>
      <c r="G1450">
        <f>Weighting!$H$10</f>
        <v>0</v>
      </c>
      <c r="H1450">
        <f t="array" ref="H1450">FREQUENCY(IF('Data Transformation'!$B$4:$B$8425=B1443,'Data Transformation'!$G$4:$G$8425),'Bin Analysis'!$B1450)</f>
        <v>2073</v>
      </c>
      <c r="I1450">
        <f t="shared" si="181"/>
        <v>0</v>
      </c>
      <c r="J1450">
        <f t="shared" si="182"/>
        <v>0</v>
      </c>
      <c r="K1450">
        <f>J1450*Weighting!$W$10</f>
        <v>0</v>
      </c>
      <c r="M1450" s="14"/>
    </row>
    <row r="1451" spans="1:25" x14ac:dyDescent="0.55000000000000004">
      <c r="A1451" s="32" t="str">
        <f>IF(Weighting!$P$11&gt;0,B1451,"")</f>
        <v/>
      </c>
      <c r="B1451" t="e">
        <f>Weighting!$C$11</f>
        <v>#DIV/0!</v>
      </c>
      <c r="C1451" t="e">
        <f>Weighting!$F$11</f>
        <v>#NUM!</v>
      </c>
      <c r="D1451" t="e">
        <f>IF(C1451=1,'Data Transformation'!$G$3+0.5*'Data Transformation'!$W$25,IF(C1452=1,D1452-'Data Transformation'!$W$25,FALSE))</f>
        <v>#NUM!</v>
      </c>
      <c r="E1451">
        <f t="array" ref="E1451">IF(ISLOGICAL(D1451),"",FREQUENCY(IF('Data Transformation'!$B$425:$B$8425='Bin Analysis'!$B1443,'Data Transformation'!$G$425:$G$8425),D1451))</f>
        <v>2001</v>
      </c>
      <c r="F1451">
        <f t="shared" si="180"/>
        <v>0</v>
      </c>
      <c r="G1451">
        <f>Weighting!$H$11</f>
        <v>0</v>
      </c>
      <c r="H1451">
        <f t="array" ref="H1451">FREQUENCY(IF('Data Transformation'!$B$4:$B$8425=B1443,'Data Transformation'!$G$4:$G$8425),'Bin Analysis'!$B1451)</f>
        <v>2073</v>
      </c>
      <c r="I1451">
        <f t="shared" si="181"/>
        <v>0</v>
      </c>
      <c r="J1451">
        <f t="shared" si="182"/>
        <v>0</v>
      </c>
      <c r="K1451">
        <f>J1451*Weighting!$W$11</f>
        <v>0</v>
      </c>
      <c r="M1451" s="14"/>
    </row>
    <row r="1452" spans="1:25" x14ac:dyDescent="0.55000000000000004">
      <c r="A1452" s="32" t="str">
        <f>IF(Weighting!$P$12&gt;0,B1452,"")</f>
        <v/>
      </c>
      <c r="B1452" t="e">
        <f>Weighting!$C$12</f>
        <v>#DIV/0!</v>
      </c>
      <c r="C1452" t="e">
        <f>Weighting!$F$12</f>
        <v>#NUM!</v>
      </c>
      <c r="D1452" t="e">
        <f>IF(C1452=1,'Data Transformation'!$G$3+0.5*'Data Transformation'!$W$25,IF(C1453=1,D1453-'Data Transformation'!$W$25,FALSE))</f>
        <v>#NUM!</v>
      </c>
      <c r="E1452">
        <f t="array" ref="E1452">IF(ISLOGICAL(D1452),"",FREQUENCY(IF('Data Transformation'!$B$425:$B$8425='Bin Analysis'!$B1443,'Data Transformation'!$G$425:$G$8425),D1452))</f>
        <v>2001</v>
      </c>
      <c r="F1452">
        <f t="shared" si="180"/>
        <v>0</v>
      </c>
      <c r="G1452">
        <f>Weighting!$H$12</f>
        <v>0</v>
      </c>
      <c r="H1452">
        <f t="array" ref="H1452">FREQUENCY(IF('Data Transformation'!$B$4:$B$8425=B1443,'Data Transformation'!$G$4:$G$8425),'Bin Analysis'!$B1452)</f>
        <v>2073</v>
      </c>
      <c r="I1452">
        <f t="shared" si="181"/>
        <v>0</v>
      </c>
      <c r="J1452">
        <f t="shared" si="182"/>
        <v>0</v>
      </c>
      <c r="K1452">
        <f>J1452*Weighting!$W$12</f>
        <v>0</v>
      </c>
      <c r="M1452" s="14"/>
    </row>
    <row r="1453" spans="1:25" x14ac:dyDescent="0.55000000000000004">
      <c r="A1453" s="32" t="str">
        <f>IF(Weighting!$P$13&gt;0,B1453,"")</f>
        <v/>
      </c>
      <c r="B1453" t="e">
        <f>Weighting!$C$13</f>
        <v>#DIV/0!</v>
      </c>
      <c r="C1453" t="e">
        <f>Weighting!$F$13</f>
        <v>#NUM!</v>
      </c>
      <c r="D1453" t="e">
        <f>IF(C1453=1,'Data Transformation'!$G$3+0.5*'Data Transformation'!$W$25,IF(C1454=1,D1454-'Data Transformation'!$W$25,FALSE))</f>
        <v>#NUM!</v>
      </c>
      <c r="E1453">
        <f t="array" ref="E1453">IF(ISLOGICAL(D1453),"",FREQUENCY(IF('Data Transformation'!$B$425:$B$8425='Bin Analysis'!$B1443,'Data Transformation'!$G$425:$G$8425),D1453))</f>
        <v>2001</v>
      </c>
      <c r="F1453">
        <f t="shared" si="180"/>
        <v>0</v>
      </c>
      <c r="G1453">
        <f>Weighting!$H$13</f>
        <v>0</v>
      </c>
      <c r="H1453">
        <f t="array" ref="H1453">FREQUENCY(IF('Data Transformation'!$B$4:$B$8425=B1443,'Data Transformation'!$G$4:$G$8425),'Bin Analysis'!$B1453)</f>
        <v>2073</v>
      </c>
      <c r="I1453">
        <f t="shared" si="181"/>
        <v>0</v>
      </c>
      <c r="J1453">
        <f t="shared" si="182"/>
        <v>0</v>
      </c>
      <c r="K1453">
        <f>J1453*Weighting!$W$13</f>
        <v>0</v>
      </c>
      <c r="M1453" s="14"/>
    </row>
    <row r="1454" spans="1:25" x14ac:dyDescent="0.55000000000000004">
      <c r="A1454" s="32" t="str">
        <f>IF(Weighting!$P$14&gt;0,B1454,"")</f>
        <v/>
      </c>
      <c r="B1454" t="e">
        <f>Weighting!$C$14</f>
        <v>#DIV/0!</v>
      </c>
      <c r="C1454" t="e">
        <f>Weighting!$F$14</f>
        <v>#NUM!</v>
      </c>
      <c r="D1454" t="e">
        <f>IF(C1454=1,'Data Transformation'!$G$3+0.5*'Data Transformation'!$W$25,IF(C1455=1,D1455-'Data Transformation'!$W$25,FALSE))</f>
        <v>#NUM!</v>
      </c>
      <c r="E1454">
        <f t="array" ref="E1454">IF(ISLOGICAL(D1454),"",FREQUENCY(IF('Data Transformation'!$B$425:$B$8425='Bin Analysis'!$B1443,'Data Transformation'!$G$425:$G$8425),D1454))</f>
        <v>2001</v>
      </c>
      <c r="F1454">
        <f t="shared" si="180"/>
        <v>0</v>
      </c>
      <c r="G1454">
        <f>Weighting!$H$14</f>
        <v>0</v>
      </c>
      <c r="H1454">
        <f t="array" ref="H1454">FREQUENCY(IF('Data Transformation'!$B$4:$B$8425=B1443,'Data Transformation'!$G$4:$G$8425),'Bin Analysis'!$B1454)</f>
        <v>2073</v>
      </c>
      <c r="I1454">
        <f t="shared" si="181"/>
        <v>0</v>
      </c>
      <c r="J1454">
        <f t="shared" si="182"/>
        <v>0</v>
      </c>
      <c r="K1454">
        <f>J1454*Weighting!$W$14</f>
        <v>0</v>
      </c>
      <c r="M1454" s="14"/>
    </row>
    <row r="1455" spans="1:25" x14ac:dyDescent="0.55000000000000004">
      <c r="A1455" s="32" t="str">
        <f>IF(Weighting!$P$15&gt;0,B1455,"")</f>
        <v/>
      </c>
      <c r="B1455" t="e">
        <f>Weighting!$C$15</f>
        <v>#DIV/0!</v>
      </c>
      <c r="C1455" t="e">
        <f>Weighting!$F$15</f>
        <v>#NUM!</v>
      </c>
      <c r="D1455" t="e">
        <f>IF(C1455=1,'Data Transformation'!$G$3+0.5*'Data Transformation'!$W$25,IF(C1456=1,D1456-'Data Transformation'!$W$25,FALSE))</f>
        <v>#NUM!</v>
      </c>
      <c r="E1455">
        <f t="array" ref="E1455">IF(ISLOGICAL(D1455),"",FREQUENCY(IF('Data Transformation'!$B$425:$B$8425='Bin Analysis'!$B1443,'Data Transformation'!$G$425:$G$8425),D1455))</f>
        <v>2001</v>
      </c>
      <c r="F1455">
        <f t="shared" si="180"/>
        <v>0</v>
      </c>
      <c r="G1455">
        <f>Weighting!$H$15</f>
        <v>0</v>
      </c>
      <c r="H1455">
        <f t="array" ref="H1455">FREQUENCY(IF('Data Transformation'!$B$4:$B$8425=B1443,'Data Transformation'!$G$4:$G$8425),'Bin Analysis'!$B1455)</f>
        <v>2073</v>
      </c>
      <c r="I1455">
        <f t="shared" si="181"/>
        <v>0</v>
      </c>
      <c r="J1455">
        <f t="shared" si="182"/>
        <v>0</v>
      </c>
      <c r="K1455">
        <f>J1455*Weighting!$W$15</f>
        <v>0</v>
      </c>
      <c r="M1455" s="14"/>
    </row>
    <row r="1456" spans="1:25" x14ac:dyDescent="0.55000000000000004">
      <c r="A1456" s="32" t="str">
        <f>IF(Weighting!$P$16&gt;0,B1456,"")</f>
        <v/>
      </c>
      <c r="B1456" t="e">
        <f>Weighting!$C$16</f>
        <v>#DIV/0!</v>
      </c>
      <c r="C1456" t="e">
        <f>Weighting!$F$16</f>
        <v>#NUM!</v>
      </c>
      <c r="D1456" t="e">
        <f>IF(C1456=1,'Data Transformation'!$G$3+0.5*'Data Transformation'!$W$25,IF(C1457=1,D1457-'Data Transformation'!$W$25,FALSE))</f>
        <v>#NUM!</v>
      </c>
      <c r="E1456">
        <f t="array" ref="E1456">IF(ISLOGICAL(D1456),"",FREQUENCY(IF('Data Transformation'!$B$425:$B$8425='Bin Analysis'!$B1443,'Data Transformation'!$G$425:$G$8425),D1456))</f>
        <v>2001</v>
      </c>
      <c r="F1456">
        <f t="shared" si="180"/>
        <v>0</v>
      </c>
      <c r="G1456">
        <f>Weighting!$H$16</f>
        <v>0</v>
      </c>
      <c r="H1456">
        <f t="array" ref="H1456">FREQUENCY(IF('Data Transformation'!$B$4:$B$8425=B1443,'Data Transformation'!$G$4:$G$8425),'Bin Analysis'!$B1456)</f>
        <v>2073</v>
      </c>
      <c r="I1456">
        <f t="shared" si="181"/>
        <v>0</v>
      </c>
      <c r="J1456">
        <f t="shared" si="182"/>
        <v>0</v>
      </c>
      <c r="K1456">
        <f>J1456*Weighting!$W$16</f>
        <v>0</v>
      </c>
      <c r="M1456" s="14"/>
    </row>
    <row r="1457" spans="1:25" x14ac:dyDescent="0.55000000000000004">
      <c r="A1457" s="32" t="str">
        <f>IF(Weighting!$P$17&gt;0,B1457,"")</f>
        <v/>
      </c>
      <c r="B1457" t="e">
        <f>Weighting!$C$17</f>
        <v>#DIV/0!</v>
      </c>
      <c r="C1457" t="e">
        <f>Weighting!$F$17</f>
        <v>#NUM!</v>
      </c>
      <c r="D1457" t="e">
        <f>IF(C1457=1,'Data Transformation'!$G$3+0.5*'Data Transformation'!$W$25,IF(C1458=1,D1458-'Data Transformation'!$W$25,FALSE))</f>
        <v>#NUM!</v>
      </c>
      <c r="E1457">
        <f t="array" ref="E1457">IF(ISLOGICAL(D1457),"",FREQUENCY(IF('Data Transformation'!$B$425:$B$8425='Bin Analysis'!$B1443,'Data Transformation'!$G$425:$G$8425),D1457))</f>
        <v>2001</v>
      </c>
      <c r="F1457">
        <f t="shared" si="180"/>
        <v>0</v>
      </c>
      <c r="G1457">
        <f>Weighting!$H$17</f>
        <v>0</v>
      </c>
      <c r="H1457">
        <f t="array" ref="H1457">FREQUENCY(IF('Data Transformation'!$B$4:$B$8425=B1443,'Data Transformation'!$G$4:$G$8425),'Bin Analysis'!$B1457)</f>
        <v>2073</v>
      </c>
      <c r="I1457">
        <f t="shared" si="181"/>
        <v>0</v>
      </c>
      <c r="J1457">
        <f t="shared" si="182"/>
        <v>0</v>
      </c>
      <c r="K1457">
        <f>J1457*Weighting!$W$17</f>
        <v>0</v>
      </c>
      <c r="M1457" s="14"/>
    </row>
    <row r="1458" spans="1:25" x14ac:dyDescent="0.55000000000000004">
      <c r="A1458" s="32" t="str">
        <f>IF(Weighting!$P$18&gt;0,B1458,"")</f>
        <v/>
      </c>
      <c r="B1458" t="e">
        <f>Weighting!$C$18</f>
        <v>#DIV/0!</v>
      </c>
      <c r="C1458" t="e">
        <f>Weighting!$F$18</f>
        <v>#NUM!</v>
      </c>
      <c r="D1458" t="e">
        <f>IF(C1458=1,'Data Transformation'!$G$3+0.5*'Data Transformation'!$W$25,IF(C1459=1,D1459-'Data Transformation'!$W$25,FALSE))</f>
        <v>#NUM!</v>
      </c>
      <c r="E1458">
        <f t="array" ref="E1458">IF(ISLOGICAL(D1458),"",FREQUENCY(IF('Data Transformation'!$B$425:$B$8425='Bin Analysis'!$B1443,'Data Transformation'!$G$425:$G$8425),D1458))</f>
        <v>2001</v>
      </c>
      <c r="F1458">
        <f t="shared" si="180"/>
        <v>0</v>
      </c>
      <c r="G1458">
        <f>Weighting!$H$18</f>
        <v>0</v>
      </c>
      <c r="H1458">
        <f t="array" ref="H1458">FREQUENCY(IF('Data Transformation'!$B$4:$B$8425=B1443,'Data Transformation'!$G$4:$G$8425),'Bin Analysis'!$B1458)</f>
        <v>2073</v>
      </c>
      <c r="I1458">
        <f t="shared" si="181"/>
        <v>0</v>
      </c>
      <c r="J1458">
        <f t="shared" si="182"/>
        <v>0</v>
      </c>
      <c r="K1458">
        <f>J1458*Weighting!$W$18</f>
        <v>0</v>
      </c>
      <c r="M1458" s="14"/>
    </row>
    <row r="1459" spans="1:25" x14ac:dyDescent="0.55000000000000004">
      <c r="A1459" s="32" t="str">
        <f>IF(Weighting!$P$19&gt;0,B1459,"")</f>
        <v/>
      </c>
      <c r="B1459" t="e">
        <f>Weighting!$C$19</f>
        <v>#DIV/0!</v>
      </c>
      <c r="C1459" t="e">
        <f>Weighting!$F$19</f>
        <v>#NUM!</v>
      </c>
      <c r="D1459" t="e">
        <f>IF(C1459=1,'Data Transformation'!$G$3+0.5*'Data Transformation'!$W$25,IF(C1460=1,D1460-'Data Transformation'!$W$25,FALSE))</f>
        <v>#NUM!</v>
      </c>
      <c r="E1459">
        <f t="array" ref="E1459">IF(ISLOGICAL(D1459),"",FREQUENCY(IF('Data Transformation'!$B$425:$B$8425='Bin Analysis'!$B1443,'Data Transformation'!$G$425:$G$8425),D1459))</f>
        <v>2001</v>
      </c>
      <c r="F1459">
        <f t="shared" si="180"/>
        <v>0</v>
      </c>
      <c r="G1459">
        <f>Weighting!$H$19</f>
        <v>0</v>
      </c>
      <c r="H1459">
        <f t="array" ref="H1459">FREQUENCY(IF('Data Transformation'!$B$4:$B$8425=B1443,'Data Transformation'!$G$4:$G$8425),'Bin Analysis'!$B1459)</f>
        <v>2073</v>
      </c>
      <c r="I1459">
        <f t="shared" si="181"/>
        <v>0</v>
      </c>
      <c r="J1459">
        <f t="shared" si="182"/>
        <v>0</v>
      </c>
      <c r="K1459">
        <f>J1459*Weighting!$W$19</f>
        <v>0</v>
      </c>
      <c r="M1459" s="14"/>
    </row>
    <row r="1460" spans="1:25" x14ac:dyDescent="0.55000000000000004">
      <c r="A1460" s="32" t="str">
        <f>IF(Weighting!$P$20&gt;0,B1460,"")</f>
        <v/>
      </c>
      <c r="B1460" t="e">
        <f>Weighting!$C$20</f>
        <v>#DIV/0!</v>
      </c>
      <c r="C1460" t="e">
        <f>Weighting!$F$20</f>
        <v>#NUM!</v>
      </c>
      <c r="D1460" t="e">
        <f>IF(C1460=1,'Data Transformation'!$G$3+0.5*'Data Transformation'!$W$25,IF(C1461=1,D1461-'Data Transformation'!$W$25,FALSE))</f>
        <v>#NUM!</v>
      </c>
      <c r="E1460">
        <f t="array" ref="E1460">IF(ISLOGICAL(D1460),"",FREQUENCY(IF('Data Transformation'!$B$425:$B$8425='Bin Analysis'!$B1443,'Data Transformation'!$G$425:$G$8425),D1460))</f>
        <v>2001</v>
      </c>
      <c r="F1460">
        <f t="shared" si="180"/>
        <v>0</v>
      </c>
      <c r="G1460">
        <f>Weighting!$H$20</f>
        <v>0</v>
      </c>
      <c r="H1460">
        <f t="array" ref="H1460">FREQUENCY(IF('Data Transformation'!$B$4:$B$8425=B1443,'Data Transformation'!$G$4:$G$8425),'Bin Analysis'!$B1460)</f>
        <v>2073</v>
      </c>
      <c r="I1460">
        <f t="shared" si="181"/>
        <v>0</v>
      </c>
      <c r="J1460">
        <f t="shared" si="182"/>
        <v>0</v>
      </c>
      <c r="K1460">
        <f>J1460*Weighting!$W$20</f>
        <v>0</v>
      </c>
      <c r="M1460" s="14"/>
    </row>
    <row r="1461" spans="1:25" x14ac:dyDescent="0.55000000000000004">
      <c r="A1461" s="32" t="str">
        <f>IF(Weighting!$P$21&gt;0,B1461,"")</f>
        <v/>
      </c>
      <c r="B1461" t="e">
        <f>Weighting!$C$21</f>
        <v>#DIV/0!</v>
      </c>
      <c r="C1461" t="e">
        <f>Weighting!$F$21</f>
        <v>#NUM!</v>
      </c>
      <c r="D1461" t="e">
        <f>IF(C1461=1,'Data Transformation'!$G$3+0.5*'Data Transformation'!$W$25,IF(C1462=1,D1462-'Data Transformation'!$W$25,FALSE))</f>
        <v>#NUM!</v>
      </c>
      <c r="E1461">
        <f t="array" ref="E1461">IF(ISLOGICAL(D1461),"",FREQUENCY(IF('Data Transformation'!$B$425:$B$8425='Bin Analysis'!$B1443,'Data Transformation'!$G$425:$G$8425),D1461))</f>
        <v>2001</v>
      </c>
      <c r="F1461">
        <f t="shared" si="180"/>
        <v>0</v>
      </c>
      <c r="G1461">
        <f>Weighting!$H$21</f>
        <v>0</v>
      </c>
      <c r="H1461">
        <f t="array" ref="H1461">FREQUENCY(IF('Data Transformation'!$B$4:$B$8425=B1443,'Data Transformation'!$G$4:$G$8425),'Bin Analysis'!$B1461)</f>
        <v>2073</v>
      </c>
      <c r="I1461">
        <f t="shared" si="181"/>
        <v>0</v>
      </c>
      <c r="J1461">
        <f t="shared" si="182"/>
        <v>0</v>
      </c>
      <c r="K1461">
        <f>J1461*Weighting!$W$21</f>
        <v>0</v>
      </c>
      <c r="M1461" s="14"/>
    </row>
    <row r="1462" spans="1:25" x14ac:dyDescent="0.55000000000000004">
      <c r="A1462" s="32" t="str">
        <f>IF(Weighting!$P$22&gt;0,B1462,"")</f>
        <v/>
      </c>
      <c r="B1462" t="e">
        <f>Weighting!$C$22</f>
        <v>#DIV/0!</v>
      </c>
      <c r="C1462" t="e">
        <f>Weighting!$F$22</f>
        <v>#NUM!</v>
      </c>
      <c r="D1462" t="e">
        <f>IF(C1462=1,'Data Transformation'!$G$3+0.5*'Data Transformation'!$W$25,IF(C1463=1,D1463-'Data Transformation'!$W$25,FALSE))</f>
        <v>#NUM!</v>
      </c>
      <c r="E1462">
        <f t="array" ref="E1462">IF(ISLOGICAL(D1462),"",FREQUENCY(IF('Data Transformation'!$B$425:$B$8425='Bin Analysis'!$B1443,'Data Transformation'!$G$425:$G$8425),D1462))</f>
        <v>2001</v>
      </c>
      <c r="F1462">
        <f t="shared" si="180"/>
        <v>0</v>
      </c>
      <c r="G1462">
        <f>Weighting!$H$22</f>
        <v>0</v>
      </c>
      <c r="H1462">
        <f t="array" ref="H1462">FREQUENCY(IF('Data Transformation'!$B$4:$B$8425=B1443,'Data Transformation'!$G$4:$G$8425),'Bin Analysis'!$B1462)</f>
        <v>2073</v>
      </c>
      <c r="I1462">
        <f t="shared" si="181"/>
        <v>0</v>
      </c>
      <c r="J1462">
        <f t="shared" si="182"/>
        <v>0</v>
      </c>
      <c r="K1462">
        <f>J1462*Weighting!$W$22</f>
        <v>0</v>
      </c>
      <c r="M1462" s="14"/>
    </row>
    <row r="1463" spans="1:25" x14ac:dyDescent="0.55000000000000004">
      <c r="A1463" s="32" t="str">
        <f>IF(Weighting!$P$23&gt;0,B1463,"")</f>
        <v/>
      </c>
      <c r="B1463" t="e">
        <f>Weighting!$C$23</f>
        <v>#DIV/0!</v>
      </c>
      <c r="C1463" t="e">
        <f>Weighting!$F$23</f>
        <v>#NUM!</v>
      </c>
      <c r="D1463" t="e">
        <f>IF(C1463=1,'Data Transformation'!$G$3+0.5*'Data Transformation'!$W$25,IF(C1464=1,D1464-'Data Transformation'!$W$25,FALSE))</f>
        <v>#NUM!</v>
      </c>
      <c r="E1463">
        <f t="array" ref="E1463">IF(ISLOGICAL(D1463),"",FREQUENCY(IF('Data Transformation'!$B$425:$B$8425='Bin Analysis'!$B1443,'Data Transformation'!$G$425:$G$8425),D1463))</f>
        <v>2001</v>
      </c>
      <c r="F1463">
        <f t="shared" si="180"/>
        <v>0</v>
      </c>
      <c r="G1463">
        <f>Weighting!$H$23</f>
        <v>0</v>
      </c>
      <c r="H1463">
        <f t="array" ref="H1463">FREQUENCY(IF('Data Transformation'!$B$4:$B$8425=B1443,'Data Transformation'!$G$4:$G$8425),'Bin Analysis'!$B1463)</f>
        <v>2073</v>
      </c>
      <c r="I1463">
        <f t="shared" si="181"/>
        <v>0</v>
      </c>
      <c r="J1463">
        <f t="shared" si="182"/>
        <v>0</v>
      </c>
      <c r="K1463">
        <f>J1463*Weighting!$W$23</f>
        <v>0</v>
      </c>
      <c r="M1463" s="14"/>
    </row>
    <row r="1464" spans="1:25" x14ac:dyDescent="0.55000000000000004">
      <c r="A1464" s="32" t="str">
        <f>IF(Weighting!$P$24&gt;0,B1464,"")</f>
        <v/>
      </c>
      <c r="B1464" t="e">
        <f>Weighting!$C$24</f>
        <v>#DIV/0!</v>
      </c>
      <c r="C1464" t="e">
        <f>Weighting!$F$24</f>
        <v>#NUM!</v>
      </c>
      <c r="D1464" t="e">
        <f>IF(C1464=1,'Data Transformation'!$G$3+0.5*'Data Transformation'!$W$25,IF(C1465=1,D1465-'Data Transformation'!$W$25,FALSE))</f>
        <v>#NUM!</v>
      </c>
      <c r="E1464">
        <f t="array" ref="E1464">IF(ISLOGICAL(D1464),"",FREQUENCY(IF('Data Transformation'!$B$425:$B$8425='Bin Analysis'!$B1443,'Data Transformation'!$G$425:$G$8425),D1464))</f>
        <v>2001</v>
      </c>
      <c r="F1464">
        <f t="shared" si="180"/>
        <v>0</v>
      </c>
      <c r="G1464">
        <f>Weighting!$H$24</f>
        <v>0</v>
      </c>
      <c r="H1464">
        <f t="array" ref="H1464">FREQUENCY(IF('Data Transformation'!$B$4:$B$8425=B1443,'Data Transformation'!$G$4:$G$8425),'Bin Analysis'!$B1464)</f>
        <v>2073</v>
      </c>
      <c r="I1464">
        <f t="shared" si="181"/>
        <v>0</v>
      </c>
      <c r="J1464">
        <f t="shared" si="182"/>
        <v>0</v>
      </c>
      <c r="K1464">
        <f>J1464*Weighting!$W$24</f>
        <v>0</v>
      </c>
      <c r="M1464" s="14"/>
    </row>
    <row r="1465" spans="1:25" x14ac:dyDescent="0.55000000000000004">
      <c r="A1465" s="32" t="str">
        <f>IF(Weighting!$P$25&gt;0,B1465,"")</f>
        <v/>
      </c>
      <c r="B1465" t="e">
        <f>Weighting!$C$25</f>
        <v>#DIV/0!</v>
      </c>
      <c r="C1465" t="e">
        <f>Weighting!$F$25</f>
        <v>#NUM!</v>
      </c>
      <c r="D1465" t="e">
        <f>IF(C1465=1,'Data Transformation'!$G$3+0.5*'Data Transformation'!$W$25,IF(C1466=1,D1466-'Data Transformation'!$W$25,FALSE))</f>
        <v>#NUM!</v>
      </c>
      <c r="E1465">
        <f t="array" ref="E1465">IF(ISLOGICAL(D1465),"",FREQUENCY(IF('Data Transformation'!$B$425:$B$8425='Bin Analysis'!$B1443,'Data Transformation'!$G$425:$G$8425),D1465))</f>
        <v>2001</v>
      </c>
      <c r="F1465">
        <f t="shared" si="180"/>
        <v>0</v>
      </c>
      <c r="G1465">
        <f>Weighting!$H$25</f>
        <v>0</v>
      </c>
      <c r="H1465">
        <f t="array" ref="H1465">FREQUENCY(IF('Data Transformation'!$B$4:$B$8425=B1443,'Data Transformation'!$G$4:$G$8425),'Bin Analysis'!$B1465)</f>
        <v>2073</v>
      </c>
      <c r="I1465">
        <f t="shared" si="181"/>
        <v>0</v>
      </c>
      <c r="J1465">
        <f t="shared" si="182"/>
        <v>0</v>
      </c>
      <c r="K1465">
        <f>J1465*Weighting!$W$25</f>
        <v>0</v>
      </c>
      <c r="M1465" s="14"/>
    </row>
    <row r="1466" spans="1:25" x14ac:dyDescent="0.55000000000000004">
      <c r="O1466"/>
      <c r="P1466"/>
      <c r="Q1466"/>
      <c r="R1466"/>
    </row>
    <row r="1467" spans="1:25" ht="23.35" x14ac:dyDescent="0.8">
      <c r="A1467" s="21" t="s">
        <v>0</v>
      </c>
      <c r="B1467" s="21" t="str">
        <f>IFERROR(VLOOKUP(C1467,'Data Transformation'!$L$6:$M$426,2,FALSE),"")</f>
        <v/>
      </c>
      <c r="C1467" s="21">
        <f>C1443+1</f>
        <v>61</v>
      </c>
      <c r="D1467" s="21"/>
      <c r="E1467" s="21"/>
      <c r="F1467" s="21"/>
      <c r="G1467" s="21"/>
      <c r="H1467" s="22"/>
      <c r="I1467" s="22"/>
      <c r="J1467" s="22"/>
      <c r="K1467" s="21"/>
      <c r="L1467" s="21" t="str">
        <f>B1467</f>
        <v/>
      </c>
      <c r="M1467" s="23" t="e">
        <f>INDEX('Data Transformation'!$O$4:$O$424,MATCH($B1467,'Data Transformation'!$M$4:$M$424,0),MATCH($M$2,'Data Transformation'!$O$3,0))</f>
        <v>#N/A</v>
      </c>
      <c r="N1467" s="27" t="e">
        <f>IF('Input and Summary Results'!$J$16="minimum",'Bin Analysis'!X1468/(M1467-1),'Bin Analysis'!Y1467/('Bin Analysis'!M1467-1))</f>
        <v>#N/A</v>
      </c>
      <c r="O1467" s="27" t="e">
        <f>IF(M1467=FALSE,NA(),(VLOOKUP(1,C1470:K1489,4,FALSE))/(M1467-1))</f>
        <v>#N/A</v>
      </c>
      <c r="P1467" s="27" t="e">
        <f>IF(M1467=FALSE,NA(),SUM(J1470:J1489)/Weighting!$S$5)</f>
        <v>#N/A</v>
      </c>
      <c r="Q1467" s="27" t="e">
        <f>IF(M1467=FALSE,NA(),SUM(K1470:K1489)/Weighting!$S$6)</f>
        <v>#N/A</v>
      </c>
      <c r="R1467" s="27" t="e">
        <f>IF(M1467=FALSE,NA(),(VLOOKUP(1,G1470:K1489,3,FALSE))/(M1467-1))</f>
        <v>#N/A</v>
      </c>
      <c r="S1467" s="22" t="e">
        <f>IF(M1467=FALSE,NA(),IF(SUM(J1470:J1489)=2,"yes","no"))</f>
        <v>#N/A</v>
      </c>
      <c r="X1467" s="2" cm="2">
        <f t="array" ref="X1467:X1468">FREQUENCY(IF('Data Transformation'!$B$425:$B$6424='Bin Analysis'!L1467,'Data Transformation'!$G$425:$G$6424),'Data Transformation'!$U$11)</f>
        <v>0</v>
      </c>
      <c r="Y1467" s="2" cm="2">
        <f t="array" ref="Y1467:Y1468">FREQUENCY(IF('Data Transformation'!$B$425:$B$6424='Bin Analysis'!L1467,'Data Transformation'!$G$425:$G$6424),'Data Transformation'!$U$12)</f>
        <v>0</v>
      </c>
    </row>
    <row r="1468" spans="1:25" x14ac:dyDescent="0.55000000000000004">
      <c r="A1468" s="14" t="s">
        <v>67</v>
      </c>
      <c r="B1468" t="s">
        <v>47</v>
      </c>
      <c r="C1468" t="s">
        <v>5</v>
      </c>
      <c r="D1468" t="s">
        <v>100</v>
      </c>
      <c r="E1468" t="s">
        <v>101</v>
      </c>
      <c r="F1468" t="s">
        <v>102</v>
      </c>
      <c r="G1468" t="s">
        <v>70</v>
      </c>
      <c r="H1468" t="s">
        <v>31</v>
      </c>
      <c r="I1468" t="s">
        <v>32</v>
      </c>
      <c r="J1468" t="s">
        <v>46</v>
      </c>
      <c r="K1468" s="14" t="s">
        <v>45</v>
      </c>
      <c r="M1468" s="14"/>
      <c r="X1468" s="2">
        <v>0</v>
      </c>
      <c r="Y1468" s="2">
        <v>0</v>
      </c>
    </row>
    <row r="1469" spans="1:25" x14ac:dyDescent="0.55000000000000004">
      <c r="A1469" s="32"/>
      <c r="D1469" t="e">
        <f>IF(C1469=1,'Data Transformation'!$G$3+0.5*'Data Transformation'!$W$25,IF(C1470=1,D1470-'Data Transformation'!$W$25,FALSE))</f>
        <v>#NUM!</v>
      </c>
      <c r="E1469">
        <f t="array" ref="E1469">IF(ISLOGICAL(D1469),"",FREQUENCY(IF('Data Transformation'!$B$425:$B$8425='Bin Analysis'!$B1467,'Data Transformation'!$G$425:$G$8425),D1469))</f>
        <v>2001</v>
      </c>
      <c r="F1469" t="e">
        <f>IF(ISLOGICAL(D1469),"",E1469-E1468)</f>
        <v>#VALUE!</v>
      </c>
      <c r="M1469" s="14"/>
    </row>
    <row r="1470" spans="1:25" x14ac:dyDescent="0.55000000000000004">
      <c r="A1470" s="32" t="e">
        <f>IF(Weighting!$P$6&gt;0,B1470,"")</f>
        <v>#NUM!</v>
      </c>
      <c r="B1470" t="e">
        <f>Weighting!$C$6</f>
        <v>#DIV/0!</v>
      </c>
      <c r="C1470" t="e">
        <f>Weighting!$F$6</f>
        <v>#NUM!</v>
      </c>
      <c r="D1470" t="e">
        <f>IF(C1470=1,'Data Transformation'!$G$3+0.5*'Data Transformation'!$W$25,IF(C1471=1,D1471-'Data Transformation'!$W$25,FALSE))</f>
        <v>#NUM!</v>
      </c>
      <c r="E1470">
        <f t="array" ref="E1470">IF(ISLOGICAL(D1470),"",FREQUENCY(IF('Data Transformation'!$B$425:$B$8425='Bin Analysis'!$B1467,'Data Transformation'!$G$425:$G$8425),D1470))</f>
        <v>2001</v>
      </c>
      <c r="F1470">
        <f>IF(ISLOGICAL(D1470),"",E1470-E1469)</f>
        <v>0</v>
      </c>
      <c r="G1470">
        <f>Weighting!$H$6</f>
        <v>1</v>
      </c>
      <c r="H1470">
        <f t="array" ref="H1470">FREQUENCY(IF('Data Transformation'!$B$4:$B$8425=B1467,'Data Transformation'!$G$4:$G$8425),'Bin Analysis'!$B1470)</f>
        <v>2073</v>
      </c>
      <c r="I1470">
        <f>H1470-H1469</f>
        <v>2073</v>
      </c>
      <c r="J1470">
        <f>IF(I1470=0,0,1)</f>
        <v>1</v>
      </c>
      <c r="K1470" t="e">
        <f>J1470*Weighting!$W$6</f>
        <v>#NUM!</v>
      </c>
      <c r="M1470" s="14"/>
    </row>
    <row r="1471" spans="1:25" x14ac:dyDescent="0.55000000000000004">
      <c r="A1471" s="32" t="str">
        <f>IF(Weighting!$P$7&gt;0,B1471,"")</f>
        <v/>
      </c>
      <c r="B1471" t="e">
        <f>Weighting!$C$7</f>
        <v>#DIV/0!</v>
      </c>
      <c r="C1471" t="e">
        <f>Weighting!$F$7</f>
        <v>#NUM!</v>
      </c>
      <c r="D1471" t="e">
        <f>IF(C1471=1,'Data Transformation'!$G$3+0.5*'Data Transformation'!$W$25,IF(C1472=1,D1472-'Data Transformation'!$W$25,FALSE))</f>
        <v>#NUM!</v>
      </c>
      <c r="E1471">
        <f t="array" ref="E1471">IF(ISLOGICAL(D1471),"",FREQUENCY(IF('Data Transformation'!$B$425:$B$8425='Bin Analysis'!$B1467,'Data Transformation'!$G$425:$G$8425),D1471))</f>
        <v>2001</v>
      </c>
      <c r="F1471">
        <f t="shared" ref="F1471:F1489" si="183">IF(ISLOGICAL(D1471),"",E1471-E1470)</f>
        <v>0</v>
      </c>
      <c r="G1471">
        <f>Weighting!$H$7</f>
        <v>0</v>
      </c>
      <c r="H1471">
        <f t="array" ref="H1471">FREQUENCY(IF('Data Transformation'!$B$4:$B$8425=B1467,'Data Transformation'!$G$4:$G$8425),'Bin Analysis'!$B1471)</f>
        <v>2073</v>
      </c>
      <c r="I1471">
        <f t="shared" ref="I1471:I1489" si="184">H1471-H1470</f>
        <v>0</v>
      </c>
      <c r="J1471">
        <f>IF(I1471=0,0,1)</f>
        <v>0</v>
      </c>
      <c r="K1471">
        <f>J1471*Weighting!$W$7</f>
        <v>0</v>
      </c>
      <c r="M1471" s="14"/>
    </row>
    <row r="1472" spans="1:25" x14ac:dyDescent="0.55000000000000004">
      <c r="A1472" s="32" t="str">
        <f>IF(Weighting!$P$8&gt;0,B1472,"")</f>
        <v/>
      </c>
      <c r="B1472" t="e">
        <f>Weighting!$C$8</f>
        <v>#DIV/0!</v>
      </c>
      <c r="C1472" t="e">
        <f>Weighting!$F$8</f>
        <v>#NUM!</v>
      </c>
      <c r="D1472" t="e">
        <f>IF(C1472=1,'Data Transformation'!$G$3+0.5*'Data Transformation'!$W$25,IF(C1473=1,D1473-'Data Transformation'!$W$25,FALSE))</f>
        <v>#NUM!</v>
      </c>
      <c r="E1472">
        <f t="array" ref="E1472">IF(ISLOGICAL(D1472),"",FREQUENCY(IF('Data Transformation'!$B$425:$B$8425='Bin Analysis'!$B1467,'Data Transformation'!$G$425:$G$8425),D1472))</f>
        <v>2001</v>
      </c>
      <c r="F1472">
        <f t="shared" si="183"/>
        <v>0</v>
      </c>
      <c r="G1472">
        <f>Weighting!$H$8</f>
        <v>0</v>
      </c>
      <c r="H1472">
        <f t="array" ref="H1472">FREQUENCY(IF('Data Transformation'!$B$4:$B$8425=B1467,'Data Transformation'!$G$4:$G$8425),'Bin Analysis'!$B1472)</f>
        <v>2073</v>
      </c>
      <c r="I1472">
        <f t="shared" si="184"/>
        <v>0</v>
      </c>
      <c r="J1472">
        <f t="shared" ref="J1472:J1489" si="185">IF(I1472=0,0,1)</f>
        <v>0</v>
      </c>
      <c r="K1472">
        <f>J1472*Weighting!$W$8</f>
        <v>0</v>
      </c>
      <c r="M1472" s="14"/>
    </row>
    <row r="1473" spans="1:13" x14ac:dyDescent="0.55000000000000004">
      <c r="A1473" s="32" t="str">
        <f>IF(Weighting!$P$9&gt;0,B1473,"")</f>
        <v/>
      </c>
      <c r="B1473" s="50" t="e">
        <f>Weighting!$C$9</f>
        <v>#DIV/0!</v>
      </c>
      <c r="C1473" t="e">
        <f>Weighting!$F$9</f>
        <v>#NUM!</v>
      </c>
      <c r="D1473" t="e">
        <f>IF(C1473=1,'Data Transformation'!$G$3+0.5*'Data Transformation'!$W$25,IF(C1474=1,D1474-'Data Transformation'!$W$25,FALSE))</f>
        <v>#NUM!</v>
      </c>
      <c r="E1473">
        <f t="array" ref="E1473">IF(ISLOGICAL(D1473),"",FREQUENCY(IF('Data Transformation'!$B$425:$B$8425='Bin Analysis'!$B1467,'Data Transformation'!$G$425:$G$8425),D1473))</f>
        <v>2001</v>
      </c>
      <c r="F1473">
        <f t="shared" si="183"/>
        <v>0</v>
      </c>
      <c r="G1473">
        <f>Weighting!$H$9</f>
        <v>0</v>
      </c>
      <c r="H1473">
        <f t="array" ref="H1473">FREQUENCY(IF('Data Transformation'!$B$4:$B$8425=B1467,'Data Transformation'!$G$4:$G$8425),'Bin Analysis'!$B1473)</f>
        <v>2073</v>
      </c>
      <c r="I1473">
        <f t="shared" si="184"/>
        <v>0</v>
      </c>
      <c r="J1473">
        <f t="shared" si="185"/>
        <v>0</v>
      </c>
      <c r="K1473">
        <f>J1473*Weighting!$W$9</f>
        <v>0</v>
      </c>
      <c r="M1473" s="14"/>
    </row>
    <row r="1474" spans="1:13" x14ac:dyDescent="0.55000000000000004">
      <c r="A1474" s="32" t="str">
        <f>IF(Weighting!$P$10&gt;0,B1474,"")</f>
        <v/>
      </c>
      <c r="B1474" t="e">
        <f>Weighting!$C$10</f>
        <v>#DIV/0!</v>
      </c>
      <c r="C1474" t="e">
        <f>Weighting!$F$10</f>
        <v>#NUM!</v>
      </c>
      <c r="D1474" t="e">
        <f>IF(C1474=1,'Data Transformation'!$G$3+0.5*'Data Transformation'!$W$25,IF(C1475=1,D1475-'Data Transformation'!$W$25,FALSE))</f>
        <v>#NUM!</v>
      </c>
      <c r="E1474">
        <f t="array" ref="E1474">IF(ISLOGICAL(D1474),"",FREQUENCY(IF('Data Transformation'!$B$425:$B$8425='Bin Analysis'!$B1467,'Data Transformation'!$G$425:$G$8425),D1474))</f>
        <v>2001</v>
      </c>
      <c r="F1474">
        <f t="shared" si="183"/>
        <v>0</v>
      </c>
      <c r="G1474">
        <f>Weighting!$H$10</f>
        <v>0</v>
      </c>
      <c r="H1474">
        <f t="array" ref="H1474">FREQUENCY(IF('Data Transformation'!$B$4:$B$8425=B1467,'Data Transformation'!$G$4:$G$8425),'Bin Analysis'!$B1474)</f>
        <v>2073</v>
      </c>
      <c r="I1474">
        <f t="shared" si="184"/>
        <v>0</v>
      </c>
      <c r="J1474">
        <f t="shared" si="185"/>
        <v>0</v>
      </c>
      <c r="K1474">
        <f>J1474*Weighting!$W$10</f>
        <v>0</v>
      </c>
      <c r="M1474" s="14"/>
    </row>
    <row r="1475" spans="1:13" x14ac:dyDescent="0.55000000000000004">
      <c r="A1475" s="32" t="str">
        <f>IF(Weighting!$P$11&gt;0,B1475,"")</f>
        <v/>
      </c>
      <c r="B1475" t="e">
        <f>Weighting!$C$11</f>
        <v>#DIV/0!</v>
      </c>
      <c r="C1475" t="e">
        <f>Weighting!$F$11</f>
        <v>#NUM!</v>
      </c>
      <c r="D1475" t="e">
        <f>IF(C1475=1,'Data Transformation'!$G$3+0.5*'Data Transformation'!$W$25,IF(C1476=1,D1476-'Data Transformation'!$W$25,FALSE))</f>
        <v>#NUM!</v>
      </c>
      <c r="E1475">
        <f t="array" ref="E1475">IF(ISLOGICAL(D1475),"",FREQUENCY(IF('Data Transformation'!$B$425:$B$8425='Bin Analysis'!$B1467,'Data Transformation'!$G$425:$G$8425),D1475))</f>
        <v>2001</v>
      </c>
      <c r="F1475">
        <f t="shared" si="183"/>
        <v>0</v>
      </c>
      <c r="G1475">
        <f>Weighting!$H$11</f>
        <v>0</v>
      </c>
      <c r="H1475">
        <f t="array" ref="H1475">FREQUENCY(IF('Data Transformation'!$B$4:$B$8425=B1467,'Data Transformation'!$G$4:$G$8425),'Bin Analysis'!$B1475)</f>
        <v>2073</v>
      </c>
      <c r="I1475">
        <f t="shared" si="184"/>
        <v>0</v>
      </c>
      <c r="J1475">
        <f t="shared" si="185"/>
        <v>0</v>
      </c>
      <c r="K1475">
        <f>J1475*Weighting!$W$11</f>
        <v>0</v>
      </c>
      <c r="M1475" s="14"/>
    </row>
    <row r="1476" spans="1:13" x14ac:dyDescent="0.55000000000000004">
      <c r="A1476" s="32" t="str">
        <f>IF(Weighting!$P$12&gt;0,B1476,"")</f>
        <v/>
      </c>
      <c r="B1476" t="e">
        <f>Weighting!$C$12</f>
        <v>#DIV/0!</v>
      </c>
      <c r="C1476" t="e">
        <f>Weighting!$F$12</f>
        <v>#NUM!</v>
      </c>
      <c r="D1476" t="e">
        <f>IF(C1476=1,'Data Transformation'!$G$3+0.5*'Data Transformation'!$W$25,IF(C1477=1,D1477-'Data Transformation'!$W$25,FALSE))</f>
        <v>#NUM!</v>
      </c>
      <c r="E1476">
        <f t="array" ref="E1476">IF(ISLOGICAL(D1476),"",FREQUENCY(IF('Data Transformation'!$B$425:$B$8425='Bin Analysis'!$B1467,'Data Transformation'!$G$425:$G$8425),D1476))</f>
        <v>2001</v>
      </c>
      <c r="F1476">
        <f t="shared" si="183"/>
        <v>0</v>
      </c>
      <c r="G1476">
        <f>Weighting!$H$12</f>
        <v>0</v>
      </c>
      <c r="H1476">
        <f t="array" ref="H1476">FREQUENCY(IF('Data Transformation'!$B$4:$B$8425=B1467,'Data Transformation'!$G$4:$G$8425),'Bin Analysis'!$B1476)</f>
        <v>2073</v>
      </c>
      <c r="I1476">
        <f t="shared" si="184"/>
        <v>0</v>
      </c>
      <c r="J1476">
        <f t="shared" si="185"/>
        <v>0</v>
      </c>
      <c r="K1476">
        <f>J1476*Weighting!$W$12</f>
        <v>0</v>
      </c>
      <c r="M1476" s="14"/>
    </row>
    <row r="1477" spans="1:13" x14ac:dyDescent="0.55000000000000004">
      <c r="A1477" s="32" t="str">
        <f>IF(Weighting!$P$13&gt;0,B1477,"")</f>
        <v/>
      </c>
      <c r="B1477" t="e">
        <f>Weighting!$C$13</f>
        <v>#DIV/0!</v>
      </c>
      <c r="C1477" t="e">
        <f>Weighting!$F$13</f>
        <v>#NUM!</v>
      </c>
      <c r="D1477" t="e">
        <f>IF(C1477=1,'Data Transformation'!$G$3+0.5*'Data Transformation'!$W$25,IF(C1478=1,D1478-'Data Transformation'!$W$25,FALSE))</f>
        <v>#NUM!</v>
      </c>
      <c r="E1477">
        <f t="array" ref="E1477">IF(ISLOGICAL(D1477),"",FREQUENCY(IF('Data Transformation'!$B$425:$B$8425='Bin Analysis'!$B1467,'Data Transformation'!$G$425:$G$8425),D1477))</f>
        <v>2001</v>
      </c>
      <c r="F1477">
        <f t="shared" si="183"/>
        <v>0</v>
      </c>
      <c r="G1477">
        <f>Weighting!$H$13</f>
        <v>0</v>
      </c>
      <c r="H1477">
        <f t="array" ref="H1477">FREQUENCY(IF('Data Transformation'!$B$4:$B$8425=B1467,'Data Transformation'!$G$4:$G$8425),'Bin Analysis'!$B1477)</f>
        <v>2073</v>
      </c>
      <c r="I1477">
        <f t="shared" si="184"/>
        <v>0</v>
      </c>
      <c r="J1477">
        <f t="shared" si="185"/>
        <v>0</v>
      </c>
      <c r="K1477">
        <f>J1477*Weighting!$W$13</f>
        <v>0</v>
      </c>
      <c r="M1477" s="14"/>
    </row>
    <row r="1478" spans="1:13" x14ac:dyDescent="0.55000000000000004">
      <c r="A1478" s="32" t="str">
        <f>IF(Weighting!$P$14&gt;0,B1478,"")</f>
        <v/>
      </c>
      <c r="B1478" t="e">
        <f>Weighting!$C$14</f>
        <v>#DIV/0!</v>
      </c>
      <c r="C1478" t="e">
        <f>Weighting!$F$14</f>
        <v>#NUM!</v>
      </c>
      <c r="D1478" t="e">
        <f>IF(C1478=1,'Data Transformation'!$G$3+0.5*'Data Transformation'!$W$25,IF(C1479=1,D1479-'Data Transformation'!$W$25,FALSE))</f>
        <v>#NUM!</v>
      </c>
      <c r="E1478">
        <f t="array" ref="E1478">IF(ISLOGICAL(D1478),"",FREQUENCY(IF('Data Transformation'!$B$425:$B$8425='Bin Analysis'!$B1467,'Data Transformation'!$G$425:$G$8425),D1478))</f>
        <v>2001</v>
      </c>
      <c r="F1478">
        <f t="shared" si="183"/>
        <v>0</v>
      </c>
      <c r="G1478">
        <f>Weighting!$H$14</f>
        <v>0</v>
      </c>
      <c r="H1478">
        <f t="array" ref="H1478">FREQUENCY(IF('Data Transformation'!$B$4:$B$8425=B1467,'Data Transformation'!$G$4:$G$8425),'Bin Analysis'!$B1478)</f>
        <v>2073</v>
      </c>
      <c r="I1478">
        <f t="shared" si="184"/>
        <v>0</v>
      </c>
      <c r="J1478">
        <f t="shared" si="185"/>
        <v>0</v>
      </c>
      <c r="K1478">
        <f>J1478*Weighting!$W$14</f>
        <v>0</v>
      </c>
      <c r="M1478" s="14"/>
    </row>
    <row r="1479" spans="1:13" x14ac:dyDescent="0.55000000000000004">
      <c r="A1479" s="32" t="str">
        <f>IF(Weighting!$P$15&gt;0,B1479,"")</f>
        <v/>
      </c>
      <c r="B1479" t="e">
        <f>Weighting!$C$15</f>
        <v>#DIV/0!</v>
      </c>
      <c r="C1479" t="e">
        <f>Weighting!$F$15</f>
        <v>#NUM!</v>
      </c>
      <c r="D1479" t="e">
        <f>IF(C1479=1,'Data Transformation'!$G$3+0.5*'Data Transformation'!$W$25,IF(C1480=1,D1480-'Data Transformation'!$W$25,FALSE))</f>
        <v>#NUM!</v>
      </c>
      <c r="E1479">
        <f t="array" ref="E1479">IF(ISLOGICAL(D1479),"",FREQUENCY(IF('Data Transformation'!$B$425:$B$8425='Bin Analysis'!$B1467,'Data Transformation'!$G$425:$G$8425),D1479))</f>
        <v>2001</v>
      </c>
      <c r="F1479">
        <f t="shared" si="183"/>
        <v>0</v>
      </c>
      <c r="G1479">
        <f>Weighting!$H$15</f>
        <v>0</v>
      </c>
      <c r="H1479">
        <f t="array" ref="H1479">FREQUENCY(IF('Data Transformation'!$B$4:$B$8425=B1467,'Data Transformation'!$G$4:$G$8425),'Bin Analysis'!$B1479)</f>
        <v>2073</v>
      </c>
      <c r="I1479">
        <f t="shared" si="184"/>
        <v>0</v>
      </c>
      <c r="J1479">
        <f t="shared" si="185"/>
        <v>0</v>
      </c>
      <c r="K1479">
        <f>J1479*Weighting!$W$15</f>
        <v>0</v>
      </c>
      <c r="M1479" s="14"/>
    </row>
    <row r="1480" spans="1:13" x14ac:dyDescent="0.55000000000000004">
      <c r="A1480" s="32" t="str">
        <f>IF(Weighting!$P$16&gt;0,B1480,"")</f>
        <v/>
      </c>
      <c r="B1480" t="e">
        <f>Weighting!$C$16</f>
        <v>#DIV/0!</v>
      </c>
      <c r="C1480" t="e">
        <f>Weighting!$F$16</f>
        <v>#NUM!</v>
      </c>
      <c r="D1480" t="e">
        <f>IF(C1480=1,'Data Transformation'!$G$3+0.5*'Data Transformation'!$W$25,IF(C1481=1,D1481-'Data Transformation'!$W$25,FALSE))</f>
        <v>#NUM!</v>
      </c>
      <c r="E1480">
        <f t="array" ref="E1480">IF(ISLOGICAL(D1480),"",FREQUENCY(IF('Data Transformation'!$B$425:$B$8425='Bin Analysis'!$B1467,'Data Transformation'!$G$425:$G$8425),D1480))</f>
        <v>2001</v>
      </c>
      <c r="F1480">
        <f t="shared" si="183"/>
        <v>0</v>
      </c>
      <c r="G1480">
        <f>Weighting!$H$16</f>
        <v>0</v>
      </c>
      <c r="H1480">
        <f t="array" ref="H1480">FREQUENCY(IF('Data Transformation'!$B$4:$B$8425=B1467,'Data Transformation'!$G$4:$G$8425),'Bin Analysis'!$B1480)</f>
        <v>2073</v>
      </c>
      <c r="I1480">
        <f t="shared" si="184"/>
        <v>0</v>
      </c>
      <c r="J1480">
        <f t="shared" si="185"/>
        <v>0</v>
      </c>
      <c r="K1480">
        <f>J1480*Weighting!$W$16</f>
        <v>0</v>
      </c>
      <c r="M1480" s="14"/>
    </row>
    <row r="1481" spans="1:13" x14ac:dyDescent="0.55000000000000004">
      <c r="A1481" s="32" t="str">
        <f>IF(Weighting!$P$17&gt;0,B1481,"")</f>
        <v/>
      </c>
      <c r="B1481" t="e">
        <f>Weighting!$C$17</f>
        <v>#DIV/0!</v>
      </c>
      <c r="C1481" t="e">
        <f>Weighting!$F$17</f>
        <v>#NUM!</v>
      </c>
      <c r="D1481" t="e">
        <f>IF(C1481=1,'Data Transformation'!$G$3+0.5*'Data Transformation'!$W$25,IF(C1482=1,D1482-'Data Transformation'!$W$25,FALSE))</f>
        <v>#NUM!</v>
      </c>
      <c r="E1481">
        <f t="array" ref="E1481">IF(ISLOGICAL(D1481),"",FREQUENCY(IF('Data Transformation'!$B$425:$B$8425='Bin Analysis'!$B1467,'Data Transformation'!$G$425:$G$8425),D1481))</f>
        <v>2001</v>
      </c>
      <c r="F1481">
        <f t="shared" si="183"/>
        <v>0</v>
      </c>
      <c r="G1481">
        <f>Weighting!$H$17</f>
        <v>0</v>
      </c>
      <c r="H1481">
        <f t="array" ref="H1481">FREQUENCY(IF('Data Transformation'!$B$4:$B$8425=B1467,'Data Transformation'!$G$4:$G$8425),'Bin Analysis'!$B1481)</f>
        <v>2073</v>
      </c>
      <c r="I1481">
        <f t="shared" si="184"/>
        <v>0</v>
      </c>
      <c r="J1481">
        <f t="shared" si="185"/>
        <v>0</v>
      </c>
      <c r="K1481">
        <f>J1481*Weighting!$W$17</f>
        <v>0</v>
      </c>
      <c r="M1481" s="14"/>
    </row>
    <row r="1482" spans="1:13" x14ac:dyDescent="0.55000000000000004">
      <c r="A1482" s="32" t="str">
        <f>IF(Weighting!$P$18&gt;0,B1482,"")</f>
        <v/>
      </c>
      <c r="B1482" t="e">
        <f>Weighting!$C$18</f>
        <v>#DIV/0!</v>
      </c>
      <c r="C1482" t="e">
        <f>Weighting!$F$18</f>
        <v>#NUM!</v>
      </c>
      <c r="D1482" t="e">
        <f>IF(C1482=1,'Data Transformation'!$G$3+0.5*'Data Transformation'!$W$25,IF(C1483=1,D1483-'Data Transformation'!$W$25,FALSE))</f>
        <v>#NUM!</v>
      </c>
      <c r="E1482">
        <f t="array" ref="E1482">IF(ISLOGICAL(D1482),"",FREQUENCY(IF('Data Transformation'!$B$425:$B$8425='Bin Analysis'!$B1467,'Data Transformation'!$G$425:$G$8425),D1482))</f>
        <v>2001</v>
      </c>
      <c r="F1482">
        <f t="shared" si="183"/>
        <v>0</v>
      </c>
      <c r="G1482">
        <f>Weighting!$H$18</f>
        <v>0</v>
      </c>
      <c r="H1482">
        <f t="array" ref="H1482">FREQUENCY(IF('Data Transformation'!$B$4:$B$8425=B1467,'Data Transformation'!$G$4:$G$8425),'Bin Analysis'!$B1482)</f>
        <v>2073</v>
      </c>
      <c r="I1482">
        <f t="shared" si="184"/>
        <v>0</v>
      </c>
      <c r="J1482">
        <f t="shared" si="185"/>
        <v>0</v>
      </c>
      <c r="K1482">
        <f>J1482*Weighting!$W$18</f>
        <v>0</v>
      </c>
      <c r="M1482" s="14"/>
    </row>
    <row r="1483" spans="1:13" x14ac:dyDescent="0.55000000000000004">
      <c r="A1483" s="32" t="str">
        <f>IF(Weighting!$P$19&gt;0,B1483,"")</f>
        <v/>
      </c>
      <c r="B1483" t="e">
        <f>Weighting!$C$19</f>
        <v>#DIV/0!</v>
      </c>
      <c r="C1483" t="e">
        <f>Weighting!$F$19</f>
        <v>#NUM!</v>
      </c>
      <c r="D1483" t="e">
        <f>IF(C1483=1,'Data Transformation'!$G$3+0.5*'Data Transformation'!$W$25,IF(C1484=1,D1484-'Data Transformation'!$W$25,FALSE))</f>
        <v>#NUM!</v>
      </c>
      <c r="E1483">
        <f t="array" ref="E1483">IF(ISLOGICAL(D1483),"",FREQUENCY(IF('Data Transformation'!$B$425:$B$8425='Bin Analysis'!$B1467,'Data Transformation'!$G$425:$G$8425),D1483))</f>
        <v>2001</v>
      </c>
      <c r="F1483">
        <f t="shared" si="183"/>
        <v>0</v>
      </c>
      <c r="G1483">
        <f>Weighting!$H$19</f>
        <v>0</v>
      </c>
      <c r="H1483">
        <f t="array" ref="H1483">FREQUENCY(IF('Data Transformation'!$B$4:$B$8425=B1467,'Data Transformation'!$G$4:$G$8425),'Bin Analysis'!$B1483)</f>
        <v>2073</v>
      </c>
      <c r="I1483">
        <f t="shared" si="184"/>
        <v>0</v>
      </c>
      <c r="J1483">
        <f t="shared" si="185"/>
        <v>0</v>
      </c>
      <c r="K1483">
        <f>J1483*Weighting!$W$19</f>
        <v>0</v>
      </c>
      <c r="M1483" s="14"/>
    </row>
    <row r="1484" spans="1:13" x14ac:dyDescent="0.55000000000000004">
      <c r="A1484" s="32" t="str">
        <f>IF(Weighting!$P$20&gt;0,B1484,"")</f>
        <v/>
      </c>
      <c r="B1484" t="e">
        <f>Weighting!$C$20</f>
        <v>#DIV/0!</v>
      </c>
      <c r="C1484" t="e">
        <f>Weighting!$F$20</f>
        <v>#NUM!</v>
      </c>
      <c r="D1484" t="e">
        <f>IF(C1484=1,'Data Transformation'!$G$3+0.5*'Data Transformation'!$W$25,IF(C1485=1,D1485-'Data Transformation'!$W$25,FALSE))</f>
        <v>#NUM!</v>
      </c>
      <c r="E1484">
        <f t="array" ref="E1484">IF(ISLOGICAL(D1484),"",FREQUENCY(IF('Data Transformation'!$B$425:$B$8425='Bin Analysis'!$B1467,'Data Transformation'!$G$425:$G$8425),D1484))</f>
        <v>2001</v>
      </c>
      <c r="F1484">
        <f t="shared" si="183"/>
        <v>0</v>
      </c>
      <c r="G1484">
        <f>Weighting!$H$20</f>
        <v>0</v>
      </c>
      <c r="H1484">
        <f t="array" ref="H1484">FREQUENCY(IF('Data Transformation'!$B$4:$B$8425=B1467,'Data Transformation'!$G$4:$G$8425),'Bin Analysis'!$B1484)</f>
        <v>2073</v>
      </c>
      <c r="I1484">
        <f t="shared" si="184"/>
        <v>0</v>
      </c>
      <c r="J1484">
        <f t="shared" si="185"/>
        <v>0</v>
      </c>
      <c r="K1484">
        <f>J1484*Weighting!$W$20</f>
        <v>0</v>
      </c>
      <c r="M1484" s="14"/>
    </row>
    <row r="1485" spans="1:13" x14ac:dyDescent="0.55000000000000004">
      <c r="A1485" s="32" t="str">
        <f>IF(Weighting!$P$21&gt;0,B1485,"")</f>
        <v/>
      </c>
      <c r="B1485" t="e">
        <f>Weighting!$C$21</f>
        <v>#DIV/0!</v>
      </c>
      <c r="C1485" t="e">
        <f>Weighting!$F$21</f>
        <v>#NUM!</v>
      </c>
      <c r="D1485" t="e">
        <f>IF(C1485=1,'Data Transformation'!$G$3+0.5*'Data Transformation'!$W$25,IF(C1486=1,D1486-'Data Transformation'!$W$25,FALSE))</f>
        <v>#NUM!</v>
      </c>
      <c r="E1485">
        <f t="array" ref="E1485">IF(ISLOGICAL(D1485),"",FREQUENCY(IF('Data Transformation'!$B$425:$B$8425='Bin Analysis'!$B1467,'Data Transformation'!$G$425:$G$8425),D1485))</f>
        <v>2001</v>
      </c>
      <c r="F1485">
        <f t="shared" si="183"/>
        <v>0</v>
      </c>
      <c r="G1485">
        <f>Weighting!$H$21</f>
        <v>0</v>
      </c>
      <c r="H1485">
        <f t="array" ref="H1485">FREQUENCY(IF('Data Transformation'!$B$4:$B$8425=B1467,'Data Transformation'!$G$4:$G$8425),'Bin Analysis'!$B1485)</f>
        <v>2073</v>
      </c>
      <c r="I1485">
        <f t="shared" si="184"/>
        <v>0</v>
      </c>
      <c r="J1485">
        <f t="shared" si="185"/>
        <v>0</v>
      </c>
      <c r="K1485">
        <f>J1485*Weighting!$W$21</f>
        <v>0</v>
      </c>
      <c r="M1485" s="14"/>
    </row>
    <row r="1486" spans="1:13" x14ac:dyDescent="0.55000000000000004">
      <c r="A1486" s="32" t="str">
        <f>IF(Weighting!$P$22&gt;0,B1486,"")</f>
        <v/>
      </c>
      <c r="B1486" t="e">
        <f>Weighting!$C$22</f>
        <v>#DIV/0!</v>
      </c>
      <c r="C1486" t="e">
        <f>Weighting!$F$22</f>
        <v>#NUM!</v>
      </c>
      <c r="D1486" t="e">
        <f>IF(C1486=1,'Data Transformation'!$G$3+0.5*'Data Transformation'!$W$25,IF(C1487=1,D1487-'Data Transformation'!$W$25,FALSE))</f>
        <v>#NUM!</v>
      </c>
      <c r="E1486">
        <f t="array" ref="E1486">IF(ISLOGICAL(D1486),"",FREQUENCY(IF('Data Transformation'!$B$425:$B$8425='Bin Analysis'!$B1467,'Data Transformation'!$G$425:$G$8425),D1486))</f>
        <v>2001</v>
      </c>
      <c r="F1486">
        <f t="shared" si="183"/>
        <v>0</v>
      </c>
      <c r="G1486">
        <f>Weighting!$H$22</f>
        <v>0</v>
      </c>
      <c r="H1486">
        <f t="array" ref="H1486">FREQUENCY(IF('Data Transformation'!$B$4:$B$8425=B1467,'Data Transformation'!$G$4:$G$8425),'Bin Analysis'!$B1486)</f>
        <v>2073</v>
      </c>
      <c r="I1486">
        <f t="shared" si="184"/>
        <v>0</v>
      </c>
      <c r="J1486">
        <f t="shared" si="185"/>
        <v>0</v>
      </c>
      <c r="K1486">
        <f>J1486*Weighting!$W$22</f>
        <v>0</v>
      </c>
      <c r="M1486" s="14"/>
    </row>
    <row r="1487" spans="1:13" x14ac:dyDescent="0.55000000000000004">
      <c r="A1487" s="32" t="str">
        <f>IF(Weighting!$P$23&gt;0,B1487,"")</f>
        <v/>
      </c>
      <c r="B1487" t="e">
        <f>Weighting!$C$23</f>
        <v>#DIV/0!</v>
      </c>
      <c r="C1487" t="e">
        <f>Weighting!$F$23</f>
        <v>#NUM!</v>
      </c>
      <c r="D1487" t="e">
        <f>IF(C1487=1,'Data Transformation'!$G$3+0.5*'Data Transformation'!$W$25,IF(C1488=1,D1488-'Data Transformation'!$W$25,FALSE))</f>
        <v>#NUM!</v>
      </c>
      <c r="E1487">
        <f t="array" ref="E1487">IF(ISLOGICAL(D1487),"",FREQUENCY(IF('Data Transformation'!$B$425:$B$8425='Bin Analysis'!$B1467,'Data Transformation'!$G$425:$G$8425),D1487))</f>
        <v>2001</v>
      </c>
      <c r="F1487">
        <f t="shared" si="183"/>
        <v>0</v>
      </c>
      <c r="G1487">
        <f>Weighting!$H$23</f>
        <v>0</v>
      </c>
      <c r="H1487">
        <f t="array" ref="H1487">FREQUENCY(IF('Data Transformation'!$B$4:$B$8425=B1467,'Data Transformation'!$G$4:$G$8425),'Bin Analysis'!$B1487)</f>
        <v>2073</v>
      </c>
      <c r="I1487">
        <f t="shared" si="184"/>
        <v>0</v>
      </c>
      <c r="J1487">
        <f t="shared" si="185"/>
        <v>0</v>
      </c>
      <c r="K1487">
        <f>J1487*Weighting!$W$23</f>
        <v>0</v>
      </c>
      <c r="M1487" s="14"/>
    </row>
    <row r="1488" spans="1:13" x14ac:dyDescent="0.55000000000000004">
      <c r="A1488" s="32" t="str">
        <f>IF(Weighting!$P$24&gt;0,B1488,"")</f>
        <v/>
      </c>
      <c r="B1488" t="e">
        <f>Weighting!$C$24</f>
        <v>#DIV/0!</v>
      </c>
      <c r="C1488" t="e">
        <f>Weighting!$F$24</f>
        <v>#NUM!</v>
      </c>
      <c r="D1488" t="e">
        <f>IF(C1488=1,'Data Transformation'!$G$3+0.5*'Data Transformation'!$W$25,IF(C1489=1,D1489-'Data Transformation'!$W$25,FALSE))</f>
        <v>#NUM!</v>
      </c>
      <c r="E1488">
        <f t="array" ref="E1488">IF(ISLOGICAL(D1488),"",FREQUENCY(IF('Data Transformation'!$B$425:$B$8425='Bin Analysis'!$B1467,'Data Transformation'!$G$425:$G$8425),D1488))</f>
        <v>2001</v>
      </c>
      <c r="F1488">
        <f t="shared" si="183"/>
        <v>0</v>
      </c>
      <c r="G1488">
        <f>Weighting!$H$24</f>
        <v>0</v>
      </c>
      <c r="H1488">
        <f t="array" ref="H1488">FREQUENCY(IF('Data Transformation'!$B$4:$B$8425=B1467,'Data Transformation'!$G$4:$G$8425),'Bin Analysis'!$B1488)</f>
        <v>2073</v>
      </c>
      <c r="I1488">
        <f t="shared" si="184"/>
        <v>0</v>
      </c>
      <c r="J1488">
        <f t="shared" si="185"/>
        <v>0</v>
      </c>
      <c r="K1488">
        <f>J1488*Weighting!$W$24</f>
        <v>0</v>
      </c>
      <c r="M1488" s="14"/>
    </row>
    <row r="1489" spans="1:25" x14ac:dyDescent="0.55000000000000004">
      <c r="A1489" s="32" t="str">
        <f>IF(Weighting!$P$25&gt;0,B1489,"")</f>
        <v/>
      </c>
      <c r="B1489" t="e">
        <f>Weighting!$C$25</f>
        <v>#DIV/0!</v>
      </c>
      <c r="C1489" t="e">
        <f>Weighting!$F$25</f>
        <v>#NUM!</v>
      </c>
      <c r="D1489" t="e">
        <f>IF(C1489=1,'Data Transformation'!$G$3+0.5*'Data Transformation'!$W$25,IF(C1490=1,D1490-'Data Transformation'!$W$25,FALSE))</f>
        <v>#NUM!</v>
      </c>
      <c r="E1489">
        <f t="array" ref="E1489">IF(ISLOGICAL(D1489),"",FREQUENCY(IF('Data Transformation'!$B$425:$B$8425='Bin Analysis'!$B1467,'Data Transformation'!$G$425:$G$8425),D1489))</f>
        <v>2001</v>
      </c>
      <c r="F1489">
        <f t="shared" si="183"/>
        <v>0</v>
      </c>
      <c r="G1489">
        <f>Weighting!$H$25</f>
        <v>0</v>
      </c>
      <c r="H1489">
        <f t="array" ref="H1489">FREQUENCY(IF('Data Transformation'!$B$4:$B$8425=B1467,'Data Transformation'!$G$4:$G$8425),'Bin Analysis'!$B1489)</f>
        <v>2073</v>
      </c>
      <c r="I1489">
        <f t="shared" si="184"/>
        <v>0</v>
      </c>
      <c r="J1489">
        <f t="shared" si="185"/>
        <v>0</v>
      </c>
      <c r="K1489">
        <f>J1489*Weighting!$W$25</f>
        <v>0</v>
      </c>
      <c r="M1489" s="14"/>
    </row>
    <row r="1490" spans="1:25" x14ac:dyDescent="0.55000000000000004">
      <c r="O1490"/>
      <c r="P1490"/>
      <c r="Q1490"/>
      <c r="R1490"/>
    </row>
    <row r="1491" spans="1:25" ht="23.35" x14ac:dyDescent="0.8">
      <c r="A1491" s="21" t="s">
        <v>0</v>
      </c>
      <c r="B1491" s="21" t="str">
        <f>IFERROR(VLOOKUP(C1491,'Data Transformation'!$L$6:$M$426,2,FALSE),"")</f>
        <v/>
      </c>
      <c r="C1491" s="21">
        <f>C1467+1</f>
        <v>62</v>
      </c>
      <c r="D1491" s="21"/>
      <c r="E1491" s="21"/>
      <c r="F1491" s="21"/>
      <c r="G1491" s="21"/>
      <c r="H1491" s="22"/>
      <c r="I1491" s="22"/>
      <c r="J1491" s="22"/>
      <c r="K1491" s="21"/>
      <c r="L1491" s="21" t="str">
        <f>B1491</f>
        <v/>
      </c>
      <c r="M1491" s="23" t="e">
        <f>INDEX('Data Transformation'!$O$4:$O$424,MATCH($B1491,'Data Transformation'!$M$4:$M$424,0),MATCH($M$2,'Data Transformation'!$O$3,0))</f>
        <v>#N/A</v>
      </c>
      <c r="N1491" s="27" t="e">
        <f>IF('Input and Summary Results'!$J$16="minimum",'Bin Analysis'!X1492/(M1491-1),'Bin Analysis'!Y1491/('Bin Analysis'!M1491-1))</f>
        <v>#N/A</v>
      </c>
      <c r="O1491" s="27" t="e">
        <f>IF(M1491=FALSE,NA(),(VLOOKUP(1,C1494:K1513,4,FALSE))/(M1491-1))</f>
        <v>#N/A</v>
      </c>
      <c r="P1491" s="27" t="e">
        <f>IF(M1491=FALSE,NA(),SUM(J1494:J1513)/Weighting!$S$5)</f>
        <v>#N/A</v>
      </c>
      <c r="Q1491" s="27" t="e">
        <f>IF(M1491=FALSE,NA(),SUM(K1494:K1513)/Weighting!$S$6)</f>
        <v>#N/A</v>
      </c>
      <c r="R1491" s="27" t="e">
        <f>IF(M1491=FALSE,NA(),(VLOOKUP(1,G1494:K1513,3,FALSE))/(M1491-1))</f>
        <v>#N/A</v>
      </c>
      <c r="S1491" s="22" t="e">
        <f>IF(M1491=FALSE,NA(),IF(SUM(J1494:J1513)=2,"yes","no"))</f>
        <v>#N/A</v>
      </c>
      <c r="X1491" s="2" cm="2">
        <f t="array" ref="X1491:X1492">FREQUENCY(IF('Data Transformation'!$B$425:$B$6424='Bin Analysis'!L1491,'Data Transformation'!$G$425:$G$6424),'Data Transformation'!$U$11)</f>
        <v>0</v>
      </c>
      <c r="Y1491" s="2" cm="2">
        <f t="array" ref="Y1491:Y1492">FREQUENCY(IF('Data Transformation'!$B$425:$B$6424='Bin Analysis'!L1491,'Data Transformation'!$G$425:$G$6424),'Data Transformation'!$U$12)</f>
        <v>0</v>
      </c>
    </row>
    <row r="1492" spans="1:25" x14ac:dyDescent="0.55000000000000004">
      <c r="A1492" s="14" t="s">
        <v>67</v>
      </c>
      <c r="B1492" t="s">
        <v>47</v>
      </c>
      <c r="C1492" t="s">
        <v>5</v>
      </c>
      <c r="D1492" t="s">
        <v>100</v>
      </c>
      <c r="E1492" t="s">
        <v>101</v>
      </c>
      <c r="F1492" t="s">
        <v>102</v>
      </c>
      <c r="G1492" t="s">
        <v>70</v>
      </c>
      <c r="H1492" t="s">
        <v>31</v>
      </c>
      <c r="I1492" t="s">
        <v>32</v>
      </c>
      <c r="J1492" t="s">
        <v>46</v>
      </c>
      <c r="K1492" s="14" t="s">
        <v>45</v>
      </c>
      <c r="M1492" s="14"/>
      <c r="X1492" s="2">
        <v>0</v>
      </c>
      <c r="Y1492" s="2">
        <v>0</v>
      </c>
    </row>
    <row r="1493" spans="1:25" x14ac:dyDescent="0.55000000000000004">
      <c r="A1493" s="32"/>
      <c r="D1493" t="e">
        <f>IF(C1493=1,'Data Transformation'!$G$3+0.5*'Data Transformation'!$W$25,IF(C1494=1,D1494-'Data Transformation'!$W$25,FALSE))</f>
        <v>#NUM!</v>
      </c>
      <c r="E1493">
        <f t="array" ref="E1493">IF(ISLOGICAL(D1493),"",FREQUENCY(IF('Data Transformation'!$B$425:$B$8425='Bin Analysis'!$B1491,'Data Transformation'!$G$425:$G$8425),D1493))</f>
        <v>2001</v>
      </c>
      <c r="F1493" t="e">
        <f>IF(ISLOGICAL(D1493),"",E1493-E1492)</f>
        <v>#VALUE!</v>
      </c>
      <c r="M1493" s="14"/>
    </row>
    <row r="1494" spans="1:25" x14ac:dyDescent="0.55000000000000004">
      <c r="A1494" s="32" t="e">
        <f>IF(Weighting!$P$6&gt;0,B1494,"")</f>
        <v>#NUM!</v>
      </c>
      <c r="B1494" t="e">
        <f>Weighting!$C$6</f>
        <v>#DIV/0!</v>
      </c>
      <c r="C1494" t="e">
        <f>Weighting!$F$6</f>
        <v>#NUM!</v>
      </c>
      <c r="D1494" t="e">
        <f>IF(C1494=1,'Data Transformation'!$G$3+0.5*'Data Transformation'!$W$25,IF(C1495=1,D1495-'Data Transformation'!$W$25,FALSE))</f>
        <v>#NUM!</v>
      </c>
      <c r="E1494">
        <f t="array" ref="E1494">IF(ISLOGICAL(D1494),"",FREQUENCY(IF('Data Transformation'!$B$425:$B$8425='Bin Analysis'!$B1491,'Data Transformation'!$G$425:$G$8425),D1494))</f>
        <v>2001</v>
      </c>
      <c r="F1494">
        <f>IF(ISLOGICAL(D1494),"",E1494-E1493)</f>
        <v>0</v>
      </c>
      <c r="G1494">
        <f>Weighting!$H$6</f>
        <v>1</v>
      </c>
      <c r="H1494">
        <f t="array" ref="H1494">FREQUENCY(IF('Data Transformation'!$B$4:$B$8425=B1491,'Data Transformation'!$G$4:$G$8425),'Bin Analysis'!$B1494)</f>
        <v>2073</v>
      </c>
      <c r="I1494">
        <f>H1494-H1493</f>
        <v>2073</v>
      </c>
      <c r="J1494">
        <f>IF(I1494=0,0,1)</f>
        <v>1</v>
      </c>
      <c r="K1494" t="e">
        <f>J1494*Weighting!$W$6</f>
        <v>#NUM!</v>
      </c>
      <c r="M1494" s="14"/>
    </row>
    <row r="1495" spans="1:25" x14ac:dyDescent="0.55000000000000004">
      <c r="A1495" s="32" t="str">
        <f>IF(Weighting!$P$7&gt;0,B1495,"")</f>
        <v/>
      </c>
      <c r="B1495" t="e">
        <f>Weighting!$C$7</f>
        <v>#DIV/0!</v>
      </c>
      <c r="C1495" t="e">
        <f>Weighting!$F$7</f>
        <v>#NUM!</v>
      </c>
      <c r="D1495" t="e">
        <f>IF(C1495=1,'Data Transformation'!$G$3+0.5*'Data Transformation'!$W$25,IF(C1496=1,D1496-'Data Transformation'!$W$25,FALSE))</f>
        <v>#NUM!</v>
      </c>
      <c r="E1495">
        <f t="array" ref="E1495">IF(ISLOGICAL(D1495),"",FREQUENCY(IF('Data Transformation'!$B$425:$B$8425='Bin Analysis'!$B1491,'Data Transformation'!$G$425:$G$8425),D1495))</f>
        <v>2001</v>
      </c>
      <c r="F1495">
        <f t="shared" ref="F1495:F1513" si="186">IF(ISLOGICAL(D1495),"",E1495-E1494)</f>
        <v>0</v>
      </c>
      <c r="G1495">
        <f>Weighting!$H$7</f>
        <v>0</v>
      </c>
      <c r="H1495">
        <f t="array" ref="H1495">FREQUENCY(IF('Data Transformation'!$B$4:$B$8425=B1491,'Data Transformation'!$G$4:$G$8425),'Bin Analysis'!$B1495)</f>
        <v>2073</v>
      </c>
      <c r="I1495">
        <f t="shared" ref="I1495:I1513" si="187">H1495-H1494</f>
        <v>0</v>
      </c>
      <c r="J1495">
        <f>IF(I1495=0,0,1)</f>
        <v>0</v>
      </c>
      <c r="K1495">
        <f>J1495*Weighting!$W$7</f>
        <v>0</v>
      </c>
      <c r="M1495" s="14"/>
    </row>
    <row r="1496" spans="1:25" x14ac:dyDescent="0.55000000000000004">
      <c r="A1496" s="32" t="str">
        <f>IF(Weighting!$P$8&gt;0,B1496,"")</f>
        <v/>
      </c>
      <c r="B1496" t="e">
        <f>Weighting!$C$8</f>
        <v>#DIV/0!</v>
      </c>
      <c r="C1496" t="e">
        <f>Weighting!$F$8</f>
        <v>#NUM!</v>
      </c>
      <c r="D1496" t="e">
        <f>IF(C1496=1,'Data Transformation'!$G$3+0.5*'Data Transformation'!$W$25,IF(C1497=1,D1497-'Data Transformation'!$W$25,FALSE))</f>
        <v>#NUM!</v>
      </c>
      <c r="E1496">
        <f t="array" ref="E1496">IF(ISLOGICAL(D1496),"",FREQUENCY(IF('Data Transformation'!$B$425:$B$8425='Bin Analysis'!$B1491,'Data Transformation'!$G$425:$G$8425),D1496))</f>
        <v>2001</v>
      </c>
      <c r="F1496">
        <f t="shared" si="186"/>
        <v>0</v>
      </c>
      <c r="G1496">
        <f>Weighting!$H$8</f>
        <v>0</v>
      </c>
      <c r="H1496">
        <f t="array" ref="H1496">FREQUENCY(IF('Data Transformation'!$B$4:$B$8425=B1491,'Data Transformation'!$G$4:$G$8425),'Bin Analysis'!$B1496)</f>
        <v>2073</v>
      </c>
      <c r="I1496">
        <f t="shared" si="187"/>
        <v>0</v>
      </c>
      <c r="J1496">
        <f t="shared" ref="J1496:J1513" si="188">IF(I1496=0,0,1)</f>
        <v>0</v>
      </c>
      <c r="K1496">
        <f>J1496*Weighting!$W$8</f>
        <v>0</v>
      </c>
      <c r="M1496" s="14"/>
    </row>
    <row r="1497" spans="1:25" x14ac:dyDescent="0.55000000000000004">
      <c r="A1497" s="32" t="str">
        <f>IF(Weighting!$P$9&gt;0,B1497,"")</f>
        <v/>
      </c>
      <c r="B1497" s="50" t="e">
        <f>Weighting!$C$9</f>
        <v>#DIV/0!</v>
      </c>
      <c r="C1497" t="e">
        <f>Weighting!$F$9</f>
        <v>#NUM!</v>
      </c>
      <c r="D1497" t="e">
        <f>IF(C1497=1,'Data Transformation'!$G$3+0.5*'Data Transformation'!$W$25,IF(C1498=1,D1498-'Data Transformation'!$W$25,FALSE))</f>
        <v>#NUM!</v>
      </c>
      <c r="E1497">
        <f t="array" ref="E1497">IF(ISLOGICAL(D1497),"",FREQUENCY(IF('Data Transformation'!$B$425:$B$8425='Bin Analysis'!$B1491,'Data Transformation'!$G$425:$G$8425),D1497))</f>
        <v>2001</v>
      </c>
      <c r="F1497">
        <f t="shared" si="186"/>
        <v>0</v>
      </c>
      <c r="G1497">
        <f>Weighting!$H$9</f>
        <v>0</v>
      </c>
      <c r="H1497">
        <f t="array" ref="H1497">FREQUENCY(IF('Data Transformation'!$B$4:$B$8425=B1491,'Data Transformation'!$G$4:$G$8425),'Bin Analysis'!$B1497)</f>
        <v>2073</v>
      </c>
      <c r="I1497">
        <f t="shared" si="187"/>
        <v>0</v>
      </c>
      <c r="J1497">
        <f t="shared" si="188"/>
        <v>0</v>
      </c>
      <c r="K1497">
        <f>J1497*Weighting!$W$9</f>
        <v>0</v>
      </c>
      <c r="M1497" s="14"/>
    </row>
    <row r="1498" spans="1:25" x14ac:dyDescent="0.55000000000000004">
      <c r="A1498" s="32" t="str">
        <f>IF(Weighting!$P$10&gt;0,B1498,"")</f>
        <v/>
      </c>
      <c r="B1498" t="e">
        <f>Weighting!$C$10</f>
        <v>#DIV/0!</v>
      </c>
      <c r="C1498" t="e">
        <f>Weighting!$F$10</f>
        <v>#NUM!</v>
      </c>
      <c r="D1498" t="e">
        <f>IF(C1498=1,'Data Transformation'!$G$3+0.5*'Data Transformation'!$W$25,IF(C1499=1,D1499-'Data Transformation'!$W$25,FALSE))</f>
        <v>#NUM!</v>
      </c>
      <c r="E1498">
        <f t="array" ref="E1498">IF(ISLOGICAL(D1498),"",FREQUENCY(IF('Data Transformation'!$B$425:$B$8425='Bin Analysis'!$B1491,'Data Transformation'!$G$425:$G$8425),D1498))</f>
        <v>2001</v>
      </c>
      <c r="F1498">
        <f t="shared" si="186"/>
        <v>0</v>
      </c>
      <c r="G1498">
        <f>Weighting!$H$10</f>
        <v>0</v>
      </c>
      <c r="H1498">
        <f t="array" ref="H1498">FREQUENCY(IF('Data Transformation'!$B$4:$B$8425=B1491,'Data Transformation'!$G$4:$G$8425),'Bin Analysis'!$B1498)</f>
        <v>2073</v>
      </c>
      <c r="I1498">
        <f t="shared" si="187"/>
        <v>0</v>
      </c>
      <c r="J1498">
        <f t="shared" si="188"/>
        <v>0</v>
      </c>
      <c r="K1498">
        <f>J1498*Weighting!$W$10</f>
        <v>0</v>
      </c>
      <c r="M1498" s="14"/>
    </row>
    <row r="1499" spans="1:25" x14ac:dyDescent="0.55000000000000004">
      <c r="A1499" s="32" t="str">
        <f>IF(Weighting!$P$11&gt;0,B1499,"")</f>
        <v/>
      </c>
      <c r="B1499" t="e">
        <f>Weighting!$C$11</f>
        <v>#DIV/0!</v>
      </c>
      <c r="C1499" t="e">
        <f>Weighting!$F$11</f>
        <v>#NUM!</v>
      </c>
      <c r="D1499" t="e">
        <f>IF(C1499=1,'Data Transformation'!$G$3+0.5*'Data Transformation'!$W$25,IF(C1500=1,D1500-'Data Transformation'!$W$25,FALSE))</f>
        <v>#NUM!</v>
      </c>
      <c r="E1499">
        <f t="array" ref="E1499">IF(ISLOGICAL(D1499),"",FREQUENCY(IF('Data Transformation'!$B$425:$B$8425='Bin Analysis'!$B1491,'Data Transformation'!$G$425:$G$8425),D1499))</f>
        <v>2001</v>
      </c>
      <c r="F1499">
        <f t="shared" si="186"/>
        <v>0</v>
      </c>
      <c r="G1499">
        <f>Weighting!$H$11</f>
        <v>0</v>
      </c>
      <c r="H1499">
        <f t="array" ref="H1499">FREQUENCY(IF('Data Transformation'!$B$4:$B$8425=B1491,'Data Transformation'!$G$4:$G$8425),'Bin Analysis'!$B1499)</f>
        <v>2073</v>
      </c>
      <c r="I1499">
        <f t="shared" si="187"/>
        <v>0</v>
      </c>
      <c r="J1499">
        <f t="shared" si="188"/>
        <v>0</v>
      </c>
      <c r="K1499">
        <f>J1499*Weighting!$W$11</f>
        <v>0</v>
      </c>
      <c r="M1499" s="14"/>
    </row>
    <row r="1500" spans="1:25" x14ac:dyDescent="0.55000000000000004">
      <c r="A1500" s="32" t="str">
        <f>IF(Weighting!$P$12&gt;0,B1500,"")</f>
        <v/>
      </c>
      <c r="B1500" t="e">
        <f>Weighting!$C$12</f>
        <v>#DIV/0!</v>
      </c>
      <c r="C1500" t="e">
        <f>Weighting!$F$12</f>
        <v>#NUM!</v>
      </c>
      <c r="D1500" t="e">
        <f>IF(C1500=1,'Data Transformation'!$G$3+0.5*'Data Transformation'!$W$25,IF(C1501=1,D1501-'Data Transformation'!$W$25,FALSE))</f>
        <v>#NUM!</v>
      </c>
      <c r="E1500">
        <f t="array" ref="E1500">IF(ISLOGICAL(D1500),"",FREQUENCY(IF('Data Transformation'!$B$425:$B$8425='Bin Analysis'!$B1491,'Data Transformation'!$G$425:$G$8425),D1500))</f>
        <v>2001</v>
      </c>
      <c r="F1500">
        <f t="shared" si="186"/>
        <v>0</v>
      </c>
      <c r="G1500">
        <f>Weighting!$H$12</f>
        <v>0</v>
      </c>
      <c r="H1500">
        <f t="array" ref="H1500">FREQUENCY(IF('Data Transformation'!$B$4:$B$8425=B1491,'Data Transformation'!$G$4:$G$8425),'Bin Analysis'!$B1500)</f>
        <v>2073</v>
      </c>
      <c r="I1500">
        <f t="shared" si="187"/>
        <v>0</v>
      </c>
      <c r="J1500">
        <f t="shared" si="188"/>
        <v>0</v>
      </c>
      <c r="K1500">
        <f>J1500*Weighting!$W$12</f>
        <v>0</v>
      </c>
      <c r="M1500" s="14"/>
    </row>
    <row r="1501" spans="1:25" x14ac:dyDescent="0.55000000000000004">
      <c r="A1501" s="32" t="str">
        <f>IF(Weighting!$P$13&gt;0,B1501,"")</f>
        <v/>
      </c>
      <c r="B1501" t="e">
        <f>Weighting!$C$13</f>
        <v>#DIV/0!</v>
      </c>
      <c r="C1501" t="e">
        <f>Weighting!$F$13</f>
        <v>#NUM!</v>
      </c>
      <c r="D1501" t="e">
        <f>IF(C1501=1,'Data Transformation'!$G$3+0.5*'Data Transformation'!$W$25,IF(C1502=1,D1502-'Data Transformation'!$W$25,FALSE))</f>
        <v>#NUM!</v>
      </c>
      <c r="E1501">
        <f t="array" ref="E1501">IF(ISLOGICAL(D1501),"",FREQUENCY(IF('Data Transformation'!$B$425:$B$8425='Bin Analysis'!$B1491,'Data Transformation'!$G$425:$G$8425),D1501))</f>
        <v>2001</v>
      </c>
      <c r="F1501">
        <f t="shared" si="186"/>
        <v>0</v>
      </c>
      <c r="G1501">
        <f>Weighting!$H$13</f>
        <v>0</v>
      </c>
      <c r="H1501">
        <f t="array" ref="H1501">FREQUENCY(IF('Data Transformation'!$B$4:$B$8425=B1491,'Data Transformation'!$G$4:$G$8425),'Bin Analysis'!$B1501)</f>
        <v>2073</v>
      </c>
      <c r="I1501">
        <f t="shared" si="187"/>
        <v>0</v>
      </c>
      <c r="J1501">
        <f t="shared" si="188"/>
        <v>0</v>
      </c>
      <c r="K1501">
        <f>J1501*Weighting!$W$13</f>
        <v>0</v>
      </c>
      <c r="M1501" s="14"/>
    </row>
    <row r="1502" spans="1:25" x14ac:dyDescent="0.55000000000000004">
      <c r="A1502" s="32" t="str">
        <f>IF(Weighting!$P$14&gt;0,B1502,"")</f>
        <v/>
      </c>
      <c r="B1502" t="e">
        <f>Weighting!$C$14</f>
        <v>#DIV/0!</v>
      </c>
      <c r="C1502" t="e">
        <f>Weighting!$F$14</f>
        <v>#NUM!</v>
      </c>
      <c r="D1502" t="e">
        <f>IF(C1502=1,'Data Transformation'!$G$3+0.5*'Data Transformation'!$W$25,IF(C1503=1,D1503-'Data Transformation'!$W$25,FALSE))</f>
        <v>#NUM!</v>
      </c>
      <c r="E1502">
        <f t="array" ref="E1502">IF(ISLOGICAL(D1502),"",FREQUENCY(IF('Data Transformation'!$B$425:$B$8425='Bin Analysis'!$B1491,'Data Transformation'!$G$425:$G$8425),D1502))</f>
        <v>2001</v>
      </c>
      <c r="F1502">
        <f t="shared" si="186"/>
        <v>0</v>
      </c>
      <c r="G1502">
        <f>Weighting!$H$14</f>
        <v>0</v>
      </c>
      <c r="H1502">
        <f t="array" ref="H1502">FREQUENCY(IF('Data Transformation'!$B$4:$B$8425=B1491,'Data Transformation'!$G$4:$G$8425),'Bin Analysis'!$B1502)</f>
        <v>2073</v>
      </c>
      <c r="I1502">
        <f t="shared" si="187"/>
        <v>0</v>
      </c>
      <c r="J1502">
        <f t="shared" si="188"/>
        <v>0</v>
      </c>
      <c r="K1502">
        <f>J1502*Weighting!$W$14</f>
        <v>0</v>
      </c>
      <c r="M1502" s="14"/>
    </row>
    <row r="1503" spans="1:25" x14ac:dyDescent="0.55000000000000004">
      <c r="A1503" s="32" t="str">
        <f>IF(Weighting!$P$15&gt;0,B1503,"")</f>
        <v/>
      </c>
      <c r="B1503" t="e">
        <f>Weighting!$C$15</f>
        <v>#DIV/0!</v>
      </c>
      <c r="C1503" t="e">
        <f>Weighting!$F$15</f>
        <v>#NUM!</v>
      </c>
      <c r="D1503" t="e">
        <f>IF(C1503=1,'Data Transformation'!$G$3+0.5*'Data Transformation'!$W$25,IF(C1504=1,D1504-'Data Transformation'!$W$25,FALSE))</f>
        <v>#NUM!</v>
      </c>
      <c r="E1503">
        <f t="array" ref="E1503">IF(ISLOGICAL(D1503),"",FREQUENCY(IF('Data Transformation'!$B$425:$B$8425='Bin Analysis'!$B1491,'Data Transformation'!$G$425:$G$8425),D1503))</f>
        <v>2001</v>
      </c>
      <c r="F1503">
        <f t="shared" si="186"/>
        <v>0</v>
      </c>
      <c r="G1503">
        <f>Weighting!$H$15</f>
        <v>0</v>
      </c>
      <c r="H1503">
        <f t="array" ref="H1503">FREQUENCY(IF('Data Transformation'!$B$4:$B$8425=B1491,'Data Transformation'!$G$4:$G$8425),'Bin Analysis'!$B1503)</f>
        <v>2073</v>
      </c>
      <c r="I1503">
        <f t="shared" si="187"/>
        <v>0</v>
      </c>
      <c r="J1503">
        <f t="shared" si="188"/>
        <v>0</v>
      </c>
      <c r="K1503">
        <f>J1503*Weighting!$W$15</f>
        <v>0</v>
      </c>
      <c r="M1503" s="14"/>
    </row>
    <row r="1504" spans="1:25" x14ac:dyDescent="0.55000000000000004">
      <c r="A1504" s="32" t="str">
        <f>IF(Weighting!$P$16&gt;0,B1504,"")</f>
        <v/>
      </c>
      <c r="B1504" t="e">
        <f>Weighting!$C$16</f>
        <v>#DIV/0!</v>
      </c>
      <c r="C1504" t="e">
        <f>Weighting!$F$16</f>
        <v>#NUM!</v>
      </c>
      <c r="D1504" t="e">
        <f>IF(C1504=1,'Data Transformation'!$G$3+0.5*'Data Transformation'!$W$25,IF(C1505=1,D1505-'Data Transformation'!$W$25,FALSE))</f>
        <v>#NUM!</v>
      </c>
      <c r="E1504">
        <f t="array" ref="E1504">IF(ISLOGICAL(D1504),"",FREQUENCY(IF('Data Transformation'!$B$425:$B$8425='Bin Analysis'!$B1491,'Data Transformation'!$G$425:$G$8425),D1504))</f>
        <v>2001</v>
      </c>
      <c r="F1504">
        <f t="shared" si="186"/>
        <v>0</v>
      </c>
      <c r="G1504">
        <f>Weighting!$H$16</f>
        <v>0</v>
      </c>
      <c r="H1504">
        <f t="array" ref="H1504">FREQUENCY(IF('Data Transformation'!$B$4:$B$8425=B1491,'Data Transformation'!$G$4:$G$8425),'Bin Analysis'!$B1504)</f>
        <v>2073</v>
      </c>
      <c r="I1504">
        <f t="shared" si="187"/>
        <v>0</v>
      </c>
      <c r="J1504">
        <f t="shared" si="188"/>
        <v>0</v>
      </c>
      <c r="K1504">
        <f>J1504*Weighting!$W$16</f>
        <v>0</v>
      </c>
      <c r="M1504" s="14"/>
    </row>
    <row r="1505" spans="1:25" x14ac:dyDescent="0.55000000000000004">
      <c r="A1505" s="32" t="str">
        <f>IF(Weighting!$P$17&gt;0,B1505,"")</f>
        <v/>
      </c>
      <c r="B1505" t="e">
        <f>Weighting!$C$17</f>
        <v>#DIV/0!</v>
      </c>
      <c r="C1505" t="e">
        <f>Weighting!$F$17</f>
        <v>#NUM!</v>
      </c>
      <c r="D1505" t="e">
        <f>IF(C1505=1,'Data Transformation'!$G$3+0.5*'Data Transformation'!$W$25,IF(C1506=1,D1506-'Data Transformation'!$W$25,FALSE))</f>
        <v>#NUM!</v>
      </c>
      <c r="E1505">
        <f t="array" ref="E1505">IF(ISLOGICAL(D1505),"",FREQUENCY(IF('Data Transformation'!$B$425:$B$8425='Bin Analysis'!$B1491,'Data Transformation'!$G$425:$G$8425),D1505))</f>
        <v>2001</v>
      </c>
      <c r="F1505">
        <f t="shared" si="186"/>
        <v>0</v>
      </c>
      <c r="G1505">
        <f>Weighting!$H$17</f>
        <v>0</v>
      </c>
      <c r="H1505">
        <f t="array" ref="H1505">FREQUENCY(IF('Data Transformation'!$B$4:$B$8425=B1491,'Data Transformation'!$G$4:$G$8425),'Bin Analysis'!$B1505)</f>
        <v>2073</v>
      </c>
      <c r="I1505">
        <f t="shared" si="187"/>
        <v>0</v>
      </c>
      <c r="J1505">
        <f t="shared" si="188"/>
        <v>0</v>
      </c>
      <c r="K1505">
        <f>J1505*Weighting!$W$17</f>
        <v>0</v>
      </c>
      <c r="M1505" s="14"/>
    </row>
    <row r="1506" spans="1:25" x14ac:dyDescent="0.55000000000000004">
      <c r="A1506" s="32" t="str">
        <f>IF(Weighting!$P$18&gt;0,B1506,"")</f>
        <v/>
      </c>
      <c r="B1506" t="e">
        <f>Weighting!$C$18</f>
        <v>#DIV/0!</v>
      </c>
      <c r="C1506" t="e">
        <f>Weighting!$F$18</f>
        <v>#NUM!</v>
      </c>
      <c r="D1506" t="e">
        <f>IF(C1506=1,'Data Transformation'!$G$3+0.5*'Data Transformation'!$W$25,IF(C1507=1,D1507-'Data Transformation'!$W$25,FALSE))</f>
        <v>#NUM!</v>
      </c>
      <c r="E1506">
        <f t="array" ref="E1506">IF(ISLOGICAL(D1506),"",FREQUENCY(IF('Data Transformation'!$B$425:$B$8425='Bin Analysis'!$B1491,'Data Transformation'!$G$425:$G$8425),D1506))</f>
        <v>2001</v>
      </c>
      <c r="F1506">
        <f t="shared" si="186"/>
        <v>0</v>
      </c>
      <c r="G1506">
        <f>Weighting!$H$18</f>
        <v>0</v>
      </c>
      <c r="H1506">
        <f t="array" ref="H1506">FREQUENCY(IF('Data Transformation'!$B$4:$B$8425=B1491,'Data Transformation'!$G$4:$G$8425),'Bin Analysis'!$B1506)</f>
        <v>2073</v>
      </c>
      <c r="I1506">
        <f t="shared" si="187"/>
        <v>0</v>
      </c>
      <c r="J1506">
        <f t="shared" si="188"/>
        <v>0</v>
      </c>
      <c r="K1506">
        <f>J1506*Weighting!$W$18</f>
        <v>0</v>
      </c>
      <c r="M1506" s="14"/>
    </row>
    <row r="1507" spans="1:25" x14ac:dyDescent="0.55000000000000004">
      <c r="A1507" s="32" t="str">
        <f>IF(Weighting!$P$19&gt;0,B1507,"")</f>
        <v/>
      </c>
      <c r="B1507" t="e">
        <f>Weighting!$C$19</f>
        <v>#DIV/0!</v>
      </c>
      <c r="C1507" t="e">
        <f>Weighting!$F$19</f>
        <v>#NUM!</v>
      </c>
      <c r="D1507" t="e">
        <f>IF(C1507=1,'Data Transformation'!$G$3+0.5*'Data Transformation'!$W$25,IF(C1508=1,D1508-'Data Transformation'!$W$25,FALSE))</f>
        <v>#NUM!</v>
      </c>
      <c r="E1507">
        <f t="array" ref="E1507">IF(ISLOGICAL(D1507),"",FREQUENCY(IF('Data Transformation'!$B$425:$B$8425='Bin Analysis'!$B1491,'Data Transformation'!$G$425:$G$8425),D1507))</f>
        <v>2001</v>
      </c>
      <c r="F1507">
        <f t="shared" si="186"/>
        <v>0</v>
      </c>
      <c r="G1507">
        <f>Weighting!$H$19</f>
        <v>0</v>
      </c>
      <c r="H1507">
        <f t="array" ref="H1507">FREQUENCY(IF('Data Transformation'!$B$4:$B$8425=B1491,'Data Transformation'!$G$4:$G$8425),'Bin Analysis'!$B1507)</f>
        <v>2073</v>
      </c>
      <c r="I1507">
        <f t="shared" si="187"/>
        <v>0</v>
      </c>
      <c r="J1507">
        <f t="shared" si="188"/>
        <v>0</v>
      </c>
      <c r="K1507">
        <f>J1507*Weighting!$W$19</f>
        <v>0</v>
      </c>
      <c r="M1507" s="14"/>
    </row>
    <row r="1508" spans="1:25" x14ac:dyDescent="0.55000000000000004">
      <c r="A1508" s="32" t="str">
        <f>IF(Weighting!$P$20&gt;0,B1508,"")</f>
        <v/>
      </c>
      <c r="B1508" t="e">
        <f>Weighting!$C$20</f>
        <v>#DIV/0!</v>
      </c>
      <c r="C1508" t="e">
        <f>Weighting!$F$20</f>
        <v>#NUM!</v>
      </c>
      <c r="D1508" t="e">
        <f>IF(C1508=1,'Data Transformation'!$G$3+0.5*'Data Transformation'!$W$25,IF(C1509=1,D1509-'Data Transformation'!$W$25,FALSE))</f>
        <v>#NUM!</v>
      </c>
      <c r="E1508">
        <f t="array" ref="E1508">IF(ISLOGICAL(D1508),"",FREQUENCY(IF('Data Transformation'!$B$425:$B$8425='Bin Analysis'!$B1491,'Data Transformation'!$G$425:$G$8425),D1508))</f>
        <v>2001</v>
      </c>
      <c r="F1508">
        <f t="shared" si="186"/>
        <v>0</v>
      </c>
      <c r="G1508">
        <f>Weighting!$H$20</f>
        <v>0</v>
      </c>
      <c r="H1508">
        <f t="array" ref="H1508">FREQUENCY(IF('Data Transformation'!$B$4:$B$8425=B1491,'Data Transformation'!$G$4:$G$8425),'Bin Analysis'!$B1508)</f>
        <v>2073</v>
      </c>
      <c r="I1508">
        <f t="shared" si="187"/>
        <v>0</v>
      </c>
      <c r="J1508">
        <f t="shared" si="188"/>
        <v>0</v>
      </c>
      <c r="K1508">
        <f>J1508*Weighting!$W$20</f>
        <v>0</v>
      </c>
      <c r="M1508" s="14"/>
    </row>
    <row r="1509" spans="1:25" x14ac:dyDescent="0.55000000000000004">
      <c r="A1509" s="32" t="str">
        <f>IF(Weighting!$P$21&gt;0,B1509,"")</f>
        <v/>
      </c>
      <c r="B1509" t="e">
        <f>Weighting!$C$21</f>
        <v>#DIV/0!</v>
      </c>
      <c r="C1509" t="e">
        <f>Weighting!$F$21</f>
        <v>#NUM!</v>
      </c>
      <c r="D1509" t="e">
        <f>IF(C1509=1,'Data Transformation'!$G$3+0.5*'Data Transformation'!$W$25,IF(C1510=1,D1510-'Data Transformation'!$W$25,FALSE))</f>
        <v>#NUM!</v>
      </c>
      <c r="E1509">
        <f t="array" ref="E1509">IF(ISLOGICAL(D1509),"",FREQUENCY(IF('Data Transformation'!$B$425:$B$8425='Bin Analysis'!$B1491,'Data Transformation'!$G$425:$G$8425),D1509))</f>
        <v>2001</v>
      </c>
      <c r="F1509">
        <f t="shared" si="186"/>
        <v>0</v>
      </c>
      <c r="G1509">
        <f>Weighting!$H$21</f>
        <v>0</v>
      </c>
      <c r="H1509">
        <f t="array" ref="H1509">FREQUENCY(IF('Data Transformation'!$B$4:$B$8425=B1491,'Data Transformation'!$G$4:$G$8425),'Bin Analysis'!$B1509)</f>
        <v>2073</v>
      </c>
      <c r="I1509">
        <f t="shared" si="187"/>
        <v>0</v>
      </c>
      <c r="J1509">
        <f t="shared" si="188"/>
        <v>0</v>
      </c>
      <c r="K1509">
        <f>J1509*Weighting!$W$21</f>
        <v>0</v>
      </c>
      <c r="M1509" s="14"/>
    </row>
    <row r="1510" spans="1:25" x14ac:dyDescent="0.55000000000000004">
      <c r="A1510" s="32" t="str">
        <f>IF(Weighting!$P$22&gt;0,B1510,"")</f>
        <v/>
      </c>
      <c r="B1510" t="e">
        <f>Weighting!$C$22</f>
        <v>#DIV/0!</v>
      </c>
      <c r="C1510" t="e">
        <f>Weighting!$F$22</f>
        <v>#NUM!</v>
      </c>
      <c r="D1510" t="e">
        <f>IF(C1510=1,'Data Transformation'!$G$3+0.5*'Data Transformation'!$W$25,IF(C1511=1,D1511-'Data Transformation'!$W$25,FALSE))</f>
        <v>#NUM!</v>
      </c>
      <c r="E1510">
        <f t="array" ref="E1510">IF(ISLOGICAL(D1510),"",FREQUENCY(IF('Data Transformation'!$B$425:$B$8425='Bin Analysis'!$B1491,'Data Transformation'!$G$425:$G$8425),D1510))</f>
        <v>2001</v>
      </c>
      <c r="F1510">
        <f t="shared" si="186"/>
        <v>0</v>
      </c>
      <c r="G1510">
        <f>Weighting!$H$22</f>
        <v>0</v>
      </c>
      <c r="H1510">
        <f t="array" ref="H1510">FREQUENCY(IF('Data Transformation'!$B$4:$B$8425=B1491,'Data Transformation'!$G$4:$G$8425),'Bin Analysis'!$B1510)</f>
        <v>2073</v>
      </c>
      <c r="I1510">
        <f t="shared" si="187"/>
        <v>0</v>
      </c>
      <c r="J1510">
        <f t="shared" si="188"/>
        <v>0</v>
      </c>
      <c r="K1510">
        <f>J1510*Weighting!$W$22</f>
        <v>0</v>
      </c>
      <c r="M1510" s="14"/>
    </row>
    <row r="1511" spans="1:25" x14ac:dyDescent="0.55000000000000004">
      <c r="A1511" s="32" t="str">
        <f>IF(Weighting!$P$23&gt;0,B1511,"")</f>
        <v/>
      </c>
      <c r="B1511" t="e">
        <f>Weighting!$C$23</f>
        <v>#DIV/0!</v>
      </c>
      <c r="C1511" t="e">
        <f>Weighting!$F$23</f>
        <v>#NUM!</v>
      </c>
      <c r="D1511" t="e">
        <f>IF(C1511=1,'Data Transformation'!$G$3+0.5*'Data Transformation'!$W$25,IF(C1512=1,D1512-'Data Transformation'!$W$25,FALSE))</f>
        <v>#NUM!</v>
      </c>
      <c r="E1511">
        <f t="array" ref="E1511">IF(ISLOGICAL(D1511),"",FREQUENCY(IF('Data Transformation'!$B$425:$B$8425='Bin Analysis'!$B1491,'Data Transformation'!$G$425:$G$8425),D1511))</f>
        <v>2001</v>
      </c>
      <c r="F1511">
        <f t="shared" si="186"/>
        <v>0</v>
      </c>
      <c r="G1511">
        <f>Weighting!$H$23</f>
        <v>0</v>
      </c>
      <c r="H1511">
        <f t="array" ref="H1511">FREQUENCY(IF('Data Transformation'!$B$4:$B$8425=B1491,'Data Transformation'!$G$4:$G$8425),'Bin Analysis'!$B1511)</f>
        <v>2073</v>
      </c>
      <c r="I1511">
        <f t="shared" si="187"/>
        <v>0</v>
      </c>
      <c r="J1511">
        <f t="shared" si="188"/>
        <v>0</v>
      </c>
      <c r="K1511">
        <f>J1511*Weighting!$W$23</f>
        <v>0</v>
      </c>
      <c r="M1511" s="14"/>
    </row>
    <row r="1512" spans="1:25" x14ac:dyDescent="0.55000000000000004">
      <c r="A1512" s="32" t="str">
        <f>IF(Weighting!$P$24&gt;0,B1512,"")</f>
        <v/>
      </c>
      <c r="B1512" t="e">
        <f>Weighting!$C$24</f>
        <v>#DIV/0!</v>
      </c>
      <c r="C1512" t="e">
        <f>Weighting!$F$24</f>
        <v>#NUM!</v>
      </c>
      <c r="D1512" t="e">
        <f>IF(C1512=1,'Data Transformation'!$G$3+0.5*'Data Transformation'!$W$25,IF(C1513=1,D1513-'Data Transformation'!$W$25,FALSE))</f>
        <v>#NUM!</v>
      </c>
      <c r="E1512">
        <f t="array" ref="E1512">IF(ISLOGICAL(D1512),"",FREQUENCY(IF('Data Transformation'!$B$425:$B$8425='Bin Analysis'!$B1491,'Data Transformation'!$G$425:$G$8425),D1512))</f>
        <v>2001</v>
      </c>
      <c r="F1512">
        <f t="shared" si="186"/>
        <v>0</v>
      </c>
      <c r="G1512">
        <f>Weighting!$H$24</f>
        <v>0</v>
      </c>
      <c r="H1512">
        <f t="array" ref="H1512">FREQUENCY(IF('Data Transformation'!$B$4:$B$8425=B1491,'Data Transformation'!$G$4:$G$8425),'Bin Analysis'!$B1512)</f>
        <v>2073</v>
      </c>
      <c r="I1512">
        <f t="shared" si="187"/>
        <v>0</v>
      </c>
      <c r="J1512">
        <f t="shared" si="188"/>
        <v>0</v>
      </c>
      <c r="K1512">
        <f>J1512*Weighting!$W$24</f>
        <v>0</v>
      </c>
      <c r="M1512" s="14"/>
    </row>
    <row r="1513" spans="1:25" x14ac:dyDescent="0.55000000000000004">
      <c r="A1513" s="32" t="str">
        <f>IF(Weighting!$P$25&gt;0,B1513,"")</f>
        <v/>
      </c>
      <c r="B1513" t="e">
        <f>Weighting!$C$25</f>
        <v>#DIV/0!</v>
      </c>
      <c r="C1513" t="e">
        <f>Weighting!$F$25</f>
        <v>#NUM!</v>
      </c>
      <c r="D1513" t="e">
        <f>IF(C1513=1,'Data Transformation'!$G$3+0.5*'Data Transformation'!$W$25,IF(C1514=1,D1514-'Data Transformation'!$W$25,FALSE))</f>
        <v>#NUM!</v>
      </c>
      <c r="E1513">
        <f t="array" ref="E1513">IF(ISLOGICAL(D1513),"",FREQUENCY(IF('Data Transformation'!$B$425:$B$8425='Bin Analysis'!$B1491,'Data Transformation'!$G$425:$G$8425),D1513))</f>
        <v>2001</v>
      </c>
      <c r="F1513">
        <f t="shared" si="186"/>
        <v>0</v>
      </c>
      <c r="G1513">
        <f>Weighting!$H$25</f>
        <v>0</v>
      </c>
      <c r="H1513">
        <f t="array" ref="H1513">FREQUENCY(IF('Data Transformation'!$B$4:$B$8425=B1491,'Data Transformation'!$G$4:$G$8425),'Bin Analysis'!$B1513)</f>
        <v>2073</v>
      </c>
      <c r="I1513">
        <f t="shared" si="187"/>
        <v>0</v>
      </c>
      <c r="J1513">
        <f t="shared" si="188"/>
        <v>0</v>
      </c>
      <c r="K1513">
        <f>J1513*Weighting!$W$25</f>
        <v>0</v>
      </c>
      <c r="M1513" s="14"/>
    </row>
    <row r="1514" spans="1:25" x14ac:dyDescent="0.55000000000000004">
      <c r="O1514"/>
      <c r="P1514"/>
      <c r="Q1514"/>
      <c r="R1514"/>
    </row>
    <row r="1515" spans="1:25" ht="23.35" x14ac:dyDescent="0.8">
      <c r="A1515" s="21" t="s">
        <v>0</v>
      </c>
      <c r="B1515" s="21" t="str">
        <f>IFERROR(VLOOKUP(C1515,'Data Transformation'!$L$6:$M$426,2,FALSE),"")</f>
        <v/>
      </c>
      <c r="C1515" s="21">
        <f>C1491+1</f>
        <v>63</v>
      </c>
      <c r="D1515" s="21"/>
      <c r="E1515" s="21"/>
      <c r="F1515" s="21"/>
      <c r="G1515" s="21"/>
      <c r="H1515" s="22"/>
      <c r="I1515" s="22"/>
      <c r="J1515" s="22"/>
      <c r="K1515" s="21"/>
      <c r="L1515" s="21" t="str">
        <f>B1515</f>
        <v/>
      </c>
      <c r="M1515" s="23" t="e">
        <f>INDEX('Data Transformation'!$O$4:$O$424,MATCH($B1515,'Data Transformation'!$M$4:$M$424,0),MATCH($M$2,'Data Transformation'!$O$3,0))</f>
        <v>#N/A</v>
      </c>
      <c r="N1515" s="27" t="e">
        <f>IF('Input and Summary Results'!$J$16="minimum",'Bin Analysis'!X1516/(M1515-1),'Bin Analysis'!Y1515/('Bin Analysis'!M1515-1))</f>
        <v>#N/A</v>
      </c>
      <c r="O1515" s="27" t="e">
        <f>IF(M1515=FALSE,NA(),(VLOOKUP(1,C1518:K1537,4,FALSE))/(M1515-1))</f>
        <v>#N/A</v>
      </c>
      <c r="P1515" s="27" t="e">
        <f>IF(M1515=FALSE,NA(),SUM(J1518:J1537)/Weighting!$S$5)</f>
        <v>#N/A</v>
      </c>
      <c r="Q1515" s="27" t="e">
        <f>IF(M1515=FALSE,NA(),SUM(K1518:K1537)/Weighting!$S$6)</f>
        <v>#N/A</v>
      </c>
      <c r="R1515" s="27" t="e">
        <f>IF(M1515=FALSE,NA(),(VLOOKUP(1,G1518:K1537,3,FALSE))/(M1515-1))</f>
        <v>#N/A</v>
      </c>
      <c r="S1515" s="22" t="e">
        <f>IF(M1515=FALSE,NA(),IF(SUM(J1518:J1537)=2,"yes","no"))</f>
        <v>#N/A</v>
      </c>
      <c r="X1515" s="2" cm="2">
        <f t="array" ref="X1515:X1516">FREQUENCY(IF('Data Transformation'!$B$425:$B$6424='Bin Analysis'!L1515,'Data Transformation'!$G$425:$G$6424),'Data Transformation'!$U$11)</f>
        <v>0</v>
      </c>
      <c r="Y1515" s="2" cm="2">
        <f t="array" ref="Y1515:Y1516">FREQUENCY(IF('Data Transformation'!$B$425:$B$6424='Bin Analysis'!L1515,'Data Transformation'!$G$425:$G$6424),'Data Transformation'!$U$12)</f>
        <v>0</v>
      </c>
    </row>
    <row r="1516" spans="1:25" x14ac:dyDescent="0.55000000000000004">
      <c r="A1516" s="14" t="s">
        <v>67</v>
      </c>
      <c r="B1516" t="s">
        <v>47</v>
      </c>
      <c r="C1516" t="s">
        <v>5</v>
      </c>
      <c r="D1516" t="s">
        <v>100</v>
      </c>
      <c r="E1516" t="s">
        <v>101</v>
      </c>
      <c r="F1516" t="s">
        <v>102</v>
      </c>
      <c r="G1516" t="s">
        <v>70</v>
      </c>
      <c r="H1516" t="s">
        <v>31</v>
      </c>
      <c r="I1516" t="s">
        <v>32</v>
      </c>
      <c r="J1516" t="s">
        <v>46</v>
      </c>
      <c r="K1516" s="14" t="s">
        <v>45</v>
      </c>
      <c r="M1516" s="14"/>
      <c r="X1516" s="2">
        <v>0</v>
      </c>
      <c r="Y1516" s="2">
        <v>0</v>
      </c>
    </row>
    <row r="1517" spans="1:25" x14ac:dyDescent="0.55000000000000004">
      <c r="A1517" s="32"/>
      <c r="D1517" t="e">
        <f>IF(C1517=1,'Data Transformation'!$G$3+0.5*'Data Transformation'!$W$25,IF(C1518=1,D1518-'Data Transformation'!$W$25,FALSE))</f>
        <v>#NUM!</v>
      </c>
      <c r="E1517">
        <f t="array" ref="E1517">IF(ISLOGICAL(D1517),"",FREQUENCY(IF('Data Transformation'!$B$425:$B$8425='Bin Analysis'!$B1515,'Data Transformation'!$G$425:$G$8425),D1517))</f>
        <v>2001</v>
      </c>
      <c r="F1517" t="e">
        <f>IF(ISLOGICAL(D1517),"",E1517-E1516)</f>
        <v>#VALUE!</v>
      </c>
      <c r="M1517" s="14"/>
    </row>
    <row r="1518" spans="1:25" x14ac:dyDescent="0.55000000000000004">
      <c r="A1518" s="32" t="e">
        <f>IF(Weighting!$P$6&gt;0,B1518,"")</f>
        <v>#NUM!</v>
      </c>
      <c r="B1518" t="e">
        <f>Weighting!$C$6</f>
        <v>#DIV/0!</v>
      </c>
      <c r="C1518" t="e">
        <f>Weighting!$F$6</f>
        <v>#NUM!</v>
      </c>
      <c r="D1518" t="e">
        <f>IF(C1518=1,'Data Transformation'!$G$3+0.5*'Data Transformation'!$W$25,IF(C1519=1,D1519-'Data Transformation'!$W$25,FALSE))</f>
        <v>#NUM!</v>
      </c>
      <c r="E1518">
        <f t="array" ref="E1518">IF(ISLOGICAL(D1518),"",FREQUENCY(IF('Data Transformation'!$B$425:$B$8425='Bin Analysis'!$B1515,'Data Transformation'!$G$425:$G$8425),D1518))</f>
        <v>2001</v>
      </c>
      <c r="F1518">
        <f>IF(ISLOGICAL(D1518),"",E1518-E1517)</f>
        <v>0</v>
      </c>
      <c r="G1518">
        <f>Weighting!$H$6</f>
        <v>1</v>
      </c>
      <c r="H1518">
        <f t="array" ref="H1518">FREQUENCY(IF('Data Transformation'!$B$4:$B$8425=B1515,'Data Transformation'!$G$4:$G$8425),'Bin Analysis'!$B1518)</f>
        <v>2073</v>
      </c>
      <c r="I1518">
        <f>H1518-H1517</f>
        <v>2073</v>
      </c>
      <c r="J1518">
        <f>IF(I1518=0,0,1)</f>
        <v>1</v>
      </c>
      <c r="K1518" t="e">
        <f>J1518*Weighting!$W$6</f>
        <v>#NUM!</v>
      </c>
      <c r="M1518" s="14"/>
    </row>
    <row r="1519" spans="1:25" x14ac:dyDescent="0.55000000000000004">
      <c r="A1519" s="32" t="str">
        <f>IF(Weighting!$P$7&gt;0,B1519,"")</f>
        <v/>
      </c>
      <c r="B1519" t="e">
        <f>Weighting!$C$7</f>
        <v>#DIV/0!</v>
      </c>
      <c r="C1519" t="e">
        <f>Weighting!$F$7</f>
        <v>#NUM!</v>
      </c>
      <c r="D1519" t="e">
        <f>IF(C1519=1,'Data Transformation'!$G$3+0.5*'Data Transformation'!$W$25,IF(C1520=1,D1520-'Data Transformation'!$W$25,FALSE))</f>
        <v>#NUM!</v>
      </c>
      <c r="E1519">
        <f t="array" ref="E1519">IF(ISLOGICAL(D1519),"",FREQUENCY(IF('Data Transformation'!$B$425:$B$8425='Bin Analysis'!$B1515,'Data Transformation'!$G$425:$G$8425),D1519))</f>
        <v>2001</v>
      </c>
      <c r="F1519">
        <f t="shared" ref="F1519:F1537" si="189">IF(ISLOGICAL(D1519),"",E1519-E1518)</f>
        <v>0</v>
      </c>
      <c r="G1519">
        <f>Weighting!$H$7</f>
        <v>0</v>
      </c>
      <c r="H1519">
        <f t="array" ref="H1519">FREQUENCY(IF('Data Transformation'!$B$4:$B$8425=B1515,'Data Transformation'!$G$4:$G$8425),'Bin Analysis'!$B1519)</f>
        <v>2073</v>
      </c>
      <c r="I1519">
        <f t="shared" ref="I1519:I1537" si="190">H1519-H1518</f>
        <v>0</v>
      </c>
      <c r="J1519">
        <f>IF(I1519=0,0,1)</f>
        <v>0</v>
      </c>
      <c r="K1519">
        <f>J1519*Weighting!$W$7</f>
        <v>0</v>
      </c>
      <c r="M1519" s="14"/>
    </row>
    <row r="1520" spans="1:25" x14ac:dyDescent="0.55000000000000004">
      <c r="A1520" s="32" t="str">
        <f>IF(Weighting!$P$8&gt;0,B1520,"")</f>
        <v/>
      </c>
      <c r="B1520" t="e">
        <f>Weighting!$C$8</f>
        <v>#DIV/0!</v>
      </c>
      <c r="C1520" t="e">
        <f>Weighting!$F$8</f>
        <v>#NUM!</v>
      </c>
      <c r="D1520" t="e">
        <f>IF(C1520=1,'Data Transformation'!$G$3+0.5*'Data Transformation'!$W$25,IF(C1521=1,D1521-'Data Transformation'!$W$25,FALSE))</f>
        <v>#NUM!</v>
      </c>
      <c r="E1520">
        <f t="array" ref="E1520">IF(ISLOGICAL(D1520),"",FREQUENCY(IF('Data Transformation'!$B$425:$B$8425='Bin Analysis'!$B1515,'Data Transformation'!$G$425:$G$8425),D1520))</f>
        <v>2001</v>
      </c>
      <c r="F1520">
        <f t="shared" si="189"/>
        <v>0</v>
      </c>
      <c r="G1520">
        <f>Weighting!$H$8</f>
        <v>0</v>
      </c>
      <c r="H1520">
        <f t="array" ref="H1520">FREQUENCY(IF('Data Transformation'!$B$4:$B$8425=B1515,'Data Transformation'!$G$4:$G$8425),'Bin Analysis'!$B1520)</f>
        <v>2073</v>
      </c>
      <c r="I1520">
        <f t="shared" si="190"/>
        <v>0</v>
      </c>
      <c r="J1520">
        <f t="shared" ref="J1520:J1537" si="191">IF(I1520=0,0,1)</f>
        <v>0</v>
      </c>
      <c r="K1520">
        <f>J1520*Weighting!$W$8</f>
        <v>0</v>
      </c>
      <c r="M1520" s="14"/>
    </row>
    <row r="1521" spans="1:13" x14ac:dyDescent="0.55000000000000004">
      <c r="A1521" s="32" t="str">
        <f>IF(Weighting!$P$9&gt;0,B1521,"")</f>
        <v/>
      </c>
      <c r="B1521" s="50" t="e">
        <f>Weighting!$C$9</f>
        <v>#DIV/0!</v>
      </c>
      <c r="C1521" t="e">
        <f>Weighting!$F$9</f>
        <v>#NUM!</v>
      </c>
      <c r="D1521" t="e">
        <f>IF(C1521=1,'Data Transformation'!$G$3+0.5*'Data Transformation'!$W$25,IF(C1522=1,D1522-'Data Transformation'!$W$25,FALSE))</f>
        <v>#NUM!</v>
      </c>
      <c r="E1521">
        <f t="array" ref="E1521">IF(ISLOGICAL(D1521),"",FREQUENCY(IF('Data Transformation'!$B$425:$B$8425='Bin Analysis'!$B1515,'Data Transformation'!$G$425:$G$8425),D1521))</f>
        <v>2001</v>
      </c>
      <c r="F1521">
        <f t="shared" si="189"/>
        <v>0</v>
      </c>
      <c r="G1521">
        <f>Weighting!$H$9</f>
        <v>0</v>
      </c>
      <c r="H1521">
        <f t="array" ref="H1521">FREQUENCY(IF('Data Transformation'!$B$4:$B$8425=B1515,'Data Transformation'!$G$4:$G$8425),'Bin Analysis'!$B1521)</f>
        <v>2073</v>
      </c>
      <c r="I1521">
        <f t="shared" si="190"/>
        <v>0</v>
      </c>
      <c r="J1521">
        <f t="shared" si="191"/>
        <v>0</v>
      </c>
      <c r="K1521">
        <f>J1521*Weighting!$W$9</f>
        <v>0</v>
      </c>
      <c r="M1521" s="14"/>
    </row>
    <row r="1522" spans="1:13" x14ac:dyDescent="0.55000000000000004">
      <c r="A1522" s="32" t="str">
        <f>IF(Weighting!$P$10&gt;0,B1522,"")</f>
        <v/>
      </c>
      <c r="B1522" t="e">
        <f>Weighting!$C$10</f>
        <v>#DIV/0!</v>
      </c>
      <c r="C1522" t="e">
        <f>Weighting!$F$10</f>
        <v>#NUM!</v>
      </c>
      <c r="D1522" t="e">
        <f>IF(C1522=1,'Data Transformation'!$G$3+0.5*'Data Transformation'!$W$25,IF(C1523=1,D1523-'Data Transformation'!$W$25,FALSE))</f>
        <v>#NUM!</v>
      </c>
      <c r="E1522">
        <f t="array" ref="E1522">IF(ISLOGICAL(D1522),"",FREQUENCY(IF('Data Transformation'!$B$425:$B$8425='Bin Analysis'!$B1515,'Data Transformation'!$G$425:$G$8425),D1522))</f>
        <v>2001</v>
      </c>
      <c r="F1522">
        <f t="shared" si="189"/>
        <v>0</v>
      </c>
      <c r="G1522">
        <f>Weighting!$H$10</f>
        <v>0</v>
      </c>
      <c r="H1522">
        <f t="array" ref="H1522">FREQUENCY(IF('Data Transformation'!$B$4:$B$8425=B1515,'Data Transformation'!$G$4:$G$8425),'Bin Analysis'!$B1522)</f>
        <v>2073</v>
      </c>
      <c r="I1522">
        <f t="shared" si="190"/>
        <v>0</v>
      </c>
      <c r="J1522">
        <f t="shared" si="191"/>
        <v>0</v>
      </c>
      <c r="K1522">
        <f>J1522*Weighting!$W$10</f>
        <v>0</v>
      </c>
      <c r="M1522" s="14"/>
    </row>
    <row r="1523" spans="1:13" x14ac:dyDescent="0.55000000000000004">
      <c r="A1523" s="32" t="str">
        <f>IF(Weighting!$P$11&gt;0,B1523,"")</f>
        <v/>
      </c>
      <c r="B1523" t="e">
        <f>Weighting!$C$11</f>
        <v>#DIV/0!</v>
      </c>
      <c r="C1523" t="e">
        <f>Weighting!$F$11</f>
        <v>#NUM!</v>
      </c>
      <c r="D1523" t="e">
        <f>IF(C1523=1,'Data Transformation'!$G$3+0.5*'Data Transformation'!$W$25,IF(C1524=1,D1524-'Data Transformation'!$W$25,FALSE))</f>
        <v>#NUM!</v>
      </c>
      <c r="E1523">
        <f t="array" ref="E1523">IF(ISLOGICAL(D1523),"",FREQUENCY(IF('Data Transformation'!$B$425:$B$8425='Bin Analysis'!$B1515,'Data Transformation'!$G$425:$G$8425),D1523))</f>
        <v>2001</v>
      </c>
      <c r="F1523">
        <f t="shared" si="189"/>
        <v>0</v>
      </c>
      <c r="G1523">
        <f>Weighting!$H$11</f>
        <v>0</v>
      </c>
      <c r="H1523">
        <f t="array" ref="H1523">FREQUENCY(IF('Data Transformation'!$B$4:$B$8425=B1515,'Data Transformation'!$G$4:$G$8425),'Bin Analysis'!$B1523)</f>
        <v>2073</v>
      </c>
      <c r="I1523">
        <f t="shared" si="190"/>
        <v>0</v>
      </c>
      <c r="J1523">
        <f t="shared" si="191"/>
        <v>0</v>
      </c>
      <c r="K1523">
        <f>J1523*Weighting!$W$11</f>
        <v>0</v>
      </c>
      <c r="M1523" s="14"/>
    </row>
    <row r="1524" spans="1:13" x14ac:dyDescent="0.55000000000000004">
      <c r="A1524" s="32" t="str">
        <f>IF(Weighting!$P$12&gt;0,B1524,"")</f>
        <v/>
      </c>
      <c r="B1524" t="e">
        <f>Weighting!$C$12</f>
        <v>#DIV/0!</v>
      </c>
      <c r="C1524" t="e">
        <f>Weighting!$F$12</f>
        <v>#NUM!</v>
      </c>
      <c r="D1524" t="e">
        <f>IF(C1524=1,'Data Transformation'!$G$3+0.5*'Data Transformation'!$W$25,IF(C1525=1,D1525-'Data Transformation'!$W$25,FALSE))</f>
        <v>#NUM!</v>
      </c>
      <c r="E1524">
        <f t="array" ref="E1524">IF(ISLOGICAL(D1524),"",FREQUENCY(IF('Data Transformation'!$B$425:$B$8425='Bin Analysis'!$B1515,'Data Transformation'!$G$425:$G$8425),D1524))</f>
        <v>2001</v>
      </c>
      <c r="F1524">
        <f t="shared" si="189"/>
        <v>0</v>
      </c>
      <c r="G1524">
        <f>Weighting!$H$12</f>
        <v>0</v>
      </c>
      <c r="H1524">
        <f t="array" ref="H1524">FREQUENCY(IF('Data Transformation'!$B$4:$B$8425=B1515,'Data Transformation'!$G$4:$G$8425),'Bin Analysis'!$B1524)</f>
        <v>2073</v>
      </c>
      <c r="I1524">
        <f t="shared" si="190"/>
        <v>0</v>
      </c>
      <c r="J1524">
        <f t="shared" si="191"/>
        <v>0</v>
      </c>
      <c r="K1524">
        <f>J1524*Weighting!$W$12</f>
        <v>0</v>
      </c>
      <c r="M1524" s="14"/>
    </row>
    <row r="1525" spans="1:13" x14ac:dyDescent="0.55000000000000004">
      <c r="A1525" s="32" t="str">
        <f>IF(Weighting!$P$13&gt;0,B1525,"")</f>
        <v/>
      </c>
      <c r="B1525" t="e">
        <f>Weighting!$C$13</f>
        <v>#DIV/0!</v>
      </c>
      <c r="C1525" t="e">
        <f>Weighting!$F$13</f>
        <v>#NUM!</v>
      </c>
      <c r="D1525" t="e">
        <f>IF(C1525=1,'Data Transformation'!$G$3+0.5*'Data Transformation'!$W$25,IF(C1526=1,D1526-'Data Transformation'!$W$25,FALSE))</f>
        <v>#NUM!</v>
      </c>
      <c r="E1525">
        <f t="array" ref="E1525">IF(ISLOGICAL(D1525),"",FREQUENCY(IF('Data Transformation'!$B$425:$B$8425='Bin Analysis'!$B1515,'Data Transformation'!$G$425:$G$8425),D1525))</f>
        <v>2001</v>
      </c>
      <c r="F1525">
        <f t="shared" si="189"/>
        <v>0</v>
      </c>
      <c r="G1525">
        <f>Weighting!$H$13</f>
        <v>0</v>
      </c>
      <c r="H1525">
        <f t="array" ref="H1525">FREQUENCY(IF('Data Transformation'!$B$4:$B$8425=B1515,'Data Transformation'!$G$4:$G$8425),'Bin Analysis'!$B1525)</f>
        <v>2073</v>
      </c>
      <c r="I1525">
        <f t="shared" si="190"/>
        <v>0</v>
      </c>
      <c r="J1525">
        <f t="shared" si="191"/>
        <v>0</v>
      </c>
      <c r="K1525">
        <f>J1525*Weighting!$W$13</f>
        <v>0</v>
      </c>
      <c r="M1525" s="14"/>
    </row>
    <row r="1526" spans="1:13" x14ac:dyDescent="0.55000000000000004">
      <c r="A1526" s="32" t="str">
        <f>IF(Weighting!$P$14&gt;0,B1526,"")</f>
        <v/>
      </c>
      <c r="B1526" t="e">
        <f>Weighting!$C$14</f>
        <v>#DIV/0!</v>
      </c>
      <c r="C1526" t="e">
        <f>Weighting!$F$14</f>
        <v>#NUM!</v>
      </c>
      <c r="D1526" t="e">
        <f>IF(C1526=1,'Data Transformation'!$G$3+0.5*'Data Transformation'!$W$25,IF(C1527=1,D1527-'Data Transformation'!$W$25,FALSE))</f>
        <v>#NUM!</v>
      </c>
      <c r="E1526">
        <f t="array" ref="E1526">IF(ISLOGICAL(D1526),"",FREQUENCY(IF('Data Transformation'!$B$425:$B$8425='Bin Analysis'!$B1515,'Data Transformation'!$G$425:$G$8425),D1526))</f>
        <v>2001</v>
      </c>
      <c r="F1526">
        <f t="shared" si="189"/>
        <v>0</v>
      </c>
      <c r="G1526">
        <f>Weighting!$H$14</f>
        <v>0</v>
      </c>
      <c r="H1526">
        <f t="array" ref="H1526">FREQUENCY(IF('Data Transformation'!$B$4:$B$8425=B1515,'Data Transformation'!$G$4:$G$8425),'Bin Analysis'!$B1526)</f>
        <v>2073</v>
      </c>
      <c r="I1526">
        <f t="shared" si="190"/>
        <v>0</v>
      </c>
      <c r="J1526">
        <f t="shared" si="191"/>
        <v>0</v>
      </c>
      <c r="K1526">
        <f>J1526*Weighting!$W$14</f>
        <v>0</v>
      </c>
      <c r="M1526" s="14"/>
    </row>
    <row r="1527" spans="1:13" x14ac:dyDescent="0.55000000000000004">
      <c r="A1527" s="32" t="str">
        <f>IF(Weighting!$P$15&gt;0,B1527,"")</f>
        <v/>
      </c>
      <c r="B1527" t="e">
        <f>Weighting!$C$15</f>
        <v>#DIV/0!</v>
      </c>
      <c r="C1527" t="e">
        <f>Weighting!$F$15</f>
        <v>#NUM!</v>
      </c>
      <c r="D1527" t="e">
        <f>IF(C1527=1,'Data Transformation'!$G$3+0.5*'Data Transformation'!$W$25,IF(C1528=1,D1528-'Data Transformation'!$W$25,FALSE))</f>
        <v>#NUM!</v>
      </c>
      <c r="E1527">
        <f t="array" ref="E1527">IF(ISLOGICAL(D1527),"",FREQUENCY(IF('Data Transformation'!$B$425:$B$8425='Bin Analysis'!$B1515,'Data Transformation'!$G$425:$G$8425),D1527))</f>
        <v>2001</v>
      </c>
      <c r="F1527">
        <f t="shared" si="189"/>
        <v>0</v>
      </c>
      <c r="G1527">
        <f>Weighting!$H$15</f>
        <v>0</v>
      </c>
      <c r="H1527">
        <f t="array" ref="H1527">FREQUENCY(IF('Data Transformation'!$B$4:$B$8425=B1515,'Data Transformation'!$G$4:$G$8425),'Bin Analysis'!$B1527)</f>
        <v>2073</v>
      </c>
      <c r="I1527">
        <f t="shared" si="190"/>
        <v>0</v>
      </c>
      <c r="J1527">
        <f t="shared" si="191"/>
        <v>0</v>
      </c>
      <c r="K1527">
        <f>J1527*Weighting!$W$15</f>
        <v>0</v>
      </c>
      <c r="M1527" s="14"/>
    </row>
    <row r="1528" spans="1:13" x14ac:dyDescent="0.55000000000000004">
      <c r="A1528" s="32" t="str">
        <f>IF(Weighting!$P$16&gt;0,B1528,"")</f>
        <v/>
      </c>
      <c r="B1528" t="e">
        <f>Weighting!$C$16</f>
        <v>#DIV/0!</v>
      </c>
      <c r="C1528" t="e">
        <f>Weighting!$F$16</f>
        <v>#NUM!</v>
      </c>
      <c r="D1528" t="e">
        <f>IF(C1528=1,'Data Transformation'!$G$3+0.5*'Data Transformation'!$W$25,IF(C1529=1,D1529-'Data Transformation'!$W$25,FALSE))</f>
        <v>#NUM!</v>
      </c>
      <c r="E1528">
        <f t="array" ref="E1528">IF(ISLOGICAL(D1528),"",FREQUENCY(IF('Data Transformation'!$B$425:$B$8425='Bin Analysis'!$B1515,'Data Transformation'!$G$425:$G$8425),D1528))</f>
        <v>2001</v>
      </c>
      <c r="F1528">
        <f t="shared" si="189"/>
        <v>0</v>
      </c>
      <c r="G1528">
        <f>Weighting!$H$16</f>
        <v>0</v>
      </c>
      <c r="H1528">
        <f t="array" ref="H1528">FREQUENCY(IF('Data Transformation'!$B$4:$B$8425=B1515,'Data Transformation'!$G$4:$G$8425),'Bin Analysis'!$B1528)</f>
        <v>2073</v>
      </c>
      <c r="I1528">
        <f t="shared" si="190"/>
        <v>0</v>
      </c>
      <c r="J1528">
        <f t="shared" si="191"/>
        <v>0</v>
      </c>
      <c r="K1528">
        <f>J1528*Weighting!$W$16</f>
        <v>0</v>
      </c>
      <c r="M1528" s="14"/>
    </row>
    <row r="1529" spans="1:13" x14ac:dyDescent="0.55000000000000004">
      <c r="A1529" s="32" t="str">
        <f>IF(Weighting!$P$17&gt;0,B1529,"")</f>
        <v/>
      </c>
      <c r="B1529" t="e">
        <f>Weighting!$C$17</f>
        <v>#DIV/0!</v>
      </c>
      <c r="C1529" t="e">
        <f>Weighting!$F$17</f>
        <v>#NUM!</v>
      </c>
      <c r="D1529" t="e">
        <f>IF(C1529=1,'Data Transformation'!$G$3+0.5*'Data Transformation'!$W$25,IF(C1530=1,D1530-'Data Transformation'!$W$25,FALSE))</f>
        <v>#NUM!</v>
      </c>
      <c r="E1529">
        <f t="array" ref="E1529">IF(ISLOGICAL(D1529),"",FREQUENCY(IF('Data Transformation'!$B$425:$B$8425='Bin Analysis'!$B1515,'Data Transformation'!$G$425:$G$8425),D1529))</f>
        <v>2001</v>
      </c>
      <c r="F1529">
        <f t="shared" si="189"/>
        <v>0</v>
      </c>
      <c r="G1529">
        <f>Weighting!$H$17</f>
        <v>0</v>
      </c>
      <c r="H1529">
        <f t="array" ref="H1529">FREQUENCY(IF('Data Transformation'!$B$4:$B$8425=B1515,'Data Transformation'!$G$4:$G$8425),'Bin Analysis'!$B1529)</f>
        <v>2073</v>
      </c>
      <c r="I1529">
        <f t="shared" si="190"/>
        <v>0</v>
      </c>
      <c r="J1529">
        <f t="shared" si="191"/>
        <v>0</v>
      </c>
      <c r="K1529">
        <f>J1529*Weighting!$W$17</f>
        <v>0</v>
      </c>
      <c r="M1529" s="14"/>
    </row>
    <row r="1530" spans="1:13" x14ac:dyDescent="0.55000000000000004">
      <c r="A1530" s="32" t="str">
        <f>IF(Weighting!$P$18&gt;0,B1530,"")</f>
        <v/>
      </c>
      <c r="B1530" t="e">
        <f>Weighting!$C$18</f>
        <v>#DIV/0!</v>
      </c>
      <c r="C1530" t="e">
        <f>Weighting!$F$18</f>
        <v>#NUM!</v>
      </c>
      <c r="D1530" t="e">
        <f>IF(C1530=1,'Data Transformation'!$G$3+0.5*'Data Transformation'!$W$25,IF(C1531=1,D1531-'Data Transformation'!$W$25,FALSE))</f>
        <v>#NUM!</v>
      </c>
      <c r="E1530">
        <f t="array" ref="E1530">IF(ISLOGICAL(D1530),"",FREQUENCY(IF('Data Transformation'!$B$425:$B$8425='Bin Analysis'!$B1515,'Data Transformation'!$G$425:$G$8425),D1530))</f>
        <v>2001</v>
      </c>
      <c r="F1530">
        <f t="shared" si="189"/>
        <v>0</v>
      </c>
      <c r="G1530">
        <f>Weighting!$H$18</f>
        <v>0</v>
      </c>
      <c r="H1530">
        <f t="array" ref="H1530">FREQUENCY(IF('Data Transformation'!$B$4:$B$8425=B1515,'Data Transformation'!$G$4:$G$8425),'Bin Analysis'!$B1530)</f>
        <v>2073</v>
      </c>
      <c r="I1530">
        <f t="shared" si="190"/>
        <v>0</v>
      </c>
      <c r="J1530">
        <f t="shared" si="191"/>
        <v>0</v>
      </c>
      <c r="K1530">
        <f>J1530*Weighting!$W$18</f>
        <v>0</v>
      </c>
      <c r="M1530" s="14"/>
    </row>
    <row r="1531" spans="1:13" x14ac:dyDescent="0.55000000000000004">
      <c r="A1531" s="32" t="str">
        <f>IF(Weighting!$P$19&gt;0,B1531,"")</f>
        <v/>
      </c>
      <c r="B1531" t="e">
        <f>Weighting!$C$19</f>
        <v>#DIV/0!</v>
      </c>
      <c r="C1531" t="e">
        <f>Weighting!$F$19</f>
        <v>#NUM!</v>
      </c>
      <c r="D1531" t="e">
        <f>IF(C1531=1,'Data Transformation'!$G$3+0.5*'Data Transformation'!$W$25,IF(C1532=1,D1532-'Data Transformation'!$W$25,FALSE))</f>
        <v>#NUM!</v>
      </c>
      <c r="E1531">
        <f t="array" ref="E1531">IF(ISLOGICAL(D1531),"",FREQUENCY(IF('Data Transformation'!$B$425:$B$8425='Bin Analysis'!$B1515,'Data Transformation'!$G$425:$G$8425),D1531))</f>
        <v>2001</v>
      </c>
      <c r="F1531">
        <f t="shared" si="189"/>
        <v>0</v>
      </c>
      <c r="G1531">
        <f>Weighting!$H$19</f>
        <v>0</v>
      </c>
      <c r="H1531">
        <f t="array" ref="H1531">FREQUENCY(IF('Data Transformation'!$B$4:$B$8425=B1515,'Data Transformation'!$G$4:$G$8425),'Bin Analysis'!$B1531)</f>
        <v>2073</v>
      </c>
      <c r="I1531">
        <f t="shared" si="190"/>
        <v>0</v>
      </c>
      <c r="J1531">
        <f t="shared" si="191"/>
        <v>0</v>
      </c>
      <c r="K1531">
        <f>J1531*Weighting!$W$19</f>
        <v>0</v>
      </c>
      <c r="M1531" s="14"/>
    </row>
    <row r="1532" spans="1:13" x14ac:dyDescent="0.55000000000000004">
      <c r="A1532" s="32" t="str">
        <f>IF(Weighting!$P$20&gt;0,B1532,"")</f>
        <v/>
      </c>
      <c r="B1532" t="e">
        <f>Weighting!$C$20</f>
        <v>#DIV/0!</v>
      </c>
      <c r="C1532" t="e">
        <f>Weighting!$F$20</f>
        <v>#NUM!</v>
      </c>
      <c r="D1532" t="e">
        <f>IF(C1532=1,'Data Transformation'!$G$3+0.5*'Data Transformation'!$W$25,IF(C1533=1,D1533-'Data Transformation'!$W$25,FALSE))</f>
        <v>#NUM!</v>
      </c>
      <c r="E1532">
        <f t="array" ref="E1532">IF(ISLOGICAL(D1532),"",FREQUENCY(IF('Data Transformation'!$B$425:$B$8425='Bin Analysis'!$B1515,'Data Transformation'!$G$425:$G$8425),D1532))</f>
        <v>2001</v>
      </c>
      <c r="F1532">
        <f t="shared" si="189"/>
        <v>0</v>
      </c>
      <c r="G1532">
        <f>Weighting!$H$20</f>
        <v>0</v>
      </c>
      <c r="H1532">
        <f t="array" ref="H1532">FREQUENCY(IF('Data Transformation'!$B$4:$B$8425=B1515,'Data Transformation'!$G$4:$G$8425),'Bin Analysis'!$B1532)</f>
        <v>2073</v>
      </c>
      <c r="I1532">
        <f t="shared" si="190"/>
        <v>0</v>
      </c>
      <c r="J1532">
        <f t="shared" si="191"/>
        <v>0</v>
      </c>
      <c r="K1532">
        <f>J1532*Weighting!$W$20</f>
        <v>0</v>
      </c>
      <c r="M1532" s="14"/>
    </row>
    <row r="1533" spans="1:13" x14ac:dyDescent="0.55000000000000004">
      <c r="A1533" s="32" t="str">
        <f>IF(Weighting!$P$21&gt;0,B1533,"")</f>
        <v/>
      </c>
      <c r="B1533" t="e">
        <f>Weighting!$C$21</f>
        <v>#DIV/0!</v>
      </c>
      <c r="C1533" t="e">
        <f>Weighting!$F$21</f>
        <v>#NUM!</v>
      </c>
      <c r="D1533" t="e">
        <f>IF(C1533=1,'Data Transformation'!$G$3+0.5*'Data Transformation'!$W$25,IF(C1534=1,D1534-'Data Transformation'!$W$25,FALSE))</f>
        <v>#NUM!</v>
      </c>
      <c r="E1533">
        <f t="array" ref="E1533">IF(ISLOGICAL(D1533),"",FREQUENCY(IF('Data Transformation'!$B$425:$B$8425='Bin Analysis'!$B1515,'Data Transformation'!$G$425:$G$8425),D1533))</f>
        <v>2001</v>
      </c>
      <c r="F1533">
        <f t="shared" si="189"/>
        <v>0</v>
      </c>
      <c r="G1533">
        <f>Weighting!$H$21</f>
        <v>0</v>
      </c>
      <c r="H1533">
        <f t="array" ref="H1533">FREQUENCY(IF('Data Transformation'!$B$4:$B$8425=B1515,'Data Transformation'!$G$4:$G$8425),'Bin Analysis'!$B1533)</f>
        <v>2073</v>
      </c>
      <c r="I1533">
        <f t="shared" si="190"/>
        <v>0</v>
      </c>
      <c r="J1533">
        <f t="shared" si="191"/>
        <v>0</v>
      </c>
      <c r="K1533">
        <f>J1533*Weighting!$W$21</f>
        <v>0</v>
      </c>
      <c r="M1533" s="14"/>
    </row>
    <row r="1534" spans="1:13" x14ac:dyDescent="0.55000000000000004">
      <c r="A1534" s="32" t="str">
        <f>IF(Weighting!$P$22&gt;0,B1534,"")</f>
        <v/>
      </c>
      <c r="B1534" t="e">
        <f>Weighting!$C$22</f>
        <v>#DIV/0!</v>
      </c>
      <c r="C1534" t="e">
        <f>Weighting!$F$22</f>
        <v>#NUM!</v>
      </c>
      <c r="D1534" t="e">
        <f>IF(C1534=1,'Data Transformation'!$G$3+0.5*'Data Transformation'!$W$25,IF(C1535=1,D1535-'Data Transformation'!$W$25,FALSE))</f>
        <v>#NUM!</v>
      </c>
      <c r="E1534">
        <f t="array" ref="E1534">IF(ISLOGICAL(D1534),"",FREQUENCY(IF('Data Transformation'!$B$425:$B$8425='Bin Analysis'!$B1515,'Data Transformation'!$G$425:$G$8425),D1534))</f>
        <v>2001</v>
      </c>
      <c r="F1534">
        <f t="shared" si="189"/>
        <v>0</v>
      </c>
      <c r="G1534">
        <f>Weighting!$H$22</f>
        <v>0</v>
      </c>
      <c r="H1534">
        <f t="array" ref="H1534">FREQUENCY(IF('Data Transformation'!$B$4:$B$8425=B1515,'Data Transformation'!$G$4:$G$8425),'Bin Analysis'!$B1534)</f>
        <v>2073</v>
      </c>
      <c r="I1534">
        <f t="shared" si="190"/>
        <v>0</v>
      </c>
      <c r="J1534">
        <f t="shared" si="191"/>
        <v>0</v>
      </c>
      <c r="K1534">
        <f>J1534*Weighting!$W$22</f>
        <v>0</v>
      </c>
      <c r="M1534" s="14"/>
    </row>
    <row r="1535" spans="1:13" x14ac:dyDescent="0.55000000000000004">
      <c r="A1535" s="32" t="str">
        <f>IF(Weighting!$P$23&gt;0,B1535,"")</f>
        <v/>
      </c>
      <c r="B1535" t="e">
        <f>Weighting!$C$23</f>
        <v>#DIV/0!</v>
      </c>
      <c r="C1535" t="e">
        <f>Weighting!$F$23</f>
        <v>#NUM!</v>
      </c>
      <c r="D1535" t="e">
        <f>IF(C1535=1,'Data Transformation'!$G$3+0.5*'Data Transformation'!$W$25,IF(C1536=1,D1536-'Data Transformation'!$W$25,FALSE))</f>
        <v>#NUM!</v>
      </c>
      <c r="E1535">
        <f t="array" ref="E1535">IF(ISLOGICAL(D1535),"",FREQUENCY(IF('Data Transformation'!$B$425:$B$8425='Bin Analysis'!$B1515,'Data Transformation'!$G$425:$G$8425),D1535))</f>
        <v>2001</v>
      </c>
      <c r="F1535">
        <f t="shared" si="189"/>
        <v>0</v>
      </c>
      <c r="G1535">
        <f>Weighting!$H$23</f>
        <v>0</v>
      </c>
      <c r="H1535">
        <f t="array" ref="H1535">FREQUENCY(IF('Data Transformation'!$B$4:$B$8425=B1515,'Data Transformation'!$G$4:$G$8425),'Bin Analysis'!$B1535)</f>
        <v>2073</v>
      </c>
      <c r="I1535">
        <f t="shared" si="190"/>
        <v>0</v>
      </c>
      <c r="J1535">
        <f t="shared" si="191"/>
        <v>0</v>
      </c>
      <c r="K1535">
        <f>J1535*Weighting!$W$23</f>
        <v>0</v>
      </c>
      <c r="M1535" s="14"/>
    </row>
    <row r="1536" spans="1:13" x14ac:dyDescent="0.55000000000000004">
      <c r="A1536" s="32" t="str">
        <f>IF(Weighting!$P$24&gt;0,B1536,"")</f>
        <v/>
      </c>
      <c r="B1536" t="e">
        <f>Weighting!$C$24</f>
        <v>#DIV/0!</v>
      </c>
      <c r="C1536" t="e">
        <f>Weighting!$F$24</f>
        <v>#NUM!</v>
      </c>
      <c r="D1536" t="e">
        <f>IF(C1536=1,'Data Transformation'!$G$3+0.5*'Data Transformation'!$W$25,IF(C1537=1,D1537-'Data Transformation'!$W$25,FALSE))</f>
        <v>#NUM!</v>
      </c>
      <c r="E1536">
        <f t="array" ref="E1536">IF(ISLOGICAL(D1536),"",FREQUENCY(IF('Data Transformation'!$B$425:$B$8425='Bin Analysis'!$B1515,'Data Transformation'!$G$425:$G$8425),D1536))</f>
        <v>2001</v>
      </c>
      <c r="F1536">
        <f t="shared" si="189"/>
        <v>0</v>
      </c>
      <c r="G1536">
        <f>Weighting!$H$24</f>
        <v>0</v>
      </c>
      <c r="H1536">
        <f t="array" ref="H1536">FREQUENCY(IF('Data Transformation'!$B$4:$B$8425=B1515,'Data Transformation'!$G$4:$G$8425),'Bin Analysis'!$B1536)</f>
        <v>2073</v>
      </c>
      <c r="I1536">
        <f t="shared" si="190"/>
        <v>0</v>
      </c>
      <c r="J1536">
        <f t="shared" si="191"/>
        <v>0</v>
      </c>
      <c r="K1536">
        <f>J1536*Weighting!$W$24</f>
        <v>0</v>
      </c>
      <c r="M1536" s="14"/>
    </row>
    <row r="1537" spans="1:25" x14ac:dyDescent="0.55000000000000004">
      <c r="A1537" s="32" t="str">
        <f>IF(Weighting!$P$25&gt;0,B1537,"")</f>
        <v/>
      </c>
      <c r="B1537" t="e">
        <f>Weighting!$C$25</f>
        <v>#DIV/0!</v>
      </c>
      <c r="C1537" t="e">
        <f>Weighting!$F$25</f>
        <v>#NUM!</v>
      </c>
      <c r="D1537" t="e">
        <f>IF(C1537=1,'Data Transformation'!$G$3+0.5*'Data Transformation'!$W$25,IF(C1538=1,D1538-'Data Transformation'!$W$25,FALSE))</f>
        <v>#NUM!</v>
      </c>
      <c r="E1537">
        <f t="array" ref="E1537">IF(ISLOGICAL(D1537),"",FREQUENCY(IF('Data Transformation'!$B$425:$B$8425='Bin Analysis'!$B1515,'Data Transformation'!$G$425:$G$8425),D1537))</f>
        <v>2001</v>
      </c>
      <c r="F1537">
        <f t="shared" si="189"/>
        <v>0</v>
      </c>
      <c r="G1537">
        <f>Weighting!$H$25</f>
        <v>0</v>
      </c>
      <c r="H1537">
        <f t="array" ref="H1537">FREQUENCY(IF('Data Transformation'!$B$4:$B$8425=B1515,'Data Transformation'!$G$4:$G$8425),'Bin Analysis'!$B1537)</f>
        <v>2073</v>
      </c>
      <c r="I1537">
        <f t="shared" si="190"/>
        <v>0</v>
      </c>
      <c r="J1537">
        <f t="shared" si="191"/>
        <v>0</v>
      </c>
      <c r="K1537">
        <f>J1537*Weighting!$W$25</f>
        <v>0</v>
      </c>
      <c r="M1537" s="14"/>
    </row>
    <row r="1538" spans="1:25" x14ac:dyDescent="0.55000000000000004">
      <c r="O1538"/>
      <c r="P1538"/>
      <c r="Q1538"/>
      <c r="R1538"/>
    </row>
    <row r="1539" spans="1:25" ht="23.35" x14ac:dyDescent="0.8">
      <c r="A1539" s="21" t="s">
        <v>0</v>
      </c>
      <c r="B1539" s="21" t="str">
        <f>IFERROR(VLOOKUP(C1539,'Data Transformation'!$L$6:$M$426,2,FALSE),"")</f>
        <v/>
      </c>
      <c r="C1539" s="21">
        <f>C1515+1</f>
        <v>64</v>
      </c>
      <c r="D1539" s="21"/>
      <c r="E1539" s="21"/>
      <c r="F1539" s="21"/>
      <c r="G1539" s="21"/>
      <c r="H1539" s="22"/>
      <c r="I1539" s="22"/>
      <c r="J1539" s="22"/>
      <c r="K1539" s="21"/>
      <c r="L1539" s="21" t="str">
        <f>B1539</f>
        <v/>
      </c>
      <c r="M1539" s="23" t="e">
        <f>INDEX('Data Transformation'!$O$4:$O$424,MATCH($B1539,'Data Transformation'!$M$4:$M$424,0),MATCH($M$2,'Data Transformation'!$O$3,0))</f>
        <v>#N/A</v>
      </c>
      <c r="N1539" s="27" t="e">
        <f>IF('Input and Summary Results'!$J$16="minimum",'Bin Analysis'!X1540/(M1539-1),'Bin Analysis'!Y1539/('Bin Analysis'!M1539-1))</f>
        <v>#N/A</v>
      </c>
      <c r="O1539" s="27" t="e">
        <f>IF(M1539=FALSE,NA(),(VLOOKUP(1,C1542:K1561,4,FALSE))/(M1539-1))</f>
        <v>#N/A</v>
      </c>
      <c r="P1539" s="27" t="e">
        <f>IF(M1539=FALSE,NA(),SUM(J1542:J1561)/Weighting!$S$5)</f>
        <v>#N/A</v>
      </c>
      <c r="Q1539" s="27" t="e">
        <f>IF(M1539=FALSE,NA(),SUM(K1542:K1561)/Weighting!$S$6)</f>
        <v>#N/A</v>
      </c>
      <c r="R1539" s="27" t="e">
        <f>IF(M1539=FALSE,NA(),(VLOOKUP(1,G1542:K1561,3,FALSE))/(M1539-1))</f>
        <v>#N/A</v>
      </c>
      <c r="S1539" s="22" t="e">
        <f>IF(M1539=FALSE,NA(),IF(SUM(J1542:J1561)=2,"yes","no"))</f>
        <v>#N/A</v>
      </c>
      <c r="X1539" s="2" cm="2">
        <f t="array" ref="X1539:X1540">FREQUENCY(IF('Data Transformation'!$B$425:$B$6424='Bin Analysis'!L1539,'Data Transformation'!$G$425:$G$6424),'Data Transformation'!$U$11)</f>
        <v>0</v>
      </c>
      <c r="Y1539" s="2" cm="2">
        <f t="array" ref="Y1539:Y1540">FREQUENCY(IF('Data Transformation'!$B$425:$B$6424='Bin Analysis'!L1539,'Data Transformation'!$G$425:$G$6424),'Data Transformation'!$U$12)</f>
        <v>0</v>
      </c>
    </row>
    <row r="1540" spans="1:25" x14ac:dyDescent="0.55000000000000004">
      <c r="A1540" s="14" t="s">
        <v>67</v>
      </c>
      <c r="B1540" t="s">
        <v>47</v>
      </c>
      <c r="C1540" t="s">
        <v>5</v>
      </c>
      <c r="D1540" t="s">
        <v>100</v>
      </c>
      <c r="E1540" t="s">
        <v>101</v>
      </c>
      <c r="F1540" t="s">
        <v>102</v>
      </c>
      <c r="G1540" t="s">
        <v>70</v>
      </c>
      <c r="H1540" t="s">
        <v>31</v>
      </c>
      <c r="I1540" t="s">
        <v>32</v>
      </c>
      <c r="J1540" t="s">
        <v>46</v>
      </c>
      <c r="K1540" s="14" t="s">
        <v>45</v>
      </c>
      <c r="M1540" s="14"/>
      <c r="X1540" s="2">
        <v>0</v>
      </c>
      <c r="Y1540" s="2">
        <v>0</v>
      </c>
    </row>
    <row r="1541" spans="1:25" x14ac:dyDescent="0.55000000000000004">
      <c r="A1541" s="32"/>
      <c r="D1541" t="e">
        <f>IF(C1541=1,'Data Transformation'!$G$3+0.5*'Data Transformation'!$W$25,IF(C1542=1,D1542-'Data Transformation'!$W$25,FALSE))</f>
        <v>#NUM!</v>
      </c>
      <c r="E1541">
        <f t="array" ref="E1541">IF(ISLOGICAL(D1541),"",FREQUENCY(IF('Data Transformation'!$B$425:$B$8425='Bin Analysis'!$B1539,'Data Transformation'!$G$425:$G$8425),D1541))</f>
        <v>2001</v>
      </c>
      <c r="F1541" t="e">
        <f>IF(ISLOGICAL(D1541),"",E1541-E1540)</f>
        <v>#VALUE!</v>
      </c>
      <c r="M1541" s="14"/>
    </row>
    <row r="1542" spans="1:25" x14ac:dyDescent="0.55000000000000004">
      <c r="A1542" s="32" t="e">
        <f>IF(Weighting!$P$6&gt;0,B1542,"")</f>
        <v>#NUM!</v>
      </c>
      <c r="B1542" t="e">
        <f>Weighting!$C$6</f>
        <v>#DIV/0!</v>
      </c>
      <c r="C1542" t="e">
        <f>Weighting!$F$6</f>
        <v>#NUM!</v>
      </c>
      <c r="D1542" t="e">
        <f>IF(C1542=1,'Data Transformation'!$G$3+0.5*'Data Transformation'!$W$25,IF(C1543=1,D1543-'Data Transformation'!$W$25,FALSE))</f>
        <v>#NUM!</v>
      </c>
      <c r="E1542">
        <f t="array" ref="E1542">IF(ISLOGICAL(D1542),"",FREQUENCY(IF('Data Transformation'!$B$425:$B$8425='Bin Analysis'!$B1539,'Data Transformation'!$G$425:$G$8425),D1542))</f>
        <v>2001</v>
      </c>
      <c r="F1542">
        <f>IF(ISLOGICAL(D1542),"",E1542-E1541)</f>
        <v>0</v>
      </c>
      <c r="G1542">
        <f>Weighting!$H$6</f>
        <v>1</v>
      </c>
      <c r="H1542">
        <f t="array" ref="H1542">FREQUENCY(IF('Data Transformation'!$B$4:$B$8425=B1539,'Data Transformation'!$G$4:$G$8425),'Bin Analysis'!$B1542)</f>
        <v>2073</v>
      </c>
      <c r="I1542">
        <f>H1542-H1541</f>
        <v>2073</v>
      </c>
      <c r="J1542">
        <f>IF(I1542=0,0,1)</f>
        <v>1</v>
      </c>
      <c r="K1542" t="e">
        <f>J1542*Weighting!$W$6</f>
        <v>#NUM!</v>
      </c>
      <c r="M1542" s="14"/>
    </row>
    <row r="1543" spans="1:25" x14ac:dyDescent="0.55000000000000004">
      <c r="A1543" s="32" t="str">
        <f>IF(Weighting!$P$7&gt;0,B1543,"")</f>
        <v/>
      </c>
      <c r="B1543" t="e">
        <f>Weighting!$C$7</f>
        <v>#DIV/0!</v>
      </c>
      <c r="C1543" t="e">
        <f>Weighting!$F$7</f>
        <v>#NUM!</v>
      </c>
      <c r="D1543" t="e">
        <f>IF(C1543=1,'Data Transformation'!$G$3+0.5*'Data Transformation'!$W$25,IF(C1544=1,D1544-'Data Transformation'!$W$25,FALSE))</f>
        <v>#NUM!</v>
      </c>
      <c r="E1543">
        <f t="array" ref="E1543">IF(ISLOGICAL(D1543),"",FREQUENCY(IF('Data Transformation'!$B$425:$B$8425='Bin Analysis'!$B1539,'Data Transformation'!$G$425:$G$8425),D1543))</f>
        <v>2001</v>
      </c>
      <c r="F1543">
        <f t="shared" ref="F1543:F1561" si="192">IF(ISLOGICAL(D1543),"",E1543-E1542)</f>
        <v>0</v>
      </c>
      <c r="G1543">
        <f>Weighting!$H$7</f>
        <v>0</v>
      </c>
      <c r="H1543">
        <f t="array" ref="H1543">FREQUENCY(IF('Data Transformation'!$B$4:$B$8425=B1539,'Data Transformation'!$G$4:$G$8425),'Bin Analysis'!$B1543)</f>
        <v>2073</v>
      </c>
      <c r="I1543">
        <f t="shared" ref="I1543:I1561" si="193">H1543-H1542</f>
        <v>0</v>
      </c>
      <c r="J1543">
        <f>IF(I1543=0,0,1)</f>
        <v>0</v>
      </c>
      <c r="K1543">
        <f>J1543*Weighting!$W$7</f>
        <v>0</v>
      </c>
      <c r="M1543" s="14"/>
    </row>
    <row r="1544" spans="1:25" x14ac:dyDescent="0.55000000000000004">
      <c r="A1544" s="32" t="str">
        <f>IF(Weighting!$P$8&gt;0,B1544,"")</f>
        <v/>
      </c>
      <c r="B1544" t="e">
        <f>Weighting!$C$8</f>
        <v>#DIV/0!</v>
      </c>
      <c r="C1544" t="e">
        <f>Weighting!$F$8</f>
        <v>#NUM!</v>
      </c>
      <c r="D1544" t="e">
        <f>IF(C1544=1,'Data Transformation'!$G$3+0.5*'Data Transformation'!$W$25,IF(C1545=1,D1545-'Data Transformation'!$W$25,FALSE))</f>
        <v>#NUM!</v>
      </c>
      <c r="E1544">
        <f t="array" ref="E1544">IF(ISLOGICAL(D1544),"",FREQUENCY(IF('Data Transformation'!$B$425:$B$8425='Bin Analysis'!$B1539,'Data Transformation'!$G$425:$G$8425),D1544))</f>
        <v>2001</v>
      </c>
      <c r="F1544">
        <f t="shared" si="192"/>
        <v>0</v>
      </c>
      <c r="G1544">
        <f>Weighting!$H$8</f>
        <v>0</v>
      </c>
      <c r="H1544">
        <f t="array" ref="H1544">FREQUENCY(IF('Data Transformation'!$B$4:$B$8425=B1539,'Data Transformation'!$G$4:$G$8425),'Bin Analysis'!$B1544)</f>
        <v>2073</v>
      </c>
      <c r="I1544">
        <f t="shared" si="193"/>
        <v>0</v>
      </c>
      <c r="J1544">
        <f t="shared" ref="J1544:J1561" si="194">IF(I1544=0,0,1)</f>
        <v>0</v>
      </c>
      <c r="K1544">
        <f>J1544*Weighting!$W$8</f>
        <v>0</v>
      </c>
      <c r="M1544" s="14"/>
    </row>
    <row r="1545" spans="1:25" x14ac:dyDescent="0.55000000000000004">
      <c r="A1545" s="32" t="str">
        <f>IF(Weighting!$P$9&gt;0,B1545,"")</f>
        <v/>
      </c>
      <c r="B1545" s="50" t="e">
        <f>Weighting!$C$9</f>
        <v>#DIV/0!</v>
      </c>
      <c r="C1545" t="e">
        <f>Weighting!$F$9</f>
        <v>#NUM!</v>
      </c>
      <c r="D1545" t="e">
        <f>IF(C1545=1,'Data Transformation'!$G$3+0.5*'Data Transformation'!$W$25,IF(C1546=1,D1546-'Data Transformation'!$W$25,FALSE))</f>
        <v>#NUM!</v>
      </c>
      <c r="E1545">
        <f t="array" ref="E1545">IF(ISLOGICAL(D1545),"",FREQUENCY(IF('Data Transformation'!$B$425:$B$8425='Bin Analysis'!$B1539,'Data Transformation'!$G$425:$G$8425),D1545))</f>
        <v>2001</v>
      </c>
      <c r="F1545">
        <f t="shared" si="192"/>
        <v>0</v>
      </c>
      <c r="G1545">
        <f>Weighting!$H$9</f>
        <v>0</v>
      </c>
      <c r="H1545">
        <f t="array" ref="H1545">FREQUENCY(IF('Data Transformation'!$B$4:$B$8425=B1539,'Data Transformation'!$G$4:$G$8425),'Bin Analysis'!$B1545)</f>
        <v>2073</v>
      </c>
      <c r="I1545">
        <f t="shared" si="193"/>
        <v>0</v>
      </c>
      <c r="J1545">
        <f t="shared" si="194"/>
        <v>0</v>
      </c>
      <c r="K1545">
        <f>J1545*Weighting!$W$9</f>
        <v>0</v>
      </c>
      <c r="M1545" s="14"/>
    </row>
    <row r="1546" spans="1:25" x14ac:dyDescent="0.55000000000000004">
      <c r="A1546" s="32" t="str">
        <f>IF(Weighting!$P$10&gt;0,B1546,"")</f>
        <v/>
      </c>
      <c r="B1546" t="e">
        <f>Weighting!$C$10</f>
        <v>#DIV/0!</v>
      </c>
      <c r="C1546" t="e">
        <f>Weighting!$F$10</f>
        <v>#NUM!</v>
      </c>
      <c r="D1546" t="e">
        <f>IF(C1546=1,'Data Transformation'!$G$3+0.5*'Data Transformation'!$W$25,IF(C1547=1,D1547-'Data Transformation'!$W$25,FALSE))</f>
        <v>#NUM!</v>
      </c>
      <c r="E1546">
        <f t="array" ref="E1546">IF(ISLOGICAL(D1546),"",FREQUENCY(IF('Data Transformation'!$B$425:$B$8425='Bin Analysis'!$B1539,'Data Transformation'!$G$425:$G$8425),D1546))</f>
        <v>2001</v>
      </c>
      <c r="F1546">
        <f t="shared" si="192"/>
        <v>0</v>
      </c>
      <c r="G1546">
        <f>Weighting!$H$10</f>
        <v>0</v>
      </c>
      <c r="H1546">
        <f t="array" ref="H1546">FREQUENCY(IF('Data Transformation'!$B$4:$B$8425=B1539,'Data Transformation'!$G$4:$G$8425),'Bin Analysis'!$B1546)</f>
        <v>2073</v>
      </c>
      <c r="I1546">
        <f t="shared" si="193"/>
        <v>0</v>
      </c>
      <c r="J1546">
        <f t="shared" si="194"/>
        <v>0</v>
      </c>
      <c r="K1546">
        <f>J1546*Weighting!$W$10</f>
        <v>0</v>
      </c>
      <c r="M1546" s="14"/>
    </row>
    <row r="1547" spans="1:25" x14ac:dyDescent="0.55000000000000004">
      <c r="A1547" s="32" t="str">
        <f>IF(Weighting!$P$11&gt;0,B1547,"")</f>
        <v/>
      </c>
      <c r="B1547" t="e">
        <f>Weighting!$C$11</f>
        <v>#DIV/0!</v>
      </c>
      <c r="C1547" t="e">
        <f>Weighting!$F$11</f>
        <v>#NUM!</v>
      </c>
      <c r="D1547" t="e">
        <f>IF(C1547=1,'Data Transformation'!$G$3+0.5*'Data Transformation'!$W$25,IF(C1548=1,D1548-'Data Transformation'!$W$25,FALSE))</f>
        <v>#NUM!</v>
      </c>
      <c r="E1547">
        <f t="array" ref="E1547">IF(ISLOGICAL(D1547),"",FREQUENCY(IF('Data Transformation'!$B$425:$B$8425='Bin Analysis'!$B1539,'Data Transformation'!$G$425:$G$8425),D1547))</f>
        <v>2001</v>
      </c>
      <c r="F1547">
        <f t="shared" si="192"/>
        <v>0</v>
      </c>
      <c r="G1547">
        <f>Weighting!$H$11</f>
        <v>0</v>
      </c>
      <c r="H1547">
        <f t="array" ref="H1547">FREQUENCY(IF('Data Transformation'!$B$4:$B$8425=B1539,'Data Transformation'!$G$4:$G$8425),'Bin Analysis'!$B1547)</f>
        <v>2073</v>
      </c>
      <c r="I1547">
        <f t="shared" si="193"/>
        <v>0</v>
      </c>
      <c r="J1547">
        <f t="shared" si="194"/>
        <v>0</v>
      </c>
      <c r="K1547">
        <f>J1547*Weighting!$W$11</f>
        <v>0</v>
      </c>
      <c r="M1547" s="14"/>
    </row>
    <row r="1548" spans="1:25" x14ac:dyDescent="0.55000000000000004">
      <c r="A1548" s="32" t="str">
        <f>IF(Weighting!$P$12&gt;0,B1548,"")</f>
        <v/>
      </c>
      <c r="B1548" t="e">
        <f>Weighting!$C$12</f>
        <v>#DIV/0!</v>
      </c>
      <c r="C1548" t="e">
        <f>Weighting!$F$12</f>
        <v>#NUM!</v>
      </c>
      <c r="D1548" t="e">
        <f>IF(C1548=1,'Data Transformation'!$G$3+0.5*'Data Transformation'!$W$25,IF(C1549=1,D1549-'Data Transformation'!$W$25,FALSE))</f>
        <v>#NUM!</v>
      </c>
      <c r="E1548">
        <f t="array" ref="E1548">IF(ISLOGICAL(D1548),"",FREQUENCY(IF('Data Transformation'!$B$425:$B$8425='Bin Analysis'!$B1539,'Data Transformation'!$G$425:$G$8425),D1548))</f>
        <v>2001</v>
      </c>
      <c r="F1548">
        <f t="shared" si="192"/>
        <v>0</v>
      </c>
      <c r="G1548">
        <f>Weighting!$H$12</f>
        <v>0</v>
      </c>
      <c r="H1548">
        <f t="array" ref="H1548">FREQUENCY(IF('Data Transformation'!$B$4:$B$8425=B1539,'Data Transformation'!$G$4:$G$8425),'Bin Analysis'!$B1548)</f>
        <v>2073</v>
      </c>
      <c r="I1548">
        <f t="shared" si="193"/>
        <v>0</v>
      </c>
      <c r="J1548">
        <f t="shared" si="194"/>
        <v>0</v>
      </c>
      <c r="K1548">
        <f>J1548*Weighting!$W$12</f>
        <v>0</v>
      </c>
      <c r="M1548" s="14"/>
    </row>
    <row r="1549" spans="1:25" x14ac:dyDescent="0.55000000000000004">
      <c r="A1549" s="32" t="str">
        <f>IF(Weighting!$P$13&gt;0,B1549,"")</f>
        <v/>
      </c>
      <c r="B1549" t="e">
        <f>Weighting!$C$13</f>
        <v>#DIV/0!</v>
      </c>
      <c r="C1549" t="e">
        <f>Weighting!$F$13</f>
        <v>#NUM!</v>
      </c>
      <c r="D1549" t="e">
        <f>IF(C1549=1,'Data Transformation'!$G$3+0.5*'Data Transformation'!$W$25,IF(C1550=1,D1550-'Data Transformation'!$W$25,FALSE))</f>
        <v>#NUM!</v>
      </c>
      <c r="E1549">
        <f t="array" ref="E1549">IF(ISLOGICAL(D1549),"",FREQUENCY(IF('Data Transformation'!$B$425:$B$8425='Bin Analysis'!$B1539,'Data Transformation'!$G$425:$G$8425),D1549))</f>
        <v>2001</v>
      </c>
      <c r="F1549">
        <f t="shared" si="192"/>
        <v>0</v>
      </c>
      <c r="G1549">
        <f>Weighting!$H$13</f>
        <v>0</v>
      </c>
      <c r="H1549">
        <f t="array" ref="H1549">FREQUENCY(IF('Data Transformation'!$B$4:$B$8425=B1539,'Data Transformation'!$G$4:$G$8425),'Bin Analysis'!$B1549)</f>
        <v>2073</v>
      </c>
      <c r="I1549">
        <f t="shared" si="193"/>
        <v>0</v>
      </c>
      <c r="J1549">
        <f t="shared" si="194"/>
        <v>0</v>
      </c>
      <c r="K1549">
        <f>J1549*Weighting!$W$13</f>
        <v>0</v>
      </c>
      <c r="M1549" s="14"/>
    </row>
    <row r="1550" spans="1:25" x14ac:dyDescent="0.55000000000000004">
      <c r="A1550" s="32" t="str">
        <f>IF(Weighting!$P$14&gt;0,B1550,"")</f>
        <v/>
      </c>
      <c r="B1550" t="e">
        <f>Weighting!$C$14</f>
        <v>#DIV/0!</v>
      </c>
      <c r="C1550" t="e">
        <f>Weighting!$F$14</f>
        <v>#NUM!</v>
      </c>
      <c r="D1550" t="e">
        <f>IF(C1550=1,'Data Transformation'!$G$3+0.5*'Data Transformation'!$W$25,IF(C1551=1,D1551-'Data Transformation'!$W$25,FALSE))</f>
        <v>#NUM!</v>
      </c>
      <c r="E1550">
        <f t="array" ref="E1550">IF(ISLOGICAL(D1550),"",FREQUENCY(IF('Data Transformation'!$B$425:$B$8425='Bin Analysis'!$B1539,'Data Transformation'!$G$425:$G$8425),D1550))</f>
        <v>2001</v>
      </c>
      <c r="F1550">
        <f t="shared" si="192"/>
        <v>0</v>
      </c>
      <c r="G1550">
        <f>Weighting!$H$14</f>
        <v>0</v>
      </c>
      <c r="H1550">
        <f t="array" ref="H1550">FREQUENCY(IF('Data Transformation'!$B$4:$B$8425=B1539,'Data Transformation'!$G$4:$G$8425),'Bin Analysis'!$B1550)</f>
        <v>2073</v>
      </c>
      <c r="I1550">
        <f t="shared" si="193"/>
        <v>0</v>
      </c>
      <c r="J1550">
        <f t="shared" si="194"/>
        <v>0</v>
      </c>
      <c r="K1550">
        <f>J1550*Weighting!$W$14</f>
        <v>0</v>
      </c>
      <c r="M1550" s="14"/>
    </row>
    <row r="1551" spans="1:25" x14ac:dyDescent="0.55000000000000004">
      <c r="A1551" s="32" t="str">
        <f>IF(Weighting!$P$15&gt;0,B1551,"")</f>
        <v/>
      </c>
      <c r="B1551" t="e">
        <f>Weighting!$C$15</f>
        <v>#DIV/0!</v>
      </c>
      <c r="C1551" t="e">
        <f>Weighting!$F$15</f>
        <v>#NUM!</v>
      </c>
      <c r="D1551" t="e">
        <f>IF(C1551=1,'Data Transformation'!$G$3+0.5*'Data Transformation'!$W$25,IF(C1552=1,D1552-'Data Transformation'!$W$25,FALSE))</f>
        <v>#NUM!</v>
      </c>
      <c r="E1551">
        <f t="array" ref="E1551">IF(ISLOGICAL(D1551),"",FREQUENCY(IF('Data Transformation'!$B$425:$B$8425='Bin Analysis'!$B1539,'Data Transformation'!$G$425:$G$8425),D1551))</f>
        <v>2001</v>
      </c>
      <c r="F1551">
        <f t="shared" si="192"/>
        <v>0</v>
      </c>
      <c r="G1551">
        <f>Weighting!$H$15</f>
        <v>0</v>
      </c>
      <c r="H1551">
        <f t="array" ref="H1551">FREQUENCY(IF('Data Transformation'!$B$4:$B$8425=B1539,'Data Transformation'!$G$4:$G$8425),'Bin Analysis'!$B1551)</f>
        <v>2073</v>
      </c>
      <c r="I1551">
        <f t="shared" si="193"/>
        <v>0</v>
      </c>
      <c r="J1551">
        <f t="shared" si="194"/>
        <v>0</v>
      </c>
      <c r="K1551">
        <f>J1551*Weighting!$W$15</f>
        <v>0</v>
      </c>
      <c r="M1551" s="14"/>
    </row>
    <row r="1552" spans="1:25" x14ac:dyDescent="0.55000000000000004">
      <c r="A1552" s="32" t="str">
        <f>IF(Weighting!$P$16&gt;0,B1552,"")</f>
        <v/>
      </c>
      <c r="B1552" t="e">
        <f>Weighting!$C$16</f>
        <v>#DIV/0!</v>
      </c>
      <c r="C1552" t="e">
        <f>Weighting!$F$16</f>
        <v>#NUM!</v>
      </c>
      <c r="D1552" t="e">
        <f>IF(C1552=1,'Data Transformation'!$G$3+0.5*'Data Transformation'!$W$25,IF(C1553=1,D1553-'Data Transformation'!$W$25,FALSE))</f>
        <v>#NUM!</v>
      </c>
      <c r="E1552">
        <f t="array" ref="E1552">IF(ISLOGICAL(D1552),"",FREQUENCY(IF('Data Transformation'!$B$425:$B$8425='Bin Analysis'!$B1539,'Data Transformation'!$G$425:$G$8425),D1552))</f>
        <v>2001</v>
      </c>
      <c r="F1552">
        <f t="shared" si="192"/>
        <v>0</v>
      </c>
      <c r="G1552">
        <f>Weighting!$H$16</f>
        <v>0</v>
      </c>
      <c r="H1552">
        <f t="array" ref="H1552">FREQUENCY(IF('Data Transformation'!$B$4:$B$8425=B1539,'Data Transformation'!$G$4:$G$8425),'Bin Analysis'!$B1552)</f>
        <v>2073</v>
      </c>
      <c r="I1552">
        <f t="shared" si="193"/>
        <v>0</v>
      </c>
      <c r="J1552">
        <f t="shared" si="194"/>
        <v>0</v>
      </c>
      <c r="K1552">
        <f>J1552*Weighting!$W$16</f>
        <v>0</v>
      </c>
      <c r="M1552" s="14"/>
    </row>
    <row r="1553" spans="1:25" x14ac:dyDescent="0.55000000000000004">
      <c r="A1553" s="32" t="str">
        <f>IF(Weighting!$P$17&gt;0,B1553,"")</f>
        <v/>
      </c>
      <c r="B1553" t="e">
        <f>Weighting!$C$17</f>
        <v>#DIV/0!</v>
      </c>
      <c r="C1553" t="e">
        <f>Weighting!$F$17</f>
        <v>#NUM!</v>
      </c>
      <c r="D1553" t="e">
        <f>IF(C1553=1,'Data Transformation'!$G$3+0.5*'Data Transformation'!$W$25,IF(C1554=1,D1554-'Data Transformation'!$W$25,FALSE))</f>
        <v>#NUM!</v>
      </c>
      <c r="E1553">
        <f t="array" ref="E1553">IF(ISLOGICAL(D1553),"",FREQUENCY(IF('Data Transformation'!$B$425:$B$8425='Bin Analysis'!$B1539,'Data Transformation'!$G$425:$G$8425),D1553))</f>
        <v>2001</v>
      </c>
      <c r="F1553">
        <f t="shared" si="192"/>
        <v>0</v>
      </c>
      <c r="G1553">
        <f>Weighting!$H$17</f>
        <v>0</v>
      </c>
      <c r="H1553">
        <f t="array" ref="H1553">FREQUENCY(IF('Data Transformation'!$B$4:$B$8425=B1539,'Data Transformation'!$G$4:$G$8425),'Bin Analysis'!$B1553)</f>
        <v>2073</v>
      </c>
      <c r="I1553">
        <f t="shared" si="193"/>
        <v>0</v>
      </c>
      <c r="J1553">
        <f t="shared" si="194"/>
        <v>0</v>
      </c>
      <c r="K1553">
        <f>J1553*Weighting!$W$17</f>
        <v>0</v>
      </c>
      <c r="M1553" s="14"/>
    </row>
    <row r="1554" spans="1:25" x14ac:dyDescent="0.55000000000000004">
      <c r="A1554" s="32" t="str">
        <f>IF(Weighting!$P$18&gt;0,B1554,"")</f>
        <v/>
      </c>
      <c r="B1554" t="e">
        <f>Weighting!$C$18</f>
        <v>#DIV/0!</v>
      </c>
      <c r="C1554" t="e">
        <f>Weighting!$F$18</f>
        <v>#NUM!</v>
      </c>
      <c r="D1554" t="e">
        <f>IF(C1554=1,'Data Transformation'!$G$3+0.5*'Data Transformation'!$W$25,IF(C1555=1,D1555-'Data Transformation'!$W$25,FALSE))</f>
        <v>#NUM!</v>
      </c>
      <c r="E1554">
        <f t="array" ref="E1554">IF(ISLOGICAL(D1554),"",FREQUENCY(IF('Data Transformation'!$B$425:$B$8425='Bin Analysis'!$B1539,'Data Transformation'!$G$425:$G$8425),D1554))</f>
        <v>2001</v>
      </c>
      <c r="F1554">
        <f t="shared" si="192"/>
        <v>0</v>
      </c>
      <c r="G1554">
        <f>Weighting!$H$18</f>
        <v>0</v>
      </c>
      <c r="H1554">
        <f t="array" ref="H1554">FREQUENCY(IF('Data Transformation'!$B$4:$B$8425=B1539,'Data Transformation'!$G$4:$G$8425),'Bin Analysis'!$B1554)</f>
        <v>2073</v>
      </c>
      <c r="I1554">
        <f t="shared" si="193"/>
        <v>0</v>
      </c>
      <c r="J1554">
        <f t="shared" si="194"/>
        <v>0</v>
      </c>
      <c r="K1554">
        <f>J1554*Weighting!$W$18</f>
        <v>0</v>
      </c>
      <c r="M1554" s="14"/>
    </row>
    <row r="1555" spans="1:25" x14ac:dyDescent="0.55000000000000004">
      <c r="A1555" s="32" t="str">
        <f>IF(Weighting!$P$19&gt;0,B1555,"")</f>
        <v/>
      </c>
      <c r="B1555" t="e">
        <f>Weighting!$C$19</f>
        <v>#DIV/0!</v>
      </c>
      <c r="C1555" t="e">
        <f>Weighting!$F$19</f>
        <v>#NUM!</v>
      </c>
      <c r="D1555" t="e">
        <f>IF(C1555=1,'Data Transformation'!$G$3+0.5*'Data Transformation'!$W$25,IF(C1556=1,D1556-'Data Transformation'!$W$25,FALSE))</f>
        <v>#NUM!</v>
      </c>
      <c r="E1555">
        <f t="array" ref="E1555">IF(ISLOGICAL(D1555),"",FREQUENCY(IF('Data Transformation'!$B$425:$B$8425='Bin Analysis'!$B1539,'Data Transformation'!$G$425:$G$8425),D1555))</f>
        <v>2001</v>
      </c>
      <c r="F1555">
        <f t="shared" si="192"/>
        <v>0</v>
      </c>
      <c r="G1555">
        <f>Weighting!$H$19</f>
        <v>0</v>
      </c>
      <c r="H1555">
        <f t="array" ref="H1555">FREQUENCY(IF('Data Transformation'!$B$4:$B$8425=B1539,'Data Transformation'!$G$4:$G$8425),'Bin Analysis'!$B1555)</f>
        <v>2073</v>
      </c>
      <c r="I1555">
        <f t="shared" si="193"/>
        <v>0</v>
      </c>
      <c r="J1555">
        <f t="shared" si="194"/>
        <v>0</v>
      </c>
      <c r="K1555">
        <f>J1555*Weighting!$W$19</f>
        <v>0</v>
      </c>
      <c r="M1555" s="14"/>
    </row>
    <row r="1556" spans="1:25" x14ac:dyDescent="0.55000000000000004">
      <c r="A1556" s="32" t="str">
        <f>IF(Weighting!$P$20&gt;0,B1556,"")</f>
        <v/>
      </c>
      <c r="B1556" t="e">
        <f>Weighting!$C$20</f>
        <v>#DIV/0!</v>
      </c>
      <c r="C1556" t="e">
        <f>Weighting!$F$20</f>
        <v>#NUM!</v>
      </c>
      <c r="D1556" t="e">
        <f>IF(C1556=1,'Data Transformation'!$G$3+0.5*'Data Transformation'!$W$25,IF(C1557=1,D1557-'Data Transformation'!$W$25,FALSE))</f>
        <v>#NUM!</v>
      </c>
      <c r="E1556">
        <f t="array" ref="E1556">IF(ISLOGICAL(D1556),"",FREQUENCY(IF('Data Transformation'!$B$425:$B$8425='Bin Analysis'!$B1539,'Data Transformation'!$G$425:$G$8425),D1556))</f>
        <v>2001</v>
      </c>
      <c r="F1556">
        <f t="shared" si="192"/>
        <v>0</v>
      </c>
      <c r="G1556">
        <f>Weighting!$H$20</f>
        <v>0</v>
      </c>
      <c r="H1556">
        <f t="array" ref="H1556">FREQUENCY(IF('Data Transformation'!$B$4:$B$8425=B1539,'Data Transformation'!$G$4:$G$8425),'Bin Analysis'!$B1556)</f>
        <v>2073</v>
      </c>
      <c r="I1556">
        <f t="shared" si="193"/>
        <v>0</v>
      </c>
      <c r="J1556">
        <f t="shared" si="194"/>
        <v>0</v>
      </c>
      <c r="K1556">
        <f>J1556*Weighting!$W$20</f>
        <v>0</v>
      </c>
      <c r="M1556" s="14"/>
    </row>
    <row r="1557" spans="1:25" x14ac:dyDescent="0.55000000000000004">
      <c r="A1557" s="32" t="str">
        <f>IF(Weighting!$P$21&gt;0,B1557,"")</f>
        <v/>
      </c>
      <c r="B1557" t="e">
        <f>Weighting!$C$21</f>
        <v>#DIV/0!</v>
      </c>
      <c r="C1557" t="e">
        <f>Weighting!$F$21</f>
        <v>#NUM!</v>
      </c>
      <c r="D1557" t="e">
        <f>IF(C1557=1,'Data Transformation'!$G$3+0.5*'Data Transformation'!$W$25,IF(C1558=1,D1558-'Data Transformation'!$W$25,FALSE))</f>
        <v>#NUM!</v>
      </c>
      <c r="E1557">
        <f t="array" ref="E1557">IF(ISLOGICAL(D1557),"",FREQUENCY(IF('Data Transformation'!$B$425:$B$8425='Bin Analysis'!$B1539,'Data Transformation'!$G$425:$G$8425),D1557))</f>
        <v>2001</v>
      </c>
      <c r="F1557">
        <f t="shared" si="192"/>
        <v>0</v>
      </c>
      <c r="G1557">
        <f>Weighting!$H$21</f>
        <v>0</v>
      </c>
      <c r="H1557">
        <f t="array" ref="H1557">FREQUENCY(IF('Data Transformation'!$B$4:$B$8425=B1539,'Data Transformation'!$G$4:$G$8425),'Bin Analysis'!$B1557)</f>
        <v>2073</v>
      </c>
      <c r="I1557">
        <f t="shared" si="193"/>
        <v>0</v>
      </c>
      <c r="J1557">
        <f t="shared" si="194"/>
        <v>0</v>
      </c>
      <c r="K1557">
        <f>J1557*Weighting!$W$21</f>
        <v>0</v>
      </c>
      <c r="M1557" s="14"/>
    </row>
    <row r="1558" spans="1:25" x14ac:dyDescent="0.55000000000000004">
      <c r="A1558" s="32" t="str">
        <f>IF(Weighting!$P$22&gt;0,B1558,"")</f>
        <v/>
      </c>
      <c r="B1558" t="e">
        <f>Weighting!$C$22</f>
        <v>#DIV/0!</v>
      </c>
      <c r="C1558" t="e">
        <f>Weighting!$F$22</f>
        <v>#NUM!</v>
      </c>
      <c r="D1558" t="e">
        <f>IF(C1558=1,'Data Transformation'!$G$3+0.5*'Data Transformation'!$W$25,IF(C1559=1,D1559-'Data Transformation'!$W$25,FALSE))</f>
        <v>#NUM!</v>
      </c>
      <c r="E1558">
        <f t="array" ref="E1558">IF(ISLOGICAL(D1558),"",FREQUENCY(IF('Data Transformation'!$B$425:$B$8425='Bin Analysis'!$B1539,'Data Transformation'!$G$425:$G$8425),D1558))</f>
        <v>2001</v>
      </c>
      <c r="F1558">
        <f t="shared" si="192"/>
        <v>0</v>
      </c>
      <c r="G1558">
        <f>Weighting!$H$22</f>
        <v>0</v>
      </c>
      <c r="H1558">
        <f t="array" ref="H1558">FREQUENCY(IF('Data Transformation'!$B$4:$B$8425=B1539,'Data Transformation'!$G$4:$G$8425),'Bin Analysis'!$B1558)</f>
        <v>2073</v>
      </c>
      <c r="I1558">
        <f t="shared" si="193"/>
        <v>0</v>
      </c>
      <c r="J1558">
        <f t="shared" si="194"/>
        <v>0</v>
      </c>
      <c r="K1558">
        <f>J1558*Weighting!$W$22</f>
        <v>0</v>
      </c>
      <c r="M1558" s="14"/>
    </row>
    <row r="1559" spans="1:25" x14ac:dyDescent="0.55000000000000004">
      <c r="A1559" s="32" t="str">
        <f>IF(Weighting!$P$23&gt;0,B1559,"")</f>
        <v/>
      </c>
      <c r="B1559" t="e">
        <f>Weighting!$C$23</f>
        <v>#DIV/0!</v>
      </c>
      <c r="C1559" t="e">
        <f>Weighting!$F$23</f>
        <v>#NUM!</v>
      </c>
      <c r="D1559" t="e">
        <f>IF(C1559=1,'Data Transformation'!$G$3+0.5*'Data Transformation'!$W$25,IF(C1560=1,D1560-'Data Transformation'!$W$25,FALSE))</f>
        <v>#NUM!</v>
      </c>
      <c r="E1559">
        <f t="array" ref="E1559">IF(ISLOGICAL(D1559),"",FREQUENCY(IF('Data Transformation'!$B$425:$B$8425='Bin Analysis'!$B1539,'Data Transformation'!$G$425:$G$8425),D1559))</f>
        <v>2001</v>
      </c>
      <c r="F1559">
        <f t="shared" si="192"/>
        <v>0</v>
      </c>
      <c r="G1559">
        <f>Weighting!$H$23</f>
        <v>0</v>
      </c>
      <c r="H1559">
        <f t="array" ref="H1559">FREQUENCY(IF('Data Transformation'!$B$4:$B$8425=B1539,'Data Transformation'!$G$4:$G$8425),'Bin Analysis'!$B1559)</f>
        <v>2073</v>
      </c>
      <c r="I1559">
        <f t="shared" si="193"/>
        <v>0</v>
      </c>
      <c r="J1559">
        <f t="shared" si="194"/>
        <v>0</v>
      </c>
      <c r="K1559">
        <f>J1559*Weighting!$W$23</f>
        <v>0</v>
      </c>
      <c r="M1559" s="14"/>
    </row>
    <row r="1560" spans="1:25" x14ac:dyDescent="0.55000000000000004">
      <c r="A1560" s="32" t="str">
        <f>IF(Weighting!$P$24&gt;0,B1560,"")</f>
        <v/>
      </c>
      <c r="B1560" t="e">
        <f>Weighting!$C$24</f>
        <v>#DIV/0!</v>
      </c>
      <c r="C1560" t="e">
        <f>Weighting!$F$24</f>
        <v>#NUM!</v>
      </c>
      <c r="D1560" t="e">
        <f>IF(C1560=1,'Data Transformation'!$G$3+0.5*'Data Transformation'!$W$25,IF(C1561=1,D1561-'Data Transformation'!$W$25,FALSE))</f>
        <v>#NUM!</v>
      </c>
      <c r="E1560">
        <f t="array" ref="E1560">IF(ISLOGICAL(D1560),"",FREQUENCY(IF('Data Transformation'!$B$425:$B$8425='Bin Analysis'!$B1539,'Data Transformation'!$G$425:$G$8425),D1560))</f>
        <v>2001</v>
      </c>
      <c r="F1560">
        <f t="shared" si="192"/>
        <v>0</v>
      </c>
      <c r="G1560">
        <f>Weighting!$H$24</f>
        <v>0</v>
      </c>
      <c r="H1560">
        <f t="array" ref="H1560">FREQUENCY(IF('Data Transformation'!$B$4:$B$8425=B1539,'Data Transformation'!$G$4:$G$8425),'Bin Analysis'!$B1560)</f>
        <v>2073</v>
      </c>
      <c r="I1560">
        <f t="shared" si="193"/>
        <v>0</v>
      </c>
      <c r="J1560">
        <f t="shared" si="194"/>
        <v>0</v>
      </c>
      <c r="K1560">
        <f>J1560*Weighting!$W$24</f>
        <v>0</v>
      </c>
      <c r="M1560" s="14"/>
    </row>
    <row r="1561" spans="1:25" x14ac:dyDescent="0.55000000000000004">
      <c r="A1561" s="32" t="str">
        <f>IF(Weighting!$P$25&gt;0,B1561,"")</f>
        <v/>
      </c>
      <c r="B1561" t="e">
        <f>Weighting!$C$25</f>
        <v>#DIV/0!</v>
      </c>
      <c r="C1561" t="e">
        <f>Weighting!$F$25</f>
        <v>#NUM!</v>
      </c>
      <c r="D1561" t="e">
        <f>IF(C1561=1,'Data Transformation'!$G$3+0.5*'Data Transformation'!$W$25,IF(C1562=1,D1562-'Data Transformation'!$W$25,FALSE))</f>
        <v>#NUM!</v>
      </c>
      <c r="E1561">
        <f t="array" ref="E1561">IF(ISLOGICAL(D1561),"",FREQUENCY(IF('Data Transformation'!$B$425:$B$8425='Bin Analysis'!$B1539,'Data Transformation'!$G$425:$G$8425),D1561))</f>
        <v>2001</v>
      </c>
      <c r="F1561">
        <f t="shared" si="192"/>
        <v>0</v>
      </c>
      <c r="G1561">
        <f>Weighting!$H$25</f>
        <v>0</v>
      </c>
      <c r="H1561">
        <f t="array" ref="H1561">FREQUENCY(IF('Data Transformation'!$B$4:$B$8425=B1539,'Data Transformation'!$G$4:$G$8425),'Bin Analysis'!$B1561)</f>
        <v>2073</v>
      </c>
      <c r="I1561">
        <f t="shared" si="193"/>
        <v>0</v>
      </c>
      <c r="J1561">
        <f t="shared" si="194"/>
        <v>0</v>
      </c>
      <c r="K1561">
        <f>J1561*Weighting!$W$25</f>
        <v>0</v>
      </c>
      <c r="M1561" s="14"/>
    </row>
    <row r="1562" spans="1:25" x14ac:dyDescent="0.55000000000000004">
      <c r="N1562" s="57"/>
      <c r="O1562"/>
      <c r="P1562"/>
      <c r="Q1562"/>
      <c r="R1562"/>
    </row>
    <row r="1563" spans="1:25" ht="23.35" x14ac:dyDescent="0.8">
      <c r="A1563" s="21" t="s">
        <v>0</v>
      </c>
      <c r="B1563" s="21" t="str">
        <f>IFERROR(VLOOKUP(C1563,'Data Transformation'!$L$6:$M$426,2,FALSE),"")</f>
        <v/>
      </c>
      <c r="C1563" s="21">
        <f>C1539+1</f>
        <v>65</v>
      </c>
      <c r="D1563" s="21"/>
      <c r="E1563" s="21"/>
      <c r="F1563" s="21"/>
      <c r="G1563" s="21"/>
      <c r="H1563" s="22"/>
      <c r="I1563" s="22"/>
      <c r="J1563" s="22"/>
      <c r="K1563" s="21"/>
      <c r="L1563" s="21" t="str">
        <f>B1563</f>
        <v/>
      </c>
      <c r="M1563" s="23" t="e">
        <f>INDEX('Data Transformation'!$O$4:$O$424,MATCH($B1563,'Data Transformation'!$M$4:$M$424,0),MATCH($M$2,'Data Transformation'!$O$3,0))</f>
        <v>#N/A</v>
      </c>
      <c r="N1563" s="27" t="e">
        <f>IF('Input and Summary Results'!$J$16="minimum",'Bin Analysis'!X1564/(M1563-1),'Bin Analysis'!Y1563/('Bin Analysis'!M1563-1))</f>
        <v>#N/A</v>
      </c>
      <c r="O1563" s="27" t="e">
        <f>IF(M1563=FALSE,NA(),(VLOOKUP(1,C1566:K1585,4,FALSE))/(M1563-1))</f>
        <v>#N/A</v>
      </c>
      <c r="P1563" s="27" t="e">
        <f>IF(M1563=FALSE,NA(),SUM(J1566:J1585)/Weighting!$S$5)</f>
        <v>#N/A</v>
      </c>
      <c r="Q1563" s="27" t="e">
        <f>IF(M1563=FALSE,NA(),SUM(K1566:K1585)/Weighting!$S$6)</f>
        <v>#N/A</v>
      </c>
      <c r="R1563" s="27" t="e">
        <f>IF(M1563=FALSE,NA(),(VLOOKUP(1,G1566:K1585,3,FALSE))/(M1563-1))</f>
        <v>#N/A</v>
      </c>
      <c r="S1563" s="22" t="e">
        <f>IF(M1563=FALSE,NA(),IF(SUM(J1566:J1585)=2,"yes","no"))</f>
        <v>#N/A</v>
      </c>
      <c r="X1563" s="2" cm="2">
        <f t="array" ref="X1563:X1564">FREQUENCY(IF('Data Transformation'!$B$425:$B$6424='Bin Analysis'!L1563,'Data Transformation'!$G$425:$G$6424),'Data Transformation'!$U$11)</f>
        <v>0</v>
      </c>
      <c r="Y1563" s="2" cm="2">
        <f t="array" ref="Y1563:Y1564">FREQUENCY(IF('Data Transformation'!$B$425:$B$6424='Bin Analysis'!L1563,'Data Transformation'!$G$425:$G$6424),'Data Transformation'!$U$12)</f>
        <v>0</v>
      </c>
    </row>
    <row r="1564" spans="1:25" x14ac:dyDescent="0.55000000000000004">
      <c r="A1564" s="14" t="s">
        <v>67</v>
      </c>
      <c r="B1564" t="s">
        <v>47</v>
      </c>
      <c r="C1564" t="s">
        <v>5</v>
      </c>
      <c r="D1564" t="s">
        <v>100</v>
      </c>
      <c r="E1564" t="s">
        <v>101</v>
      </c>
      <c r="F1564" t="s">
        <v>102</v>
      </c>
      <c r="G1564" t="s">
        <v>70</v>
      </c>
      <c r="H1564" t="s">
        <v>31</v>
      </c>
      <c r="I1564" t="s">
        <v>32</v>
      </c>
      <c r="J1564" t="s">
        <v>46</v>
      </c>
      <c r="K1564" s="14" t="s">
        <v>45</v>
      </c>
      <c r="M1564" s="14"/>
      <c r="X1564" s="2">
        <v>0</v>
      </c>
      <c r="Y1564" s="2">
        <v>0</v>
      </c>
    </row>
    <row r="1565" spans="1:25" x14ac:dyDescent="0.55000000000000004">
      <c r="A1565" s="32"/>
      <c r="D1565" t="e">
        <f>IF(C1565=1,'Data Transformation'!$G$3+0.5*'Data Transformation'!$W$25,IF(C1566=1,D1566-'Data Transformation'!$W$25,FALSE))</f>
        <v>#NUM!</v>
      </c>
      <c r="E1565">
        <f t="array" ref="E1565">IF(ISLOGICAL(D1565),"",FREQUENCY(IF('Data Transformation'!$B$425:$B$8425='Bin Analysis'!$B1563,'Data Transformation'!$G$425:$G$8425),D1565))</f>
        <v>2001</v>
      </c>
      <c r="F1565" t="e">
        <f>IF(ISLOGICAL(D1565),"",E1565-E1564)</f>
        <v>#VALUE!</v>
      </c>
      <c r="M1565" s="14"/>
    </row>
    <row r="1566" spans="1:25" x14ac:dyDescent="0.55000000000000004">
      <c r="A1566" s="32" t="e">
        <f>IF(Weighting!$P$6&gt;0,B1566,"")</f>
        <v>#NUM!</v>
      </c>
      <c r="B1566" t="e">
        <f>Weighting!$C$6</f>
        <v>#DIV/0!</v>
      </c>
      <c r="C1566" t="e">
        <f>Weighting!$F$6</f>
        <v>#NUM!</v>
      </c>
      <c r="D1566" t="e">
        <f>IF(C1566=1,'Data Transformation'!$G$3+0.5*'Data Transformation'!$W$25,IF(C1567=1,D1567-'Data Transformation'!$W$25,FALSE))</f>
        <v>#NUM!</v>
      </c>
      <c r="E1566">
        <f t="array" ref="E1566">IF(ISLOGICAL(D1566),"",FREQUENCY(IF('Data Transformation'!$B$425:$B$8425='Bin Analysis'!$B1563,'Data Transformation'!$G$425:$G$8425),D1566))</f>
        <v>2001</v>
      </c>
      <c r="F1566">
        <f>IF(ISLOGICAL(D1566),"",E1566-E1565)</f>
        <v>0</v>
      </c>
      <c r="G1566">
        <f>Weighting!$H$6</f>
        <v>1</v>
      </c>
      <c r="H1566">
        <f t="array" ref="H1566">FREQUENCY(IF('Data Transformation'!$B$4:$B$8425=B1563,'Data Transformation'!$G$4:$G$8425),'Bin Analysis'!$B1566)</f>
        <v>2073</v>
      </c>
      <c r="I1566">
        <f>H1566-H1565</f>
        <v>2073</v>
      </c>
      <c r="J1566">
        <f>IF(I1566=0,0,1)</f>
        <v>1</v>
      </c>
      <c r="K1566" t="e">
        <f>J1566*Weighting!$W$6</f>
        <v>#NUM!</v>
      </c>
      <c r="M1566" s="14"/>
    </row>
    <row r="1567" spans="1:25" x14ac:dyDescent="0.55000000000000004">
      <c r="A1567" s="32" t="str">
        <f>IF(Weighting!$P$7&gt;0,B1567,"")</f>
        <v/>
      </c>
      <c r="B1567" t="e">
        <f>Weighting!$C$7</f>
        <v>#DIV/0!</v>
      </c>
      <c r="C1567" t="e">
        <f>Weighting!$F$7</f>
        <v>#NUM!</v>
      </c>
      <c r="D1567" t="e">
        <f>IF(C1567=1,'Data Transformation'!$G$3+0.5*'Data Transformation'!$W$25,IF(C1568=1,D1568-'Data Transformation'!$W$25,FALSE))</f>
        <v>#NUM!</v>
      </c>
      <c r="E1567">
        <f t="array" ref="E1567">IF(ISLOGICAL(D1567),"",FREQUENCY(IF('Data Transformation'!$B$425:$B$8425='Bin Analysis'!$B1563,'Data Transformation'!$G$425:$G$8425),D1567))</f>
        <v>2001</v>
      </c>
      <c r="F1567">
        <f t="shared" ref="F1567:F1585" si="195">IF(ISLOGICAL(D1567),"",E1567-E1566)</f>
        <v>0</v>
      </c>
      <c r="G1567">
        <f>Weighting!$H$7</f>
        <v>0</v>
      </c>
      <c r="H1567">
        <f t="array" ref="H1567">FREQUENCY(IF('Data Transformation'!$B$4:$B$8425=B1563,'Data Transformation'!$G$4:$G$8425),'Bin Analysis'!$B1567)</f>
        <v>2073</v>
      </c>
      <c r="I1567">
        <f t="shared" ref="I1567:I1585" si="196">H1567-H1566</f>
        <v>0</v>
      </c>
      <c r="J1567">
        <f>IF(I1567=0,0,1)</f>
        <v>0</v>
      </c>
      <c r="K1567">
        <f>J1567*Weighting!$W$7</f>
        <v>0</v>
      </c>
      <c r="M1567" s="14"/>
    </row>
    <row r="1568" spans="1:25" x14ac:dyDescent="0.55000000000000004">
      <c r="A1568" s="32" t="str">
        <f>IF(Weighting!$P$8&gt;0,B1568,"")</f>
        <v/>
      </c>
      <c r="B1568" t="e">
        <f>Weighting!$C$8</f>
        <v>#DIV/0!</v>
      </c>
      <c r="C1568" t="e">
        <f>Weighting!$F$8</f>
        <v>#NUM!</v>
      </c>
      <c r="D1568" t="e">
        <f>IF(C1568=1,'Data Transformation'!$G$3+0.5*'Data Transformation'!$W$25,IF(C1569=1,D1569-'Data Transformation'!$W$25,FALSE))</f>
        <v>#NUM!</v>
      </c>
      <c r="E1568">
        <f t="array" ref="E1568">IF(ISLOGICAL(D1568),"",FREQUENCY(IF('Data Transformation'!$B$425:$B$8425='Bin Analysis'!$B1563,'Data Transformation'!$G$425:$G$8425),D1568))</f>
        <v>2001</v>
      </c>
      <c r="F1568">
        <f t="shared" si="195"/>
        <v>0</v>
      </c>
      <c r="G1568">
        <f>Weighting!$H$8</f>
        <v>0</v>
      </c>
      <c r="H1568">
        <f t="array" ref="H1568">FREQUENCY(IF('Data Transformation'!$B$4:$B$8425=B1563,'Data Transformation'!$G$4:$G$8425),'Bin Analysis'!$B1568)</f>
        <v>2073</v>
      </c>
      <c r="I1568">
        <f t="shared" si="196"/>
        <v>0</v>
      </c>
      <c r="J1568">
        <f t="shared" ref="J1568:J1585" si="197">IF(I1568=0,0,1)</f>
        <v>0</v>
      </c>
      <c r="K1568">
        <f>J1568*Weighting!$W$8</f>
        <v>0</v>
      </c>
      <c r="M1568" s="14"/>
    </row>
    <row r="1569" spans="1:13" x14ac:dyDescent="0.55000000000000004">
      <c r="A1569" s="32" t="str">
        <f>IF(Weighting!$P$9&gt;0,B1569,"")</f>
        <v/>
      </c>
      <c r="B1569" s="50" t="e">
        <f>Weighting!$C$9</f>
        <v>#DIV/0!</v>
      </c>
      <c r="C1569" t="e">
        <f>Weighting!$F$9</f>
        <v>#NUM!</v>
      </c>
      <c r="D1569" t="e">
        <f>IF(C1569=1,'Data Transformation'!$G$3+0.5*'Data Transformation'!$W$25,IF(C1570=1,D1570-'Data Transformation'!$W$25,FALSE))</f>
        <v>#NUM!</v>
      </c>
      <c r="E1569">
        <f t="array" ref="E1569">IF(ISLOGICAL(D1569),"",FREQUENCY(IF('Data Transformation'!$B$425:$B$8425='Bin Analysis'!$B1563,'Data Transformation'!$G$425:$G$8425),D1569))</f>
        <v>2001</v>
      </c>
      <c r="F1569">
        <f t="shared" si="195"/>
        <v>0</v>
      </c>
      <c r="G1569">
        <f>Weighting!$H$9</f>
        <v>0</v>
      </c>
      <c r="H1569">
        <f t="array" ref="H1569">FREQUENCY(IF('Data Transformation'!$B$4:$B$8425=B1563,'Data Transformation'!$G$4:$G$8425),'Bin Analysis'!$B1569)</f>
        <v>2073</v>
      </c>
      <c r="I1569">
        <f t="shared" si="196"/>
        <v>0</v>
      </c>
      <c r="J1569">
        <f t="shared" si="197"/>
        <v>0</v>
      </c>
      <c r="K1569">
        <f>J1569*Weighting!$W$9</f>
        <v>0</v>
      </c>
      <c r="M1569" s="14"/>
    </row>
    <row r="1570" spans="1:13" x14ac:dyDescent="0.55000000000000004">
      <c r="A1570" s="32" t="str">
        <f>IF(Weighting!$P$10&gt;0,B1570,"")</f>
        <v/>
      </c>
      <c r="B1570" t="e">
        <f>Weighting!$C$10</f>
        <v>#DIV/0!</v>
      </c>
      <c r="C1570" t="e">
        <f>Weighting!$F$10</f>
        <v>#NUM!</v>
      </c>
      <c r="D1570" t="e">
        <f>IF(C1570=1,'Data Transformation'!$G$3+0.5*'Data Transformation'!$W$25,IF(C1571=1,D1571-'Data Transformation'!$W$25,FALSE))</f>
        <v>#NUM!</v>
      </c>
      <c r="E1570">
        <f t="array" ref="E1570">IF(ISLOGICAL(D1570),"",FREQUENCY(IF('Data Transformation'!$B$425:$B$8425='Bin Analysis'!$B1563,'Data Transformation'!$G$425:$G$8425),D1570))</f>
        <v>2001</v>
      </c>
      <c r="F1570">
        <f t="shared" si="195"/>
        <v>0</v>
      </c>
      <c r="G1570">
        <f>Weighting!$H$10</f>
        <v>0</v>
      </c>
      <c r="H1570">
        <f t="array" ref="H1570">FREQUENCY(IF('Data Transformation'!$B$4:$B$8425=B1563,'Data Transformation'!$G$4:$G$8425),'Bin Analysis'!$B1570)</f>
        <v>2073</v>
      </c>
      <c r="I1570">
        <f t="shared" si="196"/>
        <v>0</v>
      </c>
      <c r="J1570">
        <f t="shared" si="197"/>
        <v>0</v>
      </c>
      <c r="K1570">
        <f>J1570*Weighting!$W$10</f>
        <v>0</v>
      </c>
      <c r="M1570" s="14"/>
    </row>
    <row r="1571" spans="1:13" x14ac:dyDescent="0.55000000000000004">
      <c r="A1571" s="32" t="str">
        <f>IF(Weighting!$P$11&gt;0,B1571,"")</f>
        <v/>
      </c>
      <c r="B1571" t="e">
        <f>Weighting!$C$11</f>
        <v>#DIV/0!</v>
      </c>
      <c r="C1571" t="e">
        <f>Weighting!$F$11</f>
        <v>#NUM!</v>
      </c>
      <c r="D1571" t="e">
        <f>IF(C1571=1,'Data Transformation'!$G$3+0.5*'Data Transformation'!$W$25,IF(C1572=1,D1572-'Data Transformation'!$W$25,FALSE))</f>
        <v>#NUM!</v>
      </c>
      <c r="E1571">
        <f t="array" ref="E1571">IF(ISLOGICAL(D1571),"",FREQUENCY(IF('Data Transformation'!$B$425:$B$8425='Bin Analysis'!$B1563,'Data Transformation'!$G$425:$G$8425),D1571))</f>
        <v>2001</v>
      </c>
      <c r="F1571">
        <f t="shared" si="195"/>
        <v>0</v>
      </c>
      <c r="G1571">
        <f>Weighting!$H$11</f>
        <v>0</v>
      </c>
      <c r="H1571">
        <f t="array" ref="H1571">FREQUENCY(IF('Data Transformation'!$B$4:$B$8425=B1563,'Data Transformation'!$G$4:$G$8425),'Bin Analysis'!$B1571)</f>
        <v>2073</v>
      </c>
      <c r="I1571">
        <f t="shared" si="196"/>
        <v>0</v>
      </c>
      <c r="J1571">
        <f t="shared" si="197"/>
        <v>0</v>
      </c>
      <c r="K1571">
        <f>J1571*Weighting!$W$11</f>
        <v>0</v>
      </c>
      <c r="M1571" s="14"/>
    </row>
    <row r="1572" spans="1:13" x14ac:dyDescent="0.55000000000000004">
      <c r="A1572" s="32" t="str">
        <f>IF(Weighting!$P$12&gt;0,B1572,"")</f>
        <v/>
      </c>
      <c r="B1572" t="e">
        <f>Weighting!$C$12</f>
        <v>#DIV/0!</v>
      </c>
      <c r="C1572" t="e">
        <f>Weighting!$F$12</f>
        <v>#NUM!</v>
      </c>
      <c r="D1572" t="e">
        <f>IF(C1572=1,'Data Transformation'!$G$3+0.5*'Data Transformation'!$W$25,IF(C1573=1,D1573-'Data Transformation'!$W$25,FALSE))</f>
        <v>#NUM!</v>
      </c>
      <c r="E1572">
        <f t="array" ref="E1572">IF(ISLOGICAL(D1572),"",FREQUENCY(IF('Data Transformation'!$B$425:$B$8425='Bin Analysis'!$B1563,'Data Transformation'!$G$425:$G$8425),D1572))</f>
        <v>2001</v>
      </c>
      <c r="F1572">
        <f t="shared" si="195"/>
        <v>0</v>
      </c>
      <c r="G1572">
        <f>Weighting!$H$12</f>
        <v>0</v>
      </c>
      <c r="H1572">
        <f t="array" ref="H1572">FREQUENCY(IF('Data Transformation'!$B$4:$B$8425=B1563,'Data Transformation'!$G$4:$G$8425),'Bin Analysis'!$B1572)</f>
        <v>2073</v>
      </c>
      <c r="I1572">
        <f t="shared" si="196"/>
        <v>0</v>
      </c>
      <c r="J1572">
        <f t="shared" si="197"/>
        <v>0</v>
      </c>
      <c r="K1572">
        <f>J1572*Weighting!$W$12</f>
        <v>0</v>
      </c>
      <c r="M1572" s="14"/>
    </row>
    <row r="1573" spans="1:13" x14ac:dyDescent="0.55000000000000004">
      <c r="A1573" s="32" t="str">
        <f>IF(Weighting!$P$13&gt;0,B1573,"")</f>
        <v/>
      </c>
      <c r="B1573" t="e">
        <f>Weighting!$C$13</f>
        <v>#DIV/0!</v>
      </c>
      <c r="C1573" t="e">
        <f>Weighting!$F$13</f>
        <v>#NUM!</v>
      </c>
      <c r="D1573" t="e">
        <f>IF(C1573=1,'Data Transformation'!$G$3+0.5*'Data Transformation'!$W$25,IF(C1574=1,D1574-'Data Transformation'!$W$25,FALSE))</f>
        <v>#NUM!</v>
      </c>
      <c r="E1573">
        <f t="array" ref="E1573">IF(ISLOGICAL(D1573),"",FREQUENCY(IF('Data Transformation'!$B$425:$B$8425='Bin Analysis'!$B1563,'Data Transformation'!$G$425:$G$8425),D1573))</f>
        <v>2001</v>
      </c>
      <c r="F1573">
        <f t="shared" si="195"/>
        <v>0</v>
      </c>
      <c r="G1573">
        <f>Weighting!$H$13</f>
        <v>0</v>
      </c>
      <c r="H1573">
        <f t="array" ref="H1573">FREQUENCY(IF('Data Transformation'!$B$4:$B$8425=B1563,'Data Transformation'!$G$4:$G$8425),'Bin Analysis'!$B1573)</f>
        <v>2073</v>
      </c>
      <c r="I1573">
        <f t="shared" si="196"/>
        <v>0</v>
      </c>
      <c r="J1573">
        <f t="shared" si="197"/>
        <v>0</v>
      </c>
      <c r="K1573">
        <f>J1573*Weighting!$W$13</f>
        <v>0</v>
      </c>
      <c r="M1573" s="14"/>
    </row>
    <row r="1574" spans="1:13" x14ac:dyDescent="0.55000000000000004">
      <c r="A1574" s="32" t="str">
        <f>IF(Weighting!$P$14&gt;0,B1574,"")</f>
        <v/>
      </c>
      <c r="B1574" t="e">
        <f>Weighting!$C$14</f>
        <v>#DIV/0!</v>
      </c>
      <c r="C1574" t="e">
        <f>Weighting!$F$14</f>
        <v>#NUM!</v>
      </c>
      <c r="D1574" t="e">
        <f>IF(C1574=1,'Data Transformation'!$G$3+0.5*'Data Transformation'!$W$25,IF(C1575=1,D1575-'Data Transformation'!$W$25,FALSE))</f>
        <v>#NUM!</v>
      </c>
      <c r="E1574">
        <f t="array" ref="E1574">IF(ISLOGICAL(D1574),"",FREQUENCY(IF('Data Transformation'!$B$425:$B$8425='Bin Analysis'!$B1563,'Data Transformation'!$G$425:$G$8425),D1574))</f>
        <v>2001</v>
      </c>
      <c r="F1574">
        <f t="shared" si="195"/>
        <v>0</v>
      </c>
      <c r="G1574">
        <f>Weighting!$H$14</f>
        <v>0</v>
      </c>
      <c r="H1574">
        <f t="array" ref="H1574">FREQUENCY(IF('Data Transformation'!$B$4:$B$8425=B1563,'Data Transformation'!$G$4:$G$8425),'Bin Analysis'!$B1574)</f>
        <v>2073</v>
      </c>
      <c r="I1574">
        <f t="shared" si="196"/>
        <v>0</v>
      </c>
      <c r="J1574">
        <f t="shared" si="197"/>
        <v>0</v>
      </c>
      <c r="K1574">
        <f>J1574*Weighting!$W$14</f>
        <v>0</v>
      </c>
      <c r="M1574" s="14"/>
    </row>
    <row r="1575" spans="1:13" x14ac:dyDescent="0.55000000000000004">
      <c r="A1575" s="32" t="str">
        <f>IF(Weighting!$P$15&gt;0,B1575,"")</f>
        <v/>
      </c>
      <c r="B1575" t="e">
        <f>Weighting!$C$15</f>
        <v>#DIV/0!</v>
      </c>
      <c r="C1575" t="e">
        <f>Weighting!$F$15</f>
        <v>#NUM!</v>
      </c>
      <c r="D1575" t="e">
        <f>IF(C1575=1,'Data Transformation'!$G$3+0.5*'Data Transformation'!$W$25,IF(C1576=1,D1576-'Data Transformation'!$W$25,FALSE))</f>
        <v>#NUM!</v>
      </c>
      <c r="E1575">
        <f t="array" ref="E1575">IF(ISLOGICAL(D1575),"",FREQUENCY(IF('Data Transformation'!$B$425:$B$8425='Bin Analysis'!$B1563,'Data Transformation'!$G$425:$G$8425),D1575))</f>
        <v>2001</v>
      </c>
      <c r="F1575">
        <f t="shared" si="195"/>
        <v>0</v>
      </c>
      <c r="G1575">
        <f>Weighting!$H$15</f>
        <v>0</v>
      </c>
      <c r="H1575">
        <f t="array" ref="H1575">FREQUENCY(IF('Data Transformation'!$B$4:$B$8425=B1563,'Data Transformation'!$G$4:$G$8425),'Bin Analysis'!$B1575)</f>
        <v>2073</v>
      </c>
      <c r="I1575">
        <f t="shared" si="196"/>
        <v>0</v>
      </c>
      <c r="J1575">
        <f t="shared" si="197"/>
        <v>0</v>
      </c>
      <c r="K1575">
        <f>J1575*Weighting!$W$15</f>
        <v>0</v>
      </c>
      <c r="M1575" s="14"/>
    </row>
    <row r="1576" spans="1:13" x14ac:dyDescent="0.55000000000000004">
      <c r="A1576" s="32" t="str">
        <f>IF(Weighting!$P$16&gt;0,B1576,"")</f>
        <v/>
      </c>
      <c r="B1576" t="e">
        <f>Weighting!$C$16</f>
        <v>#DIV/0!</v>
      </c>
      <c r="C1576" t="e">
        <f>Weighting!$F$16</f>
        <v>#NUM!</v>
      </c>
      <c r="D1576" t="e">
        <f>IF(C1576=1,'Data Transformation'!$G$3+0.5*'Data Transformation'!$W$25,IF(C1577=1,D1577-'Data Transformation'!$W$25,FALSE))</f>
        <v>#NUM!</v>
      </c>
      <c r="E1576">
        <f t="array" ref="E1576">IF(ISLOGICAL(D1576),"",FREQUENCY(IF('Data Transformation'!$B$425:$B$8425='Bin Analysis'!$B1563,'Data Transformation'!$G$425:$G$8425),D1576))</f>
        <v>2001</v>
      </c>
      <c r="F1576">
        <f t="shared" si="195"/>
        <v>0</v>
      </c>
      <c r="G1576">
        <f>Weighting!$H$16</f>
        <v>0</v>
      </c>
      <c r="H1576">
        <f t="array" ref="H1576">FREQUENCY(IF('Data Transformation'!$B$4:$B$8425=B1563,'Data Transformation'!$G$4:$G$8425),'Bin Analysis'!$B1576)</f>
        <v>2073</v>
      </c>
      <c r="I1576">
        <f t="shared" si="196"/>
        <v>0</v>
      </c>
      <c r="J1576">
        <f t="shared" si="197"/>
        <v>0</v>
      </c>
      <c r="K1576">
        <f>J1576*Weighting!$W$16</f>
        <v>0</v>
      </c>
      <c r="M1576" s="14"/>
    </row>
    <row r="1577" spans="1:13" x14ac:dyDescent="0.55000000000000004">
      <c r="A1577" s="32" t="str">
        <f>IF(Weighting!$P$17&gt;0,B1577,"")</f>
        <v/>
      </c>
      <c r="B1577" t="e">
        <f>Weighting!$C$17</f>
        <v>#DIV/0!</v>
      </c>
      <c r="C1577" t="e">
        <f>Weighting!$F$17</f>
        <v>#NUM!</v>
      </c>
      <c r="D1577" t="e">
        <f>IF(C1577=1,'Data Transformation'!$G$3+0.5*'Data Transformation'!$W$25,IF(C1578=1,D1578-'Data Transformation'!$W$25,FALSE))</f>
        <v>#NUM!</v>
      </c>
      <c r="E1577">
        <f t="array" ref="E1577">IF(ISLOGICAL(D1577),"",FREQUENCY(IF('Data Transformation'!$B$425:$B$8425='Bin Analysis'!$B1563,'Data Transformation'!$G$425:$G$8425),D1577))</f>
        <v>2001</v>
      </c>
      <c r="F1577">
        <f t="shared" si="195"/>
        <v>0</v>
      </c>
      <c r="G1577">
        <f>Weighting!$H$17</f>
        <v>0</v>
      </c>
      <c r="H1577">
        <f t="array" ref="H1577">FREQUENCY(IF('Data Transformation'!$B$4:$B$8425=B1563,'Data Transformation'!$G$4:$G$8425),'Bin Analysis'!$B1577)</f>
        <v>2073</v>
      </c>
      <c r="I1577">
        <f t="shared" si="196"/>
        <v>0</v>
      </c>
      <c r="J1577">
        <f t="shared" si="197"/>
        <v>0</v>
      </c>
      <c r="K1577">
        <f>J1577*Weighting!$W$17</f>
        <v>0</v>
      </c>
      <c r="M1577" s="14"/>
    </row>
    <row r="1578" spans="1:13" x14ac:dyDescent="0.55000000000000004">
      <c r="A1578" s="32" t="str">
        <f>IF(Weighting!$P$18&gt;0,B1578,"")</f>
        <v/>
      </c>
      <c r="B1578" t="e">
        <f>Weighting!$C$18</f>
        <v>#DIV/0!</v>
      </c>
      <c r="C1578" t="e">
        <f>Weighting!$F$18</f>
        <v>#NUM!</v>
      </c>
      <c r="D1578" t="e">
        <f>IF(C1578=1,'Data Transformation'!$G$3+0.5*'Data Transformation'!$W$25,IF(C1579=1,D1579-'Data Transformation'!$W$25,FALSE))</f>
        <v>#NUM!</v>
      </c>
      <c r="E1578">
        <f t="array" ref="E1578">IF(ISLOGICAL(D1578),"",FREQUENCY(IF('Data Transformation'!$B$425:$B$8425='Bin Analysis'!$B1563,'Data Transformation'!$G$425:$G$8425),D1578))</f>
        <v>2001</v>
      </c>
      <c r="F1578">
        <f t="shared" si="195"/>
        <v>0</v>
      </c>
      <c r="G1578">
        <f>Weighting!$H$18</f>
        <v>0</v>
      </c>
      <c r="H1578">
        <f t="array" ref="H1578">FREQUENCY(IF('Data Transformation'!$B$4:$B$8425=B1563,'Data Transformation'!$G$4:$G$8425),'Bin Analysis'!$B1578)</f>
        <v>2073</v>
      </c>
      <c r="I1578">
        <f t="shared" si="196"/>
        <v>0</v>
      </c>
      <c r="J1578">
        <f t="shared" si="197"/>
        <v>0</v>
      </c>
      <c r="K1578">
        <f>J1578*Weighting!$W$18</f>
        <v>0</v>
      </c>
      <c r="M1578" s="14"/>
    </row>
    <row r="1579" spans="1:13" x14ac:dyDescent="0.55000000000000004">
      <c r="A1579" s="32" t="str">
        <f>IF(Weighting!$P$19&gt;0,B1579,"")</f>
        <v/>
      </c>
      <c r="B1579" t="e">
        <f>Weighting!$C$19</f>
        <v>#DIV/0!</v>
      </c>
      <c r="C1579" t="e">
        <f>Weighting!$F$19</f>
        <v>#NUM!</v>
      </c>
      <c r="D1579" t="e">
        <f>IF(C1579=1,'Data Transformation'!$G$3+0.5*'Data Transformation'!$W$25,IF(C1580=1,D1580-'Data Transformation'!$W$25,FALSE))</f>
        <v>#NUM!</v>
      </c>
      <c r="E1579">
        <f t="array" ref="E1579">IF(ISLOGICAL(D1579),"",FREQUENCY(IF('Data Transformation'!$B$425:$B$8425='Bin Analysis'!$B1563,'Data Transformation'!$G$425:$G$8425),D1579))</f>
        <v>2001</v>
      </c>
      <c r="F1579">
        <f t="shared" si="195"/>
        <v>0</v>
      </c>
      <c r="G1579">
        <f>Weighting!$H$19</f>
        <v>0</v>
      </c>
      <c r="H1579">
        <f t="array" ref="H1579">FREQUENCY(IF('Data Transformation'!$B$4:$B$8425=B1563,'Data Transformation'!$G$4:$G$8425),'Bin Analysis'!$B1579)</f>
        <v>2073</v>
      </c>
      <c r="I1579">
        <f t="shared" si="196"/>
        <v>0</v>
      </c>
      <c r="J1579">
        <f t="shared" si="197"/>
        <v>0</v>
      </c>
      <c r="K1579">
        <f>J1579*Weighting!$W$19</f>
        <v>0</v>
      </c>
      <c r="M1579" s="14"/>
    </row>
    <row r="1580" spans="1:13" x14ac:dyDescent="0.55000000000000004">
      <c r="A1580" s="32" t="str">
        <f>IF(Weighting!$P$20&gt;0,B1580,"")</f>
        <v/>
      </c>
      <c r="B1580" t="e">
        <f>Weighting!$C$20</f>
        <v>#DIV/0!</v>
      </c>
      <c r="C1580" t="e">
        <f>Weighting!$F$20</f>
        <v>#NUM!</v>
      </c>
      <c r="D1580" t="e">
        <f>IF(C1580=1,'Data Transformation'!$G$3+0.5*'Data Transformation'!$W$25,IF(C1581=1,D1581-'Data Transformation'!$W$25,FALSE))</f>
        <v>#NUM!</v>
      </c>
      <c r="E1580">
        <f t="array" ref="E1580">IF(ISLOGICAL(D1580),"",FREQUENCY(IF('Data Transformation'!$B$425:$B$8425='Bin Analysis'!$B1563,'Data Transformation'!$G$425:$G$8425),D1580))</f>
        <v>2001</v>
      </c>
      <c r="F1580">
        <f t="shared" si="195"/>
        <v>0</v>
      </c>
      <c r="G1580">
        <f>Weighting!$H$20</f>
        <v>0</v>
      </c>
      <c r="H1580">
        <f t="array" ref="H1580">FREQUENCY(IF('Data Transformation'!$B$4:$B$8425=B1563,'Data Transformation'!$G$4:$G$8425),'Bin Analysis'!$B1580)</f>
        <v>2073</v>
      </c>
      <c r="I1580">
        <f t="shared" si="196"/>
        <v>0</v>
      </c>
      <c r="J1580">
        <f t="shared" si="197"/>
        <v>0</v>
      </c>
      <c r="K1580">
        <f>J1580*Weighting!$W$20</f>
        <v>0</v>
      </c>
      <c r="M1580" s="14"/>
    </row>
    <row r="1581" spans="1:13" x14ac:dyDescent="0.55000000000000004">
      <c r="A1581" s="32" t="str">
        <f>IF(Weighting!$P$21&gt;0,B1581,"")</f>
        <v/>
      </c>
      <c r="B1581" t="e">
        <f>Weighting!$C$21</f>
        <v>#DIV/0!</v>
      </c>
      <c r="C1581" t="e">
        <f>Weighting!$F$21</f>
        <v>#NUM!</v>
      </c>
      <c r="D1581" t="e">
        <f>IF(C1581=1,'Data Transformation'!$G$3+0.5*'Data Transformation'!$W$25,IF(C1582=1,D1582-'Data Transformation'!$W$25,FALSE))</f>
        <v>#NUM!</v>
      </c>
      <c r="E1581">
        <f t="array" ref="E1581">IF(ISLOGICAL(D1581),"",FREQUENCY(IF('Data Transformation'!$B$425:$B$8425='Bin Analysis'!$B1563,'Data Transformation'!$G$425:$G$8425),D1581))</f>
        <v>2001</v>
      </c>
      <c r="F1581">
        <f t="shared" si="195"/>
        <v>0</v>
      </c>
      <c r="G1581">
        <f>Weighting!$H$21</f>
        <v>0</v>
      </c>
      <c r="H1581">
        <f t="array" ref="H1581">FREQUENCY(IF('Data Transformation'!$B$4:$B$8425=B1563,'Data Transformation'!$G$4:$G$8425),'Bin Analysis'!$B1581)</f>
        <v>2073</v>
      </c>
      <c r="I1581">
        <f t="shared" si="196"/>
        <v>0</v>
      </c>
      <c r="J1581">
        <f t="shared" si="197"/>
        <v>0</v>
      </c>
      <c r="K1581">
        <f>J1581*Weighting!$W$21</f>
        <v>0</v>
      </c>
      <c r="M1581" s="14"/>
    </row>
    <row r="1582" spans="1:13" x14ac:dyDescent="0.55000000000000004">
      <c r="A1582" s="32" t="str">
        <f>IF(Weighting!$P$22&gt;0,B1582,"")</f>
        <v/>
      </c>
      <c r="B1582" t="e">
        <f>Weighting!$C$22</f>
        <v>#DIV/0!</v>
      </c>
      <c r="C1582" t="e">
        <f>Weighting!$F$22</f>
        <v>#NUM!</v>
      </c>
      <c r="D1582" t="e">
        <f>IF(C1582=1,'Data Transformation'!$G$3+0.5*'Data Transformation'!$W$25,IF(C1583=1,D1583-'Data Transformation'!$W$25,FALSE))</f>
        <v>#NUM!</v>
      </c>
      <c r="E1582">
        <f t="array" ref="E1582">IF(ISLOGICAL(D1582),"",FREQUENCY(IF('Data Transformation'!$B$425:$B$8425='Bin Analysis'!$B1563,'Data Transformation'!$G$425:$G$8425),D1582))</f>
        <v>2001</v>
      </c>
      <c r="F1582">
        <f t="shared" si="195"/>
        <v>0</v>
      </c>
      <c r="G1582">
        <f>Weighting!$H$22</f>
        <v>0</v>
      </c>
      <c r="H1582">
        <f t="array" ref="H1582">FREQUENCY(IF('Data Transformation'!$B$4:$B$8425=B1563,'Data Transformation'!$G$4:$G$8425),'Bin Analysis'!$B1582)</f>
        <v>2073</v>
      </c>
      <c r="I1582">
        <f t="shared" si="196"/>
        <v>0</v>
      </c>
      <c r="J1582">
        <f t="shared" si="197"/>
        <v>0</v>
      </c>
      <c r="K1582">
        <f>J1582*Weighting!$W$22</f>
        <v>0</v>
      </c>
      <c r="M1582" s="14"/>
    </row>
    <row r="1583" spans="1:13" x14ac:dyDescent="0.55000000000000004">
      <c r="A1583" s="32" t="str">
        <f>IF(Weighting!$P$23&gt;0,B1583,"")</f>
        <v/>
      </c>
      <c r="B1583" t="e">
        <f>Weighting!$C$23</f>
        <v>#DIV/0!</v>
      </c>
      <c r="C1583" t="e">
        <f>Weighting!$F$23</f>
        <v>#NUM!</v>
      </c>
      <c r="D1583" t="e">
        <f>IF(C1583=1,'Data Transformation'!$G$3+0.5*'Data Transformation'!$W$25,IF(C1584=1,D1584-'Data Transformation'!$W$25,FALSE))</f>
        <v>#NUM!</v>
      </c>
      <c r="E1583">
        <f t="array" ref="E1583">IF(ISLOGICAL(D1583),"",FREQUENCY(IF('Data Transformation'!$B$425:$B$8425='Bin Analysis'!$B1563,'Data Transformation'!$G$425:$G$8425),D1583))</f>
        <v>2001</v>
      </c>
      <c r="F1583">
        <f t="shared" si="195"/>
        <v>0</v>
      </c>
      <c r="G1583">
        <f>Weighting!$H$23</f>
        <v>0</v>
      </c>
      <c r="H1583">
        <f t="array" ref="H1583">FREQUENCY(IF('Data Transformation'!$B$4:$B$8425=B1563,'Data Transformation'!$G$4:$G$8425),'Bin Analysis'!$B1583)</f>
        <v>2073</v>
      </c>
      <c r="I1583">
        <f t="shared" si="196"/>
        <v>0</v>
      </c>
      <c r="J1583">
        <f t="shared" si="197"/>
        <v>0</v>
      </c>
      <c r="K1583">
        <f>J1583*Weighting!$W$23</f>
        <v>0</v>
      </c>
      <c r="M1583" s="14"/>
    </row>
    <row r="1584" spans="1:13" x14ac:dyDescent="0.55000000000000004">
      <c r="A1584" s="32" t="str">
        <f>IF(Weighting!$P$24&gt;0,B1584,"")</f>
        <v/>
      </c>
      <c r="B1584" t="e">
        <f>Weighting!$C$24</f>
        <v>#DIV/0!</v>
      </c>
      <c r="C1584" t="e">
        <f>Weighting!$F$24</f>
        <v>#NUM!</v>
      </c>
      <c r="D1584" t="e">
        <f>IF(C1584=1,'Data Transformation'!$G$3+0.5*'Data Transformation'!$W$25,IF(C1585=1,D1585-'Data Transformation'!$W$25,FALSE))</f>
        <v>#NUM!</v>
      </c>
      <c r="E1584">
        <f t="array" ref="E1584">IF(ISLOGICAL(D1584),"",FREQUENCY(IF('Data Transformation'!$B$425:$B$8425='Bin Analysis'!$B1563,'Data Transformation'!$G$425:$G$8425),D1584))</f>
        <v>2001</v>
      </c>
      <c r="F1584">
        <f t="shared" si="195"/>
        <v>0</v>
      </c>
      <c r="G1584">
        <f>Weighting!$H$24</f>
        <v>0</v>
      </c>
      <c r="H1584">
        <f t="array" ref="H1584">FREQUENCY(IF('Data Transformation'!$B$4:$B$8425=B1563,'Data Transformation'!$G$4:$G$8425),'Bin Analysis'!$B1584)</f>
        <v>2073</v>
      </c>
      <c r="I1584">
        <f t="shared" si="196"/>
        <v>0</v>
      </c>
      <c r="J1584">
        <f t="shared" si="197"/>
        <v>0</v>
      </c>
      <c r="K1584">
        <f>J1584*Weighting!$W$24</f>
        <v>0</v>
      </c>
      <c r="M1584" s="14"/>
    </row>
    <row r="1585" spans="1:25" x14ac:dyDescent="0.55000000000000004">
      <c r="A1585" s="32" t="str">
        <f>IF(Weighting!$P$25&gt;0,B1585,"")</f>
        <v/>
      </c>
      <c r="B1585" t="e">
        <f>Weighting!$C$25</f>
        <v>#DIV/0!</v>
      </c>
      <c r="C1585" t="e">
        <f>Weighting!$F$25</f>
        <v>#NUM!</v>
      </c>
      <c r="D1585" t="e">
        <f>IF(C1585=1,'Data Transformation'!$G$3+0.5*'Data Transformation'!$W$25,IF(C1586=1,D1586-'Data Transformation'!$W$25,FALSE))</f>
        <v>#NUM!</v>
      </c>
      <c r="E1585">
        <f t="array" ref="E1585">IF(ISLOGICAL(D1585),"",FREQUENCY(IF('Data Transformation'!$B$425:$B$8425='Bin Analysis'!$B1563,'Data Transformation'!$G$425:$G$8425),D1585))</f>
        <v>2001</v>
      </c>
      <c r="F1585">
        <f t="shared" si="195"/>
        <v>0</v>
      </c>
      <c r="G1585">
        <f>Weighting!$H$25</f>
        <v>0</v>
      </c>
      <c r="H1585">
        <f t="array" ref="H1585">FREQUENCY(IF('Data Transformation'!$B$4:$B$8425=B1563,'Data Transformation'!$G$4:$G$8425),'Bin Analysis'!$B1585)</f>
        <v>2073</v>
      </c>
      <c r="I1585">
        <f t="shared" si="196"/>
        <v>0</v>
      </c>
      <c r="J1585">
        <f t="shared" si="197"/>
        <v>0</v>
      </c>
      <c r="K1585">
        <f>J1585*Weighting!$W$25</f>
        <v>0</v>
      </c>
      <c r="M1585" s="14"/>
    </row>
    <row r="1586" spans="1:25" x14ac:dyDescent="0.55000000000000004">
      <c r="O1586"/>
      <c r="P1586"/>
      <c r="Q1586"/>
      <c r="R1586"/>
    </row>
    <row r="1587" spans="1:25" ht="23.35" x14ac:dyDescent="0.8">
      <c r="A1587" s="21" t="s">
        <v>0</v>
      </c>
      <c r="B1587" s="21" t="str">
        <f>IFERROR(VLOOKUP(C1587,'Data Transformation'!$L$6:$M$426,2,FALSE),"")</f>
        <v/>
      </c>
      <c r="C1587" s="21">
        <f>C1563+1</f>
        <v>66</v>
      </c>
      <c r="D1587" s="21"/>
      <c r="E1587" s="21"/>
      <c r="F1587" s="21"/>
      <c r="G1587" s="21"/>
      <c r="H1587" s="22"/>
      <c r="I1587" s="22"/>
      <c r="J1587" s="22"/>
      <c r="K1587" s="21"/>
      <c r="L1587" s="21" t="str">
        <f>B1587</f>
        <v/>
      </c>
      <c r="M1587" s="23" t="e">
        <f>INDEX('Data Transformation'!$O$4:$O$424,MATCH($B1587,'Data Transformation'!$M$4:$M$424,0),MATCH($M$2,'Data Transformation'!$O$3,0))</f>
        <v>#N/A</v>
      </c>
      <c r="N1587" s="27" t="e">
        <f>IF('Input and Summary Results'!$J$16="minimum",'Bin Analysis'!X1588/(M1587-1),'Bin Analysis'!Y1587/('Bin Analysis'!M1587-1))</f>
        <v>#N/A</v>
      </c>
      <c r="O1587" s="27" t="e">
        <f>IF(M1587=FALSE,NA(),(VLOOKUP(1,C1590:K1609,4,FALSE))/(M1587-1))</f>
        <v>#N/A</v>
      </c>
      <c r="P1587" s="27" t="e">
        <f>IF(M1587=FALSE,NA(),SUM(J1590:J1609)/Weighting!$S$5)</f>
        <v>#N/A</v>
      </c>
      <c r="Q1587" s="27" t="e">
        <f>IF(M1587=FALSE,NA(),SUM(K1590:K1609)/Weighting!$S$6)</f>
        <v>#N/A</v>
      </c>
      <c r="R1587" s="27" t="e">
        <f>IF(M1587=FALSE,NA(),(VLOOKUP(1,G1590:K1609,3,FALSE))/(M1587-1))</f>
        <v>#N/A</v>
      </c>
      <c r="S1587" s="22" t="e">
        <f>IF(M1587=FALSE,NA(),IF(SUM(J1590:J1609)=2,"yes","no"))</f>
        <v>#N/A</v>
      </c>
      <c r="X1587" s="2" cm="2">
        <f t="array" ref="X1587:X1588">FREQUENCY(IF('Data Transformation'!$B$425:$B$6424='Bin Analysis'!L1587,'Data Transformation'!$G$425:$G$6424),'Data Transformation'!$U$11)</f>
        <v>0</v>
      </c>
      <c r="Y1587" s="2" cm="2">
        <f t="array" ref="Y1587:Y1588">FREQUENCY(IF('Data Transformation'!$B$425:$B$6424='Bin Analysis'!L1587,'Data Transformation'!$G$425:$G$6424),'Data Transformation'!$U$12)</f>
        <v>0</v>
      </c>
    </row>
    <row r="1588" spans="1:25" x14ac:dyDescent="0.55000000000000004">
      <c r="A1588" s="14" t="s">
        <v>67</v>
      </c>
      <c r="B1588" t="s">
        <v>47</v>
      </c>
      <c r="C1588" t="s">
        <v>5</v>
      </c>
      <c r="D1588" t="s">
        <v>100</v>
      </c>
      <c r="E1588" t="s">
        <v>101</v>
      </c>
      <c r="F1588" t="s">
        <v>102</v>
      </c>
      <c r="G1588" t="s">
        <v>70</v>
      </c>
      <c r="H1588" t="s">
        <v>31</v>
      </c>
      <c r="I1588" t="s">
        <v>32</v>
      </c>
      <c r="J1588" t="s">
        <v>46</v>
      </c>
      <c r="K1588" s="14" t="s">
        <v>45</v>
      </c>
      <c r="M1588" s="14"/>
      <c r="X1588" s="2">
        <v>0</v>
      </c>
      <c r="Y1588" s="2">
        <v>0</v>
      </c>
    </row>
    <row r="1589" spans="1:25" x14ac:dyDescent="0.55000000000000004">
      <c r="A1589" s="32"/>
      <c r="D1589" t="e">
        <f>IF(C1589=1,'Data Transformation'!$G$3+0.5*'Data Transformation'!$W$25,IF(C1590=1,D1590-'Data Transformation'!$W$25,FALSE))</f>
        <v>#NUM!</v>
      </c>
      <c r="E1589">
        <f t="array" ref="E1589">IF(ISLOGICAL(D1589),"",FREQUENCY(IF('Data Transformation'!$B$425:$B$8425='Bin Analysis'!$B1587,'Data Transformation'!$G$425:$G$8425),D1589))</f>
        <v>2001</v>
      </c>
      <c r="F1589" t="e">
        <f>IF(ISLOGICAL(D1589),"",E1589-E1588)</f>
        <v>#VALUE!</v>
      </c>
      <c r="M1589" s="14"/>
    </row>
    <row r="1590" spans="1:25" x14ac:dyDescent="0.55000000000000004">
      <c r="A1590" s="32" t="e">
        <f>IF(Weighting!$P$6&gt;0,B1590,"")</f>
        <v>#NUM!</v>
      </c>
      <c r="B1590" t="e">
        <f>Weighting!$C$6</f>
        <v>#DIV/0!</v>
      </c>
      <c r="C1590" t="e">
        <f>Weighting!$F$6</f>
        <v>#NUM!</v>
      </c>
      <c r="D1590" t="e">
        <f>IF(C1590=1,'Data Transformation'!$G$3+0.5*'Data Transformation'!$W$25,IF(C1591=1,D1591-'Data Transformation'!$W$25,FALSE))</f>
        <v>#NUM!</v>
      </c>
      <c r="E1590">
        <f t="array" ref="E1590">IF(ISLOGICAL(D1590),"",FREQUENCY(IF('Data Transformation'!$B$425:$B$8425='Bin Analysis'!$B1587,'Data Transformation'!$G$425:$G$8425),D1590))</f>
        <v>2001</v>
      </c>
      <c r="F1590">
        <f>IF(ISLOGICAL(D1590),"",E1590-E1589)</f>
        <v>0</v>
      </c>
      <c r="G1590">
        <f>Weighting!$H$6</f>
        <v>1</v>
      </c>
      <c r="H1590">
        <f t="array" ref="H1590">FREQUENCY(IF('Data Transformation'!$B$4:$B$8425=B1587,'Data Transformation'!$G$4:$G$8425),'Bin Analysis'!$B1590)</f>
        <v>2073</v>
      </c>
      <c r="I1590">
        <f>H1590-H1589</f>
        <v>2073</v>
      </c>
      <c r="J1590">
        <f>IF(I1590=0,0,1)</f>
        <v>1</v>
      </c>
      <c r="K1590" t="e">
        <f>J1590*Weighting!$W$6</f>
        <v>#NUM!</v>
      </c>
      <c r="M1590" s="14"/>
    </row>
    <row r="1591" spans="1:25" x14ac:dyDescent="0.55000000000000004">
      <c r="A1591" s="32" t="str">
        <f>IF(Weighting!$P$7&gt;0,B1591,"")</f>
        <v/>
      </c>
      <c r="B1591" t="e">
        <f>Weighting!$C$7</f>
        <v>#DIV/0!</v>
      </c>
      <c r="C1591" t="e">
        <f>Weighting!$F$7</f>
        <v>#NUM!</v>
      </c>
      <c r="D1591" t="e">
        <f>IF(C1591=1,'Data Transformation'!$G$3+0.5*'Data Transformation'!$W$25,IF(C1592=1,D1592-'Data Transformation'!$W$25,FALSE))</f>
        <v>#NUM!</v>
      </c>
      <c r="E1591">
        <f t="array" ref="E1591">IF(ISLOGICAL(D1591),"",FREQUENCY(IF('Data Transformation'!$B$425:$B$8425='Bin Analysis'!$B1587,'Data Transformation'!$G$425:$G$8425),D1591))</f>
        <v>2001</v>
      </c>
      <c r="F1591">
        <f t="shared" ref="F1591:F1609" si="198">IF(ISLOGICAL(D1591),"",E1591-E1590)</f>
        <v>0</v>
      </c>
      <c r="G1591">
        <f>Weighting!$H$7</f>
        <v>0</v>
      </c>
      <c r="H1591">
        <f t="array" ref="H1591">FREQUENCY(IF('Data Transformation'!$B$4:$B$8425=B1587,'Data Transformation'!$G$4:$G$8425),'Bin Analysis'!$B1591)</f>
        <v>2073</v>
      </c>
      <c r="I1591">
        <f t="shared" ref="I1591:I1609" si="199">H1591-H1590</f>
        <v>0</v>
      </c>
      <c r="J1591">
        <f>IF(I1591=0,0,1)</f>
        <v>0</v>
      </c>
      <c r="K1591">
        <f>J1591*Weighting!$W$7</f>
        <v>0</v>
      </c>
      <c r="M1591" s="14"/>
    </row>
    <row r="1592" spans="1:25" x14ac:dyDescent="0.55000000000000004">
      <c r="A1592" s="32" t="str">
        <f>IF(Weighting!$P$8&gt;0,B1592,"")</f>
        <v/>
      </c>
      <c r="B1592" t="e">
        <f>Weighting!$C$8</f>
        <v>#DIV/0!</v>
      </c>
      <c r="C1592" t="e">
        <f>Weighting!$F$8</f>
        <v>#NUM!</v>
      </c>
      <c r="D1592" t="e">
        <f>IF(C1592=1,'Data Transformation'!$G$3+0.5*'Data Transformation'!$W$25,IF(C1593=1,D1593-'Data Transformation'!$W$25,FALSE))</f>
        <v>#NUM!</v>
      </c>
      <c r="E1592">
        <f t="array" ref="E1592">IF(ISLOGICAL(D1592),"",FREQUENCY(IF('Data Transformation'!$B$425:$B$8425='Bin Analysis'!$B1587,'Data Transformation'!$G$425:$G$8425),D1592))</f>
        <v>2001</v>
      </c>
      <c r="F1592">
        <f t="shared" si="198"/>
        <v>0</v>
      </c>
      <c r="G1592">
        <f>Weighting!$H$8</f>
        <v>0</v>
      </c>
      <c r="H1592">
        <f t="array" ref="H1592">FREQUENCY(IF('Data Transformation'!$B$4:$B$8425=B1587,'Data Transformation'!$G$4:$G$8425),'Bin Analysis'!$B1592)</f>
        <v>2073</v>
      </c>
      <c r="I1592">
        <f t="shared" si="199"/>
        <v>0</v>
      </c>
      <c r="J1592">
        <f t="shared" ref="J1592:J1609" si="200">IF(I1592=0,0,1)</f>
        <v>0</v>
      </c>
      <c r="K1592">
        <f>J1592*Weighting!$W$8</f>
        <v>0</v>
      </c>
      <c r="M1592" s="14"/>
    </row>
    <row r="1593" spans="1:25" x14ac:dyDescent="0.55000000000000004">
      <c r="A1593" s="32" t="str">
        <f>IF(Weighting!$P$9&gt;0,B1593,"")</f>
        <v/>
      </c>
      <c r="B1593" s="50" t="e">
        <f>Weighting!$C$9</f>
        <v>#DIV/0!</v>
      </c>
      <c r="C1593" t="e">
        <f>Weighting!$F$9</f>
        <v>#NUM!</v>
      </c>
      <c r="D1593" t="e">
        <f>IF(C1593=1,'Data Transformation'!$G$3+0.5*'Data Transformation'!$W$25,IF(C1594=1,D1594-'Data Transformation'!$W$25,FALSE))</f>
        <v>#NUM!</v>
      </c>
      <c r="E1593">
        <f t="array" ref="E1593">IF(ISLOGICAL(D1593),"",FREQUENCY(IF('Data Transformation'!$B$425:$B$8425='Bin Analysis'!$B1587,'Data Transformation'!$G$425:$G$8425),D1593))</f>
        <v>2001</v>
      </c>
      <c r="F1593">
        <f t="shared" si="198"/>
        <v>0</v>
      </c>
      <c r="G1593">
        <f>Weighting!$H$9</f>
        <v>0</v>
      </c>
      <c r="H1593">
        <f t="array" ref="H1593">FREQUENCY(IF('Data Transformation'!$B$4:$B$8425=B1587,'Data Transformation'!$G$4:$G$8425),'Bin Analysis'!$B1593)</f>
        <v>2073</v>
      </c>
      <c r="I1593">
        <f t="shared" si="199"/>
        <v>0</v>
      </c>
      <c r="J1593">
        <f t="shared" si="200"/>
        <v>0</v>
      </c>
      <c r="K1593">
        <f>J1593*Weighting!$W$9</f>
        <v>0</v>
      </c>
      <c r="M1593" s="14"/>
    </row>
    <row r="1594" spans="1:25" x14ac:dyDescent="0.55000000000000004">
      <c r="A1594" s="32" t="str">
        <f>IF(Weighting!$P$10&gt;0,B1594,"")</f>
        <v/>
      </c>
      <c r="B1594" t="e">
        <f>Weighting!$C$10</f>
        <v>#DIV/0!</v>
      </c>
      <c r="C1594" t="e">
        <f>Weighting!$F$10</f>
        <v>#NUM!</v>
      </c>
      <c r="D1594" t="e">
        <f>IF(C1594=1,'Data Transformation'!$G$3+0.5*'Data Transformation'!$W$25,IF(C1595=1,D1595-'Data Transformation'!$W$25,FALSE))</f>
        <v>#NUM!</v>
      </c>
      <c r="E1594">
        <f t="array" ref="E1594">IF(ISLOGICAL(D1594),"",FREQUENCY(IF('Data Transformation'!$B$425:$B$8425='Bin Analysis'!$B1587,'Data Transformation'!$G$425:$G$8425),D1594))</f>
        <v>2001</v>
      </c>
      <c r="F1594">
        <f t="shared" si="198"/>
        <v>0</v>
      </c>
      <c r="G1594">
        <f>Weighting!$H$10</f>
        <v>0</v>
      </c>
      <c r="H1594">
        <f t="array" ref="H1594">FREQUENCY(IF('Data Transformation'!$B$4:$B$8425=B1587,'Data Transformation'!$G$4:$G$8425),'Bin Analysis'!$B1594)</f>
        <v>2073</v>
      </c>
      <c r="I1594">
        <f t="shared" si="199"/>
        <v>0</v>
      </c>
      <c r="J1594">
        <f t="shared" si="200"/>
        <v>0</v>
      </c>
      <c r="K1594">
        <f>J1594*Weighting!$W$10</f>
        <v>0</v>
      </c>
      <c r="M1594" s="14"/>
    </row>
    <row r="1595" spans="1:25" x14ac:dyDescent="0.55000000000000004">
      <c r="A1595" s="32" t="str">
        <f>IF(Weighting!$P$11&gt;0,B1595,"")</f>
        <v/>
      </c>
      <c r="B1595" t="e">
        <f>Weighting!$C$11</f>
        <v>#DIV/0!</v>
      </c>
      <c r="C1595" t="e">
        <f>Weighting!$F$11</f>
        <v>#NUM!</v>
      </c>
      <c r="D1595" t="e">
        <f>IF(C1595=1,'Data Transformation'!$G$3+0.5*'Data Transformation'!$W$25,IF(C1596=1,D1596-'Data Transformation'!$W$25,FALSE))</f>
        <v>#NUM!</v>
      </c>
      <c r="E1595">
        <f t="array" ref="E1595">IF(ISLOGICAL(D1595),"",FREQUENCY(IF('Data Transformation'!$B$425:$B$8425='Bin Analysis'!$B1587,'Data Transformation'!$G$425:$G$8425),D1595))</f>
        <v>2001</v>
      </c>
      <c r="F1595">
        <f t="shared" si="198"/>
        <v>0</v>
      </c>
      <c r="G1595">
        <f>Weighting!$H$11</f>
        <v>0</v>
      </c>
      <c r="H1595">
        <f t="array" ref="H1595">FREQUENCY(IF('Data Transformation'!$B$4:$B$8425=B1587,'Data Transformation'!$G$4:$G$8425),'Bin Analysis'!$B1595)</f>
        <v>2073</v>
      </c>
      <c r="I1595">
        <f t="shared" si="199"/>
        <v>0</v>
      </c>
      <c r="J1595">
        <f t="shared" si="200"/>
        <v>0</v>
      </c>
      <c r="K1595">
        <f>J1595*Weighting!$W$11</f>
        <v>0</v>
      </c>
      <c r="M1595" s="14"/>
    </row>
    <row r="1596" spans="1:25" x14ac:dyDescent="0.55000000000000004">
      <c r="A1596" s="32" t="str">
        <f>IF(Weighting!$P$12&gt;0,B1596,"")</f>
        <v/>
      </c>
      <c r="B1596" t="e">
        <f>Weighting!$C$12</f>
        <v>#DIV/0!</v>
      </c>
      <c r="C1596" t="e">
        <f>Weighting!$F$12</f>
        <v>#NUM!</v>
      </c>
      <c r="D1596" t="e">
        <f>IF(C1596=1,'Data Transformation'!$G$3+0.5*'Data Transformation'!$W$25,IF(C1597=1,D1597-'Data Transformation'!$W$25,FALSE))</f>
        <v>#NUM!</v>
      </c>
      <c r="E1596">
        <f t="array" ref="E1596">IF(ISLOGICAL(D1596),"",FREQUENCY(IF('Data Transformation'!$B$425:$B$8425='Bin Analysis'!$B1587,'Data Transformation'!$G$425:$G$8425),D1596))</f>
        <v>2001</v>
      </c>
      <c r="F1596">
        <f t="shared" si="198"/>
        <v>0</v>
      </c>
      <c r="G1596">
        <f>Weighting!$H$12</f>
        <v>0</v>
      </c>
      <c r="H1596">
        <f t="array" ref="H1596">FREQUENCY(IF('Data Transformation'!$B$4:$B$8425=B1587,'Data Transformation'!$G$4:$G$8425),'Bin Analysis'!$B1596)</f>
        <v>2073</v>
      </c>
      <c r="I1596">
        <f t="shared" si="199"/>
        <v>0</v>
      </c>
      <c r="J1596">
        <f t="shared" si="200"/>
        <v>0</v>
      </c>
      <c r="K1596">
        <f>J1596*Weighting!$W$12</f>
        <v>0</v>
      </c>
      <c r="M1596" s="14"/>
    </row>
    <row r="1597" spans="1:25" x14ac:dyDescent="0.55000000000000004">
      <c r="A1597" s="32" t="str">
        <f>IF(Weighting!$P$13&gt;0,B1597,"")</f>
        <v/>
      </c>
      <c r="B1597" t="e">
        <f>Weighting!$C$13</f>
        <v>#DIV/0!</v>
      </c>
      <c r="C1597" t="e">
        <f>Weighting!$F$13</f>
        <v>#NUM!</v>
      </c>
      <c r="D1597" t="e">
        <f>IF(C1597=1,'Data Transformation'!$G$3+0.5*'Data Transformation'!$W$25,IF(C1598=1,D1598-'Data Transformation'!$W$25,FALSE))</f>
        <v>#NUM!</v>
      </c>
      <c r="E1597">
        <f t="array" ref="E1597">IF(ISLOGICAL(D1597),"",FREQUENCY(IF('Data Transformation'!$B$425:$B$8425='Bin Analysis'!$B1587,'Data Transformation'!$G$425:$G$8425),D1597))</f>
        <v>2001</v>
      </c>
      <c r="F1597">
        <f t="shared" si="198"/>
        <v>0</v>
      </c>
      <c r="G1597">
        <f>Weighting!$H$13</f>
        <v>0</v>
      </c>
      <c r="H1597">
        <f t="array" ref="H1597">FREQUENCY(IF('Data Transformation'!$B$4:$B$8425=B1587,'Data Transformation'!$G$4:$G$8425),'Bin Analysis'!$B1597)</f>
        <v>2073</v>
      </c>
      <c r="I1597">
        <f t="shared" si="199"/>
        <v>0</v>
      </c>
      <c r="J1597">
        <f t="shared" si="200"/>
        <v>0</v>
      </c>
      <c r="K1597">
        <f>J1597*Weighting!$W$13</f>
        <v>0</v>
      </c>
      <c r="M1597" s="14"/>
    </row>
    <row r="1598" spans="1:25" x14ac:dyDescent="0.55000000000000004">
      <c r="A1598" s="32" t="str">
        <f>IF(Weighting!$P$14&gt;0,B1598,"")</f>
        <v/>
      </c>
      <c r="B1598" t="e">
        <f>Weighting!$C$14</f>
        <v>#DIV/0!</v>
      </c>
      <c r="C1598" t="e">
        <f>Weighting!$F$14</f>
        <v>#NUM!</v>
      </c>
      <c r="D1598" t="e">
        <f>IF(C1598=1,'Data Transformation'!$G$3+0.5*'Data Transformation'!$W$25,IF(C1599=1,D1599-'Data Transformation'!$W$25,FALSE))</f>
        <v>#NUM!</v>
      </c>
      <c r="E1598">
        <f t="array" ref="E1598">IF(ISLOGICAL(D1598),"",FREQUENCY(IF('Data Transformation'!$B$425:$B$8425='Bin Analysis'!$B1587,'Data Transformation'!$G$425:$G$8425),D1598))</f>
        <v>2001</v>
      </c>
      <c r="F1598">
        <f t="shared" si="198"/>
        <v>0</v>
      </c>
      <c r="G1598">
        <f>Weighting!$H$14</f>
        <v>0</v>
      </c>
      <c r="H1598">
        <f t="array" ref="H1598">FREQUENCY(IF('Data Transformation'!$B$4:$B$8425=B1587,'Data Transformation'!$G$4:$G$8425),'Bin Analysis'!$B1598)</f>
        <v>2073</v>
      </c>
      <c r="I1598">
        <f t="shared" si="199"/>
        <v>0</v>
      </c>
      <c r="J1598">
        <f t="shared" si="200"/>
        <v>0</v>
      </c>
      <c r="K1598">
        <f>J1598*Weighting!$W$14</f>
        <v>0</v>
      </c>
      <c r="M1598" s="14"/>
    </row>
    <row r="1599" spans="1:25" x14ac:dyDescent="0.55000000000000004">
      <c r="A1599" s="32" t="str">
        <f>IF(Weighting!$P$15&gt;0,B1599,"")</f>
        <v/>
      </c>
      <c r="B1599" t="e">
        <f>Weighting!$C$15</f>
        <v>#DIV/0!</v>
      </c>
      <c r="C1599" t="e">
        <f>Weighting!$F$15</f>
        <v>#NUM!</v>
      </c>
      <c r="D1599" t="e">
        <f>IF(C1599=1,'Data Transformation'!$G$3+0.5*'Data Transformation'!$W$25,IF(C1600=1,D1600-'Data Transformation'!$W$25,FALSE))</f>
        <v>#NUM!</v>
      </c>
      <c r="E1599">
        <f t="array" ref="E1599">IF(ISLOGICAL(D1599),"",FREQUENCY(IF('Data Transformation'!$B$425:$B$8425='Bin Analysis'!$B1587,'Data Transformation'!$G$425:$G$8425),D1599))</f>
        <v>2001</v>
      </c>
      <c r="F1599">
        <f t="shared" si="198"/>
        <v>0</v>
      </c>
      <c r="G1599">
        <f>Weighting!$H$15</f>
        <v>0</v>
      </c>
      <c r="H1599">
        <f t="array" ref="H1599">FREQUENCY(IF('Data Transformation'!$B$4:$B$8425=B1587,'Data Transformation'!$G$4:$G$8425),'Bin Analysis'!$B1599)</f>
        <v>2073</v>
      </c>
      <c r="I1599">
        <f t="shared" si="199"/>
        <v>0</v>
      </c>
      <c r="J1599">
        <f t="shared" si="200"/>
        <v>0</v>
      </c>
      <c r="K1599">
        <f>J1599*Weighting!$W$15</f>
        <v>0</v>
      </c>
      <c r="M1599" s="14"/>
    </row>
    <row r="1600" spans="1:25" x14ac:dyDescent="0.55000000000000004">
      <c r="A1600" s="32" t="str">
        <f>IF(Weighting!$P$16&gt;0,B1600,"")</f>
        <v/>
      </c>
      <c r="B1600" t="e">
        <f>Weighting!$C$16</f>
        <v>#DIV/0!</v>
      </c>
      <c r="C1600" t="e">
        <f>Weighting!$F$16</f>
        <v>#NUM!</v>
      </c>
      <c r="D1600" t="e">
        <f>IF(C1600=1,'Data Transformation'!$G$3+0.5*'Data Transformation'!$W$25,IF(C1601=1,D1601-'Data Transformation'!$W$25,FALSE))</f>
        <v>#NUM!</v>
      </c>
      <c r="E1600">
        <f t="array" ref="E1600">IF(ISLOGICAL(D1600),"",FREQUENCY(IF('Data Transformation'!$B$425:$B$8425='Bin Analysis'!$B1587,'Data Transformation'!$G$425:$G$8425),D1600))</f>
        <v>2001</v>
      </c>
      <c r="F1600">
        <f t="shared" si="198"/>
        <v>0</v>
      </c>
      <c r="G1600">
        <f>Weighting!$H$16</f>
        <v>0</v>
      </c>
      <c r="H1600">
        <f t="array" ref="H1600">FREQUENCY(IF('Data Transformation'!$B$4:$B$8425=B1587,'Data Transformation'!$G$4:$G$8425),'Bin Analysis'!$B1600)</f>
        <v>2073</v>
      </c>
      <c r="I1600">
        <f t="shared" si="199"/>
        <v>0</v>
      </c>
      <c r="J1600">
        <f t="shared" si="200"/>
        <v>0</v>
      </c>
      <c r="K1600">
        <f>J1600*Weighting!$W$16</f>
        <v>0</v>
      </c>
      <c r="M1600" s="14"/>
    </row>
    <row r="1601" spans="1:25" x14ac:dyDescent="0.55000000000000004">
      <c r="A1601" s="32" t="str">
        <f>IF(Weighting!$P$17&gt;0,B1601,"")</f>
        <v/>
      </c>
      <c r="B1601" t="e">
        <f>Weighting!$C$17</f>
        <v>#DIV/0!</v>
      </c>
      <c r="C1601" t="e">
        <f>Weighting!$F$17</f>
        <v>#NUM!</v>
      </c>
      <c r="D1601" t="e">
        <f>IF(C1601=1,'Data Transformation'!$G$3+0.5*'Data Transformation'!$W$25,IF(C1602=1,D1602-'Data Transformation'!$W$25,FALSE))</f>
        <v>#NUM!</v>
      </c>
      <c r="E1601">
        <f t="array" ref="E1601">IF(ISLOGICAL(D1601),"",FREQUENCY(IF('Data Transformation'!$B$425:$B$8425='Bin Analysis'!$B1587,'Data Transformation'!$G$425:$G$8425),D1601))</f>
        <v>2001</v>
      </c>
      <c r="F1601">
        <f t="shared" si="198"/>
        <v>0</v>
      </c>
      <c r="G1601">
        <f>Weighting!$H$17</f>
        <v>0</v>
      </c>
      <c r="H1601">
        <f t="array" ref="H1601">FREQUENCY(IF('Data Transformation'!$B$4:$B$8425=B1587,'Data Transformation'!$G$4:$G$8425),'Bin Analysis'!$B1601)</f>
        <v>2073</v>
      </c>
      <c r="I1601">
        <f t="shared" si="199"/>
        <v>0</v>
      </c>
      <c r="J1601">
        <f t="shared" si="200"/>
        <v>0</v>
      </c>
      <c r="K1601">
        <f>J1601*Weighting!$W$17</f>
        <v>0</v>
      </c>
      <c r="M1601" s="14"/>
    </row>
    <row r="1602" spans="1:25" x14ac:dyDescent="0.55000000000000004">
      <c r="A1602" s="32" t="str">
        <f>IF(Weighting!$P$18&gt;0,B1602,"")</f>
        <v/>
      </c>
      <c r="B1602" t="e">
        <f>Weighting!$C$18</f>
        <v>#DIV/0!</v>
      </c>
      <c r="C1602" t="e">
        <f>Weighting!$F$18</f>
        <v>#NUM!</v>
      </c>
      <c r="D1602" t="e">
        <f>IF(C1602=1,'Data Transformation'!$G$3+0.5*'Data Transformation'!$W$25,IF(C1603=1,D1603-'Data Transformation'!$W$25,FALSE))</f>
        <v>#NUM!</v>
      </c>
      <c r="E1602">
        <f t="array" ref="E1602">IF(ISLOGICAL(D1602),"",FREQUENCY(IF('Data Transformation'!$B$425:$B$8425='Bin Analysis'!$B1587,'Data Transformation'!$G$425:$G$8425),D1602))</f>
        <v>2001</v>
      </c>
      <c r="F1602">
        <f t="shared" si="198"/>
        <v>0</v>
      </c>
      <c r="G1602">
        <f>Weighting!$H$18</f>
        <v>0</v>
      </c>
      <c r="H1602">
        <f t="array" ref="H1602">FREQUENCY(IF('Data Transformation'!$B$4:$B$8425=B1587,'Data Transformation'!$G$4:$G$8425),'Bin Analysis'!$B1602)</f>
        <v>2073</v>
      </c>
      <c r="I1602">
        <f t="shared" si="199"/>
        <v>0</v>
      </c>
      <c r="J1602">
        <f t="shared" si="200"/>
        <v>0</v>
      </c>
      <c r="K1602">
        <f>J1602*Weighting!$W$18</f>
        <v>0</v>
      </c>
      <c r="M1602" s="14"/>
    </row>
    <row r="1603" spans="1:25" x14ac:dyDescent="0.55000000000000004">
      <c r="A1603" s="32" t="str">
        <f>IF(Weighting!$P$19&gt;0,B1603,"")</f>
        <v/>
      </c>
      <c r="B1603" t="e">
        <f>Weighting!$C$19</f>
        <v>#DIV/0!</v>
      </c>
      <c r="C1603" t="e">
        <f>Weighting!$F$19</f>
        <v>#NUM!</v>
      </c>
      <c r="D1603" t="e">
        <f>IF(C1603=1,'Data Transformation'!$G$3+0.5*'Data Transformation'!$W$25,IF(C1604=1,D1604-'Data Transformation'!$W$25,FALSE))</f>
        <v>#NUM!</v>
      </c>
      <c r="E1603">
        <f t="array" ref="E1603">IF(ISLOGICAL(D1603),"",FREQUENCY(IF('Data Transformation'!$B$425:$B$8425='Bin Analysis'!$B1587,'Data Transformation'!$G$425:$G$8425),D1603))</f>
        <v>2001</v>
      </c>
      <c r="F1603">
        <f t="shared" si="198"/>
        <v>0</v>
      </c>
      <c r="G1603">
        <f>Weighting!$H$19</f>
        <v>0</v>
      </c>
      <c r="H1603">
        <f t="array" ref="H1603">FREQUENCY(IF('Data Transformation'!$B$4:$B$8425=B1587,'Data Transformation'!$G$4:$G$8425),'Bin Analysis'!$B1603)</f>
        <v>2073</v>
      </c>
      <c r="I1603">
        <f t="shared" si="199"/>
        <v>0</v>
      </c>
      <c r="J1603">
        <f t="shared" si="200"/>
        <v>0</v>
      </c>
      <c r="K1603">
        <f>J1603*Weighting!$W$19</f>
        <v>0</v>
      </c>
      <c r="M1603" s="14"/>
    </row>
    <row r="1604" spans="1:25" x14ac:dyDescent="0.55000000000000004">
      <c r="A1604" s="32" t="str">
        <f>IF(Weighting!$P$20&gt;0,B1604,"")</f>
        <v/>
      </c>
      <c r="B1604" t="e">
        <f>Weighting!$C$20</f>
        <v>#DIV/0!</v>
      </c>
      <c r="C1604" t="e">
        <f>Weighting!$F$20</f>
        <v>#NUM!</v>
      </c>
      <c r="D1604" t="e">
        <f>IF(C1604=1,'Data Transformation'!$G$3+0.5*'Data Transformation'!$W$25,IF(C1605=1,D1605-'Data Transformation'!$W$25,FALSE))</f>
        <v>#NUM!</v>
      </c>
      <c r="E1604">
        <f t="array" ref="E1604">IF(ISLOGICAL(D1604),"",FREQUENCY(IF('Data Transformation'!$B$425:$B$8425='Bin Analysis'!$B1587,'Data Transformation'!$G$425:$G$8425),D1604))</f>
        <v>2001</v>
      </c>
      <c r="F1604">
        <f t="shared" si="198"/>
        <v>0</v>
      </c>
      <c r="G1604">
        <f>Weighting!$H$20</f>
        <v>0</v>
      </c>
      <c r="H1604">
        <f t="array" ref="H1604">FREQUENCY(IF('Data Transformation'!$B$4:$B$8425=B1587,'Data Transformation'!$G$4:$G$8425),'Bin Analysis'!$B1604)</f>
        <v>2073</v>
      </c>
      <c r="I1604">
        <f t="shared" si="199"/>
        <v>0</v>
      </c>
      <c r="J1604">
        <f t="shared" si="200"/>
        <v>0</v>
      </c>
      <c r="K1604">
        <f>J1604*Weighting!$W$20</f>
        <v>0</v>
      </c>
      <c r="M1604" s="14"/>
    </row>
    <row r="1605" spans="1:25" x14ac:dyDescent="0.55000000000000004">
      <c r="A1605" s="32" t="str">
        <f>IF(Weighting!$P$21&gt;0,B1605,"")</f>
        <v/>
      </c>
      <c r="B1605" t="e">
        <f>Weighting!$C$21</f>
        <v>#DIV/0!</v>
      </c>
      <c r="C1605" t="e">
        <f>Weighting!$F$21</f>
        <v>#NUM!</v>
      </c>
      <c r="D1605" t="e">
        <f>IF(C1605=1,'Data Transformation'!$G$3+0.5*'Data Transformation'!$W$25,IF(C1606=1,D1606-'Data Transformation'!$W$25,FALSE))</f>
        <v>#NUM!</v>
      </c>
      <c r="E1605">
        <f t="array" ref="E1605">IF(ISLOGICAL(D1605),"",FREQUENCY(IF('Data Transformation'!$B$425:$B$8425='Bin Analysis'!$B1587,'Data Transformation'!$G$425:$G$8425),D1605))</f>
        <v>2001</v>
      </c>
      <c r="F1605">
        <f t="shared" si="198"/>
        <v>0</v>
      </c>
      <c r="G1605">
        <f>Weighting!$H$21</f>
        <v>0</v>
      </c>
      <c r="H1605">
        <f t="array" ref="H1605">FREQUENCY(IF('Data Transformation'!$B$4:$B$8425=B1587,'Data Transformation'!$G$4:$G$8425),'Bin Analysis'!$B1605)</f>
        <v>2073</v>
      </c>
      <c r="I1605">
        <f t="shared" si="199"/>
        <v>0</v>
      </c>
      <c r="J1605">
        <f t="shared" si="200"/>
        <v>0</v>
      </c>
      <c r="K1605">
        <f>J1605*Weighting!$W$21</f>
        <v>0</v>
      </c>
      <c r="M1605" s="14"/>
    </row>
    <row r="1606" spans="1:25" x14ac:dyDescent="0.55000000000000004">
      <c r="A1606" s="32" t="str">
        <f>IF(Weighting!$P$22&gt;0,B1606,"")</f>
        <v/>
      </c>
      <c r="B1606" t="e">
        <f>Weighting!$C$22</f>
        <v>#DIV/0!</v>
      </c>
      <c r="C1606" t="e">
        <f>Weighting!$F$22</f>
        <v>#NUM!</v>
      </c>
      <c r="D1606" t="e">
        <f>IF(C1606=1,'Data Transformation'!$G$3+0.5*'Data Transformation'!$W$25,IF(C1607=1,D1607-'Data Transformation'!$W$25,FALSE))</f>
        <v>#NUM!</v>
      </c>
      <c r="E1606">
        <f t="array" ref="E1606">IF(ISLOGICAL(D1606),"",FREQUENCY(IF('Data Transformation'!$B$425:$B$8425='Bin Analysis'!$B1587,'Data Transformation'!$G$425:$G$8425),D1606))</f>
        <v>2001</v>
      </c>
      <c r="F1606">
        <f t="shared" si="198"/>
        <v>0</v>
      </c>
      <c r="G1606">
        <f>Weighting!$H$22</f>
        <v>0</v>
      </c>
      <c r="H1606">
        <f t="array" ref="H1606">FREQUENCY(IF('Data Transformation'!$B$4:$B$8425=B1587,'Data Transformation'!$G$4:$G$8425),'Bin Analysis'!$B1606)</f>
        <v>2073</v>
      </c>
      <c r="I1606">
        <f t="shared" si="199"/>
        <v>0</v>
      </c>
      <c r="J1606">
        <f t="shared" si="200"/>
        <v>0</v>
      </c>
      <c r="K1606">
        <f>J1606*Weighting!$W$22</f>
        <v>0</v>
      </c>
      <c r="M1606" s="14"/>
    </row>
    <row r="1607" spans="1:25" x14ac:dyDescent="0.55000000000000004">
      <c r="A1607" s="32" t="str">
        <f>IF(Weighting!$P$23&gt;0,B1607,"")</f>
        <v/>
      </c>
      <c r="B1607" t="e">
        <f>Weighting!$C$23</f>
        <v>#DIV/0!</v>
      </c>
      <c r="C1607" t="e">
        <f>Weighting!$F$23</f>
        <v>#NUM!</v>
      </c>
      <c r="D1607" t="e">
        <f>IF(C1607=1,'Data Transformation'!$G$3+0.5*'Data Transformation'!$W$25,IF(C1608=1,D1608-'Data Transformation'!$W$25,FALSE))</f>
        <v>#NUM!</v>
      </c>
      <c r="E1607">
        <f t="array" ref="E1607">IF(ISLOGICAL(D1607),"",FREQUENCY(IF('Data Transformation'!$B$425:$B$8425='Bin Analysis'!$B1587,'Data Transformation'!$G$425:$G$8425),D1607))</f>
        <v>2001</v>
      </c>
      <c r="F1607">
        <f t="shared" si="198"/>
        <v>0</v>
      </c>
      <c r="G1607">
        <f>Weighting!$H$23</f>
        <v>0</v>
      </c>
      <c r="H1607">
        <f t="array" ref="H1607">FREQUENCY(IF('Data Transformation'!$B$4:$B$8425=B1587,'Data Transformation'!$G$4:$G$8425),'Bin Analysis'!$B1607)</f>
        <v>2073</v>
      </c>
      <c r="I1607">
        <f t="shared" si="199"/>
        <v>0</v>
      </c>
      <c r="J1607">
        <f t="shared" si="200"/>
        <v>0</v>
      </c>
      <c r="K1607">
        <f>J1607*Weighting!$W$23</f>
        <v>0</v>
      </c>
      <c r="M1607" s="14"/>
    </row>
    <row r="1608" spans="1:25" x14ac:dyDescent="0.55000000000000004">
      <c r="A1608" s="32" t="str">
        <f>IF(Weighting!$P$24&gt;0,B1608,"")</f>
        <v/>
      </c>
      <c r="B1608" t="e">
        <f>Weighting!$C$24</f>
        <v>#DIV/0!</v>
      </c>
      <c r="C1608" t="e">
        <f>Weighting!$F$24</f>
        <v>#NUM!</v>
      </c>
      <c r="D1608" t="e">
        <f>IF(C1608=1,'Data Transformation'!$G$3+0.5*'Data Transformation'!$W$25,IF(C1609=1,D1609-'Data Transformation'!$W$25,FALSE))</f>
        <v>#NUM!</v>
      </c>
      <c r="E1608">
        <f t="array" ref="E1608">IF(ISLOGICAL(D1608),"",FREQUENCY(IF('Data Transformation'!$B$425:$B$8425='Bin Analysis'!$B1587,'Data Transformation'!$G$425:$G$8425),D1608))</f>
        <v>2001</v>
      </c>
      <c r="F1608">
        <f t="shared" si="198"/>
        <v>0</v>
      </c>
      <c r="G1608">
        <f>Weighting!$H$24</f>
        <v>0</v>
      </c>
      <c r="H1608">
        <f t="array" ref="H1608">FREQUENCY(IF('Data Transformation'!$B$4:$B$8425=B1587,'Data Transformation'!$G$4:$G$8425),'Bin Analysis'!$B1608)</f>
        <v>2073</v>
      </c>
      <c r="I1608">
        <f t="shared" si="199"/>
        <v>0</v>
      </c>
      <c r="J1608">
        <f t="shared" si="200"/>
        <v>0</v>
      </c>
      <c r="K1608">
        <f>J1608*Weighting!$W$24</f>
        <v>0</v>
      </c>
      <c r="M1608" s="14"/>
    </row>
    <row r="1609" spans="1:25" x14ac:dyDescent="0.55000000000000004">
      <c r="A1609" s="32" t="str">
        <f>IF(Weighting!$P$25&gt;0,B1609,"")</f>
        <v/>
      </c>
      <c r="B1609" t="e">
        <f>Weighting!$C$25</f>
        <v>#DIV/0!</v>
      </c>
      <c r="C1609" t="e">
        <f>Weighting!$F$25</f>
        <v>#NUM!</v>
      </c>
      <c r="D1609" t="e">
        <f>IF(C1609=1,'Data Transformation'!$G$3+0.5*'Data Transformation'!$W$25,IF(C1610=1,D1610-'Data Transformation'!$W$25,FALSE))</f>
        <v>#NUM!</v>
      </c>
      <c r="E1609">
        <f t="array" ref="E1609">IF(ISLOGICAL(D1609),"",FREQUENCY(IF('Data Transformation'!$B$425:$B$8425='Bin Analysis'!$B1587,'Data Transformation'!$G$425:$G$8425),D1609))</f>
        <v>2001</v>
      </c>
      <c r="F1609">
        <f t="shared" si="198"/>
        <v>0</v>
      </c>
      <c r="G1609">
        <f>Weighting!$H$25</f>
        <v>0</v>
      </c>
      <c r="H1609">
        <f t="array" ref="H1609">FREQUENCY(IF('Data Transformation'!$B$4:$B$8425=B1587,'Data Transformation'!$G$4:$G$8425),'Bin Analysis'!$B1609)</f>
        <v>2073</v>
      </c>
      <c r="I1609">
        <f t="shared" si="199"/>
        <v>0</v>
      </c>
      <c r="J1609">
        <f t="shared" si="200"/>
        <v>0</v>
      </c>
      <c r="K1609">
        <f>J1609*Weighting!$W$25</f>
        <v>0</v>
      </c>
      <c r="M1609" s="14"/>
    </row>
    <row r="1610" spans="1:25" x14ac:dyDescent="0.55000000000000004">
      <c r="O1610"/>
      <c r="P1610"/>
      <c r="Q1610"/>
      <c r="R1610"/>
    </row>
    <row r="1611" spans="1:25" ht="23.35" x14ac:dyDescent="0.8">
      <c r="A1611" s="21" t="s">
        <v>0</v>
      </c>
      <c r="B1611" s="21" t="str">
        <f>IFERROR(VLOOKUP(C1611,'Data Transformation'!$L$6:$M$426,2,FALSE),"")</f>
        <v/>
      </c>
      <c r="C1611" s="21">
        <f>C1587+1</f>
        <v>67</v>
      </c>
      <c r="D1611" s="21"/>
      <c r="E1611" s="21"/>
      <c r="F1611" s="21"/>
      <c r="G1611" s="21"/>
      <c r="H1611" s="22"/>
      <c r="I1611" s="22"/>
      <c r="J1611" s="22"/>
      <c r="K1611" s="21"/>
      <c r="L1611" s="21" t="str">
        <f>B1611</f>
        <v/>
      </c>
      <c r="M1611" s="23" t="e">
        <f>INDEX('Data Transformation'!$O$4:$O$424,MATCH($B1611,'Data Transformation'!$M$4:$M$424,0),MATCH($M$2,'Data Transformation'!$O$3,0))</f>
        <v>#N/A</v>
      </c>
      <c r="N1611" s="27" t="e">
        <f>IF('Input and Summary Results'!$J$16="minimum",'Bin Analysis'!X1612/(M1611-1),'Bin Analysis'!Y1611/('Bin Analysis'!M1611-1))</f>
        <v>#N/A</v>
      </c>
      <c r="O1611" s="27" t="e">
        <f>IF(M1611=FALSE,NA(),(VLOOKUP(1,C1614:K1633,4,FALSE))/(M1611-1))</f>
        <v>#N/A</v>
      </c>
      <c r="P1611" s="27" t="e">
        <f>IF(M1611=FALSE,NA(),SUM(J1614:J1633)/Weighting!$S$5)</f>
        <v>#N/A</v>
      </c>
      <c r="Q1611" s="27" t="e">
        <f>IF(M1611=FALSE,NA(),SUM(K1614:K1633)/Weighting!$S$6)</f>
        <v>#N/A</v>
      </c>
      <c r="R1611" s="27" t="e">
        <f>IF(M1611=FALSE,NA(),(VLOOKUP(1,G1614:K1633,3,FALSE))/(M1611-1))</f>
        <v>#N/A</v>
      </c>
      <c r="S1611" s="22" t="e">
        <f>IF(M1611=FALSE,NA(),IF(SUM(J1614:J1633)=2,"yes","no"))</f>
        <v>#N/A</v>
      </c>
      <c r="X1611" s="2" cm="2">
        <f t="array" ref="X1611:X1612">FREQUENCY(IF('Data Transformation'!$B$425:$B$6424='Bin Analysis'!L1611,'Data Transformation'!$G$425:$G$6424),'Data Transformation'!$U$11)</f>
        <v>0</v>
      </c>
      <c r="Y1611" s="2" cm="2">
        <f t="array" ref="Y1611:Y1612">FREQUENCY(IF('Data Transformation'!$B$425:$B$6424='Bin Analysis'!L1611,'Data Transformation'!$G$425:$G$6424),'Data Transformation'!$U$12)</f>
        <v>0</v>
      </c>
    </row>
    <row r="1612" spans="1:25" x14ac:dyDescent="0.55000000000000004">
      <c r="A1612" s="14" t="s">
        <v>67</v>
      </c>
      <c r="B1612" t="s">
        <v>47</v>
      </c>
      <c r="C1612" t="s">
        <v>5</v>
      </c>
      <c r="D1612" t="s">
        <v>100</v>
      </c>
      <c r="E1612" t="s">
        <v>101</v>
      </c>
      <c r="F1612" t="s">
        <v>102</v>
      </c>
      <c r="G1612" t="s">
        <v>70</v>
      </c>
      <c r="H1612" t="s">
        <v>31</v>
      </c>
      <c r="I1612" t="s">
        <v>32</v>
      </c>
      <c r="J1612" t="s">
        <v>46</v>
      </c>
      <c r="K1612" s="14" t="s">
        <v>45</v>
      </c>
      <c r="M1612" s="14"/>
      <c r="X1612" s="2">
        <v>0</v>
      </c>
      <c r="Y1612" s="2">
        <v>0</v>
      </c>
    </row>
    <row r="1613" spans="1:25" x14ac:dyDescent="0.55000000000000004">
      <c r="A1613" s="32"/>
      <c r="D1613" t="e">
        <f>IF(C1613=1,'Data Transformation'!$G$3+0.5*'Data Transformation'!$W$25,IF(C1614=1,D1614-'Data Transformation'!$W$25,FALSE))</f>
        <v>#NUM!</v>
      </c>
      <c r="E1613">
        <f t="array" ref="E1613">IF(ISLOGICAL(D1613),"",FREQUENCY(IF('Data Transformation'!$B$425:$B$8425='Bin Analysis'!$B1611,'Data Transformation'!$G$425:$G$8425),D1613))</f>
        <v>2001</v>
      </c>
      <c r="F1613" t="e">
        <f>IF(ISLOGICAL(D1613),"",E1613-E1612)</f>
        <v>#VALUE!</v>
      </c>
      <c r="M1613" s="14"/>
    </row>
    <row r="1614" spans="1:25" x14ac:dyDescent="0.55000000000000004">
      <c r="A1614" s="32" t="e">
        <f>IF(Weighting!$P$6&gt;0,B1614,"")</f>
        <v>#NUM!</v>
      </c>
      <c r="B1614" t="e">
        <f>Weighting!$C$6</f>
        <v>#DIV/0!</v>
      </c>
      <c r="C1614" t="e">
        <f>Weighting!$F$6</f>
        <v>#NUM!</v>
      </c>
      <c r="D1614" t="e">
        <f>IF(C1614=1,'Data Transformation'!$G$3+0.5*'Data Transformation'!$W$25,IF(C1615=1,D1615-'Data Transformation'!$W$25,FALSE))</f>
        <v>#NUM!</v>
      </c>
      <c r="E1614">
        <f t="array" ref="E1614">IF(ISLOGICAL(D1614),"",FREQUENCY(IF('Data Transformation'!$B$425:$B$8425='Bin Analysis'!$B1611,'Data Transformation'!$G$425:$G$8425),D1614))</f>
        <v>2001</v>
      </c>
      <c r="F1614">
        <f>IF(ISLOGICAL(D1614),"",E1614-E1613)</f>
        <v>0</v>
      </c>
      <c r="G1614">
        <f>Weighting!$H$6</f>
        <v>1</v>
      </c>
      <c r="H1614">
        <f t="array" ref="H1614">FREQUENCY(IF('Data Transformation'!$B$4:$B$8425=B1611,'Data Transformation'!$G$4:$G$8425),'Bin Analysis'!$B1614)</f>
        <v>2073</v>
      </c>
      <c r="I1614">
        <f>H1614-H1613</f>
        <v>2073</v>
      </c>
      <c r="J1614">
        <f>IF(I1614=0,0,1)</f>
        <v>1</v>
      </c>
      <c r="K1614" t="e">
        <f>J1614*Weighting!$W$6</f>
        <v>#NUM!</v>
      </c>
      <c r="M1614" s="14"/>
    </row>
    <row r="1615" spans="1:25" x14ac:dyDescent="0.55000000000000004">
      <c r="A1615" s="32" t="str">
        <f>IF(Weighting!$P$7&gt;0,B1615,"")</f>
        <v/>
      </c>
      <c r="B1615" t="e">
        <f>Weighting!$C$7</f>
        <v>#DIV/0!</v>
      </c>
      <c r="C1615" t="e">
        <f>Weighting!$F$7</f>
        <v>#NUM!</v>
      </c>
      <c r="D1615" t="e">
        <f>IF(C1615=1,'Data Transformation'!$G$3+0.5*'Data Transformation'!$W$25,IF(C1616=1,D1616-'Data Transformation'!$W$25,FALSE))</f>
        <v>#NUM!</v>
      </c>
      <c r="E1615">
        <f t="array" ref="E1615">IF(ISLOGICAL(D1615),"",FREQUENCY(IF('Data Transformation'!$B$425:$B$8425='Bin Analysis'!$B1611,'Data Transformation'!$G$425:$G$8425),D1615))</f>
        <v>2001</v>
      </c>
      <c r="F1615">
        <f t="shared" ref="F1615:F1633" si="201">IF(ISLOGICAL(D1615),"",E1615-E1614)</f>
        <v>0</v>
      </c>
      <c r="G1615">
        <f>Weighting!$H$7</f>
        <v>0</v>
      </c>
      <c r="H1615">
        <f t="array" ref="H1615">FREQUENCY(IF('Data Transformation'!$B$4:$B$8425=B1611,'Data Transformation'!$G$4:$G$8425),'Bin Analysis'!$B1615)</f>
        <v>2073</v>
      </c>
      <c r="I1615">
        <f t="shared" ref="I1615:I1633" si="202">H1615-H1614</f>
        <v>0</v>
      </c>
      <c r="J1615">
        <f>IF(I1615=0,0,1)</f>
        <v>0</v>
      </c>
      <c r="K1615">
        <f>J1615*Weighting!$W$7</f>
        <v>0</v>
      </c>
      <c r="M1615" s="14"/>
    </row>
    <row r="1616" spans="1:25" x14ac:dyDescent="0.55000000000000004">
      <c r="A1616" s="32" t="str">
        <f>IF(Weighting!$P$8&gt;0,B1616,"")</f>
        <v/>
      </c>
      <c r="B1616" t="e">
        <f>Weighting!$C$8</f>
        <v>#DIV/0!</v>
      </c>
      <c r="C1616" t="e">
        <f>Weighting!$F$8</f>
        <v>#NUM!</v>
      </c>
      <c r="D1616" t="e">
        <f>IF(C1616=1,'Data Transformation'!$G$3+0.5*'Data Transformation'!$W$25,IF(C1617=1,D1617-'Data Transformation'!$W$25,FALSE))</f>
        <v>#NUM!</v>
      </c>
      <c r="E1616">
        <f t="array" ref="E1616">IF(ISLOGICAL(D1616),"",FREQUENCY(IF('Data Transformation'!$B$425:$B$8425='Bin Analysis'!$B1611,'Data Transformation'!$G$425:$G$8425),D1616))</f>
        <v>2001</v>
      </c>
      <c r="F1616">
        <f t="shared" si="201"/>
        <v>0</v>
      </c>
      <c r="G1616">
        <f>Weighting!$H$8</f>
        <v>0</v>
      </c>
      <c r="H1616">
        <f t="array" ref="H1616">FREQUENCY(IF('Data Transformation'!$B$4:$B$8425=B1611,'Data Transformation'!$G$4:$G$8425),'Bin Analysis'!$B1616)</f>
        <v>2073</v>
      </c>
      <c r="I1616">
        <f t="shared" si="202"/>
        <v>0</v>
      </c>
      <c r="J1616">
        <f t="shared" ref="J1616:J1633" si="203">IF(I1616=0,0,1)</f>
        <v>0</v>
      </c>
      <c r="K1616">
        <f>J1616*Weighting!$W$8</f>
        <v>0</v>
      </c>
      <c r="M1616" s="14"/>
    </row>
    <row r="1617" spans="1:13" x14ac:dyDescent="0.55000000000000004">
      <c r="A1617" s="32" t="str">
        <f>IF(Weighting!$P$9&gt;0,B1617,"")</f>
        <v/>
      </c>
      <c r="B1617" s="50" t="e">
        <f>Weighting!$C$9</f>
        <v>#DIV/0!</v>
      </c>
      <c r="C1617" t="e">
        <f>Weighting!$F$9</f>
        <v>#NUM!</v>
      </c>
      <c r="D1617" t="e">
        <f>IF(C1617=1,'Data Transformation'!$G$3+0.5*'Data Transformation'!$W$25,IF(C1618=1,D1618-'Data Transformation'!$W$25,FALSE))</f>
        <v>#NUM!</v>
      </c>
      <c r="E1617">
        <f t="array" ref="E1617">IF(ISLOGICAL(D1617),"",FREQUENCY(IF('Data Transformation'!$B$425:$B$8425='Bin Analysis'!$B1611,'Data Transformation'!$G$425:$G$8425),D1617))</f>
        <v>2001</v>
      </c>
      <c r="F1617">
        <f t="shared" si="201"/>
        <v>0</v>
      </c>
      <c r="G1617">
        <f>Weighting!$H$9</f>
        <v>0</v>
      </c>
      <c r="H1617">
        <f t="array" ref="H1617">FREQUENCY(IF('Data Transformation'!$B$4:$B$8425=B1611,'Data Transformation'!$G$4:$G$8425),'Bin Analysis'!$B1617)</f>
        <v>2073</v>
      </c>
      <c r="I1617">
        <f t="shared" si="202"/>
        <v>0</v>
      </c>
      <c r="J1617">
        <f t="shared" si="203"/>
        <v>0</v>
      </c>
      <c r="K1617">
        <f>J1617*Weighting!$W$9</f>
        <v>0</v>
      </c>
      <c r="M1617" s="14"/>
    </row>
    <row r="1618" spans="1:13" x14ac:dyDescent="0.55000000000000004">
      <c r="A1618" s="32" t="str">
        <f>IF(Weighting!$P$10&gt;0,B1618,"")</f>
        <v/>
      </c>
      <c r="B1618" t="e">
        <f>Weighting!$C$10</f>
        <v>#DIV/0!</v>
      </c>
      <c r="C1618" t="e">
        <f>Weighting!$F$10</f>
        <v>#NUM!</v>
      </c>
      <c r="D1618" t="e">
        <f>IF(C1618=1,'Data Transformation'!$G$3+0.5*'Data Transformation'!$W$25,IF(C1619=1,D1619-'Data Transformation'!$W$25,FALSE))</f>
        <v>#NUM!</v>
      </c>
      <c r="E1618">
        <f t="array" ref="E1618">IF(ISLOGICAL(D1618),"",FREQUENCY(IF('Data Transformation'!$B$425:$B$8425='Bin Analysis'!$B1611,'Data Transformation'!$G$425:$G$8425),D1618))</f>
        <v>2001</v>
      </c>
      <c r="F1618">
        <f t="shared" si="201"/>
        <v>0</v>
      </c>
      <c r="G1618">
        <f>Weighting!$H$10</f>
        <v>0</v>
      </c>
      <c r="H1618">
        <f t="array" ref="H1618">FREQUENCY(IF('Data Transformation'!$B$4:$B$8425=B1611,'Data Transformation'!$G$4:$G$8425),'Bin Analysis'!$B1618)</f>
        <v>2073</v>
      </c>
      <c r="I1618">
        <f t="shared" si="202"/>
        <v>0</v>
      </c>
      <c r="J1618">
        <f t="shared" si="203"/>
        <v>0</v>
      </c>
      <c r="K1618">
        <f>J1618*Weighting!$W$10</f>
        <v>0</v>
      </c>
      <c r="M1618" s="14"/>
    </row>
    <row r="1619" spans="1:13" x14ac:dyDescent="0.55000000000000004">
      <c r="A1619" s="32" t="str">
        <f>IF(Weighting!$P$11&gt;0,B1619,"")</f>
        <v/>
      </c>
      <c r="B1619" t="e">
        <f>Weighting!$C$11</f>
        <v>#DIV/0!</v>
      </c>
      <c r="C1619" t="e">
        <f>Weighting!$F$11</f>
        <v>#NUM!</v>
      </c>
      <c r="D1619" t="e">
        <f>IF(C1619=1,'Data Transformation'!$G$3+0.5*'Data Transformation'!$W$25,IF(C1620=1,D1620-'Data Transformation'!$W$25,FALSE))</f>
        <v>#NUM!</v>
      </c>
      <c r="E1619">
        <f t="array" ref="E1619">IF(ISLOGICAL(D1619),"",FREQUENCY(IF('Data Transformation'!$B$425:$B$8425='Bin Analysis'!$B1611,'Data Transformation'!$G$425:$G$8425),D1619))</f>
        <v>2001</v>
      </c>
      <c r="F1619">
        <f t="shared" si="201"/>
        <v>0</v>
      </c>
      <c r="G1619">
        <f>Weighting!$H$11</f>
        <v>0</v>
      </c>
      <c r="H1619">
        <f t="array" ref="H1619">FREQUENCY(IF('Data Transformation'!$B$4:$B$8425=B1611,'Data Transformation'!$G$4:$G$8425),'Bin Analysis'!$B1619)</f>
        <v>2073</v>
      </c>
      <c r="I1619">
        <f t="shared" si="202"/>
        <v>0</v>
      </c>
      <c r="J1619">
        <f t="shared" si="203"/>
        <v>0</v>
      </c>
      <c r="K1619">
        <f>J1619*Weighting!$W$11</f>
        <v>0</v>
      </c>
      <c r="M1619" s="14"/>
    </row>
    <row r="1620" spans="1:13" x14ac:dyDescent="0.55000000000000004">
      <c r="A1620" s="32" t="str">
        <f>IF(Weighting!$P$12&gt;0,B1620,"")</f>
        <v/>
      </c>
      <c r="B1620" t="e">
        <f>Weighting!$C$12</f>
        <v>#DIV/0!</v>
      </c>
      <c r="C1620" t="e">
        <f>Weighting!$F$12</f>
        <v>#NUM!</v>
      </c>
      <c r="D1620" t="e">
        <f>IF(C1620=1,'Data Transformation'!$G$3+0.5*'Data Transformation'!$W$25,IF(C1621=1,D1621-'Data Transformation'!$W$25,FALSE))</f>
        <v>#NUM!</v>
      </c>
      <c r="E1620">
        <f t="array" ref="E1620">IF(ISLOGICAL(D1620),"",FREQUENCY(IF('Data Transformation'!$B$425:$B$8425='Bin Analysis'!$B1611,'Data Transformation'!$G$425:$G$8425),D1620))</f>
        <v>2001</v>
      </c>
      <c r="F1620">
        <f t="shared" si="201"/>
        <v>0</v>
      </c>
      <c r="G1620">
        <f>Weighting!$H$12</f>
        <v>0</v>
      </c>
      <c r="H1620">
        <f t="array" ref="H1620">FREQUENCY(IF('Data Transformation'!$B$4:$B$8425=B1611,'Data Transformation'!$G$4:$G$8425),'Bin Analysis'!$B1620)</f>
        <v>2073</v>
      </c>
      <c r="I1620">
        <f t="shared" si="202"/>
        <v>0</v>
      </c>
      <c r="J1620">
        <f t="shared" si="203"/>
        <v>0</v>
      </c>
      <c r="K1620">
        <f>J1620*Weighting!$W$12</f>
        <v>0</v>
      </c>
      <c r="M1620" s="14"/>
    </row>
    <row r="1621" spans="1:13" x14ac:dyDescent="0.55000000000000004">
      <c r="A1621" s="32" t="str">
        <f>IF(Weighting!$P$13&gt;0,B1621,"")</f>
        <v/>
      </c>
      <c r="B1621" t="e">
        <f>Weighting!$C$13</f>
        <v>#DIV/0!</v>
      </c>
      <c r="C1621" t="e">
        <f>Weighting!$F$13</f>
        <v>#NUM!</v>
      </c>
      <c r="D1621" t="e">
        <f>IF(C1621=1,'Data Transformation'!$G$3+0.5*'Data Transformation'!$W$25,IF(C1622=1,D1622-'Data Transformation'!$W$25,FALSE))</f>
        <v>#NUM!</v>
      </c>
      <c r="E1621">
        <f t="array" ref="E1621">IF(ISLOGICAL(D1621),"",FREQUENCY(IF('Data Transformation'!$B$425:$B$8425='Bin Analysis'!$B1611,'Data Transformation'!$G$425:$G$8425),D1621))</f>
        <v>2001</v>
      </c>
      <c r="F1621">
        <f t="shared" si="201"/>
        <v>0</v>
      </c>
      <c r="G1621">
        <f>Weighting!$H$13</f>
        <v>0</v>
      </c>
      <c r="H1621">
        <f t="array" ref="H1621">FREQUENCY(IF('Data Transformation'!$B$4:$B$8425=B1611,'Data Transformation'!$G$4:$G$8425),'Bin Analysis'!$B1621)</f>
        <v>2073</v>
      </c>
      <c r="I1621">
        <f t="shared" si="202"/>
        <v>0</v>
      </c>
      <c r="J1621">
        <f t="shared" si="203"/>
        <v>0</v>
      </c>
      <c r="K1621">
        <f>J1621*Weighting!$W$13</f>
        <v>0</v>
      </c>
      <c r="M1621" s="14"/>
    </row>
    <row r="1622" spans="1:13" x14ac:dyDescent="0.55000000000000004">
      <c r="A1622" s="32" t="str">
        <f>IF(Weighting!$P$14&gt;0,B1622,"")</f>
        <v/>
      </c>
      <c r="B1622" t="e">
        <f>Weighting!$C$14</f>
        <v>#DIV/0!</v>
      </c>
      <c r="C1622" t="e">
        <f>Weighting!$F$14</f>
        <v>#NUM!</v>
      </c>
      <c r="D1622" t="e">
        <f>IF(C1622=1,'Data Transformation'!$G$3+0.5*'Data Transformation'!$W$25,IF(C1623=1,D1623-'Data Transformation'!$W$25,FALSE))</f>
        <v>#NUM!</v>
      </c>
      <c r="E1622">
        <f t="array" ref="E1622">IF(ISLOGICAL(D1622),"",FREQUENCY(IF('Data Transformation'!$B$425:$B$8425='Bin Analysis'!$B1611,'Data Transformation'!$G$425:$G$8425),D1622))</f>
        <v>2001</v>
      </c>
      <c r="F1622">
        <f t="shared" si="201"/>
        <v>0</v>
      </c>
      <c r="G1622">
        <f>Weighting!$H$14</f>
        <v>0</v>
      </c>
      <c r="H1622">
        <f t="array" ref="H1622">FREQUENCY(IF('Data Transformation'!$B$4:$B$8425=B1611,'Data Transformation'!$G$4:$G$8425),'Bin Analysis'!$B1622)</f>
        <v>2073</v>
      </c>
      <c r="I1622">
        <f t="shared" si="202"/>
        <v>0</v>
      </c>
      <c r="J1622">
        <f t="shared" si="203"/>
        <v>0</v>
      </c>
      <c r="K1622">
        <f>J1622*Weighting!$W$14</f>
        <v>0</v>
      </c>
      <c r="M1622" s="14"/>
    </row>
    <row r="1623" spans="1:13" x14ac:dyDescent="0.55000000000000004">
      <c r="A1623" s="32" t="str">
        <f>IF(Weighting!$P$15&gt;0,B1623,"")</f>
        <v/>
      </c>
      <c r="B1623" t="e">
        <f>Weighting!$C$15</f>
        <v>#DIV/0!</v>
      </c>
      <c r="C1623" t="e">
        <f>Weighting!$F$15</f>
        <v>#NUM!</v>
      </c>
      <c r="D1623" t="e">
        <f>IF(C1623=1,'Data Transformation'!$G$3+0.5*'Data Transformation'!$W$25,IF(C1624=1,D1624-'Data Transformation'!$W$25,FALSE))</f>
        <v>#NUM!</v>
      </c>
      <c r="E1623">
        <f t="array" ref="E1623">IF(ISLOGICAL(D1623),"",FREQUENCY(IF('Data Transformation'!$B$425:$B$8425='Bin Analysis'!$B1611,'Data Transformation'!$G$425:$G$8425),D1623))</f>
        <v>2001</v>
      </c>
      <c r="F1623">
        <f t="shared" si="201"/>
        <v>0</v>
      </c>
      <c r="G1623">
        <f>Weighting!$H$15</f>
        <v>0</v>
      </c>
      <c r="H1623">
        <f t="array" ref="H1623">FREQUENCY(IF('Data Transformation'!$B$4:$B$8425=B1611,'Data Transformation'!$G$4:$G$8425),'Bin Analysis'!$B1623)</f>
        <v>2073</v>
      </c>
      <c r="I1623">
        <f t="shared" si="202"/>
        <v>0</v>
      </c>
      <c r="J1623">
        <f t="shared" si="203"/>
        <v>0</v>
      </c>
      <c r="K1623">
        <f>J1623*Weighting!$W$15</f>
        <v>0</v>
      </c>
      <c r="M1623" s="14"/>
    </row>
    <row r="1624" spans="1:13" x14ac:dyDescent="0.55000000000000004">
      <c r="A1624" s="32" t="str">
        <f>IF(Weighting!$P$16&gt;0,B1624,"")</f>
        <v/>
      </c>
      <c r="B1624" t="e">
        <f>Weighting!$C$16</f>
        <v>#DIV/0!</v>
      </c>
      <c r="C1624" t="e">
        <f>Weighting!$F$16</f>
        <v>#NUM!</v>
      </c>
      <c r="D1624" t="e">
        <f>IF(C1624=1,'Data Transformation'!$G$3+0.5*'Data Transformation'!$W$25,IF(C1625=1,D1625-'Data Transformation'!$W$25,FALSE))</f>
        <v>#NUM!</v>
      </c>
      <c r="E1624">
        <f t="array" ref="E1624">IF(ISLOGICAL(D1624),"",FREQUENCY(IF('Data Transformation'!$B$425:$B$8425='Bin Analysis'!$B1611,'Data Transformation'!$G$425:$G$8425),D1624))</f>
        <v>2001</v>
      </c>
      <c r="F1624">
        <f t="shared" si="201"/>
        <v>0</v>
      </c>
      <c r="G1624">
        <f>Weighting!$H$16</f>
        <v>0</v>
      </c>
      <c r="H1624">
        <f t="array" ref="H1624">FREQUENCY(IF('Data Transformation'!$B$4:$B$8425=B1611,'Data Transformation'!$G$4:$G$8425),'Bin Analysis'!$B1624)</f>
        <v>2073</v>
      </c>
      <c r="I1624">
        <f t="shared" si="202"/>
        <v>0</v>
      </c>
      <c r="J1624">
        <f t="shared" si="203"/>
        <v>0</v>
      </c>
      <c r="K1624">
        <f>J1624*Weighting!$W$16</f>
        <v>0</v>
      </c>
      <c r="M1624" s="14"/>
    </row>
    <row r="1625" spans="1:13" x14ac:dyDescent="0.55000000000000004">
      <c r="A1625" s="32" t="str">
        <f>IF(Weighting!$P$17&gt;0,B1625,"")</f>
        <v/>
      </c>
      <c r="B1625" t="e">
        <f>Weighting!$C$17</f>
        <v>#DIV/0!</v>
      </c>
      <c r="C1625" t="e">
        <f>Weighting!$F$17</f>
        <v>#NUM!</v>
      </c>
      <c r="D1625" t="e">
        <f>IF(C1625=1,'Data Transformation'!$G$3+0.5*'Data Transformation'!$W$25,IF(C1626=1,D1626-'Data Transformation'!$W$25,FALSE))</f>
        <v>#NUM!</v>
      </c>
      <c r="E1625">
        <f t="array" ref="E1625">IF(ISLOGICAL(D1625),"",FREQUENCY(IF('Data Transformation'!$B$425:$B$8425='Bin Analysis'!$B1611,'Data Transformation'!$G$425:$G$8425),D1625))</f>
        <v>2001</v>
      </c>
      <c r="F1625">
        <f t="shared" si="201"/>
        <v>0</v>
      </c>
      <c r="G1625">
        <f>Weighting!$H$17</f>
        <v>0</v>
      </c>
      <c r="H1625">
        <f t="array" ref="H1625">FREQUENCY(IF('Data Transformation'!$B$4:$B$8425=B1611,'Data Transformation'!$G$4:$G$8425),'Bin Analysis'!$B1625)</f>
        <v>2073</v>
      </c>
      <c r="I1625">
        <f t="shared" si="202"/>
        <v>0</v>
      </c>
      <c r="J1625">
        <f t="shared" si="203"/>
        <v>0</v>
      </c>
      <c r="K1625">
        <f>J1625*Weighting!$W$17</f>
        <v>0</v>
      </c>
      <c r="M1625" s="14"/>
    </row>
    <row r="1626" spans="1:13" x14ac:dyDescent="0.55000000000000004">
      <c r="A1626" s="32" t="str">
        <f>IF(Weighting!$P$18&gt;0,B1626,"")</f>
        <v/>
      </c>
      <c r="B1626" t="e">
        <f>Weighting!$C$18</f>
        <v>#DIV/0!</v>
      </c>
      <c r="C1626" t="e">
        <f>Weighting!$F$18</f>
        <v>#NUM!</v>
      </c>
      <c r="D1626" t="e">
        <f>IF(C1626=1,'Data Transformation'!$G$3+0.5*'Data Transformation'!$W$25,IF(C1627=1,D1627-'Data Transformation'!$W$25,FALSE))</f>
        <v>#NUM!</v>
      </c>
      <c r="E1626">
        <f t="array" ref="E1626">IF(ISLOGICAL(D1626),"",FREQUENCY(IF('Data Transformation'!$B$425:$B$8425='Bin Analysis'!$B1611,'Data Transformation'!$G$425:$G$8425),D1626))</f>
        <v>2001</v>
      </c>
      <c r="F1626">
        <f t="shared" si="201"/>
        <v>0</v>
      </c>
      <c r="G1626">
        <f>Weighting!$H$18</f>
        <v>0</v>
      </c>
      <c r="H1626">
        <f t="array" ref="H1626">FREQUENCY(IF('Data Transformation'!$B$4:$B$8425=B1611,'Data Transformation'!$G$4:$G$8425),'Bin Analysis'!$B1626)</f>
        <v>2073</v>
      </c>
      <c r="I1626">
        <f t="shared" si="202"/>
        <v>0</v>
      </c>
      <c r="J1626">
        <f t="shared" si="203"/>
        <v>0</v>
      </c>
      <c r="K1626">
        <f>J1626*Weighting!$W$18</f>
        <v>0</v>
      </c>
      <c r="M1626" s="14"/>
    </row>
    <row r="1627" spans="1:13" x14ac:dyDescent="0.55000000000000004">
      <c r="A1627" s="32" t="str">
        <f>IF(Weighting!$P$19&gt;0,B1627,"")</f>
        <v/>
      </c>
      <c r="B1627" t="e">
        <f>Weighting!$C$19</f>
        <v>#DIV/0!</v>
      </c>
      <c r="C1627" t="e">
        <f>Weighting!$F$19</f>
        <v>#NUM!</v>
      </c>
      <c r="D1627" t="e">
        <f>IF(C1627=1,'Data Transformation'!$G$3+0.5*'Data Transformation'!$W$25,IF(C1628=1,D1628-'Data Transformation'!$W$25,FALSE))</f>
        <v>#NUM!</v>
      </c>
      <c r="E1627">
        <f t="array" ref="E1627">IF(ISLOGICAL(D1627),"",FREQUENCY(IF('Data Transformation'!$B$425:$B$8425='Bin Analysis'!$B1611,'Data Transformation'!$G$425:$G$8425),D1627))</f>
        <v>2001</v>
      </c>
      <c r="F1627">
        <f t="shared" si="201"/>
        <v>0</v>
      </c>
      <c r="G1627">
        <f>Weighting!$H$19</f>
        <v>0</v>
      </c>
      <c r="H1627">
        <f t="array" ref="H1627">FREQUENCY(IF('Data Transformation'!$B$4:$B$8425=B1611,'Data Transformation'!$G$4:$G$8425),'Bin Analysis'!$B1627)</f>
        <v>2073</v>
      </c>
      <c r="I1627">
        <f t="shared" si="202"/>
        <v>0</v>
      </c>
      <c r="J1627">
        <f t="shared" si="203"/>
        <v>0</v>
      </c>
      <c r="K1627">
        <f>J1627*Weighting!$W$19</f>
        <v>0</v>
      </c>
      <c r="M1627" s="14"/>
    </row>
    <row r="1628" spans="1:13" x14ac:dyDescent="0.55000000000000004">
      <c r="A1628" s="32" t="str">
        <f>IF(Weighting!$P$20&gt;0,B1628,"")</f>
        <v/>
      </c>
      <c r="B1628" t="e">
        <f>Weighting!$C$20</f>
        <v>#DIV/0!</v>
      </c>
      <c r="C1628" t="e">
        <f>Weighting!$F$20</f>
        <v>#NUM!</v>
      </c>
      <c r="D1628" t="e">
        <f>IF(C1628=1,'Data Transformation'!$G$3+0.5*'Data Transformation'!$W$25,IF(C1629=1,D1629-'Data Transformation'!$W$25,FALSE))</f>
        <v>#NUM!</v>
      </c>
      <c r="E1628">
        <f t="array" ref="E1628">IF(ISLOGICAL(D1628),"",FREQUENCY(IF('Data Transformation'!$B$425:$B$8425='Bin Analysis'!$B1611,'Data Transformation'!$G$425:$G$8425),D1628))</f>
        <v>2001</v>
      </c>
      <c r="F1628">
        <f t="shared" si="201"/>
        <v>0</v>
      </c>
      <c r="G1628">
        <f>Weighting!$H$20</f>
        <v>0</v>
      </c>
      <c r="H1628">
        <f t="array" ref="H1628">FREQUENCY(IF('Data Transformation'!$B$4:$B$8425=B1611,'Data Transformation'!$G$4:$G$8425),'Bin Analysis'!$B1628)</f>
        <v>2073</v>
      </c>
      <c r="I1628">
        <f t="shared" si="202"/>
        <v>0</v>
      </c>
      <c r="J1628">
        <f t="shared" si="203"/>
        <v>0</v>
      </c>
      <c r="K1628">
        <f>J1628*Weighting!$W$20</f>
        <v>0</v>
      </c>
      <c r="M1628" s="14"/>
    </row>
    <row r="1629" spans="1:13" x14ac:dyDescent="0.55000000000000004">
      <c r="A1629" s="32" t="str">
        <f>IF(Weighting!$P$21&gt;0,B1629,"")</f>
        <v/>
      </c>
      <c r="B1629" t="e">
        <f>Weighting!$C$21</f>
        <v>#DIV/0!</v>
      </c>
      <c r="C1629" t="e">
        <f>Weighting!$F$21</f>
        <v>#NUM!</v>
      </c>
      <c r="D1629" t="e">
        <f>IF(C1629=1,'Data Transformation'!$G$3+0.5*'Data Transformation'!$W$25,IF(C1630=1,D1630-'Data Transformation'!$W$25,FALSE))</f>
        <v>#NUM!</v>
      </c>
      <c r="E1629">
        <f t="array" ref="E1629">IF(ISLOGICAL(D1629),"",FREQUENCY(IF('Data Transformation'!$B$425:$B$8425='Bin Analysis'!$B1611,'Data Transformation'!$G$425:$G$8425),D1629))</f>
        <v>2001</v>
      </c>
      <c r="F1629">
        <f t="shared" si="201"/>
        <v>0</v>
      </c>
      <c r="G1629">
        <f>Weighting!$H$21</f>
        <v>0</v>
      </c>
      <c r="H1629">
        <f t="array" ref="H1629">FREQUENCY(IF('Data Transformation'!$B$4:$B$8425=B1611,'Data Transformation'!$G$4:$G$8425),'Bin Analysis'!$B1629)</f>
        <v>2073</v>
      </c>
      <c r="I1629">
        <f t="shared" si="202"/>
        <v>0</v>
      </c>
      <c r="J1629">
        <f t="shared" si="203"/>
        <v>0</v>
      </c>
      <c r="K1629">
        <f>J1629*Weighting!$W$21</f>
        <v>0</v>
      </c>
      <c r="M1629" s="14"/>
    </row>
    <row r="1630" spans="1:13" x14ac:dyDescent="0.55000000000000004">
      <c r="A1630" s="32" t="str">
        <f>IF(Weighting!$P$22&gt;0,B1630,"")</f>
        <v/>
      </c>
      <c r="B1630" t="e">
        <f>Weighting!$C$22</f>
        <v>#DIV/0!</v>
      </c>
      <c r="C1630" t="e">
        <f>Weighting!$F$22</f>
        <v>#NUM!</v>
      </c>
      <c r="D1630" t="e">
        <f>IF(C1630=1,'Data Transformation'!$G$3+0.5*'Data Transformation'!$W$25,IF(C1631=1,D1631-'Data Transformation'!$W$25,FALSE))</f>
        <v>#NUM!</v>
      </c>
      <c r="E1630">
        <f t="array" ref="E1630">IF(ISLOGICAL(D1630),"",FREQUENCY(IF('Data Transformation'!$B$425:$B$8425='Bin Analysis'!$B1611,'Data Transformation'!$G$425:$G$8425),D1630))</f>
        <v>2001</v>
      </c>
      <c r="F1630">
        <f t="shared" si="201"/>
        <v>0</v>
      </c>
      <c r="G1630">
        <f>Weighting!$H$22</f>
        <v>0</v>
      </c>
      <c r="H1630">
        <f t="array" ref="H1630">FREQUENCY(IF('Data Transformation'!$B$4:$B$8425=B1611,'Data Transformation'!$G$4:$G$8425),'Bin Analysis'!$B1630)</f>
        <v>2073</v>
      </c>
      <c r="I1630">
        <f t="shared" si="202"/>
        <v>0</v>
      </c>
      <c r="J1630">
        <f t="shared" si="203"/>
        <v>0</v>
      </c>
      <c r="K1630">
        <f>J1630*Weighting!$W$22</f>
        <v>0</v>
      </c>
      <c r="M1630" s="14"/>
    </row>
    <row r="1631" spans="1:13" x14ac:dyDescent="0.55000000000000004">
      <c r="A1631" s="32" t="str">
        <f>IF(Weighting!$P$23&gt;0,B1631,"")</f>
        <v/>
      </c>
      <c r="B1631" t="e">
        <f>Weighting!$C$23</f>
        <v>#DIV/0!</v>
      </c>
      <c r="C1631" t="e">
        <f>Weighting!$F$23</f>
        <v>#NUM!</v>
      </c>
      <c r="D1631" t="e">
        <f>IF(C1631=1,'Data Transformation'!$G$3+0.5*'Data Transformation'!$W$25,IF(C1632=1,D1632-'Data Transformation'!$W$25,FALSE))</f>
        <v>#NUM!</v>
      </c>
      <c r="E1631">
        <f t="array" ref="E1631">IF(ISLOGICAL(D1631),"",FREQUENCY(IF('Data Transformation'!$B$425:$B$8425='Bin Analysis'!$B1611,'Data Transformation'!$G$425:$G$8425),D1631))</f>
        <v>2001</v>
      </c>
      <c r="F1631">
        <f t="shared" si="201"/>
        <v>0</v>
      </c>
      <c r="G1631">
        <f>Weighting!$H$23</f>
        <v>0</v>
      </c>
      <c r="H1631">
        <f t="array" ref="H1631">FREQUENCY(IF('Data Transformation'!$B$4:$B$8425=B1611,'Data Transformation'!$G$4:$G$8425),'Bin Analysis'!$B1631)</f>
        <v>2073</v>
      </c>
      <c r="I1631">
        <f t="shared" si="202"/>
        <v>0</v>
      </c>
      <c r="J1631">
        <f t="shared" si="203"/>
        <v>0</v>
      </c>
      <c r="K1631">
        <f>J1631*Weighting!$W$23</f>
        <v>0</v>
      </c>
      <c r="M1631" s="14"/>
    </row>
    <row r="1632" spans="1:13" x14ac:dyDescent="0.55000000000000004">
      <c r="A1632" s="32" t="str">
        <f>IF(Weighting!$P$24&gt;0,B1632,"")</f>
        <v/>
      </c>
      <c r="B1632" t="e">
        <f>Weighting!$C$24</f>
        <v>#DIV/0!</v>
      </c>
      <c r="C1632" t="e">
        <f>Weighting!$F$24</f>
        <v>#NUM!</v>
      </c>
      <c r="D1632" t="e">
        <f>IF(C1632=1,'Data Transformation'!$G$3+0.5*'Data Transformation'!$W$25,IF(C1633=1,D1633-'Data Transformation'!$W$25,FALSE))</f>
        <v>#NUM!</v>
      </c>
      <c r="E1632">
        <f t="array" ref="E1632">IF(ISLOGICAL(D1632),"",FREQUENCY(IF('Data Transformation'!$B$425:$B$8425='Bin Analysis'!$B1611,'Data Transformation'!$G$425:$G$8425),D1632))</f>
        <v>2001</v>
      </c>
      <c r="F1632">
        <f t="shared" si="201"/>
        <v>0</v>
      </c>
      <c r="G1632">
        <f>Weighting!$H$24</f>
        <v>0</v>
      </c>
      <c r="H1632">
        <f t="array" ref="H1632">FREQUENCY(IF('Data Transformation'!$B$4:$B$8425=B1611,'Data Transformation'!$G$4:$G$8425),'Bin Analysis'!$B1632)</f>
        <v>2073</v>
      </c>
      <c r="I1632">
        <f t="shared" si="202"/>
        <v>0</v>
      </c>
      <c r="J1632">
        <f t="shared" si="203"/>
        <v>0</v>
      </c>
      <c r="K1632">
        <f>J1632*Weighting!$W$24</f>
        <v>0</v>
      </c>
      <c r="M1632" s="14"/>
    </row>
    <row r="1633" spans="1:25" x14ac:dyDescent="0.55000000000000004">
      <c r="A1633" s="32" t="str">
        <f>IF(Weighting!$P$25&gt;0,B1633,"")</f>
        <v/>
      </c>
      <c r="B1633" t="e">
        <f>Weighting!$C$25</f>
        <v>#DIV/0!</v>
      </c>
      <c r="C1633" t="e">
        <f>Weighting!$F$25</f>
        <v>#NUM!</v>
      </c>
      <c r="D1633" t="e">
        <f>IF(C1633=1,'Data Transformation'!$G$3+0.5*'Data Transformation'!$W$25,IF(C1634=1,D1634-'Data Transformation'!$W$25,FALSE))</f>
        <v>#NUM!</v>
      </c>
      <c r="E1633">
        <f t="array" ref="E1633">IF(ISLOGICAL(D1633),"",FREQUENCY(IF('Data Transformation'!$B$425:$B$8425='Bin Analysis'!$B1611,'Data Transformation'!$G$425:$G$8425),D1633))</f>
        <v>2001</v>
      </c>
      <c r="F1633">
        <f t="shared" si="201"/>
        <v>0</v>
      </c>
      <c r="G1633">
        <f>Weighting!$H$25</f>
        <v>0</v>
      </c>
      <c r="H1633">
        <f t="array" ref="H1633">FREQUENCY(IF('Data Transformation'!$B$4:$B$8425=B1611,'Data Transformation'!$G$4:$G$8425),'Bin Analysis'!$B1633)</f>
        <v>2073</v>
      </c>
      <c r="I1633">
        <f t="shared" si="202"/>
        <v>0</v>
      </c>
      <c r="J1633">
        <f t="shared" si="203"/>
        <v>0</v>
      </c>
      <c r="K1633">
        <f>J1633*Weighting!$W$25</f>
        <v>0</v>
      </c>
      <c r="M1633" s="14"/>
    </row>
    <row r="1634" spans="1:25" x14ac:dyDescent="0.55000000000000004">
      <c r="O1634"/>
      <c r="P1634"/>
      <c r="Q1634"/>
      <c r="R1634"/>
    </row>
    <row r="1635" spans="1:25" ht="23.35" x14ac:dyDescent="0.8">
      <c r="A1635" s="21" t="s">
        <v>0</v>
      </c>
      <c r="B1635" s="21" t="str">
        <f>IFERROR(VLOOKUP(C1635,'Data Transformation'!$L$6:$M$426,2,FALSE),"")</f>
        <v/>
      </c>
      <c r="C1635" s="21">
        <f>C1611+1</f>
        <v>68</v>
      </c>
      <c r="D1635" s="21"/>
      <c r="E1635" s="21"/>
      <c r="F1635" s="21"/>
      <c r="G1635" s="21"/>
      <c r="H1635" s="22"/>
      <c r="I1635" s="22"/>
      <c r="J1635" s="22"/>
      <c r="K1635" s="21"/>
      <c r="L1635" s="21" t="str">
        <f>B1635</f>
        <v/>
      </c>
      <c r="M1635" s="23" t="e">
        <f>INDEX('Data Transformation'!$O$4:$O$424,MATCH($B1635,'Data Transformation'!$M$4:$M$424,0),MATCH($M$2,'Data Transformation'!$O$3,0))</f>
        <v>#N/A</v>
      </c>
      <c r="N1635" s="27" t="e">
        <f>IF('Input and Summary Results'!$J$16="minimum",'Bin Analysis'!X1636/(M1635-1),'Bin Analysis'!Y1635/('Bin Analysis'!M1635-1))</f>
        <v>#N/A</v>
      </c>
      <c r="O1635" s="27" t="e">
        <f>IF(M1635=FALSE,NA(),(VLOOKUP(1,C1638:K1657,4,FALSE))/(M1635-1))</f>
        <v>#N/A</v>
      </c>
      <c r="P1635" s="27" t="e">
        <f>IF(M1635=FALSE,NA(),SUM(J1638:J1657)/Weighting!$S$5)</f>
        <v>#N/A</v>
      </c>
      <c r="Q1635" s="27" t="e">
        <f>IF(M1635=FALSE,NA(),SUM(K1638:K1657)/Weighting!$S$6)</f>
        <v>#N/A</v>
      </c>
      <c r="R1635" s="27" t="e">
        <f>IF(M1635=FALSE,NA(),(VLOOKUP(1,G1638:K1657,3,FALSE))/(M1635-1))</f>
        <v>#N/A</v>
      </c>
      <c r="S1635" s="22" t="e">
        <f>IF(M1635=FALSE,NA(),IF(SUM(J1638:J1657)=2,"yes","no"))</f>
        <v>#N/A</v>
      </c>
      <c r="X1635" s="2" cm="2">
        <f t="array" ref="X1635:X1636">FREQUENCY(IF('Data Transformation'!$B$425:$B$6424='Bin Analysis'!L1635,'Data Transformation'!$G$425:$G$6424),'Data Transformation'!$U$11)</f>
        <v>0</v>
      </c>
      <c r="Y1635" s="2" cm="2">
        <f t="array" ref="Y1635:Y1636">FREQUENCY(IF('Data Transformation'!$B$425:$B$6424='Bin Analysis'!L1635,'Data Transformation'!$G$425:$G$6424),'Data Transformation'!$U$12)</f>
        <v>0</v>
      </c>
    </row>
    <row r="1636" spans="1:25" x14ac:dyDescent="0.55000000000000004">
      <c r="A1636" s="14" t="s">
        <v>67</v>
      </c>
      <c r="B1636" t="s">
        <v>47</v>
      </c>
      <c r="C1636" t="s">
        <v>5</v>
      </c>
      <c r="D1636" t="s">
        <v>100</v>
      </c>
      <c r="E1636" t="s">
        <v>101</v>
      </c>
      <c r="F1636" t="s">
        <v>102</v>
      </c>
      <c r="G1636" t="s">
        <v>70</v>
      </c>
      <c r="H1636" t="s">
        <v>31</v>
      </c>
      <c r="I1636" t="s">
        <v>32</v>
      </c>
      <c r="J1636" t="s">
        <v>46</v>
      </c>
      <c r="K1636" s="14" t="s">
        <v>45</v>
      </c>
      <c r="M1636" s="14"/>
      <c r="X1636" s="2">
        <v>0</v>
      </c>
      <c r="Y1636" s="2">
        <v>0</v>
      </c>
    </row>
    <row r="1637" spans="1:25" x14ac:dyDescent="0.55000000000000004">
      <c r="A1637" s="32"/>
      <c r="D1637" t="e">
        <f>IF(C1637=1,'Data Transformation'!$G$3+0.5*'Data Transformation'!$W$25,IF(C1638=1,D1638-'Data Transformation'!$W$25,FALSE))</f>
        <v>#NUM!</v>
      </c>
      <c r="E1637">
        <f t="array" ref="E1637">IF(ISLOGICAL(D1637),"",FREQUENCY(IF('Data Transformation'!$B$425:$B$8425='Bin Analysis'!$B1635,'Data Transformation'!$G$425:$G$8425),D1637))</f>
        <v>2001</v>
      </c>
      <c r="F1637" t="e">
        <f>IF(ISLOGICAL(D1637),"",E1637-E1636)</f>
        <v>#VALUE!</v>
      </c>
      <c r="M1637" s="14"/>
    </row>
    <row r="1638" spans="1:25" x14ac:dyDescent="0.55000000000000004">
      <c r="A1638" s="32" t="e">
        <f>IF(Weighting!$P$6&gt;0,B1638,"")</f>
        <v>#NUM!</v>
      </c>
      <c r="B1638" t="e">
        <f>Weighting!$C$6</f>
        <v>#DIV/0!</v>
      </c>
      <c r="C1638" t="e">
        <f>Weighting!$F$6</f>
        <v>#NUM!</v>
      </c>
      <c r="D1638" t="e">
        <f>IF(C1638=1,'Data Transformation'!$G$3+0.5*'Data Transformation'!$W$25,IF(C1639=1,D1639-'Data Transformation'!$W$25,FALSE))</f>
        <v>#NUM!</v>
      </c>
      <c r="E1638">
        <f t="array" ref="E1638">IF(ISLOGICAL(D1638),"",FREQUENCY(IF('Data Transformation'!$B$425:$B$8425='Bin Analysis'!$B1635,'Data Transformation'!$G$425:$G$8425),D1638))</f>
        <v>2001</v>
      </c>
      <c r="F1638">
        <f>IF(ISLOGICAL(D1638),"",E1638-E1637)</f>
        <v>0</v>
      </c>
      <c r="G1638">
        <f>Weighting!$H$6</f>
        <v>1</v>
      </c>
      <c r="H1638">
        <f t="array" ref="H1638">FREQUENCY(IF('Data Transformation'!$B$4:$B$8425=B1635,'Data Transformation'!$G$4:$G$8425),'Bin Analysis'!$B1638)</f>
        <v>2073</v>
      </c>
      <c r="I1638">
        <f>H1638-H1637</f>
        <v>2073</v>
      </c>
      <c r="J1638">
        <f>IF(I1638=0,0,1)</f>
        <v>1</v>
      </c>
      <c r="K1638" t="e">
        <f>J1638*Weighting!$W$6</f>
        <v>#NUM!</v>
      </c>
      <c r="M1638" s="14"/>
    </row>
    <row r="1639" spans="1:25" x14ac:dyDescent="0.55000000000000004">
      <c r="A1639" s="32" t="str">
        <f>IF(Weighting!$P$7&gt;0,B1639,"")</f>
        <v/>
      </c>
      <c r="B1639" t="e">
        <f>Weighting!$C$7</f>
        <v>#DIV/0!</v>
      </c>
      <c r="C1639" t="e">
        <f>Weighting!$F$7</f>
        <v>#NUM!</v>
      </c>
      <c r="D1639" t="e">
        <f>IF(C1639=1,'Data Transformation'!$G$3+0.5*'Data Transformation'!$W$25,IF(C1640=1,D1640-'Data Transformation'!$W$25,FALSE))</f>
        <v>#NUM!</v>
      </c>
      <c r="E1639">
        <f t="array" ref="E1639">IF(ISLOGICAL(D1639),"",FREQUENCY(IF('Data Transformation'!$B$425:$B$8425='Bin Analysis'!$B1635,'Data Transformation'!$G$425:$G$8425),D1639))</f>
        <v>2001</v>
      </c>
      <c r="F1639">
        <f t="shared" ref="F1639:F1657" si="204">IF(ISLOGICAL(D1639),"",E1639-E1638)</f>
        <v>0</v>
      </c>
      <c r="G1639">
        <f>Weighting!$H$7</f>
        <v>0</v>
      </c>
      <c r="H1639">
        <f t="array" ref="H1639">FREQUENCY(IF('Data Transformation'!$B$4:$B$8425=B1635,'Data Transformation'!$G$4:$G$8425),'Bin Analysis'!$B1639)</f>
        <v>2073</v>
      </c>
      <c r="I1639">
        <f t="shared" ref="I1639:I1657" si="205">H1639-H1638</f>
        <v>0</v>
      </c>
      <c r="J1639">
        <f>IF(I1639=0,0,1)</f>
        <v>0</v>
      </c>
      <c r="K1639">
        <f>J1639*Weighting!$W$7</f>
        <v>0</v>
      </c>
      <c r="M1639" s="14"/>
    </row>
    <row r="1640" spans="1:25" x14ac:dyDescent="0.55000000000000004">
      <c r="A1640" s="32" t="str">
        <f>IF(Weighting!$P$8&gt;0,B1640,"")</f>
        <v/>
      </c>
      <c r="B1640" t="e">
        <f>Weighting!$C$8</f>
        <v>#DIV/0!</v>
      </c>
      <c r="C1640" t="e">
        <f>Weighting!$F$8</f>
        <v>#NUM!</v>
      </c>
      <c r="D1640" t="e">
        <f>IF(C1640=1,'Data Transformation'!$G$3+0.5*'Data Transformation'!$W$25,IF(C1641=1,D1641-'Data Transformation'!$W$25,FALSE))</f>
        <v>#NUM!</v>
      </c>
      <c r="E1640">
        <f t="array" ref="E1640">IF(ISLOGICAL(D1640),"",FREQUENCY(IF('Data Transformation'!$B$425:$B$8425='Bin Analysis'!$B1635,'Data Transformation'!$G$425:$G$8425),D1640))</f>
        <v>2001</v>
      </c>
      <c r="F1640">
        <f t="shared" si="204"/>
        <v>0</v>
      </c>
      <c r="G1640">
        <f>Weighting!$H$8</f>
        <v>0</v>
      </c>
      <c r="H1640">
        <f t="array" ref="H1640">FREQUENCY(IF('Data Transformation'!$B$4:$B$8425=B1635,'Data Transformation'!$G$4:$G$8425),'Bin Analysis'!$B1640)</f>
        <v>2073</v>
      </c>
      <c r="I1640">
        <f t="shared" si="205"/>
        <v>0</v>
      </c>
      <c r="J1640">
        <f t="shared" ref="J1640:J1657" si="206">IF(I1640=0,0,1)</f>
        <v>0</v>
      </c>
      <c r="K1640">
        <f>J1640*Weighting!$W$8</f>
        <v>0</v>
      </c>
      <c r="M1640" s="14"/>
    </row>
    <row r="1641" spans="1:25" x14ac:dyDescent="0.55000000000000004">
      <c r="A1641" s="32" t="str">
        <f>IF(Weighting!$P$9&gt;0,B1641,"")</f>
        <v/>
      </c>
      <c r="B1641" s="50" t="e">
        <f>Weighting!$C$9</f>
        <v>#DIV/0!</v>
      </c>
      <c r="C1641" t="e">
        <f>Weighting!$F$9</f>
        <v>#NUM!</v>
      </c>
      <c r="D1641" t="e">
        <f>IF(C1641=1,'Data Transformation'!$G$3+0.5*'Data Transformation'!$W$25,IF(C1642=1,D1642-'Data Transformation'!$W$25,FALSE))</f>
        <v>#NUM!</v>
      </c>
      <c r="E1641">
        <f t="array" ref="E1641">IF(ISLOGICAL(D1641),"",FREQUENCY(IF('Data Transformation'!$B$425:$B$8425='Bin Analysis'!$B1635,'Data Transformation'!$G$425:$G$8425),D1641))</f>
        <v>2001</v>
      </c>
      <c r="F1641">
        <f t="shared" si="204"/>
        <v>0</v>
      </c>
      <c r="G1641">
        <f>Weighting!$H$9</f>
        <v>0</v>
      </c>
      <c r="H1641">
        <f t="array" ref="H1641">FREQUENCY(IF('Data Transformation'!$B$4:$B$8425=B1635,'Data Transformation'!$G$4:$G$8425),'Bin Analysis'!$B1641)</f>
        <v>2073</v>
      </c>
      <c r="I1641">
        <f t="shared" si="205"/>
        <v>0</v>
      </c>
      <c r="J1641">
        <f t="shared" si="206"/>
        <v>0</v>
      </c>
      <c r="K1641">
        <f>J1641*Weighting!$W$9</f>
        <v>0</v>
      </c>
      <c r="M1641" s="14"/>
    </row>
    <row r="1642" spans="1:25" x14ac:dyDescent="0.55000000000000004">
      <c r="A1642" s="32" t="str">
        <f>IF(Weighting!$P$10&gt;0,B1642,"")</f>
        <v/>
      </c>
      <c r="B1642" t="e">
        <f>Weighting!$C$10</f>
        <v>#DIV/0!</v>
      </c>
      <c r="C1642" t="e">
        <f>Weighting!$F$10</f>
        <v>#NUM!</v>
      </c>
      <c r="D1642" t="e">
        <f>IF(C1642=1,'Data Transformation'!$G$3+0.5*'Data Transformation'!$W$25,IF(C1643=1,D1643-'Data Transformation'!$W$25,FALSE))</f>
        <v>#NUM!</v>
      </c>
      <c r="E1642">
        <f t="array" ref="E1642">IF(ISLOGICAL(D1642),"",FREQUENCY(IF('Data Transformation'!$B$425:$B$8425='Bin Analysis'!$B1635,'Data Transformation'!$G$425:$G$8425),D1642))</f>
        <v>2001</v>
      </c>
      <c r="F1642">
        <f t="shared" si="204"/>
        <v>0</v>
      </c>
      <c r="G1642">
        <f>Weighting!$H$10</f>
        <v>0</v>
      </c>
      <c r="H1642">
        <f t="array" ref="H1642">FREQUENCY(IF('Data Transformation'!$B$4:$B$8425=B1635,'Data Transformation'!$G$4:$G$8425),'Bin Analysis'!$B1642)</f>
        <v>2073</v>
      </c>
      <c r="I1642">
        <f t="shared" si="205"/>
        <v>0</v>
      </c>
      <c r="J1642">
        <f t="shared" si="206"/>
        <v>0</v>
      </c>
      <c r="K1642">
        <f>J1642*Weighting!$W$10</f>
        <v>0</v>
      </c>
      <c r="M1642" s="14"/>
    </row>
    <row r="1643" spans="1:25" x14ac:dyDescent="0.55000000000000004">
      <c r="A1643" s="32" t="str">
        <f>IF(Weighting!$P$11&gt;0,B1643,"")</f>
        <v/>
      </c>
      <c r="B1643" t="e">
        <f>Weighting!$C$11</f>
        <v>#DIV/0!</v>
      </c>
      <c r="C1643" t="e">
        <f>Weighting!$F$11</f>
        <v>#NUM!</v>
      </c>
      <c r="D1643" t="e">
        <f>IF(C1643=1,'Data Transformation'!$G$3+0.5*'Data Transformation'!$W$25,IF(C1644=1,D1644-'Data Transformation'!$W$25,FALSE))</f>
        <v>#NUM!</v>
      </c>
      <c r="E1643">
        <f t="array" ref="E1643">IF(ISLOGICAL(D1643),"",FREQUENCY(IF('Data Transformation'!$B$425:$B$8425='Bin Analysis'!$B1635,'Data Transformation'!$G$425:$G$8425),D1643))</f>
        <v>2001</v>
      </c>
      <c r="F1643">
        <f t="shared" si="204"/>
        <v>0</v>
      </c>
      <c r="G1643">
        <f>Weighting!$H$11</f>
        <v>0</v>
      </c>
      <c r="H1643">
        <f t="array" ref="H1643">FREQUENCY(IF('Data Transformation'!$B$4:$B$8425=B1635,'Data Transformation'!$G$4:$G$8425),'Bin Analysis'!$B1643)</f>
        <v>2073</v>
      </c>
      <c r="I1643">
        <f t="shared" si="205"/>
        <v>0</v>
      </c>
      <c r="J1643">
        <f t="shared" si="206"/>
        <v>0</v>
      </c>
      <c r="K1643">
        <f>J1643*Weighting!$W$11</f>
        <v>0</v>
      </c>
      <c r="M1643" s="14"/>
    </row>
    <row r="1644" spans="1:25" x14ac:dyDescent="0.55000000000000004">
      <c r="A1644" s="32" t="str">
        <f>IF(Weighting!$P$12&gt;0,B1644,"")</f>
        <v/>
      </c>
      <c r="B1644" t="e">
        <f>Weighting!$C$12</f>
        <v>#DIV/0!</v>
      </c>
      <c r="C1644" t="e">
        <f>Weighting!$F$12</f>
        <v>#NUM!</v>
      </c>
      <c r="D1644" t="e">
        <f>IF(C1644=1,'Data Transformation'!$G$3+0.5*'Data Transformation'!$W$25,IF(C1645=1,D1645-'Data Transformation'!$W$25,FALSE))</f>
        <v>#NUM!</v>
      </c>
      <c r="E1644">
        <f t="array" ref="E1644">IF(ISLOGICAL(D1644),"",FREQUENCY(IF('Data Transformation'!$B$425:$B$8425='Bin Analysis'!$B1635,'Data Transformation'!$G$425:$G$8425),D1644))</f>
        <v>2001</v>
      </c>
      <c r="F1644">
        <f t="shared" si="204"/>
        <v>0</v>
      </c>
      <c r="G1644">
        <f>Weighting!$H$12</f>
        <v>0</v>
      </c>
      <c r="H1644">
        <f t="array" ref="H1644">FREQUENCY(IF('Data Transformation'!$B$4:$B$8425=B1635,'Data Transformation'!$G$4:$G$8425),'Bin Analysis'!$B1644)</f>
        <v>2073</v>
      </c>
      <c r="I1644">
        <f t="shared" si="205"/>
        <v>0</v>
      </c>
      <c r="J1644">
        <f t="shared" si="206"/>
        <v>0</v>
      </c>
      <c r="K1644">
        <f>J1644*Weighting!$W$12</f>
        <v>0</v>
      </c>
      <c r="M1644" s="14"/>
    </row>
    <row r="1645" spans="1:25" x14ac:dyDescent="0.55000000000000004">
      <c r="A1645" s="32" t="str">
        <f>IF(Weighting!$P$13&gt;0,B1645,"")</f>
        <v/>
      </c>
      <c r="B1645" t="e">
        <f>Weighting!$C$13</f>
        <v>#DIV/0!</v>
      </c>
      <c r="C1645" t="e">
        <f>Weighting!$F$13</f>
        <v>#NUM!</v>
      </c>
      <c r="D1645" t="e">
        <f>IF(C1645=1,'Data Transformation'!$G$3+0.5*'Data Transformation'!$W$25,IF(C1646=1,D1646-'Data Transformation'!$W$25,FALSE))</f>
        <v>#NUM!</v>
      </c>
      <c r="E1645">
        <f t="array" ref="E1645">IF(ISLOGICAL(D1645),"",FREQUENCY(IF('Data Transformation'!$B$425:$B$8425='Bin Analysis'!$B1635,'Data Transformation'!$G$425:$G$8425),D1645))</f>
        <v>2001</v>
      </c>
      <c r="F1645">
        <f t="shared" si="204"/>
        <v>0</v>
      </c>
      <c r="G1645">
        <f>Weighting!$H$13</f>
        <v>0</v>
      </c>
      <c r="H1645">
        <f t="array" ref="H1645">FREQUENCY(IF('Data Transformation'!$B$4:$B$8425=B1635,'Data Transformation'!$G$4:$G$8425),'Bin Analysis'!$B1645)</f>
        <v>2073</v>
      </c>
      <c r="I1645">
        <f t="shared" si="205"/>
        <v>0</v>
      </c>
      <c r="J1645">
        <f t="shared" si="206"/>
        <v>0</v>
      </c>
      <c r="K1645">
        <f>J1645*Weighting!$W$13</f>
        <v>0</v>
      </c>
      <c r="M1645" s="14"/>
    </row>
    <row r="1646" spans="1:25" x14ac:dyDescent="0.55000000000000004">
      <c r="A1646" s="32" t="str">
        <f>IF(Weighting!$P$14&gt;0,B1646,"")</f>
        <v/>
      </c>
      <c r="B1646" t="e">
        <f>Weighting!$C$14</f>
        <v>#DIV/0!</v>
      </c>
      <c r="C1646" t="e">
        <f>Weighting!$F$14</f>
        <v>#NUM!</v>
      </c>
      <c r="D1646" t="e">
        <f>IF(C1646=1,'Data Transformation'!$G$3+0.5*'Data Transformation'!$W$25,IF(C1647=1,D1647-'Data Transformation'!$W$25,FALSE))</f>
        <v>#NUM!</v>
      </c>
      <c r="E1646">
        <f t="array" ref="E1646">IF(ISLOGICAL(D1646),"",FREQUENCY(IF('Data Transformation'!$B$425:$B$8425='Bin Analysis'!$B1635,'Data Transformation'!$G$425:$G$8425),D1646))</f>
        <v>2001</v>
      </c>
      <c r="F1646">
        <f t="shared" si="204"/>
        <v>0</v>
      </c>
      <c r="G1646">
        <f>Weighting!$H$14</f>
        <v>0</v>
      </c>
      <c r="H1646">
        <f t="array" ref="H1646">FREQUENCY(IF('Data Transformation'!$B$4:$B$8425=B1635,'Data Transformation'!$G$4:$G$8425),'Bin Analysis'!$B1646)</f>
        <v>2073</v>
      </c>
      <c r="I1646">
        <f t="shared" si="205"/>
        <v>0</v>
      </c>
      <c r="J1646">
        <f t="shared" si="206"/>
        <v>0</v>
      </c>
      <c r="K1646">
        <f>J1646*Weighting!$W$14</f>
        <v>0</v>
      </c>
      <c r="M1646" s="14"/>
    </row>
    <row r="1647" spans="1:25" x14ac:dyDescent="0.55000000000000004">
      <c r="A1647" s="32" t="str">
        <f>IF(Weighting!$P$15&gt;0,B1647,"")</f>
        <v/>
      </c>
      <c r="B1647" t="e">
        <f>Weighting!$C$15</f>
        <v>#DIV/0!</v>
      </c>
      <c r="C1647" t="e">
        <f>Weighting!$F$15</f>
        <v>#NUM!</v>
      </c>
      <c r="D1647" t="e">
        <f>IF(C1647=1,'Data Transformation'!$G$3+0.5*'Data Transformation'!$W$25,IF(C1648=1,D1648-'Data Transformation'!$W$25,FALSE))</f>
        <v>#NUM!</v>
      </c>
      <c r="E1647">
        <f t="array" ref="E1647">IF(ISLOGICAL(D1647),"",FREQUENCY(IF('Data Transformation'!$B$425:$B$8425='Bin Analysis'!$B1635,'Data Transformation'!$G$425:$G$8425),D1647))</f>
        <v>2001</v>
      </c>
      <c r="F1647">
        <f t="shared" si="204"/>
        <v>0</v>
      </c>
      <c r="G1647">
        <f>Weighting!$H$15</f>
        <v>0</v>
      </c>
      <c r="H1647">
        <f t="array" ref="H1647">FREQUENCY(IF('Data Transformation'!$B$4:$B$8425=B1635,'Data Transformation'!$G$4:$G$8425),'Bin Analysis'!$B1647)</f>
        <v>2073</v>
      </c>
      <c r="I1647">
        <f t="shared" si="205"/>
        <v>0</v>
      </c>
      <c r="J1647">
        <f t="shared" si="206"/>
        <v>0</v>
      </c>
      <c r="K1647">
        <f>J1647*Weighting!$W$15</f>
        <v>0</v>
      </c>
      <c r="M1647" s="14"/>
    </row>
    <row r="1648" spans="1:25" x14ac:dyDescent="0.55000000000000004">
      <c r="A1648" s="32" t="str">
        <f>IF(Weighting!$P$16&gt;0,B1648,"")</f>
        <v/>
      </c>
      <c r="B1648" t="e">
        <f>Weighting!$C$16</f>
        <v>#DIV/0!</v>
      </c>
      <c r="C1648" t="e">
        <f>Weighting!$F$16</f>
        <v>#NUM!</v>
      </c>
      <c r="D1648" t="e">
        <f>IF(C1648=1,'Data Transformation'!$G$3+0.5*'Data Transformation'!$W$25,IF(C1649=1,D1649-'Data Transformation'!$W$25,FALSE))</f>
        <v>#NUM!</v>
      </c>
      <c r="E1648">
        <f t="array" ref="E1648">IF(ISLOGICAL(D1648),"",FREQUENCY(IF('Data Transformation'!$B$425:$B$8425='Bin Analysis'!$B1635,'Data Transformation'!$G$425:$G$8425),D1648))</f>
        <v>2001</v>
      </c>
      <c r="F1648">
        <f t="shared" si="204"/>
        <v>0</v>
      </c>
      <c r="G1648">
        <f>Weighting!$H$16</f>
        <v>0</v>
      </c>
      <c r="H1648">
        <f t="array" ref="H1648">FREQUENCY(IF('Data Transformation'!$B$4:$B$8425=B1635,'Data Transformation'!$G$4:$G$8425),'Bin Analysis'!$B1648)</f>
        <v>2073</v>
      </c>
      <c r="I1648">
        <f t="shared" si="205"/>
        <v>0</v>
      </c>
      <c r="J1648">
        <f t="shared" si="206"/>
        <v>0</v>
      </c>
      <c r="K1648">
        <f>J1648*Weighting!$W$16</f>
        <v>0</v>
      </c>
      <c r="M1648" s="14"/>
    </row>
    <row r="1649" spans="1:25" x14ac:dyDescent="0.55000000000000004">
      <c r="A1649" s="32" t="str">
        <f>IF(Weighting!$P$17&gt;0,B1649,"")</f>
        <v/>
      </c>
      <c r="B1649" t="e">
        <f>Weighting!$C$17</f>
        <v>#DIV/0!</v>
      </c>
      <c r="C1649" t="e">
        <f>Weighting!$F$17</f>
        <v>#NUM!</v>
      </c>
      <c r="D1649" t="e">
        <f>IF(C1649=1,'Data Transformation'!$G$3+0.5*'Data Transformation'!$W$25,IF(C1650=1,D1650-'Data Transformation'!$W$25,FALSE))</f>
        <v>#NUM!</v>
      </c>
      <c r="E1649">
        <f t="array" ref="E1649">IF(ISLOGICAL(D1649),"",FREQUENCY(IF('Data Transformation'!$B$425:$B$8425='Bin Analysis'!$B1635,'Data Transformation'!$G$425:$G$8425),D1649))</f>
        <v>2001</v>
      </c>
      <c r="F1649">
        <f t="shared" si="204"/>
        <v>0</v>
      </c>
      <c r="G1649">
        <f>Weighting!$H$17</f>
        <v>0</v>
      </c>
      <c r="H1649">
        <f t="array" ref="H1649">FREQUENCY(IF('Data Transformation'!$B$4:$B$8425=B1635,'Data Transformation'!$G$4:$G$8425),'Bin Analysis'!$B1649)</f>
        <v>2073</v>
      </c>
      <c r="I1649">
        <f t="shared" si="205"/>
        <v>0</v>
      </c>
      <c r="J1649">
        <f t="shared" si="206"/>
        <v>0</v>
      </c>
      <c r="K1649">
        <f>J1649*Weighting!$W$17</f>
        <v>0</v>
      </c>
      <c r="M1649" s="14"/>
    </row>
    <row r="1650" spans="1:25" x14ac:dyDescent="0.55000000000000004">
      <c r="A1650" s="32" t="str">
        <f>IF(Weighting!$P$18&gt;0,B1650,"")</f>
        <v/>
      </c>
      <c r="B1650" t="e">
        <f>Weighting!$C$18</f>
        <v>#DIV/0!</v>
      </c>
      <c r="C1650" t="e">
        <f>Weighting!$F$18</f>
        <v>#NUM!</v>
      </c>
      <c r="D1650" t="e">
        <f>IF(C1650=1,'Data Transformation'!$G$3+0.5*'Data Transformation'!$W$25,IF(C1651=1,D1651-'Data Transformation'!$W$25,FALSE))</f>
        <v>#NUM!</v>
      </c>
      <c r="E1650">
        <f t="array" ref="E1650">IF(ISLOGICAL(D1650),"",FREQUENCY(IF('Data Transformation'!$B$425:$B$8425='Bin Analysis'!$B1635,'Data Transformation'!$G$425:$G$8425),D1650))</f>
        <v>2001</v>
      </c>
      <c r="F1650">
        <f t="shared" si="204"/>
        <v>0</v>
      </c>
      <c r="G1650">
        <f>Weighting!$H$18</f>
        <v>0</v>
      </c>
      <c r="H1650">
        <f t="array" ref="H1650">FREQUENCY(IF('Data Transformation'!$B$4:$B$8425=B1635,'Data Transformation'!$G$4:$G$8425),'Bin Analysis'!$B1650)</f>
        <v>2073</v>
      </c>
      <c r="I1650">
        <f t="shared" si="205"/>
        <v>0</v>
      </c>
      <c r="J1650">
        <f t="shared" si="206"/>
        <v>0</v>
      </c>
      <c r="K1650">
        <f>J1650*Weighting!$W$18</f>
        <v>0</v>
      </c>
      <c r="M1650" s="14"/>
    </row>
    <row r="1651" spans="1:25" x14ac:dyDescent="0.55000000000000004">
      <c r="A1651" s="32" t="str">
        <f>IF(Weighting!$P$19&gt;0,B1651,"")</f>
        <v/>
      </c>
      <c r="B1651" t="e">
        <f>Weighting!$C$19</f>
        <v>#DIV/0!</v>
      </c>
      <c r="C1651" t="e">
        <f>Weighting!$F$19</f>
        <v>#NUM!</v>
      </c>
      <c r="D1651" t="e">
        <f>IF(C1651=1,'Data Transformation'!$G$3+0.5*'Data Transformation'!$W$25,IF(C1652=1,D1652-'Data Transformation'!$W$25,FALSE))</f>
        <v>#NUM!</v>
      </c>
      <c r="E1651">
        <f t="array" ref="E1651">IF(ISLOGICAL(D1651),"",FREQUENCY(IF('Data Transformation'!$B$425:$B$8425='Bin Analysis'!$B1635,'Data Transformation'!$G$425:$G$8425),D1651))</f>
        <v>2001</v>
      </c>
      <c r="F1651">
        <f t="shared" si="204"/>
        <v>0</v>
      </c>
      <c r="G1651">
        <f>Weighting!$H$19</f>
        <v>0</v>
      </c>
      <c r="H1651">
        <f t="array" ref="H1651">FREQUENCY(IF('Data Transformation'!$B$4:$B$8425=B1635,'Data Transformation'!$G$4:$G$8425),'Bin Analysis'!$B1651)</f>
        <v>2073</v>
      </c>
      <c r="I1651">
        <f t="shared" si="205"/>
        <v>0</v>
      </c>
      <c r="J1651">
        <f t="shared" si="206"/>
        <v>0</v>
      </c>
      <c r="K1651">
        <f>J1651*Weighting!$W$19</f>
        <v>0</v>
      </c>
      <c r="M1651" s="14"/>
    </row>
    <row r="1652" spans="1:25" x14ac:dyDescent="0.55000000000000004">
      <c r="A1652" s="32" t="str">
        <f>IF(Weighting!$P$20&gt;0,B1652,"")</f>
        <v/>
      </c>
      <c r="B1652" t="e">
        <f>Weighting!$C$20</f>
        <v>#DIV/0!</v>
      </c>
      <c r="C1652" t="e">
        <f>Weighting!$F$20</f>
        <v>#NUM!</v>
      </c>
      <c r="D1652" t="e">
        <f>IF(C1652=1,'Data Transformation'!$G$3+0.5*'Data Transformation'!$W$25,IF(C1653=1,D1653-'Data Transformation'!$W$25,FALSE))</f>
        <v>#NUM!</v>
      </c>
      <c r="E1652">
        <f t="array" ref="E1652">IF(ISLOGICAL(D1652),"",FREQUENCY(IF('Data Transformation'!$B$425:$B$8425='Bin Analysis'!$B1635,'Data Transformation'!$G$425:$G$8425),D1652))</f>
        <v>2001</v>
      </c>
      <c r="F1652">
        <f t="shared" si="204"/>
        <v>0</v>
      </c>
      <c r="G1652">
        <f>Weighting!$H$20</f>
        <v>0</v>
      </c>
      <c r="H1652">
        <f t="array" ref="H1652">FREQUENCY(IF('Data Transformation'!$B$4:$B$8425=B1635,'Data Transformation'!$G$4:$G$8425),'Bin Analysis'!$B1652)</f>
        <v>2073</v>
      </c>
      <c r="I1652">
        <f t="shared" si="205"/>
        <v>0</v>
      </c>
      <c r="J1652">
        <f t="shared" si="206"/>
        <v>0</v>
      </c>
      <c r="K1652">
        <f>J1652*Weighting!$W$20</f>
        <v>0</v>
      </c>
      <c r="M1652" s="14"/>
    </row>
    <row r="1653" spans="1:25" x14ac:dyDescent="0.55000000000000004">
      <c r="A1653" s="32" t="str">
        <f>IF(Weighting!$P$21&gt;0,B1653,"")</f>
        <v/>
      </c>
      <c r="B1653" t="e">
        <f>Weighting!$C$21</f>
        <v>#DIV/0!</v>
      </c>
      <c r="C1653" t="e">
        <f>Weighting!$F$21</f>
        <v>#NUM!</v>
      </c>
      <c r="D1653" t="e">
        <f>IF(C1653=1,'Data Transformation'!$G$3+0.5*'Data Transformation'!$W$25,IF(C1654=1,D1654-'Data Transformation'!$W$25,FALSE))</f>
        <v>#NUM!</v>
      </c>
      <c r="E1653">
        <f t="array" ref="E1653">IF(ISLOGICAL(D1653),"",FREQUENCY(IF('Data Transformation'!$B$425:$B$8425='Bin Analysis'!$B1635,'Data Transformation'!$G$425:$G$8425),D1653))</f>
        <v>2001</v>
      </c>
      <c r="F1653">
        <f t="shared" si="204"/>
        <v>0</v>
      </c>
      <c r="G1653">
        <f>Weighting!$H$21</f>
        <v>0</v>
      </c>
      <c r="H1653">
        <f t="array" ref="H1653">FREQUENCY(IF('Data Transformation'!$B$4:$B$8425=B1635,'Data Transformation'!$G$4:$G$8425),'Bin Analysis'!$B1653)</f>
        <v>2073</v>
      </c>
      <c r="I1653">
        <f t="shared" si="205"/>
        <v>0</v>
      </c>
      <c r="J1653">
        <f t="shared" si="206"/>
        <v>0</v>
      </c>
      <c r="K1653">
        <f>J1653*Weighting!$W$21</f>
        <v>0</v>
      </c>
      <c r="M1653" s="14"/>
    </row>
    <row r="1654" spans="1:25" x14ac:dyDescent="0.55000000000000004">
      <c r="A1654" s="32" t="str">
        <f>IF(Weighting!$P$22&gt;0,B1654,"")</f>
        <v/>
      </c>
      <c r="B1654" t="e">
        <f>Weighting!$C$22</f>
        <v>#DIV/0!</v>
      </c>
      <c r="C1654" t="e">
        <f>Weighting!$F$22</f>
        <v>#NUM!</v>
      </c>
      <c r="D1654" t="e">
        <f>IF(C1654=1,'Data Transformation'!$G$3+0.5*'Data Transformation'!$W$25,IF(C1655=1,D1655-'Data Transformation'!$W$25,FALSE))</f>
        <v>#NUM!</v>
      </c>
      <c r="E1654">
        <f t="array" ref="E1654">IF(ISLOGICAL(D1654),"",FREQUENCY(IF('Data Transformation'!$B$425:$B$8425='Bin Analysis'!$B1635,'Data Transformation'!$G$425:$G$8425),D1654))</f>
        <v>2001</v>
      </c>
      <c r="F1654">
        <f t="shared" si="204"/>
        <v>0</v>
      </c>
      <c r="G1654">
        <f>Weighting!$H$22</f>
        <v>0</v>
      </c>
      <c r="H1654">
        <f t="array" ref="H1654">FREQUENCY(IF('Data Transformation'!$B$4:$B$8425=B1635,'Data Transformation'!$G$4:$G$8425),'Bin Analysis'!$B1654)</f>
        <v>2073</v>
      </c>
      <c r="I1654">
        <f t="shared" si="205"/>
        <v>0</v>
      </c>
      <c r="J1654">
        <f t="shared" si="206"/>
        <v>0</v>
      </c>
      <c r="K1654">
        <f>J1654*Weighting!$W$22</f>
        <v>0</v>
      </c>
      <c r="M1654" s="14"/>
    </row>
    <row r="1655" spans="1:25" x14ac:dyDescent="0.55000000000000004">
      <c r="A1655" s="32" t="str">
        <f>IF(Weighting!$P$23&gt;0,B1655,"")</f>
        <v/>
      </c>
      <c r="B1655" t="e">
        <f>Weighting!$C$23</f>
        <v>#DIV/0!</v>
      </c>
      <c r="C1655" t="e">
        <f>Weighting!$F$23</f>
        <v>#NUM!</v>
      </c>
      <c r="D1655" t="e">
        <f>IF(C1655=1,'Data Transformation'!$G$3+0.5*'Data Transformation'!$W$25,IF(C1656=1,D1656-'Data Transformation'!$W$25,FALSE))</f>
        <v>#NUM!</v>
      </c>
      <c r="E1655">
        <f t="array" ref="E1655">IF(ISLOGICAL(D1655),"",FREQUENCY(IF('Data Transformation'!$B$425:$B$8425='Bin Analysis'!$B1635,'Data Transformation'!$G$425:$G$8425),D1655))</f>
        <v>2001</v>
      </c>
      <c r="F1655">
        <f t="shared" si="204"/>
        <v>0</v>
      </c>
      <c r="G1655">
        <f>Weighting!$H$23</f>
        <v>0</v>
      </c>
      <c r="H1655">
        <f t="array" ref="H1655">FREQUENCY(IF('Data Transformation'!$B$4:$B$8425=B1635,'Data Transformation'!$G$4:$G$8425),'Bin Analysis'!$B1655)</f>
        <v>2073</v>
      </c>
      <c r="I1655">
        <f t="shared" si="205"/>
        <v>0</v>
      </c>
      <c r="J1655">
        <f t="shared" si="206"/>
        <v>0</v>
      </c>
      <c r="K1655">
        <f>J1655*Weighting!$W$23</f>
        <v>0</v>
      </c>
      <c r="M1655" s="14"/>
    </row>
    <row r="1656" spans="1:25" x14ac:dyDescent="0.55000000000000004">
      <c r="A1656" s="32" t="str">
        <f>IF(Weighting!$P$24&gt;0,B1656,"")</f>
        <v/>
      </c>
      <c r="B1656" t="e">
        <f>Weighting!$C$24</f>
        <v>#DIV/0!</v>
      </c>
      <c r="C1656" t="e">
        <f>Weighting!$F$24</f>
        <v>#NUM!</v>
      </c>
      <c r="D1656" t="e">
        <f>IF(C1656=1,'Data Transformation'!$G$3+0.5*'Data Transformation'!$W$25,IF(C1657=1,D1657-'Data Transformation'!$W$25,FALSE))</f>
        <v>#NUM!</v>
      </c>
      <c r="E1656">
        <f t="array" ref="E1656">IF(ISLOGICAL(D1656),"",FREQUENCY(IF('Data Transformation'!$B$425:$B$8425='Bin Analysis'!$B1635,'Data Transformation'!$G$425:$G$8425),D1656))</f>
        <v>2001</v>
      </c>
      <c r="F1656">
        <f t="shared" si="204"/>
        <v>0</v>
      </c>
      <c r="G1656">
        <f>Weighting!$H$24</f>
        <v>0</v>
      </c>
      <c r="H1656">
        <f t="array" ref="H1656">FREQUENCY(IF('Data Transformation'!$B$4:$B$8425=B1635,'Data Transformation'!$G$4:$G$8425),'Bin Analysis'!$B1656)</f>
        <v>2073</v>
      </c>
      <c r="I1656">
        <f t="shared" si="205"/>
        <v>0</v>
      </c>
      <c r="J1656">
        <f t="shared" si="206"/>
        <v>0</v>
      </c>
      <c r="K1656">
        <f>J1656*Weighting!$W$24</f>
        <v>0</v>
      </c>
      <c r="M1656" s="14"/>
    </row>
    <row r="1657" spans="1:25" x14ac:dyDescent="0.55000000000000004">
      <c r="A1657" s="32" t="str">
        <f>IF(Weighting!$P$25&gt;0,B1657,"")</f>
        <v/>
      </c>
      <c r="B1657" t="e">
        <f>Weighting!$C$25</f>
        <v>#DIV/0!</v>
      </c>
      <c r="C1657" t="e">
        <f>Weighting!$F$25</f>
        <v>#NUM!</v>
      </c>
      <c r="D1657" t="e">
        <f>IF(C1657=1,'Data Transformation'!$G$3+0.5*'Data Transformation'!$W$25,IF(C1658=1,D1658-'Data Transformation'!$W$25,FALSE))</f>
        <v>#NUM!</v>
      </c>
      <c r="E1657">
        <f t="array" ref="E1657">IF(ISLOGICAL(D1657),"",FREQUENCY(IF('Data Transformation'!$B$425:$B$8425='Bin Analysis'!$B1635,'Data Transformation'!$G$425:$G$8425),D1657))</f>
        <v>2001</v>
      </c>
      <c r="F1657">
        <f t="shared" si="204"/>
        <v>0</v>
      </c>
      <c r="G1657">
        <f>Weighting!$H$25</f>
        <v>0</v>
      </c>
      <c r="H1657">
        <f t="array" ref="H1657">FREQUENCY(IF('Data Transformation'!$B$4:$B$8425=B1635,'Data Transformation'!$G$4:$G$8425),'Bin Analysis'!$B1657)</f>
        <v>2073</v>
      </c>
      <c r="I1657">
        <f t="shared" si="205"/>
        <v>0</v>
      </c>
      <c r="J1657">
        <f t="shared" si="206"/>
        <v>0</v>
      </c>
      <c r="K1657">
        <f>J1657*Weighting!$W$25</f>
        <v>0</v>
      </c>
      <c r="M1657" s="14"/>
    </row>
    <row r="1658" spans="1:25" x14ac:dyDescent="0.55000000000000004">
      <c r="O1658"/>
      <c r="P1658"/>
      <c r="Q1658"/>
      <c r="R1658"/>
    </row>
    <row r="1659" spans="1:25" ht="23.35" x14ac:dyDescent="0.8">
      <c r="A1659" s="21" t="s">
        <v>0</v>
      </c>
      <c r="B1659" s="21" t="str">
        <f>IFERROR(VLOOKUP(C1659,'Data Transformation'!$L$6:$M$426,2,FALSE),"")</f>
        <v/>
      </c>
      <c r="C1659" s="21">
        <f>C1635+1</f>
        <v>69</v>
      </c>
      <c r="D1659" s="21"/>
      <c r="E1659" s="21"/>
      <c r="F1659" s="21"/>
      <c r="G1659" s="21"/>
      <c r="H1659" s="22"/>
      <c r="I1659" s="22"/>
      <c r="J1659" s="22"/>
      <c r="K1659" s="21"/>
      <c r="L1659" s="21" t="str">
        <f>B1659</f>
        <v/>
      </c>
      <c r="M1659" s="23" t="e">
        <f>INDEX('Data Transformation'!$O$4:$O$424,MATCH($B1659,'Data Transformation'!$M$4:$M$424,0),MATCH($M$2,'Data Transformation'!$O$3,0))</f>
        <v>#N/A</v>
      </c>
      <c r="N1659" s="27" t="e">
        <f>IF('Input and Summary Results'!$J$16="minimum",'Bin Analysis'!X1660/(M1659-1),'Bin Analysis'!Y1659/('Bin Analysis'!M1659-1))</f>
        <v>#N/A</v>
      </c>
      <c r="O1659" s="27" t="e">
        <f>IF(M1659=FALSE,NA(),(VLOOKUP(1,C1662:K1681,4,FALSE))/(M1659-1))</f>
        <v>#N/A</v>
      </c>
      <c r="P1659" s="27" t="e">
        <f>IF(M1659=FALSE,NA(),SUM(J1662:J1681)/Weighting!$S$5)</f>
        <v>#N/A</v>
      </c>
      <c r="Q1659" s="27" t="e">
        <f>IF(M1659=FALSE,NA(),SUM(K1662:K1681)/Weighting!$S$6)</f>
        <v>#N/A</v>
      </c>
      <c r="R1659" s="27" t="e">
        <f>IF(M1659=FALSE,NA(),(VLOOKUP(1,G1662:K1681,3,FALSE))/(M1659-1))</f>
        <v>#N/A</v>
      </c>
      <c r="S1659" s="22" t="e">
        <f>IF(M1659=FALSE,NA(),IF(SUM(J1662:J1681)=2,"yes","no"))</f>
        <v>#N/A</v>
      </c>
      <c r="X1659" s="2" cm="2">
        <f t="array" ref="X1659:X1660">FREQUENCY(IF('Data Transformation'!$B$425:$B$6424='Bin Analysis'!L1659,'Data Transformation'!$G$425:$G$6424),'Data Transformation'!$U$11)</f>
        <v>0</v>
      </c>
      <c r="Y1659" s="2" cm="2">
        <f t="array" ref="Y1659:Y1660">FREQUENCY(IF('Data Transformation'!$B$425:$B$6424='Bin Analysis'!L1659,'Data Transformation'!$G$425:$G$6424),'Data Transformation'!$U$12)</f>
        <v>0</v>
      </c>
    </row>
    <row r="1660" spans="1:25" x14ac:dyDescent="0.55000000000000004">
      <c r="A1660" s="14" t="s">
        <v>67</v>
      </c>
      <c r="B1660" t="s">
        <v>47</v>
      </c>
      <c r="C1660" t="s">
        <v>5</v>
      </c>
      <c r="D1660" t="s">
        <v>100</v>
      </c>
      <c r="E1660" t="s">
        <v>101</v>
      </c>
      <c r="F1660" t="s">
        <v>102</v>
      </c>
      <c r="G1660" t="s">
        <v>70</v>
      </c>
      <c r="H1660" t="s">
        <v>31</v>
      </c>
      <c r="I1660" t="s">
        <v>32</v>
      </c>
      <c r="J1660" t="s">
        <v>46</v>
      </c>
      <c r="K1660" s="14" t="s">
        <v>45</v>
      </c>
      <c r="M1660" s="14"/>
      <c r="X1660" s="2">
        <v>0</v>
      </c>
      <c r="Y1660" s="2">
        <v>0</v>
      </c>
    </row>
    <row r="1661" spans="1:25" x14ac:dyDescent="0.55000000000000004">
      <c r="A1661" s="32"/>
      <c r="D1661" t="e">
        <f>IF(C1661=1,'Data Transformation'!$G$3+0.5*'Data Transformation'!$W$25,IF(C1662=1,D1662-'Data Transformation'!$W$25,FALSE))</f>
        <v>#NUM!</v>
      </c>
      <c r="E1661">
        <f t="array" ref="E1661">IF(ISLOGICAL(D1661),"",FREQUENCY(IF('Data Transformation'!$B$425:$B$8425='Bin Analysis'!$B1659,'Data Transformation'!$G$425:$G$8425),D1661))</f>
        <v>2001</v>
      </c>
      <c r="F1661" t="e">
        <f>IF(ISLOGICAL(D1661),"",E1661-E1660)</f>
        <v>#VALUE!</v>
      </c>
      <c r="M1661" s="14"/>
    </row>
    <row r="1662" spans="1:25" x14ac:dyDescent="0.55000000000000004">
      <c r="A1662" s="32" t="e">
        <f>IF(Weighting!$P$6&gt;0,B1662,"")</f>
        <v>#NUM!</v>
      </c>
      <c r="B1662" t="e">
        <f>Weighting!$C$6</f>
        <v>#DIV/0!</v>
      </c>
      <c r="C1662" t="e">
        <f>Weighting!$F$6</f>
        <v>#NUM!</v>
      </c>
      <c r="D1662" t="e">
        <f>IF(C1662=1,'Data Transformation'!$G$3+0.5*'Data Transformation'!$W$25,IF(C1663=1,D1663-'Data Transformation'!$W$25,FALSE))</f>
        <v>#NUM!</v>
      </c>
      <c r="E1662">
        <f t="array" ref="E1662">IF(ISLOGICAL(D1662),"",FREQUENCY(IF('Data Transformation'!$B$425:$B$8425='Bin Analysis'!$B1659,'Data Transformation'!$G$425:$G$8425),D1662))</f>
        <v>2001</v>
      </c>
      <c r="F1662">
        <f>IF(ISLOGICAL(D1662),"",E1662-E1661)</f>
        <v>0</v>
      </c>
      <c r="G1662">
        <f>Weighting!$H$6</f>
        <v>1</v>
      </c>
      <c r="H1662">
        <f t="array" ref="H1662">FREQUENCY(IF('Data Transformation'!$B$4:$B$8425=B1659,'Data Transformation'!$G$4:$G$8425),'Bin Analysis'!$B1662)</f>
        <v>2073</v>
      </c>
      <c r="I1662">
        <f>H1662-H1661</f>
        <v>2073</v>
      </c>
      <c r="J1662">
        <f>IF(I1662=0,0,1)</f>
        <v>1</v>
      </c>
      <c r="K1662" t="e">
        <f>J1662*Weighting!$W$6</f>
        <v>#NUM!</v>
      </c>
      <c r="M1662" s="14"/>
    </row>
    <row r="1663" spans="1:25" x14ac:dyDescent="0.55000000000000004">
      <c r="A1663" s="32" t="str">
        <f>IF(Weighting!$P$7&gt;0,B1663,"")</f>
        <v/>
      </c>
      <c r="B1663" t="e">
        <f>Weighting!$C$7</f>
        <v>#DIV/0!</v>
      </c>
      <c r="C1663" t="e">
        <f>Weighting!$F$7</f>
        <v>#NUM!</v>
      </c>
      <c r="D1663" t="e">
        <f>IF(C1663=1,'Data Transformation'!$G$3+0.5*'Data Transformation'!$W$25,IF(C1664=1,D1664-'Data Transformation'!$W$25,FALSE))</f>
        <v>#NUM!</v>
      </c>
      <c r="E1663">
        <f t="array" ref="E1663">IF(ISLOGICAL(D1663),"",FREQUENCY(IF('Data Transformation'!$B$425:$B$8425='Bin Analysis'!$B1659,'Data Transformation'!$G$425:$G$8425),D1663))</f>
        <v>2001</v>
      </c>
      <c r="F1663">
        <f t="shared" ref="F1663:F1681" si="207">IF(ISLOGICAL(D1663),"",E1663-E1662)</f>
        <v>0</v>
      </c>
      <c r="G1663">
        <f>Weighting!$H$7</f>
        <v>0</v>
      </c>
      <c r="H1663">
        <f t="array" ref="H1663">FREQUENCY(IF('Data Transformation'!$B$4:$B$8425=B1659,'Data Transformation'!$G$4:$G$8425),'Bin Analysis'!$B1663)</f>
        <v>2073</v>
      </c>
      <c r="I1663">
        <f t="shared" ref="I1663:I1681" si="208">H1663-H1662</f>
        <v>0</v>
      </c>
      <c r="J1663">
        <f>IF(I1663=0,0,1)</f>
        <v>0</v>
      </c>
      <c r="K1663">
        <f>J1663*Weighting!$W$7</f>
        <v>0</v>
      </c>
      <c r="M1663" s="14"/>
    </row>
    <row r="1664" spans="1:25" x14ac:dyDescent="0.55000000000000004">
      <c r="A1664" s="32" t="str">
        <f>IF(Weighting!$P$8&gt;0,B1664,"")</f>
        <v/>
      </c>
      <c r="B1664" t="e">
        <f>Weighting!$C$8</f>
        <v>#DIV/0!</v>
      </c>
      <c r="C1664" t="e">
        <f>Weighting!$F$8</f>
        <v>#NUM!</v>
      </c>
      <c r="D1664" t="e">
        <f>IF(C1664=1,'Data Transformation'!$G$3+0.5*'Data Transformation'!$W$25,IF(C1665=1,D1665-'Data Transformation'!$W$25,FALSE))</f>
        <v>#NUM!</v>
      </c>
      <c r="E1664">
        <f t="array" ref="E1664">IF(ISLOGICAL(D1664),"",FREQUENCY(IF('Data Transformation'!$B$425:$B$8425='Bin Analysis'!$B1659,'Data Transformation'!$G$425:$G$8425),D1664))</f>
        <v>2001</v>
      </c>
      <c r="F1664">
        <f t="shared" si="207"/>
        <v>0</v>
      </c>
      <c r="G1664">
        <f>Weighting!$H$8</f>
        <v>0</v>
      </c>
      <c r="H1664">
        <f t="array" ref="H1664">FREQUENCY(IF('Data Transformation'!$B$4:$B$8425=B1659,'Data Transformation'!$G$4:$G$8425),'Bin Analysis'!$B1664)</f>
        <v>2073</v>
      </c>
      <c r="I1664">
        <f t="shared" si="208"/>
        <v>0</v>
      </c>
      <c r="J1664">
        <f t="shared" ref="J1664:J1681" si="209">IF(I1664=0,0,1)</f>
        <v>0</v>
      </c>
      <c r="K1664">
        <f>J1664*Weighting!$W$8</f>
        <v>0</v>
      </c>
      <c r="M1664" s="14"/>
    </row>
    <row r="1665" spans="1:13" x14ac:dyDescent="0.55000000000000004">
      <c r="A1665" s="32" t="str">
        <f>IF(Weighting!$P$9&gt;0,B1665,"")</f>
        <v/>
      </c>
      <c r="B1665" s="50" t="e">
        <f>Weighting!$C$9</f>
        <v>#DIV/0!</v>
      </c>
      <c r="C1665" t="e">
        <f>Weighting!$F$9</f>
        <v>#NUM!</v>
      </c>
      <c r="D1665" t="e">
        <f>IF(C1665=1,'Data Transformation'!$G$3+0.5*'Data Transformation'!$W$25,IF(C1666=1,D1666-'Data Transformation'!$W$25,FALSE))</f>
        <v>#NUM!</v>
      </c>
      <c r="E1665">
        <f t="array" ref="E1665">IF(ISLOGICAL(D1665),"",FREQUENCY(IF('Data Transformation'!$B$425:$B$8425='Bin Analysis'!$B1659,'Data Transformation'!$G$425:$G$8425),D1665))</f>
        <v>2001</v>
      </c>
      <c r="F1665">
        <f t="shared" si="207"/>
        <v>0</v>
      </c>
      <c r="G1665">
        <f>Weighting!$H$9</f>
        <v>0</v>
      </c>
      <c r="H1665">
        <f t="array" ref="H1665">FREQUENCY(IF('Data Transformation'!$B$4:$B$8425=B1659,'Data Transformation'!$G$4:$G$8425),'Bin Analysis'!$B1665)</f>
        <v>2073</v>
      </c>
      <c r="I1665">
        <f t="shared" si="208"/>
        <v>0</v>
      </c>
      <c r="J1665">
        <f t="shared" si="209"/>
        <v>0</v>
      </c>
      <c r="K1665">
        <f>J1665*Weighting!$W$9</f>
        <v>0</v>
      </c>
      <c r="M1665" s="14"/>
    </row>
    <row r="1666" spans="1:13" x14ac:dyDescent="0.55000000000000004">
      <c r="A1666" s="32" t="str">
        <f>IF(Weighting!$P$10&gt;0,B1666,"")</f>
        <v/>
      </c>
      <c r="B1666" t="e">
        <f>Weighting!$C$10</f>
        <v>#DIV/0!</v>
      </c>
      <c r="C1666" t="e">
        <f>Weighting!$F$10</f>
        <v>#NUM!</v>
      </c>
      <c r="D1666" t="e">
        <f>IF(C1666=1,'Data Transformation'!$G$3+0.5*'Data Transformation'!$W$25,IF(C1667=1,D1667-'Data Transformation'!$W$25,FALSE))</f>
        <v>#NUM!</v>
      </c>
      <c r="E1666">
        <f t="array" ref="E1666">IF(ISLOGICAL(D1666),"",FREQUENCY(IF('Data Transformation'!$B$425:$B$8425='Bin Analysis'!$B1659,'Data Transformation'!$G$425:$G$8425),D1666))</f>
        <v>2001</v>
      </c>
      <c r="F1666">
        <f t="shared" si="207"/>
        <v>0</v>
      </c>
      <c r="G1666">
        <f>Weighting!$H$10</f>
        <v>0</v>
      </c>
      <c r="H1666">
        <f t="array" ref="H1666">FREQUENCY(IF('Data Transformation'!$B$4:$B$8425=B1659,'Data Transformation'!$G$4:$G$8425),'Bin Analysis'!$B1666)</f>
        <v>2073</v>
      </c>
      <c r="I1666">
        <f t="shared" si="208"/>
        <v>0</v>
      </c>
      <c r="J1666">
        <f t="shared" si="209"/>
        <v>0</v>
      </c>
      <c r="K1666">
        <f>J1666*Weighting!$W$10</f>
        <v>0</v>
      </c>
      <c r="M1666" s="14"/>
    </row>
    <row r="1667" spans="1:13" x14ac:dyDescent="0.55000000000000004">
      <c r="A1667" s="32" t="str">
        <f>IF(Weighting!$P$11&gt;0,B1667,"")</f>
        <v/>
      </c>
      <c r="B1667" t="e">
        <f>Weighting!$C$11</f>
        <v>#DIV/0!</v>
      </c>
      <c r="C1667" t="e">
        <f>Weighting!$F$11</f>
        <v>#NUM!</v>
      </c>
      <c r="D1667" t="e">
        <f>IF(C1667=1,'Data Transformation'!$G$3+0.5*'Data Transformation'!$W$25,IF(C1668=1,D1668-'Data Transformation'!$W$25,FALSE))</f>
        <v>#NUM!</v>
      </c>
      <c r="E1667">
        <f t="array" ref="E1667">IF(ISLOGICAL(D1667),"",FREQUENCY(IF('Data Transformation'!$B$425:$B$8425='Bin Analysis'!$B1659,'Data Transformation'!$G$425:$G$8425),D1667))</f>
        <v>2001</v>
      </c>
      <c r="F1667">
        <f t="shared" si="207"/>
        <v>0</v>
      </c>
      <c r="G1667">
        <f>Weighting!$H$11</f>
        <v>0</v>
      </c>
      <c r="H1667">
        <f t="array" ref="H1667">FREQUENCY(IF('Data Transformation'!$B$4:$B$8425=B1659,'Data Transformation'!$G$4:$G$8425),'Bin Analysis'!$B1667)</f>
        <v>2073</v>
      </c>
      <c r="I1667">
        <f t="shared" si="208"/>
        <v>0</v>
      </c>
      <c r="J1667">
        <f t="shared" si="209"/>
        <v>0</v>
      </c>
      <c r="K1667">
        <f>J1667*Weighting!$W$11</f>
        <v>0</v>
      </c>
      <c r="M1667" s="14"/>
    </row>
    <row r="1668" spans="1:13" x14ac:dyDescent="0.55000000000000004">
      <c r="A1668" s="32" t="str">
        <f>IF(Weighting!$P$12&gt;0,B1668,"")</f>
        <v/>
      </c>
      <c r="B1668" t="e">
        <f>Weighting!$C$12</f>
        <v>#DIV/0!</v>
      </c>
      <c r="C1668" t="e">
        <f>Weighting!$F$12</f>
        <v>#NUM!</v>
      </c>
      <c r="D1668" t="e">
        <f>IF(C1668=1,'Data Transformation'!$G$3+0.5*'Data Transformation'!$W$25,IF(C1669=1,D1669-'Data Transformation'!$W$25,FALSE))</f>
        <v>#NUM!</v>
      </c>
      <c r="E1668">
        <f t="array" ref="E1668">IF(ISLOGICAL(D1668),"",FREQUENCY(IF('Data Transformation'!$B$425:$B$8425='Bin Analysis'!$B1659,'Data Transformation'!$G$425:$G$8425),D1668))</f>
        <v>2001</v>
      </c>
      <c r="F1668">
        <f t="shared" si="207"/>
        <v>0</v>
      </c>
      <c r="G1668">
        <f>Weighting!$H$12</f>
        <v>0</v>
      </c>
      <c r="H1668">
        <f t="array" ref="H1668">FREQUENCY(IF('Data Transformation'!$B$4:$B$8425=B1659,'Data Transformation'!$G$4:$G$8425),'Bin Analysis'!$B1668)</f>
        <v>2073</v>
      </c>
      <c r="I1668">
        <f t="shared" si="208"/>
        <v>0</v>
      </c>
      <c r="J1668">
        <f t="shared" si="209"/>
        <v>0</v>
      </c>
      <c r="K1668">
        <f>J1668*Weighting!$W$12</f>
        <v>0</v>
      </c>
      <c r="M1668" s="14"/>
    </row>
    <row r="1669" spans="1:13" x14ac:dyDescent="0.55000000000000004">
      <c r="A1669" s="32" t="str">
        <f>IF(Weighting!$P$13&gt;0,B1669,"")</f>
        <v/>
      </c>
      <c r="B1669" t="e">
        <f>Weighting!$C$13</f>
        <v>#DIV/0!</v>
      </c>
      <c r="C1669" t="e">
        <f>Weighting!$F$13</f>
        <v>#NUM!</v>
      </c>
      <c r="D1669" t="e">
        <f>IF(C1669=1,'Data Transformation'!$G$3+0.5*'Data Transformation'!$W$25,IF(C1670=1,D1670-'Data Transformation'!$W$25,FALSE))</f>
        <v>#NUM!</v>
      </c>
      <c r="E1669">
        <f t="array" ref="E1669">IF(ISLOGICAL(D1669),"",FREQUENCY(IF('Data Transformation'!$B$425:$B$8425='Bin Analysis'!$B1659,'Data Transformation'!$G$425:$G$8425),D1669))</f>
        <v>2001</v>
      </c>
      <c r="F1669">
        <f t="shared" si="207"/>
        <v>0</v>
      </c>
      <c r="G1669">
        <f>Weighting!$H$13</f>
        <v>0</v>
      </c>
      <c r="H1669">
        <f t="array" ref="H1669">FREQUENCY(IF('Data Transformation'!$B$4:$B$8425=B1659,'Data Transformation'!$G$4:$G$8425),'Bin Analysis'!$B1669)</f>
        <v>2073</v>
      </c>
      <c r="I1669">
        <f t="shared" si="208"/>
        <v>0</v>
      </c>
      <c r="J1669">
        <f t="shared" si="209"/>
        <v>0</v>
      </c>
      <c r="K1669">
        <f>J1669*Weighting!$W$13</f>
        <v>0</v>
      </c>
      <c r="M1669" s="14"/>
    </row>
    <row r="1670" spans="1:13" x14ac:dyDescent="0.55000000000000004">
      <c r="A1670" s="32" t="str">
        <f>IF(Weighting!$P$14&gt;0,B1670,"")</f>
        <v/>
      </c>
      <c r="B1670" t="e">
        <f>Weighting!$C$14</f>
        <v>#DIV/0!</v>
      </c>
      <c r="C1670" t="e">
        <f>Weighting!$F$14</f>
        <v>#NUM!</v>
      </c>
      <c r="D1670" t="e">
        <f>IF(C1670=1,'Data Transformation'!$G$3+0.5*'Data Transformation'!$W$25,IF(C1671=1,D1671-'Data Transformation'!$W$25,FALSE))</f>
        <v>#NUM!</v>
      </c>
      <c r="E1670">
        <f t="array" ref="E1670">IF(ISLOGICAL(D1670),"",FREQUENCY(IF('Data Transformation'!$B$425:$B$8425='Bin Analysis'!$B1659,'Data Transformation'!$G$425:$G$8425),D1670))</f>
        <v>2001</v>
      </c>
      <c r="F1670">
        <f t="shared" si="207"/>
        <v>0</v>
      </c>
      <c r="G1670">
        <f>Weighting!$H$14</f>
        <v>0</v>
      </c>
      <c r="H1670">
        <f t="array" ref="H1670">FREQUENCY(IF('Data Transformation'!$B$4:$B$8425=B1659,'Data Transformation'!$G$4:$G$8425),'Bin Analysis'!$B1670)</f>
        <v>2073</v>
      </c>
      <c r="I1670">
        <f t="shared" si="208"/>
        <v>0</v>
      </c>
      <c r="J1670">
        <f t="shared" si="209"/>
        <v>0</v>
      </c>
      <c r="K1670">
        <f>J1670*Weighting!$W$14</f>
        <v>0</v>
      </c>
      <c r="M1670" s="14"/>
    </row>
    <row r="1671" spans="1:13" x14ac:dyDescent="0.55000000000000004">
      <c r="A1671" s="32" t="str">
        <f>IF(Weighting!$P$15&gt;0,B1671,"")</f>
        <v/>
      </c>
      <c r="B1671" t="e">
        <f>Weighting!$C$15</f>
        <v>#DIV/0!</v>
      </c>
      <c r="C1671" t="e">
        <f>Weighting!$F$15</f>
        <v>#NUM!</v>
      </c>
      <c r="D1671" t="e">
        <f>IF(C1671=1,'Data Transformation'!$G$3+0.5*'Data Transformation'!$W$25,IF(C1672=1,D1672-'Data Transformation'!$W$25,FALSE))</f>
        <v>#NUM!</v>
      </c>
      <c r="E1671">
        <f t="array" ref="E1671">IF(ISLOGICAL(D1671),"",FREQUENCY(IF('Data Transformation'!$B$425:$B$8425='Bin Analysis'!$B1659,'Data Transformation'!$G$425:$G$8425),D1671))</f>
        <v>2001</v>
      </c>
      <c r="F1671">
        <f t="shared" si="207"/>
        <v>0</v>
      </c>
      <c r="G1671">
        <f>Weighting!$H$15</f>
        <v>0</v>
      </c>
      <c r="H1671">
        <f t="array" ref="H1671">FREQUENCY(IF('Data Transformation'!$B$4:$B$8425=B1659,'Data Transformation'!$G$4:$G$8425),'Bin Analysis'!$B1671)</f>
        <v>2073</v>
      </c>
      <c r="I1671">
        <f t="shared" si="208"/>
        <v>0</v>
      </c>
      <c r="J1671">
        <f t="shared" si="209"/>
        <v>0</v>
      </c>
      <c r="K1671">
        <f>J1671*Weighting!$W$15</f>
        <v>0</v>
      </c>
      <c r="M1671" s="14"/>
    </row>
    <row r="1672" spans="1:13" x14ac:dyDescent="0.55000000000000004">
      <c r="A1672" s="32" t="str">
        <f>IF(Weighting!$P$16&gt;0,B1672,"")</f>
        <v/>
      </c>
      <c r="B1672" t="e">
        <f>Weighting!$C$16</f>
        <v>#DIV/0!</v>
      </c>
      <c r="C1672" t="e">
        <f>Weighting!$F$16</f>
        <v>#NUM!</v>
      </c>
      <c r="D1672" t="e">
        <f>IF(C1672=1,'Data Transformation'!$G$3+0.5*'Data Transformation'!$W$25,IF(C1673=1,D1673-'Data Transformation'!$W$25,FALSE))</f>
        <v>#NUM!</v>
      </c>
      <c r="E1672">
        <f t="array" ref="E1672">IF(ISLOGICAL(D1672),"",FREQUENCY(IF('Data Transformation'!$B$425:$B$8425='Bin Analysis'!$B1659,'Data Transformation'!$G$425:$G$8425),D1672))</f>
        <v>2001</v>
      </c>
      <c r="F1672">
        <f t="shared" si="207"/>
        <v>0</v>
      </c>
      <c r="G1672">
        <f>Weighting!$H$16</f>
        <v>0</v>
      </c>
      <c r="H1672">
        <f t="array" ref="H1672">FREQUENCY(IF('Data Transformation'!$B$4:$B$8425=B1659,'Data Transformation'!$G$4:$G$8425),'Bin Analysis'!$B1672)</f>
        <v>2073</v>
      </c>
      <c r="I1672">
        <f t="shared" si="208"/>
        <v>0</v>
      </c>
      <c r="J1672">
        <f t="shared" si="209"/>
        <v>0</v>
      </c>
      <c r="K1672">
        <f>J1672*Weighting!$W$16</f>
        <v>0</v>
      </c>
      <c r="M1672" s="14"/>
    </row>
    <row r="1673" spans="1:13" x14ac:dyDescent="0.55000000000000004">
      <c r="A1673" s="32" t="str">
        <f>IF(Weighting!$P$17&gt;0,B1673,"")</f>
        <v/>
      </c>
      <c r="B1673" t="e">
        <f>Weighting!$C$17</f>
        <v>#DIV/0!</v>
      </c>
      <c r="C1673" t="e">
        <f>Weighting!$F$17</f>
        <v>#NUM!</v>
      </c>
      <c r="D1673" t="e">
        <f>IF(C1673=1,'Data Transformation'!$G$3+0.5*'Data Transformation'!$W$25,IF(C1674=1,D1674-'Data Transformation'!$W$25,FALSE))</f>
        <v>#NUM!</v>
      </c>
      <c r="E1673">
        <f t="array" ref="E1673">IF(ISLOGICAL(D1673),"",FREQUENCY(IF('Data Transformation'!$B$425:$B$8425='Bin Analysis'!$B1659,'Data Transformation'!$G$425:$G$8425),D1673))</f>
        <v>2001</v>
      </c>
      <c r="F1673">
        <f t="shared" si="207"/>
        <v>0</v>
      </c>
      <c r="G1673">
        <f>Weighting!$H$17</f>
        <v>0</v>
      </c>
      <c r="H1673">
        <f t="array" ref="H1673">FREQUENCY(IF('Data Transformation'!$B$4:$B$8425=B1659,'Data Transformation'!$G$4:$G$8425),'Bin Analysis'!$B1673)</f>
        <v>2073</v>
      </c>
      <c r="I1673">
        <f t="shared" si="208"/>
        <v>0</v>
      </c>
      <c r="J1673">
        <f t="shared" si="209"/>
        <v>0</v>
      </c>
      <c r="K1673">
        <f>J1673*Weighting!$W$17</f>
        <v>0</v>
      </c>
      <c r="M1673" s="14"/>
    </row>
    <row r="1674" spans="1:13" x14ac:dyDescent="0.55000000000000004">
      <c r="A1674" s="32" t="str">
        <f>IF(Weighting!$P$18&gt;0,B1674,"")</f>
        <v/>
      </c>
      <c r="B1674" t="e">
        <f>Weighting!$C$18</f>
        <v>#DIV/0!</v>
      </c>
      <c r="C1674" t="e">
        <f>Weighting!$F$18</f>
        <v>#NUM!</v>
      </c>
      <c r="D1674" t="e">
        <f>IF(C1674=1,'Data Transformation'!$G$3+0.5*'Data Transformation'!$W$25,IF(C1675=1,D1675-'Data Transformation'!$W$25,FALSE))</f>
        <v>#NUM!</v>
      </c>
      <c r="E1674">
        <f t="array" ref="E1674">IF(ISLOGICAL(D1674),"",FREQUENCY(IF('Data Transformation'!$B$425:$B$8425='Bin Analysis'!$B1659,'Data Transformation'!$G$425:$G$8425),D1674))</f>
        <v>2001</v>
      </c>
      <c r="F1674">
        <f t="shared" si="207"/>
        <v>0</v>
      </c>
      <c r="G1674">
        <f>Weighting!$H$18</f>
        <v>0</v>
      </c>
      <c r="H1674">
        <f t="array" ref="H1674">FREQUENCY(IF('Data Transformation'!$B$4:$B$8425=B1659,'Data Transformation'!$G$4:$G$8425),'Bin Analysis'!$B1674)</f>
        <v>2073</v>
      </c>
      <c r="I1674">
        <f t="shared" si="208"/>
        <v>0</v>
      </c>
      <c r="J1674">
        <f t="shared" si="209"/>
        <v>0</v>
      </c>
      <c r="K1674">
        <f>J1674*Weighting!$W$18</f>
        <v>0</v>
      </c>
      <c r="M1674" s="14"/>
    </row>
    <row r="1675" spans="1:13" x14ac:dyDescent="0.55000000000000004">
      <c r="A1675" s="32" t="str">
        <f>IF(Weighting!$P$19&gt;0,B1675,"")</f>
        <v/>
      </c>
      <c r="B1675" t="e">
        <f>Weighting!$C$19</f>
        <v>#DIV/0!</v>
      </c>
      <c r="C1675" t="e">
        <f>Weighting!$F$19</f>
        <v>#NUM!</v>
      </c>
      <c r="D1675" t="e">
        <f>IF(C1675=1,'Data Transformation'!$G$3+0.5*'Data Transformation'!$W$25,IF(C1676=1,D1676-'Data Transformation'!$W$25,FALSE))</f>
        <v>#NUM!</v>
      </c>
      <c r="E1675">
        <f t="array" ref="E1675">IF(ISLOGICAL(D1675),"",FREQUENCY(IF('Data Transformation'!$B$425:$B$8425='Bin Analysis'!$B1659,'Data Transformation'!$G$425:$G$8425),D1675))</f>
        <v>2001</v>
      </c>
      <c r="F1675">
        <f t="shared" si="207"/>
        <v>0</v>
      </c>
      <c r="G1675">
        <f>Weighting!$H$19</f>
        <v>0</v>
      </c>
      <c r="H1675">
        <f t="array" ref="H1675">FREQUENCY(IF('Data Transformation'!$B$4:$B$8425=B1659,'Data Transformation'!$G$4:$G$8425),'Bin Analysis'!$B1675)</f>
        <v>2073</v>
      </c>
      <c r="I1675">
        <f t="shared" si="208"/>
        <v>0</v>
      </c>
      <c r="J1675">
        <f t="shared" si="209"/>
        <v>0</v>
      </c>
      <c r="K1675">
        <f>J1675*Weighting!$W$19</f>
        <v>0</v>
      </c>
      <c r="M1675" s="14"/>
    </row>
    <row r="1676" spans="1:13" x14ac:dyDescent="0.55000000000000004">
      <c r="A1676" s="32" t="str">
        <f>IF(Weighting!$P$20&gt;0,B1676,"")</f>
        <v/>
      </c>
      <c r="B1676" t="e">
        <f>Weighting!$C$20</f>
        <v>#DIV/0!</v>
      </c>
      <c r="C1676" t="e">
        <f>Weighting!$F$20</f>
        <v>#NUM!</v>
      </c>
      <c r="D1676" t="e">
        <f>IF(C1676=1,'Data Transformation'!$G$3+0.5*'Data Transformation'!$W$25,IF(C1677=1,D1677-'Data Transformation'!$W$25,FALSE))</f>
        <v>#NUM!</v>
      </c>
      <c r="E1676">
        <f t="array" ref="E1676">IF(ISLOGICAL(D1676),"",FREQUENCY(IF('Data Transformation'!$B$425:$B$8425='Bin Analysis'!$B1659,'Data Transformation'!$G$425:$G$8425),D1676))</f>
        <v>2001</v>
      </c>
      <c r="F1676">
        <f t="shared" si="207"/>
        <v>0</v>
      </c>
      <c r="G1676">
        <f>Weighting!$H$20</f>
        <v>0</v>
      </c>
      <c r="H1676">
        <f t="array" ref="H1676">FREQUENCY(IF('Data Transformation'!$B$4:$B$8425=B1659,'Data Transformation'!$G$4:$G$8425),'Bin Analysis'!$B1676)</f>
        <v>2073</v>
      </c>
      <c r="I1676">
        <f t="shared" si="208"/>
        <v>0</v>
      </c>
      <c r="J1676">
        <f t="shared" si="209"/>
        <v>0</v>
      </c>
      <c r="K1676">
        <f>J1676*Weighting!$W$20</f>
        <v>0</v>
      </c>
      <c r="M1676" s="14"/>
    </row>
    <row r="1677" spans="1:13" x14ac:dyDescent="0.55000000000000004">
      <c r="A1677" s="32" t="str">
        <f>IF(Weighting!$P$21&gt;0,B1677,"")</f>
        <v/>
      </c>
      <c r="B1677" t="e">
        <f>Weighting!$C$21</f>
        <v>#DIV/0!</v>
      </c>
      <c r="C1677" t="e">
        <f>Weighting!$F$21</f>
        <v>#NUM!</v>
      </c>
      <c r="D1677" t="e">
        <f>IF(C1677=1,'Data Transformation'!$G$3+0.5*'Data Transformation'!$W$25,IF(C1678=1,D1678-'Data Transformation'!$W$25,FALSE))</f>
        <v>#NUM!</v>
      </c>
      <c r="E1677">
        <f t="array" ref="E1677">IF(ISLOGICAL(D1677),"",FREQUENCY(IF('Data Transformation'!$B$425:$B$8425='Bin Analysis'!$B1659,'Data Transformation'!$G$425:$G$8425),D1677))</f>
        <v>2001</v>
      </c>
      <c r="F1677">
        <f t="shared" si="207"/>
        <v>0</v>
      </c>
      <c r="G1677">
        <f>Weighting!$H$21</f>
        <v>0</v>
      </c>
      <c r="H1677">
        <f t="array" ref="H1677">FREQUENCY(IF('Data Transformation'!$B$4:$B$8425=B1659,'Data Transformation'!$G$4:$G$8425),'Bin Analysis'!$B1677)</f>
        <v>2073</v>
      </c>
      <c r="I1677">
        <f t="shared" si="208"/>
        <v>0</v>
      </c>
      <c r="J1677">
        <f t="shared" si="209"/>
        <v>0</v>
      </c>
      <c r="K1677">
        <f>J1677*Weighting!$W$21</f>
        <v>0</v>
      </c>
      <c r="M1677" s="14"/>
    </row>
    <row r="1678" spans="1:13" x14ac:dyDescent="0.55000000000000004">
      <c r="A1678" s="32" t="str">
        <f>IF(Weighting!$P$22&gt;0,B1678,"")</f>
        <v/>
      </c>
      <c r="B1678" t="e">
        <f>Weighting!$C$22</f>
        <v>#DIV/0!</v>
      </c>
      <c r="C1678" t="e">
        <f>Weighting!$F$22</f>
        <v>#NUM!</v>
      </c>
      <c r="D1678" t="e">
        <f>IF(C1678=1,'Data Transformation'!$G$3+0.5*'Data Transformation'!$W$25,IF(C1679=1,D1679-'Data Transformation'!$W$25,FALSE))</f>
        <v>#NUM!</v>
      </c>
      <c r="E1678">
        <f t="array" ref="E1678">IF(ISLOGICAL(D1678),"",FREQUENCY(IF('Data Transformation'!$B$425:$B$8425='Bin Analysis'!$B1659,'Data Transformation'!$G$425:$G$8425),D1678))</f>
        <v>2001</v>
      </c>
      <c r="F1678">
        <f t="shared" si="207"/>
        <v>0</v>
      </c>
      <c r="G1678">
        <f>Weighting!$H$22</f>
        <v>0</v>
      </c>
      <c r="H1678">
        <f t="array" ref="H1678">FREQUENCY(IF('Data Transformation'!$B$4:$B$8425=B1659,'Data Transformation'!$G$4:$G$8425),'Bin Analysis'!$B1678)</f>
        <v>2073</v>
      </c>
      <c r="I1678">
        <f t="shared" si="208"/>
        <v>0</v>
      </c>
      <c r="J1678">
        <f t="shared" si="209"/>
        <v>0</v>
      </c>
      <c r="K1678">
        <f>J1678*Weighting!$W$22</f>
        <v>0</v>
      </c>
      <c r="M1678" s="14"/>
    </row>
    <row r="1679" spans="1:13" x14ac:dyDescent="0.55000000000000004">
      <c r="A1679" s="32" t="str">
        <f>IF(Weighting!$P$23&gt;0,B1679,"")</f>
        <v/>
      </c>
      <c r="B1679" t="e">
        <f>Weighting!$C$23</f>
        <v>#DIV/0!</v>
      </c>
      <c r="C1679" t="e">
        <f>Weighting!$F$23</f>
        <v>#NUM!</v>
      </c>
      <c r="D1679" t="e">
        <f>IF(C1679=1,'Data Transformation'!$G$3+0.5*'Data Transformation'!$W$25,IF(C1680=1,D1680-'Data Transformation'!$W$25,FALSE))</f>
        <v>#NUM!</v>
      </c>
      <c r="E1679">
        <f t="array" ref="E1679">IF(ISLOGICAL(D1679),"",FREQUENCY(IF('Data Transformation'!$B$425:$B$8425='Bin Analysis'!$B1659,'Data Transformation'!$G$425:$G$8425),D1679))</f>
        <v>2001</v>
      </c>
      <c r="F1679">
        <f t="shared" si="207"/>
        <v>0</v>
      </c>
      <c r="G1679">
        <f>Weighting!$H$23</f>
        <v>0</v>
      </c>
      <c r="H1679">
        <f t="array" ref="H1679">FREQUENCY(IF('Data Transformation'!$B$4:$B$8425=B1659,'Data Transformation'!$G$4:$G$8425),'Bin Analysis'!$B1679)</f>
        <v>2073</v>
      </c>
      <c r="I1679">
        <f t="shared" si="208"/>
        <v>0</v>
      </c>
      <c r="J1679">
        <f t="shared" si="209"/>
        <v>0</v>
      </c>
      <c r="K1679">
        <f>J1679*Weighting!$W$23</f>
        <v>0</v>
      </c>
      <c r="M1679" s="14"/>
    </row>
    <row r="1680" spans="1:13" x14ac:dyDescent="0.55000000000000004">
      <c r="A1680" s="32" t="str">
        <f>IF(Weighting!$P$24&gt;0,B1680,"")</f>
        <v/>
      </c>
      <c r="B1680" t="e">
        <f>Weighting!$C$24</f>
        <v>#DIV/0!</v>
      </c>
      <c r="C1680" t="e">
        <f>Weighting!$F$24</f>
        <v>#NUM!</v>
      </c>
      <c r="D1680" t="e">
        <f>IF(C1680=1,'Data Transformation'!$G$3+0.5*'Data Transformation'!$W$25,IF(C1681=1,D1681-'Data Transformation'!$W$25,FALSE))</f>
        <v>#NUM!</v>
      </c>
      <c r="E1680">
        <f t="array" ref="E1680">IF(ISLOGICAL(D1680),"",FREQUENCY(IF('Data Transformation'!$B$425:$B$8425='Bin Analysis'!$B1659,'Data Transformation'!$G$425:$G$8425),D1680))</f>
        <v>2001</v>
      </c>
      <c r="F1680">
        <f t="shared" si="207"/>
        <v>0</v>
      </c>
      <c r="G1680">
        <f>Weighting!$H$24</f>
        <v>0</v>
      </c>
      <c r="H1680">
        <f t="array" ref="H1680">FREQUENCY(IF('Data Transformation'!$B$4:$B$8425=B1659,'Data Transformation'!$G$4:$G$8425),'Bin Analysis'!$B1680)</f>
        <v>2073</v>
      </c>
      <c r="I1680">
        <f t="shared" si="208"/>
        <v>0</v>
      </c>
      <c r="J1680">
        <f t="shared" si="209"/>
        <v>0</v>
      </c>
      <c r="K1680">
        <f>J1680*Weighting!$W$24</f>
        <v>0</v>
      </c>
      <c r="M1680" s="14"/>
    </row>
    <row r="1681" spans="1:25" x14ac:dyDescent="0.55000000000000004">
      <c r="A1681" s="32" t="str">
        <f>IF(Weighting!$P$25&gt;0,B1681,"")</f>
        <v/>
      </c>
      <c r="B1681" t="e">
        <f>Weighting!$C$25</f>
        <v>#DIV/0!</v>
      </c>
      <c r="C1681" t="e">
        <f>Weighting!$F$25</f>
        <v>#NUM!</v>
      </c>
      <c r="D1681" t="e">
        <f>IF(C1681=1,'Data Transformation'!$G$3+0.5*'Data Transformation'!$W$25,IF(C1682=1,D1682-'Data Transformation'!$W$25,FALSE))</f>
        <v>#NUM!</v>
      </c>
      <c r="E1681">
        <f t="array" ref="E1681">IF(ISLOGICAL(D1681),"",FREQUENCY(IF('Data Transformation'!$B$425:$B$8425='Bin Analysis'!$B1659,'Data Transformation'!$G$425:$G$8425),D1681))</f>
        <v>2001</v>
      </c>
      <c r="F1681">
        <f t="shared" si="207"/>
        <v>0</v>
      </c>
      <c r="G1681">
        <f>Weighting!$H$25</f>
        <v>0</v>
      </c>
      <c r="H1681">
        <f t="array" ref="H1681">FREQUENCY(IF('Data Transformation'!$B$4:$B$8425=B1659,'Data Transformation'!$G$4:$G$8425),'Bin Analysis'!$B1681)</f>
        <v>2073</v>
      </c>
      <c r="I1681">
        <f t="shared" si="208"/>
        <v>0</v>
      </c>
      <c r="J1681">
        <f t="shared" si="209"/>
        <v>0</v>
      </c>
      <c r="K1681">
        <f>J1681*Weighting!$W$25</f>
        <v>0</v>
      </c>
      <c r="M1681" s="14"/>
    </row>
    <row r="1682" spans="1:25" x14ac:dyDescent="0.55000000000000004">
      <c r="N1682" s="57"/>
      <c r="O1682"/>
      <c r="P1682"/>
      <c r="Q1682"/>
      <c r="R1682"/>
    </row>
    <row r="1683" spans="1:25" ht="23.35" x14ac:dyDescent="0.8">
      <c r="A1683" s="21" t="s">
        <v>0</v>
      </c>
      <c r="B1683" s="21" t="str">
        <f>IFERROR(VLOOKUP(C1683,'Data Transformation'!$L$6:$M$426,2,FALSE),"")</f>
        <v/>
      </c>
      <c r="C1683" s="21">
        <f>C1659+1</f>
        <v>70</v>
      </c>
      <c r="D1683" s="21"/>
      <c r="E1683" s="21"/>
      <c r="F1683" s="21"/>
      <c r="G1683" s="21"/>
      <c r="H1683" s="22"/>
      <c r="I1683" s="22"/>
      <c r="J1683" s="22"/>
      <c r="K1683" s="21"/>
      <c r="L1683" s="21" t="str">
        <f>B1683</f>
        <v/>
      </c>
      <c r="M1683" s="23" t="e">
        <f>INDEX('Data Transformation'!$O$4:$O$424,MATCH($B1683,'Data Transformation'!$M$4:$M$424,0),MATCH($M$2,'Data Transformation'!$O$3,0))</f>
        <v>#N/A</v>
      </c>
      <c r="N1683" s="27" t="e">
        <f>IF('Input and Summary Results'!$J$16="minimum",'Bin Analysis'!X1684/(M1683-1),'Bin Analysis'!Y1683/('Bin Analysis'!M1683-1))</f>
        <v>#N/A</v>
      </c>
      <c r="O1683" s="27" t="e">
        <f>IF(M1683=FALSE,NA(),(VLOOKUP(1,C1686:K1705,4,FALSE))/(M1683-1))</f>
        <v>#N/A</v>
      </c>
      <c r="P1683" s="27" t="e">
        <f>IF(M1683=FALSE,NA(),SUM(J1686:J1705)/Weighting!$S$5)</f>
        <v>#N/A</v>
      </c>
      <c r="Q1683" s="27" t="e">
        <f>IF(M1683=FALSE,NA(),SUM(K1686:K1705)/Weighting!$S$6)</f>
        <v>#N/A</v>
      </c>
      <c r="R1683" s="27" t="e">
        <f>IF(M1683=FALSE,NA(),(VLOOKUP(1,G1686:K1705,3,FALSE))/(M1683-1))</f>
        <v>#N/A</v>
      </c>
      <c r="S1683" s="22" t="e">
        <f>IF(M1683=FALSE,NA(),IF(SUM(J1686:J1705)=2,"yes","no"))</f>
        <v>#N/A</v>
      </c>
      <c r="X1683" s="2" cm="2">
        <f t="array" ref="X1683:X1684">FREQUENCY(IF('Data Transformation'!$B$425:$B$6424='Bin Analysis'!L1683,'Data Transformation'!$G$425:$G$6424),'Data Transformation'!$U$11)</f>
        <v>0</v>
      </c>
      <c r="Y1683" s="2" cm="2">
        <f t="array" ref="Y1683:Y1684">FREQUENCY(IF('Data Transformation'!$B$425:$B$6424='Bin Analysis'!L1683,'Data Transformation'!$G$425:$G$6424),'Data Transformation'!$U$12)</f>
        <v>0</v>
      </c>
    </row>
    <row r="1684" spans="1:25" x14ac:dyDescent="0.55000000000000004">
      <c r="A1684" s="14" t="s">
        <v>67</v>
      </c>
      <c r="B1684" t="s">
        <v>47</v>
      </c>
      <c r="C1684" t="s">
        <v>5</v>
      </c>
      <c r="D1684" t="s">
        <v>100</v>
      </c>
      <c r="E1684" t="s">
        <v>101</v>
      </c>
      <c r="F1684" t="s">
        <v>102</v>
      </c>
      <c r="G1684" t="s">
        <v>70</v>
      </c>
      <c r="H1684" t="s">
        <v>31</v>
      </c>
      <c r="I1684" t="s">
        <v>32</v>
      </c>
      <c r="J1684" t="s">
        <v>46</v>
      </c>
      <c r="K1684" s="14" t="s">
        <v>45</v>
      </c>
      <c r="M1684" s="14"/>
      <c r="X1684" s="2">
        <v>0</v>
      </c>
      <c r="Y1684" s="2">
        <v>0</v>
      </c>
    </row>
    <row r="1685" spans="1:25" x14ac:dyDescent="0.55000000000000004">
      <c r="A1685" s="32"/>
      <c r="D1685" t="e">
        <f>IF(C1685=1,'Data Transformation'!$G$3+0.5*'Data Transformation'!$W$25,IF(C1686=1,D1686-'Data Transformation'!$W$25,FALSE))</f>
        <v>#NUM!</v>
      </c>
      <c r="E1685">
        <f t="array" ref="E1685">IF(ISLOGICAL(D1685),"",FREQUENCY(IF('Data Transformation'!$B$425:$B$8425='Bin Analysis'!$B1683,'Data Transformation'!$G$425:$G$8425),D1685))</f>
        <v>2001</v>
      </c>
      <c r="F1685" t="e">
        <f>IF(ISLOGICAL(D1685),"",E1685-E1684)</f>
        <v>#VALUE!</v>
      </c>
      <c r="M1685" s="14"/>
    </row>
    <row r="1686" spans="1:25" x14ac:dyDescent="0.55000000000000004">
      <c r="A1686" s="32" t="e">
        <f>IF(Weighting!$P$6&gt;0,B1686,"")</f>
        <v>#NUM!</v>
      </c>
      <c r="B1686" t="e">
        <f>Weighting!$C$6</f>
        <v>#DIV/0!</v>
      </c>
      <c r="C1686" t="e">
        <f>Weighting!$F$6</f>
        <v>#NUM!</v>
      </c>
      <c r="D1686" t="e">
        <f>IF(C1686=1,'Data Transformation'!$G$3+0.5*'Data Transformation'!$W$25,IF(C1687=1,D1687-'Data Transformation'!$W$25,FALSE))</f>
        <v>#NUM!</v>
      </c>
      <c r="E1686">
        <f t="array" ref="E1686">IF(ISLOGICAL(D1686),"",FREQUENCY(IF('Data Transformation'!$B$425:$B$8425='Bin Analysis'!$B1683,'Data Transformation'!$G$425:$G$8425),D1686))</f>
        <v>2001</v>
      </c>
      <c r="F1686">
        <f>IF(ISLOGICAL(D1686),"",E1686-E1685)</f>
        <v>0</v>
      </c>
      <c r="G1686">
        <f>Weighting!$H$6</f>
        <v>1</v>
      </c>
      <c r="H1686">
        <f t="array" ref="H1686">FREQUENCY(IF('Data Transformation'!$B$4:$B$8425=B1683,'Data Transformation'!$G$4:$G$8425),'Bin Analysis'!$B1686)</f>
        <v>2073</v>
      </c>
      <c r="I1686">
        <f>H1686-H1685</f>
        <v>2073</v>
      </c>
      <c r="J1686">
        <f>IF(I1686=0,0,1)</f>
        <v>1</v>
      </c>
      <c r="K1686" t="e">
        <f>J1686*Weighting!$W$6</f>
        <v>#NUM!</v>
      </c>
      <c r="M1686" s="14"/>
    </row>
    <row r="1687" spans="1:25" x14ac:dyDescent="0.55000000000000004">
      <c r="A1687" s="32" t="str">
        <f>IF(Weighting!$P$7&gt;0,B1687,"")</f>
        <v/>
      </c>
      <c r="B1687" t="e">
        <f>Weighting!$C$7</f>
        <v>#DIV/0!</v>
      </c>
      <c r="C1687" t="e">
        <f>Weighting!$F$7</f>
        <v>#NUM!</v>
      </c>
      <c r="D1687" t="e">
        <f>IF(C1687=1,'Data Transformation'!$G$3+0.5*'Data Transformation'!$W$25,IF(C1688=1,D1688-'Data Transformation'!$W$25,FALSE))</f>
        <v>#NUM!</v>
      </c>
      <c r="E1687">
        <f t="array" ref="E1687">IF(ISLOGICAL(D1687),"",FREQUENCY(IF('Data Transformation'!$B$425:$B$8425='Bin Analysis'!$B1683,'Data Transformation'!$G$425:$G$8425),D1687))</f>
        <v>2001</v>
      </c>
      <c r="F1687">
        <f t="shared" ref="F1687:F1705" si="210">IF(ISLOGICAL(D1687),"",E1687-E1686)</f>
        <v>0</v>
      </c>
      <c r="G1687">
        <f>Weighting!$H$7</f>
        <v>0</v>
      </c>
      <c r="H1687">
        <f t="array" ref="H1687">FREQUENCY(IF('Data Transformation'!$B$4:$B$8425=B1683,'Data Transformation'!$G$4:$G$8425),'Bin Analysis'!$B1687)</f>
        <v>2073</v>
      </c>
      <c r="I1687">
        <f t="shared" ref="I1687:I1705" si="211">H1687-H1686</f>
        <v>0</v>
      </c>
      <c r="J1687">
        <f>IF(I1687=0,0,1)</f>
        <v>0</v>
      </c>
      <c r="K1687">
        <f>J1687*Weighting!$W$7</f>
        <v>0</v>
      </c>
      <c r="M1687" s="14"/>
    </row>
    <row r="1688" spans="1:25" x14ac:dyDescent="0.55000000000000004">
      <c r="A1688" s="32" t="str">
        <f>IF(Weighting!$P$8&gt;0,B1688,"")</f>
        <v/>
      </c>
      <c r="B1688" t="e">
        <f>Weighting!$C$8</f>
        <v>#DIV/0!</v>
      </c>
      <c r="C1688" t="e">
        <f>Weighting!$F$8</f>
        <v>#NUM!</v>
      </c>
      <c r="D1688" t="e">
        <f>IF(C1688=1,'Data Transformation'!$G$3+0.5*'Data Transformation'!$W$25,IF(C1689=1,D1689-'Data Transformation'!$W$25,FALSE))</f>
        <v>#NUM!</v>
      </c>
      <c r="E1688">
        <f t="array" ref="E1688">IF(ISLOGICAL(D1688),"",FREQUENCY(IF('Data Transformation'!$B$425:$B$8425='Bin Analysis'!$B1683,'Data Transformation'!$G$425:$G$8425),D1688))</f>
        <v>2001</v>
      </c>
      <c r="F1688">
        <f t="shared" si="210"/>
        <v>0</v>
      </c>
      <c r="G1688">
        <f>Weighting!$H$8</f>
        <v>0</v>
      </c>
      <c r="H1688">
        <f t="array" ref="H1688">FREQUENCY(IF('Data Transformation'!$B$4:$B$8425=B1683,'Data Transformation'!$G$4:$G$8425),'Bin Analysis'!$B1688)</f>
        <v>2073</v>
      </c>
      <c r="I1688">
        <f t="shared" si="211"/>
        <v>0</v>
      </c>
      <c r="J1688">
        <f t="shared" ref="J1688:J1705" si="212">IF(I1688=0,0,1)</f>
        <v>0</v>
      </c>
      <c r="K1688">
        <f>J1688*Weighting!$W$8</f>
        <v>0</v>
      </c>
      <c r="M1688" s="14"/>
    </row>
    <row r="1689" spans="1:25" x14ac:dyDescent="0.55000000000000004">
      <c r="A1689" s="32" t="str">
        <f>IF(Weighting!$P$9&gt;0,B1689,"")</f>
        <v/>
      </c>
      <c r="B1689" s="50" t="e">
        <f>Weighting!$C$9</f>
        <v>#DIV/0!</v>
      </c>
      <c r="C1689" t="e">
        <f>Weighting!$F$9</f>
        <v>#NUM!</v>
      </c>
      <c r="D1689" t="e">
        <f>IF(C1689=1,'Data Transformation'!$G$3+0.5*'Data Transformation'!$W$25,IF(C1690=1,D1690-'Data Transformation'!$W$25,FALSE))</f>
        <v>#NUM!</v>
      </c>
      <c r="E1689">
        <f t="array" ref="E1689">IF(ISLOGICAL(D1689),"",FREQUENCY(IF('Data Transformation'!$B$425:$B$8425='Bin Analysis'!$B1683,'Data Transformation'!$G$425:$G$8425),D1689))</f>
        <v>2001</v>
      </c>
      <c r="F1689">
        <f t="shared" si="210"/>
        <v>0</v>
      </c>
      <c r="G1689">
        <f>Weighting!$H$9</f>
        <v>0</v>
      </c>
      <c r="H1689">
        <f t="array" ref="H1689">FREQUENCY(IF('Data Transformation'!$B$4:$B$8425=B1683,'Data Transformation'!$G$4:$G$8425),'Bin Analysis'!$B1689)</f>
        <v>2073</v>
      </c>
      <c r="I1689">
        <f t="shared" si="211"/>
        <v>0</v>
      </c>
      <c r="J1689">
        <f t="shared" si="212"/>
        <v>0</v>
      </c>
      <c r="K1689">
        <f>J1689*Weighting!$W$9</f>
        <v>0</v>
      </c>
      <c r="M1689" s="14"/>
    </row>
    <row r="1690" spans="1:25" x14ac:dyDescent="0.55000000000000004">
      <c r="A1690" s="32" t="str">
        <f>IF(Weighting!$P$10&gt;0,B1690,"")</f>
        <v/>
      </c>
      <c r="B1690" t="e">
        <f>Weighting!$C$10</f>
        <v>#DIV/0!</v>
      </c>
      <c r="C1690" t="e">
        <f>Weighting!$F$10</f>
        <v>#NUM!</v>
      </c>
      <c r="D1690" t="e">
        <f>IF(C1690=1,'Data Transformation'!$G$3+0.5*'Data Transformation'!$W$25,IF(C1691=1,D1691-'Data Transformation'!$W$25,FALSE))</f>
        <v>#NUM!</v>
      </c>
      <c r="E1690">
        <f t="array" ref="E1690">IF(ISLOGICAL(D1690),"",FREQUENCY(IF('Data Transformation'!$B$425:$B$8425='Bin Analysis'!$B1683,'Data Transformation'!$G$425:$G$8425),D1690))</f>
        <v>2001</v>
      </c>
      <c r="F1690">
        <f t="shared" si="210"/>
        <v>0</v>
      </c>
      <c r="G1690">
        <f>Weighting!$H$10</f>
        <v>0</v>
      </c>
      <c r="H1690">
        <f t="array" ref="H1690">FREQUENCY(IF('Data Transformation'!$B$4:$B$8425=B1683,'Data Transformation'!$G$4:$G$8425),'Bin Analysis'!$B1690)</f>
        <v>2073</v>
      </c>
      <c r="I1690">
        <f t="shared" si="211"/>
        <v>0</v>
      </c>
      <c r="J1690">
        <f t="shared" si="212"/>
        <v>0</v>
      </c>
      <c r="K1690">
        <f>J1690*Weighting!$W$10</f>
        <v>0</v>
      </c>
      <c r="M1690" s="14"/>
    </row>
    <row r="1691" spans="1:25" x14ac:dyDescent="0.55000000000000004">
      <c r="A1691" s="32" t="str">
        <f>IF(Weighting!$P$11&gt;0,B1691,"")</f>
        <v/>
      </c>
      <c r="B1691" t="e">
        <f>Weighting!$C$11</f>
        <v>#DIV/0!</v>
      </c>
      <c r="C1691" t="e">
        <f>Weighting!$F$11</f>
        <v>#NUM!</v>
      </c>
      <c r="D1691" t="e">
        <f>IF(C1691=1,'Data Transformation'!$G$3+0.5*'Data Transformation'!$W$25,IF(C1692=1,D1692-'Data Transformation'!$W$25,FALSE))</f>
        <v>#NUM!</v>
      </c>
      <c r="E1691">
        <f t="array" ref="E1691">IF(ISLOGICAL(D1691),"",FREQUENCY(IF('Data Transformation'!$B$425:$B$8425='Bin Analysis'!$B1683,'Data Transformation'!$G$425:$G$8425),D1691))</f>
        <v>2001</v>
      </c>
      <c r="F1691">
        <f t="shared" si="210"/>
        <v>0</v>
      </c>
      <c r="G1691">
        <f>Weighting!$H$11</f>
        <v>0</v>
      </c>
      <c r="H1691">
        <f t="array" ref="H1691">FREQUENCY(IF('Data Transformation'!$B$4:$B$8425=B1683,'Data Transformation'!$G$4:$G$8425),'Bin Analysis'!$B1691)</f>
        <v>2073</v>
      </c>
      <c r="I1691">
        <f t="shared" si="211"/>
        <v>0</v>
      </c>
      <c r="J1691">
        <f t="shared" si="212"/>
        <v>0</v>
      </c>
      <c r="K1691">
        <f>J1691*Weighting!$W$11</f>
        <v>0</v>
      </c>
      <c r="M1691" s="14"/>
    </row>
    <row r="1692" spans="1:25" x14ac:dyDescent="0.55000000000000004">
      <c r="A1692" s="32" t="str">
        <f>IF(Weighting!$P$12&gt;0,B1692,"")</f>
        <v/>
      </c>
      <c r="B1692" t="e">
        <f>Weighting!$C$12</f>
        <v>#DIV/0!</v>
      </c>
      <c r="C1692" t="e">
        <f>Weighting!$F$12</f>
        <v>#NUM!</v>
      </c>
      <c r="D1692" t="e">
        <f>IF(C1692=1,'Data Transformation'!$G$3+0.5*'Data Transformation'!$W$25,IF(C1693=1,D1693-'Data Transformation'!$W$25,FALSE))</f>
        <v>#NUM!</v>
      </c>
      <c r="E1692">
        <f t="array" ref="E1692">IF(ISLOGICAL(D1692),"",FREQUENCY(IF('Data Transformation'!$B$425:$B$8425='Bin Analysis'!$B1683,'Data Transformation'!$G$425:$G$8425),D1692))</f>
        <v>2001</v>
      </c>
      <c r="F1692">
        <f t="shared" si="210"/>
        <v>0</v>
      </c>
      <c r="G1692">
        <f>Weighting!$H$12</f>
        <v>0</v>
      </c>
      <c r="H1692">
        <f t="array" ref="H1692">FREQUENCY(IF('Data Transformation'!$B$4:$B$8425=B1683,'Data Transformation'!$G$4:$G$8425),'Bin Analysis'!$B1692)</f>
        <v>2073</v>
      </c>
      <c r="I1692">
        <f t="shared" si="211"/>
        <v>0</v>
      </c>
      <c r="J1692">
        <f t="shared" si="212"/>
        <v>0</v>
      </c>
      <c r="K1692">
        <f>J1692*Weighting!$W$12</f>
        <v>0</v>
      </c>
      <c r="M1692" s="14"/>
    </row>
    <row r="1693" spans="1:25" x14ac:dyDescent="0.55000000000000004">
      <c r="A1693" s="32" t="str">
        <f>IF(Weighting!$P$13&gt;0,B1693,"")</f>
        <v/>
      </c>
      <c r="B1693" t="e">
        <f>Weighting!$C$13</f>
        <v>#DIV/0!</v>
      </c>
      <c r="C1693" t="e">
        <f>Weighting!$F$13</f>
        <v>#NUM!</v>
      </c>
      <c r="D1693" t="e">
        <f>IF(C1693=1,'Data Transformation'!$G$3+0.5*'Data Transformation'!$W$25,IF(C1694=1,D1694-'Data Transformation'!$W$25,FALSE))</f>
        <v>#NUM!</v>
      </c>
      <c r="E1693">
        <f t="array" ref="E1693">IF(ISLOGICAL(D1693),"",FREQUENCY(IF('Data Transformation'!$B$425:$B$8425='Bin Analysis'!$B1683,'Data Transformation'!$G$425:$G$8425),D1693))</f>
        <v>2001</v>
      </c>
      <c r="F1693">
        <f t="shared" si="210"/>
        <v>0</v>
      </c>
      <c r="G1693">
        <f>Weighting!$H$13</f>
        <v>0</v>
      </c>
      <c r="H1693">
        <f t="array" ref="H1693">FREQUENCY(IF('Data Transformation'!$B$4:$B$8425=B1683,'Data Transformation'!$G$4:$G$8425),'Bin Analysis'!$B1693)</f>
        <v>2073</v>
      </c>
      <c r="I1693">
        <f t="shared" si="211"/>
        <v>0</v>
      </c>
      <c r="J1693">
        <f t="shared" si="212"/>
        <v>0</v>
      </c>
      <c r="K1693">
        <f>J1693*Weighting!$W$13</f>
        <v>0</v>
      </c>
      <c r="M1693" s="14"/>
    </row>
    <row r="1694" spans="1:25" x14ac:dyDescent="0.55000000000000004">
      <c r="A1694" s="32" t="str">
        <f>IF(Weighting!$P$14&gt;0,B1694,"")</f>
        <v/>
      </c>
      <c r="B1694" t="e">
        <f>Weighting!$C$14</f>
        <v>#DIV/0!</v>
      </c>
      <c r="C1694" t="e">
        <f>Weighting!$F$14</f>
        <v>#NUM!</v>
      </c>
      <c r="D1694" t="e">
        <f>IF(C1694=1,'Data Transformation'!$G$3+0.5*'Data Transformation'!$W$25,IF(C1695=1,D1695-'Data Transformation'!$W$25,FALSE))</f>
        <v>#NUM!</v>
      </c>
      <c r="E1694">
        <f t="array" ref="E1694">IF(ISLOGICAL(D1694),"",FREQUENCY(IF('Data Transformation'!$B$425:$B$8425='Bin Analysis'!$B1683,'Data Transformation'!$G$425:$G$8425),D1694))</f>
        <v>2001</v>
      </c>
      <c r="F1694">
        <f t="shared" si="210"/>
        <v>0</v>
      </c>
      <c r="G1694">
        <f>Weighting!$H$14</f>
        <v>0</v>
      </c>
      <c r="H1694">
        <f t="array" ref="H1694">FREQUENCY(IF('Data Transformation'!$B$4:$B$8425=B1683,'Data Transformation'!$G$4:$G$8425),'Bin Analysis'!$B1694)</f>
        <v>2073</v>
      </c>
      <c r="I1694">
        <f t="shared" si="211"/>
        <v>0</v>
      </c>
      <c r="J1694">
        <f t="shared" si="212"/>
        <v>0</v>
      </c>
      <c r="K1694">
        <f>J1694*Weighting!$W$14</f>
        <v>0</v>
      </c>
      <c r="M1694" s="14"/>
    </row>
    <row r="1695" spans="1:25" x14ac:dyDescent="0.55000000000000004">
      <c r="A1695" s="32" t="str">
        <f>IF(Weighting!$P$15&gt;0,B1695,"")</f>
        <v/>
      </c>
      <c r="B1695" t="e">
        <f>Weighting!$C$15</f>
        <v>#DIV/0!</v>
      </c>
      <c r="C1695" t="e">
        <f>Weighting!$F$15</f>
        <v>#NUM!</v>
      </c>
      <c r="D1695" t="e">
        <f>IF(C1695=1,'Data Transformation'!$G$3+0.5*'Data Transformation'!$W$25,IF(C1696=1,D1696-'Data Transformation'!$W$25,FALSE))</f>
        <v>#NUM!</v>
      </c>
      <c r="E1695">
        <f t="array" ref="E1695">IF(ISLOGICAL(D1695),"",FREQUENCY(IF('Data Transformation'!$B$425:$B$8425='Bin Analysis'!$B1683,'Data Transformation'!$G$425:$G$8425),D1695))</f>
        <v>2001</v>
      </c>
      <c r="F1695">
        <f t="shared" si="210"/>
        <v>0</v>
      </c>
      <c r="G1695">
        <f>Weighting!$H$15</f>
        <v>0</v>
      </c>
      <c r="H1695">
        <f t="array" ref="H1695">FREQUENCY(IF('Data Transformation'!$B$4:$B$8425=B1683,'Data Transformation'!$G$4:$G$8425),'Bin Analysis'!$B1695)</f>
        <v>2073</v>
      </c>
      <c r="I1695">
        <f t="shared" si="211"/>
        <v>0</v>
      </c>
      <c r="J1695">
        <f t="shared" si="212"/>
        <v>0</v>
      </c>
      <c r="K1695">
        <f>J1695*Weighting!$W$15</f>
        <v>0</v>
      </c>
      <c r="M1695" s="14"/>
    </row>
    <row r="1696" spans="1:25" x14ac:dyDescent="0.55000000000000004">
      <c r="A1696" s="32" t="str">
        <f>IF(Weighting!$P$16&gt;0,B1696,"")</f>
        <v/>
      </c>
      <c r="B1696" t="e">
        <f>Weighting!$C$16</f>
        <v>#DIV/0!</v>
      </c>
      <c r="C1696" t="e">
        <f>Weighting!$F$16</f>
        <v>#NUM!</v>
      </c>
      <c r="D1696" t="e">
        <f>IF(C1696=1,'Data Transformation'!$G$3+0.5*'Data Transformation'!$W$25,IF(C1697=1,D1697-'Data Transformation'!$W$25,FALSE))</f>
        <v>#NUM!</v>
      </c>
      <c r="E1696">
        <f t="array" ref="E1696">IF(ISLOGICAL(D1696),"",FREQUENCY(IF('Data Transformation'!$B$425:$B$8425='Bin Analysis'!$B1683,'Data Transformation'!$G$425:$G$8425),D1696))</f>
        <v>2001</v>
      </c>
      <c r="F1696">
        <f t="shared" si="210"/>
        <v>0</v>
      </c>
      <c r="G1696">
        <f>Weighting!$H$16</f>
        <v>0</v>
      </c>
      <c r="H1696">
        <f t="array" ref="H1696">FREQUENCY(IF('Data Transformation'!$B$4:$B$8425=B1683,'Data Transformation'!$G$4:$G$8425),'Bin Analysis'!$B1696)</f>
        <v>2073</v>
      </c>
      <c r="I1696">
        <f t="shared" si="211"/>
        <v>0</v>
      </c>
      <c r="J1696">
        <f t="shared" si="212"/>
        <v>0</v>
      </c>
      <c r="K1696">
        <f>J1696*Weighting!$W$16</f>
        <v>0</v>
      </c>
      <c r="M1696" s="14"/>
    </row>
    <row r="1697" spans="1:25" x14ac:dyDescent="0.55000000000000004">
      <c r="A1697" s="32" t="str">
        <f>IF(Weighting!$P$17&gt;0,B1697,"")</f>
        <v/>
      </c>
      <c r="B1697" t="e">
        <f>Weighting!$C$17</f>
        <v>#DIV/0!</v>
      </c>
      <c r="C1697" t="e">
        <f>Weighting!$F$17</f>
        <v>#NUM!</v>
      </c>
      <c r="D1697" t="e">
        <f>IF(C1697=1,'Data Transformation'!$G$3+0.5*'Data Transformation'!$W$25,IF(C1698=1,D1698-'Data Transformation'!$W$25,FALSE))</f>
        <v>#NUM!</v>
      </c>
      <c r="E1697">
        <f t="array" ref="E1697">IF(ISLOGICAL(D1697),"",FREQUENCY(IF('Data Transformation'!$B$425:$B$8425='Bin Analysis'!$B1683,'Data Transformation'!$G$425:$G$8425),D1697))</f>
        <v>2001</v>
      </c>
      <c r="F1697">
        <f t="shared" si="210"/>
        <v>0</v>
      </c>
      <c r="G1697">
        <f>Weighting!$H$17</f>
        <v>0</v>
      </c>
      <c r="H1697">
        <f t="array" ref="H1697">FREQUENCY(IF('Data Transformation'!$B$4:$B$8425=B1683,'Data Transformation'!$G$4:$G$8425),'Bin Analysis'!$B1697)</f>
        <v>2073</v>
      </c>
      <c r="I1697">
        <f t="shared" si="211"/>
        <v>0</v>
      </c>
      <c r="J1697">
        <f t="shared" si="212"/>
        <v>0</v>
      </c>
      <c r="K1697">
        <f>J1697*Weighting!$W$17</f>
        <v>0</v>
      </c>
      <c r="M1697" s="14"/>
    </row>
    <row r="1698" spans="1:25" x14ac:dyDescent="0.55000000000000004">
      <c r="A1698" s="32" t="str">
        <f>IF(Weighting!$P$18&gt;0,B1698,"")</f>
        <v/>
      </c>
      <c r="B1698" t="e">
        <f>Weighting!$C$18</f>
        <v>#DIV/0!</v>
      </c>
      <c r="C1698" t="e">
        <f>Weighting!$F$18</f>
        <v>#NUM!</v>
      </c>
      <c r="D1698" t="e">
        <f>IF(C1698=1,'Data Transformation'!$G$3+0.5*'Data Transformation'!$W$25,IF(C1699=1,D1699-'Data Transformation'!$W$25,FALSE))</f>
        <v>#NUM!</v>
      </c>
      <c r="E1698">
        <f t="array" ref="E1698">IF(ISLOGICAL(D1698),"",FREQUENCY(IF('Data Transformation'!$B$425:$B$8425='Bin Analysis'!$B1683,'Data Transformation'!$G$425:$G$8425),D1698))</f>
        <v>2001</v>
      </c>
      <c r="F1698">
        <f t="shared" si="210"/>
        <v>0</v>
      </c>
      <c r="G1698">
        <f>Weighting!$H$18</f>
        <v>0</v>
      </c>
      <c r="H1698">
        <f t="array" ref="H1698">FREQUENCY(IF('Data Transformation'!$B$4:$B$8425=B1683,'Data Transformation'!$G$4:$G$8425),'Bin Analysis'!$B1698)</f>
        <v>2073</v>
      </c>
      <c r="I1698">
        <f t="shared" si="211"/>
        <v>0</v>
      </c>
      <c r="J1698">
        <f t="shared" si="212"/>
        <v>0</v>
      </c>
      <c r="K1698">
        <f>J1698*Weighting!$W$18</f>
        <v>0</v>
      </c>
      <c r="M1698" s="14"/>
    </row>
    <row r="1699" spans="1:25" x14ac:dyDescent="0.55000000000000004">
      <c r="A1699" s="32" t="str">
        <f>IF(Weighting!$P$19&gt;0,B1699,"")</f>
        <v/>
      </c>
      <c r="B1699" t="e">
        <f>Weighting!$C$19</f>
        <v>#DIV/0!</v>
      </c>
      <c r="C1699" t="e">
        <f>Weighting!$F$19</f>
        <v>#NUM!</v>
      </c>
      <c r="D1699" t="e">
        <f>IF(C1699=1,'Data Transformation'!$G$3+0.5*'Data Transformation'!$W$25,IF(C1700=1,D1700-'Data Transformation'!$W$25,FALSE))</f>
        <v>#NUM!</v>
      </c>
      <c r="E1699">
        <f t="array" ref="E1699">IF(ISLOGICAL(D1699),"",FREQUENCY(IF('Data Transformation'!$B$425:$B$8425='Bin Analysis'!$B1683,'Data Transformation'!$G$425:$G$8425),D1699))</f>
        <v>2001</v>
      </c>
      <c r="F1699">
        <f t="shared" si="210"/>
        <v>0</v>
      </c>
      <c r="G1699">
        <f>Weighting!$H$19</f>
        <v>0</v>
      </c>
      <c r="H1699">
        <f t="array" ref="H1699">FREQUENCY(IF('Data Transformation'!$B$4:$B$8425=B1683,'Data Transformation'!$G$4:$G$8425),'Bin Analysis'!$B1699)</f>
        <v>2073</v>
      </c>
      <c r="I1699">
        <f t="shared" si="211"/>
        <v>0</v>
      </c>
      <c r="J1699">
        <f t="shared" si="212"/>
        <v>0</v>
      </c>
      <c r="K1699">
        <f>J1699*Weighting!$W$19</f>
        <v>0</v>
      </c>
      <c r="M1699" s="14"/>
    </row>
    <row r="1700" spans="1:25" x14ac:dyDescent="0.55000000000000004">
      <c r="A1700" s="32" t="str">
        <f>IF(Weighting!$P$20&gt;0,B1700,"")</f>
        <v/>
      </c>
      <c r="B1700" t="e">
        <f>Weighting!$C$20</f>
        <v>#DIV/0!</v>
      </c>
      <c r="C1700" t="e">
        <f>Weighting!$F$20</f>
        <v>#NUM!</v>
      </c>
      <c r="D1700" t="e">
        <f>IF(C1700=1,'Data Transformation'!$G$3+0.5*'Data Transformation'!$W$25,IF(C1701=1,D1701-'Data Transformation'!$W$25,FALSE))</f>
        <v>#NUM!</v>
      </c>
      <c r="E1700">
        <f t="array" ref="E1700">IF(ISLOGICAL(D1700),"",FREQUENCY(IF('Data Transformation'!$B$425:$B$8425='Bin Analysis'!$B1683,'Data Transformation'!$G$425:$G$8425),D1700))</f>
        <v>2001</v>
      </c>
      <c r="F1700">
        <f t="shared" si="210"/>
        <v>0</v>
      </c>
      <c r="G1700">
        <f>Weighting!$H$20</f>
        <v>0</v>
      </c>
      <c r="H1700">
        <f t="array" ref="H1700">FREQUENCY(IF('Data Transformation'!$B$4:$B$8425=B1683,'Data Transformation'!$G$4:$G$8425),'Bin Analysis'!$B1700)</f>
        <v>2073</v>
      </c>
      <c r="I1700">
        <f t="shared" si="211"/>
        <v>0</v>
      </c>
      <c r="J1700">
        <f t="shared" si="212"/>
        <v>0</v>
      </c>
      <c r="K1700">
        <f>J1700*Weighting!$W$20</f>
        <v>0</v>
      </c>
      <c r="M1700" s="14"/>
    </row>
    <row r="1701" spans="1:25" x14ac:dyDescent="0.55000000000000004">
      <c r="A1701" s="32" t="str">
        <f>IF(Weighting!$P$21&gt;0,B1701,"")</f>
        <v/>
      </c>
      <c r="B1701" t="e">
        <f>Weighting!$C$21</f>
        <v>#DIV/0!</v>
      </c>
      <c r="C1701" t="e">
        <f>Weighting!$F$21</f>
        <v>#NUM!</v>
      </c>
      <c r="D1701" t="e">
        <f>IF(C1701=1,'Data Transformation'!$G$3+0.5*'Data Transformation'!$W$25,IF(C1702=1,D1702-'Data Transformation'!$W$25,FALSE))</f>
        <v>#NUM!</v>
      </c>
      <c r="E1701">
        <f t="array" ref="E1701">IF(ISLOGICAL(D1701),"",FREQUENCY(IF('Data Transformation'!$B$425:$B$8425='Bin Analysis'!$B1683,'Data Transformation'!$G$425:$G$8425),D1701))</f>
        <v>2001</v>
      </c>
      <c r="F1701">
        <f t="shared" si="210"/>
        <v>0</v>
      </c>
      <c r="G1701">
        <f>Weighting!$H$21</f>
        <v>0</v>
      </c>
      <c r="H1701">
        <f t="array" ref="H1701">FREQUENCY(IF('Data Transformation'!$B$4:$B$8425=B1683,'Data Transformation'!$G$4:$G$8425),'Bin Analysis'!$B1701)</f>
        <v>2073</v>
      </c>
      <c r="I1701">
        <f t="shared" si="211"/>
        <v>0</v>
      </c>
      <c r="J1701">
        <f t="shared" si="212"/>
        <v>0</v>
      </c>
      <c r="K1701">
        <f>J1701*Weighting!$W$21</f>
        <v>0</v>
      </c>
      <c r="M1701" s="14"/>
    </row>
    <row r="1702" spans="1:25" x14ac:dyDescent="0.55000000000000004">
      <c r="A1702" s="32" t="str">
        <f>IF(Weighting!$P$22&gt;0,B1702,"")</f>
        <v/>
      </c>
      <c r="B1702" t="e">
        <f>Weighting!$C$22</f>
        <v>#DIV/0!</v>
      </c>
      <c r="C1702" t="e">
        <f>Weighting!$F$22</f>
        <v>#NUM!</v>
      </c>
      <c r="D1702" t="e">
        <f>IF(C1702=1,'Data Transformation'!$G$3+0.5*'Data Transformation'!$W$25,IF(C1703=1,D1703-'Data Transformation'!$W$25,FALSE))</f>
        <v>#NUM!</v>
      </c>
      <c r="E1702">
        <f t="array" ref="E1702">IF(ISLOGICAL(D1702),"",FREQUENCY(IF('Data Transformation'!$B$425:$B$8425='Bin Analysis'!$B1683,'Data Transformation'!$G$425:$G$8425),D1702))</f>
        <v>2001</v>
      </c>
      <c r="F1702">
        <f t="shared" si="210"/>
        <v>0</v>
      </c>
      <c r="G1702">
        <f>Weighting!$H$22</f>
        <v>0</v>
      </c>
      <c r="H1702">
        <f t="array" ref="H1702">FREQUENCY(IF('Data Transformation'!$B$4:$B$8425=B1683,'Data Transformation'!$G$4:$G$8425),'Bin Analysis'!$B1702)</f>
        <v>2073</v>
      </c>
      <c r="I1702">
        <f t="shared" si="211"/>
        <v>0</v>
      </c>
      <c r="J1702">
        <f t="shared" si="212"/>
        <v>0</v>
      </c>
      <c r="K1702">
        <f>J1702*Weighting!$W$22</f>
        <v>0</v>
      </c>
      <c r="M1702" s="14"/>
    </row>
    <row r="1703" spans="1:25" x14ac:dyDescent="0.55000000000000004">
      <c r="A1703" s="32" t="str">
        <f>IF(Weighting!$P$23&gt;0,B1703,"")</f>
        <v/>
      </c>
      <c r="B1703" t="e">
        <f>Weighting!$C$23</f>
        <v>#DIV/0!</v>
      </c>
      <c r="C1703" t="e">
        <f>Weighting!$F$23</f>
        <v>#NUM!</v>
      </c>
      <c r="D1703" t="e">
        <f>IF(C1703=1,'Data Transformation'!$G$3+0.5*'Data Transformation'!$W$25,IF(C1704=1,D1704-'Data Transformation'!$W$25,FALSE))</f>
        <v>#NUM!</v>
      </c>
      <c r="E1703">
        <f t="array" ref="E1703">IF(ISLOGICAL(D1703),"",FREQUENCY(IF('Data Transformation'!$B$425:$B$8425='Bin Analysis'!$B1683,'Data Transformation'!$G$425:$G$8425),D1703))</f>
        <v>2001</v>
      </c>
      <c r="F1703">
        <f t="shared" si="210"/>
        <v>0</v>
      </c>
      <c r="G1703">
        <f>Weighting!$H$23</f>
        <v>0</v>
      </c>
      <c r="H1703">
        <f t="array" ref="H1703">FREQUENCY(IF('Data Transformation'!$B$4:$B$8425=B1683,'Data Transformation'!$G$4:$G$8425),'Bin Analysis'!$B1703)</f>
        <v>2073</v>
      </c>
      <c r="I1703">
        <f t="shared" si="211"/>
        <v>0</v>
      </c>
      <c r="J1703">
        <f t="shared" si="212"/>
        <v>0</v>
      </c>
      <c r="K1703">
        <f>J1703*Weighting!$W$23</f>
        <v>0</v>
      </c>
      <c r="M1703" s="14"/>
    </row>
    <row r="1704" spans="1:25" x14ac:dyDescent="0.55000000000000004">
      <c r="A1704" s="32" t="str">
        <f>IF(Weighting!$P$24&gt;0,B1704,"")</f>
        <v/>
      </c>
      <c r="B1704" t="e">
        <f>Weighting!$C$24</f>
        <v>#DIV/0!</v>
      </c>
      <c r="C1704" t="e">
        <f>Weighting!$F$24</f>
        <v>#NUM!</v>
      </c>
      <c r="D1704" t="e">
        <f>IF(C1704=1,'Data Transformation'!$G$3+0.5*'Data Transformation'!$W$25,IF(C1705=1,D1705-'Data Transformation'!$W$25,FALSE))</f>
        <v>#NUM!</v>
      </c>
      <c r="E1704">
        <f t="array" ref="E1704">IF(ISLOGICAL(D1704),"",FREQUENCY(IF('Data Transformation'!$B$425:$B$8425='Bin Analysis'!$B1683,'Data Transformation'!$G$425:$G$8425),D1704))</f>
        <v>2001</v>
      </c>
      <c r="F1704">
        <f t="shared" si="210"/>
        <v>0</v>
      </c>
      <c r="G1704">
        <f>Weighting!$H$24</f>
        <v>0</v>
      </c>
      <c r="H1704">
        <f t="array" ref="H1704">FREQUENCY(IF('Data Transformation'!$B$4:$B$8425=B1683,'Data Transformation'!$G$4:$G$8425),'Bin Analysis'!$B1704)</f>
        <v>2073</v>
      </c>
      <c r="I1704">
        <f t="shared" si="211"/>
        <v>0</v>
      </c>
      <c r="J1704">
        <f t="shared" si="212"/>
        <v>0</v>
      </c>
      <c r="K1704">
        <f>J1704*Weighting!$W$24</f>
        <v>0</v>
      </c>
      <c r="M1704" s="14"/>
    </row>
    <row r="1705" spans="1:25" x14ac:dyDescent="0.55000000000000004">
      <c r="A1705" s="32" t="str">
        <f>IF(Weighting!$P$25&gt;0,B1705,"")</f>
        <v/>
      </c>
      <c r="B1705" t="e">
        <f>Weighting!$C$25</f>
        <v>#DIV/0!</v>
      </c>
      <c r="C1705" t="e">
        <f>Weighting!$F$25</f>
        <v>#NUM!</v>
      </c>
      <c r="D1705" t="e">
        <f>IF(C1705=1,'Data Transformation'!$G$3+0.5*'Data Transformation'!$W$25,IF(C1706=1,D1706-'Data Transformation'!$W$25,FALSE))</f>
        <v>#NUM!</v>
      </c>
      <c r="E1705">
        <f t="array" ref="E1705">IF(ISLOGICAL(D1705),"",FREQUENCY(IF('Data Transformation'!$B$425:$B$8425='Bin Analysis'!$B1683,'Data Transformation'!$G$425:$G$8425),D1705))</f>
        <v>2001</v>
      </c>
      <c r="F1705">
        <f t="shared" si="210"/>
        <v>0</v>
      </c>
      <c r="G1705">
        <f>Weighting!$H$25</f>
        <v>0</v>
      </c>
      <c r="H1705">
        <f t="array" ref="H1705">FREQUENCY(IF('Data Transformation'!$B$4:$B$8425=B1683,'Data Transformation'!$G$4:$G$8425),'Bin Analysis'!$B1705)</f>
        <v>2073</v>
      </c>
      <c r="I1705">
        <f t="shared" si="211"/>
        <v>0</v>
      </c>
      <c r="J1705">
        <f t="shared" si="212"/>
        <v>0</v>
      </c>
      <c r="K1705">
        <f>J1705*Weighting!$W$25</f>
        <v>0</v>
      </c>
      <c r="M1705" s="14"/>
    </row>
    <row r="1706" spans="1:25" x14ac:dyDescent="0.55000000000000004">
      <c r="A1706" s="32"/>
      <c r="M1706" s="14"/>
    </row>
    <row r="1707" spans="1:25" ht="23.35" x14ac:dyDescent="0.8">
      <c r="A1707" s="21" t="s">
        <v>0</v>
      </c>
      <c r="B1707" s="21" t="str">
        <f>IFERROR(VLOOKUP(C1707,'Data Transformation'!$L$6:$M$426,2,FALSE),"")</f>
        <v/>
      </c>
      <c r="C1707" s="21">
        <f>C1683+1</f>
        <v>71</v>
      </c>
      <c r="D1707" s="21"/>
      <c r="E1707" s="21"/>
      <c r="F1707" s="21"/>
      <c r="G1707" s="21"/>
      <c r="H1707" s="22"/>
      <c r="I1707" s="22"/>
      <c r="J1707" s="22"/>
      <c r="K1707" s="21"/>
      <c r="L1707" s="21" t="str">
        <f>B1707</f>
        <v/>
      </c>
      <c r="M1707" s="23" t="e">
        <f>INDEX('Data Transformation'!$O$4:$O$424,MATCH($B1707,'Data Transformation'!$M$4:$M$424,0),MATCH($M$2,'Data Transformation'!$O$3,0))</f>
        <v>#N/A</v>
      </c>
      <c r="N1707" s="27" t="e">
        <f>IF('Input and Summary Results'!$J$16="minimum",'Bin Analysis'!X1708/(M1707-1),'Bin Analysis'!Y1707/('Bin Analysis'!M1707-1))</f>
        <v>#N/A</v>
      </c>
      <c r="O1707" s="27" t="e">
        <f>IF(M1707=FALSE,NA(),(VLOOKUP(1,C1710:K1729,4,FALSE))/(M1707-1))</f>
        <v>#N/A</v>
      </c>
      <c r="P1707" s="27" t="e">
        <f>IF(M1707=FALSE,NA(),SUM(J1710:J1729)/Weighting!$S$5)</f>
        <v>#N/A</v>
      </c>
      <c r="Q1707" s="27" t="e">
        <f>IF(M1707=FALSE,NA(),SUM(K1710:K1729)/Weighting!$S$6)</f>
        <v>#N/A</v>
      </c>
      <c r="R1707" s="27" t="e">
        <f>IF(M1707=FALSE,NA(),(VLOOKUP(1,G1710:K1729,3,FALSE))/(M1707-1))</f>
        <v>#N/A</v>
      </c>
      <c r="S1707" s="22" t="e">
        <f>IF(M1707=FALSE,NA(),IF(SUM(J1710:J1729)=2,"yes","no"))</f>
        <v>#N/A</v>
      </c>
      <c r="X1707" s="2" cm="2">
        <f t="array" ref="X1707:X1708">FREQUENCY(IF('Data Transformation'!$B$425:$B$6424='Bin Analysis'!L1707,'Data Transformation'!$G$425:$G$6424),'Data Transformation'!$U$11)</f>
        <v>0</v>
      </c>
      <c r="Y1707" s="2" cm="2">
        <f t="array" ref="Y1707:Y1708">FREQUENCY(IF('Data Transformation'!$B$425:$B$6424='Bin Analysis'!L1707,'Data Transformation'!$G$425:$G$6424),'Data Transformation'!$U$12)</f>
        <v>0</v>
      </c>
    </row>
    <row r="1708" spans="1:25" x14ac:dyDescent="0.55000000000000004">
      <c r="A1708" s="14" t="s">
        <v>67</v>
      </c>
      <c r="B1708" t="s">
        <v>47</v>
      </c>
      <c r="C1708" t="s">
        <v>5</v>
      </c>
      <c r="D1708" t="s">
        <v>100</v>
      </c>
      <c r="E1708" t="s">
        <v>101</v>
      </c>
      <c r="F1708" t="s">
        <v>102</v>
      </c>
      <c r="G1708" t="s">
        <v>70</v>
      </c>
      <c r="H1708" t="s">
        <v>31</v>
      </c>
      <c r="I1708" t="s">
        <v>32</v>
      </c>
      <c r="J1708" t="s">
        <v>46</v>
      </c>
      <c r="K1708" s="14" t="s">
        <v>45</v>
      </c>
      <c r="M1708" s="14"/>
      <c r="X1708" s="2">
        <v>0</v>
      </c>
      <c r="Y1708" s="2">
        <v>0</v>
      </c>
    </row>
    <row r="1709" spans="1:25" x14ac:dyDescent="0.55000000000000004">
      <c r="A1709" s="32"/>
      <c r="D1709" t="e">
        <f>IF(C1709=1,'Data Transformation'!$G$3+0.5*'Data Transformation'!$W$25,IF(C1710=1,D1710-'Data Transformation'!$W$25,FALSE))</f>
        <v>#NUM!</v>
      </c>
      <c r="E1709">
        <f t="array" ref="E1709">IF(ISLOGICAL(D1709),"",FREQUENCY(IF('Data Transformation'!$B$425:$B$8425='Bin Analysis'!$B1707,'Data Transformation'!$G$425:$G$8425),D1709))</f>
        <v>2001</v>
      </c>
      <c r="F1709" t="e">
        <f>IF(ISLOGICAL(D1709),"",E1709-E1708)</f>
        <v>#VALUE!</v>
      </c>
      <c r="M1709" s="14"/>
    </row>
    <row r="1710" spans="1:25" x14ac:dyDescent="0.55000000000000004">
      <c r="A1710" s="32" t="e">
        <f>IF(Weighting!$P$6&gt;0,B1710,"")</f>
        <v>#NUM!</v>
      </c>
      <c r="B1710" t="e">
        <f>Weighting!$C$6</f>
        <v>#DIV/0!</v>
      </c>
      <c r="C1710" t="e">
        <f>Weighting!$F$6</f>
        <v>#NUM!</v>
      </c>
      <c r="D1710" t="e">
        <f>IF(C1710=1,'Data Transformation'!$G$3+0.5*'Data Transformation'!$W$25,IF(C1711=1,D1711-'Data Transformation'!$W$25,FALSE))</f>
        <v>#NUM!</v>
      </c>
      <c r="E1710">
        <f t="array" ref="E1710">IF(ISLOGICAL(D1710),"",FREQUENCY(IF('Data Transformation'!$B$425:$B$8425='Bin Analysis'!$B1707,'Data Transformation'!$G$425:$G$8425),D1710))</f>
        <v>2001</v>
      </c>
      <c r="F1710">
        <f>IF(ISLOGICAL(D1710),"",E1710-E1709)</f>
        <v>0</v>
      </c>
      <c r="G1710">
        <f>Weighting!$H$6</f>
        <v>1</v>
      </c>
      <c r="H1710">
        <f t="array" ref="H1710">FREQUENCY(IF('Data Transformation'!$B$4:$B$8425=B1707,'Data Transformation'!$G$4:$G$8425),'Bin Analysis'!$B1710)</f>
        <v>2073</v>
      </c>
      <c r="I1710">
        <f>H1710-H1709</f>
        <v>2073</v>
      </c>
      <c r="J1710">
        <f>IF(I1710=0,0,1)</f>
        <v>1</v>
      </c>
      <c r="K1710" t="e">
        <f>J1710*Weighting!$W$6</f>
        <v>#NUM!</v>
      </c>
      <c r="M1710" s="14"/>
    </row>
    <row r="1711" spans="1:25" x14ac:dyDescent="0.55000000000000004">
      <c r="A1711" s="32" t="str">
        <f>IF(Weighting!$P$7&gt;0,B1711,"")</f>
        <v/>
      </c>
      <c r="B1711" t="e">
        <f>Weighting!$C$7</f>
        <v>#DIV/0!</v>
      </c>
      <c r="C1711" t="e">
        <f>Weighting!$F$7</f>
        <v>#NUM!</v>
      </c>
      <c r="D1711" t="e">
        <f>IF(C1711=1,'Data Transformation'!$G$3+0.5*'Data Transformation'!$W$25,IF(C1712=1,D1712-'Data Transformation'!$W$25,FALSE))</f>
        <v>#NUM!</v>
      </c>
      <c r="E1711">
        <f t="array" ref="E1711">IF(ISLOGICAL(D1711),"",FREQUENCY(IF('Data Transformation'!$B$425:$B$8425='Bin Analysis'!$B1707,'Data Transformation'!$G$425:$G$8425),D1711))</f>
        <v>2001</v>
      </c>
      <c r="F1711">
        <f t="shared" ref="F1711:F1729" si="213">IF(ISLOGICAL(D1711),"",E1711-E1710)</f>
        <v>0</v>
      </c>
      <c r="G1711">
        <f>Weighting!$H$7</f>
        <v>0</v>
      </c>
      <c r="H1711">
        <f t="array" ref="H1711">FREQUENCY(IF('Data Transformation'!$B$4:$B$8425=B1707,'Data Transformation'!$G$4:$G$8425),'Bin Analysis'!$B1711)</f>
        <v>2073</v>
      </c>
      <c r="I1711">
        <f t="shared" ref="I1711:I1729" si="214">H1711-H1710</f>
        <v>0</v>
      </c>
      <c r="J1711">
        <f>IF(I1711=0,0,1)</f>
        <v>0</v>
      </c>
      <c r="K1711">
        <f>J1711*Weighting!$W$7</f>
        <v>0</v>
      </c>
      <c r="M1711" s="14"/>
    </row>
    <row r="1712" spans="1:25" x14ac:dyDescent="0.55000000000000004">
      <c r="A1712" s="32" t="str">
        <f>IF(Weighting!$P$8&gt;0,B1712,"")</f>
        <v/>
      </c>
      <c r="B1712" t="e">
        <f>Weighting!$C$8</f>
        <v>#DIV/0!</v>
      </c>
      <c r="C1712" t="e">
        <f>Weighting!$F$8</f>
        <v>#NUM!</v>
      </c>
      <c r="D1712" t="e">
        <f>IF(C1712=1,'Data Transformation'!$G$3+0.5*'Data Transformation'!$W$25,IF(C1713=1,D1713-'Data Transformation'!$W$25,FALSE))</f>
        <v>#NUM!</v>
      </c>
      <c r="E1712">
        <f t="array" ref="E1712">IF(ISLOGICAL(D1712),"",FREQUENCY(IF('Data Transformation'!$B$425:$B$8425='Bin Analysis'!$B1707,'Data Transformation'!$G$425:$G$8425),D1712))</f>
        <v>2001</v>
      </c>
      <c r="F1712">
        <f t="shared" si="213"/>
        <v>0</v>
      </c>
      <c r="G1712">
        <f>Weighting!$H$8</f>
        <v>0</v>
      </c>
      <c r="H1712">
        <f t="array" ref="H1712">FREQUENCY(IF('Data Transformation'!$B$4:$B$8425=B1707,'Data Transformation'!$G$4:$G$8425),'Bin Analysis'!$B1712)</f>
        <v>2073</v>
      </c>
      <c r="I1712">
        <f t="shared" si="214"/>
        <v>0</v>
      </c>
      <c r="J1712">
        <f t="shared" ref="J1712:J1729" si="215">IF(I1712=0,0,1)</f>
        <v>0</v>
      </c>
      <c r="K1712">
        <f>J1712*Weighting!$W$8</f>
        <v>0</v>
      </c>
      <c r="M1712" s="14"/>
    </row>
    <row r="1713" spans="1:13" x14ac:dyDescent="0.55000000000000004">
      <c r="A1713" s="32" t="str">
        <f>IF(Weighting!$P$9&gt;0,B1713,"")</f>
        <v/>
      </c>
      <c r="B1713" s="50" t="e">
        <f>Weighting!$C$9</f>
        <v>#DIV/0!</v>
      </c>
      <c r="C1713" t="e">
        <f>Weighting!$F$9</f>
        <v>#NUM!</v>
      </c>
      <c r="D1713" t="e">
        <f>IF(C1713=1,'Data Transformation'!$G$3+0.5*'Data Transformation'!$W$25,IF(C1714=1,D1714-'Data Transformation'!$W$25,FALSE))</f>
        <v>#NUM!</v>
      </c>
      <c r="E1713">
        <f t="array" ref="E1713">IF(ISLOGICAL(D1713),"",FREQUENCY(IF('Data Transformation'!$B$425:$B$8425='Bin Analysis'!$B1707,'Data Transformation'!$G$425:$G$8425),D1713))</f>
        <v>2001</v>
      </c>
      <c r="F1713">
        <f t="shared" si="213"/>
        <v>0</v>
      </c>
      <c r="G1713">
        <f>Weighting!$H$9</f>
        <v>0</v>
      </c>
      <c r="H1713">
        <f t="array" ref="H1713">FREQUENCY(IF('Data Transformation'!$B$4:$B$8425=B1707,'Data Transformation'!$G$4:$G$8425),'Bin Analysis'!$B1713)</f>
        <v>2073</v>
      </c>
      <c r="I1713">
        <f t="shared" si="214"/>
        <v>0</v>
      </c>
      <c r="J1713">
        <f t="shared" si="215"/>
        <v>0</v>
      </c>
      <c r="K1713">
        <f>J1713*Weighting!$W$9</f>
        <v>0</v>
      </c>
      <c r="M1713" s="14"/>
    </row>
    <row r="1714" spans="1:13" x14ac:dyDescent="0.55000000000000004">
      <c r="A1714" s="32" t="str">
        <f>IF(Weighting!$P$10&gt;0,B1714,"")</f>
        <v/>
      </c>
      <c r="B1714" t="e">
        <f>Weighting!$C$10</f>
        <v>#DIV/0!</v>
      </c>
      <c r="C1714" t="e">
        <f>Weighting!$F$10</f>
        <v>#NUM!</v>
      </c>
      <c r="D1714" t="e">
        <f>IF(C1714=1,'Data Transformation'!$G$3+0.5*'Data Transformation'!$W$25,IF(C1715=1,D1715-'Data Transformation'!$W$25,FALSE))</f>
        <v>#NUM!</v>
      </c>
      <c r="E1714">
        <f t="array" ref="E1714">IF(ISLOGICAL(D1714),"",FREQUENCY(IF('Data Transformation'!$B$425:$B$8425='Bin Analysis'!$B1707,'Data Transformation'!$G$425:$G$8425),D1714))</f>
        <v>2001</v>
      </c>
      <c r="F1714">
        <f t="shared" si="213"/>
        <v>0</v>
      </c>
      <c r="G1714">
        <f>Weighting!$H$10</f>
        <v>0</v>
      </c>
      <c r="H1714">
        <f t="array" ref="H1714">FREQUENCY(IF('Data Transformation'!$B$4:$B$8425=B1707,'Data Transformation'!$G$4:$G$8425),'Bin Analysis'!$B1714)</f>
        <v>2073</v>
      </c>
      <c r="I1714">
        <f t="shared" si="214"/>
        <v>0</v>
      </c>
      <c r="J1714">
        <f t="shared" si="215"/>
        <v>0</v>
      </c>
      <c r="K1714">
        <f>J1714*Weighting!$W$10</f>
        <v>0</v>
      </c>
      <c r="M1714" s="14"/>
    </row>
    <row r="1715" spans="1:13" x14ac:dyDescent="0.55000000000000004">
      <c r="A1715" s="32" t="str">
        <f>IF(Weighting!$P$11&gt;0,B1715,"")</f>
        <v/>
      </c>
      <c r="B1715" t="e">
        <f>Weighting!$C$11</f>
        <v>#DIV/0!</v>
      </c>
      <c r="C1715" t="e">
        <f>Weighting!$F$11</f>
        <v>#NUM!</v>
      </c>
      <c r="D1715" t="e">
        <f>IF(C1715=1,'Data Transformation'!$G$3+0.5*'Data Transformation'!$W$25,IF(C1716=1,D1716-'Data Transformation'!$W$25,FALSE))</f>
        <v>#NUM!</v>
      </c>
      <c r="E1715">
        <f t="array" ref="E1715">IF(ISLOGICAL(D1715),"",FREQUENCY(IF('Data Transformation'!$B$425:$B$8425='Bin Analysis'!$B1707,'Data Transformation'!$G$425:$G$8425),D1715))</f>
        <v>2001</v>
      </c>
      <c r="F1715">
        <f t="shared" si="213"/>
        <v>0</v>
      </c>
      <c r="G1715">
        <f>Weighting!$H$11</f>
        <v>0</v>
      </c>
      <c r="H1715">
        <f t="array" ref="H1715">FREQUENCY(IF('Data Transformation'!$B$4:$B$8425=B1707,'Data Transformation'!$G$4:$G$8425),'Bin Analysis'!$B1715)</f>
        <v>2073</v>
      </c>
      <c r="I1715">
        <f t="shared" si="214"/>
        <v>0</v>
      </c>
      <c r="J1715">
        <f t="shared" si="215"/>
        <v>0</v>
      </c>
      <c r="K1715">
        <f>J1715*Weighting!$W$11</f>
        <v>0</v>
      </c>
      <c r="M1715" s="14"/>
    </row>
    <row r="1716" spans="1:13" x14ac:dyDescent="0.55000000000000004">
      <c r="A1716" s="32" t="str">
        <f>IF(Weighting!$P$12&gt;0,B1716,"")</f>
        <v/>
      </c>
      <c r="B1716" t="e">
        <f>Weighting!$C$12</f>
        <v>#DIV/0!</v>
      </c>
      <c r="C1716" t="e">
        <f>Weighting!$F$12</f>
        <v>#NUM!</v>
      </c>
      <c r="D1716" t="e">
        <f>IF(C1716=1,'Data Transformation'!$G$3+0.5*'Data Transformation'!$W$25,IF(C1717=1,D1717-'Data Transformation'!$W$25,FALSE))</f>
        <v>#NUM!</v>
      </c>
      <c r="E1716">
        <f t="array" ref="E1716">IF(ISLOGICAL(D1716),"",FREQUENCY(IF('Data Transformation'!$B$425:$B$8425='Bin Analysis'!$B1707,'Data Transformation'!$G$425:$G$8425),D1716))</f>
        <v>2001</v>
      </c>
      <c r="F1716">
        <f t="shared" si="213"/>
        <v>0</v>
      </c>
      <c r="G1716">
        <f>Weighting!$H$12</f>
        <v>0</v>
      </c>
      <c r="H1716">
        <f t="array" ref="H1716">FREQUENCY(IF('Data Transformation'!$B$4:$B$8425=B1707,'Data Transformation'!$G$4:$G$8425),'Bin Analysis'!$B1716)</f>
        <v>2073</v>
      </c>
      <c r="I1716">
        <f t="shared" si="214"/>
        <v>0</v>
      </c>
      <c r="J1716">
        <f t="shared" si="215"/>
        <v>0</v>
      </c>
      <c r="K1716">
        <f>J1716*Weighting!$W$12</f>
        <v>0</v>
      </c>
      <c r="M1716" s="14"/>
    </row>
    <row r="1717" spans="1:13" x14ac:dyDescent="0.55000000000000004">
      <c r="A1717" s="32" t="str">
        <f>IF(Weighting!$P$13&gt;0,B1717,"")</f>
        <v/>
      </c>
      <c r="B1717" t="e">
        <f>Weighting!$C$13</f>
        <v>#DIV/0!</v>
      </c>
      <c r="C1717" t="e">
        <f>Weighting!$F$13</f>
        <v>#NUM!</v>
      </c>
      <c r="D1717" t="e">
        <f>IF(C1717=1,'Data Transformation'!$G$3+0.5*'Data Transformation'!$W$25,IF(C1718=1,D1718-'Data Transformation'!$W$25,FALSE))</f>
        <v>#NUM!</v>
      </c>
      <c r="E1717">
        <f t="array" ref="E1717">IF(ISLOGICAL(D1717),"",FREQUENCY(IF('Data Transformation'!$B$425:$B$8425='Bin Analysis'!$B1707,'Data Transformation'!$G$425:$G$8425),D1717))</f>
        <v>2001</v>
      </c>
      <c r="F1717">
        <f t="shared" si="213"/>
        <v>0</v>
      </c>
      <c r="G1717">
        <f>Weighting!$H$13</f>
        <v>0</v>
      </c>
      <c r="H1717">
        <f t="array" ref="H1717">FREQUENCY(IF('Data Transformation'!$B$4:$B$8425=B1707,'Data Transformation'!$G$4:$G$8425),'Bin Analysis'!$B1717)</f>
        <v>2073</v>
      </c>
      <c r="I1717">
        <f t="shared" si="214"/>
        <v>0</v>
      </c>
      <c r="J1717">
        <f t="shared" si="215"/>
        <v>0</v>
      </c>
      <c r="K1717">
        <f>J1717*Weighting!$W$13</f>
        <v>0</v>
      </c>
      <c r="M1717" s="14"/>
    </row>
    <row r="1718" spans="1:13" x14ac:dyDescent="0.55000000000000004">
      <c r="A1718" s="32" t="str">
        <f>IF(Weighting!$P$14&gt;0,B1718,"")</f>
        <v/>
      </c>
      <c r="B1718" t="e">
        <f>Weighting!$C$14</f>
        <v>#DIV/0!</v>
      </c>
      <c r="C1718" t="e">
        <f>Weighting!$F$14</f>
        <v>#NUM!</v>
      </c>
      <c r="D1718" t="e">
        <f>IF(C1718=1,'Data Transformation'!$G$3+0.5*'Data Transformation'!$W$25,IF(C1719=1,D1719-'Data Transformation'!$W$25,FALSE))</f>
        <v>#NUM!</v>
      </c>
      <c r="E1718">
        <f t="array" ref="E1718">IF(ISLOGICAL(D1718),"",FREQUENCY(IF('Data Transformation'!$B$425:$B$8425='Bin Analysis'!$B1707,'Data Transformation'!$G$425:$G$8425),D1718))</f>
        <v>2001</v>
      </c>
      <c r="F1718">
        <f t="shared" si="213"/>
        <v>0</v>
      </c>
      <c r="G1718">
        <f>Weighting!$H$14</f>
        <v>0</v>
      </c>
      <c r="H1718">
        <f t="array" ref="H1718">FREQUENCY(IF('Data Transformation'!$B$4:$B$8425=B1707,'Data Transformation'!$G$4:$G$8425),'Bin Analysis'!$B1718)</f>
        <v>2073</v>
      </c>
      <c r="I1718">
        <f t="shared" si="214"/>
        <v>0</v>
      </c>
      <c r="J1718">
        <f t="shared" si="215"/>
        <v>0</v>
      </c>
      <c r="K1718">
        <f>J1718*Weighting!$W$14</f>
        <v>0</v>
      </c>
      <c r="M1718" s="14"/>
    </row>
    <row r="1719" spans="1:13" x14ac:dyDescent="0.55000000000000004">
      <c r="A1719" s="32" t="str">
        <f>IF(Weighting!$P$15&gt;0,B1719,"")</f>
        <v/>
      </c>
      <c r="B1719" t="e">
        <f>Weighting!$C$15</f>
        <v>#DIV/0!</v>
      </c>
      <c r="C1719" t="e">
        <f>Weighting!$F$15</f>
        <v>#NUM!</v>
      </c>
      <c r="D1719" t="e">
        <f>IF(C1719=1,'Data Transformation'!$G$3+0.5*'Data Transformation'!$W$25,IF(C1720=1,D1720-'Data Transformation'!$W$25,FALSE))</f>
        <v>#NUM!</v>
      </c>
      <c r="E1719">
        <f t="array" ref="E1719">IF(ISLOGICAL(D1719),"",FREQUENCY(IF('Data Transformation'!$B$425:$B$8425='Bin Analysis'!$B1707,'Data Transformation'!$G$425:$G$8425),D1719))</f>
        <v>2001</v>
      </c>
      <c r="F1719">
        <f t="shared" si="213"/>
        <v>0</v>
      </c>
      <c r="G1719">
        <f>Weighting!$H$15</f>
        <v>0</v>
      </c>
      <c r="H1719">
        <f t="array" ref="H1719">FREQUENCY(IF('Data Transformation'!$B$4:$B$8425=B1707,'Data Transformation'!$G$4:$G$8425),'Bin Analysis'!$B1719)</f>
        <v>2073</v>
      </c>
      <c r="I1719">
        <f t="shared" si="214"/>
        <v>0</v>
      </c>
      <c r="J1719">
        <f t="shared" si="215"/>
        <v>0</v>
      </c>
      <c r="K1719">
        <f>J1719*Weighting!$W$15</f>
        <v>0</v>
      </c>
      <c r="M1719" s="14"/>
    </row>
    <row r="1720" spans="1:13" x14ac:dyDescent="0.55000000000000004">
      <c r="A1720" s="32" t="str">
        <f>IF(Weighting!$P$16&gt;0,B1720,"")</f>
        <v/>
      </c>
      <c r="B1720" t="e">
        <f>Weighting!$C$16</f>
        <v>#DIV/0!</v>
      </c>
      <c r="C1720" t="e">
        <f>Weighting!$F$16</f>
        <v>#NUM!</v>
      </c>
      <c r="D1720" t="e">
        <f>IF(C1720=1,'Data Transformation'!$G$3+0.5*'Data Transformation'!$W$25,IF(C1721=1,D1721-'Data Transformation'!$W$25,FALSE))</f>
        <v>#NUM!</v>
      </c>
      <c r="E1720">
        <f t="array" ref="E1720">IF(ISLOGICAL(D1720),"",FREQUENCY(IF('Data Transformation'!$B$425:$B$8425='Bin Analysis'!$B1707,'Data Transformation'!$G$425:$G$8425),D1720))</f>
        <v>2001</v>
      </c>
      <c r="F1720">
        <f t="shared" si="213"/>
        <v>0</v>
      </c>
      <c r="G1720">
        <f>Weighting!$H$16</f>
        <v>0</v>
      </c>
      <c r="H1720">
        <f t="array" ref="H1720">FREQUENCY(IF('Data Transformation'!$B$4:$B$8425=B1707,'Data Transformation'!$G$4:$G$8425),'Bin Analysis'!$B1720)</f>
        <v>2073</v>
      </c>
      <c r="I1720">
        <f t="shared" si="214"/>
        <v>0</v>
      </c>
      <c r="J1720">
        <f t="shared" si="215"/>
        <v>0</v>
      </c>
      <c r="K1720">
        <f>J1720*Weighting!$W$16</f>
        <v>0</v>
      </c>
      <c r="M1720" s="14"/>
    </row>
    <row r="1721" spans="1:13" x14ac:dyDescent="0.55000000000000004">
      <c r="A1721" s="32" t="str">
        <f>IF(Weighting!$P$17&gt;0,B1721,"")</f>
        <v/>
      </c>
      <c r="B1721" t="e">
        <f>Weighting!$C$17</f>
        <v>#DIV/0!</v>
      </c>
      <c r="C1721" t="e">
        <f>Weighting!$F$17</f>
        <v>#NUM!</v>
      </c>
      <c r="D1721" t="e">
        <f>IF(C1721=1,'Data Transformation'!$G$3+0.5*'Data Transformation'!$W$25,IF(C1722=1,D1722-'Data Transformation'!$W$25,FALSE))</f>
        <v>#NUM!</v>
      </c>
      <c r="E1721">
        <f t="array" ref="E1721">IF(ISLOGICAL(D1721),"",FREQUENCY(IF('Data Transformation'!$B$425:$B$8425='Bin Analysis'!$B1707,'Data Transformation'!$G$425:$G$8425),D1721))</f>
        <v>2001</v>
      </c>
      <c r="F1721">
        <f t="shared" si="213"/>
        <v>0</v>
      </c>
      <c r="G1721">
        <f>Weighting!$H$17</f>
        <v>0</v>
      </c>
      <c r="H1721">
        <f t="array" ref="H1721">FREQUENCY(IF('Data Transformation'!$B$4:$B$8425=B1707,'Data Transformation'!$G$4:$G$8425),'Bin Analysis'!$B1721)</f>
        <v>2073</v>
      </c>
      <c r="I1721">
        <f t="shared" si="214"/>
        <v>0</v>
      </c>
      <c r="J1721">
        <f t="shared" si="215"/>
        <v>0</v>
      </c>
      <c r="K1721">
        <f>J1721*Weighting!$W$17</f>
        <v>0</v>
      </c>
      <c r="M1721" s="14"/>
    </row>
    <row r="1722" spans="1:13" x14ac:dyDescent="0.55000000000000004">
      <c r="A1722" s="32" t="str">
        <f>IF(Weighting!$P$18&gt;0,B1722,"")</f>
        <v/>
      </c>
      <c r="B1722" t="e">
        <f>Weighting!$C$18</f>
        <v>#DIV/0!</v>
      </c>
      <c r="C1722" t="e">
        <f>Weighting!$F$18</f>
        <v>#NUM!</v>
      </c>
      <c r="D1722" t="e">
        <f>IF(C1722=1,'Data Transformation'!$G$3+0.5*'Data Transformation'!$W$25,IF(C1723=1,D1723-'Data Transformation'!$W$25,FALSE))</f>
        <v>#NUM!</v>
      </c>
      <c r="E1722">
        <f t="array" ref="E1722">IF(ISLOGICAL(D1722),"",FREQUENCY(IF('Data Transformation'!$B$425:$B$8425='Bin Analysis'!$B1707,'Data Transformation'!$G$425:$G$8425),D1722))</f>
        <v>2001</v>
      </c>
      <c r="F1722">
        <f t="shared" si="213"/>
        <v>0</v>
      </c>
      <c r="G1722">
        <f>Weighting!$H$18</f>
        <v>0</v>
      </c>
      <c r="H1722">
        <f t="array" ref="H1722">FREQUENCY(IF('Data Transformation'!$B$4:$B$8425=B1707,'Data Transformation'!$G$4:$G$8425),'Bin Analysis'!$B1722)</f>
        <v>2073</v>
      </c>
      <c r="I1722">
        <f t="shared" si="214"/>
        <v>0</v>
      </c>
      <c r="J1722">
        <f t="shared" si="215"/>
        <v>0</v>
      </c>
      <c r="K1722">
        <f>J1722*Weighting!$W$18</f>
        <v>0</v>
      </c>
      <c r="M1722" s="14"/>
    </row>
    <row r="1723" spans="1:13" x14ac:dyDescent="0.55000000000000004">
      <c r="A1723" s="32" t="str">
        <f>IF(Weighting!$P$19&gt;0,B1723,"")</f>
        <v/>
      </c>
      <c r="B1723" t="e">
        <f>Weighting!$C$19</f>
        <v>#DIV/0!</v>
      </c>
      <c r="C1723" t="e">
        <f>Weighting!$F$19</f>
        <v>#NUM!</v>
      </c>
      <c r="D1723" t="e">
        <f>IF(C1723=1,'Data Transformation'!$G$3+0.5*'Data Transformation'!$W$25,IF(C1724=1,D1724-'Data Transformation'!$W$25,FALSE))</f>
        <v>#NUM!</v>
      </c>
      <c r="E1723">
        <f t="array" ref="E1723">IF(ISLOGICAL(D1723),"",FREQUENCY(IF('Data Transformation'!$B$425:$B$8425='Bin Analysis'!$B1707,'Data Transformation'!$G$425:$G$8425),D1723))</f>
        <v>2001</v>
      </c>
      <c r="F1723">
        <f t="shared" si="213"/>
        <v>0</v>
      </c>
      <c r="G1723">
        <f>Weighting!$H$19</f>
        <v>0</v>
      </c>
      <c r="H1723">
        <f t="array" ref="H1723">FREQUENCY(IF('Data Transformation'!$B$4:$B$8425=B1707,'Data Transformation'!$G$4:$G$8425),'Bin Analysis'!$B1723)</f>
        <v>2073</v>
      </c>
      <c r="I1723">
        <f t="shared" si="214"/>
        <v>0</v>
      </c>
      <c r="J1723">
        <f t="shared" si="215"/>
        <v>0</v>
      </c>
      <c r="K1723">
        <f>J1723*Weighting!$W$19</f>
        <v>0</v>
      </c>
      <c r="M1723" s="14"/>
    </row>
    <row r="1724" spans="1:13" x14ac:dyDescent="0.55000000000000004">
      <c r="A1724" s="32" t="str">
        <f>IF(Weighting!$P$20&gt;0,B1724,"")</f>
        <v/>
      </c>
      <c r="B1724" t="e">
        <f>Weighting!$C$20</f>
        <v>#DIV/0!</v>
      </c>
      <c r="C1724" t="e">
        <f>Weighting!$F$20</f>
        <v>#NUM!</v>
      </c>
      <c r="D1724" t="e">
        <f>IF(C1724=1,'Data Transformation'!$G$3+0.5*'Data Transformation'!$W$25,IF(C1725=1,D1725-'Data Transformation'!$W$25,FALSE))</f>
        <v>#NUM!</v>
      </c>
      <c r="E1724">
        <f t="array" ref="E1724">IF(ISLOGICAL(D1724),"",FREQUENCY(IF('Data Transformation'!$B$425:$B$8425='Bin Analysis'!$B1707,'Data Transformation'!$G$425:$G$8425),D1724))</f>
        <v>2001</v>
      </c>
      <c r="F1724">
        <f t="shared" si="213"/>
        <v>0</v>
      </c>
      <c r="G1724">
        <f>Weighting!$H$20</f>
        <v>0</v>
      </c>
      <c r="H1724">
        <f t="array" ref="H1724">FREQUENCY(IF('Data Transformation'!$B$4:$B$8425=B1707,'Data Transformation'!$G$4:$G$8425),'Bin Analysis'!$B1724)</f>
        <v>2073</v>
      </c>
      <c r="I1724">
        <f t="shared" si="214"/>
        <v>0</v>
      </c>
      <c r="J1724">
        <f t="shared" si="215"/>
        <v>0</v>
      </c>
      <c r="K1724">
        <f>J1724*Weighting!$W$20</f>
        <v>0</v>
      </c>
      <c r="M1724" s="14"/>
    </row>
    <row r="1725" spans="1:13" x14ac:dyDescent="0.55000000000000004">
      <c r="A1725" s="32" t="str">
        <f>IF(Weighting!$P$21&gt;0,B1725,"")</f>
        <v/>
      </c>
      <c r="B1725" t="e">
        <f>Weighting!$C$21</f>
        <v>#DIV/0!</v>
      </c>
      <c r="C1725" t="e">
        <f>Weighting!$F$21</f>
        <v>#NUM!</v>
      </c>
      <c r="D1725" t="e">
        <f>IF(C1725=1,'Data Transformation'!$G$3+0.5*'Data Transformation'!$W$25,IF(C1726=1,D1726-'Data Transformation'!$W$25,FALSE))</f>
        <v>#NUM!</v>
      </c>
      <c r="E1725">
        <f t="array" ref="E1725">IF(ISLOGICAL(D1725),"",FREQUENCY(IF('Data Transformation'!$B$425:$B$8425='Bin Analysis'!$B1707,'Data Transformation'!$G$425:$G$8425),D1725))</f>
        <v>2001</v>
      </c>
      <c r="F1725">
        <f t="shared" si="213"/>
        <v>0</v>
      </c>
      <c r="G1725">
        <f>Weighting!$H$21</f>
        <v>0</v>
      </c>
      <c r="H1725">
        <f t="array" ref="H1725">FREQUENCY(IF('Data Transformation'!$B$4:$B$8425=B1707,'Data Transformation'!$G$4:$G$8425),'Bin Analysis'!$B1725)</f>
        <v>2073</v>
      </c>
      <c r="I1725">
        <f t="shared" si="214"/>
        <v>0</v>
      </c>
      <c r="J1725">
        <f t="shared" si="215"/>
        <v>0</v>
      </c>
      <c r="K1725">
        <f>J1725*Weighting!$W$21</f>
        <v>0</v>
      </c>
      <c r="M1725" s="14"/>
    </row>
    <row r="1726" spans="1:13" x14ac:dyDescent="0.55000000000000004">
      <c r="A1726" s="32" t="str">
        <f>IF(Weighting!$P$22&gt;0,B1726,"")</f>
        <v/>
      </c>
      <c r="B1726" t="e">
        <f>Weighting!$C$22</f>
        <v>#DIV/0!</v>
      </c>
      <c r="C1726" t="e">
        <f>Weighting!$F$22</f>
        <v>#NUM!</v>
      </c>
      <c r="D1726" t="e">
        <f>IF(C1726=1,'Data Transformation'!$G$3+0.5*'Data Transformation'!$W$25,IF(C1727=1,D1727-'Data Transformation'!$W$25,FALSE))</f>
        <v>#NUM!</v>
      </c>
      <c r="E1726">
        <f t="array" ref="E1726">IF(ISLOGICAL(D1726),"",FREQUENCY(IF('Data Transformation'!$B$425:$B$8425='Bin Analysis'!$B1707,'Data Transformation'!$G$425:$G$8425),D1726))</f>
        <v>2001</v>
      </c>
      <c r="F1726">
        <f t="shared" si="213"/>
        <v>0</v>
      </c>
      <c r="G1726">
        <f>Weighting!$H$22</f>
        <v>0</v>
      </c>
      <c r="H1726">
        <f t="array" ref="H1726">FREQUENCY(IF('Data Transformation'!$B$4:$B$8425=B1707,'Data Transformation'!$G$4:$G$8425),'Bin Analysis'!$B1726)</f>
        <v>2073</v>
      </c>
      <c r="I1726">
        <f t="shared" si="214"/>
        <v>0</v>
      </c>
      <c r="J1726">
        <f t="shared" si="215"/>
        <v>0</v>
      </c>
      <c r="K1726">
        <f>J1726*Weighting!$W$22</f>
        <v>0</v>
      </c>
      <c r="M1726" s="14"/>
    </row>
    <row r="1727" spans="1:13" x14ac:dyDescent="0.55000000000000004">
      <c r="A1727" s="32" t="str">
        <f>IF(Weighting!$P$23&gt;0,B1727,"")</f>
        <v/>
      </c>
      <c r="B1727" t="e">
        <f>Weighting!$C$23</f>
        <v>#DIV/0!</v>
      </c>
      <c r="C1727" t="e">
        <f>Weighting!$F$23</f>
        <v>#NUM!</v>
      </c>
      <c r="D1727" t="e">
        <f>IF(C1727=1,'Data Transformation'!$G$3+0.5*'Data Transformation'!$W$25,IF(C1728=1,D1728-'Data Transformation'!$W$25,FALSE))</f>
        <v>#NUM!</v>
      </c>
      <c r="E1727">
        <f t="array" ref="E1727">IF(ISLOGICAL(D1727),"",FREQUENCY(IF('Data Transformation'!$B$425:$B$8425='Bin Analysis'!$B1707,'Data Transformation'!$G$425:$G$8425),D1727))</f>
        <v>2001</v>
      </c>
      <c r="F1727">
        <f t="shared" si="213"/>
        <v>0</v>
      </c>
      <c r="G1727">
        <f>Weighting!$H$23</f>
        <v>0</v>
      </c>
      <c r="H1727">
        <f t="array" ref="H1727">FREQUENCY(IF('Data Transformation'!$B$4:$B$8425=B1707,'Data Transformation'!$G$4:$G$8425),'Bin Analysis'!$B1727)</f>
        <v>2073</v>
      </c>
      <c r="I1727">
        <f t="shared" si="214"/>
        <v>0</v>
      </c>
      <c r="J1727">
        <f t="shared" si="215"/>
        <v>0</v>
      </c>
      <c r="K1727">
        <f>J1727*Weighting!$W$23</f>
        <v>0</v>
      </c>
      <c r="M1727" s="14"/>
    </row>
    <row r="1728" spans="1:13" x14ac:dyDescent="0.55000000000000004">
      <c r="A1728" s="32" t="str">
        <f>IF(Weighting!$P$24&gt;0,B1728,"")</f>
        <v/>
      </c>
      <c r="B1728" t="e">
        <f>Weighting!$C$24</f>
        <v>#DIV/0!</v>
      </c>
      <c r="C1728" t="e">
        <f>Weighting!$F$24</f>
        <v>#NUM!</v>
      </c>
      <c r="D1728" t="e">
        <f>IF(C1728=1,'Data Transformation'!$G$3+0.5*'Data Transformation'!$W$25,IF(C1729=1,D1729-'Data Transformation'!$W$25,FALSE))</f>
        <v>#NUM!</v>
      </c>
      <c r="E1728">
        <f t="array" ref="E1728">IF(ISLOGICAL(D1728),"",FREQUENCY(IF('Data Transformation'!$B$425:$B$8425='Bin Analysis'!$B1707,'Data Transformation'!$G$425:$G$8425),D1728))</f>
        <v>2001</v>
      </c>
      <c r="F1728">
        <f t="shared" si="213"/>
        <v>0</v>
      </c>
      <c r="G1728">
        <f>Weighting!$H$24</f>
        <v>0</v>
      </c>
      <c r="H1728">
        <f t="array" ref="H1728">FREQUENCY(IF('Data Transformation'!$B$4:$B$8425=B1707,'Data Transformation'!$G$4:$G$8425),'Bin Analysis'!$B1728)</f>
        <v>2073</v>
      </c>
      <c r="I1728">
        <f t="shared" si="214"/>
        <v>0</v>
      </c>
      <c r="J1728">
        <f t="shared" si="215"/>
        <v>0</v>
      </c>
      <c r="K1728">
        <f>J1728*Weighting!$W$24</f>
        <v>0</v>
      </c>
      <c r="M1728" s="14"/>
    </row>
    <row r="1729" spans="1:25" x14ac:dyDescent="0.55000000000000004">
      <c r="A1729" s="32" t="str">
        <f>IF(Weighting!$P$25&gt;0,B1729,"")</f>
        <v/>
      </c>
      <c r="B1729" t="e">
        <f>Weighting!$C$25</f>
        <v>#DIV/0!</v>
      </c>
      <c r="C1729" t="e">
        <f>Weighting!$F$25</f>
        <v>#NUM!</v>
      </c>
      <c r="D1729" t="e">
        <f>IF(C1729=1,'Data Transformation'!$G$3+0.5*'Data Transformation'!$W$25,IF(C1730=1,D1730-'Data Transformation'!$W$25,FALSE))</f>
        <v>#NUM!</v>
      </c>
      <c r="E1729">
        <f t="array" ref="E1729">IF(ISLOGICAL(D1729),"",FREQUENCY(IF('Data Transformation'!$B$425:$B$8425='Bin Analysis'!$B1707,'Data Transformation'!$G$425:$G$8425),D1729))</f>
        <v>2001</v>
      </c>
      <c r="F1729">
        <f t="shared" si="213"/>
        <v>0</v>
      </c>
      <c r="G1729">
        <f>Weighting!$H$25</f>
        <v>0</v>
      </c>
      <c r="H1729">
        <f t="array" ref="H1729">FREQUENCY(IF('Data Transformation'!$B$4:$B$8425=B1707,'Data Transformation'!$G$4:$G$8425),'Bin Analysis'!$B1729)</f>
        <v>2073</v>
      </c>
      <c r="I1729">
        <f t="shared" si="214"/>
        <v>0</v>
      </c>
      <c r="J1729">
        <f t="shared" si="215"/>
        <v>0</v>
      </c>
      <c r="K1729">
        <f>J1729*Weighting!$W$25</f>
        <v>0</v>
      </c>
      <c r="M1729" s="14"/>
    </row>
    <row r="1730" spans="1:25" x14ac:dyDescent="0.55000000000000004">
      <c r="O1730"/>
      <c r="P1730"/>
      <c r="Q1730"/>
      <c r="R1730"/>
    </row>
    <row r="1731" spans="1:25" ht="23.35" x14ac:dyDescent="0.8">
      <c r="A1731" s="21" t="s">
        <v>0</v>
      </c>
      <c r="B1731" s="21" t="str">
        <f>IFERROR(VLOOKUP(C1731,'Data Transformation'!$L$6:$M$426,2,FALSE),"")</f>
        <v/>
      </c>
      <c r="C1731" s="21">
        <f>C1707+1</f>
        <v>72</v>
      </c>
      <c r="D1731" s="21"/>
      <c r="E1731" s="21"/>
      <c r="F1731" s="21"/>
      <c r="G1731" s="21"/>
      <c r="H1731" s="22"/>
      <c r="I1731" s="22"/>
      <c r="J1731" s="22"/>
      <c r="K1731" s="21"/>
      <c r="L1731" s="21" t="str">
        <f>B1731</f>
        <v/>
      </c>
      <c r="M1731" s="23" t="e">
        <f>INDEX('Data Transformation'!$O$4:$O$424,MATCH($B1731,'Data Transformation'!$M$4:$M$424,0),MATCH($M$2,'Data Transformation'!$O$3,0))</f>
        <v>#N/A</v>
      </c>
      <c r="N1731" s="27" t="e">
        <f>IF('Input and Summary Results'!$J$16="minimum",'Bin Analysis'!X1732/(M1731-1),'Bin Analysis'!Y1731/('Bin Analysis'!M1731-1))</f>
        <v>#N/A</v>
      </c>
      <c r="O1731" s="27" t="e">
        <f>IF(M1731=FALSE,NA(),(VLOOKUP(1,C1734:K1753,4,FALSE))/(M1731-1))</f>
        <v>#N/A</v>
      </c>
      <c r="P1731" s="27" t="e">
        <f>IF(M1731=FALSE,NA(),SUM(J1734:J1753)/Weighting!$S$5)</f>
        <v>#N/A</v>
      </c>
      <c r="Q1731" s="27" t="e">
        <f>IF(M1731=FALSE,NA(),SUM(K1734:K1753)/Weighting!$S$6)</f>
        <v>#N/A</v>
      </c>
      <c r="R1731" s="27" t="e">
        <f>IF(M1731=FALSE,NA(),(VLOOKUP(1,G1734:K1753,3,FALSE))/(M1731-1))</f>
        <v>#N/A</v>
      </c>
      <c r="S1731" s="22" t="e">
        <f>IF(M1731=FALSE,NA(),IF(SUM(J1734:J1753)=2,"yes","no"))</f>
        <v>#N/A</v>
      </c>
      <c r="X1731" s="2" cm="2">
        <f t="array" ref="X1731:X1732">FREQUENCY(IF('Data Transformation'!$B$425:$B$6424='Bin Analysis'!L1731,'Data Transformation'!$G$425:$G$6424),'Data Transformation'!$U$11)</f>
        <v>0</v>
      </c>
      <c r="Y1731" s="2" cm="2">
        <f t="array" ref="Y1731:Y1732">FREQUENCY(IF('Data Transformation'!$B$425:$B$6424='Bin Analysis'!L1731,'Data Transformation'!$G$425:$G$6424),'Data Transformation'!$U$12)</f>
        <v>0</v>
      </c>
    </row>
    <row r="1732" spans="1:25" x14ac:dyDescent="0.55000000000000004">
      <c r="A1732" s="14" t="s">
        <v>67</v>
      </c>
      <c r="B1732" t="s">
        <v>47</v>
      </c>
      <c r="C1732" t="s">
        <v>5</v>
      </c>
      <c r="D1732" t="s">
        <v>100</v>
      </c>
      <c r="E1732" t="s">
        <v>101</v>
      </c>
      <c r="F1732" t="s">
        <v>102</v>
      </c>
      <c r="G1732" t="s">
        <v>70</v>
      </c>
      <c r="H1732" t="s">
        <v>31</v>
      </c>
      <c r="I1732" t="s">
        <v>32</v>
      </c>
      <c r="J1732" t="s">
        <v>46</v>
      </c>
      <c r="K1732" s="14" t="s">
        <v>45</v>
      </c>
      <c r="M1732" s="14"/>
      <c r="X1732" s="2">
        <v>0</v>
      </c>
      <c r="Y1732" s="2">
        <v>0</v>
      </c>
    </row>
    <row r="1733" spans="1:25" x14ac:dyDescent="0.55000000000000004">
      <c r="A1733" s="32"/>
      <c r="D1733" t="e">
        <f>IF(C1733=1,'Data Transformation'!$G$3+0.5*'Data Transformation'!$W$25,IF(C1734=1,D1734-'Data Transformation'!$W$25,FALSE))</f>
        <v>#NUM!</v>
      </c>
      <c r="E1733">
        <f t="array" ref="E1733">IF(ISLOGICAL(D1733),"",FREQUENCY(IF('Data Transformation'!$B$425:$B$8425='Bin Analysis'!$B1731,'Data Transformation'!$G$425:$G$8425),D1733))</f>
        <v>2001</v>
      </c>
      <c r="F1733" t="e">
        <f>IF(ISLOGICAL(D1733),"",E1733-E1732)</f>
        <v>#VALUE!</v>
      </c>
      <c r="M1733" s="14"/>
    </row>
    <row r="1734" spans="1:25" x14ac:dyDescent="0.55000000000000004">
      <c r="A1734" s="32" t="e">
        <f>IF(Weighting!$P$6&gt;0,B1734,"")</f>
        <v>#NUM!</v>
      </c>
      <c r="B1734" t="e">
        <f>Weighting!$C$6</f>
        <v>#DIV/0!</v>
      </c>
      <c r="C1734" t="e">
        <f>Weighting!$F$6</f>
        <v>#NUM!</v>
      </c>
      <c r="D1734" t="e">
        <f>IF(C1734=1,'Data Transformation'!$G$3+0.5*'Data Transformation'!$W$25,IF(C1735=1,D1735-'Data Transformation'!$W$25,FALSE))</f>
        <v>#NUM!</v>
      </c>
      <c r="E1734">
        <f t="array" ref="E1734">IF(ISLOGICAL(D1734),"",FREQUENCY(IF('Data Transformation'!$B$425:$B$8425='Bin Analysis'!$B1731,'Data Transformation'!$G$425:$G$8425),D1734))</f>
        <v>2001</v>
      </c>
      <c r="F1734">
        <f>IF(ISLOGICAL(D1734),"",E1734-E1733)</f>
        <v>0</v>
      </c>
      <c r="G1734">
        <f>Weighting!$H$6</f>
        <v>1</v>
      </c>
      <c r="H1734">
        <f t="array" ref="H1734">FREQUENCY(IF('Data Transformation'!$B$4:$B$8425=B1731,'Data Transformation'!$G$4:$G$8425),'Bin Analysis'!$B1734)</f>
        <v>2073</v>
      </c>
      <c r="I1734">
        <f>H1734-H1733</f>
        <v>2073</v>
      </c>
      <c r="J1734">
        <f>IF(I1734=0,0,1)</f>
        <v>1</v>
      </c>
      <c r="K1734" t="e">
        <f>J1734*Weighting!$W$6</f>
        <v>#NUM!</v>
      </c>
      <c r="M1734" s="14"/>
    </row>
    <row r="1735" spans="1:25" x14ac:dyDescent="0.55000000000000004">
      <c r="A1735" s="32" t="str">
        <f>IF(Weighting!$P$7&gt;0,B1735,"")</f>
        <v/>
      </c>
      <c r="B1735" t="e">
        <f>Weighting!$C$7</f>
        <v>#DIV/0!</v>
      </c>
      <c r="C1735" t="e">
        <f>Weighting!$F$7</f>
        <v>#NUM!</v>
      </c>
      <c r="D1735" t="e">
        <f>IF(C1735=1,'Data Transformation'!$G$3+0.5*'Data Transformation'!$W$25,IF(C1736=1,D1736-'Data Transformation'!$W$25,FALSE))</f>
        <v>#NUM!</v>
      </c>
      <c r="E1735">
        <f t="array" ref="E1735">IF(ISLOGICAL(D1735),"",FREQUENCY(IF('Data Transformation'!$B$425:$B$8425='Bin Analysis'!$B1731,'Data Transformation'!$G$425:$G$8425),D1735))</f>
        <v>2001</v>
      </c>
      <c r="F1735">
        <f t="shared" ref="F1735:F1753" si="216">IF(ISLOGICAL(D1735),"",E1735-E1734)</f>
        <v>0</v>
      </c>
      <c r="G1735">
        <f>Weighting!$H$7</f>
        <v>0</v>
      </c>
      <c r="H1735">
        <f t="array" ref="H1735">FREQUENCY(IF('Data Transformation'!$B$4:$B$8425=B1731,'Data Transformation'!$G$4:$G$8425),'Bin Analysis'!$B1735)</f>
        <v>2073</v>
      </c>
      <c r="I1735">
        <f t="shared" ref="I1735:I1753" si="217">H1735-H1734</f>
        <v>0</v>
      </c>
      <c r="J1735">
        <f>IF(I1735=0,0,1)</f>
        <v>0</v>
      </c>
      <c r="K1735">
        <f>J1735*Weighting!$W$7</f>
        <v>0</v>
      </c>
      <c r="M1735" s="14"/>
    </row>
    <row r="1736" spans="1:25" x14ac:dyDescent="0.55000000000000004">
      <c r="A1736" s="32" t="str">
        <f>IF(Weighting!$P$8&gt;0,B1736,"")</f>
        <v/>
      </c>
      <c r="B1736" t="e">
        <f>Weighting!$C$8</f>
        <v>#DIV/0!</v>
      </c>
      <c r="C1736" t="e">
        <f>Weighting!$F$8</f>
        <v>#NUM!</v>
      </c>
      <c r="D1736" t="e">
        <f>IF(C1736=1,'Data Transformation'!$G$3+0.5*'Data Transformation'!$W$25,IF(C1737=1,D1737-'Data Transformation'!$W$25,FALSE))</f>
        <v>#NUM!</v>
      </c>
      <c r="E1736">
        <f t="array" ref="E1736">IF(ISLOGICAL(D1736),"",FREQUENCY(IF('Data Transformation'!$B$425:$B$8425='Bin Analysis'!$B1731,'Data Transformation'!$G$425:$G$8425),D1736))</f>
        <v>2001</v>
      </c>
      <c r="F1736">
        <f t="shared" si="216"/>
        <v>0</v>
      </c>
      <c r="G1736">
        <f>Weighting!$H$8</f>
        <v>0</v>
      </c>
      <c r="H1736">
        <f t="array" ref="H1736">FREQUENCY(IF('Data Transformation'!$B$4:$B$8425=B1731,'Data Transformation'!$G$4:$G$8425),'Bin Analysis'!$B1736)</f>
        <v>2073</v>
      </c>
      <c r="I1736">
        <f t="shared" si="217"/>
        <v>0</v>
      </c>
      <c r="J1736">
        <f t="shared" ref="J1736:J1753" si="218">IF(I1736=0,0,1)</f>
        <v>0</v>
      </c>
      <c r="K1736">
        <f>J1736*Weighting!$W$8</f>
        <v>0</v>
      </c>
      <c r="M1736" s="14"/>
    </row>
    <row r="1737" spans="1:25" x14ac:dyDescent="0.55000000000000004">
      <c r="A1737" s="32" t="str">
        <f>IF(Weighting!$P$9&gt;0,B1737,"")</f>
        <v/>
      </c>
      <c r="B1737" s="50" t="e">
        <f>Weighting!$C$9</f>
        <v>#DIV/0!</v>
      </c>
      <c r="C1737" t="e">
        <f>Weighting!$F$9</f>
        <v>#NUM!</v>
      </c>
      <c r="D1737" t="e">
        <f>IF(C1737=1,'Data Transformation'!$G$3+0.5*'Data Transformation'!$W$25,IF(C1738=1,D1738-'Data Transformation'!$W$25,FALSE))</f>
        <v>#NUM!</v>
      </c>
      <c r="E1737">
        <f t="array" ref="E1737">IF(ISLOGICAL(D1737),"",FREQUENCY(IF('Data Transformation'!$B$425:$B$8425='Bin Analysis'!$B1731,'Data Transformation'!$G$425:$G$8425),D1737))</f>
        <v>2001</v>
      </c>
      <c r="F1737">
        <f t="shared" si="216"/>
        <v>0</v>
      </c>
      <c r="G1737">
        <f>Weighting!$H$9</f>
        <v>0</v>
      </c>
      <c r="H1737">
        <f t="array" ref="H1737">FREQUENCY(IF('Data Transformation'!$B$4:$B$8425=B1731,'Data Transformation'!$G$4:$G$8425),'Bin Analysis'!$B1737)</f>
        <v>2073</v>
      </c>
      <c r="I1737">
        <f t="shared" si="217"/>
        <v>0</v>
      </c>
      <c r="J1737">
        <f t="shared" si="218"/>
        <v>0</v>
      </c>
      <c r="K1737">
        <f>J1737*Weighting!$W$9</f>
        <v>0</v>
      </c>
      <c r="M1737" s="14"/>
    </row>
    <row r="1738" spans="1:25" x14ac:dyDescent="0.55000000000000004">
      <c r="A1738" s="32" t="str">
        <f>IF(Weighting!$P$10&gt;0,B1738,"")</f>
        <v/>
      </c>
      <c r="B1738" t="e">
        <f>Weighting!$C$10</f>
        <v>#DIV/0!</v>
      </c>
      <c r="C1738" t="e">
        <f>Weighting!$F$10</f>
        <v>#NUM!</v>
      </c>
      <c r="D1738" t="e">
        <f>IF(C1738=1,'Data Transformation'!$G$3+0.5*'Data Transformation'!$W$25,IF(C1739=1,D1739-'Data Transformation'!$W$25,FALSE))</f>
        <v>#NUM!</v>
      </c>
      <c r="E1738">
        <f t="array" ref="E1738">IF(ISLOGICAL(D1738),"",FREQUENCY(IF('Data Transformation'!$B$425:$B$8425='Bin Analysis'!$B1731,'Data Transformation'!$G$425:$G$8425),D1738))</f>
        <v>2001</v>
      </c>
      <c r="F1738">
        <f t="shared" si="216"/>
        <v>0</v>
      </c>
      <c r="G1738">
        <f>Weighting!$H$10</f>
        <v>0</v>
      </c>
      <c r="H1738">
        <f t="array" ref="H1738">FREQUENCY(IF('Data Transformation'!$B$4:$B$8425=B1731,'Data Transformation'!$G$4:$G$8425),'Bin Analysis'!$B1738)</f>
        <v>2073</v>
      </c>
      <c r="I1738">
        <f t="shared" si="217"/>
        <v>0</v>
      </c>
      <c r="J1738">
        <f t="shared" si="218"/>
        <v>0</v>
      </c>
      <c r="K1738">
        <f>J1738*Weighting!$W$10</f>
        <v>0</v>
      </c>
      <c r="M1738" s="14"/>
    </row>
    <row r="1739" spans="1:25" x14ac:dyDescent="0.55000000000000004">
      <c r="A1739" s="32" t="str">
        <f>IF(Weighting!$P$11&gt;0,B1739,"")</f>
        <v/>
      </c>
      <c r="B1739" t="e">
        <f>Weighting!$C$11</f>
        <v>#DIV/0!</v>
      </c>
      <c r="C1739" t="e">
        <f>Weighting!$F$11</f>
        <v>#NUM!</v>
      </c>
      <c r="D1739" t="e">
        <f>IF(C1739=1,'Data Transformation'!$G$3+0.5*'Data Transformation'!$W$25,IF(C1740=1,D1740-'Data Transformation'!$W$25,FALSE))</f>
        <v>#NUM!</v>
      </c>
      <c r="E1739">
        <f t="array" ref="E1739">IF(ISLOGICAL(D1739),"",FREQUENCY(IF('Data Transformation'!$B$425:$B$8425='Bin Analysis'!$B1731,'Data Transformation'!$G$425:$G$8425),D1739))</f>
        <v>2001</v>
      </c>
      <c r="F1739">
        <f t="shared" si="216"/>
        <v>0</v>
      </c>
      <c r="G1739">
        <f>Weighting!$H$11</f>
        <v>0</v>
      </c>
      <c r="H1739">
        <f t="array" ref="H1739">FREQUENCY(IF('Data Transformation'!$B$4:$B$8425=B1731,'Data Transformation'!$G$4:$G$8425),'Bin Analysis'!$B1739)</f>
        <v>2073</v>
      </c>
      <c r="I1739">
        <f t="shared" si="217"/>
        <v>0</v>
      </c>
      <c r="J1739">
        <f t="shared" si="218"/>
        <v>0</v>
      </c>
      <c r="K1739">
        <f>J1739*Weighting!$W$11</f>
        <v>0</v>
      </c>
      <c r="M1739" s="14"/>
    </row>
    <row r="1740" spans="1:25" x14ac:dyDescent="0.55000000000000004">
      <c r="A1740" s="32" t="str">
        <f>IF(Weighting!$P$12&gt;0,B1740,"")</f>
        <v/>
      </c>
      <c r="B1740" t="e">
        <f>Weighting!$C$12</f>
        <v>#DIV/0!</v>
      </c>
      <c r="C1740" t="e">
        <f>Weighting!$F$12</f>
        <v>#NUM!</v>
      </c>
      <c r="D1740" t="e">
        <f>IF(C1740=1,'Data Transformation'!$G$3+0.5*'Data Transformation'!$W$25,IF(C1741=1,D1741-'Data Transformation'!$W$25,FALSE))</f>
        <v>#NUM!</v>
      </c>
      <c r="E1740">
        <f t="array" ref="E1740">IF(ISLOGICAL(D1740),"",FREQUENCY(IF('Data Transformation'!$B$425:$B$8425='Bin Analysis'!$B1731,'Data Transformation'!$G$425:$G$8425),D1740))</f>
        <v>2001</v>
      </c>
      <c r="F1740">
        <f t="shared" si="216"/>
        <v>0</v>
      </c>
      <c r="G1740">
        <f>Weighting!$H$12</f>
        <v>0</v>
      </c>
      <c r="H1740">
        <f t="array" ref="H1740">FREQUENCY(IF('Data Transformation'!$B$4:$B$8425=B1731,'Data Transformation'!$G$4:$G$8425),'Bin Analysis'!$B1740)</f>
        <v>2073</v>
      </c>
      <c r="I1740">
        <f t="shared" si="217"/>
        <v>0</v>
      </c>
      <c r="J1740">
        <f t="shared" si="218"/>
        <v>0</v>
      </c>
      <c r="K1740">
        <f>J1740*Weighting!$W$12</f>
        <v>0</v>
      </c>
      <c r="M1740" s="14"/>
    </row>
    <row r="1741" spans="1:25" x14ac:dyDescent="0.55000000000000004">
      <c r="A1741" s="32" t="str">
        <f>IF(Weighting!$P$13&gt;0,B1741,"")</f>
        <v/>
      </c>
      <c r="B1741" t="e">
        <f>Weighting!$C$13</f>
        <v>#DIV/0!</v>
      </c>
      <c r="C1741" t="e">
        <f>Weighting!$F$13</f>
        <v>#NUM!</v>
      </c>
      <c r="D1741" t="e">
        <f>IF(C1741=1,'Data Transformation'!$G$3+0.5*'Data Transformation'!$W$25,IF(C1742=1,D1742-'Data Transformation'!$W$25,FALSE))</f>
        <v>#NUM!</v>
      </c>
      <c r="E1741">
        <f t="array" ref="E1741">IF(ISLOGICAL(D1741),"",FREQUENCY(IF('Data Transformation'!$B$425:$B$8425='Bin Analysis'!$B1731,'Data Transformation'!$G$425:$G$8425),D1741))</f>
        <v>2001</v>
      </c>
      <c r="F1741">
        <f t="shared" si="216"/>
        <v>0</v>
      </c>
      <c r="G1741">
        <f>Weighting!$H$13</f>
        <v>0</v>
      </c>
      <c r="H1741">
        <f t="array" ref="H1741">FREQUENCY(IF('Data Transformation'!$B$4:$B$8425=B1731,'Data Transformation'!$G$4:$G$8425),'Bin Analysis'!$B1741)</f>
        <v>2073</v>
      </c>
      <c r="I1741">
        <f t="shared" si="217"/>
        <v>0</v>
      </c>
      <c r="J1741">
        <f t="shared" si="218"/>
        <v>0</v>
      </c>
      <c r="K1741">
        <f>J1741*Weighting!$W$13</f>
        <v>0</v>
      </c>
      <c r="M1741" s="14"/>
    </row>
    <row r="1742" spans="1:25" x14ac:dyDescent="0.55000000000000004">
      <c r="A1742" s="32" t="str">
        <f>IF(Weighting!$P$14&gt;0,B1742,"")</f>
        <v/>
      </c>
      <c r="B1742" t="e">
        <f>Weighting!$C$14</f>
        <v>#DIV/0!</v>
      </c>
      <c r="C1742" t="e">
        <f>Weighting!$F$14</f>
        <v>#NUM!</v>
      </c>
      <c r="D1742" t="e">
        <f>IF(C1742=1,'Data Transformation'!$G$3+0.5*'Data Transformation'!$W$25,IF(C1743=1,D1743-'Data Transformation'!$W$25,FALSE))</f>
        <v>#NUM!</v>
      </c>
      <c r="E1742">
        <f t="array" ref="E1742">IF(ISLOGICAL(D1742),"",FREQUENCY(IF('Data Transformation'!$B$425:$B$8425='Bin Analysis'!$B1731,'Data Transformation'!$G$425:$G$8425),D1742))</f>
        <v>2001</v>
      </c>
      <c r="F1742">
        <f t="shared" si="216"/>
        <v>0</v>
      </c>
      <c r="G1742">
        <f>Weighting!$H$14</f>
        <v>0</v>
      </c>
      <c r="H1742">
        <f t="array" ref="H1742">FREQUENCY(IF('Data Transformation'!$B$4:$B$8425=B1731,'Data Transformation'!$G$4:$G$8425),'Bin Analysis'!$B1742)</f>
        <v>2073</v>
      </c>
      <c r="I1742">
        <f t="shared" si="217"/>
        <v>0</v>
      </c>
      <c r="J1742">
        <f t="shared" si="218"/>
        <v>0</v>
      </c>
      <c r="K1742">
        <f>J1742*Weighting!$W$14</f>
        <v>0</v>
      </c>
      <c r="M1742" s="14"/>
    </row>
    <row r="1743" spans="1:25" x14ac:dyDescent="0.55000000000000004">
      <c r="A1743" s="32" t="str">
        <f>IF(Weighting!$P$15&gt;0,B1743,"")</f>
        <v/>
      </c>
      <c r="B1743" t="e">
        <f>Weighting!$C$15</f>
        <v>#DIV/0!</v>
      </c>
      <c r="C1743" t="e">
        <f>Weighting!$F$15</f>
        <v>#NUM!</v>
      </c>
      <c r="D1743" t="e">
        <f>IF(C1743=1,'Data Transformation'!$G$3+0.5*'Data Transformation'!$W$25,IF(C1744=1,D1744-'Data Transformation'!$W$25,FALSE))</f>
        <v>#NUM!</v>
      </c>
      <c r="E1743">
        <f t="array" ref="E1743">IF(ISLOGICAL(D1743),"",FREQUENCY(IF('Data Transformation'!$B$425:$B$8425='Bin Analysis'!$B1731,'Data Transformation'!$G$425:$G$8425),D1743))</f>
        <v>2001</v>
      </c>
      <c r="F1743">
        <f t="shared" si="216"/>
        <v>0</v>
      </c>
      <c r="G1743">
        <f>Weighting!$H$15</f>
        <v>0</v>
      </c>
      <c r="H1743">
        <f t="array" ref="H1743">FREQUENCY(IF('Data Transformation'!$B$4:$B$8425=B1731,'Data Transformation'!$G$4:$G$8425),'Bin Analysis'!$B1743)</f>
        <v>2073</v>
      </c>
      <c r="I1743">
        <f t="shared" si="217"/>
        <v>0</v>
      </c>
      <c r="J1743">
        <f t="shared" si="218"/>
        <v>0</v>
      </c>
      <c r="K1743">
        <f>J1743*Weighting!$W$15</f>
        <v>0</v>
      </c>
      <c r="M1743" s="14"/>
    </row>
    <row r="1744" spans="1:25" x14ac:dyDescent="0.55000000000000004">
      <c r="A1744" s="32" t="str">
        <f>IF(Weighting!$P$16&gt;0,B1744,"")</f>
        <v/>
      </c>
      <c r="B1744" t="e">
        <f>Weighting!$C$16</f>
        <v>#DIV/0!</v>
      </c>
      <c r="C1744" t="e">
        <f>Weighting!$F$16</f>
        <v>#NUM!</v>
      </c>
      <c r="D1744" t="e">
        <f>IF(C1744=1,'Data Transformation'!$G$3+0.5*'Data Transformation'!$W$25,IF(C1745=1,D1745-'Data Transformation'!$W$25,FALSE))</f>
        <v>#NUM!</v>
      </c>
      <c r="E1744">
        <f t="array" ref="E1744">IF(ISLOGICAL(D1744),"",FREQUENCY(IF('Data Transformation'!$B$425:$B$8425='Bin Analysis'!$B1731,'Data Transformation'!$G$425:$G$8425),D1744))</f>
        <v>2001</v>
      </c>
      <c r="F1744">
        <f t="shared" si="216"/>
        <v>0</v>
      </c>
      <c r="G1744">
        <f>Weighting!$H$16</f>
        <v>0</v>
      </c>
      <c r="H1744">
        <f t="array" ref="H1744">FREQUENCY(IF('Data Transformation'!$B$4:$B$8425=B1731,'Data Transformation'!$G$4:$G$8425),'Bin Analysis'!$B1744)</f>
        <v>2073</v>
      </c>
      <c r="I1744">
        <f t="shared" si="217"/>
        <v>0</v>
      </c>
      <c r="J1744">
        <f t="shared" si="218"/>
        <v>0</v>
      </c>
      <c r="K1744">
        <f>J1744*Weighting!$W$16</f>
        <v>0</v>
      </c>
      <c r="M1744" s="14"/>
    </row>
    <row r="1745" spans="1:25" x14ac:dyDescent="0.55000000000000004">
      <c r="A1745" s="32" t="str">
        <f>IF(Weighting!$P$17&gt;0,B1745,"")</f>
        <v/>
      </c>
      <c r="B1745" t="e">
        <f>Weighting!$C$17</f>
        <v>#DIV/0!</v>
      </c>
      <c r="C1745" t="e">
        <f>Weighting!$F$17</f>
        <v>#NUM!</v>
      </c>
      <c r="D1745" t="e">
        <f>IF(C1745=1,'Data Transformation'!$G$3+0.5*'Data Transformation'!$W$25,IF(C1746=1,D1746-'Data Transformation'!$W$25,FALSE))</f>
        <v>#NUM!</v>
      </c>
      <c r="E1745">
        <f t="array" ref="E1745">IF(ISLOGICAL(D1745),"",FREQUENCY(IF('Data Transformation'!$B$425:$B$8425='Bin Analysis'!$B1731,'Data Transformation'!$G$425:$G$8425),D1745))</f>
        <v>2001</v>
      </c>
      <c r="F1745">
        <f t="shared" si="216"/>
        <v>0</v>
      </c>
      <c r="G1745">
        <f>Weighting!$H$17</f>
        <v>0</v>
      </c>
      <c r="H1745">
        <f t="array" ref="H1745">FREQUENCY(IF('Data Transformation'!$B$4:$B$8425=B1731,'Data Transformation'!$G$4:$G$8425),'Bin Analysis'!$B1745)</f>
        <v>2073</v>
      </c>
      <c r="I1745">
        <f t="shared" si="217"/>
        <v>0</v>
      </c>
      <c r="J1745">
        <f t="shared" si="218"/>
        <v>0</v>
      </c>
      <c r="K1745">
        <f>J1745*Weighting!$W$17</f>
        <v>0</v>
      </c>
      <c r="M1745" s="14"/>
    </row>
    <row r="1746" spans="1:25" x14ac:dyDescent="0.55000000000000004">
      <c r="A1746" s="32" t="str">
        <f>IF(Weighting!$P$18&gt;0,B1746,"")</f>
        <v/>
      </c>
      <c r="B1746" t="e">
        <f>Weighting!$C$18</f>
        <v>#DIV/0!</v>
      </c>
      <c r="C1746" t="e">
        <f>Weighting!$F$18</f>
        <v>#NUM!</v>
      </c>
      <c r="D1746" t="e">
        <f>IF(C1746=1,'Data Transformation'!$G$3+0.5*'Data Transformation'!$W$25,IF(C1747=1,D1747-'Data Transformation'!$W$25,FALSE))</f>
        <v>#NUM!</v>
      </c>
      <c r="E1746">
        <f t="array" ref="E1746">IF(ISLOGICAL(D1746),"",FREQUENCY(IF('Data Transformation'!$B$425:$B$8425='Bin Analysis'!$B1731,'Data Transformation'!$G$425:$G$8425),D1746))</f>
        <v>2001</v>
      </c>
      <c r="F1746">
        <f t="shared" si="216"/>
        <v>0</v>
      </c>
      <c r="G1746">
        <f>Weighting!$H$18</f>
        <v>0</v>
      </c>
      <c r="H1746">
        <f t="array" ref="H1746">FREQUENCY(IF('Data Transformation'!$B$4:$B$8425=B1731,'Data Transformation'!$G$4:$G$8425),'Bin Analysis'!$B1746)</f>
        <v>2073</v>
      </c>
      <c r="I1746">
        <f t="shared" si="217"/>
        <v>0</v>
      </c>
      <c r="J1746">
        <f t="shared" si="218"/>
        <v>0</v>
      </c>
      <c r="K1746">
        <f>J1746*Weighting!$W$18</f>
        <v>0</v>
      </c>
      <c r="M1746" s="14"/>
    </row>
    <row r="1747" spans="1:25" x14ac:dyDescent="0.55000000000000004">
      <c r="A1747" s="32" t="str">
        <f>IF(Weighting!$P$19&gt;0,B1747,"")</f>
        <v/>
      </c>
      <c r="B1747" t="e">
        <f>Weighting!$C$19</f>
        <v>#DIV/0!</v>
      </c>
      <c r="C1747" t="e">
        <f>Weighting!$F$19</f>
        <v>#NUM!</v>
      </c>
      <c r="D1747" t="e">
        <f>IF(C1747=1,'Data Transformation'!$G$3+0.5*'Data Transformation'!$W$25,IF(C1748=1,D1748-'Data Transformation'!$W$25,FALSE))</f>
        <v>#NUM!</v>
      </c>
      <c r="E1747">
        <f t="array" ref="E1747">IF(ISLOGICAL(D1747),"",FREQUENCY(IF('Data Transformation'!$B$425:$B$8425='Bin Analysis'!$B1731,'Data Transformation'!$G$425:$G$8425),D1747))</f>
        <v>2001</v>
      </c>
      <c r="F1747">
        <f t="shared" si="216"/>
        <v>0</v>
      </c>
      <c r="G1747">
        <f>Weighting!$H$19</f>
        <v>0</v>
      </c>
      <c r="H1747">
        <f t="array" ref="H1747">FREQUENCY(IF('Data Transformation'!$B$4:$B$8425=B1731,'Data Transformation'!$G$4:$G$8425),'Bin Analysis'!$B1747)</f>
        <v>2073</v>
      </c>
      <c r="I1747">
        <f t="shared" si="217"/>
        <v>0</v>
      </c>
      <c r="J1747">
        <f t="shared" si="218"/>
        <v>0</v>
      </c>
      <c r="K1747">
        <f>J1747*Weighting!$W$19</f>
        <v>0</v>
      </c>
      <c r="M1747" s="14"/>
    </row>
    <row r="1748" spans="1:25" x14ac:dyDescent="0.55000000000000004">
      <c r="A1748" s="32" t="str">
        <f>IF(Weighting!$P$20&gt;0,B1748,"")</f>
        <v/>
      </c>
      <c r="B1748" t="e">
        <f>Weighting!$C$20</f>
        <v>#DIV/0!</v>
      </c>
      <c r="C1748" t="e">
        <f>Weighting!$F$20</f>
        <v>#NUM!</v>
      </c>
      <c r="D1748" t="e">
        <f>IF(C1748=1,'Data Transformation'!$G$3+0.5*'Data Transformation'!$W$25,IF(C1749=1,D1749-'Data Transformation'!$W$25,FALSE))</f>
        <v>#NUM!</v>
      </c>
      <c r="E1748">
        <f t="array" ref="E1748">IF(ISLOGICAL(D1748),"",FREQUENCY(IF('Data Transformation'!$B$425:$B$8425='Bin Analysis'!$B1731,'Data Transformation'!$G$425:$G$8425),D1748))</f>
        <v>2001</v>
      </c>
      <c r="F1748">
        <f t="shared" si="216"/>
        <v>0</v>
      </c>
      <c r="G1748">
        <f>Weighting!$H$20</f>
        <v>0</v>
      </c>
      <c r="H1748">
        <f t="array" ref="H1748">FREQUENCY(IF('Data Transformation'!$B$4:$B$8425=B1731,'Data Transformation'!$G$4:$G$8425),'Bin Analysis'!$B1748)</f>
        <v>2073</v>
      </c>
      <c r="I1748">
        <f t="shared" si="217"/>
        <v>0</v>
      </c>
      <c r="J1748">
        <f t="shared" si="218"/>
        <v>0</v>
      </c>
      <c r="K1748">
        <f>J1748*Weighting!$W$20</f>
        <v>0</v>
      </c>
      <c r="M1748" s="14"/>
    </row>
    <row r="1749" spans="1:25" x14ac:dyDescent="0.55000000000000004">
      <c r="A1749" s="32" t="str">
        <f>IF(Weighting!$P$21&gt;0,B1749,"")</f>
        <v/>
      </c>
      <c r="B1749" t="e">
        <f>Weighting!$C$21</f>
        <v>#DIV/0!</v>
      </c>
      <c r="C1749" t="e">
        <f>Weighting!$F$21</f>
        <v>#NUM!</v>
      </c>
      <c r="D1749" t="e">
        <f>IF(C1749=1,'Data Transformation'!$G$3+0.5*'Data Transformation'!$W$25,IF(C1750=1,D1750-'Data Transformation'!$W$25,FALSE))</f>
        <v>#NUM!</v>
      </c>
      <c r="E1749">
        <f t="array" ref="E1749">IF(ISLOGICAL(D1749),"",FREQUENCY(IF('Data Transformation'!$B$425:$B$8425='Bin Analysis'!$B1731,'Data Transformation'!$G$425:$G$8425),D1749))</f>
        <v>2001</v>
      </c>
      <c r="F1749">
        <f t="shared" si="216"/>
        <v>0</v>
      </c>
      <c r="G1749">
        <f>Weighting!$H$21</f>
        <v>0</v>
      </c>
      <c r="H1749">
        <f t="array" ref="H1749">FREQUENCY(IF('Data Transformation'!$B$4:$B$8425=B1731,'Data Transformation'!$G$4:$G$8425),'Bin Analysis'!$B1749)</f>
        <v>2073</v>
      </c>
      <c r="I1749">
        <f t="shared" si="217"/>
        <v>0</v>
      </c>
      <c r="J1749">
        <f t="shared" si="218"/>
        <v>0</v>
      </c>
      <c r="K1749">
        <f>J1749*Weighting!$W$21</f>
        <v>0</v>
      </c>
      <c r="M1749" s="14"/>
    </row>
    <row r="1750" spans="1:25" x14ac:dyDescent="0.55000000000000004">
      <c r="A1750" s="32" t="str">
        <f>IF(Weighting!$P$22&gt;0,B1750,"")</f>
        <v/>
      </c>
      <c r="B1750" t="e">
        <f>Weighting!$C$22</f>
        <v>#DIV/0!</v>
      </c>
      <c r="C1750" t="e">
        <f>Weighting!$F$22</f>
        <v>#NUM!</v>
      </c>
      <c r="D1750" t="e">
        <f>IF(C1750=1,'Data Transformation'!$G$3+0.5*'Data Transformation'!$W$25,IF(C1751=1,D1751-'Data Transformation'!$W$25,FALSE))</f>
        <v>#NUM!</v>
      </c>
      <c r="E1750">
        <f t="array" ref="E1750">IF(ISLOGICAL(D1750),"",FREQUENCY(IF('Data Transformation'!$B$425:$B$8425='Bin Analysis'!$B1731,'Data Transformation'!$G$425:$G$8425),D1750))</f>
        <v>2001</v>
      </c>
      <c r="F1750">
        <f t="shared" si="216"/>
        <v>0</v>
      </c>
      <c r="G1750">
        <f>Weighting!$H$22</f>
        <v>0</v>
      </c>
      <c r="H1750">
        <f t="array" ref="H1750">FREQUENCY(IF('Data Transformation'!$B$4:$B$8425=B1731,'Data Transformation'!$G$4:$G$8425),'Bin Analysis'!$B1750)</f>
        <v>2073</v>
      </c>
      <c r="I1750">
        <f t="shared" si="217"/>
        <v>0</v>
      </c>
      <c r="J1750">
        <f t="shared" si="218"/>
        <v>0</v>
      </c>
      <c r="K1750">
        <f>J1750*Weighting!$W$22</f>
        <v>0</v>
      </c>
      <c r="M1750" s="14"/>
    </row>
    <row r="1751" spans="1:25" x14ac:dyDescent="0.55000000000000004">
      <c r="A1751" s="32" t="str">
        <f>IF(Weighting!$P$23&gt;0,B1751,"")</f>
        <v/>
      </c>
      <c r="B1751" t="e">
        <f>Weighting!$C$23</f>
        <v>#DIV/0!</v>
      </c>
      <c r="C1751" t="e">
        <f>Weighting!$F$23</f>
        <v>#NUM!</v>
      </c>
      <c r="D1751" t="e">
        <f>IF(C1751=1,'Data Transformation'!$G$3+0.5*'Data Transformation'!$W$25,IF(C1752=1,D1752-'Data Transformation'!$W$25,FALSE))</f>
        <v>#NUM!</v>
      </c>
      <c r="E1751">
        <f t="array" ref="E1751">IF(ISLOGICAL(D1751),"",FREQUENCY(IF('Data Transformation'!$B$425:$B$8425='Bin Analysis'!$B1731,'Data Transformation'!$G$425:$G$8425),D1751))</f>
        <v>2001</v>
      </c>
      <c r="F1751">
        <f t="shared" si="216"/>
        <v>0</v>
      </c>
      <c r="G1751">
        <f>Weighting!$H$23</f>
        <v>0</v>
      </c>
      <c r="H1751">
        <f t="array" ref="H1751">FREQUENCY(IF('Data Transformation'!$B$4:$B$8425=B1731,'Data Transformation'!$G$4:$G$8425),'Bin Analysis'!$B1751)</f>
        <v>2073</v>
      </c>
      <c r="I1751">
        <f t="shared" si="217"/>
        <v>0</v>
      </c>
      <c r="J1751">
        <f t="shared" si="218"/>
        <v>0</v>
      </c>
      <c r="K1751">
        <f>J1751*Weighting!$W$23</f>
        <v>0</v>
      </c>
      <c r="M1751" s="14"/>
    </row>
    <row r="1752" spans="1:25" x14ac:dyDescent="0.55000000000000004">
      <c r="A1752" s="32" t="str">
        <f>IF(Weighting!$P$24&gt;0,B1752,"")</f>
        <v/>
      </c>
      <c r="B1752" t="e">
        <f>Weighting!$C$24</f>
        <v>#DIV/0!</v>
      </c>
      <c r="C1752" t="e">
        <f>Weighting!$F$24</f>
        <v>#NUM!</v>
      </c>
      <c r="D1752" t="e">
        <f>IF(C1752=1,'Data Transformation'!$G$3+0.5*'Data Transformation'!$W$25,IF(C1753=1,D1753-'Data Transformation'!$W$25,FALSE))</f>
        <v>#NUM!</v>
      </c>
      <c r="E1752">
        <f t="array" ref="E1752">IF(ISLOGICAL(D1752),"",FREQUENCY(IF('Data Transformation'!$B$425:$B$8425='Bin Analysis'!$B1731,'Data Transformation'!$G$425:$G$8425),D1752))</f>
        <v>2001</v>
      </c>
      <c r="F1752">
        <f t="shared" si="216"/>
        <v>0</v>
      </c>
      <c r="G1752">
        <f>Weighting!$H$24</f>
        <v>0</v>
      </c>
      <c r="H1752">
        <f t="array" ref="H1752">FREQUENCY(IF('Data Transformation'!$B$4:$B$8425=B1731,'Data Transformation'!$G$4:$G$8425),'Bin Analysis'!$B1752)</f>
        <v>2073</v>
      </c>
      <c r="I1752">
        <f t="shared" si="217"/>
        <v>0</v>
      </c>
      <c r="J1752">
        <f t="shared" si="218"/>
        <v>0</v>
      </c>
      <c r="K1752">
        <f>J1752*Weighting!$W$24</f>
        <v>0</v>
      </c>
      <c r="M1752" s="14"/>
    </row>
    <row r="1753" spans="1:25" x14ac:dyDescent="0.55000000000000004">
      <c r="A1753" s="32" t="str">
        <f>IF(Weighting!$P$25&gt;0,B1753,"")</f>
        <v/>
      </c>
      <c r="B1753" t="e">
        <f>Weighting!$C$25</f>
        <v>#DIV/0!</v>
      </c>
      <c r="C1753" t="e">
        <f>Weighting!$F$25</f>
        <v>#NUM!</v>
      </c>
      <c r="D1753" t="e">
        <f>IF(C1753=1,'Data Transformation'!$G$3+0.5*'Data Transformation'!$W$25,IF(C1754=1,D1754-'Data Transformation'!$W$25,FALSE))</f>
        <v>#NUM!</v>
      </c>
      <c r="E1753">
        <f t="array" ref="E1753">IF(ISLOGICAL(D1753),"",FREQUENCY(IF('Data Transformation'!$B$425:$B$8425='Bin Analysis'!$B1731,'Data Transformation'!$G$425:$G$8425),D1753))</f>
        <v>2001</v>
      </c>
      <c r="F1753">
        <f t="shared" si="216"/>
        <v>0</v>
      </c>
      <c r="G1753">
        <f>Weighting!$H$25</f>
        <v>0</v>
      </c>
      <c r="H1753">
        <f t="array" ref="H1753">FREQUENCY(IF('Data Transformation'!$B$4:$B$8425=B1731,'Data Transformation'!$G$4:$G$8425),'Bin Analysis'!$B1753)</f>
        <v>2073</v>
      </c>
      <c r="I1753">
        <f t="shared" si="217"/>
        <v>0</v>
      </c>
      <c r="J1753">
        <f t="shared" si="218"/>
        <v>0</v>
      </c>
      <c r="K1753">
        <f>J1753*Weighting!$W$25</f>
        <v>0</v>
      </c>
      <c r="M1753" s="14"/>
    </row>
    <row r="1754" spans="1:25" x14ac:dyDescent="0.55000000000000004">
      <c r="O1754"/>
      <c r="P1754"/>
      <c r="Q1754"/>
      <c r="R1754"/>
    </row>
    <row r="1755" spans="1:25" ht="23.35" x14ac:dyDescent="0.8">
      <c r="A1755" s="21" t="s">
        <v>0</v>
      </c>
      <c r="B1755" s="21" t="str">
        <f>IFERROR(VLOOKUP(C1755,'Data Transformation'!$L$6:$M$426,2,FALSE),"")</f>
        <v/>
      </c>
      <c r="C1755" s="21">
        <f>C1731+1</f>
        <v>73</v>
      </c>
      <c r="D1755" s="21"/>
      <c r="E1755" s="21"/>
      <c r="F1755" s="21"/>
      <c r="G1755" s="21"/>
      <c r="H1755" s="22"/>
      <c r="I1755" s="22"/>
      <c r="J1755" s="22"/>
      <c r="K1755" s="21"/>
      <c r="L1755" s="21" t="str">
        <f>B1755</f>
        <v/>
      </c>
      <c r="M1755" s="23" t="e">
        <f>INDEX('Data Transformation'!$O$4:$O$424,MATCH($B1755,'Data Transformation'!$M$4:$M$424,0),MATCH($M$2,'Data Transformation'!$O$3,0))</f>
        <v>#N/A</v>
      </c>
      <c r="N1755" s="27" t="e">
        <f>IF('Input and Summary Results'!$J$16="minimum",'Bin Analysis'!X1756/(M1755-1),'Bin Analysis'!Y1755/('Bin Analysis'!M1755-1))</f>
        <v>#N/A</v>
      </c>
      <c r="O1755" s="27" t="e">
        <f>IF(M1755=FALSE,NA(),(VLOOKUP(1,C1758:K1777,4,FALSE))/(M1755-1))</f>
        <v>#N/A</v>
      </c>
      <c r="P1755" s="27" t="e">
        <f>IF(M1755=FALSE,NA(),SUM(J1758:J1777)/Weighting!$S$5)</f>
        <v>#N/A</v>
      </c>
      <c r="Q1755" s="27" t="e">
        <f>IF(M1755=FALSE,NA(),SUM(K1758:K1777)/Weighting!$S$6)</f>
        <v>#N/A</v>
      </c>
      <c r="R1755" s="27" t="e">
        <f>IF(M1755=FALSE,NA(),(VLOOKUP(1,G1758:K1777,3,FALSE))/(M1755-1))</f>
        <v>#N/A</v>
      </c>
      <c r="S1755" s="22" t="e">
        <f>IF(M1755=FALSE,NA(),IF(SUM(J1758:J1777)=2,"yes","no"))</f>
        <v>#N/A</v>
      </c>
      <c r="X1755" s="2" cm="2">
        <f t="array" ref="X1755:X1756">FREQUENCY(IF('Data Transformation'!$B$425:$B$6424='Bin Analysis'!L1755,'Data Transformation'!$G$425:$G$6424),'Data Transformation'!$U$11)</f>
        <v>0</v>
      </c>
      <c r="Y1755" s="2" cm="2">
        <f t="array" ref="Y1755:Y1756">FREQUENCY(IF('Data Transformation'!$B$425:$B$6424='Bin Analysis'!L1755,'Data Transformation'!$G$425:$G$6424),'Data Transformation'!$U$12)</f>
        <v>0</v>
      </c>
    </row>
    <row r="1756" spans="1:25" x14ac:dyDescent="0.55000000000000004">
      <c r="A1756" s="14" t="s">
        <v>67</v>
      </c>
      <c r="B1756" t="s">
        <v>47</v>
      </c>
      <c r="C1756" t="s">
        <v>5</v>
      </c>
      <c r="D1756" t="s">
        <v>100</v>
      </c>
      <c r="E1756" t="s">
        <v>101</v>
      </c>
      <c r="F1756" t="s">
        <v>102</v>
      </c>
      <c r="G1756" t="s">
        <v>70</v>
      </c>
      <c r="H1756" t="s">
        <v>31</v>
      </c>
      <c r="I1756" t="s">
        <v>32</v>
      </c>
      <c r="J1756" t="s">
        <v>46</v>
      </c>
      <c r="K1756" s="14" t="s">
        <v>45</v>
      </c>
      <c r="M1756" s="14"/>
      <c r="X1756" s="2">
        <v>0</v>
      </c>
      <c r="Y1756" s="2">
        <v>0</v>
      </c>
    </row>
    <row r="1757" spans="1:25" x14ac:dyDescent="0.55000000000000004">
      <c r="A1757" s="32"/>
      <c r="D1757" t="e">
        <f>IF(C1757=1,'Data Transformation'!$G$3+0.5*'Data Transformation'!$W$25,IF(C1758=1,D1758-'Data Transformation'!$W$25,FALSE))</f>
        <v>#NUM!</v>
      </c>
      <c r="E1757">
        <f t="array" ref="E1757">IF(ISLOGICAL(D1757),"",FREQUENCY(IF('Data Transformation'!$B$425:$B$8425='Bin Analysis'!$B1755,'Data Transformation'!$G$425:$G$8425),D1757))</f>
        <v>2001</v>
      </c>
      <c r="F1757" t="e">
        <f>IF(ISLOGICAL(D1757),"",E1757-E1756)</f>
        <v>#VALUE!</v>
      </c>
      <c r="M1757" s="14"/>
    </row>
    <row r="1758" spans="1:25" x14ac:dyDescent="0.55000000000000004">
      <c r="A1758" s="32" t="e">
        <f>IF(Weighting!$P$6&gt;0,B1758,"")</f>
        <v>#NUM!</v>
      </c>
      <c r="B1758" t="e">
        <f>Weighting!$C$6</f>
        <v>#DIV/0!</v>
      </c>
      <c r="C1758" t="e">
        <f>Weighting!$F$6</f>
        <v>#NUM!</v>
      </c>
      <c r="D1758" t="e">
        <f>IF(C1758=1,'Data Transformation'!$G$3+0.5*'Data Transformation'!$W$25,IF(C1759=1,D1759-'Data Transformation'!$W$25,FALSE))</f>
        <v>#NUM!</v>
      </c>
      <c r="E1758">
        <f t="array" ref="E1758">IF(ISLOGICAL(D1758),"",FREQUENCY(IF('Data Transformation'!$B$425:$B$8425='Bin Analysis'!$B1755,'Data Transformation'!$G$425:$G$8425),D1758))</f>
        <v>2001</v>
      </c>
      <c r="F1758">
        <f>IF(ISLOGICAL(D1758),"",E1758-E1757)</f>
        <v>0</v>
      </c>
      <c r="G1758">
        <f>Weighting!$H$6</f>
        <v>1</v>
      </c>
      <c r="H1758">
        <f t="array" ref="H1758">FREQUENCY(IF('Data Transformation'!$B$4:$B$8425=B1755,'Data Transformation'!$G$4:$G$8425),'Bin Analysis'!$B1758)</f>
        <v>2073</v>
      </c>
      <c r="I1758">
        <f>H1758-H1757</f>
        <v>2073</v>
      </c>
      <c r="J1758">
        <f>IF(I1758=0,0,1)</f>
        <v>1</v>
      </c>
      <c r="K1758" t="e">
        <f>J1758*Weighting!$W$6</f>
        <v>#NUM!</v>
      </c>
      <c r="M1758" s="14"/>
    </row>
    <row r="1759" spans="1:25" x14ac:dyDescent="0.55000000000000004">
      <c r="A1759" s="32" t="str">
        <f>IF(Weighting!$P$7&gt;0,B1759,"")</f>
        <v/>
      </c>
      <c r="B1759" t="e">
        <f>Weighting!$C$7</f>
        <v>#DIV/0!</v>
      </c>
      <c r="C1759" t="e">
        <f>Weighting!$F$7</f>
        <v>#NUM!</v>
      </c>
      <c r="D1759" t="e">
        <f>IF(C1759=1,'Data Transformation'!$G$3+0.5*'Data Transformation'!$W$25,IF(C1760=1,D1760-'Data Transformation'!$W$25,FALSE))</f>
        <v>#NUM!</v>
      </c>
      <c r="E1759">
        <f t="array" ref="E1759">IF(ISLOGICAL(D1759),"",FREQUENCY(IF('Data Transformation'!$B$425:$B$8425='Bin Analysis'!$B1755,'Data Transformation'!$G$425:$G$8425),D1759))</f>
        <v>2001</v>
      </c>
      <c r="F1759">
        <f t="shared" ref="F1759:F1777" si="219">IF(ISLOGICAL(D1759),"",E1759-E1758)</f>
        <v>0</v>
      </c>
      <c r="G1759">
        <f>Weighting!$H$7</f>
        <v>0</v>
      </c>
      <c r="H1759">
        <f t="array" ref="H1759">FREQUENCY(IF('Data Transformation'!$B$4:$B$8425=B1755,'Data Transformation'!$G$4:$G$8425),'Bin Analysis'!$B1759)</f>
        <v>2073</v>
      </c>
      <c r="I1759">
        <f t="shared" ref="I1759:I1777" si="220">H1759-H1758</f>
        <v>0</v>
      </c>
      <c r="J1759">
        <f>IF(I1759=0,0,1)</f>
        <v>0</v>
      </c>
      <c r="K1759">
        <f>J1759*Weighting!$W$7</f>
        <v>0</v>
      </c>
      <c r="M1759" s="14"/>
    </row>
    <row r="1760" spans="1:25" x14ac:dyDescent="0.55000000000000004">
      <c r="A1760" s="32" t="str">
        <f>IF(Weighting!$P$8&gt;0,B1760,"")</f>
        <v/>
      </c>
      <c r="B1760" t="e">
        <f>Weighting!$C$8</f>
        <v>#DIV/0!</v>
      </c>
      <c r="C1760" t="e">
        <f>Weighting!$F$8</f>
        <v>#NUM!</v>
      </c>
      <c r="D1760" t="e">
        <f>IF(C1760=1,'Data Transformation'!$G$3+0.5*'Data Transformation'!$W$25,IF(C1761=1,D1761-'Data Transformation'!$W$25,FALSE))</f>
        <v>#NUM!</v>
      </c>
      <c r="E1760">
        <f t="array" ref="E1760">IF(ISLOGICAL(D1760),"",FREQUENCY(IF('Data Transformation'!$B$425:$B$8425='Bin Analysis'!$B1755,'Data Transformation'!$G$425:$G$8425),D1760))</f>
        <v>2001</v>
      </c>
      <c r="F1760">
        <f t="shared" si="219"/>
        <v>0</v>
      </c>
      <c r="G1760">
        <f>Weighting!$H$8</f>
        <v>0</v>
      </c>
      <c r="H1760">
        <f t="array" ref="H1760">FREQUENCY(IF('Data Transformation'!$B$4:$B$8425=B1755,'Data Transformation'!$G$4:$G$8425),'Bin Analysis'!$B1760)</f>
        <v>2073</v>
      </c>
      <c r="I1760">
        <f t="shared" si="220"/>
        <v>0</v>
      </c>
      <c r="J1760">
        <f t="shared" ref="J1760:J1777" si="221">IF(I1760=0,0,1)</f>
        <v>0</v>
      </c>
      <c r="K1760">
        <f>J1760*Weighting!$W$8</f>
        <v>0</v>
      </c>
      <c r="M1760" s="14"/>
    </row>
    <row r="1761" spans="1:13" x14ac:dyDescent="0.55000000000000004">
      <c r="A1761" s="32" t="str">
        <f>IF(Weighting!$P$9&gt;0,B1761,"")</f>
        <v/>
      </c>
      <c r="B1761" s="50" t="e">
        <f>Weighting!$C$9</f>
        <v>#DIV/0!</v>
      </c>
      <c r="C1761" t="e">
        <f>Weighting!$F$9</f>
        <v>#NUM!</v>
      </c>
      <c r="D1761" t="e">
        <f>IF(C1761=1,'Data Transformation'!$G$3+0.5*'Data Transformation'!$W$25,IF(C1762=1,D1762-'Data Transformation'!$W$25,FALSE))</f>
        <v>#NUM!</v>
      </c>
      <c r="E1761">
        <f t="array" ref="E1761">IF(ISLOGICAL(D1761),"",FREQUENCY(IF('Data Transformation'!$B$425:$B$8425='Bin Analysis'!$B1755,'Data Transformation'!$G$425:$G$8425),D1761))</f>
        <v>2001</v>
      </c>
      <c r="F1761">
        <f t="shared" si="219"/>
        <v>0</v>
      </c>
      <c r="G1761">
        <f>Weighting!$H$9</f>
        <v>0</v>
      </c>
      <c r="H1761">
        <f t="array" ref="H1761">FREQUENCY(IF('Data Transformation'!$B$4:$B$8425=B1755,'Data Transformation'!$G$4:$G$8425),'Bin Analysis'!$B1761)</f>
        <v>2073</v>
      </c>
      <c r="I1761">
        <f t="shared" si="220"/>
        <v>0</v>
      </c>
      <c r="J1761">
        <f t="shared" si="221"/>
        <v>0</v>
      </c>
      <c r="K1761">
        <f>J1761*Weighting!$W$9</f>
        <v>0</v>
      </c>
      <c r="M1761" s="14"/>
    </row>
    <row r="1762" spans="1:13" x14ac:dyDescent="0.55000000000000004">
      <c r="A1762" s="32" t="str">
        <f>IF(Weighting!$P$10&gt;0,B1762,"")</f>
        <v/>
      </c>
      <c r="B1762" t="e">
        <f>Weighting!$C$10</f>
        <v>#DIV/0!</v>
      </c>
      <c r="C1762" t="e">
        <f>Weighting!$F$10</f>
        <v>#NUM!</v>
      </c>
      <c r="D1762" t="e">
        <f>IF(C1762=1,'Data Transformation'!$G$3+0.5*'Data Transformation'!$W$25,IF(C1763=1,D1763-'Data Transformation'!$W$25,FALSE))</f>
        <v>#NUM!</v>
      </c>
      <c r="E1762">
        <f t="array" ref="E1762">IF(ISLOGICAL(D1762),"",FREQUENCY(IF('Data Transformation'!$B$425:$B$8425='Bin Analysis'!$B1755,'Data Transformation'!$G$425:$G$8425),D1762))</f>
        <v>2001</v>
      </c>
      <c r="F1762">
        <f t="shared" si="219"/>
        <v>0</v>
      </c>
      <c r="G1762">
        <f>Weighting!$H$10</f>
        <v>0</v>
      </c>
      <c r="H1762">
        <f t="array" ref="H1762">FREQUENCY(IF('Data Transformation'!$B$4:$B$8425=B1755,'Data Transformation'!$G$4:$G$8425),'Bin Analysis'!$B1762)</f>
        <v>2073</v>
      </c>
      <c r="I1762">
        <f t="shared" si="220"/>
        <v>0</v>
      </c>
      <c r="J1762">
        <f t="shared" si="221"/>
        <v>0</v>
      </c>
      <c r="K1762">
        <f>J1762*Weighting!$W$10</f>
        <v>0</v>
      </c>
      <c r="M1762" s="14"/>
    </row>
    <row r="1763" spans="1:13" x14ac:dyDescent="0.55000000000000004">
      <c r="A1763" s="32" t="str">
        <f>IF(Weighting!$P$11&gt;0,B1763,"")</f>
        <v/>
      </c>
      <c r="B1763" t="e">
        <f>Weighting!$C$11</f>
        <v>#DIV/0!</v>
      </c>
      <c r="C1763" t="e">
        <f>Weighting!$F$11</f>
        <v>#NUM!</v>
      </c>
      <c r="D1763" t="e">
        <f>IF(C1763=1,'Data Transformation'!$G$3+0.5*'Data Transformation'!$W$25,IF(C1764=1,D1764-'Data Transformation'!$W$25,FALSE))</f>
        <v>#NUM!</v>
      </c>
      <c r="E1763">
        <f t="array" ref="E1763">IF(ISLOGICAL(D1763),"",FREQUENCY(IF('Data Transformation'!$B$425:$B$8425='Bin Analysis'!$B1755,'Data Transformation'!$G$425:$G$8425),D1763))</f>
        <v>2001</v>
      </c>
      <c r="F1763">
        <f t="shared" si="219"/>
        <v>0</v>
      </c>
      <c r="G1763">
        <f>Weighting!$H$11</f>
        <v>0</v>
      </c>
      <c r="H1763">
        <f t="array" ref="H1763">FREQUENCY(IF('Data Transformation'!$B$4:$B$8425=B1755,'Data Transformation'!$G$4:$G$8425),'Bin Analysis'!$B1763)</f>
        <v>2073</v>
      </c>
      <c r="I1763">
        <f t="shared" si="220"/>
        <v>0</v>
      </c>
      <c r="J1763">
        <f t="shared" si="221"/>
        <v>0</v>
      </c>
      <c r="K1763">
        <f>J1763*Weighting!$W$11</f>
        <v>0</v>
      </c>
      <c r="M1763" s="14"/>
    </row>
    <row r="1764" spans="1:13" x14ac:dyDescent="0.55000000000000004">
      <c r="A1764" s="32" t="str">
        <f>IF(Weighting!$P$12&gt;0,B1764,"")</f>
        <v/>
      </c>
      <c r="B1764" t="e">
        <f>Weighting!$C$12</f>
        <v>#DIV/0!</v>
      </c>
      <c r="C1764" t="e">
        <f>Weighting!$F$12</f>
        <v>#NUM!</v>
      </c>
      <c r="D1764" t="e">
        <f>IF(C1764=1,'Data Transformation'!$G$3+0.5*'Data Transformation'!$W$25,IF(C1765=1,D1765-'Data Transformation'!$W$25,FALSE))</f>
        <v>#NUM!</v>
      </c>
      <c r="E1764">
        <f t="array" ref="E1764">IF(ISLOGICAL(D1764),"",FREQUENCY(IF('Data Transformation'!$B$425:$B$8425='Bin Analysis'!$B1755,'Data Transformation'!$G$425:$G$8425),D1764))</f>
        <v>2001</v>
      </c>
      <c r="F1764">
        <f t="shared" si="219"/>
        <v>0</v>
      </c>
      <c r="G1764">
        <f>Weighting!$H$12</f>
        <v>0</v>
      </c>
      <c r="H1764">
        <f t="array" ref="H1764">FREQUENCY(IF('Data Transformation'!$B$4:$B$8425=B1755,'Data Transformation'!$G$4:$G$8425),'Bin Analysis'!$B1764)</f>
        <v>2073</v>
      </c>
      <c r="I1764">
        <f t="shared" si="220"/>
        <v>0</v>
      </c>
      <c r="J1764">
        <f t="shared" si="221"/>
        <v>0</v>
      </c>
      <c r="K1764">
        <f>J1764*Weighting!$W$12</f>
        <v>0</v>
      </c>
      <c r="M1764" s="14"/>
    </row>
    <row r="1765" spans="1:13" x14ac:dyDescent="0.55000000000000004">
      <c r="A1765" s="32" t="str">
        <f>IF(Weighting!$P$13&gt;0,B1765,"")</f>
        <v/>
      </c>
      <c r="B1765" t="e">
        <f>Weighting!$C$13</f>
        <v>#DIV/0!</v>
      </c>
      <c r="C1765" t="e">
        <f>Weighting!$F$13</f>
        <v>#NUM!</v>
      </c>
      <c r="D1765" t="e">
        <f>IF(C1765=1,'Data Transformation'!$G$3+0.5*'Data Transformation'!$W$25,IF(C1766=1,D1766-'Data Transformation'!$W$25,FALSE))</f>
        <v>#NUM!</v>
      </c>
      <c r="E1765">
        <f t="array" ref="E1765">IF(ISLOGICAL(D1765),"",FREQUENCY(IF('Data Transformation'!$B$425:$B$8425='Bin Analysis'!$B1755,'Data Transformation'!$G$425:$G$8425),D1765))</f>
        <v>2001</v>
      </c>
      <c r="F1765">
        <f t="shared" si="219"/>
        <v>0</v>
      </c>
      <c r="G1765">
        <f>Weighting!$H$13</f>
        <v>0</v>
      </c>
      <c r="H1765">
        <f t="array" ref="H1765">FREQUENCY(IF('Data Transformation'!$B$4:$B$8425=B1755,'Data Transformation'!$G$4:$G$8425),'Bin Analysis'!$B1765)</f>
        <v>2073</v>
      </c>
      <c r="I1765">
        <f t="shared" si="220"/>
        <v>0</v>
      </c>
      <c r="J1765">
        <f t="shared" si="221"/>
        <v>0</v>
      </c>
      <c r="K1765">
        <f>J1765*Weighting!$W$13</f>
        <v>0</v>
      </c>
      <c r="M1765" s="14"/>
    </row>
    <row r="1766" spans="1:13" x14ac:dyDescent="0.55000000000000004">
      <c r="A1766" s="32" t="str">
        <f>IF(Weighting!$P$14&gt;0,B1766,"")</f>
        <v/>
      </c>
      <c r="B1766" t="e">
        <f>Weighting!$C$14</f>
        <v>#DIV/0!</v>
      </c>
      <c r="C1766" t="e">
        <f>Weighting!$F$14</f>
        <v>#NUM!</v>
      </c>
      <c r="D1766" t="e">
        <f>IF(C1766=1,'Data Transformation'!$G$3+0.5*'Data Transformation'!$W$25,IF(C1767=1,D1767-'Data Transformation'!$W$25,FALSE))</f>
        <v>#NUM!</v>
      </c>
      <c r="E1766">
        <f t="array" ref="E1766">IF(ISLOGICAL(D1766),"",FREQUENCY(IF('Data Transformation'!$B$425:$B$8425='Bin Analysis'!$B1755,'Data Transformation'!$G$425:$G$8425),D1766))</f>
        <v>2001</v>
      </c>
      <c r="F1766">
        <f t="shared" si="219"/>
        <v>0</v>
      </c>
      <c r="G1766">
        <f>Weighting!$H$14</f>
        <v>0</v>
      </c>
      <c r="H1766">
        <f t="array" ref="H1766">FREQUENCY(IF('Data Transformation'!$B$4:$B$8425=B1755,'Data Transformation'!$G$4:$G$8425),'Bin Analysis'!$B1766)</f>
        <v>2073</v>
      </c>
      <c r="I1766">
        <f t="shared" si="220"/>
        <v>0</v>
      </c>
      <c r="J1766">
        <f t="shared" si="221"/>
        <v>0</v>
      </c>
      <c r="K1766">
        <f>J1766*Weighting!$W$14</f>
        <v>0</v>
      </c>
      <c r="M1766" s="14"/>
    </row>
    <row r="1767" spans="1:13" x14ac:dyDescent="0.55000000000000004">
      <c r="A1767" s="32" t="str">
        <f>IF(Weighting!$P$15&gt;0,B1767,"")</f>
        <v/>
      </c>
      <c r="B1767" t="e">
        <f>Weighting!$C$15</f>
        <v>#DIV/0!</v>
      </c>
      <c r="C1767" t="e">
        <f>Weighting!$F$15</f>
        <v>#NUM!</v>
      </c>
      <c r="D1767" t="e">
        <f>IF(C1767=1,'Data Transformation'!$G$3+0.5*'Data Transformation'!$W$25,IF(C1768=1,D1768-'Data Transformation'!$W$25,FALSE))</f>
        <v>#NUM!</v>
      </c>
      <c r="E1767">
        <f t="array" ref="E1767">IF(ISLOGICAL(D1767),"",FREQUENCY(IF('Data Transformation'!$B$425:$B$8425='Bin Analysis'!$B1755,'Data Transformation'!$G$425:$G$8425),D1767))</f>
        <v>2001</v>
      </c>
      <c r="F1767">
        <f t="shared" si="219"/>
        <v>0</v>
      </c>
      <c r="G1767">
        <f>Weighting!$H$15</f>
        <v>0</v>
      </c>
      <c r="H1767">
        <f t="array" ref="H1767">FREQUENCY(IF('Data Transformation'!$B$4:$B$8425=B1755,'Data Transformation'!$G$4:$G$8425),'Bin Analysis'!$B1767)</f>
        <v>2073</v>
      </c>
      <c r="I1767">
        <f t="shared" si="220"/>
        <v>0</v>
      </c>
      <c r="J1767">
        <f t="shared" si="221"/>
        <v>0</v>
      </c>
      <c r="K1767">
        <f>J1767*Weighting!$W$15</f>
        <v>0</v>
      </c>
      <c r="M1767" s="14"/>
    </row>
    <row r="1768" spans="1:13" x14ac:dyDescent="0.55000000000000004">
      <c r="A1768" s="32" t="str">
        <f>IF(Weighting!$P$16&gt;0,B1768,"")</f>
        <v/>
      </c>
      <c r="B1768" t="e">
        <f>Weighting!$C$16</f>
        <v>#DIV/0!</v>
      </c>
      <c r="C1768" t="e">
        <f>Weighting!$F$16</f>
        <v>#NUM!</v>
      </c>
      <c r="D1768" t="e">
        <f>IF(C1768=1,'Data Transformation'!$G$3+0.5*'Data Transformation'!$W$25,IF(C1769=1,D1769-'Data Transformation'!$W$25,FALSE))</f>
        <v>#NUM!</v>
      </c>
      <c r="E1768">
        <f t="array" ref="E1768">IF(ISLOGICAL(D1768),"",FREQUENCY(IF('Data Transformation'!$B$425:$B$8425='Bin Analysis'!$B1755,'Data Transformation'!$G$425:$G$8425),D1768))</f>
        <v>2001</v>
      </c>
      <c r="F1768">
        <f t="shared" si="219"/>
        <v>0</v>
      </c>
      <c r="G1768">
        <f>Weighting!$H$16</f>
        <v>0</v>
      </c>
      <c r="H1768">
        <f t="array" ref="H1768">FREQUENCY(IF('Data Transformation'!$B$4:$B$8425=B1755,'Data Transformation'!$G$4:$G$8425),'Bin Analysis'!$B1768)</f>
        <v>2073</v>
      </c>
      <c r="I1768">
        <f t="shared" si="220"/>
        <v>0</v>
      </c>
      <c r="J1768">
        <f t="shared" si="221"/>
        <v>0</v>
      </c>
      <c r="K1768">
        <f>J1768*Weighting!$W$16</f>
        <v>0</v>
      </c>
      <c r="M1768" s="14"/>
    </row>
    <row r="1769" spans="1:13" x14ac:dyDescent="0.55000000000000004">
      <c r="A1769" s="32" t="str">
        <f>IF(Weighting!$P$17&gt;0,B1769,"")</f>
        <v/>
      </c>
      <c r="B1769" t="e">
        <f>Weighting!$C$17</f>
        <v>#DIV/0!</v>
      </c>
      <c r="C1769" t="e">
        <f>Weighting!$F$17</f>
        <v>#NUM!</v>
      </c>
      <c r="D1769" t="e">
        <f>IF(C1769=1,'Data Transformation'!$G$3+0.5*'Data Transformation'!$W$25,IF(C1770=1,D1770-'Data Transformation'!$W$25,FALSE))</f>
        <v>#NUM!</v>
      </c>
      <c r="E1769">
        <f t="array" ref="E1769">IF(ISLOGICAL(D1769),"",FREQUENCY(IF('Data Transformation'!$B$425:$B$8425='Bin Analysis'!$B1755,'Data Transformation'!$G$425:$G$8425),D1769))</f>
        <v>2001</v>
      </c>
      <c r="F1769">
        <f t="shared" si="219"/>
        <v>0</v>
      </c>
      <c r="G1769">
        <f>Weighting!$H$17</f>
        <v>0</v>
      </c>
      <c r="H1769">
        <f t="array" ref="H1769">FREQUENCY(IF('Data Transformation'!$B$4:$B$8425=B1755,'Data Transformation'!$G$4:$G$8425),'Bin Analysis'!$B1769)</f>
        <v>2073</v>
      </c>
      <c r="I1769">
        <f t="shared" si="220"/>
        <v>0</v>
      </c>
      <c r="J1769">
        <f t="shared" si="221"/>
        <v>0</v>
      </c>
      <c r="K1769">
        <f>J1769*Weighting!$W$17</f>
        <v>0</v>
      </c>
      <c r="M1769" s="14"/>
    </row>
    <row r="1770" spans="1:13" x14ac:dyDescent="0.55000000000000004">
      <c r="A1770" s="32" t="str">
        <f>IF(Weighting!$P$18&gt;0,B1770,"")</f>
        <v/>
      </c>
      <c r="B1770" t="e">
        <f>Weighting!$C$18</f>
        <v>#DIV/0!</v>
      </c>
      <c r="C1770" t="e">
        <f>Weighting!$F$18</f>
        <v>#NUM!</v>
      </c>
      <c r="D1770" t="e">
        <f>IF(C1770=1,'Data Transformation'!$G$3+0.5*'Data Transformation'!$W$25,IF(C1771=1,D1771-'Data Transformation'!$W$25,FALSE))</f>
        <v>#NUM!</v>
      </c>
      <c r="E1770">
        <f t="array" ref="E1770">IF(ISLOGICAL(D1770),"",FREQUENCY(IF('Data Transformation'!$B$425:$B$8425='Bin Analysis'!$B1755,'Data Transformation'!$G$425:$G$8425),D1770))</f>
        <v>2001</v>
      </c>
      <c r="F1770">
        <f t="shared" si="219"/>
        <v>0</v>
      </c>
      <c r="G1770">
        <f>Weighting!$H$18</f>
        <v>0</v>
      </c>
      <c r="H1770">
        <f t="array" ref="H1770">FREQUENCY(IF('Data Transformation'!$B$4:$B$8425=B1755,'Data Transformation'!$G$4:$G$8425),'Bin Analysis'!$B1770)</f>
        <v>2073</v>
      </c>
      <c r="I1770">
        <f t="shared" si="220"/>
        <v>0</v>
      </c>
      <c r="J1770">
        <f t="shared" si="221"/>
        <v>0</v>
      </c>
      <c r="K1770">
        <f>J1770*Weighting!$W$18</f>
        <v>0</v>
      </c>
      <c r="M1770" s="14"/>
    </row>
    <row r="1771" spans="1:13" x14ac:dyDescent="0.55000000000000004">
      <c r="A1771" s="32" t="str">
        <f>IF(Weighting!$P$19&gt;0,B1771,"")</f>
        <v/>
      </c>
      <c r="B1771" t="e">
        <f>Weighting!$C$19</f>
        <v>#DIV/0!</v>
      </c>
      <c r="C1771" t="e">
        <f>Weighting!$F$19</f>
        <v>#NUM!</v>
      </c>
      <c r="D1771" t="e">
        <f>IF(C1771=1,'Data Transformation'!$G$3+0.5*'Data Transformation'!$W$25,IF(C1772=1,D1772-'Data Transformation'!$W$25,FALSE))</f>
        <v>#NUM!</v>
      </c>
      <c r="E1771">
        <f t="array" ref="E1771">IF(ISLOGICAL(D1771),"",FREQUENCY(IF('Data Transformation'!$B$425:$B$8425='Bin Analysis'!$B1755,'Data Transformation'!$G$425:$G$8425),D1771))</f>
        <v>2001</v>
      </c>
      <c r="F1771">
        <f t="shared" si="219"/>
        <v>0</v>
      </c>
      <c r="G1771">
        <f>Weighting!$H$19</f>
        <v>0</v>
      </c>
      <c r="H1771">
        <f t="array" ref="H1771">FREQUENCY(IF('Data Transformation'!$B$4:$B$8425=B1755,'Data Transformation'!$G$4:$G$8425),'Bin Analysis'!$B1771)</f>
        <v>2073</v>
      </c>
      <c r="I1771">
        <f t="shared" si="220"/>
        <v>0</v>
      </c>
      <c r="J1771">
        <f t="shared" si="221"/>
        <v>0</v>
      </c>
      <c r="K1771">
        <f>J1771*Weighting!$W$19</f>
        <v>0</v>
      </c>
      <c r="M1771" s="14"/>
    </row>
    <row r="1772" spans="1:13" x14ac:dyDescent="0.55000000000000004">
      <c r="A1772" s="32" t="str">
        <f>IF(Weighting!$P$20&gt;0,B1772,"")</f>
        <v/>
      </c>
      <c r="B1772" t="e">
        <f>Weighting!$C$20</f>
        <v>#DIV/0!</v>
      </c>
      <c r="C1772" t="e">
        <f>Weighting!$F$20</f>
        <v>#NUM!</v>
      </c>
      <c r="D1772" t="e">
        <f>IF(C1772=1,'Data Transformation'!$G$3+0.5*'Data Transformation'!$W$25,IF(C1773=1,D1773-'Data Transformation'!$W$25,FALSE))</f>
        <v>#NUM!</v>
      </c>
      <c r="E1772">
        <f t="array" ref="E1772">IF(ISLOGICAL(D1772),"",FREQUENCY(IF('Data Transformation'!$B$425:$B$8425='Bin Analysis'!$B1755,'Data Transformation'!$G$425:$G$8425),D1772))</f>
        <v>2001</v>
      </c>
      <c r="F1772">
        <f t="shared" si="219"/>
        <v>0</v>
      </c>
      <c r="G1772">
        <f>Weighting!$H$20</f>
        <v>0</v>
      </c>
      <c r="H1772">
        <f t="array" ref="H1772">FREQUENCY(IF('Data Transformation'!$B$4:$B$8425=B1755,'Data Transformation'!$G$4:$G$8425),'Bin Analysis'!$B1772)</f>
        <v>2073</v>
      </c>
      <c r="I1772">
        <f t="shared" si="220"/>
        <v>0</v>
      </c>
      <c r="J1772">
        <f t="shared" si="221"/>
        <v>0</v>
      </c>
      <c r="K1772">
        <f>J1772*Weighting!$W$20</f>
        <v>0</v>
      </c>
      <c r="M1772" s="14"/>
    </row>
    <row r="1773" spans="1:13" x14ac:dyDescent="0.55000000000000004">
      <c r="A1773" s="32" t="str">
        <f>IF(Weighting!$P$21&gt;0,B1773,"")</f>
        <v/>
      </c>
      <c r="B1773" t="e">
        <f>Weighting!$C$21</f>
        <v>#DIV/0!</v>
      </c>
      <c r="C1773" t="e">
        <f>Weighting!$F$21</f>
        <v>#NUM!</v>
      </c>
      <c r="D1773" t="e">
        <f>IF(C1773=1,'Data Transformation'!$G$3+0.5*'Data Transformation'!$W$25,IF(C1774=1,D1774-'Data Transformation'!$W$25,FALSE))</f>
        <v>#NUM!</v>
      </c>
      <c r="E1773">
        <f t="array" ref="E1773">IF(ISLOGICAL(D1773),"",FREQUENCY(IF('Data Transformation'!$B$425:$B$8425='Bin Analysis'!$B1755,'Data Transformation'!$G$425:$G$8425),D1773))</f>
        <v>2001</v>
      </c>
      <c r="F1773">
        <f t="shared" si="219"/>
        <v>0</v>
      </c>
      <c r="G1773">
        <f>Weighting!$H$21</f>
        <v>0</v>
      </c>
      <c r="H1773">
        <f t="array" ref="H1773">FREQUENCY(IF('Data Transformation'!$B$4:$B$8425=B1755,'Data Transformation'!$G$4:$G$8425),'Bin Analysis'!$B1773)</f>
        <v>2073</v>
      </c>
      <c r="I1773">
        <f t="shared" si="220"/>
        <v>0</v>
      </c>
      <c r="J1773">
        <f t="shared" si="221"/>
        <v>0</v>
      </c>
      <c r="K1773">
        <f>J1773*Weighting!$W$21</f>
        <v>0</v>
      </c>
      <c r="M1773" s="14"/>
    </row>
    <row r="1774" spans="1:13" x14ac:dyDescent="0.55000000000000004">
      <c r="A1774" s="32" t="str">
        <f>IF(Weighting!$P$22&gt;0,B1774,"")</f>
        <v/>
      </c>
      <c r="B1774" t="e">
        <f>Weighting!$C$22</f>
        <v>#DIV/0!</v>
      </c>
      <c r="C1774" t="e">
        <f>Weighting!$F$22</f>
        <v>#NUM!</v>
      </c>
      <c r="D1774" t="e">
        <f>IF(C1774=1,'Data Transformation'!$G$3+0.5*'Data Transformation'!$W$25,IF(C1775=1,D1775-'Data Transformation'!$W$25,FALSE))</f>
        <v>#NUM!</v>
      </c>
      <c r="E1774">
        <f t="array" ref="E1774">IF(ISLOGICAL(D1774),"",FREQUENCY(IF('Data Transformation'!$B$425:$B$8425='Bin Analysis'!$B1755,'Data Transformation'!$G$425:$G$8425),D1774))</f>
        <v>2001</v>
      </c>
      <c r="F1774">
        <f t="shared" si="219"/>
        <v>0</v>
      </c>
      <c r="G1774">
        <f>Weighting!$H$22</f>
        <v>0</v>
      </c>
      <c r="H1774">
        <f t="array" ref="H1774">FREQUENCY(IF('Data Transformation'!$B$4:$B$8425=B1755,'Data Transformation'!$G$4:$G$8425),'Bin Analysis'!$B1774)</f>
        <v>2073</v>
      </c>
      <c r="I1774">
        <f t="shared" si="220"/>
        <v>0</v>
      </c>
      <c r="J1774">
        <f t="shared" si="221"/>
        <v>0</v>
      </c>
      <c r="K1774">
        <f>J1774*Weighting!$W$22</f>
        <v>0</v>
      </c>
      <c r="M1774" s="14"/>
    </row>
    <row r="1775" spans="1:13" x14ac:dyDescent="0.55000000000000004">
      <c r="A1775" s="32" t="str">
        <f>IF(Weighting!$P$23&gt;0,B1775,"")</f>
        <v/>
      </c>
      <c r="B1775" t="e">
        <f>Weighting!$C$23</f>
        <v>#DIV/0!</v>
      </c>
      <c r="C1775" t="e">
        <f>Weighting!$F$23</f>
        <v>#NUM!</v>
      </c>
      <c r="D1775" t="e">
        <f>IF(C1775=1,'Data Transformation'!$G$3+0.5*'Data Transformation'!$W$25,IF(C1776=1,D1776-'Data Transformation'!$W$25,FALSE))</f>
        <v>#NUM!</v>
      </c>
      <c r="E1775">
        <f t="array" ref="E1775">IF(ISLOGICAL(D1775),"",FREQUENCY(IF('Data Transformation'!$B$425:$B$8425='Bin Analysis'!$B1755,'Data Transformation'!$G$425:$G$8425),D1775))</f>
        <v>2001</v>
      </c>
      <c r="F1775">
        <f t="shared" si="219"/>
        <v>0</v>
      </c>
      <c r="G1775">
        <f>Weighting!$H$23</f>
        <v>0</v>
      </c>
      <c r="H1775">
        <f t="array" ref="H1775">FREQUENCY(IF('Data Transformation'!$B$4:$B$8425=B1755,'Data Transformation'!$G$4:$G$8425),'Bin Analysis'!$B1775)</f>
        <v>2073</v>
      </c>
      <c r="I1775">
        <f t="shared" si="220"/>
        <v>0</v>
      </c>
      <c r="J1775">
        <f t="shared" si="221"/>
        <v>0</v>
      </c>
      <c r="K1775">
        <f>J1775*Weighting!$W$23</f>
        <v>0</v>
      </c>
      <c r="M1775" s="14"/>
    </row>
    <row r="1776" spans="1:13" x14ac:dyDescent="0.55000000000000004">
      <c r="A1776" s="32" t="str">
        <f>IF(Weighting!$P$24&gt;0,B1776,"")</f>
        <v/>
      </c>
      <c r="B1776" t="e">
        <f>Weighting!$C$24</f>
        <v>#DIV/0!</v>
      </c>
      <c r="C1776" t="e">
        <f>Weighting!$F$24</f>
        <v>#NUM!</v>
      </c>
      <c r="D1776" t="e">
        <f>IF(C1776=1,'Data Transformation'!$G$3+0.5*'Data Transformation'!$W$25,IF(C1777=1,D1777-'Data Transformation'!$W$25,FALSE))</f>
        <v>#NUM!</v>
      </c>
      <c r="E1776">
        <f t="array" ref="E1776">IF(ISLOGICAL(D1776),"",FREQUENCY(IF('Data Transformation'!$B$425:$B$8425='Bin Analysis'!$B1755,'Data Transformation'!$G$425:$G$8425),D1776))</f>
        <v>2001</v>
      </c>
      <c r="F1776">
        <f t="shared" si="219"/>
        <v>0</v>
      </c>
      <c r="G1776">
        <f>Weighting!$H$24</f>
        <v>0</v>
      </c>
      <c r="H1776">
        <f t="array" ref="H1776">FREQUENCY(IF('Data Transformation'!$B$4:$B$8425=B1755,'Data Transformation'!$G$4:$G$8425),'Bin Analysis'!$B1776)</f>
        <v>2073</v>
      </c>
      <c r="I1776">
        <f t="shared" si="220"/>
        <v>0</v>
      </c>
      <c r="J1776">
        <f t="shared" si="221"/>
        <v>0</v>
      </c>
      <c r="K1776">
        <f>J1776*Weighting!$W$24</f>
        <v>0</v>
      </c>
      <c r="M1776" s="14"/>
    </row>
    <row r="1777" spans="1:25" x14ac:dyDescent="0.55000000000000004">
      <c r="A1777" s="32" t="str">
        <f>IF(Weighting!$P$25&gt;0,B1777,"")</f>
        <v/>
      </c>
      <c r="B1777" t="e">
        <f>Weighting!$C$25</f>
        <v>#DIV/0!</v>
      </c>
      <c r="C1777" t="e">
        <f>Weighting!$F$25</f>
        <v>#NUM!</v>
      </c>
      <c r="D1777" t="e">
        <f>IF(C1777=1,'Data Transformation'!$G$3+0.5*'Data Transformation'!$W$25,IF(C1778=1,D1778-'Data Transformation'!$W$25,FALSE))</f>
        <v>#NUM!</v>
      </c>
      <c r="E1777">
        <f t="array" ref="E1777">IF(ISLOGICAL(D1777),"",FREQUENCY(IF('Data Transformation'!$B$425:$B$8425='Bin Analysis'!$B1755,'Data Transformation'!$G$425:$G$8425),D1777))</f>
        <v>2001</v>
      </c>
      <c r="F1777">
        <f t="shared" si="219"/>
        <v>0</v>
      </c>
      <c r="G1777">
        <f>Weighting!$H$25</f>
        <v>0</v>
      </c>
      <c r="H1777">
        <f t="array" ref="H1777">FREQUENCY(IF('Data Transformation'!$B$4:$B$8425=B1755,'Data Transformation'!$G$4:$G$8425),'Bin Analysis'!$B1777)</f>
        <v>2073</v>
      </c>
      <c r="I1777">
        <f t="shared" si="220"/>
        <v>0</v>
      </c>
      <c r="J1777">
        <f t="shared" si="221"/>
        <v>0</v>
      </c>
      <c r="K1777">
        <f>J1777*Weighting!$W$25</f>
        <v>0</v>
      </c>
      <c r="M1777" s="14"/>
    </row>
    <row r="1778" spans="1:25" x14ac:dyDescent="0.55000000000000004">
      <c r="O1778"/>
      <c r="P1778"/>
      <c r="Q1778"/>
      <c r="R1778"/>
    </row>
    <row r="1779" spans="1:25" ht="23.35" x14ac:dyDescent="0.8">
      <c r="A1779" s="21" t="s">
        <v>0</v>
      </c>
      <c r="B1779" s="21" t="str">
        <f>IFERROR(VLOOKUP(C1779,'Data Transformation'!$L$6:$M$426,2,FALSE),"")</f>
        <v/>
      </c>
      <c r="C1779" s="21">
        <f>C1755+1</f>
        <v>74</v>
      </c>
      <c r="D1779" s="21"/>
      <c r="E1779" s="21"/>
      <c r="F1779" s="21"/>
      <c r="G1779" s="21"/>
      <c r="H1779" s="22"/>
      <c r="I1779" s="22"/>
      <c r="J1779" s="22"/>
      <c r="K1779" s="21"/>
      <c r="L1779" s="21" t="str">
        <f>B1779</f>
        <v/>
      </c>
      <c r="M1779" s="23" t="e">
        <f>INDEX('Data Transformation'!$O$4:$O$424,MATCH($B1779,'Data Transformation'!$M$4:$M$424,0),MATCH($M$2,'Data Transformation'!$O$3,0))</f>
        <v>#N/A</v>
      </c>
      <c r="N1779" s="27" t="e">
        <f>IF('Input and Summary Results'!$J$16="minimum",'Bin Analysis'!X1780/(M1779-1),'Bin Analysis'!Y1779/('Bin Analysis'!M1779-1))</f>
        <v>#N/A</v>
      </c>
      <c r="O1779" s="27" t="e">
        <f>IF(M1779=FALSE,NA(),(VLOOKUP(1,C1782:K1801,4,FALSE))/(M1779-1))</f>
        <v>#N/A</v>
      </c>
      <c r="P1779" s="27" t="e">
        <f>IF(M1779=FALSE,NA(),SUM(J1782:J1801)/Weighting!$S$5)</f>
        <v>#N/A</v>
      </c>
      <c r="Q1779" s="27" t="e">
        <f>IF(M1779=FALSE,NA(),SUM(K1782:K1801)/Weighting!$S$6)</f>
        <v>#N/A</v>
      </c>
      <c r="R1779" s="27" t="e">
        <f>IF(M1779=FALSE,NA(),(VLOOKUP(1,G1782:K1801,3,FALSE))/(M1779-1))</f>
        <v>#N/A</v>
      </c>
      <c r="S1779" s="22" t="e">
        <f>IF(M1779=FALSE,NA(),IF(SUM(J1782:J1801)=2,"yes","no"))</f>
        <v>#N/A</v>
      </c>
      <c r="X1779" s="2" cm="2">
        <f t="array" ref="X1779:X1780">FREQUENCY(IF('Data Transformation'!$B$425:$B$6424='Bin Analysis'!L1779,'Data Transformation'!$G$425:$G$6424),'Data Transformation'!$U$11)</f>
        <v>0</v>
      </c>
      <c r="Y1779" s="2" cm="2">
        <f t="array" ref="Y1779:Y1780">FREQUENCY(IF('Data Transformation'!$B$425:$B$6424='Bin Analysis'!L1779,'Data Transformation'!$G$425:$G$6424),'Data Transformation'!$U$12)</f>
        <v>0</v>
      </c>
    </row>
    <row r="1780" spans="1:25" x14ac:dyDescent="0.55000000000000004">
      <c r="A1780" s="14" t="s">
        <v>67</v>
      </c>
      <c r="B1780" t="s">
        <v>47</v>
      </c>
      <c r="C1780" t="s">
        <v>5</v>
      </c>
      <c r="D1780" t="s">
        <v>100</v>
      </c>
      <c r="E1780" t="s">
        <v>101</v>
      </c>
      <c r="F1780" t="s">
        <v>102</v>
      </c>
      <c r="G1780" t="s">
        <v>70</v>
      </c>
      <c r="H1780" t="s">
        <v>31</v>
      </c>
      <c r="I1780" t="s">
        <v>32</v>
      </c>
      <c r="J1780" t="s">
        <v>46</v>
      </c>
      <c r="K1780" s="14" t="s">
        <v>45</v>
      </c>
      <c r="M1780" s="14"/>
      <c r="X1780" s="2">
        <v>0</v>
      </c>
      <c r="Y1780" s="2">
        <v>0</v>
      </c>
    </row>
    <row r="1781" spans="1:25" x14ac:dyDescent="0.55000000000000004">
      <c r="A1781" s="32"/>
      <c r="D1781" t="e">
        <f>IF(C1781=1,'Data Transformation'!$G$3+0.5*'Data Transformation'!$W$25,IF(C1782=1,D1782-'Data Transformation'!$W$25,FALSE))</f>
        <v>#NUM!</v>
      </c>
      <c r="E1781">
        <f t="array" ref="E1781">IF(ISLOGICAL(D1781),"",FREQUENCY(IF('Data Transformation'!$B$425:$B$8425='Bin Analysis'!$B1779,'Data Transformation'!$G$425:$G$8425),D1781))</f>
        <v>2001</v>
      </c>
      <c r="F1781" t="e">
        <f>IF(ISLOGICAL(D1781),"",E1781-E1780)</f>
        <v>#VALUE!</v>
      </c>
      <c r="M1781" s="14"/>
    </row>
    <row r="1782" spans="1:25" x14ac:dyDescent="0.55000000000000004">
      <c r="A1782" s="32" t="e">
        <f>IF(Weighting!$P$6&gt;0,B1782,"")</f>
        <v>#NUM!</v>
      </c>
      <c r="B1782" t="e">
        <f>Weighting!$C$6</f>
        <v>#DIV/0!</v>
      </c>
      <c r="C1782" t="e">
        <f>Weighting!$F$6</f>
        <v>#NUM!</v>
      </c>
      <c r="D1782" t="e">
        <f>IF(C1782=1,'Data Transformation'!$G$3+0.5*'Data Transformation'!$W$25,IF(C1783=1,D1783-'Data Transformation'!$W$25,FALSE))</f>
        <v>#NUM!</v>
      </c>
      <c r="E1782">
        <f t="array" ref="E1782">IF(ISLOGICAL(D1782),"",FREQUENCY(IF('Data Transformation'!$B$425:$B$8425='Bin Analysis'!$B1779,'Data Transformation'!$G$425:$G$8425),D1782))</f>
        <v>2001</v>
      </c>
      <c r="F1782">
        <f>IF(ISLOGICAL(D1782),"",E1782-E1781)</f>
        <v>0</v>
      </c>
      <c r="G1782">
        <f>Weighting!$H$6</f>
        <v>1</v>
      </c>
      <c r="H1782">
        <f t="array" ref="H1782">FREQUENCY(IF('Data Transformation'!$B$4:$B$8425=B1779,'Data Transformation'!$G$4:$G$8425),'Bin Analysis'!$B1782)</f>
        <v>2073</v>
      </c>
      <c r="I1782">
        <f>H1782-H1781</f>
        <v>2073</v>
      </c>
      <c r="J1782">
        <f>IF(I1782=0,0,1)</f>
        <v>1</v>
      </c>
      <c r="K1782" t="e">
        <f>J1782*Weighting!$W$6</f>
        <v>#NUM!</v>
      </c>
      <c r="M1782" s="14"/>
    </row>
    <row r="1783" spans="1:25" x14ac:dyDescent="0.55000000000000004">
      <c r="A1783" s="32" t="str">
        <f>IF(Weighting!$P$7&gt;0,B1783,"")</f>
        <v/>
      </c>
      <c r="B1783" t="e">
        <f>Weighting!$C$7</f>
        <v>#DIV/0!</v>
      </c>
      <c r="C1783" t="e">
        <f>Weighting!$F$7</f>
        <v>#NUM!</v>
      </c>
      <c r="D1783" t="e">
        <f>IF(C1783=1,'Data Transformation'!$G$3+0.5*'Data Transformation'!$W$25,IF(C1784=1,D1784-'Data Transformation'!$W$25,FALSE))</f>
        <v>#NUM!</v>
      </c>
      <c r="E1783">
        <f t="array" ref="E1783">IF(ISLOGICAL(D1783),"",FREQUENCY(IF('Data Transformation'!$B$425:$B$8425='Bin Analysis'!$B1779,'Data Transformation'!$G$425:$G$8425),D1783))</f>
        <v>2001</v>
      </c>
      <c r="F1783">
        <f t="shared" ref="F1783:F1801" si="222">IF(ISLOGICAL(D1783),"",E1783-E1782)</f>
        <v>0</v>
      </c>
      <c r="G1783">
        <f>Weighting!$H$7</f>
        <v>0</v>
      </c>
      <c r="H1783">
        <f t="array" ref="H1783">FREQUENCY(IF('Data Transformation'!$B$4:$B$8425=B1779,'Data Transformation'!$G$4:$G$8425),'Bin Analysis'!$B1783)</f>
        <v>2073</v>
      </c>
      <c r="I1783">
        <f t="shared" ref="I1783:I1801" si="223">H1783-H1782</f>
        <v>0</v>
      </c>
      <c r="J1783">
        <f>IF(I1783=0,0,1)</f>
        <v>0</v>
      </c>
      <c r="K1783">
        <f>J1783*Weighting!$W$7</f>
        <v>0</v>
      </c>
      <c r="M1783" s="14"/>
    </row>
    <row r="1784" spans="1:25" x14ac:dyDescent="0.55000000000000004">
      <c r="A1784" s="32" t="str">
        <f>IF(Weighting!$P$8&gt;0,B1784,"")</f>
        <v/>
      </c>
      <c r="B1784" t="e">
        <f>Weighting!$C$8</f>
        <v>#DIV/0!</v>
      </c>
      <c r="C1784" t="e">
        <f>Weighting!$F$8</f>
        <v>#NUM!</v>
      </c>
      <c r="D1784" t="e">
        <f>IF(C1784=1,'Data Transformation'!$G$3+0.5*'Data Transformation'!$W$25,IF(C1785=1,D1785-'Data Transformation'!$W$25,FALSE))</f>
        <v>#NUM!</v>
      </c>
      <c r="E1784">
        <f t="array" ref="E1784">IF(ISLOGICAL(D1784),"",FREQUENCY(IF('Data Transformation'!$B$425:$B$8425='Bin Analysis'!$B1779,'Data Transformation'!$G$425:$G$8425),D1784))</f>
        <v>2001</v>
      </c>
      <c r="F1784">
        <f t="shared" si="222"/>
        <v>0</v>
      </c>
      <c r="G1784">
        <f>Weighting!$H$8</f>
        <v>0</v>
      </c>
      <c r="H1784">
        <f t="array" ref="H1784">FREQUENCY(IF('Data Transformation'!$B$4:$B$8425=B1779,'Data Transformation'!$G$4:$G$8425),'Bin Analysis'!$B1784)</f>
        <v>2073</v>
      </c>
      <c r="I1784">
        <f t="shared" si="223"/>
        <v>0</v>
      </c>
      <c r="J1784">
        <f t="shared" ref="J1784:J1801" si="224">IF(I1784=0,0,1)</f>
        <v>0</v>
      </c>
      <c r="K1784">
        <f>J1784*Weighting!$W$8</f>
        <v>0</v>
      </c>
      <c r="M1784" s="14"/>
    </row>
    <row r="1785" spans="1:25" x14ac:dyDescent="0.55000000000000004">
      <c r="A1785" s="32" t="str">
        <f>IF(Weighting!$P$9&gt;0,B1785,"")</f>
        <v/>
      </c>
      <c r="B1785" s="50" t="e">
        <f>Weighting!$C$9</f>
        <v>#DIV/0!</v>
      </c>
      <c r="C1785" t="e">
        <f>Weighting!$F$9</f>
        <v>#NUM!</v>
      </c>
      <c r="D1785" t="e">
        <f>IF(C1785=1,'Data Transformation'!$G$3+0.5*'Data Transformation'!$W$25,IF(C1786=1,D1786-'Data Transformation'!$W$25,FALSE))</f>
        <v>#NUM!</v>
      </c>
      <c r="E1785">
        <f t="array" ref="E1785">IF(ISLOGICAL(D1785),"",FREQUENCY(IF('Data Transformation'!$B$425:$B$8425='Bin Analysis'!$B1779,'Data Transformation'!$G$425:$G$8425),D1785))</f>
        <v>2001</v>
      </c>
      <c r="F1785">
        <f t="shared" si="222"/>
        <v>0</v>
      </c>
      <c r="G1785">
        <f>Weighting!$H$9</f>
        <v>0</v>
      </c>
      <c r="H1785">
        <f t="array" ref="H1785">FREQUENCY(IF('Data Transformation'!$B$4:$B$8425=B1779,'Data Transformation'!$G$4:$G$8425),'Bin Analysis'!$B1785)</f>
        <v>2073</v>
      </c>
      <c r="I1785">
        <f t="shared" si="223"/>
        <v>0</v>
      </c>
      <c r="J1785">
        <f t="shared" si="224"/>
        <v>0</v>
      </c>
      <c r="K1785">
        <f>J1785*Weighting!$W$9</f>
        <v>0</v>
      </c>
      <c r="M1785" s="14"/>
    </row>
    <row r="1786" spans="1:25" x14ac:dyDescent="0.55000000000000004">
      <c r="A1786" s="32" t="str">
        <f>IF(Weighting!$P$10&gt;0,B1786,"")</f>
        <v/>
      </c>
      <c r="B1786" t="e">
        <f>Weighting!$C$10</f>
        <v>#DIV/0!</v>
      </c>
      <c r="C1786" t="e">
        <f>Weighting!$F$10</f>
        <v>#NUM!</v>
      </c>
      <c r="D1786" t="e">
        <f>IF(C1786=1,'Data Transformation'!$G$3+0.5*'Data Transformation'!$W$25,IF(C1787=1,D1787-'Data Transformation'!$W$25,FALSE))</f>
        <v>#NUM!</v>
      </c>
      <c r="E1786">
        <f t="array" ref="E1786">IF(ISLOGICAL(D1786),"",FREQUENCY(IF('Data Transformation'!$B$425:$B$8425='Bin Analysis'!$B1779,'Data Transformation'!$G$425:$G$8425),D1786))</f>
        <v>2001</v>
      </c>
      <c r="F1786">
        <f t="shared" si="222"/>
        <v>0</v>
      </c>
      <c r="G1786">
        <f>Weighting!$H$10</f>
        <v>0</v>
      </c>
      <c r="H1786">
        <f t="array" ref="H1786">FREQUENCY(IF('Data Transformation'!$B$4:$B$8425=B1779,'Data Transformation'!$G$4:$G$8425),'Bin Analysis'!$B1786)</f>
        <v>2073</v>
      </c>
      <c r="I1786">
        <f t="shared" si="223"/>
        <v>0</v>
      </c>
      <c r="J1786">
        <f t="shared" si="224"/>
        <v>0</v>
      </c>
      <c r="K1786">
        <f>J1786*Weighting!$W$10</f>
        <v>0</v>
      </c>
      <c r="M1786" s="14"/>
    </row>
    <row r="1787" spans="1:25" x14ac:dyDescent="0.55000000000000004">
      <c r="A1787" s="32" t="str">
        <f>IF(Weighting!$P$11&gt;0,B1787,"")</f>
        <v/>
      </c>
      <c r="B1787" t="e">
        <f>Weighting!$C$11</f>
        <v>#DIV/0!</v>
      </c>
      <c r="C1787" t="e">
        <f>Weighting!$F$11</f>
        <v>#NUM!</v>
      </c>
      <c r="D1787" t="e">
        <f>IF(C1787=1,'Data Transformation'!$G$3+0.5*'Data Transformation'!$W$25,IF(C1788=1,D1788-'Data Transformation'!$W$25,FALSE))</f>
        <v>#NUM!</v>
      </c>
      <c r="E1787">
        <f t="array" ref="E1787">IF(ISLOGICAL(D1787),"",FREQUENCY(IF('Data Transformation'!$B$425:$B$8425='Bin Analysis'!$B1779,'Data Transformation'!$G$425:$G$8425),D1787))</f>
        <v>2001</v>
      </c>
      <c r="F1787">
        <f t="shared" si="222"/>
        <v>0</v>
      </c>
      <c r="G1787">
        <f>Weighting!$H$11</f>
        <v>0</v>
      </c>
      <c r="H1787">
        <f t="array" ref="H1787">FREQUENCY(IF('Data Transformation'!$B$4:$B$8425=B1779,'Data Transformation'!$G$4:$G$8425),'Bin Analysis'!$B1787)</f>
        <v>2073</v>
      </c>
      <c r="I1787">
        <f t="shared" si="223"/>
        <v>0</v>
      </c>
      <c r="J1787">
        <f t="shared" si="224"/>
        <v>0</v>
      </c>
      <c r="K1787">
        <f>J1787*Weighting!$W$11</f>
        <v>0</v>
      </c>
      <c r="M1787" s="14"/>
    </row>
    <row r="1788" spans="1:25" x14ac:dyDescent="0.55000000000000004">
      <c r="A1788" s="32" t="str">
        <f>IF(Weighting!$P$12&gt;0,B1788,"")</f>
        <v/>
      </c>
      <c r="B1788" t="e">
        <f>Weighting!$C$12</f>
        <v>#DIV/0!</v>
      </c>
      <c r="C1788" t="e">
        <f>Weighting!$F$12</f>
        <v>#NUM!</v>
      </c>
      <c r="D1788" t="e">
        <f>IF(C1788=1,'Data Transformation'!$G$3+0.5*'Data Transformation'!$W$25,IF(C1789=1,D1789-'Data Transformation'!$W$25,FALSE))</f>
        <v>#NUM!</v>
      </c>
      <c r="E1788">
        <f t="array" ref="E1788">IF(ISLOGICAL(D1788),"",FREQUENCY(IF('Data Transformation'!$B$425:$B$8425='Bin Analysis'!$B1779,'Data Transformation'!$G$425:$G$8425),D1788))</f>
        <v>2001</v>
      </c>
      <c r="F1788">
        <f t="shared" si="222"/>
        <v>0</v>
      </c>
      <c r="G1788">
        <f>Weighting!$H$12</f>
        <v>0</v>
      </c>
      <c r="H1788">
        <f t="array" ref="H1788">FREQUENCY(IF('Data Transformation'!$B$4:$B$8425=B1779,'Data Transformation'!$G$4:$G$8425),'Bin Analysis'!$B1788)</f>
        <v>2073</v>
      </c>
      <c r="I1788">
        <f t="shared" si="223"/>
        <v>0</v>
      </c>
      <c r="J1788">
        <f t="shared" si="224"/>
        <v>0</v>
      </c>
      <c r="K1788">
        <f>J1788*Weighting!$W$12</f>
        <v>0</v>
      </c>
      <c r="M1788" s="14"/>
    </row>
    <row r="1789" spans="1:25" x14ac:dyDescent="0.55000000000000004">
      <c r="A1789" s="32" t="str">
        <f>IF(Weighting!$P$13&gt;0,B1789,"")</f>
        <v/>
      </c>
      <c r="B1789" t="e">
        <f>Weighting!$C$13</f>
        <v>#DIV/0!</v>
      </c>
      <c r="C1789" t="e">
        <f>Weighting!$F$13</f>
        <v>#NUM!</v>
      </c>
      <c r="D1789" t="e">
        <f>IF(C1789=1,'Data Transformation'!$G$3+0.5*'Data Transformation'!$W$25,IF(C1790=1,D1790-'Data Transformation'!$W$25,FALSE))</f>
        <v>#NUM!</v>
      </c>
      <c r="E1789">
        <f t="array" ref="E1789">IF(ISLOGICAL(D1789),"",FREQUENCY(IF('Data Transformation'!$B$425:$B$8425='Bin Analysis'!$B1779,'Data Transformation'!$G$425:$G$8425),D1789))</f>
        <v>2001</v>
      </c>
      <c r="F1789">
        <f t="shared" si="222"/>
        <v>0</v>
      </c>
      <c r="G1789">
        <f>Weighting!$H$13</f>
        <v>0</v>
      </c>
      <c r="H1789">
        <f t="array" ref="H1789">FREQUENCY(IF('Data Transformation'!$B$4:$B$8425=B1779,'Data Transformation'!$G$4:$G$8425),'Bin Analysis'!$B1789)</f>
        <v>2073</v>
      </c>
      <c r="I1789">
        <f t="shared" si="223"/>
        <v>0</v>
      </c>
      <c r="J1789">
        <f t="shared" si="224"/>
        <v>0</v>
      </c>
      <c r="K1789">
        <f>J1789*Weighting!$W$13</f>
        <v>0</v>
      </c>
      <c r="M1789" s="14"/>
    </row>
    <row r="1790" spans="1:25" x14ac:dyDescent="0.55000000000000004">
      <c r="A1790" s="32" t="str">
        <f>IF(Weighting!$P$14&gt;0,B1790,"")</f>
        <v/>
      </c>
      <c r="B1790" t="e">
        <f>Weighting!$C$14</f>
        <v>#DIV/0!</v>
      </c>
      <c r="C1790" t="e">
        <f>Weighting!$F$14</f>
        <v>#NUM!</v>
      </c>
      <c r="D1790" t="e">
        <f>IF(C1790=1,'Data Transformation'!$G$3+0.5*'Data Transformation'!$W$25,IF(C1791=1,D1791-'Data Transformation'!$W$25,FALSE))</f>
        <v>#NUM!</v>
      </c>
      <c r="E1790">
        <f t="array" ref="E1790">IF(ISLOGICAL(D1790),"",FREQUENCY(IF('Data Transformation'!$B$425:$B$8425='Bin Analysis'!$B1779,'Data Transformation'!$G$425:$G$8425),D1790))</f>
        <v>2001</v>
      </c>
      <c r="F1790">
        <f t="shared" si="222"/>
        <v>0</v>
      </c>
      <c r="G1790">
        <f>Weighting!$H$14</f>
        <v>0</v>
      </c>
      <c r="H1790">
        <f t="array" ref="H1790">FREQUENCY(IF('Data Transformation'!$B$4:$B$8425=B1779,'Data Transformation'!$G$4:$G$8425),'Bin Analysis'!$B1790)</f>
        <v>2073</v>
      </c>
      <c r="I1790">
        <f t="shared" si="223"/>
        <v>0</v>
      </c>
      <c r="J1790">
        <f t="shared" si="224"/>
        <v>0</v>
      </c>
      <c r="K1790">
        <f>J1790*Weighting!$W$14</f>
        <v>0</v>
      </c>
      <c r="M1790" s="14"/>
    </row>
    <row r="1791" spans="1:25" x14ac:dyDescent="0.55000000000000004">
      <c r="A1791" s="32" t="str">
        <f>IF(Weighting!$P$15&gt;0,B1791,"")</f>
        <v/>
      </c>
      <c r="B1791" t="e">
        <f>Weighting!$C$15</f>
        <v>#DIV/0!</v>
      </c>
      <c r="C1791" t="e">
        <f>Weighting!$F$15</f>
        <v>#NUM!</v>
      </c>
      <c r="D1791" t="e">
        <f>IF(C1791=1,'Data Transformation'!$G$3+0.5*'Data Transformation'!$W$25,IF(C1792=1,D1792-'Data Transformation'!$W$25,FALSE))</f>
        <v>#NUM!</v>
      </c>
      <c r="E1791">
        <f t="array" ref="E1791">IF(ISLOGICAL(D1791),"",FREQUENCY(IF('Data Transformation'!$B$425:$B$8425='Bin Analysis'!$B1779,'Data Transformation'!$G$425:$G$8425),D1791))</f>
        <v>2001</v>
      </c>
      <c r="F1791">
        <f t="shared" si="222"/>
        <v>0</v>
      </c>
      <c r="G1791">
        <f>Weighting!$H$15</f>
        <v>0</v>
      </c>
      <c r="H1791">
        <f t="array" ref="H1791">FREQUENCY(IF('Data Transformation'!$B$4:$B$8425=B1779,'Data Transformation'!$G$4:$G$8425),'Bin Analysis'!$B1791)</f>
        <v>2073</v>
      </c>
      <c r="I1791">
        <f t="shared" si="223"/>
        <v>0</v>
      </c>
      <c r="J1791">
        <f t="shared" si="224"/>
        <v>0</v>
      </c>
      <c r="K1791">
        <f>J1791*Weighting!$W$15</f>
        <v>0</v>
      </c>
      <c r="M1791" s="14"/>
    </row>
    <row r="1792" spans="1:25" x14ac:dyDescent="0.55000000000000004">
      <c r="A1792" s="32" t="str">
        <f>IF(Weighting!$P$16&gt;0,B1792,"")</f>
        <v/>
      </c>
      <c r="B1792" t="e">
        <f>Weighting!$C$16</f>
        <v>#DIV/0!</v>
      </c>
      <c r="C1792" t="e">
        <f>Weighting!$F$16</f>
        <v>#NUM!</v>
      </c>
      <c r="D1792" t="e">
        <f>IF(C1792=1,'Data Transformation'!$G$3+0.5*'Data Transformation'!$W$25,IF(C1793=1,D1793-'Data Transformation'!$W$25,FALSE))</f>
        <v>#NUM!</v>
      </c>
      <c r="E1792">
        <f t="array" ref="E1792">IF(ISLOGICAL(D1792),"",FREQUENCY(IF('Data Transformation'!$B$425:$B$8425='Bin Analysis'!$B1779,'Data Transformation'!$G$425:$G$8425),D1792))</f>
        <v>2001</v>
      </c>
      <c r="F1792">
        <f t="shared" si="222"/>
        <v>0</v>
      </c>
      <c r="G1792">
        <f>Weighting!$H$16</f>
        <v>0</v>
      </c>
      <c r="H1792">
        <f t="array" ref="H1792">FREQUENCY(IF('Data Transformation'!$B$4:$B$8425=B1779,'Data Transformation'!$G$4:$G$8425),'Bin Analysis'!$B1792)</f>
        <v>2073</v>
      </c>
      <c r="I1792">
        <f t="shared" si="223"/>
        <v>0</v>
      </c>
      <c r="J1792">
        <f t="shared" si="224"/>
        <v>0</v>
      </c>
      <c r="K1792">
        <f>J1792*Weighting!$W$16</f>
        <v>0</v>
      </c>
      <c r="M1792" s="14"/>
    </row>
    <row r="1793" spans="1:25" x14ac:dyDescent="0.55000000000000004">
      <c r="A1793" s="32" t="str">
        <f>IF(Weighting!$P$17&gt;0,B1793,"")</f>
        <v/>
      </c>
      <c r="B1793" t="e">
        <f>Weighting!$C$17</f>
        <v>#DIV/0!</v>
      </c>
      <c r="C1793" t="e">
        <f>Weighting!$F$17</f>
        <v>#NUM!</v>
      </c>
      <c r="D1793" t="e">
        <f>IF(C1793=1,'Data Transformation'!$G$3+0.5*'Data Transformation'!$W$25,IF(C1794=1,D1794-'Data Transformation'!$W$25,FALSE))</f>
        <v>#NUM!</v>
      </c>
      <c r="E1793">
        <f t="array" ref="E1793">IF(ISLOGICAL(D1793),"",FREQUENCY(IF('Data Transformation'!$B$425:$B$8425='Bin Analysis'!$B1779,'Data Transformation'!$G$425:$G$8425),D1793))</f>
        <v>2001</v>
      </c>
      <c r="F1793">
        <f t="shared" si="222"/>
        <v>0</v>
      </c>
      <c r="G1793">
        <f>Weighting!$H$17</f>
        <v>0</v>
      </c>
      <c r="H1793">
        <f t="array" ref="H1793">FREQUENCY(IF('Data Transformation'!$B$4:$B$8425=B1779,'Data Transformation'!$G$4:$G$8425),'Bin Analysis'!$B1793)</f>
        <v>2073</v>
      </c>
      <c r="I1793">
        <f t="shared" si="223"/>
        <v>0</v>
      </c>
      <c r="J1793">
        <f t="shared" si="224"/>
        <v>0</v>
      </c>
      <c r="K1793">
        <f>J1793*Weighting!$W$17</f>
        <v>0</v>
      </c>
      <c r="M1793" s="14"/>
    </row>
    <row r="1794" spans="1:25" x14ac:dyDescent="0.55000000000000004">
      <c r="A1794" s="32" t="str">
        <f>IF(Weighting!$P$18&gt;0,B1794,"")</f>
        <v/>
      </c>
      <c r="B1794" t="e">
        <f>Weighting!$C$18</f>
        <v>#DIV/0!</v>
      </c>
      <c r="C1794" t="e">
        <f>Weighting!$F$18</f>
        <v>#NUM!</v>
      </c>
      <c r="D1794" t="e">
        <f>IF(C1794=1,'Data Transformation'!$G$3+0.5*'Data Transformation'!$W$25,IF(C1795=1,D1795-'Data Transformation'!$W$25,FALSE))</f>
        <v>#NUM!</v>
      </c>
      <c r="E1794">
        <f t="array" ref="E1794">IF(ISLOGICAL(D1794),"",FREQUENCY(IF('Data Transformation'!$B$425:$B$8425='Bin Analysis'!$B1779,'Data Transformation'!$G$425:$G$8425),D1794))</f>
        <v>2001</v>
      </c>
      <c r="F1794">
        <f t="shared" si="222"/>
        <v>0</v>
      </c>
      <c r="G1794">
        <f>Weighting!$H$18</f>
        <v>0</v>
      </c>
      <c r="H1794">
        <f t="array" ref="H1794">FREQUENCY(IF('Data Transformation'!$B$4:$B$8425=B1779,'Data Transformation'!$G$4:$G$8425),'Bin Analysis'!$B1794)</f>
        <v>2073</v>
      </c>
      <c r="I1794">
        <f t="shared" si="223"/>
        <v>0</v>
      </c>
      <c r="J1794">
        <f t="shared" si="224"/>
        <v>0</v>
      </c>
      <c r="K1794">
        <f>J1794*Weighting!$W$18</f>
        <v>0</v>
      </c>
      <c r="M1794" s="14"/>
    </row>
    <row r="1795" spans="1:25" x14ac:dyDescent="0.55000000000000004">
      <c r="A1795" s="32" t="str">
        <f>IF(Weighting!$P$19&gt;0,B1795,"")</f>
        <v/>
      </c>
      <c r="B1795" t="e">
        <f>Weighting!$C$19</f>
        <v>#DIV/0!</v>
      </c>
      <c r="C1795" t="e">
        <f>Weighting!$F$19</f>
        <v>#NUM!</v>
      </c>
      <c r="D1795" t="e">
        <f>IF(C1795=1,'Data Transformation'!$G$3+0.5*'Data Transformation'!$W$25,IF(C1796=1,D1796-'Data Transformation'!$W$25,FALSE))</f>
        <v>#NUM!</v>
      </c>
      <c r="E1795">
        <f t="array" ref="E1795">IF(ISLOGICAL(D1795),"",FREQUENCY(IF('Data Transformation'!$B$425:$B$8425='Bin Analysis'!$B1779,'Data Transformation'!$G$425:$G$8425),D1795))</f>
        <v>2001</v>
      </c>
      <c r="F1795">
        <f t="shared" si="222"/>
        <v>0</v>
      </c>
      <c r="G1795">
        <f>Weighting!$H$19</f>
        <v>0</v>
      </c>
      <c r="H1795">
        <f t="array" ref="H1795">FREQUENCY(IF('Data Transformation'!$B$4:$B$8425=B1779,'Data Transformation'!$G$4:$G$8425),'Bin Analysis'!$B1795)</f>
        <v>2073</v>
      </c>
      <c r="I1795">
        <f t="shared" si="223"/>
        <v>0</v>
      </c>
      <c r="J1795">
        <f t="shared" si="224"/>
        <v>0</v>
      </c>
      <c r="K1795">
        <f>J1795*Weighting!$W$19</f>
        <v>0</v>
      </c>
      <c r="M1795" s="14"/>
    </row>
    <row r="1796" spans="1:25" x14ac:dyDescent="0.55000000000000004">
      <c r="A1796" s="32" t="str">
        <f>IF(Weighting!$P$20&gt;0,B1796,"")</f>
        <v/>
      </c>
      <c r="B1796" t="e">
        <f>Weighting!$C$20</f>
        <v>#DIV/0!</v>
      </c>
      <c r="C1796" t="e">
        <f>Weighting!$F$20</f>
        <v>#NUM!</v>
      </c>
      <c r="D1796" t="e">
        <f>IF(C1796=1,'Data Transformation'!$G$3+0.5*'Data Transformation'!$W$25,IF(C1797=1,D1797-'Data Transformation'!$W$25,FALSE))</f>
        <v>#NUM!</v>
      </c>
      <c r="E1796">
        <f t="array" ref="E1796">IF(ISLOGICAL(D1796),"",FREQUENCY(IF('Data Transformation'!$B$425:$B$8425='Bin Analysis'!$B1779,'Data Transformation'!$G$425:$G$8425),D1796))</f>
        <v>2001</v>
      </c>
      <c r="F1796">
        <f t="shared" si="222"/>
        <v>0</v>
      </c>
      <c r="G1796">
        <f>Weighting!$H$20</f>
        <v>0</v>
      </c>
      <c r="H1796">
        <f t="array" ref="H1796">FREQUENCY(IF('Data Transformation'!$B$4:$B$8425=B1779,'Data Transformation'!$G$4:$G$8425),'Bin Analysis'!$B1796)</f>
        <v>2073</v>
      </c>
      <c r="I1796">
        <f t="shared" si="223"/>
        <v>0</v>
      </c>
      <c r="J1796">
        <f t="shared" si="224"/>
        <v>0</v>
      </c>
      <c r="K1796">
        <f>J1796*Weighting!$W$20</f>
        <v>0</v>
      </c>
      <c r="M1796" s="14"/>
    </row>
    <row r="1797" spans="1:25" x14ac:dyDescent="0.55000000000000004">
      <c r="A1797" s="32" t="str">
        <f>IF(Weighting!$P$21&gt;0,B1797,"")</f>
        <v/>
      </c>
      <c r="B1797" t="e">
        <f>Weighting!$C$21</f>
        <v>#DIV/0!</v>
      </c>
      <c r="C1797" t="e">
        <f>Weighting!$F$21</f>
        <v>#NUM!</v>
      </c>
      <c r="D1797" t="e">
        <f>IF(C1797=1,'Data Transformation'!$G$3+0.5*'Data Transformation'!$W$25,IF(C1798=1,D1798-'Data Transformation'!$W$25,FALSE))</f>
        <v>#NUM!</v>
      </c>
      <c r="E1797">
        <f t="array" ref="E1797">IF(ISLOGICAL(D1797),"",FREQUENCY(IF('Data Transformation'!$B$425:$B$8425='Bin Analysis'!$B1779,'Data Transformation'!$G$425:$G$8425),D1797))</f>
        <v>2001</v>
      </c>
      <c r="F1797">
        <f t="shared" si="222"/>
        <v>0</v>
      </c>
      <c r="G1797">
        <f>Weighting!$H$21</f>
        <v>0</v>
      </c>
      <c r="H1797">
        <f t="array" ref="H1797">FREQUENCY(IF('Data Transformation'!$B$4:$B$8425=B1779,'Data Transformation'!$G$4:$G$8425),'Bin Analysis'!$B1797)</f>
        <v>2073</v>
      </c>
      <c r="I1797">
        <f t="shared" si="223"/>
        <v>0</v>
      </c>
      <c r="J1797">
        <f t="shared" si="224"/>
        <v>0</v>
      </c>
      <c r="K1797">
        <f>J1797*Weighting!$W$21</f>
        <v>0</v>
      </c>
      <c r="M1797" s="14"/>
    </row>
    <row r="1798" spans="1:25" x14ac:dyDescent="0.55000000000000004">
      <c r="A1798" s="32" t="str">
        <f>IF(Weighting!$P$22&gt;0,B1798,"")</f>
        <v/>
      </c>
      <c r="B1798" t="e">
        <f>Weighting!$C$22</f>
        <v>#DIV/0!</v>
      </c>
      <c r="C1798" t="e">
        <f>Weighting!$F$22</f>
        <v>#NUM!</v>
      </c>
      <c r="D1798" t="e">
        <f>IF(C1798=1,'Data Transformation'!$G$3+0.5*'Data Transformation'!$W$25,IF(C1799=1,D1799-'Data Transformation'!$W$25,FALSE))</f>
        <v>#NUM!</v>
      </c>
      <c r="E1798">
        <f t="array" ref="E1798">IF(ISLOGICAL(D1798),"",FREQUENCY(IF('Data Transformation'!$B$425:$B$8425='Bin Analysis'!$B1779,'Data Transformation'!$G$425:$G$8425),D1798))</f>
        <v>2001</v>
      </c>
      <c r="F1798">
        <f t="shared" si="222"/>
        <v>0</v>
      </c>
      <c r="G1798">
        <f>Weighting!$H$22</f>
        <v>0</v>
      </c>
      <c r="H1798">
        <f t="array" ref="H1798">FREQUENCY(IF('Data Transformation'!$B$4:$B$8425=B1779,'Data Transformation'!$G$4:$G$8425),'Bin Analysis'!$B1798)</f>
        <v>2073</v>
      </c>
      <c r="I1798">
        <f t="shared" si="223"/>
        <v>0</v>
      </c>
      <c r="J1798">
        <f t="shared" si="224"/>
        <v>0</v>
      </c>
      <c r="K1798">
        <f>J1798*Weighting!$W$22</f>
        <v>0</v>
      </c>
      <c r="M1798" s="14"/>
    </row>
    <row r="1799" spans="1:25" x14ac:dyDescent="0.55000000000000004">
      <c r="A1799" s="32" t="str">
        <f>IF(Weighting!$P$23&gt;0,B1799,"")</f>
        <v/>
      </c>
      <c r="B1799" t="e">
        <f>Weighting!$C$23</f>
        <v>#DIV/0!</v>
      </c>
      <c r="C1799" t="e">
        <f>Weighting!$F$23</f>
        <v>#NUM!</v>
      </c>
      <c r="D1799" t="e">
        <f>IF(C1799=1,'Data Transformation'!$G$3+0.5*'Data Transformation'!$W$25,IF(C1800=1,D1800-'Data Transformation'!$W$25,FALSE))</f>
        <v>#NUM!</v>
      </c>
      <c r="E1799">
        <f t="array" ref="E1799">IF(ISLOGICAL(D1799),"",FREQUENCY(IF('Data Transformation'!$B$425:$B$8425='Bin Analysis'!$B1779,'Data Transformation'!$G$425:$G$8425),D1799))</f>
        <v>2001</v>
      </c>
      <c r="F1799">
        <f t="shared" si="222"/>
        <v>0</v>
      </c>
      <c r="G1799">
        <f>Weighting!$H$23</f>
        <v>0</v>
      </c>
      <c r="H1799">
        <f t="array" ref="H1799">FREQUENCY(IF('Data Transformation'!$B$4:$B$8425=B1779,'Data Transformation'!$G$4:$G$8425),'Bin Analysis'!$B1799)</f>
        <v>2073</v>
      </c>
      <c r="I1799">
        <f t="shared" si="223"/>
        <v>0</v>
      </c>
      <c r="J1799">
        <f t="shared" si="224"/>
        <v>0</v>
      </c>
      <c r="K1799">
        <f>J1799*Weighting!$W$23</f>
        <v>0</v>
      </c>
      <c r="M1799" s="14"/>
    </row>
    <row r="1800" spans="1:25" x14ac:dyDescent="0.55000000000000004">
      <c r="A1800" s="32" t="str">
        <f>IF(Weighting!$P$24&gt;0,B1800,"")</f>
        <v/>
      </c>
      <c r="B1800" t="e">
        <f>Weighting!$C$24</f>
        <v>#DIV/0!</v>
      </c>
      <c r="C1800" t="e">
        <f>Weighting!$F$24</f>
        <v>#NUM!</v>
      </c>
      <c r="D1800" t="e">
        <f>IF(C1800=1,'Data Transformation'!$G$3+0.5*'Data Transformation'!$W$25,IF(C1801=1,D1801-'Data Transformation'!$W$25,FALSE))</f>
        <v>#NUM!</v>
      </c>
      <c r="E1800">
        <f t="array" ref="E1800">IF(ISLOGICAL(D1800),"",FREQUENCY(IF('Data Transformation'!$B$425:$B$8425='Bin Analysis'!$B1779,'Data Transformation'!$G$425:$G$8425),D1800))</f>
        <v>2001</v>
      </c>
      <c r="F1800">
        <f t="shared" si="222"/>
        <v>0</v>
      </c>
      <c r="G1800">
        <f>Weighting!$H$24</f>
        <v>0</v>
      </c>
      <c r="H1800">
        <f t="array" ref="H1800">FREQUENCY(IF('Data Transformation'!$B$4:$B$8425=B1779,'Data Transformation'!$G$4:$G$8425),'Bin Analysis'!$B1800)</f>
        <v>2073</v>
      </c>
      <c r="I1800">
        <f t="shared" si="223"/>
        <v>0</v>
      </c>
      <c r="J1800">
        <f t="shared" si="224"/>
        <v>0</v>
      </c>
      <c r="K1800">
        <f>J1800*Weighting!$W$24</f>
        <v>0</v>
      </c>
      <c r="M1800" s="14"/>
    </row>
    <row r="1801" spans="1:25" x14ac:dyDescent="0.55000000000000004">
      <c r="A1801" s="32" t="str">
        <f>IF(Weighting!$P$25&gt;0,B1801,"")</f>
        <v/>
      </c>
      <c r="B1801" t="e">
        <f>Weighting!$C$25</f>
        <v>#DIV/0!</v>
      </c>
      <c r="C1801" t="e">
        <f>Weighting!$F$25</f>
        <v>#NUM!</v>
      </c>
      <c r="D1801" t="e">
        <f>IF(C1801=1,'Data Transformation'!$G$3+0.5*'Data Transformation'!$W$25,IF(C1802=1,D1802-'Data Transformation'!$W$25,FALSE))</f>
        <v>#NUM!</v>
      </c>
      <c r="E1801">
        <f t="array" ref="E1801">IF(ISLOGICAL(D1801),"",FREQUENCY(IF('Data Transformation'!$B$425:$B$8425='Bin Analysis'!$B1779,'Data Transformation'!$G$425:$G$8425),D1801))</f>
        <v>2001</v>
      </c>
      <c r="F1801">
        <f t="shared" si="222"/>
        <v>0</v>
      </c>
      <c r="G1801">
        <f>Weighting!$H$25</f>
        <v>0</v>
      </c>
      <c r="H1801">
        <f t="array" ref="H1801">FREQUENCY(IF('Data Transformation'!$B$4:$B$8425=B1779,'Data Transformation'!$G$4:$G$8425),'Bin Analysis'!$B1801)</f>
        <v>2073</v>
      </c>
      <c r="I1801">
        <f t="shared" si="223"/>
        <v>0</v>
      </c>
      <c r="J1801">
        <f t="shared" si="224"/>
        <v>0</v>
      </c>
      <c r="K1801">
        <f>J1801*Weighting!$W$25</f>
        <v>0</v>
      </c>
      <c r="M1801" s="14"/>
    </row>
    <row r="1802" spans="1:25" x14ac:dyDescent="0.55000000000000004">
      <c r="N1802" s="57"/>
      <c r="O1802"/>
      <c r="P1802"/>
      <c r="Q1802"/>
      <c r="R1802"/>
    </row>
    <row r="1803" spans="1:25" ht="23.35" x14ac:dyDescent="0.8">
      <c r="A1803" s="21" t="s">
        <v>0</v>
      </c>
      <c r="B1803" s="21" t="str">
        <f>IFERROR(VLOOKUP(C1803,'Data Transformation'!$L$6:$M$426,2,FALSE),"")</f>
        <v/>
      </c>
      <c r="C1803" s="21">
        <f>C1779+1</f>
        <v>75</v>
      </c>
      <c r="D1803" s="21"/>
      <c r="E1803" s="21"/>
      <c r="F1803" s="21"/>
      <c r="G1803" s="21"/>
      <c r="H1803" s="22"/>
      <c r="I1803" s="22"/>
      <c r="J1803" s="22"/>
      <c r="K1803" s="21"/>
      <c r="L1803" s="21" t="str">
        <f>B1803</f>
        <v/>
      </c>
      <c r="M1803" s="23" t="e">
        <f>INDEX('Data Transformation'!$O$4:$O$424,MATCH($B1803,'Data Transformation'!$M$4:$M$424,0),MATCH($M$2,'Data Transformation'!$O$3,0))</f>
        <v>#N/A</v>
      </c>
      <c r="N1803" s="27" t="e">
        <f>IF('Input and Summary Results'!$J$16="minimum",'Bin Analysis'!X1804/(M1803-1),'Bin Analysis'!Y1803/('Bin Analysis'!M1803-1))</f>
        <v>#N/A</v>
      </c>
      <c r="O1803" s="27" t="e">
        <f>IF(M1803=FALSE,NA(),(VLOOKUP(1,C1806:K1825,4,FALSE))/(M1803-1))</f>
        <v>#N/A</v>
      </c>
      <c r="P1803" s="27" t="e">
        <f>IF(M1803=FALSE,NA(),SUM(J1806:J1825)/Weighting!$S$5)</f>
        <v>#N/A</v>
      </c>
      <c r="Q1803" s="27" t="e">
        <f>IF(M1803=FALSE,NA(),SUM(K1806:K1825)/Weighting!$S$6)</f>
        <v>#N/A</v>
      </c>
      <c r="R1803" s="27" t="e">
        <f>IF(M1803=FALSE,NA(),(VLOOKUP(1,G1806:K1825,3,FALSE))/(M1803-1))</f>
        <v>#N/A</v>
      </c>
      <c r="S1803" s="22" t="e">
        <f>IF(M1803=FALSE,NA(),IF(SUM(J1806:J1825)=2,"yes","no"))</f>
        <v>#N/A</v>
      </c>
      <c r="X1803" s="2" cm="2">
        <f t="array" ref="X1803:X1804">FREQUENCY(IF('Data Transformation'!$B$425:$B$6424='Bin Analysis'!L1803,'Data Transformation'!$G$425:$G$6424),'Data Transformation'!$U$11)</f>
        <v>0</v>
      </c>
      <c r="Y1803" s="2" cm="2">
        <f t="array" ref="Y1803:Y1804">FREQUENCY(IF('Data Transformation'!$B$425:$B$6424='Bin Analysis'!L1803,'Data Transformation'!$G$425:$G$6424),'Data Transformation'!$U$12)</f>
        <v>0</v>
      </c>
    </row>
    <row r="1804" spans="1:25" x14ac:dyDescent="0.55000000000000004">
      <c r="A1804" s="14" t="s">
        <v>67</v>
      </c>
      <c r="B1804" t="s">
        <v>47</v>
      </c>
      <c r="C1804" t="s">
        <v>5</v>
      </c>
      <c r="D1804" t="s">
        <v>100</v>
      </c>
      <c r="E1804" t="s">
        <v>101</v>
      </c>
      <c r="F1804" t="s">
        <v>102</v>
      </c>
      <c r="G1804" t="s">
        <v>70</v>
      </c>
      <c r="H1804" t="s">
        <v>31</v>
      </c>
      <c r="I1804" t="s">
        <v>32</v>
      </c>
      <c r="J1804" t="s">
        <v>46</v>
      </c>
      <c r="K1804" s="14" t="s">
        <v>45</v>
      </c>
      <c r="M1804" s="14"/>
      <c r="X1804" s="2">
        <v>0</v>
      </c>
      <c r="Y1804" s="2">
        <v>0</v>
      </c>
    </row>
    <row r="1805" spans="1:25" x14ac:dyDescent="0.55000000000000004">
      <c r="A1805" s="32"/>
      <c r="D1805" t="e">
        <f>IF(C1805=1,'Data Transformation'!$G$3+0.5*'Data Transformation'!$W$25,IF(C1806=1,D1806-'Data Transformation'!$W$25,FALSE))</f>
        <v>#NUM!</v>
      </c>
      <c r="E1805">
        <f t="array" ref="E1805">IF(ISLOGICAL(D1805),"",FREQUENCY(IF('Data Transformation'!$B$425:$B$8425='Bin Analysis'!$B1803,'Data Transformation'!$G$425:$G$8425),D1805))</f>
        <v>2001</v>
      </c>
      <c r="F1805" t="e">
        <f>IF(ISLOGICAL(D1805),"",E1805-E1804)</f>
        <v>#VALUE!</v>
      </c>
      <c r="M1805" s="14"/>
    </row>
    <row r="1806" spans="1:25" x14ac:dyDescent="0.55000000000000004">
      <c r="A1806" s="32" t="e">
        <f>IF(Weighting!$P$6&gt;0,B1806,"")</f>
        <v>#NUM!</v>
      </c>
      <c r="B1806" t="e">
        <f>Weighting!$C$6</f>
        <v>#DIV/0!</v>
      </c>
      <c r="C1806" t="e">
        <f>Weighting!$F$6</f>
        <v>#NUM!</v>
      </c>
      <c r="D1806" t="e">
        <f>IF(C1806=1,'Data Transformation'!$G$3+0.5*'Data Transformation'!$W$25,IF(C1807=1,D1807-'Data Transformation'!$W$25,FALSE))</f>
        <v>#NUM!</v>
      </c>
      <c r="E1806">
        <f t="array" ref="E1806">IF(ISLOGICAL(D1806),"",FREQUENCY(IF('Data Transformation'!$B$425:$B$8425='Bin Analysis'!$B1803,'Data Transformation'!$G$425:$G$8425),D1806))</f>
        <v>2001</v>
      </c>
      <c r="F1806">
        <f>IF(ISLOGICAL(D1806),"",E1806-E1805)</f>
        <v>0</v>
      </c>
      <c r="G1806">
        <f>Weighting!$H$6</f>
        <v>1</v>
      </c>
      <c r="H1806">
        <f t="array" ref="H1806">FREQUENCY(IF('Data Transformation'!$B$4:$B$8425=B1803,'Data Transformation'!$G$4:$G$8425),'Bin Analysis'!$B1806)</f>
        <v>2073</v>
      </c>
      <c r="I1806">
        <f>H1806-H1805</f>
        <v>2073</v>
      </c>
      <c r="J1806">
        <f>IF(I1806=0,0,1)</f>
        <v>1</v>
      </c>
      <c r="K1806" t="e">
        <f>J1806*Weighting!$W$6</f>
        <v>#NUM!</v>
      </c>
      <c r="M1806" s="14"/>
    </row>
    <row r="1807" spans="1:25" x14ac:dyDescent="0.55000000000000004">
      <c r="A1807" s="32" t="str">
        <f>IF(Weighting!$P$7&gt;0,B1807,"")</f>
        <v/>
      </c>
      <c r="B1807" t="e">
        <f>Weighting!$C$7</f>
        <v>#DIV/0!</v>
      </c>
      <c r="C1807" t="e">
        <f>Weighting!$F$7</f>
        <v>#NUM!</v>
      </c>
      <c r="D1807" t="e">
        <f>IF(C1807=1,'Data Transformation'!$G$3+0.5*'Data Transformation'!$W$25,IF(C1808=1,D1808-'Data Transformation'!$W$25,FALSE))</f>
        <v>#NUM!</v>
      </c>
      <c r="E1807">
        <f t="array" ref="E1807">IF(ISLOGICAL(D1807),"",FREQUENCY(IF('Data Transformation'!$B$425:$B$8425='Bin Analysis'!$B1803,'Data Transformation'!$G$425:$G$8425),D1807))</f>
        <v>2001</v>
      </c>
      <c r="F1807">
        <f t="shared" ref="F1807:F1825" si="225">IF(ISLOGICAL(D1807),"",E1807-E1806)</f>
        <v>0</v>
      </c>
      <c r="G1807">
        <f>Weighting!$H$7</f>
        <v>0</v>
      </c>
      <c r="H1807">
        <f t="array" ref="H1807">FREQUENCY(IF('Data Transformation'!$B$4:$B$8425=B1803,'Data Transformation'!$G$4:$G$8425),'Bin Analysis'!$B1807)</f>
        <v>2073</v>
      </c>
      <c r="I1807">
        <f t="shared" ref="I1807:I1825" si="226">H1807-H1806</f>
        <v>0</v>
      </c>
      <c r="J1807">
        <f>IF(I1807=0,0,1)</f>
        <v>0</v>
      </c>
      <c r="K1807">
        <f>J1807*Weighting!$W$7</f>
        <v>0</v>
      </c>
      <c r="M1807" s="14"/>
    </row>
    <row r="1808" spans="1:25" x14ac:dyDescent="0.55000000000000004">
      <c r="A1808" s="32" t="str">
        <f>IF(Weighting!$P$8&gt;0,B1808,"")</f>
        <v/>
      </c>
      <c r="B1808" t="e">
        <f>Weighting!$C$8</f>
        <v>#DIV/0!</v>
      </c>
      <c r="C1808" t="e">
        <f>Weighting!$F$8</f>
        <v>#NUM!</v>
      </c>
      <c r="D1808" t="e">
        <f>IF(C1808=1,'Data Transformation'!$G$3+0.5*'Data Transformation'!$W$25,IF(C1809=1,D1809-'Data Transformation'!$W$25,FALSE))</f>
        <v>#NUM!</v>
      </c>
      <c r="E1808">
        <f t="array" ref="E1808">IF(ISLOGICAL(D1808),"",FREQUENCY(IF('Data Transformation'!$B$425:$B$8425='Bin Analysis'!$B1803,'Data Transformation'!$G$425:$G$8425),D1808))</f>
        <v>2001</v>
      </c>
      <c r="F1808">
        <f t="shared" si="225"/>
        <v>0</v>
      </c>
      <c r="G1808">
        <f>Weighting!$H$8</f>
        <v>0</v>
      </c>
      <c r="H1808">
        <f t="array" ref="H1808">FREQUENCY(IF('Data Transformation'!$B$4:$B$8425=B1803,'Data Transformation'!$G$4:$G$8425),'Bin Analysis'!$B1808)</f>
        <v>2073</v>
      </c>
      <c r="I1808">
        <f t="shared" si="226"/>
        <v>0</v>
      </c>
      <c r="J1808">
        <f t="shared" ref="J1808:J1825" si="227">IF(I1808=0,0,1)</f>
        <v>0</v>
      </c>
      <c r="K1808">
        <f>J1808*Weighting!$W$8</f>
        <v>0</v>
      </c>
      <c r="M1808" s="14"/>
    </row>
    <row r="1809" spans="1:13" x14ac:dyDescent="0.55000000000000004">
      <c r="A1809" s="32" t="str">
        <f>IF(Weighting!$P$9&gt;0,B1809,"")</f>
        <v/>
      </c>
      <c r="B1809" s="50" t="e">
        <f>Weighting!$C$9</f>
        <v>#DIV/0!</v>
      </c>
      <c r="C1809" t="e">
        <f>Weighting!$F$9</f>
        <v>#NUM!</v>
      </c>
      <c r="D1809" t="e">
        <f>IF(C1809=1,'Data Transformation'!$G$3+0.5*'Data Transformation'!$W$25,IF(C1810=1,D1810-'Data Transformation'!$W$25,FALSE))</f>
        <v>#NUM!</v>
      </c>
      <c r="E1809">
        <f t="array" ref="E1809">IF(ISLOGICAL(D1809),"",FREQUENCY(IF('Data Transformation'!$B$425:$B$8425='Bin Analysis'!$B1803,'Data Transformation'!$G$425:$G$8425),D1809))</f>
        <v>2001</v>
      </c>
      <c r="F1809">
        <f t="shared" si="225"/>
        <v>0</v>
      </c>
      <c r="G1809">
        <f>Weighting!$H$9</f>
        <v>0</v>
      </c>
      <c r="H1809">
        <f t="array" ref="H1809">FREQUENCY(IF('Data Transformation'!$B$4:$B$8425=B1803,'Data Transformation'!$G$4:$G$8425),'Bin Analysis'!$B1809)</f>
        <v>2073</v>
      </c>
      <c r="I1809">
        <f t="shared" si="226"/>
        <v>0</v>
      </c>
      <c r="J1809">
        <f t="shared" si="227"/>
        <v>0</v>
      </c>
      <c r="K1809">
        <f>J1809*Weighting!$W$9</f>
        <v>0</v>
      </c>
      <c r="M1809" s="14"/>
    </row>
    <row r="1810" spans="1:13" x14ac:dyDescent="0.55000000000000004">
      <c r="A1810" s="32" t="str">
        <f>IF(Weighting!$P$10&gt;0,B1810,"")</f>
        <v/>
      </c>
      <c r="B1810" t="e">
        <f>Weighting!$C$10</f>
        <v>#DIV/0!</v>
      </c>
      <c r="C1810" t="e">
        <f>Weighting!$F$10</f>
        <v>#NUM!</v>
      </c>
      <c r="D1810" t="e">
        <f>IF(C1810=1,'Data Transformation'!$G$3+0.5*'Data Transformation'!$W$25,IF(C1811=1,D1811-'Data Transformation'!$W$25,FALSE))</f>
        <v>#NUM!</v>
      </c>
      <c r="E1810">
        <f t="array" ref="E1810">IF(ISLOGICAL(D1810),"",FREQUENCY(IF('Data Transformation'!$B$425:$B$8425='Bin Analysis'!$B1803,'Data Transformation'!$G$425:$G$8425),D1810))</f>
        <v>2001</v>
      </c>
      <c r="F1810">
        <f t="shared" si="225"/>
        <v>0</v>
      </c>
      <c r="G1810">
        <f>Weighting!$H$10</f>
        <v>0</v>
      </c>
      <c r="H1810">
        <f t="array" ref="H1810">FREQUENCY(IF('Data Transformation'!$B$4:$B$8425=B1803,'Data Transformation'!$G$4:$G$8425),'Bin Analysis'!$B1810)</f>
        <v>2073</v>
      </c>
      <c r="I1810">
        <f t="shared" si="226"/>
        <v>0</v>
      </c>
      <c r="J1810">
        <f t="shared" si="227"/>
        <v>0</v>
      </c>
      <c r="K1810">
        <f>J1810*Weighting!$W$10</f>
        <v>0</v>
      </c>
      <c r="M1810" s="14"/>
    </row>
    <row r="1811" spans="1:13" x14ac:dyDescent="0.55000000000000004">
      <c r="A1811" s="32" t="str">
        <f>IF(Weighting!$P$11&gt;0,B1811,"")</f>
        <v/>
      </c>
      <c r="B1811" t="e">
        <f>Weighting!$C$11</f>
        <v>#DIV/0!</v>
      </c>
      <c r="C1811" t="e">
        <f>Weighting!$F$11</f>
        <v>#NUM!</v>
      </c>
      <c r="D1811" t="e">
        <f>IF(C1811=1,'Data Transformation'!$G$3+0.5*'Data Transformation'!$W$25,IF(C1812=1,D1812-'Data Transformation'!$W$25,FALSE))</f>
        <v>#NUM!</v>
      </c>
      <c r="E1811">
        <f t="array" ref="E1811">IF(ISLOGICAL(D1811),"",FREQUENCY(IF('Data Transformation'!$B$425:$B$8425='Bin Analysis'!$B1803,'Data Transformation'!$G$425:$G$8425),D1811))</f>
        <v>2001</v>
      </c>
      <c r="F1811">
        <f t="shared" si="225"/>
        <v>0</v>
      </c>
      <c r="G1811">
        <f>Weighting!$H$11</f>
        <v>0</v>
      </c>
      <c r="H1811">
        <f t="array" ref="H1811">FREQUENCY(IF('Data Transformation'!$B$4:$B$8425=B1803,'Data Transformation'!$G$4:$G$8425),'Bin Analysis'!$B1811)</f>
        <v>2073</v>
      </c>
      <c r="I1811">
        <f t="shared" si="226"/>
        <v>0</v>
      </c>
      <c r="J1811">
        <f t="shared" si="227"/>
        <v>0</v>
      </c>
      <c r="K1811">
        <f>J1811*Weighting!$W$11</f>
        <v>0</v>
      </c>
      <c r="M1811" s="14"/>
    </row>
    <row r="1812" spans="1:13" x14ac:dyDescent="0.55000000000000004">
      <c r="A1812" s="32" t="str">
        <f>IF(Weighting!$P$12&gt;0,B1812,"")</f>
        <v/>
      </c>
      <c r="B1812" t="e">
        <f>Weighting!$C$12</f>
        <v>#DIV/0!</v>
      </c>
      <c r="C1812" t="e">
        <f>Weighting!$F$12</f>
        <v>#NUM!</v>
      </c>
      <c r="D1812" t="e">
        <f>IF(C1812=1,'Data Transformation'!$G$3+0.5*'Data Transformation'!$W$25,IF(C1813=1,D1813-'Data Transformation'!$W$25,FALSE))</f>
        <v>#NUM!</v>
      </c>
      <c r="E1812">
        <f t="array" ref="E1812">IF(ISLOGICAL(D1812),"",FREQUENCY(IF('Data Transformation'!$B$425:$B$8425='Bin Analysis'!$B1803,'Data Transformation'!$G$425:$G$8425),D1812))</f>
        <v>2001</v>
      </c>
      <c r="F1812">
        <f t="shared" si="225"/>
        <v>0</v>
      </c>
      <c r="G1812">
        <f>Weighting!$H$12</f>
        <v>0</v>
      </c>
      <c r="H1812">
        <f t="array" ref="H1812">FREQUENCY(IF('Data Transformation'!$B$4:$B$8425=B1803,'Data Transformation'!$G$4:$G$8425),'Bin Analysis'!$B1812)</f>
        <v>2073</v>
      </c>
      <c r="I1812">
        <f t="shared" si="226"/>
        <v>0</v>
      </c>
      <c r="J1812">
        <f t="shared" si="227"/>
        <v>0</v>
      </c>
      <c r="K1812">
        <f>J1812*Weighting!$W$12</f>
        <v>0</v>
      </c>
      <c r="M1812" s="14"/>
    </row>
    <row r="1813" spans="1:13" x14ac:dyDescent="0.55000000000000004">
      <c r="A1813" s="32" t="str">
        <f>IF(Weighting!$P$13&gt;0,B1813,"")</f>
        <v/>
      </c>
      <c r="B1813" t="e">
        <f>Weighting!$C$13</f>
        <v>#DIV/0!</v>
      </c>
      <c r="C1813" t="e">
        <f>Weighting!$F$13</f>
        <v>#NUM!</v>
      </c>
      <c r="D1813" t="e">
        <f>IF(C1813=1,'Data Transformation'!$G$3+0.5*'Data Transformation'!$W$25,IF(C1814=1,D1814-'Data Transformation'!$W$25,FALSE))</f>
        <v>#NUM!</v>
      </c>
      <c r="E1813">
        <f t="array" ref="E1813">IF(ISLOGICAL(D1813),"",FREQUENCY(IF('Data Transformation'!$B$425:$B$8425='Bin Analysis'!$B1803,'Data Transformation'!$G$425:$G$8425),D1813))</f>
        <v>2001</v>
      </c>
      <c r="F1813">
        <f t="shared" si="225"/>
        <v>0</v>
      </c>
      <c r="G1813">
        <f>Weighting!$H$13</f>
        <v>0</v>
      </c>
      <c r="H1813">
        <f t="array" ref="H1813">FREQUENCY(IF('Data Transformation'!$B$4:$B$8425=B1803,'Data Transformation'!$G$4:$G$8425),'Bin Analysis'!$B1813)</f>
        <v>2073</v>
      </c>
      <c r="I1813">
        <f t="shared" si="226"/>
        <v>0</v>
      </c>
      <c r="J1813">
        <f t="shared" si="227"/>
        <v>0</v>
      </c>
      <c r="K1813">
        <f>J1813*Weighting!$W$13</f>
        <v>0</v>
      </c>
      <c r="M1813" s="14"/>
    </row>
    <row r="1814" spans="1:13" x14ac:dyDescent="0.55000000000000004">
      <c r="A1814" s="32" t="str">
        <f>IF(Weighting!$P$14&gt;0,B1814,"")</f>
        <v/>
      </c>
      <c r="B1814" t="e">
        <f>Weighting!$C$14</f>
        <v>#DIV/0!</v>
      </c>
      <c r="C1814" t="e">
        <f>Weighting!$F$14</f>
        <v>#NUM!</v>
      </c>
      <c r="D1814" t="e">
        <f>IF(C1814=1,'Data Transformation'!$G$3+0.5*'Data Transformation'!$W$25,IF(C1815=1,D1815-'Data Transformation'!$W$25,FALSE))</f>
        <v>#NUM!</v>
      </c>
      <c r="E1814">
        <f t="array" ref="E1814">IF(ISLOGICAL(D1814),"",FREQUENCY(IF('Data Transformation'!$B$425:$B$8425='Bin Analysis'!$B1803,'Data Transformation'!$G$425:$G$8425),D1814))</f>
        <v>2001</v>
      </c>
      <c r="F1814">
        <f t="shared" si="225"/>
        <v>0</v>
      </c>
      <c r="G1814">
        <f>Weighting!$H$14</f>
        <v>0</v>
      </c>
      <c r="H1814">
        <f t="array" ref="H1814">FREQUENCY(IF('Data Transformation'!$B$4:$B$8425=B1803,'Data Transformation'!$G$4:$G$8425),'Bin Analysis'!$B1814)</f>
        <v>2073</v>
      </c>
      <c r="I1814">
        <f t="shared" si="226"/>
        <v>0</v>
      </c>
      <c r="J1814">
        <f t="shared" si="227"/>
        <v>0</v>
      </c>
      <c r="K1814">
        <f>J1814*Weighting!$W$14</f>
        <v>0</v>
      </c>
      <c r="M1814" s="14"/>
    </row>
    <row r="1815" spans="1:13" x14ac:dyDescent="0.55000000000000004">
      <c r="A1815" s="32" t="str">
        <f>IF(Weighting!$P$15&gt;0,B1815,"")</f>
        <v/>
      </c>
      <c r="B1815" t="e">
        <f>Weighting!$C$15</f>
        <v>#DIV/0!</v>
      </c>
      <c r="C1815" t="e">
        <f>Weighting!$F$15</f>
        <v>#NUM!</v>
      </c>
      <c r="D1815" t="e">
        <f>IF(C1815=1,'Data Transformation'!$G$3+0.5*'Data Transformation'!$W$25,IF(C1816=1,D1816-'Data Transformation'!$W$25,FALSE))</f>
        <v>#NUM!</v>
      </c>
      <c r="E1815">
        <f t="array" ref="E1815">IF(ISLOGICAL(D1815),"",FREQUENCY(IF('Data Transformation'!$B$425:$B$8425='Bin Analysis'!$B1803,'Data Transformation'!$G$425:$G$8425),D1815))</f>
        <v>2001</v>
      </c>
      <c r="F1815">
        <f t="shared" si="225"/>
        <v>0</v>
      </c>
      <c r="G1815">
        <f>Weighting!$H$15</f>
        <v>0</v>
      </c>
      <c r="H1815">
        <f t="array" ref="H1815">FREQUENCY(IF('Data Transformation'!$B$4:$B$8425=B1803,'Data Transformation'!$G$4:$G$8425),'Bin Analysis'!$B1815)</f>
        <v>2073</v>
      </c>
      <c r="I1815">
        <f t="shared" si="226"/>
        <v>0</v>
      </c>
      <c r="J1815">
        <f t="shared" si="227"/>
        <v>0</v>
      </c>
      <c r="K1815">
        <f>J1815*Weighting!$W$15</f>
        <v>0</v>
      </c>
      <c r="M1815" s="14"/>
    </row>
    <row r="1816" spans="1:13" x14ac:dyDescent="0.55000000000000004">
      <c r="A1816" s="32" t="str">
        <f>IF(Weighting!$P$16&gt;0,B1816,"")</f>
        <v/>
      </c>
      <c r="B1816" t="e">
        <f>Weighting!$C$16</f>
        <v>#DIV/0!</v>
      </c>
      <c r="C1816" t="e">
        <f>Weighting!$F$16</f>
        <v>#NUM!</v>
      </c>
      <c r="D1816" t="e">
        <f>IF(C1816=1,'Data Transformation'!$G$3+0.5*'Data Transformation'!$W$25,IF(C1817=1,D1817-'Data Transformation'!$W$25,FALSE))</f>
        <v>#NUM!</v>
      </c>
      <c r="E1816">
        <f t="array" ref="E1816">IF(ISLOGICAL(D1816),"",FREQUENCY(IF('Data Transformation'!$B$425:$B$8425='Bin Analysis'!$B1803,'Data Transformation'!$G$425:$G$8425),D1816))</f>
        <v>2001</v>
      </c>
      <c r="F1816">
        <f t="shared" si="225"/>
        <v>0</v>
      </c>
      <c r="G1816">
        <f>Weighting!$H$16</f>
        <v>0</v>
      </c>
      <c r="H1816">
        <f t="array" ref="H1816">FREQUENCY(IF('Data Transformation'!$B$4:$B$8425=B1803,'Data Transformation'!$G$4:$G$8425),'Bin Analysis'!$B1816)</f>
        <v>2073</v>
      </c>
      <c r="I1816">
        <f t="shared" si="226"/>
        <v>0</v>
      </c>
      <c r="J1816">
        <f t="shared" si="227"/>
        <v>0</v>
      </c>
      <c r="K1816">
        <f>J1816*Weighting!$W$16</f>
        <v>0</v>
      </c>
      <c r="M1816" s="14"/>
    </row>
    <row r="1817" spans="1:13" x14ac:dyDescent="0.55000000000000004">
      <c r="A1817" s="32" t="str">
        <f>IF(Weighting!$P$17&gt;0,B1817,"")</f>
        <v/>
      </c>
      <c r="B1817" t="e">
        <f>Weighting!$C$17</f>
        <v>#DIV/0!</v>
      </c>
      <c r="C1817" t="e">
        <f>Weighting!$F$17</f>
        <v>#NUM!</v>
      </c>
      <c r="D1817" t="e">
        <f>IF(C1817=1,'Data Transformation'!$G$3+0.5*'Data Transformation'!$W$25,IF(C1818=1,D1818-'Data Transformation'!$W$25,FALSE))</f>
        <v>#NUM!</v>
      </c>
      <c r="E1817">
        <f t="array" ref="E1817">IF(ISLOGICAL(D1817),"",FREQUENCY(IF('Data Transformation'!$B$425:$B$8425='Bin Analysis'!$B1803,'Data Transformation'!$G$425:$G$8425),D1817))</f>
        <v>2001</v>
      </c>
      <c r="F1817">
        <f t="shared" si="225"/>
        <v>0</v>
      </c>
      <c r="G1817">
        <f>Weighting!$H$17</f>
        <v>0</v>
      </c>
      <c r="H1817">
        <f t="array" ref="H1817">FREQUENCY(IF('Data Transformation'!$B$4:$B$8425=B1803,'Data Transformation'!$G$4:$G$8425),'Bin Analysis'!$B1817)</f>
        <v>2073</v>
      </c>
      <c r="I1817">
        <f t="shared" si="226"/>
        <v>0</v>
      </c>
      <c r="J1817">
        <f t="shared" si="227"/>
        <v>0</v>
      </c>
      <c r="K1817">
        <f>J1817*Weighting!$W$17</f>
        <v>0</v>
      </c>
      <c r="M1817" s="14"/>
    </row>
    <row r="1818" spans="1:13" x14ac:dyDescent="0.55000000000000004">
      <c r="A1818" s="32" t="str">
        <f>IF(Weighting!$P$18&gt;0,B1818,"")</f>
        <v/>
      </c>
      <c r="B1818" t="e">
        <f>Weighting!$C$18</f>
        <v>#DIV/0!</v>
      </c>
      <c r="C1818" t="e">
        <f>Weighting!$F$18</f>
        <v>#NUM!</v>
      </c>
      <c r="D1818" t="e">
        <f>IF(C1818=1,'Data Transformation'!$G$3+0.5*'Data Transformation'!$W$25,IF(C1819=1,D1819-'Data Transformation'!$W$25,FALSE))</f>
        <v>#NUM!</v>
      </c>
      <c r="E1818">
        <f t="array" ref="E1818">IF(ISLOGICAL(D1818),"",FREQUENCY(IF('Data Transformation'!$B$425:$B$8425='Bin Analysis'!$B1803,'Data Transformation'!$G$425:$G$8425),D1818))</f>
        <v>2001</v>
      </c>
      <c r="F1818">
        <f t="shared" si="225"/>
        <v>0</v>
      </c>
      <c r="G1818">
        <f>Weighting!$H$18</f>
        <v>0</v>
      </c>
      <c r="H1818">
        <f t="array" ref="H1818">FREQUENCY(IF('Data Transformation'!$B$4:$B$8425=B1803,'Data Transformation'!$G$4:$G$8425),'Bin Analysis'!$B1818)</f>
        <v>2073</v>
      </c>
      <c r="I1818">
        <f t="shared" si="226"/>
        <v>0</v>
      </c>
      <c r="J1818">
        <f t="shared" si="227"/>
        <v>0</v>
      </c>
      <c r="K1818">
        <f>J1818*Weighting!$W$18</f>
        <v>0</v>
      </c>
      <c r="M1818" s="14"/>
    </row>
    <row r="1819" spans="1:13" x14ac:dyDescent="0.55000000000000004">
      <c r="A1819" s="32" t="str">
        <f>IF(Weighting!$P$19&gt;0,B1819,"")</f>
        <v/>
      </c>
      <c r="B1819" t="e">
        <f>Weighting!$C$19</f>
        <v>#DIV/0!</v>
      </c>
      <c r="C1819" t="e">
        <f>Weighting!$F$19</f>
        <v>#NUM!</v>
      </c>
      <c r="D1819" t="e">
        <f>IF(C1819=1,'Data Transformation'!$G$3+0.5*'Data Transformation'!$W$25,IF(C1820=1,D1820-'Data Transformation'!$W$25,FALSE))</f>
        <v>#NUM!</v>
      </c>
      <c r="E1819">
        <f t="array" ref="E1819">IF(ISLOGICAL(D1819),"",FREQUENCY(IF('Data Transformation'!$B$425:$B$8425='Bin Analysis'!$B1803,'Data Transformation'!$G$425:$G$8425),D1819))</f>
        <v>2001</v>
      </c>
      <c r="F1819">
        <f t="shared" si="225"/>
        <v>0</v>
      </c>
      <c r="G1819">
        <f>Weighting!$H$19</f>
        <v>0</v>
      </c>
      <c r="H1819">
        <f t="array" ref="H1819">FREQUENCY(IF('Data Transformation'!$B$4:$B$8425=B1803,'Data Transformation'!$G$4:$G$8425),'Bin Analysis'!$B1819)</f>
        <v>2073</v>
      </c>
      <c r="I1819">
        <f t="shared" si="226"/>
        <v>0</v>
      </c>
      <c r="J1819">
        <f t="shared" si="227"/>
        <v>0</v>
      </c>
      <c r="K1819">
        <f>J1819*Weighting!$W$19</f>
        <v>0</v>
      </c>
      <c r="M1819" s="14"/>
    </row>
    <row r="1820" spans="1:13" x14ac:dyDescent="0.55000000000000004">
      <c r="A1820" s="32" t="str">
        <f>IF(Weighting!$P$20&gt;0,B1820,"")</f>
        <v/>
      </c>
      <c r="B1820" t="e">
        <f>Weighting!$C$20</f>
        <v>#DIV/0!</v>
      </c>
      <c r="C1820" t="e">
        <f>Weighting!$F$20</f>
        <v>#NUM!</v>
      </c>
      <c r="D1820" t="e">
        <f>IF(C1820=1,'Data Transformation'!$G$3+0.5*'Data Transformation'!$W$25,IF(C1821=1,D1821-'Data Transformation'!$W$25,FALSE))</f>
        <v>#NUM!</v>
      </c>
      <c r="E1820">
        <f t="array" ref="E1820">IF(ISLOGICAL(D1820),"",FREQUENCY(IF('Data Transformation'!$B$425:$B$8425='Bin Analysis'!$B1803,'Data Transformation'!$G$425:$G$8425),D1820))</f>
        <v>2001</v>
      </c>
      <c r="F1820">
        <f t="shared" si="225"/>
        <v>0</v>
      </c>
      <c r="G1820">
        <f>Weighting!$H$20</f>
        <v>0</v>
      </c>
      <c r="H1820">
        <f t="array" ref="H1820">FREQUENCY(IF('Data Transformation'!$B$4:$B$8425=B1803,'Data Transformation'!$G$4:$G$8425),'Bin Analysis'!$B1820)</f>
        <v>2073</v>
      </c>
      <c r="I1820">
        <f t="shared" si="226"/>
        <v>0</v>
      </c>
      <c r="J1820">
        <f t="shared" si="227"/>
        <v>0</v>
      </c>
      <c r="K1820">
        <f>J1820*Weighting!$W$20</f>
        <v>0</v>
      </c>
      <c r="M1820" s="14"/>
    </row>
    <row r="1821" spans="1:13" x14ac:dyDescent="0.55000000000000004">
      <c r="A1821" s="32" t="str">
        <f>IF(Weighting!$P$21&gt;0,B1821,"")</f>
        <v/>
      </c>
      <c r="B1821" t="e">
        <f>Weighting!$C$21</f>
        <v>#DIV/0!</v>
      </c>
      <c r="C1821" t="e">
        <f>Weighting!$F$21</f>
        <v>#NUM!</v>
      </c>
      <c r="D1821" t="e">
        <f>IF(C1821=1,'Data Transformation'!$G$3+0.5*'Data Transformation'!$W$25,IF(C1822=1,D1822-'Data Transformation'!$W$25,FALSE))</f>
        <v>#NUM!</v>
      </c>
      <c r="E1821">
        <f t="array" ref="E1821">IF(ISLOGICAL(D1821),"",FREQUENCY(IF('Data Transformation'!$B$425:$B$8425='Bin Analysis'!$B1803,'Data Transformation'!$G$425:$G$8425),D1821))</f>
        <v>2001</v>
      </c>
      <c r="F1821">
        <f t="shared" si="225"/>
        <v>0</v>
      </c>
      <c r="G1821">
        <f>Weighting!$H$21</f>
        <v>0</v>
      </c>
      <c r="H1821">
        <f t="array" ref="H1821">FREQUENCY(IF('Data Transformation'!$B$4:$B$8425=B1803,'Data Transformation'!$G$4:$G$8425),'Bin Analysis'!$B1821)</f>
        <v>2073</v>
      </c>
      <c r="I1821">
        <f t="shared" si="226"/>
        <v>0</v>
      </c>
      <c r="J1821">
        <f t="shared" si="227"/>
        <v>0</v>
      </c>
      <c r="K1821">
        <f>J1821*Weighting!$W$21</f>
        <v>0</v>
      </c>
      <c r="M1821" s="14"/>
    </row>
    <row r="1822" spans="1:13" x14ac:dyDescent="0.55000000000000004">
      <c r="A1822" s="32" t="str">
        <f>IF(Weighting!$P$22&gt;0,B1822,"")</f>
        <v/>
      </c>
      <c r="B1822" t="e">
        <f>Weighting!$C$22</f>
        <v>#DIV/0!</v>
      </c>
      <c r="C1822" t="e">
        <f>Weighting!$F$22</f>
        <v>#NUM!</v>
      </c>
      <c r="D1822" t="e">
        <f>IF(C1822=1,'Data Transformation'!$G$3+0.5*'Data Transformation'!$W$25,IF(C1823=1,D1823-'Data Transformation'!$W$25,FALSE))</f>
        <v>#NUM!</v>
      </c>
      <c r="E1822">
        <f t="array" ref="E1822">IF(ISLOGICAL(D1822),"",FREQUENCY(IF('Data Transformation'!$B$425:$B$8425='Bin Analysis'!$B1803,'Data Transformation'!$G$425:$G$8425),D1822))</f>
        <v>2001</v>
      </c>
      <c r="F1822">
        <f t="shared" si="225"/>
        <v>0</v>
      </c>
      <c r="G1822">
        <f>Weighting!$H$22</f>
        <v>0</v>
      </c>
      <c r="H1822">
        <f t="array" ref="H1822">FREQUENCY(IF('Data Transformation'!$B$4:$B$8425=B1803,'Data Transformation'!$G$4:$G$8425),'Bin Analysis'!$B1822)</f>
        <v>2073</v>
      </c>
      <c r="I1822">
        <f t="shared" si="226"/>
        <v>0</v>
      </c>
      <c r="J1822">
        <f t="shared" si="227"/>
        <v>0</v>
      </c>
      <c r="K1822">
        <f>J1822*Weighting!$W$22</f>
        <v>0</v>
      </c>
      <c r="M1822" s="14"/>
    </row>
    <row r="1823" spans="1:13" x14ac:dyDescent="0.55000000000000004">
      <c r="A1823" s="32" t="str">
        <f>IF(Weighting!$P$23&gt;0,B1823,"")</f>
        <v/>
      </c>
      <c r="B1823" t="e">
        <f>Weighting!$C$23</f>
        <v>#DIV/0!</v>
      </c>
      <c r="C1823" t="e">
        <f>Weighting!$F$23</f>
        <v>#NUM!</v>
      </c>
      <c r="D1823" t="e">
        <f>IF(C1823=1,'Data Transformation'!$G$3+0.5*'Data Transformation'!$W$25,IF(C1824=1,D1824-'Data Transformation'!$W$25,FALSE))</f>
        <v>#NUM!</v>
      </c>
      <c r="E1823">
        <f t="array" ref="E1823">IF(ISLOGICAL(D1823),"",FREQUENCY(IF('Data Transformation'!$B$425:$B$8425='Bin Analysis'!$B1803,'Data Transformation'!$G$425:$G$8425),D1823))</f>
        <v>2001</v>
      </c>
      <c r="F1823">
        <f t="shared" si="225"/>
        <v>0</v>
      </c>
      <c r="G1823">
        <f>Weighting!$H$23</f>
        <v>0</v>
      </c>
      <c r="H1823">
        <f t="array" ref="H1823">FREQUENCY(IF('Data Transformation'!$B$4:$B$8425=B1803,'Data Transformation'!$G$4:$G$8425),'Bin Analysis'!$B1823)</f>
        <v>2073</v>
      </c>
      <c r="I1823">
        <f t="shared" si="226"/>
        <v>0</v>
      </c>
      <c r="J1823">
        <f t="shared" si="227"/>
        <v>0</v>
      </c>
      <c r="K1823">
        <f>J1823*Weighting!$W$23</f>
        <v>0</v>
      </c>
      <c r="M1823" s="14"/>
    </row>
    <row r="1824" spans="1:13" x14ac:dyDescent="0.55000000000000004">
      <c r="A1824" s="32" t="str">
        <f>IF(Weighting!$P$24&gt;0,B1824,"")</f>
        <v/>
      </c>
      <c r="B1824" t="e">
        <f>Weighting!$C$24</f>
        <v>#DIV/0!</v>
      </c>
      <c r="C1824" t="e">
        <f>Weighting!$F$24</f>
        <v>#NUM!</v>
      </c>
      <c r="D1824" t="e">
        <f>IF(C1824=1,'Data Transformation'!$G$3+0.5*'Data Transformation'!$W$25,IF(C1825=1,D1825-'Data Transformation'!$W$25,FALSE))</f>
        <v>#NUM!</v>
      </c>
      <c r="E1824">
        <f t="array" ref="E1824">IF(ISLOGICAL(D1824),"",FREQUENCY(IF('Data Transformation'!$B$425:$B$8425='Bin Analysis'!$B1803,'Data Transformation'!$G$425:$G$8425),D1824))</f>
        <v>2001</v>
      </c>
      <c r="F1824">
        <f t="shared" si="225"/>
        <v>0</v>
      </c>
      <c r="G1824">
        <f>Weighting!$H$24</f>
        <v>0</v>
      </c>
      <c r="H1824">
        <f t="array" ref="H1824">FREQUENCY(IF('Data Transformation'!$B$4:$B$8425=B1803,'Data Transformation'!$G$4:$G$8425),'Bin Analysis'!$B1824)</f>
        <v>2073</v>
      </c>
      <c r="I1824">
        <f t="shared" si="226"/>
        <v>0</v>
      </c>
      <c r="J1824">
        <f t="shared" si="227"/>
        <v>0</v>
      </c>
      <c r="K1824">
        <f>J1824*Weighting!$W$24</f>
        <v>0</v>
      </c>
      <c r="M1824" s="14"/>
    </row>
    <row r="1825" spans="1:25" x14ac:dyDescent="0.55000000000000004">
      <c r="A1825" s="32" t="str">
        <f>IF(Weighting!$P$25&gt;0,B1825,"")</f>
        <v/>
      </c>
      <c r="B1825" t="e">
        <f>Weighting!$C$25</f>
        <v>#DIV/0!</v>
      </c>
      <c r="C1825" t="e">
        <f>Weighting!$F$25</f>
        <v>#NUM!</v>
      </c>
      <c r="D1825" t="e">
        <f>IF(C1825=1,'Data Transformation'!$G$3+0.5*'Data Transformation'!$W$25,IF(C1826=1,D1826-'Data Transformation'!$W$25,FALSE))</f>
        <v>#NUM!</v>
      </c>
      <c r="E1825">
        <f t="array" ref="E1825">IF(ISLOGICAL(D1825),"",FREQUENCY(IF('Data Transformation'!$B$425:$B$8425='Bin Analysis'!$B1803,'Data Transformation'!$G$425:$G$8425),D1825))</f>
        <v>2001</v>
      </c>
      <c r="F1825">
        <f t="shared" si="225"/>
        <v>0</v>
      </c>
      <c r="G1825">
        <f>Weighting!$H$25</f>
        <v>0</v>
      </c>
      <c r="H1825">
        <f t="array" ref="H1825">FREQUENCY(IF('Data Transformation'!$B$4:$B$8425=B1803,'Data Transformation'!$G$4:$G$8425),'Bin Analysis'!$B1825)</f>
        <v>2073</v>
      </c>
      <c r="I1825">
        <f t="shared" si="226"/>
        <v>0</v>
      </c>
      <c r="J1825">
        <f t="shared" si="227"/>
        <v>0</v>
      </c>
      <c r="K1825">
        <f>J1825*Weighting!$W$25</f>
        <v>0</v>
      </c>
      <c r="M1825" s="14"/>
    </row>
    <row r="1826" spans="1:25" x14ac:dyDescent="0.55000000000000004">
      <c r="O1826"/>
      <c r="P1826"/>
      <c r="Q1826"/>
      <c r="R1826"/>
    </row>
    <row r="1827" spans="1:25" ht="23.35" x14ac:dyDescent="0.8">
      <c r="A1827" s="21" t="s">
        <v>0</v>
      </c>
      <c r="B1827" s="21" t="str">
        <f>IFERROR(VLOOKUP(C1827,'Data Transformation'!$L$6:$M$426,2,FALSE),"")</f>
        <v/>
      </c>
      <c r="C1827" s="21">
        <f>C1803+1</f>
        <v>76</v>
      </c>
      <c r="D1827" s="21"/>
      <c r="E1827" s="21"/>
      <c r="F1827" s="21"/>
      <c r="G1827" s="21"/>
      <c r="H1827" s="22"/>
      <c r="I1827" s="22"/>
      <c r="J1827" s="22"/>
      <c r="K1827" s="21"/>
      <c r="L1827" s="21" t="str">
        <f>B1827</f>
        <v/>
      </c>
      <c r="M1827" s="23" t="e">
        <f>INDEX('Data Transformation'!$O$4:$O$424,MATCH($B1827,'Data Transformation'!$M$4:$M$424,0),MATCH($M$2,'Data Transformation'!$O$3,0))</f>
        <v>#N/A</v>
      </c>
      <c r="N1827" s="27" t="e">
        <f>IF('Input and Summary Results'!$J$16="minimum",'Bin Analysis'!X1828/(M1827-1),'Bin Analysis'!Y1827/('Bin Analysis'!M1827-1))</f>
        <v>#N/A</v>
      </c>
      <c r="O1827" s="27" t="e">
        <f>IF(M1827=FALSE,NA(),(VLOOKUP(1,C1830:K1849,4,FALSE))/(M1827-1))</f>
        <v>#N/A</v>
      </c>
      <c r="P1827" s="27" t="e">
        <f>IF(M1827=FALSE,NA(),SUM(J1830:J1849)/Weighting!$S$5)</f>
        <v>#N/A</v>
      </c>
      <c r="Q1827" s="27" t="e">
        <f>IF(M1827=FALSE,NA(),SUM(K1830:K1849)/Weighting!$S$6)</f>
        <v>#N/A</v>
      </c>
      <c r="R1827" s="27" t="e">
        <f>IF(M1827=FALSE,NA(),(VLOOKUP(1,G1830:K1849,3,FALSE))/(M1827-1))</f>
        <v>#N/A</v>
      </c>
      <c r="S1827" s="22" t="e">
        <f>IF(M1827=FALSE,NA(),IF(SUM(J1830:J1849)=2,"yes","no"))</f>
        <v>#N/A</v>
      </c>
      <c r="X1827" s="2" cm="2">
        <f t="array" ref="X1827:X1828">FREQUENCY(IF('Data Transformation'!$B$425:$B$6424='Bin Analysis'!L1827,'Data Transformation'!$G$425:$G$6424),'Data Transformation'!$U$11)</f>
        <v>0</v>
      </c>
      <c r="Y1827" s="2" cm="2">
        <f t="array" ref="Y1827:Y1828">FREQUENCY(IF('Data Transformation'!$B$425:$B$6424='Bin Analysis'!L1827,'Data Transformation'!$G$425:$G$6424),'Data Transformation'!$U$12)</f>
        <v>0</v>
      </c>
    </row>
    <row r="1828" spans="1:25" x14ac:dyDescent="0.55000000000000004">
      <c r="A1828" s="14" t="s">
        <v>67</v>
      </c>
      <c r="B1828" t="s">
        <v>47</v>
      </c>
      <c r="C1828" t="s">
        <v>5</v>
      </c>
      <c r="D1828" t="s">
        <v>100</v>
      </c>
      <c r="E1828" t="s">
        <v>101</v>
      </c>
      <c r="F1828" t="s">
        <v>102</v>
      </c>
      <c r="G1828" t="s">
        <v>70</v>
      </c>
      <c r="H1828" t="s">
        <v>31</v>
      </c>
      <c r="I1828" t="s">
        <v>32</v>
      </c>
      <c r="J1828" t="s">
        <v>46</v>
      </c>
      <c r="K1828" s="14" t="s">
        <v>45</v>
      </c>
      <c r="M1828" s="14"/>
      <c r="X1828" s="2">
        <v>0</v>
      </c>
      <c r="Y1828" s="2">
        <v>0</v>
      </c>
    </row>
    <row r="1829" spans="1:25" x14ac:dyDescent="0.55000000000000004">
      <c r="A1829" s="32"/>
      <c r="D1829" t="e">
        <f>IF(C1829=1,'Data Transformation'!$G$3+0.5*'Data Transformation'!$W$25,IF(C1830=1,D1830-'Data Transformation'!$W$25,FALSE))</f>
        <v>#NUM!</v>
      </c>
      <c r="E1829">
        <f t="array" ref="E1829">IF(ISLOGICAL(D1829),"",FREQUENCY(IF('Data Transformation'!$B$425:$B$8425='Bin Analysis'!$B1827,'Data Transformation'!$G$425:$G$8425),D1829))</f>
        <v>2001</v>
      </c>
      <c r="F1829" t="e">
        <f>IF(ISLOGICAL(D1829),"",E1829-E1828)</f>
        <v>#VALUE!</v>
      </c>
      <c r="M1829" s="14"/>
    </row>
    <row r="1830" spans="1:25" x14ac:dyDescent="0.55000000000000004">
      <c r="A1830" s="32" t="e">
        <f>IF(Weighting!$P$6&gt;0,B1830,"")</f>
        <v>#NUM!</v>
      </c>
      <c r="B1830" t="e">
        <f>Weighting!$C$6</f>
        <v>#DIV/0!</v>
      </c>
      <c r="C1830" t="e">
        <f>Weighting!$F$6</f>
        <v>#NUM!</v>
      </c>
      <c r="D1830" t="e">
        <f>IF(C1830=1,'Data Transformation'!$G$3+0.5*'Data Transformation'!$W$25,IF(C1831=1,D1831-'Data Transformation'!$W$25,FALSE))</f>
        <v>#NUM!</v>
      </c>
      <c r="E1830">
        <f t="array" ref="E1830">IF(ISLOGICAL(D1830),"",FREQUENCY(IF('Data Transformation'!$B$425:$B$8425='Bin Analysis'!$B1827,'Data Transformation'!$G$425:$G$8425),D1830))</f>
        <v>2001</v>
      </c>
      <c r="F1830">
        <f>IF(ISLOGICAL(D1830),"",E1830-E1829)</f>
        <v>0</v>
      </c>
      <c r="G1830">
        <f>Weighting!$H$6</f>
        <v>1</v>
      </c>
      <c r="H1830">
        <f t="array" ref="H1830">FREQUENCY(IF('Data Transformation'!$B$4:$B$8425=B1827,'Data Transformation'!$G$4:$G$8425),'Bin Analysis'!$B1830)</f>
        <v>2073</v>
      </c>
      <c r="I1830">
        <f>H1830-H1829</f>
        <v>2073</v>
      </c>
      <c r="J1830">
        <f>IF(I1830=0,0,1)</f>
        <v>1</v>
      </c>
      <c r="K1830" t="e">
        <f>J1830*Weighting!$W$6</f>
        <v>#NUM!</v>
      </c>
      <c r="M1830" s="14"/>
    </row>
    <row r="1831" spans="1:25" x14ac:dyDescent="0.55000000000000004">
      <c r="A1831" s="32" t="str">
        <f>IF(Weighting!$P$7&gt;0,B1831,"")</f>
        <v/>
      </c>
      <c r="B1831" t="e">
        <f>Weighting!$C$7</f>
        <v>#DIV/0!</v>
      </c>
      <c r="C1831" t="e">
        <f>Weighting!$F$7</f>
        <v>#NUM!</v>
      </c>
      <c r="D1831" t="e">
        <f>IF(C1831=1,'Data Transformation'!$G$3+0.5*'Data Transformation'!$W$25,IF(C1832=1,D1832-'Data Transformation'!$W$25,FALSE))</f>
        <v>#NUM!</v>
      </c>
      <c r="E1831">
        <f t="array" ref="E1831">IF(ISLOGICAL(D1831),"",FREQUENCY(IF('Data Transformation'!$B$425:$B$8425='Bin Analysis'!$B1827,'Data Transformation'!$G$425:$G$8425),D1831))</f>
        <v>2001</v>
      </c>
      <c r="F1831">
        <f t="shared" ref="F1831:F1849" si="228">IF(ISLOGICAL(D1831),"",E1831-E1830)</f>
        <v>0</v>
      </c>
      <c r="G1831">
        <f>Weighting!$H$7</f>
        <v>0</v>
      </c>
      <c r="H1831">
        <f t="array" ref="H1831">FREQUENCY(IF('Data Transformation'!$B$4:$B$8425=B1827,'Data Transformation'!$G$4:$G$8425),'Bin Analysis'!$B1831)</f>
        <v>2073</v>
      </c>
      <c r="I1831">
        <f t="shared" ref="I1831:I1849" si="229">H1831-H1830</f>
        <v>0</v>
      </c>
      <c r="J1831">
        <f>IF(I1831=0,0,1)</f>
        <v>0</v>
      </c>
      <c r="K1831">
        <f>J1831*Weighting!$W$7</f>
        <v>0</v>
      </c>
      <c r="M1831" s="14"/>
    </row>
    <row r="1832" spans="1:25" x14ac:dyDescent="0.55000000000000004">
      <c r="A1832" s="32" t="str">
        <f>IF(Weighting!$P$8&gt;0,B1832,"")</f>
        <v/>
      </c>
      <c r="B1832" t="e">
        <f>Weighting!$C$8</f>
        <v>#DIV/0!</v>
      </c>
      <c r="C1832" t="e">
        <f>Weighting!$F$8</f>
        <v>#NUM!</v>
      </c>
      <c r="D1832" t="e">
        <f>IF(C1832=1,'Data Transformation'!$G$3+0.5*'Data Transformation'!$W$25,IF(C1833=1,D1833-'Data Transformation'!$W$25,FALSE))</f>
        <v>#NUM!</v>
      </c>
      <c r="E1832">
        <f t="array" ref="E1832">IF(ISLOGICAL(D1832),"",FREQUENCY(IF('Data Transformation'!$B$425:$B$8425='Bin Analysis'!$B1827,'Data Transformation'!$G$425:$G$8425),D1832))</f>
        <v>2001</v>
      </c>
      <c r="F1832">
        <f t="shared" si="228"/>
        <v>0</v>
      </c>
      <c r="G1832">
        <f>Weighting!$H$8</f>
        <v>0</v>
      </c>
      <c r="H1832">
        <f t="array" ref="H1832">FREQUENCY(IF('Data Transformation'!$B$4:$B$8425=B1827,'Data Transformation'!$G$4:$G$8425),'Bin Analysis'!$B1832)</f>
        <v>2073</v>
      </c>
      <c r="I1832">
        <f t="shared" si="229"/>
        <v>0</v>
      </c>
      <c r="J1832">
        <f t="shared" ref="J1832:J1849" si="230">IF(I1832=0,0,1)</f>
        <v>0</v>
      </c>
      <c r="K1832">
        <f>J1832*Weighting!$W$8</f>
        <v>0</v>
      </c>
      <c r="M1832" s="14"/>
    </row>
    <row r="1833" spans="1:25" x14ac:dyDescent="0.55000000000000004">
      <c r="A1833" s="32" t="str">
        <f>IF(Weighting!$P$9&gt;0,B1833,"")</f>
        <v/>
      </c>
      <c r="B1833" s="50" t="e">
        <f>Weighting!$C$9</f>
        <v>#DIV/0!</v>
      </c>
      <c r="C1833" t="e">
        <f>Weighting!$F$9</f>
        <v>#NUM!</v>
      </c>
      <c r="D1833" t="e">
        <f>IF(C1833=1,'Data Transformation'!$G$3+0.5*'Data Transformation'!$W$25,IF(C1834=1,D1834-'Data Transformation'!$W$25,FALSE))</f>
        <v>#NUM!</v>
      </c>
      <c r="E1833">
        <f t="array" ref="E1833">IF(ISLOGICAL(D1833),"",FREQUENCY(IF('Data Transformation'!$B$425:$B$8425='Bin Analysis'!$B1827,'Data Transformation'!$G$425:$G$8425),D1833))</f>
        <v>2001</v>
      </c>
      <c r="F1833">
        <f t="shared" si="228"/>
        <v>0</v>
      </c>
      <c r="G1833">
        <f>Weighting!$H$9</f>
        <v>0</v>
      </c>
      <c r="H1833">
        <f t="array" ref="H1833">FREQUENCY(IF('Data Transformation'!$B$4:$B$8425=B1827,'Data Transformation'!$G$4:$G$8425),'Bin Analysis'!$B1833)</f>
        <v>2073</v>
      </c>
      <c r="I1833">
        <f t="shared" si="229"/>
        <v>0</v>
      </c>
      <c r="J1833">
        <f t="shared" si="230"/>
        <v>0</v>
      </c>
      <c r="K1833">
        <f>J1833*Weighting!$W$9</f>
        <v>0</v>
      </c>
      <c r="M1833" s="14"/>
    </row>
    <row r="1834" spans="1:25" x14ac:dyDescent="0.55000000000000004">
      <c r="A1834" s="32" t="str">
        <f>IF(Weighting!$P$10&gt;0,B1834,"")</f>
        <v/>
      </c>
      <c r="B1834" t="e">
        <f>Weighting!$C$10</f>
        <v>#DIV/0!</v>
      </c>
      <c r="C1834" t="e">
        <f>Weighting!$F$10</f>
        <v>#NUM!</v>
      </c>
      <c r="D1834" t="e">
        <f>IF(C1834=1,'Data Transformation'!$G$3+0.5*'Data Transformation'!$W$25,IF(C1835=1,D1835-'Data Transformation'!$W$25,FALSE))</f>
        <v>#NUM!</v>
      </c>
      <c r="E1834">
        <f t="array" ref="E1834">IF(ISLOGICAL(D1834),"",FREQUENCY(IF('Data Transformation'!$B$425:$B$8425='Bin Analysis'!$B1827,'Data Transformation'!$G$425:$G$8425),D1834))</f>
        <v>2001</v>
      </c>
      <c r="F1834">
        <f t="shared" si="228"/>
        <v>0</v>
      </c>
      <c r="G1834">
        <f>Weighting!$H$10</f>
        <v>0</v>
      </c>
      <c r="H1834">
        <f t="array" ref="H1834">FREQUENCY(IF('Data Transformation'!$B$4:$B$8425=B1827,'Data Transformation'!$G$4:$G$8425),'Bin Analysis'!$B1834)</f>
        <v>2073</v>
      </c>
      <c r="I1834">
        <f t="shared" si="229"/>
        <v>0</v>
      </c>
      <c r="J1834">
        <f t="shared" si="230"/>
        <v>0</v>
      </c>
      <c r="K1834">
        <f>J1834*Weighting!$W$10</f>
        <v>0</v>
      </c>
      <c r="M1834" s="14"/>
    </row>
    <row r="1835" spans="1:25" x14ac:dyDescent="0.55000000000000004">
      <c r="A1835" s="32" t="str">
        <f>IF(Weighting!$P$11&gt;0,B1835,"")</f>
        <v/>
      </c>
      <c r="B1835" t="e">
        <f>Weighting!$C$11</f>
        <v>#DIV/0!</v>
      </c>
      <c r="C1835" t="e">
        <f>Weighting!$F$11</f>
        <v>#NUM!</v>
      </c>
      <c r="D1835" t="e">
        <f>IF(C1835=1,'Data Transformation'!$G$3+0.5*'Data Transformation'!$W$25,IF(C1836=1,D1836-'Data Transformation'!$W$25,FALSE))</f>
        <v>#NUM!</v>
      </c>
      <c r="E1835">
        <f t="array" ref="E1835">IF(ISLOGICAL(D1835),"",FREQUENCY(IF('Data Transformation'!$B$425:$B$8425='Bin Analysis'!$B1827,'Data Transformation'!$G$425:$G$8425),D1835))</f>
        <v>2001</v>
      </c>
      <c r="F1835">
        <f t="shared" si="228"/>
        <v>0</v>
      </c>
      <c r="G1835">
        <f>Weighting!$H$11</f>
        <v>0</v>
      </c>
      <c r="H1835">
        <f t="array" ref="H1835">FREQUENCY(IF('Data Transformation'!$B$4:$B$8425=B1827,'Data Transformation'!$G$4:$G$8425),'Bin Analysis'!$B1835)</f>
        <v>2073</v>
      </c>
      <c r="I1835">
        <f t="shared" si="229"/>
        <v>0</v>
      </c>
      <c r="J1835">
        <f t="shared" si="230"/>
        <v>0</v>
      </c>
      <c r="K1835">
        <f>J1835*Weighting!$W$11</f>
        <v>0</v>
      </c>
      <c r="M1835" s="14"/>
    </row>
    <row r="1836" spans="1:25" x14ac:dyDescent="0.55000000000000004">
      <c r="A1836" s="32" t="str">
        <f>IF(Weighting!$P$12&gt;0,B1836,"")</f>
        <v/>
      </c>
      <c r="B1836" t="e">
        <f>Weighting!$C$12</f>
        <v>#DIV/0!</v>
      </c>
      <c r="C1836" t="e">
        <f>Weighting!$F$12</f>
        <v>#NUM!</v>
      </c>
      <c r="D1836" t="e">
        <f>IF(C1836=1,'Data Transformation'!$G$3+0.5*'Data Transformation'!$W$25,IF(C1837=1,D1837-'Data Transformation'!$W$25,FALSE))</f>
        <v>#NUM!</v>
      </c>
      <c r="E1836">
        <f t="array" ref="E1836">IF(ISLOGICAL(D1836),"",FREQUENCY(IF('Data Transformation'!$B$425:$B$8425='Bin Analysis'!$B1827,'Data Transformation'!$G$425:$G$8425),D1836))</f>
        <v>2001</v>
      </c>
      <c r="F1836">
        <f t="shared" si="228"/>
        <v>0</v>
      </c>
      <c r="G1836">
        <f>Weighting!$H$12</f>
        <v>0</v>
      </c>
      <c r="H1836">
        <f t="array" ref="H1836">FREQUENCY(IF('Data Transformation'!$B$4:$B$8425=B1827,'Data Transformation'!$G$4:$G$8425),'Bin Analysis'!$B1836)</f>
        <v>2073</v>
      </c>
      <c r="I1836">
        <f t="shared" si="229"/>
        <v>0</v>
      </c>
      <c r="J1836">
        <f t="shared" si="230"/>
        <v>0</v>
      </c>
      <c r="K1836">
        <f>J1836*Weighting!$W$12</f>
        <v>0</v>
      </c>
      <c r="M1836" s="14"/>
    </row>
    <row r="1837" spans="1:25" x14ac:dyDescent="0.55000000000000004">
      <c r="A1837" s="32" t="str">
        <f>IF(Weighting!$P$13&gt;0,B1837,"")</f>
        <v/>
      </c>
      <c r="B1837" t="e">
        <f>Weighting!$C$13</f>
        <v>#DIV/0!</v>
      </c>
      <c r="C1837" t="e">
        <f>Weighting!$F$13</f>
        <v>#NUM!</v>
      </c>
      <c r="D1837" t="e">
        <f>IF(C1837=1,'Data Transformation'!$G$3+0.5*'Data Transformation'!$W$25,IF(C1838=1,D1838-'Data Transformation'!$W$25,FALSE))</f>
        <v>#NUM!</v>
      </c>
      <c r="E1837">
        <f t="array" ref="E1837">IF(ISLOGICAL(D1837),"",FREQUENCY(IF('Data Transformation'!$B$425:$B$8425='Bin Analysis'!$B1827,'Data Transformation'!$G$425:$G$8425),D1837))</f>
        <v>2001</v>
      </c>
      <c r="F1837">
        <f t="shared" si="228"/>
        <v>0</v>
      </c>
      <c r="G1837">
        <f>Weighting!$H$13</f>
        <v>0</v>
      </c>
      <c r="H1837">
        <f t="array" ref="H1837">FREQUENCY(IF('Data Transformation'!$B$4:$B$8425=B1827,'Data Transformation'!$G$4:$G$8425),'Bin Analysis'!$B1837)</f>
        <v>2073</v>
      </c>
      <c r="I1837">
        <f t="shared" si="229"/>
        <v>0</v>
      </c>
      <c r="J1837">
        <f t="shared" si="230"/>
        <v>0</v>
      </c>
      <c r="K1837">
        <f>J1837*Weighting!$W$13</f>
        <v>0</v>
      </c>
      <c r="M1837" s="14"/>
    </row>
    <row r="1838" spans="1:25" x14ac:dyDescent="0.55000000000000004">
      <c r="A1838" s="32" t="str">
        <f>IF(Weighting!$P$14&gt;0,B1838,"")</f>
        <v/>
      </c>
      <c r="B1838" t="e">
        <f>Weighting!$C$14</f>
        <v>#DIV/0!</v>
      </c>
      <c r="C1838" t="e">
        <f>Weighting!$F$14</f>
        <v>#NUM!</v>
      </c>
      <c r="D1838" t="e">
        <f>IF(C1838=1,'Data Transformation'!$G$3+0.5*'Data Transformation'!$W$25,IF(C1839=1,D1839-'Data Transformation'!$W$25,FALSE))</f>
        <v>#NUM!</v>
      </c>
      <c r="E1838">
        <f t="array" ref="E1838">IF(ISLOGICAL(D1838),"",FREQUENCY(IF('Data Transformation'!$B$425:$B$8425='Bin Analysis'!$B1827,'Data Transformation'!$G$425:$G$8425),D1838))</f>
        <v>2001</v>
      </c>
      <c r="F1838">
        <f t="shared" si="228"/>
        <v>0</v>
      </c>
      <c r="G1838">
        <f>Weighting!$H$14</f>
        <v>0</v>
      </c>
      <c r="H1838">
        <f t="array" ref="H1838">FREQUENCY(IF('Data Transformation'!$B$4:$B$8425=B1827,'Data Transformation'!$G$4:$G$8425),'Bin Analysis'!$B1838)</f>
        <v>2073</v>
      </c>
      <c r="I1838">
        <f t="shared" si="229"/>
        <v>0</v>
      </c>
      <c r="J1838">
        <f t="shared" si="230"/>
        <v>0</v>
      </c>
      <c r="K1838">
        <f>J1838*Weighting!$W$14</f>
        <v>0</v>
      </c>
      <c r="M1838" s="14"/>
    </row>
    <row r="1839" spans="1:25" x14ac:dyDescent="0.55000000000000004">
      <c r="A1839" s="32" t="str">
        <f>IF(Weighting!$P$15&gt;0,B1839,"")</f>
        <v/>
      </c>
      <c r="B1839" t="e">
        <f>Weighting!$C$15</f>
        <v>#DIV/0!</v>
      </c>
      <c r="C1839" t="e">
        <f>Weighting!$F$15</f>
        <v>#NUM!</v>
      </c>
      <c r="D1839" t="e">
        <f>IF(C1839=1,'Data Transformation'!$G$3+0.5*'Data Transformation'!$W$25,IF(C1840=1,D1840-'Data Transformation'!$W$25,FALSE))</f>
        <v>#NUM!</v>
      </c>
      <c r="E1839">
        <f t="array" ref="E1839">IF(ISLOGICAL(D1839),"",FREQUENCY(IF('Data Transformation'!$B$425:$B$8425='Bin Analysis'!$B1827,'Data Transformation'!$G$425:$G$8425),D1839))</f>
        <v>2001</v>
      </c>
      <c r="F1839">
        <f t="shared" si="228"/>
        <v>0</v>
      </c>
      <c r="G1839">
        <f>Weighting!$H$15</f>
        <v>0</v>
      </c>
      <c r="H1839">
        <f t="array" ref="H1839">FREQUENCY(IF('Data Transformation'!$B$4:$B$8425=B1827,'Data Transformation'!$G$4:$G$8425),'Bin Analysis'!$B1839)</f>
        <v>2073</v>
      </c>
      <c r="I1839">
        <f t="shared" si="229"/>
        <v>0</v>
      </c>
      <c r="J1839">
        <f t="shared" si="230"/>
        <v>0</v>
      </c>
      <c r="K1839">
        <f>J1839*Weighting!$W$15</f>
        <v>0</v>
      </c>
      <c r="M1839" s="14"/>
    </row>
    <row r="1840" spans="1:25" x14ac:dyDescent="0.55000000000000004">
      <c r="A1840" s="32" t="str">
        <f>IF(Weighting!$P$16&gt;0,B1840,"")</f>
        <v/>
      </c>
      <c r="B1840" t="e">
        <f>Weighting!$C$16</f>
        <v>#DIV/0!</v>
      </c>
      <c r="C1840" t="e">
        <f>Weighting!$F$16</f>
        <v>#NUM!</v>
      </c>
      <c r="D1840" t="e">
        <f>IF(C1840=1,'Data Transformation'!$G$3+0.5*'Data Transformation'!$W$25,IF(C1841=1,D1841-'Data Transformation'!$W$25,FALSE))</f>
        <v>#NUM!</v>
      </c>
      <c r="E1840">
        <f t="array" ref="E1840">IF(ISLOGICAL(D1840),"",FREQUENCY(IF('Data Transformation'!$B$425:$B$8425='Bin Analysis'!$B1827,'Data Transformation'!$G$425:$G$8425),D1840))</f>
        <v>2001</v>
      </c>
      <c r="F1840">
        <f t="shared" si="228"/>
        <v>0</v>
      </c>
      <c r="G1840">
        <f>Weighting!$H$16</f>
        <v>0</v>
      </c>
      <c r="H1840">
        <f t="array" ref="H1840">FREQUENCY(IF('Data Transformation'!$B$4:$B$8425=B1827,'Data Transformation'!$G$4:$G$8425),'Bin Analysis'!$B1840)</f>
        <v>2073</v>
      </c>
      <c r="I1840">
        <f t="shared" si="229"/>
        <v>0</v>
      </c>
      <c r="J1840">
        <f t="shared" si="230"/>
        <v>0</v>
      </c>
      <c r="K1840">
        <f>J1840*Weighting!$W$16</f>
        <v>0</v>
      </c>
      <c r="M1840" s="14"/>
    </row>
    <row r="1841" spans="1:25" x14ac:dyDescent="0.55000000000000004">
      <c r="A1841" s="32" t="str">
        <f>IF(Weighting!$P$17&gt;0,B1841,"")</f>
        <v/>
      </c>
      <c r="B1841" t="e">
        <f>Weighting!$C$17</f>
        <v>#DIV/0!</v>
      </c>
      <c r="C1841" t="e">
        <f>Weighting!$F$17</f>
        <v>#NUM!</v>
      </c>
      <c r="D1841" t="e">
        <f>IF(C1841=1,'Data Transformation'!$G$3+0.5*'Data Transformation'!$W$25,IF(C1842=1,D1842-'Data Transformation'!$W$25,FALSE))</f>
        <v>#NUM!</v>
      </c>
      <c r="E1841">
        <f t="array" ref="E1841">IF(ISLOGICAL(D1841),"",FREQUENCY(IF('Data Transformation'!$B$425:$B$8425='Bin Analysis'!$B1827,'Data Transformation'!$G$425:$G$8425),D1841))</f>
        <v>2001</v>
      </c>
      <c r="F1841">
        <f t="shared" si="228"/>
        <v>0</v>
      </c>
      <c r="G1841">
        <f>Weighting!$H$17</f>
        <v>0</v>
      </c>
      <c r="H1841">
        <f t="array" ref="H1841">FREQUENCY(IF('Data Transformation'!$B$4:$B$8425=B1827,'Data Transformation'!$G$4:$G$8425),'Bin Analysis'!$B1841)</f>
        <v>2073</v>
      </c>
      <c r="I1841">
        <f t="shared" si="229"/>
        <v>0</v>
      </c>
      <c r="J1841">
        <f t="shared" si="230"/>
        <v>0</v>
      </c>
      <c r="K1841">
        <f>J1841*Weighting!$W$17</f>
        <v>0</v>
      </c>
      <c r="M1841" s="14"/>
    </row>
    <row r="1842" spans="1:25" x14ac:dyDescent="0.55000000000000004">
      <c r="A1842" s="32" t="str">
        <f>IF(Weighting!$P$18&gt;0,B1842,"")</f>
        <v/>
      </c>
      <c r="B1842" t="e">
        <f>Weighting!$C$18</f>
        <v>#DIV/0!</v>
      </c>
      <c r="C1842" t="e">
        <f>Weighting!$F$18</f>
        <v>#NUM!</v>
      </c>
      <c r="D1842" t="e">
        <f>IF(C1842=1,'Data Transformation'!$G$3+0.5*'Data Transformation'!$W$25,IF(C1843=1,D1843-'Data Transformation'!$W$25,FALSE))</f>
        <v>#NUM!</v>
      </c>
      <c r="E1842">
        <f t="array" ref="E1842">IF(ISLOGICAL(D1842),"",FREQUENCY(IF('Data Transformation'!$B$425:$B$8425='Bin Analysis'!$B1827,'Data Transformation'!$G$425:$G$8425),D1842))</f>
        <v>2001</v>
      </c>
      <c r="F1842">
        <f t="shared" si="228"/>
        <v>0</v>
      </c>
      <c r="G1842">
        <f>Weighting!$H$18</f>
        <v>0</v>
      </c>
      <c r="H1842">
        <f t="array" ref="H1842">FREQUENCY(IF('Data Transformation'!$B$4:$B$8425=B1827,'Data Transformation'!$G$4:$G$8425),'Bin Analysis'!$B1842)</f>
        <v>2073</v>
      </c>
      <c r="I1842">
        <f t="shared" si="229"/>
        <v>0</v>
      </c>
      <c r="J1842">
        <f t="shared" si="230"/>
        <v>0</v>
      </c>
      <c r="K1842">
        <f>J1842*Weighting!$W$18</f>
        <v>0</v>
      </c>
      <c r="M1842" s="14"/>
    </row>
    <row r="1843" spans="1:25" x14ac:dyDescent="0.55000000000000004">
      <c r="A1843" s="32" t="str">
        <f>IF(Weighting!$P$19&gt;0,B1843,"")</f>
        <v/>
      </c>
      <c r="B1843" t="e">
        <f>Weighting!$C$19</f>
        <v>#DIV/0!</v>
      </c>
      <c r="C1843" t="e">
        <f>Weighting!$F$19</f>
        <v>#NUM!</v>
      </c>
      <c r="D1843" t="e">
        <f>IF(C1843=1,'Data Transformation'!$G$3+0.5*'Data Transformation'!$W$25,IF(C1844=1,D1844-'Data Transformation'!$W$25,FALSE))</f>
        <v>#NUM!</v>
      </c>
      <c r="E1843">
        <f t="array" ref="E1843">IF(ISLOGICAL(D1843),"",FREQUENCY(IF('Data Transformation'!$B$425:$B$8425='Bin Analysis'!$B1827,'Data Transformation'!$G$425:$G$8425),D1843))</f>
        <v>2001</v>
      </c>
      <c r="F1843">
        <f t="shared" si="228"/>
        <v>0</v>
      </c>
      <c r="G1843">
        <f>Weighting!$H$19</f>
        <v>0</v>
      </c>
      <c r="H1843">
        <f t="array" ref="H1843">FREQUENCY(IF('Data Transformation'!$B$4:$B$8425=B1827,'Data Transformation'!$G$4:$G$8425),'Bin Analysis'!$B1843)</f>
        <v>2073</v>
      </c>
      <c r="I1843">
        <f t="shared" si="229"/>
        <v>0</v>
      </c>
      <c r="J1843">
        <f t="shared" si="230"/>
        <v>0</v>
      </c>
      <c r="K1843">
        <f>J1843*Weighting!$W$19</f>
        <v>0</v>
      </c>
      <c r="M1843" s="14"/>
    </row>
    <row r="1844" spans="1:25" x14ac:dyDescent="0.55000000000000004">
      <c r="A1844" s="32" t="str">
        <f>IF(Weighting!$P$20&gt;0,B1844,"")</f>
        <v/>
      </c>
      <c r="B1844" t="e">
        <f>Weighting!$C$20</f>
        <v>#DIV/0!</v>
      </c>
      <c r="C1844" t="e">
        <f>Weighting!$F$20</f>
        <v>#NUM!</v>
      </c>
      <c r="D1844" t="e">
        <f>IF(C1844=1,'Data Transformation'!$G$3+0.5*'Data Transformation'!$W$25,IF(C1845=1,D1845-'Data Transformation'!$W$25,FALSE))</f>
        <v>#NUM!</v>
      </c>
      <c r="E1844">
        <f t="array" ref="E1844">IF(ISLOGICAL(D1844),"",FREQUENCY(IF('Data Transformation'!$B$425:$B$8425='Bin Analysis'!$B1827,'Data Transformation'!$G$425:$G$8425),D1844))</f>
        <v>2001</v>
      </c>
      <c r="F1844">
        <f t="shared" si="228"/>
        <v>0</v>
      </c>
      <c r="G1844">
        <f>Weighting!$H$20</f>
        <v>0</v>
      </c>
      <c r="H1844">
        <f t="array" ref="H1844">FREQUENCY(IF('Data Transformation'!$B$4:$B$8425=B1827,'Data Transformation'!$G$4:$G$8425),'Bin Analysis'!$B1844)</f>
        <v>2073</v>
      </c>
      <c r="I1844">
        <f t="shared" si="229"/>
        <v>0</v>
      </c>
      <c r="J1844">
        <f t="shared" si="230"/>
        <v>0</v>
      </c>
      <c r="K1844">
        <f>J1844*Weighting!$W$20</f>
        <v>0</v>
      </c>
      <c r="M1844" s="14"/>
    </row>
    <row r="1845" spans="1:25" x14ac:dyDescent="0.55000000000000004">
      <c r="A1845" s="32" t="str">
        <f>IF(Weighting!$P$21&gt;0,B1845,"")</f>
        <v/>
      </c>
      <c r="B1845" t="e">
        <f>Weighting!$C$21</f>
        <v>#DIV/0!</v>
      </c>
      <c r="C1845" t="e">
        <f>Weighting!$F$21</f>
        <v>#NUM!</v>
      </c>
      <c r="D1845" t="e">
        <f>IF(C1845=1,'Data Transformation'!$G$3+0.5*'Data Transformation'!$W$25,IF(C1846=1,D1846-'Data Transformation'!$W$25,FALSE))</f>
        <v>#NUM!</v>
      </c>
      <c r="E1845">
        <f t="array" ref="E1845">IF(ISLOGICAL(D1845),"",FREQUENCY(IF('Data Transformation'!$B$425:$B$8425='Bin Analysis'!$B1827,'Data Transformation'!$G$425:$G$8425),D1845))</f>
        <v>2001</v>
      </c>
      <c r="F1845">
        <f t="shared" si="228"/>
        <v>0</v>
      </c>
      <c r="G1845">
        <f>Weighting!$H$21</f>
        <v>0</v>
      </c>
      <c r="H1845">
        <f t="array" ref="H1845">FREQUENCY(IF('Data Transformation'!$B$4:$B$8425=B1827,'Data Transformation'!$G$4:$G$8425),'Bin Analysis'!$B1845)</f>
        <v>2073</v>
      </c>
      <c r="I1845">
        <f t="shared" si="229"/>
        <v>0</v>
      </c>
      <c r="J1845">
        <f t="shared" si="230"/>
        <v>0</v>
      </c>
      <c r="K1845">
        <f>J1845*Weighting!$W$21</f>
        <v>0</v>
      </c>
      <c r="M1845" s="14"/>
    </row>
    <row r="1846" spans="1:25" x14ac:dyDescent="0.55000000000000004">
      <c r="A1846" s="32" t="str">
        <f>IF(Weighting!$P$22&gt;0,B1846,"")</f>
        <v/>
      </c>
      <c r="B1846" t="e">
        <f>Weighting!$C$22</f>
        <v>#DIV/0!</v>
      </c>
      <c r="C1846" t="e">
        <f>Weighting!$F$22</f>
        <v>#NUM!</v>
      </c>
      <c r="D1846" t="e">
        <f>IF(C1846=1,'Data Transformation'!$G$3+0.5*'Data Transformation'!$W$25,IF(C1847=1,D1847-'Data Transformation'!$W$25,FALSE))</f>
        <v>#NUM!</v>
      </c>
      <c r="E1846">
        <f t="array" ref="E1846">IF(ISLOGICAL(D1846),"",FREQUENCY(IF('Data Transformation'!$B$425:$B$8425='Bin Analysis'!$B1827,'Data Transformation'!$G$425:$G$8425),D1846))</f>
        <v>2001</v>
      </c>
      <c r="F1846">
        <f t="shared" si="228"/>
        <v>0</v>
      </c>
      <c r="G1846">
        <f>Weighting!$H$22</f>
        <v>0</v>
      </c>
      <c r="H1846">
        <f t="array" ref="H1846">FREQUENCY(IF('Data Transformation'!$B$4:$B$8425=B1827,'Data Transformation'!$G$4:$G$8425),'Bin Analysis'!$B1846)</f>
        <v>2073</v>
      </c>
      <c r="I1846">
        <f t="shared" si="229"/>
        <v>0</v>
      </c>
      <c r="J1846">
        <f t="shared" si="230"/>
        <v>0</v>
      </c>
      <c r="K1846">
        <f>J1846*Weighting!$W$22</f>
        <v>0</v>
      </c>
      <c r="M1846" s="14"/>
    </row>
    <row r="1847" spans="1:25" x14ac:dyDescent="0.55000000000000004">
      <c r="A1847" s="32" t="str">
        <f>IF(Weighting!$P$23&gt;0,B1847,"")</f>
        <v/>
      </c>
      <c r="B1847" t="e">
        <f>Weighting!$C$23</f>
        <v>#DIV/0!</v>
      </c>
      <c r="C1847" t="e">
        <f>Weighting!$F$23</f>
        <v>#NUM!</v>
      </c>
      <c r="D1847" t="e">
        <f>IF(C1847=1,'Data Transformation'!$G$3+0.5*'Data Transformation'!$W$25,IF(C1848=1,D1848-'Data Transformation'!$W$25,FALSE))</f>
        <v>#NUM!</v>
      </c>
      <c r="E1847">
        <f t="array" ref="E1847">IF(ISLOGICAL(D1847),"",FREQUENCY(IF('Data Transformation'!$B$425:$B$8425='Bin Analysis'!$B1827,'Data Transformation'!$G$425:$G$8425),D1847))</f>
        <v>2001</v>
      </c>
      <c r="F1847">
        <f t="shared" si="228"/>
        <v>0</v>
      </c>
      <c r="G1847">
        <f>Weighting!$H$23</f>
        <v>0</v>
      </c>
      <c r="H1847">
        <f t="array" ref="H1847">FREQUENCY(IF('Data Transformation'!$B$4:$B$8425=B1827,'Data Transformation'!$G$4:$G$8425),'Bin Analysis'!$B1847)</f>
        <v>2073</v>
      </c>
      <c r="I1847">
        <f t="shared" si="229"/>
        <v>0</v>
      </c>
      <c r="J1847">
        <f t="shared" si="230"/>
        <v>0</v>
      </c>
      <c r="K1847">
        <f>J1847*Weighting!$W$23</f>
        <v>0</v>
      </c>
      <c r="M1847" s="14"/>
    </row>
    <row r="1848" spans="1:25" x14ac:dyDescent="0.55000000000000004">
      <c r="A1848" s="32" t="str">
        <f>IF(Weighting!$P$24&gt;0,B1848,"")</f>
        <v/>
      </c>
      <c r="B1848" t="e">
        <f>Weighting!$C$24</f>
        <v>#DIV/0!</v>
      </c>
      <c r="C1848" t="e">
        <f>Weighting!$F$24</f>
        <v>#NUM!</v>
      </c>
      <c r="D1848" t="e">
        <f>IF(C1848=1,'Data Transformation'!$G$3+0.5*'Data Transformation'!$W$25,IF(C1849=1,D1849-'Data Transformation'!$W$25,FALSE))</f>
        <v>#NUM!</v>
      </c>
      <c r="E1848">
        <f t="array" ref="E1848">IF(ISLOGICAL(D1848),"",FREQUENCY(IF('Data Transformation'!$B$425:$B$8425='Bin Analysis'!$B1827,'Data Transformation'!$G$425:$G$8425),D1848))</f>
        <v>2001</v>
      </c>
      <c r="F1848">
        <f t="shared" si="228"/>
        <v>0</v>
      </c>
      <c r="G1848">
        <f>Weighting!$H$24</f>
        <v>0</v>
      </c>
      <c r="H1848">
        <f t="array" ref="H1848">FREQUENCY(IF('Data Transformation'!$B$4:$B$8425=B1827,'Data Transformation'!$G$4:$G$8425),'Bin Analysis'!$B1848)</f>
        <v>2073</v>
      </c>
      <c r="I1848">
        <f t="shared" si="229"/>
        <v>0</v>
      </c>
      <c r="J1848">
        <f t="shared" si="230"/>
        <v>0</v>
      </c>
      <c r="K1848">
        <f>J1848*Weighting!$W$24</f>
        <v>0</v>
      </c>
      <c r="M1848" s="14"/>
    </row>
    <row r="1849" spans="1:25" x14ac:dyDescent="0.55000000000000004">
      <c r="A1849" s="32" t="str">
        <f>IF(Weighting!$P$25&gt;0,B1849,"")</f>
        <v/>
      </c>
      <c r="B1849" t="e">
        <f>Weighting!$C$25</f>
        <v>#DIV/0!</v>
      </c>
      <c r="C1849" t="e">
        <f>Weighting!$F$25</f>
        <v>#NUM!</v>
      </c>
      <c r="D1849" t="e">
        <f>IF(C1849=1,'Data Transformation'!$G$3+0.5*'Data Transformation'!$W$25,IF(C1850=1,D1850-'Data Transformation'!$W$25,FALSE))</f>
        <v>#NUM!</v>
      </c>
      <c r="E1849">
        <f t="array" ref="E1849">IF(ISLOGICAL(D1849),"",FREQUENCY(IF('Data Transformation'!$B$425:$B$8425='Bin Analysis'!$B1827,'Data Transformation'!$G$425:$G$8425),D1849))</f>
        <v>2001</v>
      </c>
      <c r="F1849">
        <f t="shared" si="228"/>
        <v>0</v>
      </c>
      <c r="G1849">
        <f>Weighting!$H$25</f>
        <v>0</v>
      </c>
      <c r="H1849">
        <f t="array" ref="H1849">FREQUENCY(IF('Data Transformation'!$B$4:$B$8425=B1827,'Data Transformation'!$G$4:$G$8425),'Bin Analysis'!$B1849)</f>
        <v>2073</v>
      </c>
      <c r="I1849">
        <f t="shared" si="229"/>
        <v>0</v>
      </c>
      <c r="J1849">
        <f t="shared" si="230"/>
        <v>0</v>
      </c>
      <c r="K1849">
        <f>J1849*Weighting!$W$25</f>
        <v>0</v>
      </c>
      <c r="M1849" s="14"/>
    </row>
    <row r="1850" spans="1:25" x14ac:dyDescent="0.55000000000000004">
      <c r="O1850"/>
      <c r="P1850"/>
      <c r="Q1850"/>
      <c r="R1850"/>
    </row>
    <row r="1851" spans="1:25" ht="23.35" x14ac:dyDescent="0.8">
      <c r="A1851" s="21" t="s">
        <v>0</v>
      </c>
      <c r="B1851" s="21" t="str">
        <f>IFERROR(VLOOKUP(C1851,'Data Transformation'!$L$6:$M$426,2,FALSE),"")</f>
        <v/>
      </c>
      <c r="C1851" s="21">
        <f>C1827+1</f>
        <v>77</v>
      </c>
      <c r="D1851" s="21"/>
      <c r="E1851" s="21"/>
      <c r="F1851" s="21"/>
      <c r="G1851" s="21"/>
      <c r="H1851" s="22"/>
      <c r="I1851" s="22"/>
      <c r="J1851" s="22"/>
      <c r="K1851" s="21"/>
      <c r="L1851" s="21" t="str">
        <f>B1851</f>
        <v/>
      </c>
      <c r="M1851" s="23" t="e">
        <f>INDEX('Data Transformation'!$O$4:$O$424,MATCH($B1851,'Data Transformation'!$M$4:$M$424,0),MATCH($M$2,'Data Transformation'!$O$3,0))</f>
        <v>#N/A</v>
      </c>
      <c r="N1851" s="27" t="e">
        <f>IF('Input and Summary Results'!$J$16="minimum",'Bin Analysis'!X1852/(M1851-1),'Bin Analysis'!Y1851/('Bin Analysis'!M1851-1))</f>
        <v>#N/A</v>
      </c>
      <c r="O1851" s="27" t="e">
        <f>IF(M1851=FALSE,NA(),(VLOOKUP(1,C1854:K1873,4,FALSE))/(M1851-1))</f>
        <v>#N/A</v>
      </c>
      <c r="P1851" s="27" t="e">
        <f>IF(M1851=FALSE,NA(),SUM(J1854:J1873)/Weighting!$S$5)</f>
        <v>#N/A</v>
      </c>
      <c r="Q1851" s="27" t="e">
        <f>IF(M1851=FALSE,NA(),SUM(K1854:K1873)/Weighting!$S$6)</f>
        <v>#N/A</v>
      </c>
      <c r="R1851" s="27" t="e">
        <f>IF(M1851=FALSE,NA(),(VLOOKUP(1,G1854:K1873,3,FALSE))/(M1851-1))</f>
        <v>#N/A</v>
      </c>
      <c r="S1851" s="22" t="e">
        <f>IF(M1851=FALSE,NA(),IF(SUM(J1854:J1873)=2,"yes","no"))</f>
        <v>#N/A</v>
      </c>
      <c r="X1851" s="2" cm="2">
        <f t="array" ref="X1851:X1852">FREQUENCY(IF('Data Transformation'!$B$425:$B$6424='Bin Analysis'!L1851,'Data Transformation'!$G$425:$G$6424),'Data Transformation'!$U$11)</f>
        <v>0</v>
      </c>
      <c r="Y1851" s="2" cm="2">
        <f t="array" ref="Y1851:Y1852">FREQUENCY(IF('Data Transformation'!$B$425:$B$6424='Bin Analysis'!L1851,'Data Transformation'!$G$425:$G$6424),'Data Transformation'!$U$12)</f>
        <v>0</v>
      </c>
    </row>
    <row r="1852" spans="1:25" x14ac:dyDescent="0.55000000000000004">
      <c r="A1852" s="14" t="s">
        <v>67</v>
      </c>
      <c r="B1852" t="s">
        <v>47</v>
      </c>
      <c r="C1852" t="s">
        <v>5</v>
      </c>
      <c r="D1852" t="s">
        <v>100</v>
      </c>
      <c r="E1852" t="s">
        <v>101</v>
      </c>
      <c r="F1852" t="s">
        <v>102</v>
      </c>
      <c r="G1852" t="s">
        <v>70</v>
      </c>
      <c r="H1852" t="s">
        <v>31</v>
      </c>
      <c r="I1852" t="s">
        <v>32</v>
      </c>
      <c r="J1852" t="s">
        <v>46</v>
      </c>
      <c r="K1852" s="14" t="s">
        <v>45</v>
      </c>
      <c r="M1852" s="14"/>
      <c r="X1852" s="2">
        <v>0</v>
      </c>
      <c r="Y1852" s="2">
        <v>0</v>
      </c>
    </row>
    <row r="1853" spans="1:25" x14ac:dyDescent="0.55000000000000004">
      <c r="A1853" s="32"/>
      <c r="D1853" t="e">
        <f>IF(C1853=1,'Data Transformation'!$G$3+0.5*'Data Transformation'!$W$25,IF(C1854=1,D1854-'Data Transformation'!$W$25,FALSE))</f>
        <v>#NUM!</v>
      </c>
      <c r="E1853">
        <f t="array" ref="E1853">IF(ISLOGICAL(D1853),"",FREQUENCY(IF('Data Transformation'!$B$425:$B$8425='Bin Analysis'!$B1851,'Data Transformation'!$G$425:$G$8425),D1853))</f>
        <v>2001</v>
      </c>
      <c r="F1853" t="e">
        <f>IF(ISLOGICAL(D1853),"",E1853-E1852)</f>
        <v>#VALUE!</v>
      </c>
      <c r="M1853" s="14"/>
    </row>
    <row r="1854" spans="1:25" x14ac:dyDescent="0.55000000000000004">
      <c r="A1854" s="32" t="e">
        <f>IF(Weighting!$P$6&gt;0,B1854,"")</f>
        <v>#NUM!</v>
      </c>
      <c r="B1854" t="e">
        <f>Weighting!$C$6</f>
        <v>#DIV/0!</v>
      </c>
      <c r="C1854" t="e">
        <f>Weighting!$F$6</f>
        <v>#NUM!</v>
      </c>
      <c r="D1854" t="e">
        <f>IF(C1854=1,'Data Transformation'!$G$3+0.5*'Data Transformation'!$W$25,IF(C1855=1,D1855-'Data Transformation'!$W$25,FALSE))</f>
        <v>#NUM!</v>
      </c>
      <c r="E1854">
        <f t="array" ref="E1854">IF(ISLOGICAL(D1854),"",FREQUENCY(IF('Data Transformation'!$B$425:$B$8425='Bin Analysis'!$B1851,'Data Transformation'!$G$425:$G$8425),D1854))</f>
        <v>2001</v>
      </c>
      <c r="F1854">
        <f>IF(ISLOGICAL(D1854),"",E1854-E1853)</f>
        <v>0</v>
      </c>
      <c r="G1854">
        <f>Weighting!$H$6</f>
        <v>1</v>
      </c>
      <c r="H1854">
        <f t="array" ref="H1854">FREQUENCY(IF('Data Transformation'!$B$4:$B$8425=B1851,'Data Transformation'!$G$4:$G$8425),'Bin Analysis'!$B1854)</f>
        <v>2073</v>
      </c>
      <c r="I1854">
        <f>H1854-H1853</f>
        <v>2073</v>
      </c>
      <c r="J1854">
        <f>IF(I1854=0,0,1)</f>
        <v>1</v>
      </c>
      <c r="K1854" t="e">
        <f>J1854*Weighting!$W$6</f>
        <v>#NUM!</v>
      </c>
      <c r="M1854" s="14"/>
    </row>
    <row r="1855" spans="1:25" x14ac:dyDescent="0.55000000000000004">
      <c r="A1855" s="32" t="str">
        <f>IF(Weighting!$P$7&gt;0,B1855,"")</f>
        <v/>
      </c>
      <c r="B1855" t="e">
        <f>Weighting!$C$7</f>
        <v>#DIV/0!</v>
      </c>
      <c r="C1855" t="e">
        <f>Weighting!$F$7</f>
        <v>#NUM!</v>
      </c>
      <c r="D1855" t="e">
        <f>IF(C1855=1,'Data Transformation'!$G$3+0.5*'Data Transformation'!$W$25,IF(C1856=1,D1856-'Data Transformation'!$W$25,FALSE))</f>
        <v>#NUM!</v>
      </c>
      <c r="E1855">
        <f t="array" ref="E1855">IF(ISLOGICAL(D1855),"",FREQUENCY(IF('Data Transformation'!$B$425:$B$8425='Bin Analysis'!$B1851,'Data Transformation'!$G$425:$G$8425),D1855))</f>
        <v>2001</v>
      </c>
      <c r="F1855">
        <f t="shared" ref="F1855:F1873" si="231">IF(ISLOGICAL(D1855),"",E1855-E1854)</f>
        <v>0</v>
      </c>
      <c r="G1855">
        <f>Weighting!$H$7</f>
        <v>0</v>
      </c>
      <c r="H1855">
        <f t="array" ref="H1855">FREQUENCY(IF('Data Transformation'!$B$4:$B$8425=B1851,'Data Transformation'!$G$4:$G$8425),'Bin Analysis'!$B1855)</f>
        <v>2073</v>
      </c>
      <c r="I1855">
        <f t="shared" ref="I1855:I1873" si="232">H1855-H1854</f>
        <v>0</v>
      </c>
      <c r="J1855">
        <f>IF(I1855=0,0,1)</f>
        <v>0</v>
      </c>
      <c r="K1855">
        <f>J1855*Weighting!$W$7</f>
        <v>0</v>
      </c>
      <c r="M1855" s="14"/>
    </row>
    <row r="1856" spans="1:25" x14ac:dyDescent="0.55000000000000004">
      <c r="A1856" s="32" t="str">
        <f>IF(Weighting!$P$8&gt;0,B1856,"")</f>
        <v/>
      </c>
      <c r="B1856" t="e">
        <f>Weighting!$C$8</f>
        <v>#DIV/0!</v>
      </c>
      <c r="C1856" t="e">
        <f>Weighting!$F$8</f>
        <v>#NUM!</v>
      </c>
      <c r="D1856" t="e">
        <f>IF(C1856=1,'Data Transformation'!$G$3+0.5*'Data Transformation'!$W$25,IF(C1857=1,D1857-'Data Transformation'!$W$25,FALSE))</f>
        <v>#NUM!</v>
      </c>
      <c r="E1856">
        <f t="array" ref="E1856">IF(ISLOGICAL(D1856),"",FREQUENCY(IF('Data Transformation'!$B$425:$B$8425='Bin Analysis'!$B1851,'Data Transformation'!$G$425:$G$8425),D1856))</f>
        <v>2001</v>
      </c>
      <c r="F1856">
        <f t="shared" si="231"/>
        <v>0</v>
      </c>
      <c r="G1856">
        <f>Weighting!$H$8</f>
        <v>0</v>
      </c>
      <c r="H1856">
        <f t="array" ref="H1856">FREQUENCY(IF('Data Transformation'!$B$4:$B$8425=B1851,'Data Transformation'!$G$4:$G$8425),'Bin Analysis'!$B1856)</f>
        <v>2073</v>
      </c>
      <c r="I1856">
        <f t="shared" si="232"/>
        <v>0</v>
      </c>
      <c r="J1856">
        <f t="shared" ref="J1856:J1873" si="233">IF(I1856=0,0,1)</f>
        <v>0</v>
      </c>
      <c r="K1856">
        <f>J1856*Weighting!$W$8</f>
        <v>0</v>
      </c>
      <c r="M1856" s="14"/>
    </row>
    <row r="1857" spans="1:13" x14ac:dyDescent="0.55000000000000004">
      <c r="A1857" s="32" t="str">
        <f>IF(Weighting!$P$9&gt;0,B1857,"")</f>
        <v/>
      </c>
      <c r="B1857" s="50" t="e">
        <f>Weighting!$C$9</f>
        <v>#DIV/0!</v>
      </c>
      <c r="C1857" t="e">
        <f>Weighting!$F$9</f>
        <v>#NUM!</v>
      </c>
      <c r="D1857" t="e">
        <f>IF(C1857=1,'Data Transformation'!$G$3+0.5*'Data Transformation'!$W$25,IF(C1858=1,D1858-'Data Transformation'!$W$25,FALSE))</f>
        <v>#NUM!</v>
      </c>
      <c r="E1857">
        <f t="array" ref="E1857">IF(ISLOGICAL(D1857),"",FREQUENCY(IF('Data Transformation'!$B$425:$B$8425='Bin Analysis'!$B1851,'Data Transformation'!$G$425:$G$8425),D1857))</f>
        <v>2001</v>
      </c>
      <c r="F1857">
        <f t="shared" si="231"/>
        <v>0</v>
      </c>
      <c r="G1857">
        <f>Weighting!$H$9</f>
        <v>0</v>
      </c>
      <c r="H1857">
        <f t="array" ref="H1857">FREQUENCY(IF('Data Transformation'!$B$4:$B$8425=B1851,'Data Transformation'!$G$4:$G$8425),'Bin Analysis'!$B1857)</f>
        <v>2073</v>
      </c>
      <c r="I1857">
        <f t="shared" si="232"/>
        <v>0</v>
      </c>
      <c r="J1857">
        <f t="shared" si="233"/>
        <v>0</v>
      </c>
      <c r="K1857">
        <f>J1857*Weighting!$W$9</f>
        <v>0</v>
      </c>
      <c r="M1857" s="14"/>
    </row>
    <row r="1858" spans="1:13" x14ac:dyDescent="0.55000000000000004">
      <c r="A1858" s="32" t="str">
        <f>IF(Weighting!$P$10&gt;0,B1858,"")</f>
        <v/>
      </c>
      <c r="B1858" t="e">
        <f>Weighting!$C$10</f>
        <v>#DIV/0!</v>
      </c>
      <c r="C1858" t="e">
        <f>Weighting!$F$10</f>
        <v>#NUM!</v>
      </c>
      <c r="D1858" t="e">
        <f>IF(C1858=1,'Data Transformation'!$G$3+0.5*'Data Transformation'!$W$25,IF(C1859=1,D1859-'Data Transformation'!$W$25,FALSE))</f>
        <v>#NUM!</v>
      </c>
      <c r="E1858">
        <f t="array" ref="E1858">IF(ISLOGICAL(D1858),"",FREQUENCY(IF('Data Transformation'!$B$425:$B$8425='Bin Analysis'!$B1851,'Data Transformation'!$G$425:$G$8425),D1858))</f>
        <v>2001</v>
      </c>
      <c r="F1858">
        <f t="shared" si="231"/>
        <v>0</v>
      </c>
      <c r="G1858">
        <f>Weighting!$H$10</f>
        <v>0</v>
      </c>
      <c r="H1858">
        <f t="array" ref="H1858">FREQUENCY(IF('Data Transformation'!$B$4:$B$8425=B1851,'Data Transformation'!$G$4:$G$8425),'Bin Analysis'!$B1858)</f>
        <v>2073</v>
      </c>
      <c r="I1858">
        <f t="shared" si="232"/>
        <v>0</v>
      </c>
      <c r="J1858">
        <f t="shared" si="233"/>
        <v>0</v>
      </c>
      <c r="K1858">
        <f>J1858*Weighting!$W$10</f>
        <v>0</v>
      </c>
      <c r="M1858" s="14"/>
    </row>
    <row r="1859" spans="1:13" x14ac:dyDescent="0.55000000000000004">
      <c r="A1859" s="32" t="str">
        <f>IF(Weighting!$P$11&gt;0,B1859,"")</f>
        <v/>
      </c>
      <c r="B1859" t="e">
        <f>Weighting!$C$11</f>
        <v>#DIV/0!</v>
      </c>
      <c r="C1859" t="e">
        <f>Weighting!$F$11</f>
        <v>#NUM!</v>
      </c>
      <c r="D1859" t="e">
        <f>IF(C1859=1,'Data Transformation'!$G$3+0.5*'Data Transformation'!$W$25,IF(C1860=1,D1860-'Data Transformation'!$W$25,FALSE))</f>
        <v>#NUM!</v>
      </c>
      <c r="E1859">
        <f t="array" ref="E1859">IF(ISLOGICAL(D1859),"",FREQUENCY(IF('Data Transformation'!$B$425:$B$8425='Bin Analysis'!$B1851,'Data Transformation'!$G$425:$G$8425),D1859))</f>
        <v>2001</v>
      </c>
      <c r="F1859">
        <f t="shared" si="231"/>
        <v>0</v>
      </c>
      <c r="G1859">
        <f>Weighting!$H$11</f>
        <v>0</v>
      </c>
      <c r="H1859">
        <f t="array" ref="H1859">FREQUENCY(IF('Data Transformation'!$B$4:$B$8425=B1851,'Data Transformation'!$G$4:$G$8425),'Bin Analysis'!$B1859)</f>
        <v>2073</v>
      </c>
      <c r="I1859">
        <f t="shared" si="232"/>
        <v>0</v>
      </c>
      <c r="J1859">
        <f t="shared" si="233"/>
        <v>0</v>
      </c>
      <c r="K1859">
        <f>J1859*Weighting!$W$11</f>
        <v>0</v>
      </c>
      <c r="M1859" s="14"/>
    </row>
    <row r="1860" spans="1:13" x14ac:dyDescent="0.55000000000000004">
      <c r="A1860" s="32" t="str">
        <f>IF(Weighting!$P$12&gt;0,B1860,"")</f>
        <v/>
      </c>
      <c r="B1860" t="e">
        <f>Weighting!$C$12</f>
        <v>#DIV/0!</v>
      </c>
      <c r="C1860" t="e">
        <f>Weighting!$F$12</f>
        <v>#NUM!</v>
      </c>
      <c r="D1860" t="e">
        <f>IF(C1860=1,'Data Transformation'!$G$3+0.5*'Data Transformation'!$W$25,IF(C1861=1,D1861-'Data Transformation'!$W$25,FALSE))</f>
        <v>#NUM!</v>
      </c>
      <c r="E1860">
        <f t="array" ref="E1860">IF(ISLOGICAL(D1860),"",FREQUENCY(IF('Data Transformation'!$B$425:$B$8425='Bin Analysis'!$B1851,'Data Transformation'!$G$425:$G$8425),D1860))</f>
        <v>2001</v>
      </c>
      <c r="F1860">
        <f t="shared" si="231"/>
        <v>0</v>
      </c>
      <c r="G1860">
        <f>Weighting!$H$12</f>
        <v>0</v>
      </c>
      <c r="H1860">
        <f t="array" ref="H1860">FREQUENCY(IF('Data Transformation'!$B$4:$B$8425=B1851,'Data Transformation'!$G$4:$G$8425),'Bin Analysis'!$B1860)</f>
        <v>2073</v>
      </c>
      <c r="I1860">
        <f t="shared" si="232"/>
        <v>0</v>
      </c>
      <c r="J1860">
        <f t="shared" si="233"/>
        <v>0</v>
      </c>
      <c r="K1860">
        <f>J1860*Weighting!$W$12</f>
        <v>0</v>
      </c>
      <c r="M1860" s="14"/>
    </row>
    <row r="1861" spans="1:13" x14ac:dyDescent="0.55000000000000004">
      <c r="A1861" s="32" t="str">
        <f>IF(Weighting!$P$13&gt;0,B1861,"")</f>
        <v/>
      </c>
      <c r="B1861" t="e">
        <f>Weighting!$C$13</f>
        <v>#DIV/0!</v>
      </c>
      <c r="C1861" t="e">
        <f>Weighting!$F$13</f>
        <v>#NUM!</v>
      </c>
      <c r="D1861" t="e">
        <f>IF(C1861=1,'Data Transformation'!$G$3+0.5*'Data Transformation'!$W$25,IF(C1862=1,D1862-'Data Transformation'!$W$25,FALSE))</f>
        <v>#NUM!</v>
      </c>
      <c r="E1861">
        <f t="array" ref="E1861">IF(ISLOGICAL(D1861),"",FREQUENCY(IF('Data Transformation'!$B$425:$B$8425='Bin Analysis'!$B1851,'Data Transformation'!$G$425:$G$8425),D1861))</f>
        <v>2001</v>
      </c>
      <c r="F1861">
        <f t="shared" si="231"/>
        <v>0</v>
      </c>
      <c r="G1861">
        <f>Weighting!$H$13</f>
        <v>0</v>
      </c>
      <c r="H1861">
        <f t="array" ref="H1861">FREQUENCY(IF('Data Transformation'!$B$4:$B$8425=B1851,'Data Transformation'!$G$4:$G$8425),'Bin Analysis'!$B1861)</f>
        <v>2073</v>
      </c>
      <c r="I1861">
        <f t="shared" si="232"/>
        <v>0</v>
      </c>
      <c r="J1861">
        <f t="shared" si="233"/>
        <v>0</v>
      </c>
      <c r="K1861">
        <f>J1861*Weighting!$W$13</f>
        <v>0</v>
      </c>
      <c r="M1861" s="14"/>
    </row>
    <row r="1862" spans="1:13" x14ac:dyDescent="0.55000000000000004">
      <c r="A1862" s="32" t="str">
        <f>IF(Weighting!$P$14&gt;0,B1862,"")</f>
        <v/>
      </c>
      <c r="B1862" t="e">
        <f>Weighting!$C$14</f>
        <v>#DIV/0!</v>
      </c>
      <c r="C1862" t="e">
        <f>Weighting!$F$14</f>
        <v>#NUM!</v>
      </c>
      <c r="D1862" t="e">
        <f>IF(C1862=1,'Data Transformation'!$G$3+0.5*'Data Transformation'!$W$25,IF(C1863=1,D1863-'Data Transformation'!$W$25,FALSE))</f>
        <v>#NUM!</v>
      </c>
      <c r="E1862">
        <f t="array" ref="E1862">IF(ISLOGICAL(D1862),"",FREQUENCY(IF('Data Transformation'!$B$425:$B$8425='Bin Analysis'!$B1851,'Data Transformation'!$G$425:$G$8425),D1862))</f>
        <v>2001</v>
      </c>
      <c r="F1862">
        <f t="shared" si="231"/>
        <v>0</v>
      </c>
      <c r="G1862">
        <f>Weighting!$H$14</f>
        <v>0</v>
      </c>
      <c r="H1862">
        <f t="array" ref="H1862">FREQUENCY(IF('Data Transformation'!$B$4:$B$8425=B1851,'Data Transformation'!$G$4:$G$8425),'Bin Analysis'!$B1862)</f>
        <v>2073</v>
      </c>
      <c r="I1862">
        <f t="shared" si="232"/>
        <v>0</v>
      </c>
      <c r="J1862">
        <f t="shared" si="233"/>
        <v>0</v>
      </c>
      <c r="K1862">
        <f>J1862*Weighting!$W$14</f>
        <v>0</v>
      </c>
      <c r="M1862" s="14"/>
    </row>
    <row r="1863" spans="1:13" x14ac:dyDescent="0.55000000000000004">
      <c r="A1863" s="32" t="str">
        <f>IF(Weighting!$P$15&gt;0,B1863,"")</f>
        <v/>
      </c>
      <c r="B1863" t="e">
        <f>Weighting!$C$15</f>
        <v>#DIV/0!</v>
      </c>
      <c r="C1863" t="e">
        <f>Weighting!$F$15</f>
        <v>#NUM!</v>
      </c>
      <c r="D1863" t="e">
        <f>IF(C1863=1,'Data Transformation'!$G$3+0.5*'Data Transformation'!$W$25,IF(C1864=1,D1864-'Data Transformation'!$W$25,FALSE))</f>
        <v>#NUM!</v>
      </c>
      <c r="E1863">
        <f t="array" ref="E1863">IF(ISLOGICAL(D1863),"",FREQUENCY(IF('Data Transformation'!$B$425:$B$8425='Bin Analysis'!$B1851,'Data Transformation'!$G$425:$G$8425),D1863))</f>
        <v>2001</v>
      </c>
      <c r="F1863">
        <f t="shared" si="231"/>
        <v>0</v>
      </c>
      <c r="G1863">
        <f>Weighting!$H$15</f>
        <v>0</v>
      </c>
      <c r="H1863">
        <f t="array" ref="H1863">FREQUENCY(IF('Data Transformation'!$B$4:$B$8425=B1851,'Data Transformation'!$G$4:$G$8425),'Bin Analysis'!$B1863)</f>
        <v>2073</v>
      </c>
      <c r="I1863">
        <f t="shared" si="232"/>
        <v>0</v>
      </c>
      <c r="J1863">
        <f t="shared" si="233"/>
        <v>0</v>
      </c>
      <c r="K1863">
        <f>J1863*Weighting!$W$15</f>
        <v>0</v>
      </c>
      <c r="M1863" s="14"/>
    </row>
    <row r="1864" spans="1:13" x14ac:dyDescent="0.55000000000000004">
      <c r="A1864" s="32" t="str">
        <f>IF(Weighting!$P$16&gt;0,B1864,"")</f>
        <v/>
      </c>
      <c r="B1864" t="e">
        <f>Weighting!$C$16</f>
        <v>#DIV/0!</v>
      </c>
      <c r="C1864" t="e">
        <f>Weighting!$F$16</f>
        <v>#NUM!</v>
      </c>
      <c r="D1864" t="e">
        <f>IF(C1864=1,'Data Transformation'!$G$3+0.5*'Data Transformation'!$W$25,IF(C1865=1,D1865-'Data Transformation'!$W$25,FALSE))</f>
        <v>#NUM!</v>
      </c>
      <c r="E1864">
        <f t="array" ref="E1864">IF(ISLOGICAL(D1864),"",FREQUENCY(IF('Data Transformation'!$B$425:$B$8425='Bin Analysis'!$B1851,'Data Transformation'!$G$425:$G$8425),D1864))</f>
        <v>2001</v>
      </c>
      <c r="F1864">
        <f t="shared" si="231"/>
        <v>0</v>
      </c>
      <c r="G1864">
        <f>Weighting!$H$16</f>
        <v>0</v>
      </c>
      <c r="H1864">
        <f t="array" ref="H1864">FREQUENCY(IF('Data Transformation'!$B$4:$B$8425=B1851,'Data Transformation'!$G$4:$G$8425),'Bin Analysis'!$B1864)</f>
        <v>2073</v>
      </c>
      <c r="I1864">
        <f t="shared" si="232"/>
        <v>0</v>
      </c>
      <c r="J1864">
        <f t="shared" si="233"/>
        <v>0</v>
      </c>
      <c r="K1864">
        <f>J1864*Weighting!$W$16</f>
        <v>0</v>
      </c>
      <c r="M1864" s="14"/>
    </row>
    <row r="1865" spans="1:13" x14ac:dyDescent="0.55000000000000004">
      <c r="A1865" s="32" t="str">
        <f>IF(Weighting!$P$17&gt;0,B1865,"")</f>
        <v/>
      </c>
      <c r="B1865" t="e">
        <f>Weighting!$C$17</f>
        <v>#DIV/0!</v>
      </c>
      <c r="C1865" t="e">
        <f>Weighting!$F$17</f>
        <v>#NUM!</v>
      </c>
      <c r="D1865" t="e">
        <f>IF(C1865=1,'Data Transformation'!$G$3+0.5*'Data Transformation'!$W$25,IF(C1866=1,D1866-'Data Transformation'!$W$25,FALSE))</f>
        <v>#NUM!</v>
      </c>
      <c r="E1865">
        <f t="array" ref="E1865">IF(ISLOGICAL(D1865),"",FREQUENCY(IF('Data Transformation'!$B$425:$B$8425='Bin Analysis'!$B1851,'Data Transformation'!$G$425:$G$8425),D1865))</f>
        <v>2001</v>
      </c>
      <c r="F1865">
        <f t="shared" si="231"/>
        <v>0</v>
      </c>
      <c r="G1865">
        <f>Weighting!$H$17</f>
        <v>0</v>
      </c>
      <c r="H1865">
        <f t="array" ref="H1865">FREQUENCY(IF('Data Transformation'!$B$4:$B$8425=B1851,'Data Transformation'!$G$4:$G$8425),'Bin Analysis'!$B1865)</f>
        <v>2073</v>
      </c>
      <c r="I1865">
        <f t="shared" si="232"/>
        <v>0</v>
      </c>
      <c r="J1865">
        <f t="shared" si="233"/>
        <v>0</v>
      </c>
      <c r="K1865">
        <f>J1865*Weighting!$W$17</f>
        <v>0</v>
      </c>
      <c r="M1865" s="14"/>
    </row>
    <row r="1866" spans="1:13" x14ac:dyDescent="0.55000000000000004">
      <c r="A1866" s="32" t="str">
        <f>IF(Weighting!$P$18&gt;0,B1866,"")</f>
        <v/>
      </c>
      <c r="B1866" t="e">
        <f>Weighting!$C$18</f>
        <v>#DIV/0!</v>
      </c>
      <c r="C1866" t="e">
        <f>Weighting!$F$18</f>
        <v>#NUM!</v>
      </c>
      <c r="D1866" t="e">
        <f>IF(C1866=1,'Data Transformation'!$G$3+0.5*'Data Transformation'!$W$25,IF(C1867=1,D1867-'Data Transformation'!$W$25,FALSE))</f>
        <v>#NUM!</v>
      </c>
      <c r="E1866">
        <f t="array" ref="E1866">IF(ISLOGICAL(D1866),"",FREQUENCY(IF('Data Transformation'!$B$425:$B$8425='Bin Analysis'!$B1851,'Data Transformation'!$G$425:$G$8425),D1866))</f>
        <v>2001</v>
      </c>
      <c r="F1866">
        <f t="shared" si="231"/>
        <v>0</v>
      </c>
      <c r="G1866">
        <f>Weighting!$H$18</f>
        <v>0</v>
      </c>
      <c r="H1866">
        <f t="array" ref="H1866">FREQUENCY(IF('Data Transformation'!$B$4:$B$8425=B1851,'Data Transformation'!$G$4:$G$8425),'Bin Analysis'!$B1866)</f>
        <v>2073</v>
      </c>
      <c r="I1866">
        <f t="shared" si="232"/>
        <v>0</v>
      </c>
      <c r="J1866">
        <f t="shared" si="233"/>
        <v>0</v>
      </c>
      <c r="K1866">
        <f>J1866*Weighting!$W$18</f>
        <v>0</v>
      </c>
      <c r="M1866" s="14"/>
    </row>
    <row r="1867" spans="1:13" x14ac:dyDescent="0.55000000000000004">
      <c r="A1867" s="32" t="str">
        <f>IF(Weighting!$P$19&gt;0,B1867,"")</f>
        <v/>
      </c>
      <c r="B1867" t="e">
        <f>Weighting!$C$19</f>
        <v>#DIV/0!</v>
      </c>
      <c r="C1867" t="e">
        <f>Weighting!$F$19</f>
        <v>#NUM!</v>
      </c>
      <c r="D1867" t="e">
        <f>IF(C1867=1,'Data Transformation'!$G$3+0.5*'Data Transformation'!$W$25,IF(C1868=1,D1868-'Data Transformation'!$W$25,FALSE))</f>
        <v>#NUM!</v>
      </c>
      <c r="E1867">
        <f t="array" ref="E1867">IF(ISLOGICAL(D1867),"",FREQUENCY(IF('Data Transformation'!$B$425:$B$8425='Bin Analysis'!$B1851,'Data Transformation'!$G$425:$G$8425),D1867))</f>
        <v>2001</v>
      </c>
      <c r="F1867">
        <f t="shared" si="231"/>
        <v>0</v>
      </c>
      <c r="G1867">
        <f>Weighting!$H$19</f>
        <v>0</v>
      </c>
      <c r="H1867">
        <f t="array" ref="H1867">FREQUENCY(IF('Data Transformation'!$B$4:$B$8425=B1851,'Data Transformation'!$G$4:$G$8425),'Bin Analysis'!$B1867)</f>
        <v>2073</v>
      </c>
      <c r="I1867">
        <f t="shared" si="232"/>
        <v>0</v>
      </c>
      <c r="J1867">
        <f t="shared" si="233"/>
        <v>0</v>
      </c>
      <c r="K1867">
        <f>J1867*Weighting!$W$19</f>
        <v>0</v>
      </c>
      <c r="M1867" s="14"/>
    </row>
    <row r="1868" spans="1:13" x14ac:dyDescent="0.55000000000000004">
      <c r="A1868" s="32" t="str">
        <f>IF(Weighting!$P$20&gt;0,B1868,"")</f>
        <v/>
      </c>
      <c r="B1868" t="e">
        <f>Weighting!$C$20</f>
        <v>#DIV/0!</v>
      </c>
      <c r="C1868" t="e">
        <f>Weighting!$F$20</f>
        <v>#NUM!</v>
      </c>
      <c r="D1868" t="e">
        <f>IF(C1868=1,'Data Transformation'!$G$3+0.5*'Data Transformation'!$W$25,IF(C1869=1,D1869-'Data Transformation'!$W$25,FALSE))</f>
        <v>#NUM!</v>
      </c>
      <c r="E1868">
        <f t="array" ref="E1868">IF(ISLOGICAL(D1868),"",FREQUENCY(IF('Data Transformation'!$B$425:$B$8425='Bin Analysis'!$B1851,'Data Transformation'!$G$425:$G$8425),D1868))</f>
        <v>2001</v>
      </c>
      <c r="F1868">
        <f t="shared" si="231"/>
        <v>0</v>
      </c>
      <c r="G1868">
        <f>Weighting!$H$20</f>
        <v>0</v>
      </c>
      <c r="H1868">
        <f t="array" ref="H1868">FREQUENCY(IF('Data Transformation'!$B$4:$B$8425=B1851,'Data Transformation'!$G$4:$G$8425),'Bin Analysis'!$B1868)</f>
        <v>2073</v>
      </c>
      <c r="I1868">
        <f t="shared" si="232"/>
        <v>0</v>
      </c>
      <c r="J1868">
        <f t="shared" si="233"/>
        <v>0</v>
      </c>
      <c r="K1868">
        <f>J1868*Weighting!$W$20</f>
        <v>0</v>
      </c>
      <c r="M1868" s="14"/>
    </row>
    <row r="1869" spans="1:13" x14ac:dyDescent="0.55000000000000004">
      <c r="A1869" s="32" t="str">
        <f>IF(Weighting!$P$21&gt;0,B1869,"")</f>
        <v/>
      </c>
      <c r="B1869" t="e">
        <f>Weighting!$C$21</f>
        <v>#DIV/0!</v>
      </c>
      <c r="C1869" t="e">
        <f>Weighting!$F$21</f>
        <v>#NUM!</v>
      </c>
      <c r="D1869" t="e">
        <f>IF(C1869=1,'Data Transformation'!$G$3+0.5*'Data Transformation'!$W$25,IF(C1870=1,D1870-'Data Transformation'!$W$25,FALSE))</f>
        <v>#NUM!</v>
      </c>
      <c r="E1869">
        <f t="array" ref="E1869">IF(ISLOGICAL(D1869),"",FREQUENCY(IF('Data Transformation'!$B$425:$B$8425='Bin Analysis'!$B1851,'Data Transformation'!$G$425:$G$8425),D1869))</f>
        <v>2001</v>
      </c>
      <c r="F1869">
        <f t="shared" si="231"/>
        <v>0</v>
      </c>
      <c r="G1869">
        <f>Weighting!$H$21</f>
        <v>0</v>
      </c>
      <c r="H1869">
        <f t="array" ref="H1869">FREQUENCY(IF('Data Transformation'!$B$4:$B$8425=B1851,'Data Transformation'!$G$4:$G$8425),'Bin Analysis'!$B1869)</f>
        <v>2073</v>
      </c>
      <c r="I1869">
        <f t="shared" si="232"/>
        <v>0</v>
      </c>
      <c r="J1869">
        <f t="shared" si="233"/>
        <v>0</v>
      </c>
      <c r="K1869">
        <f>J1869*Weighting!$W$21</f>
        <v>0</v>
      </c>
      <c r="M1869" s="14"/>
    </row>
    <row r="1870" spans="1:13" x14ac:dyDescent="0.55000000000000004">
      <c r="A1870" s="32" t="str">
        <f>IF(Weighting!$P$22&gt;0,B1870,"")</f>
        <v/>
      </c>
      <c r="B1870" t="e">
        <f>Weighting!$C$22</f>
        <v>#DIV/0!</v>
      </c>
      <c r="C1870" t="e">
        <f>Weighting!$F$22</f>
        <v>#NUM!</v>
      </c>
      <c r="D1870" t="e">
        <f>IF(C1870=1,'Data Transformation'!$G$3+0.5*'Data Transformation'!$W$25,IF(C1871=1,D1871-'Data Transformation'!$W$25,FALSE))</f>
        <v>#NUM!</v>
      </c>
      <c r="E1870">
        <f t="array" ref="E1870">IF(ISLOGICAL(D1870),"",FREQUENCY(IF('Data Transformation'!$B$425:$B$8425='Bin Analysis'!$B1851,'Data Transformation'!$G$425:$G$8425),D1870))</f>
        <v>2001</v>
      </c>
      <c r="F1870">
        <f t="shared" si="231"/>
        <v>0</v>
      </c>
      <c r="G1870">
        <f>Weighting!$H$22</f>
        <v>0</v>
      </c>
      <c r="H1870">
        <f t="array" ref="H1870">FREQUENCY(IF('Data Transformation'!$B$4:$B$8425=B1851,'Data Transformation'!$G$4:$G$8425),'Bin Analysis'!$B1870)</f>
        <v>2073</v>
      </c>
      <c r="I1870">
        <f t="shared" si="232"/>
        <v>0</v>
      </c>
      <c r="J1870">
        <f t="shared" si="233"/>
        <v>0</v>
      </c>
      <c r="K1870">
        <f>J1870*Weighting!$W$22</f>
        <v>0</v>
      </c>
      <c r="M1870" s="14"/>
    </row>
    <row r="1871" spans="1:13" x14ac:dyDescent="0.55000000000000004">
      <c r="A1871" s="32" t="str">
        <f>IF(Weighting!$P$23&gt;0,B1871,"")</f>
        <v/>
      </c>
      <c r="B1871" t="e">
        <f>Weighting!$C$23</f>
        <v>#DIV/0!</v>
      </c>
      <c r="C1871" t="e">
        <f>Weighting!$F$23</f>
        <v>#NUM!</v>
      </c>
      <c r="D1871" t="e">
        <f>IF(C1871=1,'Data Transformation'!$G$3+0.5*'Data Transformation'!$W$25,IF(C1872=1,D1872-'Data Transformation'!$W$25,FALSE))</f>
        <v>#NUM!</v>
      </c>
      <c r="E1871">
        <f t="array" ref="E1871">IF(ISLOGICAL(D1871),"",FREQUENCY(IF('Data Transformation'!$B$425:$B$8425='Bin Analysis'!$B1851,'Data Transformation'!$G$425:$G$8425),D1871))</f>
        <v>2001</v>
      </c>
      <c r="F1871">
        <f t="shared" si="231"/>
        <v>0</v>
      </c>
      <c r="G1871">
        <f>Weighting!$H$23</f>
        <v>0</v>
      </c>
      <c r="H1871">
        <f t="array" ref="H1871">FREQUENCY(IF('Data Transformation'!$B$4:$B$8425=B1851,'Data Transformation'!$G$4:$G$8425),'Bin Analysis'!$B1871)</f>
        <v>2073</v>
      </c>
      <c r="I1871">
        <f t="shared" si="232"/>
        <v>0</v>
      </c>
      <c r="J1871">
        <f t="shared" si="233"/>
        <v>0</v>
      </c>
      <c r="K1871">
        <f>J1871*Weighting!$W$23</f>
        <v>0</v>
      </c>
      <c r="M1871" s="14"/>
    </row>
    <row r="1872" spans="1:13" x14ac:dyDescent="0.55000000000000004">
      <c r="A1872" s="32" t="str">
        <f>IF(Weighting!$P$24&gt;0,B1872,"")</f>
        <v/>
      </c>
      <c r="B1872" t="e">
        <f>Weighting!$C$24</f>
        <v>#DIV/0!</v>
      </c>
      <c r="C1872" t="e">
        <f>Weighting!$F$24</f>
        <v>#NUM!</v>
      </c>
      <c r="D1872" t="e">
        <f>IF(C1872=1,'Data Transformation'!$G$3+0.5*'Data Transformation'!$W$25,IF(C1873=1,D1873-'Data Transformation'!$W$25,FALSE))</f>
        <v>#NUM!</v>
      </c>
      <c r="E1872">
        <f t="array" ref="E1872">IF(ISLOGICAL(D1872),"",FREQUENCY(IF('Data Transformation'!$B$425:$B$8425='Bin Analysis'!$B1851,'Data Transformation'!$G$425:$G$8425),D1872))</f>
        <v>2001</v>
      </c>
      <c r="F1872">
        <f t="shared" si="231"/>
        <v>0</v>
      </c>
      <c r="G1872">
        <f>Weighting!$H$24</f>
        <v>0</v>
      </c>
      <c r="H1872">
        <f t="array" ref="H1872">FREQUENCY(IF('Data Transformation'!$B$4:$B$8425=B1851,'Data Transformation'!$G$4:$G$8425),'Bin Analysis'!$B1872)</f>
        <v>2073</v>
      </c>
      <c r="I1872">
        <f t="shared" si="232"/>
        <v>0</v>
      </c>
      <c r="J1872">
        <f t="shared" si="233"/>
        <v>0</v>
      </c>
      <c r="K1872">
        <f>J1872*Weighting!$W$24</f>
        <v>0</v>
      </c>
      <c r="M1872" s="14"/>
    </row>
    <row r="1873" spans="1:25" x14ac:dyDescent="0.55000000000000004">
      <c r="A1873" s="32" t="str">
        <f>IF(Weighting!$P$25&gt;0,B1873,"")</f>
        <v/>
      </c>
      <c r="B1873" t="e">
        <f>Weighting!$C$25</f>
        <v>#DIV/0!</v>
      </c>
      <c r="C1873" t="e">
        <f>Weighting!$F$25</f>
        <v>#NUM!</v>
      </c>
      <c r="D1873" t="e">
        <f>IF(C1873=1,'Data Transformation'!$G$3+0.5*'Data Transformation'!$W$25,IF(C1874=1,D1874-'Data Transformation'!$W$25,FALSE))</f>
        <v>#NUM!</v>
      </c>
      <c r="E1873">
        <f t="array" ref="E1873">IF(ISLOGICAL(D1873),"",FREQUENCY(IF('Data Transformation'!$B$425:$B$8425='Bin Analysis'!$B1851,'Data Transformation'!$G$425:$G$8425),D1873))</f>
        <v>2001</v>
      </c>
      <c r="F1873">
        <f t="shared" si="231"/>
        <v>0</v>
      </c>
      <c r="G1873">
        <f>Weighting!$H$25</f>
        <v>0</v>
      </c>
      <c r="H1873">
        <f t="array" ref="H1873">FREQUENCY(IF('Data Transformation'!$B$4:$B$8425=B1851,'Data Transformation'!$G$4:$G$8425),'Bin Analysis'!$B1873)</f>
        <v>2073</v>
      </c>
      <c r="I1873">
        <f t="shared" si="232"/>
        <v>0</v>
      </c>
      <c r="J1873">
        <f t="shared" si="233"/>
        <v>0</v>
      </c>
      <c r="K1873">
        <f>J1873*Weighting!$W$25</f>
        <v>0</v>
      </c>
      <c r="M1873" s="14"/>
    </row>
    <row r="1874" spans="1:25" x14ac:dyDescent="0.55000000000000004">
      <c r="O1874"/>
      <c r="P1874"/>
      <c r="Q1874"/>
      <c r="R1874"/>
    </row>
    <row r="1875" spans="1:25" ht="23.35" x14ac:dyDescent="0.8">
      <c r="A1875" s="21" t="s">
        <v>0</v>
      </c>
      <c r="B1875" s="21" t="str">
        <f>IFERROR(VLOOKUP(C1875,'Data Transformation'!$L$6:$M$426,2,FALSE),"")</f>
        <v/>
      </c>
      <c r="C1875" s="21">
        <f>C1851+1</f>
        <v>78</v>
      </c>
      <c r="D1875" s="21"/>
      <c r="E1875" s="21"/>
      <c r="F1875" s="21"/>
      <c r="G1875" s="21"/>
      <c r="H1875" s="22"/>
      <c r="I1875" s="22"/>
      <c r="J1875" s="22"/>
      <c r="K1875" s="21"/>
      <c r="L1875" s="21" t="str">
        <f>B1875</f>
        <v/>
      </c>
      <c r="M1875" s="23" t="e">
        <f>INDEX('Data Transformation'!$O$4:$O$424,MATCH($B1875,'Data Transformation'!$M$4:$M$424,0),MATCH($M$2,'Data Transformation'!$O$3,0))</f>
        <v>#N/A</v>
      </c>
      <c r="N1875" s="27" t="e">
        <f>IF('Input and Summary Results'!$J$16="minimum",'Bin Analysis'!X1876/(M1875-1),'Bin Analysis'!Y1875/('Bin Analysis'!M1875-1))</f>
        <v>#N/A</v>
      </c>
      <c r="O1875" s="27" t="e">
        <f>IF(M1875=FALSE,NA(),(VLOOKUP(1,C1878:K1897,4,FALSE))/(M1875-1))</f>
        <v>#N/A</v>
      </c>
      <c r="P1875" s="27" t="e">
        <f>IF(M1875=FALSE,NA(),SUM(J1878:J1897)/Weighting!$S$5)</f>
        <v>#N/A</v>
      </c>
      <c r="Q1875" s="27" t="e">
        <f>IF(M1875=FALSE,NA(),SUM(K1878:K1897)/Weighting!$S$6)</f>
        <v>#N/A</v>
      </c>
      <c r="R1875" s="27" t="e">
        <f>IF(M1875=FALSE,NA(),(VLOOKUP(1,G1878:K1897,3,FALSE))/(M1875-1))</f>
        <v>#N/A</v>
      </c>
      <c r="S1875" s="22" t="e">
        <f>IF(M1875=FALSE,NA(),IF(SUM(J1878:J1897)=2,"yes","no"))</f>
        <v>#N/A</v>
      </c>
      <c r="X1875" s="2" cm="2">
        <f t="array" ref="X1875:X1876">FREQUENCY(IF('Data Transformation'!$B$425:$B$6424='Bin Analysis'!L1875,'Data Transformation'!$G$425:$G$6424),'Data Transformation'!$U$11)</f>
        <v>0</v>
      </c>
      <c r="Y1875" s="2" cm="2">
        <f t="array" ref="Y1875:Y1876">FREQUENCY(IF('Data Transformation'!$B$425:$B$6424='Bin Analysis'!L1875,'Data Transformation'!$G$425:$G$6424),'Data Transformation'!$U$12)</f>
        <v>0</v>
      </c>
    </row>
    <row r="1876" spans="1:25" x14ac:dyDescent="0.55000000000000004">
      <c r="A1876" s="14" t="s">
        <v>67</v>
      </c>
      <c r="B1876" t="s">
        <v>47</v>
      </c>
      <c r="C1876" t="s">
        <v>5</v>
      </c>
      <c r="D1876" t="s">
        <v>100</v>
      </c>
      <c r="E1876" t="s">
        <v>101</v>
      </c>
      <c r="F1876" t="s">
        <v>102</v>
      </c>
      <c r="G1876" t="s">
        <v>70</v>
      </c>
      <c r="H1876" t="s">
        <v>31</v>
      </c>
      <c r="I1876" t="s">
        <v>32</v>
      </c>
      <c r="J1876" t="s">
        <v>46</v>
      </c>
      <c r="K1876" s="14" t="s">
        <v>45</v>
      </c>
      <c r="M1876" s="14"/>
      <c r="X1876" s="2">
        <v>0</v>
      </c>
      <c r="Y1876" s="2">
        <v>0</v>
      </c>
    </row>
    <row r="1877" spans="1:25" x14ac:dyDescent="0.55000000000000004">
      <c r="A1877" s="32"/>
      <c r="D1877" t="e">
        <f>IF(C1877=1,'Data Transformation'!$G$3+0.5*'Data Transformation'!$W$25,IF(C1878=1,D1878-'Data Transformation'!$W$25,FALSE))</f>
        <v>#NUM!</v>
      </c>
      <c r="E1877">
        <f t="array" ref="E1877">IF(ISLOGICAL(D1877),"",FREQUENCY(IF('Data Transformation'!$B$425:$B$8425='Bin Analysis'!$B1875,'Data Transformation'!$G$425:$G$8425),D1877))</f>
        <v>2001</v>
      </c>
      <c r="F1877" t="e">
        <f>IF(ISLOGICAL(D1877),"",E1877-E1876)</f>
        <v>#VALUE!</v>
      </c>
      <c r="M1877" s="14"/>
    </row>
    <row r="1878" spans="1:25" x14ac:dyDescent="0.55000000000000004">
      <c r="A1878" s="32" t="e">
        <f>IF(Weighting!$P$6&gt;0,B1878,"")</f>
        <v>#NUM!</v>
      </c>
      <c r="B1878" t="e">
        <f>Weighting!$C$6</f>
        <v>#DIV/0!</v>
      </c>
      <c r="C1878" t="e">
        <f>Weighting!$F$6</f>
        <v>#NUM!</v>
      </c>
      <c r="D1878" t="e">
        <f>IF(C1878=1,'Data Transformation'!$G$3+0.5*'Data Transformation'!$W$25,IF(C1879=1,D1879-'Data Transformation'!$W$25,FALSE))</f>
        <v>#NUM!</v>
      </c>
      <c r="E1878">
        <f t="array" ref="E1878">IF(ISLOGICAL(D1878),"",FREQUENCY(IF('Data Transformation'!$B$425:$B$8425='Bin Analysis'!$B1875,'Data Transformation'!$G$425:$G$8425),D1878))</f>
        <v>2001</v>
      </c>
      <c r="F1878">
        <f>IF(ISLOGICAL(D1878),"",E1878-E1877)</f>
        <v>0</v>
      </c>
      <c r="G1878">
        <f>Weighting!$H$6</f>
        <v>1</v>
      </c>
      <c r="H1878">
        <f t="array" ref="H1878">FREQUENCY(IF('Data Transformation'!$B$4:$B$8425=B1875,'Data Transformation'!$G$4:$G$8425),'Bin Analysis'!$B1878)</f>
        <v>2073</v>
      </c>
      <c r="I1878">
        <f>H1878-H1877</f>
        <v>2073</v>
      </c>
      <c r="J1878">
        <f>IF(I1878=0,0,1)</f>
        <v>1</v>
      </c>
      <c r="K1878" t="e">
        <f>J1878*Weighting!$W$6</f>
        <v>#NUM!</v>
      </c>
      <c r="M1878" s="14"/>
    </row>
    <row r="1879" spans="1:25" x14ac:dyDescent="0.55000000000000004">
      <c r="A1879" s="32" t="str">
        <f>IF(Weighting!$P$7&gt;0,B1879,"")</f>
        <v/>
      </c>
      <c r="B1879" t="e">
        <f>Weighting!$C$7</f>
        <v>#DIV/0!</v>
      </c>
      <c r="C1879" t="e">
        <f>Weighting!$F$7</f>
        <v>#NUM!</v>
      </c>
      <c r="D1879" t="e">
        <f>IF(C1879=1,'Data Transformation'!$G$3+0.5*'Data Transformation'!$W$25,IF(C1880=1,D1880-'Data Transformation'!$W$25,FALSE))</f>
        <v>#NUM!</v>
      </c>
      <c r="E1879">
        <f t="array" ref="E1879">IF(ISLOGICAL(D1879),"",FREQUENCY(IF('Data Transformation'!$B$425:$B$8425='Bin Analysis'!$B1875,'Data Transformation'!$G$425:$G$8425),D1879))</f>
        <v>2001</v>
      </c>
      <c r="F1879">
        <f t="shared" ref="F1879:F1897" si="234">IF(ISLOGICAL(D1879),"",E1879-E1878)</f>
        <v>0</v>
      </c>
      <c r="G1879">
        <f>Weighting!$H$7</f>
        <v>0</v>
      </c>
      <c r="H1879">
        <f t="array" ref="H1879">FREQUENCY(IF('Data Transformation'!$B$4:$B$8425=B1875,'Data Transformation'!$G$4:$G$8425),'Bin Analysis'!$B1879)</f>
        <v>2073</v>
      </c>
      <c r="I1879">
        <f t="shared" ref="I1879:I1897" si="235">H1879-H1878</f>
        <v>0</v>
      </c>
      <c r="J1879">
        <f>IF(I1879=0,0,1)</f>
        <v>0</v>
      </c>
      <c r="K1879">
        <f>J1879*Weighting!$W$7</f>
        <v>0</v>
      </c>
      <c r="M1879" s="14"/>
    </row>
    <row r="1880" spans="1:25" x14ac:dyDescent="0.55000000000000004">
      <c r="A1880" s="32" t="str">
        <f>IF(Weighting!$P$8&gt;0,B1880,"")</f>
        <v/>
      </c>
      <c r="B1880" t="e">
        <f>Weighting!$C$8</f>
        <v>#DIV/0!</v>
      </c>
      <c r="C1880" t="e">
        <f>Weighting!$F$8</f>
        <v>#NUM!</v>
      </c>
      <c r="D1880" t="e">
        <f>IF(C1880=1,'Data Transformation'!$G$3+0.5*'Data Transformation'!$W$25,IF(C1881=1,D1881-'Data Transformation'!$W$25,FALSE))</f>
        <v>#NUM!</v>
      </c>
      <c r="E1880">
        <f t="array" ref="E1880">IF(ISLOGICAL(D1880),"",FREQUENCY(IF('Data Transformation'!$B$425:$B$8425='Bin Analysis'!$B1875,'Data Transformation'!$G$425:$G$8425),D1880))</f>
        <v>2001</v>
      </c>
      <c r="F1880">
        <f t="shared" si="234"/>
        <v>0</v>
      </c>
      <c r="G1880">
        <f>Weighting!$H$8</f>
        <v>0</v>
      </c>
      <c r="H1880">
        <f t="array" ref="H1880">FREQUENCY(IF('Data Transformation'!$B$4:$B$8425=B1875,'Data Transformation'!$G$4:$G$8425),'Bin Analysis'!$B1880)</f>
        <v>2073</v>
      </c>
      <c r="I1880">
        <f t="shared" si="235"/>
        <v>0</v>
      </c>
      <c r="J1880">
        <f t="shared" ref="J1880:J1897" si="236">IF(I1880=0,0,1)</f>
        <v>0</v>
      </c>
      <c r="K1880">
        <f>J1880*Weighting!$W$8</f>
        <v>0</v>
      </c>
      <c r="M1880" s="14"/>
    </row>
    <row r="1881" spans="1:25" x14ac:dyDescent="0.55000000000000004">
      <c r="A1881" s="32" t="str">
        <f>IF(Weighting!$P$9&gt;0,B1881,"")</f>
        <v/>
      </c>
      <c r="B1881" s="50" t="e">
        <f>Weighting!$C$9</f>
        <v>#DIV/0!</v>
      </c>
      <c r="C1881" t="e">
        <f>Weighting!$F$9</f>
        <v>#NUM!</v>
      </c>
      <c r="D1881" t="e">
        <f>IF(C1881=1,'Data Transformation'!$G$3+0.5*'Data Transformation'!$W$25,IF(C1882=1,D1882-'Data Transformation'!$W$25,FALSE))</f>
        <v>#NUM!</v>
      </c>
      <c r="E1881">
        <f t="array" ref="E1881">IF(ISLOGICAL(D1881),"",FREQUENCY(IF('Data Transformation'!$B$425:$B$8425='Bin Analysis'!$B1875,'Data Transformation'!$G$425:$G$8425),D1881))</f>
        <v>2001</v>
      </c>
      <c r="F1881">
        <f t="shared" si="234"/>
        <v>0</v>
      </c>
      <c r="G1881">
        <f>Weighting!$H$9</f>
        <v>0</v>
      </c>
      <c r="H1881">
        <f t="array" ref="H1881">FREQUENCY(IF('Data Transformation'!$B$4:$B$8425=B1875,'Data Transformation'!$G$4:$G$8425),'Bin Analysis'!$B1881)</f>
        <v>2073</v>
      </c>
      <c r="I1881">
        <f t="shared" si="235"/>
        <v>0</v>
      </c>
      <c r="J1881">
        <f t="shared" si="236"/>
        <v>0</v>
      </c>
      <c r="K1881">
        <f>J1881*Weighting!$W$9</f>
        <v>0</v>
      </c>
      <c r="M1881" s="14"/>
    </row>
    <row r="1882" spans="1:25" x14ac:dyDescent="0.55000000000000004">
      <c r="A1882" s="32" t="str">
        <f>IF(Weighting!$P$10&gt;0,B1882,"")</f>
        <v/>
      </c>
      <c r="B1882" t="e">
        <f>Weighting!$C$10</f>
        <v>#DIV/0!</v>
      </c>
      <c r="C1882" t="e">
        <f>Weighting!$F$10</f>
        <v>#NUM!</v>
      </c>
      <c r="D1882" t="e">
        <f>IF(C1882=1,'Data Transformation'!$G$3+0.5*'Data Transformation'!$W$25,IF(C1883=1,D1883-'Data Transformation'!$W$25,FALSE))</f>
        <v>#NUM!</v>
      </c>
      <c r="E1882">
        <f t="array" ref="E1882">IF(ISLOGICAL(D1882),"",FREQUENCY(IF('Data Transformation'!$B$425:$B$8425='Bin Analysis'!$B1875,'Data Transformation'!$G$425:$G$8425),D1882))</f>
        <v>2001</v>
      </c>
      <c r="F1882">
        <f t="shared" si="234"/>
        <v>0</v>
      </c>
      <c r="G1882">
        <f>Weighting!$H$10</f>
        <v>0</v>
      </c>
      <c r="H1882">
        <f t="array" ref="H1882">FREQUENCY(IF('Data Transformation'!$B$4:$B$8425=B1875,'Data Transformation'!$G$4:$G$8425),'Bin Analysis'!$B1882)</f>
        <v>2073</v>
      </c>
      <c r="I1882">
        <f t="shared" si="235"/>
        <v>0</v>
      </c>
      <c r="J1882">
        <f t="shared" si="236"/>
        <v>0</v>
      </c>
      <c r="K1882">
        <f>J1882*Weighting!$W$10</f>
        <v>0</v>
      </c>
      <c r="M1882" s="14"/>
    </row>
    <row r="1883" spans="1:25" x14ac:dyDescent="0.55000000000000004">
      <c r="A1883" s="32" t="str">
        <f>IF(Weighting!$P$11&gt;0,B1883,"")</f>
        <v/>
      </c>
      <c r="B1883" t="e">
        <f>Weighting!$C$11</f>
        <v>#DIV/0!</v>
      </c>
      <c r="C1883" t="e">
        <f>Weighting!$F$11</f>
        <v>#NUM!</v>
      </c>
      <c r="D1883" t="e">
        <f>IF(C1883=1,'Data Transformation'!$G$3+0.5*'Data Transformation'!$W$25,IF(C1884=1,D1884-'Data Transformation'!$W$25,FALSE))</f>
        <v>#NUM!</v>
      </c>
      <c r="E1883">
        <f t="array" ref="E1883">IF(ISLOGICAL(D1883),"",FREQUENCY(IF('Data Transformation'!$B$425:$B$8425='Bin Analysis'!$B1875,'Data Transformation'!$G$425:$G$8425),D1883))</f>
        <v>2001</v>
      </c>
      <c r="F1883">
        <f t="shared" si="234"/>
        <v>0</v>
      </c>
      <c r="G1883">
        <f>Weighting!$H$11</f>
        <v>0</v>
      </c>
      <c r="H1883">
        <f t="array" ref="H1883">FREQUENCY(IF('Data Transformation'!$B$4:$B$8425=B1875,'Data Transformation'!$G$4:$G$8425),'Bin Analysis'!$B1883)</f>
        <v>2073</v>
      </c>
      <c r="I1883">
        <f t="shared" si="235"/>
        <v>0</v>
      </c>
      <c r="J1883">
        <f t="shared" si="236"/>
        <v>0</v>
      </c>
      <c r="K1883">
        <f>J1883*Weighting!$W$11</f>
        <v>0</v>
      </c>
      <c r="M1883" s="14"/>
    </row>
    <row r="1884" spans="1:25" x14ac:dyDescent="0.55000000000000004">
      <c r="A1884" s="32" t="str">
        <f>IF(Weighting!$P$12&gt;0,B1884,"")</f>
        <v/>
      </c>
      <c r="B1884" t="e">
        <f>Weighting!$C$12</f>
        <v>#DIV/0!</v>
      </c>
      <c r="C1884" t="e">
        <f>Weighting!$F$12</f>
        <v>#NUM!</v>
      </c>
      <c r="D1884" t="e">
        <f>IF(C1884=1,'Data Transformation'!$G$3+0.5*'Data Transformation'!$W$25,IF(C1885=1,D1885-'Data Transformation'!$W$25,FALSE))</f>
        <v>#NUM!</v>
      </c>
      <c r="E1884">
        <f t="array" ref="E1884">IF(ISLOGICAL(D1884),"",FREQUENCY(IF('Data Transformation'!$B$425:$B$8425='Bin Analysis'!$B1875,'Data Transformation'!$G$425:$G$8425),D1884))</f>
        <v>2001</v>
      </c>
      <c r="F1884">
        <f t="shared" si="234"/>
        <v>0</v>
      </c>
      <c r="G1884">
        <f>Weighting!$H$12</f>
        <v>0</v>
      </c>
      <c r="H1884">
        <f t="array" ref="H1884">FREQUENCY(IF('Data Transformation'!$B$4:$B$8425=B1875,'Data Transformation'!$G$4:$G$8425),'Bin Analysis'!$B1884)</f>
        <v>2073</v>
      </c>
      <c r="I1884">
        <f t="shared" si="235"/>
        <v>0</v>
      </c>
      <c r="J1884">
        <f t="shared" si="236"/>
        <v>0</v>
      </c>
      <c r="K1884">
        <f>J1884*Weighting!$W$12</f>
        <v>0</v>
      </c>
      <c r="M1884" s="14"/>
    </row>
    <row r="1885" spans="1:25" x14ac:dyDescent="0.55000000000000004">
      <c r="A1885" s="32" t="str">
        <f>IF(Weighting!$P$13&gt;0,B1885,"")</f>
        <v/>
      </c>
      <c r="B1885" t="e">
        <f>Weighting!$C$13</f>
        <v>#DIV/0!</v>
      </c>
      <c r="C1885" t="e">
        <f>Weighting!$F$13</f>
        <v>#NUM!</v>
      </c>
      <c r="D1885" t="e">
        <f>IF(C1885=1,'Data Transformation'!$G$3+0.5*'Data Transformation'!$W$25,IF(C1886=1,D1886-'Data Transformation'!$W$25,FALSE))</f>
        <v>#NUM!</v>
      </c>
      <c r="E1885">
        <f t="array" ref="E1885">IF(ISLOGICAL(D1885),"",FREQUENCY(IF('Data Transformation'!$B$425:$B$8425='Bin Analysis'!$B1875,'Data Transformation'!$G$425:$G$8425),D1885))</f>
        <v>2001</v>
      </c>
      <c r="F1885">
        <f t="shared" si="234"/>
        <v>0</v>
      </c>
      <c r="G1885">
        <f>Weighting!$H$13</f>
        <v>0</v>
      </c>
      <c r="H1885">
        <f t="array" ref="H1885">FREQUENCY(IF('Data Transformation'!$B$4:$B$8425=B1875,'Data Transformation'!$G$4:$G$8425),'Bin Analysis'!$B1885)</f>
        <v>2073</v>
      </c>
      <c r="I1885">
        <f t="shared" si="235"/>
        <v>0</v>
      </c>
      <c r="J1885">
        <f t="shared" si="236"/>
        <v>0</v>
      </c>
      <c r="K1885">
        <f>J1885*Weighting!$W$13</f>
        <v>0</v>
      </c>
      <c r="M1885" s="14"/>
    </row>
    <row r="1886" spans="1:25" x14ac:dyDescent="0.55000000000000004">
      <c r="A1886" s="32" t="str">
        <f>IF(Weighting!$P$14&gt;0,B1886,"")</f>
        <v/>
      </c>
      <c r="B1886" t="e">
        <f>Weighting!$C$14</f>
        <v>#DIV/0!</v>
      </c>
      <c r="C1886" t="e">
        <f>Weighting!$F$14</f>
        <v>#NUM!</v>
      </c>
      <c r="D1886" t="e">
        <f>IF(C1886=1,'Data Transformation'!$G$3+0.5*'Data Transformation'!$W$25,IF(C1887=1,D1887-'Data Transformation'!$W$25,FALSE))</f>
        <v>#NUM!</v>
      </c>
      <c r="E1886">
        <f t="array" ref="E1886">IF(ISLOGICAL(D1886),"",FREQUENCY(IF('Data Transformation'!$B$425:$B$8425='Bin Analysis'!$B1875,'Data Transformation'!$G$425:$G$8425),D1886))</f>
        <v>2001</v>
      </c>
      <c r="F1886">
        <f t="shared" si="234"/>
        <v>0</v>
      </c>
      <c r="G1886">
        <f>Weighting!$H$14</f>
        <v>0</v>
      </c>
      <c r="H1886">
        <f t="array" ref="H1886">FREQUENCY(IF('Data Transformation'!$B$4:$B$8425=B1875,'Data Transformation'!$G$4:$G$8425),'Bin Analysis'!$B1886)</f>
        <v>2073</v>
      </c>
      <c r="I1886">
        <f t="shared" si="235"/>
        <v>0</v>
      </c>
      <c r="J1886">
        <f t="shared" si="236"/>
        <v>0</v>
      </c>
      <c r="K1886">
        <f>J1886*Weighting!$W$14</f>
        <v>0</v>
      </c>
      <c r="M1886" s="14"/>
    </row>
    <row r="1887" spans="1:25" x14ac:dyDescent="0.55000000000000004">
      <c r="A1887" s="32" t="str">
        <f>IF(Weighting!$P$15&gt;0,B1887,"")</f>
        <v/>
      </c>
      <c r="B1887" t="e">
        <f>Weighting!$C$15</f>
        <v>#DIV/0!</v>
      </c>
      <c r="C1887" t="e">
        <f>Weighting!$F$15</f>
        <v>#NUM!</v>
      </c>
      <c r="D1887" t="e">
        <f>IF(C1887=1,'Data Transformation'!$G$3+0.5*'Data Transformation'!$W$25,IF(C1888=1,D1888-'Data Transformation'!$W$25,FALSE))</f>
        <v>#NUM!</v>
      </c>
      <c r="E1887">
        <f t="array" ref="E1887">IF(ISLOGICAL(D1887),"",FREQUENCY(IF('Data Transformation'!$B$425:$B$8425='Bin Analysis'!$B1875,'Data Transformation'!$G$425:$G$8425),D1887))</f>
        <v>2001</v>
      </c>
      <c r="F1887">
        <f t="shared" si="234"/>
        <v>0</v>
      </c>
      <c r="G1887">
        <f>Weighting!$H$15</f>
        <v>0</v>
      </c>
      <c r="H1887">
        <f t="array" ref="H1887">FREQUENCY(IF('Data Transformation'!$B$4:$B$8425=B1875,'Data Transformation'!$G$4:$G$8425),'Bin Analysis'!$B1887)</f>
        <v>2073</v>
      </c>
      <c r="I1887">
        <f t="shared" si="235"/>
        <v>0</v>
      </c>
      <c r="J1887">
        <f t="shared" si="236"/>
        <v>0</v>
      </c>
      <c r="K1887">
        <f>J1887*Weighting!$W$15</f>
        <v>0</v>
      </c>
      <c r="M1887" s="14"/>
    </row>
    <row r="1888" spans="1:25" x14ac:dyDescent="0.55000000000000004">
      <c r="A1888" s="32" t="str">
        <f>IF(Weighting!$P$16&gt;0,B1888,"")</f>
        <v/>
      </c>
      <c r="B1888" t="e">
        <f>Weighting!$C$16</f>
        <v>#DIV/0!</v>
      </c>
      <c r="C1888" t="e">
        <f>Weighting!$F$16</f>
        <v>#NUM!</v>
      </c>
      <c r="D1888" t="e">
        <f>IF(C1888=1,'Data Transformation'!$G$3+0.5*'Data Transformation'!$W$25,IF(C1889=1,D1889-'Data Transformation'!$W$25,FALSE))</f>
        <v>#NUM!</v>
      </c>
      <c r="E1888">
        <f t="array" ref="E1888">IF(ISLOGICAL(D1888),"",FREQUENCY(IF('Data Transformation'!$B$425:$B$8425='Bin Analysis'!$B1875,'Data Transformation'!$G$425:$G$8425),D1888))</f>
        <v>2001</v>
      </c>
      <c r="F1888">
        <f t="shared" si="234"/>
        <v>0</v>
      </c>
      <c r="G1888">
        <f>Weighting!$H$16</f>
        <v>0</v>
      </c>
      <c r="H1888">
        <f t="array" ref="H1888">FREQUENCY(IF('Data Transformation'!$B$4:$B$8425=B1875,'Data Transformation'!$G$4:$G$8425),'Bin Analysis'!$B1888)</f>
        <v>2073</v>
      </c>
      <c r="I1888">
        <f t="shared" si="235"/>
        <v>0</v>
      </c>
      <c r="J1888">
        <f t="shared" si="236"/>
        <v>0</v>
      </c>
      <c r="K1888">
        <f>J1888*Weighting!$W$16</f>
        <v>0</v>
      </c>
      <c r="M1888" s="14"/>
    </row>
    <row r="1889" spans="1:25" x14ac:dyDescent="0.55000000000000004">
      <c r="A1889" s="32" t="str">
        <f>IF(Weighting!$P$17&gt;0,B1889,"")</f>
        <v/>
      </c>
      <c r="B1889" t="e">
        <f>Weighting!$C$17</f>
        <v>#DIV/0!</v>
      </c>
      <c r="C1889" t="e">
        <f>Weighting!$F$17</f>
        <v>#NUM!</v>
      </c>
      <c r="D1889" t="e">
        <f>IF(C1889=1,'Data Transformation'!$G$3+0.5*'Data Transformation'!$W$25,IF(C1890=1,D1890-'Data Transformation'!$W$25,FALSE))</f>
        <v>#NUM!</v>
      </c>
      <c r="E1889">
        <f t="array" ref="E1889">IF(ISLOGICAL(D1889),"",FREQUENCY(IF('Data Transformation'!$B$425:$B$8425='Bin Analysis'!$B1875,'Data Transformation'!$G$425:$G$8425),D1889))</f>
        <v>2001</v>
      </c>
      <c r="F1889">
        <f t="shared" si="234"/>
        <v>0</v>
      </c>
      <c r="G1889">
        <f>Weighting!$H$17</f>
        <v>0</v>
      </c>
      <c r="H1889">
        <f t="array" ref="H1889">FREQUENCY(IF('Data Transformation'!$B$4:$B$8425=B1875,'Data Transformation'!$G$4:$G$8425),'Bin Analysis'!$B1889)</f>
        <v>2073</v>
      </c>
      <c r="I1889">
        <f t="shared" si="235"/>
        <v>0</v>
      </c>
      <c r="J1889">
        <f t="shared" si="236"/>
        <v>0</v>
      </c>
      <c r="K1889">
        <f>J1889*Weighting!$W$17</f>
        <v>0</v>
      </c>
      <c r="M1889" s="14"/>
    </row>
    <row r="1890" spans="1:25" x14ac:dyDescent="0.55000000000000004">
      <c r="A1890" s="32" t="str">
        <f>IF(Weighting!$P$18&gt;0,B1890,"")</f>
        <v/>
      </c>
      <c r="B1890" t="e">
        <f>Weighting!$C$18</f>
        <v>#DIV/0!</v>
      </c>
      <c r="C1890" t="e">
        <f>Weighting!$F$18</f>
        <v>#NUM!</v>
      </c>
      <c r="D1890" t="e">
        <f>IF(C1890=1,'Data Transformation'!$G$3+0.5*'Data Transformation'!$W$25,IF(C1891=1,D1891-'Data Transformation'!$W$25,FALSE))</f>
        <v>#NUM!</v>
      </c>
      <c r="E1890">
        <f t="array" ref="E1890">IF(ISLOGICAL(D1890),"",FREQUENCY(IF('Data Transformation'!$B$425:$B$8425='Bin Analysis'!$B1875,'Data Transformation'!$G$425:$G$8425),D1890))</f>
        <v>2001</v>
      </c>
      <c r="F1890">
        <f t="shared" si="234"/>
        <v>0</v>
      </c>
      <c r="G1890">
        <f>Weighting!$H$18</f>
        <v>0</v>
      </c>
      <c r="H1890">
        <f t="array" ref="H1890">FREQUENCY(IF('Data Transformation'!$B$4:$B$8425=B1875,'Data Transformation'!$G$4:$G$8425),'Bin Analysis'!$B1890)</f>
        <v>2073</v>
      </c>
      <c r="I1890">
        <f t="shared" si="235"/>
        <v>0</v>
      </c>
      <c r="J1890">
        <f t="shared" si="236"/>
        <v>0</v>
      </c>
      <c r="K1890">
        <f>J1890*Weighting!$W$18</f>
        <v>0</v>
      </c>
      <c r="M1890" s="14"/>
    </row>
    <row r="1891" spans="1:25" x14ac:dyDescent="0.55000000000000004">
      <c r="A1891" s="32" t="str">
        <f>IF(Weighting!$P$19&gt;0,B1891,"")</f>
        <v/>
      </c>
      <c r="B1891" t="e">
        <f>Weighting!$C$19</f>
        <v>#DIV/0!</v>
      </c>
      <c r="C1891" t="e">
        <f>Weighting!$F$19</f>
        <v>#NUM!</v>
      </c>
      <c r="D1891" t="e">
        <f>IF(C1891=1,'Data Transformation'!$G$3+0.5*'Data Transformation'!$W$25,IF(C1892=1,D1892-'Data Transformation'!$W$25,FALSE))</f>
        <v>#NUM!</v>
      </c>
      <c r="E1891">
        <f t="array" ref="E1891">IF(ISLOGICAL(D1891),"",FREQUENCY(IF('Data Transformation'!$B$425:$B$8425='Bin Analysis'!$B1875,'Data Transformation'!$G$425:$G$8425),D1891))</f>
        <v>2001</v>
      </c>
      <c r="F1891">
        <f t="shared" si="234"/>
        <v>0</v>
      </c>
      <c r="G1891">
        <f>Weighting!$H$19</f>
        <v>0</v>
      </c>
      <c r="H1891">
        <f t="array" ref="H1891">FREQUENCY(IF('Data Transformation'!$B$4:$B$8425=B1875,'Data Transformation'!$G$4:$G$8425),'Bin Analysis'!$B1891)</f>
        <v>2073</v>
      </c>
      <c r="I1891">
        <f t="shared" si="235"/>
        <v>0</v>
      </c>
      <c r="J1891">
        <f t="shared" si="236"/>
        <v>0</v>
      </c>
      <c r="K1891">
        <f>J1891*Weighting!$W$19</f>
        <v>0</v>
      </c>
      <c r="M1891" s="14"/>
    </row>
    <row r="1892" spans="1:25" x14ac:dyDescent="0.55000000000000004">
      <c r="A1892" s="32" t="str">
        <f>IF(Weighting!$P$20&gt;0,B1892,"")</f>
        <v/>
      </c>
      <c r="B1892" t="e">
        <f>Weighting!$C$20</f>
        <v>#DIV/0!</v>
      </c>
      <c r="C1892" t="e">
        <f>Weighting!$F$20</f>
        <v>#NUM!</v>
      </c>
      <c r="D1892" t="e">
        <f>IF(C1892=1,'Data Transformation'!$G$3+0.5*'Data Transformation'!$W$25,IF(C1893=1,D1893-'Data Transformation'!$W$25,FALSE))</f>
        <v>#NUM!</v>
      </c>
      <c r="E1892">
        <f t="array" ref="E1892">IF(ISLOGICAL(D1892),"",FREQUENCY(IF('Data Transformation'!$B$425:$B$8425='Bin Analysis'!$B1875,'Data Transformation'!$G$425:$G$8425),D1892))</f>
        <v>2001</v>
      </c>
      <c r="F1892">
        <f t="shared" si="234"/>
        <v>0</v>
      </c>
      <c r="G1892">
        <f>Weighting!$H$20</f>
        <v>0</v>
      </c>
      <c r="H1892">
        <f t="array" ref="H1892">FREQUENCY(IF('Data Transformation'!$B$4:$B$8425=B1875,'Data Transformation'!$G$4:$G$8425),'Bin Analysis'!$B1892)</f>
        <v>2073</v>
      </c>
      <c r="I1892">
        <f t="shared" si="235"/>
        <v>0</v>
      </c>
      <c r="J1892">
        <f t="shared" si="236"/>
        <v>0</v>
      </c>
      <c r="K1892">
        <f>J1892*Weighting!$W$20</f>
        <v>0</v>
      </c>
      <c r="M1892" s="14"/>
    </row>
    <row r="1893" spans="1:25" x14ac:dyDescent="0.55000000000000004">
      <c r="A1893" s="32" t="str">
        <f>IF(Weighting!$P$21&gt;0,B1893,"")</f>
        <v/>
      </c>
      <c r="B1893" t="e">
        <f>Weighting!$C$21</f>
        <v>#DIV/0!</v>
      </c>
      <c r="C1893" t="e">
        <f>Weighting!$F$21</f>
        <v>#NUM!</v>
      </c>
      <c r="D1893" t="e">
        <f>IF(C1893=1,'Data Transformation'!$G$3+0.5*'Data Transformation'!$W$25,IF(C1894=1,D1894-'Data Transformation'!$W$25,FALSE))</f>
        <v>#NUM!</v>
      </c>
      <c r="E1893">
        <f t="array" ref="E1893">IF(ISLOGICAL(D1893),"",FREQUENCY(IF('Data Transformation'!$B$425:$B$8425='Bin Analysis'!$B1875,'Data Transformation'!$G$425:$G$8425),D1893))</f>
        <v>2001</v>
      </c>
      <c r="F1893">
        <f t="shared" si="234"/>
        <v>0</v>
      </c>
      <c r="G1893">
        <f>Weighting!$H$21</f>
        <v>0</v>
      </c>
      <c r="H1893">
        <f t="array" ref="H1893">FREQUENCY(IF('Data Transformation'!$B$4:$B$8425=B1875,'Data Transformation'!$G$4:$G$8425),'Bin Analysis'!$B1893)</f>
        <v>2073</v>
      </c>
      <c r="I1893">
        <f t="shared" si="235"/>
        <v>0</v>
      </c>
      <c r="J1893">
        <f t="shared" si="236"/>
        <v>0</v>
      </c>
      <c r="K1893">
        <f>J1893*Weighting!$W$21</f>
        <v>0</v>
      </c>
      <c r="M1893" s="14"/>
    </row>
    <row r="1894" spans="1:25" x14ac:dyDescent="0.55000000000000004">
      <c r="A1894" s="32" t="str">
        <f>IF(Weighting!$P$22&gt;0,B1894,"")</f>
        <v/>
      </c>
      <c r="B1894" t="e">
        <f>Weighting!$C$22</f>
        <v>#DIV/0!</v>
      </c>
      <c r="C1894" t="e">
        <f>Weighting!$F$22</f>
        <v>#NUM!</v>
      </c>
      <c r="D1894" t="e">
        <f>IF(C1894=1,'Data Transformation'!$G$3+0.5*'Data Transformation'!$W$25,IF(C1895=1,D1895-'Data Transformation'!$W$25,FALSE))</f>
        <v>#NUM!</v>
      </c>
      <c r="E1894">
        <f t="array" ref="E1894">IF(ISLOGICAL(D1894),"",FREQUENCY(IF('Data Transformation'!$B$425:$B$8425='Bin Analysis'!$B1875,'Data Transformation'!$G$425:$G$8425),D1894))</f>
        <v>2001</v>
      </c>
      <c r="F1894">
        <f t="shared" si="234"/>
        <v>0</v>
      </c>
      <c r="G1894">
        <f>Weighting!$H$22</f>
        <v>0</v>
      </c>
      <c r="H1894">
        <f t="array" ref="H1894">FREQUENCY(IF('Data Transformation'!$B$4:$B$8425=B1875,'Data Transformation'!$G$4:$G$8425),'Bin Analysis'!$B1894)</f>
        <v>2073</v>
      </c>
      <c r="I1894">
        <f t="shared" si="235"/>
        <v>0</v>
      </c>
      <c r="J1894">
        <f t="shared" si="236"/>
        <v>0</v>
      </c>
      <c r="K1894">
        <f>J1894*Weighting!$W$22</f>
        <v>0</v>
      </c>
      <c r="M1894" s="14"/>
    </row>
    <row r="1895" spans="1:25" x14ac:dyDescent="0.55000000000000004">
      <c r="A1895" s="32" t="str">
        <f>IF(Weighting!$P$23&gt;0,B1895,"")</f>
        <v/>
      </c>
      <c r="B1895" t="e">
        <f>Weighting!$C$23</f>
        <v>#DIV/0!</v>
      </c>
      <c r="C1895" t="e">
        <f>Weighting!$F$23</f>
        <v>#NUM!</v>
      </c>
      <c r="D1895" t="e">
        <f>IF(C1895=1,'Data Transformation'!$G$3+0.5*'Data Transformation'!$W$25,IF(C1896=1,D1896-'Data Transformation'!$W$25,FALSE))</f>
        <v>#NUM!</v>
      </c>
      <c r="E1895">
        <f t="array" ref="E1895">IF(ISLOGICAL(D1895),"",FREQUENCY(IF('Data Transformation'!$B$425:$B$8425='Bin Analysis'!$B1875,'Data Transformation'!$G$425:$G$8425),D1895))</f>
        <v>2001</v>
      </c>
      <c r="F1895">
        <f t="shared" si="234"/>
        <v>0</v>
      </c>
      <c r="G1895">
        <f>Weighting!$H$23</f>
        <v>0</v>
      </c>
      <c r="H1895">
        <f t="array" ref="H1895">FREQUENCY(IF('Data Transformation'!$B$4:$B$8425=B1875,'Data Transformation'!$G$4:$G$8425),'Bin Analysis'!$B1895)</f>
        <v>2073</v>
      </c>
      <c r="I1895">
        <f t="shared" si="235"/>
        <v>0</v>
      </c>
      <c r="J1895">
        <f t="shared" si="236"/>
        <v>0</v>
      </c>
      <c r="K1895">
        <f>J1895*Weighting!$W$23</f>
        <v>0</v>
      </c>
      <c r="M1895" s="14"/>
    </row>
    <row r="1896" spans="1:25" x14ac:dyDescent="0.55000000000000004">
      <c r="A1896" s="32" t="str">
        <f>IF(Weighting!$P$24&gt;0,B1896,"")</f>
        <v/>
      </c>
      <c r="B1896" t="e">
        <f>Weighting!$C$24</f>
        <v>#DIV/0!</v>
      </c>
      <c r="C1896" t="e">
        <f>Weighting!$F$24</f>
        <v>#NUM!</v>
      </c>
      <c r="D1896" t="e">
        <f>IF(C1896=1,'Data Transformation'!$G$3+0.5*'Data Transformation'!$W$25,IF(C1897=1,D1897-'Data Transformation'!$W$25,FALSE))</f>
        <v>#NUM!</v>
      </c>
      <c r="E1896">
        <f t="array" ref="E1896">IF(ISLOGICAL(D1896),"",FREQUENCY(IF('Data Transformation'!$B$425:$B$8425='Bin Analysis'!$B1875,'Data Transformation'!$G$425:$G$8425),D1896))</f>
        <v>2001</v>
      </c>
      <c r="F1896">
        <f t="shared" si="234"/>
        <v>0</v>
      </c>
      <c r="G1896">
        <f>Weighting!$H$24</f>
        <v>0</v>
      </c>
      <c r="H1896">
        <f t="array" ref="H1896">FREQUENCY(IF('Data Transformation'!$B$4:$B$8425=B1875,'Data Transformation'!$G$4:$G$8425),'Bin Analysis'!$B1896)</f>
        <v>2073</v>
      </c>
      <c r="I1896">
        <f t="shared" si="235"/>
        <v>0</v>
      </c>
      <c r="J1896">
        <f t="shared" si="236"/>
        <v>0</v>
      </c>
      <c r="K1896">
        <f>J1896*Weighting!$W$24</f>
        <v>0</v>
      </c>
      <c r="M1896" s="14"/>
    </row>
    <row r="1897" spans="1:25" x14ac:dyDescent="0.55000000000000004">
      <c r="A1897" s="32" t="str">
        <f>IF(Weighting!$P$25&gt;0,B1897,"")</f>
        <v/>
      </c>
      <c r="B1897" t="e">
        <f>Weighting!$C$25</f>
        <v>#DIV/0!</v>
      </c>
      <c r="C1897" t="e">
        <f>Weighting!$F$25</f>
        <v>#NUM!</v>
      </c>
      <c r="D1897" t="e">
        <f>IF(C1897=1,'Data Transformation'!$G$3+0.5*'Data Transformation'!$W$25,IF(C1898=1,D1898-'Data Transformation'!$W$25,FALSE))</f>
        <v>#NUM!</v>
      </c>
      <c r="E1897">
        <f t="array" ref="E1897">IF(ISLOGICAL(D1897),"",FREQUENCY(IF('Data Transformation'!$B$425:$B$8425='Bin Analysis'!$B1875,'Data Transformation'!$G$425:$G$8425),D1897))</f>
        <v>2001</v>
      </c>
      <c r="F1897">
        <f t="shared" si="234"/>
        <v>0</v>
      </c>
      <c r="G1897">
        <f>Weighting!$H$25</f>
        <v>0</v>
      </c>
      <c r="H1897">
        <f t="array" ref="H1897">FREQUENCY(IF('Data Transformation'!$B$4:$B$8425=B1875,'Data Transformation'!$G$4:$G$8425),'Bin Analysis'!$B1897)</f>
        <v>2073</v>
      </c>
      <c r="I1897">
        <f t="shared" si="235"/>
        <v>0</v>
      </c>
      <c r="J1897">
        <f t="shared" si="236"/>
        <v>0</v>
      </c>
      <c r="K1897">
        <f>J1897*Weighting!$W$25</f>
        <v>0</v>
      </c>
      <c r="M1897" s="14"/>
    </row>
    <row r="1898" spans="1:25" x14ac:dyDescent="0.55000000000000004">
      <c r="O1898"/>
      <c r="P1898"/>
      <c r="Q1898"/>
      <c r="R1898"/>
    </row>
    <row r="1899" spans="1:25" ht="23.35" x14ac:dyDescent="0.8">
      <c r="A1899" s="21" t="s">
        <v>0</v>
      </c>
      <c r="B1899" s="21" t="str">
        <f>IFERROR(VLOOKUP(C1899,'Data Transformation'!$L$6:$M$426,2,FALSE),"")</f>
        <v/>
      </c>
      <c r="C1899" s="21">
        <f>C1875+1</f>
        <v>79</v>
      </c>
      <c r="D1899" s="21"/>
      <c r="E1899" s="21"/>
      <c r="F1899" s="21"/>
      <c r="G1899" s="21"/>
      <c r="H1899" s="22"/>
      <c r="I1899" s="22"/>
      <c r="J1899" s="22"/>
      <c r="K1899" s="21"/>
      <c r="L1899" s="21" t="str">
        <f>B1899</f>
        <v/>
      </c>
      <c r="M1899" s="23" t="e">
        <f>INDEX('Data Transformation'!$O$4:$O$424,MATCH($B1899,'Data Transformation'!$M$4:$M$424,0),MATCH($M$2,'Data Transformation'!$O$3,0))</f>
        <v>#N/A</v>
      </c>
      <c r="N1899" s="27" t="e">
        <f>IF('Input and Summary Results'!$J$16="minimum",'Bin Analysis'!X1900/(M1899-1),'Bin Analysis'!Y1899/('Bin Analysis'!M1899-1))</f>
        <v>#N/A</v>
      </c>
      <c r="O1899" s="27" t="e">
        <f>IF(M1899=FALSE,NA(),(VLOOKUP(1,C1902:K1921,4,FALSE))/(M1899-1))</f>
        <v>#N/A</v>
      </c>
      <c r="P1899" s="27" t="e">
        <f>IF(M1899=FALSE,NA(),SUM(J1902:J1921)/Weighting!$S$5)</f>
        <v>#N/A</v>
      </c>
      <c r="Q1899" s="27" t="e">
        <f>IF(M1899=FALSE,NA(),SUM(K1902:K1921)/Weighting!$S$6)</f>
        <v>#N/A</v>
      </c>
      <c r="R1899" s="27" t="e">
        <f>IF(M1899=FALSE,NA(),(VLOOKUP(1,G1902:K1921,3,FALSE))/(M1899-1))</f>
        <v>#N/A</v>
      </c>
      <c r="S1899" s="22" t="e">
        <f>IF(M1899=FALSE,NA(),IF(SUM(J1902:J1921)=2,"yes","no"))</f>
        <v>#N/A</v>
      </c>
      <c r="X1899" s="2" cm="2">
        <f t="array" ref="X1899:X1900">FREQUENCY(IF('Data Transformation'!$B$425:$B$6424='Bin Analysis'!L1899,'Data Transformation'!$G$425:$G$6424),'Data Transformation'!$U$11)</f>
        <v>0</v>
      </c>
      <c r="Y1899" s="2" cm="2">
        <f t="array" ref="Y1899:Y1900">FREQUENCY(IF('Data Transformation'!$B$425:$B$6424='Bin Analysis'!L1899,'Data Transformation'!$G$425:$G$6424),'Data Transformation'!$U$12)</f>
        <v>0</v>
      </c>
    </row>
    <row r="1900" spans="1:25" x14ac:dyDescent="0.55000000000000004">
      <c r="A1900" s="14" t="s">
        <v>67</v>
      </c>
      <c r="B1900" t="s">
        <v>47</v>
      </c>
      <c r="C1900" t="s">
        <v>5</v>
      </c>
      <c r="D1900" t="s">
        <v>100</v>
      </c>
      <c r="E1900" t="s">
        <v>101</v>
      </c>
      <c r="F1900" t="s">
        <v>102</v>
      </c>
      <c r="G1900" t="s">
        <v>70</v>
      </c>
      <c r="H1900" t="s">
        <v>31</v>
      </c>
      <c r="I1900" t="s">
        <v>32</v>
      </c>
      <c r="J1900" t="s">
        <v>46</v>
      </c>
      <c r="K1900" s="14" t="s">
        <v>45</v>
      </c>
      <c r="M1900" s="14"/>
      <c r="X1900" s="2">
        <v>0</v>
      </c>
      <c r="Y1900" s="2">
        <v>0</v>
      </c>
    </row>
    <row r="1901" spans="1:25" x14ac:dyDescent="0.55000000000000004">
      <c r="A1901" s="32"/>
      <c r="D1901" t="e">
        <f>IF(C1901=1,'Data Transformation'!$G$3+0.5*'Data Transformation'!$W$25,IF(C1902=1,D1902-'Data Transformation'!$W$25,FALSE))</f>
        <v>#NUM!</v>
      </c>
      <c r="E1901">
        <f t="array" ref="E1901">IF(ISLOGICAL(D1901),"",FREQUENCY(IF('Data Transformation'!$B$425:$B$8425='Bin Analysis'!$B1899,'Data Transformation'!$G$425:$G$8425),D1901))</f>
        <v>2001</v>
      </c>
      <c r="F1901" t="e">
        <f>IF(ISLOGICAL(D1901),"",E1901-E1900)</f>
        <v>#VALUE!</v>
      </c>
      <c r="M1901" s="14"/>
    </row>
    <row r="1902" spans="1:25" x14ac:dyDescent="0.55000000000000004">
      <c r="A1902" s="32" t="e">
        <f>IF(Weighting!$P$6&gt;0,B1902,"")</f>
        <v>#NUM!</v>
      </c>
      <c r="B1902" t="e">
        <f>Weighting!$C$6</f>
        <v>#DIV/0!</v>
      </c>
      <c r="C1902" t="e">
        <f>Weighting!$F$6</f>
        <v>#NUM!</v>
      </c>
      <c r="D1902" t="e">
        <f>IF(C1902=1,'Data Transformation'!$G$3+0.5*'Data Transformation'!$W$25,IF(C1903=1,D1903-'Data Transformation'!$W$25,FALSE))</f>
        <v>#NUM!</v>
      </c>
      <c r="E1902">
        <f t="array" ref="E1902">IF(ISLOGICAL(D1902),"",FREQUENCY(IF('Data Transformation'!$B$425:$B$8425='Bin Analysis'!$B1899,'Data Transformation'!$G$425:$G$8425),D1902))</f>
        <v>2001</v>
      </c>
      <c r="F1902">
        <f>IF(ISLOGICAL(D1902),"",E1902-E1901)</f>
        <v>0</v>
      </c>
      <c r="G1902">
        <f>Weighting!$H$6</f>
        <v>1</v>
      </c>
      <c r="H1902">
        <f t="array" ref="H1902">FREQUENCY(IF('Data Transformation'!$B$4:$B$8425=B1899,'Data Transformation'!$G$4:$G$8425),'Bin Analysis'!$B1902)</f>
        <v>2073</v>
      </c>
      <c r="I1902">
        <f>H1902-H1901</f>
        <v>2073</v>
      </c>
      <c r="J1902">
        <f>IF(I1902=0,0,1)</f>
        <v>1</v>
      </c>
      <c r="K1902" t="e">
        <f>J1902*Weighting!$W$6</f>
        <v>#NUM!</v>
      </c>
      <c r="M1902" s="14"/>
    </row>
    <row r="1903" spans="1:25" x14ac:dyDescent="0.55000000000000004">
      <c r="A1903" s="32" t="str">
        <f>IF(Weighting!$P$7&gt;0,B1903,"")</f>
        <v/>
      </c>
      <c r="B1903" t="e">
        <f>Weighting!$C$7</f>
        <v>#DIV/0!</v>
      </c>
      <c r="C1903" t="e">
        <f>Weighting!$F$7</f>
        <v>#NUM!</v>
      </c>
      <c r="D1903" t="e">
        <f>IF(C1903=1,'Data Transformation'!$G$3+0.5*'Data Transformation'!$W$25,IF(C1904=1,D1904-'Data Transformation'!$W$25,FALSE))</f>
        <v>#NUM!</v>
      </c>
      <c r="E1903">
        <f t="array" ref="E1903">IF(ISLOGICAL(D1903),"",FREQUENCY(IF('Data Transformation'!$B$425:$B$8425='Bin Analysis'!$B1899,'Data Transformation'!$G$425:$G$8425),D1903))</f>
        <v>2001</v>
      </c>
      <c r="F1903">
        <f t="shared" ref="F1903:F1921" si="237">IF(ISLOGICAL(D1903),"",E1903-E1902)</f>
        <v>0</v>
      </c>
      <c r="G1903">
        <f>Weighting!$H$7</f>
        <v>0</v>
      </c>
      <c r="H1903">
        <f t="array" ref="H1903">FREQUENCY(IF('Data Transformation'!$B$4:$B$8425=B1899,'Data Transformation'!$G$4:$G$8425),'Bin Analysis'!$B1903)</f>
        <v>2073</v>
      </c>
      <c r="I1903">
        <f t="shared" ref="I1903:I1921" si="238">H1903-H1902</f>
        <v>0</v>
      </c>
      <c r="J1903">
        <f>IF(I1903=0,0,1)</f>
        <v>0</v>
      </c>
      <c r="K1903">
        <f>J1903*Weighting!$W$7</f>
        <v>0</v>
      </c>
      <c r="M1903" s="14"/>
    </row>
    <row r="1904" spans="1:25" x14ac:dyDescent="0.55000000000000004">
      <c r="A1904" s="32" t="str">
        <f>IF(Weighting!$P$8&gt;0,B1904,"")</f>
        <v/>
      </c>
      <c r="B1904" t="e">
        <f>Weighting!$C$8</f>
        <v>#DIV/0!</v>
      </c>
      <c r="C1904" t="e">
        <f>Weighting!$F$8</f>
        <v>#NUM!</v>
      </c>
      <c r="D1904" t="e">
        <f>IF(C1904=1,'Data Transformation'!$G$3+0.5*'Data Transformation'!$W$25,IF(C1905=1,D1905-'Data Transformation'!$W$25,FALSE))</f>
        <v>#NUM!</v>
      </c>
      <c r="E1904">
        <f t="array" ref="E1904">IF(ISLOGICAL(D1904),"",FREQUENCY(IF('Data Transformation'!$B$425:$B$8425='Bin Analysis'!$B1899,'Data Transformation'!$G$425:$G$8425),D1904))</f>
        <v>2001</v>
      </c>
      <c r="F1904">
        <f t="shared" si="237"/>
        <v>0</v>
      </c>
      <c r="G1904">
        <f>Weighting!$H$8</f>
        <v>0</v>
      </c>
      <c r="H1904">
        <f t="array" ref="H1904">FREQUENCY(IF('Data Transformation'!$B$4:$B$8425=B1899,'Data Transformation'!$G$4:$G$8425),'Bin Analysis'!$B1904)</f>
        <v>2073</v>
      </c>
      <c r="I1904">
        <f t="shared" si="238"/>
        <v>0</v>
      </c>
      <c r="J1904">
        <f t="shared" ref="J1904:J1921" si="239">IF(I1904=0,0,1)</f>
        <v>0</v>
      </c>
      <c r="K1904">
        <f>J1904*Weighting!$W$8</f>
        <v>0</v>
      </c>
      <c r="M1904" s="14"/>
    </row>
    <row r="1905" spans="1:13" x14ac:dyDescent="0.55000000000000004">
      <c r="A1905" s="32" t="str">
        <f>IF(Weighting!$P$9&gt;0,B1905,"")</f>
        <v/>
      </c>
      <c r="B1905" s="50" t="e">
        <f>Weighting!$C$9</f>
        <v>#DIV/0!</v>
      </c>
      <c r="C1905" t="e">
        <f>Weighting!$F$9</f>
        <v>#NUM!</v>
      </c>
      <c r="D1905" t="e">
        <f>IF(C1905=1,'Data Transformation'!$G$3+0.5*'Data Transformation'!$W$25,IF(C1906=1,D1906-'Data Transformation'!$W$25,FALSE))</f>
        <v>#NUM!</v>
      </c>
      <c r="E1905">
        <f t="array" ref="E1905">IF(ISLOGICAL(D1905),"",FREQUENCY(IF('Data Transformation'!$B$425:$B$8425='Bin Analysis'!$B1899,'Data Transformation'!$G$425:$G$8425),D1905))</f>
        <v>2001</v>
      </c>
      <c r="F1905">
        <f t="shared" si="237"/>
        <v>0</v>
      </c>
      <c r="G1905">
        <f>Weighting!$H$9</f>
        <v>0</v>
      </c>
      <c r="H1905">
        <f t="array" ref="H1905">FREQUENCY(IF('Data Transformation'!$B$4:$B$8425=B1899,'Data Transformation'!$G$4:$G$8425),'Bin Analysis'!$B1905)</f>
        <v>2073</v>
      </c>
      <c r="I1905">
        <f t="shared" si="238"/>
        <v>0</v>
      </c>
      <c r="J1905">
        <f t="shared" si="239"/>
        <v>0</v>
      </c>
      <c r="K1905">
        <f>J1905*Weighting!$W$9</f>
        <v>0</v>
      </c>
      <c r="M1905" s="14"/>
    </row>
    <row r="1906" spans="1:13" x14ac:dyDescent="0.55000000000000004">
      <c r="A1906" s="32" t="str">
        <f>IF(Weighting!$P$10&gt;0,B1906,"")</f>
        <v/>
      </c>
      <c r="B1906" t="e">
        <f>Weighting!$C$10</f>
        <v>#DIV/0!</v>
      </c>
      <c r="C1906" t="e">
        <f>Weighting!$F$10</f>
        <v>#NUM!</v>
      </c>
      <c r="D1906" t="e">
        <f>IF(C1906=1,'Data Transformation'!$G$3+0.5*'Data Transformation'!$W$25,IF(C1907=1,D1907-'Data Transformation'!$W$25,FALSE))</f>
        <v>#NUM!</v>
      </c>
      <c r="E1906">
        <f t="array" ref="E1906">IF(ISLOGICAL(D1906),"",FREQUENCY(IF('Data Transformation'!$B$425:$B$8425='Bin Analysis'!$B1899,'Data Transformation'!$G$425:$G$8425),D1906))</f>
        <v>2001</v>
      </c>
      <c r="F1906">
        <f t="shared" si="237"/>
        <v>0</v>
      </c>
      <c r="G1906">
        <f>Weighting!$H$10</f>
        <v>0</v>
      </c>
      <c r="H1906">
        <f t="array" ref="H1906">FREQUENCY(IF('Data Transformation'!$B$4:$B$8425=B1899,'Data Transformation'!$G$4:$G$8425),'Bin Analysis'!$B1906)</f>
        <v>2073</v>
      </c>
      <c r="I1906">
        <f t="shared" si="238"/>
        <v>0</v>
      </c>
      <c r="J1906">
        <f t="shared" si="239"/>
        <v>0</v>
      </c>
      <c r="K1906">
        <f>J1906*Weighting!$W$10</f>
        <v>0</v>
      </c>
      <c r="M1906" s="14"/>
    </row>
    <row r="1907" spans="1:13" x14ac:dyDescent="0.55000000000000004">
      <c r="A1907" s="32" t="str">
        <f>IF(Weighting!$P$11&gt;0,B1907,"")</f>
        <v/>
      </c>
      <c r="B1907" t="e">
        <f>Weighting!$C$11</f>
        <v>#DIV/0!</v>
      </c>
      <c r="C1907" t="e">
        <f>Weighting!$F$11</f>
        <v>#NUM!</v>
      </c>
      <c r="D1907" t="e">
        <f>IF(C1907=1,'Data Transformation'!$G$3+0.5*'Data Transformation'!$W$25,IF(C1908=1,D1908-'Data Transformation'!$W$25,FALSE))</f>
        <v>#NUM!</v>
      </c>
      <c r="E1907">
        <f t="array" ref="E1907">IF(ISLOGICAL(D1907),"",FREQUENCY(IF('Data Transformation'!$B$425:$B$8425='Bin Analysis'!$B1899,'Data Transformation'!$G$425:$G$8425),D1907))</f>
        <v>2001</v>
      </c>
      <c r="F1907">
        <f t="shared" si="237"/>
        <v>0</v>
      </c>
      <c r="G1907">
        <f>Weighting!$H$11</f>
        <v>0</v>
      </c>
      <c r="H1907">
        <f t="array" ref="H1907">FREQUENCY(IF('Data Transformation'!$B$4:$B$8425=B1899,'Data Transformation'!$G$4:$G$8425),'Bin Analysis'!$B1907)</f>
        <v>2073</v>
      </c>
      <c r="I1907">
        <f t="shared" si="238"/>
        <v>0</v>
      </c>
      <c r="J1907">
        <f t="shared" si="239"/>
        <v>0</v>
      </c>
      <c r="K1907">
        <f>J1907*Weighting!$W$11</f>
        <v>0</v>
      </c>
      <c r="M1907" s="14"/>
    </row>
    <row r="1908" spans="1:13" x14ac:dyDescent="0.55000000000000004">
      <c r="A1908" s="32" t="str">
        <f>IF(Weighting!$P$12&gt;0,B1908,"")</f>
        <v/>
      </c>
      <c r="B1908" t="e">
        <f>Weighting!$C$12</f>
        <v>#DIV/0!</v>
      </c>
      <c r="C1908" t="e">
        <f>Weighting!$F$12</f>
        <v>#NUM!</v>
      </c>
      <c r="D1908" t="e">
        <f>IF(C1908=1,'Data Transformation'!$G$3+0.5*'Data Transformation'!$W$25,IF(C1909=1,D1909-'Data Transformation'!$W$25,FALSE))</f>
        <v>#NUM!</v>
      </c>
      <c r="E1908">
        <f t="array" ref="E1908">IF(ISLOGICAL(D1908),"",FREQUENCY(IF('Data Transformation'!$B$425:$B$8425='Bin Analysis'!$B1899,'Data Transformation'!$G$425:$G$8425),D1908))</f>
        <v>2001</v>
      </c>
      <c r="F1908">
        <f t="shared" si="237"/>
        <v>0</v>
      </c>
      <c r="G1908">
        <f>Weighting!$H$12</f>
        <v>0</v>
      </c>
      <c r="H1908">
        <f t="array" ref="H1908">FREQUENCY(IF('Data Transformation'!$B$4:$B$8425=B1899,'Data Transformation'!$G$4:$G$8425),'Bin Analysis'!$B1908)</f>
        <v>2073</v>
      </c>
      <c r="I1908">
        <f t="shared" si="238"/>
        <v>0</v>
      </c>
      <c r="J1908">
        <f t="shared" si="239"/>
        <v>0</v>
      </c>
      <c r="K1908">
        <f>J1908*Weighting!$W$12</f>
        <v>0</v>
      </c>
      <c r="M1908" s="14"/>
    </row>
    <row r="1909" spans="1:13" x14ac:dyDescent="0.55000000000000004">
      <c r="A1909" s="32" t="str">
        <f>IF(Weighting!$P$13&gt;0,B1909,"")</f>
        <v/>
      </c>
      <c r="B1909" t="e">
        <f>Weighting!$C$13</f>
        <v>#DIV/0!</v>
      </c>
      <c r="C1909" t="e">
        <f>Weighting!$F$13</f>
        <v>#NUM!</v>
      </c>
      <c r="D1909" t="e">
        <f>IF(C1909=1,'Data Transformation'!$G$3+0.5*'Data Transformation'!$W$25,IF(C1910=1,D1910-'Data Transformation'!$W$25,FALSE))</f>
        <v>#NUM!</v>
      </c>
      <c r="E1909">
        <f t="array" ref="E1909">IF(ISLOGICAL(D1909),"",FREQUENCY(IF('Data Transformation'!$B$425:$B$8425='Bin Analysis'!$B1899,'Data Transformation'!$G$425:$G$8425),D1909))</f>
        <v>2001</v>
      </c>
      <c r="F1909">
        <f t="shared" si="237"/>
        <v>0</v>
      </c>
      <c r="G1909">
        <f>Weighting!$H$13</f>
        <v>0</v>
      </c>
      <c r="H1909">
        <f t="array" ref="H1909">FREQUENCY(IF('Data Transformation'!$B$4:$B$8425=B1899,'Data Transformation'!$G$4:$G$8425),'Bin Analysis'!$B1909)</f>
        <v>2073</v>
      </c>
      <c r="I1909">
        <f t="shared" si="238"/>
        <v>0</v>
      </c>
      <c r="J1909">
        <f t="shared" si="239"/>
        <v>0</v>
      </c>
      <c r="K1909">
        <f>J1909*Weighting!$W$13</f>
        <v>0</v>
      </c>
      <c r="M1909" s="14"/>
    </row>
    <row r="1910" spans="1:13" x14ac:dyDescent="0.55000000000000004">
      <c r="A1910" s="32" t="str">
        <f>IF(Weighting!$P$14&gt;0,B1910,"")</f>
        <v/>
      </c>
      <c r="B1910" t="e">
        <f>Weighting!$C$14</f>
        <v>#DIV/0!</v>
      </c>
      <c r="C1910" t="e">
        <f>Weighting!$F$14</f>
        <v>#NUM!</v>
      </c>
      <c r="D1910" t="e">
        <f>IF(C1910=1,'Data Transformation'!$G$3+0.5*'Data Transformation'!$W$25,IF(C1911=1,D1911-'Data Transformation'!$W$25,FALSE))</f>
        <v>#NUM!</v>
      </c>
      <c r="E1910">
        <f t="array" ref="E1910">IF(ISLOGICAL(D1910),"",FREQUENCY(IF('Data Transformation'!$B$425:$B$8425='Bin Analysis'!$B1899,'Data Transformation'!$G$425:$G$8425),D1910))</f>
        <v>2001</v>
      </c>
      <c r="F1910">
        <f t="shared" si="237"/>
        <v>0</v>
      </c>
      <c r="G1910">
        <f>Weighting!$H$14</f>
        <v>0</v>
      </c>
      <c r="H1910">
        <f t="array" ref="H1910">FREQUENCY(IF('Data Transformation'!$B$4:$B$8425=B1899,'Data Transformation'!$G$4:$G$8425),'Bin Analysis'!$B1910)</f>
        <v>2073</v>
      </c>
      <c r="I1910">
        <f t="shared" si="238"/>
        <v>0</v>
      </c>
      <c r="J1910">
        <f t="shared" si="239"/>
        <v>0</v>
      </c>
      <c r="K1910">
        <f>J1910*Weighting!$W$14</f>
        <v>0</v>
      </c>
      <c r="M1910" s="14"/>
    </row>
    <row r="1911" spans="1:13" x14ac:dyDescent="0.55000000000000004">
      <c r="A1911" s="32" t="str">
        <f>IF(Weighting!$P$15&gt;0,B1911,"")</f>
        <v/>
      </c>
      <c r="B1911" t="e">
        <f>Weighting!$C$15</f>
        <v>#DIV/0!</v>
      </c>
      <c r="C1911" t="e">
        <f>Weighting!$F$15</f>
        <v>#NUM!</v>
      </c>
      <c r="D1911" t="e">
        <f>IF(C1911=1,'Data Transformation'!$G$3+0.5*'Data Transformation'!$W$25,IF(C1912=1,D1912-'Data Transformation'!$W$25,FALSE))</f>
        <v>#NUM!</v>
      </c>
      <c r="E1911">
        <f t="array" ref="E1911">IF(ISLOGICAL(D1911),"",FREQUENCY(IF('Data Transformation'!$B$425:$B$8425='Bin Analysis'!$B1899,'Data Transformation'!$G$425:$G$8425),D1911))</f>
        <v>2001</v>
      </c>
      <c r="F1911">
        <f t="shared" si="237"/>
        <v>0</v>
      </c>
      <c r="G1911">
        <f>Weighting!$H$15</f>
        <v>0</v>
      </c>
      <c r="H1911">
        <f t="array" ref="H1911">FREQUENCY(IF('Data Transformation'!$B$4:$B$8425=B1899,'Data Transformation'!$G$4:$G$8425),'Bin Analysis'!$B1911)</f>
        <v>2073</v>
      </c>
      <c r="I1911">
        <f t="shared" si="238"/>
        <v>0</v>
      </c>
      <c r="J1911">
        <f t="shared" si="239"/>
        <v>0</v>
      </c>
      <c r="K1911">
        <f>J1911*Weighting!$W$15</f>
        <v>0</v>
      </c>
      <c r="M1911" s="14"/>
    </row>
    <row r="1912" spans="1:13" x14ac:dyDescent="0.55000000000000004">
      <c r="A1912" s="32" t="str">
        <f>IF(Weighting!$P$16&gt;0,B1912,"")</f>
        <v/>
      </c>
      <c r="B1912" t="e">
        <f>Weighting!$C$16</f>
        <v>#DIV/0!</v>
      </c>
      <c r="C1912" t="e">
        <f>Weighting!$F$16</f>
        <v>#NUM!</v>
      </c>
      <c r="D1912" t="e">
        <f>IF(C1912=1,'Data Transformation'!$G$3+0.5*'Data Transformation'!$W$25,IF(C1913=1,D1913-'Data Transformation'!$W$25,FALSE))</f>
        <v>#NUM!</v>
      </c>
      <c r="E1912">
        <f t="array" ref="E1912">IF(ISLOGICAL(D1912),"",FREQUENCY(IF('Data Transformation'!$B$425:$B$8425='Bin Analysis'!$B1899,'Data Transformation'!$G$425:$G$8425),D1912))</f>
        <v>2001</v>
      </c>
      <c r="F1912">
        <f t="shared" si="237"/>
        <v>0</v>
      </c>
      <c r="G1912">
        <f>Weighting!$H$16</f>
        <v>0</v>
      </c>
      <c r="H1912">
        <f t="array" ref="H1912">FREQUENCY(IF('Data Transformation'!$B$4:$B$8425=B1899,'Data Transformation'!$G$4:$G$8425),'Bin Analysis'!$B1912)</f>
        <v>2073</v>
      </c>
      <c r="I1912">
        <f t="shared" si="238"/>
        <v>0</v>
      </c>
      <c r="J1912">
        <f t="shared" si="239"/>
        <v>0</v>
      </c>
      <c r="K1912">
        <f>J1912*Weighting!$W$16</f>
        <v>0</v>
      </c>
      <c r="M1912" s="14"/>
    </row>
    <row r="1913" spans="1:13" x14ac:dyDescent="0.55000000000000004">
      <c r="A1913" s="32" t="str">
        <f>IF(Weighting!$P$17&gt;0,B1913,"")</f>
        <v/>
      </c>
      <c r="B1913" t="e">
        <f>Weighting!$C$17</f>
        <v>#DIV/0!</v>
      </c>
      <c r="C1913" t="e">
        <f>Weighting!$F$17</f>
        <v>#NUM!</v>
      </c>
      <c r="D1913" t="e">
        <f>IF(C1913=1,'Data Transformation'!$G$3+0.5*'Data Transformation'!$W$25,IF(C1914=1,D1914-'Data Transformation'!$W$25,FALSE))</f>
        <v>#NUM!</v>
      </c>
      <c r="E1913">
        <f t="array" ref="E1913">IF(ISLOGICAL(D1913),"",FREQUENCY(IF('Data Transformation'!$B$425:$B$8425='Bin Analysis'!$B1899,'Data Transformation'!$G$425:$G$8425),D1913))</f>
        <v>2001</v>
      </c>
      <c r="F1913">
        <f t="shared" si="237"/>
        <v>0</v>
      </c>
      <c r="G1913">
        <f>Weighting!$H$17</f>
        <v>0</v>
      </c>
      <c r="H1913">
        <f t="array" ref="H1913">FREQUENCY(IF('Data Transformation'!$B$4:$B$8425=B1899,'Data Transformation'!$G$4:$G$8425),'Bin Analysis'!$B1913)</f>
        <v>2073</v>
      </c>
      <c r="I1913">
        <f t="shared" si="238"/>
        <v>0</v>
      </c>
      <c r="J1913">
        <f t="shared" si="239"/>
        <v>0</v>
      </c>
      <c r="K1913">
        <f>J1913*Weighting!$W$17</f>
        <v>0</v>
      </c>
      <c r="M1913" s="14"/>
    </row>
    <row r="1914" spans="1:13" x14ac:dyDescent="0.55000000000000004">
      <c r="A1914" s="32" t="str">
        <f>IF(Weighting!$P$18&gt;0,B1914,"")</f>
        <v/>
      </c>
      <c r="B1914" t="e">
        <f>Weighting!$C$18</f>
        <v>#DIV/0!</v>
      </c>
      <c r="C1914" t="e">
        <f>Weighting!$F$18</f>
        <v>#NUM!</v>
      </c>
      <c r="D1914" t="e">
        <f>IF(C1914=1,'Data Transformation'!$G$3+0.5*'Data Transformation'!$W$25,IF(C1915=1,D1915-'Data Transformation'!$W$25,FALSE))</f>
        <v>#NUM!</v>
      </c>
      <c r="E1914">
        <f t="array" ref="E1914">IF(ISLOGICAL(D1914),"",FREQUENCY(IF('Data Transformation'!$B$425:$B$8425='Bin Analysis'!$B1899,'Data Transformation'!$G$425:$G$8425),D1914))</f>
        <v>2001</v>
      </c>
      <c r="F1914">
        <f t="shared" si="237"/>
        <v>0</v>
      </c>
      <c r="G1914">
        <f>Weighting!$H$18</f>
        <v>0</v>
      </c>
      <c r="H1914">
        <f t="array" ref="H1914">FREQUENCY(IF('Data Transformation'!$B$4:$B$8425=B1899,'Data Transformation'!$G$4:$G$8425),'Bin Analysis'!$B1914)</f>
        <v>2073</v>
      </c>
      <c r="I1914">
        <f t="shared" si="238"/>
        <v>0</v>
      </c>
      <c r="J1914">
        <f t="shared" si="239"/>
        <v>0</v>
      </c>
      <c r="K1914">
        <f>J1914*Weighting!$W$18</f>
        <v>0</v>
      </c>
      <c r="M1914" s="14"/>
    </row>
    <row r="1915" spans="1:13" x14ac:dyDescent="0.55000000000000004">
      <c r="A1915" s="32" t="str">
        <f>IF(Weighting!$P$19&gt;0,B1915,"")</f>
        <v/>
      </c>
      <c r="B1915" t="e">
        <f>Weighting!$C$19</f>
        <v>#DIV/0!</v>
      </c>
      <c r="C1915" t="e">
        <f>Weighting!$F$19</f>
        <v>#NUM!</v>
      </c>
      <c r="D1915" t="e">
        <f>IF(C1915=1,'Data Transformation'!$G$3+0.5*'Data Transformation'!$W$25,IF(C1916=1,D1916-'Data Transformation'!$W$25,FALSE))</f>
        <v>#NUM!</v>
      </c>
      <c r="E1915">
        <f t="array" ref="E1915">IF(ISLOGICAL(D1915),"",FREQUENCY(IF('Data Transformation'!$B$425:$B$8425='Bin Analysis'!$B1899,'Data Transformation'!$G$425:$G$8425),D1915))</f>
        <v>2001</v>
      </c>
      <c r="F1915">
        <f t="shared" si="237"/>
        <v>0</v>
      </c>
      <c r="G1915">
        <f>Weighting!$H$19</f>
        <v>0</v>
      </c>
      <c r="H1915">
        <f t="array" ref="H1915">FREQUENCY(IF('Data Transformation'!$B$4:$B$8425=B1899,'Data Transformation'!$G$4:$G$8425),'Bin Analysis'!$B1915)</f>
        <v>2073</v>
      </c>
      <c r="I1915">
        <f t="shared" si="238"/>
        <v>0</v>
      </c>
      <c r="J1915">
        <f t="shared" si="239"/>
        <v>0</v>
      </c>
      <c r="K1915">
        <f>J1915*Weighting!$W$19</f>
        <v>0</v>
      </c>
      <c r="M1915" s="14"/>
    </row>
    <row r="1916" spans="1:13" x14ac:dyDescent="0.55000000000000004">
      <c r="A1916" s="32" t="str">
        <f>IF(Weighting!$P$20&gt;0,B1916,"")</f>
        <v/>
      </c>
      <c r="B1916" t="e">
        <f>Weighting!$C$20</f>
        <v>#DIV/0!</v>
      </c>
      <c r="C1916" t="e">
        <f>Weighting!$F$20</f>
        <v>#NUM!</v>
      </c>
      <c r="D1916" t="e">
        <f>IF(C1916=1,'Data Transformation'!$G$3+0.5*'Data Transformation'!$W$25,IF(C1917=1,D1917-'Data Transformation'!$W$25,FALSE))</f>
        <v>#NUM!</v>
      </c>
      <c r="E1916">
        <f t="array" ref="E1916">IF(ISLOGICAL(D1916),"",FREQUENCY(IF('Data Transformation'!$B$425:$B$8425='Bin Analysis'!$B1899,'Data Transformation'!$G$425:$G$8425),D1916))</f>
        <v>2001</v>
      </c>
      <c r="F1916">
        <f t="shared" si="237"/>
        <v>0</v>
      </c>
      <c r="G1916">
        <f>Weighting!$H$20</f>
        <v>0</v>
      </c>
      <c r="H1916">
        <f t="array" ref="H1916">FREQUENCY(IF('Data Transformation'!$B$4:$B$8425=B1899,'Data Transformation'!$G$4:$G$8425),'Bin Analysis'!$B1916)</f>
        <v>2073</v>
      </c>
      <c r="I1916">
        <f t="shared" si="238"/>
        <v>0</v>
      </c>
      <c r="J1916">
        <f t="shared" si="239"/>
        <v>0</v>
      </c>
      <c r="K1916">
        <f>J1916*Weighting!$W$20</f>
        <v>0</v>
      </c>
      <c r="M1916" s="14"/>
    </row>
    <row r="1917" spans="1:13" x14ac:dyDescent="0.55000000000000004">
      <c r="A1917" s="32" t="str">
        <f>IF(Weighting!$P$21&gt;0,B1917,"")</f>
        <v/>
      </c>
      <c r="B1917" t="e">
        <f>Weighting!$C$21</f>
        <v>#DIV/0!</v>
      </c>
      <c r="C1917" t="e">
        <f>Weighting!$F$21</f>
        <v>#NUM!</v>
      </c>
      <c r="D1917" t="e">
        <f>IF(C1917=1,'Data Transformation'!$G$3+0.5*'Data Transformation'!$W$25,IF(C1918=1,D1918-'Data Transformation'!$W$25,FALSE))</f>
        <v>#NUM!</v>
      </c>
      <c r="E1917">
        <f t="array" ref="E1917">IF(ISLOGICAL(D1917),"",FREQUENCY(IF('Data Transformation'!$B$425:$B$8425='Bin Analysis'!$B1899,'Data Transformation'!$G$425:$G$8425),D1917))</f>
        <v>2001</v>
      </c>
      <c r="F1917">
        <f t="shared" si="237"/>
        <v>0</v>
      </c>
      <c r="G1917">
        <f>Weighting!$H$21</f>
        <v>0</v>
      </c>
      <c r="H1917">
        <f t="array" ref="H1917">FREQUENCY(IF('Data Transformation'!$B$4:$B$8425=B1899,'Data Transformation'!$G$4:$G$8425),'Bin Analysis'!$B1917)</f>
        <v>2073</v>
      </c>
      <c r="I1917">
        <f t="shared" si="238"/>
        <v>0</v>
      </c>
      <c r="J1917">
        <f t="shared" si="239"/>
        <v>0</v>
      </c>
      <c r="K1917">
        <f>J1917*Weighting!$W$21</f>
        <v>0</v>
      </c>
      <c r="M1917" s="14"/>
    </row>
    <row r="1918" spans="1:13" x14ac:dyDescent="0.55000000000000004">
      <c r="A1918" s="32" t="str">
        <f>IF(Weighting!$P$22&gt;0,B1918,"")</f>
        <v/>
      </c>
      <c r="B1918" t="e">
        <f>Weighting!$C$22</f>
        <v>#DIV/0!</v>
      </c>
      <c r="C1918" t="e">
        <f>Weighting!$F$22</f>
        <v>#NUM!</v>
      </c>
      <c r="D1918" t="e">
        <f>IF(C1918=1,'Data Transformation'!$G$3+0.5*'Data Transformation'!$W$25,IF(C1919=1,D1919-'Data Transformation'!$W$25,FALSE))</f>
        <v>#NUM!</v>
      </c>
      <c r="E1918">
        <f t="array" ref="E1918">IF(ISLOGICAL(D1918),"",FREQUENCY(IF('Data Transformation'!$B$425:$B$8425='Bin Analysis'!$B1899,'Data Transformation'!$G$425:$G$8425),D1918))</f>
        <v>2001</v>
      </c>
      <c r="F1918">
        <f t="shared" si="237"/>
        <v>0</v>
      </c>
      <c r="G1918">
        <f>Weighting!$H$22</f>
        <v>0</v>
      </c>
      <c r="H1918">
        <f t="array" ref="H1918">FREQUENCY(IF('Data Transformation'!$B$4:$B$8425=B1899,'Data Transformation'!$G$4:$G$8425),'Bin Analysis'!$B1918)</f>
        <v>2073</v>
      </c>
      <c r="I1918">
        <f t="shared" si="238"/>
        <v>0</v>
      </c>
      <c r="J1918">
        <f t="shared" si="239"/>
        <v>0</v>
      </c>
      <c r="K1918">
        <f>J1918*Weighting!$W$22</f>
        <v>0</v>
      </c>
      <c r="M1918" s="14"/>
    </row>
    <row r="1919" spans="1:13" x14ac:dyDescent="0.55000000000000004">
      <c r="A1919" s="32" t="str">
        <f>IF(Weighting!$P$23&gt;0,B1919,"")</f>
        <v/>
      </c>
      <c r="B1919" t="e">
        <f>Weighting!$C$23</f>
        <v>#DIV/0!</v>
      </c>
      <c r="C1919" t="e">
        <f>Weighting!$F$23</f>
        <v>#NUM!</v>
      </c>
      <c r="D1919" t="e">
        <f>IF(C1919=1,'Data Transformation'!$G$3+0.5*'Data Transformation'!$W$25,IF(C1920=1,D1920-'Data Transformation'!$W$25,FALSE))</f>
        <v>#NUM!</v>
      </c>
      <c r="E1919">
        <f t="array" ref="E1919">IF(ISLOGICAL(D1919),"",FREQUENCY(IF('Data Transformation'!$B$425:$B$8425='Bin Analysis'!$B1899,'Data Transformation'!$G$425:$G$8425),D1919))</f>
        <v>2001</v>
      </c>
      <c r="F1919">
        <f t="shared" si="237"/>
        <v>0</v>
      </c>
      <c r="G1919">
        <f>Weighting!$H$23</f>
        <v>0</v>
      </c>
      <c r="H1919">
        <f t="array" ref="H1919">FREQUENCY(IF('Data Transformation'!$B$4:$B$8425=B1899,'Data Transformation'!$G$4:$G$8425),'Bin Analysis'!$B1919)</f>
        <v>2073</v>
      </c>
      <c r="I1919">
        <f t="shared" si="238"/>
        <v>0</v>
      </c>
      <c r="J1919">
        <f t="shared" si="239"/>
        <v>0</v>
      </c>
      <c r="K1919">
        <f>J1919*Weighting!$W$23</f>
        <v>0</v>
      </c>
      <c r="M1919" s="14"/>
    </row>
    <row r="1920" spans="1:13" x14ac:dyDescent="0.55000000000000004">
      <c r="A1920" s="32" t="str">
        <f>IF(Weighting!$P$24&gt;0,B1920,"")</f>
        <v/>
      </c>
      <c r="B1920" t="e">
        <f>Weighting!$C$24</f>
        <v>#DIV/0!</v>
      </c>
      <c r="C1920" t="e">
        <f>Weighting!$F$24</f>
        <v>#NUM!</v>
      </c>
      <c r="D1920" t="e">
        <f>IF(C1920=1,'Data Transformation'!$G$3+0.5*'Data Transformation'!$W$25,IF(C1921=1,D1921-'Data Transformation'!$W$25,FALSE))</f>
        <v>#NUM!</v>
      </c>
      <c r="E1920">
        <f t="array" ref="E1920">IF(ISLOGICAL(D1920),"",FREQUENCY(IF('Data Transformation'!$B$425:$B$8425='Bin Analysis'!$B1899,'Data Transformation'!$G$425:$G$8425),D1920))</f>
        <v>2001</v>
      </c>
      <c r="F1920">
        <f t="shared" si="237"/>
        <v>0</v>
      </c>
      <c r="G1920">
        <f>Weighting!$H$24</f>
        <v>0</v>
      </c>
      <c r="H1920">
        <f t="array" ref="H1920">FREQUENCY(IF('Data Transformation'!$B$4:$B$8425=B1899,'Data Transformation'!$G$4:$G$8425),'Bin Analysis'!$B1920)</f>
        <v>2073</v>
      </c>
      <c r="I1920">
        <f t="shared" si="238"/>
        <v>0</v>
      </c>
      <c r="J1920">
        <f t="shared" si="239"/>
        <v>0</v>
      </c>
      <c r="K1920">
        <f>J1920*Weighting!$W$24</f>
        <v>0</v>
      </c>
      <c r="M1920" s="14"/>
    </row>
    <row r="1921" spans="1:25" x14ac:dyDescent="0.55000000000000004">
      <c r="A1921" s="32" t="str">
        <f>IF(Weighting!$P$25&gt;0,B1921,"")</f>
        <v/>
      </c>
      <c r="B1921" t="e">
        <f>Weighting!$C$25</f>
        <v>#DIV/0!</v>
      </c>
      <c r="C1921" t="e">
        <f>Weighting!$F$25</f>
        <v>#NUM!</v>
      </c>
      <c r="D1921" t="e">
        <f>IF(C1921=1,'Data Transformation'!$G$3+0.5*'Data Transformation'!$W$25,IF(C1922=1,D1922-'Data Transformation'!$W$25,FALSE))</f>
        <v>#NUM!</v>
      </c>
      <c r="E1921">
        <f t="array" ref="E1921">IF(ISLOGICAL(D1921),"",FREQUENCY(IF('Data Transformation'!$B$425:$B$8425='Bin Analysis'!$B1899,'Data Transformation'!$G$425:$G$8425),D1921))</f>
        <v>2001</v>
      </c>
      <c r="F1921">
        <f t="shared" si="237"/>
        <v>0</v>
      </c>
      <c r="G1921">
        <f>Weighting!$H$25</f>
        <v>0</v>
      </c>
      <c r="H1921">
        <f t="array" ref="H1921">FREQUENCY(IF('Data Transformation'!$B$4:$B$8425=B1899,'Data Transformation'!$G$4:$G$8425),'Bin Analysis'!$B1921)</f>
        <v>2073</v>
      </c>
      <c r="I1921">
        <f t="shared" si="238"/>
        <v>0</v>
      </c>
      <c r="J1921">
        <f t="shared" si="239"/>
        <v>0</v>
      </c>
      <c r="K1921">
        <f>J1921*Weighting!$W$25</f>
        <v>0</v>
      </c>
      <c r="M1921" s="14"/>
    </row>
    <row r="1922" spans="1:25" x14ac:dyDescent="0.55000000000000004">
      <c r="N1922" s="57"/>
      <c r="O1922"/>
      <c r="P1922"/>
      <c r="Q1922"/>
      <c r="R1922"/>
    </row>
    <row r="1923" spans="1:25" ht="23.35" x14ac:dyDescent="0.8">
      <c r="A1923" s="21" t="s">
        <v>0</v>
      </c>
      <c r="B1923" s="21" t="str">
        <f>IFERROR(VLOOKUP(C1923,'Data Transformation'!$L$6:$M$426,2,FALSE),"")</f>
        <v/>
      </c>
      <c r="C1923" s="21">
        <f>C1899+1</f>
        <v>80</v>
      </c>
      <c r="D1923" s="21"/>
      <c r="E1923" s="21"/>
      <c r="F1923" s="21"/>
      <c r="G1923" s="21"/>
      <c r="H1923" s="22"/>
      <c r="I1923" s="22"/>
      <c r="J1923" s="22"/>
      <c r="K1923" s="21"/>
      <c r="L1923" s="21" t="str">
        <f>B1923</f>
        <v/>
      </c>
      <c r="M1923" s="23" t="e">
        <f>INDEX('Data Transformation'!$O$4:$O$424,MATCH($B1923,'Data Transformation'!$M$4:$M$424,0),MATCH($M$2,'Data Transformation'!$O$3,0))</f>
        <v>#N/A</v>
      </c>
      <c r="N1923" s="27" t="e">
        <f>IF('Input and Summary Results'!$J$16="minimum",'Bin Analysis'!X1924/(M1923-1),'Bin Analysis'!Y1923/('Bin Analysis'!M1923-1))</f>
        <v>#N/A</v>
      </c>
      <c r="O1923" s="27" t="e">
        <f>IF(M1923=FALSE,NA(),(VLOOKUP(1,C1926:K1945,4,FALSE))/(M1923-1))</f>
        <v>#N/A</v>
      </c>
      <c r="P1923" s="27" t="e">
        <f>IF(M1923=FALSE,NA(),SUM(J1926:J1945)/Weighting!$S$5)</f>
        <v>#N/A</v>
      </c>
      <c r="Q1923" s="27" t="e">
        <f>IF(M1923=FALSE,NA(),SUM(K1926:K1945)/Weighting!$S$6)</f>
        <v>#N/A</v>
      </c>
      <c r="R1923" s="27" t="e">
        <f>IF(M1923=FALSE,NA(),(VLOOKUP(1,G1926:K1945,3,FALSE))/(M1923-1))</f>
        <v>#N/A</v>
      </c>
      <c r="S1923" s="22" t="e">
        <f>IF(M1923=FALSE,NA(),IF(SUM(J1926:J1945)=2,"yes","no"))</f>
        <v>#N/A</v>
      </c>
      <c r="X1923" s="2" cm="2">
        <f t="array" ref="X1923:X1924">FREQUENCY(IF('Data Transformation'!$B$425:$B$6424='Bin Analysis'!L1923,'Data Transformation'!$G$425:$G$6424),'Data Transformation'!$U$11)</f>
        <v>0</v>
      </c>
      <c r="Y1923" s="2" cm="2">
        <f t="array" ref="Y1923:Y1924">FREQUENCY(IF('Data Transformation'!$B$425:$B$6424='Bin Analysis'!L1923,'Data Transformation'!$G$425:$G$6424),'Data Transformation'!$U$12)</f>
        <v>0</v>
      </c>
    </row>
    <row r="1924" spans="1:25" x14ac:dyDescent="0.55000000000000004">
      <c r="A1924" s="14" t="s">
        <v>67</v>
      </c>
      <c r="B1924" t="s">
        <v>47</v>
      </c>
      <c r="C1924" t="s">
        <v>5</v>
      </c>
      <c r="D1924" t="s">
        <v>100</v>
      </c>
      <c r="E1924" t="s">
        <v>101</v>
      </c>
      <c r="F1924" t="s">
        <v>102</v>
      </c>
      <c r="G1924" t="s">
        <v>70</v>
      </c>
      <c r="H1924" t="s">
        <v>31</v>
      </c>
      <c r="I1924" t="s">
        <v>32</v>
      </c>
      <c r="J1924" t="s">
        <v>46</v>
      </c>
      <c r="K1924" s="14" t="s">
        <v>45</v>
      </c>
      <c r="M1924" s="14"/>
      <c r="X1924" s="2">
        <v>0</v>
      </c>
      <c r="Y1924" s="2">
        <v>0</v>
      </c>
    </row>
    <row r="1925" spans="1:25" x14ac:dyDescent="0.55000000000000004">
      <c r="A1925" s="32"/>
      <c r="D1925" t="e">
        <f>IF(C1925=1,'Data Transformation'!$G$3+0.5*'Data Transformation'!$W$25,IF(C1926=1,D1926-'Data Transformation'!$W$25,FALSE))</f>
        <v>#NUM!</v>
      </c>
      <c r="E1925">
        <f t="array" ref="E1925">IF(ISLOGICAL(D1925),"",FREQUENCY(IF('Data Transformation'!$B$425:$B$8425='Bin Analysis'!$B1923,'Data Transformation'!$G$425:$G$8425),D1925))</f>
        <v>2001</v>
      </c>
      <c r="F1925" t="e">
        <f>IF(ISLOGICAL(D1925),"",E1925-E1924)</f>
        <v>#VALUE!</v>
      </c>
      <c r="M1925" s="14"/>
    </row>
    <row r="1926" spans="1:25" x14ac:dyDescent="0.55000000000000004">
      <c r="A1926" s="32" t="e">
        <f>IF(Weighting!$P$6&gt;0,B1926,"")</f>
        <v>#NUM!</v>
      </c>
      <c r="B1926" t="e">
        <f>Weighting!$C$6</f>
        <v>#DIV/0!</v>
      </c>
      <c r="C1926" t="e">
        <f>Weighting!$F$6</f>
        <v>#NUM!</v>
      </c>
      <c r="D1926" t="e">
        <f>IF(C1926=1,'Data Transformation'!$G$3+0.5*'Data Transformation'!$W$25,IF(C1927=1,D1927-'Data Transformation'!$W$25,FALSE))</f>
        <v>#NUM!</v>
      </c>
      <c r="E1926">
        <f t="array" ref="E1926">IF(ISLOGICAL(D1926),"",FREQUENCY(IF('Data Transformation'!$B$425:$B$8425='Bin Analysis'!$B1923,'Data Transformation'!$G$425:$G$8425),D1926))</f>
        <v>2001</v>
      </c>
      <c r="F1926">
        <f>IF(ISLOGICAL(D1926),"",E1926-E1925)</f>
        <v>0</v>
      </c>
      <c r="G1926">
        <f>Weighting!$H$6</f>
        <v>1</v>
      </c>
      <c r="H1926">
        <f t="array" ref="H1926">FREQUENCY(IF('Data Transformation'!$B$4:$B$8425=B1923,'Data Transformation'!$G$4:$G$8425),'Bin Analysis'!$B1926)</f>
        <v>2073</v>
      </c>
      <c r="I1926">
        <f>H1926-H1925</f>
        <v>2073</v>
      </c>
      <c r="J1926">
        <f>IF(I1926=0,0,1)</f>
        <v>1</v>
      </c>
      <c r="K1926" t="e">
        <f>J1926*Weighting!$W$6</f>
        <v>#NUM!</v>
      </c>
      <c r="M1926" s="14"/>
    </row>
    <row r="1927" spans="1:25" x14ac:dyDescent="0.55000000000000004">
      <c r="A1927" s="32" t="str">
        <f>IF(Weighting!$P$7&gt;0,B1927,"")</f>
        <v/>
      </c>
      <c r="B1927" t="e">
        <f>Weighting!$C$7</f>
        <v>#DIV/0!</v>
      </c>
      <c r="C1927" t="e">
        <f>Weighting!$F$7</f>
        <v>#NUM!</v>
      </c>
      <c r="D1927" t="e">
        <f>IF(C1927=1,'Data Transformation'!$G$3+0.5*'Data Transformation'!$W$25,IF(C1928=1,D1928-'Data Transformation'!$W$25,FALSE))</f>
        <v>#NUM!</v>
      </c>
      <c r="E1927">
        <f t="array" ref="E1927">IF(ISLOGICAL(D1927),"",FREQUENCY(IF('Data Transformation'!$B$425:$B$8425='Bin Analysis'!$B1923,'Data Transformation'!$G$425:$G$8425),D1927))</f>
        <v>2001</v>
      </c>
      <c r="F1927">
        <f t="shared" ref="F1927:F1945" si="240">IF(ISLOGICAL(D1927),"",E1927-E1926)</f>
        <v>0</v>
      </c>
      <c r="G1927">
        <f>Weighting!$H$7</f>
        <v>0</v>
      </c>
      <c r="H1927">
        <f t="array" ref="H1927">FREQUENCY(IF('Data Transformation'!$B$4:$B$8425=B1923,'Data Transformation'!$G$4:$G$8425),'Bin Analysis'!$B1927)</f>
        <v>2073</v>
      </c>
      <c r="I1927">
        <f t="shared" ref="I1927:I1945" si="241">H1927-H1926</f>
        <v>0</v>
      </c>
      <c r="J1927">
        <f>IF(I1927=0,0,1)</f>
        <v>0</v>
      </c>
      <c r="K1927">
        <f>J1927*Weighting!$W$7</f>
        <v>0</v>
      </c>
      <c r="M1927" s="14"/>
    </row>
    <row r="1928" spans="1:25" x14ac:dyDescent="0.55000000000000004">
      <c r="A1928" s="32" t="str">
        <f>IF(Weighting!$P$8&gt;0,B1928,"")</f>
        <v/>
      </c>
      <c r="B1928" t="e">
        <f>Weighting!$C$8</f>
        <v>#DIV/0!</v>
      </c>
      <c r="C1928" t="e">
        <f>Weighting!$F$8</f>
        <v>#NUM!</v>
      </c>
      <c r="D1928" t="e">
        <f>IF(C1928=1,'Data Transformation'!$G$3+0.5*'Data Transformation'!$W$25,IF(C1929=1,D1929-'Data Transformation'!$W$25,FALSE))</f>
        <v>#NUM!</v>
      </c>
      <c r="E1928">
        <f t="array" ref="E1928">IF(ISLOGICAL(D1928),"",FREQUENCY(IF('Data Transformation'!$B$425:$B$8425='Bin Analysis'!$B1923,'Data Transformation'!$G$425:$G$8425),D1928))</f>
        <v>2001</v>
      </c>
      <c r="F1928">
        <f t="shared" si="240"/>
        <v>0</v>
      </c>
      <c r="G1928">
        <f>Weighting!$H$8</f>
        <v>0</v>
      </c>
      <c r="H1928">
        <f t="array" ref="H1928">FREQUENCY(IF('Data Transformation'!$B$4:$B$8425=B1923,'Data Transformation'!$G$4:$G$8425),'Bin Analysis'!$B1928)</f>
        <v>2073</v>
      </c>
      <c r="I1928">
        <f t="shared" si="241"/>
        <v>0</v>
      </c>
      <c r="J1928">
        <f t="shared" ref="J1928:J1945" si="242">IF(I1928=0,0,1)</f>
        <v>0</v>
      </c>
      <c r="K1928">
        <f>J1928*Weighting!$W$8</f>
        <v>0</v>
      </c>
      <c r="M1928" s="14"/>
    </row>
    <row r="1929" spans="1:25" x14ac:dyDescent="0.55000000000000004">
      <c r="A1929" s="32" t="str">
        <f>IF(Weighting!$P$9&gt;0,B1929,"")</f>
        <v/>
      </c>
      <c r="B1929" s="50" t="e">
        <f>Weighting!$C$9</f>
        <v>#DIV/0!</v>
      </c>
      <c r="C1929" t="e">
        <f>Weighting!$F$9</f>
        <v>#NUM!</v>
      </c>
      <c r="D1929" t="e">
        <f>IF(C1929=1,'Data Transformation'!$G$3+0.5*'Data Transformation'!$W$25,IF(C1930=1,D1930-'Data Transformation'!$W$25,FALSE))</f>
        <v>#NUM!</v>
      </c>
      <c r="E1929">
        <f t="array" ref="E1929">IF(ISLOGICAL(D1929),"",FREQUENCY(IF('Data Transformation'!$B$425:$B$8425='Bin Analysis'!$B1923,'Data Transformation'!$G$425:$G$8425),D1929))</f>
        <v>2001</v>
      </c>
      <c r="F1929">
        <f t="shared" si="240"/>
        <v>0</v>
      </c>
      <c r="G1929">
        <f>Weighting!$H$9</f>
        <v>0</v>
      </c>
      <c r="H1929">
        <f t="array" ref="H1929">FREQUENCY(IF('Data Transformation'!$B$4:$B$8425=B1923,'Data Transformation'!$G$4:$G$8425),'Bin Analysis'!$B1929)</f>
        <v>2073</v>
      </c>
      <c r="I1929">
        <f t="shared" si="241"/>
        <v>0</v>
      </c>
      <c r="J1929">
        <f t="shared" si="242"/>
        <v>0</v>
      </c>
      <c r="K1929">
        <f>J1929*Weighting!$W$9</f>
        <v>0</v>
      </c>
      <c r="M1929" s="14"/>
    </row>
    <row r="1930" spans="1:25" x14ac:dyDescent="0.55000000000000004">
      <c r="A1930" s="32" t="str">
        <f>IF(Weighting!$P$10&gt;0,B1930,"")</f>
        <v/>
      </c>
      <c r="B1930" t="e">
        <f>Weighting!$C$10</f>
        <v>#DIV/0!</v>
      </c>
      <c r="C1930" t="e">
        <f>Weighting!$F$10</f>
        <v>#NUM!</v>
      </c>
      <c r="D1930" t="e">
        <f>IF(C1930=1,'Data Transformation'!$G$3+0.5*'Data Transformation'!$W$25,IF(C1931=1,D1931-'Data Transformation'!$W$25,FALSE))</f>
        <v>#NUM!</v>
      </c>
      <c r="E1930">
        <f t="array" ref="E1930">IF(ISLOGICAL(D1930),"",FREQUENCY(IF('Data Transformation'!$B$425:$B$8425='Bin Analysis'!$B1923,'Data Transformation'!$G$425:$G$8425),D1930))</f>
        <v>2001</v>
      </c>
      <c r="F1930">
        <f t="shared" si="240"/>
        <v>0</v>
      </c>
      <c r="G1930">
        <f>Weighting!$H$10</f>
        <v>0</v>
      </c>
      <c r="H1930">
        <f t="array" ref="H1930">FREQUENCY(IF('Data Transformation'!$B$4:$B$8425=B1923,'Data Transformation'!$G$4:$G$8425),'Bin Analysis'!$B1930)</f>
        <v>2073</v>
      </c>
      <c r="I1930">
        <f t="shared" si="241"/>
        <v>0</v>
      </c>
      <c r="J1930">
        <f t="shared" si="242"/>
        <v>0</v>
      </c>
      <c r="K1930">
        <f>J1930*Weighting!$W$10</f>
        <v>0</v>
      </c>
      <c r="M1930" s="14"/>
    </row>
    <row r="1931" spans="1:25" x14ac:dyDescent="0.55000000000000004">
      <c r="A1931" s="32" t="str">
        <f>IF(Weighting!$P$11&gt;0,B1931,"")</f>
        <v/>
      </c>
      <c r="B1931" t="e">
        <f>Weighting!$C$11</f>
        <v>#DIV/0!</v>
      </c>
      <c r="C1931" t="e">
        <f>Weighting!$F$11</f>
        <v>#NUM!</v>
      </c>
      <c r="D1931" t="e">
        <f>IF(C1931=1,'Data Transformation'!$G$3+0.5*'Data Transformation'!$W$25,IF(C1932=1,D1932-'Data Transformation'!$W$25,FALSE))</f>
        <v>#NUM!</v>
      </c>
      <c r="E1931">
        <f t="array" ref="E1931">IF(ISLOGICAL(D1931),"",FREQUENCY(IF('Data Transformation'!$B$425:$B$8425='Bin Analysis'!$B1923,'Data Transformation'!$G$425:$G$8425),D1931))</f>
        <v>2001</v>
      </c>
      <c r="F1931">
        <f t="shared" si="240"/>
        <v>0</v>
      </c>
      <c r="G1931">
        <f>Weighting!$H$11</f>
        <v>0</v>
      </c>
      <c r="H1931">
        <f t="array" ref="H1931">FREQUENCY(IF('Data Transformation'!$B$4:$B$8425=B1923,'Data Transformation'!$G$4:$G$8425),'Bin Analysis'!$B1931)</f>
        <v>2073</v>
      </c>
      <c r="I1931">
        <f t="shared" si="241"/>
        <v>0</v>
      </c>
      <c r="J1931">
        <f t="shared" si="242"/>
        <v>0</v>
      </c>
      <c r="K1931">
        <f>J1931*Weighting!$W$11</f>
        <v>0</v>
      </c>
      <c r="M1931" s="14"/>
    </row>
    <row r="1932" spans="1:25" x14ac:dyDescent="0.55000000000000004">
      <c r="A1932" s="32" t="str">
        <f>IF(Weighting!$P$12&gt;0,B1932,"")</f>
        <v/>
      </c>
      <c r="B1932" t="e">
        <f>Weighting!$C$12</f>
        <v>#DIV/0!</v>
      </c>
      <c r="C1932" t="e">
        <f>Weighting!$F$12</f>
        <v>#NUM!</v>
      </c>
      <c r="D1932" t="e">
        <f>IF(C1932=1,'Data Transformation'!$G$3+0.5*'Data Transformation'!$W$25,IF(C1933=1,D1933-'Data Transformation'!$W$25,FALSE))</f>
        <v>#NUM!</v>
      </c>
      <c r="E1932">
        <f t="array" ref="E1932">IF(ISLOGICAL(D1932),"",FREQUENCY(IF('Data Transformation'!$B$425:$B$8425='Bin Analysis'!$B1923,'Data Transformation'!$G$425:$G$8425),D1932))</f>
        <v>2001</v>
      </c>
      <c r="F1932">
        <f t="shared" si="240"/>
        <v>0</v>
      </c>
      <c r="G1932">
        <f>Weighting!$H$12</f>
        <v>0</v>
      </c>
      <c r="H1932">
        <f t="array" ref="H1932">FREQUENCY(IF('Data Transformation'!$B$4:$B$8425=B1923,'Data Transformation'!$G$4:$G$8425),'Bin Analysis'!$B1932)</f>
        <v>2073</v>
      </c>
      <c r="I1932">
        <f t="shared" si="241"/>
        <v>0</v>
      </c>
      <c r="J1932">
        <f t="shared" si="242"/>
        <v>0</v>
      </c>
      <c r="K1932">
        <f>J1932*Weighting!$W$12</f>
        <v>0</v>
      </c>
      <c r="M1932" s="14"/>
    </row>
    <row r="1933" spans="1:25" x14ac:dyDescent="0.55000000000000004">
      <c r="A1933" s="32" t="str">
        <f>IF(Weighting!$P$13&gt;0,B1933,"")</f>
        <v/>
      </c>
      <c r="B1933" t="e">
        <f>Weighting!$C$13</f>
        <v>#DIV/0!</v>
      </c>
      <c r="C1933" t="e">
        <f>Weighting!$F$13</f>
        <v>#NUM!</v>
      </c>
      <c r="D1933" t="e">
        <f>IF(C1933=1,'Data Transformation'!$G$3+0.5*'Data Transformation'!$W$25,IF(C1934=1,D1934-'Data Transformation'!$W$25,FALSE))</f>
        <v>#NUM!</v>
      </c>
      <c r="E1933">
        <f t="array" ref="E1933">IF(ISLOGICAL(D1933),"",FREQUENCY(IF('Data Transformation'!$B$425:$B$8425='Bin Analysis'!$B1923,'Data Transformation'!$G$425:$G$8425),D1933))</f>
        <v>2001</v>
      </c>
      <c r="F1933">
        <f t="shared" si="240"/>
        <v>0</v>
      </c>
      <c r="G1933">
        <f>Weighting!$H$13</f>
        <v>0</v>
      </c>
      <c r="H1933">
        <f t="array" ref="H1933">FREQUENCY(IF('Data Transformation'!$B$4:$B$8425=B1923,'Data Transformation'!$G$4:$G$8425),'Bin Analysis'!$B1933)</f>
        <v>2073</v>
      </c>
      <c r="I1933">
        <f t="shared" si="241"/>
        <v>0</v>
      </c>
      <c r="J1933">
        <f t="shared" si="242"/>
        <v>0</v>
      </c>
      <c r="K1933">
        <f>J1933*Weighting!$W$13</f>
        <v>0</v>
      </c>
      <c r="M1933" s="14"/>
    </row>
    <row r="1934" spans="1:25" x14ac:dyDescent="0.55000000000000004">
      <c r="A1934" s="32" t="str">
        <f>IF(Weighting!$P$14&gt;0,B1934,"")</f>
        <v/>
      </c>
      <c r="B1934" t="e">
        <f>Weighting!$C$14</f>
        <v>#DIV/0!</v>
      </c>
      <c r="C1934" t="e">
        <f>Weighting!$F$14</f>
        <v>#NUM!</v>
      </c>
      <c r="D1934" t="e">
        <f>IF(C1934=1,'Data Transformation'!$G$3+0.5*'Data Transformation'!$W$25,IF(C1935=1,D1935-'Data Transformation'!$W$25,FALSE))</f>
        <v>#NUM!</v>
      </c>
      <c r="E1934">
        <f t="array" ref="E1934">IF(ISLOGICAL(D1934),"",FREQUENCY(IF('Data Transformation'!$B$425:$B$8425='Bin Analysis'!$B1923,'Data Transformation'!$G$425:$G$8425),D1934))</f>
        <v>2001</v>
      </c>
      <c r="F1934">
        <f t="shared" si="240"/>
        <v>0</v>
      </c>
      <c r="G1934">
        <f>Weighting!$H$14</f>
        <v>0</v>
      </c>
      <c r="H1934">
        <f t="array" ref="H1934">FREQUENCY(IF('Data Transformation'!$B$4:$B$8425=B1923,'Data Transformation'!$G$4:$G$8425),'Bin Analysis'!$B1934)</f>
        <v>2073</v>
      </c>
      <c r="I1934">
        <f t="shared" si="241"/>
        <v>0</v>
      </c>
      <c r="J1934">
        <f t="shared" si="242"/>
        <v>0</v>
      </c>
      <c r="K1934">
        <f>J1934*Weighting!$W$14</f>
        <v>0</v>
      </c>
      <c r="M1934" s="14"/>
    </row>
    <row r="1935" spans="1:25" x14ac:dyDescent="0.55000000000000004">
      <c r="A1935" s="32" t="str">
        <f>IF(Weighting!$P$15&gt;0,B1935,"")</f>
        <v/>
      </c>
      <c r="B1935" t="e">
        <f>Weighting!$C$15</f>
        <v>#DIV/0!</v>
      </c>
      <c r="C1935" t="e">
        <f>Weighting!$F$15</f>
        <v>#NUM!</v>
      </c>
      <c r="D1935" t="e">
        <f>IF(C1935=1,'Data Transformation'!$G$3+0.5*'Data Transformation'!$W$25,IF(C1936=1,D1936-'Data Transformation'!$W$25,FALSE))</f>
        <v>#NUM!</v>
      </c>
      <c r="E1935">
        <f t="array" ref="E1935">IF(ISLOGICAL(D1935),"",FREQUENCY(IF('Data Transformation'!$B$425:$B$8425='Bin Analysis'!$B1923,'Data Transformation'!$G$425:$G$8425),D1935))</f>
        <v>2001</v>
      </c>
      <c r="F1935">
        <f t="shared" si="240"/>
        <v>0</v>
      </c>
      <c r="G1935">
        <f>Weighting!$H$15</f>
        <v>0</v>
      </c>
      <c r="H1935">
        <f t="array" ref="H1935">FREQUENCY(IF('Data Transformation'!$B$4:$B$8425=B1923,'Data Transformation'!$G$4:$G$8425),'Bin Analysis'!$B1935)</f>
        <v>2073</v>
      </c>
      <c r="I1935">
        <f t="shared" si="241"/>
        <v>0</v>
      </c>
      <c r="J1935">
        <f t="shared" si="242"/>
        <v>0</v>
      </c>
      <c r="K1935">
        <f>J1935*Weighting!$W$15</f>
        <v>0</v>
      </c>
      <c r="M1935" s="14"/>
    </row>
    <row r="1936" spans="1:25" x14ac:dyDescent="0.55000000000000004">
      <c r="A1936" s="32" t="str">
        <f>IF(Weighting!$P$16&gt;0,B1936,"")</f>
        <v/>
      </c>
      <c r="B1936" t="e">
        <f>Weighting!$C$16</f>
        <v>#DIV/0!</v>
      </c>
      <c r="C1936" t="e">
        <f>Weighting!$F$16</f>
        <v>#NUM!</v>
      </c>
      <c r="D1936" t="e">
        <f>IF(C1936=1,'Data Transformation'!$G$3+0.5*'Data Transformation'!$W$25,IF(C1937=1,D1937-'Data Transformation'!$W$25,FALSE))</f>
        <v>#NUM!</v>
      </c>
      <c r="E1936">
        <f t="array" ref="E1936">IF(ISLOGICAL(D1936),"",FREQUENCY(IF('Data Transformation'!$B$425:$B$8425='Bin Analysis'!$B1923,'Data Transformation'!$G$425:$G$8425),D1936))</f>
        <v>2001</v>
      </c>
      <c r="F1936">
        <f t="shared" si="240"/>
        <v>0</v>
      </c>
      <c r="G1936">
        <f>Weighting!$H$16</f>
        <v>0</v>
      </c>
      <c r="H1936">
        <f t="array" ref="H1936">FREQUENCY(IF('Data Transformation'!$B$4:$B$8425=B1923,'Data Transformation'!$G$4:$G$8425),'Bin Analysis'!$B1936)</f>
        <v>2073</v>
      </c>
      <c r="I1936">
        <f t="shared" si="241"/>
        <v>0</v>
      </c>
      <c r="J1936">
        <f t="shared" si="242"/>
        <v>0</v>
      </c>
      <c r="K1936">
        <f>J1936*Weighting!$W$16</f>
        <v>0</v>
      </c>
      <c r="M1936" s="14"/>
    </row>
    <row r="1937" spans="1:25" x14ac:dyDescent="0.55000000000000004">
      <c r="A1937" s="32" t="str">
        <f>IF(Weighting!$P$17&gt;0,B1937,"")</f>
        <v/>
      </c>
      <c r="B1937" t="e">
        <f>Weighting!$C$17</f>
        <v>#DIV/0!</v>
      </c>
      <c r="C1937" t="e">
        <f>Weighting!$F$17</f>
        <v>#NUM!</v>
      </c>
      <c r="D1937" t="e">
        <f>IF(C1937=1,'Data Transformation'!$G$3+0.5*'Data Transformation'!$W$25,IF(C1938=1,D1938-'Data Transformation'!$W$25,FALSE))</f>
        <v>#NUM!</v>
      </c>
      <c r="E1937">
        <f t="array" ref="E1937">IF(ISLOGICAL(D1937),"",FREQUENCY(IF('Data Transformation'!$B$425:$B$8425='Bin Analysis'!$B1923,'Data Transformation'!$G$425:$G$8425),D1937))</f>
        <v>2001</v>
      </c>
      <c r="F1937">
        <f t="shared" si="240"/>
        <v>0</v>
      </c>
      <c r="G1937">
        <f>Weighting!$H$17</f>
        <v>0</v>
      </c>
      <c r="H1937">
        <f t="array" ref="H1937">FREQUENCY(IF('Data Transformation'!$B$4:$B$8425=B1923,'Data Transformation'!$G$4:$G$8425),'Bin Analysis'!$B1937)</f>
        <v>2073</v>
      </c>
      <c r="I1937">
        <f t="shared" si="241"/>
        <v>0</v>
      </c>
      <c r="J1937">
        <f t="shared" si="242"/>
        <v>0</v>
      </c>
      <c r="K1937">
        <f>J1937*Weighting!$W$17</f>
        <v>0</v>
      </c>
      <c r="M1937" s="14"/>
    </row>
    <row r="1938" spans="1:25" x14ac:dyDescent="0.55000000000000004">
      <c r="A1938" s="32" t="str">
        <f>IF(Weighting!$P$18&gt;0,B1938,"")</f>
        <v/>
      </c>
      <c r="B1938" t="e">
        <f>Weighting!$C$18</f>
        <v>#DIV/0!</v>
      </c>
      <c r="C1938" t="e">
        <f>Weighting!$F$18</f>
        <v>#NUM!</v>
      </c>
      <c r="D1938" t="e">
        <f>IF(C1938=1,'Data Transformation'!$G$3+0.5*'Data Transformation'!$W$25,IF(C1939=1,D1939-'Data Transformation'!$W$25,FALSE))</f>
        <v>#NUM!</v>
      </c>
      <c r="E1938">
        <f t="array" ref="E1938">IF(ISLOGICAL(D1938),"",FREQUENCY(IF('Data Transformation'!$B$425:$B$8425='Bin Analysis'!$B1923,'Data Transformation'!$G$425:$G$8425),D1938))</f>
        <v>2001</v>
      </c>
      <c r="F1938">
        <f t="shared" si="240"/>
        <v>0</v>
      </c>
      <c r="G1938">
        <f>Weighting!$H$18</f>
        <v>0</v>
      </c>
      <c r="H1938">
        <f t="array" ref="H1938">FREQUENCY(IF('Data Transformation'!$B$4:$B$8425=B1923,'Data Transformation'!$G$4:$G$8425),'Bin Analysis'!$B1938)</f>
        <v>2073</v>
      </c>
      <c r="I1938">
        <f t="shared" si="241"/>
        <v>0</v>
      </c>
      <c r="J1938">
        <f t="shared" si="242"/>
        <v>0</v>
      </c>
      <c r="K1938">
        <f>J1938*Weighting!$W$18</f>
        <v>0</v>
      </c>
      <c r="M1938" s="14"/>
    </row>
    <row r="1939" spans="1:25" x14ac:dyDescent="0.55000000000000004">
      <c r="A1939" s="32" t="str">
        <f>IF(Weighting!$P$19&gt;0,B1939,"")</f>
        <v/>
      </c>
      <c r="B1939" t="e">
        <f>Weighting!$C$19</f>
        <v>#DIV/0!</v>
      </c>
      <c r="C1939" t="e">
        <f>Weighting!$F$19</f>
        <v>#NUM!</v>
      </c>
      <c r="D1939" t="e">
        <f>IF(C1939=1,'Data Transformation'!$G$3+0.5*'Data Transformation'!$W$25,IF(C1940=1,D1940-'Data Transformation'!$W$25,FALSE))</f>
        <v>#NUM!</v>
      </c>
      <c r="E1939">
        <f t="array" ref="E1939">IF(ISLOGICAL(D1939),"",FREQUENCY(IF('Data Transformation'!$B$425:$B$8425='Bin Analysis'!$B1923,'Data Transformation'!$G$425:$G$8425),D1939))</f>
        <v>2001</v>
      </c>
      <c r="F1939">
        <f t="shared" si="240"/>
        <v>0</v>
      </c>
      <c r="G1939">
        <f>Weighting!$H$19</f>
        <v>0</v>
      </c>
      <c r="H1939">
        <f t="array" ref="H1939">FREQUENCY(IF('Data Transformation'!$B$4:$B$8425=B1923,'Data Transformation'!$G$4:$G$8425),'Bin Analysis'!$B1939)</f>
        <v>2073</v>
      </c>
      <c r="I1939">
        <f t="shared" si="241"/>
        <v>0</v>
      </c>
      <c r="J1939">
        <f t="shared" si="242"/>
        <v>0</v>
      </c>
      <c r="K1939">
        <f>J1939*Weighting!$W$19</f>
        <v>0</v>
      </c>
      <c r="M1939" s="14"/>
    </row>
    <row r="1940" spans="1:25" x14ac:dyDescent="0.55000000000000004">
      <c r="A1940" s="32" t="str">
        <f>IF(Weighting!$P$20&gt;0,B1940,"")</f>
        <v/>
      </c>
      <c r="B1940" t="e">
        <f>Weighting!$C$20</f>
        <v>#DIV/0!</v>
      </c>
      <c r="C1940" t="e">
        <f>Weighting!$F$20</f>
        <v>#NUM!</v>
      </c>
      <c r="D1940" t="e">
        <f>IF(C1940=1,'Data Transformation'!$G$3+0.5*'Data Transformation'!$W$25,IF(C1941=1,D1941-'Data Transformation'!$W$25,FALSE))</f>
        <v>#NUM!</v>
      </c>
      <c r="E1940">
        <f t="array" ref="E1940">IF(ISLOGICAL(D1940),"",FREQUENCY(IF('Data Transformation'!$B$425:$B$8425='Bin Analysis'!$B1923,'Data Transformation'!$G$425:$G$8425),D1940))</f>
        <v>2001</v>
      </c>
      <c r="F1940">
        <f t="shared" si="240"/>
        <v>0</v>
      </c>
      <c r="G1940">
        <f>Weighting!$H$20</f>
        <v>0</v>
      </c>
      <c r="H1940">
        <f t="array" ref="H1940">FREQUENCY(IF('Data Transformation'!$B$4:$B$8425=B1923,'Data Transformation'!$G$4:$G$8425),'Bin Analysis'!$B1940)</f>
        <v>2073</v>
      </c>
      <c r="I1940">
        <f t="shared" si="241"/>
        <v>0</v>
      </c>
      <c r="J1940">
        <f t="shared" si="242"/>
        <v>0</v>
      </c>
      <c r="K1940">
        <f>J1940*Weighting!$W$20</f>
        <v>0</v>
      </c>
      <c r="M1940" s="14"/>
    </row>
    <row r="1941" spans="1:25" x14ac:dyDescent="0.55000000000000004">
      <c r="A1941" s="32" t="str">
        <f>IF(Weighting!$P$21&gt;0,B1941,"")</f>
        <v/>
      </c>
      <c r="B1941" t="e">
        <f>Weighting!$C$21</f>
        <v>#DIV/0!</v>
      </c>
      <c r="C1941" t="e">
        <f>Weighting!$F$21</f>
        <v>#NUM!</v>
      </c>
      <c r="D1941" t="e">
        <f>IF(C1941=1,'Data Transformation'!$G$3+0.5*'Data Transformation'!$W$25,IF(C1942=1,D1942-'Data Transformation'!$W$25,FALSE))</f>
        <v>#NUM!</v>
      </c>
      <c r="E1941">
        <f t="array" ref="E1941">IF(ISLOGICAL(D1941),"",FREQUENCY(IF('Data Transformation'!$B$425:$B$8425='Bin Analysis'!$B1923,'Data Transformation'!$G$425:$G$8425),D1941))</f>
        <v>2001</v>
      </c>
      <c r="F1941">
        <f t="shared" si="240"/>
        <v>0</v>
      </c>
      <c r="G1941">
        <f>Weighting!$H$21</f>
        <v>0</v>
      </c>
      <c r="H1941">
        <f t="array" ref="H1941">FREQUENCY(IF('Data Transformation'!$B$4:$B$8425=B1923,'Data Transformation'!$G$4:$G$8425),'Bin Analysis'!$B1941)</f>
        <v>2073</v>
      </c>
      <c r="I1941">
        <f t="shared" si="241"/>
        <v>0</v>
      </c>
      <c r="J1941">
        <f t="shared" si="242"/>
        <v>0</v>
      </c>
      <c r="K1941">
        <f>J1941*Weighting!$W$21</f>
        <v>0</v>
      </c>
      <c r="M1941" s="14"/>
    </row>
    <row r="1942" spans="1:25" x14ac:dyDescent="0.55000000000000004">
      <c r="A1942" s="32" t="str">
        <f>IF(Weighting!$P$22&gt;0,B1942,"")</f>
        <v/>
      </c>
      <c r="B1942" t="e">
        <f>Weighting!$C$22</f>
        <v>#DIV/0!</v>
      </c>
      <c r="C1942" t="e">
        <f>Weighting!$F$22</f>
        <v>#NUM!</v>
      </c>
      <c r="D1942" t="e">
        <f>IF(C1942=1,'Data Transformation'!$G$3+0.5*'Data Transformation'!$W$25,IF(C1943=1,D1943-'Data Transformation'!$W$25,FALSE))</f>
        <v>#NUM!</v>
      </c>
      <c r="E1942">
        <f t="array" ref="E1942">IF(ISLOGICAL(D1942),"",FREQUENCY(IF('Data Transformation'!$B$425:$B$8425='Bin Analysis'!$B1923,'Data Transformation'!$G$425:$G$8425),D1942))</f>
        <v>2001</v>
      </c>
      <c r="F1942">
        <f t="shared" si="240"/>
        <v>0</v>
      </c>
      <c r="G1942">
        <f>Weighting!$H$22</f>
        <v>0</v>
      </c>
      <c r="H1942">
        <f t="array" ref="H1942">FREQUENCY(IF('Data Transformation'!$B$4:$B$8425=B1923,'Data Transformation'!$G$4:$G$8425),'Bin Analysis'!$B1942)</f>
        <v>2073</v>
      </c>
      <c r="I1942">
        <f t="shared" si="241"/>
        <v>0</v>
      </c>
      <c r="J1942">
        <f t="shared" si="242"/>
        <v>0</v>
      </c>
      <c r="K1942">
        <f>J1942*Weighting!$W$22</f>
        <v>0</v>
      </c>
      <c r="M1942" s="14"/>
    </row>
    <row r="1943" spans="1:25" x14ac:dyDescent="0.55000000000000004">
      <c r="A1943" s="32" t="str">
        <f>IF(Weighting!$P$23&gt;0,B1943,"")</f>
        <v/>
      </c>
      <c r="B1943" t="e">
        <f>Weighting!$C$23</f>
        <v>#DIV/0!</v>
      </c>
      <c r="C1943" t="e">
        <f>Weighting!$F$23</f>
        <v>#NUM!</v>
      </c>
      <c r="D1943" t="e">
        <f>IF(C1943=1,'Data Transformation'!$G$3+0.5*'Data Transformation'!$W$25,IF(C1944=1,D1944-'Data Transformation'!$W$25,FALSE))</f>
        <v>#NUM!</v>
      </c>
      <c r="E1943">
        <f t="array" ref="E1943">IF(ISLOGICAL(D1943),"",FREQUENCY(IF('Data Transformation'!$B$425:$B$8425='Bin Analysis'!$B1923,'Data Transformation'!$G$425:$G$8425),D1943))</f>
        <v>2001</v>
      </c>
      <c r="F1943">
        <f t="shared" si="240"/>
        <v>0</v>
      </c>
      <c r="G1943">
        <f>Weighting!$H$23</f>
        <v>0</v>
      </c>
      <c r="H1943">
        <f t="array" ref="H1943">FREQUENCY(IF('Data Transformation'!$B$4:$B$8425=B1923,'Data Transformation'!$G$4:$G$8425),'Bin Analysis'!$B1943)</f>
        <v>2073</v>
      </c>
      <c r="I1943">
        <f t="shared" si="241"/>
        <v>0</v>
      </c>
      <c r="J1943">
        <f t="shared" si="242"/>
        <v>0</v>
      </c>
      <c r="K1943">
        <f>J1943*Weighting!$W$23</f>
        <v>0</v>
      </c>
      <c r="M1943" s="14"/>
    </row>
    <row r="1944" spans="1:25" x14ac:dyDescent="0.55000000000000004">
      <c r="A1944" s="32" t="str">
        <f>IF(Weighting!$P$24&gt;0,B1944,"")</f>
        <v/>
      </c>
      <c r="B1944" t="e">
        <f>Weighting!$C$24</f>
        <v>#DIV/0!</v>
      </c>
      <c r="C1944" t="e">
        <f>Weighting!$F$24</f>
        <v>#NUM!</v>
      </c>
      <c r="D1944" t="e">
        <f>IF(C1944=1,'Data Transformation'!$G$3+0.5*'Data Transformation'!$W$25,IF(C1945=1,D1945-'Data Transformation'!$W$25,FALSE))</f>
        <v>#NUM!</v>
      </c>
      <c r="E1944">
        <f t="array" ref="E1944">IF(ISLOGICAL(D1944),"",FREQUENCY(IF('Data Transformation'!$B$425:$B$8425='Bin Analysis'!$B1923,'Data Transformation'!$G$425:$G$8425),D1944))</f>
        <v>2001</v>
      </c>
      <c r="F1944">
        <f t="shared" si="240"/>
        <v>0</v>
      </c>
      <c r="G1944">
        <f>Weighting!$H$24</f>
        <v>0</v>
      </c>
      <c r="H1944">
        <f t="array" ref="H1944">FREQUENCY(IF('Data Transformation'!$B$4:$B$8425=B1923,'Data Transformation'!$G$4:$G$8425),'Bin Analysis'!$B1944)</f>
        <v>2073</v>
      </c>
      <c r="I1944">
        <f t="shared" si="241"/>
        <v>0</v>
      </c>
      <c r="J1944">
        <f t="shared" si="242"/>
        <v>0</v>
      </c>
      <c r="K1944">
        <f>J1944*Weighting!$W$24</f>
        <v>0</v>
      </c>
      <c r="M1944" s="14"/>
    </row>
    <row r="1945" spans="1:25" x14ac:dyDescent="0.55000000000000004">
      <c r="A1945" s="32" t="str">
        <f>IF(Weighting!$P$25&gt;0,B1945,"")</f>
        <v/>
      </c>
      <c r="B1945" t="e">
        <f>Weighting!$C$25</f>
        <v>#DIV/0!</v>
      </c>
      <c r="C1945" t="e">
        <f>Weighting!$F$25</f>
        <v>#NUM!</v>
      </c>
      <c r="D1945" t="e">
        <f>IF(C1945=1,'Data Transformation'!$G$3+0.5*'Data Transformation'!$W$25,IF(C1946=1,D1946-'Data Transformation'!$W$25,FALSE))</f>
        <v>#NUM!</v>
      </c>
      <c r="E1945">
        <f t="array" ref="E1945">IF(ISLOGICAL(D1945),"",FREQUENCY(IF('Data Transformation'!$B$425:$B$8425='Bin Analysis'!$B1923,'Data Transformation'!$G$425:$G$8425),D1945))</f>
        <v>2001</v>
      </c>
      <c r="F1945">
        <f t="shared" si="240"/>
        <v>0</v>
      </c>
      <c r="G1945">
        <f>Weighting!$H$25</f>
        <v>0</v>
      </c>
      <c r="H1945">
        <f t="array" ref="H1945">FREQUENCY(IF('Data Transformation'!$B$4:$B$8425=B1923,'Data Transformation'!$G$4:$G$8425),'Bin Analysis'!$B1945)</f>
        <v>2073</v>
      </c>
      <c r="I1945">
        <f t="shared" si="241"/>
        <v>0</v>
      </c>
      <c r="J1945">
        <f t="shared" si="242"/>
        <v>0</v>
      </c>
      <c r="K1945">
        <f>J1945*Weighting!$W$25</f>
        <v>0</v>
      </c>
      <c r="M1945" s="14"/>
    </row>
    <row r="1946" spans="1:25" x14ac:dyDescent="0.55000000000000004">
      <c r="O1946"/>
      <c r="P1946"/>
      <c r="Q1946"/>
      <c r="R1946"/>
    </row>
    <row r="1947" spans="1:25" ht="23.35" x14ac:dyDescent="0.8">
      <c r="A1947" s="21" t="s">
        <v>0</v>
      </c>
      <c r="B1947" s="21" t="str">
        <f>IFERROR(VLOOKUP(C1947,'Data Transformation'!$L$6:$M$426,2,FALSE),"")</f>
        <v/>
      </c>
      <c r="C1947" s="21">
        <f>C1923+1</f>
        <v>81</v>
      </c>
      <c r="D1947" s="21"/>
      <c r="E1947" s="21"/>
      <c r="F1947" s="21"/>
      <c r="G1947" s="21"/>
      <c r="H1947" s="22"/>
      <c r="I1947" s="22"/>
      <c r="J1947" s="22"/>
      <c r="K1947" s="21"/>
      <c r="L1947" s="21" t="str">
        <f>B1947</f>
        <v/>
      </c>
      <c r="M1947" s="23" t="e">
        <f>INDEX('Data Transformation'!$O$4:$O$424,MATCH($B1947,'Data Transformation'!$M$4:$M$424,0),MATCH($M$2,'Data Transformation'!$O$3,0))</f>
        <v>#N/A</v>
      </c>
      <c r="N1947" s="27" t="e">
        <f>IF('Input and Summary Results'!$J$16="minimum",'Bin Analysis'!X1948/(M1947-1),'Bin Analysis'!Y1947/('Bin Analysis'!M1947-1))</f>
        <v>#N/A</v>
      </c>
      <c r="O1947" s="27" t="e">
        <f>IF(M1947=FALSE,NA(),(VLOOKUP(1,C1950:K1969,4,FALSE))/(M1947-1))</f>
        <v>#N/A</v>
      </c>
      <c r="P1947" s="27" t="e">
        <f>IF(M1947=FALSE,NA(),SUM(J1950:J1969)/Weighting!$S$5)</f>
        <v>#N/A</v>
      </c>
      <c r="Q1947" s="27" t="e">
        <f>IF(M1947=FALSE,NA(),SUM(K1950:K1969)/Weighting!$S$6)</f>
        <v>#N/A</v>
      </c>
      <c r="R1947" s="27" t="e">
        <f>IF(M1947=FALSE,NA(),(VLOOKUP(1,G1950:K1969,3,FALSE))/(M1947-1))</f>
        <v>#N/A</v>
      </c>
      <c r="S1947" s="22" t="e">
        <f>IF(M1947=FALSE,NA(),IF(SUM(J1950:J1969)=2,"yes","no"))</f>
        <v>#N/A</v>
      </c>
      <c r="X1947" s="2" cm="2">
        <f t="array" ref="X1947:X1948">FREQUENCY(IF('Data Transformation'!$B$425:$B$6424='Bin Analysis'!L1947,'Data Transformation'!$G$425:$G$6424),'Data Transformation'!$U$11)</f>
        <v>0</v>
      </c>
      <c r="Y1947" s="2" cm="2">
        <f t="array" ref="Y1947:Y1948">FREQUENCY(IF('Data Transformation'!$B$425:$B$6424='Bin Analysis'!L1947,'Data Transformation'!$G$425:$G$6424),'Data Transformation'!$U$12)</f>
        <v>0</v>
      </c>
    </row>
    <row r="1948" spans="1:25" x14ac:dyDescent="0.55000000000000004">
      <c r="A1948" s="14" t="s">
        <v>67</v>
      </c>
      <c r="B1948" t="s">
        <v>47</v>
      </c>
      <c r="C1948" t="s">
        <v>5</v>
      </c>
      <c r="D1948" t="s">
        <v>100</v>
      </c>
      <c r="E1948" t="s">
        <v>101</v>
      </c>
      <c r="F1948" t="s">
        <v>102</v>
      </c>
      <c r="G1948" t="s">
        <v>70</v>
      </c>
      <c r="H1948" t="s">
        <v>31</v>
      </c>
      <c r="I1948" t="s">
        <v>32</v>
      </c>
      <c r="J1948" t="s">
        <v>46</v>
      </c>
      <c r="K1948" s="14" t="s">
        <v>45</v>
      </c>
      <c r="M1948" s="14"/>
      <c r="X1948" s="2">
        <v>0</v>
      </c>
      <c r="Y1948" s="2">
        <v>0</v>
      </c>
    </row>
    <row r="1949" spans="1:25" x14ac:dyDescent="0.55000000000000004">
      <c r="A1949" s="32"/>
      <c r="D1949" t="e">
        <f>IF(C1949=1,'Data Transformation'!$G$3+0.5*'Data Transformation'!$W$25,IF(C1950=1,D1950-'Data Transformation'!$W$25,FALSE))</f>
        <v>#NUM!</v>
      </c>
      <c r="E1949">
        <f t="array" ref="E1949">IF(ISLOGICAL(D1949),"",FREQUENCY(IF('Data Transformation'!$B$425:$B$8425='Bin Analysis'!$B1947,'Data Transformation'!$G$425:$G$8425),D1949))</f>
        <v>2001</v>
      </c>
      <c r="F1949" t="e">
        <f>IF(ISLOGICAL(D1949),"",E1949-E1948)</f>
        <v>#VALUE!</v>
      </c>
      <c r="M1949" s="14"/>
    </row>
    <row r="1950" spans="1:25" x14ac:dyDescent="0.55000000000000004">
      <c r="A1950" s="32" t="e">
        <f>IF(Weighting!$P$6&gt;0,B1950,"")</f>
        <v>#NUM!</v>
      </c>
      <c r="B1950" t="e">
        <f>Weighting!$C$6</f>
        <v>#DIV/0!</v>
      </c>
      <c r="C1950" t="e">
        <f>Weighting!$F$6</f>
        <v>#NUM!</v>
      </c>
      <c r="D1950" t="e">
        <f>IF(C1950=1,'Data Transformation'!$G$3+0.5*'Data Transformation'!$W$25,IF(C1951=1,D1951-'Data Transformation'!$W$25,FALSE))</f>
        <v>#NUM!</v>
      </c>
      <c r="E1950">
        <f t="array" ref="E1950">IF(ISLOGICAL(D1950),"",FREQUENCY(IF('Data Transformation'!$B$425:$B$8425='Bin Analysis'!$B1947,'Data Transformation'!$G$425:$G$8425),D1950))</f>
        <v>2001</v>
      </c>
      <c r="F1950">
        <f>IF(ISLOGICAL(D1950),"",E1950-E1949)</f>
        <v>0</v>
      </c>
      <c r="G1950">
        <f>Weighting!$H$6</f>
        <v>1</v>
      </c>
      <c r="H1950">
        <f t="array" ref="H1950">FREQUENCY(IF('Data Transformation'!$B$4:$B$8425=B1947,'Data Transformation'!$G$4:$G$8425),'Bin Analysis'!$B1950)</f>
        <v>2073</v>
      </c>
      <c r="I1950">
        <f>H1950-H1949</f>
        <v>2073</v>
      </c>
      <c r="J1950">
        <f>IF(I1950=0,0,1)</f>
        <v>1</v>
      </c>
      <c r="K1950" t="e">
        <f>J1950*Weighting!$W$6</f>
        <v>#NUM!</v>
      </c>
      <c r="M1950" s="14"/>
    </row>
    <row r="1951" spans="1:25" x14ac:dyDescent="0.55000000000000004">
      <c r="A1951" s="32" t="str">
        <f>IF(Weighting!$P$7&gt;0,B1951,"")</f>
        <v/>
      </c>
      <c r="B1951" t="e">
        <f>Weighting!$C$7</f>
        <v>#DIV/0!</v>
      </c>
      <c r="C1951" t="e">
        <f>Weighting!$F$7</f>
        <v>#NUM!</v>
      </c>
      <c r="D1951" t="e">
        <f>IF(C1951=1,'Data Transformation'!$G$3+0.5*'Data Transformation'!$W$25,IF(C1952=1,D1952-'Data Transformation'!$W$25,FALSE))</f>
        <v>#NUM!</v>
      </c>
      <c r="E1951">
        <f t="array" ref="E1951">IF(ISLOGICAL(D1951),"",FREQUENCY(IF('Data Transformation'!$B$425:$B$8425='Bin Analysis'!$B1947,'Data Transformation'!$G$425:$G$8425),D1951))</f>
        <v>2001</v>
      </c>
      <c r="F1951">
        <f t="shared" ref="F1951:F1969" si="243">IF(ISLOGICAL(D1951),"",E1951-E1950)</f>
        <v>0</v>
      </c>
      <c r="G1951">
        <f>Weighting!$H$7</f>
        <v>0</v>
      </c>
      <c r="H1951">
        <f t="array" ref="H1951">FREQUENCY(IF('Data Transformation'!$B$4:$B$8425=B1947,'Data Transformation'!$G$4:$G$8425),'Bin Analysis'!$B1951)</f>
        <v>2073</v>
      </c>
      <c r="I1951">
        <f t="shared" ref="I1951:I1969" si="244">H1951-H1950</f>
        <v>0</v>
      </c>
      <c r="J1951">
        <f>IF(I1951=0,0,1)</f>
        <v>0</v>
      </c>
      <c r="K1951">
        <f>J1951*Weighting!$W$7</f>
        <v>0</v>
      </c>
      <c r="M1951" s="14"/>
    </row>
    <row r="1952" spans="1:25" x14ac:dyDescent="0.55000000000000004">
      <c r="A1952" s="32" t="str">
        <f>IF(Weighting!$P$8&gt;0,B1952,"")</f>
        <v/>
      </c>
      <c r="B1952" t="e">
        <f>Weighting!$C$8</f>
        <v>#DIV/0!</v>
      </c>
      <c r="C1952" t="e">
        <f>Weighting!$F$8</f>
        <v>#NUM!</v>
      </c>
      <c r="D1952" t="e">
        <f>IF(C1952=1,'Data Transformation'!$G$3+0.5*'Data Transformation'!$W$25,IF(C1953=1,D1953-'Data Transformation'!$W$25,FALSE))</f>
        <v>#NUM!</v>
      </c>
      <c r="E1952">
        <f t="array" ref="E1952">IF(ISLOGICAL(D1952),"",FREQUENCY(IF('Data Transformation'!$B$425:$B$8425='Bin Analysis'!$B1947,'Data Transformation'!$G$425:$G$8425),D1952))</f>
        <v>2001</v>
      </c>
      <c r="F1952">
        <f t="shared" si="243"/>
        <v>0</v>
      </c>
      <c r="G1952">
        <f>Weighting!$H$8</f>
        <v>0</v>
      </c>
      <c r="H1952">
        <f t="array" ref="H1952">FREQUENCY(IF('Data Transformation'!$B$4:$B$8425=B1947,'Data Transformation'!$G$4:$G$8425),'Bin Analysis'!$B1952)</f>
        <v>2073</v>
      </c>
      <c r="I1952">
        <f t="shared" si="244"/>
        <v>0</v>
      </c>
      <c r="J1952">
        <f t="shared" ref="J1952:J1969" si="245">IF(I1952=0,0,1)</f>
        <v>0</v>
      </c>
      <c r="K1952">
        <f>J1952*Weighting!$W$8</f>
        <v>0</v>
      </c>
      <c r="M1952" s="14"/>
    </row>
    <row r="1953" spans="1:13" x14ac:dyDescent="0.55000000000000004">
      <c r="A1953" s="32" t="str">
        <f>IF(Weighting!$P$9&gt;0,B1953,"")</f>
        <v/>
      </c>
      <c r="B1953" s="50" t="e">
        <f>Weighting!$C$9</f>
        <v>#DIV/0!</v>
      </c>
      <c r="C1953" t="e">
        <f>Weighting!$F$9</f>
        <v>#NUM!</v>
      </c>
      <c r="D1953" t="e">
        <f>IF(C1953=1,'Data Transformation'!$G$3+0.5*'Data Transformation'!$W$25,IF(C1954=1,D1954-'Data Transformation'!$W$25,FALSE))</f>
        <v>#NUM!</v>
      </c>
      <c r="E1953">
        <f t="array" ref="E1953">IF(ISLOGICAL(D1953),"",FREQUENCY(IF('Data Transformation'!$B$425:$B$8425='Bin Analysis'!$B1947,'Data Transformation'!$G$425:$G$8425),D1953))</f>
        <v>2001</v>
      </c>
      <c r="F1953">
        <f t="shared" si="243"/>
        <v>0</v>
      </c>
      <c r="G1953">
        <f>Weighting!$H$9</f>
        <v>0</v>
      </c>
      <c r="H1953">
        <f t="array" ref="H1953">FREQUENCY(IF('Data Transformation'!$B$4:$B$8425=B1947,'Data Transformation'!$G$4:$G$8425),'Bin Analysis'!$B1953)</f>
        <v>2073</v>
      </c>
      <c r="I1953">
        <f t="shared" si="244"/>
        <v>0</v>
      </c>
      <c r="J1953">
        <f t="shared" si="245"/>
        <v>0</v>
      </c>
      <c r="K1953">
        <f>J1953*Weighting!$W$9</f>
        <v>0</v>
      </c>
      <c r="M1953" s="14"/>
    </row>
    <row r="1954" spans="1:13" x14ac:dyDescent="0.55000000000000004">
      <c r="A1954" s="32" t="str">
        <f>IF(Weighting!$P$10&gt;0,B1954,"")</f>
        <v/>
      </c>
      <c r="B1954" t="e">
        <f>Weighting!$C$10</f>
        <v>#DIV/0!</v>
      </c>
      <c r="C1954" t="e">
        <f>Weighting!$F$10</f>
        <v>#NUM!</v>
      </c>
      <c r="D1954" t="e">
        <f>IF(C1954=1,'Data Transformation'!$G$3+0.5*'Data Transformation'!$W$25,IF(C1955=1,D1955-'Data Transformation'!$W$25,FALSE))</f>
        <v>#NUM!</v>
      </c>
      <c r="E1954">
        <f t="array" ref="E1954">IF(ISLOGICAL(D1954),"",FREQUENCY(IF('Data Transformation'!$B$425:$B$8425='Bin Analysis'!$B1947,'Data Transformation'!$G$425:$G$8425),D1954))</f>
        <v>2001</v>
      </c>
      <c r="F1954">
        <f t="shared" si="243"/>
        <v>0</v>
      </c>
      <c r="G1954">
        <f>Weighting!$H$10</f>
        <v>0</v>
      </c>
      <c r="H1954">
        <f t="array" ref="H1954">FREQUENCY(IF('Data Transformation'!$B$4:$B$8425=B1947,'Data Transformation'!$G$4:$G$8425),'Bin Analysis'!$B1954)</f>
        <v>2073</v>
      </c>
      <c r="I1954">
        <f t="shared" si="244"/>
        <v>0</v>
      </c>
      <c r="J1954">
        <f t="shared" si="245"/>
        <v>0</v>
      </c>
      <c r="K1954">
        <f>J1954*Weighting!$W$10</f>
        <v>0</v>
      </c>
      <c r="M1954" s="14"/>
    </row>
    <row r="1955" spans="1:13" x14ac:dyDescent="0.55000000000000004">
      <c r="A1955" s="32" t="str">
        <f>IF(Weighting!$P$11&gt;0,B1955,"")</f>
        <v/>
      </c>
      <c r="B1955" t="e">
        <f>Weighting!$C$11</f>
        <v>#DIV/0!</v>
      </c>
      <c r="C1955" t="e">
        <f>Weighting!$F$11</f>
        <v>#NUM!</v>
      </c>
      <c r="D1955" t="e">
        <f>IF(C1955=1,'Data Transformation'!$G$3+0.5*'Data Transformation'!$W$25,IF(C1956=1,D1956-'Data Transformation'!$W$25,FALSE))</f>
        <v>#NUM!</v>
      </c>
      <c r="E1955">
        <f t="array" ref="E1955">IF(ISLOGICAL(D1955),"",FREQUENCY(IF('Data Transformation'!$B$425:$B$8425='Bin Analysis'!$B1947,'Data Transformation'!$G$425:$G$8425),D1955))</f>
        <v>2001</v>
      </c>
      <c r="F1955">
        <f t="shared" si="243"/>
        <v>0</v>
      </c>
      <c r="G1955">
        <f>Weighting!$H$11</f>
        <v>0</v>
      </c>
      <c r="H1955">
        <f t="array" ref="H1955">FREQUENCY(IF('Data Transformation'!$B$4:$B$8425=B1947,'Data Transformation'!$G$4:$G$8425),'Bin Analysis'!$B1955)</f>
        <v>2073</v>
      </c>
      <c r="I1955">
        <f t="shared" si="244"/>
        <v>0</v>
      </c>
      <c r="J1955">
        <f t="shared" si="245"/>
        <v>0</v>
      </c>
      <c r="K1955">
        <f>J1955*Weighting!$W$11</f>
        <v>0</v>
      </c>
      <c r="M1955" s="14"/>
    </row>
    <row r="1956" spans="1:13" x14ac:dyDescent="0.55000000000000004">
      <c r="A1956" s="32" t="str">
        <f>IF(Weighting!$P$12&gt;0,B1956,"")</f>
        <v/>
      </c>
      <c r="B1956" t="e">
        <f>Weighting!$C$12</f>
        <v>#DIV/0!</v>
      </c>
      <c r="C1956" t="e">
        <f>Weighting!$F$12</f>
        <v>#NUM!</v>
      </c>
      <c r="D1956" t="e">
        <f>IF(C1956=1,'Data Transformation'!$G$3+0.5*'Data Transformation'!$W$25,IF(C1957=1,D1957-'Data Transformation'!$W$25,FALSE))</f>
        <v>#NUM!</v>
      </c>
      <c r="E1956">
        <f t="array" ref="E1956">IF(ISLOGICAL(D1956),"",FREQUENCY(IF('Data Transformation'!$B$425:$B$8425='Bin Analysis'!$B1947,'Data Transformation'!$G$425:$G$8425),D1956))</f>
        <v>2001</v>
      </c>
      <c r="F1956">
        <f t="shared" si="243"/>
        <v>0</v>
      </c>
      <c r="G1956">
        <f>Weighting!$H$12</f>
        <v>0</v>
      </c>
      <c r="H1956">
        <f t="array" ref="H1956">FREQUENCY(IF('Data Transformation'!$B$4:$B$8425=B1947,'Data Transformation'!$G$4:$G$8425),'Bin Analysis'!$B1956)</f>
        <v>2073</v>
      </c>
      <c r="I1956">
        <f t="shared" si="244"/>
        <v>0</v>
      </c>
      <c r="J1956">
        <f t="shared" si="245"/>
        <v>0</v>
      </c>
      <c r="K1956">
        <f>J1956*Weighting!$W$12</f>
        <v>0</v>
      </c>
      <c r="M1956" s="14"/>
    </row>
    <row r="1957" spans="1:13" x14ac:dyDescent="0.55000000000000004">
      <c r="A1957" s="32" t="str">
        <f>IF(Weighting!$P$13&gt;0,B1957,"")</f>
        <v/>
      </c>
      <c r="B1957" t="e">
        <f>Weighting!$C$13</f>
        <v>#DIV/0!</v>
      </c>
      <c r="C1957" t="e">
        <f>Weighting!$F$13</f>
        <v>#NUM!</v>
      </c>
      <c r="D1957" t="e">
        <f>IF(C1957=1,'Data Transformation'!$G$3+0.5*'Data Transformation'!$W$25,IF(C1958=1,D1958-'Data Transformation'!$W$25,FALSE))</f>
        <v>#NUM!</v>
      </c>
      <c r="E1957">
        <f t="array" ref="E1957">IF(ISLOGICAL(D1957),"",FREQUENCY(IF('Data Transformation'!$B$425:$B$8425='Bin Analysis'!$B1947,'Data Transformation'!$G$425:$G$8425),D1957))</f>
        <v>2001</v>
      </c>
      <c r="F1957">
        <f t="shared" si="243"/>
        <v>0</v>
      </c>
      <c r="G1957">
        <f>Weighting!$H$13</f>
        <v>0</v>
      </c>
      <c r="H1957">
        <f t="array" ref="H1957">FREQUENCY(IF('Data Transformation'!$B$4:$B$8425=B1947,'Data Transformation'!$G$4:$G$8425),'Bin Analysis'!$B1957)</f>
        <v>2073</v>
      </c>
      <c r="I1957">
        <f t="shared" si="244"/>
        <v>0</v>
      </c>
      <c r="J1957">
        <f t="shared" si="245"/>
        <v>0</v>
      </c>
      <c r="K1957">
        <f>J1957*Weighting!$W$13</f>
        <v>0</v>
      </c>
      <c r="M1957" s="14"/>
    </row>
    <row r="1958" spans="1:13" x14ac:dyDescent="0.55000000000000004">
      <c r="A1958" s="32" t="str">
        <f>IF(Weighting!$P$14&gt;0,B1958,"")</f>
        <v/>
      </c>
      <c r="B1958" t="e">
        <f>Weighting!$C$14</f>
        <v>#DIV/0!</v>
      </c>
      <c r="C1958" t="e">
        <f>Weighting!$F$14</f>
        <v>#NUM!</v>
      </c>
      <c r="D1958" t="e">
        <f>IF(C1958=1,'Data Transformation'!$G$3+0.5*'Data Transformation'!$W$25,IF(C1959=1,D1959-'Data Transformation'!$W$25,FALSE))</f>
        <v>#NUM!</v>
      </c>
      <c r="E1958">
        <f t="array" ref="E1958">IF(ISLOGICAL(D1958),"",FREQUENCY(IF('Data Transformation'!$B$425:$B$8425='Bin Analysis'!$B1947,'Data Transformation'!$G$425:$G$8425),D1958))</f>
        <v>2001</v>
      </c>
      <c r="F1958">
        <f t="shared" si="243"/>
        <v>0</v>
      </c>
      <c r="G1958">
        <f>Weighting!$H$14</f>
        <v>0</v>
      </c>
      <c r="H1958">
        <f t="array" ref="H1958">FREQUENCY(IF('Data Transformation'!$B$4:$B$8425=B1947,'Data Transformation'!$G$4:$G$8425),'Bin Analysis'!$B1958)</f>
        <v>2073</v>
      </c>
      <c r="I1958">
        <f t="shared" si="244"/>
        <v>0</v>
      </c>
      <c r="J1958">
        <f t="shared" si="245"/>
        <v>0</v>
      </c>
      <c r="K1958">
        <f>J1958*Weighting!$W$14</f>
        <v>0</v>
      </c>
      <c r="M1958" s="14"/>
    </row>
    <row r="1959" spans="1:13" x14ac:dyDescent="0.55000000000000004">
      <c r="A1959" s="32" t="str">
        <f>IF(Weighting!$P$15&gt;0,B1959,"")</f>
        <v/>
      </c>
      <c r="B1959" t="e">
        <f>Weighting!$C$15</f>
        <v>#DIV/0!</v>
      </c>
      <c r="C1959" t="e">
        <f>Weighting!$F$15</f>
        <v>#NUM!</v>
      </c>
      <c r="D1959" t="e">
        <f>IF(C1959=1,'Data Transformation'!$G$3+0.5*'Data Transformation'!$W$25,IF(C1960=1,D1960-'Data Transformation'!$W$25,FALSE))</f>
        <v>#NUM!</v>
      </c>
      <c r="E1959">
        <f t="array" ref="E1959">IF(ISLOGICAL(D1959),"",FREQUENCY(IF('Data Transformation'!$B$425:$B$8425='Bin Analysis'!$B1947,'Data Transformation'!$G$425:$G$8425),D1959))</f>
        <v>2001</v>
      </c>
      <c r="F1959">
        <f t="shared" si="243"/>
        <v>0</v>
      </c>
      <c r="G1959">
        <f>Weighting!$H$15</f>
        <v>0</v>
      </c>
      <c r="H1959">
        <f t="array" ref="H1959">FREQUENCY(IF('Data Transformation'!$B$4:$B$8425=B1947,'Data Transformation'!$G$4:$G$8425),'Bin Analysis'!$B1959)</f>
        <v>2073</v>
      </c>
      <c r="I1959">
        <f t="shared" si="244"/>
        <v>0</v>
      </c>
      <c r="J1959">
        <f t="shared" si="245"/>
        <v>0</v>
      </c>
      <c r="K1959">
        <f>J1959*Weighting!$W$15</f>
        <v>0</v>
      </c>
      <c r="M1959" s="14"/>
    </row>
    <row r="1960" spans="1:13" x14ac:dyDescent="0.55000000000000004">
      <c r="A1960" s="32" t="str">
        <f>IF(Weighting!$P$16&gt;0,B1960,"")</f>
        <v/>
      </c>
      <c r="B1960" t="e">
        <f>Weighting!$C$16</f>
        <v>#DIV/0!</v>
      </c>
      <c r="C1960" t="e">
        <f>Weighting!$F$16</f>
        <v>#NUM!</v>
      </c>
      <c r="D1960" t="e">
        <f>IF(C1960=1,'Data Transformation'!$G$3+0.5*'Data Transformation'!$W$25,IF(C1961=1,D1961-'Data Transformation'!$W$25,FALSE))</f>
        <v>#NUM!</v>
      </c>
      <c r="E1960">
        <f t="array" ref="E1960">IF(ISLOGICAL(D1960),"",FREQUENCY(IF('Data Transformation'!$B$425:$B$8425='Bin Analysis'!$B1947,'Data Transformation'!$G$425:$G$8425),D1960))</f>
        <v>2001</v>
      </c>
      <c r="F1960">
        <f t="shared" si="243"/>
        <v>0</v>
      </c>
      <c r="G1960">
        <f>Weighting!$H$16</f>
        <v>0</v>
      </c>
      <c r="H1960">
        <f t="array" ref="H1960">FREQUENCY(IF('Data Transformation'!$B$4:$B$8425=B1947,'Data Transformation'!$G$4:$G$8425),'Bin Analysis'!$B1960)</f>
        <v>2073</v>
      </c>
      <c r="I1960">
        <f t="shared" si="244"/>
        <v>0</v>
      </c>
      <c r="J1960">
        <f t="shared" si="245"/>
        <v>0</v>
      </c>
      <c r="K1960">
        <f>J1960*Weighting!$W$16</f>
        <v>0</v>
      </c>
      <c r="M1960" s="14"/>
    </row>
    <row r="1961" spans="1:13" x14ac:dyDescent="0.55000000000000004">
      <c r="A1961" s="32" t="str">
        <f>IF(Weighting!$P$17&gt;0,B1961,"")</f>
        <v/>
      </c>
      <c r="B1961" t="e">
        <f>Weighting!$C$17</f>
        <v>#DIV/0!</v>
      </c>
      <c r="C1961" t="e">
        <f>Weighting!$F$17</f>
        <v>#NUM!</v>
      </c>
      <c r="D1961" t="e">
        <f>IF(C1961=1,'Data Transformation'!$G$3+0.5*'Data Transformation'!$W$25,IF(C1962=1,D1962-'Data Transformation'!$W$25,FALSE))</f>
        <v>#NUM!</v>
      </c>
      <c r="E1961">
        <f t="array" ref="E1961">IF(ISLOGICAL(D1961),"",FREQUENCY(IF('Data Transformation'!$B$425:$B$8425='Bin Analysis'!$B1947,'Data Transformation'!$G$425:$G$8425),D1961))</f>
        <v>2001</v>
      </c>
      <c r="F1961">
        <f t="shared" si="243"/>
        <v>0</v>
      </c>
      <c r="G1961">
        <f>Weighting!$H$17</f>
        <v>0</v>
      </c>
      <c r="H1961">
        <f t="array" ref="H1961">FREQUENCY(IF('Data Transformation'!$B$4:$B$8425=B1947,'Data Transformation'!$G$4:$G$8425),'Bin Analysis'!$B1961)</f>
        <v>2073</v>
      </c>
      <c r="I1961">
        <f t="shared" si="244"/>
        <v>0</v>
      </c>
      <c r="J1961">
        <f t="shared" si="245"/>
        <v>0</v>
      </c>
      <c r="K1961">
        <f>J1961*Weighting!$W$17</f>
        <v>0</v>
      </c>
      <c r="M1961" s="14"/>
    </row>
    <row r="1962" spans="1:13" x14ac:dyDescent="0.55000000000000004">
      <c r="A1962" s="32" t="str">
        <f>IF(Weighting!$P$18&gt;0,B1962,"")</f>
        <v/>
      </c>
      <c r="B1962" t="e">
        <f>Weighting!$C$18</f>
        <v>#DIV/0!</v>
      </c>
      <c r="C1962" t="e">
        <f>Weighting!$F$18</f>
        <v>#NUM!</v>
      </c>
      <c r="D1962" t="e">
        <f>IF(C1962=1,'Data Transformation'!$G$3+0.5*'Data Transformation'!$W$25,IF(C1963=1,D1963-'Data Transformation'!$W$25,FALSE))</f>
        <v>#NUM!</v>
      </c>
      <c r="E1962">
        <f t="array" ref="E1962">IF(ISLOGICAL(D1962),"",FREQUENCY(IF('Data Transformation'!$B$425:$B$8425='Bin Analysis'!$B1947,'Data Transformation'!$G$425:$G$8425),D1962))</f>
        <v>2001</v>
      </c>
      <c r="F1962">
        <f t="shared" si="243"/>
        <v>0</v>
      </c>
      <c r="G1962">
        <f>Weighting!$H$18</f>
        <v>0</v>
      </c>
      <c r="H1962">
        <f t="array" ref="H1962">FREQUENCY(IF('Data Transformation'!$B$4:$B$8425=B1947,'Data Transformation'!$G$4:$G$8425),'Bin Analysis'!$B1962)</f>
        <v>2073</v>
      </c>
      <c r="I1962">
        <f t="shared" si="244"/>
        <v>0</v>
      </c>
      <c r="J1962">
        <f t="shared" si="245"/>
        <v>0</v>
      </c>
      <c r="K1962">
        <f>J1962*Weighting!$W$18</f>
        <v>0</v>
      </c>
      <c r="M1962" s="14"/>
    </row>
    <row r="1963" spans="1:13" x14ac:dyDescent="0.55000000000000004">
      <c r="A1963" s="32" t="str">
        <f>IF(Weighting!$P$19&gt;0,B1963,"")</f>
        <v/>
      </c>
      <c r="B1963" t="e">
        <f>Weighting!$C$19</f>
        <v>#DIV/0!</v>
      </c>
      <c r="C1963" t="e">
        <f>Weighting!$F$19</f>
        <v>#NUM!</v>
      </c>
      <c r="D1963" t="e">
        <f>IF(C1963=1,'Data Transformation'!$G$3+0.5*'Data Transformation'!$W$25,IF(C1964=1,D1964-'Data Transformation'!$W$25,FALSE))</f>
        <v>#NUM!</v>
      </c>
      <c r="E1963">
        <f t="array" ref="E1963">IF(ISLOGICAL(D1963),"",FREQUENCY(IF('Data Transformation'!$B$425:$B$8425='Bin Analysis'!$B1947,'Data Transformation'!$G$425:$G$8425),D1963))</f>
        <v>2001</v>
      </c>
      <c r="F1963">
        <f t="shared" si="243"/>
        <v>0</v>
      </c>
      <c r="G1963">
        <f>Weighting!$H$19</f>
        <v>0</v>
      </c>
      <c r="H1963">
        <f t="array" ref="H1963">FREQUENCY(IF('Data Transformation'!$B$4:$B$8425=B1947,'Data Transformation'!$G$4:$G$8425),'Bin Analysis'!$B1963)</f>
        <v>2073</v>
      </c>
      <c r="I1963">
        <f t="shared" si="244"/>
        <v>0</v>
      </c>
      <c r="J1963">
        <f t="shared" si="245"/>
        <v>0</v>
      </c>
      <c r="K1963">
        <f>J1963*Weighting!$W$19</f>
        <v>0</v>
      </c>
      <c r="M1963" s="14"/>
    </row>
    <row r="1964" spans="1:13" x14ac:dyDescent="0.55000000000000004">
      <c r="A1964" s="32" t="str">
        <f>IF(Weighting!$P$20&gt;0,B1964,"")</f>
        <v/>
      </c>
      <c r="B1964" t="e">
        <f>Weighting!$C$20</f>
        <v>#DIV/0!</v>
      </c>
      <c r="C1964" t="e">
        <f>Weighting!$F$20</f>
        <v>#NUM!</v>
      </c>
      <c r="D1964" t="e">
        <f>IF(C1964=1,'Data Transformation'!$G$3+0.5*'Data Transformation'!$W$25,IF(C1965=1,D1965-'Data Transformation'!$W$25,FALSE))</f>
        <v>#NUM!</v>
      </c>
      <c r="E1964">
        <f t="array" ref="E1964">IF(ISLOGICAL(D1964),"",FREQUENCY(IF('Data Transformation'!$B$425:$B$8425='Bin Analysis'!$B1947,'Data Transformation'!$G$425:$G$8425),D1964))</f>
        <v>2001</v>
      </c>
      <c r="F1964">
        <f t="shared" si="243"/>
        <v>0</v>
      </c>
      <c r="G1964">
        <f>Weighting!$H$20</f>
        <v>0</v>
      </c>
      <c r="H1964">
        <f t="array" ref="H1964">FREQUENCY(IF('Data Transformation'!$B$4:$B$8425=B1947,'Data Transformation'!$G$4:$G$8425),'Bin Analysis'!$B1964)</f>
        <v>2073</v>
      </c>
      <c r="I1964">
        <f t="shared" si="244"/>
        <v>0</v>
      </c>
      <c r="J1964">
        <f t="shared" si="245"/>
        <v>0</v>
      </c>
      <c r="K1964">
        <f>J1964*Weighting!$W$20</f>
        <v>0</v>
      </c>
      <c r="M1964" s="14"/>
    </row>
    <row r="1965" spans="1:13" x14ac:dyDescent="0.55000000000000004">
      <c r="A1965" s="32" t="str">
        <f>IF(Weighting!$P$21&gt;0,B1965,"")</f>
        <v/>
      </c>
      <c r="B1965" t="e">
        <f>Weighting!$C$21</f>
        <v>#DIV/0!</v>
      </c>
      <c r="C1965" t="e">
        <f>Weighting!$F$21</f>
        <v>#NUM!</v>
      </c>
      <c r="D1965" t="e">
        <f>IF(C1965=1,'Data Transformation'!$G$3+0.5*'Data Transformation'!$W$25,IF(C1966=1,D1966-'Data Transformation'!$W$25,FALSE))</f>
        <v>#NUM!</v>
      </c>
      <c r="E1965">
        <f t="array" ref="E1965">IF(ISLOGICAL(D1965),"",FREQUENCY(IF('Data Transformation'!$B$425:$B$8425='Bin Analysis'!$B1947,'Data Transformation'!$G$425:$G$8425),D1965))</f>
        <v>2001</v>
      </c>
      <c r="F1965">
        <f t="shared" si="243"/>
        <v>0</v>
      </c>
      <c r="G1965">
        <f>Weighting!$H$21</f>
        <v>0</v>
      </c>
      <c r="H1965">
        <f t="array" ref="H1965">FREQUENCY(IF('Data Transformation'!$B$4:$B$8425=B1947,'Data Transformation'!$G$4:$G$8425),'Bin Analysis'!$B1965)</f>
        <v>2073</v>
      </c>
      <c r="I1965">
        <f t="shared" si="244"/>
        <v>0</v>
      </c>
      <c r="J1965">
        <f t="shared" si="245"/>
        <v>0</v>
      </c>
      <c r="K1965">
        <f>J1965*Weighting!$W$21</f>
        <v>0</v>
      </c>
      <c r="M1965" s="14"/>
    </row>
    <row r="1966" spans="1:13" x14ac:dyDescent="0.55000000000000004">
      <c r="A1966" s="32" t="str">
        <f>IF(Weighting!$P$22&gt;0,B1966,"")</f>
        <v/>
      </c>
      <c r="B1966" t="e">
        <f>Weighting!$C$22</f>
        <v>#DIV/0!</v>
      </c>
      <c r="C1966" t="e">
        <f>Weighting!$F$22</f>
        <v>#NUM!</v>
      </c>
      <c r="D1966" t="e">
        <f>IF(C1966=1,'Data Transformation'!$G$3+0.5*'Data Transformation'!$W$25,IF(C1967=1,D1967-'Data Transformation'!$W$25,FALSE))</f>
        <v>#NUM!</v>
      </c>
      <c r="E1966">
        <f t="array" ref="E1966">IF(ISLOGICAL(D1966),"",FREQUENCY(IF('Data Transformation'!$B$425:$B$8425='Bin Analysis'!$B1947,'Data Transformation'!$G$425:$G$8425),D1966))</f>
        <v>2001</v>
      </c>
      <c r="F1966">
        <f t="shared" si="243"/>
        <v>0</v>
      </c>
      <c r="G1966">
        <f>Weighting!$H$22</f>
        <v>0</v>
      </c>
      <c r="H1966">
        <f t="array" ref="H1966">FREQUENCY(IF('Data Transformation'!$B$4:$B$8425=B1947,'Data Transformation'!$G$4:$G$8425),'Bin Analysis'!$B1966)</f>
        <v>2073</v>
      </c>
      <c r="I1966">
        <f t="shared" si="244"/>
        <v>0</v>
      </c>
      <c r="J1966">
        <f t="shared" si="245"/>
        <v>0</v>
      </c>
      <c r="K1966">
        <f>J1966*Weighting!$W$22</f>
        <v>0</v>
      </c>
      <c r="M1966" s="14"/>
    </row>
    <row r="1967" spans="1:13" x14ac:dyDescent="0.55000000000000004">
      <c r="A1967" s="32" t="str">
        <f>IF(Weighting!$P$23&gt;0,B1967,"")</f>
        <v/>
      </c>
      <c r="B1967" t="e">
        <f>Weighting!$C$23</f>
        <v>#DIV/0!</v>
      </c>
      <c r="C1967" t="e">
        <f>Weighting!$F$23</f>
        <v>#NUM!</v>
      </c>
      <c r="D1967" t="e">
        <f>IF(C1967=1,'Data Transformation'!$G$3+0.5*'Data Transformation'!$W$25,IF(C1968=1,D1968-'Data Transformation'!$W$25,FALSE))</f>
        <v>#NUM!</v>
      </c>
      <c r="E1967">
        <f t="array" ref="E1967">IF(ISLOGICAL(D1967),"",FREQUENCY(IF('Data Transformation'!$B$425:$B$8425='Bin Analysis'!$B1947,'Data Transformation'!$G$425:$G$8425),D1967))</f>
        <v>2001</v>
      </c>
      <c r="F1967">
        <f t="shared" si="243"/>
        <v>0</v>
      </c>
      <c r="G1967">
        <f>Weighting!$H$23</f>
        <v>0</v>
      </c>
      <c r="H1967">
        <f t="array" ref="H1967">FREQUENCY(IF('Data Transformation'!$B$4:$B$8425=B1947,'Data Transformation'!$G$4:$G$8425),'Bin Analysis'!$B1967)</f>
        <v>2073</v>
      </c>
      <c r="I1967">
        <f t="shared" si="244"/>
        <v>0</v>
      </c>
      <c r="J1967">
        <f t="shared" si="245"/>
        <v>0</v>
      </c>
      <c r="K1967">
        <f>J1967*Weighting!$W$23</f>
        <v>0</v>
      </c>
      <c r="M1967" s="14"/>
    </row>
    <row r="1968" spans="1:13" x14ac:dyDescent="0.55000000000000004">
      <c r="A1968" s="32" t="str">
        <f>IF(Weighting!$P$24&gt;0,B1968,"")</f>
        <v/>
      </c>
      <c r="B1968" t="e">
        <f>Weighting!$C$24</f>
        <v>#DIV/0!</v>
      </c>
      <c r="C1968" t="e">
        <f>Weighting!$F$24</f>
        <v>#NUM!</v>
      </c>
      <c r="D1968" t="e">
        <f>IF(C1968=1,'Data Transformation'!$G$3+0.5*'Data Transformation'!$W$25,IF(C1969=1,D1969-'Data Transformation'!$W$25,FALSE))</f>
        <v>#NUM!</v>
      </c>
      <c r="E1968">
        <f t="array" ref="E1968">IF(ISLOGICAL(D1968),"",FREQUENCY(IF('Data Transformation'!$B$425:$B$8425='Bin Analysis'!$B1947,'Data Transformation'!$G$425:$G$8425),D1968))</f>
        <v>2001</v>
      </c>
      <c r="F1968">
        <f t="shared" si="243"/>
        <v>0</v>
      </c>
      <c r="G1968">
        <f>Weighting!$H$24</f>
        <v>0</v>
      </c>
      <c r="H1968">
        <f t="array" ref="H1968">FREQUENCY(IF('Data Transformation'!$B$4:$B$8425=B1947,'Data Transformation'!$G$4:$G$8425),'Bin Analysis'!$B1968)</f>
        <v>2073</v>
      </c>
      <c r="I1968">
        <f t="shared" si="244"/>
        <v>0</v>
      </c>
      <c r="J1968">
        <f t="shared" si="245"/>
        <v>0</v>
      </c>
      <c r="K1968">
        <f>J1968*Weighting!$W$24</f>
        <v>0</v>
      </c>
      <c r="M1968" s="14"/>
    </row>
    <row r="1969" spans="1:25" x14ac:dyDescent="0.55000000000000004">
      <c r="A1969" s="32" t="str">
        <f>IF(Weighting!$P$25&gt;0,B1969,"")</f>
        <v/>
      </c>
      <c r="B1969" t="e">
        <f>Weighting!$C$25</f>
        <v>#DIV/0!</v>
      </c>
      <c r="C1969" t="e">
        <f>Weighting!$F$25</f>
        <v>#NUM!</v>
      </c>
      <c r="D1969" t="e">
        <f>IF(C1969=1,'Data Transformation'!$G$3+0.5*'Data Transformation'!$W$25,IF(C1970=1,D1970-'Data Transformation'!$W$25,FALSE))</f>
        <v>#NUM!</v>
      </c>
      <c r="E1969">
        <f t="array" ref="E1969">IF(ISLOGICAL(D1969),"",FREQUENCY(IF('Data Transformation'!$B$425:$B$8425='Bin Analysis'!$B1947,'Data Transformation'!$G$425:$G$8425),D1969))</f>
        <v>2001</v>
      </c>
      <c r="F1969">
        <f t="shared" si="243"/>
        <v>0</v>
      </c>
      <c r="G1969">
        <f>Weighting!$H$25</f>
        <v>0</v>
      </c>
      <c r="H1969">
        <f t="array" ref="H1969">FREQUENCY(IF('Data Transformation'!$B$4:$B$8425=B1947,'Data Transformation'!$G$4:$G$8425),'Bin Analysis'!$B1969)</f>
        <v>2073</v>
      </c>
      <c r="I1969">
        <f t="shared" si="244"/>
        <v>0</v>
      </c>
      <c r="J1969">
        <f t="shared" si="245"/>
        <v>0</v>
      </c>
      <c r="K1969">
        <f>J1969*Weighting!$W$25</f>
        <v>0</v>
      </c>
      <c r="M1969" s="14"/>
    </row>
    <row r="1970" spans="1:25" x14ac:dyDescent="0.55000000000000004">
      <c r="O1970"/>
      <c r="P1970"/>
      <c r="Q1970"/>
      <c r="R1970"/>
    </row>
    <row r="1971" spans="1:25" ht="23.35" x14ac:dyDescent="0.8">
      <c r="A1971" s="21" t="s">
        <v>0</v>
      </c>
      <c r="B1971" s="21" t="str">
        <f>IFERROR(VLOOKUP(C1971,'Data Transformation'!$L$6:$M$426,2,FALSE),"")</f>
        <v/>
      </c>
      <c r="C1971" s="21">
        <f>C1947+1</f>
        <v>82</v>
      </c>
      <c r="D1971" s="21"/>
      <c r="E1971" s="21"/>
      <c r="F1971" s="21"/>
      <c r="G1971" s="21"/>
      <c r="H1971" s="22"/>
      <c r="I1971" s="22"/>
      <c r="J1971" s="22"/>
      <c r="K1971" s="21"/>
      <c r="L1971" s="21" t="str">
        <f>B1971</f>
        <v/>
      </c>
      <c r="M1971" s="23" t="e">
        <f>INDEX('Data Transformation'!$O$4:$O$424,MATCH($B1971,'Data Transformation'!$M$4:$M$424,0),MATCH($M$2,'Data Transformation'!$O$3,0))</f>
        <v>#N/A</v>
      </c>
      <c r="N1971" s="27" t="e">
        <f>IF('Input and Summary Results'!$J$16="minimum",'Bin Analysis'!X1972/(M1971-1),'Bin Analysis'!Y1971/('Bin Analysis'!M1971-1))</f>
        <v>#N/A</v>
      </c>
      <c r="O1971" s="27" t="e">
        <f>IF(M1971=FALSE,NA(),(VLOOKUP(1,C1974:K1993,4,FALSE))/(M1971-1))</f>
        <v>#N/A</v>
      </c>
      <c r="P1971" s="27" t="e">
        <f>IF(M1971=FALSE,NA(),SUM(J1974:J1993)/Weighting!$S$5)</f>
        <v>#N/A</v>
      </c>
      <c r="Q1971" s="27" t="e">
        <f>IF(M1971=FALSE,NA(),SUM(K1974:K1993)/Weighting!$S$6)</f>
        <v>#N/A</v>
      </c>
      <c r="R1971" s="27" t="e">
        <f>IF(M1971=FALSE,NA(),(VLOOKUP(1,G1974:K1993,3,FALSE))/(M1971-1))</f>
        <v>#N/A</v>
      </c>
      <c r="S1971" s="22" t="e">
        <f>IF(M1971=FALSE,NA(),IF(SUM(J1974:J1993)=2,"yes","no"))</f>
        <v>#N/A</v>
      </c>
      <c r="X1971" s="2" cm="2">
        <f t="array" ref="X1971:X1972">FREQUENCY(IF('Data Transformation'!$B$425:$B$6424='Bin Analysis'!L1971,'Data Transformation'!$G$425:$G$6424),'Data Transformation'!$U$11)</f>
        <v>0</v>
      </c>
      <c r="Y1971" s="2" cm="2">
        <f t="array" ref="Y1971:Y1972">FREQUENCY(IF('Data Transformation'!$B$425:$B$6424='Bin Analysis'!L1971,'Data Transformation'!$G$425:$G$6424),'Data Transformation'!$U$12)</f>
        <v>0</v>
      </c>
    </row>
    <row r="1972" spans="1:25" x14ac:dyDescent="0.55000000000000004">
      <c r="A1972" s="14" t="s">
        <v>67</v>
      </c>
      <c r="B1972" t="s">
        <v>47</v>
      </c>
      <c r="C1972" t="s">
        <v>5</v>
      </c>
      <c r="D1972" t="s">
        <v>100</v>
      </c>
      <c r="E1972" t="s">
        <v>101</v>
      </c>
      <c r="F1972" t="s">
        <v>102</v>
      </c>
      <c r="G1972" t="s">
        <v>70</v>
      </c>
      <c r="H1972" t="s">
        <v>31</v>
      </c>
      <c r="I1972" t="s">
        <v>32</v>
      </c>
      <c r="J1972" t="s">
        <v>46</v>
      </c>
      <c r="K1972" s="14" t="s">
        <v>45</v>
      </c>
      <c r="M1972" s="14"/>
      <c r="X1972" s="2">
        <v>0</v>
      </c>
      <c r="Y1972" s="2">
        <v>0</v>
      </c>
    </row>
    <row r="1973" spans="1:25" x14ac:dyDescent="0.55000000000000004">
      <c r="A1973" s="32"/>
      <c r="D1973" t="e">
        <f>IF(C1973=1,'Data Transformation'!$G$3+0.5*'Data Transformation'!$W$25,IF(C1974=1,D1974-'Data Transformation'!$W$25,FALSE))</f>
        <v>#NUM!</v>
      </c>
      <c r="E1973">
        <f t="array" ref="E1973">IF(ISLOGICAL(D1973),"",FREQUENCY(IF('Data Transformation'!$B$425:$B$8425='Bin Analysis'!$B1971,'Data Transformation'!$G$425:$G$8425),D1973))</f>
        <v>2001</v>
      </c>
      <c r="F1973" t="e">
        <f>IF(ISLOGICAL(D1973),"",E1973-E1972)</f>
        <v>#VALUE!</v>
      </c>
      <c r="M1973" s="14"/>
    </row>
    <row r="1974" spans="1:25" x14ac:dyDescent="0.55000000000000004">
      <c r="A1974" s="32" t="e">
        <f>IF(Weighting!$P$6&gt;0,B1974,"")</f>
        <v>#NUM!</v>
      </c>
      <c r="B1974" t="e">
        <f>Weighting!$C$6</f>
        <v>#DIV/0!</v>
      </c>
      <c r="C1974" t="e">
        <f>Weighting!$F$6</f>
        <v>#NUM!</v>
      </c>
      <c r="D1974" t="e">
        <f>IF(C1974=1,'Data Transformation'!$G$3+0.5*'Data Transformation'!$W$25,IF(C1975=1,D1975-'Data Transformation'!$W$25,FALSE))</f>
        <v>#NUM!</v>
      </c>
      <c r="E1974">
        <f t="array" ref="E1974">IF(ISLOGICAL(D1974),"",FREQUENCY(IF('Data Transformation'!$B$425:$B$8425='Bin Analysis'!$B1971,'Data Transformation'!$G$425:$G$8425),D1974))</f>
        <v>2001</v>
      </c>
      <c r="F1974">
        <f>IF(ISLOGICAL(D1974),"",E1974-E1973)</f>
        <v>0</v>
      </c>
      <c r="G1974">
        <f>Weighting!$H$6</f>
        <v>1</v>
      </c>
      <c r="H1974">
        <f t="array" ref="H1974">FREQUENCY(IF('Data Transformation'!$B$4:$B$8425=B1971,'Data Transformation'!$G$4:$G$8425),'Bin Analysis'!$B1974)</f>
        <v>2073</v>
      </c>
      <c r="I1974">
        <f>H1974-H1973</f>
        <v>2073</v>
      </c>
      <c r="J1974">
        <f>IF(I1974=0,0,1)</f>
        <v>1</v>
      </c>
      <c r="K1974" t="e">
        <f>J1974*Weighting!$W$6</f>
        <v>#NUM!</v>
      </c>
      <c r="M1974" s="14"/>
    </row>
    <row r="1975" spans="1:25" x14ac:dyDescent="0.55000000000000004">
      <c r="A1975" s="32" t="str">
        <f>IF(Weighting!$P$7&gt;0,B1975,"")</f>
        <v/>
      </c>
      <c r="B1975" t="e">
        <f>Weighting!$C$7</f>
        <v>#DIV/0!</v>
      </c>
      <c r="C1975" t="e">
        <f>Weighting!$F$7</f>
        <v>#NUM!</v>
      </c>
      <c r="D1975" t="e">
        <f>IF(C1975=1,'Data Transformation'!$G$3+0.5*'Data Transformation'!$W$25,IF(C1976=1,D1976-'Data Transformation'!$W$25,FALSE))</f>
        <v>#NUM!</v>
      </c>
      <c r="E1975">
        <f t="array" ref="E1975">IF(ISLOGICAL(D1975),"",FREQUENCY(IF('Data Transformation'!$B$425:$B$8425='Bin Analysis'!$B1971,'Data Transformation'!$G$425:$G$8425),D1975))</f>
        <v>2001</v>
      </c>
      <c r="F1975">
        <f t="shared" ref="F1975:F1993" si="246">IF(ISLOGICAL(D1975),"",E1975-E1974)</f>
        <v>0</v>
      </c>
      <c r="G1975">
        <f>Weighting!$H$7</f>
        <v>0</v>
      </c>
      <c r="H1975">
        <f t="array" ref="H1975">FREQUENCY(IF('Data Transformation'!$B$4:$B$8425=B1971,'Data Transformation'!$G$4:$G$8425),'Bin Analysis'!$B1975)</f>
        <v>2073</v>
      </c>
      <c r="I1975">
        <f t="shared" ref="I1975:I1993" si="247">H1975-H1974</f>
        <v>0</v>
      </c>
      <c r="J1975">
        <f>IF(I1975=0,0,1)</f>
        <v>0</v>
      </c>
      <c r="K1975">
        <f>J1975*Weighting!$W$7</f>
        <v>0</v>
      </c>
      <c r="M1975" s="14"/>
    </row>
    <row r="1976" spans="1:25" x14ac:dyDescent="0.55000000000000004">
      <c r="A1976" s="32" t="str">
        <f>IF(Weighting!$P$8&gt;0,B1976,"")</f>
        <v/>
      </c>
      <c r="B1976" t="e">
        <f>Weighting!$C$8</f>
        <v>#DIV/0!</v>
      </c>
      <c r="C1976" t="e">
        <f>Weighting!$F$8</f>
        <v>#NUM!</v>
      </c>
      <c r="D1976" t="e">
        <f>IF(C1976=1,'Data Transformation'!$G$3+0.5*'Data Transformation'!$W$25,IF(C1977=1,D1977-'Data Transformation'!$W$25,FALSE))</f>
        <v>#NUM!</v>
      </c>
      <c r="E1976">
        <f t="array" ref="E1976">IF(ISLOGICAL(D1976),"",FREQUENCY(IF('Data Transformation'!$B$425:$B$8425='Bin Analysis'!$B1971,'Data Transformation'!$G$425:$G$8425),D1976))</f>
        <v>2001</v>
      </c>
      <c r="F1976">
        <f t="shared" si="246"/>
        <v>0</v>
      </c>
      <c r="G1976">
        <f>Weighting!$H$8</f>
        <v>0</v>
      </c>
      <c r="H1976">
        <f t="array" ref="H1976">FREQUENCY(IF('Data Transformation'!$B$4:$B$8425=B1971,'Data Transformation'!$G$4:$G$8425),'Bin Analysis'!$B1976)</f>
        <v>2073</v>
      </c>
      <c r="I1976">
        <f t="shared" si="247"/>
        <v>0</v>
      </c>
      <c r="J1976">
        <f t="shared" ref="J1976:J1993" si="248">IF(I1976=0,0,1)</f>
        <v>0</v>
      </c>
      <c r="K1976">
        <f>J1976*Weighting!$W$8</f>
        <v>0</v>
      </c>
      <c r="M1976" s="14"/>
    </row>
    <row r="1977" spans="1:25" x14ac:dyDescent="0.55000000000000004">
      <c r="A1977" s="32" t="str">
        <f>IF(Weighting!$P$9&gt;0,B1977,"")</f>
        <v/>
      </c>
      <c r="B1977" s="50" t="e">
        <f>Weighting!$C$9</f>
        <v>#DIV/0!</v>
      </c>
      <c r="C1977" t="e">
        <f>Weighting!$F$9</f>
        <v>#NUM!</v>
      </c>
      <c r="D1977" t="e">
        <f>IF(C1977=1,'Data Transformation'!$G$3+0.5*'Data Transformation'!$W$25,IF(C1978=1,D1978-'Data Transformation'!$W$25,FALSE))</f>
        <v>#NUM!</v>
      </c>
      <c r="E1977">
        <f t="array" ref="E1977">IF(ISLOGICAL(D1977),"",FREQUENCY(IF('Data Transformation'!$B$425:$B$8425='Bin Analysis'!$B1971,'Data Transformation'!$G$425:$G$8425),D1977))</f>
        <v>2001</v>
      </c>
      <c r="F1977">
        <f t="shared" si="246"/>
        <v>0</v>
      </c>
      <c r="G1977">
        <f>Weighting!$H$9</f>
        <v>0</v>
      </c>
      <c r="H1977">
        <f t="array" ref="H1977">FREQUENCY(IF('Data Transformation'!$B$4:$B$8425=B1971,'Data Transformation'!$G$4:$G$8425),'Bin Analysis'!$B1977)</f>
        <v>2073</v>
      </c>
      <c r="I1977">
        <f t="shared" si="247"/>
        <v>0</v>
      </c>
      <c r="J1977">
        <f t="shared" si="248"/>
        <v>0</v>
      </c>
      <c r="K1977">
        <f>J1977*Weighting!$W$9</f>
        <v>0</v>
      </c>
      <c r="M1977" s="14"/>
    </row>
    <row r="1978" spans="1:25" x14ac:dyDescent="0.55000000000000004">
      <c r="A1978" s="32" t="str">
        <f>IF(Weighting!$P$10&gt;0,B1978,"")</f>
        <v/>
      </c>
      <c r="B1978" t="e">
        <f>Weighting!$C$10</f>
        <v>#DIV/0!</v>
      </c>
      <c r="C1978" t="e">
        <f>Weighting!$F$10</f>
        <v>#NUM!</v>
      </c>
      <c r="D1978" t="e">
        <f>IF(C1978=1,'Data Transformation'!$G$3+0.5*'Data Transformation'!$W$25,IF(C1979=1,D1979-'Data Transformation'!$W$25,FALSE))</f>
        <v>#NUM!</v>
      </c>
      <c r="E1978">
        <f t="array" ref="E1978">IF(ISLOGICAL(D1978),"",FREQUENCY(IF('Data Transformation'!$B$425:$B$8425='Bin Analysis'!$B1971,'Data Transformation'!$G$425:$G$8425),D1978))</f>
        <v>2001</v>
      </c>
      <c r="F1978">
        <f t="shared" si="246"/>
        <v>0</v>
      </c>
      <c r="G1978">
        <f>Weighting!$H$10</f>
        <v>0</v>
      </c>
      <c r="H1978">
        <f t="array" ref="H1978">FREQUENCY(IF('Data Transformation'!$B$4:$B$8425=B1971,'Data Transformation'!$G$4:$G$8425),'Bin Analysis'!$B1978)</f>
        <v>2073</v>
      </c>
      <c r="I1978">
        <f t="shared" si="247"/>
        <v>0</v>
      </c>
      <c r="J1978">
        <f t="shared" si="248"/>
        <v>0</v>
      </c>
      <c r="K1978">
        <f>J1978*Weighting!$W$10</f>
        <v>0</v>
      </c>
      <c r="M1978" s="14"/>
    </row>
    <row r="1979" spans="1:25" x14ac:dyDescent="0.55000000000000004">
      <c r="A1979" s="32" t="str">
        <f>IF(Weighting!$P$11&gt;0,B1979,"")</f>
        <v/>
      </c>
      <c r="B1979" t="e">
        <f>Weighting!$C$11</f>
        <v>#DIV/0!</v>
      </c>
      <c r="C1979" t="e">
        <f>Weighting!$F$11</f>
        <v>#NUM!</v>
      </c>
      <c r="D1979" t="e">
        <f>IF(C1979=1,'Data Transformation'!$G$3+0.5*'Data Transformation'!$W$25,IF(C1980=1,D1980-'Data Transformation'!$W$25,FALSE))</f>
        <v>#NUM!</v>
      </c>
      <c r="E1979">
        <f t="array" ref="E1979">IF(ISLOGICAL(D1979),"",FREQUENCY(IF('Data Transformation'!$B$425:$B$8425='Bin Analysis'!$B1971,'Data Transformation'!$G$425:$G$8425),D1979))</f>
        <v>2001</v>
      </c>
      <c r="F1979">
        <f t="shared" si="246"/>
        <v>0</v>
      </c>
      <c r="G1979">
        <f>Weighting!$H$11</f>
        <v>0</v>
      </c>
      <c r="H1979">
        <f t="array" ref="H1979">FREQUENCY(IF('Data Transformation'!$B$4:$B$8425=B1971,'Data Transformation'!$G$4:$G$8425),'Bin Analysis'!$B1979)</f>
        <v>2073</v>
      </c>
      <c r="I1979">
        <f t="shared" si="247"/>
        <v>0</v>
      </c>
      <c r="J1979">
        <f t="shared" si="248"/>
        <v>0</v>
      </c>
      <c r="K1979">
        <f>J1979*Weighting!$W$11</f>
        <v>0</v>
      </c>
      <c r="M1979" s="14"/>
    </row>
    <row r="1980" spans="1:25" x14ac:dyDescent="0.55000000000000004">
      <c r="A1980" s="32" t="str">
        <f>IF(Weighting!$P$12&gt;0,B1980,"")</f>
        <v/>
      </c>
      <c r="B1980" t="e">
        <f>Weighting!$C$12</f>
        <v>#DIV/0!</v>
      </c>
      <c r="C1980" t="e">
        <f>Weighting!$F$12</f>
        <v>#NUM!</v>
      </c>
      <c r="D1980" t="e">
        <f>IF(C1980=1,'Data Transformation'!$G$3+0.5*'Data Transformation'!$W$25,IF(C1981=1,D1981-'Data Transformation'!$W$25,FALSE))</f>
        <v>#NUM!</v>
      </c>
      <c r="E1980">
        <f t="array" ref="E1980">IF(ISLOGICAL(D1980),"",FREQUENCY(IF('Data Transformation'!$B$425:$B$8425='Bin Analysis'!$B1971,'Data Transformation'!$G$425:$G$8425),D1980))</f>
        <v>2001</v>
      </c>
      <c r="F1980">
        <f t="shared" si="246"/>
        <v>0</v>
      </c>
      <c r="G1980">
        <f>Weighting!$H$12</f>
        <v>0</v>
      </c>
      <c r="H1980">
        <f t="array" ref="H1980">FREQUENCY(IF('Data Transformation'!$B$4:$B$8425=B1971,'Data Transformation'!$G$4:$G$8425),'Bin Analysis'!$B1980)</f>
        <v>2073</v>
      </c>
      <c r="I1980">
        <f t="shared" si="247"/>
        <v>0</v>
      </c>
      <c r="J1980">
        <f t="shared" si="248"/>
        <v>0</v>
      </c>
      <c r="K1980">
        <f>J1980*Weighting!$W$12</f>
        <v>0</v>
      </c>
      <c r="M1980" s="14"/>
    </row>
    <row r="1981" spans="1:25" x14ac:dyDescent="0.55000000000000004">
      <c r="A1981" s="32" t="str">
        <f>IF(Weighting!$P$13&gt;0,B1981,"")</f>
        <v/>
      </c>
      <c r="B1981" t="e">
        <f>Weighting!$C$13</f>
        <v>#DIV/0!</v>
      </c>
      <c r="C1981" t="e">
        <f>Weighting!$F$13</f>
        <v>#NUM!</v>
      </c>
      <c r="D1981" t="e">
        <f>IF(C1981=1,'Data Transformation'!$G$3+0.5*'Data Transformation'!$W$25,IF(C1982=1,D1982-'Data Transformation'!$W$25,FALSE))</f>
        <v>#NUM!</v>
      </c>
      <c r="E1981">
        <f t="array" ref="E1981">IF(ISLOGICAL(D1981),"",FREQUENCY(IF('Data Transformation'!$B$425:$B$8425='Bin Analysis'!$B1971,'Data Transformation'!$G$425:$G$8425),D1981))</f>
        <v>2001</v>
      </c>
      <c r="F1981">
        <f t="shared" si="246"/>
        <v>0</v>
      </c>
      <c r="G1981">
        <f>Weighting!$H$13</f>
        <v>0</v>
      </c>
      <c r="H1981">
        <f t="array" ref="H1981">FREQUENCY(IF('Data Transformation'!$B$4:$B$8425=B1971,'Data Transformation'!$G$4:$G$8425),'Bin Analysis'!$B1981)</f>
        <v>2073</v>
      </c>
      <c r="I1981">
        <f t="shared" si="247"/>
        <v>0</v>
      </c>
      <c r="J1981">
        <f t="shared" si="248"/>
        <v>0</v>
      </c>
      <c r="K1981">
        <f>J1981*Weighting!$W$13</f>
        <v>0</v>
      </c>
      <c r="M1981" s="14"/>
    </row>
    <row r="1982" spans="1:25" x14ac:dyDescent="0.55000000000000004">
      <c r="A1982" s="32" t="str">
        <f>IF(Weighting!$P$14&gt;0,B1982,"")</f>
        <v/>
      </c>
      <c r="B1982" t="e">
        <f>Weighting!$C$14</f>
        <v>#DIV/0!</v>
      </c>
      <c r="C1982" t="e">
        <f>Weighting!$F$14</f>
        <v>#NUM!</v>
      </c>
      <c r="D1982" t="e">
        <f>IF(C1982=1,'Data Transformation'!$G$3+0.5*'Data Transformation'!$W$25,IF(C1983=1,D1983-'Data Transformation'!$W$25,FALSE))</f>
        <v>#NUM!</v>
      </c>
      <c r="E1982">
        <f t="array" ref="E1982">IF(ISLOGICAL(D1982),"",FREQUENCY(IF('Data Transformation'!$B$425:$B$8425='Bin Analysis'!$B1971,'Data Transformation'!$G$425:$G$8425),D1982))</f>
        <v>2001</v>
      </c>
      <c r="F1982">
        <f t="shared" si="246"/>
        <v>0</v>
      </c>
      <c r="G1982">
        <f>Weighting!$H$14</f>
        <v>0</v>
      </c>
      <c r="H1982">
        <f t="array" ref="H1982">FREQUENCY(IF('Data Transformation'!$B$4:$B$8425=B1971,'Data Transformation'!$G$4:$G$8425),'Bin Analysis'!$B1982)</f>
        <v>2073</v>
      </c>
      <c r="I1982">
        <f t="shared" si="247"/>
        <v>0</v>
      </c>
      <c r="J1982">
        <f t="shared" si="248"/>
        <v>0</v>
      </c>
      <c r="K1982">
        <f>J1982*Weighting!$W$14</f>
        <v>0</v>
      </c>
      <c r="M1982" s="14"/>
    </row>
    <row r="1983" spans="1:25" x14ac:dyDescent="0.55000000000000004">
      <c r="A1983" s="32" t="str">
        <f>IF(Weighting!$P$15&gt;0,B1983,"")</f>
        <v/>
      </c>
      <c r="B1983" t="e">
        <f>Weighting!$C$15</f>
        <v>#DIV/0!</v>
      </c>
      <c r="C1983" t="e">
        <f>Weighting!$F$15</f>
        <v>#NUM!</v>
      </c>
      <c r="D1983" t="e">
        <f>IF(C1983=1,'Data Transformation'!$G$3+0.5*'Data Transformation'!$W$25,IF(C1984=1,D1984-'Data Transformation'!$W$25,FALSE))</f>
        <v>#NUM!</v>
      </c>
      <c r="E1983">
        <f t="array" ref="E1983">IF(ISLOGICAL(D1983),"",FREQUENCY(IF('Data Transformation'!$B$425:$B$8425='Bin Analysis'!$B1971,'Data Transformation'!$G$425:$G$8425),D1983))</f>
        <v>2001</v>
      </c>
      <c r="F1983">
        <f t="shared" si="246"/>
        <v>0</v>
      </c>
      <c r="G1983">
        <f>Weighting!$H$15</f>
        <v>0</v>
      </c>
      <c r="H1983">
        <f t="array" ref="H1983">FREQUENCY(IF('Data Transformation'!$B$4:$B$8425=B1971,'Data Transformation'!$G$4:$G$8425),'Bin Analysis'!$B1983)</f>
        <v>2073</v>
      </c>
      <c r="I1983">
        <f t="shared" si="247"/>
        <v>0</v>
      </c>
      <c r="J1983">
        <f t="shared" si="248"/>
        <v>0</v>
      </c>
      <c r="K1983">
        <f>J1983*Weighting!$W$15</f>
        <v>0</v>
      </c>
      <c r="M1983" s="14"/>
    </row>
    <row r="1984" spans="1:25" x14ac:dyDescent="0.55000000000000004">
      <c r="A1984" s="32" t="str">
        <f>IF(Weighting!$P$16&gt;0,B1984,"")</f>
        <v/>
      </c>
      <c r="B1984" t="e">
        <f>Weighting!$C$16</f>
        <v>#DIV/0!</v>
      </c>
      <c r="C1984" t="e">
        <f>Weighting!$F$16</f>
        <v>#NUM!</v>
      </c>
      <c r="D1984" t="e">
        <f>IF(C1984=1,'Data Transformation'!$G$3+0.5*'Data Transformation'!$W$25,IF(C1985=1,D1985-'Data Transformation'!$W$25,FALSE))</f>
        <v>#NUM!</v>
      </c>
      <c r="E1984">
        <f t="array" ref="E1984">IF(ISLOGICAL(D1984),"",FREQUENCY(IF('Data Transformation'!$B$425:$B$8425='Bin Analysis'!$B1971,'Data Transformation'!$G$425:$G$8425),D1984))</f>
        <v>2001</v>
      </c>
      <c r="F1984">
        <f t="shared" si="246"/>
        <v>0</v>
      </c>
      <c r="G1984">
        <f>Weighting!$H$16</f>
        <v>0</v>
      </c>
      <c r="H1984">
        <f t="array" ref="H1984">FREQUENCY(IF('Data Transformation'!$B$4:$B$8425=B1971,'Data Transformation'!$G$4:$G$8425),'Bin Analysis'!$B1984)</f>
        <v>2073</v>
      </c>
      <c r="I1984">
        <f t="shared" si="247"/>
        <v>0</v>
      </c>
      <c r="J1984">
        <f t="shared" si="248"/>
        <v>0</v>
      </c>
      <c r="K1984">
        <f>J1984*Weighting!$W$16</f>
        <v>0</v>
      </c>
      <c r="M1984" s="14"/>
    </row>
    <row r="1985" spans="1:25" x14ac:dyDescent="0.55000000000000004">
      <c r="A1985" s="32" t="str">
        <f>IF(Weighting!$P$17&gt;0,B1985,"")</f>
        <v/>
      </c>
      <c r="B1985" t="e">
        <f>Weighting!$C$17</f>
        <v>#DIV/0!</v>
      </c>
      <c r="C1985" t="e">
        <f>Weighting!$F$17</f>
        <v>#NUM!</v>
      </c>
      <c r="D1985" t="e">
        <f>IF(C1985=1,'Data Transformation'!$G$3+0.5*'Data Transformation'!$W$25,IF(C1986=1,D1986-'Data Transformation'!$W$25,FALSE))</f>
        <v>#NUM!</v>
      </c>
      <c r="E1985">
        <f t="array" ref="E1985">IF(ISLOGICAL(D1985),"",FREQUENCY(IF('Data Transformation'!$B$425:$B$8425='Bin Analysis'!$B1971,'Data Transformation'!$G$425:$G$8425),D1985))</f>
        <v>2001</v>
      </c>
      <c r="F1985">
        <f t="shared" si="246"/>
        <v>0</v>
      </c>
      <c r="G1985">
        <f>Weighting!$H$17</f>
        <v>0</v>
      </c>
      <c r="H1985">
        <f t="array" ref="H1985">FREQUENCY(IF('Data Transformation'!$B$4:$B$8425=B1971,'Data Transformation'!$G$4:$G$8425),'Bin Analysis'!$B1985)</f>
        <v>2073</v>
      </c>
      <c r="I1985">
        <f t="shared" si="247"/>
        <v>0</v>
      </c>
      <c r="J1985">
        <f t="shared" si="248"/>
        <v>0</v>
      </c>
      <c r="K1985">
        <f>J1985*Weighting!$W$17</f>
        <v>0</v>
      </c>
      <c r="M1985" s="14"/>
    </row>
    <row r="1986" spans="1:25" x14ac:dyDescent="0.55000000000000004">
      <c r="A1986" s="32" t="str">
        <f>IF(Weighting!$P$18&gt;0,B1986,"")</f>
        <v/>
      </c>
      <c r="B1986" t="e">
        <f>Weighting!$C$18</f>
        <v>#DIV/0!</v>
      </c>
      <c r="C1986" t="e">
        <f>Weighting!$F$18</f>
        <v>#NUM!</v>
      </c>
      <c r="D1986" t="e">
        <f>IF(C1986=1,'Data Transformation'!$G$3+0.5*'Data Transformation'!$W$25,IF(C1987=1,D1987-'Data Transformation'!$W$25,FALSE))</f>
        <v>#NUM!</v>
      </c>
      <c r="E1986">
        <f t="array" ref="E1986">IF(ISLOGICAL(D1986),"",FREQUENCY(IF('Data Transformation'!$B$425:$B$8425='Bin Analysis'!$B1971,'Data Transformation'!$G$425:$G$8425),D1986))</f>
        <v>2001</v>
      </c>
      <c r="F1986">
        <f t="shared" si="246"/>
        <v>0</v>
      </c>
      <c r="G1986">
        <f>Weighting!$H$18</f>
        <v>0</v>
      </c>
      <c r="H1986">
        <f t="array" ref="H1986">FREQUENCY(IF('Data Transformation'!$B$4:$B$8425=B1971,'Data Transformation'!$G$4:$G$8425),'Bin Analysis'!$B1986)</f>
        <v>2073</v>
      </c>
      <c r="I1986">
        <f t="shared" si="247"/>
        <v>0</v>
      </c>
      <c r="J1986">
        <f t="shared" si="248"/>
        <v>0</v>
      </c>
      <c r="K1986">
        <f>J1986*Weighting!$W$18</f>
        <v>0</v>
      </c>
      <c r="M1986" s="14"/>
    </row>
    <row r="1987" spans="1:25" x14ac:dyDescent="0.55000000000000004">
      <c r="A1987" s="32" t="str">
        <f>IF(Weighting!$P$19&gt;0,B1987,"")</f>
        <v/>
      </c>
      <c r="B1987" t="e">
        <f>Weighting!$C$19</f>
        <v>#DIV/0!</v>
      </c>
      <c r="C1987" t="e">
        <f>Weighting!$F$19</f>
        <v>#NUM!</v>
      </c>
      <c r="D1987" t="e">
        <f>IF(C1987=1,'Data Transformation'!$G$3+0.5*'Data Transformation'!$W$25,IF(C1988=1,D1988-'Data Transformation'!$W$25,FALSE))</f>
        <v>#NUM!</v>
      </c>
      <c r="E1987">
        <f t="array" ref="E1987">IF(ISLOGICAL(D1987),"",FREQUENCY(IF('Data Transformation'!$B$425:$B$8425='Bin Analysis'!$B1971,'Data Transformation'!$G$425:$G$8425),D1987))</f>
        <v>2001</v>
      </c>
      <c r="F1987">
        <f t="shared" si="246"/>
        <v>0</v>
      </c>
      <c r="G1987">
        <f>Weighting!$H$19</f>
        <v>0</v>
      </c>
      <c r="H1987">
        <f t="array" ref="H1987">FREQUENCY(IF('Data Transformation'!$B$4:$B$8425=B1971,'Data Transformation'!$G$4:$G$8425),'Bin Analysis'!$B1987)</f>
        <v>2073</v>
      </c>
      <c r="I1987">
        <f t="shared" si="247"/>
        <v>0</v>
      </c>
      <c r="J1987">
        <f t="shared" si="248"/>
        <v>0</v>
      </c>
      <c r="K1987">
        <f>J1987*Weighting!$W$19</f>
        <v>0</v>
      </c>
      <c r="M1987" s="14"/>
    </row>
    <row r="1988" spans="1:25" x14ac:dyDescent="0.55000000000000004">
      <c r="A1988" s="32" t="str">
        <f>IF(Weighting!$P$20&gt;0,B1988,"")</f>
        <v/>
      </c>
      <c r="B1988" t="e">
        <f>Weighting!$C$20</f>
        <v>#DIV/0!</v>
      </c>
      <c r="C1988" t="e">
        <f>Weighting!$F$20</f>
        <v>#NUM!</v>
      </c>
      <c r="D1988" t="e">
        <f>IF(C1988=1,'Data Transformation'!$G$3+0.5*'Data Transformation'!$W$25,IF(C1989=1,D1989-'Data Transformation'!$W$25,FALSE))</f>
        <v>#NUM!</v>
      </c>
      <c r="E1988">
        <f t="array" ref="E1988">IF(ISLOGICAL(D1988),"",FREQUENCY(IF('Data Transformation'!$B$425:$B$8425='Bin Analysis'!$B1971,'Data Transformation'!$G$425:$G$8425),D1988))</f>
        <v>2001</v>
      </c>
      <c r="F1988">
        <f t="shared" si="246"/>
        <v>0</v>
      </c>
      <c r="G1988">
        <f>Weighting!$H$20</f>
        <v>0</v>
      </c>
      <c r="H1988">
        <f t="array" ref="H1988">FREQUENCY(IF('Data Transformation'!$B$4:$B$8425=B1971,'Data Transformation'!$G$4:$G$8425),'Bin Analysis'!$B1988)</f>
        <v>2073</v>
      </c>
      <c r="I1988">
        <f t="shared" si="247"/>
        <v>0</v>
      </c>
      <c r="J1988">
        <f t="shared" si="248"/>
        <v>0</v>
      </c>
      <c r="K1988">
        <f>J1988*Weighting!$W$20</f>
        <v>0</v>
      </c>
      <c r="M1988" s="14"/>
    </row>
    <row r="1989" spans="1:25" x14ac:dyDescent="0.55000000000000004">
      <c r="A1989" s="32" t="str">
        <f>IF(Weighting!$P$21&gt;0,B1989,"")</f>
        <v/>
      </c>
      <c r="B1989" t="e">
        <f>Weighting!$C$21</f>
        <v>#DIV/0!</v>
      </c>
      <c r="C1989" t="e">
        <f>Weighting!$F$21</f>
        <v>#NUM!</v>
      </c>
      <c r="D1989" t="e">
        <f>IF(C1989=1,'Data Transformation'!$G$3+0.5*'Data Transformation'!$W$25,IF(C1990=1,D1990-'Data Transformation'!$W$25,FALSE))</f>
        <v>#NUM!</v>
      </c>
      <c r="E1989">
        <f t="array" ref="E1989">IF(ISLOGICAL(D1989),"",FREQUENCY(IF('Data Transformation'!$B$425:$B$8425='Bin Analysis'!$B1971,'Data Transformation'!$G$425:$G$8425),D1989))</f>
        <v>2001</v>
      </c>
      <c r="F1989">
        <f t="shared" si="246"/>
        <v>0</v>
      </c>
      <c r="G1989">
        <f>Weighting!$H$21</f>
        <v>0</v>
      </c>
      <c r="H1989">
        <f t="array" ref="H1989">FREQUENCY(IF('Data Transformation'!$B$4:$B$8425=B1971,'Data Transformation'!$G$4:$G$8425),'Bin Analysis'!$B1989)</f>
        <v>2073</v>
      </c>
      <c r="I1989">
        <f t="shared" si="247"/>
        <v>0</v>
      </c>
      <c r="J1989">
        <f t="shared" si="248"/>
        <v>0</v>
      </c>
      <c r="K1989">
        <f>J1989*Weighting!$W$21</f>
        <v>0</v>
      </c>
      <c r="M1989" s="14"/>
    </row>
    <row r="1990" spans="1:25" x14ac:dyDescent="0.55000000000000004">
      <c r="A1990" s="32" t="str">
        <f>IF(Weighting!$P$22&gt;0,B1990,"")</f>
        <v/>
      </c>
      <c r="B1990" t="e">
        <f>Weighting!$C$22</f>
        <v>#DIV/0!</v>
      </c>
      <c r="C1990" t="e">
        <f>Weighting!$F$22</f>
        <v>#NUM!</v>
      </c>
      <c r="D1990" t="e">
        <f>IF(C1990=1,'Data Transformation'!$G$3+0.5*'Data Transformation'!$W$25,IF(C1991=1,D1991-'Data Transformation'!$W$25,FALSE))</f>
        <v>#NUM!</v>
      </c>
      <c r="E1990">
        <f t="array" ref="E1990">IF(ISLOGICAL(D1990),"",FREQUENCY(IF('Data Transformation'!$B$425:$B$8425='Bin Analysis'!$B1971,'Data Transformation'!$G$425:$G$8425),D1990))</f>
        <v>2001</v>
      </c>
      <c r="F1990">
        <f t="shared" si="246"/>
        <v>0</v>
      </c>
      <c r="G1990">
        <f>Weighting!$H$22</f>
        <v>0</v>
      </c>
      <c r="H1990">
        <f t="array" ref="H1990">FREQUENCY(IF('Data Transformation'!$B$4:$B$8425=B1971,'Data Transformation'!$G$4:$G$8425),'Bin Analysis'!$B1990)</f>
        <v>2073</v>
      </c>
      <c r="I1990">
        <f t="shared" si="247"/>
        <v>0</v>
      </c>
      <c r="J1990">
        <f t="shared" si="248"/>
        <v>0</v>
      </c>
      <c r="K1990">
        <f>J1990*Weighting!$W$22</f>
        <v>0</v>
      </c>
      <c r="M1990" s="14"/>
    </row>
    <row r="1991" spans="1:25" x14ac:dyDescent="0.55000000000000004">
      <c r="A1991" s="32" t="str">
        <f>IF(Weighting!$P$23&gt;0,B1991,"")</f>
        <v/>
      </c>
      <c r="B1991" t="e">
        <f>Weighting!$C$23</f>
        <v>#DIV/0!</v>
      </c>
      <c r="C1991" t="e">
        <f>Weighting!$F$23</f>
        <v>#NUM!</v>
      </c>
      <c r="D1991" t="e">
        <f>IF(C1991=1,'Data Transformation'!$G$3+0.5*'Data Transformation'!$W$25,IF(C1992=1,D1992-'Data Transformation'!$W$25,FALSE))</f>
        <v>#NUM!</v>
      </c>
      <c r="E1991">
        <f t="array" ref="E1991">IF(ISLOGICAL(D1991),"",FREQUENCY(IF('Data Transformation'!$B$425:$B$8425='Bin Analysis'!$B1971,'Data Transformation'!$G$425:$G$8425),D1991))</f>
        <v>2001</v>
      </c>
      <c r="F1991">
        <f t="shared" si="246"/>
        <v>0</v>
      </c>
      <c r="G1991">
        <f>Weighting!$H$23</f>
        <v>0</v>
      </c>
      <c r="H1991">
        <f t="array" ref="H1991">FREQUENCY(IF('Data Transformation'!$B$4:$B$8425=B1971,'Data Transformation'!$G$4:$G$8425),'Bin Analysis'!$B1991)</f>
        <v>2073</v>
      </c>
      <c r="I1991">
        <f t="shared" si="247"/>
        <v>0</v>
      </c>
      <c r="J1991">
        <f t="shared" si="248"/>
        <v>0</v>
      </c>
      <c r="K1991">
        <f>J1991*Weighting!$W$23</f>
        <v>0</v>
      </c>
      <c r="M1991" s="14"/>
    </row>
    <row r="1992" spans="1:25" x14ac:dyDescent="0.55000000000000004">
      <c r="A1992" s="32" t="str">
        <f>IF(Weighting!$P$24&gt;0,B1992,"")</f>
        <v/>
      </c>
      <c r="B1992" t="e">
        <f>Weighting!$C$24</f>
        <v>#DIV/0!</v>
      </c>
      <c r="C1992" t="e">
        <f>Weighting!$F$24</f>
        <v>#NUM!</v>
      </c>
      <c r="D1992" t="e">
        <f>IF(C1992=1,'Data Transformation'!$G$3+0.5*'Data Transformation'!$W$25,IF(C1993=1,D1993-'Data Transformation'!$W$25,FALSE))</f>
        <v>#NUM!</v>
      </c>
      <c r="E1992">
        <f t="array" ref="E1992">IF(ISLOGICAL(D1992),"",FREQUENCY(IF('Data Transformation'!$B$425:$B$8425='Bin Analysis'!$B1971,'Data Transformation'!$G$425:$G$8425),D1992))</f>
        <v>2001</v>
      </c>
      <c r="F1992">
        <f t="shared" si="246"/>
        <v>0</v>
      </c>
      <c r="G1992">
        <f>Weighting!$H$24</f>
        <v>0</v>
      </c>
      <c r="H1992">
        <f t="array" ref="H1992">FREQUENCY(IF('Data Transformation'!$B$4:$B$8425=B1971,'Data Transformation'!$G$4:$G$8425),'Bin Analysis'!$B1992)</f>
        <v>2073</v>
      </c>
      <c r="I1992">
        <f t="shared" si="247"/>
        <v>0</v>
      </c>
      <c r="J1992">
        <f t="shared" si="248"/>
        <v>0</v>
      </c>
      <c r="K1992">
        <f>J1992*Weighting!$W$24</f>
        <v>0</v>
      </c>
      <c r="M1992" s="14"/>
    </row>
    <row r="1993" spans="1:25" x14ac:dyDescent="0.55000000000000004">
      <c r="A1993" s="32" t="str">
        <f>IF(Weighting!$P$25&gt;0,B1993,"")</f>
        <v/>
      </c>
      <c r="B1993" t="e">
        <f>Weighting!$C$25</f>
        <v>#DIV/0!</v>
      </c>
      <c r="C1993" t="e">
        <f>Weighting!$F$25</f>
        <v>#NUM!</v>
      </c>
      <c r="D1993" t="e">
        <f>IF(C1993=1,'Data Transformation'!$G$3+0.5*'Data Transformation'!$W$25,IF(C1994=1,D1994-'Data Transformation'!$W$25,FALSE))</f>
        <v>#NUM!</v>
      </c>
      <c r="E1993">
        <f t="array" ref="E1993">IF(ISLOGICAL(D1993),"",FREQUENCY(IF('Data Transformation'!$B$425:$B$8425='Bin Analysis'!$B1971,'Data Transformation'!$G$425:$G$8425),D1993))</f>
        <v>2001</v>
      </c>
      <c r="F1993">
        <f t="shared" si="246"/>
        <v>0</v>
      </c>
      <c r="G1993">
        <f>Weighting!$H$25</f>
        <v>0</v>
      </c>
      <c r="H1993">
        <f t="array" ref="H1993">FREQUENCY(IF('Data Transformation'!$B$4:$B$8425=B1971,'Data Transformation'!$G$4:$G$8425),'Bin Analysis'!$B1993)</f>
        <v>2073</v>
      </c>
      <c r="I1993">
        <f t="shared" si="247"/>
        <v>0</v>
      </c>
      <c r="J1993">
        <f t="shared" si="248"/>
        <v>0</v>
      </c>
      <c r="K1993">
        <f>J1993*Weighting!$W$25</f>
        <v>0</v>
      </c>
      <c r="M1993" s="14"/>
    </row>
    <row r="1994" spans="1:25" x14ac:dyDescent="0.55000000000000004">
      <c r="O1994"/>
      <c r="P1994"/>
      <c r="Q1994"/>
      <c r="R1994"/>
    </row>
    <row r="1995" spans="1:25" ht="23.35" x14ac:dyDescent="0.8">
      <c r="A1995" s="21" t="s">
        <v>0</v>
      </c>
      <c r="B1995" s="21" t="str">
        <f>IFERROR(VLOOKUP(C1995,'Data Transformation'!$L$6:$M$426,2,FALSE),"")</f>
        <v/>
      </c>
      <c r="C1995" s="21">
        <f>C1971+1</f>
        <v>83</v>
      </c>
      <c r="D1995" s="21"/>
      <c r="E1995" s="21"/>
      <c r="F1995" s="21"/>
      <c r="G1995" s="21"/>
      <c r="H1995" s="22"/>
      <c r="I1995" s="22"/>
      <c r="J1995" s="22"/>
      <c r="K1995" s="21"/>
      <c r="L1995" s="21" t="str">
        <f>B1995</f>
        <v/>
      </c>
      <c r="M1995" s="23" t="e">
        <f>INDEX('Data Transformation'!$O$4:$O$424,MATCH($B1995,'Data Transformation'!$M$4:$M$424,0),MATCH($M$2,'Data Transformation'!$O$3,0))</f>
        <v>#N/A</v>
      </c>
      <c r="N1995" s="27" t="e">
        <f>IF('Input and Summary Results'!$J$16="minimum",'Bin Analysis'!X1996/(M1995-1),'Bin Analysis'!Y1995/('Bin Analysis'!M1995-1))</f>
        <v>#N/A</v>
      </c>
      <c r="O1995" s="27" t="e">
        <f>IF(M1995=FALSE,NA(),(VLOOKUP(1,C1998:K2017,4,FALSE))/(M1995-1))</f>
        <v>#N/A</v>
      </c>
      <c r="P1995" s="27" t="e">
        <f>IF(M1995=FALSE,NA(),SUM(J1998:J2017)/Weighting!$S$5)</f>
        <v>#N/A</v>
      </c>
      <c r="Q1995" s="27" t="e">
        <f>IF(M1995=FALSE,NA(),SUM(K1998:K2017)/Weighting!$S$6)</f>
        <v>#N/A</v>
      </c>
      <c r="R1995" s="27" t="e">
        <f>IF(M1995=FALSE,NA(),(VLOOKUP(1,G1998:K2017,3,FALSE))/(M1995-1))</f>
        <v>#N/A</v>
      </c>
      <c r="S1995" s="22" t="e">
        <f>IF(M1995=FALSE,NA(),IF(SUM(J1998:J2017)=2,"yes","no"))</f>
        <v>#N/A</v>
      </c>
      <c r="X1995" s="2" cm="2">
        <f t="array" ref="X1995:X1996">FREQUENCY(IF('Data Transformation'!$B$425:$B$6424='Bin Analysis'!L1995,'Data Transformation'!$G$425:$G$6424),'Data Transformation'!$U$11)</f>
        <v>0</v>
      </c>
      <c r="Y1995" s="2" cm="2">
        <f t="array" ref="Y1995:Y1996">FREQUENCY(IF('Data Transformation'!$B$425:$B$6424='Bin Analysis'!L1995,'Data Transformation'!$G$425:$G$6424),'Data Transformation'!$U$12)</f>
        <v>0</v>
      </c>
    </row>
    <row r="1996" spans="1:25" x14ac:dyDescent="0.55000000000000004">
      <c r="A1996" s="14" t="s">
        <v>67</v>
      </c>
      <c r="B1996" t="s">
        <v>47</v>
      </c>
      <c r="C1996" t="s">
        <v>5</v>
      </c>
      <c r="D1996" t="s">
        <v>100</v>
      </c>
      <c r="E1996" t="s">
        <v>101</v>
      </c>
      <c r="F1996" t="s">
        <v>102</v>
      </c>
      <c r="G1996" t="s">
        <v>70</v>
      </c>
      <c r="H1996" t="s">
        <v>31</v>
      </c>
      <c r="I1996" t="s">
        <v>32</v>
      </c>
      <c r="J1996" t="s">
        <v>46</v>
      </c>
      <c r="K1996" s="14" t="s">
        <v>45</v>
      </c>
      <c r="M1996" s="14"/>
      <c r="X1996" s="2">
        <v>0</v>
      </c>
      <c r="Y1996" s="2">
        <v>0</v>
      </c>
    </row>
    <row r="1997" spans="1:25" x14ac:dyDescent="0.55000000000000004">
      <c r="A1997" s="32"/>
      <c r="D1997" t="e">
        <f>IF(C1997=1,'Data Transformation'!$G$3+0.5*'Data Transformation'!$W$25,IF(C1998=1,D1998-'Data Transformation'!$W$25,FALSE))</f>
        <v>#NUM!</v>
      </c>
      <c r="E1997">
        <f t="array" ref="E1997">IF(ISLOGICAL(D1997),"",FREQUENCY(IF('Data Transformation'!$B$425:$B$8425='Bin Analysis'!$B1995,'Data Transformation'!$G$425:$G$8425),D1997))</f>
        <v>2001</v>
      </c>
      <c r="F1997" t="e">
        <f>IF(ISLOGICAL(D1997),"",E1997-E1996)</f>
        <v>#VALUE!</v>
      </c>
      <c r="M1997" s="14"/>
    </row>
    <row r="1998" spans="1:25" x14ac:dyDescent="0.55000000000000004">
      <c r="A1998" s="32" t="e">
        <f>IF(Weighting!$P$6&gt;0,B1998,"")</f>
        <v>#NUM!</v>
      </c>
      <c r="B1998" t="e">
        <f>Weighting!$C$6</f>
        <v>#DIV/0!</v>
      </c>
      <c r="C1998" t="e">
        <f>Weighting!$F$6</f>
        <v>#NUM!</v>
      </c>
      <c r="D1998" t="e">
        <f>IF(C1998=1,'Data Transformation'!$G$3+0.5*'Data Transformation'!$W$25,IF(C1999=1,D1999-'Data Transformation'!$W$25,FALSE))</f>
        <v>#NUM!</v>
      </c>
      <c r="E1998">
        <f t="array" ref="E1998">IF(ISLOGICAL(D1998),"",FREQUENCY(IF('Data Transformation'!$B$425:$B$8425='Bin Analysis'!$B1995,'Data Transformation'!$G$425:$G$8425),D1998))</f>
        <v>2001</v>
      </c>
      <c r="F1998">
        <f>IF(ISLOGICAL(D1998),"",E1998-E1997)</f>
        <v>0</v>
      </c>
      <c r="G1998">
        <f>Weighting!$H$6</f>
        <v>1</v>
      </c>
      <c r="H1998">
        <f t="array" ref="H1998">FREQUENCY(IF('Data Transformation'!$B$4:$B$8425=B1995,'Data Transformation'!$G$4:$G$8425),'Bin Analysis'!$B1998)</f>
        <v>2073</v>
      </c>
      <c r="I1998">
        <f>H1998-H1997</f>
        <v>2073</v>
      </c>
      <c r="J1998">
        <f>IF(I1998=0,0,1)</f>
        <v>1</v>
      </c>
      <c r="K1998" t="e">
        <f>J1998*Weighting!$W$6</f>
        <v>#NUM!</v>
      </c>
      <c r="M1998" s="14"/>
    </row>
    <row r="1999" spans="1:25" x14ac:dyDescent="0.55000000000000004">
      <c r="A1999" s="32" t="str">
        <f>IF(Weighting!$P$7&gt;0,B1999,"")</f>
        <v/>
      </c>
      <c r="B1999" t="e">
        <f>Weighting!$C$7</f>
        <v>#DIV/0!</v>
      </c>
      <c r="C1999" t="e">
        <f>Weighting!$F$7</f>
        <v>#NUM!</v>
      </c>
      <c r="D1999" t="e">
        <f>IF(C1999=1,'Data Transformation'!$G$3+0.5*'Data Transformation'!$W$25,IF(C2000=1,D2000-'Data Transformation'!$W$25,FALSE))</f>
        <v>#NUM!</v>
      </c>
      <c r="E1999">
        <f t="array" ref="E1999">IF(ISLOGICAL(D1999),"",FREQUENCY(IF('Data Transformation'!$B$425:$B$8425='Bin Analysis'!$B1995,'Data Transformation'!$G$425:$G$8425),D1999))</f>
        <v>2001</v>
      </c>
      <c r="F1999">
        <f t="shared" ref="F1999:F2017" si="249">IF(ISLOGICAL(D1999),"",E1999-E1998)</f>
        <v>0</v>
      </c>
      <c r="G1999">
        <f>Weighting!$H$7</f>
        <v>0</v>
      </c>
      <c r="H1999">
        <f t="array" ref="H1999">FREQUENCY(IF('Data Transformation'!$B$4:$B$8425=B1995,'Data Transformation'!$G$4:$G$8425),'Bin Analysis'!$B1999)</f>
        <v>2073</v>
      </c>
      <c r="I1999">
        <f t="shared" ref="I1999:I2017" si="250">H1999-H1998</f>
        <v>0</v>
      </c>
      <c r="J1999">
        <f>IF(I1999=0,0,1)</f>
        <v>0</v>
      </c>
      <c r="K1999">
        <f>J1999*Weighting!$W$7</f>
        <v>0</v>
      </c>
      <c r="M1999" s="14"/>
    </row>
    <row r="2000" spans="1:25" x14ac:dyDescent="0.55000000000000004">
      <c r="A2000" s="32" t="str">
        <f>IF(Weighting!$P$8&gt;0,B2000,"")</f>
        <v/>
      </c>
      <c r="B2000" t="e">
        <f>Weighting!$C$8</f>
        <v>#DIV/0!</v>
      </c>
      <c r="C2000" t="e">
        <f>Weighting!$F$8</f>
        <v>#NUM!</v>
      </c>
      <c r="D2000" t="e">
        <f>IF(C2000=1,'Data Transformation'!$G$3+0.5*'Data Transformation'!$W$25,IF(C2001=1,D2001-'Data Transformation'!$W$25,FALSE))</f>
        <v>#NUM!</v>
      </c>
      <c r="E2000">
        <f t="array" ref="E2000">IF(ISLOGICAL(D2000),"",FREQUENCY(IF('Data Transformation'!$B$425:$B$8425='Bin Analysis'!$B1995,'Data Transformation'!$G$425:$G$8425),D2000))</f>
        <v>2001</v>
      </c>
      <c r="F2000">
        <f t="shared" si="249"/>
        <v>0</v>
      </c>
      <c r="G2000">
        <f>Weighting!$H$8</f>
        <v>0</v>
      </c>
      <c r="H2000">
        <f t="array" ref="H2000">FREQUENCY(IF('Data Transformation'!$B$4:$B$8425=B1995,'Data Transformation'!$G$4:$G$8425),'Bin Analysis'!$B2000)</f>
        <v>2073</v>
      </c>
      <c r="I2000">
        <f t="shared" si="250"/>
        <v>0</v>
      </c>
      <c r="J2000">
        <f t="shared" ref="J2000:J2017" si="251">IF(I2000=0,0,1)</f>
        <v>0</v>
      </c>
      <c r="K2000">
        <f>J2000*Weighting!$W$8</f>
        <v>0</v>
      </c>
      <c r="M2000" s="14"/>
    </row>
    <row r="2001" spans="1:13" x14ac:dyDescent="0.55000000000000004">
      <c r="A2001" s="32" t="str">
        <f>IF(Weighting!$P$9&gt;0,B2001,"")</f>
        <v/>
      </c>
      <c r="B2001" s="50" t="e">
        <f>Weighting!$C$9</f>
        <v>#DIV/0!</v>
      </c>
      <c r="C2001" t="e">
        <f>Weighting!$F$9</f>
        <v>#NUM!</v>
      </c>
      <c r="D2001" t="e">
        <f>IF(C2001=1,'Data Transformation'!$G$3+0.5*'Data Transformation'!$W$25,IF(C2002=1,D2002-'Data Transformation'!$W$25,FALSE))</f>
        <v>#NUM!</v>
      </c>
      <c r="E2001">
        <f t="array" ref="E2001">IF(ISLOGICAL(D2001),"",FREQUENCY(IF('Data Transformation'!$B$425:$B$8425='Bin Analysis'!$B1995,'Data Transformation'!$G$425:$G$8425),D2001))</f>
        <v>2001</v>
      </c>
      <c r="F2001">
        <f t="shared" si="249"/>
        <v>0</v>
      </c>
      <c r="G2001">
        <f>Weighting!$H$9</f>
        <v>0</v>
      </c>
      <c r="H2001">
        <f t="array" ref="H2001">FREQUENCY(IF('Data Transformation'!$B$4:$B$8425=B1995,'Data Transformation'!$G$4:$G$8425),'Bin Analysis'!$B2001)</f>
        <v>2073</v>
      </c>
      <c r="I2001">
        <f t="shared" si="250"/>
        <v>0</v>
      </c>
      <c r="J2001">
        <f t="shared" si="251"/>
        <v>0</v>
      </c>
      <c r="K2001">
        <f>J2001*Weighting!$W$9</f>
        <v>0</v>
      </c>
      <c r="M2001" s="14"/>
    </row>
    <row r="2002" spans="1:13" x14ac:dyDescent="0.55000000000000004">
      <c r="A2002" s="32" t="str">
        <f>IF(Weighting!$P$10&gt;0,B2002,"")</f>
        <v/>
      </c>
      <c r="B2002" t="e">
        <f>Weighting!$C$10</f>
        <v>#DIV/0!</v>
      </c>
      <c r="C2002" t="e">
        <f>Weighting!$F$10</f>
        <v>#NUM!</v>
      </c>
      <c r="D2002" t="e">
        <f>IF(C2002=1,'Data Transformation'!$G$3+0.5*'Data Transformation'!$W$25,IF(C2003=1,D2003-'Data Transformation'!$W$25,FALSE))</f>
        <v>#NUM!</v>
      </c>
      <c r="E2002">
        <f t="array" ref="E2002">IF(ISLOGICAL(D2002),"",FREQUENCY(IF('Data Transformation'!$B$425:$B$8425='Bin Analysis'!$B1995,'Data Transformation'!$G$425:$G$8425),D2002))</f>
        <v>2001</v>
      </c>
      <c r="F2002">
        <f t="shared" si="249"/>
        <v>0</v>
      </c>
      <c r="G2002">
        <f>Weighting!$H$10</f>
        <v>0</v>
      </c>
      <c r="H2002">
        <f t="array" ref="H2002">FREQUENCY(IF('Data Transformation'!$B$4:$B$8425=B1995,'Data Transformation'!$G$4:$G$8425),'Bin Analysis'!$B2002)</f>
        <v>2073</v>
      </c>
      <c r="I2002">
        <f t="shared" si="250"/>
        <v>0</v>
      </c>
      <c r="J2002">
        <f t="shared" si="251"/>
        <v>0</v>
      </c>
      <c r="K2002">
        <f>J2002*Weighting!$W$10</f>
        <v>0</v>
      </c>
      <c r="M2002" s="14"/>
    </row>
    <row r="2003" spans="1:13" x14ac:dyDescent="0.55000000000000004">
      <c r="A2003" s="32" t="str">
        <f>IF(Weighting!$P$11&gt;0,B2003,"")</f>
        <v/>
      </c>
      <c r="B2003" t="e">
        <f>Weighting!$C$11</f>
        <v>#DIV/0!</v>
      </c>
      <c r="C2003" t="e">
        <f>Weighting!$F$11</f>
        <v>#NUM!</v>
      </c>
      <c r="D2003" t="e">
        <f>IF(C2003=1,'Data Transformation'!$G$3+0.5*'Data Transformation'!$W$25,IF(C2004=1,D2004-'Data Transformation'!$W$25,FALSE))</f>
        <v>#NUM!</v>
      </c>
      <c r="E2003">
        <f t="array" ref="E2003">IF(ISLOGICAL(D2003),"",FREQUENCY(IF('Data Transformation'!$B$425:$B$8425='Bin Analysis'!$B1995,'Data Transformation'!$G$425:$G$8425),D2003))</f>
        <v>2001</v>
      </c>
      <c r="F2003">
        <f t="shared" si="249"/>
        <v>0</v>
      </c>
      <c r="G2003">
        <f>Weighting!$H$11</f>
        <v>0</v>
      </c>
      <c r="H2003">
        <f t="array" ref="H2003">FREQUENCY(IF('Data Transformation'!$B$4:$B$8425=B1995,'Data Transformation'!$G$4:$G$8425),'Bin Analysis'!$B2003)</f>
        <v>2073</v>
      </c>
      <c r="I2003">
        <f t="shared" si="250"/>
        <v>0</v>
      </c>
      <c r="J2003">
        <f t="shared" si="251"/>
        <v>0</v>
      </c>
      <c r="K2003">
        <f>J2003*Weighting!$W$11</f>
        <v>0</v>
      </c>
      <c r="M2003" s="14"/>
    </row>
    <row r="2004" spans="1:13" x14ac:dyDescent="0.55000000000000004">
      <c r="A2004" s="32" t="str">
        <f>IF(Weighting!$P$12&gt;0,B2004,"")</f>
        <v/>
      </c>
      <c r="B2004" t="e">
        <f>Weighting!$C$12</f>
        <v>#DIV/0!</v>
      </c>
      <c r="C2004" t="e">
        <f>Weighting!$F$12</f>
        <v>#NUM!</v>
      </c>
      <c r="D2004" t="e">
        <f>IF(C2004=1,'Data Transformation'!$G$3+0.5*'Data Transformation'!$W$25,IF(C2005=1,D2005-'Data Transformation'!$W$25,FALSE))</f>
        <v>#NUM!</v>
      </c>
      <c r="E2004">
        <f t="array" ref="E2004">IF(ISLOGICAL(D2004),"",FREQUENCY(IF('Data Transformation'!$B$425:$B$8425='Bin Analysis'!$B1995,'Data Transformation'!$G$425:$G$8425),D2004))</f>
        <v>2001</v>
      </c>
      <c r="F2004">
        <f t="shared" si="249"/>
        <v>0</v>
      </c>
      <c r="G2004">
        <f>Weighting!$H$12</f>
        <v>0</v>
      </c>
      <c r="H2004">
        <f t="array" ref="H2004">FREQUENCY(IF('Data Transformation'!$B$4:$B$8425=B1995,'Data Transformation'!$G$4:$G$8425),'Bin Analysis'!$B2004)</f>
        <v>2073</v>
      </c>
      <c r="I2004">
        <f t="shared" si="250"/>
        <v>0</v>
      </c>
      <c r="J2004">
        <f t="shared" si="251"/>
        <v>0</v>
      </c>
      <c r="K2004">
        <f>J2004*Weighting!$W$12</f>
        <v>0</v>
      </c>
      <c r="M2004" s="14"/>
    </row>
    <row r="2005" spans="1:13" x14ac:dyDescent="0.55000000000000004">
      <c r="A2005" s="32" t="str">
        <f>IF(Weighting!$P$13&gt;0,B2005,"")</f>
        <v/>
      </c>
      <c r="B2005" t="e">
        <f>Weighting!$C$13</f>
        <v>#DIV/0!</v>
      </c>
      <c r="C2005" t="e">
        <f>Weighting!$F$13</f>
        <v>#NUM!</v>
      </c>
      <c r="D2005" t="e">
        <f>IF(C2005=1,'Data Transformation'!$G$3+0.5*'Data Transformation'!$W$25,IF(C2006=1,D2006-'Data Transformation'!$W$25,FALSE))</f>
        <v>#NUM!</v>
      </c>
      <c r="E2005">
        <f t="array" ref="E2005">IF(ISLOGICAL(D2005),"",FREQUENCY(IF('Data Transformation'!$B$425:$B$8425='Bin Analysis'!$B1995,'Data Transformation'!$G$425:$G$8425),D2005))</f>
        <v>2001</v>
      </c>
      <c r="F2005">
        <f t="shared" si="249"/>
        <v>0</v>
      </c>
      <c r="G2005">
        <f>Weighting!$H$13</f>
        <v>0</v>
      </c>
      <c r="H2005">
        <f t="array" ref="H2005">FREQUENCY(IF('Data Transformation'!$B$4:$B$8425=B1995,'Data Transformation'!$G$4:$G$8425),'Bin Analysis'!$B2005)</f>
        <v>2073</v>
      </c>
      <c r="I2005">
        <f t="shared" si="250"/>
        <v>0</v>
      </c>
      <c r="J2005">
        <f t="shared" si="251"/>
        <v>0</v>
      </c>
      <c r="K2005">
        <f>J2005*Weighting!$W$13</f>
        <v>0</v>
      </c>
      <c r="M2005" s="14"/>
    </row>
    <row r="2006" spans="1:13" x14ac:dyDescent="0.55000000000000004">
      <c r="A2006" s="32" t="str">
        <f>IF(Weighting!$P$14&gt;0,B2006,"")</f>
        <v/>
      </c>
      <c r="B2006" t="e">
        <f>Weighting!$C$14</f>
        <v>#DIV/0!</v>
      </c>
      <c r="C2006" t="e">
        <f>Weighting!$F$14</f>
        <v>#NUM!</v>
      </c>
      <c r="D2006" t="e">
        <f>IF(C2006=1,'Data Transformation'!$G$3+0.5*'Data Transformation'!$W$25,IF(C2007=1,D2007-'Data Transformation'!$W$25,FALSE))</f>
        <v>#NUM!</v>
      </c>
      <c r="E2006">
        <f t="array" ref="E2006">IF(ISLOGICAL(D2006),"",FREQUENCY(IF('Data Transformation'!$B$425:$B$8425='Bin Analysis'!$B1995,'Data Transformation'!$G$425:$G$8425),D2006))</f>
        <v>2001</v>
      </c>
      <c r="F2006">
        <f t="shared" si="249"/>
        <v>0</v>
      </c>
      <c r="G2006">
        <f>Weighting!$H$14</f>
        <v>0</v>
      </c>
      <c r="H2006">
        <f t="array" ref="H2006">FREQUENCY(IF('Data Transformation'!$B$4:$B$8425=B1995,'Data Transformation'!$G$4:$G$8425),'Bin Analysis'!$B2006)</f>
        <v>2073</v>
      </c>
      <c r="I2006">
        <f t="shared" si="250"/>
        <v>0</v>
      </c>
      <c r="J2006">
        <f t="shared" si="251"/>
        <v>0</v>
      </c>
      <c r="K2006">
        <f>J2006*Weighting!$W$14</f>
        <v>0</v>
      </c>
      <c r="M2006" s="14"/>
    </row>
    <row r="2007" spans="1:13" x14ac:dyDescent="0.55000000000000004">
      <c r="A2007" s="32" t="str">
        <f>IF(Weighting!$P$15&gt;0,B2007,"")</f>
        <v/>
      </c>
      <c r="B2007" t="e">
        <f>Weighting!$C$15</f>
        <v>#DIV/0!</v>
      </c>
      <c r="C2007" t="e">
        <f>Weighting!$F$15</f>
        <v>#NUM!</v>
      </c>
      <c r="D2007" t="e">
        <f>IF(C2007=1,'Data Transformation'!$G$3+0.5*'Data Transformation'!$W$25,IF(C2008=1,D2008-'Data Transformation'!$W$25,FALSE))</f>
        <v>#NUM!</v>
      </c>
      <c r="E2007">
        <f t="array" ref="E2007">IF(ISLOGICAL(D2007),"",FREQUENCY(IF('Data Transformation'!$B$425:$B$8425='Bin Analysis'!$B1995,'Data Transformation'!$G$425:$G$8425),D2007))</f>
        <v>2001</v>
      </c>
      <c r="F2007">
        <f t="shared" si="249"/>
        <v>0</v>
      </c>
      <c r="G2007">
        <f>Weighting!$H$15</f>
        <v>0</v>
      </c>
      <c r="H2007">
        <f t="array" ref="H2007">FREQUENCY(IF('Data Transformation'!$B$4:$B$8425=B1995,'Data Transformation'!$G$4:$G$8425),'Bin Analysis'!$B2007)</f>
        <v>2073</v>
      </c>
      <c r="I2007">
        <f t="shared" si="250"/>
        <v>0</v>
      </c>
      <c r="J2007">
        <f t="shared" si="251"/>
        <v>0</v>
      </c>
      <c r="K2007">
        <f>J2007*Weighting!$W$15</f>
        <v>0</v>
      </c>
      <c r="M2007" s="14"/>
    </row>
    <row r="2008" spans="1:13" x14ac:dyDescent="0.55000000000000004">
      <c r="A2008" s="32" t="str">
        <f>IF(Weighting!$P$16&gt;0,B2008,"")</f>
        <v/>
      </c>
      <c r="B2008" t="e">
        <f>Weighting!$C$16</f>
        <v>#DIV/0!</v>
      </c>
      <c r="C2008" t="e">
        <f>Weighting!$F$16</f>
        <v>#NUM!</v>
      </c>
      <c r="D2008" t="e">
        <f>IF(C2008=1,'Data Transformation'!$G$3+0.5*'Data Transformation'!$W$25,IF(C2009=1,D2009-'Data Transformation'!$W$25,FALSE))</f>
        <v>#NUM!</v>
      </c>
      <c r="E2008">
        <f t="array" ref="E2008">IF(ISLOGICAL(D2008),"",FREQUENCY(IF('Data Transformation'!$B$425:$B$8425='Bin Analysis'!$B1995,'Data Transformation'!$G$425:$G$8425),D2008))</f>
        <v>2001</v>
      </c>
      <c r="F2008">
        <f t="shared" si="249"/>
        <v>0</v>
      </c>
      <c r="G2008">
        <f>Weighting!$H$16</f>
        <v>0</v>
      </c>
      <c r="H2008">
        <f t="array" ref="H2008">FREQUENCY(IF('Data Transformation'!$B$4:$B$8425=B1995,'Data Transformation'!$G$4:$G$8425),'Bin Analysis'!$B2008)</f>
        <v>2073</v>
      </c>
      <c r="I2008">
        <f t="shared" si="250"/>
        <v>0</v>
      </c>
      <c r="J2008">
        <f t="shared" si="251"/>
        <v>0</v>
      </c>
      <c r="K2008">
        <f>J2008*Weighting!$W$16</f>
        <v>0</v>
      </c>
      <c r="M2008" s="14"/>
    </row>
    <row r="2009" spans="1:13" x14ac:dyDescent="0.55000000000000004">
      <c r="A2009" s="32" t="str">
        <f>IF(Weighting!$P$17&gt;0,B2009,"")</f>
        <v/>
      </c>
      <c r="B2009" t="e">
        <f>Weighting!$C$17</f>
        <v>#DIV/0!</v>
      </c>
      <c r="C2009" t="e">
        <f>Weighting!$F$17</f>
        <v>#NUM!</v>
      </c>
      <c r="D2009" t="e">
        <f>IF(C2009=1,'Data Transformation'!$G$3+0.5*'Data Transformation'!$W$25,IF(C2010=1,D2010-'Data Transformation'!$W$25,FALSE))</f>
        <v>#NUM!</v>
      </c>
      <c r="E2009">
        <f t="array" ref="E2009">IF(ISLOGICAL(D2009),"",FREQUENCY(IF('Data Transformation'!$B$425:$B$8425='Bin Analysis'!$B1995,'Data Transformation'!$G$425:$G$8425),D2009))</f>
        <v>2001</v>
      </c>
      <c r="F2009">
        <f t="shared" si="249"/>
        <v>0</v>
      </c>
      <c r="G2009">
        <f>Weighting!$H$17</f>
        <v>0</v>
      </c>
      <c r="H2009">
        <f t="array" ref="H2009">FREQUENCY(IF('Data Transformation'!$B$4:$B$8425=B1995,'Data Transformation'!$G$4:$G$8425),'Bin Analysis'!$B2009)</f>
        <v>2073</v>
      </c>
      <c r="I2009">
        <f t="shared" si="250"/>
        <v>0</v>
      </c>
      <c r="J2009">
        <f t="shared" si="251"/>
        <v>0</v>
      </c>
      <c r="K2009">
        <f>J2009*Weighting!$W$17</f>
        <v>0</v>
      </c>
      <c r="M2009" s="14"/>
    </row>
    <row r="2010" spans="1:13" x14ac:dyDescent="0.55000000000000004">
      <c r="A2010" s="32" t="str">
        <f>IF(Weighting!$P$18&gt;0,B2010,"")</f>
        <v/>
      </c>
      <c r="B2010" t="e">
        <f>Weighting!$C$18</f>
        <v>#DIV/0!</v>
      </c>
      <c r="C2010" t="e">
        <f>Weighting!$F$18</f>
        <v>#NUM!</v>
      </c>
      <c r="D2010" t="e">
        <f>IF(C2010=1,'Data Transformation'!$G$3+0.5*'Data Transformation'!$W$25,IF(C2011=1,D2011-'Data Transformation'!$W$25,FALSE))</f>
        <v>#NUM!</v>
      </c>
      <c r="E2010">
        <f t="array" ref="E2010">IF(ISLOGICAL(D2010),"",FREQUENCY(IF('Data Transformation'!$B$425:$B$8425='Bin Analysis'!$B1995,'Data Transformation'!$G$425:$G$8425),D2010))</f>
        <v>2001</v>
      </c>
      <c r="F2010">
        <f t="shared" si="249"/>
        <v>0</v>
      </c>
      <c r="G2010">
        <f>Weighting!$H$18</f>
        <v>0</v>
      </c>
      <c r="H2010">
        <f t="array" ref="H2010">FREQUENCY(IF('Data Transformation'!$B$4:$B$8425=B1995,'Data Transformation'!$G$4:$G$8425),'Bin Analysis'!$B2010)</f>
        <v>2073</v>
      </c>
      <c r="I2010">
        <f t="shared" si="250"/>
        <v>0</v>
      </c>
      <c r="J2010">
        <f t="shared" si="251"/>
        <v>0</v>
      </c>
      <c r="K2010">
        <f>J2010*Weighting!$W$18</f>
        <v>0</v>
      </c>
      <c r="M2010" s="14"/>
    </row>
    <row r="2011" spans="1:13" x14ac:dyDescent="0.55000000000000004">
      <c r="A2011" s="32" t="str">
        <f>IF(Weighting!$P$19&gt;0,B2011,"")</f>
        <v/>
      </c>
      <c r="B2011" t="e">
        <f>Weighting!$C$19</f>
        <v>#DIV/0!</v>
      </c>
      <c r="C2011" t="e">
        <f>Weighting!$F$19</f>
        <v>#NUM!</v>
      </c>
      <c r="D2011" t="e">
        <f>IF(C2011=1,'Data Transformation'!$G$3+0.5*'Data Transformation'!$W$25,IF(C2012=1,D2012-'Data Transformation'!$W$25,FALSE))</f>
        <v>#NUM!</v>
      </c>
      <c r="E2011">
        <f t="array" ref="E2011">IF(ISLOGICAL(D2011),"",FREQUENCY(IF('Data Transformation'!$B$425:$B$8425='Bin Analysis'!$B1995,'Data Transformation'!$G$425:$G$8425),D2011))</f>
        <v>2001</v>
      </c>
      <c r="F2011">
        <f t="shared" si="249"/>
        <v>0</v>
      </c>
      <c r="G2011">
        <f>Weighting!$H$19</f>
        <v>0</v>
      </c>
      <c r="H2011">
        <f t="array" ref="H2011">FREQUENCY(IF('Data Transformation'!$B$4:$B$8425=B1995,'Data Transformation'!$G$4:$G$8425),'Bin Analysis'!$B2011)</f>
        <v>2073</v>
      </c>
      <c r="I2011">
        <f t="shared" si="250"/>
        <v>0</v>
      </c>
      <c r="J2011">
        <f t="shared" si="251"/>
        <v>0</v>
      </c>
      <c r="K2011">
        <f>J2011*Weighting!$W$19</f>
        <v>0</v>
      </c>
      <c r="M2011" s="14"/>
    </row>
    <row r="2012" spans="1:13" x14ac:dyDescent="0.55000000000000004">
      <c r="A2012" s="32" t="str">
        <f>IF(Weighting!$P$20&gt;0,B2012,"")</f>
        <v/>
      </c>
      <c r="B2012" t="e">
        <f>Weighting!$C$20</f>
        <v>#DIV/0!</v>
      </c>
      <c r="C2012" t="e">
        <f>Weighting!$F$20</f>
        <v>#NUM!</v>
      </c>
      <c r="D2012" t="e">
        <f>IF(C2012=1,'Data Transformation'!$G$3+0.5*'Data Transformation'!$W$25,IF(C2013=1,D2013-'Data Transformation'!$W$25,FALSE))</f>
        <v>#NUM!</v>
      </c>
      <c r="E2012">
        <f t="array" ref="E2012">IF(ISLOGICAL(D2012),"",FREQUENCY(IF('Data Transformation'!$B$425:$B$8425='Bin Analysis'!$B1995,'Data Transformation'!$G$425:$G$8425),D2012))</f>
        <v>2001</v>
      </c>
      <c r="F2012">
        <f t="shared" si="249"/>
        <v>0</v>
      </c>
      <c r="G2012">
        <f>Weighting!$H$20</f>
        <v>0</v>
      </c>
      <c r="H2012">
        <f t="array" ref="H2012">FREQUENCY(IF('Data Transformation'!$B$4:$B$8425=B1995,'Data Transformation'!$G$4:$G$8425),'Bin Analysis'!$B2012)</f>
        <v>2073</v>
      </c>
      <c r="I2012">
        <f t="shared" si="250"/>
        <v>0</v>
      </c>
      <c r="J2012">
        <f t="shared" si="251"/>
        <v>0</v>
      </c>
      <c r="K2012">
        <f>J2012*Weighting!$W$20</f>
        <v>0</v>
      </c>
      <c r="M2012" s="14"/>
    </row>
    <row r="2013" spans="1:13" x14ac:dyDescent="0.55000000000000004">
      <c r="A2013" s="32" t="str">
        <f>IF(Weighting!$P$21&gt;0,B2013,"")</f>
        <v/>
      </c>
      <c r="B2013" t="e">
        <f>Weighting!$C$21</f>
        <v>#DIV/0!</v>
      </c>
      <c r="C2013" t="e">
        <f>Weighting!$F$21</f>
        <v>#NUM!</v>
      </c>
      <c r="D2013" t="e">
        <f>IF(C2013=1,'Data Transformation'!$G$3+0.5*'Data Transformation'!$W$25,IF(C2014=1,D2014-'Data Transformation'!$W$25,FALSE))</f>
        <v>#NUM!</v>
      </c>
      <c r="E2013">
        <f t="array" ref="E2013">IF(ISLOGICAL(D2013),"",FREQUENCY(IF('Data Transformation'!$B$425:$B$8425='Bin Analysis'!$B1995,'Data Transformation'!$G$425:$G$8425),D2013))</f>
        <v>2001</v>
      </c>
      <c r="F2013">
        <f t="shared" si="249"/>
        <v>0</v>
      </c>
      <c r="G2013">
        <f>Weighting!$H$21</f>
        <v>0</v>
      </c>
      <c r="H2013">
        <f t="array" ref="H2013">FREQUENCY(IF('Data Transformation'!$B$4:$B$8425=B1995,'Data Transformation'!$G$4:$G$8425),'Bin Analysis'!$B2013)</f>
        <v>2073</v>
      </c>
      <c r="I2013">
        <f t="shared" si="250"/>
        <v>0</v>
      </c>
      <c r="J2013">
        <f t="shared" si="251"/>
        <v>0</v>
      </c>
      <c r="K2013">
        <f>J2013*Weighting!$W$21</f>
        <v>0</v>
      </c>
      <c r="M2013" s="14"/>
    </row>
    <row r="2014" spans="1:13" x14ac:dyDescent="0.55000000000000004">
      <c r="A2014" s="32" t="str">
        <f>IF(Weighting!$P$22&gt;0,B2014,"")</f>
        <v/>
      </c>
      <c r="B2014" t="e">
        <f>Weighting!$C$22</f>
        <v>#DIV/0!</v>
      </c>
      <c r="C2014" t="e">
        <f>Weighting!$F$22</f>
        <v>#NUM!</v>
      </c>
      <c r="D2014" t="e">
        <f>IF(C2014=1,'Data Transformation'!$G$3+0.5*'Data Transformation'!$W$25,IF(C2015=1,D2015-'Data Transformation'!$W$25,FALSE))</f>
        <v>#NUM!</v>
      </c>
      <c r="E2014">
        <f t="array" ref="E2014">IF(ISLOGICAL(D2014),"",FREQUENCY(IF('Data Transformation'!$B$425:$B$8425='Bin Analysis'!$B1995,'Data Transformation'!$G$425:$G$8425),D2014))</f>
        <v>2001</v>
      </c>
      <c r="F2014">
        <f t="shared" si="249"/>
        <v>0</v>
      </c>
      <c r="G2014">
        <f>Weighting!$H$22</f>
        <v>0</v>
      </c>
      <c r="H2014">
        <f t="array" ref="H2014">FREQUENCY(IF('Data Transformation'!$B$4:$B$8425=B1995,'Data Transformation'!$G$4:$G$8425),'Bin Analysis'!$B2014)</f>
        <v>2073</v>
      </c>
      <c r="I2014">
        <f t="shared" si="250"/>
        <v>0</v>
      </c>
      <c r="J2014">
        <f t="shared" si="251"/>
        <v>0</v>
      </c>
      <c r="K2014">
        <f>J2014*Weighting!$W$22</f>
        <v>0</v>
      </c>
      <c r="M2014" s="14"/>
    </row>
    <row r="2015" spans="1:13" x14ac:dyDescent="0.55000000000000004">
      <c r="A2015" s="32" t="str">
        <f>IF(Weighting!$P$23&gt;0,B2015,"")</f>
        <v/>
      </c>
      <c r="B2015" t="e">
        <f>Weighting!$C$23</f>
        <v>#DIV/0!</v>
      </c>
      <c r="C2015" t="e">
        <f>Weighting!$F$23</f>
        <v>#NUM!</v>
      </c>
      <c r="D2015" t="e">
        <f>IF(C2015=1,'Data Transformation'!$G$3+0.5*'Data Transformation'!$W$25,IF(C2016=1,D2016-'Data Transformation'!$W$25,FALSE))</f>
        <v>#NUM!</v>
      </c>
      <c r="E2015">
        <f t="array" ref="E2015">IF(ISLOGICAL(D2015),"",FREQUENCY(IF('Data Transformation'!$B$425:$B$8425='Bin Analysis'!$B1995,'Data Transformation'!$G$425:$G$8425),D2015))</f>
        <v>2001</v>
      </c>
      <c r="F2015">
        <f t="shared" si="249"/>
        <v>0</v>
      </c>
      <c r="G2015">
        <f>Weighting!$H$23</f>
        <v>0</v>
      </c>
      <c r="H2015">
        <f t="array" ref="H2015">FREQUENCY(IF('Data Transformation'!$B$4:$B$8425=B1995,'Data Transformation'!$G$4:$G$8425),'Bin Analysis'!$B2015)</f>
        <v>2073</v>
      </c>
      <c r="I2015">
        <f t="shared" si="250"/>
        <v>0</v>
      </c>
      <c r="J2015">
        <f t="shared" si="251"/>
        <v>0</v>
      </c>
      <c r="K2015">
        <f>J2015*Weighting!$W$23</f>
        <v>0</v>
      </c>
      <c r="M2015" s="14"/>
    </row>
    <row r="2016" spans="1:13" x14ac:dyDescent="0.55000000000000004">
      <c r="A2016" s="32" t="str">
        <f>IF(Weighting!$P$24&gt;0,B2016,"")</f>
        <v/>
      </c>
      <c r="B2016" t="e">
        <f>Weighting!$C$24</f>
        <v>#DIV/0!</v>
      </c>
      <c r="C2016" t="e">
        <f>Weighting!$F$24</f>
        <v>#NUM!</v>
      </c>
      <c r="D2016" t="e">
        <f>IF(C2016=1,'Data Transformation'!$G$3+0.5*'Data Transformation'!$W$25,IF(C2017=1,D2017-'Data Transformation'!$W$25,FALSE))</f>
        <v>#NUM!</v>
      </c>
      <c r="E2016">
        <f t="array" ref="E2016">IF(ISLOGICAL(D2016),"",FREQUENCY(IF('Data Transformation'!$B$425:$B$8425='Bin Analysis'!$B1995,'Data Transformation'!$G$425:$G$8425),D2016))</f>
        <v>2001</v>
      </c>
      <c r="F2016">
        <f t="shared" si="249"/>
        <v>0</v>
      </c>
      <c r="G2016">
        <f>Weighting!$H$24</f>
        <v>0</v>
      </c>
      <c r="H2016">
        <f t="array" ref="H2016">FREQUENCY(IF('Data Transformation'!$B$4:$B$8425=B1995,'Data Transformation'!$G$4:$G$8425),'Bin Analysis'!$B2016)</f>
        <v>2073</v>
      </c>
      <c r="I2016">
        <f t="shared" si="250"/>
        <v>0</v>
      </c>
      <c r="J2016">
        <f t="shared" si="251"/>
        <v>0</v>
      </c>
      <c r="K2016">
        <f>J2016*Weighting!$W$24</f>
        <v>0</v>
      </c>
      <c r="M2016" s="14"/>
    </row>
    <row r="2017" spans="1:25" x14ac:dyDescent="0.55000000000000004">
      <c r="A2017" s="32" t="str">
        <f>IF(Weighting!$P$25&gt;0,B2017,"")</f>
        <v/>
      </c>
      <c r="B2017" t="e">
        <f>Weighting!$C$25</f>
        <v>#DIV/0!</v>
      </c>
      <c r="C2017" t="e">
        <f>Weighting!$F$25</f>
        <v>#NUM!</v>
      </c>
      <c r="D2017" t="e">
        <f>IF(C2017=1,'Data Transformation'!$G$3+0.5*'Data Transformation'!$W$25,IF(C2018=1,D2018-'Data Transformation'!$W$25,FALSE))</f>
        <v>#NUM!</v>
      </c>
      <c r="E2017">
        <f t="array" ref="E2017">IF(ISLOGICAL(D2017),"",FREQUENCY(IF('Data Transformation'!$B$425:$B$8425='Bin Analysis'!$B1995,'Data Transformation'!$G$425:$G$8425),D2017))</f>
        <v>2001</v>
      </c>
      <c r="F2017">
        <f t="shared" si="249"/>
        <v>0</v>
      </c>
      <c r="G2017">
        <f>Weighting!$H$25</f>
        <v>0</v>
      </c>
      <c r="H2017">
        <f t="array" ref="H2017">FREQUENCY(IF('Data Transformation'!$B$4:$B$8425=B1995,'Data Transformation'!$G$4:$G$8425),'Bin Analysis'!$B2017)</f>
        <v>2073</v>
      </c>
      <c r="I2017">
        <f t="shared" si="250"/>
        <v>0</v>
      </c>
      <c r="J2017">
        <f t="shared" si="251"/>
        <v>0</v>
      </c>
      <c r="K2017">
        <f>J2017*Weighting!$W$25</f>
        <v>0</v>
      </c>
      <c r="M2017" s="14"/>
    </row>
    <row r="2018" spans="1:25" x14ac:dyDescent="0.55000000000000004">
      <c r="O2018"/>
      <c r="P2018"/>
      <c r="Q2018"/>
      <c r="R2018"/>
    </row>
    <row r="2019" spans="1:25" ht="23.35" x14ac:dyDescent="0.8">
      <c r="A2019" s="21" t="s">
        <v>0</v>
      </c>
      <c r="B2019" s="21" t="str">
        <f>IFERROR(VLOOKUP(C2019,'Data Transformation'!$L$6:$M$426,2,FALSE),"")</f>
        <v/>
      </c>
      <c r="C2019" s="21">
        <f>C1995+1</f>
        <v>84</v>
      </c>
      <c r="D2019" s="21"/>
      <c r="E2019" s="21"/>
      <c r="F2019" s="21"/>
      <c r="G2019" s="21"/>
      <c r="H2019" s="22"/>
      <c r="I2019" s="22"/>
      <c r="J2019" s="22"/>
      <c r="K2019" s="21"/>
      <c r="L2019" s="21" t="str">
        <f>B2019</f>
        <v/>
      </c>
      <c r="M2019" s="23" t="e">
        <f>INDEX('Data Transformation'!$O$4:$O$424,MATCH($B2019,'Data Transformation'!$M$4:$M$424,0),MATCH($M$2,'Data Transformation'!$O$3,0))</f>
        <v>#N/A</v>
      </c>
      <c r="N2019" s="27" t="e">
        <f>IF('Input and Summary Results'!$J$16="minimum",'Bin Analysis'!X2020/(M2019-1),'Bin Analysis'!Y2019/('Bin Analysis'!M2019-1))</f>
        <v>#N/A</v>
      </c>
      <c r="O2019" s="27" t="e">
        <f>IF(M2019=FALSE,NA(),(VLOOKUP(1,C2022:K2041,4,FALSE))/(M2019-1))</f>
        <v>#N/A</v>
      </c>
      <c r="P2019" s="27" t="e">
        <f>IF(M2019=FALSE,NA(),SUM(J2022:J2041)/Weighting!$S$5)</f>
        <v>#N/A</v>
      </c>
      <c r="Q2019" s="27" t="e">
        <f>IF(M2019=FALSE,NA(),SUM(K2022:K2041)/Weighting!$S$6)</f>
        <v>#N/A</v>
      </c>
      <c r="R2019" s="27" t="e">
        <f>IF(M2019=FALSE,NA(),(VLOOKUP(1,G2022:K2041,3,FALSE))/(M2019-1))</f>
        <v>#N/A</v>
      </c>
      <c r="S2019" s="22" t="e">
        <f>IF(M2019=FALSE,NA(),IF(SUM(J2022:J2041)=2,"yes","no"))</f>
        <v>#N/A</v>
      </c>
      <c r="X2019" s="2" cm="2">
        <f t="array" ref="X2019:X2020">FREQUENCY(IF('Data Transformation'!$B$425:$B$6424='Bin Analysis'!L2019,'Data Transformation'!$G$425:$G$6424),'Data Transformation'!$U$11)</f>
        <v>0</v>
      </c>
      <c r="Y2019" s="2" cm="2">
        <f t="array" ref="Y2019:Y2020">FREQUENCY(IF('Data Transformation'!$B$425:$B$6424='Bin Analysis'!L2019,'Data Transformation'!$G$425:$G$6424),'Data Transformation'!$U$12)</f>
        <v>0</v>
      </c>
    </row>
    <row r="2020" spans="1:25" x14ac:dyDescent="0.55000000000000004">
      <c r="A2020" s="14" t="s">
        <v>67</v>
      </c>
      <c r="B2020" t="s">
        <v>47</v>
      </c>
      <c r="C2020" t="s">
        <v>5</v>
      </c>
      <c r="D2020" t="s">
        <v>100</v>
      </c>
      <c r="E2020" t="s">
        <v>101</v>
      </c>
      <c r="F2020" t="s">
        <v>102</v>
      </c>
      <c r="G2020" t="s">
        <v>70</v>
      </c>
      <c r="H2020" t="s">
        <v>31</v>
      </c>
      <c r="I2020" t="s">
        <v>32</v>
      </c>
      <c r="J2020" t="s">
        <v>46</v>
      </c>
      <c r="K2020" s="14" t="s">
        <v>45</v>
      </c>
      <c r="M2020" s="14"/>
      <c r="X2020" s="2">
        <v>0</v>
      </c>
      <c r="Y2020" s="2">
        <v>0</v>
      </c>
    </row>
    <row r="2021" spans="1:25" x14ac:dyDescent="0.55000000000000004">
      <c r="A2021" s="32"/>
      <c r="D2021" t="e">
        <f>IF(C2021=1,'Data Transformation'!$G$3+0.5*'Data Transformation'!$W$25,IF(C2022=1,D2022-'Data Transformation'!$W$25,FALSE))</f>
        <v>#NUM!</v>
      </c>
      <c r="E2021">
        <f t="array" ref="E2021">IF(ISLOGICAL(D2021),"",FREQUENCY(IF('Data Transformation'!$B$425:$B$8425='Bin Analysis'!$B2019,'Data Transformation'!$G$425:$G$8425),D2021))</f>
        <v>2001</v>
      </c>
      <c r="F2021" t="e">
        <f>IF(ISLOGICAL(D2021),"",E2021-E2020)</f>
        <v>#VALUE!</v>
      </c>
      <c r="M2021" s="14"/>
    </row>
    <row r="2022" spans="1:25" x14ac:dyDescent="0.55000000000000004">
      <c r="A2022" s="32" t="e">
        <f>IF(Weighting!$P$6&gt;0,B2022,"")</f>
        <v>#NUM!</v>
      </c>
      <c r="B2022" t="e">
        <f>Weighting!$C$6</f>
        <v>#DIV/0!</v>
      </c>
      <c r="C2022" t="e">
        <f>Weighting!$F$6</f>
        <v>#NUM!</v>
      </c>
      <c r="D2022" t="e">
        <f>IF(C2022=1,'Data Transformation'!$G$3+0.5*'Data Transformation'!$W$25,IF(C2023=1,D2023-'Data Transformation'!$W$25,FALSE))</f>
        <v>#NUM!</v>
      </c>
      <c r="E2022">
        <f t="array" ref="E2022">IF(ISLOGICAL(D2022),"",FREQUENCY(IF('Data Transformation'!$B$425:$B$8425='Bin Analysis'!$B2019,'Data Transformation'!$G$425:$G$8425),D2022))</f>
        <v>2001</v>
      </c>
      <c r="F2022">
        <f>IF(ISLOGICAL(D2022),"",E2022-E2021)</f>
        <v>0</v>
      </c>
      <c r="G2022">
        <f>Weighting!$H$6</f>
        <v>1</v>
      </c>
      <c r="H2022">
        <f t="array" ref="H2022">FREQUENCY(IF('Data Transformation'!$B$4:$B$8425=B2019,'Data Transformation'!$G$4:$G$8425),'Bin Analysis'!$B2022)</f>
        <v>2073</v>
      </c>
      <c r="I2022">
        <f>H2022-H2021</f>
        <v>2073</v>
      </c>
      <c r="J2022">
        <f>IF(I2022=0,0,1)</f>
        <v>1</v>
      </c>
      <c r="K2022" t="e">
        <f>J2022*Weighting!$W$6</f>
        <v>#NUM!</v>
      </c>
      <c r="M2022" s="14"/>
    </row>
    <row r="2023" spans="1:25" x14ac:dyDescent="0.55000000000000004">
      <c r="A2023" s="32" t="str">
        <f>IF(Weighting!$P$7&gt;0,B2023,"")</f>
        <v/>
      </c>
      <c r="B2023" t="e">
        <f>Weighting!$C$7</f>
        <v>#DIV/0!</v>
      </c>
      <c r="C2023" t="e">
        <f>Weighting!$F$7</f>
        <v>#NUM!</v>
      </c>
      <c r="D2023" t="e">
        <f>IF(C2023=1,'Data Transformation'!$G$3+0.5*'Data Transformation'!$W$25,IF(C2024=1,D2024-'Data Transformation'!$W$25,FALSE))</f>
        <v>#NUM!</v>
      </c>
      <c r="E2023">
        <f t="array" ref="E2023">IF(ISLOGICAL(D2023),"",FREQUENCY(IF('Data Transformation'!$B$425:$B$8425='Bin Analysis'!$B2019,'Data Transformation'!$G$425:$G$8425),D2023))</f>
        <v>2001</v>
      </c>
      <c r="F2023">
        <f t="shared" ref="F2023:F2041" si="252">IF(ISLOGICAL(D2023),"",E2023-E2022)</f>
        <v>0</v>
      </c>
      <c r="G2023">
        <f>Weighting!$H$7</f>
        <v>0</v>
      </c>
      <c r="H2023">
        <f t="array" ref="H2023">FREQUENCY(IF('Data Transformation'!$B$4:$B$8425=B2019,'Data Transformation'!$G$4:$G$8425),'Bin Analysis'!$B2023)</f>
        <v>2073</v>
      </c>
      <c r="I2023">
        <f t="shared" ref="I2023:I2041" si="253">H2023-H2022</f>
        <v>0</v>
      </c>
      <c r="J2023">
        <f>IF(I2023=0,0,1)</f>
        <v>0</v>
      </c>
      <c r="K2023">
        <f>J2023*Weighting!$W$7</f>
        <v>0</v>
      </c>
      <c r="M2023" s="14"/>
    </row>
    <row r="2024" spans="1:25" x14ac:dyDescent="0.55000000000000004">
      <c r="A2024" s="32" t="str">
        <f>IF(Weighting!$P$8&gt;0,B2024,"")</f>
        <v/>
      </c>
      <c r="B2024" t="e">
        <f>Weighting!$C$8</f>
        <v>#DIV/0!</v>
      </c>
      <c r="C2024" t="e">
        <f>Weighting!$F$8</f>
        <v>#NUM!</v>
      </c>
      <c r="D2024" t="e">
        <f>IF(C2024=1,'Data Transformation'!$G$3+0.5*'Data Transformation'!$W$25,IF(C2025=1,D2025-'Data Transformation'!$W$25,FALSE))</f>
        <v>#NUM!</v>
      </c>
      <c r="E2024">
        <f t="array" ref="E2024">IF(ISLOGICAL(D2024),"",FREQUENCY(IF('Data Transformation'!$B$425:$B$8425='Bin Analysis'!$B2019,'Data Transformation'!$G$425:$G$8425),D2024))</f>
        <v>2001</v>
      </c>
      <c r="F2024">
        <f t="shared" si="252"/>
        <v>0</v>
      </c>
      <c r="G2024">
        <f>Weighting!$H$8</f>
        <v>0</v>
      </c>
      <c r="H2024">
        <f t="array" ref="H2024">FREQUENCY(IF('Data Transformation'!$B$4:$B$8425=B2019,'Data Transformation'!$G$4:$G$8425),'Bin Analysis'!$B2024)</f>
        <v>2073</v>
      </c>
      <c r="I2024">
        <f t="shared" si="253"/>
        <v>0</v>
      </c>
      <c r="J2024">
        <f t="shared" ref="J2024:J2041" si="254">IF(I2024=0,0,1)</f>
        <v>0</v>
      </c>
      <c r="K2024">
        <f>J2024*Weighting!$W$8</f>
        <v>0</v>
      </c>
      <c r="M2024" s="14"/>
    </row>
    <row r="2025" spans="1:25" x14ac:dyDescent="0.55000000000000004">
      <c r="A2025" s="32" t="str">
        <f>IF(Weighting!$P$9&gt;0,B2025,"")</f>
        <v/>
      </c>
      <c r="B2025" s="50" t="e">
        <f>Weighting!$C$9</f>
        <v>#DIV/0!</v>
      </c>
      <c r="C2025" t="e">
        <f>Weighting!$F$9</f>
        <v>#NUM!</v>
      </c>
      <c r="D2025" t="e">
        <f>IF(C2025=1,'Data Transformation'!$G$3+0.5*'Data Transformation'!$W$25,IF(C2026=1,D2026-'Data Transformation'!$W$25,FALSE))</f>
        <v>#NUM!</v>
      </c>
      <c r="E2025">
        <f t="array" ref="E2025">IF(ISLOGICAL(D2025),"",FREQUENCY(IF('Data Transformation'!$B$425:$B$8425='Bin Analysis'!$B2019,'Data Transformation'!$G$425:$G$8425),D2025))</f>
        <v>2001</v>
      </c>
      <c r="F2025">
        <f t="shared" si="252"/>
        <v>0</v>
      </c>
      <c r="G2025">
        <f>Weighting!$H$9</f>
        <v>0</v>
      </c>
      <c r="H2025">
        <f t="array" ref="H2025">FREQUENCY(IF('Data Transformation'!$B$4:$B$8425=B2019,'Data Transformation'!$G$4:$G$8425),'Bin Analysis'!$B2025)</f>
        <v>2073</v>
      </c>
      <c r="I2025">
        <f t="shared" si="253"/>
        <v>0</v>
      </c>
      <c r="J2025">
        <f t="shared" si="254"/>
        <v>0</v>
      </c>
      <c r="K2025">
        <f>J2025*Weighting!$W$9</f>
        <v>0</v>
      </c>
      <c r="M2025" s="14"/>
    </row>
    <row r="2026" spans="1:25" x14ac:dyDescent="0.55000000000000004">
      <c r="A2026" s="32" t="str">
        <f>IF(Weighting!$P$10&gt;0,B2026,"")</f>
        <v/>
      </c>
      <c r="B2026" t="e">
        <f>Weighting!$C$10</f>
        <v>#DIV/0!</v>
      </c>
      <c r="C2026" t="e">
        <f>Weighting!$F$10</f>
        <v>#NUM!</v>
      </c>
      <c r="D2026" t="e">
        <f>IF(C2026=1,'Data Transformation'!$G$3+0.5*'Data Transformation'!$W$25,IF(C2027=1,D2027-'Data Transformation'!$W$25,FALSE))</f>
        <v>#NUM!</v>
      </c>
      <c r="E2026">
        <f t="array" ref="E2026">IF(ISLOGICAL(D2026),"",FREQUENCY(IF('Data Transformation'!$B$425:$B$8425='Bin Analysis'!$B2019,'Data Transformation'!$G$425:$G$8425),D2026))</f>
        <v>2001</v>
      </c>
      <c r="F2026">
        <f t="shared" si="252"/>
        <v>0</v>
      </c>
      <c r="G2026">
        <f>Weighting!$H$10</f>
        <v>0</v>
      </c>
      <c r="H2026">
        <f t="array" ref="H2026">FREQUENCY(IF('Data Transformation'!$B$4:$B$8425=B2019,'Data Transformation'!$G$4:$G$8425),'Bin Analysis'!$B2026)</f>
        <v>2073</v>
      </c>
      <c r="I2026">
        <f t="shared" si="253"/>
        <v>0</v>
      </c>
      <c r="J2026">
        <f t="shared" si="254"/>
        <v>0</v>
      </c>
      <c r="K2026">
        <f>J2026*Weighting!$W$10</f>
        <v>0</v>
      </c>
      <c r="M2026" s="14"/>
    </row>
    <row r="2027" spans="1:25" x14ac:dyDescent="0.55000000000000004">
      <c r="A2027" s="32" t="str">
        <f>IF(Weighting!$P$11&gt;0,B2027,"")</f>
        <v/>
      </c>
      <c r="B2027" t="e">
        <f>Weighting!$C$11</f>
        <v>#DIV/0!</v>
      </c>
      <c r="C2027" t="e">
        <f>Weighting!$F$11</f>
        <v>#NUM!</v>
      </c>
      <c r="D2027" t="e">
        <f>IF(C2027=1,'Data Transformation'!$G$3+0.5*'Data Transformation'!$W$25,IF(C2028=1,D2028-'Data Transformation'!$W$25,FALSE))</f>
        <v>#NUM!</v>
      </c>
      <c r="E2027">
        <f t="array" ref="E2027">IF(ISLOGICAL(D2027),"",FREQUENCY(IF('Data Transformation'!$B$425:$B$8425='Bin Analysis'!$B2019,'Data Transformation'!$G$425:$G$8425),D2027))</f>
        <v>2001</v>
      </c>
      <c r="F2027">
        <f t="shared" si="252"/>
        <v>0</v>
      </c>
      <c r="G2027">
        <f>Weighting!$H$11</f>
        <v>0</v>
      </c>
      <c r="H2027">
        <f t="array" ref="H2027">FREQUENCY(IF('Data Transformation'!$B$4:$B$8425=B2019,'Data Transformation'!$G$4:$G$8425),'Bin Analysis'!$B2027)</f>
        <v>2073</v>
      </c>
      <c r="I2027">
        <f t="shared" si="253"/>
        <v>0</v>
      </c>
      <c r="J2027">
        <f t="shared" si="254"/>
        <v>0</v>
      </c>
      <c r="K2027">
        <f>J2027*Weighting!$W$11</f>
        <v>0</v>
      </c>
      <c r="M2027" s="14"/>
    </row>
    <row r="2028" spans="1:25" x14ac:dyDescent="0.55000000000000004">
      <c r="A2028" s="32" t="str">
        <f>IF(Weighting!$P$12&gt;0,B2028,"")</f>
        <v/>
      </c>
      <c r="B2028" t="e">
        <f>Weighting!$C$12</f>
        <v>#DIV/0!</v>
      </c>
      <c r="C2028" t="e">
        <f>Weighting!$F$12</f>
        <v>#NUM!</v>
      </c>
      <c r="D2028" t="e">
        <f>IF(C2028=1,'Data Transformation'!$G$3+0.5*'Data Transformation'!$W$25,IF(C2029=1,D2029-'Data Transformation'!$W$25,FALSE))</f>
        <v>#NUM!</v>
      </c>
      <c r="E2028">
        <f t="array" ref="E2028">IF(ISLOGICAL(D2028),"",FREQUENCY(IF('Data Transformation'!$B$425:$B$8425='Bin Analysis'!$B2019,'Data Transformation'!$G$425:$G$8425),D2028))</f>
        <v>2001</v>
      </c>
      <c r="F2028">
        <f t="shared" si="252"/>
        <v>0</v>
      </c>
      <c r="G2028">
        <f>Weighting!$H$12</f>
        <v>0</v>
      </c>
      <c r="H2028">
        <f t="array" ref="H2028">FREQUENCY(IF('Data Transformation'!$B$4:$B$8425=B2019,'Data Transformation'!$G$4:$G$8425),'Bin Analysis'!$B2028)</f>
        <v>2073</v>
      </c>
      <c r="I2028">
        <f t="shared" si="253"/>
        <v>0</v>
      </c>
      <c r="J2028">
        <f t="shared" si="254"/>
        <v>0</v>
      </c>
      <c r="K2028">
        <f>J2028*Weighting!$W$12</f>
        <v>0</v>
      </c>
      <c r="M2028" s="14"/>
    </row>
    <row r="2029" spans="1:25" x14ac:dyDescent="0.55000000000000004">
      <c r="A2029" s="32" t="str">
        <f>IF(Weighting!$P$13&gt;0,B2029,"")</f>
        <v/>
      </c>
      <c r="B2029" t="e">
        <f>Weighting!$C$13</f>
        <v>#DIV/0!</v>
      </c>
      <c r="C2029" t="e">
        <f>Weighting!$F$13</f>
        <v>#NUM!</v>
      </c>
      <c r="D2029" t="e">
        <f>IF(C2029=1,'Data Transformation'!$G$3+0.5*'Data Transformation'!$W$25,IF(C2030=1,D2030-'Data Transformation'!$W$25,FALSE))</f>
        <v>#NUM!</v>
      </c>
      <c r="E2029">
        <f t="array" ref="E2029">IF(ISLOGICAL(D2029),"",FREQUENCY(IF('Data Transformation'!$B$425:$B$8425='Bin Analysis'!$B2019,'Data Transformation'!$G$425:$G$8425),D2029))</f>
        <v>2001</v>
      </c>
      <c r="F2029">
        <f t="shared" si="252"/>
        <v>0</v>
      </c>
      <c r="G2029">
        <f>Weighting!$H$13</f>
        <v>0</v>
      </c>
      <c r="H2029">
        <f t="array" ref="H2029">FREQUENCY(IF('Data Transformation'!$B$4:$B$8425=B2019,'Data Transformation'!$G$4:$G$8425),'Bin Analysis'!$B2029)</f>
        <v>2073</v>
      </c>
      <c r="I2029">
        <f t="shared" si="253"/>
        <v>0</v>
      </c>
      <c r="J2029">
        <f t="shared" si="254"/>
        <v>0</v>
      </c>
      <c r="K2029">
        <f>J2029*Weighting!$W$13</f>
        <v>0</v>
      </c>
      <c r="M2029" s="14"/>
    </row>
    <row r="2030" spans="1:25" x14ac:dyDescent="0.55000000000000004">
      <c r="A2030" s="32" t="str">
        <f>IF(Weighting!$P$14&gt;0,B2030,"")</f>
        <v/>
      </c>
      <c r="B2030" t="e">
        <f>Weighting!$C$14</f>
        <v>#DIV/0!</v>
      </c>
      <c r="C2030" t="e">
        <f>Weighting!$F$14</f>
        <v>#NUM!</v>
      </c>
      <c r="D2030" t="e">
        <f>IF(C2030=1,'Data Transformation'!$G$3+0.5*'Data Transformation'!$W$25,IF(C2031=1,D2031-'Data Transformation'!$W$25,FALSE))</f>
        <v>#NUM!</v>
      </c>
      <c r="E2030">
        <f t="array" ref="E2030">IF(ISLOGICAL(D2030),"",FREQUENCY(IF('Data Transformation'!$B$425:$B$8425='Bin Analysis'!$B2019,'Data Transformation'!$G$425:$G$8425),D2030))</f>
        <v>2001</v>
      </c>
      <c r="F2030">
        <f t="shared" si="252"/>
        <v>0</v>
      </c>
      <c r="G2030">
        <f>Weighting!$H$14</f>
        <v>0</v>
      </c>
      <c r="H2030">
        <f t="array" ref="H2030">FREQUENCY(IF('Data Transformation'!$B$4:$B$8425=B2019,'Data Transformation'!$G$4:$G$8425),'Bin Analysis'!$B2030)</f>
        <v>2073</v>
      </c>
      <c r="I2030">
        <f t="shared" si="253"/>
        <v>0</v>
      </c>
      <c r="J2030">
        <f t="shared" si="254"/>
        <v>0</v>
      </c>
      <c r="K2030">
        <f>J2030*Weighting!$W$14</f>
        <v>0</v>
      </c>
      <c r="M2030" s="14"/>
    </row>
    <row r="2031" spans="1:25" x14ac:dyDescent="0.55000000000000004">
      <c r="A2031" s="32" t="str">
        <f>IF(Weighting!$P$15&gt;0,B2031,"")</f>
        <v/>
      </c>
      <c r="B2031" t="e">
        <f>Weighting!$C$15</f>
        <v>#DIV/0!</v>
      </c>
      <c r="C2031" t="e">
        <f>Weighting!$F$15</f>
        <v>#NUM!</v>
      </c>
      <c r="D2031" t="e">
        <f>IF(C2031=1,'Data Transformation'!$G$3+0.5*'Data Transformation'!$W$25,IF(C2032=1,D2032-'Data Transformation'!$W$25,FALSE))</f>
        <v>#NUM!</v>
      </c>
      <c r="E2031">
        <f t="array" ref="E2031">IF(ISLOGICAL(D2031),"",FREQUENCY(IF('Data Transformation'!$B$425:$B$8425='Bin Analysis'!$B2019,'Data Transformation'!$G$425:$G$8425),D2031))</f>
        <v>2001</v>
      </c>
      <c r="F2031">
        <f t="shared" si="252"/>
        <v>0</v>
      </c>
      <c r="G2031">
        <f>Weighting!$H$15</f>
        <v>0</v>
      </c>
      <c r="H2031">
        <f t="array" ref="H2031">FREQUENCY(IF('Data Transformation'!$B$4:$B$8425=B2019,'Data Transformation'!$G$4:$G$8425),'Bin Analysis'!$B2031)</f>
        <v>2073</v>
      </c>
      <c r="I2031">
        <f t="shared" si="253"/>
        <v>0</v>
      </c>
      <c r="J2031">
        <f t="shared" si="254"/>
        <v>0</v>
      </c>
      <c r="K2031">
        <f>J2031*Weighting!$W$15</f>
        <v>0</v>
      </c>
      <c r="M2031" s="14"/>
    </row>
    <row r="2032" spans="1:25" x14ac:dyDescent="0.55000000000000004">
      <c r="A2032" s="32" t="str">
        <f>IF(Weighting!$P$16&gt;0,B2032,"")</f>
        <v/>
      </c>
      <c r="B2032" t="e">
        <f>Weighting!$C$16</f>
        <v>#DIV/0!</v>
      </c>
      <c r="C2032" t="e">
        <f>Weighting!$F$16</f>
        <v>#NUM!</v>
      </c>
      <c r="D2032" t="e">
        <f>IF(C2032=1,'Data Transformation'!$G$3+0.5*'Data Transformation'!$W$25,IF(C2033=1,D2033-'Data Transformation'!$W$25,FALSE))</f>
        <v>#NUM!</v>
      </c>
      <c r="E2032">
        <f t="array" ref="E2032">IF(ISLOGICAL(D2032),"",FREQUENCY(IF('Data Transformation'!$B$425:$B$8425='Bin Analysis'!$B2019,'Data Transformation'!$G$425:$G$8425),D2032))</f>
        <v>2001</v>
      </c>
      <c r="F2032">
        <f t="shared" si="252"/>
        <v>0</v>
      </c>
      <c r="G2032">
        <f>Weighting!$H$16</f>
        <v>0</v>
      </c>
      <c r="H2032">
        <f t="array" ref="H2032">FREQUENCY(IF('Data Transformation'!$B$4:$B$8425=B2019,'Data Transformation'!$G$4:$G$8425),'Bin Analysis'!$B2032)</f>
        <v>2073</v>
      </c>
      <c r="I2032">
        <f t="shared" si="253"/>
        <v>0</v>
      </c>
      <c r="J2032">
        <f t="shared" si="254"/>
        <v>0</v>
      </c>
      <c r="K2032">
        <f>J2032*Weighting!$W$16</f>
        <v>0</v>
      </c>
      <c r="M2032" s="14"/>
    </row>
    <row r="2033" spans="1:25" x14ac:dyDescent="0.55000000000000004">
      <c r="A2033" s="32" t="str">
        <f>IF(Weighting!$P$17&gt;0,B2033,"")</f>
        <v/>
      </c>
      <c r="B2033" t="e">
        <f>Weighting!$C$17</f>
        <v>#DIV/0!</v>
      </c>
      <c r="C2033" t="e">
        <f>Weighting!$F$17</f>
        <v>#NUM!</v>
      </c>
      <c r="D2033" t="e">
        <f>IF(C2033=1,'Data Transformation'!$G$3+0.5*'Data Transformation'!$W$25,IF(C2034=1,D2034-'Data Transformation'!$W$25,FALSE))</f>
        <v>#NUM!</v>
      </c>
      <c r="E2033">
        <f t="array" ref="E2033">IF(ISLOGICAL(D2033),"",FREQUENCY(IF('Data Transformation'!$B$425:$B$8425='Bin Analysis'!$B2019,'Data Transformation'!$G$425:$G$8425),D2033))</f>
        <v>2001</v>
      </c>
      <c r="F2033">
        <f t="shared" si="252"/>
        <v>0</v>
      </c>
      <c r="G2033">
        <f>Weighting!$H$17</f>
        <v>0</v>
      </c>
      <c r="H2033">
        <f t="array" ref="H2033">FREQUENCY(IF('Data Transformation'!$B$4:$B$8425=B2019,'Data Transformation'!$G$4:$G$8425),'Bin Analysis'!$B2033)</f>
        <v>2073</v>
      </c>
      <c r="I2033">
        <f t="shared" si="253"/>
        <v>0</v>
      </c>
      <c r="J2033">
        <f t="shared" si="254"/>
        <v>0</v>
      </c>
      <c r="K2033">
        <f>J2033*Weighting!$W$17</f>
        <v>0</v>
      </c>
      <c r="M2033" s="14"/>
    </row>
    <row r="2034" spans="1:25" x14ac:dyDescent="0.55000000000000004">
      <c r="A2034" s="32" t="str">
        <f>IF(Weighting!$P$18&gt;0,B2034,"")</f>
        <v/>
      </c>
      <c r="B2034" t="e">
        <f>Weighting!$C$18</f>
        <v>#DIV/0!</v>
      </c>
      <c r="C2034" t="e">
        <f>Weighting!$F$18</f>
        <v>#NUM!</v>
      </c>
      <c r="D2034" t="e">
        <f>IF(C2034=1,'Data Transformation'!$G$3+0.5*'Data Transformation'!$W$25,IF(C2035=1,D2035-'Data Transformation'!$W$25,FALSE))</f>
        <v>#NUM!</v>
      </c>
      <c r="E2034">
        <f t="array" ref="E2034">IF(ISLOGICAL(D2034),"",FREQUENCY(IF('Data Transformation'!$B$425:$B$8425='Bin Analysis'!$B2019,'Data Transformation'!$G$425:$G$8425),D2034))</f>
        <v>2001</v>
      </c>
      <c r="F2034">
        <f t="shared" si="252"/>
        <v>0</v>
      </c>
      <c r="G2034">
        <f>Weighting!$H$18</f>
        <v>0</v>
      </c>
      <c r="H2034">
        <f t="array" ref="H2034">FREQUENCY(IF('Data Transformation'!$B$4:$B$8425=B2019,'Data Transformation'!$G$4:$G$8425),'Bin Analysis'!$B2034)</f>
        <v>2073</v>
      </c>
      <c r="I2034">
        <f t="shared" si="253"/>
        <v>0</v>
      </c>
      <c r="J2034">
        <f t="shared" si="254"/>
        <v>0</v>
      </c>
      <c r="K2034">
        <f>J2034*Weighting!$W$18</f>
        <v>0</v>
      </c>
      <c r="M2034" s="14"/>
    </row>
    <row r="2035" spans="1:25" x14ac:dyDescent="0.55000000000000004">
      <c r="A2035" s="32" t="str">
        <f>IF(Weighting!$P$19&gt;0,B2035,"")</f>
        <v/>
      </c>
      <c r="B2035" t="e">
        <f>Weighting!$C$19</f>
        <v>#DIV/0!</v>
      </c>
      <c r="C2035" t="e">
        <f>Weighting!$F$19</f>
        <v>#NUM!</v>
      </c>
      <c r="D2035" t="e">
        <f>IF(C2035=1,'Data Transformation'!$G$3+0.5*'Data Transformation'!$W$25,IF(C2036=1,D2036-'Data Transformation'!$W$25,FALSE))</f>
        <v>#NUM!</v>
      </c>
      <c r="E2035">
        <f t="array" ref="E2035">IF(ISLOGICAL(D2035),"",FREQUENCY(IF('Data Transformation'!$B$425:$B$8425='Bin Analysis'!$B2019,'Data Transformation'!$G$425:$G$8425),D2035))</f>
        <v>2001</v>
      </c>
      <c r="F2035">
        <f t="shared" si="252"/>
        <v>0</v>
      </c>
      <c r="G2035">
        <f>Weighting!$H$19</f>
        <v>0</v>
      </c>
      <c r="H2035">
        <f t="array" ref="H2035">FREQUENCY(IF('Data Transformation'!$B$4:$B$8425=B2019,'Data Transformation'!$G$4:$G$8425),'Bin Analysis'!$B2035)</f>
        <v>2073</v>
      </c>
      <c r="I2035">
        <f t="shared" si="253"/>
        <v>0</v>
      </c>
      <c r="J2035">
        <f t="shared" si="254"/>
        <v>0</v>
      </c>
      <c r="K2035">
        <f>J2035*Weighting!$W$19</f>
        <v>0</v>
      </c>
      <c r="M2035" s="14"/>
    </row>
    <row r="2036" spans="1:25" x14ac:dyDescent="0.55000000000000004">
      <c r="A2036" s="32" t="str">
        <f>IF(Weighting!$P$20&gt;0,B2036,"")</f>
        <v/>
      </c>
      <c r="B2036" t="e">
        <f>Weighting!$C$20</f>
        <v>#DIV/0!</v>
      </c>
      <c r="C2036" t="e">
        <f>Weighting!$F$20</f>
        <v>#NUM!</v>
      </c>
      <c r="D2036" t="e">
        <f>IF(C2036=1,'Data Transformation'!$G$3+0.5*'Data Transformation'!$W$25,IF(C2037=1,D2037-'Data Transformation'!$W$25,FALSE))</f>
        <v>#NUM!</v>
      </c>
      <c r="E2036">
        <f t="array" ref="E2036">IF(ISLOGICAL(D2036),"",FREQUENCY(IF('Data Transformation'!$B$425:$B$8425='Bin Analysis'!$B2019,'Data Transformation'!$G$425:$G$8425),D2036))</f>
        <v>2001</v>
      </c>
      <c r="F2036">
        <f t="shared" si="252"/>
        <v>0</v>
      </c>
      <c r="G2036">
        <f>Weighting!$H$20</f>
        <v>0</v>
      </c>
      <c r="H2036">
        <f t="array" ref="H2036">FREQUENCY(IF('Data Transformation'!$B$4:$B$8425=B2019,'Data Transformation'!$G$4:$G$8425),'Bin Analysis'!$B2036)</f>
        <v>2073</v>
      </c>
      <c r="I2036">
        <f t="shared" si="253"/>
        <v>0</v>
      </c>
      <c r="J2036">
        <f t="shared" si="254"/>
        <v>0</v>
      </c>
      <c r="K2036">
        <f>J2036*Weighting!$W$20</f>
        <v>0</v>
      </c>
      <c r="M2036" s="14"/>
    </row>
    <row r="2037" spans="1:25" x14ac:dyDescent="0.55000000000000004">
      <c r="A2037" s="32" t="str">
        <f>IF(Weighting!$P$21&gt;0,B2037,"")</f>
        <v/>
      </c>
      <c r="B2037" t="e">
        <f>Weighting!$C$21</f>
        <v>#DIV/0!</v>
      </c>
      <c r="C2037" t="e">
        <f>Weighting!$F$21</f>
        <v>#NUM!</v>
      </c>
      <c r="D2037" t="e">
        <f>IF(C2037=1,'Data Transformation'!$G$3+0.5*'Data Transformation'!$W$25,IF(C2038=1,D2038-'Data Transformation'!$W$25,FALSE))</f>
        <v>#NUM!</v>
      </c>
      <c r="E2037">
        <f t="array" ref="E2037">IF(ISLOGICAL(D2037),"",FREQUENCY(IF('Data Transformation'!$B$425:$B$8425='Bin Analysis'!$B2019,'Data Transformation'!$G$425:$G$8425),D2037))</f>
        <v>2001</v>
      </c>
      <c r="F2037">
        <f t="shared" si="252"/>
        <v>0</v>
      </c>
      <c r="G2037">
        <f>Weighting!$H$21</f>
        <v>0</v>
      </c>
      <c r="H2037">
        <f t="array" ref="H2037">FREQUENCY(IF('Data Transformation'!$B$4:$B$8425=B2019,'Data Transformation'!$G$4:$G$8425),'Bin Analysis'!$B2037)</f>
        <v>2073</v>
      </c>
      <c r="I2037">
        <f t="shared" si="253"/>
        <v>0</v>
      </c>
      <c r="J2037">
        <f t="shared" si="254"/>
        <v>0</v>
      </c>
      <c r="K2037">
        <f>J2037*Weighting!$W$21</f>
        <v>0</v>
      </c>
      <c r="M2037" s="14"/>
    </row>
    <row r="2038" spans="1:25" x14ac:dyDescent="0.55000000000000004">
      <c r="A2038" s="32" t="str">
        <f>IF(Weighting!$P$22&gt;0,B2038,"")</f>
        <v/>
      </c>
      <c r="B2038" t="e">
        <f>Weighting!$C$22</f>
        <v>#DIV/0!</v>
      </c>
      <c r="C2038" t="e">
        <f>Weighting!$F$22</f>
        <v>#NUM!</v>
      </c>
      <c r="D2038" t="e">
        <f>IF(C2038=1,'Data Transformation'!$G$3+0.5*'Data Transformation'!$W$25,IF(C2039=1,D2039-'Data Transformation'!$W$25,FALSE))</f>
        <v>#NUM!</v>
      </c>
      <c r="E2038">
        <f t="array" ref="E2038">IF(ISLOGICAL(D2038),"",FREQUENCY(IF('Data Transformation'!$B$425:$B$8425='Bin Analysis'!$B2019,'Data Transformation'!$G$425:$G$8425),D2038))</f>
        <v>2001</v>
      </c>
      <c r="F2038">
        <f t="shared" si="252"/>
        <v>0</v>
      </c>
      <c r="G2038">
        <f>Weighting!$H$22</f>
        <v>0</v>
      </c>
      <c r="H2038">
        <f t="array" ref="H2038">FREQUENCY(IF('Data Transformation'!$B$4:$B$8425=B2019,'Data Transformation'!$G$4:$G$8425),'Bin Analysis'!$B2038)</f>
        <v>2073</v>
      </c>
      <c r="I2038">
        <f t="shared" si="253"/>
        <v>0</v>
      </c>
      <c r="J2038">
        <f t="shared" si="254"/>
        <v>0</v>
      </c>
      <c r="K2038">
        <f>J2038*Weighting!$W$22</f>
        <v>0</v>
      </c>
      <c r="M2038" s="14"/>
    </row>
    <row r="2039" spans="1:25" x14ac:dyDescent="0.55000000000000004">
      <c r="A2039" s="32" t="str">
        <f>IF(Weighting!$P$23&gt;0,B2039,"")</f>
        <v/>
      </c>
      <c r="B2039" t="e">
        <f>Weighting!$C$23</f>
        <v>#DIV/0!</v>
      </c>
      <c r="C2039" t="e">
        <f>Weighting!$F$23</f>
        <v>#NUM!</v>
      </c>
      <c r="D2039" t="e">
        <f>IF(C2039=1,'Data Transformation'!$G$3+0.5*'Data Transformation'!$W$25,IF(C2040=1,D2040-'Data Transformation'!$W$25,FALSE))</f>
        <v>#NUM!</v>
      </c>
      <c r="E2039">
        <f t="array" ref="E2039">IF(ISLOGICAL(D2039),"",FREQUENCY(IF('Data Transformation'!$B$425:$B$8425='Bin Analysis'!$B2019,'Data Transformation'!$G$425:$G$8425),D2039))</f>
        <v>2001</v>
      </c>
      <c r="F2039">
        <f t="shared" si="252"/>
        <v>0</v>
      </c>
      <c r="G2039">
        <f>Weighting!$H$23</f>
        <v>0</v>
      </c>
      <c r="H2039">
        <f t="array" ref="H2039">FREQUENCY(IF('Data Transformation'!$B$4:$B$8425=B2019,'Data Transformation'!$G$4:$G$8425),'Bin Analysis'!$B2039)</f>
        <v>2073</v>
      </c>
      <c r="I2039">
        <f t="shared" si="253"/>
        <v>0</v>
      </c>
      <c r="J2039">
        <f t="shared" si="254"/>
        <v>0</v>
      </c>
      <c r="K2039">
        <f>J2039*Weighting!$W$23</f>
        <v>0</v>
      </c>
      <c r="M2039" s="14"/>
    </row>
    <row r="2040" spans="1:25" x14ac:dyDescent="0.55000000000000004">
      <c r="A2040" s="32" t="str">
        <f>IF(Weighting!$P$24&gt;0,B2040,"")</f>
        <v/>
      </c>
      <c r="B2040" t="e">
        <f>Weighting!$C$24</f>
        <v>#DIV/0!</v>
      </c>
      <c r="C2040" t="e">
        <f>Weighting!$F$24</f>
        <v>#NUM!</v>
      </c>
      <c r="D2040" t="e">
        <f>IF(C2040=1,'Data Transformation'!$G$3+0.5*'Data Transformation'!$W$25,IF(C2041=1,D2041-'Data Transformation'!$W$25,FALSE))</f>
        <v>#NUM!</v>
      </c>
      <c r="E2040">
        <f t="array" ref="E2040">IF(ISLOGICAL(D2040),"",FREQUENCY(IF('Data Transformation'!$B$425:$B$8425='Bin Analysis'!$B2019,'Data Transformation'!$G$425:$G$8425),D2040))</f>
        <v>2001</v>
      </c>
      <c r="F2040">
        <f t="shared" si="252"/>
        <v>0</v>
      </c>
      <c r="G2040">
        <f>Weighting!$H$24</f>
        <v>0</v>
      </c>
      <c r="H2040">
        <f t="array" ref="H2040">FREQUENCY(IF('Data Transformation'!$B$4:$B$8425=B2019,'Data Transformation'!$G$4:$G$8425),'Bin Analysis'!$B2040)</f>
        <v>2073</v>
      </c>
      <c r="I2040">
        <f t="shared" si="253"/>
        <v>0</v>
      </c>
      <c r="J2040">
        <f t="shared" si="254"/>
        <v>0</v>
      </c>
      <c r="K2040">
        <f>J2040*Weighting!$W$24</f>
        <v>0</v>
      </c>
      <c r="M2040" s="14"/>
    </row>
    <row r="2041" spans="1:25" x14ac:dyDescent="0.55000000000000004">
      <c r="A2041" s="32" t="str">
        <f>IF(Weighting!$P$25&gt;0,B2041,"")</f>
        <v/>
      </c>
      <c r="B2041" t="e">
        <f>Weighting!$C$25</f>
        <v>#DIV/0!</v>
      </c>
      <c r="C2041" t="e">
        <f>Weighting!$F$25</f>
        <v>#NUM!</v>
      </c>
      <c r="D2041" t="e">
        <f>IF(C2041=1,'Data Transformation'!$G$3+0.5*'Data Transformation'!$W$25,IF(C2042=1,D2042-'Data Transformation'!$W$25,FALSE))</f>
        <v>#NUM!</v>
      </c>
      <c r="E2041">
        <f t="array" ref="E2041">IF(ISLOGICAL(D2041),"",FREQUENCY(IF('Data Transformation'!$B$425:$B$8425='Bin Analysis'!$B2019,'Data Transformation'!$G$425:$G$8425),D2041))</f>
        <v>2001</v>
      </c>
      <c r="F2041">
        <f t="shared" si="252"/>
        <v>0</v>
      </c>
      <c r="G2041">
        <f>Weighting!$H$25</f>
        <v>0</v>
      </c>
      <c r="H2041">
        <f t="array" ref="H2041">FREQUENCY(IF('Data Transformation'!$B$4:$B$8425=B2019,'Data Transformation'!$G$4:$G$8425),'Bin Analysis'!$B2041)</f>
        <v>2073</v>
      </c>
      <c r="I2041">
        <f t="shared" si="253"/>
        <v>0</v>
      </c>
      <c r="J2041">
        <f t="shared" si="254"/>
        <v>0</v>
      </c>
      <c r="K2041">
        <f>J2041*Weighting!$W$25</f>
        <v>0</v>
      </c>
      <c r="M2041" s="14"/>
    </row>
    <row r="2042" spans="1:25" x14ac:dyDescent="0.55000000000000004">
      <c r="N2042" s="57"/>
      <c r="O2042"/>
      <c r="P2042"/>
      <c r="Q2042"/>
      <c r="R2042"/>
    </row>
    <row r="2043" spans="1:25" ht="23.35" x14ac:dyDescent="0.8">
      <c r="A2043" s="21" t="s">
        <v>0</v>
      </c>
      <c r="B2043" s="21" t="str">
        <f>IFERROR(VLOOKUP(C2043,'Data Transformation'!$L$6:$M$426,2,FALSE),"")</f>
        <v/>
      </c>
      <c r="C2043" s="21">
        <f>C2019+1</f>
        <v>85</v>
      </c>
      <c r="D2043" s="21"/>
      <c r="E2043" s="21"/>
      <c r="F2043" s="21"/>
      <c r="G2043" s="21"/>
      <c r="H2043" s="22"/>
      <c r="I2043" s="22"/>
      <c r="J2043" s="22"/>
      <c r="K2043" s="21"/>
      <c r="L2043" s="21" t="str">
        <f>B2043</f>
        <v/>
      </c>
      <c r="M2043" s="23" t="e">
        <f>INDEX('Data Transformation'!$O$4:$O$424,MATCH($B2043,'Data Transformation'!$M$4:$M$424,0),MATCH($M$2,'Data Transformation'!$O$3,0))</f>
        <v>#N/A</v>
      </c>
      <c r="N2043" s="27" t="e">
        <f>IF('Input and Summary Results'!$J$16="minimum",'Bin Analysis'!X2044/(M2043-1),'Bin Analysis'!Y2043/('Bin Analysis'!M2043-1))</f>
        <v>#N/A</v>
      </c>
      <c r="O2043" s="27" t="e">
        <f>IF(M2043=FALSE,NA(),(VLOOKUP(1,C2046:K2065,4,FALSE))/(M2043-1))</f>
        <v>#N/A</v>
      </c>
      <c r="P2043" s="27" t="e">
        <f>IF(M2043=FALSE,NA(),SUM(J2046:J2065)/Weighting!$S$5)</f>
        <v>#N/A</v>
      </c>
      <c r="Q2043" s="27" t="e">
        <f>IF(M2043=FALSE,NA(),SUM(K2046:K2065)/Weighting!$S$6)</f>
        <v>#N/A</v>
      </c>
      <c r="R2043" s="27" t="e">
        <f>IF(M2043=FALSE,NA(),(VLOOKUP(1,G2046:K2065,3,FALSE))/(M2043-1))</f>
        <v>#N/A</v>
      </c>
      <c r="S2043" s="22" t="e">
        <f>IF(M2043=FALSE,NA(),IF(SUM(J2046:J2065)=2,"yes","no"))</f>
        <v>#N/A</v>
      </c>
      <c r="X2043" s="2" cm="2">
        <f t="array" ref="X2043:X2044">FREQUENCY(IF('Data Transformation'!$B$425:$B$6424='Bin Analysis'!L2043,'Data Transformation'!$G$425:$G$6424),'Data Transformation'!$U$11)</f>
        <v>0</v>
      </c>
      <c r="Y2043" s="2" cm="2">
        <f t="array" ref="Y2043:Y2044">FREQUENCY(IF('Data Transformation'!$B$425:$B$6424='Bin Analysis'!L2043,'Data Transformation'!$G$425:$G$6424),'Data Transformation'!$U$12)</f>
        <v>0</v>
      </c>
    </row>
    <row r="2044" spans="1:25" x14ac:dyDescent="0.55000000000000004">
      <c r="A2044" s="14" t="s">
        <v>67</v>
      </c>
      <c r="B2044" t="s">
        <v>47</v>
      </c>
      <c r="C2044" t="s">
        <v>5</v>
      </c>
      <c r="D2044" t="s">
        <v>100</v>
      </c>
      <c r="E2044" t="s">
        <v>101</v>
      </c>
      <c r="F2044" t="s">
        <v>102</v>
      </c>
      <c r="G2044" t="s">
        <v>70</v>
      </c>
      <c r="H2044" t="s">
        <v>31</v>
      </c>
      <c r="I2044" t="s">
        <v>32</v>
      </c>
      <c r="J2044" t="s">
        <v>46</v>
      </c>
      <c r="K2044" s="14" t="s">
        <v>45</v>
      </c>
      <c r="M2044" s="14"/>
      <c r="X2044" s="2">
        <v>0</v>
      </c>
      <c r="Y2044" s="2">
        <v>0</v>
      </c>
    </row>
    <row r="2045" spans="1:25" x14ac:dyDescent="0.55000000000000004">
      <c r="A2045" s="32"/>
      <c r="D2045" t="e">
        <f>IF(C2045=1,'Data Transformation'!$G$3+0.5*'Data Transformation'!$W$25,IF(C2046=1,D2046-'Data Transformation'!$W$25,FALSE))</f>
        <v>#NUM!</v>
      </c>
      <c r="E2045">
        <f t="array" ref="E2045">IF(ISLOGICAL(D2045),"",FREQUENCY(IF('Data Transformation'!$B$425:$B$8425='Bin Analysis'!$B2043,'Data Transformation'!$G$425:$G$8425),D2045))</f>
        <v>2001</v>
      </c>
      <c r="F2045" t="e">
        <f>IF(ISLOGICAL(D2045),"",E2045-E2044)</f>
        <v>#VALUE!</v>
      </c>
      <c r="M2045" s="14"/>
    </row>
    <row r="2046" spans="1:25" x14ac:dyDescent="0.55000000000000004">
      <c r="A2046" s="32" t="e">
        <f>IF(Weighting!$P$6&gt;0,B2046,"")</f>
        <v>#NUM!</v>
      </c>
      <c r="B2046" t="e">
        <f>Weighting!$C$6</f>
        <v>#DIV/0!</v>
      </c>
      <c r="C2046" t="e">
        <f>Weighting!$F$6</f>
        <v>#NUM!</v>
      </c>
      <c r="D2046" t="e">
        <f>IF(C2046=1,'Data Transformation'!$G$3+0.5*'Data Transformation'!$W$25,IF(C2047=1,D2047-'Data Transformation'!$W$25,FALSE))</f>
        <v>#NUM!</v>
      </c>
      <c r="E2046">
        <f t="array" ref="E2046">IF(ISLOGICAL(D2046),"",FREQUENCY(IF('Data Transformation'!$B$425:$B$8425='Bin Analysis'!$B2043,'Data Transformation'!$G$425:$G$8425),D2046))</f>
        <v>2001</v>
      </c>
      <c r="F2046">
        <f>IF(ISLOGICAL(D2046),"",E2046-E2045)</f>
        <v>0</v>
      </c>
      <c r="G2046">
        <f>Weighting!$H$6</f>
        <v>1</v>
      </c>
      <c r="H2046">
        <f t="array" ref="H2046">FREQUENCY(IF('Data Transformation'!$B$4:$B$8425=B2043,'Data Transformation'!$G$4:$G$8425),'Bin Analysis'!$B2046)</f>
        <v>2073</v>
      </c>
      <c r="I2046">
        <f>H2046-H2045</f>
        <v>2073</v>
      </c>
      <c r="J2046">
        <f>IF(I2046=0,0,1)</f>
        <v>1</v>
      </c>
      <c r="K2046" t="e">
        <f>J2046*Weighting!$W$6</f>
        <v>#NUM!</v>
      </c>
      <c r="M2046" s="14"/>
    </row>
    <row r="2047" spans="1:25" x14ac:dyDescent="0.55000000000000004">
      <c r="A2047" s="32" t="str">
        <f>IF(Weighting!$P$7&gt;0,B2047,"")</f>
        <v/>
      </c>
      <c r="B2047" t="e">
        <f>Weighting!$C$7</f>
        <v>#DIV/0!</v>
      </c>
      <c r="C2047" t="e">
        <f>Weighting!$F$7</f>
        <v>#NUM!</v>
      </c>
      <c r="D2047" t="e">
        <f>IF(C2047=1,'Data Transformation'!$G$3+0.5*'Data Transformation'!$W$25,IF(C2048=1,D2048-'Data Transformation'!$W$25,FALSE))</f>
        <v>#NUM!</v>
      </c>
      <c r="E2047">
        <f t="array" ref="E2047">IF(ISLOGICAL(D2047),"",FREQUENCY(IF('Data Transformation'!$B$425:$B$8425='Bin Analysis'!$B2043,'Data Transformation'!$G$425:$G$8425),D2047))</f>
        <v>2001</v>
      </c>
      <c r="F2047">
        <f t="shared" ref="F2047:F2065" si="255">IF(ISLOGICAL(D2047),"",E2047-E2046)</f>
        <v>0</v>
      </c>
      <c r="G2047">
        <f>Weighting!$H$7</f>
        <v>0</v>
      </c>
      <c r="H2047">
        <f t="array" ref="H2047">FREQUENCY(IF('Data Transformation'!$B$4:$B$8425=B2043,'Data Transformation'!$G$4:$G$8425),'Bin Analysis'!$B2047)</f>
        <v>2073</v>
      </c>
      <c r="I2047">
        <f t="shared" ref="I2047:I2065" si="256">H2047-H2046</f>
        <v>0</v>
      </c>
      <c r="J2047">
        <f>IF(I2047=0,0,1)</f>
        <v>0</v>
      </c>
      <c r="K2047">
        <f>J2047*Weighting!$W$7</f>
        <v>0</v>
      </c>
      <c r="M2047" s="14"/>
    </row>
    <row r="2048" spans="1:25" x14ac:dyDescent="0.55000000000000004">
      <c r="A2048" s="32" t="str">
        <f>IF(Weighting!$P$8&gt;0,B2048,"")</f>
        <v/>
      </c>
      <c r="B2048" t="e">
        <f>Weighting!$C$8</f>
        <v>#DIV/0!</v>
      </c>
      <c r="C2048" t="e">
        <f>Weighting!$F$8</f>
        <v>#NUM!</v>
      </c>
      <c r="D2048" t="e">
        <f>IF(C2048=1,'Data Transformation'!$G$3+0.5*'Data Transformation'!$W$25,IF(C2049=1,D2049-'Data Transformation'!$W$25,FALSE))</f>
        <v>#NUM!</v>
      </c>
      <c r="E2048">
        <f t="array" ref="E2048">IF(ISLOGICAL(D2048),"",FREQUENCY(IF('Data Transformation'!$B$425:$B$8425='Bin Analysis'!$B2043,'Data Transformation'!$G$425:$G$8425),D2048))</f>
        <v>2001</v>
      </c>
      <c r="F2048">
        <f t="shared" si="255"/>
        <v>0</v>
      </c>
      <c r="G2048">
        <f>Weighting!$H$8</f>
        <v>0</v>
      </c>
      <c r="H2048">
        <f t="array" ref="H2048">FREQUENCY(IF('Data Transformation'!$B$4:$B$8425=B2043,'Data Transformation'!$G$4:$G$8425),'Bin Analysis'!$B2048)</f>
        <v>2073</v>
      </c>
      <c r="I2048">
        <f t="shared" si="256"/>
        <v>0</v>
      </c>
      <c r="J2048">
        <f t="shared" ref="J2048:J2065" si="257">IF(I2048=0,0,1)</f>
        <v>0</v>
      </c>
      <c r="K2048">
        <f>J2048*Weighting!$W$8</f>
        <v>0</v>
      </c>
      <c r="M2048" s="14"/>
    </row>
    <row r="2049" spans="1:13" x14ac:dyDescent="0.55000000000000004">
      <c r="A2049" s="32" t="str">
        <f>IF(Weighting!$P$9&gt;0,B2049,"")</f>
        <v/>
      </c>
      <c r="B2049" s="50" t="e">
        <f>Weighting!$C$9</f>
        <v>#DIV/0!</v>
      </c>
      <c r="C2049" t="e">
        <f>Weighting!$F$9</f>
        <v>#NUM!</v>
      </c>
      <c r="D2049" t="e">
        <f>IF(C2049=1,'Data Transformation'!$G$3+0.5*'Data Transformation'!$W$25,IF(C2050=1,D2050-'Data Transformation'!$W$25,FALSE))</f>
        <v>#NUM!</v>
      </c>
      <c r="E2049">
        <f t="array" ref="E2049">IF(ISLOGICAL(D2049),"",FREQUENCY(IF('Data Transformation'!$B$425:$B$8425='Bin Analysis'!$B2043,'Data Transformation'!$G$425:$G$8425),D2049))</f>
        <v>2001</v>
      </c>
      <c r="F2049">
        <f t="shared" si="255"/>
        <v>0</v>
      </c>
      <c r="G2049">
        <f>Weighting!$H$9</f>
        <v>0</v>
      </c>
      <c r="H2049">
        <f t="array" ref="H2049">FREQUENCY(IF('Data Transformation'!$B$4:$B$8425=B2043,'Data Transformation'!$G$4:$G$8425),'Bin Analysis'!$B2049)</f>
        <v>2073</v>
      </c>
      <c r="I2049">
        <f t="shared" si="256"/>
        <v>0</v>
      </c>
      <c r="J2049">
        <f t="shared" si="257"/>
        <v>0</v>
      </c>
      <c r="K2049">
        <f>J2049*Weighting!$W$9</f>
        <v>0</v>
      </c>
      <c r="M2049" s="14"/>
    </row>
    <row r="2050" spans="1:13" x14ac:dyDescent="0.55000000000000004">
      <c r="A2050" s="32" t="str">
        <f>IF(Weighting!$P$10&gt;0,B2050,"")</f>
        <v/>
      </c>
      <c r="B2050" t="e">
        <f>Weighting!$C$10</f>
        <v>#DIV/0!</v>
      </c>
      <c r="C2050" t="e">
        <f>Weighting!$F$10</f>
        <v>#NUM!</v>
      </c>
      <c r="D2050" t="e">
        <f>IF(C2050=1,'Data Transformation'!$G$3+0.5*'Data Transformation'!$W$25,IF(C2051=1,D2051-'Data Transformation'!$W$25,FALSE))</f>
        <v>#NUM!</v>
      </c>
      <c r="E2050">
        <f t="array" ref="E2050">IF(ISLOGICAL(D2050),"",FREQUENCY(IF('Data Transformation'!$B$425:$B$8425='Bin Analysis'!$B2043,'Data Transformation'!$G$425:$G$8425),D2050))</f>
        <v>2001</v>
      </c>
      <c r="F2050">
        <f t="shared" si="255"/>
        <v>0</v>
      </c>
      <c r="G2050">
        <f>Weighting!$H$10</f>
        <v>0</v>
      </c>
      <c r="H2050">
        <f t="array" ref="H2050">FREQUENCY(IF('Data Transformation'!$B$4:$B$8425=B2043,'Data Transformation'!$G$4:$G$8425),'Bin Analysis'!$B2050)</f>
        <v>2073</v>
      </c>
      <c r="I2050">
        <f t="shared" si="256"/>
        <v>0</v>
      </c>
      <c r="J2050">
        <f t="shared" si="257"/>
        <v>0</v>
      </c>
      <c r="K2050">
        <f>J2050*Weighting!$W$10</f>
        <v>0</v>
      </c>
      <c r="M2050" s="14"/>
    </row>
    <row r="2051" spans="1:13" x14ac:dyDescent="0.55000000000000004">
      <c r="A2051" s="32" t="str">
        <f>IF(Weighting!$P$11&gt;0,B2051,"")</f>
        <v/>
      </c>
      <c r="B2051" t="e">
        <f>Weighting!$C$11</f>
        <v>#DIV/0!</v>
      </c>
      <c r="C2051" t="e">
        <f>Weighting!$F$11</f>
        <v>#NUM!</v>
      </c>
      <c r="D2051" t="e">
        <f>IF(C2051=1,'Data Transformation'!$G$3+0.5*'Data Transformation'!$W$25,IF(C2052=1,D2052-'Data Transformation'!$W$25,FALSE))</f>
        <v>#NUM!</v>
      </c>
      <c r="E2051">
        <f t="array" ref="E2051">IF(ISLOGICAL(D2051),"",FREQUENCY(IF('Data Transformation'!$B$425:$B$8425='Bin Analysis'!$B2043,'Data Transformation'!$G$425:$G$8425),D2051))</f>
        <v>2001</v>
      </c>
      <c r="F2051">
        <f t="shared" si="255"/>
        <v>0</v>
      </c>
      <c r="G2051">
        <f>Weighting!$H$11</f>
        <v>0</v>
      </c>
      <c r="H2051">
        <f t="array" ref="H2051">FREQUENCY(IF('Data Transformation'!$B$4:$B$8425=B2043,'Data Transformation'!$G$4:$G$8425),'Bin Analysis'!$B2051)</f>
        <v>2073</v>
      </c>
      <c r="I2051">
        <f t="shared" si="256"/>
        <v>0</v>
      </c>
      <c r="J2051">
        <f t="shared" si="257"/>
        <v>0</v>
      </c>
      <c r="K2051">
        <f>J2051*Weighting!$W$11</f>
        <v>0</v>
      </c>
      <c r="M2051" s="14"/>
    </row>
    <row r="2052" spans="1:13" x14ac:dyDescent="0.55000000000000004">
      <c r="A2052" s="32" t="str">
        <f>IF(Weighting!$P$12&gt;0,B2052,"")</f>
        <v/>
      </c>
      <c r="B2052" t="e">
        <f>Weighting!$C$12</f>
        <v>#DIV/0!</v>
      </c>
      <c r="C2052" t="e">
        <f>Weighting!$F$12</f>
        <v>#NUM!</v>
      </c>
      <c r="D2052" t="e">
        <f>IF(C2052=1,'Data Transformation'!$G$3+0.5*'Data Transformation'!$W$25,IF(C2053=1,D2053-'Data Transformation'!$W$25,FALSE))</f>
        <v>#NUM!</v>
      </c>
      <c r="E2052">
        <f t="array" ref="E2052">IF(ISLOGICAL(D2052),"",FREQUENCY(IF('Data Transformation'!$B$425:$B$8425='Bin Analysis'!$B2043,'Data Transformation'!$G$425:$G$8425),D2052))</f>
        <v>2001</v>
      </c>
      <c r="F2052">
        <f t="shared" si="255"/>
        <v>0</v>
      </c>
      <c r="G2052">
        <f>Weighting!$H$12</f>
        <v>0</v>
      </c>
      <c r="H2052">
        <f t="array" ref="H2052">FREQUENCY(IF('Data Transformation'!$B$4:$B$8425=B2043,'Data Transformation'!$G$4:$G$8425),'Bin Analysis'!$B2052)</f>
        <v>2073</v>
      </c>
      <c r="I2052">
        <f t="shared" si="256"/>
        <v>0</v>
      </c>
      <c r="J2052">
        <f t="shared" si="257"/>
        <v>0</v>
      </c>
      <c r="K2052">
        <f>J2052*Weighting!$W$12</f>
        <v>0</v>
      </c>
      <c r="M2052" s="14"/>
    </row>
    <row r="2053" spans="1:13" x14ac:dyDescent="0.55000000000000004">
      <c r="A2053" s="32" t="str">
        <f>IF(Weighting!$P$13&gt;0,B2053,"")</f>
        <v/>
      </c>
      <c r="B2053" t="e">
        <f>Weighting!$C$13</f>
        <v>#DIV/0!</v>
      </c>
      <c r="C2053" t="e">
        <f>Weighting!$F$13</f>
        <v>#NUM!</v>
      </c>
      <c r="D2053" t="e">
        <f>IF(C2053=1,'Data Transformation'!$G$3+0.5*'Data Transformation'!$W$25,IF(C2054=1,D2054-'Data Transformation'!$W$25,FALSE))</f>
        <v>#NUM!</v>
      </c>
      <c r="E2053">
        <f t="array" ref="E2053">IF(ISLOGICAL(D2053),"",FREQUENCY(IF('Data Transformation'!$B$425:$B$8425='Bin Analysis'!$B2043,'Data Transformation'!$G$425:$G$8425),D2053))</f>
        <v>2001</v>
      </c>
      <c r="F2053">
        <f t="shared" si="255"/>
        <v>0</v>
      </c>
      <c r="G2053">
        <f>Weighting!$H$13</f>
        <v>0</v>
      </c>
      <c r="H2053">
        <f t="array" ref="H2053">FREQUENCY(IF('Data Transformation'!$B$4:$B$8425=B2043,'Data Transformation'!$G$4:$G$8425),'Bin Analysis'!$B2053)</f>
        <v>2073</v>
      </c>
      <c r="I2053">
        <f t="shared" si="256"/>
        <v>0</v>
      </c>
      <c r="J2053">
        <f t="shared" si="257"/>
        <v>0</v>
      </c>
      <c r="K2053">
        <f>J2053*Weighting!$W$13</f>
        <v>0</v>
      </c>
      <c r="M2053" s="14"/>
    </row>
    <row r="2054" spans="1:13" x14ac:dyDescent="0.55000000000000004">
      <c r="A2054" s="32" t="str">
        <f>IF(Weighting!$P$14&gt;0,B2054,"")</f>
        <v/>
      </c>
      <c r="B2054" t="e">
        <f>Weighting!$C$14</f>
        <v>#DIV/0!</v>
      </c>
      <c r="C2054" t="e">
        <f>Weighting!$F$14</f>
        <v>#NUM!</v>
      </c>
      <c r="D2054" t="e">
        <f>IF(C2054=1,'Data Transformation'!$G$3+0.5*'Data Transformation'!$W$25,IF(C2055=1,D2055-'Data Transformation'!$W$25,FALSE))</f>
        <v>#NUM!</v>
      </c>
      <c r="E2054">
        <f t="array" ref="E2054">IF(ISLOGICAL(D2054),"",FREQUENCY(IF('Data Transformation'!$B$425:$B$8425='Bin Analysis'!$B2043,'Data Transformation'!$G$425:$G$8425),D2054))</f>
        <v>2001</v>
      </c>
      <c r="F2054">
        <f t="shared" si="255"/>
        <v>0</v>
      </c>
      <c r="G2054">
        <f>Weighting!$H$14</f>
        <v>0</v>
      </c>
      <c r="H2054">
        <f t="array" ref="H2054">FREQUENCY(IF('Data Transformation'!$B$4:$B$8425=B2043,'Data Transformation'!$G$4:$G$8425),'Bin Analysis'!$B2054)</f>
        <v>2073</v>
      </c>
      <c r="I2054">
        <f t="shared" si="256"/>
        <v>0</v>
      </c>
      <c r="J2054">
        <f t="shared" si="257"/>
        <v>0</v>
      </c>
      <c r="K2054">
        <f>J2054*Weighting!$W$14</f>
        <v>0</v>
      </c>
      <c r="M2054" s="14"/>
    </row>
    <row r="2055" spans="1:13" x14ac:dyDescent="0.55000000000000004">
      <c r="A2055" s="32" t="str">
        <f>IF(Weighting!$P$15&gt;0,B2055,"")</f>
        <v/>
      </c>
      <c r="B2055" t="e">
        <f>Weighting!$C$15</f>
        <v>#DIV/0!</v>
      </c>
      <c r="C2055" t="e">
        <f>Weighting!$F$15</f>
        <v>#NUM!</v>
      </c>
      <c r="D2055" t="e">
        <f>IF(C2055=1,'Data Transformation'!$G$3+0.5*'Data Transformation'!$W$25,IF(C2056=1,D2056-'Data Transformation'!$W$25,FALSE))</f>
        <v>#NUM!</v>
      </c>
      <c r="E2055">
        <f t="array" ref="E2055">IF(ISLOGICAL(D2055),"",FREQUENCY(IF('Data Transformation'!$B$425:$B$8425='Bin Analysis'!$B2043,'Data Transformation'!$G$425:$G$8425),D2055))</f>
        <v>2001</v>
      </c>
      <c r="F2055">
        <f t="shared" si="255"/>
        <v>0</v>
      </c>
      <c r="G2055">
        <f>Weighting!$H$15</f>
        <v>0</v>
      </c>
      <c r="H2055">
        <f t="array" ref="H2055">FREQUENCY(IF('Data Transformation'!$B$4:$B$8425=B2043,'Data Transformation'!$G$4:$G$8425),'Bin Analysis'!$B2055)</f>
        <v>2073</v>
      </c>
      <c r="I2055">
        <f t="shared" si="256"/>
        <v>0</v>
      </c>
      <c r="J2055">
        <f t="shared" si="257"/>
        <v>0</v>
      </c>
      <c r="K2055">
        <f>J2055*Weighting!$W$15</f>
        <v>0</v>
      </c>
      <c r="M2055" s="14"/>
    </row>
    <row r="2056" spans="1:13" x14ac:dyDescent="0.55000000000000004">
      <c r="A2056" s="32" t="str">
        <f>IF(Weighting!$P$16&gt;0,B2056,"")</f>
        <v/>
      </c>
      <c r="B2056" t="e">
        <f>Weighting!$C$16</f>
        <v>#DIV/0!</v>
      </c>
      <c r="C2056" t="e">
        <f>Weighting!$F$16</f>
        <v>#NUM!</v>
      </c>
      <c r="D2056" t="e">
        <f>IF(C2056=1,'Data Transformation'!$G$3+0.5*'Data Transformation'!$W$25,IF(C2057=1,D2057-'Data Transformation'!$W$25,FALSE))</f>
        <v>#NUM!</v>
      </c>
      <c r="E2056">
        <f t="array" ref="E2056">IF(ISLOGICAL(D2056),"",FREQUENCY(IF('Data Transformation'!$B$425:$B$8425='Bin Analysis'!$B2043,'Data Transformation'!$G$425:$G$8425),D2056))</f>
        <v>2001</v>
      </c>
      <c r="F2056">
        <f t="shared" si="255"/>
        <v>0</v>
      </c>
      <c r="G2056">
        <f>Weighting!$H$16</f>
        <v>0</v>
      </c>
      <c r="H2056">
        <f t="array" ref="H2056">FREQUENCY(IF('Data Transformation'!$B$4:$B$8425=B2043,'Data Transformation'!$G$4:$G$8425),'Bin Analysis'!$B2056)</f>
        <v>2073</v>
      </c>
      <c r="I2056">
        <f t="shared" si="256"/>
        <v>0</v>
      </c>
      <c r="J2056">
        <f t="shared" si="257"/>
        <v>0</v>
      </c>
      <c r="K2056">
        <f>J2056*Weighting!$W$16</f>
        <v>0</v>
      </c>
      <c r="M2056" s="14"/>
    </row>
    <row r="2057" spans="1:13" x14ac:dyDescent="0.55000000000000004">
      <c r="A2057" s="32" t="str">
        <f>IF(Weighting!$P$17&gt;0,B2057,"")</f>
        <v/>
      </c>
      <c r="B2057" t="e">
        <f>Weighting!$C$17</f>
        <v>#DIV/0!</v>
      </c>
      <c r="C2057" t="e">
        <f>Weighting!$F$17</f>
        <v>#NUM!</v>
      </c>
      <c r="D2057" t="e">
        <f>IF(C2057=1,'Data Transformation'!$G$3+0.5*'Data Transformation'!$W$25,IF(C2058=1,D2058-'Data Transformation'!$W$25,FALSE))</f>
        <v>#NUM!</v>
      </c>
      <c r="E2057">
        <f t="array" ref="E2057">IF(ISLOGICAL(D2057),"",FREQUENCY(IF('Data Transformation'!$B$425:$B$8425='Bin Analysis'!$B2043,'Data Transformation'!$G$425:$G$8425),D2057))</f>
        <v>2001</v>
      </c>
      <c r="F2057">
        <f t="shared" si="255"/>
        <v>0</v>
      </c>
      <c r="G2057">
        <f>Weighting!$H$17</f>
        <v>0</v>
      </c>
      <c r="H2057">
        <f t="array" ref="H2057">FREQUENCY(IF('Data Transformation'!$B$4:$B$8425=B2043,'Data Transformation'!$G$4:$G$8425),'Bin Analysis'!$B2057)</f>
        <v>2073</v>
      </c>
      <c r="I2057">
        <f t="shared" si="256"/>
        <v>0</v>
      </c>
      <c r="J2057">
        <f t="shared" si="257"/>
        <v>0</v>
      </c>
      <c r="K2057">
        <f>J2057*Weighting!$W$17</f>
        <v>0</v>
      </c>
      <c r="M2057" s="14"/>
    </row>
    <row r="2058" spans="1:13" x14ac:dyDescent="0.55000000000000004">
      <c r="A2058" s="32" t="str">
        <f>IF(Weighting!$P$18&gt;0,B2058,"")</f>
        <v/>
      </c>
      <c r="B2058" t="e">
        <f>Weighting!$C$18</f>
        <v>#DIV/0!</v>
      </c>
      <c r="C2058" t="e">
        <f>Weighting!$F$18</f>
        <v>#NUM!</v>
      </c>
      <c r="D2058" t="e">
        <f>IF(C2058=1,'Data Transformation'!$G$3+0.5*'Data Transformation'!$W$25,IF(C2059=1,D2059-'Data Transformation'!$W$25,FALSE))</f>
        <v>#NUM!</v>
      </c>
      <c r="E2058">
        <f t="array" ref="E2058">IF(ISLOGICAL(D2058),"",FREQUENCY(IF('Data Transformation'!$B$425:$B$8425='Bin Analysis'!$B2043,'Data Transformation'!$G$425:$G$8425),D2058))</f>
        <v>2001</v>
      </c>
      <c r="F2058">
        <f t="shared" si="255"/>
        <v>0</v>
      </c>
      <c r="G2058">
        <f>Weighting!$H$18</f>
        <v>0</v>
      </c>
      <c r="H2058">
        <f t="array" ref="H2058">FREQUENCY(IF('Data Transformation'!$B$4:$B$8425=B2043,'Data Transformation'!$G$4:$G$8425),'Bin Analysis'!$B2058)</f>
        <v>2073</v>
      </c>
      <c r="I2058">
        <f t="shared" si="256"/>
        <v>0</v>
      </c>
      <c r="J2058">
        <f t="shared" si="257"/>
        <v>0</v>
      </c>
      <c r="K2058">
        <f>J2058*Weighting!$W$18</f>
        <v>0</v>
      </c>
      <c r="M2058" s="14"/>
    </row>
    <row r="2059" spans="1:13" x14ac:dyDescent="0.55000000000000004">
      <c r="A2059" s="32" t="str">
        <f>IF(Weighting!$P$19&gt;0,B2059,"")</f>
        <v/>
      </c>
      <c r="B2059" t="e">
        <f>Weighting!$C$19</f>
        <v>#DIV/0!</v>
      </c>
      <c r="C2059" t="e">
        <f>Weighting!$F$19</f>
        <v>#NUM!</v>
      </c>
      <c r="D2059" t="e">
        <f>IF(C2059=1,'Data Transformation'!$G$3+0.5*'Data Transformation'!$W$25,IF(C2060=1,D2060-'Data Transformation'!$W$25,FALSE))</f>
        <v>#NUM!</v>
      </c>
      <c r="E2059">
        <f t="array" ref="E2059">IF(ISLOGICAL(D2059),"",FREQUENCY(IF('Data Transformation'!$B$425:$B$8425='Bin Analysis'!$B2043,'Data Transformation'!$G$425:$G$8425),D2059))</f>
        <v>2001</v>
      </c>
      <c r="F2059">
        <f t="shared" si="255"/>
        <v>0</v>
      </c>
      <c r="G2059">
        <f>Weighting!$H$19</f>
        <v>0</v>
      </c>
      <c r="H2059">
        <f t="array" ref="H2059">FREQUENCY(IF('Data Transformation'!$B$4:$B$8425=B2043,'Data Transformation'!$G$4:$G$8425),'Bin Analysis'!$B2059)</f>
        <v>2073</v>
      </c>
      <c r="I2059">
        <f t="shared" si="256"/>
        <v>0</v>
      </c>
      <c r="J2059">
        <f t="shared" si="257"/>
        <v>0</v>
      </c>
      <c r="K2059">
        <f>J2059*Weighting!$W$19</f>
        <v>0</v>
      </c>
      <c r="M2059" s="14"/>
    </row>
    <row r="2060" spans="1:13" x14ac:dyDescent="0.55000000000000004">
      <c r="A2060" s="32" t="str">
        <f>IF(Weighting!$P$20&gt;0,B2060,"")</f>
        <v/>
      </c>
      <c r="B2060" t="e">
        <f>Weighting!$C$20</f>
        <v>#DIV/0!</v>
      </c>
      <c r="C2060" t="e">
        <f>Weighting!$F$20</f>
        <v>#NUM!</v>
      </c>
      <c r="D2060" t="e">
        <f>IF(C2060=1,'Data Transformation'!$G$3+0.5*'Data Transformation'!$W$25,IF(C2061=1,D2061-'Data Transformation'!$W$25,FALSE))</f>
        <v>#NUM!</v>
      </c>
      <c r="E2060">
        <f t="array" ref="E2060">IF(ISLOGICAL(D2060),"",FREQUENCY(IF('Data Transformation'!$B$425:$B$8425='Bin Analysis'!$B2043,'Data Transformation'!$G$425:$G$8425),D2060))</f>
        <v>2001</v>
      </c>
      <c r="F2060">
        <f t="shared" si="255"/>
        <v>0</v>
      </c>
      <c r="G2060">
        <f>Weighting!$H$20</f>
        <v>0</v>
      </c>
      <c r="H2060">
        <f t="array" ref="H2060">FREQUENCY(IF('Data Transformation'!$B$4:$B$8425=B2043,'Data Transformation'!$G$4:$G$8425),'Bin Analysis'!$B2060)</f>
        <v>2073</v>
      </c>
      <c r="I2060">
        <f t="shared" si="256"/>
        <v>0</v>
      </c>
      <c r="J2060">
        <f t="shared" si="257"/>
        <v>0</v>
      </c>
      <c r="K2060">
        <f>J2060*Weighting!$W$20</f>
        <v>0</v>
      </c>
      <c r="M2060" s="14"/>
    </row>
    <row r="2061" spans="1:13" x14ac:dyDescent="0.55000000000000004">
      <c r="A2061" s="32" t="str">
        <f>IF(Weighting!$P$21&gt;0,B2061,"")</f>
        <v/>
      </c>
      <c r="B2061" t="e">
        <f>Weighting!$C$21</f>
        <v>#DIV/0!</v>
      </c>
      <c r="C2061" t="e">
        <f>Weighting!$F$21</f>
        <v>#NUM!</v>
      </c>
      <c r="D2061" t="e">
        <f>IF(C2061=1,'Data Transformation'!$G$3+0.5*'Data Transformation'!$W$25,IF(C2062=1,D2062-'Data Transformation'!$W$25,FALSE))</f>
        <v>#NUM!</v>
      </c>
      <c r="E2061">
        <f t="array" ref="E2061">IF(ISLOGICAL(D2061),"",FREQUENCY(IF('Data Transformation'!$B$425:$B$8425='Bin Analysis'!$B2043,'Data Transformation'!$G$425:$G$8425),D2061))</f>
        <v>2001</v>
      </c>
      <c r="F2061">
        <f t="shared" si="255"/>
        <v>0</v>
      </c>
      <c r="G2061">
        <f>Weighting!$H$21</f>
        <v>0</v>
      </c>
      <c r="H2061">
        <f t="array" ref="H2061">FREQUENCY(IF('Data Transformation'!$B$4:$B$8425=B2043,'Data Transformation'!$G$4:$G$8425),'Bin Analysis'!$B2061)</f>
        <v>2073</v>
      </c>
      <c r="I2061">
        <f t="shared" si="256"/>
        <v>0</v>
      </c>
      <c r="J2061">
        <f t="shared" si="257"/>
        <v>0</v>
      </c>
      <c r="K2061">
        <f>J2061*Weighting!$W$21</f>
        <v>0</v>
      </c>
      <c r="M2061" s="14"/>
    </row>
    <row r="2062" spans="1:13" x14ac:dyDescent="0.55000000000000004">
      <c r="A2062" s="32" t="str">
        <f>IF(Weighting!$P$22&gt;0,B2062,"")</f>
        <v/>
      </c>
      <c r="B2062" t="e">
        <f>Weighting!$C$22</f>
        <v>#DIV/0!</v>
      </c>
      <c r="C2062" t="e">
        <f>Weighting!$F$22</f>
        <v>#NUM!</v>
      </c>
      <c r="D2062" t="e">
        <f>IF(C2062=1,'Data Transformation'!$G$3+0.5*'Data Transformation'!$W$25,IF(C2063=1,D2063-'Data Transformation'!$W$25,FALSE))</f>
        <v>#NUM!</v>
      </c>
      <c r="E2062">
        <f t="array" ref="E2062">IF(ISLOGICAL(D2062),"",FREQUENCY(IF('Data Transformation'!$B$425:$B$8425='Bin Analysis'!$B2043,'Data Transformation'!$G$425:$G$8425),D2062))</f>
        <v>2001</v>
      </c>
      <c r="F2062">
        <f t="shared" si="255"/>
        <v>0</v>
      </c>
      <c r="G2062">
        <f>Weighting!$H$22</f>
        <v>0</v>
      </c>
      <c r="H2062">
        <f t="array" ref="H2062">FREQUENCY(IF('Data Transformation'!$B$4:$B$8425=B2043,'Data Transformation'!$G$4:$G$8425),'Bin Analysis'!$B2062)</f>
        <v>2073</v>
      </c>
      <c r="I2062">
        <f t="shared" si="256"/>
        <v>0</v>
      </c>
      <c r="J2062">
        <f t="shared" si="257"/>
        <v>0</v>
      </c>
      <c r="K2062">
        <f>J2062*Weighting!$W$22</f>
        <v>0</v>
      </c>
      <c r="M2062" s="14"/>
    </row>
    <row r="2063" spans="1:13" x14ac:dyDescent="0.55000000000000004">
      <c r="A2063" s="32" t="str">
        <f>IF(Weighting!$P$23&gt;0,B2063,"")</f>
        <v/>
      </c>
      <c r="B2063" t="e">
        <f>Weighting!$C$23</f>
        <v>#DIV/0!</v>
      </c>
      <c r="C2063" t="e">
        <f>Weighting!$F$23</f>
        <v>#NUM!</v>
      </c>
      <c r="D2063" t="e">
        <f>IF(C2063=1,'Data Transformation'!$G$3+0.5*'Data Transformation'!$W$25,IF(C2064=1,D2064-'Data Transformation'!$W$25,FALSE))</f>
        <v>#NUM!</v>
      </c>
      <c r="E2063">
        <f t="array" ref="E2063">IF(ISLOGICAL(D2063),"",FREQUENCY(IF('Data Transformation'!$B$425:$B$8425='Bin Analysis'!$B2043,'Data Transformation'!$G$425:$G$8425),D2063))</f>
        <v>2001</v>
      </c>
      <c r="F2063">
        <f t="shared" si="255"/>
        <v>0</v>
      </c>
      <c r="G2063">
        <f>Weighting!$H$23</f>
        <v>0</v>
      </c>
      <c r="H2063">
        <f t="array" ref="H2063">FREQUENCY(IF('Data Transformation'!$B$4:$B$8425=B2043,'Data Transformation'!$G$4:$G$8425),'Bin Analysis'!$B2063)</f>
        <v>2073</v>
      </c>
      <c r="I2063">
        <f t="shared" si="256"/>
        <v>0</v>
      </c>
      <c r="J2063">
        <f t="shared" si="257"/>
        <v>0</v>
      </c>
      <c r="K2063">
        <f>J2063*Weighting!$W$23</f>
        <v>0</v>
      </c>
      <c r="M2063" s="14"/>
    </row>
    <row r="2064" spans="1:13" x14ac:dyDescent="0.55000000000000004">
      <c r="A2064" s="32" t="str">
        <f>IF(Weighting!$P$24&gt;0,B2064,"")</f>
        <v/>
      </c>
      <c r="B2064" t="e">
        <f>Weighting!$C$24</f>
        <v>#DIV/0!</v>
      </c>
      <c r="C2064" t="e">
        <f>Weighting!$F$24</f>
        <v>#NUM!</v>
      </c>
      <c r="D2064" t="e">
        <f>IF(C2064=1,'Data Transformation'!$G$3+0.5*'Data Transformation'!$W$25,IF(C2065=1,D2065-'Data Transformation'!$W$25,FALSE))</f>
        <v>#NUM!</v>
      </c>
      <c r="E2064">
        <f t="array" ref="E2064">IF(ISLOGICAL(D2064),"",FREQUENCY(IF('Data Transformation'!$B$425:$B$8425='Bin Analysis'!$B2043,'Data Transformation'!$G$425:$G$8425),D2064))</f>
        <v>2001</v>
      </c>
      <c r="F2064">
        <f t="shared" si="255"/>
        <v>0</v>
      </c>
      <c r="G2064">
        <f>Weighting!$H$24</f>
        <v>0</v>
      </c>
      <c r="H2064">
        <f t="array" ref="H2064">FREQUENCY(IF('Data Transformation'!$B$4:$B$8425=B2043,'Data Transformation'!$G$4:$G$8425),'Bin Analysis'!$B2064)</f>
        <v>2073</v>
      </c>
      <c r="I2064">
        <f t="shared" si="256"/>
        <v>0</v>
      </c>
      <c r="J2064">
        <f t="shared" si="257"/>
        <v>0</v>
      </c>
      <c r="K2064">
        <f>J2064*Weighting!$W$24</f>
        <v>0</v>
      </c>
      <c r="M2064" s="14"/>
    </row>
    <row r="2065" spans="1:25" x14ac:dyDescent="0.55000000000000004">
      <c r="A2065" s="32" t="str">
        <f>IF(Weighting!$P$25&gt;0,B2065,"")</f>
        <v/>
      </c>
      <c r="B2065" t="e">
        <f>Weighting!$C$25</f>
        <v>#DIV/0!</v>
      </c>
      <c r="C2065" t="e">
        <f>Weighting!$F$25</f>
        <v>#NUM!</v>
      </c>
      <c r="D2065" t="e">
        <f>IF(C2065=1,'Data Transformation'!$G$3+0.5*'Data Transformation'!$W$25,IF(C2066=1,D2066-'Data Transformation'!$W$25,FALSE))</f>
        <v>#NUM!</v>
      </c>
      <c r="E2065">
        <f t="array" ref="E2065">IF(ISLOGICAL(D2065),"",FREQUENCY(IF('Data Transformation'!$B$425:$B$8425='Bin Analysis'!$B2043,'Data Transformation'!$G$425:$G$8425),D2065))</f>
        <v>2001</v>
      </c>
      <c r="F2065">
        <f t="shared" si="255"/>
        <v>0</v>
      </c>
      <c r="G2065">
        <f>Weighting!$H$25</f>
        <v>0</v>
      </c>
      <c r="H2065">
        <f t="array" ref="H2065">FREQUENCY(IF('Data Transformation'!$B$4:$B$8425=B2043,'Data Transformation'!$G$4:$G$8425),'Bin Analysis'!$B2065)</f>
        <v>2073</v>
      </c>
      <c r="I2065">
        <f t="shared" si="256"/>
        <v>0</v>
      </c>
      <c r="J2065">
        <f t="shared" si="257"/>
        <v>0</v>
      </c>
      <c r="K2065">
        <f>J2065*Weighting!$W$25</f>
        <v>0</v>
      </c>
      <c r="M2065" s="14"/>
    </row>
    <row r="2066" spans="1:25" x14ac:dyDescent="0.55000000000000004">
      <c r="O2066"/>
      <c r="P2066"/>
      <c r="Q2066"/>
      <c r="R2066"/>
    </row>
    <row r="2067" spans="1:25" ht="23.35" x14ac:dyDescent="0.8">
      <c r="A2067" s="21" t="s">
        <v>0</v>
      </c>
      <c r="B2067" s="21" t="str">
        <f>IFERROR(VLOOKUP(C2067,'Data Transformation'!$L$6:$M$426,2,FALSE),"")</f>
        <v/>
      </c>
      <c r="C2067" s="21">
        <f>C2043+1</f>
        <v>86</v>
      </c>
      <c r="D2067" s="21"/>
      <c r="E2067" s="21"/>
      <c r="F2067" s="21"/>
      <c r="G2067" s="21"/>
      <c r="H2067" s="22"/>
      <c r="I2067" s="22"/>
      <c r="J2067" s="22"/>
      <c r="K2067" s="21"/>
      <c r="L2067" s="21" t="str">
        <f>B2067</f>
        <v/>
      </c>
      <c r="M2067" s="23" t="e">
        <f>INDEX('Data Transformation'!$O$4:$O$424,MATCH($B2067,'Data Transformation'!$M$4:$M$424,0),MATCH($M$2,'Data Transformation'!$O$3,0))</f>
        <v>#N/A</v>
      </c>
      <c r="N2067" s="27" t="e">
        <f>IF('Input and Summary Results'!$J$16="minimum",'Bin Analysis'!X2068/(M2067-1),'Bin Analysis'!Y2067/('Bin Analysis'!M2067-1))</f>
        <v>#N/A</v>
      </c>
      <c r="O2067" s="27" t="e">
        <f>IF(M2067=FALSE,NA(),(VLOOKUP(1,C2070:K2089,4,FALSE))/(M2067-1))</f>
        <v>#N/A</v>
      </c>
      <c r="P2067" s="27" t="e">
        <f>IF(M2067=FALSE,NA(),SUM(J2070:J2089)/Weighting!$S$5)</f>
        <v>#N/A</v>
      </c>
      <c r="Q2067" s="27" t="e">
        <f>IF(M2067=FALSE,NA(),SUM(K2070:K2089)/Weighting!$S$6)</f>
        <v>#N/A</v>
      </c>
      <c r="R2067" s="27" t="e">
        <f>IF(M2067=FALSE,NA(),(VLOOKUP(1,G2070:K2089,3,FALSE))/(M2067-1))</f>
        <v>#N/A</v>
      </c>
      <c r="S2067" s="22" t="e">
        <f>IF(M2067=FALSE,NA(),IF(SUM(J2070:J2089)=2,"yes","no"))</f>
        <v>#N/A</v>
      </c>
      <c r="X2067" s="2" cm="2">
        <f t="array" ref="X2067:X2068">FREQUENCY(IF('Data Transformation'!$B$425:$B$6424='Bin Analysis'!L2067,'Data Transformation'!$G$425:$G$6424),'Data Transformation'!$U$11)</f>
        <v>0</v>
      </c>
      <c r="Y2067" s="2" cm="2">
        <f t="array" ref="Y2067:Y2068">FREQUENCY(IF('Data Transformation'!$B$425:$B$6424='Bin Analysis'!L2067,'Data Transformation'!$G$425:$G$6424),'Data Transformation'!$U$12)</f>
        <v>0</v>
      </c>
    </row>
    <row r="2068" spans="1:25" x14ac:dyDescent="0.55000000000000004">
      <c r="A2068" s="14" t="s">
        <v>67</v>
      </c>
      <c r="B2068" t="s">
        <v>47</v>
      </c>
      <c r="C2068" t="s">
        <v>5</v>
      </c>
      <c r="D2068" t="s">
        <v>100</v>
      </c>
      <c r="E2068" t="s">
        <v>101</v>
      </c>
      <c r="F2068" t="s">
        <v>102</v>
      </c>
      <c r="G2068" t="s">
        <v>70</v>
      </c>
      <c r="H2068" t="s">
        <v>31</v>
      </c>
      <c r="I2068" t="s">
        <v>32</v>
      </c>
      <c r="J2068" t="s">
        <v>46</v>
      </c>
      <c r="K2068" s="14" t="s">
        <v>45</v>
      </c>
      <c r="M2068" s="14"/>
      <c r="X2068" s="2">
        <v>0</v>
      </c>
      <c r="Y2068" s="2">
        <v>0</v>
      </c>
    </row>
    <row r="2069" spans="1:25" x14ac:dyDescent="0.55000000000000004">
      <c r="A2069" s="32"/>
      <c r="D2069" t="e">
        <f>IF(C2069=1,'Data Transformation'!$G$3+0.5*'Data Transformation'!$W$25,IF(C2070=1,D2070-'Data Transformation'!$W$25,FALSE))</f>
        <v>#NUM!</v>
      </c>
      <c r="E2069">
        <f t="array" ref="E2069">IF(ISLOGICAL(D2069),"",FREQUENCY(IF('Data Transformation'!$B$425:$B$8425='Bin Analysis'!$B2067,'Data Transformation'!$G$425:$G$8425),D2069))</f>
        <v>2001</v>
      </c>
      <c r="F2069" t="e">
        <f>IF(ISLOGICAL(D2069),"",E2069-E2068)</f>
        <v>#VALUE!</v>
      </c>
      <c r="M2069" s="14"/>
    </row>
    <row r="2070" spans="1:25" x14ac:dyDescent="0.55000000000000004">
      <c r="A2070" s="32" t="e">
        <f>IF(Weighting!$P$6&gt;0,B2070,"")</f>
        <v>#NUM!</v>
      </c>
      <c r="B2070" t="e">
        <f>Weighting!$C$6</f>
        <v>#DIV/0!</v>
      </c>
      <c r="C2070" t="e">
        <f>Weighting!$F$6</f>
        <v>#NUM!</v>
      </c>
      <c r="D2070" t="e">
        <f>IF(C2070=1,'Data Transformation'!$G$3+0.5*'Data Transformation'!$W$25,IF(C2071=1,D2071-'Data Transformation'!$W$25,FALSE))</f>
        <v>#NUM!</v>
      </c>
      <c r="E2070">
        <f t="array" ref="E2070">IF(ISLOGICAL(D2070),"",FREQUENCY(IF('Data Transformation'!$B$425:$B$8425='Bin Analysis'!$B2067,'Data Transformation'!$G$425:$G$8425),D2070))</f>
        <v>2001</v>
      </c>
      <c r="F2070">
        <f>IF(ISLOGICAL(D2070),"",E2070-E2069)</f>
        <v>0</v>
      </c>
      <c r="G2070">
        <f>Weighting!$H$6</f>
        <v>1</v>
      </c>
      <c r="H2070">
        <f t="array" ref="H2070">FREQUENCY(IF('Data Transformation'!$B$4:$B$8425=B2067,'Data Transformation'!$G$4:$G$8425),'Bin Analysis'!$B2070)</f>
        <v>2073</v>
      </c>
      <c r="I2070">
        <f>H2070-H2069</f>
        <v>2073</v>
      </c>
      <c r="J2070">
        <f>IF(I2070=0,0,1)</f>
        <v>1</v>
      </c>
      <c r="K2070" t="e">
        <f>J2070*Weighting!$W$6</f>
        <v>#NUM!</v>
      </c>
      <c r="M2070" s="14"/>
    </row>
    <row r="2071" spans="1:25" x14ac:dyDescent="0.55000000000000004">
      <c r="A2071" s="32" t="str">
        <f>IF(Weighting!$P$7&gt;0,B2071,"")</f>
        <v/>
      </c>
      <c r="B2071" t="e">
        <f>Weighting!$C$7</f>
        <v>#DIV/0!</v>
      </c>
      <c r="C2071" t="e">
        <f>Weighting!$F$7</f>
        <v>#NUM!</v>
      </c>
      <c r="D2071" t="e">
        <f>IF(C2071=1,'Data Transformation'!$G$3+0.5*'Data Transformation'!$W$25,IF(C2072=1,D2072-'Data Transformation'!$W$25,FALSE))</f>
        <v>#NUM!</v>
      </c>
      <c r="E2071">
        <f t="array" ref="E2071">IF(ISLOGICAL(D2071),"",FREQUENCY(IF('Data Transformation'!$B$425:$B$8425='Bin Analysis'!$B2067,'Data Transformation'!$G$425:$G$8425),D2071))</f>
        <v>2001</v>
      </c>
      <c r="F2071">
        <f t="shared" ref="F2071:F2089" si="258">IF(ISLOGICAL(D2071),"",E2071-E2070)</f>
        <v>0</v>
      </c>
      <c r="G2071">
        <f>Weighting!$H$7</f>
        <v>0</v>
      </c>
      <c r="H2071">
        <f t="array" ref="H2071">FREQUENCY(IF('Data Transformation'!$B$4:$B$8425=B2067,'Data Transformation'!$G$4:$G$8425),'Bin Analysis'!$B2071)</f>
        <v>2073</v>
      </c>
      <c r="I2071">
        <f t="shared" ref="I2071:I2089" si="259">H2071-H2070</f>
        <v>0</v>
      </c>
      <c r="J2071">
        <f>IF(I2071=0,0,1)</f>
        <v>0</v>
      </c>
      <c r="K2071">
        <f>J2071*Weighting!$W$7</f>
        <v>0</v>
      </c>
      <c r="M2071" s="14"/>
    </row>
    <row r="2072" spans="1:25" x14ac:dyDescent="0.55000000000000004">
      <c r="A2072" s="32" t="str">
        <f>IF(Weighting!$P$8&gt;0,B2072,"")</f>
        <v/>
      </c>
      <c r="B2072" t="e">
        <f>Weighting!$C$8</f>
        <v>#DIV/0!</v>
      </c>
      <c r="C2072" t="e">
        <f>Weighting!$F$8</f>
        <v>#NUM!</v>
      </c>
      <c r="D2072" t="e">
        <f>IF(C2072=1,'Data Transformation'!$G$3+0.5*'Data Transformation'!$W$25,IF(C2073=1,D2073-'Data Transformation'!$W$25,FALSE))</f>
        <v>#NUM!</v>
      </c>
      <c r="E2072">
        <f t="array" ref="E2072">IF(ISLOGICAL(D2072),"",FREQUENCY(IF('Data Transformation'!$B$425:$B$8425='Bin Analysis'!$B2067,'Data Transformation'!$G$425:$G$8425),D2072))</f>
        <v>2001</v>
      </c>
      <c r="F2072">
        <f t="shared" si="258"/>
        <v>0</v>
      </c>
      <c r="G2072">
        <f>Weighting!$H$8</f>
        <v>0</v>
      </c>
      <c r="H2072">
        <f t="array" ref="H2072">FREQUENCY(IF('Data Transformation'!$B$4:$B$8425=B2067,'Data Transformation'!$G$4:$G$8425),'Bin Analysis'!$B2072)</f>
        <v>2073</v>
      </c>
      <c r="I2072">
        <f t="shared" si="259"/>
        <v>0</v>
      </c>
      <c r="J2072">
        <f t="shared" ref="J2072:J2089" si="260">IF(I2072=0,0,1)</f>
        <v>0</v>
      </c>
      <c r="K2072">
        <f>J2072*Weighting!$W$8</f>
        <v>0</v>
      </c>
      <c r="M2072" s="14"/>
    </row>
    <row r="2073" spans="1:25" x14ac:dyDescent="0.55000000000000004">
      <c r="A2073" s="32" t="str">
        <f>IF(Weighting!$P$9&gt;0,B2073,"")</f>
        <v/>
      </c>
      <c r="B2073" s="50" t="e">
        <f>Weighting!$C$9</f>
        <v>#DIV/0!</v>
      </c>
      <c r="C2073" t="e">
        <f>Weighting!$F$9</f>
        <v>#NUM!</v>
      </c>
      <c r="D2073" t="e">
        <f>IF(C2073=1,'Data Transformation'!$G$3+0.5*'Data Transformation'!$W$25,IF(C2074=1,D2074-'Data Transformation'!$W$25,FALSE))</f>
        <v>#NUM!</v>
      </c>
      <c r="E2073">
        <f t="array" ref="E2073">IF(ISLOGICAL(D2073),"",FREQUENCY(IF('Data Transformation'!$B$425:$B$8425='Bin Analysis'!$B2067,'Data Transformation'!$G$425:$G$8425),D2073))</f>
        <v>2001</v>
      </c>
      <c r="F2073">
        <f t="shared" si="258"/>
        <v>0</v>
      </c>
      <c r="G2073">
        <f>Weighting!$H$9</f>
        <v>0</v>
      </c>
      <c r="H2073">
        <f t="array" ref="H2073">FREQUENCY(IF('Data Transformation'!$B$4:$B$8425=B2067,'Data Transformation'!$G$4:$G$8425),'Bin Analysis'!$B2073)</f>
        <v>2073</v>
      </c>
      <c r="I2073">
        <f t="shared" si="259"/>
        <v>0</v>
      </c>
      <c r="J2073">
        <f t="shared" si="260"/>
        <v>0</v>
      </c>
      <c r="K2073">
        <f>J2073*Weighting!$W$9</f>
        <v>0</v>
      </c>
      <c r="M2073" s="14"/>
    </row>
    <row r="2074" spans="1:25" x14ac:dyDescent="0.55000000000000004">
      <c r="A2074" s="32" t="str">
        <f>IF(Weighting!$P$10&gt;0,B2074,"")</f>
        <v/>
      </c>
      <c r="B2074" t="e">
        <f>Weighting!$C$10</f>
        <v>#DIV/0!</v>
      </c>
      <c r="C2074" t="e">
        <f>Weighting!$F$10</f>
        <v>#NUM!</v>
      </c>
      <c r="D2074" t="e">
        <f>IF(C2074=1,'Data Transformation'!$G$3+0.5*'Data Transformation'!$W$25,IF(C2075=1,D2075-'Data Transformation'!$W$25,FALSE))</f>
        <v>#NUM!</v>
      </c>
      <c r="E2074">
        <f t="array" ref="E2074">IF(ISLOGICAL(D2074),"",FREQUENCY(IF('Data Transformation'!$B$425:$B$8425='Bin Analysis'!$B2067,'Data Transformation'!$G$425:$G$8425),D2074))</f>
        <v>2001</v>
      </c>
      <c r="F2074">
        <f t="shared" si="258"/>
        <v>0</v>
      </c>
      <c r="G2074">
        <f>Weighting!$H$10</f>
        <v>0</v>
      </c>
      <c r="H2074">
        <f t="array" ref="H2074">FREQUENCY(IF('Data Transformation'!$B$4:$B$8425=B2067,'Data Transformation'!$G$4:$G$8425),'Bin Analysis'!$B2074)</f>
        <v>2073</v>
      </c>
      <c r="I2074">
        <f t="shared" si="259"/>
        <v>0</v>
      </c>
      <c r="J2074">
        <f t="shared" si="260"/>
        <v>0</v>
      </c>
      <c r="K2074">
        <f>J2074*Weighting!$W$10</f>
        <v>0</v>
      </c>
      <c r="M2074" s="14"/>
    </row>
    <row r="2075" spans="1:25" x14ac:dyDescent="0.55000000000000004">
      <c r="A2075" s="32" t="str">
        <f>IF(Weighting!$P$11&gt;0,B2075,"")</f>
        <v/>
      </c>
      <c r="B2075" t="e">
        <f>Weighting!$C$11</f>
        <v>#DIV/0!</v>
      </c>
      <c r="C2075" t="e">
        <f>Weighting!$F$11</f>
        <v>#NUM!</v>
      </c>
      <c r="D2075" t="e">
        <f>IF(C2075=1,'Data Transformation'!$G$3+0.5*'Data Transformation'!$W$25,IF(C2076=1,D2076-'Data Transformation'!$W$25,FALSE))</f>
        <v>#NUM!</v>
      </c>
      <c r="E2075">
        <f t="array" ref="E2075">IF(ISLOGICAL(D2075),"",FREQUENCY(IF('Data Transformation'!$B$425:$B$8425='Bin Analysis'!$B2067,'Data Transformation'!$G$425:$G$8425),D2075))</f>
        <v>2001</v>
      </c>
      <c r="F2075">
        <f t="shared" si="258"/>
        <v>0</v>
      </c>
      <c r="G2075">
        <f>Weighting!$H$11</f>
        <v>0</v>
      </c>
      <c r="H2075">
        <f t="array" ref="H2075">FREQUENCY(IF('Data Transformation'!$B$4:$B$8425=B2067,'Data Transformation'!$G$4:$G$8425),'Bin Analysis'!$B2075)</f>
        <v>2073</v>
      </c>
      <c r="I2075">
        <f t="shared" si="259"/>
        <v>0</v>
      </c>
      <c r="J2075">
        <f t="shared" si="260"/>
        <v>0</v>
      </c>
      <c r="K2075">
        <f>J2075*Weighting!$W$11</f>
        <v>0</v>
      </c>
      <c r="M2075" s="14"/>
    </row>
    <row r="2076" spans="1:25" x14ac:dyDescent="0.55000000000000004">
      <c r="A2076" s="32" t="str">
        <f>IF(Weighting!$P$12&gt;0,B2076,"")</f>
        <v/>
      </c>
      <c r="B2076" t="e">
        <f>Weighting!$C$12</f>
        <v>#DIV/0!</v>
      </c>
      <c r="C2076" t="e">
        <f>Weighting!$F$12</f>
        <v>#NUM!</v>
      </c>
      <c r="D2076" t="e">
        <f>IF(C2076=1,'Data Transformation'!$G$3+0.5*'Data Transformation'!$W$25,IF(C2077=1,D2077-'Data Transformation'!$W$25,FALSE))</f>
        <v>#NUM!</v>
      </c>
      <c r="E2076">
        <f t="array" ref="E2076">IF(ISLOGICAL(D2076),"",FREQUENCY(IF('Data Transformation'!$B$425:$B$8425='Bin Analysis'!$B2067,'Data Transformation'!$G$425:$G$8425),D2076))</f>
        <v>2001</v>
      </c>
      <c r="F2076">
        <f t="shared" si="258"/>
        <v>0</v>
      </c>
      <c r="G2076">
        <f>Weighting!$H$12</f>
        <v>0</v>
      </c>
      <c r="H2076">
        <f t="array" ref="H2076">FREQUENCY(IF('Data Transformation'!$B$4:$B$8425=B2067,'Data Transformation'!$G$4:$G$8425),'Bin Analysis'!$B2076)</f>
        <v>2073</v>
      </c>
      <c r="I2076">
        <f t="shared" si="259"/>
        <v>0</v>
      </c>
      <c r="J2076">
        <f t="shared" si="260"/>
        <v>0</v>
      </c>
      <c r="K2076">
        <f>J2076*Weighting!$W$12</f>
        <v>0</v>
      </c>
      <c r="M2076" s="14"/>
    </row>
    <row r="2077" spans="1:25" x14ac:dyDescent="0.55000000000000004">
      <c r="A2077" s="32" t="str">
        <f>IF(Weighting!$P$13&gt;0,B2077,"")</f>
        <v/>
      </c>
      <c r="B2077" t="e">
        <f>Weighting!$C$13</f>
        <v>#DIV/0!</v>
      </c>
      <c r="C2077" t="e">
        <f>Weighting!$F$13</f>
        <v>#NUM!</v>
      </c>
      <c r="D2077" t="e">
        <f>IF(C2077=1,'Data Transformation'!$G$3+0.5*'Data Transformation'!$W$25,IF(C2078=1,D2078-'Data Transformation'!$W$25,FALSE))</f>
        <v>#NUM!</v>
      </c>
      <c r="E2077">
        <f t="array" ref="E2077">IF(ISLOGICAL(D2077),"",FREQUENCY(IF('Data Transformation'!$B$425:$B$8425='Bin Analysis'!$B2067,'Data Transformation'!$G$425:$G$8425),D2077))</f>
        <v>2001</v>
      </c>
      <c r="F2077">
        <f t="shared" si="258"/>
        <v>0</v>
      </c>
      <c r="G2077">
        <f>Weighting!$H$13</f>
        <v>0</v>
      </c>
      <c r="H2077">
        <f t="array" ref="H2077">FREQUENCY(IF('Data Transformation'!$B$4:$B$8425=B2067,'Data Transformation'!$G$4:$G$8425),'Bin Analysis'!$B2077)</f>
        <v>2073</v>
      </c>
      <c r="I2077">
        <f t="shared" si="259"/>
        <v>0</v>
      </c>
      <c r="J2077">
        <f t="shared" si="260"/>
        <v>0</v>
      </c>
      <c r="K2077">
        <f>J2077*Weighting!$W$13</f>
        <v>0</v>
      </c>
      <c r="M2077" s="14"/>
    </row>
    <row r="2078" spans="1:25" x14ac:dyDescent="0.55000000000000004">
      <c r="A2078" s="32" t="str">
        <f>IF(Weighting!$P$14&gt;0,B2078,"")</f>
        <v/>
      </c>
      <c r="B2078" t="e">
        <f>Weighting!$C$14</f>
        <v>#DIV/0!</v>
      </c>
      <c r="C2078" t="e">
        <f>Weighting!$F$14</f>
        <v>#NUM!</v>
      </c>
      <c r="D2078" t="e">
        <f>IF(C2078=1,'Data Transformation'!$G$3+0.5*'Data Transformation'!$W$25,IF(C2079=1,D2079-'Data Transformation'!$W$25,FALSE))</f>
        <v>#NUM!</v>
      </c>
      <c r="E2078">
        <f t="array" ref="E2078">IF(ISLOGICAL(D2078),"",FREQUENCY(IF('Data Transformation'!$B$425:$B$8425='Bin Analysis'!$B2067,'Data Transformation'!$G$425:$G$8425),D2078))</f>
        <v>2001</v>
      </c>
      <c r="F2078">
        <f t="shared" si="258"/>
        <v>0</v>
      </c>
      <c r="G2078">
        <f>Weighting!$H$14</f>
        <v>0</v>
      </c>
      <c r="H2078">
        <f t="array" ref="H2078">FREQUENCY(IF('Data Transformation'!$B$4:$B$8425=B2067,'Data Transformation'!$G$4:$G$8425),'Bin Analysis'!$B2078)</f>
        <v>2073</v>
      </c>
      <c r="I2078">
        <f t="shared" si="259"/>
        <v>0</v>
      </c>
      <c r="J2078">
        <f t="shared" si="260"/>
        <v>0</v>
      </c>
      <c r="K2078">
        <f>J2078*Weighting!$W$14</f>
        <v>0</v>
      </c>
      <c r="M2078" s="14"/>
    </row>
    <row r="2079" spans="1:25" x14ac:dyDescent="0.55000000000000004">
      <c r="A2079" s="32" t="str">
        <f>IF(Weighting!$P$15&gt;0,B2079,"")</f>
        <v/>
      </c>
      <c r="B2079" t="e">
        <f>Weighting!$C$15</f>
        <v>#DIV/0!</v>
      </c>
      <c r="C2079" t="e">
        <f>Weighting!$F$15</f>
        <v>#NUM!</v>
      </c>
      <c r="D2079" t="e">
        <f>IF(C2079=1,'Data Transformation'!$G$3+0.5*'Data Transformation'!$W$25,IF(C2080=1,D2080-'Data Transformation'!$W$25,FALSE))</f>
        <v>#NUM!</v>
      </c>
      <c r="E2079">
        <f t="array" ref="E2079">IF(ISLOGICAL(D2079),"",FREQUENCY(IF('Data Transformation'!$B$425:$B$8425='Bin Analysis'!$B2067,'Data Transformation'!$G$425:$G$8425),D2079))</f>
        <v>2001</v>
      </c>
      <c r="F2079">
        <f t="shared" si="258"/>
        <v>0</v>
      </c>
      <c r="G2079">
        <f>Weighting!$H$15</f>
        <v>0</v>
      </c>
      <c r="H2079">
        <f t="array" ref="H2079">FREQUENCY(IF('Data Transformation'!$B$4:$B$8425=B2067,'Data Transformation'!$G$4:$G$8425),'Bin Analysis'!$B2079)</f>
        <v>2073</v>
      </c>
      <c r="I2079">
        <f t="shared" si="259"/>
        <v>0</v>
      </c>
      <c r="J2079">
        <f t="shared" si="260"/>
        <v>0</v>
      </c>
      <c r="K2079">
        <f>J2079*Weighting!$W$15</f>
        <v>0</v>
      </c>
      <c r="M2079" s="14"/>
    </row>
    <row r="2080" spans="1:25" x14ac:dyDescent="0.55000000000000004">
      <c r="A2080" s="32" t="str">
        <f>IF(Weighting!$P$16&gt;0,B2080,"")</f>
        <v/>
      </c>
      <c r="B2080" t="e">
        <f>Weighting!$C$16</f>
        <v>#DIV/0!</v>
      </c>
      <c r="C2080" t="e">
        <f>Weighting!$F$16</f>
        <v>#NUM!</v>
      </c>
      <c r="D2080" t="e">
        <f>IF(C2080=1,'Data Transformation'!$G$3+0.5*'Data Transformation'!$W$25,IF(C2081=1,D2081-'Data Transformation'!$W$25,FALSE))</f>
        <v>#NUM!</v>
      </c>
      <c r="E2080">
        <f t="array" ref="E2080">IF(ISLOGICAL(D2080),"",FREQUENCY(IF('Data Transformation'!$B$425:$B$8425='Bin Analysis'!$B2067,'Data Transformation'!$G$425:$G$8425),D2080))</f>
        <v>2001</v>
      </c>
      <c r="F2080">
        <f t="shared" si="258"/>
        <v>0</v>
      </c>
      <c r="G2080">
        <f>Weighting!$H$16</f>
        <v>0</v>
      </c>
      <c r="H2080">
        <f t="array" ref="H2080">FREQUENCY(IF('Data Transformation'!$B$4:$B$8425=B2067,'Data Transformation'!$G$4:$G$8425),'Bin Analysis'!$B2080)</f>
        <v>2073</v>
      </c>
      <c r="I2080">
        <f t="shared" si="259"/>
        <v>0</v>
      </c>
      <c r="J2080">
        <f t="shared" si="260"/>
        <v>0</v>
      </c>
      <c r="K2080">
        <f>J2080*Weighting!$W$16</f>
        <v>0</v>
      </c>
      <c r="M2080" s="14"/>
    </row>
    <row r="2081" spans="1:25" x14ac:dyDescent="0.55000000000000004">
      <c r="A2081" s="32" t="str">
        <f>IF(Weighting!$P$17&gt;0,B2081,"")</f>
        <v/>
      </c>
      <c r="B2081" t="e">
        <f>Weighting!$C$17</f>
        <v>#DIV/0!</v>
      </c>
      <c r="C2081" t="e">
        <f>Weighting!$F$17</f>
        <v>#NUM!</v>
      </c>
      <c r="D2081" t="e">
        <f>IF(C2081=1,'Data Transformation'!$G$3+0.5*'Data Transformation'!$W$25,IF(C2082=1,D2082-'Data Transformation'!$W$25,FALSE))</f>
        <v>#NUM!</v>
      </c>
      <c r="E2081">
        <f t="array" ref="E2081">IF(ISLOGICAL(D2081),"",FREQUENCY(IF('Data Transformation'!$B$425:$B$8425='Bin Analysis'!$B2067,'Data Transformation'!$G$425:$G$8425),D2081))</f>
        <v>2001</v>
      </c>
      <c r="F2081">
        <f t="shared" si="258"/>
        <v>0</v>
      </c>
      <c r="G2081">
        <f>Weighting!$H$17</f>
        <v>0</v>
      </c>
      <c r="H2081">
        <f t="array" ref="H2081">FREQUENCY(IF('Data Transformation'!$B$4:$B$8425=B2067,'Data Transformation'!$G$4:$G$8425),'Bin Analysis'!$B2081)</f>
        <v>2073</v>
      </c>
      <c r="I2081">
        <f t="shared" si="259"/>
        <v>0</v>
      </c>
      <c r="J2081">
        <f t="shared" si="260"/>
        <v>0</v>
      </c>
      <c r="K2081">
        <f>J2081*Weighting!$W$17</f>
        <v>0</v>
      </c>
      <c r="M2081" s="14"/>
    </row>
    <row r="2082" spans="1:25" x14ac:dyDescent="0.55000000000000004">
      <c r="A2082" s="32" t="str">
        <f>IF(Weighting!$P$18&gt;0,B2082,"")</f>
        <v/>
      </c>
      <c r="B2082" t="e">
        <f>Weighting!$C$18</f>
        <v>#DIV/0!</v>
      </c>
      <c r="C2082" t="e">
        <f>Weighting!$F$18</f>
        <v>#NUM!</v>
      </c>
      <c r="D2082" t="e">
        <f>IF(C2082=1,'Data Transformation'!$G$3+0.5*'Data Transformation'!$W$25,IF(C2083=1,D2083-'Data Transformation'!$W$25,FALSE))</f>
        <v>#NUM!</v>
      </c>
      <c r="E2082">
        <f t="array" ref="E2082">IF(ISLOGICAL(D2082),"",FREQUENCY(IF('Data Transformation'!$B$425:$B$8425='Bin Analysis'!$B2067,'Data Transformation'!$G$425:$G$8425),D2082))</f>
        <v>2001</v>
      </c>
      <c r="F2082">
        <f t="shared" si="258"/>
        <v>0</v>
      </c>
      <c r="G2082">
        <f>Weighting!$H$18</f>
        <v>0</v>
      </c>
      <c r="H2082">
        <f t="array" ref="H2082">FREQUENCY(IF('Data Transformation'!$B$4:$B$8425=B2067,'Data Transformation'!$G$4:$G$8425),'Bin Analysis'!$B2082)</f>
        <v>2073</v>
      </c>
      <c r="I2082">
        <f t="shared" si="259"/>
        <v>0</v>
      </c>
      <c r="J2082">
        <f t="shared" si="260"/>
        <v>0</v>
      </c>
      <c r="K2082">
        <f>J2082*Weighting!$W$18</f>
        <v>0</v>
      </c>
      <c r="M2082" s="14"/>
    </row>
    <row r="2083" spans="1:25" x14ac:dyDescent="0.55000000000000004">
      <c r="A2083" s="32" t="str">
        <f>IF(Weighting!$P$19&gt;0,B2083,"")</f>
        <v/>
      </c>
      <c r="B2083" t="e">
        <f>Weighting!$C$19</f>
        <v>#DIV/0!</v>
      </c>
      <c r="C2083" t="e">
        <f>Weighting!$F$19</f>
        <v>#NUM!</v>
      </c>
      <c r="D2083" t="e">
        <f>IF(C2083=1,'Data Transformation'!$G$3+0.5*'Data Transformation'!$W$25,IF(C2084=1,D2084-'Data Transformation'!$W$25,FALSE))</f>
        <v>#NUM!</v>
      </c>
      <c r="E2083">
        <f t="array" ref="E2083">IF(ISLOGICAL(D2083),"",FREQUENCY(IF('Data Transformation'!$B$425:$B$8425='Bin Analysis'!$B2067,'Data Transformation'!$G$425:$G$8425),D2083))</f>
        <v>2001</v>
      </c>
      <c r="F2083">
        <f t="shared" si="258"/>
        <v>0</v>
      </c>
      <c r="G2083">
        <f>Weighting!$H$19</f>
        <v>0</v>
      </c>
      <c r="H2083">
        <f t="array" ref="H2083">FREQUENCY(IF('Data Transformation'!$B$4:$B$8425=B2067,'Data Transformation'!$G$4:$G$8425),'Bin Analysis'!$B2083)</f>
        <v>2073</v>
      </c>
      <c r="I2083">
        <f t="shared" si="259"/>
        <v>0</v>
      </c>
      <c r="J2083">
        <f t="shared" si="260"/>
        <v>0</v>
      </c>
      <c r="K2083">
        <f>J2083*Weighting!$W$19</f>
        <v>0</v>
      </c>
      <c r="M2083" s="14"/>
    </row>
    <row r="2084" spans="1:25" x14ac:dyDescent="0.55000000000000004">
      <c r="A2084" s="32" t="str">
        <f>IF(Weighting!$P$20&gt;0,B2084,"")</f>
        <v/>
      </c>
      <c r="B2084" t="e">
        <f>Weighting!$C$20</f>
        <v>#DIV/0!</v>
      </c>
      <c r="C2084" t="e">
        <f>Weighting!$F$20</f>
        <v>#NUM!</v>
      </c>
      <c r="D2084" t="e">
        <f>IF(C2084=1,'Data Transformation'!$G$3+0.5*'Data Transformation'!$W$25,IF(C2085=1,D2085-'Data Transformation'!$W$25,FALSE))</f>
        <v>#NUM!</v>
      </c>
      <c r="E2084">
        <f t="array" ref="E2084">IF(ISLOGICAL(D2084),"",FREQUENCY(IF('Data Transformation'!$B$425:$B$8425='Bin Analysis'!$B2067,'Data Transformation'!$G$425:$G$8425),D2084))</f>
        <v>2001</v>
      </c>
      <c r="F2084">
        <f t="shared" si="258"/>
        <v>0</v>
      </c>
      <c r="G2084">
        <f>Weighting!$H$20</f>
        <v>0</v>
      </c>
      <c r="H2084">
        <f t="array" ref="H2084">FREQUENCY(IF('Data Transformation'!$B$4:$B$8425=B2067,'Data Transformation'!$G$4:$G$8425),'Bin Analysis'!$B2084)</f>
        <v>2073</v>
      </c>
      <c r="I2084">
        <f t="shared" si="259"/>
        <v>0</v>
      </c>
      <c r="J2084">
        <f t="shared" si="260"/>
        <v>0</v>
      </c>
      <c r="K2084">
        <f>J2084*Weighting!$W$20</f>
        <v>0</v>
      </c>
      <c r="M2084" s="14"/>
    </row>
    <row r="2085" spans="1:25" x14ac:dyDescent="0.55000000000000004">
      <c r="A2085" s="32" t="str">
        <f>IF(Weighting!$P$21&gt;0,B2085,"")</f>
        <v/>
      </c>
      <c r="B2085" t="e">
        <f>Weighting!$C$21</f>
        <v>#DIV/0!</v>
      </c>
      <c r="C2085" t="e">
        <f>Weighting!$F$21</f>
        <v>#NUM!</v>
      </c>
      <c r="D2085" t="e">
        <f>IF(C2085=1,'Data Transformation'!$G$3+0.5*'Data Transformation'!$W$25,IF(C2086=1,D2086-'Data Transformation'!$W$25,FALSE))</f>
        <v>#NUM!</v>
      </c>
      <c r="E2085">
        <f t="array" ref="E2085">IF(ISLOGICAL(D2085),"",FREQUENCY(IF('Data Transformation'!$B$425:$B$8425='Bin Analysis'!$B2067,'Data Transformation'!$G$425:$G$8425),D2085))</f>
        <v>2001</v>
      </c>
      <c r="F2085">
        <f t="shared" si="258"/>
        <v>0</v>
      </c>
      <c r="G2085">
        <f>Weighting!$H$21</f>
        <v>0</v>
      </c>
      <c r="H2085">
        <f t="array" ref="H2085">FREQUENCY(IF('Data Transformation'!$B$4:$B$8425=B2067,'Data Transformation'!$G$4:$G$8425),'Bin Analysis'!$B2085)</f>
        <v>2073</v>
      </c>
      <c r="I2085">
        <f t="shared" si="259"/>
        <v>0</v>
      </c>
      <c r="J2085">
        <f t="shared" si="260"/>
        <v>0</v>
      </c>
      <c r="K2085">
        <f>J2085*Weighting!$W$21</f>
        <v>0</v>
      </c>
      <c r="M2085" s="14"/>
    </row>
    <row r="2086" spans="1:25" x14ac:dyDescent="0.55000000000000004">
      <c r="A2086" s="32" t="str">
        <f>IF(Weighting!$P$22&gt;0,B2086,"")</f>
        <v/>
      </c>
      <c r="B2086" t="e">
        <f>Weighting!$C$22</f>
        <v>#DIV/0!</v>
      </c>
      <c r="C2086" t="e">
        <f>Weighting!$F$22</f>
        <v>#NUM!</v>
      </c>
      <c r="D2086" t="e">
        <f>IF(C2086=1,'Data Transformation'!$G$3+0.5*'Data Transformation'!$W$25,IF(C2087=1,D2087-'Data Transformation'!$W$25,FALSE))</f>
        <v>#NUM!</v>
      </c>
      <c r="E2086">
        <f t="array" ref="E2086">IF(ISLOGICAL(D2086),"",FREQUENCY(IF('Data Transformation'!$B$425:$B$8425='Bin Analysis'!$B2067,'Data Transformation'!$G$425:$G$8425),D2086))</f>
        <v>2001</v>
      </c>
      <c r="F2086">
        <f t="shared" si="258"/>
        <v>0</v>
      </c>
      <c r="G2086">
        <f>Weighting!$H$22</f>
        <v>0</v>
      </c>
      <c r="H2086">
        <f t="array" ref="H2086">FREQUENCY(IF('Data Transformation'!$B$4:$B$8425=B2067,'Data Transformation'!$G$4:$G$8425),'Bin Analysis'!$B2086)</f>
        <v>2073</v>
      </c>
      <c r="I2086">
        <f t="shared" si="259"/>
        <v>0</v>
      </c>
      <c r="J2086">
        <f t="shared" si="260"/>
        <v>0</v>
      </c>
      <c r="K2086">
        <f>J2086*Weighting!$W$22</f>
        <v>0</v>
      </c>
      <c r="M2086" s="14"/>
    </row>
    <row r="2087" spans="1:25" x14ac:dyDescent="0.55000000000000004">
      <c r="A2087" s="32" t="str">
        <f>IF(Weighting!$P$23&gt;0,B2087,"")</f>
        <v/>
      </c>
      <c r="B2087" t="e">
        <f>Weighting!$C$23</f>
        <v>#DIV/0!</v>
      </c>
      <c r="C2087" t="e">
        <f>Weighting!$F$23</f>
        <v>#NUM!</v>
      </c>
      <c r="D2087" t="e">
        <f>IF(C2087=1,'Data Transformation'!$G$3+0.5*'Data Transformation'!$W$25,IF(C2088=1,D2088-'Data Transformation'!$W$25,FALSE))</f>
        <v>#NUM!</v>
      </c>
      <c r="E2087">
        <f t="array" ref="E2087">IF(ISLOGICAL(D2087),"",FREQUENCY(IF('Data Transformation'!$B$425:$B$8425='Bin Analysis'!$B2067,'Data Transformation'!$G$425:$G$8425),D2087))</f>
        <v>2001</v>
      </c>
      <c r="F2087">
        <f t="shared" si="258"/>
        <v>0</v>
      </c>
      <c r="G2087">
        <f>Weighting!$H$23</f>
        <v>0</v>
      </c>
      <c r="H2087">
        <f t="array" ref="H2087">FREQUENCY(IF('Data Transformation'!$B$4:$B$8425=B2067,'Data Transformation'!$G$4:$G$8425),'Bin Analysis'!$B2087)</f>
        <v>2073</v>
      </c>
      <c r="I2087">
        <f t="shared" si="259"/>
        <v>0</v>
      </c>
      <c r="J2087">
        <f t="shared" si="260"/>
        <v>0</v>
      </c>
      <c r="K2087">
        <f>J2087*Weighting!$W$23</f>
        <v>0</v>
      </c>
      <c r="M2087" s="14"/>
    </row>
    <row r="2088" spans="1:25" x14ac:dyDescent="0.55000000000000004">
      <c r="A2088" s="32" t="str">
        <f>IF(Weighting!$P$24&gt;0,B2088,"")</f>
        <v/>
      </c>
      <c r="B2088" t="e">
        <f>Weighting!$C$24</f>
        <v>#DIV/0!</v>
      </c>
      <c r="C2088" t="e">
        <f>Weighting!$F$24</f>
        <v>#NUM!</v>
      </c>
      <c r="D2088" t="e">
        <f>IF(C2088=1,'Data Transformation'!$G$3+0.5*'Data Transformation'!$W$25,IF(C2089=1,D2089-'Data Transformation'!$W$25,FALSE))</f>
        <v>#NUM!</v>
      </c>
      <c r="E2088">
        <f t="array" ref="E2088">IF(ISLOGICAL(D2088),"",FREQUENCY(IF('Data Transformation'!$B$425:$B$8425='Bin Analysis'!$B2067,'Data Transformation'!$G$425:$G$8425),D2088))</f>
        <v>2001</v>
      </c>
      <c r="F2088">
        <f t="shared" si="258"/>
        <v>0</v>
      </c>
      <c r="G2088">
        <f>Weighting!$H$24</f>
        <v>0</v>
      </c>
      <c r="H2088">
        <f t="array" ref="H2088">FREQUENCY(IF('Data Transformation'!$B$4:$B$8425=B2067,'Data Transformation'!$G$4:$G$8425),'Bin Analysis'!$B2088)</f>
        <v>2073</v>
      </c>
      <c r="I2088">
        <f t="shared" si="259"/>
        <v>0</v>
      </c>
      <c r="J2088">
        <f t="shared" si="260"/>
        <v>0</v>
      </c>
      <c r="K2088">
        <f>J2088*Weighting!$W$24</f>
        <v>0</v>
      </c>
      <c r="M2088" s="14"/>
    </row>
    <row r="2089" spans="1:25" x14ac:dyDescent="0.55000000000000004">
      <c r="A2089" s="32" t="str">
        <f>IF(Weighting!$P$25&gt;0,B2089,"")</f>
        <v/>
      </c>
      <c r="B2089" t="e">
        <f>Weighting!$C$25</f>
        <v>#DIV/0!</v>
      </c>
      <c r="C2089" t="e">
        <f>Weighting!$F$25</f>
        <v>#NUM!</v>
      </c>
      <c r="D2089" t="e">
        <f>IF(C2089=1,'Data Transformation'!$G$3+0.5*'Data Transformation'!$W$25,IF(C2090=1,D2090-'Data Transformation'!$W$25,FALSE))</f>
        <v>#NUM!</v>
      </c>
      <c r="E2089">
        <f t="array" ref="E2089">IF(ISLOGICAL(D2089),"",FREQUENCY(IF('Data Transformation'!$B$425:$B$8425='Bin Analysis'!$B2067,'Data Transformation'!$G$425:$G$8425),D2089))</f>
        <v>2001</v>
      </c>
      <c r="F2089">
        <f t="shared" si="258"/>
        <v>0</v>
      </c>
      <c r="G2089">
        <f>Weighting!$H$25</f>
        <v>0</v>
      </c>
      <c r="H2089">
        <f t="array" ref="H2089">FREQUENCY(IF('Data Transformation'!$B$4:$B$8425=B2067,'Data Transformation'!$G$4:$G$8425),'Bin Analysis'!$B2089)</f>
        <v>2073</v>
      </c>
      <c r="I2089">
        <f t="shared" si="259"/>
        <v>0</v>
      </c>
      <c r="J2089">
        <f t="shared" si="260"/>
        <v>0</v>
      </c>
      <c r="K2089">
        <f>J2089*Weighting!$W$25</f>
        <v>0</v>
      </c>
      <c r="M2089" s="14"/>
    </row>
    <row r="2090" spans="1:25" x14ac:dyDescent="0.55000000000000004">
      <c r="O2090"/>
      <c r="P2090"/>
      <c r="Q2090"/>
      <c r="R2090"/>
    </row>
    <row r="2091" spans="1:25" ht="23.35" x14ac:dyDescent="0.8">
      <c r="A2091" s="21" t="s">
        <v>0</v>
      </c>
      <c r="B2091" s="21" t="str">
        <f>IFERROR(VLOOKUP(C2091,'Data Transformation'!$L$6:$M$426,2,FALSE),"")</f>
        <v/>
      </c>
      <c r="C2091" s="21">
        <f>C2067+1</f>
        <v>87</v>
      </c>
      <c r="D2091" s="21"/>
      <c r="E2091" s="21"/>
      <c r="F2091" s="21"/>
      <c r="G2091" s="21"/>
      <c r="H2091" s="22"/>
      <c r="I2091" s="22"/>
      <c r="J2091" s="22"/>
      <c r="K2091" s="21"/>
      <c r="L2091" s="21" t="str">
        <f>B2091</f>
        <v/>
      </c>
      <c r="M2091" s="23" t="e">
        <f>INDEX('Data Transformation'!$O$4:$O$424,MATCH($B2091,'Data Transformation'!$M$4:$M$424,0),MATCH($M$2,'Data Transformation'!$O$3,0))</f>
        <v>#N/A</v>
      </c>
      <c r="N2091" s="27" t="e">
        <f>IF('Input and Summary Results'!$J$16="minimum",'Bin Analysis'!X2092/(M2091-1),'Bin Analysis'!Y2091/('Bin Analysis'!M2091-1))</f>
        <v>#N/A</v>
      </c>
      <c r="O2091" s="27" t="e">
        <f>IF(M2091=FALSE,NA(),(VLOOKUP(1,C2094:K2113,4,FALSE))/(M2091-1))</f>
        <v>#N/A</v>
      </c>
      <c r="P2091" s="27" t="e">
        <f>IF(M2091=FALSE,NA(),SUM(J2094:J2113)/Weighting!$S$5)</f>
        <v>#N/A</v>
      </c>
      <c r="Q2091" s="27" t="e">
        <f>IF(M2091=FALSE,NA(),SUM(K2094:K2113)/Weighting!$S$6)</f>
        <v>#N/A</v>
      </c>
      <c r="R2091" s="27" t="e">
        <f>IF(M2091=FALSE,NA(),(VLOOKUP(1,G2094:K2113,3,FALSE))/(M2091-1))</f>
        <v>#N/A</v>
      </c>
      <c r="S2091" s="22" t="e">
        <f>IF(M2091=FALSE,NA(),IF(SUM(J2094:J2113)=2,"yes","no"))</f>
        <v>#N/A</v>
      </c>
      <c r="X2091" s="2" cm="2">
        <f t="array" ref="X2091:X2092">FREQUENCY(IF('Data Transformation'!$B$425:$B$6424='Bin Analysis'!L2091,'Data Transformation'!$G$425:$G$6424),'Data Transformation'!$U$11)</f>
        <v>0</v>
      </c>
      <c r="Y2091" s="2" cm="2">
        <f t="array" ref="Y2091:Y2092">FREQUENCY(IF('Data Transformation'!$B$425:$B$6424='Bin Analysis'!L2091,'Data Transformation'!$G$425:$G$6424),'Data Transformation'!$U$12)</f>
        <v>0</v>
      </c>
    </row>
    <row r="2092" spans="1:25" x14ac:dyDescent="0.55000000000000004">
      <c r="A2092" s="14" t="s">
        <v>67</v>
      </c>
      <c r="B2092" t="s">
        <v>47</v>
      </c>
      <c r="C2092" t="s">
        <v>5</v>
      </c>
      <c r="D2092" t="s">
        <v>100</v>
      </c>
      <c r="E2092" t="s">
        <v>101</v>
      </c>
      <c r="F2092" t="s">
        <v>102</v>
      </c>
      <c r="G2092" t="s">
        <v>70</v>
      </c>
      <c r="H2092" t="s">
        <v>31</v>
      </c>
      <c r="I2092" t="s">
        <v>32</v>
      </c>
      <c r="J2092" t="s">
        <v>46</v>
      </c>
      <c r="K2092" s="14" t="s">
        <v>45</v>
      </c>
      <c r="M2092" s="14"/>
      <c r="X2092" s="2">
        <v>0</v>
      </c>
      <c r="Y2092" s="2">
        <v>0</v>
      </c>
    </row>
    <row r="2093" spans="1:25" x14ac:dyDescent="0.55000000000000004">
      <c r="A2093" s="32"/>
      <c r="D2093" t="e">
        <f>IF(C2093=1,'Data Transformation'!$G$3+0.5*'Data Transformation'!$W$25,IF(C2094=1,D2094-'Data Transformation'!$W$25,FALSE))</f>
        <v>#NUM!</v>
      </c>
      <c r="E2093">
        <f t="array" ref="E2093">IF(ISLOGICAL(D2093),"",FREQUENCY(IF('Data Transformation'!$B$425:$B$8425='Bin Analysis'!$B2091,'Data Transformation'!$G$425:$G$8425),D2093))</f>
        <v>2001</v>
      </c>
      <c r="F2093" t="e">
        <f>IF(ISLOGICAL(D2093),"",E2093-E2092)</f>
        <v>#VALUE!</v>
      </c>
      <c r="M2093" s="14"/>
    </row>
    <row r="2094" spans="1:25" x14ac:dyDescent="0.55000000000000004">
      <c r="A2094" s="32" t="e">
        <f>IF(Weighting!$P$6&gt;0,B2094,"")</f>
        <v>#NUM!</v>
      </c>
      <c r="B2094" t="e">
        <f>Weighting!$C$6</f>
        <v>#DIV/0!</v>
      </c>
      <c r="C2094" t="e">
        <f>Weighting!$F$6</f>
        <v>#NUM!</v>
      </c>
      <c r="D2094" t="e">
        <f>IF(C2094=1,'Data Transformation'!$G$3+0.5*'Data Transformation'!$W$25,IF(C2095=1,D2095-'Data Transformation'!$W$25,FALSE))</f>
        <v>#NUM!</v>
      </c>
      <c r="E2094">
        <f t="array" ref="E2094">IF(ISLOGICAL(D2094),"",FREQUENCY(IF('Data Transformation'!$B$425:$B$8425='Bin Analysis'!$B2091,'Data Transformation'!$G$425:$G$8425),D2094))</f>
        <v>2001</v>
      </c>
      <c r="F2094">
        <f>IF(ISLOGICAL(D2094),"",E2094-E2093)</f>
        <v>0</v>
      </c>
      <c r="G2094">
        <f>Weighting!$H$6</f>
        <v>1</v>
      </c>
      <c r="H2094">
        <f t="array" ref="H2094">FREQUENCY(IF('Data Transformation'!$B$4:$B$8425=B2091,'Data Transformation'!$G$4:$G$8425),'Bin Analysis'!$B2094)</f>
        <v>2073</v>
      </c>
      <c r="I2094">
        <f>H2094-H2093</f>
        <v>2073</v>
      </c>
      <c r="J2094">
        <f>IF(I2094=0,0,1)</f>
        <v>1</v>
      </c>
      <c r="K2094" t="e">
        <f>J2094*Weighting!$W$6</f>
        <v>#NUM!</v>
      </c>
      <c r="M2094" s="14"/>
    </row>
    <row r="2095" spans="1:25" x14ac:dyDescent="0.55000000000000004">
      <c r="A2095" s="32" t="str">
        <f>IF(Weighting!$P$7&gt;0,B2095,"")</f>
        <v/>
      </c>
      <c r="B2095" t="e">
        <f>Weighting!$C$7</f>
        <v>#DIV/0!</v>
      </c>
      <c r="C2095" t="e">
        <f>Weighting!$F$7</f>
        <v>#NUM!</v>
      </c>
      <c r="D2095" t="e">
        <f>IF(C2095=1,'Data Transformation'!$G$3+0.5*'Data Transformation'!$W$25,IF(C2096=1,D2096-'Data Transformation'!$W$25,FALSE))</f>
        <v>#NUM!</v>
      </c>
      <c r="E2095">
        <f t="array" ref="E2095">IF(ISLOGICAL(D2095),"",FREQUENCY(IF('Data Transformation'!$B$425:$B$8425='Bin Analysis'!$B2091,'Data Transformation'!$G$425:$G$8425),D2095))</f>
        <v>2001</v>
      </c>
      <c r="F2095">
        <f t="shared" ref="F2095:F2113" si="261">IF(ISLOGICAL(D2095),"",E2095-E2094)</f>
        <v>0</v>
      </c>
      <c r="G2095">
        <f>Weighting!$H$7</f>
        <v>0</v>
      </c>
      <c r="H2095">
        <f t="array" ref="H2095">FREQUENCY(IF('Data Transformation'!$B$4:$B$8425=B2091,'Data Transformation'!$G$4:$G$8425),'Bin Analysis'!$B2095)</f>
        <v>2073</v>
      </c>
      <c r="I2095">
        <f t="shared" ref="I2095:I2113" si="262">H2095-H2094</f>
        <v>0</v>
      </c>
      <c r="J2095">
        <f>IF(I2095=0,0,1)</f>
        <v>0</v>
      </c>
      <c r="K2095">
        <f>J2095*Weighting!$W$7</f>
        <v>0</v>
      </c>
      <c r="M2095" s="14"/>
    </row>
    <row r="2096" spans="1:25" x14ac:dyDescent="0.55000000000000004">
      <c r="A2096" s="32" t="str">
        <f>IF(Weighting!$P$8&gt;0,B2096,"")</f>
        <v/>
      </c>
      <c r="B2096" t="e">
        <f>Weighting!$C$8</f>
        <v>#DIV/0!</v>
      </c>
      <c r="C2096" t="e">
        <f>Weighting!$F$8</f>
        <v>#NUM!</v>
      </c>
      <c r="D2096" t="e">
        <f>IF(C2096=1,'Data Transformation'!$G$3+0.5*'Data Transformation'!$W$25,IF(C2097=1,D2097-'Data Transformation'!$W$25,FALSE))</f>
        <v>#NUM!</v>
      </c>
      <c r="E2096">
        <f t="array" ref="E2096">IF(ISLOGICAL(D2096),"",FREQUENCY(IF('Data Transformation'!$B$425:$B$8425='Bin Analysis'!$B2091,'Data Transformation'!$G$425:$G$8425),D2096))</f>
        <v>2001</v>
      </c>
      <c r="F2096">
        <f t="shared" si="261"/>
        <v>0</v>
      </c>
      <c r="G2096">
        <f>Weighting!$H$8</f>
        <v>0</v>
      </c>
      <c r="H2096">
        <f t="array" ref="H2096">FREQUENCY(IF('Data Transformation'!$B$4:$B$8425=B2091,'Data Transformation'!$G$4:$G$8425),'Bin Analysis'!$B2096)</f>
        <v>2073</v>
      </c>
      <c r="I2096">
        <f t="shared" si="262"/>
        <v>0</v>
      </c>
      <c r="J2096">
        <f t="shared" ref="J2096:J2113" si="263">IF(I2096=0,0,1)</f>
        <v>0</v>
      </c>
      <c r="K2096">
        <f>J2096*Weighting!$W$8</f>
        <v>0</v>
      </c>
      <c r="M2096" s="14"/>
    </row>
    <row r="2097" spans="1:13" x14ac:dyDescent="0.55000000000000004">
      <c r="A2097" s="32" t="str">
        <f>IF(Weighting!$P$9&gt;0,B2097,"")</f>
        <v/>
      </c>
      <c r="B2097" s="50" t="e">
        <f>Weighting!$C$9</f>
        <v>#DIV/0!</v>
      </c>
      <c r="C2097" t="e">
        <f>Weighting!$F$9</f>
        <v>#NUM!</v>
      </c>
      <c r="D2097" t="e">
        <f>IF(C2097=1,'Data Transformation'!$G$3+0.5*'Data Transformation'!$W$25,IF(C2098=1,D2098-'Data Transformation'!$W$25,FALSE))</f>
        <v>#NUM!</v>
      </c>
      <c r="E2097">
        <f t="array" ref="E2097">IF(ISLOGICAL(D2097),"",FREQUENCY(IF('Data Transformation'!$B$425:$B$8425='Bin Analysis'!$B2091,'Data Transformation'!$G$425:$G$8425),D2097))</f>
        <v>2001</v>
      </c>
      <c r="F2097">
        <f t="shared" si="261"/>
        <v>0</v>
      </c>
      <c r="G2097">
        <f>Weighting!$H$9</f>
        <v>0</v>
      </c>
      <c r="H2097">
        <f t="array" ref="H2097">FREQUENCY(IF('Data Transformation'!$B$4:$B$8425=B2091,'Data Transformation'!$G$4:$G$8425),'Bin Analysis'!$B2097)</f>
        <v>2073</v>
      </c>
      <c r="I2097">
        <f t="shared" si="262"/>
        <v>0</v>
      </c>
      <c r="J2097">
        <f t="shared" si="263"/>
        <v>0</v>
      </c>
      <c r="K2097">
        <f>J2097*Weighting!$W$9</f>
        <v>0</v>
      </c>
      <c r="M2097" s="14"/>
    </row>
    <row r="2098" spans="1:13" x14ac:dyDescent="0.55000000000000004">
      <c r="A2098" s="32" t="str">
        <f>IF(Weighting!$P$10&gt;0,B2098,"")</f>
        <v/>
      </c>
      <c r="B2098" t="e">
        <f>Weighting!$C$10</f>
        <v>#DIV/0!</v>
      </c>
      <c r="C2098" t="e">
        <f>Weighting!$F$10</f>
        <v>#NUM!</v>
      </c>
      <c r="D2098" t="e">
        <f>IF(C2098=1,'Data Transformation'!$G$3+0.5*'Data Transformation'!$W$25,IF(C2099=1,D2099-'Data Transformation'!$W$25,FALSE))</f>
        <v>#NUM!</v>
      </c>
      <c r="E2098">
        <f t="array" ref="E2098">IF(ISLOGICAL(D2098),"",FREQUENCY(IF('Data Transformation'!$B$425:$B$8425='Bin Analysis'!$B2091,'Data Transformation'!$G$425:$G$8425),D2098))</f>
        <v>2001</v>
      </c>
      <c r="F2098">
        <f t="shared" si="261"/>
        <v>0</v>
      </c>
      <c r="G2098">
        <f>Weighting!$H$10</f>
        <v>0</v>
      </c>
      <c r="H2098">
        <f t="array" ref="H2098">FREQUENCY(IF('Data Transformation'!$B$4:$B$8425=B2091,'Data Transformation'!$G$4:$G$8425),'Bin Analysis'!$B2098)</f>
        <v>2073</v>
      </c>
      <c r="I2098">
        <f t="shared" si="262"/>
        <v>0</v>
      </c>
      <c r="J2098">
        <f t="shared" si="263"/>
        <v>0</v>
      </c>
      <c r="K2098">
        <f>J2098*Weighting!$W$10</f>
        <v>0</v>
      </c>
      <c r="M2098" s="14"/>
    </row>
    <row r="2099" spans="1:13" x14ac:dyDescent="0.55000000000000004">
      <c r="A2099" s="32" t="str">
        <f>IF(Weighting!$P$11&gt;0,B2099,"")</f>
        <v/>
      </c>
      <c r="B2099" t="e">
        <f>Weighting!$C$11</f>
        <v>#DIV/0!</v>
      </c>
      <c r="C2099" t="e">
        <f>Weighting!$F$11</f>
        <v>#NUM!</v>
      </c>
      <c r="D2099" t="e">
        <f>IF(C2099=1,'Data Transformation'!$G$3+0.5*'Data Transformation'!$W$25,IF(C2100=1,D2100-'Data Transformation'!$W$25,FALSE))</f>
        <v>#NUM!</v>
      </c>
      <c r="E2099">
        <f t="array" ref="E2099">IF(ISLOGICAL(D2099),"",FREQUENCY(IF('Data Transformation'!$B$425:$B$8425='Bin Analysis'!$B2091,'Data Transformation'!$G$425:$G$8425),D2099))</f>
        <v>2001</v>
      </c>
      <c r="F2099">
        <f t="shared" si="261"/>
        <v>0</v>
      </c>
      <c r="G2099">
        <f>Weighting!$H$11</f>
        <v>0</v>
      </c>
      <c r="H2099">
        <f t="array" ref="H2099">FREQUENCY(IF('Data Transformation'!$B$4:$B$8425=B2091,'Data Transformation'!$G$4:$G$8425),'Bin Analysis'!$B2099)</f>
        <v>2073</v>
      </c>
      <c r="I2099">
        <f t="shared" si="262"/>
        <v>0</v>
      </c>
      <c r="J2099">
        <f t="shared" si="263"/>
        <v>0</v>
      </c>
      <c r="K2099">
        <f>J2099*Weighting!$W$11</f>
        <v>0</v>
      </c>
      <c r="M2099" s="14"/>
    </row>
    <row r="2100" spans="1:13" x14ac:dyDescent="0.55000000000000004">
      <c r="A2100" s="32" t="str">
        <f>IF(Weighting!$P$12&gt;0,B2100,"")</f>
        <v/>
      </c>
      <c r="B2100" t="e">
        <f>Weighting!$C$12</f>
        <v>#DIV/0!</v>
      </c>
      <c r="C2100" t="e">
        <f>Weighting!$F$12</f>
        <v>#NUM!</v>
      </c>
      <c r="D2100" t="e">
        <f>IF(C2100=1,'Data Transformation'!$G$3+0.5*'Data Transformation'!$W$25,IF(C2101=1,D2101-'Data Transformation'!$W$25,FALSE))</f>
        <v>#NUM!</v>
      </c>
      <c r="E2100">
        <f t="array" ref="E2100">IF(ISLOGICAL(D2100),"",FREQUENCY(IF('Data Transformation'!$B$425:$B$8425='Bin Analysis'!$B2091,'Data Transformation'!$G$425:$G$8425),D2100))</f>
        <v>2001</v>
      </c>
      <c r="F2100">
        <f t="shared" si="261"/>
        <v>0</v>
      </c>
      <c r="G2100">
        <f>Weighting!$H$12</f>
        <v>0</v>
      </c>
      <c r="H2100">
        <f t="array" ref="H2100">FREQUENCY(IF('Data Transformation'!$B$4:$B$8425=B2091,'Data Transformation'!$G$4:$G$8425),'Bin Analysis'!$B2100)</f>
        <v>2073</v>
      </c>
      <c r="I2100">
        <f t="shared" si="262"/>
        <v>0</v>
      </c>
      <c r="J2100">
        <f t="shared" si="263"/>
        <v>0</v>
      </c>
      <c r="K2100">
        <f>J2100*Weighting!$W$12</f>
        <v>0</v>
      </c>
      <c r="M2100" s="14"/>
    </row>
    <row r="2101" spans="1:13" x14ac:dyDescent="0.55000000000000004">
      <c r="A2101" s="32" t="str">
        <f>IF(Weighting!$P$13&gt;0,B2101,"")</f>
        <v/>
      </c>
      <c r="B2101" t="e">
        <f>Weighting!$C$13</f>
        <v>#DIV/0!</v>
      </c>
      <c r="C2101" t="e">
        <f>Weighting!$F$13</f>
        <v>#NUM!</v>
      </c>
      <c r="D2101" t="e">
        <f>IF(C2101=1,'Data Transformation'!$G$3+0.5*'Data Transformation'!$W$25,IF(C2102=1,D2102-'Data Transformation'!$W$25,FALSE))</f>
        <v>#NUM!</v>
      </c>
      <c r="E2101">
        <f t="array" ref="E2101">IF(ISLOGICAL(D2101),"",FREQUENCY(IF('Data Transformation'!$B$425:$B$8425='Bin Analysis'!$B2091,'Data Transformation'!$G$425:$G$8425),D2101))</f>
        <v>2001</v>
      </c>
      <c r="F2101">
        <f t="shared" si="261"/>
        <v>0</v>
      </c>
      <c r="G2101">
        <f>Weighting!$H$13</f>
        <v>0</v>
      </c>
      <c r="H2101">
        <f t="array" ref="H2101">FREQUENCY(IF('Data Transformation'!$B$4:$B$8425=B2091,'Data Transformation'!$G$4:$G$8425),'Bin Analysis'!$B2101)</f>
        <v>2073</v>
      </c>
      <c r="I2101">
        <f t="shared" si="262"/>
        <v>0</v>
      </c>
      <c r="J2101">
        <f t="shared" si="263"/>
        <v>0</v>
      </c>
      <c r="K2101">
        <f>J2101*Weighting!$W$13</f>
        <v>0</v>
      </c>
      <c r="M2101" s="14"/>
    </row>
    <row r="2102" spans="1:13" x14ac:dyDescent="0.55000000000000004">
      <c r="A2102" s="32" t="str">
        <f>IF(Weighting!$P$14&gt;0,B2102,"")</f>
        <v/>
      </c>
      <c r="B2102" t="e">
        <f>Weighting!$C$14</f>
        <v>#DIV/0!</v>
      </c>
      <c r="C2102" t="e">
        <f>Weighting!$F$14</f>
        <v>#NUM!</v>
      </c>
      <c r="D2102" t="e">
        <f>IF(C2102=1,'Data Transformation'!$G$3+0.5*'Data Transformation'!$W$25,IF(C2103=1,D2103-'Data Transformation'!$W$25,FALSE))</f>
        <v>#NUM!</v>
      </c>
      <c r="E2102">
        <f t="array" ref="E2102">IF(ISLOGICAL(D2102),"",FREQUENCY(IF('Data Transformation'!$B$425:$B$8425='Bin Analysis'!$B2091,'Data Transformation'!$G$425:$G$8425),D2102))</f>
        <v>2001</v>
      </c>
      <c r="F2102">
        <f t="shared" si="261"/>
        <v>0</v>
      </c>
      <c r="G2102">
        <f>Weighting!$H$14</f>
        <v>0</v>
      </c>
      <c r="H2102">
        <f t="array" ref="H2102">FREQUENCY(IF('Data Transformation'!$B$4:$B$8425=B2091,'Data Transformation'!$G$4:$G$8425),'Bin Analysis'!$B2102)</f>
        <v>2073</v>
      </c>
      <c r="I2102">
        <f t="shared" si="262"/>
        <v>0</v>
      </c>
      <c r="J2102">
        <f t="shared" si="263"/>
        <v>0</v>
      </c>
      <c r="K2102">
        <f>J2102*Weighting!$W$14</f>
        <v>0</v>
      </c>
      <c r="M2102" s="14"/>
    </row>
    <row r="2103" spans="1:13" x14ac:dyDescent="0.55000000000000004">
      <c r="A2103" s="32" t="str">
        <f>IF(Weighting!$P$15&gt;0,B2103,"")</f>
        <v/>
      </c>
      <c r="B2103" t="e">
        <f>Weighting!$C$15</f>
        <v>#DIV/0!</v>
      </c>
      <c r="C2103" t="e">
        <f>Weighting!$F$15</f>
        <v>#NUM!</v>
      </c>
      <c r="D2103" t="e">
        <f>IF(C2103=1,'Data Transformation'!$G$3+0.5*'Data Transformation'!$W$25,IF(C2104=1,D2104-'Data Transformation'!$W$25,FALSE))</f>
        <v>#NUM!</v>
      </c>
      <c r="E2103">
        <f t="array" ref="E2103">IF(ISLOGICAL(D2103),"",FREQUENCY(IF('Data Transformation'!$B$425:$B$8425='Bin Analysis'!$B2091,'Data Transformation'!$G$425:$G$8425),D2103))</f>
        <v>2001</v>
      </c>
      <c r="F2103">
        <f t="shared" si="261"/>
        <v>0</v>
      </c>
      <c r="G2103">
        <f>Weighting!$H$15</f>
        <v>0</v>
      </c>
      <c r="H2103">
        <f t="array" ref="H2103">FREQUENCY(IF('Data Transformation'!$B$4:$B$8425=B2091,'Data Transformation'!$G$4:$G$8425),'Bin Analysis'!$B2103)</f>
        <v>2073</v>
      </c>
      <c r="I2103">
        <f t="shared" si="262"/>
        <v>0</v>
      </c>
      <c r="J2103">
        <f t="shared" si="263"/>
        <v>0</v>
      </c>
      <c r="K2103">
        <f>J2103*Weighting!$W$15</f>
        <v>0</v>
      </c>
      <c r="M2103" s="14"/>
    </row>
    <row r="2104" spans="1:13" x14ac:dyDescent="0.55000000000000004">
      <c r="A2104" s="32" t="str">
        <f>IF(Weighting!$P$16&gt;0,B2104,"")</f>
        <v/>
      </c>
      <c r="B2104" t="e">
        <f>Weighting!$C$16</f>
        <v>#DIV/0!</v>
      </c>
      <c r="C2104" t="e">
        <f>Weighting!$F$16</f>
        <v>#NUM!</v>
      </c>
      <c r="D2104" t="e">
        <f>IF(C2104=1,'Data Transformation'!$G$3+0.5*'Data Transformation'!$W$25,IF(C2105=1,D2105-'Data Transformation'!$W$25,FALSE))</f>
        <v>#NUM!</v>
      </c>
      <c r="E2104">
        <f t="array" ref="E2104">IF(ISLOGICAL(D2104),"",FREQUENCY(IF('Data Transformation'!$B$425:$B$8425='Bin Analysis'!$B2091,'Data Transformation'!$G$425:$G$8425),D2104))</f>
        <v>2001</v>
      </c>
      <c r="F2104">
        <f t="shared" si="261"/>
        <v>0</v>
      </c>
      <c r="G2104">
        <f>Weighting!$H$16</f>
        <v>0</v>
      </c>
      <c r="H2104">
        <f t="array" ref="H2104">FREQUENCY(IF('Data Transformation'!$B$4:$B$8425=B2091,'Data Transformation'!$G$4:$G$8425),'Bin Analysis'!$B2104)</f>
        <v>2073</v>
      </c>
      <c r="I2104">
        <f t="shared" si="262"/>
        <v>0</v>
      </c>
      <c r="J2104">
        <f t="shared" si="263"/>
        <v>0</v>
      </c>
      <c r="K2104">
        <f>J2104*Weighting!$W$16</f>
        <v>0</v>
      </c>
      <c r="M2104" s="14"/>
    </row>
    <row r="2105" spans="1:13" x14ac:dyDescent="0.55000000000000004">
      <c r="A2105" s="32" t="str">
        <f>IF(Weighting!$P$17&gt;0,B2105,"")</f>
        <v/>
      </c>
      <c r="B2105" t="e">
        <f>Weighting!$C$17</f>
        <v>#DIV/0!</v>
      </c>
      <c r="C2105" t="e">
        <f>Weighting!$F$17</f>
        <v>#NUM!</v>
      </c>
      <c r="D2105" t="e">
        <f>IF(C2105=1,'Data Transformation'!$G$3+0.5*'Data Transformation'!$W$25,IF(C2106=1,D2106-'Data Transformation'!$W$25,FALSE))</f>
        <v>#NUM!</v>
      </c>
      <c r="E2105">
        <f t="array" ref="E2105">IF(ISLOGICAL(D2105),"",FREQUENCY(IF('Data Transformation'!$B$425:$B$8425='Bin Analysis'!$B2091,'Data Transformation'!$G$425:$G$8425),D2105))</f>
        <v>2001</v>
      </c>
      <c r="F2105">
        <f t="shared" si="261"/>
        <v>0</v>
      </c>
      <c r="G2105">
        <f>Weighting!$H$17</f>
        <v>0</v>
      </c>
      <c r="H2105">
        <f t="array" ref="H2105">FREQUENCY(IF('Data Transformation'!$B$4:$B$8425=B2091,'Data Transformation'!$G$4:$G$8425),'Bin Analysis'!$B2105)</f>
        <v>2073</v>
      </c>
      <c r="I2105">
        <f t="shared" si="262"/>
        <v>0</v>
      </c>
      <c r="J2105">
        <f t="shared" si="263"/>
        <v>0</v>
      </c>
      <c r="K2105">
        <f>J2105*Weighting!$W$17</f>
        <v>0</v>
      </c>
      <c r="M2105" s="14"/>
    </row>
    <row r="2106" spans="1:13" x14ac:dyDescent="0.55000000000000004">
      <c r="A2106" s="32" t="str">
        <f>IF(Weighting!$P$18&gt;0,B2106,"")</f>
        <v/>
      </c>
      <c r="B2106" t="e">
        <f>Weighting!$C$18</f>
        <v>#DIV/0!</v>
      </c>
      <c r="C2106" t="e">
        <f>Weighting!$F$18</f>
        <v>#NUM!</v>
      </c>
      <c r="D2106" t="e">
        <f>IF(C2106=1,'Data Transformation'!$G$3+0.5*'Data Transformation'!$W$25,IF(C2107=1,D2107-'Data Transformation'!$W$25,FALSE))</f>
        <v>#NUM!</v>
      </c>
      <c r="E2106">
        <f t="array" ref="E2106">IF(ISLOGICAL(D2106),"",FREQUENCY(IF('Data Transformation'!$B$425:$B$8425='Bin Analysis'!$B2091,'Data Transformation'!$G$425:$G$8425),D2106))</f>
        <v>2001</v>
      </c>
      <c r="F2106">
        <f t="shared" si="261"/>
        <v>0</v>
      </c>
      <c r="G2106">
        <f>Weighting!$H$18</f>
        <v>0</v>
      </c>
      <c r="H2106">
        <f t="array" ref="H2106">FREQUENCY(IF('Data Transformation'!$B$4:$B$8425=B2091,'Data Transformation'!$G$4:$G$8425),'Bin Analysis'!$B2106)</f>
        <v>2073</v>
      </c>
      <c r="I2106">
        <f t="shared" si="262"/>
        <v>0</v>
      </c>
      <c r="J2106">
        <f t="shared" si="263"/>
        <v>0</v>
      </c>
      <c r="K2106">
        <f>J2106*Weighting!$W$18</f>
        <v>0</v>
      </c>
      <c r="M2106" s="14"/>
    </row>
    <row r="2107" spans="1:13" x14ac:dyDescent="0.55000000000000004">
      <c r="A2107" s="32" t="str">
        <f>IF(Weighting!$P$19&gt;0,B2107,"")</f>
        <v/>
      </c>
      <c r="B2107" t="e">
        <f>Weighting!$C$19</f>
        <v>#DIV/0!</v>
      </c>
      <c r="C2107" t="e">
        <f>Weighting!$F$19</f>
        <v>#NUM!</v>
      </c>
      <c r="D2107" t="e">
        <f>IF(C2107=1,'Data Transformation'!$G$3+0.5*'Data Transformation'!$W$25,IF(C2108=1,D2108-'Data Transformation'!$W$25,FALSE))</f>
        <v>#NUM!</v>
      </c>
      <c r="E2107">
        <f t="array" ref="E2107">IF(ISLOGICAL(D2107),"",FREQUENCY(IF('Data Transformation'!$B$425:$B$8425='Bin Analysis'!$B2091,'Data Transformation'!$G$425:$G$8425),D2107))</f>
        <v>2001</v>
      </c>
      <c r="F2107">
        <f t="shared" si="261"/>
        <v>0</v>
      </c>
      <c r="G2107">
        <f>Weighting!$H$19</f>
        <v>0</v>
      </c>
      <c r="H2107">
        <f t="array" ref="H2107">FREQUENCY(IF('Data Transformation'!$B$4:$B$8425=B2091,'Data Transformation'!$G$4:$G$8425),'Bin Analysis'!$B2107)</f>
        <v>2073</v>
      </c>
      <c r="I2107">
        <f t="shared" si="262"/>
        <v>0</v>
      </c>
      <c r="J2107">
        <f t="shared" si="263"/>
        <v>0</v>
      </c>
      <c r="K2107">
        <f>J2107*Weighting!$W$19</f>
        <v>0</v>
      </c>
      <c r="M2107" s="14"/>
    </row>
    <row r="2108" spans="1:13" x14ac:dyDescent="0.55000000000000004">
      <c r="A2108" s="32" t="str">
        <f>IF(Weighting!$P$20&gt;0,B2108,"")</f>
        <v/>
      </c>
      <c r="B2108" t="e">
        <f>Weighting!$C$20</f>
        <v>#DIV/0!</v>
      </c>
      <c r="C2108" t="e">
        <f>Weighting!$F$20</f>
        <v>#NUM!</v>
      </c>
      <c r="D2108" t="e">
        <f>IF(C2108=1,'Data Transformation'!$G$3+0.5*'Data Transformation'!$W$25,IF(C2109=1,D2109-'Data Transformation'!$W$25,FALSE))</f>
        <v>#NUM!</v>
      </c>
      <c r="E2108">
        <f t="array" ref="E2108">IF(ISLOGICAL(D2108),"",FREQUENCY(IF('Data Transformation'!$B$425:$B$8425='Bin Analysis'!$B2091,'Data Transformation'!$G$425:$G$8425),D2108))</f>
        <v>2001</v>
      </c>
      <c r="F2108">
        <f t="shared" si="261"/>
        <v>0</v>
      </c>
      <c r="G2108">
        <f>Weighting!$H$20</f>
        <v>0</v>
      </c>
      <c r="H2108">
        <f t="array" ref="H2108">FREQUENCY(IF('Data Transformation'!$B$4:$B$8425=B2091,'Data Transformation'!$G$4:$G$8425),'Bin Analysis'!$B2108)</f>
        <v>2073</v>
      </c>
      <c r="I2108">
        <f t="shared" si="262"/>
        <v>0</v>
      </c>
      <c r="J2108">
        <f t="shared" si="263"/>
        <v>0</v>
      </c>
      <c r="K2108">
        <f>J2108*Weighting!$W$20</f>
        <v>0</v>
      </c>
      <c r="M2108" s="14"/>
    </row>
    <row r="2109" spans="1:13" x14ac:dyDescent="0.55000000000000004">
      <c r="A2109" s="32" t="str">
        <f>IF(Weighting!$P$21&gt;0,B2109,"")</f>
        <v/>
      </c>
      <c r="B2109" t="e">
        <f>Weighting!$C$21</f>
        <v>#DIV/0!</v>
      </c>
      <c r="C2109" t="e">
        <f>Weighting!$F$21</f>
        <v>#NUM!</v>
      </c>
      <c r="D2109" t="e">
        <f>IF(C2109=1,'Data Transformation'!$G$3+0.5*'Data Transformation'!$W$25,IF(C2110=1,D2110-'Data Transformation'!$W$25,FALSE))</f>
        <v>#NUM!</v>
      </c>
      <c r="E2109">
        <f t="array" ref="E2109">IF(ISLOGICAL(D2109),"",FREQUENCY(IF('Data Transformation'!$B$425:$B$8425='Bin Analysis'!$B2091,'Data Transformation'!$G$425:$G$8425),D2109))</f>
        <v>2001</v>
      </c>
      <c r="F2109">
        <f t="shared" si="261"/>
        <v>0</v>
      </c>
      <c r="G2109">
        <f>Weighting!$H$21</f>
        <v>0</v>
      </c>
      <c r="H2109">
        <f t="array" ref="H2109">FREQUENCY(IF('Data Transformation'!$B$4:$B$8425=B2091,'Data Transformation'!$G$4:$G$8425),'Bin Analysis'!$B2109)</f>
        <v>2073</v>
      </c>
      <c r="I2109">
        <f t="shared" si="262"/>
        <v>0</v>
      </c>
      <c r="J2109">
        <f t="shared" si="263"/>
        <v>0</v>
      </c>
      <c r="K2109">
        <f>J2109*Weighting!$W$21</f>
        <v>0</v>
      </c>
      <c r="M2109" s="14"/>
    </row>
    <row r="2110" spans="1:13" x14ac:dyDescent="0.55000000000000004">
      <c r="A2110" s="32" t="str">
        <f>IF(Weighting!$P$22&gt;0,B2110,"")</f>
        <v/>
      </c>
      <c r="B2110" t="e">
        <f>Weighting!$C$22</f>
        <v>#DIV/0!</v>
      </c>
      <c r="C2110" t="e">
        <f>Weighting!$F$22</f>
        <v>#NUM!</v>
      </c>
      <c r="D2110" t="e">
        <f>IF(C2110=1,'Data Transformation'!$G$3+0.5*'Data Transformation'!$W$25,IF(C2111=1,D2111-'Data Transformation'!$W$25,FALSE))</f>
        <v>#NUM!</v>
      </c>
      <c r="E2110">
        <f t="array" ref="E2110">IF(ISLOGICAL(D2110),"",FREQUENCY(IF('Data Transformation'!$B$425:$B$8425='Bin Analysis'!$B2091,'Data Transformation'!$G$425:$G$8425),D2110))</f>
        <v>2001</v>
      </c>
      <c r="F2110">
        <f t="shared" si="261"/>
        <v>0</v>
      </c>
      <c r="G2110">
        <f>Weighting!$H$22</f>
        <v>0</v>
      </c>
      <c r="H2110">
        <f t="array" ref="H2110">FREQUENCY(IF('Data Transformation'!$B$4:$B$8425=B2091,'Data Transformation'!$G$4:$G$8425),'Bin Analysis'!$B2110)</f>
        <v>2073</v>
      </c>
      <c r="I2110">
        <f t="shared" si="262"/>
        <v>0</v>
      </c>
      <c r="J2110">
        <f t="shared" si="263"/>
        <v>0</v>
      </c>
      <c r="K2110">
        <f>J2110*Weighting!$W$22</f>
        <v>0</v>
      </c>
      <c r="M2110" s="14"/>
    </row>
    <row r="2111" spans="1:13" x14ac:dyDescent="0.55000000000000004">
      <c r="A2111" s="32" t="str">
        <f>IF(Weighting!$P$23&gt;0,B2111,"")</f>
        <v/>
      </c>
      <c r="B2111" t="e">
        <f>Weighting!$C$23</f>
        <v>#DIV/0!</v>
      </c>
      <c r="C2111" t="e">
        <f>Weighting!$F$23</f>
        <v>#NUM!</v>
      </c>
      <c r="D2111" t="e">
        <f>IF(C2111=1,'Data Transformation'!$G$3+0.5*'Data Transformation'!$W$25,IF(C2112=1,D2112-'Data Transformation'!$W$25,FALSE))</f>
        <v>#NUM!</v>
      </c>
      <c r="E2111">
        <f t="array" ref="E2111">IF(ISLOGICAL(D2111),"",FREQUENCY(IF('Data Transformation'!$B$425:$B$8425='Bin Analysis'!$B2091,'Data Transformation'!$G$425:$G$8425),D2111))</f>
        <v>2001</v>
      </c>
      <c r="F2111">
        <f t="shared" si="261"/>
        <v>0</v>
      </c>
      <c r="G2111">
        <f>Weighting!$H$23</f>
        <v>0</v>
      </c>
      <c r="H2111">
        <f t="array" ref="H2111">FREQUENCY(IF('Data Transformation'!$B$4:$B$8425=B2091,'Data Transformation'!$G$4:$G$8425),'Bin Analysis'!$B2111)</f>
        <v>2073</v>
      </c>
      <c r="I2111">
        <f t="shared" si="262"/>
        <v>0</v>
      </c>
      <c r="J2111">
        <f t="shared" si="263"/>
        <v>0</v>
      </c>
      <c r="K2111">
        <f>J2111*Weighting!$W$23</f>
        <v>0</v>
      </c>
      <c r="M2111" s="14"/>
    </row>
    <row r="2112" spans="1:13" x14ac:dyDescent="0.55000000000000004">
      <c r="A2112" s="32" t="str">
        <f>IF(Weighting!$P$24&gt;0,B2112,"")</f>
        <v/>
      </c>
      <c r="B2112" t="e">
        <f>Weighting!$C$24</f>
        <v>#DIV/0!</v>
      </c>
      <c r="C2112" t="e">
        <f>Weighting!$F$24</f>
        <v>#NUM!</v>
      </c>
      <c r="D2112" t="e">
        <f>IF(C2112=1,'Data Transformation'!$G$3+0.5*'Data Transformation'!$W$25,IF(C2113=1,D2113-'Data Transformation'!$W$25,FALSE))</f>
        <v>#NUM!</v>
      </c>
      <c r="E2112">
        <f t="array" ref="E2112">IF(ISLOGICAL(D2112),"",FREQUENCY(IF('Data Transformation'!$B$425:$B$8425='Bin Analysis'!$B2091,'Data Transformation'!$G$425:$G$8425),D2112))</f>
        <v>2001</v>
      </c>
      <c r="F2112">
        <f t="shared" si="261"/>
        <v>0</v>
      </c>
      <c r="G2112">
        <f>Weighting!$H$24</f>
        <v>0</v>
      </c>
      <c r="H2112">
        <f t="array" ref="H2112">FREQUENCY(IF('Data Transformation'!$B$4:$B$8425=B2091,'Data Transformation'!$G$4:$G$8425),'Bin Analysis'!$B2112)</f>
        <v>2073</v>
      </c>
      <c r="I2112">
        <f t="shared" si="262"/>
        <v>0</v>
      </c>
      <c r="J2112">
        <f t="shared" si="263"/>
        <v>0</v>
      </c>
      <c r="K2112">
        <f>J2112*Weighting!$W$24</f>
        <v>0</v>
      </c>
      <c r="M2112" s="14"/>
    </row>
    <row r="2113" spans="1:25" x14ac:dyDescent="0.55000000000000004">
      <c r="A2113" s="32" t="str">
        <f>IF(Weighting!$P$25&gt;0,B2113,"")</f>
        <v/>
      </c>
      <c r="B2113" t="e">
        <f>Weighting!$C$25</f>
        <v>#DIV/0!</v>
      </c>
      <c r="C2113" t="e">
        <f>Weighting!$F$25</f>
        <v>#NUM!</v>
      </c>
      <c r="D2113" t="e">
        <f>IF(C2113=1,'Data Transformation'!$G$3+0.5*'Data Transformation'!$W$25,IF(C2114=1,D2114-'Data Transformation'!$W$25,FALSE))</f>
        <v>#NUM!</v>
      </c>
      <c r="E2113">
        <f t="array" ref="E2113">IF(ISLOGICAL(D2113),"",FREQUENCY(IF('Data Transformation'!$B$425:$B$8425='Bin Analysis'!$B2091,'Data Transformation'!$G$425:$G$8425),D2113))</f>
        <v>2001</v>
      </c>
      <c r="F2113">
        <f t="shared" si="261"/>
        <v>0</v>
      </c>
      <c r="G2113">
        <f>Weighting!$H$25</f>
        <v>0</v>
      </c>
      <c r="H2113">
        <f t="array" ref="H2113">FREQUENCY(IF('Data Transformation'!$B$4:$B$8425=B2091,'Data Transformation'!$G$4:$G$8425),'Bin Analysis'!$B2113)</f>
        <v>2073</v>
      </c>
      <c r="I2113">
        <f t="shared" si="262"/>
        <v>0</v>
      </c>
      <c r="J2113">
        <f t="shared" si="263"/>
        <v>0</v>
      </c>
      <c r="K2113">
        <f>J2113*Weighting!$W$25</f>
        <v>0</v>
      </c>
      <c r="M2113" s="14"/>
    </row>
    <row r="2114" spans="1:25" x14ac:dyDescent="0.55000000000000004">
      <c r="A2114" s="32"/>
      <c r="M2114" s="14"/>
    </row>
    <row r="2115" spans="1:25" ht="23.35" x14ac:dyDescent="0.8">
      <c r="A2115" s="21" t="s">
        <v>0</v>
      </c>
      <c r="B2115" s="21" t="str">
        <f>IFERROR(VLOOKUP(C2115,'Data Transformation'!$L$6:$M$426,2,FALSE),"")</f>
        <v/>
      </c>
      <c r="C2115" s="21">
        <f>C2091+1</f>
        <v>88</v>
      </c>
      <c r="D2115" s="21"/>
      <c r="E2115" s="21"/>
      <c r="F2115" s="21"/>
      <c r="G2115" s="21"/>
      <c r="H2115" s="22"/>
      <c r="I2115" s="22"/>
      <c r="J2115" s="22"/>
      <c r="K2115" s="21"/>
      <c r="L2115" s="21" t="str">
        <f>B2115</f>
        <v/>
      </c>
      <c r="M2115" s="23" t="e">
        <f>INDEX('Data Transformation'!$O$4:$O$424,MATCH($B2115,'Data Transformation'!$M$4:$M$424,0),MATCH($M$2,'Data Transformation'!$O$3,0))</f>
        <v>#N/A</v>
      </c>
      <c r="N2115" s="27" t="e">
        <f>IF('Input and Summary Results'!$J$16="minimum",'Bin Analysis'!X2116/(M2115-1),'Bin Analysis'!Y2115/('Bin Analysis'!M2115-1))</f>
        <v>#N/A</v>
      </c>
      <c r="O2115" s="27" t="e">
        <f>IF(M2115=FALSE,NA(),(VLOOKUP(1,C2118:K2137,4,FALSE))/(M2115-1))</f>
        <v>#N/A</v>
      </c>
      <c r="P2115" s="27" t="e">
        <f>IF(M2115=FALSE,NA(),SUM(J2118:J2137)/Weighting!$S$5)</f>
        <v>#N/A</v>
      </c>
      <c r="Q2115" s="27" t="e">
        <f>IF(M2115=FALSE,NA(),SUM(K2118:K2137)/Weighting!$S$6)</f>
        <v>#N/A</v>
      </c>
      <c r="R2115" s="27" t="e">
        <f>IF(M2115=FALSE,NA(),(VLOOKUP(1,G2118:K2137,3,FALSE))/(M2115-1))</f>
        <v>#N/A</v>
      </c>
      <c r="S2115" s="22" t="e">
        <f>IF(M2115=FALSE,NA(),IF(SUM(J2118:J2137)=2,"yes","no"))</f>
        <v>#N/A</v>
      </c>
      <c r="X2115" s="2" cm="2">
        <f t="array" ref="X2115:X2116">FREQUENCY(IF('Data Transformation'!$B$425:$B$6424='Bin Analysis'!L2115,'Data Transformation'!$G$425:$G$6424),'Data Transformation'!$U$11)</f>
        <v>0</v>
      </c>
      <c r="Y2115" s="2" cm="2">
        <f t="array" ref="Y2115:Y2116">FREQUENCY(IF('Data Transformation'!$B$425:$B$6424='Bin Analysis'!L2115,'Data Transformation'!$G$425:$G$6424),'Data Transformation'!$U$12)</f>
        <v>0</v>
      </c>
    </row>
    <row r="2116" spans="1:25" x14ac:dyDescent="0.55000000000000004">
      <c r="A2116" s="14" t="s">
        <v>67</v>
      </c>
      <c r="B2116" t="s">
        <v>47</v>
      </c>
      <c r="C2116" t="s">
        <v>5</v>
      </c>
      <c r="D2116" t="s">
        <v>100</v>
      </c>
      <c r="E2116" t="s">
        <v>101</v>
      </c>
      <c r="F2116" t="s">
        <v>102</v>
      </c>
      <c r="G2116" t="s">
        <v>70</v>
      </c>
      <c r="H2116" t="s">
        <v>31</v>
      </c>
      <c r="I2116" t="s">
        <v>32</v>
      </c>
      <c r="J2116" t="s">
        <v>46</v>
      </c>
      <c r="K2116" s="14" t="s">
        <v>45</v>
      </c>
      <c r="M2116" s="14"/>
      <c r="X2116" s="2">
        <v>0</v>
      </c>
      <c r="Y2116" s="2">
        <v>0</v>
      </c>
    </row>
    <row r="2117" spans="1:25" x14ac:dyDescent="0.55000000000000004">
      <c r="A2117" s="32"/>
      <c r="D2117" t="e">
        <f>IF(C2117=1,'Data Transformation'!$G$3+0.5*'Data Transformation'!$W$25,IF(C2118=1,D2118-'Data Transformation'!$W$25,FALSE))</f>
        <v>#NUM!</v>
      </c>
      <c r="E2117">
        <f t="array" ref="E2117">IF(ISLOGICAL(D2117),"",FREQUENCY(IF('Data Transformation'!$B$425:$B$8425='Bin Analysis'!$B2115,'Data Transformation'!$G$425:$G$8425),D2117))</f>
        <v>2001</v>
      </c>
      <c r="F2117" t="e">
        <f>IF(ISLOGICAL(D2117),"",E2117-E2116)</f>
        <v>#VALUE!</v>
      </c>
      <c r="M2117" s="14"/>
    </row>
    <row r="2118" spans="1:25" x14ac:dyDescent="0.55000000000000004">
      <c r="A2118" s="32" t="e">
        <f>IF(Weighting!$P$6&gt;0,B2118,"")</f>
        <v>#NUM!</v>
      </c>
      <c r="B2118" t="e">
        <f>Weighting!$C$6</f>
        <v>#DIV/0!</v>
      </c>
      <c r="C2118" t="e">
        <f>Weighting!$F$6</f>
        <v>#NUM!</v>
      </c>
      <c r="D2118" t="e">
        <f>IF(C2118=1,'Data Transformation'!$G$3+0.5*'Data Transformation'!$W$25,IF(C2119=1,D2119-'Data Transformation'!$W$25,FALSE))</f>
        <v>#NUM!</v>
      </c>
      <c r="E2118">
        <f t="array" ref="E2118">IF(ISLOGICAL(D2118),"",FREQUENCY(IF('Data Transformation'!$B$425:$B$8425='Bin Analysis'!$B2115,'Data Transformation'!$G$425:$G$8425),D2118))</f>
        <v>2001</v>
      </c>
      <c r="F2118">
        <f>IF(ISLOGICAL(D2118),"",E2118-E2117)</f>
        <v>0</v>
      </c>
      <c r="G2118">
        <f>Weighting!$H$6</f>
        <v>1</v>
      </c>
      <c r="H2118">
        <f t="array" ref="H2118">FREQUENCY(IF('Data Transformation'!$B$4:$B$8425=B2115,'Data Transformation'!$G$4:$G$8425),'Bin Analysis'!$B2118)</f>
        <v>2073</v>
      </c>
      <c r="I2118">
        <f>H2118-H2117</f>
        <v>2073</v>
      </c>
      <c r="J2118">
        <f>IF(I2118=0,0,1)</f>
        <v>1</v>
      </c>
      <c r="K2118" t="e">
        <f>J2118*Weighting!$W$6</f>
        <v>#NUM!</v>
      </c>
      <c r="M2118" s="14"/>
    </row>
    <row r="2119" spans="1:25" x14ac:dyDescent="0.55000000000000004">
      <c r="A2119" s="32" t="str">
        <f>IF(Weighting!$P$7&gt;0,B2119,"")</f>
        <v/>
      </c>
      <c r="B2119" t="e">
        <f>Weighting!$C$7</f>
        <v>#DIV/0!</v>
      </c>
      <c r="C2119" t="e">
        <f>Weighting!$F$7</f>
        <v>#NUM!</v>
      </c>
      <c r="D2119" t="e">
        <f>IF(C2119=1,'Data Transformation'!$G$3+0.5*'Data Transformation'!$W$25,IF(C2120=1,D2120-'Data Transformation'!$W$25,FALSE))</f>
        <v>#NUM!</v>
      </c>
      <c r="E2119">
        <f t="array" ref="E2119">IF(ISLOGICAL(D2119),"",FREQUENCY(IF('Data Transformation'!$B$425:$B$8425='Bin Analysis'!$B2115,'Data Transformation'!$G$425:$G$8425),D2119))</f>
        <v>2001</v>
      </c>
      <c r="F2119">
        <f t="shared" ref="F2119:F2137" si="264">IF(ISLOGICAL(D2119),"",E2119-E2118)</f>
        <v>0</v>
      </c>
      <c r="G2119">
        <f>Weighting!$H$7</f>
        <v>0</v>
      </c>
      <c r="H2119">
        <f t="array" ref="H2119">FREQUENCY(IF('Data Transformation'!$B$4:$B$8425=B2115,'Data Transformation'!$G$4:$G$8425),'Bin Analysis'!$B2119)</f>
        <v>2073</v>
      </c>
      <c r="I2119">
        <f t="shared" ref="I2119:I2137" si="265">H2119-H2118</f>
        <v>0</v>
      </c>
      <c r="J2119">
        <f>IF(I2119=0,0,1)</f>
        <v>0</v>
      </c>
      <c r="K2119">
        <f>J2119*Weighting!$W$7</f>
        <v>0</v>
      </c>
      <c r="M2119" s="14"/>
    </row>
    <row r="2120" spans="1:25" x14ac:dyDescent="0.55000000000000004">
      <c r="A2120" s="32" t="str">
        <f>IF(Weighting!$P$8&gt;0,B2120,"")</f>
        <v/>
      </c>
      <c r="B2120" t="e">
        <f>Weighting!$C$8</f>
        <v>#DIV/0!</v>
      </c>
      <c r="C2120" t="e">
        <f>Weighting!$F$8</f>
        <v>#NUM!</v>
      </c>
      <c r="D2120" t="e">
        <f>IF(C2120=1,'Data Transformation'!$G$3+0.5*'Data Transformation'!$W$25,IF(C2121=1,D2121-'Data Transformation'!$W$25,FALSE))</f>
        <v>#NUM!</v>
      </c>
      <c r="E2120">
        <f t="array" ref="E2120">IF(ISLOGICAL(D2120),"",FREQUENCY(IF('Data Transformation'!$B$425:$B$8425='Bin Analysis'!$B2115,'Data Transformation'!$G$425:$G$8425),D2120))</f>
        <v>2001</v>
      </c>
      <c r="F2120">
        <f t="shared" si="264"/>
        <v>0</v>
      </c>
      <c r="G2120">
        <f>Weighting!$H$8</f>
        <v>0</v>
      </c>
      <c r="H2120">
        <f t="array" ref="H2120">FREQUENCY(IF('Data Transformation'!$B$4:$B$8425=B2115,'Data Transformation'!$G$4:$G$8425),'Bin Analysis'!$B2120)</f>
        <v>2073</v>
      </c>
      <c r="I2120">
        <f t="shared" si="265"/>
        <v>0</v>
      </c>
      <c r="J2120">
        <f t="shared" ref="J2120:J2137" si="266">IF(I2120=0,0,1)</f>
        <v>0</v>
      </c>
      <c r="K2120">
        <f>J2120*Weighting!$W$8</f>
        <v>0</v>
      </c>
      <c r="M2120" s="14"/>
    </row>
    <row r="2121" spans="1:25" x14ac:dyDescent="0.55000000000000004">
      <c r="A2121" s="32" t="str">
        <f>IF(Weighting!$P$9&gt;0,B2121,"")</f>
        <v/>
      </c>
      <c r="B2121" s="50" t="e">
        <f>Weighting!$C$9</f>
        <v>#DIV/0!</v>
      </c>
      <c r="C2121" t="e">
        <f>Weighting!$F$9</f>
        <v>#NUM!</v>
      </c>
      <c r="D2121" t="e">
        <f>IF(C2121=1,'Data Transformation'!$G$3+0.5*'Data Transformation'!$W$25,IF(C2122=1,D2122-'Data Transformation'!$W$25,FALSE))</f>
        <v>#NUM!</v>
      </c>
      <c r="E2121">
        <f t="array" ref="E2121">IF(ISLOGICAL(D2121),"",FREQUENCY(IF('Data Transformation'!$B$425:$B$8425='Bin Analysis'!$B2115,'Data Transformation'!$G$425:$G$8425),D2121))</f>
        <v>2001</v>
      </c>
      <c r="F2121">
        <f t="shared" si="264"/>
        <v>0</v>
      </c>
      <c r="G2121">
        <f>Weighting!$H$9</f>
        <v>0</v>
      </c>
      <c r="H2121">
        <f t="array" ref="H2121">FREQUENCY(IF('Data Transformation'!$B$4:$B$8425=B2115,'Data Transformation'!$G$4:$G$8425),'Bin Analysis'!$B2121)</f>
        <v>2073</v>
      </c>
      <c r="I2121">
        <f t="shared" si="265"/>
        <v>0</v>
      </c>
      <c r="J2121">
        <f t="shared" si="266"/>
        <v>0</v>
      </c>
      <c r="K2121">
        <f>J2121*Weighting!$W$9</f>
        <v>0</v>
      </c>
      <c r="M2121" s="14"/>
    </row>
    <row r="2122" spans="1:25" x14ac:dyDescent="0.55000000000000004">
      <c r="A2122" s="32" t="str">
        <f>IF(Weighting!$P$10&gt;0,B2122,"")</f>
        <v/>
      </c>
      <c r="B2122" t="e">
        <f>Weighting!$C$10</f>
        <v>#DIV/0!</v>
      </c>
      <c r="C2122" t="e">
        <f>Weighting!$F$10</f>
        <v>#NUM!</v>
      </c>
      <c r="D2122" t="e">
        <f>IF(C2122=1,'Data Transformation'!$G$3+0.5*'Data Transformation'!$W$25,IF(C2123=1,D2123-'Data Transformation'!$W$25,FALSE))</f>
        <v>#NUM!</v>
      </c>
      <c r="E2122">
        <f t="array" ref="E2122">IF(ISLOGICAL(D2122),"",FREQUENCY(IF('Data Transformation'!$B$425:$B$8425='Bin Analysis'!$B2115,'Data Transformation'!$G$425:$G$8425),D2122))</f>
        <v>2001</v>
      </c>
      <c r="F2122">
        <f t="shared" si="264"/>
        <v>0</v>
      </c>
      <c r="G2122">
        <f>Weighting!$H$10</f>
        <v>0</v>
      </c>
      <c r="H2122">
        <f t="array" ref="H2122">FREQUENCY(IF('Data Transformation'!$B$4:$B$8425=B2115,'Data Transformation'!$G$4:$G$8425),'Bin Analysis'!$B2122)</f>
        <v>2073</v>
      </c>
      <c r="I2122">
        <f t="shared" si="265"/>
        <v>0</v>
      </c>
      <c r="J2122">
        <f t="shared" si="266"/>
        <v>0</v>
      </c>
      <c r="K2122">
        <f>J2122*Weighting!$W$10</f>
        <v>0</v>
      </c>
      <c r="M2122" s="14"/>
    </row>
    <row r="2123" spans="1:25" x14ac:dyDescent="0.55000000000000004">
      <c r="A2123" s="32" t="str">
        <f>IF(Weighting!$P$11&gt;0,B2123,"")</f>
        <v/>
      </c>
      <c r="B2123" t="e">
        <f>Weighting!$C$11</f>
        <v>#DIV/0!</v>
      </c>
      <c r="C2123" t="e">
        <f>Weighting!$F$11</f>
        <v>#NUM!</v>
      </c>
      <c r="D2123" t="e">
        <f>IF(C2123=1,'Data Transformation'!$G$3+0.5*'Data Transformation'!$W$25,IF(C2124=1,D2124-'Data Transformation'!$W$25,FALSE))</f>
        <v>#NUM!</v>
      </c>
      <c r="E2123">
        <f t="array" ref="E2123">IF(ISLOGICAL(D2123),"",FREQUENCY(IF('Data Transformation'!$B$425:$B$8425='Bin Analysis'!$B2115,'Data Transformation'!$G$425:$G$8425),D2123))</f>
        <v>2001</v>
      </c>
      <c r="F2123">
        <f t="shared" si="264"/>
        <v>0</v>
      </c>
      <c r="G2123">
        <f>Weighting!$H$11</f>
        <v>0</v>
      </c>
      <c r="H2123">
        <f t="array" ref="H2123">FREQUENCY(IF('Data Transformation'!$B$4:$B$8425=B2115,'Data Transformation'!$G$4:$G$8425),'Bin Analysis'!$B2123)</f>
        <v>2073</v>
      </c>
      <c r="I2123">
        <f t="shared" si="265"/>
        <v>0</v>
      </c>
      <c r="J2123">
        <f t="shared" si="266"/>
        <v>0</v>
      </c>
      <c r="K2123">
        <f>J2123*Weighting!$W$11</f>
        <v>0</v>
      </c>
      <c r="M2123" s="14"/>
    </row>
    <row r="2124" spans="1:25" x14ac:dyDescent="0.55000000000000004">
      <c r="A2124" s="32" t="str">
        <f>IF(Weighting!$P$12&gt;0,B2124,"")</f>
        <v/>
      </c>
      <c r="B2124" t="e">
        <f>Weighting!$C$12</f>
        <v>#DIV/0!</v>
      </c>
      <c r="C2124" t="e">
        <f>Weighting!$F$12</f>
        <v>#NUM!</v>
      </c>
      <c r="D2124" t="e">
        <f>IF(C2124=1,'Data Transformation'!$G$3+0.5*'Data Transformation'!$W$25,IF(C2125=1,D2125-'Data Transformation'!$W$25,FALSE))</f>
        <v>#NUM!</v>
      </c>
      <c r="E2124">
        <f t="array" ref="E2124">IF(ISLOGICAL(D2124),"",FREQUENCY(IF('Data Transformation'!$B$425:$B$8425='Bin Analysis'!$B2115,'Data Transformation'!$G$425:$G$8425),D2124))</f>
        <v>2001</v>
      </c>
      <c r="F2124">
        <f t="shared" si="264"/>
        <v>0</v>
      </c>
      <c r="G2124">
        <f>Weighting!$H$12</f>
        <v>0</v>
      </c>
      <c r="H2124">
        <f t="array" ref="H2124">FREQUENCY(IF('Data Transformation'!$B$4:$B$8425=B2115,'Data Transformation'!$G$4:$G$8425),'Bin Analysis'!$B2124)</f>
        <v>2073</v>
      </c>
      <c r="I2124">
        <f t="shared" si="265"/>
        <v>0</v>
      </c>
      <c r="J2124">
        <f t="shared" si="266"/>
        <v>0</v>
      </c>
      <c r="K2124">
        <f>J2124*Weighting!$W$12</f>
        <v>0</v>
      </c>
      <c r="M2124" s="14"/>
    </row>
    <row r="2125" spans="1:25" x14ac:dyDescent="0.55000000000000004">
      <c r="A2125" s="32" t="str">
        <f>IF(Weighting!$P$13&gt;0,B2125,"")</f>
        <v/>
      </c>
      <c r="B2125" t="e">
        <f>Weighting!$C$13</f>
        <v>#DIV/0!</v>
      </c>
      <c r="C2125" t="e">
        <f>Weighting!$F$13</f>
        <v>#NUM!</v>
      </c>
      <c r="D2125" t="e">
        <f>IF(C2125=1,'Data Transformation'!$G$3+0.5*'Data Transformation'!$W$25,IF(C2126=1,D2126-'Data Transformation'!$W$25,FALSE))</f>
        <v>#NUM!</v>
      </c>
      <c r="E2125">
        <f t="array" ref="E2125">IF(ISLOGICAL(D2125),"",FREQUENCY(IF('Data Transformation'!$B$425:$B$8425='Bin Analysis'!$B2115,'Data Transformation'!$G$425:$G$8425),D2125))</f>
        <v>2001</v>
      </c>
      <c r="F2125">
        <f t="shared" si="264"/>
        <v>0</v>
      </c>
      <c r="G2125">
        <f>Weighting!$H$13</f>
        <v>0</v>
      </c>
      <c r="H2125">
        <f t="array" ref="H2125">FREQUENCY(IF('Data Transformation'!$B$4:$B$8425=B2115,'Data Transformation'!$G$4:$G$8425),'Bin Analysis'!$B2125)</f>
        <v>2073</v>
      </c>
      <c r="I2125">
        <f t="shared" si="265"/>
        <v>0</v>
      </c>
      <c r="J2125">
        <f t="shared" si="266"/>
        <v>0</v>
      </c>
      <c r="K2125">
        <f>J2125*Weighting!$W$13</f>
        <v>0</v>
      </c>
      <c r="M2125" s="14"/>
    </row>
    <row r="2126" spans="1:25" x14ac:dyDescent="0.55000000000000004">
      <c r="A2126" s="32" t="str">
        <f>IF(Weighting!$P$14&gt;0,B2126,"")</f>
        <v/>
      </c>
      <c r="B2126" t="e">
        <f>Weighting!$C$14</f>
        <v>#DIV/0!</v>
      </c>
      <c r="C2126" t="e">
        <f>Weighting!$F$14</f>
        <v>#NUM!</v>
      </c>
      <c r="D2126" t="e">
        <f>IF(C2126=1,'Data Transformation'!$G$3+0.5*'Data Transformation'!$W$25,IF(C2127=1,D2127-'Data Transformation'!$W$25,FALSE))</f>
        <v>#NUM!</v>
      </c>
      <c r="E2126">
        <f t="array" ref="E2126">IF(ISLOGICAL(D2126),"",FREQUENCY(IF('Data Transformation'!$B$425:$B$8425='Bin Analysis'!$B2115,'Data Transformation'!$G$425:$G$8425),D2126))</f>
        <v>2001</v>
      </c>
      <c r="F2126">
        <f t="shared" si="264"/>
        <v>0</v>
      </c>
      <c r="G2126">
        <f>Weighting!$H$14</f>
        <v>0</v>
      </c>
      <c r="H2126">
        <f t="array" ref="H2126">FREQUENCY(IF('Data Transformation'!$B$4:$B$8425=B2115,'Data Transformation'!$G$4:$G$8425),'Bin Analysis'!$B2126)</f>
        <v>2073</v>
      </c>
      <c r="I2126">
        <f t="shared" si="265"/>
        <v>0</v>
      </c>
      <c r="J2126">
        <f t="shared" si="266"/>
        <v>0</v>
      </c>
      <c r="K2126">
        <f>J2126*Weighting!$W$14</f>
        <v>0</v>
      </c>
      <c r="M2126" s="14"/>
    </row>
    <row r="2127" spans="1:25" x14ac:dyDescent="0.55000000000000004">
      <c r="A2127" s="32" t="str">
        <f>IF(Weighting!$P$15&gt;0,B2127,"")</f>
        <v/>
      </c>
      <c r="B2127" t="e">
        <f>Weighting!$C$15</f>
        <v>#DIV/0!</v>
      </c>
      <c r="C2127" t="e">
        <f>Weighting!$F$15</f>
        <v>#NUM!</v>
      </c>
      <c r="D2127" t="e">
        <f>IF(C2127=1,'Data Transformation'!$G$3+0.5*'Data Transformation'!$W$25,IF(C2128=1,D2128-'Data Transformation'!$W$25,FALSE))</f>
        <v>#NUM!</v>
      </c>
      <c r="E2127">
        <f t="array" ref="E2127">IF(ISLOGICAL(D2127),"",FREQUENCY(IF('Data Transformation'!$B$425:$B$8425='Bin Analysis'!$B2115,'Data Transformation'!$G$425:$G$8425),D2127))</f>
        <v>2001</v>
      </c>
      <c r="F2127">
        <f t="shared" si="264"/>
        <v>0</v>
      </c>
      <c r="G2127">
        <f>Weighting!$H$15</f>
        <v>0</v>
      </c>
      <c r="H2127">
        <f t="array" ref="H2127">FREQUENCY(IF('Data Transformation'!$B$4:$B$8425=B2115,'Data Transformation'!$G$4:$G$8425),'Bin Analysis'!$B2127)</f>
        <v>2073</v>
      </c>
      <c r="I2127">
        <f t="shared" si="265"/>
        <v>0</v>
      </c>
      <c r="J2127">
        <f t="shared" si="266"/>
        <v>0</v>
      </c>
      <c r="K2127">
        <f>J2127*Weighting!$W$15</f>
        <v>0</v>
      </c>
      <c r="M2127" s="14"/>
    </row>
    <row r="2128" spans="1:25" x14ac:dyDescent="0.55000000000000004">
      <c r="A2128" s="32" t="str">
        <f>IF(Weighting!$P$16&gt;0,B2128,"")</f>
        <v/>
      </c>
      <c r="B2128" t="e">
        <f>Weighting!$C$16</f>
        <v>#DIV/0!</v>
      </c>
      <c r="C2128" t="e">
        <f>Weighting!$F$16</f>
        <v>#NUM!</v>
      </c>
      <c r="D2128" t="e">
        <f>IF(C2128=1,'Data Transformation'!$G$3+0.5*'Data Transformation'!$W$25,IF(C2129=1,D2129-'Data Transformation'!$W$25,FALSE))</f>
        <v>#NUM!</v>
      </c>
      <c r="E2128">
        <f t="array" ref="E2128">IF(ISLOGICAL(D2128),"",FREQUENCY(IF('Data Transformation'!$B$425:$B$8425='Bin Analysis'!$B2115,'Data Transformation'!$G$425:$G$8425),D2128))</f>
        <v>2001</v>
      </c>
      <c r="F2128">
        <f t="shared" si="264"/>
        <v>0</v>
      </c>
      <c r="G2128">
        <f>Weighting!$H$16</f>
        <v>0</v>
      </c>
      <c r="H2128">
        <f t="array" ref="H2128">FREQUENCY(IF('Data Transformation'!$B$4:$B$8425=B2115,'Data Transformation'!$G$4:$G$8425),'Bin Analysis'!$B2128)</f>
        <v>2073</v>
      </c>
      <c r="I2128">
        <f t="shared" si="265"/>
        <v>0</v>
      </c>
      <c r="J2128">
        <f t="shared" si="266"/>
        <v>0</v>
      </c>
      <c r="K2128">
        <f>J2128*Weighting!$W$16</f>
        <v>0</v>
      </c>
      <c r="M2128" s="14"/>
    </row>
    <row r="2129" spans="1:25" x14ac:dyDescent="0.55000000000000004">
      <c r="A2129" s="32" t="str">
        <f>IF(Weighting!$P$17&gt;0,B2129,"")</f>
        <v/>
      </c>
      <c r="B2129" t="e">
        <f>Weighting!$C$17</f>
        <v>#DIV/0!</v>
      </c>
      <c r="C2129" t="e">
        <f>Weighting!$F$17</f>
        <v>#NUM!</v>
      </c>
      <c r="D2129" t="e">
        <f>IF(C2129=1,'Data Transformation'!$G$3+0.5*'Data Transformation'!$W$25,IF(C2130=1,D2130-'Data Transformation'!$W$25,FALSE))</f>
        <v>#NUM!</v>
      </c>
      <c r="E2129">
        <f t="array" ref="E2129">IF(ISLOGICAL(D2129),"",FREQUENCY(IF('Data Transformation'!$B$425:$B$8425='Bin Analysis'!$B2115,'Data Transformation'!$G$425:$G$8425),D2129))</f>
        <v>2001</v>
      </c>
      <c r="F2129">
        <f t="shared" si="264"/>
        <v>0</v>
      </c>
      <c r="G2129">
        <f>Weighting!$H$17</f>
        <v>0</v>
      </c>
      <c r="H2129">
        <f t="array" ref="H2129">FREQUENCY(IF('Data Transformation'!$B$4:$B$8425=B2115,'Data Transformation'!$G$4:$G$8425),'Bin Analysis'!$B2129)</f>
        <v>2073</v>
      </c>
      <c r="I2129">
        <f t="shared" si="265"/>
        <v>0</v>
      </c>
      <c r="J2129">
        <f t="shared" si="266"/>
        <v>0</v>
      </c>
      <c r="K2129">
        <f>J2129*Weighting!$W$17</f>
        <v>0</v>
      </c>
      <c r="M2129" s="14"/>
    </row>
    <row r="2130" spans="1:25" x14ac:dyDescent="0.55000000000000004">
      <c r="A2130" s="32" t="str">
        <f>IF(Weighting!$P$18&gt;0,B2130,"")</f>
        <v/>
      </c>
      <c r="B2130" t="e">
        <f>Weighting!$C$18</f>
        <v>#DIV/0!</v>
      </c>
      <c r="C2130" t="e">
        <f>Weighting!$F$18</f>
        <v>#NUM!</v>
      </c>
      <c r="D2130" t="e">
        <f>IF(C2130=1,'Data Transformation'!$G$3+0.5*'Data Transformation'!$W$25,IF(C2131=1,D2131-'Data Transformation'!$W$25,FALSE))</f>
        <v>#NUM!</v>
      </c>
      <c r="E2130">
        <f t="array" ref="E2130">IF(ISLOGICAL(D2130),"",FREQUENCY(IF('Data Transformation'!$B$425:$B$8425='Bin Analysis'!$B2115,'Data Transformation'!$G$425:$G$8425),D2130))</f>
        <v>2001</v>
      </c>
      <c r="F2130">
        <f t="shared" si="264"/>
        <v>0</v>
      </c>
      <c r="G2130">
        <f>Weighting!$H$18</f>
        <v>0</v>
      </c>
      <c r="H2130">
        <f t="array" ref="H2130">FREQUENCY(IF('Data Transformation'!$B$4:$B$8425=B2115,'Data Transformation'!$G$4:$G$8425),'Bin Analysis'!$B2130)</f>
        <v>2073</v>
      </c>
      <c r="I2130">
        <f t="shared" si="265"/>
        <v>0</v>
      </c>
      <c r="J2130">
        <f t="shared" si="266"/>
        <v>0</v>
      </c>
      <c r="K2130">
        <f>J2130*Weighting!$W$18</f>
        <v>0</v>
      </c>
      <c r="M2130" s="14"/>
    </row>
    <row r="2131" spans="1:25" x14ac:dyDescent="0.55000000000000004">
      <c r="A2131" s="32" t="str">
        <f>IF(Weighting!$P$19&gt;0,B2131,"")</f>
        <v/>
      </c>
      <c r="B2131" t="e">
        <f>Weighting!$C$19</f>
        <v>#DIV/0!</v>
      </c>
      <c r="C2131" t="e">
        <f>Weighting!$F$19</f>
        <v>#NUM!</v>
      </c>
      <c r="D2131" t="e">
        <f>IF(C2131=1,'Data Transformation'!$G$3+0.5*'Data Transformation'!$W$25,IF(C2132=1,D2132-'Data Transformation'!$W$25,FALSE))</f>
        <v>#NUM!</v>
      </c>
      <c r="E2131">
        <f t="array" ref="E2131">IF(ISLOGICAL(D2131),"",FREQUENCY(IF('Data Transformation'!$B$425:$B$8425='Bin Analysis'!$B2115,'Data Transformation'!$G$425:$G$8425),D2131))</f>
        <v>2001</v>
      </c>
      <c r="F2131">
        <f t="shared" si="264"/>
        <v>0</v>
      </c>
      <c r="G2131">
        <f>Weighting!$H$19</f>
        <v>0</v>
      </c>
      <c r="H2131">
        <f t="array" ref="H2131">FREQUENCY(IF('Data Transformation'!$B$4:$B$8425=B2115,'Data Transformation'!$G$4:$G$8425),'Bin Analysis'!$B2131)</f>
        <v>2073</v>
      </c>
      <c r="I2131">
        <f t="shared" si="265"/>
        <v>0</v>
      </c>
      <c r="J2131">
        <f t="shared" si="266"/>
        <v>0</v>
      </c>
      <c r="K2131">
        <f>J2131*Weighting!$W$19</f>
        <v>0</v>
      </c>
      <c r="M2131" s="14"/>
    </row>
    <row r="2132" spans="1:25" x14ac:dyDescent="0.55000000000000004">
      <c r="A2132" s="32" t="str">
        <f>IF(Weighting!$P$20&gt;0,B2132,"")</f>
        <v/>
      </c>
      <c r="B2132" t="e">
        <f>Weighting!$C$20</f>
        <v>#DIV/0!</v>
      </c>
      <c r="C2132" t="e">
        <f>Weighting!$F$20</f>
        <v>#NUM!</v>
      </c>
      <c r="D2132" t="e">
        <f>IF(C2132=1,'Data Transformation'!$G$3+0.5*'Data Transformation'!$W$25,IF(C2133=1,D2133-'Data Transformation'!$W$25,FALSE))</f>
        <v>#NUM!</v>
      </c>
      <c r="E2132">
        <f t="array" ref="E2132">IF(ISLOGICAL(D2132),"",FREQUENCY(IF('Data Transformation'!$B$425:$B$8425='Bin Analysis'!$B2115,'Data Transformation'!$G$425:$G$8425),D2132))</f>
        <v>2001</v>
      </c>
      <c r="F2132">
        <f t="shared" si="264"/>
        <v>0</v>
      </c>
      <c r="G2132">
        <f>Weighting!$H$20</f>
        <v>0</v>
      </c>
      <c r="H2132">
        <f t="array" ref="H2132">FREQUENCY(IF('Data Transformation'!$B$4:$B$8425=B2115,'Data Transformation'!$G$4:$G$8425),'Bin Analysis'!$B2132)</f>
        <v>2073</v>
      </c>
      <c r="I2132">
        <f t="shared" si="265"/>
        <v>0</v>
      </c>
      <c r="J2132">
        <f t="shared" si="266"/>
        <v>0</v>
      </c>
      <c r="K2132">
        <f>J2132*Weighting!$W$20</f>
        <v>0</v>
      </c>
      <c r="M2132" s="14"/>
    </row>
    <row r="2133" spans="1:25" x14ac:dyDescent="0.55000000000000004">
      <c r="A2133" s="32" t="str">
        <f>IF(Weighting!$P$21&gt;0,B2133,"")</f>
        <v/>
      </c>
      <c r="B2133" t="e">
        <f>Weighting!$C$21</f>
        <v>#DIV/0!</v>
      </c>
      <c r="C2133" t="e">
        <f>Weighting!$F$21</f>
        <v>#NUM!</v>
      </c>
      <c r="D2133" t="e">
        <f>IF(C2133=1,'Data Transformation'!$G$3+0.5*'Data Transformation'!$W$25,IF(C2134=1,D2134-'Data Transformation'!$W$25,FALSE))</f>
        <v>#NUM!</v>
      </c>
      <c r="E2133">
        <f t="array" ref="E2133">IF(ISLOGICAL(D2133),"",FREQUENCY(IF('Data Transformation'!$B$425:$B$8425='Bin Analysis'!$B2115,'Data Transformation'!$G$425:$G$8425),D2133))</f>
        <v>2001</v>
      </c>
      <c r="F2133">
        <f t="shared" si="264"/>
        <v>0</v>
      </c>
      <c r="G2133">
        <f>Weighting!$H$21</f>
        <v>0</v>
      </c>
      <c r="H2133">
        <f t="array" ref="H2133">FREQUENCY(IF('Data Transformation'!$B$4:$B$8425=B2115,'Data Transformation'!$G$4:$G$8425),'Bin Analysis'!$B2133)</f>
        <v>2073</v>
      </c>
      <c r="I2133">
        <f t="shared" si="265"/>
        <v>0</v>
      </c>
      <c r="J2133">
        <f t="shared" si="266"/>
        <v>0</v>
      </c>
      <c r="K2133">
        <f>J2133*Weighting!$W$21</f>
        <v>0</v>
      </c>
      <c r="M2133" s="14"/>
    </row>
    <row r="2134" spans="1:25" x14ac:dyDescent="0.55000000000000004">
      <c r="A2134" s="32" t="str">
        <f>IF(Weighting!$P$22&gt;0,B2134,"")</f>
        <v/>
      </c>
      <c r="B2134" t="e">
        <f>Weighting!$C$22</f>
        <v>#DIV/0!</v>
      </c>
      <c r="C2134" t="e">
        <f>Weighting!$F$22</f>
        <v>#NUM!</v>
      </c>
      <c r="D2134" t="e">
        <f>IF(C2134=1,'Data Transformation'!$G$3+0.5*'Data Transformation'!$W$25,IF(C2135=1,D2135-'Data Transformation'!$W$25,FALSE))</f>
        <v>#NUM!</v>
      </c>
      <c r="E2134">
        <f t="array" ref="E2134">IF(ISLOGICAL(D2134),"",FREQUENCY(IF('Data Transformation'!$B$425:$B$8425='Bin Analysis'!$B2115,'Data Transformation'!$G$425:$G$8425),D2134))</f>
        <v>2001</v>
      </c>
      <c r="F2134">
        <f t="shared" si="264"/>
        <v>0</v>
      </c>
      <c r="G2134">
        <f>Weighting!$H$22</f>
        <v>0</v>
      </c>
      <c r="H2134">
        <f t="array" ref="H2134">FREQUENCY(IF('Data Transformation'!$B$4:$B$8425=B2115,'Data Transformation'!$G$4:$G$8425),'Bin Analysis'!$B2134)</f>
        <v>2073</v>
      </c>
      <c r="I2134">
        <f t="shared" si="265"/>
        <v>0</v>
      </c>
      <c r="J2134">
        <f t="shared" si="266"/>
        <v>0</v>
      </c>
      <c r="K2134">
        <f>J2134*Weighting!$W$22</f>
        <v>0</v>
      </c>
      <c r="M2134" s="14"/>
    </row>
    <row r="2135" spans="1:25" x14ac:dyDescent="0.55000000000000004">
      <c r="A2135" s="32" t="str">
        <f>IF(Weighting!$P$23&gt;0,B2135,"")</f>
        <v/>
      </c>
      <c r="B2135" t="e">
        <f>Weighting!$C$23</f>
        <v>#DIV/0!</v>
      </c>
      <c r="C2135" t="e">
        <f>Weighting!$F$23</f>
        <v>#NUM!</v>
      </c>
      <c r="D2135" t="e">
        <f>IF(C2135=1,'Data Transformation'!$G$3+0.5*'Data Transformation'!$W$25,IF(C2136=1,D2136-'Data Transformation'!$W$25,FALSE))</f>
        <v>#NUM!</v>
      </c>
      <c r="E2135">
        <f t="array" ref="E2135">IF(ISLOGICAL(D2135),"",FREQUENCY(IF('Data Transformation'!$B$425:$B$8425='Bin Analysis'!$B2115,'Data Transformation'!$G$425:$G$8425),D2135))</f>
        <v>2001</v>
      </c>
      <c r="F2135">
        <f t="shared" si="264"/>
        <v>0</v>
      </c>
      <c r="G2135">
        <f>Weighting!$H$23</f>
        <v>0</v>
      </c>
      <c r="H2135">
        <f t="array" ref="H2135">FREQUENCY(IF('Data Transformation'!$B$4:$B$8425=B2115,'Data Transformation'!$G$4:$G$8425),'Bin Analysis'!$B2135)</f>
        <v>2073</v>
      </c>
      <c r="I2135">
        <f t="shared" si="265"/>
        <v>0</v>
      </c>
      <c r="J2135">
        <f t="shared" si="266"/>
        <v>0</v>
      </c>
      <c r="K2135">
        <f>J2135*Weighting!$W$23</f>
        <v>0</v>
      </c>
      <c r="M2135" s="14"/>
    </row>
    <row r="2136" spans="1:25" x14ac:dyDescent="0.55000000000000004">
      <c r="A2136" s="32" t="str">
        <f>IF(Weighting!$P$24&gt;0,B2136,"")</f>
        <v/>
      </c>
      <c r="B2136" t="e">
        <f>Weighting!$C$24</f>
        <v>#DIV/0!</v>
      </c>
      <c r="C2136" t="e">
        <f>Weighting!$F$24</f>
        <v>#NUM!</v>
      </c>
      <c r="D2136" t="e">
        <f>IF(C2136=1,'Data Transformation'!$G$3+0.5*'Data Transformation'!$W$25,IF(C2137=1,D2137-'Data Transformation'!$W$25,FALSE))</f>
        <v>#NUM!</v>
      </c>
      <c r="E2136">
        <f t="array" ref="E2136">IF(ISLOGICAL(D2136),"",FREQUENCY(IF('Data Transformation'!$B$425:$B$8425='Bin Analysis'!$B2115,'Data Transformation'!$G$425:$G$8425),D2136))</f>
        <v>2001</v>
      </c>
      <c r="F2136">
        <f t="shared" si="264"/>
        <v>0</v>
      </c>
      <c r="G2136">
        <f>Weighting!$H$24</f>
        <v>0</v>
      </c>
      <c r="H2136">
        <f t="array" ref="H2136">FREQUENCY(IF('Data Transformation'!$B$4:$B$8425=B2115,'Data Transformation'!$G$4:$G$8425),'Bin Analysis'!$B2136)</f>
        <v>2073</v>
      </c>
      <c r="I2136">
        <f t="shared" si="265"/>
        <v>0</v>
      </c>
      <c r="J2136">
        <f t="shared" si="266"/>
        <v>0</v>
      </c>
      <c r="K2136">
        <f>J2136*Weighting!$W$24</f>
        <v>0</v>
      </c>
      <c r="M2136" s="14"/>
    </row>
    <row r="2137" spans="1:25" x14ac:dyDescent="0.55000000000000004">
      <c r="A2137" s="32" t="str">
        <f>IF(Weighting!$P$25&gt;0,B2137,"")</f>
        <v/>
      </c>
      <c r="B2137" t="e">
        <f>Weighting!$C$25</f>
        <v>#DIV/0!</v>
      </c>
      <c r="C2137" t="e">
        <f>Weighting!$F$25</f>
        <v>#NUM!</v>
      </c>
      <c r="D2137" t="e">
        <f>IF(C2137=1,'Data Transformation'!$G$3+0.5*'Data Transformation'!$W$25,IF(C2138=1,D2138-'Data Transformation'!$W$25,FALSE))</f>
        <v>#NUM!</v>
      </c>
      <c r="E2137">
        <f t="array" ref="E2137">IF(ISLOGICAL(D2137),"",FREQUENCY(IF('Data Transformation'!$B$425:$B$8425='Bin Analysis'!$B2115,'Data Transformation'!$G$425:$G$8425),D2137))</f>
        <v>2001</v>
      </c>
      <c r="F2137">
        <f t="shared" si="264"/>
        <v>0</v>
      </c>
      <c r="G2137">
        <f>Weighting!$H$25</f>
        <v>0</v>
      </c>
      <c r="H2137">
        <f t="array" ref="H2137">FREQUENCY(IF('Data Transformation'!$B$4:$B$8425=B2115,'Data Transformation'!$G$4:$G$8425),'Bin Analysis'!$B2137)</f>
        <v>2073</v>
      </c>
      <c r="I2137">
        <f t="shared" si="265"/>
        <v>0</v>
      </c>
      <c r="J2137">
        <f t="shared" si="266"/>
        <v>0</v>
      </c>
      <c r="K2137">
        <f>J2137*Weighting!$W$25</f>
        <v>0</v>
      </c>
      <c r="M2137" s="14"/>
    </row>
    <row r="2138" spans="1:25" x14ac:dyDescent="0.55000000000000004">
      <c r="O2138"/>
      <c r="P2138"/>
      <c r="Q2138"/>
      <c r="R2138"/>
    </row>
    <row r="2139" spans="1:25" ht="23.35" x14ac:dyDescent="0.8">
      <c r="A2139" s="21" t="s">
        <v>0</v>
      </c>
      <c r="B2139" s="21" t="str">
        <f>IFERROR(VLOOKUP(C2139,'Data Transformation'!$L$6:$M$426,2,FALSE),"")</f>
        <v/>
      </c>
      <c r="C2139" s="21">
        <f>C2115+1</f>
        <v>89</v>
      </c>
      <c r="D2139" s="21"/>
      <c r="E2139" s="21"/>
      <c r="F2139" s="21"/>
      <c r="G2139" s="21"/>
      <c r="H2139" s="22"/>
      <c r="I2139" s="22"/>
      <c r="J2139" s="22"/>
      <c r="K2139" s="21"/>
      <c r="L2139" s="21" t="str">
        <f>B2139</f>
        <v/>
      </c>
      <c r="M2139" s="23" t="e">
        <f>INDEX('Data Transformation'!$O$4:$O$424,MATCH($B2139,'Data Transformation'!$M$4:$M$424,0),MATCH($M$2,'Data Transformation'!$O$3,0))</f>
        <v>#N/A</v>
      </c>
      <c r="N2139" s="27" t="e">
        <f>IF('Input and Summary Results'!$J$16="minimum",'Bin Analysis'!X2140/(M2139-1),'Bin Analysis'!Y2139/('Bin Analysis'!M2139-1))</f>
        <v>#N/A</v>
      </c>
      <c r="O2139" s="27" t="e">
        <f>IF(M2139=FALSE,NA(),(VLOOKUP(1,C2142:K2161,4,FALSE))/(M2139-1))</f>
        <v>#N/A</v>
      </c>
      <c r="P2139" s="27" t="e">
        <f>IF(M2139=FALSE,NA(),SUM(J2142:J2161)/Weighting!$S$5)</f>
        <v>#N/A</v>
      </c>
      <c r="Q2139" s="27" t="e">
        <f>IF(M2139=FALSE,NA(),SUM(K2142:K2161)/Weighting!$S$6)</f>
        <v>#N/A</v>
      </c>
      <c r="R2139" s="27" t="e">
        <f>IF(M2139=FALSE,NA(),(VLOOKUP(1,G2142:K2161,3,FALSE))/(M2139-1))</f>
        <v>#N/A</v>
      </c>
      <c r="S2139" s="22" t="e">
        <f>IF(M2139=FALSE,NA(),IF(SUM(J2142:J2161)=2,"yes","no"))</f>
        <v>#N/A</v>
      </c>
      <c r="X2139" s="2" cm="2">
        <f t="array" ref="X2139:X2140">FREQUENCY(IF('Data Transformation'!$B$425:$B$6424='Bin Analysis'!L2139,'Data Transformation'!$G$425:$G$6424),'Data Transformation'!$U$11)</f>
        <v>0</v>
      </c>
      <c r="Y2139" s="2" cm="2">
        <f t="array" ref="Y2139:Y2140">FREQUENCY(IF('Data Transformation'!$B$425:$B$6424='Bin Analysis'!L2139,'Data Transformation'!$G$425:$G$6424),'Data Transformation'!$U$12)</f>
        <v>0</v>
      </c>
    </row>
    <row r="2140" spans="1:25" x14ac:dyDescent="0.55000000000000004">
      <c r="A2140" s="14" t="s">
        <v>67</v>
      </c>
      <c r="B2140" t="s">
        <v>47</v>
      </c>
      <c r="C2140" t="s">
        <v>5</v>
      </c>
      <c r="D2140" t="s">
        <v>100</v>
      </c>
      <c r="E2140" t="s">
        <v>101</v>
      </c>
      <c r="F2140" t="s">
        <v>102</v>
      </c>
      <c r="G2140" t="s">
        <v>70</v>
      </c>
      <c r="H2140" t="s">
        <v>31</v>
      </c>
      <c r="I2140" t="s">
        <v>32</v>
      </c>
      <c r="J2140" t="s">
        <v>46</v>
      </c>
      <c r="K2140" s="14" t="s">
        <v>45</v>
      </c>
      <c r="M2140" s="14"/>
      <c r="X2140" s="2">
        <v>0</v>
      </c>
      <c r="Y2140" s="2">
        <v>0</v>
      </c>
    </row>
    <row r="2141" spans="1:25" x14ac:dyDescent="0.55000000000000004">
      <c r="A2141" s="32"/>
      <c r="D2141" t="e">
        <f>IF(C2141=1,'Data Transformation'!$G$3+0.5*'Data Transformation'!$W$25,IF(C2142=1,D2142-'Data Transformation'!$W$25,FALSE))</f>
        <v>#NUM!</v>
      </c>
      <c r="E2141">
        <f t="array" ref="E2141">IF(ISLOGICAL(D2141),"",FREQUENCY(IF('Data Transformation'!$B$425:$B$8425='Bin Analysis'!$B2139,'Data Transformation'!$G$425:$G$8425),D2141))</f>
        <v>2001</v>
      </c>
      <c r="F2141" t="e">
        <f>IF(ISLOGICAL(D2141),"",E2141-E2140)</f>
        <v>#VALUE!</v>
      </c>
      <c r="M2141" s="14"/>
    </row>
    <row r="2142" spans="1:25" x14ac:dyDescent="0.55000000000000004">
      <c r="A2142" s="32" t="e">
        <f>IF(Weighting!$P$6&gt;0,B2142,"")</f>
        <v>#NUM!</v>
      </c>
      <c r="B2142" t="e">
        <f>Weighting!$C$6</f>
        <v>#DIV/0!</v>
      </c>
      <c r="C2142" t="e">
        <f>Weighting!$F$6</f>
        <v>#NUM!</v>
      </c>
      <c r="D2142" t="e">
        <f>IF(C2142=1,'Data Transformation'!$G$3+0.5*'Data Transformation'!$W$25,IF(C2143=1,D2143-'Data Transformation'!$W$25,FALSE))</f>
        <v>#NUM!</v>
      </c>
      <c r="E2142">
        <f t="array" ref="E2142">IF(ISLOGICAL(D2142),"",FREQUENCY(IF('Data Transformation'!$B$425:$B$8425='Bin Analysis'!$B2139,'Data Transformation'!$G$425:$G$8425),D2142))</f>
        <v>2001</v>
      </c>
      <c r="F2142">
        <f>IF(ISLOGICAL(D2142),"",E2142-E2141)</f>
        <v>0</v>
      </c>
      <c r="G2142">
        <f>Weighting!$H$6</f>
        <v>1</v>
      </c>
      <c r="H2142">
        <f t="array" ref="H2142">FREQUENCY(IF('Data Transformation'!$B$4:$B$8425=B2139,'Data Transformation'!$G$4:$G$8425),'Bin Analysis'!$B2142)</f>
        <v>2073</v>
      </c>
      <c r="I2142">
        <f>H2142-H2141</f>
        <v>2073</v>
      </c>
      <c r="J2142">
        <f>IF(I2142=0,0,1)</f>
        <v>1</v>
      </c>
      <c r="K2142" t="e">
        <f>J2142*Weighting!$W$6</f>
        <v>#NUM!</v>
      </c>
      <c r="M2142" s="14"/>
    </row>
    <row r="2143" spans="1:25" x14ac:dyDescent="0.55000000000000004">
      <c r="A2143" s="32" t="str">
        <f>IF(Weighting!$P$7&gt;0,B2143,"")</f>
        <v/>
      </c>
      <c r="B2143" t="e">
        <f>Weighting!$C$7</f>
        <v>#DIV/0!</v>
      </c>
      <c r="C2143" t="e">
        <f>Weighting!$F$7</f>
        <v>#NUM!</v>
      </c>
      <c r="D2143" t="e">
        <f>IF(C2143=1,'Data Transformation'!$G$3+0.5*'Data Transformation'!$W$25,IF(C2144=1,D2144-'Data Transformation'!$W$25,FALSE))</f>
        <v>#NUM!</v>
      </c>
      <c r="E2143">
        <f t="array" ref="E2143">IF(ISLOGICAL(D2143),"",FREQUENCY(IF('Data Transformation'!$B$425:$B$8425='Bin Analysis'!$B2139,'Data Transformation'!$G$425:$G$8425),D2143))</f>
        <v>2001</v>
      </c>
      <c r="F2143">
        <f t="shared" ref="F2143:F2161" si="267">IF(ISLOGICAL(D2143),"",E2143-E2142)</f>
        <v>0</v>
      </c>
      <c r="G2143">
        <f>Weighting!$H$7</f>
        <v>0</v>
      </c>
      <c r="H2143">
        <f t="array" ref="H2143">FREQUENCY(IF('Data Transformation'!$B$4:$B$8425=B2139,'Data Transformation'!$G$4:$G$8425),'Bin Analysis'!$B2143)</f>
        <v>2073</v>
      </c>
      <c r="I2143">
        <f t="shared" ref="I2143:I2161" si="268">H2143-H2142</f>
        <v>0</v>
      </c>
      <c r="J2143">
        <f>IF(I2143=0,0,1)</f>
        <v>0</v>
      </c>
      <c r="K2143">
        <f>J2143*Weighting!$W$7</f>
        <v>0</v>
      </c>
      <c r="M2143" s="14"/>
    </row>
    <row r="2144" spans="1:25" x14ac:dyDescent="0.55000000000000004">
      <c r="A2144" s="32" t="str">
        <f>IF(Weighting!$P$8&gt;0,B2144,"")</f>
        <v/>
      </c>
      <c r="B2144" t="e">
        <f>Weighting!$C$8</f>
        <v>#DIV/0!</v>
      </c>
      <c r="C2144" t="e">
        <f>Weighting!$F$8</f>
        <v>#NUM!</v>
      </c>
      <c r="D2144" t="e">
        <f>IF(C2144=1,'Data Transformation'!$G$3+0.5*'Data Transformation'!$W$25,IF(C2145=1,D2145-'Data Transformation'!$W$25,FALSE))</f>
        <v>#NUM!</v>
      </c>
      <c r="E2144">
        <f t="array" ref="E2144">IF(ISLOGICAL(D2144),"",FREQUENCY(IF('Data Transformation'!$B$425:$B$8425='Bin Analysis'!$B2139,'Data Transformation'!$G$425:$G$8425),D2144))</f>
        <v>2001</v>
      </c>
      <c r="F2144">
        <f t="shared" si="267"/>
        <v>0</v>
      </c>
      <c r="G2144">
        <f>Weighting!$H$8</f>
        <v>0</v>
      </c>
      <c r="H2144">
        <f t="array" ref="H2144">FREQUENCY(IF('Data Transformation'!$B$4:$B$8425=B2139,'Data Transformation'!$G$4:$G$8425),'Bin Analysis'!$B2144)</f>
        <v>2073</v>
      </c>
      <c r="I2144">
        <f t="shared" si="268"/>
        <v>0</v>
      </c>
      <c r="J2144">
        <f t="shared" ref="J2144:J2161" si="269">IF(I2144=0,0,1)</f>
        <v>0</v>
      </c>
      <c r="K2144">
        <f>J2144*Weighting!$W$8</f>
        <v>0</v>
      </c>
      <c r="M2144" s="14"/>
    </row>
    <row r="2145" spans="1:13" x14ac:dyDescent="0.55000000000000004">
      <c r="A2145" s="32" t="str">
        <f>IF(Weighting!$P$9&gt;0,B2145,"")</f>
        <v/>
      </c>
      <c r="B2145" s="50" t="e">
        <f>Weighting!$C$9</f>
        <v>#DIV/0!</v>
      </c>
      <c r="C2145" t="e">
        <f>Weighting!$F$9</f>
        <v>#NUM!</v>
      </c>
      <c r="D2145" t="e">
        <f>IF(C2145=1,'Data Transformation'!$G$3+0.5*'Data Transformation'!$W$25,IF(C2146=1,D2146-'Data Transformation'!$W$25,FALSE))</f>
        <v>#NUM!</v>
      </c>
      <c r="E2145">
        <f t="array" ref="E2145">IF(ISLOGICAL(D2145),"",FREQUENCY(IF('Data Transformation'!$B$425:$B$8425='Bin Analysis'!$B2139,'Data Transformation'!$G$425:$G$8425),D2145))</f>
        <v>2001</v>
      </c>
      <c r="F2145">
        <f t="shared" si="267"/>
        <v>0</v>
      </c>
      <c r="G2145">
        <f>Weighting!$H$9</f>
        <v>0</v>
      </c>
      <c r="H2145">
        <f t="array" ref="H2145">FREQUENCY(IF('Data Transformation'!$B$4:$B$8425=B2139,'Data Transformation'!$G$4:$G$8425),'Bin Analysis'!$B2145)</f>
        <v>2073</v>
      </c>
      <c r="I2145">
        <f t="shared" si="268"/>
        <v>0</v>
      </c>
      <c r="J2145">
        <f t="shared" si="269"/>
        <v>0</v>
      </c>
      <c r="K2145">
        <f>J2145*Weighting!$W$9</f>
        <v>0</v>
      </c>
      <c r="M2145" s="14"/>
    </row>
    <row r="2146" spans="1:13" x14ac:dyDescent="0.55000000000000004">
      <c r="A2146" s="32" t="str">
        <f>IF(Weighting!$P$10&gt;0,B2146,"")</f>
        <v/>
      </c>
      <c r="B2146" t="e">
        <f>Weighting!$C$10</f>
        <v>#DIV/0!</v>
      </c>
      <c r="C2146" t="e">
        <f>Weighting!$F$10</f>
        <v>#NUM!</v>
      </c>
      <c r="D2146" t="e">
        <f>IF(C2146=1,'Data Transformation'!$G$3+0.5*'Data Transformation'!$W$25,IF(C2147=1,D2147-'Data Transformation'!$W$25,FALSE))</f>
        <v>#NUM!</v>
      </c>
      <c r="E2146">
        <f t="array" ref="E2146">IF(ISLOGICAL(D2146),"",FREQUENCY(IF('Data Transformation'!$B$425:$B$8425='Bin Analysis'!$B2139,'Data Transformation'!$G$425:$G$8425),D2146))</f>
        <v>2001</v>
      </c>
      <c r="F2146">
        <f t="shared" si="267"/>
        <v>0</v>
      </c>
      <c r="G2146">
        <f>Weighting!$H$10</f>
        <v>0</v>
      </c>
      <c r="H2146">
        <f t="array" ref="H2146">FREQUENCY(IF('Data Transformation'!$B$4:$B$8425=B2139,'Data Transformation'!$G$4:$G$8425),'Bin Analysis'!$B2146)</f>
        <v>2073</v>
      </c>
      <c r="I2146">
        <f t="shared" si="268"/>
        <v>0</v>
      </c>
      <c r="J2146">
        <f t="shared" si="269"/>
        <v>0</v>
      </c>
      <c r="K2146">
        <f>J2146*Weighting!$W$10</f>
        <v>0</v>
      </c>
      <c r="M2146" s="14"/>
    </row>
    <row r="2147" spans="1:13" x14ac:dyDescent="0.55000000000000004">
      <c r="A2147" s="32" t="str">
        <f>IF(Weighting!$P$11&gt;0,B2147,"")</f>
        <v/>
      </c>
      <c r="B2147" t="e">
        <f>Weighting!$C$11</f>
        <v>#DIV/0!</v>
      </c>
      <c r="C2147" t="e">
        <f>Weighting!$F$11</f>
        <v>#NUM!</v>
      </c>
      <c r="D2147" t="e">
        <f>IF(C2147=1,'Data Transformation'!$G$3+0.5*'Data Transformation'!$W$25,IF(C2148=1,D2148-'Data Transformation'!$W$25,FALSE))</f>
        <v>#NUM!</v>
      </c>
      <c r="E2147">
        <f t="array" ref="E2147">IF(ISLOGICAL(D2147),"",FREQUENCY(IF('Data Transformation'!$B$425:$B$8425='Bin Analysis'!$B2139,'Data Transformation'!$G$425:$G$8425),D2147))</f>
        <v>2001</v>
      </c>
      <c r="F2147">
        <f t="shared" si="267"/>
        <v>0</v>
      </c>
      <c r="G2147">
        <f>Weighting!$H$11</f>
        <v>0</v>
      </c>
      <c r="H2147">
        <f t="array" ref="H2147">FREQUENCY(IF('Data Transformation'!$B$4:$B$8425=B2139,'Data Transformation'!$G$4:$G$8425),'Bin Analysis'!$B2147)</f>
        <v>2073</v>
      </c>
      <c r="I2147">
        <f t="shared" si="268"/>
        <v>0</v>
      </c>
      <c r="J2147">
        <f t="shared" si="269"/>
        <v>0</v>
      </c>
      <c r="K2147">
        <f>J2147*Weighting!$W$11</f>
        <v>0</v>
      </c>
      <c r="M2147" s="14"/>
    </row>
    <row r="2148" spans="1:13" x14ac:dyDescent="0.55000000000000004">
      <c r="A2148" s="32" t="str">
        <f>IF(Weighting!$P$12&gt;0,B2148,"")</f>
        <v/>
      </c>
      <c r="B2148" t="e">
        <f>Weighting!$C$12</f>
        <v>#DIV/0!</v>
      </c>
      <c r="C2148" t="e">
        <f>Weighting!$F$12</f>
        <v>#NUM!</v>
      </c>
      <c r="D2148" t="e">
        <f>IF(C2148=1,'Data Transformation'!$G$3+0.5*'Data Transformation'!$W$25,IF(C2149=1,D2149-'Data Transformation'!$W$25,FALSE))</f>
        <v>#NUM!</v>
      </c>
      <c r="E2148">
        <f t="array" ref="E2148">IF(ISLOGICAL(D2148),"",FREQUENCY(IF('Data Transformation'!$B$425:$B$8425='Bin Analysis'!$B2139,'Data Transformation'!$G$425:$G$8425),D2148))</f>
        <v>2001</v>
      </c>
      <c r="F2148">
        <f t="shared" si="267"/>
        <v>0</v>
      </c>
      <c r="G2148">
        <f>Weighting!$H$12</f>
        <v>0</v>
      </c>
      <c r="H2148">
        <f t="array" ref="H2148">FREQUENCY(IF('Data Transformation'!$B$4:$B$8425=B2139,'Data Transformation'!$G$4:$G$8425),'Bin Analysis'!$B2148)</f>
        <v>2073</v>
      </c>
      <c r="I2148">
        <f t="shared" si="268"/>
        <v>0</v>
      </c>
      <c r="J2148">
        <f t="shared" si="269"/>
        <v>0</v>
      </c>
      <c r="K2148">
        <f>J2148*Weighting!$W$12</f>
        <v>0</v>
      </c>
      <c r="M2148" s="14"/>
    </row>
    <row r="2149" spans="1:13" x14ac:dyDescent="0.55000000000000004">
      <c r="A2149" s="32" t="str">
        <f>IF(Weighting!$P$13&gt;0,B2149,"")</f>
        <v/>
      </c>
      <c r="B2149" t="e">
        <f>Weighting!$C$13</f>
        <v>#DIV/0!</v>
      </c>
      <c r="C2149" t="e">
        <f>Weighting!$F$13</f>
        <v>#NUM!</v>
      </c>
      <c r="D2149" t="e">
        <f>IF(C2149=1,'Data Transformation'!$G$3+0.5*'Data Transformation'!$W$25,IF(C2150=1,D2150-'Data Transformation'!$W$25,FALSE))</f>
        <v>#NUM!</v>
      </c>
      <c r="E2149">
        <f t="array" ref="E2149">IF(ISLOGICAL(D2149),"",FREQUENCY(IF('Data Transformation'!$B$425:$B$8425='Bin Analysis'!$B2139,'Data Transformation'!$G$425:$G$8425),D2149))</f>
        <v>2001</v>
      </c>
      <c r="F2149">
        <f t="shared" si="267"/>
        <v>0</v>
      </c>
      <c r="G2149">
        <f>Weighting!$H$13</f>
        <v>0</v>
      </c>
      <c r="H2149">
        <f t="array" ref="H2149">FREQUENCY(IF('Data Transformation'!$B$4:$B$8425=B2139,'Data Transformation'!$G$4:$G$8425),'Bin Analysis'!$B2149)</f>
        <v>2073</v>
      </c>
      <c r="I2149">
        <f t="shared" si="268"/>
        <v>0</v>
      </c>
      <c r="J2149">
        <f t="shared" si="269"/>
        <v>0</v>
      </c>
      <c r="K2149">
        <f>J2149*Weighting!$W$13</f>
        <v>0</v>
      </c>
      <c r="M2149" s="14"/>
    </row>
    <row r="2150" spans="1:13" x14ac:dyDescent="0.55000000000000004">
      <c r="A2150" s="32" t="str">
        <f>IF(Weighting!$P$14&gt;0,B2150,"")</f>
        <v/>
      </c>
      <c r="B2150" t="e">
        <f>Weighting!$C$14</f>
        <v>#DIV/0!</v>
      </c>
      <c r="C2150" t="e">
        <f>Weighting!$F$14</f>
        <v>#NUM!</v>
      </c>
      <c r="D2150" t="e">
        <f>IF(C2150=1,'Data Transformation'!$G$3+0.5*'Data Transformation'!$W$25,IF(C2151=1,D2151-'Data Transformation'!$W$25,FALSE))</f>
        <v>#NUM!</v>
      </c>
      <c r="E2150">
        <f t="array" ref="E2150">IF(ISLOGICAL(D2150),"",FREQUENCY(IF('Data Transformation'!$B$425:$B$8425='Bin Analysis'!$B2139,'Data Transformation'!$G$425:$G$8425),D2150))</f>
        <v>2001</v>
      </c>
      <c r="F2150">
        <f t="shared" si="267"/>
        <v>0</v>
      </c>
      <c r="G2150">
        <f>Weighting!$H$14</f>
        <v>0</v>
      </c>
      <c r="H2150">
        <f t="array" ref="H2150">FREQUENCY(IF('Data Transformation'!$B$4:$B$8425=B2139,'Data Transformation'!$G$4:$G$8425),'Bin Analysis'!$B2150)</f>
        <v>2073</v>
      </c>
      <c r="I2150">
        <f t="shared" si="268"/>
        <v>0</v>
      </c>
      <c r="J2150">
        <f t="shared" si="269"/>
        <v>0</v>
      </c>
      <c r="K2150">
        <f>J2150*Weighting!$W$14</f>
        <v>0</v>
      </c>
      <c r="M2150" s="14"/>
    </row>
    <row r="2151" spans="1:13" x14ac:dyDescent="0.55000000000000004">
      <c r="A2151" s="32" t="str">
        <f>IF(Weighting!$P$15&gt;0,B2151,"")</f>
        <v/>
      </c>
      <c r="B2151" t="e">
        <f>Weighting!$C$15</f>
        <v>#DIV/0!</v>
      </c>
      <c r="C2151" t="e">
        <f>Weighting!$F$15</f>
        <v>#NUM!</v>
      </c>
      <c r="D2151" t="e">
        <f>IF(C2151=1,'Data Transformation'!$G$3+0.5*'Data Transformation'!$W$25,IF(C2152=1,D2152-'Data Transformation'!$W$25,FALSE))</f>
        <v>#NUM!</v>
      </c>
      <c r="E2151">
        <f t="array" ref="E2151">IF(ISLOGICAL(D2151),"",FREQUENCY(IF('Data Transformation'!$B$425:$B$8425='Bin Analysis'!$B2139,'Data Transformation'!$G$425:$G$8425),D2151))</f>
        <v>2001</v>
      </c>
      <c r="F2151">
        <f t="shared" si="267"/>
        <v>0</v>
      </c>
      <c r="G2151">
        <f>Weighting!$H$15</f>
        <v>0</v>
      </c>
      <c r="H2151">
        <f t="array" ref="H2151">FREQUENCY(IF('Data Transformation'!$B$4:$B$8425=B2139,'Data Transformation'!$G$4:$G$8425),'Bin Analysis'!$B2151)</f>
        <v>2073</v>
      </c>
      <c r="I2151">
        <f t="shared" si="268"/>
        <v>0</v>
      </c>
      <c r="J2151">
        <f t="shared" si="269"/>
        <v>0</v>
      </c>
      <c r="K2151">
        <f>J2151*Weighting!$W$15</f>
        <v>0</v>
      </c>
      <c r="M2151" s="14"/>
    </row>
    <row r="2152" spans="1:13" x14ac:dyDescent="0.55000000000000004">
      <c r="A2152" s="32" t="str">
        <f>IF(Weighting!$P$16&gt;0,B2152,"")</f>
        <v/>
      </c>
      <c r="B2152" t="e">
        <f>Weighting!$C$16</f>
        <v>#DIV/0!</v>
      </c>
      <c r="C2152" t="e">
        <f>Weighting!$F$16</f>
        <v>#NUM!</v>
      </c>
      <c r="D2152" t="e">
        <f>IF(C2152=1,'Data Transformation'!$G$3+0.5*'Data Transformation'!$W$25,IF(C2153=1,D2153-'Data Transformation'!$W$25,FALSE))</f>
        <v>#NUM!</v>
      </c>
      <c r="E2152">
        <f t="array" ref="E2152">IF(ISLOGICAL(D2152),"",FREQUENCY(IF('Data Transformation'!$B$425:$B$8425='Bin Analysis'!$B2139,'Data Transformation'!$G$425:$G$8425),D2152))</f>
        <v>2001</v>
      </c>
      <c r="F2152">
        <f t="shared" si="267"/>
        <v>0</v>
      </c>
      <c r="G2152">
        <f>Weighting!$H$16</f>
        <v>0</v>
      </c>
      <c r="H2152">
        <f t="array" ref="H2152">FREQUENCY(IF('Data Transformation'!$B$4:$B$8425=B2139,'Data Transformation'!$G$4:$G$8425),'Bin Analysis'!$B2152)</f>
        <v>2073</v>
      </c>
      <c r="I2152">
        <f t="shared" si="268"/>
        <v>0</v>
      </c>
      <c r="J2152">
        <f t="shared" si="269"/>
        <v>0</v>
      </c>
      <c r="K2152">
        <f>J2152*Weighting!$W$16</f>
        <v>0</v>
      </c>
      <c r="M2152" s="14"/>
    </row>
    <row r="2153" spans="1:13" x14ac:dyDescent="0.55000000000000004">
      <c r="A2153" s="32" t="str">
        <f>IF(Weighting!$P$17&gt;0,B2153,"")</f>
        <v/>
      </c>
      <c r="B2153" t="e">
        <f>Weighting!$C$17</f>
        <v>#DIV/0!</v>
      </c>
      <c r="C2153" t="e">
        <f>Weighting!$F$17</f>
        <v>#NUM!</v>
      </c>
      <c r="D2153" t="e">
        <f>IF(C2153=1,'Data Transformation'!$G$3+0.5*'Data Transformation'!$W$25,IF(C2154=1,D2154-'Data Transformation'!$W$25,FALSE))</f>
        <v>#NUM!</v>
      </c>
      <c r="E2153">
        <f t="array" ref="E2153">IF(ISLOGICAL(D2153),"",FREQUENCY(IF('Data Transformation'!$B$425:$B$8425='Bin Analysis'!$B2139,'Data Transformation'!$G$425:$G$8425),D2153))</f>
        <v>2001</v>
      </c>
      <c r="F2153">
        <f t="shared" si="267"/>
        <v>0</v>
      </c>
      <c r="G2153">
        <f>Weighting!$H$17</f>
        <v>0</v>
      </c>
      <c r="H2153">
        <f t="array" ref="H2153">FREQUENCY(IF('Data Transformation'!$B$4:$B$8425=B2139,'Data Transformation'!$G$4:$G$8425),'Bin Analysis'!$B2153)</f>
        <v>2073</v>
      </c>
      <c r="I2153">
        <f t="shared" si="268"/>
        <v>0</v>
      </c>
      <c r="J2153">
        <f t="shared" si="269"/>
        <v>0</v>
      </c>
      <c r="K2153">
        <f>J2153*Weighting!$W$17</f>
        <v>0</v>
      </c>
      <c r="M2153" s="14"/>
    </row>
    <row r="2154" spans="1:13" x14ac:dyDescent="0.55000000000000004">
      <c r="A2154" s="32" t="str">
        <f>IF(Weighting!$P$18&gt;0,B2154,"")</f>
        <v/>
      </c>
      <c r="B2154" t="e">
        <f>Weighting!$C$18</f>
        <v>#DIV/0!</v>
      </c>
      <c r="C2154" t="e">
        <f>Weighting!$F$18</f>
        <v>#NUM!</v>
      </c>
      <c r="D2154" t="e">
        <f>IF(C2154=1,'Data Transformation'!$G$3+0.5*'Data Transformation'!$W$25,IF(C2155=1,D2155-'Data Transformation'!$W$25,FALSE))</f>
        <v>#NUM!</v>
      </c>
      <c r="E2154">
        <f t="array" ref="E2154">IF(ISLOGICAL(D2154),"",FREQUENCY(IF('Data Transformation'!$B$425:$B$8425='Bin Analysis'!$B2139,'Data Transformation'!$G$425:$G$8425),D2154))</f>
        <v>2001</v>
      </c>
      <c r="F2154">
        <f t="shared" si="267"/>
        <v>0</v>
      </c>
      <c r="G2154">
        <f>Weighting!$H$18</f>
        <v>0</v>
      </c>
      <c r="H2154">
        <f t="array" ref="H2154">FREQUENCY(IF('Data Transformation'!$B$4:$B$8425=B2139,'Data Transformation'!$G$4:$G$8425),'Bin Analysis'!$B2154)</f>
        <v>2073</v>
      </c>
      <c r="I2154">
        <f t="shared" si="268"/>
        <v>0</v>
      </c>
      <c r="J2154">
        <f t="shared" si="269"/>
        <v>0</v>
      </c>
      <c r="K2154">
        <f>J2154*Weighting!$W$18</f>
        <v>0</v>
      </c>
      <c r="M2154" s="14"/>
    </row>
    <row r="2155" spans="1:13" x14ac:dyDescent="0.55000000000000004">
      <c r="A2155" s="32" t="str">
        <f>IF(Weighting!$P$19&gt;0,B2155,"")</f>
        <v/>
      </c>
      <c r="B2155" t="e">
        <f>Weighting!$C$19</f>
        <v>#DIV/0!</v>
      </c>
      <c r="C2155" t="e">
        <f>Weighting!$F$19</f>
        <v>#NUM!</v>
      </c>
      <c r="D2155" t="e">
        <f>IF(C2155=1,'Data Transformation'!$G$3+0.5*'Data Transformation'!$W$25,IF(C2156=1,D2156-'Data Transformation'!$W$25,FALSE))</f>
        <v>#NUM!</v>
      </c>
      <c r="E2155">
        <f t="array" ref="E2155">IF(ISLOGICAL(D2155),"",FREQUENCY(IF('Data Transformation'!$B$425:$B$8425='Bin Analysis'!$B2139,'Data Transformation'!$G$425:$G$8425),D2155))</f>
        <v>2001</v>
      </c>
      <c r="F2155">
        <f t="shared" si="267"/>
        <v>0</v>
      </c>
      <c r="G2155">
        <f>Weighting!$H$19</f>
        <v>0</v>
      </c>
      <c r="H2155">
        <f t="array" ref="H2155">FREQUENCY(IF('Data Transformation'!$B$4:$B$8425=B2139,'Data Transformation'!$G$4:$G$8425),'Bin Analysis'!$B2155)</f>
        <v>2073</v>
      </c>
      <c r="I2155">
        <f t="shared" si="268"/>
        <v>0</v>
      </c>
      <c r="J2155">
        <f t="shared" si="269"/>
        <v>0</v>
      </c>
      <c r="K2155">
        <f>J2155*Weighting!$W$19</f>
        <v>0</v>
      </c>
      <c r="M2155" s="14"/>
    </row>
    <row r="2156" spans="1:13" x14ac:dyDescent="0.55000000000000004">
      <c r="A2156" s="32" t="str">
        <f>IF(Weighting!$P$20&gt;0,B2156,"")</f>
        <v/>
      </c>
      <c r="B2156" t="e">
        <f>Weighting!$C$20</f>
        <v>#DIV/0!</v>
      </c>
      <c r="C2156" t="e">
        <f>Weighting!$F$20</f>
        <v>#NUM!</v>
      </c>
      <c r="D2156" t="e">
        <f>IF(C2156=1,'Data Transformation'!$G$3+0.5*'Data Transformation'!$W$25,IF(C2157=1,D2157-'Data Transformation'!$W$25,FALSE))</f>
        <v>#NUM!</v>
      </c>
      <c r="E2156">
        <f t="array" ref="E2156">IF(ISLOGICAL(D2156),"",FREQUENCY(IF('Data Transformation'!$B$425:$B$8425='Bin Analysis'!$B2139,'Data Transformation'!$G$425:$G$8425),D2156))</f>
        <v>2001</v>
      </c>
      <c r="F2156">
        <f t="shared" si="267"/>
        <v>0</v>
      </c>
      <c r="G2156">
        <f>Weighting!$H$20</f>
        <v>0</v>
      </c>
      <c r="H2156">
        <f t="array" ref="H2156">FREQUENCY(IF('Data Transformation'!$B$4:$B$8425=B2139,'Data Transformation'!$G$4:$G$8425),'Bin Analysis'!$B2156)</f>
        <v>2073</v>
      </c>
      <c r="I2156">
        <f t="shared" si="268"/>
        <v>0</v>
      </c>
      <c r="J2156">
        <f t="shared" si="269"/>
        <v>0</v>
      </c>
      <c r="K2156">
        <f>J2156*Weighting!$W$20</f>
        <v>0</v>
      </c>
      <c r="M2156" s="14"/>
    </row>
    <row r="2157" spans="1:13" x14ac:dyDescent="0.55000000000000004">
      <c r="A2157" s="32" t="str">
        <f>IF(Weighting!$P$21&gt;0,B2157,"")</f>
        <v/>
      </c>
      <c r="B2157" t="e">
        <f>Weighting!$C$21</f>
        <v>#DIV/0!</v>
      </c>
      <c r="C2157" t="e">
        <f>Weighting!$F$21</f>
        <v>#NUM!</v>
      </c>
      <c r="D2157" t="e">
        <f>IF(C2157=1,'Data Transformation'!$G$3+0.5*'Data Transformation'!$W$25,IF(C2158=1,D2158-'Data Transformation'!$W$25,FALSE))</f>
        <v>#NUM!</v>
      </c>
      <c r="E2157">
        <f t="array" ref="E2157">IF(ISLOGICAL(D2157),"",FREQUENCY(IF('Data Transformation'!$B$425:$B$8425='Bin Analysis'!$B2139,'Data Transformation'!$G$425:$G$8425),D2157))</f>
        <v>2001</v>
      </c>
      <c r="F2157">
        <f t="shared" si="267"/>
        <v>0</v>
      </c>
      <c r="G2157">
        <f>Weighting!$H$21</f>
        <v>0</v>
      </c>
      <c r="H2157">
        <f t="array" ref="H2157">FREQUENCY(IF('Data Transformation'!$B$4:$B$8425=B2139,'Data Transformation'!$G$4:$G$8425),'Bin Analysis'!$B2157)</f>
        <v>2073</v>
      </c>
      <c r="I2157">
        <f t="shared" si="268"/>
        <v>0</v>
      </c>
      <c r="J2157">
        <f t="shared" si="269"/>
        <v>0</v>
      </c>
      <c r="K2157">
        <f>J2157*Weighting!$W$21</f>
        <v>0</v>
      </c>
      <c r="M2157" s="14"/>
    </row>
    <row r="2158" spans="1:13" x14ac:dyDescent="0.55000000000000004">
      <c r="A2158" s="32" t="str">
        <f>IF(Weighting!$P$22&gt;0,B2158,"")</f>
        <v/>
      </c>
      <c r="B2158" t="e">
        <f>Weighting!$C$22</f>
        <v>#DIV/0!</v>
      </c>
      <c r="C2158" t="e">
        <f>Weighting!$F$22</f>
        <v>#NUM!</v>
      </c>
      <c r="D2158" t="e">
        <f>IF(C2158=1,'Data Transformation'!$G$3+0.5*'Data Transformation'!$W$25,IF(C2159=1,D2159-'Data Transformation'!$W$25,FALSE))</f>
        <v>#NUM!</v>
      </c>
      <c r="E2158">
        <f t="array" ref="E2158">IF(ISLOGICAL(D2158),"",FREQUENCY(IF('Data Transformation'!$B$425:$B$8425='Bin Analysis'!$B2139,'Data Transformation'!$G$425:$G$8425),D2158))</f>
        <v>2001</v>
      </c>
      <c r="F2158">
        <f t="shared" si="267"/>
        <v>0</v>
      </c>
      <c r="G2158">
        <f>Weighting!$H$22</f>
        <v>0</v>
      </c>
      <c r="H2158">
        <f t="array" ref="H2158">FREQUENCY(IF('Data Transformation'!$B$4:$B$8425=B2139,'Data Transformation'!$G$4:$G$8425),'Bin Analysis'!$B2158)</f>
        <v>2073</v>
      </c>
      <c r="I2158">
        <f t="shared" si="268"/>
        <v>0</v>
      </c>
      <c r="J2158">
        <f t="shared" si="269"/>
        <v>0</v>
      </c>
      <c r="K2158">
        <f>J2158*Weighting!$W$22</f>
        <v>0</v>
      </c>
      <c r="M2158" s="14"/>
    </row>
    <row r="2159" spans="1:13" x14ac:dyDescent="0.55000000000000004">
      <c r="A2159" s="32" t="str">
        <f>IF(Weighting!$P$23&gt;0,B2159,"")</f>
        <v/>
      </c>
      <c r="B2159" t="e">
        <f>Weighting!$C$23</f>
        <v>#DIV/0!</v>
      </c>
      <c r="C2159" t="e">
        <f>Weighting!$F$23</f>
        <v>#NUM!</v>
      </c>
      <c r="D2159" t="e">
        <f>IF(C2159=1,'Data Transformation'!$G$3+0.5*'Data Transformation'!$W$25,IF(C2160=1,D2160-'Data Transformation'!$W$25,FALSE))</f>
        <v>#NUM!</v>
      </c>
      <c r="E2159">
        <f t="array" ref="E2159">IF(ISLOGICAL(D2159),"",FREQUENCY(IF('Data Transformation'!$B$425:$B$8425='Bin Analysis'!$B2139,'Data Transformation'!$G$425:$G$8425),D2159))</f>
        <v>2001</v>
      </c>
      <c r="F2159">
        <f t="shared" si="267"/>
        <v>0</v>
      </c>
      <c r="G2159">
        <f>Weighting!$H$23</f>
        <v>0</v>
      </c>
      <c r="H2159">
        <f t="array" ref="H2159">FREQUENCY(IF('Data Transformation'!$B$4:$B$8425=B2139,'Data Transformation'!$G$4:$G$8425),'Bin Analysis'!$B2159)</f>
        <v>2073</v>
      </c>
      <c r="I2159">
        <f t="shared" si="268"/>
        <v>0</v>
      </c>
      <c r="J2159">
        <f t="shared" si="269"/>
        <v>0</v>
      </c>
      <c r="K2159">
        <f>J2159*Weighting!$W$23</f>
        <v>0</v>
      </c>
      <c r="M2159" s="14"/>
    </row>
    <row r="2160" spans="1:13" x14ac:dyDescent="0.55000000000000004">
      <c r="A2160" s="32" t="str">
        <f>IF(Weighting!$P$24&gt;0,B2160,"")</f>
        <v/>
      </c>
      <c r="B2160" t="e">
        <f>Weighting!$C$24</f>
        <v>#DIV/0!</v>
      </c>
      <c r="C2160" t="e">
        <f>Weighting!$F$24</f>
        <v>#NUM!</v>
      </c>
      <c r="D2160" t="e">
        <f>IF(C2160=1,'Data Transformation'!$G$3+0.5*'Data Transformation'!$W$25,IF(C2161=1,D2161-'Data Transformation'!$W$25,FALSE))</f>
        <v>#NUM!</v>
      </c>
      <c r="E2160">
        <f t="array" ref="E2160">IF(ISLOGICAL(D2160),"",FREQUENCY(IF('Data Transformation'!$B$425:$B$8425='Bin Analysis'!$B2139,'Data Transformation'!$G$425:$G$8425),D2160))</f>
        <v>2001</v>
      </c>
      <c r="F2160">
        <f t="shared" si="267"/>
        <v>0</v>
      </c>
      <c r="G2160">
        <f>Weighting!$H$24</f>
        <v>0</v>
      </c>
      <c r="H2160">
        <f t="array" ref="H2160">FREQUENCY(IF('Data Transformation'!$B$4:$B$8425=B2139,'Data Transformation'!$G$4:$G$8425),'Bin Analysis'!$B2160)</f>
        <v>2073</v>
      </c>
      <c r="I2160">
        <f t="shared" si="268"/>
        <v>0</v>
      </c>
      <c r="J2160">
        <f t="shared" si="269"/>
        <v>0</v>
      </c>
      <c r="K2160">
        <f>J2160*Weighting!$W$24</f>
        <v>0</v>
      </c>
      <c r="M2160" s="14"/>
    </row>
    <row r="2161" spans="1:25" x14ac:dyDescent="0.55000000000000004">
      <c r="A2161" s="32" t="str">
        <f>IF(Weighting!$P$25&gt;0,B2161,"")</f>
        <v/>
      </c>
      <c r="B2161" t="e">
        <f>Weighting!$C$25</f>
        <v>#DIV/0!</v>
      </c>
      <c r="C2161" t="e">
        <f>Weighting!$F$25</f>
        <v>#NUM!</v>
      </c>
      <c r="D2161" t="e">
        <f>IF(C2161=1,'Data Transformation'!$G$3+0.5*'Data Transformation'!$W$25,IF(C2162=1,D2162-'Data Transformation'!$W$25,FALSE))</f>
        <v>#NUM!</v>
      </c>
      <c r="E2161">
        <f t="array" ref="E2161">IF(ISLOGICAL(D2161),"",FREQUENCY(IF('Data Transformation'!$B$425:$B$8425='Bin Analysis'!$B2139,'Data Transformation'!$G$425:$G$8425),D2161))</f>
        <v>2001</v>
      </c>
      <c r="F2161">
        <f t="shared" si="267"/>
        <v>0</v>
      </c>
      <c r="G2161">
        <f>Weighting!$H$25</f>
        <v>0</v>
      </c>
      <c r="H2161">
        <f t="array" ref="H2161">FREQUENCY(IF('Data Transformation'!$B$4:$B$8425=B2139,'Data Transformation'!$G$4:$G$8425),'Bin Analysis'!$B2161)</f>
        <v>2073</v>
      </c>
      <c r="I2161">
        <f t="shared" si="268"/>
        <v>0</v>
      </c>
      <c r="J2161">
        <f t="shared" si="269"/>
        <v>0</v>
      </c>
      <c r="K2161">
        <f>J2161*Weighting!$W$25</f>
        <v>0</v>
      </c>
      <c r="M2161" s="14"/>
    </row>
    <row r="2162" spans="1:25" x14ac:dyDescent="0.55000000000000004">
      <c r="N2162" s="57"/>
      <c r="O2162"/>
      <c r="P2162"/>
      <c r="Q2162"/>
      <c r="R2162"/>
    </row>
    <row r="2163" spans="1:25" ht="23.35" x14ac:dyDescent="0.8">
      <c r="A2163" s="21" t="s">
        <v>0</v>
      </c>
      <c r="B2163" s="21" t="str">
        <f>IFERROR(VLOOKUP(C2163,'Data Transformation'!$L$6:$M$426,2,FALSE),"")</f>
        <v/>
      </c>
      <c r="C2163" s="21">
        <f>C2139+1</f>
        <v>90</v>
      </c>
      <c r="D2163" s="21"/>
      <c r="E2163" s="21"/>
      <c r="F2163" s="21"/>
      <c r="G2163" s="21"/>
      <c r="H2163" s="22"/>
      <c r="I2163" s="22"/>
      <c r="J2163" s="22"/>
      <c r="K2163" s="21"/>
      <c r="L2163" s="21" t="str">
        <f>B2163</f>
        <v/>
      </c>
      <c r="M2163" s="23" t="e">
        <f>INDEX('Data Transformation'!$O$4:$O$424,MATCH($B2163,'Data Transformation'!$M$4:$M$424,0),MATCH($M$2,'Data Transformation'!$O$3,0))</f>
        <v>#N/A</v>
      </c>
      <c r="N2163" s="27" t="e">
        <f>IF('Input and Summary Results'!$J$16="minimum",'Bin Analysis'!X2164/(M2163-1),'Bin Analysis'!Y2163/('Bin Analysis'!M2163-1))</f>
        <v>#N/A</v>
      </c>
      <c r="O2163" s="27" t="e">
        <f>IF(M2163=FALSE,NA(),(VLOOKUP(1,C2166:K2185,4,FALSE))/(M2163-1))</f>
        <v>#N/A</v>
      </c>
      <c r="P2163" s="27" t="e">
        <f>IF(M2163=FALSE,NA(),SUM(J2166:J2185)/Weighting!$S$5)</f>
        <v>#N/A</v>
      </c>
      <c r="Q2163" s="27" t="e">
        <f>IF(M2163=FALSE,NA(),SUM(K2166:K2185)/Weighting!$S$6)</f>
        <v>#N/A</v>
      </c>
      <c r="R2163" s="27" t="e">
        <f>IF(M2163=FALSE,NA(),(VLOOKUP(1,G2166:K2185,3,FALSE))/(M2163-1))</f>
        <v>#N/A</v>
      </c>
      <c r="S2163" s="22" t="e">
        <f>IF(M2163=FALSE,NA(),IF(SUM(J2166:J2185)=2,"yes","no"))</f>
        <v>#N/A</v>
      </c>
      <c r="X2163" s="2" cm="2">
        <f t="array" ref="X2163:X2164">FREQUENCY(IF('Data Transformation'!$B$425:$B$6424='Bin Analysis'!L2163,'Data Transformation'!$G$425:$G$6424),'Data Transformation'!$U$11)</f>
        <v>0</v>
      </c>
      <c r="Y2163" s="2" cm="2">
        <f t="array" ref="Y2163:Y2164">FREQUENCY(IF('Data Transformation'!$B$425:$B$6424='Bin Analysis'!L2163,'Data Transformation'!$G$425:$G$6424),'Data Transformation'!$U$12)</f>
        <v>0</v>
      </c>
    </row>
    <row r="2164" spans="1:25" x14ac:dyDescent="0.55000000000000004">
      <c r="A2164" s="14" t="s">
        <v>67</v>
      </c>
      <c r="B2164" t="s">
        <v>47</v>
      </c>
      <c r="C2164" t="s">
        <v>5</v>
      </c>
      <c r="D2164" t="s">
        <v>100</v>
      </c>
      <c r="E2164" t="s">
        <v>101</v>
      </c>
      <c r="F2164" t="s">
        <v>102</v>
      </c>
      <c r="G2164" t="s">
        <v>70</v>
      </c>
      <c r="H2164" t="s">
        <v>31</v>
      </c>
      <c r="I2164" t="s">
        <v>32</v>
      </c>
      <c r="J2164" t="s">
        <v>46</v>
      </c>
      <c r="K2164" s="14" t="s">
        <v>45</v>
      </c>
      <c r="M2164" s="14"/>
      <c r="X2164" s="2">
        <v>0</v>
      </c>
      <c r="Y2164" s="2">
        <v>0</v>
      </c>
    </row>
    <row r="2165" spans="1:25" x14ac:dyDescent="0.55000000000000004">
      <c r="A2165" s="32"/>
      <c r="D2165" t="e">
        <f>IF(C2165=1,'Data Transformation'!$G$3+0.5*'Data Transformation'!$W$25,IF(C2166=1,D2166-'Data Transformation'!$W$25,FALSE))</f>
        <v>#NUM!</v>
      </c>
      <c r="E2165">
        <f t="array" ref="E2165">IF(ISLOGICAL(D2165),"",FREQUENCY(IF('Data Transformation'!$B$425:$B$8425='Bin Analysis'!$B2163,'Data Transformation'!$G$425:$G$8425),D2165))</f>
        <v>2001</v>
      </c>
      <c r="F2165" t="e">
        <f>IF(ISLOGICAL(D2165),"",E2165-E2164)</f>
        <v>#VALUE!</v>
      </c>
      <c r="M2165" s="14"/>
    </row>
    <row r="2166" spans="1:25" x14ac:dyDescent="0.55000000000000004">
      <c r="A2166" s="32" t="e">
        <f>IF(Weighting!$P$6&gt;0,B2166,"")</f>
        <v>#NUM!</v>
      </c>
      <c r="B2166" t="e">
        <f>Weighting!$C$6</f>
        <v>#DIV/0!</v>
      </c>
      <c r="C2166" t="e">
        <f>Weighting!$F$6</f>
        <v>#NUM!</v>
      </c>
      <c r="D2166" t="e">
        <f>IF(C2166=1,'Data Transformation'!$G$3+0.5*'Data Transformation'!$W$25,IF(C2167=1,D2167-'Data Transformation'!$W$25,FALSE))</f>
        <v>#NUM!</v>
      </c>
      <c r="E2166">
        <f t="array" ref="E2166">IF(ISLOGICAL(D2166),"",FREQUENCY(IF('Data Transformation'!$B$425:$B$8425='Bin Analysis'!$B2163,'Data Transformation'!$G$425:$G$8425),D2166))</f>
        <v>2001</v>
      </c>
      <c r="F2166">
        <f>IF(ISLOGICAL(D2166),"",E2166-E2165)</f>
        <v>0</v>
      </c>
      <c r="G2166">
        <f>Weighting!$H$6</f>
        <v>1</v>
      </c>
      <c r="H2166">
        <f t="array" ref="H2166">FREQUENCY(IF('Data Transformation'!$B$4:$B$8425=B2163,'Data Transformation'!$G$4:$G$8425),'Bin Analysis'!$B2166)</f>
        <v>2073</v>
      </c>
      <c r="I2166">
        <f>H2166-H2165</f>
        <v>2073</v>
      </c>
      <c r="J2166">
        <f>IF(I2166=0,0,1)</f>
        <v>1</v>
      </c>
      <c r="K2166" t="e">
        <f>J2166*Weighting!$W$6</f>
        <v>#NUM!</v>
      </c>
      <c r="M2166" s="14"/>
    </row>
    <row r="2167" spans="1:25" x14ac:dyDescent="0.55000000000000004">
      <c r="A2167" s="32" t="str">
        <f>IF(Weighting!$P$7&gt;0,B2167,"")</f>
        <v/>
      </c>
      <c r="B2167" t="e">
        <f>Weighting!$C$7</f>
        <v>#DIV/0!</v>
      </c>
      <c r="C2167" t="e">
        <f>Weighting!$F$7</f>
        <v>#NUM!</v>
      </c>
      <c r="D2167" t="e">
        <f>IF(C2167=1,'Data Transformation'!$G$3+0.5*'Data Transformation'!$W$25,IF(C2168=1,D2168-'Data Transformation'!$W$25,FALSE))</f>
        <v>#NUM!</v>
      </c>
      <c r="E2167">
        <f t="array" ref="E2167">IF(ISLOGICAL(D2167),"",FREQUENCY(IF('Data Transformation'!$B$425:$B$8425='Bin Analysis'!$B2163,'Data Transformation'!$G$425:$G$8425),D2167))</f>
        <v>2001</v>
      </c>
      <c r="F2167">
        <f t="shared" ref="F2167:F2185" si="270">IF(ISLOGICAL(D2167),"",E2167-E2166)</f>
        <v>0</v>
      </c>
      <c r="G2167">
        <f>Weighting!$H$7</f>
        <v>0</v>
      </c>
      <c r="H2167">
        <f t="array" ref="H2167">FREQUENCY(IF('Data Transformation'!$B$4:$B$8425=B2163,'Data Transformation'!$G$4:$G$8425),'Bin Analysis'!$B2167)</f>
        <v>2073</v>
      </c>
      <c r="I2167">
        <f t="shared" ref="I2167:I2185" si="271">H2167-H2166</f>
        <v>0</v>
      </c>
      <c r="J2167">
        <f>IF(I2167=0,0,1)</f>
        <v>0</v>
      </c>
      <c r="K2167">
        <f>J2167*Weighting!$W$7</f>
        <v>0</v>
      </c>
      <c r="M2167" s="14"/>
    </row>
    <row r="2168" spans="1:25" x14ac:dyDescent="0.55000000000000004">
      <c r="A2168" s="32" t="str">
        <f>IF(Weighting!$P$8&gt;0,B2168,"")</f>
        <v/>
      </c>
      <c r="B2168" t="e">
        <f>Weighting!$C$8</f>
        <v>#DIV/0!</v>
      </c>
      <c r="C2168" t="e">
        <f>Weighting!$F$8</f>
        <v>#NUM!</v>
      </c>
      <c r="D2168" t="e">
        <f>IF(C2168=1,'Data Transformation'!$G$3+0.5*'Data Transformation'!$W$25,IF(C2169=1,D2169-'Data Transformation'!$W$25,FALSE))</f>
        <v>#NUM!</v>
      </c>
      <c r="E2168">
        <f t="array" ref="E2168">IF(ISLOGICAL(D2168),"",FREQUENCY(IF('Data Transformation'!$B$425:$B$8425='Bin Analysis'!$B2163,'Data Transformation'!$G$425:$G$8425),D2168))</f>
        <v>2001</v>
      </c>
      <c r="F2168">
        <f t="shared" si="270"/>
        <v>0</v>
      </c>
      <c r="G2168">
        <f>Weighting!$H$8</f>
        <v>0</v>
      </c>
      <c r="H2168">
        <f t="array" ref="H2168">FREQUENCY(IF('Data Transformation'!$B$4:$B$8425=B2163,'Data Transformation'!$G$4:$G$8425),'Bin Analysis'!$B2168)</f>
        <v>2073</v>
      </c>
      <c r="I2168">
        <f t="shared" si="271"/>
        <v>0</v>
      </c>
      <c r="J2168">
        <f t="shared" ref="J2168:J2185" si="272">IF(I2168=0,0,1)</f>
        <v>0</v>
      </c>
      <c r="K2168">
        <f>J2168*Weighting!$W$8</f>
        <v>0</v>
      </c>
      <c r="M2168" s="14"/>
    </row>
    <row r="2169" spans="1:25" x14ac:dyDescent="0.55000000000000004">
      <c r="A2169" s="32" t="str">
        <f>IF(Weighting!$P$9&gt;0,B2169,"")</f>
        <v/>
      </c>
      <c r="B2169" s="50" t="e">
        <f>Weighting!$C$9</f>
        <v>#DIV/0!</v>
      </c>
      <c r="C2169" t="e">
        <f>Weighting!$F$9</f>
        <v>#NUM!</v>
      </c>
      <c r="D2169" t="e">
        <f>IF(C2169=1,'Data Transformation'!$G$3+0.5*'Data Transformation'!$W$25,IF(C2170=1,D2170-'Data Transformation'!$W$25,FALSE))</f>
        <v>#NUM!</v>
      </c>
      <c r="E2169">
        <f t="array" ref="E2169">IF(ISLOGICAL(D2169),"",FREQUENCY(IF('Data Transformation'!$B$425:$B$8425='Bin Analysis'!$B2163,'Data Transformation'!$G$425:$G$8425),D2169))</f>
        <v>2001</v>
      </c>
      <c r="F2169">
        <f t="shared" si="270"/>
        <v>0</v>
      </c>
      <c r="G2169">
        <f>Weighting!$H$9</f>
        <v>0</v>
      </c>
      <c r="H2169">
        <f t="array" ref="H2169">FREQUENCY(IF('Data Transformation'!$B$4:$B$8425=B2163,'Data Transformation'!$G$4:$G$8425),'Bin Analysis'!$B2169)</f>
        <v>2073</v>
      </c>
      <c r="I2169">
        <f t="shared" si="271"/>
        <v>0</v>
      </c>
      <c r="J2169">
        <f t="shared" si="272"/>
        <v>0</v>
      </c>
      <c r="K2169">
        <f>J2169*Weighting!$W$9</f>
        <v>0</v>
      </c>
      <c r="M2169" s="14"/>
    </row>
    <row r="2170" spans="1:25" x14ac:dyDescent="0.55000000000000004">
      <c r="A2170" s="32" t="str">
        <f>IF(Weighting!$P$10&gt;0,B2170,"")</f>
        <v/>
      </c>
      <c r="B2170" t="e">
        <f>Weighting!$C$10</f>
        <v>#DIV/0!</v>
      </c>
      <c r="C2170" t="e">
        <f>Weighting!$F$10</f>
        <v>#NUM!</v>
      </c>
      <c r="D2170" t="e">
        <f>IF(C2170=1,'Data Transformation'!$G$3+0.5*'Data Transformation'!$W$25,IF(C2171=1,D2171-'Data Transformation'!$W$25,FALSE))</f>
        <v>#NUM!</v>
      </c>
      <c r="E2170">
        <f t="array" ref="E2170">IF(ISLOGICAL(D2170),"",FREQUENCY(IF('Data Transformation'!$B$425:$B$8425='Bin Analysis'!$B2163,'Data Transformation'!$G$425:$G$8425),D2170))</f>
        <v>2001</v>
      </c>
      <c r="F2170">
        <f t="shared" si="270"/>
        <v>0</v>
      </c>
      <c r="G2170">
        <f>Weighting!$H$10</f>
        <v>0</v>
      </c>
      <c r="H2170">
        <f t="array" ref="H2170">FREQUENCY(IF('Data Transformation'!$B$4:$B$8425=B2163,'Data Transformation'!$G$4:$G$8425),'Bin Analysis'!$B2170)</f>
        <v>2073</v>
      </c>
      <c r="I2170">
        <f t="shared" si="271"/>
        <v>0</v>
      </c>
      <c r="J2170">
        <f t="shared" si="272"/>
        <v>0</v>
      </c>
      <c r="K2170">
        <f>J2170*Weighting!$W$10</f>
        <v>0</v>
      </c>
      <c r="M2170" s="14"/>
    </row>
    <row r="2171" spans="1:25" x14ac:dyDescent="0.55000000000000004">
      <c r="A2171" s="32" t="str">
        <f>IF(Weighting!$P$11&gt;0,B2171,"")</f>
        <v/>
      </c>
      <c r="B2171" t="e">
        <f>Weighting!$C$11</f>
        <v>#DIV/0!</v>
      </c>
      <c r="C2171" t="e">
        <f>Weighting!$F$11</f>
        <v>#NUM!</v>
      </c>
      <c r="D2171" t="e">
        <f>IF(C2171=1,'Data Transformation'!$G$3+0.5*'Data Transformation'!$W$25,IF(C2172=1,D2172-'Data Transformation'!$W$25,FALSE))</f>
        <v>#NUM!</v>
      </c>
      <c r="E2171">
        <f t="array" ref="E2171">IF(ISLOGICAL(D2171),"",FREQUENCY(IF('Data Transformation'!$B$425:$B$8425='Bin Analysis'!$B2163,'Data Transformation'!$G$425:$G$8425),D2171))</f>
        <v>2001</v>
      </c>
      <c r="F2171">
        <f t="shared" si="270"/>
        <v>0</v>
      </c>
      <c r="G2171">
        <f>Weighting!$H$11</f>
        <v>0</v>
      </c>
      <c r="H2171">
        <f t="array" ref="H2171">FREQUENCY(IF('Data Transformation'!$B$4:$B$8425=B2163,'Data Transformation'!$G$4:$G$8425),'Bin Analysis'!$B2171)</f>
        <v>2073</v>
      </c>
      <c r="I2171">
        <f t="shared" si="271"/>
        <v>0</v>
      </c>
      <c r="J2171">
        <f t="shared" si="272"/>
        <v>0</v>
      </c>
      <c r="K2171">
        <f>J2171*Weighting!$W$11</f>
        <v>0</v>
      </c>
      <c r="M2171" s="14"/>
    </row>
    <row r="2172" spans="1:25" x14ac:dyDescent="0.55000000000000004">
      <c r="A2172" s="32" t="str">
        <f>IF(Weighting!$P$12&gt;0,B2172,"")</f>
        <v/>
      </c>
      <c r="B2172" t="e">
        <f>Weighting!$C$12</f>
        <v>#DIV/0!</v>
      </c>
      <c r="C2172" t="e">
        <f>Weighting!$F$12</f>
        <v>#NUM!</v>
      </c>
      <c r="D2172" t="e">
        <f>IF(C2172=1,'Data Transformation'!$G$3+0.5*'Data Transformation'!$W$25,IF(C2173=1,D2173-'Data Transformation'!$W$25,FALSE))</f>
        <v>#NUM!</v>
      </c>
      <c r="E2172">
        <f t="array" ref="E2172">IF(ISLOGICAL(D2172),"",FREQUENCY(IF('Data Transformation'!$B$425:$B$8425='Bin Analysis'!$B2163,'Data Transformation'!$G$425:$G$8425),D2172))</f>
        <v>2001</v>
      </c>
      <c r="F2172">
        <f t="shared" si="270"/>
        <v>0</v>
      </c>
      <c r="G2172">
        <f>Weighting!$H$12</f>
        <v>0</v>
      </c>
      <c r="H2172">
        <f t="array" ref="H2172">FREQUENCY(IF('Data Transformation'!$B$4:$B$8425=B2163,'Data Transformation'!$G$4:$G$8425),'Bin Analysis'!$B2172)</f>
        <v>2073</v>
      </c>
      <c r="I2172">
        <f t="shared" si="271"/>
        <v>0</v>
      </c>
      <c r="J2172">
        <f t="shared" si="272"/>
        <v>0</v>
      </c>
      <c r="K2172">
        <f>J2172*Weighting!$W$12</f>
        <v>0</v>
      </c>
      <c r="M2172" s="14"/>
    </row>
    <row r="2173" spans="1:25" x14ac:dyDescent="0.55000000000000004">
      <c r="A2173" s="32" t="str">
        <f>IF(Weighting!$P$13&gt;0,B2173,"")</f>
        <v/>
      </c>
      <c r="B2173" t="e">
        <f>Weighting!$C$13</f>
        <v>#DIV/0!</v>
      </c>
      <c r="C2173" t="e">
        <f>Weighting!$F$13</f>
        <v>#NUM!</v>
      </c>
      <c r="D2173" t="e">
        <f>IF(C2173=1,'Data Transformation'!$G$3+0.5*'Data Transformation'!$W$25,IF(C2174=1,D2174-'Data Transformation'!$W$25,FALSE))</f>
        <v>#NUM!</v>
      </c>
      <c r="E2173">
        <f t="array" ref="E2173">IF(ISLOGICAL(D2173),"",FREQUENCY(IF('Data Transformation'!$B$425:$B$8425='Bin Analysis'!$B2163,'Data Transformation'!$G$425:$G$8425),D2173))</f>
        <v>2001</v>
      </c>
      <c r="F2173">
        <f t="shared" si="270"/>
        <v>0</v>
      </c>
      <c r="G2173">
        <f>Weighting!$H$13</f>
        <v>0</v>
      </c>
      <c r="H2173">
        <f t="array" ref="H2173">FREQUENCY(IF('Data Transformation'!$B$4:$B$8425=B2163,'Data Transformation'!$G$4:$G$8425),'Bin Analysis'!$B2173)</f>
        <v>2073</v>
      </c>
      <c r="I2173">
        <f t="shared" si="271"/>
        <v>0</v>
      </c>
      <c r="J2173">
        <f t="shared" si="272"/>
        <v>0</v>
      </c>
      <c r="K2173">
        <f>J2173*Weighting!$W$13</f>
        <v>0</v>
      </c>
      <c r="M2173" s="14"/>
    </row>
    <row r="2174" spans="1:25" x14ac:dyDescent="0.55000000000000004">
      <c r="A2174" s="32" t="str">
        <f>IF(Weighting!$P$14&gt;0,B2174,"")</f>
        <v/>
      </c>
      <c r="B2174" t="e">
        <f>Weighting!$C$14</f>
        <v>#DIV/0!</v>
      </c>
      <c r="C2174" t="e">
        <f>Weighting!$F$14</f>
        <v>#NUM!</v>
      </c>
      <c r="D2174" t="e">
        <f>IF(C2174=1,'Data Transformation'!$G$3+0.5*'Data Transformation'!$W$25,IF(C2175=1,D2175-'Data Transformation'!$W$25,FALSE))</f>
        <v>#NUM!</v>
      </c>
      <c r="E2174">
        <f t="array" ref="E2174">IF(ISLOGICAL(D2174),"",FREQUENCY(IF('Data Transformation'!$B$425:$B$8425='Bin Analysis'!$B2163,'Data Transformation'!$G$425:$G$8425),D2174))</f>
        <v>2001</v>
      </c>
      <c r="F2174">
        <f t="shared" si="270"/>
        <v>0</v>
      </c>
      <c r="G2174">
        <f>Weighting!$H$14</f>
        <v>0</v>
      </c>
      <c r="H2174">
        <f t="array" ref="H2174">FREQUENCY(IF('Data Transformation'!$B$4:$B$8425=B2163,'Data Transformation'!$G$4:$G$8425),'Bin Analysis'!$B2174)</f>
        <v>2073</v>
      </c>
      <c r="I2174">
        <f t="shared" si="271"/>
        <v>0</v>
      </c>
      <c r="J2174">
        <f t="shared" si="272"/>
        <v>0</v>
      </c>
      <c r="K2174">
        <f>J2174*Weighting!$W$14</f>
        <v>0</v>
      </c>
      <c r="M2174" s="14"/>
    </row>
    <row r="2175" spans="1:25" x14ac:dyDescent="0.55000000000000004">
      <c r="A2175" s="32" t="str">
        <f>IF(Weighting!$P$15&gt;0,B2175,"")</f>
        <v/>
      </c>
      <c r="B2175" t="e">
        <f>Weighting!$C$15</f>
        <v>#DIV/0!</v>
      </c>
      <c r="C2175" t="e">
        <f>Weighting!$F$15</f>
        <v>#NUM!</v>
      </c>
      <c r="D2175" t="e">
        <f>IF(C2175=1,'Data Transformation'!$G$3+0.5*'Data Transformation'!$W$25,IF(C2176=1,D2176-'Data Transformation'!$W$25,FALSE))</f>
        <v>#NUM!</v>
      </c>
      <c r="E2175">
        <f t="array" ref="E2175">IF(ISLOGICAL(D2175),"",FREQUENCY(IF('Data Transformation'!$B$425:$B$8425='Bin Analysis'!$B2163,'Data Transformation'!$G$425:$G$8425),D2175))</f>
        <v>2001</v>
      </c>
      <c r="F2175">
        <f t="shared" si="270"/>
        <v>0</v>
      </c>
      <c r="G2175">
        <f>Weighting!$H$15</f>
        <v>0</v>
      </c>
      <c r="H2175">
        <f t="array" ref="H2175">FREQUENCY(IF('Data Transformation'!$B$4:$B$8425=B2163,'Data Transformation'!$G$4:$G$8425),'Bin Analysis'!$B2175)</f>
        <v>2073</v>
      </c>
      <c r="I2175">
        <f t="shared" si="271"/>
        <v>0</v>
      </c>
      <c r="J2175">
        <f t="shared" si="272"/>
        <v>0</v>
      </c>
      <c r="K2175">
        <f>J2175*Weighting!$W$15</f>
        <v>0</v>
      </c>
      <c r="M2175" s="14"/>
    </row>
    <row r="2176" spans="1:25" x14ac:dyDescent="0.55000000000000004">
      <c r="A2176" s="32" t="str">
        <f>IF(Weighting!$P$16&gt;0,B2176,"")</f>
        <v/>
      </c>
      <c r="B2176" t="e">
        <f>Weighting!$C$16</f>
        <v>#DIV/0!</v>
      </c>
      <c r="C2176" t="e">
        <f>Weighting!$F$16</f>
        <v>#NUM!</v>
      </c>
      <c r="D2176" t="e">
        <f>IF(C2176=1,'Data Transformation'!$G$3+0.5*'Data Transformation'!$W$25,IF(C2177=1,D2177-'Data Transformation'!$W$25,FALSE))</f>
        <v>#NUM!</v>
      </c>
      <c r="E2176">
        <f t="array" ref="E2176">IF(ISLOGICAL(D2176),"",FREQUENCY(IF('Data Transformation'!$B$425:$B$8425='Bin Analysis'!$B2163,'Data Transformation'!$G$425:$G$8425),D2176))</f>
        <v>2001</v>
      </c>
      <c r="F2176">
        <f t="shared" si="270"/>
        <v>0</v>
      </c>
      <c r="G2176">
        <f>Weighting!$H$16</f>
        <v>0</v>
      </c>
      <c r="H2176">
        <f t="array" ref="H2176">FREQUENCY(IF('Data Transformation'!$B$4:$B$8425=B2163,'Data Transformation'!$G$4:$G$8425),'Bin Analysis'!$B2176)</f>
        <v>2073</v>
      </c>
      <c r="I2176">
        <f t="shared" si="271"/>
        <v>0</v>
      </c>
      <c r="J2176">
        <f t="shared" si="272"/>
        <v>0</v>
      </c>
      <c r="K2176">
        <f>J2176*Weighting!$W$16</f>
        <v>0</v>
      </c>
      <c r="M2176" s="14"/>
    </row>
    <row r="2177" spans="1:25" x14ac:dyDescent="0.55000000000000004">
      <c r="A2177" s="32" t="str">
        <f>IF(Weighting!$P$17&gt;0,B2177,"")</f>
        <v/>
      </c>
      <c r="B2177" t="e">
        <f>Weighting!$C$17</f>
        <v>#DIV/0!</v>
      </c>
      <c r="C2177" t="e">
        <f>Weighting!$F$17</f>
        <v>#NUM!</v>
      </c>
      <c r="D2177" t="e">
        <f>IF(C2177=1,'Data Transformation'!$G$3+0.5*'Data Transformation'!$W$25,IF(C2178=1,D2178-'Data Transformation'!$W$25,FALSE))</f>
        <v>#NUM!</v>
      </c>
      <c r="E2177">
        <f t="array" ref="E2177">IF(ISLOGICAL(D2177),"",FREQUENCY(IF('Data Transformation'!$B$425:$B$8425='Bin Analysis'!$B2163,'Data Transformation'!$G$425:$G$8425),D2177))</f>
        <v>2001</v>
      </c>
      <c r="F2177">
        <f t="shared" si="270"/>
        <v>0</v>
      </c>
      <c r="G2177">
        <f>Weighting!$H$17</f>
        <v>0</v>
      </c>
      <c r="H2177">
        <f t="array" ref="H2177">FREQUENCY(IF('Data Transformation'!$B$4:$B$8425=B2163,'Data Transformation'!$G$4:$G$8425),'Bin Analysis'!$B2177)</f>
        <v>2073</v>
      </c>
      <c r="I2177">
        <f t="shared" si="271"/>
        <v>0</v>
      </c>
      <c r="J2177">
        <f t="shared" si="272"/>
        <v>0</v>
      </c>
      <c r="K2177">
        <f>J2177*Weighting!$W$17</f>
        <v>0</v>
      </c>
      <c r="M2177" s="14"/>
    </row>
    <row r="2178" spans="1:25" x14ac:dyDescent="0.55000000000000004">
      <c r="A2178" s="32" t="str">
        <f>IF(Weighting!$P$18&gt;0,B2178,"")</f>
        <v/>
      </c>
      <c r="B2178" t="e">
        <f>Weighting!$C$18</f>
        <v>#DIV/0!</v>
      </c>
      <c r="C2178" t="e">
        <f>Weighting!$F$18</f>
        <v>#NUM!</v>
      </c>
      <c r="D2178" t="e">
        <f>IF(C2178=1,'Data Transformation'!$G$3+0.5*'Data Transformation'!$W$25,IF(C2179=1,D2179-'Data Transformation'!$W$25,FALSE))</f>
        <v>#NUM!</v>
      </c>
      <c r="E2178">
        <f t="array" ref="E2178">IF(ISLOGICAL(D2178),"",FREQUENCY(IF('Data Transformation'!$B$425:$B$8425='Bin Analysis'!$B2163,'Data Transformation'!$G$425:$G$8425),D2178))</f>
        <v>2001</v>
      </c>
      <c r="F2178">
        <f t="shared" si="270"/>
        <v>0</v>
      </c>
      <c r="G2178">
        <f>Weighting!$H$18</f>
        <v>0</v>
      </c>
      <c r="H2178">
        <f t="array" ref="H2178">FREQUENCY(IF('Data Transformation'!$B$4:$B$8425=B2163,'Data Transformation'!$G$4:$G$8425),'Bin Analysis'!$B2178)</f>
        <v>2073</v>
      </c>
      <c r="I2178">
        <f t="shared" si="271"/>
        <v>0</v>
      </c>
      <c r="J2178">
        <f t="shared" si="272"/>
        <v>0</v>
      </c>
      <c r="K2178">
        <f>J2178*Weighting!$W$18</f>
        <v>0</v>
      </c>
      <c r="M2178" s="14"/>
    </row>
    <row r="2179" spans="1:25" x14ac:dyDescent="0.55000000000000004">
      <c r="A2179" s="32" t="str">
        <f>IF(Weighting!$P$19&gt;0,B2179,"")</f>
        <v/>
      </c>
      <c r="B2179" t="e">
        <f>Weighting!$C$19</f>
        <v>#DIV/0!</v>
      </c>
      <c r="C2179" t="e">
        <f>Weighting!$F$19</f>
        <v>#NUM!</v>
      </c>
      <c r="D2179" t="e">
        <f>IF(C2179=1,'Data Transformation'!$G$3+0.5*'Data Transformation'!$W$25,IF(C2180=1,D2180-'Data Transformation'!$W$25,FALSE))</f>
        <v>#NUM!</v>
      </c>
      <c r="E2179">
        <f t="array" ref="E2179">IF(ISLOGICAL(D2179),"",FREQUENCY(IF('Data Transformation'!$B$425:$B$8425='Bin Analysis'!$B2163,'Data Transformation'!$G$425:$G$8425),D2179))</f>
        <v>2001</v>
      </c>
      <c r="F2179">
        <f t="shared" si="270"/>
        <v>0</v>
      </c>
      <c r="G2179">
        <f>Weighting!$H$19</f>
        <v>0</v>
      </c>
      <c r="H2179">
        <f t="array" ref="H2179">FREQUENCY(IF('Data Transformation'!$B$4:$B$8425=B2163,'Data Transformation'!$G$4:$G$8425),'Bin Analysis'!$B2179)</f>
        <v>2073</v>
      </c>
      <c r="I2179">
        <f t="shared" si="271"/>
        <v>0</v>
      </c>
      <c r="J2179">
        <f t="shared" si="272"/>
        <v>0</v>
      </c>
      <c r="K2179">
        <f>J2179*Weighting!$W$19</f>
        <v>0</v>
      </c>
      <c r="M2179" s="14"/>
    </row>
    <row r="2180" spans="1:25" x14ac:dyDescent="0.55000000000000004">
      <c r="A2180" s="32" t="str">
        <f>IF(Weighting!$P$20&gt;0,B2180,"")</f>
        <v/>
      </c>
      <c r="B2180" t="e">
        <f>Weighting!$C$20</f>
        <v>#DIV/0!</v>
      </c>
      <c r="C2180" t="e">
        <f>Weighting!$F$20</f>
        <v>#NUM!</v>
      </c>
      <c r="D2180" t="e">
        <f>IF(C2180=1,'Data Transformation'!$G$3+0.5*'Data Transformation'!$W$25,IF(C2181=1,D2181-'Data Transformation'!$W$25,FALSE))</f>
        <v>#NUM!</v>
      </c>
      <c r="E2180">
        <f t="array" ref="E2180">IF(ISLOGICAL(D2180),"",FREQUENCY(IF('Data Transformation'!$B$425:$B$8425='Bin Analysis'!$B2163,'Data Transformation'!$G$425:$G$8425),D2180))</f>
        <v>2001</v>
      </c>
      <c r="F2180">
        <f t="shared" si="270"/>
        <v>0</v>
      </c>
      <c r="G2180">
        <f>Weighting!$H$20</f>
        <v>0</v>
      </c>
      <c r="H2180">
        <f t="array" ref="H2180">FREQUENCY(IF('Data Transformation'!$B$4:$B$8425=B2163,'Data Transformation'!$G$4:$G$8425),'Bin Analysis'!$B2180)</f>
        <v>2073</v>
      </c>
      <c r="I2180">
        <f t="shared" si="271"/>
        <v>0</v>
      </c>
      <c r="J2180">
        <f t="shared" si="272"/>
        <v>0</v>
      </c>
      <c r="K2180">
        <f>J2180*Weighting!$W$20</f>
        <v>0</v>
      </c>
      <c r="M2180" s="14"/>
    </row>
    <row r="2181" spans="1:25" x14ac:dyDescent="0.55000000000000004">
      <c r="A2181" s="32" t="str">
        <f>IF(Weighting!$P$21&gt;0,B2181,"")</f>
        <v/>
      </c>
      <c r="B2181" t="e">
        <f>Weighting!$C$21</f>
        <v>#DIV/0!</v>
      </c>
      <c r="C2181" t="e">
        <f>Weighting!$F$21</f>
        <v>#NUM!</v>
      </c>
      <c r="D2181" t="e">
        <f>IF(C2181=1,'Data Transformation'!$G$3+0.5*'Data Transformation'!$W$25,IF(C2182=1,D2182-'Data Transformation'!$W$25,FALSE))</f>
        <v>#NUM!</v>
      </c>
      <c r="E2181">
        <f t="array" ref="E2181">IF(ISLOGICAL(D2181),"",FREQUENCY(IF('Data Transformation'!$B$425:$B$8425='Bin Analysis'!$B2163,'Data Transformation'!$G$425:$G$8425),D2181))</f>
        <v>2001</v>
      </c>
      <c r="F2181">
        <f t="shared" si="270"/>
        <v>0</v>
      </c>
      <c r="G2181">
        <f>Weighting!$H$21</f>
        <v>0</v>
      </c>
      <c r="H2181">
        <f t="array" ref="H2181">FREQUENCY(IF('Data Transformation'!$B$4:$B$8425=B2163,'Data Transformation'!$G$4:$G$8425),'Bin Analysis'!$B2181)</f>
        <v>2073</v>
      </c>
      <c r="I2181">
        <f t="shared" si="271"/>
        <v>0</v>
      </c>
      <c r="J2181">
        <f t="shared" si="272"/>
        <v>0</v>
      </c>
      <c r="K2181">
        <f>J2181*Weighting!$W$21</f>
        <v>0</v>
      </c>
      <c r="M2181" s="14"/>
    </row>
    <row r="2182" spans="1:25" x14ac:dyDescent="0.55000000000000004">
      <c r="A2182" s="32" t="str">
        <f>IF(Weighting!$P$22&gt;0,B2182,"")</f>
        <v/>
      </c>
      <c r="B2182" t="e">
        <f>Weighting!$C$22</f>
        <v>#DIV/0!</v>
      </c>
      <c r="C2182" t="e">
        <f>Weighting!$F$22</f>
        <v>#NUM!</v>
      </c>
      <c r="D2182" t="e">
        <f>IF(C2182=1,'Data Transformation'!$G$3+0.5*'Data Transformation'!$W$25,IF(C2183=1,D2183-'Data Transformation'!$W$25,FALSE))</f>
        <v>#NUM!</v>
      </c>
      <c r="E2182">
        <f t="array" ref="E2182">IF(ISLOGICAL(D2182),"",FREQUENCY(IF('Data Transformation'!$B$425:$B$8425='Bin Analysis'!$B2163,'Data Transformation'!$G$425:$G$8425),D2182))</f>
        <v>2001</v>
      </c>
      <c r="F2182">
        <f t="shared" si="270"/>
        <v>0</v>
      </c>
      <c r="G2182">
        <f>Weighting!$H$22</f>
        <v>0</v>
      </c>
      <c r="H2182">
        <f t="array" ref="H2182">FREQUENCY(IF('Data Transformation'!$B$4:$B$8425=B2163,'Data Transformation'!$G$4:$G$8425),'Bin Analysis'!$B2182)</f>
        <v>2073</v>
      </c>
      <c r="I2182">
        <f t="shared" si="271"/>
        <v>0</v>
      </c>
      <c r="J2182">
        <f t="shared" si="272"/>
        <v>0</v>
      </c>
      <c r="K2182">
        <f>J2182*Weighting!$W$22</f>
        <v>0</v>
      </c>
      <c r="M2182" s="14"/>
    </row>
    <row r="2183" spans="1:25" x14ac:dyDescent="0.55000000000000004">
      <c r="A2183" s="32" t="str">
        <f>IF(Weighting!$P$23&gt;0,B2183,"")</f>
        <v/>
      </c>
      <c r="B2183" t="e">
        <f>Weighting!$C$23</f>
        <v>#DIV/0!</v>
      </c>
      <c r="C2183" t="e">
        <f>Weighting!$F$23</f>
        <v>#NUM!</v>
      </c>
      <c r="D2183" t="e">
        <f>IF(C2183=1,'Data Transformation'!$G$3+0.5*'Data Transformation'!$W$25,IF(C2184=1,D2184-'Data Transformation'!$W$25,FALSE))</f>
        <v>#NUM!</v>
      </c>
      <c r="E2183">
        <f t="array" ref="E2183">IF(ISLOGICAL(D2183),"",FREQUENCY(IF('Data Transformation'!$B$425:$B$8425='Bin Analysis'!$B2163,'Data Transformation'!$G$425:$G$8425),D2183))</f>
        <v>2001</v>
      </c>
      <c r="F2183">
        <f t="shared" si="270"/>
        <v>0</v>
      </c>
      <c r="G2183">
        <f>Weighting!$H$23</f>
        <v>0</v>
      </c>
      <c r="H2183">
        <f t="array" ref="H2183">FREQUENCY(IF('Data Transformation'!$B$4:$B$8425=B2163,'Data Transformation'!$G$4:$G$8425),'Bin Analysis'!$B2183)</f>
        <v>2073</v>
      </c>
      <c r="I2183">
        <f t="shared" si="271"/>
        <v>0</v>
      </c>
      <c r="J2183">
        <f t="shared" si="272"/>
        <v>0</v>
      </c>
      <c r="K2183">
        <f>J2183*Weighting!$W$23</f>
        <v>0</v>
      </c>
      <c r="M2183" s="14"/>
    </row>
    <row r="2184" spans="1:25" x14ac:dyDescent="0.55000000000000004">
      <c r="A2184" s="32" t="str">
        <f>IF(Weighting!$P$24&gt;0,B2184,"")</f>
        <v/>
      </c>
      <c r="B2184" t="e">
        <f>Weighting!$C$24</f>
        <v>#DIV/0!</v>
      </c>
      <c r="C2184" t="e">
        <f>Weighting!$F$24</f>
        <v>#NUM!</v>
      </c>
      <c r="D2184" t="e">
        <f>IF(C2184=1,'Data Transformation'!$G$3+0.5*'Data Transformation'!$W$25,IF(C2185=1,D2185-'Data Transformation'!$W$25,FALSE))</f>
        <v>#NUM!</v>
      </c>
      <c r="E2184">
        <f t="array" ref="E2184">IF(ISLOGICAL(D2184),"",FREQUENCY(IF('Data Transformation'!$B$425:$B$8425='Bin Analysis'!$B2163,'Data Transformation'!$G$425:$G$8425),D2184))</f>
        <v>2001</v>
      </c>
      <c r="F2184">
        <f t="shared" si="270"/>
        <v>0</v>
      </c>
      <c r="G2184">
        <f>Weighting!$H$24</f>
        <v>0</v>
      </c>
      <c r="H2184">
        <f t="array" ref="H2184">FREQUENCY(IF('Data Transformation'!$B$4:$B$8425=B2163,'Data Transformation'!$G$4:$G$8425),'Bin Analysis'!$B2184)</f>
        <v>2073</v>
      </c>
      <c r="I2184">
        <f t="shared" si="271"/>
        <v>0</v>
      </c>
      <c r="J2184">
        <f t="shared" si="272"/>
        <v>0</v>
      </c>
      <c r="K2184">
        <f>J2184*Weighting!$W$24</f>
        <v>0</v>
      </c>
      <c r="M2184" s="14"/>
    </row>
    <row r="2185" spans="1:25" x14ac:dyDescent="0.55000000000000004">
      <c r="A2185" s="32" t="str">
        <f>IF(Weighting!$P$25&gt;0,B2185,"")</f>
        <v/>
      </c>
      <c r="B2185" t="e">
        <f>Weighting!$C$25</f>
        <v>#DIV/0!</v>
      </c>
      <c r="C2185" t="e">
        <f>Weighting!$F$25</f>
        <v>#NUM!</v>
      </c>
      <c r="D2185" t="e">
        <f>IF(C2185=1,'Data Transformation'!$G$3+0.5*'Data Transformation'!$W$25,IF(C2186=1,D2186-'Data Transformation'!$W$25,FALSE))</f>
        <v>#NUM!</v>
      </c>
      <c r="E2185">
        <f t="array" ref="E2185">IF(ISLOGICAL(D2185),"",FREQUENCY(IF('Data Transformation'!$B$425:$B$8425='Bin Analysis'!$B2163,'Data Transformation'!$G$425:$G$8425),D2185))</f>
        <v>2001</v>
      </c>
      <c r="F2185">
        <f t="shared" si="270"/>
        <v>0</v>
      </c>
      <c r="G2185">
        <f>Weighting!$H$25</f>
        <v>0</v>
      </c>
      <c r="H2185">
        <f t="array" ref="H2185">FREQUENCY(IF('Data Transformation'!$B$4:$B$8425=B2163,'Data Transformation'!$G$4:$G$8425),'Bin Analysis'!$B2185)</f>
        <v>2073</v>
      </c>
      <c r="I2185">
        <f t="shared" si="271"/>
        <v>0</v>
      </c>
      <c r="J2185">
        <f t="shared" si="272"/>
        <v>0</v>
      </c>
      <c r="K2185">
        <f>J2185*Weighting!$W$25</f>
        <v>0</v>
      </c>
      <c r="M2185" s="14"/>
    </row>
    <row r="2186" spans="1:25" x14ac:dyDescent="0.55000000000000004">
      <c r="O2186"/>
      <c r="P2186"/>
      <c r="Q2186"/>
      <c r="R2186"/>
    </row>
    <row r="2187" spans="1:25" ht="23.35" x14ac:dyDescent="0.8">
      <c r="A2187" s="21" t="s">
        <v>0</v>
      </c>
      <c r="B2187" s="21" t="str">
        <f>IFERROR(VLOOKUP(C2187,'Data Transformation'!$L$6:$M$426,2,FALSE),"")</f>
        <v/>
      </c>
      <c r="C2187" s="21">
        <f>C2163+1</f>
        <v>91</v>
      </c>
      <c r="D2187" s="21"/>
      <c r="E2187" s="21"/>
      <c r="F2187" s="21"/>
      <c r="G2187" s="21"/>
      <c r="H2187" s="22"/>
      <c r="I2187" s="22"/>
      <c r="J2187" s="22"/>
      <c r="K2187" s="21"/>
      <c r="L2187" s="21" t="str">
        <f>B2187</f>
        <v/>
      </c>
      <c r="M2187" s="23" t="e">
        <f>INDEX('Data Transformation'!$O$4:$O$424,MATCH($B2187,'Data Transformation'!$M$4:$M$424,0),MATCH($M$2,'Data Transformation'!$O$3,0))</f>
        <v>#N/A</v>
      </c>
      <c r="N2187" s="27" t="e">
        <f>IF('Input and Summary Results'!$J$16="minimum",'Bin Analysis'!X2188/(M2187-1),'Bin Analysis'!Y2187/('Bin Analysis'!M2187-1))</f>
        <v>#N/A</v>
      </c>
      <c r="O2187" s="27" t="e">
        <f>IF(M2187=FALSE,NA(),(VLOOKUP(1,C2190:K2209,4,FALSE))/(M2187-1))</f>
        <v>#N/A</v>
      </c>
      <c r="P2187" s="27" t="e">
        <f>IF(M2187=FALSE,NA(),SUM(J2190:J2209)/Weighting!$S$5)</f>
        <v>#N/A</v>
      </c>
      <c r="Q2187" s="27" t="e">
        <f>IF(M2187=FALSE,NA(),SUM(K2190:K2209)/Weighting!$S$6)</f>
        <v>#N/A</v>
      </c>
      <c r="R2187" s="27" t="e">
        <f>IF(M2187=FALSE,NA(),(VLOOKUP(1,G2190:K2209,3,FALSE))/(M2187-1))</f>
        <v>#N/A</v>
      </c>
      <c r="S2187" s="22" t="e">
        <f>IF(M2187=FALSE,NA(),IF(SUM(J2190:J2209)=2,"yes","no"))</f>
        <v>#N/A</v>
      </c>
      <c r="X2187" s="2" cm="2">
        <f t="array" ref="X2187:X2188">FREQUENCY(IF('Data Transformation'!$B$425:$B$6424='Bin Analysis'!L2187,'Data Transformation'!$G$425:$G$6424),'Data Transformation'!$U$11)</f>
        <v>0</v>
      </c>
      <c r="Y2187" s="2" cm="2">
        <f t="array" ref="Y2187:Y2188">FREQUENCY(IF('Data Transformation'!$B$425:$B$6424='Bin Analysis'!L2187,'Data Transformation'!$G$425:$G$6424),'Data Transformation'!$U$12)</f>
        <v>0</v>
      </c>
    </row>
    <row r="2188" spans="1:25" x14ac:dyDescent="0.55000000000000004">
      <c r="A2188" s="14" t="s">
        <v>67</v>
      </c>
      <c r="B2188" t="s">
        <v>47</v>
      </c>
      <c r="C2188" t="s">
        <v>5</v>
      </c>
      <c r="D2188" t="s">
        <v>100</v>
      </c>
      <c r="E2188" t="s">
        <v>101</v>
      </c>
      <c r="F2188" t="s">
        <v>102</v>
      </c>
      <c r="G2188" t="s">
        <v>70</v>
      </c>
      <c r="H2188" t="s">
        <v>31</v>
      </c>
      <c r="I2188" t="s">
        <v>32</v>
      </c>
      <c r="J2188" t="s">
        <v>46</v>
      </c>
      <c r="K2188" s="14" t="s">
        <v>45</v>
      </c>
      <c r="M2188" s="14"/>
      <c r="X2188" s="2">
        <v>0</v>
      </c>
      <c r="Y2188" s="2">
        <v>0</v>
      </c>
    </row>
    <row r="2189" spans="1:25" x14ac:dyDescent="0.55000000000000004">
      <c r="A2189" s="32"/>
      <c r="D2189" t="e">
        <f>IF(C2189=1,'Data Transformation'!$G$3+0.5*'Data Transformation'!$W$25,IF(C2190=1,D2190-'Data Transformation'!$W$25,FALSE))</f>
        <v>#NUM!</v>
      </c>
      <c r="E2189">
        <f t="array" ref="E2189">IF(ISLOGICAL(D2189),"",FREQUENCY(IF('Data Transformation'!$B$425:$B$8425='Bin Analysis'!$B2187,'Data Transformation'!$G$425:$G$8425),D2189))</f>
        <v>2001</v>
      </c>
      <c r="F2189" t="e">
        <f>IF(ISLOGICAL(D2189),"",E2189-E2188)</f>
        <v>#VALUE!</v>
      </c>
      <c r="M2189" s="14"/>
    </row>
    <row r="2190" spans="1:25" x14ac:dyDescent="0.55000000000000004">
      <c r="A2190" s="32" t="e">
        <f>IF(Weighting!$P$6&gt;0,B2190,"")</f>
        <v>#NUM!</v>
      </c>
      <c r="B2190" t="e">
        <f>Weighting!$C$6</f>
        <v>#DIV/0!</v>
      </c>
      <c r="C2190" t="e">
        <f>Weighting!$F$6</f>
        <v>#NUM!</v>
      </c>
      <c r="D2190" t="e">
        <f>IF(C2190=1,'Data Transformation'!$G$3+0.5*'Data Transformation'!$W$25,IF(C2191=1,D2191-'Data Transformation'!$W$25,FALSE))</f>
        <v>#NUM!</v>
      </c>
      <c r="E2190">
        <f t="array" ref="E2190">IF(ISLOGICAL(D2190),"",FREQUENCY(IF('Data Transformation'!$B$425:$B$8425='Bin Analysis'!$B2187,'Data Transformation'!$G$425:$G$8425),D2190))</f>
        <v>2001</v>
      </c>
      <c r="F2190">
        <f>IF(ISLOGICAL(D2190),"",E2190-E2189)</f>
        <v>0</v>
      </c>
      <c r="G2190">
        <f>Weighting!$H$6</f>
        <v>1</v>
      </c>
      <c r="H2190">
        <f t="array" ref="H2190">FREQUENCY(IF('Data Transformation'!$B$4:$B$8425=B2187,'Data Transformation'!$G$4:$G$8425),'Bin Analysis'!$B2190)</f>
        <v>2073</v>
      </c>
      <c r="I2190">
        <f>H2190-H2189</f>
        <v>2073</v>
      </c>
      <c r="J2190">
        <f>IF(I2190=0,0,1)</f>
        <v>1</v>
      </c>
      <c r="K2190" t="e">
        <f>J2190*Weighting!$W$6</f>
        <v>#NUM!</v>
      </c>
      <c r="M2190" s="14"/>
    </row>
    <row r="2191" spans="1:25" x14ac:dyDescent="0.55000000000000004">
      <c r="A2191" s="32" t="str">
        <f>IF(Weighting!$P$7&gt;0,B2191,"")</f>
        <v/>
      </c>
      <c r="B2191" t="e">
        <f>Weighting!$C$7</f>
        <v>#DIV/0!</v>
      </c>
      <c r="C2191" t="e">
        <f>Weighting!$F$7</f>
        <v>#NUM!</v>
      </c>
      <c r="D2191" t="e">
        <f>IF(C2191=1,'Data Transformation'!$G$3+0.5*'Data Transformation'!$W$25,IF(C2192=1,D2192-'Data Transformation'!$W$25,FALSE))</f>
        <v>#NUM!</v>
      </c>
      <c r="E2191">
        <f t="array" ref="E2191">IF(ISLOGICAL(D2191),"",FREQUENCY(IF('Data Transformation'!$B$425:$B$8425='Bin Analysis'!$B2187,'Data Transformation'!$G$425:$G$8425),D2191))</f>
        <v>2001</v>
      </c>
      <c r="F2191">
        <f t="shared" ref="F2191:F2209" si="273">IF(ISLOGICAL(D2191),"",E2191-E2190)</f>
        <v>0</v>
      </c>
      <c r="G2191">
        <f>Weighting!$H$7</f>
        <v>0</v>
      </c>
      <c r="H2191">
        <f t="array" ref="H2191">FREQUENCY(IF('Data Transformation'!$B$4:$B$8425=B2187,'Data Transformation'!$G$4:$G$8425),'Bin Analysis'!$B2191)</f>
        <v>2073</v>
      </c>
      <c r="I2191">
        <f t="shared" ref="I2191:I2209" si="274">H2191-H2190</f>
        <v>0</v>
      </c>
      <c r="J2191">
        <f>IF(I2191=0,0,1)</f>
        <v>0</v>
      </c>
      <c r="K2191">
        <f>J2191*Weighting!$W$7</f>
        <v>0</v>
      </c>
      <c r="M2191" s="14"/>
    </row>
    <row r="2192" spans="1:25" x14ac:dyDescent="0.55000000000000004">
      <c r="A2192" s="32" t="str">
        <f>IF(Weighting!$P$8&gt;0,B2192,"")</f>
        <v/>
      </c>
      <c r="B2192" t="e">
        <f>Weighting!$C$8</f>
        <v>#DIV/0!</v>
      </c>
      <c r="C2192" t="e">
        <f>Weighting!$F$8</f>
        <v>#NUM!</v>
      </c>
      <c r="D2192" t="e">
        <f>IF(C2192=1,'Data Transformation'!$G$3+0.5*'Data Transformation'!$W$25,IF(C2193=1,D2193-'Data Transformation'!$W$25,FALSE))</f>
        <v>#NUM!</v>
      </c>
      <c r="E2192">
        <f t="array" ref="E2192">IF(ISLOGICAL(D2192),"",FREQUENCY(IF('Data Transformation'!$B$425:$B$8425='Bin Analysis'!$B2187,'Data Transformation'!$G$425:$G$8425),D2192))</f>
        <v>2001</v>
      </c>
      <c r="F2192">
        <f t="shared" si="273"/>
        <v>0</v>
      </c>
      <c r="G2192">
        <f>Weighting!$H$8</f>
        <v>0</v>
      </c>
      <c r="H2192">
        <f t="array" ref="H2192">FREQUENCY(IF('Data Transformation'!$B$4:$B$8425=B2187,'Data Transformation'!$G$4:$G$8425),'Bin Analysis'!$B2192)</f>
        <v>2073</v>
      </c>
      <c r="I2192">
        <f t="shared" si="274"/>
        <v>0</v>
      </c>
      <c r="J2192">
        <f t="shared" ref="J2192:J2209" si="275">IF(I2192=0,0,1)</f>
        <v>0</v>
      </c>
      <c r="K2192">
        <f>J2192*Weighting!$W$8</f>
        <v>0</v>
      </c>
      <c r="M2192" s="14"/>
    </row>
    <row r="2193" spans="1:13" x14ac:dyDescent="0.55000000000000004">
      <c r="A2193" s="32" t="str">
        <f>IF(Weighting!$P$9&gt;0,B2193,"")</f>
        <v/>
      </c>
      <c r="B2193" s="50" t="e">
        <f>Weighting!$C$9</f>
        <v>#DIV/0!</v>
      </c>
      <c r="C2193" t="e">
        <f>Weighting!$F$9</f>
        <v>#NUM!</v>
      </c>
      <c r="D2193" t="e">
        <f>IF(C2193=1,'Data Transformation'!$G$3+0.5*'Data Transformation'!$W$25,IF(C2194=1,D2194-'Data Transformation'!$W$25,FALSE))</f>
        <v>#NUM!</v>
      </c>
      <c r="E2193">
        <f t="array" ref="E2193">IF(ISLOGICAL(D2193),"",FREQUENCY(IF('Data Transformation'!$B$425:$B$8425='Bin Analysis'!$B2187,'Data Transformation'!$G$425:$G$8425),D2193))</f>
        <v>2001</v>
      </c>
      <c r="F2193">
        <f t="shared" si="273"/>
        <v>0</v>
      </c>
      <c r="G2193">
        <f>Weighting!$H$9</f>
        <v>0</v>
      </c>
      <c r="H2193">
        <f t="array" ref="H2193">FREQUENCY(IF('Data Transformation'!$B$4:$B$8425=B2187,'Data Transformation'!$G$4:$G$8425),'Bin Analysis'!$B2193)</f>
        <v>2073</v>
      </c>
      <c r="I2193">
        <f t="shared" si="274"/>
        <v>0</v>
      </c>
      <c r="J2193">
        <f t="shared" si="275"/>
        <v>0</v>
      </c>
      <c r="K2193">
        <f>J2193*Weighting!$W$9</f>
        <v>0</v>
      </c>
      <c r="M2193" s="14"/>
    </row>
    <row r="2194" spans="1:13" x14ac:dyDescent="0.55000000000000004">
      <c r="A2194" s="32" t="str">
        <f>IF(Weighting!$P$10&gt;0,B2194,"")</f>
        <v/>
      </c>
      <c r="B2194" t="e">
        <f>Weighting!$C$10</f>
        <v>#DIV/0!</v>
      </c>
      <c r="C2194" t="e">
        <f>Weighting!$F$10</f>
        <v>#NUM!</v>
      </c>
      <c r="D2194" t="e">
        <f>IF(C2194=1,'Data Transformation'!$G$3+0.5*'Data Transformation'!$W$25,IF(C2195=1,D2195-'Data Transformation'!$W$25,FALSE))</f>
        <v>#NUM!</v>
      </c>
      <c r="E2194">
        <f t="array" ref="E2194">IF(ISLOGICAL(D2194),"",FREQUENCY(IF('Data Transformation'!$B$425:$B$8425='Bin Analysis'!$B2187,'Data Transformation'!$G$425:$G$8425),D2194))</f>
        <v>2001</v>
      </c>
      <c r="F2194">
        <f t="shared" si="273"/>
        <v>0</v>
      </c>
      <c r="G2194">
        <f>Weighting!$H$10</f>
        <v>0</v>
      </c>
      <c r="H2194">
        <f t="array" ref="H2194">FREQUENCY(IF('Data Transformation'!$B$4:$B$8425=B2187,'Data Transformation'!$G$4:$G$8425),'Bin Analysis'!$B2194)</f>
        <v>2073</v>
      </c>
      <c r="I2194">
        <f t="shared" si="274"/>
        <v>0</v>
      </c>
      <c r="J2194">
        <f t="shared" si="275"/>
        <v>0</v>
      </c>
      <c r="K2194">
        <f>J2194*Weighting!$W$10</f>
        <v>0</v>
      </c>
      <c r="M2194" s="14"/>
    </row>
    <row r="2195" spans="1:13" x14ac:dyDescent="0.55000000000000004">
      <c r="A2195" s="32" t="str">
        <f>IF(Weighting!$P$11&gt;0,B2195,"")</f>
        <v/>
      </c>
      <c r="B2195" t="e">
        <f>Weighting!$C$11</f>
        <v>#DIV/0!</v>
      </c>
      <c r="C2195" t="e">
        <f>Weighting!$F$11</f>
        <v>#NUM!</v>
      </c>
      <c r="D2195" t="e">
        <f>IF(C2195=1,'Data Transformation'!$G$3+0.5*'Data Transformation'!$W$25,IF(C2196=1,D2196-'Data Transformation'!$W$25,FALSE))</f>
        <v>#NUM!</v>
      </c>
      <c r="E2195">
        <f t="array" ref="E2195">IF(ISLOGICAL(D2195),"",FREQUENCY(IF('Data Transformation'!$B$425:$B$8425='Bin Analysis'!$B2187,'Data Transformation'!$G$425:$G$8425),D2195))</f>
        <v>2001</v>
      </c>
      <c r="F2195">
        <f t="shared" si="273"/>
        <v>0</v>
      </c>
      <c r="G2195">
        <f>Weighting!$H$11</f>
        <v>0</v>
      </c>
      <c r="H2195">
        <f t="array" ref="H2195">FREQUENCY(IF('Data Transformation'!$B$4:$B$8425=B2187,'Data Transformation'!$G$4:$G$8425),'Bin Analysis'!$B2195)</f>
        <v>2073</v>
      </c>
      <c r="I2195">
        <f t="shared" si="274"/>
        <v>0</v>
      </c>
      <c r="J2195">
        <f t="shared" si="275"/>
        <v>0</v>
      </c>
      <c r="K2195">
        <f>J2195*Weighting!$W$11</f>
        <v>0</v>
      </c>
      <c r="M2195" s="14"/>
    </row>
    <row r="2196" spans="1:13" x14ac:dyDescent="0.55000000000000004">
      <c r="A2196" s="32" t="str">
        <f>IF(Weighting!$P$12&gt;0,B2196,"")</f>
        <v/>
      </c>
      <c r="B2196" t="e">
        <f>Weighting!$C$12</f>
        <v>#DIV/0!</v>
      </c>
      <c r="C2196" t="e">
        <f>Weighting!$F$12</f>
        <v>#NUM!</v>
      </c>
      <c r="D2196" t="e">
        <f>IF(C2196=1,'Data Transformation'!$G$3+0.5*'Data Transformation'!$W$25,IF(C2197=1,D2197-'Data Transformation'!$W$25,FALSE))</f>
        <v>#NUM!</v>
      </c>
      <c r="E2196">
        <f t="array" ref="E2196">IF(ISLOGICAL(D2196),"",FREQUENCY(IF('Data Transformation'!$B$425:$B$8425='Bin Analysis'!$B2187,'Data Transformation'!$G$425:$G$8425),D2196))</f>
        <v>2001</v>
      </c>
      <c r="F2196">
        <f t="shared" si="273"/>
        <v>0</v>
      </c>
      <c r="G2196">
        <f>Weighting!$H$12</f>
        <v>0</v>
      </c>
      <c r="H2196">
        <f t="array" ref="H2196">FREQUENCY(IF('Data Transformation'!$B$4:$B$8425=B2187,'Data Transformation'!$G$4:$G$8425),'Bin Analysis'!$B2196)</f>
        <v>2073</v>
      </c>
      <c r="I2196">
        <f t="shared" si="274"/>
        <v>0</v>
      </c>
      <c r="J2196">
        <f t="shared" si="275"/>
        <v>0</v>
      </c>
      <c r="K2196">
        <f>J2196*Weighting!$W$12</f>
        <v>0</v>
      </c>
      <c r="M2196" s="14"/>
    </row>
    <row r="2197" spans="1:13" x14ac:dyDescent="0.55000000000000004">
      <c r="A2197" s="32" t="str">
        <f>IF(Weighting!$P$13&gt;0,B2197,"")</f>
        <v/>
      </c>
      <c r="B2197" t="e">
        <f>Weighting!$C$13</f>
        <v>#DIV/0!</v>
      </c>
      <c r="C2197" t="e">
        <f>Weighting!$F$13</f>
        <v>#NUM!</v>
      </c>
      <c r="D2197" t="e">
        <f>IF(C2197=1,'Data Transformation'!$G$3+0.5*'Data Transformation'!$W$25,IF(C2198=1,D2198-'Data Transformation'!$W$25,FALSE))</f>
        <v>#NUM!</v>
      </c>
      <c r="E2197">
        <f t="array" ref="E2197">IF(ISLOGICAL(D2197),"",FREQUENCY(IF('Data Transformation'!$B$425:$B$8425='Bin Analysis'!$B2187,'Data Transformation'!$G$425:$G$8425),D2197))</f>
        <v>2001</v>
      </c>
      <c r="F2197">
        <f t="shared" si="273"/>
        <v>0</v>
      </c>
      <c r="G2197">
        <f>Weighting!$H$13</f>
        <v>0</v>
      </c>
      <c r="H2197">
        <f t="array" ref="H2197">FREQUENCY(IF('Data Transformation'!$B$4:$B$8425=B2187,'Data Transformation'!$G$4:$G$8425),'Bin Analysis'!$B2197)</f>
        <v>2073</v>
      </c>
      <c r="I2197">
        <f t="shared" si="274"/>
        <v>0</v>
      </c>
      <c r="J2197">
        <f t="shared" si="275"/>
        <v>0</v>
      </c>
      <c r="K2197">
        <f>J2197*Weighting!$W$13</f>
        <v>0</v>
      </c>
      <c r="M2197" s="14"/>
    </row>
    <row r="2198" spans="1:13" x14ac:dyDescent="0.55000000000000004">
      <c r="A2198" s="32" t="str">
        <f>IF(Weighting!$P$14&gt;0,B2198,"")</f>
        <v/>
      </c>
      <c r="B2198" t="e">
        <f>Weighting!$C$14</f>
        <v>#DIV/0!</v>
      </c>
      <c r="C2198" t="e">
        <f>Weighting!$F$14</f>
        <v>#NUM!</v>
      </c>
      <c r="D2198" t="e">
        <f>IF(C2198=1,'Data Transformation'!$G$3+0.5*'Data Transformation'!$W$25,IF(C2199=1,D2199-'Data Transformation'!$W$25,FALSE))</f>
        <v>#NUM!</v>
      </c>
      <c r="E2198">
        <f t="array" ref="E2198">IF(ISLOGICAL(D2198),"",FREQUENCY(IF('Data Transformation'!$B$425:$B$8425='Bin Analysis'!$B2187,'Data Transformation'!$G$425:$G$8425),D2198))</f>
        <v>2001</v>
      </c>
      <c r="F2198">
        <f t="shared" si="273"/>
        <v>0</v>
      </c>
      <c r="G2198">
        <f>Weighting!$H$14</f>
        <v>0</v>
      </c>
      <c r="H2198">
        <f t="array" ref="H2198">FREQUENCY(IF('Data Transformation'!$B$4:$B$8425=B2187,'Data Transformation'!$G$4:$G$8425),'Bin Analysis'!$B2198)</f>
        <v>2073</v>
      </c>
      <c r="I2198">
        <f t="shared" si="274"/>
        <v>0</v>
      </c>
      <c r="J2198">
        <f t="shared" si="275"/>
        <v>0</v>
      </c>
      <c r="K2198">
        <f>J2198*Weighting!$W$14</f>
        <v>0</v>
      </c>
      <c r="M2198" s="14"/>
    </row>
    <row r="2199" spans="1:13" x14ac:dyDescent="0.55000000000000004">
      <c r="A2199" s="32" t="str">
        <f>IF(Weighting!$P$15&gt;0,B2199,"")</f>
        <v/>
      </c>
      <c r="B2199" t="e">
        <f>Weighting!$C$15</f>
        <v>#DIV/0!</v>
      </c>
      <c r="C2199" t="e">
        <f>Weighting!$F$15</f>
        <v>#NUM!</v>
      </c>
      <c r="D2199" t="e">
        <f>IF(C2199=1,'Data Transformation'!$G$3+0.5*'Data Transformation'!$W$25,IF(C2200=1,D2200-'Data Transformation'!$W$25,FALSE))</f>
        <v>#NUM!</v>
      </c>
      <c r="E2199">
        <f t="array" ref="E2199">IF(ISLOGICAL(D2199),"",FREQUENCY(IF('Data Transformation'!$B$425:$B$8425='Bin Analysis'!$B2187,'Data Transformation'!$G$425:$G$8425),D2199))</f>
        <v>2001</v>
      </c>
      <c r="F2199">
        <f t="shared" si="273"/>
        <v>0</v>
      </c>
      <c r="G2199">
        <f>Weighting!$H$15</f>
        <v>0</v>
      </c>
      <c r="H2199">
        <f t="array" ref="H2199">FREQUENCY(IF('Data Transformation'!$B$4:$B$8425=B2187,'Data Transformation'!$G$4:$G$8425),'Bin Analysis'!$B2199)</f>
        <v>2073</v>
      </c>
      <c r="I2199">
        <f t="shared" si="274"/>
        <v>0</v>
      </c>
      <c r="J2199">
        <f t="shared" si="275"/>
        <v>0</v>
      </c>
      <c r="K2199">
        <f>J2199*Weighting!$W$15</f>
        <v>0</v>
      </c>
      <c r="M2199" s="14"/>
    </row>
    <row r="2200" spans="1:13" x14ac:dyDescent="0.55000000000000004">
      <c r="A2200" s="32" t="str">
        <f>IF(Weighting!$P$16&gt;0,B2200,"")</f>
        <v/>
      </c>
      <c r="B2200" t="e">
        <f>Weighting!$C$16</f>
        <v>#DIV/0!</v>
      </c>
      <c r="C2200" t="e">
        <f>Weighting!$F$16</f>
        <v>#NUM!</v>
      </c>
      <c r="D2200" t="e">
        <f>IF(C2200=1,'Data Transformation'!$G$3+0.5*'Data Transformation'!$W$25,IF(C2201=1,D2201-'Data Transformation'!$W$25,FALSE))</f>
        <v>#NUM!</v>
      </c>
      <c r="E2200">
        <f t="array" ref="E2200">IF(ISLOGICAL(D2200),"",FREQUENCY(IF('Data Transformation'!$B$425:$B$8425='Bin Analysis'!$B2187,'Data Transformation'!$G$425:$G$8425),D2200))</f>
        <v>2001</v>
      </c>
      <c r="F2200">
        <f t="shared" si="273"/>
        <v>0</v>
      </c>
      <c r="G2200">
        <f>Weighting!$H$16</f>
        <v>0</v>
      </c>
      <c r="H2200">
        <f t="array" ref="H2200">FREQUENCY(IF('Data Transformation'!$B$4:$B$8425=B2187,'Data Transformation'!$G$4:$G$8425),'Bin Analysis'!$B2200)</f>
        <v>2073</v>
      </c>
      <c r="I2200">
        <f t="shared" si="274"/>
        <v>0</v>
      </c>
      <c r="J2200">
        <f t="shared" si="275"/>
        <v>0</v>
      </c>
      <c r="K2200">
        <f>J2200*Weighting!$W$16</f>
        <v>0</v>
      </c>
      <c r="M2200" s="14"/>
    </row>
    <row r="2201" spans="1:13" x14ac:dyDescent="0.55000000000000004">
      <c r="A2201" s="32" t="str">
        <f>IF(Weighting!$P$17&gt;0,B2201,"")</f>
        <v/>
      </c>
      <c r="B2201" t="e">
        <f>Weighting!$C$17</f>
        <v>#DIV/0!</v>
      </c>
      <c r="C2201" t="e">
        <f>Weighting!$F$17</f>
        <v>#NUM!</v>
      </c>
      <c r="D2201" t="e">
        <f>IF(C2201=1,'Data Transformation'!$G$3+0.5*'Data Transformation'!$W$25,IF(C2202=1,D2202-'Data Transformation'!$W$25,FALSE))</f>
        <v>#NUM!</v>
      </c>
      <c r="E2201">
        <f t="array" ref="E2201">IF(ISLOGICAL(D2201),"",FREQUENCY(IF('Data Transformation'!$B$425:$B$8425='Bin Analysis'!$B2187,'Data Transformation'!$G$425:$G$8425),D2201))</f>
        <v>2001</v>
      </c>
      <c r="F2201">
        <f t="shared" si="273"/>
        <v>0</v>
      </c>
      <c r="G2201">
        <f>Weighting!$H$17</f>
        <v>0</v>
      </c>
      <c r="H2201">
        <f t="array" ref="H2201">FREQUENCY(IF('Data Transformation'!$B$4:$B$8425=B2187,'Data Transformation'!$G$4:$G$8425),'Bin Analysis'!$B2201)</f>
        <v>2073</v>
      </c>
      <c r="I2201">
        <f t="shared" si="274"/>
        <v>0</v>
      </c>
      <c r="J2201">
        <f t="shared" si="275"/>
        <v>0</v>
      </c>
      <c r="K2201">
        <f>J2201*Weighting!$W$17</f>
        <v>0</v>
      </c>
      <c r="M2201" s="14"/>
    </row>
    <row r="2202" spans="1:13" x14ac:dyDescent="0.55000000000000004">
      <c r="A2202" s="32" t="str">
        <f>IF(Weighting!$P$18&gt;0,B2202,"")</f>
        <v/>
      </c>
      <c r="B2202" t="e">
        <f>Weighting!$C$18</f>
        <v>#DIV/0!</v>
      </c>
      <c r="C2202" t="e">
        <f>Weighting!$F$18</f>
        <v>#NUM!</v>
      </c>
      <c r="D2202" t="e">
        <f>IF(C2202=1,'Data Transformation'!$G$3+0.5*'Data Transformation'!$W$25,IF(C2203=1,D2203-'Data Transformation'!$W$25,FALSE))</f>
        <v>#NUM!</v>
      </c>
      <c r="E2202">
        <f t="array" ref="E2202">IF(ISLOGICAL(D2202),"",FREQUENCY(IF('Data Transformation'!$B$425:$B$8425='Bin Analysis'!$B2187,'Data Transformation'!$G$425:$G$8425),D2202))</f>
        <v>2001</v>
      </c>
      <c r="F2202">
        <f t="shared" si="273"/>
        <v>0</v>
      </c>
      <c r="G2202">
        <f>Weighting!$H$18</f>
        <v>0</v>
      </c>
      <c r="H2202">
        <f t="array" ref="H2202">FREQUENCY(IF('Data Transformation'!$B$4:$B$8425=B2187,'Data Transformation'!$G$4:$G$8425),'Bin Analysis'!$B2202)</f>
        <v>2073</v>
      </c>
      <c r="I2202">
        <f t="shared" si="274"/>
        <v>0</v>
      </c>
      <c r="J2202">
        <f t="shared" si="275"/>
        <v>0</v>
      </c>
      <c r="K2202">
        <f>J2202*Weighting!$W$18</f>
        <v>0</v>
      </c>
      <c r="M2202" s="14"/>
    </row>
    <row r="2203" spans="1:13" x14ac:dyDescent="0.55000000000000004">
      <c r="A2203" s="32" t="str">
        <f>IF(Weighting!$P$19&gt;0,B2203,"")</f>
        <v/>
      </c>
      <c r="B2203" t="e">
        <f>Weighting!$C$19</f>
        <v>#DIV/0!</v>
      </c>
      <c r="C2203" t="e">
        <f>Weighting!$F$19</f>
        <v>#NUM!</v>
      </c>
      <c r="D2203" t="e">
        <f>IF(C2203=1,'Data Transformation'!$G$3+0.5*'Data Transformation'!$W$25,IF(C2204=1,D2204-'Data Transformation'!$W$25,FALSE))</f>
        <v>#NUM!</v>
      </c>
      <c r="E2203">
        <f t="array" ref="E2203">IF(ISLOGICAL(D2203),"",FREQUENCY(IF('Data Transformation'!$B$425:$B$8425='Bin Analysis'!$B2187,'Data Transformation'!$G$425:$G$8425),D2203))</f>
        <v>2001</v>
      </c>
      <c r="F2203">
        <f t="shared" si="273"/>
        <v>0</v>
      </c>
      <c r="G2203">
        <f>Weighting!$H$19</f>
        <v>0</v>
      </c>
      <c r="H2203">
        <f t="array" ref="H2203">FREQUENCY(IF('Data Transformation'!$B$4:$B$8425=B2187,'Data Transformation'!$G$4:$G$8425),'Bin Analysis'!$B2203)</f>
        <v>2073</v>
      </c>
      <c r="I2203">
        <f t="shared" si="274"/>
        <v>0</v>
      </c>
      <c r="J2203">
        <f t="shared" si="275"/>
        <v>0</v>
      </c>
      <c r="K2203">
        <f>J2203*Weighting!$W$19</f>
        <v>0</v>
      </c>
      <c r="M2203" s="14"/>
    </row>
    <row r="2204" spans="1:13" x14ac:dyDescent="0.55000000000000004">
      <c r="A2204" s="32" t="str">
        <f>IF(Weighting!$P$20&gt;0,B2204,"")</f>
        <v/>
      </c>
      <c r="B2204" t="e">
        <f>Weighting!$C$20</f>
        <v>#DIV/0!</v>
      </c>
      <c r="C2204" t="e">
        <f>Weighting!$F$20</f>
        <v>#NUM!</v>
      </c>
      <c r="D2204" t="e">
        <f>IF(C2204=1,'Data Transformation'!$G$3+0.5*'Data Transformation'!$W$25,IF(C2205=1,D2205-'Data Transformation'!$W$25,FALSE))</f>
        <v>#NUM!</v>
      </c>
      <c r="E2204">
        <f t="array" ref="E2204">IF(ISLOGICAL(D2204),"",FREQUENCY(IF('Data Transformation'!$B$425:$B$8425='Bin Analysis'!$B2187,'Data Transformation'!$G$425:$G$8425),D2204))</f>
        <v>2001</v>
      </c>
      <c r="F2204">
        <f t="shared" si="273"/>
        <v>0</v>
      </c>
      <c r="G2204">
        <f>Weighting!$H$20</f>
        <v>0</v>
      </c>
      <c r="H2204">
        <f t="array" ref="H2204">FREQUENCY(IF('Data Transformation'!$B$4:$B$8425=B2187,'Data Transformation'!$G$4:$G$8425),'Bin Analysis'!$B2204)</f>
        <v>2073</v>
      </c>
      <c r="I2204">
        <f t="shared" si="274"/>
        <v>0</v>
      </c>
      <c r="J2204">
        <f t="shared" si="275"/>
        <v>0</v>
      </c>
      <c r="K2204">
        <f>J2204*Weighting!$W$20</f>
        <v>0</v>
      </c>
      <c r="M2204" s="14"/>
    </row>
    <row r="2205" spans="1:13" x14ac:dyDescent="0.55000000000000004">
      <c r="A2205" s="32" t="str">
        <f>IF(Weighting!$P$21&gt;0,B2205,"")</f>
        <v/>
      </c>
      <c r="B2205" t="e">
        <f>Weighting!$C$21</f>
        <v>#DIV/0!</v>
      </c>
      <c r="C2205" t="e">
        <f>Weighting!$F$21</f>
        <v>#NUM!</v>
      </c>
      <c r="D2205" t="e">
        <f>IF(C2205=1,'Data Transformation'!$G$3+0.5*'Data Transformation'!$W$25,IF(C2206=1,D2206-'Data Transformation'!$W$25,FALSE))</f>
        <v>#NUM!</v>
      </c>
      <c r="E2205">
        <f t="array" ref="E2205">IF(ISLOGICAL(D2205),"",FREQUENCY(IF('Data Transformation'!$B$425:$B$8425='Bin Analysis'!$B2187,'Data Transformation'!$G$425:$G$8425),D2205))</f>
        <v>2001</v>
      </c>
      <c r="F2205">
        <f t="shared" si="273"/>
        <v>0</v>
      </c>
      <c r="G2205">
        <f>Weighting!$H$21</f>
        <v>0</v>
      </c>
      <c r="H2205">
        <f t="array" ref="H2205">FREQUENCY(IF('Data Transformation'!$B$4:$B$8425=B2187,'Data Transformation'!$G$4:$G$8425),'Bin Analysis'!$B2205)</f>
        <v>2073</v>
      </c>
      <c r="I2205">
        <f t="shared" si="274"/>
        <v>0</v>
      </c>
      <c r="J2205">
        <f t="shared" si="275"/>
        <v>0</v>
      </c>
      <c r="K2205">
        <f>J2205*Weighting!$W$21</f>
        <v>0</v>
      </c>
      <c r="M2205" s="14"/>
    </row>
    <row r="2206" spans="1:13" x14ac:dyDescent="0.55000000000000004">
      <c r="A2206" s="32" t="str">
        <f>IF(Weighting!$P$22&gt;0,B2206,"")</f>
        <v/>
      </c>
      <c r="B2206" t="e">
        <f>Weighting!$C$22</f>
        <v>#DIV/0!</v>
      </c>
      <c r="C2206" t="e">
        <f>Weighting!$F$22</f>
        <v>#NUM!</v>
      </c>
      <c r="D2206" t="e">
        <f>IF(C2206=1,'Data Transformation'!$G$3+0.5*'Data Transformation'!$W$25,IF(C2207=1,D2207-'Data Transformation'!$W$25,FALSE))</f>
        <v>#NUM!</v>
      </c>
      <c r="E2206">
        <f t="array" ref="E2206">IF(ISLOGICAL(D2206),"",FREQUENCY(IF('Data Transformation'!$B$425:$B$8425='Bin Analysis'!$B2187,'Data Transformation'!$G$425:$G$8425),D2206))</f>
        <v>2001</v>
      </c>
      <c r="F2206">
        <f t="shared" si="273"/>
        <v>0</v>
      </c>
      <c r="G2206">
        <f>Weighting!$H$22</f>
        <v>0</v>
      </c>
      <c r="H2206">
        <f t="array" ref="H2206">FREQUENCY(IF('Data Transformation'!$B$4:$B$8425=B2187,'Data Transformation'!$G$4:$G$8425),'Bin Analysis'!$B2206)</f>
        <v>2073</v>
      </c>
      <c r="I2206">
        <f t="shared" si="274"/>
        <v>0</v>
      </c>
      <c r="J2206">
        <f t="shared" si="275"/>
        <v>0</v>
      </c>
      <c r="K2206">
        <f>J2206*Weighting!$W$22</f>
        <v>0</v>
      </c>
      <c r="M2206" s="14"/>
    </row>
    <row r="2207" spans="1:13" x14ac:dyDescent="0.55000000000000004">
      <c r="A2207" s="32" t="str">
        <f>IF(Weighting!$P$23&gt;0,B2207,"")</f>
        <v/>
      </c>
      <c r="B2207" t="e">
        <f>Weighting!$C$23</f>
        <v>#DIV/0!</v>
      </c>
      <c r="C2207" t="e">
        <f>Weighting!$F$23</f>
        <v>#NUM!</v>
      </c>
      <c r="D2207" t="e">
        <f>IF(C2207=1,'Data Transformation'!$G$3+0.5*'Data Transformation'!$W$25,IF(C2208=1,D2208-'Data Transformation'!$W$25,FALSE))</f>
        <v>#NUM!</v>
      </c>
      <c r="E2207">
        <f t="array" ref="E2207">IF(ISLOGICAL(D2207),"",FREQUENCY(IF('Data Transformation'!$B$425:$B$8425='Bin Analysis'!$B2187,'Data Transformation'!$G$425:$G$8425),D2207))</f>
        <v>2001</v>
      </c>
      <c r="F2207">
        <f t="shared" si="273"/>
        <v>0</v>
      </c>
      <c r="G2207">
        <f>Weighting!$H$23</f>
        <v>0</v>
      </c>
      <c r="H2207">
        <f t="array" ref="H2207">FREQUENCY(IF('Data Transformation'!$B$4:$B$8425=B2187,'Data Transformation'!$G$4:$G$8425),'Bin Analysis'!$B2207)</f>
        <v>2073</v>
      </c>
      <c r="I2207">
        <f t="shared" si="274"/>
        <v>0</v>
      </c>
      <c r="J2207">
        <f t="shared" si="275"/>
        <v>0</v>
      </c>
      <c r="K2207">
        <f>J2207*Weighting!$W$23</f>
        <v>0</v>
      </c>
      <c r="M2207" s="14"/>
    </row>
    <row r="2208" spans="1:13" x14ac:dyDescent="0.55000000000000004">
      <c r="A2208" s="32" t="str">
        <f>IF(Weighting!$P$24&gt;0,B2208,"")</f>
        <v/>
      </c>
      <c r="B2208" t="e">
        <f>Weighting!$C$24</f>
        <v>#DIV/0!</v>
      </c>
      <c r="C2208" t="e">
        <f>Weighting!$F$24</f>
        <v>#NUM!</v>
      </c>
      <c r="D2208" t="e">
        <f>IF(C2208=1,'Data Transformation'!$G$3+0.5*'Data Transformation'!$W$25,IF(C2209=1,D2209-'Data Transformation'!$W$25,FALSE))</f>
        <v>#NUM!</v>
      </c>
      <c r="E2208">
        <f t="array" ref="E2208">IF(ISLOGICAL(D2208),"",FREQUENCY(IF('Data Transformation'!$B$425:$B$8425='Bin Analysis'!$B2187,'Data Transformation'!$G$425:$G$8425),D2208))</f>
        <v>2001</v>
      </c>
      <c r="F2208">
        <f t="shared" si="273"/>
        <v>0</v>
      </c>
      <c r="G2208">
        <f>Weighting!$H$24</f>
        <v>0</v>
      </c>
      <c r="H2208">
        <f t="array" ref="H2208">FREQUENCY(IF('Data Transformation'!$B$4:$B$8425=B2187,'Data Transformation'!$G$4:$G$8425),'Bin Analysis'!$B2208)</f>
        <v>2073</v>
      </c>
      <c r="I2208">
        <f t="shared" si="274"/>
        <v>0</v>
      </c>
      <c r="J2208">
        <f t="shared" si="275"/>
        <v>0</v>
      </c>
      <c r="K2208">
        <f>J2208*Weighting!$W$24</f>
        <v>0</v>
      </c>
      <c r="M2208" s="14"/>
    </row>
    <row r="2209" spans="1:25" x14ac:dyDescent="0.55000000000000004">
      <c r="A2209" s="32" t="str">
        <f>IF(Weighting!$P$25&gt;0,B2209,"")</f>
        <v/>
      </c>
      <c r="B2209" t="e">
        <f>Weighting!$C$25</f>
        <v>#DIV/0!</v>
      </c>
      <c r="C2209" t="e">
        <f>Weighting!$F$25</f>
        <v>#NUM!</v>
      </c>
      <c r="D2209" t="e">
        <f>IF(C2209=1,'Data Transformation'!$G$3+0.5*'Data Transformation'!$W$25,IF(C2210=1,D2210-'Data Transformation'!$W$25,FALSE))</f>
        <v>#NUM!</v>
      </c>
      <c r="E2209">
        <f t="array" ref="E2209">IF(ISLOGICAL(D2209),"",FREQUENCY(IF('Data Transformation'!$B$425:$B$8425='Bin Analysis'!$B2187,'Data Transformation'!$G$425:$G$8425),D2209))</f>
        <v>2001</v>
      </c>
      <c r="F2209">
        <f t="shared" si="273"/>
        <v>0</v>
      </c>
      <c r="G2209">
        <f>Weighting!$H$25</f>
        <v>0</v>
      </c>
      <c r="H2209">
        <f t="array" ref="H2209">FREQUENCY(IF('Data Transformation'!$B$4:$B$8425=B2187,'Data Transformation'!$G$4:$G$8425),'Bin Analysis'!$B2209)</f>
        <v>2073</v>
      </c>
      <c r="I2209">
        <f t="shared" si="274"/>
        <v>0</v>
      </c>
      <c r="J2209">
        <f t="shared" si="275"/>
        <v>0</v>
      </c>
      <c r="K2209">
        <f>J2209*Weighting!$W$25</f>
        <v>0</v>
      </c>
      <c r="M2209" s="14"/>
    </row>
    <row r="2210" spans="1:25" x14ac:dyDescent="0.55000000000000004">
      <c r="O2210"/>
      <c r="P2210"/>
      <c r="Q2210"/>
      <c r="R2210"/>
    </row>
    <row r="2211" spans="1:25" ht="23.35" x14ac:dyDescent="0.8">
      <c r="A2211" s="21" t="s">
        <v>0</v>
      </c>
      <c r="B2211" s="21" t="str">
        <f>IFERROR(VLOOKUP(C2211,'Data Transformation'!$L$6:$M$426,2,FALSE),"")</f>
        <v/>
      </c>
      <c r="C2211" s="21">
        <f>C2187+1</f>
        <v>92</v>
      </c>
      <c r="D2211" s="21"/>
      <c r="E2211" s="21"/>
      <c r="F2211" s="21"/>
      <c r="G2211" s="21"/>
      <c r="H2211" s="22"/>
      <c r="I2211" s="22"/>
      <c r="J2211" s="22"/>
      <c r="K2211" s="21"/>
      <c r="L2211" s="21" t="str">
        <f>B2211</f>
        <v/>
      </c>
      <c r="M2211" s="23" t="e">
        <f>INDEX('Data Transformation'!$O$4:$O$424,MATCH($B2211,'Data Transformation'!$M$4:$M$424,0),MATCH($M$2,'Data Transformation'!$O$3,0))</f>
        <v>#N/A</v>
      </c>
      <c r="N2211" s="27" t="e">
        <f>IF('Input and Summary Results'!$J$16="minimum",'Bin Analysis'!X2212/(M2211-1),'Bin Analysis'!Y2211/('Bin Analysis'!M2211-1))</f>
        <v>#N/A</v>
      </c>
      <c r="O2211" s="27" t="e">
        <f>IF(M2211=FALSE,NA(),(VLOOKUP(1,C2214:K2233,4,FALSE))/(M2211-1))</f>
        <v>#N/A</v>
      </c>
      <c r="P2211" s="27" t="e">
        <f>IF(M2211=FALSE,NA(),SUM(J2214:J2233)/Weighting!$S$5)</f>
        <v>#N/A</v>
      </c>
      <c r="Q2211" s="27" t="e">
        <f>IF(M2211=FALSE,NA(),SUM(K2214:K2233)/Weighting!$S$6)</f>
        <v>#N/A</v>
      </c>
      <c r="R2211" s="27" t="e">
        <f>IF(M2211=FALSE,NA(),(VLOOKUP(1,G2214:K2233,3,FALSE))/(M2211-1))</f>
        <v>#N/A</v>
      </c>
      <c r="S2211" s="22" t="e">
        <f>IF(M2211=FALSE,NA(),IF(SUM(J2214:J2233)=2,"yes","no"))</f>
        <v>#N/A</v>
      </c>
      <c r="X2211" s="2" cm="2">
        <f t="array" ref="X2211:X2212">FREQUENCY(IF('Data Transformation'!$B$425:$B$6424='Bin Analysis'!L2211,'Data Transformation'!$G$425:$G$6424),'Data Transformation'!$U$11)</f>
        <v>0</v>
      </c>
      <c r="Y2211" s="2" cm="2">
        <f t="array" ref="Y2211:Y2212">FREQUENCY(IF('Data Transformation'!$B$425:$B$6424='Bin Analysis'!L2211,'Data Transformation'!$G$425:$G$6424),'Data Transformation'!$U$12)</f>
        <v>0</v>
      </c>
    </row>
    <row r="2212" spans="1:25" x14ac:dyDescent="0.55000000000000004">
      <c r="A2212" s="14" t="s">
        <v>67</v>
      </c>
      <c r="B2212" t="s">
        <v>47</v>
      </c>
      <c r="C2212" t="s">
        <v>5</v>
      </c>
      <c r="D2212" t="s">
        <v>100</v>
      </c>
      <c r="E2212" t="s">
        <v>101</v>
      </c>
      <c r="F2212" t="s">
        <v>102</v>
      </c>
      <c r="G2212" t="s">
        <v>70</v>
      </c>
      <c r="H2212" t="s">
        <v>31</v>
      </c>
      <c r="I2212" t="s">
        <v>32</v>
      </c>
      <c r="J2212" t="s">
        <v>46</v>
      </c>
      <c r="K2212" s="14" t="s">
        <v>45</v>
      </c>
      <c r="M2212" s="14"/>
      <c r="X2212" s="2">
        <v>0</v>
      </c>
      <c r="Y2212" s="2">
        <v>0</v>
      </c>
    </row>
    <row r="2213" spans="1:25" x14ac:dyDescent="0.55000000000000004">
      <c r="A2213" s="32"/>
      <c r="D2213" t="e">
        <f>IF(C2213=1,'Data Transformation'!$G$3+0.5*'Data Transformation'!$W$25,IF(C2214=1,D2214-'Data Transformation'!$W$25,FALSE))</f>
        <v>#NUM!</v>
      </c>
      <c r="E2213">
        <f t="array" ref="E2213">IF(ISLOGICAL(D2213),"",FREQUENCY(IF('Data Transformation'!$B$425:$B$8425='Bin Analysis'!$B2211,'Data Transformation'!$G$425:$G$8425),D2213))</f>
        <v>2001</v>
      </c>
      <c r="F2213" t="e">
        <f>IF(ISLOGICAL(D2213),"",E2213-E2212)</f>
        <v>#VALUE!</v>
      </c>
      <c r="M2213" s="14"/>
    </row>
    <row r="2214" spans="1:25" x14ac:dyDescent="0.55000000000000004">
      <c r="A2214" s="32" t="e">
        <f>IF(Weighting!$P$6&gt;0,B2214,"")</f>
        <v>#NUM!</v>
      </c>
      <c r="B2214" t="e">
        <f>Weighting!$C$6</f>
        <v>#DIV/0!</v>
      </c>
      <c r="C2214" t="e">
        <f>Weighting!$F$6</f>
        <v>#NUM!</v>
      </c>
      <c r="D2214" t="e">
        <f>IF(C2214=1,'Data Transformation'!$G$3+0.5*'Data Transformation'!$W$25,IF(C2215=1,D2215-'Data Transformation'!$W$25,FALSE))</f>
        <v>#NUM!</v>
      </c>
      <c r="E2214">
        <f t="array" ref="E2214">IF(ISLOGICAL(D2214),"",FREQUENCY(IF('Data Transformation'!$B$425:$B$8425='Bin Analysis'!$B2211,'Data Transformation'!$G$425:$G$8425),D2214))</f>
        <v>2001</v>
      </c>
      <c r="F2214">
        <f>IF(ISLOGICAL(D2214),"",E2214-E2213)</f>
        <v>0</v>
      </c>
      <c r="G2214">
        <f>Weighting!$H$6</f>
        <v>1</v>
      </c>
      <c r="H2214">
        <f t="array" ref="H2214">FREQUENCY(IF('Data Transformation'!$B$4:$B$8425=B2211,'Data Transformation'!$G$4:$G$8425),'Bin Analysis'!$B2214)</f>
        <v>2073</v>
      </c>
      <c r="I2214">
        <f>H2214-H2213</f>
        <v>2073</v>
      </c>
      <c r="J2214">
        <f>IF(I2214=0,0,1)</f>
        <v>1</v>
      </c>
      <c r="K2214" t="e">
        <f>J2214*Weighting!$W$6</f>
        <v>#NUM!</v>
      </c>
      <c r="M2214" s="14"/>
    </row>
    <row r="2215" spans="1:25" x14ac:dyDescent="0.55000000000000004">
      <c r="A2215" s="32" t="str">
        <f>IF(Weighting!$P$7&gt;0,B2215,"")</f>
        <v/>
      </c>
      <c r="B2215" t="e">
        <f>Weighting!$C$7</f>
        <v>#DIV/0!</v>
      </c>
      <c r="C2215" t="e">
        <f>Weighting!$F$7</f>
        <v>#NUM!</v>
      </c>
      <c r="D2215" t="e">
        <f>IF(C2215=1,'Data Transformation'!$G$3+0.5*'Data Transformation'!$W$25,IF(C2216=1,D2216-'Data Transformation'!$W$25,FALSE))</f>
        <v>#NUM!</v>
      </c>
      <c r="E2215">
        <f t="array" ref="E2215">IF(ISLOGICAL(D2215),"",FREQUENCY(IF('Data Transformation'!$B$425:$B$8425='Bin Analysis'!$B2211,'Data Transformation'!$G$425:$G$8425),D2215))</f>
        <v>2001</v>
      </c>
      <c r="F2215">
        <f t="shared" ref="F2215:F2233" si="276">IF(ISLOGICAL(D2215),"",E2215-E2214)</f>
        <v>0</v>
      </c>
      <c r="G2215">
        <f>Weighting!$H$7</f>
        <v>0</v>
      </c>
      <c r="H2215">
        <f t="array" ref="H2215">FREQUENCY(IF('Data Transformation'!$B$4:$B$8425=B2211,'Data Transformation'!$G$4:$G$8425),'Bin Analysis'!$B2215)</f>
        <v>2073</v>
      </c>
      <c r="I2215">
        <f t="shared" ref="I2215:I2233" si="277">H2215-H2214</f>
        <v>0</v>
      </c>
      <c r="J2215">
        <f>IF(I2215=0,0,1)</f>
        <v>0</v>
      </c>
      <c r="K2215">
        <f>J2215*Weighting!$W$7</f>
        <v>0</v>
      </c>
      <c r="M2215" s="14"/>
    </row>
    <row r="2216" spans="1:25" x14ac:dyDescent="0.55000000000000004">
      <c r="A2216" s="32" t="str">
        <f>IF(Weighting!$P$8&gt;0,B2216,"")</f>
        <v/>
      </c>
      <c r="B2216" t="e">
        <f>Weighting!$C$8</f>
        <v>#DIV/0!</v>
      </c>
      <c r="C2216" t="e">
        <f>Weighting!$F$8</f>
        <v>#NUM!</v>
      </c>
      <c r="D2216" t="e">
        <f>IF(C2216=1,'Data Transformation'!$G$3+0.5*'Data Transformation'!$W$25,IF(C2217=1,D2217-'Data Transformation'!$W$25,FALSE))</f>
        <v>#NUM!</v>
      </c>
      <c r="E2216">
        <f t="array" ref="E2216">IF(ISLOGICAL(D2216),"",FREQUENCY(IF('Data Transformation'!$B$425:$B$8425='Bin Analysis'!$B2211,'Data Transformation'!$G$425:$G$8425),D2216))</f>
        <v>2001</v>
      </c>
      <c r="F2216">
        <f t="shared" si="276"/>
        <v>0</v>
      </c>
      <c r="G2216">
        <f>Weighting!$H$8</f>
        <v>0</v>
      </c>
      <c r="H2216">
        <f t="array" ref="H2216">FREQUENCY(IF('Data Transformation'!$B$4:$B$8425=B2211,'Data Transformation'!$G$4:$G$8425),'Bin Analysis'!$B2216)</f>
        <v>2073</v>
      </c>
      <c r="I2216">
        <f t="shared" si="277"/>
        <v>0</v>
      </c>
      <c r="J2216">
        <f t="shared" ref="J2216:J2233" si="278">IF(I2216=0,0,1)</f>
        <v>0</v>
      </c>
      <c r="K2216">
        <f>J2216*Weighting!$W$8</f>
        <v>0</v>
      </c>
      <c r="M2216" s="14"/>
    </row>
    <row r="2217" spans="1:25" x14ac:dyDescent="0.55000000000000004">
      <c r="A2217" s="32" t="str">
        <f>IF(Weighting!$P$9&gt;0,B2217,"")</f>
        <v/>
      </c>
      <c r="B2217" s="50" t="e">
        <f>Weighting!$C$9</f>
        <v>#DIV/0!</v>
      </c>
      <c r="C2217" t="e">
        <f>Weighting!$F$9</f>
        <v>#NUM!</v>
      </c>
      <c r="D2217" t="e">
        <f>IF(C2217=1,'Data Transformation'!$G$3+0.5*'Data Transformation'!$W$25,IF(C2218=1,D2218-'Data Transformation'!$W$25,FALSE))</f>
        <v>#NUM!</v>
      </c>
      <c r="E2217">
        <f t="array" ref="E2217">IF(ISLOGICAL(D2217),"",FREQUENCY(IF('Data Transformation'!$B$425:$B$8425='Bin Analysis'!$B2211,'Data Transformation'!$G$425:$G$8425),D2217))</f>
        <v>2001</v>
      </c>
      <c r="F2217">
        <f t="shared" si="276"/>
        <v>0</v>
      </c>
      <c r="G2217">
        <f>Weighting!$H$9</f>
        <v>0</v>
      </c>
      <c r="H2217">
        <f t="array" ref="H2217">FREQUENCY(IF('Data Transformation'!$B$4:$B$8425=B2211,'Data Transformation'!$G$4:$G$8425),'Bin Analysis'!$B2217)</f>
        <v>2073</v>
      </c>
      <c r="I2217">
        <f t="shared" si="277"/>
        <v>0</v>
      </c>
      <c r="J2217">
        <f t="shared" si="278"/>
        <v>0</v>
      </c>
      <c r="K2217">
        <f>J2217*Weighting!$W$9</f>
        <v>0</v>
      </c>
      <c r="M2217" s="14"/>
    </row>
    <row r="2218" spans="1:25" x14ac:dyDescent="0.55000000000000004">
      <c r="A2218" s="32" t="str">
        <f>IF(Weighting!$P$10&gt;0,B2218,"")</f>
        <v/>
      </c>
      <c r="B2218" t="e">
        <f>Weighting!$C$10</f>
        <v>#DIV/0!</v>
      </c>
      <c r="C2218" t="e">
        <f>Weighting!$F$10</f>
        <v>#NUM!</v>
      </c>
      <c r="D2218" t="e">
        <f>IF(C2218=1,'Data Transformation'!$G$3+0.5*'Data Transformation'!$W$25,IF(C2219=1,D2219-'Data Transformation'!$W$25,FALSE))</f>
        <v>#NUM!</v>
      </c>
      <c r="E2218">
        <f t="array" ref="E2218">IF(ISLOGICAL(D2218),"",FREQUENCY(IF('Data Transformation'!$B$425:$B$8425='Bin Analysis'!$B2211,'Data Transformation'!$G$425:$G$8425),D2218))</f>
        <v>2001</v>
      </c>
      <c r="F2218">
        <f t="shared" si="276"/>
        <v>0</v>
      </c>
      <c r="G2218">
        <f>Weighting!$H$10</f>
        <v>0</v>
      </c>
      <c r="H2218">
        <f t="array" ref="H2218">FREQUENCY(IF('Data Transformation'!$B$4:$B$8425=B2211,'Data Transformation'!$G$4:$G$8425),'Bin Analysis'!$B2218)</f>
        <v>2073</v>
      </c>
      <c r="I2218">
        <f t="shared" si="277"/>
        <v>0</v>
      </c>
      <c r="J2218">
        <f t="shared" si="278"/>
        <v>0</v>
      </c>
      <c r="K2218">
        <f>J2218*Weighting!$W$10</f>
        <v>0</v>
      </c>
      <c r="M2218" s="14"/>
    </row>
    <row r="2219" spans="1:25" x14ac:dyDescent="0.55000000000000004">
      <c r="A2219" s="32" t="str">
        <f>IF(Weighting!$P$11&gt;0,B2219,"")</f>
        <v/>
      </c>
      <c r="B2219" t="e">
        <f>Weighting!$C$11</f>
        <v>#DIV/0!</v>
      </c>
      <c r="C2219" t="e">
        <f>Weighting!$F$11</f>
        <v>#NUM!</v>
      </c>
      <c r="D2219" t="e">
        <f>IF(C2219=1,'Data Transformation'!$G$3+0.5*'Data Transformation'!$W$25,IF(C2220=1,D2220-'Data Transformation'!$W$25,FALSE))</f>
        <v>#NUM!</v>
      </c>
      <c r="E2219">
        <f t="array" ref="E2219">IF(ISLOGICAL(D2219),"",FREQUENCY(IF('Data Transformation'!$B$425:$B$8425='Bin Analysis'!$B2211,'Data Transformation'!$G$425:$G$8425),D2219))</f>
        <v>2001</v>
      </c>
      <c r="F2219">
        <f t="shared" si="276"/>
        <v>0</v>
      </c>
      <c r="G2219">
        <f>Weighting!$H$11</f>
        <v>0</v>
      </c>
      <c r="H2219">
        <f t="array" ref="H2219">FREQUENCY(IF('Data Transformation'!$B$4:$B$8425=B2211,'Data Transformation'!$G$4:$G$8425),'Bin Analysis'!$B2219)</f>
        <v>2073</v>
      </c>
      <c r="I2219">
        <f t="shared" si="277"/>
        <v>0</v>
      </c>
      <c r="J2219">
        <f t="shared" si="278"/>
        <v>0</v>
      </c>
      <c r="K2219">
        <f>J2219*Weighting!$W$11</f>
        <v>0</v>
      </c>
      <c r="M2219" s="14"/>
    </row>
    <row r="2220" spans="1:25" x14ac:dyDescent="0.55000000000000004">
      <c r="A2220" s="32" t="str">
        <f>IF(Weighting!$P$12&gt;0,B2220,"")</f>
        <v/>
      </c>
      <c r="B2220" t="e">
        <f>Weighting!$C$12</f>
        <v>#DIV/0!</v>
      </c>
      <c r="C2220" t="e">
        <f>Weighting!$F$12</f>
        <v>#NUM!</v>
      </c>
      <c r="D2220" t="e">
        <f>IF(C2220=1,'Data Transformation'!$G$3+0.5*'Data Transformation'!$W$25,IF(C2221=1,D2221-'Data Transformation'!$W$25,FALSE))</f>
        <v>#NUM!</v>
      </c>
      <c r="E2220">
        <f t="array" ref="E2220">IF(ISLOGICAL(D2220),"",FREQUENCY(IF('Data Transformation'!$B$425:$B$8425='Bin Analysis'!$B2211,'Data Transformation'!$G$425:$G$8425),D2220))</f>
        <v>2001</v>
      </c>
      <c r="F2220">
        <f t="shared" si="276"/>
        <v>0</v>
      </c>
      <c r="G2220">
        <f>Weighting!$H$12</f>
        <v>0</v>
      </c>
      <c r="H2220">
        <f t="array" ref="H2220">FREQUENCY(IF('Data Transformation'!$B$4:$B$8425=B2211,'Data Transformation'!$G$4:$G$8425),'Bin Analysis'!$B2220)</f>
        <v>2073</v>
      </c>
      <c r="I2220">
        <f t="shared" si="277"/>
        <v>0</v>
      </c>
      <c r="J2220">
        <f t="shared" si="278"/>
        <v>0</v>
      </c>
      <c r="K2220">
        <f>J2220*Weighting!$W$12</f>
        <v>0</v>
      </c>
      <c r="M2220" s="14"/>
    </row>
    <row r="2221" spans="1:25" x14ac:dyDescent="0.55000000000000004">
      <c r="A2221" s="32" t="str">
        <f>IF(Weighting!$P$13&gt;0,B2221,"")</f>
        <v/>
      </c>
      <c r="B2221" t="e">
        <f>Weighting!$C$13</f>
        <v>#DIV/0!</v>
      </c>
      <c r="C2221" t="e">
        <f>Weighting!$F$13</f>
        <v>#NUM!</v>
      </c>
      <c r="D2221" t="e">
        <f>IF(C2221=1,'Data Transformation'!$G$3+0.5*'Data Transformation'!$W$25,IF(C2222=1,D2222-'Data Transformation'!$W$25,FALSE))</f>
        <v>#NUM!</v>
      </c>
      <c r="E2221">
        <f t="array" ref="E2221">IF(ISLOGICAL(D2221),"",FREQUENCY(IF('Data Transformation'!$B$425:$B$8425='Bin Analysis'!$B2211,'Data Transformation'!$G$425:$G$8425),D2221))</f>
        <v>2001</v>
      </c>
      <c r="F2221">
        <f t="shared" si="276"/>
        <v>0</v>
      </c>
      <c r="G2221">
        <f>Weighting!$H$13</f>
        <v>0</v>
      </c>
      <c r="H2221">
        <f t="array" ref="H2221">FREQUENCY(IF('Data Transformation'!$B$4:$B$8425=B2211,'Data Transformation'!$G$4:$G$8425),'Bin Analysis'!$B2221)</f>
        <v>2073</v>
      </c>
      <c r="I2221">
        <f t="shared" si="277"/>
        <v>0</v>
      </c>
      <c r="J2221">
        <f t="shared" si="278"/>
        <v>0</v>
      </c>
      <c r="K2221">
        <f>J2221*Weighting!$W$13</f>
        <v>0</v>
      </c>
      <c r="M2221" s="14"/>
    </row>
    <row r="2222" spans="1:25" x14ac:dyDescent="0.55000000000000004">
      <c r="A2222" s="32" t="str">
        <f>IF(Weighting!$P$14&gt;0,B2222,"")</f>
        <v/>
      </c>
      <c r="B2222" t="e">
        <f>Weighting!$C$14</f>
        <v>#DIV/0!</v>
      </c>
      <c r="C2222" t="e">
        <f>Weighting!$F$14</f>
        <v>#NUM!</v>
      </c>
      <c r="D2222" t="e">
        <f>IF(C2222=1,'Data Transformation'!$G$3+0.5*'Data Transformation'!$W$25,IF(C2223=1,D2223-'Data Transformation'!$W$25,FALSE))</f>
        <v>#NUM!</v>
      </c>
      <c r="E2222">
        <f t="array" ref="E2222">IF(ISLOGICAL(D2222),"",FREQUENCY(IF('Data Transformation'!$B$425:$B$8425='Bin Analysis'!$B2211,'Data Transformation'!$G$425:$G$8425),D2222))</f>
        <v>2001</v>
      </c>
      <c r="F2222">
        <f t="shared" si="276"/>
        <v>0</v>
      </c>
      <c r="G2222">
        <f>Weighting!$H$14</f>
        <v>0</v>
      </c>
      <c r="H2222">
        <f t="array" ref="H2222">FREQUENCY(IF('Data Transformation'!$B$4:$B$8425=B2211,'Data Transformation'!$G$4:$G$8425),'Bin Analysis'!$B2222)</f>
        <v>2073</v>
      </c>
      <c r="I2222">
        <f t="shared" si="277"/>
        <v>0</v>
      </c>
      <c r="J2222">
        <f t="shared" si="278"/>
        <v>0</v>
      </c>
      <c r="K2222">
        <f>J2222*Weighting!$W$14</f>
        <v>0</v>
      </c>
      <c r="M2222" s="14"/>
    </row>
    <row r="2223" spans="1:25" x14ac:dyDescent="0.55000000000000004">
      <c r="A2223" s="32" t="str">
        <f>IF(Weighting!$P$15&gt;0,B2223,"")</f>
        <v/>
      </c>
      <c r="B2223" t="e">
        <f>Weighting!$C$15</f>
        <v>#DIV/0!</v>
      </c>
      <c r="C2223" t="e">
        <f>Weighting!$F$15</f>
        <v>#NUM!</v>
      </c>
      <c r="D2223" t="e">
        <f>IF(C2223=1,'Data Transformation'!$G$3+0.5*'Data Transformation'!$W$25,IF(C2224=1,D2224-'Data Transformation'!$W$25,FALSE))</f>
        <v>#NUM!</v>
      </c>
      <c r="E2223">
        <f t="array" ref="E2223">IF(ISLOGICAL(D2223),"",FREQUENCY(IF('Data Transformation'!$B$425:$B$8425='Bin Analysis'!$B2211,'Data Transformation'!$G$425:$G$8425),D2223))</f>
        <v>2001</v>
      </c>
      <c r="F2223">
        <f t="shared" si="276"/>
        <v>0</v>
      </c>
      <c r="G2223">
        <f>Weighting!$H$15</f>
        <v>0</v>
      </c>
      <c r="H2223">
        <f t="array" ref="H2223">FREQUENCY(IF('Data Transformation'!$B$4:$B$8425=B2211,'Data Transformation'!$G$4:$G$8425),'Bin Analysis'!$B2223)</f>
        <v>2073</v>
      </c>
      <c r="I2223">
        <f t="shared" si="277"/>
        <v>0</v>
      </c>
      <c r="J2223">
        <f t="shared" si="278"/>
        <v>0</v>
      </c>
      <c r="K2223">
        <f>J2223*Weighting!$W$15</f>
        <v>0</v>
      </c>
      <c r="M2223" s="14"/>
    </row>
    <row r="2224" spans="1:25" x14ac:dyDescent="0.55000000000000004">
      <c r="A2224" s="32" t="str">
        <f>IF(Weighting!$P$16&gt;0,B2224,"")</f>
        <v/>
      </c>
      <c r="B2224" t="e">
        <f>Weighting!$C$16</f>
        <v>#DIV/0!</v>
      </c>
      <c r="C2224" t="e">
        <f>Weighting!$F$16</f>
        <v>#NUM!</v>
      </c>
      <c r="D2224" t="e">
        <f>IF(C2224=1,'Data Transformation'!$G$3+0.5*'Data Transformation'!$W$25,IF(C2225=1,D2225-'Data Transformation'!$W$25,FALSE))</f>
        <v>#NUM!</v>
      </c>
      <c r="E2224">
        <f t="array" ref="E2224">IF(ISLOGICAL(D2224),"",FREQUENCY(IF('Data Transformation'!$B$425:$B$8425='Bin Analysis'!$B2211,'Data Transformation'!$G$425:$G$8425),D2224))</f>
        <v>2001</v>
      </c>
      <c r="F2224">
        <f t="shared" si="276"/>
        <v>0</v>
      </c>
      <c r="G2224">
        <f>Weighting!$H$16</f>
        <v>0</v>
      </c>
      <c r="H2224">
        <f t="array" ref="H2224">FREQUENCY(IF('Data Transformation'!$B$4:$B$8425=B2211,'Data Transformation'!$G$4:$G$8425),'Bin Analysis'!$B2224)</f>
        <v>2073</v>
      </c>
      <c r="I2224">
        <f t="shared" si="277"/>
        <v>0</v>
      </c>
      <c r="J2224">
        <f t="shared" si="278"/>
        <v>0</v>
      </c>
      <c r="K2224">
        <f>J2224*Weighting!$W$16</f>
        <v>0</v>
      </c>
      <c r="M2224" s="14"/>
    </row>
    <row r="2225" spans="1:25" x14ac:dyDescent="0.55000000000000004">
      <c r="A2225" s="32" t="str">
        <f>IF(Weighting!$P$17&gt;0,B2225,"")</f>
        <v/>
      </c>
      <c r="B2225" t="e">
        <f>Weighting!$C$17</f>
        <v>#DIV/0!</v>
      </c>
      <c r="C2225" t="e">
        <f>Weighting!$F$17</f>
        <v>#NUM!</v>
      </c>
      <c r="D2225" t="e">
        <f>IF(C2225=1,'Data Transformation'!$G$3+0.5*'Data Transformation'!$W$25,IF(C2226=1,D2226-'Data Transformation'!$W$25,FALSE))</f>
        <v>#NUM!</v>
      </c>
      <c r="E2225">
        <f t="array" ref="E2225">IF(ISLOGICAL(D2225),"",FREQUENCY(IF('Data Transformation'!$B$425:$B$8425='Bin Analysis'!$B2211,'Data Transformation'!$G$425:$G$8425),D2225))</f>
        <v>2001</v>
      </c>
      <c r="F2225">
        <f t="shared" si="276"/>
        <v>0</v>
      </c>
      <c r="G2225">
        <f>Weighting!$H$17</f>
        <v>0</v>
      </c>
      <c r="H2225">
        <f t="array" ref="H2225">FREQUENCY(IF('Data Transformation'!$B$4:$B$8425=B2211,'Data Transformation'!$G$4:$G$8425),'Bin Analysis'!$B2225)</f>
        <v>2073</v>
      </c>
      <c r="I2225">
        <f t="shared" si="277"/>
        <v>0</v>
      </c>
      <c r="J2225">
        <f t="shared" si="278"/>
        <v>0</v>
      </c>
      <c r="K2225">
        <f>J2225*Weighting!$W$17</f>
        <v>0</v>
      </c>
      <c r="M2225" s="14"/>
    </row>
    <row r="2226" spans="1:25" x14ac:dyDescent="0.55000000000000004">
      <c r="A2226" s="32" t="str">
        <f>IF(Weighting!$P$18&gt;0,B2226,"")</f>
        <v/>
      </c>
      <c r="B2226" t="e">
        <f>Weighting!$C$18</f>
        <v>#DIV/0!</v>
      </c>
      <c r="C2226" t="e">
        <f>Weighting!$F$18</f>
        <v>#NUM!</v>
      </c>
      <c r="D2226" t="e">
        <f>IF(C2226=1,'Data Transformation'!$G$3+0.5*'Data Transformation'!$W$25,IF(C2227=1,D2227-'Data Transformation'!$W$25,FALSE))</f>
        <v>#NUM!</v>
      </c>
      <c r="E2226">
        <f t="array" ref="E2226">IF(ISLOGICAL(D2226),"",FREQUENCY(IF('Data Transformation'!$B$425:$B$8425='Bin Analysis'!$B2211,'Data Transformation'!$G$425:$G$8425),D2226))</f>
        <v>2001</v>
      </c>
      <c r="F2226">
        <f t="shared" si="276"/>
        <v>0</v>
      </c>
      <c r="G2226">
        <f>Weighting!$H$18</f>
        <v>0</v>
      </c>
      <c r="H2226">
        <f t="array" ref="H2226">FREQUENCY(IF('Data Transformation'!$B$4:$B$8425=B2211,'Data Transformation'!$G$4:$G$8425),'Bin Analysis'!$B2226)</f>
        <v>2073</v>
      </c>
      <c r="I2226">
        <f t="shared" si="277"/>
        <v>0</v>
      </c>
      <c r="J2226">
        <f t="shared" si="278"/>
        <v>0</v>
      </c>
      <c r="K2226">
        <f>J2226*Weighting!$W$18</f>
        <v>0</v>
      </c>
      <c r="M2226" s="14"/>
    </row>
    <row r="2227" spans="1:25" x14ac:dyDescent="0.55000000000000004">
      <c r="A2227" s="32" t="str">
        <f>IF(Weighting!$P$19&gt;0,B2227,"")</f>
        <v/>
      </c>
      <c r="B2227" t="e">
        <f>Weighting!$C$19</f>
        <v>#DIV/0!</v>
      </c>
      <c r="C2227" t="e">
        <f>Weighting!$F$19</f>
        <v>#NUM!</v>
      </c>
      <c r="D2227" t="e">
        <f>IF(C2227=1,'Data Transformation'!$G$3+0.5*'Data Transformation'!$W$25,IF(C2228=1,D2228-'Data Transformation'!$W$25,FALSE))</f>
        <v>#NUM!</v>
      </c>
      <c r="E2227">
        <f t="array" ref="E2227">IF(ISLOGICAL(D2227),"",FREQUENCY(IF('Data Transformation'!$B$425:$B$8425='Bin Analysis'!$B2211,'Data Transformation'!$G$425:$G$8425),D2227))</f>
        <v>2001</v>
      </c>
      <c r="F2227">
        <f t="shared" si="276"/>
        <v>0</v>
      </c>
      <c r="G2227">
        <f>Weighting!$H$19</f>
        <v>0</v>
      </c>
      <c r="H2227">
        <f t="array" ref="H2227">FREQUENCY(IF('Data Transformation'!$B$4:$B$8425=B2211,'Data Transformation'!$G$4:$G$8425),'Bin Analysis'!$B2227)</f>
        <v>2073</v>
      </c>
      <c r="I2227">
        <f t="shared" si="277"/>
        <v>0</v>
      </c>
      <c r="J2227">
        <f t="shared" si="278"/>
        <v>0</v>
      </c>
      <c r="K2227">
        <f>J2227*Weighting!$W$19</f>
        <v>0</v>
      </c>
      <c r="M2227" s="14"/>
    </row>
    <row r="2228" spans="1:25" x14ac:dyDescent="0.55000000000000004">
      <c r="A2228" s="32" t="str">
        <f>IF(Weighting!$P$20&gt;0,B2228,"")</f>
        <v/>
      </c>
      <c r="B2228" t="e">
        <f>Weighting!$C$20</f>
        <v>#DIV/0!</v>
      </c>
      <c r="C2228" t="e">
        <f>Weighting!$F$20</f>
        <v>#NUM!</v>
      </c>
      <c r="D2228" t="e">
        <f>IF(C2228=1,'Data Transformation'!$G$3+0.5*'Data Transformation'!$W$25,IF(C2229=1,D2229-'Data Transformation'!$W$25,FALSE))</f>
        <v>#NUM!</v>
      </c>
      <c r="E2228">
        <f t="array" ref="E2228">IF(ISLOGICAL(D2228),"",FREQUENCY(IF('Data Transformation'!$B$425:$B$8425='Bin Analysis'!$B2211,'Data Transformation'!$G$425:$G$8425),D2228))</f>
        <v>2001</v>
      </c>
      <c r="F2228">
        <f t="shared" si="276"/>
        <v>0</v>
      </c>
      <c r="G2228">
        <f>Weighting!$H$20</f>
        <v>0</v>
      </c>
      <c r="H2228">
        <f t="array" ref="H2228">FREQUENCY(IF('Data Transformation'!$B$4:$B$8425=B2211,'Data Transformation'!$G$4:$G$8425),'Bin Analysis'!$B2228)</f>
        <v>2073</v>
      </c>
      <c r="I2228">
        <f t="shared" si="277"/>
        <v>0</v>
      </c>
      <c r="J2228">
        <f t="shared" si="278"/>
        <v>0</v>
      </c>
      <c r="K2228">
        <f>J2228*Weighting!$W$20</f>
        <v>0</v>
      </c>
      <c r="M2228" s="14"/>
    </row>
    <row r="2229" spans="1:25" x14ac:dyDescent="0.55000000000000004">
      <c r="A2229" s="32" t="str">
        <f>IF(Weighting!$P$21&gt;0,B2229,"")</f>
        <v/>
      </c>
      <c r="B2229" t="e">
        <f>Weighting!$C$21</f>
        <v>#DIV/0!</v>
      </c>
      <c r="C2229" t="e">
        <f>Weighting!$F$21</f>
        <v>#NUM!</v>
      </c>
      <c r="D2229" t="e">
        <f>IF(C2229=1,'Data Transformation'!$G$3+0.5*'Data Transformation'!$W$25,IF(C2230=1,D2230-'Data Transformation'!$W$25,FALSE))</f>
        <v>#NUM!</v>
      </c>
      <c r="E2229">
        <f t="array" ref="E2229">IF(ISLOGICAL(D2229),"",FREQUENCY(IF('Data Transformation'!$B$425:$B$8425='Bin Analysis'!$B2211,'Data Transformation'!$G$425:$G$8425),D2229))</f>
        <v>2001</v>
      </c>
      <c r="F2229">
        <f t="shared" si="276"/>
        <v>0</v>
      </c>
      <c r="G2229">
        <f>Weighting!$H$21</f>
        <v>0</v>
      </c>
      <c r="H2229">
        <f t="array" ref="H2229">FREQUENCY(IF('Data Transformation'!$B$4:$B$8425=B2211,'Data Transformation'!$G$4:$G$8425),'Bin Analysis'!$B2229)</f>
        <v>2073</v>
      </c>
      <c r="I2229">
        <f t="shared" si="277"/>
        <v>0</v>
      </c>
      <c r="J2229">
        <f t="shared" si="278"/>
        <v>0</v>
      </c>
      <c r="K2229">
        <f>J2229*Weighting!$W$21</f>
        <v>0</v>
      </c>
      <c r="M2229" s="14"/>
    </row>
    <row r="2230" spans="1:25" x14ac:dyDescent="0.55000000000000004">
      <c r="A2230" s="32" t="str">
        <f>IF(Weighting!$P$22&gt;0,B2230,"")</f>
        <v/>
      </c>
      <c r="B2230" t="e">
        <f>Weighting!$C$22</f>
        <v>#DIV/0!</v>
      </c>
      <c r="C2230" t="e">
        <f>Weighting!$F$22</f>
        <v>#NUM!</v>
      </c>
      <c r="D2230" t="e">
        <f>IF(C2230=1,'Data Transformation'!$G$3+0.5*'Data Transformation'!$W$25,IF(C2231=1,D2231-'Data Transformation'!$W$25,FALSE))</f>
        <v>#NUM!</v>
      </c>
      <c r="E2230">
        <f t="array" ref="E2230">IF(ISLOGICAL(D2230),"",FREQUENCY(IF('Data Transformation'!$B$425:$B$8425='Bin Analysis'!$B2211,'Data Transformation'!$G$425:$G$8425),D2230))</f>
        <v>2001</v>
      </c>
      <c r="F2230">
        <f t="shared" si="276"/>
        <v>0</v>
      </c>
      <c r="G2230">
        <f>Weighting!$H$22</f>
        <v>0</v>
      </c>
      <c r="H2230">
        <f t="array" ref="H2230">FREQUENCY(IF('Data Transformation'!$B$4:$B$8425=B2211,'Data Transformation'!$G$4:$G$8425),'Bin Analysis'!$B2230)</f>
        <v>2073</v>
      </c>
      <c r="I2230">
        <f t="shared" si="277"/>
        <v>0</v>
      </c>
      <c r="J2230">
        <f t="shared" si="278"/>
        <v>0</v>
      </c>
      <c r="K2230">
        <f>J2230*Weighting!$W$22</f>
        <v>0</v>
      </c>
      <c r="M2230" s="14"/>
    </row>
    <row r="2231" spans="1:25" x14ac:dyDescent="0.55000000000000004">
      <c r="A2231" s="32" t="str">
        <f>IF(Weighting!$P$23&gt;0,B2231,"")</f>
        <v/>
      </c>
      <c r="B2231" t="e">
        <f>Weighting!$C$23</f>
        <v>#DIV/0!</v>
      </c>
      <c r="C2231" t="e">
        <f>Weighting!$F$23</f>
        <v>#NUM!</v>
      </c>
      <c r="D2231" t="e">
        <f>IF(C2231=1,'Data Transformation'!$G$3+0.5*'Data Transformation'!$W$25,IF(C2232=1,D2232-'Data Transformation'!$W$25,FALSE))</f>
        <v>#NUM!</v>
      </c>
      <c r="E2231">
        <f t="array" ref="E2231">IF(ISLOGICAL(D2231),"",FREQUENCY(IF('Data Transformation'!$B$425:$B$8425='Bin Analysis'!$B2211,'Data Transformation'!$G$425:$G$8425),D2231))</f>
        <v>2001</v>
      </c>
      <c r="F2231">
        <f t="shared" si="276"/>
        <v>0</v>
      </c>
      <c r="G2231">
        <f>Weighting!$H$23</f>
        <v>0</v>
      </c>
      <c r="H2231">
        <f t="array" ref="H2231">FREQUENCY(IF('Data Transformation'!$B$4:$B$8425=B2211,'Data Transformation'!$G$4:$G$8425),'Bin Analysis'!$B2231)</f>
        <v>2073</v>
      </c>
      <c r="I2231">
        <f t="shared" si="277"/>
        <v>0</v>
      </c>
      <c r="J2231">
        <f t="shared" si="278"/>
        <v>0</v>
      </c>
      <c r="K2231">
        <f>J2231*Weighting!$W$23</f>
        <v>0</v>
      </c>
      <c r="M2231" s="14"/>
    </row>
    <row r="2232" spans="1:25" x14ac:dyDescent="0.55000000000000004">
      <c r="A2232" s="32" t="str">
        <f>IF(Weighting!$P$24&gt;0,B2232,"")</f>
        <v/>
      </c>
      <c r="B2232" t="e">
        <f>Weighting!$C$24</f>
        <v>#DIV/0!</v>
      </c>
      <c r="C2232" t="e">
        <f>Weighting!$F$24</f>
        <v>#NUM!</v>
      </c>
      <c r="D2232" t="e">
        <f>IF(C2232=1,'Data Transformation'!$G$3+0.5*'Data Transformation'!$W$25,IF(C2233=1,D2233-'Data Transformation'!$W$25,FALSE))</f>
        <v>#NUM!</v>
      </c>
      <c r="E2232">
        <f t="array" ref="E2232">IF(ISLOGICAL(D2232),"",FREQUENCY(IF('Data Transformation'!$B$425:$B$8425='Bin Analysis'!$B2211,'Data Transformation'!$G$425:$G$8425),D2232))</f>
        <v>2001</v>
      </c>
      <c r="F2232">
        <f t="shared" si="276"/>
        <v>0</v>
      </c>
      <c r="G2232">
        <f>Weighting!$H$24</f>
        <v>0</v>
      </c>
      <c r="H2232">
        <f t="array" ref="H2232">FREQUENCY(IF('Data Transformation'!$B$4:$B$8425=B2211,'Data Transformation'!$G$4:$G$8425),'Bin Analysis'!$B2232)</f>
        <v>2073</v>
      </c>
      <c r="I2232">
        <f t="shared" si="277"/>
        <v>0</v>
      </c>
      <c r="J2232">
        <f t="shared" si="278"/>
        <v>0</v>
      </c>
      <c r="K2232">
        <f>J2232*Weighting!$W$24</f>
        <v>0</v>
      </c>
      <c r="M2232" s="14"/>
    </row>
    <row r="2233" spans="1:25" x14ac:dyDescent="0.55000000000000004">
      <c r="A2233" s="32" t="str">
        <f>IF(Weighting!$P$25&gt;0,B2233,"")</f>
        <v/>
      </c>
      <c r="B2233" t="e">
        <f>Weighting!$C$25</f>
        <v>#DIV/0!</v>
      </c>
      <c r="C2233" t="e">
        <f>Weighting!$F$25</f>
        <v>#NUM!</v>
      </c>
      <c r="D2233" t="e">
        <f>IF(C2233=1,'Data Transformation'!$G$3+0.5*'Data Transformation'!$W$25,IF(C2234=1,D2234-'Data Transformation'!$W$25,FALSE))</f>
        <v>#NUM!</v>
      </c>
      <c r="E2233">
        <f t="array" ref="E2233">IF(ISLOGICAL(D2233),"",FREQUENCY(IF('Data Transformation'!$B$425:$B$8425='Bin Analysis'!$B2211,'Data Transformation'!$G$425:$G$8425),D2233))</f>
        <v>2001</v>
      </c>
      <c r="F2233">
        <f t="shared" si="276"/>
        <v>0</v>
      </c>
      <c r="G2233">
        <f>Weighting!$H$25</f>
        <v>0</v>
      </c>
      <c r="H2233">
        <f t="array" ref="H2233">FREQUENCY(IF('Data Transformation'!$B$4:$B$8425=B2211,'Data Transformation'!$G$4:$G$8425),'Bin Analysis'!$B2233)</f>
        <v>2073</v>
      </c>
      <c r="I2233">
        <f t="shared" si="277"/>
        <v>0</v>
      </c>
      <c r="J2233">
        <f t="shared" si="278"/>
        <v>0</v>
      </c>
      <c r="K2233">
        <f>J2233*Weighting!$W$25</f>
        <v>0</v>
      </c>
      <c r="M2233" s="14"/>
    </row>
    <row r="2234" spans="1:25" x14ac:dyDescent="0.55000000000000004">
      <c r="O2234"/>
      <c r="P2234"/>
      <c r="Q2234"/>
      <c r="R2234"/>
    </row>
    <row r="2235" spans="1:25" ht="23.35" x14ac:dyDescent="0.8">
      <c r="A2235" s="21" t="s">
        <v>0</v>
      </c>
      <c r="B2235" s="21" t="str">
        <f>IFERROR(VLOOKUP(C2235,'Data Transformation'!$L$6:$M$426,2,FALSE),"")</f>
        <v/>
      </c>
      <c r="C2235" s="21">
        <f>C2211+1</f>
        <v>93</v>
      </c>
      <c r="D2235" s="21"/>
      <c r="E2235" s="21"/>
      <c r="F2235" s="21"/>
      <c r="G2235" s="21"/>
      <c r="H2235" s="22"/>
      <c r="I2235" s="22"/>
      <c r="J2235" s="22"/>
      <c r="K2235" s="21"/>
      <c r="L2235" s="21" t="str">
        <f>B2235</f>
        <v/>
      </c>
      <c r="M2235" s="23" t="e">
        <f>INDEX('Data Transformation'!$O$4:$O$424,MATCH($B2235,'Data Transformation'!$M$4:$M$424,0),MATCH($M$2,'Data Transformation'!$O$3,0))</f>
        <v>#N/A</v>
      </c>
      <c r="N2235" s="27" t="e">
        <f>IF('Input and Summary Results'!$J$16="minimum",'Bin Analysis'!X2236/(M2235-1),'Bin Analysis'!Y2235/('Bin Analysis'!M2235-1))</f>
        <v>#N/A</v>
      </c>
      <c r="O2235" s="27" t="e">
        <f>IF(M2235=FALSE,NA(),(VLOOKUP(1,C2238:K2257,4,FALSE))/(M2235-1))</f>
        <v>#N/A</v>
      </c>
      <c r="P2235" s="27" t="e">
        <f>IF(M2235=FALSE,NA(),SUM(J2238:J2257)/Weighting!$S$5)</f>
        <v>#N/A</v>
      </c>
      <c r="Q2235" s="27" t="e">
        <f>IF(M2235=FALSE,NA(),SUM(K2238:K2257)/Weighting!$S$6)</f>
        <v>#N/A</v>
      </c>
      <c r="R2235" s="27" t="e">
        <f>IF(M2235=FALSE,NA(),(VLOOKUP(1,G2238:K2257,3,FALSE))/(M2235-1))</f>
        <v>#N/A</v>
      </c>
      <c r="S2235" s="22" t="e">
        <f>IF(M2235=FALSE,NA(),IF(SUM(J2238:J2257)=2,"yes","no"))</f>
        <v>#N/A</v>
      </c>
      <c r="X2235" s="2" cm="2">
        <f t="array" ref="X2235:X2236">FREQUENCY(IF('Data Transformation'!$B$425:$B$6424='Bin Analysis'!L2235,'Data Transformation'!$G$425:$G$6424),'Data Transformation'!$U$11)</f>
        <v>0</v>
      </c>
      <c r="Y2235" s="2" cm="2">
        <f t="array" ref="Y2235:Y2236">FREQUENCY(IF('Data Transformation'!$B$425:$B$6424='Bin Analysis'!L2235,'Data Transformation'!$G$425:$G$6424),'Data Transformation'!$U$12)</f>
        <v>0</v>
      </c>
    </row>
    <row r="2236" spans="1:25" x14ac:dyDescent="0.55000000000000004">
      <c r="A2236" s="14" t="s">
        <v>67</v>
      </c>
      <c r="B2236" t="s">
        <v>47</v>
      </c>
      <c r="C2236" t="s">
        <v>5</v>
      </c>
      <c r="D2236" t="s">
        <v>100</v>
      </c>
      <c r="E2236" t="s">
        <v>101</v>
      </c>
      <c r="F2236" t="s">
        <v>102</v>
      </c>
      <c r="G2236" t="s">
        <v>70</v>
      </c>
      <c r="H2236" t="s">
        <v>31</v>
      </c>
      <c r="I2236" t="s">
        <v>32</v>
      </c>
      <c r="J2236" t="s">
        <v>46</v>
      </c>
      <c r="K2236" s="14" t="s">
        <v>45</v>
      </c>
      <c r="M2236" s="14"/>
      <c r="X2236" s="2">
        <v>0</v>
      </c>
      <c r="Y2236" s="2">
        <v>0</v>
      </c>
    </row>
    <row r="2237" spans="1:25" x14ac:dyDescent="0.55000000000000004">
      <c r="A2237" s="32"/>
      <c r="D2237" t="e">
        <f>IF(C2237=1,'Data Transformation'!$G$3+0.5*'Data Transformation'!$W$25,IF(C2238=1,D2238-'Data Transformation'!$W$25,FALSE))</f>
        <v>#NUM!</v>
      </c>
      <c r="E2237">
        <f t="array" ref="E2237">IF(ISLOGICAL(D2237),"",FREQUENCY(IF('Data Transformation'!$B$425:$B$8425='Bin Analysis'!$B2235,'Data Transformation'!$G$425:$G$8425),D2237))</f>
        <v>2001</v>
      </c>
      <c r="F2237" t="e">
        <f>IF(ISLOGICAL(D2237),"",E2237-E2236)</f>
        <v>#VALUE!</v>
      </c>
      <c r="M2237" s="14"/>
    </row>
    <row r="2238" spans="1:25" x14ac:dyDescent="0.55000000000000004">
      <c r="A2238" s="32" t="e">
        <f>IF(Weighting!$P$6&gt;0,B2238,"")</f>
        <v>#NUM!</v>
      </c>
      <c r="B2238" t="e">
        <f>Weighting!$C$6</f>
        <v>#DIV/0!</v>
      </c>
      <c r="C2238" t="e">
        <f>Weighting!$F$6</f>
        <v>#NUM!</v>
      </c>
      <c r="D2238" t="e">
        <f>IF(C2238=1,'Data Transformation'!$G$3+0.5*'Data Transformation'!$W$25,IF(C2239=1,D2239-'Data Transformation'!$W$25,FALSE))</f>
        <v>#NUM!</v>
      </c>
      <c r="E2238">
        <f t="array" ref="E2238">IF(ISLOGICAL(D2238),"",FREQUENCY(IF('Data Transformation'!$B$425:$B$8425='Bin Analysis'!$B2235,'Data Transformation'!$G$425:$G$8425),D2238))</f>
        <v>2001</v>
      </c>
      <c r="F2238">
        <f>IF(ISLOGICAL(D2238),"",E2238-E2237)</f>
        <v>0</v>
      </c>
      <c r="G2238">
        <f>Weighting!$H$6</f>
        <v>1</v>
      </c>
      <c r="H2238">
        <f t="array" ref="H2238">FREQUENCY(IF('Data Transformation'!$B$4:$B$8425=B2235,'Data Transformation'!$G$4:$G$8425),'Bin Analysis'!$B2238)</f>
        <v>2073</v>
      </c>
      <c r="I2238">
        <f>H2238-H2237</f>
        <v>2073</v>
      </c>
      <c r="J2238">
        <f>IF(I2238=0,0,1)</f>
        <v>1</v>
      </c>
      <c r="K2238" t="e">
        <f>J2238*Weighting!$W$6</f>
        <v>#NUM!</v>
      </c>
      <c r="M2238" s="14"/>
    </row>
    <row r="2239" spans="1:25" x14ac:dyDescent="0.55000000000000004">
      <c r="A2239" s="32" t="str">
        <f>IF(Weighting!$P$7&gt;0,B2239,"")</f>
        <v/>
      </c>
      <c r="B2239" t="e">
        <f>Weighting!$C$7</f>
        <v>#DIV/0!</v>
      </c>
      <c r="C2239" t="e">
        <f>Weighting!$F$7</f>
        <v>#NUM!</v>
      </c>
      <c r="D2239" t="e">
        <f>IF(C2239=1,'Data Transformation'!$G$3+0.5*'Data Transformation'!$W$25,IF(C2240=1,D2240-'Data Transformation'!$W$25,FALSE))</f>
        <v>#NUM!</v>
      </c>
      <c r="E2239">
        <f t="array" ref="E2239">IF(ISLOGICAL(D2239),"",FREQUENCY(IF('Data Transformation'!$B$425:$B$8425='Bin Analysis'!$B2235,'Data Transformation'!$G$425:$G$8425),D2239))</f>
        <v>2001</v>
      </c>
      <c r="F2239">
        <f t="shared" ref="F2239:F2257" si="279">IF(ISLOGICAL(D2239),"",E2239-E2238)</f>
        <v>0</v>
      </c>
      <c r="G2239">
        <f>Weighting!$H$7</f>
        <v>0</v>
      </c>
      <c r="H2239">
        <f t="array" ref="H2239">FREQUENCY(IF('Data Transformation'!$B$4:$B$8425=B2235,'Data Transformation'!$G$4:$G$8425),'Bin Analysis'!$B2239)</f>
        <v>2073</v>
      </c>
      <c r="I2239">
        <f t="shared" ref="I2239:I2257" si="280">H2239-H2238</f>
        <v>0</v>
      </c>
      <c r="J2239">
        <f>IF(I2239=0,0,1)</f>
        <v>0</v>
      </c>
      <c r="K2239">
        <f>J2239*Weighting!$W$7</f>
        <v>0</v>
      </c>
      <c r="M2239" s="14"/>
    </row>
    <row r="2240" spans="1:25" x14ac:dyDescent="0.55000000000000004">
      <c r="A2240" s="32" t="str">
        <f>IF(Weighting!$P$8&gt;0,B2240,"")</f>
        <v/>
      </c>
      <c r="B2240" t="e">
        <f>Weighting!$C$8</f>
        <v>#DIV/0!</v>
      </c>
      <c r="C2240" t="e">
        <f>Weighting!$F$8</f>
        <v>#NUM!</v>
      </c>
      <c r="D2240" t="e">
        <f>IF(C2240=1,'Data Transformation'!$G$3+0.5*'Data Transformation'!$W$25,IF(C2241=1,D2241-'Data Transformation'!$W$25,FALSE))</f>
        <v>#NUM!</v>
      </c>
      <c r="E2240">
        <f t="array" ref="E2240">IF(ISLOGICAL(D2240),"",FREQUENCY(IF('Data Transformation'!$B$425:$B$8425='Bin Analysis'!$B2235,'Data Transformation'!$G$425:$G$8425),D2240))</f>
        <v>2001</v>
      </c>
      <c r="F2240">
        <f t="shared" si="279"/>
        <v>0</v>
      </c>
      <c r="G2240">
        <f>Weighting!$H$8</f>
        <v>0</v>
      </c>
      <c r="H2240">
        <f t="array" ref="H2240">FREQUENCY(IF('Data Transformation'!$B$4:$B$8425=B2235,'Data Transformation'!$G$4:$G$8425),'Bin Analysis'!$B2240)</f>
        <v>2073</v>
      </c>
      <c r="I2240">
        <f t="shared" si="280"/>
        <v>0</v>
      </c>
      <c r="J2240">
        <f t="shared" ref="J2240:J2257" si="281">IF(I2240=0,0,1)</f>
        <v>0</v>
      </c>
      <c r="K2240">
        <f>J2240*Weighting!$W$8</f>
        <v>0</v>
      </c>
      <c r="M2240" s="14"/>
    </row>
    <row r="2241" spans="1:13" x14ac:dyDescent="0.55000000000000004">
      <c r="A2241" s="32" t="str">
        <f>IF(Weighting!$P$9&gt;0,B2241,"")</f>
        <v/>
      </c>
      <c r="B2241" s="50" t="e">
        <f>Weighting!$C$9</f>
        <v>#DIV/0!</v>
      </c>
      <c r="C2241" t="e">
        <f>Weighting!$F$9</f>
        <v>#NUM!</v>
      </c>
      <c r="D2241" t="e">
        <f>IF(C2241=1,'Data Transformation'!$G$3+0.5*'Data Transformation'!$W$25,IF(C2242=1,D2242-'Data Transformation'!$W$25,FALSE))</f>
        <v>#NUM!</v>
      </c>
      <c r="E2241">
        <f t="array" ref="E2241">IF(ISLOGICAL(D2241),"",FREQUENCY(IF('Data Transformation'!$B$425:$B$8425='Bin Analysis'!$B2235,'Data Transformation'!$G$425:$G$8425),D2241))</f>
        <v>2001</v>
      </c>
      <c r="F2241">
        <f t="shared" si="279"/>
        <v>0</v>
      </c>
      <c r="G2241">
        <f>Weighting!$H$9</f>
        <v>0</v>
      </c>
      <c r="H2241">
        <f t="array" ref="H2241">FREQUENCY(IF('Data Transformation'!$B$4:$B$8425=B2235,'Data Transformation'!$G$4:$G$8425),'Bin Analysis'!$B2241)</f>
        <v>2073</v>
      </c>
      <c r="I2241">
        <f t="shared" si="280"/>
        <v>0</v>
      </c>
      <c r="J2241">
        <f t="shared" si="281"/>
        <v>0</v>
      </c>
      <c r="K2241">
        <f>J2241*Weighting!$W$9</f>
        <v>0</v>
      </c>
      <c r="M2241" s="14"/>
    </row>
    <row r="2242" spans="1:13" x14ac:dyDescent="0.55000000000000004">
      <c r="A2242" s="32" t="str">
        <f>IF(Weighting!$P$10&gt;0,B2242,"")</f>
        <v/>
      </c>
      <c r="B2242" t="e">
        <f>Weighting!$C$10</f>
        <v>#DIV/0!</v>
      </c>
      <c r="C2242" t="e">
        <f>Weighting!$F$10</f>
        <v>#NUM!</v>
      </c>
      <c r="D2242" t="e">
        <f>IF(C2242=1,'Data Transformation'!$G$3+0.5*'Data Transformation'!$W$25,IF(C2243=1,D2243-'Data Transformation'!$W$25,FALSE))</f>
        <v>#NUM!</v>
      </c>
      <c r="E2242">
        <f t="array" ref="E2242">IF(ISLOGICAL(D2242),"",FREQUENCY(IF('Data Transformation'!$B$425:$B$8425='Bin Analysis'!$B2235,'Data Transformation'!$G$425:$G$8425),D2242))</f>
        <v>2001</v>
      </c>
      <c r="F2242">
        <f t="shared" si="279"/>
        <v>0</v>
      </c>
      <c r="G2242">
        <f>Weighting!$H$10</f>
        <v>0</v>
      </c>
      <c r="H2242">
        <f t="array" ref="H2242">FREQUENCY(IF('Data Transformation'!$B$4:$B$8425=B2235,'Data Transformation'!$G$4:$G$8425),'Bin Analysis'!$B2242)</f>
        <v>2073</v>
      </c>
      <c r="I2242">
        <f t="shared" si="280"/>
        <v>0</v>
      </c>
      <c r="J2242">
        <f t="shared" si="281"/>
        <v>0</v>
      </c>
      <c r="K2242">
        <f>J2242*Weighting!$W$10</f>
        <v>0</v>
      </c>
      <c r="M2242" s="14"/>
    </row>
    <row r="2243" spans="1:13" x14ac:dyDescent="0.55000000000000004">
      <c r="A2243" s="32" t="str">
        <f>IF(Weighting!$P$11&gt;0,B2243,"")</f>
        <v/>
      </c>
      <c r="B2243" t="e">
        <f>Weighting!$C$11</f>
        <v>#DIV/0!</v>
      </c>
      <c r="C2243" t="e">
        <f>Weighting!$F$11</f>
        <v>#NUM!</v>
      </c>
      <c r="D2243" t="e">
        <f>IF(C2243=1,'Data Transformation'!$G$3+0.5*'Data Transformation'!$W$25,IF(C2244=1,D2244-'Data Transformation'!$W$25,FALSE))</f>
        <v>#NUM!</v>
      </c>
      <c r="E2243">
        <f t="array" ref="E2243">IF(ISLOGICAL(D2243),"",FREQUENCY(IF('Data Transformation'!$B$425:$B$8425='Bin Analysis'!$B2235,'Data Transformation'!$G$425:$G$8425),D2243))</f>
        <v>2001</v>
      </c>
      <c r="F2243">
        <f t="shared" si="279"/>
        <v>0</v>
      </c>
      <c r="G2243">
        <f>Weighting!$H$11</f>
        <v>0</v>
      </c>
      <c r="H2243">
        <f t="array" ref="H2243">FREQUENCY(IF('Data Transformation'!$B$4:$B$8425=B2235,'Data Transformation'!$G$4:$G$8425),'Bin Analysis'!$B2243)</f>
        <v>2073</v>
      </c>
      <c r="I2243">
        <f t="shared" si="280"/>
        <v>0</v>
      </c>
      <c r="J2243">
        <f t="shared" si="281"/>
        <v>0</v>
      </c>
      <c r="K2243">
        <f>J2243*Weighting!$W$11</f>
        <v>0</v>
      </c>
      <c r="M2243" s="14"/>
    </row>
    <row r="2244" spans="1:13" x14ac:dyDescent="0.55000000000000004">
      <c r="A2244" s="32" t="str">
        <f>IF(Weighting!$P$12&gt;0,B2244,"")</f>
        <v/>
      </c>
      <c r="B2244" t="e">
        <f>Weighting!$C$12</f>
        <v>#DIV/0!</v>
      </c>
      <c r="C2244" t="e">
        <f>Weighting!$F$12</f>
        <v>#NUM!</v>
      </c>
      <c r="D2244" t="e">
        <f>IF(C2244=1,'Data Transformation'!$G$3+0.5*'Data Transformation'!$W$25,IF(C2245=1,D2245-'Data Transformation'!$W$25,FALSE))</f>
        <v>#NUM!</v>
      </c>
      <c r="E2244">
        <f t="array" ref="E2244">IF(ISLOGICAL(D2244),"",FREQUENCY(IF('Data Transformation'!$B$425:$B$8425='Bin Analysis'!$B2235,'Data Transformation'!$G$425:$G$8425),D2244))</f>
        <v>2001</v>
      </c>
      <c r="F2244">
        <f t="shared" si="279"/>
        <v>0</v>
      </c>
      <c r="G2244">
        <f>Weighting!$H$12</f>
        <v>0</v>
      </c>
      <c r="H2244">
        <f t="array" ref="H2244">FREQUENCY(IF('Data Transformation'!$B$4:$B$8425=B2235,'Data Transformation'!$G$4:$G$8425),'Bin Analysis'!$B2244)</f>
        <v>2073</v>
      </c>
      <c r="I2244">
        <f t="shared" si="280"/>
        <v>0</v>
      </c>
      <c r="J2244">
        <f t="shared" si="281"/>
        <v>0</v>
      </c>
      <c r="K2244">
        <f>J2244*Weighting!$W$12</f>
        <v>0</v>
      </c>
      <c r="M2244" s="14"/>
    </row>
    <row r="2245" spans="1:13" x14ac:dyDescent="0.55000000000000004">
      <c r="A2245" s="32" t="str">
        <f>IF(Weighting!$P$13&gt;0,B2245,"")</f>
        <v/>
      </c>
      <c r="B2245" t="e">
        <f>Weighting!$C$13</f>
        <v>#DIV/0!</v>
      </c>
      <c r="C2245" t="e">
        <f>Weighting!$F$13</f>
        <v>#NUM!</v>
      </c>
      <c r="D2245" t="e">
        <f>IF(C2245=1,'Data Transformation'!$G$3+0.5*'Data Transformation'!$W$25,IF(C2246=1,D2246-'Data Transformation'!$W$25,FALSE))</f>
        <v>#NUM!</v>
      </c>
      <c r="E2245">
        <f t="array" ref="E2245">IF(ISLOGICAL(D2245),"",FREQUENCY(IF('Data Transformation'!$B$425:$B$8425='Bin Analysis'!$B2235,'Data Transformation'!$G$425:$G$8425),D2245))</f>
        <v>2001</v>
      </c>
      <c r="F2245">
        <f t="shared" si="279"/>
        <v>0</v>
      </c>
      <c r="G2245">
        <f>Weighting!$H$13</f>
        <v>0</v>
      </c>
      <c r="H2245">
        <f t="array" ref="H2245">FREQUENCY(IF('Data Transformation'!$B$4:$B$8425=B2235,'Data Transformation'!$G$4:$G$8425),'Bin Analysis'!$B2245)</f>
        <v>2073</v>
      </c>
      <c r="I2245">
        <f t="shared" si="280"/>
        <v>0</v>
      </c>
      <c r="J2245">
        <f t="shared" si="281"/>
        <v>0</v>
      </c>
      <c r="K2245">
        <f>J2245*Weighting!$W$13</f>
        <v>0</v>
      </c>
      <c r="M2245" s="14"/>
    </row>
    <row r="2246" spans="1:13" x14ac:dyDescent="0.55000000000000004">
      <c r="A2246" s="32" t="str">
        <f>IF(Weighting!$P$14&gt;0,B2246,"")</f>
        <v/>
      </c>
      <c r="B2246" t="e">
        <f>Weighting!$C$14</f>
        <v>#DIV/0!</v>
      </c>
      <c r="C2246" t="e">
        <f>Weighting!$F$14</f>
        <v>#NUM!</v>
      </c>
      <c r="D2246" t="e">
        <f>IF(C2246=1,'Data Transformation'!$G$3+0.5*'Data Transformation'!$W$25,IF(C2247=1,D2247-'Data Transformation'!$W$25,FALSE))</f>
        <v>#NUM!</v>
      </c>
      <c r="E2246">
        <f t="array" ref="E2246">IF(ISLOGICAL(D2246),"",FREQUENCY(IF('Data Transformation'!$B$425:$B$8425='Bin Analysis'!$B2235,'Data Transformation'!$G$425:$G$8425),D2246))</f>
        <v>2001</v>
      </c>
      <c r="F2246">
        <f t="shared" si="279"/>
        <v>0</v>
      </c>
      <c r="G2246">
        <f>Weighting!$H$14</f>
        <v>0</v>
      </c>
      <c r="H2246">
        <f t="array" ref="H2246">FREQUENCY(IF('Data Transformation'!$B$4:$B$8425=B2235,'Data Transformation'!$G$4:$G$8425),'Bin Analysis'!$B2246)</f>
        <v>2073</v>
      </c>
      <c r="I2246">
        <f t="shared" si="280"/>
        <v>0</v>
      </c>
      <c r="J2246">
        <f t="shared" si="281"/>
        <v>0</v>
      </c>
      <c r="K2246">
        <f>J2246*Weighting!$W$14</f>
        <v>0</v>
      </c>
      <c r="M2246" s="14"/>
    </row>
    <row r="2247" spans="1:13" x14ac:dyDescent="0.55000000000000004">
      <c r="A2247" s="32" t="str">
        <f>IF(Weighting!$P$15&gt;0,B2247,"")</f>
        <v/>
      </c>
      <c r="B2247" t="e">
        <f>Weighting!$C$15</f>
        <v>#DIV/0!</v>
      </c>
      <c r="C2247" t="e">
        <f>Weighting!$F$15</f>
        <v>#NUM!</v>
      </c>
      <c r="D2247" t="e">
        <f>IF(C2247=1,'Data Transformation'!$G$3+0.5*'Data Transformation'!$W$25,IF(C2248=1,D2248-'Data Transformation'!$W$25,FALSE))</f>
        <v>#NUM!</v>
      </c>
      <c r="E2247">
        <f t="array" ref="E2247">IF(ISLOGICAL(D2247),"",FREQUENCY(IF('Data Transformation'!$B$425:$B$8425='Bin Analysis'!$B2235,'Data Transformation'!$G$425:$G$8425),D2247))</f>
        <v>2001</v>
      </c>
      <c r="F2247">
        <f t="shared" si="279"/>
        <v>0</v>
      </c>
      <c r="G2247">
        <f>Weighting!$H$15</f>
        <v>0</v>
      </c>
      <c r="H2247">
        <f t="array" ref="H2247">FREQUENCY(IF('Data Transformation'!$B$4:$B$8425=B2235,'Data Transformation'!$G$4:$G$8425),'Bin Analysis'!$B2247)</f>
        <v>2073</v>
      </c>
      <c r="I2247">
        <f t="shared" si="280"/>
        <v>0</v>
      </c>
      <c r="J2247">
        <f t="shared" si="281"/>
        <v>0</v>
      </c>
      <c r="K2247">
        <f>J2247*Weighting!$W$15</f>
        <v>0</v>
      </c>
      <c r="M2247" s="14"/>
    </row>
    <row r="2248" spans="1:13" x14ac:dyDescent="0.55000000000000004">
      <c r="A2248" s="32" t="str">
        <f>IF(Weighting!$P$16&gt;0,B2248,"")</f>
        <v/>
      </c>
      <c r="B2248" t="e">
        <f>Weighting!$C$16</f>
        <v>#DIV/0!</v>
      </c>
      <c r="C2248" t="e">
        <f>Weighting!$F$16</f>
        <v>#NUM!</v>
      </c>
      <c r="D2248" t="e">
        <f>IF(C2248=1,'Data Transformation'!$G$3+0.5*'Data Transformation'!$W$25,IF(C2249=1,D2249-'Data Transformation'!$W$25,FALSE))</f>
        <v>#NUM!</v>
      </c>
      <c r="E2248">
        <f t="array" ref="E2248">IF(ISLOGICAL(D2248),"",FREQUENCY(IF('Data Transformation'!$B$425:$B$8425='Bin Analysis'!$B2235,'Data Transformation'!$G$425:$G$8425),D2248))</f>
        <v>2001</v>
      </c>
      <c r="F2248">
        <f t="shared" si="279"/>
        <v>0</v>
      </c>
      <c r="G2248">
        <f>Weighting!$H$16</f>
        <v>0</v>
      </c>
      <c r="H2248">
        <f t="array" ref="H2248">FREQUENCY(IF('Data Transformation'!$B$4:$B$8425=B2235,'Data Transformation'!$G$4:$G$8425),'Bin Analysis'!$B2248)</f>
        <v>2073</v>
      </c>
      <c r="I2248">
        <f t="shared" si="280"/>
        <v>0</v>
      </c>
      <c r="J2248">
        <f t="shared" si="281"/>
        <v>0</v>
      </c>
      <c r="K2248">
        <f>J2248*Weighting!$W$16</f>
        <v>0</v>
      </c>
      <c r="M2248" s="14"/>
    </row>
    <row r="2249" spans="1:13" x14ac:dyDescent="0.55000000000000004">
      <c r="A2249" s="32" t="str">
        <f>IF(Weighting!$P$17&gt;0,B2249,"")</f>
        <v/>
      </c>
      <c r="B2249" t="e">
        <f>Weighting!$C$17</f>
        <v>#DIV/0!</v>
      </c>
      <c r="C2249" t="e">
        <f>Weighting!$F$17</f>
        <v>#NUM!</v>
      </c>
      <c r="D2249" t="e">
        <f>IF(C2249=1,'Data Transformation'!$G$3+0.5*'Data Transformation'!$W$25,IF(C2250=1,D2250-'Data Transformation'!$W$25,FALSE))</f>
        <v>#NUM!</v>
      </c>
      <c r="E2249">
        <f t="array" ref="E2249">IF(ISLOGICAL(D2249),"",FREQUENCY(IF('Data Transformation'!$B$425:$B$8425='Bin Analysis'!$B2235,'Data Transformation'!$G$425:$G$8425),D2249))</f>
        <v>2001</v>
      </c>
      <c r="F2249">
        <f t="shared" si="279"/>
        <v>0</v>
      </c>
      <c r="G2249">
        <f>Weighting!$H$17</f>
        <v>0</v>
      </c>
      <c r="H2249">
        <f t="array" ref="H2249">FREQUENCY(IF('Data Transformation'!$B$4:$B$8425=B2235,'Data Transformation'!$G$4:$G$8425),'Bin Analysis'!$B2249)</f>
        <v>2073</v>
      </c>
      <c r="I2249">
        <f t="shared" si="280"/>
        <v>0</v>
      </c>
      <c r="J2249">
        <f t="shared" si="281"/>
        <v>0</v>
      </c>
      <c r="K2249">
        <f>J2249*Weighting!$W$17</f>
        <v>0</v>
      </c>
      <c r="M2249" s="14"/>
    </row>
    <row r="2250" spans="1:13" x14ac:dyDescent="0.55000000000000004">
      <c r="A2250" s="32" t="str">
        <f>IF(Weighting!$P$18&gt;0,B2250,"")</f>
        <v/>
      </c>
      <c r="B2250" t="e">
        <f>Weighting!$C$18</f>
        <v>#DIV/0!</v>
      </c>
      <c r="C2250" t="e">
        <f>Weighting!$F$18</f>
        <v>#NUM!</v>
      </c>
      <c r="D2250" t="e">
        <f>IF(C2250=1,'Data Transformation'!$G$3+0.5*'Data Transformation'!$W$25,IF(C2251=1,D2251-'Data Transformation'!$W$25,FALSE))</f>
        <v>#NUM!</v>
      </c>
      <c r="E2250">
        <f t="array" ref="E2250">IF(ISLOGICAL(D2250),"",FREQUENCY(IF('Data Transformation'!$B$425:$B$8425='Bin Analysis'!$B2235,'Data Transformation'!$G$425:$G$8425),D2250))</f>
        <v>2001</v>
      </c>
      <c r="F2250">
        <f t="shared" si="279"/>
        <v>0</v>
      </c>
      <c r="G2250">
        <f>Weighting!$H$18</f>
        <v>0</v>
      </c>
      <c r="H2250">
        <f t="array" ref="H2250">FREQUENCY(IF('Data Transformation'!$B$4:$B$8425=B2235,'Data Transformation'!$G$4:$G$8425),'Bin Analysis'!$B2250)</f>
        <v>2073</v>
      </c>
      <c r="I2250">
        <f t="shared" si="280"/>
        <v>0</v>
      </c>
      <c r="J2250">
        <f t="shared" si="281"/>
        <v>0</v>
      </c>
      <c r="K2250">
        <f>J2250*Weighting!$W$18</f>
        <v>0</v>
      </c>
      <c r="M2250" s="14"/>
    </row>
    <row r="2251" spans="1:13" x14ac:dyDescent="0.55000000000000004">
      <c r="A2251" s="32" t="str">
        <f>IF(Weighting!$P$19&gt;0,B2251,"")</f>
        <v/>
      </c>
      <c r="B2251" t="e">
        <f>Weighting!$C$19</f>
        <v>#DIV/0!</v>
      </c>
      <c r="C2251" t="e">
        <f>Weighting!$F$19</f>
        <v>#NUM!</v>
      </c>
      <c r="D2251" t="e">
        <f>IF(C2251=1,'Data Transformation'!$G$3+0.5*'Data Transformation'!$W$25,IF(C2252=1,D2252-'Data Transformation'!$W$25,FALSE))</f>
        <v>#NUM!</v>
      </c>
      <c r="E2251">
        <f t="array" ref="E2251">IF(ISLOGICAL(D2251),"",FREQUENCY(IF('Data Transformation'!$B$425:$B$8425='Bin Analysis'!$B2235,'Data Transformation'!$G$425:$G$8425),D2251))</f>
        <v>2001</v>
      </c>
      <c r="F2251">
        <f t="shared" si="279"/>
        <v>0</v>
      </c>
      <c r="G2251">
        <f>Weighting!$H$19</f>
        <v>0</v>
      </c>
      <c r="H2251">
        <f t="array" ref="H2251">FREQUENCY(IF('Data Transformation'!$B$4:$B$8425=B2235,'Data Transformation'!$G$4:$G$8425),'Bin Analysis'!$B2251)</f>
        <v>2073</v>
      </c>
      <c r="I2251">
        <f t="shared" si="280"/>
        <v>0</v>
      </c>
      <c r="J2251">
        <f t="shared" si="281"/>
        <v>0</v>
      </c>
      <c r="K2251">
        <f>J2251*Weighting!$W$19</f>
        <v>0</v>
      </c>
      <c r="M2251" s="14"/>
    </row>
    <row r="2252" spans="1:13" x14ac:dyDescent="0.55000000000000004">
      <c r="A2252" s="32" t="str">
        <f>IF(Weighting!$P$20&gt;0,B2252,"")</f>
        <v/>
      </c>
      <c r="B2252" t="e">
        <f>Weighting!$C$20</f>
        <v>#DIV/0!</v>
      </c>
      <c r="C2252" t="e">
        <f>Weighting!$F$20</f>
        <v>#NUM!</v>
      </c>
      <c r="D2252" t="e">
        <f>IF(C2252=1,'Data Transformation'!$G$3+0.5*'Data Transformation'!$W$25,IF(C2253=1,D2253-'Data Transformation'!$W$25,FALSE))</f>
        <v>#NUM!</v>
      </c>
      <c r="E2252">
        <f t="array" ref="E2252">IF(ISLOGICAL(D2252),"",FREQUENCY(IF('Data Transformation'!$B$425:$B$8425='Bin Analysis'!$B2235,'Data Transformation'!$G$425:$G$8425),D2252))</f>
        <v>2001</v>
      </c>
      <c r="F2252">
        <f t="shared" si="279"/>
        <v>0</v>
      </c>
      <c r="G2252">
        <f>Weighting!$H$20</f>
        <v>0</v>
      </c>
      <c r="H2252">
        <f t="array" ref="H2252">FREQUENCY(IF('Data Transformation'!$B$4:$B$8425=B2235,'Data Transformation'!$G$4:$G$8425),'Bin Analysis'!$B2252)</f>
        <v>2073</v>
      </c>
      <c r="I2252">
        <f t="shared" si="280"/>
        <v>0</v>
      </c>
      <c r="J2252">
        <f t="shared" si="281"/>
        <v>0</v>
      </c>
      <c r="K2252">
        <f>J2252*Weighting!$W$20</f>
        <v>0</v>
      </c>
      <c r="M2252" s="14"/>
    </row>
    <row r="2253" spans="1:13" x14ac:dyDescent="0.55000000000000004">
      <c r="A2253" s="32" t="str">
        <f>IF(Weighting!$P$21&gt;0,B2253,"")</f>
        <v/>
      </c>
      <c r="B2253" t="e">
        <f>Weighting!$C$21</f>
        <v>#DIV/0!</v>
      </c>
      <c r="C2253" t="e">
        <f>Weighting!$F$21</f>
        <v>#NUM!</v>
      </c>
      <c r="D2253" t="e">
        <f>IF(C2253=1,'Data Transformation'!$G$3+0.5*'Data Transformation'!$W$25,IF(C2254=1,D2254-'Data Transformation'!$W$25,FALSE))</f>
        <v>#NUM!</v>
      </c>
      <c r="E2253">
        <f t="array" ref="E2253">IF(ISLOGICAL(D2253),"",FREQUENCY(IF('Data Transformation'!$B$425:$B$8425='Bin Analysis'!$B2235,'Data Transformation'!$G$425:$G$8425),D2253))</f>
        <v>2001</v>
      </c>
      <c r="F2253">
        <f t="shared" si="279"/>
        <v>0</v>
      </c>
      <c r="G2253">
        <f>Weighting!$H$21</f>
        <v>0</v>
      </c>
      <c r="H2253">
        <f t="array" ref="H2253">FREQUENCY(IF('Data Transformation'!$B$4:$B$8425=B2235,'Data Transformation'!$G$4:$G$8425),'Bin Analysis'!$B2253)</f>
        <v>2073</v>
      </c>
      <c r="I2253">
        <f t="shared" si="280"/>
        <v>0</v>
      </c>
      <c r="J2253">
        <f t="shared" si="281"/>
        <v>0</v>
      </c>
      <c r="K2253">
        <f>J2253*Weighting!$W$21</f>
        <v>0</v>
      </c>
      <c r="M2253" s="14"/>
    </row>
    <row r="2254" spans="1:13" x14ac:dyDescent="0.55000000000000004">
      <c r="A2254" s="32" t="str">
        <f>IF(Weighting!$P$22&gt;0,B2254,"")</f>
        <v/>
      </c>
      <c r="B2254" t="e">
        <f>Weighting!$C$22</f>
        <v>#DIV/0!</v>
      </c>
      <c r="C2254" t="e">
        <f>Weighting!$F$22</f>
        <v>#NUM!</v>
      </c>
      <c r="D2254" t="e">
        <f>IF(C2254=1,'Data Transformation'!$G$3+0.5*'Data Transformation'!$W$25,IF(C2255=1,D2255-'Data Transformation'!$W$25,FALSE))</f>
        <v>#NUM!</v>
      </c>
      <c r="E2254">
        <f t="array" ref="E2254">IF(ISLOGICAL(D2254),"",FREQUENCY(IF('Data Transformation'!$B$425:$B$8425='Bin Analysis'!$B2235,'Data Transformation'!$G$425:$G$8425),D2254))</f>
        <v>2001</v>
      </c>
      <c r="F2254">
        <f t="shared" si="279"/>
        <v>0</v>
      </c>
      <c r="G2254">
        <f>Weighting!$H$22</f>
        <v>0</v>
      </c>
      <c r="H2254">
        <f t="array" ref="H2254">FREQUENCY(IF('Data Transformation'!$B$4:$B$8425=B2235,'Data Transformation'!$G$4:$G$8425),'Bin Analysis'!$B2254)</f>
        <v>2073</v>
      </c>
      <c r="I2254">
        <f t="shared" si="280"/>
        <v>0</v>
      </c>
      <c r="J2254">
        <f t="shared" si="281"/>
        <v>0</v>
      </c>
      <c r="K2254">
        <f>J2254*Weighting!$W$22</f>
        <v>0</v>
      </c>
      <c r="M2254" s="14"/>
    </row>
    <row r="2255" spans="1:13" x14ac:dyDescent="0.55000000000000004">
      <c r="A2255" s="32" t="str">
        <f>IF(Weighting!$P$23&gt;0,B2255,"")</f>
        <v/>
      </c>
      <c r="B2255" t="e">
        <f>Weighting!$C$23</f>
        <v>#DIV/0!</v>
      </c>
      <c r="C2255" t="e">
        <f>Weighting!$F$23</f>
        <v>#NUM!</v>
      </c>
      <c r="D2255" t="e">
        <f>IF(C2255=1,'Data Transformation'!$G$3+0.5*'Data Transformation'!$W$25,IF(C2256=1,D2256-'Data Transformation'!$W$25,FALSE))</f>
        <v>#NUM!</v>
      </c>
      <c r="E2255">
        <f t="array" ref="E2255">IF(ISLOGICAL(D2255),"",FREQUENCY(IF('Data Transformation'!$B$425:$B$8425='Bin Analysis'!$B2235,'Data Transformation'!$G$425:$G$8425),D2255))</f>
        <v>2001</v>
      </c>
      <c r="F2255">
        <f t="shared" si="279"/>
        <v>0</v>
      </c>
      <c r="G2255">
        <f>Weighting!$H$23</f>
        <v>0</v>
      </c>
      <c r="H2255">
        <f t="array" ref="H2255">FREQUENCY(IF('Data Transformation'!$B$4:$B$8425=B2235,'Data Transformation'!$G$4:$G$8425),'Bin Analysis'!$B2255)</f>
        <v>2073</v>
      </c>
      <c r="I2255">
        <f t="shared" si="280"/>
        <v>0</v>
      </c>
      <c r="J2255">
        <f t="shared" si="281"/>
        <v>0</v>
      </c>
      <c r="K2255">
        <f>J2255*Weighting!$W$23</f>
        <v>0</v>
      </c>
      <c r="M2255" s="14"/>
    </row>
    <row r="2256" spans="1:13" x14ac:dyDescent="0.55000000000000004">
      <c r="A2256" s="32" t="str">
        <f>IF(Weighting!$P$24&gt;0,B2256,"")</f>
        <v/>
      </c>
      <c r="B2256" t="e">
        <f>Weighting!$C$24</f>
        <v>#DIV/0!</v>
      </c>
      <c r="C2256" t="e">
        <f>Weighting!$F$24</f>
        <v>#NUM!</v>
      </c>
      <c r="D2256" t="e">
        <f>IF(C2256=1,'Data Transformation'!$G$3+0.5*'Data Transformation'!$W$25,IF(C2257=1,D2257-'Data Transformation'!$W$25,FALSE))</f>
        <v>#NUM!</v>
      </c>
      <c r="E2256">
        <f t="array" ref="E2256">IF(ISLOGICAL(D2256),"",FREQUENCY(IF('Data Transformation'!$B$425:$B$8425='Bin Analysis'!$B2235,'Data Transformation'!$G$425:$G$8425),D2256))</f>
        <v>2001</v>
      </c>
      <c r="F2256">
        <f t="shared" si="279"/>
        <v>0</v>
      </c>
      <c r="G2256">
        <f>Weighting!$H$24</f>
        <v>0</v>
      </c>
      <c r="H2256">
        <f t="array" ref="H2256">FREQUENCY(IF('Data Transformation'!$B$4:$B$8425=B2235,'Data Transformation'!$G$4:$G$8425),'Bin Analysis'!$B2256)</f>
        <v>2073</v>
      </c>
      <c r="I2256">
        <f t="shared" si="280"/>
        <v>0</v>
      </c>
      <c r="J2256">
        <f t="shared" si="281"/>
        <v>0</v>
      </c>
      <c r="K2256">
        <f>J2256*Weighting!$W$24</f>
        <v>0</v>
      </c>
      <c r="M2256" s="14"/>
    </row>
    <row r="2257" spans="1:25" x14ac:dyDescent="0.55000000000000004">
      <c r="A2257" s="32" t="str">
        <f>IF(Weighting!$P$25&gt;0,B2257,"")</f>
        <v/>
      </c>
      <c r="B2257" t="e">
        <f>Weighting!$C$25</f>
        <v>#DIV/0!</v>
      </c>
      <c r="C2257" t="e">
        <f>Weighting!$F$25</f>
        <v>#NUM!</v>
      </c>
      <c r="D2257" t="e">
        <f>IF(C2257=1,'Data Transformation'!$G$3+0.5*'Data Transformation'!$W$25,IF(C2258=1,D2258-'Data Transformation'!$W$25,FALSE))</f>
        <v>#NUM!</v>
      </c>
      <c r="E2257">
        <f t="array" ref="E2257">IF(ISLOGICAL(D2257),"",FREQUENCY(IF('Data Transformation'!$B$425:$B$8425='Bin Analysis'!$B2235,'Data Transformation'!$G$425:$G$8425),D2257))</f>
        <v>2001</v>
      </c>
      <c r="F2257">
        <f t="shared" si="279"/>
        <v>0</v>
      </c>
      <c r="G2257">
        <f>Weighting!$H$25</f>
        <v>0</v>
      </c>
      <c r="H2257">
        <f t="array" ref="H2257">FREQUENCY(IF('Data Transformation'!$B$4:$B$8425=B2235,'Data Transformation'!$G$4:$G$8425),'Bin Analysis'!$B2257)</f>
        <v>2073</v>
      </c>
      <c r="I2257">
        <f t="shared" si="280"/>
        <v>0</v>
      </c>
      <c r="J2257">
        <f t="shared" si="281"/>
        <v>0</v>
      </c>
      <c r="K2257">
        <f>J2257*Weighting!$W$25</f>
        <v>0</v>
      </c>
      <c r="M2257" s="14"/>
    </row>
    <row r="2258" spans="1:25" x14ac:dyDescent="0.55000000000000004">
      <c r="O2258"/>
      <c r="P2258"/>
      <c r="Q2258"/>
      <c r="R2258"/>
    </row>
    <row r="2259" spans="1:25" ht="23.35" x14ac:dyDescent="0.8">
      <c r="A2259" s="21" t="s">
        <v>0</v>
      </c>
      <c r="B2259" s="21" t="str">
        <f>IFERROR(VLOOKUP(C2259,'Data Transformation'!$L$6:$M$426,2,FALSE),"")</f>
        <v/>
      </c>
      <c r="C2259" s="21">
        <f>C2235+1</f>
        <v>94</v>
      </c>
      <c r="D2259" s="21"/>
      <c r="E2259" s="21"/>
      <c r="F2259" s="21"/>
      <c r="G2259" s="21"/>
      <c r="H2259" s="22"/>
      <c r="I2259" s="22"/>
      <c r="J2259" s="22"/>
      <c r="K2259" s="21"/>
      <c r="L2259" s="21" t="str">
        <f>B2259</f>
        <v/>
      </c>
      <c r="M2259" s="23" t="e">
        <f>INDEX('Data Transformation'!$O$4:$O$424,MATCH($B2259,'Data Transformation'!$M$4:$M$424,0),MATCH($M$2,'Data Transformation'!$O$3,0))</f>
        <v>#N/A</v>
      </c>
      <c r="N2259" s="27" t="e">
        <f>IF('Input and Summary Results'!$J$16="minimum",'Bin Analysis'!X2260/(M2259-1),'Bin Analysis'!Y2259/('Bin Analysis'!M2259-1))</f>
        <v>#N/A</v>
      </c>
      <c r="O2259" s="27" t="e">
        <f>IF(M2259=FALSE,NA(),(VLOOKUP(1,C2262:K2281,4,FALSE))/(M2259-1))</f>
        <v>#N/A</v>
      </c>
      <c r="P2259" s="27" t="e">
        <f>IF(M2259=FALSE,NA(),SUM(J2262:J2281)/Weighting!$S$5)</f>
        <v>#N/A</v>
      </c>
      <c r="Q2259" s="27" t="e">
        <f>IF(M2259=FALSE,NA(),SUM(K2262:K2281)/Weighting!$S$6)</f>
        <v>#N/A</v>
      </c>
      <c r="R2259" s="27" t="e">
        <f>IF(M2259=FALSE,NA(),(VLOOKUP(1,G2262:K2281,3,FALSE))/(M2259-1))</f>
        <v>#N/A</v>
      </c>
      <c r="S2259" s="22" t="e">
        <f>IF(M2259=FALSE,NA(),IF(SUM(J2262:J2281)=2,"yes","no"))</f>
        <v>#N/A</v>
      </c>
      <c r="X2259" s="2" cm="2">
        <f t="array" ref="X2259:X2260">FREQUENCY(IF('Data Transformation'!$B$425:$B$6424='Bin Analysis'!L2259,'Data Transformation'!$G$425:$G$6424),'Data Transformation'!$U$11)</f>
        <v>0</v>
      </c>
      <c r="Y2259" s="2" cm="2">
        <f t="array" ref="Y2259:Y2260">FREQUENCY(IF('Data Transformation'!$B$425:$B$6424='Bin Analysis'!L2259,'Data Transformation'!$G$425:$G$6424),'Data Transformation'!$U$12)</f>
        <v>0</v>
      </c>
    </row>
    <row r="2260" spans="1:25" x14ac:dyDescent="0.55000000000000004">
      <c r="A2260" s="14" t="s">
        <v>67</v>
      </c>
      <c r="B2260" t="s">
        <v>47</v>
      </c>
      <c r="C2260" t="s">
        <v>5</v>
      </c>
      <c r="D2260" t="s">
        <v>100</v>
      </c>
      <c r="E2260" t="s">
        <v>101</v>
      </c>
      <c r="F2260" t="s">
        <v>102</v>
      </c>
      <c r="G2260" t="s">
        <v>70</v>
      </c>
      <c r="H2260" t="s">
        <v>31</v>
      </c>
      <c r="I2260" t="s">
        <v>32</v>
      </c>
      <c r="J2260" t="s">
        <v>46</v>
      </c>
      <c r="K2260" s="14" t="s">
        <v>45</v>
      </c>
      <c r="M2260" s="14"/>
      <c r="X2260" s="2">
        <v>0</v>
      </c>
      <c r="Y2260" s="2">
        <v>0</v>
      </c>
    </row>
    <row r="2261" spans="1:25" x14ac:dyDescent="0.55000000000000004">
      <c r="A2261" s="32"/>
      <c r="D2261" t="e">
        <f>IF(C2261=1,'Data Transformation'!$G$3+0.5*'Data Transformation'!$W$25,IF(C2262=1,D2262-'Data Transformation'!$W$25,FALSE))</f>
        <v>#NUM!</v>
      </c>
      <c r="E2261">
        <f t="array" ref="E2261">IF(ISLOGICAL(D2261),"",FREQUENCY(IF('Data Transformation'!$B$425:$B$8425='Bin Analysis'!$B2259,'Data Transformation'!$G$425:$G$8425),D2261))</f>
        <v>2001</v>
      </c>
      <c r="F2261" t="e">
        <f>IF(ISLOGICAL(D2261),"",E2261-E2260)</f>
        <v>#VALUE!</v>
      </c>
      <c r="M2261" s="14"/>
    </row>
    <row r="2262" spans="1:25" x14ac:dyDescent="0.55000000000000004">
      <c r="A2262" s="32" t="e">
        <f>IF(Weighting!$P$6&gt;0,B2262,"")</f>
        <v>#NUM!</v>
      </c>
      <c r="B2262" t="e">
        <f>Weighting!$C$6</f>
        <v>#DIV/0!</v>
      </c>
      <c r="C2262" t="e">
        <f>Weighting!$F$6</f>
        <v>#NUM!</v>
      </c>
      <c r="D2262" t="e">
        <f>IF(C2262=1,'Data Transformation'!$G$3+0.5*'Data Transformation'!$W$25,IF(C2263=1,D2263-'Data Transformation'!$W$25,FALSE))</f>
        <v>#NUM!</v>
      </c>
      <c r="E2262">
        <f t="array" ref="E2262">IF(ISLOGICAL(D2262),"",FREQUENCY(IF('Data Transformation'!$B$425:$B$8425='Bin Analysis'!$B2259,'Data Transformation'!$G$425:$G$8425),D2262))</f>
        <v>2001</v>
      </c>
      <c r="F2262">
        <f>IF(ISLOGICAL(D2262),"",E2262-E2261)</f>
        <v>0</v>
      </c>
      <c r="G2262">
        <f>Weighting!$H$6</f>
        <v>1</v>
      </c>
      <c r="H2262">
        <f t="array" ref="H2262">FREQUENCY(IF('Data Transformation'!$B$4:$B$8425=B2259,'Data Transformation'!$G$4:$G$8425),'Bin Analysis'!$B2262)</f>
        <v>2073</v>
      </c>
      <c r="I2262">
        <f>H2262-H2261</f>
        <v>2073</v>
      </c>
      <c r="J2262">
        <f>IF(I2262=0,0,1)</f>
        <v>1</v>
      </c>
      <c r="K2262" t="e">
        <f>J2262*Weighting!$W$6</f>
        <v>#NUM!</v>
      </c>
      <c r="M2262" s="14"/>
    </row>
    <row r="2263" spans="1:25" x14ac:dyDescent="0.55000000000000004">
      <c r="A2263" s="32" t="str">
        <f>IF(Weighting!$P$7&gt;0,B2263,"")</f>
        <v/>
      </c>
      <c r="B2263" t="e">
        <f>Weighting!$C$7</f>
        <v>#DIV/0!</v>
      </c>
      <c r="C2263" t="e">
        <f>Weighting!$F$7</f>
        <v>#NUM!</v>
      </c>
      <c r="D2263" t="e">
        <f>IF(C2263=1,'Data Transformation'!$G$3+0.5*'Data Transformation'!$W$25,IF(C2264=1,D2264-'Data Transformation'!$W$25,FALSE))</f>
        <v>#NUM!</v>
      </c>
      <c r="E2263">
        <f t="array" ref="E2263">IF(ISLOGICAL(D2263),"",FREQUENCY(IF('Data Transformation'!$B$425:$B$8425='Bin Analysis'!$B2259,'Data Transformation'!$G$425:$G$8425),D2263))</f>
        <v>2001</v>
      </c>
      <c r="F2263">
        <f t="shared" ref="F2263:F2281" si="282">IF(ISLOGICAL(D2263),"",E2263-E2262)</f>
        <v>0</v>
      </c>
      <c r="G2263">
        <f>Weighting!$H$7</f>
        <v>0</v>
      </c>
      <c r="H2263">
        <f t="array" ref="H2263">FREQUENCY(IF('Data Transformation'!$B$4:$B$8425=B2259,'Data Transformation'!$G$4:$G$8425),'Bin Analysis'!$B2263)</f>
        <v>2073</v>
      </c>
      <c r="I2263">
        <f t="shared" ref="I2263:I2281" si="283">H2263-H2262</f>
        <v>0</v>
      </c>
      <c r="J2263">
        <f>IF(I2263=0,0,1)</f>
        <v>0</v>
      </c>
      <c r="K2263">
        <f>J2263*Weighting!$W$7</f>
        <v>0</v>
      </c>
      <c r="M2263" s="14"/>
    </row>
    <row r="2264" spans="1:25" x14ac:dyDescent="0.55000000000000004">
      <c r="A2264" s="32" t="str">
        <f>IF(Weighting!$P$8&gt;0,B2264,"")</f>
        <v/>
      </c>
      <c r="B2264" t="e">
        <f>Weighting!$C$8</f>
        <v>#DIV/0!</v>
      </c>
      <c r="C2264" t="e">
        <f>Weighting!$F$8</f>
        <v>#NUM!</v>
      </c>
      <c r="D2264" t="e">
        <f>IF(C2264=1,'Data Transformation'!$G$3+0.5*'Data Transformation'!$W$25,IF(C2265=1,D2265-'Data Transformation'!$W$25,FALSE))</f>
        <v>#NUM!</v>
      </c>
      <c r="E2264">
        <f t="array" ref="E2264">IF(ISLOGICAL(D2264),"",FREQUENCY(IF('Data Transformation'!$B$425:$B$8425='Bin Analysis'!$B2259,'Data Transformation'!$G$425:$G$8425),D2264))</f>
        <v>2001</v>
      </c>
      <c r="F2264">
        <f t="shared" si="282"/>
        <v>0</v>
      </c>
      <c r="G2264">
        <f>Weighting!$H$8</f>
        <v>0</v>
      </c>
      <c r="H2264">
        <f t="array" ref="H2264">FREQUENCY(IF('Data Transformation'!$B$4:$B$8425=B2259,'Data Transformation'!$G$4:$G$8425),'Bin Analysis'!$B2264)</f>
        <v>2073</v>
      </c>
      <c r="I2264">
        <f t="shared" si="283"/>
        <v>0</v>
      </c>
      <c r="J2264">
        <f t="shared" ref="J2264:J2281" si="284">IF(I2264=0,0,1)</f>
        <v>0</v>
      </c>
      <c r="K2264">
        <f>J2264*Weighting!$W$8</f>
        <v>0</v>
      </c>
      <c r="M2264" s="14"/>
    </row>
    <row r="2265" spans="1:25" x14ac:dyDescent="0.55000000000000004">
      <c r="A2265" s="32" t="str">
        <f>IF(Weighting!$P$9&gt;0,B2265,"")</f>
        <v/>
      </c>
      <c r="B2265" s="50" t="e">
        <f>Weighting!$C$9</f>
        <v>#DIV/0!</v>
      </c>
      <c r="C2265" t="e">
        <f>Weighting!$F$9</f>
        <v>#NUM!</v>
      </c>
      <c r="D2265" t="e">
        <f>IF(C2265=1,'Data Transformation'!$G$3+0.5*'Data Transformation'!$W$25,IF(C2266=1,D2266-'Data Transformation'!$W$25,FALSE))</f>
        <v>#NUM!</v>
      </c>
      <c r="E2265">
        <f t="array" ref="E2265">IF(ISLOGICAL(D2265),"",FREQUENCY(IF('Data Transformation'!$B$425:$B$8425='Bin Analysis'!$B2259,'Data Transformation'!$G$425:$G$8425),D2265))</f>
        <v>2001</v>
      </c>
      <c r="F2265">
        <f t="shared" si="282"/>
        <v>0</v>
      </c>
      <c r="G2265">
        <f>Weighting!$H$9</f>
        <v>0</v>
      </c>
      <c r="H2265">
        <f t="array" ref="H2265">FREQUENCY(IF('Data Transformation'!$B$4:$B$8425=B2259,'Data Transformation'!$G$4:$G$8425),'Bin Analysis'!$B2265)</f>
        <v>2073</v>
      </c>
      <c r="I2265">
        <f t="shared" si="283"/>
        <v>0</v>
      </c>
      <c r="J2265">
        <f t="shared" si="284"/>
        <v>0</v>
      </c>
      <c r="K2265">
        <f>J2265*Weighting!$W$9</f>
        <v>0</v>
      </c>
      <c r="M2265" s="14"/>
    </row>
    <row r="2266" spans="1:25" x14ac:dyDescent="0.55000000000000004">
      <c r="A2266" s="32" t="str">
        <f>IF(Weighting!$P$10&gt;0,B2266,"")</f>
        <v/>
      </c>
      <c r="B2266" t="e">
        <f>Weighting!$C$10</f>
        <v>#DIV/0!</v>
      </c>
      <c r="C2266" t="e">
        <f>Weighting!$F$10</f>
        <v>#NUM!</v>
      </c>
      <c r="D2266" t="e">
        <f>IF(C2266=1,'Data Transformation'!$G$3+0.5*'Data Transformation'!$W$25,IF(C2267=1,D2267-'Data Transformation'!$W$25,FALSE))</f>
        <v>#NUM!</v>
      </c>
      <c r="E2266">
        <f t="array" ref="E2266">IF(ISLOGICAL(D2266),"",FREQUENCY(IF('Data Transformation'!$B$425:$B$8425='Bin Analysis'!$B2259,'Data Transformation'!$G$425:$G$8425),D2266))</f>
        <v>2001</v>
      </c>
      <c r="F2266">
        <f t="shared" si="282"/>
        <v>0</v>
      </c>
      <c r="G2266">
        <f>Weighting!$H$10</f>
        <v>0</v>
      </c>
      <c r="H2266">
        <f t="array" ref="H2266">FREQUENCY(IF('Data Transformation'!$B$4:$B$8425=B2259,'Data Transformation'!$G$4:$G$8425),'Bin Analysis'!$B2266)</f>
        <v>2073</v>
      </c>
      <c r="I2266">
        <f t="shared" si="283"/>
        <v>0</v>
      </c>
      <c r="J2266">
        <f t="shared" si="284"/>
        <v>0</v>
      </c>
      <c r="K2266">
        <f>J2266*Weighting!$W$10</f>
        <v>0</v>
      </c>
      <c r="M2266" s="14"/>
    </row>
    <row r="2267" spans="1:25" x14ac:dyDescent="0.55000000000000004">
      <c r="A2267" s="32" t="str">
        <f>IF(Weighting!$P$11&gt;0,B2267,"")</f>
        <v/>
      </c>
      <c r="B2267" t="e">
        <f>Weighting!$C$11</f>
        <v>#DIV/0!</v>
      </c>
      <c r="C2267" t="e">
        <f>Weighting!$F$11</f>
        <v>#NUM!</v>
      </c>
      <c r="D2267" t="e">
        <f>IF(C2267=1,'Data Transformation'!$G$3+0.5*'Data Transformation'!$W$25,IF(C2268=1,D2268-'Data Transformation'!$W$25,FALSE))</f>
        <v>#NUM!</v>
      </c>
      <c r="E2267">
        <f t="array" ref="E2267">IF(ISLOGICAL(D2267),"",FREQUENCY(IF('Data Transformation'!$B$425:$B$8425='Bin Analysis'!$B2259,'Data Transformation'!$G$425:$G$8425),D2267))</f>
        <v>2001</v>
      </c>
      <c r="F2267">
        <f t="shared" si="282"/>
        <v>0</v>
      </c>
      <c r="G2267">
        <f>Weighting!$H$11</f>
        <v>0</v>
      </c>
      <c r="H2267">
        <f t="array" ref="H2267">FREQUENCY(IF('Data Transformation'!$B$4:$B$8425=B2259,'Data Transformation'!$G$4:$G$8425),'Bin Analysis'!$B2267)</f>
        <v>2073</v>
      </c>
      <c r="I2267">
        <f t="shared" si="283"/>
        <v>0</v>
      </c>
      <c r="J2267">
        <f t="shared" si="284"/>
        <v>0</v>
      </c>
      <c r="K2267">
        <f>J2267*Weighting!$W$11</f>
        <v>0</v>
      </c>
      <c r="M2267" s="14"/>
    </row>
    <row r="2268" spans="1:25" x14ac:dyDescent="0.55000000000000004">
      <c r="A2268" s="32" t="str">
        <f>IF(Weighting!$P$12&gt;0,B2268,"")</f>
        <v/>
      </c>
      <c r="B2268" t="e">
        <f>Weighting!$C$12</f>
        <v>#DIV/0!</v>
      </c>
      <c r="C2268" t="e">
        <f>Weighting!$F$12</f>
        <v>#NUM!</v>
      </c>
      <c r="D2268" t="e">
        <f>IF(C2268=1,'Data Transformation'!$G$3+0.5*'Data Transformation'!$W$25,IF(C2269=1,D2269-'Data Transformation'!$W$25,FALSE))</f>
        <v>#NUM!</v>
      </c>
      <c r="E2268">
        <f t="array" ref="E2268">IF(ISLOGICAL(D2268),"",FREQUENCY(IF('Data Transformation'!$B$425:$B$8425='Bin Analysis'!$B2259,'Data Transformation'!$G$425:$G$8425),D2268))</f>
        <v>2001</v>
      </c>
      <c r="F2268">
        <f t="shared" si="282"/>
        <v>0</v>
      </c>
      <c r="G2268">
        <f>Weighting!$H$12</f>
        <v>0</v>
      </c>
      <c r="H2268">
        <f t="array" ref="H2268">FREQUENCY(IF('Data Transformation'!$B$4:$B$8425=B2259,'Data Transformation'!$G$4:$G$8425),'Bin Analysis'!$B2268)</f>
        <v>2073</v>
      </c>
      <c r="I2268">
        <f t="shared" si="283"/>
        <v>0</v>
      </c>
      <c r="J2268">
        <f t="shared" si="284"/>
        <v>0</v>
      </c>
      <c r="K2268">
        <f>J2268*Weighting!$W$12</f>
        <v>0</v>
      </c>
      <c r="M2268" s="14"/>
    </row>
    <row r="2269" spans="1:25" x14ac:dyDescent="0.55000000000000004">
      <c r="A2269" s="32" t="str">
        <f>IF(Weighting!$P$13&gt;0,B2269,"")</f>
        <v/>
      </c>
      <c r="B2269" t="e">
        <f>Weighting!$C$13</f>
        <v>#DIV/0!</v>
      </c>
      <c r="C2269" t="e">
        <f>Weighting!$F$13</f>
        <v>#NUM!</v>
      </c>
      <c r="D2269" t="e">
        <f>IF(C2269=1,'Data Transformation'!$G$3+0.5*'Data Transformation'!$W$25,IF(C2270=1,D2270-'Data Transformation'!$W$25,FALSE))</f>
        <v>#NUM!</v>
      </c>
      <c r="E2269">
        <f t="array" ref="E2269">IF(ISLOGICAL(D2269),"",FREQUENCY(IF('Data Transformation'!$B$425:$B$8425='Bin Analysis'!$B2259,'Data Transformation'!$G$425:$G$8425),D2269))</f>
        <v>2001</v>
      </c>
      <c r="F2269">
        <f t="shared" si="282"/>
        <v>0</v>
      </c>
      <c r="G2269">
        <f>Weighting!$H$13</f>
        <v>0</v>
      </c>
      <c r="H2269">
        <f t="array" ref="H2269">FREQUENCY(IF('Data Transformation'!$B$4:$B$8425=B2259,'Data Transformation'!$G$4:$G$8425),'Bin Analysis'!$B2269)</f>
        <v>2073</v>
      </c>
      <c r="I2269">
        <f t="shared" si="283"/>
        <v>0</v>
      </c>
      <c r="J2269">
        <f t="shared" si="284"/>
        <v>0</v>
      </c>
      <c r="K2269">
        <f>J2269*Weighting!$W$13</f>
        <v>0</v>
      </c>
      <c r="M2269" s="14"/>
    </row>
    <row r="2270" spans="1:25" x14ac:dyDescent="0.55000000000000004">
      <c r="A2270" s="32" t="str">
        <f>IF(Weighting!$P$14&gt;0,B2270,"")</f>
        <v/>
      </c>
      <c r="B2270" t="e">
        <f>Weighting!$C$14</f>
        <v>#DIV/0!</v>
      </c>
      <c r="C2270" t="e">
        <f>Weighting!$F$14</f>
        <v>#NUM!</v>
      </c>
      <c r="D2270" t="e">
        <f>IF(C2270=1,'Data Transformation'!$G$3+0.5*'Data Transformation'!$W$25,IF(C2271=1,D2271-'Data Transformation'!$W$25,FALSE))</f>
        <v>#NUM!</v>
      </c>
      <c r="E2270">
        <f t="array" ref="E2270">IF(ISLOGICAL(D2270),"",FREQUENCY(IF('Data Transformation'!$B$425:$B$8425='Bin Analysis'!$B2259,'Data Transformation'!$G$425:$G$8425),D2270))</f>
        <v>2001</v>
      </c>
      <c r="F2270">
        <f t="shared" si="282"/>
        <v>0</v>
      </c>
      <c r="G2270">
        <f>Weighting!$H$14</f>
        <v>0</v>
      </c>
      <c r="H2270">
        <f t="array" ref="H2270">FREQUENCY(IF('Data Transformation'!$B$4:$B$8425=B2259,'Data Transformation'!$G$4:$G$8425),'Bin Analysis'!$B2270)</f>
        <v>2073</v>
      </c>
      <c r="I2270">
        <f t="shared" si="283"/>
        <v>0</v>
      </c>
      <c r="J2270">
        <f t="shared" si="284"/>
        <v>0</v>
      </c>
      <c r="K2270">
        <f>J2270*Weighting!$W$14</f>
        <v>0</v>
      </c>
      <c r="M2270" s="14"/>
    </row>
    <row r="2271" spans="1:25" x14ac:dyDescent="0.55000000000000004">
      <c r="A2271" s="32" t="str">
        <f>IF(Weighting!$P$15&gt;0,B2271,"")</f>
        <v/>
      </c>
      <c r="B2271" t="e">
        <f>Weighting!$C$15</f>
        <v>#DIV/0!</v>
      </c>
      <c r="C2271" t="e">
        <f>Weighting!$F$15</f>
        <v>#NUM!</v>
      </c>
      <c r="D2271" t="e">
        <f>IF(C2271=1,'Data Transformation'!$G$3+0.5*'Data Transformation'!$W$25,IF(C2272=1,D2272-'Data Transformation'!$W$25,FALSE))</f>
        <v>#NUM!</v>
      </c>
      <c r="E2271">
        <f t="array" ref="E2271">IF(ISLOGICAL(D2271),"",FREQUENCY(IF('Data Transformation'!$B$425:$B$8425='Bin Analysis'!$B2259,'Data Transformation'!$G$425:$G$8425),D2271))</f>
        <v>2001</v>
      </c>
      <c r="F2271">
        <f t="shared" si="282"/>
        <v>0</v>
      </c>
      <c r="G2271">
        <f>Weighting!$H$15</f>
        <v>0</v>
      </c>
      <c r="H2271">
        <f t="array" ref="H2271">FREQUENCY(IF('Data Transformation'!$B$4:$B$8425=B2259,'Data Transformation'!$G$4:$G$8425),'Bin Analysis'!$B2271)</f>
        <v>2073</v>
      </c>
      <c r="I2271">
        <f t="shared" si="283"/>
        <v>0</v>
      </c>
      <c r="J2271">
        <f t="shared" si="284"/>
        <v>0</v>
      </c>
      <c r="K2271">
        <f>J2271*Weighting!$W$15</f>
        <v>0</v>
      </c>
      <c r="M2271" s="14"/>
    </row>
    <row r="2272" spans="1:25" x14ac:dyDescent="0.55000000000000004">
      <c r="A2272" s="32" t="str">
        <f>IF(Weighting!$P$16&gt;0,B2272,"")</f>
        <v/>
      </c>
      <c r="B2272" t="e">
        <f>Weighting!$C$16</f>
        <v>#DIV/0!</v>
      </c>
      <c r="C2272" t="e">
        <f>Weighting!$F$16</f>
        <v>#NUM!</v>
      </c>
      <c r="D2272" t="e">
        <f>IF(C2272=1,'Data Transformation'!$G$3+0.5*'Data Transformation'!$W$25,IF(C2273=1,D2273-'Data Transformation'!$W$25,FALSE))</f>
        <v>#NUM!</v>
      </c>
      <c r="E2272">
        <f t="array" ref="E2272">IF(ISLOGICAL(D2272),"",FREQUENCY(IF('Data Transformation'!$B$425:$B$8425='Bin Analysis'!$B2259,'Data Transformation'!$G$425:$G$8425),D2272))</f>
        <v>2001</v>
      </c>
      <c r="F2272">
        <f t="shared" si="282"/>
        <v>0</v>
      </c>
      <c r="G2272">
        <f>Weighting!$H$16</f>
        <v>0</v>
      </c>
      <c r="H2272">
        <f t="array" ref="H2272">FREQUENCY(IF('Data Transformation'!$B$4:$B$8425=B2259,'Data Transformation'!$G$4:$G$8425),'Bin Analysis'!$B2272)</f>
        <v>2073</v>
      </c>
      <c r="I2272">
        <f t="shared" si="283"/>
        <v>0</v>
      </c>
      <c r="J2272">
        <f t="shared" si="284"/>
        <v>0</v>
      </c>
      <c r="K2272">
        <f>J2272*Weighting!$W$16</f>
        <v>0</v>
      </c>
      <c r="M2272" s="14"/>
    </row>
    <row r="2273" spans="1:25" x14ac:dyDescent="0.55000000000000004">
      <c r="A2273" s="32" t="str">
        <f>IF(Weighting!$P$17&gt;0,B2273,"")</f>
        <v/>
      </c>
      <c r="B2273" t="e">
        <f>Weighting!$C$17</f>
        <v>#DIV/0!</v>
      </c>
      <c r="C2273" t="e">
        <f>Weighting!$F$17</f>
        <v>#NUM!</v>
      </c>
      <c r="D2273" t="e">
        <f>IF(C2273=1,'Data Transformation'!$G$3+0.5*'Data Transformation'!$W$25,IF(C2274=1,D2274-'Data Transformation'!$W$25,FALSE))</f>
        <v>#NUM!</v>
      </c>
      <c r="E2273">
        <f t="array" ref="E2273">IF(ISLOGICAL(D2273),"",FREQUENCY(IF('Data Transformation'!$B$425:$B$8425='Bin Analysis'!$B2259,'Data Transformation'!$G$425:$G$8425),D2273))</f>
        <v>2001</v>
      </c>
      <c r="F2273">
        <f t="shared" si="282"/>
        <v>0</v>
      </c>
      <c r="G2273">
        <f>Weighting!$H$17</f>
        <v>0</v>
      </c>
      <c r="H2273">
        <f t="array" ref="H2273">FREQUENCY(IF('Data Transformation'!$B$4:$B$8425=B2259,'Data Transformation'!$G$4:$G$8425),'Bin Analysis'!$B2273)</f>
        <v>2073</v>
      </c>
      <c r="I2273">
        <f t="shared" si="283"/>
        <v>0</v>
      </c>
      <c r="J2273">
        <f t="shared" si="284"/>
        <v>0</v>
      </c>
      <c r="K2273">
        <f>J2273*Weighting!$W$17</f>
        <v>0</v>
      </c>
      <c r="M2273" s="14"/>
    </row>
    <row r="2274" spans="1:25" x14ac:dyDescent="0.55000000000000004">
      <c r="A2274" s="32" t="str">
        <f>IF(Weighting!$P$18&gt;0,B2274,"")</f>
        <v/>
      </c>
      <c r="B2274" t="e">
        <f>Weighting!$C$18</f>
        <v>#DIV/0!</v>
      </c>
      <c r="C2274" t="e">
        <f>Weighting!$F$18</f>
        <v>#NUM!</v>
      </c>
      <c r="D2274" t="e">
        <f>IF(C2274=1,'Data Transformation'!$G$3+0.5*'Data Transformation'!$W$25,IF(C2275=1,D2275-'Data Transformation'!$W$25,FALSE))</f>
        <v>#NUM!</v>
      </c>
      <c r="E2274">
        <f t="array" ref="E2274">IF(ISLOGICAL(D2274),"",FREQUENCY(IF('Data Transformation'!$B$425:$B$8425='Bin Analysis'!$B2259,'Data Transformation'!$G$425:$G$8425),D2274))</f>
        <v>2001</v>
      </c>
      <c r="F2274">
        <f t="shared" si="282"/>
        <v>0</v>
      </c>
      <c r="G2274">
        <f>Weighting!$H$18</f>
        <v>0</v>
      </c>
      <c r="H2274">
        <f t="array" ref="H2274">FREQUENCY(IF('Data Transformation'!$B$4:$B$8425=B2259,'Data Transformation'!$G$4:$G$8425),'Bin Analysis'!$B2274)</f>
        <v>2073</v>
      </c>
      <c r="I2274">
        <f t="shared" si="283"/>
        <v>0</v>
      </c>
      <c r="J2274">
        <f t="shared" si="284"/>
        <v>0</v>
      </c>
      <c r="K2274">
        <f>J2274*Weighting!$W$18</f>
        <v>0</v>
      </c>
      <c r="M2274" s="14"/>
    </row>
    <row r="2275" spans="1:25" x14ac:dyDescent="0.55000000000000004">
      <c r="A2275" s="32" t="str">
        <f>IF(Weighting!$P$19&gt;0,B2275,"")</f>
        <v/>
      </c>
      <c r="B2275" t="e">
        <f>Weighting!$C$19</f>
        <v>#DIV/0!</v>
      </c>
      <c r="C2275" t="e">
        <f>Weighting!$F$19</f>
        <v>#NUM!</v>
      </c>
      <c r="D2275" t="e">
        <f>IF(C2275=1,'Data Transformation'!$G$3+0.5*'Data Transformation'!$W$25,IF(C2276=1,D2276-'Data Transformation'!$W$25,FALSE))</f>
        <v>#NUM!</v>
      </c>
      <c r="E2275">
        <f t="array" ref="E2275">IF(ISLOGICAL(D2275),"",FREQUENCY(IF('Data Transformation'!$B$425:$B$8425='Bin Analysis'!$B2259,'Data Transformation'!$G$425:$G$8425),D2275))</f>
        <v>2001</v>
      </c>
      <c r="F2275">
        <f t="shared" si="282"/>
        <v>0</v>
      </c>
      <c r="G2275">
        <f>Weighting!$H$19</f>
        <v>0</v>
      </c>
      <c r="H2275">
        <f t="array" ref="H2275">FREQUENCY(IF('Data Transformation'!$B$4:$B$8425=B2259,'Data Transformation'!$G$4:$G$8425),'Bin Analysis'!$B2275)</f>
        <v>2073</v>
      </c>
      <c r="I2275">
        <f t="shared" si="283"/>
        <v>0</v>
      </c>
      <c r="J2275">
        <f t="shared" si="284"/>
        <v>0</v>
      </c>
      <c r="K2275">
        <f>J2275*Weighting!$W$19</f>
        <v>0</v>
      </c>
      <c r="M2275" s="14"/>
    </row>
    <row r="2276" spans="1:25" x14ac:dyDescent="0.55000000000000004">
      <c r="A2276" s="32" t="str">
        <f>IF(Weighting!$P$20&gt;0,B2276,"")</f>
        <v/>
      </c>
      <c r="B2276" t="e">
        <f>Weighting!$C$20</f>
        <v>#DIV/0!</v>
      </c>
      <c r="C2276" t="e">
        <f>Weighting!$F$20</f>
        <v>#NUM!</v>
      </c>
      <c r="D2276" t="e">
        <f>IF(C2276=1,'Data Transformation'!$G$3+0.5*'Data Transformation'!$W$25,IF(C2277=1,D2277-'Data Transformation'!$W$25,FALSE))</f>
        <v>#NUM!</v>
      </c>
      <c r="E2276">
        <f t="array" ref="E2276">IF(ISLOGICAL(D2276),"",FREQUENCY(IF('Data Transformation'!$B$425:$B$8425='Bin Analysis'!$B2259,'Data Transformation'!$G$425:$G$8425),D2276))</f>
        <v>2001</v>
      </c>
      <c r="F2276">
        <f t="shared" si="282"/>
        <v>0</v>
      </c>
      <c r="G2276">
        <f>Weighting!$H$20</f>
        <v>0</v>
      </c>
      <c r="H2276">
        <f t="array" ref="H2276">FREQUENCY(IF('Data Transformation'!$B$4:$B$8425=B2259,'Data Transformation'!$G$4:$G$8425),'Bin Analysis'!$B2276)</f>
        <v>2073</v>
      </c>
      <c r="I2276">
        <f t="shared" si="283"/>
        <v>0</v>
      </c>
      <c r="J2276">
        <f t="shared" si="284"/>
        <v>0</v>
      </c>
      <c r="K2276">
        <f>J2276*Weighting!$W$20</f>
        <v>0</v>
      </c>
      <c r="M2276" s="14"/>
    </row>
    <row r="2277" spans="1:25" x14ac:dyDescent="0.55000000000000004">
      <c r="A2277" s="32" t="str">
        <f>IF(Weighting!$P$21&gt;0,B2277,"")</f>
        <v/>
      </c>
      <c r="B2277" t="e">
        <f>Weighting!$C$21</f>
        <v>#DIV/0!</v>
      </c>
      <c r="C2277" t="e">
        <f>Weighting!$F$21</f>
        <v>#NUM!</v>
      </c>
      <c r="D2277" t="e">
        <f>IF(C2277=1,'Data Transformation'!$G$3+0.5*'Data Transformation'!$W$25,IF(C2278=1,D2278-'Data Transformation'!$W$25,FALSE))</f>
        <v>#NUM!</v>
      </c>
      <c r="E2277">
        <f t="array" ref="E2277">IF(ISLOGICAL(D2277),"",FREQUENCY(IF('Data Transformation'!$B$425:$B$8425='Bin Analysis'!$B2259,'Data Transformation'!$G$425:$G$8425),D2277))</f>
        <v>2001</v>
      </c>
      <c r="F2277">
        <f t="shared" si="282"/>
        <v>0</v>
      </c>
      <c r="G2277">
        <f>Weighting!$H$21</f>
        <v>0</v>
      </c>
      <c r="H2277">
        <f t="array" ref="H2277">FREQUENCY(IF('Data Transformation'!$B$4:$B$8425=B2259,'Data Transformation'!$G$4:$G$8425),'Bin Analysis'!$B2277)</f>
        <v>2073</v>
      </c>
      <c r="I2277">
        <f t="shared" si="283"/>
        <v>0</v>
      </c>
      <c r="J2277">
        <f t="shared" si="284"/>
        <v>0</v>
      </c>
      <c r="K2277">
        <f>J2277*Weighting!$W$21</f>
        <v>0</v>
      </c>
      <c r="M2277" s="14"/>
    </row>
    <row r="2278" spans="1:25" x14ac:dyDescent="0.55000000000000004">
      <c r="A2278" s="32" t="str">
        <f>IF(Weighting!$P$22&gt;0,B2278,"")</f>
        <v/>
      </c>
      <c r="B2278" t="e">
        <f>Weighting!$C$22</f>
        <v>#DIV/0!</v>
      </c>
      <c r="C2278" t="e">
        <f>Weighting!$F$22</f>
        <v>#NUM!</v>
      </c>
      <c r="D2278" t="e">
        <f>IF(C2278=1,'Data Transformation'!$G$3+0.5*'Data Transformation'!$W$25,IF(C2279=1,D2279-'Data Transformation'!$W$25,FALSE))</f>
        <v>#NUM!</v>
      </c>
      <c r="E2278">
        <f t="array" ref="E2278">IF(ISLOGICAL(D2278),"",FREQUENCY(IF('Data Transformation'!$B$425:$B$8425='Bin Analysis'!$B2259,'Data Transformation'!$G$425:$G$8425),D2278))</f>
        <v>2001</v>
      </c>
      <c r="F2278">
        <f t="shared" si="282"/>
        <v>0</v>
      </c>
      <c r="G2278">
        <f>Weighting!$H$22</f>
        <v>0</v>
      </c>
      <c r="H2278">
        <f t="array" ref="H2278">FREQUENCY(IF('Data Transformation'!$B$4:$B$8425=B2259,'Data Transformation'!$G$4:$G$8425),'Bin Analysis'!$B2278)</f>
        <v>2073</v>
      </c>
      <c r="I2278">
        <f t="shared" si="283"/>
        <v>0</v>
      </c>
      <c r="J2278">
        <f t="shared" si="284"/>
        <v>0</v>
      </c>
      <c r="K2278">
        <f>J2278*Weighting!$W$22</f>
        <v>0</v>
      </c>
      <c r="M2278" s="14"/>
    </row>
    <row r="2279" spans="1:25" x14ac:dyDescent="0.55000000000000004">
      <c r="A2279" s="32" t="str">
        <f>IF(Weighting!$P$23&gt;0,B2279,"")</f>
        <v/>
      </c>
      <c r="B2279" t="e">
        <f>Weighting!$C$23</f>
        <v>#DIV/0!</v>
      </c>
      <c r="C2279" t="e">
        <f>Weighting!$F$23</f>
        <v>#NUM!</v>
      </c>
      <c r="D2279" t="e">
        <f>IF(C2279=1,'Data Transformation'!$G$3+0.5*'Data Transformation'!$W$25,IF(C2280=1,D2280-'Data Transformation'!$W$25,FALSE))</f>
        <v>#NUM!</v>
      </c>
      <c r="E2279">
        <f t="array" ref="E2279">IF(ISLOGICAL(D2279),"",FREQUENCY(IF('Data Transformation'!$B$425:$B$8425='Bin Analysis'!$B2259,'Data Transformation'!$G$425:$G$8425),D2279))</f>
        <v>2001</v>
      </c>
      <c r="F2279">
        <f t="shared" si="282"/>
        <v>0</v>
      </c>
      <c r="G2279">
        <f>Weighting!$H$23</f>
        <v>0</v>
      </c>
      <c r="H2279">
        <f t="array" ref="H2279">FREQUENCY(IF('Data Transformation'!$B$4:$B$8425=B2259,'Data Transformation'!$G$4:$G$8425),'Bin Analysis'!$B2279)</f>
        <v>2073</v>
      </c>
      <c r="I2279">
        <f t="shared" si="283"/>
        <v>0</v>
      </c>
      <c r="J2279">
        <f t="shared" si="284"/>
        <v>0</v>
      </c>
      <c r="K2279">
        <f>J2279*Weighting!$W$23</f>
        <v>0</v>
      </c>
      <c r="M2279" s="14"/>
    </row>
    <row r="2280" spans="1:25" x14ac:dyDescent="0.55000000000000004">
      <c r="A2280" s="32" t="str">
        <f>IF(Weighting!$P$24&gt;0,B2280,"")</f>
        <v/>
      </c>
      <c r="B2280" t="e">
        <f>Weighting!$C$24</f>
        <v>#DIV/0!</v>
      </c>
      <c r="C2280" t="e">
        <f>Weighting!$F$24</f>
        <v>#NUM!</v>
      </c>
      <c r="D2280" t="e">
        <f>IF(C2280=1,'Data Transformation'!$G$3+0.5*'Data Transformation'!$W$25,IF(C2281=1,D2281-'Data Transformation'!$W$25,FALSE))</f>
        <v>#NUM!</v>
      </c>
      <c r="E2280">
        <f t="array" ref="E2280">IF(ISLOGICAL(D2280),"",FREQUENCY(IF('Data Transformation'!$B$425:$B$8425='Bin Analysis'!$B2259,'Data Transformation'!$G$425:$G$8425),D2280))</f>
        <v>2001</v>
      </c>
      <c r="F2280">
        <f t="shared" si="282"/>
        <v>0</v>
      </c>
      <c r="G2280">
        <f>Weighting!$H$24</f>
        <v>0</v>
      </c>
      <c r="H2280">
        <f t="array" ref="H2280">FREQUENCY(IF('Data Transformation'!$B$4:$B$8425=B2259,'Data Transformation'!$G$4:$G$8425),'Bin Analysis'!$B2280)</f>
        <v>2073</v>
      </c>
      <c r="I2280">
        <f t="shared" si="283"/>
        <v>0</v>
      </c>
      <c r="J2280">
        <f t="shared" si="284"/>
        <v>0</v>
      </c>
      <c r="K2280">
        <f>J2280*Weighting!$W$24</f>
        <v>0</v>
      </c>
      <c r="M2280" s="14"/>
    </row>
    <row r="2281" spans="1:25" x14ac:dyDescent="0.55000000000000004">
      <c r="A2281" s="32" t="str">
        <f>IF(Weighting!$P$25&gt;0,B2281,"")</f>
        <v/>
      </c>
      <c r="B2281" t="e">
        <f>Weighting!$C$25</f>
        <v>#DIV/0!</v>
      </c>
      <c r="C2281" t="e">
        <f>Weighting!$F$25</f>
        <v>#NUM!</v>
      </c>
      <c r="D2281" t="e">
        <f>IF(C2281=1,'Data Transformation'!$G$3+0.5*'Data Transformation'!$W$25,IF(C2282=1,D2282-'Data Transformation'!$W$25,FALSE))</f>
        <v>#NUM!</v>
      </c>
      <c r="E2281">
        <f t="array" ref="E2281">IF(ISLOGICAL(D2281),"",FREQUENCY(IF('Data Transformation'!$B$425:$B$8425='Bin Analysis'!$B2259,'Data Transformation'!$G$425:$G$8425),D2281))</f>
        <v>2001</v>
      </c>
      <c r="F2281">
        <f t="shared" si="282"/>
        <v>0</v>
      </c>
      <c r="G2281">
        <f>Weighting!$H$25</f>
        <v>0</v>
      </c>
      <c r="H2281">
        <f t="array" ref="H2281">FREQUENCY(IF('Data Transformation'!$B$4:$B$8425=B2259,'Data Transformation'!$G$4:$G$8425),'Bin Analysis'!$B2281)</f>
        <v>2073</v>
      </c>
      <c r="I2281">
        <f t="shared" si="283"/>
        <v>0</v>
      </c>
      <c r="J2281">
        <f t="shared" si="284"/>
        <v>0</v>
      </c>
      <c r="K2281">
        <f>J2281*Weighting!$W$25</f>
        <v>0</v>
      </c>
      <c r="M2281" s="14"/>
    </row>
    <row r="2282" spans="1:25" x14ac:dyDescent="0.55000000000000004">
      <c r="N2282" s="57"/>
      <c r="O2282"/>
      <c r="P2282"/>
      <c r="Q2282"/>
      <c r="R2282"/>
    </row>
    <row r="2283" spans="1:25" ht="23.35" x14ac:dyDescent="0.8">
      <c r="A2283" s="21" t="s">
        <v>0</v>
      </c>
      <c r="B2283" s="21" t="str">
        <f>IFERROR(VLOOKUP(C2283,'Data Transformation'!$L$6:$M$426,2,FALSE),"")</f>
        <v/>
      </c>
      <c r="C2283" s="21">
        <f>C2259+1</f>
        <v>95</v>
      </c>
      <c r="D2283" s="21"/>
      <c r="E2283" s="21"/>
      <c r="F2283" s="21"/>
      <c r="G2283" s="21"/>
      <c r="H2283" s="22"/>
      <c r="I2283" s="22"/>
      <c r="J2283" s="22"/>
      <c r="K2283" s="21"/>
      <c r="L2283" s="21" t="str">
        <f>B2283</f>
        <v/>
      </c>
      <c r="M2283" s="23" t="e">
        <f>INDEX('Data Transformation'!$O$4:$O$424,MATCH($B2283,'Data Transformation'!$M$4:$M$424,0),MATCH($M$2,'Data Transformation'!$O$3,0))</f>
        <v>#N/A</v>
      </c>
      <c r="N2283" s="27" t="e">
        <f>IF('Input and Summary Results'!$J$16="minimum",'Bin Analysis'!X2284/(M2283-1),'Bin Analysis'!Y2283/('Bin Analysis'!M2283-1))</f>
        <v>#N/A</v>
      </c>
      <c r="O2283" s="27" t="e">
        <f>IF(M2283=FALSE,NA(),(VLOOKUP(1,C2286:K2305,4,FALSE))/(M2283-1))</f>
        <v>#N/A</v>
      </c>
      <c r="P2283" s="27" t="e">
        <f>IF(M2283=FALSE,NA(),SUM(J2286:J2305)/Weighting!$S$5)</f>
        <v>#N/A</v>
      </c>
      <c r="Q2283" s="27" t="e">
        <f>IF(M2283=FALSE,NA(),SUM(K2286:K2305)/Weighting!$S$6)</f>
        <v>#N/A</v>
      </c>
      <c r="R2283" s="27" t="e">
        <f>IF(M2283=FALSE,NA(),(VLOOKUP(1,G2286:K2305,3,FALSE))/(M2283-1))</f>
        <v>#N/A</v>
      </c>
      <c r="S2283" s="22" t="e">
        <f>IF(M2283=FALSE,NA(),IF(SUM(J2286:J2305)=2,"yes","no"))</f>
        <v>#N/A</v>
      </c>
      <c r="X2283" s="2" cm="2">
        <f t="array" ref="X2283:X2284">FREQUENCY(IF('Data Transformation'!$B$425:$B$6424='Bin Analysis'!L2283,'Data Transformation'!$G$425:$G$6424),'Data Transformation'!$U$11)</f>
        <v>0</v>
      </c>
      <c r="Y2283" s="2" cm="2">
        <f t="array" ref="Y2283:Y2284">FREQUENCY(IF('Data Transformation'!$B$425:$B$6424='Bin Analysis'!L2283,'Data Transformation'!$G$425:$G$6424),'Data Transformation'!$U$12)</f>
        <v>0</v>
      </c>
    </row>
    <row r="2284" spans="1:25" x14ac:dyDescent="0.55000000000000004">
      <c r="A2284" s="14" t="s">
        <v>67</v>
      </c>
      <c r="B2284" t="s">
        <v>47</v>
      </c>
      <c r="C2284" t="s">
        <v>5</v>
      </c>
      <c r="D2284" t="s">
        <v>100</v>
      </c>
      <c r="E2284" t="s">
        <v>101</v>
      </c>
      <c r="F2284" t="s">
        <v>102</v>
      </c>
      <c r="G2284" t="s">
        <v>70</v>
      </c>
      <c r="H2284" t="s">
        <v>31</v>
      </c>
      <c r="I2284" t="s">
        <v>32</v>
      </c>
      <c r="J2284" t="s">
        <v>46</v>
      </c>
      <c r="K2284" s="14" t="s">
        <v>45</v>
      </c>
      <c r="M2284" s="14"/>
      <c r="X2284" s="2">
        <v>0</v>
      </c>
      <c r="Y2284" s="2">
        <v>0</v>
      </c>
    </row>
    <row r="2285" spans="1:25" x14ac:dyDescent="0.55000000000000004">
      <c r="A2285" s="32"/>
      <c r="D2285" t="e">
        <f>IF(C2285=1,'Data Transformation'!$G$3+0.5*'Data Transformation'!$W$25,IF(C2286=1,D2286-'Data Transformation'!$W$25,FALSE))</f>
        <v>#NUM!</v>
      </c>
      <c r="E2285">
        <f t="array" ref="E2285">IF(ISLOGICAL(D2285),"",FREQUENCY(IF('Data Transformation'!$B$425:$B$8425='Bin Analysis'!$B2283,'Data Transformation'!$G$425:$G$8425),D2285))</f>
        <v>2001</v>
      </c>
      <c r="F2285" t="e">
        <f>IF(ISLOGICAL(D2285),"",E2285-E2284)</f>
        <v>#VALUE!</v>
      </c>
      <c r="M2285" s="14"/>
    </row>
    <row r="2286" spans="1:25" x14ac:dyDescent="0.55000000000000004">
      <c r="A2286" s="32" t="e">
        <f>IF(Weighting!$P$6&gt;0,B2286,"")</f>
        <v>#NUM!</v>
      </c>
      <c r="B2286" t="e">
        <f>Weighting!$C$6</f>
        <v>#DIV/0!</v>
      </c>
      <c r="C2286" t="e">
        <f>Weighting!$F$6</f>
        <v>#NUM!</v>
      </c>
      <c r="D2286" t="e">
        <f>IF(C2286=1,'Data Transformation'!$G$3+0.5*'Data Transformation'!$W$25,IF(C2287=1,D2287-'Data Transformation'!$W$25,FALSE))</f>
        <v>#NUM!</v>
      </c>
      <c r="E2286">
        <f t="array" ref="E2286">IF(ISLOGICAL(D2286),"",FREQUENCY(IF('Data Transformation'!$B$425:$B$8425='Bin Analysis'!$B2283,'Data Transformation'!$G$425:$G$8425),D2286))</f>
        <v>2001</v>
      </c>
      <c r="F2286">
        <f>IF(ISLOGICAL(D2286),"",E2286-E2285)</f>
        <v>0</v>
      </c>
      <c r="G2286">
        <f>Weighting!$H$6</f>
        <v>1</v>
      </c>
      <c r="H2286">
        <f t="array" ref="H2286">FREQUENCY(IF('Data Transformation'!$B$4:$B$8425=B2283,'Data Transformation'!$G$4:$G$8425),'Bin Analysis'!$B2286)</f>
        <v>2073</v>
      </c>
      <c r="I2286">
        <f>H2286-H2285</f>
        <v>2073</v>
      </c>
      <c r="J2286">
        <f>IF(I2286=0,0,1)</f>
        <v>1</v>
      </c>
      <c r="K2286" t="e">
        <f>J2286*Weighting!$W$6</f>
        <v>#NUM!</v>
      </c>
      <c r="M2286" s="14"/>
    </row>
    <row r="2287" spans="1:25" x14ac:dyDescent="0.55000000000000004">
      <c r="A2287" s="32" t="str">
        <f>IF(Weighting!$P$7&gt;0,B2287,"")</f>
        <v/>
      </c>
      <c r="B2287" t="e">
        <f>Weighting!$C$7</f>
        <v>#DIV/0!</v>
      </c>
      <c r="C2287" t="e">
        <f>Weighting!$F$7</f>
        <v>#NUM!</v>
      </c>
      <c r="D2287" t="e">
        <f>IF(C2287=1,'Data Transformation'!$G$3+0.5*'Data Transformation'!$W$25,IF(C2288=1,D2288-'Data Transformation'!$W$25,FALSE))</f>
        <v>#NUM!</v>
      </c>
      <c r="E2287">
        <f t="array" ref="E2287">IF(ISLOGICAL(D2287),"",FREQUENCY(IF('Data Transformation'!$B$425:$B$8425='Bin Analysis'!$B2283,'Data Transformation'!$G$425:$G$8425),D2287))</f>
        <v>2001</v>
      </c>
      <c r="F2287">
        <f t="shared" ref="F2287:F2305" si="285">IF(ISLOGICAL(D2287),"",E2287-E2286)</f>
        <v>0</v>
      </c>
      <c r="G2287">
        <f>Weighting!$H$7</f>
        <v>0</v>
      </c>
      <c r="H2287">
        <f t="array" ref="H2287">FREQUENCY(IF('Data Transformation'!$B$4:$B$8425=B2283,'Data Transformation'!$G$4:$G$8425),'Bin Analysis'!$B2287)</f>
        <v>2073</v>
      </c>
      <c r="I2287">
        <f t="shared" ref="I2287:I2305" si="286">H2287-H2286</f>
        <v>0</v>
      </c>
      <c r="J2287">
        <f>IF(I2287=0,0,1)</f>
        <v>0</v>
      </c>
      <c r="K2287">
        <f>J2287*Weighting!$W$7</f>
        <v>0</v>
      </c>
      <c r="M2287" s="14"/>
    </row>
    <row r="2288" spans="1:25" x14ac:dyDescent="0.55000000000000004">
      <c r="A2288" s="32" t="str">
        <f>IF(Weighting!$P$8&gt;0,B2288,"")</f>
        <v/>
      </c>
      <c r="B2288" t="e">
        <f>Weighting!$C$8</f>
        <v>#DIV/0!</v>
      </c>
      <c r="C2288" t="e">
        <f>Weighting!$F$8</f>
        <v>#NUM!</v>
      </c>
      <c r="D2288" t="e">
        <f>IF(C2288=1,'Data Transformation'!$G$3+0.5*'Data Transformation'!$W$25,IF(C2289=1,D2289-'Data Transformation'!$W$25,FALSE))</f>
        <v>#NUM!</v>
      </c>
      <c r="E2288">
        <f t="array" ref="E2288">IF(ISLOGICAL(D2288),"",FREQUENCY(IF('Data Transformation'!$B$425:$B$8425='Bin Analysis'!$B2283,'Data Transformation'!$G$425:$G$8425),D2288))</f>
        <v>2001</v>
      </c>
      <c r="F2288">
        <f t="shared" si="285"/>
        <v>0</v>
      </c>
      <c r="G2288">
        <f>Weighting!$H$8</f>
        <v>0</v>
      </c>
      <c r="H2288">
        <f t="array" ref="H2288">FREQUENCY(IF('Data Transformation'!$B$4:$B$8425=B2283,'Data Transformation'!$G$4:$G$8425),'Bin Analysis'!$B2288)</f>
        <v>2073</v>
      </c>
      <c r="I2288">
        <f t="shared" si="286"/>
        <v>0</v>
      </c>
      <c r="J2288">
        <f t="shared" ref="J2288:J2305" si="287">IF(I2288=0,0,1)</f>
        <v>0</v>
      </c>
      <c r="K2288">
        <f>J2288*Weighting!$W$8</f>
        <v>0</v>
      </c>
      <c r="M2288" s="14"/>
    </row>
    <row r="2289" spans="1:13" x14ac:dyDescent="0.55000000000000004">
      <c r="A2289" s="32" t="str">
        <f>IF(Weighting!$P$9&gt;0,B2289,"")</f>
        <v/>
      </c>
      <c r="B2289" s="50" t="e">
        <f>Weighting!$C$9</f>
        <v>#DIV/0!</v>
      </c>
      <c r="C2289" t="e">
        <f>Weighting!$F$9</f>
        <v>#NUM!</v>
      </c>
      <c r="D2289" t="e">
        <f>IF(C2289=1,'Data Transformation'!$G$3+0.5*'Data Transformation'!$W$25,IF(C2290=1,D2290-'Data Transformation'!$W$25,FALSE))</f>
        <v>#NUM!</v>
      </c>
      <c r="E2289">
        <f t="array" ref="E2289">IF(ISLOGICAL(D2289),"",FREQUENCY(IF('Data Transformation'!$B$425:$B$8425='Bin Analysis'!$B2283,'Data Transformation'!$G$425:$G$8425),D2289))</f>
        <v>2001</v>
      </c>
      <c r="F2289">
        <f t="shared" si="285"/>
        <v>0</v>
      </c>
      <c r="G2289">
        <f>Weighting!$H$9</f>
        <v>0</v>
      </c>
      <c r="H2289">
        <f t="array" ref="H2289">FREQUENCY(IF('Data Transformation'!$B$4:$B$8425=B2283,'Data Transformation'!$G$4:$G$8425),'Bin Analysis'!$B2289)</f>
        <v>2073</v>
      </c>
      <c r="I2289">
        <f t="shared" si="286"/>
        <v>0</v>
      </c>
      <c r="J2289">
        <f t="shared" si="287"/>
        <v>0</v>
      </c>
      <c r="K2289">
        <f>J2289*Weighting!$W$9</f>
        <v>0</v>
      </c>
      <c r="M2289" s="14"/>
    </row>
    <row r="2290" spans="1:13" x14ac:dyDescent="0.55000000000000004">
      <c r="A2290" s="32" t="str">
        <f>IF(Weighting!$P$10&gt;0,B2290,"")</f>
        <v/>
      </c>
      <c r="B2290" t="e">
        <f>Weighting!$C$10</f>
        <v>#DIV/0!</v>
      </c>
      <c r="C2290" t="e">
        <f>Weighting!$F$10</f>
        <v>#NUM!</v>
      </c>
      <c r="D2290" t="e">
        <f>IF(C2290=1,'Data Transformation'!$G$3+0.5*'Data Transformation'!$W$25,IF(C2291=1,D2291-'Data Transformation'!$W$25,FALSE))</f>
        <v>#NUM!</v>
      </c>
      <c r="E2290">
        <f t="array" ref="E2290">IF(ISLOGICAL(D2290),"",FREQUENCY(IF('Data Transformation'!$B$425:$B$8425='Bin Analysis'!$B2283,'Data Transformation'!$G$425:$G$8425),D2290))</f>
        <v>2001</v>
      </c>
      <c r="F2290">
        <f t="shared" si="285"/>
        <v>0</v>
      </c>
      <c r="G2290">
        <f>Weighting!$H$10</f>
        <v>0</v>
      </c>
      <c r="H2290">
        <f t="array" ref="H2290">FREQUENCY(IF('Data Transformation'!$B$4:$B$8425=B2283,'Data Transformation'!$G$4:$G$8425),'Bin Analysis'!$B2290)</f>
        <v>2073</v>
      </c>
      <c r="I2290">
        <f t="shared" si="286"/>
        <v>0</v>
      </c>
      <c r="J2290">
        <f t="shared" si="287"/>
        <v>0</v>
      </c>
      <c r="K2290">
        <f>J2290*Weighting!$W$10</f>
        <v>0</v>
      </c>
      <c r="M2290" s="14"/>
    </row>
    <row r="2291" spans="1:13" x14ac:dyDescent="0.55000000000000004">
      <c r="A2291" s="32" t="str">
        <f>IF(Weighting!$P$11&gt;0,B2291,"")</f>
        <v/>
      </c>
      <c r="B2291" t="e">
        <f>Weighting!$C$11</f>
        <v>#DIV/0!</v>
      </c>
      <c r="C2291" t="e">
        <f>Weighting!$F$11</f>
        <v>#NUM!</v>
      </c>
      <c r="D2291" t="e">
        <f>IF(C2291=1,'Data Transformation'!$G$3+0.5*'Data Transformation'!$W$25,IF(C2292=1,D2292-'Data Transformation'!$W$25,FALSE))</f>
        <v>#NUM!</v>
      </c>
      <c r="E2291">
        <f t="array" ref="E2291">IF(ISLOGICAL(D2291),"",FREQUENCY(IF('Data Transformation'!$B$425:$B$8425='Bin Analysis'!$B2283,'Data Transformation'!$G$425:$G$8425),D2291))</f>
        <v>2001</v>
      </c>
      <c r="F2291">
        <f t="shared" si="285"/>
        <v>0</v>
      </c>
      <c r="G2291">
        <f>Weighting!$H$11</f>
        <v>0</v>
      </c>
      <c r="H2291">
        <f t="array" ref="H2291">FREQUENCY(IF('Data Transformation'!$B$4:$B$8425=B2283,'Data Transformation'!$G$4:$G$8425),'Bin Analysis'!$B2291)</f>
        <v>2073</v>
      </c>
      <c r="I2291">
        <f t="shared" si="286"/>
        <v>0</v>
      </c>
      <c r="J2291">
        <f t="shared" si="287"/>
        <v>0</v>
      </c>
      <c r="K2291">
        <f>J2291*Weighting!$W$11</f>
        <v>0</v>
      </c>
      <c r="M2291" s="14"/>
    </row>
    <row r="2292" spans="1:13" x14ac:dyDescent="0.55000000000000004">
      <c r="A2292" s="32" t="str">
        <f>IF(Weighting!$P$12&gt;0,B2292,"")</f>
        <v/>
      </c>
      <c r="B2292" t="e">
        <f>Weighting!$C$12</f>
        <v>#DIV/0!</v>
      </c>
      <c r="C2292" t="e">
        <f>Weighting!$F$12</f>
        <v>#NUM!</v>
      </c>
      <c r="D2292" t="e">
        <f>IF(C2292=1,'Data Transformation'!$G$3+0.5*'Data Transformation'!$W$25,IF(C2293=1,D2293-'Data Transformation'!$W$25,FALSE))</f>
        <v>#NUM!</v>
      </c>
      <c r="E2292">
        <f t="array" ref="E2292">IF(ISLOGICAL(D2292),"",FREQUENCY(IF('Data Transformation'!$B$425:$B$8425='Bin Analysis'!$B2283,'Data Transformation'!$G$425:$G$8425),D2292))</f>
        <v>2001</v>
      </c>
      <c r="F2292">
        <f t="shared" si="285"/>
        <v>0</v>
      </c>
      <c r="G2292">
        <f>Weighting!$H$12</f>
        <v>0</v>
      </c>
      <c r="H2292">
        <f t="array" ref="H2292">FREQUENCY(IF('Data Transformation'!$B$4:$B$8425=B2283,'Data Transformation'!$G$4:$G$8425),'Bin Analysis'!$B2292)</f>
        <v>2073</v>
      </c>
      <c r="I2292">
        <f t="shared" si="286"/>
        <v>0</v>
      </c>
      <c r="J2292">
        <f t="shared" si="287"/>
        <v>0</v>
      </c>
      <c r="K2292">
        <f>J2292*Weighting!$W$12</f>
        <v>0</v>
      </c>
      <c r="M2292" s="14"/>
    </row>
    <row r="2293" spans="1:13" x14ac:dyDescent="0.55000000000000004">
      <c r="A2293" s="32" t="str">
        <f>IF(Weighting!$P$13&gt;0,B2293,"")</f>
        <v/>
      </c>
      <c r="B2293" t="e">
        <f>Weighting!$C$13</f>
        <v>#DIV/0!</v>
      </c>
      <c r="C2293" t="e">
        <f>Weighting!$F$13</f>
        <v>#NUM!</v>
      </c>
      <c r="D2293" t="e">
        <f>IF(C2293=1,'Data Transformation'!$G$3+0.5*'Data Transformation'!$W$25,IF(C2294=1,D2294-'Data Transformation'!$W$25,FALSE))</f>
        <v>#NUM!</v>
      </c>
      <c r="E2293">
        <f t="array" ref="E2293">IF(ISLOGICAL(D2293),"",FREQUENCY(IF('Data Transformation'!$B$425:$B$8425='Bin Analysis'!$B2283,'Data Transformation'!$G$425:$G$8425),D2293))</f>
        <v>2001</v>
      </c>
      <c r="F2293">
        <f t="shared" si="285"/>
        <v>0</v>
      </c>
      <c r="G2293">
        <f>Weighting!$H$13</f>
        <v>0</v>
      </c>
      <c r="H2293">
        <f t="array" ref="H2293">FREQUENCY(IF('Data Transformation'!$B$4:$B$8425=B2283,'Data Transformation'!$G$4:$G$8425),'Bin Analysis'!$B2293)</f>
        <v>2073</v>
      </c>
      <c r="I2293">
        <f t="shared" si="286"/>
        <v>0</v>
      </c>
      <c r="J2293">
        <f t="shared" si="287"/>
        <v>0</v>
      </c>
      <c r="K2293">
        <f>J2293*Weighting!$W$13</f>
        <v>0</v>
      </c>
      <c r="M2293" s="14"/>
    </row>
    <row r="2294" spans="1:13" x14ac:dyDescent="0.55000000000000004">
      <c r="A2294" s="32" t="str">
        <f>IF(Weighting!$P$14&gt;0,B2294,"")</f>
        <v/>
      </c>
      <c r="B2294" t="e">
        <f>Weighting!$C$14</f>
        <v>#DIV/0!</v>
      </c>
      <c r="C2294" t="e">
        <f>Weighting!$F$14</f>
        <v>#NUM!</v>
      </c>
      <c r="D2294" t="e">
        <f>IF(C2294=1,'Data Transformation'!$G$3+0.5*'Data Transformation'!$W$25,IF(C2295=1,D2295-'Data Transformation'!$W$25,FALSE))</f>
        <v>#NUM!</v>
      </c>
      <c r="E2294">
        <f t="array" ref="E2294">IF(ISLOGICAL(D2294),"",FREQUENCY(IF('Data Transformation'!$B$425:$B$8425='Bin Analysis'!$B2283,'Data Transformation'!$G$425:$G$8425),D2294))</f>
        <v>2001</v>
      </c>
      <c r="F2294">
        <f t="shared" si="285"/>
        <v>0</v>
      </c>
      <c r="G2294">
        <f>Weighting!$H$14</f>
        <v>0</v>
      </c>
      <c r="H2294">
        <f t="array" ref="H2294">FREQUENCY(IF('Data Transformation'!$B$4:$B$8425=B2283,'Data Transformation'!$G$4:$G$8425),'Bin Analysis'!$B2294)</f>
        <v>2073</v>
      </c>
      <c r="I2294">
        <f t="shared" si="286"/>
        <v>0</v>
      </c>
      <c r="J2294">
        <f t="shared" si="287"/>
        <v>0</v>
      </c>
      <c r="K2294">
        <f>J2294*Weighting!$W$14</f>
        <v>0</v>
      </c>
      <c r="M2294" s="14"/>
    </row>
    <row r="2295" spans="1:13" x14ac:dyDescent="0.55000000000000004">
      <c r="A2295" s="32" t="str">
        <f>IF(Weighting!$P$15&gt;0,B2295,"")</f>
        <v/>
      </c>
      <c r="B2295" t="e">
        <f>Weighting!$C$15</f>
        <v>#DIV/0!</v>
      </c>
      <c r="C2295" t="e">
        <f>Weighting!$F$15</f>
        <v>#NUM!</v>
      </c>
      <c r="D2295" t="e">
        <f>IF(C2295=1,'Data Transformation'!$G$3+0.5*'Data Transformation'!$W$25,IF(C2296=1,D2296-'Data Transformation'!$W$25,FALSE))</f>
        <v>#NUM!</v>
      </c>
      <c r="E2295">
        <f t="array" ref="E2295">IF(ISLOGICAL(D2295),"",FREQUENCY(IF('Data Transformation'!$B$425:$B$8425='Bin Analysis'!$B2283,'Data Transformation'!$G$425:$G$8425),D2295))</f>
        <v>2001</v>
      </c>
      <c r="F2295">
        <f t="shared" si="285"/>
        <v>0</v>
      </c>
      <c r="G2295">
        <f>Weighting!$H$15</f>
        <v>0</v>
      </c>
      <c r="H2295">
        <f t="array" ref="H2295">FREQUENCY(IF('Data Transformation'!$B$4:$B$8425=B2283,'Data Transformation'!$G$4:$G$8425),'Bin Analysis'!$B2295)</f>
        <v>2073</v>
      </c>
      <c r="I2295">
        <f t="shared" si="286"/>
        <v>0</v>
      </c>
      <c r="J2295">
        <f t="shared" si="287"/>
        <v>0</v>
      </c>
      <c r="K2295">
        <f>J2295*Weighting!$W$15</f>
        <v>0</v>
      </c>
      <c r="M2295" s="14"/>
    </row>
    <row r="2296" spans="1:13" x14ac:dyDescent="0.55000000000000004">
      <c r="A2296" s="32" t="str">
        <f>IF(Weighting!$P$16&gt;0,B2296,"")</f>
        <v/>
      </c>
      <c r="B2296" t="e">
        <f>Weighting!$C$16</f>
        <v>#DIV/0!</v>
      </c>
      <c r="C2296" t="e">
        <f>Weighting!$F$16</f>
        <v>#NUM!</v>
      </c>
      <c r="D2296" t="e">
        <f>IF(C2296=1,'Data Transformation'!$G$3+0.5*'Data Transformation'!$W$25,IF(C2297=1,D2297-'Data Transformation'!$W$25,FALSE))</f>
        <v>#NUM!</v>
      </c>
      <c r="E2296">
        <f t="array" ref="E2296">IF(ISLOGICAL(D2296),"",FREQUENCY(IF('Data Transformation'!$B$425:$B$8425='Bin Analysis'!$B2283,'Data Transformation'!$G$425:$G$8425),D2296))</f>
        <v>2001</v>
      </c>
      <c r="F2296">
        <f t="shared" si="285"/>
        <v>0</v>
      </c>
      <c r="G2296">
        <f>Weighting!$H$16</f>
        <v>0</v>
      </c>
      <c r="H2296">
        <f t="array" ref="H2296">FREQUENCY(IF('Data Transformation'!$B$4:$B$8425=B2283,'Data Transformation'!$G$4:$G$8425),'Bin Analysis'!$B2296)</f>
        <v>2073</v>
      </c>
      <c r="I2296">
        <f t="shared" si="286"/>
        <v>0</v>
      </c>
      <c r="J2296">
        <f t="shared" si="287"/>
        <v>0</v>
      </c>
      <c r="K2296">
        <f>J2296*Weighting!$W$16</f>
        <v>0</v>
      </c>
      <c r="M2296" s="14"/>
    </row>
    <row r="2297" spans="1:13" x14ac:dyDescent="0.55000000000000004">
      <c r="A2297" s="32" t="str">
        <f>IF(Weighting!$P$17&gt;0,B2297,"")</f>
        <v/>
      </c>
      <c r="B2297" t="e">
        <f>Weighting!$C$17</f>
        <v>#DIV/0!</v>
      </c>
      <c r="C2297" t="e">
        <f>Weighting!$F$17</f>
        <v>#NUM!</v>
      </c>
      <c r="D2297" t="e">
        <f>IF(C2297=1,'Data Transformation'!$G$3+0.5*'Data Transformation'!$W$25,IF(C2298=1,D2298-'Data Transformation'!$W$25,FALSE))</f>
        <v>#NUM!</v>
      </c>
      <c r="E2297">
        <f t="array" ref="E2297">IF(ISLOGICAL(D2297),"",FREQUENCY(IF('Data Transformation'!$B$425:$B$8425='Bin Analysis'!$B2283,'Data Transformation'!$G$425:$G$8425),D2297))</f>
        <v>2001</v>
      </c>
      <c r="F2297">
        <f t="shared" si="285"/>
        <v>0</v>
      </c>
      <c r="G2297">
        <f>Weighting!$H$17</f>
        <v>0</v>
      </c>
      <c r="H2297">
        <f t="array" ref="H2297">FREQUENCY(IF('Data Transformation'!$B$4:$B$8425=B2283,'Data Transformation'!$G$4:$G$8425),'Bin Analysis'!$B2297)</f>
        <v>2073</v>
      </c>
      <c r="I2297">
        <f t="shared" si="286"/>
        <v>0</v>
      </c>
      <c r="J2297">
        <f t="shared" si="287"/>
        <v>0</v>
      </c>
      <c r="K2297">
        <f>J2297*Weighting!$W$17</f>
        <v>0</v>
      </c>
      <c r="M2297" s="14"/>
    </row>
    <row r="2298" spans="1:13" x14ac:dyDescent="0.55000000000000004">
      <c r="A2298" s="32" t="str">
        <f>IF(Weighting!$P$18&gt;0,B2298,"")</f>
        <v/>
      </c>
      <c r="B2298" t="e">
        <f>Weighting!$C$18</f>
        <v>#DIV/0!</v>
      </c>
      <c r="C2298" t="e">
        <f>Weighting!$F$18</f>
        <v>#NUM!</v>
      </c>
      <c r="D2298" t="e">
        <f>IF(C2298=1,'Data Transformation'!$G$3+0.5*'Data Transformation'!$W$25,IF(C2299=1,D2299-'Data Transformation'!$W$25,FALSE))</f>
        <v>#NUM!</v>
      </c>
      <c r="E2298">
        <f t="array" ref="E2298">IF(ISLOGICAL(D2298),"",FREQUENCY(IF('Data Transformation'!$B$425:$B$8425='Bin Analysis'!$B2283,'Data Transformation'!$G$425:$G$8425),D2298))</f>
        <v>2001</v>
      </c>
      <c r="F2298">
        <f t="shared" si="285"/>
        <v>0</v>
      </c>
      <c r="G2298">
        <f>Weighting!$H$18</f>
        <v>0</v>
      </c>
      <c r="H2298">
        <f t="array" ref="H2298">FREQUENCY(IF('Data Transformation'!$B$4:$B$8425=B2283,'Data Transformation'!$G$4:$G$8425),'Bin Analysis'!$B2298)</f>
        <v>2073</v>
      </c>
      <c r="I2298">
        <f t="shared" si="286"/>
        <v>0</v>
      </c>
      <c r="J2298">
        <f t="shared" si="287"/>
        <v>0</v>
      </c>
      <c r="K2298">
        <f>J2298*Weighting!$W$18</f>
        <v>0</v>
      </c>
      <c r="M2298" s="14"/>
    </row>
    <row r="2299" spans="1:13" x14ac:dyDescent="0.55000000000000004">
      <c r="A2299" s="32" t="str">
        <f>IF(Weighting!$P$19&gt;0,B2299,"")</f>
        <v/>
      </c>
      <c r="B2299" t="e">
        <f>Weighting!$C$19</f>
        <v>#DIV/0!</v>
      </c>
      <c r="C2299" t="e">
        <f>Weighting!$F$19</f>
        <v>#NUM!</v>
      </c>
      <c r="D2299" t="e">
        <f>IF(C2299=1,'Data Transformation'!$G$3+0.5*'Data Transformation'!$W$25,IF(C2300=1,D2300-'Data Transformation'!$W$25,FALSE))</f>
        <v>#NUM!</v>
      </c>
      <c r="E2299">
        <f t="array" ref="E2299">IF(ISLOGICAL(D2299),"",FREQUENCY(IF('Data Transformation'!$B$425:$B$8425='Bin Analysis'!$B2283,'Data Transformation'!$G$425:$G$8425),D2299))</f>
        <v>2001</v>
      </c>
      <c r="F2299">
        <f t="shared" si="285"/>
        <v>0</v>
      </c>
      <c r="G2299">
        <f>Weighting!$H$19</f>
        <v>0</v>
      </c>
      <c r="H2299">
        <f t="array" ref="H2299">FREQUENCY(IF('Data Transformation'!$B$4:$B$8425=B2283,'Data Transformation'!$G$4:$G$8425),'Bin Analysis'!$B2299)</f>
        <v>2073</v>
      </c>
      <c r="I2299">
        <f t="shared" si="286"/>
        <v>0</v>
      </c>
      <c r="J2299">
        <f t="shared" si="287"/>
        <v>0</v>
      </c>
      <c r="K2299">
        <f>J2299*Weighting!$W$19</f>
        <v>0</v>
      </c>
      <c r="M2299" s="14"/>
    </row>
    <row r="2300" spans="1:13" x14ac:dyDescent="0.55000000000000004">
      <c r="A2300" s="32" t="str">
        <f>IF(Weighting!$P$20&gt;0,B2300,"")</f>
        <v/>
      </c>
      <c r="B2300" t="e">
        <f>Weighting!$C$20</f>
        <v>#DIV/0!</v>
      </c>
      <c r="C2300" t="e">
        <f>Weighting!$F$20</f>
        <v>#NUM!</v>
      </c>
      <c r="D2300" t="e">
        <f>IF(C2300=1,'Data Transformation'!$G$3+0.5*'Data Transformation'!$W$25,IF(C2301=1,D2301-'Data Transformation'!$W$25,FALSE))</f>
        <v>#NUM!</v>
      </c>
      <c r="E2300">
        <f t="array" ref="E2300">IF(ISLOGICAL(D2300),"",FREQUENCY(IF('Data Transformation'!$B$425:$B$8425='Bin Analysis'!$B2283,'Data Transformation'!$G$425:$G$8425),D2300))</f>
        <v>2001</v>
      </c>
      <c r="F2300">
        <f t="shared" si="285"/>
        <v>0</v>
      </c>
      <c r="G2300">
        <f>Weighting!$H$20</f>
        <v>0</v>
      </c>
      <c r="H2300">
        <f t="array" ref="H2300">FREQUENCY(IF('Data Transformation'!$B$4:$B$8425=B2283,'Data Transformation'!$G$4:$G$8425),'Bin Analysis'!$B2300)</f>
        <v>2073</v>
      </c>
      <c r="I2300">
        <f t="shared" si="286"/>
        <v>0</v>
      </c>
      <c r="J2300">
        <f t="shared" si="287"/>
        <v>0</v>
      </c>
      <c r="K2300">
        <f>J2300*Weighting!$W$20</f>
        <v>0</v>
      </c>
      <c r="M2300" s="14"/>
    </row>
    <row r="2301" spans="1:13" x14ac:dyDescent="0.55000000000000004">
      <c r="A2301" s="32" t="str">
        <f>IF(Weighting!$P$21&gt;0,B2301,"")</f>
        <v/>
      </c>
      <c r="B2301" t="e">
        <f>Weighting!$C$21</f>
        <v>#DIV/0!</v>
      </c>
      <c r="C2301" t="e">
        <f>Weighting!$F$21</f>
        <v>#NUM!</v>
      </c>
      <c r="D2301" t="e">
        <f>IF(C2301=1,'Data Transformation'!$G$3+0.5*'Data Transformation'!$W$25,IF(C2302=1,D2302-'Data Transformation'!$W$25,FALSE))</f>
        <v>#NUM!</v>
      </c>
      <c r="E2301">
        <f t="array" ref="E2301">IF(ISLOGICAL(D2301),"",FREQUENCY(IF('Data Transformation'!$B$425:$B$8425='Bin Analysis'!$B2283,'Data Transformation'!$G$425:$G$8425),D2301))</f>
        <v>2001</v>
      </c>
      <c r="F2301">
        <f t="shared" si="285"/>
        <v>0</v>
      </c>
      <c r="G2301">
        <f>Weighting!$H$21</f>
        <v>0</v>
      </c>
      <c r="H2301">
        <f t="array" ref="H2301">FREQUENCY(IF('Data Transformation'!$B$4:$B$8425=B2283,'Data Transformation'!$G$4:$G$8425),'Bin Analysis'!$B2301)</f>
        <v>2073</v>
      </c>
      <c r="I2301">
        <f t="shared" si="286"/>
        <v>0</v>
      </c>
      <c r="J2301">
        <f t="shared" si="287"/>
        <v>0</v>
      </c>
      <c r="K2301">
        <f>J2301*Weighting!$W$21</f>
        <v>0</v>
      </c>
      <c r="M2301" s="14"/>
    </row>
    <row r="2302" spans="1:13" x14ac:dyDescent="0.55000000000000004">
      <c r="A2302" s="32" t="str">
        <f>IF(Weighting!$P$22&gt;0,B2302,"")</f>
        <v/>
      </c>
      <c r="B2302" t="e">
        <f>Weighting!$C$22</f>
        <v>#DIV/0!</v>
      </c>
      <c r="C2302" t="e">
        <f>Weighting!$F$22</f>
        <v>#NUM!</v>
      </c>
      <c r="D2302" t="e">
        <f>IF(C2302=1,'Data Transformation'!$G$3+0.5*'Data Transformation'!$W$25,IF(C2303=1,D2303-'Data Transformation'!$W$25,FALSE))</f>
        <v>#NUM!</v>
      </c>
      <c r="E2302">
        <f t="array" ref="E2302">IF(ISLOGICAL(D2302),"",FREQUENCY(IF('Data Transformation'!$B$425:$B$8425='Bin Analysis'!$B2283,'Data Transformation'!$G$425:$G$8425),D2302))</f>
        <v>2001</v>
      </c>
      <c r="F2302">
        <f t="shared" si="285"/>
        <v>0</v>
      </c>
      <c r="G2302">
        <f>Weighting!$H$22</f>
        <v>0</v>
      </c>
      <c r="H2302">
        <f t="array" ref="H2302">FREQUENCY(IF('Data Transformation'!$B$4:$B$8425=B2283,'Data Transformation'!$G$4:$G$8425),'Bin Analysis'!$B2302)</f>
        <v>2073</v>
      </c>
      <c r="I2302">
        <f t="shared" si="286"/>
        <v>0</v>
      </c>
      <c r="J2302">
        <f t="shared" si="287"/>
        <v>0</v>
      </c>
      <c r="K2302">
        <f>J2302*Weighting!$W$22</f>
        <v>0</v>
      </c>
      <c r="M2302" s="14"/>
    </row>
    <row r="2303" spans="1:13" x14ac:dyDescent="0.55000000000000004">
      <c r="A2303" s="32" t="str">
        <f>IF(Weighting!$P$23&gt;0,B2303,"")</f>
        <v/>
      </c>
      <c r="B2303" t="e">
        <f>Weighting!$C$23</f>
        <v>#DIV/0!</v>
      </c>
      <c r="C2303" t="e">
        <f>Weighting!$F$23</f>
        <v>#NUM!</v>
      </c>
      <c r="D2303" t="e">
        <f>IF(C2303=1,'Data Transformation'!$G$3+0.5*'Data Transformation'!$W$25,IF(C2304=1,D2304-'Data Transformation'!$W$25,FALSE))</f>
        <v>#NUM!</v>
      </c>
      <c r="E2303">
        <f t="array" ref="E2303">IF(ISLOGICAL(D2303),"",FREQUENCY(IF('Data Transformation'!$B$425:$B$8425='Bin Analysis'!$B2283,'Data Transformation'!$G$425:$G$8425),D2303))</f>
        <v>2001</v>
      </c>
      <c r="F2303">
        <f t="shared" si="285"/>
        <v>0</v>
      </c>
      <c r="G2303">
        <f>Weighting!$H$23</f>
        <v>0</v>
      </c>
      <c r="H2303">
        <f t="array" ref="H2303">FREQUENCY(IF('Data Transformation'!$B$4:$B$8425=B2283,'Data Transformation'!$G$4:$G$8425),'Bin Analysis'!$B2303)</f>
        <v>2073</v>
      </c>
      <c r="I2303">
        <f t="shared" si="286"/>
        <v>0</v>
      </c>
      <c r="J2303">
        <f t="shared" si="287"/>
        <v>0</v>
      </c>
      <c r="K2303">
        <f>J2303*Weighting!$W$23</f>
        <v>0</v>
      </c>
      <c r="M2303" s="14"/>
    </row>
    <row r="2304" spans="1:13" x14ac:dyDescent="0.55000000000000004">
      <c r="A2304" s="32" t="str">
        <f>IF(Weighting!$P$24&gt;0,B2304,"")</f>
        <v/>
      </c>
      <c r="B2304" t="e">
        <f>Weighting!$C$24</f>
        <v>#DIV/0!</v>
      </c>
      <c r="C2304" t="e">
        <f>Weighting!$F$24</f>
        <v>#NUM!</v>
      </c>
      <c r="D2304" t="e">
        <f>IF(C2304=1,'Data Transformation'!$G$3+0.5*'Data Transformation'!$W$25,IF(C2305=1,D2305-'Data Transformation'!$W$25,FALSE))</f>
        <v>#NUM!</v>
      </c>
      <c r="E2304">
        <f t="array" ref="E2304">IF(ISLOGICAL(D2304),"",FREQUENCY(IF('Data Transformation'!$B$425:$B$8425='Bin Analysis'!$B2283,'Data Transformation'!$G$425:$G$8425),D2304))</f>
        <v>2001</v>
      </c>
      <c r="F2304">
        <f t="shared" si="285"/>
        <v>0</v>
      </c>
      <c r="G2304">
        <f>Weighting!$H$24</f>
        <v>0</v>
      </c>
      <c r="H2304">
        <f t="array" ref="H2304">FREQUENCY(IF('Data Transformation'!$B$4:$B$8425=B2283,'Data Transformation'!$G$4:$G$8425),'Bin Analysis'!$B2304)</f>
        <v>2073</v>
      </c>
      <c r="I2304">
        <f t="shared" si="286"/>
        <v>0</v>
      </c>
      <c r="J2304">
        <f t="shared" si="287"/>
        <v>0</v>
      </c>
      <c r="K2304">
        <f>J2304*Weighting!$W$24</f>
        <v>0</v>
      </c>
      <c r="M2304" s="14"/>
    </row>
    <row r="2305" spans="1:25" x14ac:dyDescent="0.55000000000000004">
      <c r="A2305" s="32" t="str">
        <f>IF(Weighting!$P$25&gt;0,B2305,"")</f>
        <v/>
      </c>
      <c r="B2305" t="e">
        <f>Weighting!$C$25</f>
        <v>#DIV/0!</v>
      </c>
      <c r="C2305" t="e">
        <f>Weighting!$F$25</f>
        <v>#NUM!</v>
      </c>
      <c r="D2305" t="e">
        <f>IF(C2305=1,'Data Transformation'!$G$3+0.5*'Data Transformation'!$W$25,IF(C2306=1,D2306-'Data Transformation'!$W$25,FALSE))</f>
        <v>#NUM!</v>
      </c>
      <c r="E2305">
        <f t="array" ref="E2305">IF(ISLOGICAL(D2305),"",FREQUENCY(IF('Data Transformation'!$B$425:$B$8425='Bin Analysis'!$B2283,'Data Transformation'!$G$425:$G$8425),D2305))</f>
        <v>2001</v>
      </c>
      <c r="F2305">
        <f t="shared" si="285"/>
        <v>0</v>
      </c>
      <c r="G2305">
        <f>Weighting!$H$25</f>
        <v>0</v>
      </c>
      <c r="H2305">
        <f t="array" ref="H2305">FREQUENCY(IF('Data Transformation'!$B$4:$B$8425=B2283,'Data Transformation'!$G$4:$G$8425),'Bin Analysis'!$B2305)</f>
        <v>2073</v>
      </c>
      <c r="I2305">
        <f t="shared" si="286"/>
        <v>0</v>
      </c>
      <c r="J2305">
        <f t="shared" si="287"/>
        <v>0</v>
      </c>
      <c r="K2305">
        <f>J2305*Weighting!$W$25</f>
        <v>0</v>
      </c>
      <c r="M2305" s="14"/>
    </row>
    <row r="2306" spans="1:25" x14ac:dyDescent="0.55000000000000004">
      <c r="O2306"/>
      <c r="P2306"/>
      <c r="Q2306"/>
      <c r="R2306"/>
    </row>
    <row r="2307" spans="1:25" ht="23.35" x14ac:dyDescent="0.8">
      <c r="A2307" s="21" t="s">
        <v>0</v>
      </c>
      <c r="B2307" s="21" t="str">
        <f>IFERROR(VLOOKUP(C2307,'Data Transformation'!$L$6:$M$426,2,FALSE),"")</f>
        <v/>
      </c>
      <c r="C2307" s="21">
        <f>C2283+1</f>
        <v>96</v>
      </c>
      <c r="D2307" s="21"/>
      <c r="E2307" s="21"/>
      <c r="F2307" s="21"/>
      <c r="G2307" s="21"/>
      <c r="H2307" s="22"/>
      <c r="I2307" s="22"/>
      <c r="J2307" s="22"/>
      <c r="K2307" s="21"/>
      <c r="L2307" s="21" t="str">
        <f>B2307</f>
        <v/>
      </c>
      <c r="M2307" s="23" t="e">
        <f>INDEX('Data Transformation'!$O$4:$O$424,MATCH($B2307,'Data Transformation'!$M$4:$M$424,0),MATCH($M$2,'Data Transformation'!$O$3,0))</f>
        <v>#N/A</v>
      </c>
      <c r="N2307" s="27" t="e">
        <f>IF('Input and Summary Results'!$J$16="minimum",'Bin Analysis'!X2308/(M2307-1),'Bin Analysis'!Y2307/('Bin Analysis'!M2307-1))</f>
        <v>#N/A</v>
      </c>
      <c r="O2307" s="27" t="e">
        <f>IF(M2307=FALSE,NA(),(VLOOKUP(1,C2310:K2329,4,FALSE))/(M2307-1))</f>
        <v>#N/A</v>
      </c>
      <c r="P2307" s="27" t="e">
        <f>IF(M2307=FALSE,NA(),SUM(J2310:J2329)/Weighting!$S$5)</f>
        <v>#N/A</v>
      </c>
      <c r="Q2307" s="27" t="e">
        <f>IF(M2307=FALSE,NA(),SUM(K2310:K2329)/Weighting!$S$6)</f>
        <v>#N/A</v>
      </c>
      <c r="R2307" s="27" t="e">
        <f>IF(M2307=FALSE,NA(),(VLOOKUP(1,G2310:K2329,3,FALSE))/(M2307-1))</f>
        <v>#N/A</v>
      </c>
      <c r="S2307" s="22" t="e">
        <f>IF(M2307=FALSE,NA(),IF(SUM(J2310:J2329)=2,"yes","no"))</f>
        <v>#N/A</v>
      </c>
      <c r="X2307" s="2" cm="2">
        <f t="array" ref="X2307:X2308">FREQUENCY(IF('Data Transformation'!$B$425:$B$6424='Bin Analysis'!L2307,'Data Transformation'!$G$425:$G$6424),'Data Transformation'!$U$11)</f>
        <v>0</v>
      </c>
      <c r="Y2307" s="2" cm="2">
        <f t="array" ref="Y2307:Y2308">FREQUENCY(IF('Data Transformation'!$B$425:$B$6424='Bin Analysis'!L2307,'Data Transformation'!$G$425:$G$6424),'Data Transformation'!$U$12)</f>
        <v>0</v>
      </c>
    </row>
    <row r="2308" spans="1:25" x14ac:dyDescent="0.55000000000000004">
      <c r="A2308" s="14" t="s">
        <v>67</v>
      </c>
      <c r="B2308" t="s">
        <v>47</v>
      </c>
      <c r="C2308" t="s">
        <v>5</v>
      </c>
      <c r="D2308" t="s">
        <v>100</v>
      </c>
      <c r="E2308" t="s">
        <v>101</v>
      </c>
      <c r="F2308" t="s">
        <v>102</v>
      </c>
      <c r="G2308" t="s">
        <v>70</v>
      </c>
      <c r="H2308" t="s">
        <v>31</v>
      </c>
      <c r="I2308" t="s">
        <v>32</v>
      </c>
      <c r="J2308" t="s">
        <v>46</v>
      </c>
      <c r="K2308" s="14" t="s">
        <v>45</v>
      </c>
      <c r="M2308" s="14"/>
      <c r="X2308" s="2">
        <v>0</v>
      </c>
      <c r="Y2308" s="2">
        <v>0</v>
      </c>
    </row>
    <row r="2309" spans="1:25" x14ac:dyDescent="0.55000000000000004">
      <c r="A2309" s="32"/>
      <c r="D2309" t="e">
        <f>IF(C2309=1,'Data Transformation'!$G$3+0.5*'Data Transformation'!$W$25,IF(C2310=1,D2310-'Data Transformation'!$W$25,FALSE))</f>
        <v>#NUM!</v>
      </c>
      <c r="E2309">
        <f t="array" ref="E2309">IF(ISLOGICAL(D2309),"",FREQUENCY(IF('Data Transformation'!$B$425:$B$8425='Bin Analysis'!$B2307,'Data Transformation'!$G$425:$G$8425),D2309))</f>
        <v>2001</v>
      </c>
      <c r="F2309" t="e">
        <f>IF(ISLOGICAL(D2309),"",E2309-E2308)</f>
        <v>#VALUE!</v>
      </c>
      <c r="M2309" s="14"/>
    </row>
    <row r="2310" spans="1:25" x14ac:dyDescent="0.55000000000000004">
      <c r="A2310" s="32" t="e">
        <f>IF(Weighting!$P$6&gt;0,B2310,"")</f>
        <v>#NUM!</v>
      </c>
      <c r="B2310" t="e">
        <f>Weighting!$C$6</f>
        <v>#DIV/0!</v>
      </c>
      <c r="C2310" t="e">
        <f>Weighting!$F$6</f>
        <v>#NUM!</v>
      </c>
      <c r="D2310" t="e">
        <f>IF(C2310=1,'Data Transformation'!$G$3+0.5*'Data Transformation'!$W$25,IF(C2311=1,D2311-'Data Transformation'!$W$25,FALSE))</f>
        <v>#NUM!</v>
      </c>
      <c r="E2310">
        <f t="array" ref="E2310">IF(ISLOGICAL(D2310),"",FREQUENCY(IF('Data Transformation'!$B$425:$B$8425='Bin Analysis'!$B2307,'Data Transformation'!$G$425:$G$8425),D2310))</f>
        <v>2001</v>
      </c>
      <c r="F2310">
        <f>IF(ISLOGICAL(D2310),"",E2310-E2309)</f>
        <v>0</v>
      </c>
      <c r="G2310">
        <f>Weighting!$H$6</f>
        <v>1</v>
      </c>
      <c r="H2310">
        <f t="array" ref="H2310">FREQUENCY(IF('Data Transformation'!$B$4:$B$8425=B2307,'Data Transformation'!$G$4:$G$8425),'Bin Analysis'!$B2310)</f>
        <v>2073</v>
      </c>
      <c r="I2310">
        <f>H2310-H2309</f>
        <v>2073</v>
      </c>
      <c r="J2310">
        <f>IF(I2310=0,0,1)</f>
        <v>1</v>
      </c>
      <c r="K2310" t="e">
        <f>J2310*Weighting!$W$6</f>
        <v>#NUM!</v>
      </c>
      <c r="M2310" s="14"/>
    </row>
    <row r="2311" spans="1:25" x14ac:dyDescent="0.55000000000000004">
      <c r="A2311" s="32" t="str">
        <f>IF(Weighting!$P$7&gt;0,B2311,"")</f>
        <v/>
      </c>
      <c r="B2311" t="e">
        <f>Weighting!$C$7</f>
        <v>#DIV/0!</v>
      </c>
      <c r="C2311" t="e">
        <f>Weighting!$F$7</f>
        <v>#NUM!</v>
      </c>
      <c r="D2311" t="e">
        <f>IF(C2311=1,'Data Transformation'!$G$3+0.5*'Data Transformation'!$W$25,IF(C2312=1,D2312-'Data Transformation'!$W$25,FALSE))</f>
        <v>#NUM!</v>
      </c>
      <c r="E2311">
        <f t="array" ref="E2311">IF(ISLOGICAL(D2311),"",FREQUENCY(IF('Data Transformation'!$B$425:$B$8425='Bin Analysis'!$B2307,'Data Transformation'!$G$425:$G$8425),D2311))</f>
        <v>2001</v>
      </c>
      <c r="F2311">
        <f t="shared" ref="F2311:F2329" si="288">IF(ISLOGICAL(D2311),"",E2311-E2310)</f>
        <v>0</v>
      </c>
      <c r="G2311">
        <f>Weighting!$H$7</f>
        <v>0</v>
      </c>
      <c r="H2311">
        <f t="array" ref="H2311">FREQUENCY(IF('Data Transformation'!$B$4:$B$8425=B2307,'Data Transformation'!$G$4:$G$8425),'Bin Analysis'!$B2311)</f>
        <v>2073</v>
      </c>
      <c r="I2311">
        <f t="shared" ref="I2311:I2329" si="289">H2311-H2310</f>
        <v>0</v>
      </c>
      <c r="J2311">
        <f>IF(I2311=0,0,1)</f>
        <v>0</v>
      </c>
      <c r="K2311">
        <f>J2311*Weighting!$W$7</f>
        <v>0</v>
      </c>
      <c r="M2311" s="14"/>
    </row>
    <row r="2312" spans="1:25" x14ac:dyDescent="0.55000000000000004">
      <c r="A2312" s="32" t="str">
        <f>IF(Weighting!$P$8&gt;0,B2312,"")</f>
        <v/>
      </c>
      <c r="B2312" t="e">
        <f>Weighting!$C$8</f>
        <v>#DIV/0!</v>
      </c>
      <c r="C2312" t="e">
        <f>Weighting!$F$8</f>
        <v>#NUM!</v>
      </c>
      <c r="D2312" t="e">
        <f>IF(C2312=1,'Data Transformation'!$G$3+0.5*'Data Transformation'!$W$25,IF(C2313=1,D2313-'Data Transformation'!$W$25,FALSE))</f>
        <v>#NUM!</v>
      </c>
      <c r="E2312">
        <f t="array" ref="E2312">IF(ISLOGICAL(D2312),"",FREQUENCY(IF('Data Transformation'!$B$425:$B$8425='Bin Analysis'!$B2307,'Data Transformation'!$G$425:$G$8425),D2312))</f>
        <v>2001</v>
      </c>
      <c r="F2312">
        <f t="shared" si="288"/>
        <v>0</v>
      </c>
      <c r="G2312">
        <f>Weighting!$H$8</f>
        <v>0</v>
      </c>
      <c r="H2312">
        <f t="array" ref="H2312">FREQUENCY(IF('Data Transformation'!$B$4:$B$8425=B2307,'Data Transformation'!$G$4:$G$8425),'Bin Analysis'!$B2312)</f>
        <v>2073</v>
      </c>
      <c r="I2312">
        <f t="shared" si="289"/>
        <v>0</v>
      </c>
      <c r="J2312">
        <f t="shared" ref="J2312:J2329" si="290">IF(I2312=0,0,1)</f>
        <v>0</v>
      </c>
      <c r="K2312">
        <f>J2312*Weighting!$W$8</f>
        <v>0</v>
      </c>
      <c r="M2312" s="14"/>
    </row>
    <row r="2313" spans="1:25" x14ac:dyDescent="0.55000000000000004">
      <c r="A2313" s="32" t="str">
        <f>IF(Weighting!$P$9&gt;0,B2313,"")</f>
        <v/>
      </c>
      <c r="B2313" s="50" t="e">
        <f>Weighting!$C$9</f>
        <v>#DIV/0!</v>
      </c>
      <c r="C2313" t="e">
        <f>Weighting!$F$9</f>
        <v>#NUM!</v>
      </c>
      <c r="D2313" t="e">
        <f>IF(C2313=1,'Data Transformation'!$G$3+0.5*'Data Transformation'!$W$25,IF(C2314=1,D2314-'Data Transformation'!$W$25,FALSE))</f>
        <v>#NUM!</v>
      </c>
      <c r="E2313">
        <f t="array" ref="E2313">IF(ISLOGICAL(D2313),"",FREQUENCY(IF('Data Transformation'!$B$425:$B$8425='Bin Analysis'!$B2307,'Data Transformation'!$G$425:$G$8425),D2313))</f>
        <v>2001</v>
      </c>
      <c r="F2313">
        <f t="shared" si="288"/>
        <v>0</v>
      </c>
      <c r="G2313">
        <f>Weighting!$H$9</f>
        <v>0</v>
      </c>
      <c r="H2313">
        <f t="array" ref="H2313">FREQUENCY(IF('Data Transformation'!$B$4:$B$8425=B2307,'Data Transformation'!$G$4:$G$8425),'Bin Analysis'!$B2313)</f>
        <v>2073</v>
      </c>
      <c r="I2313">
        <f t="shared" si="289"/>
        <v>0</v>
      </c>
      <c r="J2313">
        <f t="shared" si="290"/>
        <v>0</v>
      </c>
      <c r="K2313">
        <f>J2313*Weighting!$W$9</f>
        <v>0</v>
      </c>
      <c r="M2313" s="14"/>
    </row>
    <row r="2314" spans="1:25" x14ac:dyDescent="0.55000000000000004">
      <c r="A2314" s="32" t="str">
        <f>IF(Weighting!$P$10&gt;0,B2314,"")</f>
        <v/>
      </c>
      <c r="B2314" t="e">
        <f>Weighting!$C$10</f>
        <v>#DIV/0!</v>
      </c>
      <c r="C2314" t="e">
        <f>Weighting!$F$10</f>
        <v>#NUM!</v>
      </c>
      <c r="D2314" t="e">
        <f>IF(C2314=1,'Data Transformation'!$G$3+0.5*'Data Transformation'!$W$25,IF(C2315=1,D2315-'Data Transformation'!$W$25,FALSE))</f>
        <v>#NUM!</v>
      </c>
      <c r="E2314">
        <f t="array" ref="E2314">IF(ISLOGICAL(D2314),"",FREQUENCY(IF('Data Transformation'!$B$425:$B$8425='Bin Analysis'!$B2307,'Data Transformation'!$G$425:$G$8425),D2314))</f>
        <v>2001</v>
      </c>
      <c r="F2314">
        <f t="shared" si="288"/>
        <v>0</v>
      </c>
      <c r="G2314">
        <f>Weighting!$H$10</f>
        <v>0</v>
      </c>
      <c r="H2314">
        <f t="array" ref="H2314">FREQUENCY(IF('Data Transformation'!$B$4:$B$8425=B2307,'Data Transformation'!$G$4:$G$8425),'Bin Analysis'!$B2314)</f>
        <v>2073</v>
      </c>
      <c r="I2314">
        <f t="shared" si="289"/>
        <v>0</v>
      </c>
      <c r="J2314">
        <f t="shared" si="290"/>
        <v>0</v>
      </c>
      <c r="K2314">
        <f>J2314*Weighting!$W$10</f>
        <v>0</v>
      </c>
      <c r="M2314" s="14"/>
    </row>
    <row r="2315" spans="1:25" x14ac:dyDescent="0.55000000000000004">
      <c r="A2315" s="32" t="str">
        <f>IF(Weighting!$P$11&gt;0,B2315,"")</f>
        <v/>
      </c>
      <c r="B2315" t="e">
        <f>Weighting!$C$11</f>
        <v>#DIV/0!</v>
      </c>
      <c r="C2315" t="e">
        <f>Weighting!$F$11</f>
        <v>#NUM!</v>
      </c>
      <c r="D2315" t="e">
        <f>IF(C2315=1,'Data Transformation'!$G$3+0.5*'Data Transformation'!$W$25,IF(C2316=1,D2316-'Data Transformation'!$W$25,FALSE))</f>
        <v>#NUM!</v>
      </c>
      <c r="E2315">
        <f t="array" ref="E2315">IF(ISLOGICAL(D2315),"",FREQUENCY(IF('Data Transformation'!$B$425:$B$8425='Bin Analysis'!$B2307,'Data Transformation'!$G$425:$G$8425),D2315))</f>
        <v>2001</v>
      </c>
      <c r="F2315">
        <f t="shared" si="288"/>
        <v>0</v>
      </c>
      <c r="G2315">
        <f>Weighting!$H$11</f>
        <v>0</v>
      </c>
      <c r="H2315">
        <f t="array" ref="H2315">FREQUENCY(IF('Data Transformation'!$B$4:$B$8425=B2307,'Data Transformation'!$G$4:$G$8425),'Bin Analysis'!$B2315)</f>
        <v>2073</v>
      </c>
      <c r="I2315">
        <f t="shared" si="289"/>
        <v>0</v>
      </c>
      <c r="J2315">
        <f t="shared" si="290"/>
        <v>0</v>
      </c>
      <c r="K2315">
        <f>J2315*Weighting!$W$11</f>
        <v>0</v>
      </c>
      <c r="M2315" s="14"/>
    </row>
    <row r="2316" spans="1:25" x14ac:dyDescent="0.55000000000000004">
      <c r="A2316" s="32" t="str">
        <f>IF(Weighting!$P$12&gt;0,B2316,"")</f>
        <v/>
      </c>
      <c r="B2316" t="e">
        <f>Weighting!$C$12</f>
        <v>#DIV/0!</v>
      </c>
      <c r="C2316" t="e">
        <f>Weighting!$F$12</f>
        <v>#NUM!</v>
      </c>
      <c r="D2316" t="e">
        <f>IF(C2316=1,'Data Transformation'!$G$3+0.5*'Data Transformation'!$W$25,IF(C2317=1,D2317-'Data Transformation'!$W$25,FALSE))</f>
        <v>#NUM!</v>
      </c>
      <c r="E2316">
        <f t="array" ref="E2316">IF(ISLOGICAL(D2316),"",FREQUENCY(IF('Data Transformation'!$B$425:$B$8425='Bin Analysis'!$B2307,'Data Transformation'!$G$425:$G$8425),D2316))</f>
        <v>2001</v>
      </c>
      <c r="F2316">
        <f t="shared" si="288"/>
        <v>0</v>
      </c>
      <c r="G2316">
        <f>Weighting!$H$12</f>
        <v>0</v>
      </c>
      <c r="H2316">
        <f t="array" ref="H2316">FREQUENCY(IF('Data Transformation'!$B$4:$B$8425=B2307,'Data Transformation'!$G$4:$G$8425),'Bin Analysis'!$B2316)</f>
        <v>2073</v>
      </c>
      <c r="I2316">
        <f t="shared" si="289"/>
        <v>0</v>
      </c>
      <c r="J2316">
        <f t="shared" si="290"/>
        <v>0</v>
      </c>
      <c r="K2316">
        <f>J2316*Weighting!$W$12</f>
        <v>0</v>
      </c>
      <c r="M2316" s="14"/>
    </row>
    <row r="2317" spans="1:25" x14ac:dyDescent="0.55000000000000004">
      <c r="A2317" s="32" t="str">
        <f>IF(Weighting!$P$13&gt;0,B2317,"")</f>
        <v/>
      </c>
      <c r="B2317" t="e">
        <f>Weighting!$C$13</f>
        <v>#DIV/0!</v>
      </c>
      <c r="C2317" t="e">
        <f>Weighting!$F$13</f>
        <v>#NUM!</v>
      </c>
      <c r="D2317" t="e">
        <f>IF(C2317=1,'Data Transformation'!$G$3+0.5*'Data Transformation'!$W$25,IF(C2318=1,D2318-'Data Transformation'!$W$25,FALSE))</f>
        <v>#NUM!</v>
      </c>
      <c r="E2317">
        <f t="array" ref="E2317">IF(ISLOGICAL(D2317),"",FREQUENCY(IF('Data Transformation'!$B$425:$B$8425='Bin Analysis'!$B2307,'Data Transformation'!$G$425:$G$8425),D2317))</f>
        <v>2001</v>
      </c>
      <c r="F2317">
        <f t="shared" si="288"/>
        <v>0</v>
      </c>
      <c r="G2317">
        <f>Weighting!$H$13</f>
        <v>0</v>
      </c>
      <c r="H2317">
        <f t="array" ref="H2317">FREQUENCY(IF('Data Transformation'!$B$4:$B$8425=B2307,'Data Transformation'!$G$4:$G$8425),'Bin Analysis'!$B2317)</f>
        <v>2073</v>
      </c>
      <c r="I2317">
        <f t="shared" si="289"/>
        <v>0</v>
      </c>
      <c r="J2317">
        <f t="shared" si="290"/>
        <v>0</v>
      </c>
      <c r="K2317">
        <f>J2317*Weighting!$W$13</f>
        <v>0</v>
      </c>
      <c r="M2317" s="14"/>
    </row>
    <row r="2318" spans="1:25" x14ac:dyDescent="0.55000000000000004">
      <c r="A2318" s="32" t="str">
        <f>IF(Weighting!$P$14&gt;0,B2318,"")</f>
        <v/>
      </c>
      <c r="B2318" t="e">
        <f>Weighting!$C$14</f>
        <v>#DIV/0!</v>
      </c>
      <c r="C2318" t="e">
        <f>Weighting!$F$14</f>
        <v>#NUM!</v>
      </c>
      <c r="D2318" t="e">
        <f>IF(C2318=1,'Data Transformation'!$G$3+0.5*'Data Transformation'!$W$25,IF(C2319=1,D2319-'Data Transformation'!$W$25,FALSE))</f>
        <v>#NUM!</v>
      </c>
      <c r="E2318">
        <f t="array" ref="E2318">IF(ISLOGICAL(D2318),"",FREQUENCY(IF('Data Transformation'!$B$425:$B$8425='Bin Analysis'!$B2307,'Data Transformation'!$G$425:$G$8425),D2318))</f>
        <v>2001</v>
      </c>
      <c r="F2318">
        <f t="shared" si="288"/>
        <v>0</v>
      </c>
      <c r="G2318">
        <f>Weighting!$H$14</f>
        <v>0</v>
      </c>
      <c r="H2318">
        <f t="array" ref="H2318">FREQUENCY(IF('Data Transformation'!$B$4:$B$8425=B2307,'Data Transformation'!$G$4:$G$8425),'Bin Analysis'!$B2318)</f>
        <v>2073</v>
      </c>
      <c r="I2318">
        <f t="shared" si="289"/>
        <v>0</v>
      </c>
      <c r="J2318">
        <f t="shared" si="290"/>
        <v>0</v>
      </c>
      <c r="K2318">
        <f>J2318*Weighting!$W$14</f>
        <v>0</v>
      </c>
      <c r="M2318" s="14"/>
    </row>
    <row r="2319" spans="1:25" x14ac:dyDescent="0.55000000000000004">
      <c r="A2319" s="32" t="str">
        <f>IF(Weighting!$P$15&gt;0,B2319,"")</f>
        <v/>
      </c>
      <c r="B2319" t="e">
        <f>Weighting!$C$15</f>
        <v>#DIV/0!</v>
      </c>
      <c r="C2319" t="e">
        <f>Weighting!$F$15</f>
        <v>#NUM!</v>
      </c>
      <c r="D2319" t="e">
        <f>IF(C2319=1,'Data Transformation'!$G$3+0.5*'Data Transformation'!$W$25,IF(C2320=1,D2320-'Data Transformation'!$W$25,FALSE))</f>
        <v>#NUM!</v>
      </c>
      <c r="E2319">
        <f t="array" ref="E2319">IF(ISLOGICAL(D2319),"",FREQUENCY(IF('Data Transformation'!$B$425:$B$8425='Bin Analysis'!$B2307,'Data Transformation'!$G$425:$G$8425),D2319))</f>
        <v>2001</v>
      </c>
      <c r="F2319">
        <f t="shared" si="288"/>
        <v>0</v>
      </c>
      <c r="G2319">
        <f>Weighting!$H$15</f>
        <v>0</v>
      </c>
      <c r="H2319">
        <f t="array" ref="H2319">FREQUENCY(IF('Data Transformation'!$B$4:$B$8425=B2307,'Data Transformation'!$G$4:$G$8425),'Bin Analysis'!$B2319)</f>
        <v>2073</v>
      </c>
      <c r="I2319">
        <f t="shared" si="289"/>
        <v>0</v>
      </c>
      <c r="J2319">
        <f t="shared" si="290"/>
        <v>0</v>
      </c>
      <c r="K2319">
        <f>J2319*Weighting!$W$15</f>
        <v>0</v>
      </c>
      <c r="M2319" s="14"/>
    </row>
    <row r="2320" spans="1:25" x14ac:dyDescent="0.55000000000000004">
      <c r="A2320" s="32" t="str">
        <f>IF(Weighting!$P$16&gt;0,B2320,"")</f>
        <v/>
      </c>
      <c r="B2320" t="e">
        <f>Weighting!$C$16</f>
        <v>#DIV/0!</v>
      </c>
      <c r="C2320" t="e">
        <f>Weighting!$F$16</f>
        <v>#NUM!</v>
      </c>
      <c r="D2320" t="e">
        <f>IF(C2320=1,'Data Transformation'!$G$3+0.5*'Data Transformation'!$W$25,IF(C2321=1,D2321-'Data Transformation'!$W$25,FALSE))</f>
        <v>#NUM!</v>
      </c>
      <c r="E2320">
        <f t="array" ref="E2320">IF(ISLOGICAL(D2320),"",FREQUENCY(IF('Data Transformation'!$B$425:$B$8425='Bin Analysis'!$B2307,'Data Transformation'!$G$425:$G$8425),D2320))</f>
        <v>2001</v>
      </c>
      <c r="F2320">
        <f t="shared" si="288"/>
        <v>0</v>
      </c>
      <c r="G2320">
        <f>Weighting!$H$16</f>
        <v>0</v>
      </c>
      <c r="H2320">
        <f t="array" ref="H2320">FREQUENCY(IF('Data Transformation'!$B$4:$B$8425=B2307,'Data Transformation'!$G$4:$G$8425),'Bin Analysis'!$B2320)</f>
        <v>2073</v>
      </c>
      <c r="I2320">
        <f t="shared" si="289"/>
        <v>0</v>
      </c>
      <c r="J2320">
        <f t="shared" si="290"/>
        <v>0</v>
      </c>
      <c r="K2320">
        <f>J2320*Weighting!$W$16</f>
        <v>0</v>
      </c>
      <c r="M2320" s="14"/>
    </row>
    <row r="2321" spans="1:25" x14ac:dyDescent="0.55000000000000004">
      <c r="A2321" s="32" t="str">
        <f>IF(Weighting!$P$17&gt;0,B2321,"")</f>
        <v/>
      </c>
      <c r="B2321" t="e">
        <f>Weighting!$C$17</f>
        <v>#DIV/0!</v>
      </c>
      <c r="C2321" t="e">
        <f>Weighting!$F$17</f>
        <v>#NUM!</v>
      </c>
      <c r="D2321" t="e">
        <f>IF(C2321=1,'Data Transformation'!$G$3+0.5*'Data Transformation'!$W$25,IF(C2322=1,D2322-'Data Transformation'!$W$25,FALSE))</f>
        <v>#NUM!</v>
      </c>
      <c r="E2321">
        <f t="array" ref="E2321">IF(ISLOGICAL(D2321),"",FREQUENCY(IF('Data Transformation'!$B$425:$B$8425='Bin Analysis'!$B2307,'Data Transformation'!$G$425:$G$8425),D2321))</f>
        <v>2001</v>
      </c>
      <c r="F2321">
        <f t="shared" si="288"/>
        <v>0</v>
      </c>
      <c r="G2321">
        <f>Weighting!$H$17</f>
        <v>0</v>
      </c>
      <c r="H2321">
        <f t="array" ref="H2321">FREQUENCY(IF('Data Transformation'!$B$4:$B$8425=B2307,'Data Transformation'!$G$4:$G$8425),'Bin Analysis'!$B2321)</f>
        <v>2073</v>
      </c>
      <c r="I2321">
        <f t="shared" si="289"/>
        <v>0</v>
      </c>
      <c r="J2321">
        <f t="shared" si="290"/>
        <v>0</v>
      </c>
      <c r="K2321">
        <f>J2321*Weighting!$W$17</f>
        <v>0</v>
      </c>
      <c r="M2321" s="14"/>
    </row>
    <row r="2322" spans="1:25" x14ac:dyDescent="0.55000000000000004">
      <c r="A2322" s="32" t="str">
        <f>IF(Weighting!$P$18&gt;0,B2322,"")</f>
        <v/>
      </c>
      <c r="B2322" t="e">
        <f>Weighting!$C$18</f>
        <v>#DIV/0!</v>
      </c>
      <c r="C2322" t="e">
        <f>Weighting!$F$18</f>
        <v>#NUM!</v>
      </c>
      <c r="D2322" t="e">
        <f>IF(C2322=1,'Data Transformation'!$G$3+0.5*'Data Transformation'!$W$25,IF(C2323=1,D2323-'Data Transformation'!$W$25,FALSE))</f>
        <v>#NUM!</v>
      </c>
      <c r="E2322">
        <f t="array" ref="E2322">IF(ISLOGICAL(D2322),"",FREQUENCY(IF('Data Transformation'!$B$425:$B$8425='Bin Analysis'!$B2307,'Data Transformation'!$G$425:$G$8425),D2322))</f>
        <v>2001</v>
      </c>
      <c r="F2322">
        <f t="shared" si="288"/>
        <v>0</v>
      </c>
      <c r="G2322">
        <f>Weighting!$H$18</f>
        <v>0</v>
      </c>
      <c r="H2322">
        <f t="array" ref="H2322">FREQUENCY(IF('Data Transformation'!$B$4:$B$8425=B2307,'Data Transformation'!$G$4:$G$8425),'Bin Analysis'!$B2322)</f>
        <v>2073</v>
      </c>
      <c r="I2322">
        <f t="shared" si="289"/>
        <v>0</v>
      </c>
      <c r="J2322">
        <f t="shared" si="290"/>
        <v>0</v>
      </c>
      <c r="K2322">
        <f>J2322*Weighting!$W$18</f>
        <v>0</v>
      </c>
      <c r="M2322" s="14"/>
    </row>
    <row r="2323" spans="1:25" x14ac:dyDescent="0.55000000000000004">
      <c r="A2323" s="32" t="str">
        <f>IF(Weighting!$P$19&gt;0,B2323,"")</f>
        <v/>
      </c>
      <c r="B2323" t="e">
        <f>Weighting!$C$19</f>
        <v>#DIV/0!</v>
      </c>
      <c r="C2323" t="e">
        <f>Weighting!$F$19</f>
        <v>#NUM!</v>
      </c>
      <c r="D2323" t="e">
        <f>IF(C2323=1,'Data Transformation'!$G$3+0.5*'Data Transformation'!$W$25,IF(C2324=1,D2324-'Data Transformation'!$W$25,FALSE))</f>
        <v>#NUM!</v>
      </c>
      <c r="E2323">
        <f t="array" ref="E2323">IF(ISLOGICAL(D2323),"",FREQUENCY(IF('Data Transformation'!$B$425:$B$8425='Bin Analysis'!$B2307,'Data Transformation'!$G$425:$G$8425),D2323))</f>
        <v>2001</v>
      </c>
      <c r="F2323">
        <f t="shared" si="288"/>
        <v>0</v>
      </c>
      <c r="G2323">
        <f>Weighting!$H$19</f>
        <v>0</v>
      </c>
      <c r="H2323">
        <f t="array" ref="H2323">FREQUENCY(IF('Data Transformation'!$B$4:$B$8425=B2307,'Data Transformation'!$G$4:$G$8425),'Bin Analysis'!$B2323)</f>
        <v>2073</v>
      </c>
      <c r="I2323">
        <f t="shared" si="289"/>
        <v>0</v>
      </c>
      <c r="J2323">
        <f t="shared" si="290"/>
        <v>0</v>
      </c>
      <c r="K2323">
        <f>J2323*Weighting!$W$19</f>
        <v>0</v>
      </c>
      <c r="M2323" s="14"/>
    </row>
    <row r="2324" spans="1:25" x14ac:dyDescent="0.55000000000000004">
      <c r="A2324" s="32" t="str">
        <f>IF(Weighting!$P$20&gt;0,B2324,"")</f>
        <v/>
      </c>
      <c r="B2324" t="e">
        <f>Weighting!$C$20</f>
        <v>#DIV/0!</v>
      </c>
      <c r="C2324" t="e">
        <f>Weighting!$F$20</f>
        <v>#NUM!</v>
      </c>
      <c r="D2324" t="e">
        <f>IF(C2324=1,'Data Transformation'!$G$3+0.5*'Data Transformation'!$W$25,IF(C2325=1,D2325-'Data Transformation'!$W$25,FALSE))</f>
        <v>#NUM!</v>
      </c>
      <c r="E2324">
        <f t="array" ref="E2324">IF(ISLOGICAL(D2324),"",FREQUENCY(IF('Data Transformation'!$B$425:$B$8425='Bin Analysis'!$B2307,'Data Transformation'!$G$425:$G$8425),D2324))</f>
        <v>2001</v>
      </c>
      <c r="F2324">
        <f t="shared" si="288"/>
        <v>0</v>
      </c>
      <c r="G2324">
        <f>Weighting!$H$20</f>
        <v>0</v>
      </c>
      <c r="H2324">
        <f t="array" ref="H2324">FREQUENCY(IF('Data Transformation'!$B$4:$B$8425=B2307,'Data Transformation'!$G$4:$G$8425),'Bin Analysis'!$B2324)</f>
        <v>2073</v>
      </c>
      <c r="I2324">
        <f t="shared" si="289"/>
        <v>0</v>
      </c>
      <c r="J2324">
        <f t="shared" si="290"/>
        <v>0</v>
      </c>
      <c r="K2324">
        <f>J2324*Weighting!$W$20</f>
        <v>0</v>
      </c>
      <c r="M2324" s="14"/>
    </row>
    <row r="2325" spans="1:25" x14ac:dyDescent="0.55000000000000004">
      <c r="A2325" s="32" t="str">
        <f>IF(Weighting!$P$21&gt;0,B2325,"")</f>
        <v/>
      </c>
      <c r="B2325" t="e">
        <f>Weighting!$C$21</f>
        <v>#DIV/0!</v>
      </c>
      <c r="C2325" t="e">
        <f>Weighting!$F$21</f>
        <v>#NUM!</v>
      </c>
      <c r="D2325" t="e">
        <f>IF(C2325=1,'Data Transformation'!$G$3+0.5*'Data Transformation'!$W$25,IF(C2326=1,D2326-'Data Transformation'!$W$25,FALSE))</f>
        <v>#NUM!</v>
      </c>
      <c r="E2325">
        <f t="array" ref="E2325">IF(ISLOGICAL(D2325),"",FREQUENCY(IF('Data Transformation'!$B$425:$B$8425='Bin Analysis'!$B2307,'Data Transformation'!$G$425:$G$8425),D2325))</f>
        <v>2001</v>
      </c>
      <c r="F2325">
        <f t="shared" si="288"/>
        <v>0</v>
      </c>
      <c r="G2325">
        <f>Weighting!$H$21</f>
        <v>0</v>
      </c>
      <c r="H2325">
        <f t="array" ref="H2325">FREQUENCY(IF('Data Transformation'!$B$4:$B$8425=B2307,'Data Transformation'!$G$4:$G$8425),'Bin Analysis'!$B2325)</f>
        <v>2073</v>
      </c>
      <c r="I2325">
        <f t="shared" si="289"/>
        <v>0</v>
      </c>
      <c r="J2325">
        <f t="shared" si="290"/>
        <v>0</v>
      </c>
      <c r="K2325">
        <f>J2325*Weighting!$W$21</f>
        <v>0</v>
      </c>
      <c r="M2325" s="14"/>
    </row>
    <row r="2326" spans="1:25" x14ac:dyDescent="0.55000000000000004">
      <c r="A2326" s="32" t="str">
        <f>IF(Weighting!$P$22&gt;0,B2326,"")</f>
        <v/>
      </c>
      <c r="B2326" t="e">
        <f>Weighting!$C$22</f>
        <v>#DIV/0!</v>
      </c>
      <c r="C2326" t="e">
        <f>Weighting!$F$22</f>
        <v>#NUM!</v>
      </c>
      <c r="D2326" t="e">
        <f>IF(C2326=1,'Data Transformation'!$G$3+0.5*'Data Transformation'!$W$25,IF(C2327=1,D2327-'Data Transformation'!$W$25,FALSE))</f>
        <v>#NUM!</v>
      </c>
      <c r="E2326">
        <f t="array" ref="E2326">IF(ISLOGICAL(D2326),"",FREQUENCY(IF('Data Transformation'!$B$425:$B$8425='Bin Analysis'!$B2307,'Data Transformation'!$G$425:$G$8425),D2326))</f>
        <v>2001</v>
      </c>
      <c r="F2326">
        <f t="shared" si="288"/>
        <v>0</v>
      </c>
      <c r="G2326">
        <f>Weighting!$H$22</f>
        <v>0</v>
      </c>
      <c r="H2326">
        <f t="array" ref="H2326">FREQUENCY(IF('Data Transformation'!$B$4:$B$8425=B2307,'Data Transformation'!$G$4:$G$8425),'Bin Analysis'!$B2326)</f>
        <v>2073</v>
      </c>
      <c r="I2326">
        <f t="shared" si="289"/>
        <v>0</v>
      </c>
      <c r="J2326">
        <f t="shared" si="290"/>
        <v>0</v>
      </c>
      <c r="K2326">
        <f>J2326*Weighting!$W$22</f>
        <v>0</v>
      </c>
      <c r="M2326" s="14"/>
    </row>
    <row r="2327" spans="1:25" x14ac:dyDescent="0.55000000000000004">
      <c r="A2327" s="32" t="str">
        <f>IF(Weighting!$P$23&gt;0,B2327,"")</f>
        <v/>
      </c>
      <c r="B2327" t="e">
        <f>Weighting!$C$23</f>
        <v>#DIV/0!</v>
      </c>
      <c r="C2327" t="e">
        <f>Weighting!$F$23</f>
        <v>#NUM!</v>
      </c>
      <c r="D2327" t="e">
        <f>IF(C2327=1,'Data Transformation'!$G$3+0.5*'Data Transformation'!$W$25,IF(C2328=1,D2328-'Data Transformation'!$W$25,FALSE))</f>
        <v>#NUM!</v>
      </c>
      <c r="E2327">
        <f t="array" ref="E2327">IF(ISLOGICAL(D2327),"",FREQUENCY(IF('Data Transformation'!$B$425:$B$8425='Bin Analysis'!$B2307,'Data Transformation'!$G$425:$G$8425),D2327))</f>
        <v>2001</v>
      </c>
      <c r="F2327">
        <f t="shared" si="288"/>
        <v>0</v>
      </c>
      <c r="G2327">
        <f>Weighting!$H$23</f>
        <v>0</v>
      </c>
      <c r="H2327">
        <f t="array" ref="H2327">FREQUENCY(IF('Data Transformation'!$B$4:$B$8425=B2307,'Data Transformation'!$G$4:$G$8425),'Bin Analysis'!$B2327)</f>
        <v>2073</v>
      </c>
      <c r="I2327">
        <f t="shared" si="289"/>
        <v>0</v>
      </c>
      <c r="J2327">
        <f t="shared" si="290"/>
        <v>0</v>
      </c>
      <c r="K2327">
        <f>J2327*Weighting!$W$23</f>
        <v>0</v>
      </c>
      <c r="M2327" s="14"/>
    </row>
    <row r="2328" spans="1:25" x14ac:dyDescent="0.55000000000000004">
      <c r="A2328" s="32" t="str">
        <f>IF(Weighting!$P$24&gt;0,B2328,"")</f>
        <v/>
      </c>
      <c r="B2328" t="e">
        <f>Weighting!$C$24</f>
        <v>#DIV/0!</v>
      </c>
      <c r="C2328" t="e">
        <f>Weighting!$F$24</f>
        <v>#NUM!</v>
      </c>
      <c r="D2328" t="e">
        <f>IF(C2328=1,'Data Transformation'!$G$3+0.5*'Data Transformation'!$W$25,IF(C2329=1,D2329-'Data Transformation'!$W$25,FALSE))</f>
        <v>#NUM!</v>
      </c>
      <c r="E2328">
        <f t="array" ref="E2328">IF(ISLOGICAL(D2328),"",FREQUENCY(IF('Data Transformation'!$B$425:$B$8425='Bin Analysis'!$B2307,'Data Transformation'!$G$425:$G$8425),D2328))</f>
        <v>2001</v>
      </c>
      <c r="F2328">
        <f t="shared" si="288"/>
        <v>0</v>
      </c>
      <c r="G2328">
        <f>Weighting!$H$24</f>
        <v>0</v>
      </c>
      <c r="H2328">
        <f t="array" ref="H2328">FREQUENCY(IF('Data Transformation'!$B$4:$B$8425=B2307,'Data Transformation'!$G$4:$G$8425),'Bin Analysis'!$B2328)</f>
        <v>2073</v>
      </c>
      <c r="I2328">
        <f t="shared" si="289"/>
        <v>0</v>
      </c>
      <c r="J2328">
        <f t="shared" si="290"/>
        <v>0</v>
      </c>
      <c r="K2328">
        <f>J2328*Weighting!$W$24</f>
        <v>0</v>
      </c>
      <c r="M2328" s="14"/>
    </row>
    <row r="2329" spans="1:25" x14ac:dyDescent="0.55000000000000004">
      <c r="A2329" s="32" t="str">
        <f>IF(Weighting!$P$25&gt;0,B2329,"")</f>
        <v/>
      </c>
      <c r="B2329" t="e">
        <f>Weighting!$C$25</f>
        <v>#DIV/0!</v>
      </c>
      <c r="C2329" t="e">
        <f>Weighting!$F$25</f>
        <v>#NUM!</v>
      </c>
      <c r="D2329" t="e">
        <f>IF(C2329=1,'Data Transformation'!$G$3+0.5*'Data Transformation'!$W$25,IF(C2330=1,D2330-'Data Transformation'!$W$25,FALSE))</f>
        <v>#NUM!</v>
      </c>
      <c r="E2329">
        <f t="array" ref="E2329">IF(ISLOGICAL(D2329),"",FREQUENCY(IF('Data Transformation'!$B$425:$B$8425='Bin Analysis'!$B2307,'Data Transformation'!$G$425:$G$8425),D2329))</f>
        <v>2001</v>
      </c>
      <c r="F2329">
        <f t="shared" si="288"/>
        <v>0</v>
      </c>
      <c r="G2329">
        <f>Weighting!$H$25</f>
        <v>0</v>
      </c>
      <c r="H2329">
        <f t="array" ref="H2329">FREQUENCY(IF('Data Transformation'!$B$4:$B$8425=B2307,'Data Transformation'!$G$4:$G$8425),'Bin Analysis'!$B2329)</f>
        <v>2073</v>
      </c>
      <c r="I2329">
        <f t="shared" si="289"/>
        <v>0</v>
      </c>
      <c r="J2329">
        <f t="shared" si="290"/>
        <v>0</v>
      </c>
      <c r="K2329">
        <f>J2329*Weighting!$W$25</f>
        <v>0</v>
      </c>
      <c r="M2329" s="14"/>
    </row>
    <row r="2330" spans="1:25" x14ac:dyDescent="0.55000000000000004">
      <c r="O2330"/>
      <c r="P2330"/>
      <c r="Q2330"/>
      <c r="R2330"/>
    </row>
    <row r="2331" spans="1:25" ht="23.35" x14ac:dyDescent="0.8">
      <c r="A2331" s="21" t="s">
        <v>0</v>
      </c>
      <c r="B2331" s="21" t="str">
        <f>IFERROR(VLOOKUP(C2331,'Data Transformation'!$L$6:$M$426,2,FALSE),"")</f>
        <v/>
      </c>
      <c r="C2331" s="21">
        <f>C2307+1</f>
        <v>97</v>
      </c>
      <c r="D2331" s="21"/>
      <c r="E2331" s="21"/>
      <c r="F2331" s="21"/>
      <c r="G2331" s="21"/>
      <c r="H2331" s="22"/>
      <c r="I2331" s="22"/>
      <c r="J2331" s="22"/>
      <c r="K2331" s="21"/>
      <c r="L2331" s="21" t="str">
        <f>B2331</f>
        <v/>
      </c>
      <c r="M2331" s="23" t="e">
        <f>INDEX('Data Transformation'!$O$4:$O$424,MATCH($B2331,'Data Transformation'!$M$4:$M$424,0),MATCH($M$2,'Data Transformation'!$O$3,0))</f>
        <v>#N/A</v>
      </c>
      <c r="N2331" s="27" t="e">
        <f>IF('Input and Summary Results'!$J$16="minimum",'Bin Analysis'!X2332/(M2331-1),'Bin Analysis'!Y2331/('Bin Analysis'!M2331-1))</f>
        <v>#N/A</v>
      </c>
      <c r="O2331" s="27" t="e">
        <f>IF(M2331=FALSE,NA(),(VLOOKUP(1,C2334:K2353,4,FALSE))/(M2331-1))</f>
        <v>#N/A</v>
      </c>
      <c r="P2331" s="27" t="e">
        <f>IF(M2331=FALSE,NA(),SUM(J2334:J2353)/Weighting!$S$5)</f>
        <v>#N/A</v>
      </c>
      <c r="Q2331" s="27" t="e">
        <f>IF(M2331=FALSE,NA(),SUM(K2334:K2353)/Weighting!$S$6)</f>
        <v>#N/A</v>
      </c>
      <c r="R2331" s="27" t="e">
        <f>IF(M2331=FALSE,NA(),(VLOOKUP(1,G2334:K2353,3,FALSE))/(M2331-1))</f>
        <v>#N/A</v>
      </c>
      <c r="S2331" s="22" t="e">
        <f>IF(M2331=FALSE,NA(),IF(SUM(J2334:J2353)=2,"yes","no"))</f>
        <v>#N/A</v>
      </c>
      <c r="X2331" s="2" cm="2">
        <f t="array" ref="X2331:X2332">FREQUENCY(IF('Data Transformation'!$B$425:$B$6424='Bin Analysis'!L2331,'Data Transformation'!$G$425:$G$6424),'Data Transformation'!$U$11)</f>
        <v>0</v>
      </c>
      <c r="Y2331" s="2" cm="2">
        <f t="array" ref="Y2331:Y2332">FREQUENCY(IF('Data Transformation'!$B$425:$B$6424='Bin Analysis'!L2331,'Data Transformation'!$G$425:$G$6424),'Data Transformation'!$U$12)</f>
        <v>0</v>
      </c>
    </row>
    <row r="2332" spans="1:25" x14ac:dyDescent="0.55000000000000004">
      <c r="A2332" s="14" t="s">
        <v>67</v>
      </c>
      <c r="B2332" t="s">
        <v>47</v>
      </c>
      <c r="C2332" t="s">
        <v>5</v>
      </c>
      <c r="D2332" t="s">
        <v>100</v>
      </c>
      <c r="E2332" t="s">
        <v>101</v>
      </c>
      <c r="F2332" t="s">
        <v>102</v>
      </c>
      <c r="G2332" t="s">
        <v>70</v>
      </c>
      <c r="H2332" t="s">
        <v>31</v>
      </c>
      <c r="I2332" t="s">
        <v>32</v>
      </c>
      <c r="J2332" t="s">
        <v>46</v>
      </c>
      <c r="K2332" s="14" t="s">
        <v>45</v>
      </c>
      <c r="M2332" s="14"/>
      <c r="X2332" s="2">
        <v>0</v>
      </c>
      <c r="Y2332" s="2">
        <v>0</v>
      </c>
    </row>
    <row r="2333" spans="1:25" x14ac:dyDescent="0.55000000000000004">
      <c r="A2333" s="32"/>
      <c r="D2333" t="e">
        <f>IF(C2333=1,'Data Transformation'!$G$3+0.5*'Data Transformation'!$W$25,IF(C2334=1,D2334-'Data Transformation'!$W$25,FALSE))</f>
        <v>#NUM!</v>
      </c>
      <c r="E2333">
        <f t="array" ref="E2333">IF(ISLOGICAL(D2333),"",FREQUENCY(IF('Data Transformation'!$B$425:$B$8425='Bin Analysis'!$B2331,'Data Transformation'!$G$425:$G$8425),D2333))</f>
        <v>2001</v>
      </c>
      <c r="F2333" t="e">
        <f>IF(ISLOGICAL(D2333),"",E2333-E2332)</f>
        <v>#VALUE!</v>
      </c>
      <c r="M2333" s="14"/>
    </row>
    <row r="2334" spans="1:25" x14ac:dyDescent="0.55000000000000004">
      <c r="A2334" s="32" t="e">
        <f>IF(Weighting!$P$6&gt;0,B2334,"")</f>
        <v>#NUM!</v>
      </c>
      <c r="B2334" t="e">
        <f>Weighting!$C$6</f>
        <v>#DIV/0!</v>
      </c>
      <c r="C2334" t="e">
        <f>Weighting!$F$6</f>
        <v>#NUM!</v>
      </c>
      <c r="D2334" t="e">
        <f>IF(C2334=1,'Data Transformation'!$G$3+0.5*'Data Transformation'!$W$25,IF(C2335=1,D2335-'Data Transformation'!$W$25,FALSE))</f>
        <v>#NUM!</v>
      </c>
      <c r="E2334">
        <f t="array" ref="E2334">IF(ISLOGICAL(D2334),"",FREQUENCY(IF('Data Transformation'!$B$425:$B$8425='Bin Analysis'!$B2331,'Data Transformation'!$G$425:$G$8425),D2334))</f>
        <v>2001</v>
      </c>
      <c r="F2334">
        <f>IF(ISLOGICAL(D2334),"",E2334-E2333)</f>
        <v>0</v>
      </c>
      <c r="G2334">
        <f>Weighting!$H$6</f>
        <v>1</v>
      </c>
      <c r="H2334">
        <f t="array" ref="H2334">FREQUENCY(IF('Data Transformation'!$B$4:$B$8425=B2331,'Data Transformation'!$G$4:$G$8425),'Bin Analysis'!$B2334)</f>
        <v>2073</v>
      </c>
      <c r="I2334">
        <f>H2334-H2333</f>
        <v>2073</v>
      </c>
      <c r="J2334">
        <f>IF(I2334=0,0,1)</f>
        <v>1</v>
      </c>
      <c r="K2334" t="e">
        <f>J2334*Weighting!$W$6</f>
        <v>#NUM!</v>
      </c>
      <c r="M2334" s="14"/>
    </row>
    <row r="2335" spans="1:25" x14ac:dyDescent="0.55000000000000004">
      <c r="A2335" s="32" t="str">
        <f>IF(Weighting!$P$7&gt;0,B2335,"")</f>
        <v/>
      </c>
      <c r="B2335" t="e">
        <f>Weighting!$C$7</f>
        <v>#DIV/0!</v>
      </c>
      <c r="C2335" t="e">
        <f>Weighting!$F$7</f>
        <v>#NUM!</v>
      </c>
      <c r="D2335" t="e">
        <f>IF(C2335=1,'Data Transformation'!$G$3+0.5*'Data Transformation'!$W$25,IF(C2336=1,D2336-'Data Transformation'!$W$25,FALSE))</f>
        <v>#NUM!</v>
      </c>
      <c r="E2335">
        <f t="array" ref="E2335">IF(ISLOGICAL(D2335),"",FREQUENCY(IF('Data Transformation'!$B$425:$B$8425='Bin Analysis'!$B2331,'Data Transformation'!$G$425:$G$8425),D2335))</f>
        <v>2001</v>
      </c>
      <c r="F2335">
        <f t="shared" ref="F2335:F2353" si="291">IF(ISLOGICAL(D2335),"",E2335-E2334)</f>
        <v>0</v>
      </c>
      <c r="G2335">
        <f>Weighting!$H$7</f>
        <v>0</v>
      </c>
      <c r="H2335">
        <f t="array" ref="H2335">FREQUENCY(IF('Data Transformation'!$B$4:$B$8425=B2331,'Data Transformation'!$G$4:$G$8425),'Bin Analysis'!$B2335)</f>
        <v>2073</v>
      </c>
      <c r="I2335">
        <f t="shared" ref="I2335:I2353" si="292">H2335-H2334</f>
        <v>0</v>
      </c>
      <c r="J2335">
        <f>IF(I2335=0,0,1)</f>
        <v>0</v>
      </c>
      <c r="K2335">
        <f>J2335*Weighting!$W$7</f>
        <v>0</v>
      </c>
      <c r="M2335" s="14"/>
    </row>
    <row r="2336" spans="1:25" x14ac:dyDescent="0.55000000000000004">
      <c r="A2336" s="32" t="str">
        <f>IF(Weighting!$P$8&gt;0,B2336,"")</f>
        <v/>
      </c>
      <c r="B2336" t="e">
        <f>Weighting!$C$8</f>
        <v>#DIV/0!</v>
      </c>
      <c r="C2336" t="e">
        <f>Weighting!$F$8</f>
        <v>#NUM!</v>
      </c>
      <c r="D2336" t="e">
        <f>IF(C2336=1,'Data Transformation'!$G$3+0.5*'Data Transformation'!$W$25,IF(C2337=1,D2337-'Data Transformation'!$W$25,FALSE))</f>
        <v>#NUM!</v>
      </c>
      <c r="E2336">
        <f t="array" ref="E2336">IF(ISLOGICAL(D2336),"",FREQUENCY(IF('Data Transformation'!$B$425:$B$8425='Bin Analysis'!$B2331,'Data Transformation'!$G$425:$G$8425),D2336))</f>
        <v>2001</v>
      </c>
      <c r="F2336">
        <f t="shared" si="291"/>
        <v>0</v>
      </c>
      <c r="G2336">
        <f>Weighting!$H$8</f>
        <v>0</v>
      </c>
      <c r="H2336">
        <f t="array" ref="H2336">FREQUENCY(IF('Data Transformation'!$B$4:$B$8425=B2331,'Data Transformation'!$G$4:$G$8425),'Bin Analysis'!$B2336)</f>
        <v>2073</v>
      </c>
      <c r="I2336">
        <f t="shared" si="292"/>
        <v>0</v>
      </c>
      <c r="J2336">
        <f t="shared" ref="J2336:J2353" si="293">IF(I2336=0,0,1)</f>
        <v>0</v>
      </c>
      <c r="K2336">
        <f>J2336*Weighting!$W$8</f>
        <v>0</v>
      </c>
      <c r="M2336" s="14"/>
    </row>
    <row r="2337" spans="1:13" x14ac:dyDescent="0.55000000000000004">
      <c r="A2337" s="32" t="str">
        <f>IF(Weighting!$P$9&gt;0,B2337,"")</f>
        <v/>
      </c>
      <c r="B2337" s="50" t="e">
        <f>Weighting!$C$9</f>
        <v>#DIV/0!</v>
      </c>
      <c r="C2337" t="e">
        <f>Weighting!$F$9</f>
        <v>#NUM!</v>
      </c>
      <c r="D2337" t="e">
        <f>IF(C2337=1,'Data Transformation'!$G$3+0.5*'Data Transformation'!$W$25,IF(C2338=1,D2338-'Data Transformation'!$W$25,FALSE))</f>
        <v>#NUM!</v>
      </c>
      <c r="E2337">
        <f t="array" ref="E2337">IF(ISLOGICAL(D2337),"",FREQUENCY(IF('Data Transformation'!$B$425:$B$8425='Bin Analysis'!$B2331,'Data Transformation'!$G$425:$G$8425),D2337))</f>
        <v>2001</v>
      </c>
      <c r="F2337">
        <f t="shared" si="291"/>
        <v>0</v>
      </c>
      <c r="G2337">
        <f>Weighting!$H$9</f>
        <v>0</v>
      </c>
      <c r="H2337">
        <f t="array" ref="H2337">FREQUENCY(IF('Data Transformation'!$B$4:$B$8425=B2331,'Data Transformation'!$G$4:$G$8425),'Bin Analysis'!$B2337)</f>
        <v>2073</v>
      </c>
      <c r="I2337">
        <f t="shared" si="292"/>
        <v>0</v>
      </c>
      <c r="J2337">
        <f t="shared" si="293"/>
        <v>0</v>
      </c>
      <c r="K2337">
        <f>J2337*Weighting!$W$9</f>
        <v>0</v>
      </c>
      <c r="M2337" s="14"/>
    </row>
    <row r="2338" spans="1:13" x14ac:dyDescent="0.55000000000000004">
      <c r="A2338" s="32" t="str">
        <f>IF(Weighting!$P$10&gt;0,B2338,"")</f>
        <v/>
      </c>
      <c r="B2338" t="e">
        <f>Weighting!$C$10</f>
        <v>#DIV/0!</v>
      </c>
      <c r="C2338" t="e">
        <f>Weighting!$F$10</f>
        <v>#NUM!</v>
      </c>
      <c r="D2338" t="e">
        <f>IF(C2338=1,'Data Transformation'!$G$3+0.5*'Data Transformation'!$W$25,IF(C2339=1,D2339-'Data Transformation'!$W$25,FALSE))</f>
        <v>#NUM!</v>
      </c>
      <c r="E2338">
        <f t="array" ref="E2338">IF(ISLOGICAL(D2338),"",FREQUENCY(IF('Data Transformation'!$B$425:$B$8425='Bin Analysis'!$B2331,'Data Transformation'!$G$425:$G$8425),D2338))</f>
        <v>2001</v>
      </c>
      <c r="F2338">
        <f t="shared" si="291"/>
        <v>0</v>
      </c>
      <c r="G2338">
        <f>Weighting!$H$10</f>
        <v>0</v>
      </c>
      <c r="H2338">
        <f t="array" ref="H2338">FREQUENCY(IF('Data Transformation'!$B$4:$B$8425=B2331,'Data Transformation'!$G$4:$G$8425),'Bin Analysis'!$B2338)</f>
        <v>2073</v>
      </c>
      <c r="I2338">
        <f t="shared" si="292"/>
        <v>0</v>
      </c>
      <c r="J2338">
        <f t="shared" si="293"/>
        <v>0</v>
      </c>
      <c r="K2338">
        <f>J2338*Weighting!$W$10</f>
        <v>0</v>
      </c>
      <c r="M2338" s="14"/>
    </row>
    <row r="2339" spans="1:13" x14ac:dyDescent="0.55000000000000004">
      <c r="A2339" s="32" t="str">
        <f>IF(Weighting!$P$11&gt;0,B2339,"")</f>
        <v/>
      </c>
      <c r="B2339" t="e">
        <f>Weighting!$C$11</f>
        <v>#DIV/0!</v>
      </c>
      <c r="C2339" t="e">
        <f>Weighting!$F$11</f>
        <v>#NUM!</v>
      </c>
      <c r="D2339" t="e">
        <f>IF(C2339=1,'Data Transformation'!$G$3+0.5*'Data Transformation'!$W$25,IF(C2340=1,D2340-'Data Transformation'!$W$25,FALSE))</f>
        <v>#NUM!</v>
      </c>
      <c r="E2339">
        <f t="array" ref="E2339">IF(ISLOGICAL(D2339),"",FREQUENCY(IF('Data Transformation'!$B$425:$B$8425='Bin Analysis'!$B2331,'Data Transformation'!$G$425:$G$8425),D2339))</f>
        <v>2001</v>
      </c>
      <c r="F2339">
        <f t="shared" si="291"/>
        <v>0</v>
      </c>
      <c r="G2339">
        <f>Weighting!$H$11</f>
        <v>0</v>
      </c>
      <c r="H2339">
        <f t="array" ref="H2339">FREQUENCY(IF('Data Transformation'!$B$4:$B$8425=B2331,'Data Transformation'!$G$4:$G$8425),'Bin Analysis'!$B2339)</f>
        <v>2073</v>
      </c>
      <c r="I2339">
        <f t="shared" si="292"/>
        <v>0</v>
      </c>
      <c r="J2339">
        <f t="shared" si="293"/>
        <v>0</v>
      </c>
      <c r="K2339">
        <f>J2339*Weighting!$W$11</f>
        <v>0</v>
      </c>
      <c r="M2339" s="14"/>
    </row>
    <row r="2340" spans="1:13" x14ac:dyDescent="0.55000000000000004">
      <c r="A2340" s="32" t="str">
        <f>IF(Weighting!$P$12&gt;0,B2340,"")</f>
        <v/>
      </c>
      <c r="B2340" t="e">
        <f>Weighting!$C$12</f>
        <v>#DIV/0!</v>
      </c>
      <c r="C2340" t="e">
        <f>Weighting!$F$12</f>
        <v>#NUM!</v>
      </c>
      <c r="D2340" t="e">
        <f>IF(C2340=1,'Data Transformation'!$G$3+0.5*'Data Transformation'!$W$25,IF(C2341=1,D2341-'Data Transformation'!$W$25,FALSE))</f>
        <v>#NUM!</v>
      </c>
      <c r="E2340">
        <f t="array" ref="E2340">IF(ISLOGICAL(D2340),"",FREQUENCY(IF('Data Transformation'!$B$425:$B$8425='Bin Analysis'!$B2331,'Data Transformation'!$G$425:$G$8425),D2340))</f>
        <v>2001</v>
      </c>
      <c r="F2340">
        <f t="shared" si="291"/>
        <v>0</v>
      </c>
      <c r="G2340">
        <f>Weighting!$H$12</f>
        <v>0</v>
      </c>
      <c r="H2340">
        <f t="array" ref="H2340">FREQUENCY(IF('Data Transformation'!$B$4:$B$8425=B2331,'Data Transformation'!$G$4:$G$8425),'Bin Analysis'!$B2340)</f>
        <v>2073</v>
      </c>
      <c r="I2340">
        <f t="shared" si="292"/>
        <v>0</v>
      </c>
      <c r="J2340">
        <f t="shared" si="293"/>
        <v>0</v>
      </c>
      <c r="K2340">
        <f>J2340*Weighting!$W$12</f>
        <v>0</v>
      </c>
      <c r="M2340" s="14"/>
    </row>
    <row r="2341" spans="1:13" x14ac:dyDescent="0.55000000000000004">
      <c r="A2341" s="32" t="str">
        <f>IF(Weighting!$P$13&gt;0,B2341,"")</f>
        <v/>
      </c>
      <c r="B2341" t="e">
        <f>Weighting!$C$13</f>
        <v>#DIV/0!</v>
      </c>
      <c r="C2341" t="e">
        <f>Weighting!$F$13</f>
        <v>#NUM!</v>
      </c>
      <c r="D2341" t="e">
        <f>IF(C2341=1,'Data Transformation'!$G$3+0.5*'Data Transformation'!$W$25,IF(C2342=1,D2342-'Data Transformation'!$W$25,FALSE))</f>
        <v>#NUM!</v>
      </c>
      <c r="E2341">
        <f t="array" ref="E2341">IF(ISLOGICAL(D2341),"",FREQUENCY(IF('Data Transformation'!$B$425:$B$8425='Bin Analysis'!$B2331,'Data Transformation'!$G$425:$G$8425),D2341))</f>
        <v>2001</v>
      </c>
      <c r="F2341">
        <f t="shared" si="291"/>
        <v>0</v>
      </c>
      <c r="G2341">
        <f>Weighting!$H$13</f>
        <v>0</v>
      </c>
      <c r="H2341">
        <f t="array" ref="H2341">FREQUENCY(IF('Data Transformation'!$B$4:$B$8425=B2331,'Data Transformation'!$G$4:$G$8425),'Bin Analysis'!$B2341)</f>
        <v>2073</v>
      </c>
      <c r="I2341">
        <f t="shared" si="292"/>
        <v>0</v>
      </c>
      <c r="J2341">
        <f t="shared" si="293"/>
        <v>0</v>
      </c>
      <c r="K2341">
        <f>J2341*Weighting!$W$13</f>
        <v>0</v>
      </c>
      <c r="M2341" s="14"/>
    </row>
    <row r="2342" spans="1:13" x14ac:dyDescent="0.55000000000000004">
      <c r="A2342" s="32" t="str">
        <f>IF(Weighting!$P$14&gt;0,B2342,"")</f>
        <v/>
      </c>
      <c r="B2342" t="e">
        <f>Weighting!$C$14</f>
        <v>#DIV/0!</v>
      </c>
      <c r="C2342" t="e">
        <f>Weighting!$F$14</f>
        <v>#NUM!</v>
      </c>
      <c r="D2342" t="e">
        <f>IF(C2342=1,'Data Transformation'!$G$3+0.5*'Data Transformation'!$W$25,IF(C2343=1,D2343-'Data Transformation'!$W$25,FALSE))</f>
        <v>#NUM!</v>
      </c>
      <c r="E2342">
        <f t="array" ref="E2342">IF(ISLOGICAL(D2342),"",FREQUENCY(IF('Data Transformation'!$B$425:$B$8425='Bin Analysis'!$B2331,'Data Transformation'!$G$425:$G$8425),D2342))</f>
        <v>2001</v>
      </c>
      <c r="F2342">
        <f t="shared" si="291"/>
        <v>0</v>
      </c>
      <c r="G2342">
        <f>Weighting!$H$14</f>
        <v>0</v>
      </c>
      <c r="H2342">
        <f t="array" ref="H2342">FREQUENCY(IF('Data Transformation'!$B$4:$B$8425=B2331,'Data Transformation'!$G$4:$G$8425),'Bin Analysis'!$B2342)</f>
        <v>2073</v>
      </c>
      <c r="I2342">
        <f t="shared" si="292"/>
        <v>0</v>
      </c>
      <c r="J2342">
        <f t="shared" si="293"/>
        <v>0</v>
      </c>
      <c r="K2342">
        <f>J2342*Weighting!$W$14</f>
        <v>0</v>
      </c>
      <c r="M2342" s="14"/>
    </row>
    <row r="2343" spans="1:13" x14ac:dyDescent="0.55000000000000004">
      <c r="A2343" s="32" t="str">
        <f>IF(Weighting!$P$15&gt;0,B2343,"")</f>
        <v/>
      </c>
      <c r="B2343" t="e">
        <f>Weighting!$C$15</f>
        <v>#DIV/0!</v>
      </c>
      <c r="C2343" t="e">
        <f>Weighting!$F$15</f>
        <v>#NUM!</v>
      </c>
      <c r="D2343" t="e">
        <f>IF(C2343=1,'Data Transformation'!$G$3+0.5*'Data Transformation'!$W$25,IF(C2344=1,D2344-'Data Transformation'!$W$25,FALSE))</f>
        <v>#NUM!</v>
      </c>
      <c r="E2343">
        <f t="array" ref="E2343">IF(ISLOGICAL(D2343),"",FREQUENCY(IF('Data Transformation'!$B$425:$B$8425='Bin Analysis'!$B2331,'Data Transformation'!$G$425:$G$8425),D2343))</f>
        <v>2001</v>
      </c>
      <c r="F2343">
        <f t="shared" si="291"/>
        <v>0</v>
      </c>
      <c r="G2343">
        <f>Weighting!$H$15</f>
        <v>0</v>
      </c>
      <c r="H2343">
        <f t="array" ref="H2343">FREQUENCY(IF('Data Transformation'!$B$4:$B$8425=B2331,'Data Transformation'!$G$4:$G$8425),'Bin Analysis'!$B2343)</f>
        <v>2073</v>
      </c>
      <c r="I2343">
        <f t="shared" si="292"/>
        <v>0</v>
      </c>
      <c r="J2343">
        <f t="shared" si="293"/>
        <v>0</v>
      </c>
      <c r="K2343">
        <f>J2343*Weighting!$W$15</f>
        <v>0</v>
      </c>
      <c r="M2343" s="14"/>
    </row>
    <row r="2344" spans="1:13" x14ac:dyDescent="0.55000000000000004">
      <c r="A2344" s="32" t="str">
        <f>IF(Weighting!$P$16&gt;0,B2344,"")</f>
        <v/>
      </c>
      <c r="B2344" t="e">
        <f>Weighting!$C$16</f>
        <v>#DIV/0!</v>
      </c>
      <c r="C2344" t="e">
        <f>Weighting!$F$16</f>
        <v>#NUM!</v>
      </c>
      <c r="D2344" t="e">
        <f>IF(C2344=1,'Data Transformation'!$G$3+0.5*'Data Transformation'!$W$25,IF(C2345=1,D2345-'Data Transformation'!$W$25,FALSE))</f>
        <v>#NUM!</v>
      </c>
      <c r="E2344">
        <f t="array" ref="E2344">IF(ISLOGICAL(D2344),"",FREQUENCY(IF('Data Transformation'!$B$425:$B$8425='Bin Analysis'!$B2331,'Data Transformation'!$G$425:$G$8425),D2344))</f>
        <v>2001</v>
      </c>
      <c r="F2344">
        <f t="shared" si="291"/>
        <v>0</v>
      </c>
      <c r="G2344">
        <f>Weighting!$H$16</f>
        <v>0</v>
      </c>
      <c r="H2344">
        <f t="array" ref="H2344">FREQUENCY(IF('Data Transformation'!$B$4:$B$8425=B2331,'Data Transformation'!$G$4:$G$8425),'Bin Analysis'!$B2344)</f>
        <v>2073</v>
      </c>
      <c r="I2344">
        <f t="shared" si="292"/>
        <v>0</v>
      </c>
      <c r="J2344">
        <f t="shared" si="293"/>
        <v>0</v>
      </c>
      <c r="K2344">
        <f>J2344*Weighting!$W$16</f>
        <v>0</v>
      </c>
      <c r="M2344" s="14"/>
    </row>
    <row r="2345" spans="1:13" x14ac:dyDescent="0.55000000000000004">
      <c r="A2345" s="32" t="str">
        <f>IF(Weighting!$P$17&gt;0,B2345,"")</f>
        <v/>
      </c>
      <c r="B2345" t="e">
        <f>Weighting!$C$17</f>
        <v>#DIV/0!</v>
      </c>
      <c r="C2345" t="e">
        <f>Weighting!$F$17</f>
        <v>#NUM!</v>
      </c>
      <c r="D2345" t="e">
        <f>IF(C2345=1,'Data Transformation'!$G$3+0.5*'Data Transformation'!$W$25,IF(C2346=1,D2346-'Data Transformation'!$W$25,FALSE))</f>
        <v>#NUM!</v>
      </c>
      <c r="E2345">
        <f t="array" ref="E2345">IF(ISLOGICAL(D2345),"",FREQUENCY(IF('Data Transformation'!$B$425:$B$8425='Bin Analysis'!$B2331,'Data Transformation'!$G$425:$G$8425),D2345))</f>
        <v>2001</v>
      </c>
      <c r="F2345">
        <f t="shared" si="291"/>
        <v>0</v>
      </c>
      <c r="G2345">
        <f>Weighting!$H$17</f>
        <v>0</v>
      </c>
      <c r="H2345">
        <f t="array" ref="H2345">FREQUENCY(IF('Data Transformation'!$B$4:$B$8425=B2331,'Data Transformation'!$G$4:$G$8425),'Bin Analysis'!$B2345)</f>
        <v>2073</v>
      </c>
      <c r="I2345">
        <f t="shared" si="292"/>
        <v>0</v>
      </c>
      <c r="J2345">
        <f t="shared" si="293"/>
        <v>0</v>
      </c>
      <c r="K2345">
        <f>J2345*Weighting!$W$17</f>
        <v>0</v>
      </c>
      <c r="M2345" s="14"/>
    </row>
    <row r="2346" spans="1:13" x14ac:dyDescent="0.55000000000000004">
      <c r="A2346" s="32" t="str">
        <f>IF(Weighting!$P$18&gt;0,B2346,"")</f>
        <v/>
      </c>
      <c r="B2346" t="e">
        <f>Weighting!$C$18</f>
        <v>#DIV/0!</v>
      </c>
      <c r="C2346" t="e">
        <f>Weighting!$F$18</f>
        <v>#NUM!</v>
      </c>
      <c r="D2346" t="e">
        <f>IF(C2346=1,'Data Transformation'!$G$3+0.5*'Data Transformation'!$W$25,IF(C2347=1,D2347-'Data Transformation'!$W$25,FALSE))</f>
        <v>#NUM!</v>
      </c>
      <c r="E2346">
        <f t="array" ref="E2346">IF(ISLOGICAL(D2346),"",FREQUENCY(IF('Data Transformation'!$B$425:$B$8425='Bin Analysis'!$B2331,'Data Transformation'!$G$425:$G$8425),D2346))</f>
        <v>2001</v>
      </c>
      <c r="F2346">
        <f t="shared" si="291"/>
        <v>0</v>
      </c>
      <c r="G2346">
        <f>Weighting!$H$18</f>
        <v>0</v>
      </c>
      <c r="H2346">
        <f t="array" ref="H2346">FREQUENCY(IF('Data Transformation'!$B$4:$B$8425=B2331,'Data Transformation'!$G$4:$G$8425),'Bin Analysis'!$B2346)</f>
        <v>2073</v>
      </c>
      <c r="I2346">
        <f t="shared" si="292"/>
        <v>0</v>
      </c>
      <c r="J2346">
        <f t="shared" si="293"/>
        <v>0</v>
      </c>
      <c r="K2346">
        <f>J2346*Weighting!$W$18</f>
        <v>0</v>
      </c>
      <c r="M2346" s="14"/>
    </row>
    <row r="2347" spans="1:13" x14ac:dyDescent="0.55000000000000004">
      <c r="A2347" s="32" t="str">
        <f>IF(Weighting!$P$19&gt;0,B2347,"")</f>
        <v/>
      </c>
      <c r="B2347" t="e">
        <f>Weighting!$C$19</f>
        <v>#DIV/0!</v>
      </c>
      <c r="C2347" t="e">
        <f>Weighting!$F$19</f>
        <v>#NUM!</v>
      </c>
      <c r="D2347" t="e">
        <f>IF(C2347=1,'Data Transformation'!$G$3+0.5*'Data Transformation'!$W$25,IF(C2348=1,D2348-'Data Transformation'!$W$25,FALSE))</f>
        <v>#NUM!</v>
      </c>
      <c r="E2347">
        <f t="array" ref="E2347">IF(ISLOGICAL(D2347),"",FREQUENCY(IF('Data Transformation'!$B$425:$B$8425='Bin Analysis'!$B2331,'Data Transformation'!$G$425:$G$8425),D2347))</f>
        <v>2001</v>
      </c>
      <c r="F2347">
        <f t="shared" si="291"/>
        <v>0</v>
      </c>
      <c r="G2347">
        <f>Weighting!$H$19</f>
        <v>0</v>
      </c>
      <c r="H2347">
        <f t="array" ref="H2347">FREQUENCY(IF('Data Transformation'!$B$4:$B$8425=B2331,'Data Transformation'!$G$4:$G$8425),'Bin Analysis'!$B2347)</f>
        <v>2073</v>
      </c>
      <c r="I2347">
        <f t="shared" si="292"/>
        <v>0</v>
      </c>
      <c r="J2347">
        <f t="shared" si="293"/>
        <v>0</v>
      </c>
      <c r="K2347">
        <f>J2347*Weighting!$W$19</f>
        <v>0</v>
      </c>
      <c r="M2347" s="14"/>
    </row>
    <row r="2348" spans="1:13" x14ac:dyDescent="0.55000000000000004">
      <c r="A2348" s="32" t="str">
        <f>IF(Weighting!$P$20&gt;0,B2348,"")</f>
        <v/>
      </c>
      <c r="B2348" t="e">
        <f>Weighting!$C$20</f>
        <v>#DIV/0!</v>
      </c>
      <c r="C2348" t="e">
        <f>Weighting!$F$20</f>
        <v>#NUM!</v>
      </c>
      <c r="D2348" t="e">
        <f>IF(C2348=1,'Data Transformation'!$G$3+0.5*'Data Transformation'!$W$25,IF(C2349=1,D2349-'Data Transformation'!$W$25,FALSE))</f>
        <v>#NUM!</v>
      </c>
      <c r="E2348">
        <f t="array" ref="E2348">IF(ISLOGICAL(D2348),"",FREQUENCY(IF('Data Transformation'!$B$425:$B$8425='Bin Analysis'!$B2331,'Data Transformation'!$G$425:$G$8425),D2348))</f>
        <v>2001</v>
      </c>
      <c r="F2348">
        <f t="shared" si="291"/>
        <v>0</v>
      </c>
      <c r="G2348">
        <f>Weighting!$H$20</f>
        <v>0</v>
      </c>
      <c r="H2348">
        <f t="array" ref="H2348">FREQUENCY(IF('Data Transformation'!$B$4:$B$8425=B2331,'Data Transformation'!$G$4:$G$8425),'Bin Analysis'!$B2348)</f>
        <v>2073</v>
      </c>
      <c r="I2348">
        <f t="shared" si="292"/>
        <v>0</v>
      </c>
      <c r="J2348">
        <f t="shared" si="293"/>
        <v>0</v>
      </c>
      <c r="K2348">
        <f>J2348*Weighting!$W$20</f>
        <v>0</v>
      </c>
      <c r="M2348" s="14"/>
    </row>
    <row r="2349" spans="1:13" x14ac:dyDescent="0.55000000000000004">
      <c r="A2349" s="32" t="str">
        <f>IF(Weighting!$P$21&gt;0,B2349,"")</f>
        <v/>
      </c>
      <c r="B2349" t="e">
        <f>Weighting!$C$21</f>
        <v>#DIV/0!</v>
      </c>
      <c r="C2349" t="e">
        <f>Weighting!$F$21</f>
        <v>#NUM!</v>
      </c>
      <c r="D2349" t="e">
        <f>IF(C2349=1,'Data Transformation'!$G$3+0.5*'Data Transformation'!$W$25,IF(C2350=1,D2350-'Data Transformation'!$W$25,FALSE))</f>
        <v>#NUM!</v>
      </c>
      <c r="E2349">
        <f t="array" ref="E2349">IF(ISLOGICAL(D2349),"",FREQUENCY(IF('Data Transformation'!$B$425:$B$8425='Bin Analysis'!$B2331,'Data Transformation'!$G$425:$G$8425),D2349))</f>
        <v>2001</v>
      </c>
      <c r="F2349">
        <f t="shared" si="291"/>
        <v>0</v>
      </c>
      <c r="G2349">
        <f>Weighting!$H$21</f>
        <v>0</v>
      </c>
      <c r="H2349">
        <f t="array" ref="H2349">FREQUENCY(IF('Data Transformation'!$B$4:$B$8425=B2331,'Data Transformation'!$G$4:$G$8425),'Bin Analysis'!$B2349)</f>
        <v>2073</v>
      </c>
      <c r="I2349">
        <f t="shared" si="292"/>
        <v>0</v>
      </c>
      <c r="J2349">
        <f t="shared" si="293"/>
        <v>0</v>
      </c>
      <c r="K2349">
        <f>J2349*Weighting!$W$21</f>
        <v>0</v>
      </c>
      <c r="M2349" s="14"/>
    </row>
    <row r="2350" spans="1:13" x14ac:dyDescent="0.55000000000000004">
      <c r="A2350" s="32" t="str">
        <f>IF(Weighting!$P$22&gt;0,B2350,"")</f>
        <v/>
      </c>
      <c r="B2350" t="e">
        <f>Weighting!$C$22</f>
        <v>#DIV/0!</v>
      </c>
      <c r="C2350" t="e">
        <f>Weighting!$F$22</f>
        <v>#NUM!</v>
      </c>
      <c r="D2350" t="e">
        <f>IF(C2350=1,'Data Transformation'!$G$3+0.5*'Data Transformation'!$W$25,IF(C2351=1,D2351-'Data Transformation'!$W$25,FALSE))</f>
        <v>#NUM!</v>
      </c>
      <c r="E2350">
        <f t="array" ref="E2350">IF(ISLOGICAL(D2350),"",FREQUENCY(IF('Data Transformation'!$B$425:$B$8425='Bin Analysis'!$B2331,'Data Transformation'!$G$425:$G$8425),D2350))</f>
        <v>2001</v>
      </c>
      <c r="F2350">
        <f t="shared" si="291"/>
        <v>0</v>
      </c>
      <c r="G2350">
        <f>Weighting!$H$22</f>
        <v>0</v>
      </c>
      <c r="H2350">
        <f t="array" ref="H2350">FREQUENCY(IF('Data Transformation'!$B$4:$B$8425=B2331,'Data Transformation'!$G$4:$G$8425),'Bin Analysis'!$B2350)</f>
        <v>2073</v>
      </c>
      <c r="I2350">
        <f t="shared" si="292"/>
        <v>0</v>
      </c>
      <c r="J2350">
        <f t="shared" si="293"/>
        <v>0</v>
      </c>
      <c r="K2350">
        <f>J2350*Weighting!$W$22</f>
        <v>0</v>
      </c>
      <c r="M2350" s="14"/>
    </row>
    <row r="2351" spans="1:13" x14ac:dyDescent="0.55000000000000004">
      <c r="A2351" s="32" t="str">
        <f>IF(Weighting!$P$23&gt;0,B2351,"")</f>
        <v/>
      </c>
      <c r="B2351" t="e">
        <f>Weighting!$C$23</f>
        <v>#DIV/0!</v>
      </c>
      <c r="C2351" t="e">
        <f>Weighting!$F$23</f>
        <v>#NUM!</v>
      </c>
      <c r="D2351" t="e">
        <f>IF(C2351=1,'Data Transformation'!$G$3+0.5*'Data Transformation'!$W$25,IF(C2352=1,D2352-'Data Transformation'!$W$25,FALSE))</f>
        <v>#NUM!</v>
      </c>
      <c r="E2351">
        <f t="array" ref="E2351">IF(ISLOGICAL(D2351),"",FREQUENCY(IF('Data Transformation'!$B$425:$B$8425='Bin Analysis'!$B2331,'Data Transformation'!$G$425:$G$8425),D2351))</f>
        <v>2001</v>
      </c>
      <c r="F2351">
        <f t="shared" si="291"/>
        <v>0</v>
      </c>
      <c r="G2351">
        <f>Weighting!$H$23</f>
        <v>0</v>
      </c>
      <c r="H2351">
        <f t="array" ref="H2351">FREQUENCY(IF('Data Transformation'!$B$4:$B$8425=B2331,'Data Transformation'!$G$4:$G$8425),'Bin Analysis'!$B2351)</f>
        <v>2073</v>
      </c>
      <c r="I2351">
        <f t="shared" si="292"/>
        <v>0</v>
      </c>
      <c r="J2351">
        <f t="shared" si="293"/>
        <v>0</v>
      </c>
      <c r="K2351">
        <f>J2351*Weighting!$W$23</f>
        <v>0</v>
      </c>
      <c r="M2351" s="14"/>
    </row>
    <row r="2352" spans="1:13" x14ac:dyDescent="0.55000000000000004">
      <c r="A2352" s="32" t="str">
        <f>IF(Weighting!$P$24&gt;0,B2352,"")</f>
        <v/>
      </c>
      <c r="B2352" t="e">
        <f>Weighting!$C$24</f>
        <v>#DIV/0!</v>
      </c>
      <c r="C2352" t="e">
        <f>Weighting!$F$24</f>
        <v>#NUM!</v>
      </c>
      <c r="D2352" t="e">
        <f>IF(C2352=1,'Data Transformation'!$G$3+0.5*'Data Transformation'!$W$25,IF(C2353=1,D2353-'Data Transformation'!$W$25,FALSE))</f>
        <v>#NUM!</v>
      </c>
      <c r="E2352">
        <f t="array" ref="E2352">IF(ISLOGICAL(D2352),"",FREQUENCY(IF('Data Transformation'!$B$425:$B$8425='Bin Analysis'!$B2331,'Data Transformation'!$G$425:$G$8425),D2352))</f>
        <v>2001</v>
      </c>
      <c r="F2352">
        <f t="shared" si="291"/>
        <v>0</v>
      </c>
      <c r="G2352">
        <f>Weighting!$H$24</f>
        <v>0</v>
      </c>
      <c r="H2352">
        <f t="array" ref="H2352">FREQUENCY(IF('Data Transformation'!$B$4:$B$8425=B2331,'Data Transformation'!$G$4:$G$8425),'Bin Analysis'!$B2352)</f>
        <v>2073</v>
      </c>
      <c r="I2352">
        <f t="shared" si="292"/>
        <v>0</v>
      </c>
      <c r="J2352">
        <f t="shared" si="293"/>
        <v>0</v>
      </c>
      <c r="K2352">
        <f>J2352*Weighting!$W$24</f>
        <v>0</v>
      </c>
      <c r="M2352" s="14"/>
    </row>
    <row r="2353" spans="1:25" x14ac:dyDescent="0.55000000000000004">
      <c r="A2353" s="32" t="str">
        <f>IF(Weighting!$P$25&gt;0,B2353,"")</f>
        <v/>
      </c>
      <c r="B2353" t="e">
        <f>Weighting!$C$25</f>
        <v>#DIV/0!</v>
      </c>
      <c r="C2353" t="e">
        <f>Weighting!$F$25</f>
        <v>#NUM!</v>
      </c>
      <c r="D2353" t="e">
        <f>IF(C2353=1,'Data Transformation'!$G$3+0.5*'Data Transformation'!$W$25,IF(C2354=1,D2354-'Data Transformation'!$W$25,FALSE))</f>
        <v>#NUM!</v>
      </c>
      <c r="E2353">
        <f t="array" ref="E2353">IF(ISLOGICAL(D2353),"",FREQUENCY(IF('Data Transformation'!$B$425:$B$8425='Bin Analysis'!$B2331,'Data Transformation'!$G$425:$G$8425),D2353))</f>
        <v>2001</v>
      </c>
      <c r="F2353">
        <f t="shared" si="291"/>
        <v>0</v>
      </c>
      <c r="G2353">
        <f>Weighting!$H$25</f>
        <v>0</v>
      </c>
      <c r="H2353">
        <f t="array" ref="H2353">FREQUENCY(IF('Data Transformation'!$B$4:$B$8425=B2331,'Data Transformation'!$G$4:$G$8425),'Bin Analysis'!$B2353)</f>
        <v>2073</v>
      </c>
      <c r="I2353">
        <f t="shared" si="292"/>
        <v>0</v>
      </c>
      <c r="J2353">
        <f t="shared" si="293"/>
        <v>0</v>
      </c>
      <c r="K2353">
        <f>J2353*Weighting!$W$25</f>
        <v>0</v>
      </c>
      <c r="M2353" s="14"/>
    </row>
    <row r="2354" spans="1:25" x14ac:dyDescent="0.55000000000000004">
      <c r="O2354"/>
      <c r="P2354"/>
      <c r="Q2354"/>
      <c r="R2354"/>
    </row>
    <row r="2355" spans="1:25" ht="23.35" x14ac:dyDescent="0.8">
      <c r="A2355" s="21" t="s">
        <v>0</v>
      </c>
      <c r="B2355" s="21" t="str">
        <f>IFERROR(VLOOKUP(C2355,'Data Transformation'!$L$6:$M$426,2,FALSE),"")</f>
        <v/>
      </c>
      <c r="C2355" s="21">
        <f>C2331+1</f>
        <v>98</v>
      </c>
      <c r="D2355" s="21"/>
      <c r="E2355" s="21"/>
      <c r="F2355" s="21"/>
      <c r="G2355" s="21"/>
      <c r="H2355" s="22"/>
      <c r="I2355" s="22"/>
      <c r="J2355" s="22"/>
      <c r="K2355" s="21"/>
      <c r="L2355" s="21" t="str">
        <f>B2355</f>
        <v/>
      </c>
      <c r="M2355" s="23" t="e">
        <f>INDEX('Data Transformation'!$O$4:$O$424,MATCH($B2355,'Data Transformation'!$M$4:$M$424,0),MATCH($M$2,'Data Transformation'!$O$3,0))</f>
        <v>#N/A</v>
      </c>
      <c r="N2355" s="27" t="e">
        <f>IF('Input and Summary Results'!$J$16="minimum",'Bin Analysis'!X2356/(M2355-1),'Bin Analysis'!Y2355/('Bin Analysis'!M2355-1))</f>
        <v>#N/A</v>
      </c>
      <c r="O2355" s="27" t="e">
        <f>IF(M2355=FALSE,NA(),(VLOOKUP(1,C2358:K2377,4,FALSE))/(M2355-1))</f>
        <v>#N/A</v>
      </c>
      <c r="P2355" s="27" t="e">
        <f>IF(M2355=FALSE,NA(),SUM(J2358:J2377)/Weighting!$S$5)</f>
        <v>#N/A</v>
      </c>
      <c r="Q2355" s="27" t="e">
        <f>IF(M2355=FALSE,NA(),SUM(K2358:K2377)/Weighting!$S$6)</f>
        <v>#N/A</v>
      </c>
      <c r="R2355" s="27" t="e">
        <f>IF(M2355=FALSE,NA(),(VLOOKUP(1,G2358:K2377,3,FALSE))/(M2355-1))</f>
        <v>#N/A</v>
      </c>
      <c r="S2355" s="22" t="e">
        <f>IF(M2355=FALSE,NA(),IF(SUM(J2358:J2377)=2,"yes","no"))</f>
        <v>#N/A</v>
      </c>
      <c r="X2355" s="2" cm="2">
        <f t="array" ref="X2355:X2356">FREQUENCY(IF('Data Transformation'!$B$425:$B$6424='Bin Analysis'!L2355,'Data Transformation'!$G$425:$G$6424),'Data Transformation'!$U$11)</f>
        <v>0</v>
      </c>
      <c r="Y2355" s="2" cm="2">
        <f t="array" ref="Y2355:Y2356">FREQUENCY(IF('Data Transformation'!$B$425:$B$6424='Bin Analysis'!L2355,'Data Transformation'!$G$425:$G$6424),'Data Transformation'!$U$12)</f>
        <v>0</v>
      </c>
    </row>
    <row r="2356" spans="1:25" x14ac:dyDescent="0.55000000000000004">
      <c r="A2356" s="14" t="s">
        <v>67</v>
      </c>
      <c r="B2356" t="s">
        <v>47</v>
      </c>
      <c r="C2356" t="s">
        <v>5</v>
      </c>
      <c r="D2356" t="s">
        <v>100</v>
      </c>
      <c r="E2356" t="s">
        <v>101</v>
      </c>
      <c r="F2356" t="s">
        <v>102</v>
      </c>
      <c r="G2356" t="s">
        <v>70</v>
      </c>
      <c r="H2356" t="s">
        <v>31</v>
      </c>
      <c r="I2356" t="s">
        <v>32</v>
      </c>
      <c r="J2356" t="s">
        <v>46</v>
      </c>
      <c r="K2356" s="14" t="s">
        <v>45</v>
      </c>
      <c r="M2356" s="14"/>
      <c r="X2356" s="2">
        <v>0</v>
      </c>
      <c r="Y2356" s="2">
        <v>0</v>
      </c>
    </row>
    <row r="2357" spans="1:25" x14ac:dyDescent="0.55000000000000004">
      <c r="A2357" s="32"/>
      <c r="D2357" t="e">
        <f>IF(C2357=1,'Data Transformation'!$G$3+0.5*'Data Transformation'!$W$25,IF(C2358=1,D2358-'Data Transformation'!$W$25,FALSE))</f>
        <v>#NUM!</v>
      </c>
      <c r="E2357">
        <f t="array" ref="E2357">IF(ISLOGICAL(D2357),"",FREQUENCY(IF('Data Transformation'!$B$425:$B$8425='Bin Analysis'!$B2355,'Data Transformation'!$G$425:$G$8425),D2357))</f>
        <v>2001</v>
      </c>
      <c r="F2357" t="e">
        <f>IF(ISLOGICAL(D2357),"",E2357-E2356)</f>
        <v>#VALUE!</v>
      </c>
      <c r="M2357" s="14"/>
    </row>
    <row r="2358" spans="1:25" x14ac:dyDescent="0.55000000000000004">
      <c r="A2358" s="32" t="e">
        <f>IF(Weighting!$P$6&gt;0,B2358,"")</f>
        <v>#NUM!</v>
      </c>
      <c r="B2358" t="e">
        <f>Weighting!$C$6</f>
        <v>#DIV/0!</v>
      </c>
      <c r="C2358" t="e">
        <f>Weighting!$F$6</f>
        <v>#NUM!</v>
      </c>
      <c r="D2358" t="e">
        <f>IF(C2358=1,'Data Transformation'!$G$3+0.5*'Data Transformation'!$W$25,IF(C2359=1,D2359-'Data Transformation'!$W$25,FALSE))</f>
        <v>#NUM!</v>
      </c>
      <c r="E2358">
        <f t="array" ref="E2358">IF(ISLOGICAL(D2358),"",FREQUENCY(IF('Data Transformation'!$B$425:$B$8425='Bin Analysis'!$B2355,'Data Transformation'!$G$425:$G$8425),D2358))</f>
        <v>2001</v>
      </c>
      <c r="F2358">
        <f>IF(ISLOGICAL(D2358),"",E2358-E2357)</f>
        <v>0</v>
      </c>
      <c r="G2358">
        <f>Weighting!$H$6</f>
        <v>1</v>
      </c>
      <c r="H2358">
        <f t="array" ref="H2358">FREQUENCY(IF('Data Transformation'!$B$4:$B$8425=B2355,'Data Transformation'!$G$4:$G$8425),'Bin Analysis'!$B2358)</f>
        <v>2073</v>
      </c>
      <c r="I2358">
        <f>H2358-H2357</f>
        <v>2073</v>
      </c>
      <c r="J2358">
        <f>IF(I2358=0,0,1)</f>
        <v>1</v>
      </c>
      <c r="K2358" t="e">
        <f>J2358*Weighting!$W$6</f>
        <v>#NUM!</v>
      </c>
      <c r="M2358" s="14"/>
    </row>
    <row r="2359" spans="1:25" x14ac:dyDescent="0.55000000000000004">
      <c r="A2359" s="32" t="str">
        <f>IF(Weighting!$P$7&gt;0,B2359,"")</f>
        <v/>
      </c>
      <c r="B2359" t="e">
        <f>Weighting!$C$7</f>
        <v>#DIV/0!</v>
      </c>
      <c r="C2359" t="e">
        <f>Weighting!$F$7</f>
        <v>#NUM!</v>
      </c>
      <c r="D2359" t="e">
        <f>IF(C2359=1,'Data Transformation'!$G$3+0.5*'Data Transformation'!$W$25,IF(C2360=1,D2360-'Data Transformation'!$W$25,FALSE))</f>
        <v>#NUM!</v>
      </c>
      <c r="E2359">
        <f t="array" ref="E2359">IF(ISLOGICAL(D2359),"",FREQUENCY(IF('Data Transformation'!$B$425:$B$8425='Bin Analysis'!$B2355,'Data Transformation'!$G$425:$G$8425),D2359))</f>
        <v>2001</v>
      </c>
      <c r="F2359">
        <f t="shared" ref="F2359:F2377" si="294">IF(ISLOGICAL(D2359),"",E2359-E2358)</f>
        <v>0</v>
      </c>
      <c r="G2359">
        <f>Weighting!$H$7</f>
        <v>0</v>
      </c>
      <c r="H2359">
        <f t="array" ref="H2359">FREQUENCY(IF('Data Transformation'!$B$4:$B$8425=B2355,'Data Transformation'!$G$4:$G$8425),'Bin Analysis'!$B2359)</f>
        <v>2073</v>
      </c>
      <c r="I2359">
        <f t="shared" ref="I2359:I2377" si="295">H2359-H2358</f>
        <v>0</v>
      </c>
      <c r="J2359">
        <f>IF(I2359=0,0,1)</f>
        <v>0</v>
      </c>
      <c r="K2359">
        <f>J2359*Weighting!$W$7</f>
        <v>0</v>
      </c>
      <c r="M2359" s="14"/>
    </row>
    <row r="2360" spans="1:25" x14ac:dyDescent="0.55000000000000004">
      <c r="A2360" s="32" t="str">
        <f>IF(Weighting!$P$8&gt;0,B2360,"")</f>
        <v/>
      </c>
      <c r="B2360" t="e">
        <f>Weighting!$C$8</f>
        <v>#DIV/0!</v>
      </c>
      <c r="C2360" t="e">
        <f>Weighting!$F$8</f>
        <v>#NUM!</v>
      </c>
      <c r="D2360" t="e">
        <f>IF(C2360=1,'Data Transformation'!$G$3+0.5*'Data Transformation'!$W$25,IF(C2361=1,D2361-'Data Transformation'!$W$25,FALSE))</f>
        <v>#NUM!</v>
      </c>
      <c r="E2360">
        <f t="array" ref="E2360">IF(ISLOGICAL(D2360),"",FREQUENCY(IF('Data Transformation'!$B$425:$B$8425='Bin Analysis'!$B2355,'Data Transformation'!$G$425:$G$8425),D2360))</f>
        <v>2001</v>
      </c>
      <c r="F2360">
        <f t="shared" si="294"/>
        <v>0</v>
      </c>
      <c r="G2360">
        <f>Weighting!$H$8</f>
        <v>0</v>
      </c>
      <c r="H2360">
        <f t="array" ref="H2360">FREQUENCY(IF('Data Transformation'!$B$4:$B$8425=B2355,'Data Transformation'!$G$4:$G$8425),'Bin Analysis'!$B2360)</f>
        <v>2073</v>
      </c>
      <c r="I2360">
        <f t="shared" si="295"/>
        <v>0</v>
      </c>
      <c r="J2360">
        <f t="shared" ref="J2360:J2377" si="296">IF(I2360=0,0,1)</f>
        <v>0</v>
      </c>
      <c r="K2360">
        <f>J2360*Weighting!$W$8</f>
        <v>0</v>
      </c>
      <c r="M2360" s="14"/>
    </row>
    <row r="2361" spans="1:25" x14ac:dyDescent="0.55000000000000004">
      <c r="A2361" s="32" t="str">
        <f>IF(Weighting!$P$9&gt;0,B2361,"")</f>
        <v/>
      </c>
      <c r="B2361" s="50" t="e">
        <f>Weighting!$C$9</f>
        <v>#DIV/0!</v>
      </c>
      <c r="C2361" t="e">
        <f>Weighting!$F$9</f>
        <v>#NUM!</v>
      </c>
      <c r="D2361" t="e">
        <f>IF(C2361=1,'Data Transformation'!$G$3+0.5*'Data Transformation'!$W$25,IF(C2362=1,D2362-'Data Transformation'!$W$25,FALSE))</f>
        <v>#NUM!</v>
      </c>
      <c r="E2361">
        <f t="array" ref="E2361">IF(ISLOGICAL(D2361),"",FREQUENCY(IF('Data Transformation'!$B$425:$B$8425='Bin Analysis'!$B2355,'Data Transformation'!$G$425:$G$8425),D2361))</f>
        <v>2001</v>
      </c>
      <c r="F2361">
        <f t="shared" si="294"/>
        <v>0</v>
      </c>
      <c r="G2361">
        <f>Weighting!$H$9</f>
        <v>0</v>
      </c>
      <c r="H2361">
        <f t="array" ref="H2361">FREQUENCY(IF('Data Transformation'!$B$4:$B$8425=B2355,'Data Transformation'!$G$4:$G$8425),'Bin Analysis'!$B2361)</f>
        <v>2073</v>
      </c>
      <c r="I2361">
        <f t="shared" si="295"/>
        <v>0</v>
      </c>
      <c r="J2361">
        <f t="shared" si="296"/>
        <v>0</v>
      </c>
      <c r="K2361">
        <f>J2361*Weighting!$W$9</f>
        <v>0</v>
      </c>
      <c r="M2361" s="14"/>
    </row>
    <row r="2362" spans="1:25" x14ac:dyDescent="0.55000000000000004">
      <c r="A2362" s="32" t="str">
        <f>IF(Weighting!$P$10&gt;0,B2362,"")</f>
        <v/>
      </c>
      <c r="B2362" t="e">
        <f>Weighting!$C$10</f>
        <v>#DIV/0!</v>
      </c>
      <c r="C2362" t="e">
        <f>Weighting!$F$10</f>
        <v>#NUM!</v>
      </c>
      <c r="D2362" t="e">
        <f>IF(C2362=1,'Data Transformation'!$G$3+0.5*'Data Transformation'!$W$25,IF(C2363=1,D2363-'Data Transformation'!$W$25,FALSE))</f>
        <v>#NUM!</v>
      </c>
      <c r="E2362">
        <f t="array" ref="E2362">IF(ISLOGICAL(D2362),"",FREQUENCY(IF('Data Transformation'!$B$425:$B$8425='Bin Analysis'!$B2355,'Data Transformation'!$G$425:$G$8425),D2362))</f>
        <v>2001</v>
      </c>
      <c r="F2362">
        <f t="shared" si="294"/>
        <v>0</v>
      </c>
      <c r="G2362">
        <f>Weighting!$H$10</f>
        <v>0</v>
      </c>
      <c r="H2362">
        <f t="array" ref="H2362">FREQUENCY(IF('Data Transformation'!$B$4:$B$8425=B2355,'Data Transformation'!$G$4:$G$8425),'Bin Analysis'!$B2362)</f>
        <v>2073</v>
      </c>
      <c r="I2362">
        <f t="shared" si="295"/>
        <v>0</v>
      </c>
      <c r="J2362">
        <f t="shared" si="296"/>
        <v>0</v>
      </c>
      <c r="K2362">
        <f>J2362*Weighting!$W$10</f>
        <v>0</v>
      </c>
      <c r="M2362" s="14"/>
    </row>
    <row r="2363" spans="1:25" x14ac:dyDescent="0.55000000000000004">
      <c r="A2363" s="32" t="str">
        <f>IF(Weighting!$P$11&gt;0,B2363,"")</f>
        <v/>
      </c>
      <c r="B2363" t="e">
        <f>Weighting!$C$11</f>
        <v>#DIV/0!</v>
      </c>
      <c r="C2363" t="e">
        <f>Weighting!$F$11</f>
        <v>#NUM!</v>
      </c>
      <c r="D2363" t="e">
        <f>IF(C2363=1,'Data Transformation'!$G$3+0.5*'Data Transformation'!$W$25,IF(C2364=1,D2364-'Data Transformation'!$W$25,FALSE))</f>
        <v>#NUM!</v>
      </c>
      <c r="E2363">
        <f t="array" ref="E2363">IF(ISLOGICAL(D2363),"",FREQUENCY(IF('Data Transformation'!$B$425:$B$8425='Bin Analysis'!$B2355,'Data Transformation'!$G$425:$G$8425),D2363))</f>
        <v>2001</v>
      </c>
      <c r="F2363">
        <f t="shared" si="294"/>
        <v>0</v>
      </c>
      <c r="G2363">
        <f>Weighting!$H$11</f>
        <v>0</v>
      </c>
      <c r="H2363">
        <f t="array" ref="H2363">FREQUENCY(IF('Data Transformation'!$B$4:$B$8425=B2355,'Data Transformation'!$G$4:$G$8425),'Bin Analysis'!$B2363)</f>
        <v>2073</v>
      </c>
      <c r="I2363">
        <f t="shared" si="295"/>
        <v>0</v>
      </c>
      <c r="J2363">
        <f t="shared" si="296"/>
        <v>0</v>
      </c>
      <c r="K2363">
        <f>J2363*Weighting!$W$11</f>
        <v>0</v>
      </c>
      <c r="M2363" s="14"/>
    </row>
    <row r="2364" spans="1:25" x14ac:dyDescent="0.55000000000000004">
      <c r="A2364" s="32" t="str">
        <f>IF(Weighting!$P$12&gt;0,B2364,"")</f>
        <v/>
      </c>
      <c r="B2364" t="e">
        <f>Weighting!$C$12</f>
        <v>#DIV/0!</v>
      </c>
      <c r="C2364" t="e">
        <f>Weighting!$F$12</f>
        <v>#NUM!</v>
      </c>
      <c r="D2364" t="e">
        <f>IF(C2364=1,'Data Transformation'!$G$3+0.5*'Data Transformation'!$W$25,IF(C2365=1,D2365-'Data Transformation'!$W$25,FALSE))</f>
        <v>#NUM!</v>
      </c>
      <c r="E2364">
        <f t="array" ref="E2364">IF(ISLOGICAL(D2364),"",FREQUENCY(IF('Data Transformation'!$B$425:$B$8425='Bin Analysis'!$B2355,'Data Transformation'!$G$425:$G$8425),D2364))</f>
        <v>2001</v>
      </c>
      <c r="F2364">
        <f t="shared" si="294"/>
        <v>0</v>
      </c>
      <c r="G2364">
        <f>Weighting!$H$12</f>
        <v>0</v>
      </c>
      <c r="H2364">
        <f t="array" ref="H2364">FREQUENCY(IF('Data Transformation'!$B$4:$B$8425=B2355,'Data Transformation'!$G$4:$G$8425),'Bin Analysis'!$B2364)</f>
        <v>2073</v>
      </c>
      <c r="I2364">
        <f t="shared" si="295"/>
        <v>0</v>
      </c>
      <c r="J2364">
        <f t="shared" si="296"/>
        <v>0</v>
      </c>
      <c r="K2364">
        <f>J2364*Weighting!$W$12</f>
        <v>0</v>
      </c>
      <c r="M2364" s="14"/>
    </row>
    <row r="2365" spans="1:25" x14ac:dyDescent="0.55000000000000004">
      <c r="A2365" s="32" t="str">
        <f>IF(Weighting!$P$13&gt;0,B2365,"")</f>
        <v/>
      </c>
      <c r="B2365" t="e">
        <f>Weighting!$C$13</f>
        <v>#DIV/0!</v>
      </c>
      <c r="C2365" t="e">
        <f>Weighting!$F$13</f>
        <v>#NUM!</v>
      </c>
      <c r="D2365" t="e">
        <f>IF(C2365=1,'Data Transformation'!$G$3+0.5*'Data Transformation'!$W$25,IF(C2366=1,D2366-'Data Transformation'!$W$25,FALSE))</f>
        <v>#NUM!</v>
      </c>
      <c r="E2365">
        <f t="array" ref="E2365">IF(ISLOGICAL(D2365),"",FREQUENCY(IF('Data Transformation'!$B$425:$B$8425='Bin Analysis'!$B2355,'Data Transformation'!$G$425:$G$8425),D2365))</f>
        <v>2001</v>
      </c>
      <c r="F2365">
        <f t="shared" si="294"/>
        <v>0</v>
      </c>
      <c r="G2365">
        <f>Weighting!$H$13</f>
        <v>0</v>
      </c>
      <c r="H2365">
        <f t="array" ref="H2365">FREQUENCY(IF('Data Transformation'!$B$4:$B$8425=B2355,'Data Transformation'!$G$4:$G$8425),'Bin Analysis'!$B2365)</f>
        <v>2073</v>
      </c>
      <c r="I2365">
        <f t="shared" si="295"/>
        <v>0</v>
      </c>
      <c r="J2365">
        <f t="shared" si="296"/>
        <v>0</v>
      </c>
      <c r="K2365">
        <f>J2365*Weighting!$W$13</f>
        <v>0</v>
      </c>
      <c r="M2365" s="14"/>
    </row>
    <row r="2366" spans="1:25" x14ac:dyDescent="0.55000000000000004">
      <c r="A2366" s="32" t="str">
        <f>IF(Weighting!$P$14&gt;0,B2366,"")</f>
        <v/>
      </c>
      <c r="B2366" t="e">
        <f>Weighting!$C$14</f>
        <v>#DIV/0!</v>
      </c>
      <c r="C2366" t="e">
        <f>Weighting!$F$14</f>
        <v>#NUM!</v>
      </c>
      <c r="D2366" t="e">
        <f>IF(C2366=1,'Data Transformation'!$G$3+0.5*'Data Transformation'!$W$25,IF(C2367=1,D2367-'Data Transformation'!$W$25,FALSE))</f>
        <v>#NUM!</v>
      </c>
      <c r="E2366">
        <f t="array" ref="E2366">IF(ISLOGICAL(D2366),"",FREQUENCY(IF('Data Transformation'!$B$425:$B$8425='Bin Analysis'!$B2355,'Data Transformation'!$G$425:$G$8425),D2366))</f>
        <v>2001</v>
      </c>
      <c r="F2366">
        <f t="shared" si="294"/>
        <v>0</v>
      </c>
      <c r="G2366">
        <f>Weighting!$H$14</f>
        <v>0</v>
      </c>
      <c r="H2366">
        <f t="array" ref="H2366">FREQUENCY(IF('Data Transformation'!$B$4:$B$8425=B2355,'Data Transformation'!$G$4:$G$8425),'Bin Analysis'!$B2366)</f>
        <v>2073</v>
      </c>
      <c r="I2366">
        <f t="shared" si="295"/>
        <v>0</v>
      </c>
      <c r="J2366">
        <f t="shared" si="296"/>
        <v>0</v>
      </c>
      <c r="K2366">
        <f>J2366*Weighting!$W$14</f>
        <v>0</v>
      </c>
      <c r="M2366" s="14"/>
    </row>
    <row r="2367" spans="1:25" x14ac:dyDescent="0.55000000000000004">
      <c r="A2367" s="32" t="str">
        <f>IF(Weighting!$P$15&gt;0,B2367,"")</f>
        <v/>
      </c>
      <c r="B2367" t="e">
        <f>Weighting!$C$15</f>
        <v>#DIV/0!</v>
      </c>
      <c r="C2367" t="e">
        <f>Weighting!$F$15</f>
        <v>#NUM!</v>
      </c>
      <c r="D2367" t="e">
        <f>IF(C2367=1,'Data Transformation'!$G$3+0.5*'Data Transformation'!$W$25,IF(C2368=1,D2368-'Data Transformation'!$W$25,FALSE))</f>
        <v>#NUM!</v>
      </c>
      <c r="E2367">
        <f t="array" ref="E2367">IF(ISLOGICAL(D2367),"",FREQUENCY(IF('Data Transformation'!$B$425:$B$8425='Bin Analysis'!$B2355,'Data Transformation'!$G$425:$G$8425),D2367))</f>
        <v>2001</v>
      </c>
      <c r="F2367">
        <f t="shared" si="294"/>
        <v>0</v>
      </c>
      <c r="G2367">
        <f>Weighting!$H$15</f>
        <v>0</v>
      </c>
      <c r="H2367">
        <f t="array" ref="H2367">FREQUENCY(IF('Data Transformation'!$B$4:$B$8425=B2355,'Data Transformation'!$G$4:$G$8425),'Bin Analysis'!$B2367)</f>
        <v>2073</v>
      </c>
      <c r="I2367">
        <f t="shared" si="295"/>
        <v>0</v>
      </c>
      <c r="J2367">
        <f t="shared" si="296"/>
        <v>0</v>
      </c>
      <c r="K2367">
        <f>J2367*Weighting!$W$15</f>
        <v>0</v>
      </c>
      <c r="M2367" s="14"/>
    </row>
    <row r="2368" spans="1:25" x14ac:dyDescent="0.55000000000000004">
      <c r="A2368" s="32" t="str">
        <f>IF(Weighting!$P$16&gt;0,B2368,"")</f>
        <v/>
      </c>
      <c r="B2368" t="e">
        <f>Weighting!$C$16</f>
        <v>#DIV/0!</v>
      </c>
      <c r="C2368" t="e">
        <f>Weighting!$F$16</f>
        <v>#NUM!</v>
      </c>
      <c r="D2368" t="e">
        <f>IF(C2368=1,'Data Transformation'!$G$3+0.5*'Data Transformation'!$W$25,IF(C2369=1,D2369-'Data Transformation'!$W$25,FALSE))</f>
        <v>#NUM!</v>
      </c>
      <c r="E2368">
        <f t="array" ref="E2368">IF(ISLOGICAL(D2368),"",FREQUENCY(IF('Data Transformation'!$B$425:$B$8425='Bin Analysis'!$B2355,'Data Transformation'!$G$425:$G$8425),D2368))</f>
        <v>2001</v>
      </c>
      <c r="F2368">
        <f t="shared" si="294"/>
        <v>0</v>
      </c>
      <c r="G2368">
        <f>Weighting!$H$16</f>
        <v>0</v>
      </c>
      <c r="H2368">
        <f t="array" ref="H2368">FREQUENCY(IF('Data Transformation'!$B$4:$B$8425=B2355,'Data Transformation'!$G$4:$G$8425),'Bin Analysis'!$B2368)</f>
        <v>2073</v>
      </c>
      <c r="I2368">
        <f t="shared" si="295"/>
        <v>0</v>
      </c>
      <c r="J2368">
        <f t="shared" si="296"/>
        <v>0</v>
      </c>
      <c r="K2368">
        <f>J2368*Weighting!$W$16</f>
        <v>0</v>
      </c>
      <c r="M2368" s="14"/>
    </row>
    <row r="2369" spans="1:25" x14ac:dyDescent="0.55000000000000004">
      <c r="A2369" s="32" t="str">
        <f>IF(Weighting!$P$17&gt;0,B2369,"")</f>
        <v/>
      </c>
      <c r="B2369" t="e">
        <f>Weighting!$C$17</f>
        <v>#DIV/0!</v>
      </c>
      <c r="C2369" t="e">
        <f>Weighting!$F$17</f>
        <v>#NUM!</v>
      </c>
      <c r="D2369" t="e">
        <f>IF(C2369=1,'Data Transformation'!$G$3+0.5*'Data Transformation'!$W$25,IF(C2370=1,D2370-'Data Transformation'!$W$25,FALSE))</f>
        <v>#NUM!</v>
      </c>
      <c r="E2369">
        <f t="array" ref="E2369">IF(ISLOGICAL(D2369),"",FREQUENCY(IF('Data Transformation'!$B$425:$B$8425='Bin Analysis'!$B2355,'Data Transformation'!$G$425:$G$8425),D2369))</f>
        <v>2001</v>
      </c>
      <c r="F2369">
        <f t="shared" si="294"/>
        <v>0</v>
      </c>
      <c r="G2369">
        <f>Weighting!$H$17</f>
        <v>0</v>
      </c>
      <c r="H2369">
        <f t="array" ref="H2369">FREQUENCY(IF('Data Transformation'!$B$4:$B$8425=B2355,'Data Transformation'!$G$4:$G$8425),'Bin Analysis'!$B2369)</f>
        <v>2073</v>
      </c>
      <c r="I2369">
        <f t="shared" si="295"/>
        <v>0</v>
      </c>
      <c r="J2369">
        <f t="shared" si="296"/>
        <v>0</v>
      </c>
      <c r="K2369">
        <f>J2369*Weighting!$W$17</f>
        <v>0</v>
      </c>
      <c r="M2369" s="14"/>
    </row>
    <row r="2370" spans="1:25" x14ac:dyDescent="0.55000000000000004">
      <c r="A2370" s="32" t="str">
        <f>IF(Weighting!$P$18&gt;0,B2370,"")</f>
        <v/>
      </c>
      <c r="B2370" t="e">
        <f>Weighting!$C$18</f>
        <v>#DIV/0!</v>
      </c>
      <c r="C2370" t="e">
        <f>Weighting!$F$18</f>
        <v>#NUM!</v>
      </c>
      <c r="D2370" t="e">
        <f>IF(C2370=1,'Data Transformation'!$G$3+0.5*'Data Transformation'!$W$25,IF(C2371=1,D2371-'Data Transformation'!$W$25,FALSE))</f>
        <v>#NUM!</v>
      </c>
      <c r="E2370">
        <f t="array" ref="E2370">IF(ISLOGICAL(D2370),"",FREQUENCY(IF('Data Transformation'!$B$425:$B$8425='Bin Analysis'!$B2355,'Data Transformation'!$G$425:$G$8425),D2370))</f>
        <v>2001</v>
      </c>
      <c r="F2370">
        <f t="shared" si="294"/>
        <v>0</v>
      </c>
      <c r="G2370">
        <f>Weighting!$H$18</f>
        <v>0</v>
      </c>
      <c r="H2370">
        <f t="array" ref="H2370">FREQUENCY(IF('Data Transformation'!$B$4:$B$8425=B2355,'Data Transformation'!$G$4:$G$8425),'Bin Analysis'!$B2370)</f>
        <v>2073</v>
      </c>
      <c r="I2370">
        <f t="shared" si="295"/>
        <v>0</v>
      </c>
      <c r="J2370">
        <f t="shared" si="296"/>
        <v>0</v>
      </c>
      <c r="K2370">
        <f>J2370*Weighting!$W$18</f>
        <v>0</v>
      </c>
      <c r="M2370" s="14"/>
    </row>
    <row r="2371" spans="1:25" x14ac:dyDescent="0.55000000000000004">
      <c r="A2371" s="32" t="str">
        <f>IF(Weighting!$P$19&gt;0,B2371,"")</f>
        <v/>
      </c>
      <c r="B2371" t="e">
        <f>Weighting!$C$19</f>
        <v>#DIV/0!</v>
      </c>
      <c r="C2371" t="e">
        <f>Weighting!$F$19</f>
        <v>#NUM!</v>
      </c>
      <c r="D2371" t="e">
        <f>IF(C2371=1,'Data Transformation'!$G$3+0.5*'Data Transformation'!$W$25,IF(C2372=1,D2372-'Data Transformation'!$W$25,FALSE))</f>
        <v>#NUM!</v>
      </c>
      <c r="E2371">
        <f t="array" ref="E2371">IF(ISLOGICAL(D2371),"",FREQUENCY(IF('Data Transformation'!$B$425:$B$8425='Bin Analysis'!$B2355,'Data Transformation'!$G$425:$G$8425),D2371))</f>
        <v>2001</v>
      </c>
      <c r="F2371">
        <f t="shared" si="294"/>
        <v>0</v>
      </c>
      <c r="G2371">
        <f>Weighting!$H$19</f>
        <v>0</v>
      </c>
      <c r="H2371">
        <f t="array" ref="H2371">FREQUENCY(IF('Data Transformation'!$B$4:$B$8425=B2355,'Data Transformation'!$G$4:$G$8425),'Bin Analysis'!$B2371)</f>
        <v>2073</v>
      </c>
      <c r="I2371">
        <f t="shared" si="295"/>
        <v>0</v>
      </c>
      <c r="J2371">
        <f t="shared" si="296"/>
        <v>0</v>
      </c>
      <c r="K2371">
        <f>J2371*Weighting!$W$19</f>
        <v>0</v>
      </c>
      <c r="M2371" s="14"/>
    </row>
    <row r="2372" spans="1:25" x14ac:dyDescent="0.55000000000000004">
      <c r="A2372" s="32" t="str">
        <f>IF(Weighting!$P$20&gt;0,B2372,"")</f>
        <v/>
      </c>
      <c r="B2372" t="e">
        <f>Weighting!$C$20</f>
        <v>#DIV/0!</v>
      </c>
      <c r="C2372" t="e">
        <f>Weighting!$F$20</f>
        <v>#NUM!</v>
      </c>
      <c r="D2372" t="e">
        <f>IF(C2372=1,'Data Transformation'!$G$3+0.5*'Data Transformation'!$W$25,IF(C2373=1,D2373-'Data Transformation'!$W$25,FALSE))</f>
        <v>#NUM!</v>
      </c>
      <c r="E2372">
        <f t="array" ref="E2372">IF(ISLOGICAL(D2372),"",FREQUENCY(IF('Data Transformation'!$B$425:$B$8425='Bin Analysis'!$B2355,'Data Transformation'!$G$425:$G$8425),D2372))</f>
        <v>2001</v>
      </c>
      <c r="F2372">
        <f t="shared" si="294"/>
        <v>0</v>
      </c>
      <c r="G2372">
        <f>Weighting!$H$20</f>
        <v>0</v>
      </c>
      <c r="H2372">
        <f t="array" ref="H2372">FREQUENCY(IF('Data Transformation'!$B$4:$B$8425=B2355,'Data Transformation'!$G$4:$G$8425),'Bin Analysis'!$B2372)</f>
        <v>2073</v>
      </c>
      <c r="I2372">
        <f t="shared" si="295"/>
        <v>0</v>
      </c>
      <c r="J2372">
        <f t="shared" si="296"/>
        <v>0</v>
      </c>
      <c r="K2372">
        <f>J2372*Weighting!$W$20</f>
        <v>0</v>
      </c>
      <c r="M2372" s="14"/>
    </row>
    <row r="2373" spans="1:25" x14ac:dyDescent="0.55000000000000004">
      <c r="A2373" s="32" t="str">
        <f>IF(Weighting!$P$21&gt;0,B2373,"")</f>
        <v/>
      </c>
      <c r="B2373" t="e">
        <f>Weighting!$C$21</f>
        <v>#DIV/0!</v>
      </c>
      <c r="C2373" t="e">
        <f>Weighting!$F$21</f>
        <v>#NUM!</v>
      </c>
      <c r="D2373" t="e">
        <f>IF(C2373=1,'Data Transformation'!$G$3+0.5*'Data Transformation'!$W$25,IF(C2374=1,D2374-'Data Transformation'!$W$25,FALSE))</f>
        <v>#NUM!</v>
      </c>
      <c r="E2373">
        <f t="array" ref="E2373">IF(ISLOGICAL(D2373),"",FREQUENCY(IF('Data Transformation'!$B$425:$B$8425='Bin Analysis'!$B2355,'Data Transformation'!$G$425:$G$8425),D2373))</f>
        <v>2001</v>
      </c>
      <c r="F2373">
        <f t="shared" si="294"/>
        <v>0</v>
      </c>
      <c r="G2373">
        <f>Weighting!$H$21</f>
        <v>0</v>
      </c>
      <c r="H2373">
        <f t="array" ref="H2373">FREQUENCY(IF('Data Transformation'!$B$4:$B$8425=B2355,'Data Transformation'!$G$4:$G$8425),'Bin Analysis'!$B2373)</f>
        <v>2073</v>
      </c>
      <c r="I2373">
        <f t="shared" si="295"/>
        <v>0</v>
      </c>
      <c r="J2373">
        <f t="shared" si="296"/>
        <v>0</v>
      </c>
      <c r="K2373">
        <f>J2373*Weighting!$W$21</f>
        <v>0</v>
      </c>
      <c r="M2373" s="14"/>
    </row>
    <row r="2374" spans="1:25" x14ac:dyDescent="0.55000000000000004">
      <c r="A2374" s="32" t="str">
        <f>IF(Weighting!$P$22&gt;0,B2374,"")</f>
        <v/>
      </c>
      <c r="B2374" t="e">
        <f>Weighting!$C$22</f>
        <v>#DIV/0!</v>
      </c>
      <c r="C2374" t="e">
        <f>Weighting!$F$22</f>
        <v>#NUM!</v>
      </c>
      <c r="D2374" t="e">
        <f>IF(C2374=1,'Data Transformation'!$G$3+0.5*'Data Transformation'!$W$25,IF(C2375=1,D2375-'Data Transformation'!$W$25,FALSE))</f>
        <v>#NUM!</v>
      </c>
      <c r="E2374">
        <f t="array" ref="E2374">IF(ISLOGICAL(D2374),"",FREQUENCY(IF('Data Transformation'!$B$425:$B$8425='Bin Analysis'!$B2355,'Data Transformation'!$G$425:$G$8425),D2374))</f>
        <v>2001</v>
      </c>
      <c r="F2374">
        <f t="shared" si="294"/>
        <v>0</v>
      </c>
      <c r="G2374">
        <f>Weighting!$H$22</f>
        <v>0</v>
      </c>
      <c r="H2374">
        <f t="array" ref="H2374">FREQUENCY(IF('Data Transformation'!$B$4:$B$8425=B2355,'Data Transformation'!$G$4:$G$8425),'Bin Analysis'!$B2374)</f>
        <v>2073</v>
      </c>
      <c r="I2374">
        <f t="shared" si="295"/>
        <v>0</v>
      </c>
      <c r="J2374">
        <f t="shared" si="296"/>
        <v>0</v>
      </c>
      <c r="K2374">
        <f>J2374*Weighting!$W$22</f>
        <v>0</v>
      </c>
      <c r="M2374" s="14"/>
    </row>
    <row r="2375" spans="1:25" x14ac:dyDescent="0.55000000000000004">
      <c r="A2375" s="32" t="str">
        <f>IF(Weighting!$P$23&gt;0,B2375,"")</f>
        <v/>
      </c>
      <c r="B2375" t="e">
        <f>Weighting!$C$23</f>
        <v>#DIV/0!</v>
      </c>
      <c r="C2375" t="e">
        <f>Weighting!$F$23</f>
        <v>#NUM!</v>
      </c>
      <c r="D2375" t="e">
        <f>IF(C2375=1,'Data Transformation'!$G$3+0.5*'Data Transformation'!$W$25,IF(C2376=1,D2376-'Data Transformation'!$W$25,FALSE))</f>
        <v>#NUM!</v>
      </c>
      <c r="E2375">
        <f t="array" ref="E2375">IF(ISLOGICAL(D2375),"",FREQUENCY(IF('Data Transformation'!$B$425:$B$8425='Bin Analysis'!$B2355,'Data Transformation'!$G$425:$G$8425),D2375))</f>
        <v>2001</v>
      </c>
      <c r="F2375">
        <f t="shared" si="294"/>
        <v>0</v>
      </c>
      <c r="G2375">
        <f>Weighting!$H$23</f>
        <v>0</v>
      </c>
      <c r="H2375">
        <f t="array" ref="H2375">FREQUENCY(IF('Data Transformation'!$B$4:$B$8425=B2355,'Data Transformation'!$G$4:$G$8425),'Bin Analysis'!$B2375)</f>
        <v>2073</v>
      </c>
      <c r="I2375">
        <f t="shared" si="295"/>
        <v>0</v>
      </c>
      <c r="J2375">
        <f t="shared" si="296"/>
        <v>0</v>
      </c>
      <c r="K2375">
        <f>J2375*Weighting!$W$23</f>
        <v>0</v>
      </c>
      <c r="M2375" s="14"/>
    </row>
    <row r="2376" spans="1:25" x14ac:dyDescent="0.55000000000000004">
      <c r="A2376" s="32" t="str">
        <f>IF(Weighting!$P$24&gt;0,B2376,"")</f>
        <v/>
      </c>
      <c r="B2376" t="e">
        <f>Weighting!$C$24</f>
        <v>#DIV/0!</v>
      </c>
      <c r="C2376" t="e">
        <f>Weighting!$F$24</f>
        <v>#NUM!</v>
      </c>
      <c r="D2376" t="e">
        <f>IF(C2376=1,'Data Transformation'!$G$3+0.5*'Data Transformation'!$W$25,IF(C2377=1,D2377-'Data Transformation'!$W$25,FALSE))</f>
        <v>#NUM!</v>
      </c>
      <c r="E2376">
        <f t="array" ref="E2376">IF(ISLOGICAL(D2376),"",FREQUENCY(IF('Data Transformation'!$B$425:$B$8425='Bin Analysis'!$B2355,'Data Transformation'!$G$425:$G$8425),D2376))</f>
        <v>2001</v>
      </c>
      <c r="F2376">
        <f t="shared" si="294"/>
        <v>0</v>
      </c>
      <c r="G2376">
        <f>Weighting!$H$24</f>
        <v>0</v>
      </c>
      <c r="H2376">
        <f t="array" ref="H2376">FREQUENCY(IF('Data Transformation'!$B$4:$B$8425=B2355,'Data Transformation'!$G$4:$G$8425),'Bin Analysis'!$B2376)</f>
        <v>2073</v>
      </c>
      <c r="I2376">
        <f t="shared" si="295"/>
        <v>0</v>
      </c>
      <c r="J2376">
        <f t="shared" si="296"/>
        <v>0</v>
      </c>
      <c r="K2376">
        <f>J2376*Weighting!$W$24</f>
        <v>0</v>
      </c>
      <c r="M2376" s="14"/>
    </row>
    <row r="2377" spans="1:25" x14ac:dyDescent="0.55000000000000004">
      <c r="A2377" s="32" t="str">
        <f>IF(Weighting!$P$25&gt;0,B2377,"")</f>
        <v/>
      </c>
      <c r="B2377" t="e">
        <f>Weighting!$C$25</f>
        <v>#DIV/0!</v>
      </c>
      <c r="C2377" t="e">
        <f>Weighting!$F$25</f>
        <v>#NUM!</v>
      </c>
      <c r="D2377" t="e">
        <f>IF(C2377=1,'Data Transformation'!$G$3+0.5*'Data Transformation'!$W$25,IF(C2378=1,D2378-'Data Transformation'!$W$25,FALSE))</f>
        <v>#NUM!</v>
      </c>
      <c r="E2377">
        <f t="array" ref="E2377">IF(ISLOGICAL(D2377),"",FREQUENCY(IF('Data Transformation'!$B$425:$B$8425='Bin Analysis'!$B2355,'Data Transformation'!$G$425:$G$8425),D2377))</f>
        <v>2001</v>
      </c>
      <c r="F2377">
        <f t="shared" si="294"/>
        <v>0</v>
      </c>
      <c r="G2377">
        <f>Weighting!$H$25</f>
        <v>0</v>
      </c>
      <c r="H2377">
        <f t="array" ref="H2377">FREQUENCY(IF('Data Transformation'!$B$4:$B$8425=B2355,'Data Transformation'!$G$4:$G$8425),'Bin Analysis'!$B2377)</f>
        <v>2073</v>
      </c>
      <c r="I2377">
        <f t="shared" si="295"/>
        <v>0</v>
      </c>
      <c r="J2377">
        <f t="shared" si="296"/>
        <v>0</v>
      </c>
      <c r="K2377">
        <f>J2377*Weighting!$W$25</f>
        <v>0</v>
      </c>
      <c r="M2377" s="14"/>
    </row>
    <row r="2378" spans="1:25" x14ac:dyDescent="0.55000000000000004">
      <c r="O2378"/>
      <c r="P2378"/>
      <c r="Q2378"/>
      <c r="R2378"/>
    </row>
    <row r="2379" spans="1:25" ht="23.35" x14ac:dyDescent="0.8">
      <c r="A2379" s="21" t="s">
        <v>0</v>
      </c>
      <c r="B2379" s="21" t="str">
        <f>IFERROR(VLOOKUP(C2379,'Data Transformation'!$L$6:$M$426,2,FALSE),"")</f>
        <v/>
      </c>
      <c r="C2379" s="21">
        <f>C2355+1</f>
        <v>99</v>
      </c>
      <c r="D2379" s="21"/>
      <c r="E2379" s="21"/>
      <c r="F2379" s="21"/>
      <c r="G2379" s="21"/>
      <c r="H2379" s="22"/>
      <c r="I2379" s="22"/>
      <c r="J2379" s="22"/>
      <c r="K2379" s="21"/>
      <c r="L2379" s="21" t="str">
        <f>B2379</f>
        <v/>
      </c>
      <c r="M2379" s="23" t="e">
        <f>INDEX('Data Transformation'!$O$4:$O$424,MATCH($B2379,'Data Transformation'!$M$4:$M$424,0),MATCH($M$2,'Data Transformation'!$O$3,0))</f>
        <v>#N/A</v>
      </c>
      <c r="N2379" s="27" t="e">
        <f>IF('Input and Summary Results'!$J$16="minimum",'Bin Analysis'!X2380/(M2379-1),'Bin Analysis'!Y2379/('Bin Analysis'!M2379-1))</f>
        <v>#N/A</v>
      </c>
      <c r="O2379" s="27" t="e">
        <f>IF(M2379=FALSE,NA(),(VLOOKUP(1,C2382:K2401,4,FALSE))/(M2379-1))</f>
        <v>#N/A</v>
      </c>
      <c r="P2379" s="27" t="e">
        <f>IF(M2379=FALSE,NA(),SUM(J2382:J2401)/Weighting!$S$5)</f>
        <v>#N/A</v>
      </c>
      <c r="Q2379" s="27" t="e">
        <f>IF(M2379=FALSE,NA(),SUM(K2382:K2401)/Weighting!$S$6)</f>
        <v>#N/A</v>
      </c>
      <c r="R2379" s="27" t="e">
        <f>IF(M2379=FALSE,NA(),(VLOOKUP(1,G2382:K2401,3,FALSE))/(M2379-1))</f>
        <v>#N/A</v>
      </c>
      <c r="S2379" s="22" t="e">
        <f>IF(M2379=FALSE,NA(),IF(SUM(J2382:J2401)=2,"yes","no"))</f>
        <v>#N/A</v>
      </c>
      <c r="X2379" s="2" cm="2">
        <f t="array" ref="X2379:X2380">FREQUENCY(IF('Data Transformation'!$B$425:$B$6424='Bin Analysis'!L2379,'Data Transformation'!$G$425:$G$6424),'Data Transformation'!$U$11)</f>
        <v>0</v>
      </c>
      <c r="Y2379" s="2" cm="2">
        <f t="array" ref="Y2379:Y2380">FREQUENCY(IF('Data Transformation'!$B$425:$B$6424='Bin Analysis'!L2379,'Data Transformation'!$G$425:$G$6424),'Data Transformation'!$U$12)</f>
        <v>0</v>
      </c>
    </row>
    <row r="2380" spans="1:25" x14ac:dyDescent="0.55000000000000004">
      <c r="A2380" s="14" t="s">
        <v>67</v>
      </c>
      <c r="B2380" t="s">
        <v>47</v>
      </c>
      <c r="C2380" t="s">
        <v>5</v>
      </c>
      <c r="D2380" t="s">
        <v>100</v>
      </c>
      <c r="E2380" t="s">
        <v>101</v>
      </c>
      <c r="F2380" t="s">
        <v>102</v>
      </c>
      <c r="G2380" t="s">
        <v>70</v>
      </c>
      <c r="H2380" t="s">
        <v>31</v>
      </c>
      <c r="I2380" t="s">
        <v>32</v>
      </c>
      <c r="J2380" t="s">
        <v>46</v>
      </c>
      <c r="K2380" s="14" t="s">
        <v>45</v>
      </c>
      <c r="M2380" s="14"/>
      <c r="X2380" s="2">
        <v>0</v>
      </c>
      <c r="Y2380" s="2">
        <v>0</v>
      </c>
    </row>
    <row r="2381" spans="1:25" x14ac:dyDescent="0.55000000000000004">
      <c r="A2381" s="32"/>
      <c r="D2381" t="e">
        <f>IF(C2381=1,'Data Transformation'!$G$3+0.5*'Data Transformation'!$W$25,IF(C2382=1,D2382-'Data Transformation'!$W$25,FALSE))</f>
        <v>#NUM!</v>
      </c>
      <c r="E2381">
        <f t="array" ref="E2381">IF(ISLOGICAL(D2381),"",FREQUENCY(IF('Data Transformation'!$B$425:$B$8425='Bin Analysis'!$B2379,'Data Transformation'!$G$425:$G$8425),D2381))</f>
        <v>2001</v>
      </c>
      <c r="F2381" t="e">
        <f>IF(ISLOGICAL(D2381),"",E2381-E2380)</f>
        <v>#VALUE!</v>
      </c>
      <c r="M2381" s="14"/>
    </row>
    <row r="2382" spans="1:25" x14ac:dyDescent="0.55000000000000004">
      <c r="A2382" s="32" t="e">
        <f>IF(Weighting!$P$6&gt;0,B2382,"")</f>
        <v>#NUM!</v>
      </c>
      <c r="B2382" t="e">
        <f>Weighting!$C$6</f>
        <v>#DIV/0!</v>
      </c>
      <c r="C2382" t="e">
        <f>Weighting!$F$6</f>
        <v>#NUM!</v>
      </c>
      <c r="D2382" t="e">
        <f>IF(C2382=1,'Data Transformation'!$G$3+0.5*'Data Transformation'!$W$25,IF(C2383=1,D2383-'Data Transformation'!$W$25,FALSE))</f>
        <v>#NUM!</v>
      </c>
      <c r="E2382">
        <f t="array" ref="E2382">IF(ISLOGICAL(D2382),"",FREQUENCY(IF('Data Transformation'!$B$425:$B$8425='Bin Analysis'!$B2379,'Data Transformation'!$G$425:$G$8425),D2382))</f>
        <v>2001</v>
      </c>
      <c r="F2382">
        <f>IF(ISLOGICAL(D2382),"",E2382-E2381)</f>
        <v>0</v>
      </c>
      <c r="G2382">
        <f>Weighting!$H$6</f>
        <v>1</v>
      </c>
      <c r="H2382">
        <f t="array" ref="H2382">FREQUENCY(IF('Data Transformation'!$B$4:$B$8425=B2379,'Data Transformation'!$G$4:$G$8425),'Bin Analysis'!$B2382)</f>
        <v>2073</v>
      </c>
      <c r="I2382">
        <f>H2382-H2381</f>
        <v>2073</v>
      </c>
      <c r="J2382">
        <f>IF(I2382=0,0,1)</f>
        <v>1</v>
      </c>
      <c r="K2382" t="e">
        <f>J2382*Weighting!$W$6</f>
        <v>#NUM!</v>
      </c>
      <c r="M2382" s="14"/>
    </row>
    <row r="2383" spans="1:25" x14ac:dyDescent="0.55000000000000004">
      <c r="A2383" s="32" t="str">
        <f>IF(Weighting!$P$7&gt;0,B2383,"")</f>
        <v/>
      </c>
      <c r="B2383" t="e">
        <f>Weighting!$C$7</f>
        <v>#DIV/0!</v>
      </c>
      <c r="C2383" t="e">
        <f>Weighting!$F$7</f>
        <v>#NUM!</v>
      </c>
      <c r="D2383" t="e">
        <f>IF(C2383=1,'Data Transformation'!$G$3+0.5*'Data Transformation'!$W$25,IF(C2384=1,D2384-'Data Transformation'!$W$25,FALSE))</f>
        <v>#NUM!</v>
      </c>
      <c r="E2383">
        <f t="array" ref="E2383">IF(ISLOGICAL(D2383),"",FREQUENCY(IF('Data Transformation'!$B$425:$B$8425='Bin Analysis'!$B2379,'Data Transformation'!$G$425:$G$8425),D2383))</f>
        <v>2001</v>
      </c>
      <c r="F2383">
        <f t="shared" ref="F2383:F2401" si="297">IF(ISLOGICAL(D2383),"",E2383-E2382)</f>
        <v>0</v>
      </c>
      <c r="G2383">
        <f>Weighting!$H$7</f>
        <v>0</v>
      </c>
      <c r="H2383">
        <f t="array" ref="H2383">FREQUENCY(IF('Data Transformation'!$B$4:$B$8425=B2379,'Data Transformation'!$G$4:$G$8425),'Bin Analysis'!$B2383)</f>
        <v>2073</v>
      </c>
      <c r="I2383">
        <f t="shared" ref="I2383:I2401" si="298">H2383-H2382</f>
        <v>0</v>
      </c>
      <c r="J2383">
        <f>IF(I2383=0,0,1)</f>
        <v>0</v>
      </c>
      <c r="K2383">
        <f>J2383*Weighting!$W$7</f>
        <v>0</v>
      </c>
      <c r="M2383" s="14"/>
    </row>
    <row r="2384" spans="1:25" x14ac:dyDescent="0.55000000000000004">
      <c r="A2384" s="32" t="str">
        <f>IF(Weighting!$P$8&gt;0,B2384,"")</f>
        <v/>
      </c>
      <c r="B2384" t="e">
        <f>Weighting!$C$8</f>
        <v>#DIV/0!</v>
      </c>
      <c r="C2384" t="e">
        <f>Weighting!$F$8</f>
        <v>#NUM!</v>
      </c>
      <c r="D2384" t="e">
        <f>IF(C2384=1,'Data Transformation'!$G$3+0.5*'Data Transformation'!$W$25,IF(C2385=1,D2385-'Data Transformation'!$W$25,FALSE))</f>
        <v>#NUM!</v>
      </c>
      <c r="E2384">
        <f t="array" ref="E2384">IF(ISLOGICAL(D2384),"",FREQUENCY(IF('Data Transformation'!$B$425:$B$8425='Bin Analysis'!$B2379,'Data Transformation'!$G$425:$G$8425),D2384))</f>
        <v>2001</v>
      </c>
      <c r="F2384">
        <f t="shared" si="297"/>
        <v>0</v>
      </c>
      <c r="G2384">
        <f>Weighting!$H$8</f>
        <v>0</v>
      </c>
      <c r="H2384">
        <f t="array" ref="H2384">FREQUENCY(IF('Data Transformation'!$B$4:$B$8425=B2379,'Data Transformation'!$G$4:$G$8425),'Bin Analysis'!$B2384)</f>
        <v>2073</v>
      </c>
      <c r="I2384">
        <f t="shared" si="298"/>
        <v>0</v>
      </c>
      <c r="J2384">
        <f t="shared" ref="J2384:J2401" si="299">IF(I2384=0,0,1)</f>
        <v>0</v>
      </c>
      <c r="K2384">
        <f>J2384*Weighting!$W$8</f>
        <v>0</v>
      </c>
      <c r="M2384" s="14"/>
    </row>
    <row r="2385" spans="1:13" x14ac:dyDescent="0.55000000000000004">
      <c r="A2385" s="32" t="str">
        <f>IF(Weighting!$P$9&gt;0,B2385,"")</f>
        <v/>
      </c>
      <c r="B2385" s="50" t="e">
        <f>Weighting!$C$9</f>
        <v>#DIV/0!</v>
      </c>
      <c r="C2385" t="e">
        <f>Weighting!$F$9</f>
        <v>#NUM!</v>
      </c>
      <c r="D2385" t="e">
        <f>IF(C2385=1,'Data Transformation'!$G$3+0.5*'Data Transformation'!$W$25,IF(C2386=1,D2386-'Data Transformation'!$W$25,FALSE))</f>
        <v>#NUM!</v>
      </c>
      <c r="E2385">
        <f t="array" ref="E2385">IF(ISLOGICAL(D2385),"",FREQUENCY(IF('Data Transformation'!$B$425:$B$8425='Bin Analysis'!$B2379,'Data Transformation'!$G$425:$G$8425),D2385))</f>
        <v>2001</v>
      </c>
      <c r="F2385">
        <f t="shared" si="297"/>
        <v>0</v>
      </c>
      <c r="G2385">
        <f>Weighting!$H$9</f>
        <v>0</v>
      </c>
      <c r="H2385">
        <f t="array" ref="H2385">FREQUENCY(IF('Data Transformation'!$B$4:$B$8425=B2379,'Data Transformation'!$G$4:$G$8425),'Bin Analysis'!$B2385)</f>
        <v>2073</v>
      </c>
      <c r="I2385">
        <f t="shared" si="298"/>
        <v>0</v>
      </c>
      <c r="J2385">
        <f t="shared" si="299"/>
        <v>0</v>
      </c>
      <c r="K2385">
        <f>J2385*Weighting!$W$9</f>
        <v>0</v>
      </c>
      <c r="M2385" s="14"/>
    </row>
    <row r="2386" spans="1:13" x14ac:dyDescent="0.55000000000000004">
      <c r="A2386" s="32" t="str">
        <f>IF(Weighting!$P$10&gt;0,B2386,"")</f>
        <v/>
      </c>
      <c r="B2386" t="e">
        <f>Weighting!$C$10</f>
        <v>#DIV/0!</v>
      </c>
      <c r="C2386" t="e">
        <f>Weighting!$F$10</f>
        <v>#NUM!</v>
      </c>
      <c r="D2386" t="e">
        <f>IF(C2386=1,'Data Transformation'!$G$3+0.5*'Data Transformation'!$W$25,IF(C2387=1,D2387-'Data Transformation'!$W$25,FALSE))</f>
        <v>#NUM!</v>
      </c>
      <c r="E2386">
        <f t="array" ref="E2386">IF(ISLOGICAL(D2386),"",FREQUENCY(IF('Data Transformation'!$B$425:$B$8425='Bin Analysis'!$B2379,'Data Transformation'!$G$425:$G$8425),D2386))</f>
        <v>2001</v>
      </c>
      <c r="F2386">
        <f t="shared" si="297"/>
        <v>0</v>
      </c>
      <c r="G2386">
        <f>Weighting!$H$10</f>
        <v>0</v>
      </c>
      <c r="H2386">
        <f t="array" ref="H2386">FREQUENCY(IF('Data Transformation'!$B$4:$B$8425=B2379,'Data Transformation'!$G$4:$G$8425),'Bin Analysis'!$B2386)</f>
        <v>2073</v>
      </c>
      <c r="I2386">
        <f t="shared" si="298"/>
        <v>0</v>
      </c>
      <c r="J2386">
        <f t="shared" si="299"/>
        <v>0</v>
      </c>
      <c r="K2386">
        <f>J2386*Weighting!$W$10</f>
        <v>0</v>
      </c>
      <c r="M2386" s="14"/>
    </row>
    <row r="2387" spans="1:13" x14ac:dyDescent="0.55000000000000004">
      <c r="A2387" s="32" t="str">
        <f>IF(Weighting!$P$11&gt;0,B2387,"")</f>
        <v/>
      </c>
      <c r="B2387" t="e">
        <f>Weighting!$C$11</f>
        <v>#DIV/0!</v>
      </c>
      <c r="C2387" t="e">
        <f>Weighting!$F$11</f>
        <v>#NUM!</v>
      </c>
      <c r="D2387" t="e">
        <f>IF(C2387=1,'Data Transformation'!$G$3+0.5*'Data Transformation'!$W$25,IF(C2388=1,D2388-'Data Transformation'!$W$25,FALSE))</f>
        <v>#NUM!</v>
      </c>
      <c r="E2387">
        <f t="array" ref="E2387">IF(ISLOGICAL(D2387),"",FREQUENCY(IF('Data Transformation'!$B$425:$B$8425='Bin Analysis'!$B2379,'Data Transformation'!$G$425:$G$8425),D2387))</f>
        <v>2001</v>
      </c>
      <c r="F2387">
        <f t="shared" si="297"/>
        <v>0</v>
      </c>
      <c r="G2387">
        <f>Weighting!$H$11</f>
        <v>0</v>
      </c>
      <c r="H2387">
        <f t="array" ref="H2387">FREQUENCY(IF('Data Transformation'!$B$4:$B$8425=B2379,'Data Transformation'!$G$4:$G$8425),'Bin Analysis'!$B2387)</f>
        <v>2073</v>
      </c>
      <c r="I2387">
        <f t="shared" si="298"/>
        <v>0</v>
      </c>
      <c r="J2387">
        <f t="shared" si="299"/>
        <v>0</v>
      </c>
      <c r="K2387">
        <f>J2387*Weighting!$W$11</f>
        <v>0</v>
      </c>
      <c r="M2387" s="14"/>
    </row>
    <row r="2388" spans="1:13" x14ac:dyDescent="0.55000000000000004">
      <c r="A2388" s="32" t="str">
        <f>IF(Weighting!$P$12&gt;0,B2388,"")</f>
        <v/>
      </c>
      <c r="B2388" t="e">
        <f>Weighting!$C$12</f>
        <v>#DIV/0!</v>
      </c>
      <c r="C2388" t="e">
        <f>Weighting!$F$12</f>
        <v>#NUM!</v>
      </c>
      <c r="D2388" t="e">
        <f>IF(C2388=1,'Data Transformation'!$G$3+0.5*'Data Transformation'!$W$25,IF(C2389=1,D2389-'Data Transformation'!$W$25,FALSE))</f>
        <v>#NUM!</v>
      </c>
      <c r="E2388">
        <f t="array" ref="E2388">IF(ISLOGICAL(D2388),"",FREQUENCY(IF('Data Transformation'!$B$425:$B$8425='Bin Analysis'!$B2379,'Data Transformation'!$G$425:$G$8425),D2388))</f>
        <v>2001</v>
      </c>
      <c r="F2388">
        <f t="shared" si="297"/>
        <v>0</v>
      </c>
      <c r="G2388">
        <f>Weighting!$H$12</f>
        <v>0</v>
      </c>
      <c r="H2388">
        <f t="array" ref="H2388">FREQUENCY(IF('Data Transformation'!$B$4:$B$8425=B2379,'Data Transformation'!$G$4:$G$8425),'Bin Analysis'!$B2388)</f>
        <v>2073</v>
      </c>
      <c r="I2388">
        <f t="shared" si="298"/>
        <v>0</v>
      </c>
      <c r="J2388">
        <f t="shared" si="299"/>
        <v>0</v>
      </c>
      <c r="K2388">
        <f>J2388*Weighting!$W$12</f>
        <v>0</v>
      </c>
      <c r="M2388" s="14"/>
    </row>
    <row r="2389" spans="1:13" x14ac:dyDescent="0.55000000000000004">
      <c r="A2389" s="32" t="str">
        <f>IF(Weighting!$P$13&gt;0,B2389,"")</f>
        <v/>
      </c>
      <c r="B2389" t="e">
        <f>Weighting!$C$13</f>
        <v>#DIV/0!</v>
      </c>
      <c r="C2389" t="e">
        <f>Weighting!$F$13</f>
        <v>#NUM!</v>
      </c>
      <c r="D2389" t="e">
        <f>IF(C2389=1,'Data Transformation'!$G$3+0.5*'Data Transformation'!$W$25,IF(C2390=1,D2390-'Data Transformation'!$W$25,FALSE))</f>
        <v>#NUM!</v>
      </c>
      <c r="E2389">
        <f t="array" ref="E2389">IF(ISLOGICAL(D2389),"",FREQUENCY(IF('Data Transformation'!$B$425:$B$8425='Bin Analysis'!$B2379,'Data Transformation'!$G$425:$G$8425),D2389))</f>
        <v>2001</v>
      </c>
      <c r="F2389">
        <f t="shared" si="297"/>
        <v>0</v>
      </c>
      <c r="G2389">
        <f>Weighting!$H$13</f>
        <v>0</v>
      </c>
      <c r="H2389">
        <f t="array" ref="H2389">FREQUENCY(IF('Data Transformation'!$B$4:$B$8425=B2379,'Data Transformation'!$G$4:$G$8425),'Bin Analysis'!$B2389)</f>
        <v>2073</v>
      </c>
      <c r="I2389">
        <f t="shared" si="298"/>
        <v>0</v>
      </c>
      <c r="J2389">
        <f t="shared" si="299"/>
        <v>0</v>
      </c>
      <c r="K2389">
        <f>J2389*Weighting!$W$13</f>
        <v>0</v>
      </c>
      <c r="M2389" s="14"/>
    </row>
    <row r="2390" spans="1:13" x14ac:dyDescent="0.55000000000000004">
      <c r="A2390" s="32" t="str">
        <f>IF(Weighting!$P$14&gt;0,B2390,"")</f>
        <v/>
      </c>
      <c r="B2390" t="e">
        <f>Weighting!$C$14</f>
        <v>#DIV/0!</v>
      </c>
      <c r="C2390" t="e">
        <f>Weighting!$F$14</f>
        <v>#NUM!</v>
      </c>
      <c r="D2390" t="e">
        <f>IF(C2390=1,'Data Transformation'!$G$3+0.5*'Data Transformation'!$W$25,IF(C2391=1,D2391-'Data Transformation'!$W$25,FALSE))</f>
        <v>#NUM!</v>
      </c>
      <c r="E2390">
        <f t="array" ref="E2390">IF(ISLOGICAL(D2390),"",FREQUENCY(IF('Data Transformation'!$B$425:$B$8425='Bin Analysis'!$B2379,'Data Transformation'!$G$425:$G$8425),D2390))</f>
        <v>2001</v>
      </c>
      <c r="F2390">
        <f t="shared" si="297"/>
        <v>0</v>
      </c>
      <c r="G2390">
        <f>Weighting!$H$14</f>
        <v>0</v>
      </c>
      <c r="H2390">
        <f t="array" ref="H2390">FREQUENCY(IF('Data Transformation'!$B$4:$B$8425=B2379,'Data Transformation'!$G$4:$G$8425),'Bin Analysis'!$B2390)</f>
        <v>2073</v>
      </c>
      <c r="I2390">
        <f t="shared" si="298"/>
        <v>0</v>
      </c>
      <c r="J2390">
        <f t="shared" si="299"/>
        <v>0</v>
      </c>
      <c r="K2390">
        <f>J2390*Weighting!$W$14</f>
        <v>0</v>
      </c>
      <c r="M2390" s="14"/>
    </row>
    <row r="2391" spans="1:13" x14ac:dyDescent="0.55000000000000004">
      <c r="A2391" s="32" t="str">
        <f>IF(Weighting!$P$15&gt;0,B2391,"")</f>
        <v/>
      </c>
      <c r="B2391" t="e">
        <f>Weighting!$C$15</f>
        <v>#DIV/0!</v>
      </c>
      <c r="C2391" t="e">
        <f>Weighting!$F$15</f>
        <v>#NUM!</v>
      </c>
      <c r="D2391" t="e">
        <f>IF(C2391=1,'Data Transformation'!$G$3+0.5*'Data Transformation'!$W$25,IF(C2392=1,D2392-'Data Transformation'!$W$25,FALSE))</f>
        <v>#NUM!</v>
      </c>
      <c r="E2391">
        <f t="array" ref="E2391">IF(ISLOGICAL(D2391),"",FREQUENCY(IF('Data Transformation'!$B$425:$B$8425='Bin Analysis'!$B2379,'Data Transformation'!$G$425:$G$8425),D2391))</f>
        <v>2001</v>
      </c>
      <c r="F2391">
        <f t="shared" si="297"/>
        <v>0</v>
      </c>
      <c r="G2391">
        <f>Weighting!$H$15</f>
        <v>0</v>
      </c>
      <c r="H2391">
        <f t="array" ref="H2391">FREQUENCY(IF('Data Transformation'!$B$4:$B$8425=B2379,'Data Transformation'!$G$4:$G$8425),'Bin Analysis'!$B2391)</f>
        <v>2073</v>
      </c>
      <c r="I2391">
        <f t="shared" si="298"/>
        <v>0</v>
      </c>
      <c r="J2391">
        <f t="shared" si="299"/>
        <v>0</v>
      </c>
      <c r="K2391">
        <f>J2391*Weighting!$W$15</f>
        <v>0</v>
      </c>
      <c r="M2391" s="14"/>
    </row>
    <row r="2392" spans="1:13" x14ac:dyDescent="0.55000000000000004">
      <c r="A2392" s="32" t="str">
        <f>IF(Weighting!$P$16&gt;0,B2392,"")</f>
        <v/>
      </c>
      <c r="B2392" t="e">
        <f>Weighting!$C$16</f>
        <v>#DIV/0!</v>
      </c>
      <c r="C2392" t="e">
        <f>Weighting!$F$16</f>
        <v>#NUM!</v>
      </c>
      <c r="D2392" t="e">
        <f>IF(C2392=1,'Data Transformation'!$G$3+0.5*'Data Transformation'!$W$25,IF(C2393=1,D2393-'Data Transformation'!$W$25,FALSE))</f>
        <v>#NUM!</v>
      </c>
      <c r="E2392">
        <f t="array" ref="E2392">IF(ISLOGICAL(D2392),"",FREQUENCY(IF('Data Transformation'!$B$425:$B$8425='Bin Analysis'!$B2379,'Data Transformation'!$G$425:$G$8425),D2392))</f>
        <v>2001</v>
      </c>
      <c r="F2392">
        <f t="shared" si="297"/>
        <v>0</v>
      </c>
      <c r="G2392">
        <f>Weighting!$H$16</f>
        <v>0</v>
      </c>
      <c r="H2392">
        <f t="array" ref="H2392">FREQUENCY(IF('Data Transformation'!$B$4:$B$8425=B2379,'Data Transformation'!$G$4:$G$8425),'Bin Analysis'!$B2392)</f>
        <v>2073</v>
      </c>
      <c r="I2392">
        <f t="shared" si="298"/>
        <v>0</v>
      </c>
      <c r="J2392">
        <f t="shared" si="299"/>
        <v>0</v>
      </c>
      <c r="K2392">
        <f>J2392*Weighting!$W$16</f>
        <v>0</v>
      </c>
      <c r="M2392" s="14"/>
    </row>
    <row r="2393" spans="1:13" x14ac:dyDescent="0.55000000000000004">
      <c r="A2393" s="32" t="str">
        <f>IF(Weighting!$P$17&gt;0,B2393,"")</f>
        <v/>
      </c>
      <c r="B2393" t="e">
        <f>Weighting!$C$17</f>
        <v>#DIV/0!</v>
      </c>
      <c r="C2393" t="e">
        <f>Weighting!$F$17</f>
        <v>#NUM!</v>
      </c>
      <c r="D2393" t="e">
        <f>IF(C2393=1,'Data Transformation'!$G$3+0.5*'Data Transformation'!$W$25,IF(C2394=1,D2394-'Data Transformation'!$W$25,FALSE))</f>
        <v>#NUM!</v>
      </c>
      <c r="E2393">
        <f t="array" ref="E2393">IF(ISLOGICAL(D2393),"",FREQUENCY(IF('Data Transformation'!$B$425:$B$8425='Bin Analysis'!$B2379,'Data Transformation'!$G$425:$G$8425),D2393))</f>
        <v>2001</v>
      </c>
      <c r="F2393">
        <f t="shared" si="297"/>
        <v>0</v>
      </c>
      <c r="G2393">
        <f>Weighting!$H$17</f>
        <v>0</v>
      </c>
      <c r="H2393">
        <f t="array" ref="H2393">FREQUENCY(IF('Data Transformation'!$B$4:$B$8425=B2379,'Data Transformation'!$G$4:$G$8425),'Bin Analysis'!$B2393)</f>
        <v>2073</v>
      </c>
      <c r="I2393">
        <f t="shared" si="298"/>
        <v>0</v>
      </c>
      <c r="J2393">
        <f t="shared" si="299"/>
        <v>0</v>
      </c>
      <c r="K2393">
        <f>J2393*Weighting!$W$17</f>
        <v>0</v>
      </c>
      <c r="M2393" s="14"/>
    </row>
    <row r="2394" spans="1:13" x14ac:dyDescent="0.55000000000000004">
      <c r="A2394" s="32" t="str">
        <f>IF(Weighting!$P$18&gt;0,B2394,"")</f>
        <v/>
      </c>
      <c r="B2394" t="e">
        <f>Weighting!$C$18</f>
        <v>#DIV/0!</v>
      </c>
      <c r="C2394" t="e">
        <f>Weighting!$F$18</f>
        <v>#NUM!</v>
      </c>
      <c r="D2394" t="e">
        <f>IF(C2394=1,'Data Transformation'!$G$3+0.5*'Data Transformation'!$W$25,IF(C2395=1,D2395-'Data Transformation'!$W$25,FALSE))</f>
        <v>#NUM!</v>
      </c>
      <c r="E2394">
        <f t="array" ref="E2394">IF(ISLOGICAL(D2394),"",FREQUENCY(IF('Data Transformation'!$B$425:$B$8425='Bin Analysis'!$B2379,'Data Transformation'!$G$425:$G$8425),D2394))</f>
        <v>2001</v>
      </c>
      <c r="F2394">
        <f t="shared" si="297"/>
        <v>0</v>
      </c>
      <c r="G2394">
        <f>Weighting!$H$18</f>
        <v>0</v>
      </c>
      <c r="H2394">
        <f t="array" ref="H2394">FREQUENCY(IF('Data Transformation'!$B$4:$B$8425=B2379,'Data Transformation'!$G$4:$G$8425),'Bin Analysis'!$B2394)</f>
        <v>2073</v>
      </c>
      <c r="I2394">
        <f t="shared" si="298"/>
        <v>0</v>
      </c>
      <c r="J2394">
        <f t="shared" si="299"/>
        <v>0</v>
      </c>
      <c r="K2394">
        <f>J2394*Weighting!$W$18</f>
        <v>0</v>
      </c>
      <c r="M2394" s="14"/>
    </row>
    <row r="2395" spans="1:13" x14ac:dyDescent="0.55000000000000004">
      <c r="A2395" s="32" t="str">
        <f>IF(Weighting!$P$19&gt;0,B2395,"")</f>
        <v/>
      </c>
      <c r="B2395" t="e">
        <f>Weighting!$C$19</f>
        <v>#DIV/0!</v>
      </c>
      <c r="C2395" t="e">
        <f>Weighting!$F$19</f>
        <v>#NUM!</v>
      </c>
      <c r="D2395" t="e">
        <f>IF(C2395=1,'Data Transformation'!$G$3+0.5*'Data Transformation'!$W$25,IF(C2396=1,D2396-'Data Transformation'!$W$25,FALSE))</f>
        <v>#NUM!</v>
      </c>
      <c r="E2395">
        <f t="array" ref="E2395">IF(ISLOGICAL(D2395),"",FREQUENCY(IF('Data Transformation'!$B$425:$B$8425='Bin Analysis'!$B2379,'Data Transformation'!$G$425:$G$8425),D2395))</f>
        <v>2001</v>
      </c>
      <c r="F2395">
        <f t="shared" si="297"/>
        <v>0</v>
      </c>
      <c r="G2395">
        <f>Weighting!$H$19</f>
        <v>0</v>
      </c>
      <c r="H2395">
        <f t="array" ref="H2395">FREQUENCY(IF('Data Transformation'!$B$4:$B$8425=B2379,'Data Transformation'!$G$4:$G$8425),'Bin Analysis'!$B2395)</f>
        <v>2073</v>
      </c>
      <c r="I2395">
        <f t="shared" si="298"/>
        <v>0</v>
      </c>
      <c r="J2395">
        <f t="shared" si="299"/>
        <v>0</v>
      </c>
      <c r="K2395">
        <f>J2395*Weighting!$W$19</f>
        <v>0</v>
      </c>
      <c r="M2395" s="14"/>
    </row>
    <row r="2396" spans="1:13" x14ac:dyDescent="0.55000000000000004">
      <c r="A2396" s="32" t="str">
        <f>IF(Weighting!$P$20&gt;0,B2396,"")</f>
        <v/>
      </c>
      <c r="B2396" t="e">
        <f>Weighting!$C$20</f>
        <v>#DIV/0!</v>
      </c>
      <c r="C2396" t="e">
        <f>Weighting!$F$20</f>
        <v>#NUM!</v>
      </c>
      <c r="D2396" t="e">
        <f>IF(C2396=1,'Data Transformation'!$G$3+0.5*'Data Transformation'!$W$25,IF(C2397=1,D2397-'Data Transformation'!$W$25,FALSE))</f>
        <v>#NUM!</v>
      </c>
      <c r="E2396">
        <f t="array" ref="E2396">IF(ISLOGICAL(D2396),"",FREQUENCY(IF('Data Transformation'!$B$425:$B$8425='Bin Analysis'!$B2379,'Data Transformation'!$G$425:$G$8425),D2396))</f>
        <v>2001</v>
      </c>
      <c r="F2396">
        <f t="shared" si="297"/>
        <v>0</v>
      </c>
      <c r="G2396">
        <f>Weighting!$H$20</f>
        <v>0</v>
      </c>
      <c r="H2396">
        <f t="array" ref="H2396">FREQUENCY(IF('Data Transformation'!$B$4:$B$8425=B2379,'Data Transformation'!$G$4:$G$8425),'Bin Analysis'!$B2396)</f>
        <v>2073</v>
      </c>
      <c r="I2396">
        <f t="shared" si="298"/>
        <v>0</v>
      </c>
      <c r="J2396">
        <f t="shared" si="299"/>
        <v>0</v>
      </c>
      <c r="K2396">
        <f>J2396*Weighting!$W$20</f>
        <v>0</v>
      </c>
      <c r="M2396" s="14"/>
    </row>
    <row r="2397" spans="1:13" x14ac:dyDescent="0.55000000000000004">
      <c r="A2397" s="32" t="str">
        <f>IF(Weighting!$P$21&gt;0,B2397,"")</f>
        <v/>
      </c>
      <c r="B2397" t="e">
        <f>Weighting!$C$21</f>
        <v>#DIV/0!</v>
      </c>
      <c r="C2397" t="e">
        <f>Weighting!$F$21</f>
        <v>#NUM!</v>
      </c>
      <c r="D2397" t="e">
        <f>IF(C2397=1,'Data Transformation'!$G$3+0.5*'Data Transformation'!$W$25,IF(C2398=1,D2398-'Data Transformation'!$W$25,FALSE))</f>
        <v>#NUM!</v>
      </c>
      <c r="E2397">
        <f t="array" ref="E2397">IF(ISLOGICAL(D2397),"",FREQUENCY(IF('Data Transformation'!$B$425:$B$8425='Bin Analysis'!$B2379,'Data Transformation'!$G$425:$G$8425),D2397))</f>
        <v>2001</v>
      </c>
      <c r="F2397">
        <f t="shared" si="297"/>
        <v>0</v>
      </c>
      <c r="G2397">
        <f>Weighting!$H$21</f>
        <v>0</v>
      </c>
      <c r="H2397">
        <f t="array" ref="H2397">FREQUENCY(IF('Data Transformation'!$B$4:$B$8425=B2379,'Data Transformation'!$G$4:$G$8425),'Bin Analysis'!$B2397)</f>
        <v>2073</v>
      </c>
      <c r="I2397">
        <f t="shared" si="298"/>
        <v>0</v>
      </c>
      <c r="J2397">
        <f t="shared" si="299"/>
        <v>0</v>
      </c>
      <c r="K2397">
        <f>J2397*Weighting!$W$21</f>
        <v>0</v>
      </c>
      <c r="M2397" s="14"/>
    </row>
    <row r="2398" spans="1:13" x14ac:dyDescent="0.55000000000000004">
      <c r="A2398" s="32" t="str">
        <f>IF(Weighting!$P$22&gt;0,B2398,"")</f>
        <v/>
      </c>
      <c r="B2398" t="e">
        <f>Weighting!$C$22</f>
        <v>#DIV/0!</v>
      </c>
      <c r="C2398" t="e">
        <f>Weighting!$F$22</f>
        <v>#NUM!</v>
      </c>
      <c r="D2398" t="e">
        <f>IF(C2398=1,'Data Transformation'!$G$3+0.5*'Data Transformation'!$W$25,IF(C2399=1,D2399-'Data Transformation'!$W$25,FALSE))</f>
        <v>#NUM!</v>
      </c>
      <c r="E2398">
        <f t="array" ref="E2398">IF(ISLOGICAL(D2398),"",FREQUENCY(IF('Data Transformation'!$B$425:$B$8425='Bin Analysis'!$B2379,'Data Transformation'!$G$425:$G$8425),D2398))</f>
        <v>2001</v>
      </c>
      <c r="F2398">
        <f t="shared" si="297"/>
        <v>0</v>
      </c>
      <c r="G2398">
        <f>Weighting!$H$22</f>
        <v>0</v>
      </c>
      <c r="H2398">
        <f t="array" ref="H2398">FREQUENCY(IF('Data Transformation'!$B$4:$B$8425=B2379,'Data Transformation'!$G$4:$G$8425),'Bin Analysis'!$B2398)</f>
        <v>2073</v>
      </c>
      <c r="I2398">
        <f t="shared" si="298"/>
        <v>0</v>
      </c>
      <c r="J2398">
        <f t="shared" si="299"/>
        <v>0</v>
      </c>
      <c r="K2398">
        <f>J2398*Weighting!$W$22</f>
        <v>0</v>
      </c>
      <c r="M2398" s="14"/>
    </row>
    <row r="2399" spans="1:13" x14ac:dyDescent="0.55000000000000004">
      <c r="A2399" s="32" t="str">
        <f>IF(Weighting!$P$23&gt;0,B2399,"")</f>
        <v/>
      </c>
      <c r="B2399" t="e">
        <f>Weighting!$C$23</f>
        <v>#DIV/0!</v>
      </c>
      <c r="C2399" t="e">
        <f>Weighting!$F$23</f>
        <v>#NUM!</v>
      </c>
      <c r="D2399" t="e">
        <f>IF(C2399=1,'Data Transformation'!$G$3+0.5*'Data Transformation'!$W$25,IF(C2400=1,D2400-'Data Transformation'!$W$25,FALSE))</f>
        <v>#NUM!</v>
      </c>
      <c r="E2399">
        <f t="array" ref="E2399">IF(ISLOGICAL(D2399),"",FREQUENCY(IF('Data Transformation'!$B$425:$B$8425='Bin Analysis'!$B2379,'Data Transformation'!$G$425:$G$8425),D2399))</f>
        <v>2001</v>
      </c>
      <c r="F2399">
        <f t="shared" si="297"/>
        <v>0</v>
      </c>
      <c r="G2399">
        <f>Weighting!$H$23</f>
        <v>0</v>
      </c>
      <c r="H2399">
        <f t="array" ref="H2399">FREQUENCY(IF('Data Transformation'!$B$4:$B$8425=B2379,'Data Transformation'!$G$4:$G$8425),'Bin Analysis'!$B2399)</f>
        <v>2073</v>
      </c>
      <c r="I2399">
        <f t="shared" si="298"/>
        <v>0</v>
      </c>
      <c r="J2399">
        <f t="shared" si="299"/>
        <v>0</v>
      </c>
      <c r="K2399">
        <f>J2399*Weighting!$W$23</f>
        <v>0</v>
      </c>
      <c r="M2399" s="14"/>
    </row>
    <row r="2400" spans="1:13" x14ac:dyDescent="0.55000000000000004">
      <c r="A2400" s="32" t="str">
        <f>IF(Weighting!$P$24&gt;0,B2400,"")</f>
        <v/>
      </c>
      <c r="B2400" t="e">
        <f>Weighting!$C$24</f>
        <v>#DIV/0!</v>
      </c>
      <c r="C2400" t="e">
        <f>Weighting!$F$24</f>
        <v>#NUM!</v>
      </c>
      <c r="D2400" t="e">
        <f>IF(C2400=1,'Data Transformation'!$G$3+0.5*'Data Transformation'!$W$25,IF(C2401=1,D2401-'Data Transformation'!$W$25,FALSE))</f>
        <v>#NUM!</v>
      </c>
      <c r="E2400">
        <f t="array" ref="E2400">IF(ISLOGICAL(D2400),"",FREQUENCY(IF('Data Transformation'!$B$425:$B$8425='Bin Analysis'!$B2379,'Data Transformation'!$G$425:$G$8425),D2400))</f>
        <v>2001</v>
      </c>
      <c r="F2400">
        <f t="shared" si="297"/>
        <v>0</v>
      </c>
      <c r="G2400">
        <f>Weighting!$H$24</f>
        <v>0</v>
      </c>
      <c r="H2400">
        <f t="array" ref="H2400">FREQUENCY(IF('Data Transformation'!$B$4:$B$8425=B2379,'Data Transformation'!$G$4:$G$8425),'Bin Analysis'!$B2400)</f>
        <v>2073</v>
      </c>
      <c r="I2400">
        <f t="shared" si="298"/>
        <v>0</v>
      </c>
      <c r="J2400">
        <f t="shared" si="299"/>
        <v>0</v>
      </c>
      <c r="K2400">
        <f>J2400*Weighting!$W$24</f>
        <v>0</v>
      </c>
      <c r="M2400" s="14"/>
    </row>
    <row r="2401" spans="1:25" x14ac:dyDescent="0.55000000000000004">
      <c r="A2401" s="32" t="str">
        <f>IF(Weighting!$P$25&gt;0,B2401,"")</f>
        <v/>
      </c>
      <c r="B2401" t="e">
        <f>Weighting!$C$25</f>
        <v>#DIV/0!</v>
      </c>
      <c r="C2401" t="e">
        <f>Weighting!$F$25</f>
        <v>#NUM!</v>
      </c>
      <c r="D2401" t="e">
        <f>IF(C2401=1,'Data Transformation'!$G$3+0.5*'Data Transformation'!$W$25,IF(C2402=1,D2402-'Data Transformation'!$W$25,FALSE))</f>
        <v>#NUM!</v>
      </c>
      <c r="E2401">
        <f t="array" ref="E2401">IF(ISLOGICAL(D2401),"",FREQUENCY(IF('Data Transformation'!$B$425:$B$8425='Bin Analysis'!$B2379,'Data Transformation'!$G$425:$G$8425),D2401))</f>
        <v>2001</v>
      </c>
      <c r="F2401">
        <f t="shared" si="297"/>
        <v>0</v>
      </c>
      <c r="G2401">
        <f>Weighting!$H$25</f>
        <v>0</v>
      </c>
      <c r="H2401">
        <f t="array" ref="H2401">FREQUENCY(IF('Data Transformation'!$B$4:$B$8425=B2379,'Data Transformation'!$G$4:$G$8425),'Bin Analysis'!$B2401)</f>
        <v>2073</v>
      </c>
      <c r="I2401">
        <f t="shared" si="298"/>
        <v>0</v>
      </c>
      <c r="J2401">
        <f t="shared" si="299"/>
        <v>0</v>
      </c>
      <c r="K2401">
        <f>J2401*Weighting!$W$25</f>
        <v>0</v>
      </c>
      <c r="M2401" s="14"/>
    </row>
    <row r="2402" spans="1:25" x14ac:dyDescent="0.55000000000000004">
      <c r="N2402" s="57"/>
      <c r="O2402"/>
      <c r="P2402"/>
      <c r="Q2402"/>
      <c r="R2402"/>
    </row>
    <row r="2403" spans="1:25" ht="23.35" x14ac:dyDescent="0.8">
      <c r="A2403" s="21" t="s">
        <v>0</v>
      </c>
      <c r="B2403" s="21" t="str">
        <f>IFERROR(VLOOKUP(C2403,'Data Transformation'!$L$6:$M$426,2,FALSE),"")</f>
        <v/>
      </c>
      <c r="C2403" s="21">
        <f>C2379+1</f>
        <v>100</v>
      </c>
      <c r="D2403" s="21"/>
      <c r="E2403" s="21"/>
      <c r="F2403" s="21"/>
      <c r="G2403" s="21"/>
      <c r="H2403" s="22"/>
      <c r="I2403" s="22"/>
      <c r="J2403" s="22"/>
      <c r="K2403" s="21"/>
      <c r="L2403" s="21" t="str">
        <f>B2403</f>
        <v/>
      </c>
      <c r="M2403" s="23" t="e">
        <f>INDEX('Data Transformation'!$O$4:$O$424,MATCH($B2403,'Data Transformation'!$M$4:$M$424,0),MATCH($M$2,'Data Transformation'!$O$3,0))</f>
        <v>#N/A</v>
      </c>
      <c r="N2403" s="27" t="e">
        <f>IF('Input and Summary Results'!$J$16="minimum",'Bin Analysis'!X2404/(M2403-1),'Bin Analysis'!Y2403/('Bin Analysis'!M2403-1))</f>
        <v>#N/A</v>
      </c>
      <c r="O2403" s="27" t="e">
        <f>IF(M2403=FALSE,NA(),(VLOOKUP(1,C2406:K2425,4,FALSE))/(M2403-1))</f>
        <v>#N/A</v>
      </c>
      <c r="P2403" s="27" t="e">
        <f>IF(M2403=FALSE,NA(),SUM(J2406:J2425)/Weighting!$S$5)</f>
        <v>#N/A</v>
      </c>
      <c r="Q2403" s="27" t="e">
        <f>IF(M2403=FALSE,NA(),SUM(K2406:K2425)/Weighting!$S$6)</f>
        <v>#N/A</v>
      </c>
      <c r="R2403" s="27" t="e">
        <f>IF(M2403=FALSE,NA(),(VLOOKUP(1,G2406:K2425,3,FALSE))/(M2403-1))</f>
        <v>#N/A</v>
      </c>
      <c r="S2403" s="22" t="e">
        <f>IF(M2403=FALSE,NA(),IF(SUM(J2406:J2425)=2,"yes","no"))</f>
        <v>#N/A</v>
      </c>
      <c r="X2403" s="2" cm="2">
        <f t="array" ref="X2403:X2404">FREQUENCY(IF('Data Transformation'!$B$425:$B$6424='Bin Analysis'!L2403,'Data Transformation'!$G$425:$G$6424),'Data Transformation'!$U$11)</f>
        <v>0</v>
      </c>
      <c r="Y2403" s="2" cm="2">
        <f t="array" ref="Y2403:Y2404">FREQUENCY(IF('Data Transformation'!$B$425:$B$6424='Bin Analysis'!L2403,'Data Transformation'!$G$425:$G$6424),'Data Transformation'!$U$12)</f>
        <v>0</v>
      </c>
    </row>
    <row r="2404" spans="1:25" x14ac:dyDescent="0.55000000000000004">
      <c r="A2404" s="14" t="s">
        <v>67</v>
      </c>
      <c r="B2404" t="s">
        <v>47</v>
      </c>
      <c r="C2404" t="s">
        <v>5</v>
      </c>
      <c r="D2404" t="s">
        <v>100</v>
      </c>
      <c r="E2404" t="s">
        <v>101</v>
      </c>
      <c r="F2404" t="s">
        <v>102</v>
      </c>
      <c r="G2404" t="s">
        <v>70</v>
      </c>
      <c r="H2404" t="s">
        <v>31</v>
      </c>
      <c r="I2404" t="s">
        <v>32</v>
      </c>
      <c r="J2404" t="s">
        <v>46</v>
      </c>
      <c r="K2404" s="14" t="s">
        <v>45</v>
      </c>
      <c r="M2404" s="14"/>
      <c r="X2404" s="2">
        <v>0</v>
      </c>
      <c r="Y2404" s="2">
        <v>0</v>
      </c>
    </row>
    <row r="2405" spans="1:25" x14ac:dyDescent="0.55000000000000004">
      <c r="A2405" s="32"/>
      <c r="D2405" t="e">
        <f>IF(C2405=1,'Data Transformation'!$G$3+0.5*'Data Transformation'!$W$25,IF(C2406=1,D2406-'Data Transformation'!$W$25,FALSE))</f>
        <v>#NUM!</v>
      </c>
      <c r="E2405">
        <f t="array" ref="E2405">IF(ISLOGICAL(D2405),"",FREQUENCY(IF('Data Transformation'!$B$425:$B$8425='Bin Analysis'!$B2403,'Data Transformation'!$G$425:$G$8425),D2405))</f>
        <v>2001</v>
      </c>
      <c r="F2405" t="e">
        <f>IF(ISLOGICAL(D2405),"",E2405-E2404)</f>
        <v>#VALUE!</v>
      </c>
      <c r="M2405" s="14"/>
    </row>
    <row r="2406" spans="1:25" x14ac:dyDescent="0.55000000000000004">
      <c r="A2406" s="32" t="e">
        <f>IF(Weighting!$P$6&gt;0,B2406,"")</f>
        <v>#NUM!</v>
      </c>
      <c r="B2406" t="e">
        <f>Weighting!$C$6</f>
        <v>#DIV/0!</v>
      </c>
      <c r="C2406" t="e">
        <f>Weighting!$F$6</f>
        <v>#NUM!</v>
      </c>
      <c r="D2406" t="e">
        <f>IF(C2406=1,'Data Transformation'!$G$3+0.5*'Data Transformation'!$W$25,IF(C2407=1,D2407-'Data Transformation'!$W$25,FALSE))</f>
        <v>#NUM!</v>
      </c>
      <c r="E2406">
        <f t="array" ref="E2406">IF(ISLOGICAL(D2406),"",FREQUENCY(IF('Data Transformation'!$B$425:$B$8425='Bin Analysis'!$B2403,'Data Transformation'!$G$425:$G$8425),D2406))</f>
        <v>2001</v>
      </c>
      <c r="F2406">
        <f>IF(ISLOGICAL(D2406),"",E2406-E2405)</f>
        <v>0</v>
      </c>
      <c r="G2406">
        <f>Weighting!$H$6</f>
        <v>1</v>
      </c>
      <c r="H2406">
        <f t="array" ref="H2406">FREQUENCY(IF('Data Transformation'!$B$4:$B$8425=B2403,'Data Transformation'!$G$4:$G$8425),'Bin Analysis'!$B2406)</f>
        <v>2073</v>
      </c>
      <c r="I2406">
        <f>H2406-H2405</f>
        <v>2073</v>
      </c>
      <c r="J2406">
        <f>IF(I2406=0,0,1)</f>
        <v>1</v>
      </c>
      <c r="K2406" t="e">
        <f>J2406*Weighting!$W$6</f>
        <v>#NUM!</v>
      </c>
      <c r="M2406" s="14"/>
    </row>
    <row r="2407" spans="1:25" x14ac:dyDescent="0.55000000000000004">
      <c r="A2407" s="32" t="str">
        <f>IF(Weighting!$P$7&gt;0,B2407,"")</f>
        <v/>
      </c>
      <c r="B2407" t="e">
        <f>Weighting!$C$7</f>
        <v>#DIV/0!</v>
      </c>
      <c r="C2407" t="e">
        <f>Weighting!$F$7</f>
        <v>#NUM!</v>
      </c>
      <c r="D2407" t="e">
        <f>IF(C2407=1,'Data Transformation'!$G$3+0.5*'Data Transformation'!$W$25,IF(C2408=1,D2408-'Data Transformation'!$W$25,FALSE))</f>
        <v>#NUM!</v>
      </c>
      <c r="E2407">
        <f t="array" ref="E2407">IF(ISLOGICAL(D2407),"",FREQUENCY(IF('Data Transformation'!$B$425:$B$8425='Bin Analysis'!$B2403,'Data Transformation'!$G$425:$G$8425),D2407))</f>
        <v>2001</v>
      </c>
      <c r="F2407">
        <f t="shared" ref="F2407:F2425" si="300">IF(ISLOGICAL(D2407),"",E2407-E2406)</f>
        <v>0</v>
      </c>
      <c r="G2407">
        <f>Weighting!$H$7</f>
        <v>0</v>
      </c>
      <c r="H2407">
        <f t="array" ref="H2407">FREQUENCY(IF('Data Transformation'!$B$4:$B$8425=B2403,'Data Transformation'!$G$4:$G$8425),'Bin Analysis'!$B2407)</f>
        <v>2073</v>
      </c>
      <c r="I2407">
        <f t="shared" ref="I2407:I2425" si="301">H2407-H2406</f>
        <v>0</v>
      </c>
      <c r="J2407">
        <f>IF(I2407=0,0,1)</f>
        <v>0</v>
      </c>
      <c r="K2407">
        <f>J2407*Weighting!$W$7</f>
        <v>0</v>
      </c>
      <c r="M2407" s="14"/>
    </row>
    <row r="2408" spans="1:25" x14ac:dyDescent="0.55000000000000004">
      <c r="A2408" s="32" t="str">
        <f>IF(Weighting!$P$8&gt;0,B2408,"")</f>
        <v/>
      </c>
      <c r="B2408" t="e">
        <f>Weighting!$C$8</f>
        <v>#DIV/0!</v>
      </c>
      <c r="C2408" t="e">
        <f>Weighting!$F$8</f>
        <v>#NUM!</v>
      </c>
      <c r="D2408" t="e">
        <f>IF(C2408=1,'Data Transformation'!$G$3+0.5*'Data Transformation'!$W$25,IF(C2409=1,D2409-'Data Transformation'!$W$25,FALSE))</f>
        <v>#NUM!</v>
      </c>
      <c r="E2408">
        <f t="array" ref="E2408">IF(ISLOGICAL(D2408),"",FREQUENCY(IF('Data Transformation'!$B$425:$B$8425='Bin Analysis'!$B2403,'Data Transformation'!$G$425:$G$8425),D2408))</f>
        <v>2001</v>
      </c>
      <c r="F2408">
        <f t="shared" si="300"/>
        <v>0</v>
      </c>
      <c r="G2408">
        <f>Weighting!$H$8</f>
        <v>0</v>
      </c>
      <c r="H2408">
        <f t="array" ref="H2408">FREQUENCY(IF('Data Transformation'!$B$4:$B$8425=B2403,'Data Transformation'!$G$4:$G$8425),'Bin Analysis'!$B2408)</f>
        <v>2073</v>
      </c>
      <c r="I2408">
        <f t="shared" si="301"/>
        <v>0</v>
      </c>
      <c r="J2408">
        <f t="shared" ref="J2408:J2425" si="302">IF(I2408=0,0,1)</f>
        <v>0</v>
      </c>
      <c r="K2408">
        <f>J2408*Weighting!$W$8</f>
        <v>0</v>
      </c>
      <c r="M2408" s="14"/>
    </row>
    <row r="2409" spans="1:25" x14ac:dyDescent="0.55000000000000004">
      <c r="A2409" s="32" t="str">
        <f>IF(Weighting!$P$9&gt;0,B2409,"")</f>
        <v/>
      </c>
      <c r="B2409" s="50" t="e">
        <f>Weighting!$C$9</f>
        <v>#DIV/0!</v>
      </c>
      <c r="C2409" t="e">
        <f>Weighting!$F$9</f>
        <v>#NUM!</v>
      </c>
      <c r="D2409" t="e">
        <f>IF(C2409=1,'Data Transformation'!$G$3+0.5*'Data Transformation'!$W$25,IF(C2410=1,D2410-'Data Transformation'!$W$25,FALSE))</f>
        <v>#NUM!</v>
      </c>
      <c r="E2409">
        <f t="array" ref="E2409">IF(ISLOGICAL(D2409),"",FREQUENCY(IF('Data Transformation'!$B$425:$B$8425='Bin Analysis'!$B2403,'Data Transformation'!$G$425:$G$8425),D2409))</f>
        <v>2001</v>
      </c>
      <c r="F2409">
        <f t="shared" si="300"/>
        <v>0</v>
      </c>
      <c r="G2409">
        <f>Weighting!$H$9</f>
        <v>0</v>
      </c>
      <c r="H2409">
        <f t="array" ref="H2409">FREQUENCY(IF('Data Transformation'!$B$4:$B$8425=B2403,'Data Transformation'!$G$4:$G$8425),'Bin Analysis'!$B2409)</f>
        <v>2073</v>
      </c>
      <c r="I2409">
        <f t="shared" si="301"/>
        <v>0</v>
      </c>
      <c r="J2409">
        <f t="shared" si="302"/>
        <v>0</v>
      </c>
      <c r="K2409">
        <f>J2409*Weighting!$W$9</f>
        <v>0</v>
      </c>
      <c r="M2409" s="14"/>
    </row>
    <row r="2410" spans="1:25" x14ac:dyDescent="0.55000000000000004">
      <c r="A2410" s="32" t="str">
        <f>IF(Weighting!$P$10&gt;0,B2410,"")</f>
        <v/>
      </c>
      <c r="B2410" t="e">
        <f>Weighting!$C$10</f>
        <v>#DIV/0!</v>
      </c>
      <c r="C2410" t="e">
        <f>Weighting!$F$10</f>
        <v>#NUM!</v>
      </c>
      <c r="D2410" t="e">
        <f>IF(C2410=1,'Data Transformation'!$G$3+0.5*'Data Transformation'!$W$25,IF(C2411=1,D2411-'Data Transformation'!$W$25,FALSE))</f>
        <v>#NUM!</v>
      </c>
      <c r="E2410">
        <f t="array" ref="E2410">IF(ISLOGICAL(D2410),"",FREQUENCY(IF('Data Transformation'!$B$425:$B$8425='Bin Analysis'!$B2403,'Data Transformation'!$G$425:$G$8425),D2410))</f>
        <v>2001</v>
      </c>
      <c r="F2410">
        <f t="shared" si="300"/>
        <v>0</v>
      </c>
      <c r="G2410">
        <f>Weighting!$H$10</f>
        <v>0</v>
      </c>
      <c r="H2410">
        <f t="array" ref="H2410">FREQUENCY(IF('Data Transformation'!$B$4:$B$8425=B2403,'Data Transformation'!$G$4:$G$8425),'Bin Analysis'!$B2410)</f>
        <v>2073</v>
      </c>
      <c r="I2410">
        <f t="shared" si="301"/>
        <v>0</v>
      </c>
      <c r="J2410">
        <f t="shared" si="302"/>
        <v>0</v>
      </c>
      <c r="K2410">
        <f>J2410*Weighting!$W$10</f>
        <v>0</v>
      </c>
      <c r="M2410" s="14"/>
    </row>
    <row r="2411" spans="1:25" x14ac:dyDescent="0.55000000000000004">
      <c r="A2411" s="32" t="str">
        <f>IF(Weighting!$P$11&gt;0,B2411,"")</f>
        <v/>
      </c>
      <c r="B2411" t="e">
        <f>Weighting!$C$11</f>
        <v>#DIV/0!</v>
      </c>
      <c r="C2411" t="e">
        <f>Weighting!$F$11</f>
        <v>#NUM!</v>
      </c>
      <c r="D2411" t="e">
        <f>IF(C2411=1,'Data Transformation'!$G$3+0.5*'Data Transformation'!$W$25,IF(C2412=1,D2412-'Data Transformation'!$W$25,FALSE))</f>
        <v>#NUM!</v>
      </c>
      <c r="E2411">
        <f t="array" ref="E2411">IF(ISLOGICAL(D2411),"",FREQUENCY(IF('Data Transformation'!$B$425:$B$8425='Bin Analysis'!$B2403,'Data Transformation'!$G$425:$G$8425),D2411))</f>
        <v>2001</v>
      </c>
      <c r="F2411">
        <f t="shared" si="300"/>
        <v>0</v>
      </c>
      <c r="G2411">
        <f>Weighting!$H$11</f>
        <v>0</v>
      </c>
      <c r="H2411">
        <f t="array" ref="H2411">FREQUENCY(IF('Data Transformation'!$B$4:$B$8425=B2403,'Data Transformation'!$G$4:$G$8425),'Bin Analysis'!$B2411)</f>
        <v>2073</v>
      </c>
      <c r="I2411">
        <f t="shared" si="301"/>
        <v>0</v>
      </c>
      <c r="J2411">
        <f t="shared" si="302"/>
        <v>0</v>
      </c>
      <c r="K2411">
        <f>J2411*Weighting!$W$11</f>
        <v>0</v>
      </c>
      <c r="M2411" s="14"/>
    </row>
    <row r="2412" spans="1:25" x14ac:dyDescent="0.55000000000000004">
      <c r="A2412" s="32" t="str">
        <f>IF(Weighting!$P$12&gt;0,B2412,"")</f>
        <v/>
      </c>
      <c r="B2412" t="e">
        <f>Weighting!$C$12</f>
        <v>#DIV/0!</v>
      </c>
      <c r="C2412" t="e">
        <f>Weighting!$F$12</f>
        <v>#NUM!</v>
      </c>
      <c r="D2412" t="e">
        <f>IF(C2412=1,'Data Transformation'!$G$3+0.5*'Data Transformation'!$W$25,IF(C2413=1,D2413-'Data Transformation'!$W$25,FALSE))</f>
        <v>#NUM!</v>
      </c>
      <c r="E2412">
        <f t="array" ref="E2412">IF(ISLOGICAL(D2412),"",FREQUENCY(IF('Data Transformation'!$B$425:$B$8425='Bin Analysis'!$B2403,'Data Transformation'!$G$425:$G$8425),D2412))</f>
        <v>2001</v>
      </c>
      <c r="F2412">
        <f t="shared" si="300"/>
        <v>0</v>
      </c>
      <c r="G2412">
        <f>Weighting!$H$12</f>
        <v>0</v>
      </c>
      <c r="H2412">
        <f t="array" ref="H2412">FREQUENCY(IF('Data Transformation'!$B$4:$B$8425=B2403,'Data Transformation'!$G$4:$G$8425),'Bin Analysis'!$B2412)</f>
        <v>2073</v>
      </c>
      <c r="I2412">
        <f t="shared" si="301"/>
        <v>0</v>
      </c>
      <c r="J2412">
        <f t="shared" si="302"/>
        <v>0</v>
      </c>
      <c r="K2412">
        <f>J2412*Weighting!$W$12</f>
        <v>0</v>
      </c>
      <c r="M2412" s="14"/>
    </row>
    <row r="2413" spans="1:25" x14ac:dyDescent="0.55000000000000004">
      <c r="A2413" s="32" t="str">
        <f>IF(Weighting!$P$13&gt;0,B2413,"")</f>
        <v/>
      </c>
      <c r="B2413" t="e">
        <f>Weighting!$C$13</f>
        <v>#DIV/0!</v>
      </c>
      <c r="C2413" t="e">
        <f>Weighting!$F$13</f>
        <v>#NUM!</v>
      </c>
      <c r="D2413" t="e">
        <f>IF(C2413=1,'Data Transformation'!$G$3+0.5*'Data Transformation'!$W$25,IF(C2414=1,D2414-'Data Transformation'!$W$25,FALSE))</f>
        <v>#NUM!</v>
      </c>
      <c r="E2413">
        <f t="array" ref="E2413">IF(ISLOGICAL(D2413),"",FREQUENCY(IF('Data Transformation'!$B$425:$B$8425='Bin Analysis'!$B2403,'Data Transformation'!$G$425:$G$8425),D2413))</f>
        <v>2001</v>
      </c>
      <c r="F2413">
        <f t="shared" si="300"/>
        <v>0</v>
      </c>
      <c r="G2413">
        <f>Weighting!$H$13</f>
        <v>0</v>
      </c>
      <c r="H2413">
        <f t="array" ref="H2413">FREQUENCY(IF('Data Transformation'!$B$4:$B$8425=B2403,'Data Transformation'!$G$4:$G$8425),'Bin Analysis'!$B2413)</f>
        <v>2073</v>
      </c>
      <c r="I2413">
        <f t="shared" si="301"/>
        <v>0</v>
      </c>
      <c r="J2413">
        <f t="shared" si="302"/>
        <v>0</v>
      </c>
      <c r="K2413">
        <f>J2413*Weighting!$W$13</f>
        <v>0</v>
      </c>
      <c r="M2413" s="14"/>
    </row>
    <row r="2414" spans="1:25" x14ac:dyDescent="0.55000000000000004">
      <c r="A2414" s="32" t="str">
        <f>IF(Weighting!$P$14&gt;0,B2414,"")</f>
        <v/>
      </c>
      <c r="B2414" t="e">
        <f>Weighting!$C$14</f>
        <v>#DIV/0!</v>
      </c>
      <c r="C2414" t="e">
        <f>Weighting!$F$14</f>
        <v>#NUM!</v>
      </c>
      <c r="D2414" t="e">
        <f>IF(C2414=1,'Data Transformation'!$G$3+0.5*'Data Transformation'!$W$25,IF(C2415=1,D2415-'Data Transformation'!$W$25,FALSE))</f>
        <v>#NUM!</v>
      </c>
      <c r="E2414">
        <f t="array" ref="E2414">IF(ISLOGICAL(D2414),"",FREQUENCY(IF('Data Transformation'!$B$425:$B$8425='Bin Analysis'!$B2403,'Data Transformation'!$G$425:$G$8425),D2414))</f>
        <v>2001</v>
      </c>
      <c r="F2414">
        <f t="shared" si="300"/>
        <v>0</v>
      </c>
      <c r="G2414">
        <f>Weighting!$H$14</f>
        <v>0</v>
      </c>
      <c r="H2414">
        <f t="array" ref="H2414">FREQUENCY(IF('Data Transformation'!$B$4:$B$8425=B2403,'Data Transformation'!$G$4:$G$8425),'Bin Analysis'!$B2414)</f>
        <v>2073</v>
      </c>
      <c r="I2414">
        <f t="shared" si="301"/>
        <v>0</v>
      </c>
      <c r="J2414">
        <f t="shared" si="302"/>
        <v>0</v>
      </c>
      <c r="K2414">
        <f>J2414*Weighting!$W$14</f>
        <v>0</v>
      </c>
      <c r="M2414" s="14"/>
    </row>
    <row r="2415" spans="1:25" x14ac:dyDescent="0.55000000000000004">
      <c r="A2415" s="32" t="str">
        <f>IF(Weighting!$P$15&gt;0,B2415,"")</f>
        <v/>
      </c>
      <c r="B2415" t="e">
        <f>Weighting!$C$15</f>
        <v>#DIV/0!</v>
      </c>
      <c r="C2415" t="e">
        <f>Weighting!$F$15</f>
        <v>#NUM!</v>
      </c>
      <c r="D2415" t="e">
        <f>IF(C2415=1,'Data Transformation'!$G$3+0.5*'Data Transformation'!$W$25,IF(C2416=1,D2416-'Data Transformation'!$W$25,FALSE))</f>
        <v>#NUM!</v>
      </c>
      <c r="E2415">
        <f t="array" ref="E2415">IF(ISLOGICAL(D2415),"",FREQUENCY(IF('Data Transformation'!$B$425:$B$8425='Bin Analysis'!$B2403,'Data Transformation'!$G$425:$G$8425),D2415))</f>
        <v>2001</v>
      </c>
      <c r="F2415">
        <f t="shared" si="300"/>
        <v>0</v>
      </c>
      <c r="G2415">
        <f>Weighting!$H$15</f>
        <v>0</v>
      </c>
      <c r="H2415">
        <f t="array" ref="H2415">FREQUENCY(IF('Data Transformation'!$B$4:$B$8425=B2403,'Data Transformation'!$G$4:$G$8425),'Bin Analysis'!$B2415)</f>
        <v>2073</v>
      </c>
      <c r="I2415">
        <f t="shared" si="301"/>
        <v>0</v>
      </c>
      <c r="J2415">
        <f t="shared" si="302"/>
        <v>0</v>
      </c>
      <c r="K2415">
        <f>J2415*Weighting!$W$15</f>
        <v>0</v>
      </c>
      <c r="M2415" s="14"/>
    </row>
    <row r="2416" spans="1:25" x14ac:dyDescent="0.55000000000000004">
      <c r="A2416" s="32" t="str">
        <f>IF(Weighting!$P$16&gt;0,B2416,"")</f>
        <v/>
      </c>
      <c r="B2416" t="e">
        <f>Weighting!$C$16</f>
        <v>#DIV/0!</v>
      </c>
      <c r="C2416" t="e">
        <f>Weighting!$F$16</f>
        <v>#NUM!</v>
      </c>
      <c r="D2416" t="e">
        <f>IF(C2416=1,'Data Transformation'!$G$3+0.5*'Data Transformation'!$W$25,IF(C2417=1,D2417-'Data Transformation'!$W$25,FALSE))</f>
        <v>#NUM!</v>
      </c>
      <c r="E2416">
        <f t="array" ref="E2416">IF(ISLOGICAL(D2416),"",FREQUENCY(IF('Data Transformation'!$B$425:$B$8425='Bin Analysis'!$B2403,'Data Transformation'!$G$425:$G$8425),D2416))</f>
        <v>2001</v>
      </c>
      <c r="F2416">
        <f t="shared" si="300"/>
        <v>0</v>
      </c>
      <c r="G2416">
        <f>Weighting!$H$16</f>
        <v>0</v>
      </c>
      <c r="H2416">
        <f t="array" ref="H2416">FREQUENCY(IF('Data Transformation'!$B$4:$B$8425=B2403,'Data Transformation'!$G$4:$G$8425),'Bin Analysis'!$B2416)</f>
        <v>2073</v>
      </c>
      <c r="I2416">
        <f t="shared" si="301"/>
        <v>0</v>
      </c>
      <c r="J2416">
        <f t="shared" si="302"/>
        <v>0</v>
      </c>
      <c r="K2416">
        <f>J2416*Weighting!$W$16</f>
        <v>0</v>
      </c>
      <c r="M2416" s="14"/>
    </row>
    <row r="2417" spans="1:25" x14ac:dyDescent="0.55000000000000004">
      <c r="A2417" s="32" t="str">
        <f>IF(Weighting!$P$17&gt;0,B2417,"")</f>
        <v/>
      </c>
      <c r="B2417" t="e">
        <f>Weighting!$C$17</f>
        <v>#DIV/0!</v>
      </c>
      <c r="C2417" t="e">
        <f>Weighting!$F$17</f>
        <v>#NUM!</v>
      </c>
      <c r="D2417" t="e">
        <f>IF(C2417=1,'Data Transformation'!$G$3+0.5*'Data Transformation'!$W$25,IF(C2418=1,D2418-'Data Transformation'!$W$25,FALSE))</f>
        <v>#NUM!</v>
      </c>
      <c r="E2417">
        <f t="array" ref="E2417">IF(ISLOGICAL(D2417),"",FREQUENCY(IF('Data Transformation'!$B$425:$B$8425='Bin Analysis'!$B2403,'Data Transformation'!$G$425:$G$8425),D2417))</f>
        <v>2001</v>
      </c>
      <c r="F2417">
        <f t="shared" si="300"/>
        <v>0</v>
      </c>
      <c r="G2417">
        <f>Weighting!$H$17</f>
        <v>0</v>
      </c>
      <c r="H2417">
        <f t="array" ref="H2417">FREQUENCY(IF('Data Transformation'!$B$4:$B$8425=B2403,'Data Transformation'!$G$4:$G$8425),'Bin Analysis'!$B2417)</f>
        <v>2073</v>
      </c>
      <c r="I2417">
        <f t="shared" si="301"/>
        <v>0</v>
      </c>
      <c r="J2417">
        <f t="shared" si="302"/>
        <v>0</v>
      </c>
      <c r="K2417">
        <f>J2417*Weighting!$W$17</f>
        <v>0</v>
      </c>
      <c r="M2417" s="14"/>
    </row>
    <row r="2418" spans="1:25" x14ac:dyDescent="0.55000000000000004">
      <c r="A2418" s="32" t="str">
        <f>IF(Weighting!$P$18&gt;0,B2418,"")</f>
        <v/>
      </c>
      <c r="B2418" t="e">
        <f>Weighting!$C$18</f>
        <v>#DIV/0!</v>
      </c>
      <c r="C2418" t="e">
        <f>Weighting!$F$18</f>
        <v>#NUM!</v>
      </c>
      <c r="D2418" t="e">
        <f>IF(C2418=1,'Data Transformation'!$G$3+0.5*'Data Transformation'!$W$25,IF(C2419=1,D2419-'Data Transformation'!$W$25,FALSE))</f>
        <v>#NUM!</v>
      </c>
      <c r="E2418">
        <f t="array" ref="E2418">IF(ISLOGICAL(D2418),"",FREQUENCY(IF('Data Transformation'!$B$425:$B$8425='Bin Analysis'!$B2403,'Data Transformation'!$G$425:$G$8425),D2418))</f>
        <v>2001</v>
      </c>
      <c r="F2418">
        <f t="shared" si="300"/>
        <v>0</v>
      </c>
      <c r="G2418">
        <f>Weighting!$H$18</f>
        <v>0</v>
      </c>
      <c r="H2418">
        <f t="array" ref="H2418">FREQUENCY(IF('Data Transformation'!$B$4:$B$8425=B2403,'Data Transformation'!$G$4:$G$8425),'Bin Analysis'!$B2418)</f>
        <v>2073</v>
      </c>
      <c r="I2418">
        <f t="shared" si="301"/>
        <v>0</v>
      </c>
      <c r="J2418">
        <f t="shared" si="302"/>
        <v>0</v>
      </c>
      <c r="K2418">
        <f>J2418*Weighting!$W$18</f>
        <v>0</v>
      </c>
      <c r="M2418" s="14"/>
    </row>
    <row r="2419" spans="1:25" x14ac:dyDescent="0.55000000000000004">
      <c r="A2419" s="32" t="str">
        <f>IF(Weighting!$P$19&gt;0,B2419,"")</f>
        <v/>
      </c>
      <c r="B2419" t="e">
        <f>Weighting!$C$19</f>
        <v>#DIV/0!</v>
      </c>
      <c r="C2419" t="e">
        <f>Weighting!$F$19</f>
        <v>#NUM!</v>
      </c>
      <c r="D2419" t="e">
        <f>IF(C2419=1,'Data Transformation'!$G$3+0.5*'Data Transformation'!$W$25,IF(C2420=1,D2420-'Data Transformation'!$W$25,FALSE))</f>
        <v>#NUM!</v>
      </c>
      <c r="E2419">
        <f t="array" ref="E2419">IF(ISLOGICAL(D2419),"",FREQUENCY(IF('Data Transformation'!$B$425:$B$8425='Bin Analysis'!$B2403,'Data Transformation'!$G$425:$G$8425),D2419))</f>
        <v>2001</v>
      </c>
      <c r="F2419">
        <f t="shared" si="300"/>
        <v>0</v>
      </c>
      <c r="G2419">
        <f>Weighting!$H$19</f>
        <v>0</v>
      </c>
      <c r="H2419">
        <f t="array" ref="H2419">FREQUENCY(IF('Data Transformation'!$B$4:$B$8425=B2403,'Data Transformation'!$G$4:$G$8425),'Bin Analysis'!$B2419)</f>
        <v>2073</v>
      </c>
      <c r="I2419">
        <f t="shared" si="301"/>
        <v>0</v>
      </c>
      <c r="J2419">
        <f t="shared" si="302"/>
        <v>0</v>
      </c>
      <c r="K2419">
        <f>J2419*Weighting!$W$19</f>
        <v>0</v>
      </c>
      <c r="M2419" s="14"/>
    </row>
    <row r="2420" spans="1:25" x14ac:dyDescent="0.55000000000000004">
      <c r="A2420" s="32" t="str">
        <f>IF(Weighting!$P$20&gt;0,B2420,"")</f>
        <v/>
      </c>
      <c r="B2420" t="e">
        <f>Weighting!$C$20</f>
        <v>#DIV/0!</v>
      </c>
      <c r="C2420" t="e">
        <f>Weighting!$F$20</f>
        <v>#NUM!</v>
      </c>
      <c r="D2420" t="e">
        <f>IF(C2420=1,'Data Transformation'!$G$3+0.5*'Data Transformation'!$W$25,IF(C2421=1,D2421-'Data Transformation'!$W$25,FALSE))</f>
        <v>#NUM!</v>
      </c>
      <c r="E2420">
        <f t="array" ref="E2420">IF(ISLOGICAL(D2420),"",FREQUENCY(IF('Data Transformation'!$B$425:$B$8425='Bin Analysis'!$B2403,'Data Transformation'!$G$425:$G$8425),D2420))</f>
        <v>2001</v>
      </c>
      <c r="F2420">
        <f t="shared" si="300"/>
        <v>0</v>
      </c>
      <c r="G2420">
        <f>Weighting!$H$20</f>
        <v>0</v>
      </c>
      <c r="H2420">
        <f t="array" ref="H2420">FREQUENCY(IF('Data Transformation'!$B$4:$B$8425=B2403,'Data Transformation'!$G$4:$G$8425),'Bin Analysis'!$B2420)</f>
        <v>2073</v>
      </c>
      <c r="I2420">
        <f t="shared" si="301"/>
        <v>0</v>
      </c>
      <c r="J2420">
        <f t="shared" si="302"/>
        <v>0</v>
      </c>
      <c r="K2420">
        <f>J2420*Weighting!$W$20</f>
        <v>0</v>
      </c>
      <c r="M2420" s="14"/>
    </row>
    <row r="2421" spans="1:25" x14ac:dyDescent="0.55000000000000004">
      <c r="A2421" s="32" t="str">
        <f>IF(Weighting!$P$21&gt;0,B2421,"")</f>
        <v/>
      </c>
      <c r="B2421" t="e">
        <f>Weighting!$C$21</f>
        <v>#DIV/0!</v>
      </c>
      <c r="C2421" t="e">
        <f>Weighting!$F$21</f>
        <v>#NUM!</v>
      </c>
      <c r="D2421" t="e">
        <f>IF(C2421=1,'Data Transformation'!$G$3+0.5*'Data Transformation'!$W$25,IF(C2422=1,D2422-'Data Transformation'!$W$25,FALSE))</f>
        <v>#NUM!</v>
      </c>
      <c r="E2421">
        <f t="array" ref="E2421">IF(ISLOGICAL(D2421),"",FREQUENCY(IF('Data Transformation'!$B$425:$B$8425='Bin Analysis'!$B2403,'Data Transformation'!$G$425:$G$8425),D2421))</f>
        <v>2001</v>
      </c>
      <c r="F2421">
        <f t="shared" si="300"/>
        <v>0</v>
      </c>
      <c r="G2421">
        <f>Weighting!$H$21</f>
        <v>0</v>
      </c>
      <c r="H2421">
        <f t="array" ref="H2421">FREQUENCY(IF('Data Transformation'!$B$4:$B$8425=B2403,'Data Transformation'!$G$4:$G$8425),'Bin Analysis'!$B2421)</f>
        <v>2073</v>
      </c>
      <c r="I2421">
        <f t="shared" si="301"/>
        <v>0</v>
      </c>
      <c r="J2421">
        <f t="shared" si="302"/>
        <v>0</v>
      </c>
      <c r="K2421">
        <f>J2421*Weighting!$W$21</f>
        <v>0</v>
      </c>
      <c r="M2421" s="14"/>
    </row>
    <row r="2422" spans="1:25" x14ac:dyDescent="0.55000000000000004">
      <c r="A2422" s="32" t="str">
        <f>IF(Weighting!$P$22&gt;0,B2422,"")</f>
        <v/>
      </c>
      <c r="B2422" t="e">
        <f>Weighting!$C$22</f>
        <v>#DIV/0!</v>
      </c>
      <c r="C2422" t="e">
        <f>Weighting!$F$22</f>
        <v>#NUM!</v>
      </c>
      <c r="D2422" t="e">
        <f>IF(C2422=1,'Data Transformation'!$G$3+0.5*'Data Transformation'!$W$25,IF(C2423=1,D2423-'Data Transformation'!$W$25,FALSE))</f>
        <v>#NUM!</v>
      </c>
      <c r="E2422">
        <f t="array" ref="E2422">IF(ISLOGICAL(D2422),"",FREQUENCY(IF('Data Transformation'!$B$425:$B$8425='Bin Analysis'!$B2403,'Data Transformation'!$G$425:$G$8425),D2422))</f>
        <v>2001</v>
      </c>
      <c r="F2422">
        <f t="shared" si="300"/>
        <v>0</v>
      </c>
      <c r="G2422">
        <f>Weighting!$H$22</f>
        <v>0</v>
      </c>
      <c r="H2422">
        <f t="array" ref="H2422">FREQUENCY(IF('Data Transformation'!$B$4:$B$8425=B2403,'Data Transformation'!$G$4:$G$8425),'Bin Analysis'!$B2422)</f>
        <v>2073</v>
      </c>
      <c r="I2422">
        <f t="shared" si="301"/>
        <v>0</v>
      </c>
      <c r="J2422">
        <f t="shared" si="302"/>
        <v>0</v>
      </c>
      <c r="K2422">
        <f>J2422*Weighting!$W$22</f>
        <v>0</v>
      </c>
      <c r="M2422" s="14"/>
    </row>
    <row r="2423" spans="1:25" x14ac:dyDescent="0.55000000000000004">
      <c r="A2423" s="32" t="str">
        <f>IF(Weighting!$P$23&gt;0,B2423,"")</f>
        <v/>
      </c>
      <c r="B2423" t="e">
        <f>Weighting!$C$23</f>
        <v>#DIV/0!</v>
      </c>
      <c r="C2423" t="e">
        <f>Weighting!$F$23</f>
        <v>#NUM!</v>
      </c>
      <c r="D2423" t="e">
        <f>IF(C2423=1,'Data Transformation'!$G$3+0.5*'Data Transformation'!$W$25,IF(C2424=1,D2424-'Data Transformation'!$W$25,FALSE))</f>
        <v>#NUM!</v>
      </c>
      <c r="E2423">
        <f t="array" ref="E2423">IF(ISLOGICAL(D2423),"",FREQUENCY(IF('Data Transformation'!$B$425:$B$8425='Bin Analysis'!$B2403,'Data Transformation'!$G$425:$G$8425),D2423))</f>
        <v>2001</v>
      </c>
      <c r="F2423">
        <f t="shared" si="300"/>
        <v>0</v>
      </c>
      <c r="G2423">
        <f>Weighting!$H$23</f>
        <v>0</v>
      </c>
      <c r="H2423">
        <f t="array" ref="H2423">FREQUENCY(IF('Data Transformation'!$B$4:$B$8425=B2403,'Data Transformation'!$G$4:$G$8425),'Bin Analysis'!$B2423)</f>
        <v>2073</v>
      </c>
      <c r="I2423">
        <f t="shared" si="301"/>
        <v>0</v>
      </c>
      <c r="J2423">
        <f t="shared" si="302"/>
        <v>0</v>
      </c>
      <c r="K2423">
        <f>J2423*Weighting!$W$23</f>
        <v>0</v>
      </c>
      <c r="M2423" s="14"/>
    </row>
    <row r="2424" spans="1:25" x14ac:dyDescent="0.55000000000000004">
      <c r="A2424" s="32" t="str">
        <f>IF(Weighting!$P$24&gt;0,B2424,"")</f>
        <v/>
      </c>
      <c r="B2424" t="e">
        <f>Weighting!$C$24</f>
        <v>#DIV/0!</v>
      </c>
      <c r="C2424" t="e">
        <f>Weighting!$F$24</f>
        <v>#NUM!</v>
      </c>
      <c r="D2424" t="e">
        <f>IF(C2424=1,'Data Transformation'!$G$3+0.5*'Data Transformation'!$W$25,IF(C2425=1,D2425-'Data Transformation'!$W$25,FALSE))</f>
        <v>#NUM!</v>
      </c>
      <c r="E2424">
        <f t="array" ref="E2424">IF(ISLOGICAL(D2424),"",FREQUENCY(IF('Data Transformation'!$B$425:$B$8425='Bin Analysis'!$B2403,'Data Transformation'!$G$425:$G$8425),D2424))</f>
        <v>2001</v>
      </c>
      <c r="F2424">
        <f t="shared" si="300"/>
        <v>0</v>
      </c>
      <c r="G2424">
        <f>Weighting!$H$24</f>
        <v>0</v>
      </c>
      <c r="H2424">
        <f t="array" ref="H2424">FREQUENCY(IF('Data Transformation'!$B$4:$B$8425=B2403,'Data Transformation'!$G$4:$G$8425),'Bin Analysis'!$B2424)</f>
        <v>2073</v>
      </c>
      <c r="I2424">
        <f t="shared" si="301"/>
        <v>0</v>
      </c>
      <c r="J2424">
        <f t="shared" si="302"/>
        <v>0</v>
      </c>
      <c r="K2424">
        <f>J2424*Weighting!$W$24</f>
        <v>0</v>
      </c>
      <c r="M2424" s="14"/>
    </row>
    <row r="2425" spans="1:25" x14ac:dyDescent="0.55000000000000004">
      <c r="A2425" s="32" t="str">
        <f>IF(Weighting!$P$25&gt;0,B2425,"")</f>
        <v/>
      </c>
      <c r="B2425" t="e">
        <f>Weighting!$C$25</f>
        <v>#DIV/0!</v>
      </c>
      <c r="C2425" t="e">
        <f>Weighting!$F$25</f>
        <v>#NUM!</v>
      </c>
      <c r="D2425" t="e">
        <f>IF(C2425=1,'Data Transformation'!$G$3+0.5*'Data Transformation'!$W$25,IF(C2426=1,D2426-'Data Transformation'!$W$25,FALSE))</f>
        <v>#NUM!</v>
      </c>
      <c r="E2425">
        <f t="array" ref="E2425">IF(ISLOGICAL(D2425),"",FREQUENCY(IF('Data Transformation'!$B$425:$B$8425='Bin Analysis'!$B2403,'Data Transformation'!$G$425:$G$8425),D2425))</f>
        <v>2001</v>
      </c>
      <c r="F2425">
        <f t="shared" si="300"/>
        <v>0</v>
      </c>
      <c r="G2425">
        <f>Weighting!$H$25</f>
        <v>0</v>
      </c>
      <c r="H2425">
        <f t="array" ref="H2425">FREQUENCY(IF('Data Transformation'!$B$4:$B$8425=B2403,'Data Transformation'!$G$4:$G$8425),'Bin Analysis'!$B2425)</f>
        <v>2073</v>
      </c>
      <c r="I2425">
        <f t="shared" si="301"/>
        <v>0</v>
      </c>
      <c r="J2425">
        <f t="shared" si="302"/>
        <v>0</v>
      </c>
      <c r="K2425">
        <f>J2425*Weighting!$W$25</f>
        <v>0</v>
      </c>
      <c r="M2425" s="14"/>
    </row>
    <row r="2426" spans="1:25" x14ac:dyDescent="0.55000000000000004">
      <c r="O2426"/>
      <c r="P2426"/>
      <c r="Q2426"/>
      <c r="R2426"/>
    </row>
    <row r="2427" spans="1:25" ht="23.35" x14ac:dyDescent="0.8">
      <c r="A2427" s="21" t="s">
        <v>0</v>
      </c>
      <c r="B2427" s="21" t="str">
        <f>IFERROR(VLOOKUP(C2427,'Data Transformation'!$L$6:$M$426,2,FALSE),"")</f>
        <v/>
      </c>
      <c r="C2427" s="21">
        <f>C2403+1</f>
        <v>101</v>
      </c>
      <c r="D2427" s="21"/>
      <c r="E2427" s="21"/>
      <c r="F2427" s="21"/>
      <c r="G2427" s="21"/>
      <c r="H2427" s="22"/>
      <c r="I2427" s="22"/>
      <c r="J2427" s="22"/>
      <c r="K2427" s="21"/>
      <c r="L2427" s="21" t="str">
        <f>B2427</f>
        <v/>
      </c>
      <c r="M2427" s="23" t="e">
        <f>INDEX('Data Transformation'!$O$4:$O$424,MATCH($B2427,'Data Transformation'!$M$4:$M$424,0),MATCH($M$2,'Data Transformation'!$O$3,0))</f>
        <v>#N/A</v>
      </c>
      <c r="N2427" s="27" t="e">
        <f>IF('Input and Summary Results'!$J$16="minimum",'Bin Analysis'!X2428/(M2427-1),'Bin Analysis'!Y2427/('Bin Analysis'!M2427-1))</f>
        <v>#N/A</v>
      </c>
      <c r="O2427" s="27" t="e">
        <f>IF(M2427=FALSE,NA(),(VLOOKUP(1,C2430:K2449,4,FALSE))/(M2427-1))</f>
        <v>#N/A</v>
      </c>
      <c r="P2427" s="27" t="e">
        <f>IF(M2427=FALSE,NA(),SUM(J2430:J2449)/Weighting!$S$5)</f>
        <v>#N/A</v>
      </c>
      <c r="Q2427" s="27" t="e">
        <f>IF(M2427=FALSE,NA(),SUM(K2430:K2449)/Weighting!$S$6)</f>
        <v>#N/A</v>
      </c>
      <c r="R2427" s="27" t="e">
        <f>IF(M2427=FALSE,NA(),(VLOOKUP(1,G2430:K2449,3,FALSE))/(M2427-1))</f>
        <v>#N/A</v>
      </c>
      <c r="S2427" s="22" t="e">
        <f>IF(M2427=FALSE,NA(),IF(SUM(J2430:J2449)=2,"yes","no"))</f>
        <v>#N/A</v>
      </c>
      <c r="X2427" s="2" cm="2">
        <f t="array" ref="X2427:X2428">FREQUENCY(IF('Data Transformation'!$B$425:$B$6424='Bin Analysis'!L2427,'Data Transformation'!$G$425:$G$6424),'Data Transformation'!$U$11)</f>
        <v>0</v>
      </c>
      <c r="Y2427" s="2" cm="2">
        <f t="array" ref="Y2427:Y2428">FREQUENCY(IF('Data Transformation'!$B$425:$B$6424='Bin Analysis'!L2427,'Data Transformation'!$G$425:$G$6424),'Data Transformation'!$U$12)</f>
        <v>0</v>
      </c>
    </row>
    <row r="2428" spans="1:25" x14ac:dyDescent="0.55000000000000004">
      <c r="A2428" s="14" t="s">
        <v>67</v>
      </c>
      <c r="B2428" t="s">
        <v>47</v>
      </c>
      <c r="C2428" t="s">
        <v>5</v>
      </c>
      <c r="D2428" t="s">
        <v>100</v>
      </c>
      <c r="E2428" t="s">
        <v>101</v>
      </c>
      <c r="F2428" t="s">
        <v>102</v>
      </c>
      <c r="G2428" t="s">
        <v>70</v>
      </c>
      <c r="H2428" t="s">
        <v>31</v>
      </c>
      <c r="I2428" t="s">
        <v>32</v>
      </c>
      <c r="J2428" t="s">
        <v>46</v>
      </c>
      <c r="K2428" s="14" t="s">
        <v>45</v>
      </c>
      <c r="M2428" s="14"/>
      <c r="X2428" s="2">
        <v>0</v>
      </c>
      <c r="Y2428" s="2">
        <v>0</v>
      </c>
    </row>
    <row r="2429" spans="1:25" x14ac:dyDescent="0.55000000000000004">
      <c r="A2429" s="32"/>
      <c r="D2429" t="e">
        <f>IF(C2429=1,'Data Transformation'!$G$3+0.5*'Data Transformation'!$W$25,IF(C2430=1,D2430-'Data Transformation'!$W$25,FALSE))</f>
        <v>#NUM!</v>
      </c>
      <c r="E2429">
        <f t="array" ref="E2429">IF(ISLOGICAL(D2429),"",FREQUENCY(IF('Data Transformation'!$B$425:$B$8425='Bin Analysis'!$B2427,'Data Transformation'!$G$425:$G$8425),D2429))</f>
        <v>2001</v>
      </c>
      <c r="F2429" t="e">
        <f>IF(ISLOGICAL(D2429),"",E2429-E2428)</f>
        <v>#VALUE!</v>
      </c>
      <c r="M2429" s="14"/>
    </row>
    <row r="2430" spans="1:25" x14ac:dyDescent="0.55000000000000004">
      <c r="A2430" s="32" t="e">
        <f>IF(Weighting!$P$6&gt;0,B2430,"")</f>
        <v>#NUM!</v>
      </c>
      <c r="B2430" t="e">
        <f>Weighting!$C$6</f>
        <v>#DIV/0!</v>
      </c>
      <c r="C2430" t="e">
        <f>Weighting!$F$6</f>
        <v>#NUM!</v>
      </c>
      <c r="D2430" t="e">
        <f>IF(C2430=1,'Data Transformation'!$G$3+0.5*'Data Transformation'!$W$25,IF(C2431=1,D2431-'Data Transformation'!$W$25,FALSE))</f>
        <v>#NUM!</v>
      </c>
      <c r="E2430">
        <f t="array" ref="E2430">IF(ISLOGICAL(D2430),"",FREQUENCY(IF('Data Transformation'!$B$425:$B$8425='Bin Analysis'!$B2427,'Data Transformation'!$G$425:$G$8425),D2430))</f>
        <v>2001</v>
      </c>
      <c r="F2430">
        <f>IF(ISLOGICAL(D2430),"",E2430-E2429)</f>
        <v>0</v>
      </c>
      <c r="G2430">
        <f>Weighting!$H$6</f>
        <v>1</v>
      </c>
      <c r="H2430">
        <f t="array" ref="H2430">FREQUENCY(IF('Data Transformation'!$B$4:$B$8425=B2427,'Data Transformation'!$G$4:$G$8425),'Bin Analysis'!$B2430)</f>
        <v>2073</v>
      </c>
      <c r="I2430">
        <f>H2430-H2429</f>
        <v>2073</v>
      </c>
      <c r="J2430">
        <f>IF(I2430=0,0,1)</f>
        <v>1</v>
      </c>
      <c r="K2430" t="e">
        <f>J2430*Weighting!$W$6</f>
        <v>#NUM!</v>
      </c>
      <c r="M2430" s="14"/>
    </row>
    <row r="2431" spans="1:25" x14ac:dyDescent="0.55000000000000004">
      <c r="A2431" s="32" t="str">
        <f>IF(Weighting!$P$7&gt;0,B2431,"")</f>
        <v/>
      </c>
      <c r="B2431" t="e">
        <f>Weighting!$C$7</f>
        <v>#DIV/0!</v>
      </c>
      <c r="C2431" t="e">
        <f>Weighting!$F$7</f>
        <v>#NUM!</v>
      </c>
      <c r="D2431" t="e">
        <f>IF(C2431=1,'Data Transformation'!$G$3+0.5*'Data Transformation'!$W$25,IF(C2432=1,D2432-'Data Transformation'!$W$25,FALSE))</f>
        <v>#NUM!</v>
      </c>
      <c r="E2431">
        <f t="array" ref="E2431">IF(ISLOGICAL(D2431),"",FREQUENCY(IF('Data Transformation'!$B$425:$B$8425='Bin Analysis'!$B2427,'Data Transformation'!$G$425:$G$8425),D2431))</f>
        <v>2001</v>
      </c>
      <c r="F2431">
        <f t="shared" ref="F2431:F2449" si="303">IF(ISLOGICAL(D2431),"",E2431-E2430)</f>
        <v>0</v>
      </c>
      <c r="G2431">
        <f>Weighting!$H$7</f>
        <v>0</v>
      </c>
      <c r="H2431">
        <f t="array" ref="H2431">FREQUENCY(IF('Data Transformation'!$B$4:$B$8425=B2427,'Data Transformation'!$G$4:$G$8425),'Bin Analysis'!$B2431)</f>
        <v>2073</v>
      </c>
      <c r="I2431">
        <f t="shared" ref="I2431:I2449" si="304">H2431-H2430</f>
        <v>0</v>
      </c>
      <c r="J2431">
        <f>IF(I2431=0,0,1)</f>
        <v>0</v>
      </c>
      <c r="K2431">
        <f>J2431*Weighting!$W$7</f>
        <v>0</v>
      </c>
      <c r="M2431" s="14"/>
    </row>
    <row r="2432" spans="1:25" x14ac:dyDescent="0.55000000000000004">
      <c r="A2432" s="32" t="str">
        <f>IF(Weighting!$P$8&gt;0,B2432,"")</f>
        <v/>
      </c>
      <c r="B2432" t="e">
        <f>Weighting!$C$8</f>
        <v>#DIV/0!</v>
      </c>
      <c r="C2432" t="e">
        <f>Weighting!$F$8</f>
        <v>#NUM!</v>
      </c>
      <c r="D2432" t="e">
        <f>IF(C2432=1,'Data Transformation'!$G$3+0.5*'Data Transformation'!$W$25,IF(C2433=1,D2433-'Data Transformation'!$W$25,FALSE))</f>
        <v>#NUM!</v>
      </c>
      <c r="E2432">
        <f t="array" ref="E2432">IF(ISLOGICAL(D2432),"",FREQUENCY(IF('Data Transformation'!$B$425:$B$8425='Bin Analysis'!$B2427,'Data Transformation'!$G$425:$G$8425),D2432))</f>
        <v>2001</v>
      </c>
      <c r="F2432">
        <f t="shared" si="303"/>
        <v>0</v>
      </c>
      <c r="G2432">
        <f>Weighting!$H$8</f>
        <v>0</v>
      </c>
      <c r="H2432">
        <f t="array" ref="H2432">FREQUENCY(IF('Data Transformation'!$B$4:$B$8425=B2427,'Data Transformation'!$G$4:$G$8425),'Bin Analysis'!$B2432)</f>
        <v>2073</v>
      </c>
      <c r="I2432">
        <f t="shared" si="304"/>
        <v>0</v>
      </c>
      <c r="J2432">
        <f t="shared" ref="J2432:J2449" si="305">IF(I2432=0,0,1)</f>
        <v>0</v>
      </c>
      <c r="K2432">
        <f>J2432*Weighting!$W$8</f>
        <v>0</v>
      </c>
      <c r="M2432" s="14"/>
    </row>
    <row r="2433" spans="1:13" x14ac:dyDescent="0.55000000000000004">
      <c r="A2433" s="32" t="str">
        <f>IF(Weighting!$P$9&gt;0,B2433,"")</f>
        <v/>
      </c>
      <c r="B2433" s="50" t="e">
        <f>Weighting!$C$9</f>
        <v>#DIV/0!</v>
      </c>
      <c r="C2433" t="e">
        <f>Weighting!$F$9</f>
        <v>#NUM!</v>
      </c>
      <c r="D2433" t="e">
        <f>IF(C2433=1,'Data Transformation'!$G$3+0.5*'Data Transformation'!$W$25,IF(C2434=1,D2434-'Data Transformation'!$W$25,FALSE))</f>
        <v>#NUM!</v>
      </c>
      <c r="E2433">
        <f t="array" ref="E2433">IF(ISLOGICAL(D2433),"",FREQUENCY(IF('Data Transformation'!$B$425:$B$8425='Bin Analysis'!$B2427,'Data Transformation'!$G$425:$G$8425),D2433))</f>
        <v>2001</v>
      </c>
      <c r="F2433">
        <f t="shared" si="303"/>
        <v>0</v>
      </c>
      <c r="G2433">
        <f>Weighting!$H$9</f>
        <v>0</v>
      </c>
      <c r="H2433">
        <f t="array" ref="H2433">FREQUENCY(IF('Data Transformation'!$B$4:$B$8425=B2427,'Data Transformation'!$G$4:$G$8425),'Bin Analysis'!$B2433)</f>
        <v>2073</v>
      </c>
      <c r="I2433">
        <f t="shared" si="304"/>
        <v>0</v>
      </c>
      <c r="J2433">
        <f t="shared" si="305"/>
        <v>0</v>
      </c>
      <c r="K2433">
        <f>J2433*Weighting!$W$9</f>
        <v>0</v>
      </c>
      <c r="M2433" s="14"/>
    </row>
    <row r="2434" spans="1:13" x14ac:dyDescent="0.55000000000000004">
      <c r="A2434" s="32" t="str">
        <f>IF(Weighting!$P$10&gt;0,B2434,"")</f>
        <v/>
      </c>
      <c r="B2434" t="e">
        <f>Weighting!$C$10</f>
        <v>#DIV/0!</v>
      </c>
      <c r="C2434" t="e">
        <f>Weighting!$F$10</f>
        <v>#NUM!</v>
      </c>
      <c r="D2434" t="e">
        <f>IF(C2434=1,'Data Transformation'!$G$3+0.5*'Data Transformation'!$W$25,IF(C2435=1,D2435-'Data Transformation'!$W$25,FALSE))</f>
        <v>#NUM!</v>
      </c>
      <c r="E2434">
        <f t="array" ref="E2434">IF(ISLOGICAL(D2434),"",FREQUENCY(IF('Data Transformation'!$B$425:$B$8425='Bin Analysis'!$B2427,'Data Transformation'!$G$425:$G$8425),D2434))</f>
        <v>2001</v>
      </c>
      <c r="F2434">
        <f t="shared" si="303"/>
        <v>0</v>
      </c>
      <c r="G2434">
        <f>Weighting!$H$10</f>
        <v>0</v>
      </c>
      <c r="H2434">
        <f t="array" ref="H2434">FREQUENCY(IF('Data Transformation'!$B$4:$B$8425=B2427,'Data Transformation'!$G$4:$G$8425),'Bin Analysis'!$B2434)</f>
        <v>2073</v>
      </c>
      <c r="I2434">
        <f t="shared" si="304"/>
        <v>0</v>
      </c>
      <c r="J2434">
        <f t="shared" si="305"/>
        <v>0</v>
      </c>
      <c r="K2434">
        <f>J2434*Weighting!$W$10</f>
        <v>0</v>
      </c>
      <c r="M2434" s="14"/>
    </row>
    <row r="2435" spans="1:13" x14ac:dyDescent="0.55000000000000004">
      <c r="A2435" s="32" t="str">
        <f>IF(Weighting!$P$11&gt;0,B2435,"")</f>
        <v/>
      </c>
      <c r="B2435" t="e">
        <f>Weighting!$C$11</f>
        <v>#DIV/0!</v>
      </c>
      <c r="C2435" t="e">
        <f>Weighting!$F$11</f>
        <v>#NUM!</v>
      </c>
      <c r="D2435" t="e">
        <f>IF(C2435=1,'Data Transformation'!$G$3+0.5*'Data Transformation'!$W$25,IF(C2436=1,D2436-'Data Transformation'!$W$25,FALSE))</f>
        <v>#NUM!</v>
      </c>
      <c r="E2435">
        <f t="array" ref="E2435">IF(ISLOGICAL(D2435),"",FREQUENCY(IF('Data Transformation'!$B$425:$B$8425='Bin Analysis'!$B2427,'Data Transformation'!$G$425:$G$8425),D2435))</f>
        <v>2001</v>
      </c>
      <c r="F2435">
        <f t="shared" si="303"/>
        <v>0</v>
      </c>
      <c r="G2435">
        <f>Weighting!$H$11</f>
        <v>0</v>
      </c>
      <c r="H2435">
        <f t="array" ref="H2435">FREQUENCY(IF('Data Transformation'!$B$4:$B$8425=B2427,'Data Transformation'!$G$4:$G$8425),'Bin Analysis'!$B2435)</f>
        <v>2073</v>
      </c>
      <c r="I2435">
        <f t="shared" si="304"/>
        <v>0</v>
      </c>
      <c r="J2435">
        <f t="shared" si="305"/>
        <v>0</v>
      </c>
      <c r="K2435">
        <f>J2435*Weighting!$W$11</f>
        <v>0</v>
      </c>
      <c r="M2435" s="14"/>
    </row>
    <row r="2436" spans="1:13" x14ac:dyDescent="0.55000000000000004">
      <c r="A2436" s="32" t="str">
        <f>IF(Weighting!$P$12&gt;0,B2436,"")</f>
        <v/>
      </c>
      <c r="B2436" t="e">
        <f>Weighting!$C$12</f>
        <v>#DIV/0!</v>
      </c>
      <c r="C2436" t="e">
        <f>Weighting!$F$12</f>
        <v>#NUM!</v>
      </c>
      <c r="D2436" t="e">
        <f>IF(C2436=1,'Data Transformation'!$G$3+0.5*'Data Transformation'!$W$25,IF(C2437=1,D2437-'Data Transformation'!$W$25,FALSE))</f>
        <v>#NUM!</v>
      </c>
      <c r="E2436">
        <f t="array" ref="E2436">IF(ISLOGICAL(D2436),"",FREQUENCY(IF('Data Transformation'!$B$425:$B$8425='Bin Analysis'!$B2427,'Data Transformation'!$G$425:$G$8425),D2436))</f>
        <v>2001</v>
      </c>
      <c r="F2436">
        <f t="shared" si="303"/>
        <v>0</v>
      </c>
      <c r="G2436">
        <f>Weighting!$H$12</f>
        <v>0</v>
      </c>
      <c r="H2436">
        <f t="array" ref="H2436">FREQUENCY(IF('Data Transformation'!$B$4:$B$8425=B2427,'Data Transformation'!$G$4:$G$8425),'Bin Analysis'!$B2436)</f>
        <v>2073</v>
      </c>
      <c r="I2436">
        <f t="shared" si="304"/>
        <v>0</v>
      </c>
      <c r="J2436">
        <f t="shared" si="305"/>
        <v>0</v>
      </c>
      <c r="K2436">
        <f>J2436*Weighting!$W$12</f>
        <v>0</v>
      </c>
      <c r="M2436" s="14"/>
    </row>
    <row r="2437" spans="1:13" x14ac:dyDescent="0.55000000000000004">
      <c r="A2437" s="32" t="str">
        <f>IF(Weighting!$P$13&gt;0,B2437,"")</f>
        <v/>
      </c>
      <c r="B2437" t="e">
        <f>Weighting!$C$13</f>
        <v>#DIV/0!</v>
      </c>
      <c r="C2437" t="e">
        <f>Weighting!$F$13</f>
        <v>#NUM!</v>
      </c>
      <c r="D2437" t="e">
        <f>IF(C2437=1,'Data Transformation'!$G$3+0.5*'Data Transformation'!$W$25,IF(C2438=1,D2438-'Data Transformation'!$W$25,FALSE))</f>
        <v>#NUM!</v>
      </c>
      <c r="E2437">
        <f t="array" ref="E2437">IF(ISLOGICAL(D2437),"",FREQUENCY(IF('Data Transformation'!$B$425:$B$8425='Bin Analysis'!$B2427,'Data Transformation'!$G$425:$G$8425),D2437))</f>
        <v>2001</v>
      </c>
      <c r="F2437">
        <f t="shared" si="303"/>
        <v>0</v>
      </c>
      <c r="G2437">
        <f>Weighting!$H$13</f>
        <v>0</v>
      </c>
      <c r="H2437">
        <f t="array" ref="H2437">FREQUENCY(IF('Data Transformation'!$B$4:$B$8425=B2427,'Data Transformation'!$G$4:$G$8425),'Bin Analysis'!$B2437)</f>
        <v>2073</v>
      </c>
      <c r="I2437">
        <f t="shared" si="304"/>
        <v>0</v>
      </c>
      <c r="J2437">
        <f t="shared" si="305"/>
        <v>0</v>
      </c>
      <c r="K2437">
        <f>J2437*Weighting!$W$13</f>
        <v>0</v>
      </c>
      <c r="M2437" s="14"/>
    </row>
    <row r="2438" spans="1:13" x14ac:dyDescent="0.55000000000000004">
      <c r="A2438" s="32" t="str">
        <f>IF(Weighting!$P$14&gt;0,B2438,"")</f>
        <v/>
      </c>
      <c r="B2438" t="e">
        <f>Weighting!$C$14</f>
        <v>#DIV/0!</v>
      </c>
      <c r="C2438" t="e">
        <f>Weighting!$F$14</f>
        <v>#NUM!</v>
      </c>
      <c r="D2438" t="e">
        <f>IF(C2438=1,'Data Transformation'!$G$3+0.5*'Data Transformation'!$W$25,IF(C2439=1,D2439-'Data Transformation'!$W$25,FALSE))</f>
        <v>#NUM!</v>
      </c>
      <c r="E2438">
        <f t="array" ref="E2438">IF(ISLOGICAL(D2438),"",FREQUENCY(IF('Data Transformation'!$B$425:$B$8425='Bin Analysis'!$B2427,'Data Transformation'!$G$425:$G$8425),D2438))</f>
        <v>2001</v>
      </c>
      <c r="F2438">
        <f t="shared" si="303"/>
        <v>0</v>
      </c>
      <c r="G2438">
        <f>Weighting!$H$14</f>
        <v>0</v>
      </c>
      <c r="H2438">
        <f t="array" ref="H2438">FREQUENCY(IF('Data Transformation'!$B$4:$B$8425=B2427,'Data Transformation'!$G$4:$G$8425),'Bin Analysis'!$B2438)</f>
        <v>2073</v>
      </c>
      <c r="I2438">
        <f t="shared" si="304"/>
        <v>0</v>
      </c>
      <c r="J2438">
        <f t="shared" si="305"/>
        <v>0</v>
      </c>
      <c r="K2438">
        <f>J2438*Weighting!$W$14</f>
        <v>0</v>
      </c>
      <c r="M2438" s="14"/>
    </row>
    <row r="2439" spans="1:13" x14ac:dyDescent="0.55000000000000004">
      <c r="A2439" s="32" t="str">
        <f>IF(Weighting!$P$15&gt;0,B2439,"")</f>
        <v/>
      </c>
      <c r="B2439" t="e">
        <f>Weighting!$C$15</f>
        <v>#DIV/0!</v>
      </c>
      <c r="C2439" t="e">
        <f>Weighting!$F$15</f>
        <v>#NUM!</v>
      </c>
      <c r="D2439" t="e">
        <f>IF(C2439=1,'Data Transformation'!$G$3+0.5*'Data Transformation'!$W$25,IF(C2440=1,D2440-'Data Transformation'!$W$25,FALSE))</f>
        <v>#NUM!</v>
      </c>
      <c r="E2439">
        <f t="array" ref="E2439">IF(ISLOGICAL(D2439),"",FREQUENCY(IF('Data Transformation'!$B$425:$B$8425='Bin Analysis'!$B2427,'Data Transformation'!$G$425:$G$8425),D2439))</f>
        <v>2001</v>
      </c>
      <c r="F2439">
        <f t="shared" si="303"/>
        <v>0</v>
      </c>
      <c r="G2439">
        <f>Weighting!$H$15</f>
        <v>0</v>
      </c>
      <c r="H2439">
        <f t="array" ref="H2439">FREQUENCY(IF('Data Transformation'!$B$4:$B$8425=B2427,'Data Transformation'!$G$4:$G$8425),'Bin Analysis'!$B2439)</f>
        <v>2073</v>
      </c>
      <c r="I2439">
        <f t="shared" si="304"/>
        <v>0</v>
      </c>
      <c r="J2439">
        <f t="shared" si="305"/>
        <v>0</v>
      </c>
      <c r="K2439">
        <f>J2439*Weighting!$W$15</f>
        <v>0</v>
      </c>
      <c r="M2439" s="14"/>
    </row>
    <row r="2440" spans="1:13" x14ac:dyDescent="0.55000000000000004">
      <c r="A2440" s="32" t="str">
        <f>IF(Weighting!$P$16&gt;0,B2440,"")</f>
        <v/>
      </c>
      <c r="B2440" t="e">
        <f>Weighting!$C$16</f>
        <v>#DIV/0!</v>
      </c>
      <c r="C2440" t="e">
        <f>Weighting!$F$16</f>
        <v>#NUM!</v>
      </c>
      <c r="D2440" t="e">
        <f>IF(C2440=1,'Data Transformation'!$G$3+0.5*'Data Transformation'!$W$25,IF(C2441=1,D2441-'Data Transformation'!$W$25,FALSE))</f>
        <v>#NUM!</v>
      </c>
      <c r="E2440">
        <f t="array" ref="E2440">IF(ISLOGICAL(D2440),"",FREQUENCY(IF('Data Transformation'!$B$425:$B$8425='Bin Analysis'!$B2427,'Data Transformation'!$G$425:$G$8425),D2440))</f>
        <v>2001</v>
      </c>
      <c r="F2440">
        <f t="shared" si="303"/>
        <v>0</v>
      </c>
      <c r="G2440">
        <f>Weighting!$H$16</f>
        <v>0</v>
      </c>
      <c r="H2440">
        <f t="array" ref="H2440">FREQUENCY(IF('Data Transformation'!$B$4:$B$8425=B2427,'Data Transformation'!$G$4:$G$8425),'Bin Analysis'!$B2440)</f>
        <v>2073</v>
      </c>
      <c r="I2440">
        <f t="shared" si="304"/>
        <v>0</v>
      </c>
      <c r="J2440">
        <f t="shared" si="305"/>
        <v>0</v>
      </c>
      <c r="K2440">
        <f>J2440*Weighting!$W$16</f>
        <v>0</v>
      </c>
      <c r="M2440" s="14"/>
    </row>
    <row r="2441" spans="1:13" x14ac:dyDescent="0.55000000000000004">
      <c r="A2441" s="32" t="str">
        <f>IF(Weighting!$P$17&gt;0,B2441,"")</f>
        <v/>
      </c>
      <c r="B2441" t="e">
        <f>Weighting!$C$17</f>
        <v>#DIV/0!</v>
      </c>
      <c r="C2441" t="e">
        <f>Weighting!$F$17</f>
        <v>#NUM!</v>
      </c>
      <c r="D2441" t="e">
        <f>IF(C2441=1,'Data Transformation'!$G$3+0.5*'Data Transformation'!$W$25,IF(C2442=1,D2442-'Data Transformation'!$W$25,FALSE))</f>
        <v>#NUM!</v>
      </c>
      <c r="E2441">
        <f t="array" ref="E2441">IF(ISLOGICAL(D2441),"",FREQUENCY(IF('Data Transformation'!$B$425:$B$8425='Bin Analysis'!$B2427,'Data Transformation'!$G$425:$G$8425),D2441))</f>
        <v>2001</v>
      </c>
      <c r="F2441">
        <f t="shared" si="303"/>
        <v>0</v>
      </c>
      <c r="G2441">
        <f>Weighting!$H$17</f>
        <v>0</v>
      </c>
      <c r="H2441">
        <f t="array" ref="H2441">FREQUENCY(IF('Data Transformation'!$B$4:$B$8425=B2427,'Data Transformation'!$G$4:$G$8425),'Bin Analysis'!$B2441)</f>
        <v>2073</v>
      </c>
      <c r="I2441">
        <f t="shared" si="304"/>
        <v>0</v>
      </c>
      <c r="J2441">
        <f t="shared" si="305"/>
        <v>0</v>
      </c>
      <c r="K2441">
        <f>J2441*Weighting!$W$17</f>
        <v>0</v>
      </c>
      <c r="M2441" s="14"/>
    </row>
    <row r="2442" spans="1:13" x14ac:dyDescent="0.55000000000000004">
      <c r="A2442" s="32" t="str">
        <f>IF(Weighting!$P$18&gt;0,B2442,"")</f>
        <v/>
      </c>
      <c r="B2442" t="e">
        <f>Weighting!$C$18</f>
        <v>#DIV/0!</v>
      </c>
      <c r="C2442" t="e">
        <f>Weighting!$F$18</f>
        <v>#NUM!</v>
      </c>
      <c r="D2442" t="e">
        <f>IF(C2442=1,'Data Transformation'!$G$3+0.5*'Data Transformation'!$W$25,IF(C2443=1,D2443-'Data Transformation'!$W$25,FALSE))</f>
        <v>#NUM!</v>
      </c>
      <c r="E2442">
        <f t="array" ref="E2442">IF(ISLOGICAL(D2442),"",FREQUENCY(IF('Data Transformation'!$B$425:$B$8425='Bin Analysis'!$B2427,'Data Transformation'!$G$425:$G$8425),D2442))</f>
        <v>2001</v>
      </c>
      <c r="F2442">
        <f t="shared" si="303"/>
        <v>0</v>
      </c>
      <c r="G2442">
        <f>Weighting!$H$18</f>
        <v>0</v>
      </c>
      <c r="H2442">
        <f t="array" ref="H2442">FREQUENCY(IF('Data Transformation'!$B$4:$B$8425=B2427,'Data Transformation'!$G$4:$G$8425),'Bin Analysis'!$B2442)</f>
        <v>2073</v>
      </c>
      <c r="I2442">
        <f t="shared" si="304"/>
        <v>0</v>
      </c>
      <c r="J2442">
        <f t="shared" si="305"/>
        <v>0</v>
      </c>
      <c r="K2442">
        <f>J2442*Weighting!$W$18</f>
        <v>0</v>
      </c>
      <c r="M2442" s="14"/>
    </row>
    <row r="2443" spans="1:13" x14ac:dyDescent="0.55000000000000004">
      <c r="A2443" s="32" t="str">
        <f>IF(Weighting!$P$19&gt;0,B2443,"")</f>
        <v/>
      </c>
      <c r="B2443" t="e">
        <f>Weighting!$C$19</f>
        <v>#DIV/0!</v>
      </c>
      <c r="C2443" t="e">
        <f>Weighting!$F$19</f>
        <v>#NUM!</v>
      </c>
      <c r="D2443" t="e">
        <f>IF(C2443=1,'Data Transformation'!$G$3+0.5*'Data Transformation'!$W$25,IF(C2444=1,D2444-'Data Transformation'!$W$25,FALSE))</f>
        <v>#NUM!</v>
      </c>
      <c r="E2443">
        <f t="array" ref="E2443">IF(ISLOGICAL(D2443),"",FREQUENCY(IF('Data Transformation'!$B$425:$B$8425='Bin Analysis'!$B2427,'Data Transformation'!$G$425:$G$8425),D2443))</f>
        <v>2001</v>
      </c>
      <c r="F2443">
        <f t="shared" si="303"/>
        <v>0</v>
      </c>
      <c r="G2443">
        <f>Weighting!$H$19</f>
        <v>0</v>
      </c>
      <c r="H2443">
        <f t="array" ref="H2443">FREQUENCY(IF('Data Transformation'!$B$4:$B$8425=B2427,'Data Transformation'!$G$4:$G$8425),'Bin Analysis'!$B2443)</f>
        <v>2073</v>
      </c>
      <c r="I2443">
        <f t="shared" si="304"/>
        <v>0</v>
      </c>
      <c r="J2443">
        <f t="shared" si="305"/>
        <v>0</v>
      </c>
      <c r="K2443">
        <f>J2443*Weighting!$W$19</f>
        <v>0</v>
      </c>
      <c r="M2443" s="14"/>
    </row>
    <row r="2444" spans="1:13" x14ac:dyDescent="0.55000000000000004">
      <c r="A2444" s="32" t="str">
        <f>IF(Weighting!$P$20&gt;0,B2444,"")</f>
        <v/>
      </c>
      <c r="B2444" t="e">
        <f>Weighting!$C$20</f>
        <v>#DIV/0!</v>
      </c>
      <c r="C2444" t="e">
        <f>Weighting!$F$20</f>
        <v>#NUM!</v>
      </c>
      <c r="D2444" t="e">
        <f>IF(C2444=1,'Data Transformation'!$G$3+0.5*'Data Transformation'!$W$25,IF(C2445=1,D2445-'Data Transformation'!$W$25,FALSE))</f>
        <v>#NUM!</v>
      </c>
      <c r="E2444">
        <f t="array" ref="E2444">IF(ISLOGICAL(D2444),"",FREQUENCY(IF('Data Transformation'!$B$425:$B$8425='Bin Analysis'!$B2427,'Data Transformation'!$G$425:$G$8425),D2444))</f>
        <v>2001</v>
      </c>
      <c r="F2444">
        <f t="shared" si="303"/>
        <v>0</v>
      </c>
      <c r="G2444">
        <f>Weighting!$H$20</f>
        <v>0</v>
      </c>
      <c r="H2444">
        <f t="array" ref="H2444">FREQUENCY(IF('Data Transformation'!$B$4:$B$8425=B2427,'Data Transformation'!$G$4:$G$8425),'Bin Analysis'!$B2444)</f>
        <v>2073</v>
      </c>
      <c r="I2444">
        <f t="shared" si="304"/>
        <v>0</v>
      </c>
      <c r="J2444">
        <f t="shared" si="305"/>
        <v>0</v>
      </c>
      <c r="K2444">
        <f>J2444*Weighting!$W$20</f>
        <v>0</v>
      </c>
      <c r="M2444" s="14"/>
    </row>
    <row r="2445" spans="1:13" x14ac:dyDescent="0.55000000000000004">
      <c r="A2445" s="32" t="str">
        <f>IF(Weighting!$P$21&gt;0,B2445,"")</f>
        <v/>
      </c>
      <c r="B2445" t="e">
        <f>Weighting!$C$21</f>
        <v>#DIV/0!</v>
      </c>
      <c r="C2445" t="e">
        <f>Weighting!$F$21</f>
        <v>#NUM!</v>
      </c>
      <c r="D2445" t="e">
        <f>IF(C2445=1,'Data Transformation'!$G$3+0.5*'Data Transformation'!$W$25,IF(C2446=1,D2446-'Data Transformation'!$W$25,FALSE))</f>
        <v>#NUM!</v>
      </c>
      <c r="E2445">
        <f t="array" ref="E2445">IF(ISLOGICAL(D2445),"",FREQUENCY(IF('Data Transformation'!$B$425:$B$8425='Bin Analysis'!$B2427,'Data Transformation'!$G$425:$G$8425),D2445))</f>
        <v>2001</v>
      </c>
      <c r="F2445">
        <f t="shared" si="303"/>
        <v>0</v>
      </c>
      <c r="G2445">
        <f>Weighting!$H$21</f>
        <v>0</v>
      </c>
      <c r="H2445">
        <f t="array" ref="H2445">FREQUENCY(IF('Data Transformation'!$B$4:$B$8425=B2427,'Data Transformation'!$G$4:$G$8425),'Bin Analysis'!$B2445)</f>
        <v>2073</v>
      </c>
      <c r="I2445">
        <f t="shared" si="304"/>
        <v>0</v>
      </c>
      <c r="J2445">
        <f t="shared" si="305"/>
        <v>0</v>
      </c>
      <c r="K2445">
        <f>J2445*Weighting!$W$21</f>
        <v>0</v>
      </c>
      <c r="M2445" s="14"/>
    </row>
    <row r="2446" spans="1:13" x14ac:dyDescent="0.55000000000000004">
      <c r="A2446" s="32" t="str">
        <f>IF(Weighting!$P$22&gt;0,B2446,"")</f>
        <v/>
      </c>
      <c r="B2446" t="e">
        <f>Weighting!$C$22</f>
        <v>#DIV/0!</v>
      </c>
      <c r="C2446" t="e">
        <f>Weighting!$F$22</f>
        <v>#NUM!</v>
      </c>
      <c r="D2446" t="e">
        <f>IF(C2446=1,'Data Transformation'!$G$3+0.5*'Data Transformation'!$W$25,IF(C2447=1,D2447-'Data Transformation'!$W$25,FALSE))</f>
        <v>#NUM!</v>
      </c>
      <c r="E2446">
        <f t="array" ref="E2446">IF(ISLOGICAL(D2446),"",FREQUENCY(IF('Data Transformation'!$B$425:$B$8425='Bin Analysis'!$B2427,'Data Transformation'!$G$425:$G$8425),D2446))</f>
        <v>2001</v>
      </c>
      <c r="F2446">
        <f t="shared" si="303"/>
        <v>0</v>
      </c>
      <c r="G2446">
        <f>Weighting!$H$22</f>
        <v>0</v>
      </c>
      <c r="H2446">
        <f t="array" ref="H2446">FREQUENCY(IF('Data Transformation'!$B$4:$B$8425=B2427,'Data Transformation'!$G$4:$G$8425),'Bin Analysis'!$B2446)</f>
        <v>2073</v>
      </c>
      <c r="I2446">
        <f t="shared" si="304"/>
        <v>0</v>
      </c>
      <c r="J2446">
        <f t="shared" si="305"/>
        <v>0</v>
      </c>
      <c r="K2446">
        <f>J2446*Weighting!$W$22</f>
        <v>0</v>
      </c>
      <c r="M2446" s="14"/>
    </row>
    <row r="2447" spans="1:13" x14ac:dyDescent="0.55000000000000004">
      <c r="A2447" s="32" t="str">
        <f>IF(Weighting!$P$23&gt;0,B2447,"")</f>
        <v/>
      </c>
      <c r="B2447" t="e">
        <f>Weighting!$C$23</f>
        <v>#DIV/0!</v>
      </c>
      <c r="C2447" t="e">
        <f>Weighting!$F$23</f>
        <v>#NUM!</v>
      </c>
      <c r="D2447" t="e">
        <f>IF(C2447=1,'Data Transformation'!$G$3+0.5*'Data Transformation'!$W$25,IF(C2448=1,D2448-'Data Transformation'!$W$25,FALSE))</f>
        <v>#NUM!</v>
      </c>
      <c r="E2447">
        <f t="array" ref="E2447">IF(ISLOGICAL(D2447),"",FREQUENCY(IF('Data Transformation'!$B$425:$B$8425='Bin Analysis'!$B2427,'Data Transformation'!$G$425:$G$8425),D2447))</f>
        <v>2001</v>
      </c>
      <c r="F2447">
        <f t="shared" si="303"/>
        <v>0</v>
      </c>
      <c r="G2447">
        <f>Weighting!$H$23</f>
        <v>0</v>
      </c>
      <c r="H2447">
        <f t="array" ref="H2447">FREQUENCY(IF('Data Transformation'!$B$4:$B$8425=B2427,'Data Transformation'!$G$4:$G$8425),'Bin Analysis'!$B2447)</f>
        <v>2073</v>
      </c>
      <c r="I2447">
        <f t="shared" si="304"/>
        <v>0</v>
      </c>
      <c r="J2447">
        <f t="shared" si="305"/>
        <v>0</v>
      </c>
      <c r="K2447">
        <f>J2447*Weighting!$W$23</f>
        <v>0</v>
      </c>
      <c r="M2447" s="14"/>
    </row>
    <row r="2448" spans="1:13" x14ac:dyDescent="0.55000000000000004">
      <c r="A2448" s="32" t="str">
        <f>IF(Weighting!$P$24&gt;0,B2448,"")</f>
        <v/>
      </c>
      <c r="B2448" t="e">
        <f>Weighting!$C$24</f>
        <v>#DIV/0!</v>
      </c>
      <c r="C2448" t="e">
        <f>Weighting!$F$24</f>
        <v>#NUM!</v>
      </c>
      <c r="D2448" t="e">
        <f>IF(C2448=1,'Data Transformation'!$G$3+0.5*'Data Transformation'!$W$25,IF(C2449=1,D2449-'Data Transformation'!$W$25,FALSE))</f>
        <v>#NUM!</v>
      </c>
      <c r="E2448">
        <f t="array" ref="E2448">IF(ISLOGICAL(D2448),"",FREQUENCY(IF('Data Transformation'!$B$425:$B$8425='Bin Analysis'!$B2427,'Data Transformation'!$G$425:$G$8425),D2448))</f>
        <v>2001</v>
      </c>
      <c r="F2448">
        <f t="shared" si="303"/>
        <v>0</v>
      </c>
      <c r="G2448">
        <f>Weighting!$H$24</f>
        <v>0</v>
      </c>
      <c r="H2448">
        <f t="array" ref="H2448">FREQUENCY(IF('Data Transformation'!$B$4:$B$8425=B2427,'Data Transformation'!$G$4:$G$8425),'Bin Analysis'!$B2448)</f>
        <v>2073</v>
      </c>
      <c r="I2448">
        <f t="shared" si="304"/>
        <v>0</v>
      </c>
      <c r="J2448">
        <f t="shared" si="305"/>
        <v>0</v>
      </c>
      <c r="K2448">
        <f>J2448*Weighting!$W$24</f>
        <v>0</v>
      </c>
      <c r="M2448" s="14"/>
    </row>
    <row r="2449" spans="1:25" x14ac:dyDescent="0.55000000000000004">
      <c r="A2449" s="32" t="str">
        <f>IF(Weighting!$P$25&gt;0,B2449,"")</f>
        <v/>
      </c>
      <c r="B2449" t="e">
        <f>Weighting!$C$25</f>
        <v>#DIV/0!</v>
      </c>
      <c r="C2449" t="e">
        <f>Weighting!$F$25</f>
        <v>#NUM!</v>
      </c>
      <c r="D2449" t="e">
        <f>IF(C2449=1,'Data Transformation'!$G$3+0.5*'Data Transformation'!$W$25,IF(C2450=1,D2450-'Data Transformation'!$W$25,FALSE))</f>
        <v>#NUM!</v>
      </c>
      <c r="E2449">
        <f t="array" ref="E2449">IF(ISLOGICAL(D2449),"",FREQUENCY(IF('Data Transformation'!$B$425:$B$8425='Bin Analysis'!$B2427,'Data Transformation'!$G$425:$G$8425),D2449))</f>
        <v>2001</v>
      </c>
      <c r="F2449">
        <f t="shared" si="303"/>
        <v>0</v>
      </c>
      <c r="G2449">
        <f>Weighting!$H$25</f>
        <v>0</v>
      </c>
      <c r="H2449">
        <f t="array" ref="H2449">FREQUENCY(IF('Data Transformation'!$B$4:$B$8425=B2427,'Data Transformation'!$G$4:$G$8425),'Bin Analysis'!$B2449)</f>
        <v>2073</v>
      </c>
      <c r="I2449">
        <f t="shared" si="304"/>
        <v>0</v>
      </c>
      <c r="J2449">
        <f t="shared" si="305"/>
        <v>0</v>
      </c>
      <c r="K2449">
        <f>J2449*Weighting!$W$25</f>
        <v>0</v>
      </c>
      <c r="M2449" s="14"/>
    </row>
    <row r="2450" spans="1:25" x14ac:dyDescent="0.55000000000000004">
      <c r="O2450"/>
      <c r="P2450"/>
      <c r="Q2450"/>
      <c r="R2450"/>
    </row>
    <row r="2451" spans="1:25" ht="23.35" x14ac:dyDescent="0.8">
      <c r="A2451" s="21" t="s">
        <v>0</v>
      </c>
      <c r="B2451" s="21" t="str">
        <f>IFERROR(VLOOKUP(C2451,'Data Transformation'!$L$6:$M$426,2,FALSE),"")</f>
        <v/>
      </c>
      <c r="C2451" s="21">
        <f>C2427+1</f>
        <v>102</v>
      </c>
      <c r="D2451" s="21"/>
      <c r="E2451" s="21"/>
      <c r="F2451" s="21"/>
      <c r="G2451" s="21"/>
      <c r="H2451" s="22"/>
      <c r="I2451" s="22"/>
      <c r="J2451" s="22"/>
      <c r="K2451" s="21"/>
      <c r="L2451" s="21" t="str">
        <f>B2451</f>
        <v/>
      </c>
      <c r="M2451" s="23" t="e">
        <f>INDEX('Data Transformation'!$O$4:$O$424,MATCH($B2451,'Data Transformation'!$M$4:$M$424,0),MATCH($M$2,'Data Transformation'!$O$3,0))</f>
        <v>#N/A</v>
      </c>
      <c r="N2451" s="27" t="e">
        <f>IF('Input and Summary Results'!$J$16="minimum",'Bin Analysis'!X2452/(M2451-1),'Bin Analysis'!Y2451/('Bin Analysis'!M2451-1))</f>
        <v>#N/A</v>
      </c>
      <c r="O2451" s="27" t="e">
        <f>IF(M2451=FALSE,NA(),(VLOOKUP(1,C2454:K2473,4,FALSE))/(M2451-1))</f>
        <v>#N/A</v>
      </c>
      <c r="P2451" s="27" t="e">
        <f>IF(M2451=FALSE,NA(),SUM(J2454:J2473)/Weighting!$S$5)</f>
        <v>#N/A</v>
      </c>
      <c r="Q2451" s="27" t="e">
        <f>IF(M2451=FALSE,NA(),SUM(K2454:K2473)/Weighting!$S$6)</f>
        <v>#N/A</v>
      </c>
      <c r="R2451" s="27" t="e">
        <f>IF(M2451=FALSE,NA(),(VLOOKUP(1,G2454:K2473,3,FALSE))/(M2451-1))</f>
        <v>#N/A</v>
      </c>
      <c r="S2451" s="22" t="e">
        <f>IF(M2451=FALSE,NA(),IF(SUM(J2454:J2473)=2,"yes","no"))</f>
        <v>#N/A</v>
      </c>
      <c r="X2451" s="2" cm="2">
        <f t="array" ref="X2451:X2452">FREQUENCY(IF('Data Transformation'!$B$425:$B$6424='Bin Analysis'!L2451,'Data Transformation'!$G$425:$G$6424),'Data Transformation'!$U$11)</f>
        <v>0</v>
      </c>
      <c r="Y2451" s="2" cm="2">
        <f t="array" ref="Y2451:Y2452">FREQUENCY(IF('Data Transformation'!$B$425:$B$6424='Bin Analysis'!L2451,'Data Transformation'!$G$425:$G$6424),'Data Transformation'!$U$12)</f>
        <v>0</v>
      </c>
    </row>
    <row r="2452" spans="1:25" x14ac:dyDescent="0.55000000000000004">
      <c r="A2452" s="14" t="s">
        <v>67</v>
      </c>
      <c r="B2452" t="s">
        <v>47</v>
      </c>
      <c r="C2452" t="s">
        <v>5</v>
      </c>
      <c r="D2452" t="s">
        <v>100</v>
      </c>
      <c r="E2452" t="s">
        <v>101</v>
      </c>
      <c r="F2452" t="s">
        <v>102</v>
      </c>
      <c r="G2452" t="s">
        <v>70</v>
      </c>
      <c r="H2452" t="s">
        <v>31</v>
      </c>
      <c r="I2452" t="s">
        <v>32</v>
      </c>
      <c r="J2452" t="s">
        <v>46</v>
      </c>
      <c r="K2452" s="14" t="s">
        <v>45</v>
      </c>
      <c r="M2452" s="14"/>
      <c r="X2452" s="2">
        <v>0</v>
      </c>
      <c r="Y2452" s="2">
        <v>0</v>
      </c>
    </row>
    <row r="2453" spans="1:25" x14ac:dyDescent="0.55000000000000004">
      <c r="A2453" s="32"/>
      <c r="D2453" t="e">
        <f>IF(C2453=1,'Data Transformation'!$G$3+0.5*'Data Transformation'!$W$25,IF(C2454=1,D2454-'Data Transformation'!$W$25,FALSE))</f>
        <v>#NUM!</v>
      </c>
      <c r="E2453">
        <f t="array" ref="E2453">IF(ISLOGICAL(D2453),"",FREQUENCY(IF('Data Transformation'!$B$425:$B$8425='Bin Analysis'!$B2451,'Data Transformation'!$G$425:$G$8425),D2453))</f>
        <v>2001</v>
      </c>
      <c r="F2453" t="e">
        <f>IF(ISLOGICAL(D2453),"",E2453-E2452)</f>
        <v>#VALUE!</v>
      </c>
      <c r="M2453" s="14"/>
    </row>
    <row r="2454" spans="1:25" x14ac:dyDescent="0.55000000000000004">
      <c r="A2454" s="32" t="e">
        <f>IF(Weighting!$P$6&gt;0,B2454,"")</f>
        <v>#NUM!</v>
      </c>
      <c r="B2454" t="e">
        <f>Weighting!$C$6</f>
        <v>#DIV/0!</v>
      </c>
      <c r="C2454" t="e">
        <f>Weighting!$F$6</f>
        <v>#NUM!</v>
      </c>
      <c r="D2454" t="e">
        <f>IF(C2454=1,'Data Transformation'!$G$3+0.5*'Data Transformation'!$W$25,IF(C2455=1,D2455-'Data Transformation'!$W$25,FALSE))</f>
        <v>#NUM!</v>
      </c>
      <c r="E2454">
        <f t="array" ref="E2454">IF(ISLOGICAL(D2454),"",FREQUENCY(IF('Data Transformation'!$B$425:$B$8425='Bin Analysis'!$B2451,'Data Transformation'!$G$425:$G$8425),D2454))</f>
        <v>2001</v>
      </c>
      <c r="F2454">
        <f>IF(ISLOGICAL(D2454),"",E2454-E2453)</f>
        <v>0</v>
      </c>
      <c r="G2454">
        <f>Weighting!$H$6</f>
        <v>1</v>
      </c>
      <c r="H2454">
        <f t="array" ref="H2454">FREQUENCY(IF('Data Transformation'!$B$4:$B$8425=B2451,'Data Transformation'!$G$4:$G$8425),'Bin Analysis'!$B2454)</f>
        <v>2073</v>
      </c>
      <c r="I2454">
        <f>H2454-H2453</f>
        <v>2073</v>
      </c>
      <c r="J2454">
        <f>IF(I2454=0,0,1)</f>
        <v>1</v>
      </c>
      <c r="K2454" t="e">
        <f>J2454*Weighting!$W$6</f>
        <v>#NUM!</v>
      </c>
      <c r="M2454" s="14"/>
    </row>
    <row r="2455" spans="1:25" x14ac:dyDescent="0.55000000000000004">
      <c r="A2455" s="32" t="str">
        <f>IF(Weighting!$P$7&gt;0,B2455,"")</f>
        <v/>
      </c>
      <c r="B2455" t="e">
        <f>Weighting!$C$7</f>
        <v>#DIV/0!</v>
      </c>
      <c r="C2455" t="e">
        <f>Weighting!$F$7</f>
        <v>#NUM!</v>
      </c>
      <c r="D2455" t="e">
        <f>IF(C2455=1,'Data Transformation'!$G$3+0.5*'Data Transformation'!$W$25,IF(C2456=1,D2456-'Data Transformation'!$W$25,FALSE))</f>
        <v>#NUM!</v>
      </c>
      <c r="E2455">
        <f t="array" ref="E2455">IF(ISLOGICAL(D2455),"",FREQUENCY(IF('Data Transformation'!$B$425:$B$8425='Bin Analysis'!$B2451,'Data Transformation'!$G$425:$G$8425),D2455))</f>
        <v>2001</v>
      </c>
      <c r="F2455">
        <f t="shared" ref="F2455:F2473" si="306">IF(ISLOGICAL(D2455),"",E2455-E2454)</f>
        <v>0</v>
      </c>
      <c r="G2455">
        <f>Weighting!$H$7</f>
        <v>0</v>
      </c>
      <c r="H2455">
        <f t="array" ref="H2455">FREQUENCY(IF('Data Transformation'!$B$4:$B$8425=B2451,'Data Transformation'!$G$4:$G$8425),'Bin Analysis'!$B2455)</f>
        <v>2073</v>
      </c>
      <c r="I2455">
        <f t="shared" ref="I2455:I2473" si="307">H2455-H2454</f>
        <v>0</v>
      </c>
      <c r="J2455">
        <f>IF(I2455=0,0,1)</f>
        <v>0</v>
      </c>
      <c r="K2455">
        <f>J2455*Weighting!$W$7</f>
        <v>0</v>
      </c>
      <c r="M2455" s="14"/>
    </row>
    <row r="2456" spans="1:25" x14ac:dyDescent="0.55000000000000004">
      <c r="A2456" s="32" t="str">
        <f>IF(Weighting!$P$8&gt;0,B2456,"")</f>
        <v/>
      </c>
      <c r="B2456" t="e">
        <f>Weighting!$C$8</f>
        <v>#DIV/0!</v>
      </c>
      <c r="C2456" t="e">
        <f>Weighting!$F$8</f>
        <v>#NUM!</v>
      </c>
      <c r="D2456" t="e">
        <f>IF(C2456=1,'Data Transformation'!$G$3+0.5*'Data Transformation'!$W$25,IF(C2457=1,D2457-'Data Transformation'!$W$25,FALSE))</f>
        <v>#NUM!</v>
      </c>
      <c r="E2456">
        <f t="array" ref="E2456">IF(ISLOGICAL(D2456),"",FREQUENCY(IF('Data Transformation'!$B$425:$B$8425='Bin Analysis'!$B2451,'Data Transformation'!$G$425:$G$8425),D2456))</f>
        <v>2001</v>
      </c>
      <c r="F2456">
        <f t="shared" si="306"/>
        <v>0</v>
      </c>
      <c r="G2456">
        <f>Weighting!$H$8</f>
        <v>0</v>
      </c>
      <c r="H2456">
        <f t="array" ref="H2456">FREQUENCY(IF('Data Transformation'!$B$4:$B$8425=B2451,'Data Transformation'!$G$4:$G$8425),'Bin Analysis'!$B2456)</f>
        <v>2073</v>
      </c>
      <c r="I2456">
        <f t="shared" si="307"/>
        <v>0</v>
      </c>
      <c r="J2456">
        <f t="shared" ref="J2456:J2473" si="308">IF(I2456=0,0,1)</f>
        <v>0</v>
      </c>
      <c r="K2456">
        <f>J2456*Weighting!$W$8</f>
        <v>0</v>
      </c>
      <c r="M2456" s="14"/>
    </row>
    <row r="2457" spans="1:25" x14ac:dyDescent="0.55000000000000004">
      <c r="A2457" s="32" t="str">
        <f>IF(Weighting!$P$9&gt;0,B2457,"")</f>
        <v/>
      </c>
      <c r="B2457" s="50" t="e">
        <f>Weighting!$C$9</f>
        <v>#DIV/0!</v>
      </c>
      <c r="C2457" t="e">
        <f>Weighting!$F$9</f>
        <v>#NUM!</v>
      </c>
      <c r="D2457" t="e">
        <f>IF(C2457=1,'Data Transformation'!$G$3+0.5*'Data Transformation'!$W$25,IF(C2458=1,D2458-'Data Transformation'!$W$25,FALSE))</f>
        <v>#NUM!</v>
      </c>
      <c r="E2457">
        <f t="array" ref="E2457">IF(ISLOGICAL(D2457),"",FREQUENCY(IF('Data Transformation'!$B$425:$B$8425='Bin Analysis'!$B2451,'Data Transformation'!$G$425:$G$8425),D2457))</f>
        <v>2001</v>
      </c>
      <c r="F2457">
        <f t="shared" si="306"/>
        <v>0</v>
      </c>
      <c r="G2457">
        <f>Weighting!$H$9</f>
        <v>0</v>
      </c>
      <c r="H2457">
        <f t="array" ref="H2457">FREQUENCY(IF('Data Transformation'!$B$4:$B$8425=B2451,'Data Transformation'!$G$4:$G$8425),'Bin Analysis'!$B2457)</f>
        <v>2073</v>
      </c>
      <c r="I2457">
        <f t="shared" si="307"/>
        <v>0</v>
      </c>
      <c r="J2457">
        <f t="shared" si="308"/>
        <v>0</v>
      </c>
      <c r="K2457">
        <f>J2457*Weighting!$W$9</f>
        <v>0</v>
      </c>
      <c r="M2457" s="14"/>
    </row>
    <row r="2458" spans="1:25" x14ac:dyDescent="0.55000000000000004">
      <c r="A2458" s="32" t="str">
        <f>IF(Weighting!$P$10&gt;0,B2458,"")</f>
        <v/>
      </c>
      <c r="B2458" t="e">
        <f>Weighting!$C$10</f>
        <v>#DIV/0!</v>
      </c>
      <c r="C2458" t="e">
        <f>Weighting!$F$10</f>
        <v>#NUM!</v>
      </c>
      <c r="D2458" t="e">
        <f>IF(C2458=1,'Data Transformation'!$G$3+0.5*'Data Transformation'!$W$25,IF(C2459=1,D2459-'Data Transformation'!$W$25,FALSE))</f>
        <v>#NUM!</v>
      </c>
      <c r="E2458">
        <f t="array" ref="E2458">IF(ISLOGICAL(D2458),"",FREQUENCY(IF('Data Transformation'!$B$425:$B$8425='Bin Analysis'!$B2451,'Data Transformation'!$G$425:$G$8425),D2458))</f>
        <v>2001</v>
      </c>
      <c r="F2458">
        <f t="shared" si="306"/>
        <v>0</v>
      </c>
      <c r="G2458">
        <f>Weighting!$H$10</f>
        <v>0</v>
      </c>
      <c r="H2458">
        <f t="array" ref="H2458">FREQUENCY(IF('Data Transformation'!$B$4:$B$8425=B2451,'Data Transformation'!$G$4:$G$8425),'Bin Analysis'!$B2458)</f>
        <v>2073</v>
      </c>
      <c r="I2458">
        <f t="shared" si="307"/>
        <v>0</v>
      </c>
      <c r="J2458">
        <f t="shared" si="308"/>
        <v>0</v>
      </c>
      <c r="K2458">
        <f>J2458*Weighting!$W$10</f>
        <v>0</v>
      </c>
      <c r="M2458" s="14"/>
    </row>
    <row r="2459" spans="1:25" x14ac:dyDescent="0.55000000000000004">
      <c r="A2459" s="32" t="str">
        <f>IF(Weighting!$P$11&gt;0,B2459,"")</f>
        <v/>
      </c>
      <c r="B2459" t="e">
        <f>Weighting!$C$11</f>
        <v>#DIV/0!</v>
      </c>
      <c r="C2459" t="e">
        <f>Weighting!$F$11</f>
        <v>#NUM!</v>
      </c>
      <c r="D2459" t="e">
        <f>IF(C2459=1,'Data Transformation'!$G$3+0.5*'Data Transformation'!$W$25,IF(C2460=1,D2460-'Data Transformation'!$W$25,FALSE))</f>
        <v>#NUM!</v>
      </c>
      <c r="E2459">
        <f t="array" ref="E2459">IF(ISLOGICAL(D2459),"",FREQUENCY(IF('Data Transformation'!$B$425:$B$8425='Bin Analysis'!$B2451,'Data Transformation'!$G$425:$G$8425),D2459))</f>
        <v>2001</v>
      </c>
      <c r="F2459">
        <f t="shared" si="306"/>
        <v>0</v>
      </c>
      <c r="G2459">
        <f>Weighting!$H$11</f>
        <v>0</v>
      </c>
      <c r="H2459">
        <f t="array" ref="H2459">FREQUENCY(IF('Data Transformation'!$B$4:$B$8425=B2451,'Data Transformation'!$G$4:$G$8425),'Bin Analysis'!$B2459)</f>
        <v>2073</v>
      </c>
      <c r="I2459">
        <f t="shared" si="307"/>
        <v>0</v>
      </c>
      <c r="J2459">
        <f t="shared" si="308"/>
        <v>0</v>
      </c>
      <c r="K2459">
        <f>J2459*Weighting!$W$11</f>
        <v>0</v>
      </c>
      <c r="M2459" s="14"/>
    </row>
    <row r="2460" spans="1:25" x14ac:dyDescent="0.55000000000000004">
      <c r="A2460" s="32" t="str">
        <f>IF(Weighting!$P$12&gt;0,B2460,"")</f>
        <v/>
      </c>
      <c r="B2460" t="e">
        <f>Weighting!$C$12</f>
        <v>#DIV/0!</v>
      </c>
      <c r="C2460" t="e">
        <f>Weighting!$F$12</f>
        <v>#NUM!</v>
      </c>
      <c r="D2460" t="e">
        <f>IF(C2460=1,'Data Transformation'!$G$3+0.5*'Data Transformation'!$W$25,IF(C2461=1,D2461-'Data Transformation'!$W$25,FALSE))</f>
        <v>#NUM!</v>
      </c>
      <c r="E2460">
        <f t="array" ref="E2460">IF(ISLOGICAL(D2460),"",FREQUENCY(IF('Data Transformation'!$B$425:$B$8425='Bin Analysis'!$B2451,'Data Transformation'!$G$425:$G$8425),D2460))</f>
        <v>2001</v>
      </c>
      <c r="F2460">
        <f t="shared" si="306"/>
        <v>0</v>
      </c>
      <c r="G2460">
        <f>Weighting!$H$12</f>
        <v>0</v>
      </c>
      <c r="H2460">
        <f t="array" ref="H2460">FREQUENCY(IF('Data Transformation'!$B$4:$B$8425=B2451,'Data Transformation'!$G$4:$G$8425),'Bin Analysis'!$B2460)</f>
        <v>2073</v>
      </c>
      <c r="I2460">
        <f t="shared" si="307"/>
        <v>0</v>
      </c>
      <c r="J2460">
        <f t="shared" si="308"/>
        <v>0</v>
      </c>
      <c r="K2460">
        <f>J2460*Weighting!$W$12</f>
        <v>0</v>
      </c>
      <c r="M2460" s="14"/>
    </row>
    <row r="2461" spans="1:25" x14ac:dyDescent="0.55000000000000004">
      <c r="A2461" s="32" t="str">
        <f>IF(Weighting!$P$13&gt;0,B2461,"")</f>
        <v/>
      </c>
      <c r="B2461" t="e">
        <f>Weighting!$C$13</f>
        <v>#DIV/0!</v>
      </c>
      <c r="C2461" t="e">
        <f>Weighting!$F$13</f>
        <v>#NUM!</v>
      </c>
      <c r="D2461" t="e">
        <f>IF(C2461=1,'Data Transformation'!$G$3+0.5*'Data Transformation'!$W$25,IF(C2462=1,D2462-'Data Transformation'!$W$25,FALSE))</f>
        <v>#NUM!</v>
      </c>
      <c r="E2461">
        <f t="array" ref="E2461">IF(ISLOGICAL(D2461),"",FREQUENCY(IF('Data Transformation'!$B$425:$B$8425='Bin Analysis'!$B2451,'Data Transformation'!$G$425:$G$8425),D2461))</f>
        <v>2001</v>
      </c>
      <c r="F2461">
        <f t="shared" si="306"/>
        <v>0</v>
      </c>
      <c r="G2461">
        <f>Weighting!$H$13</f>
        <v>0</v>
      </c>
      <c r="H2461">
        <f t="array" ref="H2461">FREQUENCY(IF('Data Transformation'!$B$4:$B$8425=B2451,'Data Transformation'!$G$4:$G$8425),'Bin Analysis'!$B2461)</f>
        <v>2073</v>
      </c>
      <c r="I2461">
        <f t="shared" si="307"/>
        <v>0</v>
      </c>
      <c r="J2461">
        <f t="shared" si="308"/>
        <v>0</v>
      </c>
      <c r="K2461">
        <f>J2461*Weighting!$W$13</f>
        <v>0</v>
      </c>
      <c r="M2461" s="14"/>
    </row>
    <row r="2462" spans="1:25" x14ac:dyDescent="0.55000000000000004">
      <c r="A2462" s="32" t="str">
        <f>IF(Weighting!$P$14&gt;0,B2462,"")</f>
        <v/>
      </c>
      <c r="B2462" t="e">
        <f>Weighting!$C$14</f>
        <v>#DIV/0!</v>
      </c>
      <c r="C2462" t="e">
        <f>Weighting!$F$14</f>
        <v>#NUM!</v>
      </c>
      <c r="D2462" t="e">
        <f>IF(C2462=1,'Data Transformation'!$G$3+0.5*'Data Transformation'!$W$25,IF(C2463=1,D2463-'Data Transformation'!$W$25,FALSE))</f>
        <v>#NUM!</v>
      </c>
      <c r="E2462">
        <f t="array" ref="E2462">IF(ISLOGICAL(D2462),"",FREQUENCY(IF('Data Transformation'!$B$425:$B$8425='Bin Analysis'!$B2451,'Data Transformation'!$G$425:$G$8425),D2462))</f>
        <v>2001</v>
      </c>
      <c r="F2462">
        <f t="shared" si="306"/>
        <v>0</v>
      </c>
      <c r="G2462">
        <f>Weighting!$H$14</f>
        <v>0</v>
      </c>
      <c r="H2462">
        <f t="array" ref="H2462">FREQUENCY(IF('Data Transformation'!$B$4:$B$8425=B2451,'Data Transformation'!$G$4:$G$8425),'Bin Analysis'!$B2462)</f>
        <v>2073</v>
      </c>
      <c r="I2462">
        <f t="shared" si="307"/>
        <v>0</v>
      </c>
      <c r="J2462">
        <f t="shared" si="308"/>
        <v>0</v>
      </c>
      <c r="K2462">
        <f>J2462*Weighting!$W$14</f>
        <v>0</v>
      </c>
      <c r="M2462" s="14"/>
    </row>
    <row r="2463" spans="1:25" x14ac:dyDescent="0.55000000000000004">
      <c r="A2463" s="32" t="str">
        <f>IF(Weighting!$P$15&gt;0,B2463,"")</f>
        <v/>
      </c>
      <c r="B2463" t="e">
        <f>Weighting!$C$15</f>
        <v>#DIV/0!</v>
      </c>
      <c r="C2463" t="e">
        <f>Weighting!$F$15</f>
        <v>#NUM!</v>
      </c>
      <c r="D2463" t="e">
        <f>IF(C2463=1,'Data Transformation'!$G$3+0.5*'Data Transformation'!$W$25,IF(C2464=1,D2464-'Data Transformation'!$W$25,FALSE))</f>
        <v>#NUM!</v>
      </c>
      <c r="E2463">
        <f t="array" ref="E2463">IF(ISLOGICAL(D2463),"",FREQUENCY(IF('Data Transformation'!$B$425:$B$8425='Bin Analysis'!$B2451,'Data Transformation'!$G$425:$G$8425),D2463))</f>
        <v>2001</v>
      </c>
      <c r="F2463">
        <f t="shared" si="306"/>
        <v>0</v>
      </c>
      <c r="G2463">
        <f>Weighting!$H$15</f>
        <v>0</v>
      </c>
      <c r="H2463">
        <f t="array" ref="H2463">FREQUENCY(IF('Data Transformation'!$B$4:$B$8425=B2451,'Data Transformation'!$G$4:$G$8425),'Bin Analysis'!$B2463)</f>
        <v>2073</v>
      </c>
      <c r="I2463">
        <f t="shared" si="307"/>
        <v>0</v>
      </c>
      <c r="J2463">
        <f t="shared" si="308"/>
        <v>0</v>
      </c>
      <c r="K2463">
        <f>J2463*Weighting!$W$15</f>
        <v>0</v>
      </c>
      <c r="M2463" s="14"/>
    </row>
    <row r="2464" spans="1:25" x14ac:dyDescent="0.55000000000000004">
      <c r="A2464" s="32" t="str">
        <f>IF(Weighting!$P$16&gt;0,B2464,"")</f>
        <v/>
      </c>
      <c r="B2464" t="e">
        <f>Weighting!$C$16</f>
        <v>#DIV/0!</v>
      </c>
      <c r="C2464" t="e">
        <f>Weighting!$F$16</f>
        <v>#NUM!</v>
      </c>
      <c r="D2464" t="e">
        <f>IF(C2464=1,'Data Transformation'!$G$3+0.5*'Data Transformation'!$W$25,IF(C2465=1,D2465-'Data Transformation'!$W$25,FALSE))</f>
        <v>#NUM!</v>
      </c>
      <c r="E2464">
        <f t="array" ref="E2464">IF(ISLOGICAL(D2464),"",FREQUENCY(IF('Data Transformation'!$B$425:$B$8425='Bin Analysis'!$B2451,'Data Transformation'!$G$425:$G$8425),D2464))</f>
        <v>2001</v>
      </c>
      <c r="F2464">
        <f t="shared" si="306"/>
        <v>0</v>
      </c>
      <c r="G2464">
        <f>Weighting!$H$16</f>
        <v>0</v>
      </c>
      <c r="H2464">
        <f t="array" ref="H2464">FREQUENCY(IF('Data Transformation'!$B$4:$B$8425=B2451,'Data Transformation'!$G$4:$G$8425),'Bin Analysis'!$B2464)</f>
        <v>2073</v>
      </c>
      <c r="I2464">
        <f t="shared" si="307"/>
        <v>0</v>
      </c>
      <c r="J2464">
        <f t="shared" si="308"/>
        <v>0</v>
      </c>
      <c r="K2464">
        <f>J2464*Weighting!$W$16</f>
        <v>0</v>
      </c>
      <c r="M2464" s="14"/>
    </row>
    <row r="2465" spans="1:25" x14ac:dyDescent="0.55000000000000004">
      <c r="A2465" s="32" t="str">
        <f>IF(Weighting!$P$17&gt;0,B2465,"")</f>
        <v/>
      </c>
      <c r="B2465" t="e">
        <f>Weighting!$C$17</f>
        <v>#DIV/0!</v>
      </c>
      <c r="C2465" t="e">
        <f>Weighting!$F$17</f>
        <v>#NUM!</v>
      </c>
      <c r="D2465" t="e">
        <f>IF(C2465=1,'Data Transformation'!$G$3+0.5*'Data Transformation'!$W$25,IF(C2466=1,D2466-'Data Transformation'!$W$25,FALSE))</f>
        <v>#NUM!</v>
      </c>
      <c r="E2465">
        <f t="array" ref="E2465">IF(ISLOGICAL(D2465),"",FREQUENCY(IF('Data Transformation'!$B$425:$B$8425='Bin Analysis'!$B2451,'Data Transformation'!$G$425:$G$8425),D2465))</f>
        <v>2001</v>
      </c>
      <c r="F2465">
        <f t="shared" si="306"/>
        <v>0</v>
      </c>
      <c r="G2465">
        <f>Weighting!$H$17</f>
        <v>0</v>
      </c>
      <c r="H2465">
        <f t="array" ref="H2465">FREQUENCY(IF('Data Transformation'!$B$4:$B$8425=B2451,'Data Transformation'!$G$4:$G$8425),'Bin Analysis'!$B2465)</f>
        <v>2073</v>
      </c>
      <c r="I2465">
        <f t="shared" si="307"/>
        <v>0</v>
      </c>
      <c r="J2465">
        <f t="shared" si="308"/>
        <v>0</v>
      </c>
      <c r="K2465">
        <f>J2465*Weighting!$W$17</f>
        <v>0</v>
      </c>
      <c r="M2465" s="14"/>
    </row>
    <row r="2466" spans="1:25" x14ac:dyDescent="0.55000000000000004">
      <c r="A2466" s="32" t="str">
        <f>IF(Weighting!$P$18&gt;0,B2466,"")</f>
        <v/>
      </c>
      <c r="B2466" t="e">
        <f>Weighting!$C$18</f>
        <v>#DIV/0!</v>
      </c>
      <c r="C2466" t="e">
        <f>Weighting!$F$18</f>
        <v>#NUM!</v>
      </c>
      <c r="D2466" t="e">
        <f>IF(C2466=1,'Data Transformation'!$G$3+0.5*'Data Transformation'!$W$25,IF(C2467=1,D2467-'Data Transformation'!$W$25,FALSE))</f>
        <v>#NUM!</v>
      </c>
      <c r="E2466">
        <f t="array" ref="E2466">IF(ISLOGICAL(D2466),"",FREQUENCY(IF('Data Transformation'!$B$425:$B$8425='Bin Analysis'!$B2451,'Data Transformation'!$G$425:$G$8425),D2466))</f>
        <v>2001</v>
      </c>
      <c r="F2466">
        <f t="shared" si="306"/>
        <v>0</v>
      </c>
      <c r="G2466">
        <f>Weighting!$H$18</f>
        <v>0</v>
      </c>
      <c r="H2466">
        <f t="array" ref="H2466">FREQUENCY(IF('Data Transformation'!$B$4:$B$8425=B2451,'Data Transformation'!$G$4:$G$8425),'Bin Analysis'!$B2466)</f>
        <v>2073</v>
      </c>
      <c r="I2466">
        <f t="shared" si="307"/>
        <v>0</v>
      </c>
      <c r="J2466">
        <f t="shared" si="308"/>
        <v>0</v>
      </c>
      <c r="K2466">
        <f>J2466*Weighting!$W$18</f>
        <v>0</v>
      </c>
      <c r="M2466" s="14"/>
    </row>
    <row r="2467" spans="1:25" x14ac:dyDescent="0.55000000000000004">
      <c r="A2467" s="32" t="str">
        <f>IF(Weighting!$P$19&gt;0,B2467,"")</f>
        <v/>
      </c>
      <c r="B2467" t="e">
        <f>Weighting!$C$19</f>
        <v>#DIV/0!</v>
      </c>
      <c r="C2467" t="e">
        <f>Weighting!$F$19</f>
        <v>#NUM!</v>
      </c>
      <c r="D2467" t="e">
        <f>IF(C2467=1,'Data Transformation'!$G$3+0.5*'Data Transformation'!$W$25,IF(C2468=1,D2468-'Data Transformation'!$W$25,FALSE))</f>
        <v>#NUM!</v>
      </c>
      <c r="E2467">
        <f t="array" ref="E2467">IF(ISLOGICAL(D2467),"",FREQUENCY(IF('Data Transformation'!$B$425:$B$8425='Bin Analysis'!$B2451,'Data Transformation'!$G$425:$G$8425),D2467))</f>
        <v>2001</v>
      </c>
      <c r="F2467">
        <f t="shared" si="306"/>
        <v>0</v>
      </c>
      <c r="G2467">
        <f>Weighting!$H$19</f>
        <v>0</v>
      </c>
      <c r="H2467">
        <f t="array" ref="H2467">FREQUENCY(IF('Data Transformation'!$B$4:$B$8425=B2451,'Data Transformation'!$G$4:$G$8425),'Bin Analysis'!$B2467)</f>
        <v>2073</v>
      </c>
      <c r="I2467">
        <f t="shared" si="307"/>
        <v>0</v>
      </c>
      <c r="J2467">
        <f t="shared" si="308"/>
        <v>0</v>
      </c>
      <c r="K2467">
        <f>J2467*Weighting!$W$19</f>
        <v>0</v>
      </c>
      <c r="M2467" s="14"/>
    </row>
    <row r="2468" spans="1:25" x14ac:dyDescent="0.55000000000000004">
      <c r="A2468" s="32" t="str">
        <f>IF(Weighting!$P$20&gt;0,B2468,"")</f>
        <v/>
      </c>
      <c r="B2468" t="e">
        <f>Weighting!$C$20</f>
        <v>#DIV/0!</v>
      </c>
      <c r="C2468" t="e">
        <f>Weighting!$F$20</f>
        <v>#NUM!</v>
      </c>
      <c r="D2468" t="e">
        <f>IF(C2468=1,'Data Transformation'!$G$3+0.5*'Data Transformation'!$W$25,IF(C2469=1,D2469-'Data Transformation'!$W$25,FALSE))</f>
        <v>#NUM!</v>
      </c>
      <c r="E2468">
        <f t="array" ref="E2468">IF(ISLOGICAL(D2468),"",FREQUENCY(IF('Data Transformation'!$B$425:$B$8425='Bin Analysis'!$B2451,'Data Transformation'!$G$425:$G$8425),D2468))</f>
        <v>2001</v>
      </c>
      <c r="F2468">
        <f t="shared" si="306"/>
        <v>0</v>
      </c>
      <c r="G2468">
        <f>Weighting!$H$20</f>
        <v>0</v>
      </c>
      <c r="H2468">
        <f t="array" ref="H2468">FREQUENCY(IF('Data Transformation'!$B$4:$B$8425=B2451,'Data Transformation'!$G$4:$G$8425),'Bin Analysis'!$B2468)</f>
        <v>2073</v>
      </c>
      <c r="I2468">
        <f t="shared" si="307"/>
        <v>0</v>
      </c>
      <c r="J2468">
        <f t="shared" si="308"/>
        <v>0</v>
      </c>
      <c r="K2468">
        <f>J2468*Weighting!$W$20</f>
        <v>0</v>
      </c>
      <c r="M2468" s="14"/>
    </row>
    <row r="2469" spans="1:25" x14ac:dyDescent="0.55000000000000004">
      <c r="A2469" s="32" t="str">
        <f>IF(Weighting!$P$21&gt;0,B2469,"")</f>
        <v/>
      </c>
      <c r="B2469" t="e">
        <f>Weighting!$C$21</f>
        <v>#DIV/0!</v>
      </c>
      <c r="C2469" t="e">
        <f>Weighting!$F$21</f>
        <v>#NUM!</v>
      </c>
      <c r="D2469" t="e">
        <f>IF(C2469=1,'Data Transformation'!$G$3+0.5*'Data Transformation'!$W$25,IF(C2470=1,D2470-'Data Transformation'!$W$25,FALSE))</f>
        <v>#NUM!</v>
      </c>
      <c r="E2469">
        <f t="array" ref="E2469">IF(ISLOGICAL(D2469),"",FREQUENCY(IF('Data Transformation'!$B$425:$B$8425='Bin Analysis'!$B2451,'Data Transformation'!$G$425:$G$8425),D2469))</f>
        <v>2001</v>
      </c>
      <c r="F2469">
        <f t="shared" si="306"/>
        <v>0</v>
      </c>
      <c r="G2469">
        <f>Weighting!$H$21</f>
        <v>0</v>
      </c>
      <c r="H2469">
        <f t="array" ref="H2469">FREQUENCY(IF('Data Transformation'!$B$4:$B$8425=B2451,'Data Transformation'!$G$4:$G$8425),'Bin Analysis'!$B2469)</f>
        <v>2073</v>
      </c>
      <c r="I2469">
        <f t="shared" si="307"/>
        <v>0</v>
      </c>
      <c r="J2469">
        <f t="shared" si="308"/>
        <v>0</v>
      </c>
      <c r="K2469">
        <f>J2469*Weighting!$W$21</f>
        <v>0</v>
      </c>
      <c r="M2469" s="14"/>
    </row>
    <row r="2470" spans="1:25" x14ac:dyDescent="0.55000000000000004">
      <c r="A2470" s="32" t="str">
        <f>IF(Weighting!$P$22&gt;0,B2470,"")</f>
        <v/>
      </c>
      <c r="B2470" t="e">
        <f>Weighting!$C$22</f>
        <v>#DIV/0!</v>
      </c>
      <c r="C2470" t="e">
        <f>Weighting!$F$22</f>
        <v>#NUM!</v>
      </c>
      <c r="D2470" t="e">
        <f>IF(C2470=1,'Data Transformation'!$G$3+0.5*'Data Transformation'!$W$25,IF(C2471=1,D2471-'Data Transformation'!$W$25,FALSE))</f>
        <v>#NUM!</v>
      </c>
      <c r="E2470">
        <f t="array" ref="E2470">IF(ISLOGICAL(D2470),"",FREQUENCY(IF('Data Transformation'!$B$425:$B$8425='Bin Analysis'!$B2451,'Data Transformation'!$G$425:$G$8425),D2470))</f>
        <v>2001</v>
      </c>
      <c r="F2470">
        <f t="shared" si="306"/>
        <v>0</v>
      </c>
      <c r="G2470">
        <f>Weighting!$H$22</f>
        <v>0</v>
      </c>
      <c r="H2470">
        <f t="array" ref="H2470">FREQUENCY(IF('Data Transformation'!$B$4:$B$8425=B2451,'Data Transformation'!$G$4:$G$8425),'Bin Analysis'!$B2470)</f>
        <v>2073</v>
      </c>
      <c r="I2470">
        <f t="shared" si="307"/>
        <v>0</v>
      </c>
      <c r="J2470">
        <f t="shared" si="308"/>
        <v>0</v>
      </c>
      <c r="K2470">
        <f>J2470*Weighting!$W$22</f>
        <v>0</v>
      </c>
      <c r="M2470" s="14"/>
    </row>
    <row r="2471" spans="1:25" x14ac:dyDescent="0.55000000000000004">
      <c r="A2471" s="32" t="str">
        <f>IF(Weighting!$P$23&gt;0,B2471,"")</f>
        <v/>
      </c>
      <c r="B2471" t="e">
        <f>Weighting!$C$23</f>
        <v>#DIV/0!</v>
      </c>
      <c r="C2471" t="e">
        <f>Weighting!$F$23</f>
        <v>#NUM!</v>
      </c>
      <c r="D2471" t="e">
        <f>IF(C2471=1,'Data Transformation'!$G$3+0.5*'Data Transformation'!$W$25,IF(C2472=1,D2472-'Data Transformation'!$W$25,FALSE))</f>
        <v>#NUM!</v>
      </c>
      <c r="E2471">
        <f t="array" ref="E2471">IF(ISLOGICAL(D2471),"",FREQUENCY(IF('Data Transformation'!$B$425:$B$8425='Bin Analysis'!$B2451,'Data Transformation'!$G$425:$G$8425),D2471))</f>
        <v>2001</v>
      </c>
      <c r="F2471">
        <f t="shared" si="306"/>
        <v>0</v>
      </c>
      <c r="G2471">
        <f>Weighting!$H$23</f>
        <v>0</v>
      </c>
      <c r="H2471">
        <f t="array" ref="H2471">FREQUENCY(IF('Data Transformation'!$B$4:$B$8425=B2451,'Data Transformation'!$G$4:$G$8425),'Bin Analysis'!$B2471)</f>
        <v>2073</v>
      </c>
      <c r="I2471">
        <f t="shared" si="307"/>
        <v>0</v>
      </c>
      <c r="J2471">
        <f t="shared" si="308"/>
        <v>0</v>
      </c>
      <c r="K2471">
        <f>J2471*Weighting!$W$23</f>
        <v>0</v>
      </c>
      <c r="M2471" s="14"/>
    </row>
    <row r="2472" spans="1:25" x14ac:dyDescent="0.55000000000000004">
      <c r="A2472" s="32" t="str">
        <f>IF(Weighting!$P$24&gt;0,B2472,"")</f>
        <v/>
      </c>
      <c r="B2472" t="e">
        <f>Weighting!$C$24</f>
        <v>#DIV/0!</v>
      </c>
      <c r="C2472" t="e">
        <f>Weighting!$F$24</f>
        <v>#NUM!</v>
      </c>
      <c r="D2472" t="e">
        <f>IF(C2472=1,'Data Transformation'!$G$3+0.5*'Data Transformation'!$W$25,IF(C2473=1,D2473-'Data Transformation'!$W$25,FALSE))</f>
        <v>#NUM!</v>
      </c>
      <c r="E2472">
        <f t="array" ref="E2472">IF(ISLOGICAL(D2472),"",FREQUENCY(IF('Data Transformation'!$B$425:$B$8425='Bin Analysis'!$B2451,'Data Transformation'!$G$425:$G$8425),D2472))</f>
        <v>2001</v>
      </c>
      <c r="F2472">
        <f t="shared" si="306"/>
        <v>0</v>
      </c>
      <c r="G2472">
        <f>Weighting!$H$24</f>
        <v>0</v>
      </c>
      <c r="H2472">
        <f t="array" ref="H2472">FREQUENCY(IF('Data Transformation'!$B$4:$B$8425=B2451,'Data Transformation'!$G$4:$G$8425),'Bin Analysis'!$B2472)</f>
        <v>2073</v>
      </c>
      <c r="I2472">
        <f t="shared" si="307"/>
        <v>0</v>
      </c>
      <c r="J2472">
        <f t="shared" si="308"/>
        <v>0</v>
      </c>
      <c r="K2472">
        <f>J2472*Weighting!$W$24</f>
        <v>0</v>
      </c>
      <c r="M2472" s="14"/>
    </row>
    <row r="2473" spans="1:25" x14ac:dyDescent="0.55000000000000004">
      <c r="A2473" s="32" t="str">
        <f>IF(Weighting!$P$25&gt;0,B2473,"")</f>
        <v/>
      </c>
      <c r="B2473" t="e">
        <f>Weighting!$C$25</f>
        <v>#DIV/0!</v>
      </c>
      <c r="C2473" t="e">
        <f>Weighting!$F$25</f>
        <v>#NUM!</v>
      </c>
      <c r="D2473" t="e">
        <f>IF(C2473=1,'Data Transformation'!$G$3+0.5*'Data Transformation'!$W$25,IF(C2474=1,D2474-'Data Transformation'!$W$25,FALSE))</f>
        <v>#NUM!</v>
      </c>
      <c r="E2473">
        <f t="array" ref="E2473">IF(ISLOGICAL(D2473),"",FREQUENCY(IF('Data Transformation'!$B$425:$B$8425='Bin Analysis'!$B2451,'Data Transformation'!$G$425:$G$8425),D2473))</f>
        <v>2001</v>
      </c>
      <c r="F2473">
        <f t="shared" si="306"/>
        <v>0</v>
      </c>
      <c r="G2473">
        <f>Weighting!$H$25</f>
        <v>0</v>
      </c>
      <c r="H2473">
        <f t="array" ref="H2473">FREQUENCY(IF('Data Transformation'!$B$4:$B$8425=B2451,'Data Transformation'!$G$4:$G$8425),'Bin Analysis'!$B2473)</f>
        <v>2073</v>
      </c>
      <c r="I2473">
        <f t="shared" si="307"/>
        <v>0</v>
      </c>
      <c r="J2473">
        <f t="shared" si="308"/>
        <v>0</v>
      </c>
      <c r="K2473">
        <f>J2473*Weighting!$W$25</f>
        <v>0</v>
      </c>
      <c r="M2473" s="14"/>
    </row>
    <row r="2474" spans="1:25" x14ac:dyDescent="0.55000000000000004">
      <c r="O2474"/>
      <c r="P2474"/>
      <c r="Q2474"/>
      <c r="R2474"/>
    </row>
    <row r="2475" spans="1:25" ht="23.35" x14ac:dyDescent="0.8">
      <c r="A2475" s="21" t="s">
        <v>0</v>
      </c>
      <c r="B2475" s="21" t="str">
        <f>IFERROR(VLOOKUP(C2475,'Data Transformation'!$L$6:$M$426,2,FALSE),"")</f>
        <v/>
      </c>
      <c r="C2475" s="21">
        <f>C2451+1</f>
        <v>103</v>
      </c>
      <c r="D2475" s="21"/>
      <c r="E2475" s="21"/>
      <c r="F2475" s="21"/>
      <c r="G2475" s="21"/>
      <c r="H2475" s="22"/>
      <c r="I2475" s="22"/>
      <c r="J2475" s="22"/>
      <c r="K2475" s="21"/>
      <c r="L2475" s="21" t="str">
        <f>B2475</f>
        <v/>
      </c>
      <c r="M2475" s="23" t="e">
        <f>INDEX('Data Transformation'!$O$4:$O$424,MATCH($B2475,'Data Transformation'!$M$4:$M$424,0),MATCH($M$2,'Data Transformation'!$O$3,0))</f>
        <v>#N/A</v>
      </c>
      <c r="N2475" s="27" t="e">
        <f>IF('Input and Summary Results'!$J$16="minimum",'Bin Analysis'!X2476/(M2475-1),'Bin Analysis'!Y2475/('Bin Analysis'!M2475-1))</f>
        <v>#N/A</v>
      </c>
      <c r="O2475" s="27" t="e">
        <f>IF(M2475=FALSE,NA(),(VLOOKUP(1,C2478:K2497,4,FALSE))/(M2475-1))</f>
        <v>#N/A</v>
      </c>
      <c r="P2475" s="27" t="e">
        <f>IF(M2475=FALSE,NA(),SUM(J2478:J2497)/Weighting!$S$5)</f>
        <v>#N/A</v>
      </c>
      <c r="Q2475" s="27" t="e">
        <f>IF(M2475=FALSE,NA(),SUM(K2478:K2497)/Weighting!$S$6)</f>
        <v>#N/A</v>
      </c>
      <c r="R2475" s="27" t="e">
        <f>IF(M2475=FALSE,NA(),(VLOOKUP(1,G2478:K2497,3,FALSE))/(M2475-1))</f>
        <v>#N/A</v>
      </c>
      <c r="S2475" s="22" t="e">
        <f>IF(M2475=FALSE,NA(),IF(SUM(J2478:J2497)=2,"yes","no"))</f>
        <v>#N/A</v>
      </c>
      <c r="X2475" s="2" cm="2">
        <f t="array" ref="X2475:X2476">FREQUENCY(IF('Data Transformation'!$B$425:$B$6424='Bin Analysis'!L2475,'Data Transformation'!$G$425:$G$6424),'Data Transformation'!$U$11)</f>
        <v>0</v>
      </c>
      <c r="Y2475" s="2" cm="2">
        <f t="array" ref="Y2475:Y2476">FREQUENCY(IF('Data Transformation'!$B$425:$B$6424='Bin Analysis'!L2475,'Data Transformation'!$G$425:$G$6424),'Data Transformation'!$U$12)</f>
        <v>0</v>
      </c>
    </row>
    <row r="2476" spans="1:25" x14ac:dyDescent="0.55000000000000004">
      <c r="A2476" s="14" t="s">
        <v>67</v>
      </c>
      <c r="B2476" t="s">
        <v>47</v>
      </c>
      <c r="C2476" t="s">
        <v>5</v>
      </c>
      <c r="D2476" t="s">
        <v>100</v>
      </c>
      <c r="E2476" t="s">
        <v>101</v>
      </c>
      <c r="F2476" t="s">
        <v>102</v>
      </c>
      <c r="G2476" t="s">
        <v>70</v>
      </c>
      <c r="H2476" t="s">
        <v>31</v>
      </c>
      <c r="I2476" t="s">
        <v>32</v>
      </c>
      <c r="J2476" t="s">
        <v>46</v>
      </c>
      <c r="K2476" s="14" t="s">
        <v>45</v>
      </c>
      <c r="M2476" s="14"/>
      <c r="X2476" s="2">
        <v>0</v>
      </c>
      <c r="Y2476" s="2">
        <v>0</v>
      </c>
    </row>
    <row r="2477" spans="1:25" x14ac:dyDescent="0.55000000000000004">
      <c r="A2477" s="32"/>
      <c r="D2477" t="e">
        <f>IF(C2477=1,'Data Transformation'!$G$3+0.5*'Data Transformation'!$W$25,IF(C2478=1,D2478-'Data Transformation'!$W$25,FALSE))</f>
        <v>#NUM!</v>
      </c>
      <c r="E2477">
        <f t="array" ref="E2477">IF(ISLOGICAL(D2477),"",FREQUENCY(IF('Data Transformation'!$B$425:$B$8425='Bin Analysis'!$B2475,'Data Transformation'!$G$425:$G$8425),D2477))</f>
        <v>2001</v>
      </c>
      <c r="F2477" t="e">
        <f>IF(ISLOGICAL(D2477),"",E2477-E2476)</f>
        <v>#VALUE!</v>
      </c>
      <c r="M2477" s="14"/>
    </row>
    <row r="2478" spans="1:25" x14ac:dyDescent="0.55000000000000004">
      <c r="A2478" s="32" t="e">
        <f>IF(Weighting!$P$6&gt;0,B2478,"")</f>
        <v>#NUM!</v>
      </c>
      <c r="B2478" t="e">
        <f>Weighting!$C$6</f>
        <v>#DIV/0!</v>
      </c>
      <c r="C2478" t="e">
        <f>Weighting!$F$6</f>
        <v>#NUM!</v>
      </c>
      <c r="D2478" t="e">
        <f>IF(C2478=1,'Data Transformation'!$G$3+0.5*'Data Transformation'!$W$25,IF(C2479=1,D2479-'Data Transformation'!$W$25,FALSE))</f>
        <v>#NUM!</v>
      </c>
      <c r="E2478">
        <f t="array" ref="E2478">IF(ISLOGICAL(D2478),"",FREQUENCY(IF('Data Transformation'!$B$425:$B$8425='Bin Analysis'!$B2475,'Data Transformation'!$G$425:$G$8425),D2478))</f>
        <v>2001</v>
      </c>
      <c r="F2478">
        <f>IF(ISLOGICAL(D2478),"",E2478-E2477)</f>
        <v>0</v>
      </c>
      <c r="G2478">
        <f>Weighting!$H$6</f>
        <v>1</v>
      </c>
      <c r="H2478">
        <f t="array" ref="H2478">FREQUENCY(IF('Data Transformation'!$B$4:$B$8425=B2475,'Data Transformation'!$G$4:$G$8425),'Bin Analysis'!$B2478)</f>
        <v>2073</v>
      </c>
      <c r="I2478">
        <f>H2478-H2477</f>
        <v>2073</v>
      </c>
      <c r="J2478">
        <f>IF(I2478=0,0,1)</f>
        <v>1</v>
      </c>
      <c r="K2478" t="e">
        <f>J2478*Weighting!$W$6</f>
        <v>#NUM!</v>
      </c>
      <c r="M2478" s="14"/>
    </row>
    <row r="2479" spans="1:25" x14ac:dyDescent="0.55000000000000004">
      <c r="A2479" s="32" t="str">
        <f>IF(Weighting!$P$7&gt;0,B2479,"")</f>
        <v/>
      </c>
      <c r="B2479" t="e">
        <f>Weighting!$C$7</f>
        <v>#DIV/0!</v>
      </c>
      <c r="C2479" t="e">
        <f>Weighting!$F$7</f>
        <v>#NUM!</v>
      </c>
      <c r="D2479" t="e">
        <f>IF(C2479=1,'Data Transformation'!$G$3+0.5*'Data Transformation'!$W$25,IF(C2480=1,D2480-'Data Transformation'!$W$25,FALSE))</f>
        <v>#NUM!</v>
      </c>
      <c r="E2479">
        <f t="array" ref="E2479">IF(ISLOGICAL(D2479),"",FREQUENCY(IF('Data Transformation'!$B$425:$B$8425='Bin Analysis'!$B2475,'Data Transformation'!$G$425:$G$8425),D2479))</f>
        <v>2001</v>
      </c>
      <c r="F2479">
        <f t="shared" ref="F2479:F2497" si="309">IF(ISLOGICAL(D2479),"",E2479-E2478)</f>
        <v>0</v>
      </c>
      <c r="G2479">
        <f>Weighting!$H$7</f>
        <v>0</v>
      </c>
      <c r="H2479">
        <f t="array" ref="H2479">FREQUENCY(IF('Data Transformation'!$B$4:$B$8425=B2475,'Data Transformation'!$G$4:$G$8425),'Bin Analysis'!$B2479)</f>
        <v>2073</v>
      </c>
      <c r="I2479">
        <f t="shared" ref="I2479:I2497" si="310">H2479-H2478</f>
        <v>0</v>
      </c>
      <c r="J2479">
        <f>IF(I2479=0,0,1)</f>
        <v>0</v>
      </c>
      <c r="K2479">
        <f>J2479*Weighting!$W$7</f>
        <v>0</v>
      </c>
      <c r="M2479" s="14"/>
    </row>
    <row r="2480" spans="1:25" x14ac:dyDescent="0.55000000000000004">
      <c r="A2480" s="32" t="str">
        <f>IF(Weighting!$P$8&gt;0,B2480,"")</f>
        <v/>
      </c>
      <c r="B2480" t="e">
        <f>Weighting!$C$8</f>
        <v>#DIV/0!</v>
      </c>
      <c r="C2480" t="e">
        <f>Weighting!$F$8</f>
        <v>#NUM!</v>
      </c>
      <c r="D2480" t="e">
        <f>IF(C2480=1,'Data Transformation'!$G$3+0.5*'Data Transformation'!$W$25,IF(C2481=1,D2481-'Data Transformation'!$W$25,FALSE))</f>
        <v>#NUM!</v>
      </c>
      <c r="E2480">
        <f t="array" ref="E2480">IF(ISLOGICAL(D2480),"",FREQUENCY(IF('Data Transformation'!$B$425:$B$8425='Bin Analysis'!$B2475,'Data Transformation'!$G$425:$G$8425),D2480))</f>
        <v>2001</v>
      </c>
      <c r="F2480">
        <f t="shared" si="309"/>
        <v>0</v>
      </c>
      <c r="G2480">
        <f>Weighting!$H$8</f>
        <v>0</v>
      </c>
      <c r="H2480">
        <f t="array" ref="H2480">FREQUENCY(IF('Data Transformation'!$B$4:$B$8425=B2475,'Data Transformation'!$G$4:$G$8425),'Bin Analysis'!$B2480)</f>
        <v>2073</v>
      </c>
      <c r="I2480">
        <f t="shared" si="310"/>
        <v>0</v>
      </c>
      <c r="J2480">
        <f t="shared" ref="J2480:J2497" si="311">IF(I2480=0,0,1)</f>
        <v>0</v>
      </c>
      <c r="K2480">
        <f>J2480*Weighting!$W$8</f>
        <v>0</v>
      </c>
      <c r="M2480" s="14"/>
    </row>
    <row r="2481" spans="1:13" x14ac:dyDescent="0.55000000000000004">
      <c r="A2481" s="32" t="str">
        <f>IF(Weighting!$P$9&gt;0,B2481,"")</f>
        <v/>
      </c>
      <c r="B2481" s="50" t="e">
        <f>Weighting!$C$9</f>
        <v>#DIV/0!</v>
      </c>
      <c r="C2481" t="e">
        <f>Weighting!$F$9</f>
        <v>#NUM!</v>
      </c>
      <c r="D2481" t="e">
        <f>IF(C2481=1,'Data Transformation'!$G$3+0.5*'Data Transformation'!$W$25,IF(C2482=1,D2482-'Data Transformation'!$W$25,FALSE))</f>
        <v>#NUM!</v>
      </c>
      <c r="E2481">
        <f t="array" ref="E2481">IF(ISLOGICAL(D2481),"",FREQUENCY(IF('Data Transformation'!$B$425:$B$8425='Bin Analysis'!$B2475,'Data Transformation'!$G$425:$G$8425),D2481))</f>
        <v>2001</v>
      </c>
      <c r="F2481">
        <f t="shared" si="309"/>
        <v>0</v>
      </c>
      <c r="G2481">
        <f>Weighting!$H$9</f>
        <v>0</v>
      </c>
      <c r="H2481">
        <f t="array" ref="H2481">FREQUENCY(IF('Data Transformation'!$B$4:$B$8425=B2475,'Data Transformation'!$G$4:$G$8425),'Bin Analysis'!$B2481)</f>
        <v>2073</v>
      </c>
      <c r="I2481">
        <f t="shared" si="310"/>
        <v>0</v>
      </c>
      <c r="J2481">
        <f t="shared" si="311"/>
        <v>0</v>
      </c>
      <c r="K2481">
        <f>J2481*Weighting!$W$9</f>
        <v>0</v>
      </c>
      <c r="M2481" s="14"/>
    </row>
    <row r="2482" spans="1:13" x14ac:dyDescent="0.55000000000000004">
      <c r="A2482" s="32" t="str">
        <f>IF(Weighting!$P$10&gt;0,B2482,"")</f>
        <v/>
      </c>
      <c r="B2482" t="e">
        <f>Weighting!$C$10</f>
        <v>#DIV/0!</v>
      </c>
      <c r="C2482" t="e">
        <f>Weighting!$F$10</f>
        <v>#NUM!</v>
      </c>
      <c r="D2482" t="e">
        <f>IF(C2482=1,'Data Transformation'!$G$3+0.5*'Data Transformation'!$W$25,IF(C2483=1,D2483-'Data Transformation'!$W$25,FALSE))</f>
        <v>#NUM!</v>
      </c>
      <c r="E2482">
        <f t="array" ref="E2482">IF(ISLOGICAL(D2482),"",FREQUENCY(IF('Data Transformation'!$B$425:$B$8425='Bin Analysis'!$B2475,'Data Transformation'!$G$425:$G$8425),D2482))</f>
        <v>2001</v>
      </c>
      <c r="F2482">
        <f t="shared" si="309"/>
        <v>0</v>
      </c>
      <c r="G2482">
        <f>Weighting!$H$10</f>
        <v>0</v>
      </c>
      <c r="H2482">
        <f t="array" ref="H2482">FREQUENCY(IF('Data Transformation'!$B$4:$B$8425=B2475,'Data Transformation'!$G$4:$G$8425),'Bin Analysis'!$B2482)</f>
        <v>2073</v>
      </c>
      <c r="I2482">
        <f t="shared" si="310"/>
        <v>0</v>
      </c>
      <c r="J2482">
        <f t="shared" si="311"/>
        <v>0</v>
      </c>
      <c r="K2482">
        <f>J2482*Weighting!$W$10</f>
        <v>0</v>
      </c>
      <c r="M2482" s="14"/>
    </row>
    <row r="2483" spans="1:13" x14ac:dyDescent="0.55000000000000004">
      <c r="A2483" s="32" t="str">
        <f>IF(Weighting!$P$11&gt;0,B2483,"")</f>
        <v/>
      </c>
      <c r="B2483" t="e">
        <f>Weighting!$C$11</f>
        <v>#DIV/0!</v>
      </c>
      <c r="C2483" t="e">
        <f>Weighting!$F$11</f>
        <v>#NUM!</v>
      </c>
      <c r="D2483" t="e">
        <f>IF(C2483=1,'Data Transformation'!$G$3+0.5*'Data Transformation'!$W$25,IF(C2484=1,D2484-'Data Transformation'!$W$25,FALSE))</f>
        <v>#NUM!</v>
      </c>
      <c r="E2483">
        <f t="array" ref="E2483">IF(ISLOGICAL(D2483),"",FREQUENCY(IF('Data Transformation'!$B$425:$B$8425='Bin Analysis'!$B2475,'Data Transformation'!$G$425:$G$8425),D2483))</f>
        <v>2001</v>
      </c>
      <c r="F2483">
        <f t="shared" si="309"/>
        <v>0</v>
      </c>
      <c r="G2483">
        <f>Weighting!$H$11</f>
        <v>0</v>
      </c>
      <c r="H2483">
        <f t="array" ref="H2483">FREQUENCY(IF('Data Transformation'!$B$4:$B$8425=B2475,'Data Transformation'!$G$4:$G$8425),'Bin Analysis'!$B2483)</f>
        <v>2073</v>
      </c>
      <c r="I2483">
        <f t="shared" si="310"/>
        <v>0</v>
      </c>
      <c r="J2483">
        <f t="shared" si="311"/>
        <v>0</v>
      </c>
      <c r="K2483">
        <f>J2483*Weighting!$W$11</f>
        <v>0</v>
      </c>
      <c r="M2483" s="14"/>
    </row>
    <row r="2484" spans="1:13" x14ac:dyDescent="0.55000000000000004">
      <c r="A2484" s="32" t="str">
        <f>IF(Weighting!$P$12&gt;0,B2484,"")</f>
        <v/>
      </c>
      <c r="B2484" t="e">
        <f>Weighting!$C$12</f>
        <v>#DIV/0!</v>
      </c>
      <c r="C2484" t="e">
        <f>Weighting!$F$12</f>
        <v>#NUM!</v>
      </c>
      <c r="D2484" t="e">
        <f>IF(C2484=1,'Data Transformation'!$G$3+0.5*'Data Transformation'!$W$25,IF(C2485=1,D2485-'Data Transformation'!$W$25,FALSE))</f>
        <v>#NUM!</v>
      </c>
      <c r="E2484">
        <f t="array" ref="E2484">IF(ISLOGICAL(D2484),"",FREQUENCY(IF('Data Transformation'!$B$425:$B$8425='Bin Analysis'!$B2475,'Data Transformation'!$G$425:$G$8425),D2484))</f>
        <v>2001</v>
      </c>
      <c r="F2484">
        <f t="shared" si="309"/>
        <v>0</v>
      </c>
      <c r="G2484">
        <f>Weighting!$H$12</f>
        <v>0</v>
      </c>
      <c r="H2484">
        <f t="array" ref="H2484">FREQUENCY(IF('Data Transformation'!$B$4:$B$8425=B2475,'Data Transformation'!$G$4:$G$8425),'Bin Analysis'!$B2484)</f>
        <v>2073</v>
      </c>
      <c r="I2484">
        <f t="shared" si="310"/>
        <v>0</v>
      </c>
      <c r="J2484">
        <f t="shared" si="311"/>
        <v>0</v>
      </c>
      <c r="K2484">
        <f>J2484*Weighting!$W$12</f>
        <v>0</v>
      </c>
      <c r="M2484" s="14"/>
    </row>
    <row r="2485" spans="1:13" x14ac:dyDescent="0.55000000000000004">
      <c r="A2485" s="32" t="str">
        <f>IF(Weighting!$P$13&gt;0,B2485,"")</f>
        <v/>
      </c>
      <c r="B2485" t="e">
        <f>Weighting!$C$13</f>
        <v>#DIV/0!</v>
      </c>
      <c r="C2485" t="e">
        <f>Weighting!$F$13</f>
        <v>#NUM!</v>
      </c>
      <c r="D2485" t="e">
        <f>IF(C2485=1,'Data Transformation'!$G$3+0.5*'Data Transformation'!$W$25,IF(C2486=1,D2486-'Data Transformation'!$W$25,FALSE))</f>
        <v>#NUM!</v>
      </c>
      <c r="E2485">
        <f t="array" ref="E2485">IF(ISLOGICAL(D2485),"",FREQUENCY(IF('Data Transformation'!$B$425:$B$8425='Bin Analysis'!$B2475,'Data Transformation'!$G$425:$G$8425),D2485))</f>
        <v>2001</v>
      </c>
      <c r="F2485">
        <f t="shared" si="309"/>
        <v>0</v>
      </c>
      <c r="G2485">
        <f>Weighting!$H$13</f>
        <v>0</v>
      </c>
      <c r="H2485">
        <f t="array" ref="H2485">FREQUENCY(IF('Data Transformation'!$B$4:$B$8425=B2475,'Data Transformation'!$G$4:$G$8425),'Bin Analysis'!$B2485)</f>
        <v>2073</v>
      </c>
      <c r="I2485">
        <f t="shared" si="310"/>
        <v>0</v>
      </c>
      <c r="J2485">
        <f t="shared" si="311"/>
        <v>0</v>
      </c>
      <c r="K2485">
        <f>J2485*Weighting!$W$13</f>
        <v>0</v>
      </c>
      <c r="M2485" s="14"/>
    </row>
    <row r="2486" spans="1:13" x14ac:dyDescent="0.55000000000000004">
      <c r="A2486" s="32" t="str">
        <f>IF(Weighting!$P$14&gt;0,B2486,"")</f>
        <v/>
      </c>
      <c r="B2486" t="e">
        <f>Weighting!$C$14</f>
        <v>#DIV/0!</v>
      </c>
      <c r="C2486" t="e">
        <f>Weighting!$F$14</f>
        <v>#NUM!</v>
      </c>
      <c r="D2486" t="e">
        <f>IF(C2486=1,'Data Transformation'!$G$3+0.5*'Data Transformation'!$W$25,IF(C2487=1,D2487-'Data Transformation'!$W$25,FALSE))</f>
        <v>#NUM!</v>
      </c>
      <c r="E2486">
        <f t="array" ref="E2486">IF(ISLOGICAL(D2486),"",FREQUENCY(IF('Data Transformation'!$B$425:$B$8425='Bin Analysis'!$B2475,'Data Transformation'!$G$425:$G$8425),D2486))</f>
        <v>2001</v>
      </c>
      <c r="F2486">
        <f t="shared" si="309"/>
        <v>0</v>
      </c>
      <c r="G2486">
        <f>Weighting!$H$14</f>
        <v>0</v>
      </c>
      <c r="H2486">
        <f t="array" ref="H2486">FREQUENCY(IF('Data Transformation'!$B$4:$B$8425=B2475,'Data Transformation'!$G$4:$G$8425),'Bin Analysis'!$B2486)</f>
        <v>2073</v>
      </c>
      <c r="I2486">
        <f t="shared" si="310"/>
        <v>0</v>
      </c>
      <c r="J2486">
        <f t="shared" si="311"/>
        <v>0</v>
      </c>
      <c r="K2486">
        <f>J2486*Weighting!$W$14</f>
        <v>0</v>
      </c>
      <c r="M2486" s="14"/>
    </row>
    <row r="2487" spans="1:13" x14ac:dyDescent="0.55000000000000004">
      <c r="A2487" s="32" t="str">
        <f>IF(Weighting!$P$15&gt;0,B2487,"")</f>
        <v/>
      </c>
      <c r="B2487" t="e">
        <f>Weighting!$C$15</f>
        <v>#DIV/0!</v>
      </c>
      <c r="C2487" t="e">
        <f>Weighting!$F$15</f>
        <v>#NUM!</v>
      </c>
      <c r="D2487" t="e">
        <f>IF(C2487=1,'Data Transformation'!$G$3+0.5*'Data Transformation'!$W$25,IF(C2488=1,D2488-'Data Transformation'!$W$25,FALSE))</f>
        <v>#NUM!</v>
      </c>
      <c r="E2487">
        <f t="array" ref="E2487">IF(ISLOGICAL(D2487),"",FREQUENCY(IF('Data Transformation'!$B$425:$B$8425='Bin Analysis'!$B2475,'Data Transformation'!$G$425:$G$8425),D2487))</f>
        <v>2001</v>
      </c>
      <c r="F2487">
        <f t="shared" si="309"/>
        <v>0</v>
      </c>
      <c r="G2487">
        <f>Weighting!$H$15</f>
        <v>0</v>
      </c>
      <c r="H2487">
        <f t="array" ref="H2487">FREQUENCY(IF('Data Transformation'!$B$4:$B$8425=B2475,'Data Transformation'!$G$4:$G$8425),'Bin Analysis'!$B2487)</f>
        <v>2073</v>
      </c>
      <c r="I2487">
        <f t="shared" si="310"/>
        <v>0</v>
      </c>
      <c r="J2487">
        <f t="shared" si="311"/>
        <v>0</v>
      </c>
      <c r="K2487">
        <f>J2487*Weighting!$W$15</f>
        <v>0</v>
      </c>
      <c r="M2487" s="14"/>
    </row>
    <row r="2488" spans="1:13" x14ac:dyDescent="0.55000000000000004">
      <c r="A2488" s="32" t="str">
        <f>IF(Weighting!$P$16&gt;0,B2488,"")</f>
        <v/>
      </c>
      <c r="B2488" t="e">
        <f>Weighting!$C$16</f>
        <v>#DIV/0!</v>
      </c>
      <c r="C2488" t="e">
        <f>Weighting!$F$16</f>
        <v>#NUM!</v>
      </c>
      <c r="D2488" t="e">
        <f>IF(C2488=1,'Data Transformation'!$G$3+0.5*'Data Transformation'!$W$25,IF(C2489=1,D2489-'Data Transformation'!$W$25,FALSE))</f>
        <v>#NUM!</v>
      </c>
      <c r="E2488">
        <f t="array" ref="E2488">IF(ISLOGICAL(D2488),"",FREQUENCY(IF('Data Transformation'!$B$425:$B$8425='Bin Analysis'!$B2475,'Data Transformation'!$G$425:$G$8425),D2488))</f>
        <v>2001</v>
      </c>
      <c r="F2488">
        <f t="shared" si="309"/>
        <v>0</v>
      </c>
      <c r="G2488">
        <f>Weighting!$H$16</f>
        <v>0</v>
      </c>
      <c r="H2488">
        <f t="array" ref="H2488">FREQUENCY(IF('Data Transformation'!$B$4:$B$8425=B2475,'Data Transformation'!$G$4:$G$8425),'Bin Analysis'!$B2488)</f>
        <v>2073</v>
      </c>
      <c r="I2488">
        <f t="shared" si="310"/>
        <v>0</v>
      </c>
      <c r="J2488">
        <f t="shared" si="311"/>
        <v>0</v>
      </c>
      <c r="K2488">
        <f>J2488*Weighting!$W$16</f>
        <v>0</v>
      </c>
      <c r="M2488" s="14"/>
    </row>
    <row r="2489" spans="1:13" x14ac:dyDescent="0.55000000000000004">
      <c r="A2489" s="32" t="str">
        <f>IF(Weighting!$P$17&gt;0,B2489,"")</f>
        <v/>
      </c>
      <c r="B2489" t="e">
        <f>Weighting!$C$17</f>
        <v>#DIV/0!</v>
      </c>
      <c r="C2489" t="e">
        <f>Weighting!$F$17</f>
        <v>#NUM!</v>
      </c>
      <c r="D2489" t="e">
        <f>IF(C2489=1,'Data Transformation'!$G$3+0.5*'Data Transformation'!$W$25,IF(C2490=1,D2490-'Data Transformation'!$W$25,FALSE))</f>
        <v>#NUM!</v>
      </c>
      <c r="E2489">
        <f t="array" ref="E2489">IF(ISLOGICAL(D2489),"",FREQUENCY(IF('Data Transformation'!$B$425:$B$8425='Bin Analysis'!$B2475,'Data Transformation'!$G$425:$G$8425),D2489))</f>
        <v>2001</v>
      </c>
      <c r="F2489">
        <f t="shared" si="309"/>
        <v>0</v>
      </c>
      <c r="G2489">
        <f>Weighting!$H$17</f>
        <v>0</v>
      </c>
      <c r="H2489">
        <f t="array" ref="H2489">FREQUENCY(IF('Data Transformation'!$B$4:$B$8425=B2475,'Data Transformation'!$G$4:$G$8425),'Bin Analysis'!$B2489)</f>
        <v>2073</v>
      </c>
      <c r="I2489">
        <f t="shared" si="310"/>
        <v>0</v>
      </c>
      <c r="J2489">
        <f t="shared" si="311"/>
        <v>0</v>
      </c>
      <c r="K2489">
        <f>J2489*Weighting!$W$17</f>
        <v>0</v>
      </c>
      <c r="M2489" s="14"/>
    </row>
    <row r="2490" spans="1:13" x14ac:dyDescent="0.55000000000000004">
      <c r="A2490" s="32" t="str">
        <f>IF(Weighting!$P$18&gt;0,B2490,"")</f>
        <v/>
      </c>
      <c r="B2490" t="e">
        <f>Weighting!$C$18</f>
        <v>#DIV/0!</v>
      </c>
      <c r="C2490" t="e">
        <f>Weighting!$F$18</f>
        <v>#NUM!</v>
      </c>
      <c r="D2490" t="e">
        <f>IF(C2490=1,'Data Transformation'!$G$3+0.5*'Data Transformation'!$W$25,IF(C2491=1,D2491-'Data Transformation'!$W$25,FALSE))</f>
        <v>#NUM!</v>
      </c>
      <c r="E2490">
        <f t="array" ref="E2490">IF(ISLOGICAL(D2490),"",FREQUENCY(IF('Data Transformation'!$B$425:$B$8425='Bin Analysis'!$B2475,'Data Transformation'!$G$425:$G$8425),D2490))</f>
        <v>2001</v>
      </c>
      <c r="F2490">
        <f t="shared" si="309"/>
        <v>0</v>
      </c>
      <c r="G2490">
        <f>Weighting!$H$18</f>
        <v>0</v>
      </c>
      <c r="H2490">
        <f t="array" ref="H2490">FREQUENCY(IF('Data Transformation'!$B$4:$B$8425=B2475,'Data Transformation'!$G$4:$G$8425),'Bin Analysis'!$B2490)</f>
        <v>2073</v>
      </c>
      <c r="I2490">
        <f t="shared" si="310"/>
        <v>0</v>
      </c>
      <c r="J2490">
        <f t="shared" si="311"/>
        <v>0</v>
      </c>
      <c r="K2490">
        <f>J2490*Weighting!$W$18</f>
        <v>0</v>
      </c>
      <c r="M2490" s="14"/>
    </row>
    <row r="2491" spans="1:13" x14ac:dyDescent="0.55000000000000004">
      <c r="A2491" s="32" t="str">
        <f>IF(Weighting!$P$19&gt;0,B2491,"")</f>
        <v/>
      </c>
      <c r="B2491" t="e">
        <f>Weighting!$C$19</f>
        <v>#DIV/0!</v>
      </c>
      <c r="C2491" t="e">
        <f>Weighting!$F$19</f>
        <v>#NUM!</v>
      </c>
      <c r="D2491" t="e">
        <f>IF(C2491=1,'Data Transformation'!$G$3+0.5*'Data Transformation'!$W$25,IF(C2492=1,D2492-'Data Transformation'!$W$25,FALSE))</f>
        <v>#NUM!</v>
      </c>
      <c r="E2491">
        <f t="array" ref="E2491">IF(ISLOGICAL(D2491),"",FREQUENCY(IF('Data Transformation'!$B$425:$B$8425='Bin Analysis'!$B2475,'Data Transformation'!$G$425:$G$8425),D2491))</f>
        <v>2001</v>
      </c>
      <c r="F2491">
        <f t="shared" si="309"/>
        <v>0</v>
      </c>
      <c r="G2491">
        <f>Weighting!$H$19</f>
        <v>0</v>
      </c>
      <c r="H2491">
        <f t="array" ref="H2491">FREQUENCY(IF('Data Transformation'!$B$4:$B$8425=B2475,'Data Transformation'!$G$4:$G$8425),'Bin Analysis'!$B2491)</f>
        <v>2073</v>
      </c>
      <c r="I2491">
        <f t="shared" si="310"/>
        <v>0</v>
      </c>
      <c r="J2491">
        <f t="shared" si="311"/>
        <v>0</v>
      </c>
      <c r="K2491">
        <f>J2491*Weighting!$W$19</f>
        <v>0</v>
      </c>
      <c r="M2491" s="14"/>
    </row>
    <row r="2492" spans="1:13" x14ac:dyDescent="0.55000000000000004">
      <c r="A2492" s="32" t="str">
        <f>IF(Weighting!$P$20&gt;0,B2492,"")</f>
        <v/>
      </c>
      <c r="B2492" t="e">
        <f>Weighting!$C$20</f>
        <v>#DIV/0!</v>
      </c>
      <c r="C2492" t="e">
        <f>Weighting!$F$20</f>
        <v>#NUM!</v>
      </c>
      <c r="D2492" t="e">
        <f>IF(C2492=1,'Data Transformation'!$G$3+0.5*'Data Transformation'!$W$25,IF(C2493=1,D2493-'Data Transformation'!$W$25,FALSE))</f>
        <v>#NUM!</v>
      </c>
      <c r="E2492">
        <f t="array" ref="E2492">IF(ISLOGICAL(D2492),"",FREQUENCY(IF('Data Transformation'!$B$425:$B$8425='Bin Analysis'!$B2475,'Data Transformation'!$G$425:$G$8425),D2492))</f>
        <v>2001</v>
      </c>
      <c r="F2492">
        <f t="shared" si="309"/>
        <v>0</v>
      </c>
      <c r="G2492">
        <f>Weighting!$H$20</f>
        <v>0</v>
      </c>
      <c r="H2492">
        <f t="array" ref="H2492">FREQUENCY(IF('Data Transformation'!$B$4:$B$8425=B2475,'Data Transformation'!$G$4:$G$8425),'Bin Analysis'!$B2492)</f>
        <v>2073</v>
      </c>
      <c r="I2492">
        <f t="shared" si="310"/>
        <v>0</v>
      </c>
      <c r="J2492">
        <f t="shared" si="311"/>
        <v>0</v>
      </c>
      <c r="K2492">
        <f>J2492*Weighting!$W$20</f>
        <v>0</v>
      </c>
      <c r="M2492" s="14"/>
    </row>
    <row r="2493" spans="1:13" x14ac:dyDescent="0.55000000000000004">
      <c r="A2493" s="32" t="str">
        <f>IF(Weighting!$P$21&gt;0,B2493,"")</f>
        <v/>
      </c>
      <c r="B2493" t="e">
        <f>Weighting!$C$21</f>
        <v>#DIV/0!</v>
      </c>
      <c r="C2493" t="e">
        <f>Weighting!$F$21</f>
        <v>#NUM!</v>
      </c>
      <c r="D2493" t="e">
        <f>IF(C2493=1,'Data Transformation'!$G$3+0.5*'Data Transformation'!$W$25,IF(C2494=1,D2494-'Data Transformation'!$W$25,FALSE))</f>
        <v>#NUM!</v>
      </c>
      <c r="E2493">
        <f t="array" ref="E2493">IF(ISLOGICAL(D2493),"",FREQUENCY(IF('Data Transformation'!$B$425:$B$8425='Bin Analysis'!$B2475,'Data Transformation'!$G$425:$G$8425),D2493))</f>
        <v>2001</v>
      </c>
      <c r="F2493">
        <f t="shared" si="309"/>
        <v>0</v>
      </c>
      <c r="G2493">
        <f>Weighting!$H$21</f>
        <v>0</v>
      </c>
      <c r="H2493">
        <f t="array" ref="H2493">FREQUENCY(IF('Data Transformation'!$B$4:$B$8425=B2475,'Data Transformation'!$G$4:$G$8425),'Bin Analysis'!$B2493)</f>
        <v>2073</v>
      </c>
      <c r="I2493">
        <f t="shared" si="310"/>
        <v>0</v>
      </c>
      <c r="J2493">
        <f t="shared" si="311"/>
        <v>0</v>
      </c>
      <c r="K2493">
        <f>J2493*Weighting!$W$21</f>
        <v>0</v>
      </c>
      <c r="M2493" s="14"/>
    </row>
    <row r="2494" spans="1:13" x14ac:dyDescent="0.55000000000000004">
      <c r="A2494" s="32" t="str">
        <f>IF(Weighting!$P$22&gt;0,B2494,"")</f>
        <v/>
      </c>
      <c r="B2494" t="e">
        <f>Weighting!$C$22</f>
        <v>#DIV/0!</v>
      </c>
      <c r="C2494" t="e">
        <f>Weighting!$F$22</f>
        <v>#NUM!</v>
      </c>
      <c r="D2494" t="e">
        <f>IF(C2494=1,'Data Transformation'!$G$3+0.5*'Data Transformation'!$W$25,IF(C2495=1,D2495-'Data Transformation'!$W$25,FALSE))</f>
        <v>#NUM!</v>
      </c>
      <c r="E2494">
        <f t="array" ref="E2494">IF(ISLOGICAL(D2494),"",FREQUENCY(IF('Data Transformation'!$B$425:$B$8425='Bin Analysis'!$B2475,'Data Transformation'!$G$425:$G$8425),D2494))</f>
        <v>2001</v>
      </c>
      <c r="F2494">
        <f t="shared" si="309"/>
        <v>0</v>
      </c>
      <c r="G2494">
        <f>Weighting!$H$22</f>
        <v>0</v>
      </c>
      <c r="H2494">
        <f t="array" ref="H2494">FREQUENCY(IF('Data Transformation'!$B$4:$B$8425=B2475,'Data Transformation'!$G$4:$G$8425),'Bin Analysis'!$B2494)</f>
        <v>2073</v>
      </c>
      <c r="I2494">
        <f t="shared" si="310"/>
        <v>0</v>
      </c>
      <c r="J2494">
        <f t="shared" si="311"/>
        <v>0</v>
      </c>
      <c r="K2494">
        <f>J2494*Weighting!$W$22</f>
        <v>0</v>
      </c>
      <c r="M2494" s="14"/>
    </row>
    <row r="2495" spans="1:13" x14ac:dyDescent="0.55000000000000004">
      <c r="A2495" s="32" t="str">
        <f>IF(Weighting!$P$23&gt;0,B2495,"")</f>
        <v/>
      </c>
      <c r="B2495" t="e">
        <f>Weighting!$C$23</f>
        <v>#DIV/0!</v>
      </c>
      <c r="C2495" t="e">
        <f>Weighting!$F$23</f>
        <v>#NUM!</v>
      </c>
      <c r="D2495" t="e">
        <f>IF(C2495=1,'Data Transformation'!$G$3+0.5*'Data Transformation'!$W$25,IF(C2496=1,D2496-'Data Transformation'!$W$25,FALSE))</f>
        <v>#NUM!</v>
      </c>
      <c r="E2495">
        <f t="array" ref="E2495">IF(ISLOGICAL(D2495),"",FREQUENCY(IF('Data Transformation'!$B$425:$B$8425='Bin Analysis'!$B2475,'Data Transformation'!$G$425:$G$8425),D2495))</f>
        <v>2001</v>
      </c>
      <c r="F2495">
        <f t="shared" si="309"/>
        <v>0</v>
      </c>
      <c r="G2495">
        <f>Weighting!$H$23</f>
        <v>0</v>
      </c>
      <c r="H2495">
        <f t="array" ref="H2495">FREQUENCY(IF('Data Transformation'!$B$4:$B$8425=B2475,'Data Transformation'!$G$4:$G$8425),'Bin Analysis'!$B2495)</f>
        <v>2073</v>
      </c>
      <c r="I2495">
        <f t="shared" si="310"/>
        <v>0</v>
      </c>
      <c r="J2495">
        <f t="shared" si="311"/>
        <v>0</v>
      </c>
      <c r="K2495">
        <f>J2495*Weighting!$W$23</f>
        <v>0</v>
      </c>
      <c r="M2495" s="14"/>
    </row>
    <row r="2496" spans="1:13" x14ac:dyDescent="0.55000000000000004">
      <c r="A2496" s="32" t="str">
        <f>IF(Weighting!$P$24&gt;0,B2496,"")</f>
        <v/>
      </c>
      <c r="B2496" t="e">
        <f>Weighting!$C$24</f>
        <v>#DIV/0!</v>
      </c>
      <c r="C2496" t="e">
        <f>Weighting!$F$24</f>
        <v>#NUM!</v>
      </c>
      <c r="D2496" t="e">
        <f>IF(C2496=1,'Data Transformation'!$G$3+0.5*'Data Transformation'!$W$25,IF(C2497=1,D2497-'Data Transformation'!$W$25,FALSE))</f>
        <v>#NUM!</v>
      </c>
      <c r="E2496">
        <f t="array" ref="E2496">IF(ISLOGICAL(D2496),"",FREQUENCY(IF('Data Transformation'!$B$425:$B$8425='Bin Analysis'!$B2475,'Data Transformation'!$G$425:$G$8425),D2496))</f>
        <v>2001</v>
      </c>
      <c r="F2496">
        <f t="shared" si="309"/>
        <v>0</v>
      </c>
      <c r="G2496">
        <f>Weighting!$H$24</f>
        <v>0</v>
      </c>
      <c r="H2496">
        <f t="array" ref="H2496">FREQUENCY(IF('Data Transformation'!$B$4:$B$8425=B2475,'Data Transformation'!$G$4:$G$8425),'Bin Analysis'!$B2496)</f>
        <v>2073</v>
      </c>
      <c r="I2496">
        <f t="shared" si="310"/>
        <v>0</v>
      </c>
      <c r="J2496">
        <f t="shared" si="311"/>
        <v>0</v>
      </c>
      <c r="K2496">
        <f>J2496*Weighting!$W$24</f>
        <v>0</v>
      </c>
      <c r="M2496" s="14"/>
    </row>
    <row r="2497" spans="1:25" x14ac:dyDescent="0.55000000000000004">
      <c r="A2497" s="32" t="str">
        <f>IF(Weighting!$P$25&gt;0,B2497,"")</f>
        <v/>
      </c>
      <c r="B2497" t="e">
        <f>Weighting!$C$25</f>
        <v>#DIV/0!</v>
      </c>
      <c r="C2497" t="e">
        <f>Weighting!$F$25</f>
        <v>#NUM!</v>
      </c>
      <c r="D2497" t="e">
        <f>IF(C2497=1,'Data Transformation'!$G$3+0.5*'Data Transformation'!$W$25,IF(C2498=1,D2498-'Data Transformation'!$W$25,FALSE))</f>
        <v>#NUM!</v>
      </c>
      <c r="E2497">
        <f t="array" ref="E2497">IF(ISLOGICAL(D2497),"",FREQUENCY(IF('Data Transformation'!$B$425:$B$8425='Bin Analysis'!$B2475,'Data Transformation'!$G$425:$G$8425),D2497))</f>
        <v>2001</v>
      </c>
      <c r="F2497">
        <f t="shared" si="309"/>
        <v>0</v>
      </c>
      <c r="G2497">
        <f>Weighting!$H$25</f>
        <v>0</v>
      </c>
      <c r="H2497">
        <f t="array" ref="H2497">FREQUENCY(IF('Data Transformation'!$B$4:$B$8425=B2475,'Data Transformation'!$G$4:$G$8425),'Bin Analysis'!$B2497)</f>
        <v>2073</v>
      </c>
      <c r="I2497">
        <f t="shared" si="310"/>
        <v>0</v>
      </c>
      <c r="J2497">
        <f t="shared" si="311"/>
        <v>0</v>
      </c>
      <c r="K2497">
        <f>J2497*Weighting!$W$25</f>
        <v>0</v>
      </c>
      <c r="M2497" s="14"/>
    </row>
    <row r="2498" spans="1:25" x14ac:dyDescent="0.55000000000000004">
      <c r="O2498"/>
      <c r="P2498"/>
      <c r="Q2498"/>
      <c r="R2498"/>
    </row>
    <row r="2499" spans="1:25" ht="23.35" x14ac:dyDescent="0.8">
      <c r="A2499" s="21" t="s">
        <v>0</v>
      </c>
      <c r="B2499" s="21" t="str">
        <f>IFERROR(VLOOKUP(C2499,'Data Transformation'!$L$6:$M$426,2,FALSE),"")</f>
        <v/>
      </c>
      <c r="C2499" s="21">
        <f>C2475+1</f>
        <v>104</v>
      </c>
      <c r="D2499" s="21"/>
      <c r="E2499" s="21"/>
      <c r="F2499" s="21"/>
      <c r="G2499" s="21"/>
      <c r="H2499" s="22"/>
      <c r="I2499" s="22"/>
      <c r="J2499" s="22"/>
      <c r="K2499" s="21"/>
      <c r="L2499" s="21" t="str">
        <f>B2499</f>
        <v/>
      </c>
      <c r="M2499" s="23" t="e">
        <f>INDEX('Data Transformation'!$O$4:$O$424,MATCH($B2499,'Data Transformation'!$M$4:$M$424,0),MATCH($M$2,'Data Transformation'!$O$3,0))</f>
        <v>#N/A</v>
      </c>
      <c r="N2499" s="27" t="e">
        <f>IF('Input and Summary Results'!$J$16="minimum",'Bin Analysis'!X2500/(M2499-1),'Bin Analysis'!Y2499/('Bin Analysis'!M2499-1))</f>
        <v>#N/A</v>
      </c>
      <c r="O2499" s="27" t="e">
        <f>IF(M2499=FALSE,NA(),(VLOOKUP(1,C2502:K2521,4,FALSE))/(M2499-1))</f>
        <v>#N/A</v>
      </c>
      <c r="P2499" s="27" t="e">
        <f>IF(M2499=FALSE,NA(),SUM(J2502:J2521)/Weighting!$S$5)</f>
        <v>#N/A</v>
      </c>
      <c r="Q2499" s="27" t="e">
        <f>IF(M2499=FALSE,NA(),SUM(K2502:K2521)/Weighting!$S$6)</f>
        <v>#N/A</v>
      </c>
      <c r="R2499" s="27" t="e">
        <f>IF(M2499=FALSE,NA(),(VLOOKUP(1,G2502:K2521,3,FALSE))/(M2499-1))</f>
        <v>#N/A</v>
      </c>
      <c r="S2499" s="22" t="e">
        <f>IF(M2499=FALSE,NA(),IF(SUM(J2502:J2521)=2,"yes","no"))</f>
        <v>#N/A</v>
      </c>
      <c r="X2499" s="2" cm="2">
        <f t="array" ref="X2499:X2500">FREQUENCY(IF('Data Transformation'!$B$425:$B$6424='Bin Analysis'!L2499,'Data Transformation'!$G$425:$G$6424),'Data Transformation'!$U$11)</f>
        <v>0</v>
      </c>
      <c r="Y2499" s="2" cm="2">
        <f t="array" ref="Y2499:Y2500">FREQUENCY(IF('Data Transformation'!$B$425:$B$6424='Bin Analysis'!L2499,'Data Transformation'!$G$425:$G$6424),'Data Transformation'!$U$12)</f>
        <v>0</v>
      </c>
    </row>
    <row r="2500" spans="1:25" x14ac:dyDescent="0.55000000000000004">
      <c r="A2500" s="14" t="s">
        <v>67</v>
      </c>
      <c r="B2500" t="s">
        <v>47</v>
      </c>
      <c r="C2500" t="s">
        <v>5</v>
      </c>
      <c r="D2500" t="s">
        <v>100</v>
      </c>
      <c r="E2500" t="s">
        <v>101</v>
      </c>
      <c r="F2500" t="s">
        <v>102</v>
      </c>
      <c r="G2500" t="s">
        <v>70</v>
      </c>
      <c r="H2500" t="s">
        <v>31</v>
      </c>
      <c r="I2500" t="s">
        <v>32</v>
      </c>
      <c r="J2500" t="s">
        <v>46</v>
      </c>
      <c r="K2500" s="14" t="s">
        <v>45</v>
      </c>
      <c r="M2500" s="14"/>
      <c r="X2500" s="2">
        <v>0</v>
      </c>
      <c r="Y2500" s="2">
        <v>0</v>
      </c>
    </row>
    <row r="2501" spans="1:25" x14ac:dyDescent="0.55000000000000004">
      <c r="A2501" s="32"/>
      <c r="D2501" t="e">
        <f>IF(C2501=1,'Data Transformation'!$G$3+0.5*'Data Transformation'!$W$25,IF(C2502=1,D2502-'Data Transformation'!$W$25,FALSE))</f>
        <v>#NUM!</v>
      </c>
      <c r="E2501">
        <f t="array" ref="E2501">IF(ISLOGICAL(D2501),"",FREQUENCY(IF('Data Transformation'!$B$425:$B$8425='Bin Analysis'!$B2499,'Data Transformation'!$G$425:$G$8425),D2501))</f>
        <v>2001</v>
      </c>
      <c r="F2501" t="e">
        <f>IF(ISLOGICAL(D2501),"",E2501-E2500)</f>
        <v>#VALUE!</v>
      </c>
      <c r="M2501" s="14"/>
    </row>
    <row r="2502" spans="1:25" x14ac:dyDescent="0.55000000000000004">
      <c r="A2502" s="32" t="e">
        <f>IF(Weighting!$P$6&gt;0,B2502,"")</f>
        <v>#NUM!</v>
      </c>
      <c r="B2502" t="e">
        <f>Weighting!$C$6</f>
        <v>#DIV/0!</v>
      </c>
      <c r="C2502" t="e">
        <f>Weighting!$F$6</f>
        <v>#NUM!</v>
      </c>
      <c r="D2502" t="e">
        <f>IF(C2502=1,'Data Transformation'!$G$3+0.5*'Data Transformation'!$W$25,IF(C2503=1,D2503-'Data Transformation'!$W$25,FALSE))</f>
        <v>#NUM!</v>
      </c>
      <c r="E2502">
        <f t="array" ref="E2502">IF(ISLOGICAL(D2502),"",FREQUENCY(IF('Data Transformation'!$B$425:$B$8425='Bin Analysis'!$B2499,'Data Transformation'!$G$425:$G$8425),D2502))</f>
        <v>2001</v>
      </c>
      <c r="F2502">
        <f>IF(ISLOGICAL(D2502),"",E2502-E2501)</f>
        <v>0</v>
      </c>
      <c r="G2502">
        <f>Weighting!$H$6</f>
        <v>1</v>
      </c>
      <c r="H2502">
        <f t="array" ref="H2502">FREQUENCY(IF('Data Transformation'!$B$4:$B$8425=B2499,'Data Transformation'!$G$4:$G$8425),'Bin Analysis'!$B2502)</f>
        <v>2073</v>
      </c>
      <c r="I2502">
        <f>H2502-H2501</f>
        <v>2073</v>
      </c>
      <c r="J2502">
        <f>IF(I2502=0,0,1)</f>
        <v>1</v>
      </c>
      <c r="K2502" t="e">
        <f>J2502*Weighting!$W$6</f>
        <v>#NUM!</v>
      </c>
      <c r="M2502" s="14"/>
    </row>
    <row r="2503" spans="1:25" x14ac:dyDescent="0.55000000000000004">
      <c r="A2503" s="32" t="str">
        <f>IF(Weighting!$P$7&gt;0,B2503,"")</f>
        <v/>
      </c>
      <c r="B2503" t="e">
        <f>Weighting!$C$7</f>
        <v>#DIV/0!</v>
      </c>
      <c r="C2503" t="e">
        <f>Weighting!$F$7</f>
        <v>#NUM!</v>
      </c>
      <c r="D2503" t="e">
        <f>IF(C2503=1,'Data Transformation'!$G$3+0.5*'Data Transformation'!$W$25,IF(C2504=1,D2504-'Data Transformation'!$W$25,FALSE))</f>
        <v>#NUM!</v>
      </c>
      <c r="E2503">
        <f t="array" ref="E2503">IF(ISLOGICAL(D2503),"",FREQUENCY(IF('Data Transformation'!$B$425:$B$8425='Bin Analysis'!$B2499,'Data Transformation'!$G$425:$G$8425),D2503))</f>
        <v>2001</v>
      </c>
      <c r="F2503">
        <f t="shared" ref="F2503:F2521" si="312">IF(ISLOGICAL(D2503),"",E2503-E2502)</f>
        <v>0</v>
      </c>
      <c r="G2503">
        <f>Weighting!$H$7</f>
        <v>0</v>
      </c>
      <c r="H2503">
        <f t="array" ref="H2503">FREQUENCY(IF('Data Transformation'!$B$4:$B$8425=B2499,'Data Transformation'!$G$4:$G$8425),'Bin Analysis'!$B2503)</f>
        <v>2073</v>
      </c>
      <c r="I2503">
        <f t="shared" ref="I2503:I2521" si="313">H2503-H2502</f>
        <v>0</v>
      </c>
      <c r="J2503">
        <f>IF(I2503=0,0,1)</f>
        <v>0</v>
      </c>
      <c r="K2503">
        <f>J2503*Weighting!$W$7</f>
        <v>0</v>
      </c>
      <c r="M2503" s="14"/>
    </row>
    <row r="2504" spans="1:25" x14ac:dyDescent="0.55000000000000004">
      <c r="A2504" s="32" t="str">
        <f>IF(Weighting!$P$8&gt;0,B2504,"")</f>
        <v/>
      </c>
      <c r="B2504" t="e">
        <f>Weighting!$C$8</f>
        <v>#DIV/0!</v>
      </c>
      <c r="C2504" t="e">
        <f>Weighting!$F$8</f>
        <v>#NUM!</v>
      </c>
      <c r="D2504" t="e">
        <f>IF(C2504=1,'Data Transformation'!$G$3+0.5*'Data Transformation'!$W$25,IF(C2505=1,D2505-'Data Transformation'!$W$25,FALSE))</f>
        <v>#NUM!</v>
      </c>
      <c r="E2504">
        <f t="array" ref="E2504">IF(ISLOGICAL(D2504),"",FREQUENCY(IF('Data Transformation'!$B$425:$B$8425='Bin Analysis'!$B2499,'Data Transformation'!$G$425:$G$8425),D2504))</f>
        <v>2001</v>
      </c>
      <c r="F2504">
        <f t="shared" si="312"/>
        <v>0</v>
      </c>
      <c r="G2504">
        <f>Weighting!$H$8</f>
        <v>0</v>
      </c>
      <c r="H2504">
        <f t="array" ref="H2504">FREQUENCY(IF('Data Transformation'!$B$4:$B$8425=B2499,'Data Transformation'!$G$4:$G$8425),'Bin Analysis'!$B2504)</f>
        <v>2073</v>
      </c>
      <c r="I2504">
        <f t="shared" si="313"/>
        <v>0</v>
      </c>
      <c r="J2504">
        <f t="shared" ref="J2504:J2521" si="314">IF(I2504=0,0,1)</f>
        <v>0</v>
      </c>
      <c r="K2504">
        <f>J2504*Weighting!$W$8</f>
        <v>0</v>
      </c>
      <c r="M2504" s="14"/>
    </row>
    <row r="2505" spans="1:25" x14ac:dyDescent="0.55000000000000004">
      <c r="A2505" s="32" t="str">
        <f>IF(Weighting!$P$9&gt;0,B2505,"")</f>
        <v/>
      </c>
      <c r="B2505" s="50" t="e">
        <f>Weighting!$C$9</f>
        <v>#DIV/0!</v>
      </c>
      <c r="C2505" t="e">
        <f>Weighting!$F$9</f>
        <v>#NUM!</v>
      </c>
      <c r="D2505" t="e">
        <f>IF(C2505=1,'Data Transformation'!$G$3+0.5*'Data Transformation'!$W$25,IF(C2506=1,D2506-'Data Transformation'!$W$25,FALSE))</f>
        <v>#NUM!</v>
      </c>
      <c r="E2505">
        <f t="array" ref="E2505">IF(ISLOGICAL(D2505),"",FREQUENCY(IF('Data Transformation'!$B$425:$B$8425='Bin Analysis'!$B2499,'Data Transformation'!$G$425:$G$8425),D2505))</f>
        <v>2001</v>
      </c>
      <c r="F2505">
        <f t="shared" si="312"/>
        <v>0</v>
      </c>
      <c r="G2505">
        <f>Weighting!$H$9</f>
        <v>0</v>
      </c>
      <c r="H2505">
        <f t="array" ref="H2505">FREQUENCY(IF('Data Transformation'!$B$4:$B$8425=B2499,'Data Transformation'!$G$4:$G$8425),'Bin Analysis'!$B2505)</f>
        <v>2073</v>
      </c>
      <c r="I2505">
        <f t="shared" si="313"/>
        <v>0</v>
      </c>
      <c r="J2505">
        <f t="shared" si="314"/>
        <v>0</v>
      </c>
      <c r="K2505">
        <f>J2505*Weighting!$W$9</f>
        <v>0</v>
      </c>
      <c r="M2505" s="14"/>
    </row>
    <row r="2506" spans="1:25" x14ac:dyDescent="0.55000000000000004">
      <c r="A2506" s="32" t="str">
        <f>IF(Weighting!$P$10&gt;0,B2506,"")</f>
        <v/>
      </c>
      <c r="B2506" t="e">
        <f>Weighting!$C$10</f>
        <v>#DIV/0!</v>
      </c>
      <c r="C2506" t="e">
        <f>Weighting!$F$10</f>
        <v>#NUM!</v>
      </c>
      <c r="D2506" t="e">
        <f>IF(C2506=1,'Data Transformation'!$G$3+0.5*'Data Transformation'!$W$25,IF(C2507=1,D2507-'Data Transformation'!$W$25,FALSE))</f>
        <v>#NUM!</v>
      </c>
      <c r="E2506">
        <f t="array" ref="E2506">IF(ISLOGICAL(D2506),"",FREQUENCY(IF('Data Transformation'!$B$425:$B$8425='Bin Analysis'!$B2499,'Data Transformation'!$G$425:$G$8425),D2506))</f>
        <v>2001</v>
      </c>
      <c r="F2506">
        <f t="shared" si="312"/>
        <v>0</v>
      </c>
      <c r="G2506">
        <f>Weighting!$H$10</f>
        <v>0</v>
      </c>
      <c r="H2506">
        <f t="array" ref="H2506">FREQUENCY(IF('Data Transformation'!$B$4:$B$8425=B2499,'Data Transformation'!$G$4:$G$8425),'Bin Analysis'!$B2506)</f>
        <v>2073</v>
      </c>
      <c r="I2506">
        <f t="shared" si="313"/>
        <v>0</v>
      </c>
      <c r="J2506">
        <f t="shared" si="314"/>
        <v>0</v>
      </c>
      <c r="K2506">
        <f>J2506*Weighting!$W$10</f>
        <v>0</v>
      </c>
      <c r="M2506" s="14"/>
    </row>
    <row r="2507" spans="1:25" x14ac:dyDescent="0.55000000000000004">
      <c r="A2507" s="32" t="str">
        <f>IF(Weighting!$P$11&gt;0,B2507,"")</f>
        <v/>
      </c>
      <c r="B2507" t="e">
        <f>Weighting!$C$11</f>
        <v>#DIV/0!</v>
      </c>
      <c r="C2507" t="e">
        <f>Weighting!$F$11</f>
        <v>#NUM!</v>
      </c>
      <c r="D2507" t="e">
        <f>IF(C2507=1,'Data Transformation'!$G$3+0.5*'Data Transformation'!$W$25,IF(C2508=1,D2508-'Data Transformation'!$W$25,FALSE))</f>
        <v>#NUM!</v>
      </c>
      <c r="E2507">
        <f t="array" ref="E2507">IF(ISLOGICAL(D2507),"",FREQUENCY(IF('Data Transformation'!$B$425:$B$8425='Bin Analysis'!$B2499,'Data Transformation'!$G$425:$G$8425),D2507))</f>
        <v>2001</v>
      </c>
      <c r="F2507">
        <f t="shared" si="312"/>
        <v>0</v>
      </c>
      <c r="G2507">
        <f>Weighting!$H$11</f>
        <v>0</v>
      </c>
      <c r="H2507">
        <f t="array" ref="H2507">FREQUENCY(IF('Data Transformation'!$B$4:$B$8425=B2499,'Data Transformation'!$G$4:$G$8425),'Bin Analysis'!$B2507)</f>
        <v>2073</v>
      </c>
      <c r="I2507">
        <f t="shared" si="313"/>
        <v>0</v>
      </c>
      <c r="J2507">
        <f t="shared" si="314"/>
        <v>0</v>
      </c>
      <c r="K2507">
        <f>J2507*Weighting!$W$11</f>
        <v>0</v>
      </c>
      <c r="M2507" s="14"/>
    </row>
    <row r="2508" spans="1:25" x14ac:dyDescent="0.55000000000000004">
      <c r="A2508" s="32" t="str">
        <f>IF(Weighting!$P$12&gt;0,B2508,"")</f>
        <v/>
      </c>
      <c r="B2508" t="e">
        <f>Weighting!$C$12</f>
        <v>#DIV/0!</v>
      </c>
      <c r="C2508" t="e">
        <f>Weighting!$F$12</f>
        <v>#NUM!</v>
      </c>
      <c r="D2508" t="e">
        <f>IF(C2508=1,'Data Transformation'!$G$3+0.5*'Data Transformation'!$W$25,IF(C2509=1,D2509-'Data Transformation'!$W$25,FALSE))</f>
        <v>#NUM!</v>
      </c>
      <c r="E2508">
        <f t="array" ref="E2508">IF(ISLOGICAL(D2508),"",FREQUENCY(IF('Data Transformation'!$B$425:$B$8425='Bin Analysis'!$B2499,'Data Transformation'!$G$425:$G$8425),D2508))</f>
        <v>2001</v>
      </c>
      <c r="F2508">
        <f t="shared" si="312"/>
        <v>0</v>
      </c>
      <c r="G2508">
        <f>Weighting!$H$12</f>
        <v>0</v>
      </c>
      <c r="H2508">
        <f t="array" ref="H2508">FREQUENCY(IF('Data Transformation'!$B$4:$B$8425=B2499,'Data Transformation'!$G$4:$G$8425),'Bin Analysis'!$B2508)</f>
        <v>2073</v>
      </c>
      <c r="I2508">
        <f t="shared" si="313"/>
        <v>0</v>
      </c>
      <c r="J2508">
        <f t="shared" si="314"/>
        <v>0</v>
      </c>
      <c r="K2508">
        <f>J2508*Weighting!$W$12</f>
        <v>0</v>
      </c>
      <c r="M2508" s="14"/>
    </row>
    <row r="2509" spans="1:25" x14ac:dyDescent="0.55000000000000004">
      <c r="A2509" s="32" t="str">
        <f>IF(Weighting!$P$13&gt;0,B2509,"")</f>
        <v/>
      </c>
      <c r="B2509" t="e">
        <f>Weighting!$C$13</f>
        <v>#DIV/0!</v>
      </c>
      <c r="C2509" t="e">
        <f>Weighting!$F$13</f>
        <v>#NUM!</v>
      </c>
      <c r="D2509" t="e">
        <f>IF(C2509=1,'Data Transformation'!$G$3+0.5*'Data Transformation'!$W$25,IF(C2510=1,D2510-'Data Transformation'!$W$25,FALSE))</f>
        <v>#NUM!</v>
      </c>
      <c r="E2509">
        <f t="array" ref="E2509">IF(ISLOGICAL(D2509),"",FREQUENCY(IF('Data Transformation'!$B$425:$B$8425='Bin Analysis'!$B2499,'Data Transformation'!$G$425:$G$8425),D2509))</f>
        <v>2001</v>
      </c>
      <c r="F2509">
        <f t="shared" si="312"/>
        <v>0</v>
      </c>
      <c r="G2509">
        <f>Weighting!$H$13</f>
        <v>0</v>
      </c>
      <c r="H2509">
        <f t="array" ref="H2509">FREQUENCY(IF('Data Transformation'!$B$4:$B$8425=B2499,'Data Transformation'!$G$4:$G$8425),'Bin Analysis'!$B2509)</f>
        <v>2073</v>
      </c>
      <c r="I2509">
        <f t="shared" si="313"/>
        <v>0</v>
      </c>
      <c r="J2509">
        <f t="shared" si="314"/>
        <v>0</v>
      </c>
      <c r="K2509">
        <f>J2509*Weighting!$W$13</f>
        <v>0</v>
      </c>
      <c r="M2509" s="14"/>
    </row>
    <row r="2510" spans="1:25" x14ac:dyDescent="0.55000000000000004">
      <c r="A2510" s="32" t="str">
        <f>IF(Weighting!$P$14&gt;0,B2510,"")</f>
        <v/>
      </c>
      <c r="B2510" t="e">
        <f>Weighting!$C$14</f>
        <v>#DIV/0!</v>
      </c>
      <c r="C2510" t="e">
        <f>Weighting!$F$14</f>
        <v>#NUM!</v>
      </c>
      <c r="D2510" t="e">
        <f>IF(C2510=1,'Data Transformation'!$G$3+0.5*'Data Transformation'!$W$25,IF(C2511=1,D2511-'Data Transformation'!$W$25,FALSE))</f>
        <v>#NUM!</v>
      </c>
      <c r="E2510">
        <f t="array" ref="E2510">IF(ISLOGICAL(D2510),"",FREQUENCY(IF('Data Transformation'!$B$425:$B$8425='Bin Analysis'!$B2499,'Data Transformation'!$G$425:$G$8425),D2510))</f>
        <v>2001</v>
      </c>
      <c r="F2510">
        <f t="shared" si="312"/>
        <v>0</v>
      </c>
      <c r="G2510">
        <f>Weighting!$H$14</f>
        <v>0</v>
      </c>
      <c r="H2510">
        <f t="array" ref="H2510">FREQUENCY(IF('Data Transformation'!$B$4:$B$8425=B2499,'Data Transformation'!$G$4:$G$8425),'Bin Analysis'!$B2510)</f>
        <v>2073</v>
      </c>
      <c r="I2510">
        <f t="shared" si="313"/>
        <v>0</v>
      </c>
      <c r="J2510">
        <f t="shared" si="314"/>
        <v>0</v>
      </c>
      <c r="K2510">
        <f>J2510*Weighting!$W$14</f>
        <v>0</v>
      </c>
      <c r="M2510" s="14"/>
    </row>
    <row r="2511" spans="1:25" x14ac:dyDescent="0.55000000000000004">
      <c r="A2511" s="32" t="str">
        <f>IF(Weighting!$P$15&gt;0,B2511,"")</f>
        <v/>
      </c>
      <c r="B2511" t="e">
        <f>Weighting!$C$15</f>
        <v>#DIV/0!</v>
      </c>
      <c r="C2511" t="e">
        <f>Weighting!$F$15</f>
        <v>#NUM!</v>
      </c>
      <c r="D2511" t="e">
        <f>IF(C2511=1,'Data Transformation'!$G$3+0.5*'Data Transformation'!$W$25,IF(C2512=1,D2512-'Data Transformation'!$W$25,FALSE))</f>
        <v>#NUM!</v>
      </c>
      <c r="E2511">
        <f t="array" ref="E2511">IF(ISLOGICAL(D2511),"",FREQUENCY(IF('Data Transformation'!$B$425:$B$8425='Bin Analysis'!$B2499,'Data Transformation'!$G$425:$G$8425),D2511))</f>
        <v>2001</v>
      </c>
      <c r="F2511">
        <f t="shared" si="312"/>
        <v>0</v>
      </c>
      <c r="G2511">
        <f>Weighting!$H$15</f>
        <v>0</v>
      </c>
      <c r="H2511">
        <f t="array" ref="H2511">FREQUENCY(IF('Data Transformation'!$B$4:$B$8425=B2499,'Data Transformation'!$G$4:$G$8425),'Bin Analysis'!$B2511)</f>
        <v>2073</v>
      </c>
      <c r="I2511">
        <f t="shared" si="313"/>
        <v>0</v>
      </c>
      <c r="J2511">
        <f t="shared" si="314"/>
        <v>0</v>
      </c>
      <c r="K2511">
        <f>J2511*Weighting!$W$15</f>
        <v>0</v>
      </c>
      <c r="M2511" s="14"/>
    </row>
    <row r="2512" spans="1:25" x14ac:dyDescent="0.55000000000000004">
      <c r="A2512" s="32" t="str">
        <f>IF(Weighting!$P$16&gt;0,B2512,"")</f>
        <v/>
      </c>
      <c r="B2512" t="e">
        <f>Weighting!$C$16</f>
        <v>#DIV/0!</v>
      </c>
      <c r="C2512" t="e">
        <f>Weighting!$F$16</f>
        <v>#NUM!</v>
      </c>
      <c r="D2512" t="e">
        <f>IF(C2512=1,'Data Transformation'!$G$3+0.5*'Data Transformation'!$W$25,IF(C2513=1,D2513-'Data Transformation'!$W$25,FALSE))</f>
        <v>#NUM!</v>
      </c>
      <c r="E2512">
        <f t="array" ref="E2512">IF(ISLOGICAL(D2512),"",FREQUENCY(IF('Data Transformation'!$B$425:$B$8425='Bin Analysis'!$B2499,'Data Transformation'!$G$425:$G$8425),D2512))</f>
        <v>2001</v>
      </c>
      <c r="F2512">
        <f t="shared" si="312"/>
        <v>0</v>
      </c>
      <c r="G2512">
        <f>Weighting!$H$16</f>
        <v>0</v>
      </c>
      <c r="H2512">
        <f t="array" ref="H2512">FREQUENCY(IF('Data Transformation'!$B$4:$B$8425=B2499,'Data Transformation'!$G$4:$G$8425),'Bin Analysis'!$B2512)</f>
        <v>2073</v>
      </c>
      <c r="I2512">
        <f t="shared" si="313"/>
        <v>0</v>
      </c>
      <c r="J2512">
        <f t="shared" si="314"/>
        <v>0</v>
      </c>
      <c r="K2512">
        <f>J2512*Weighting!$W$16</f>
        <v>0</v>
      </c>
      <c r="M2512" s="14"/>
    </row>
    <row r="2513" spans="1:25" x14ac:dyDescent="0.55000000000000004">
      <c r="A2513" s="32" t="str">
        <f>IF(Weighting!$P$17&gt;0,B2513,"")</f>
        <v/>
      </c>
      <c r="B2513" t="e">
        <f>Weighting!$C$17</f>
        <v>#DIV/0!</v>
      </c>
      <c r="C2513" t="e">
        <f>Weighting!$F$17</f>
        <v>#NUM!</v>
      </c>
      <c r="D2513" t="e">
        <f>IF(C2513=1,'Data Transformation'!$G$3+0.5*'Data Transformation'!$W$25,IF(C2514=1,D2514-'Data Transformation'!$W$25,FALSE))</f>
        <v>#NUM!</v>
      </c>
      <c r="E2513">
        <f t="array" ref="E2513">IF(ISLOGICAL(D2513),"",FREQUENCY(IF('Data Transformation'!$B$425:$B$8425='Bin Analysis'!$B2499,'Data Transformation'!$G$425:$G$8425),D2513))</f>
        <v>2001</v>
      </c>
      <c r="F2513">
        <f t="shared" si="312"/>
        <v>0</v>
      </c>
      <c r="G2513">
        <f>Weighting!$H$17</f>
        <v>0</v>
      </c>
      <c r="H2513">
        <f t="array" ref="H2513">FREQUENCY(IF('Data Transformation'!$B$4:$B$8425=B2499,'Data Transformation'!$G$4:$G$8425),'Bin Analysis'!$B2513)</f>
        <v>2073</v>
      </c>
      <c r="I2513">
        <f t="shared" si="313"/>
        <v>0</v>
      </c>
      <c r="J2513">
        <f t="shared" si="314"/>
        <v>0</v>
      </c>
      <c r="K2513">
        <f>J2513*Weighting!$W$17</f>
        <v>0</v>
      </c>
      <c r="M2513" s="14"/>
    </row>
    <row r="2514" spans="1:25" x14ac:dyDescent="0.55000000000000004">
      <c r="A2514" s="32" t="str">
        <f>IF(Weighting!$P$18&gt;0,B2514,"")</f>
        <v/>
      </c>
      <c r="B2514" t="e">
        <f>Weighting!$C$18</f>
        <v>#DIV/0!</v>
      </c>
      <c r="C2514" t="e">
        <f>Weighting!$F$18</f>
        <v>#NUM!</v>
      </c>
      <c r="D2514" t="e">
        <f>IF(C2514=1,'Data Transformation'!$G$3+0.5*'Data Transformation'!$W$25,IF(C2515=1,D2515-'Data Transformation'!$W$25,FALSE))</f>
        <v>#NUM!</v>
      </c>
      <c r="E2514">
        <f t="array" ref="E2514">IF(ISLOGICAL(D2514),"",FREQUENCY(IF('Data Transformation'!$B$425:$B$8425='Bin Analysis'!$B2499,'Data Transformation'!$G$425:$G$8425),D2514))</f>
        <v>2001</v>
      </c>
      <c r="F2514">
        <f t="shared" si="312"/>
        <v>0</v>
      </c>
      <c r="G2514">
        <f>Weighting!$H$18</f>
        <v>0</v>
      </c>
      <c r="H2514">
        <f t="array" ref="H2514">FREQUENCY(IF('Data Transformation'!$B$4:$B$8425=B2499,'Data Transformation'!$G$4:$G$8425),'Bin Analysis'!$B2514)</f>
        <v>2073</v>
      </c>
      <c r="I2514">
        <f t="shared" si="313"/>
        <v>0</v>
      </c>
      <c r="J2514">
        <f t="shared" si="314"/>
        <v>0</v>
      </c>
      <c r="K2514">
        <f>J2514*Weighting!$W$18</f>
        <v>0</v>
      </c>
      <c r="M2514" s="14"/>
    </row>
    <row r="2515" spans="1:25" x14ac:dyDescent="0.55000000000000004">
      <c r="A2515" s="32" t="str">
        <f>IF(Weighting!$P$19&gt;0,B2515,"")</f>
        <v/>
      </c>
      <c r="B2515" t="e">
        <f>Weighting!$C$19</f>
        <v>#DIV/0!</v>
      </c>
      <c r="C2515" t="e">
        <f>Weighting!$F$19</f>
        <v>#NUM!</v>
      </c>
      <c r="D2515" t="e">
        <f>IF(C2515=1,'Data Transformation'!$G$3+0.5*'Data Transformation'!$W$25,IF(C2516=1,D2516-'Data Transformation'!$W$25,FALSE))</f>
        <v>#NUM!</v>
      </c>
      <c r="E2515">
        <f t="array" ref="E2515">IF(ISLOGICAL(D2515),"",FREQUENCY(IF('Data Transformation'!$B$425:$B$8425='Bin Analysis'!$B2499,'Data Transformation'!$G$425:$G$8425),D2515))</f>
        <v>2001</v>
      </c>
      <c r="F2515">
        <f t="shared" si="312"/>
        <v>0</v>
      </c>
      <c r="G2515">
        <f>Weighting!$H$19</f>
        <v>0</v>
      </c>
      <c r="H2515">
        <f t="array" ref="H2515">FREQUENCY(IF('Data Transformation'!$B$4:$B$8425=B2499,'Data Transformation'!$G$4:$G$8425),'Bin Analysis'!$B2515)</f>
        <v>2073</v>
      </c>
      <c r="I2515">
        <f t="shared" si="313"/>
        <v>0</v>
      </c>
      <c r="J2515">
        <f t="shared" si="314"/>
        <v>0</v>
      </c>
      <c r="K2515">
        <f>J2515*Weighting!$W$19</f>
        <v>0</v>
      </c>
      <c r="M2515" s="14"/>
    </row>
    <row r="2516" spans="1:25" x14ac:dyDescent="0.55000000000000004">
      <c r="A2516" s="32" t="str">
        <f>IF(Weighting!$P$20&gt;0,B2516,"")</f>
        <v/>
      </c>
      <c r="B2516" t="e">
        <f>Weighting!$C$20</f>
        <v>#DIV/0!</v>
      </c>
      <c r="C2516" t="e">
        <f>Weighting!$F$20</f>
        <v>#NUM!</v>
      </c>
      <c r="D2516" t="e">
        <f>IF(C2516=1,'Data Transformation'!$G$3+0.5*'Data Transformation'!$W$25,IF(C2517=1,D2517-'Data Transformation'!$W$25,FALSE))</f>
        <v>#NUM!</v>
      </c>
      <c r="E2516">
        <f t="array" ref="E2516">IF(ISLOGICAL(D2516),"",FREQUENCY(IF('Data Transformation'!$B$425:$B$8425='Bin Analysis'!$B2499,'Data Transformation'!$G$425:$G$8425),D2516))</f>
        <v>2001</v>
      </c>
      <c r="F2516">
        <f t="shared" si="312"/>
        <v>0</v>
      </c>
      <c r="G2516">
        <f>Weighting!$H$20</f>
        <v>0</v>
      </c>
      <c r="H2516">
        <f t="array" ref="H2516">FREQUENCY(IF('Data Transformation'!$B$4:$B$8425=B2499,'Data Transformation'!$G$4:$G$8425),'Bin Analysis'!$B2516)</f>
        <v>2073</v>
      </c>
      <c r="I2516">
        <f t="shared" si="313"/>
        <v>0</v>
      </c>
      <c r="J2516">
        <f t="shared" si="314"/>
        <v>0</v>
      </c>
      <c r="K2516">
        <f>J2516*Weighting!$W$20</f>
        <v>0</v>
      </c>
      <c r="M2516" s="14"/>
    </row>
    <row r="2517" spans="1:25" x14ac:dyDescent="0.55000000000000004">
      <c r="A2517" s="32" t="str">
        <f>IF(Weighting!$P$21&gt;0,B2517,"")</f>
        <v/>
      </c>
      <c r="B2517" t="e">
        <f>Weighting!$C$21</f>
        <v>#DIV/0!</v>
      </c>
      <c r="C2517" t="e">
        <f>Weighting!$F$21</f>
        <v>#NUM!</v>
      </c>
      <c r="D2517" t="e">
        <f>IF(C2517=1,'Data Transformation'!$G$3+0.5*'Data Transformation'!$W$25,IF(C2518=1,D2518-'Data Transformation'!$W$25,FALSE))</f>
        <v>#NUM!</v>
      </c>
      <c r="E2517">
        <f t="array" ref="E2517">IF(ISLOGICAL(D2517),"",FREQUENCY(IF('Data Transformation'!$B$425:$B$8425='Bin Analysis'!$B2499,'Data Transformation'!$G$425:$G$8425),D2517))</f>
        <v>2001</v>
      </c>
      <c r="F2517">
        <f t="shared" si="312"/>
        <v>0</v>
      </c>
      <c r="G2517">
        <f>Weighting!$H$21</f>
        <v>0</v>
      </c>
      <c r="H2517">
        <f t="array" ref="H2517">FREQUENCY(IF('Data Transformation'!$B$4:$B$8425=B2499,'Data Transformation'!$G$4:$G$8425),'Bin Analysis'!$B2517)</f>
        <v>2073</v>
      </c>
      <c r="I2517">
        <f t="shared" si="313"/>
        <v>0</v>
      </c>
      <c r="J2517">
        <f t="shared" si="314"/>
        <v>0</v>
      </c>
      <c r="K2517">
        <f>J2517*Weighting!$W$21</f>
        <v>0</v>
      </c>
      <c r="M2517" s="14"/>
    </row>
    <row r="2518" spans="1:25" x14ac:dyDescent="0.55000000000000004">
      <c r="A2518" s="32" t="str">
        <f>IF(Weighting!$P$22&gt;0,B2518,"")</f>
        <v/>
      </c>
      <c r="B2518" t="e">
        <f>Weighting!$C$22</f>
        <v>#DIV/0!</v>
      </c>
      <c r="C2518" t="e">
        <f>Weighting!$F$22</f>
        <v>#NUM!</v>
      </c>
      <c r="D2518" t="e">
        <f>IF(C2518=1,'Data Transformation'!$G$3+0.5*'Data Transformation'!$W$25,IF(C2519=1,D2519-'Data Transformation'!$W$25,FALSE))</f>
        <v>#NUM!</v>
      </c>
      <c r="E2518">
        <f t="array" ref="E2518">IF(ISLOGICAL(D2518),"",FREQUENCY(IF('Data Transformation'!$B$425:$B$8425='Bin Analysis'!$B2499,'Data Transformation'!$G$425:$G$8425),D2518))</f>
        <v>2001</v>
      </c>
      <c r="F2518">
        <f t="shared" si="312"/>
        <v>0</v>
      </c>
      <c r="G2518">
        <f>Weighting!$H$22</f>
        <v>0</v>
      </c>
      <c r="H2518">
        <f t="array" ref="H2518">FREQUENCY(IF('Data Transformation'!$B$4:$B$8425=B2499,'Data Transformation'!$G$4:$G$8425),'Bin Analysis'!$B2518)</f>
        <v>2073</v>
      </c>
      <c r="I2518">
        <f t="shared" si="313"/>
        <v>0</v>
      </c>
      <c r="J2518">
        <f t="shared" si="314"/>
        <v>0</v>
      </c>
      <c r="K2518">
        <f>J2518*Weighting!$W$22</f>
        <v>0</v>
      </c>
      <c r="M2518" s="14"/>
    </row>
    <row r="2519" spans="1:25" x14ac:dyDescent="0.55000000000000004">
      <c r="A2519" s="32" t="str">
        <f>IF(Weighting!$P$23&gt;0,B2519,"")</f>
        <v/>
      </c>
      <c r="B2519" t="e">
        <f>Weighting!$C$23</f>
        <v>#DIV/0!</v>
      </c>
      <c r="C2519" t="e">
        <f>Weighting!$F$23</f>
        <v>#NUM!</v>
      </c>
      <c r="D2519" t="e">
        <f>IF(C2519=1,'Data Transformation'!$G$3+0.5*'Data Transformation'!$W$25,IF(C2520=1,D2520-'Data Transformation'!$W$25,FALSE))</f>
        <v>#NUM!</v>
      </c>
      <c r="E2519">
        <f t="array" ref="E2519">IF(ISLOGICAL(D2519),"",FREQUENCY(IF('Data Transformation'!$B$425:$B$8425='Bin Analysis'!$B2499,'Data Transformation'!$G$425:$G$8425),D2519))</f>
        <v>2001</v>
      </c>
      <c r="F2519">
        <f t="shared" si="312"/>
        <v>0</v>
      </c>
      <c r="G2519">
        <f>Weighting!$H$23</f>
        <v>0</v>
      </c>
      <c r="H2519">
        <f t="array" ref="H2519">FREQUENCY(IF('Data Transformation'!$B$4:$B$8425=B2499,'Data Transformation'!$G$4:$G$8425),'Bin Analysis'!$B2519)</f>
        <v>2073</v>
      </c>
      <c r="I2519">
        <f t="shared" si="313"/>
        <v>0</v>
      </c>
      <c r="J2519">
        <f t="shared" si="314"/>
        <v>0</v>
      </c>
      <c r="K2519">
        <f>J2519*Weighting!$W$23</f>
        <v>0</v>
      </c>
      <c r="M2519" s="14"/>
    </row>
    <row r="2520" spans="1:25" x14ac:dyDescent="0.55000000000000004">
      <c r="A2520" s="32" t="str">
        <f>IF(Weighting!$P$24&gt;0,B2520,"")</f>
        <v/>
      </c>
      <c r="B2520" t="e">
        <f>Weighting!$C$24</f>
        <v>#DIV/0!</v>
      </c>
      <c r="C2520" t="e">
        <f>Weighting!$F$24</f>
        <v>#NUM!</v>
      </c>
      <c r="D2520" t="e">
        <f>IF(C2520=1,'Data Transformation'!$G$3+0.5*'Data Transformation'!$W$25,IF(C2521=1,D2521-'Data Transformation'!$W$25,FALSE))</f>
        <v>#NUM!</v>
      </c>
      <c r="E2520">
        <f t="array" ref="E2520">IF(ISLOGICAL(D2520),"",FREQUENCY(IF('Data Transformation'!$B$425:$B$8425='Bin Analysis'!$B2499,'Data Transformation'!$G$425:$G$8425),D2520))</f>
        <v>2001</v>
      </c>
      <c r="F2520">
        <f t="shared" si="312"/>
        <v>0</v>
      </c>
      <c r="G2520">
        <f>Weighting!$H$24</f>
        <v>0</v>
      </c>
      <c r="H2520">
        <f t="array" ref="H2520">FREQUENCY(IF('Data Transformation'!$B$4:$B$8425=B2499,'Data Transformation'!$G$4:$G$8425),'Bin Analysis'!$B2520)</f>
        <v>2073</v>
      </c>
      <c r="I2520">
        <f t="shared" si="313"/>
        <v>0</v>
      </c>
      <c r="J2520">
        <f t="shared" si="314"/>
        <v>0</v>
      </c>
      <c r="K2520">
        <f>J2520*Weighting!$W$24</f>
        <v>0</v>
      </c>
      <c r="M2520" s="14"/>
    </row>
    <row r="2521" spans="1:25" x14ac:dyDescent="0.55000000000000004">
      <c r="A2521" s="32" t="str">
        <f>IF(Weighting!$P$25&gt;0,B2521,"")</f>
        <v/>
      </c>
      <c r="B2521" t="e">
        <f>Weighting!$C$25</f>
        <v>#DIV/0!</v>
      </c>
      <c r="C2521" t="e">
        <f>Weighting!$F$25</f>
        <v>#NUM!</v>
      </c>
      <c r="D2521" t="e">
        <f>IF(C2521=1,'Data Transformation'!$G$3+0.5*'Data Transformation'!$W$25,IF(C2522=1,D2522-'Data Transformation'!$W$25,FALSE))</f>
        <v>#NUM!</v>
      </c>
      <c r="E2521">
        <f t="array" ref="E2521">IF(ISLOGICAL(D2521),"",FREQUENCY(IF('Data Transformation'!$B$425:$B$8425='Bin Analysis'!$B2499,'Data Transformation'!$G$425:$G$8425),D2521))</f>
        <v>2001</v>
      </c>
      <c r="F2521">
        <f t="shared" si="312"/>
        <v>0</v>
      </c>
      <c r="G2521">
        <f>Weighting!$H$25</f>
        <v>0</v>
      </c>
      <c r="H2521">
        <f t="array" ref="H2521">FREQUENCY(IF('Data Transformation'!$B$4:$B$8425=B2499,'Data Transformation'!$G$4:$G$8425),'Bin Analysis'!$B2521)</f>
        <v>2073</v>
      </c>
      <c r="I2521">
        <f t="shared" si="313"/>
        <v>0</v>
      </c>
      <c r="J2521">
        <f t="shared" si="314"/>
        <v>0</v>
      </c>
      <c r="K2521">
        <f>J2521*Weighting!$W$25</f>
        <v>0</v>
      </c>
      <c r="M2521" s="14"/>
    </row>
    <row r="2522" spans="1:25" x14ac:dyDescent="0.55000000000000004">
      <c r="A2522" s="32"/>
      <c r="M2522" s="14"/>
      <c r="N2522" s="57"/>
    </row>
    <row r="2523" spans="1:25" ht="23.35" x14ac:dyDescent="0.8">
      <c r="A2523" s="21" t="s">
        <v>0</v>
      </c>
      <c r="B2523" s="21" t="str">
        <f>IFERROR(VLOOKUP(C2523,'Data Transformation'!$L$6:$M$426,2,FALSE),"")</f>
        <v/>
      </c>
      <c r="C2523" s="21">
        <f>C2499+1</f>
        <v>105</v>
      </c>
      <c r="D2523" s="21"/>
      <c r="E2523" s="21"/>
      <c r="F2523" s="21"/>
      <c r="G2523" s="21"/>
      <c r="H2523" s="22"/>
      <c r="I2523" s="22"/>
      <c r="J2523" s="22"/>
      <c r="K2523" s="21"/>
      <c r="L2523" s="21" t="str">
        <f>B2523</f>
        <v/>
      </c>
      <c r="M2523" s="23" t="e">
        <f>INDEX('Data Transformation'!$O$4:$O$424,MATCH($B2523,'Data Transformation'!$M$4:$M$424,0),MATCH($M$2,'Data Transformation'!$O$3,0))</f>
        <v>#N/A</v>
      </c>
      <c r="N2523" s="27" t="e">
        <f>IF('Input and Summary Results'!$J$16="minimum",'Bin Analysis'!X2524/(M2523-1),'Bin Analysis'!Y2523/('Bin Analysis'!M2523-1))</f>
        <v>#N/A</v>
      </c>
      <c r="O2523" s="27" t="e">
        <f>IF(M2523=FALSE,NA(),(VLOOKUP(1,C2526:K2545,4,FALSE))/(M2523-1))</f>
        <v>#N/A</v>
      </c>
      <c r="P2523" s="27" t="e">
        <f>IF(M2523=FALSE,NA(),SUM(J2526:J2545)/Weighting!$S$5)</f>
        <v>#N/A</v>
      </c>
      <c r="Q2523" s="27" t="e">
        <f>IF(M2523=FALSE,NA(),SUM(K2526:K2545)/Weighting!$S$6)</f>
        <v>#N/A</v>
      </c>
      <c r="R2523" s="27" t="e">
        <f>IF(M2523=FALSE,NA(),(VLOOKUP(1,G2526:K2545,3,FALSE))/(M2523-1))</f>
        <v>#N/A</v>
      </c>
      <c r="S2523" s="22" t="e">
        <f>IF(M2523=FALSE,NA(),IF(SUM(J2526:J2545)=2,"yes","no"))</f>
        <v>#N/A</v>
      </c>
      <c r="X2523" s="2" cm="2">
        <f t="array" ref="X2523:X2524">FREQUENCY(IF('Data Transformation'!$B$425:$B$6424='Bin Analysis'!L2523,'Data Transformation'!$G$425:$G$6424),'Data Transformation'!$U$11)</f>
        <v>0</v>
      </c>
      <c r="Y2523" s="2" cm="2">
        <f t="array" ref="Y2523:Y2524">FREQUENCY(IF('Data Transformation'!$B$425:$B$6424='Bin Analysis'!L2523,'Data Transformation'!$G$425:$G$6424),'Data Transformation'!$U$12)</f>
        <v>0</v>
      </c>
    </row>
    <row r="2524" spans="1:25" x14ac:dyDescent="0.55000000000000004">
      <c r="A2524" s="14" t="s">
        <v>67</v>
      </c>
      <c r="B2524" t="s">
        <v>47</v>
      </c>
      <c r="C2524" t="s">
        <v>5</v>
      </c>
      <c r="D2524" t="s">
        <v>100</v>
      </c>
      <c r="E2524" t="s">
        <v>101</v>
      </c>
      <c r="F2524" t="s">
        <v>102</v>
      </c>
      <c r="G2524" t="s">
        <v>70</v>
      </c>
      <c r="H2524" t="s">
        <v>31</v>
      </c>
      <c r="I2524" t="s">
        <v>32</v>
      </c>
      <c r="J2524" t="s">
        <v>46</v>
      </c>
      <c r="K2524" s="14" t="s">
        <v>45</v>
      </c>
      <c r="M2524" s="14"/>
      <c r="X2524" s="2">
        <v>0</v>
      </c>
      <c r="Y2524" s="2">
        <v>0</v>
      </c>
    </row>
    <row r="2525" spans="1:25" x14ac:dyDescent="0.55000000000000004">
      <c r="A2525" s="32"/>
      <c r="D2525" t="e">
        <f>IF(C2525=1,'Data Transformation'!$G$3+0.5*'Data Transformation'!$W$25,IF(C2526=1,D2526-'Data Transformation'!$W$25,FALSE))</f>
        <v>#NUM!</v>
      </c>
      <c r="E2525">
        <f t="array" ref="E2525">IF(ISLOGICAL(D2525),"",FREQUENCY(IF('Data Transformation'!$B$425:$B$8425='Bin Analysis'!$B2523,'Data Transformation'!$G$425:$G$8425),D2525))</f>
        <v>2001</v>
      </c>
      <c r="F2525" t="e">
        <f>IF(ISLOGICAL(D2525),"",E2525-E2524)</f>
        <v>#VALUE!</v>
      </c>
      <c r="M2525" s="14"/>
    </row>
    <row r="2526" spans="1:25" x14ac:dyDescent="0.55000000000000004">
      <c r="A2526" s="32" t="e">
        <f>IF(Weighting!$P$6&gt;0,B2526,"")</f>
        <v>#NUM!</v>
      </c>
      <c r="B2526" t="e">
        <f>Weighting!$C$6</f>
        <v>#DIV/0!</v>
      </c>
      <c r="C2526" t="e">
        <f>Weighting!$F$6</f>
        <v>#NUM!</v>
      </c>
      <c r="D2526" t="e">
        <f>IF(C2526=1,'Data Transformation'!$G$3+0.5*'Data Transformation'!$W$25,IF(C2527=1,D2527-'Data Transformation'!$W$25,FALSE))</f>
        <v>#NUM!</v>
      </c>
      <c r="E2526">
        <f t="array" ref="E2526">IF(ISLOGICAL(D2526),"",FREQUENCY(IF('Data Transformation'!$B$425:$B$8425='Bin Analysis'!$B2523,'Data Transformation'!$G$425:$G$8425),D2526))</f>
        <v>2001</v>
      </c>
      <c r="F2526">
        <f>IF(ISLOGICAL(D2526),"",E2526-E2525)</f>
        <v>0</v>
      </c>
      <c r="G2526">
        <f>Weighting!$H$6</f>
        <v>1</v>
      </c>
      <c r="H2526">
        <f t="array" ref="H2526">FREQUENCY(IF('Data Transformation'!$B$4:$B$8425=B2523,'Data Transformation'!$G$4:$G$8425),'Bin Analysis'!$B2526)</f>
        <v>2073</v>
      </c>
      <c r="I2526">
        <f>H2526-H2525</f>
        <v>2073</v>
      </c>
      <c r="J2526">
        <f>IF(I2526=0,0,1)</f>
        <v>1</v>
      </c>
      <c r="K2526" t="e">
        <f>J2526*Weighting!$W$6</f>
        <v>#NUM!</v>
      </c>
      <c r="M2526" s="14"/>
    </row>
    <row r="2527" spans="1:25" x14ac:dyDescent="0.55000000000000004">
      <c r="A2527" s="32" t="str">
        <f>IF(Weighting!$P$7&gt;0,B2527,"")</f>
        <v/>
      </c>
      <c r="B2527" t="e">
        <f>Weighting!$C$7</f>
        <v>#DIV/0!</v>
      </c>
      <c r="C2527" t="e">
        <f>Weighting!$F$7</f>
        <v>#NUM!</v>
      </c>
      <c r="D2527" t="e">
        <f>IF(C2527=1,'Data Transformation'!$G$3+0.5*'Data Transformation'!$W$25,IF(C2528=1,D2528-'Data Transformation'!$W$25,FALSE))</f>
        <v>#NUM!</v>
      </c>
      <c r="E2527">
        <f t="array" ref="E2527">IF(ISLOGICAL(D2527),"",FREQUENCY(IF('Data Transformation'!$B$425:$B$8425='Bin Analysis'!$B2523,'Data Transformation'!$G$425:$G$8425),D2527))</f>
        <v>2001</v>
      </c>
      <c r="F2527">
        <f t="shared" ref="F2527:F2545" si="315">IF(ISLOGICAL(D2527),"",E2527-E2526)</f>
        <v>0</v>
      </c>
      <c r="G2527">
        <f>Weighting!$H$7</f>
        <v>0</v>
      </c>
      <c r="H2527">
        <f t="array" ref="H2527">FREQUENCY(IF('Data Transformation'!$B$4:$B$8425=B2523,'Data Transformation'!$G$4:$G$8425),'Bin Analysis'!$B2527)</f>
        <v>2073</v>
      </c>
      <c r="I2527">
        <f t="shared" ref="I2527:I2545" si="316">H2527-H2526</f>
        <v>0</v>
      </c>
      <c r="J2527">
        <f>IF(I2527=0,0,1)</f>
        <v>0</v>
      </c>
      <c r="K2527">
        <f>J2527*Weighting!$W$7</f>
        <v>0</v>
      </c>
      <c r="M2527" s="14"/>
    </row>
    <row r="2528" spans="1:25" x14ac:dyDescent="0.55000000000000004">
      <c r="A2528" s="32" t="str">
        <f>IF(Weighting!$P$8&gt;0,B2528,"")</f>
        <v/>
      </c>
      <c r="B2528" t="e">
        <f>Weighting!$C$8</f>
        <v>#DIV/0!</v>
      </c>
      <c r="C2528" t="e">
        <f>Weighting!$F$8</f>
        <v>#NUM!</v>
      </c>
      <c r="D2528" t="e">
        <f>IF(C2528=1,'Data Transformation'!$G$3+0.5*'Data Transformation'!$W$25,IF(C2529=1,D2529-'Data Transformation'!$W$25,FALSE))</f>
        <v>#NUM!</v>
      </c>
      <c r="E2528">
        <f t="array" ref="E2528">IF(ISLOGICAL(D2528),"",FREQUENCY(IF('Data Transformation'!$B$425:$B$8425='Bin Analysis'!$B2523,'Data Transformation'!$G$425:$G$8425),D2528))</f>
        <v>2001</v>
      </c>
      <c r="F2528">
        <f t="shared" si="315"/>
        <v>0</v>
      </c>
      <c r="G2528">
        <f>Weighting!$H$8</f>
        <v>0</v>
      </c>
      <c r="H2528">
        <f t="array" ref="H2528">FREQUENCY(IF('Data Transformation'!$B$4:$B$8425=B2523,'Data Transformation'!$G$4:$G$8425),'Bin Analysis'!$B2528)</f>
        <v>2073</v>
      </c>
      <c r="I2528">
        <f t="shared" si="316"/>
        <v>0</v>
      </c>
      <c r="J2528">
        <f t="shared" ref="J2528:J2545" si="317">IF(I2528=0,0,1)</f>
        <v>0</v>
      </c>
      <c r="K2528">
        <f>J2528*Weighting!$W$8</f>
        <v>0</v>
      </c>
      <c r="M2528" s="14"/>
    </row>
    <row r="2529" spans="1:13" x14ac:dyDescent="0.55000000000000004">
      <c r="A2529" s="32" t="str">
        <f>IF(Weighting!$P$9&gt;0,B2529,"")</f>
        <v/>
      </c>
      <c r="B2529" s="50" t="e">
        <f>Weighting!$C$9</f>
        <v>#DIV/0!</v>
      </c>
      <c r="C2529" t="e">
        <f>Weighting!$F$9</f>
        <v>#NUM!</v>
      </c>
      <c r="D2529" t="e">
        <f>IF(C2529=1,'Data Transformation'!$G$3+0.5*'Data Transformation'!$W$25,IF(C2530=1,D2530-'Data Transformation'!$W$25,FALSE))</f>
        <v>#NUM!</v>
      </c>
      <c r="E2529">
        <f t="array" ref="E2529">IF(ISLOGICAL(D2529),"",FREQUENCY(IF('Data Transformation'!$B$425:$B$8425='Bin Analysis'!$B2523,'Data Transformation'!$G$425:$G$8425),D2529))</f>
        <v>2001</v>
      </c>
      <c r="F2529">
        <f t="shared" si="315"/>
        <v>0</v>
      </c>
      <c r="G2529">
        <f>Weighting!$H$9</f>
        <v>0</v>
      </c>
      <c r="H2529">
        <f t="array" ref="H2529">FREQUENCY(IF('Data Transformation'!$B$4:$B$8425=B2523,'Data Transformation'!$G$4:$G$8425),'Bin Analysis'!$B2529)</f>
        <v>2073</v>
      </c>
      <c r="I2529">
        <f t="shared" si="316"/>
        <v>0</v>
      </c>
      <c r="J2529">
        <f t="shared" si="317"/>
        <v>0</v>
      </c>
      <c r="K2529">
        <f>J2529*Weighting!$W$9</f>
        <v>0</v>
      </c>
      <c r="M2529" s="14"/>
    </row>
    <row r="2530" spans="1:13" x14ac:dyDescent="0.55000000000000004">
      <c r="A2530" s="32" t="str">
        <f>IF(Weighting!$P$10&gt;0,B2530,"")</f>
        <v/>
      </c>
      <c r="B2530" t="e">
        <f>Weighting!$C$10</f>
        <v>#DIV/0!</v>
      </c>
      <c r="C2530" t="e">
        <f>Weighting!$F$10</f>
        <v>#NUM!</v>
      </c>
      <c r="D2530" t="e">
        <f>IF(C2530=1,'Data Transformation'!$G$3+0.5*'Data Transformation'!$W$25,IF(C2531=1,D2531-'Data Transformation'!$W$25,FALSE))</f>
        <v>#NUM!</v>
      </c>
      <c r="E2530">
        <f t="array" ref="E2530">IF(ISLOGICAL(D2530),"",FREQUENCY(IF('Data Transformation'!$B$425:$B$8425='Bin Analysis'!$B2523,'Data Transformation'!$G$425:$G$8425),D2530))</f>
        <v>2001</v>
      </c>
      <c r="F2530">
        <f t="shared" si="315"/>
        <v>0</v>
      </c>
      <c r="G2530">
        <f>Weighting!$H$10</f>
        <v>0</v>
      </c>
      <c r="H2530">
        <f t="array" ref="H2530">FREQUENCY(IF('Data Transformation'!$B$4:$B$8425=B2523,'Data Transformation'!$G$4:$G$8425),'Bin Analysis'!$B2530)</f>
        <v>2073</v>
      </c>
      <c r="I2530">
        <f t="shared" si="316"/>
        <v>0</v>
      </c>
      <c r="J2530">
        <f t="shared" si="317"/>
        <v>0</v>
      </c>
      <c r="K2530">
        <f>J2530*Weighting!$W$10</f>
        <v>0</v>
      </c>
      <c r="M2530" s="14"/>
    </row>
    <row r="2531" spans="1:13" x14ac:dyDescent="0.55000000000000004">
      <c r="A2531" s="32" t="str">
        <f>IF(Weighting!$P$11&gt;0,B2531,"")</f>
        <v/>
      </c>
      <c r="B2531" t="e">
        <f>Weighting!$C$11</f>
        <v>#DIV/0!</v>
      </c>
      <c r="C2531" t="e">
        <f>Weighting!$F$11</f>
        <v>#NUM!</v>
      </c>
      <c r="D2531" t="e">
        <f>IF(C2531=1,'Data Transformation'!$G$3+0.5*'Data Transformation'!$W$25,IF(C2532=1,D2532-'Data Transformation'!$W$25,FALSE))</f>
        <v>#NUM!</v>
      </c>
      <c r="E2531">
        <f t="array" ref="E2531">IF(ISLOGICAL(D2531),"",FREQUENCY(IF('Data Transformation'!$B$425:$B$8425='Bin Analysis'!$B2523,'Data Transformation'!$G$425:$G$8425),D2531))</f>
        <v>2001</v>
      </c>
      <c r="F2531">
        <f t="shared" si="315"/>
        <v>0</v>
      </c>
      <c r="G2531">
        <f>Weighting!$H$11</f>
        <v>0</v>
      </c>
      <c r="H2531">
        <f t="array" ref="H2531">FREQUENCY(IF('Data Transformation'!$B$4:$B$8425=B2523,'Data Transformation'!$G$4:$G$8425),'Bin Analysis'!$B2531)</f>
        <v>2073</v>
      </c>
      <c r="I2531">
        <f t="shared" si="316"/>
        <v>0</v>
      </c>
      <c r="J2531">
        <f t="shared" si="317"/>
        <v>0</v>
      </c>
      <c r="K2531">
        <f>J2531*Weighting!$W$11</f>
        <v>0</v>
      </c>
      <c r="M2531" s="14"/>
    </row>
    <row r="2532" spans="1:13" x14ac:dyDescent="0.55000000000000004">
      <c r="A2532" s="32" t="str">
        <f>IF(Weighting!$P$12&gt;0,B2532,"")</f>
        <v/>
      </c>
      <c r="B2532" t="e">
        <f>Weighting!$C$12</f>
        <v>#DIV/0!</v>
      </c>
      <c r="C2532" t="e">
        <f>Weighting!$F$12</f>
        <v>#NUM!</v>
      </c>
      <c r="D2532" t="e">
        <f>IF(C2532=1,'Data Transformation'!$G$3+0.5*'Data Transformation'!$W$25,IF(C2533=1,D2533-'Data Transformation'!$W$25,FALSE))</f>
        <v>#NUM!</v>
      </c>
      <c r="E2532">
        <f t="array" ref="E2532">IF(ISLOGICAL(D2532),"",FREQUENCY(IF('Data Transformation'!$B$425:$B$8425='Bin Analysis'!$B2523,'Data Transformation'!$G$425:$G$8425),D2532))</f>
        <v>2001</v>
      </c>
      <c r="F2532">
        <f t="shared" si="315"/>
        <v>0</v>
      </c>
      <c r="G2532">
        <f>Weighting!$H$12</f>
        <v>0</v>
      </c>
      <c r="H2532">
        <f t="array" ref="H2532">FREQUENCY(IF('Data Transformation'!$B$4:$B$8425=B2523,'Data Transformation'!$G$4:$G$8425),'Bin Analysis'!$B2532)</f>
        <v>2073</v>
      </c>
      <c r="I2532">
        <f t="shared" si="316"/>
        <v>0</v>
      </c>
      <c r="J2532">
        <f t="shared" si="317"/>
        <v>0</v>
      </c>
      <c r="K2532">
        <f>J2532*Weighting!$W$12</f>
        <v>0</v>
      </c>
      <c r="M2532" s="14"/>
    </row>
    <row r="2533" spans="1:13" x14ac:dyDescent="0.55000000000000004">
      <c r="A2533" s="32" t="str">
        <f>IF(Weighting!$P$13&gt;0,B2533,"")</f>
        <v/>
      </c>
      <c r="B2533" t="e">
        <f>Weighting!$C$13</f>
        <v>#DIV/0!</v>
      </c>
      <c r="C2533" t="e">
        <f>Weighting!$F$13</f>
        <v>#NUM!</v>
      </c>
      <c r="D2533" t="e">
        <f>IF(C2533=1,'Data Transformation'!$G$3+0.5*'Data Transformation'!$W$25,IF(C2534=1,D2534-'Data Transformation'!$W$25,FALSE))</f>
        <v>#NUM!</v>
      </c>
      <c r="E2533">
        <f t="array" ref="E2533">IF(ISLOGICAL(D2533),"",FREQUENCY(IF('Data Transformation'!$B$425:$B$8425='Bin Analysis'!$B2523,'Data Transformation'!$G$425:$G$8425),D2533))</f>
        <v>2001</v>
      </c>
      <c r="F2533">
        <f t="shared" si="315"/>
        <v>0</v>
      </c>
      <c r="G2533">
        <f>Weighting!$H$13</f>
        <v>0</v>
      </c>
      <c r="H2533">
        <f t="array" ref="H2533">FREQUENCY(IF('Data Transformation'!$B$4:$B$8425=B2523,'Data Transformation'!$G$4:$G$8425),'Bin Analysis'!$B2533)</f>
        <v>2073</v>
      </c>
      <c r="I2533">
        <f t="shared" si="316"/>
        <v>0</v>
      </c>
      <c r="J2533">
        <f t="shared" si="317"/>
        <v>0</v>
      </c>
      <c r="K2533">
        <f>J2533*Weighting!$W$13</f>
        <v>0</v>
      </c>
      <c r="M2533" s="14"/>
    </row>
    <row r="2534" spans="1:13" x14ac:dyDescent="0.55000000000000004">
      <c r="A2534" s="32" t="str">
        <f>IF(Weighting!$P$14&gt;0,B2534,"")</f>
        <v/>
      </c>
      <c r="B2534" t="e">
        <f>Weighting!$C$14</f>
        <v>#DIV/0!</v>
      </c>
      <c r="C2534" t="e">
        <f>Weighting!$F$14</f>
        <v>#NUM!</v>
      </c>
      <c r="D2534" t="e">
        <f>IF(C2534=1,'Data Transformation'!$G$3+0.5*'Data Transformation'!$W$25,IF(C2535=1,D2535-'Data Transformation'!$W$25,FALSE))</f>
        <v>#NUM!</v>
      </c>
      <c r="E2534">
        <f t="array" ref="E2534">IF(ISLOGICAL(D2534),"",FREQUENCY(IF('Data Transformation'!$B$425:$B$8425='Bin Analysis'!$B2523,'Data Transformation'!$G$425:$G$8425),D2534))</f>
        <v>2001</v>
      </c>
      <c r="F2534">
        <f t="shared" si="315"/>
        <v>0</v>
      </c>
      <c r="G2534">
        <f>Weighting!$H$14</f>
        <v>0</v>
      </c>
      <c r="H2534">
        <f t="array" ref="H2534">FREQUENCY(IF('Data Transformation'!$B$4:$B$8425=B2523,'Data Transformation'!$G$4:$G$8425),'Bin Analysis'!$B2534)</f>
        <v>2073</v>
      </c>
      <c r="I2534">
        <f t="shared" si="316"/>
        <v>0</v>
      </c>
      <c r="J2534">
        <f t="shared" si="317"/>
        <v>0</v>
      </c>
      <c r="K2534">
        <f>J2534*Weighting!$W$14</f>
        <v>0</v>
      </c>
      <c r="M2534" s="14"/>
    </row>
    <row r="2535" spans="1:13" x14ac:dyDescent="0.55000000000000004">
      <c r="A2535" s="32" t="str">
        <f>IF(Weighting!$P$15&gt;0,B2535,"")</f>
        <v/>
      </c>
      <c r="B2535" t="e">
        <f>Weighting!$C$15</f>
        <v>#DIV/0!</v>
      </c>
      <c r="C2535" t="e">
        <f>Weighting!$F$15</f>
        <v>#NUM!</v>
      </c>
      <c r="D2535" t="e">
        <f>IF(C2535=1,'Data Transformation'!$G$3+0.5*'Data Transformation'!$W$25,IF(C2536=1,D2536-'Data Transformation'!$W$25,FALSE))</f>
        <v>#NUM!</v>
      </c>
      <c r="E2535">
        <f t="array" ref="E2535">IF(ISLOGICAL(D2535),"",FREQUENCY(IF('Data Transformation'!$B$425:$B$8425='Bin Analysis'!$B2523,'Data Transformation'!$G$425:$G$8425),D2535))</f>
        <v>2001</v>
      </c>
      <c r="F2535">
        <f t="shared" si="315"/>
        <v>0</v>
      </c>
      <c r="G2535">
        <f>Weighting!$H$15</f>
        <v>0</v>
      </c>
      <c r="H2535">
        <f t="array" ref="H2535">FREQUENCY(IF('Data Transformation'!$B$4:$B$8425=B2523,'Data Transformation'!$G$4:$G$8425),'Bin Analysis'!$B2535)</f>
        <v>2073</v>
      </c>
      <c r="I2535">
        <f t="shared" si="316"/>
        <v>0</v>
      </c>
      <c r="J2535">
        <f t="shared" si="317"/>
        <v>0</v>
      </c>
      <c r="K2535">
        <f>J2535*Weighting!$W$15</f>
        <v>0</v>
      </c>
      <c r="M2535" s="14"/>
    </row>
    <row r="2536" spans="1:13" x14ac:dyDescent="0.55000000000000004">
      <c r="A2536" s="32" t="str">
        <f>IF(Weighting!$P$16&gt;0,B2536,"")</f>
        <v/>
      </c>
      <c r="B2536" t="e">
        <f>Weighting!$C$16</f>
        <v>#DIV/0!</v>
      </c>
      <c r="C2536" t="e">
        <f>Weighting!$F$16</f>
        <v>#NUM!</v>
      </c>
      <c r="D2536" t="e">
        <f>IF(C2536=1,'Data Transformation'!$G$3+0.5*'Data Transformation'!$W$25,IF(C2537=1,D2537-'Data Transformation'!$W$25,FALSE))</f>
        <v>#NUM!</v>
      </c>
      <c r="E2536">
        <f t="array" ref="E2536">IF(ISLOGICAL(D2536),"",FREQUENCY(IF('Data Transformation'!$B$425:$B$8425='Bin Analysis'!$B2523,'Data Transformation'!$G$425:$G$8425),D2536))</f>
        <v>2001</v>
      </c>
      <c r="F2536">
        <f t="shared" si="315"/>
        <v>0</v>
      </c>
      <c r="G2536">
        <f>Weighting!$H$16</f>
        <v>0</v>
      </c>
      <c r="H2536">
        <f t="array" ref="H2536">FREQUENCY(IF('Data Transformation'!$B$4:$B$8425=B2523,'Data Transformation'!$G$4:$G$8425),'Bin Analysis'!$B2536)</f>
        <v>2073</v>
      </c>
      <c r="I2536">
        <f t="shared" si="316"/>
        <v>0</v>
      </c>
      <c r="J2536">
        <f t="shared" si="317"/>
        <v>0</v>
      </c>
      <c r="K2536">
        <f>J2536*Weighting!$W$16</f>
        <v>0</v>
      </c>
      <c r="M2536" s="14"/>
    </row>
    <row r="2537" spans="1:13" x14ac:dyDescent="0.55000000000000004">
      <c r="A2537" s="32" t="str">
        <f>IF(Weighting!$P$17&gt;0,B2537,"")</f>
        <v/>
      </c>
      <c r="B2537" t="e">
        <f>Weighting!$C$17</f>
        <v>#DIV/0!</v>
      </c>
      <c r="C2537" t="e">
        <f>Weighting!$F$17</f>
        <v>#NUM!</v>
      </c>
      <c r="D2537" t="e">
        <f>IF(C2537=1,'Data Transformation'!$G$3+0.5*'Data Transformation'!$W$25,IF(C2538=1,D2538-'Data Transformation'!$W$25,FALSE))</f>
        <v>#NUM!</v>
      </c>
      <c r="E2537">
        <f t="array" ref="E2537">IF(ISLOGICAL(D2537),"",FREQUENCY(IF('Data Transformation'!$B$425:$B$8425='Bin Analysis'!$B2523,'Data Transformation'!$G$425:$G$8425),D2537))</f>
        <v>2001</v>
      </c>
      <c r="F2537">
        <f t="shared" si="315"/>
        <v>0</v>
      </c>
      <c r="G2537">
        <f>Weighting!$H$17</f>
        <v>0</v>
      </c>
      <c r="H2537">
        <f t="array" ref="H2537">FREQUENCY(IF('Data Transformation'!$B$4:$B$8425=B2523,'Data Transformation'!$G$4:$G$8425),'Bin Analysis'!$B2537)</f>
        <v>2073</v>
      </c>
      <c r="I2537">
        <f t="shared" si="316"/>
        <v>0</v>
      </c>
      <c r="J2537">
        <f t="shared" si="317"/>
        <v>0</v>
      </c>
      <c r="K2537">
        <f>J2537*Weighting!$W$17</f>
        <v>0</v>
      </c>
      <c r="M2537" s="14"/>
    </row>
    <row r="2538" spans="1:13" x14ac:dyDescent="0.55000000000000004">
      <c r="A2538" s="32" t="str">
        <f>IF(Weighting!$P$18&gt;0,B2538,"")</f>
        <v/>
      </c>
      <c r="B2538" t="e">
        <f>Weighting!$C$18</f>
        <v>#DIV/0!</v>
      </c>
      <c r="C2538" t="e">
        <f>Weighting!$F$18</f>
        <v>#NUM!</v>
      </c>
      <c r="D2538" t="e">
        <f>IF(C2538=1,'Data Transformation'!$G$3+0.5*'Data Transformation'!$W$25,IF(C2539=1,D2539-'Data Transformation'!$W$25,FALSE))</f>
        <v>#NUM!</v>
      </c>
      <c r="E2538">
        <f t="array" ref="E2538">IF(ISLOGICAL(D2538),"",FREQUENCY(IF('Data Transformation'!$B$425:$B$8425='Bin Analysis'!$B2523,'Data Transformation'!$G$425:$G$8425),D2538))</f>
        <v>2001</v>
      </c>
      <c r="F2538">
        <f t="shared" si="315"/>
        <v>0</v>
      </c>
      <c r="G2538">
        <f>Weighting!$H$18</f>
        <v>0</v>
      </c>
      <c r="H2538">
        <f t="array" ref="H2538">FREQUENCY(IF('Data Transformation'!$B$4:$B$8425=B2523,'Data Transformation'!$G$4:$G$8425),'Bin Analysis'!$B2538)</f>
        <v>2073</v>
      </c>
      <c r="I2538">
        <f t="shared" si="316"/>
        <v>0</v>
      </c>
      <c r="J2538">
        <f t="shared" si="317"/>
        <v>0</v>
      </c>
      <c r="K2538">
        <f>J2538*Weighting!$W$18</f>
        <v>0</v>
      </c>
      <c r="M2538" s="14"/>
    </row>
    <row r="2539" spans="1:13" x14ac:dyDescent="0.55000000000000004">
      <c r="A2539" s="32" t="str">
        <f>IF(Weighting!$P$19&gt;0,B2539,"")</f>
        <v/>
      </c>
      <c r="B2539" t="e">
        <f>Weighting!$C$19</f>
        <v>#DIV/0!</v>
      </c>
      <c r="C2539" t="e">
        <f>Weighting!$F$19</f>
        <v>#NUM!</v>
      </c>
      <c r="D2539" t="e">
        <f>IF(C2539=1,'Data Transformation'!$G$3+0.5*'Data Transformation'!$W$25,IF(C2540=1,D2540-'Data Transformation'!$W$25,FALSE))</f>
        <v>#NUM!</v>
      </c>
      <c r="E2539">
        <f t="array" ref="E2539">IF(ISLOGICAL(D2539),"",FREQUENCY(IF('Data Transformation'!$B$425:$B$8425='Bin Analysis'!$B2523,'Data Transformation'!$G$425:$G$8425),D2539))</f>
        <v>2001</v>
      </c>
      <c r="F2539">
        <f t="shared" si="315"/>
        <v>0</v>
      </c>
      <c r="G2539">
        <f>Weighting!$H$19</f>
        <v>0</v>
      </c>
      <c r="H2539">
        <f t="array" ref="H2539">FREQUENCY(IF('Data Transformation'!$B$4:$B$8425=B2523,'Data Transformation'!$G$4:$G$8425),'Bin Analysis'!$B2539)</f>
        <v>2073</v>
      </c>
      <c r="I2539">
        <f t="shared" si="316"/>
        <v>0</v>
      </c>
      <c r="J2539">
        <f t="shared" si="317"/>
        <v>0</v>
      </c>
      <c r="K2539">
        <f>J2539*Weighting!$W$19</f>
        <v>0</v>
      </c>
      <c r="M2539" s="14"/>
    </row>
    <row r="2540" spans="1:13" x14ac:dyDescent="0.55000000000000004">
      <c r="A2540" s="32" t="str">
        <f>IF(Weighting!$P$20&gt;0,B2540,"")</f>
        <v/>
      </c>
      <c r="B2540" t="e">
        <f>Weighting!$C$20</f>
        <v>#DIV/0!</v>
      </c>
      <c r="C2540" t="e">
        <f>Weighting!$F$20</f>
        <v>#NUM!</v>
      </c>
      <c r="D2540" t="e">
        <f>IF(C2540=1,'Data Transformation'!$G$3+0.5*'Data Transformation'!$W$25,IF(C2541=1,D2541-'Data Transformation'!$W$25,FALSE))</f>
        <v>#NUM!</v>
      </c>
      <c r="E2540">
        <f t="array" ref="E2540">IF(ISLOGICAL(D2540),"",FREQUENCY(IF('Data Transformation'!$B$425:$B$8425='Bin Analysis'!$B2523,'Data Transformation'!$G$425:$G$8425),D2540))</f>
        <v>2001</v>
      </c>
      <c r="F2540">
        <f t="shared" si="315"/>
        <v>0</v>
      </c>
      <c r="G2540">
        <f>Weighting!$H$20</f>
        <v>0</v>
      </c>
      <c r="H2540">
        <f t="array" ref="H2540">FREQUENCY(IF('Data Transformation'!$B$4:$B$8425=B2523,'Data Transformation'!$G$4:$G$8425),'Bin Analysis'!$B2540)</f>
        <v>2073</v>
      </c>
      <c r="I2540">
        <f t="shared" si="316"/>
        <v>0</v>
      </c>
      <c r="J2540">
        <f t="shared" si="317"/>
        <v>0</v>
      </c>
      <c r="K2540">
        <f>J2540*Weighting!$W$20</f>
        <v>0</v>
      </c>
      <c r="M2540" s="14"/>
    </row>
    <row r="2541" spans="1:13" x14ac:dyDescent="0.55000000000000004">
      <c r="A2541" s="32" t="str">
        <f>IF(Weighting!$P$21&gt;0,B2541,"")</f>
        <v/>
      </c>
      <c r="B2541" t="e">
        <f>Weighting!$C$21</f>
        <v>#DIV/0!</v>
      </c>
      <c r="C2541" t="e">
        <f>Weighting!$F$21</f>
        <v>#NUM!</v>
      </c>
      <c r="D2541" t="e">
        <f>IF(C2541=1,'Data Transformation'!$G$3+0.5*'Data Transformation'!$W$25,IF(C2542=1,D2542-'Data Transformation'!$W$25,FALSE))</f>
        <v>#NUM!</v>
      </c>
      <c r="E2541">
        <f t="array" ref="E2541">IF(ISLOGICAL(D2541),"",FREQUENCY(IF('Data Transformation'!$B$425:$B$8425='Bin Analysis'!$B2523,'Data Transformation'!$G$425:$G$8425),D2541))</f>
        <v>2001</v>
      </c>
      <c r="F2541">
        <f t="shared" si="315"/>
        <v>0</v>
      </c>
      <c r="G2541">
        <f>Weighting!$H$21</f>
        <v>0</v>
      </c>
      <c r="H2541">
        <f t="array" ref="H2541">FREQUENCY(IF('Data Transformation'!$B$4:$B$8425=B2523,'Data Transformation'!$G$4:$G$8425),'Bin Analysis'!$B2541)</f>
        <v>2073</v>
      </c>
      <c r="I2541">
        <f t="shared" si="316"/>
        <v>0</v>
      </c>
      <c r="J2541">
        <f t="shared" si="317"/>
        <v>0</v>
      </c>
      <c r="K2541">
        <f>J2541*Weighting!$W$21</f>
        <v>0</v>
      </c>
      <c r="M2541" s="14"/>
    </row>
    <row r="2542" spans="1:13" x14ac:dyDescent="0.55000000000000004">
      <c r="A2542" s="32" t="str">
        <f>IF(Weighting!$P$22&gt;0,B2542,"")</f>
        <v/>
      </c>
      <c r="B2542" t="e">
        <f>Weighting!$C$22</f>
        <v>#DIV/0!</v>
      </c>
      <c r="C2542" t="e">
        <f>Weighting!$F$22</f>
        <v>#NUM!</v>
      </c>
      <c r="D2542" t="e">
        <f>IF(C2542=1,'Data Transformation'!$G$3+0.5*'Data Transformation'!$W$25,IF(C2543=1,D2543-'Data Transformation'!$W$25,FALSE))</f>
        <v>#NUM!</v>
      </c>
      <c r="E2542">
        <f t="array" ref="E2542">IF(ISLOGICAL(D2542),"",FREQUENCY(IF('Data Transformation'!$B$425:$B$8425='Bin Analysis'!$B2523,'Data Transformation'!$G$425:$G$8425),D2542))</f>
        <v>2001</v>
      </c>
      <c r="F2542">
        <f t="shared" si="315"/>
        <v>0</v>
      </c>
      <c r="G2542">
        <f>Weighting!$H$22</f>
        <v>0</v>
      </c>
      <c r="H2542">
        <f t="array" ref="H2542">FREQUENCY(IF('Data Transformation'!$B$4:$B$8425=B2523,'Data Transformation'!$G$4:$G$8425),'Bin Analysis'!$B2542)</f>
        <v>2073</v>
      </c>
      <c r="I2542">
        <f t="shared" si="316"/>
        <v>0</v>
      </c>
      <c r="J2542">
        <f t="shared" si="317"/>
        <v>0</v>
      </c>
      <c r="K2542">
        <f>J2542*Weighting!$W$22</f>
        <v>0</v>
      </c>
      <c r="M2542" s="14"/>
    </row>
    <row r="2543" spans="1:13" x14ac:dyDescent="0.55000000000000004">
      <c r="A2543" s="32" t="str">
        <f>IF(Weighting!$P$23&gt;0,B2543,"")</f>
        <v/>
      </c>
      <c r="B2543" t="e">
        <f>Weighting!$C$23</f>
        <v>#DIV/0!</v>
      </c>
      <c r="C2543" t="e">
        <f>Weighting!$F$23</f>
        <v>#NUM!</v>
      </c>
      <c r="D2543" t="e">
        <f>IF(C2543=1,'Data Transformation'!$G$3+0.5*'Data Transformation'!$W$25,IF(C2544=1,D2544-'Data Transformation'!$W$25,FALSE))</f>
        <v>#NUM!</v>
      </c>
      <c r="E2543">
        <f t="array" ref="E2543">IF(ISLOGICAL(D2543),"",FREQUENCY(IF('Data Transformation'!$B$425:$B$8425='Bin Analysis'!$B2523,'Data Transformation'!$G$425:$G$8425),D2543))</f>
        <v>2001</v>
      </c>
      <c r="F2543">
        <f t="shared" si="315"/>
        <v>0</v>
      </c>
      <c r="G2543">
        <f>Weighting!$H$23</f>
        <v>0</v>
      </c>
      <c r="H2543">
        <f t="array" ref="H2543">FREQUENCY(IF('Data Transformation'!$B$4:$B$8425=B2523,'Data Transformation'!$G$4:$G$8425),'Bin Analysis'!$B2543)</f>
        <v>2073</v>
      </c>
      <c r="I2543">
        <f t="shared" si="316"/>
        <v>0</v>
      </c>
      <c r="J2543">
        <f t="shared" si="317"/>
        <v>0</v>
      </c>
      <c r="K2543">
        <f>J2543*Weighting!$W$23</f>
        <v>0</v>
      </c>
      <c r="M2543" s="14"/>
    </row>
    <row r="2544" spans="1:13" x14ac:dyDescent="0.55000000000000004">
      <c r="A2544" s="32" t="str">
        <f>IF(Weighting!$P$24&gt;0,B2544,"")</f>
        <v/>
      </c>
      <c r="B2544" t="e">
        <f>Weighting!$C$24</f>
        <v>#DIV/0!</v>
      </c>
      <c r="C2544" t="e">
        <f>Weighting!$F$24</f>
        <v>#NUM!</v>
      </c>
      <c r="D2544" t="e">
        <f>IF(C2544=1,'Data Transformation'!$G$3+0.5*'Data Transformation'!$W$25,IF(C2545=1,D2545-'Data Transformation'!$W$25,FALSE))</f>
        <v>#NUM!</v>
      </c>
      <c r="E2544">
        <f t="array" ref="E2544">IF(ISLOGICAL(D2544),"",FREQUENCY(IF('Data Transformation'!$B$425:$B$8425='Bin Analysis'!$B2523,'Data Transformation'!$G$425:$G$8425),D2544))</f>
        <v>2001</v>
      </c>
      <c r="F2544">
        <f t="shared" si="315"/>
        <v>0</v>
      </c>
      <c r="G2544">
        <f>Weighting!$H$24</f>
        <v>0</v>
      </c>
      <c r="H2544">
        <f t="array" ref="H2544">FREQUENCY(IF('Data Transformation'!$B$4:$B$8425=B2523,'Data Transformation'!$G$4:$G$8425),'Bin Analysis'!$B2544)</f>
        <v>2073</v>
      </c>
      <c r="I2544">
        <f t="shared" si="316"/>
        <v>0</v>
      </c>
      <c r="J2544">
        <f t="shared" si="317"/>
        <v>0</v>
      </c>
      <c r="K2544">
        <f>J2544*Weighting!$W$24</f>
        <v>0</v>
      </c>
      <c r="M2544" s="14"/>
    </row>
    <row r="2545" spans="1:25" x14ac:dyDescent="0.55000000000000004">
      <c r="A2545" s="32" t="str">
        <f>IF(Weighting!$P$25&gt;0,B2545,"")</f>
        <v/>
      </c>
      <c r="B2545" t="e">
        <f>Weighting!$C$25</f>
        <v>#DIV/0!</v>
      </c>
      <c r="C2545" t="e">
        <f>Weighting!$F$25</f>
        <v>#NUM!</v>
      </c>
      <c r="D2545" t="e">
        <f>IF(C2545=1,'Data Transformation'!$G$3+0.5*'Data Transformation'!$W$25,IF(C2546=1,D2546-'Data Transformation'!$W$25,FALSE))</f>
        <v>#NUM!</v>
      </c>
      <c r="E2545">
        <f t="array" ref="E2545">IF(ISLOGICAL(D2545),"",FREQUENCY(IF('Data Transformation'!$B$425:$B$8425='Bin Analysis'!$B2523,'Data Transformation'!$G$425:$G$8425),D2545))</f>
        <v>2001</v>
      </c>
      <c r="F2545">
        <f t="shared" si="315"/>
        <v>0</v>
      </c>
      <c r="G2545">
        <f>Weighting!$H$25</f>
        <v>0</v>
      </c>
      <c r="H2545">
        <f t="array" ref="H2545">FREQUENCY(IF('Data Transformation'!$B$4:$B$8425=B2523,'Data Transformation'!$G$4:$G$8425),'Bin Analysis'!$B2545)</f>
        <v>2073</v>
      </c>
      <c r="I2545">
        <f t="shared" si="316"/>
        <v>0</v>
      </c>
      <c r="J2545">
        <f t="shared" si="317"/>
        <v>0</v>
      </c>
      <c r="K2545">
        <f>J2545*Weighting!$W$25</f>
        <v>0</v>
      </c>
      <c r="M2545" s="14"/>
    </row>
    <row r="2546" spans="1:25" x14ac:dyDescent="0.55000000000000004">
      <c r="O2546"/>
      <c r="P2546"/>
      <c r="Q2546"/>
      <c r="R2546"/>
    </row>
    <row r="2547" spans="1:25" ht="23.35" x14ac:dyDescent="0.8">
      <c r="A2547" s="21" t="s">
        <v>0</v>
      </c>
      <c r="B2547" s="21" t="str">
        <f>IFERROR(VLOOKUP(C2547,'Data Transformation'!$L$6:$M$426,2,FALSE),"")</f>
        <v/>
      </c>
      <c r="C2547" s="21">
        <f>C2523+1</f>
        <v>106</v>
      </c>
      <c r="D2547" s="21"/>
      <c r="E2547" s="21"/>
      <c r="F2547" s="21"/>
      <c r="G2547" s="21"/>
      <c r="H2547" s="22"/>
      <c r="I2547" s="22"/>
      <c r="J2547" s="22"/>
      <c r="K2547" s="21"/>
      <c r="L2547" s="21" t="str">
        <f>B2547</f>
        <v/>
      </c>
      <c r="M2547" s="23" t="e">
        <f>INDEX('Data Transformation'!$O$4:$O$424,MATCH($B2547,'Data Transformation'!$M$4:$M$424,0),MATCH($M$2,'Data Transformation'!$O$3,0))</f>
        <v>#N/A</v>
      </c>
      <c r="N2547" s="27" t="e">
        <f>IF('Input and Summary Results'!$J$16="minimum",'Bin Analysis'!X2548/(M2547-1),'Bin Analysis'!Y2547/('Bin Analysis'!M2547-1))</f>
        <v>#N/A</v>
      </c>
      <c r="O2547" s="27" t="e">
        <f>IF(M2547=FALSE,NA(),(VLOOKUP(1,C2550:K2569,4,FALSE))/(M2547-1))</f>
        <v>#N/A</v>
      </c>
      <c r="P2547" s="27" t="e">
        <f>IF(M2547=FALSE,NA(),SUM(J2550:J2569)/Weighting!$S$5)</f>
        <v>#N/A</v>
      </c>
      <c r="Q2547" s="27" t="e">
        <f>IF(M2547=FALSE,NA(),SUM(K2550:K2569)/Weighting!$S$6)</f>
        <v>#N/A</v>
      </c>
      <c r="R2547" s="27" t="e">
        <f>IF(M2547=FALSE,NA(),(VLOOKUP(1,G2550:K2569,3,FALSE))/(M2547-1))</f>
        <v>#N/A</v>
      </c>
      <c r="S2547" s="22" t="e">
        <f>IF(M2547=FALSE,NA(),IF(SUM(J2550:J2569)=2,"yes","no"))</f>
        <v>#N/A</v>
      </c>
      <c r="X2547" s="2" cm="2">
        <f t="array" ref="X2547:X2548">FREQUENCY(IF('Data Transformation'!$B$425:$B$6424='Bin Analysis'!L2547,'Data Transformation'!$G$425:$G$6424),'Data Transformation'!$U$11)</f>
        <v>0</v>
      </c>
      <c r="Y2547" s="2" cm="2">
        <f t="array" ref="Y2547:Y2548">FREQUENCY(IF('Data Transformation'!$B$425:$B$6424='Bin Analysis'!L2547,'Data Transformation'!$G$425:$G$6424),'Data Transformation'!$U$12)</f>
        <v>0</v>
      </c>
    </row>
    <row r="2548" spans="1:25" x14ac:dyDescent="0.55000000000000004">
      <c r="A2548" s="14" t="s">
        <v>67</v>
      </c>
      <c r="B2548" t="s">
        <v>47</v>
      </c>
      <c r="C2548" t="s">
        <v>5</v>
      </c>
      <c r="D2548" t="s">
        <v>100</v>
      </c>
      <c r="E2548" t="s">
        <v>101</v>
      </c>
      <c r="F2548" t="s">
        <v>102</v>
      </c>
      <c r="G2548" t="s">
        <v>70</v>
      </c>
      <c r="H2548" t="s">
        <v>31</v>
      </c>
      <c r="I2548" t="s">
        <v>32</v>
      </c>
      <c r="J2548" t="s">
        <v>46</v>
      </c>
      <c r="K2548" s="14" t="s">
        <v>45</v>
      </c>
      <c r="M2548" s="14"/>
      <c r="X2548" s="2">
        <v>0</v>
      </c>
      <c r="Y2548" s="2">
        <v>0</v>
      </c>
    </row>
    <row r="2549" spans="1:25" x14ac:dyDescent="0.55000000000000004">
      <c r="A2549" s="32"/>
      <c r="D2549" t="e">
        <f>IF(C2549=1,'Data Transformation'!$G$3+0.5*'Data Transformation'!$W$25,IF(C2550=1,D2550-'Data Transformation'!$W$25,FALSE))</f>
        <v>#NUM!</v>
      </c>
      <c r="E2549">
        <f t="array" ref="E2549">IF(ISLOGICAL(D2549),"",FREQUENCY(IF('Data Transformation'!$B$425:$B$8425='Bin Analysis'!$B2547,'Data Transformation'!$G$425:$G$8425),D2549))</f>
        <v>2001</v>
      </c>
      <c r="F2549" t="e">
        <f>IF(ISLOGICAL(D2549),"",E2549-E2548)</f>
        <v>#VALUE!</v>
      </c>
      <c r="M2549" s="14"/>
    </row>
    <row r="2550" spans="1:25" x14ac:dyDescent="0.55000000000000004">
      <c r="A2550" s="32" t="e">
        <f>IF(Weighting!$P$6&gt;0,B2550,"")</f>
        <v>#NUM!</v>
      </c>
      <c r="B2550" t="e">
        <f>Weighting!$C$6</f>
        <v>#DIV/0!</v>
      </c>
      <c r="C2550" t="e">
        <f>Weighting!$F$6</f>
        <v>#NUM!</v>
      </c>
      <c r="D2550" t="e">
        <f>IF(C2550=1,'Data Transformation'!$G$3+0.5*'Data Transformation'!$W$25,IF(C2551=1,D2551-'Data Transformation'!$W$25,FALSE))</f>
        <v>#NUM!</v>
      </c>
      <c r="E2550">
        <f t="array" ref="E2550">IF(ISLOGICAL(D2550),"",FREQUENCY(IF('Data Transformation'!$B$425:$B$8425='Bin Analysis'!$B2547,'Data Transformation'!$G$425:$G$8425),D2550))</f>
        <v>2001</v>
      </c>
      <c r="F2550">
        <f>IF(ISLOGICAL(D2550),"",E2550-E2549)</f>
        <v>0</v>
      </c>
      <c r="G2550">
        <f>Weighting!$H$6</f>
        <v>1</v>
      </c>
      <c r="H2550">
        <f t="array" ref="H2550">FREQUENCY(IF('Data Transformation'!$B$4:$B$8425=B2547,'Data Transformation'!$G$4:$G$8425),'Bin Analysis'!$B2550)</f>
        <v>2073</v>
      </c>
      <c r="I2550">
        <f>H2550-H2549</f>
        <v>2073</v>
      </c>
      <c r="J2550">
        <f>IF(I2550=0,0,1)</f>
        <v>1</v>
      </c>
      <c r="K2550" t="e">
        <f>J2550*Weighting!$W$6</f>
        <v>#NUM!</v>
      </c>
      <c r="M2550" s="14"/>
    </row>
    <row r="2551" spans="1:25" x14ac:dyDescent="0.55000000000000004">
      <c r="A2551" s="32" t="str">
        <f>IF(Weighting!$P$7&gt;0,B2551,"")</f>
        <v/>
      </c>
      <c r="B2551" t="e">
        <f>Weighting!$C$7</f>
        <v>#DIV/0!</v>
      </c>
      <c r="C2551" t="e">
        <f>Weighting!$F$7</f>
        <v>#NUM!</v>
      </c>
      <c r="D2551" t="e">
        <f>IF(C2551=1,'Data Transformation'!$G$3+0.5*'Data Transformation'!$W$25,IF(C2552=1,D2552-'Data Transformation'!$W$25,FALSE))</f>
        <v>#NUM!</v>
      </c>
      <c r="E2551">
        <f t="array" ref="E2551">IF(ISLOGICAL(D2551),"",FREQUENCY(IF('Data Transformation'!$B$425:$B$8425='Bin Analysis'!$B2547,'Data Transformation'!$G$425:$G$8425),D2551))</f>
        <v>2001</v>
      </c>
      <c r="F2551">
        <f t="shared" ref="F2551:F2569" si="318">IF(ISLOGICAL(D2551),"",E2551-E2550)</f>
        <v>0</v>
      </c>
      <c r="G2551">
        <f>Weighting!$H$7</f>
        <v>0</v>
      </c>
      <c r="H2551">
        <f t="array" ref="H2551">FREQUENCY(IF('Data Transformation'!$B$4:$B$8425=B2547,'Data Transformation'!$G$4:$G$8425),'Bin Analysis'!$B2551)</f>
        <v>2073</v>
      </c>
      <c r="I2551">
        <f t="shared" ref="I2551:I2569" si="319">H2551-H2550</f>
        <v>0</v>
      </c>
      <c r="J2551">
        <f>IF(I2551=0,0,1)</f>
        <v>0</v>
      </c>
      <c r="K2551">
        <f>J2551*Weighting!$W$7</f>
        <v>0</v>
      </c>
      <c r="M2551" s="14"/>
    </row>
    <row r="2552" spans="1:25" x14ac:dyDescent="0.55000000000000004">
      <c r="A2552" s="32" t="str">
        <f>IF(Weighting!$P$8&gt;0,B2552,"")</f>
        <v/>
      </c>
      <c r="B2552" t="e">
        <f>Weighting!$C$8</f>
        <v>#DIV/0!</v>
      </c>
      <c r="C2552" t="e">
        <f>Weighting!$F$8</f>
        <v>#NUM!</v>
      </c>
      <c r="D2552" t="e">
        <f>IF(C2552=1,'Data Transformation'!$G$3+0.5*'Data Transformation'!$W$25,IF(C2553=1,D2553-'Data Transformation'!$W$25,FALSE))</f>
        <v>#NUM!</v>
      </c>
      <c r="E2552">
        <f t="array" ref="E2552">IF(ISLOGICAL(D2552),"",FREQUENCY(IF('Data Transformation'!$B$425:$B$8425='Bin Analysis'!$B2547,'Data Transformation'!$G$425:$G$8425),D2552))</f>
        <v>2001</v>
      </c>
      <c r="F2552">
        <f t="shared" si="318"/>
        <v>0</v>
      </c>
      <c r="G2552">
        <f>Weighting!$H$8</f>
        <v>0</v>
      </c>
      <c r="H2552">
        <f t="array" ref="H2552">FREQUENCY(IF('Data Transformation'!$B$4:$B$8425=B2547,'Data Transformation'!$G$4:$G$8425),'Bin Analysis'!$B2552)</f>
        <v>2073</v>
      </c>
      <c r="I2552">
        <f t="shared" si="319"/>
        <v>0</v>
      </c>
      <c r="J2552">
        <f t="shared" ref="J2552:J2569" si="320">IF(I2552=0,0,1)</f>
        <v>0</v>
      </c>
      <c r="K2552">
        <f>J2552*Weighting!$W$8</f>
        <v>0</v>
      </c>
      <c r="M2552" s="14"/>
    </row>
    <row r="2553" spans="1:25" x14ac:dyDescent="0.55000000000000004">
      <c r="A2553" s="32" t="str">
        <f>IF(Weighting!$P$9&gt;0,B2553,"")</f>
        <v/>
      </c>
      <c r="B2553" s="50" t="e">
        <f>Weighting!$C$9</f>
        <v>#DIV/0!</v>
      </c>
      <c r="C2553" t="e">
        <f>Weighting!$F$9</f>
        <v>#NUM!</v>
      </c>
      <c r="D2553" t="e">
        <f>IF(C2553=1,'Data Transformation'!$G$3+0.5*'Data Transformation'!$W$25,IF(C2554=1,D2554-'Data Transformation'!$W$25,FALSE))</f>
        <v>#NUM!</v>
      </c>
      <c r="E2553">
        <f t="array" ref="E2553">IF(ISLOGICAL(D2553),"",FREQUENCY(IF('Data Transformation'!$B$425:$B$8425='Bin Analysis'!$B2547,'Data Transformation'!$G$425:$G$8425),D2553))</f>
        <v>2001</v>
      </c>
      <c r="F2553">
        <f t="shared" si="318"/>
        <v>0</v>
      </c>
      <c r="G2553">
        <f>Weighting!$H$9</f>
        <v>0</v>
      </c>
      <c r="H2553">
        <f t="array" ref="H2553">FREQUENCY(IF('Data Transformation'!$B$4:$B$8425=B2547,'Data Transformation'!$G$4:$G$8425),'Bin Analysis'!$B2553)</f>
        <v>2073</v>
      </c>
      <c r="I2553">
        <f t="shared" si="319"/>
        <v>0</v>
      </c>
      <c r="J2553">
        <f t="shared" si="320"/>
        <v>0</v>
      </c>
      <c r="K2553">
        <f>J2553*Weighting!$W$9</f>
        <v>0</v>
      </c>
      <c r="M2553" s="14"/>
    </row>
    <row r="2554" spans="1:25" x14ac:dyDescent="0.55000000000000004">
      <c r="A2554" s="32" t="str">
        <f>IF(Weighting!$P$10&gt;0,B2554,"")</f>
        <v/>
      </c>
      <c r="B2554" t="e">
        <f>Weighting!$C$10</f>
        <v>#DIV/0!</v>
      </c>
      <c r="C2554" t="e">
        <f>Weighting!$F$10</f>
        <v>#NUM!</v>
      </c>
      <c r="D2554" t="e">
        <f>IF(C2554=1,'Data Transformation'!$G$3+0.5*'Data Transformation'!$W$25,IF(C2555=1,D2555-'Data Transformation'!$W$25,FALSE))</f>
        <v>#NUM!</v>
      </c>
      <c r="E2554">
        <f t="array" ref="E2554">IF(ISLOGICAL(D2554),"",FREQUENCY(IF('Data Transformation'!$B$425:$B$8425='Bin Analysis'!$B2547,'Data Transformation'!$G$425:$G$8425),D2554))</f>
        <v>2001</v>
      </c>
      <c r="F2554">
        <f t="shared" si="318"/>
        <v>0</v>
      </c>
      <c r="G2554">
        <f>Weighting!$H$10</f>
        <v>0</v>
      </c>
      <c r="H2554">
        <f t="array" ref="H2554">FREQUENCY(IF('Data Transformation'!$B$4:$B$8425=B2547,'Data Transformation'!$G$4:$G$8425),'Bin Analysis'!$B2554)</f>
        <v>2073</v>
      </c>
      <c r="I2554">
        <f t="shared" si="319"/>
        <v>0</v>
      </c>
      <c r="J2554">
        <f t="shared" si="320"/>
        <v>0</v>
      </c>
      <c r="K2554">
        <f>J2554*Weighting!$W$10</f>
        <v>0</v>
      </c>
      <c r="M2554" s="14"/>
    </row>
    <row r="2555" spans="1:25" x14ac:dyDescent="0.55000000000000004">
      <c r="A2555" s="32" t="str">
        <f>IF(Weighting!$P$11&gt;0,B2555,"")</f>
        <v/>
      </c>
      <c r="B2555" t="e">
        <f>Weighting!$C$11</f>
        <v>#DIV/0!</v>
      </c>
      <c r="C2555" t="e">
        <f>Weighting!$F$11</f>
        <v>#NUM!</v>
      </c>
      <c r="D2555" t="e">
        <f>IF(C2555=1,'Data Transformation'!$G$3+0.5*'Data Transformation'!$W$25,IF(C2556=1,D2556-'Data Transformation'!$W$25,FALSE))</f>
        <v>#NUM!</v>
      </c>
      <c r="E2555">
        <f t="array" ref="E2555">IF(ISLOGICAL(D2555),"",FREQUENCY(IF('Data Transformation'!$B$425:$B$8425='Bin Analysis'!$B2547,'Data Transformation'!$G$425:$G$8425),D2555))</f>
        <v>2001</v>
      </c>
      <c r="F2555">
        <f t="shared" si="318"/>
        <v>0</v>
      </c>
      <c r="G2555">
        <f>Weighting!$H$11</f>
        <v>0</v>
      </c>
      <c r="H2555">
        <f t="array" ref="H2555">FREQUENCY(IF('Data Transformation'!$B$4:$B$8425=B2547,'Data Transformation'!$G$4:$G$8425),'Bin Analysis'!$B2555)</f>
        <v>2073</v>
      </c>
      <c r="I2555">
        <f t="shared" si="319"/>
        <v>0</v>
      </c>
      <c r="J2555">
        <f t="shared" si="320"/>
        <v>0</v>
      </c>
      <c r="K2555">
        <f>J2555*Weighting!$W$11</f>
        <v>0</v>
      </c>
      <c r="M2555" s="14"/>
    </row>
    <row r="2556" spans="1:25" x14ac:dyDescent="0.55000000000000004">
      <c r="A2556" s="32" t="str">
        <f>IF(Weighting!$P$12&gt;0,B2556,"")</f>
        <v/>
      </c>
      <c r="B2556" t="e">
        <f>Weighting!$C$12</f>
        <v>#DIV/0!</v>
      </c>
      <c r="C2556" t="e">
        <f>Weighting!$F$12</f>
        <v>#NUM!</v>
      </c>
      <c r="D2556" t="e">
        <f>IF(C2556=1,'Data Transformation'!$G$3+0.5*'Data Transformation'!$W$25,IF(C2557=1,D2557-'Data Transformation'!$W$25,FALSE))</f>
        <v>#NUM!</v>
      </c>
      <c r="E2556">
        <f t="array" ref="E2556">IF(ISLOGICAL(D2556),"",FREQUENCY(IF('Data Transformation'!$B$425:$B$8425='Bin Analysis'!$B2547,'Data Transformation'!$G$425:$G$8425),D2556))</f>
        <v>2001</v>
      </c>
      <c r="F2556">
        <f t="shared" si="318"/>
        <v>0</v>
      </c>
      <c r="G2556">
        <f>Weighting!$H$12</f>
        <v>0</v>
      </c>
      <c r="H2556">
        <f t="array" ref="H2556">FREQUENCY(IF('Data Transformation'!$B$4:$B$8425=B2547,'Data Transformation'!$G$4:$G$8425),'Bin Analysis'!$B2556)</f>
        <v>2073</v>
      </c>
      <c r="I2556">
        <f t="shared" si="319"/>
        <v>0</v>
      </c>
      <c r="J2556">
        <f t="shared" si="320"/>
        <v>0</v>
      </c>
      <c r="K2556">
        <f>J2556*Weighting!$W$12</f>
        <v>0</v>
      </c>
      <c r="M2556" s="14"/>
    </row>
    <row r="2557" spans="1:25" x14ac:dyDescent="0.55000000000000004">
      <c r="A2557" s="32" t="str">
        <f>IF(Weighting!$P$13&gt;0,B2557,"")</f>
        <v/>
      </c>
      <c r="B2557" t="e">
        <f>Weighting!$C$13</f>
        <v>#DIV/0!</v>
      </c>
      <c r="C2557" t="e">
        <f>Weighting!$F$13</f>
        <v>#NUM!</v>
      </c>
      <c r="D2557" t="e">
        <f>IF(C2557=1,'Data Transformation'!$G$3+0.5*'Data Transformation'!$W$25,IF(C2558=1,D2558-'Data Transformation'!$W$25,FALSE))</f>
        <v>#NUM!</v>
      </c>
      <c r="E2557">
        <f t="array" ref="E2557">IF(ISLOGICAL(D2557),"",FREQUENCY(IF('Data Transformation'!$B$425:$B$8425='Bin Analysis'!$B2547,'Data Transformation'!$G$425:$G$8425),D2557))</f>
        <v>2001</v>
      </c>
      <c r="F2557">
        <f t="shared" si="318"/>
        <v>0</v>
      </c>
      <c r="G2557">
        <f>Weighting!$H$13</f>
        <v>0</v>
      </c>
      <c r="H2557">
        <f t="array" ref="H2557">FREQUENCY(IF('Data Transformation'!$B$4:$B$8425=B2547,'Data Transformation'!$G$4:$G$8425),'Bin Analysis'!$B2557)</f>
        <v>2073</v>
      </c>
      <c r="I2557">
        <f t="shared" si="319"/>
        <v>0</v>
      </c>
      <c r="J2557">
        <f t="shared" si="320"/>
        <v>0</v>
      </c>
      <c r="K2557">
        <f>J2557*Weighting!$W$13</f>
        <v>0</v>
      </c>
      <c r="M2557" s="14"/>
    </row>
    <row r="2558" spans="1:25" x14ac:dyDescent="0.55000000000000004">
      <c r="A2558" s="32" t="str">
        <f>IF(Weighting!$P$14&gt;0,B2558,"")</f>
        <v/>
      </c>
      <c r="B2558" t="e">
        <f>Weighting!$C$14</f>
        <v>#DIV/0!</v>
      </c>
      <c r="C2558" t="e">
        <f>Weighting!$F$14</f>
        <v>#NUM!</v>
      </c>
      <c r="D2558" t="e">
        <f>IF(C2558=1,'Data Transformation'!$G$3+0.5*'Data Transformation'!$W$25,IF(C2559=1,D2559-'Data Transformation'!$W$25,FALSE))</f>
        <v>#NUM!</v>
      </c>
      <c r="E2558">
        <f t="array" ref="E2558">IF(ISLOGICAL(D2558),"",FREQUENCY(IF('Data Transformation'!$B$425:$B$8425='Bin Analysis'!$B2547,'Data Transformation'!$G$425:$G$8425),D2558))</f>
        <v>2001</v>
      </c>
      <c r="F2558">
        <f t="shared" si="318"/>
        <v>0</v>
      </c>
      <c r="G2558">
        <f>Weighting!$H$14</f>
        <v>0</v>
      </c>
      <c r="H2558">
        <f t="array" ref="H2558">FREQUENCY(IF('Data Transformation'!$B$4:$B$8425=B2547,'Data Transformation'!$G$4:$G$8425),'Bin Analysis'!$B2558)</f>
        <v>2073</v>
      </c>
      <c r="I2558">
        <f t="shared" si="319"/>
        <v>0</v>
      </c>
      <c r="J2558">
        <f t="shared" si="320"/>
        <v>0</v>
      </c>
      <c r="K2558">
        <f>J2558*Weighting!$W$14</f>
        <v>0</v>
      </c>
      <c r="M2558" s="14"/>
    </row>
    <row r="2559" spans="1:25" x14ac:dyDescent="0.55000000000000004">
      <c r="A2559" s="32" t="str">
        <f>IF(Weighting!$P$15&gt;0,B2559,"")</f>
        <v/>
      </c>
      <c r="B2559" t="e">
        <f>Weighting!$C$15</f>
        <v>#DIV/0!</v>
      </c>
      <c r="C2559" t="e">
        <f>Weighting!$F$15</f>
        <v>#NUM!</v>
      </c>
      <c r="D2559" t="e">
        <f>IF(C2559=1,'Data Transformation'!$G$3+0.5*'Data Transformation'!$W$25,IF(C2560=1,D2560-'Data Transformation'!$W$25,FALSE))</f>
        <v>#NUM!</v>
      </c>
      <c r="E2559">
        <f t="array" ref="E2559">IF(ISLOGICAL(D2559),"",FREQUENCY(IF('Data Transformation'!$B$425:$B$8425='Bin Analysis'!$B2547,'Data Transformation'!$G$425:$G$8425),D2559))</f>
        <v>2001</v>
      </c>
      <c r="F2559">
        <f t="shared" si="318"/>
        <v>0</v>
      </c>
      <c r="G2559">
        <f>Weighting!$H$15</f>
        <v>0</v>
      </c>
      <c r="H2559">
        <f t="array" ref="H2559">FREQUENCY(IF('Data Transformation'!$B$4:$B$8425=B2547,'Data Transformation'!$G$4:$G$8425),'Bin Analysis'!$B2559)</f>
        <v>2073</v>
      </c>
      <c r="I2559">
        <f t="shared" si="319"/>
        <v>0</v>
      </c>
      <c r="J2559">
        <f t="shared" si="320"/>
        <v>0</v>
      </c>
      <c r="K2559">
        <f>J2559*Weighting!$W$15</f>
        <v>0</v>
      </c>
      <c r="M2559" s="14"/>
    </row>
    <row r="2560" spans="1:25" x14ac:dyDescent="0.55000000000000004">
      <c r="A2560" s="32" t="str">
        <f>IF(Weighting!$P$16&gt;0,B2560,"")</f>
        <v/>
      </c>
      <c r="B2560" t="e">
        <f>Weighting!$C$16</f>
        <v>#DIV/0!</v>
      </c>
      <c r="C2560" t="e">
        <f>Weighting!$F$16</f>
        <v>#NUM!</v>
      </c>
      <c r="D2560" t="e">
        <f>IF(C2560=1,'Data Transformation'!$G$3+0.5*'Data Transformation'!$W$25,IF(C2561=1,D2561-'Data Transformation'!$W$25,FALSE))</f>
        <v>#NUM!</v>
      </c>
      <c r="E2560">
        <f t="array" ref="E2560">IF(ISLOGICAL(D2560),"",FREQUENCY(IF('Data Transformation'!$B$425:$B$8425='Bin Analysis'!$B2547,'Data Transformation'!$G$425:$G$8425),D2560))</f>
        <v>2001</v>
      </c>
      <c r="F2560">
        <f t="shared" si="318"/>
        <v>0</v>
      </c>
      <c r="G2560">
        <f>Weighting!$H$16</f>
        <v>0</v>
      </c>
      <c r="H2560">
        <f t="array" ref="H2560">FREQUENCY(IF('Data Transformation'!$B$4:$B$8425=B2547,'Data Transformation'!$G$4:$G$8425),'Bin Analysis'!$B2560)</f>
        <v>2073</v>
      </c>
      <c r="I2560">
        <f t="shared" si="319"/>
        <v>0</v>
      </c>
      <c r="J2560">
        <f t="shared" si="320"/>
        <v>0</v>
      </c>
      <c r="K2560">
        <f>J2560*Weighting!$W$16</f>
        <v>0</v>
      </c>
      <c r="M2560" s="14"/>
    </row>
    <row r="2561" spans="1:25" x14ac:dyDescent="0.55000000000000004">
      <c r="A2561" s="32" t="str">
        <f>IF(Weighting!$P$17&gt;0,B2561,"")</f>
        <v/>
      </c>
      <c r="B2561" t="e">
        <f>Weighting!$C$17</f>
        <v>#DIV/0!</v>
      </c>
      <c r="C2561" t="e">
        <f>Weighting!$F$17</f>
        <v>#NUM!</v>
      </c>
      <c r="D2561" t="e">
        <f>IF(C2561=1,'Data Transformation'!$G$3+0.5*'Data Transformation'!$W$25,IF(C2562=1,D2562-'Data Transformation'!$W$25,FALSE))</f>
        <v>#NUM!</v>
      </c>
      <c r="E2561">
        <f t="array" ref="E2561">IF(ISLOGICAL(D2561),"",FREQUENCY(IF('Data Transformation'!$B$425:$B$8425='Bin Analysis'!$B2547,'Data Transformation'!$G$425:$G$8425),D2561))</f>
        <v>2001</v>
      </c>
      <c r="F2561">
        <f t="shared" si="318"/>
        <v>0</v>
      </c>
      <c r="G2561">
        <f>Weighting!$H$17</f>
        <v>0</v>
      </c>
      <c r="H2561">
        <f t="array" ref="H2561">FREQUENCY(IF('Data Transformation'!$B$4:$B$8425=B2547,'Data Transformation'!$G$4:$G$8425),'Bin Analysis'!$B2561)</f>
        <v>2073</v>
      </c>
      <c r="I2561">
        <f t="shared" si="319"/>
        <v>0</v>
      </c>
      <c r="J2561">
        <f t="shared" si="320"/>
        <v>0</v>
      </c>
      <c r="K2561">
        <f>J2561*Weighting!$W$17</f>
        <v>0</v>
      </c>
      <c r="M2561" s="14"/>
    </row>
    <row r="2562" spans="1:25" x14ac:dyDescent="0.55000000000000004">
      <c r="A2562" s="32" t="str">
        <f>IF(Weighting!$P$18&gt;0,B2562,"")</f>
        <v/>
      </c>
      <c r="B2562" t="e">
        <f>Weighting!$C$18</f>
        <v>#DIV/0!</v>
      </c>
      <c r="C2562" t="e">
        <f>Weighting!$F$18</f>
        <v>#NUM!</v>
      </c>
      <c r="D2562" t="e">
        <f>IF(C2562=1,'Data Transformation'!$G$3+0.5*'Data Transformation'!$W$25,IF(C2563=1,D2563-'Data Transformation'!$W$25,FALSE))</f>
        <v>#NUM!</v>
      </c>
      <c r="E2562">
        <f t="array" ref="E2562">IF(ISLOGICAL(D2562),"",FREQUENCY(IF('Data Transformation'!$B$425:$B$8425='Bin Analysis'!$B2547,'Data Transformation'!$G$425:$G$8425),D2562))</f>
        <v>2001</v>
      </c>
      <c r="F2562">
        <f t="shared" si="318"/>
        <v>0</v>
      </c>
      <c r="G2562">
        <f>Weighting!$H$18</f>
        <v>0</v>
      </c>
      <c r="H2562">
        <f t="array" ref="H2562">FREQUENCY(IF('Data Transformation'!$B$4:$B$8425=B2547,'Data Transformation'!$G$4:$G$8425),'Bin Analysis'!$B2562)</f>
        <v>2073</v>
      </c>
      <c r="I2562">
        <f t="shared" si="319"/>
        <v>0</v>
      </c>
      <c r="J2562">
        <f t="shared" si="320"/>
        <v>0</v>
      </c>
      <c r="K2562">
        <f>J2562*Weighting!$W$18</f>
        <v>0</v>
      </c>
      <c r="M2562" s="14"/>
    </row>
    <row r="2563" spans="1:25" x14ac:dyDescent="0.55000000000000004">
      <c r="A2563" s="32" t="str">
        <f>IF(Weighting!$P$19&gt;0,B2563,"")</f>
        <v/>
      </c>
      <c r="B2563" t="e">
        <f>Weighting!$C$19</f>
        <v>#DIV/0!</v>
      </c>
      <c r="C2563" t="e">
        <f>Weighting!$F$19</f>
        <v>#NUM!</v>
      </c>
      <c r="D2563" t="e">
        <f>IF(C2563=1,'Data Transformation'!$G$3+0.5*'Data Transformation'!$W$25,IF(C2564=1,D2564-'Data Transformation'!$W$25,FALSE))</f>
        <v>#NUM!</v>
      </c>
      <c r="E2563">
        <f t="array" ref="E2563">IF(ISLOGICAL(D2563),"",FREQUENCY(IF('Data Transformation'!$B$425:$B$8425='Bin Analysis'!$B2547,'Data Transformation'!$G$425:$G$8425),D2563))</f>
        <v>2001</v>
      </c>
      <c r="F2563">
        <f t="shared" si="318"/>
        <v>0</v>
      </c>
      <c r="G2563">
        <f>Weighting!$H$19</f>
        <v>0</v>
      </c>
      <c r="H2563">
        <f t="array" ref="H2563">FREQUENCY(IF('Data Transformation'!$B$4:$B$8425=B2547,'Data Transformation'!$G$4:$G$8425),'Bin Analysis'!$B2563)</f>
        <v>2073</v>
      </c>
      <c r="I2563">
        <f t="shared" si="319"/>
        <v>0</v>
      </c>
      <c r="J2563">
        <f t="shared" si="320"/>
        <v>0</v>
      </c>
      <c r="K2563">
        <f>J2563*Weighting!$W$19</f>
        <v>0</v>
      </c>
      <c r="M2563" s="14"/>
    </row>
    <row r="2564" spans="1:25" x14ac:dyDescent="0.55000000000000004">
      <c r="A2564" s="32" t="str">
        <f>IF(Weighting!$P$20&gt;0,B2564,"")</f>
        <v/>
      </c>
      <c r="B2564" t="e">
        <f>Weighting!$C$20</f>
        <v>#DIV/0!</v>
      </c>
      <c r="C2564" t="e">
        <f>Weighting!$F$20</f>
        <v>#NUM!</v>
      </c>
      <c r="D2564" t="e">
        <f>IF(C2564=1,'Data Transformation'!$G$3+0.5*'Data Transformation'!$W$25,IF(C2565=1,D2565-'Data Transformation'!$W$25,FALSE))</f>
        <v>#NUM!</v>
      </c>
      <c r="E2564">
        <f t="array" ref="E2564">IF(ISLOGICAL(D2564),"",FREQUENCY(IF('Data Transformation'!$B$425:$B$8425='Bin Analysis'!$B2547,'Data Transformation'!$G$425:$G$8425),D2564))</f>
        <v>2001</v>
      </c>
      <c r="F2564">
        <f t="shared" si="318"/>
        <v>0</v>
      </c>
      <c r="G2564">
        <f>Weighting!$H$20</f>
        <v>0</v>
      </c>
      <c r="H2564">
        <f t="array" ref="H2564">FREQUENCY(IF('Data Transformation'!$B$4:$B$8425=B2547,'Data Transformation'!$G$4:$G$8425),'Bin Analysis'!$B2564)</f>
        <v>2073</v>
      </c>
      <c r="I2564">
        <f t="shared" si="319"/>
        <v>0</v>
      </c>
      <c r="J2564">
        <f t="shared" si="320"/>
        <v>0</v>
      </c>
      <c r="K2564">
        <f>J2564*Weighting!$W$20</f>
        <v>0</v>
      </c>
      <c r="M2564" s="14"/>
    </row>
    <row r="2565" spans="1:25" x14ac:dyDescent="0.55000000000000004">
      <c r="A2565" s="32" t="str">
        <f>IF(Weighting!$P$21&gt;0,B2565,"")</f>
        <v/>
      </c>
      <c r="B2565" t="e">
        <f>Weighting!$C$21</f>
        <v>#DIV/0!</v>
      </c>
      <c r="C2565" t="e">
        <f>Weighting!$F$21</f>
        <v>#NUM!</v>
      </c>
      <c r="D2565" t="e">
        <f>IF(C2565=1,'Data Transformation'!$G$3+0.5*'Data Transformation'!$W$25,IF(C2566=1,D2566-'Data Transformation'!$W$25,FALSE))</f>
        <v>#NUM!</v>
      </c>
      <c r="E2565">
        <f t="array" ref="E2565">IF(ISLOGICAL(D2565),"",FREQUENCY(IF('Data Transformation'!$B$425:$B$8425='Bin Analysis'!$B2547,'Data Transformation'!$G$425:$G$8425),D2565))</f>
        <v>2001</v>
      </c>
      <c r="F2565">
        <f t="shared" si="318"/>
        <v>0</v>
      </c>
      <c r="G2565">
        <f>Weighting!$H$21</f>
        <v>0</v>
      </c>
      <c r="H2565">
        <f t="array" ref="H2565">FREQUENCY(IF('Data Transformation'!$B$4:$B$8425=B2547,'Data Transformation'!$G$4:$G$8425),'Bin Analysis'!$B2565)</f>
        <v>2073</v>
      </c>
      <c r="I2565">
        <f t="shared" si="319"/>
        <v>0</v>
      </c>
      <c r="J2565">
        <f t="shared" si="320"/>
        <v>0</v>
      </c>
      <c r="K2565">
        <f>J2565*Weighting!$W$21</f>
        <v>0</v>
      </c>
      <c r="M2565" s="14"/>
    </row>
    <row r="2566" spans="1:25" x14ac:dyDescent="0.55000000000000004">
      <c r="A2566" s="32" t="str">
        <f>IF(Weighting!$P$22&gt;0,B2566,"")</f>
        <v/>
      </c>
      <c r="B2566" t="e">
        <f>Weighting!$C$22</f>
        <v>#DIV/0!</v>
      </c>
      <c r="C2566" t="e">
        <f>Weighting!$F$22</f>
        <v>#NUM!</v>
      </c>
      <c r="D2566" t="e">
        <f>IF(C2566=1,'Data Transformation'!$G$3+0.5*'Data Transformation'!$W$25,IF(C2567=1,D2567-'Data Transformation'!$W$25,FALSE))</f>
        <v>#NUM!</v>
      </c>
      <c r="E2566">
        <f t="array" ref="E2566">IF(ISLOGICAL(D2566),"",FREQUENCY(IF('Data Transformation'!$B$425:$B$8425='Bin Analysis'!$B2547,'Data Transformation'!$G$425:$G$8425),D2566))</f>
        <v>2001</v>
      </c>
      <c r="F2566">
        <f t="shared" si="318"/>
        <v>0</v>
      </c>
      <c r="G2566">
        <f>Weighting!$H$22</f>
        <v>0</v>
      </c>
      <c r="H2566">
        <f t="array" ref="H2566">FREQUENCY(IF('Data Transformation'!$B$4:$B$8425=B2547,'Data Transformation'!$G$4:$G$8425),'Bin Analysis'!$B2566)</f>
        <v>2073</v>
      </c>
      <c r="I2566">
        <f t="shared" si="319"/>
        <v>0</v>
      </c>
      <c r="J2566">
        <f t="shared" si="320"/>
        <v>0</v>
      </c>
      <c r="K2566">
        <f>J2566*Weighting!$W$22</f>
        <v>0</v>
      </c>
      <c r="M2566" s="14"/>
    </row>
    <row r="2567" spans="1:25" x14ac:dyDescent="0.55000000000000004">
      <c r="A2567" s="32" t="str">
        <f>IF(Weighting!$P$23&gt;0,B2567,"")</f>
        <v/>
      </c>
      <c r="B2567" t="e">
        <f>Weighting!$C$23</f>
        <v>#DIV/0!</v>
      </c>
      <c r="C2567" t="e">
        <f>Weighting!$F$23</f>
        <v>#NUM!</v>
      </c>
      <c r="D2567" t="e">
        <f>IF(C2567=1,'Data Transformation'!$G$3+0.5*'Data Transformation'!$W$25,IF(C2568=1,D2568-'Data Transformation'!$W$25,FALSE))</f>
        <v>#NUM!</v>
      </c>
      <c r="E2567">
        <f t="array" ref="E2567">IF(ISLOGICAL(D2567),"",FREQUENCY(IF('Data Transformation'!$B$425:$B$8425='Bin Analysis'!$B2547,'Data Transformation'!$G$425:$G$8425),D2567))</f>
        <v>2001</v>
      </c>
      <c r="F2567">
        <f t="shared" si="318"/>
        <v>0</v>
      </c>
      <c r="G2567">
        <f>Weighting!$H$23</f>
        <v>0</v>
      </c>
      <c r="H2567">
        <f t="array" ref="H2567">FREQUENCY(IF('Data Transformation'!$B$4:$B$8425=B2547,'Data Transformation'!$G$4:$G$8425),'Bin Analysis'!$B2567)</f>
        <v>2073</v>
      </c>
      <c r="I2567">
        <f t="shared" si="319"/>
        <v>0</v>
      </c>
      <c r="J2567">
        <f t="shared" si="320"/>
        <v>0</v>
      </c>
      <c r="K2567">
        <f>J2567*Weighting!$W$23</f>
        <v>0</v>
      </c>
      <c r="M2567" s="14"/>
    </row>
    <row r="2568" spans="1:25" x14ac:dyDescent="0.55000000000000004">
      <c r="A2568" s="32" t="str">
        <f>IF(Weighting!$P$24&gt;0,B2568,"")</f>
        <v/>
      </c>
      <c r="B2568" t="e">
        <f>Weighting!$C$24</f>
        <v>#DIV/0!</v>
      </c>
      <c r="C2568" t="e">
        <f>Weighting!$F$24</f>
        <v>#NUM!</v>
      </c>
      <c r="D2568" t="e">
        <f>IF(C2568=1,'Data Transformation'!$G$3+0.5*'Data Transformation'!$W$25,IF(C2569=1,D2569-'Data Transformation'!$W$25,FALSE))</f>
        <v>#NUM!</v>
      </c>
      <c r="E2568">
        <f t="array" ref="E2568">IF(ISLOGICAL(D2568),"",FREQUENCY(IF('Data Transformation'!$B$425:$B$8425='Bin Analysis'!$B2547,'Data Transformation'!$G$425:$G$8425),D2568))</f>
        <v>2001</v>
      </c>
      <c r="F2568">
        <f t="shared" si="318"/>
        <v>0</v>
      </c>
      <c r="G2568">
        <f>Weighting!$H$24</f>
        <v>0</v>
      </c>
      <c r="H2568">
        <f t="array" ref="H2568">FREQUENCY(IF('Data Transformation'!$B$4:$B$8425=B2547,'Data Transformation'!$G$4:$G$8425),'Bin Analysis'!$B2568)</f>
        <v>2073</v>
      </c>
      <c r="I2568">
        <f t="shared" si="319"/>
        <v>0</v>
      </c>
      <c r="J2568">
        <f t="shared" si="320"/>
        <v>0</v>
      </c>
      <c r="K2568">
        <f>J2568*Weighting!$W$24</f>
        <v>0</v>
      </c>
      <c r="M2568" s="14"/>
    </row>
    <row r="2569" spans="1:25" x14ac:dyDescent="0.55000000000000004">
      <c r="A2569" s="32" t="str">
        <f>IF(Weighting!$P$25&gt;0,B2569,"")</f>
        <v/>
      </c>
      <c r="B2569" t="e">
        <f>Weighting!$C$25</f>
        <v>#DIV/0!</v>
      </c>
      <c r="C2569" t="e">
        <f>Weighting!$F$25</f>
        <v>#NUM!</v>
      </c>
      <c r="D2569" t="e">
        <f>IF(C2569=1,'Data Transformation'!$G$3+0.5*'Data Transformation'!$W$25,IF(C2570=1,D2570-'Data Transformation'!$W$25,FALSE))</f>
        <v>#NUM!</v>
      </c>
      <c r="E2569">
        <f t="array" ref="E2569">IF(ISLOGICAL(D2569),"",FREQUENCY(IF('Data Transformation'!$B$425:$B$8425='Bin Analysis'!$B2547,'Data Transformation'!$G$425:$G$8425),D2569))</f>
        <v>2001</v>
      </c>
      <c r="F2569">
        <f t="shared" si="318"/>
        <v>0</v>
      </c>
      <c r="G2569">
        <f>Weighting!$H$25</f>
        <v>0</v>
      </c>
      <c r="H2569">
        <f t="array" ref="H2569">FREQUENCY(IF('Data Transformation'!$B$4:$B$8425=B2547,'Data Transformation'!$G$4:$G$8425),'Bin Analysis'!$B2569)</f>
        <v>2073</v>
      </c>
      <c r="I2569">
        <f t="shared" si="319"/>
        <v>0</v>
      </c>
      <c r="J2569">
        <f t="shared" si="320"/>
        <v>0</v>
      </c>
      <c r="K2569">
        <f>J2569*Weighting!$W$25</f>
        <v>0</v>
      </c>
      <c r="M2569" s="14"/>
    </row>
    <row r="2570" spans="1:25" x14ac:dyDescent="0.55000000000000004">
      <c r="O2570"/>
      <c r="P2570"/>
      <c r="Q2570"/>
      <c r="R2570"/>
    </row>
    <row r="2571" spans="1:25" ht="23.35" x14ac:dyDescent="0.8">
      <c r="A2571" s="21" t="s">
        <v>0</v>
      </c>
      <c r="B2571" s="21" t="str">
        <f>IFERROR(VLOOKUP(C2571,'Data Transformation'!$L$6:$M$426,2,FALSE),"")</f>
        <v/>
      </c>
      <c r="C2571" s="21">
        <f>C2547+1</f>
        <v>107</v>
      </c>
      <c r="D2571" s="21"/>
      <c r="E2571" s="21"/>
      <c r="F2571" s="21"/>
      <c r="G2571" s="21"/>
      <c r="H2571" s="22"/>
      <c r="I2571" s="22"/>
      <c r="J2571" s="22"/>
      <c r="K2571" s="21"/>
      <c r="L2571" s="21" t="str">
        <f>B2571</f>
        <v/>
      </c>
      <c r="M2571" s="23" t="e">
        <f>INDEX('Data Transformation'!$O$4:$O$424,MATCH($B2571,'Data Transformation'!$M$4:$M$424,0),MATCH($M$2,'Data Transformation'!$O$3,0))</f>
        <v>#N/A</v>
      </c>
      <c r="N2571" s="27" t="e">
        <f>IF('Input and Summary Results'!$J$16="minimum",'Bin Analysis'!X2572/(M2571-1),'Bin Analysis'!Y2571/('Bin Analysis'!M2571-1))</f>
        <v>#N/A</v>
      </c>
      <c r="O2571" s="27" t="e">
        <f>IF(M2571=FALSE,NA(),(VLOOKUP(1,C2574:K2593,4,FALSE))/(M2571-1))</f>
        <v>#N/A</v>
      </c>
      <c r="P2571" s="27" t="e">
        <f>IF(M2571=FALSE,NA(),SUM(J2574:J2593)/Weighting!$S$5)</f>
        <v>#N/A</v>
      </c>
      <c r="Q2571" s="27" t="e">
        <f>IF(M2571=FALSE,NA(),SUM(K2574:K2593)/Weighting!$S$6)</f>
        <v>#N/A</v>
      </c>
      <c r="R2571" s="27" t="e">
        <f>IF(M2571=FALSE,NA(),(VLOOKUP(1,G2574:K2593,3,FALSE))/(M2571-1))</f>
        <v>#N/A</v>
      </c>
      <c r="S2571" s="22" t="e">
        <f>IF(M2571=FALSE,NA(),IF(SUM(J2574:J2593)=2,"yes","no"))</f>
        <v>#N/A</v>
      </c>
      <c r="X2571" s="2" cm="2">
        <f t="array" ref="X2571:X2572">FREQUENCY(IF('Data Transformation'!$B$425:$B$6424='Bin Analysis'!L2571,'Data Transformation'!$G$425:$G$6424),'Data Transformation'!$U$11)</f>
        <v>0</v>
      </c>
      <c r="Y2571" s="2" cm="2">
        <f t="array" ref="Y2571:Y2572">FREQUENCY(IF('Data Transformation'!$B$425:$B$6424='Bin Analysis'!L2571,'Data Transformation'!$G$425:$G$6424),'Data Transformation'!$U$12)</f>
        <v>0</v>
      </c>
    </row>
    <row r="2572" spans="1:25" x14ac:dyDescent="0.55000000000000004">
      <c r="A2572" s="14" t="s">
        <v>67</v>
      </c>
      <c r="B2572" t="s">
        <v>47</v>
      </c>
      <c r="C2572" t="s">
        <v>5</v>
      </c>
      <c r="D2572" t="s">
        <v>100</v>
      </c>
      <c r="E2572" t="s">
        <v>101</v>
      </c>
      <c r="F2572" t="s">
        <v>102</v>
      </c>
      <c r="G2572" t="s">
        <v>70</v>
      </c>
      <c r="H2572" t="s">
        <v>31</v>
      </c>
      <c r="I2572" t="s">
        <v>32</v>
      </c>
      <c r="J2572" t="s">
        <v>46</v>
      </c>
      <c r="K2572" s="14" t="s">
        <v>45</v>
      </c>
      <c r="M2572" s="14"/>
      <c r="X2572" s="2">
        <v>0</v>
      </c>
      <c r="Y2572" s="2">
        <v>0</v>
      </c>
    </row>
    <row r="2573" spans="1:25" x14ac:dyDescent="0.55000000000000004">
      <c r="A2573" s="32"/>
      <c r="D2573" t="e">
        <f>IF(C2573=1,'Data Transformation'!$G$3+0.5*'Data Transformation'!$W$25,IF(C2574=1,D2574-'Data Transformation'!$W$25,FALSE))</f>
        <v>#NUM!</v>
      </c>
      <c r="E2573">
        <f t="array" ref="E2573">IF(ISLOGICAL(D2573),"",FREQUENCY(IF('Data Transformation'!$B$425:$B$8425='Bin Analysis'!$B2571,'Data Transformation'!$G$425:$G$8425),D2573))</f>
        <v>2001</v>
      </c>
      <c r="F2573" t="e">
        <f>IF(ISLOGICAL(D2573),"",E2573-E2572)</f>
        <v>#VALUE!</v>
      </c>
      <c r="M2573" s="14"/>
    </row>
    <row r="2574" spans="1:25" x14ac:dyDescent="0.55000000000000004">
      <c r="A2574" s="32" t="e">
        <f>IF(Weighting!$P$6&gt;0,B2574,"")</f>
        <v>#NUM!</v>
      </c>
      <c r="B2574" t="e">
        <f>Weighting!$C$6</f>
        <v>#DIV/0!</v>
      </c>
      <c r="C2574" t="e">
        <f>Weighting!$F$6</f>
        <v>#NUM!</v>
      </c>
      <c r="D2574" t="e">
        <f>IF(C2574=1,'Data Transformation'!$G$3+0.5*'Data Transformation'!$W$25,IF(C2575=1,D2575-'Data Transformation'!$W$25,FALSE))</f>
        <v>#NUM!</v>
      </c>
      <c r="E2574">
        <f t="array" ref="E2574">IF(ISLOGICAL(D2574),"",FREQUENCY(IF('Data Transformation'!$B$425:$B$8425='Bin Analysis'!$B2571,'Data Transformation'!$G$425:$G$8425),D2574))</f>
        <v>2001</v>
      </c>
      <c r="F2574">
        <f>IF(ISLOGICAL(D2574),"",E2574-E2573)</f>
        <v>0</v>
      </c>
      <c r="G2574">
        <f>Weighting!$H$6</f>
        <v>1</v>
      </c>
      <c r="H2574">
        <f t="array" ref="H2574">FREQUENCY(IF('Data Transformation'!$B$4:$B$8425=B2571,'Data Transformation'!$G$4:$G$8425),'Bin Analysis'!$B2574)</f>
        <v>2073</v>
      </c>
      <c r="I2574">
        <f>H2574-H2573</f>
        <v>2073</v>
      </c>
      <c r="J2574">
        <f>IF(I2574=0,0,1)</f>
        <v>1</v>
      </c>
      <c r="K2574" t="e">
        <f>J2574*Weighting!$W$6</f>
        <v>#NUM!</v>
      </c>
      <c r="M2574" s="14"/>
    </row>
    <row r="2575" spans="1:25" x14ac:dyDescent="0.55000000000000004">
      <c r="A2575" s="32" t="str">
        <f>IF(Weighting!$P$7&gt;0,B2575,"")</f>
        <v/>
      </c>
      <c r="B2575" t="e">
        <f>Weighting!$C$7</f>
        <v>#DIV/0!</v>
      </c>
      <c r="C2575" t="e">
        <f>Weighting!$F$7</f>
        <v>#NUM!</v>
      </c>
      <c r="D2575" t="e">
        <f>IF(C2575=1,'Data Transformation'!$G$3+0.5*'Data Transformation'!$W$25,IF(C2576=1,D2576-'Data Transformation'!$W$25,FALSE))</f>
        <v>#NUM!</v>
      </c>
      <c r="E2575">
        <f t="array" ref="E2575">IF(ISLOGICAL(D2575),"",FREQUENCY(IF('Data Transformation'!$B$425:$B$8425='Bin Analysis'!$B2571,'Data Transformation'!$G$425:$G$8425),D2575))</f>
        <v>2001</v>
      </c>
      <c r="F2575">
        <f t="shared" ref="F2575:F2593" si="321">IF(ISLOGICAL(D2575),"",E2575-E2574)</f>
        <v>0</v>
      </c>
      <c r="G2575">
        <f>Weighting!$H$7</f>
        <v>0</v>
      </c>
      <c r="H2575">
        <f t="array" ref="H2575">FREQUENCY(IF('Data Transformation'!$B$4:$B$8425=B2571,'Data Transformation'!$G$4:$G$8425),'Bin Analysis'!$B2575)</f>
        <v>2073</v>
      </c>
      <c r="I2575">
        <f t="shared" ref="I2575:I2593" si="322">H2575-H2574</f>
        <v>0</v>
      </c>
      <c r="J2575">
        <f>IF(I2575=0,0,1)</f>
        <v>0</v>
      </c>
      <c r="K2575">
        <f>J2575*Weighting!$W$7</f>
        <v>0</v>
      </c>
      <c r="M2575" s="14"/>
    </row>
    <row r="2576" spans="1:25" x14ac:dyDescent="0.55000000000000004">
      <c r="A2576" s="32" t="str">
        <f>IF(Weighting!$P$8&gt;0,B2576,"")</f>
        <v/>
      </c>
      <c r="B2576" t="e">
        <f>Weighting!$C$8</f>
        <v>#DIV/0!</v>
      </c>
      <c r="C2576" t="e">
        <f>Weighting!$F$8</f>
        <v>#NUM!</v>
      </c>
      <c r="D2576" t="e">
        <f>IF(C2576=1,'Data Transformation'!$G$3+0.5*'Data Transformation'!$W$25,IF(C2577=1,D2577-'Data Transformation'!$W$25,FALSE))</f>
        <v>#NUM!</v>
      </c>
      <c r="E2576">
        <f t="array" ref="E2576">IF(ISLOGICAL(D2576),"",FREQUENCY(IF('Data Transformation'!$B$425:$B$8425='Bin Analysis'!$B2571,'Data Transformation'!$G$425:$G$8425),D2576))</f>
        <v>2001</v>
      </c>
      <c r="F2576">
        <f t="shared" si="321"/>
        <v>0</v>
      </c>
      <c r="G2576">
        <f>Weighting!$H$8</f>
        <v>0</v>
      </c>
      <c r="H2576">
        <f t="array" ref="H2576">FREQUENCY(IF('Data Transformation'!$B$4:$B$8425=B2571,'Data Transformation'!$G$4:$G$8425),'Bin Analysis'!$B2576)</f>
        <v>2073</v>
      </c>
      <c r="I2576">
        <f t="shared" si="322"/>
        <v>0</v>
      </c>
      <c r="J2576">
        <f t="shared" ref="J2576:J2593" si="323">IF(I2576=0,0,1)</f>
        <v>0</v>
      </c>
      <c r="K2576">
        <f>J2576*Weighting!$W$8</f>
        <v>0</v>
      </c>
      <c r="M2576" s="14"/>
    </row>
    <row r="2577" spans="1:13" x14ac:dyDescent="0.55000000000000004">
      <c r="A2577" s="32" t="str">
        <f>IF(Weighting!$P$9&gt;0,B2577,"")</f>
        <v/>
      </c>
      <c r="B2577" s="50" t="e">
        <f>Weighting!$C$9</f>
        <v>#DIV/0!</v>
      </c>
      <c r="C2577" t="e">
        <f>Weighting!$F$9</f>
        <v>#NUM!</v>
      </c>
      <c r="D2577" t="e">
        <f>IF(C2577=1,'Data Transformation'!$G$3+0.5*'Data Transformation'!$W$25,IF(C2578=1,D2578-'Data Transformation'!$W$25,FALSE))</f>
        <v>#NUM!</v>
      </c>
      <c r="E2577">
        <f t="array" ref="E2577">IF(ISLOGICAL(D2577),"",FREQUENCY(IF('Data Transformation'!$B$425:$B$8425='Bin Analysis'!$B2571,'Data Transformation'!$G$425:$G$8425),D2577))</f>
        <v>2001</v>
      </c>
      <c r="F2577">
        <f t="shared" si="321"/>
        <v>0</v>
      </c>
      <c r="G2577">
        <f>Weighting!$H$9</f>
        <v>0</v>
      </c>
      <c r="H2577">
        <f t="array" ref="H2577">FREQUENCY(IF('Data Transformation'!$B$4:$B$8425=B2571,'Data Transformation'!$G$4:$G$8425),'Bin Analysis'!$B2577)</f>
        <v>2073</v>
      </c>
      <c r="I2577">
        <f t="shared" si="322"/>
        <v>0</v>
      </c>
      <c r="J2577">
        <f t="shared" si="323"/>
        <v>0</v>
      </c>
      <c r="K2577">
        <f>J2577*Weighting!$W$9</f>
        <v>0</v>
      </c>
      <c r="M2577" s="14"/>
    </row>
    <row r="2578" spans="1:13" x14ac:dyDescent="0.55000000000000004">
      <c r="A2578" s="32" t="str">
        <f>IF(Weighting!$P$10&gt;0,B2578,"")</f>
        <v/>
      </c>
      <c r="B2578" t="e">
        <f>Weighting!$C$10</f>
        <v>#DIV/0!</v>
      </c>
      <c r="C2578" t="e">
        <f>Weighting!$F$10</f>
        <v>#NUM!</v>
      </c>
      <c r="D2578" t="e">
        <f>IF(C2578=1,'Data Transformation'!$G$3+0.5*'Data Transformation'!$W$25,IF(C2579=1,D2579-'Data Transformation'!$W$25,FALSE))</f>
        <v>#NUM!</v>
      </c>
      <c r="E2578">
        <f t="array" ref="E2578">IF(ISLOGICAL(D2578),"",FREQUENCY(IF('Data Transformation'!$B$425:$B$8425='Bin Analysis'!$B2571,'Data Transformation'!$G$425:$G$8425),D2578))</f>
        <v>2001</v>
      </c>
      <c r="F2578">
        <f t="shared" si="321"/>
        <v>0</v>
      </c>
      <c r="G2578">
        <f>Weighting!$H$10</f>
        <v>0</v>
      </c>
      <c r="H2578">
        <f t="array" ref="H2578">FREQUENCY(IF('Data Transformation'!$B$4:$B$8425=B2571,'Data Transformation'!$G$4:$G$8425),'Bin Analysis'!$B2578)</f>
        <v>2073</v>
      </c>
      <c r="I2578">
        <f t="shared" si="322"/>
        <v>0</v>
      </c>
      <c r="J2578">
        <f t="shared" si="323"/>
        <v>0</v>
      </c>
      <c r="K2578">
        <f>J2578*Weighting!$W$10</f>
        <v>0</v>
      </c>
      <c r="M2578" s="14"/>
    </row>
    <row r="2579" spans="1:13" x14ac:dyDescent="0.55000000000000004">
      <c r="A2579" s="32" t="str">
        <f>IF(Weighting!$P$11&gt;0,B2579,"")</f>
        <v/>
      </c>
      <c r="B2579" t="e">
        <f>Weighting!$C$11</f>
        <v>#DIV/0!</v>
      </c>
      <c r="C2579" t="e">
        <f>Weighting!$F$11</f>
        <v>#NUM!</v>
      </c>
      <c r="D2579" t="e">
        <f>IF(C2579=1,'Data Transformation'!$G$3+0.5*'Data Transformation'!$W$25,IF(C2580=1,D2580-'Data Transformation'!$W$25,FALSE))</f>
        <v>#NUM!</v>
      </c>
      <c r="E2579">
        <f t="array" ref="E2579">IF(ISLOGICAL(D2579),"",FREQUENCY(IF('Data Transformation'!$B$425:$B$8425='Bin Analysis'!$B2571,'Data Transformation'!$G$425:$G$8425),D2579))</f>
        <v>2001</v>
      </c>
      <c r="F2579">
        <f t="shared" si="321"/>
        <v>0</v>
      </c>
      <c r="G2579">
        <f>Weighting!$H$11</f>
        <v>0</v>
      </c>
      <c r="H2579">
        <f t="array" ref="H2579">FREQUENCY(IF('Data Transformation'!$B$4:$B$8425=B2571,'Data Transformation'!$G$4:$G$8425),'Bin Analysis'!$B2579)</f>
        <v>2073</v>
      </c>
      <c r="I2579">
        <f t="shared" si="322"/>
        <v>0</v>
      </c>
      <c r="J2579">
        <f t="shared" si="323"/>
        <v>0</v>
      </c>
      <c r="K2579">
        <f>J2579*Weighting!$W$11</f>
        <v>0</v>
      </c>
      <c r="M2579" s="14"/>
    </row>
    <row r="2580" spans="1:13" x14ac:dyDescent="0.55000000000000004">
      <c r="A2580" s="32" t="str">
        <f>IF(Weighting!$P$12&gt;0,B2580,"")</f>
        <v/>
      </c>
      <c r="B2580" t="e">
        <f>Weighting!$C$12</f>
        <v>#DIV/0!</v>
      </c>
      <c r="C2580" t="e">
        <f>Weighting!$F$12</f>
        <v>#NUM!</v>
      </c>
      <c r="D2580" t="e">
        <f>IF(C2580=1,'Data Transformation'!$G$3+0.5*'Data Transformation'!$W$25,IF(C2581=1,D2581-'Data Transformation'!$W$25,FALSE))</f>
        <v>#NUM!</v>
      </c>
      <c r="E2580">
        <f t="array" ref="E2580">IF(ISLOGICAL(D2580),"",FREQUENCY(IF('Data Transformation'!$B$425:$B$8425='Bin Analysis'!$B2571,'Data Transformation'!$G$425:$G$8425),D2580))</f>
        <v>2001</v>
      </c>
      <c r="F2580">
        <f t="shared" si="321"/>
        <v>0</v>
      </c>
      <c r="G2580">
        <f>Weighting!$H$12</f>
        <v>0</v>
      </c>
      <c r="H2580">
        <f t="array" ref="H2580">FREQUENCY(IF('Data Transformation'!$B$4:$B$8425=B2571,'Data Transformation'!$G$4:$G$8425),'Bin Analysis'!$B2580)</f>
        <v>2073</v>
      </c>
      <c r="I2580">
        <f t="shared" si="322"/>
        <v>0</v>
      </c>
      <c r="J2580">
        <f t="shared" si="323"/>
        <v>0</v>
      </c>
      <c r="K2580">
        <f>J2580*Weighting!$W$12</f>
        <v>0</v>
      </c>
      <c r="M2580" s="14"/>
    </row>
    <row r="2581" spans="1:13" x14ac:dyDescent="0.55000000000000004">
      <c r="A2581" s="32" t="str">
        <f>IF(Weighting!$P$13&gt;0,B2581,"")</f>
        <v/>
      </c>
      <c r="B2581" t="e">
        <f>Weighting!$C$13</f>
        <v>#DIV/0!</v>
      </c>
      <c r="C2581" t="e">
        <f>Weighting!$F$13</f>
        <v>#NUM!</v>
      </c>
      <c r="D2581" t="e">
        <f>IF(C2581=1,'Data Transformation'!$G$3+0.5*'Data Transformation'!$W$25,IF(C2582=1,D2582-'Data Transformation'!$W$25,FALSE))</f>
        <v>#NUM!</v>
      </c>
      <c r="E2581">
        <f t="array" ref="E2581">IF(ISLOGICAL(D2581),"",FREQUENCY(IF('Data Transformation'!$B$425:$B$8425='Bin Analysis'!$B2571,'Data Transformation'!$G$425:$G$8425),D2581))</f>
        <v>2001</v>
      </c>
      <c r="F2581">
        <f t="shared" si="321"/>
        <v>0</v>
      </c>
      <c r="G2581">
        <f>Weighting!$H$13</f>
        <v>0</v>
      </c>
      <c r="H2581">
        <f t="array" ref="H2581">FREQUENCY(IF('Data Transformation'!$B$4:$B$8425=B2571,'Data Transformation'!$G$4:$G$8425),'Bin Analysis'!$B2581)</f>
        <v>2073</v>
      </c>
      <c r="I2581">
        <f t="shared" si="322"/>
        <v>0</v>
      </c>
      <c r="J2581">
        <f t="shared" si="323"/>
        <v>0</v>
      </c>
      <c r="K2581">
        <f>J2581*Weighting!$W$13</f>
        <v>0</v>
      </c>
      <c r="M2581" s="14"/>
    </row>
    <row r="2582" spans="1:13" x14ac:dyDescent="0.55000000000000004">
      <c r="A2582" s="32" t="str">
        <f>IF(Weighting!$P$14&gt;0,B2582,"")</f>
        <v/>
      </c>
      <c r="B2582" t="e">
        <f>Weighting!$C$14</f>
        <v>#DIV/0!</v>
      </c>
      <c r="C2582" t="e">
        <f>Weighting!$F$14</f>
        <v>#NUM!</v>
      </c>
      <c r="D2582" t="e">
        <f>IF(C2582=1,'Data Transformation'!$G$3+0.5*'Data Transformation'!$W$25,IF(C2583=1,D2583-'Data Transformation'!$W$25,FALSE))</f>
        <v>#NUM!</v>
      </c>
      <c r="E2582">
        <f t="array" ref="E2582">IF(ISLOGICAL(D2582),"",FREQUENCY(IF('Data Transformation'!$B$425:$B$8425='Bin Analysis'!$B2571,'Data Transformation'!$G$425:$G$8425),D2582))</f>
        <v>2001</v>
      </c>
      <c r="F2582">
        <f t="shared" si="321"/>
        <v>0</v>
      </c>
      <c r="G2582">
        <f>Weighting!$H$14</f>
        <v>0</v>
      </c>
      <c r="H2582">
        <f t="array" ref="H2582">FREQUENCY(IF('Data Transformation'!$B$4:$B$8425=B2571,'Data Transformation'!$G$4:$G$8425),'Bin Analysis'!$B2582)</f>
        <v>2073</v>
      </c>
      <c r="I2582">
        <f t="shared" si="322"/>
        <v>0</v>
      </c>
      <c r="J2582">
        <f t="shared" si="323"/>
        <v>0</v>
      </c>
      <c r="K2582">
        <f>J2582*Weighting!$W$14</f>
        <v>0</v>
      </c>
      <c r="M2582" s="14"/>
    </row>
    <row r="2583" spans="1:13" x14ac:dyDescent="0.55000000000000004">
      <c r="A2583" s="32" t="str">
        <f>IF(Weighting!$P$15&gt;0,B2583,"")</f>
        <v/>
      </c>
      <c r="B2583" t="e">
        <f>Weighting!$C$15</f>
        <v>#DIV/0!</v>
      </c>
      <c r="C2583" t="e">
        <f>Weighting!$F$15</f>
        <v>#NUM!</v>
      </c>
      <c r="D2583" t="e">
        <f>IF(C2583=1,'Data Transformation'!$G$3+0.5*'Data Transformation'!$W$25,IF(C2584=1,D2584-'Data Transformation'!$W$25,FALSE))</f>
        <v>#NUM!</v>
      </c>
      <c r="E2583">
        <f t="array" ref="E2583">IF(ISLOGICAL(D2583),"",FREQUENCY(IF('Data Transformation'!$B$425:$B$8425='Bin Analysis'!$B2571,'Data Transformation'!$G$425:$G$8425),D2583))</f>
        <v>2001</v>
      </c>
      <c r="F2583">
        <f t="shared" si="321"/>
        <v>0</v>
      </c>
      <c r="G2583">
        <f>Weighting!$H$15</f>
        <v>0</v>
      </c>
      <c r="H2583">
        <f t="array" ref="H2583">FREQUENCY(IF('Data Transformation'!$B$4:$B$8425=B2571,'Data Transformation'!$G$4:$G$8425),'Bin Analysis'!$B2583)</f>
        <v>2073</v>
      </c>
      <c r="I2583">
        <f t="shared" si="322"/>
        <v>0</v>
      </c>
      <c r="J2583">
        <f t="shared" si="323"/>
        <v>0</v>
      </c>
      <c r="K2583">
        <f>J2583*Weighting!$W$15</f>
        <v>0</v>
      </c>
      <c r="M2583" s="14"/>
    </row>
    <row r="2584" spans="1:13" x14ac:dyDescent="0.55000000000000004">
      <c r="A2584" s="32" t="str">
        <f>IF(Weighting!$P$16&gt;0,B2584,"")</f>
        <v/>
      </c>
      <c r="B2584" t="e">
        <f>Weighting!$C$16</f>
        <v>#DIV/0!</v>
      </c>
      <c r="C2584" t="e">
        <f>Weighting!$F$16</f>
        <v>#NUM!</v>
      </c>
      <c r="D2584" t="e">
        <f>IF(C2584=1,'Data Transformation'!$G$3+0.5*'Data Transformation'!$W$25,IF(C2585=1,D2585-'Data Transformation'!$W$25,FALSE))</f>
        <v>#NUM!</v>
      </c>
      <c r="E2584">
        <f t="array" ref="E2584">IF(ISLOGICAL(D2584),"",FREQUENCY(IF('Data Transformation'!$B$425:$B$8425='Bin Analysis'!$B2571,'Data Transformation'!$G$425:$G$8425),D2584))</f>
        <v>2001</v>
      </c>
      <c r="F2584">
        <f t="shared" si="321"/>
        <v>0</v>
      </c>
      <c r="G2584">
        <f>Weighting!$H$16</f>
        <v>0</v>
      </c>
      <c r="H2584">
        <f t="array" ref="H2584">FREQUENCY(IF('Data Transformation'!$B$4:$B$8425=B2571,'Data Transformation'!$G$4:$G$8425),'Bin Analysis'!$B2584)</f>
        <v>2073</v>
      </c>
      <c r="I2584">
        <f t="shared" si="322"/>
        <v>0</v>
      </c>
      <c r="J2584">
        <f t="shared" si="323"/>
        <v>0</v>
      </c>
      <c r="K2584">
        <f>J2584*Weighting!$W$16</f>
        <v>0</v>
      </c>
      <c r="M2584" s="14"/>
    </row>
    <row r="2585" spans="1:13" x14ac:dyDescent="0.55000000000000004">
      <c r="A2585" s="32" t="str">
        <f>IF(Weighting!$P$17&gt;0,B2585,"")</f>
        <v/>
      </c>
      <c r="B2585" t="e">
        <f>Weighting!$C$17</f>
        <v>#DIV/0!</v>
      </c>
      <c r="C2585" t="e">
        <f>Weighting!$F$17</f>
        <v>#NUM!</v>
      </c>
      <c r="D2585" t="e">
        <f>IF(C2585=1,'Data Transformation'!$G$3+0.5*'Data Transformation'!$W$25,IF(C2586=1,D2586-'Data Transformation'!$W$25,FALSE))</f>
        <v>#NUM!</v>
      </c>
      <c r="E2585">
        <f t="array" ref="E2585">IF(ISLOGICAL(D2585),"",FREQUENCY(IF('Data Transformation'!$B$425:$B$8425='Bin Analysis'!$B2571,'Data Transformation'!$G$425:$G$8425),D2585))</f>
        <v>2001</v>
      </c>
      <c r="F2585">
        <f t="shared" si="321"/>
        <v>0</v>
      </c>
      <c r="G2585">
        <f>Weighting!$H$17</f>
        <v>0</v>
      </c>
      <c r="H2585">
        <f t="array" ref="H2585">FREQUENCY(IF('Data Transformation'!$B$4:$B$8425=B2571,'Data Transformation'!$G$4:$G$8425),'Bin Analysis'!$B2585)</f>
        <v>2073</v>
      </c>
      <c r="I2585">
        <f t="shared" si="322"/>
        <v>0</v>
      </c>
      <c r="J2585">
        <f t="shared" si="323"/>
        <v>0</v>
      </c>
      <c r="K2585">
        <f>J2585*Weighting!$W$17</f>
        <v>0</v>
      </c>
      <c r="M2585" s="14"/>
    </row>
    <row r="2586" spans="1:13" x14ac:dyDescent="0.55000000000000004">
      <c r="A2586" s="32" t="str">
        <f>IF(Weighting!$P$18&gt;0,B2586,"")</f>
        <v/>
      </c>
      <c r="B2586" t="e">
        <f>Weighting!$C$18</f>
        <v>#DIV/0!</v>
      </c>
      <c r="C2586" t="e">
        <f>Weighting!$F$18</f>
        <v>#NUM!</v>
      </c>
      <c r="D2586" t="e">
        <f>IF(C2586=1,'Data Transformation'!$G$3+0.5*'Data Transformation'!$W$25,IF(C2587=1,D2587-'Data Transformation'!$W$25,FALSE))</f>
        <v>#NUM!</v>
      </c>
      <c r="E2586">
        <f t="array" ref="E2586">IF(ISLOGICAL(D2586),"",FREQUENCY(IF('Data Transformation'!$B$425:$B$8425='Bin Analysis'!$B2571,'Data Transformation'!$G$425:$G$8425),D2586))</f>
        <v>2001</v>
      </c>
      <c r="F2586">
        <f t="shared" si="321"/>
        <v>0</v>
      </c>
      <c r="G2586">
        <f>Weighting!$H$18</f>
        <v>0</v>
      </c>
      <c r="H2586">
        <f t="array" ref="H2586">FREQUENCY(IF('Data Transformation'!$B$4:$B$8425=B2571,'Data Transformation'!$G$4:$G$8425),'Bin Analysis'!$B2586)</f>
        <v>2073</v>
      </c>
      <c r="I2586">
        <f t="shared" si="322"/>
        <v>0</v>
      </c>
      <c r="J2586">
        <f t="shared" si="323"/>
        <v>0</v>
      </c>
      <c r="K2586">
        <f>J2586*Weighting!$W$18</f>
        <v>0</v>
      </c>
      <c r="M2586" s="14"/>
    </row>
    <row r="2587" spans="1:13" x14ac:dyDescent="0.55000000000000004">
      <c r="A2587" s="32" t="str">
        <f>IF(Weighting!$P$19&gt;0,B2587,"")</f>
        <v/>
      </c>
      <c r="B2587" t="e">
        <f>Weighting!$C$19</f>
        <v>#DIV/0!</v>
      </c>
      <c r="C2587" t="e">
        <f>Weighting!$F$19</f>
        <v>#NUM!</v>
      </c>
      <c r="D2587" t="e">
        <f>IF(C2587=1,'Data Transformation'!$G$3+0.5*'Data Transformation'!$W$25,IF(C2588=1,D2588-'Data Transformation'!$W$25,FALSE))</f>
        <v>#NUM!</v>
      </c>
      <c r="E2587">
        <f t="array" ref="E2587">IF(ISLOGICAL(D2587),"",FREQUENCY(IF('Data Transformation'!$B$425:$B$8425='Bin Analysis'!$B2571,'Data Transformation'!$G$425:$G$8425),D2587))</f>
        <v>2001</v>
      </c>
      <c r="F2587">
        <f t="shared" si="321"/>
        <v>0</v>
      </c>
      <c r="G2587">
        <f>Weighting!$H$19</f>
        <v>0</v>
      </c>
      <c r="H2587">
        <f t="array" ref="H2587">FREQUENCY(IF('Data Transformation'!$B$4:$B$8425=B2571,'Data Transformation'!$G$4:$G$8425),'Bin Analysis'!$B2587)</f>
        <v>2073</v>
      </c>
      <c r="I2587">
        <f t="shared" si="322"/>
        <v>0</v>
      </c>
      <c r="J2587">
        <f t="shared" si="323"/>
        <v>0</v>
      </c>
      <c r="K2587">
        <f>J2587*Weighting!$W$19</f>
        <v>0</v>
      </c>
      <c r="M2587" s="14"/>
    </row>
    <row r="2588" spans="1:13" x14ac:dyDescent="0.55000000000000004">
      <c r="A2588" s="32" t="str">
        <f>IF(Weighting!$P$20&gt;0,B2588,"")</f>
        <v/>
      </c>
      <c r="B2588" t="e">
        <f>Weighting!$C$20</f>
        <v>#DIV/0!</v>
      </c>
      <c r="C2588" t="e">
        <f>Weighting!$F$20</f>
        <v>#NUM!</v>
      </c>
      <c r="D2588" t="e">
        <f>IF(C2588=1,'Data Transformation'!$G$3+0.5*'Data Transformation'!$W$25,IF(C2589=1,D2589-'Data Transformation'!$W$25,FALSE))</f>
        <v>#NUM!</v>
      </c>
      <c r="E2588">
        <f t="array" ref="E2588">IF(ISLOGICAL(D2588),"",FREQUENCY(IF('Data Transformation'!$B$425:$B$8425='Bin Analysis'!$B2571,'Data Transformation'!$G$425:$G$8425),D2588))</f>
        <v>2001</v>
      </c>
      <c r="F2588">
        <f t="shared" si="321"/>
        <v>0</v>
      </c>
      <c r="G2588">
        <f>Weighting!$H$20</f>
        <v>0</v>
      </c>
      <c r="H2588">
        <f t="array" ref="H2588">FREQUENCY(IF('Data Transformation'!$B$4:$B$8425=B2571,'Data Transformation'!$G$4:$G$8425),'Bin Analysis'!$B2588)</f>
        <v>2073</v>
      </c>
      <c r="I2588">
        <f t="shared" si="322"/>
        <v>0</v>
      </c>
      <c r="J2588">
        <f t="shared" si="323"/>
        <v>0</v>
      </c>
      <c r="K2588">
        <f>J2588*Weighting!$W$20</f>
        <v>0</v>
      </c>
      <c r="M2588" s="14"/>
    </row>
    <row r="2589" spans="1:13" x14ac:dyDescent="0.55000000000000004">
      <c r="A2589" s="32" t="str">
        <f>IF(Weighting!$P$21&gt;0,B2589,"")</f>
        <v/>
      </c>
      <c r="B2589" t="e">
        <f>Weighting!$C$21</f>
        <v>#DIV/0!</v>
      </c>
      <c r="C2589" t="e">
        <f>Weighting!$F$21</f>
        <v>#NUM!</v>
      </c>
      <c r="D2589" t="e">
        <f>IF(C2589=1,'Data Transformation'!$G$3+0.5*'Data Transformation'!$W$25,IF(C2590=1,D2590-'Data Transformation'!$W$25,FALSE))</f>
        <v>#NUM!</v>
      </c>
      <c r="E2589">
        <f t="array" ref="E2589">IF(ISLOGICAL(D2589),"",FREQUENCY(IF('Data Transformation'!$B$425:$B$8425='Bin Analysis'!$B2571,'Data Transformation'!$G$425:$G$8425),D2589))</f>
        <v>2001</v>
      </c>
      <c r="F2589">
        <f t="shared" si="321"/>
        <v>0</v>
      </c>
      <c r="G2589">
        <f>Weighting!$H$21</f>
        <v>0</v>
      </c>
      <c r="H2589">
        <f t="array" ref="H2589">FREQUENCY(IF('Data Transformation'!$B$4:$B$8425=B2571,'Data Transformation'!$G$4:$G$8425),'Bin Analysis'!$B2589)</f>
        <v>2073</v>
      </c>
      <c r="I2589">
        <f t="shared" si="322"/>
        <v>0</v>
      </c>
      <c r="J2589">
        <f t="shared" si="323"/>
        <v>0</v>
      </c>
      <c r="K2589">
        <f>J2589*Weighting!$W$21</f>
        <v>0</v>
      </c>
      <c r="M2589" s="14"/>
    </row>
    <row r="2590" spans="1:13" x14ac:dyDescent="0.55000000000000004">
      <c r="A2590" s="32" t="str">
        <f>IF(Weighting!$P$22&gt;0,B2590,"")</f>
        <v/>
      </c>
      <c r="B2590" t="e">
        <f>Weighting!$C$22</f>
        <v>#DIV/0!</v>
      </c>
      <c r="C2590" t="e">
        <f>Weighting!$F$22</f>
        <v>#NUM!</v>
      </c>
      <c r="D2590" t="e">
        <f>IF(C2590=1,'Data Transformation'!$G$3+0.5*'Data Transformation'!$W$25,IF(C2591=1,D2591-'Data Transformation'!$W$25,FALSE))</f>
        <v>#NUM!</v>
      </c>
      <c r="E2590">
        <f t="array" ref="E2590">IF(ISLOGICAL(D2590),"",FREQUENCY(IF('Data Transformation'!$B$425:$B$8425='Bin Analysis'!$B2571,'Data Transformation'!$G$425:$G$8425),D2590))</f>
        <v>2001</v>
      </c>
      <c r="F2590">
        <f t="shared" si="321"/>
        <v>0</v>
      </c>
      <c r="G2590">
        <f>Weighting!$H$22</f>
        <v>0</v>
      </c>
      <c r="H2590">
        <f t="array" ref="H2590">FREQUENCY(IF('Data Transformation'!$B$4:$B$8425=B2571,'Data Transformation'!$G$4:$G$8425),'Bin Analysis'!$B2590)</f>
        <v>2073</v>
      </c>
      <c r="I2590">
        <f t="shared" si="322"/>
        <v>0</v>
      </c>
      <c r="J2590">
        <f t="shared" si="323"/>
        <v>0</v>
      </c>
      <c r="K2590">
        <f>J2590*Weighting!$W$22</f>
        <v>0</v>
      </c>
      <c r="M2590" s="14"/>
    </row>
    <row r="2591" spans="1:13" x14ac:dyDescent="0.55000000000000004">
      <c r="A2591" s="32" t="str">
        <f>IF(Weighting!$P$23&gt;0,B2591,"")</f>
        <v/>
      </c>
      <c r="B2591" t="e">
        <f>Weighting!$C$23</f>
        <v>#DIV/0!</v>
      </c>
      <c r="C2591" t="e">
        <f>Weighting!$F$23</f>
        <v>#NUM!</v>
      </c>
      <c r="D2591" t="e">
        <f>IF(C2591=1,'Data Transformation'!$G$3+0.5*'Data Transformation'!$W$25,IF(C2592=1,D2592-'Data Transformation'!$W$25,FALSE))</f>
        <v>#NUM!</v>
      </c>
      <c r="E2591">
        <f t="array" ref="E2591">IF(ISLOGICAL(D2591),"",FREQUENCY(IF('Data Transformation'!$B$425:$B$8425='Bin Analysis'!$B2571,'Data Transformation'!$G$425:$G$8425),D2591))</f>
        <v>2001</v>
      </c>
      <c r="F2591">
        <f t="shared" si="321"/>
        <v>0</v>
      </c>
      <c r="G2591">
        <f>Weighting!$H$23</f>
        <v>0</v>
      </c>
      <c r="H2591">
        <f t="array" ref="H2591">FREQUENCY(IF('Data Transformation'!$B$4:$B$8425=B2571,'Data Transformation'!$G$4:$G$8425),'Bin Analysis'!$B2591)</f>
        <v>2073</v>
      </c>
      <c r="I2591">
        <f t="shared" si="322"/>
        <v>0</v>
      </c>
      <c r="J2591">
        <f t="shared" si="323"/>
        <v>0</v>
      </c>
      <c r="K2591">
        <f>J2591*Weighting!$W$23</f>
        <v>0</v>
      </c>
      <c r="M2591" s="14"/>
    </row>
    <row r="2592" spans="1:13" x14ac:dyDescent="0.55000000000000004">
      <c r="A2592" s="32" t="str">
        <f>IF(Weighting!$P$24&gt;0,B2592,"")</f>
        <v/>
      </c>
      <c r="B2592" t="e">
        <f>Weighting!$C$24</f>
        <v>#DIV/0!</v>
      </c>
      <c r="C2592" t="e">
        <f>Weighting!$F$24</f>
        <v>#NUM!</v>
      </c>
      <c r="D2592" t="e">
        <f>IF(C2592=1,'Data Transformation'!$G$3+0.5*'Data Transformation'!$W$25,IF(C2593=1,D2593-'Data Transformation'!$W$25,FALSE))</f>
        <v>#NUM!</v>
      </c>
      <c r="E2592">
        <f t="array" ref="E2592">IF(ISLOGICAL(D2592),"",FREQUENCY(IF('Data Transformation'!$B$425:$B$8425='Bin Analysis'!$B2571,'Data Transformation'!$G$425:$G$8425),D2592))</f>
        <v>2001</v>
      </c>
      <c r="F2592">
        <f t="shared" si="321"/>
        <v>0</v>
      </c>
      <c r="G2592">
        <f>Weighting!$H$24</f>
        <v>0</v>
      </c>
      <c r="H2592">
        <f t="array" ref="H2592">FREQUENCY(IF('Data Transformation'!$B$4:$B$8425=B2571,'Data Transformation'!$G$4:$G$8425),'Bin Analysis'!$B2592)</f>
        <v>2073</v>
      </c>
      <c r="I2592">
        <f t="shared" si="322"/>
        <v>0</v>
      </c>
      <c r="J2592">
        <f t="shared" si="323"/>
        <v>0</v>
      </c>
      <c r="K2592">
        <f>J2592*Weighting!$W$24</f>
        <v>0</v>
      </c>
      <c r="M2592" s="14"/>
    </row>
    <row r="2593" spans="1:25" x14ac:dyDescent="0.55000000000000004">
      <c r="A2593" s="32" t="str">
        <f>IF(Weighting!$P$25&gt;0,B2593,"")</f>
        <v/>
      </c>
      <c r="B2593" t="e">
        <f>Weighting!$C$25</f>
        <v>#DIV/0!</v>
      </c>
      <c r="C2593" t="e">
        <f>Weighting!$F$25</f>
        <v>#NUM!</v>
      </c>
      <c r="D2593" t="e">
        <f>IF(C2593=1,'Data Transformation'!$G$3+0.5*'Data Transformation'!$W$25,IF(C2594=1,D2594-'Data Transformation'!$W$25,FALSE))</f>
        <v>#NUM!</v>
      </c>
      <c r="E2593">
        <f t="array" ref="E2593">IF(ISLOGICAL(D2593),"",FREQUENCY(IF('Data Transformation'!$B$425:$B$8425='Bin Analysis'!$B2571,'Data Transformation'!$G$425:$G$8425),D2593))</f>
        <v>2001</v>
      </c>
      <c r="F2593">
        <f t="shared" si="321"/>
        <v>0</v>
      </c>
      <c r="G2593">
        <f>Weighting!$H$25</f>
        <v>0</v>
      </c>
      <c r="H2593">
        <f t="array" ref="H2593">FREQUENCY(IF('Data Transformation'!$B$4:$B$8425=B2571,'Data Transformation'!$G$4:$G$8425),'Bin Analysis'!$B2593)</f>
        <v>2073</v>
      </c>
      <c r="I2593">
        <f t="shared" si="322"/>
        <v>0</v>
      </c>
      <c r="J2593">
        <f t="shared" si="323"/>
        <v>0</v>
      </c>
      <c r="K2593">
        <f>J2593*Weighting!$W$25</f>
        <v>0</v>
      </c>
      <c r="M2593" s="14"/>
    </row>
    <row r="2594" spans="1:25" x14ac:dyDescent="0.55000000000000004">
      <c r="O2594"/>
      <c r="P2594"/>
      <c r="Q2594"/>
      <c r="R2594"/>
    </row>
    <row r="2595" spans="1:25" ht="23.35" x14ac:dyDescent="0.8">
      <c r="A2595" s="21" t="s">
        <v>0</v>
      </c>
      <c r="B2595" s="21" t="str">
        <f>IFERROR(VLOOKUP(C2595,'Data Transformation'!$L$6:$M$426,2,FALSE),"")</f>
        <v/>
      </c>
      <c r="C2595" s="21">
        <f>C2571+1</f>
        <v>108</v>
      </c>
      <c r="D2595" s="21"/>
      <c r="E2595" s="21"/>
      <c r="F2595" s="21"/>
      <c r="G2595" s="21"/>
      <c r="H2595" s="22"/>
      <c r="I2595" s="22"/>
      <c r="J2595" s="22"/>
      <c r="K2595" s="21"/>
      <c r="L2595" s="21" t="str">
        <f>B2595</f>
        <v/>
      </c>
      <c r="M2595" s="23" t="e">
        <f>INDEX('Data Transformation'!$O$4:$O$424,MATCH($B2595,'Data Transformation'!$M$4:$M$424,0),MATCH($M$2,'Data Transformation'!$O$3,0))</f>
        <v>#N/A</v>
      </c>
      <c r="N2595" s="27" t="e">
        <f>IF('Input and Summary Results'!$J$16="minimum",'Bin Analysis'!X2596/(M2595-1),'Bin Analysis'!Y2595/('Bin Analysis'!M2595-1))</f>
        <v>#N/A</v>
      </c>
      <c r="O2595" s="27" t="e">
        <f>IF(M2595=FALSE,NA(),(VLOOKUP(1,C2598:K2617,4,FALSE))/(M2595-1))</f>
        <v>#N/A</v>
      </c>
      <c r="P2595" s="27" t="e">
        <f>IF(M2595=FALSE,NA(),SUM(J2598:J2617)/Weighting!$S$5)</f>
        <v>#N/A</v>
      </c>
      <c r="Q2595" s="27" t="e">
        <f>IF(M2595=FALSE,NA(),SUM(K2598:K2617)/Weighting!$S$6)</f>
        <v>#N/A</v>
      </c>
      <c r="R2595" s="27" t="e">
        <f>IF(M2595=FALSE,NA(),(VLOOKUP(1,G2598:K2617,3,FALSE))/(M2595-1))</f>
        <v>#N/A</v>
      </c>
      <c r="S2595" s="22" t="e">
        <f>IF(M2595=FALSE,NA(),IF(SUM(J2598:J2617)=2,"yes","no"))</f>
        <v>#N/A</v>
      </c>
      <c r="X2595" s="2" cm="2">
        <f t="array" ref="X2595:X2596">FREQUENCY(IF('Data Transformation'!$B$425:$B$6424='Bin Analysis'!L2595,'Data Transformation'!$G$425:$G$6424),'Data Transformation'!$U$11)</f>
        <v>0</v>
      </c>
      <c r="Y2595" s="2" cm="2">
        <f t="array" ref="Y2595:Y2596">FREQUENCY(IF('Data Transformation'!$B$425:$B$6424='Bin Analysis'!L2595,'Data Transformation'!$G$425:$G$6424),'Data Transformation'!$U$12)</f>
        <v>0</v>
      </c>
    </row>
    <row r="2596" spans="1:25" x14ac:dyDescent="0.55000000000000004">
      <c r="A2596" s="14" t="s">
        <v>67</v>
      </c>
      <c r="B2596" t="s">
        <v>47</v>
      </c>
      <c r="C2596" t="s">
        <v>5</v>
      </c>
      <c r="D2596" t="s">
        <v>100</v>
      </c>
      <c r="E2596" t="s">
        <v>101</v>
      </c>
      <c r="F2596" t="s">
        <v>102</v>
      </c>
      <c r="G2596" t="s">
        <v>70</v>
      </c>
      <c r="H2596" t="s">
        <v>31</v>
      </c>
      <c r="I2596" t="s">
        <v>32</v>
      </c>
      <c r="J2596" t="s">
        <v>46</v>
      </c>
      <c r="K2596" s="14" t="s">
        <v>45</v>
      </c>
      <c r="M2596" s="14"/>
      <c r="X2596" s="2">
        <v>0</v>
      </c>
      <c r="Y2596" s="2">
        <v>0</v>
      </c>
    </row>
    <row r="2597" spans="1:25" x14ac:dyDescent="0.55000000000000004">
      <c r="A2597" s="32"/>
      <c r="D2597" t="e">
        <f>IF(C2597=1,'Data Transformation'!$G$3+0.5*'Data Transformation'!$W$25,IF(C2598=1,D2598-'Data Transformation'!$W$25,FALSE))</f>
        <v>#NUM!</v>
      </c>
      <c r="E2597">
        <f t="array" ref="E2597">IF(ISLOGICAL(D2597),"",FREQUENCY(IF('Data Transformation'!$B$425:$B$8425='Bin Analysis'!$B2595,'Data Transformation'!$G$425:$G$8425),D2597))</f>
        <v>2001</v>
      </c>
      <c r="F2597" t="e">
        <f>IF(ISLOGICAL(D2597),"",E2597-E2596)</f>
        <v>#VALUE!</v>
      </c>
      <c r="M2597" s="14"/>
    </row>
    <row r="2598" spans="1:25" x14ac:dyDescent="0.55000000000000004">
      <c r="A2598" s="32" t="e">
        <f>IF(Weighting!$P$6&gt;0,B2598,"")</f>
        <v>#NUM!</v>
      </c>
      <c r="B2598" t="e">
        <f>Weighting!$C$6</f>
        <v>#DIV/0!</v>
      </c>
      <c r="C2598" t="e">
        <f>Weighting!$F$6</f>
        <v>#NUM!</v>
      </c>
      <c r="D2598" t="e">
        <f>IF(C2598=1,'Data Transformation'!$G$3+0.5*'Data Transformation'!$W$25,IF(C2599=1,D2599-'Data Transformation'!$W$25,FALSE))</f>
        <v>#NUM!</v>
      </c>
      <c r="E2598">
        <f t="array" ref="E2598">IF(ISLOGICAL(D2598),"",FREQUENCY(IF('Data Transformation'!$B$425:$B$8425='Bin Analysis'!$B2595,'Data Transformation'!$G$425:$G$8425),D2598))</f>
        <v>2001</v>
      </c>
      <c r="F2598">
        <f>IF(ISLOGICAL(D2598),"",E2598-E2597)</f>
        <v>0</v>
      </c>
      <c r="G2598">
        <f>Weighting!$H$6</f>
        <v>1</v>
      </c>
      <c r="H2598">
        <f t="array" ref="H2598">FREQUENCY(IF('Data Transformation'!$B$4:$B$8425=B2595,'Data Transformation'!$G$4:$G$8425),'Bin Analysis'!$B2598)</f>
        <v>2073</v>
      </c>
      <c r="I2598">
        <f>H2598-H2597</f>
        <v>2073</v>
      </c>
      <c r="J2598">
        <f>IF(I2598=0,0,1)</f>
        <v>1</v>
      </c>
      <c r="K2598" t="e">
        <f>J2598*Weighting!$W$6</f>
        <v>#NUM!</v>
      </c>
      <c r="M2598" s="14"/>
    </row>
    <row r="2599" spans="1:25" x14ac:dyDescent="0.55000000000000004">
      <c r="A2599" s="32" t="str">
        <f>IF(Weighting!$P$7&gt;0,B2599,"")</f>
        <v/>
      </c>
      <c r="B2599" t="e">
        <f>Weighting!$C$7</f>
        <v>#DIV/0!</v>
      </c>
      <c r="C2599" t="e">
        <f>Weighting!$F$7</f>
        <v>#NUM!</v>
      </c>
      <c r="D2599" t="e">
        <f>IF(C2599=1,'Data Transformation'!$G$3+0.5*'Data Transformation'!$W$25,IF(C2600=1,D2600-'Data Transformation'!$W$25,FALSE))</f>
        <v>#NUM!</v>
      </c>
      <c r="E2599">
        <f t="array" ref="E2599">IF(ISLOGICAL(D2599),"",FREQUENCY(IF('Data Transformation'!$B$425:$B$8425='Bin Analysis'!$B2595,'Data Transformation'!$G$425:$G$8425),D2599))</f>
        <v>2001</v>
      </c>
      <c r="F2599">
        <f t="shared" ref="F2599:F2617" si="324">IF(ISLOGICAL(D2599),"",E2599-E2598)</f>
        <v>0</v>
      </c>
      <c r="G2599">
        <f>Weighting!$H$7</f>
        <v>0</v>
      </c>
      <c r="H2599">
        <f t="array" ref="H2599">FREQUENCY(IF('Data Transformation'!$B$4:$B$8425=B2595,'Data Transformation'!$G$4:$G$8425),'Bin Analysis'!$B2599)</f>
        <v>2073</v>
      </c>
      <c r="I2599">
        <f t="shared" ref="I2599:I2617" si="325">H2599-H2598</f>
        <v>0</v>
      </c>
      <c r="J2599">
        <f>IF(I2599=0,0,1)</f>
        <v>0</v>
      </c>
      <c r="K2599">
        <f>J2599*Weighting!$W$7</f>
        <v>0</v>
      </c>
      <c r="M2599" s="14"/>
    </row>
    <row r="2600" spans="1:25" x14ac:dyDescent="0.55000000000000004">
      <c r="A2600" s="32" t="str">
        <f>IF(Weighting!$P$8&gt;0,B2600,"")</f>
        <v/>
      </c>
      <c r="B2600" t="e">
        <f>Weighting!$C$8</f>
        <v>#DIV/0!</v>
      </c>
      <c r="C2600" t="e">
        <f>Weighting!$F$8</f>
        <v>#NUM!</v>
      </c>
      <c r="D2600" t="e">
        <f>IF(C2600=1,'Data Transformation'!$G$3+0.5*'Data Transformation'!$W$25,IF(C2601=1,D2601-'Data Transformation'!$W$25,FALSE))</f>
        <v>#NUM!</v>
      </c>
      <c r="E2600">
        <f t="array" ref="E2600">IF(ISLOGICAL(D2600),"",FREQUENCY(IF('Data Transformation'!$B$425:$B$8425='Bin Analysis'!$B2595,'Data Transformation'!$G$425:$G$8425),D2600))</f>
        <v>2001</v>
      </c>
      <c r="F2600">
        <f t="shared" si="324"/>
        <v>0</v>
      </c>
      <c r="G2600">
        <f>Weighting!$H$8</f>
        <v>0</v>
      </c>
      <c r="H2600">
        <f t="array" ref="H2600">FREQUENCY(IF('Data Transformation'!$B$4:$B$8425=B2595,'Data Transformation'!$G$4:$G$8425),'Bin Analysis'!$B2600)</f>
        <v>2073</v>
      </c>
      <c r="I2600">
        <f t="shared" si="325"/>
        <v>0</v>
      </c>
      <c r="J2600">
        <f t="shared" ref="J2600:J2617" si="326">IF(I2600=0,0,1)</f>
        <v>0</v>
      </c>
      <c r="K2600">
        <f>J2600*Weighting!$W$8</f>
        <v>0</v>
      </c>
      <c r="M2600" s="14"/>
    </row>
    <row r="2601" spans="1:25" x14ac:dyDescent="0.55000000000000004">
      <c r="A2601" s="32" t="str">
        <f>IF(Weighting!$P$9&gt;0,B2601,"")</f>
        <v/>
      </c>
      <c r="B2601" s="50" t="e">
        <f>Weighting!$C$9</f>
        <v>#DIV/0!</v>
      </c>
      <c r="C2601" t="e">
        <f>Weighting!$F$9</f>
        <v>#NUM!</v>
      </c>
      <c r="D2601" t="e">
        <f>IF(C2601=1,'Data Transformation'!$G$3+0.5*'Data Transformation'!$W$25,IF(C2602=1,D2602-'Data Transformation'!$W$25,FALSE))</f>
        <v>#NUM!</v>
      </c>
      <c r="E2601">
        <f t="array" ref="E2601">IF(ISLOGICAL(D2601),"",FREQUENCY(IF('Data Transformation'!$B$425:$B$8425='Bin Analysis'!$B2595,'Data Transformation'!$G$425:$G$8425),D2601))</f>
        <v>2001</v>
      </c>
      <c r="F2601">
        <f t="shared" si="324"/>
        <v>0</v>
      </c>
      <c r="G2601">
        <f>Weighting!$H$9</f>
        <v>0</v>
      </c>
      <c r="H2601">
        <f t="array" ref="H2601">FREQUENCY(IF('Data Transformation'!$B$4:$B$8425=B2595,'Data Transformation'!$G$4:$G$8425),'Bin Analysis'!$B2601)</f>
        <v>2073</v>
      </c>
      <c r="I2601">
        <f t="shared" si="325"/>
        <v>0</v>
      </c>
      <c r="J2601">
        <f t="shared" si="326"/>
        <v>0</v>
      </c>
      <c r="K2601">
        <f>J2601*Weighting!$W$9</f>
        <v>0</v>
      </c>
      <c r="M2601" s="14"/>
    </row>
    <row r="2602" spans="1:25" x14ac:dyDescent="0.55000000000000004">
      <c r="A2602" s="32" t="str">
        <f>IF(Weighting!$P$10&gt;0,B2602,"")</f>
        <v/>
      </c>
      <c r="B2602" t="e">
        <f>Weighting!$C$10</f>
        <v>#DIV/0!</v>
      </c>
      <c r="C2602" t="e">
        <f>Weighting!$F$10</f>
        <v>#NUM!</v>
      </c>
      <c r="D2602" t="e">
        <f>IF(C2602=1,'Data Transformation'!$G$3+0.5*'Data Transformation'!$W$25,IF(C2603=1,D2603-'Data Transformation'!$W$25,FALSE))</f>
        <v>#NUM!</v>
      </c>
      <c r="E2602">
        <f t="array" ref="E2602">IF(ISLOGICAL(D2602),"",FREQUENCY(IF('Data Transformation'!$B$425:$B$8425='Bin Analysis'!$B2595,'Data Transformation'!$G$425:$G$8425),D2602))</f>
        <v>2001</v>
      </c>
      <c r="F2602">
        <f t="shared" si="324"/>
        <v>0</v>
      </c>
      <c r="G2602">
        <f>Weighting!$H$10</f>
        <v>0</v>
      </c>
      <c r="H2602">
        <f t="array" ref="H2602">FREQUENCY(IF('Data Transformation'!$B$4:$B$8425=B2595,'Data Transformation'!$G$4:$G$8425),'Bin Analysis'!$B2602)</f>
        <v>2073</v>
      </c>
      <c r="I2602">
        <f t="shared" si="325"/>
        <v>0</v>
      </c>
      <c r="J2602">
        <f t="shared" si="326"/>
        <v>0</v>
      </c>
      <c r="K2602">
        <f>J2602*Weighting!$W$10</f>
        <v>0</v>
      </c>
      <c r="M2602" s="14"/>
    </row>
    <row r="2603" spans="1:25" x14ac:dyDescent="0.55000000000000004">
      <c r="A2603" s="32" t="str">
        <f>IF(Weighting!$P$11&gt;0,B2603,"")</f>
        <v/>
      </c>
      <c r="B2603" t="e">
        <f>Weighting!$C$11</f>
        <v>#DIV/0!</v>
      </c>
      <c r="C2603" t="e">
        <f>Weighting!$F$11</f>
        <v>#NUM!</v>
      </c>
      <c r="D2603" t="e">
        <f>IF(C2603=1,'Data Transformation'!$G$3+0.5*'Data Transformation'!$W$25,IF(C2604=1,D2604-'Data Transformation'!$W$25,FALSE))</f>
        <v>#NUM!</v>
      </c>
      <c r="E2603">
        <f t="array" ref="E2603">IF(ISLOGICAL(D2603),"",FREQUENCY(IF('Data Transformation'!$B$425:$B$8425='Bin Analysis'!$B2595,'Data Transformation'!$G$425:$G$8425),D2603))</f>
        <v>2001</v>
      </c>
      <c r="F2603">
        <f t="shared" si="324"/>
        <v>0</v>
      </c>
      <c r="G2603">
        <f>Weighting!$H$11</f>
        <v>0</v>
      </c>
      <c r="H2603">
        <f t="array" ref="H2603">FREQUENCY(IF('Data Transformation'!$B$4:$B$8425=B2595,'Data Transformation'!$G$4:$G$8425),'Bin Analysis'!$B2603)</f>
        <v>2073</v>
      </c>
      <c r="I2603">
        <f t="shared" si="325"/>
        <v>0</v>
      </c>
      <c r="J2603">
        <f t="shared" si="326"/>
        <v>0</v>
      </c>
      <c r="K2603">
        <f>J2603*Weighting!$W$11</f>
        <v>0</v>
      </c>
      <c r="M2603" s="14"/>
    </row>
    <row r="2604" spans="1:25" x14ac:dyDescent="0.55000000000000004">
      <c r="A2604" s="32" t="str">
        <f>IF(Weighting!$P$12&gt;0,B2604,"")</f>
        <v/>
      </c>
      <c r="B2604" t="e">
        <f>Weighting!$C$12</f>
        <v>#DIV/0!</v>
      </c>
      <c r="C2604" t="e">
        <f>Weighting!$F$12</f>
        <v>#NUM!</v>
      </c>
      <c r="D2604" t="e">
        <f>IF(C2604=1,'Data Transformation'!$G$3+0.5*'Data Transformation'!$W$25,IF(C2605=1,D2605-'Data Transformation'!$W$25,FALSE))</f>
        <v>#NUM!</v>
      </c>
      <c r="E2604">
        <f t="array" ref="E2604">IF(ISLOGICAL(D2604),"",FREQUENCY(IF('Data Transformation'!$B$425:$B$8425='Bin Analysis'!$B2595,'Data Transformation'!$G$425:$G$8425),D2604))</f>
        <v>2001</v>
      </c>
      <c r="F2604">
        <f t="shared" si="324"/>
        <v>0</v>
      </c>
      <c r="G2604">
        <f>Weighting!$H$12</f>
        <v>0</v>
      </c>
      <c r="H2604">
        <f t="array" ref="H2604">FREQUENCY(IF('Data Transformation'!$B$4:$B$8425=B2595,'Data Transformation'!$G$4:$G$8425),'Bin Analysis'!$B2604)</f>
        <v>2073</v>
      </c>
      <c r="I2604">
        <f t="shared" si="325"/>
        <v>0</v>
      </c>
      <c r="J2604">
        <f t="shared" si="326"/>
        <v>0</v>
      </c>
      <c r="K2604">
        <f>J2604*Weighting!$W$12</f>
        <v>0</v>
      </c>
      <c r="M2604" s="14"/>
    </row>
    <row r="2605" spans="1:25" x14ac:dyDescent="0.55000000000000004">
      <c r="A2605" s="32" t="str">
        <f>IF(Weighting!$P$13&gt;0,B2605,"")</f>
        <v/>
      </c>
      <c r="B2605" t="e">
        <f>Weighting!$C$13</f>
        <v>#DIV/0!</v>
      </c>
      <c r="C2605" t="e">
        <f>Weighting!$F$13</f>
        <v>#NUM!</v>
      </c>
      <c r="D2605" t="e">
        <f>IF(C2605=1,'Data Transformation'!$G$3+0.5*'Data Transformation'!$W$25,IF(C2606=1,D2606-'Data Transformation'!$W$25,FALSE))</f>
        <v>#NUM!</v>
      </c>
      <c r="E2605">
        <f t="array" ref="E2605">IF(ISLOGICAL(D2605),"",FREQUENCY(IF('Data Transformation'!$B$425:$B$8425='Bin Analysis'!$B2595,'Data Transformation'!$G$425:$G$8425),D2605))</f>
        <v>2001</v>
      </c>
      <c r="F2605">
        <f t="shared" si="324"/>
        <v>0</v>
      </c>
      <c r="G2605">
        <f>Weighting!$H$13</f>
        <v>0</v>
      </c>
      <c r="H2605">
        <f t="array" ref="H2605">FREQUENCY(IF('Data Transformation'!$B$4:$B$8425=B2595,'Data Transformation'!$G$4:$G$8425),'Bin Analysis'!$B2605)</f>
        <v>2073</v>
      </c>
      <c r="I2605">
        <f t="shared" si="325"/>
        <v>0</v>
      </c>
      <c r="J2605">
        <f t="shared" si="326"/>
        <v>0</v>
      </c>
      <c r="K2605">
        <f>J2605*Weighting!$W$13</f>
        <v>0</v>
      </c>
      <c r="M2605" s="14"/>
    </row>
    <row r="2606" spans="1:25" x14ac:dyDescent="0.55000000000000004">
      <c r="A2606" s="32" t="str">
        <f>IF(Weighting!$P$14&gt;0,B2606,"")</f>
        <v/>
      </c>
      <c r="B2606" t="e">
        <f>Weighting!$C$14</f>
        <v>#DIV/0!</v>
      </c>
      <c r="C2606" t="e">
        <f>Weighting!$F$14</f>
        <v>#NUM!</v>
      </c>
      <c r="D2606" t="e">
        <f>IF(C2606=1,'Data Transformation'!$G$3+0.5*'Data Transformation'!$W$25,IF(C2607=1,D2607-'Data Transformation'!$W$25,FALSE))</f>
        <v>#NUM!</v>
      </c>
      <c r="E2606">
        <f t="array" ref="E2606">IF(ISLOGICAL(D2606),"",FREQUENCY(IF('Data Transformation'!$B$425:$B$8425='Bin Analysis'!$B2595,'Data Transformation'!$G$425:$G$8425),D2606))</f>
        <v>2001</v>
      </c>
      <c r="F2606">
        <f t="shared" si="324"/>
        <v>0</v>
      </c>
      <c r="G2606">
        <f>Weighting!$H$14</f>
        <v>0</v>
      </c>
      <c r="H2606">
        <f t="array" ref="H2606">FREQUENCY(IF('Data Transformation'!$B$4:$B$8425=B2595,'Data Transformation'!$G$4:$G$8425),'Bin Analysis'!$B2606)</f>
        <v>2073</v>
      </c>
      <c r="I2606">
        <f t="shared" si="325"/>
        <v>0</v>
      </c>
      <c r="J2606">
        <f t="shared" si="326"/>
        <v>0</v>
      </c>
      <c r="K2606">
        <f>J2606*Weighting!$W$14</f>
        <v>0</v>
      </c>
      <c r="M2606" s="14"/>
    </row>
    <row r="2607" spans="1:25" x14ac:dyDescent="0.55000000000000004">
      <c r="A2607" s="32" t="str">
        <f>IF(Weighting!$P$15&gt;0,B2607,"")</f>
        <v/>
      </c>
      <c r="B2607" t="e">
        <f>Weighting!$C$15</f>
        <v>#DIV/0!</v>
      </c>
      <c r="C2607" t="e">
        <f>Weighting!$F$15</f>
        <v>#NUM!</v>
      </c>
      <c r="D2607" t="e">
        <f>IF(C2607=1,'Data Transformation'!$G$3+0.5*'Data Transformation'!$W$25,IF(C2608=1,D2608-'Data Transformation'!$W$25,FALSE))</f>
        <v>#NUM!</v>
      </c>
      <c r="E2607">
        <f t="array" ref="E2607">IF(ISLOGICAL(D2607),"",FREQUENCY(IF('Data Transformation'!$B$425:$B$8425='Bin Analysis'!$B2595,'Data Transformation'!$G$425:$G$8425),D2607))</f>
        <v>2001</v>
      </c>
      <c r="F2607">
        <f t="shared" si="324"/>
        <v>0</v>
      </c>
      <c r="G2607">
        <f>Weighting!$H$15</f>
        <v>0</v>
      </c>
      <c r="H2607">
        <f t="array" ref="H2607">FREQUENCY(IF('Data Transformation'!$B$4:$B$8425=B2595,'Data Transformation'!$G$4:$G$8425),'Bin Analysis'!$B2607)</f>
        <v>2073</v>
      </c>
      <c r="I2607">
        <f t="shared" si="325"/>
        <v>0</v>
      </c>
      <c r="J2607">
        <f t="shared" si="326"/>
        <v>0</v>
      </c>
      <c r="K2607">
        <f>J2607*Weighting!$W$15</f>
        <v>0</v>
      </c>
      <c r="M2607" s="14"/>
    </row>
    <row r="2608" spans="1:25" x14ac:dyDescent="0.55000000000000004">
      <c r="A2608" s="32" t="str">
        <f>IF(Weighting!$P$16&gt;0,B2608,"")</f>
        <v/>
      </c>
      <c r="B2608" t="e">
        <f>Weighting!$C$16</f>
        <v>#DIV/0!</v>
      </c>
      <c r="C2608" t="e">
        <f>Weighting!$F$16</f>
        <v>#NUM!</v>
      </c>
      <c r="D2608" t="e">
        <f>IF(C2608=1,'Data Transformation'!$G$3+0.5*'Data Transformation'!$W$25,IF(C2609=1,D2609-'Data Transformation'!$W$25,FALSE))</f>
        <v>#NUM!</v>
      </c>
      <c r="E2608">
        <f t="array" ref="E2608">IF(ISLOGICAL(D2608),"",FREQUENCY(IF('Data Transformation'!$B$425:$B$8425='Bin Analysis'!$B2595,'Data Transformation'!$G$425:$G$8425),D2608))</f>
        <v>2001</v>
      </c>
      <c r="F2608">
        <f t="shared" si="324"/>
        <v>0</v>
      </c>
      <c r="G2608">
        <f>Weighting!$H$16</f>
        <v>0</v>
      </c>
      <c r="H2608">
        <f t="array" ref="H2608">FREQUENCY(IF('Data Transformation'!$B$4:$B$8425=B2595,'Data Transformation'!$G$4:$G$8425),'Bin Analysis'!$B2608)</f>
        <v>2073</v>
      </c>
      <c r="I2608">
        <f t="shared" si="325"/>
        <v>0</v>
      </c>
      <c r="J2608">
        <f t="shared" si="326"/>
        <v>0</v>
      </c>
      <c r="K2608">
        <f>J2608*Weighting!$W$16</f>
        <v>0</v>
      </c>
      <c r="M2608" s="14"/>
    </row>
    <row r="2609" spans="1:25" x14ac:dyDescent="0.55000000000000004">
      <c r="A2609" s="32" t="str">
        <f>IF(Weighting!$P$17&gt;0,B2609,"")</f>
        <v/>
      </c>
      <c r="B2609" t="e">
        <f>Weighting!$C$17</f>
        <v>#DIV/0!</v>
      </c>
      <c r="C2609" t="e">
        <f>Weighting!$F$17</f>
        <v>#NUM!</v>
      </c>
      <c r="D2609" t="e">
        <f>IF(C2609=1,'Data Transformation'!$G$3+0.5*'Data Transformation'!$W$25,IF(C2610=1,D2610-'Data Transformation'!$W$25,FALSE))</f>
        <v>#NUM!</v>
      </c>
      <c r="E2609">
        <f t="array" ref="E2609">IF(ISLOGICAL(D2609),"",FREQUENCY(IF('Data Transformation'!$B$425:$B$8425='Bin Analysis'!$B2595,'Data Transformation'!$G$425:$G$8425),D2609))</f>
        <v>2001</v>
      </c>
      <c r="F2609">
        <f t="shared" si="324"/>
        <v>0</v>
      </c>
      <c r="G2609">
        <f>Weighting!$H$17</f>
        <v>0</v>
      </c>
      <c r="H2609">
        <f t="array" ref="H2609">FREQUENCY(IF('Data Transformation'!$B$4:$B$8425=B2595,'Data Transformation'!$G$4:$G$8425),'Bin Analysis'!$B2609)</f>
        <v>2073</v>
      </c>
      <c r="I2609">
        <f t="shared" si="325"/>
        <v>0</v>
      </c>
      <c r="J2609">
        <f t="shared" si="326"/>
        <v>0</v>
      </c>
      <c r="K2609">
        <f>J2609*Weighting!$W$17</f>
        <v>0</v>
      </c>
      <c r="M2609" s="14"/>
    </row>
    <row r="2610" spans="1:25" x14ac:dyDescent="0.55000000000000004">
      <c r="A2610" s="32" t="str">
        <f>IF(Weighting!$P$18&gt;0,B2610,"")</f>
        <v/>
      </c>
      <c r="B2610" t="e">
        <f>Weighting!$C$18</f>
        <v>#DIV/0!</v>
      </c>
      <c r="C2610" t="e">
        <f>Weighting!$F$18</f>
        <v>#NUM!</v>
      </c>
      <c r="D2610" t="e">
        <f>IF(C2610=1,'Data Transformation'!$G$3+0.5*'Data Transformation'!$W$25,IF(C2611=1,D2611-'Data Transformation'!$W$25,FALSE))</f>
        <v>#NUM!</v>
      </c>
      <c r="E2610">
        <f t="array" ref="E2610">IF(ISLOGICAL(D2610),"",FREQUENCY(IF('Data Transformation'!$B$425:$B$8425='Bin Analysis'!$B2595,'Data Transformation'!$G$425:$G$8425),D2610))</f>
        <v>2001</v>
      </c>
      <c r="F2610">
        <f t="shared" si="324"/>
        <v>0</v>
      </c>
      <c r="G2610">
        <f>Weighting!$H$18</f>
        <v>0</v>
      </c>
      <c r="H2610">
        <f t="array" ref="H2610">FREQUENCY(IF('Data Transformation'!$B$4:$B$8425=B2595,'Data Transformation'!$G$4:$G$8425),'Bin Analysis'!$B2610)</f>
        <v>2073</v>
      </c>
      <c r="I2610">
        <f t="shared" si="325"/>
        <v>0</v>
      </c>
      <c r="J2610">
        <f t="shared" si="326"/>
        <v>0</v>
      </c>
      <c r="K2610">
        <f>J2610*Weighting!$W$18</f>
        <v>0</v>
      </c>
      <c r="M2610" s="14"/>
    </row>
    <row r="2611" spans="1:25" x14ac:dyDescent="0.55000000000000004">
      <c r="A2611" s="32" t="str">
        <f>IF(Weighting!$P$19&gt;0,B2611,"")</f>
        <v/>
      </c>
      <c r="B2611" t="e">
        <f>Weighting!$C$19</f>
        <v>#DIV/0!</v>
      </c>
      <c r="C2611" t="e">
        <f>Weighting!$F$19</f>
        <v>#NUM!</v>
      </c>
      <c r="D2611" t="e">
        <f>IF(C2611=1,'Data Transformation'!$G$3+0.5*'Data Transformation'!$W$25,IF(C2612=1,D2612-'Data Transformation'!$W$25,FALSE))</f>
        <v>#NUM!</v>
      </c>
      <c r="E2611">
        <f t="array" ref="E2611">IF(ISLOGICAL(D2611),"",FREQUENCY(IF('Data Transformation'!$B$425:$B$8425='Bin Analysis'!$B2595,'Data Transformation'!$G$425:$G$8425),D2611))</f>
        <v>2001</v>
      </c>
      <c r="F2611">
        <f t="shared" si="324"/>
        <v>0</v>
      </c>
      <c r="G2611">
        <f>Weighting!$H$19</f>
        <v>0</v>
      </c>
      <c r="H2611">
        <f t="array" ref="H2611">FREQUENCY(IF('Data Transformation'!$B$4:$B$8425=B2595,'Data Transformation'!$G$4:$G$8425),'Bin Analysis'!$B2611)</f>
        <v>2073</v>
      </c>
      <c r="I2611">
        <f t="shared" si="325"/>
        <v>0</v>
      </c>
      <c r="J2611">
        <f t="shared" si="326"/>
        <v>0</v>
      </c>
      <c r="K2611">
        <f>J2611*Weighting!$W$19</f>
        <v>0</v>
      </c>
      <c r="M2611" s="14"/>
    </row>
    <row r="2612" spans="1:25" x14ac:dyDescent="0.55000000000000004">
      <c r="A2612" s="32" t="str">
        <f>IF(Weighting!$P$20&gt;0,B2612,"")</f>
        <v/>
      </c>
      <c r="B2612" t="e">
        <f>Weighting!$C$20</f>
        <v>#DIV/0!</v>
      </c>
      <c r="C2612" t="e">
        <f>Weighting!$F$20</f>
        <v>#NUM!</v>
      </c>
      <c r="D2612" t="e">
        <f>IF(C2612=1,'Data Transformation'!$G$3+0.5*'Data Transformation'!$W$25,IF(C2613=1,D2613-'Data Transformation'!$W$25,FALSE))</f>
        <v>#NUM!</v>
      </c>
      <c r="E2612">
        <f t="array" ref="E2612">IF(ISLOGICAL(D2612),"",FREQUENCY(IF('Data Transformation'!$B$425:$B$8425='Bin Analysis'!$B2595,'Data Transformation'!$G$425:$G$8425),D2612))</f>
        <v>2001</v>
      </c>
      <c r="F2612">
        <f t="shared" si="324"/>
        <v>0</v>
      </c>
      <c r="G2612">
        <f>Weighting!$H$20</f>
        <v>0</v>
      </c>
      <c r="H2612">
        <f t="array" ref="H2612">FREQUENCY(IF('Data Transformation'!$B$4:$B$8425=B2595,'Data Transformation'!$G$4:$G$8425),'Bin Analysis'!$B2612)</f>
        <v>2073</v>
      </c>
      <c r="I2612">
        <f t="shared" si="325"/>
        <v>0</v>
      </c>
      <c r="J2612">
        <f t="shared" si="326"/>
        <v>0</v>
      </c>
      <c r="K2612">
        <f>J2612*Weighting!$W$20</f>
        <v>0</v>
      </c>
      <c r="M2612" s="14"/>
    </row>
    <row r="2613" spans="1:25" x14ac:dyDescent="0.55000000000000004">
      <c r="A2613" s="32" t="str">
        <f>IF(Weighting!$P$21&gt;0,B2613,"")</f>
        <v/>
      </c>
      <c r="B2613" t="e">
        <f>Weighting!$C$21</f>
        <v>#DIV/0!</v>
      </c>
      <c r="C2613" t="e">
        <f>Weighting!$F$21</f>
        <v>#NUM!</v>
      </c>
      <c r="D2613" t="e">
        <f>IF(C2613=1,'Data Transformation'!$G$3+0.5*'Data Transformation'!$W$25,IF(C2614=1,D2614-'Data Transformation'!$W$25,FALSE))</f>
        <v>#NUM!</v>
      </c>
      <c r="E2613">
        <f t="array" ref="E2613">IF(ISLOGICAL(D2613),"",FREQUENCY(IF('Data Transformation'!$B$425:$B$8425='Bin Analysis'!$B2595,'Data Transformation'!$G$425:$G$8425),D2613))</f>
        <v>2001</v>
      </c>
      <c r="F2613">
        <f t="shared" si="324"/>
        <v>0</v>
      </c>
      <c r="G2613">
        <f>Weighting!$H$21</f>
        <v>0</v>
      </c>
      <c r="H2613">
        <f t="array" ref="H2613">FREQUENCY(IF('Data Transformation'!$B$4:$B$8425=B2595,'Data Transformation'!$G$4:$G$8425),'Bin Analysis'!$B2613)</f>
        <v>2073</v>
      </c>
      <c r="I2613">
        <f t="shared" si="325"/>
        <v>0</v>
      </c>
      <c r="J2613">
        <f t="shared" si="326"/>
        <v>0</v>
      </c>
      <c r="K2613">
        <f>J2613*Weighting!$W$21</f>
        <v>0</v>
      </c>
      <c r="M2613" s="14"/>
    </row>
    <row r="2614" spans="1:25" x14ac:dyDescent="0.55000000000000004">
      <c r="A2614" s="32" t="str">
        <f>IF(Weighting!$P$22&gt;0,B2614,"")</f>
        <v/>
      </c>
      <c r="B2614" t="e">
        <f>Weighting!$C$22</f>
        <v>#DIV/0!</v>
      </c>
      <c r="C2614" t="e">
        <f>Weighting!$F$22</f>
        <v>#NUM!</v>
      </c>
      <c r="D2614" t="e">
        <f>IF(C2614=1,'Data Transformation'!$G$3+0.5*'Data Transformation'!$W$25,IF(C2615=1,D2615-'Data Transformation'!$W$25,FALSE))</f>
        <v>#NUM!</v>
      </c>
      <c r="E2614">
        <f t="array" ref="E2614">IF(ISLOGICAL(D2614),"",FREQUENCY(IF('Data Transformation'!$B$425:$B$8425='Bin Analysis'!$B2595,'Data Transformation'!$G$425:$G$8425),D2614))</f>
        <v>2001</v>
      </c>
      <c r="F2614">
        <f t="shared" si="324"/>
        <v>0</v>
      </c>
      <c r="G2614">
        <f>Weighting!$H$22</f>
        <v>0</v>
      </c>
      <c r="H2614">
        <f t="array" ref="H2614">FREQUENCY(IF('Data Transformation'!$B$4:$B$8425=B2595,'Data Transformation'!$G$4:$G$8425),'Bin Analysis'!$B2614)</f>
        <v>2073</v>
      </c>
      <c r="I2614">
        <f t="shared" si="325"/>
        <v>0</v>
      </c>
      <c r="J2614">
        <f t="shared" si="326"/>
        <v>0</v>
      </c>
      <c r="K2614">
        <f>J2614*Weighting!$W$22</f>
        <v>0</v>
      </c>
      <c r="M2614" s="14"/>
    </row>
    <row r="2615" spans="1:25" x14ac:dyDescent="0.55000000000000004">
      <c r="A2615" s="32" t="str">
        <f>IF(Weighting!$P$23&gt;0,B2615,"")</f>
        <v/>
      </c>
      <c r="B2615" t="e">
        <f>Weighting!$C$23</f>
        <v>#DIV/0!</v>
      </c>
      <c r="C2615" t="e">
        <f>Weighting!$F$23</f>
        <v>#NUM!</v>
      </c>
      <c r="D2615" t="e">
        <f>IF(C2615=1,'Data Transformation'!$G$3+0.5*'Data Transformation'!$W$25,IF(C2616=1,D2616-'Data Transformation'!$W$25,FALSE))</f>
        <v>#NUM!</v>
      </c>
      <c r="E2615">
        <f t="array" ref="E2615">IF(ISLOGICAL(D2615),"",FREQUENCY(IF('Data Transformation'!$B$425:$B$8425='Bin Analysis'!$B2595,'Data Transformation'!$G$425:$G$8425),D2615))</f>
        <v>2001</v>
      </c>
      <c r="F2615">
        <f t="shared" si="324"/>
        <v>0</v>
      </c>
      <c r="G2615">
        <f>Weighting!$H$23</f>
        <v>0</v>
      </c>
      <c r="H2615">
        <f t="array" ref="H2615">FREQUENCY(IF('Data Transformation'!$B$4:$B$8425=B2595,'Data Transformation'!$G$4:$G$8425),'Bin Analysis'!$B2615)</f>
        <v>2073</v>
      </c>
      <c r="I2615">
        <f t="shared" si="325"/>
        <v>0</v>
      </c>
      <c r="J2615">
        <f t="shared" si="326"/>
        <v>0</v>
      </c>
      <c r="K2615">
        <f>J2615*Weighting!$W$23</f>
        <v>0</v>
      </c>
      <c r="M2615" s="14"/>
    </row>
    <row r="2616" spans="1:25" x14ac:dyDescent="0.55000000000000004">
      <c r="A2616" s="32" t="str">
        <f>IF(Weighting!$P$24&gt;0,B2616,"")</f>
        <v/>
      </c>
      <c r="B2616" t="e">
        <f>Weighting!$C$24</f>
        <v>#DIV/0!</v>
      </c>
      <c r="C2616" t="e">
        <f>Weighting!$F$24</f>
        <v>#NUM!</v>
      </c>
      <c r="D2616" t="e">
        <f>IF(C2616=1,'Data Transformation'!$G$3+0.5*'Data Transformation'!$W$25,IF(C2617=1,D2617-'Data Transformation'!$W$25,FALSE))</f>
        <v>#NUM!</v>
      </c>
      <c r="E2616">
        <f t="array" ref="E2616">IF(ISLOGICAL(D2616),"",FREQUENCY(IF('Data Transformation'!$B$425:$B$8425='Bin Analysis'!$B2595,'Data Transformation'!$G$425:$G$8425),D2616))</f>
        <v>2001</v>
      </c>
      <c r="F2616">
        <f t="shared" si="324"/>
        <v>0</v>
      </c>
      <c r="G2616">
        <f>Weighting!$H$24</f>
        <v>0</v>
      </c>
      <c r="H2616">
        <f t="array" ref="H2616">FREQUENCY(IF('Data Transformation'!$B$4:$B$8425=B2595,'Data Transformation'!$G$4:$G$8425),'Bin Analysis'!$B2616)</f>
        <v>2073</v>
      </c>
      <c r="I2616">
        <f t="shared" si="325"/>
        <v>0</v>
      </c>
      <c r="J2616">
        <f t="shared" si="326"/>
        <v>0</v>
      </c>
      <c r="K2616">
        <f>J2616*Weighting!$W$24</f>
        <v>0</v>
      </c>
      <c r="M2616" s="14"/>
    </row>
    <row r="2617" spans="1:25" x14ac:dyDescent="0.55000000000000004">
      <c r="A2617" s="32" t="str">
        <f>IF(Weighting!$P$25&gt;0,B2617,"")</f>
        <v/>
      </c>
      <c r="B2617" t="e">
        <f>Weighting!$C$25</f>
        <v>#DIV/0!</v>
      </c>
      <c r="C2617" t="e">
        <f>Weighting!$F$25</f>
        <v>#NUM!</v>
      </c>
      <c r="D2617" t="e">
        <f>IF(C2617=1,'Data Transformation'!$G$3+0.5*'Data Transformation'!$W$25,IF(C2618=1,D2618-'Data Transformation'!$W$25,FALSE))</f>
        <v>#NUM!</v>
      </c>
      <c r="E2617">
        <f t="array" ref="E2617">IF(ISLOGICAL(D2617),"",FREQUENCY(IF('Data Transformation'!$B$425:$B$8425='Bin Analysis'!$B2595,'Data Transformation'!$G$425:$G$8425),D2617))</f>
        <v>2001</v>
      </c>
      <c r="F2617">
        <f t="shared" si="324"/>
        <v>0</v>
      </c>
      <c r="G2617">
        <f>Weighting!$H$25</f>
        <v>0</v>
      </c>
      <c r="H2617">
        <f t="array" ref="H2617">FREQUENCY(IF('Data Transformation'!$B$4:$B$8425=B2595,'Data Transformation'!$G$4:$G$8425),'Bin Analysis'!$B2617)</f>
        <v>2073</v>
      </c>
      <c r="I2617">
        <f t="shared" si="325"/>
        <v>0</v>
      </c>
      <c r="J2617">
        <f t="shared" si="326"/>
        <v>0</v>
      </c>
      <c r="K2617">
        <f>J2617*Weighting!$W$25</f>
        <v>0</v>
      </c>
      <c r="M2617" s="14"/>
    </row>
    <row r="2618" spans="1:25" x14ac:dyDescent="0.55000000000000004">
      <c r="O2618"/>
      <c r="P2618"/>
      <c r="Q2618"/>
      <c r="R2618"/>
    </row>
    <row r="2619" spans="1:25" ht="23.35" x14ac:dyDescent="0.8">
      <c r="A2619" s="21" t="s">
        <v>0</v>
      </c>
      <c r="B2619" s="21" t="str">
        <f>IFERROR(VLOOKUP(C2619,'Data Transformation'!$L$6:$M$426,2,FALSE),"")</f>
        <v/>
      </c>
      <c r="C2619" s="21">
        <f>C2595+1</f>
        <v>109</v>
      </c>
      <c r="D2619" s="21"/>
      <c r="E2619" s="21"/>
      <c r="F2619" s="21"/>
      <c r="G2619" s="21"/>
      <c r="H2619" s="22"/>
      <c r="I2619" s="22"/>
      <c r="J2619" s="22"/>
      <c r="K2619" s="21"/>
      <c r="L2619" s="21" t="str">
        <f>B2619</f>
        <v/>
      </c>
      <c r="M2619" s="23" t="e">
        <f>INDEX('Data Transformation'!$O$4:$O$424,MATCH($B2619,'Data Transformation'!$M$4:$M$424,0),MATCH($M$2,'Data Transformation'!$O$3,0))</f>
        <v>#N/A</v>
      </c>
      <c r="N2619" s="27" t="e">
        <f>IF('Input and Summary Results'!$J$16="minimum",'Bin Analysis'!X2620/(M2619-1),'Bin Analysis'!Y2619/('Bin Analysis'!M2619-1))</f>
        <v>#N/A</v>
      </c>
      <c r="O2619" s="27" t="e">
        <f>IF(M2619=FALSE,NA(),(VLOOKUP(1,C2622:K2641,4,FALSE))/(M2619-1))</f>
        <v>#N/A</v>
      </c>
      <c r="P2619" s="27" t="e">
        <f>IF(M2619=FALSE,NA(),SUM(J2622:J2641)/Weighting!$S$5)</f>
        <v>#N/A</v>
      </c>
      <c r="Q2619" s="27" t="e">
        <f>IF(M2619=FALSE,NA(),SUM(K2622:K2641)/Weighting!$S$6)</f>
        <v>#N/A</v>
      </c>
      <c r="R2619" s="27" t="e">
        <f>IF(M2619=FALSE,NA(),(VLOOKUP(1,G2622:K2641,3,FALSE))/(M2619-1))</f>
        <v>#N/A</v>
      </c>
      <c r="S2619" s="22" t="e">
        <f>IF(M2619=FALSE,NA(),IF(SUM(J2622:J2641)=2,"yes","no"))</f>
        <v>#N/A</v>
      </c>
      <c r="X2619" s="2" cm="2">
        <f t="array" ref="X2619:X2620">FREQUENCY(IF('Data Transformation'!$B$425:$B$6424='Bin Analysis'!L2619,'Data Transformation'!$G$425:$G$6424),'Data Transformation'!$U$11)</f>
        <v>0</v>
      </c>
      <c r="Y2619" s="2" cm="2">
        <f t="array" ref="Y2619:Y2620">FREQUENCY(IF('Data Transformation'!$B$425:$B$6424='Bin Analysis'!L2619,'Data Transformation'!$G$425:$G$6424),'Data Transformation'!$U$12)</f>
        <v>0</v>
      </c>
    </row>
    <row r="2620" spans="1:25" x14ac:dyDescent="0.55000000000000004">
      <c r="A2620" s="14" t="s">
        <v>67</v>
      </c>
      <c r="B2620" t="s">
        <v>47</v>
      </c>
      <c r="C2620" t="s">
        <v>5</v>
      </c>
      <c r="D2620" t="s">
        <v>100</v>
      </c>
      <c r="E2620" t="s">
        <v>101</v>
      </c>
      <c r="F2620" t="s">
        <v>102</v>
      </c>
      <c r="G2620" t="s">
        <v>70</v>
      </c>
      <c r="H2620" t="s">
        <v>31</v>
      </c>
      <c r="I2620" t="s">
        <v>32</v>
      </c>
      <c r="J2620" t="s">
        <v>46</v>
      </c>
      <c r="K2620" s="14" t="s">
        <v>45</v>
      </c>
      <c r="M2620" s="14"/>
      <c r="X2620" s="2">
        <v>0</v>
      </c>
      <c r="Y2620" s="2">
        <v>0</v>
      </c>
    </row>
    <row r="2621" spans="1:25" x14ac:dyDescent="0.55000000000000004">
      <c r="A2621" s="32"/>
      <c r="D2621" t="e">
        <f>IF(C2621=1,'Data Transformation'!$G$3+0.5*'Data Transformation'!$W$25,IF(C2622=1,D2622-'Data Transformation'!$W$25,FALSE))</f>
        <v>#NUM!</v>
      </c>
      <c r="E2621">
        <f t="array" ref="E2621">IF(ISLOGICAL(D2621),"",FREQUENCY(IF('Data Transformation'!$B$425:$B$8425='Bin Analysis'!$B2619,'Data Transformation'!$G$425:$G$8425),D2621))</f>
        <v>2001</v>
      </c>
      <c r="F2621" t="e">
        <f>IF(ISLOGICAL(D2621),"",E2621-E2620)</f>
        <v>#VALUE!</v>
      </c>
      <c r="M2621" s="14"/>
    </row>
    <row r="2622" spans="1:25" x14ac:dyDescent="0.55000000000000004">
      <c r="A2622" s="32" t="e">
        <f>IF(Weighting!$P$6&gt;0,B2622,"")</f>
        <v>#NUM!</v>
      </c>
      <c r="B2622" t="e">
        <f>Weighting!$C$6</f>
        <v>#DIV/0!</v>
      </c>
      <c r="C2622" t="e">
        <f>Weighting!$F$6</f>
        <v>#NUM!</v>
      </c>
      <c r="D2622" t="e">
        <f>IF(C2622=1,'Data Transformation'!$G$3+0.5*'Data Transformation'!$W$25,IF(C2623=1,D2623-'Data Transformation'!$W$25,FALSE))</f>
        <v>#NUM!</v>
      </c>
      <c r="E2622">
        <f t="array" ref="E2622">IF(ISLOGICAL(D2622),"",FREQUENCY(IF('Data Transformation'!$B$425:$B$8425='Bin Analysis'!$B2619,'Data Transformation'!$G$425:$G$8425),D2622))</f>
        <v>2001</v>
      </c>
      <c r="F2622">
        <f>IF(ISLOGICAL(D2622),"",E2622-E2621)</f>
        <v>0</v>
      </c>
      <c r="G2622">
        <f>Weighting!$H$6</f>
        <v>1</v>
      </c>
      <c r="H2622">
        <f t="array" ref="H2622">FREQUENCY(IF('Data Transformation'!$B$4:$B$8425=B2619,'Data Transformation'!$G$4:$G$8425),'Bin Analysis'!$B2622)</f>
        <v>2073</v>
      </c>
      <c r="I2622">
        <f>H2622-H2621</f>
        <v>2073</v>
      </c>
      <c r="J2622">
        <f>IF(I2622=0,0,1)</f>
        <v>1</v>
      </c>
      <c r="K2622" t="e">
        <f>J2622*Weighting!$W$6</f>
        <v>#NUM!</v>
      </c>
      <c r="M2622" s="14"/>
    </row>
    <row r="2623" spans="1:25" x14ac:dyDescent="0.55000000000000004">
      <c r="A2623" s="32" t="str">
        <f>IF(Weighting!$P$7&gt;0,B2623,"")</f>
        <v/>
      </c>
      <c r="B2623" t="e">
        <f>Weighting!$C$7</f>
        <v>#DIV/0!</v>
      </c>
      <c r="C2623" t="e">
        <f>Weighting!$F$7</f>
        <v>#NUM!</v>
      </c>
      <c r="D2623" t="e">
        <f>IF(C2623=1,'Data Transformation'!$G$3+0.5*'Data Transformation'!$W$25,IF(C2624=1,D2624-'Data Transformation'!$W$25,FALSE))</f>
        <v>#NUM!</v>
      </c>
      <c r="E2623">
        <f t="array" ref="E2623">IF(ISLOGICAL(D2623),"",FREQUENCY(IF('Data Transformation'!$B$425:$B$8425='Bin Analysis'!$B2619,'Data Transformation'!$G$425:$G$8425),D2623))</f>
        <v>2001</v>
      </c>
      <c r="F2623">
        <f t="shared" ref="F2623:F2641" si="327">IF(ISLOGICAL(D2623),"",E2623-E2622)</f>
        <v>0</v>
      </c>
      <c r="G2623">
        <f>Weighting!$H$7</f>
        <v>0</v>
      </c>
      <c r="H2623">
        <f t="array" ref="H2623">FREQUENCY(IF('Data Transformation'!$B$4:$B$8425=B2619,'Data Transformation'!$G$4:$G$8425),'Bin Analysis'!$B2623)</f>
        <v>2073</v>
      </c>
      <c r="I2623">
        <f t="shared" ref="I2623:I2641" si="328">H2623-H2622</f>
        <v>0</v>
      </c>
      <c r="J2623">
        <f>IF(I2623=0,0,1)</f>
        <v>0</v>
      </c>
      <c r="K2623">
        <f>J2623*Weighting!$W$7</f>
        <v>0</v>
      </c>
      <c r="M2623" s="14"/>
    </row>
    <row r="2624" spans="1:25" x14ac:dyDescent="0.55000000000000004">
      <c r="A2624" s="32" t="str">
        <f>IF(Weighting!$P$8&gt;0,B2624,"")</f>
        <v/>
      </c>
      <c r="B2624" t="e">
        <f>Weighting!$C$8</f>
        <v>#DIV/0!</v>
      </c>
      <c r="C2624" t="e">
        <f>Weighting!$F$8</f>
        <v>#NUM!</v>
      </c>
      <c r="D2624" t="e">
        <f>IF(C2624=1,'Data Transformation'!$G$3+0.5*'Data Transformation'!$W$25,IF(C2625=1,D2625-'Data Transformation'!$W$25,FALSE))</f>
        <v>#NUM!</v>
      </c>
      <c r="E2624">
        <f t="array" ref="E2624">IF(ISLOGICAL(D2624),"",FREQUENCY(IF('Data Transformation'!$B$425:$B$8425='Bin Analysis'!$B2619,'Data Transformation'!$G$425:$G$8425),D2624))</f>
        <v>2001</v>
      </c>
      <c r="F2624">
        <f t="shared" si="327"/>
        <v>0</v>
      </c>
      <c r="G2624">
        <f>Weighting!$H$8</f>
        <v>0</v>
      </c>
      <c r="H2624">
        <f t="array" ref="H2624">FREQUENCY(IF('Data Transformation'!$B$4:$B$8425=B2619,'Data Transformation'!$G$4:$G$8425),'Bin Analysis'!$B2624)</f>
        <v>2073</v>
      </c>
      <c r="I2624">
        <f t="shared" si="328"/>
        <v>0</v>
      </c>
      <c r="J2624">
        <f t="shared" ref="J2624:J2641" si="329">IF(I2624=0,0,1)</f>
        <v>0</v>
      </c>
      <c r="K2624">
        <f>J2624*Weighting!$W$8</f>
        <v>0</v>
      </c>
      <c r="M2624" s="14"/>
    </row>
    <row r="2625" spans="1:13" x14ac:dyDescent="0.55000000000000004">
      <c r="A2625" s="32" t="str">
        <f>IF(Weighting!$P$9&gt;0,B2625,"")</f>
        <v/>
      </c>
      <c r="B2625" s="50" t="e">
        <f>Weighting!$C$9</f>
        <v>#DIV/0!</v>
      </c>
      <c r="C2625" t="e">
        <f>Weighting!$F$9</f>
        <v>#NUM!</v>
      </c>
      <c r="D2625" t="e">
        <f>IF(C2625=1,'Data Transformation'!$G$3+0.5*'Data Transformation'!$W$25,IF(C2626=1,D2626-'Data Transformation'!$W$25,FALSE))</f>
        <v>#NUM!</v>
      </c>
      <c r="E2625">
        <f t="array" ref="E2625">IF(ISLOGICAL(D2625),"",FREQUENCY(IF('Data Transformation'!$B$425:$B$8425='Bin Analysis'!$B2619,'Data Transformation'!$G$425:$G$8425),D2625))</f>
        <v>2001</v>
      </c>
      <c r="F2625">
        <f t="shared" si="327"/>
        <v>0</v>
      </c>
      <c r="G2625">
        <f>Weighting!$H$9</f>
        <v>0</v>
      </c>
      <c r="H2625">
        <f t="array" ref="H2625">FREQUENCY(IF('Data Transformation'!$B$4:$B$8425=B2619,'Data Transformation'!$G$4:$G$8425),'Bin Analysis'!$B2625)</f>
        <v>2073</v>
      </c>
      <c r="I2625">
        <f t="shared" si="328"/>
        <v>0</v>
      </c>
      <c r="J2625">
        <f t="shared" si="329"/>
        <v>0</v>
      </c>
      <c r="K2625">
        <f>J2625*Weighting!$W$9</f>
        <v>0</v>
      </c>
      <c r="M2625" s="14"/>
    </row>
    <row r="2626" spans="1:13" x14ac:dyDescent="0.55000000000000004">
      <c r="A2626" s="32" t="str">
        <f>IF(Weighting!$P$10&gt;0,B2626,"")</f>
        <v/>
      </c>
      <c r="B2626" t="e">
        <f>Weighting!$C$10</f>
        <v>#DIV/0!</v>
      </c>
      <c r="C2626" t="e">
        <f>Weighting!$F$10</f>
        <v>#NUM!</v>
      </c>
      <c r="D2626" t="e">
        <f>IF(C2626=1,'Data Transformation'!$G$3+0.5*'Data Transformation'!$W$25,IF(C2627=1,D2627-'Data Transformation'!$W$25,FALSE))</f>
        <v>#NUM!</v>
      </c>
      <c r="E2626">
        <f t="array" ref="E2626">IF(ISLOGICAL(D2626),"",FREQUENCY(IF('Data Transformation'!$B$425:$B$8425='Bin Analysis'!$B2619,'Data Transformation'!$G$425:$G$8425),D2626))</f>
        <v>2001</v>
      </c>
      <c r="F2626">
        <f t="shared" si="327"/>
        <v>0</v>
      </c>
      <c r="G2626">
        <f>Weighting!$H$10</f>
        <v>0</v>
      </c>
      <c r="H2626">
        <f t="array" ref="H2626">FREQUENCY(IF('Data Transformation'!$B$4:$B$8425=B2619,'Data Transformation'!$G$4:$G$8425),'Bin Analysis'!$B2626)</f>
        <v>2073</v>
      </c>
      <c r="I2626">
        <f t="shared" si="328"/>
        <v>0</v>
      </c>
      <c r="J2626">
        <f t="shared" si="329"/>
        <v>0</v>
      </c>
      <c r="K2626">
        <f>J2626*Weighting!$W$10</f>
        <v>0</v>
      </c>
      <c r="M2626" s="14"/>
    </row>
    <row r="2627" spans="1:13" x14ac:dyDescent="0.55000000000000004">
      <c r="A2627" s="32" t="str">
        <f>IF(Weighting!$P$11&gt;0,B2627,"")</f>
        <v/>
      </c>
      <c r="B2627" t="e">
        <f>Weighting!$C$11</f>
        <v>#DIV/0!</v>
      </c>
      <c r="C2627" t="e">
        <f>Weighting!$F$11</f>
        <v>#NUM!</v>
      </c>
      <c r="D2627" t="e">
        <f>IF(C2627=1,'Data Transformation'!$G$3+0.5*'Data Transformation'!$W$25,IF(C2628=1,D2628-'Data Transformation'!$W$25,FALSE))</f>
        <v>#NUM!</v>
      </c>
      <c r="E2627">
        <f t="array" ref="E2627">IF(ISLOGICAL(D2627),"",FREQUENCY(IF('Data Transformation'!$B$425:$B$8425='Bin Analysis'!$B2619,'Data Transformation'!$G$425:$G$8425),D2627))</f>
        <v>2001</v>
      </c>
      <c r="F2627">
        <f t="shared" si="327"/>
        <v>0</v>
      </c>
      <c r="G2627">
        <f>Weighting!$H$11</f>
        <v>0</v>
      </c>
      <c r="H2627">
        <f t="array" ref="H2627">FREQUENCY(IF('Data Transformation'!$B$4:$B$8425=B2619,'Data Transformation'!$G$4:$G$8425),'Bin Analysis'!$B2627)</f>
        <v>2073</v>
      </c>
      <c r="I2627">
        <f t="shared" si="328"/>
        <v>0</v>
      </c>
      <c r="J2627">
        <f t="shared" si="329"/>
        <v>0</v>
      </c>
      <c r="K2627">
        <f>J2627*Weighting!$W$11</f>
        <v>0</v>
      </c>
      <c r="M2627" s="14"/>
    </row>
    <row r="2628" spans="1:13" x14ac:dyDescent="0.55000000000000004">
      <c r="A2628" s="32" t="str">
        <f>IF(Weighting!$P$12&gt;0,B2628,"")</f>
        <v/>
      </c>
      <c r="B2628" t="e">
        <f>Weighting!$C$12</f>
        <v>#DIV/0!</v>
      </c>
      <c r="C2628" t="e">
        <f>Weighting!$F$12</f>
        <v>#NUM!</v>
      </c>
      <c r="D2628" t="e">
        <f>IF(C2628=1,'Data Transformation'!$G$3+0.5*'Data Transformation'!$W$25,IF(C2629=1,D2629-'Data Transformation'!$W$25,FALSE))</f>
        <v>#NUM!</v>
      </c>
      <c r="E2628">
        <f t="array" ref="E2628">IF(ISLOGICAL(D2628),"",FREQUENCY(IF('Data Transformation'!$B$425:$B$8425='Bin Analysis'!$B2619,'Data Transformation'!$G$425:$G$8425),D2628))</f>
        <v>2001</v>
      </c>
      <c r="F2628">
        <f t="shared" si="327"/>
        <v>0</v>
      </c>
      <c r="G2628">
        <f>Weighting!$H$12</f>
        <v>0</v>
      </c>
      <c r="H2628">
        <f t="array" ref="H2628">FREQUENCY(IF('Data Transformation'!$B$4:$B$8425=B2619,'Data Transformation'!$G$4:$G$8425),'Bin Analysis'!$B2628)</f>
        <v>2073</v>
      </c>
      <c r="I2628">
        <f t="shared" si="328"/>
        <v>0</v>
      </c>
      <c r="J2628">
        <f t="shared" si="329"/>
        <v>0</v>
      </c>
      <c r="K2628">
        <f>J2628*Weighting!$W$12</f>
        <v>0</v>
      </c>
      <c r="M2628" s="14"/>
    </row>
    <row r="2629" spans="1:13" x14ac:dyDescent="0.55000000000000004">
      <c r="A2629" s="32" t="str">
        <f>IF(Weighting!$P$13&gt;0,B2629,"")</f>
        <v/>
      </c>
      <c r="B2629" t="e">
        <f>Weighting!$C$13</f>
        <v>#DIV/0!</v>
      </c>
      <c r="C2629" t="e">
        <f>Weighting!$F$13</f>
        <v>#NUM!</v>
      </c>
      <c r="D2629" t="e">
        <f>IF(C2629=1,'Data Transformation'!$G$3+0.5*'Data Transformation'!$W$25,IF(C2630=1,D2630-'Data Transformation'!$W$25,FALSE))</f>
        <v>#NUM!</v>
      </c>
      <c r="E2629">
        <f t="array" ref="E2629">IF(ISLOGICAL(D2629),"",FREQUENCY(IF('Data Transformation'!$B$425:$B$8425='Bin Analysis'!$B2619,'Data Transformation'!$G$425:$G$8425),D2629))</f>
        <v>2001</v>
      </c>
      <c r="F2629">
        <f t="shared" si="327"/>
        <v>0</v>
      </c>
      <c r="G2629">
        <f>Weighting!$H$13</f>
        <v>0</v>
      </c>
      <c r="H2629">
        <f t="array" ref="H2629">FREQUENCY(IF('Data Transformation'!$B$4:$B$8425=B2619,'Data Transformation'!$G$4:$G$8425),'Bin Analysis'!$B2629)</f>
        <v>2073</v>
      </c>
      <c r="I2629">
        <f t="shared" si="328"/>
        <v>0</v>
      </c>
      <c r="J2629">
        <f t="shared" si="329"/>
        <v>0</v>
      </c>
      <c r="K2629">
        <f>J2629*Weighting!$W$13</f>
        <v>0</v>
      </c>
      <c r="M2629" s="14"/>
    </row>
    <row r="2630" spans="1:13" x14ac:dyDescent="0.55000000000000004">
      <c r="A2630" s="32" t="str">
        <f>IF(Weighting!$P$14&gt;0,B2630,"")</f>
        <v/>
      </c>
      <c r="B2630" t="e">
        <f>Weighting!$C$14</f>
        <v>#DIV/0!</v>
      </c>
      <c r="C2630" t="e">
        <f>Weighting!$F$14</f>
        <v>#NUM!</v>
      </c>
      <c r="D2630" t="e">
        <f>IF(C2630=1,'Data Transformation'!$G$3+0.5*'Data Transformation'!$W$25,IF(C2631=1,D2631-'Data Transformation'!$W$25,FALSE))</f>
        <v>#NUM!</v>
      </c>
      <c r="E2630">
        <f t="array" ref="E2630">IF(ISLOGICAL(D2630),"",FREQUENCY(IF('Data Transformation'!$B$425:$B$8425='Bin Analysis'!$B2619,'Data Transformation'!$G$425:$G$8425),D2630))</f>
        <v>2001</v>
      </c>
      <c r="F2630">
        <f t="shared" si="327"/>
        <v>0</v>
      </c>
      <c r="G2630">
        <f>Weighting!$H$14</f>
        <v>0</v>
      </c>
      <c r="H2630">
        <f t="array" ref="H2630">FREQUENCY(IF('Data Transformation'!$B$4:$B$8425=B2619,'Data Transformation'!$G$4:$G$8425),'Bin Analysis'!$B2630)</f>
        <v>2073</v>
      </c>
      <c r="I2630">
        <f t="shared" si="328"/>
        <v>0</v>
      </c>
      <c r="J2630">
        <f t="shared" si="329"/>
        <v>0</v>
      </c>
      <c r="K2630">
        <f>J2630*Weighting!$W$14</f>
        <v>0</v>
      </c>
      <c r="M2630" s="14"/>
    </row>
    <row r="2631" spans="1:13" x14ac:dyDescent="0.55000000000000004">
      <c r="A2631" s="32" t="str">
        <f>IF(Weighting!$P$15&gt;0,B2631,"")</f>
        <v/>
      </c>
      <c r="B2631" t="e">
        <f>Weighting!$C$15</f>
        <v>#DIV/0!</v>
      </c>
      <c r="C2631" t="e">
        <f>Weighting!$F$15</f>
        <v>#NUM!</v>
      </c>
      <c r="D2631" t="e">
        <f>IF(C2631=1,'Data Transformation'!$G$3+0.5*'Data Transformation'!$W$25,IF(C2632=1,D2632-'Data Transformation'!$W$25,FALSE))</f>
        <v>#NUM!</v>
      </c>
      <c r="E2631">
        <f t="array" ref="E2631">IF(ISLOGICAL(D2631),"",FREQUENCY(IF('Data Transformation'!$B$425:$B$8425='Bin Analysis'!$B2619,'Data Transformation'!$G$425:$G$8425),D2631))</f>
        <v>2001</v>
      </c>
      <c r="F2631">
        <f t="shared" si="327"/>
        <v>0</v>
      </c>
      <c r="G2631">
        <f>Weighting!$H$15</f>
        <v>0</v>
      </c>
      <c r="H2631">
        <f t="array" ref="H2631">FREQUENCY(IF('Data Transformation'!$B$4:$B$8425=B2619,'Data Transformation'!$G$4:$G$8425),'Bin Analysis'!$B2631)</f>
        <v>2073</v>
      </c>
      <c r="I2631">
        <f t="shared" si="328"/>
        <v>0</v>
      </c>
      <c r="J2631">
        <f t="shared" si="329"/>
        <v>0</v>
      </c>
      <c r="K2631">
        <f>J2631*Weighting!$W$15</f>
        <v>0</v>
      </c>
      <c r="M2631" s="14"/>
    </row>
    <row r="2632" spans="1:13" x14ac:dyDescent="0.55000000000000004">
      <c r="A2632" s="32" t="str">
        <f>IF(Weighting!$P$16&gt;0,B2632,"")</f>
        <v/>
      </c>
      <c r="B2632" t="e">
        <f>Weighting!$C$16</f>
        <v>#DIV/0!</v>
      </c>
      <c r="C2632" t="e">
        <f>Weighting!$F$16</f>
        <v>#NUM!</v>
      </c>
      <c r="D2632" t="e">
        <f>IF(C2632=1,'Data Transformation'!$G$3+0.5*'Data Transformation'!$W$25,IF(C2633=1,D2633-'Data Transformation'!$W$25,FALSE))</f>
        <v>#NUM!</v>
      </c>
      <c r="E2632">
        <f t="array" ref="E2632">IF(ISLOGICAL(D2632),"",FREQUENCY(IF('Data Transformation'!$B$425:$B$8425='Bin Analysis'!$B2619,'Data Transformation'!$G$425:$G$8425),D2632))</f>
        <v>2001</v>
      </c>
      <c r="F2632">
        <f t="shared" si="327"/>
        <v>0</v>
      </c>
      <c r="G2632">
        <f>Weighting!$H$16</f>
        <v>0</v>
      </c>
      <c r="H2632">
        <f t="array" ref="H2632">FREQUENCY(IF('Data Transformation'!$B$4:$B$8425=B2619,'Data Transformation'!$G$4:$G$8425),'Bin Analysis'!$B2632)</f>
        <v>2073</v>
      </c>
      <c r="I2632">
        <f t="shared" si="328"/>
        <v>0</v>
      </c>
      <c r="J2632">
        <f t="shared" si="329"/>
        <v>0</v>
      </c>
      <c r="K2632">
        <f>J2632*Weighting!$W$16</f>
        <v>0</v>
      </c>
      <c r="M2632" s="14"/>
    </row>
    <row r="2633" spans="1:13" x14ac:dyDescent="0.55000000000000004">
      <c r="A2633" s="32" t="str">
        <f>IF(Weighting!$P$17&gt;0,B2633,"")</f>
        <v/>
      </c>
      <c r="B2633" t="e">
        <f>Weighting!$C$17</f>
        <v>#DIV/0!</v>
      </c>
      <c r="C2633" t="e">
        <f>Weighting!$F$17</f>
        <v>#NUM!</v>
      </c>
      <c r="D2633" t="e">
        <f>IF(C2633=1,'Data Transformation'!$G$3+0.5*'Data Transformation'!$W$25,IF(C2634=1,D2634-'Data Transformation'!$W$25,FALSE))</f>
        <v>#NUM!</v>
      </c>
      <c r="E2633">
        <f t="array" ref="E2633">IF(ISLOGICAL(D2633),"",FREQUENCY(IF('Data Transformation'!$B$425:$B$8425='Bin Analysis'!$B2619,'Data Transformation'!$G$425:$G$8425),D2633))</f>
        <v>2001</v>
      </c>
      <c r="F2633">
        <f t="shared" si="327"/>
        <v>0</v>
      </c>
      <c r="G2633">
        <f>Weighting!$H$17</f>
        <v>0</v>
      </c>
      <c r="H2633">
        <f t="array" ref="H2633">FREQUENCY(IF('Data Transformation'!$B$4:$B$8425=B2619,'Data Transformation'!$G$4:$G$8425),'Bin Analysis'!$B2633)</f>
        <v>2073</v>
      </c>
      <c r="I2633">
        <f t="shared" si="328"/>
        <v>0</v>
      </c>
      <c r="J2633">
        <f t="shared" si="329"/>
        <v>0</v>
      </c>
      <c r="K2633">
        <f>J2633*Weighting!$W$17</f>
        <v>0</v>
      </c>
      <c r="M2633" s="14"/>
    </row>
    <row r="2634" spans="1:13" x14ac:dyDescent="0.55000000000000004">
      <c r="A2634" s="32" t="str">
        <f>IF(Weighting!$P$18&gt;0,B2634,"")</f>
        <v/>
      </c>
      <c r="B2634" t="e">
        <f>Weighting!$C$18</f>
        <v>#DIV/0!</v>
      </c>
      <c r="C2634" t="e">
        <f>Weighting!$F$18</f>
        <v>#NUM!</v>
      </c>
      <c r="D2634" t="e">
        <f>IF(C2634=1,'Data Transformation'!$G$3+0.5*'Data Transformation'!$W$25,IF(C2635=1,D2635-'Data Transformation'!$W$25,FALSE))</f>
        <v>#NUM!</v>
      </c>
      <c r="E2634">
        <f t="array" ref="E2634">IF(ISLOGICAL(D2634),"",FREQUENCY(IF('Data Transformation'!$B$425:$B$8425='Bin Analysis'!$B2619,'Data Transformation'!$G$425:$G$8425),D2634))</f>
        <v>2001</v>
      </c>
      <c r="F2634">
        <f t="shared" si="327"/>
        <v>0</v>
      </c>
      <c r="G2634">
        <f>Weighting!$H$18</f>
        <v>0</v>
      </c>
      <c r="H2634">
        <f t="array" ref="H2634">FREQUENCY(IF('Data Transformation'!$B$4:$B$8425=B2619,'Data Transformation'!$G$4:$G$8425),'Bin Analysis'!$B2634)</f>
        <v>2073</v>
      </c>
      <c r="I2634">
        <f t="shared" si="328"/>
        <v>0</v>
      </c>
      <c r="J2634">
        <f t="shared" si="329"/>
        <v>0</v>
      </c>
      <c r="K2634">
        <f>J2634*Weighting!$W$18</f>
        <v>0</v>
      </c>
      <c r="M2634" s="14"/>
    </row>
    <row r="2635" spans="1:13" x14ac:dyDescent="0.55000000000000004">
      <c r="A2635" s="32" t="str">
        <f>IF(Weighting!$P$19&gt;0,B2635,"")</f>
        <v/>
      </c>
      <c r="B2635" t="e">
        <f>Weighting!$C$19</f>
        <v>#DIV/0!</v>
      </c>
      <c r="C2635" t="e">
        <f>Weighting!$F$19</f>
        <v>#NUM!</v>
      </c>
      <c r="D2635" t="e">
        <f>IF(C2635=1,'Data Transformation'!$G$3+0.5*'Data Transformation'!$W$25,IF(C2636=1,D2636-'Data Transformation'!$W$25,FALSE))</f>
        <v>#NUM!</v>
      </c>
      <c r="E2635">
        <f t="array" ref="E2635">IF(ISLOGICAL(D2635),"",FREQUENCY(IF('Data Transformation'!$B$425:$B$8425='Bin Analysis'!$B2619,'Data Transformation'!$G$425:$G$8425),D2635))</f>
        <v>2001</v>
      </c>
      <c r="F2635">
        <f t="shared" si="327"/>
        <v>0</v>
      </c>
      <c r="G2635">
        <f>Weighting!$H$19</f>
        <v>0</v>
      </c>
      <c r="H2635">
        <f t="array" ref="H2635">FREQUENCY(IF('Data Transformation'!$B$4:$B$8425=B2619,'Data Transformation'!$G$4:$G$8425),'Bin Analysis'!$B2635)</f>
        <v>2073</v>
      </c>
      <c r="I2635">
        <f t="shared" si="328"/>
        <v>0</v>
      </c>
      <c r="J2635">
        <f t="shared" si="329"/>
        <v>0</v>
      </c>
      <c r="K2635">
        <f>J2635*Weighting!$W$19</f>
        <v>0</v>
      </c>
      <c r="M2635" s="14"/>
    </row>
    <row r="2636" spans="1:13" x14ac:dyDescent="0.55000000000000004">
      <c r="A2636" s="32" t="str">
        <f>IF(Weighting!$P$20&gt;0,B2636,"")</f>
        <v/>
      </c>
      <c r="B2636" t="e">
        <f>Weighting!$C$20</f>
        <v>#DIV/0!</v>
      </c>
      <c r="C2636" t="e">
        <f>Weighting!$F$20</f>
        <v>#NUM!</v>
      </c>
      <c r="D2636" t="e">
        <f>IF(C2636=1,'Data Transformation'!$G$3+0.5*'Data Transformation'!$W$25,IF(C2637=1,D2637-'Data Transformation'!$W$25,FALSE))</f>
        <v>#NUM!</v>
      </c>
      <c r="E2636">
        <f t="array" ref="E2636">IF(ISLOGICAL(D2636),"",FREQUENCY(IF('Data Transformation'!$B$425:$B$8425='Bin Analysis'!$B2619,'Data Transformation'!$G$425:$G$8425),D2636))</f>
        <v>2001</v>
      </c>
      <c r="F2636">
        <f t="shared" si="327"/>
        <v>0</v>
      </c>
      <c r="G2636">
        <f>Weighting!$H$20</f>
        <v>0</v>
      </c>
      <c r="H2636">
        <f t="array" ref="H2636">FREQUENCY(IF('Data Transformation'!$B$4:$B$8425=B2619,'Data Transformation'!$G$4:$G$8425),'Bin Analysis'!$B2636)</f>
        <v>2073</v>
      </c>
      <c r="I2636">
        <f t="shared" si="328"/>
        <v>0</v>
      </c>
      <c r="J2636">
        <f t="shared" si="329"/>
        <v>0</v>
      </c>
      <c r="K2636">
        <f>J2636*Weighting!$W$20</f>
        <v>0</v>
      </c>
      <c r="M2636" s="14"/>
    </row>
    <row r="2637" spans="1:13" x14ac:dyDescent="0.55000000000000004">
      <c r="A2637" s="32" t="str">
        <f>IF(Weighting!$P$21&gt;0,B2637,"")</f>
        <v/>
      </c>
      <c r="B2637" t="e">
        <f>Weighting!$C$21</f>
        <v>#DIV/0!</v>
      </c>
      <c r="C2637" t="e">
        <f>Weighting!$F$21</f>
        <v>#NUM!</v>
      </c>
      <c r="D2637" t="e">
        <f>IF(C2637=1,'Data Transformation'!$G$3+0.5*'Data Transformation'!$W$25,IF(C2638=1,D2638-'Data Transformation'!$W$25,FALSE))</f>
        <v>#NUM!</v>
      </c>
      <c r="E2637">
        <f t="array" ref="E2637">IF(ISLOGICAL(D2637),"",FREQUENCY(IF('Data Transformation'!$B$425:$B$8425='Bin Analysis'!$B2619,'Data Transformation'!$G$425:$G$8425),D2637))</f>
        <v>2001</v>
      </c>
      <c r="F2637">
        <f t="shared" si="327"/>
        <v>0</v>
      </c>
      <c r="G2637">
        <f>Weighting!$H$21</f>
        <v>0</v>
      </c>
      <c r="H2637">
        <f t="array" ref="H2637">FREQUENCY(IF('Data Transformation'!$B$4:$B$8425=B2619,'Data Transformation'!$G$4:$G$8425),'Bin Analysis'!$B2637)</f>
        <v>2073</v>
      </c>
      <c r="I2637">
        <f t="shared" si="328"/>
        <v>0</v>
      </c>
      <c r="J2637">
        <f t="shared" si="329"/>
        <v>0</v>
      </c>
      <c r="K2637">
        <f>J2637*Weighting!$W$21</f>
        <v>0</v>
      </c>
      <c r="M2637" s="14"/>
    </row>
    <row r="2638" spans="1:13" x14ac:dyDescent="0.55000000000000004">
      <c r="A2638" s="32" t="str">
        <f>IF(Weighting!$P$22&gt;0,B2638,"")</f>
        <v/>
      </c>
      <c r="B2638" t="e">
        <f>Weighting!$C$22</f>
        <v>#DIV/0!</v>
      </c>
      <c r="C2638" t="e">
        <f>Weighting!$F$22</f>
        <v>#NUM!</v>
      </c>
      <c r="D2638" t="e">
        <f>IF(C2638=1,'Data Transformation'!$G$3+0.5*'Data Transformation'!$W$25,IF(C2639=1,D2639-'Data Transformation'!$W$25,FALSE))</f>
        <v>#NUM!</v>
      </c>
      <c r="E2638">
        <f t="array" ref="E2638">IF(ISLOGICAL(D2638),"",FREQUENCY(IF('Data Transformation'!$B$425:$B$8425='Bin Analysis'!$B2619,'Data Transformation'!$G$425:$G$8425),D2638))</f>
        <v>2001</v>
      </c>
      <c r="F2638">
        <f t="shared" si="327"/>
        <v>0</v>
      </c>
      <c r="G2638">
        <f>Weighting!$H$22</f>
        <v>0</v>
      </c>
      <c r="H2638">
        <f t="array" ref="H2638">FREQUENCY(IF('Data Transformation'!$B$4:$B$8425=B2619,'Data Transformation'!$G$4:$G$8425),'Bin Analysis'!$B2638)</f>
        <v>2073</v>
      </c>
      <c r="I2638">
        <f t="shared" si="328"/>
        <v>0</v>
      </c>
      <c r="J2638">
        <f t="shared" si="329"/>
        <v>0</v>
      </c>
      <c r="K2638">
        <f>J2638*Weighting!$W$22</f>
        <v>0</v>
      </c>
      <c r="M2638" s="14"/>
    </row>
    <row r="2639" spans="1:13" x14ac:dyDescent="0.55000000000000004">
      <c r="A2639" s="32" t="str">
        <f>IF(Weighting!$P$23&gt;0,B2639,"")</f>
        <v/>
      </c>
      <c r="B2639" t="e">
        <f>Weighting!$C$23</f>
        <v>#DIV/0!</v>
      </c>
      <c r="C2639" t="e">
        <f>Weighting!$F$23</f>
        <v>#NUM!</v>
      </c>
      <c r="D2639" t="e">
        <f>IF(C2639=1,'Data Transformation'!$G$3+0.5*'Data Transformation'!$W$25,IF(C2640=1,D2640-'Data Transformation'!$W$25,FALSE))</f>
        <v>#NUM!</v>
      </c>
      <c r="E2639">
        <f t="array" ref="E2639">IF(ISLOGICAL(D2639),"",FREQUENCY(IF('Data Transformation'!$B$425:$B$8425='Bin Analysis'!$B2619,'Data Transformation'!$G$425:$G$8425),D2639))</f>
        <v>2001</v>
      </c>
      <c r="F2639">
        <f t="shared" si="327"/>
        <v>0</v>
      </c>
      <c r="G2639">
        <f>Weighting!$H$23</f>
        <v>0</v>
      </c>
      <c r="H2639">
        <f t="array" ref="H2639">FREQUENCY(IF('Data Transformation'!$B$4:$B$8425=B2619,'Data Transformation'!$G$4:$G$8425),'Bin Analysis'!$B2639)</f>
        <v>2073</v>
      </c>
      <c r="I2639">
        <f t="shared" si="328"/>
        <v>0</v>
      </c>
      <c r="J2639">
        <f t="shared" si="329"/>
        <v>0</v>
      </c>
      <c r="K2639">
        <f>J2639*Weighting!$W$23</f>
        <v>0</v>
      </c>
      <c r="M2639" s="14"/>
    </row>
    <row r="2640" spans="1:13" x14ac:dyDescent="0.55000000000000004">
      <c r="A2640" s="32" t="str">
        <f>IF(Weighting!$P$24&gt;0,B2640,"")</f>
        <v/>
      </c>
      <c r="B2640" t="e">
        <f>Weighting!$C$24</f>
        <v>#DIV/0!</v>
      </c>
      <c r="C2640" t="e">
        <f>Weighting!$F$24</f>
        <v>#NUM!</v>
      </c>
      <c r="D2640" t="e">
        <f>IF(C2640=1,'Data Transformation'!$G$3+0.5*'Data Transformation'!$W$25,IF(C2641=1,D2641-'Data Transformation'!$W$25,FALSE))</f>
        <v>#NUM!</v>
      </c>
      <c r="E2640">
        <f t="array" ref="E2640">IF(ISLOGICAL(D2640),"",FREQUENCY(IF('Data Transformation'!$B$425:$B$8425='Bin Analysis'!$B2619,'Data Transformation'!$G$425:$G$8425),D2640))</f>
        <v>2001</v>
      </c>
      <c r="F2640">
        <f t="shared" si="327"/>
        <v>0</v>
      </c>
      <c r="G2640">
        <f>Weighting!$H$24</f>
        <v>0</v>
      </c>
      <c r="H2640">
        <f t="array" ref="H2640">FREQUENCY(IF('Data Transformation'!$B$4:$B$8425=B2619,'Data Transformation'!$G$4:$G$8425),'Bin Analysis'!$B2640)</f>
        <v>2073</v>
      </c>
      <c r="I2640">
        <f t="shared" si="328"/>
        <v>0</v>
      </c>
      <c r="J2640">
        <f t="shared" si="329"/>
        <v>0</v>
      </c>
      <c r="K2640">
        <f>J2640*Weighting!$W$24</f>
        <v>0</v>
      </c>
      <c r="M2640" s="14"/>
    </row>
    <row r="2641" spans="1:25" x14ac:dyDescent="0.55000000000000004">
      <c r="A2641" s="32" t="str">
        <f>IF(Weighting!$P$25&gt;0,B2641,"")</f>
        <v/>
      </c>
      <c r="B2641" t="e">
        <f>Weighting!$C$25</f>
        <v>#DIV/0!</v>
      </c>
      <c r="C2641" t="e">
        <f>Weighting!$F$25</f>
        <v>#NUM!</v>
      </c>
      <c r="D2641" t="e">
        <f>IF(C2641=1,'Data Transformation'!$G$3+0.5*'Data Transformation'!$W$25,IF(C2642=1,D2642-'Data Transformation'!$W$25,FALSE))</f>
        <v>#NUM!</v>
      </c>
      <c r="E2641">
        <f t="array" ref="E2641">IF(ISLOGICAL(D2641),"",FREQUENCY(IF('Data Transformation'!$B$425:$B$8425='Bin Analysis'!$B2619,'Data Transformation'!$G$425:$G$8425),D2641))</f>
        <v>2001</v>
      </c>
      <c r="F2641">
        <f t="shared" si="327"/>
        <v>0</v>
      </c>
      <c r="G2641">
        <f>Weighting!$H$25</f>
        <v>0</v>
      </c>
      <c r="H2641">
        <f t="array" ref="H2641">FREQUENCY(IF('Data Transformation'!$B$4:$B$8425=B2619,'Data Transformation'!$G$4:$G$8425),'Bin Analysis'!$B2641)</f>
        <v>2073</v>
      </c>
      <c r="I2641">
        <f t="shared" si="328"/>
        <v>0</v>
      </c>
      <c r="J2641">
        <f t="shared" si="329"/>
        <v>0</v>
      </c>
      <c r="K2641">
        <f>J2641*Weighting!$W$25</f>
        <v>0</v>
      </c>
      <c r="M2641" s="14"/>
    </row>
    <row r="2642" spans="1:25" x14ac:dyDescent="0.55000000000000004">
      <c r="N2642" s="57"/>
      <c r="O2642"/>
      <c r="P2642"/>
      <c r="Q2642"/>
      <c r="R2642"/>
    </row>
    <row r="2643" spans="1:25" ht="23.35" x14ac:dyDescent="0.8">
      <c r="A2643" s="21" t="s">
        <v>0</v>
      </c>
      <c r="B2643" s="21" t="str">
        <f>IFERROR(VLOOKUP(C2643,'Data Transformation'!$L$6:$M$426,2,FALSE),"")</f>
        <v/>
      </c>
      <c r="C2643" s="21">
        <f>C2619+1</f>
        <v>110</v>
      </c>
      <c r="D2643" s="21"/>
      <c r="E2643" s="21"/>
      <c r="F2643" s="21"/>
      <c r="G2643" s="21"/>
      <c r="H2643" s="22"/>
      <c r="I2643" s="22"/>
      <c r="J2643" s="22"/>
      <c r="K2643" s="21"/>
      <c r="L2643" s="21" t="str">
        <f>B2643</f>
        <v/>
      </c>
      <c r="M2643" s="23" t="e">
        <f>INDEX('Data Transformation'!$O$4:$O$424,MATCH($B2643,'Data Transformation'!$M$4:$M$424,0),MATCH($M$2,'Data Transformation'!$O$3,0))</f>
        <v>#N/A</v>
      </c>
      <c r="N2643" s="27" t="e">
        <f>IF('Input and Summary Results'!$J$16="minimum",'Bin Analysis'!X2644/(M2643-1),'Bin Analysis'!Y2643/('Bin Analysis'!M2643-1))</f>
        <v>#N/A</v>
      </c>
      <c r="O2643" s="27" t="e">
        <f>IF(M2643=FALSE,NA(),(VLOOKUP(1,C2646:K2665,4,FALSE))/(M2643-1))</f>
        <v>#N/A</v>
      </c>
      <c r="P2643" s="27" t="e">
        <f>IF(M2643=FALSE,NA(),SUM(J2646:J2665)/Weighting!$S$5)</f>
        <v>#N/A</v>
      </c>
      <c r="Q2643" s="27" t="e">
        <f>IF(M2643=FALSE,NA(),SUM(K2646:K2665)/Weighting!$S$6)</f>
        <v>#N/A</v>
      </c>
      <c r="R2643" s="27" t="e">
        <f>IF(M2643=FALSE,NA(),(VLOOKUP(1,G2646:K2665,3,FALSE))/(M2643-1))</f>
        <v>#N/A</v>
      </c>
      <c r="S2643" s="22" t="e">
        <f>IF(M2643=FALSE,NA(),IF(SUM(J2646:J2665)=2,"yes","no"))</f>
        <v>#N/A</v>
      </c>
      <c r="X2643" s="2" cm="2">
        <f t="array" ref="X2643:X2644">FREQUENCY(IF('Data Transformation'!$B$425:$B$6424='Bin Analysis'!L2643,'Data Transformation'!$G$425:$G$6424),'Data Transformation'!$U$11)</f>
        <v>0</v>
      </c>
      <c r="Y2643" s="2" cm="2">
        <f t="array" ref="Y2643:Y2644">FREQUENCY(IF('Data Transformation'!$B$425:$B$6424='Bin Analysis'!L2643,'Data Transformation'!$G$425:$G$6424),'Data Transformation'!$U$12)</f>
        <v>0</v>
      </c>
    </row>
    <row r="2644" spans="1:25" x14ac:dyDescent="0.55000000000000004">
      <c r="A2644" s="14" t="s">
        <v>67</v>
      </c>
      <c r="B2644" t="s">
        <v>47</v>
      </c>
      <c r="C2644" t="s">
        <v>5</v>
      </c>
      <c r="D2644" t="s">
        <v>100</v>
      </c>
      <c r="E2644" t="s">
        <v>101</v>
      </c>
      <c r="F2644" t="s">
        <v>102</v>
      </c>
      <c r="G2644" t="s">
        <v>70</v>
      </c>
      <c r="H2644" t="s">
        <v>31</v>
      </c>
      <c r="I2644" t="s">
        <v>32</v>
      </c>
      <c r="J2644" t="s">
        <v>46</v>
      </c>
      <c r="K2644" s="14" t="s">
        <v>45</v>
      </c>
      <c r="M2644" s="14"/>
      <c r="X2644" s="2">
        <v>0</v>
      </c>
      <c r="Y2644" s="2">
        <v>0</v>
      </c>
    </row>
    <row r="2645" spans="1:25" x14ac:dyDescent="0.55000000000000004">
      <c r="A2645" s="32"/>
      <c r="D2645" t="e">
        <f>IF(C2645=1,'Data Transformation'!$G$3+0.5*'Data Transformation'!$W$25,IF(C2646=1,D2646-'Data Transformation'!$W$25,FALSE))</f>
        <v>#NUM!</v>
      </c>
      <c r="E2645">
        <f t="array" ref="E2645">IF(ISLOGICAL(D2645),"",FREQUENCY(IF('Data Transformation'!$B$425:$B$8425='Bin Analysis'!$B2643,'Data Transformation'!$G$425:$G$8425),D2645))</f>
        <v>2001</v>
      </c>
      <c r="F2645" t="e">
        <f>IF(ISLOGICAL(D2645),"",E2645-E2644)</f>
        <v>#VALUE!</v>
      </c>
      <c r="M2645" s="14"/>
    </row>
    <row r="2646" spans="1:25" x14ac:dyDescent="0.55000000000000004">
      <c r="A2646" s="32" t="e">
        <f>IF(Weighting!$P$6&gt;0,B2646,"")</f>
        <v>#NUM!</v>
      </c>
      <c r="B2646" t="e">
        <f>Weighting!$C$6</f>
        <v>#DIV/0!</v>
      </c>
      <c r="C2646" t="e">
        <f>Weighting!$F$6</f>
        <v>#NUM!</v>
      </c>
      <c r="D2646" t="e">
        <f>IF(C2646=1,'Data Transformation'!$G$3+0.5*'Data Transformation'!$W$25,IF(C2647=1,D2647-'Data Transformation'!$W$25,FALSE))</f>
        <v>#NUM!</v>
      </c>
      <c r="E2646">
        <f t="array" ref="E2646">IF(ISLOGICAL(D2646),"",FREQUENCY(IF('Data Transformation'!$B$425:$B$8425='Bin Analysis'!$B2643,'Data Transformation'!$G$425:$G$8425),D2646))</f>
        <v>2001</v>
      </c>
      <c r="F2646">
        <f>IF(ISLOGICAL(D2646),"",E2646-E2645)</f>
        <v>0</v>
      </c>
      <c r="G2646">
        <f>Weighting!$H$6</f>
        <v>1</v>
      </c>
      <c r="H2646">
        <f t="array" ref="H2646">FREQUENCY(IF('Data Transformation'!$B$4:$B$8425=B2643,'Data Transformation'!$G$4:$G$8425),'Bin Analysis'!$B2646)</f>
        <v>2073</v>
      </c>
      <c r="I2646">
        <f>H2646-H2645</f>
        <v>2073</v>
      </c>
      <c r="J2646">
        <f>IF(I2646=0,0,1)</f>
        <v>1</v>
      </c>
      <c r="K2646" t="e">
        <f>J2646*Weighting!$W$6</f>
        <v>#NUM!</v>
      </c>
      <c r="M2646" s="14"/>
    </row>
    <row r="2647" spans="1:25" x14ac:dyDescent="0.55000000000000004">
      <c r="A2647" s="32" t="str">
        <f>IF(Weighting!$P$7&gt;0,B2647,"")</f>
        <v/>
      </c>
      <c r="B2647" t="e">
        <f>Weighting!$C$7</f>
        <v>#DIV/0!</v>
      </c>
      <c r="C2647" t="e">
        <f>Weighting!$F$7</f>
        <v>#NUM!</v>
      </c>
      <c r="D2647" t="e">
        <f>IF(C2647=1,'Data Transformation'!$G$3+0.5*'Data Transformation'!$W$25,IF(C2648=1,D2648-'Data Transformation'!$W$25,FALSE))</f>
        <v>#NUM!</v>
      </c>
      <c r="E2647">
        <f t="array" ref="E2647">IF(ISLOGICAL(D2647),"",FREQUENCY(IF('Data Transformation'!$B$425:$B$8425='Bin Analysis'!$B2643,'Data Transformation'!$G$425:$G$8425),D2647))</f>
        <v>2001</v>
      </c>
      <c r="F2647">
        <f t="shared" ref="F2647:F2665" si="330">IF(ISLOGICAL(D2647),"",E2647-E2646)</f>
        <v>0</v>
      </c>
      <c r="G2647">
        <f>Weighting!$H$7</f>
        <v>0</v>
      </c>
      <c r="H2647">
        <f t="array" ref="H2647">FREQUENCY(IF('Data Transformation'!$B$4:$B$8425=B2643,'Data Transformation'!$G$4:$G$8425),'Bin Analysis'!$B2647)</f>
        <v>2073</v>
      </c>
      <c r="I2647">
        <f t="shared" ref="I2647:I2665" si="331">H2647-H2646</f>
        <v>0</v>
      </c>
      <c r="J2647">
        <f>IF(I2647=0,0,1)</f>
        <v>0</v>
      </c>
      <c r="K2647">
        <f>J2647*Weighting!$W$7</f>
        <v>0</v>
      </c>
      <c r="M2647" s="14"/>
    </row>
    <row r="2648" spans="1:25" x14ac:dyDescent="0.55000000000000004">
      <c r="A2648" s="32" t="str">
        <f>IF(Weighting!$P$8&gt;0,B2648,"")</f>
        <v/>
      </c>
      <c r="B2648" t="e">
        <f>Weighting!$C$8</f>
        <v>#DIV/0!</v>
      </c>
      <c r="C2648" t="e">
        <f>Weighting!$F$8</f>
        <v>#NUM!</v>
      </c>
      <c r="D2648" t="e">
        <f>IF(C2648=1,'Data Transformation'!$G$3+0.5*'Data Transformation'!$W$25,IF(C2649=1,D2649-'Data Transformation'!$W$25,FALSE))</f>
        <v>#NUM!</v>
      </c>
      <c r="E2648">
        <f t="array" ref="E2648">IF(ISLOGICAL(D2648),"",FREQUENCY(IF('Data Transformation'!$B$425:$B$8425='Bin Analysis'!$B2643,'Data Transformation'!$G$425:$G$8425),D2648))</f>
        <v>2001</v>
      </c>
      <c r="F2648">
        <f t="shared" si="330"/>
        <v>0</v>
      </c>
      <c r="G2648">
        <f>Weighting!$H$8</f>
        <v>0</v>
      </c>
      <c r="H2648">
        <f t="array" ref="H2648">FREQUENCY(IF('Data Transformation'!$B$4:$B$8425=B2643,'Data Transformation'!$G$4:$G$8425),'Bin Analysis'!$B2648)</f>
        <v>2073</v>
      </c>
      <c r="I2648">
        <f t="shared" si="331"/>
        <v>0</v>
      </c>
      <c r="J2648">
        <f t="shared" ref="J2648:J2665" si="332">IF(I2648=0,0,1)</f>
        <v>0</v>
      </c>
      <c r="K2648">
        <f>J2648*Weighting!$W$8</f>
        <v>0</v>
      </c>
      <c r="M2648" s="14"/>
    </row>
    <row r="2649" spans="1:25" x14ac:dyDescent="0.55000000000000004">
      <c r="A2649" s="32" t="str">
        <f>IF(Weighting!$P$9&gt;0,B2649,"")</f>
        <v/>
      </c>
      <c r="B2649" s="50" t="e">
        <f>Weighting!$C$9</f>
        <v>#DIV/0!</v>
      </c>
      <c r="C2649" t="e">
        <f>Weighting!$F$9</f>
        <v>#NUM!</v>
      </c>
      <c r="D2649" t="e">
        <f>IF(C2649=1,'Data Transformation'!$G$3+0.5*'Data Transformation'!$W$25,IF(C2650=1,D2650-'Data Transformation'!$W$25,FALSE))</f>
        <v>#NUM!</v>
      </c>
      <c r="E2649">
        <f t="array" ref="E2649">IF(ISLOGICAL(D2649),"",FREQUENCY(IF('Data Transformation'!$B$425:$B$8425='Bin Analysis'!$B2643,'Data Transformation'!$G$425:$G$8425),D2649))</f>
        <v>2001</v>
      </c>
      <c r="F2649">
        <f t="shared" si="330"/>
        <v>0</v>
      </c>
      <c r="G2649">
        <f>Weighting!$H$9</f>
        <v>0</v>
      </c>
      <c r="H2649">
        <f t="array" ref="H2649">FREQUENCY(IF('Data Transformation'!$B$4:$B$8425=B2643,'Data Transformation'!$G$4:$G$8425),'Bin Analysis'!$B2649)</f>
        <v>2073</v>
      </c>
      <c r="I2649">
        <f t="shared" si="331"/>
        <v>0</v>
      </c>
      <c r="J2649">
        <f t="shared" si="332"/>
        <v>0</v>
      </c>
      <c r="K2649">
        <f>J2649*Weighting!$W$9</f>
        <v>0</v>
      </c>
      <c r="M2649" s="14"/>
    </row>
    <row r="2650" spans="1:25" x14ac:dyDescent="0.55000000000000004">
      <c r="A2650" s="32" t="str">
        <f>IF(Weighting!$P$10&gt;0,B2650,"")</f>
        <v/>
      </c>
      <c r="B2650" t="e">
        <f>Weighting!$C$10</f>
        <v>#DIV/0!</v>
      </c>
      <c r="C2650" t="e">
        <f>Weighting!$F$10</f>
        <v>#NUM!</v>
      </c>
      <c r="D2650" t="e">
        <f>IF(C2650=1,'Data Transformation'!$G$3+0.5*'Data Transformation'!$W$25,IF(C2651=1,D2651-'Data Transformation'!$W$25,FALSE))</f>
        <v>#NUM!</v>
      </c>
      <c r="E2650">
        <f t="array" ref="E2650">IF(ISLOGICAL(D2650),"",FREQUENCY(IF('Data Transformation'!$B$425:$B$8425='Bin Analysis'!$B2643,'Data Transformation'!$G$425:$G$8425),D2650))</f>
        <v>2001</v>
      </c>
      <c r="F2650">
        <f t="shared" si="330"/>
        <v>0</v>
      </c>
      <c r="G2650">
        <f>Weighting!$H$10</f>
        <v>0</v>
      </c>
      <c r="H2650">
        <f t="array" ref="H2650">FREQUENCY(IF('Data Transformation'!$B$4:$B$8425=B2643,'Data Transformation'!$G$4:$G$8425),'Bin Analysis'!$B2650)</f>
        <v>2073</v>
      </c>
      <c r="I2650">
        <f t="shared" si="331"/>
        <v>0</v>
      </c>
      <c r="J2650">
        <f t="shared" si="332"/>
        <v>0</v>
      </c>
      <c r="K2650">
        <f>J2650*Weighting!$W$10</f>
        <v>0</v>
      </c>
      <c r="M2650" s="14"/>
    </row>
    <row r="2651" spans="1:25" x14ac:dyDescent="0.55000000000000004">
      <c r="A2651" s="32" t="str">
        <f>IF(Weighting!$P$11&gt;0,B2651,"")</f>
        <v/>
      </c>
      <c r="B2651" t="e">
        <f>Weighting!$C$11</f>
        <v>#DIV/0!</v>
      </c>
      <c r="C2651" t="e">
        <f>Weighting!$F$11</f>
        <v>#NUM!</v>
      </c>
      <c r="D2651" t="e">
        <f>IF(C2651=1,'Data Transformation'!$G$3+0.5*'Data Transformation'!$W$25,IF(C2652=1,D2652-'Data Transformation'!$W$25,FALSE))</f>
        <v>#NUM!</v>
      </c>
      <c r="E2651">
        <f t="array" ref="E2651">IF(ISLOGICAL(D2651),"",FREQUENCY(IF('Data Transformation'!$B$425:$B$8425='Bin Analysis'!$B2643,'Data Transformation'!$G$425:$G$8425),D2651))</f>
        <v>2001</v>
      </c>
      <c r="F2651">
        <f t="shared" si="330"/>
        <v>0</v>
      </c>
      <c r="G2651">
        <f>Weighting!$H$11</f>
        <v>0</v>
      </c>
      <c r="H2651">
        <f t="array" ref="H2651">FREQUENCY(IF('Data Transformation'!$B$4:$B$8425=B2643,'Data Transformation'!$G$4:$G$8425),'Bin Analysis'!$B2651)</f>
        <v>2073</v>
      </c>
      <c r="I2651">
        <f t="shared" si="331"/>
        <v>0</v>
      </c>
      <c r="J2651">
        <f t="shared" si="332"/>
        <v>0</v>
      </c>
      <c r="K2651">
        <f>J2651*Weighting!$W$11</f>
        <v>0</v>
      </c>
      <c r="M2651" s="14"/>
    </row>
    <row r="2652" spans="1:25" x14ac:dyDescent="0.55000000000000004">
      <c r="A2652" s="32" t="str">
        <f>IF(Weighting!$P$12&gt;0,B2652,"")</f>
        <v/>
      </c>
      <c r="B2652" t="e">
        <f>Weighting!$C$12</f>
        <v>#DIV/0!</v>
      </c>
      <c r="C2652" t="e">
        <f>Weighting!$F$12</f>
        <v>#NUM!</v>
      </c>
      <c r="D2652" t="e">
        <f>IF(C2652=1,'Data Transformation'!$G$3+0.5*'Data Transformation'!$W$25,IF(C2653=1,D2653-'Data Transformation'!$W$25,FALSE))</f>
        <v>#NUM!</v>
      </c>
      <c r="E2652">
        <f t="array" ref="E2652">IF(ISLOGICAL(D2652),"",FREQUENCY(IF('Data Transformation'!$B$425:$B$8425='Bin Analysis'!$B2643,'Data Transformation'!$G$425:$G$8425),D2652))</f>
        <v>2001</v>
      </c>
      <c r="F2652">
        <f t="shared" si="330"/>
        <v>0</v>
      </c>
      <c r="G2652">
        <f>Weighting!$H$12</f>
        <v>0</v>
      </c>
      <c r="H2652">
        <f t="array" ref="H2652">FREQUENCY(IF('Data Transformation'!$B$4:$B$8425=B2643,'Data Transformation'!$G$4:$G$8425),'Bin Analysis'!$B2652)</f>
        <v>2073</v>
      </c>
      <c r="I2652">
        <f t="shared" si="331"/>
        <v>0</v>
      </c>
      <c r="J2652">
        <f t="shared" si="332"/>
        <v>0</v>
      </c>
      <c r="K2652">
        <f>J2652*Weighting!$W$12</f>
        <v>0</v>
      </c>
      <c r="M2652" s="14"/>
    </row>
    <row r="2653" spans="1:25" x14ac:dyDescent="0.55000000000000004">
      <c r="A2653" s="32" t="str">
        <f>IF(Weighting!$P$13&gt;0,B2653,"")</f>
        <v/>
      </c>
      <c r="B2653" t="e">
        <f>Weighting!$C$13</f>
        <v>#DIV/0!</v>
      </c>
      <c r="C2653" t="e">
        <f>Weighting!$F$13</f>
        <v>#NUM!</v>
      </c>
      <c r="D2653" t="e">
        <f>IF(C2653=1,'Data Transformation'!$G$3+0.5*'Data Transformation'!$W$25,IF(C2654=1,D2654-'Data Transformation'!$W$25,FALSE))</f>
        <v>#NUM!</v>
      </c>
      <c r="E2653">
        <f t="array" ref="E2653">IF(ISLOGICAL(D2653),"",FREQUENCY(IF('Data Transformation'!$B$425:$B$8425='Bin Analysis'!$B2643,'Data Transformation'!$G$425:$G$8425),D2653))</f>
        <v>2001</v>
      </c>
      <c r="F2653">
        <f t="shared" si="330"/>
        <v>0</v>
      </c>
      <c r="G2653">
        <f>Weighting!$H$13</f>
        <v>0</v>
      </c>
      <c r="H2653">
        <f t="array" ref="H2653">FREQUENCY(IF('Data Transformation'!$B$4:$B$8425=B2643,'Data Transformation'!$G$4:$G$8425),'Bin Analysis'!$B2653)</f>
        <v>2073</v>
      </c>
      <c r="I2653">
        <f t="shared" si="331"/>
        <v>0</v>
      </c>
      <c r="J2653">
        <f t="shared" si="332"/>
        <v>0</v>
      </c>
      <c r="K2653">
        <f>J2653*Weighting!$W$13</f>
        <v>0</v>
      </c>
      <c r="M2653" s="14"/>
    </row>
    <row r="2654" spans="1:25" x14ac:dyDescent="0.55000000000000004">
      <c r="A2654" s="32" t="str">
        <f>IF(Weighting!$P$14&gt;0,B2654,"")</f>
        <v/>
      </c>
      <c r="B2654" t="e">
        <f>Weighting!$C$14</f>
        <v>#DIV/0!</v>
      </c>
      <c r="C2654" t="e">
        <f>Weighting!$F$14</f>
        <v>#NUM!</v>
      </c>
      <c r="D2654" t="e">
        <f>IF(C2654=1,'Data Transformation'!$G$3+0.5*'Data Transformation'!$W$25,IF(C2655=1,D2655-'Data Transformation'!$W$25,FALSE))</f>
        <v>#NUM!</v>
      </c>
      <c r="E2654">
        <f t="array" ref="E2654">IF(ISLOGICAL(D2654),"",FREQUENCY(IF('Data Transformation'!$B$425:$B$8425='Bin Analysis'!$B2643,'Data Transformation'!$G$425:$G$8425),D2654))</f>
        <v>2001</v>
      </c>
      <c r="F2654">
        <f t="shared" si="330"/>
        <v>0</v>
      </c>
      <c r="G2654">
        <f>Weighting!$H$14</f>
        <v>0</v>
      </c>
      <c r="H2654">
        <f t="array" ref="H2654">FREQUENCY(IF('Data Transformation'!$B$4:$B$8425=B2643,'Data Transformation'!$G$4:$G$8425),'Bin Analysis'!$B2654)</f>
        <v>2073</v>
      </c>
      <c r="I2654">
        <f t="shared" si="331"/>
        <v>0</v>
      </c>
      <c r="J2654">
        <f t="shared" si="332"/>
        <v>0</v>
      </c>
      <c r="K2654">
        <f>J2654*Weighting!$W$14</f>
        <v>0</v>
      </c>
      <c r="M2654" s="14"/>
    </row>
    <row r="2655" spans="1:25" x14ac:dyDescent="0.55000000000000004">
      <c r="A2655" s="32" t="str">
        <f>IF(Weighting!$P$15&gt;0,B2655,"")</f>
        <v/>
      </c>
      <c r="B2655" t="e">
        <f>Weighting!$C$15</f>
        <v>#DIV/0!</v>
      </c>
      <c r="C2655" t="e">
        <f>Weighting!$F$15</f>
        <v>#NUM!</v>
      </c>
      <c r="D2655" t="e">
        <f>IF(C2655=1,'Data Transformation'!$G$3+0.5*'Data Transformation'!$W$25,IF(C2656=1,D2656-'Data Transformation'!$W$25,FALSE))</f>
        <v>#NUM!</v>
      </c>
      <c r="E2655">
        <f t="array" ref="E2655">IF(ISLOGICAL(D2655),"",FREQUENCY(IF('Data Transformation'!$B$425:$B$8425='Bin Analysis'!$B2643,'Data Transformation'!$G$425:$G$8425),D2655))</f>
        <v>2001</v>
      </c>
      <c r="F2655">
        <f t="shared" si="330"/>
        <v>0</v>
      </c>
      <c r="G2655">
        <f>Weighting!$H$15</f>
        <v>0</v>
      </c>
      <c r="H2655">
        <f t="array" ref="H2655">FREQUENCY(IF('Data Transformation'!$B$4:$B$8425=B2643,'Data Transformation'!$G$4:$G$8425),'Bin Analysis'!$B2655)</f>
        <v>2073</v>
      </c>
      <c r="I2655">
        <f t="shared" si="331"/>
        <v>0</v>
      </c>
      <c r="J2655">
        <f t="shared" si="332"/>
        <v>0</v>
      </c>
      <c r="K2655">
        <f>J2655*Weighting!$W$15</f>
        <v>0</v>
      </c>
      <c r="M2655" s="14"/>
    </row>
    <row r="2656" spans="1:25" x14ac:dyDescent="0.55000000000000004">
      <c r="A2656" s="32" t="str">
        <f>IF(Weighting!$P$16&gt;0,B2656,"")</f>
        <v/>
      </c>
      <c r="B2656" t="e">
        <f>Weighting!$C$16</f>
        <v>#DIV/0!</v>
      </c>
      <c r="C2656" t="e">
        <f>Weighting!$F$16</f>
        <v>#NUM!</v>
      </c>
      <c r="D2656" t="e">
        <f>IF(C2656=1,'Data Transformation'!$G$3+0.5*'Data Transformation'!$W$25,IF(C2657=1,D2657-'Data Transformation'!$W$25,FALSE))</f>
        <v>#NUM!</v>
      </c>
      <c r="E2656">
        <f t="array" ref="E2656">IF(ISLOGICAL(D2656),"",FREQUENCY(IF('Data Transformation'!$B$425:$B$8425='Bin Analysis'!$B2643,'Data Transformation'!$G$425:$G$8425),D2656))</f>
        <v>2001</v>
      </c>
      <c r="F2656">
        <f t="shared" si="330"/>
        <v>0</v>
      </c>
      <c r="G2656">
        <f>Weighting!$H$16</f>
        <v>0</v>
      </c>
      <c r="H2656">
        <f t="array" ref="H2656">FREQUENCY(IF('Data Transformation'!$B$4:$B$8425=B2643,'Data Transformation'!$G$4:$G$8425),'Bin Analysis'!$B2656)</f>
        <v>2073</v>
      </c>
      <c r="I2656">
        <f t="shared" si="331"/>
        <v>0</v>
      </c>
      <c r="J2656">
        <f t="shared" si="332"/>
        <v>0</v>
      </c>
      <c r="K2656">
        <f>J2656*Weighting!$W$16</f>
        <v>0</v>
      </c>
      <c r="M2656" s="14"/>
    </row>
    <row r="2657" spans="1:25" x14ac:dyDescent="0.55000000000000004">
      <c r="A2657" s="32" t="str">
        <f>IF(Weighting!$P$17&gt;0,B2657,"")</f>
        <v/>
      </c>
      <c r="B2657" t="e">
        <f>Weighting!$C$17</f>
        <v>#DIV/0!</v>
      </c>
      <c r="C2657" t="e">
        <f>Weighting!$F$17</f>
        <v>#NUM!</v>
      </c>
      <c r="D2657" t="e">
        <f>IF(C2657=1,'Data Transformation'!$G$3+0.5*'Data Transformation'!$W$25,IF(C2658=1,D2658-'Data Transformation'!$W$25,FALSE))</f>
        <v>#NUM!</v>
      </c>
      <c r="E2657">
        <f t="array" ref="E2657">IF(ISLOGICAL(D2657),"",FREQUENCY(IF('Data Transformation'!$B$425:$B$8425='Bin Analysis'!$B2643,'Data Transformation'!$G$425:$G$8425),D2657))</f>
        <v>2001</v>
      </c>
      <c r="F2657">
        <f t="shared" si="330"/>
        <v>0</v>
      </c>
      <c r="G2657">
        <f>Weighting!$H$17</f>
        <v>0</v>
      </c>
      <c r="H2657">
        <f t="array" ref="H2657">FREQUENCY(IF('Data Transformation'!$B$4:$B$8425=B2643,'Data Transformation'!$G$4:$G$8425),'Bin Analysis'!$B2657)</f>
        <v>2073</v>
      </c>
      <c r="I2657">
        <f t="shared" si="331"/>
        <v>0</v>
      </c>
      <c r="J2657">
        <f t="shared" si="332"/>
        <v>0</v>
      </c>
      <c r="K2657">
        <f>J2657*Weighting!$W$17</f>
        <v>0</v>
      </c>
      <c r="M2657" s="14"/>
    </row>
    <row r="2658" spans="1:25" x14ac:dyDescent="0.55000000000000004">
      <c r="A2658" s="32" t="str">
        <f>IF(Weighting!$P$18&gt;0,B2658,"")</f>
        <v/>
      </c>
      <c r="B2658" t="e">
        <f>Weighting!$C$18</f>
        <v>#DIV/0!</v>
      </c>
      <c r="C2658" t="e">
        <f>Weighting!$F$18</f>
        <v>#NUM!</v>
      </c>
      <c r="D2658" t="e">
        <f>IF(C2658=1,'Data Transformation'!$G$3+0.5*'Data Transformation'!$W$25,IF(C2659=1,D2659-'Data Transformation'!$W$25,FALSE))</f>
        <v>#NUM!</v>
      </c>
      <c r="E2658">
        <f t="array" ref="E2658">IF(ISLOGICAL(D2658),"",FREQUENCY(IF('Data Transformation'!$B$425:$B$8425='Bin Analysis'!$B2643,'Data Transformation'!$G$425:$G$8425),D2658))</f>
        <v>2001</v>
      </c>
      <c r="F2658">
        <f t="shared" si="330"/>
        <v>0</v>
      </c>
      <c r="G2658">
        <f>Weighting!$H$18</f>
        <v>0</v>
      </c>
      <c r="H2658">
        <f t="array" ref="H2658">FREQUENCY(IF('Data Transformation'!$B$4:$B$8425=B2643,'Data Transformation'!$G$4:$G$8425),'Bin Analysis'!$B2658)</f>
        <v>2073</v>
      </c>
      <c r="I2658">
        <f t="shared" si="331"/>
        <v>0</v>
      </c>
      <c r="J2658">
        <f t="shared" si="332"/>
        <v>0</v>
      </c>
      <c r="K2658">
        <f>J2658*Weighting!$W$18</f>
        <v>0</v>
      </c>
      <c r="M2658" s="14"/>
    </row>
    <row r="2659" spans="1:25" x14ac:dyDescent="0.55000000000000004">
      <c r="A2659" s="32" t="str">
        <f>IF(Weighting!$P$19&gt;0,B2659,"")</f>
        <v/>
      </c>
      <c r="B2659" t="e">
        <f>Weighting!$C$19</f>
        <v>#DIV/0!</v>
      </c>
      <c r="C2659" t="e">
        <f>Weighting!$F$19</f>
        <v>#NUM!</v>
      </c>
      <c r="D2659" t="e">
        <f>IF(C2659=1,'Data Transformation'!$G$3+0.5*'Data Transformation'!$W$25,IF(C2660=1,D2660-'Data Transformation'!$W$25,FALSE))</f>
        <v>#NUM!</v>
      </c>
      <c r="E2659">
        <f t="array" ref="E2659">IF(ISLOGICAL(D2659),"",FREQUENCY(IF('Data Transformation'!$B$425:$B$8425='Bin Analysis'!$B2643,'Data Transformation'!$G$425:$G$8425),D2659))</f>
        <v>2001</v>
      </c>
      <c r="F2659">
        <f t="shared" si="330"/>
        <v>0</v>
      </c>
      <c r="G2659">
        <f>Weighting!$H$19</f>
        <v>0</v>
      </c>
      <c r="H2659">
        <f t="array" ref="H2659">FREQUENCY(IF('Data Transformation'!$B$4:$B$8425=B2643,'Data Transformation'!$G$4:$G$8425),'Bin Analysis'!$B2659)</f>
        <v>2073</v>
      </c>
      <c r="I2659">
        <f t="shared" si="331"/>
        <v>0</v>
      </c>
      <c r="J2659">
        <f t="shared" si="332"/>
        <v>0</v>
      </c>
      <c r="K2659">
        <f>J2659*Weighting!$W$19</f>
        <v>0</v>
      </c>
      <c r="M2659" s="14"/>
    </row>
    <row r="2660" spans="1:25" x14ac:dyDescent="0.55000000000000004">
      <c r="A2660" s="32" t="str">
        <f>IF(Weighting!$P$20&gt;0,B2660,"")</f>
        <v/>
      </c>
      <c r="B2660" t="e">
        <f>Weighting!$C$20</f>
        <v>#DIV/0!</v>
      </c>
      <c r="C2660" t="e">
        <f>Weighting!$F$20</f>
        <v>#NUM!</v>
      </c>
      <c r="D2660" t="e">
        <f>IF(C2660=1,'Data Transformation'!$G$3+0.5*'Data Transformation'!$W$25,IF(C2661=1,D2661-'Data Transformation'!$W$25,FALSE))</f>
        <v>#NUM!</v>
      </c>
      <c r="E2660">
        <f t="array" ref="E2660">IF(ISLOGICAL(D2660),"",FREQUENCY(IF('Data Transformation'!$B$425:$B$8425='Bin Analysis'!$B2643,'Data Transformation'!$G$425:$G$8425),D2660))</f>
        <v>2001</v>
      </c>
      <c r="F2660">
        <f t="shared" si="330"/>
        <v>0</v>
      </c>
      <c r="G2660">
        <f>Weighting!$H$20</f>
        <v>0</v>
      </c>
      <c r="H2660">
        <f t="array" ref="H2660">FREQUENCY(IF('Data Transformation'!$B$4:$B$8425=B2643,'Data Transformation'!$G$4:$G$8425),'Bin Analysis'!$B2660)</f>
        <v>2073</v>
      </c>
      <c r="I2660">
        <f t="shared" si="331"/>
        <v>0</v>
      </c>
      <c r="J2660">
        <f t="shared" si="332"/>
        <v>0</v>
      </c>
      <c r="K2660">
        <f>J2660*Weighting!$W$20</f>
        <v>0</v>
      </c>
      <c r="M2660" s="14"/>
    </row>
    <row r="2661" spans="1:25" x14ac:dyDescent="0.55000000000000004">
      <c r="A2661" s="32" t="str">
        <f>IF(Weighting!$P$21&gt;0,B2661,"")</f>
        <v/>
      </c>
      <c r="B2661" t="e">
        <f>Weighting!$C$21</f>
        <v>#DIV/0!</v>
      </c>
      <c r="C2661" t="e">
        <f>Weighting!$F$21</f>
        <v>#NUM!</v>
      </c>
      <c r="D2661" t="e">
        <f>IF(C2661=1,'Data Transformation'!$G$3+0.5*'Data Transformation'!$W$25,IF(C2662=1,D2662-'Data Transformation'!$W$25,FALSE))</f>
        <v>#NUM!</v>
      </c>
      <c r="E2661">
        <f t="array" ref="E2661">IF(ISLOGICAL(D2661),"",FREQUENCY(IF('Data Transformation'!$B$425:$B$8425='Bin Analysis'!$B2643,'Data Transformation'!$G$425:$G$8425),D2661))</f>
        <v>2001</v>
      </c>
      <c r="F2661">
        <f t="shared" si="330"/>
        <v>0</v>
      </c>
      <c r="G2661">
        <f>Weighting!$H$21</f>
        <v>0</v>
      </c>
      <c r="H2661">
        <f t="array" ref="H2661">FREQUENCY(IF('Data Transformation'!$B$4:$B$8425=B2643,'Data Transformation'!$G$4:$G$8425),'Bin Analysis'!$B2661)</f>
        <v>2073</v>
      </c>
      <c r="I2661">
        <f t="shared" si="331"/>
        <v>0</v>
      </c>
      <c r="J2661">
        <f t="shared" si="332"/>
        <v>0</v>
      </c>
      <c r="K2661">
        <f>J2661*Weighting!$W$21</f>
        <v>0</v>
      </c>
      <c r="M2661" s="14"/>
    </row>
    <row r="2662" spans="1:25" x14ac:dyDescent="0.55000000000000004">
      <c r="A2662" s="32" t="str">
        <f>IF(Weighting!$P$22&gt;0,B2662,"")</f>
        <v/>
      </c>
      <c r="B2662" t="e">
        <f>Weighting!$C$22</f>
        <v>#DIV/0!</v>
      </c>
      <c r="C2662" t="e">
        <f>Weighting!$F$22</f>
        <v>#NUM!</v>
      </c>
      <c r="D2662" t="e">
        <f>IF(C2662=1,'Data Transformation'!$G$3+0.5*'Data Transformation'!$W$25,IF(C2663=1,D2663-'Data Transformation'!$W$25,FALSE))</f>
        <v>#NUM!</v>
      </c>
      <c r="E2662">
        <f t="array" ref="E2662">IF(ISLOGICAL(D2662),"",FREQUENCY(IF('Data Transformation'!$B$425:$B$8425='Bin Analysis'!$B2643,'Data Transformation'!$G$425:$G$8425),D2662))</f>
        <v>2001</v>
      </c>
      <c r="F2662">
        <f t="shared" si="330"/>
        <v>0</v>
      </c>
      <c r="G2662">
        <f>Weighting!$H$22</f>
        <v>0</v>
      </c>
      <c r="H2662">
        <f t="array" ref="H2662">FREQUENCY(IF('Data Transformation'!$B$4:$B$8425=B2643,'Data Transformation'!$G$4:$G$8425),'Bin Analysis'!$B2662)</f>
        <v>2073</v>
      </c>
      <c r="I2662">
        <f t="shared" si="331"/>
        <v>0</v>
      </c>
      <c r="J2662">
        <f t="shared" si="332"/>
        <v>0</v>
      </c>
      <c r="K2662">
        <f>J2662*Weighting!$W$22</f>
        <v>0</v>
      </c>
      <c r="M2662" s="14"/>
    </row>
    <row r="2663" spans="1:25" x14ac:dyDescent="0.55000000000000004">
      <c r="A2663" s="32" t="str">
        <f>IF(Weighting!$P$23&gt;0,B2663,"")</f>
        <v/>
      </c>
      <c r="B2663" t="e">
        <f>Weighting!$C$23</f>
        <v>#DIV/0!</v>
      </c>
      <c r="C2663" t="e">
        <f>Weighting!$F$23</f>
        <v>#NUM!</v>
      </c>
      <c r="D2663" t="e">
        <f>IF(C2663=1,'Data Transformation'!$G$3+0.5*'Data Transformation'!$W$25,IF(C2664=1,D2664-'Data Transformation'!$W$25,FALSE))</f>
        <v>#NUM!</v>
      </c>
      <c r="E2663">
        <f t="array" ref="E2663">IF(ISLOGICAL(D2663),"",FREQUENCY(IF('Data Transformation'!$B$425:$B$8425='Bin Analysis'!$B2643,'Data Transformation'!$G$425:$G$8425),D2663))</f>
        <v>2001</v>
      </c>
      <c r="F2663">
        <f t="shared" si="330"/>
        <v>0</v>
      </c>
      <c r="G2663">
        <f>Weighting!$H$23</f>
        <v>0</v>
      </c>
      <c r="H2663">
        <f t="array" ref="H2663">FREQUENCY(IF('Data Transformation'!$B$4:$B$8425=B2643,'Data Transformation'!$G$4:$G$8425),'Bin Analysis'!$B2663)</f>
        <v>2073</v>
      </c>
      <c r="I2663">
        <f t="shared" si="331"/>
        <v>0</v>
      </c>
      <c r="J2663">
        <f t="shared" si="332"/>
        <v>0</v>
      </c>
      <c r="K2663">
        <f>J2663*Weighting!$W$23</f>
        <v>0</v>
      </c>
      <c r="M2663" s="14"/>
    </row>
    <row r="2664" spans="1:25" x14ac:dyDescent="0.55000000000000004">
      <c r="A2664" s="32" t="str">
        <f>IF(Weighting!$P$24&gt;0,B2664,"")</f>
        <v/>
      </c>
      <c r="B2664" t="e">
        <f>Weighting!$C$24</f>
        <v>#DIV/0!</v>
      </c>
      <c r="C2664" t="e">
        <f>Weighting!$F$24</f>
        <v>#NUM!</v>
      </c>
      <c r="D2664" t="e">
        <f>IF(C2664=1,'Data Transformation'!$G$3+0.5*'Data Transformation'!$W$25,IF(C2665=1,D2665-'Data Transformation'!$W$25,FALSE))</f>
        <v>#NUM!</v>
      </c>
      <c r="E2664">
        <f t="array" ref="E2664">IF(ISLOGICAL(D2664),"",FREQUENCY(IF('Data Transformation'!$B$425:$B$8425='Bin Analysis'!$B2643,'Data Transformation'!$G$425:$G$8425),D2664))</f>
        <v>2001</v>
      </c>
      <c r="F2664">
        <f t="shared" si="330"/>
        <v>0</v>
      </c>
      <c r="G2664">
        <f>Weighting!$H$24</f>
        <v>0</v>
      </c>
      <c r="H2664">
        <f t="array" ref="H2664">FREQUENCY(IF('Data Transformation'!$B$4:$B$8425=B2643,'Data Transformation'!$G$4:$G$8425),'Bin Analysis'!$B2664)</f>
        <v>2073</v>
      </c>
      <c r="I2664">
        <f t="shared" si="331"/>
        <v>0</v>
      </c>
      <c r="J2664">
        <f t="shared" si="332"/>
        <v>0</v>
      </c>
      <c r="K2664">
        <f>J2664*Weighting!$W$24</f>
        <v>0</v>
      </c>
      <c r="M2664" s="14"/>
    </row>
    <row r="2665" spans="1:25" x14ac:dyDescent="0.55000000000000004">
      <c r="A2665" s="32" t="str">
        <f>IF(Weighting!$P$25&gt;0,B2665,"")</f>
        <v/>
      </c>
      <c r="B2665" t="e">
        <f>Weighting!$C$25</f>
        <v>#DIV/0!</v>
      </c>
      <c r="C2665" t="e">
        <f>Weighting!$F$25</f>
        <v>#NUM!</v>
      </c>
      <c r="D2665" t="e">
        <f>IF(C2665=1,'Data Transformation'!$G$3+0.5*'Data Transformation'!$W$25,IF(C2666=1,D2666-'Data Transformation'!$W$25,FALSE))</f>
        <v>#NUM!</v>
      </c>
      <c r="E2665">
        <f t="array" ref="E2665">IF(ISLOGICAL(D2665),"",FREQUENCY(IF('Data Transformation'!$B$425:$B$8425='Bin Analysis'!$B2643,'Data Transformation'!$G$425:$G$8425),D2665))</f>
        <v>2001</v>
      </c>
      <c r="F2665">
        <f t="shared" si="330"/>
        <v>0</v>
      </c>
      <c r="G2665">
        <f>Weighting!$H$25</f>
        <v>0</v>
      </c>
      <c r="H2665">
        <f t="array" ref="H2665">FREQUENCY(IF('Data Transformation'!$B$4:$B$8425=B2643,'Data Transformation'!$G$4:$G$8425),'Bin Analysis'!$B2665)</f>
        <v>2073</v>
      </c>
      <c r="I2665">
        <f t="shared" si="331"/>
        <v>0</v>
      </c>
      <c r="J2665">
        <f t="shared" si="332"/>
        <v>0</v>
      </c>
      <c r="K2665">
        <f>J2665*Weighting!$W$25</f>
        <v>0</v>
      </c>
      <c r="M2665" s="14"/>
    </row>
    <row r="2666" spans="1:25" x14ac:dyDescent="0.55000000000000004">
      <c r="O2666"/>
      <c r="P2666"/>
      <c r="Q2666"/>
      <c r="R2666"/>
    </row>
    <row r="2667" spans="1:25" ht="23.35" x14ac:dyDescent="0.8">
      <c r="A2667" s="21" t="s">
        <v>0</v>
      </c>
      <c r="B2667" s="21" t="str">
        <f>IFERROR(VLOOKUP(C2667,'Data Transformation'!$L$6:$M$426,2,FALSE),"")</f>
        <v/>
      </c>
      <c r="C2667" s="21">
        <f>C2643+1</f>
        <v>111</v>
      </c>
      <c r="D2667" s="21"/>
      <c r="E2667" s="21"/>
      <c r="F2667" s="21"/>
      <c r="G2667" s="21"/>
      <c r="H2667" s="22"/>
      <c r="I2667" s="22"/>
      <c r="J2667" s="22"/>
      <c r="K2667" s="21"/>
      <c r="L2667" s="21" t="str">
        <f>B2667</f>
        <v/>
      </c>
      <c r="M2667" s="23" t="e">
        <f>INDEX('Data Transformation'!$O$4:$O$424,MATCH($B2667,'Data Transformation'!$M$4:$M$424,0),MATCH($M$2,'Data Transformation'!$O$3,0))</f>
        <v>#N/A</v>
      </c>
      <c r="N2667" s="27" t="e">
        <f>IF('Input and Summary Results'!$J$16="minimum",'Bin Analysis'!X2668/(M2667-1),'Bin Analysis'!Y2667/('Bin Analysis'!M2667-1))</f>
        <v>#N/A</v>
      </c>
      <c r="O2667" s="27" t="e">
        <f>IF(M2667=FALSE,NA(),(VLOOKUP(1,C2670:K2689,4,FALSE))/(M2667-1))</f>
        <v>#N/A</v>
      </c>
      <c r="P2667" s="27" t="e">
        <f>IF(M2667=FALSE,NA(),SUM(J2670:J2689)/Weighting!$S$5)</f>
        <v>#N/A</v>
      </c>
      <c r="Q2667" s="27" t="e">
        <f>IF(M2667=FALSE,NA(),SUM(K2670:K2689)/Weighting!$S$6)</f>
        <v>#N/A</v>
      </c>
      <c r="R2667" s="27" t="e">
        <f>IF(M2667=FALSE,NA(),(VLOOKUP(1,G2670:K2689,3,FALSE))/(M2667-1))</f>
        <v>#N/A</v>
      </c>
      <c r="S2667" s="22" t="e">
        <f>IF(M2667=FALSE,NA(),IF(SUM(J2670:J2689)=2,"yes","no"))</f>
        <v>#N/A</v>
      </c>
      <c r="X2667" s="2" cm="2">
        <f t="array" ref="X2667:X2668">FREQUENCY(IF('Data Transformation'!$B$425:$B$6424='Bin Analysis'!L2667,'Data Transformation'!$G$425:$G$6424),'Data Transformation'!$U$11)</f>
        <v>0</v>
      </c>
      <c r="Y2667" s="2" cm="2">
        <f t="array" ref="Y2667:Y2668">FREQUENCY(IF('Data Transformation'!$B$425:$B$6424='Bin Analysis'!L2667,'Data Transformation'!$G$425:$G$6424),'Data Transformation'!$U$12)</f>
        <v>0</v>
      </c>
    </row>
    <row r="2668" spans="1:25" x14ac:dyDescent="0.55000000000000004">
      <c r="A2668" s="14" t="s">
        <v>67</v>
      </c>
      <c r="B2668" t="s">
        <v>47</v>
      </c>
      <c r="C2668" t="s">
        <v>5</v>
      </c>
      <c r="D2668" t="s">
        <v>100</v>
      </c>
      <c r="E2668" t="s">
        <v>101</v>
      </c>
      <c r="F2668" t="s">
        <v>102</v>
      </c>
      <c r="G2668" t="s">
        <v>70</v>
      </c>
      <c r="H2668" t="s">
        <v>31</v>
      </c>
      <c r="I2668" t="s">
        <v>32</v>
      </c>
      <c r="J2668" t="s">
        <v>46</v>
      </c>
      <c r="K2668" s="14" t="s">
        <v>45</v>
      </c>
      <c r="M2668" s="14"/>
      <c r="X2668" s="2">
        <v>0</v>
      </c>
      <c r="Y2668" s="2">
        <v>0</v>
      </c>
    </row>
    <row r="2669" spans="1:25" x14ac:dyDescent="0.55000000000000004">
      <c r="A2669" s="32"/>
      <c r="D2669" t="e">
        <f>IF(C2669=1,'Data Transformation'!$G$3+0.5*'Data Transformation'!$W$25,IF(C2670=1,D2670-'Data Transformation'!$W$25,FALSE))</f>
        <v>#NUM!</v>
      </c>
      <c r="E2669">
        <f t="array" ref="E2669">IF(ISLOGICAL(D2669),"",FREQUENCY(IF('Data Transformation'!$B$425:$B$8425='Bin Analysis'!$B2667,'Data Transformation'!$G$425:$G$8425),D2669))</f>
        <v>2001</v>
      </c>
      <c r="F2669" t="e">
        <f>IF(ISLOGICAL(D2669),"",E2669-E2668)</f>
        <v>#VALUE!</v>
      </c>
      <c r="M2669" s="14"/>
    </row>
    <row r="2670" spans="1:25" x14ac:dyDescent="0.55000000000000004">
      <c r="A2670" s="32" t="e">
        <f>IF(Weighting!$P$6&gt;0,B2670,"")</f>
        <v>#NUM!</v>
      </c>
      <c r="B2670" t="e">
        <f>Weighting!$C$6</f>
        <v>#DIV/0!</v>
      </c>
      <c r="C2670" t="e">
        <f>Weighting!$F$6</f>
        <v>#NUM!</v>
      </c>
      <c r="D2670" t="e">
        <f>IF(C2670=1,'Data Transformation'!$G$3+0.5*'Data Transformation'!$W$25,IF(C2671=1,D2671-'Data Transformation'!$W$25,FALSE))</f>
        <v>#NUM!</v>
      </c>
      <c r="E2670">
        <f t="array" ref="E2670">IF(ISLOGICAL(D2670),"",FREQUENCY(IF('Data Transformation'!$B$425:$B$8425='Bin Analysis'!$B2667,'Data Transformation'!$G$425:$G$8425),D2670))</f>
        <v>2001</v>
      </c>
      <c r="F2670">
        <f>IF(ISLOGICAL(D2670),"",E2670-E2669)</f>
        <v>0</v>
      </c>
      <c r="G2670">
        <f>Weighting!$H$6</f>
        <v>1</v>
      </c>
      <c r="H2670">
        <f t="array" ref="H2670">FREQUENCY(IF('Data Transformation'!$B$4:$B$8425=B2667,'Data Transformation'!$G$4:$G$8425),'Bin Analysis'!$B2670)</f>
        <v>2073</v>
      </c>
      <c r="I2670">
        <f>H2670-H2669</f>
        <v>2073</v>
      </c>
      <c r="J2670">
        <f>IF(I2670=0,0,1)</f>
        <v>1</v>
      </c>
      <c r="K2670" t="e">
        <f>J2670*Weighting!$W$6</f>
        <v>#NUM!</v>
      </c>
      <c r="M2670" s="14"/>
    </row>
    <row r="2671" spans="1:25" x14ac:dyDescent="0.55000000000000004">
      <c r="A2671" s="32" t="str">
        <f>IF(Weighting!$P$7&gt;0,B2671,"")</f>
        <v/>
      </c>
      <c r="B2671" t="e">
        <f>Weighting!$C$7</f>
        <v>#DIV/0!</v>
      </c>
      <c r="C2671" t="e">
        <f>Weighting!$F$7</f>
        <v>#NUM!</v>
      </c>
      <c r="D2671" t="e">
        <f>IF(C2671=1,'Data Transformation'!$G$3+0.5*'Data Transformation'!$W$25,IF(C2672=1,D2672-'Data Transformation'!$W$25,FALSE))</f>
        <v>#NUM!</v>
      </c>
      <c r="E2671">
        <f t="array" ref="E2671">IF(ISLOGICAL(D2671),"",FREQUENCY(IF('Data Transformation'!$B$425:$B$8425='Bin Analysis'!$B2667,'Data Transformation'!$G$425:$G$8425),D2671))</f>
        <v>2001</v>
      </c>
      <c r="F2671">
        <f t="shared" ref="F2671:F2689" si="333">IF(ISLOGICAL(D2671),"",E2671-E2670)</f>
        <v>0</v>
      </c>
      <c r="G2671">
        <f>Weighting!$H$7</f>
        <v>0</v>
      </c>
      <c r="H2671">
        <f t="array" ref="H2671">FREQUENCY(IF('Data Transformation'!$B$4:$B$8425=B2667,'Data Transformation'!$G$4:$G$8425),'Bin Analysis'!$B2671)</f>
        <v>2073</v>
      </c>
      <c r="I2671">
        <f t="shared" ref="I2671:I2689" si="334">H2671-H2670</f>
        <v>0</v>
      </c>
      <c r="J2671">
        <f>IF(I2671=0,0,1)</f>
        <v>0</v>
      </c>
      <c r="K2671">
        <f>J2671*Weighting!$W$7</f>
        <v>0</v>
      </c>
      <c r="M2671" s="14"/>
    </row>
    <row r="2672" spans="1:25" x14ac:dyDescent="0.55000000000000004">
      <c r="A2672" s="32" t="str">
        <f>IF(Weighting!$P$8&gt;0,B2672,"")</f>
        <v/>
      </c>
      <c r="B2672" t="e">
        <f>Weighting!$C$8</f>
        <v>#DIV/0!</v>
      </c>
      <c r="C2672" t="e">
        <f>Weighting!$F$8</f>
        <v>#NUM!</v>
      </c>
      <c r="D2672" t="e">
        <f>IF(C2672=1,'Data Transformation'!$G$3+0.5*'Data Transformation'!$W$25,IF(C2673=1,D2673-'Data Transformation'!$W$25,FALSE))</f>
        <v>#NUM!</v>
      </c>
      <c r="E2672">
        <f t="array" ref="E2672">IF(ISLOGICAL(D2672),"",FREQUENCY(IF('Data Transformation'!$B$425:$B$8425='Bin Analysis'!$B2667,'Data Transformation'!$G$425:$G$8425),D2672))</f>
        <v>2001</v>
      </c>
      <c r="F2672">
        <f t="shared" si="333"/>
        <v>0</v>
      </c>
      <c r="G2672">
        <f>Weighting!$H$8</f>
        <v>0</v>
      </c>
      <c r="H2672">
        <f t="array" ref="H2672">FREQUENCY(IF('Data Transformation'!$B$4:$B$8425=B2667,'Data Transformation'!$G$4:$G$8425),'Bin Analysis'!$B2672)</f>
        <v>2073</v>
      </c>
      <c r="I2672">
        <f t="shared" si="334"/>
        <v>0</v>
      </c>
      <c r="J2672">
        <f t="shared" ref="J2672:J2689" si="335">IF(I2672=0,0,1)</f>
        <v>0</v>
      </c>
      <c r="K2672">
        <f>J2672*Weighting!$W$8</f>
        <v>0</v>
      </c>
      <c r="M2672" s="14"/>
    </row>
    <row r="2673" spans="1:13" x14ac:dyDescent="0.55000000000000004">
      <c r="A2673" s="32" t="str">
        <f>IF(Weighting!$P$9&gt;0,B2673,"")</f>
        <v/>
      </c>
      <c r="B2673" s="50" t="e">
        <f>Weighting!$C$9</f>
        <v>#DIV/0!</v>
      </c>
      <c r="C2673" t="e">
        <f>Weighting!$F$9</f>
        <v>#NUM!</v>
      </c>
      <c r="D2673" t="e">
        <f>IF(C2673=1,'Data Transformation'!$G$3+0.5*'Data Transformation'!$W$25,IF(C2674=1,D2674-'Data Transformation'!$W$25,FALSE))</f>
        <v>#NUM!</v>
      </c>
      <c r="E2673">
        <f t="array" ref="E2673">IF(ISLOGICAL(D2673),"",FREQUENCY(IF('Data Transformation'!$B$425:$B$8425='Bin Analysis'!$B2667,'Data Transformation'!$G$425:$G$8425),D2673))</f>
        <v>2001</v>
      </c>
      <c r="F2673">
        <f t="shared" si="333"/>
        <v>0</v>
      </c>
      <c r="G2673">
        <f>Weighting!$H$9</f>
        <v>0</v>
      </c>
      <c r="H2673">
        <f t="array" ref="H2673">FREQUENCY(IF('Data Transformation'!$B$4:$B$8425=B2667,'Data Transformation'!$G$4:$G$8425),'Bin Analysis'!$B2673)</f>
        <v>2073</v>
      </c>
      <c r="I2673">
        <f t="shared" si="334"/>
        <v>0</v>
      </c>
      <c r="J2673">
        <f t="shared" si="335"/>
        <v>0</v>
      </c>
      <c r="K2673">
        <f>J2673*Weighting!$W$9</f>
        <v>0</v>
      </c>
      <c r="M2673" s="14"/>
    </row>
    <row r="2674" spans="1:13" x14ac:dyDescent="0.55000000000000004">
      <c r="A2674" s="32" t="str">
        <f>IF(Weighting!$P$10&gt;0,B2674,"")</f>
        <v/>
      </c>
      <c r="B2674" t="e">
        <f>Weighting!$C$10</f>
        <v>#DIV/0!</v>
      </c>
      <c r="C2674" t="e">
        <f>Weighting!$F$10</f>
        <v>#NUM!</v>
      </c>
      <c r="D2674" t="e">
        <f>IF(C2674=1,'Data Transformation'!$G$3+0.5*'Data Transformation'!$W$25,IF(C2675=1,D2675-'Data Transformation'!$W$25,FALSE))</f>
        <v>#NUM!</v>
      </c>
      <c r="E2674">
        <f t="array" ref="E2674">IF(ISLOGICAL(D2674),"",FREQUENCY(IF('Data Transformation'!$B$425:$B$8425='Bin Analysis'!$B2667,'Data Transformation'!$G$425:$G$8425),D2674))</f>
        <v>2001</v>
      </c>
      <c r="F2674">
        <f t="shared" si="333"/>
        <v>0</v>
      </c>
      <c r="G2674">
        <f>Weighting!$H$10</f>
        <v>0</v>
      </c>
      <c r="H2674">
        <f t="array" ref="H2674">FREQUENCY(IF('Data Transformation'!$B$4:$B$8425=B2667,'Data Transformation'!$G$4:$G$8425),'Bin Analysis'!$B2674)</f>
        <v>2073</v>
      </c>
      <c r="I2674">
        <f t="shared" si="334"/>
        <v>0</v>
      </c>
      <c r="J2674">
        <f t="shared" si="335"/>
        <v>0</v>
      </c>
      <c r="K2674">
        <f>J2674*Weighting!$W$10</f>
        <v>0</v>
      </c>
      <c r="M2674" s="14"/>
    </row>
    <row r="2675" spans="1:13" x14ac:dyDescent="0.55000000000000004">
      <c r="A2675" s="32" t="str">
        <f>IF(Weighting!$P$11&gt;0,B2675,"")</f>
        <v/>
      </c>
      <c r="B2675" t="e">
        <f>Weighting!$C$11</f>
        <v>#DIV/0!</v>
      </c>
      <c r="C2675" t="e">
        <f>Weighting!$F$11</f>
        <v>#NUM!</v>
      </c>
      <c r="D2675" t="e">
        <f>IF(C2675=1,'Data Transformation'!$G$3+0.5*'Data Transformation'!$W$25,IF(C2676=1,D2676-'Data Transformation'!$W$25,FALSE))</f>
        <v>#NUM!</v>
      </c>
      <c r="E2675">
        <f t="array" ref="E2675">IF(ISLOGICAL(D2675),"",FREQUENCY(IF('Data Transformation'!$B$425:$B$8425='Bin Analysis'!$B2667,'Data Transformation'!$G$425:$G$8425),D2675))</f>
        <v>2001</v>
      </c>
      <c r="F2675">
        <f t="shared" si="333"/>
        <v>0</v>
      </c>
      <c r="G2675">
        <f>Weighting!$H$11</f>
        <v>0</v>
      </c>
      <c r="H2675">
        <f t="array" ref="H2675">FREQUENCY(IF('Data Transformation'!$B$4:$B$8425=B2667,'Data Transformation'!$G$4:$G$8425),'Bin Analysis'!$B2675)</f>
        <v>2073</v>
      </c>
      <c r="I2675">
        <f t="shared" si="334"/>
        <v>0</v>
      </c>
      <c r="J2675">
        <f t="shared" si="335"/>
        <v>0</v>
      </c>
      <c r="K2675">
        <f>J2675*Weighting!$W$11</f>
        <v>0</v>
      </c>
      <c r="M2675" s="14"/>
    </row>
    <row r="2676" spans="1:13" x14ac:dyDescent="0.55000000000000004">
      <c r="A2676" s="32" t="str">
        <f>IF(Weighting!$P$12&gt;0,B2676,"")</f>
        <v/>
      </c>
      <c r="B2676" t="e">
        <f>Weighting!$C$12</f>
        <v>#DIV/0!</v>
      </c>
      <c r="C2676" t="e">
        <f>Weighting!$F$12</f>
        <v>#NUM!</v>
      </c>
      <c r="D2676" t="e">
        <f>IF(C2676=1,'Data Transformation'!$G$3+0.5*'Data Transformation'!$W$25,IF(C2677=1,D2677-'Data Transformation'!$W$25,FALSE))</f>
        <v>#NUM!</v>
      </c>
      <c r="E2676">
        <f t="array" ref="E2676">IF(ISLOGICAL(D2676),"",FREQUENCY(IF('Data Transformation'!$B$425:$B$8425='Bin Analysis'!$B2667,'Data Transformation'!$G$425:$G$8425),D2676))</f>
        <v>2001</v>
      </c>
      <c r="F2676">
        <f t="shared" si="333"/>
        <v>0</v>
      </c>
      <c r="G2676">
        <f>Weighting!$H$12</f>
        <v>0</v>
      </c>
      <c r="H2676">
        <f t="array" ref="H2676">FREQUENCY(IF('Data Transformation'!$B$4:$B$8425=B2667,'Data Transformation'!$G$4:$G$8425),'Bin Analysis'!$B2676)</f>
        <v>2073</v>
      </c>
      <c r="I2676">
        <f t="shared" si="334"/>
        <v>0</v>
      </c>
      <c r="J2676">
        <f t="shared" si="335"/>
        <v>0</v>
      </c>
      <c r="K2676">
        <f>J2676*Weighting!$W$12</f>
        <v>0</v>
      </c>
      <c r="M2676" s="14"/>
    </row>
    <row r="2677" spans="1:13" x14ac:dyDescent="0.55000000000000004">
      <c r="A2677" s="32" t="str">
        <f>IF(Weighting!$P$13&gt;0,B2677,"")</f>
        <v/>
      </c>
      <c r="B2677" t="e">
        <f>Weighting!$C$13</f>
        <v>#DIV/0!</v>
      </c>
      <c r="C2677" t="e">
        <f>Weighting!$F$13</f>
        <v>#NUM!</v>
      </c>
      <c r="D2677" t="e">
        <f>IF(C2677=1,'Data Transformation'!$G$3+0.5*'Data Transformation'!$W$25,IF(C2678=1,D2678-'Data Transformation'!$W$25,FALSE))</f>
        <v>#NUM!</v>
      </c>
      <c r="E2677">
        <f t="array" ref="E2677">IF(ISLOGICAL(D2677),"",FREQUENCY(IF('Data Transformation'!$B$425:$B$8425='Bin Analysis'!$B2667,'Data Transformation'!$G$425:$G$8425),D2677))</f>
        <v>2001</v>
      </c>
      <c r="F2677">
        <f t="shared" si="333"/>
        <v>0</v>
      </c>
      <c r="G2677">
        <f>Weighting!$H$13</f>
        <v>0</v>
      </c>
      <c r="H2677">
        <f t="array" ref="H2677">FREQUENCY(IF('Data Transformation'!$B$4:$B$8425=B2667,'Data Transformation'!$G$4:$G$8425),'Bin Analysis'!$B2677)</f>
        <v>2073</v>
      </c>
      <c r="I2677">
        <f t="shared" si="334"/>
        <v>0</v>
      </c>
      <c r="J2677">
        <f t="shared" si="335"/>
        <v>0</v>
      </c>
      <c r="K2677">
        <f>J2677*Weighting!$W$13</f>
        <v>0</v>
      </c>
      <c r="M2677" s="14"/>
    </row>
    <row r="2678" spans="1:13" x14ac:dyDescent="0.55000000000000004">
      <c r="A2678" s="32" t="str">
        <f>IF(Weighting!$P$14&gt;0,B2678,"")</f>
        <v/>
      </c>
      <c r="B2678" t="e">
        <f>Weighting!$C$14</f>
        <v>#DIV/0!</v>
      </c>
      <c r="C2678" t="e">
        <f>Weighting!$F$14</f>
        <v>#NUM!</v>
      </c>
      <c r="D2678" t="e">
        <f>IF(C2678=1,'Data Transformation'!$G$3+0.5*'Data Transformation'!$W$25,IF(C2679=1,D2679-'Data Transformation'!$W$25,FALSE))</f>
        <v>#NUM!</v>
      </c>
      <c r="E2678">
        <f t="array" ref="E2678">IF(ISLOGICAL(D2678),"",FREQUENCY(IF('Data Transformation'!$B$425:$B$8425='Bin Analysis'!$B2667,'Data Transformation'!$G$425:$G$8425),D2678))</f>
        <v>2001</v>
      </c>
      <c r="F2678">
        <f t="shared" si="333"/>
        <v>0</v>
      </c>
      <c r="G2678">
        <f>Weighting!$H$14</f>
        <v>0</v>
      </c>
      <c r="H2678">
        <f t="array" ref="H2678">FREQUENCY(IF('Data Transformation'!$B$4:$B$8425=B2667,'Data Transformation'!$G$4:$G$8425),'Bin Analysis'!$B2678)</f>
        <v>2073</v>
      </c>
      <c r="I2678">
        <f t="shared" si="334"/>
        <v>0</v>
      </c>
      <c r="J2678">
        <f t="shared" si="335"/>
        <v>0</v>
      </c>
      <c r="K2678">
        <f>J2678*Weighting!$W$14</f>
        <v>0</v>
      </c>
      <c r="M2678" s="14"/>
    </row>
    <row r="2679" spans="1:13" x14ac:dyDescent="0.55000000000000004">
      <c r="A2679" s="32" t="str">
        <f>IF(Weighting!$P$15&gt;0,B2679,"")</f>
        <v/>
      </c>
      <c r="B2679" t="e">
        <f>Weighting!$C$15</f>
        <v>#DIV/0!</v>
      </c>
      <c r="C2679" t="e">
        <f>Weighting!$F$15</f>
        <v>#NUM!</v>
      </c>
      <c r="D2679" t="e">
        <f>IF(C2679=1,'Data Transformation'!$G$3+0.5*'Data Transformation'!$W$25,IF(C2680=1,D2680-'Data Transformation'!$W$25,FALSE))</f>
        <v>#NUM!</v>
      </c>
      <c r="E2679">
        <f t="array" ref="E2679">IF(ISLOGICAL(D2679),"",FREQUENCY(IF('Data Transformation'!$B$425:$B$8425='Bin Analysis'!$B2667,'Data Transformation'!$G$425:$G$8425),D2679))</f>
        <v>2001</v>
      </c>
      <c r="F2679">
        <f t="shared" si="333"/>
        <v>0</v>
      </c>
      <c r="G2679">
        <f>Weighting!$H$15</f>
        <v>0</v>
      </c>
      <c r="H2679">
        <f t="array" ref="H2679">FREQUENCY(IF('Data Transformation'!$B$4:$B$8425=B2667,'Data Transformation'!$G$4:$G$8425),'Bin Analysis'!$B2679)</f>
        <v>2073</v>
      </c>
      <c r="I2679">
        <f t="shared" si="334"/>
        <v>0</v>
      </c>
      <c r="J2679">
        <f t="shared" si="335"/>
        <v>0</v>
      </c>
      <c r="K2679">
        <f>J2679*Weighting!$W$15</f>
        <v>0</v>
      </c>
      <c r="M2679" s="14"/>
    </row>
    <row r="2680" spans="1:13" x14ac:dyDescent="0.55000000000000004">
      <c r="A2680" s="32" t="str">
        <f>IF(Weighting!$P$16&gt;0,B2680,"")</f>
        <v/>
      </c>
      <c r="B2680" t="e">
        <f>Weighting!$C$16</f>
        <v>#DIV/0!</v>
      </c>
      <c r="C2680" t="e">
        <f>Weighting!$F$16</f>
        <v>#NUM!</v>
      </c>
      <c r="D2680" t="e">
        <f>IF(C2680=1,'Data Transformation'!$G$3+0.5*'Data Transformation'!$W$25,IF(C2681=1,D2681-'Data Transformation'!$W$25,FALSE))</f>
        <v>#NUM!</v>
      </c>
      <c r="E2680">
        <f t="array" ref="E2680">IF(ISLOGICAL(D2680),"",FREQUENCY(IF('Data Transformation'!$B$425:$B$8425='Bin Analysis'!$B2667,'Data Transformation'!$G$425:$G$8425),D2680))</f>
        <v>2001</v>
      </c>
      <c r="F2680">
        <f t="shared" si="333"/>
        <v>0</v>
      </c>
      <c r="G2680">
        <f>Weighting!$H$16</f>
        <v>0</v>
      </c>
      <c r="H2680">
        <f t="array" ref="H2680">FREQUENCY(IF('Data Transformation'!$B$4:$B$8425=B2667,'Data Transformation'!$G$4:$G$8425),'Bin Analysis'!$B2680)</f>
        <v>2073</v>
      </c>
      <c r="I2680">
        <f t="shared" si="334"/>
        <v>0</v>
      </c>
      <c r="J2680">
        <f t="shared" si="335"/>
        <v>0</v>
      </c>
      <c r="K2680">
        <f>J2680*Weighting!$W$16</f>
        <v>0</v>
      </c>
      <c r="M2680" s="14"/>
    </row>
    <row r="2681" spans="1:13" x14ac:dyDescent="0.55000000000000004">
      <c r="A2681" s="32" t="str">
        <f>IF(Weighting!$P$17&gt;0,B2681,"")</f>
        <v/>
      </c>
      <c r="B2681" t="e">
        <f>Weighting!$C$17</f>
        <v>#DIV/0!</v>
      </c>
      <c r="C2681" t="e">
        <f>Weighting!$F$17</f>
        <v>#NUM!</v>
      </c>
      <c r="D2681" t="e">
        <f>IF(C2681=1,'Data Transformation'!$G$3+0.5*'Data Transformation'!$W$25,IF(C2682=1,D2682-'Data Transformation'!$W$25,FALSE))</f>
        <v>#NUM!</v>
      </c>
      <c r="E2681">
        <f t="array" ref="E2681">IF(ISLOGICAL(D2681),"",FREQUENCY(IF('Data Transformation'!$B$425:$B$8425='Bin Analysis'!$B2667,'Data Transformation'!$G$425:$G$8425),D2681))</f>
        <v>2001</v>
      </c>
      <c r="F2681">
        <f t="shared" si="333"/>
        <v>0</v>
      </c>
      <c r="G2681">
        <f>Weighting!$H$17</f>
        <v>0</v>
      </c>
      <c r="H2681">
        <f t="array" ref="H2681">FREQUENCY(IF('Data Transformation'!$B$4:$B$8425=B2667,'Data Transformation'!$G$4:$G$8425),'Bin Analysis'!$B2681)</f>
        <v>2073</v>
      </c>
      <c r="I2681">
        <f t="shared" si="334"/>
        <v>0</v>
      </c>
      <c r="J2681">
        <f t="shared" si="335"/>
        <v>0</v>
      </c>
      <c r="K2681">
        <f>J2681*Weighting!$W$17</f>
        <v>0</v>
      </c>
      <c r="M2681" s="14"/>
    </row>
    <row r="2682" spans="1:13" x14ac:dyDescent="0.55000000000000004">
      <c r="A2682" s="32" t="str">
        <f>IF(Weighting!$P$18&gt;0,B2682,"")</f>
        <v/>
      </c>
      <c r="B2682" t="e">
        <f>Weighting!$C$18</f>
        <v>#DIV/0!</v>
      </c>
      <c r="C2682" t="e">
        <f>Weighting!$F$18</f>
        <v>#NUM!</v>
      </c>
      <c r="D2682" t="e">
        <f>IF(C2682=1,'Data Transformation'!$G$3+0.5*'Data Transformation'!$W$25,IF(C2683=1,D2683-'Data Transformation'!$W$25,FALSE))</f>
        <v>#NUM!</v>
      </c>
      <c r="E2682">
        <f t="array" ref="E2682">IF(ISLOGICAL(D2682),"",FREQUENCY(IF('Data Transformation'!$B$425:$B$8425='Bin Analysis'!$B2667,'Data Transformation'!$G$425:$G$8425),D2682))</f>
        <v>2001</v>
      </c>
      <c r="F2682">
        <f t="shared" si="333"/>
        <v>0</v>
      </c>
      <c r="G2682">
        <f>Weighting!$H$18</f>
        <v>0</v>
      </c>
      <c r="H2682">
        <f t="array" ref="H2682">FREQUENCY(IF('Data Transformation'!$B$4:$B$8425=B2667,'Data Transformation'!$G$4:$G$8425),'Bin Analysis'!$B2682)</f>
        <v>2073</v>
      </c>
      <c r="I2682">
        <f t="shared" si="334"/>
        <v>0</v>
      </c>
      <c r="J2682">
        <f t="shared" si="335"/>
        <v>0</v>
      </c>
      <c r="K2682">
        <f>J2682*Weighting!$W$18</f>
        <v>0</v>
      </c>
      <c r="M2682" s="14"/>
    </row>
    <row r="2683" spans="1:13" x14ac:dyDescent="0.55000000000000004">
      <c r="A2683" s="32" t="str">
        <f>IF(Weighting!$P$19&gt;0,B2683,"")</f>
        <v/>
      </c>
      <c r="B2683" t="e">
        <f>Weighting!$C$19</f>
        <v>#DIV/0!</v>
      </c>
      <c r="C2683" t="e">
        <f>Weighting!$F$19</f>
        <v>#NUM!</v>
      </c>
      <c r="D2683" t="e">
        <f>IF(C2683=1,'Data Transformation'!$G$3+0.5*'Data Transformation'!$W$25,IF(C2684=1,D2684-'Data Transformation'!$W$25,FALSE))</f>
        <v>#NUM!</v>
      </c>
      <c r="E2683">
        <f t="array" ref="E2683">IF(ISLOGICAL(D2683),"",FREQUENCY(IF('Data Transformation'!$B$425:$B$8425='Bin Analysis'!$B2667,'Data Transformation'!$G$425:$G$8425),D2683))</f>
        <v>2001</v>
      </c>
      <c r="F2683">
        <f t="shared" si="333"/>
        <v>0</v>
      </c>
      <c r="G2683">
        <f>Weighting!$H$19</f>
        <v>0</v>
      </c>
      <c r="H2683">
        <f t="array" ref="H2683">FREQUENCY(IF('Data Transformation'!$B$4:$B$8425=B2667,'Data Transformation'!$G$4:$G$8425),'Bin Analysis'!$B2683)</f>
        <v>2073</v>
      </c>
      <c r="I2683">
        <f t="shared" si="334"/>
        <v>0</v>
      </c>
      <c r="J2683">
        <f t="shared" si="335"/>
        <v>0</v>
      </c>
      <c r="K2683">
        <f>J2683*Weighting!$W$19</f>
        <v>0</v>
      </c>
      <c r="M2683" s="14"/>
    </row>
    <row r="2684" spans="1:13" x14ac:dyDescent="0.55000000000000004">
      <c r="A2684" s="32" t="str">
        <f>IF(Weighting!$P$20&gt;0,B2684,"")</f>
        <v/>
      </c>
      <c r="B2684" t="e">
        <f>Weighting!$C$20</f>
        <v>#DIV/0!</v>
      </c>
      <c r="C2684" t="e">
        <f>Weighting!$F$20</f>
        <v>#NUM!</v>
      </c>
      <c r="D2684" t="e">
        <f>IF(C2684=1,'Data Transformation'!$G$3+0.5*'Data Transformation'!$W$25,IF(C2685=1,D2685-'Data Transformation'!$W$25,FALSE))</f>
        <v>#NUM!</v>
      </c>
      <c r="E2684">
        <f t="array" ref="E2684">IF(ISLOGICAL(D2684),"",FREQUENCY(IF('Data Transformation'!$B$425:$B$8425='Bin Analysis'!$B2667,'Data Transformation'!$G$425:$G$8425),D2684))</f>
        <v>2001</v>
      </c>
      <c r="F2684">
        <f t="shared" si="333"/>
        <v>0</v>
      </c>
      <c r="G2684">
        <f>Weighting!$H$20</f>
        <v>0</v>
      </c>
      <c r="H2684">
        <f t="array" ref="H2684">FREQUENCY(IF('Data Transformation'!$B$4:$B$8425=B2667,'Data Transformation'!$G$4:$G$8425),'Bin Analysis'!$B2684)</f>
        <v>2073</v>
      </c>
      <c r="I2684">
        <f t="shared" si="334"/>
        <v>0</v>
      </c>
      <c r="J2684">
        <f t="shared" si="335"/>
        <v>0</v>
      </c>
      <c r="K2684">
        <f>J2684*Weighting!$W$20</f>
        <v>0</v>
      </c>
      <c r="M2684" s="14"/>
    </row>
    <row r="2685" spans="1:13" x14ac:dyDescent="0.55000000000000004">
      <c r="A2685" s="32" t="str">
        <f>IF(Weighting!$P$21&gt;0,B2685,"")</f>
        <v/>
      </c>
      <c r="B2685" t="e">
        <f>Weighting!$C$21</f>
        <v>#DIV/0!</v>
      </c>
      <c r="C2685" t="e">
        <f>Weighting!$F$21</f>
        <v>#NUM!</v>
      </c>
      <c r="D2685" t="e">
        <f>IF(C2685=1,'Data Transformation'!$G$3+0.5*'Data Transformation'!$W$25,IF(C2686=1,D2686-'Data Transformation'!$W$25,FALSE))</f>
        <v>#NUM!</v>
      </c>
      <c r="E2685">
        <f t="array" ref="E2685">IF(ISLOGICAL(D2685),"",FREQUENCY(IF('Data Transformation'!$B$425:$B$8425='Bin Analysis'!$B2667,'Data Transformation'!$G$425:$G$8425),D2685))</f>
        <v>2001</v>
      </c>
      <c r="F2685">
        <f t="shared" si="333"/>
        <v>0</v>
      </c>
      <c r="G2685">
        <f>Weighting!$H$21</f>
        <v>0</v>
      </c>
      <c r="H2685">
        <f t="array" ref="H2685">FREQUENCY(IF('Data Transformation'!$B$4:$B$8425=B2667,'Data Transformation'!$G$4:$G$8425),'Bin Analysis'!$B2685)</f>
        <v>2073</v>
      </c>
      <c r="I2685">
        <f t="shared" si="334"/>
        <v>0</v>
      </c>
      <c r="J2685">
        <f t="shared" si="335"/>
        <v>0</v>
      </c>
      <c r="K2685">
        <f>J2685*Weighting!$W$21</f>
        <v>0</v>
      </c>
      <c r="M2685" s="14"/>
    </row>
    <row r="2686" spans="1:13" x14ac:dyDescent="0.55000000000000004">
      <c r="A2686" s="32" t="str">
        <f>IF(Weighting!$P$22&gt;0,B2686,"")</f>
        <v/>
      </c>
      <c r="B2686" t="e">
        <f>Weighting!$C$22</f>
        <v>#DIV/0!</v>
      </c>
      <c r="C2686" t="e">
        <f>Weighting!$F$22</f>
        <v>#NUM!</v>
      </c>
      <c r="D2686" t="e">
        <f>IF(C2686=1,'Data Transformation'!$G$3+0.5*'Data Transformation'!$W$25,IF(C2687=1,D2687-'Data Transformation'!$W$25,FALSE))</f>
        <v>#NUM!</v>
      </c>
      <c r="E2686">
        <f t="array" ref="E2686">IF(ISLOGICAL(D2686),"",FREQUENCY(IF('Data Transformation'!$B$425:$B$8425='Bin Analysis'!$B2667,'Data Transformation'!$G$425:$G$8425),D2686))</f>
        <v>2001</v>
      </c>
      <c r="F2686">
        <f t="shared" si="333"/>
        <v>0</v>
      </c>
      <c r="G2686">
        <f>Weighting!$H$22</f>
        <v>0</v>
      </c>
      <c r="H2686">
        <f t="array" ref="H2686">FREQUENCY(IF('Data Transformation'!$B$4:$B$8425=B2667,'Data Transformation'!$G$4:$G$8425),'Bin Analysis'!$B2686)</f>
        <v>2073</v>
      </c>
      <c r="I2686">
        <f t="shared" si="334"/>
        <v>0</v>
      </c>
      <c r="J2686">
        <f t="shared" si="335"/>
        <v>0</v>
      </c>
      <c r="K2686">
        <f>J2686*Weighting!$W$22</f>
        <v>0</v>
      </c>
      <c r="M2686" s="14"/>
    </row>
    <row r="2687" spans="1:13" x14ac:dyDescent="0.55000000000000004">
      <c r="A2687" s="32" t="str">
        <f>IF(Weighting!$P$23&gt;0,B2687,"")</f>
        <v/>
      </c>
      <c r="B2687" t="e">
        <f>Weighting!$C$23</f>
        <v>#DIV/0!</v>
      </c>
      <c r="C2687" t="e">
        <f>Weighting!$F$23</f>
        <v>#NUM!</v>
      </c>
      <c r="D2687" t="e">
        <f>IF(C2687=1,'Data Transformation'!$G$3+0.5*'Data Transformation'!$W$25,IF(C2688=1,D2688-'Data Transformation'!$W$25,FALSE))</f>
        <v>#NUM!</v>
      </c>
      <c r="E2687">
        <f t="array" ref="E2687">IF(ISLOGICAL(D2687),"",FREQUENCY(IF('Data Transformation'!$B$425:$B$8425='Bin Analysis'!$B2667,'Data Transformation'!$G$425:$G$8425),D2687))</f>
        <v>2001</v>
      </c>
      <c r="F2687">
        <f t="shared" si="333"/>
        <v>0</v>
      </c>
      <c r="G2687">
        <f>Weighting!$H$23</f>
        <v>0</v>
      </c>
      <c r="H2687">
        <f t="array" ref="H2687">FREQUENCY(IF('Data Transformation'!$B$4:$B$8425=B2667,'Data Transformation'!$G$4:$G$8425),'Bin Analysis'!$B2687)</f>
        <v>2073</v>
      </c>
      <c r="I2687">
        <f t="shared" si="334"/>
        <v>0</v>
      </c>
      <c r="J2687">
        <f t="shared" si="335"/>
        <v>0</v>
      </c>
      <c r="K2687">
        <f>J2687*Weighting!$W$23</f>
        <v>0</v>
      </c>
      <c r="M2687" s="14"/>
    </row>
    <row r="2688" spans="1:13" x14ac:dyDescent="0.55000000000000004">
      <c r="A2688" s="32" t="str">
        <f>IF(Weighting!$P$24&gt;0,B2688,"")</f>
        <v/>
      </c>
      <c r="B2688" t="e">
        <f>Weighting!$C$24</f>
        <v>#DIV/0!</v>
      </c>
      <c r="C2688" t="e">
        <f>Weighting!$F$24</f>
        <v>#NUM!</v>
      </c>
      <c r="D2688" t="e">
        <f>IF(C2688=1,'Data Transformation'!$G$3+0.5*'Data Transformation'!$W$25,IF(C2689=1,D2689-'Data Transformation'!$W$25,FALSE))</f>
        <v>#NUM!</v>
      </c>
      <c r="E2688">
        <f t="array" ref="E2688">IF(ISLOGICAL(D2688),"",FREQUENCY(IF('Data Transformation'!$B$425:$B$8425='Bin Analysis'!$B2667,'Data Transformation'!$G$425:$G$8425),D2688))</f>
        <v>2001</v>
      </c>
      <c r="F2688">
        <f t="shared" si="333"/>
        <v>0</v>
      </c>
      <c r="G2688">
        <f>Weighting!$H$24</f>
        <v>0</v>
      </c>
      <c r="H2688">
        <f t="array" ref="H2688">FREQUENCY(IF('Data Transformation'!$B$4:$B$8425=B2667,'Data Transformation'!$G$4:$G$8425),'Bin Analysis'!$B2688)</f>
        <v>2073</v>
      </c>
      <c r="I2688">
        <f t="shared" si="334"/>
        <v>0</v>
      </c>
      <c r="J2688">
        <f t="shared" si="335"/>
        <v>0</v>
      </c>
      <c r="K2688">
        <f>J2688*Weighting!$W$24</f>
        <v>0</v>
      </c>
      <c r="M2688" s="14"/>
    </row>
    <row r="2689" spans="1:25" x14ac:dyDescent="0.55000000000000004">
      <c r="A2689" s="32" t="str">
        <f>IF(Weighting!$P$25&gt;0,B2689,"")</f>
        <v/>
      </c>
      <c r="B2689" t="e">
        <f>Weighting!$C$25</f>
        <v>#DIV/0!</v>
      </c>
      <c r="C2689" t="e">
        <f>Weighting!$F$25</f>
        <v>#NUM!</v>
      </c>
      <c r="D2689" t="e">
        <f>IF(C2689=1,'Data Transformation'!$G$3+0.5*'Data Transformation'!$W$25,IF(C2690=1,D2690-'Data Transformation'!$W$25,FALSE))</f>
        <v>#NUM!</v>
      </c>
      <c r="E2689">
        <f t="array" ref="E2689">IF(ISLOGICAL(D2689),"",FREQUENCY(IF('Data Transformation'!$B$425:$B$8425='Bin Analysis'!$B2667,'Data Transformation'!$G$425:$G$8425),D2689))</f>
        <v>2001</v>
      </c>
      <c r="F2689">
        <f t="shared" si="333"/>
        <v>0</v>
      </c>
      <c r="G2689">
        <f>Weighting!$H$25</f>
        <v>0</v>
      </c>
      <c r="H2689">
        <f t="array" ref="H2689">FREQUENCY(IF('Data Transformation'!$B$4:$B$8425=B2667,'Data Transformation'!$G$4:$G$8425),'Bin Analysis'!$B2689)</f>
        <v>2073</v>
      </c>
      <c r="I2689">
        <f t="shared" si="334"/>
        <v>0</v>
      </c>
      <c r="J2689">
        <f t="shared" si="335"/>
        <v>0</v>
      </c>
      <c r="K2689">
        <f>J2689*Weighting!$W$25</f>
        <v>0</v>
      </c>
      <c r="M2689" s="14"/>
    </row>
    <row r="2690" spans="1:25" x14ac:dyDescent="0.55000000000000004">
      <c r="O2690"/>
      <c r="P2690"/>
      <c r="Q2690"/>
      <c r="R2690"/>
    </row>
    <row r="2691" spans="1:25" ht="23.35" x14ac:dyDescent="0.8">
      <c r="A2691" s="21" t="s">
        <v>0</v>
      </c>
      <c r="B2691" s="21" t="str">
        <f>IFERROR(VLOOKUP(C2691,'Data Transformation'!$L$6:$M$426,2,FALSE),"")</f>
        <v/>
      </c>
      <c r="C2691" s="21">
        <f>C2667+1</f>
        <v>112</v>
      </c>
      <c r="D2691" s="21"/>
      <c r="E2691" s="21"/>
      <c r="F2691" s="21"/>
      <c r="G2691" s="21"/>
      <c r="H2691" s="22"/>
      <c r="I2691" s="22"/>
      <c r="J2691" s="22"/>
      <c r="K2691" s="21"/>
      <c r="L2691" s="21" t="str">
        <f>B2691</f>
        <v/>
      </c>
      <c r="M2691" s="23" t="e">
        <f>INDEX('Data Transformation'!$O$4:$O$424,MATCH($B2691,'Data Transformation'!$M$4:$M$424,0),MATCH($M$2,'Data Transformation'!$O$3,0))</f>
        <v>#N/A</v>
      </c>
      <c r="N2691" s="27" t="e">
        <f>IF('Input and Summary Results'!$J$16="minimum",'Bin Analysis'!X2692/(M2691-1),'Bin Analysis'!Y2691/('Bin Analysis'!M2691-1))</f>
        <v>#N/A</v>
      </c>
      <c r="O2691" s="27" t="e">
        <f>IF(M2691=FALSE,NA(),(VLOOKUP(1,C2694:K2713,4,FALSE))/(M2691-1))</f>
        <v>#N/A</v>
      </c>
      <c r="P2691" s="27" t="e">
        <f>IF(M2691=FALSE,NA(),SUM(J2694:J2713)/Weighting!$S$5)</f>
        <v>#N/A</v>
      </c>
      <c r="Q2691" s="27" t="e">
        <f>IF(M2691=FALSE,NA(),SUM(K2694:K2713)/Weighting!$S$6)</f>
        <v>#N/A</v>
      </c>
      <c r="R2691" s="27" t="e">
        <f>IF(M2691=FALSE,NA(),(VLOOKUP(1,G2694:K2713,3,FALSE))/(M2691-1))</f>
        <v>#N/A</v>
      </c>
      <c r="S2691" s="22" t="e">
        <f>IF(M2691=FALSE,NA(),IF(SUM(J2694:J2713)=2,"yes","no"))</f>
        <v>#N/A</v>
      </c>
      <c r="X2691" s="2" cm="2">
        <f t="array" ref="X2691:X2692">FREQUENCY(IF('Data Transformation'!$B$425:$B$6424='Bin Analysis'!L2691,'Data Transformation'!$G$425:$G$6424),'Data Transformation'!$U$11)</f>
        <v>0</v>
      </c>
      <c r="Y2691" s="2" cm="2">
        <f t="array" ref="Y2691:Y2692">FREQUENCY(IF('Data Transformation'!$B$425:$B$6424='Bin Analysis'!L2691,'Data Transformation'!$G$425:$G$6424),'Data Transformation'!$U$12)</f>
        <v>0</v>
      </c>
    </row>
    <row r="2692" spans="1:25" x14ac:dyDescent="0.55000000000000004">
      <c r="A2692" s="14" t="s">
        <v>67</v>
      </c>
      <c r="B2692" t="s">
        <v>47</v>
      </c>
      <c r="C2692" t="s">
        <v>5</v>
      </c>
      <c r="D2692" t="s">
        <v>100</v>
      </c>
      <c r="E2692" t="s">
        <v>101</v>
      </c>
      <c r="F2692" t="s">
        <v>102</v>
      </c>
      <c r="G2692" t="s">
        <v>70</v>
      </c>
      <c r="H2692" t="s">
        <v>31</v>
      </c>
      <c r="I2692" t="s">
        <v>32</v>
      </c>
      <c r="J2692" t="s">
        <v>46</v>
      </c>
      <c r="K2692" s="14" t="s">
        <v>45</v>
      </c>
      <c r="M2692" s="14"/>
      <c r="X2692" s="2">
        <v>0</v>
      </c>
      <c r="Y2692" s="2">
        <v>0</v>
      </c>
    </row>
    <row r="2693" spans="1:25" x14ac:dyDescent="0.55000000000000004">
      <c r="A2693" s="32"/>
      <c r="D2693" t="e">
        <f>IF(C2693=1,'Data Transformation'!$G$3+0.5*'Data Transformation'!$W$25,IF(C2694=1,D2694-'Data Transformation'!$W$25,FALSE))</f>
        <v>#NUM!</v>
      </c>
      <c r="E2693">
        <f t="array" ref="E2693">IF(ISLOGICAL(D2693),"",FREQUENCY(IF('Data Transformation'!$B$425:$B$8425='Bin Analysis'!$B2691,'Data Transformation'!$G$425:$G$8425),D2693))</f>
        <v>2001</v>
      </c>
      <c r="F2693" t="e">
        <f>IF(ISLOGICAL(D2693),"",E2693-E2692)</f>
        <v>#VALUE!</v>
      </c>
      <c r="M2693" s="14"/>
    </row>
    <row r="2694" spans="1:25" x14ac:dyDescent="0.55000000000000004">
      <c r="A2694" s="32" t="e">
        <f>IF(Weighting!$P$6&gt;0,B2694,"")</f>
        <v>#NUM!</v>
      </c>
      <c r="B2694" t="e">
        <f>Weighting!$C$6</f>
        <v>#DIV/0!</v>
      </c>
      <c r="C2694" t="e">
        <f>Weighting!$F$6</f>
        <v>#NUM!</v>
      </c>
      <c r="D2694" t="e">
        <f>IF(C2694=1,'Data Transformation'!$G$3+0.5*'Data Transformation'!$W$25,IF(C2695=1,D2695-'Data Transformation'!$W$25,FALSE))</f>
        <v>#NUM!</v>
      </c>
      <c r="E2694">
        <f t="array" ref="E2694">IF(ISLOGICAL(D2694),"",FREQUENCY(IF('Data Transformation'!$B$425:$B$8425='Bin Analysis'!$B2691,'Data Transformation'!$G$425:$G$8425),D2694))</f>
        <v>2001</v>
      </c>
      <c r="F2694">
        <f>IF(ISLOGICAL(D2694),"",E2694-E2693)</f>
        <v>0</v>
      </c>
      <c r="G2694">
        <f>Weighting!$H$6</f>
        <v>1</v>
      </c>
      <c r="H2694">
        <f t="array" ref="H2694">FREQUENCY(IF('Data Transformation'!$B$4:$B$8425=B2691,'Data Transformation'!$G$4:$G$8425),'Bin Analysis'!$B2694)</f>
        <v>2073</v>
      </c>
      <c r="I2694">
        <f>H2694-H2693</f>
        <v>2073</v>
      </c>
      <c r="J2694">
        <f>IF(I2694=0,0,1)</f>
        <v>1</v>
      </c>
      <c r="K2694" t="e">
        <f>J2694*Weighting!$W$6</f>
        <v>#NUM!</v>
      </c>
      <c r="M2694" s="14"/>
    </row>
    <row r="2695" spans="1:25" x14ac:dyDescent="0.55000000000000004">
      <c r="A2695" s="32" t="str">
        <f>IF(Weighting!$P$7&gt;0,B2695,"")</f>
        <v/>
      </c>
      <c r="B2695" t="e">
        <f>Weighting!$C$7</f>
        <v>#DIV/0!</v>
      </c>
      <c r="C2695" t="e">
        <f>Weighting!$F$7</f>
        <v>#NUM!</v>
      </c>
      <c r="D2695" t="e">
        <f>IF(C2695=1,'Data Transformation'!$G$3+0.5*'Data Transformation'!$W$25,IF(C2696=1,D2696-'Data Transformation'!$W$25,FALSE))</f>
        <v>#NUM!</v>
      </c>
      <c r="E2695">
        <f t="array" ref="E2695">IF(ISLOGICAL(D2695),"",FREQUENCY(IF('Data Transformation'!$B$425:$B$8425='Bin Analysis'!$B2691,'Data Transformation'!$G$425:$G$8425),D2695))</f>
        <v>2001</v>
      </c>
      <c r="F2695">
        <f t="shared" ref="F2695:F2713" si="336">IF(ISLOGICAL(D2695),"",E2695-E2694)</f>
        <v>0</v>
      </c>
      <c r="G2695">
        <f>Weighting!$H$7</f>
        <v>0</v>
      </c>
      <c r="H2695">
        <f t="array" ref="H2695">FREQUENCY(IF('Data Transformation'!$B$4:$B$8425=B2691,'Data Transformation'!$G$4:$G$8425),'Bin Analysis'!$B2695)</f>
        <v>2073</v>
      </c>
      <c r="I2695">
        <f t="shared" ref="I2695:I2713" si="337">H2695-H2694</f>
        <v>0</v>
      </c>
      <c r="J2695">
        <f>IF(I2695=0,0,1)</f>
        <v>0</v>
      </c>
      <c r="K2695">
        <f>J2695*Weighting!$W$7</f>
        <v>0</v>
      </c>
      <c r="M2695" s="14"/>
    </row>
    <row r="2696" spans="1:25" x14ac:dyDescent="0.55000000000000004">
      <c r="A2696" s="32" t="str">
        <f>IF(Weighting!$P$8&gt;0,B2696,"")</f>
        <v/>
      </c>
      <c r="B2696" t="e">
        <f>Weighting!$C$8</f>
        <v>#DIV/0!</v>
      </c>
      <c r="C2696" t="e">
        <f>Weighting!$F$8</f>
        <v>#NUM!</v>
      </c>
      <c r="D2696" t="e">
        <f>IF(C2696=1,'Data Transformation'!$G$3+0.5*'Data Transformation'!$W$25,IF(C2697=1,D2697-'Data Transformation'!$W$25,FALSE))</f>
        <v>#NUM!</v>
      </c>
      <c r="E2696">
        <f t="array" ref="E2696">IF(ISLOGICAL(D2696),"",FREQUENCY(IF('Data Transformation'!$B$425:$B$8425='Bin Analysis'!$B2691,'Data Transformation'!$G$425:$G$8425),D2696))</f>
        <v>2001</v>
      </c>
      <c r="F2696">
        <f t="shared" si="336"/>
        <v>0</v>
      </c>
      <c r="G2696">
        <f>Weighting!$H$8</f>
        <v>0</v>
      </c>
      <c r="H2696">
        <f t="array" ref="H2696">FREQUENCY(IF('Data Transformation'!$B$4:$B$8425=B2691,'Data Transformation'!$G$4:$G$8425),'Bin Analysis'!$B2696)</f>
        <v>2073</v>
      </c>
      <c r="I2696">
        <f t="shared" si="337"/>
        <v>0</v>
      </c>
      <c r="J2696">
        <f t="shared" ref="J2696:J2713" si="338">IF(I2696=0,0,1)</f>
        <v>0</v>
      </c>
      <c r="K2696">
        <f>J2696*Weighting!$W$8</f>
        <v>0</v>
      </c>
      <c r="M2696" s="14"/>
    </row>
    <row r="2697" spans="1:25" x14ac:dyDescent="0.55000000000000004">
      <c r="A2697" s="32" t="str">
        <f>IF(Weighting!$P$9&gt;0,B2697,"")</f>
        <v/>
      </c>
      <c r="B2697" s="50" t="e">
        <f>Weighting!$C$9</f>
        <v>#DIV/0!</v>
      </c>
      <c r="C2697" t="e">
        <f>Weighting!$F$9</f>
        <v>#NUM!</v>
      </c>
      <c r="D2697" t="e">
        <f>IF(C2697=1,'Data Transformation'!$G$3+0.5*'Data Transformation'!$W$25,IF(C2698=1,D2698-'Data Transformation'!$W$25,FALSE))</f>
        <v>#NUM!</v>
      </c>
      <c r="E2697">
        <f t="array" ref="E2697">IF(ISLOGICAL(D2697),"",FREQUENCY(IF('Data Transformation'!$B$425:$B$8425='Bin Analysis'!$B2691,'Data Transformation'!$G$425:$G$8425),D2697))</f>
        <v>2001</v>
      </c>
      <c r="F2697">
        <f t="shared" si="336"/>
        <v>0</v>
      </c>
      <c r="G2697">
        <f>Weighting!$H$9</f>
        <v>0</v>
      </c>
      <c r="H2697">
        <f t="array" ref="H2697">FREQUENCY(IF('Data Transformation'!$B$4:$B$8425=B2691,'Data Transformation'!$G$4:$G$8425),'Bin Analysis'!$B2697)</f>
        <v>2073</v>
      </c>
      <c r="I2697">
        <f t="shared" si="337"/>
        <v>0</v>
      </c>
      <c r="J2697">
        <f t="shared" si="338"/>
        <v>0</v>
      </c>
      <c r="K2697">
        <f>J2697*Weighting!$W$9</f>
        <v>0</v>
      </c>
      <c r="M2697" s="14"/>
    </row>
    <row r="2698" spans="1:25" x14ac:dyDescent="0.55000000000000004">
      <c r="A2698" s="32" t="str">
        <f>IF(Weighting!$P$10&gt;0,B2698,"")</f>
        <v/>
      </c>
      <c r="B2698" t="e">
        <f>Weighting!$C$10</f>
        <v>#DIV/0!</v>
      </c>
      <c r="C2698" t="e">
        <f>Weighting!$F$10</f>
        <v>#NUM!</v>
      </c>
      <c r="D2698" t="e">
        <f>IF(C2698=1,'Data Transformation'!$G$3+0.5*'Data Transformation'!$W$25,IF(C2699=1,D2699-'Data Transformation'!$W$25,FALSE))</f>
        <v>#NUM!</v>
      </c>
      <c r="E2698">
        <f t="array" ref="E2698">IF(ISLOGICAL(D2698),"",FREQUENCY(IF('Data Transformation'!$B$425:$B$8425='Bin Analysis'!$B2691,'Data Transformation'!$G$425:$G$8425),D2698))</f>
        <v>2001</v>
      </c>
      <c r="F2698">
        <f t="shared" si="336"/>
        <v>0</v>
      </c>
      <c r="G2698">
        <f>Weighting!$H$10</f>
        <v>0</v>
      </c>
      <c r="H2698">
        <f t="array" ref="H2698">FREQUENCY(IF('Data Transformation'!$B$4:$B$8425=B2691,'Data Transformation'!$G$4:$G$8425),'Bin Analysis'!$B2698)</f>
        <v>2073</v>
      </c>
      <c r="I2698">
        <f t="shared" si="337"/>
        <v>0</v>
      </c>
      <c r="J2698">
        <f t="shared" si="338"/>
        <v>0</v>
      </c>
      <c r="K2698">
        <f>J2698*Weighting!$W$10</f>
        <v>0</v>
      </c>
      <c r="M2698" s="14"/>
    </row>
    <row r="2699" spans="1:25" x14ac:dyDescent="0.55000000000000004">
      <c r="A2699" s="32" t="str">
        <f>IF(Weighting!$P$11&gt;0,B2699,"")</f>
        <v/>
      </c>
      <c r="B2699" t="e">
        <f>Weighting!$C$11</f>
        <v>#DIV/0!</v>
      </c>
      <c r="C2699" t="e">
        <f>Weighting!$F$11</f>
        <v>#NUM!</v>
      </c>
      <c r="D2699" t="e">
        <f>IF(C2699=1,'Data Transformation'!$G$3+0.5*'Data Transformation'!$W$25,IF(C2700=1,D2700-'Data Transformation'!$W$25,FALSE))</f>
        <v>#NUM!</v>
      </c>
      <c r="E2699">
        <f t="array" ref="E2699">IF(ISLOGICAL(D2699),"",FREQUENCY(IF('Data Transformation'!$B$425:$B$8425='Bin Analysis'!$B2691,'Data Transformation'!$G$425:$G$8425),D2699))</f>
        <v>2001</v>
      </c>
      <c r="F2699">
        <f t="shared" si="336"/>
        <v>0</v>
      </c>
      <c r="G2699">
        <f>Weighting!$H$11</f>
        <v>0</v>
      </c>
      <c r="H2699">
        <f t="array" ref="H2699">FREQUENCY(IF('Data Transformation'!$B$4:$B$8425=B2691,'Data Transformation'!$G$4:$G$8425),'Bin Analysis'!$B2699)</f>
        <v>2073</v>
      </c>
      <c r="I2699">
        <f t="shared" si="337"/>
        <v>0</v>
      </c>
      <c r="J2699">
        <f t="shared" si="338"/>
        <v>0</v>
      </c>
      <c r="K2699">
        <f>J2699*Weighting!$W$11</f>
        <v>0</v>
      </c>
      <c r="M2699" s="14"/>
    </row>
    <row r="2700" spans="1:25" x14ac:dyDescent="0.55000000000000004">
      <c r="A2700" s="32" t="str">
        <f>IF(Weighting!$P$12&gt;0,B2700,"")</f>
        <v/>
      </c>
      <c r="B2700" t="e">
        <f>Weighting!$C$12</f>
        <v>#DIV/0!</v>
      </c>
      <c r="C2700" t="e">
        <f>Weighting!$F$12</f>
        <v>#NUM!</v>
      </c>
      <c r="D2700" t="e">
        <f>IF(C2700=1,'Data Transformation'!$G$3+0.5*'Data Transformation'!$W$25,IF(C2701=1,D2701-'Data Transformation'!$W$25,FALSE))</f>
        <v>#NUM!</v>
      </c>
      <c r="E2700">
        <f t="array" ref="E2700">IF(ISLOGICAL(D2700),"",FREQUENCY(IF('Data Transformation'!$B$425:$B$8425='Bin Analysis'!$B2691,'Data Transformation'!$G$425:$G$8425),D2700))</f>
        <v>2001</v>
      </c>
      <c r="F2700">
        <f t="shared" si="336"/>
        <v>0</v>
      </c>
      <c r="G2700">
        <f>Weighting!$H$12</f>
        <v>0</v>
      </c>
      <c r="H2700">
        <f t="array" ref="H2700">FREQUENCY(IF('Data Transformation'!$B$4:$B$8425=B2691,'Data Transformation'!$G$4:$G$8425),'Bin Analysis'!$B2700)</f>
        <v>2073</v>
      </c>
      <c r="I2700">
        <f t="shared" si="337"/>
        <v>0</v>
      </c>
      <c r="J2700">
        <f t="shared" si="338"/>
        <v>0</v>
      </c>
      <c r="K2700">
        <f>J2700*Weighting!$W$12</f>
        <v>0</v>
      </c>
      <c r="M2700" s="14"/>
    </row>
    <row r="2701" spans="1:25" x14ac:dyDescent="0.55000000000000004">
      <c r="A2701" s="32" t="str">
        <f>IF(Weighting!$P$13&gt;0,B2701,"")</f>
        <v/>
      </c>
      <c r="B2701" t="e">
        <f>Weighting!$C$13</f>
        <v>#DIV/0!</v>
      </c>
      <c r="C2701" t="e">
        <f>Weighting!$F$13</f>
        <v>#NUM!</v>
      </c>
      <c r="D2701" t="e">
        <f>IF(C2701=1,'Data Transformation'!$G$3+0.5*'Data Transformation'!$W$25,IF(C2702=1,D2702-'Data Transformation'!$W$25,FALSE))</f>
        <v>#NUM!</v>
      </c>
      <c r="E2701">
        <f t="array" ref="E2701">IF(ISLOGICAL(D2701),"",FREQUENCY(IF('Data Transformation'!$B$425:$B$8425='Bin Analysis'!$B2691,'Data Transformation'!$G$425:$G$8425),D2701))</f>
        <v>2001</v>
      </c>
      <c r="F2701">
        <f t="shared" si="336"/>
        <v>0</v>
      </c>
      <c r="G2701">
        <f>Weighting!$H$13</f>
        <v>0</v>
      </c>
      <c r="H2701">
        <f t="array" ref="H2701">FREQUENCY(IF('Data Transformation'!$B$4:$B$8425=B2691,'Data Transformation'!$G$4:$G$8425),'Bin Analysis'!$B2701)</f>
        <v>2073</v>
      </c>
      <c r="I2701">
        <f t="shared" si="337"/>
        <v>0</v>
      </c>
      <c r="J2701">
        <f t="shared" si="338"/>
        <v>0</v>
      </c>
      <c r="K2701">
        <f>J2701*Weighting!$W$13</f>
        <v>0</v>
      </c>
      <c r="M2701" s="14"/>
    </row>
    <row r="2702" spans="1:25" x14ac:dyDescent="0.55000000000000004">
      <c r="A2702" s="32" t="str">
        <f>IF(Weighting!$P$14&gt;0,B2702,"")</f>
        <v/>
      </c>
      <c r="B2702" t="e">
        <f>Weighting!$C$14</f>
        <v>#DIV/0!</v>
      </c>
      <c r="C2702" t="e">
        <f>Weighting!$F$14</f>
        <v>#NUM!</v>
      </c>
      <c r="D2702" t="e">
        <f>IF(C2702=1,'Data Transformation'!$G$3+0.5*'Data Transformation'!$W$25,IF(C2703=1,D2703-'Data Transformation'!$W$25,FALSE))</f>
        <v>#NUM!</v>
      </c>
      <c r="E2702">
        <f t="array" ref="E2702">IF(ISLOGICAL(D2702),"",FREQUENCY(IF('Data Transformation'!$B$425:$B$8425='Bin Analysis'!$B2691,'Data Transformation'!$G$425:$G$8425),D2702))</f>
        <v>2001</v>
      </c>
      <c r="F2702">
        <f t="shared" si="336"/>
        <v>0</v>
      </c>
      <c r="G2702">
        <f>Weighting!$H$14</f>
        <v>0</v>
      </c>
      <c r="H2702">
        <f t="array" ref="H2702">FREQUENCY(IF('Data Transformation'!$B$4:$B$8425=B2691,'Data Transformation'!$G$4:$G$8425),'Bin Analysis'!$B2702)</f>
        <v>2073</v>
      </c>
      <c r="I2702">
        <f t="shared" si="337"/>
        <v>0</v>
      </c>
      <c r="J2702">
        <f t="shared" si="338"/>
        <v>0</v>
      </c>
      <c r="K2702">
        <f>J2702*Weighting!$W$14</f>
        <v>0</v>
      </c>
      <c r="M2702" s="14"/>
    </row>
    <row r="2703" spans="1:25" x14ac:dyDescent="0.55000000000000004">
      <c r="A2703" s="32" t="str">
        <f>IF(Weighting!$P$15&gt;0,B2703,"")</f>
        <v/>
      </c>
      <c r="B2703" t="e">
        <f>Weighting!$C$15</f>
        <v>#DIV/0!</v>
      </c>
      <c r="C2703" t="e">
        <f>Weighting!$F$15</f>
        <v>#NUM!</v>
      </c>
      <c r="D2703" t="e">
        <f>IF(C2703=1,'Data Transformation'!$G$3+0.5*'Data Transformation'!$W$25,IF(C2704=1,D2704-'Data Transformation'!$W$25,FALSE))</f>
        <v>#NUM!</v>
      </c>
      <c r="E2703">
        <f t="array" ref="E2703">IF(ISLOGICAL(D2703),"",FREQUENCY(IF('Data Transformation'!$B$425:$B$8425='Bin Analysis'!$B2691,'Data Transformation'!$G$425:$G$8425),D2703))</f>
        <v>2001</v>
      </c>
      <c r="F2703">
        <f t="shared" si="336"/>
        <v>0</v>
      </c>
      <c r="G2703">
        <f>Weighting!$H$15</f>
        <v>0</v>
      </c>
      <c r="H2703">
        <f t="array" ref="H2703">FREQUENCY(IF('Data Transformation'!$B$4:$B$8425=B2691,'Data Transformation'!$G$4:$G$8425),'Bin Analysis'!$B2703)</f>
        <v>2073</v>
      </c>
      <c r="I2703">
        <f t="shared" si="337"/>
        <v>0</v>
      </c>
      <c r="J2703">
        <f t="shared" si="338"/>
        <v>0</v>
      </c>
      <c r="K2703">
        <f>J2703*Weighting!$W$15</f>
        <v>0</v>
      </c>
      <c r="M2703" s="14"/>
    </row>
    <row r="2704" spans="1:25" x14ac:dyDescent="0.55000000000000004">
      <c r="A2704" s="32" t="str">
        <f>IF(Weighting!$P$16&gt;0,B2704,"")</f>
        <v/>
      </c>
      <c r="B2704" t="e">
        <f>Weighting!$C$16</f>
        <v>#DIV/0!</v>
      </c>
      <c r="C2704" t="e">
        <f>Weighting!$F$16</f>
        <v>#NUM!</v>
      </c>
      <c r="D2704" t="e">
        <f>IF(C2704=1,'Data Transformation'!$G$3+0.5*'Data Transformation'!$W$25,IF(C2705=1,D2705-'Data Transformation'!$W$25,FALSE))</f>
        <v>#NUM!</v>
      </c>
      <c r="E2704">
        <f t="array" ref="E2704">IF(ISLOGICAL(D2704),"",FREQUENCY(IF('Data Transformation'!$B$425:$B$8425='Bin Analysis'!$B2691,'Data Transformation'!$G$425:$G$8425),D2704))</f>
        <v>2001</v>
      </c>
      <c r="F2704">
        <f t="shared" si="336"/>
        <v>0</v>
      </c>
      <c r="G2704">
        <f>Weighting!$H$16</f>
        <v>0</v>
      </c>
      <c r="H2704">
        <f t="array" ref="H2704">FREQUENCY(IF('Data Transformation'!$B$4:$B$8425=B2691,'Data Transformation'!$G$4:$G$8425),'Bin Analysis'!$B2704)</f>
        <v>2073</v>
      </c>
      <c r="I2704">
        <f t="shared" si="337"/>
        <v>0</v>
      </c>
      <c r="J2704">
        <f t="shared" si="338"/>
        <v>0</v>
      </c>
      <c r="K2704">
        <f>J2704*Weighting!$W$16</f>
        <v>0</v>
      </c>
      <c r="M2704" s="14"/>
    </row>
    <row r="2705" spans="1:25" x14ac:dyDescent="0.55000000000000004">
      <c r="A2705" s="32" t="str">
        <f>IF(Weighting!$P$17&gt;0,B2705,"")</f>
        <v/>
      </c>
      <c r="B2705" t="e">
        <f>Weighting!$C$17</f>
        <v>#DIV/0!</v>
      </c>
      <c r="C2705" t="e">
        <f>Weighting!$F$17</f>
        <v>#NUM!</v>
      </c>
      <c r="D2705" t="e">
        <f>IF(C2705=1,'Data Transformation'!$G$3+0.5*'Data Transformation'!$W$25,IF(C2706=1,D2706-'Data Transformation'!$W$25,FALSE))</f>
        <v>#NUM!</v>
      </c>
      <c r="E2705">
        <f t="array" ref="E2705">IF(ISLOGICAL(D2705),"",FREQUENCY(IF('Data Transformation'!$B$425:$B$8425='Bin Analysis'!$B2691,'Data Transformation'!$G$425:$G$8425),D2705))</f>
        <v>2001</v>
      </c>
      <c r="F2705">
        <f t="shared" si="336"/>
        <v>0</v>
      </c>
      <c r="G2705">
        <f>Weighting!$H$17</f>
        <v>0</v>
      </c>
      <c r="H2705">
        <f t="array" ref="H2705">FREQUENCY(IF('Data Transformation'!$B$4:$B$8425=B2691,'Data Transformation'!$G$4:$G$8425),'Bin Analysis'!$B2705)</f>
        <v>2073</v>
      </c>
      <c r="I2705">
        <f t="shared" si="337"/>
        <v>0</v>
      </c>
      <c r="J2705">
        <f t="shared" si="338"/>
        <v>0</v>
      </c>
      <c r="K2705">
        <f>J2705*Weighting!$W$17</f>
        <v>0</v>
      </c>
      <c r="M2705" s="14"/>
    </row>
    <row r="2706" spans="1:25" x14ac:dyDescent="0.55000000000000004">
      <c r="A2706" s="32" t="str">
        <f>IF(Weighting!$P$18&gt;0,B2706,"")</f>
        <v/>
      </c>
      <c r="B2706" t="e">
        <f>Weighting!$C$18</f>
        <v>#DIV/0!</v>
      </c>
      <c r="C2706" t="e">
        <f>Weighting!$F$18</f>
        <v>#NUM!</v>
      </c>
      <c r="D2706" t="e">
        <f>IF(C2706=1,'Data Transformation'!$G$3+0.5*'Data Transformation'!$W$25,IF(C2707=1,D2707-'Data Transformation'!$W$25,FALSE))</f>
        <v>#NUM!</v>
      </c>
      <c r="E2706">
        <f t="array" ref="E2706">IF(ISLOGICAL(D2706),"",FREQUENCY(IF('Data Transformation'!$B$425:$B$8425='Bin Analysis'!$B2691,'Data Transformation'!$G$425:$G$8425),D2706))</f>
        <v>2001</v>
      </c>
      <c r="F2706">
        <f t="shared" si="336"/>
        <v>0</v>
      </c>
      <c r="G2706">
        <f>Weighting!$H$18</f>
        <v>0</v>
      </c>
      <c r="H2706">
        <f t="array" ref="H2706">FREQUENCY(IF('Data Transformation'!$B$4:$B$8425=B2691,'Data Transformation'!$G$4:$G$8425),'Bin Analysis'!$B2706)</f>
        <v>2073</v>
      </c>
      <c r="I2706">
        <f t="shared" si="337"/>
        <v>0</v>
      </c>
      <c r="J2706">
        <f t="shared" si="338"/>
        <v>0</v>
      </c>
      <c r="K2706">
        <f>J2706*Weighting!$W$18</f>
        <v>0</v>
      </c>
      <c r="M2706" s="14"/>
    </row>
    <row r="2707" spans="1:25" x14ac:dyDescent="0.55000000000000004">
      <c r="A2707" s="32" t="str">
        <f>IF(Weighting!$P$19&gt;0,B2707,"")</f>
        <v/>
      </c>
      <c r="B2707" t="e">
        <f>Weighting!$C$19</f>
        <v>#DIV/0!</v>
      </c>
      <c r="C2707" t="e">
        <f>Weighting!$F$19</f>
        <v>#NUM!</v>
      </c>
      <c r="D2707" t="e">
        <f>IF(C2707=1,'Data Transformation'!$G$3+0.5*'Data Transformation'!$W$25,IF(C2708=1,D2708-'Data Transformation'!$W$25,FALSE))</f>
        <v>#NUM!</v>
      </c>
      <c r="E2707">
        <f t="array" ref="E2707">IF(ISLOGICAL(D2707),"",FREQUENCY(IF('Data Transformation'!$B$425:$B$8425='Bin Analysis'!$B2691,'Data Transformation'!$G$425:$G$8425),D2707))</f>
        <v>2001</v>
      </c>
      <c r="F2707">
        <f t="shared" si="336"/>
        <v>0</v>
      </c>
      <c r="G2707">
        <f>Weighting!$H$19</f>
        <v>0</v>
      </c>
      <c r="H2707">
        <f t="array" ref="H2707">FREQUENCY(IF('Data Transformation'!$B$4:$B$8425=B2691,'Data Transformation'!$G$4:$G$8425),'Bin Analysis'!$B2707)</f>
        <v>2073</v>
      </c>
      <c r="I2707">
        <f t="shared" si="337"/>
        <v>0</v>
      </c>
      <c r="J2707">
        <f t="shared" si="338"/>
        <v>0</v>
      </c>
      <c r="K2707">
        <f>J2707*Weighting!$W$19</f>
        <v>0</v>
      </c>
      <c r="M2707" s="14"/>
    </row>
    <row r="2708" spans="1:25" x14ac:dyDescent="0.55000000000000004">
      <c r="A2708" s="32" t="str">
        <f>IF(Weighting!$P$20&gt;0,B2708,"")</f>
        <v/>
      </c>
      <c r="B2708" t="e">
        <f>Weighting!$C$20</f>
        <v>#DIV/0!</v>
      </c>
      <c r="C2708" t="e">
        <f>Weighting!$F$20</f>
        <v>#NUM!</v>
      </c>
      <c r="D2708" t="e">
        <f>IF(C2708=1,'Data Transformation'!$G$3+0.5*'Data Transformation'!$W$25,IF(C2709=1,D2709-'Data Transformation'!$W$25,FALSE))</f>
        <v>#NUM!</v>
      </c>
      <c r="E2708">
        <f t="array" ref="E2708">IF(ISLOGICAL(D2708),"",FREQUENCY(IF('Data Transformation'!$B$425:$B$8425='Bin Analysis'!$B2691,'Data Transformation'!$G$425:$G$8425),D2708))</f>
        <v>2001</v>
      </c>
      <c r="F2708">
        <f t="shared" si="336"/>
        <v>0</v>
      </c>
      <c r="G2708">
        <f>Weighting!$H$20</f>
        <v>0</v>
      </c>
      <c r="H2708">
        <f t="array" ref="H2708">FREQUENCY(IF('Data Transformation'!$B$4:$B$8425=B2691,'Data Transformation'!$G$4:$G$8425),'Bin Analysis'!$B2708)</f>
        <v>2073</v>
      </c>
      <c r="I2708">
        <f t="shared" si="337"/>
        <v>0</v>
      </c>
      <c r="J2708">
        <f t="shared" si="338"/>
        <v>0</v>
      </c>
      <c r="K2708">
        <f>J2708*Weighting!$W$20</f>
        <v>0</v>
      </c>
      <c r="M2708" s="14"/>
    </row>
    <row r="2709" spans="1:25" x14ac:dyDescent="0.55000000000000004">
      <c r="A2709" s="32" t="str">
        <f>IF(Weighting!$P$21&gt;0,B2709,"")</f>
        <v/>
      </c>
      <c r="B2709" t="e">
        <f>Weighting!$C$21</f>
        <v>#DIV/0!</v>
      </c>
      <c r="C2709" t="e">
        <f>Weighting!$F$21</f>
        <v>#NUM!</v>
      </c>
      <c r="D2709" t="e">
        <f>IF(C2709=1,'Data Transformation'!$G$3+0.5*'Data Transformation'!$W$25,IF(C2710=1,D2710-'Data Transformation'!$W$25,FALSE))</f>
        <v>#NUM!</v>
      </c>
      <c r="E2709">
        <f t="array" ref="E2709">IF(ISLOGICAL(D2709),"",FREQUENCY(IF('Data Transformation'!$B$425:$B$8425='Bin Analysis'!$B2691,'Data Transformation'!$G$425:$G$8425),D2709))</f>
        <v>2001</v>
      </c>
      <c r="F2709">
        <f t="shared" si="336"/>
        <v>0</v>
      </c>
      <c r="G2709">
        <f>Weighting!$H$21</f>
        <v>0</v>
      </c>
      <c r="H2709">
        <f t="array" ref="H2709">FREQUENCY(IF('Data Transformation'!$B$4:$B$8425=B2691,'Data Transformation'!$G$4:$G$8425),'Bin Analysis'!$B2709)</f>
        <v>2073</v>
      </c>
      <c r="I2709">
        <f t="shared" si="337"/>
        <v>0</v>
      </c>
      <c r="J2709">
        <f t="shared" si="338"/>
        <v>0</v>
      </c>
      <c r="K2709">
        <f>J2709*Weighting!$W$21</f>
        <v>0</v>
      </c>
      <c r="M2709" s="14"/>
    </row>
    <row r="2710" spans="1:25" x14ac:dyDescent="0.55000000000000004">
      <c r="A2710" s="32" t="str">
        <f>IF(Weighting!$P$22&gt;0,B2710,"")</f>
        <v/>
      </c>
      <c r="B2710" t="e">
        <f>Weighting!$C$22</f>
        <v>#DIV/0!</v>
      </c>
      <c r="C2710" t="e">
        <f>Weighting!$F$22</f>
        <v>#NUM!</v>
      </c>
      <c r="D2710" t="e">
        <f>IF(C2710=1,'Data Transformation'!$G$3+0.5*'Data Transformation'!$W$25,IF(C2711=1,D2711-'Data Transformation'!$W$25,FALSE))</f>
        <v>#NUM!</v>
      </c>
      <c r="E2710">
        <f t="array" ref="E2710">IF(ISLOGICAL(D2710),"",FREQUENCY(IF('Data Transformation'!$B$425:$B$8425='Bin Analysis'!$B2691,'Data Transformation'!$G$425:$G$8425),D2710))</f>
        <v>2001</v>
      </c>
      <c r="F2710">
        <f t="shared" si="336"/>
        <v>0</v>
      </c>
      <c r="G2710">
        <f>Weighting!$H$22</f>
        <v>0</v>
      </c>
      <c r="H2710">
        <f t="array" ref="H2710">FREQUENCY(IF('Data Transformation'!$B$4:$B$8425=B2691,'Data Transformation'!$G$4:$G$8425),'Bin Analysis'!$B2710)</f>
        <v>2073</v>
      </c>
      <c r="I2710">
        <f t="shared" si="337"/>
        <v>0</v>
      </c>
      <c r="J2710">
        <f t="shared" si="338"/>
        <v>0</v>
      </c>
      <c r="K2710">
        <f>J2710*Weighting!$W$22</f>
        <v>0</v>
      </c>
      <c r="M2710" s="14"/>
    </row>
    <row r="2711" spans="1:25" x14ac:dyDescent="0.55000000000000004">
      <c r="A2711" s="32" t="str">
        <f>IF(Weighting!$P$23&gt;0,B2711,"")</f>
        <v/>
      </c>
      <c r="B2711" t="e">
        <f>Weighting!$C$23</f>
        <v>#DIV/0!</v>
      </c>
      <c r="C2711" t="e">
        <f>Weighting!$F$23</f>
        <v>#NUM!</v>
      </c>
      <c r="D2711" t="e">
        <f>IF(C2711=1,'Data Transformation'!$G$3+0.5*'Data Transformation'!$W$25,IF(C2712=1,D2712-'Data Transformation'!$W$25,FALSE))</f>
        <v>#NUM!</v>
      </c>
      <c r="E2711">
        <f t="array" ref="E2711">IF(ISLOGICAL(D2711),"",FREQUENCY(IF('Data Transformation'!$B$425:$B$8425='Bin Analysis'!$B2691,'Data Transformation'!$G$425:$G$8425),D2711))</f>
        <v>2001</v>
      </c>
      <c r="F2711">
        <f t="shared" si="336"/>
        <v>0</v>
      </c>
      <c r="G2711">
        <f>Weighting!$H$23</f>
        <v>0</v>
      </c>
      <c r="H2711">
        <f t="array" ref="H2711">FREQUENCY(IF('Data Transformation'!$B$4:$B$8425=B2691,'Data Transformation'!$G$4:$G$8425),'Bin Analysis'!$B2711)</f>
        <v>2073</v>
      </c>
      <c r="I2711">
        <f t="shared" si="337"/>
        <v>0</v>
      </c>
      <c r="J2711">
        <f t="shared" si="338"/>
        <v>0</v>
      </c>
      <c r="K2711">
        <f>J2711*Weighting!$W$23</f>
        <v>0</v>
      </c>
      <c r="M2711" s="14"/>
    </row>
    <row r="2712" spans="1:25" x14ac:dyDescent="0.55000000000000004">
      <c r="A2712" s="32" t="str">
        <f>IF(Weighting!$P$24&gt;0,B2712,"")</f>
        <v/>
      </c>
      <c r="B2712" t="e">
        <f>Weighting!$C$24</f>
        <v>#DIV/0!</v>
      </c>
      <c r="C2712" t="e">
        <f>Weighting!$F$24</f>
        <v>#NUM!</v>
      </c>
      <c r="D2712" t="e">
        <f>IF(C2712=1,'Data Transformation'!$G$3+0.5*'Data Transformation'!$W$25,IF(C2713=1,D2713-'Data Transformation'!$W$25,FALSE))</f>
        <v>#NUM!</v>
      </c>
      <c r="E2712">
        <f t="array" ref="E2712">IF(ISLOGICAL(D2712),"",FREQUENCY(IF('Data Transformation'!$B$425:$B$8425='Bin Analysis'!$B2691,'Data Transformation'!$G$425:$G$8425),D2712))</f>
        <v>2001</v>
      </c>
      <c r="F2712">
        <f t="shared" si="336"/>
        <v>0</v>
      </c>
      <c r="G2712">
        <f>Weighting!$H$24</f>
        <v>0</v>
      </c>
      <c r="H2712">
        <f t="array" ref="H2712">FREQUENCY(IF('Data Transformation'!$B$4:$B$8425=B2691,'Data Transformation'!$G$4:$G$8425),'Bin Analysis'!$B2712)</f>
        <v>2073</v>
      </c>
      <c r="I2712">
        <f t="shared" si="337"/>
        <v>0</v>
      </c>
      <c r="J2712">
        <f t="shared" si="338"/>
        <v>0</v>
      </c>
      <c r="K2712">
        <f>J2712*Weighting!$W$24</f>
        <v>0</v>
      </c>
      <c r="M2712" s="14"/>
    </row>
    <row r="2713" spans="1:25" x14ac:dyDescent="0.55000000000000004">
      <c r="A2713" s="32" t="str">
        <f>IF(Weighting!$P$25&gt;0,B2713,"")</f>
        <v/>
      </c>
      <c r="B2713" t="e">
        <f>Weighting!$C$25</f>
        <v>#DIV/0!</v>
      </c>
      <c r="C2713" t="e">
        <f>Weighting!$F$25</f>
        <v>#NUM!</v>
      </c>
      <c r="D2713" t="e">
        <f>IF(C2713=1,'Data Transformation'!$G$3+0.5*'Data Transformation'!$W$25,IF(C2714=1,D2714-'Data Transformation'!$W$25,FALSE))</f>
        <v>#NUM!</v>
      </c>
      <c r="E2713">
        <f t="array" ref="E2713">IF(ISLOGICAL(D2713),"",FREQUENCY(IF('Data Transformation'!$B$425:$B$8425='Bin Analysis'!$B2691,'Data Transformation'!$G$425:$G$8425),D2713))</f>
        <v>2001</v>
      </c>
      <c r="F2713">
        <f t="shared" si="336"/>
        <v>0</v>
      </c>
      <c r="G2713">
        <f>Weighting!$H$25</f>
        <v>0</v>
      </c>
      <c r="H2713">
        <f t="array" ref="H2713">FREQUENCY(IF('Data Transformation'!$B$4:$B$8425=B2691,'Data Transformation'!$G$4:$G$8425),'Bin Analysis'!$B2713)</f>
        <v>2073</v>
      </c>
      <c r="I2713">
        <f t="shared" si="337"/>
        <v>0</v>
      </c>
      <c r="J2713">
        <f t="shared" si="338"/>
        <v>0</v>
      </c>
      <c r="K2713">
        <f>J2713*Weighting!$W$25</f>
        <v>0</v>
      </c>
      <c r="M2713" s="14"/>
    </row>
    <row r="2714" spans="1:25" x14ac:dyDescent="0.55000000000000004">
      <c r="O2714"/>
      <c r="P2714"/>
      <c r="Q2714"/>
      <c r="R2714"/>
    </row>
    <row r="2715" spans="1:25" ht="23.35" x14ac:dyDescent="0.8">
      <c r="A2715" s="21" t="s">
        <v>0</v>
      </c>
      <c r="B2715" s="21" t="str">
        <f>IFERROR(VLOOKUP(C2715,'Data Transformation'!$L$6:$M$426,2,FALSE),"")</f>
        <v/>
      </c>
      <c r="C2715" s="21">
        <f>C2691+1</f>
        <v>113</v>
      </c>
      <c r="D2715" s="21"/>
      <c r="E2715" s="21"/>
      <c r="F2715" s="21"/>
      <c r="G2715" s="21"/>
      <c r="H2715" s="22"/>
      <c r="I2715" s="22"/>
      <c r="J2715" s="22"/>
      <c r="K2715" s="21"/>
      <c r="L2715" s="21" t="str">
        <f>B2715</f>
        <v/>
      </c>
      <c r="M2715" s="23" t="e">
        <f>INDEX('Data Transformation'!$O$4:$O$424,MATCH($B2715,'Data Transformation'!$M$4:$M$424,0),MATCH($M$2,'Data Transformation'!$O$3,0))</f>
        <v>#N/A</v>
      </c>
      <c r="N2715" s="27" t="e">
        <f>IF('Input and Summary Results'!$J$16="minimum",'Bin Analysis'!X2716/(M2715-1),'Bin Analysis'!Y2715/('Bin Analysis'!M2715-1))</f>
        <v>#N/A</v>
      </c>
      <c r="O2715" s="27" t="e">
        <f>IF(M2715=FALSE,NA(),(VLOOKUP(1,C2718:K2737,4,FALSE))/(M2715-1))</f>
        <v>#N/A</v>
      </c>
      <c r="P2715" s="27" t="e">
        <f>IF(M2715=FALSE,NA(),SUM(J2718:J2737)/Weighting!$S$5)</f>
        <v>#N/A</v>
      </c>
      <c r="Q2715" s="27" t="e">
        <f>IF(M2715=FALSE,NA(),SUM(K2718:K2737)/Weighting!$S$6)</f>
        <v>#N/A</v>
      </c>
      <c r="R2715" s="27" t="e">
        <f>IF(M2715=FALSE,NA(),(VLOOKUP(1,G2718:K2737,3,FALSE))/(M2715-1))</f>
        <v>#N/A</v>
      </c>
      <c r="S2715" s="22" t="e">
        <f>IF(M2715=FALSE,NA(),IF(SUM(J2718:J2737)=2,"yes","no"))</f>
        <v>#N/A</v>
      </c>
      <c r="X2715" s="2" cm="2">
        <f t="array" ref="X2715:X2716">FREQUENCY(IF('Data Transformation'!$B$425:$B$6424='Bin Analysis'!L2715,'Data Transformation'!$G$425:$G$6424),'Data Transformation'!$U$11)</f>
        <v>0</v>
      </c>
      <c r="Y2715" s="2" cm="2">
        <f t="array" ref="Y2715:Y2716">FREQUENCY(IF('Data Transformation'!$B$425:$B$6424='Bin Analysis'!L2715,'Data Transformation'!$G$425:$G$6424),'Data Transformation'!$U$12)</f>
        <v>0</v>
      </c>
    </row>
    <row r="2716" spans="1:25" x14ac:dyDescent="0.55000000000000004">
      <c r="A2716" s="14" t="s">
        <v>67</v>
      </c>
      <c r="B2716" t="s">
        <v>47</v>
      </c>
      <c r="C2716" t="s">
        <v>5</v>
      </c>
      <c r="D2716" t="s">
        <v>100</v>
      </c>
      <c r="E2716" t="s">
        <v>101</v>
      </c>
      <c r="F2716" t="s">
        <v>102</v>
      </c>
      <c r="G2716" t="s">
        <v>70</v>
      </c>
      <c r="H2716" t="s">
        <v>31</v>
      </c>
      <c r="I2716" t="s">
        <v>32</v>
      </c>
      <c r="J2716" t="s">
        <v>46</v>
      </c>
      <c r="K2716" s="14" t="s">
        <v>45</v>
      </c>
      <c r="M2716" s="14"/>
      <c r="X2716" s="2">
        <v>0</v>
      </c>
      <c r="Y2716" s="2">
        <v>0</v>
      </c>
    </row>
    <row r="2717" spans="1:25" x14ac:dyDescent="0.55000000000000004">
      <c r="A2717" s="32"/>
      <c r="D2717" t="e">
        <f>IF(C2717=1,'Data Transformation'!$G$3+0.5*'Data Transformation'!$W$25,IF(C2718=1,D2718-'Data Transformation'!$W$25,FALSE))</f>
        <v>#NUM!</v>
      </c>
      <c r="E2717">
        <f t="array" ref="E2717">IF(ISLOGICAL(D2717),"",FREQUENCY(IF('Data Transformation'!$B$425:$B$8425='Bin Analysis'!$B2715,'Data Transformation'!$G$425:$G$8425),D2717))</f>
        <v>2001</v>
      </c>
      <c r="F2717" t="e">
        <f>IF(ISLOGICAL(D2717),"",E2717-E2716)</f>
        <v>#VALUE!</v>
      </c>
      <c r="M2717" s="14"/>
    </row>
    <row r="2718" spans="1:25" x14ac:dyDescent="0.55000000000000004">
      <c r="A2718" s="32" t="e">
        <f>IF(Weighting!$P$6&gt;0,B2718,"")</f>
        <v>#NUM!</v>
      </c>
      <c r="B2718" t="e">
        <f>Weighting!$C$6</f>
        <v>#DIV/0!</v>
      </c>
      <c r="C2718" t="e">
        <f>Weighting!$F$6</f>
        <v>#NUM!</v>
      </c>
      <c r="D2718" t="e">
        <f>IF(C2718=1,'Data Transformation'!$G$3+0.5*'Data Transformation'!$W$25,IF(C2719=1,D2719-'Data Transformation'!$W$25,FALSE))</f>
        <v>#NUM!</v>
      </c>
      <c r="E2718">
        <f t="array" ref="E2718">IF(ISLOGICAL(D2718),"",FREQUENCY(IF('Data Transformation'!$B$425:$B$8425='Bin Analysis'!$B2715,'Data Transformation'!$G$425:$G$8425),D2718))</f>
        <v>2001</v>
      </c>
      <c r="F2718">
        <f>IF(ISLOGICAL(D2718),"",E2718-E2717)</f>
        <v>0</v>
      </c>
      <c r="G2718">
        <f>Weighting!$H$6</f>
        <v>1</v>
      </c>
      <c r="H2718">
        <f t="array" ref="H2718">FREQUENCY(IF('Data Transformation'!$B$4:$B$8425=B2715,'Data Transformation'!$G$4:$G$8425),'Bin Analysis'!$B2718)</f>
        <v>2073</v>
      </c>
      <c r="I2718">
        <f>H2718-H2717</f>
        <v>2073</v>
      </c>
      <c r="J2718">
        <f>IF(I2718=0,0,1)</f>
        <v>1</v>
      </c>
      <c r="K2718" t="e">
        <f>J2718*Weighting!$W$6</f>
        <v>#NUM!</v>
      </c>
      <c r="M2718" s="14"/>
    </row>
    <row r="2719" spans="1:25" x14ac:dyDescent="0.55000000000000004">
      <c r="A2719" s="32" t="str">
        <f>IF(Weighting!$P$7&gt;0,B2719,"")</f>
        <v/>
      </c>
      <c r="B2719" t="e">
        <f>Weighting!$C$7</f>
        <v>#DIV/0!</v>
      </c>
      <c r="C2719" t="e">
        <f>Weighting!$F$7</f>
        <v>#NUM!</v>
      </c>
      <c r="D2719" t="e">
        <f>IF(C2719=1,'Data Transformation'!$G$3+0.5*'Data Transformation'!$W$25,IF(C2720=1,D2720-'Data Transformation'!$W$25,FALSE))</f>
        <v>#NUM!</v>
      </c>
      <c r="E2719">
        <f t="array" ref="E2719">IF(ISLOGICAL(D2719),"",FREQUENCY(IF('Data Transformation'!$B$425:$B$8425='Bin Analysis'!$B2715,'Data Transformation'!$G$425:$G$8425),D2719))</f>
        <v>2001</v>
      </c>
      <c r="F2719">
        <f t="shared" ref="F2719:F2737" si="339">IF(ISLOGICAL(D2719),"",E2719-E2718)</f>
        <v>0</v>
      </c>
      <c r="G2719">
        <f>Weighting!$H$7</f>
        <v>0</v>
      </c>
      <c r="H2719">
        <f t="array" ref="H2719">FREQUENCY(IF('Data Transformation'!$B$4:$B$8425=B2715,'Data Transformation'!$G$4:$G$8425),'Bin Analysis'!$B2719)</f>
        <v>2073</v>
      </c>
      <c r="I2719">
        <f t="shared" ref="I2719:I2737" si="340">H2719-H2718</f>
        <v>0</v>
      </c>
      <c r="J2719">
        <f>IF(I2719=0,0,1)</f>
        <v>0</v>
      </c>
      <c r="K2719">
        <f>J2719*Weighting!$W$7</f>
        <v>0</v>
      </c>
      <c r="M2719" s="14"/>
    </row>
    <row r="2720" spans="1:25" x14ac:dyDescent="0.55000000000000004">
      <c r="A2720" s="32" t="str">
        <f>IF(Weighting!$P$8&gt;0,B2720,"")</f>
        <v/>
      </c>
      <c r="B2720" t="e">
        <f>Weighting!$C$8</f>
        <v>#DIV/0!</v>
      </c>
      <c r="C2720" t="e">
        <f>Weighting!$F$8</f>
        <v>#NUM!</v>
      </c>
      <c r="D2720" t="e">
        <f>IF(C2720=1,'Data Transformation'!$G$3+0.5*'Data Transformation'!$W$25,IF(C2721=1,D2721-'Data Transformation'!$W$25,FALSE))</f>
        <v>#NUM!</v>
      </c>
      <c r="E2720">
        <f t="array" ref="E2720">IF(ISLOGICAL(D2720),"",FREQUENCY(IF('Data Transformation'!$B$425:$B$8425='Bin Analysis'!$B2715,'Data Transformation'!$G$425:$G$8425),D2720))</f>
        <v>2001</v>
      </c>
      <c r="F2720">
        <f t="shared" si="339"/>
        <v>0</v>
      </c>
      <c r="G2720">
        <f>Weighting!$H$8</f>
        <v>0</v>
      </c>
      <c r="H2720">
        <f t="array" ref="H2720">FREQUENCY(IF('Data Transformation'!$B$4:$B$8425=B2715,'Data Transformation'!$G$4:$G$8425),'Bin Analysis'!$B2720)</f>
        <v>2073</v>
      </c>
      <c r="I2720">
        <f t="shared" si="340"/>
        <v>0</v>
      </c>
      <c r="J2720">
        <f t="shared" ref="J2720:J2737" si="341">IF(I2720=0,0,1)</f>
        <v>0</v>
      </c>
      <c r="K2720">
        <f>J2720*Weighting!$W$8</f>
        <v>0</v>
      </c>
      <c r="M2720" s="14"/>
    </row>
    <row r="2721" spans="1:13" x14ac:dyDescent="0.55000000000000004">
      <c r="A2721" s="32" t="str">
        <f>IF(Weighting!$P$9&gt;0,B2721,"")</f>
        <v/>
      </c>
      <c r="B2721" s="50" t="e">
        <f>Weighting!$C$9</f>
        <v>#DIV/0!</v>
      </c>
      <c r="C2721" t="e">
        <f>Weighting!$F$9</f>
        <v>#NUM!</v>
      </c>
      <c r="D2721" t="e">
        <f>IF(C2721=1,'Data Transformation'!$G$3+0.5*'Data Transformation'!$W$25,IF(C2722=1,D2722-'Data Transformation'!$W$25,FALSE))</f>
        <v>#NUM!</v>
      </c>
      <c r="E2721">
        <f t="array" ref="E2721">IF(ISLOGICAL(D2721),"",FREQUENCY(IF('Data Transformation'!$B$425:$B$8425='Bin Analysis'!$B2715,'Data Transformation'!$G$425:$G$8425),D2721))</f>
        <v>2001</v>
      </c>
      <c r="F2721">
        <f t="shared" si="339"/>
        <v>0</v>
      </c>
      <c r="G2721">
        <f>Weighting!$H$9</f>
        <v>0</v>
      </c>
      <c r="H2721">
        <f t="array" ref="H2721">FREQUENCY(IF('Data Transformation'!$B$4:$B$8425=B2715,'Data Transformation'!$G$4:$G$8425),'Bin Analysis'!$B2721)</f>
        <v>2073</v>
      </c>
      <c r="I2721">
        <f t="shared" si="340"/>
        <v>0</v>
      </c>
      <c r="J2721">
        <f t="shared" si="341"/>
        <v>0</v>
      </c>
      <c r="K2721">
        <f>J2721*Weighting!$W$9</f>
        <v>0</v>
      </c>
      <c r="M2721" s="14"/>
    </row>
    <row r="2722" spans="1:13" x14ac:dyDescent="0.55000000000000004">
      <c r="A2722" s="32" t="str">
        <f>IF(Weighting!$P$10&gt;0,B2722,"")</f>
        <v/>
      </c>
      <c r="B2722" t="e">
        <f>Weighting!$C$10</f>
        <v>#DIV/0!</v>
      </c>
      <c r="C2722" t="e">
        <f>Weighting!$F$10</f>
        <v>#NUM!</v>
      </c>
      <c r="D2722" t="e">
        <f>IF(C2722=1,'Data Transformation'!$G$3+0.5*'Data Transformation'!$W$25,IF(C2723=1,D2723-'Data Transformation'!$W$25,FALSE))</f>
        <v>#NUM!</v>
      </c>
      <c r="E2722">
        <f t="array" ref="E2722">IF(ISLOGICAL(D2722),"",FREQUENCY(IF('Data Transformation'!$B$425:$B$8425='Bin Analysis'!$B2715,'Data Transformation'!$G$425:$G$8425),D2722))</f>
        <v>2001</v>
      </c>
      <c r="F2722">
        <f t="shared" si="339"/>
        <v>0</v>
      </c>
      <c r="G2722">
        <f>Weighting!$H$10</f>
        <v>0</v>
      </c>
      <c r="H2722">
        <f t="array" ref="H2722">FREQUENCY(IF('Data Transformation'!$B$4:$B$8425=B2715,'Data Transformation'!$G$4:$G$8425),'Bin Analysis'!$B2722)</f>
        <v>2073</v>
      </c>
      <c r="I2722">
        <f t="shared" si="340"/>
        <v>0</v>
      </c>
      <c r="J2722">
        <f t="shared" si="341"/>
        <v>0</v>
      </c>
      <c r="K2722">
        <f>J2722*Weighting!$W$10</f>
        <v>0</v>
      </c>
      <c r="M2722" s="14"/>
    </row>
    <row r="2723" spans="1:13" x14ac:dyDescent="0.55000000000000004">
      <c r="A2723" s="32" t="str">
        <f>IF(Weighting!$P$11&gt;0,B2723,"")</f>
        <v/>
      </c>
      <c r="B2723" t="e">
        <f>Weighting!$C$11</f>
        <v>#DIV/0!</v>
      </c>
      <c r="C2723" t="e">
        <f>Weighting!$F$11</f>
        <v>#NUM!</v>
      </c>
      <c r="D2723" t="e">
        <f>IF(C2723=1,'Data Transformation'!$G$3+0.5*'Data Transformation'!$W$25,IF(C2724=1,D2724-'Data Transformation'!$W$25,FALSE))</f>
        <v>#NUM!</v>
      </c>
      <c r="E2723">
        <f t="array" ref="E2723">IF(ISLOGICAL(D2723),"",FREQUENCY(IF('Data Transformation'!$B$425:$B$8425='Bin Analysis'!$B2715,'Data Transformation'!$G$425:$G$8425),D2723))</f>
        <v>2001</v>
      </c>
      <c r="F2723">
        <f t="shared" si="339"/>
        <v>0</v>
      </c>
      <c r="G2723">
        <f>Weighting!$H$11</f>
        <v>0</v>
      </c>
      <c r="H2723">
        <f t="array" ref="H2723">FREQUENCY(IF('Data Transformation'!$B$4:$B$8425=B2715,'Data Transformation'!$G$4:$G$8425),'Bin Analysis'!$B2723)</f>
        <v>2073</v>
      </c>
      <c r="I2723">
        <f t="shared" si="340"/>
        <v>0</v>
      </c>
      <c r="J2723">
        <f t="shared" si="341"/>
        <v>0</v>
      </c>
      <c r="K2723">
        <f>J2723*Weighting!$W$11</f>
        <v>0</v>
      </c>
      <c r="M2723" s="14"/>
    </row>
    <row r="2724" spans="1:13" x14ac:dyDescent="0.55000000000000004">
      <c r="A2724" s="32" t="str">
        <f>IF(Weighting!$P$12&gt;0,B2724,"")</f>
        <v/>
      </c>
      <c r="B2724" t="e">
        <f>Weighting!$C$12</f>
        <v>#DIV/0!</v>
      </c>
      <c r="C2724" t="e">
        <f>Weighting!$F$12</f>
        <v>#NUM!</v>
      </c>
      <c r="D2724" t="e">
        <f>IF(C2724=1,'Data Transformation'!$G$3+0.5*'Data Transformation'!$W$25,IF(C2725=1,D2725-'Data Transformation'!$W$25,FALSE))</f>
        <v>#NUM!</v>
      </c>
      <c r="E2724">
        <f t="array" ref="E2724">IF(ISLOGICAL(D2724),"",FREQUENCY(IF('Data Transformation'!$B$425:$B$8425='Bin Analysis'!$B2715,'Data Transformation'!$G$425:$G$8425),D2724))</f>
        <v>2001</v>
      </c>
      <c r="F2724">
        <f t="shared" si="339"/>
        <v>0</v>
      </c>
      <c r="G2724">
        <f>Weighting!$H$12</f>
        <v>0</v>
      </c>
      <c r="H2724">
        <f t="array" ref="H2724">FREQUENCY(IF('Data Transformation'!$B$4:$B$8425=B2715,'Data Transformation'!$G$4:$G$8425),'Bin Analysis'!$B2724)</f>
        <v>2073</v>
      </c>
      <c r="I2724">
        <f t="shared" si="340"/>
        <v>0</v>
      </c>
      <c r="J2724">
        <f t="shared" si="341"/>
        <v>0</v>
      </c>
      <c r="K2724">
        <f>J2724*Weighting!$W$12</f>
        <v>0</v>
      </c>
      <c r="M2724" s="14"/>
    </row>
    <row r="2725" spans="1:13" x14ac:dyDescent="0.55000000000000004">
      <c r="A2725" s="32" t="str">
        <f>IF(Weighting!$P$13&gt;0,B2725,"")</f>
        <v/>
      </c>
      <c r="B2725" t="e">
        <f>Weighting!$C$13</f>
        <v>#DIV/0!</v>
      </c>
      <c r="C2725" t="e">
        <f>Weighting!$F$13</f>
        <v>#NUM!</v>
      </c>
      <c r="D2725" t="e">
        <f>IF(C2725=1,'Data Transformation'!$G$3+0.5*'Data Transformation'!$W$25,IF(C2726=1,D2726-'Data Transformation'!$W$25,FALSE))</f>
        <v>#NUM!</v>
      </c>
      <c r="E2725">
        <f t="array" ref="E2725">IF(ISLOGICAL(D2725),"",FREQUENCY(IF('Data Transformation'!$B$425:$B$8425='Bin Analysis'!$B2715,'Data Transformation'!$G$425:$G$8425),D2725))</f>
        <v>2001</v>
      </c>
      <c r="F2725">
        <f t="shared" si="339"/>
        <v>0</v>
      </c>
      <c r="G2725">
        <f>Weighting!$H$13</f>
        <v>0</v>
      </c>
      <c r="H2725">
        <f t="array" ref="H2725">FREQUENCY(IF('Data Transformation'!$B$4:$B$8425=B2715,'Data Transformation'!$G$4:$G$8425),'Bin Analysis'!$B2725)</f>
        <v>2073</v>
      </c>
      <c r="I2725">
        <f t="shared" si="340"/>
        <v>0</v>
      </c>
      <c r="J2725">
        <f t="shared" si="341"/>
        <v>0</v>
      </c>
      <c r="K2725">
        <f>J2725*Weighting!$W$13</f>
        <v>0</v>
      </c>
      <c r="M2725" s="14"/>
    </row>
    <row r="2726" spans="1:13" x14ac:dyDescent="0.55000000000000004">
      <c r="A2726" s="32" t="str">
        <f>IF(Weighting!$P$14&gt;0,B2726,"")</f>
        <v/>
      </c>
      <c r="B2726" t="e">
        <f>Weighting!$C$14</f>
        <v>#DIV/0!</v>
      </c>
      <c r="C2726" t="e">
        <f>Weighting!$F$14</f>
        <v>#NUM!</v>
      </c>
      <c r="D2726" t="e">
        <f>IF(C2726=1,'Data Transformation'!$G$3+0.5*'Data Transformation'!$W$25,IF(C2727=1,D2727-'Data Transformation'!$W$25,FALSE))</f>
        <v>#NUM!</v>
      </c>
      <c r="E2726">
        <f t="array" ref="E2726">IF(ISLOGICAL(D2726),"",FREQUENCY(IF('Data Transformation'!$B$425:$B$8425='Bin Analysis'!$B2715,'Data Transformation'!$G$425:$G$8425),D2726))</f>
        <v>2001</v>
      </c>
      <c r="F2726">
        <f t="shared" si="339"/>
        <v>0</v>
      </c>
      <c r="G2726">
        <f>Weighting!$H$14</f>
        <v>0</v>
      </c>
      <c r="H2726">
        <f t="array" ref="H2726">FREQUENCY(IF('Data Transformation'!$B$4:$B$8425=B2715,'Data Transformation'!$G$4:$G$8425),'Bin Analysis'!$B2726)</f>
        <v>2073</v>
      </c>
      <c r="I2726">
        <f t="shared" si="340"/>
        <v>0</v>
      </c>
      <c r="J2726">
        <f t="shared" si="341"/>
        <v>0</v>
      </c>
      <c r="K2726">
        <f>J2726*Weighting!$W$14</f>
        <v>0</v>
      </c>
      <c r="M2726" s="14"/>
    </row>
    <row r="2727" spans="1:13" x14ac:dyDescent="0.55000000000000004">
      <c r="A2727" s="32" t="str">
        <f>IF(Weighting!$P$15&gt;0,B2727,"")</f>
        <v/>
      </c>
      <c r="B2727" t="e">
        <f>Weighting!$C$15</f>
        <v>#DIV/0!</v>
      </c>
      <c r="C2727" t="e">
        <f>Weighting!$F$15</f>
        <v>#NUM!</v>
      </c>
      <c r="D2727" t="e">
        <f>IF(C2727=1,'Data Transformation'!$G$3+0.5*'Data Transformation'!$W$25,IF(C2728=1,D2728-'Data Transformation'!$W$25,FALSE))</f>
        <v>#NUM!</v>
      </c>
      <c r="E2727">
        <f t="array" ref="E2727">IF(ISLOGICAL(D2727),"",FREQUENCY(IF('Data Transformation'!$B$425:$B$8425='Bin Analysis'!$B2715,'Data Transformation'!$G$425:$G$8425),D2727))</f>
        <v>2001</v>
      </c>
      <c r="F2727">
        <f t="shared" si="339"/>
        <v>0</v>
      </c>
      <c r="G2727">
        <f>Weighting!$H$15</f>
        <v>0</v>
      </c>
      <c r="H2727">
        <f t="array" ref="H2727">FREQUENCY(IF('Data Transformation'!$B$4:$B$8425=B2715,'Data Transformation'!$G$4:$G$8425),'Bin Analysis'!$B2727)</f>
        <v>2073</v>
      </c>
      <c r="I2727">
        <f t="shared" si="340"/>
        <v>0</v>
      </c>
      <c r="J2727">
        <f t="shared" si="341"/>
        <v>0</v>
      </c>
      <c r="K2727">
        <f>J2727*Weighting!$W$15</f>
        <v>0</v>
      </c>
      <c r="M2727" s="14"/>
    </row>
    <row r="2728" spans="1:13" x14ac:dyDescent="0.55000000000000004">
      <c r="A2728" s="32" t="str">
        <f>IF(Weighting!$P$16&gt;0,B2728,"")</f>
        <v/>
      </c>
      <c r="B2728" t="e">
        <f>Weighting!$C$16</f>
        <v>#DIV/0!</v>
      </c>
      <c r="C2728" t="e">
        <f>Weighting!$F$16</f>
        <v>#NUM!</v>
      </c>
      <c r="D2728" t="e">
        <f>IF(C2728=1,'Data Transformation'!$G$3+0.5*'Data Transformation'!$W$25,IF(C2729=1,D2729-'Data Transformation'!$W$25,FALSE))</f>
        <v>#NUM!</v>
      </c>
      <c r="E2728">
        <f t="array" ref="E2728">IF(ISLOGICAL(D2728),"",FREQUENCY(IF('Data Transformation'!$B$425:$B$8425='Bin Analysis'!$B2715,'Data Transformation'!$G$425:$G$8425),D2728))</f>
        <v>2001</v>
      </c>
      <c r="F2728">
        <f t="shared" si="339"/>
        <v>0</v>
      </c>
      <c r="G2728">
        <f>Weighting!$H$16</f>
        <v>0</v>
      </c>
      <c r="H2728">
        <f t="array" ref="H2728">FREQUENCY(IF('Data Transformation'!$B$4:$B$8425=B2715,'Data Transformation'!$G$4:$G$8425),'Bin Analysis'!$B2728)</f>
        <v>2073</v>
      </c>
      <c r="I2728">
        <f t="shared" si="340"/>
        <v>0</v>
      </c>
      <c r="J2728">
        <f t="shared" si="341"/>
        <v>0</v>
      </c>
      <c r="K2728">
        <f>J2728*Weighting!$W$16</f>
        <v>0</v>
      </c>
      <c r="M2728" s="14"/>
    </row>
    <row r="2729" spans="1:13" x14ac:dyDescent="0.55000000000000004">
      <c r="A2729" s="32" t="str">
        <f>IF(Weighting!$P$17&gt;0,B2729,"")</f>
        <v/>
      </c>
      <c r="B2729" t="e">
        <f>Weighting!$C$17</f>
        <v>#DIV/0!</v>
      </c>
      <c r="C2729" t="e">
        <f>Weighting!$F$17</f>
        <v>#NUM!</v>
      </c>
      <c r="D2729" t="e">
        <f>IF(C2729=1,'Data Transformation'!$G$3+0.5*'Data Transformation'!$W$25,IF(C2730=1,D2730-'Data Transformation'!$W$25,FALSE))</f>
        <v>#NUM!</v>
      </c>
      <c r="E2729">
        <f t="array" ref="E2729">IF(ISLOGICAL(D2729),"",FREQUENCY(IF('Data Transformation'!$B$425:$B$8425='Bin Analysis'!$B2715,'Data Transformation'!$G$425:$G$8425),D2729))</f>
        <v>2001</v>
      </c>
      <c r="F2729">
        <f t="shared" si="339"/>
        <v>0</v>
      </c>
      <c r="G2729">
        <f>Weighting!$H$17</f>
        <v>0</v>
      </c>
      <c r="H2729">
        <f t="array" ref="H2729">FREQUENCY(IF('Data Transformation'!$B$4:$B$8425=B2715,'Data Transformation'!$G$4:$G$8425),'Bin Analysis'!$B2729)</f>
        <v>2073</v>
      </c>
      <c r="I2729">
        <f t="shared" si="340"/>
        <v>0</v>
      </c>
      <c r="J2729">
        <f t="shared" si="341"/>
        <v>0</v>
      </c>
      <c r="K2729">
        <f>J2729*Weighting!$W$17</f>
        <v>0</v>
      </c>
      <c r="M2729" s="14"/>
    </row>
    <row r="2730" spans="1:13" x14ac:dyDescent="0.55000000000000004">
      <c r="A2730" s="32" t="str">
        <f>IF(Weighting!$P$18&gt;0,B2730,"")</f>
        <v/>
      </c>
      <c r="B2730" t="e">
        <f>Weighting!$C$18</f>
        <v>#DIV/0!</v>
      </c>
      <c r="C2730" t="e">
        <f>Weighting!$F$18</f>
        <v>#NUM!</v>
      </c>
      <c r="D2730" t="e">
        <f>IF(C2730=1,'Data Transformation'!$G$3+0.5*'Data Transformation'!$W$25,IF(C2731=1,D2731-'Data Transformation'!$W$25,FALSE))</f>
        <v>#NUM!</v>
      </c>
      <c r="E2730">
        <f t="array" ref="E2730">IF(ISLOGICAL(D2730),"",FREQUENCY(IF('Data Transformation'!$B$425:$B$8425='Bin Analysis'!$B2715,'Data Transformation'!$G$425:$G$8425),D2730))</f>
        <v>2001</v>
      </c>
      <c r="F2730">
        <f t="shared" si="339"/>
        <v>0</v>
      </c>
      <c r="G2730">
        <f>Weighting!$H$18</f>
        <v>0</v>
      </c>
      <c r="H2730">
        <f t="array" ref="H2730">FREQUENCY(IF('Data Transformation'!$B$4:$B$8425=B2715,'Data Transformation'!$G$4:$G$8425),'Bin Analysis'!$B2730)</f>
        <v>2073</v>
      </c>
      <c r="I2730">
        <f t="shared" si="340"/>
        <v>0</v>
      </c>
      <c r="J2730">
        <f t="shared" si="341"/>
        <v>0</v>
      </c>
      <c r="K2730">
        <f>J2730*Weighting!$W$18</f>
        <v>0</v>
      </c>
      <c r="M2730" s="14"/>
    </row>
    <row r="2731" spans="1:13" x14ac:dyDescent="0.55000000000000004">
      <c r="A2731" s="32" t="str">
        <f>IF(Weighting!$P$19&gt;0,B2731,"")</f>
        <v/>
      </c>
      <c r="B2731" t="e">
        <f>Weighting!$C$19</f>
        <v>#DIV/0!</v>
      </c>
      <c r="C2731" t="e">
        <f>Weighting!$F$19</f>
        <v>#NUM!</v>
      </c>
      <c r="D2731" t="e">
        <f>IF(C2731=1,'Data Transformation'!$G$3+0.5*'Data Transformation'!$W$25,IF(C2732=1,D2732-'Data Transformation'!$W$25,FALSE))</f>
        <v>#NUM!</v>
      </c>
      <c r="E2731">
        <f t="array" ref="E2731">IF(ISLOGICAL(D2731),"",FREQUENCY(IF('Data Transformation'!$B$425:$B$8425='Bin Analysis'!$B2715,'Data Transformation'!$G$425:$G$8425),D2731))</f>
        <v>2001</v>
      </c>
      <c r="F2731">
        <f t="shared" si="339"/>
        <v>0</v>
      </c>
      <c r="G2731">
        <f>Weighting!$H$19</f>
        <v>0</v>
      </c>
      <c r="H2731">
        <f t="array" ref="H2731">FREQUENCY(IF('Data Transformation'!$B$4:$B$8425=B2715,'Data Transformation'!$G$4:$G$8425),'Bin Analysis'!$B2731)</f>
        <v>2073</v>
      </c>
      <c r="I2731">
        <f t="shared" si="340"/>
        <v>0</v>
      </c>
      <c r="J2731">
        <f t="shared" si="341"/>
        <v>0</v>
      </c>
      <c r="K2731">
        <f>J2731*Weighting!$W$19</f>
        <v>0</v>
      </c>
      <c r="M2731" s="14"/>
    </row>
    <row r="2732" spans="1:13" x14ac:dyDescent="0.55000000000000004">
      <c r="A2732" s="32" t="str">
        <f>IF(Weighting!$P$20&gt;0,B2732,"")</f>
        <v/>
      </c>
      <c r="B2732" t="e">
        <f>Weighting!$C$20</f>
        <v>#DIV/0!</v>
      </c>
      <c r="C2732" t="e">
        <f>Weighting!$F$20</f>
        <v>#NUM!</v>
      </c>
      <c r="D2732" t="e">
        <f>IF(C2732=1,'Data Transformation'!$G$3+0.5*'Data Transformation'!$W$25,IF(C2733=1,D2733-'Data Transformation'!$W$25,FALSE))</f>
        <v>#NUM!</v>
      </c>
      <c r="E2732">
        <f t="array" ref="E2732">IF(ISLOGICAL(D2732),"",FREQUENCY(IF('Data Transformation'!$B$425:$B$8425='Bin Analysis'!$B2715,'Data Transformation'!$G$425:$G$8425),D2732))</f>
        <v>2001</v>
      </c>
      <c r="F2732">
        <f t="shared" si="339"/>
        <v>0</v>
      </c>
      <c r="G2732">
        <f>Weighting!$H$20</f>
        <v>0</v>
      </c>
      <c r="H2732">
        <f t="array" ref="H2732">FREQUENCY(IF('Data Transformation'!$B$4:$B$8425=B2715,'Data Transformation'!$G$4:$G$8425),'Bin Analysis'!$B2732)</f>
        <v>2073</v>
      </c>
      <c r="I2732">
        <f t="shared" si="340"/>
        <v>0</v>
      </c>
      <c r="J2732">
        <f t="shared" si="341"/>
        <v>0</v>
      </c>
      <c r="K2732">
        <f>J2732*Weighting!$W$20</f>
        <v>0</v>
      </c>
      <c r="M2732" s="14"/>
    </row>
    <row r="2733" spans="1:13" x14ac:dyDescent="0.55000000000000004">
      <c r="A2733" s="32" t="str">
        <f>IF(Weighting!$P$21&gt;0,B2733,"")</f>
        <v/>
      </c>
      <c r="B2733" t="e">
        <f>Weighting!$C$21</f>
        <v>#DIV/0!</v>
      </c>
      <c r="C2733" t="e">
        <f>Weighting!$F$21</f>
        <v>#NUM!</v>
      </c>
      <c r="D2733" t="e">
        <f>IF(C2733=1,'Data Transformation'!$G$3+0.5*'Data Transformation'!$W$25,IF(C2734=1,D2734-'Data Transformation'!$W$25,FALSE))</f>
        <v>#NUM!</v>
      </c>
      <c r="E2733">
        <f t="array" ref="E2733">IF(ISLOGICAL(D2733),"",FREQUENCY(IF('Data Transformation'!$B$425:$B$8425='Bin Analysis'!$B2715,'Data Transformation'!$G$425:$G$8425),D2733))</f>
        <v>2001</v>
      </c>
      <c r="F2733">
        <f t="shared" si="339"/>
        <v>0</v>
      </c>
      <c r="G2733">
        <f>Weighting!$H$21</f>
        <v>0</v>
      </c>
      <c r="H2733">
        <f t="array" ref="H2733">FREQUENCY(IF('Data Transformation'!$B$4:$B$8425=B2715,'Data Transformation'!$G$4:$G$8425),'Bin Analysis'!$B2733)</f>
        <v>2073</v>
      </c>
      <c r="I2733">
        <f t="shared" si="340"/>
        <v>0</v>
      </c>
      <c r="J2733">
        <f t="shared" si="341"/>
        <v>0</v>
      </c>
      <c r="K2733">
        <f>J2733*Weighting!$W$21</f>
        <v>0</v>
      </c>
      <c r="M2733" s="14"/>
    </row>
    <row r="2734" spans="1:13" x14ac:dyDescent="0.55000000000000004">
      <c r="A2734" s="32" t="str">
        <f>IF(Weighting!$P$22&gt;0,B2734,"")</f>
        <v/>
      </c>
      <c r="B2734" t="e">
        <f>Weighting!$C$22</f>
        <v>#DIV/0!</v>
      </c>
      <c r="C2734" t="e">
        <f>Weighting!$F$22</f>
        <v>#NUM!</v>
      </c>
      <c r="D2734" t="e">
        <f>IF(C2734=1,'Data Transformation'!$G$3+0.5*'Data Transformation'!$W$25,IF(C2735=1,D2735-'Data Transformation'!$W$25,FALSE))</f>
        <v>#NUM!</v>
      </c>
      <c r="E2734">
        <f t="array" ref="E2734">IF(ISLOGICAL(D2734),"",FREQUENCY(IF('Data Transformation'!$B$425:$B$8425='Bin Analysis'!$B2715,'Data Transformation'!$G$425:$G$8425),D2734))</f>
        <v>2001</v>
      </c>
      <c r="F2734">
        <f t="shared" si="339"/>
        <v>0</v>
      </c>
      <c r="G2734">
        <f>Weighting!$H$22</f>
        <v>0</v>
      </c>
      <c r="H2734">
        <f t="array" ref="H2734">FREQUENCY(IF('Data Transformation'!$B$4:$B$8425=B2715,'Data Transformation'!$G$4:$G$8425),'Bin Analysis'!$B2734)</f>
        <v>2073</v>
      </c>
      <c r="I2734">
        <f t="shared" si="340"/>
        <v>0</v>
      </c>
      <c r="J2734">
        <f t="shared" si="341"/>
        <v>0</v>
      </c>
      <c r="K2734">
        <f>J2734*Weighting!$W$22</f>
        <v>0</v>
      </c>
      <c r="M2734" s="14"/>
    </row>
    <row r="2735" spans="1:13" x14ac:dyDescent="0.55000000000000004">
      <c r="A2735" s="32" t="str">
        <f>IF(Weighting!$P$23&gt;0,B2735,"")</f>
        <v/>
      </c>
      <c r="B2735" t="e">
        <f>Weighting!$C$23</f>
        <v>#DIV/0!</v>
      </c>
      <c r="C2735" t="e">
        <f>Weighting!$F$23</f>
        <v>#NUM!</v>
      </c>
      <c r="D2735" t="e">
        <f>IF(C2735=1,'Data Transformation'!$G$3+0.5*'Data Transformation'!$W$25,IF(C2736=1,D2736-'Data Transformation'!$W$25,FALSE))</f>
        <v>#NUM!</v>
      </c>
      <c r="E2735">
        <f t="array" ref="E2735">IF(ISLOGICAL(D2735),"",FREQUENCY(IF('Data Transformation'!$B$425:$B$8425='Bin Analysis'!$B2715,'Data Transformation'!$G$425:$G$8425),D2735))</f>
        <v>2001</v>
      </c>
      <c r="F2735">
        <f t="shared" si="339"/>
        <v>0</v>
      </c>
      <c r="G2735">
        <f>Weighting!$H$23</f>
        <v>0</v>
      </c>
      <c r="H2735">
        <f t="array" ref="H2735">FREQUENCY(IF('Data Transformation'!$B$4:$B$8425=B2715,'Data Transformation'!$G$4:$G$8425),'Bin Analysis'!$B2735)</f>
        <v>2073</v>
      </c>
      <c r="I2735">
        <f t="shared" si="340"/>
        <v>0</v>
      </c>
      <c r="J2735">
        <f t="shared" si="341"/>
        <v>0</v>
      </c>
      <c r="K2735">
        <f>J2735*Weighting!$W$23</f>
        <v>0</v>
      </c>
      <c r="M2735" s="14"/>
    </row>
    <row r="2736" spans="1:13" x14ac:dyDescent="0.55000000000000004">
      <c r="A2736" s="32" t="str">
        <f>IF(Weighting!$P$24&gt;0,B2736,"")</f>
        <v/>
      </c>
      <c r="B2736" t="e">
        <f>Weighting!$C$24</f>
        <v>#DIV/0!</v>
      </c>
      <c r="C2736" t="e">
        <f>Weighting!$F$24</f>
        <v>#NUM!</v>
      </c>
      <c r="D2736" t="e">
        <f>IF(C2736=1,'Data Transformation'!$G$3+0.5*'Data Transformation'!$W$25,IF(C2737=1,D2737-'Data Transformation'!$W$25,FALSE))</f>
        <v>#NUM!</v>
      </c>
      <c r="E2736">
        <f t="array" ref="E2736">IF(ISLOGICAL(D2736),"",FREQUENCY(IF('Data Transformation'!$B$425:$B$8425='Bin Analysis'!$B2715,'Data Transformation'!$G$425:$G$8425),D2736))</f>
        <v>2001</v>
      </c>
      <c r="F2736">
        <f t="shared" si="339"/>
        <v>0</v>
      </c>
      <c r="G2736">
        <f>Weighting!$H$24</f>
        <v>0</v>
      </c>
      <c r="H2736">
        <f t="array" ref="H2736">FREQUENCY(IF('Data Transformation'!$B$4:$B$8425=B2715,'Data Transformation'!$G$4:$G$8425),'Bin Analysis'!$B2736)</f>
        <v>2073</v>
      </c>
      <c r="I2736">
        <f t="shared" si="340"/>
        <v>0</v>
      </c>
      <c r="J2736">
        <f t="shared" si="341"/>
        <v>0</v>
      </c>
      <c r="K2736">
        <f>J2736*Weighting!$W$24</f>
        <v>0</v>
      </c>
      <c r="M2736" s="14"/>
    </row>
    <row r="2737" spans="1:25" x14ac:dyDescent="0.55000000000000004">
      <c r="A2737" s="32" t="str">
        <f>IF(Weighting!$P$25&gt;0,B2737,"")</f>
        <v/>
      </c>
      <c r="B2737" t="e">
        <f>Weighting!$C$25</f>
        <v>#DIV/0!</v>
      </c>
      <c r="C2737" t="e">
        <f>Weighting!$F$25</f>
        <v>#NUM!</v>
      </c>
      <c r="D2737" t="e">
        <f>IF(C2737=1,'Data Transformation'!$G$3+0.5*'Data Transformation'!$W$25,IF(C2738=1,D2738-'Data Transformation'!$W$25,FALSE))</f>
        <v>#NUM!</v>
      </c>
      <c r="E2737">
        <f t="array" ref="E2737">IF(ISLOGICAL(D2737),"",FREQUENCY(IF('Data Transformation'!$B$425:$B$8425='Bin Analysis'!$B2715,'Data Transformation'!$G$425:$G$8425),D2737))</f>
        <v>2001</v>
      </c>
      <c r="F2737">
        <f t="shared" si="339"/>
        <v>0</v>
      </c>
      <c r="G2737">
        <f>Weighting!$H$25</f>
        <v>0</v>
      </c>
      <c r="H2737">
        <f t="array" ref="H2737">FREQUENCY(IF('Data Transformation'!$B$4:$B$8425=B2715,'Data Transformation'!$G$4:$G$8425),'Bin Analysis'!$B2737)</f>
        <v>2073</v>
      </c>
      <c r="I2737">
        <f t="shared" si="340"/>
        <v>0</v>
      </c>
      <c r="J2737">
        <f t="shared" si="341"/>
        <v>0</v>
      </c>
      <c r="K2737">
        <f>J2737*Weighting!$W$25</f>
        <v>0</v>
      </c>
      <c r="M2737" s="14"/>
    </row>
    <row r="2738" spans="1:25" x14ac:dyDescent="0.55000000000000004">
      <c r="O2738"/>
      <c r="P2738"/>
      <c r="Q2738"/>
      <c r="R2738"/>
    </row>
    <row r="2739" spans="1:25" ht="23.35" x14ac:dyDescent="0.8">
      <c r="A2739" s="21" t="s">
        <v>0</v>
      </c>
      <c r="B2739" s="21" t="str">
        <f>IFERROR(VLOOKUP(C2739,'Data Transformation'!$L$6:$M$426,2,FALSE),"")</f>
        <v/>
      </c>
      <c r="C2739" s="21">
        <f>C2715+1</f>
        <v>114</v>
      </c>
      <c r="D2739" s="21"/>
      <c r="E2739" s="21"/>
      <c r="F2739" s="21"/>
      <c r="G2739" s="21"/>
      <c r="H2739" s="22"/>
      <c r="I2739" s="22"/>
      <c r="J2739" s="22"/>
      <c r="K2739" s="21"/>
      <c r="L2739" s="21" t="str">
        <f>B2739</f>
        <v/>
      </c>
      <c r="M2739" s="23" t="e">
        <f>INDEX('Data Transformation'!$O$4:$O$424,MATCH($B2739,'Data Transformation'!$M$4:$M$424,0),MATCH($M$2,'Data Transformation'!$O$3,0))</f>
        <v>#N/A</v>
      </c>
      <c r="N2739" s="27" t="e">
        <f>IF('Input and Summary Results'!$J$16="minimum",'Bin Analysis'!X2740/(M2739-1),'Bin Analysis'!Y2739/('Bin Analysis'!M2739-1))</f>
        <v>#N/A</v>
      </c>
      <c r="O2739" s="27" t="e">
        <f>IF(M2739=FALSE,NA(),(VLOOKUP(1,C2742:K2761,4,FALSE))/(M2739-1))</f>
        <v>#N/A</v>
      </c>
      <c r="P2739" s="27" t="e">
        <f>IF(M2739=FALSE,NA(),SUM(J2742:J2761)/Weighting!$S$5)</f>
        <v>#N/A</v>
      </c>
      <c r="Q2739" s="27" t="e">
        <f>IF(M2739=FALSE,NA(),SUM(K2742:K2761)/Weighting!$S$6)</f>
        <v>#N/A</v>
      </c>
      <c r="R2739" s="27" t="e">
        <f>IF(M2739=FALSE,NA(),(VLOOKUP(1,G2742:K2761,3,FALSE))/(M2739-1))</f>
        <v>#N/A</v>
      </c>
      <c r="S2739" s="22" t="e">
        <f>IF(M2739=FALSE,NA(),IF(SUM(J2742:J2761)=2,"yes","no"))</f>
        <v>#N/A</v>
      </c>
      <c r="X2739" s="2" cm="2">
        <f t="array" ref="X2739:X2740">FREQUENCY(IF('Data Transformation'!$B$425:$B$6424='Bin Analysis'!L2739,'Data Transformation'!$G$425:$G$6424),'Data Transformation'!$U$11)</f>
        <v>0</v>
      </c>
      <c r="Y2739" s="2" cm="2">
        <f t="array" ref="Y2739:Y2740">FREQUENCY(IF('Data Transformation'!$B$425:$B$6424='Bin Analysis'!L2739,'Data Transformation'!$G$425:$G$6424),'Data Transformation'!$U$12)</f>
        <v>0</v>
      </c>
    </row>
    <row r="2740" spans="1:25" x14ac:dyDescent="0.55000000000000004">
      <c r="A2740" s="14" t="s">
        <v>67</v>
      </c>
      <c r="B2740" t="s">
        <v>47</v>
      </c>
      <c r="C2740" t="s">
        <v>5</v>
      </c>
      <c r="D2740" t="s">
        <v>100</v>
      </c>
      <c r="E2740" t="s">
        <v>101</v>
      </c>
      <c r="F2740" t="s">
        <v>102</v>
      </c>
      <c r="G2740" t="s">
        <v>70</v>
      </c>
      <c r="H2740" t="s">
        <v>31</v>
      </c>
      <c r="I2740" t="s">
        <v>32</v>
      </c>
      <c r="J2740" t="s">
        <v>46</v>
      </c>
      <c r="K2740" s="14" t="s">
        <v>45</v>
      </c>
      <c r="M2740" s="14"/>
      <c r="X2740" s="2">
        <v>0</v>
      </c>
      <c r="Y2740" s="2">
        <v>0</v>
      </c>
    </row>
    <row r="2741" spans="1:25" x14ac:dyDescent="0.55000000000000004">
      <c r="A2741" s="32"/>
      <c r="D2741" t="e">
        <f>IF(C2741=1,'Data Transformation'!$G$3+0.5*'Data Transformation'!$W$25,IF(C2742=1,D2742-'Data Transformation'!$W$25,FALSE))</f>
        <v>#NUM!</v>
      </c>
      <c r="E2741">
        <f t="array" ref="E2741">IF(ISLOGICAL(D2741),"",FREQUENCY(IF('Data Transformation'!$B$425:$B$8425='Bin Analysis'!$B2739,'Data Transformation'!$G$425:$G$8425),D2741))</f>
        <v>2001</v>
      </c>
      <c r="F2741" t="e">
        <f>IF(ISLOGICAL(D2741),"",E2741-E2740)</f>
        <v>#VALUE!</v>
      </c>
      <c r="M2741" s="14"/>
    </row>
    <row r="2742" spans="1:25" x14ac:dyDescent="0.55000000000000004">
      <c r="A2742" s="32" t="e">
        <f>IF(Weighting!$P$6&gt;0,B2742,"")</f>
        <v>#NUM!</v>
      </c>
      <c r="B2742" t="e">
        <f>Weighting!$C$6</f>
        <v>#DIV/0!</v>
      </c>
      <c r="C2742" t="e">
        <f>Weighting!$F$6</f>
        <v>#NUM!</v>
      </c>
      <c r="D2742" t="e">
        <f>IF(C2742=1,'Data Transformation'!$G$3+0.5*'Data Transformation'!$W$25,IF(C2743=1,D2743-'Data Transformation'!$W$25,FALSE))</f>
        <v>#NUM!</v>
      </c>
      <c r="E2742">
        <f t="array" ref="E2742">IF(ISLOGICAL(D2742),"",FREQUENCY(IF('Data Transformation'!$B$425:$B$8425='Bin Analysis'!$B2739,'Data Transformation'!$G$425:$G$8425),D2742))</f>
        <v>2001</v>
      </c>
      <c r="F2742">
        <f>IF(ISLOGICAL(D2742),"",E2742-E2741)</f>
        <v>0</v>
      </c>
      <c r="G2742">
        <f>Weighting!$H$6</f>
        <v>1</v>
      </c>
      <c r="H2742">
        <f t="array" ref="H2742">FREQUENCY(IF('Data Transformation'!$B$4:$B$8425=B2739,'Data Transformation'!$G$4:$G$8425),'Bin Analysis'!$B2742)</f>
        <v>2073</v>
      </c>
      <c r="I2742">
        <f>H2742-H2741</f>
        <v>2073</v>
      </c>
      <c r="J2742">
        <f>IF(I2742=0,0,1)</f>
        <v>1</v>
      </c>
      <c r="K2742" t="e">
        <f>J2742*Weighting!$W$6</f>
        <v>#NUM!</v>
      </c>
      <c r="M2742" s="14"/>
    </row>
    <row r="2743" spans="1:25" x14ac:dyDescent="0.55000000000000004">
      <c r="A2743" s="32" t="str">
        <f>IF(Weighting!$P$7&gt;0,B2743,"")</f>
        <v/>
      </c>
      <c r="B2743" t="e">
        <f>Weighting!$C$7</f>
        <v>#DIV/0!</v>
      </c>
      <c r="C2743" t="e">
        <f>Weighting!$F$7</f>
        <v>#NUM!</v>
      </c>
      <c r="D2743" t="e">
        <f>IF(C2743=1,'Data Transformation'!$G$3+0.5*'Data Transformation'!$W$25,IF(C2744=1,D2744-'Data Transformation'!$W$25,FALSE))</f>
        <v>#NUM!</v>
      </c>
      <c r="E2743">
        <f t="array" ref="E2743">IF(ISLOGICAL(D2743),"",FREQUENCY(IF('Data Transformation'!$B$425:$B$8425='Bin Analysis'!$B2739,'Data Transformation'!$G$425:$G$8425),D2743))</f>
        <v>2001</v>
      </c>
      <c r="F2743">
        <f t="shared" ref="F2743:F2761" si="342">IF(ISLOGICAL(D2743),"",E2743-E2742)</f>
        <v>0</v>
      </c>
      <c r="G2743">
        <f>Weighting!$H$7</f>
        <v>0</v>
      </c>
      <c r="H2743">
        <f t="array" ref="H2743">FREQUENCY(IF('Data Transformation'!$B$4:$B$8425=B2739,'Data Transformation'!$G$4:$G$8425),'Bin Analysis'!$B2743)</f>
        <v>2073</v>
      </c>
      <c r="I2743">
        <f t="shared" ref="I2743:I2761" si="343">H2743-H2742</f>
        <v>0</v>
      </c>
      <c r="J2743">
        <f>IF(I2743=0,0,1)</f>
        <v>0</v>
      </c>
      <c r="K2743">
        <f>J2743*Weighting!$W$7</f>
        <v>0</v>
      </c>
      <c r="M2743" s="14"/>
    </row>
    <row r="2744" spans="1:25" x14ac:dyDescent="0.55000000000000004">
      <c r="A2744" s="32" t="str">
        <f>IF(Weighting!$P$8&gt;0,B2744,"")</f>
        <v/>
      </c>
      <c r="B2744" t="e">
        <f>Weighting!$C$8</f>
        <v>#DIV/0!</v>
      </c>
      <c r="C2744" t="e">
        <f>Weighting!$F$8</f>
        <v>#NUM!</v>
      </c>
      <c r="D2744" t="e">
        <f>IF(C2744=1,'Data Transformation'!$G$3+0.5*'Data Transformation'!$W$25,IF(C2745=1,D2745-'Data Transformation'!$W$25,FALSE))</f>
        <v>#NUM!</v>
      </c>
      <c r="E2744">
        <f t="array" ref="E2744">IF(ISLOGICAL(D2744),"",FREQUENCY(IF('Data Transformation'!$B$425:$B$8425='Bin Analysis'!$B2739,'Data Transformation'!$G$425:$G$8425),D2744))</f>
        <v>2001</v>
      </c>
      <c r="F2744">
        <f t="shared" si="342"/>
        <v>0</v>
      </c>
      <c r="G2744">
        <f>Weighting!$H$8</f>
        <v>0</v>
      </c>
      <c r="H2744">
        <f t="array" ref="H2744">FREQUENCY(IF('Data Transformation'!$B$4:$B$8425=B2739,'Data Transformation'!$G$4:$G$8425),'Bin Analysis'!$B2744)</f>
        <v>2073</v>
      </c>
      <c r="I2744">
        <f t="shared" si="343"/>
        <v>0</v>
      </c>
      <c r="J2744">
        <f t="shared" ref="J2744:J2761" si="344">IF(I2744=0,0,1)</f>
        <v>0</v>
      </c>
      <c r="K2744">
        <f>J2744*Weighting!$W$8</f>
        <v>0</v>
      </c>
      <c r="M2744" s="14"/>
    </row>
    <row r="2745" spans="1:25" x14ac:dyDescent="0.55000000000000004">
      <c r="A2745" s="32" t="str">
        <f>IF(Weighting!$P$9&gt;0,B2745,"")</f>
        <v/>
      </c>
      <c r="B2745" s="50" t="e">
        <f>Weighting!$C$9</f>
        <v>#DIV/0!</v>
      </c>
      <c r="C2745" t="e">
        <f>Weighting!$F$9</f>
        <v>#NUM!</v>
      </c>
      <c r="D2745" t="e">
        <f>IF(C2745=1,'Data Transformation'!$G$3+0.5*'Data Transformation'!$W$25,IF(C2746=1,D2746-'Data Transformation'!$W$25,FALSE))</f>
        <v>#NUM!</v>
      </c>
      <c r="E2745">
        <f t="array" ref="E2745">IF(ISLOGICAL(D2745),"",FREQUENCY(IF('Data Transformation'!$B$425:$B$8425='Bin Analysis'!$B2739,'Data Transformation'!$G$425:$G$8425),D2745))</f>
        <v>2001</v>
      </c>
      <c r="F2745">
        <f t="shared" si="342"/>
        <v>0</v>
      </c>
      <c r="G2745">
        <f>Weighting!$H$9</f>
        <v>0</v>
      </c>
      <c r="H2745">
        <f t="array" ref="H2745">FREQUENCY(IF('Data Transformation'!$B$4:$B$8425=B2739,'Data Transformation'!$G$4:$G$8425),'Bin Analysis'!$B2745)</f>
        <v>2073</v>
      </c>
      <c r="I2745">
        <f t="shared" si="343"/>
        <v>0</v>
      </c>
      <c r="J2745">
        <f t="shared" si="344"/>
        <v>0</v>
      </c>
      <c r="K2745">
        <f>J2745*Weighting!$W$9</f>
        <v>0</v>
      </c>
      <c r="M2745" s="14"/>
    </row>
    <row r="2746" spans="1:25" x14ac:dyDescent="0.55000000000000004">
      <c r="A2746" s="32" t="str">
        <f>IF(Weighting!$P$10&gt;0,B2746,"")</f>
        <v/>
      </c>
      <c r="B2746" t="e">
        <f>Weighting!$C$10</f>
        <v>#DIV/0!</v>
      </c>
      <c r="C2746" t="e">
        <f>Weighting!$F$10</f>
        <v>#NUM!</v>
      </c>
      <c r="D2746" t="e">
        <f>IF(C2746=1,'Data Transformation'!$G$3+0.5*'Data Transformation'!$W$25,IF(C2747=1,D2747-'Data Transformation'!$W$25,FALSE))</f>
        <v>#NUM!</v>
      </c>
      <c r="E2746">
        <f t="array" ref="E2746">IF(ISLOGICAL(D2746),"",FREQUENCY(IF('Data Transformation'!$B$425:$B$8425='Bin Analysis'!$B2739,'Data Transformation'!$G$425:$G$8425),D2746))</f>
        <v>2001</v>
      </c>
      <c r="F2746">
        <f t="shared" si="342"/>
        <v>0</v>
      </c>
      <c r="G2746">
        <f>Weighting!$H$10</f>
        <v>0</v>
      </c>
      <c r="H2746">
        <f t="array" ref="H2746">FREQUENCY(IF('Data Transformation'!$B$4:$B$8425=B2739,'Data Transformation'!$G$4:$G$8425),'Bin Analysis'!$B2746)</f>
        <v>2073</v>
      </c>
      <c r="I2746">
        <f t="shared" si="343"/>
        <v>0</v>
      </c>
      <c r="J2746">
        <f t="shared" si="344"/>
        <v>0</v>
      </c>
      <c r="K2746">
        <f>J2746*Weighting!$W$10</f>
        <v>0</v>
      </c>
      <c r="M2746" s="14"/>
    </row>
    <row r="2747" spans="1:25" x14ac:dyDescent="0.55000000000000004">
      <c r="A2747" s="32" t="str">
        <f>IF(Weighting!$P$11&gt;0,B2747,"")</f>
        <v/>
      </c>
      <c r="B2747" t="e">
        <f>Weighting!$C$11</f>
        <v>#DIV/0!</v>
      </c>
      <c r="C2747" t="e">
        <f>Weighting!$F$11</f>
        <v>#NUM!</v>
      </c>
      <c r="D2747" t="e">
        <f>IF(C2747=1,'Data Transformation'!$G$3+0.5*'Data Transformation'!$W$25,IF(C2748=1,D2748-'Data Transformation'!$W$25,FALSE))</f>
        <v>#NUM!</v>
      </c>
      <c r="E2747">
        <f t="array" ref="E2747">IF(ISLOGICAL(D2747),"",FREQUENCY(IF('Data Transformation'!$B$425:$B$8425='Bin Analysis'!$B2739,'Data Transformation'!$G$425:$G$8425),D2747))</f>
        <v>2001</v>
      </c>
      <c r="F2747">
        <f t="shared" si="342"/>
        <v>0</v>
      </c>
      <c r="G2747">
        <f>Weighting!$H$11</f>
        <v>0</v>
      </c>
      <c r="H2747">
        <f t="array" ref="H2747">FREQUENCY(IF('Data Transformation'!$B$4:$B$8425=B2739,'Data Transformation'!$G$4:$G$8425),'Bin Analysis'!$B2747)</f>
        <v>2073</v>
      </c>
      <c r="I2747">
        <f t="shared" si="343"/>
        <v>0</v>
      </c>
      <c r="J2747">
        <f t="shared" si="344"/>
        <v>0</v>
      </c>
      <c r="K2747">
        <f>J2747*Weighting!$W$11</f>
        <v>0</v>
      </c>
      <c r="M2747" s="14"/>
    </row>
    <row r="2748" spans="1:25" x14ac:dyDescent="0.55000000000000004">
      <c r="A2748" s="32" t="str">
        <f>IF(Weighting!$P$12&gt;0,B2748,"")</f>
        <v/>
      </c>
      <c r="B2748" t="e">
        <f>Weighting!$C$12</f>
        <v>#DIV/0!</v>
      </c>
      <c r="C2748" t="e">
        <f>Weighting!$F$12</f>
        <v>#NUM!</v>
      </c>
      <c r="D2748" t="e">
        <f>IF(C2748=1,'Data Transformation'!$G$3+0.5*'Data Transformation'!$W$25,IF(C2749=1,D2749-'Data Transformation'!$W$25,FALSE))</f>
        <v>#NUM!</v>
      </c>
      <c r="E2748">
        <f t="array" ref="E2748">IF(ISLOGICAL(D2748),"",FREQUENCY(IF('Data Transformation'!$B$425:$B$8425='Bin Analysis'!$B2739,'Data Transformation'!$G$425:$G$8425),D2748))</f>
        <v>2001</v>
      </c>
      <c r="F2748">
        <f t="shared" si="342"/>
        <v>0</v>
      </c>
      <c r="G2748">
        <f>Weighting!$H$12</f>
        <v>0</v>
      </c>
      <c r="H2748">
        <f t="array" ref="H2748">FREQUENCY(IF('Data Transformation'!$B$4:$B$8425=B2739,'Data Transformation'!$G$4:$G$8425),'Bin Analysis'!$B2748)</f>
        <v>2073</v>
      </c>
      <c r="I2748">
        <f t="shared" si="343"/>
        <v>0</v>
      </c>
      <c r="J2748">
        <f t="shared" si="344"/>
        <v>0</v>
      </c>
      <c r="K2748">
        <f>J2748*Weighting!$W$12</f>
        <v>0</v>
      </c>
      <c r="M2748" s="14"/>
    </row>
    <row r="2749" spans="1:25" x14ac:dyDescent="0.55000000000000004">
      <c r="A2749" s="32" t="str">
        <f>IF(Weighting!$P$13&gt;0,B2749,"")</f>
        <v/>
      </c>
      <c r="B2749" t="e">
        <f>Weighting!$C$13</f>
        <v>#DIV/0!</v>
      </c>
      <c r="C2749" t="e">
        <f>Weighting!$F$13</f>
        <v>#NUM!</v>
      </c>
      <c r="D2749" t="e">
        <f>IF(C2749=1,'Data Transformation'!$G$3+0.5*'Data Transformation'!$W$25,IF(C2750=1,D2750-'Data Transformation'!$W$25,FALSE))</f>
        <v>#NUM!</v>
      </c>
      <c r="E2749">
        <f t="array" ref="E2749">IF(ISLOGICAL(D2749),"",FREQUENCY(IF('Data Transformation'!$B$425:$B$8425='Bin Analysis'!$B2739,'Data Transformation'!$G$425:$G$8425),D2749))</f>
        <v>2001</v>
      </c>
      <c r="F2749">
        <f t="shared" si="342"/>
        <v>0</v>
      </c>
      <c r="G2749">
        <f>Weighting!$H$13</f>
        <v>0</v>
      </c>
      <c r="H2749">
        <f t="array" ref="H2749">FREQUENCY(IF('Data Transformation'!$B$4:$B$8425=B2739,'Data Transformation'!$G$4:$G$8425),'Bin Analysis'!$B2749)</f>
        <v>2073</v>
      </c>
      <c r="I2749">
        <f t="shared" si="343"/>
        <v>0</v>
      </c>
      <c r="J2749">
        <f t="shared" si="344"/>
        <v>0</v>
      </c>
      <c r="K2749">
        <f>J2749*Weighting!$W$13</f>
        <v>0</v>
      </c>
      <c r="M2749" s="14"/>
    </row>
    <row r="2750" spans="1:25" x14ac:dyDescent="0.55000000000000004">
      <c r="A2750" s="32" t="str">
        <f>IF(Weighting!$P$14&gt;0,B2750,"")</f>
        <v/>
      </c>
      <c r="B2750" t="e">
        <f>Weighting!$C$14</f>
        <v>#DIV/0!</v>
      </c>
      <c r="C2750" t="e">
        <f>Weighting!$F$14</f>
        <v>#NUM!</v>
      </c>
      <c r="D2750" t="e">
        <f>IF(C2750=1,'Data Transformation'!$G$3+0.5*'Data Transformation'!$W$25,IF(C2751=1,D2751-'Data Transformation'!$W$25,FALSE))</f>
        <v>#NUM!</v>
      </c>
      <c r="E2750">
        <f t="array" ref="E2750">IF(ISLOGICAL(D2750),"",FREQUENCY(IF('Data Transformation'!$B$425:$B$8425='Bin Analysis'!$B2739,'Data Transformation'!$G$425:$G$8425),D2750))</f>
        <v>2001</v>
      </c>
      <c r="F2750">
        <f t="shared" si="342"/>
        <v>0</v>
      </c>
      <c r="G2750">
        <f>Weighting!$H$14</f>
        <v>0</v>
      </c>
      <c r="H2750">
        <f t="array" ref="H2750">FREQUENCY(IF('Data Transformation'!$B$4:$B$8425=B2739,'Data Transformation'!$G$4:$G$8425),'Bin Analysis'!$B2750)</f>
        <v>2073</v>
      </c>
      <c r="I2750">
        <f t="shared" si="343"/>
        <v>0</v>
      </c>
      <c r="J2750">
        <f t="shared" si="344"/>
        <v>0</v>
      </c>
      <c r="K2750">
        <f>J2750*Weighting!$W$14</f>
        <v>0</v>
      </c>
      <c r="M2750" s="14"/>
    </row>
    <row r="2751" spans="1:25" x14ac:dyDescent="0.55000000000000004">
      <c r="A2751" s="32" t="str">
        <f>IF(Weighting!$P$15&gt;0,B2751,"")</f>
        <v/>
      </c>
      <c r="B2751" t="e">
        <f>Weighting!$C$15</f>
        <v>#DIV/0!</v>
      </c>
      <c r="C2751" t="e">
        <f>Weighting!$F$15</f>
        <v>#NUM!</v>
      </c>
      <c r="D2751" t="e">
        <f>IF(C2751=1,'Data Transformation'!$G$3+0.5*'Data Transformation'!$W$25,IF(C2752=1,D2752-'Data Transformation'!$W$25,FALSE))</f>
        <v>#NUM!</v>
      </c>
      <c r="E2751">
        <f t="array" ref="E2751">IF(ISLOGICAL(D2751),"",FREQUENCY(IF('Data Transformation'!$B$425:$B$8425='Bin Analysis'!$B2739,'Data Transformation'!$G$425:$G$8425),D2751))</f>
        <v>2001</v>
      </c>
      <c r="F2751">
        <f t="shared" si="342"/>
        <v>0</v>
      </c>
      <c r="G2751">
        <f>Weighting!$H$15</f>
        <v>0</v>
      </c>
      <c r="H2751">
        <f t="array" ref="H2751">FREQUENCY(IF('Data Transformation'!$B$4:$B$8425=B2739,'Data Transformation'!$G$4:$G$8425),'Bin Analysis'!$B2751)</f>
        <v>2073</v>
      </c>
      <c r="I2751">
        <f t="shared" si="343"/>
        <v>0</v>
      </c>
      <c r="J2751">
        <f t="shared" si="344"/>
        <v>0</v>
      </c>
      <c r="K2751">
        <f>J2751*Weighting!$W$15</f>
        <v>0</v>
      </c>
      <c r="M2751" s="14"/>
    </row>
    <row r="2752" spans="1:25" x14ac:dyDescent="0.55000000000000004">
      <c r="A2752" s="32" t="str">
        <f>IF(Weighting!$P$16&gt;0,B2752,"")</f>
        <v/>
      </c>
      <c r="B2752" t="e">
        <f>Weighting!$C$16</f>
        <v>#DIV/0!</v>
      </c>
      <c r="C2752" t="e">
        <f>Weighting!$F$16</f>
        <v>#NUM!</v>
      </c>
      <c r="D2752" t="e">
        <f>IF(C2752=1,'Data Transformation'!$G$3+0.5*'Data Transformation'!$W$25,IF(C2753=1,D2753-'Data Transformation'!$W$25,FALSE))</f>
        <v>#NUM!</v>
      </c>
      <c r="E2752">
        <f t="array" ref="E2752">IF(ISLOGICAL(D2752),"",FREQUENCY(IF('Data Transformation'!$B$425:$B$8425='Bin Analysis'!$B2739,'Data Transformation'!$G$425:$G$8425),D2752))</f>
        <v>2001</v>
      </c>
      <c r="F2752">
        <f t="shared" si="342"/>
        <v>0</v>
      </c>
      <c r="G2752">
        <f>Weighting!$H$16</f>
        <v>0</v>
      </c>
      <c r="H2752">
        <f t="array" ref="H2752">FREQUENCY(IF('Data Transformation'!$B$4:$B$8425=B2739,'Data Transformation'!$G$4:$G$8425),'Bin Analysis'!$B2752)</f>
        <v>2073</v>
      </c>
      <c r="I2752">
        <f t="shared" si="343"/>
        <v>0</v>
      </c>
      <c r="J2752">
        <f t="shared" si="344"/>
        <v>0</v>
      </c>
      <c r="K2752">
        <f>J2752*Weighting!$W$16</f>
        <v>0</v>
      </c>
      <c r="M2752" s="14"/>
    </row>
    <row r="2753" spans="1:25" x14ac:dyDescent="0.55000000000000004">
      <c r="A2753" s="32" t="str">
        <f>IF(Weighting!$P$17&gt;0,B2753,"")</f>
        <v/>
      </c>
      <c r="B2753" t="e">
        <f>Weighting!$C$17</f>
        <v>#DIV/0!</v>
      </c>
      <c r="C2753" t="e">
        <f>Weighting!$F$17</f>
        <v>#NUM!</v>
      </c>
      <c r="D2753" t="e">
        <f>IF(C2753=1,'Data Transformation'!$G$3+0.5*'Data Transformation'!$W$25,IF(C2754=1,D2754-'Data Transformation'!$W$25,FALSE))</f>
        <v>#NUM!</v>
      </c>
      <c r="E2753">
        <f t="array" ref="E2753">IF(ISLOGICAL(D2753),"",FREQUENCY(IF('Data Transformation'!$B$425:$B$8425='Bin Analysis'!$B2739,'Data Transformation'!$G$425:$G$8425),D2753))</f>
        <v>2001</v>
      </c>
      <c r="F2753">
        <f t="shared" si="342"/>
        <v>0</v>
      </c>
      <c r="G2753">
        <f>Weighting!$H$17</f>
        <v>0</v>
      </c>
      <c r="H2753">
        <f t="array" ref="H2753">FREQUENCY(IF('Data Transformation'!$B$4:$B$8425=B2739,'Data Transformation'!$G$4:$G$8425),'Bin Analysis'!$B2753)</f>
        <v>2073</v>
      </c>
      <c r="I2753">
        <f t="shared" si="343"/>
        <v>0</v>
      </c>
      <c r="J2753">
        <f t="shared" si="344"/>
        <v>0</v>
      </c>
      <c r="K2753">
        <f>J2753*Weighting!$W$17</f>
        <v>0</v>
      </c>
      <c r="M2753" s="14"/>
    </row>
    <row r="2754" spans="1:25" x14ac:dyDescent="0.55000000000000004">
      <c r="A2754" s="32" t="str">
        <f>IF(Weighting!$P$18&gt;0,B2754,"")</f>
        <v/>
      </c>
      <c r="B2754" t="e">
        <f>Weighting!$C$18</f>
        <v>#DIV/0!</v>
      </c>
      <c r="C2754" t="e">
        <f>Weighting!$F$18</f>
        <v>#NUM!</v>
      </c>
      <c r="D2754" t="e">
        <f>IF(C2754=1,'Data Transformation'!$G$3+0.5*'Data Transformation'!$W$25,IF(C2755=1,D2755-'Data Transformation'!$W$25,FALSE))</f>
        <v>#NUM!</v>
      </c>
      <c r="E2754">
        <f t="array" ref="E2754">IF(ISLOGICAL(D2754),"",FREQUENCY(IF('Data Transformation'!$B$425:$B$8425='Bin Analysis'!$B2739,'Data Transformation'!$G$425:$G$8425),D2754))</f>
        <v>2001</v>
      </c>
      <c r="F2754">
        <f t="shared" si="342"/>
        <v>0</v>
      </c>
      <c r="G2754">
        <f>Weighting!$H$18</f>
        <v>0</v>
      </c>
      <c r="H2754">
        <f t="array" ref="H2754">FREQUENCY(IF('Data Transformation'!$B$4:$B$8425=B2739,'Data Transformation'!$G$4:$G$8425),'Bin Analysis'!$B2754)</f>
        <v>2073</v>
      </c>
      <c r="I2754">
        <f t="shared" si="343"/>
        <v>0</v>
      </c>
      <c r="J2754">
        <f t="shared" si="344"/>
        <v>0</v>
      </c>
      <c r="K2754">
        <f>J2754*Weighting!$W$18</f>
        <v>0</v>
      </c>
      <c r="M2754" s="14"/>
    </row>
    <row r="2755" spans="1:25" x14ac:dyDescent="0.55000000000000004">
      <c r="A2755" s="32" t="str">
        <f>IF(Weighting!$P$19&gt;0,B2755,"")</f>
        <v/>
      </c>
      <c r="B2755" t="e">
        <f>Weighting!$C$19</f>
        <v>#DIV/0!</v>
      </c>
      <c r="C2755" t="e">
        <f>Weighting!$F$19</f>
        <v>#NUM!</v>
      </c>
      <c r="D2755" t="e">
        <f>IF(C2755=1,'Data Transformation'!$G$3+0.5*'Data Transformation'!$W$25,IF(C2756=1,D2756-'Data Transformation'!$W$25,FALSE))</f>
        <v>#NUM!</v>
      </c>
      <c r="E2755">
        <f t="array" ref="E2755">IF(ISLOGICAL(D2755),"",FREQUENCY(IF('Data Transformation'!$B$425:$B$8425='Bin Analysis'!$B2739,'Data Transformation'!$G$425:$G$8425),D2755))</f>
        <v>2001</v>
      </c>
      <c r="F2755">
        <f t="shared" si="342"/>
        <v>0</v>
      </c>
      <c r="G2755">
        <f>Weighting!$H$19</f>
        <v>0</v>
      </c>
      <c r="H2755">
        <f t="array" ref="H2755">FREQUENCY(IF('Data Transformation'!$B$4:$B$8425=B2739,'Data Transformation'!$G$4:$G$8425),'Bin Analysis'!$B2755)</f>
        <v>2073</v>
      </c>
      <c r="I2755">
        <f t="shared" si="343"/>
        <v>0</v>
      </c>
      <c r="J2755">
        <f t="shared" si="344"/>
        <v>0</v>
      </c>
      <c r="K2755">
        <f>J2755*Weighting!$W$19</f>
        <v>0</v>
      </c>
      <c r="M2755" s="14"/>
    </row>
    <row r="2756" spans="1:25" x14ac:dyDescent="0.55000000000000004">
      <c r="A2756" s="32" t="str">
        <f>IF(Weighting!$P$20&gt;0,B2756,"")</f>
        <v/>
      </c>
      <c r="B2756" t="e">
        <f>Weighting!$C$20</f>
        <v>#DIV/0!</v>
      </c>
      <c r="C2756" t="e">
        <f>Weighting!$F$20</f>
        <v>#NUM!</v>
      </c>
      <c r="D2756" t="e">
        <f>IF(C2756=1,'Data Transformation'!$G$3+0.5*'Data Transformation'!$W$25,IF(C2757=1,D2757-'Data Transformation'!$W$25,FALSE))</f>
        <v>#NUM!</v>
      </c>
      <c r="E2756">
        <f t="array" ref="E2756">IF(ISLOGICAL(D2756),"",FREQUENCY(IF('Data Transformation'!$B$425:$B$8425='Bin Analysis'!$B2739,'Data Transformation'!$G$425:$G$8425),D2756))</f>
        <v>2001</v>
      </c>
      <c r="F2756">
        <f t="shared" si="342"/>
        <v>0</v>
      </c>
      <c r="G2756">
        <f>Weighting!$H$20</f>
        <v>0</v>
      </c>
      <c r="H2756">
        <f t="array" ref="H2756">FREQUENCY(IF('Data Transformation'!$B$4:$B$8425=B2739,'Data Transformation'!$G$4:$G$8425),'Bin Analysis'!$B2756)</f>
        <v>2073</v>
      </c>
      <c r="I2756">
        <f t="shared" si="343"/>
        <v>0</v>
      </c>
      <c r="J2756">
        <f t="shared" si="344"/>
        <v>0</v>
      </c>
      <c r="K2756">
        <f>J2756*Weighting!$W$20</f>
        <v>0</v>
      </c>
      <c r="M2756" s="14"/>
    </row>
    <row r="2757" spans="1:25" x14ac:dyDescent="0.55000000000000004">
      <c r="A2757" s="32" t="str">
        <f>IF(Weighting!$P$21&gt;0,B2757,"")</f>
        <v/>
      </c>
      <c r="B2757" t="e">
        <f>Weighting!$C$21</f>
        <v>#DIV/0!</v>
      </c>
      <c r="C2757" t="e">
        <f>Weighting!$F$21</f>
        <v>#NUM!</v>
      </c>
      <c r="D2757" t="e">
        <f>IF(C2757=1,'Data Transformation'!$G$3+0.5*'Data Transformation'!$W$25,IF(C2758=1,D2758-'Data Transformation'!$W$25,FALSE))</f>
        <v>#NUM!</v>
      </c>
      <c r="E2757">
        <f t="array" ref="E2757">IF(ISLOGICAL(D2757),"",FREQUENCY(IF('Data Transformation'!$B$425:$B$8425='Bin Analysis'!$B2739,'Data Transformation'!$G$425:$G$8425),D2757))</f>
        <v>2001</v>
      </c>
      <c r="F2757">
        <f t="shared" si="342"/>
        <v>0</v>
      </c>
      <c r="G2757">
        <f>Weighting!$H$21</f>
        <v>0</v>
      </c>
      <c r="H2757">
        <f t="array" ref="H2757">FREQUENCY(IF('Data Transformation'!$B$4:$B$8425=B2739,'Data Transformation'!$G$4:$G$8425),'Bin Analysis'!$B2757)</f>
        <v>2073</v>
      </c>
      <c r="I2757">
        <f t="shared" si="343"/>
        <v>0</v>
      </c>
      <c r="J2757">
        <f t="shared" si="344"/>
        <v>0</v>
      </c>
      <c r="K2757">
        <f>J2757*Weighting!$W$21</f>
        <v>0</v>
      </c>
      <c r="M2757" s="14"/>
    </row>
    <row r="2758" spans="1:25" x14ac:dyDescent="0.55000000000000004">
      <c r="A2758" s="32" t="str">
        <f>IF(Weighting!$P$22&gt;0,B2758,"")</f>
        <v/>
      </c>
      <c r="B2758" t="e">
        <f>Weighting!$C$22</f>
        <v>#DIV/0!</v>
      </c>
      <c r="C2758" t="e">
        <f>Weighting!$F$22</f>
        <v>#NUM!</v>
      </c>
      <c r="D2758" t="e">
        <f>IF(C2758=1,'Data Transformation'!$G$3+0.5*'Data Transformation'!$W$25,IF(C2759=1,D2759-'Data Transformation'!$W$25,FALSE))</f>
        <v>#NUM!</v>
      </c>
      <c r="E2758">
        <f t="array" ref="E2758">IF(ISLOGICAL(D2758),"",FREQUENCY(IF('Data Transformation'!$B$425:$B$8425='Bin Analysis'!$B2739,'Data Transformation'!$G$425:$G$8425),D2758))</f>
        <v>2001</v>
      </c>
      <c r="F2758">
        <f t="shared" si="342"/>
        <v>0</v>
      </c>
      <c r="G2758">
        <f>Weighting!$H$22</f>
        <v>0</v>
      </c>
      <c r="H2758">
        <f t="array" ref="H2758">FREQUENCY(IF('Data Transformation'!$B$4:$B$8425=B2739,'Data Transformation'!$G$4:$G$8425),'Bin Analysis'!$B2758)</f>
        <v>2073</v>
      </c>
      <c r="I2758">
        <f t="shared" si="343"/>
        <v>0</v>
      </c>
      <c r="J2758">
        <f t="shared" si="344"/>
        <v>0</v>
      </c>
      <c r="K2758">
        <f>J2758*Weighting!$W$22</f>
        <v>0</v>
      </c>
      <c r="M2758" s="14"/>
    </row>
    <row r="2759" spans="1:25" x14ac:dyDescent="0.55000000000000004">
      <c r="A2759" s="32" t="str">
        <f>IF(Weighting!$P$23&gt;0,B2759,"")</f>
        <v/>
      </c>
      <c r="B2759" t="e">
        <f>Weighting!$C$23</f>
        <v>#DIV/0!</v>
      </c>
      <c r="C2759" t="e">
        <f>Weighting!$F$23</f>
        <v>#NUM!</v>
      </c>
      <c r="D2759" t="e">
        <f>IF(C2759=1,'Data Transformation'!$G$3+0.5*'Data Transformation'!$W$25,IF(C2760=1,D2760-'Data Transformation'!$W$25,FALSE))</f>
        <v>#NUM!</v>
      </c>
      <c r="E2759">
        <f t="array" ref="E2759">IF(ISLOGICAL(D2759),"",FREQUENCY(IF('Data Transformation'!$B$425:$B$8425='Bin Analysis'!$B2739,'Data Transformation'!$G$425:$G$8425),D2759))</f>
        <v>2001</v>
      </c>
      <c r="F2759">
        <f t="shared" si="342"/>
        <v>0</v>
      </c>
      <c r="G2759">
        <f>Weighting!$H$23</f>
        <v>0</v>
      </c>
      <c r="H2759">
        <f t="array" ref="H2759">FREQUENCY(IF('Data Transformation'!$B$4:$B$8425=B2739,'Data Transformation'!$G$4:$G$8425),'Bin Analysis'!$B2759)</f>
        <v>2073</v>
      </c>
      <c r="I2759">
        <f t="shared" si="343"/>
        <v>0</v>
      </c>
      <c r="J2759">
        <f t="shared" si="344"/>
        <v>0</v>
      </c>
      <c r="K2759">
        <f>J2759*Weighting!$W$23</f>
        <v>0</v>
      </c>
      <c r="M2759" s="14"/>
    </row>
    <row r="2760" spans="1:25" x14ac:dyDescent="0.55000000000000004">
      <c r="A2760" s="32" t="str">
        <f>IF(Weighting!$P$24&gt;0,B2760,"")</f>
        <v/>
      </c>
      <c r="B2760" t="e">
        <f>Weighting!$C$24</f>
        <v>#DIV/0!</v>
      </c>
      <c r="C2760" t="e">
        <f>Weighting!$F$24</f>
        <v>#NUM!</v>
      </c>
      <c r="D2760" t="e">
        <f>IF(C2760=1,'Data Transformation'!$G$3+0.5*'Data Transformation'!$W$25,IF(C2761=1,D2761-'Data Transformation'!$W$25,FALSE))</f>
        <v>#NUM!</v>
      </c>
      <c r="E2760">
        <f t="array" ref="E2760">IF(ISLOGICAL(D2760),"",FREQUENCY(IF('Data Transformation'!$B$425:$B$8425='Bin Analysis'!$B2739,'Data Transformation'!$G$425:$G$8425),D2760))</f>
        <v>2001</v>
      </c>
      <c r="F2760">
        <f t="shared" si="342"/>
        <v>0</v>
      </c>
      <c r="G2760">
        <f>Weighting!$H$24</f>
        <v>0</v>
      </c>
      <c r="H2760">
        <f t="array" ref="H2760">FREQUENCY(IF('Data Transformation'!$B$4:$B$8425=B2739,'Data Transformation'!$G$4:$G$8425),'Bin Analysis'!$B2760)</f>
        <v>2073</v>
      </c>
      <c r="I2760">
        <f t="shared" si="343"/>
        <v>0</v>
      </c>
      <c r="J2760">
        <f t="shared" si="344"/>
        <v>0</v>
      </c>
      <c r="K2760">
        <f>J2760*Weighting!$W$24</f>
        <v>0</v>
      </c>
      <c r="M2760" s="14"/>
    </row>
    <row r="2761" spans="1:25" x14ac:dyDescent="0.55000000000000004">
      <c r="A2761" s="32" t="str">
        <f>IF(Weighting!$P$25&gt;0,B2761,"")</f>
        <v/>
      </c>
      <c r="B2761" t="e">
        <f>Weighting!$C$25</f>
        <v>#DIV/0!</v>
      </c>
      <c r="C2761" t="e">
        <f>Weighting!$F$25</f>
        <v>#NUM!</v>
      </c>
      <c r="D2761" t="e">
        <f>IF(C2761=1,'Data Transformation'!$G$3+0.5*'Data Transformation'!$W$25,IF(C2762=1,D2762-'Data Transformation'!$W$25,FALSE))</f>
        <v>#NUM!</v>
      </c>
      <c r="E2761">
        <f t="array" ref="E2761">IF(ISLOGICAL(D2761),"",FREQUENCY(IF('Data Transformation'!$B$425:$B$8425='Bin Analysis'!$B2739,'Data Transformation'!$G$425:$G$8425),D2761))</f>
        <v>2001</v>
      </c>
      <c r="F2761">
        <f t="shared" si="342"/>
        <v>0</v>
      </c>
      <c r="G2761">
        <f>Weighting!$H$25</f>
        <v>0</v>
      </c>
      <c r="H2761">
        <f t="array" ref="H2761">FREQUENCY(IF('Data Transformation'!$B$4:$B$8425=B2739,'Data Transformation'!$G$4:$G$8425),'Bin Analysis'!$B2761)</f>
        <v>2073</v>
      </c>
      <c r="I2761">
        <f t="shared" si="343"/>
        <v>0</v>
      </c>
      <c r="J2761">
        <f t="shared" si="344"/>
        <v>0</v>
      </c>
      <c r="K2761">
        <f>J2761*Weighting!$W$25</f>
        <v>0</v>
      </c>
      <c r="M2761" s="14"/>
    </row>
    <row r="2762" spans="1:25" x14ac:dyDescent="0.55000000000000004">
      <c r="N2762" s="57"/>
      <c r="O2762"/>
      <c r="P2762"/>
      <c r="Q2762"/>
      <c r="R2762"/>
    </row>
    <row r="2763" spans="1:25" ht="23.35" x14ac:dyDescent="0.8">
      <c r="A2763" s="21" t="s">
        <v>0</v>
      </c>
      <c r="B2763" s="21" t="str">
        <f>IFERROR(VLOOKUP(C2763,'Data Transformation'!$L$6:$M$426,2,FALSE),"")</f>
        <v/>
      </c>
      <c r="C2763" s="21">
        <f>C2739+1</f>
        <v>115</v>
      </c>
      <c r="D2763" s="21"/>
      <c r="E2763" s="21"/>
      <c r="F2763" s="21"/>
      <c r="G2763" s="21"/>
      <c r="H2763" s="22"/>
      <c r="I2763" s="22"/>
      <c r="J2763" s="22"/>
      <c r="K2763" s="21"/>
      <c r="L2763" s="21" t="str">
        <f>B2763</f>
        <v/>
      </c>
      <c r="M2763" s="23" t="e">
        <f>INDEX('Data Transformation'!$O$4:$O$424,MATCH($B2763,'Data Transformation'!$M$4:$M$424,0),MATCH($M$2,'Data Transformation'!$O$3,0))</f>
        <v>#N/A</v>
      </c>
      <c r="N2763" s="27" t="e">
        <f>IF('Input and Summary Results'!$J$16="minimum",'Bin Analysis'!X2764/(M2763-1),'Bin Analysis'!Y2763/('Bin Analysis'!M2763-1))</f>
        <v>#N/A</v>
      </c>
      <c r="O2763" s="27" t="e">
        <f>IF(M2763=FALSE,NA(),(VLOOKUP(1,C2766:K2785,4,FALSE))/(M2763-1))</f>
        <v>#N/A</v>
      </c>
      <c r="P2763" s="27" t="e">
        <f>IF(M2763=FALSE,NA(),SUM(J2766:J2785)/Weighting!$S$5)</f>
        <v>#N/A</v>
      </c>
      <c r="Q2763" s="27" t="e">
        <f>IF(M2763=FALSE,NA(),SUM(K2766:K2785)/Weighting!$S$6)</f>
        <v>#N/A</v>
      </c>
      <c r="R2763" s="27" t="e">
        <f>IF(M2763=FALSE,NA(),(VLOOKUP(1,G2766:K2785,3,FALSE))/(M2763-1))</f>
        <v>#N/A</v>
      </c>
      <c r="S2763" s="22" t="e">
        <f>IF(M2763=FALSE,NA(),IF(SUM(J2766:J2785)=2,"yes","no"))</f>
        <v>#N/A</v>
      </c>
      <c r="X2763" s="2" cm="2">
        <f t="array" ref="X2763:X2764">FREQUENCY(IF('Data Transformation'!$B$425:$B$6424='Bin Analysis'!L2763,'Data Transformation'!$G$425:$G$6424),'Data Transformation'!$U$11)</f>
        <v>0</v>
      </c>
      <c r="Y2763" s="2" cm="2">
        <f t="array" ref="Y2763:Y2764">FREQUENCY(IF('Data Transformation'!$B$425:$B$6424='Bin Analysis'!L2763,'Data Transformation'!$G$425:$G$6424),'Data Transformation'!$U$12)</f>
        <v>0</v>
      </c>
    </row>
    <row r="2764" spans="1:25" x14ac:dyDescent="0.55000000000000004">
      <c r="A2764" s="14" t="s">
        <v>67</v>
      </c>
      <c r="B2764" t="s">
        <v>47</v>
      </c>
      <c r="C2764" t="s">
        <v>5</v>
      </c>
      <c r="D2764" t="s">
        <v>100</v>
      </c>
      <c r="E2764" t="s">
        <v>101</v>
      </c>
      <c r="F2764" t="s">
        <v>102</v>
      </c>
      <c r="G2764" t="s">
        <v>70</v>
      </c>
      <c r="H2764" t="s">
        <v>31</v>
      </c>
      <c r="I2764" t="s">
        <v>32</v>
      </c>
      <c r="J2764" t="s">
        <v>46</v>
      </c>
      <c r="K2764" s="14" t="s">
        <v>45</v>
      </c>
      <c r="M2764" s="14"/>
      <c r="X2764" s="2">
        <v>0</v>
      </c>
      <c r="Y2764" s="2">
        <v>0</v>
      </c>
    </row>
    <row r="2765" spans="1:25" x14ac:dyDescent="0.55000000000000004">
      <c r="A2765" s="32"/>
      <c r="D2765" t="e">
        <f>IF(C2765=1,'Data Transformation'!$G$3+0.5*'Data Transformation'!$W$25,IF(C2766=1,D2766-'Data Transformation'!$W$25,FALSE))</f>
        <v>#NUM!</v>
      </c>
      <c r="E2765">
        <f t="array" ref="E2765">IF(ISLOGICAL(D2765),"",FREQUENCY(IF('Data Transformation'!$B$425:$B$8425='Bin Analysis'!$B2763,'Data Transformation'!$G$425:$G$8425),D2765))</f>
        <v>2001</v>
      </c>
      <c r="F2765" t="e">
        <f>IF(ISLOGICAL(D2765),"",E2765-E2764)</f>
        <v>#VALUE!</v>
      </c>
      <c r="M2765" s="14"/>
    </row>
    <row r="2766" spans="1:25" x14ac:dyDescent="0.55000000000000004">
      <c r="A2766" s="32" t="e">
        <f>IF(Weighting!$P$6&gt;0,B2766,"")</f>
        <v>#NUM!</v>
      </c>
      <c r="B2766" t="e">
        <f>Weighting!$C$6</f>
        <v>#DIV/0!</v>
      </c>
      <c r="C2766" t="e">
        <f>Weighting!$F$6</f>
        <v>#NUM!</v>
      </c>
      <c r="D2766" t="e">
        <f>IF(C2766=1,'Data Transformation'!$G$3+0.5*'Data Transformation'!$W$25,IF(C2767=1,D2767-'Data Transformation'!$W$25,FALSE))</f>
        <v>#NUM!</v>
      </c>
      <c r="E2766">
        <f t="array" ref="E2766">IF(ISLOGICAL(D2766),"",FREQUENCY(IF('Data Transformation'!$B$425:$B$8425='Bin Analysis'!$B2763,'Data Transformation'!$G$425:$G$8425),D2766))</f>
        <v>2001</v>
      </c>
      <c r="F2766">
        <f>IF(ISLOGICAL(D2766),"",E2766-E2765)</f>
        <v>0</v>
      </c>
      <c r="G2766">
        <f>Weighting!$H$6</f>
        <v>1</v>
      </c>
      <c r="H2766">
        <f t="array" ref="H2766">FREQUENCY(IF('Data Transformation'!$B$4:$B$8425=B2763,'Data Transformation'!$G$4:$G$8425),'Bin Analysis'!$B2766)</f>
        <v>2073</v>
      </c>
      <c r="I2766">
        <f>H2766-H2765</f>
        <v>2073</v>
      </c>
      <c r="J2766">
        <f>IF(I2766=0,0,1)</f>
        <v>1</v>
      </c>
      <c r="K2766" t="e">
        <f>J2766*Weighting!$W$6</f>
        <v>#NUM!</v>
      </c>
      <c r="M2766" s="14"/>
    </row>
    <row r="2767" spans="1:25" x14ac:dyDescent="0.55000000000000004">
      <c r="A2767" s="32" t="str">
        <f>IF(Weighting!$P$7&gt;0,B2767,"")</f>
        <v/>
      </c>
      <c r="B2767" t="e">
        <f>Weighting!$C$7</f>
        <v>#DIV/0!</v>
      </c>
      <c r="C2767" t="e">
        <f>Weighting!$F$7</f>
        <v>#NUM!</v>
      </c>
      <c r="D2767" t="e">
        <f>IF(C2767=1,'Data Transformation'!$G$3+0.5*'Data Transformation'!$W$25,IF(C2768=1,D2768-'Data Transformation'!$W$25,FALSE))</f>
        <v>#NUM!</v>
      </c>
      <c r="E2767">
        <f t="array" ref="E2767">IF(ISLOGICAL(D2767),"",FREQUENCY(IF('Data Transformation'!$B$425:$B$8425='Bin Analysis'!$B2763,'Data Transformation'!$G$425:$G$8425),D2767))</f>
        <v>2001</v>
      </c>
      <c r="F2767">
        <f t="shared" ref="F2767:F2785" si="345">IF(ISLOGICAL(D2767),"",E2767-E2766)</f>
        <v>0</v>
      </c>
      <c r="G2767">
        <f>Weighting!$H$7</f>
        <v>0</v>
      </c>
      <c r="H2767">
        <f t="array" ref="H2767">FREQUENCY(IF('Data Transformation'!$B$4:$B$8425=B2763,'Data Transformation'!$G$4:$G$8425),'Bin Analysis'!$B2767)</f>
        <v>2073</v>
      </c>
      <c r="I2767">
        <f t="shared" ref="I2767:I2785" si="346">H2767-H2766</f>
        <v>0</v>
      </c>
      <c r="J2767">
        <f>IF(I2767=0,0,1)</f>
        <v>0</v>
      </c>
      <c r="K2767">
        <f>J2767*Weighting!$W$7</f>
        <v>0</v>
      </c>
      <c r="M2767" s="14"/>
    </row>
    <row r="2768" spans="1:25" x14ac:dyDescent="0.55000000000000004">
      <c r="A2768" s="32" t="str">
        <f>IF(Weighting!$P$8&gt;0,B2768,"")</f>
        <v/>
      </c>
      <c r="B2768" t="e">
        <f>Weighting!$C$8</f>
        <v>#DIV/0!</v>
      </c>
      <c r="C2768" t="e">
        <f>Weighting!$F$8</f>
        <v>#NUM!</v>
      </c>
      <c r="D2768" t="e">
        <f>IF(C2768=1,'Data Transformation'!$G$3+0.5*'Data Transformation'!$W$25,IF(C2769=1,D2769-'Data Transformation'!$W$25,FALSE))</f>
        <v>#NUM!</v>
      </c>
      <c r="E2768">
        <f t="array" ref="E2768">IF(ISLOGICAL(D2768),"",FREQUENCY(IF('Data Transformation'!$B$425:$B$8425='Bin Analysis'!$B2763,'Data Transformation'!$G$425:$G$8425),D2768))</f>
        <v>2001</v>
      </c>
      <c r="F2768">
        <f t="shared" si="345"/>
        <v>0</v>
      </c>
      <c r="G2768">
        <f>Weighting!$H$8</f>
        <v>0</v>
      </c>
      <c r="H2768">
        <f t="array" ref="H2768">FREQUENCY(IF('Data Transformation'!$B$4:$B$8425=B2763,'Data Transformation'!$G$4:$G$8425),'Bin Analysis'!$B2768)</f>
        <v>2073</v>
      </c>
      <c r="I2768">
        <f t="shared" si="346"/>
        <v>0</v>
      </c>
      <c r="J2768">
        <f t="shared" ref="J2768:J2785" si="347">IF(I2768=0,0,1)</f>
        <v>0</v>
      </c>
      <c r="K2768">
        <f>J2768*Weighting!$W$8</f>
        <v>0</v>
      </c>
      <c r="M2768" s="14"/>
    </row>
    <row r="2769" spans="1:13" x14ac:dyDescent="0.55000000000000004">
      <c r="A2769" s="32" t="str">
        <f>IF(Weighting!$P$9&gt;0,B2769,"")</f>
        <v/>
      </c>
      <c r="B2769" s="50" t="e">
        <f>Weighting!$C$9</f>
        <v>#DIV/0!</v>
      </c>
      <c r="C2769" t="e">
        <f>Weighting!$F$9</f>
        <v>#NUM!</v>
      </c>
      <c r="D2769" t="e">
        <f>IF(C2769=1,'Data Transformation'!$G$3+0.5*'Data Transformation'!$W$25,IF(C2770=1,D2770-'Data Transformation'!$W$25,FALSE))</f>
        <v>#NUM!</v>
      </c>
      <c r="E2769">
        <f t="array" ref="E2769">IF(ISLOGICAL(D2769),"",FREQUENCY(IF('Data Transformation'!$B$425:$B$8425='Bin Analysis'!$B2763,'Data Transformation'!$G$425:$G$8425),D2769))</f>
        <v>2001</v>
      </c>
      <c r="F2769">
        <f t="shared" si="345"/>
        <v>0</v>
      </c>
      <c r="G2769">
        <f>Weighting!$H$9</f>
        <v>0</v>
      </c>
      <c r="H2769">
        <f t="array" ref="H2769">FREQUENCY(IF('Data Transformation'!$B$4:$B$8425=B2763,'Data Transformation'!$G$4:$G$8425),'Bin Analysis'!$B2769)</f>
        <v>2073</v>
      </c>
      <c r="I2769">
        <f t="shared" si="346"/>
        <v>0</v>
      </c>
      <c r="J2769">
        <f t="shared" si="347"/>
        <v>0</v>
      </c>
      <c r="K2769">
        <f>J2769*Weighting!$W$9</f>
        <v>0</v>
      </c>
      <c r="M2769" s="14"/>
    </row>
    <row r="2770" spans="1:13" x14ac:dyDescent="0.55000000000000004">
      <c r="A2770" s="32" t="str">
        <f>IF(Weighting!$P$10&gt;0,B2770,"")</f>
        <v/>
      </c>
      <c r="B2770" t="e">
        <f>Weighting!$C$10</f>
        <v>#DIV/0!</v>
      </c>
      <c r="C2770" t="e">
        <f>Weighting!$F$10</f>
        <v>#NUM!</v>
      </c>
      <c r="D2770" t="e">
        <f>IF(C2770=1,'Data Transformation'!$G$3+0.5*'Data Transformation'!$W$25,IF(C2771=1,D2771-'Data Transformation'!$W$25,FALSE))</f>
        <v>#NUM!</v>
      </c>
      <c r="E2770">
        <f t="array" ref="E2770">IF(ISLOGICAL(D2770),"",FREQUENCY(IF('Data Transformation'!$B$425:$B$8425='Bin Analysis'!$B2763,'Data Transformation'!$G$425:$G$8425),D2770))</f>
        <v>2001</v>
      </c>
      <c r="F2770">
        <f t="shared" si="345"/>
        <v>0</v>
      </c>
      <c r="G2770">
        <f>Weighting!$H$10</f>
        <v>0</v>
      </c>
      <c r="H2770">
        <f t="array" ref="H2770">FREQUENCY(IF('Data Transformation'!$B$4:$B$8425=B2763,'Data Transformation'!$G$4:$G$8425),'Bin Analysis'!$B2770)</f>
        <v>2073</v>
      </c>
      <c r="I2770">
        <f t="shared" si="346"/>
        <v>0</v>
      </c>
      <c r="J2770">
        <f t="shared" si="347"/>
        <v>0</v>
      </c>
      <c r="K2770">
        <f>J2770*Weighting!$W$10</f>
        <v>0</v>
      </c>
      <c r="M2770" s="14"/>
    </row>
    <row r="2771" spans="1:13" x14ac:dyDescent="0.55000000000000004">
      <c r="A2771" s="32" t="str">
        <f>IF(Weighting!$P$11&gt;0,B2771,"")</f>
        <v/>
      </c>
      <c r="B2771" t="e">
        <f>Weighting!$C$11</f>
        <v>#DIV/0!</v>
      </c>
      <c r="C2771" t="e">
        <f>Weighting!$F$11</f>
        <v>#NUM!</v>
      </c>
      <c r="D2771" t="e">
        <f>IF(C2771=1,'Data Transformation'!$G$3+0.5*'Data Transformation'!$W$25,IF(C2772=1,D2772-'Data Transformation'!$W$25,FALSE))</f>
        <v>#NUM!</v>
      </c>
      <c r="E2771">
        <f t="array" ref="E2771">IF(ISLOGICAL(D2771),"",FREQUENCY(IF('Data Transformation'!$B$425:$B$8425='Bin Analysis'!$B2763,'Data Transformation'!$G$425:$G$8425),D2771))</f>
        <v>2001</v>
      </c>
      <c r="F2771">
        <f t="shared" si="345"/>
        <v>0</v>
      </c>
      <c r="G2771">
        <f>Weighting!$H$11</f>
        <v>0</v>
      </c>
      <c r="H2771">
        <f t="array" ref="H2771">FREQUENCY(IF('Data Transformation'!$B$4:$B$8425=B2763,'Data Transformation'!$G$4:$G$8425),'Bin Analysis'!$B2771)</f>
        <v>2073</v>
      </c>
      <c r="I2771">
        <f t="shared" si="346"/>
        <v>0</v>
      </c>
      <c r="J2771">
        <f t="shared" si="347"/>
        <v>0</v>
      </c>
      <c r="K2771">
        <f>J2771*Weighting!$W$11</f>
        <v>0</v>
      </c>
      <c r="M2771" s="14"/>
    </row>
    <row r="2772" spans="1:13" x14ac:dyDescent="0.55000000000000004">
      <c r="A2772" s="32" t="str">
        <f>IF(Weighting!$P$12&gt;0,B2772,"")</f>
        <v/>
      </c>
      <c r="B2772" t="e">
        <f>Weighting!$C$12</f>
        <v>#DIV/0!</v>
      </c>
      <c r="C2772" t="e">
        <f>Weighting!$F$12</f>
        <v>#NUM!</v>
      </c>
      <c r="D2772" t="e">
        <f>IF(C2772=1,'Data Transformation'!$G$3+0.5*'Data Transformation'!$W$25,IF(C2773=1,D2773-'Data Transformation'!$W$25,FALSE))</f>
        <v>#NUM!</v>
      </c>
      <c r="E2772">
        <f t="array" ref="E2772">IF(ISLOGICAL(D2772),"",FREQUENCY(IF('Data Transformation'!$B$425:$B$8425='Bin Analysis'!$B2763,'Data Transformation'!$G$425:$G$8425),D2772))</f>
        <v>2001</v>
      </c>
      <c r="F2772">
        <f t="shared" si="345"/>
        <v>0</v>
      </c>
      <c r="G2772">
        <f>Weighting!$H$12</f>
        <v>0</v>
      </c>
      <c r="H2772">
        <f t="array" ref="H2772">FREQUENCY(IF('Data Transformation'!$B$4:$B$8425=B2763,'Data Transformation'!$G$4:$G$8425),'Bin Analysis'!$B2772)</f>
        <v>2073</v>
      </c>
      <c r="I2772">
        <f t="shared" si="346"/>
        <v>0</v>
      </c>
      <c r="J2772">
        <f t="shared" si="347"/>
        <v>0</v>
      </c>
      <c r="K2772">
        <f>J2772*Weighting!$W$12</f>
        <v>0</v>
      </c>
      <c r="M2772" s="14"/>
    </row>
    <row r="2773" spans="1:13" x14ac:dyDescent="0.55000000000000004">
      <c r="A2773" s="32" t="str">
        <f>IF(Weighting!$P$13&gt;0,B2773,"")</f>
        <v/>
      </c>
      <c r="B2773" t="e">
        <f>Weighting!$C$13</f>
        <v>#DIV/0!</v>
      </c>
      <c r="C2773" t="e">
        <f>Weighting!$F$13</f>
        <v>#NUM!</v>
      </c>
      <c r="D2773" t="e">
        <f>IF(C2773=1,'Data Transformation'!$G$3+0.5*'Data Transformation'!$W$25,IF(C2774=1,D2774-'Data Transformation'!$W$25,FALSE))</f>
        <v>#NUM!</v>
      </c>
      <c r="E2773">
        <f t="array" ref="E2773">IF(ISLOGICAL(D2773),"",FREQUENCY(IF('Data Transformation'!$B$425:$B$8425='Bin Analysis'!$B2763,'Data Transformation'!$G$425:$G$8425),D2773))</f>
        <v>2001</v>
      </c>
      <c r="F2773">
        <f t="shared" si="345"/>
        <v>0</v>
      </c>
      <c r="G2773">
        <f>Weighting!$H$13</f>
        <v>0</v>
      </c>
      <c r="H2773">
        <f t="array" ref="H2773">FREQUENCY(IF('Data Transformation'!$B$4:$B$8425=B2763,'Data Transformation'!$G$4:$G$8425),'Bin Analysis'!$B2773)</f>
        <v>2073</v>
      </c>
      <c r="I2773">
        <f t="shared" si="346"/>
        <v>0</v>
      </c>
      <c r="J2773">
        <f t="shared" si="347"/>
        <v>0</v>
      </c>
      <c r="K2773">
        <f>J2773*Weighting!$W$13</f>
        <v>0</v>
      </c>
      <c r="M2773" s="14"/>
    </row>
    <row r="2774" spans="1:13" x14ac:dyDescent="0.55000000000000004">
      <c r="A2774" s="32" t="str">
        <f>IF(Weighting!$P$14&gt;0,B2774,"")</f>
        <v/>
      </c>
      <c r="B2774" t="e">
        <f>Weighting!$C$14</f>
        <v>#DIV/0!</v>
      </c>
      <c r="C2774" t="e">
        <f>Weighting!$F$14</f>
        <v>#NUM!</v>
      </c>
      <c r="D2774" t="e">
        <f>IF(C2774=1,'Data Transformation'!$G$3+0.5*'Data Transformation'!$W$25,IF(C2775=1,D2775-'Data Transformation'!$W$25,FALSE))</f>
        <v>#NUM!</v>
      </c>
      <c r="E2774">
        <f t="array" ref="E2774">IF(ISLOGICAL(D2774),"",FREQUENCY(IF('Data Transformation'!$B$425:$B$8425='Bin Analysis'!$B2763,'Data Transformation'!$G$425:$G$8425),D2774))</f>
        <v>2001</v>
      </c>
      <c r="F2774">
        <f t="shared" si="345"/>
        <v>0</v>
      </c>
      <c r="G2774">
        <f>Weighting!$H$14</f>
        <v>0</v>
      </c>
      <c r="H2774">
        <f t="array" ref="H2774">FREQUENCY(IF('Data Transformation'!$B$4:$B$8425=B2763,'Data Transformation'!$G$4:$G$8425),'Bin Analysis'!$B2774)</f>
        <v>2073</v>
      </c>
      <c r="I2774">
        <f t="shared" si="346"/>
        <v>0</v>
      </c>
      <c r="J2774">
        <f t="shared" si="347"/>
        <v>0</v>
      </c>
      <c r="K2774">
        <f>J2774*Weighting!$W$14</f>
        <v>0</v>
      </c>
      <c r="M2774" s="14"/>
    </row>
    <row r="2775" spans="1:13" x14ac:dyDescent="0.55000000000000004">
      <c r="A2775" s="32" t="str">
        <f>IF(Weighting!$P$15&gt;0,B2775,"")</f>
        <v/>
      </c>
      <c r="B2775" t="e">
        <f>Weighting!$C$15</f>
        <v>#DIV/0!</v>
      </c>
      <c r="C2775" t="e">
        <f>Weighting!$F$15</f>
        <v>#NUM!</v>
      </c>
      <c r="D2775" t="e">
        <f>IF(C2775=1,'Data Transformation'!$G$3+0.5*'Data Transformation'!$W$25,IF(C2776=1,D2776-'Data Transformation'!$W$25,FALSE))</f>
        <v>#NUM!</v>
      </c>
      <c r="E2775">
        <f t="array" ref="E2775">IF(ISLOGICAL(D2775),"",FREQUENCY(IF('Data Transformation'!$B$425:$B$8425='Bin Analysis'!$B2763,'Data Transformation'!$G$425:$G$8425),D2775))</f>
        <v>2001</v>
      </c>
      <c r="F2775">
        <f t="shared" si="345"/>
        <v>0</v>
      </c>
      <c r="G2775">
        <f>Weighting!$H$15</f>
        <v>0</v>
      </c>
      <c r="H2775">
        <f t="array" ref="H2775">FREQUENCY(IF('Data Transformation'!$B$4:$B$8425=B2763,'Data Transformation'!$G$4:$G$8425),'Bin Analysis'!$B2775)</f>
        <v>2073</v>
      </c>
      <c r="I2775">
        <f t="shared" si="346"/>
        <v>0</v>
      </c>
      <c r="J2775">
        <f t="shared" si="347"/>
        <v>0</v>
      </c>
      <c r="K2775">
        <f>J2775*Weighting!$W$15</f>
        <v>0</v>
      </c>
      <c r="M2775" s="14"/>
    </row>
    <row r="2776" spans="1:13" x14ac:dyDescent="0.55000000000000004">
      <c r="A2776" s="32" t="str">
        <f>IF(Weighting!$P$16&gt;0,B2776,"")</f>
        <v/>
      </c>
      <c r="B2776" t="e">
        <f>Weighting!$C$16</f>
        <v>#DIV/0!</v>
      </c>
      <c r="C2776" t="e">
        <f>Weighting!$F$16</f>
        <v>#NUM!</v>
      </c>
      <c r="D2776" t="e">
        <f>IF(C2776=1,'Data Transformation'!$G$3+0.5*'Data Transformation'!$W$25,IF(C2777=1,D2777-'Data Transformation'!$W$25,FALSE))</f>
        <v>#NUM!</v>
      </c>
      <c r="E2776">
        <f t="array" ref="E2776">IF(ISLOGICAL(D2776),"",FREQUENCY(IF('Data Transformation'!$B$425:$B$8425='Bin Analysis'!$B2763,'Data Transformation'!$G$425:$G$8425),D2776))</f>
        <v>2001</v>
      </c>
      <c r="F2776">
        <f t="shared" si="345"/>
        <v>0</v>
      </c>
      <c r="G2776">
        <f>Weighting!$H$16</f>
        <v>0</v>
      </c>
      <c r="H2776">
        <f t="array" ref="H2776">FREQUENCY(IF('Data Transformation'!$B$4:$B$8425=B2763,'Data Transformation'!$G$4:$G$8425),'Bin Analysis'!$B2776)</f>
        <v>2073</v>
      </c>
      <c r="I2776">
        <f t="shared" si="346"/>
        <v>0</v>
      </c>
      <c r="J2776">
        <f t="shared" si="347"/>
        <v>0</v>
      </c>
      <c r="K2776">
        <f>J2776*Weighting!$W$16</f>
        <v>0</v>
      </c>
      <c r="M2776" s="14"/>
    </row>
    <row r="2777" spans="1:13" x14ac:dyDescent="0.55000000000000004">
      <c r="A2777" s="32" t="str">
        <f>IF(Weighting!$P$17&gt;0,B2777,"")</f>
        <v/>
      </c>
      <c r="B2777" t="e">
        <f>Weighting!$C$17</f>
        <v>#DIV/0!</v>
      </c>
      <c r="C2777" t="e">
        <f>Weighting!$F$17</f>
        <v>#NUM!</v>
      </c>
      <c r="D2777" t="e">
        <f>IF(C2777=1,'Data Transformation'!$G$3+0.5*'Data Transformation'!$W$25,IF(C2778=1,D2778-'Data Transformation'!$W$25,FALSE))</f>
        <v>#NUM!</v>
      </c>
      <c r="E2777">
        <f t="array" ref="E2777">IF(ISLOGICAL(D2777),"",FREQUENCY(IF('Data Transformation'!$B$425:$B$8425='Bin Analysis'!$B2763,'Data Transformation'!$G$425:$G$8425),D2777))</f>
        <v>2001</v>
      </c>
      <c r="F2777">
        <f t="shared" si="345"/>
        <v>0</v>
      </c>
      <c r="G2777">
        <f>Weighting!$H$17</f>
        <v>0</v>
      </c>
      <c r="H2777">
        <f t="array" ref="H2777">FREQUENCY(IF('Data Transformation'!$B$4:$B$8425=B2763,'Data Transformation'!$G$4:$G$8425),'Bin Analysis'!$B2777)</f>
        <v>2073</v>
      </c>
      <c r="I2777">
        <f t="shared" si="346"/>
        <v>0</v>
      </c>
      <c r="J2777">
        <f t="shared" si="347"/>
        <v>0</v>
      </c>
      <c r="K2777">
        <f>J2777*Weighting!$W$17</f>
        <v>0</v>
      </c>
      <c r="M2777" s="14"/>
    </row>
    <row r="2778" spans="1:13" x14ac:dyDescent="0.55000000000000004">
      <c r="A2778" s="32" t="str">
        <f>IF(Weighting!$P$18&gt;0,B2778,"")</f>
        <v/>
      </c>
      <c r="B2778" t="e">
        <f>Weighting!$C$18</f>
        <v>#DIV/0!</v>
      </c>
      <c r="C2778" t="e">
        <f>Weighting!$F$18</f>
        <v>#NUM!</v>
      </c>
      <c r="D2778" t="e">
        <f>IF(C2778=1,'Data Transformation'!$G$3+0.5*'Data Transformation'!$W$25,IF(C2779=1,D2779-'Data Transformation'!$W$25,FALSE))</f>
        <v>#NUM!</v>
      </c>
      <c r="E2778">
        <f t="array" ref="E2778">IF(ISLOGICAL(D2778),"",FREQUENCY(IF('Data Transformation'!$B$425:$B$8425='Bin Analysis'!$B2763,'Data Transformation'!$G$425:$G$8425),D2778))</f>
        <v>2001</v>
      </c>
      <c r="F2778">
        <f t="shared" si="345"/>
        <v>0</v>
      </c>
      <c r="G2778">
        <f>Weighting!$H$18</f>
        <v>0</v>
      </c>
      <c r="H2778">
        <f t="array" ref="H2778">FREQUENCY(IF('Data Transformation'!$B$4:$B$8425=B2763,'Data Transformation'!$G$4:$G$8425),'Bin Analysis'!$B2778)</f>
        <v>2073</v>
      </c>
      <c r="I2778">
        <f t="shared" si="346"/>
        <v>0</v>
      </c>
      <c r="J2778">
        <f t="shared" si="347"/>
        <v>0</v>
      </c>
      <c r="K2778">
        <f>J2778*Weighting!$W$18</f>
        <v>0</v>
      </c>
      <c r="M2778" s="14"/>
    </row>
    <row r="2779" spans="1:13" x14ac:dyDescent="0.55000000000000004">
      <c r="A2779" s="32" t="str">
        <f>IF(Weighting!$P$19&gt;0,B2779,"")</f>
        <v/>
      </c>
      <c r="B2779" t="e">
        <f>Weighting!$C$19</f>
        <v>#DIV/0!</v>
      </c>
      <c r="C2779" t="e">
        <f>Weighting!$F$19</f>
        <v>#NUM!</v>
      </c>
      <c r="D2779" t="e">
        <f>IF(C2779=1,'Data Transformation'!$G$3+0.5*'Data Transformation'!$W$25,IF(C2780=1,D2780-'Data Transformation'!$W$25,FALSE))</f>
        <v>#NUM!</v>
      </c>
      <c r="E2779">
        <f t="array" ref="E2779">IF(ISLOGICAL(D2779),"",FREQUENCY(IF('Data Transformation'!$B$425:$B$8425='Bin Analysis'!$B2763,'Data Transformation'!$G$425:$G$8425),D2779))</f>
        <v>2001</v>
      </c>
      <c r="F2779">
        <f t="shared" si="345"/>
        <v>0</v>
      </c>
      <c r="G2779">
        <f>Weighting!$H$19</f>
        <v>0</v>
      </c>
      <c r="H2779">
        <f t="array" ref="H2779">FREQUENCY(IF('Data Transformation'!$B$4:$B$8425=B2763,'Data Transformation'!$G$4:$G$8425),'Bin Analysis'!$B2779)</f>
        <v>2073</v>
      </c>
      <c r="I2779">
        <f t="shared" si="346"/>
        <v>0</v>
      </c>
      <c r="J2779">
        <f t="shared" si="347"/>
        <v>0</v>
      </c>
      <c r="K2779">
        <f>J2779*Weighting!$W$19</f>
        <v>0</v>
      </c>
      <c r="M2779" s="14"/>
    </row>
    <row r="2780" spans="1:13" x14ac:dyDescent="0.55000000000000004">
      <c r="A2780" s="32" t="str">
        <f>IF(Weighting!$P$20&gt;0,B2780,"")</f>
        <v/>
      </c>
      <c r="B2780" t="e">
        <f>Weighting!$C$20</f>
        <v>#DIV/0!</v>
      </c>
      <c r="C2780" t="e">
        <f>Weighting!$F$20</f>
        <v>#NUM!</v>
      </c>
      <c r="D2780" t="e">
        <f>IF(C2780=1,'Data Transformation'!$G$3+0.5*'Data Transformation'!$W$25,IF(C2781=1,D2781-'Data Transformation'!$W$25,FALSE))</f>
        <v>#NUM!</v>
      </c>
      <c r="E2780">
        <f t="array" ref="E2780">IF(ISLOGICAL(D2780),"",FREQUENCY(IF('Data Transformation'!$B$425:$B$8425='Bin Analysis'!$B2763,'Data Transformation'!$G$425:$G$8425),D2780))</f>
        <v>2001</v>
      </c>
      <c r="F2780">
        <f t="shared" si="345"/>
        <v>0</v>
      </c>
      <c r="G2780">
        <f>Weighting!$H$20</f>
        <v>0</v>
      </c>
      <c r="H2780">
        <f t="array" ref="H2780">FREQUENCY(IF('Data Transformation'!$B$4:$B$8425=B2763,'Data Transformation'!$G$4:$G$8425),'Bin Analysis'!$B2780)</f>
        <v>2073</v>
      </c>
      <c r="I2780">
        <f t="shared" si="346"/>
        <v>0</v>
      </c>
      <c r="J2780">
        <f t="shared" si="347"/>
        <v>0</v>
      </c>
      <c r="K2780">
        <f>J2780*Weighting!$W$20</f>
        <v>0</v>
      </c>
      <c r="M2780" s="14"/>
    </row>
    <row r="2781" spans="1:13" x14ac:dyDescent="0.55000000000000004">
      <c r="A2781" s="32" t="str">
        <f>IF(Weighting!$P$21&gt;0,B2781,"")</f>
        <v/>
      </c>
      <c r="B2781" t="e">
        <f>Weighting!$C$21</f>
        <v>#DIV/0!</v>
      </c>
      <c r="C2781" t="e">
        <f>Weighting!$F$21</f>
        <v>#NUM!</v>
      </c>
      <c r="D2781" t="e">
        <f>IF(C2781=1,'Data Transformation'!$G$3+0.5*'Data Transformation'!$W$25,IF(C2782=1,D2782-'Data Transformation'!$W$25,FALSE))</f>
        <v>#NUM!</v>
      </c>
      <c r="E2781">
        <f t="array" ref="E2781">IF(ISLOGICAL(D2781),"",FREQUENCY(IF('Data Transformation'!$B$425:$B$8425='Bin Analysis'!$B2763,'Data Transformation'!$G$425:$G$8425),D2781))</f>
        <v>2001</v>
      </c>
      <c r="F2781">
        <f t="shared" si="345"/>
        <v>0</v>
      </c>
      <c r="G2781">
        <f>Weighting!$H$21</f>
        <v>0</v>
      </c>
      <c r="H2781">
        <f t="array" ref="H2781">FREQUENCY(IF('Data Transformation'!$B$4:$B$8425=B2763,'Data Transformation'!$G$4:$G$8425),'Bin Analysis'!$B2781)</f>
        <v>2073</v>
      </c>
      <c r="I2781">
        <f t="shared" si="346"/>
        <v>0</v>
      </c>
      <c r="J2781">
        <f t="shared" si="347"/>
        <v>0</v>
      </c>
      <c r="K2781">
        <f>J2781*Weighting!$W$21</f>
        <v>0</v>
      </c>
      <c r="M2781" s="14"/>
    </row>
    <row r="2782" spans="1:13" x14ac:dyDescent="0.55000000000000004">
      <c r="A2782" s="32" t="str">
        <f>IF(Weighting!$P$22&gt;0,B2782,"")</f>
        <v/>
      </c>
      <c r="B2782" t="e">
        <f>Weighting!$C$22</f>
        <v>#DIV/0!</v>
      </c>
      <c r="C2782" t="e">
        <f>Weighting!$F$22</f>
        <v>#NUM!</v>
      </c>
      <c r="D2782" t="e">
        <f>IF(C2782=1,'Data Transformation'!$G$3+0.5*'Data Transformation'!$W$25,IF(C2783=1,D2783-'Data Transformation'!$W$25,FALSE))</f>
        <v>#NUM!</v>
      </c>
      <c r="E2782">
        <f t="array" ref="E2782">IF(ISLOGICAL(D2782),"",FREQUENCY(IF('Data Transformation'!$B$425:$B$8425='Bin Analysis'!$B2763,'Data Transformation'!$G$425:$G$8425),D2782))</f>
        <v>2001</v>
      </c>
      <c r="F2782">
        <f t="shared" si="345"/>
        <v>0</v>
      </c>
      <c r="G2782">
        <f>Weighting!$H$22</f>
        <v>0</v>
      </c>
      <c r="H2782">
        <f t="array" ref="H2782">FREQUENCY(IF('Data Transformation'!$B$4:$B$8425=B2763,'Data Transformation'!$G$4:$G$8425),'Bin Analysis'!$B2782)</f>
        <v>2073</v>
      </c>
      <c r="I2782">
        <f t="shared" si="346"/>
        <v>0</v>
      </c>
      <c r="J2782">
        <f t="shared" si="347"/>
        <v>0</v>
      </c>
      <c r="K2782">
        <f>J2782*Weighting!$W$22</f>
        <v>0</v>
      </c>
      <c r="M2782" s="14"/>
    </row>
    <row r="2783" spans="1:13" x14ac:dyDescent="0.55000000000000004">
      <c r="A2783" s="32" t="str">
        <f>IF(Weighting!$P$23&gt;0,B2783,"")</f>
        <v/>
      </c>
      <c r="B2783" t="e">
        <f>Weighting!$C$23</f>
        <v>#DIV/0!</v>
      </c>
      <c r="C2783" t="e">
        <f>Weighting!$F$23</f>
        <v>#NUM!</v>
      </c>
      <c r="D2783" t="e">
        <f>IF(C2783=1,'Data Transformation'!$G$3+0.5*'Data Transformation'!$W$25,IF(C2784=1,D2784-'Data Transformation'!$W$25,FALSE))</f>
        <v>#NUM!</v>
      </c>
      <c r="E2783">
        <f t="array" ref="E2783">IF(ISLOGICAL(D2783),"",FREQUENCY(IF('Data Transformation'!$B$425:$B$8425='Bin Analysis'!$B2763,'Data Transformation'!$G$425:$G$8425),D2783))</f>
        <v>2001</v>
      </c>
      <c r="F2783">
        <f t="shared" si="345"/>
        <v>0</v>
      </c>
      <c r="G2783">
        <f>Weighting!$H$23</f>
        <v>0</v>
      </c>
      <c r="H2783">
        <f t="array" ref="H2783">FREQUENCY(IF('Data Transformation'!$B$4:$B$8425=B2763,'Data Transformation'!$G$4:$G$8425),'Bin Analysis'!$B2783)</f>
        <v>2073</v>
      </c>
      <c r="I2783">
        <f t="shared" si="346"/>
        <v>0</v>
      </c>
      <c r="J2783">
        <f t="shared" si="347"/>
        <v>0</v>
      </c>
      <c r="K2783">
        <f>J2783*Weighting!$W$23</f>
        <v>0</v>
      </c>
      <c r="M2783" s="14"/>
    </row>
    <row r="2784" spans="1:13" x14ac:dyDescent="0.55000000000000004">
      <c r="A2784" s="32" t="str">
        <f>IF(Weighting!$P$24&gt;0,B2784,"")</f>
        <v/>
      </c>
      <c r="B2784" t="e">
        <f>Weighting!$C$24</f>
        <v>#DIV/0!</v>
      </c>
      <c r="C2784" t="e">
        <f>Weighting!$F$24</f>
        <v>#NUM!</v>
      </c>
      <c r="D2784" t="e">
        <f>IF(C2784=1,'Data Transformation'!$G$3+0.5*'Data Transformation'!$W$25,IF(C2785=1,D2785-'Data Transformation'!$W$25,FALSE))</f>
        <v>#NUM!</v>
      </c>
      <c r="E2784">
        <f t="array" ref="E2784">IF(ISLOGICAL(D2784),"",FREQUENCY(IF('Data Transformation'!$B$425:$B$8425='Bin Analysis'!$B2763,'Data Transformation'!$G$425:$G$8425),D2784))</f>
        <v>2001</v>
      </c>
      <c r="F2784">
        <f t="shared" si="345"/>
        <v>0</v>
      </c>
      <c r="G2784">
        <f>Weighting!$H$24</f>
        <v>0</v>
      </c>
      <c r="H2784">
        <f t="array" ref="H2784">FREQUENCY(IF('Data Transformation'!$B$4:$B$8425=B2763,'Data Transformation'!$G$4:$G$8425),'Bin Analysis'!$B2784)</f>
        <v>2073</v>
      </c>
      <c r="I2784">
        <f t="shared" si="346"/>
        <v>0</v>
      </c>
      <c r="J2784">
        <f t="shared" si="347"/>
        <v>0</v>
      </c>
      <c r="K2784">
        <f>J2784*Weighting!$W$24</f>
        <v>0</v>
      </c>
      <c r="M2784" s="14"/>
    </row>
    <row r="2785" spans="1:25" x14ac:dyDescent="0.55000000000000004">
      <c r="A2785" s="32" t="str">
        <f>IF(Weighting!$P$25&gt;0,B2785,"")</f>
        <v/>
      </c>
      <c r="B2785" t="e">
        <f>Weighting!$C$25</f>
        <v>#DIV/0!</v>
      </c>
      <c r="C2785" t="e">
        <f>Weighting!$F$25</f>
        <v>#NUM!</v>
      </c>
      <c r="D2785" t="e">
        <f>IF(C2785=1,'Data Transformation'!$G$3+0.5*'Data Transformation'!$W$25,IF(C2786=1,D2786-'Data Transformation'!$W$25,FALSE))</f>
        <v>#NUM!</v>
      </c>
      <c r="E2785">
        <f t="array" ref="E2785">IF(ISLOGICAL(D2785),"",FREQUENCY(IF('Data Transformation'!$B$425:$B$8425='Bin Analysis'!$B2763,'Data Transformation'!$G$425:$G$8425),D2785))</f>
        <v>2001</v>
      </c>
      <c r="F2785">
        <f t="shared" si="345"/>
        <v>0</v>
      </c>
      <c r="G2785">
        <f>Weighting!$H$25</f>
        <v>0</v>
      </c>
      <c r="H2785">
        <f t="array" ref="H2785">FREQUENCY(IF('Data Transformation'!$B$4:$B$8425=B2763,'Data Transformation'!$G$4:$G$8425),'Bin Analysis'!$B2785)</f>
        <v>2073</v>
      </c>
      <c r="I2785">
        <f t="shared" si="346"/>
        <v>0</v>
      </c>
      <c r="J2785">
        <f t="shared" si="347"/>
        <v>0</v>
      </c>
      <c r="K2785">
        <f>J2785*Weighting!$W$25</f>
        <v>0</v>
      </c>
      <c r="M2785" s="14"/>
    </row>
    <row r="2786" spans="1:25" x14ac:dyDescent="0.55000000000000004">
      <c r="O2786"/>
      <c r="P2786"/>
      <c r="Q2786"/>
      <c r="R2786"/>
    </row>
    <row r="2787" spans="1:25" ht="23.35" x14ac:dyDescent="0.8">
      <c r="A2787" s="21" t="s">
        <v>0</v>
      </c>
      <c r="B2787" s="21" t="str">
        <f>IFERROR(VLOOKUP(C2787,'Data Transformation'!$L$6:$M$426,2,FALSE),"")</f>
        <v/>
      </c>
      <c r="C2787" s="21">
        <f>C2763+1</f>
        <v>116</v>
      </c>
      <c r="D2787" s="21"/>
      <c r="E2787" s="21"/>
      <c r="F2787" s="21"/>
      <c r="G2787" s="21"/>
      <c r="H2787" s="22"/>
      <c r="I2787" s="22"/>
      <c r="J2787" s="22"/>
      <c r="K2787" s="21"/>
      <c r="L2787" s="21" t="str">
        <f>B2787</f>
        <v/>
      </c>
      <c r="M2787" s="23" t="e">
        <f>INDEX('Data Transformation'!$O$4:$O$424,MATCH($B2787,'Data Transformation'!$M$4:$M$424,0),MATCH($M$2,'Data Transformation'!$O$3,0))</f>
        <v>#N/A</v>
      </c>
      <c r="N2787" s="27" t="e">
        <f>IF('Input and Summary Results'!$J$16="minimum",'Bin Analysis'!X2788/(M2787-1),'Bin Analysis'!Y2787/('Bin Analysis'!M2787-1))</f>
        <v>#N/A</v>
      </c>
      <c r="O2787" s="27" t="e">
        <f>IF(M2787=FALSE,NA(),(VLOOKUP(1,C2790:K2809,4,FALSE))/(M2787-1))</f>
        <v>#N/A</v>
      </c>
      <c r="P2787" s="27" t="e">
        <f>IF(M2787=FALSE,NA(),SUM(J2790:J2809)/Weighting!$S$5)</f>
        <v>#N/A</v>
      </c>
      <c r="Q2787" s="27" t="e">
        <f>IF(M2787=FALSE,NA(),SUM(K2790:K2809)/Weighting!$S$6)</f>
        <v>#N/A</v>
      </c>
      <c r="R2787" s="27" t="e">
        <f>IF(M2787=FALSE,NA(),(VLOOKUP(1,G2790:K2809,3,FALSE))/(M2787-1))</f>
        <v>#N/A</v>
      </c>
      <c r="S2787" s="22" t="e">
        <f>IF(M2787=FALSE,NA(),IF(SUM(J2790:J2809)=2,"yes","no"))</f>
        <v>#N/A</v>
      </c>
      <c r="X2787" s="2" cm="2">
        <f t="array" ref="X2787:X2788">FREQUENCY(IF('Data Transformation'!$B$425:$B$6424='Bin Analysis'!L2787,'Data Transformation'!$G$425:$G$6424),'Data Transformation'!$U$11)</f>
        <v>0</v>
      </c>
      <c r="Y2787" s="2" cm="2">
        <f t="array" ref="Y2787:Y2788">FREQUENCY(IF('Data Transformation'!$B$425:$B$6424='Bin Analysis'!L2787,'Data Transformation'!$G$425:$G$6424),'Data Transformation'!$U$12)</f>
        <v>0</v>
      </c>
    </row>
    <row r="2788" spans="1:25" x14ac:dyDescent="0.55000000000000004">
      <c r="A2788" s="14" t="s">
        <v>67</v>
      </c>
      <c r="B2788" t="s">
        <v>47</v>
      </c>
      <c r="C2788" t="s">
        <v>5</v>
      </c>
      <c r="D2788" t="s">
        <v>100</v>
      </c>
      <c r="E2788" t="s">
        <v>101</v>
      </c>
      <c r="F2788" t="s">
        <v>102</v>
      </c>
      <c r="G2788" t="s">
        <v>70</v>
      </c>
      <c r="H2788" t="s">
        <v>31</v>
      </c>
      <c r="I2788" t="s">
        <v>32</v>
      </c>
      <c r="J2788" t="s">
        <v>46</v>
      </c>
      <c r="K2788" s="14" t="s">
        <v>45</v>
      </c>
      <c r="M2788" s="14"/>
      <c r="X2788" s="2">
        <v>0</v>
      </c>
      <c r="Y2788" s="2">
        <v>0</v>
      </c>
    </row>
    <row r="2789" spans="1:25" x14ac:dyDescent="0.55000000000000004">
      <c r="A2789" s="32"/>
      <c r="D2789" t="e">
        <f>IF(C2789=1,'Data Transformation'!$G$3+0.5*'Data Transformation'!$W$25,IF(C2790=1,D2790-'Data Transformation'!$W$25,FALSE))</f>
        <v>#NUM!</v>
      </c>
      <c r="E2789">
        <f t="array" ref="E2789">IF(ISLOGICAL(D2789),"",FREQUENCY(IF('Data Transformation'!$B$425:$B$8425='Bin Analysis'!$B2787,'Data Transformation'!$G$425:$G$8425),D2789))</f>
        <v>2001</v>
      </c>
      <c r="F2789" t="e">
        <f>IF(ISLOGICAL(D2789),"",E2789-E2788)</f>
        <v>#VALUE!</v>
      </c>
      <c r="M2789" s="14"/>
    </row>
    <row r="2790" spans="1:25" x14ac:dyDescent="0.55000000000000004">
      <c r="A2790" s="32" t="e">
        <f>IF(Weighting!$P$6&gt;0,B2790,"")</f>
        <v>#NUM!</v>
      </c>
      <c r="B2790" t="e">
        <f>Weighting!$C$6</f>
        <v>#DIV/0!</v>
      </c>
      <c r="C2790" t="e">
        <f>Weighting!$F$6</f>
        <v>#NUM!</v>
      </c>
      <c r="D2790" t="e">
        <f>IF(C2790=1,'Data Transformation'!$G$3+0.5*'Data Transformation'!$W$25,IF(C2791=1,D2791-'Data Transformation'!$W$25,FALSE))</f>
        <v>#NUM!</v>
      </c>
      <c r="E2790">
        <f t="array" ref="E2790">IF(ISLOGICAL(D2790),"",FREQUENCY(IF('Data Transformation'!$B$425:$B$8425='Bin Analysis'!$B2787,'Data Transformation'!$G$425:$G$8425),D2790))</f>
        <v>2001</v>
      </c>
      <c r="F2790">
        <f>IF(ISLOGICAL(D2790),"",E2790-E2789)</f>
        <v>0</v>
      </c>
      <c r="G2790">
        <f>Weighting!$H$6</f>
        <v>1</v>
      </c>
      <c r="H2790">
        <f t="array" ref="H2790">FREQUENCY(IF('Data Transformation'!$B$4:$B$8425=B2787,'Data Transformation'!$G$4:$G$8425),'Bin Analysis'!$B2790)</f>
        <v>2073</v>
      </c>
      <c r="I2790">
        <f>H2790-H2789</f>
        <v>2073</v>
      </c>
      <c r="J2790">
        <f>IF(I2790=0,0,1)</f>
        <v>1</v>
      </c>
      <c r="K2790" t="e">
        <f>J2790*Weighting!$W$6</f>
        <v>#NUM!</v>
      </c>
      <c r="M2790" s="14"/>
    </row>
    <row r="2791" spans="1:25" x14ac:dyDescent="0.55000000000000004">
      <c r="A2791" s="32" t="str">
        <f>IF(Weighting!$P$7&gt;0,B2791,"")</f>
        <v/>
      </c>
      <c r="B2791" t="e">
        <f>Weighting!$C$7</f>
        <v>#DIV/0!</v>
      </c>
      <c r="C2791" t="e">
        <f>Weighting!$F$7</f>
        <v>#NUM!</v>
      </c>
      <c r="D2791" t="e">
        <f>IF(C2791=1,'Data Transformation'!$G$3+0.5*'Data Transformation'!$W$25,IF(C2792=1,D2792-'Data Transformation'!$W$25,FALSE))</f>
        <v>#NUM!</v>
      </c>
      <c r="E2791">
        <f t="array" ref="E2791">IF(ISLOGICAL(D2791),"",FREQUENCY(IF('Data Transformation'!$B$425:$B$8425='Bin Analysis'!$B2787,'Data Transformation'!$G$425:$G$8425),D2791))</f>
        <v>2001</v>
      </c>
      <c r="F2791">
        <f t="shared" ref="F2791:F2809" si="348">IF(ISLOGICAL(D2791),"",E2791-E2790)</f>
        <v>0</v>
      </c>
      <c r="G2791">
        <f>Weighting!$H$7</f>
        <v>0</v>
      </c>
      <c r="H2791">
        <f t="array" ref="H2791">FREQUENCY(IF('Data Transformation'!$B$4:$B$8425=B2787,'Data Transformation'!$G$4:$G$8425),'Bin Analysis'!$B2791)</f>
        <v>2073</v>
      </c>
      <c r="I2791">
        <f t="shared" ref="I2791:I2809" si="349">H2791-H2790</f>
        <v>0</v>
      </c>
      <c r="J2791">
        <f>IF(I2791=0,0,1)</f>
        <v>0</v>
      </c>
      <c r="K2791">
        <f>J2791*Weighting!$W$7</f>
        <v>0</v>
      </c>
      <c r="M2791" s="14"/>
    </row>
    <row r="2792" spans="1:25" x14ac:dyDescent="0.55000000000000004">
      <c r="A2792" s="32" t="str">
        <f>IF(Weighting!$P$8&gt;0,B2792,"")</f>
        <v/>
      </c>
      <c r="B2792" t="e">
        <f>Weighting!$C$8</f>
        <v>#DIV/0!</v>
      </c>
      <c r="C2792" t="e">
        <f>Weighting!$F$8</f>
        <v>#NUM!</v>
      </c>
      <c r="D2792" t="e">
        <f>IF(C2792=1,'Data Transformation'!$G$3+0.5*'Data Transformation'!$W$25,IF(C2793=1,D2793-'Data Transformation'!$W$25,FALSE))</f>
        <v>#NUM!</v>
      </c>
      <c r="E2792">
        <f t="array" ref="E2792">IF(ISLOGICAL(D2792),"",FREQUENCY(IF('Data Transformation'!$B$425:$B$8425='Bin Analysis'!$B2787,'Data Transformation'!$G$425:$G$8425),D2792))</f>
        <v>2001</v>
      </c>
      <c r="F2792">
        <f t="shared" si="348"/>
        <v>0</v>
      </c>
      <c r="G2792">
        <f>Weighting!$H$8</f>
        <v>0</v>
      </c>
      <c r="H2792">
        <f t="array" ref="H2792">FREQUENCY(IF('Data Transformation'!$B$4:$B$8425=B2787,'Data Transformation'!$G$4:$G$8425),'Bin Analysis'!$B2792)</f>
        <v>2073</v>
      </c>
      <c r="I2792">
        <f t="shared" si="349"/>
        <v>0</v>
      </c>
      <c r="J2792">
        <f t="shared" ref="J2792:J2809" si="350">IF(I2792=0,0,1)</f>
        <v>0</v>
      </c>
      <c r="K2792">
        <f>J2792*Weighting!$W$8</f>
        <v>0</v>
      </c>
      <c r="M2792" s="14"/>
    </row>
    <row r="2793" spans="1:25" x14ac:dyDescent="0.55000000000000004">
      <c r="A2793" s="32" t="str">
        <f>IF(Weighting!$P$9&gt;0,B2793,"")</f>
        <v/>
      </c>
      <c r="B2793" s="50" t="e">
        <f>Weighting!$C$9</f>
        <v>#DIV/0!</v>
      </c>
      <c r="C2793" t="e">
        <f>Weighting!$F$9</f>
        <v>#NUM!</v>
      </c>
      <c r="D2793" t="e">
        <f>IF(C2793=1,'Data Transformation'!$G$3+0.5*'Data Transformation'!$W$25,IF(C2794=1,D2794-'Data Transformation'!$W$25,FALSE))</f>
        <v>#NUM!</v>
      </c>
      <c r="E2793">
        <f t="array" ref="E2793">IF(ISLOGICAL(D2793),"",FREQUENCY(IF('Data Transformation'!$B$425:$B$8425='Bin Analysis'!$B2787,'Data Transformation'!$G$425:$G$8425),D2793))</f>
        <v>2001</v>
      </c>
      <c r="F2793">
        <f t="shared" si="348"/>
        <v>0</v>
      </c>
      <c r="G2793">
        <f>Weighting!$H$9</f>
        <v>0</v>
      </c>
      <c r="H2793">
        <f t="array" ref="H2793">FREQUENCY(IF('Data Transformation'!$B$4:$B$8425=B2787,'Data Transformation'!$G$4:$G$8425),'Bin Analysis'!$B2793)</f>
        <v>2073</v>
      </c>
      <c r="I2793">
        <f t="shared" si="349"/>
        <v>0</v>
      </c>
      <c r="J2793">
        <f t="shared" si="350"/>
        <v>0</v>
      </c>
      <c r="K2793">
        <f>J2793*Weighting!$W$9</f>
        <v>0</v>
      </c>
      <c r="M2793" s="14"/>
    </row>
    <row r="2794" spans="1:25" x14ac:dyDescent="0.55000000000000004">
      <c r="A2794" s="32" t="str">
        <f>IF(Weighting!$P$10&gt;0,B2794,"")</f>
        <v/>
      </c>
      <c r="B2794" t="e">
        <f>Weighting!$C$10</f>
        <v>#DIV/0!</v>
      </c>
      <c r="C2794" t="e">
        <f>Weighting!$F$10</f>
        <v>#NUM!</v>
      </c>
      <c r="D2794" t="e">
        <f>IF(C2794=1,'Data Transformation'!$G$3+0.5*'Data Transformation'!$W$25,IF(C2795=1,D2795-'Data Transformation'!$W$25,FALSE))</f>
        <v>#NUM!</v>
      </c>
      <c r="E2794">
        <f t="array" ref="E2794">IF(ISLOGICAL(D2794),"",FREQUENCY(IF('Data Transformation'!$B$425:$B$8425='Bin Analysis'!$B2787,'Data Transformation'!$G$425:$G$8425),D2794))</f>
        <v>2001</v>
      </c>
      <c r="F2794">
        <f t="shared" si="348"/>
        <v>0</v>
      </c>
      <c r="G2794">
        <f>Weighting!$H$10</f>
        <v>0</v>
      </c>
      <c r="H2794">
        <f t="array" ref="H2794">FREQUENCY(IF('Data Transformation'!$B$4:$B$8425=B2787,'Data Transformation'!$G$4:$G$8425),'Bin Analysis'!$B2794)</f>
        <v>2073</v>
      </c>
      <c r="I2794">
        <f t="shared" si="349"/>
        <v>0</v>
      </c>
      <c r="J2794">
        <f t="shared" si="350"/>
        <v>0</v>
      </c>
      <c r="K2794">
        <f>J2794*Weighting!$W$10</f>
        <v>0</v>
      </c>
      <c r="M2794" s="14"/>
    </row>
    <row r="2795" spans="1:25" x14ac:dyDescent="0.55000000000000004">
      <c r="A2795" s="32" t="str">
        <f>IF(Weighting!$P$11&gt;0,B2795,"")</f>
        <v/>
      </c>
      <c r="B2795" t="e">
        <f>Weighting!$C$11</f>
        <v>#DIV/0!</v>
      </c>
      <c r="C2795" t="e">
        <f>Weighting!$F$11</f>
        <v>#NUM!</v>
      </c>
      <c r="D2795" t="e">
        <f>IF(C2795=1,'Data Transformation'!$G$3+0.5*'Data Transformation'!$W$25,IF(C2796=1,D2796-'Data Transformation'!$W$25,FALSE))</f>
        <v>#NUM!</v>
      </c>
      <c r="E2795">
        <f t="array" ref="E2795">IF(ISLOGICAL(D2795),"",FREQUENCY(IF('Data Transformation'!$B$425:$B$8425='Bin Analysis'!$B2787,'Data Transformation'!$G$425:$G$8425),D2795))</f>
        <v>2001</v>
      </c>
      <c r="F2795">
        <f t="shared" si="348"/>
        <v>0</v>
      </c>
      <c r="G2795">
        <f>Weighting!$H$11</f>
        <v>0</v>
      </c>
      <c r="H2795">
        <f t="array" ref="H2795">FREQUENCY(IF('Data Transformation'!$B$4:$B$8425=B2787,'Data Transformation'!$G$4:$G$8425),'Bin Analysis'!$B2795)</f>
        <v>2073</v>
      </c>
      <c r="I2795">
        <f t="shared" si="349"/>
        <v>0</v>
      </c>
      <c r="J2795">
        <f t="shared" si="350"/>
        <v>0</v>
      </c>
      <c r="K2795">
        <f>J2795*Weighting!$W$11</f>
        <v>0</v>
      </c>
      <c r="M2795" s="14"/>
    </row>
    <row r="2796" spans="1:25" x14ac:dyDescent="0.55000000000000004">
      <c r="A2796" s="32" t="str">
        <f>IF(Weighting!$P$12&gt;0,B2796,"")</f>
        <v/>
      </c>
      <c r="B2796" t="e">
        <f>Weighting!$C$12</f>
        <v>#DIV/0!</v>
      </c>
      <c r="C2796" t="e">
        <f>Weighting!$F$12</f>
        <v>#NUM!</v>
      </c>
      <c r="D2796" t="e">
        <f>IF(C2796=1,'Data Transformation'!$G$3+0.5*'Data Transformation'!$W$25,IF(C2797=1,D2797-'Data Transformation'!$W$25,FALSE))</f>
        <v>#NUM!</v>
      </c>
      <c r="E2796">
        <f t="array" ref="E2796">IF(ISLOGICAL(D2796),"",FREQUENCY(IF('Data Transformation'!$B$425:$B$8425='Bin Analysis'!$B2787,'Data Transformation'!$G$425:$G$8425),D2796))</f>
        <v>2001</v>
      </c>
      <c r="F2796">
        <f t="shared" si="348"/>
        <v>0</v>
      </c>
      <c r="G2796">
        <f>Weighting!$H$12</f>
        <v>0</v>
      </c>
      <c r="H2796">
        <f t="array" ref="H2796">FREQUENCY(IF('Data Transformation'!$B$4:$B$8425=B2787,'Data Transformation'!$G$4:$G$8425),'Bin Analysis'!$B2796)</f>
        <v>2073</v>
      </c>
      <c r="I2796">
        <f t="shared" si="349"/>
        <v>0</v>
      </c>
      <c r="J2796">
        <f t="shared" si="350"/>
        <v>0</v>
      </c>
      <c r="K2796">
        <f>J2796*Weighting!$W$12</f>
        <v>0</v>
      </c>
      <c r="M2796" s="14"/>
    </row>
    <row r="2797" spans="1:25" x14ac:dyDescent="0.55000000000000004">
      <c r="A2797" s="32" t="str">
        <f>IF(Weighting!$P$13&gt;0,B2797,"")</f>
        <v/>
      </c>
      <c r="B2797" t="e">
        <f>Weighting!$C$13</f>
        <v>#DIV/0!</v>
      </c>
      <c r="C2797" t="e">
        <f>Weighting!$F$13</f>
        <v>#NUM!</v>
      </c>
      <c r="D2797" t="e">
        <f>IF(C2797=1,'Data Transformation'!$G$3+0.5*'Data Transformation'!$W$25,IF(C2798=1,D2798-'Data Transformation'!$W$25,FALSE))</f>
        <v>#NUM!</v>
      </c>
      <c r="E2797">
        <f t="array" ref="E2797">IF(ISLOGICAL(D2797),"",FREQUENCY(IF('Data Transformation'!$B$425:$B$8425='Bin Analysis'!$B2787,'Data Transformation'!$G$425:$G$8425),D2797))</f>
        <v>2001</v>
      </c>
      <c r="F2797">
        <f t="shared" si="348"/>
        <v>0</v>
      </c>
      <c r="G2797">
        <f>Weighting!$H$13</f>
        <v>0</v>
      </c>
      <c r="H2797">
        <f t="array" ref="H2797">FREQUENCY(IF('Data Transformation'!$B$4:$B$8425=B2787,'Data Transformation'!$G$4:$G$8425),'Bin Analysis'!$B2797)</f>
        <v>2073</v>
      </c>
      <c r="I2797">
        <f t="shared" si="349"/>
        <v>0</v>
      </c>
      <c r="J2797">
        <f t="shared" si="350"/>
        <v>0</v>
      </c>
      <c r="K2797">
        <f>J2797*Weighting!$W$13</f>
        <v>0</v>
      </c>
      <c r="M2797" s="14"/>
    </row>
    <row r="2798" spans="1:25" x14ac:dyDescent="0.55000000000000004">
      <c r="A2798" s="32" t="str">
        <f>IF(Weighting!$P$14&gt;0,B2798,"")</f>
        <v/>
      </c>
      <c r="B2798" t="e">
        <f>Weighting!$C$14</f>
        <v>#DIV/0!</v>
      </c>
      <c r="C2798" t="e">
        <f>Weighting!$F$14</f>
        <v>#NUM!</v>
      </c>
      <c r="D2798" t="e">
        <f>IF(C2798=1,'Data Transformation'!$G$3+0.5*'Data Transformation'!$W$25,IF(C2799=1,D2799-'Data Transformation'!$W$25,FALSE))</f>
        <v>#NUM!</v>
      </c>
      <c r="E2798">
        <f t="array" ref="E2798">IF(ISLOGICAL(D2798),"",FREQUENCY(IF('Data Transformation'!$B$425:$B$8425='Bin Analysis'!$B2787,'Data Transformation'!$G$425:$G$8425),D2798))</f>
        <v>2001</v>
      </c>
      <c r="F2798">
        <f t="shared" si="348"/>
        <v>0</v>
      </c>
      <c r="G2798">
        <f>Weighting!$H$14</f>
        <v>0</v>
      </c>
      <c r="H2798">
        <f t="array" ref="H2798">FREQUENCY(IF('Data Transformation'!$B$4:$B$8425=B2787,'Data Transformation'!$G$4:$G$8425),'Bin Analysis'!$B2798)</f>
        <v>2073</v>
      </c>
      <c r="I2798">
        <f t="shared" si="349"/>
        <v>0</v>
      </c>
      <c r="J2798">
        <f t="shared" si="350"/>
        <v>0</v>
      </c>
      <c r="K2798">
        <f>J2798*Weighting!$W$14</f>
        <v>0</v>
      </c>
      <c r="M2798" s="14"/>
    </row>
    <row r="2799" spans="1:25" x14ac:dyDescent="0.55000000000000004">
      <c r="A2799" s="32" t="str">
        <f>IF(Weighting!$P$15&gt;0,B2799,"")</f>
        <v/>
      </c>
      <c r="B2799" t="e">
        <f>Weighting!$C$15</f>
        <v>#DIV/0!</v>
      </c>
      <c r="C2799" t="e">
        <f>Weighting!$F$15</f>
        <v>#NUM!</v>
      </c>
      <c r="D2799" t="e">
        <f>IF(C2799=1,'Data Transformation'!$G$3+0.5*'Data Transformation'!$W$25,IF(C2800=1,D2800-'Data Transformation'!$W$25,FALSE))</f>
        <v>#NUM!</v>
      </c>
      <c r="E2799">
        <f t="array" ref="E2799">IF(ISLOGICAL(D2799),"",FREQUENCY(IF('Data Transformation'!$B$425:$B$8425='Bin Analysis'!$B2787,'Data Transformation'!$G$425:$G$8425),D2799))</f>
        <v>2001</v>
      </c>
      <c r="F2799">
        <f t="shared" si="348"/>
        <v>0</v>
      </c>
      <c r="G2799">
        <f>Weighting!$H$15</f>
        <v>0</v>
      </c>
      <c r="H2799">
        <f t="array" ref="H2799">FREQUENCY(IF('Data Transformation'!$B$4:$B$8425=B2787,'Data Transformation'!$G$4:$G$8425),'Bin Analysis'!$B2799)</f>
        <v>2073</v>
      </c>
      <c r="I2799">
        <f t="shared" si="349"/>
        <v>0</v>
      </c>
      <c r="J2799">
        <f t="shared" si="350"/>
        <v>0</v>
      </c>
      <c r="K2799">
        <f>J2799*Weighting!$W$15</f>
        <v>0</v>
      </c>
      <c r="M2799" s="14"/>
    </row>
    <row r="2800" spans="1:25" x14ac:dyDescent="0.55000000000000004">
      <c r="A2800" s="32" t="str">
        <f>IF(Weighting!$P$16&gt;0,B2800,"")</f>
        <v/>
      </c>
      <c r="B2800" t="e">
        <f>Weighting!$C$16</f>
        <v>#DIV/0!</v>
      </c>
      <c r="C2800" t="e">
        <f>Weighting!$F$16</f>
        <v>#NUM!</v>
      </c>
      <c r="D2800" t="e">
        <f>IF(C2800=1,'Data Transformation'!$G$3+0.5*'Data Transformation'!$W$25,IF(C2801=1,D2801-'Data Transformation'!$W$25,FALSE))</f>
        <v>#NUM!</v>
      </c>
      <c r="E2800">
        <f t="array" ref="E2800">IF(ISLOGICAL(D2800),"",FREQUENCY(IF('Data Transformation'!$B$425:$B$8425='Bin Analysis'!$B2787,'Data Transformation'!$G$425:$G$8425),D2800))</f>
        <v>2001</v>
      </c>
      <c r="F2800">
        <f t="shared" si="348"/>
        <v>0</v>
      </c>
      <c r="G2800">
        <f>Weighting!$H$16</f>
        <v>0</v>
      </c>
      <c r="H2800">
        <f t="array" ref="H2800">FREQUENCY(IF('Data Transformation'!$B$4:$B$8425=B2787,'Data Transformation'!$G$4:$G$8425),'Bin Analysis'!$B2800)</f>
        <v>2073</v>
      </c>
      <c r="I2800">
        <f t="shared" si="349"/>
        <v>0</v>
      </c>
      <c r="J2800">
        <f t="shared" si="350"/>
        <v>0</v>
      </c>
      <c r="K2800">
        <f>J2800*Weighting!$W$16</f>
        <v>0</v>
      </c>
      <c r="M2800" s="14"/>
    </row>
    <row r="2801" spans="1:25" x14ac:dyDescent="0.55000000000000004">
      <c r="A2801" s="32" t="str">
        <f>IF(Weighting!$P$17&gt;0,B2801,"")</f>
        <v/>
      </c>
      <c r="B2801" t="e">
        <f>Weighting!$C$17</f>
        <v>#DIV/0!</v>
      </c>
      <c r="C2801" t="e">
        <f>Weighting!$F$17</f>
        <v>#NUM!</v>
      </c>
      <c r="D2801" t="e">
        <f>IF(C2801=1,'Data Transformation'!$G$3+0.5*'Data Transformation'!$W$25,IF(C2802=1,D2802-'Data Transformation'!$W$25,FALSE))</f>
        <v>#NUM!</v>
      </c>
      <c r="E2801">
        <f t="array" ref="E2801">IF(ISLOGICAL(D2801),"",FREQUENCY(IF('Data Transformation'!$B$425:$B$8425='Bin Analysis'!$B2787,'Data Transformation'!$G$425:$G$8425),D2801))</f>
        <v>2001</v>
      </c>
      <c r="F2801">
        <f t="shared" si="348"/>
        <v>0</v>
      </c>
      <c r="G2801">
        <f>Weighting!$H$17</f>
        <v>0</v>
      </c>
      <c r="H2801">
        <f t="array" ref="H2801">FREQUENCY(IF('Data Transformation'!$B$4:$B$8425=B2787,'Data Transformation'!$G$4:$G$8425),'Bin Analysis'!$B2801)</f>
        <v>2073</v>
      </c>
      <c r="I2801">
        <f t="shared" si="349"/>
        <v>0</v>
      </c>
      <c r="J2801">
        <f t="shared" si="350"/>
        <v>0</v>
      </c>
      <c r="K2801">
        <f>J2801*Weighting!$W$17</f>
        <v>0</v>
      </c>
      <c r="M2801" s="14"/>
    </row>
    <row r="2802" spans="1:25" x14ac:dyDescent="0.55000000000000004">
      <c r="A2802" s="32" t="str">
        <f>IF(Weighting!$P$18&gt;0,B2802,"")</f>
        <v/>
      </c>
      <c r="B2802" t="e">
        <f>Weighting!$C$18</f>
        <v>#DIV/0!</v>
      </c>
      <c r="C2802" t="e">
        <f>Weighting!$F$18</f>
        <v>#NUM!</v>
      </c>
      <c r="D2802" t="e">
        <f>IF(C2802=1,'Data Transformation'!$G$3+0.5*'Data Transformation'!$W$25,IF(C2803=1,D2803-'Data Transformation'!$W$25,FALSE))</f>
        <v>#NUM!</v>
      </c>
      <c r="E2802">
        <f t="array" ref="E2802">IF(ISLOGICAL(D2802),"",FREQUENCY(IF('Data Transformation'!$B$425:$B$8425='Bin Analysis'!$B2787,'Data Transformation'!$G$425:$G$8425),D2802))</f>
        <v>2001</v>
      </c>
      <c r="F2802">
        <f t="shared" si="348"/>
        <v>0</v>
      </c>
      <c r="G2802">
        <f>Weighting!$H$18</f>
        <v>0</v>
      </c>
      <c r="H2802">
        <f t="array" ref="H2802">FREQUENCY(IF('Data Transformation'!$B$4:$B$8425=B2787,'Data Transformation'!$G$4:$G$8425),'Bin Analysis'!$B2802)</f>
        <v>2073</v>
      </c>
      <c r="I2802">
        <f t="shared" si="349"/>
        <v>0</v>
      </c>
      <c r="J2802">
        <f t="shared" si="350"/>
        <v>0</v>
      </c>
      <c r="K2802">
        <f>J2802*Weighting!$W$18</f>
        <v>0</v>
      </c>
      <c r="M2802" s="14"/>
    </row>
    <row r="2803" spans="1:25" x14ac:dyDescent="0.55000000000000004">
      <c r="A2803" s="32" t="str">
        <f>IF(Weighting!$P$19&gt;0,B2803,"")</f>
        <v/>
      </c>
      <c r="B2803" t="e">
        <f>Weighting!$C$19</f>
        <v>#DIV/0!</v>
      </c>
      <c r="C2803" t="e">
        <f>Weighting!$F$19</f>
        <v>#NUM!</v>
      </c>
      <c r="D2803" t="e">
        <f>IF(C2803=1,'Data Transformation'!$G$3+0.5*'Data Transformation'!$W$25,IF(C2804=1,D2804-'Data Transformation'!$W$25,FALSE))</f>
        <v>#NUM!</v>
      </c>
      <c r="E2803">
        <f t="array" ref="E2803">IF(ISLOGICAL(D2803),"",FREQUENCY(IF('Data Transformation'!$B$425:$B$8425='Bin Analysis'!$B2787,'Data Transformation'!$G$425:$G$8425),D2803))</f>
        <v>2001</v>
      </c>
      <c r="F2803">
        <f t="shared" si="348"/>
        <v>0</v>
      </c>
      <c r="G2803">
        <f>Weighting!$H$19</f>
        <v>0</v>
      </c>
      <c r="H2803">
        <f t="array" ref="H2803">FREQUENCY(IF('Data Transformation'!$B$4:$B$8425=B2787,'Data Transformation'!$G$4:$G$8425),'Bin Analysis'!$B2803)</f>
        <v>2073</v>
      </c>
      <c r="I2803">
        <f t="shared" si="349"/>
        <v>0</v>
      </c>
      <c r="J2803">
        <f t="shared" si="350"/>
        <v>0</v>
      </c>
      <c r="K2803">
        <f>J2803*Weighting!$W$19</f>
        <v>0</v>
      </c>
      <c r="M2803" s="14"/>
    </row>
    <row r="2804" spans="1:25" x14ac:dyDescent="0.55000000000000004">
      <c r="A2804" s="32" t="str">
        <f>IF(Weighting!$P$20&gt;0,B2804,"")</f>
        <v/>
      </c>
      <c r="B2804" t="e">
        <f>Weighting!$C$20</f>
        <v>#DIV/0!</v>
      </c>
      <c r="C2804" t="e">
        <f>Weighting!$F$20</f>
        <v>#NUM!</v>
      </c>
      <c r="D2804" t="e">
        <f>IF(C2804=1,'Data Transformation'!$G$3+0.5*'Data Transformation'!$W$25,IF(C2805=1,D2805-'Data Transformation'!$W$25,FALSE))</f>
        <v>#NUM!</v>
      </c>
      <c r="E2804">
        <f t="array" ref="E2804">IF(ISLOGICAL(D2804),"",FREQUENCY(IF('Data Transformation'!$B$425:$B$8425='Bin Analysis'!$B2787,'Data Transformation'!$G$425:$G$8425),D2804))</f>
        <v>2001</v>
      </c>
      <c r="F2804">
        <f t="shared" si="348"/>
        <v>0</v>
      </c>
      <c r="G2804">
        <f>Weighting!$H$20</f>
        <v>0</v>
      </c>
      <c r="H2804">
        <f t="array" ref="H2804">FREQUENCY(IF('Data Transformation'!$B$4:$B$8425=B2787,'Data Transformation'!$G$4:$G$8425),'Bin Analysis'!$B2804)</f>
        <v>2073</v>
      </c>
      <c r="I2804">
        <f t="shared" si="349"/>
        <v>0</v>
      </c>
      <c r="J2804">
        <f t="shared" si="350"/>
        <v>0</v>
      </c>
      <c r="K2804">
        <f>J2804*Weighting!$W$20</f>
        <v>0</v>
      </c>
      <c r="M2804" s="14"/>
    </row>
    <row r="2805" spans="1:25" x14ac:dyDescent="0.55000000000000004">
      <c r="A2805" s="32" t="str">
        <f>IF(Weighting!$P$21&gt;0,B2805,"")</f>
        <v/>
      </c>
      <c r="B2805" t="e">
        <f>Weighting!$C$21</f>
        <v>#DIV/0!</v>
      </c>
      <c r="C2805" t="e">
        <f>Weighting!$F$21</f>
        <v>#NUM!</v>
      </c>
      <c r="D2805" t="e">
        <f>IF(C2805=1,'Data Transformation'!$G$3+0.5*'Data Transformation'!$W$25,IF(C2806=1,D2806-'Data Transformation'!$W$25,FALSE))</f>
        <v>#NUM!</v>
      </c>
      <c r="E2805">
        <f t="array" ref="E2805">IF(ISLOGICAL(D2805),"",FREQUENCY(IF('Data Transformation'!$B$425:$B$8425='Bin Analysis'!$B2787,'Data Transformation'!$G$425:$G$8425),D2805))</f>
        <v>2001</v>
      </c>
      <c r="F2805">
        <f t="shared" si="348"/>
        <v>0</v>
      </c>
      <c r="G2805">
        <f>Weighting!$H$21</f>
        <v>0</v>
      </c>
      <c r="H2805">
        <f t="array" ref="H2805">FREQUENCY(IF('Data Transformation'!$B$4:$B$8425=B2787,'Data Transformation'!$G$4:$G$8425),'Bin Analysis'!$B2805)</f>
        <v>2073</v>
      </c>
      <c r="I2805">
        <f t="shared" si="349"/>
        <v>0</v>
      </c>
      <c r="J2805">
        <f t="shared" si="350"/>
        <v>0</v>
      </c>
      <c r="K2805">
        <f>J2805*Weighting!$W$21</f>
        <v>0</v>
      </c>
      <c r="M2805" s="14"/>
    </row>
    <row r="2806" spans="1:25" x14ac:dyDescent="0.55000000000000004">
      <c r="A2806" s="32" t="str">
        <f>IF(Weighting!$P$22&gt;0,B2806,"")</f>
        <v/>
      </c>
      <c r="B2806" t="e">
        <f>Weighting!$C$22</f>
        <v>#DIV/0!</v>
      </c>
      <c r="C2806" t="e">
        <f>Weighting!$F$22</f>
        <v>#NUM!</v>
      </c>
      <c r="D2806" t="e">
        <f>IF(C2806=1,'Data Transformation'!$G$3+0.5*'Data Transformation'!$W$25,IF(C2807=1,D2807-'Data Transformation'!$W$25,FALSE))</f>
        <v>#NUM!</v>
      </c>
      <c r="E2806">
        <f t="array" ref="E2806">IF(ISLOGICAL(D2806),"",FREQUENCY(IF('Data Transformation'!$B$425:$B$8425='Bin Analysis'!$B2787,'Data Transformation'!$G$425:$G$8425),D2806))</f>
        <v>2001</v>
      </c>
      <c r="F2806">
        <f t="shared" si="348"/>
        <v>0</v>
      </c>
      <c r="G2806">
        <f>Weighting!$H$22</f>
        <v>0</v>
      </c>
      <c r="H2806">
        <f t="array" ref="H2806">FREQUENCY(IF('Data Transformation'!$B$4:$B$8425=B2787,'Data Transformation'!$G$4:$G$8425),'Bin Analysis'!$B2806)</f>
        <v>2073</v>
      </c>
      <c r="I2806">
        <f t="shared" si="349"/>
        <v>0</v>
      </c>
      <c r="J2806">
        <f t="shared" si="350"/>
        <v>0</v>
      </c>
      <c r="K2806">
        <f>J2806*Weighting!$W$22</f>
        <v>0</v>
      </c>
      <c r="M2806" s="14"/>
    </row>
    <row r="2807" spans="1:25" x14ac:dyDescent="0.55000000000000004">
      <c r="A2807" s="32" t="str">
        <f>IF(Weighting!$P$23&gt;0,B2807,"")</f>
        <v/>
      </c>
      <c r="B2807" t="e">
        <f>Weighting!$C$23</f>
        <v>#DIV/0!</v>
      </c>
      <c r="C2807" t="e">
        <f>Weighting!$F$23</f>
        <v>#NUM!</v>
      </c>
      <c r="D2807" t="e">
        <f>IF(C2807=1,'Data Transformation'!$G$3+0.5*'Data Transformation'!$W$25,IF(C2808=1,D2808-'Data Transformation'!$W$25,FALSE))</f>
        <v>#NUM!</v>
      </c>
      <c r="E2807">
        <f t="array" ref="E2807">IF(ISLOGICAL(D2807),"",FREQUENCY(IF('Data Transformation'!$B$425:$B$8425='Bin Analysis'!$B2787,'Data Transformation'!$G$425:$G$8425),D2807))</f>
        <v>2001</v>
      </c>
      <c r="F2807">
        <f t="shared" si="348"/>
        <v>0</v>
      </c>
      <c r="G2807">
        <f>Weighting!$H$23</f>
        <v>0</v>
      </c>
      <c r="H2807">
        <f t="array" ref="H2807">FREQUENCY(IF('Data Transformation'!$B$4:$B$8425=B2787,'Data Transformation'!$G$4:$G$8425),'Bin Analysis'!$B2807)</f>
        <v>2073</v>
      </c>
      <c r="I2807">
        <f t="shared" si="349"/>
        <v>0</v>
      </c>
      <c r="J2807">
        <f t="shared" si="350"/>
        <v>0</v>
      </c>
      <c r="K2807">
        <f>J2807*Weighting!$W$23</f>
        <v>0</v>
      </c>
      <c r="M2807" s="14"/>
    </row>
    <row r="2808" spans="1:25" x14ac:dyDescent="0.55000000000000004">
      <c r="A2808" s="32" t="str">
        <f>IF(Weighting!$P$24&gt;0,B2808,"")</f>
        <v/>
      </c>
      <c r="B2808" t="e">
        <f>Weighting!$C$24</f>
        <v>#DIV/0!</v>
      </c>
      <c r="C2808" t="e">
        <f>Weighting!$F$24</f>
        <v>#NUM!</v>
      </c>
      <c r="D2808" t="e">
        <f>IF(C2808=1,'Data Transformation'!$G$3+0.5*'Data Transformation'!$W$25,IF(C2809=1,D2809-'Data Transformation'!$W$25,FALSE))</f>
        <v>#NUM!</v>
      </c>
      <c r="E2808">
        <f t="array" ref="E2808">IF(ISLOGICAL(D2808),"",FREQUENCY(IF('Data Transformation'!$B$425:$B$8425='Bin Analysis'!$B2787,'Data Transformation'!$G$425:$G$8425),D2808))</f>
        <v>2001</v>
      </c>
      <c r="F2808">
        <f t="shared" si="348"/>
        <v>0</v>
      </c>
      <c r="G2808">
        <f>Weighting!$H$24</f>
        <v>0</v>
      </c>
      <c r="H2808">
        <f t="array" ref="H2808">FREQUENCY(IF('Data Transformation'!$B$4:$B$8425=B2787,'Data Transformation'!$G$4:$G$8425),'Bin Analysis'!$B2808)</f>
        <v>2073</v>
      </c>
      <c r="I2808">
        <f t="shared" si="349"/>
        <v>0</v>
      </c>
      <c r="J2808">
        <f t="shared" si="350"/>
        <v>0</v>
      </c>
      <c r="K2808">
        <f>J2808*Weighting!$W$24</f>
        <v>0</v>
      </c>
      <c r="M2808" s="14"/>
    </row>
    <row r="2809" spans="1:25" x14ac:dyDescent="0.55000000000000004">
      <c r="A2809" s="32" t="str">
        <f>IF(Weighting!$P$25&gt;0,B2809,"")</f>
        <v/>
      </c>
      <c r="B2809" t="e">
        <f>Weighting!$C$25</f>
        <v>#DIV/0!</v>
      </c>
      <c r="C2809" t="e">
        <f>Weighting!$F$25</f>
        <v>#NUM!</v>
      </c>
      <c r="D2809" t="e">
        <f>IF(C2809=1,'Data Transformation'!$G$3+0.5*'Data Transformation'!$W$25,IF(C2810=1,D2810-'Data Transformation'!$W$25,FALSE))</f>
        <v>#NUM!</v>
      </c>
      <c r="E2809">
        <f t="array" ref="E2809">IF(ISLOGICAL(D2809),"",FREQUENCY(IF('Data Transformation'!$B$425:$B$8425='Bin Analysis'!$B2787,'Data Transformation'!$G$425:$G$8425),D2809))</f>
        <v>2001</v>
      </c>
      <c r="F2809">
        <f t="shared" si="348"/>
        <v>0</v>
      </c>
      <c r="G2809">
        <f>Weighting!$H$25</f>
        <v>0</v>
      </c>
      <c r="H2809">
        <f t="array" ref="H2809">FREQUENCY(IF('Data Transformation'!$B$4:$B$8425=B2787,'Data Transformation'!$G$4:$G$8425),'Bin Analysis'!$B2809)</f>
        <v>2073</v>
      </c>
      <c r="I2809">
        <f t="shared" si="349"/>
        <v>0</v>
      </c>
      <c r="J2809">
        <f t="shared" si="350"/>
        <v>0</v>
      </c>
      <c r="K2809">
        <f>J2809*Weighting!$W$25</f>
        <v>0</v>
      </c>
      <c r="M2809" s="14"/>
    </row>
    <row r="2810" spans="1:25" x14ac:dyDescent="0.55000000000000004">
      <c r="O2810"/>
      <c r="P2810"/>
      <c r="Q2810"/>
      <c r="R2810"/>
    </row>
    <row r="2811" spans="1:25" ht="23.35" x14ac:dyDescent="0.8">
      <c r="A2811" s="21" t="s">
        <v>0</v>
      </c>
      <c r="B2811" s="21" t="str">
        <f>IFERROR(VLOOKUP(C2811,'Data Transformation'!$L$6:$M$426,2,FALSE),"")</f>
        <v/>
      </c>
      <c r="C2811" s="21">
        <f>C2787+1</f>
        <v>117</v>
      </c>
      <c r="D2811" s="21"/>
      <c r="E2811" s="21"/>
      <c r="F2811" s="21"/>
      <c r="G2811" s="21"/>
      <c r="H2811" s="22"/>
      <c r="I2811" s="22"/>
      <c r="J2811" s="22"/>
      <c r="K2811" s="21"/>
      <c r="L2811" s="21" t="str">
        <f>B2811</f>
        <v/>
      </c>
      <c r="M2811" s="23" t="e">
        <f>INDEX('Data Transformation'!$O$4:$O$424,MATCH($B2811,'Data Transformation'!$M$4:$M$424,0),MATCH($M$2,'Data Transformation'!$O$3,0))</f>
        <v>#N/A</v>
      </c>
      <c r="N2811" s="27" t="e">
        <f>IF('Input and Summary Results'!$J$16="minimum",'Bin Analysis'!X2812/(M2811-1),'Bin Analysis'!Y2811/('Bin Analysis'!M2811-1))</f>
        <v>#N/A</v>
      </c>
      <c r="O2811" s="27" t="e">
        <f>IF(M2811=FALSE,NA(),(VLOOKUP(1,C2814:K2833,4,FALSE))/(M2811-1))</f>
        <v>#N/A</v>
      </c>
      <c r="P2811" s="27" t="e">
        <f>IF(M2811=FALSE,NA(),SUM(J2814:J2833)/Weighting!$S$5)</f>
        <v>#N/A</v>
      </c>
      <c r="Q2811" s="27" t="e">
        <f>IF(M2811=FALSE,NA(),SUM(K2814:K2833)/Weighting!$S$6)</f>
        <v>#N/A</v>
      </c>
      <c r="R2811" s="27" t="e">
        <f>IF(M2811=FALSE,NA(),(VLOOKUP(1,G2814:K2833,3,FALSE))/(M2811-1))</f>
        <v>#N/A</v>
      </c>
      <c r="S2811" s="22" t="e">
        <f>IF(M2811=FALSE,NA(),IF(SUM(J2814:J2833)=2,"yes","no"))</f>
        <v>#N/A</v>
      </c>
      <c r="X2811" s="2" cm="2">
        <f t="array" ref="X2811:X2812">FREQUENCY(IF('Data Transformation'!$B$425:$B$6424='Bin Analysis'!L2811,'Data Transformation'!$G$425:$G$6424),'Data Transformation'!$U$11)</f>
        <v>0</v>
      </c>
      <c r="Y2811" s="2" cm="2">
        <f t="array" ref="Y2811:Y2812">FREQUENCY(IF('Data Transformation'!$B$425:$B$6424='Bin Analysis'!L2811,'Data Transformation'!$G$425:$G$6424),'Data Transformation'!$U$12)</f>
        <v>0</v>
      </c>
    </row>
    <row r="2812" spans="1:25" x14ac:dyDescent="0.55000000000000004">
      <c r="A2812" s="14" t="s">
        <v>67</v>
      </c>
      <c r="B2812" t="s">
        <v>47</v>
      </c>
      <c r="C2812" t="s">
        <v>5</v>
      </c>
      <c r="D2812" t="s">
        <v>100</v>
      </c>
      <c r="E2812" t="s">
        <v>101</v>
      </c>
      <c r="F2812" t="s">
        <v>102</v>
      </c>
      <c r="G2812" t="s">
        <v>70</v>
      </c>
      <c r="H2812" t="s">
        <v>31</v>
      </c>
      <c r="I2812" t="s">
        <v>32</v>
      </c>
      <c r="J2812" t="s">
        <v>46</v>
      </c>
      <c r="K2812" s="14" t="s">
        <v>45</v>
      </c>
      <c r="M2812" s="14"/>
      <c r="X2812" s="2">
        <v>0</v>
      </c>
      <c r="Y2812" s="2">
        <v>0</v>
      </c>
    </row>
    <row r="2813" spans="1:25" x14ac:dyDescent="0.55000000000000004">
      <c r="A2813" s="32"/>
      <c r="D2813" t="e">
        <f>IF(C2813=1,'Data Transformation'!$G$3+0.5*'Data Transformation'!$W$25,IF(C2814=1,D2814-'Data Transformation'!$W$25,FALSE))</f>
        <v>#NUM!</v>
      </c>
      <c r="E2813">
        <f t="array" ref="E2813">IF(ISLOGICAL(D2813),"",FREQUENCY(IF('Data Transformation'!$B$425:$B$8425='Bin Analysis'!$B2811,'Data Transformation'!$G$425:$G$8425),D2813))</f>
        <v>2001</v>
      </c>
      <c r="F2813" t="e">
        <f>IF(ISLOGICAL(D2813),"",E2813-E2812)</f>
        <v>#VALUE!</v>
      </c>
      <c r="M2813" s="14"/>
    </row>
    <row r="2814" spans="1:25" x14ac:dyDescent="0.55000000000000004">
      <c r="A2814" s="32" t="e">
        <f>IF(Weighting!$P$6&gt;0,B2814,"")</f>
        <v>#NUM!</v>
      </c>
      <c r="B2814" t="e">
        <f>Weighting!$C$6</f>
        <v>#DIV/0!</v>
      </c>
      <c r="C2814" t="e">
        <f>Weighting!$F$6</f>
        <v>#NUM!</v>
      </c>
      <c r="D2814" t="e">
        <f>IF(C2814=1,'Data Transformation'!$G$3+0.5*'Data Transformation'!$W$25,IF(C2815=1,D2815-'Data Transformation'!$W$25,FALSE))</f>
        <v>#NUM!</v>
      </c>
      <c r="E2814">
        <f t="array" ref="E2814">IF(ISLOGICAL(D2814),"",FREQUENCY(IF('Data Transformation'!$B$425:$B$8425='Bin Analysis'!$B2811,'Data Transformation'!$G$425:$G$8425),D2814))</f>
        <v>2001</v>
      </c>
      <c r="F2814">
        <f>IF(ISLOGICAL(D2814),"",E2814-E2813)</f>
        <v>0</v>
      </c>
      <c r="G2814">
        <f>Weighting!$H$6</f>
        <v>1</v>
      </c>
      <c r="H2814">
        <f t="array" ref="H2814">FREQUENCY(IF('Data Transformation'!$B$4:$B$8425=B2811,'Data Transformation'!$G$4:$G$8425),'Bin Analysis'!$B2814)</f>
        <v>2073</v>
      </c>
      <c r="I2814">
        <f>H2814-H2813</f>
        <v>2073</v>
      </c>
      <c r="J2814">
        <f>IF(I2814=0,0,1)</f>
        <v>1</v>
      </c>
      <c r="K2814" t="e">
        <f>J2814*Weighting!$W$6</f>
        <v>#NUM!</v>
      </c>
      <c r="M2814" s="14"/>
    </row>
    <row r="2815" spans="1:25" x14ac:dyDescent="0.55000000000000004">
      <c r="A2815" s="32" t="str">
        <f>IF(Weighting!$P$7&gt;0,B2815,"")</f>
        <v/>
      </c>
      <c r="B2815" t="e">
        <f>Weighting!$C$7</f>
        <v>#DIV/0!</v>
      </c>
      <c r="C2815" t="e">
        <f>Weighting!$F$7</f>
        <v>#NUM!</v>
      </c>
      <c r="D2815" t="e">
        <f>IF(C2815=1,'Data Transformation'!$G$3+0.5*'Data Transformation'!$W$25,IF(C2816=1,D2816-'Data Transformation'!$W$25,FALSE))</f>
        <v>#NUM!</v>
      </c>
      <c r="E2815">
        <f t="array" ref="E2815">IF(ISLOGICAL(D2815),"",FREQUENCY(IF('Data Transformation'!$B$425:$B$8425='Bin Analysis'!$B2811,'Data Transformation'!$G$425:$G$8425),D2815))</f>
        <v>2001</v>
      </c>
      <c r="F2815">
        <f t="shared" ref="F2815:F2833" si="351">IF(ISLOGICAL(D2815),"",E2815-E2814)</f>
        <v>0</v>
      </c>
      <c r="G2815">
        <f>Weighting!$H$7</f>
        <v>0</v>
      </c>
      <c r="H2815">
        <f t="array" ref="H2815">FREQUENCY(IF('Data Transformation'!$B$4:$B$8425=B2811,'Data Transformation'!$G$4:$G$8425),'Bin Analysis'!$B2815)</f>
        <v>2073</v>
      </c>
      <c r="I2815">
        <f t="shared" ref="I2815:I2833" si="352">H2815-H2814</f>
        <v>0</v>
      </c>
      <c r="J2815">
        <f>IF(I2815=0,0,1)</f>
        <v>0</v>
      </c>
      <c r="K2815">
        <f>J2815*Weighting!$W$7</f>
        <v>0</v>
      </c>
      <c r="M2815" s="14"/>
    </row>
    <row r="2816" spans="1:25" x14ac:dyDescent="0.55000000000000004">
      <c r="A2816" s="32" t="str">
        <f>IF(Weighting!$P$8&gt;0,B2816,"")</f>
        <v/>
      </c>
      <c r="B2816" t="e">
        <f>Weighting!$C$8</f>
        <v>#DIV/0!</v>
      </c>
      <c r="C2816" t="e">
        <f>Weighting!$F$8</f>
        <v>#NUM!</v>
      </c>
      <c r="D2816" t="e">
        <f>IF(C2816=1,'Data Transformation'!$G$3+0.5*'Data Transformation'!$W$25,IF(C2817=1,D2817-'Data Transformation'!$W$25,FALSE))</f>
        <v>#NUM!</v>
      </c>
      <c r="E2816">
        <f t="array" ref="E2816">IF(ISLOGICAL(D2816),"",FREQUENCY(IF('Data Transformation'!$B$425:$B$8425='Bin Analysis'!$B2811,'Data Transformation'!$G$425:$G$8425),D2816))</f>
        <v>2001</v>
      </c>
      <c r="F2816">
        <f t="shared" si="351"/>
        <v>0</v>
      </c>
      <c r="G2816">
        <f>Weighting!$H$8</f>
        <v>0</v>
      </c>
      <c r="H2816">
        <f t="array" ref="H2816">FREQUENCY(IF('Data Transformation'!$B$4:$B$8425=B2811,'Data Transformation'!$G$4:$G$8425),'Bin Analysis'!$B2816)</f>
        <v>2073</v>
      </c>
      <c r="I2816">
        <f t="shared" si="352"/>
        <v>0</v>
      </c>
      <c r="J2816">
        <f t="shared" ref="J2816:J2833" si="353">IF(I2816=0,0,1)</f>
        <v>0</v>
      </c>
      <c r="K2816">
        <f>J2816*Weighting!$W$8</f>
        <v>0</v>
      </c>
      <c r="M2816" s="14"/>
    </row>
    <row r="2817" spans="1:13" x14ac:dyDescent="0.55000000000000004">
      <c r="A2817" s="32" t="str">
        <f>IF(Weighting!$P$9&gt;0,B2817,"")</f>
        <v/>
      </c>
      <c r="B2817" s="50" t="e">
        <f>Weighting!$C$9</f>
        <v>#DIV/0!</v>
      </c>
      <c r="C2817" t="e">
        <f>Weighting!$F$9</f>
        <v>#NUM!</v>
      </c>
      <c r="D2817" t="e">
        <f>IF(C2817=1,'Data Transformation'!$G$3+0.5*'Data Transformation'!$W$25,IF(C2818=1,D2818-'Data Transformation'!$W$25,FALSE))</f>
        <v>#NUM!</v>
      </c>
      <c r="E2817">
        <f t="array" ref="E2817">IF(ISLOGICAL(D2817),"",FREQUENCY(IF('Data Transformation'!$B$425:$B$8425='Bin Analysis'!$B2811,'Data Transformation'!$G$425:$G$8425),D2817))</f>
        <v>2001</v>
      </c>
      <c r="F2817">
        <f t="shared" si="351"/>
        <v>0</v>
      </c>
      <c r="G2817">
        <f>Weighting!$H$9</f>
        <v>0</v>
      </c>
      <c r="H2817">
        <f t="array" ref="H2817">FREQUENCY(IF('Data Transformation'!$B$4:$B$8425=B2811,'Data Transformation'!$G$4:$G$8425),'Bin Analysis'!$B2817)</f>
        <v>2073</v>
      </c>
      <c r="I2817">
        <f t="shared" si="352"/>
        <v>0</v>
      </c>
      <c r="J2817">
        <f t="shared" si="353"/>
        <v>0</v>
      </c>
      <c r="K2817">
        <f>J2817*Weighting!$W$9</f>
        <v>0</v>
      </c>
      <c r="M2817" s="14"/>
    </row>
    <row r="2818" spans="1:13" x14ac:dyDescent="0.55000000000000004">
      <c r="A2818" s="32" t="str">
        <f>IF(Weighting!$P$10&gt;0,B2818,"")</f>
        <v/>
      </c>
      <c r="B2818" t="e">
        <f>Weighting!$C$10</f>
        <v>#DIV/0!</v>
      </c>
      <c r="C2818" t="e">
        <f>Weighting!$F$10</f>
        <v>#NUM!</v>
      </c>
      <c r="D2818" t="e">
        <f>IF(C2818=1,'Data Transformation'!$G$3+0.5*'Data Transformation'!$W$25,IF(C2819=1,D2819-'Data Transformation'!$W$25,FALSE))</f>
        <v>#NUM!</v>
      </c>
      <c r="E2818">
        <f t="array" ref="E2818">IF(ISLOGICAL(D2818),"",FREQUENCY(IF('Data Transformation'!$B$425:$B$8425='Bin Analysis'!$B2811,'Data Transformation'!$G$425:$G$8425),D2818))</f>
        <v>2001</v>
      </c>
      <c r="F2818">
        <f t="shared" si="351"/>
        <v>0</v>
      </c>
      <c r="G2818">
        <f>Weighting!$H$10</f>
        <v>0</v>
      </c>
      <c r="H2818">
        <f t="array" ref="H2818">FREQUENCY(IF('Data Transformation'!$B$4:$B$8425=B2811,'Data Transformation'!$G$4:$G$8425),'Bin Analysis'!$B2818)</f>
        <v>2073</v>
      </c>
      <c r="I2818">
        <f t="shared" si="352"/>
        <v>0</v>
      </c>
      <c r="J2818">
        <f t="shared" si="353"/>
        <v>0</v>
      </c>
      <c r="K2818">
        <f>J2818*Weighting!$W$10</f>
        <v>0</v>
      </c>
      <c r="M2818" s="14"/>
    </row>
    <row r="2819" spans="1:13" x14ac:dyDescent="0.55000000000000004">
      <c r="A2819" s="32" t="str">
        <f>IF(Weighting!$P$11&gt;0,B2819,"")</f>
        <v/>
      </c>
      <c r="B2819" t="e">
        <f>Weighting!$C$11</f>
        <v>#DIV/0!</v>
      </c>
      <c r="C2819" t="e">
        <f>Weighting!$F$11</f>
        <v>#NUM!</v>
      </c>
      <c r="D2819" t="e">
        <f>IF(C2819=1,'Data Transformation'!$G$3+0.5*'Data Transformation'!$W$25,IF(C2820=1,D2820-'Data Transformation'!$W$25,FALSE))</f>
        <v>#NUM!</v>
      </c>
      <c r="E2819">
        <f t="array" ref="E2819">IF(ISLOGICAL(D2819),"",FREQUENCY(IF('Data Transformation'!$B$425:$B$8425='Bin Analysis'!$B2811,'Data Transformation'!$G$425:$G$8425),D2819))</f>
        <v>2001</v>
      </c>
      <c r="F2819">
        <f t="shared" si="351"/>
        <v>0</v>
      </c>
      <c r="G2819">
        <f>Weighting!$H$11</f>
        <v>0</v>
      </c>
      <c r="H2819">
        <f t="array" ref="H2819">FREQUENCY(IF('Data Transformation'!$B$4:$B$8425=B2811,'Data Transformation'!$G$4:$G$8425),'Bin Analysis'!$B2819)</f>
        <v>2073</v>
      </c>
      <c r="I2819">
        <f t="shared" si="352"/>
        <v>0</v>
      </c>
      <c r="J2819">
        <f t="shared" si="353"/>
        <v>0</v>
      </c>
      <c r="K2819">
        <f>J2819*Weighting!$W$11</f>
        <v>0</v>
      </c>
      <c r="M2819" s="14"/>
    </row>
    <row r="2820" spans="1:13" x14ac:dyDescent="0.55000000000000004">
      <c r="A2820" s="32" t="str">
        <f>IF(Weighting!$P$12&gt;0,B2820,"")</f>
        <v/>
      </c>
      <c r="B2820" t="e">
        <f>Weighting!$C$12</f>
        <v>#DIV/0!</v>
      </c>
      <c r="C2820" t="e">
        <f>Weighting!$F$12</f>
        <v>#NUM!</v>
      </c>
      <c r="D2820" t="e">
        <f>IF(C2820=1,'Data Transformation'!$G$3+0.5*'Data Transformation'!$W$25,IF(C2821=1,D2821-'Data Transformation'!$W$25,FALSE))</f>
        <v>#NUM!</v>
      </c>
      <c r="E2820">
        <f t="array" ref="E2820">IF(ISLOGICAL(D2820),"",FREQUENCY(IF('Data Transformation'!$B$425:$B$8425='Bin Analysis'!$B2811,'Data Transformation'!$G$425:$G$8425),D2820))</f>
        <v>2001</v>
      </c>
      <c r="F2820">
        <f t="shared" si="351"/>
        <v>0</v>
      </c>
      <c r="G2820">
        <f>Weighting!$H$12</f>
        <v>0</v>
      </c>
      <c r="H2820">
        <f t="array" ref="H2820">FREQUENCY(IF('Data Transformation'!$B$4:$B$8425=B2811,'Data Transformation'!$G$4:$G$8425),'Bin Analysis'!$B2820)</f>
        <v>2073</v>
      </c>
      <c r="I2820">
        <f t="shared" si="352"/>
        <v>0</v>
      </c>
      <c r="J2820">
        <f t="shared" si="353"/>
        <v>0</v>
      </c>
      <c r="K2820">
        <f>J2820*Weighting!$W$12</f>
        <v>0</v>
      </c>
      <c r="M2820" s="14"/>
    </row>
    <row r="2821" spans="1:13" x14ac:dyDescent="0.55000000000000004">
      <c r="A2821" s="32" t="str">
        <f>IF(Weighting!$P$13&gt;0,B2821,"")</f>
        <v/>
      </c>
      <c r="B2821" t="e">
        <f>Weighting!$C$13</f>
        <v>#DIV/0!</v>
      </c>
      <c r="C2821" t="e">
        <f>Weighting!$F$13</f>
        <v>#NUM!</v>
      </c>
      <c r="D2821" t="e">
        <f>IF(C2821=1,'Data Transformation'!$G$3+0.5*'Data Transformation'!$W$25,IF(C2822=1,D2822-'Data Transformation'!$W$25,FALSE))</f>
        <v>#NUM!</v>
      </c>
      <c r="E2821">
        <f t="array" ref="E2821">IF(ISLOGICAL(D2821),"",FREQUENCY(IF('Data Transformation'!$B$425:$B$8425='Bin Analysis'!$B2811,'Data Transformation'!$G$425:$G$8425),D2821))</f>
        <v>2001</v>
      </c>
      <c r="F2821">
        <f t="shared" si="351"/>
        <v>0</v>
      </c>
      <c r="G2821">
        <f>Weighting!$H$13</f>
        <v>0</v>
      </c>
      <c r="H2821">
        <f t="array" ref="H2821">FREQUENCY(IF('Data Transformation'!$B$4:$B$8425=B2811,'Data Transformation'!$G$4:$G$8425),'Bin Analysis'!$B2821)</f>
        <v>2073</v>
      </c>
      <c r="I2821">
        <f t="shared" si="352"/>
        <v>0</v>
      </c>
      <c r="J2821">
        <f t="shared" si="353"/>
        <v>0</v>
      </c>
      <c r="K2821">
        <f>J2821*Weighting!$W$13</f>
        <v>0</v>
      </c>
      <c r="M2821" s="14"/>
    </row>
    <row r="2822" spans="1:13" x14ac:dyDescent="0.55000000000000004">
      <c r="A2822" s="32" t="str">
        <f>IF(Weighting!$P$14&gt;0,B2822,"")</f>
        <v/>
      </c>
      <c r="B2822" t="e">
        <f>Weighting!$C$14</f>
        <v>#DIV/0!</v>
      </c>
      <c r="C2822" t="e">
        <f>Weighting!$F$14</f>
        <v>#NUM!</v>
      </c>
      <c r="D2822" t="e">
        <f>IF(C2822=1,'Data Transformation'!$G$3+0.5*'Data Transformation'!$W$25,IF(C2823=1,D2823-'Data Transformation'!$W$25,FALSE))</f>
        <v>#NUM!</v>
      </c>
      <c r="E2822">
        <f t="array" ref="E2822">IF(ISLOGICAL(D2822),"",FREQUENCY(IF('Data Transformation'!$B$425:$B$8425='Bin Analysis'!$B2811,'Data Transformation'!$G$425:$G$8425),D2822))</f>
        <v>2001</v>
      </c>
      <c r="F2822">
        <f t="shared" si="351"/>
        <v>0</v>
      </c>
      <c r="G2822">
        <f>Weighting!$H$14</f>
        <v>0</v>
      </c>
      <c r="H2822">
        <f t="array" ref="H2822">FREQUENCY(IF('Data Transformation'!$B$4:$B$8425=B2811,'Data Transformation'!$G$4:$G$8425),'Bin Analysis'!$B2822)</f>
        <v>2073</v>
      </c>
      <c r="I2822">
        <f t="shared" si="352"/>
        <v>0</v>
      </c>
      <c r="J2822">
        <f t="shared" si="353"/>
        <v>0</v>
      </c>
      <c r="K2822">
        <f>J2822*Weighting!$W$14</f>
        <v>0</v>
      </c>
      <c r="M2822" s="14"/>
    </row>
    <row r="2823" spans="1:13" x14ac:dyDescent="0.55000000000000004">
      <c r="A2823" s="32" t="str">
        <f>IF(Weighting!$P$15&gt;0,B2823,"")</f>
        <v/>
      </c>
      <c r="B2823" t="e">
        <f>Weighting!$C$15</f>
        <v>#DIV/0!</v>
      </c>
      <c r="C2823" t="e">
        <f>Weighting!$F$15</f>
        <v>#NUM!</v>
      </c>
      <c r="D2823" t="e">
        <f>IF(C2823=1,'Data Transformation'!$G$3+0.5*'Data Transformation'!$W$25,IF(C2824=1,D2824-'Data Transformation'!$W$25,FALSE))</f>
        <v>#NUM!</v>
      </c>
      <c r="E2823">
        <f t="array" ref="E2823">IF(ISLOGICAL(D2823),"",FREQUENCY(IF('Data Transformation'!$B$425:$B$8425='Bin Analysis'!$B2811,'Data Transformation'!$G$425:$G$8425),D2823))</f>
        <v>2001</v>
      </c>
      <c r="F2823">
        <f t="shared" si="351"/>
        <v>0</v>
      </c>
      <c r="G2823">
        <f>Weighting!$H$15</f>
        <v>0</v>
      </c>
      <c r="H2823">
        <f t="array" ref="H2823">FREQUENCY(IF('Data Transformation'!$B$4:$B$8425=B2811,'Data Transformation'!$G$4:$G$8425),'Bin Analysis'!$B2823)</f>
        <v>2073</v>
      </c>
      <c r="I2823">
        <f t="shared" si="352"/>
        <v>0</v>
      </c>
      <c r="J2823">
        <f t="shared" si="353"/>
        <v>0</v>
      </c>
      <c r="K2823">
        <f>J2823*Weighting!$W$15</f>
        <v>0</v>
      </c>
      <c r="M2823" s="14"/>
    </row>
    <row r="2824" spans="1:13" x14ac:dyDescent="0.55000000000000004">
      <c r="A2824" s="32" t="str">
        <f>IF(Weighting!$P$16&gt;0,B2824,"")</f>
        <v/>
      </c>
      <c r="B2824" t="e">
        <f>Weighting!$C$16</f>
        <v>#DIV/0!</v>
      </c>
      <c r="C2824" t="e">
        <f>Weighting!$F$16</f>
        <v>#NUM!</v>
      </c>
      <c r="D2824" t="e">
        <f>IF(C2824=1,'Data Transformation'!$G$3+0.5*'Data Transformation'!$W$25,IF(C2825=1,D2825-'Data Transformation'!$W$25,FALSE))</f>
        <v>#NUM!</v>
      </c>
      <c r="E2824">
        <f t="array" ref="E2824">IF(ISLOGICAL(D2824),"",FREQUENCY(IF('Data Transformation'!$B$425:$B$8425='Bin Analysis'!$B2811,'Data Transformation'!$G$425:$G$8425),D2824))</f>
        <v>2001</v>
      </c>
      <c r="F2824">
        <f t="shared" si="351"/>
        <v>0</v>
      </c>
      <c r="G2824">
        <f>Weighting!$H$16</f>
        <v>0</v>
      </c>
      <c r="H2824">
        <f t="array" ref="H2824">FREQUENCY(IF('Data Transformation'!$B$4:$B$8425=B2811,'Data Transformation'!$G$4:$G$8425),'Bin Analysis'!$B2824)</f>
        <v>2073</v>
      </c>
      <c r="I2824">
        <f t="shared" si="352"/>
        <v>0</v>
      </c>
      <c r="J2824">
        <f t="shared" si="353"/>
        <v>0</v>
      </c>
      <c r="K2824">
        <f>J2824*Weighting!$W$16</f>
        <v>0</v>
      </c>
      <c r="M2824" s="14"/>
    </row>
    <row r="2825" spans="1:13" x14ac:dyDescent="0.55000000000000004">
      <c r="A2825" s="32" t="str">
        <f>IF(Weighting!$P$17&gt;0,B2825,"")</f>
        <v/>
      </c>
      <c r="B2825" t="e">
        <f>Weighting!$C$17</f>
        <v>#DIV/0!</v>
      </c>
      <c r="C2825" t="e">
        <f>Weighting!$F$17</f>
        <v>#NUM!</v>
      </c>
      <c r="D2825" t="e">
        <f>IF(C2825=1,'Data Transformation'!$G$3+0.5*'Data Transformation'!$W$25,IF(C2826=1,D2826-'Data Transformation'!$W$25,FALSE))</f>
        <v>#NUM!</v>
      </c>
      <c r="E2825">
        <f t="array" ref="E2825">IF(ISLOGICAL(D2825),"",FREQUENCY(IF('Data Transformation'!$B$425:$B$8425='Bin Analysis'!$B2811,'Data Transformation'!$G$425:$G$8425),D2825))</f>
        <v>2001</v>
      </c>
      <c r="F2825">
        <f t="shared" si="351"/>
        <v>0</v>
      </c>
      <c r="G2825">
        <f>Weighting!$H$17</f>
        <v>0</v>
      </c>
      <c r="H2825">
        <f t="array" ref="H2825">FREQUENCY(IF('Data Transformation'!$B$4:$B$8425=B2811,'Data Transformation'!$G$4:$G$8425),'Bin Analysis'!$B2825)</f>
        <v>2073</v>
      </c>
      <c r="I2825">
        <f t="shared" si="352"/>
        <v>0</v>
      </c>
      <c r="J2825">
        <f t="shared" si="353"/>
        <v>0</v>
      </c>
      <c r="K2825">
        <f>J2825*Weighting!$W$17</f>
        <v>0</v>
      </c>
      <c r="M2825" s="14"/>
    </row>
    <row r="2826" spans="1:13" x14ac:dyDescent="0.55000000000000004">
      <c r="A2826" s="32" t="str">
        <f>IF(Weighting!$P$18&gt;0,B2826,"")</f>
        <v/>
      </c>
      <c r="B2826" t="e">
        <f>Weighting!$C$18</f>
        <v>#DIV/0!</v>
      </c>
      <c r="C2826" t="e">
        <f>Weighting!$F$18</f>
        <v>#NUM!</v>
      </c>
      <c r="D2826" t="e">
        <f>IF(C2826=1,'Data Transformation'!$G$3+0.5*'Data Transformation'!$W$25,IF(C2827=1,D2827-'Data Transformation'!$W$25,FALSE))</f>
        <v>#NUM!</v>
      </c>
      <c r="E2826">
        <f t="array" ref="E2826">IF(ISLOGICAL(D2826),"",FREQUENCY(IF('Data Transformation'!$B$425:$B$8425='Bin Analysis'!$B2811,'Data Transformation'!$G$425:$G$8425),D2826))</f>
        <v>2001</v>
      </c>
      <c r="F2826">
        <f t="shared" si="351"/>
        <v>0</v>
      </c>
      <c r="G2826">
        <f>Weighting!$H$18</f>
        <v>0</v>
      </c>
      <c r="H2826">
        <f t="array" ref="H2826">FREQUENCY(IF('Data Transformation'!$B$4:$B$8425=B2811,'Data Transformation'!$G$4:$G$8425),'Bin Analysis'!$B2826)</f>
        <v>2073</v>
      </c>
      <c r="I2826">
        <f t="shared" si="352"/>
        <v>0</v>
      </c>
      <c r="J2826">
        <f t="shared" si="353"/>
        <v>0</v>
      </c>
      <c r="K2826">
        <f>J2826*Weighting!$W$18</f>
        <v>0</v>
      </c>
      <c r="M2826" s="14"/>
    </row>
    <row r="2827" spans="1:13" x14ac:dyDescent="0.55000000000000004">
      <c r="A2827" s="32" t="str">
        <f>IF(Weighting!$P$19&gt;0,B2827,"")</f>
        <v/>
      </c>
      <c r="B2827" t="e">
        <f>Weighting!$C$19</f>
        <v>#DIV/0!</v>
      </c>
      <c r="C2827" t="e">
        <f>Weighting!$F$19</f>
        <v>#NUM!</v>
      </c>
      <c r="D2827" t="e">
        <f>IF(C2827=1,'Data Transformation'!$G$3+0.5*'Data Transformation'!$W$25,IF(C2828=1,D2828-'Data Transformation'!$W$25,FALSE))</f>
        <v>#NUM!</v>
      </c>
      <c r="E2827">
        <f t="array" ref="E2827">IF(ISLOGICAL(D2827),"",FREQUENCY(IF('Data Transformation'!$B$425:$B$8425='Bin Analysis'!$B2811,'Data Transformation'!$G$425:$G$8425),D2827))</f>
        <v>2001</v>
      </c>
      <c r="F2827">
        <f t="shared" si="351"/>
        <v>0</v>
      </c>
      <c r="G2827">
        <f>Weighting!$H$19</f>
        <v>0</v>
      </c>
      <c r="H2827">
        <f t="array" ref="H2827">FREQUENCY(IF('Data Transformation'!$B$4:$B$8425=B2811,'Data Transformation'!$G$4:$G$8425),'Bin Analysis'!$B2827)</f>
        <v>2073</v>
      </c>
      <c r="I2827">
        <f t="shared" si="352"/>
        <v>0</v>
      </c>
      <c r="J2827">
        <f t="shared" si="353"/>
        <v>0</v>
      </c>
      <c r="K2827">
        <f>J2827*Weighting!$W$19</f>
        <v>0</v>
      </c>
      <c r="M2827" s="14"/>
    </row>
    <row r="2828" spans="1:13" x14ac:dyDescent="0.55000000000000004">
      <c r="A2828" s="32" t="str">
        <f>IF(Weighting!$P$20&gt;0,B2828,"")</f>
        <v/>
      </c>
      <c r="B2828" t="e">
        <f>Weighting!$C$20</f>
        <v>#DIV/0!</v>
      </c>
      <c r="C2828" t="e">
        <f>Weighting!$F$20</f>
        <v>#NUM!</v>
      </c>
      <c r="D2828" t="e">
        <f>IF(C2828=1,'Data Transformation'!$G$3+0.5*'Data Transformation'!$W$25,IF(C2829=1,D2829-'Data Transformation'!$W$25,FALSE))</f>
        <v>#NUM!</v>
      </c>
      <c r="E2828">
        <f t="array" ref="E2828">IF(ISLOGICAL(D2828),"",FREQUENCY(IF('Data Transformation'!$B$425:$B$8425='Bin Analysis'!$B2811,'Data Transformation'!$G$425:$G$8425),D2828))</f>
        <v>2001</v>
      </c>
      <c r="F2828">
        <f t="shared" si="351"/>
        <v>0</v>
      </c>
      <c r="G2828">
        <f>Weighting!$H$20</f>
        <v>0</v>
      </c>
      <c r="H2828">
        <f t="array" ref="H2828">FREQUENCY(IF('Data Transformation'!$B$4:$B$8425=B2811,'Data Transformation'!$G$4:$G$8425),'Bin Analysis'!$B2828)</f>
        <v>2073</v>
      </c>
      <c r="I2828">
        <f t="shared" si="352"/>
        <v>0</v>
      </c>
      <c r="J2828">
        <f t="shared" si="353"/>
        <v>0</v>
      </c>
      <c r="K2828">
        <f>J2828*Weighting!$W$20</f>
        <v>0</v>
      </c>
      <c r="M2828" s="14"/>
    </row>
    <row r="2829" spans="1:13" x14ac:dyDescent="0.55000000000000004">
      <c r="A2829" s="32" t="str">
        <f>IF(Weighting!$P$21&gt;0,B2829,"")</f>
        <v/>
      </c>
      <c r="B2829" t="e">
        <f>Weighting!$C$21</f>
        <v>#DIV/0!</v>
      </c>
      <c r="C2829" t="e">
        <f>Weighting!$F$21</f>
        <v>#NUM!</v>
      </c>
      <c r="D2829" t="e">
        <f>IF(C2829=1,'Data Transformation'!$G$3+0.5*'Data Transformation'!$W$25,IF(C2830=1,D2830-'Data Transformation'!$W$25,FALSE))</f>
        <v>#NUM!</v>
      </c>
      <c r="E2829">
        <f t="array" ref="E2829">IF(ISLOGICAL(D2829),"",FREQUENCY(IF('Data Transformation'!$B$425:$B$8425='Bin Analysis'!$B2811,'Data Transformation'!$G$425:$G$8425),D2829))</f>
        <v>2001</v>
      </c>
      <c r="F2829">
        <f t="shared" si="351"/>
        <v>0</v>
      </c>
      <c r="G2829">
        <f>Weighting!$H$21</f>
        <v>0</v>
      </c>
      <c r="H2829">
        <f t="array" ref="H2829">FREQUENCY(IF('Data Transformation'!$B$4:$B$8425=B2811,'Data Transformation'!$G$4:$G$8425),'Bin Analysis'!$B2829)</f>
        <v>2073</v>
      </c>
      <c r="I2829">
        <f t="shared" si="352"/>
        <v>0</v>
      </c>
      <c r="J2829">
        <f t="shared" si="353"/>
        <v>0</v>
      </c>
      <c r="K2829">
        <f>J2829*Weighting!$W$21</f>
        <v>0</v>
      </c>
      <c r="M2829" s="14"/>
    </row>
    <row r="2830" spans="1:13" x14ac:dyDescent="0.55000000000000004">
      <c r="A2830" s="32" t="str">
        <f>IF(Weighting!$P$22&gt;0,B2830,"")</f>
        <v/>
      </c>
      <c r="B2830" t="e">
        <f>Weighting!$C$22</f>
        <v>#DIV/0!</v>
      </c>
      <c r="C2830" t="e">
        <f>Weighting!$F$22</f>
        <v>#NUM!</v>
      </c>
      <c r="D2830" t="e">
        <f>IF(C2830=1,'Data Transformation'!$G$3+0.5*'Data Transformation'!$W$25,IF(C2831=1,D2831-'Data Transformation'!$W$25,FALSE))</f>
        <v>#NUM!</v>
      </c>
      <c r="E2830">
        <f t="array" ref="E2830">IF(ISLOGICAL(D2830),"",FREQUENCY(IF('Data Transformation'!$B$425:$B$8425='Bin Analysis'!$B2811,'Data Transformation'!$G$425:$G$8425),D2830))</f>
        <v>2001</v>
      </c>
      <c r="F2830">
        <f t="shared" si="351"/>
        <v>0</v>
      </c>
      <c r="G2830">
        <f>Weighting!$H$22</f>
        <v>0</v>
      </c>
      <c r="H2830">
        <f t="array" ref="H2830">FREQUENCY(IF('Data Transformation'!$B$4:$B$8425=B2811,'Data Transformation'!$G$4:$G$8425),'Bin Analysis'!$B2830)</f>
        <v>2073</v>
      </c>
      <c r="I2830">
        <f t="shared" si="352"/>
        <v>0</v>
      </c>
      <c r="J2830">
        <f t="shared" si="353"/>
        <v>0</v>
      </c>
      <c r="K2830">
        <f>J2830*Weighting!$W$22</f>
        <v>0</v>
      </c>
      <c r="M2830" s="14"/>
    </row>
    <row r="2831" spans="1:13" x14ac:dyDescent="0.55000000000000004">
      <c r="A2831" s="32" t="str">
        <f>IF(Weighting!$P$23&gt;0,B2831,"")</f>
        <v/>
      </c>
      <c r="B2831" t="e">
        <f>Weighting!$C$23</f>
        <v>#DIV/0!</v>
      </c>
      <c r="C2831" t="e">
        <f>Weighting!$F$23</f>
        <v>#NUM!</v>
      </c>
      <c r="D2831" t="e">
        <f>IF(C2831=1,'Data Transformation'!$G$3+0.5*'Data Transformation'!$W$25,IF(C2832=1,D2832-'Data Transformation'!$W$25,FALSE))</f>
        <v>#NUM!</v>
      </c>
      <c r="E2831">
        <f t="array" ref="E2831">IF(ISLOGICAL(D2831),"",FREQUENCY(IF('Data Transformation'!$B$425:$B$8425='Bin Analysis'!$B2811,'Data Transformation'!$G$425:$G$8425),D2831))</f>
        <v>2001</v>
      </c>
      <c r="F2831">
        <f t="shared" si="351"/>
        <v>0</v>
      </c>
      <c r="G2831">
        <f>Weighting!$H$23</f>
        <v>0</v>
      </c>
      <c r="H2831">
        <f t="array" ref="H2831">FREQUENCY(IF('Data Transformation'!$B$4:$B$8425=B2811,'Data Transformation'!$G$4:$G$8425),'Bin Analysis'!$B2831)</f>
        <v>2073</v>
      </c>
      <c r="I2831">
        <f t="shared" si="352"/>
        <v>0</v>
      </c>
      <c r="J2831">
        <f t="shared" si="353"/>
        <v>0</v>
      </c>
      <c r="K2831">
        <f>J2831*Weighting!$W$23</f>
        <v>0</v>
      </c>
      <c r="M2831" s="14"/>
    </row>
    <row r="2832" spans="1:13" x14ac:dyDescent="0.55000000000000004">
      <c r="A2832" s="32" t="str">
        <f>IF(Weighting!$P$24&gt;0,B2832,"")</f>
        <v/>
      </c>
      <c r="B2832" t="e">
        <f>Weighting!$C$24</f>
        <v>#DIV/0!</v>
      </c>
      <c r="C2832" t="e">
        <f>Weighting!$F$24</f>
        <v>#NUM!</v>
      </c>
      <c r="D2832" t="e">
        <f>IF(C2832=1,'Data Transformation'!$G$3+0.5*'Data Transformation'!$W$25,IF(C2833=1,D2833-'Data Transformation'!$W$25,FALSE))</f>
        <v>#NUM!</v>
      </c>
      <c r="E2832">
        <f t="array" ref="E2832">IF(ISLOGICAL(D2832),"",FREQUENCY(IF('Data Transformation'!$B$425:$B$8425='Bin Analysis'!$B2811,'Data Transformation'!$G$425:$G$8425),D2832))</f>
        <v>2001</v>
      </c>
      <c r="F2832">
        <f t="shared" si="351"/>
        <v>0</v>
      </c>
      <c r="G2832">
        <f>Weighting!$H$24</f>
        <v>0</v>
      </c>
      <c r="H2832">
        <f t="array" ref="H2832">FREQUENCY(IF('Data Transformation'!$B$4:$B$8425=B2811,'Data Transformation'!$G$4:$G$8425),'Bin Analysis'!$B2832)</f>
        <v>2073</v>
      </c>
      <c r="I2832">
        <f t="shared" si="352"/>
        <v>0</v>
      </c>
      <c r="J2832">
        <f t="shared" si="353"/>
        <v>0</v>
      </c>
      <c r="K2832">
        <f>J2832*Weighting!$W$24</f>
        <v>0</v>
      </c>
      <c r="M2832" s="14"/>
    </row>
    <row r="2833" spans="1:25" x14ac:dyDescent="0.55000000000000004">
      <c r="A2833" s="32" t="str">
        <f>IF(Weighting!$P$25&gt;0,B2833,"")</f>
        <v/>
      </c>
      <c r="B2833" t="e">
        <f>Weighting!$C$25</f>
        <v>#DIV/0!</v>
      </c>
      <c r="C2833" t="e">
        <f>Weighting!$F$25</f>
        <v>#NUM!</v>
      </c>
      <c r="D2833" t="e">
        <f>IF(C2833=1,'Data Transformation'!$G$3+0.5*'Data Transformation'!$W$25,IF(C2834=1,D2834-'Data Transformation'!$W$25,FALSE))</f>
        <v>#NUM!</v>
      </c>
      <c r="E2833">
        <f t="array" ref="E2833">IF(ISLOGICAL(D2833),"",FREQUENCY(IF('Data Transformation'!$B$425:$B$8425='Bin Analysis'!$B2811,'Data Transformation'!$G$425:$G$8425),D2833))</f>
        <v>2001</v>
      </c>
      <c r="F2833">
        <f t="shared" si="351"/>
        <v>0</v>
      </c>
      <c r="G2833">
        <f>Weighting!$H$25</f>
        <v>0</v>
      </c>
      <c r="H2833">
        <f t="array" ref="H2833">FREQUENCY(IF('Data Transformation'!$B$4:$B$8425=B2811,'Data Transformation'!$G$4:$G$8425),'Bin Analysis'!$B2833)</f>
        <v>2073</v>
      </c>
      <c r="I2833">
        <f t="shared" si="352"/>
        <v>0</v>
      </c>
      <c r="J2833">
        <f t="shared" si="353"/>
        <v>0</v>
      </c>
      <c r="K2833">
        <f>J2833*Weighting!$W$25</f>
        <v>0</v>
      </c>
      <c r="M2833" s="14"/>
    </row>
    <row r="2834" spans="1:25" x14ac:dyDescent="0.55000000000000004">
      <c r="O2834"/>
      <c r="P2834"/>
      <c r="Q2834"/>
      <c r="R2834"/>
    </row>
    <row r="2835" spans="1:25" ht="23.35" x14ac:dyDescent="0.8">
      <c r="A2835" s="21" t="s">
        <v>0</v>
      </c>
      <c r="B2835" s="21" t="str">
        <f>IFERROR(VLOOKUP(C2835,'Data Transformation'!$L$6:$M$426,2,FALSE),"")</f>
        <v/>
      </c>
      <c r="C2835" s="21">
        <f>C2811+1</f>
        <v>118</v>
      </c>
      <c r="D2835" s="21"/>
      <c r="E2835" s="21"/>
      <c r="F2835" s="21"/>
      <c r="G2835" s="21"/>
      <c r="H2835" s="22"/>
      <c r="I2835" s="22"/>
      <c r="J2835" s="22"/>
      <c r="K2835" s="21"/>
      <c r="L2835" s="21" t="str">
        <f>B2835</f>
        <v/>
      </c>
      <c r="M2835" s="23" t="e">
        <f>INDEX('Data Transformation'!$O$4:$O$424,MATCH($B2835,'Data Transformation'!$M$4:$M$424,0),MATCH($M$2,'Data Transformation'!$O$3,0))</f>
        <v>#N/A</v>
      </c>
      <c r="N2835" s="27" t="e">
        <f>IF('Input and Summary Results'!$J$16="minimum",'Bin Analysis'!X2836/(M2835-1),'Bin Analysis'!Y2835/('Bin Analysis'!M2835-1))</f>
        <v>#N/A</v>
      </c>
      <c r="O2835" s="27" t="e">
        <f>IF(M2835=FALSE,NA(),(VLOOKUP(1,C2838:K2857,4,FALSE))/(M2835-1))</f>
        <v>#N/A</v>
      </c>
      <c r="P2835" s="27" t="e">
        <f>IF(M2835=FALSE,NA(),SUM(J2838:J2857)/Weighting!$S$5)</f>
        <v>#N/A</v>
      </c>
      <c r="Q2835" s="27" t="e">
        <f>IF(M2835=FALSE,NA(),SUM(K2838:K2857)/Weighting!$S$6)</f>
        <v>#N/A</v>
      </c>
      <c r="R2835" s="27" t="e">
        <f>IF(M2835=FALSE,NA(),(VLOOKUP(1,G2838:K2857,3,FALSE))/(M2835-1))</f>
        <v>#N/A</v>
      </c>
      <c r="S2835" s="22" t="e">
        <f>IF(M2835=FALSE,NA(),IF(SUM(J2838:J2857)=2,"yes","no"))</f>
        <v>#N/A</v>
      </c>
      <c r="X2835" s="2" cm="2">
        <f t="array" ref="X2835:X2836">FREQUENCY(IF('Data Transformation'!$B$425:$B$6424='Bin Analysis'!L2835,'Data Transformation'!$G$425:$G$6424),'Data Transformation'!$U$11)</f>
        <v>0</v>
      </c>
      <c r="Y2835" s="2" cm="2">
        <f t="array" ref="Y2835:Y2836">FREQUENCY(IF('Data Transformation'!$B$425:$B$6424='Bin Analysis'!L2835,'Data Transformation'!$G$425:$G$6424),'Data Transformation'!$U$12)</f>
        <v>0</v>
      </c>
    </row>
    <row r="2836" spans="1:25" x14ac:dyDescent="0.55000000000000004">
      <c r="A2836" s="14" t="s">
        <v>67</v>
      </c>
      <c r="B2836" t="s">
        <v>47</v>
      </c>
      <c r="C2836" t="s">
        <v>5</v>
      </c>
      <c r="D2836" t="s">
        <v>100</v>
      </c>
      <c r="E2836" t="s">
        <v>101</v>
      </c>
      <c r="F2836" t="s">
        <v>102</v>
      </c>
      <c r="G2836" t="s">
        <v>70</v>
      </c>
      <c r="H2836" t="s">
        <v>31</v>
      </c>
      <c r="I2836" t="s">
        <v>32</v>
      </c>
      <c r="J2836" t="s">
        <v>46</v>
      </c>
      <c r="K2836" s="14" t="s">
        <v>45</v>
      </c>
      <c r="M2836" s="14"/>
      <c r="X2836" s="2">
        <v>0</v>
      </c>
      <c r="Y2836" s="2">
        <v>0</v>
      </c>
    </row>
    <row r="2837" spans="1:25" x14ac:dyDescent="0.55000000000000004">
      <c r="A2837" s="32"/>
      <c r="D2837" t="e">
        <f>IF(C2837=1,'Data Transformation'!$G$3+0.5*'Data Transformation'!$W$25,IF(C2838=1,D2838-'Data Transformation'!$W$25,FALSE))</f>
        <v>#NUM!</v>
      </c>
      <c r="E2837">
        <f t="array" ref="E2837">IF(ISLOGICAL(D2837),"",FREQUENCY(IF('Data Transformation'!$B$425:$B$8425='Bin Analysis'!$B2835,'Data Transformation'!$G$425:$G$8425),D2837))</f>
        <v>2001</v>
      </c>
      <c r="F2837" t="e">
        <f>IF(ISLOGICAL(D2837),"",E2837-E2836)</f>
        <v>#VALUE!</v>
      </c>
      <c r="M2837" s="14"/>
    </row>
    <row r="2838" spans="1:25" x14ac:dyDescent="0.55000000000000004">
      <c r="A2838" s="32" t="e">
        <f>IF(Weighting!$P$6&gt;0,B2838,"")</f>
        <v>#NUM!</v>
      </c>
      <c r="B2838" t="e">
        <f>Weighting!$C$6</f>
        <v>#DIV/0!</v>
      </c>
      <c r="C2838" t="e">
        <f>Weighting!$F$6</f>
        <v>#NUM!</v>
      </c>
      <c r="D2838" t="e">
        <f>IF(C2838=1,'Data Transformation'!$G$3+0.5*'Data Transformation'!$W$25,IF(C2839=1,D2839-'Data Transformation'!$W$25,FALSE))</f>
        <v>#NUM!</v>
      </c>
      <c r="E2838">
        <f t="array" ref="E2838">IF(ISLOGICAL(D2838),"",FREQUENCY(IF('Data Transformation'!$B$425:$B$8425='Bin Analysis'!$B2835,'Data Transformation'!$G$425:$G$8425),D2838))</f>
        <v>2001</v>
      </c>
      <c r="F2838">
        <f>IF(ISLOGICAL(D2838),"",E2838-E2837)</f>
        <v>0</v>
      </c>
      <c r="G2838">
        <f>Weighting!$H$6</f>
        <v>1</v>
      </c>
      <c r="H2838">
        <f t="array" ref="H2838">FREQUENCY(IF('Data Transformation'!$B$4:$B$8425=B2835,'Data Transformation'!$G$4:$G$8425),'Bin Analysis'!$B2838)</f>
        <v>2073</v>
      </c>
      <c r="I2838">
        <f>H2838-H2837</f>
        <v>2073</v>
      </c>
      <c r="J2838">
        <f>IF(I2838=0,0,1)</f>
        <v>1</v>
      </c>
      <c r="K2838" t="e">
        <f>J2838*Weighting!$W$6</f>
        <v>#NUM!</v>
      </c>
      <c r="M2838" s="14"/>
    </row>
    <row r="2839" spans="1:25" x14ac:dyDescent="0.55000000000000004">
      <c r="A2839" s="32" t="str">
        <f>IF(Weighting!$P$7&gt;0,B2839,"")</f>
        <v/>
      </c>
      <c r="B2839" t="e">
        <f>Weighting!$C$7</f>
        <v>#DIV/0!</v>
      </c>
      <c r="C2839" t="e">
        <f>Weighting!$F$7</f>
        <v>#NUM!</v>
      </c>
      <c r="D2839" t="e">
        <f>IF(C2839=1,'Data Transformation'!$G$3+0.5*'Data Transformation'!$W$25,IF(C2840=1,D2840-'Data Transformation'!$W$25,FALSE))</f>
        <v>#NUM!</v>
      </c>
      <c r="E2839">
        <f t="array" ref="E2839">IF(ISLOGICAL(D2839),"",FREQUENCY(IF('Data Transformation'!$B$425:$B$8425='Bin Analysis'!$B2835,'Data Transformation'!$G$425:$G$8425),D2839))</f>
        <v>2001</v>
      </c>
      <c r="F2839">
        <f t="shared" ref="F2839:F2857" si="354">IF(ISLOGICAL(D2839),"",E2839-E2838)</f>
        <v>0</v>
      </c>
      <c r="G2839">
        <f>Weighting!$H$7</f>
        <v>0</v>
      </c>
      <c r="H2839">
        <f t="array" ref="H2839">FREQUENCY(IF('Data Transformation'!$B$4:$B$8425=B2835,'Data Transformation'!$G$4:$G$8425),'Bin Analysis'!$B2839)</f>
        <v>2073</v>
      </c>
      <c r="I2839">
        <f t="shared" ref="I2839:I2857" si="355">H2839-H2838</f>
        <v>0</v>
      </c>
      <c r="J2839">
        <f>IF(I2839=0,0,1)</f>
        <v>0</v>
      </c>
      <c r="K2839">
        <f>J2839*Weighting!$W$7</f>
        <v>0</v>
      </c>
      <c r="M2839" s="14"/>
    </row>
    <row r="2840" spans="1:25" x14ac:dyDescent="0.55000000000000004">
      <c r="A2840" s="32" t="str">
        <f>IF(Weighting!$P$8&gt;0,B2840,"")</f>
        <v/>
      </c>
      <c r="B2840" t="e">
        <f>Weighting!$C$8</f>
        <v>#DIV/0!</v>
      </c>
      <c r="C2840" t="e">
        <f>Weighting!$F$8</f>
        <v>#NUM!</v>
      </c>
      <c r="D2840" t="e">
        <f>IF(C2840=1,'Data Transformation'!$G$3+0.5*'Data Transformation'!$W$25,IF(C2841=1,D2841-'Data Transformation'!$W$25,FALSE))</f>
        <v>#NUM!</v>
      </c>
      <c r="E2840">
        <f t="array" ref="E2840">IF(ISLOGICAL(D2840),"",FREQUENCY(IF('Data Transformation'!$B$425:$B$8425='Bin Analysis'!$B2835,'Data Transformation'!$G$425:$G$8425),D2840))</f>
        <v>2001</v>
      </c>
      <c r="F2840">
        <f t="shared" si="354"/>
        <v>0</v>
      </c>
      <c r="G2840">
        <f>Weighting!$H$8</f>
        <v>0</v>
      </c>
      <c r="H2840">
        <f t="array" ref="H2840">FREQUENCY(IF('Data Transformation'!$B$4:$B$8425=B2835,'Data Transformation'!$G$4:$G$8425),'Bin Analysis'!$B2840)</f>
        <v>2073</v>
      </c>
      <c r="I2840">
        <f t="shared" si="355"/>
        <v>0</v>
      </c>
      <c r="J2840">
        <f t="shared" ref="J2840:J2857" si="356">IF(I2840=0,0,1)</f>
        <v>0</v>
      </c>
      <c r="K2840">
        <f>J2840*Weighting!$W$8</f>
        <v>0</v>
      </c>
      <c r="M2840" s="14"/>
    </row>
    <row r="2841" spans="1:25" x14ac:dyDescent="0.55000000000000004">
      <c r="A2841" s="32" t="str">
        <f>IF(Weighting!$P$9&gt;0,B2841,"")</f>
        <v/>
      </c>
      <c r="B2841" s="50" t="e">
        <f>Weighting!$C$9</f>
        <v>#DIV/0!</v>
      </c>
      <c r="C2841" t="e">
        <f>Weighting!$F$9</f>
        <v>#NUM!</v>
      </c>
      <c r="D2841" t="e">
        <f>IF(C2841=1,'Data Transformation'!$G$3+0.5*'Data Transformation'!$W$25,IF(C2842=1,D2842-'Data Transformation'!$W$25,FALSE))</f>
        <v>#NUM!</v>
      </c>
      <c r="E2841">
        <f t="array" ref="E2841">IF(ISLOGICAL(D2841),"",FREQUENCY(IF('Data Transformation'!$B$425:$B$8425='Bin Analysis'!$B2835,'Data Transformation'!$G$425:$G$8425),D2841))</f>
        <v>2001</v>
      </c>
      <c r="F2841">
        <f t="shared" si="354"/>
        <v>0</v>
      </c>
      <c r="G2841">
        <f>Weighting!$H$9</f>
        <v>0</v>
      </c>
      <c r="H2841">
        <f t="array" ref="H2841">FREQUENCY(IF('Data Transformation'!$B$4:$B$8425=B2835,'Data Transformation'!$G$4:$G$8425),'Bin Analysis'!$B2841)</f>
        <v>2073</v>
      </c>
      <c r="I2841">
        <f t="shared" si="355"/>
        <v>0</v>
      </c>
      <c r="J2841">
        <f t="shared" si="356"/>
        <v>0</v>
      </c>
      <c r="K2841">
        <f>J2841*Weighting!$W$9</f>
        <v>0</v>
      </c>
      <c r="M2841" s="14"/>
    </row>
    <row r="2842" spans="1:25" x14ac:dyDescent="0.55000000000000004">
      <c r="A2842" s="32" t="str">
        <f>IF(Weighting!$P$10&gt;0,B2842,"")</f>
        <v/>
      </c>
      <c r="B2842" t="e">
        <f>Weighting!$C$10</f>
        <v>#DIV/0!</v>
      </c>
      <c r="C2842" t="e">
        <f>Weighting!$F$10</f>
        <v>#NUM!</v>
      </c>
      <c r="D2842" t="e">
        <f>IF(C2842=1,'Data Transformation'!$G$3+0.5*'Data Transformation'!$W$25,IF(C2843=1,D2843-'Data Transformation'!$W$25,FALSE))</f>
        <v>#NUM!</v>
      </c>
      <c r="E2842">
        <f t="array" ref="E2842">IF(ISLOGICAL(D2842),"",FREQUENCY(IF('Data Transformation'!$B$425:$B$8425='Bin Analysis'!$B2835,'Data Transformation'!$G$425:$G$8425),D2842))</f>
        <v>2001</v>
      </c>
      <c r="F2842">
        <f t="shared" si="354"/>
        <v>0</v>
      </c>
      <c r="G2842">
        <f>Weighting!$H$10</f>
        <v>0</v>
      </c>
      <c r="H2842">
        <f t="array" ref="H2842">FREQUENCY(IF('Data Transformation'!$B$4:$B$8425=B2835,'Data Transformation'!$G$4:$G$8425),'Bin Analysis'!$B2842)</f>
        <v>2073</v>
      </c>
      <c r="I2842">
        <f t="shared" si="355"/>
        <v>0</v>
      </c>
      <c r="J2842">
        <f t="shared" si="356"/>
        <v>0</v>
      </c>
      <c r="K2842">
        <f>J2842*Weighting!$W$10</f>
        <v>0</v>
      </c>
      <c r="M2842" s="14"/>
    </row>
    <row r="2843" spans="1:25" x14ac:dyDescent="0.55000000000000004">
      <c r="A2843" s="32" t="str">
        <f>IF(Weighting!$P$11&gt;0,B2843,"")</f>
        <v/>
      </c>
      <c r="B2843" t="e">
        <f>Weighting!$C$11</f>
        <v>#DIV/0!</v>
      </c>
      <c r="C2843" t="e">
        <f>Weighting!$F$11</f>
        <v>#NUM!</v>
      </c>
      <c r="D2843" t="e">
        <f>IF(C2843=1,'Data Transformation'!$G$3+0.5*'Data Transformation'!$W$25,IF(C2844=1,D2844-'Data Transformation'!$W$25,FALSE))</f>
        <v>#NUM!</v>
      </c>
      <c r="E2843">
        <f t="array" ref="E2843">IF(ISLOGICAL(D2843),"",FREQUENCY(IF('Data Transformation'!$B$425:$B$8425='Bin Analysis'!$B2835,'Data Transformation'!$G$425:$G$8425),D2843))</f>
        <v>2001</v>
      </c>
      <c r="F2843">
        <f t="shared" si="354"/>
        <v>0</v>
      </c>
      <c r="G2843">
        <f>Weighting!$H$11</f>
        <v>0</v>
      </c>
      <c r="H2843">
        <f t="array" ref="H2843">FREQUENCY(IF('Data Transformation'!$B$4:$B$8425=B2835,'Data Transformation'!$G$4:$G$8425),'Bin Analysis'!$B2843)</f>
        <v>2073</v>
      </c>
      <c r="I2843">
        <f t="shared" si="355"/>
        <v>0</v>
      </c>
      <c r="J2843">
        <f t="shared" si="356"/>
        <v>0</v>
      </c>
      <c r="K2843">
        <f>J2843*Weighting!$W$11</f>
        <v>0</v>
      </c>
      <c r="M2843" s="14"/>
    </row>
    <row r="2844" spans="1:25" x14ac:dyDescent="0.55000000000000004">
      <c r="A2844" s="32" t="str">
        <f>IF(Weighting!$P$12&gt;0,B2844,"")</f>
        <v/>
      </c>
      <c r="B2844" t="e">
        <f>Weighting!$C$12</f>
        <v>#DIV/0!</v>
      </c>
      <c r="C2844" t="e">
        <f>Weighting!$F$12</f>
        <v>#NUM!</v>
      </c>
      <c r="D2844" t="e">
        <f>IF(C2844=1,'Data Transformation'!$G$3+0.5*'Data Transformation'!$W$25,IF(C2845=1,D2845-'Data Transformation'!$W$25,FALSE))</f>
        <v>#NUM!</v>
      </c>
      <c r="E2844">
        <f t="array" ref="E2844">IF(ISLOGICAL(D2844),"",FREQUENCY(IF('Data Transformation'!$B$425:$B$8425='Bin Analysis'!$B2835,'Data Transformation'!$G$425:$G$8425),D2844))</f>
        <v>2001</v>
      </c>
      <c r="F2844">
        <f t="shared" si="354"/>
        <v>0</v>
      </c>
      <c r="G2844">
        <f>Weighting!$H$12</f>
        <v>0</v>
      </c>
      <c r="H2844">
        <f t="array" ref="H2844">FREQUENCY(IF('Data Transformation'!$B$4:$B$8425=B2835,'Data Transformation'!$G$4:$G$8425),'Bin Analysis'!$B2844)</f>
        <v>2073</v>
      </c>
      <c r="I2844">
        <f t="shared" si="355"/>
        <v>0</v>
      </c>
      <c r="J2844">
        <f t="shared" si="356"/>
        <v>0</v>
      </c>
      <c r="K2844">
        <f>J2844*Weighting!$W$12</f>
        <v>0</v>
      </c>
      <c r="M2844" s="14"/>
    </row>
    <row r="2845" spans="1:25" x14ac:dyDescent="0.55000000000000004">
      <c r="A2845" s="32" t="str">
        <f>IF(Weighting!$P$13&gt;0,B2845,"")</f>
        <v/>
      </c>
      <c r="B2845" t="e">
        <f>Weighting!$C$13</f>
        <v>#DIV/0!</v>
      </c>
      <c r="C2845" t="e">
        <f>Weighting!$F$13</f>
        <v>#NUM!</v>
      </c>
      <c r="D2845" t="e">
        <f>IF(C2845=1,'Data Transformation'!$G$3+0.5*'Data Transformation'!$W$25,IF(C2846=1,D2846-'Data Transformation'!$W$25,FALSE))</f>
        <v>#NUM!</v>
      </c>
      <c r="E2845">
        <f t="array" ref="E2845">IF(ISLOGICAL(D2845),"",FREQUENCY(IF('Data Transformation'!$B$425:$B$8425='Bin Analysis'!$B2835,'Data Transformation'!$G$425:$G$8425),D2845))</f>
        <v>2001</v>
      </c>
      <c r="F2845">
        <f t="shared" si="354"/>
        <v>0</v>
      </c>
      <c r="G2845">
        <f>Weighting!$H$13</f>
        <v>0</v>
      </c>
      <c r="H2845">
        <f t="array" ref="H2845">FREQUENCY(IF('Data Transformation'!$B$4:$B$8425=B2835,'Data Transformation'!$G$4:$G$8425),'Bin Analysis'!$B2845)</f>
        <v>2073</v>
      </c>
      <c r="I2845">
        <f t="shared" si="355"/>
        <v>0</v>
      </c>
      <c r="J2845">
        <f t="shared" si="356"/>
        <v>0</v>
      </c>
      <c r="K2845">
        <f>J2845*Weighting!$W$13</f>
        <v>0</v>
      </c>
      <c r="M2845" s="14"/>
    </row>
    <row r="2846" spans="1:25" x14ac:dyDescent="0.55000000000000004">
      <c r="A2846" s="32" t="str">
        <f>IF(Weighting!$P$14&gt;0,B2846,"")</f>
        <v/>
      </c>
      <c r="B2846" t="e">
        <f>Weighting!$C$14</f>
        <v>#DIV/0!</v>
      </c>
      <c r="C2846" t="e">
        <f>Weighting!$F$14</f>
        <v>#NUM!</v>
      </c>
      <c r="D2846" t="e">
        <f>IF(C2846=1,'Data Transformation'!$G$3+0.5*'Data Transformation'!$W$25,IF(C2847=1,D2847-'Data Transformation'!$W$25,FALSE))</f>
        <v>#NUM!</v>
      </c>
      <c r="E2846">
        <f t="array" ref="E2846">IF(ISLOGICAL(D2846),"",FREQUENCY(IF('Data Transformation'!$B$425:$B$8425='Bin Analysis'!$B2835,'Data Transformation'!$G$425:$G$8425),D2846))</f>
        <v>2001</v>
      </c>
      <c r="F2846">
        <f t="shared" si="354"/>
        <v>0</v>
      </c>
      <c r="G2846">
        <f>Weighting!$H$14</f>
        <v>0</v>
      </c>
      <c r="H2846">
        <f t="array" ref="H2846">FREQUENCY(IF('Data Transformation'!$B$4:$B$8425=B2835,'Data Transformation'!$G$4:$G$8425),'Bin Analysis'!$B2846)</f>
        <v>2073</v>
      </c>
      <c r="I2846">
        <f t="shared" si="355"/>
        <v>0</v>
      </c>
      <c r="J2846">
        <f t="shared" si="356"/>
        <v>0</v>
      </c>
      <c r="K2846">
        <f>J2846*Weighting!$W$14</f>
        <v>0</v>
      </c>
      <c r="M2846" s="14"/>
    </row>
    <row r="2847" spans="1:25" x14ac:dyDescent="0.55000000000000004">
      <c r="A2847" s="32" t="str">
        <f>IF(Weighting!$P$15&gt;0,B2847,"")</f>
        <v/>
      </c>
      <c r="B2847" t="e">
        <f>Weighting!$C$15</f>
        <v>#DIV/0!</v>
      </c>
      <c r="C2847" t="e">
        <f>Weighting!$F$15</f>
        <v>#NUM!</v>
      </c>
      <c r="D2847" t="e">
        <f>IF(C2847=1,'Data Transformation'!$G$3+0.5*'Data Transformation'!$W$25,IF(C2848=1,D2848-'Data Transformation'!$W$25,FALSE))</f>
        <v>#NUM!</v>
      </c>
      <c r="E2847">
        <f t="array" ref="E2847">IF(ISLOGICAL(D2847),"",FREQUENCY(IF('Data Transformation'!$B$425:$B$8425='Bin Analysis'!$B2835,'Data Transformation'!$G$425:$G$8425),D2847))</f>
        <v>2001</v>
      </c>
      <c r="F2847">
        <f t="shared" si="354"/>
        <v>0</v>
      </c>
      <c r="G2847">
        <f>Weighting!$H$15</f>
        <v>0</v>
      </c>
      <c r="H2847">
        <f t="array" ref="H2847">FREQUENCY(IF('Data Transformation'!$B$4:$B$8425=B2835,'Data Transformation'!$G$4:$G$8425),'Bin Analysis'!$B2847)</f>
        <v>2073</v>
      </c>
      <c r="I2847">
        <f t="shared" si="355"/>
        <v>0</v>
      </c>
      <c r="J2847">
        <f t="shared" si="356"/>
        <v>0</v>
      </c>
      <c r="K2847">
        <f>J2847*Weighting!$W$15</f>
        <v>0</v>
      </c>
      <c r="M2847" s="14"/>
    </row>
    <row r="2848" spans="1:25" x14ac:dyDescent="0.55000000000000004">
      <c r="A2848" s="32" t="str">
        <f>IF(Weighting!$P$16&gt;0,B2848,"")</f>
        <v/>
      </c>
      <c r="B2848" t="e">
        <f>Weighting!$C$16</f>
        <v>#DIV/0!</v>
      </c>
      <c r="C2848" t="e">
        <f>Weighting!$F$16</f>
        <v>#NUM!</v>
      </c>
      <c r="D2848" t="e">
        <f>IF(C2848=1,'Data Transformation'!$G$3+0.5*'Data Transformation'!$W$25,IF(C2849=1,D2849-'Data Transformation'!$W$25,FALSE))</f>
        <v>#NUM!</v>
      </c>
      <c r="E2848">
        <f t="array" ref="E2848">IF(ISLOGICAL(D2848),"",FREQUENCY(IF('Data Transformation'!$B$425:$B$8425='Bin Analysis'!$B2835,'Data Transformation'!$G$425:$G$8425),D2848))</f>
        <v>2001</v>
      </c>
      <c r="F2848">
        <f t="shared" si="354"/>
        <v>0</v>
      </c>
      <c r="G2848">
        <f>Weighting!$H$16</f>
        <v>0</v>
      </c>
      <c r="H2848">
        <f t="array" ref="H2848">FREQUENCY(IF('Data Transformation'!$B$4:$B$8425=B2835,'Data Transformation'!$G$4:$G$8425),'Bin Analysis'!$B2848)</f>
        <v>2073</v>
      </c>
      <c r="I2848">
        <f t="shared" si="355"/>
        <v>0</v>
      </c>
      <c r="J2848">
        <f t="shared" si="356"/>
        <v>0</v>
      </c>
      <c r="K2848">
        <f>J2848*Weighting!$W$16</f>
        <v>0</v>
      </c>
      <c r="M2848" s="14"/>
    </row>
    <row r="2849" spans="1:25" x14ac:dyDescent="0.55000000000000004">
      <c r="A2849" s="32" t="str">
        <f>IF(Weighting!$P$17&gt;0,B2849,"")</f>
        <v/>
      </c>
      <c r="B2849" t="e">
        <f>Weighting!$C$17</f>
        <v>#DIV/0!</v>
      </c>
      <c r="C2849" t="e">
        <f>Weighting!$F$17</f>
        <v>#NUM!</v>
      </c>
      <c r="D2849" t="e">
        <f>IF(C2849=1,'Data Transformation'!$G$3+0.5*'Data Transformation'!$W$25,IF(C2850=1,D2850-'Data Transformation'!$W$25,FALSE))</f>
        <v>#NUM!</v>
      </c>
      <c r="E2849">
        <f t="array" ref="E2849">IF(ISLOGICAL(D2849),"",FREQUENCY(IF('Data Transformation'!$B$425:$B$8425='Bin Analysis'!$B2835,'Data Transformation'!$G$425:$G$8425),D2849))</f>
        <v>2001</v>
      </c>
      <c r="F2849">
        <f t="shared" si="354"/>
        <v>0</v>
      </c>
      <c r="G2849">
        <f>Weighting!$H$17</f>
        <v>0</v>
      </c>
      <c r="H2849">
        <f t="array" ref="H2849">FREQUENCY(IF('Data Transformation'!$B$4:$B$8425=B2835,'Data Transformation'!$G$4:$G$8425),'Bin Analysis'!$B2849)</f>
        <v>2073</v>
      </c>
      <c r="I2849">
        <f t="shared" si="355"/>
        <v>0</v>
      </c>
      <c r="J2849">
        <f t="shared" si="356"/>
        <v>0</v>
      </c>
      <c r="K2849">
        <f>J2849*Weighting!$W$17</f>
        <v>0</v>
      </c>
      <c r="M2849" s="14"/>
    </row>
    <row r="2850" spans="1:25" x14ac:dyDescent="0.55000000000000004">
      <c r="A2850" s="32" t="str">
        <f>IF(Weighting!$P$18&gt;0,B2850,"")</f>
        <v/>
      </c>
      <c r="B2850" t="e">
        <f>Weighting!$C$18</f>
        <v>#DIV/0!</v>
      </c>
      <c r="C2850" t="e">
        <f>Weighting!$F$18</f>
        <v>#NUM!</v>
      </c>
      <c r="D2850" t="e">
        <f>IF(C2850=1,'Data Transformation'!$G$3+0.5*'Data Transformation'!$W$25,IF(C2851=1,D2851-'Data Transformation'!$W$25,FALSE))</f>
        <v>#NUM!</v>
      </c>
      <c r="E2850">
        <f t="array" ref="E2850">IF(ISLOGICAL(D2850),"",FREQUENCY(IF('Data Transformation'!$B$425:$B$8425='Bin Analysis'!$B2835,'Data Transformation'!$G$425:$G$8425),D2850))</f>
        <v>2001</v>
      </c>
      <c r="F2850">
        <f t="shared" si="354"/>
        <v>0</v>
      </c>
      <c r="G2850">
        <f>Weighting!$H$18</f>
        <v>0</v>
      </c>
      <c r="H2850">
        <f t="array" ref="H2850">FREQUENCY(IF('Data Transformation'!$B$4:$B$8425=B2835,'Data Transformation'!$G$4:$G$8425),'Bin Analysis'!$B2850)</f>
        <v>2073</v>
      </c>
      <c r="I2850">
        <f t="shared" si="355"/>
        <v>0</v>
      </c>
      <c r="J2850">
        <f t="shared" si="356"/>
        <v>0</v>
      </c>
      <c r="K2850">
        <f>J2850*Weighting!$W$18</f>
        <v>0</v>
      </c>
      <c r="M2850" s="14"/>
    </row>
    <row r="2851" spans="1:25" x14ac:dyDescent="0.55000000000000004">
      <c r="A2851" s="32" t="str">
        <f>IF(Weighting!$P$19&gt;0,B2851,"")</f>
        <v/>
      </c>
      <c r="B2851" t="e">
        <f>Weighting!$C$19</f>
        <v>#DIV/0!</v>
      </c>
      <c r="C2851" t="e">
        <f>Weighting!$F$19</f>
        <v>#NUM!</v>
      </c>
      <c r="D2851" t="e">
        <f>IF(C2851=1,'Data Transformation'!$G$3+0.5*'Data Transformation'!$W$25,IF(C2852=1,D2852-'Data Transformation'!$W$25,FALSE))</f>
        <v>#NUM!</v>
      </c>
      <c r="E2851">
        <f t="array" ref="E2851">IF(ISLOGICAL(D2851),"",FREQUENCY(IF('Data Transformation'!$B$425:$B$8425='Bin Analysis'!$B2835,'Data Transformation'!$G$425:$G$8425),D2851))</f>
        <v>2001</v>
      </c>
      <c r="F2851">
        <f t="shared" si="354"/>
        <v>0</v>
      </c>
      <c r="G2851">
        <f>Weighting!$H$19</f>
        <v>0</v>
      </c>
      <c r="H2851">
        <f t="array" ref="H2851">FREQUENCY(IF('Data Transformation'!$B$4:$B$8425=B2835,'Data Transformation'!$G$4:$G$8425),'Bin Analysis'!$B2851)</f>
        <v>2073</v>
      </c>
      <c r="I2851">
        <f t="shared" si="355"/>
        <v>0</v>
      </c>
      <c r="J2851">
        <f t="shared" si="356"/>
        <v>0</v>
      </c>
      <c r="K2851">
        <f>J2851*Weighting!$W$19</f>
        <v>0</v>
      </c>
      <c r="M2851" s="14"/>
    </row>
    <row r="2852" spans="1:25" x14ac:dyDescent="0.55000000000000004">
      <c r="A2852" s="32" t="str">
        <f>IF(Weighting!$P$20&gt;0,B2852,"")</f>
        <v/>
      </c>
      <c r="B2852" t="e">
        <f>Weighting!$C$20</f>
        <v>#DIV/0!</v>
      </c>
      <c r="C2852" t="e">
        <f>Weighting!$F$20</f>
        <v>#NUM!</v>
      </c>
      <c r="D2852" t="e">
        <f>IF(C2852=1,'Data Transformation'!$G$3+0.5*'Data Transformation'!$W$25,IF(C2853=1,D2853-'Data Transformation'!$W$25,FALSE))</f>
        <v>#NUM!</v>
      </c>
      <c r="E2852">
        <f t="array" ref="E2852">IF(ISLOGICAL(D2852),"",FREQUENCY(IF('Data Transformation'!$B$425:$B$8425='Bin Analysis'!$B2835,'Data Transformation'!$G$425:$G$8425),D2852))</f>
        <v>2001</v>
      </c>
      <c r="F2852">
        <f t="shared" si="354"/>
        <v>0</v>
      </c>
      <c r="G2852">
        <f>Weighting!$H$20</f>
        <v>0</v>
      </c>
      <c r="H2852">
        <f t="array" ref="H2852">FREQUENCY(IF('Data Transformation'!$B$4:$B$8425=B2835,'Data Transformation'!$G$4:$G$8425),'Bin Analysis'!$B2852)</f>
        <v>2073</v>
      </c>
      <c r="I2852">
        <f t="shared" si="355"/>
        <v>0</v>
      </c>
      <c r="J2852">
        <f t="shared" si="356"/>
        <v>0</v>
      </c>
      <c r="K2852">
        <f>J2852*Weighting!$W$20</f>
        <v>0</v>
      </c>
      <c r="M2852" s="14"/>
    </row>
    <row r="2853" spans="1:25" x14ac:dyDescent="0.55000000000000004">
      <c r="A2853" s="32" t="str">
        <f>IF(Weighting!$P$21&gt;0,B2853,"")</f>
        <v/>
      </c>
      <c r="B2853" t="e">
        <f>Weighting!$C$21</f>
        <v>#DIV/0!</v>
      </c>
      <c r="C2853" t="e">
        <f>Weighting!$F$21</f>
        <v>#NUM!</v>
      </c>
      <c r="D2853" t="e">
        <f>IF(C2853=1,'Data Transformation'!$G$3+0.5*'Data Transformation'!$W$25,IF(C2854=1,D2854-'Data Transformation'!$W$25,FALSE))</f>
        <v>#NUM!</v>
      </c>
      <c r="E2853">
        <f t="array" ref="E2853">IF(ISLOGICAL(D2853),"",FREQUENCY(IF('Data Transformation'!$B$425:$B$8425='Bin Analysis'!$B2835,'Data Transformation'!$G$425:$G$8425),D2853))</f>
        <v>2001</v>
      </c>
      <c r="F2853">
        <f t="shared" si="354"/>
        <v>0</v>
      </c>
      <c r="G2853">
        <f>Weighting!$H$21</f>
        <v>0</v>
      </c>
      <c r="H2853">
        <f t="array" ref="H2853">FREQUENCY(IF('Data Transformation'!$B$4:$B$8425=B2835,'Data Transformation'!$G$4:$G$8425),'Bin Analysis'!$B2853)</f>
        <v>2073</v>
      </c>
      <c r="I2853">
        <f t="shared" si="355"/>
        <v>0</v>
      </c>
      <c r="J2853">
        <f t="shared" si="356"/>
        <v>0</v>
      </c>
      <c r="K2853">
        <f>J2853*Weighting!$W$21</f>
        <v>0</v>
      </c>
      <c r="M2853" s="14"/>
    </row>
    <row r="2854" spans="1:25" x14ac:dyDescent="0.55000000000000004">
      <c r="A2854" s="32" t="str">
        <f>IF(Weighting!$P$22&gt;0,B2854,"")</f>
        <v/>
      </c>
      <c r="B2854" t="e">
        <f>Weighting!$C$22</f>
        <v>#DIV/0!</v>
      </c>
      <c r="C2854" t="e">
        <f>Weighting!$F$22</f>
        <v>#NUM!</v>
      </c>
      <c r="D2854" t="e">
        <f>IF(C2854=1,'Data Transformation'!$G$3+0.5*'Data Transformation'!$W$25,IF(C2855=1,D2855-'Data Transformation'!$W$25,FALSE))</f>
        <v>#NUM!</v>
      </c>
      <c r="E2854">
        <f t="array" ref="E2854">IF(ISLOGICAL(D2854),"",FREQUENCY(IF('Data Transformation'!$B$425:$B$8425='Bin Analysis'!$B2835,'Data Transformation'!$G$425:$G$8425),D2854))</f>
        <v>2001</v>
      </c>
      <c r="F2854">
        <f t="shared" si="354"/>
        <v>0</v>
      </c>
      <c r="G2854">
        <f>Weighting!$H$22</f>
        <v>0</v>
      </c>
      <c r="H2854">
        <f t="array" ref="H2854">FREQUENCY(IF('Data Transformation'!$B$4:$B$8425=B2835,'Data Transformation'!$G$4:$G$8425),'Bin Analysis'!$B2854)</f>
        <v>2073</v>
      </c>
      <c r="I2854">
        <f t="shared" si="355"/>
        <v>0</v>
      </c>
      <c r="J2854">
        <f t="shared" si="356"/>
        <v>0</v>
      </c>
      <c r="K2854">
        <f>J2854*Weighting!$W$22</f>
        <v>0</v>
      </c>
      <c r="M2854" s="14"/>
    </row>
    <row r="2855" spans="1:25" x14ac:dyDescent="0.55000000000000004">
      <c r="A2855" s="32" t="str">
        <f>IF(Weighting!$P$23&gt;0,B2855,"")</f>
        <v/>
      </c>
      <c r="B2855" t="e">
        <f>Weighting!$C$23</f>
        <v>#DIV/0!</v>
      </c>
      <c r="C2855" t="e">
        <f>Weighting!$F$23</f>
        <v>#NUM!</v>
      </c>
      <c r="D2855" t="e">
        <f>IF(C2855=1,'Data Transformation'!$G$3+0.5*'Data Transformation'!$W$25,IF(C2856=1,D2856-'Data Transformation'!$W$25,FALSE))</f>
        <v>#NUM!</v>
      </c>
      <c r="E2855">
        <f t="array" ref="E2855">IF(ISLOGICAL(D2855),"",FREQUENCY(IF('Data Transformation'!$B$425:$B$8425='Bin Analysis'!$B2835,'Data Transformation'!$G$425:$G$8425),D2855))</f>
        <v>2001</v>
      </c>
      <c r="F2855">
        <f t="shared" si="354"/>
        <v>0</v>
      </c>
      <c r="G2855">
        <f>Weighting!$H$23</f>
        <v>0</v>
      </c>
      <c r="H2855">
        <f t="array" ref="H2855">FREQUENCY(IF('Data Transformation'!$B$4:$B$8425=B2835,'Data Transformation'!$G$4:$G$8425),'Bin Analysis'!$B2855)</f>
        <v>2073</v>
      </c>
      <c r="I2855">
        <f t="shared" si="355"/>
        <v>0</v>
      </c>
      <c r="J2855">
        <f t="shared" si="356"/>
        <v>0</v>
      </c>
      <c r="K2855">
        <f>J2855*Weighting!$W$23</f>
        <v>0</v>
      </c>
      <c r="M2855" s="14"/>
    </row>
    <row r="2856" spans="1:25" x14ac:dyDescent="0.55000000000000004">
      <c r="A2856" s="32" t="str">
        <f>IF(Weighting!$P$24&gt;0,B2856,"")</f>
        <v/>
      </c>
      <c r="B2856" t="e">
        <f>Weighting!$C$24</f>
        <v>#DIV/0!</v>
      </c>
      <c r="C2856" t="e">
        <f>Weighting!$F$24</f>
        <v>#NUM!</v>
      </c>
      <c r="D2856" t="e">
        <f>IF(C2856=1,'Data Transformation'!$G$3+0.5*'Data Transformation'!$W$25,IF(C2857=1,D2857-'Data Transformation'!$W$25,FALSE))</f>
        <v>#NUM!</v>
      </c>
      <c r="E2856">
        <f t="array" ref="E2856">IF(ISLOGICAL(D2856),"",FREQUENCY(IF('Data Transformation'!$B$425:$B$8425='Bin Analysis'!$B2835,'Data Transformation'!$G$425:$G$8425),D2856))</f>
        <v>2001</v>
      </c>
      <c r="F2856">
        <f t="shared" si="354"/>
        <v>0</v>
      </c>
      <c r="G2856">
        <f>Weighting!$H$24</f>
        <v>0</v>
      </c>
      <c r="H2856">
        <f t="array" ref="H2856">FREQUENCY(IF('Data Transformation'!$B$4:$B$8425=B2835,'Data Transformation'!$G$4:$G$8425),'Bin Analysis'!$B2856)</f>
        <v>2073</v>
      </c>
      <c r="I2856">
        <f t="shared" si="355"/>
        <v>0</v>
      </c>
      <c r="J2856">
        <f t="shared" si="356"/>
        <v>0</v>
      </c>
      <c r="K2856">
        <f>J2856*Weighting!$W$24</f>
        <v>0</v>
      </c>
      <c r="M2856" s="14"/>
    </row>
    <row r="2857" spans="1:25" x14ac:dyDescent="0.55000000000000004">
      <c r="A2857" s="32" t="str">
        <f>IF(Weighting!$P$25&gt;0,B2857,"")</f>
        <v/>
      </c>
      <c r="B2857" t="e">
        <f>Weighting!$C$25</f>
        <v>#DIV/0!</v>
      </c>
      <c r="C2857" t="e">
        <f>Weighting!$F$25</f>
        <v>#NUM!</v>
      </c>
      <c r="D2857" t="e">
        <f>IF(C2857=1,'Data Transformation'!$G$3+0.5*'Data Transformation'!$W$25,IF(C2858=1,D2858-'Data Transformation'!$W$25,FALSE))</f>
        <v>#NUM!</v>
      </c>
      <c r="E2857">
        <f t="array" ref="E2857">IF(ISLOGICAL(D2857),"",FREQUENCY(IF('Data Transformation'!$B$425:$B$8425='Bin Analysis'!$B2835,'Data Transformation'!$G$425:$G$8425),D2857))</f>
        <v>2001</v>
      </c>
      <c r="F2857">
        <f t="shared" si="354"/>
        <v>0</v>
      </c>
      <c r="G2857">
        <f>Weighting!$H$25</f>
        <v>0</v>
      </c>
      <c r="H2857">
        <f t="array" ref="H2857">FREQUENCY(IF('Data Transformation'!$B$4:$B$8425=B2835,'Data Transformation'!$G$4:$G$8425),'Bin Analysis'!$B2857)</f>
        <v>2073</v>
      </c>
      <c r="I2857">
        <f t="shared" si="355"/>
        <v>0</v>
      </c>
      <c r="J2857">
        <f t="shared" si="356"/>
        <v>0</v>
      </c>
      <c r="K2857">
        <f>J2857*Weighting!$W$25</f>
        <v>0</v>
      </c>
      <c r="M2857" s="14"/>
    </row>
    <row r="2858" spans="1:25" x14ac:dyDescent="0.55000000000000004">
      <c r="O2858"/>
      <c r="P2858"/>
      <c r="Q2858"/>
      <c r="R2858"/>
    </row>
    <row r="2859" spans="1:25" ht="23.35" x14ac:dyDescent="0.8">
      <c r="A2859" s="21" t="s">
        <v>0</v>
      </c>
      <c r="B2859" s="21" t="str">
        <f>IFERROR(VLOOKUP(C2859,'Data Transformation'!$L$6:$M$426,2,FALSE),"")</f>
        <v/>
      </c>
      <c r="C2859" s="21">
        <f>C2835+1</f>
        <v>119</v>
      </c>
      <c r="D2859" s="21"/>
      <c r="E2859" s="21"/>
      <c r="F2859" s="21"/>
      <c r="G2859" s="21"/>
      <c r="H2859" s="22"/>
      <c r="I2859" s="22"/>
      <c r="J2859" s="22"/>
      <c r="K2859" s="21"/>
      <c r="L2859" s="21" t="str">
        <f>B2859</f>
        <v/>
      </c>
      <c r="M2859" s="23" t="e">
        <f>INDEX('Data Transformation'!$O$4:$O$424,MATCH($B2859,'Data Transformation'!$M$4:$M$424,0),MATCH($M$2,'Data Transformation'!$O$3,0))</f>
        <v>#N/A</v>
      </c>
      <c r="N2859" s="27" t="e">
        <f>IF('Input and Summary Results'!$J$16="minimum",'Bin Analysis'!X2860/(M2859-1),'Bin Analysis'!Y2859/('Bin Analysis'!M2859-1))</f>
        <v>#N/A</v>
      </c>
      <c r="O2859" s="27" t="e">
        <f>IF(M2859=FALSE,NA(),(VLOOKUP(1,C2862:K2881,4,FALSE))/(M2859-1))</f>
        <v>#N/A</v>
      </c>
      <c r="P2859" s="27" t="e">
        <f>IF(M2859=FALSE,NA(),SUM(J2862:J2881)/Weighting!$S$5)</f>
        <v>#N/A</v>
      </c>
      <c r="Q2859" s="27" t="e">
        <f>IF(M2859=FALSE,NA(),SUM(K2862:K2881)/Weighting!$S$6)</f>
        <v>#N/A</v>
      </c>
      <c r="R2859" s="27" t="e">
        <f>IF(M2859=FALSE,NA(),(VLOOKUP(1,G2862:K2881,3,FALSE))/(M2859-1))</f>
        <v>#N/A</v>
      </c>
      <c r="S2859" s="22" t="e">
        <f>IF(M2859=FALSE,NA(),IF(SUM(J2862:J2881)=2,"yes","no"))</f>
        <v>#N/A</v>
      </c>
      <c r="X2859" s="2" cm="2">
        <f t="array" ref="X2859:X2860">FREQUENCY(IF('Data Transformation'!$B$425:$B$6424='Bin Analysis'!L2859,'Data Transformation'!$G$425:$G$6424),'Data Transformation'!$U$11)</f>
        <v>0</v>
      </c>
      <c r="Y2859" s="2" cm="2">
        <f t="array" ref="Y2859:Y2860">FREQUENCY(IF('Data Transformation'!$B$425:$B$6424='Bin Analysis'!L2859,'Data Transformation'!$G$425:$G$6424),'Data Transformation'!$U$12)</f>
        <v>0</v>
      </c>
    </row>
    <row r="2860" spans="1:25" x14ac:dyDescent="0.55000000000000004">
      <c r="A2860" s="14" t="s">
        <v>67</v>
      </c>
      <c r="B2860" t="s">
        <v>47</v>
      </c>
      <c r="C2860" t="s">
        <v>5</v>
      </c>
      <c r="D2860" t="s">
        <v>100</v>
      </c>
      <c r="E2860" t="s">
        <v>101</v>
      </c>
      <c r="F2860" t="s">
        <v>102</v>
      </c>
      <c r="G2860" t="s">
        <v>70</v>
      </c>
      <c r="H2860" t="s">
        <v>31</v>
      </c>
      <c r="I2860" t="s">
        <v>32</v>
      </c>
      <c r="J2860" t="s">
        <v>46</v>
      </c>
      <c r="K2860" s="14" t="s">
        <v>45</v>
      </c>
      <c r="M2860" s="14"/>
      <c r="X2860" s="2">
        <v>0</v>
      </c>
      <c r="Y2860" s="2">
        <v>0</v>
      </c>
    </row>
    <row r="2861" spans="1:25" x14ac:dyDescent="0.55000000000000004">
      <c r="A2861" s="32"/>
      <c r="D2861" t="e">
        <f>IF(C2861=1,'Data Transformation'!$G$3+0.5*'Data Transformation'!$W$25,IF(C2862=1,D2862-'Data Transformation'!$W$25,FALSE))</f>
        <v>#NUM!</v>
      </c>
      <c r="E2861">
        <f t="array" ref="E2861">IF(ISLOGICAL(D2861),"",FREQUENCY(IF('Data Transformation'!$B$425:$B$8425='Bin Analysis'!$B2859,'Data Transformation'!$G$425:$G$8425),D2861))</f>
        <v>2001</v>
      </c>
      <c r="F2861" t="e">
        <f>IF(ISLOGICAL(D2861),"",E2861-E2860)</f>
        <v>#VALUE!</v>
      </c>
      <c r="M2861" s="14"/>
    </row>
    <row r="2862" spans="1:25" x14ac:dyDescent="0.55000000000000004">
      <c r="A2862" s="32" t="e">
        <f>IF(Weighting!$P$6&gt;0,B2862,"")</f>
        <v>#NUM!</v>
      </c>
      <c r="B2862" t="e">
        <f>Weighting!$C$6</f>
        <v>#DIV/0!</v>
      </c>
      <c r="C2862" t="e">
        <f>Weighting!$F$6</f>
        <v>#NUM!</v>
      </c>
      <c r="D2862" t="e">
        <f>IF(C2862=1,'Data Transformation'!$G$3+0.5*'Data Transformation'!$W$25,IF(C2863=1,D2863-'Data Transformation'!$W$25,FALSE))</f>
        <v>#NUM!</v>
      </c>
      <c r="E2862">
        <f t="array" ref="E2862">IF(ISLOGICAL(D2862),"",FREQUENCY(IF('Data Transformation'!$B$425:$B$8425='Bin Analysis'!$B2859,'Data Transformation'!$G$425:$G$8425),D2862))</f>
        <v>2001</v>
      </c>
      <c r="F2862">
        <f>IF(ISLOGICAL(D2862),"",E2862-E2861)</f>
        <v>0</v>
      </c>
      <c r="G2862">
        <f>Weighting!$H$6</f>
        <v>1</v>
      </c>
      <c r="H2862">
        <f t="array" ref="H2862">FREQUENCY(IF('Data Transformation'!$B$4:$B$8425=B2859,'Data Transformation'!$G$4:$G$8425),'Bin Analysis'!$B2862)</f>
        <v>2073</v>
      </c>
      <c r="I2862">
        <f>H2862-H2861</f>
        <v>2073</v>
      </c>
      <c r="J2862">
        <f>IF(I2862=0,0,1)</f>
        <v>1</v>
      </c>
      <c r="K2862" t="e">
        <f>J2862*Weighting!$W$6</f>
        <v>#NUM!</v>
      </c>
      <c r="M2862" s="14"/>
    </row>
    <row r="2863" spans="1:25" x14ac:dyDescent="0.55000000000000004">
      <c r="A2863" s="32" t="str">
        <f>IF(Weighting!$P$7&gt;0,B2863,"")</f>
        <v/>
      </c>
      <c r="B2863" t="e">
        <f>Weighting!$C$7</f>
        <v>#DIV/0!</v>
      </c>
      <c r="C2863" t="e">
        <f>Weighting!$F$7</f>
        <v>#NUM!</v>
      </c>
      <c r="D2863" t="e">
        <f>IF(C2863=1,'Data Transformation'!$G$3+0.5*'Data Transformation'!$W$25,IF(C2864=1,D2864-'Data Transformation'!$W$25,FALSE))</f>
        <v>#NUM!</v>
      </c>
      <c r="E2863">
        <f t="array" ref="E2863">IF(ISLOGICAL(D2863),"",FREQUENCY(IF('Data Transformation'!$B$425:$B$8425='Bin Analysis'!$B2859,'Data Transformation'!$G$425:$G$8425),D2863))</f>
        <v>2001</v>
      </c>
      <c r="F2863">
        <f t="shared" ref="F2863:F2881" si="357">IF(ISLOGICAL(D2863),"",E2863-E2862)</f>
        <v>0</v>
      </c>
      <c r="G2863">
        <f>Weighting!$H$7</f>
        <v>0</v>
      </c>
      <c r="H2863">
        <f t="array" ref="H2863">FREQUENCY(IF('Data Transformation'!$B$4:$B$8425=B2859,'Data Transformation'!$G$4:$G$8425),'Bin Analysis'!$B2863)</f>
        <v>2073</v>
      </c>
      <c r="I2863">
        <f t="shared" ref="I2863:I2881" si="358">H2863-H2862</f>
        <v>0</v>
      </c>
      <c r="J2863">
        <f>IF(I2863=0,0,1)</f>
        <v>0</v>
      </c>
      <c r="K2863">
        <f>J2863*Weighting!$W$7</f>
        <v>0</v>
      </c>
      <c r="M2863" s="14"/>
    </row>
    <row r="2864" spans="1:25" x14ac:dyDescent="0.55000000000000004">
      <c r="A2864" s="32" t="str">
        <f>IF(Weighting!$P$8&gt;0,B2864,"")</f>
        <v/>
      </c>
      <c r="B2864" t="e">
        <f>Weighting!$C$8</f>
        <v>#DIV/0!</v>
      </c>
      <c r="C2864" t="e">
        <f>Weighting!$F$8</f>
        <v>#NUM!</v>
      </c>
      <c r="D2864" t="e">
        <f>IF(C2864=1,'Data Transformation'!$G$3+0.5*'Data Transformation'!$W$25,IF(C2865=1,D2865-'Data Transformation'!$W$25,FALSE))</f>
        <v>#NUM!</v>
      </c>
      <c r="E2864">
        <f t="array" ref="E2864">IF(ISLOGICAL(D2864),"",FREQUENCY(IF('Data Transformation'!$B$425:$B$8425='Bin Analysis'!$B2859,'Data Transformation'!$G$425:$G$8425),D2864))</f>
        <v>2001</v>
      </c>
      <c r="F2864">
        <f t="shared" si="357"/>
        <v>0</v>
      </c>
      <c r="G2864">
        <f>Weighting!$H$8</f>
        <v>0</v>
      </c>
      <c r="H2864">
        <f t="array" ref="H2864">FREQUENCY(IF('Data Transformation'!$B$4:$B$8425=B2859,'Data Transformation'!$G$4:$G$8425),'Bin Analysis'!$B2864)</f>
        <v>2073</v>
      </c>
      <c r="I2864">
        <f t="shared" si="358"/>
        <v>0</v>
      </c>
      <c r="J2864">
        <f t="shared" ref="J2864:J2881" si="359">IF(I2864=0,0,1)</f>
        <v>0</v>
      </c>
      <c r="K2864">
        <f>J2864*Weighting!$W$8</f>
        <v>0</v>
      </c>
      <c r="M2864" s="14"/>
    </row>
    <row r="2865" spans="1:13" x14ac:dyDescent="0.55000000000000004">
      <c r="A2865" s="32" t="str">
        <f>IF(Weighting!$P$9&gt;0,B2865,"")</f>
        <v/>
      </c>
      <c r="B2865" s="50" t="e">
        <f>Weighting!$C$9</f>
        <v>#DIV/0!</v>
      </c>
      <c r="C2865" t="e">
        <f>Weighting!$F$9</f>
        <v>#NUM!</v>
      </c>
      <c r="D2865" t="e">
        <f>IF(C2865=1,'Data Transformation'!$G$3+0.5*'Data Transformation'!$W$25,IF(C2866=1,D2866-'Data Transformation'!$W$25,FALSE))</f>
        <v>#NUM!</v>
      </c>
      <c r="E2865">
        <f t="array" ref="E2865">IF(ISLOGICAL(D2865),"",FREQUENCY(IF('Data Transformation'!$B$425:$B$8425='Bin Analysis'!$B2859,'Data Transformation'!$G$425:$G$8425),D2865))</f>
        <v>2001</v>
      </c>
      <c r="F2865">
        <f t="shared" si="357"/>
        <v>0</v>
      </c>
      <c r="G2865">
        <f>Weighting!$H$9</f>
        <v>0</v>
      </c>
      <c r="H2865">
        <f t="array" ref="H2865">FREQUENCY(IF('Data Transformation'!$B$4:$B$8425=B2859,'Data Transformation'!$G$4:$G$8425),'Bin Analysis'!$B2865)</f>
        <v>2073</v>
      </c>
      <c r="I2865">
        <f t="shared" si="358"/>
        <v>0</v>
      </c>
      <c r="J2865">
        <f t="shared" si="359"/>
        <v>0</v>
      </c>
      <c r="K2865">
        <f>J2865*Weighting!$W$9</f>
        <v>0</v>
      </c>
      <c r="M2865" s="14"/>
    </row>
    <row r="2866" spans="1:13" x14ac:dyDescent="0.55000000000000004">
      <c r="A2866" s="32" t="str">
        <f>IF(Weighting!$P$10&gt;0,B2866,"")</f>
        <v/>
      </c>
      <c r="B2866" t="e">
        <f>Weighting!$C$10</f>
        <v>#DIV/0!</v>
      </c>
      <c r="C2866" t="e">
        <f>Weighting!$F$10</f>
        <v>#NUM!</v>
      </c>
      <c r="D2866" t="e">
        <f>IF(C2866=1,'Data Transformation'!$G$3+0.5*'Data Transformation'!$W$25,IF(C2867=1,D2867-'Data Transformation'!$W$25,FALSE))</f>
        <v>#NUM!</v>
      </c>
      <c r="E2866">
        <f t="array" ref="E2866">IF(ISLOGICAL(D2866),"",FREQUENCY(IF('Data Transformation'!$B$425:$B$8425='Bin Analysis'!$B2859,'Data Transformation'!$G$425:$G$8425),D2866))</f>
        <v>2001</v>
      </c>
      <c r="F2866">
        <f t="shared" si="357"/>
        <v>0</v>
      </c>
      <c r="G2866">
        <f>Weighting!$H$10</f>
        <v>0</v>
      </c>
      <c r="H2866">
        <f t="array" ref="H2866">FREQUENCY(IF('Data Transformation'!$B$4:$B$8425=B2859,'Data Transformation'!$G$4:$G$8425),'Bin Analysis'!$B2866)</f>
        <v>2073</v>
      </c>
      <c r="I2866">
        <f t="shared" si="358"/>
        <v>0</v>
      </c>
      <c r="J2866">
        <f t="shared" si="359"/>
        <v>0</v>
      </c>
      <c r="K2866">
        <f>J2866*Weighting!$W$10</f>
        <v>0</v>
      </c>
      <c r="M2866" s="14"/>
    </row>
    <row r="2867" spans="1:13" x14ac:dyDescent="0.55000000000000004">
      <c r="A2867" s="32" t="str">
        <f>IF(Weighting!$P$11&gt;0,B2867,"")</f>
        <v/>
      </c>
      <c r="B2867" t="e">
        <f>Weighting!$C$11</f>
        <v>#DIV/0!</v>
      </c>
      <c r="C2867" t="e">
        <f>Weighting!$F$11</f>
        <v>#NUM!</v>
      </c>
      <c r="D2867" t="e">
        <f>IF(C2867=1,'Data Transformation'!$G$3+0.5*'Data Transformation'!$W$25,IF(C2868=1,D2868-'Data Transformation'!$W$25,FALSE))</f>
        <v>#NUM!</v>
      </c>
      <c r="E2867">
        <f t="array" ref="E2867">IF(ISLOGICAL(D2867),"",FREQUENCY(IF('Data Transformation'!$B$425:$B$8425='Bin Analysis'!$B2859,'Data Transformation'!$G$425:$G$8425),D2867))</f>
        <v>2001</v>
      </c>
      <c r="F2867">
        <f t="shared" si="357"/>
        <v>0</v>
      </c>
      <c r="G2867">
        <f>Weighting!$H$11</f>
        <v>0</v>
      </c>
      <c r="H2867">
        <f t="array" ref="H2867">FREQUENCY(IF('Data Transformation'!$B$4:$B$8425=B2859,'Data Transformation'!$G$4:$G$8425),'Bin Analysis'!$B2867)</f>
        <v>2073</v>
      </c>
      <c r="I2867">
        <f t="shared" si="358"/>
        <v>0</v>
      </c>
      <c r="J2867">
        <f t="shared" si="359"/>
        <v>0</v>
      </c>
      <c r="K2867">
        <f>J2867*Weighting!$W$11</f>
        <v>0</v>
      </c>
      <c r="M2867" s="14"/>
    </row>
    <row r="2868" spans="1:13" x14ac:dyDescent="0.55000000000000004">
      <c r="A2868" s="32" t="str">
        <f>IF(Weighting!$P$12&gt;0,B2868,"")</f>
        <v/>
      </c>
      <c r="B2868" t="e">
        <f>Weighting!$C$12</f>
        <v>#DIV/0!</v>
      </c>
      <c r="C2868" t="e">
        <f>Weighting!$F$12</f>
        <v>#NUM!</v>
      </c>
      <c r="D2868" t="e">
        <f>IF(C2868=1,'Data Transformation'!$G$3+0.5*'Data Transformation'!$W$25,IF(C2869=1,D2869-'Data Transformation'!$W$25,FALSE))</f>
        <v>#NUM!</v>
      </c>
      <c r="E2868">
        <f t="array" ref="E2868">IF(ISLOGICAL(D2868),"",FREQUENCY(IF('Data Transformation'!$B$425:$B$8425='Bin Analysis'!$B2859,'Data Transformation'!$G$425:$G$8425),D2868))</f>
        <v>2001</v>
      </c>
      <c r="F2868">
        <f t="shared" si="357"/>
        <v>0</v>
      </c>
      <c r="G2868">
        <f>Weighting!$H$12</f>
        <v>0</v>
      </c>
      <c r="H2868">
        <f t="array" ref="H2868">FREQUENCY(IF('Data Transformation'!$B$4:$B$8425=B2859,'Data Transformation'!$G$4:$G$8425),'Bin Analysis'!$B2868)</f>
        <v>2073</v>
      </c>
      <c r="I2868">
        <f t="shared" si="358"/>
        <v>0</v>
      </c>
      <c r="J2868">
        <f t="shared" si="359"/>
        <v>0</v>
      </c>
      <c r="K2868">
        <f>J2868*Weighting!$W$12</f>
        <v>0</v>
      </c>
      <c r="M2868" s="14"/>
    </row>
    <row r="2869" spans="1:13" x14ac:dyDescent="0.55000000000000004">
      <c r="A2869" s="32" t="str">
        <f>IF(Weighting!$P$13&gt;0,B2869,"")</f>
        <v/>
      </c>
      <c r="B2869" t="e">
        <f>Weighting!$C$13</f>
        <v>#DIV/0!</v>
      </c>
      <c r="C2869" t="e">
        <f>Weighting!$F$13</f>
        <v>#NUM!</v>
      </c>
      <c r="D2869" t="e">
        <f>IF(C2869=1,'Data Transformation'!$G$3+0.5*'Data Transformation'!$W$25,IF(C2870=1,D2870-'Data Transformation'!$W$25,FALSE))</f>
        <v>#NUM!</v>
      </c>
      <c r="E2869">
        <f t="array" ref="E2869">IF(ISLOGICAL(D2869),"",FREQUENCY(IF('Data Transformation'!$B$425:$B$8425='Bin Analysis'!$B2859,'Data Transformation'!$G$425:$G$8425),D2869))</f>
        <v>2001</v>
      </c>
      <c r="F2869">
        <f t="shared" si="357"/>
        <v>0</v>
      </c>
      <c r="G2869">
        <f>Weighting!$H$13</f>
        <v>0</v>
      </c>
      <c r="H2869">
        <f t="array" ref="H2869">FREQUENCY(IF('Data Transformation'!$B$4:$B$8425=B2859,'Data Transformation'!$G$4:$G$8425),'Bin Analysis'!$B2869)</f>
        <v>2073</v>
      </c>
      <c r="I2869">
        <f t="shared" si="358"/>
        <v>0</v>
      </c>
      <c r="J2869">
        <f t="shared" si="359"/>
        <v>0</v>
      </c>
      <c r="K2869">
        <f>J2869*Weighting!$W$13</f>
        <v>0</v>
      </c>
      <c r="M2869" s="14"/>
    </row>
    <row r="2870" spans="1:13" x14ac:dyDescent="0.55000000000000004">
      <c r="A2870" s="32" t="str">
        <f>IF(Weighting!$P$14&gt;0,B2870,"")</f>
        <v/>
      </c>
      <c r="B2870" t="e">
        <f>Weighting!$C$14</f>
        <v>#DIV/0!</v>
      </c>
      <c r="C2870" t="e">
        <f>Weighting!$F$14</f>
        <v>#NUM!</v>
      </c>
      <c r="D2870" t="e">
        <f>IF(C2870=1,'Data Transformation'!$G$3+0.5*'Data Transformation'!$W$25,IF(C2871=1,D2871-'Data Transformation'!$W$25,FALSE))</f>
        <v>#NUM!</v>
      </c>
      <c r="E2870">
        <f t="array" ref="E2870">IF(ISLOGICAL(D2870),"",FREQUENCY(IF('Data Transformation'!$B$425:$B$8425='Bin Analysis'!$B2859,'Data Transformation'!$G$425:$G$8425),D2870))</f>
        <v>2001</v>
      </c>
      <c r="F2870">
        <f t="shared" si="357"/>
        <v>0</v>
      </c>
      <c r="G2870">
        <f>Weighting!$H$14</f>
        <v>0</v>
      </c>
      <c r="H2870">
        <f t="array" ref="H2870">FREQUENCY(IF('Data Transformation'!$B$4:$B$8425=B2859,'Data Transformation'!$G$4:$G$8425),'Bin Analysis'!$B2870)</f>
        <v>2073</v>
      </c>
      <c r="I2870">
        <f t="shared" si="358"/>
        <v>0</v>
      </c>
      <c r="J2870">
        <f t="shared" si="359"/>
        <v>0</v>
      </c>
      <c r="K2870">
        <f>J2870*Weighting!$W$14</f>
        <v>0</v>
      </c>
      <c r="M2870" s="14"/>
    </row>
    <row r="2871" spans="1:13" x14ac:dyDescent="0.55000000000000004">
      <c r="A2871" s="32" t="str">
        <f>IF(Weighting!$P$15&gt;0,B2871,"")</f>
        <v/>
      </c>
      <c r="B2871" t="e">
        <f>Weighting!$C$15</f>
        <v>#DIV/0!</v>
      </c>
      <c r="C2871" t="e">
        <f>Weighting!$F$15</f>
        <v>#NUM!</v>
      </c>
      <c r="D2871" t="e">
        <f>IF(C2871=1,'Data Transformation'!$G$3+0.5*'Data Transformation'!$W$25,IF(C2872=1,D2872-'Data Transformation'!$W$25,FALSE))</f>
        <v>#NUM!</v>
      </c>
      <c r="E2871">
        <f t="array" ref="E2871">IF(ISLOGICAL(D2871),"",FREQUENCY(IF('Data Transformation'!$B$425:$B$8425='Bin Analysis'!$B2859,'Data Transformation'!$G$425:$G$8425),D2871))</f>
        <v>2001</v>
      </c>
      <c r="F2871">
        <f t="shared" si="357"/>
        <v>0</v>
      </c>
      <c r="G2871">
        <f>Weighting!$H$15</f>
        <v>0</v>
      </c>
      <c r="H2871">
        <f t="array" ref="H2871">FREQUENCY(IF('Data Transformation'!$B$4:$B$8425=B2859,'Data Transformation'!$G$4:$G$8425),'Bin Analysis'!$B2871)</f>
        <v>2073</v>
      </c>
      <c r="I2871">
        <f t="shared" si="358"/>
        <v>0</v>
      </c>
      <c r="J2871">
        <f t="shared" si="359"/>
        <v>0</v>
      </c>
      <c r="K2871">
        <f>J2871*Weighting!$W$15</f>
        <v>0</v>
      </c>
      <c r="M2871" s="14"/>
    </row>
    <row r="2872" spans="1:13" x14ac:dyDescent="0.55000000000000004">
      <c r="A2872" s="32" t="str">
        <f>IF(Weighting!$P$16&gt;0,B2872,"")</f>
        <v/>
      </c>
      <c r="B2872" t="e">
        <f>Weighting!$C$16</f>
        <v>#DIV/0!</v>
      </c>
      <c r="C2872" t="e">
        <f>Weighting!$F$16</f>
        <v>#NUM!</v>
      </c>
      <c r="D2872" t="e">
        <f>IF(C2872=1,'Data Transformation'!$G$3+0.5*'Data Transformation'!$W$25,IF(C2873=1,D2873-'Data Transformation'!$W$25,FALSE))</f>
        <v>#NUM!</v>
      </c>
      <c r="E2872">
        <f t="array" ref="E2872">IF(ISLOGICAL(D2872),"",FREQUENCY(IF('Data Transformation'!$B$425:$B$8425='Bin Analysis'!$B2859,'Data Transformation'!$G$425:$G$8425),D2872))</f>
        <v>2001</v>
      </c>
      <c r="F2872">
        <f t="shared" si="357"/>
        <v>0</v>
      </c>
      <c r="G2872">
        <f>Weighting!$H$16</f>
        <v>0</v>
      </c>
      <c r="H2872">
        <f t="array" ref="H2872">FREQUENCY(IF('Data Transformation'!$B$4:$B$8425=B2859,'Data Transformation'!$G$4:$G$8425),'Bin Analysis'!$B2872)</f>
        <v>2073</v>
      </c>
      <c r="I2872">
        <f t="shared" si="358"/>
        <v>0</v>
      </c>
      <c r="J2872">
        <f t="shared" si="359"/>
        <v>0</v>
      </c>
      <c r="K2872">
        <f>J2872*Weighting!$W$16</f>
        <v>0</v>
      </c>
      <c r="M2872" s="14"/>
    </row>
    <row r="2873" spans="1:13" x14ac:dyDescent="0.55000000000000004">
      <c r="A2873" s="32" t="str">
        <f>IF(Weighting!$P$17&gt;0,B2873,"")</f>
        <v/>
      </c>
      <c r="B2873" t="e">
        <f>Weighting!$C$17</f>
        <v>#DIV/0!</v>
      </c>
      <c r="C2873" t="e">
        <f>Weighting!$F$17</f>
        <v>#NUM!</v>
      </c>
      <c r="D2873" t="e">
        <f>IF(C2873=1,'Data Transformation'!$G$3+0.5*'Data Transformation'!$W$25,IF(C2874=1,D2874-'Data Transformation'!$W$25,FALSE))</f>
        <v>#NUM!</v>
      </c>
      <c r="E2873">
        <f t="array" ref="E2873">IF(ISLOGICAL(D2873),"",FREQUENCY(IF('Data Transformation'!$B$425:$B$8425='Bin Analysis'!$B2859,'Data Transformation'!$G$425:$G$8425),D2873))</f>
        <v>2001</v>
      </c>
      <c r="F2873">
        <f t="shared" si="357"/>
        <v>0</v>
      </c>
      <c r="G2873">
        <f>Weighting!$H$17</f>
        <v>0</v>
      </c>
      <c r="H2873">
        <f t="array" ref="H2873">FREQUENCY(IF('Data Transformation'!$B$4:$B$8425=B2859,'Data Transformation'!$G$4:$G$8425),'Bin Analysis'!$B2873)</f>
        <v>2073</v>
      </c>
      <c r="I2873">
        <f t="shared" si="358"/>
        <v>0</v>
      </c>
      <c r="J2873">
        <f t="shared" si="359"/>
        <v>0</v>
      </c>
      <c r="K2873">
        <f>J2873*Weighting!$W$17</f>
        <v>0</v>
      </c>
      <c r="M2873" s="14"/>
    </row>
    <row r="2874" spans="1:13" x14ac:dyDescent="0.55000000000000004">
      <c r="A2874" s="32" t="str">
        <f>IF(Weighting!$P$18&gt;0,B2874,"")</f>
        <v/>
      </c>
      <c r="B2874" t="e">
        <f>Weighting!$C$18</f>
        <v>#DIV/0!</v>
      </c>
      <c r="C2874" t="e">
        <f>Weighting!$F$18</f>
        <v>#NUM!</v>
      </c>
      <c r="D2874" t="e">
        <f>IF(C2874=1,'Data Transformation'!$G$3+0.5*'Data Transformation'!$W$25,IF(C2875=1,D2875-'Data Transformation'!$W$25,FALSE))</f>
        <v>#NUM!</v>
      </c>
      <c r="E2874">
        <f t="array" ref="E2874">IF(ISLOGICAL(D2874),"",FREQUENCY(IF('Data Transformation'!$B$425:$B$8425='Bin Analysis'!$B2859,'Data Transformation'!$G$425:$G$8425),D2874))</f>
        <v>2001</v>
      </c>
      <c r="F2874">
        <f t="shared" si="357"/>
        <v>0</v>
      </c>
      <c r="G2874">
        <f>Weighting!$H$18</f>
        <v>0</v>
      </c>
      <c r="H2874">
        <f t="array" ref="H2874">FREQUENCY(IF('Data Transformation'!$B$4:$B$8425=B2859,'Data Transformation'!$G$4:$G$8425),'Bin Analysis'!$B2874)</f>
        <v>2073</v>
      </c>
      <c r="I2874">
        <f t="shared" si="358"/>
        <v>0</v>
      </c>
      <c r="J2874">
        <f t="shared" si="359"/>
        <v>0</v>
      </c>
      <c r="K2874">
        <f>J2874*Weighting!$W$18</f>
        <v>0</v>
      </c>
      <c r="M2874" s="14"/>
    </row>
    <row r="2875" spans="1:13" x14ac:dyDescent="0.55000000000000004">
      <c r="A2875" s="32" t="str">
        <f>IF(Weighting!$P$19&gt;0,B2875,"")</f>
        <v/>
      </c>
      <c r="B2875" t="e">
        <f>Weighting!$C$19</f>
        <v>#DIV/0!</v>
      </c>
      <c r="C2875" t="e">
        <f>Weighting!$F$19</f>
        <v>#NUM!</v>
      </c>
      <c r="D2875" t="e">
        <f>IF(C2875=1,'Data Transformation'!$G$3+0.5*'Data Transformation'!$W$25,IF(C2876=1,D2876-'Data Transformation'!$W$25,FALSE))</f>
        <v>#NUM!</v>
      </c>
      <c r="E2875">
        <f t="array" ref="E2875">IF(ISLOGICAL(D2875),"",FREQUENCY(IF('Data Transformation'!$B$425:$B$8425='Bin Analysis'!$B2859,'Data Transformation'!$G$425:$G$8425),D2875))</f>
        <v>2001</v>
      </c>
      <c r="F2875">
        <f t="shared" si="357"/>
        <v>0</v>
      </c>
      <c r="G2875">
        <f>Weighting!$H$19</f>
        <v>0</v>
      </c>
      <c r="H2875">
        <f t="array" ref="H2875">FREQUENCY(IF('Data Transformation'!$B$4:$B$8425=B2859,'Data Transformation'!$G$4:$G$8425),'Bin Analysis'!$B2875)</f>
        <v>2073</v>
      </c>
      <c r="I2875">
        <f t="shared" si="358"/>
        <v>0</v>
      </c>
      <c r="J2875">
        <f t="shared" si="359"/>
        <v>0</v>
      </c>
      <c r="K2875">
        <f>J2875*Weighting!$W$19</f>
        <v>0</v>
      </c>
      <c r="M2875" s="14"/>
    </row>
    <row r="2876" spans="1:13" x14ac:dyDescent="0.55000000000000004">
      <c r="A2876" s="32" t="str">
        <f>IF(Weighting!$P$20&gt;0,B2876,"")</f>
        <v/>
      </c>
      <c r="B2876" t="e">
        <f>Weighting!$C$20</f>
        <v>#DIV/0!</v>
      </c>
      <c r="C2876" t="e">
        <f>Weighting!$F$20</f>
        <v>#NUM!</v>
      </c>
      <c r="D2876" t="e">
        <f>IF(C2876=1,'Data Transformation'!$G$3+0.5*'Data Transformation'!$W$25,IF(C2877=1,D2877-'Data Transformation'!$W$25,FALSE))</f>
        <v>#NUM!</v>
      </c>
      <c r="E2876">
        <f t="array" ref="E2876">IF(ISLOGICAL(D2876),"",FREQUENCY(IF('Data Transformation'!$B$425:$B$8425='Bin Analysis'!$B2859,'Data Transformation'!$G$425:$G$8425),D2876))</f>
        <v>2001</v>
      </c>
      <c r="F2876">
        <f t="shared" si="357"/>
        <v>0</v>
      </c>
      <c r="G2876">
        <f>Weighting!$H$20</f>
        <v>0</v>
      </c>
      <c r="H2876">
        <f t="array" ref="H2876">FREQUENCY(IF('Data Transformation'!$B$4:$B$8425=B2859,'Data Transformation'!$G$4:$G$8425),'Bin Analysis'!$B2876)</f>
        <v>2073</v>
      </c>
      <c r="I2876">
        <f t="shared" si="358"/>
        <v>0</v>
      </c>
      <c r="J2876">
        <f t="shared" si="359"/>
        <v>0</v>
      </c>
      <c r="K2876">
        <f>J2876*Weighting!$W$20</f>
        <v>0</v>
      </c>
      <c r="M2876" s="14"/>
    </row>
    <row r="2877" spans="1:13" x14ac:dyDescent="0.55000000000000004">
      <c r="A2877" s="32" t="str">
        <f>IF(Weighting!$P$21&gt;0,B2877,"")</f>
        <v/>
      </c>
      <c r="B2877" t="e">
        <f>Weighting!$C$21</f>
        <v>#DIV/0!</v>
      </c>
      <c r="C2877" t="e">
        <f>Weighting!$F$21</f>
        <v>#NUM!</v>
      </c>
      <c r="D2877" t="e">
        <f>IF(C2877=1,'Data Transformation'!$G$3+0.5*'Data Transformation'!$W$25,IF(C2878=1,D2878-'Data Transformation'!$W$25,FALSE))</f>
        <v>#NUM!</v>
      </c>
      <c r="E2877">
        <f t="array" ref="E2877">IF(ISLOGICAL(D2877),"",FREQUENCY(IF('Data Transformation'!$B$425:$B$8425='Bin Analysis'!$B2859,'Data Transformation'!$G$425:$G$8425),D2877))</f>
        <v>2001</v>
      </c>
      <c r="F2877">
        <f t="shared" si="357"/>
        <v>0</v>
      </c>
      <c r="G2877">
        <f>Weighting!$H$21</f>
        <v>0</v>
      </c>
      <c r="H2877">
        <f t="array" ref="H2877">FREQUENCY(IF('Data Transformation'!$B$4:$B$8425=B2859,'Data Transformation'!$G$4:$G$8425),'Bin Analysis'!$B2877)</f>
        <v>2073</v>
      </c>
      <c r="I2877">
        <f t="shared" si="358"/>
        <v>0</v>
      </c>
      <c r="J2877">
        <f t="shared" si="359"/>
        <v>0</v>
      </c>
      <c r="K2877">
        <f>J2877*Weighting!$W$21</f>
        <v>0</v>
      </c>
      <c r="M2877" s="14"/>
    </row>
    <row r="2878" spans="1:13" x14ac:dyDescent="0.55000000000000004">
      <c r="A2878" s="32" t="str">
        <f>IF(Weighting!$P$22&gt;0,B2878,"")</f>
        <v/>
      </c>
      <c r="B2878" t="e">
        <f>Weighting!$C$22</f>
        <v>#DIV/0!</v>
      </c>
      <c r="C2878" t="e">
        <f>Weighting!$F$22</f>
        <v>#NUM!</v>
      </c>
      <c r="D2878" t="e">
        <f>IF(C2878=1,'Data Transformation'!$G$3+0.5*'Data Transformation'!$W$25,IF(C2879=1,D2879-'Data Transformation'!$W$25,FALSE))</f>
        <v>#NUM!</v>
      </c>
      <c r="E2878">
        <f t="array" ref="E2878">IF(ISLOGICAL(D2878),"",FREQUENCY(IF('Data Transformation'!$B$425:$B$8425='Bin Analysis'!$B2859,'Data Transformation'!$G$425:$G$8425),D2878))</f>
        <v>2001</v>
      </c>
      <c r="F2878">
        <f t="shared" si="357"/>
        <v>0</v>
      </c>
      <c r="G2878">
        <f>Weighting!$H$22</f>
        <v>0</v>
      </c>
      <c r="H2878">
        <f t="array" ref="H2878">FREQUENCY(IF('Data Transformation'!$B$4:$B$8425=B2859,'Data Transformation'!$G$4:$G$8425),'Bin Analysis'!$B2878)</f>
        <v>2073</v>
      </c>
      <c r="I2878">
        <f t="shared" si="358"/>
        <v>0</v>
      </c>
      <c r="J2878">
        <f t="shared" si="359"/>
        <v>0</v>
      </c>
      <c r="K2878">
        <f>J2878*Weighting!$W$22</f>
        <v>0</v>
      </c>
      <c r="M2878" s="14"/>
    </row>
    <row r="2879" spans="1:13" x14ac:dyDescent="0.55000000000000004">
      <c r="A2879" s="32" t="str">
        <f>IF(Weighting!$P$23&gt;0,B2879,"")</f>
        <v/>
      </c>
      <c r="B2879" t="e">
        <f>Weighting!$C$23</f>
        <v>#DIV/0!</v>
      </c>
      <c r="C2879" t="e">
        <f>Weighting!$F$23</f>
        <v>#NUM!</v>
      </c>
      <c r="D2879" t="e">
        <f>IF(C2879=1,'Data Transformation'!$G$3+0.5*'Data Transformation'!$W$25,IF(C2880=1,D2880-'Data Transformation'!$W$25,FALSE))</f>
        <v>#NUM!</v>
      </c>
      <c r="E2879">
        <f t="array" ref="E2879">IF(ISLOGICAL(D2879),"",FREQUENCY(IF('Data Transformation'!$B$425:$B$8425='Bin Analysis'!$B2859,'Data Transformation'!$G$425:$G$8425),D2879))</f>
        <v>2001</v>
      </c>
      <c r="F2879">
        <f t="shared" si="357"/>
        <v>0</v>
      </c>
      <c r="G2879">
        <f>Weighting!$H$23</f>
        <v>0</v>
      </c>
      <c r="H2879">
        <f t="array" ref="H2879">FREQUENCY(IF('Data Transformation'!$B$4:$B$8425=B2859,'Data Transformation'!$G$4:$G$8425),'Bin Analysis'!$B2879)</f>
        <v>2073</v>
      </c>
      <c r="I2879">
        <f t="shared" si="358"/>
        <v>0</v>
      </c>
      <c r="J2879">
        <f t="shared" si="359"/>
        <v>0</v>
      </c>
      <c r="K2879">
        <f>J2879*Weighting!$W$23</f>
        <v>0</v>
      </c>
      <c r="M2879" s="14"/>
    </row>
    <row r="2880" spans="1:13" x14ac:dyDescent="0.55000000000000004">
      <c r="A2880" s="32" t="str">
        <f>IF(Weighting!$P$24&gt;0,B2880,"")</f>
        <v/>
      </c>
      <c r="B2880" t="e">
        <f>Weighting!$C$24</f>
        <v>#DIV/0!</v>
      </c>
      <c r="C2880" t="e">
        <f>Weighting!$F$24</f>
        <v>#NUM!</v>
      </c>
      <c r="D2880" t="e">
        <f>IF(C2880=1,'Data Transformation'!$G$3+0.5*'Data Transformation'!$W$25,IF(C2881=1,D2881-'Data Transformation'!$W$25,FALSE))</f>
        <v>#NUM!</v>
      </c>
      <c r="E2880">
        <f t="array" ref="E2880">IF(ISLOGICAL(D2880),"",FREQUENCY(IF('Data Transformation'!$B$425:$B$8425='Bin Analysis'!$B2859,'Data Transformation'!$G$425:$G$8425),D2880))</f>
        <v>2001</v>
      </c>
      <c r="F2880">
        <f t="shared" si="357"/>
        <v>0</v>
      </c>
      <c r="G2880">
        <f>Weighting!$H$24</f>
        <v>0</v>
      </c>
      <c r="H2880">
        <f t="array" ref="H2880">FREQUENCY(IF('Data Transformation'!$B$4:$B$8425=B2859,'Data Transformation'!$G$4:$G$8425),'Bin Analysis'!$B2880)</f>
        <v>2073</v>
      </c>
      <c r="I2880">
        <f t="shared" si="358"/>
        <v>0</v>
      </c>
      <c r="J2880">
        <f t="shared" si="359"/>
        <v>0</v>
      </c>
      <c r="K2880">
        <f>J2880*Weighting!$W$24</f>
        <v>0</v>
      </c>
      <c r="M2880" s="14"/>
    </row>
    <row r="2881" spans="1:25" x14ac:dyDescent="0.55000000000000004">
      <c r="A2881" s="32" t="str">
        <f>IF(Weighting!$P$25&gt;0,B2881,"")</f>
        <v/>
      </c>
      <c r="B2881" t="e">
        <f>Weighting!$C$25</f>
        <v>#DIV/0!</v>
      </c>
      <c r="C2881" t="e">
        <f>Weighting!$F$25</f>
        <v>#NUM!</v>
      </c>
      <c r="D2881" t="e">
        <f>IF(C2881=1,'Data Transformation'!$G$3+0.5*'Data Transformation'!$W$25,IF(C2882=1,D2882-'Data Transformation'!$W$25,FALSE))</f>
        <v>#NUM!</v>
      </c>
      <c r="E2881">
        <f t="array" ref="E2881">IF(ISLOGICAL(D2881),"",FREQUENCY(IF('Data Transformation'!$B$425:$B$8425='Bin Analysis'!$B2859,'Data Transformation'!$G$425:$G$8425),D2881))</f>
        <v>2001</v>
      </c>
      <c r="F2881">
        <f t="shared" si="357"/>
        <v>0</v>
      </c>
      <c r="G2881">
        <f>Weighting!$H$25</f>
        <v>0</v>
      </c>
      <c r="H2881">
        <f t="array" ref="H2881">FREQUENCY(IF('Data Transformation'!$B$4:$B$8425=B2859,'Data Transformation'!$G$4:$G$8425),'Bin Analysis'!$B2881)</f>
        <v>2073</v>
      </c>
      <c r="I2881">
        <f t="shared" si="358"/>
        <v>0</v>
      </c>
      <c r="J2881">
        <f t="shared" si="359"/>
        <v>0</v>
      </c>
      <c r="K2881">
        <f>J2881*Weighting!$W$25</f>
        <v>0</v>
      </c>
      <c r="M2881" s="14"/>
    </row>
    <row r="2882" spans="1:25" x14ac:dyDescent="0.55000000000000004">
      <c r="N2882" s="57"/>
      <c r="O2882"/>
      <c r="P2882"/>
      <c r="Q2882"/>
      <c r="R2882"/>
    </row>
    <row r="2883" spans="1:25" ht="23.35" x14ac:dyDescent="0.8">
      <c r="A2883" s="21" t="s">
        <v>0</v>
      </c>
      <c r="B2883" s="21" t="str">
        <f>IFERROR(VLOOKUP(C2883,'Data Transformation'!$L$6:$M$426,2,FALSE),"")</f>
        <v/>
      </c>
      <c r="C2883" s="21">
        <f>C2859+1</f>
        <v>120</v>
      </c>
      <c r="D2883" s="21"/>
      <c r="E2883" s="21"/>
      <c r="F2883" s="21"/>
      <c r="G2883" s="21"/>
      <c r="H2883" s="22"/>
      <c r="I2883" s="22"/>
      <c r="J2883" s="22"/>
      <c r="K2883" s="21"/>
      <c r="L2883" s="21" t="str">
        <f>B2883</f>
        <v/>
      </c>
      <c r="M2883" s="23" t="e">
        <f>INDEX('Data Transformation'!$O$4:$O$424,MATCH($B2883,'Data Transformation'!$M$4:$M$424,0),MATCH($M$2,'Data Transformation'!$O$3,0))</f>
        <v>#N/A</v>
      </c>
      <c r="N2883" s="27" t="e">
        <f>IF('Input and Summary Results'!$J$16="minimum",'Bin Analysis'!X2884/(M2883-1),'Bin Analysis'!Y2883/('Bin Analysis'!M2883-1))</f>
        <v>#N/A</v>
      </c>
      <c r="O2883" s="27" t="e">
        <f>IF(M2883=FALSE,NA(),(VLOOKUP(1,C2886:K2905,4,FALSE))/(M2883-1))</f>
        <v>#N/A</v>
      </c>
      <c r="P2883" s="27" t="e">
        <f>IF(M2883=FALSE,NA(),SUM(J2886:J2905)/Weighting!$S$5)</f>
        <v>#N/A</v>
      </c>
      <c r="Q2883" s="27" t="e">
        <f>IF(M2883=FALSE,NA(),SUM(K2886:K2905)/Weighting!$S$6)</f>
        <v>#N/A</v>
      </c>
      <c r="R2883" s="27" t="e">
        <f>IF(M2883=FALSE,NA(),(VLOOKUP(1,G2886:K2905,3,FALSE))/(M2883-1))</f>
        <v>#N/A</v>
      </c>
      <c r="S2883" s="22" t="e">
        <f>IF(M2883=FALSE,NA(),IF(SUM(J2886:J2905)=2,"yes","no"))</f>
        <v>#N/A</v>
      </c>
      <c r="X2883" s="2" cm="2">
        <f t="array" ref="X2883:X2884">FREQUENCY(IF('Data Transformation'!$B$425:$B$6424='Bin Analysis'!L2883,'Data Transformation'!$G$425:$G$6424),'Data Transformation'!$U$11)</f>
        <v>0</v>
      </c>
      <c r="Y2883" s="2" cm="2">
        <f t="array" ref="Y2883:Y2884">FREQUENCY(IF('Data Transformation'!$B$425:$B$6424='Bin Analysis'!L2883,'Data Transformation'!$G$425:$G$6424),'Data Transformation'!$U$12)</f>
        <v>0</v>
      </c>
    </row>
    <row r="2884" spans="1:25" x14ac:dyDescent="0.55000000000000004">
      <c r="A2884" s="14" t="s">
        <v>67</v>
      </c>
      <c r="B2884" t="s">
        <v>47</v>
      </c>
      <c r="C2884" t="s">
        <v>5</v>
      </c>
      <c r="D2884" t="s">
        <v>100</v>
      </c>
      <c r="E2884" t="s">
        <v>101</v>
      </c>
      <c r="F2884" t="s">
        <v>102</v>
      </c>
      <c r="G2884" t="s">
        <v>70</v>
      </c>
      <c r="H2884" t="s">
        <v>31</v>
      </c>
      <c r="I2884" t="s">
        <v>32</v>
      </c>
      <c r="J2884" t="s">
        <v>46</v>
      </c>
      <c r="K2884" s="14" t="s">
        <v>45</v>
      </c>
      <c r="M2884" s="14"/>
      <c r="X2884" s="2">
        <v>0</v>
      </c>
      <c r="Y2884" s="2">
        <v>0</v>
      </c>
    </row>
    <row r="2885" spans="1:25" x14ac:dyDescent="0.55000000000000004">
      <c r="A2885" s="32"/>
      <c r="D2885" t="e">
        <f>IF(C2885=1,'Data Transformation'!$G$3+0.5*'Data Transformation'!$W$25,IF(C2886=1,D2886-'Data Transformation'!$W$25,FALSE))</f>
        <v>#NUM!</v>
      </c>
      <c r="E2885">
        <f t="array" ref="E2885">IF(ISLOGICAL(D2885),"",FREQUENCY(IF('Data Transformation'!$B$425:$B$8425='Bin Analysis'!$B2883,'Data Transformation'!$G$425:$G$8425),D2885))</f>
        <v>2001</v>
      </c>
      <c r="F2885" t="e">
        <f>IF(ISLOGICAL(D2885),"",E2885-E2884)</f>
        <v>#VALUE!</v>
      </c>
      <c r="M2885" s="14"/>
    </row>
    <row r="2886" spans="1:25" x14ac:dyDescent="0.55000000000000004">
      <c r="A2886" s="32" t="e">
        <f>IF(Weighting!$P$6&gt;0,B2886,"")</f>
        <v>#NUM!</v>
      </c>
      <c r="B2886" t="e">
        <f>Weighting!$C$6</f>
        <v>#DIV/0!</v>
      </c>
      <c r="C2886" t="e">
        <f>Weighting!$F$6</f>
        <v>#NUM!</v>
      </c>
      <c r="D2886" t="e">
        <f>IF(C2886=1,'Data Transformation'!$G$3+0.5*'Data Transformation'!$W$25,IF(C2887=1,D2887-'Data Transformation'!$W$25,FALSE))</f>
        <v>#NUM!</v>
      </c>
      <c r="E2886">
        <f t="array" ref="E2886">IF(ISLOGICAL(D2886),"",FREQUENCY(IF('Data Transformation'!$B$425:$B$8425='Bin Analysis'!$B2883,'Data Transformation'!$G$425:$G$8425),D2886))</f>
        <v>2001</v>
      </c>
      <c r="F2886">
        <f>IF(ISLOGICAL(D2886),"",E2886-E2885)</f>
        <v>0</v>
      </c>
      <c r="G2886">
        <f>Weighting!$H$6</f>
        <v>1</v>
      </c>
      <c r="H2886">
        <f t="array" ref="H2886">FREQUENCY(IF('Data Transformation'!$B$4:$B$8425=B2883,'Data Transformation'!$G$4:$G$8425),'Bin Analysis'!$B2886)</f>
        <v>2073</v>
      </c>
      <c r="I2886">
        <f>H2886-H2885</f>
        <v>2073</v>
      </c>
      <c r="J2886">
        <f>IF(I2886=0,0,1)</f>
        <v>1</v>
      </c>
      <c r="K2886" t="e">
        <f>J2886*Weighting!$W$6</f>
        <v>#NUM!</v>
      </c>
      <c r="M2886" s="14"/>
    </row>
    <row r="2887" spans="1:25" x14ac:dyDescent="0.55000000000000004">
      <c r="A2887" s="32" t="str">
        <f>IF(Weighting!$P$7&gt;0,B2887,"")</f>
        <v/>
      </c>
      <c r="B2887" t="e">
        <f>Weighting!$C$7</f>
        <v>#DIV/0!</v>
      </c>
      <c r="C2887" t="e">
        <f>Weighting!$F$7</f>
        <v>#NUM!</v>
      </c>
      <c r="D2887" t="e">
        <f>IF(C2887=1,'Data Transformation'!$G$3+0.5*'Data Transformation'!$W$25,IF(C2888=1,D2888-'Data Transformation'!$W$25,FALSE))</f>
        <v>#NUM!</v>
      </c>
      <c r="E2887">
        <f t="array" ref="E2887">IF(ISLOGICAL(D2887),"",FREQUENCY(IF('Data Transformation'!$B$425:$B$8425='Bin Analysis'!$B2883,'Data Transformation'!$G$425:$G$8425),D2887))</f>
        <v>2001</v>
      </c>
      <c r="F2887">
        <f t="shared" ref="F2887:F2905" si="360">IF(ISLOGICAL(D2887),"",E2887-E2886)</f>
        <v>0</v>
      </c>
      <c r="G2887">
        <f>Weighting!$H$7</f>
        <v>0</v>
      </c>
      <c r="H2887">
        <f t="array" ref="H2887">FREQUENCY(IF('Data Transformation'!$B$4:$B$8425=B2883,'Data Transformation'!$G$4:$G$8425),'Bin Analysis'!$B2887)</f>
        <v>2073</v>
      </c>
      <c r="I2887">
        <f t="shared" ref="I2887:I2905" si="361">H2887-H2886</f>
        <v>0</v>
      </c>
      <c r="J2887">
        <f>IF(I2887=0,0,1)</f>
        <v>0</v>
      </c>
      <c r="K2887">
        <f>J2887*Weighting!$W$7</f>
        <v>0</v>
      </c>
      <c r="M2887" s="14"/>
    </row>
    <row r="2888" spans="1:25" x14ac:dyDescent="0.55000000000000004">
      <c r="A2888" s="32" t="str">
        <f>IF(Weighting!$P$8&gt;0,B2888,"")</f>
        <v/>
      </c>
      <c r="B2888" t="e">
        <f>Weighting!$C$8</f>
        <v>#DIV/0!</v>
      </c>
      <c r="C2888" t="e">
        <f>Weighting!$F$8</f>
        <v>#NUM!</v>
      </c>
      <c r="D2888" t="e">
        <f>IF(C2888=1,'Data Transformation'!$G$3+0.5*'Data Transformation'!$W$25,IF(C2889=1,D2889-'Data Transformation'!$W$25,FALSE))</f>
        <v>#NUM!</v>
      </c>
      <c r="E2888">
        <f t="array" ref="E2888">IF(ISLOGICAL(D2888),"",FREQUENCY(IF('Data Transformation'!$B$425:$B$8425='Bin Analysis'!$B2883,'Data Transformation'!$G$425:$G$8425),D2888))</f>
        <v>2001</v>
      </c>
      <c r="F2888">
        <f t="shared" si="360"/>
        <v>0</v>
      </c>
      <c r="G2888">
        <f>Weighting!$H$8</f>
        <v>0</v>
      </c>
      <c r="H2888">
        <f t="array" ref="H2888">FREQUENCY(IF('Data Transformation'!$B$4:$B$8425=B2883,'Data Transformation'!$G$4:$G$8425),'Bin Analysis'!$B2888)</f>
        <v>2073</v>
      </c>
      <c r="I2888">
        <f t="shared" si="361"/>
        <v>0</v>
      </c>
      <c r="J2888">
        <f t="shared" ref="J2888:J2905" si="362">IF(I2888=0,0,1)</f>
        <v>0</v>
      </c>
      <c r="K2888">
        <f>J2888*Weighting!$W$8</f>
        <v>0</v>
      </c>
      <c r="M2888" s="14"/>
    </row>
    <row r="2889" spans="1:25" x14ac:dyDescent="0.55000000000000004">
      <c r="A2889" s="32" t="str">
        <f>IF(Weighting!$P$9&gt;0,B2889,"")</f>
        <v/>
      </c>
      <c r="B2889" s="50" t="e">
        <f>Weighting!$C$9</f>
        <v>#DIV/0!</v>
      </c>
      <c r="C2889" t="e">
        <f>Weighting!$F$9</f>
        <v>#NUM!</v>
      </c>
      <c r="D2889" t="e">
        <f>IF(C2889=1,'Data Transformation'!$G$3+0.5*'Data Transformation'!$W$25,IF(C2890=1,D2890-'Data Transformation'!$W$25,FALSE))</f>
        <v>#NUM!</v>
      </c>
      <c r="E2889">
        <f t="array" ref="E2889">IF(ISLOGICAL(D2889),"",FREQUENCY(IF('Data Transformation'!$B$425:$B$8425='Bin Analysis'!$B2883,'Data Transformation'!$G$425:$G$8425),D2889))</f>
        <v>2001</v>
      </c>
      <c r="F2889">
        <f t="shared" si="360"/>
        <v>0</v>
      </c>
      <c r="G2889">
        <f>Weighting!$H$9</f>
        <v>0</v>
      </c>
      <c r="H2889">
        <f t="array" ref="H2889">FREQUENCY(IF('Data Transformation'!$B$4:$B$8425=B2883,'Data Transformation'!$G$4:$G$8425),'Bin Analysis'!$B2889)</f>
        <v>2073</v>
      </c>
      <c r="I2889">
        <f t="shared" si="361"/>
        <v>0</v>
      </c>
      <c r="J2889">
        <f t="shared" si="362"/>
        <v>0</v>
      </c>
      <c r="K2889">
        <f>J2889*Weighting!$W$9</f>
        <v>0</v>
      </c>
      <c r="M2889" s="14"/>
    </row>
    <row r="2890" spans="1:25" x14ac:dyDescent="0.55000000000000004">
      <c r="A2890" s="32" t="str">
        <f>IF(Weighting!$P$10&gt;0,B2890,"")</f>
        <v/>
      </c>
      <c r="B2890" t="e">
        <f>Weighting!$C$10</f>
        <v>#DIV/0!</v>
      </c>
      <c r="C2890" t="e">
        <f>Weighting!$F$10</f>
        <v>#NUM!</v>
      </c>
      <c r="D2890" t="e">
        <f>IF(C2890=1,'Data Transformation'!$G$3+0.5*'Data Transformation'!$W$25,IF(C2891=1,D2891-'Data Transformation'!$W$25,FALSE))</f>
        <v>#NUM!</v>
      </c>
      <c r="E2890">
        <f t="array" ref="E2890">IF(ISLOGICAL(D2890),"",FREQUENCY(IF('Data Transformation'!$B$425:$B$8425='Bin Analysis'!$B2883,'Data Transformation'!$G$425:$G$8425),D2890))</f>
        <v>2001</v>
      </c>
      <c r="F2890">
        <f t="shared" si="360"/>
        <v>0</v>
      </c>
      <c r="G2890">
        <f>Weighting!$H$10</f>
        <v>0</v>
      </c>
      <c r="H2890">
        <f t="array" ref="H2890">FREQUENCY(IF('Data Transformation'!$B$4:$B$8425=B2883,'Data Transformation'!$G$4:$G$8425),'Bin Analysis'!$B2890)</f>
        <v>2073</v>
      </c>
      <c r="I2890">
        <f t="shared" si="361"/>
        <v>0</v>
      </c>
      <c r="J2890">
        <f t="shared" si="362"/>
        <v>0</v>
      </c>
      <c r="K2890">
        <f>J2890*Weighting!$W$10</f>
        <v>0</v>
      </c>
      <c r="M2890" s="14"/>
    </row>
    <row r="2891" spans="1:25" x14ac:dyDescent="0.55000000000000004">
      <c r="A2891" s="32" t="str">
        <f>IF(Weighting!$P$11&gt;0,B2891,"")</f>
        <v/>
      </c>
      <c r="B2891" t="e">
        <f>Weighting!$C$11</f>
        <v>#DIV/0!</v>
      </c>
      <c r="C2891" t="e">
        <f>Weighting!$F$11</f>
        <v>#NUM!</v>
      </c>
      <c r="D2891" t="e">
        <f>IF(C2891=1,'Data Transformation'!$G$3+0.5*'Data Transformation'!$W$25,IF(C2892=1,D2892-'Data Transformation'!$W$25,FALSE))</f>
        <v>#NUM!</v>
      </c>
      <c r="E2891">
        <f t="array" ref="E2891">IF(ISLOGICAL(D2891),"",FREQUENCY(IF('Data Transformation'!$B$425:$B$8425='Bin Analysis'!$B2883,'Data Transformation'!$G$425:$G$8425),D2891))</f>
        <v>2001</v>
      </c>
      <c r="F2891">
        <f t="shared" si="360"/>
        <v>0</v>
      </c>
      <c r="G2891">
        <f>Weighting!$H$11</f>
        <v>0</v>
      </c>
      <c r="H2891">
        <f t="array" ref="H2891">FREQUENCY(IF('Data Transformation'!$B$4:$B$8425=B2883,'Data Transformation'!$G$4:$G$8425),'Bin Analysis'!$B2891)</f>
        <v>2073</v>
      </c>
      <c r="I2891">
        <f t="shared" si="361"/>
        <v>0</v>
      </c>
      <c r="J2891">
        <f t="shared" si="362"/>
        <v>0</v>
      </c>
      <c r="K2891">
        <f>J2891*Weighting!$W$11</f>
        <v>0</v>
      </c>
      <c r="M2891" s="14"/>
    </row>
    <row r="2892" spans="1:25" x14ac:dyDescent="0.55000000000000004">
      <c r="A2892" s="32" t="str">
        <f>IF(Weighting!$P$12&gt;0,B2892,"")</f>
        <v/>
      </c>
      <c r="B2892" t="e">
        <f>Weighting!$C$12</f>
        <v>#DIV/0!</v>
      </c>
      <c r="C2892" t="e">
        <f>Weighting!$F$12</f>
        <v>#NUM!</v>
      </c>
      <c r="D2892" t="e">
        <f>IF(C2892=1,'Data Transformation'!$G$3+0.5*'Data Transformation'!$W$25,IF(C2893=1,D2893-'Data Transformation'!$W$25,FALSE))</f>
        <v>#NUM!</v>
      </c>
      <c r="E2892">
        <f t="array" ref="E2892">IF(ISLOGICAL(D2892),"",FREQUENCY(IF('Data Transformation'!$B$425:$B$8425='Bin Analysis'!$B2883,'Data Transformation'!$G$425:$G$8425),D2892))</f>
        <v>2001</v>
      </c>
      <c r="F2892">
        <f t="shared" si="360"/>
        <v>0</v>
      </c>
      <c r="G2892">
        <f>Weighting!$H$12</f>
        <v>0</v>
      </c>
      <c r="H2892">
        <f t="array" ref="H2892">FREQUENCY(IF('Data Transformation'!$B$4:$B$8425=B2883,'Data Transformation'!$G$4:$G$8425),'Bin Analysis'!$B2892)</f>
        <v>2073</v>
      </c>
      <c r="I2892">
        <f t="shared" si="361"/>
        <v>0</v>
      </c>
      <c r="J2892">
        <f t="shared" si="362"/>
        <v>0</v>
      </c>
      <c r="K2892">
        <f>J2892*Weighting!$W$12</f>
        <v>0</v>
      </c>
      <c r="M2892" s="14"/>
    </row>
    <row r="2893" spans="1:25" x14ac:dyDescent="0.55000000000000004">
      <c r="A2893" s="32" t="str">
        <f>IF(Weighting!$P$13&gt;0,B2893,"")</f>
        <v/>
      </c>
      <c r="B2893" t="e">
        <f>Weighting!$C$13</f>
        <v>#DIV/0!</v>
      </c>
      <c r="C2893" t="e">
        <f>Weighting!$F$13</f>
        <v>#NUM!</v>
      </c>
      <c r="D2893" t="e">
        <f>IF(C2893=1,'Data Transformation'!$G$3+0.5*'Data Transformation'!$W$25,IF(C2894=1,D2894-'Data Transformation'!$W$25,FALSE))</f>
        <v>#NUM!</v>
      </c>
      <c r="E2893">
        <f t="array" ref="E2893">IF(ISLOGICAL(D2893),"",FREQUENCY(IF('Data Transformation'!$B$425:$B$8425='Bin Analysis'!$B2883,'Data Transformation'!$G$425:$G$8425),D2893))</f>
        <v>2001</v>
      </c>
      <c r="F2893">
        <f t="shared" si="360"/>
        <v>0</v>
      </c>
      <c r="G2893">
        <f>Weighting!$H$13</f>
        <v>0</v>
      </c>
      <c r="H2893">
        <f t="array" ref="H2893">FREQUENCY(IF('Data Transformation'!$B$4:$B$8425=B2883,'Data Transformation'!$G$4:$G$8425),'Bin Analysis'!$B2893)</f>
        <v>2073</v>
      </c>
      <c r="I2893">
        <f t="shared" si="361"/>
        <v>0</v>
      </c>
      <c r="J2893">
        <f t="shared" si="362"/>
        <v>0</v>
      </c>
      <c r="K2893">
        <f>J2893*Weighting!$W$13</f>
        <v>0</v>
      </c>
      <c r="M2893" s="14"/>
    </row>
    <row r="2894" spans="1:25" x14ac:dyDescent="0.55000000000000004">
      <c r="A2894" s="32" t="str">
        <f>IF(Weighting!$P$14&gt;0,B2894,"")</f>
        <v/>
      </c>
      <c r="B2894" t="e">
        <f>Weighting!$C$14</f>
        <v>#DIV/0!</v>
      </c>
      <c r="C2894" t="e">
        <f>Weighting!$F$14</f>
        <v>#NUM!</v>
      </c>
      <c r="D2894" t="e">
        <f>IF(C2894=1,'Data Transformation'!$G$3+0.5*'Data Transformation'!$W$25,IF(C2895=1,D2895-'Data Transformation'!$W$25,FALSE))</f>
        <v>#NUM!</v>
      </c>
      <c r="E2894">
        <f t="array" ref="E2894">IF(ISLOGICAL(D2894),"",FREQUENCY(IF('Data Transformation'!$B$425:$B$8425='Bin Analysis'!$B2883,'Data Transformation'!$G$425:$G$8425),D2894))</f>
        <v>2001</v>
      </c>
      <c r="F2894">
        <f t="shared" si="360"/>
        <v>0</v>
      </c>
      <c r="G2894">
        <f>Weighting!$H$14</f>
        <v>0</v>
      </c>
      <c r="H2894">
        <f t="array" ref="H2894">FREQUENCY(IF('Data Transformation'!$B$4:$B$8425=B2883,'Data Transformation'!$G$4:$G$8425),'Bin Analysis'!$B2894)</f>
        <v>2073</v>
      </c>
      <c r="I2894">
        <f t="shared" si="361"/>
        <v>0</v>
      </c>
      <c r="J2894">
        <f t="shared" si="362"/>
        <v>0</v>
      </c>
      <c r="K2894">
        <f>J2894*Weighting!$W$14</f>
        <v>0</v>
      </c>
      <c r="M2894" s="14"/>
    </row>
    <row r="2895" spans="1:25" x14ac:dyDescent="0.55000000000000004">
      <c r="A2895" s="32" t="str">
        <f>IF(Weighting!$P$15&gt;0,B2895,"")</f>
        <v/>
      </c>
      <c r="B2895" t="e">
        <f>Weighting!$C$15</f>
        <v>#DIV/0!</v>
      </c>
      <c r="C2895" t="e">
        <f>Weighting!$F$15</f>
        <v>#NUM!</v>
      </c>
      <c r="D2895" t="e">
        <f>IF(C2895=1,'Data Transformation'!$G$3+0.5*'Data Transformation'!$W$25,IF(C2896=1,D2896-'Data Transformation'!$W$25,FALSE))</f>
        <v>#NUM!</v>
      </c>
      <c r="E2895">
        <f t="array" ref="E2895">IF(ISLOGICAL(D2895),"",FREQUENCY(IF('Data Transformation'!$B$425:$B$8425='Bin Analysis'!$B2883,'Data Transformation'!$G$425:$G$8425),D2895))</f>
        <v>2001</v>
      </c>
      <c r="F2895">
        <f t="shared" si="360"/>
        <v>0</v>
      </c>
      <c r="G2895">
        <f>Weighting!$H$15</f>
        <v>0</v>
      </c>
      <c r="H2895">
        <f t="array" ref="H2895">FREQUENCY(IF('Data Transformation'!$B$4:$B$8425=B2883,'Data Transformation'!$G$4:$G$8425),'Bin Analysis'!$B2895)</f>
        <v>2073</v>
      </c>
      <c r="I2895">
        <f t="shared" si="361"/>
        <v>0</v>
      </c>
      <c r="J2895">
        <f t="shared" si="362"/>
        <v>0</v>
      </c>
      <c r="K2895">
        <f>J2895*Weighting!$W$15</f>
        <v>0</v>
      </c>
      <c r="M2895" s="14"/>
    </row>
    <row r="2896" spans="1:25" x14ac:dyDescent="0.55000000000000004">
      <c r="A2896" s="32" t="str">
        <f>IF(Weighting!$P$16&gt;0,B2896,"")</f>
        <v/>
      </c>
      <c r="B2896" t="e">
        <f>Weighting!$C$16</f>
        <v>#DIV/0!</v>
      </c>
      <c r="C2896" t="e">
        <f>Weighting!$F$16</f>
        <v>#NUM!</v>
      </c>
      <c r="D2896" t="e">
        <f>IF(C2896=1,'Data Transformation'!$G$3+0.5*'Data Transformation'!$W$25,IF(C2897=1,D2897-'Data Transformation'!$W$25,FALSE))</f>
        <v>#NUM!</v>
      </c>
      <c r="E2896">
        <f t="array" ref="E2896">IF(ISLOGICAL(D2896),"",FREQUENCY(IF('Data Transformation'!$B$425:$B$8425='Bin Analysis'!$B2883,'Data Transformation'!$G$425:$G$8425),D2896))</f>
        <v>2001</v>
      </c>
      <c r="F2896">
        <f t="shared" si="360"/>
        <v>0</v>
      </c>
      <c r="G2896">
        <f>Weighting!$H$16</f>
        <v>0</v>
      </c>
      <c r="H2896">
        <f t="array" ref="H2896">FREQUENCY(IF('Data Transformation'!$B$4:$B$8425=B2883,'Data Transformation'!$G$4:$G$8425),'Bin Analysis'!$B2896)</f>
        <v>2073</v>
      </c>
      <c r="I2896">
        <f t="shared" si="361"/>
        <v>0</v>
      </c>
      <c r="J2896">
        <f t="shared" si="362"/>
        <v>0</v>
      </c>
      <c r="K2896">
        <f>J2896*Weighting!$W$16</f>
        <v>0</v>
      </c>
      <c r="M2896" s="14"/>
    </row>
    <row r="2897" spans="1:25" x14ac:dyDescent="0.55000000000000004">
      <c r="A2897" s="32" t="str">
        <f>IF(Weighting!$P$17&gt;0,B2897,"")</f>
        <v/>
      </c>
      <c r="B2897" t="e">
        <f>Weighting!$C$17</f>
        <v>#DIV/0!</v>
      </c>
      <c r="C2897" t="e">
        <f>Weighting!$F$17</f>
        <v>#NUM!</v>
      </c>
      <c r="D2897" t="e">
        <f>IF(C2897=1,'Data Transformation'!$G$3+0.5*'Data Transformation'!$W$25,IF(C2898=1,D2898-'Data Transformation'!$W$25,FALSE))</f>
        <v>#NUM!</v>
      </c>
      <c r="E2897">
        <f t="array" ref="E2897">IF(ISLOGICAL(D2897),"",FREQUENCY(IF('Data Transformation'!$B$425:$B$8425='Bin Analysis'!$B2883,'Data Transformation'!$G$425:$G$8425),D2897))</f>
        <v>2001</v>
      </c>
      <c r="F2897">
        <f t="shared" si="360"/>
        <v>0</v>
      </c>
      <c r="G2897">
        <f>Weighting!$H$17</f>
        <v>0</v>
      </c>
      <c r="H2897">
        <f t="array" ref="H2897">FREQUENCY(IF('Data Transformation'!$B$4:$B$8425=B2883,'Data Transformation'!$G$4:$G$8425),'Bin Analysis'!$B2897)</f>
        <v>2073</v>
      </c>
      <c r="I2897">
        <f t="shared" si="361"/>
        <v>0</v>
      </c>
      <c r="J2897">
        <f t="shared" si="362"/>
        <v>0</v>
      </c>
      <c r="K2897">
        <f>J2897*Weighting!$W$17</f>
        <v>0</v>
      </c>
      <c r="M2897" s="14"/>
    </row>
    <row r="2898" spans="1:25" x14ac:dyDescent="0.55000000000000004">
      <c r="A2898" s="32" t="str">
        <f>IF(Weighting!$P$18&gt;0,B2898,"")</f>
        <v/>
      </c>
      <c r="B2898" t="e">
        <f>Weighting!$C$18</f>
        <v>#DIV/0!</v>
      </c>
      <c r="C2898" t="e">
        <f>Weighting!$F$18</f>
        <v>#NUM!</v>
      </c>
      <c r="D2898" t="e">
        <f>IF(C2898=1,'Data Transformation'!$G$3+0.5*'Data Transformation'!$W$25,IF(C2899=1,D2899-'Data Transformation'!$W$25,FALSE))</f>
        <v>#NUM!</v>
      </c>
      <c r="E2898">
        <f t="array" ref="E2898">IF(ISLOGICAL(D2898),"",FREQUENCY(IF('Data Transformation'!$B$425:$B$8425='Bin Analysis'!$B2883,'Data Transformation'!$G$425:$G$8425),D2898))</f>
        <v>2001</v>
      </c>
      <c r="F2898">
        <f t="shared" si="360"/>
        <v>0</v>
      </c>
      <c r="G2898">
        <f>Weighting!$H$18</f>
        <v>0</v>
      </c>
      <c r="H2898">
        <f t="array" ref="H2898">FREQUENCY(IF('Data Transformation'!$B$4:$B$8425=B2883,'Data Transformation'!$G$4:$G$8425),'Bin Analysis'!$B2898)</f>
        <v>2073</v>
      </c>
      <c r="I2898">
        <f t="shared" si="361"/>
        <v>0</v>
      </c>
      <c r="J2898">
        <f t="shared" si="362"/>
        <v>0</v>
      </c>
      <c r="K2898">
        <f>J2898*Weighting!$W$18</f>
        <v>0</v>
      </c>
      <c r="M2898" s="14"/>
    </row>
    <row r="2899" spans="1:25" x14ac:dyDescent="0.55000000000000004">
      <c r="A2899" s="32" t="str">
        <f>IF(Weighting!$P$19&gt;0,B2899,"")</f>
        <v/>
      </c>
      <c r="B2899" t="e">
        <f>Weighting!$C$19</f>
        <v>#DIV/0!</v>
      </c>
      <c r="C2899" t="e">
        <f>Weighting!$F$19</f>
        <v>#NUM!</v>
      </c>
      <c r="D2899" t="e">
        <f>IF(C2899=1,'Data Transformation'!$G$3+0.5*'Data Transformation'!$W$25,IF(C2900=1,D2900-'Data Transformation'!$W$25,FALSE))</f>
        <v>#NUM!</v>
      </c>
      <c r="E2899">
        <f t="array" ref="E2899">IF(ISLOGICAL(D2899),"",FREQUENCY(IF('Data Transformation'!$B$425:$B$8425='Bin Analysis'!$B2883,'Data Transformation'!$G$425:$G$8425),D2899))</f>
        <v>2001</v>
      </c>
      <c r="F2899">
        <f t="shared" si="360"/>
        <v>0</v>
      </c>
      <c r="G2899">
        <f>Weighting!$H$19</f>
        <v>0</v>
      </c>
      <c r="H2899">
        <f t="array" ref="H2899">FREQUENCY(IF('Data Transformation'!$B$4:$B$8425=B2883,'Data Transformation'!$G$4:$G$8425),'Bin Analysis'!$B2899)</f>
        <v>2073</v>
      </c>
      <c r="I2899">
        <f t="shared" si="361"/>
        <v>0</v>
      </c>
      <c r="J2899">
        <f t="shared" si="362"/>
        <v>0</v>
      </c>
      <c r="K2899">
        <f>J2899*Weighting!$W$19</f>
        <v>0</v>
      </c>
      <c r="M2899" s="14"/>
    </row>
    <row r="2900" spans="1:25" x14ac:dyDescent="0.55000000000000004">
      <c r="A2900" s="32" t="str">
        <f>IF(Weighting!$P$20&gt;0,B2900,"")</f>
        <v/>
      </c>
      <c r="B2900" t="e">
        <f>Weighting!$C$20</f>
        <v>#DIV/0!</v>
      </c>
      <c r="C2900" t="e">
        <f>Weighting!$F$20</f>
        <v>#NUM!</v>
      </c>
      <c r="D2900" t="e">
        <f>IF(C2900=1,'Data Transformation'!$G$3+0.5*'Data Transformation'!$W$25,IF(C2901=1,D2901-'Data Transformation'!$W$25,FALSE))</f>
        <v>#NUM!</v>
      </c>
      <c r="E2900">
        <f t="array" ref="E2900">IF(ISLOGICAL(D2900),"",FREQUENCY(IF('Data Transformation'!$B$425:$B$8425='Bin Analysis'!$B2883,'Data Transformation'!$G$425:$G$8425),D2900))</f>
        <v>2001</v>
      </c>
      <c r="F2900">
        <f t="shared" si="360"/>
        <v>0</v>
      </c>
      <c r="G2900">
        <f>Weighting!$H$20</f>
        <v>0</v>
      </c>
      <c r="H2900">
        <f t="array" ref="H2900">FREQUENCY(IF('Data Transformation'!$B$4:$B$8425=B2883,'Data Transformation'!$G$4:$G$8425),'Bin Analysis'!$B2900)</f>
        <v>2073</v>
      </c>
      <c r="I2900">
        <f t="shared" si="361"/>
        <v>0</v>
      </c>
      <c r="J2900">
        <f t="shared" si="362"/>
        <v>0</v>
      </c>
      <c r="K2900">
        <f>J2900*Weighting!$W$20</f>
        <v>0</v>
      </c>
      <c r="M2900" s="14"/>
    </row>
    <row r="2901" spans="1:25" x14ac:dyDescent="0.55000000000000004">
      <c r="A2901" s="32" t="str">
        <f>IF(Weighting!$P$21&gt;0,B2901,"")</f>
        <v/>
      </c>
      <c r="B2901" t="e">
        <f>Weighting!$C$21</f>
        <v>#DIV/0!</v>
      </c>
      <c r="C2901" t="e">
        <f>Weighting!$F$21</f>
        <v>#NUM!</v>
      </c>
      <c r="D2901" t="e">
        <f>IF(C2901=1,'Data Transformation'!$G$3+0.5*'Data Transformation'!$W$25,IF(C2902=1,D2902-'Data Transformation'!$W$25,FALSE))</f>
        <v>#NUM!</v>
      </c>
      <c r="E2901">
        <f t="array" ref="E2901">IF(ISLOGICAL(D2901),"",FREQUENCY(IF('Data Transformation'!$B$425:$B$8425='Bin Analysis'!$B2883,'Data Transformation'!$G$425:$G$8425),D2901))</f>
        <v>2001</v>
      </c>
      <c r="F2901">
        <f t="shared" si="360"/>
        <v>0</v>
      </c>
      <c r="G2901">
        <f>Weighting!$H$21</f>
        <v>0</v>
      </c>
      <c r="H2901">
        <f t="array" ref="H2901">FREQUENCY(IF('Data Transformation'!$B$4:$B$8425=B2883,'Data Transformation'!$G$4:$G$8425),'Bin Analysis'!$B2901)</f>
        <v>2073</v>
      </c>
      <c r="I2901">
        <f t="shared" si="361"/>
        <v>0</v>
      </c>
      <c r="J2901">
        <f t="shared" si="362"/>
        <v>0</v>
      </c>
      <c r="K2901">
        <f>J2901*Weighting!$W$21</f>
        <v>0</v>
      </c>
      <c r="M2901" s="14"/>
    </row>
    <row r="2902" spans="1:25" x14ac:dyDescent="0.55000000000000004">
      <c r="A2902" s="32" t="str">
        <f>IF(Weighting!$P$22&gt;0,B2902,"")</f>
        <v/>
      </c>
      <c r="B2902" t="e">
        <f>Weighting!$C$22</f>
        <v>#DIV/0!</v>
      </c>
      <c r="C2902" t="e">
        <f>Weighting!$F$22</f>
        <v>#NUM!</v>
      </c>
      <c r="D2902" t="e">
        <f>IF(C2902=1,'Data Transformation'!$G$3+0.5*'Data Transformation'!$W$25,IF(C2903=1,D2903-'Data Transformation'!$W$25,FALSE))</f>
        <v>#NUM!</v>
      </c>
      <c r="E2902">
        <f t="array" ref="E2902">IF(ISLOGICAL(D2902),"",FREQUENCY(IF('Data Transformation'!$B$425:$B$8425='Bin Analysis'!$B2883,'Data Transformation'!$G$425:$G$8425),D2902))</f>
        <v>2001</v>
      </c>
      <c r="F2902">
        <f t="shared" si="360"/>
        <v>0</v>
      </c>
      <c r="G2902">
        <f>Weighting!$H$22</f>
        <v>0</v>
      </c>
      <c r="H2902">
        <f t="array" ref="H2902">FREQUENCY(IF('Data Transformation'!$B$4:$B$8425=B2883,'Data Transformation'!$G$4:$G$8425),'Bin Analysis'!$B2902)</f>
        <v>2073</v>
      </c>
      <c r="I2902">
        <f t="shared" si="361"/>
        <v>0</v>
      </c>
      <c r="J2902">
        <f t="shared" si="362"/>
        <v>0</v>
      </c>
      <c r="K2902">
        <f>J2902*Weighting!$W$22</f>
        <v>0</v>
      </c>
      <c r="M2902" s="14"/>
    </row>
    <row r="2903" spans="1:25" x14ac:dyDescent="0.55000000000000004">
      <c r="A2903" s="32" t="str">
        <f>IF(Weighting!$P$23&gt;0,B2903,"")</f>
        <v/>
      </c>
      <c r="B2903" t="e">
        <f>Weighting!$C$23</f>
        <v>#DIV/0!</v>
      </c>
      <c r="C2903" t="e">
        <f>Weighting!$F$23</f>
        <v>#NUM!</v>
      </c>
      <c r="D2903" t="e">
        <f>IF(C2903=1,'Data Transformation'!$G$3+0.5*'Data Transformation'!$W$25,IF(C2904=1,D2904-'Data Transformation'!$W$25,FALSE))</f>
        <v>#NUM!</v>
      </c>
      <c r="E2903">
        <f t="array" ref="E2903">IF(ISLOGICAL(D2903),"",FREQUENCY(IF('Data Transformation'!$B$425:$B$8425='Bin Analysis'!$B2883,'Data Transformation'!$G$425:$G$8425),D2903))</f>
        <v>2001</v>
      </c>
      <c r="F2903">
        <f t="shared" si="360"/>
        <v>0</v>
      </c>
      <c r="G2903">
        <f>Weighting!$H$23</f>
        <v>0</v>
      </c>
      <c r="H2903">
        <f t="array" ref="H2903">FREQUENCY(IF('Data Transformation'!$B$4:$B$8425=B2883,'Data Transformation'!$G$4:$G$8425),'Bin Analysis'!$B2903)</f>
        <v>2073</v>
      </c>
      <c r="I2903">
        <f t="shared" si="361"/>
        <v>0</v>
      </c>
      <c r="J2903">
        <f t="shared" si="362"/>
        <v>0</v>
      </c>
      <c r="K2903">
        <f>J2903*Weighting!$W$23</f>
        <v>0</v>
      </c>
      <c r="M2903" s="14"/>
    </row>
    <row r="2904" spans="1:25" x14ac:dyDescent="0.55000000000000004">
      <c r="A2904" s="32" t="str">
        <f>IF(Weighting!$P$24&gt;0,B2904,"")</f>
        <v/>
      </c>
      <c r="B2904" t="e">
        <f>Weighting!$C$24</f>
        <v>#DIV/0!</v>
      </c>
      <c r="C2904" t="e">
        <f>Weighting!$F$24</f>
        <v>#NUM!</v>
      </c>
      <c r="D2904" t="e">
        <f>IF(C2904=1,'Data Transformation'!$G$3+0.5*'Data Transformation'!$W$25,IF(C2905=1,D2905-'Data Transformation'!$W$25,FALSE))</f>
        <v>#NUM!</v>
      </c>
      <c r="E2904">
        <f t="array" ref="E2904">IF(ISLOGICAL(D2904),"",FREQUENCY(IF('Data Transformation'!$B$425:$B$8425='Bin Analysis'!$B2883,'Data Transformation'!$G$425:$G$8425),D2904))</f>
        <v>2001</v>
      </c>
      <c r="F2904">
        <f t="shared" si="360"/>
        <v>0</v>
      </c>
      <c r="G2904">
        <f>Weighting!$H$24</f>
        <v>0</v>
      </c>
      <c r="H2904">
        <f t="array" ref="H2904">FREQUENCY(IF('Data Transformation'!$B$4:$B$8425=B2883,'Data Transformation'!$G$4:$G$8425),'Bin Analysis'!$B2904)</f>
        <v>2073</v>
      </c>
      <c r="I2904">
        <f t="shared" si="361"/>
        <v>0</v>
      </c>
      <c r="J2904">
        <f t="shared" si="362"/>
        <v>0</v>
      </c>
      <c r="K2904">
        <f>J2904*Weighting!$W$24</f>
        <v>0</v>
      </c>
      <c r="M2904" s="14"/>
    </row>
    <row r="2905" spans="1:25" x14ac:dyDescent="0.55000000000000004">
      <c r="A2905" s="32" t="str">
        <f>IF(Weighting!$P$25&gt;0,B2905,"")</f>
        <v/>
      </c>
      <c r="B2905" t="e">
        <f>Weighting!$C$25</f>
        <v>#DIV/0!</v>
      </c>
      <c r="C2905" t="e">
        <f>Weighting!$F$25</f>
        <v>#NUM!</v>
      </c>
      <c r="D2905" t="e">
        <f>IF(C2905=1,'Data Transformation'!$G$3+0.5*'Data Transformation'!$W$25,IF(C2906=1,D2906-'Data Transformation'!$W$25,FALSE))</f>
        <v>#NUM!</v>
      </c>
      <c r="E2905">
        <f t="array" ref="E2905">IF(ISLOGICAL(D2905),"",FREQUENCY(IF('Data Transformation'!$B$425:$B$8425='Bin Analysis'!$B2883,'Data Transformation'!$G$425:$G$8425),D2905))</f>
        <v>2001</v>
      </c>
      <c r="F2905">
        <f t="shared" si="360"/>
        <v>0</v>
      </c>
      <c r="G2905">
        <f>Weighting!$H$25</f>
        <v>0</v>
      </c>
      <c r="H2905">
        <f t="array" ref="H2905">FREQUENCY(IF('Data Transformation'!$B$4:$B$8425=B2883,'Data Transformation'!$G$4:$G$8425),'Bin Analysis'!$B2905)</f>
        <v>2073</v>
      </c>
      <c r="I2905">
        <f t="shared" si="361"/>
        <v>0</v>
      </c>
      <c r="J2905">
        <f t="shared" si="362"/>
        <v>0</v>
      </c>
      <c r="K2905">
        <f>J2905*Weighting!$W$25</f>
        <v>0</v>
      </c>
      <c r="M2905" s="14"/>
    </row>
    <row r="2906" spans="1:25" x14ac:dyDescent="0.55000000000000004">
      <c r="O2906"/>
      <c r="P2906"/>
      <c r="Q2906"/>
      <c r="R2906"/>
    </row>
    <row r="2907" spans="1:25" ht="23.35" x14ac:dyDescent="0.8">
      <c r="A2907" s="21" t="s">
        <v>0</v>
      </c>
      <c r="B2907" s="21" t="str">
        <f>IFERROR(VLOOKUP(C2907,'Data Transformation'!$L$6:$M$426,2,FALSE),"")</f>
        <v/>
      </c>
      <c r="C2907" s="21">
        <f>C2883+1</f>
        <v>121</v>
      </c>
      <c r="D2907" s="21"/>
      <c r="E2907" s="21"/>
      <c r="F2907" s="21"/>
      <c r="G2907" s="21"/>
      <c r="H2907" s="22"/>
      <c r="I2907" s="22"/>
      <c r="J2907" s="22"/>
      <c r="K2907" s="21"/>
      <c r="L2907" s="21" t="str">
        <f>B2907</f>
        <v/>
      </c>
      <c r="M2907" s="23" t="e">
        <f>INDEX('Data Transformation'!$O$4:$O$424,MATCH($B2907,'Data Transformation'!$M$4:$M$424,0),MATCH($M$2,'Data Transformation'!$O$3,0))</f>
        <v>#N/A</v>
      </c>
      <c r="N2907" s="27" t="e">
        <f>IF('Input and Summary Results'!$J$16="minimum",'Bin Analysis'!X2908/(M2907-1),'Bin Analysis'!Y2907/('Bin Analysis'!M2907-1))</f>
        <v>#N/A</v>
      </c>
      <c r="O2907" s="27" t="e">
        <f>IF(M2907=FALSE,NA(),(VLOOKUP(1,C2910:K2929,4,FALSE))/(M2907-1))</f>
        <v>#N/A</v>
      </c>
      <c r="P2907" s="27" t="e">
        <f>IF(M2907=FALSE,NA(),SUM(J2910:J2929)/Weighting!$S$5)</f>
        <v>#N/A</v>
      </c>
      <c r="Q2907" s="27" t="e">
        <f>IF(M2907=FALSE,NA(),SUM(K2910:K2929)/Weighting!$S$6)</f>
        <v>#N/A</v>
      </c>
      <c r="R2907" s="27" t="e">
        <f>IF(M2907=FALSE,NA(),(VLOOKUP(1,G2910:K2929,3,FALSE))/(M2907-1))</f>
        <v>#N/A</v>
      </c>
      <c r="S2907" s="22" t="e">
        <f>IF(M2907=FALSE,NA(),IF(SUM(J2910:J2929)=2,"yes","no"))</f>
        <v>#N/A</v>
      </c>
      <c r="X2907" s="2" cm="2">
        <f t="array" ref="X2907:X2908">FREQUENCY(IF('Data Transformation'!$B$425:$B$6424='Bin Analysis'!L2907,'Data Transformation'!$G$425:$G$6424),'Data Transformation'!$U$11)</f>
        <v>0</v>
      </c>
      <c r="Y2907" s="2" cm="2">
        <f t="array" ref="Y2907:Y2908">FREQUENCY(IF('Data Transformation'!$B$425:$B$6424='Bin Analysis'!L2907,'Data Transformation'!$G$425:$G$6424),'Data Transformation'!$U$12)</f>
        <v>0</v>
      </c>
    </row>
    <row r="2908" spans="1:25" x14ac:dyDescent="0.55000000000000004">
      <c r="A2908" s="14" t="s">
        <v>67</v>
      </c>
      <c r="B2908" t="s">
        <v>47</v>
      </c>
      <c r="C2908" t="s">
        <v>5</v>
      </c>
      <c r="D2908" t="s">
        <v>100</v>
      </c>
      <c r="E2908" t="s">
        <v>101</v>
      </c>
      <c r="F2908" t="s">
        <v>102</v>
      </c>
      <c r="G2908" t="s">
        <v>70</v>
      </c>
      <c r="H2908" t="s">
        <v>31</v>
      </c>
      <c r="I2908" t="s">
        <v>32</v>
      </c>
      <c r="J2908" t="s">
        <v>46</v>
      </c>
      <c r="K2908" s="14" t="s">
        <v>45</v>
      </c>
      <c r="M2908" s="14"/>
      <c r="X2908" s="2">
        <v>0</v>
      </c>
      <c r="Y2908" s="2">
        <v>0</v>
      </c>
    </row>
    <row r="2909" spans="1:25" x14ac:dyDescent="0.55000000000000004">
      <c r="A2909" s="32"/>
      <c r="D2909" t="e">
        <f>IF(C2909=1,'Data Transformation'!$G$3+0.5*'Data Transformation'!$W$25,IF(C2910=1,D2910-'Data Transformation'!$W$25,FALSE))</f>
        <v>#NUM!</v>
      </c>
      <c r="E2909">
        <f t="array" ref="E2909">IF(ISLOGICAL(D2909),"",FREQUENCY(IF('Data Transformation'!$B$425:$B$8425='Bin Analysis'!$B2907,'Data Transformation'!$G$425:$G$8425),D2909))</f>
        <v>2001</v>
      </c>
      <c r="F2909" t="e">
        <f>IF(ISLOGICAL(D2909),"",E2909-E2908)</f>
        <v>#VALUE!</v>
      </c>
      <c r="M2909" s="14"/>
    </row>
    <row r="2910" spans="1:25" x14ac:dyDescent="0.55000000000000004">
      <c r="A2910" s="32" t="e">
        <f>IF(Weighting!$P$6&gt;0,B2910,"")</f>
        <v>#NUM!</v>
      </c>
      <c r="B2910" t="e">
        <f>Weighting!$C$6</f>
        <v>#DIV/0!</v>
      </c>
      <c r="C2910" t="e">
        <f>Weighting!$F$6</f>
        <v>#NUM!</v>
      </c>
      <c r="D2910" t="e">
        <f>IF(C2910=1,'Data Transformation'!$G$3+0.5*'Data Transformation'!$W$25,IF(C2911=1,D2911-'Data Transformation'!$W$25,FALSE))</f>
        <v>#NUM!</v>
      </c>
      <c r="E2910">
        <f t="array" ref="E2910">IF(ISLOGICAL(D2910),"",FREQUENCY(IF('Data Transformation'!$B$425:$B$8425='Bin Analysis'!$B2907,'Data Transformation'!$G$425:$G$8425),D2910))</f>
        <v>2001</v>
      </c>
      <c r="F2910">
        <f>IF(ISLOGICAL(D2910),"",E2910-E2909)</f>
        <v>0</v>
      </c>
      <c r="G2910">
        <f>Weighting!$H$6</f>
        <v>1</v>
      </c>
      <c r="H2910">
        <f t="array" ref="H2910">FREQUENCY(IF('Data Transformation'!$B$4:$B$8425=B2907,'Data Transformation'!$G$4:$G$8425),'Bin Analysis'!$B2910)</f>
        <v>2073</v>
      </c>
      <c r="I2910">
        <f>H2910-H2909</f>
        <v>2073</v>
      </c>
      <c r="J2910">
        <f>IF(I2910=0,0,1)</f>
        <v>1</v>
      </c>
      <c r="K2910" t="e">
        <f>J2910*Weighting!$W$6</f>
        <v>#NUM!</v>
      </c>
      <c r="M2910" s="14"/>
    </row>
    <row r="2911" spans="1:25" x14ac:dyDescent="0.55000000000000004">
      <c r="A2911" s="32" t="str">
        <f>IF(Weighting!$P$7&gt;0,B2911,"")</f>
        <v/>
      </c>
      <c r="B2911" t="e">
        <f>Weighting!$C$7</f>
        <v>#DIV/0!</v>
      </c>
      <c r="C2911" t="e">
        <f>Weighting!$F$7</f>
        <v>#NUM!</v>
      </c>
      <c r="D2911" t="e">
        <f>IF(C2911=1,'Data Transformation'!$G$3+0.5*'Data Transformation'!$W$25,IF(C2912=1,D2912-'Data Transformation'!$W$25,FALSE))</f>
        <v>#NUM!</v>
      </c>
      <c r="E2911">
        <f t="array" ref="E2911">IF(ISLOGICAL(D2911),"",FREQUENCY(IF('Data Transformation'!$B$425:$B$8425='Bin Analysis'!$B2907,'Data Transformation'!$G$425:$G$8425),D2911))</f>
        <v>2001</v>
      </c>
      <c r="F2911">
        <f t="shared" ref="F2911:F2929" si="363">IF(ISLOGICAL(D2911),"",E2911-E2910)</f>
        <v>0</v>
      </c>
      <c r="G2911">
        <f>Weighting!$H$7</f>
        <v>0</v>
      </c>
      <c r="H2911">
        <f t="array" ref="H2911">FREQUENCY(IF('Data Transformation'!$B$4:$B$8425=B2907,'Data Transformation'!$G$4:$G$8425),'Bin Analysis'!$B2911)</f>
        <v>2073</v>
      </c>
      <c r="I2911">
        <f t="shared" ref="I2911:I2929" si="364">H2911-H2910</f>
        <v>0</v>
      </c>
      <c r="J2911">
        <f>IF(I2911=0,0,1)</f>
        <v>0</v>
      </c>
      <c r="K2911">
        <f>J2911*Weighting!$W$7</f>
        <v>0</v>
      </c>
      <c r="M2911" s="14"/>
    </row>
    <row r="2912" spans="1:25" x14ac:dyDescent="0.55000000000000004">
      <c r="A2912" s="32" t="str">
        <f>IF(Weighting!$P$8&gt;0,B2912,"")</f>
        <v/>
      </c>
      <c r="B2912" t="e">
        <f>Weighting!$C$8</f>
        <v>#DIV/0!</v>
      </c>
      <c r="C2912" t="e">
        <f>Weighting!$F$8</f>
        <v>#NUM!</v>
      </c>
      <c r="D2912" t="e">
        <f>IF(C2912=1,'Data Transformation'!$G$3+0.5*'Data Transformation'!$W$25,IF(C2913=1,D2913-'Data Transformation'!$W$25,FALSE))</f>
        <v>#NUM!</v>
      </c>
      <c r="E2912">
        <f t="array" ref="E2912">IF(ISLOGICAL(D2912),"",FREQUENCY(IF('Data Transformation'!$B$425:$B$8425='Bin Analysis'!$B2907,'Data Transformation'!$G$425:$G$8425),D2912))</f>
        <v>2001</v>
      </c>
      <c r="F2912">
        <f t="shared" si="363"/>
        <v>0</v>
      </c>
      <c r="G2912">
        <f>Weighting!$H$8</f>
        <v>0</v>
      </c>
      <c r="H2912">
        <f t="array" ref="H2912">FREQUENCY(IF('Data Transformation'!$B$4:$B$8425=B2907,'Data Transformation'!$G$4:$G$8425),'Bin Analysis'!$B2912)</f>
        <v>2073</v>
      </c>
      <c r="I2912">
        <f t="shared" si="364"/>
        <v>0</v>
      </c>
      <c r="J2912">
        <f t="shared" ref="J2912:J2929" si="365">IF(I2912=0,0,1)</f>
        <v>0</v>
      </c>
      <c r="K2912">
        <f>J2912*Weighting!$W$8</f>
        <v>0</v>
      </c>
      <c r="M2912" s="14"/>
    </row>
    <row r="2913" spans="1:13" x14ac:dyDescent="0.55000000000000004">
      <c r="A2913" s="32" t="str">
        <f>IF(Weighting!$P$9&gt;0,B2913,"")</f>
        <v/>
      </c>
      <c r="B2913" s="50" t="e">
        <f>Weighting!$C$9</f>
        <v>#DIV/0!</v>
      </c>
      <c r="C2913" t="e">
        <f>Weighting!$F$9</f>
        <v>#NUM!</v>
      </c>
      <c r="D2913" t="e">
        <f>IF(C2913=1,'Data Transformation'!$G$3+0.5*'Data Transformation'!$W$25,IF(C2914=1,D2914-'Data Transformation'!$W$25,FALSE))</f>
        <v>#NUM!</v>
      </c>
      <c r="E2913">
        <f t="array" ref="E2913">IF(ISLOGICAL(D2913),"",FREQUENCY(IF('Data Transformation'!$B$425:$B$8425='Bin Analysis'!$B2907,'Data Transformation'!$G$425:$G$8425),D2913))</f>
        <v>2001</v>
      </c>
      <c r="F2913">
        <f t="shared" si="363"/>
        <v>0</v>
      </c>
      <c r="G2913">
        <f>Weighting!$H$9</f>
        <v>0</v>
      </c>
      <c r="H2913">
        <f t="array" ref="H2913">FREQUENCY(IF('Data Transformation'!$B$4:$B$8425=B2907,'Data Transformation'!$G$4:$G$8425),'Bin Analysis'!$B2913)</f>
        <v>2073</v>
      </c>
      <c r="I2913">
        <f t="shared" si="364"/>
        <v>0</v>
      </c>
      <c r="J2913">
        <f t="shared" si="365"/>
        <v>0</v>
      </c>
      <c r="K2913">
        <f>J2913*Weighting!$W$9</f>
        <v>0</v>
      </c>
      <c r="M2913" s="14"/>
    </row>
    <row r="2914" spans="1:13" x14ac:dyDescent="0.55000000000000004">
      <c r="A2914" s="32" t="str">
        <f>IF(Weighting!$P$10&gt;0,B2914,"")</f>
        <v/>
      </c>
      <c r="B2914" t="e">
        <f>Weighting!$C$10</f>
        <v>#DIV/0!</v>
      </c>
      <c r="C2914" t="e">
        <f>Weighting!$F$10</f>
        <v>#NUM!</v>
      </c>
      <c r="D2914" t="e">
        <f>IF(C2914=1,'Data Transformation'!$G$3+0.5*'Data Transformation'!$W$25,IF(C2915=1,D2915-'Data Transformation'!$W$25,FALSE))</f>
        <v>#NUM!</v>
      </c>
      <c r="E2914">
        <f t="array" ref="E2914">IF(ISLOGICAL(D2914),"",FREQUENCY(IF('Data Transformation'!$B$425:$B$8425='Bin Analysis'!$B2907,'Data Transformation'!$G$425:$G$8425),D2914))</f>
        <v>2001</v>
      </c>
      <c r="F2914">
        <f t="shared" si="363"/>
        <v>0</v>
      </c>
      <c r="G2914">
        <f>Weighting!$H$10</f>
        <v>0</v>
      </c>
      <c r="H2914">
        <f t="array" ref="H2914">FREQUENCY(IF('Data Transformation'!$B$4:$B$8425=B2907,'Data Transformation'!$G$4:$G$8425),'Bin Analysis'!$B2914)</f>
        <v>2073</v>
      </c>
      <c r="I2914">
        <f t="shared" si="364"/>
        <v>0</v>
      </c>
      <c r="J2914">
        <f t="shared" si="365"/>
        <v>0</v>
      </c>
      <c r="K2914">
        <f>J2914*Weighting!$W$10</f>
        <v>0</v>
      </c>
      <c r="M2914" s="14"/>
    </row>
    <row r="2915" spans="1:13" x14ac:dyDescent="0.55000000000000004">
      <c r="A2915" s="32" t="str">
        <f>IF(Weighting!$P$11&gt;0,B2915,"")</f>
        <v/>
      </c>
      <c r="B2915" t="e">
        <f>Weighting!$C$11</f>
        <v>#DIV/0!</v>
      </c>
      <c r="C2915" t="e">
        <f>Weighting!$F$11</f>
        <v>#NUM!</v>
      </c>
      <c r="D2915" t="e">
        <f>IF(C2915=1,'Data Transformation'!$G$3+0.5*'Data Transformation'!$W$25,IF(C2916=1,D2916-'Data Transformation'!$W$25,FALSE))</f>
        <v>#NUM!</v>
      </c>
      <c r="E2915">
        <f t="array" ref="E2915">IF(ISLOGICAL(D2915),"",FREQUENCY(IF('Data Transformation'!$B$425:$B$8425='Bin Analysis'!$B2907,'Data Transformation'!$G$425:$G$8425),D2915))</f>
        <v>2001</v>
      </c>
      <c r="F2915">
        <f t="shared" si="363"/>
        <v>0</v>
      </c>
      <c r="G2915">
        <f>Weighting!$H$11</f>
        <v>0</v>
      </c>
      <c r="H2915">
        <f t="array" ref="H2915">FREQUENCY(IF('Data Transformation'!$B$4:$B$8425=B2907,'Data Transformation'!$G$4:$G$8425),'Bin Analysis'!$B2915)</f>
        <v>2073</v>
      </c>
      <c r="I2915">
        <f t="shared" si="364"/>
        <v>0</v>
      </c>
      <c r="J2915">
        <f t="shared" si="365"/>
        <v>0</v>
      </c>
      <c r="K2915">
        <f>J2915*Weighting!$W$11</f>
        <v>0</v>
      </c>
      <c r="M2915" s="14"/>
    </row>
    <row r="2916" spans="1:13" x14ac:dyDescent="0.55000000000000004">
      <c r="A2916" s="32" t="str">
        <f>IF(Weighting!$P$12&gt;0,B2916,"")</f>
        <v/>
      </c>
      <c r="B2916" t="e">
        <f>Weighting!$C$12</f>
        <v>#DIV/0!</v>
      </c>
      <c r="C2916" t="e">
        <f>Weighting!$F$12</f>
        <v>#NUM!</v>
      </c>
      <c r="D2916" t="e">
        <f>IF(C2916=1,'Data Transformation'!$G$3+0.5*'Data Transformation'!$W$25,IF(C2917=1,D2917-'Data Transformation'!$W$25,FALSE))</f>
        <v>#NUM!</v>
      </c>
      <c r="E2916">
        <f t="array" ref="E2916">IF(ISLOGICAL(D2916),"",FREQUENCY(IF('Data Transformation'!$B$425:$B$8425='Bin Analysis'!$B2907,'Data Transformation'!$G$425:$G$8425),D2916))</f>
        <v>2001</v>
      </c>
      <c r="F2916">
        <f t="shared" si="363"/>
        <v>0</v>
      </c>
      <c r="G2916">
        <f>Weighting!$H$12</f>
        <v>0</v>
      </c>
      <c r="H2916">
        <f t="array" ref="H2916">FREQUENCY(IF('Data Transformation'!$B$4:$B$8425=B2907,'Data Transformation'!$G$4:$G$8425),'Bin Analysis'!$B2916)</f>
        <v>2073</v>
      </c>
      <c r="I2916">
        <f t="shared" si="364"/>
        <v>0</v>
      </c>
      <c r="J2916">
        <f t="shared" si="365"/>
        <v>0</v>
      </c>
      <c r="K2916">
        <f>J2916*Weighting!$W$12</f>
        <v>0</v>
      </c>
      <c r="M2916" s="14"/>
    </row>
    <row r="2917" spans="1:13" x14ac:dyDescent="0.55000000000000004">
      <c r="A2917" s="32" t="str">
        <f>IF(Weighting!$P$13&gt;0,B2917,"")</f>
        <v/>
      </c>
      <c r="B2917" t="e">
        <f>Weighting!$C$13</f>
        <v>#DIV/0!</v>
      </c>
      <c r="C2917" t="e">
        <f>Weighting!$F$13</f>
        <v>#NUM!</v>
      </c>
      <c r="D2917" t="e">
        <f>IF(C2917=1,'Data Transformation'!$G$3+0.5*'Data Transformation'!$W$25,IF(C2918=1,D2918-'Data Transformation'!$W$25,FALSE))</f>
        <v>#NUM!</v>
      </c>
      <c r="E2917">
        <f t="array" ref="E2917">IF(ISLOGICAL(D2917),"",FREQUENCY(IF('Data Transformation'!$B$425:$B$8425='Bin Analysis'!$B2907,'Data Transformation'!$G$425:$G$8425),D2917))</f>
        <v>2001</v>
      </c>
      <c r="F2917">
        <f t="shared" si="363"/>
        <v>0</v>
      </c>
      <c r="G2917">
        <f>Weighting!$H$13</f>
        <v>0</v>
      </c>
      <c r="H2917">
        <f t="array" ref="H2917">FREQUENCY(IF('Data Transformation'!$B$4:$B$8425=B2907,'Data Transformation'!$G$4:$G$8425),'Bin Analysis'!$B2917)</f>
        <v>2073</v>
      </c>
      <c r="I2917">
        <f t="shared" si="364"/>
        <v>0</v>
      </c>
      <c r="J2917">
        <f t="shared" si="365"/>
        <v>0</v>
      </c>
      <c r="K2917">
        <f>J2917*Weighting!$W$13</f>
        <v>0</v>
      </c>
      <c r="M2917" s="14"/>
    </row>
    <row r="2918" spans="1:13" x14ac:dyDescent="0.55000000000000004">
      <c r="A2918" s="32" t="str">
        <f>IF(Weighting!$P$14&gt;0,B2918,"")</f>
        <v/>
      </c>
      <c r="B2918" t="e">
        <f>Weighting!$C$14</f>
        <v>#DIV/0!</v>
      </c>
      <c r="C2918" t="e">
        <f>Weighting!$F$14</f>
        <v>#NUM!</v>
      </c>
      <c r="D2918" t="e">
        <f>IF(C2918=1,'Data Transformation'!$G$3+0.5*'Data Transformation'!$W$25,IF(C2919=1,D2919-'Data Transformation'!$W$25,FALSE))</f>
        <v>#NUM!</v>
      </c>
      <c r="E2918">
        <f t="array" ref="E2918">IF(ISLOGICAL(D2918),"",FREQUENCY(IF('Data Transformation'!$B$425:$B$8425='Bin Analysis'!$B2907,'Data Transformation'!$G$425:$G$8425),D2918))</f>
        <v>2001</v>
      </c>
      <c r="F2918">
        <f t="shared" si="363"/>
        <v>0</v>
      </c>
      <c r="G2918">
        <f>Weighting!$H$14</f>
        <v>0</v>
      </c>
      <c r="H2918">
        <f t="array" ref="H2918">FREQUENCY(IF('Data Transformation'!$B$4:$B$8425=B2907,'Data Transformation'!$G$4:$G$8425),'Bin Analysis'!$B2918)</f>
        <v>2073</v>
      </c>
      <c r="I2918">
        <f t="shared" si="364"/>
        <v>0</v>
      </c>
      <c r="J2918">
        <f t="shared" si="365"/>
        <v>0</v>
      </c>
      <c r="K2918">
        <f>J2918*Weighting!$W$14</f>
        <v>0</v>
      </c>
      <c r="M2918" s="14"/>
    </row>
    <row r="2919" spans="1:13" x14ac:dyDescent="0.55000000000000004">
      <c r="A2919" s="32" t="str">
        <f>IF(Weighting!$P$15&gt;0,B2919,"")</f>
        <v/>
      </c>
      <c r="B2919" t="e">
        <f>Weighting!$C$15</f>
        <v>#DIV/0!</v>
      </c>
      <c r="C2919" t="e">
        <f>Weighting!$F$15</f>
        <v>#NUM!</v>
      </c>
      <c r="D2919" t="e">
        <f>IF(C2919=1,'Data Transformation'!$G$3+0.5*'Data Transformation'!$W$25,IF(C2920=1,D2920-'Data Transformation'!$W$25,FALSE))</f>
        <v>#NUM!</v>
      </c>
      <c r="E2919">
        <f t="array" ref="E2919">IF(ISLOGICAL(D2919),"",FREQUENCY(IF('Data Transformation'!$B$425:$B$8425='Bin Analysis'!$B2907,'Data Transformation'!$G$425:$G$8425),D2919))</f>
        <v>2001</v>
      </c>
      <c r="F2919">
        <f t="shared" si="363"/>
        <v>0</v>
      </c>
      <c r="G2919">
        <f>Weighting!$H$15</f>
        <v>0</v>
      </c>
      <c r="H2919">
        <f t="array" ref="H2919">FREQUENCY(IF('Data Transformation'!$B$4:$B$8425=B2907,'Data Transformation'!$G$4:$G$8425),'Bin Analysis'!$B2919)</f>
        <v>2073</v>
      </c>
      <c r="I2919">
        <f t="shared" si="364"/>
        <v>0</v>
      </c>
      <c r="J2919">
        <f t="shared" si="365"/>
        <v>0</v>
      </c>
      <c r="K2919">
        <f>J2919*Weighting!$W$15</f>
        <v>0</v>
      </c>
      <c r="M2919" s="14"/>
    </row>
    <row r="2920" spans="1:13" x14ac:dyDescent="0.55000000000000004">
      <c r="A2920" s="32" t="str">
        <f>IF(Weighting!$P$16&gt;0,B2920,"")</f>
        <v/>
      </c>
      <c r="B2920" t="e">
        <f>Weighting!$C$16</f>
        <v>#DIV/0!</v>
      </c>
      <c r="C2920" t="e">
        <f>Weighting!$F$16</f>
        <v>#NUM!</v>
      </c>
      <c r="D2920" t="e">
        <f>IF(C2920=1,'Data Transformation'!$G$3+0.5*'Data Transformation'!$W$25,IF(C2921=1,D2921-'Data Transformation'!$W$25,FALSE))</f>
        <v>#NUM!</v>
      </c>
      <c r="E2920">
        <f t="array" ref="E2920">IF(ISLOGICAL(D2920),"",FREQUENCY(IF('Data Transformation'!$B$425:$B$8425='Bin Analysis'!$B2907,'Data Transformation'!$G$425:$G$8425),D2920))</f>
        <v>2001</v>
      </c>
      <c r="F2920">
        <f t="shared" si="363"/>
        <v>0</v>
      </c>
      <c r="G2920">
        <f>Weighting!$H$16</f>
        <v>0</v>
      </c>
      <c r="H2920">
        <f t="array" ref="H2920">FREQUENCY(IF('Data Transformation'!$B$4:$B$8425=B2907,'Data Transformation'!$G$4:$G$8425),'Bin Analysis'!$B2920)</f>
        <v>2073</v>
      </c>
      <c r="I2920">
        <f t="shared" si="364"/>
        <v>0</v>
      </c>
      <c r="J2920">
        <f t="shared" si="365"/>
        <v>0</v>
      </c>
      <c r="K2920">
        <f>J2920*Weighting!$W$16</f>
        <v>0</v>
      </c>
      <c r="M2920" s="14"/>
    </row>
    <row r="2921" spans="1:13" x14ac:dyDescent="0.55000000000000004">
      <c r="A2921" s="32" t="str">
        <f>IF(Weighting!$P$17&gt;0,B2921,"")</f>
        <v/>
      </c>
      <c r="B2921" t="e">
        <f>Weighting!$C$17</f>
        <v>#DIV/0!</v>
      </c>
      <c r="C2921" t="e">
        <f>Weighting!$F$17</f>
        <v>#NUM!</v>
      </c>
      <c r="D2921" t="e">
        <f>IF(C2921=1,'Data Transformation'!$G$3+0.5*'Data Transformation'!$W$25,IF(C2922=1,D2922-'Data Transformation'!$W$25,FALSE))</f>
        <v>#NUM!</v>
      </c>
      <c r="E2921">
        <f t="array" ref="E2921">IF(ISLOGICAL(D2921),"",FREQUENCY(IF('Data Transformation'!$B$425:$B$8425='Bin Analysis'!$B2907,'Data Transformation'!$G$425:$G$8425),D2921))</f>
        <v>2001</v>
      </c>
      <c r="F2921">
        <f t="shared" si="363"/>
        <v>0</v>
      </c>
      <c r="G2921">
        <f>Weighting!$H$17</f>
        <v>0</v>
      </c>
      <c r="H2921">
        <f t="array" ref="H2921">FREQUENCY(IF('Data Transformation'!$B$4:$B$8425=B2907,'Data Transformation'!$G$4:$G$8425),'Bin Analysis'!$B2921)</f>
        <v>2073</v>
      </c>
      <c r="I2921">
        <f t="shared" si="364"/>
        <v>0</v>
      </c>
      <c r="J2921">
        <f t="shared" si="365"/>
        <v>0</v>
      </c>
      <c r="K2921">
        <f>J2921*Weighting!$W$17</f>
        <v>0</v>
      </c>
      <c r="M2921" s="14"/>
    </row>
    <row r="2922" spans="1:13" x14ac:dyDescent="0.55000000000000004">
      <c r="A2922" s="32" t="str">
        <f>IF(Weighting!$P$18&gt;0,B2922,"")</f>
        <v/>
      </c>
      <c r="B2922" t="e">
        <f>Weighting!$C$18</f>
        <v>#DIV/0!</v>
      </c>
      <c r="C2922" t="e">
        <f>Weighting!$F$18</f>
        <v>#NUM!</v>
      </c>
      <c r="D2922" t="e">
        <f>IF(C2922=1,'Data Transformation'!$G$3+0.5*'Data Transformation'!$W$25,IF(C2923=1,D2923-'Data Transformation'!$W$25,FALSE))</f>
        <v>#NUM!</v>
      </c>
      <c r="E2922">
        <f t="array" ref="E2922">IF(ISLOGICAL(D2922),"",FREQUENCY(IF('Data Transformation'!$B$425:$B$8425='Bin Analysis'!$B2907,'Data Transformation'!$G$425:$G$8425),D2922))</f>
        <v>2001</v>
      </c>
      <c r="F2922">
        <f t="shared" si="363"/>
        <v>0</v>
      </c>
      <c r="G2922">
        <f>Weighting!$H$18</f>
        <v>0</v>
      </c>
      <c r="H2922">
        <f t="array" ref="H2922">FREQUENCY(IF('Data Transformation'!$B$4:$B$8425=B2907,'Data Transformation'!$G$4:$G$8425),'Bin Analysis'!$B2922)</f>
        <v>2073</v>
      </c>
      <c r="I2922">
        <f t="shared" si="364"/>
        <v>0</v>
      </c>
      <c r="J2922">
        <f t="shared" si="365"/>
        <v>0</v>
      </c>
      <c r="K2922">
        <f>J2922*Weighting!$W$18</f>
        <v>0</v>
      </c>
      <c r="M2922" s="14"/>
    </row>
    <row r="2923" spans="1:13" x14ac:dyDescent="0.55000000000000004">
      <c r="A2923" s="32" t="str">
        <f>IF(Weighting!$P$19&gt;0,B2923,"")</f>
        <v/>
      </c>
      <c r="B2923" t="e">
        <f>Weighting!$C$19</f>
        <v>#DIV/0!</v>
      </c>
      <c r="C2923" t="e">
        <f>Weighting!$F$19</f>
        <v>#NUM!</v>
      </c>
      <c r="D2923" t="e">
        <f>IF(C2923=1,'Data Transformation'!$G$3+0.5*'Data Transformation'!$W$25,IF(C2924=1,D2924-'Data Transformation'!$W$25,FALSE))</f>
        <v>#NUM!</v>
      </c>
      <c r="E2923">
        <f t="array" ref="E2923">IF(ISLOGICAL(D2923),"",FREQUENCY(IF('Data Transformation'!$B$425:$B$8425='Bin Analysis'!$B2907,'Data Transformation'!$G$425:$G$8425),D2923))</f>
        <v>2001</v>
      </c>
      <c r="F2923">
        <f t="shared" si="363"/>
        <v>0</v>
      </c>
      <c r="G2923">
        <f>Weighting!$H$19</f>
        <v>0</v>
      </c>
      <c r="H2923">
        <f t="array" ref="H2923">FREQUENCY(IF('Data Transformation'!$B$4:$B$8425=B2907,'Data Transformation'!$G$4:$G$8425),'Bin Analysis'!$B2923)</f>
        <v>2073</v>
      </c>
      <c r="I2923">
        <f t="shared" si="364"/>
        <v>0</v>
      </c>
      <c r="J2923">
        <f t="shared" si="365"/>
        <v>0</v>
      </c>
      <c r="K2923">
        <f>J2923*Weighting!$W$19</f>
        <v>0</v>
      </c>
      <c r="M2923" s="14"/>
    </row>
    <row r="2924" spans="1:13" x14ac:dyDescent="0.55000000000000004">
      <c r="A2924" s="32" t="str">
        <f>IF(Weighting!$P$20&gt;0,B2924,"")</f>
        <v/>
      </c>
      <c r="B2924" t="e">
        <f>Weighting!$C$20</f>
        <v>#DIV/0!</v>
      </c>
      <c r="C2924" t="e">
        <f>Weighting!$F$20</f>
        <v>#NUM!</v>
      </c>
      <c r="D2924" t="e">
        <f>IF(C2924=1,'Data Transformation'!$G$3+0.5*'Data Transformation'!$W$25,IF(C2925=1,D2925-'Data Transformation'!$W$25,FALSE))</f>
        <v>#NUM!</v>
      </c>
      <c r="E2924">
        <f t="array" ref="E2924">IF(ISLOGICAL(D2924),"",FREQUENCY(IF('Data Transformation'!$B$425:$B$8425='Bin Analysis'!$B2907,'Data Transformation'!$G$425:$G$8425),D2924))</f>
        <v>2001</v>
      </c>
      <c r="F2924">
        <f t="shared" si="363"/>
        <v>0</v>
      </c>
      <c r="G2924">
        <f>Weighting!$H$20</f>
        <v>0</v>
      </c>
      <c r="H2924">
        <f t="array" ref="H2924">FREQUENCY(IF('Data Transformation'!$B$4:$B$8425=B2907,'Data Transformation'!$G$4:$G$8425),'Bin Analysis'!$B2924)</f>
        <v>2073</v>
      </c>
      <c r="I2924">
        <f t="shared" si="364"/>
        <v>0</v>
      </c>
      <c r="J2924">
        <f t="shared" si="365"/>
        <v>0</v>
      </c>
      <c r="K2924">
        <f>J2924*Weighting!$W$20</f>
        <v>0</v>
      </c>
      <c r="M2924" s="14"/>
    </row>
    <row r="2925" spans="1:13" x14ac:dyDescent="0.55000000000000004">
      <c r="A2925" s="32" t="str">
        <f>IF(Weighting!$P$21&gt;0,B2925,"")</f>
        <v/>
      </c>
      <c r="B2925" t="e">
        <f>Weighting!$C$21</f>
        <v>#DIV/0!</v>
      </c>
      <c r="C2925" t="e">
        <f>Weighting!$F$21</f>
        <v>#NUM!</v>
      </c>
      <c r="D2925" t="e">
        <f>IF(C2925=1,'Data Transformation'!$G$3+0.5*'Data Transformation'!$W$25,IF(C2926=1,D2926-'Data Transformation'!$W$25,FALSE))</f>
        <v>#NUM!</v>
      </c>
      <c r="E2925">
        <f t="array" ref="E2925">IF(ISLOGICAL(D2925),"",FREQUENCY(IF('Data Transformation'!$B$425:$B$8425='Bin Analysis'!$B2907,'Data Transformation'!$G$425:$G$8425),D2925))</f>
        <v>2001</v>
      </c>
      <c r="F2925">
        <f t="shared" si="363"/>
        <v>0</v>
      </c>
      <c r="G2925">
        <f>Weighting!$H$21</f>
        <v>0</v>
      </c>
      <c r="H2925">
        <f t="array" ref="H2925">FREQUENCY(IF('Data Transformation'!$B$4:$B$8425=B2907,'Data Transformation'!$G$4:$G$8425),'Bin Analysis'!$B2925)</f>
        <v>2073</v>
      </c>
      <c r="I2925">
        <f t="shared" si="364"/>
        <v>0</v>
      </c>
      <c r="J2925">
        <f t="shared" si="365"/>
        <v>0</v>
      </c>
      <c r="K2925">
        <f>J2925*Weighting!$W$21</f>
        <v>0</v>
      </c>
      <c r="M2925" s="14"/>
    </row>
    <row r="2926" spans="1:13" x14ac:dyDescent="0.55000000000000004">
      <c r="A2926" s="32" t="str">
        <f>IF(Weighting!$P$22&gt;0,B2926,"")</f>
        <v/>
      </c>
      <c r="B2926" t="e">
        <f>Weighting!$C$22</f>
        <v>#DIV/0!</v>
      </c>
      <c r="C2926" t="e">
        <f>Weighting!$F$22</f>
        <v>#NUM!</v>
      </c>
      <c r="D2926" t="e">
        <f>IF(C2926=1,'Data Transformation'!$G$3+0.5*'Data Transformation'!$W$25,IF(C2927=1,D2927-'Data Transformation'!$W$25,FALSE))</f>
        <v>#NUM!</v>
      </c>
      <c r="E2926">
        <f t="array" ref="E2926">IF(ISLOGICAL(D2926),"",FREQUENCY(IF('Data Transformation'!$B$425:$B$8425='Bin Analysis'!$B2907,'Data Transformation'!$G$425:$G$8425),D2926))</f>
        <v>2001</v>
      </c>
      <c r="F2926">
        <f t="shared" si="363"/>
        <v>0</v>
      </c>
      <c r="G2926">
        <f>Weighting!$H$22</f>
        <v>0</v>
      </c>
      <c r="H2926">
        <f t="array" ref="H2926">FREQUENCY(IF('Data Transformation'!$B$4:$B$8425=B2907,'Data Transformation'!$G$4:$G$8425),'Bin Analysis'!$B2926)</f>
        <v>2073</v>
      </c>
      <c r="I2926">
        <f t="shared" si="364"/>
        <v>0</v>
      </c>
      <c r="J2926">
        <f t="shared" si="365"/>
        <v>0</v>
      </c>
      <c r="K2926">
        <f>J2926*Weighting!$W$22</f>
        <v>0</v>
      </c>
      <c r="M2926" s="14"/>
    </row>
    <row r="2927" spans="1:13" x14ac:dyDescent="0.55000000000000004">
      <c r="A2927" s="32" t="str">
        <f>IF(Weighting!$P$23&gt;0,B2927,"")</f>
        <v/>
      </c>
      <c r="B2927" t="e">
        <f>Weighting!$C$23</f>
        <v>#DIV/0!</v>
      </c>
      <c r="C2927" t="e">
        <f>Weighting!$F$23</f>
        <v>#NUM!</v>
      </c>
      <c r="D2927" t="e">
        <f>IF(C2927=1,'Data Transformation'!$G$3+0.5*'Data Transformation'!$W$25,IF(C2928=1,D2928-'Data Transformation'!$W$25,FALSE))</f>
        <v>#NUM!</v>
      </c>
      <c r="E2927">
        <f t="array" ref="E2927">IF(ISLOGICAL(D2927),"",FREQUENCY(IF('Data Transformation'!$B$425:$B$8425='Bin Analysis'!$B2907,'Data Transformation'!$G$425:$G$8425),D2927))</f>
        <v>2001</v>
      </c>
      <c r="F2927">
        <f t="shared" si="363"/>
        <v>0</v>
      </c>
      <c r="G2927">
        <f>Weighting!$H$23</f>
        <v>0</v>
      </c>
      <c r="H2927">
        <f t="array" ref="H2927">FREQUENCY(IF('Data Transformation'!$B$4:$B$8425=B2907,'Data Transformation'!$G$4:$G$8425),'Bin Analysis'!$B2927)</f>
        <v>2073</v>
      </c>
      <c r="I2927">
        <f t="shared" si="364"/>
        <v>0</v>
      </c>
      <c r="J2927">
        <f t="shared" si="365"/>
        <v>0</v>
      </c>
      <c r="K2927">
        <f>J2927*Weighting!$W$23</f>
        <v>0</v>
      </c>
      <c r="M2927" s="14"/>
    </row>
    <row r="2928" spans="1:13" x14ac:dyDescent="0.55000000000000004">
      <c r="A2928" s="32" t="str">
        <f>IF(Weighting!$P$24&gt;0,B2928,"")</f>
        <v/>
      </c>
      <c r="B2928" t="e">
        <f>Weighting!$C$24</f>
        <v>#DIV/0!</v>
      </c>
      <c r="C2928" t="e">
        <f>Weighting!$F$24</f>
        <v>#NUM!</v>
      </c>
      <c r="D2928" t="e">
        <f>IF(C2928=1,'Data Transformation'!$G$3+0.5*'Data Transformation'!$W$25,IF(C2929=1,D2929-'Data Transformation'!$W$25,FALSE))</f>
        <v>#NUM!</v>
      </c>
      <c r="E2928">
        <f t="array" ref="E2928">IF(ISLOGICAL(D2928),"",FREQUENCY(IF('Data Transformation'!$B$425:$B$8425='Bin Analysis'!$B2907,'Data Transformation'!$G$425:$G$8425),D2928))</f>
        <v>2001</v>
      </c>
      <c r="F2928">
        <f t="shared" si="363"/>
        <v>0</v>
      </c>
      <c r="G2928">
        <f>Weighting!$H$24</f>
        <v>0</v>
      </c>
      <c r="H2928">
        <f t="array" ref="H2928">FREQUENCY(IF('Data Transformation'!$B$4:$B$8425=B2907,'Data Transformation'!$G$4:$G$8425),'Bin Analysis'!$B2928)</f>
        <v>2073</v>
      </c>
      <c r="I2928">
        <f t="shared" si="364"/>
        <v>0</v>
      </c>
      <c r="J2928">
        <f t="shared" si="365"/>
        <v>0</v>
      </c>
      <c r="K2928">
        <f>J2928*Weighting!$W$24</f>
        <v>0</v>
      </c>
      <c r="M2928" s="14"/>
    </row>
    <row r="2929" spans="1:25" x14ac:dyDescent="0.55000000000000004">
      <c r="A2929" s="32" t="str">
        <f>IF(Weighting!$P$25&gt;0,B2929,"")</f>
        <v/>
      </c>
      <c r="B2929" t="e">
        <f>Weighting!$C$25</f>
        <v>#DIV/0!</v>
      </c>
      <c r="C2929" t="e">
        <f>Weighting!$F$25</f>
        <v>#NUM!</v>
      </c>
      <c r="D2929" t="e">
        <f>IF(C2929=1,'Data Transformation'!$G$3+0.5*'Data Transformation'!$W$25,IF(C2930=1,D2930-'Data Transformation'!$W$25,FALSE))</f>
        <v>#NUM!</v>
      </c>
      <c r="E2929">
        <f t="array" ref="E2929">IF(ISLOGICAL(D2929),"",FREQUENCY(IF('Data Transformation'!$B$425:$B$8425='Bin Analysis'!$B2907,'Data Transformation'!$G$425:$G$8425),D2929))</f>
        <v>2001</v>
      </c>
      <c r="F2929">
        <f t="shared" si="363"/>
        <v>0</v>
      </c>
      <c r="G2929">
        <f>Weighting!$H$25</f>
        <v>0</v>
      </c>
      <c r="H2929">
        <f t="array" ref="H2929">FREQUENCY(IF('Data Transformation'!$B$4:$B$8425=B2907,'Data Transformation'!$G$4:$G$8425),'Bin Analysis'!$B2929)</f>
        <v>2073</v>
      </c>
      <c r="I2929">
        <f t="shared" si="364"/>
        <v>0</v>
      </c>
      <c r="J2929">
        <f t="shared" si="365"/>
        <v>0</v>
      </c>
      <c r="K2929">
        <f>J2929*Weighting!$W$25</f>
        <v>0</v>
      </c>
      <c r="M2929" s="14"/>
    </row>
    <row r="2930" spans="1:25" x14ac:dyDescent="0.55000000000000004">
      <c r="A2930" s="32"/>
      <c r="M2930" s="14"/>
    </row>
    <row r="2931" spans="1:25" ht="23.35" x14ac:dyDescent="0.8">
      <c r="A2931" s="21" t="s">
        <v>0</v>
      </c>
      <c r="B2931" s="21" t="str">
        <f>IFERROR(VLOOKUP(C2931,'Data Transformation'!$L$6:$M$426,2,FALSE),"")</f>
        <v/>
      </c>
      <c r="C2931" s="21">
        <f>C2907+1</f>
        <v>122</v>
      </c>
      <c r="D2931" s="21"/>
      <c r="E2931" s="21"/>
      <c r="F2931" s="21"/>
      <c r="G2931" s="21"/>
      <c r="H2931" s="22"/>
      <c r="I2931" s="22"/>
      <c r="J2931" s="22"/>
      <c r="K2931" s="21"/>
      <c r="L2931" s="21" t="str">
        <f>B2931</f>
        <v/>
      </c>
      <c r="M2931" s="23" t="e">
        <f>INDEX('Data Transformation'!$O$4:$O$424,MATCH($B2931,'Data Transformation'!$M$4:$M$424,0),MATCH($M$2,'Data Transformation'!$O$3,0))</f>
        <v>#N/A</v>
      </c>
      <c r="N2931" s="27" t="e">
        <f>IF('Input and Summary Results'!$J$16="minimum",'Bin Analysis'!X2932/(M2931-1),'Bin Analysis'!Y2931/('Bin Analysis'!M2931-1))</f>
        <v>#N/A</v>
      </c>
      <c r="O2931" s="27" t="e">
        <f>IF(M2931=FALSE,NA(),(VLOOKUP(1,C2934:K2953,4,FALSE))/(M2931-1))</f>
        <v>#N/A</v>
      </c>
      <c r="P2931" s="27" t="e">
        <f>IF(M2931=FALSE,NA(),SUM(J2934:J2953)/Weighting!$S$5)</f>
        <v>#N/A</v>
      </c>
      <c r="Q2931" s="27" t="e">
        <f>IF(M2931=FALSE,NA(),SUM(K2934:K2953)/Weighting!$S$6)</f>
        <v>#N/A</v>
      </c>
      <c r="R2931" s="27" t="e">
        <f>IF(M2931=FALSE,NA(),(VLOOKUP(1,G2934:K2953,3,FALSE))/(M2931-1))</f>
        <v>#N/A</v>
      </c>
      <c r="S2931" s="22" t="e">
        <f>IF(M2931=FALSE,NA(),IF(SUM(J2934:J2953)=2,"yes","no"))</f>
        <v>#N/A</v>
      </c>
      <c r="X2931" s="2" cm="2">
        <f t="array" ref="X2931:X2932">FREQUENCY(IF('Data Transformation'!$B$425:$B$6424='Bin Analysis'!L2931,'Data Transformation'!$G$425:$G$6424),'Data Transformation'!$U$11)</f>
        <v>0</v>
      </c>
      <c r="Y2931" s="2" cm="2">
        <f t="array" ref="Y2931:Y2932">FREQUENCY(IF('Data Transformation'!$B$425:$B$6424='Bin Analysis'!L2931,'Data Transformation'!$G$425:$G$6424),'Data Transformation'!$U$12)</f>
        <v>0</v>
      </c>
    </row>
    <row r="2932" spans="1:25" x14ac:dyDescent="0.55000000000000004">
      <c r="A2932" s="14" t="s">
        <v>67</v>
      </c>
      <c r="B2932" t="s">
        <v>47</v>
      </c>
      <c r="C2932" t="s">
        <v>5</v>
      </c>
      <c r="D2932" t="s">
        <v>100</v>
      </c>
      <c r="E2932" t="s">
        <v>101</v>
      </c>
      <c r="F2932" t="s">
        <v>102</v>
      </c>
      <c r="G2932" t="s">
        <v>70</v>
      </c>
      <c r="H2932" t="s">
        <v>31</v>
      </c>
      <c r="I2932" t="s">
        <v>32</v>
      </c>
      <c r="J2932" t="s">
        <v>46</v>
      </c>
      <c r="K2932" s="14" t="s">
        <v>45</v>
      </c>
      <c r="M2932" s="14"/>
      <c r="X2932" s="2">
        <v>0</v>
      </c>
      <c r="Y2932" s="2">
        <v>0</v>
      </c>
    </row>
    <row r="2933" spans="1:25" x14ac:dyDescent="0.55000000000000004">
      <c r="A2933" s="32"/>
      <c r="D2933" t="e">
        <f>IF(C2933=1,'Data Transformation'!$G$3+0.5*'Data Transformation'!$W$25,IF(C2934=1,D2934-'Data Transformation'!$W$25,FALSE))</f>
        <v>#NUM!</v>
      </c>
      <c r="E2933">
        <f t="array" ref="E2933">IF(ISLOGICAL(D2933),"",FREQUENCY(IF('Data Transformation'!$B$425:$B$8425='Bin Analysis'!$B2931,'Data Transformation'!$G$425:$G$8425),D2933))</f>
        <v>2001</v>
      </c>
      <c r="F2933" t="e">
        <f>IF(ISLOGICAL(D2933),"",E2933-E2932)</f>
        <v>#VALUE!</v>
      </c>
      <c r="M2933" s="14"/>
    </row>
    <row r="2934" spans="1:25" x14ac:dyDescent="0.55000000000000004">
      <c r="A2934" s="32" t="e">
        <f>IF(Weighting!$P$6&gt;0,B2934,"")</f>
        <v>#NUM!</v>
      </c>
      <c r="B2934" t="e">
        <f>Weighting!$C$6</f>
        <v>#DIV/0!</v>
      </c>
      <c r="C2934" t="e">
        <f>Weighting!$F$6</f>
        <v>#NUM!</v>
      </c>
      <c r="D2934" t="e">
        <f>IF(C2934=1,'Data Transformation'!$G$3+0.5*'Data Transformation'!$W$25,IF(C2935=1,D2935-'Data Transformation'!$W$25,FALSE))</f>
        <v>#NUM!</v>
      </c>
      <c r="E2934">
        <f t="array" ref="E2934">IF(ISLOGICAL(D2934),"",FREQUENCY(IF('Data Transformation'!$B$425:$B$8425='Bin Analysis'!$B2931,'Data Transformation'!$G$425:$G$8425),D2934))</f>
        <v>2001</v>
      </c>
      <c r="F2934">
        <f>IF(ISLOGICAL(D2934),"",E2934-E2933)</f>
        <v>0</v>
      </c>
      <c r="G2934">
        <f>Weighting!$H$6</f>
        <v>1</v>
      </c>
      <c r="H2934">
        <f t="array" ref="H2934">FREQUENCY(IF('Data Transformation'!$B$4:$B$8425=B2931,'Data Transformation'!$G$4:$G$8425),'Bin Analysis'!$B2934)</f>
        <v>2073</v>
      </c>
      <c r="I2934">
        <f>H2934-H2933</f>
        <v>2073</v>
      </c>
      <c r="J2934">
        <f>IF(I2934=0,0,1)</f>
        <v>1</v>
      </c>
      <c r="K2934" t="e">
        <f>J2934*Weighting!$W$6</f>
        <v>#NUM!</v>
      </c>
      <c r="M2934" s="14"/>
    </row>
    <row r="2935" spans="1:25" x14ac:dyDescent="0.55000000000000004">
      <c r="A2935" s="32" t="str">
        <f>IF(Weighting!$P$7&gt;0,B2935,"")</f>
        <v/>
      </c>
      <c r="B2935" t="e">
        <f>Weighting!$C$7</f>
        <v>#DIV/0!</v>
      </c>
      <c r="C2935" t="e">
        <f>Weighting!$F$7</f>
        <v>#NUM!</v>
      </c>
      <c r="D2935" t="e">
        <f>IF(C2935=1,'Data Transformation'!$G$3+0.5*'Data Transformation'!$W$25,IF(C2936=1,D2936-'Data Transformation'!$W$25,FALSE))</f>
        <v>#NUM!</v>
      </c>
      <c r="E2935">
        <f t="array" ref="E2935">IF(ISLOGICAL(D2935),"",FREQUENCY(IF('Data Transformation'!$B$425:$B$8425='Bin Analysis'!$B2931,'Data Transformation'!$G$425:$G$8425),D2935))</f>
        <v>2001</v>
      </c>
      <c r="F2935">
        <f t="shared" ref="F2935:F2953" si="366">IF(ISLOGICAL(D2935),"",E2935-E2934)</f>
        <v>0</v>
      </c>
      <c r="G2935">
        <f>Weighting!$H$7</f>
        <v>0</v>
      </c>
      <c r="H2935">
        <f t="array" ref="H2935">FREQUENCY(IF('Data Transformation'!$B$4:$B$8425=B2931,'Data Transformation'!$G$4:$G$8425),'Bin Analysis'!$B2935)</f>
        <v>2073</v>
      </c>
      <c r="I2935">
        <f t="shared" ref="I2935:I2953" si="367">H2935-H2934</f>
        <v>0</v>
      </c>
      <c r="J2935">
        <f>IF(I2935=0,0,1)</f>
        <v>0</v>
      </c>
      <c r="K2935">
        <f>J2935*Weighting!$W$7</f>
        <v>0</v>
      </c>
      <c r="M2935" s="14"/>
    </row>
    <row r="2936" spans="1:25" x14ac:dyDescent="0.55000000000000004">
      <c r="A2936" s="32" t="str">
        <f>IF(Weighting!$P$8&gt;0,B2936,"")</f>
        <v/>
      </c>
      <c r="B2936" t="e">
        <f>Weighting!$C$8</f>
        <v>#DIV/0!</v>
      </c>
      <c r="C2936" t="e">
        <f>Weighting!$F$8</f>
        <v>#NUM!</v>
      </c>
      <c r="D2936" t="e">
        <f>IF(C2936=1,'Data Transformation'!$G$3+0.5*'Data Transformation'!$W$25,IF(C2937=1,D2937-'Data Transformation'!$W$25,FALSE))</f>
        <v>#NUM!</v>
      </c>
      <c r="E2936">
        <f t="array" ref="E2936">IF(ISLOGICAL(D2936),"",FREQUENCY(IF('Data Transformation'!$B$425:$B$8425='Bin Analysis'!$B2931,'Data Transformation'!$G$425:$G$8425),D2936))</f>
        <v>2001</v>
      </c>
      <c r="F2936">
        <f t="shared" si="366"/>
        <v>0</v>
      </c>
      <c r="G2936">
        <f>Weighting!$H$8</f>
        <v>0</v>
      </c>
      <c r="H2936">
        <f t="array" ref="H2936">FREQUENCY(IF('Data Transformation'!$B$4:$B$8425=B2931,'Data Transformation'!$G$4:$G$8425),'Bin Analysis'!$B2936)</f>
        <v>2073</v>
      </c>
      <c r="I2936">
        <f t="shared" si="367"/>
        <v>0</v>
      </c>
      <c r="J2936">
        <f t="shared" ref="J2936:J2953" si="368">IF(I2936=0,0,1)</f>
        <v>0</v>
      </c>
      <c r="K2936">
        <f>J2936*Weighting!$W$8</f>
        <v>0</v>
      </c>
      <c r="M2936" s="14"/>
    </row>
    <row r="2937" spans="1:25" x14ac:dyDescent="0.55000000000000004">
      <c r="A2937" s="32" t="str">
        <f>IF(Weighting!$P$9&gt;0,B2937,"")</f>
        <v/>
      </c>
      <c r="B2937" s="50" t="e">
        <f>Weighting!$C$9</f>
        <v>#DIV/0!</v>
      </c>
      <c r="C2937" t="e">
        <f>Weighting!$F$9</f>
        <v>#NUM!</v>
      </c>
      <c r="D2937" t="e">
        <f>IF(C2937=1,'Data Transformation'!$G$3+0.5*'Data Transformation'!$W$25,IF(C2938=1,D2938-'Data Transformation'!$W$25,FALSE))</f>
        <v>#NUM!</v>
      </c>
      <c r="E2937">
        <f t="array" ref="E2937">IF(ISLOGICAL(D2937),"",FREQUENCY(IF('Data Transformation'!$B$425:$B$8425='Bin Analysis'!$B2931,'Data Transformation'!$G$425:$G$8425),D2937))</f>
        <v>2001</v>
      </c>
      <c r="F2937">
        <f t="shared" si="366"/>
        <v>0</v>
      </c>
      <c r="G2937">
        <f>Weighting!$H$9</f>
        <v>0</v>
      </c>
      <c r="H2937">
        <f t="array" ref="H2937">FREQUENCY(IF('Data Transformation'!$B$4:$B$8425=B2931,'Data Transformation'!$G$4:$G$8425),'Bin Analysis'!$B2937)</f>
        <v>2073</v>
      </c>
      <c r="I2937">
        <f t="shared" si="367"/>
        <v>0</v>
      </c>
      <c r="J2937">
        <f t="shared" si="368"/>
        <v>0</v>
      </c>
      <c r="K2937">
        <f>J2937*Weighting!$W$9</f>
        <v>0</v>
      </c>
      <c r="M2937" s="14"/>
    </row>
    <row r="2938" spans="1:25" x14ac:dyDescent="0.55000000000000004">
      <c r="A2938" s="32" t="str">
        <f>IF(Weighting!$P$10&gt;0,B2938,"")</f>
        <v/>
      </c>
      <c r="B2938" t="e">
        <f>Weighting!$C$10</f>
        <v>#DIV/0!</v>
      </c>
      <c r="C2938" t="e">
        <f>Weighting!$F$10</f>
        <v>#NUM!</v>
      </c>
      <c r="D2938" t="e">
        <f>IF(C2938=1,'Data Transformation'!$G$3+0.5*'Data Transformation'!$W$25,IF(C2939=1,D2939-'Data Transformation'!$W$25,FALSE))</f>
        <v>#NUM!</v>
      </c>
      <c r="E2938">
        <f t="array" ref="E2938">IF(ISLOGICAL(D2938),"",FREQUENCY(IF('Data Transformation'!$B$425:$B$8425='Bin Analysis'!$B2931,'Data Transformation'!$G$425:$G$8425),D2938))</f>
        <v>2001</v>
      </c>
      <c r="F2938">
        <f t="shared" si="366"/>
        <v>0</v>
      </c>
      <c r="G2938">
        <f>Weighting!$H$10</f>
        <v>0</v>
      </c>
      <c r="H2938">
        <f t="array" ref="H2938">FREQUENCY(IF('Data Transformation'!$B$4:$B$8425=B2931,'Data Transformation'!$G$4:$G$8425),'Bin Analysis'!$B2938)</f>
        <v>2073</v>
      </c>
      <c r="I2938">
        <f t="shared" si="367"/>
        <v>0</v>
      </c>
      <c r="J2938">
        <f t="shared" si="368"/>
        <v>0</v>
      </c>
      <c r="K2938">
        <f>J2938*Weighting!$W$10</f>
        <v>0</v>
      </c>
      <c r="M2938" s="14"/>
    </row>
    <row r="2939" spans="1:25" x14ac:dyDescent="0.55000000000000004">
      <c r="A2939" s="32" t="str">
        <f>IF(Weighting!$P$11&gt;0,B2939,"")</f>
        <v/>
      </c>
      <c r="B2939" t="e">
        <f>Weighting!$C$11</f>
        <v>#DIV/0!</v>
      </c>
      <c r="C2939" t="e">
        <f>Weighting!$F$11</f>
        <v>#NUM!</v>
      </c>
      <c r="D2939" t="e">
        <f>IF(C2939=1,'Data Transformation'!$G$3+0.5*'Data Transformation'!$W$25,IF(C2940=1,D2940-'Data Transformation'!$W$25,FALSE))</f>
        <v>#NUM!</v>
      </c>
      <c r="E2939">
        <f t="array" ref="E2939">IF(ISLOGICAL(D2939),"",FREQUENCY(IF('Data Transformation'!$B$425:$B$8425='Bin Analysis'!$B2931,'Data Transformation'!$G$425:$G$8425),D2939))</f>
        <v>2001</v>
      </c>
      <c r="F2939">
        <f t="shared" si="366"/>
        <v>0</v>
      </c>
      <c r="G2939">
        <f>Weighting!$H$11</f>
        <v>0</v>
      </c>
      <c r="H2939">
        <f t="array" ref="H2939">FREQUENCY(IF('Data Transformation'!$B$4:$B$8425=B2931,'Data Transformation'!$G$4:$G$8425),'Bin Analysis'!$B2939)</f>
        <v>2073</v>
      </c>
      <c r="I2939">
        <f t="shared" si="367"/>
        <v>0</v>
      </c>
      <c r="J2939">
        <f t="shared" si="368"/>
        <v>0</v>
      </c>
      <c r="K2939">
        <f>J2939*Weighting!$W$11</f>
        <v>0</v>
      </c>
      <c r="M2939" s="14"/>
    </row>
    <row r="2940" spans="1:25" x14ac:dyDescent="0.55000000000000004">
      <c r="A2940" s="32" t="str">
        <f>IF(Weighting!$P$12&gt;0,B2940,"")</f>
        <v/>
      </c>
      <c r="B2940" t="e">
        <f>Weighting!$C$12</f>
        <v>#DIV/0!</v>
      </c>
      <c r="C2940" t="e">
        <f>Weighting!$F$12</f>
        <v>#NUM!</v>
      </c>
      <c r="D2940" t="e">
        <f>IF(C2940=1,'Data Transformation'!$G$3+0.5*'Data Transformation'!$W$25,IF(C2941=1,D2941-'Data Transformation'!$W$25,FALSE))</f>
        <v>#NUM!</v>
      </c>
      <c r="E2940">
        <f t="array" ref="E2940">IF(ISLOGICAL(D2940),"",FREQUENCY(IF('Data Transformation'!$B$425:$B$8425='Bin Analysis'!$B2931,'Data Transformation'!$G$425:$G$8425),D2940))</f>
        <v>2001</v>
      </c>
      <c r="F2940">
        <f t="shared" si="366"/>
        <v>0</v>
      </c>
      <c r="G2940">
        <f>Weighting!$H$12</f>
        <v>0</v>
      </c>
      <c r="H2940">
        <f t="array" ref="H2940">FREQUENCY(IF('Data Transformation'!$B$4:$B$8425=B2931,'Data Transformation'!$G$4:$G$8425),'Bin Analysis'!$B2940)</f>
        <v>2073</v>
      </c>
      <c r="I2940">
        <f t="shared" si="367"/>
        <v>0</v>
      </c>
      <c r="J2940">
        <f t="shared" si="368"/>
        <v>0</v>
      </c>
      <c r="K2940">
        <f>J2940*Weighting!$W$12</f>
        <v>0</v>
      </c>
      <c r="M2940" s="14"/>
    </row>
    <row r="2941" spans="1:25" x14ac:dyDescent="0.55000000000000004">
      <c r="A2941" s="32" t="str">
        <f>IF(Weighting!$P$13&gt;0,B2941,"")</f>
        <v/>
      </c>
      <c r="B2941" t="e">
        <f>Weighting!$C$13</f>
        <v>#DIV/0!</v>
      </c>
      <c r="C2941" t="e">
        <f>Weighting!$F$13</f>
        <v>#NUM!</v>
      </c>
      <c r="D2941" t="e">
        <f>IF(C2941=1,'Data Transformation'!$G$3+0.5*'Data Transformation'!$W$25,IF(C2942=1,D2942-'Data Transformation'!$W$25,FALSE))</f>
        <v>#NUM!</v>
      </c>
      <c r="E2941">
        <f t="array" ref="E2941">IF(ISLOGICAL(D2941),"",FREQUENCY(IF('Data Transformation'!$B$425:$B$8425='Bin Analysis'!$B2931,'Data Transformation'!$G$425:$G$8425),D2941))</f>
        <v>2001</v>
      </c>
      <c r="F2941">
        <f t="shared" si="366"/>
        <v>0</v>
      </c>
      <c r="G2941">
        <f>Weighting!$H$13</f>
        <v>0</v>
      </c>
      <c r="H2941">
        <f t="array" ref="H2941">FREQUENCY(IF('Data Transformation'!$B$4:$B$8425=B2931,'Data Transformation'!$G$4:$G$8425),'Bin Analysis'!$B2941)</f>
        <v>2073</v>
      </c>
      <c r="I2941">
        <f t="shared" si="367"/>
        <v>0</v>
      </c>
      <c r="J2941">
        <f t="shared" si="368"/>
        <v>0</v>
      </c>
      <c r="K2941">
        <f>J2941*Weighting!$W$13</f>
        <v>0</v>
      </c>
      <c r="M2941" s="14"/>
    </row>
    <row r="2942" spans="1:25" x14ac:dyDescent="0.55000000000000004">
      <c r="A2942" s="32" t="str">
        <f>IF(Weighting!$P$14&gt;0,B2942,"")</f>
        <v/>
      </c>
      <c r="B2942" t="e">
        <f>Weighting!$C$14</f>
        <v>#DIV/0!</v>
      </c>
      <c r="C2942" t="e">
        <f>Weighting!$F$14</f>
        <v>#NUM!</v>
      </c>
      <c r="D2942" t="e">
        <f>IF(C2942=1,'Data Transformation'!$G$3+0.5*'Data Transformation'!$W$25,IF(C2943=1,D2943-'Data Transformation'!$W$25,FALSE))</f>
        <v>#NUM!</v>
      </c>
      <c r="E2942">
        <f t="array" ref="E2942">IF(ISLOGICAL(D2942),"",FREQUENCY(IF('Data Transformation'!$B$425:$B$8425='Bin Analysis'!$B2931,'Data Transformation'!$G$425:$G$8425),D2942))</f>
        <v>2001</v>
      </c>
      <c r="F2942">
        <f t="shared" si="366"/>
        <v>0</v>
      </c>
      <c r="G2942">
        <f>Weighting!$H$14</f>
        <v>0</v>
      </c>
      <c r="H2942">
        <f t="array" ref="H2942">FREQUENCY(IF('Data Transformation'!$B$4:$B$8425=B2931,'Data Transformation'!$G$4:$G$8425),'Bin Analysis'!$B2942)</f>
        <v>2073</v>
      </c>
      <c r="I2942">
        <f t="shared" si="367"/>
        <v>0</v>
      </c>
      <c r="J2942">
        <f t="shared" si="368"/>
        <v>0</v>
      </c>
      <c r="K2942">
        <f>J2942*Weighting!$W$14</f>
        <v>0</v>
      </c>
      <c r="M2942" s="14"/>
    </row>
    <row r="2943" spans="1:25" x14ac:dyDescent="0.55000000000000004">
      <c r="A2943" s="32" t="str">
        <f>IF(Weighting!$P$15&gt;0,B2943,"")</f>
        <v/>
      </c>
      <c r="B2943" t="e">
        <f>Weighting!$C$15</f>
        <v>#DIV/0!</v>
      </c>
      <c r="C2943" t="e">
        <f>Weighting!$F$15</f>
        <v>#NUM!</v>
      </c>
      <c r="D2943" t="e">
        <f>IF(C2943=1,'Data Transformation'!$G$3+0.5*'Data Transformation'!$W$25,IF(C2944=1,D2944-'Data Transformation'!$W$25,FALSE))</f>
        <v>#NUM!</v>
      </c>
      <c r="E2943">
        <f t="array" ref="E2943">IF(ISLOGICAL(D2943),"",FREQUENCY(IF('Data Transformation'!$B$425:$B$8425='Bin Analysis'!$B2931,'Data Transformation'!$G$425:$G$8425),D2943))</f>
        <v>2001</v>
      </c>
      <c r="F2943">
        <f t="shared" si="366"/>
        <v>0</v>
      </c>
      <c r="G2943">
        <f>Weighting!$H$15</f>
        <v>0</v>
      </c>
      <c r="H2943">
        <f t="array" ref="H2943">FREQUENCY(IF('Data Transformation'!$B$4:$B$8425=B2931,'Data Transformation'!$G$4:$G$8425),'Bin Analysis'!$B2943)</f>
        <v>2073</v>
      </c>
      <c r="I2943">
        <f t="shared" si="367"/>
        <v>0</v>
      </c>
      <c r="J2943">
        <f t="shared" si="368"/>
        <v>0</v>
      </c>
      <c r="K2943">
        <f>J2943*Weighting!$W$15</f>
        <v>0</v>
      </c>
      <c r="M2943" s="14"/>
    </row>
    <row r="2944" spans="1:25" x14ac:dyDescent="0.55000000000000004">
      <c r="A2944" s="32" t="str">
        <f>IF(Weighting!$P$16&gt;0,B2944,"")</f>
        <v/>
      </c>
      <c r="B2944" t="e">
        <f>Weighting!$C$16</f>
        <v>#DIV/0!</v>
      </c>
      <c r="C2944" t="e">
        <f>Weighting!$F$16</f>
        <v>#NUM!</v>
      </c>
      <c r="D2944" t="e">
        <f>IF(C2944=1,'Data Transformation'!$G$3+0.5*'Data Transformation'!$W$25,IF(C2945=1,D2945-'Data Transformation'!$W$25,FALSE))</f>
        <v>#NUM!</v>
      </c>
      <c r="E2944">
        <f t="array" ref="E2944">IF(ISLOGICAL(D2944),"",FREQUENCY(IF('Data Transformation'!$B$425:$B$8425='Bin Analysis'!$B2931,'Data Transformation'!$G$425:$G$8425),D2944))</f>
        <v>2001</v>
      </c>
      <c r="F2944">
        <f t="shared" si="366"/>
        <v>0</v>
      </c>
      <c r="G2944">
        <f>Weighting!$H$16</f>
        <v>0</v>
      </c>
      <c r="H2944">
        <f t="array" ref="H2944">FREQUENCY(IF('Data Transformation'!$B$4:$B$8425=B2931,'Data Transformation'!$G$4:$G$8425),'Bin Analysis'!$B2944)</f>
        <v>2073</v>
      </c>
      <c r="I2944">
        <f t="shared" si="367"/>
        <v>0</v>
      </c>
      <c r="J2944">
        <f t="shared" si="368"/>
        <v>0</v>
      </c>
      <c r="K2944">
        <f>J2944*Weighting!$W$16</f>
        <v>0</v>
      </c>
      <c r="M2944" s="14"/>
    </row>
    <row r="2945" spans="1:25" x14ac:dyDescent="0.55000000000000004">
      <c r="A2945" s="32" t="str">
        <f>IF(Weighting!$P$17&gt;0,B2945,"")</f>
        <v/>
      </c>
      <c r="B2945" t="e">
        <f>Weighting!$C$17</f>
        <v>#DIV/0!</v>
      </c>
      <c r="C2945" t="e">
        <f>Weighting!$F$17</f>
        <v>#NUM!</v>
      </c>
      <c r="D2945" t="e">
        <f>IF(C2945=1,'Data Transformation'!$G$3+0.5*'Data Transformation'!$W$25,IF(C2946=1,D2946-'Data Transformation'!$W$25,FALSE))</f>
        <v>#NUM!</v>
      </c>
      <c r="E2945">
        <f t="array" ref="E2945">IF(ISLOGICAL(D2945),"",FREQUENCY(IF('Data Transformation'!$B$425:$B$8425='Bin Analysis'!$B2931,'Data Transformation'!$G$425:$G$8425),D2945))</f>
        <v>2001</v>
      </c>
      <c r="F2945">
        <f t="shared" si="366"/>
        <v>0</v>
      </c>
      <c r="G2945">
        <f>Weighting!$H$17</f>
        <v>0</v>
      </c>
      <c r="H2945">
        <f t="array" ref="H2945">FREQUENCY(IF('Data Transformation'!$B$4:$B$8425=B2931,'Data Transformation'!$G$4:$G$8425),'Bin Analysis'!$B2945)</f>
        <v>2073</v>
      </c>
      <c r="I2945">
        <f t="shared" si="367"/>
        <v>0</v>
      </c>
      <c r="J2945">
        <f t="shared" si="368"/>
        <v>0</v>
      </c>
      <c r="K2945">
        <f>J2945*Weighting!$W$17</f>
        <v>0</v>
      </c>
      <c r="M2945" s="14"/>
    </row>
    <row r="2946" spans="1:25" x14ac:dyDescent="0.55000000000000004">
      <c r="A2946" s="32" t="str">
        <f>IF(Weighting!$P$18&gt;0,B2946,"")</f>
        <v/>
      </c>
      <c r="B2946" t="e">
        <f>Weighting!$C$18</f>
        <v>#DIV/0!</v>
      </c>
      <c r="C2946" t="e">
        <f>Weighting!$F$18</f>
        <v>#NUM!</v>
      </c>
      <c r="D2946" t="e">
        <f>IF(C2946=1,'Data Transformation'!$G$3+0.5*'Data Transformation'!$W$25,IF(C2947=1,D2947-'Data Transformation'!$W$25,FALSE))</f>
        <v>#NUM!</v>
      </c>
      <c r="E2946">
        <f t="array" ref="E2946">IF(ISLOGICAL(D2946),"",FREQUENCY(IF('Data Transformation'!$B$425:$B$8425='Bin Analysis'!$B2931,'Data Transformation'!$G$425:$G$8425),D2946))</f>
        <v>2001</v>
      </c>
      <c r="F2946">
        <f t="shared" si="366"/>
        <v>0</v>
      </c>
      <c r="G2946">
        <f>Weighting!$H$18</f>
        <v>0</v>
      </c>
      <c r="H2946">
        <f t="array" ref="H2946">FREQUENCY(IF('Data Transformation'!$B$4:$B$8425=B2931,'Data Transformation'!$G$4:$G$8425),'Bin Analysis'!$B2946)</f>
        <v>2073</v>
      </c>
      <c r="I2946">
        <f t="shared" si="367"/>
        <v>0</v>
      </c>
      <c r="J2946">
        <f t="shared" si="368"/>
        <v>0</v>
      </c>
      <c r="K2946">
        <f>J2946*Weighting!$W$18</f>
        <v>0</v>
      </c>
      <c r="M2946" s="14"/>
    </row>
    <row r="2947" spans="1:25" x14ac:dyDescent="0.55000000000000004">
      <c r="A2947" s="32" t="str">
        <f>IF(Weighting!$P$19&gt;0,B2947,"")</f>
        <v/>
      </c>
      <c r="B2947" t="e">
        <f>Weighting!$C$19</f>
        <v>#DIV/0!</v>
      </c>
      <c r="C2947" t="e">
        <f>Weighting!$F$19</f>
        <v>#NUM!</v>
      </c>
      <c r="D2947" t="e">
        <f>IF(C2947=1,'Data Transformation'!$G$3+0.5*'Data Transformation'!$W$25,IF(C2948=1,D2948-'Data Transformation'!$W$25,FALSE))</f>
        <v>#NUM!</v>
      </c>
      <c r="E2947">
        <f t="array" ref="E2947">IF(ISLOGICAL(D2947),"",FREQUENCY(IF('Data Transformation'!$B$425:$B$8425='Bin Analysis'!$B2931,'Data Transformation'!$G$425:$G$8425),D2947))</f>
        <v>2001</v>
      </c>
      <c r="F2947">
        <f t="shared" si="366"/>
        <v>0</v>
      </c>
      <c r="G2947">
        <f>Weighting!$H$19</f>
        <v>0</v>
      </c>
      <c r="H2947">
        <f t="array" ref="H2947">FREQUENCY(IF('Data Transformation'!$B$4:$B$8425=B2931,'Data Transformation'!$G$4:$G$8425),'Bin Analysis'!$B2947)</f>
        <v>2073</v>
      </c>
      <c r="I2947">
        <f t="shared" si="367"/>
        <v>0</v>
      </c>
      <c r="J2947">
        <f t="shared" si="368"/>
        <v>0</v>
      </c>
      <c r="K2947">
        <f>J2947*Weighting!$W$19</f>
        <v>0</v>
      </c>
      <c r="M2947" s="14"/>
    </row>
    <row r="2948" spans="1:25" x14ac:dyDescent="0.55000000000000004">
      <c r="A2948" s="32" t="str">
        <f>IF(Weighting!$P$20&gt;0,B2948,"")</f>
        <v/>
      </c>
      <c r="B2948" t="e">
        <f>Weighting!$C$20</f>
        <v>#DIV/0!</v>
      </c>
      <c r="C2948" t="e">
        <f>Weighting!$F$20</f>
        <v>#NUM!</v>
      </c>
      <c r="D2948" t="e">
        <f>IF(C2948=1,'Data Transformation'!$G$3+0.5*'Data Transformation'!$W$25,IF(C2949=1,D2949-'Data Transformation'!$W$25,FALSE))</f>
        <v>#NUM!</v>
      </c>
      <c r="E2948">
        <f t="array" ref="E2948">IF(ISLOGICAL(D2948),"",FREQUENCY(IF('Data Transformation'!$B$425:$B$8425='Bin Analysis'!$B2931,'Data Transformation'!$G$425:$G$8425),D2948))</f>
        <v>2001</v>
      </c>
      <c r="F2948">
        <f t="shared" si="366"/>
        <v>0</v>
      </c>
      <c r="G2948">
        <f>Weighting!$H$20</f>
        <v>0</v>
      </c>
      <c r="H2948">
        <f t="array" ref="H2948">FREQUENCY(IF('Data Transformation'!$B$4:$B$8425=B2931,'Data Transformation'!$G$4:$G$8425),'Bin Analysis'!$B2948)</f>
        <v>2073</v>
      </c>
      <c r="I2948">
        <f t="shared" si="367"/>
        <v>0</v>
      </c>
      <c r="J2948">
        <f t="shared" si="368"/>
        <v>0</v>
      </c>
      <c r="K2948">
        <f>J2948*Weighting!$W$20</f>
        <v>0</v>
      </c>
      <c r="M2948" s="14"/>
    </row>
    <row r="2949" spans="1:25" x14ac:dyDescent="0.55000000000000004">
      <c r="A2949" s="32" t="str">
        <f>IF(Weighting!$P$21&gt;0,B2949,"")</f>
        <v/>
      </c>
      <c r="B2949" t="e">
        <f>Weighting!$C$21</f>
        <v>#DIV/0!</v>
      </c>
      <c r="C2949" t="e">
        <f>Weighting!$F$21</f>
        <v>#NUM!</v>
      </c>
      <c r="D2949" t="e">
        <f>IF(C2949=1,'Data Transformation'!$G$3+0.5*'Data Transformation'!$W$25,IF(C2950=1,D2950-'Data Transformation'!$W$25,FALSE))</f>
        <v>#NUM!</v>
      </c>
      <c r="E2949">
        <f t="array" ref="E2949">IF(ISLOGICAL(D2949),"",FREQUENCY(IF('Data Transformation'!$B$425:$B$8425='Bin Analysis'!$B2931,'Data Transformation'!$G$425:$G$8425),D2949))</f>
        <v>2001</v>
      </c>
      <c r="F2949">
        <f t="shared" si="366"/>
        <v>0</v>
      </c>
      <c r="G2949">
        <f>Weighting!$H$21</f>
        <v>0</v>
      </c>
      <c r="H2949">
        <f t="array" ref="H2949">FREQUENCY(IF('Data Transformation'!$B$4:$B$8425=B2931,'Data Transformation'!$G$4:$G$8425),'Bin Analysis'!$B2949)</f>
        <v>2073</v>
      </c>
      <c r="I2949">
        <f t="shared" si="367"/>
        <v>0</v>
      </c>
      <c r="J2949">
        <f t="shared" si="368"/>
        <v>0</v>
      </c>
      <c r="K2949">
        <f>J2949*Weighting!$W$21</f>
        <v>0</v>
      </c>
      <c r="M2949" s="14"/>
    </row>
    <row r="2950" spans="1:25" x14ac:dyDescent="0.55000000000000004">
      <c r="A2950" s="32" t="str">
        <f>IF(Weighting!$P$22&gt;0,B2950,"")</f>
        <v/>
      </c>
      <c r="B2950" t="e">
        <f>Weighting!$C$22</f>
        <v>#DIV/0!</v>
      </c>
      <c r="C2950" t="e">
        <f>Weighting!$F$22</f>
        <v>#NUM!</v>
      </c>
      <c r="D2950" t="e">
        <f>IF(C2950=1,'Data Transformation'!$G$3+0.5*'Data Transformation'!$W$25,IF(C2951=1,D2951-'Data Transformation'!$W$25,FALSE))</f>
        <v>#NUM!</v>
      </c>
      <c r="E2950">
        <f t="array" ref="E2950">IF(ISLOGICAL(D2950),"",FREQUENCY(IF('Data Transformation'!$B$425:$B$8425='Bin Analysis'!$B2931,'Data Transformation'!$G$425:$G$8425),D2950))</f>
        <v>2001</v>
      </c>
      <c r="F2950">
        <f t="shared" si="366"/>
        <v>0</v>
      </c>
      <c r="G2950">
        <f>Weighting!$H$22</f>
        <v>0</v>
      </c>
      <c r="H2950">
        <f t="array" ref="H2950">FREQUENCY(IF('Data Transformation'!$B$4:$B$8425=B2931,'Data Transformation'!$G$4:$G$8425),'Bin Analysis'!$B2950)</f>
        <v>2073</v>
      </c>
      <c r="I2950">
        <f t="shared" si="367"/>
        <v>0</v>
      </c>
      <c r="J2950">
        <f t="shared" si="368"/>
        <v>0</v>
      </c>
      <c r="K2950">
        <f>J2950*Weighting!$W$22</f>
        <v>0</v>
      </c>
      <c r="M2950" s="14"/>
    </row>
    <row r="2951" spans="1:25" x14ac:dyDescent="0.55000000000000004">
      <c r="A2951" s="32" t="str">
        <f>IF(Weighting!$P$23&gt;0,B2951,"")</f>
        <v/>
      </c>
      <c r="B2951" t="e">
        <f>Weighting!$C$23</f>
        <v>#DIV/0!</v>
      </c>
      <c r="C2951" t="e">
        <f>Weighting!$F$23</f>
        <v>#NUM!</v>
      </c>
      <c r="D2951" t="e">
        <f>IF(C2951=1,'Data Transformation'!$G$3+0.5*'Data Transformation'!$W$25,IF(C2952=1,D2952-'Data Transformation'!$W$25,FALSE))</f>
        <v>#NUM!</v>
      </c>
      <c r="E2951">
        <f t="array" ref="E2951">IF(ISLOGICAL(D2951),"",FREQUENCY(IF('Data Transformation'!$B$425:$B$8425='Bin Analysis'!$B2931,'Data Transformation'!$G$425:$G$8425),D2951))</f>
        <v>2001</v>
      </c>
      <c r="F2951">
        <f t="shared" si="366"/>
        <v>0</v>
      </c>
      <c r="G2951">
        <f>Weighting!$H$23</f>
        <v>0</v>
      </c>
      <c r="H2951">
        <f t="array" ref="H2951">FREQUENCY(IF('Data Transformation'!$B$4:$B$8425=B2931,'Data Transformation'!$G$4:$G$8425),'Bin Analysis'!$B2951)</f>
        <v>2073</v>
      </c>
      <c r="I2951">
        <f t="shared" si="367"/>
        <v>0</v>
      </c>
      <c r="J2951">
        <f t="shared" si="368"/>
        <v>0</v>
      </c>
      <c r="K2951">
        <f>J2951*Weighting!$W$23</f>
        <v>0</v>
      </c>
      <c r="M2951" s="14"/>
    </row>
    <row r="2952" spans="1:25" x14ac:dyDescent="0.55000000000000004">
      <c r="A2952" s="32" t="str">
        <f>IF(Weighting!$P$24&gt;0,B2952,"")</f>
        <v/>
      </c>
      <c r="B2952" t="e">
        <f>Weighting!$C$24</f>
        <v>#DIV/0!</v>
      </c>
      <c r="C2952" t="e">
        <f>Weighting!$F$24</f>
        <v>#NUM!</v>
      </c>
      <c r="D2952" t="e">
        <f>IF(C2952=1,'Data Transformation'!$G$3+0.5*'Data Transformation'!$W$25,IF(C2953=1,D2953-'Data Transformation'!$W$25,FALSE))</f>
        <v>#NUM!</v>
      </c>
      <c r="E2952">
        <f t="array" ref="E2952">IF(ISLOGICAL(D2952),"",FREQUENCY(IF('Data Transformation'!$B$425:$B$8425='Bin Analysis'!$B2931,'Data Transformation'!$G$425:$G$8425),D2952))</f>
        <v>2001</v>
      </c>
      <c r="F2952">
        <f t="shared" si="366"/>
        <v>0</v>
      </c>
      <c r="G2952">
        <f>Weighting!$H$24</f>
        <v>0</v>
      </c>
      <c r="H2952">
        <f t="array" ref="H2952">FREQUENCY(IF('Data Transformation'!$B$4:$B$8425=B2931,'Data Transformation'!$G$4:$G$8425),'Bin Analysis'!$B2952)</f>
        <v>2073</v>
      </c>
      <c r="I2952">
        <f t="shared" si="367"/>
        <v>0</v>
      </c>
      <c r="J2952">
        <f t="shared" si="368"/>
        <v>0</v>
      </c>
      <c r="K2952">
        <f>J2952*Weighting!$W$24</f>
        <v>0</v>
      </c>
      <c r="M2952" s="14"/>
    </row>
    <row r="2953" spans="1:25" x14ac:dyDescent="0.55000000000000004">
      <c r="A2953" s="32" t="str">
        <f>IF(Weighting!$P$25&gt;0,B2953,"")</f>
        <v/>
      </c>
      <c r="B2953" t="e">
        <f>Weighting!$C$25</f>
        <v>#DIV/0!</v>
      </c>
      <c r="C2953" t="e">
        <f>Weighting!$F$25</f>
        <v>#NUM!</v>
      </c>
      <c r="D2953" t="e">
        <f>IF(C2953=1,'Data Transformation'!$G$3+0.5*'Data Transformation'!$W$25,IF(C2954=1,D2954-'Data Transformation'!$W$25,FALSE))</f>
        <v>#NUM!</v>
      </c>
      <c r="E2953">
        <f t="array" ref="E2953">IF(ISLOGICAL(D2953),"",FREQUENCY(IF('Data Transformation'!$B$425:$B$8425='Bin Analysis'!$B2931,'Data Transformation'!$G$425:$G$8425),D2953))</f>
        <v>2001</v>
      </c>
      <c r="F2953">
        <f t="shared" si="366"/>
        <v>0</v>
      </c>
      <c r="G2953">
        <f>Weighting!$H$25</f>
        <v>0</v>
      </c>
      <c r="H2953">
        <f t="array" ref="H2953">FREQUENCY(IF('Data Transformation'!$B$4:$B$8425=B2931,'Data Transformation'!$G$4:$G$8425),'Bin Analysis'!$B2953)</f>
        <v>2073</v>
      </c>
      <c r="I2953">
        <f t="shared" si="367"/>
        <v>0</v>
      </c>
      <c r="J2953">
        <f t="shared" si="368"/>
        <v>0</v>
      </c>
      <c r="K2953">
        <f>J2953*Weighting!$W$25</f>
        <v>0</v>
      </c>
      <c r="M2953" s="14"/>
    </row>
    <row r="2954" spans="1:25" x14ac:dyDescent="0.55000000000000004">
      <c r="O2954"/>
      <c r="P2954"/>
      <c r="Q2954"/>
      <c r="R2954"/>
    </row>
    <row r="2955" spans="1:25" ht="23.35" x14ac:dyDescent="0.8">
      <c r="A2955" s="21" t="s">
        <v>0</v>
      </c>
      <c r="B2955" s="21" t="str">
        <f>IFERROR(VLOOKUP(C2955,'Data Transformation'!$L$6:$M$426,2,FALSE),"")</f>
        <v/>
      </c>
      <c r="C2955" s="21">
        <f>C2931+1</f>
        <v>123</v>
      </c>
      <c r="D2955" s="21"/>
      <c r="E2955" s="21"/>
      <c r="F2955" s="21"/>
      <c r="G2955" s="21"/>
      <c r="H2955" s="22"/>
      <c r="I2955" s="22"/>
      <c r="J2955" s="22"/>
      <c r="K2955" s="21"/>
      <c r="L2955" s="21" t="str">
        <f>B2955</f>
        <v/>
      </c>
      <c r="M2955" s="23" t="e">
        <f>INDEX('Data Transformation'!$O$4:$O$424,MATCH($B2955,'Data Transformation'!$M$4:$M$424,0),MATCH($M$2,'Data Transformation'!$O$3,0))</f>
        <v>#N/A</v>
      </c>
      <c r="N2955" s="27" t="e">
        <f>IF('Input and Summary Results'!$J$16="minimum",'Bin Analysis'!X2956/(M2955-1),'Bin Analysis'!Y2955/('Bin Analysis'!M2955-1))</f>
        <v>#N/A</v>
      </c>
      <c r="O2955" s="27" t="e">
        <f>IF(M2955=FALSE,NA(),(VLOOKUP(1,C2958:K2977,4,FALSE))/(M2955-1))</f>
        <v>#N/A</v>
      </c>
      <c r="P2955" s="27" t="e">
        <f>IF(M2955=FALSE,NA(),SUM(J2958:J2977)/Weighting!$S$5)</f>
        <v>#N/A</v>
      </c>
      <c r="Q2955" s="27" t="e">
        <f>IF(M2955=FALSE,NA(),SUM(K2958:K2977)/Weighting!$S$6)</f>
        <v>#N/A</v>
      </c>
      <c r="R2955" s="27" t="e">
        <f>IF(M2955=FALSE,NA(),(VLOOKUP(1,G2958:K2977,3,FALSE))/(M2955-1))</f>
        <v>#N/A</v>
      </c>
      <c r="S2955" s="22" t="e">
        <f>IF(M2955=FALSE,NA(),IF(SUM(J2958:J2977)=2,"yes","no"))</f>
        <v>#N/A</v>
      </c>
      <c r="X2955" s="2" cm="2">
        <f t="array" ref="X2955:X2956">FREQUENCY(IF('Data Transformation'!$B$425:$B$6424='Bin Analysis'!L2955,'Data Transformation'!$G$425:$G$6424),'Data Transformation'!$U$11)</f>
        <v>0</v>
      </c>
      <c r="Y2955" s="2" cm="2">
        <f t="array" ref="Y2955:Y2956">FREQUENCY(IF('Data Transformation'!$B$425:$B$6424='Bin Analysis'!L2955,'Data Transformation'!$G$425:$G$6424),'Data Transformation'!$U$12)</f>
        <v>0</v>
      </c>
    </row>
    <row r="2956" spans="1:25" x14ac:dyDescent="0.55000000000000004">
      <c r="A2956" s="14" t="s">
        <v>67</v>
      </c>
      <c r="B2956" t="s">
        <v>47</v>
      </c>
      <c r="C2956" t="s">
        <v>5</v>
      </c>
      <c r="D2956" t="s">
        <v>100</v>
      </c>
      <c r="E2956" t="s">
        <v>101</v>
      </c>
      <c r="F2956" t="s">
        <v>102</v>
      </c>
      <c r="G2956" t="s">
        <v>70</v>
      </c>
      <c r="H2956" t="s">
        <v>31</v>
      </c>
      <c r="I2956" t="s">
        <v>32</v>
      </c>
      <c r="J2956" t="s">
        <v>46</v>
      </c>
      <c r="K2956" s="14" t="s">
        <v>45</v>
      </c>
      <c r="M2956" s="14"/>
      <c r="X2956" s="2">
        <v>0</v>
      </c>
      <c r="Y2956" s="2">
        <v>0</v>
      </c>
    </row>
    <row r="2957" spans="1:25" x14ac:dyDescent="0.55000000000000004">
      <c r="A2957" s="32"/>
      <c r="D2957" t="e">
        <f>IF(C2957=1,'Data Transformation'!$G$3+0.5*'Data Transformation'!$W$25,IF(C2958=1,D2958-'Data Transformation'!$W$25,FALSE))</f>
        <v>#NUM!</v>
      </c>
      <c r="E2957">
        <f t="array" ref="E2957">IF(ISLOGICAL(D2957),"",FREQUENCY(IF('Data Transformation'!$B$425:$B$8425='Bin Analysis'!$B2955,'Data Transformation'!$G$425:$G$8425),D2957))</f>
        <v>2001</v>
      </c>
      <c r="F2957" t="e">
        <f>IF(ISLOGICAL(D2957),"",E2957-E2956)</f>
        <v>#VALUE!</v>
      </c>
      <c r="M2957" s="14"/>
    </row>
    <row r="2958" spans="1:25" x14ac:dyDescent="0.55000000000000004">
      <c r="A2958" s="32" t="e">
        <f>IF(Weighting!$P$6&gt;0,B2958,"")</f>
        <v>#NUM!</v>
      </c>
      <c r="B2958" t="e">
        <f>Weighting!$C$6</f>
        <v>#DIV/0!</v>
      </c>
      <c r="C2958" t="e">
        <f>Weighting!$F$6</f>
        <v>#NUM!</v>
      </c>
      <c r="D2958" t="e">
        <f>IF(C2958=1,'Data Transformation'!$G$3+0.5*'Data Transformation'!$W$25,IF(C2959=1,D2959-'Data Transformation'!$W$25,FALSE))</f>
        <v>#NUM!</v>
      </c>
      <c r="E2958">
        <f t="array" ref="E2958">IF(ISLOGICAL(D2958),"",FREQUENCY(IF('Data Transformation'!$B$425:$B$8425='Bin Analysis'!$B2955,'Data Transformation'!$G$425:$G$8425),D2958))</f>
        <v>2001</v>
      </c>
      <c r="F2958">
        <f>IF(ISLOGICAL(D2958),"",E2958-E2957)</f>
        <v>0</v>
      </c>
      <c r="G2958">
        <f>Weighting!$H$6</f>
        <v>1</v>
      </c>
      <c r="H2958">
        <f t="array" ref="H2958">FREQUENCY(IF('Data Transformation'!$B$4:$B$8425=B2955,'Data Transformation'!$G$4:$G$8425),'Bin Analysis'!$B2958)</f>
        <v>2073</v>
      </c>
      <c r="I2958">
        <f>H2958-H2957</f>
        <v>2073</v>
      </c>
      <c r="J2958">
        <f>IF(I2958=0,0,1)</f>
        <v>1</v>
      </c>
      <c r="K2958" t="e">
        <f>J2958*Weighting!$W$6</f>
        <v>#NUM!</v>
      </c>
      <c r="M2958" s="14"/>
    </row>
    <row r="2959" spans="1:25" x14ac:dyDescent="0.55000000000000004">
      <c r="A2959" s="32" t="str">
        <f>IF(Weighting!$P$7&gt;0,B2959,"")</f>
        <v/>
      </c>
      <c r="B2959" t="e">
        <f>Weighting!$C$7</f>
        <v>#DIV/0!</v>
      </c>
      <c r="C2959" t="e">
        <f>Weighting!$F$7</f>
        <v>#NUM!</v>
      </c>
      <c r="D2959" t="e">
        <f>IF(C2959=1,'Data Transformation'!$G$3+0.5*'Data Transformation'!$W$25,IF(C2960=1,D2960-'Data Transformation'!$W$25,FALSE))</f>
        <v>#NUM!</v>
      </c>
      <c r="E2959">
        <f t="array" ref="E2959">IF(ISLOGICAL(D2959),"",FREQUENCY(IF('Data Transformation'!$B$425:$B$8425='Bin Analysis'!$B2955,'Data Transformation'!$G$425:$G$8425),D2959))</f>
        <v>2001</v>
      </c>
      <c r="F2959">
        <f t="shared" ref="F2959:F2977" si="369">IF(ISLOGICAL(D2959),"",E2959-E2958)</f>
        <v>0</v>
      </c>
      <c r="G2959">
        <f>Weighting!$H$7</f>
        <v>0</v>
      </c>
      <c r="H2959">
        <f t="array" ref="H2959">FREQUENCY(IF('Data Transformation'!$B$4:$B$8425=B2955,'Data Transformation'!$G$4:$G$8425),'Bin Analysis'!$B2959)</f>
        <v>2073</v>
      </c>
      <c r="I2959">
        <f t="shared" ref="I2959:I2977" si="370">H2959-H2958</f>
        <v>0</v>
      </c>
      <c r="J2959">
        <f>IF(I2959=0,0,1)</f>
        <v>0</v>
      </c>
      <c r="K2959">
        <f>J2959*Weighting!$W$7</f>
        <v>0</v>
      </c>
      <c r="M2959" s="14"/>
    </row>
    <row r="2960" spans="1:25" x14ac:dyDescent="0.55000000000000004">
      <c r="A2960" s="32" t="str">
        <f>IF(Weighting!$P$8&gt;0,B2960,"")</f>
        <v/>
      </c>
      <c r="B2960" t="e">
        <f>Weighting!$C$8</f>
        <v>#DIV/0!</v>
      </c>
      <c r="C2960" t="e">
        <f>Weighting!$F$8</f>
        <v>#NUM!</v>
      </c>
      <c r="D2960" t="e">
        <f>IF(C2960=1,'Data Transformation'!$G$3+0.5*'Data Transformation'!$W$25,IF(C2961=1,D2961-'Data Transformation'!$W$25,FALSE))</f>
        <v>#NUM!</v>
      </c>
      <c r="E2960">
        <f t="array" ref="E2960">IF(ISLOGICAL(D2960),"",FREQUENCY(IF('Data Transformation'!$B$425:$B$8425='Bin Analysis'!$B2955,'Data Transformation'!$G$425:$G$8425),D2960))</f>
        <v>2001</v>
      </c>
      <c r="F2960">
        <f t="shared" si="369"/>
        <v>0</v>
      </c>
      <c r="G2960">
        <f>Weighting!$H$8</f>
        <v>0</v>
      </c>
      <c r="H2960">
        <f t="array" ref="H2960">FREQUENCY(IF('Data Transformation'!$B$4:$B$8425=B2955,'Data Transformation'!$G$4:$G$8425),'Bin Analysis'!$B2960)</f>
        <v>2073</v>
      </c>
      <c r="I2960">
        <f t="shared" si="370"/>
        <v>0</v>
      </c>
      <c r="J2960">
        <f t="shared" ref="J2960:J2977" si="371">IF(I2960=0,0,1)</f>
        <v>0</v>
      </c>
      <c r="K2960">
        <f>J2960*Weighting!$W$8</f>
        <v>0</v>
      </c>
      <c r="M2960" s="14"/>
    </row>
    <row r="2961" spans="1:13" x14ac:dyDescent="0.55000000000000004">
      <c r="A2961" s="32" t="str">
        <f>IF(Weighting!$P$9&gt;0,B2961,"")</f>
        <v/>
      </c>
      <c r="B2961" s="50" t="e">
        <f>Weighting!$C$9</f>
        <v>#DIV/0!</v>
      </c>
      <c r="C2961" t="e">
        <f>Weighting!$F$9</f>
        <v>#NUM!</v>
      </c>
      <c r="D2961" t="e">
        <f>IF(C2961=1,'Data Transformation'!$G$3+0.5*'Data Transformation'!$W$25,IF(C2962=1,D2962-'Data Transformation'!$W$25,FALSE))</f>
        <v>#NUM!</v>
      </c>
      <c r="E2961">
        <f t="array" ref="E2961">IF(ISLOGICAL(D2961),"",FREQUENCY(IF('Data Transformation'!$B$425:$B$8425='Bin Analysis'!$B2955,'Data Transformation'!$G$425:$G$8425),D2961))</f>
        <v>2001</v>
      </c>
      <c r="F2961">
        <f t="shared" si="369"/>
        <v>0</v>
      </c>
      <c r="G2961">
        <f>Weighting!$H$9</f>
        <v>0</v>
      </c>
      <c r="H2961">
        <f t="array" ref="H2961">FREQUENCY(IF('Data Transformation'!$B$4:$B$8425=B2955,'Data Transformation'!$G$4:$G$8425),'Bin Analysis'!$B2961)</f>
        <v>2073</v>
      </c>
      <c r="I2961">
        <f t="shared" si="370"/>
        <v>0</v>
      </c>
      <c r="J2961">
        <f t="shared" si="371"/>
        <v>0</v>
      </c>
      <c r="K2961">
        <f>J2961*Weighting!$W$9</f>
        <v>0</v>
      </c>
      <c r="M2961" s="14"/>
    </row>
    <row r="2962" spans="1:13" x14ac:dyDescent="0.55000000000000004">
      <c r="A2962" s="32" t="str">
        <f>IF(Weighting!$P$10&gt;0,B2962,"")</f>
        <v/>
      </c>
      <c r="B2962" t="e">
        <f>Weighting!$C$10</f>
        <v>#DIV/0!</v>
      </c>
      <c r="C2962" t="e">
        <f>Weighting!$F$10</f>
        <v>#NUM!</v>
      </c>
      <c r="D2962" t="e">
        <f>IF(C2962=1,'Data Transformation'!$G$3+0.5*'Data Transformation'!$W$25,IF(C2963=1,D2963-'Data Transformation'!$W$25,FALSE))</f>
        <v>#NUM!</v>
      </c>
      <c r="E2962">
        <f t="array" ref="E2962">IF(ISLOGICAL(D2962),"",FREQUENCY(IF('Data Transformation'!$B$425:$B$8425='Bin Analysis'!$B2955,'Data Transformation'!$G$425:$G$8425),D2962))</f>
        <v>2001</v>
      </c>
      <c r="F2962">
        <f t="shared" si="369"/>
        <v>0</v>
      </c>
      <c r="G2962">
        <f>Weighting!$H$10</f>
        <v>0</v>
      </c>
      <c r="H2962">
        <f t="array" ref="H2962">FREQUENCY(IF('Data Transformation'!$B$4:$B$8425=B2955,'Data Transformation'!$G$4:$G$8425),'Bin Analysis'!$B2962)</f>
        <v>2073</v>
      </c>
      <c r="I2962">
        <f t="shared" si="370"/>
        <v>0</v>
      </c>
      <c r="J2962">
        <f t="shared" si="371"/>
        <v>0</v>
      </c>
      <c r="K2962">
        <f>J2962*Weighting!$W$10</f>
        <v>0</v>
      </c>
      <c r="M2962" s="14"/>
    </row>
    <row r="2963" spans="1:13" x14ac:dyDescent="0.55000000000000004">
      <c r="A2963" s="32" t="str">
        <f>IF(Weighting!$P$11&gt;0,B2963,"")</f>
        <v/>
      </c>
      <c r="B2963" t="e">
        <f>Weighting!$C$11</f>
        <v>#DIV/0!</v>
      </c>
      <c r="C2963" t="e">
        <f>Weighting!$F$11</f>
        <v>#NUM!</v>
      </c>
      <c r="D2963" t="e">
        <f>IF(C2963=1,'Data Transformation'!$G$3+0.5*'Data Transformation'!$W$25,IF(C2964=1,D2964-'Data Transformation'!$W$25,FALSE))</f>
        <v>#NUM!</v>
      </c>
      <c r="E2963">
        <f t="array" ref="E2963">IF(ISLOGICAL(D2963),"",FREQUENCY(IF('Data Transformation'!$B$425:$B$8425='Bin Analysis'!$B2955,'Data Transformation'!$G$425:$G$8425),D2963))</f>
        <v>2001</v>
      </c>
      <c r="F2963">
        <f t="shared" si="369"/>
        <v>0</v>
      </c>
      <c r="G2963">
        <f>Weighting!$H$11</f>
        <v>0</v>
      </c>
      <c r="H2963">
        <f t="array" ref="H2963">FREQUENCY(IF('Data Transformation'!$B$4:$B$8425=B2955,'Data Transformation'!$G$4:$G$8425),'Bin Analysis'!$B2963)</f>
        <v>2073</v>
      </c>
      <c r="I2963">
        <f t="shared" si="370"/>
        <v>0</v>
      </c>
      <c r="J2963">
        <f t="shared" si="371"/>
        <v>0</v>
      </c>
      <c r="K2963">
        <f>J2963*Weighting!$W$11</f>
        <v>0</v>
      </c>
      <c r="M2963" s="14"/>
    </row>
    <row r="2964" spans="1:13" x14ac:dyDescent="0.55000000000000004">
      <c r="A2964" s="32" t="str">
        <f>IF(Weighting!$P$12&gt;0,B2964,"")</f>
        <v/>
      </c>
      <c r="B2964" t="e">
        <f>Weighting!$C$12</f>
        <v>#DIV/0!</v>
      </c>
      <c r="C2964" t="e">
        <f>Weighting!$F$12</f>
        <v>#NUM!</v>
      </c>
      <c r="D2964" t="e">
        <f>IF(C2964=1,'Data Transformation'!$G$3+0.5*'Data Transformation'!$W$25,IF(C2965=1,D2965-'Data Transformation'!$W$25,FALSE))</f>
        <v>#NUM!</v>
      </c>
      <c r="E2964">
        <f t="array" ref="E2964">IF(ISLOGICAL(D2964),"",FREQUENCY(IF('Data Transformation'!$B$425:$B$8425='Bin Analysis'!$B2955,'Data Transformation'!$G$425:$G$8425),D2964))</f>
        <v>2001</v>
      </c>
      <c r="F2964">
        <f t="shared" si="369"/>
        <v>0</v>
      </c>
      <c r="G2964">
        <f>Weighting!$H$12</f>
        <v>0</v>
      </c>
      <c r="H2964">
        <f t="array" ref="H2964">FREQUENCY(IF('Data Transformation'!$B$4:$B$8425=B2955,'Data Transformation'!$G$4:$G$8425),'Bin Analysis'!$B2964)</f>
        <v>2073</v>
      </c>
      <c r="I2964">
        <f t="shared" si="370"/>
        <v>0</v>
      </c>
      <c r="J2964">
        <f t="shared" si="371"/>
        <v>0</v>
      </c>
      <c r="K2964">
        <f>J2964*Weighting!$W$12</f>
        <v>0</v>
      </c>
      <c r="M2964" s="14"/>
    </row>
    <row r="2965" spans="1:13" x14ac:dyDescent="0.55000000000000004">
      <c r="A2965" s="32" t="str">
        <f>IF(Weighting!$P$13&gt;0,B2965,"")</f>
        <v/>
      </c>
      <c r="B2965" t="e">
        <f>Weighting!$C$13</f>
        <v>#DIV/0!</v>
      </c>
      <c r="C2965" t="e">
        <f>Weighting!$F$13</f>
        <v>#NUM!</v>
      </c>
      <c r="D2965" t="e">
        <f>IF(C2965=1,'Data Transformation'!$G$3+0.5*'Data Transformation'!$W$25,IF(C2966=1,D2966-'Data Transformation'!$W$25,FALSE))</f>
        <v>#NUM!</v>
      </c>
      <c r="E2965">
        <f t="array" ref="E2965">IF(ISLOGICAL(D2965),"",FREQUENCY(IF('Data Transformation'!$B$425:$B$8425='Bin Analysis'!$B2955,'Data Transformation'!$G$425:$G$8425),D2965))</f>
        <v>2001</v>
      </c>
      <c r="F2965">
        <f t="shared" si="369"/>
        <v>0</v>
      </c>
      <c r="G2965">
        <f>Weighting!$H$13</f>
        <v>0</v>
      </c>
      <c r="H2965">
        <f t="array" ref="H2965">FREQUENCY(IF('Data Transformation'!$B$4:$B$8425=B2955,'Data Transformation'!$G$4:$G$8425),'Bin Analysis'!$B2965)</f>
        <v>2073</v>
      </c>
      <c r="I2965">
        <f t="shared" si="370"/>
        <v>0</v>
      </c>
      <c r="J2965">
        <f t="shared" si="371"/>
        <v>0</v>
      </c>
      <c r="K2965">
        <f>J2965*Weighting!$W$13</f>
        <v>0</v>
      </c>
      <c r="M2965" s="14"/>
    </row>
    <row r="2966" spans="1:13" x14ac:dyDescent="0.55000000000000004">
      <c r="A2966" s="32" t="str">
        <f>IF(Weighting!$P$14&gt;0,B2966,"")</f>
        <v/>
      </c>
      <c r="B2966" t="e">
        <f>Weighting!$C$14</f>
        <v>#DIV/0!</v>
      </c>
      <c r="C2966" t="e">
        <f>Weighting!$F$14</f>
        <v>#NUM!</v>
      </c>
      <c r="D2966" t="e">
        <f>IF(C2966=1,'Data Transformation'!$G$3+0.5*'Data Transformation'!$W$25,IF(C2967=1,D2967-'Data Transformation'!$W$25,FALSE))</f>
        <v>#NUM!</v>
      </c>
      <c r="E2966">
        <f t="array" ref="E2966">IF(ISLOGICAL(D2966),"",FREQUENCY(IF('Data Transformation'!$B$425:$B$8425='Bin Analysis'!$B2955,'Data Transformation'!$G$425:$G$8425),D2966))</f>
        <v>2001</v>
      </c>
      <c r="F2966">
        <f t="shared" si="369"/>
        <v>0</v>
      </c>
      <c r="G2966">
        <f>Weighting!$H$14</f>
        <v>0</v>
      </c>
      <c r="H2966">
        <f t="array" ref="H2966">FREQUENCY(IF('Data Transformation'!$B$4:$B$8425=B2955,'Data Transformation'!$G$4:$G$8425),'Bin Analysis'!$B2966)</f>
        <v>2073</v>
      </c>
      <c r="I2966">
        <f t="shared" si="370"/>
        <v>0</v>
      </c>
      <c r="J2966">
        <f t="shared" si="371"/>
        <v>0</v>
      </c>
      <c r="K2966">
        <f>J2966*Weighting!$W$14</f>
        <v>0</v>
      </c>
      <c r="M2966" s="14"/>
    </row>
    <row r="2967" spans="1:13" x14ac:dyDescent="0.55000000000000004">
      <c r="A2967" s="32" t="str">
        <f>IF(Weighting!$P$15&gt;0,B2967,"")</f>
        <v/>
      </c>
      <c r="B2967" t="e">
        <f>Weighting!$C$15</f>
        <v>#DIV/0!</v>
      </c>
      <c r="C2967" t="e">
        <f>Weighting!$F$15</f>
        <v>#NUM!</v>
      </c>
      <c r="D2967" t="e">
        <f>IF(C2967=1,'Data Transformation'!$G$3+0.5*'Data Transformation'!$W$25,IF(C2968=1,D2968-'Data Transformation'!$W$25,FALSE))</f>
        <v>#NUM!</v>
      </c>
      <c r="E2967">
        <f t="array" ref="E2967">IF(ISLOGICAL(D2967),"",FREQUENCY(IF('Data Transformation'!$B$425:$B$8425='Bin Analysis'!$B2955,'Data Transformation'!$G$425:$G$8425),D2967))</f>
        <v>2001</v>
      </c>
      <c r="F2967">
        <f t="shared" si="369"/>
        <v>0</v>
      </c>
      <c r="G2967">
        <f>Weighting!$H$15</f>
        <v>0</v>
      </c>
      <c r="H2967">
        <f t="array" ref="H2967">FREQUENCY(IF('Data Transformation'!$B$4:$B$8425=B2955,'Data Transformation'!$G$4:$G$8425),'Bin Analysis'!$B2967)</f>
        <v>2073</v>
      </c>
      <c r="I2967">
        <f t="shared" si="370"/>
        <v>0</v>
      </c>
      <c r="J2967">
        <f t="shared" si="371"/>
        <v>0</v>
      </c>
      <c r="K2967">
        <f>J2967*Weighting!$W$15</f>
        <v>0</v>
      </c>
      <c r="M2967" s="14"/>
    </row>
    <row r="2968" spans="1:13" x14ac:dyDescent="0.55000000000000004">
      <c r="A2968" s="32" t="str">
        <f>IF(Weighting!$P$16&gt;0,B2968,"")</f>
        <v/>
      </c>
      <c r="B2968" t="e">
        <f>Weighting!$C$16</f>
        <v>#DIV/0!</v>
      </c>
      <c r="C2968" t="e">
        <f>Weighting!$F$16</f>
        <v>#NUM!</v>
      </c>
      <c r="D2968" t="e">
        <f>IF(C2968=1,'Data Transformation'!$G$3+0.5*'Data Transformation'!$W$25,IF(C2969=1,D2969-'Data Transformation'!$W$25,FALSE))</f>
        <v>#NUM!</v>
      </c>
      <c r="E2968">
        <f t="array" ref="E2968">IF(ISLOGICAL(D2968),"",FREQUENCY(IF('Data Transformation'!$B$425:$B$8425='Bin Analysis'!$B2955,'Data Transformation'!$G$425:$G$8425),D2968))</f>
        <v>2001</v>
      </c>
      <c r="F2968">
        <f t="shared" si="369"/>
        <v>0</v>
      </c>
      <c r="G2968">
        <f>Weighting!$H$16</f>
        <v>0</v>
      </c>
      <c r="H2968">
        <f t="array" ref="H2968">FREQUENCY(IF('Data Transformation'!$B$4:$B$8425=B2955,'Data Transformation'!$G$4:$G$8425),'Bin Analysis'!$B2968)</f>
        <v>2073</v>
      </c>
      <c r="I2968">
        <f t="shared" si="370"/>
        <v>0</v>
      </c>
      <c r="J2968">
        <f t="shared" si="371"/>
        <v>0</v>
      </c>
      <c r="K2968">
        <f>J2968*Weighting!$W$16</f>
        <v>0</v>
      </c>
      <c r="M2968" s="14"/>
    </row>
    <row r="2969" spans="1:13" x14ac:dyDescent="0.55000000000000004">
      <c r="A2969" s="32" t="str">
        <f>IF(Weighting!$P$17&gt;0,B2969,"")</f>
        <v/>
      </c>
      <c r="B2969" t="e">
        <f>Weighting!$C$17</f>
        <v>#DIV/0!</v>
      </c>
      <c r="C2969" t="e">
        <f>Weighting!$F$17</f>
        <v>#NUM!</v>
      </c>
      <c r="D2969" t="e">
        <f>IF(C2969=1,'Data Transformation'!$G$3+0.5*'Data Transformation'!$W$25,IF(C2970=1,D2970-'Data Transformation'!$W$25,FALSE))</f>
        <v>#NUM!</v>
      </c>
      <c r="E2969">
        <f t="array" ref="E2969">IF(ISLOGICAL(D2969),"",FREQUENCY(IF('Data Transformation'!$B$425:$B$8425='Bin Analysis'!$B2955,'Data Transformation'!$G$425:$G$8425),D2969))</f>
        <v>2001</v>
      </c>
      <c r="F2969">
        <f t="shared" si="369"/>
        <v>0</v>
      </c>
      <c r="G2969">
        <f>Weighting!$H$17</f>
        <v>0</v>
      </c>
      <c r="H2969">
        <f t="array" ref="H2969">FREQUENCY(IF('Data Transformation'!$B$4:$B$8425=B2955,'Data Transformation'!$G$4:$G$8425),'Bin Analysis'!$B2969)</f>
        <v>2073</v>
      </c>
      <c r="I2969">
        <f t="shared" si="370"/>
        <v>0</v>
      </c>
      <c r="J2969">
        <f t="shared" si="371"/>
        <v>0</v>
      </c>
      <c r="K2969">
        <f>J2969*Weighting!$W$17</f>
        <v>0</v>
      </c>
      <c r="M2969" s="14"/>
    </row>
    <row r="2970" spans="1:13" x14ac:dyDescent="0.55000000000000004">
      <c r="A2970" s="32" t="str">
        <f>IF(Weighting!$P$18&gt;0,B2970,"")</f>
        <v/>
      </c>
      <c r="B2970" t="e">
        <f>Weighting!$C$18</f>
        <v>#DIV/0!</v>
      </c>
      <c r="C2970" t="e">
        <f>Weighting!$F$18</f>
        <v>#NUM!</v>
      </c>
      <c r="D2970" t="e">
        <f>IF(C2970=1,'Data Transformation'!$G$3+0.5*'Data Transformation'!$W$25,IF(C2971=1,D2971-'Data Transformation'!$W$25,FALSE))</f>
        <v>#NUM!</v>
      </c>
      <c r="E2970">
        <f t="array" ref="E2970">IF(ISLOGICAL(D2970),"",FREQUENCY(IF('Data Transformation'!$B$425:$B$8425='Bin Analysis'!$B2955,'Data Transformation'!$G$425:$G$8425),D2970))</f>
        <v>2001</v>
      </c>
      <c r="F2970">
        <f t="shared" si="369"/>
        <v>0</v>
      </c>
      <c r="G2970">
        <f>Weighting!$H$18</f>
        <v>0</v>
      </c>
      <c r="H2970">
        <f t="array" ref="H2970">FREQUENCY(IF('Data Transformation'!$B$4:$B$8425=B2955,'Data Transformation'!$G$4:$G$8425),'Bin Analysis'!$B2970)</f>
        <v>2073</v>
      </c>
      <c r="I2970">
        <f t="shared" si="370"/>
        <v>0</v>
      </c>
      <c r="J2970">
        <f t="shared" si="371"/>
        <v>0</v>
      </c>
      <c r="K2970">
        <f>J2970*Weighting!$W$18</f>
        <v>0</v>
      </c>
      <c r="M2970" s="14"/>
    </row>
    <row r="2971" spans="1:13" x14ac:dyDescent="0.55000000000000004">
      <c r="A2971" s="32" t="str">
        <f>IF(Weighting!$P$19&gt;0,B2971,"")</f>
        <v/>
      </c>
      <c r="B2971" t="e">
        <f>Weighting!$C$19</f>
        <v>#DIV/0!</v>
      </c>
      <c r="C2971" t="e">
        <f>Weighting!$F$19</f>
        <v>#NUM!</v>
      </c>
      <c r="D2971" t="e">
        <f>IF(C2971=1,'Data Transformation'!$G$3+0.5*'Data Transformation'!$W$25,IF(C2972=1,D2972-'Data Transformation'!$W$25,FALSE))</f>
        <v>#NUM!</v>
      </c>
      <c r="E2971">
        <f t="array" ref="E2971">IF(ISLOGICAL(D2971),"",FREQUENCY(IF('Data Transformation'!$B$425:$B$8425='Bin Analysis'!$B2955,'Data Transformation'!$G$425:$G$8425),D2971))</f>
        <v>2001</v>
      </c>
      <c r="F2971">
        <f t="shared" si="369"/>
        <v>0</v>
      </c>
      <c r="G2971">
        <f>Weighting!$H$19</f>
        <v>0</v>
      </c>
      <c r="H2971">
        <f t="array" ref="H2971">FREQUENCY(IF('Data Transformation'!$B$4:$B$8425=B2955,'Data Transformation'!$G$4:$G$8425),'Bin Analysis'!$B2971)</f>
        <v>2073</v>
      </c>
      <c r="I2971">
        <f t="shared" si="370"/>
        <v>0</v>
      </c>
      <c r="J2971">
        <f t="shared" si="371"/>
        <v>0</v>
      </c>
      <c r="K2971">
        <f>J2971*Weighting!$W$19</f>
        <v>0</v>
      </c>
      <c r="M2971" s="14"/>
    </row>
    <row r="2972" spans="1:13" x14ac:dyDescent="0.55000000000000004">
      <c r="A2972" s="32" t="str">
        <f>IF(Weighting!$P$20&gt;0,B2972,"")</f>
        <v/>
      </c>
      <c r="B2972" t="e">
        <f>Weighting!$C$20</f>
        <v>#DIV/0!</v>
      </c>
      <c r="C2972" t="e">
        <f>Weighting!$F$20</f>
        <v>#NUM!</v>
      </c>
      <c r="D2972" t="e">
        <f>IF(C2972=1,'Data Transformation'!$G$3+0.5*'Data Transformation'!$W$25,IF(C2973=1,D2973-'Data Transformation'!$W$25,FALSE))</f>
        <v>#NUM!</v>
      </c>
      <c r="E2972">
        <f t="array" ref="E2972">IF(ISLOGICAL(D2972),"",FREQUENCY(IF('Data Transformation'!$B$425:$B$8425='Bin Analysis'!$B2955,'Data Transformation'!$G$425:$G$8425),D2972))</f>
        <v>2001</v>
      </c>
      <c r="F2972">
        <f t="shared" si="369"/>
        <v>0</v>
      </c>
      <c r="G2972">
        <f>Weighting!$H$20</f>
        <v>0</v>
      </c>
      <c r="H2972">
        <f t="array" ref="H2972">FREQUENCY(IF('Data Transformation'!$B$4:$B$8425=B2955,'Data Transformation'!$G$4:$G$8425),'Bin Analysis'!$B2972)</f>
        <v>2073</v>
      </c>
      <c r="I2972">
        <f t="shared" si="370"/>
        <v>0</v>
      </c>
      <c r="J2972">
        <f t="shared" si="371"/>
        <v>0</v>
      </c>
      <c r="K2972">
        <f>J2972*Weighting!$W$20</f>
        <v>0</v>
      </c>
      <c r="M2972" s="14"/>
    </row>
    <row r="2973" spans="1:13" x14ac:dyDescent="0.55000000000000004">
      <c r="A2973" s="32" t="str">
        <f>IF(Weighting!$P$21&gt;0,B2973,"")</f>
        <v/>
      </c>
      <c r="B2973" t="e">
        <f>Weighting!$C$21</f>
        <v>#DIV/0!</v>
      </c>
      <c r="C2973" t="e">
        <f>Weighting!$F$21</f>
        <v>#NUM!</v>
      </c>
      <c r="D2973" t="e">
        <f>IF(C2973=1,'Data Transformation'!$G$3+0.5*'Data Transformation'!$W$25,IF(C2974=1,D2974-'Data Transformation'!$W$25,FALSE))</f>
        <v>#NUM!</v>
      </c>
      <c r="E2973">
        <f t="array" ref="E2973">IF(ISLOGICAL(D2973),"",FREQUENCY(IF('Data Transformation'!$B$425:$B$8425='Bin Analysis'!$B2955,'Data Transformation'!$G$425:$G$8425),D2973))</f>
        <v>2001</v>
      </c>
      <c r="F2973">
        <f t="shared" si="369"/>
        <v>0</v>
      </c>
      <c r="G2973">
        <f>Weighting!$H$21</f>
        <v>0</v>
      </c>
      <c r="H2973">
        <f t="array" ref="H2973">FREQUENCY(IF('Data Transformation'!$B$4:$B$8425=B2955,'Data Transformation'!$G$4:$G$8425),'Bin Analysis'!$B2973)</f>
        <v>2073</v>
      </c>
      <c r="I2973">
        <f t="shared" si="370"/>
        <v>0</v>
      </c>
      <c r="J2973">
        <f t="shared" si="371"/>
        <v>0</v>
      </c>
      <c r="K2973">
        <f>J2973*Weighting!$W$21</f>
        <v>0</v>
      </c>
      <c r="M2973" s="14"/>
    </row>
    <row r="2974" spans="1:13" x14ac:dyDescent="0.55000000000000004">
      <c r="A2974" s="32" t="str">
        <f>IF(Weighting!$P$22&gt;0,B2974,"")</f>
        <v/>
      </c>
      <c r="B2974" t="e">
        <f>Weighting!$C$22</f>
        <v>#DIV/0!</v>
      </c>
      <c r="C2974" t="e">
        <f>Weighting!$F$22</f>
        <v>#NUM!</v>
      </c>
      <c r="D2974" t="e">
        <f>IF(C2974=1,'Data Transformation'!$G$3+0.5*'Data Transformation'!$W$25,IF(C2975=1,D2975-'Data Transformation'!$W$25,FALSE))</f>
        <v>#NUM!</v>
      </c>
      <c r="E2974">
        <f t="array" ref="E2974">IF(ISLOGICAL(D2974),"",FREQUENCY(IF('Data Transformation'!$B$425:$B$8425='Bin Analysis'!$B2955,'Data Transformation'!$G$425:$G$8425),D2974))</f>
        <v>2001</v>
      </c>
      <c r="F2974">
        <f t="shared" si="369"/>
        <v>0</v>
      </c>
      <c r="G2974">
        <f>Weighting!$H$22</f>
        <v>0</v>
      </c>
      <c r="H2974">
        <f t="array" ref="H2974">FREQUENCY(IF('Data Transformation'!$B$4:$B$8425=B2955,'Data Transformation'!$G$4:$G$8425),'Bin Analysis'!$B2974)</f>
        <v>2073</v>
      </c>
      <c r="I2974">
        <f t="shared" si="370"/>
        <v>0</v>
      </c>
      <c r="J2974">
        <f t="shared" si="371"/>
        <v>0</v>
      </c>
      <c r="K2974">
        <f>J2974*Weighting!$W$22</f>
        <v>0</v>
      </c>
      <c r="M2974" s="14"/>
    </row>
    <row r="2975" spans="1:13" x14ac:dyDescent="0.55000000000000004">
      <c r="A2975" s="32" t="str">
        <f>IF(Weighting!$P$23&gt;0,B2975,"")</f>
        <v/>
      </c>
      <c r="B2975" t="e">
        <f>Weighting!$C$23</f>
        <v>#DIV/0!</v>
      </c>
      <c r="C2975" t="e">
        <f>Weighting!$F$23</f>
        <v>#NUM!</v>
      </c>
      <c r="D2975" t="e">
        <f>IF(C2975=1,'Data Transformation'!$G$3+0.5*'Data Transformation'!$W$25,IF(C2976=1,D2976-'Data Transformation'!$W$25,FALSE))</f>
        <v>#NUM!</v>
      </c>
      <c r="E2975">
        <f t="array" ref="E2975">IF(ISLOGICAL(D2975),"",FREQUENCY(IF('Data Transformation'!$B$425:$B$8425='Bin Analysis'!$B2955,'Data Transformation'!$G$425:$G$8425),D2975))</f>
        <v>2001</v>
      </c>
      <c r="F2975">
        <f t="shared" si="369"/>
        <v>0</v>
      </c>
      <c r="G2975">
        <f>Weighting!$H$23</f>
        <v>0</v>
      </c>
      <c r="H2975">
        <f t="array" ref="H2975">FREQUENCY(IF('Data Transformation'!$B$4:$B$8425=B2955,'Data Transformation'!$G$4:$G$8425),'Bin Analysis'!$B2975)</f>
        <v>2073</v>
      </c>
      <c r="I2975">
        <f t="shared" si="370"/>
        <v>0</v>
      </c>
      <c r="J2975">
        <f t="shared" si="371"/>
        <v>0</v>
      </c>
      <c r="K2975">
        <f>J2975*Weighting!$W$23</f>
        <v>0</v>
      </c>
      <c r="M2975" s="14"/>
    </row>
    <row r="2976" spans="1:13" x14ac:dyDescent="0.55000000000000004">
      <c r="A2976" s="32" t="str">
        <f>IF(Weighting!$P$24&gt;0,B2976,"")</f>
        <v/>
      </c>
      <c r="B2976" t="e">
        <f>Weighting!$C$24</f>
        <v>#DIV/0!</v>
      </c>
      <c r="C2976" t="e">
        <f>Weighting!$F$24</f>
        <v>#NUM!</v>
      </c>
      <c r="D2976" t="e">
        <f>IF(C2976=1,'Data Transformation'!$G$3+0.5*'Data Transformation'!$W$25,IF(C2977=1,D2977-'Data Transformation'!$W$25,FALSE))</f>
        <v>#NUM!</v>
      </c>
      <c r="E2976">
        <f t="array" ref="E2976">IF(ISLOGICAL(D2976),"",FREQUENCY(IF('Data Transformation'!$B$425:$B$8425='Bin Analysis'!$B2955,'Data Transformation'!$G$425:$G$8425),D2976))</f>
        <v>2001</v>
      </c>
      <c r="F2976">
        <f t="shared" si="369"/>
        <v>0</v>
      </c>
      <c r="G2976">
        <f>Weighting!$H$24</f>
        <v>0</v>
      </c>
      <c r="H2976">
        <f t="array" ref="H2976">FREQUENCY(IF('Data Transformation'!$B$4:$B$8425=B2955,'Data Transformation'!$G$4:$G$8425),'Bin Analysis'!$B2976)</f>
        <v>2073</v>
      </c>
      <c r="I2976">
        <f t="shared" si="370"/>
        <v>0</v>
      </c>
      <c r="J2976">
        <f t="shared" si="371"/>
        <v>0</v>
      </c>
      <c r="K2976">
        <f>J2976*Weighting!$W$24</f>
        <v>0</v>
      </c>
      <c r="M2976" s="14"/>
    </row>
    <row r="2977" spans="1:25" x14ac:dyDescent="0.55000000000000004">
      <c r="A2977" s="32" t="str">
        <f>IF(Weighting!$P$25&gt;0,B2977,"")</f>
        <v/>
      </c>
      <c r="B2977" t="e">
        <f>Weighting!$C$25</f>
        <v>#DIV/0!</v>
      </c>
      <c r="C2977" t="e">
        <f>Weighting!$F$25</f>
        <v>#NUM!</v>
      </c>
      <c r="D2977" t="e">
        <f>IF(C2977=1,'Data Transformation'!$G$3+0.5*'Data Transformation'!$W$25,IF(C2978=1,D2978-'Data Transformation'!$W$25,FALSE))</f>
        <v>#NUM!</v>
      </c>
      <c r="E2977">
        <f t="array" ref="E2977">IF(ISLOGICAL(D2977),"",FREQUENCY(IF('Data Transformation'!$B$425:$B$8425='Bin Analysis'!$B2955,'Data Transformation'!$G$425:$G$8425),D2977))</f>
        <v>2001</v>
      </c>
      <c r="F2977">
        <f t="shared" si="369"/>
        <v>0</v>
      </c>
      <c r="G2977">
        <f>Weighting!$H$25</f>
        <v>0</v>
      </c>
      <c r="H2977">
        <f t="array" ref="H2977">FREQUENCY(IF('Data Transformation'!$B$4:$B$8425=B2955,'Data Transformation'!$G$4:$G$8425),'Bin Analysis'!$B2977)</f>
        <v>2073</v>
      </c>
      <c r="I2977">
        <f t="shared" si="370"/>
        <v>0</v>
      </c>
      <c r="J2977">
        <f t="shared" si="371"/>
        <v>0</v>
      </c>
      <c r="K2977">
        <f>J2977*Weighting!$W$25</f>
        <v>0</v>
      </c>
      <c r="M2977" s="14"/>
    </row>
    <row r="2978" spans="1:25" x14ac:dyDescent="0.55000000000000004">
      <c r="O2978"/>
      <c r="P2978"/>
      <c r="Q2978"/>
      <c r="R2978"/>
    </row>
    <row r="2979" spans="1:25" ht="23.35" x14ac:dyDescent="0.8">
      <c r="A2979" s="21" t="s">
        <v>0</v>
      </c>
      <c r="B2979" s="21" t="str">
        <f>IFERROR(VLOOKUP(C2979,'Data Transformation'!$L$6:$M$426,2,FALSE),"")</f>
        <v/>
      </c>
      <c r="C2979" s="21">
        <f>C2955+1</f>
        <v>124</v>
      </c>
      <c r="D2979" s="21"/>
      <c r="E2979" s="21"/>
      <c r="F2979" s="21"/>
      <c r="G2979" s="21"/>
      <c r="H2979" s="22"/>
      <c r="I2979" s="22"/>
      <c r="J2979" s="22"/>
      <c r="K2979" s="21"/>
      <c r="L2979" s="21" t="str">
        <f>B2979</f>
        <v/>
      </c>
      <c r="M2979" s="23" t="e">
        <f>INDEX('Data Transformation'!$O$4:$O$424,MATCH($B2979,'Data Transformation'!$M$4:$M$424,0),MATCH($M$2,'Data Transformation'!$O$3,0))</f>
        <v>#N/A</v>
      </c>
      <c r="N2979" s="27" t="e">
        <f>IF('Input and Summary Results'!$J$16="minimum",'Bin Analysis'!X2980/(M2979-1),'Bin Analysis'!Y2979/('Bin Analysis'!M2979-1))</f>
        <v>#N/A</v>
      </c>
      <c r="O2979" s="27" t="e">
        <f>IF(M2979=FALSE,NA(),(VLOOKUP(1,C2982:K3001,4,FALSE))/(M2979-1))</f>
        <v>#N/A</v>
      </c>
      <c r="P2979" s="27" t="e">
        <f>IF(M2979=FALSE,NA(),SUM(J2982:J3001)/Weighting!$S$5)</f>
        <v>#N/A</v>
      </c>
      <c r="Q2979" s="27" t="e">
        <f>IF(M2979=FALSE,NA(),SUM(K2982:K3001)/Weighting!$S$6)</f>
        <v>#N/A</v>
      </c>
      <c r="R2979" s="27" t="e">
        <f>IF(M2979=FALSE,NA(),(VLOOKUP(1,G2982:K3001,3,FALSE))/(M2979-1))</f>
        <v>#N/A</v>
      </c>
      <c r="S2979" s="22" t="e">
        <f>IF(M2979=FALSE,NA(),IF(SUM(J2982:J3001)=2,"yes","no"))</f>
        <v>#N/A</v>
      </c>
      <c r="X2979" s="2" cm="2">
        <f t="array" ref="X2979:X2980">FREQUENCY(IF('Data Transformation'!$B$425:$B$6424='Bin Analysis'!L2979,'Data Transformation'!$G$425:$G$6424),'Data Transformation'!$U$11)</f>
        <v>0</v>
      </c>
      <c r="Y2979" s="2" cm="2">
        <f t="array" ref="Y2979:Y2980">FREQUENCY(IF('Data Transformation'!$B$425:$B$6424='Bin Analysis'!L2979,'Data Transformation'!$G$425:$G$6424),'Data Transformation'!$U$12)</f>
        <v>0</v>
      </c>
    </row>
    <row r="2980" spans="1:25" x14ac:dyDescent="0.55000000000000004">
      <c r="A2980" s="14" t="s">
        <v>67</v>
      </c>
      <c r="B2980" t="s">
        <v>47</v>
      </c>
      <c r="C2980" t="s">
        <v>5</v>
      </c>
      <c r="D2980" t="s">
        <v>100</v>
      </c>
      <c r="E2980" t="s">
        <v>101</v>
      </c>
      <c r="F2980" t="s">
        <v>102</v>
      </c>
      <c r="G2980" t="s">
        <v>70</v>
      </c>
      <c r="H2980" t="s">
        <v>31</v>
      </c>
      <c r="I2980" t="s">
        <v>32</v>
      </c>
      <c r="J2980" t="s">
        <v>46</v>
      </c>
      <c r="K2980" s="14" t="s">
        <v>45</v>
      </c>
      <c r="M2980" s="14"/>
      <c r="X2980" s="2">
        <v>0</v>
      </c>
      <c r="Y2980" s="2">
        <v>0</v>
      </c>
    </row>
    <row r="2981" spans="1:25" x14ac:dyDescent="0.55000000000000004">
      <c r="A2981" s="32"/>
      <c r="D2981" t="e">
        <f>IF(C2981=1,'Data Transformation'!$G$3+0.5*'Data Transformation'!$W$25,IF(C2982=1,D2982-'Data Transformation'!$W$25,FALSE))</f>
        <v>#NUM!</v>
      </c>
      <c r="E2981">
        <f t="array" ref="E2981">IF(ISLOGICAL(D2981),"",FREQUENCY(IF('Data Transformation'!$B$425:$B$8425='Bin Analysis'!$B2979,'Data Transformation'!$G$425:$G$8425),D2981))</f>
        <v>2001</v>
      </c>
      <c r="F2981" t="e">
        <f>IF(ISLOGICAL(D2981),"",E2981-E2980)</f>
        <v>#VALUE!</v>
      </c>
      <c r="M2981" s="14"/>
    </row>
    <row r="2982" spans="1:25" x14ac:dyDescent="0.55000000000000004">
      <c r="A2982" s="32" t="e">
        <f>IF(Weighting!$P$6&gt;0,B2982,"")</f>
        <v>#NUM!</v>
      </c>
      <c r="B2982" t="e">
        <f>Weighting!$C$6</f>
        <v>#DIV/0!</v>
      </c>
      <c r="C2982" t="e">
        <f>Weighting!$F$6</f>
        <v>#NUM!</v>
      </c>
      <c r="D2982" t="e">
        <f>IF(C2982=1,'Data Transformation'!$G$3+0.5*'Data Transformation'!$W$25,IF(C2983=1,D2983-'Data Transformation'!$W$25,FALSE))</f>
        <v>#NUM!</v>
      </c>
      <c r="E2982">
        <f t="array" ref="E2982">IF(ISLOGICAL(D2982),"",FREQUENCY(IF('Data Transformation'!$B$425:$B$8425='Bin Analysis'!$B2979,'Data Transformation'!$G$425:$G$8425),D2982))</f>
        <v>2001</v>
      </c>
      <c r="F2982">
        <f>IF(ISLOGICAL(D2982),"",E2982-E2981)</f>
        <v>0</v>
      </c>
      <c r="G2982">
        <f>Weighting!$H$6</f>
        <v>1</v>
      </c>
      <c r="H2982">
        <f t="array" ref="H2982">FREQUENCY(IF('Data Transformation'!$B$4:$B$8425=B2979,'Data Transformation'!$G$4:$G$8425),'Bin Analysis'!$B2982)</f>
        <v>2073</v>
      </c>
      <c r="I2982">
        <f>H2982-H2981</f>
        <v>2073</v>
      </c>
      <c r="J2982">
        <f>IF(I2982=0,0,1)</f>
        <v>1</v>
      </c>
      <c r="K2982" t="e">
        <f>J2982*Weighting!$W$6</f>
        <v>#NUM!</v>
      </c>
      <c r="M2982" s="14"/>
    </row>
    <row r="2983" spans="1:25" x14ac:dyDescent="0.55000000000000004">
      <c r="A2983" s="32" t="str">
        <f>IF(Weighting!$P$7&gt;0,B2983,"")</f>
        <v/>
      </c>
      <c r="B2983" t="e">
        <f>Weighting!$C$7</f>
        <v>#DIV/0!</v>
      </c>
      <c r="C2983" t="e">
        <f>Weighting!$F$7</f>
        <v>#NUM!</v>
      </c>
      <c r="D2983" t="e">
        <f>IF(C2983=1,'Data Transformation'!$G$3+0.5*'Data Transformation'!$W$25,IF(C2984=1,D2984-'Data Transformation'!$W$25,FALSE))</f>
        <v>#NUM!</v>
      </c>
      <c r="E2983">
        <f t="array" ref="E2983">IF(ISLOGICAL(D2983),"",FREQUENCY(IF('Data Transformation'!$B$425:$B$8425='Bin Analysis'!$B2979,'Data Transformation'!$G$425:$G$8425),D2983))</f>
        <v>2001</v>
      </c>
      <c r="F2983">
        <f t="shared" ref="F2983:F3001" si="372">IF(ISLOGICAL(D2983),"",E2983-E2982)</f>
        <v>0</v>
      </c>
      <c r="G2983">
        <f>Weighting!$H$7</f>
        <v>0</v>
      </c>
      <c r="H2983">
        <f t="array" ref="H2983">FREQUENCY(IF('Data Transformation'!$B$4:$B$8425=B2979,'Data Transformation'!$G$4:$G$8425),'Bin Analysis'!$B2983)</f>
        <v>2073</v>
      </c>
      <c r="I2983">
        <f t="shared" ref="I2983:I3001" si="373">H2983-H2982</f>
        <v>0</v>
      </c>
      <c r="J2983">
        <f>IF(I2983=0,0,1)</f>
        <v>0</v>
      </c>
      <c r="K2983">
        <f>J2983*Weighting!$W$7</f>
        <v>0</v>
      </c>
      <c r="M2983" s="14"/>
    </row>
    <row r="2984" spans="1:25" x14ac:dyDescent="0.55000000000000004">
      <c r="A2984" s="32" t="str">
        <f>IF(Weighting!$P$8&gt;0,B2984,"")</f>
        <v/>
      </c>
      <c r="B2984" t="e">
        <f>Weighting!$C$8</f>
        <v>#DIV/0!</v>
      </c>
      <c r="C2984" t="e">
        <f>Weighting!$F$8</f>
        <v>#NUM!</v>
      </c>
      <c r="D2984" t="e">
        <f>IF(C2984=1,'Data Transformation'!$G$3+0.5*'Data Transformation'!$W$25,IF(C2985=1,D2985-'Data Transformation'!$W$25,FALSE))</f>
        <v>#NUM!</v>
      </c>
      <c r="E2984">
        <f t="array" ref="E2984">IF(ISLOGICAL(D2984),"",FREQUENCY(IF('Data Transformation'!$B$425:$B$8425='Bin Analysis'!$B2979,'Data Transformation'!$G$425:$G$8425),D2984))</f>
        <v>2001</v>
      </c>
      <c r="F2984">
        <f t="shared" si="372"/>
        <v>0</v>
      </c>
      <c r="G2984">
        <f>Weighting!$H$8</f>
        <v>0</v>
      </c>
      <c r="H2984">
        <f t="array" ref="H2984">FREQUENCY(IF('Data Transformation'!$B$4:$B$8425=B2979,'Data Transformation'!$G$4:$G$8425),'Bin Analysis'!$B2984)</f>
        <v>2073</v>
      </c>
      <c r="I2984">
        <f t="shared" si="373"/>
        <v>0</v>
      </c>
      <c r="J2984">
        <f t="shared" ref="J2984:J3001" si="374">IF(I2984=0,0,1)</f>
        <v>0</v>
      </c>
      <c r="K2984">
        <f>J2984*Weighting!$W$8</f>
        <v>0</v>
      </c>
      <c r="M2984" s="14"/>
    </row>
    <row r="2985" spans="1:25" x14ac:dyDescent="0.55000000000000004">
      <c r="A2985" s="32" t="str">
        <f>IF(Weighting!$P$9&gt;0,B2985,"")</f>
        <v/>
      </c>
      <c r="B2985" s="50" t="e">
        <f>Weighting!$C$9</f>
        <v>#DIV/0!</v>
      </c>
      <c r="C2985" t="e">
        <f>Weighting!$F$9</f>
        <v>#NUM!</v>
      </c>
      <c r="D2985" t="e">
        <f>IF(C2985=1,'Data Transformation'!$G$3+0.5*'Data Transformation'!$W$25,IF(C2986=1,D2986-'Data Transformation'!$W$25,FALSE))</f>
        <v>#NUM!</v>
      </c>
      <c r="E2985">
        <f t="array" ref="E2985">IF(ISLOGICAL(D2985),"",FREQUENCY(IF('Data Transformation'!$B$425:$B$8425='Bin Analysis'!$B2979,'Data Transformation'!$G$425:$G$8425),D2985))</f>
        <v>2001</v>
      </c>
      <c r="F2985">
        <f t="shared" si="372"/>
        <v>0</v>
      </c>
      <c r="G2985">
        <f>Weighting!$H$9</f>
        <v>0</v>
      </c>
      <c r="H2985">
        <f t="array" ref="H2985">FREQUENCY(IF('Data Transformation'!$B$4:$B$8425=B2979,'Data Transformation'!$G$4:$G$8425),'Bin Analysis'!$B2985)</f>
        <v>2073</v>
      </c>
      <c r="I2985">
        <f t="shared" si="373"/>
        <v>0</v>
      </c>
      <c r="J2985">
        <f t="shared" si="374"/>
        <v>0</v>
      </c>
      <c r="K2985">
        <f>J2985*Weighting!$W$9</f>
        <v>0</v>
      </c>
      <c r="M2985" s="14"/>
    </row>
    <row r="2986" spans="1:25" x14ac:dyDescent="0.55000000000000004">
      <c r="A2986" s="32" t="str">
        <f>IF(Weighting!$P$10&gt;0,B2986,"")</f>
        <v/>
      </c>
      <c r="B2986" t="e">
        <f>Weighting!$C$10</f>
        <v>#DIV/0!</v>
      </c>
      <c r="C2986" t="e">
        <f>Weighting!$F$10</f>
        <v>#NUM!</v>
      </c>
      <c r="D2986" t="e">
        <f>IF(C2986=1,'Data Transformation'!$G$3+0.5*'Data Transformation'!$W$25,IF(C2987=1,D2987-'Data Transformation'!$W$25,FALSE))</f>
        <v>#NUM!</v>
      </c>
      <c r="E2986">
        <f t="array" ref="E2986">IF(ISLOGICAL(D2986),"",FREQUENCY(IF('Data Transformation'!$B$425:$B$8425='Bin Analysis'!$B2979,'Data Transformation'!$G$425:$G$8425),D2986))</f>
        <v>2001</v>
      </c>
      <c r="F2986">
        <f t="shared" si="372"/>
        <v>0</v>
      </c>
      <c r="G2986">
        <f>Weighting!$H$10</f>
        <v>0</v>
      </c>
      <c r="H2986">
        <f t="array" ref="H2986">FREQUENCY(IF('Data Transformation'!$B$4:$B$8425=B2979,'Data Transformation'!$G$4:$G$8425),'Bin Analysis'!$B2986)</f>
        <v>2073</v>
      </c>
      <c r="I2986">
        <f t="shared" si="373"/>
        <v>0</v>
      </c>
      <c r="J2986">
        <f t="shared" si="374"/>
        <v>0</v>
      </c>
      <c r="K2986">
        <f>J2986*Weighting!$W$10</f>
        <v>0</v>
      </c>
      <c r="M2986" s="14"/>
    </row>
    <row r="2987" spans="1:25" x14ac:dyDescent="0.55000000000000004">
      <c r="A2987" s="32" t="str">
        <f>IF(Weighting!$P$11&gt;0,B2987,"")</f>
        <v/>
      </c>
      <c r="B2987" t="e">
        <f>Weighting!$C$11</f>
        <v>#DIV/0!</v>
      </c>
      <c r="C2987" t="e">
        <f>Weighting!$F$11</f>
        <v>#NUM!</v>
      </c>
      <c r="D2987" t="e">
        <f>IF(C2987=1,'Data Transformation'!$G$3+0.5*'Data Transformation'!$W$25,IF(C2988=1,D2988-'Data Transformation'!$W$25,FALSE))</f>
        <v>#NUM!</v>
      </c>
      <c r="E2987">
        <f t="array" ref="E2987">IF(ISLOGICAL(D2987),"",FREQUENCY(IF('Data Transformation'!$B$425:$B$8425='Bin Analysis'!$B2979,'Data Transformation'!$G$425:$G$8425),D2987))</f>
        <v>2001</v>
      </c>
      <c r="F2987">
        <f t="shared" si="372"/>
        <v>0</v>
      </c>
      <c r="G2987">
        <f>Weighting!$H$11</f>
        <v>0</v>
      </c>
      <c r="H2987">
        <f t="array" ref="H2987">FREQUENCY(IF('Data Transformation'!$B$4:$B$8425=B2979,'Data Transformation'!$G$4:$G$8425),'Bin Analysis'!$B2987)</f>
        <v>2073</v>
      </c>
      <c r="I2987">
        <f t="shared" si="373"/>
        <v>0</v>
      </c>
      <c r="J2987">
        <f t="shared" si="374"/>
        <v>0</v>
      </c>
      <c r="K2987">
        <f>J2987*Weighting!$W$11</f>
        <v>0</v>
      </c>
      <c r="M2987" s="14"/>
    </row>
    <row r="2988" spans="1:25" x14ac:dyDescent="0.55000000000000004">
      <c r="A2988" s="32" t="str">
        <f>IF(Weighting!$P$12&gt;0,B2988,"")</f>
        <v/>
      </c>
      <c r="B2988" t="e">
        <f>Weighting!$C$12</f>
        <v>#DIV/0!</v>
      </c>
      <c r="C2988" t="e">
        <f>Weighting!$F$12</f>
        <v>#NUM!</v>
      </c>
      <c r="D2988" t="e">
        <f>IF(C2988=1,'Data Transformation'!$G$3+0.5*'Data Transformation'!$W$25,IF(C2989=1,D2989-'Data Transformation'!$W$25,FALSE))</f>
        <v>#NUM!</v>
      </c>
      <c r="E2988">
        <f t="array" ref="E2988">IF(ISLOGICAL(D2988),"",FREQUENCY(IF('Data Transformation'!$B$425:$B$8425='Bin Analysis'!$B2979,'Data Transformation'!$G$425:$G$8425),D2988))</f>
        <v>2001</v>
      </c>
      <c r="F2988">
        <f t="shared" si="372"/>
        <v>0</v>
      </c>
      <c r="G2988">
        <f>Weighting!$H$12</f>
        <v>0</v>
      </c>
      <c r="H2988">
        <f t="array" ref="H2988">FREQUENCY(IF('Data Transformation'!$B$4:$B$8425=B2979,'Data Transformation'!$G$4:$G$8425),'Bin Analysis'!$B2988)</f>
        <v>2073</v>
      </c>
      <c r="I2988">
        <f t="shared" si="373"/>
        <v>0</v>
      </c>
      <c r="J2988">
        <f t="shared" si="374"/>
        <v>0</v>
      </c>
      <c r="K2988">
        <f>J2988*Weighting!$W$12</f>
        <v>0</v>
      </c>
      <c r="M2988" s="14"/>
    </row>
    <row r="2989" spans="1:25" x14ac:dyDescent="0.55000000000000004">
      <c r="A2989" s="32" t="str">
        <f>IF(Weighting!$P$13&gt;0,B2989,"")</f>
        <v/>
      </c>
      <c r="B2989" t="e">
        <f>Weighting!$C$13</f>
        <v>#DIV/0!</v>
      </c>
      <c r="C2989" t="e">
        <f>Weighting!$F$13</f>
        <v>#NUM!</v>
      </c>
      <c r="D2989" t="e">
        <f>IF(C2989=1,'Data Transformation'!$G$3+0.5*'Data Transformation'!$W$25,IF(C2990=1,D2990-'Data Transformation'!$W$25,FALSE))</f>
        <v>#NUM!</v>
      </c>
      <c r="E2989">
        <f t="array" ref="E2989">IF(ISLOGICAL(D2989),"",FREQUENCY(IF('Data Transformation'!$B$425:$B$8425='Bin Analysis'!$B2979,'Data Transformation'!$G$425:$G$8425),D2989))</f>
        <v>2001</v>
      </c>
      <c r="F2989">
        <f t="shared" si="372"/>
        <v>0</v>
      </c>
      <c r="G2989">
        <f>Weighting!$H$13</f>
        <v>0</v>
      </c>
      <c r="H2989">
        <f t="array" ref="H2989">FREQUENCY(IF('Data Transformation'!$B$4:$B$8425=B2979,'Data Transformation'!$G$4:$G$8425),'Bin Analysis'!$B2989)</f>
        <v>2073</v>
      </c>
      <c r="I2989">
        <f t="shared" si="373"/>
        <v>0</v>
      </c>
      <c r="J2989">
        <f t="shared" si="374"/>
        <v>0</v>
      </c>
      <c r="K2989">
        <f>J2989*Weighting!$W$13</f>
        <v>0</v>
      </c>
      <c r="M2989" s="14"/>
    </row>
    <row r="2990" spans="1:25" x14ac:dyDescent="0.55000000000000004">
      <c r="A2990" s="32" t="str">
        <f>IF(Weighting!$P$14&gt;0,B2990,"")</f>
        <v/>
      </c>
      <c r="B2990" t="e">
        <f>Weighting!$C$14</f>
        <v>#DIV/0!</v>
      </c>
      <c r="C2990" t="e">
        <f>Weighting!$F$14</f>
        <v>#NUM!</v>
      </c>
      <c r="D2990" t="e">
        <f>IF(C2990=1,'Data Transformation'!$G$3+0.5*'Data Transformation'!$W$25,IF(C2991=1,D2991-'Data Transformation'!$W$25,FALSE))</f>
        <v>#NUM!</v>
      </c>
      <c r="E2990">
        <f t="array" ref="E2990">IF(ISLOGICAL(D2990),"",FREQUENCY(IF('Data Transformation'!$B$425:$B$8425='Bin Analysis'!$B2979,'Data Transformation'!$G$425:$G$8425),D2990))</f>
        <v>2001</v>
      </c>
      <c r="F2990">
        <f t="shared" si="372"/>
        <v>0</v>
      </c>
      <c r="G2990">
        <f>Weighting!$H$14</f>
        <v>0</v>
      </c>
      <c r="H2990">
        <f t="array" ref="H2990">FREQUENCY(IF('Data Transformation'!$B$4:$B$8425=B2979,'Data Transformation'!$G$4:$G$8425),'Bin Analysis'!$B2990)</f>
        <v>2073</v>
      </c>
      <c r="I2990">
        <f t="shared" si="373"/>
        <v>0</v>
      </c>
      <c r="J2990">
        <f t="shared" si="374"/>
        <v>0</v>
      </c>
      <c r="K2990">
        <f>J2990*Weighting!$W$14</f>
        <v>0</v>
      </c>
      <c r="M2990" s="14"/>
    </row>
    <row r="2991" spans="1:25" x14ac:dyDescent="0.55000000000000004">
      <c r="A2991" s="32" t="str">
        <f>IF(Weighting!$P$15&gt;0,B2991,"")</f>
        <v/>
      </c>
      <c r="B2991" t="e">
        <f>Weighting!$C$15</f>
        <v>#DIV/0!</v>
      </c>
      <c r="C2991" t="e">
        <f>Weighting!$F$15</f>
        <v>#NUM!</v>
      </c>
      <c r="D2991" t="e">
        <f>IF(C2991=1,'Data Transformation'!$G$3+0.5*'Data Transformation'!$W$25,IF(C2992=1,D2992-'Data Transformation'!$W$25,FALSE))</f>
        <v>#NUM!</v>
      </c>
      <c r="E2991">
        <f t="array" ref="E2991">IF(ISLOGICAL(D2991),"",FREQUENCY(IF('Data Transformation'!$B$425:$B$8425='Bin Analysis'!$B2979,'Data Transformation'!$G$425:$G$8425),D2991))</f>
        <v>2001</v>
      </c>
      <c r="F2991">
        <f t="shared" si="372"/>
        <v>0</v>
      </c>
      <c r="G2991">
        <f>Weighting!$H$15</f>
        <v>0</v>
      </c>
      <c r="H2991">
        <f t="array" ref="H2991">FREQUENCY(IF('Data Transformation'!$B$4:$B$8425=B2979,'Data Transformation'!$G$4:$G$8425),'Bin Analysis'!$B2991)</f>
        <v>2073</v>
      </c>
      <c r="I2991">
        <f t="shared" si="373"/>
        <v>0</v>
      </c>
      <c r="J2991">
        <f t="shared" si="374"/>
        <v>0</v>
      </c>
      <c r="K2991">
        <f>J2991*Weighting!$W$15</f>
        <v>0</v>
      </c>
      <c r="M2991" s="14"/>
    </row>
    <row r="2992" spans="1:25" x14ac:dyDescent="0.55000000000000004">
      <c r="A2992" s="32" t="str">
        <f>IF(Weighting!$P$16&gt;0,B2992,"")</f>
        <v/>
      </c>
      <c r="B2992" t="e">
        <f>Weighting!$C$16</f>
        <v>#DIV/0!</v>
      </c>
      <c r="C2992" t="e">
        <f>Weighting!$F$16</f>
        <v>#NUM!</v>
      </c>
      <c r="D2992" t="e">
        <f>IF(C2992=1,'Data Transformation'!$G$3+0.5*'Data Transformation'!$W$25,IF(C2993=1,D2993-'Data Transformation'!$W$25,FALSE))</f>
        <v>#NUM!</v>
      </c>
      <c r="E2992">
        <f t="array" ref="E2992">IF(ISLOGICAL(D2992),"",FREQUENCY(IF('Data Transformation'!$B$425:$B$8425='Bin Analysis'!$B2979,'Data Transformation'!$G$425:$G$8425),D2992))</f>
        <v>2001</v>
      </c>
      <c r="F2992">
        <f t="shared" si="372"/>
        <v>0</v>
      </c>
      <c r="G2992">
        <f>Weighting!$H$16</f>
        <v>0</v>
      </c>
      <c r="H2992">
        <f t="array" ref="H2992">FREQUENCY(IF('Data Transformation'!$B$4:$B$8425=B2979,'Data Transformation'!$G$4:$G$8425),'Bin Analysis'!$B2992)</f>
        <v>2073</v>
      </c>
      <c r="I2992">
        <f t="shared" si="373"/>
        <v>0</v>
      </c>
      <c r="J2992">
        <f t="shared" si="374"/>
        <v>0</v>
      </c>
      <c r="K2992">
        <f>J2992*Weighting!$W$16</f>
        <v>0</v>
      </c>
      <c r="M2992" s="14"/>
    </row>
    <row r="2993" spans="1:25" x14ac:dyDescent="0.55000000000000004">
      <c r="A2993" s="32" t="str">
        <f>IF(Weighting!$P$17&gt;0,B2993,"")</f>
        <v/>
      </c>
      <c r="B2993" t="e">
        <f>Weighting!$C$17</f>
        <v>#DIV/0!</v>
      </c>
      <c r="C2993" t="e">
        <f>Weighting!$F$17</f>
        <v>#NUM!</v>
      </c>
      <c r="D2993" t="e">
        <f>IF(C2993=1,'Data Transformation'!$G$3+0.5*'Data Transformation'!$W$25,IF(C2994=1,D2994-'Data Transformation'!$W$25,FALSE))</f>
        <v>#NUM!</v>
      </c>
      <c r="E2993">
        <f t="array" ref="E2993">IF(ISLOGICAL(D2993),"",FREQUENCY(IF('Data Transformation'!$B$425:$B$8425='Bin Analysis'!$B2979,'Data Transformation'!$G$425:$G$8425),D2993))</f>
        <v>2001</v>
      </c>
      <c r="F2993">
        <f t="shared" si="372"/>
        <v>0</v>
      </c>
      <c r="G2993">
        <f>Weighting!$H$17</f>
        <v>0</v>
      </c>
      <c r="H2993">
        <f t="array" ref="H2993">FREQUENCY(IF('Data Transformation'!$B$4:$B$8425=B2979,'Data Transformation'!$G$4:$G$8425),'Bin Analysis'!$B2993)</f>
        <v>2073</v>
      </c>
      <c r="I2993">
        <f t="shared" si="373"/>
        <v>0</v>
      </c>
      <c r="J2993">
        <f t="shared" si="374"/>
        <v>0</v>
      </c>
      <c r="K2993">
        <f>J2993*Weighting!$W$17</f>
        <v>0</v>
      </c>
      <c r="M2993" s="14"/>
    </row>
    <row r="2994" spans="1:25" x14ac:dyDescent="0.55000000000000004">
      <c r="A2994" s="32" t="str">
        <f>IF(Weighting!$P$18&gt;0,B2994,"")</f>
        <v/>
      </c>
      <c r="B2994" t="e">
        <f>Weighting!$C$18</f>
        <v>#DIV/0!</v>
      </c>
      <c r="C2994" t="e">
        <f>Weighting!$F$18</f>
        <v>#NUM!</v>
      </c>
      <c r="D2994" t="e">
        <f>IF(C2994=1,'Data Transformation'!$G$3+0.5*'Data Transformation'!$W$25,IF(C2995=1,D2995-'Data Transformation'!$W$25,FALSE))</f>
        <v>#NUM!</v>
      </c>
      <c r="E2994">
        <f t="array" ref="E2994">IF(ISLOGICAL(D2994),"",FREQUENCY(IF('Data Transformation'!$B$425:$B$8425='Bin Analysis'!$B2979,'Data Transformation'!$G$425:$G$8425),D2994))</f>
        <v>2001</v>
      </c>
      <c r="F2994">
        <f t="shared" si="372"/>
        <v>0</v>
      </c>
      <c r="G2994">
        <f>Weighting!$H$18</f>
        <v>0</v>
      </c>
      <c r="H2994">
        <f t="array" ref="H2994">FREQUENCY(IF('Data Transformation'!$B$4:$B$8425=B2979,'Data Transformation'!$G$4:$G$8425),'Bin Analysis'!$B2994)</f>
        <v>2073</v>
      </c>
      <c r="I2994">
        <f t="shared" si="373"/>
        <v>0</v>
      </c>
      <c r="J2994">
        <f t="shared" si="374"/>
        <v>0</v>
      </c>
      <c r="K2994">
        <f>J2994*Weighting!$W$18</f>
        <v>0</v>
      </c>
      <c r="M2994" s="14"/>
    </row>
    <row r="2995" spans="1:25" x14ac:dyDescent="0.55000000000000004">
      <c r="A2995" s="32" t="str">
        <f>IF(Weighting!$P$19&gt;0,B2995,"")</f>
        <v/>
      </c>
      <c r="B2995" t="e">
        <f>Weighting!$C$19</f>
        <v>#DIV/0!</v>
      </c>
      <c r="C2995" t="e">
        <f>Weighting!$F$19</f>
        <v>#NUM!</v>
      </c>
      <c r="D2995" t="e">
        <f>IF(C2995=1,'Data Transformation'!$G$3+0.5*'Data Transformation'!$W$25,IF(C2996=1,D2996-'Data Transformation'!$W$25,FALSE))</f>
        <v>#NUM!</v>
      </c>
      <c r="E2995">
        <f t="array" ref="E2995">IF(ISLOGICAL(D2995),"",FREQUENCY(IF('Data Transformation'!$B$425:$B$8425='Bin Analysis'!$B2979,'Data Transformation'!$G$425:$G$8425),D2995))</f>
        <v>2001</v>
      </c>
      <c r="F2995">
        <f t="shared" si="372"/>
        <v>0</v>
      </c>
      <c r="G2995">
        <f>Weighting!$H$19</f>
        <v>0</v>
      </c>
      <c r="H2995">
        <f t="array" ref="H2995">FREQUENCY(IF('Data Transformation'!$B$4:$B$8425=B2979,'Data Transformation'!$G$4:$G$8425),'Bin Analysis'!$B2995)</f>
        <v>2073</v>
      </c>
      <c r="I2995">
        <f t="shared" si="373"/>
        <v>0</v>
      </c>
      <c r="J2995">
        <f t="shared" si="374"/>
        <v>0</v>
      </c>
      <c r="K2995">
        <f>J2995*Weighting!$W$19</f>
        <v>0</v>
      </c>
      <c r="M2995" s="14"/>
    </row>
    <row r="2996" spans="1:25" x14ac:dyDescent="0.55000000000000004">
      <c r="A2996" s="32" t="str">
        <f>IF(Weighting!$P$20&gt;0,B2996,"")</f>
        <v/>
      </c>
      <c r="B2996" t="e">
        <f>Weighting!$C$20</f>
        <v>#DIV/0!</v>
      </c>
      <c r="C2996" t="e">
        <f>Weighting!$F$20</f>
        <v>#NUM!</v>
      </c>
      <c r="D2996" t="e">
        <f>IF(C2996=1,'Data Transformation'!$G$3+0.5*'Data Transformation'!$W$25,IF(C2997=1,D2997-'Data Transformation'!$W$25,FALSE))</f>
        <v>#NUM!</v>
      </c>
      <c r="E2996">
        <f t="array" ref="E2996">IF(ISLOGICAL(D2996),"",FREQUENCY(IF('Data Transformation'!$B$425:$B$8425='Bin Analysis'!$B2979,'Data Transformation'!$G$425:$G$8425),D2996))</f>
        <v>2001</v>
      </c>
      <c r="F2996">
        <f t="shared" si="372"/>
        <v>0</v>
      </c>
      <c r="G2996">
        <f>Weighting!$H$20</f>
        <v>0</v>
      </c>
      <c r="H2996">
        <f t="array" ref="H2996">FREQUENCY(IF('Data Transformation'!$B$4:$B$8425=B2979,'Data Transformation'!$G$4:$G$8425),'Bin Analysis'!$B2996)</f>
        <v>2073</v>
      </c>
      <c r="I2996">
        <f t="shared" si="373"/>
        <v>0</v>
      </c>
      <c r="J2996">
        <f t="shared" si="374"/>
        <v>0</v>
      </c>
      <c r="K2996">
        <f>J2996*Weighting!$W$20</f>
        <v>0</v>
      </c>
      <c r="M2996" s="14"/>
    </row>
    <row r="2997" spans="1:25" x14ac:dyDescent="0.55000000000000004">
      <c r="A2997" s="32" t="str">
        <f>IF(Weighting!$P$21&gt;0,B2997,"")</f>
        <v/>
      </c>
      <c r="B2997" t="e">
        <f>Weighting!$C$21</f>
        <v>#DIV/0!</v>
      </c>
      <c r="C2997" t="e">
        <f>Weighting!$F$21</f>
        <v>#NUM!</v>
      </c>
      <c r="D2997" t="e">
        <f>IF(C2997=1,'Data Transformation'!$G$3+0.5*'Data Transformation'!$W$25,IF(C2998=1,D2998-'Data Transformation'!$W$25,FALSE))</f>
        <v>#NUM!</v>
      </c>
      <c r="E2997">
        <f t="array" ref="E2997">IF(ISLOGICAL(D2997),"",FREQUENCY(IF('Data Transformation'!$B$425:$B$8425='Bin Analysis'!$B2979,'Data Transformation'!$G$425:$G$8425),D2997))</f>
        <v>2001</v>
      </c>
      <c r="F2997">
        <f t="shared" si="372"/>
        <v>0</v>
      </c>
      <c r="G2997">
        <f>Weighting!$H$21</f>
        <v>0</v>
      </c>
      <c r="H2997">
        <f t="array" ref="H2997">FREQUENCY(IF('Data Transformation'!$B$4:$B$8425=B2979,'Data Transformation'!$G$4:$G$8425),'Bin Analysis'!$B2997)</f>
        <v>2073</v>
      </c>
      <c r="I2997">
        <f t="shared" si="373"/>
        <v>0</v>
      </c>
      <c r="J2997">
        <f t="shared" si="374"/>
        <v>0</v>
      </c>
      <c r="K2997">
        <f>J2997*Weighting!$W$21</f>
        <v>0</v>
      </c>
      <c r="M2997" s="14"/>
    </row>
    <row r="2998" spans="1:25" x14ac:dyDescent="0.55000000000000004">
      <c r="A2998" s="32" t="str">
        <f>IF(Weighting!$P$22&gt;0,B2998,"")</f>
        <v/>
      </c>
      <c r="B2998" t="e">
        <f>Weighting!$C$22</f>
        <v>#DIV/0!</v>
      </c>
      <c r="C2998" t="e">
        <f>Weighting!$F$22</f>
        <v>#NUM!</v>
      </c>
      <c r="D2998" t="e">
        <f>IF(C2998=1,'Data Transformation'!$G$3+0.5*'Data Transformation'!$W$25,IF(C2999=1,D2999-'Data Transformation'!$W$25,FALSE))</f>
        <v>#NUM!</v>
      </c>
      <c r="E2998">
        <f t="array" ref="E2998">IF(ISLOGICAL(D2998),"",FREQUENCY(IF('Data Transformation'!$B$425:$B$8425='Bin Analysis'!$B2979,'Data Transformation'!$G$425:$G$8425),D2998))</f>
        <v>2001</v>
      </c>
      <c r="F2998">
        <f t="shared" si="372"/>
        <v>0</v>
      </c>
      <c r="G2998">
        <f>Weighting!$H$22</f>
        <v>0</v>
      </c>
      <c r="H2998">
        <f t="array" ref="H2998">FREQUENCY(IF('Data Transformation'!$B$4:$B$8425=B2979,'Data Transformation'!$G$4:$G$8425),'Bin Analysis'!$B2998)</f>
        <v>2073</v>
      </c>
      <c r="I2998">
        <f t="shared" si="373"/>
        <v>0</v>
      </c>
      <c r="J2998">
        <f t="shared" si="374"/>
        <v>0</v>
      </c>
      <c r="K2998">
        <f>J2998*Weighting!$W$22</f>
        <v>0</v>
      </c>
      <c r="M2998" s="14"/>
    </row>
    <row r="2999" spans="1:25" x14ac:dyDescent="0.55000000000000004">
      <c r="A2999" s="32" t="str">
        <f>IF(Weighting!$P$23&gt;0,B2999,"")</f>
        <v/>
      </c>
      <c r="B2999" t="e">
        <f>Weighting!$C$23</f>
        <v>#DIV/0!</v>
      </c>
      <c r="C2999" t="e">
        <f>Weighting!$F$23</f>
        <v>#NUM!</v>
      </c>
      <c r="D2999" t="e">
        <f>IF(C2999=1,'Data Transformation'!$G$3+0.5*'Data Transformation'!$W$25,IF(C3000=1,D3000-'Data Transformation'!$W$25,FALSE))</f>
        <v>#NUM!</v>
      </c>
      <c r="E2999">
        <f t="array" ref="E2999">IF(ISLOGICAL(D2999),"",FREQUENCY(IF('Data Transformation'!$B$425:$B$8425='Bin Analysis'!$B2979,'Data Transformation'!$G$425:$G$8425),D2999))</f>
        <v>2001</v>
      </c>
      <c r="F2999">
        <f t="shared" si="372"/>
        <v>0</v>
      </c>
      <c r="G2999">
        <f>Weighting!$H$23</f>
        <v>0</v>
      </c>
      <c r="H2999">
        <f t="array" ref="H2999">FREQUENCY(IF('Data Transformation'!$B$4:$B$8425=B2979,'Data Transformation'!$G$4:$G$8425),'Bin Analysis'!$B2999)</f>
        <v>2073</v>
      </c>
      <c r="I2999">
        <f t="shared" si="373"/>
        <v>0</v>
      </c>
      <c r="J2999">
        <f t="shared" si="374"/>
        <v>0</v>
      </c>
      <c r="K2999">
        <f>J2999*Weighting!$W$23</f>
        <v>0</v>
      </c>
      <c r="M2999" s="14"/>
    </row>
    <row r="3000" spans="1:25" x14ac:dyDescent="0.55000000000000004">
      <c r="A3000" s="32" t="str">
        <f>IF(Weighting!$P$24&gt;0,B3000,"")</f>
        <v/>
      </c>
      <c r="B3000" t="e">
        <f>Weighting!$C$24</f>
        <v>#DIV/0!</v>
      </c>
      <c r="C3000" t="e">
        <f>Weighting!$F$24</f>
        <v>#NUM!</v>
      </c>
      <c r="D3000" t="e">
        <f>IF(C3000=1,'Data Transformation'!$G$3+0.5*'Data Transformation'!$W$25,IF(C3001=1,D3001-'Data Transformation'!$W$25,FALSE))</f>
        <v>#NUM!</v>
      </c>
      <c r="E3000">
        <f t="array" ref="E3000">IF(ISLOGICAL(D3000),"",FREQUENCY(IF('Data Transformation'!$B$425:$B$8425='Bin Analysis'!$B2979,'Data Transformation'!$G$425:$G$8425),D3000))</f>
        <v>2001</v>
      </c>
      <c r="F3000">
        <f t="shared" si="372"/>
        <v>0</v>
      </c>
      <c r="G3000">
        <f>Weighting!$H$24</f>
        <v>0</v>
      </c>
      <c r="H3000">
        <f t="array" ref="H3000">FREQUENCY(IF('Data Transformation'!$B$4:$B$8425=B2979,'Data Transformation'!$G$4:$G$8425),'Bin Analysis'!$B3000)</f>
        <v>2073</v>
      </c>
      <c r="I3000">
        <f t="shared" si="373"/>
        <v>0</v>
      </c>
      <c r="J3000">
        <f t="shared" si="374"/>
        <v>0</v>
      </c>
      <c r="K3000">
        <f>J3000*Weighting!$W$24</f>
        <v>0</v>
      </c>
      <c r="M3000" s="14"/>
    </row>
    <row r="3001" spans="1:25" x14ac:dyDescent="0.55000000000000004">
      <c r="A3001" s="32" t="str">
        <f>IF(Weighting!$P$25&gt;0,B3001,"")</f>
        <v/>
      </c>
      <c r="B3001" t="e">
        <f>Weighting!$C$25</f>
        <v>#DIV/0!</v>
      </c>
      <c r="C3001" t="e">
        <f>Weighting!$F$25</f>
        <v>#NUM!</v>
      </c>
      <c r="D3001" t="e">
        <f>IF(C3001=1,'Data Transformation'!$G$3+0.5*'Data Transformation'!$W$25,IF(C3002=1,D3002-'Data Transformation'!$W$25,FALSE))</f>
        <v>#NUM!</v>
      </c>
      <c r="E3001">
        <f t="array" ref="E3001">IF(ISLOGICAL(D3001),"",FREQUENCY(IF('Data Transformation'!$B$425:$B$8425='Bin Analysis'!$B2979,'Data Transformation'!$G$425:$G$8425),D3001))</f>
        <v>2001</v>
      </c>
      <c r="F3001">
        <f t="shared" si="372"/>
        <v>0</v>
      </c>
      <c r="G3001">
        <f>Weighting!$H$25</f>
        <v>0</v>
      </c>
      <c r="H3001">
        <f t="array" ref="H3001">FREQUENCY(IF('Data Transformation'!$B$4:$B$8425=B2979,'Data Transformation'!$G$4:$G$8425),'Bin Analysis'!$B3001)</f>
        <v>2073</v>
      </c>
      <c r="I3001">
        <f t="shared" si="373"/>
        <v>0</v>
      </c>
      <c r="J3001">
        <f t="shared" si="374"/>
        <v>0</v>
      </c>
      <c r="K3001">
        <f>J3001*Weighting!$W$25</f>
        <v>0</v>
      </c>
      <c r="M3001" s="14"/>
    </row>
    <row r="3002" spans="1:25" x14ac:dyDescent="0.55000000000000004">
      <c r="N3002" s="57"/>
      <c r="O3002"/>
      <c r="P3002"/>
      <c r="Q3002"/>
      <c r="R3002"/>
    </row>
    <row r="3003" spans="1:25" ht="23.35" x14ac:dyDescent="0.8">
      <c r="A3003" s="21" t="s">
        <v>0</v>
      </c>
      <c r="B3003" s="21" t="str">
        <f>IFERROR(VLOOKUP(C3003,'Data Transformation'!$L$6:$M$426,2,FALSE),"")</f>
        <v/>
      </c>
      <c r="C3003" s="21">
        <f>C2979+1</f>
        <v>125</v>
      </c>
      <c r="D3003" s="21"/>
      <c r="E3003" s="21"/>
      <c r="F3003" s="21"/>
      <c r="G3003" s="21"/>
      <c r="H3003" s="22"/>
      <c r="I3003" s="22"/>
      <c r="J3003" s="22"/>
      <c r="K3003" s="21"/>
      <c r="L3003" s="21" t="str">
        <f>B3003</f>
        <v/>
      </c>
      <c r="M3003" s="23" t="e">
        <f>INDEX('Data Transformation'!$O$4:$O$424,MATCH($B3003,'Data Transformation'!$M$4:$M$424,0),MATCH($M$2,'Data Transformation'!$O$3,0))</f>
        <v>#N/A</v>
      </c>
      <c r="N3003" s="27" t="e">
        <f>IF('Input and Summary Results'!$J$16="minimum",'Bin Analysis'!X3004/(M3003-1),'Bin Analysis'!Y3003/('Bin Analysis'!M3003-1))</f>
        <v>#N/A</v>
      </c>
      <c r="O3003" s="27" t="e">
        <f>IF(M3003=FALSE,NA(),(VLOOKUP(1,C3006:K3025,4,FALSE))/(M3003-1))</f>
        <v>#N/A</v>
      </c>
      <c r="P3003" s="27" t="e">
        <f>IF(M3003=FALSE,NA(),SUM(J3006:J3025)/Weighting!$S$5)</f>
        <v>#N/A</v>
      </c>
      <c r="Q3003" s="27" t="e">
        <f>IF(M3003=FALSE,NA(),SUM(K3006:K3025)/Weighting!$S$6)</f>
        <v>#N/A</v>
      </c>
      <c r="R3003" s="27" t="e">
        <f>IF(M3003=FALSE,NA(),(VLOOKUP(1,G3006:K3025,3,FALSE))/(M3003-1))</f>
        <v>#N/A</v>
      </c>
      <c r="S3003" s="22" t="e">
        <f>IF(M3003=FALSE,NA(),IF(SUM(J3006:J3025)=2,"yes","no"))</f>
        <v>#N/A</v>
      </c>
      <c r="X3003" s="2" cm="2">
        <f t="array" ref="X3003:X3004">FREQUENCY(IF('Data Transformation'!$B$425:$B$6424='Bin Analysis'!L3003,'Data Transformation'!$G$425:$G$6424),'Data Transformation'!$U$11)</f>
        <v>0</v>
      </c>
      <c r="Y3003" s="2" cm="2">
        <f t="array" ref="Y3003:Y3004">FREQUENCY(IF('Data Transformation'!$B$425:$B$6424='Bin Analysis'!L3003,'Data Transformation'!$G$425:$G$6424),'Data Transformation'!$U$12)</f>
        <v>0</v>
      </c>
    </row>
    <row r="3004" spans="1:25" x14ac:dyDescent="0.55000000000000004">
      <c r="A3004" s="14" t="s">
        <v>67</v>
      </c>
      <c r="B3004" t="s">
        <v>47</v>
      </c>
      <c r="C3004" t="s">
        <v>5</v>
      </c>
      <c r="D3004" t="s">
        <v>100</v>
      </c>
      <c r="E3004" t="s">
        <v>101</v>
      </c>
      <c r="F3004" t="s">
        <v>102</v>
      </c>
      <c r="G3004" t="s">
        <v>70</v>
      </c>
      <c r="H3004" t="s">
        <v>31</v>
      </c>
      <c r="I3004" t="s">
        <v>32</v>
      </c>
      <c r="J3004" t="s">
        <v>46</v>
      </c>
      <c r="K3004" s="14" t="s">
        <v>45</v>
      </c>
      <c r="M3004" s="14"/>
      <c r="X3004" s="2">
        <v>0</v>
      </c>
      <c r="Y3004" s="2">
        <v>0</v>
      </c>
    </row>
    <row r="3005" spans="1:25" x14ac:dyDescent="0.55000000000000004">
      <c r="A3005" s="32"/>
      <c r="D3005" t="e">
        <f>IF(C3005=1,'Data Transformation'!$G$3+0.5*'Data Transformation'!$W$25,IF(C3006=1,D3006-'Data Transformation'!$W$25,FALSE))</f>
        <v>#NUM!</v>
      </c>
      <c r="E3005">
        <f t="array" ref="E3005">IF(ISLOGICAL(D3005),"",FREQUENCY(IF('Data Transformation'!$B$425:$B$8425='Bin Analysis'!$B3003,'Data Transformation'!$G$425:$G$8425),D3005))</f>
        <v>2001</v>
      </c>
      <c r="F3005" t="e">
        <f>IF(ISLOGICAL(D3005),"",E3005-E3004)</f>
        <v>#VALUE!</v>
      </c>
      <c r="M3005" s="14"/>
    </row>
    <row r="3006" spans="1:25" x14ac:dyDescent="0.55000000000000004">
      <c r="A3006" s="32" t="e">
        <f>IF(Weighting!$P$6&gt;0,B3006,"")</f>
        <v>#NUM!</v>
      </c>
      <c r="B3006" t="e">
        <f>Weighting!$C$6</f>
        <v>#DIV/0!</v>
      </c>
      <c r="C3006" t="e">
        <f>Weighting!$F$6</f>
        <v>#NUM!</v>
      </c>
      <c r="D3006" t="e">
        <f>IF(C3006=1,'Data Transformation'!$G$3+0.5*'Data Transformation'!$W$25,IF(C3007=1,D3007-'Data Transformation'!$W$25,FALSE))</f>
        <v>#NUM!</v>
      </c>
      <c r="E3006">
        <f t="array" ref="E3006">IF(ISLOGICAL(D3006),"",FREQUENCY(IF('Data Transformation'!$B$425:$B$8425='Bin Analysis'!$B3003,'Data Transformation'!$G$425:$G$8425),D3006))</f>
        <v>2001</v>
      </c>
      <c r="F3006">
        <f>IF(ISLOGICAL(D3006),"",E3006-E3005)</f>
        <v>0</v>
      </c>
      <c r="G3006">
        <f>Weighting!$H$6</f>
        <v>1</v>
      </c>
      <c r="H3006">
        <f t="array" ref="H3006">FREQUENCY(IF('Data Transformation'!$B$4:$B$8425=B3003,'Data Transformation'!$G$4:$G$8425),'Bin Analysis'!$B3006)</f>
        <v>2073</v>
      </c>
      <c r="I3006">
        <f>H3006-H3005</f>
        <v>2073</v>
      </c>
      <c r="J3006">
        <f>IF(I3006=0,0,1)</f>
        <v>1</v>
      </c>
      <c r="K3006" t="e">
        <f>J3006*Weighting!$W$6</f>
        <v>#NUM!</v>
      </c>
      <c r="M3006" s="14"/>
    </row>
    <row r="3007" spans="1:25" x14ac:dyDescent="0.55000000000000004">
      <c r="A3007" s="32" t="str">
        <f>IF(Weighting!$P$7&gt;0,B3007,"")</f>
        <v/>
      </c>
      <c r="B3007" t="e">
        <f>Weighting!$C$7</f>
        <v>#DIV/0!</v>
      </c>
      <c r="C3007" t="e">
        <f>Weighting!$F$7</f>
        <v>#NUM!</v>
      </c>
      <c r="D3007" t="e">
        <f>IF(C3007=1,'Data Transformation'!$G$3+0.5*'Data Transformation'!$W$25,IF(C3008=1,D3008-'Data Transformation'!$W$25,FALSE))</f>
        <v>#NUM!</v>
      </c>
      <c r="E3007">
        <f t="array" ref="E3007">IF(ISLOGICAL(D3007),"",FREQUENCY(IF('Data Transformation'!$B$425:$B$8425='Bin Analysis'!$B3003,'Data Transformation'!$G$425:$G$8425),D3007))</f>
        <v>2001</v>
      </c>
      <c r="F3007">
        <f t="shared" ref="F3007:F3025" si="375">IF(ISLOGICAL(D3007),"",E3007-E3006)</f>
        <v>0</v>
      </c>
      <c r="G3007">
        <f>Weighting!$H$7</f>
        <v>0</v>
      </c>
      <c r="H3007">
        <f t="array" ref="H3007">FREQUENCY(IF('Data Transformation'!$B$4:$B$8425=B3003,'Data Transformation'!$G$4:$G$8425),'Bin Analysis'!$B3007)</f>
        <v>2073</v>
      </c>
      <c r="I3007">
        <f t="shared" ref="I3007:I3025" si="376">H3007-H3006</f>
        <v>0</v>
      </c>
      <c r="J3007">
        <f>IF(I3007=0,0,1)</f>
        <v>0</v>
      </c>
      <c r="K3007">
        <f>J3007*Weighting!$W$7</f>
        <v>0</v>
      </c>
      <c r="M3007" s="14"/>
    </row>
    <row r="3008" spans="1:25" x14ac:dyDescent="0.55000000000000004">
      <c r="A3008" s="32" t="str">
        <f>IF(Weighting!$P$8&gt;0,B3008,"")</f>
        <v/>
      </c>
      <c r="B3008" t="e">
        <f>Weighting!$C$8</f>
        <v>#DIV/0!</v>
      </c>
      <c r="C3008" t="e">
        <f>Weighting!$F$8</f>
        <v>#NUM!</v>
      </c>
      <c r="D3008" t="e">
        <f>IF(C3008=1,'Data Transformation'!$G$3+0.5*'Data Transformation'!$W$25,IF(C3009=1,D3009-'Data Transformation'!$W$25,FALSE))</f>
        <v>#NUM!</v>
      </c>
      <c r="E3008">
        <f t="array" ref="E3008">IF(ISLOGICAL(D3008),"",FREQUENCY(IF('Data Transformation'!$B$425:$B$8425='Bin Analysis'!$B3003,'Data Transformation'!$G$425:$G$8425),D3008))</f>
        <v>2001</v>
      </c>
      <c r="F3008">
        <f t="shared" si="375"/>
        <v>0</v>
      </c>
      <c r="G3008">
        <f>Weighting!$H$8</f>
        <v>0</v>
      </c>
      <c r="H3008">
        <f t="array" ref="H3008">FREQUENCY(IF('Data Transformation'!$B$4:$B$8425=B3003,'Data Transformation'!$G$4:$G$8425),'Bin Analysis'!$B3008)</f>
        <v>2073</v>
      </c>
      <c r="I3008">
        <f t="shared" si="376"/>
        <v>0</v>
      </c>
      <c r="J3008">
        <f t="shared" ref="J3008:J3025" si="377">IF(I3008=0,0,1)</f>
        <v>0</v>
      </c>
      <c r="K3008">
        <f>J3008*Weighting!$W$8</f>
        <v>0</v>
      </c>
      <c r="M3008" s="14"/>
    </row>
    <row r="3009" spans="1:13" x14ac:dyDescent="0.55000000000000004">
      <c r="A3009" s="32" t="str">
        <f>IF(Weighting!$P$9&gt;0,B3009,"")</f>
        <v/>
      </c>
      <c r="B3009" s="50" t="e">
        <f>Weighting!$C$9</f>
        <v>#DIV/0!</v>
      </c>
      <c r="C3009" t="e">
        <f>Weighting!$F$9</f>
        <v>#NUM!</v>
      </c>
      <c r="D3009" t="e">
        <f>IF(C3009=1,'Data Transformation'!$G$3+0.5*'Data Transformation'!$W$25,IF(C3010=1,D3010-'Data Transformation'!$W$25,FALSE))</f>
        <v>#NUM!</v>
      </c>
      <c r="E3009">
        <f t="array" ref="E3009">IF(ISLOGICAL(D3009),"",FREQUENCY(IF('Data Transformation'!$B$425:$B$8425='Bin Analysis'!$B3003,'Data Transformation'!$G$425:$G$8425),D3009))</f>
        <v>2001</v>
      </c>
      <c r="F3009">
        <f t="shared" si="375"/>
        <v>0</v>
      </c>
      <c r="G3009">
        <f>Weighting!$H$9</f>
        <v>0</v>
      </c>
      <c r="H3009">
        <f t="array" ref="H3009">FREQUENCY(IF('Data Transformation'!$B$4:$B$8425=B3003,'Data Transformation'!$G$4:$G$8425),'Bin Analysis'!$B3009)</f>
        <v>2073</v>
      </c>
      <c r="I3009">
        <f t="shared" si="376"/>
        <v>0</v>
      </c>
      <c r="J3009">
        <f t="shared" si="377"/>
        <v>0</v>
      </c>
      <c r="K3009">
        <f>J3009*Weighting!$W$9</f>
        <v>0</v>
      </c>
      <c r="M3009" s="14"/>
    </row>
    <row r="3010" spans="1:13" x14ac:dyDescent="0.55000000000000004">
      <c r="A3010" s="32" t="str">
        <f>IF(Weighting!$P$10&gt;0,B3010,"")</f>
        <v/>
      </c>
      <c r="B3010" t="e">
        <f>Weighting!$C$10</f>
        <v>#DIV/0!</v>
      </c>
      <c r="C3010" t="e">
        <f>Weighting!$F$10</f>
        <v>#NUM!</v>
      </c>
      <c r="D3010" t="e">
        <f>IF(C3010=1,'Data Transformation'!$G$3+0.5*'Data Transformation'!$W$25,IF(C3011=1,D3011-'Data Transformation'!$W$25,FALSE))</f>
        <v>#NUM!</v>
      </c>
      <c r="E3010">
        <f t="array" ref="E3010">IF(ISLOGICAL(D3010),"",FREQUENCY(IF('Data Transformation'!$B$425:$B$8425='Bin Analysis'!$B3003,'Data Transformation'!$G$425:$G$8425),D3010))</f>
        <v>2001</v>
      </c>
      <c r="F3010">
        <f t="shared" si="375"/>
        <v>0</v>
      </c>
      <c r="G3010">
        <f>Weighting!$H$10</f>
        <v>0</v>
      </c>
      <c r="H3010">
        <f t="array" ref="H3010">FREQUENCY(IF('Data Transformation'!$B$4:$B$8425=B3003,'Data Transformation'!$G$4:$G$8425),'Bin Analysis'!$B3010)</f>
        <v>2073</v>
      </c>
      <c r="I3010">
        <f t="shared" si="376"/>
        <v>0</v>
      </c>
      <c r="J3010">
        <f t="shared" si="377"/>
        <v>0</v>
      </c>
      <c r="K3010">
        <f>J3010*Weighting!$W$10</f>
        <v>0</v>
      </c>
      <c r="M3010" s="14"/>
    </row>
    <row r="3011" spans="1:13" x14ac:dyDescent="0.55000000000000004">
      <c r="A3011" s="32" t="str">
        <f>IF(Weighting!$P$11&gt;0,B3011,"")</f>
        <v/>
      </c>
      <c r="B3011" t="e">
        <f>Weighting!$C$11</f>
        <v>#DIV/0!</v>
      </c>
      <c r="C3011" t="e">
        <f>Weighting!$F$11</f>
        <v>#NUM!</v>
      </c>
      <c r="D3011" t="e">
        <f>IF(C3011=1,'Data Transformation'!$G$3+0.5*'Data Transformation'!$W$25,IF(C3012=1,D3012-'Data Transformation'!$W$25,FALSE))</f>
        <v>#NUM!</v>
      </c>
      <c r="E3011">
        <f t="array" ref="E3011">IF(ISLOGICAL(D3011),"",FREQUENCY(IF('Data Transformation'!$B$425:$B$8425='Bin Analysis'!$B3003,'Data Transformation'!$G$425:$G$8425),D3011))</f>
        <v>2001</v>
      </c>
      <c r="F3011">
        <f t="shared" si="375"/>
        <v>0</v>
      </c>
      <c r="G3011">
        <f>Weighting!$H$11</f>
        <v>0</v>
      </c>
      <c r="H3011">
        <f t="array" ref="H3011">FREQUENCY(IF('Data Transformation'!$B$4:$B$8425=B3003,'Data Transformation'!$G$4:$G$8425),'Bin Analysis'!$B3011)</f>
        <v>2073</v>
      </c>
      <c r="I3011">
        <f t="shared" si="376"/>
        <v>0</v>
      </c>
      <c r="J3011">
        <f t="shared" si="377"/>
        <v>0</v>
      </c>
      <c r="K3011">
        <f>J3011*Weighting!$W$11</f>
        <v>0</v>
      </c>
      <c r="M3011" s="14"/>
    </row>
    <row r="3012" spans="1:13" x14ac:dyDescent="0.55000000000000004">
      <c r="A3012" s="32" t="str">
        <f>IF(Weighting!$P$12&gt;0,B3012,"")</f>
        <v/>
      </c>
      <c r="B3012" t="e">
        <f>Weighting!$C$12</f>
        <v>#DIV/0!</v>
      </c>
      <c r="C3012" t="e">
        <f>Weighting!$F$12</f>
        <v>#NUM!</v>
      </c>
      <c r="D3012" t="e">
        <f>IF(C3012=1,'Data Transformation'!$G$3+0.5*'Data Transformation'!$W$25,IF(C3013=1,D3013-'Data Transformation'!$W$25,FALSE))</f>
        <v>#NUM!</v>
      </c>
      <c r="E3012">
        <f t="array" ref="E3012">IF(ISLOGICAL(D3012),"",FREQUENCY(IF('Data Transformation'!$B$425:$B$8425='Bin Analysis'!$B3003,'Data Transformation'!$G$425:$G$8425),D3012))</f>
        <v>2001</v>
      </c>
      <c r="F3012">
        <f t="shared" si="375"/>
        <v>0</v>
      </c>
      <c r="G3012">
        <f>Weighting!$H$12</f>
        <v>0</v>
      </c>
      <c r="H3012">
        <f t="array" ref="H3012">FREQUENCY(IF('Data Transformation'!$B$4:$B$8425=B3003,'Data Transformation'!$G$4:$G$8425),'Bin Analysis'!$B3012)</f>
        <v>2073</v>
      </c>
      <c r="I3012">
        <f t="shared" si="376"/>
        <v>0</v>
      </c>
      <c r="J3012">
        <f t="shared" si="377"/>
        <v>0</v>
      </c>
      <c r="K3012">
        <f>J3012*Weighting!$W$12</f>
        <v>0</v>
      </c>
      <c r="M3012" s="14"/>
    </row>
    <row r="3013" spans="1:13" x14ac:dyDescent="0.55000000000000004">
      <c r="A3013" s="32" t="str">
        <f>IF(Weighting!$P$13&gt;0,B3013,"")</f>
        <v/>
      </c>
      <c r="B3013" t="e">
        <f>Weighting!$C$13</f>
        <v>#DIV/0!</v>
      </c>
      <c r="C3013" t="e">
        <f>Weighting!$F$13</f>
        <v>#NUM!</v>
      </c>
      <c r="D3013" t="e">
        <f>IF(C3013=1,'Data Transformation'!$G$3+0.5*'Data Transformation'!$W$25,IF(C3014=1,D3014-'Data Transformation'!$W$25,FALSE))</f>
        <v>#NUM!</v>
      </c>
      <c r="E3013">
        <f t="array" ref="E3013">IF(ISLOGICAL(D3013),"",FREQUENCY(IF('Data Transformation'!$B$425:$B$8425='Bin Analysis'!$B3003,'Data Transformation'!$G$425:$G$8425),D3013))</f>
        <v>2001</v>
      </c>
      <c r="F3013">
        <f t="shared" si="375"/>
        <v>0</v>
      </c>
      <c r="G3013">
        <f>Weighting!$H$13</f>
        <v>0</v>
      </c>
      <c r="H3013">
        <f t="array" ref="H3013">FREQUENCY(IF('Data Transformation'!$B$4:$B$8425=B3003,'Data Transformation'!$G$4:$G$8425),'Bin Analysis'!$B3013)</f>
        <v>2073</v>
      </c>
      <c r="I3013">
        <f t="shared" si="376"/>
        <v>0</v>
      </c>
      <c r="J3013">
        <f t="shared" si="377"/>
        <v>0</v>
      </c>
      <c r="K3013">
        <f>J3013*Weighting!$W$13</f>
        <v>0</v>
      </c>
      <c r="M3013" s="14"/>
    </row>
    <row r="3014" spans="1:13" x14ac:dyDescent="0.55000000000000004">
      <c r="A3014" s="32" t="str">
        <f>IF(Weighting!$P$14&gt;0,B3014,"")</f>
        <v/>
      </c>
      <c r="B3014" t="e">
        <f>Weighting!$C$14</f>
        <v>#DIV/0!</v>
      </c>
      <c r="C3014" t="e">
        <f>Weighting!$F$14</f>
        <v>#NUM!</v>
      </c>
      <c r="D3014" t="e">
        <f>IF(C3014=1,'Data Transformation'!$G$3+0.5*'Data Transformation'!$W$25,IF(C3015=1,D3015-'Data Transformation'!$W$25,FALSE))</f>
        <v>#NUM!</v>
      </c>
      <c r="E3014">
        <f t="array" ref="E3014">IF(ISLOGICAL(D3014),"",FREQUENCY(IF('Data Transformation'!$B$425:$B$8425='Bin Analysis'!$B3003,'Data Transformation'!$G$425:$G$8425),D3014))</f>
        <v>2001</v>
      </c>
      <c r="F3014">
        <f t="shared" si="375"/>
        <v>0</v>
      </c>
      <c r="G3014">
        <f>Weighting!$H$14</f>
        <v>0</v>
      </c>
      <c r="H3014">
        <f t="array" ref="H3014">FREQUENCY(IF('Data Transformation'!$B$4:$B$8425=B3003,'Data Transformation'!$G$4:$G$8425),'Bin Analysis'!$B3014)</f>
        <v>2073</v>
      </c>
      <c r="I3014">
        <f t="shared" si="376"/>
        <v>0</v>
      </c>
      <c r="J3014">
        <f t="shared" si="377"/>
        <v>0</v>
      </c>
      <c r="K3014">
        <f>J3014*Weighting!$W$14</f>
        <v>0</v>
      </c>
      <c r="M3014" s="14"/>
    </row>
    <row r="3015" spans="1:13" x14ac:dyDescent="0.55000000000000004">
      <c r="A3015" s="32" t="str">
        <f>IF(Weighting!$P$15&gt;0,B3015,"")</f>
        <v/>
      </c>
      <c r="B3015" t="e">
        <f>Weighting!$C$15</f>
        <v>#DIV/0!</v>
      </c>
      <c r="C3015" t="e">
        <f>Weighting!$F$15</f>
        <v>#NUM!</v>
      </c>
      <c r="D3015" t="e">
        <f>IF(C3015=1,'Data Transformation'!$G$3+0.5*'Data Transformation'!$W$25,IF(C3016=1,D3016-'Data Transformation'!$W$25,FALSE))</f>
        <v>#NUM!</v>
      </c>
      <c r="E3015">
        <f t="array" ref="E3015">IF(ISLOGICAL(D3015),"",FREQUENCY(IF('Data Transformation'!$B$425:$B$8425='Bin Analysis'!$B3003,'Data Transformation'!$G$425:$G$8425),D3015))</f>
        <v>2001</v>
      </c>
      <c r="F3015">
        <f t="shared" si="375"/>
        <v>0</v>
      </c>
      <c r="G3015">
        <f>Weighting!$H$15</f>
        <v>0</v>
      </c>
      <c r="H3015">
        <f t="array" ref="H3015">FREQUENCY(IF('Data Transformation'!$B$4:$B$8425=B3003,'Data Transformation'!$G$4:$G$8425),'Bin Analysis'!$B3015)</f>
        <v>2073</v>
      </c>
      <c r="I3015">
        <f t="shared" si="376"/>
        <v>0</v>
      </c>
      <c r="J3015">
        <f t="shared" si="377"/>
        <v>0</v>
      </c>
      <c r="K3015">
        <f>J3015*Weighting!$W$15</f>
        <v>0</v>
      </c>
      <c r="M3015" s="14"/>
    </row>
    <row r="3016" spans="1:13" x14ac:dyDescent="0.55000000000000004">
      <c r="A3016" s="32" t="str">
        <f>IF(Weighting!$P$16&gt;0,B3016,"")</f>
        <v/>
      </c>
      <c r="B3016" t="e">
        <f>Weighting!$C$16</f>
        <v>#DIV/0!</v>
      </c>
      <c r="C3016" t="e">
        <f>Weighting!$F$16</f>
        <v>#NUM!</v>
      </c>
      <c r="D3016" t="e">
        <f>IF(C3016=1,'Data Transformation'!$G$3+0.5*'Data Transformation'!$W$25,IF(C3017=1,D3017-'Data Transformation'!$W$25,FALSE))</f>
        <v>#NUM!</v>
      </c>
      <c r="E3016">
        <f t="array" ref="E3016">IF(ISLOGICAL(D3016),"",FREQUENCY(IF('Data Transformation'!$B$425:$B$8425='Bin Analysis'!$B3003,'Data Transformation'!$G$425:$G$8425),D3016))</f>
        <v>2001</v>
      </c>
      <c r="F3016">
        <f t="shared" si="375"/>
        <v>0</v>
      </c>
      <c r="G3016">
        <f>Weighting!$H$16</f>
        <v>0</v>
      </c>
      <c r="H3016">
        <f t="array" ref="H3016">FREQUENCY(IF('Data Transformation'!$B$4:$B$8425=B3003,'Data Transformation'!$G$4:$G$8425),'Bin Analysis'!$B3016)</f>
        <v>2073</v>
      </c>
      <c r="I3016">
        <f t="shared" si="376"/>
        <v>0</v>
      </c>
      <c r="J3016">
        <f t="shared" si="377"/>
        <v>0</v>
      </c>
      <c r="K3016">
        <f>J3016*Weighting!$W$16</f>
        <v>0</v>
      </c>
      <c r="M3016" s="14"/>
    </row>
    <row r="3017" spans="1:13" x14ac:dyDescent="0.55000000000000004">
      <c r="A3017" s="32" t="str">
        <f>IF(Weighting!$P$17&gt;0,B3017,"")</f>
        <v/>
      </c>
      <c r="B3017" t="e">
        <f>Weighting!$C$17</f>
        <v>#DIV/0!</v>
      </c>
      <c r="C3017" t="e">
        <f>Weighting!$F$17</f>
        <v>#NUM!</v>
      </c>
      <c r="D3017" t="e">
        <f>IF(C3017=1,'Data Transformation'!$G$3+0.5*'Data Transformation'!$W$25,IF(C3018=1,D3018-'Data Transformation'!$W$25,FALSE))</f>
        <v>#NUM!</v>
      </c>
      <c r="E3017">
        <f t="array" ref="E3017">IF(ISLOGICAL(D3017),"",FREQUENCY(IF('Data Transformation'!$B$425:$B$8425='Bin Analysis'!$B3003,'Data Transformation'!$G$425:$G$8425),D3017))</f>
        <v>2001</v>
      </c>
      <c r="F3017">
        <f t="shared" si="375"/>
        <v>0</v>
      </c>
      <c r="G3017">
        <f>Weighting!$H$17</f>
        <v>0</v>
      </c>
      <c r="H3017">
        <f t="array" ref="H3017">FREQUENCY(IF('Data Transformation'!$B$4:$B$8425=B3003,'Data Transformation'!$G$4:$G$8425),'Bin Analysis'!$B3017)</f>
        <v>2073</v>
      </c>
      <c r="I3017">
        <f t="shared" si="376"/>
        <v>0</v>
      </c>
      <c r="J3017">
        <f t="shared" si="377"/>
        <v>0</v>
      </c>
      <c r="K3017">
        <f>J3017*Weighting!$W$17</f>
        <v>0</v>
      </c>
      <c r="M3017" s="14"/>
    </row>
    <row r="3018" spans="1:13" x14ac:dyDescent="0.55000000000000004">
      <c r="A3018" s="32" t="str">
        <f>IF(Weighting!$P$18&gt;0,B3018,"")</f>
        <v/>
      </c>
      <c r="B3018" t="e">
        <f>Weighting!$C$18</f>
        <v>#DIV/0!</v>
      </c>
      <c r="C3018" t="e">
        <f>Weighting!$F$18</f>
        <v>#NUM!</v>
      </c>
      <c r="D3018" t="e">
        <f>IF(C3018=1,'Data Transformation'!$G$3+0.5*'Data Transformation'!$W$25,IF(C3019=1,D3019-'Data Transformation'!$W$25,FALSE))</f>
        <v>#NUM!</v>
      </c>
      <c r="E3018">
        <f t="array" ref="E3018">IF(ISLOGICAL(D3018),"",FREQUENCY(IF('Data Transformation'!$B$425:$B$8425='Bin Analysis'!$B3003,'Data Transformation'!$G$425:$G$8425),D3018))</f>
        <v>2001</v>
      </c>
      <c r="F3018">
        <f t="shared" si="375"/>
        <v>0</v>
      </c>
      <c r="G3018">
        <f>Weighting!$H$18</f>
        <v>0</v>
      </c>
      <c r="H3018">
        <f t="array" ref="H3018">FREQUENCY(IF('Data Transformation'!$B$4:$B$8425=B3003,'Data Transformation'!$G$4:$G$8425),'Bin Analysis'!$B3018)</f>
        <v>2073</v>
      </c>
      <c r="I3018">
        <f t="shared" si="376"/>
        <v>0</v>
      </c>
      <c r="J3018">
        <f t="shared" si="377"/>
        <v>0</v>
      </c>
      <c r="K3018">
        <f>J3018*Weighting!$W$18</f>
        <v>0</v>
      </c>
      <c r="M3018" s="14"/>
    </row>
    <row r="3019" spans="1:13" x14ac:dyDescent="0.55000000000000004">
      <c r="A3019" s="32" t="str">
        <f>IF(Weighting!$P$19&gt;0,B3019,"")</f>
        <v/>
      </c>
      <c r="B3019" t="e">
        <f>Weighting!$C$19</f>
        <v>#DIV/0!</v>
      </c>
      <c r="C3019" t="e">
        <f>Weighting!$F$19</f>
        <v>#NUM!</v>
      </c>
      <c r="D3019" t="e">
        <f>IF(C3019=1,'Data Transformation'!$G$3+0.5*'Data Transformation'!$W$25,IF(C3020=1,D3020-'Data Transformation'!$W$25,FALSE))</f>
        <v>#NUM!</v>
      </c>
      <c r="E3019">
        <f t="array" ref="E3019">IF(ISLOGICAL(D3019),"",FREQUENCY(IF('Data Transformation'!$B$425:$B$8425='Bin Analysis'!$B3003,'Data Transformation'!$G$425:$G$8425),D3019))</f>
        <v>2001</v>
      </c>
      <c r="F3019">
        <f t="shared" si="375"/>
        <v>0</v>
      </c>
      <c r="G3019">
        <f>Weighting!$H$19</f>
        <v>0</v>
      </c>
      <c r="H3019">
        <f t="array" ref="H3019">FREQUENCY(IF('Data Transformation'!$B$4:$B$8425=B3003,'Data Transformation'!$G$4:$G$8425),'Bin Analysis'!$B3019)</f>
        <v>2073</v>
      </c>
      <c r="I3019">
        <f t="shared" si="376"/>
        <v>0</v>
      </c>
      <c r="J3019">
        <f t="shared" si="377"/>
        <v>0</v>
      </c>
      <c r="K3019">
        <f>J3019*Weighting!$W$19</f>
        <v>0</v>
      </c>
      <c r="M3019" s="14"/>
    </row>
    <row r="3020" spans="1:13" x14ac:dyDescent="0.55000000000000004">
      <c r="A3020" s="32" t="str">
        <f>IF(Weighting!$P$20&gt;0,B3020,"")</f>
        <v/>
      </c>
      <c r="B3020" t="e">
        <f>Weighting!$C$20</f>
        <v>#DIV/0!</v>
      </c>
      <c r="C3020" t="e">
        <f>Weighting!$F$20</f>
        <v>#NUM!</v>
      </c>
      <c r="D3020" t="e">
        <f>IF(C3020=1,'Data Transformation'!$G$3+0.5*'Data Transformation'!$W$25,IF(C3021=1,D3021-'Data Transformation'!$W$25,FALSE))</f>
        <v>#NUM!</v>
      </c>
      <c r="E3020">
        <f t="array" ref="E3020">IF(ISLOGICAL(D3020),"",FREQUENCY(IF('Data Transformation'!$B$425:$B$8425='Bin Analysis'!$B3003,'Data Transformation'!$G$425:$G$8425),D3020))</f>
        <v>2001</v>
      </c>
      <c r="F3020">
        <f t="shared" si="375"/>
        <v>0</v>
      </c>
      <c r="G3020">
        <f>Weighting!$H$20</f>
        <v>0</v>
      </c>
      <c r="H3020">
        <f t="array" ref="H3020">FREQUENCY(IF('Data Transformation'!$B$4:$B$8425=B3003,'Data Transformation'!$G$4:$G$8425),'Bin Analysis'!$B3020)</f>
        <v>2073</v>
      </c>
      <c r="I3020">
        <f t="shared" si="376"/>
        <v>0</v>
      </c>
      <c r="J3020">
        <f t="shared" si="377"/>
        <v>0</v>
      </c>
      <c r="K3020">
        <f>J3020*Weighting!$W$20</f>
        <v>0</v>
      </c>
      <c r="M3020" s="14"/>
    </row>
    <row r="3021" spans="1:13" x14ac:dyDescent="0.55000000000000004">
      <c r="A3021" s="32" t="str">
        <f>IF(Weighting!$P$21&gt;0,B3021,"")</f>
        <v/>
      </c>
      <c r="B3021" t="e">
        <f>Weighting!$C$21</f>
        <v>#DIV/0!</v>
      </c>
      <c r="C3021" t="e">
        <f>Weighting!$F$21</f>
        <v>#NUM!</v>
      </c>
      <c r="D3021" t="e">
        <f>IF(C3021=1,'Data Transformation'!$G$3+0.5*'Data Transformation'!$W$25,IF(C3022=1,D3022-'Data Transformation'!$W$25,FALSE))</f>
        <v>#NUM!</v>
      </c>
      <c r="E3021">
        <f t="array" ref="E3021">IF(ISLOGICAL(D3021),"",FREQUENCY(IF('Data Transformation'!$B$425:$B$8425='Bin Analysis'!$B3003,'Data Transformation'!$G$425:$G$8425),D3021))</f>
        <v>2001</v>
      </c>
      <c r="F3021">
        <f t="shared" si="375"/>
        <v>0</v>
      </c>
      <c r="G3021">
        <f>Weighting!$H$21</f>
        <v>0</v>
      </c>
      <c r="H3021">
        <f t="array" ref="H3021">FREQUENCY(IF('Data Transformation'!$B$4:$B$8425=B3003,'Data Transformation'!$G$4:$G$8425),'Bin Analysis'!$B3021)</f>
        <v>2073</v>
      </c>
      <c r="I3021">
        <f t="shared" si="376"/>
        <v>0</v>
      </c>
      <c r="J3021">
        <f t="shared" si="377"/>
        <v>0</v>
      </c>
      <c r="K3021">
        <f>J3021*Weighting!$W$21</f>
        <v>0</v>
      </c>
      <c r="M3021" s="14"/>
    </row>
    <row r="3022" spans="1:13" x14ac:dyDescent="0.55000000000000004">
      <c r="A3022" s="32" t="str">
        <f>IF(Weighting!$P$22&gt;0,B3022,"")</f>
        <v/>
      </c>
      <c r="B3022" t="e">
        <f>Weighting!$C$22</f>
        <v>#DIV/0!</v>
      </c>
      <c r="C3022" t="e">
        <f>Weighting!$F$22</f>
        <v>#NUM!</v>
      </c>
      <c r="D3022" t="e">
        <f>IF(C3022=1,'Data Transformation'!$G$3+0.5*'Data Transformation'!$W$25,IF(C3023=1,D3023-'Data Transformation'!$W$25,FALSE))</f>
        <v>#NUM!</v>
      </c>
      <c r="E3022">
        <f t="array" ref="E3022">IF(ISLOGICAL(D3022),"",FREQUENCY(IF('Data Transformation'!$B$425:$B$8425='Bin Analysis'!$B3003,'Data Transformation'!$G$425:$G$8425),D3022))</f>
        <v>2001</v>
      </c>
      <c r="F3022">
        <f t="shared" si="375"/>
        <v>0</v>
      </c>
      <c r="G3022">
        <f>Weighting!$H$22</f>
        <v>0</v>
      </c>
      <c r="H3022">
        <f t="array" ref="H3022">FREQUENCY(IF('Data Transformation'!$B$4:$B$8425=B3003,'Data Transformation'!$G$4:$G$8425),'Bin Analysis'!$B3022)</f>
        <v>2073</v>
      </c>
      <c r="I3022">
        <f t="shared" si="376"/>
        <v>0</v>
      </c>
      <c r="J3022">
        <f t="shared" si="377"/>
        <v>0</v>
      </c>
      <c r="K3022">
        <f>J3022*Weighting!$W$22</f>
        <v>0</v>
      </c>
      <c r="M3022" s="14"/>
    </row>
    <row r="3023" spans="1:13" x14ac:dyDescent="0.55000000000000004">
      <c r="A3023" s="32" t="str">
        <f>IF(Weighting!$P$23&gt;0,B3023,"")</f>
        <v/>
      </c>
      <c r="B3023" t="e">
        <f>Weighting!$C$23</f>
        <v>#DIV/0!</v>
      </c>
      <c r="C3023" t="e">
        <f>Weighting!$F$23</f>
        <v>#NUM!</v>
      </c>
      <c r="D3023" t="e">
        <f>IF(C3023=1,'Data Transformation'!$G$3+0.5*'Data Transformation'!$W$25,IF(C3024=1,D3024-'Data Transformation'!$W$25,FALSE))</f>
        <v>#NUM!</v>
      </c>
      <c r="E3023">
        <f t="array" ref="E3023">IF(ISLOGICAL(D3023),"",FREQUENCY(IF('Data Transformation'!$B$425:$B$8425='Bin Analysis'!$B3003,'Data Transformation'!$G$425:$G$8425),D3023))</f>
        <v>2001</v>
      </c>
      <c r="F3023">
        <f t="shared" si="375"/>
        <v>0</v>
      </c>
      <c r="G3023">
        <f>Weighting!$H$23</f>
        <v>0</v>
      </c>
      <c r="H3023">
        <f t="array" ref="H3023">FREQUENCY(IF('Data Transformation'!$B$4:$B$8425=B3003,'Data Transformation'!$G$4:$G$8425),'Bin Analysis'!$B3023)</f>
        <v>2073</v>
      </c>
      <c r="I3023">
        <f t="shared" si="376"/>
        <v>0</v>
      </c>
      <c r="J3023">
        <f t="shared" si="377"/>
        <v>0</v>
      </c>
      <c r="K3023">
        <f>J3023*Weighting!$W$23</f>
        <v>0</v>
      </c>
      <c r="M3023" s="14"/>
    </row>
    <row r="3024" spans="1:13" x14ac:dyDescent="0.55000000000000004">
      <c r="A3024" s="32" t="str">
        <f>IF(Weighting!$P$24&gt;0,B3024,"")</f>
        <v/>
      </c>
      <c r="B3024" t="e">
        <f>Weighting!$C$24</f>
        <v>#DIV/0!</v>
      </c>
      <c r="C3024" t="e">
        <f>Weighting!$F$24</f>
        <v>#NUM!</v>
      </c>
      <c r="D3024" t="e">
        <f>IF(C3024=1,'Data Transformation'!$G$3+0.5*'Data Transformation'!$W$25,IF(C3025=1,D3025-'Data Transformation'!$W$25,FALSE))</f>
        <v>#NUM!</v>
      </c>
      <c r="E3024">
        <f t="array" ref="E3024">IF(ISLOGICAL(D3024),"",FREQUENCY(IF('Data Transformation'!$B$425:$B$8425='Bin Analysis'!$B3003,'Data Transformation'!$G$425:$G$8425),D3024))</f>
        <v>2001</v>
      </c>
      <c r="F3024">
        <f t="shared" si="375"/>
        <v>0</v>
      </c>
      <c r="G3024">
        <f>Weighting!$H$24</f>
        <v>0</v>
      </c>
      <c r="H3024">
        <f t="array" ref="H3024">FREQUENCY(IF('Data Transformation'!$B$4:$B$8425=B3003,'Data Transformation'!$G$4:$G$8425),'Bin Analysis'!$B3024)</f>
        <v>2073</v>
      </c>
      <c r="I3024">
        <f t="shared" si="376"/>
        <v>0</v>
      </c>
      <c r="J3024">
        <f t="shared" si="377"/>
        <v>0</v>
      </c>
      <c r="K3024">
        <f>J3024*Weighting!$W$24</f>
        <v>0</v>
      </c>
      <c r="M3024" s="14"/>
    </row>
    <row r="3025" spans="1:25" x14ac:dyDescent="0.55000000000000004">
      <c r="A3025" s="32" t="str">
        <f>IF(Weighting!$P$25&gt;0,B3025,"")</f>
        <v/>
      </c>
      <c r="B3025" t="e">
        <f>Weighting!$C$25</f>
        <v>#DIV/0!</v>
      </c>
      <c r="C3025" t="e">
        <f>Weighting!$F$25</f>
        <v>#NUM!</v>
      </c>
      <c r="D3025" t="e">
        <f>IF(C3025=1,'Data Transformation'!$G$3+0.5*'Data Transformation'!$W$25,IF(C3026=1,D3026-'Data Transformation'!$W$25,FALSE))</f>
        <v>#NUM!</v>
      </c>
      <c r="E3025">
        <f t="array" ref="E3025">IF(ISLOGICAL(D3025),"",FREQUENCY(IF('Data Transformation'!$B$425:$B$8425='Bin Analysis'!$B3003,'Data Transformation'!$G$425:$G$8425),D3025))</f>
        <v>2001</v>
      </c>
      <c r="F3025">
        <f t="shared" si="375"/>
        <v>0</v>
      </c>
      <c r="G3025">
        <f>Weighting!$H$25</f>
        <v>0</v>
      </c>
      <c r="H3025">
        <f t="array" ref="H3025">FREQUENCY(IF('Data Transformation'!$B$4:$B$8425=B3003,'Data Transformation'!$G$4:$G$8425),'Bin Analysis'!$B3025)</f>
        <v>2073</v>
      </c>
      <c r="I3025">
        <f t="shared" si="376"/>
        <v>0</v>
      </c>
      <c r="J3025">
        <f t="shared" si="377"/>
        <v>0</v>
      </c>
      <c r="K3025">
        <f>J3025*Weighting!$W$25</f>
        <v>0</v>
      </c>
      <c r="M3025" s="14"/>
    </row>
    <row r="3026" spans="1:25" x14ac:dyDescent="0.55000000000000004">
      <c r="O3026"/>
      <c r="P3026"/>
      <c r="Q3026"/>
      <c r="R3026"/>
    </row>
    <row r="3027" spans="1:25" ht="23.35" x14ac:dyDescent="0.8">
      <c r="A3027" s="21" t="s">
        <v>0</v>
      </c>
      <c r="B3027" s="21" t="str">
        <f>IFERROR(VLOOKUP(C3027,'Data Transformation'!$L$6:$M$426,2,FALSE),"")</f>
        <v/>
      </c>
      <c r="C3027" s="21">
        <f>C3003+1</f>
        <v>126</v>
      </c>
      <c r="D3027" s="21"/>
      <c r="E3027" s="21"/>
      <c r="F3027" s="21"/>
      <c r="G3027" s="21"/>
      <c r="H3027" s="22"/>
      <c r="I3027" s="22"/>
      <c r="J3027" s="22"/>
      <c r="K3027" s="21"/>
      <c r="L3027" s="21" t="str">
        <f>B3027</f>
        <v/>
      </c>
      <c r="M3027" s="23" t="e">
        <f>INDEX('Data Transformation'!$O$4:$O$424,MATCH($B3027,'Data Transformation'!$M$4:$M$424,0),MATCH($M$2,'Data Transformation'!$O$3,0))</f>
        <v>#N/A</v>
      </c>
      <c r="N3027" s="27" t="e">
        <f>IF('Input and Summary Results'!$J$16="minimum",'Bin Analysis'!X3028/(M3027-1),'Bin Analysis'!Y3027/('Bin Analysis'!M3027-1))</f>
        <v>#N/A</v>
      </c>
      <c r="O3027" s="27" t="e">
        <f>IF(M3027=FALSE,NA(),(VLOOKUP(1,C3030:K3049,4,FALSE))/(M3027-1))</f>
        <v>#N/A</v>
      </c>
      <c r="P3027" s="27" t="e">
        <f>IF(M3027=FALSE,NA(),SUM(J3030:J3049)/Weighting!$S$5)</f>
        <v>#N/A</v>
      </c>
      <c r="Q3027" s="27" t="e">
        <f>IF(M3027=FALSE,NA(),SUM(K3030:K3049)/Weighting!$S$6)</f>
        <v>#N/A</v>
      </c>
      <c r="R3027" s="27" t="e">
        <f>IF(M3027=FALSE,NA(),(VLOOKUP(1,G3030:K3049,3,FALSE))/(M3027-1))</f>
        <v>#N/A</v>
      </c>
      <c r="S3027" s="22" t="e">
        <f>IF(M3027=FALSE,NA(),IF(SUM(J3030:J3049)=2,"yes","no"))</f>
        <v>#N/A</v>
      </c>
      <c r="X3027" s="2" cm="2">
        <f t="array" ref="X3027:X3028">FREQUENCY(IF('Data Transformation'!$B$425:$B$6424='Bin Analysis'!L3027,'Data Transformation'!$G$425:$G$6424),'Data Transformation'!$U$11)</f>
        <v>0</v>
      </c>
      <c r="Y3027" s="2" cm="2">
        <f t="array" ref="Y3027:Y3028">FREQUENCY(IF('Data Transformation'!$B$425:$B$6424='Bin Analysis'!L3027,'Data Transformation'!$G$425:$G$6424),'Data Transformation'!$U$12)</f>
        <v>0</v>
      </c>
    </row>
    <row r="3028" spans="1:25" x14ac:dyDescent="0.55000000000000004">
      <c r="A3028" s="14" t="s">
        <v>67</v>
      </c>
      <c r="B3028" t="s">
        <v>47</v>
      </c>
      <c r="C3028" t="s">
        <v>5</v>
      </c>
      <c r="D3028" t="s">
        <v>100</v>
      </c>
      <c r="E3028" t="s">
        <v>101</v>
      </c>
      <c r="F3028" t="s">
        <v>102</v>
      </c>
      <c r="G3028" t="s">
        <v>70</v>
      </c>
      <c r="H3028" t="s">
        <v>31</v>
      </c>
      <c r="I3028" t="s">
        <v>32</v>
      </c>
      <c r="J3028" t="s">
        <v>46</v>
      </c>
      <c r="K3028" s="14" t="s">
        <v>45</v>
      </c>
      <c r="M3028" s="14"/>
      <c r="X3028" s="2">
        <v>0</v>
      </c>
      <c r="Y3028" s="2">
        <v>0</v>
      </c>
    </row>
    <row r="3029" spans="1:25" x14ac:dyDescent="0.55000000000000004">
      <c r="A3029" s="32"/>
      <c r="D3029" t="e">
        <f>IF(C3029=1,'Data Transformation'!$G$3+0.5*'Data Transformation'!$W$25,IF(C3030=1,D3030-'Data Transformation'!$W$25,FALSE))</f>
        <v>#NUM!</v>
      </c>
      <c r="E3029">
        <f t="array" ref="E3029">IF(ISLOGICAL(D3029),"",FREQUENCY(IF('Data Transformation'!$B$425:$B$8425='Bin Analysis'!$B3027,'Data Transformation'!$G$425:$G$8425),D3029))</f>
        <v>2001</v>
      </c>
      <c r="F3029" t="e">
        <f>IF(ISLOGICAL(D3029),"",E3029-E3028)</f>
        <v>#VALUE!</v>
      </c>
      <c r="M3029" s="14"/>
    </row>
    <row r="3030" spans="1:25" x14ac:dyDescent="0.55000000000000004">
      <c r="A3030" s="32" t="e">
        <f>IF(Weighting!$P$6&gt;0,B3030,"")</f>
        <v>#NUM!</v>
      </c>
      <c r="B3030" t="e">
        <f>Weighting!$C$6</f>
        <v>#DIV/0!</v>
      </c>
      <c r="C3030" t="e">
        <f>Weighting!$F$6</f>
        <v>#NUM!</v>
      </c>
      <c r="D3030" t="e">
        <f>IF(C3030=1,'Data Transformation'!$G$3+0.5*'Data Transformation'!$W$25,IF(C3031=1,D3031-'Data Transformation'!$W$25,FALSE))</f>
        <v>#NUM!</v>
      </c>
      <c r="E3030">
        <f t="array" ref="E3030">IF(ISLOGICAL(D3030),"",FREQUENCY(IF('Data Transformation'!$B$425:$B$8425='Bin Analysis'!$B3027,'Data Transformation'!$G$425:$G$8425),D3030))</f>
        <v>2001</v>
      </c>
      <c r="F3030">
        <f>IF(ISLOGICAL(D3030),"",E3030-E3029)</f>
        <v>0</v>
      </c>
      <c r="G3030">
        <f>Weighting!$H$6</f>
        <v>1</v>
      </c>
      <c r="H3030">
        <f t="array" ref="H3030">FREQUENCY(IF('Data Transformation'!$B$4:$B$8425=B3027,'Data Transformation'!$G$4:$G$8425),'Bin Analysis'!$B3030)</f>
        <v>2073</v>
      </c>
      <c r="I3030">
        <f>H3030-H3029</f>
        <v>2073</v>
      </c>
      <c r="J3030">
        <f>IF(I3030=0,0,1)</f>
        <v>1</v>
      </c>
      <c r="K3030" t="e">
        <f>J3030*Weighting!$W$6</f>
        <v>#NUM!</v>
      </c>
      <c r="M3030" s="14"/>
    </row>
    <row r="3031" spans="1:25" x14ac:dyDescent="0.55000000000000004">
      <c r="A3031" s="32" t="str">
        <f>IF(Weighting!$P$7&gt;0,B3031,"")</f>
        <v/>
      </c>
      <c r="B3031" t="e">
        <f>Weighting!$C$7</f>
        <v>#DIV/0!</v>
      </c>
      <c r="C3031" t="e">
        <f>Weighting!$F$7</f>
        <v>#NUM!</v>
      </c>
      <c r="D3031" t="e">
        <f>IF(C3031=1,'Data Transformation'!$G$3+0.5*'Data Transformation'!$W$25,IF(C3032=1,D3032-'Data Transformation'!$W$25,FALSE))</f>
        <v>#NUM!</v>
      </c>
      <c r="E3031">
        <f t="array" ref="E3031">IF(ISLOGICAL(D3031),"",FREQUENCY(IF('Data Transformation'!$B$425:$B$8425='Bin Analysis'!$B3027,'Data Transformation'!$G$425:$G$8425),D3031))</f>
        <v>2001</v>
      </c>
      <c r="F3031">
        <f t="shared" ref="F3031:F3049" si="378">IF(ISLOGICAL(D3031),"",E3031-E3030)</f>
        <v>0</v>
      </c>
      <c r="G3031">
        <f>Weighting!$H$7</f>
        <v>0</v>
      </c>
      <c r="H3031">
        <f t="array" ref="H3031">FREQUENCY(IF('Data Transformation'!$B$4:$B$8425=B3027,'Data Transformation'!$G$4:$G$8425),'Bin Analysis'!$B3031)</f>
        <v>2073</v>
      </c>
      <c r="I3031">
        <f t="shared" ref="I3031:I3049" si="379">H3031-H3030</f>
        <v>0</v>
      </c>
      <c r="J3031">
        <f>IF(I3031=0,0,1)</f>
        <v>0</v>
      </c>
      <c r="K3031">
        <f>J3031*Weighting!$W$7</f>
        <v>0</v>
      </c>
      <c r="M3031" s="14"/>
    </row>
    <row r="3032" spans="1:25" x14ac:dyDescent="0.55000000000000004">
      <c r="A3032" s="32" t="str">
        <f>IF(Weighting!$P$8&gt;0,B3032,"")</f>
        <v/>
      </c>
      <c r="B3032" t="e">
        <f>Weighting!$C$8</f>
        <v>#DIV/0!</v>
      </c>
      <c r="C3032" t="e">
        <f>Weighting!$F$8</f>
        <v>#NUM!</v>
      </c>
      <c r="D3032" t="e">
        <f>IF(C3032=1,'Data Transformation'!$G$3+0.5*'Data Transformation'!$W$25,IF(C3033=1,D3033-'Data Transformation'!$W$25,FALSE))</f>
        <v>#NUM!</v>
      </c>
      <c r="E3032">
        <f t="array" ref="E3032">IF(ISLOGICAL(D3032),"",FREQUENCY(IF('Data Transformation'!$B$425:$B$8425='Bin Analysis'!$B3027,'Data Transformation'!$G$425:$G$8425),D3032))</f>
        <v>2001</v>
      </c>
      <c r="F3032">
        <f t="shared" si="378"/>
        <v>0</v>
      </c>
      <c r="G3032">
        <f>Weighting!$H$8</f>
        <v>0</v>
      </c>
      <c r="H3032">
        <f t="array" ref="H3032">FREQUENCY(IF('Data Transformation'!$B$4:$B$8425=B3027,'Data Transformation'!$G$4:$G$8425),'Bin Analysis'!$B3032)</f>
        <v>2073</v>
      </c>
      <c r="I3032">
        <f t="shared" si="379"/>
        <v>0</v>
      </c>
      <c r="J3032">
        <f t="shared" ref="J3032:J3049" si="380">IF(I3032=0,0,1)</f>
        <v>0</v>
      </c>
      <c r="K3032">
        <f>J3032*Weighting!$W$8</f>
        <v>0</v>
      </c>
      <c r="M3032" s="14"/>
    </row>
    <row r="3033" spans="1:25" x14ac:dyDescent="0.55000000000000004">
      <c r="A3033" s="32" t="str">
        <f>IF(Weighting!$P$9&gt;0,B3033,"")</f>
        <v/>
      </c>
      <c r="B3033" s="50" t="e">
        <f>Weighting!$C$9</f>
        <v>#DIV/0!</v>
      </c>
      <c r="C3033" t="e">
        <f>Weighting!$F$9</f>
        <v>#NUM!</v>
      </c>
      <c r="D3033" t="e">
        <f>IF(C3033=1,'Data Transformation'!$G$3+0.5*'Data Transformation'!$W$25,IF(C3034=1,D3034-'Data Transformation'!$W$25,FALSE))</f>
        <v>#NUM!</v>
      </c>
      <c r="E3033">
        <f t="array" ref="E3033">IF(ISLOGICAL(D3033),"",FREQUENCY(IF('Data Transformation'!$B$425:$B$8425='Bin Analysis'!$B3027,'Data Transformation'!$G$425:$G$8425),D3033))</f>
        <v>2001</v>
      </c>
      <c r="F3033">
        <f t="shared" si="378"/>
        <v>0</v>
      </c>
      <c r="G3033">
        <f>Weighting!$H$9</f>
        <v>0</v>
      </c>
      <c r="H3033">
        <f t="array" ref="H3033">FREQUENCY(IF('Data Transformation'!$B$4:$B$8425=B3027,'Data Transformation'!$G$4:$G$8425),'Bin Analysis'!$B3033)</f>
        <v>2073</v>
      </c>
      <c r="I3033">
        <f t="shared" si="379"/>
        <v>0</v>
      </c>
      <c r="J3033">
        <f t="shared" si="380"/>
        <v>0</v>
      </c>
      <c r="K3033">
        <f>J3033*Weighting!$W$9</f>
        <v>0</v>
      </c>
      <c r="M3033" s="14"/>
    </row>
    <row r="3034" spans="1:25" x14ac:dyDescent="0.55000000000000004">
      <c r="A3034" s="32" t="str">
        <f>IF(Weighting!$P$10&gt;0,B3034,"")</f>
        <v/>
      </c>
      <c r="B3034" t="e">
        <f>Weighting!$C$10</f>
        <v>#DIV/0!</v>
      </c>
      <c r="C3034" t="e">
        <f>Weighting!$F$10</f>
        <v>#NUM!</v>
      </c>
      <c r="D3034" t="e">
        <f>IF(C3034=1,'Data Transformation'!$G$3+0.5*'Data Transformation'!$W$25,IF(C3035=1,D3035-'Data Transformation'!$W$25,FALSE))</f>
        <v>#NUM!</v>
      </c>
      <c r="E3034">
        <f t="array" ref="E3034">IF(ISLOGICAL(D3034),"",FREQUENCY(IF('Data Transformation'!$B$425:$B$8425='Bin Analysis'!$B3027,'Data Transformation'!$G$425:$G$8425),D3034))</f>
        <v>2001</v>
      </c>
      <c r="F3034">
        <f t="shared" si="378"/>
        <v>0</v>
      </c>
      <c r="G3034">
        <f>Weighting!$H$10</f>
        <v>0</v>
      </c>
      <c r="H3034">
        <f t="array" ref="H3034">FREQUENCY(IF('Data Transformation'!$B$4:$B$8425=B3027,'Data Transformation'!$G$4:$G$8425),'Bin Analysis'!$B3034)</f>
        <v>2073</v>
      </c>
      <c r="I3034">
        <f t="shared" si="379"/>
        <v>0</v>
      </c>
      <c r="J3034">
        <f t="shared" si="380"/>
        <v>0</v>
      </c>
      <c r="K3034">
        <f>J3034*Weighting!$W$10</f>
        <v>0</v>
      </c>
      <c r="M3034" s="14"/>
    </row>
    <row r="3035" spans="1:25" x14ac:dyDescent="0.55000000000000004">
      <c r="A3035" s="32" t="str">
        <f>IF(Weighting!$P$11&gt;0,B3035,"")</f>
        <v/>
      </c>
      <c r="B3035" t="e">
        <f>Weighting!$C$11</f>
        <v>#DIV/0!</v>
      </c>
      <c r="C3035" t="e">
        <f>Weighting!$F$11</f>
        <v>#NUM!</v>
      </c>
      <c r="D3035" t="e">
        <f>IF(C3035=1,'Data Transformation'!$G$3+0.5*'Data Transformation'!$W$25,IF(C3036=1,D3036-'Data Transformation'!$W$25,FALSE))</f>
        <v>#NUM!</v>
      </c>
      <c r="E3035">
        <f t="array" ref="E3035">IF(ISLOGICAL(D3035),"",FREQUENCY(IF('Data Transformation'!$B$425:$B$8425='Bin Analysis'!$B3027,'Data Transformation'!$G$425:$G$8425),D3035))</f>
        <v>2001</v>
      </c>
      <c r="F3035">
        <f t="shared" si="378"/>
        <v>0</v>
      </c>
      <c r="G3035">
        <f>Weighting!$H$11</f>
        <v>0</v>
      </c>
      <c r="H3035">
        <f t="array" ref="H3035">FREQUENCY(IF('Data Transformation'!$B$4:$B$8425=B3027,'Data Transformation'!$G$4:$G$8425),'Bin Analysis'!$B3035)</f>
        <v>2073</v>
      </c>
      <c r="I3035">
        <f t="shared" si="379"/>
        <v>0</v>
      </c>
      <c r="J3035">
        <f t="shared" si="380"/>
        <v>0</v>
      </c>
      <c r="K3035">
        <f>J3035*Weighting!$W$11</f>
        <v>0</v>
      </c>
      <c r="M3035" s="14"/>
    </row>
    <row r="3036" spans="1:25" x14ac:dyDescent="0.55000000000000004">
      <c r="A3036" s="32" t="str">
        <f>IF(Weighting!$P$12&gt;0,B3036,"")</f>
        <v/>
      </c>
      <c r="B3036" t="e">
        <f>Weighting!$C$12</f>
        <v>#DIV/0!</v>
      </c>
      <c r="C3036" t="e">
        <f>Weighting!$F$12</f>
        <v>#NUM!</v>
      </c>
      <c r="D3036" t="e">
        <f>IF(C3036=1,'Data Transformation'!$G$3+0.5*'Data Transformation'!$W$25,IF(C3037=1,D3037-'Data Transformation'!$W$25,FALSE))</f>
        <v>#NUM!</v>
      </c>
      <c r="E3036">
        <f t="array" ref="E3036">IF(ISLOGICAL(D3036),"",FREQUENCY(IF('Data Transformation'!$B$425:$B$8425='Bin Analysis'!$B3027,'Data Transformation'!$G$425:$G$8425),D3036))</f>
        <v>2001</v>
      </c>
      <c r="F3036">
        <f t="shared" si="378"/>
        <v>0</v>
      </c>
      <c r="G3036">
        <f>Weighting!$H$12</f>
        <v>0</v>
      </c>
      <c r="H3036">
        <f t="array" ref="H3036">FREQUENCY(IF('Data Transformation'!$B$4:$B$8425=B3027,'Data Transformation'!$G$4:$G$8425),'Bin Analysis'!$B3036)</f>
        <v>2073</v>
      </c>
      <c r="I3036">
        <f t="shared" si="379"/>
        <v>0</v>
      </c>
      <c r="J3036">
        <f t="shared" si="380"/>
        <v>0</v>
      </c>
      <c r="K3036">
        <f>J3036*Weighting!$W$12</f>
        <v>0</v>
      </c>
      <c r="M3036" s="14"/>
    </row>
    <row r="3037" spans="1:25" x14ac:dyDescent="0.55000000000000004">
      <c r="A3037" s="32" t="str">
        <f>IF(Weighting!$P$13&gt;0,B3037,"")</f>
        <v/>
      </c>
      <c r="B3037" t="e">
        <f>Weighting!$C$13</f>
        <v>#DIV/0!</v>
      </c>
      <c r="C3037" t="e">
        <f>Weighting!$F$13</f>
        <v>#NUM!</v>
      </c>
      <c r="D3037" t="e">
        <f>IF(C3037=1,'Data Transformation'!$G$3+0.5*'Data Transformation'!$W$25,IF(C3038=1,D3038-'Data Transformation'!$W$25,FALSE))</f>
        <v>#NUM!</v>
      </c>
      <c r="E3037">
        <f t="array" ref="E3037">IF(ISLOGICAL(D3037),"",FREQUENCY(IF('Data Transformation'!$B$425:$B$8425='Bin Analysis'!$B3027,'Data Transformation'!$G$425:$G$8425),D3037))</f>
        <v>2001</v>
      </c>
      <c r="F3037">
        <f t="shared" si="378"/>
        <v>0</v>
      </c>
      <c r="G3037">
        <f>Weighting!$H$13</f>
        <v>0</v>
      </c>
      <c r="H3037">
        <f t="array" ref="H3037">FREQUENCY(IF('Data Transformation'!$B$4:$B$8425=B3027,'Data Transformation'!$G$4:$G$8425),'Bin Analysis'!$B3037)</f>
        <v>2073</v>
      </c>
      <c r="I3037">
        <f t="shared" si="379"/>
        <v>0</v>
      </c>
      <c r="J3037">
        <f t="shared" si="380"/>
        <v>0</v>
      </c>
      <c r="K3037">
        <f>J3037*Weighting!$W$13</f>
        <v>0</v>
      </c>
      <c r="M3037" s="14"/>
    </row>
    <row r="3038" spans="1:25" x14ac:dyDescent="0.55000000000000004">
      <c r="A3038" s="32" t="str">
        <f>IF(Weighting!$P$14&gt;0,B3038,"")</f>
        <v/>
      </c>
      <c r="B3038" t="e">
        <f>Weighting!$C$14</f>
        <v>#DIV/0!</v>
      </c>
      <c r="C3038" t="e">
        <f>Weighting!$F$14</f>
        <v>#NUM!</v>
      </c>
      <c r="D3038" t="e">
        <f>IF(C3038=1,'Data Transformation'!$G$3+0.5*'Data Transformation'!$W$25,IF(C3039=1,D3039-'Data Transformation'!$W$25,FALSE))</f>
        <v>#NUM!</v>
      </c>
      <c r="E3038">
        <f t="array" ref="E3038">IF(ISLOGICAL(D3038),"",FREQUENCY(IF('Data Transformation'!$B$425:$B$8425='Bin Analysis'!$B3027,'Data Transformation'!$G$425:$G$8425),D3038))</f>
        <v>2001</v>
      </c>
      <c r="F3038">
        <f t="shared" si="378"/>
        <v>0</v>
      </c>
      <c r="G3038">
        <f>Weighting!$H$14</f>
        <v>0</v>
      </c>
      <c r="H3038">
        <f t="array" ref="H3038">FREQUENCY(IF('Data Transformation'!$B$4:$B$8425=B3027,'Data Transformation'!$G$4:$G$8425),'Bin Analysis'!$B3038)</f>
        <v>2073</v>
      </c>
      <c r="I3038">
        <f t="shared" si="379"/>
        <v>0</v>
      </c>
      <c r="J3038">
        <f t="shared" si="380"/>
        <v>0</v>
      </c>
      <c r="K3038">
        <f>J3038*Weighting!$W$14</f>
        <v>0</v>
      </c>
      <c r="M3038" s="14"/>
    </row>
    <row r="3039" spans="1:25" x14ac:dyDescent="0.55000000000000004">
      <c r="A3039" s="32" t="str">
        <f>IF(Weighting!$P$15&gt;0,B3039,"")</f>
        <v/>
      </c>
      <c r="B3039" t="e">
        <f>Weighting!$C$15</f>
        <v>#DIV/0!</v>
      </c>
      <c r="C3039" t="e">
        <f>Weighting!$F$15</f>
        <v>#NUM!</v>
      </c>
      <c r="D3039" t="e">
        <f>IF(C3039=1,'Data Transformation'!$G$3+0.5*'Data Transformation'!$W$25,IF(C3040=1,D3040-'Data Transformation'!$W$25,FALSE))</f>
        <v>#NUM!</v>
      </c>
      <c r="E3039">
        <f t="array" ref="E3039">IF(ISLOGICAL(D3039),"",FREQUENCY(IF('Data Transformation'!$B$425:$B$8425='Bin Analysis'!$B3027,'Data Transformation'!$G$425:$G$8425),D3039))</f>
        <v>2001</v>
      </c>
      <c r="F3039">
        <f t="shared" si="378"/>
        <v>0</v>
      </c>
      <c r="G3039">
        <f>Weighting!$H$15</f>
        <v>0</v>
      </c>
      <c r="H3039">
        <f t="array" ref="H3039">FREQUENCY(IF('Data Transformation'!$B$4:$B$8425=B3027,'Data Transformation'!$G$4:$G$8425),'Bin Analysis'!$B3039)</f>
        <v>2073</v>
      </c>
      <c r="I3039">
        <f t="shared" si="379"/>
        <v>0</v>
      </c>
      <c r="J3039">
        <f t="shared" si="380"/>
        <v>0</v>
      </c>
      <c r="K3039">
        <f>J3039*Weighting!$W$15</f>
        <v>0</v>
      </c>
      <c r="M3039" s="14"/>
    </row>
    <row r="3040" spans="1:25" x14ac:dyDescent="0.55000000000000004">
      <c r="A3040" s="32" t="str">
        <f>IF(Weighting!$P$16&gt;0,B3040,"")</f>
        <v/>
      </c>
      <c r="B3040" t="e">
        <f>Weighting!$C$16</f>
        <v>#DIV/0!</v>
      </c>
      <c r="C3040" t="e">
        <f>Weighting!$F$16</f>
        <v>#NUM!</v>
      </c>
      <c r="D3040" t="e">
        <f>IF(C3040=1,'Data Transformation'!$G$3+0.5*'Data Transformation'!$W$25,IF(C3041=1,D3041-'Data Transformation'!$W$25,FALSE))</f>
        <v>#NUM!</v>
      </c>
      <c r="E3040">
        <f t="array" ref="E3040">IF(ISLOGICAL(D3040),"",FREQUENCY(IF('Data Transformation'!$B$425:$B$8425='Bin Analysis'!$B3027,'Data Transformation'!$G$425:$G$8425),D3040))</f>
        <v>2001</v>
      </c>
      <c r="F3040">
        <f t="shared" si="378"/>
        <v>0</v>
      </c>
      <c r="G3040">
        <f>Weighting!$H$16</f>
        <v>0</v>
      </c>
      <c r="H3040">
        <f t="array" ref="H3040">FREQUENCY(IF('Data Transformation'!$B$4:$B$8425=B3027,'Data Transformation'!$G$4:$G$8425),'Bin Analysis'!$B3040)</f>
        <v>2073</v>
      </c>
      <c r="I3040">
        <f t="shared" si="379"/>
        <v>0</v>
      </c>
      <c r="J3040">
        <f t="shared" si="380"/>
        <v>0</v>
      </c>
      <c r="K3040">
        <f>J3040*Weighting!$W$16</f>
        <v>0</v>
      </c>
      <c r="M3040" s="14"/>
    </row>
    <row r="3041" spans="1:25" x14ac:dyDescent="0.55000000000000004">
      <c r="A3041" s="32" t="str">
        <f>IF(Weighting!$P$17&gt;0,B3041,"")</f>
        <v/>
      </c>
      <c r="B3041" t="e">
        <f>Weighting!$C$17</f>
        <v>#DIV/0!</v>
      </c>
      <c r="C3041" t="e">
        <f>Weighting!$F$17</f>
        <v>#NUM!</v>
      </c>
      <c r="D3041" t="e">
        <f>IF(C3041=1,'Data Transformation'!$G$3+0.5*'Data Transformation'!$W$25,IF(C3042=1,D3042-'Data Transformation'!$W$25,FALSE))</f>
        <v>#NUM!</v>
      </c>
      <c r="E3041">
        <f t="array" ref="E3041">IF(ISLOGICAL(D3041),"",FREQUENCY(IF('Data Transformation'!$B$425:$B$8425='Bin Analysis'!$B3027,'Data Transformation'!$G$425:$G$8425),D3041))</f>
        <v>2001</v>
      </c>
      <c r="F3041">
        <f t="shared" si="378"/>
        <v>0</v>
      </c>
      <c r="G3041">
        <f>Weighting!$H$17</f>
        <v>0</v>
      </c>
      <c r="H3041">
        <f t="array" ref="H3041">FREQUENCY(IF('Data Transformation'!$B$4:$B$8425=B3027,'Data Transformation'!$G$4:$G$8425),'Bin Analysis'!$B3041)</f>
        <v>2073</v>
      </c>
      <c r="I3041">
        <f t="shared" si="379"/>
        <v>0</v>
      </c>
      <c r="J3041">
        <f t="shared" si="380"/>
        <v>0</v>
      </c>
      <c r="K3041">
        <f>J3041*Weighting!$W$17</f>
        <v>0</v>
      </c>
      <c r="M3041" s="14"/>
    </row>
    <row r="3042" spans="1:25" x14ac:dyDescent="0.55000000000000004">
      <c r="A3042" s="32" t="str">
        <f>IF(Weighting!$P$18&gt;0,B3042,"")</f>
        <v/>
      </c>
      <c r="B3042" t="e">
        <f>Weighting!$C$18</f>
        <v>#DIV/0!</v>
      </c>
      <c r="C3042" t="e">
        <f>Weighting!$F$18</f>
        <v>#NUM!</v>
      </c>
      <c r="D3042" t="e">
        <f>IF(C3042=1,'Data Transformation'!$G$3+0.5*'Data Transformation'!$W$25,IF(C3043=1,D3043-'Data Transformation'!$W$25,FALSE))</f>
        <v>#NUM!</v>
      </c>
      <c r="E3042">
        <f t="array" ref="E3042">IF(ISLOGICAL(D3042),"",FREQUENCY(IF('Data Transformation'!$B$425:$B$8425='Bin Analysis'!$B3027,'Data Transformation'!$G$425:$G$8425),D3042))</f>
        <v>2001</v>
      </c>
      <c r="F3042">
        <f t="shared" si="378"/>
        <v>0</v>
      </c>
      <c r="G3042">
        <f>Weighting!$H$18</f>
        <v>0</v>
      </c>
      <c r="H3042">
        <f t="array" ref="H3042">FREQUENCY(IF('Data Transformation'!$B$4:$B$8425=B3027,'Data Transformation'!$G$4:$G$8425),'Bin Analysis'!$B3042)</f>
        <v>2073</v>
      </c>
      <c r="I3042">
        <f t="shared" si="379"/>
        <v>0</v>
      </c>
      <c r="J3042">
        <f t="shared" si="380"/>
        <v>0</v>
      </c>
      <c r="K3042">
        <f>J3042*Weighting!$W$18</f>
        <v>0</v>
      </c>
      <c r="M3042" s="14"/>
    </row>
    <row r="3043" spans="1:25" x14ac:dyDescent="0.55000000000000004">
      <c r="A3043" s="32" t="str">
        <f>IF(Weighting!$P$19&gt;0,B3043,"")</f>
        <v/>
      </c>
      <c r="B3043" t="e">
        <f>Weighting!$C$19</f>
        <v>#DIV/0!</v>
      </c>
      <c r="C3043" t="e">
        <f>Weighting!$F$19</f>
        <v>#NUM!</v>
      </c>
      <c r="D3043" t="e">
        <f>IF(C3043=1,'Data Transformation'!$G$3+0.5*'Data Transformation'!$W$25,IF(C3044=1,D3044-'Data Transformation'!$W$25,FALSE))</f>
        <v>#NUM!</v>
      </c>
      <c r="E3043">
        <f t="array" ref="E3043">IF(ISLOGICAL(D3043),"",FREQUENCY(IF('Data Transformation'!$B$425:$B$8425='Bin Analysis'!$B3027,'Data Transformation'!$G$425:$G$8425),D3043))</f>
        <v>2001</v>
      </c>
      <c r="F3043">
        <f t="shared" si="378"/>
        <v>0</v>
      </c>
      <c r="G3043">
        <f>Weighting!$H$19</f>
        <v>0</v>
      </c>
      <c r="H3043">
        <f t="array" ref="H3043">FREQUENCY(IF('Data Transformation'!$B$4:$B$8425=B3027,'Data Transformation'!$G$4:$G$8425),'Bin Analysis'!$B3043)</f>
        <v>2073</v>
      </c>
      <c r="I3043">
        <f t="shared" si="379"/>
        <v>0</v>
      </c>
      <c r="J3043">
        <f t="shared" si="380"/>
        <v>0</v>
      </c>
      <c r="K3043">
        <f>J3043*Weighting!$W$19</f>
        <v>0</v>
      </c>
      <c r="M3043" s="14"/>
    </row>
    <row r="3044" spans="1:25" x14ac:dyDescent="0.55000000000000004">
      <c r="A3044" s="32" t="str">
        <f>IF(Weighting!$P$20&gt;0,B3044,"")</f>
        <v/>
      </c>
      <c r="B3044" t="e">
        <f>Weighting!$C$20</f>
        <v>#DIV/0!</v>
      </c>
      <c r="C3044" t="e">
        <f>Weighting!$F$20</f>
        <v>#NUM!</v>
      </c>
      <c r="D3044" t="e">
        <f>IF(C3044=1,'Data Transformation'!$G$3+0.5*'Data Transformation'!$W$25,IF(C3045=1,D3045-'Data Transformation'!$W$25,FALSE))</f>
        <v>#NUM!</v>
      </c>
      <c r="E3044">
        <f t="array" ref="E3044">IF(ISLOGICAL(D3044),"",FREQUENCY(IF('Data Transformation'!$B$425:$B$8425='Bin Analysis'!$B3027,'Data Transformation'!$G$425:$G$8425),D3044))</f>
        <v>2001</v>
      </c>
      <c r="F3044">
        <f t="shared" si="378"/>
        <v>0</v>
      </c>
      <c r="G3044">
        <f>Weighting!$H$20</f>
        <v>0</v>
      </c>
      <c r="H3044">
        <f t="array" ref="H3044">FREQUENCY(IF('Data Transformation'!$B$4:$B$8425=B3027,'Data Transformation'!$G$4:$G$8425),'Bin Analysis'!$B3044)</f>
        <v>2073</v>
      </c>
      <c r="I3044">
        <f t="shared" si="379"/>
        <v>0</v>
      </c>
      <c r="J3044">
        <f t="shared" si="380"/>
        <v>0</v>
      </c>
      <c r="K3044">
        <f>J3044*Weighting!$W$20</f>
        <v>0</v>
      </c>
      <c r="M3044" s="14"/>
    </row>
    <row r="3045" spans="1:25" x14ac:dyDescent="0.55000000000000004">
      <c r="A3045" s="32" t="str">
        <f>IF(Weighting!$P$21&gt;0,B3045,"")</f>
        <v/>
      </c>
      <c r="B3045" t="e">
        <f>Weighting!$C$21</f>
        <v>#DIV/0!</v>
      </c>
      <c r="C3045" t="e">
        <f>Weighting!$F$21</f>
        <v>#NUM!</v>
      </c>
      <c r="D3045" t="e">
        <f>IF(C3045=1,'Data Transformation'!$G$3+0.5*'Data Transformation'!$W$25,IF(C3046=1,D3046-'Data Transformation'!$W$25,FALSE))</f>
        <v>#NUM!</v>
      </c>
      <c r="E3045">
        <f t="array" ref="E3045">IF(ISLOGICAL(D3045),"",FREQUENCY(IF('Data Transformation'!$B$425:$B$8425='Bin Analysis'!$B3027,'Data Transformation'!$G$425:$G$8425),D3045))</f>
        <v>2001</v>
      </c>
      <c r="F3045">
        <f t="shared" si="378"/>
        <v>0</v>
      </c>
      <c r="G3045">
        <f>Weighting!$H$21</f>
        <v>0</v>
      </c>
      <c r="H3045">
        <f t="array" ref="H3045">FREQUENCY(IF('Data Transformation'!$B$4:$B$8425=B3027,'Data Transformation'!$G$4:$G$8425),'Bin Analysis'!$B3045)</f>
        <v>2073</v>
      </c>
      <c r="I3045">
        <f t="shared" si="379"/>
        <v>0</v>
      </c>
      <c r="J3045">
        <f t="shared" si="380"/>
        <v>0</v>
      </c>
      <c r="K3045">
        <f>J3045*Weighting!$W$21</f>
        <v>0</v>
      </c>
      <c r="M3045" s="14"/>
    </row>
    <row r="3046" spans="1:25" x14ac:dyDescent="0.55000000000000004">
      <c r="A3046" s="32" t="str">
        <f>IF(Weighting!$P$22&gt;0,B3046,"")</f>
        <v/>
      </c>
      <c r="B3046" t="e">
        <f>Weighting!$C$22</f>
        <v>#DIV/0!</v>
      </c>
      <c r="C3046" t="e">
        <f>Weighting!$F$22</f>
        <v>#NUM!</v>
      </c>
      <c r="D3046" t="e">
        <f>IF(C3046=1,'Data Transformation'!$G$3+0.5*'Data Transformation'!$W$25,IF(C3047=1,D3047-'Data Transformation'!$W$25,FALSE))</f>
        <v>#NUM!</v>
      </c>
      <c r="E3046">
        <f t="array" ref="E3046">IF(ISLOGICAL(D3046),"",FREQUENCY(IF('Data Transformation'!$B$425:$B$8425='Bin Analysis'!$B3027,'Data Transformation'!$G$425:$G$8425),D3046))</f>
        <v>2001</v>
      </c>
      <c r="F3046">
        <f t="shared" si="378"/>
        <v>0</v>
      </c>
      <c r="G3046">
        <f>Weighting!$H$22</f>
        <v>0</v>
      </c>
      <c r="H3046">
        <f t="array" ref="H3046">FREQUENCY(IF('Data Transformation'!$B$4:$B$8425=B3027,'Data Transformation'!$G$4:$G$8425),'Bin Analysis'!$B3046)</f>
        <v>2073</v>
      </c>
      <c r="I3046">
        <f t="shared" si="379"/>
        <v>0</v>
      </c>
      <c r="J3046">
        <f t="shared" si="380"/>
        <v>0</v>
      </c>
      <c r="K3046">
        <f>J3046*Weighting!$W$22</f>
        <v>0</v>
      </c>
      <c r="M3046" s="14"/>
    </row>
    <row r="3047" spans="1:25" x14ac:dyDescent="0.55000000000000004">
      <c r="A3047" s="32" t="str">
        <f>IF(Weighting!$P$23&gt;0,B3047,"")</f>
        <v/>
      </c>
      <c r="B3047" t="e">
        <f>Weighting!$C$23</f>
        <v>#DIV/0!</v>
      </c>
      <c r="C3047" t="e">
        <f>Weighting!$F$23</f>
        <v>#NUM!</v>
      </c>
      <c r="D3047" t="e">
        <f>IF(C3047=1,'Data Transformation'!$G$3+0.5*'Data Transformation'!$W$25,IF(C3048=1,D3048-'Data Transformation'!$W$25,FALSE))</f>
        <v>#NUM!</v>
      </c>
      <c r="E3047">
        <f t="array" ref="E3047">IF(ISLOGICAL(D3047),"",FREQUENCY(IF('Data Transformation'!$B$425:$B$8425='Bin Analysis'!$B3027,'Data Transformation'!$G$425:$G$8425),D3047))</f>
        <v>2001</v>
      </c>
      <c r="F3047">
        <f t="shared" si="378"/>
        <v>0</v>
      </c>
      <c r="G3047">
        <f>Weighting!$H$23</f>
        <v>0</v>
      </c>
      <c r="H3047">
        <f t="array" ref="H3047">FREQUENCY(IF('Data Transformation'!$B$4:$B$8425=B3027,'Data Transformation'!$G$4:$G$8425),'Bin Analysis'!$B3047)</f>
        <v>2073</v>
      </c>
      <c r="I3047">
        <f t="shared" si="379"/>
        <v>0</v>
      </c>
      <c r="J3047">
        <f t="shared" si="380"/>
        <v>0</v>
      </c>
      <c r="K3047">
        <f>J3047*Weighting!$W$23</f>
        <v>0</v>
      </c>
      <c r="M3047" s="14"/>
    </row>
    <row r="3048" spans="1:25" x14ac:dyDescent="0.55000000000000004">
      <c r="A3048" s="32" t="str">
        <f>IF(Weighting!$P$24&gt;0,B3048,"")</f>
        <v/>
      </c>
      <c r="B3048" t="e">
        <f>Weighting!$C$24</f>
        <v>#DIV/0!</v>
      </c>
      <c r="C3048" t="e">
        <f>Weighting!$F$24</f>
        <v>#NUM!</v>
      </c>
      <c r="D3048" t="e">
        <f>IF(C3048=1,'Data Transformation'!$G$3+0.5*'Data Transformation'!$W$25,IF(C3049=1,D3049-'Data Transformation'!$W$25,FALSE))</f>
        <v>#NUM!</v>
      </c>
      <c r="E3048">
        <f t="array" ref="E3048">IF(ISLOGICAL(D3048),"",FREQUENCY(IF('Data Transformation'!$B$425:$B$8425='Bin Analysis'!$B3027,'Data Transformation'!$G$425:$G$8425),D3048))</f>
        <v>2001</v>
      </c>
      <c r="F3048">
        <f t="shared" si="378"/>
        <v>0</v>
      </c>
      <c r="G3048">
        <f>Weighting!$H$24</f>
        <v>0</v>
      </c>
      <c r="H3048">
        <f t="array" ref="H3048">FREQUENCY(IF('Data Transformation'!$B$4:$B$8425=B3027,'Data Transformation'!$G$4:$G$8425),'Bin Analysis'!$B3048)</f>
        <v>2073</v>
      </c>
      <c r="I3048">
        <f t="shared" si="379"/>
        <v>0</v>
      </c>
      <c r="J3048">
        <f t="shared" si="380"/>
        <v>0</v>
      </c>
      <c r="K3048">
        <f>J3048*Weighting!$W$24</f>
        <v>0</v>
      </c>
      <c r="M3048" s="14"/>
    </row>
    <row r="3049" spans="1:25" x14ac:dyDescent="0.55000000000000004">
      <c r="A3049" s="32" t="str">
        <f>IF(Weighting!$P$25&gt;0,B3049,"")</f>
        <v/>
      </c>
      <c r="B3049" t="e">
        <f>Weighting!$C$25</f>
        <v>#DIV/0!</v>
      </c>
      <c r="C3049" t="e">
        <f>Weighting!$F$25</f>
        <v>#NUM!</v>
      </c>
      <c r="D3049" t="e">
        <f>IF(C3049=1,'Data Transformation'!$G$3+0.5*'Data Transformation'!$W$25,IF(C3050=1,D3050-'Data Transformation'!$W$25,FALSE))</f>
        <v>#NUM!</v>
      </c>
      <c r="E3049">
        <f t="array" ref="E3049">IF(ISLOGICAL(D3049),"",FREQUENCY(IF('Data Transformation'!$B$425:$B$8425='Bin Analysis'!$B3027,'Data Transformation'!$G$425:$G$8425),D3049))</f>
        <v>2001</v>
      </c>
      <c r="F3049">
        <f t="shared" si="378"/>
        <v>0</v>
      </c>
      <c r="G3049">
        <f>Weighting!$H$25</f>
        <v>0</v>
      </c>
      <c r="H3049">
        <f t="array" ref="H3049">FREQUENCY(IF('Data Transformation'!$B$4:$B$8425=B3027,'Data Transformation'!$G$4:$G$8425),'Bin Analysis'!$B3049)</f>
        <v>2073</v>
      </c>
      <c r="I3049">
        <f t="shared" si="379"/>
        <v>0</v>
      </c>
      <c r="J3049">
        <f t="shared" si="380"/>
        <v>0</v>
      </c>
      <c r="K3049">
        <f>J3049*Weighting!$W$25</f>
        <v>0</v>
      </c>
      <c r="M3049" s="14"/>
    </row>
    <row r="3050" spans="1:25" x14ac:dyDescent="0.55000000000000004">
      <c r="O3050"/>
      <c r="P3050"/>
      <c r="Q3050"/>
      <c r="R3050"/>
    </row>
    <row r="3051" spans="1:25" ht="23.35" x14ac:dyDescent="0.8">
      <c r="A3051" s="21" t="s">
        <v>0</v>
      </c>
      <c r="B3051" s="21" t="str">
        <f>IFERROR(VLOOKUP(C3051,'Data Transformation'!$L$6:$M$426,2,FALSE),"")</f>
        <v/>
      </c>
      <c r="C3051" s="21">
        <f>C3027+1</f>
        <v>127</v>
      </c>
      <c r="D3051" s="21"/>
      <c r="E3051" s="21"/>
      <c r="F3051" s="21"/>
      <c r="G3051" s="21"/>
      <c r="H3051" s="22"/>
      <c r="I3051" s="22"/>
      <c r="J3051" s="22"/>
      <c r="K3051" s="21"/>
      <c r="L3051" s="21" t="str">
        <f>B3051</f>
        <v/>
      </c>
      <c r="M3051" s="23" t="e">
        <f>INDEX('Data Transformation'!$O$4:$O$424,MATCH($B3051,'Data Transformation'!$M$4:$M$424,0),MATCH($M$2,'Data Transformation'!$O$3,0))</f>
        <v>#N/A</v>
      </c>
      <c r="N3051" s="27" t="e">
        <f>IF('Input and Summary Results'!$J$16="minimum",'Bin Analysis'!X3052/(M3051-1),'Bin Analysis'!Y3051/('Bin Analysis'!M3051-1))</f>
        <v>#N/A</v>
      </c>
      <c r="O3051" s="27" t="e">
        <f>IF(M3051=FALSE,NA(),(VLOOKUP(1,C3054:K3073,4,FALSE))/(M3051-1))</f>
        <v>#N/A</v>
      </c>
      <c r="P3051" s="27" t="e">
        <f>IF(M3051=FALSE,NA(),SUM(J3054:J3073)/Weighting!$S$5)</f>
        <v>#N/A</v>
      </c>
      <c r="Q3051" s="27" t="e">
        <f>IF(M3051=FALSE,NA(),SUM(K3054:K3073)/Weighting!$S$6)</f>
        <v>#N/A</v>
      </c>
      <c r="R3051" s="27" t="e">
        <f>IF(M3051=FALSE,NA(),(VLOOKUP(1,G3054:K3073,3,FALSE))/(M3051-1))</f>
        <v>#N/A</v>
      </c>
      <c r="S3051" s="22" t="e">
        <f>IF(M3051=FALSE,NA(),IF(SUM(J3054:J3073)=2,"yes","no"))</f>
        <v>#N/A</v>
      </c>
      <c r="X3051" s="2" cm="2">
        <f t="array" ref="X3051:X3052">FREQUENCY(IF('Data Transformation'!$B$425:$B$6424='Bin Analysis'!L3051,'Data Transformation'!$G$425:$G$6424),'Data Transformation'!$U$11)</f>
        <v>0</v>
      </c>
      <c r="Y3051" s="2" cm="2">
        <f t="array" ref="Y3051:Y3052">FREQUENCY(IF('Data Transformation'!$B$425:$B$6424='Bin Analysis'!L3051,'Data Transformation'!$G$425:$G$6424),'Data Transformation'!$U$12)</f>
        <v>0</v>
      </c>
    </row>
    <row r="3052" spans="1:25" x14ac:dyDescent="0.55000000000000004">
      <c r="A3052" s="14" t="s">
        <v>67</v>
      </c>
      <c r="B3052" t="s">
        <v>47</v>
      </c>
      <c r="C3052" t="s">
        <v>5</v>
      </c>
      <c r="D3052" t="s">
        <v>100</v>
      </c>
      <c r="E3052" t="s">
        <v>101</v>
      </c>
      <c r="F3052" t="s">
        <v>102</v>
      </c>
      <c r="G3052" t="s">
        <v>70</v>
      </c>
      <c r="H3052" t="s">
        <v>31</v>
      </c>
      <c r="I3052" t="s">
        <v>32</v>
      </c>
      <c r="J3052" t="s">
        <v>46</v>
      </c>
      <c r="K3052" s="14" t="s">
        <v>45</v>
      </c>
      <c r="M3052" s="14"/>
      <c r="X3052" s="2">
        <v>0</v>
      </c>
      <c r="Y3052" s="2">
        <v>0</v>
      </c>
    </row>
    <row r="3053" spans="1:25" x14ac:dyDescent="0.55000000000000004">
      <c r="A3053" s="32"/>
      <c r="D3053" t="e">
        <f>IF(C3053=1,'Data Transformation'!$G$3+0.5*'Data Transformation'!$W$25,IF(C3054=1,D3054-'Data Transformation'!$W$25,FALSE))</f>
        <v>#NUM!</v>
      </c>
      <c r="E3053">
        <f t="array" ref="E3053">IF(ISLOGICAL(D3053),"",FREQUENCY(IF('Data Transformation'!$B$425:$B$8425='Bin Analysis'!$B3051,'Data Transformation'!$G$425:$G$8425),D3053))</f>
        <v>2001</v>
      </c>
      <c r="F3053" t="e">
        <f>IF(ISLOGICAL(D3053),"",E3053-E3052)</f>
        <v>#VALUE!</v>
      </c>
      <c r="M3053" s="14"/>
    </row>
    <row r="3054" spans="1:25" x14ac:dyDescent="0.55000000000000004">
      <c r="A3054" s="32" t="e">
        <f>IF(Weighting!$P$6&gt;0,B3054,"")</f>
        <v>#NUM!</v>
      </c>
      <c r="B3054" t="e">
        <f>Weighting!$C$6</f>
        <v>#DIV/0!</v>
      </c>
      <c r="C3054" t="e">
        <f>Weighting!$F$6</f>
        <v>#NUM!</v>
      </c>
      <c r="D3054" t="e">
        <f>IF(C3054=1,'Data Transformation'!$G$3+0.5*'Data Transformation'!$W$25,IF(C3055=1,D3055-'Data Transformation'!$W$25,FALSE))</f>
        <v>#NUM!</v>
      </c>
      <c r="E3054">
        <f t="array" ref="E3054">IF(ISLOGICAL(D3054),"",FREQUENCY(IF('Data Transformation'!$B$425:$B$8425='Bin Analysis'!$B3051,'Data Transformation'!$G$425:$G$8425),D3054))</f>
        <v>2001</v>
      </c>
      <c r="F3054">
        <f>IF(ISLOGICAL(D3054),"",E3054-E3053)</f>
        <v>0</v>
      </c>
      <c r="G3054">
        <f>Weighting!$H$6</f>
        <v>1</v>
      </c>
      <c r="H3054">
        <f t="array" ref="H3054">FREQUENCY(IF('Data Transformation'!$B$4:$B$8425=B3051,'Data Transformation'!$G$4:$G$8425),'Bin Analysis'!$B3054)</f>
        <v>2073</v>
      </c>
      <c r="I3054">
        <f>H3054-H3053</f>
        <v>2073</v>
      </c>
      <c r="J3054">
        <f>IF(I3054=0,0,1)</f>
        <v>1</v>
      </c>
      <c r="K3054" t="e">
        <f>J3054*Weighting!$W$6</f>
        <v>#NUM!</v>
      </c>
      <c r="M3054" s="14"/>
    </row>
    <row r="3055" spans="1:25" x14ac:dyDescent="0.55000000000000004">
      <c r="A3055" s="32" t="str">
        <f>IF(Weighting!$P$7&gt;0,B3055,"")</f>
        <v/>
      </c>
      <c r="B3055" t="e">
        <f>Weighting!$C$7</f>
        <v>#DIV/0!</v>
      </c>
      <c r="C3055" t="e">
        <f>Weighting!$F$7</f>
        <v>#NUM!</v>
      </c>
      <c r="D3055" t="e">
        <f>IF(C3055=1,'Data Transformation'!$G$3+0.5*'Data Transformation'!$W$25,IF(C3056=1,D3056-'Data Transformation'!$W$25,FALSE))</f>
        <v>#NUM!</v>
      </c>
      <c r="E3055">
        <f t="array" ref="E3055">IF(ISLOGICAL(D3055),"",FREQUENCY(IF('Data Transformation'!$B$425:$B$8425='Bin Analysis'!$B3051,'Data Transformation'!$G$425:$G$8425),D3055))</f>
        <v>2001</v>
      </c>
      <c r="F3055">
        <f t="shared" ref="F3055:F3073" si="381">IF(ISLOGICAL(D3055),"",E3055-E3054)</f>
        <v>0</v>
      </c>
      <c r="G3055">
        <f>Weighting!$H$7</f>
        <v>0</v>
      </c>
      <c r="H3055">
        <f t="array" ref="H3055">FREQUENCY(IF('Data Transformation'!$B$4:$B$8425=B3051,'Data Transformation'!$G$4:$G$8425),'Bin Analysis'!$B3055)</f>
        <v>2073</v>
      </c>
      <c r="I3055">
        <f t="shared" ref="I3055:I3073" si="382">H3055-H3054</f>
        <v>0</v>
      </c>
      <c r="J3055">
        <f>IF(I3055=0,0,1)</f>
        <v>0</v>
      </c>
      <c r="K3055">
        <f>J3055*Weighting!$W$7</f>
        <v>0</v>
      </c>
      <c r="M3055" s="14"/>
    </row>
    <row r="3056" spans="1:25" x14ac:dyDescent="0.55000000000000004">
      <c r="A3056" s="32" t="str">
        <f>IF(Weighting!$P$8&gt;0,B3056,"")</f>
        <v/>
      </c>
      <c r="B3056" t="e">
        <f>Weighting!$C$8</f>
        <v>#DIV/0!</v>
      </c>
      <c r="C3056" t="e">
        <f>Weighting!$F$8</f>
        <v>#NUM!</v>
      </c>
      <c r="D3056" t="e">
        <f>IF(C3056=1,'Data Transformation'!$G$3+0.5*'Data Transformation'!$W$25,IF(C3057=1,D3057-'Data Transformation'!$W$25,FALSE))</f>
        <v>#NUM!</v>
      </c>
      <c r="E3056">
        <f t="array" ref="E3056">IF(ISLOGICAL(D3056),"",FREQUENCY(IF('Data Transformation'!$B$425:$B$8425='Bin Analysis'!$B3051,'Data Transformation'!$G$425:$G$8425),D3056))</f>
        <v>2001</v>
      </c>
      <c r="F3056">
        <f t="shared" si="381"/>
        <v>0</v>
      </c>
      <c r="G3056">
        <f>Weighting!$H$8</f>
        <v>0</v>
      </c>
      <c r="H3056">
        <f t="array" ref="H3056">FREQUENCY(IF('Data Transformation'!$B$4:$B$8425=B3051,'Data Transformation'!$G$4:$G$8425),'Bin Analysis'!$B3056)</f>
        <v>2073</v>
      </c>
      <c r="I3056">
        <f t="shared" si="382"/>
        <v>0</v>
      </c>
      <c r="J3056">
        <f t="shared" ref="J3056:J3073" si="383">IF(I3056=0,0,1)</f>
        <v>0</v>
      </c>
      <c r="K3056">
        <f>J3056*Weighting!$W$8</f>
        <v>0</v>
      </c>
      <c r="M3056" s="14"/>
    </row>
    <row r="3057" spans="1:13" x14ac:dyDescent="0.55000000000000004">
      <c r="A3057" s="32" t="str">
        <f>IF(Weighting!$P$9&gt;0,B3057,"")</f>
        <v/>
      </c>
      <c r="B3057" s="50" t="e">
        <f>Weighting!$C$9</f>
        <v>#DIV/0!</v>
      </c>
      <c r="C3057" t="e">
        <f>Weighting!$F$9</f>
        <v>#NUM!</v>
      </c>
      <c r="D3057" t="e">
        <f>IF(C3057=1,'Data Transformation'!$G$3+0.5*'Data Transformation'!$W$25,IF(C3058=1,D3058-'Data Transformation'!$W$25,FALSE))</f>
        <v>#NUM!</v>
      </c>
      <c r="E3057">
        <f t="array" ref="E3057">IF(ISLOGICAL(D3057),"",FREQUENCY(IF('Data Transformation'!$B$425:$B$8425='Bin Analysis'!$B3051,'Data Transformation'!$G$425:$G$8425),D3057))</f>
        <v>2001</v>
      </c>
      <c r="F3057">
        <f t="shared" si="381"/>
        <v>0</v>
      </c>
      <c r="G3057">
        <f>Weighting!$H$9</f>
        <v>0</v>
      </c>
      <c r="H3057">
        <f t="array" ref="H3057">FREQUENCY(IF('Data Transformation'!$B$4:$B$8425=B3051,'Data Transformation'!$G$4:$G$8425),'Bin Analysis'!$B3057)</f>
        <v>2073</v>
      </c>
      <c r="I3057">
        <f t="shared" si="382"/>
        <v>0</v>
      </c>
      <c r="J3057">
        <f t="shared" si="383"/>
        <v>0</v>
      </c>
      <c r="K3057">
        <f>J3057*Weighting!$W$9</f>
        <v>0</v>
      </c>
      <c r="M3057" s="14"/>
    </row>
    <row r="3058" spans="1:13" x14ac:dyDescent="0.55000000000000004">
      <c r="A3058" s="32" t="str">
        <f>IF(Weighting!$P$10&gt;0,B3058,"")</f>
        <v/>
      </c>
      <c r="B3058" t="e">
        <f>Weighting!$C$10</f>
        <v>#DIV/0!</v>
      </c>
      <c r="C3058" t="e">
        <f>Weighting!$F$10</f>
        <v>#NUM!</v>
      </c>
      <c r="D3058" t="e">
        <f>IF(C3058=1,'Data Transformation'!$G$3+0.5*'Data Transformation'!$W$25,IF(C3059=1,D3059-'Data Transformation'!$W$25,FALSE))</f>
        <v>#NUM!</v>
      </c>
      <c r="E3058">
        <f t="array" ref="E3058">IF(ISLOGICAL(D3058),"",FREQUENCY(IF('Data Transformation'!$B$425:$B$8425='Bin Analysis'!$B3051,'Data Transformation'!$G$425:$G$8425),D3058))</f>
        <v>2001</v>
      </c>
      <c r="F3058">
        <f t="shared" si="381"/>
        <v>0</v>
      </c>
      <c r="G3058">
        <f>Weighting!$H$10</f>
        <v>0</v>
      </c>
      <c r="H3058">
        <f t="array" ref="H3058">FREQUENCY(IF('Data Transformation'!$B$4:$B$8425=B3051,'Data Transformation'!$G$4:$G$8425),'Bin Analysis'!$B3058)</f>
        <v>2073</v>
      </c>
      <c r="I3058">
        <f t="shared" si="382"/>
        <v>0</v>
      </c>
      <c r="J3058">
        <f t="shared" si="383"/>
        <v>0</v>
      </c>
      <c r="K3058">
        <f>J3058*Weighting!$W$10</f>
        <v>0</v>
      </c>
      <c r="M3058" s="14"/>
    </row>
    <row r="3059" spans="1:13" x14ac:dyDescent="0.55000000000000004">
      <c r="A3059" s="32" t="str">
        <f>IF(Weighting!$P$11&gt;0,B3059,"")</f>
        <v/>
      </c>
      <c r="B3059" t="e">
        <f>Weighting!$C$11</f>
        <v>#DIV/0!</v>
      </c>
      <c r="C3059" t="e">
        <f>Weighting!$F$11</f>
        <v>#NUM!</v>
      </c>
      <c r="D3059" t="e">
        <f>IF(C3059=1,'Data Transformation'!$G$3+0.5*'Data Transformation'!$W$25,IF(C3060=1,D3060-'Data Transformation'!$W$25,FALSE))</f>
        <v>#NUM!</v>
      </c>
      <c r="E3059">
        <f t="array" ref="E3059">IF(ISLOGICAL(D3059),"",FREQUENCY(IF('Data Transformation'!$B$425:$B$8425='Bin Analysis'!$B3051,'Data Transformation'!$G$425:$G$8425),D3059))</f>
        <v>2001</v>
      </c>
      <c r="F3059">
        <f t="shared" si="381"/>
        <v>0</v>
      </c>
      <c r="G3059">
        <f>Weighting!$H$11</f>
        <v>0</v>
      </c>
      <c r="H3059">
        <f t="array" ref="H3059">FREQUENCY(IF('Data Transformation'!$B$4:$B$8425=B3051,'Data Transformation'!$G$4:$G$8425),'Bin Analysis'!$B3059)</f>
        <v>2073</v>
      </c>
      <c r="I3059">
        <f t="shared" si="382"/>
        <v>0</v>
      </c>
      <c r="J3059">
        <f t="shared" si="383"/>
        <v>0</v>
      </c>
      <c r="K3059">
        <f>J3059*Weighting!$W$11</f>
        <v>0</v>
      </c>
      <c r="M3059" s="14"/>
    </row>
    <row r="3060" spans="1:13" x14ac:dyDescent="0.55000000000000004">
      <c r="A3060" s="32" t="str">
        <f>IF(Weighting!$P$12&gt;0,B3060,"")</f>
        <v/>
      </c>
      <c r="B3060" t="e">
        <f>Weighting!$C$12</f>
        <v>#DIV/0!</v>
      </c>
      <c r="C3060" t="e">
        <f>Weighting!$F$12</f>
        <v>#NUM!</v>
      </c>
      <c r="D3060" t="e">
        <f>IF(C3060=1,'Data Transformation'!$G$3+0.5*'Data Transformation'!$W$25,IF(C3061=1,D3061-'Data Transformation'!$W$25,FALSE))</f>
        <v>#NUM!</v>
      </c>
      <c r="E3060">
        <f t="array" ref="E3060">IF(ISLOGICAL(D3060),"",FREQUENCY(IF('Data Transformation'!$B$425:$B$8425='Bin Analysis'!$B3051,'Data Transformation'!$G$425:$G$8425),D3060))</f>
        <v>2001</v>
      </c>
      <c r="F3060">
        <f t="shared" si="381"/>
        <v>0</v>
      </c>
      <c r="G3060">
        <f>Weighting!$H$12</f>
        <v>0</v>
      </c>
      <c r="H3060">
        <f t="array" ref="H3060">FREQUENCY(IF('Data Transformation'!$B$4:$B$8425=B3051,'Data Transformation'!$G$4:$G$8425),'Bin Analysis'!$B3060)</f>
        <v>2073</v>
      </c>
      <c r="I3060">
        <f t="shared" si="382"/>
        <v>0</v>
      </c>
      <c r="J3060">
        <f t="shared" si="383"/>
        <v>0</v>
      </c>
      <c r="K3060">
        <f>J3060*Weighting!$W$12</f>
        <v>0</v>
      </c>
      <c r="M3060" s="14"/>
    </row>
    <row r="3061" spans="1:13" x14ac:dyDescent="0.55000000000000004">
      <c r="A3061" s="32" t="str">
        <f>IF(Weighting!$P$13&gt;0,B3061,"")</f>
        <v/>
      </c>
      <c r="B3061" t="e">
        <f>Weighting!$C$13</f>
        <v>#DIV/0!</v>
      </c>
      <c r="C3061" t="e">
        <f>Weighting!$F$13</f>
        <v>#NUM!</v>
      </c>
      <c r="D3061" t="e">
        <f>IF(C3061=1,'Data Transformation'!$G$3+0.5*'Data Transformation'!$W$25,IF(C3062=1,D3062-'Data Transformation'!$W$25,FALSE))</f>
        <v>#NUM!</v>
      </c>
      <c r="E3061">
        <f t="array" ref="E3061">IF(ISLOGICAL(D3061),"",FREQUENCY(IF('Data Transformation'!$B$425:$B$8425='Bin Analysis'!$B3051,'Data Transformation'!$G$425:$G$8425),D3061))</f>
        <v>2001</v>
      </c>
      <c r="F3061">
        <f t="shared" si="381"/>
        <v>0</v>
      </c>
      <c r="G3061">
        <f>Weighting!$H$13</f>
        <v>0</v>
      </c>
      <c r="H3061">
        <f t="array" ref="H3061">FREQUENCY(IF('Data Transformation'!$B$4:$B$8425=B3051,'Data Transformation'!$G$4:$G$8425),'Bin Analysis'!$B3061)</f>
        <v>2073</v>
      </c>
      <c r="I3061">
        <f t="shared" si="382"/>
        <v>0</v>
      </c>
      <c r="J3061">
        <f t="shared" si="383"/>
        <v>0</v>
      </c>
      <c r="K3061">
        <f>J3061*Weighting!$W$13</f>
        <v>0</v>
      </c>
      <c r="M3061" s="14"/>
    </row>
    <row r="3062" spans="1:13" x14ac:dyDescent="0.55000000000000004">
      <c r="A3062" s="32" t="str">
        <f>IF(Weighting!$P$14&gt;0,B3062,"")</f>
        <v/>
      </c>
      <c r="B3062" t="e">
        <f>Weighting!$C$14</f>
        <v>#DIV/0!</v>
      </c>
      <c r="C3062" t="e">
        <f>Weighting!$F$14</f>
        <v>#NUM!</v>
      </c>
      <c r="D3062" t="e">
        <f>IF(C3062=1,'Data Transformation'!$G$3+0.5*'Data Transformation'!$W$25,IF(C3063=1,D3063-'Data Transformation'!$W$25,FALSE))</f>
        <v>#NUM!</v>
      </c>
      <c r="E3062">
        <f t="array" ref="E3062">IF(ISLOGICAL(D3062),"",FREQUENCY(IF('Data Transformation'!$B$425:$B$8425='Bin Analysis'!$B3051,'Data Transformation'!$G$425:$G$8425),D3062))</f>
        <v>2001</v>
      </c>
      <c r="F3062">
        <f t="shared" si="381"/>
        <v>0</v>
      </c>
      <c r="G3062">
        <f>Weighting!$H$14</f>
        <v>0</v>
      </c>
      <c r="H3062">
        <f t="array" ref="H3062">FREQUENCY(IF('Data Transformation'!$B$4:$B$8425=B3051,'Data Transformation'!$G$4:$G$8425),'Bin Analysis'!$B3062)</f>
        <v>2073</v>
      </c>
      <c r="I3062">
        <f t="shared" si="382"/>
        <v>0</v>
      </c>
      <c r="J3062">
        <f t="shared" si="383"/>
        <v>0</v>
      </c>
      <c r="K3062">
        <f>J3062*Weighting!$W$14</f>
        <v>0</v>
      </c>
      <c r="M3062" s="14"/>
    </row>
    <row r="3063" spans="1:13" x14ac:dyDescent="0.55000000000000004">
      <c r="A3063" s="32" t="str">
        <f>IF(Weighting!$P$15&gt;0,B3063,"")</f>
        <v/>
      </c>
      <c r="B3063" t="e">
        <f>Weighting!$C$15</f>
        <v>#DIV/0!</v>
      </c>
      <c r="C3063" t="e">
        <f>Weighting!$F$15</f>
        <v>#NUM!</v>
      </c>
      <c r="D3063" t="e">
        <f>IF(C3063=1,'Data Transformation'!$G$3+0.5*'Data Transformation'!$W$25,IF(C3064=1,D3064-'Data Transformation'!$W$25,FALSE))</f>
        <v>#NUM!</v>
      </c>
      <c r="E3063">
        <f t="array" ref="E3063">IF(ISLOGICAL(D3063),"",FREQUENCY(IF('Data Transformation'!$B$425:$B$8425='Bin Analysis'!$B3051,'Data Transformation'!$G$425:$G$8425),D3063))</f>
        <v>2001</v>
      </c>
      <c r="F3063">
        <f t="shared" si="381"/>
        <v>0</v>
      </c>
      <c r="G3063">
        <f>Weighting!$H$15</f>
        <v>0</v>
      </c>
      <c r="H3063">
        <f t="array" ref="H3063">FREQUENCY(IF('Data Transformation'!$B$4:$B$8425=B3051,'Data Transformation'!$G$4:$G$8425),'Bin Analysis'!$B3063)</f>
        <v>2073</v>
      </c>
      <c r="I3063">
        <f t="shared" si="382"/>
        <v>0</v>
      </c>
      <c r="J3063">
        <f t="shared" si="383"/>
        <v>0</v>
      </c>
      <c r="K3063">
        <f>J3063*Weighting!$W$15</f>
        <v>0</v>
      </c>
      <c r="M3063" s="14"/>
    </row>
    <row r="3064" spans="1:13" x14ac:dyDescent="0.55000000000000004">
      <c r="A3064" s="32" t="str">
        <f>IF(Weighting!$P$16&gt;0,B3064,"")</f>
        <v/>
      </c>
      <c r="B3064" t="e">
        <f>Weighting!$C$16</f>
        <v>#DIV/0!</v>
      </c>
      <c r="C3064" t="e">
        <f>Weighting!$F$16</f>
        <v>#NUM!</v>
      </c>
      <c r="D3064" t="e">
        <f>IF(C3064=1,'Data Transformation'!$G$3+0.5*'Data Transformation'!$W$25,IF(C3065=1,D3065-'Data Transformation'!$W$25,FALSE))</f>
        <v>#NUM!</v>
      </c>
      <c r="E3064">
        <f t="array" ref="E3064">IF(ISLOGICAL(D3064),"",FREQUENCY(IF('Data Transformation'!$B$425:$B$8425='Bin Analysis'!$B3051,'Data Transformation'!$G$425:$G$8425),D3064))</f>
        <v>2001</v>
      </c>
      <c r="F3064">
        <f t="shared" si="381"/>
        <v>0</v>
      </c>
      <c r="G3064">
        <f>Weighting!$H$16</f>
        <v>0</v>
      </c>
      <c r="H3064">
        <f t="array" ref="H3064">FREQUENCY(IF('Data Transformation'!$B$4:$B$8425=B3051,'Data Transformation'!$G$4:$G$8425),'Bin Analysis'!$B3064)</f>
        <v>2073</v>
      </c>
      <c r="I3064">
        <f t="shared" si="382"/>
        <v>0</v>
      </c>
      <c r="J3064">
        <f t="shared" si="383"/>
        <v>0</v>
      </c>
      <c r="K3064">
        <f>J3064*Weighting!$W$16</f>
        <v>0</v>
      </c>
      <c r="M3064" s="14"/>
    </row>
    <row r="3065" spans="1:13" x14ac:dyDescent="0.55000000000000004">
      <c r="A3065" s="32" t="str">
        <f>IF(Weighting!$P$17&gt;0,B3065,"")</f>
        <v/>
      </c>
      <c r="B3065" t="e">
        <f>Weighting!$C$17</f>
        <v>#DIV/0!</v>
      </c>
      <c r="C3065" t="e">
        <f>Weighting!$F$17</f>
        <v>#NUM!</v>
      </c>
      <c r="D3065" t="e">
        <f>IF(C3065=1,'Data Transformation'!$G$3+0.5*'Data Transformation'!$W$25,IF(C3066=1,D3066-'Data Transformation'!$W$25,FALSE))</f>
        <v>#NUM!</v>
      </c>
      <c r="E3065">
        <f t="array" ref="E3065">IF(ISLOGICAL(D3065),"",FREQUENCY(IF('Data Transformation'!$B$425:$B$8425='Bin Analysis'!$B3051,'Data Transformation'!$G$425:$G$8425),D3065))</f>
        <v>2001</v>
      </c>
      <c r="F3065">
        <f t="shared" si="381"/>
        <v>0</v>
      </c>
      <c r="G3065">
        <f>Weighting!$H$17</f>
        <v>0</v>
      </c>
      <c r="H3065">
        <f t="array" ref="H3065">FREQUENCY(IF('Data Transformation'!$B$4:$B$8425=B3051,'Data Transformation'!$G$4:$G$8425),'Bin Analysis'!$B3065)</f>
        <v>2073</v>
      </c>
      <c r="I3065">
        <f t="shared" si="382"/>
        <v>0</v>
      </c>
      <c r="J3065">
        <f t="shared" si="383"/>
        <v>0</v>
      </c>
      <c r="K3065">
        <f>J3065*Weighting!$W$17</f>
        <v>0</v>
      </c>
      <c r="M3065" s="14"/>
    </row>
    <row r="3066" spans="1:13" x14ac:dyDescent="0.55000000000000004">
      <c r="A3066" s="32" t="str">
        <f>IF(Weighting!$P$18&gt;0,B3066,"")</f>
        <v/>
      </c>
      <c r="B3066" t="e">
        <f>Weighting!$C$18</f>
        <v>#DIV/0!</v>
      </c>
      <c r="C3066" t="e">
        <f>Weighting!$F$18</f>
        <v>#NUM!</v>
      </c>
      <c r="D3066" t="e">
        <f>IF(C3066=1,'Data Transformation'!$G$3+0.5*'Data Transformation'!$W$25,IF(C3067=1,D3067-'Data Transformation'!$W$25,FALSE))</f>
        <v>#NUM!</v>
      </c>
      <c r="E3066">
        <f t="array" ref="E3066">IF(ISLOGICAL(D3066),"",FREQUENCY(IF('Data Transformation'!$B$425:$B$8425='Bin Analysis'!$B3051,'Data Transformation'!$G$425:$G$8425),D3066))</f>
        <v>2001</v>
      </c>
      <c r="F3066">
        <f t="shared" si="381"/>
        <v>0</v>
      </c>
      <c r="G3066">
        <f>Weighting!$H$18</f>
        <v>0</v>
      </c>
      <c r="H3066">
        <f t="array" ref="H3066">FREQUENCY(IF('Data Transformation'!$B$4:$B$8425=B3051,'Data Transformation'!$G$4:$G$8425),'Bin Analysis'!$B3066)</f>
        <v>2073</v>
      </c>
      <c r="I3066">
        <f t="shared" si="382"/>
        <v>0</v>
      </c>
      <c r="J3066">
        <f t="shared" si="383"/>
        <v>0</v>
      </c>
      <c r="K3066">
        <f>J3066*Weighting!$W$18</f>
        <v>0</v>
      </c>
      <c r="M3066" s="14"/>
    </row>
    <row r="3067" spans="1:13" x14ac:dyDescent="0.55000000000000004">
      <c r="A3067" s="32" t="str">
        <f>IF(Weighting!$P$19&gt;0,B3067,"")</f>
        <v/>
      </c>
      <c r="B3067" t="e">
        <f>Weighting!$C$19</f>
        <v>#DIV/0!</v>
      </c>
      <c r="C3067" t="e">
        <f>Weighting!$F$19</f>
        <v>#NUM!</v>
      </c>
      <c r="D3067" t="e">
        <f>IF(C3067=1,'Data Transformation'!$G$3+0.5*'Data Transformation'!$W$25,IF(C3068=1,D3068-'Data Transformation'!$W$25,FALSE))</f>
        <v>#NUM!</v>
      </c>
      <c r="E3067">
        <f t="array" ref="E3067">IF(ISLOGICAL(D3067),"",FREQUENCY(IF('Data Transformation'!$B$425:$B$8425='Bin Analysis'!$B3051,'Data Transformation'!$G$425:$G$8425),D3067))</f>
        <v>2001</v>
      </c>
      <c r="F3067">
        <f t="shared" si="381"/>
        <v>0</v>
      </c>
      <c r="G3067">
        <f>Weighting!$H$19</f>
        <v>0</v>
      </c>
      <c r="H3067">
        <f t="array" ref="H3067">FREQUENCY(IF('Data Transformation'!$B$4:$B$8425=B3051,'Data Transformation'!$G$4:$G$8425),'Bin Analysis'!$B3067)</f>
        <v>2073</v>
      </c>
      <c r="I3067">
        <f t="shared" si="382"/>
        <v>0</v>
      </c>
      <c r="J3067">
        <f t="shared" si="383"/>
        <v>0</v>
      </c>
      <c r="K3067">
        <f>J3067*Weighting!$W$19</f>
        <v>0</v>
      </c>
      <c r="M3067" s="14"/>
    </row>
    <row r="3068" spans="1:13" x14ac:dyDescent="0.55000000000000004">
      <c r="A3068" s="32" t="str">
        <f>IF(Weighting!$P$20&gt;0,B3068,"")</f>
        <v/>
      </c>
      <c r="B3068" t="e">
        <f>Weighting!$C$20</f>
        <v>#DIV/0!</v>
      </c>
      <c r="C3068" t="e">
        <f>Weighting!$F$20</f>
        <v>#NUM!</v>
      </c>
      <c r="D3068" t="e">
        <f>IF(C3068=1,'Data Transformation'!$G$3+0.5*'Data Transformation'!$W$25,IF(C3069=1,D3069-'Data Transformation'!$W$25,FALSE))</f>
        <v>#NUM!</v>
      </c>
      <c r="E3068">
        <f t="array" ref="E3068">IF(ISLOGICAL(D3068),"",FREQUENCY(IF('Data Transformation'!$B$425:$B$8425='Bin Analysis'!$B3051,'Data Transformation'!$G$425:$G$8425),D3068))</f>
        <v>2001</v>
      </c>
      <c r="F3068">
        <f t="shared" si="381"/>
        <v>0</v>
      </c>
      <c r="G3068">
        <f>Weighting!$H$20</f>
        <v>0</v>
      </c>
      <c r="H3068">
        <f t="array" ref="H3068">FREQUENCY(IF('Data Transformation'!$B$4:$B$8425=B3051,'Data Transformation'!$G$4:$G$8425),'Bin Analysis'!$B3068)</f>
        <v>2073</v>
      </c>
      <c r="I3068">
        <f t="shared" si="382"/>
        <v>0</v>
      </c>
      <c r="J3068">
        <f t="shared" si="383"/>
        <v>0</v>
      </c>
      <c r="K3068">
        <f>J3068*Weighting!$W$20</f>
        <v>0</v>
      </c>
      <c r="M3068" s="14"/>
    </row>
    <row r="3069" spans="1:13" x14ac:dyDescent="0.55000000000000004">
      <c r="A3069" s="32" t="str">
        <f>IF(Weighting!$P$21&gt;0,B3069,"")</f>
        <v/>
      </c>
      <c r="B3069" t="e">
        <f>Weighting!$C$21</f>
        <v>#DIV/0!</v>
      </c>
      <c r="C3069" t="e">
        <f>Weighting!$F$21</f>
        <v>#NUM!</v>
      </c>
      <c r="D3069" t="e">
        <f>IF(C3069=1,'Data Transformation'!$G$3+0.5*'Data Transformation'!$W$25,IF(C3070=1,D3070-'Data Transformation'!$W$25,FALSE))</f>
        <v>#NUM!</v>
      </c>
      <c r="E3069">
        <f t="array" ref="E3069">IF(ISLOGICAL(D3069),"",FREQUENCY(IF('Data Transformation'!$B$425:$B$8425='Bin Analysis'!$B3051,'Data Transformation'!$G$425:$G$8425),D3069))</f>
        <v>2001</v>
      </c>
      <c r="F3069">
        <f t="shared" si="381"/>
        <v>0</v>
      </c>
      <c r="G3069">
        <f>Weighting!$H$21</f>
        <v>0</v>
      </c>
      <c r="H3069">
        <f t="array" ref="H3069">FREQUENCY(IF('Data Transformation'!$B$4:$B$8425=B3051,'Data Transformation'!$G$4:$G$8425),'Bin Analysis'!$B3069)</f>
        <v>2073</v>
      </c>
      <c r="I3069">
        <f t="shared" si="382"/>
        <v>0</v>
      </c>
      <c r="J3069">
        <f t="shared" si="383"/>
        <v>0</v>
      </c>
      <c r="K3069">
        <f>J3069*Weighting!$W$21</f>
        <v>0</v>
      </c>
      <c r="M3069" s="14"/>
    </row>
    <row r="3070" spans="1:13" x14ac:dyDescent="0.55000000000000004">
      <c r="A3070" s="32" t="str">
        <f>IF(Weighting!$P$22&gt;0,B3070,"")</f>
        <v/>
      </c>
      <c r="B3070" t="e">
        <f>Weighting!$C$22</f>
        <v>#DIV/0!</v>
      </c>
      <c r="C3070" t="e">
        <f>Weighting!$F$22</f>
        <v>#NUM!</v>
      </c>
      <c r="D3070" t="e">
        <f>IF(C3070=1,'Data Transformation'!$G$3+0.5*'Data Transformation'!$W$25,IF(C3071=1,D3071-'Data Transformation'!$W$25,FALSE))</f>
        <v>#NUM!</v>
      </c>
      <c r="E3070">
        <f t="array" ref="E3070">IF(ISLOGICAL(D3070),"",FREQUENCY(IF('Data Transformation'!$B$425:$B$8425='Bin Analysis'!$B3051,'Data Transformation'!$G$425:$G$8425),D3070))</f>
        <v>2001</v>
      </c>
      <c r="F3070">
        <f t="shared" si="381"/>
        <v>0</v>
      </c>
      <c r="G3070">
        <f>Weighting!$H$22</f>
        <v>0</v>
      </c>
      <c r="H3070">
        <f t="array" ref="H3070">FREQUENCY(IF('Data Transformation'!$B$4:$B$8425=B3051,'Data Transformation'!$G$4:$G$8425),'Bin Analysis'!$B3070)</f>
        <v>2073</v>
      </c>
      <c r="I3070">
        <f t="shared" si="382"/>
        <v>0</v>
      </c>
      <c r="J3070">
        <f t="shared" si="383"/>
        <v>0</v>
      </c>
      <c r="K3070">
        <f>J3070*Weighting!$W$22</f>
        <v>0</v>
      </c>
      <c r="M3070" s="14"/>
    </row>
    <row r="3071" spans="1:13" x14ac:dyDescent="0.55000000000000004">
      <c r="A3071" s="32" t="str">
        <f>IF(Weighting!$P$23&gt;0,B3071,"")</f>
        <v/>
      </c>
      <c r="B3071" t="e">
        <f>Weighting!$C$23</f>
        <v>#DIV/0!</v>
      </c>
      <c r="C3071" t="e">
        <f>Weighting!$F$23</f>
        <v>#NUM!</v>
      </c>
      <c r="D3071" t="e">
        <f>IF(C3071=1,'Data Transformation'!$G$3+0.5*'Data Transformation'!$W$25,IF(C3072=1,D3072-'Data Transformation'!$W$25,FALSE))</f>
        <v>#NUM!</v>
      </c>
      <c r="E3071">
        <f t="array" ref="E3071">IF(ISLOGICAL(D3071),"",FREQUENCY(IF('Data Transformation'!$B$425:$B$8425='Bin Analysis'!$B3051,'Data Transformation'!$G$425:$G$8425),D3071))</f>
        <v>2001</v>
      </c>
      <c r="F3071">
        <f t="shared" si="381"/>
        <v>0</v>
      </c>
      <c r="G3071">
        <f>Weighting!$H$23</f>
        <v>0</v>
      </c>
      <c r="H3071">
        <f t="array" ref="H3071">FREQUENCY(IF('Data Transformation'!$B$4:$B$8425=B3051,'Data Transformation'!$G$4:$G$8425),'Bin Analysis'!$B3071)</f>
        <v>2073</v>
      </c>
      <c r="I3071">
        <f t="shared" si="382"/>
        <v>0</v>
      </c>
      <c r="J3071">
        <f t="shared" si="383"/>
        <v>0</v>
      </c>
      <c r="K3071">
        <f>J3071*Weighting!$W$23</f>
        <v>0</v>
      </c>
      <c r="M3071" s="14"/>
    </row>
    <row r="3072" spans="1:13" x14ac:dyDescent="0.55000000000000004">
      <c r="A3072" s="32" t="str">
        <f>IF(Weighting!$P$24&gt;0,B3072,"")</f>
        <v/>
      </c>
      <c r="B3072" t="e">
        <f>Weighting!$C$24</f>
        <v>#DIV/0!</v>
      </c>
      <c r="C3072" t="e">
        <f>Weighting!$F$24</f>
        <v>#NUM!</v>
      </c>
      <c r="D3072" t="e">
        <f>IF(C3072=1,'Data Transformation'!$G$3+0.5*'Data Transformation'!$W$25,IF(C3073=1,D3073-'Data Transformation'!$W$25,FALSE))</f>
        <v>#NUM!</v>
      </c>
      <c r="E3072">
        <f t="array" ref="E3072">IF(ISLOGICAL(D3072),"",FREQUENCY(IF('Data Transformation'!$B$425:$B$8425='Bin Analysis'!$B3051,'Data Transformation'!$G$425:$G$8425),D3072))</f>
        <v>2001</v>
      </c>
      <c r="F3072">
        <f t="shared" si="381"/>
        <v>0</v>
      </c>
      <c r="G3072">
        <f>Weighting!$H$24</f>
        <v>0</v>
      </c>
      <c r="H3072">
        <f t="array" ref="H3072">FREQUENCY(IF('Data Transformation'!$B$4:$B$8425=B3051,'Data Transformation'!$G$4:$G$8425),'Bin Analysis'!$B3072)</f>
        <v>2073</v>
      </c>
      <c r="I3072">
        <f t="shared" si="382"/>
        <v>0</v>
      </c>
      <c r="J3072">
        <f t="shared" si="383"/>
        <v>0</v>
      </c>
      <c r="K3072">
        <f>J3072*Weighting!$W$24</f>
        <v>0</v>
      </c>
      <c r="M3072" s="14"/>
    </row>
    <row r="3073" spans="1:25" x14ac:dyDescent="0.55000000000000004">
      <c r="A3073" s="32" t="str">
        <f>IF(Weighting!$P$25&gt;0,B3073,"")</f>
        <v/>
      </c>
      <c r="B3073" t="e">
        <f>Weighting!$C$25</f>
        <v>#DIV/0!</v>
      </c>
      <c r="C3073" t="e">
        <f>Weighting!$F$25</f>
        <v>#NUM!</v>
      </c>
      <c r="D3073" t="e">
        <f>IF(C3073=1,'Data Transformation'!$G$3+0.5*'Data Transformation'!$W$25,IF(C3074=1,D3074-'Data Transformation'!$W$25,FALSE))</f>
        <v>#NUM!</v>
      </c>
      <c r="E3073">
        <f t="array" ref="E3073">IF(ISLOGICAL(D3073),"",FREQUENCY(IF('Data Transformation'!$B$425:$B$8425='Bin Analysis'!$B3051,'Data Transformation'!$G$425:$G$8425),D3073))</f>
        <v>2001</v>
      </c>
      <c r="F3073">
        <f t="shared" si="381"/>
        <v>0</v>
      </c>
      <c r="G3073">
        <f>Weighting!$H$25</f>
        <v>0</v>
      </c>
      <c r="H3073">
        <f t="array" ref="H3073">FREQUENCY(IF('Data Transformation'!$B$4:$B$8425=B3051,'Data Transformation'!$G$4:$G$8425),'Bin Analysis'!$B3073)</f>
        <v>2073</v>
      </c>
      <c r="I3073">
        <f t="shared" si="382"/>
        <v>0</v>
      </c>
      <c r="J3073">
        <f t="shared" si="383"/>
        <v>0</v>
      </c>
      <c r="K3073">
        <f>J3073*Weighting!$W$25</f>
        <v>0</v>
      </c>
      <c r="M3073" s="14"/>
    </row>
    <row r="3074" spans="1:25" x14ac:dyDescent="0.55000000000000004">
      <c r="O3074"/>
      <c r="P3074"/>
      <c r="Q3074"/>
      <c r="R3074"/>
    </row>
    <row r="3075" spans="1:25" ht="23.35" x14ac:dyDescent="0.8">
      <c r="A3075" s="21" t="s">
        <v>0</v>
      </c>
      <c r="B3075" s="21" t="str">
        <f>IFERROR(VLOOKUP(C3075,'Data Transformation'!$L$6:$M$426,2,FALSE),"")</f>
        <v/>
      </c>
      <c r="C3075" s="21">
        <f>C3051+1</f>
        <v>128</v>
      </c>
      <c r="D3075" s="21"/>
      <c r="E3075" s="21"/>
      <c r="F3075" s="21"/>
      <c r="G3075" s="21"/>
      <c r="H3075" s="22"/>
      <c r="I3075" s="22"/>
      <c r="J3075" s="22"/>
      <c r="K3075" s="21"/>
      <c r="L3075" s="21" t="str">
        <f>B3075</f>
        <v/>
      </c>
      <c r="M3075" s="23" t="e">
        <f>INDEX('Data Transformation'!$O$4:$O$424,MATCH($B3075,'Data Transformation'!$M$4:$M$424,0),MATCH($M$2,'Data Transformation'!$O$3,0))</f>
        <v>#N/A</v>
      </c>
      <c r="N3075" s="27" t="e">
        <f>IF('Input and Summary Results'!$J$16="minimum",'Bin Analysis'!X3076/(M3075-1),'Bin Analysis'!Y3075/('Bin Analysis'!M3075-1))</f>
        <v>#N/A</v>
      </c>
      <c r="O3075" s="27" t="e">
        <f>IF(M3075=FALSE,NA(),(VLOOKUP(1,C3078:K3097,4,FALSE))/(M3075-1))</f>
        <v>#N/A</v>
      </c>
      <c r="P3075" s="27" t="e">
        <f>IF(M3075=FALSE,NA(),SUM(J3078:J3097)/Weighting!$S$5)</f>
        <v>#N/A</v>
      </c>
      <c r="Q3075" s="27" t="e">
        <f>IF(M3075=FALSE,NA(),SUM(K3078:K3097)/Weighting!$S$6)</f>
        <v>#N/A</v>
      </c>
      <c r="R3075" s="27" t="e">
        <f>IF(M3075=FALSE,NA(),(VLOOKUP(1,G3078:K3097,3,FALSE))/(M3075-1))</f>
        <v>#N/A</v>
      </c>
      <c r="S3075" s="22" t="e">
        <f>IF(M3075=FALSE,NA(),IF(SUM(J3078:J3097)=2,"yes","no"))</f>
        <v>#N/A</v>
      </c>
      <c r="X3075" s="2" cm="2">
        <f t="array" ref="X3075:X3076">FREQUENCY(IF('Data Transformation'!$B$425:$B$6424='Bin Analysis'!L3075,'Data Transformation'!$G$425:$G$6424),'Data Transformation'!$U$11)</f>
        <v>0</v>
      </c>
      <c r="Y3075" s="2" cm="2">
        <f t="array" ref="Y3075:Y3076">FREQUENCY(IF('Data Transformation'!$B$425:$B$6424='Bin Analysis'!L3075,'Data Transformation'!$G$425:$G$6424),'Data Transformation'!$U$12)</f>
        <v>0</v>
      </c>
    </row>
    <row r="3076" spans="1:25" x14ac:dyDescent="0.55000000000000004">
      <c r="A3076" s="14" t="s">
        <v>67</v>
      </c>
      <c r="B3076" t="s">
        <v>47</v>
      </c>
      <c r="C3076" t="s">
        <v>5</v>
      </c>
      <c r="D3076" t="s">
        <v>100</v>
      </c>
      <c r="E3076" t="s">
        <v>101</v>
      </c>
      <c r="F3076" t="s">
        <v>102</v>
      </c>
      <c r="G3076" t="s">
        <v>70</v>
      </c>
      <c r="H3076" t="s">
        <v>31</v>
      </c>
      <c r="I3076" t="s">
        <v>32</v>
      </c>
      <c r="J3076" t="s">
        <v>46</v>
      </c>
      <c r="K3076" s="14" t="s">
        <v>45</v>
      </c>
      <c r="M3076" s="14"/>
      <c r="X3076" s="2">
        <v>0</v>
      </c>
      <c r="Y3076" s="2">
        <v>0</v>
      </c>
    </row>
    <row r="3077" spans="1:25" x14ac:dyDescent="0.55000000000000004">
      <c r="A3077" s="32"/>
      <c r="D3077" t="e">
        <f>IF(C3077=1,'Data Transformation'!$G$3+0.5*'Data Transformation'!$W$25,IF(C3078=1,D3078-'Data Transformation'!$W$25,FALSE))</f>
        <v>#NUM!</v>
      </c>
      <c r="E3077">
        <f t="array" ref="E3077">IF(ISLOGICAL(D3077),"",FREQUENCY(IF('Data Transformation'!$B$425:$B$8425='Bin Analysis'!$B3075,'Data Transformation'!$G$425:$G$8425),D3077))</f>
        <v>2001</v>
      </c>
      <c r="F3077" t="e">
        <f>IF(ISLOGICAL(D3077),"",E3077-E3076)</f>
        <v>#VALUE!</v>
      </c>
      <c r="M3077" s="14"/>
    </row>
    <row r="3078" spans="1:25" x14ac:dyDescent="0.55000000000000004">
      <c r="A3078" s="32" t="e">
        <f>IF(Weighting!$P$6&gt;0,B3078,"")</f>
        <v>#NUM!</v>
      </c>
      <c r="B3078" t="e">
        <f>Weighting!$C$6</f>
        <v>#DIV/0!</v>
      </c>
      <c r="C3078" t="e">
        <f>Weighting!$F$6</f>
        <v>#NUM!</v>
      </c>
      <c r="D3078" t="e">
        <f>IF(C3078=1,'Data Transformation'!$G$3+0.5*'Data Transformation'!$W$25,IF(C3079=1,D3079-'Data Transformation'!$W$25,FALSE))</f>
        <v>#NUM!</v>
      </c>
      <c r="E3078">
        <f t="array" ref="E3078">IF(ISLOGICAL(D3078),"",FREQUENCY(IF('Data Transformation'!$B$425:$B$8425='Bin Analysis'!$B3075,'Data Transformation'!$G$425:$G$8425),D3078))</f>
        <v>2001</v>
      </c>
      <c r="F3078">
        <f>IF(ISLOGICAL(D3078),"",E3078-E3077)</f>
        <v>0</v>
      </c>
      <c r="G3078">
        <f>Weighting!$H$6</f>
        <v>1</v>
      </c>
      <c r="H3078">
        <f t="array" ref="H3078">FREQUENCY(IF('Data Transformation'!$B$4:$B$8425=B3075,'Data Transformation'!$G$4:$G$8425),'Bin Analysis'!$B3078)</f>
        <v>2073</v>
      </c>
      <c r="I3078">
        <f>H3078-H3077</f>
        <v>2073</v>
      </c>
      <c r="J3078">
        <f>IF(I3078=0,0,1)</f>
        <v>1</v>
      </c>
      <c r="K3078" t="e">
        <f>J3078*Weighting!$W$6</f>
        <v>#NUM!</v>
      </c>
      <c r="M3078" s="14"/>
    </row>
    <row r="3079" spans="1:25" x14ac:dyDescent="0.55000000000000004">
      <c r="A3079" s="32" t="str">
        <f>IF(Weighting!$P$7&gt;0,B3079,"")</f>
        <v/>
      </c>
      <c r="B3079" t="e">
        <f>Weighting!$C$7</f>
        <v>#DIV/0!</v>
      </c>
      <c r="C3079" t="e">
        <f>Weighting!$F$7</f>
        <v>#NUM!</v>
      </c>
      <c r="D3079" t="e">
        <f>IF(C3079=1,'Data Transformation'!$G$3+0.5*'Data Transformation'!$W$25,IF(C3080=1,D3080-'Data Transformation'!$W$25,FALSE))</f>
        <v>#NUM!</v>
      </c>
      <c r="E3079">
        <f t="array" ref="E3079">IF(ISLOGICAL(D3079),"",FREQUENCY(IF('Data Transformation'!$B$425:$B$8425='Bin Analysis'!$B3075,'Data Transformation'!$G$425:$G$8425),D3079))</f>
        <v>2001</v>
      </c>
      <c r="F3079">
        <f t="shared" ref="F3079:F3097" si="384">IF(ISLOGICAL(D3079),"",E3079-E3078)</f>
        <v>0</v>
      </c>
      <c r="G3079">
        <f>Weighting!$H$7</f>
        <v>0</v>
      </c>
      <c r="H3079">
        <f t="array" ref="H3079">FREQUENCY(IF('Data Transformation'!$B$4:$B$8425=B3075,'Data Transformation'!$G$4:$G$8425),'Bin Analysis'!$B3079)</f>
        <v>2073</v>
      </c>
      <c r="I3079">
        <f t="shared" ref="I3079:I3097" si="385">H3079-H3078</f>
        <v>0</v>
      </c>
      <c r="J3079">
        <f>IF(I3079=0,0,1)</f>
        <v>0</v>
      </c>
      <c r="K3079">
        <f>J3079*Weighting!$W$7</f>
        <v>0</v>
      </c>
      <c r="M3079" s="14"/>
    </row>
    <row r="3080" spans="1:25" x14ac:dyDescent="0.55000000000000004">
      <c r="A3080" s="32" t="str">
        <f>IF(Weighting!$P$8&gt;0,B3080,"")</f>
        <v/>
      </c>
      <c r="B3080" t="e">
        <f>Weighting!$C$8</f>
        <v>#DIV/0!</v>
      </c>
      <c r="C3080" t="e">
        <f>Weighting!$F$8</f>
        <v>#NUM!</v>
      </c>
      <c r="D3080" t="e">
        <f>IF(C3080=1,'Data Transformation'!$G$3+0.5*'Data Transformation'!$W$25,IF(C3081=1,D3081-'Data Transformation'!$W$25,FALSE))</f>
        <v>#NUM!</v>
      </c>
      <c r="E3080">
        <f t="array" ref="E3080">IF(ISLOGICAL(D3080),"",FREQUENCY(IF('Data Transformation'!$B$425:$B$8425='Bin Analysis'!$B3075,'Data Transformation'!$G$425:$G$8425),D3080))</f>
        <v>2001</v>
      </c>
      <c r="F3080">
        <f t="shared" si="384"/>
        <v>0</v>
      </c>
      <c r="G3080">
        <f>Weighting!$H$8</f>
        <v>0</v>
      </c>
      <c r="H3080">
        <f t="array" ref="H3080">FREQUENCY(IF('Data Transformation'!$B$4:$B$8425=B3075,'Data Transformation'!$G$4:$G$8425),'Bin Analysis'!$B3080)</f>
        <v>2073</v>
      </c>
      <c r="I3080">
        <f t="shared" si="385"/>
        <v>0</v>
      </c>
      <c r="J3080">
        <f t="shared" ref="J3080:J3097" si="386">IF(I3080=0,0,1)</f>
        <v>0</v>
      </c>
      <c r="K3080">
        <f>J3080*Weighting!$W$8</f>
        <v>0</v>
      </c>
      <c r="M3080" s="14"/>
    </row>
    <row r="3081" spans="1:25" x14ac:dyDescent="0.55000000000000004">
      <c r="A3081" s="32" t="str">
        <f>IF(Weighting!$P$9&gt;0,B3081,"")</f>
        <v/>
      </c>
      <c r="B3081" s="50" t="e">
        <f>Weighting!$C$9</f>
        <v>#DIV/0!</v>
      </c>
      <c r="C3081" t="e">
        <f>Weighting!$F$9</f>
        <v>#NUM!</v>
      </c>
      <c r="D3081" t="e">
        <f>IF(C3081=1,'Data Transformation'!$G$3+0.5*'Data Transformation'!$W$25,IF(C3082=1,D3082-'Data Transformation'!$W$25,FALSE))</f>
        <v>#NUM!</v>
      </c>
      <c r="E3081">
        <f t="array" ref="E3081">IF(ISLOGICAL(D3081),"",FREQUENCY(IF('Data Transformation'!$B$425:$B$8425='Bin Analysis'!$B3075,'Data Transformation'!$G$425:$G$8425),D3081))</f>
        <v>2001</v>
      </c>
      <c r="F3081">
        <f t="shared" si="384"/>
        <v>0</v>
      </c>
      <c r="G3081">
        <f>Weighting!$H$9</f>
        <v>0</v>
      </c>
      <c r="H3081">
        <f t="array" ref="H3081">FREQUENCY(IF('Data Transformation'!$B$4:$B$8425=B3075,'Data Transformation'!$G$4:$G$8425),'Bin Analysis'!$B3081)</f>
        <v>2073</v>
      </c>
      <c r="I3081">
        <f t="shared" si="385"/>
        <v>0</v>
      </c>
      <c r="J3081">
        <f t="shared" si="386"/>
        <v>0</v>
      </c>
      <c r="K3081">
        <f>J3081*Weighting!$W$9</f>
        <v>0</v>
      </c>
      <c r="M3081" s="14"/>
    </row>
    <row r="3082" spans="1:25" x14ac:dyDescent="0.55000000000000004">
      <c r="A3082" s="32" t="str">
        <f>IF(Weighting!$P$10&gt;0,B3082,"")</f>
        <v/>
      </c>
      <c r="B3082" t="e">
        <f>Weighting!$C$10</f>
        <v>#DIV/0!</v>
      </c>
      <c r="C3082" t="e">
        <f>Weighting!$F$10</f>
        <v>#NUM!</v>
      </c>
      <c r="D3082" t="e">
        <f>IF(C3082=1,'Data Transformation'!$G$3+0.5*'Data Transformation'!$W$25,IF(C3083=1,D3083-'Data Transformation'!$W$25,FALSE))</f>
        <v>#NUM!</v>
      </c>
      <c r="E3082">
        <f t="array" ref="E3082">IF(ISLOGICAL(D3082),"",FREQUENCY(IF('Data Transformation'!$B$425:$B$8425='Bin Analysis'!$B3075,'Data Transformation'!$G$425:$G$8425),D3082))</f>
        <v>2001</v>
      </c>
      <c r="F3082">
        <f t="shared" si="384"/>
        <v>0</v>
      </c>
      <c r="G3082">
        <f>Weighting!$H$10</f>
        <v>0</v>
      </c>
      <c r="H3082">
        <f t="array" ref="H3082">FREQUENCY(IF('Data Transformation'!$B$4:$B$8425=B3075,'Data Transformation'!$G$4:$G$8425),'Bin Analysis'!$B3082)</f>
        <v>2073</v>
      </c>
      <c r="I3082">
        <f t="shared" si="385"/>
        <v>0</v>
      </c>
      <c r="J3082">
        <f t="shared" si="386"/>
        <v>0</v>
      </c>
      <c r="K3082">
        <f>J3082*Weighting!$W$10</f>
        <v>0</v>
      </c>
      <c r="M3082" s="14"/>
    </row>
    <row r="3083" spans="1:25" x14ac:dyDescent="0.55000000000000004">
      <c r="A3083" s="32" t="str">
        <f>IF(Weighting!$P$11&gt;0,B3083,"")</f>
        <v/>
      </c>
      <c r="B3083" t="e">
        <f>Weighting!$C$11</f>
        <v>#DIV/0!</v>
      </c>
      <c r="C3083" t="e">
        <f>Weighting!$F$11</f>
        <v>#NUM!</v>
      </c>
      <c r="D3083" t="e">
        <f>IF(C3083=1,'Data Transformation'!$G$3+0.5*'Data Transformation'!$W$25,IF(C3084=1,D3084-'Data Transformation'!$W$25,FALSE))</f>
        <v>#NUM!</v>
      </c>
      <c r="E3083">
        <f t="array" ref="E3083">IF(ISLOGICAL(D3083),"",FREQUENCY(IF('Data Transformation'!$B$425:$B$8425='Bin Analysis'!$B3075,'Data Transformation'!$G$425:$G$8425),D3083))</f>
        <v>2001</v>
      </c>
      <c r="F3083">
        <f t="shared" si="384"/>
        <v>0</v>
      </c>
      <c r="G3083">
        <f>Weighting!$H$11</f>
        <v>0</v>
      </c>
      <c r="H3083">
        <f t="array" ref="H3083">FREQUENCY(IF('Data Transformation'!$B$4:$B$8425=B3075,'Data Transformation'!$G$4:$G$8425),'Bin Analysis'!$B3083)</f>
        <v>2073</v>
      </c>
      <c r="I3083">
        <f t="shared" si="385"/>
        <v>0</v>
      </c>
      <c r="J3083">
        <f t="shared" si="386"/>
        <v>0</v>
      </c>
      <c r="K3083">
        <f>J3083*Weighting!$W$11</f>
        <v>0</v>
      </c>
      <c r="M3083" s="14"/>
    </row>
    <row r="3084" spans="1:25" x14ac:dyDescent="0.55000000000000004">
      <c r="A3084" s="32" t="str">
        <f>IF(Weighting!$P$12&gt;0,B3084,"")</f>
        <v/>
      </c>
      <c r="B3084" t="e">
        <f>Weighting!$C$12</f>
        <v>#DIV/0!</v>
      </c>
      <c r="C3084" t="e">
        <f>Weighting!$F$12</f>
        <v>#NUM!</v>
      </c>
      <c r="D3084" t="e">
        <f>IF(C3084=1,'Data Transformation'!$G$3+0.5*'Data Transformation'!$W$25,IF(C3085=1,D3085-'Data Transformation'!$W$25,FALSE))</f>
        <v>#NUM!</v>
      </c>
      <c r="E3084">
        <f t="array" ref="E3084">IF(ISLOGICAL(D3084),"",FREQUENCY(IF('Data Transformation'!$B$425:$B$8425='Bin Analysis'!$B3075,'Data Transformation'!$G$425:$G$8425),D3084))</f>
        <v>2001</v>
      </c>
      <c r="F3084">
        <f t="shared" si="384"/>
        <v>0</v>
      </c>
      <c r="G3084">
        <f>Weighting!$H$12</f>
        <v>0</v>
      </c>
      <c r="H3084">
        <f t="array" ref="H3084">FREQUENCY(IF('Data Transformation'!$B$4:$B$8425=B3075,'Data Transformation'!$G$4:$G$8425),'Bin Analysis'!$B3084)</f>
        <v>2073</v>
      </c>
      <c r="I3084">
        <f t="shared" si="385"/>
        <v>0</v>
      </c>
      <c r="J3084">
        <f t="shared" si="386"/>
        <v>0</v>
      </c>
      <c r="K3084">
        <f>J3084*Weighting!$W$12</f>
        <v>0</v>
      </c>
      <c r="M3084" s="14"/>
    </row>
    <row r="3085" spans="1:25" x14ac:dyDescent="0.55000000000000004">
      <c r="A3085" s="32" t="str">
        <f>IF(Weighting!$P$13&gt;0,B3085,"")</f>
        <v/>
      </c>
      <c r="B3085" t="e">
        <f>Weighting!$C$13</f>
        <v>#DIV/0!</v>
      </c>
      <c r="C3085" t="e">
        <f>Weighting!$F$13</f>
        <v>#NUM!</v>
      </c>
      <c r="D3085" t="e">
        <f>IF(C3085=1,'Data Transformation'!$G$3+0.5*'Data Transformation'!$W$25,IF(C3086=1,D3086-'Data Transformation'!$W$25,FALSE))</f>
        <v>#NUM!</v>
      </c>
      <c r="E3085">
        <f t="array" ref="E3085">IF(ISLOGICAL(D3085),"",FREQUENCY(IF('Data Transformation'!$B$425:$B$8425='Bin Analysis'!$B3075,'Data Transformation'!$G$425:$G$8425),D3085))</f>
        <v>2001</v>
      </c>
      <c r="F3085">
        <f t="shared" si="384"/>
        <v>0</v>
      </c>
      <c r="G3085">
        <f>Weighting!$H$13</f>
        <v>0</v>
      </c>
      <c r="H3085">
        <f t="array" ref="H3085">FREQUENCY(IF('Data Transformation'!$B$4:$B$8425=B3075,'Data Transformation'!$G$4:$G$8425),'Bin Analysis'!$B3085)</f>
        <v>2073</v>
      </c>
      <c r="I3085">
        <f t="shared" si="385"/>
        <v>0</v>
      </c>
      <c r="J3085">
        <f t="shared" si="386"/>
        <v>0</v>
      </c>
      <c r="K3085">
        <f>J3085*Weighting!$W$13</f>
        <v>0</v>
      </c>
      <c r="M3085" s="14"/>
    </row>
    <row r="3086" spans="1:25" x14ac:dyDescent="0.55000000000000004">
      <c r="A3086" s="32" t="str">
        <f>IF(Weighting!$P$14&gt;0,B3086,"")</f>
        <v/>
      </c>
      <c r="B3086" t="e">
        <f>Weighting!$C$14</f>
        <v>#DIV/0!</v>
      </c>
      <c r="C3086" t="e">
        <f>Weighting!$F$14</f>
        <v>#NUM!</v>
      </c>
      <c r="D3086" t="e">
        <f>IF(C3086=1,'Data Transformation'!$G$3+0.5*'Data Transformation'!$W$25,IF(C3087=1,D3087-'Data Transformation'!$W$25,FALSE))</f>
        <v>#NUM!</v>
      </c>
      <c r="E3086">
        <f t="array" ref="E3086">IF(ISLOGICAL(D3086),"",FREQUENCY(IF('Data Transformation'!$B$425:$B$8425='Bin Analysis'!$B3075,'Data Transformation'!$G$425:$G$8425),D3086))</f>
        <v>2001</v>
      </c>
      <c r="F3086">
        <f t="shared" si="384"/>
        <v>0</v>
      </c>
      <c r="G3086">
        <f>Weighting!$H$14</f>
        <v>0</v>
      </c>
      <c r="H3086">
        <f t="array" ref="H3086">FREQUENCY(IF('Data Transformation'!$B$4:$B$8425=B3075,'Data Transformation'!$G$4:$G$8425),'Bin Analysis'!$B3086)</f>
        <v>2073</v>
      </c>
      <c r="I3086">
        <f t="shared" si="385"/>
        <v>0</v>
      </c>
      <c r="J3086">
        <f t="shared" si="386"/>
        <v>0</v>
      </c>
      <c r="K3086">
        <f>J3086*Weighting!$W$14</f>
        <v>0</v>
      </c>
      <c r="M3086" s="14"/>
    </row>
    <row r="3087" spans="1:25" x14ac:dyDescent="0.55000000000000004">
      <c r="A3087" s="32" t="str">
        <f>IF(Weighting!$P$15&gt;0,B3087,"")</f>
        <v/>
      </c>
      <c r="B3087" t="e">
        <f>Weighting!$C$15</f>
        <v>#DIV/0!</v>
      </c>
      <c r="C3087" t="e">
        <f>Weighting!$F$15</f>
        <v>#NUM!</v>
      </c>
      <c r="D3087" t="e">
        <f>IF(C3087=1,'Data Transformation'!$G$3+0.5*'Data Transformation'!$W$25,IF(C3088=1,D3088-'Data Transformation'!$W$25,FALSE))</f>
        <v>#NUM!</v>
      </c>
      <c r="E3087">
        <f t="array" ref="E3087">IF(ISLOGICAL(D3087),"",FREQUENCY(IF('Data Transformation'!$B$425:$B$8425='Bin Analysis'!$B3075,'Data Transformation'!$G$425:$G$8425),D3087))</f>
        <v>2001</v>
      </c>
      <c r="F3087">
        <f t="shared" si="384"/>
        <v>0</v>
      </c>
      <c r="G3087">
        <f>Weighting!$H$15</f>
        <v>0</v>
      </c>
      <c r="H3087">
        <f t="array" ref="H3087">FREQUENCY(IF('Data Transformation'!$B$4:$B$8425=B3075,'Data Transformation'!$G$4:$G$8425),'Bin Analysis'!$B3087)</f>
        <v>2073</v>
      </c>
      <c r="I3087">
        <f t="shared" si="385"/>
        <v>0</v>
      </c>
      <c r="J3087">
        <f t="shared" si="386"/>
        <v>0</v>
      </c>
      <c r="K3087">
        <f>J3087*Weighting!$W$15</f>
        <v>0</v>
      </c>
      <c r="M3087" s="14"/>
    </row>
    <row r="3088" spans="1:25" x14ac:dyDescent="0.55000000000000004">
      <c r="A3088" s="32" t="str">
        <f>IF(Weighting!$P$16&gt;0,B3088,"")</f>
        <v/>
      </c>
      <c r="B3088" t="e">
        <f>Weighting!$C$16</f>
        <v>#DIV/0!</v>
      </c>
      <c r="C3088" t="e">
        <f>Weighting!$F$16</f>
        <v>#NUM!</v>
      </c>
      <c r="D3088" t="e">
        <f>IF(C3088=1,'Data Transformation'!$G$3+0.5*'Data Transformation'!$W$25,IF(C3089=1,D3089-'Data Transformation'!$W$25,FALSE))</f>
        <v>#NUM!</v>
      </c>
      <c r="E3088">
        <f t="array" ref="E3088">IF(ISLOGICAL(D3088),"",FREQUENCY(IF('Data Transformation'!$B$425:$B$8425='Bin Analysis'!$B3075,'Data Transformation'!$G$425:$G$8425),D3088))</f>
        <v>2001</v>
      </c>
      <c r="F3088">
        <f t="shared" si="384"/>
        <v>0</v>
      </c>
      <c r="G3088">
        <f>Weighting!$H$16</f>
        <v>0</v>
      </c>
      <c r="H3088">
        <f t="array" ref="H3088">FREQUENCY(IF('Data Transformation'!$B$4:$B$8425=B3075,'Data Transformation'!$G$4:$G$8425),'Bin Analysis'!$B3088)</f>
        <v>2073</v>
      </c>
      <c r="I3088">
        <f t="shared" si="385"/>
        <v>0</v>
      </c>
      <c r="J3088">
        <f t="shared" si="386"/>
        <v>0</v>
      </c>
      <c r="K3088">
        <f>J3088*Weighting!$W$16</f>
        <v>0</v>
      </c>
      <c r="M3088" s="14"/>
    </row>
    <row r="3089" spans="1:25" x14ac:dyDescent="0.55000000000000004">
      <c r="A3089" s="32" t="str">
        <f>IF(Weighting!$P$17&gt;0,B3089,"")</f>
        <v/>
      </c>
      <c r="B3089" t="e">
        <f>Weighting!$C$17</f>
        <v>#DIV/0!</v>
      </c>
      <c r="C3089" t="e">
        <f>Weighting!$F$17</f>
        <v>#NUM!</v>
      </c>
      <c r="D3089" t="e">
        <f>IF(C3089=1,'Data Transformation'!$G$3+0.5*'Data Transformation'!$W$25,IF(C3090=1,D3090-'Data Transformation'!$W$25,FALSE))</f>
        <v>#NUM!</v>
      </c>
      <c r="E3089">
        <f t="array" ref="E3089">IF(ISLOGICAL(D3089),"",FREQUENCY(IF('Data Transformation'!$B$425:$B$8425='Bin Analysis'!$B3075,'Data Transformation'!$G$425:$G$8425),D3089))</f>
        <v>2001</v>
      </c>
      <c r="F3089">
        <f t="shared" si="384"/>
        <v>0</v>
      </c>
      <c r="G3089">
        <f>Weighting!$H$17</f>
        <v>0</v>
      </c>
      <c r="H3089">
        <f t="array" ref="H3089">FREQUENCY(IF('Data Transformation'!$B$4:$B$8425=B3075,'Data Transformation'!$G$4:$G$8425),'Bin Analysis'!$B3089)</f>
        <v>2073</v>
      </c>
      <c r="I3089">
        <f t="shared" si="385"/>
        <v>0</v>
      </c>
      <c r="J3089">
        <f t="shared" si="386"/>
        <v>0</v>
      </c>
      <c r="K3089">
        <f>J3089*Weighting!$W$17</f>
        <v>0</v>
      </c>
      <c r="M3089" s="14"/>
    </row>
    <row r="3090" spans="1:25" x14ac:dyDescent="0.55000000000000004">
      <c r="A3090" s="32" t="str">
        <f>IF(Weighting!$P$18&gt;0,B3090,"")</f>
        <v/>
      </c>
      <c r="B3090" t="e">
        <f>Weighting!$C$18</f>
        <v>#DIV/0!</v>
      </c>
      <c r="C3090" t="e">
        <f>Weighting!$F$18</f>
        <v>#NUM!</v>
      </c>
      <c r="D3090" t="e">
        <f>IF(C3090=1,'Data Transformation'!$G$3+0.5*'Data Transformation'!$W$25,IF(C3091=1,D3091-'Data Transformation'!$W$25,FALSE))</f>
        <v>#NUM!</v>
      </c>
      <c r="E3090">
        <f t="array" ref="E3090">IF(ISLOGICAL(D3090),"",FREQUENCY(IF('Data Transformation'!$B$425:$B$8425='Bin Analysis'!$B3075,'Data Transformation'!$G$425:$G$8425),D3090))</f>
        <v>2001</v>
      </c>
      <c r="F3090">
        <f t="shared" si="384"/>
        <v>0</v>
      </c>
      <c r="G3090">
        <f>Weighting!$H$18</f>
        <v>0</v>
      </c>
      <c r="H3090">
        <f t="array" ref="H3090">FREQUENCY(IF('Data Transformation'!$B$4:$B$8425=B3075,'Data Transformation'!$G$4:$G$8425),'Bin Analysis'!$B3090)</f>
        <v>2073</v>
      </c>
      <c r="I3090">
        <f t="shared" si="385"/>
        <v>0</v>
      </c>
      <c r="J3090">
        <f t="shared" si="386"/>
        <v>0</v>
      </c>
      <c r="K3090">
        <f>J3090*Weighting!$W$18</f>
        <v>0</v>
      </c>
      <c r="M3090" s="14"/>
    </row>
    <row r="3091" spans="1:25" x14ac:dyDescent="0.55000000000000004">
      <c r="A3091" s="32" t="str">
        <f>IF(Weighting!$P$19&gt;0,B3091,"")</f>
        <v/>
      </c>
      <c r="B3091" t="e">
        <f>Weighting!$C$19</f>
        <v>#DIV/0!</v>
      </c>
      <c r="C3091" t="e">
        <f>Weighting!$F$19</f>
        <v>#NUM!</v>
      </c>
      <c r="D3091" t="e">
        <f>IF(C3091=1,'Data Transformation'!$G$3+0.5*'Data Transformation'!$W$25,IF(C3092=1,D3092-'Data Transformation'!$W$25,FALSE))</f>
        <v>#NUM!</v>
      </c>
      <c r="E3091">
        <f t="array" ref="E3091">IF(ISLOGICAL(D3091),"",FREQUENCY(IF('Data Transformation'!$B$425:$B$8425='Bin Analysis'!$B3075,'Data Transformation'!$G$425:$G$8425),D3091))</f>
        <v>2001</v>
      </c>
      <c r="F3091">
        <f t="shared" si="384"/>
        <v>0</v>
      </c>
      <c r="G3091">
        <f>Weighting!$H$19</f>
        <v>0</v>
      </c>
      <c r="H3091">
        <f t="array" ref="H3091">FREQUENCY(IF('Data Transformation'!$B$4:$B$8425=B3075,'Data Transformation'!$G$4:$G$8425),'Bin Analysis'!$B3091)</f>
        <v>2073</v>
      </c>
      <c r="I3091">
        <f t="shared" si="385"/>
        <v>0</v>
      </c>
      <c r="J3091">
        <f t="shared" si="386"/>
        <v>0</v>
      </c>
      <c r="K3091">
        <f>J3091*Weighting!$W$19</f>
        <v>0</v>
      </c>
      <c r="M3091" s="14"/>
    </row>
    <row r="3092" spans="1:25" x14ac:dyDescent="0.55000000000000004">
      <c r="A3092" s="32" t="str">
        <f>IF(Weighting!$P$20&gt;0,B3092,"")</f>
        <v/>
      </c>
      <c r="B3092" t="e">
        <f>Weighting!$C$20</f>
        <v>#DIV/0!</v>
      </c>
      <c r="C3092" t="e">
        <f>Weighting!$F$20</f>
        <v>#NUM!</v>
      </c>
      <c r="D3092" t="e">
        <f>IF(C3092=1,'Data Transformation'!$G$3+0.5*'Data Transformation'!$W$25,IF(C3093=1,D3093-'Data Transformation'!$W$25,FALSE))</f>
        <v>#NUM!</v>
      </c>
      <c r="E3092">
        <f t="array" ref="E3092">IF(ISLOGICAL(D3092),"",FREQUENCY(IF('Data Transformation'!$B$425:$B$8425='Bin Analysis'!$B3075,'Data Transformation'!$G$425:$G$8425),D3092))</f>
        <v>2001</v>
      </c>
      <c r="F3092">
        <f t="shared" si="384"/>
        <v>0</v>
      </c>
      <c r="G3092">
        <f>Weighting!$H$20</f>
        <v>0</v>
      </c>
      <c r="H3092">
        <f t="array" ref="H3092">FREQUENCY(IF('Data Transformation'!$B$4:$B$8425=B3075,'Data Transformation'!$G$4:$G$8425),'Bin Analysis'!$B3092)</f>
        <v>2073</v>
      </c>
      <c r="I3092">
        <f t="shared" si="385"/>
        <v>0</v>
      </c>
      <c r="J3092">
        <f t="shared" si="386"/>
        <v>0</v>
      </c>
      <c r="K3092">
        <f>J3092*Weighting!$W$20</f>
        <v>0</v>
      </c>
      <c r="M3092" s="14"/>
    </row>
    <row r="3093" spans="1:25" x14ac:dyDescent="0.55000000000000004">
      <c r="A3093" s="32" t="str">
        <f>IF(Weighting!$P$21&gt;0,B3093,"")</f>
        <v/>
      </c>
      <c r="B3093" t="e">
        <f>Weighting!$C$21</f>
        <v>#DIV/0!</v>
      </c>
      <c r="C3093" t="e">
        <f>Weighting!$F$21</f>
        <v>#NUM!</v>
      </c>
      <c r="D3093" t="e">
        <f>IF(C3093=1,'Data Transformation'!$G$3+0.5*'Data Transformation'!$W$25,IF(C3094=1,D3094-'Data Transformation'!$W$25,FALSE))</f>
        <v>#NUM!</v>
      </c>
      <c r="E3093">
        <f t="array" ref="E3093">IF(ISLOGICAL(D3093),"",FREQUENCY(IF('Data Transformation'!$B$425:$B$8425='Bin Analysis'!$B3075,'Data Transformation'!$G$425:$G$8425),D3093))</f>
        <v>2001</v>
      </c>
      <c r="F3093">
        <f t="shared" si="384"/>
        <v>0</v>
      </c>
      <c r="G3093">
        <f>Weighting!$H$21</f>
        <v>0</v>
      </c>
      <c r="H3093">
        <f t="array" ref="H3093">FREQUENCY(IF('Data Transformation'!$B$4:$B$8425=B3075,'Data Transformation'!$G$4:$G$8425),'Bin Analysis'!$B3093)</f>
        <v>2073</v>
      </c>
      <c r="I3093">
        <f t="shared" si="385"/>
        <v>0</v>
      </c>
      <c r="J3093">
        <f t="shared" si="386"/>
        <v>0</v>
      </c>
      <c r="K3093">
        <f>J3093*Weighting!$W$21</f>
        <v>0</v>
      </c>
      <c r="M3093" s="14"/>
    </row>
    <row r="3094" spans="1:25" x14ac:dyDescent="0.55000000000000004">
      <c r="A3094" s="32" t="str">
        <f>IF(Weighting!$P$22&gt;0,B3094,"")</f>
        <v/>
      </c>
      <c r="B3094" t="e">
        <f>Weighting!$C$22</f>
        <v>#DIV/0!</v>
      </c>
      <c r="C3094" t="e">
        <f>Weighting!$F$22</f>
        <v>#NUM!</v>
      </c>
      <c r="D3094" t="e">
        <f>IF(C3094=1,'Data Transformation'!$G$3+0.5*'Data Transformation'!$W$25,IF(C3095=1,D3095-'Data Transformation'!$W$25,FALSE))</f>
        <v>#NUM!</v>
      </c>
      <c r="E3094">
        <f t="array" ref="E3094">IF(ISLOGICAL(D3094),"",FREQUENCY(IF('Data Transformation'!$B$425:$B$8425='Bin Analysis'!$B3075,'Data Transformation'!$G$425:$G$8425),D3094))</f>
        <v>2001</v>
      </c>
      <c r="F3094">
        <f t="shared" si="384"/>
        <v>0</v>
      </c>
      <c r="G3094">
        <f>Weighting!$H$22</f>
        <v>0</v>
      </c>
      <c r="H3094">
        <f t="array" ref="H3094">FREQUENCY(IF('Data Transformation'!$B$4:$B$8425=B3075,'Data Transformation'!$G$4:$G$8425),'Bin Analysis'!$B3094)</f>
        <v>2073</v>
      </c>
      <c r="I3094">
        <f t="shared" si="385"/>
        <v>0</v>
      </c>
      <c r="J3094">
        <f t="shared" si="386"/>
        <v>0</v>
      </c>
      <c r="K3094">
        <f>J3094*Weighting!$W$22</f>
        <v>0</v>
      </c>
      <c r="M3094" s="14"/>
    </row>
    <row r="3095" spans="1:25" x14ac:dyDescent="0.55000000000000004">
      <c r="A3095" s="32" t="str">
        <f>IF(Weighting!$P$23&gt;0,B3095,"")</f>
        <v/>
      </c>
      <c r="B3095" t="e">
        <f>Weighting!$C$23</f>
        <v>#DIV/0!</v>
      </c>
      <c r="C3095" t="e">
        <f>Weighting!$F$23</f>
        <v>#NUM!</v>
      </c>
      <c r="D3095" t="e">
        <f>IF(C3095=1,'Data Transformation'!$G$3+0.5*'Data Transformation'!$W$25,IF(C3096=1,D3096-'Data Transformation'!$W$25,FALSE))</f>
        <v>#NUM!</v>
      </c>
      <c r="E3095">
        <f t="array" ref="E3095">IF(ISLOGICAL(D3095),"",FREQUENCY(IF('Data Transformation'!$B$425:$B$8425='Bin Analysis'!$B3075,'Data Transformation'!$G$425:$G$8425),D3095))</f>
        <v>2001</v>
      </c>
      <c r="F3095">
        <f t="shared" si="384"/>
        <v>0</v>
      </c>
      <c r="G3095">
        <f>Weighting!$H$23</f>
        <v>0</v>
      </c>
      <c r="H3095">
        <f t="array" ref="H3095">FREQUENCY(IF('Data Transformation'!$B$4:$B$8425=B3075,'Data Transformation'!$G$4:$G$8425),'Bin Analysis'!$B3095)</f>
        <v>2073</v>
      </c>
      <c r="I3095">
        <f t="shared" si="385"/>
        <v>0</v>
      </c>
      <c r="J3095">
        <f t="shared" si="386"/>
        <v>0</v>
      </c>
      <c r="K3095">
        <f>J3095*Weighting!$W$23</f>
        <v>0</v>
      </c>
      <c r="M3095" s="14"/>
    </row>
    <row r="3096" spans="1:25" x14ac:dyDescent="0.55000000000000004">
      <c r="A3096" s="32" t="str">
        <f>IF(Weighting!$P$24&gt;0,B3096,"")</f>
        <v/>
      </c>
      <c r="B3096" t="e">
        <f>Weighting!$C$24</f>
        <v>#DIV/0!</v>
      </c>
      <c r="C3096" t="e">
        <f>Weighting!$F$24</f>
        <v>#NUM!</v>
      </c>
      <c r="D3096" t="e">
        <f>IF(C3096=1,'Data Transformation'!$G$3+0.5*'Data Transformation'!$W$25,IF(C3097=1,D3097-'Data Transformation'!$W$25,FALSE))</f>
        <v>#NUM!</v>
      </c>
      <c r="E3096">
        <f t="array" ref="E3096">IF(ISLOGICAL(D3096),"",FREQUENCY(IF('Data Transformation'!$B$425:$B$8425='Bin Analysis'!$B3075,'Data Transformation'!$G$425:$G$8425),D3096))</f>
        <v>2001</v>
      </c>
      <c r="F3096">
        <f t="shared" si="384"/>
        <v>0</v>
      </c>
      <c r="G3096">
        <f>Weighting!$H$24</f>
        <v>0</v>
      </c>
      <c r="H3096">
        <f t="array" ref="H3096">FREQUENCY(IF('Data Transformation'!$B$4:$B$8425=B3075,'Data Transformation'!$G$4:$G$8425),'Bin Analysis'!$B3096)</f>
        <v>2073</v>
      </c>
      <c r="I3096">
        <f t="shared" si="385"/>
        <v>0</v>
      </c>
      <c r="J3096">
        <f t="shared" si="386"/>
        <v>0</v>
      </c>
      <c r="K3096">
        <f>J3096*Weighting!$W$24</f>
        <v>0</v>
      </c>
      <c r="M3096" s="14"/>
    </row>
    <row r="3097" spans="1:25" x14ac:dyDescent="0.55000000000000004">
      <c r="A3097" s="32" t="str">
        <f>IF(Weighting!$P$25&gt;0,B3097,"")</f>
        <v/>
      </c>
      <c r="B3097" t="e">
        <f>Weighting!$C$25</f>
        <v>#DIV/0!</v>
      </c>
      <c r="C3097" t="e">
        <f>Weighting!$F$25</f>
        <v>#NUM!</v>
      </c>
      <c r="D3097" t="e">
        <f>IF(C3097=1,'Data Transformation'!$G$3+0.5*'Data Transformation'!$W$25,IF(C3098=1,D3098-'Data Transformation'!$W$25,FALSE))</f>
        <v>#NUM!</v>
      </c>
      <c r="E3097">
        <f t="array" ref="E3097">IF(ISLOGICAL(D3097),"",FREQUENCY(IF('Data Transformation'!$B$425:$B$8425='Bin Analysis'!$B3075,'Data Transformation'!$G$425:$G$8425),D3097))</f>
        <v>2001</v>
      </c>
      <c r="F3097">
        <f t="shared" si="384"/>
        <v>0</v>
      </c>
      <c r="G3097">
        <f>Weighting!$H$25</f>
        <v>0</v>
      </c>
      <c r="H3097">
        <f t="array" ref="H3097">FREQUENCY(IF('Data Transformation'!$B$4:$B$8425=B3075,'Data Transformation'!$G$4:$G$8425),'Bin Analysis'!$B3097)</f>
        <v>2073</v>
      </c>
      <c r="I3097">
        <f t="shared" si="385"/>
        <v>0</v>
      </c>
      <c r="J3097">
        <f t="shared" si="386"/>
        <v>0</v>
      </c>
      <c r="K3097">
        <f>J3097*Weighting!$W$25</f>
        <v>0</v>
      </c>
      <c r="M3097" s="14"/>
    </row>
    <row r="3098" spans="1:25" x14ac:dyDescent="0.55000000000000004">
      <c r="O3098"/>
      <c r="P3098"/>
      <c r="Q3098"/>
      <c r="R3098"/>
    </row>
    <row r="3099" spans="1:25" ht="23.35" x14ac:dyDescent="0.8">
      <c r="A3099" s="21" t="s">
        <v>0</v>
      </c>
      <c r="B3099" s="21" t="str">
        <f>IFERROR(VLOOKUP(C3099,'Data Transformation'!$L$6:$M$426,2,FALSE),"")</f>
        <v/>
      </c>
      <c r="C3099" s="21">
        <f>C3075+1</f>
        <v>129</v>
      </c>
      <c r="D3099" s="21"/>
      <c r="E3099" s="21"/>
      <c r="F3099" s="21"/>
      <c r="G3099" s="21"/>
      <c r="H3099" s="22"/>
      <c r="I3099" s="22"/>
      <c r="J3099" s="22"/>
      <c r="K3099" s="21"/>
      <c r="L3099" s="21" t="str">
        <f>B3099</f>
        <v/>
      </c>
      <c r="M3099" s="23" t="e">
        <f>INDEX('Data Transformation'!$O$4:$O$424,MATCH($B3099,'Data Transformation'!$M$4:$M$424,0),MATCH($M$2,'Data Transformation'!$O$3,0))</f>
        <v>#N/A</v>
      </c>
      <c r="N3099" s="27" t="e">
        <f>IF('Input and Summary Results'!$J$16="minimum",'Bin Analysis'!X3100/(M3099-1),'Bin Analysis'!Y3099/('Bin Analysis'!M3099-1))</f>
        <v>#N/A</v>
      </c>
      <c r="O3099" s="27" t="e">
        <f>IF(M3099=FALSE,NA(),(VLOOKUP(1,C3102:K3121,4,FALSE))/(M3099-1))</f>
        <v>#N/A</v>
      </c>
      <c r="P3099" s="27" t="e">
        <f>IF(M3099=FALSE,NA(),SUM(J3102:J3121)/Weighting!$S$5)</f>
        <v>#N/A</v>
      </c>
      <c r="Q3099" s="27" t="e">
        <f>IF(M3099=FALSE,NA(),SUM(K3102:K3121)/Weighting!$S$6)</f>
        <v>#N/A</v>
      </c>
      <c r="R3099" s="27" t="e">
        <f>IF(M3099=FALSE,NA(),(VLOOKUP(1,G3102:K3121,3,FALSE))/(M3099-1))</f>
        <v>#N/A</v>
      </c>
      <c r="S3099" s="22" t="e">
        <f>IF(M3099=FALSE,NA(),IF(SUM(J3102:J3121)=2,"yes","no"))</f>
        <v>#N/A</v>
      </c>
      <c r="X3099" s="2" cm="2">
        <f t="array" ref="X3099:X3100">FREQUENCY(IF('Data Transformation'!$B$425:$B$6424='Bin Analysis'!L3099,'Data Transformation'!$G$425:$G$6424),'Data Transformation'!$U$11)</f>
        <v>0</v>
      </c>
      <c r="Y3099" s="2" cm="2">
        <f t="array" ref="Y3099:Y3100">FREQUENCY(IF('Data Transformation'!$B$425:$B$6424='Bin Analysis'!L3099,'Data Transformation'!$G$425:$G$6424),'Data Transformation'!$U$12)</f>
        <v>0</v>
      </c>
    </row>
    <row r="3100" spans="1:25" x14ac:dyDescent="0.55000000000000004">
      <c r="A3100" s="14" t="s">
        <v>67</v>
      </c>
      <c r="B3100" t="s">
        <v>47</v>
      </c>
      <c r="C3100" t="s">
        <v>5</v>
      </c>
      <c r="D3100" t="s">
        <v>100</v>
      </c>
      <c r="E3100" t="s">
        <v>101</v>
      </c>
      <c r="F3100" t="s">
        <v>102</v>
      </c>
      <c r="G3100" t="s">
        <v>70</v>
      </c>
      <c r="H3100" t="s">
        <v>31</v>
      </c>
      <c r="I3100" t="s">
        <v>32</v>
      </c>
      <c r="J3100" t="s">
        <v>46</v>
      </c>
      <c r="K3100" s="14" t="s">
        <v>45</v>
      </c>
      <c r="M3100" s="14"/>
      <c r="X3100" s="2">
        <v>0</v>
      </c>
      <c r="Y3100" s="2">
        <v>0</v>
      </c>
    </row>
    <row r="3101" spans="1:25" x14ac:dyDescent="0.55000000000000004">
      <c r="A3101" s="32"/>
      <c r="D3101" t="e">
        <f>IF(C3101=1,'Data Transformation'!$G$3+0.5*'Data Transformation'!$W$25,IF(C3102=1,D3102-'Data Transformation'!$W$25,FALSE))</f>
        <v>#NUM!</v>
      </c>
      <c r="E3101">
        <f t="array" ref="E3101">IF(ISLOGICAL(D3101),"",FREQUENCY(IF('Data Transformation'!$B$425:$B$8425='Bin Analysis'!$B3099,'Data Transformation'!$G$425:$G$8425),D3101))</f>
        <v>2001</v>
      </c>
      <c r="F3101" t="e">
        <f>IF(ISLOGICAL(D3101),"",E3101-E3100)</f>
        <v>#VALUE!</v>
      </c>
      <c r="M3101" s="14"/>
    </row>
    <row r="3102" spans="1:25" x14ac:dyDescent="0.55000000000000004">
      <c r="A3102" s="32" t="e">
        <f>IF(Weighting!$P$6&gt;0,B3102,"")</f>
        <v>#NUM!</v>
      </c>
      <c r="B3102" t="e">
        <f>Weighting!$C$6</f>
        <v>#DIV/0!</v>
      </c>
      <c r="C3102" t="e">
        <f>Weighting!$F$6</f>
        <v>#NUM!</v>
      </c>
      <c r="D3102" t="e">
        <f>IF(C3102=1,'Data Transformation'!$G$3+0.5*'Data Transformation'!$W$25,IF(C3103=1,D3103-'Data Transformation'!$W$25,FALSE))</f>
        <v>#NUM!</v>
      </c>
      <c r="E3102">
        <f t="array" ref="E3102">IF(ISLOGICAL(D3102),"",FREQUENCY(IF('Data Transformation'!$B$425:$B$8425='Bin Analysis'!$B3099,'Data Transformation'!$G$425:$G$8425),D3102))</f>
        <v>2001</v>
      </c>
      <c r="F3102">
        <f>IF(ISLOGICAL(D3102),"",E3102-E3101)</f>
        <v>0</v>
      </c>
      <c r="G3102">
        <f>Weighting!$H$6</f>
        <v>1</v>
      </c>
      <c r="H3102">
        <f t="array" ref="H3102">FREQUENCY(IF('Data Transformation'!$B$4:$B$8425=B3099,'Data Transformation'!$G$4:$G$8425),'Bin Analysis'!$B3102)</f>
        <v>2073</v>
      </c>
      <c r="I3102">
        <f>H3102-H3101</f>
        <v>2073</v>
      </c>
      <c r="J3102">
        <f>IF(I3102=0,0,1)</f>
        <v>1</v>
      </c>
      <c r="K3102" t="e">
        <f>J3102*Weighting!$W$6</f>
        <v>#NUM!</v>
      </c>
      <c r="M3102" s="14"/>
    </row>
    <row r="3103" spans="1:25" x14ac:dyDescent="0.55000000000000004">
      <c r="A3103" s="32" t="str">
        <f>IF(Weighting!$P$7&gt;0,B3103,"")</f>
        <v/>
      </c>
      <c r="B3103" t="e">
        <f>Weighting!$C$7</f>
        <v>#DIV/0!</v>
      </c>
      <c r="C3103" t="e">
        <f>Weighting!$F$7</f>
        <v>#NUM!</v>
      </c>
      <c r="D3103" t="e">
        <f>IF(C3103=1,'Data Transformation'!$G$3+0.5*'Data Transformation'!$W$25,IF(C3104=1,D3104-'Data Transformation'!$W$25,FALSE))</f>
        <v>#NUM!</v>
      </c>
      <c r="E3103">
        <f t="array" ref="E3103">IF(ISLOGICAL(D3103),"",FREQUENCY(IF('Data Transformation'!$B$425:$B$8425='Bin Analysis'!$B3099,'Data Transformation'!$G$425:$G$8425),D3103))</f>
        <v>2001</v>
      </c>
      <c r="F3103">
        <f t="shared" ref="F3103:F3121" si="387">IF(ISLOGICAL(D3103),"",E3103-E3102)</f>
        <v>0</v>
      </c>
      <c r="G3103">
        <f>Weighting!$H$7</f>
        <v>0</v>
      </c>
      <c r="H3103">
        <f t="array" ref="H3103">FREQUENCY(IF('Data Transformation'!$B$4:$B$8425=B3099,'Data Transformation'!$G$4:$G$8425),'Bin Analysis'!$B3103)</f>
        <v>2073</v>
      </c>
      <c r="I3103">
        <f t="shared" ref="I3103:I3121" si="388">H3103-H3102</f>
        <v>0</v>
      </c>
      <c r="J3103">
        <f>IF(I3103=0,0,1)</f>
        <v>0</v>
      </c>
      <c r="K3103">
        <f>J3103*Weighting!$W$7</f>
        <v>0</v>
      </c>
      <c r="M3103" s="14"/>
    </row>
    <row r="3104" spans="1:25" x14ac:dyDescent="0.55000000000000004">
      <c r="A3104" s="32" t="str">
        <f>IF(Weighting!$P$8&gt;0,B3104,"")</f>
        <v/>
      </c>
      <c r="B3104" t="e">
        <f>Weighting!$C$8</f>
        <v>#DIV/0!</v>
      </c>
      <c r="C3104" t="e">
        <f>Weighting!$F$8</f>
        <v>#NUM!</v>
      </c>
      <c r="D3104" t="e">
        <f>IF(C3104=1,'Data Transformation'!$G$3+0.5*'Data Transformation'!$W$25,IF(C3105=1,D3105-'Data Transformation'!$W$25,FALSE))</f>
        <v>#NUM!</v>
      </c>
      <c r="E3104">
        <f t="array" ref="E3104">IF(ISLOGICAL(D3104),"",FREQUENCY(IF('Data Transformation'!$B$425:$B$8425='Bin Analysis'!$B3099,'Data Transformation'!$G$425:$G$8425),D3104))</f>
        <v>2001</v>
      </c>
      <c r="F3104">
        <f t="shared" si="387"/>
        <v>0</v>
      </c>
      <c r="G3104">
        <f>Weighting!$H$8</f>
        <v>0</v>
      </c>
      <c r="H3104">
        <f t="array" ref="H3104">FREQUENCY(IF('Data Transformation'!$B$4:$B$8425=B3099,'Data Transformation'!$G$4:$G$8425),'Bin Analysis'!$B3104)</f>
        <v>2073</v>
      </c>
      <c r="I3104">
        <f t="shared" si="388"/>
        <v>0</v>
      </c>
      <c r="J3104">
        <f t="shared" ref="J3104:J3121" si="389">IF(I3104=0,0,1)</f>
        <v>0</v>
      </c>
      <c r="K3104">
        <f>J3104*Weighting!$W$8</f>
        <v>0</v>
      </c>
      <c r="M3104" s="14"/>
    </row>
    <row r="3105" spans="1:13" x14ac:dyDescent="0.55000000000000004">
      <c r="A3105" s="32" t="str">
        <f>IF(Weighting!$P$9&gt;0,B3105,"")</f>
        <v/>
      </c>
      <c r="B3105" s="50" t="e">
        <f>Weighting!$C$9</f>
        <v>#DIV/0!</v>
      </c>
      <c r="C3105" t="e">
        <f>Weighting!$F$9</f>
        <v>#NUM!</v>
      </c>
      <c r="D3105" t="e">
        <f>IF(C3105=1,'Data Transformation'!$G$3+0.5*'Data Transformation'!$W$25,IF(C3106=1,D3106-'Data Transformation'!$W$25,FALSE))</f>
        <v>#NUM!</v>
      </c>
      <c r="E3105">
        <f t="array" ref="E3105">IF(ISLOGICAL(D3105),"",FREQUENCY(IF('Data Transformation'!$B$425:$B$8425='Bin Analysis'!$B3099,'Data Transformation'!$G$425:$G$8425),D3105))</f>
        <v>2001</v>
      </c>
      <c r="F3105">
        <f t="shared" si="387"/>
        <v>0</v>
      </c>
      <c r="G3105">
        <f>Weighting!$H$9</f>
        <v>0</v>
      </c>
      <c r="H3105">
        <f t="array" ref="H3105">FREQUENCY(IF('Data Transformation'!$B$4:$B$8425=B3099,'Data Transformation'!$G$4:$G$8425),'Bin Analysis'!$B3105)</f>
        <v>2073</v>
      </c>
      <c r="I3105">
        <f t="shared" si="388"/>
        <v>0</v>
      </c>
      <c r="J3105">
        <f t="shared" si="389"/>
        <v>0</v>
      </c>
      <c r="K3105">
        <f>J3105*Weighting!$W$9</f>
        <v>0</v>
      </c>
      <c r="M3105" s="14"/>
    </row>
    <row r="3106" spans="1:13" x14ac:dyDescent="0.55000000000000004">
      <c r="A3106" s="32" t="str">
        <f>IF(Weighting!$P$10&gt;0,B3106,"")</f>
        <v/>
      </c>
      <c r="B3106" t="e">
        <f>Weighting!$C$10</f>
        <v>#DIV/0!</v>
      </c>
      <c r="C3106" t="e">
        <f>Weighting!$F$10</f>
        <v>#NUM!</v>
      </c>
      <c r="D3106" t="e">
        <f>IF(C3106=1,'Data Transformation'!$G$3+0.5*'Data Transformation'!$W$25,IF(C3107=1,D3107-'Data Transformation'!$W$25,FALSE))</f>
        <v>#NUM!</v>
      </c>
      <c r="E3106">
        <f t="array" ref="E3106">IF(ISLOGICAL(D3106),"",FREQUENCY(IF('Data Transformation'!$B$425:$B$8425='Bin Analysis'!$B3099,'Data Transformation'!$G$425:$G$8425),D3106))</f>
        <v>2001</v>
      </c>
      <c r="F3106">
        <f t="shared" si="387"/>
        <v>0</v>
      </c>
      <c r="G3106">
        <f>Weighting!$H$10</f>
        <v>0</v>
      </c>
      <c r="H3106">
        <f t="array" ref="H3106">FREQUENCY(IF('Data Transformation'!$B$4:$B$8425=B3099,'Data Transformation'!$G$4:$G$8425),'Bin Analysis'!$B3106)</f>
        <v>2073</v>
      </c>
      <c r="I3106">
        <f t="shared" si="388"/>
        <v>0</v>
      </c>
      <c r="J3106">
        <f t="shared" si="389"/>
        <v>0</v>
      </c>
      <c r="K3106">
        <f>J3106*Weighting!$W$10</f>
        <v>0</v>
      </c>
      <c r="M3106" s="14"/>
    </row>
    <row r="3107" spans="1:13" x14ac:dyDescent="0.55000000000000004">
      <c r="A3107" s="32" t="str">
        <f>IF(Weighting!$P$11&gt;0,B3107,"")</f>
        <v/>
      </c>
      <c r="B3107" t="e">
        <f>Weighting!$C$11</f>
        <v>#DIV/0!</v>
      </c>
      <c r="C3107" t="e">
        <f>Weighting!$F$11</f>
        <v>#NUM!</v>
      </c>
      <c r="D3107" t="e">
        <f>IF(C3107=1,'Data Transformation'!$G$3+0.5*'Data Transformation'!$W$25,IF(C3108=1,D3108-'Data Transformation'!$W$25,FALSE))</f>
        <v>#NUM!</v>
      </c>
      <c r="E3107">
        <f t="array" ref="E3107">IF(ISLOGICAL(D3107),"",FREQUENCY(IF('Data Transformation'!$B$425:$B$8425='Bin Analysis'!$B3099,'Data Transformation'!$G$425:$G$8425),D3107))</f>
        <v>2001</v>
      </c>
      <c r="F3107">
        <f t="shared" si="387"/>
        <v>0</v>
      </c>
      <c r="G3107">
        <f>Weighting!$H$11</f>
        <v>0</v>
      </c>
      <c r="H3107">
        <f t="array" ref="H3107">FREQUENCY(IF('Data Transformation'!$B$4:$B$8425=B3099,'Data Transformation'!$G$4:$G$8425),'Bin Analysis'!$B3107)</f>
        <v>2073</v>
      </c>
      <c r="I3107">
        <f t="shared" si="388"/>
        <v>0</v>
      </c>
      <c r="J3107">
        <f t="shared" si="389"/>
        <v>0</v>
      </c>
      <c r="K3107">
        <f>J3107*Weighting!$W$11</f>
        <v>0</v>
      </c>
      <c r="M3107" s="14"/>
    </row>
    <row r="3108" spans="1:13" x14ac:dyDescent="0.55000000000000004">
      <c r="A3108" s="32" t="str">
        <f>IF(Weighting!$P$12&gt;0,B3108,"")</f>
        <v/>
      </c>
      <c r="B3108" t="e">
        <f>Weighting!$C$12</f>
        <v>#DIV/0!</v>
      </c>
      <c r="C3108" t="e">
        <f>Weighting!$F$12</f>
        <v>#NUM!</v>
      </c>
      <c r="D3108" t="e">
        <f>IF(C3108=1,'Data Transformation'!$G$3+0.5*'Data Transformation'!$W$25,IF(C3109=1,D3109-'Data Transformation'!$W$25,FALSE))</f>
        <v>#NUM!</v>
      </c>
      <c r="E3108">
        <f t="array" ref="E3108">IF(ISLOGICAL(D3108),"",FREQUENCY(IF('Data Transformation'!$B$425:$B$8425='Bin Analysis'!$B3099,'Data Transformation'!$G$425:$G$8425),D3108))</f>
        <v>2001</v>
      </c>
      <c r="F3108">
        <f t="shared" si="387"/>
        <v>0</v>
      </c>
      <c r="G3108">
        <f>Weighting!$H$12</f>
        <v>0</v>
      </c>
      <c r="H3108">
        <f t="array" ref="H3108">FREQUENCY(IF('Data Transformation'!$B$4:$B$8425=B3099,'Data Transformation'!$G$4:$G$8425),'Bin Analysis'!$B3108)</f>
        <v>2073</v>
      </c>
      <c r="I3108">
        <f t="shared" si="388"/>
        <v>0</v>
      </c>
      <c r="J3108">
        <f t="shared" si="389"/>
        <v>0</v>
      </c>
      <c r="K3108">
        <f>J3108*Weighting!$W$12</f>
        <v>0</v>
      </c>
      <c r="M3108" s="14"/>
    </row>
    <row r="3109" spans="1:13" x14ac:dyDescent="0.55000000000000004">
      <c r="A3109" s="32" t="str">
        <f>IF(Weighting!$P$13&gt;0,B3109,"")</f>
        <v/>
      </c>
      <c r="B3109" t="e">
        <f>Weighting!$C$13</f>
        <v>#DIV/0!</v>
      </c>
      <c r="C3109" t="e">
        <f>Weighting!$F$13</f>
        <v>#NUM!</v>
      </c>
      <c r="D3109" t="e">
        <f>IF(C3109=1,'Data Transformation'!$G$3+0.5*'Data Transformation'!$W$25,IF(C3110=1,D3110-'Data Transformation'!$W$25,FALSE))</f>
        <v>#NUM!</v>
      </c>
      <c r="E3109">
        <f t="array" ref="E3109">IF(ISLOGICAL(D3109),"",FREQUENCY(IF('Data Transformation'!$B$425:$B$8425='Bin Analysis'!$B3099,'Data Transformation'!$G$425:$G$8425),D3109))</f>
        <v>2001</v>
      </c>
      <c r="F3109">
        <f t="shared" si="387"/>
        <v>0</v>
      </c>
      <c r="G3109">
        <f>Weighting!$H$13</f>
        <v>0</v>
      </c>
      <c r="H3109">
        <f t="array" ref="H3109">FREQUENCY(IF('Data Transformation'!$B$4:$B$8425=B3099,'Data Transformation'!$G$4:$G$8425),'Bin Analysis'!$B3109)</f>
        <v>2073</v>
      </c>
      <c r="I3109">
        <f t="shared" si="388"/>
        <v>0</v>
      </c>
      <c r="J3109">
        <f t="shared" si="389"/>
        <v>0</v>
      </c>
      <c r="K3109">
        <f>J3109*Weighting!$W$13</f>
        <v>0</v>
      </c>
      <c r="M3109" s="14"/>
    </row>
    <row r="3110" spans="1:13" x14ac:dyDescent="0.55000000000000004">
      <c r="A3110" s="32" t="str">
        <f>IF(Weighting!$P$14&gt;0,B3110,"")</f>
        <v/>
      </c>
      <c r="B3110" t="e">
        <f>Weighting!$C$14</f>
        <v>#DIV/0!</v>
      </c>
      <c r="C3110" t="e">
        <f>Weighting!$F$14</f>
        <v>#NUM!</v>
      </c>
      <c r="D3110" t="e">
        <f>IF(C3110=1,'Data Transformation'!$G$3+0.5*'Data Transformation'!$W$25,IF(C3111=1,D3111-'Data Transformation'!$W$25,FALSE))</f>
        <v>#NUM!</v>
      </c>
      <c r="E3110">
        <f t="array" ref="E3110">IF(ISLOGICAL(D3110),"",FREQUENCY(IF('Data Transformation'!$B$425:$B$8425='Bin Analysis'!$B3099,'Data Transformation'!$G$425:$G$8425),D3110))</f>
        <v>2001</v>
      </c>
      <c r="F3110">
        <f t="shared" si="387"/>
        <v>0</v>
      </c>
      <c r="G3110">
        <f>Weighting!$H$14</f>
        <v>0</v>
      </c>
      <c r="H3110">
        <f t="array" ref="H3110">FREQUENCY(IF('Data Transformation'!$B$4:$B$8425=B3099,'Data Transformation'!$G$4:$G$8425),'Bin Analysis'!$B3110)</f>
        <v>2073</v>
      </c>
      <c r="I3110">
        <f t="shared" si="388"/>
        <v>0</v>
      </c>
      <c r="J3110">
        <f t="shared" si="389"/>
        <v>0</v>
      </c>
      <c r="K3110">
        <f>J3110*Weighting!$W$14</f>
        <v>0</v>
      </c>
      <c r="M3110" s="14"/>
    </row>
    <row r="3111" spans="1:13" x14ac:dyDescent="0.55000000000000004">
      <c r="A3111" s="32" t="str">
        <f>IF(Weighting!$P$15&gt;0,B3111,"")</f>
        <v/>
      </c>
      <c r="B3111" t="e">
        <f>Weighting!$C$15</f>
        <v>#DIV/0!</v>
      </c>
      <c r="C3111" t="e">
        <f>Weighting!$F$15</f>
        <v>#NUM!</v>
      </c>
      <c r="D3111" t="e">
        <f>IF(C3111=1,'Data Transformation'!$G$3+0.5*'Data Transformation'!$W$25,IF(C3112=1,D3112-'Data Transformation'!$W$25,FALSE))</f>
        <v>#NUM!</v>
      </c>
      <c r="E3111">
        <f t="array" ref="E3111">IF(ISLOGICAL(D3111),"",FREQUENCY(IF('Data Transformation'!$B$425:$B$8425='Bin Analysis'!$B3099,'Data Transformation'!$G$425:$G$8425),D3111))</f>
        <v>2001</v>
      </c>
      <c r="F3111">
        <f t="shared" si="387"/>
        <v>0</v>
      </c>
      <c r="G3111">
        <f>Weighting!$H$15</f>
        <v>0</v>
      </c>
      <c r="H3111">
        <f t="array" ref="H3111">FREQUENCY(IF('Data Transformation'!$B$4:$B$8425=B3099,'Data Transformation'!$G$4:$G$8425),'Bin Analysis'!$B3111)</f>
        <v>2073</v>
      </c>
      <c r="I3111">
        <f t="shared" si="388"/>
        <v>0</v>
      </c>
      <c r="J3111">
        <f t="shared" si="389"/>
        <v>0</v>
      </c>
      <c r="K3111">
        <f>J3111*Weighting!$W$15</f>
        <v>0</v>
      </c>
      <c r="M3111" s="14"/>
    </row>
    <row r="3112" spans="1:13" x14ac:dyDescent="0.55000000000000004">
      <c r="A3112" s="32" t="str">
        <f>IF(Weighting!$P$16&gt;0,B3112,"")</f>
        <v/>
      </c>
      <c r="B3112" t="e">
        <f>Weighting!$C$16</f>
        <v>#DIV/0!</v>
      </c>
      <c r="C3112" t="e">
        <f>Weighting!$F$16</f>
        <v>#NUM!</v>
      </c>
      <c r="D3112" t="e">
        <f>IF(C3112=1,'Data Transformation'!$G$3+0.5*'Data Transformation'!$W$25,IF(C3113=1,D3113-'Data Transformation'!$W$25,FALSE))</f>
        <v>#NUM!</v>
      </c>
      <c r="E3112">
        <f t="array" ref="E3112">IF(ISLOGICAL(D3112),"",FREQUENCY(IF('Data Transformation'!$B$425:$B$8425='Bin Analysis'!$B3099,'Data Transformation'!$G$425:$G$8425),D3112))</f>
        <v>2001</v>
      </c>
      <c r="F3112">
        <f t="shared" si="387"/>
        <v>0</v>
      </c>
      <c r="G3112">
        <f>Weighting!$H$16</f>
        <v>0</v>
      </c>
      <c r="H3112">
        <f t="array" ref="H3112">FREQUENCY(IF('Data Transformation'!$B$4:$B$8425=B3099,'Data Transformation'!$G$4:$G$8425),'Bin Analysis'!$B3112)</f>
        <v>2073</v>
      </c>
      <c r="I3112">
        <f t="shared" si="388"/>
        <v>0</v>
      </c>
      <c r="J3112">
        <f t="shared" si="389"/>
        <v>0</v>
      </c>
      <c r="K3112">
        <f>J3112*Weighting!$W$16</f>
        <v>0</v>
      </c>
      <c r="M3112" s="14"/>
    </row>
    <row r="3113" spans="1:13" x14ac:dyDescent="0.55000000000000004">
      <c r="A3113" s="32" t="str">
        <f>IF(Weighting!$P$17&gt;0,B3113,"")</f>
        <v/>
      </c>
      <c r="B3113" t="e">
        <f>Weighting!$C$17</f>
        <v>#DIV/0!</v>
      </c>
      <c r="C3113" t="e">
        <f>Weighting!$F$17</f>
        <v>#NUM!</v>
      </c>
      <c r="D3113" t="e">
        <f>IF(C3113=1,'Data Transformation'!$G$3+0.5*'Data Transformation'!$W$25,IF(C3114=1,D3114-'Data Transformation'!$W$25,FALSE))</f>
        <v>#NUM!</v>
      </c>
      <c r="E3113">
        <f t="array" ref="E3113">IF(ISLOGICAL(D3113),"",FREQUENCY(IF('Data Transformation'!$B$425:$B$8425='Bin Analysis'!$B3099,'Data Transformation'!$G$425:$G$8425),D3113))</f>
        <v>2001</v>
      </c>
      <c r="F3113">
        <f t="shared" si="387"/>
        <v>0</v>
      </c>
      <c r="G3113">
        <f>Weighting!$H$17</f>
        <v>0</v>
      </c>
      <c r="H3113">
        <f t="array" ref="H3113">FREQUENCY(IF('Data Transformation'!$B$4:$B$8425=B3099,'Data Transformation'!$G$4:$G$8425),'Bin Analysis'!$B3113)</f>
        <v>2073</v>
      </c>
      <c r="I3113">
        <f t="shared" si="388"/>
        <v>0</v>
      </c>
      <c r="J3113">
        <f t="shared" si="389"/>
        <v>0</v>
      </c>
      <c r="K3113">
        <f>J3113*Weighting!$W$17</f>
        <v>0</v>
      </c>
      <c r="M3113" s="14"/>
    </row>
    <row r="3114" spans="1:13" x14ac:dyDescent="0.55000000000000004">
      <c r="A3114" s="32" t="str">
        <f>IF(Weighting!$P$18&gt;0,B3114,"")</f>
        <v/>
      </c>
      <c r="B3114" t="e">
        <f>Weighting!$C$18</f>
        <v>#DIV/0!</v>
      </c>
      <c r="C3114" t="e">
        <f>Weighting!$F$18</f>
        <v>#NUM!</v>
      </c>
      <c r="D3114" t="e">
        <f>IF(C3114=1,'Data Transformation'!$G$3+0.5*'Data Transformation'!$W$25,IF(C3115=1,D3115-'Data Transformation'!$W$25,FALSE))</f>
        <v>#NUM!</v>
      </c>
      <c r="E3114">
        <f t="array" ref="E3114">IF(ISLOGICAL(D3114),"",FREQUENCY(IF('Data Transformation'!$B$425:$B$8425='Bin Analysis'!$B3099,'Data Transformation'!$G$425:$G$8425),D3114))</f>
        <v>2001</v>
      </c>
      <c r="F3114">
        <f t="shared" si="387"/>
        <v>0</v>
      </c>
      <c r="G3114">
        <f>Weighting!$H$18</f>
        <v>0</v>
      </c>
      <c r="H3114">
        <f t="array" ref="H3114">FREQUENCY(IF('Data Transformation'!$B$4:$B$8425=B3099,'Data Transformation'!$G$4:$G$8425),'Bin Analysis'!$B3114)</f>
        <v>2073</v>
      </c>
      <c r="I3114">
        <f t="shared" si="388"/>
        <v>0</v>
      </c>
      <c r="J3114">
        <f t="shared" si="389"/>
        <v>0</v>
      </c>
      <c r="K3114">
        <f>J3114*Weighting!$W$18</f>
        <v>0</v>
      </c>
      <c r="M3114" s="14"/>
    </row>
    <row r="3115" spans="1:13" x14ac:dyDescent="0.55000000000000004">
      <c r="A3115" s="32" t="str">
        <f>IF(Weighting!$P$19&gt;0,B3115,"")</f>
        <v/>
      </c>
      <c r="B3115" t="e">
        <f>Weighting!$C$19</f>
        <v>#DIV/0!</v>
      </c>
      <c r="C3115" t="e">
        <f>Weighting!$F$19</f>
        <v>#NUM!</v>
      </c>
      <c r="D3115" t="e">
        <f>IF(C3115=1,'Data Transformation'!$G$3+0.5*'Data Transformation'!$W$25,IF(C3116=1,D3116-'Data Transformation'!$W$25,FALSE))</f>
        <v>#NUM!</v>
      </c>
      <c r="E3115">
        <f t="array" ref="E3115">IF(ISLOGICAL(D3115),"",FREQUENCY(IF('Data Transformation'!$B$425:$B$8425='Bin Analysis'!$B3099,'Data Transformation'!$G$425:$G$8425),D3115))</f>
        <v>2001</v>
      </c>
      <c r="F3115">
        <f t="shared" si="387"/>
        <v>0</v>
      </c>
      <c r="G3115">
        <f>Weighting!$H$19</f>
        <v>0</v>
      </c>
      <c r="H3115">
        <f t="array" ref="H3115">FREQUENCY(IF('Data Transformation'!$B$4:$B$8425=B3099,'Data Transformation'!$G$4:$G$8425),'Bin Analysis'!$B3115)</f>
        <v>2073</v>
      </c>
      <c r="I3115">
        <f t="shared" si="388"/>
        <v>0</v>
      </c>
      <c r="J3115">
        <f t="shared" si="389"/>
        <v>0</v>
      </c>
      <c r="K3115">
        <f>J3115*Weighting!$W$19</f>
        <v>0</v>
      </c>
      <c r="M3115" s="14"/>
    </row>
    <row r="3116" spans="1:13" x14ac:dyDescent="0.55000000000000004">
      <c r="A3116" s="32" t="str">
        <f>IF(Weighting!$P$20&gt;0,B3116,"")</f>
        <v/>
      </c>
      <c r="B3116" t="e">
        <f>Weighting!$C$20</f>
        <v>#DIV/0!</v>
      </c>
      <c r="C3116" t="e">
        <f>Weighting!$F$20</f>
        <v>#NUM!</v>
      </c>
      <c r="D3116" t="e">
        <f>IF(C3116=1,'Data Transformation'!$G$3+0.5*'Data Transformation'!$W$25,IF(C3117=1,D3117-'Data Transformation'!$W$25,FALSE))</f>
        <v>#NUM!</v>
      </c>
      <c r="E3116">
        <f t="array" ref="E3116">IF(ISLOGICAL(D3116),"",FREQUENCY(IF('Data Transformation'!$B$425:$B$8425='Bin Analysis'!$B3099,'Data Transformation'!$G$425:$G$8425),D3116))</f>
        <v>2001</v>
      </c>
      <c r="F3116">
        <f t="shared" si="387"/>
        <v>0</v>
      </c>
      <c r="G3116">
        <f>Weighting!$H$20</f>
        <v>0</v>
      </c>
      <c r="H3116">
        <f t="array" ref="H3116">FREQUENCY(IF('Data Transformation'!$B$4:$B$8425=B3099,'Data Transformation'!$G$4:$G$8425),'Bin Analysis'!$B3116)</f>
        <v>2073</v>
      </c>
      <c r="I3116">
        <f t="shared" si="388"/>
        <v>0</v>
      </c>
      <c r="J3116">
        <f t="shared" si="389"/>
        <v>0</v>
      </c>
      <c r="K3116">
        <f>J3116*Weighting!$W$20</f>
        <v>0</v>
      </c>
      <c r="M3116" s="14"/>
    </row>
    <row r="3117" spans="1:13" x14ac:dyDescent="0.55000000000000004">
      <c r="A3117" s="32" t="str">
        <f>IF(Weighting!$P$21&gt;0,B3117,"")</f>
        <v/>
      </c>
      <c r="B3117" t="e">
        <f>Weighting!$C$21</f>
        <v>#DIV/0!</v>
      </c>
      <c r="C3117" t="e">
        <f>Weighting!$F$21</f>
        <v>#NUM!</v>
      </c>
      <c r="D3117" t="e">
        <f>IF(C3117=1,'Data Transformation'!$G$3+0.5*'Data Transformation'!$W$25,IF(C3118=1,D3118-'Data Transformation'!$W$25,FALSE))</f>
        <v>#NUM!</v>
      </c>
      <c r="E3117">
        <f t="array" ref="E3117">IF(ISLOGICAL(D3117),"",FREQUENCY(IF('Data Transformation'!$B$425:$B$8425='Bin Analysis'!$B3099,'Data Transformation'!$G$425:$G$8425),D3117))</f>
        <v>2001</v>
      </c>
      <c r="F3117">
        <f t="shared" si="387"/>
        <v>0</v>
      </c>
      <c r="G3117">
        <f>Weighting!$H$21</f>
        <v>0</v>
      </c>
      <c r="H3117">
        <f t="array" ref="H3117">FREQUENCY(IF('Data Transformation'!$B$4:$B$8425=B3099,'Data Transformation'!$G$4:$G$8425),'Bin Analysis'!$B3117)</f>
        <v>2073</v>
      </c>
      <c r="I3117">
        <f t="shared" si="388"/>
        <v>0</v>
      </c>
      <c r="J3117">
        <f t="shared" si="389"/>
        <v>0</v>
      </c>
      <c r="K3117">
        <f>J3117*Weighting!$W$21</f>
        <v>0</v>
      </c>
      <c r="M3117" s="14"/>
    </row>
    <row r="3118" spans="1:13" x14ac:dyDescent="0.55000000000000004">
      <c r="A3118" s="32" t="str">
        <f>IF(Weighting!$P$22&gt;0,B3118,"")</f>
        <v/>
      </c>
      <c r="B3118" t="e">
        <f>Weighting!$C$22</f>
        <v>#DIV/0!</v>
      </c>
      <c r="C3118" t="e">
        <f>Weighting!$F$22</f>
        <v>#NUM!</v>
      </c>
      <c r="D3118" t="e">
        <f>IF(C3118=1,'Data Transformation'!$G$3+0.5*'Data Transformation'!$W$25,IF(C3119=1,D3119-'Data Transformation'!$W$25,FALSE))</f>
        <v>#NUM!</v>
      </c>
      <c r="E3118">
        <f t="array" ref="E3118">IF(ISLOGICAL(D3118),"",FREQUENCY(IF('Data Transformation'!$B$425:$B$8425='Bin Analysis'!$B3099,'Data Transformation'!$G$425:$G$8425),D3118))</f>
        <v>2001</v>
      </c>
      <c r="F3118">
        <f t="shared" si="387"/>
        <v>0</v>
      </c>
      <c r="G3118">
        <f>Weighting!$H$22</f>
        <v>0</v>
      </c>
      <c r="H3118">
        <f t="array" ref="H3118">FREQUENCY(IF('Data Transformation'!$B$4:$B$8425=B3099,'Data Transformation'!$G$4:$G$8425),'Bin Analysis'!$B3118)</f>
        <v>2073</v>
      </c>
      <c r="I3118">
        <f t="shared" si="388"/>
        <v>0</v>
      </c>
      <c r="J3118">
        <f t="shared" si="389"/>
        <v>0</v>
      </c>
      <c r="K3118">
        <f>J3118*Weighting!$W$22</f>
        <v>0</v>
      </c>
      <c r="M3118" s="14"/>
    </row>
    <row r="3119" spans="1:13" x14ac:dyDescent="0.55000000000000004">
      <c r="A3119" s="32" t="str">
        <f>IF(Weighting!$P$23&gt;0,B3119,"")</f>
        <v/>
      </c>
      <c r="B3119" t="e">
        <f>Weighting!$C$23</f>
        <v>#DIV/0!</v>
      </c>
      <c r="C3119" t="e">
        <f>Weighting!$F$23</f>
        <v>#NUM!</v>
      </c>
      <c r="D3119" t="e">
        <f>IF(C3119=1,'Data Transformation'!$G$3+0.5*'Data Transformation'!$W$25,IF(C3120=1,D3120-'Data Transformation'!$W$25,FALSE))</f>
        <v>#NUM!</v>
      </c>
      <c r="E3119">
        <f t="array" ref="E3119">IF(ISLOGICAL(D3119),"",FREQUENCY(IF('Data Transformation'!$B$425:$B$8425='Bin Analysis'!$B3099,'Data Transformation'!$G$425:$G$8425),D3119))</f>
        <v>2001</v>
      </c>
      <c r="F3119">
        <f t="shared" si="387"/>
        <v>0</v>
      </c>
      <c r="G3119">
        <f>Weighting!$H$23</f>
        <v>0</v>
      </c>
      <c r="H3119">
        <f t="array" ref="H3119">FREQUENCY(IF('Data Transformation'!$B$4:$B$8425=B3099,'Data Transformation'!$G$4:$G$8425),'Bin Analysis'!$B3119)</f>
        <v>2073</v>
      </c>
      <c r="I3119">
        <f t="shared" si="388"/>
        <v>0</v>
      </c>
      <c r="J3119">
        <f t="shared" si="389"/>
        <v>0</v>
      </c>
      <c r="K3119">
        <f>J3119*Weighting!$W$23</f>
        <v>0</v>
      </c>
      <c r="M3119" s="14"/>
    </row>
    <row r="3120" spans="1:13" x14ac:dyDescent="0.55000000000000004">
      <c r="A3120" s="32" t="str">
        <f>IF(Weighting!$P$24&gt;0,B3120,"")</f>
        <v/>
      </c>
      <c r="B3120" t="e">
        <f>Weighting!$C$24</f>
        <v>#DIV/0!</v>
      </c>
      <c r="C3120" t="e">
        <f>Weighting!$F$24</f>
        <v>#NUM!</v>
      </c>
      <c r="D3120" t="e">
        <f>IF(C3120=1,'Data Transformation'!$G$3+0.5*'Data Transformation'!$W$25,IF(C3121=1,D3121-'Data Transformation'!$W$25,FALSE))</f>
        <v>#NUM!</v>
      </c>
      <c r="E3120">
        <f t="array" ref="E3120">IF(ISLOGICAL(D3120),"",FREQUENCY(IF('Data Transformation'!$B$425:$B$8425='Bin Analysis'!$B3099,'Data Transformation'!$G$425:$G$8425),D3120))</f>
        <v>2001</v>
      </c>
      <c r="F3120">
        <f t="shared" si="387"/>
        <v>0</v>
      </c>
      <c r="G3120">
        <f>Weighting!$H$24</f>
        <v>0</v>
      </c>
      <c r="H3120">
        <f t="array" ref="H3120">FREQUENCY(IF('Data Transformation'!$B$4:$B$8425=B3099,'Data Transformation'!$G$4:$G$8425),'Bin Analysis'!$B3120)</f>
        <v>2073</v>
      </c>
      <c r="I3120">
        <f t="shared" si="388"/>
        <v>0</v>
      </c>
      <c r="J3120">
        <f t="shared" si="389"/>
        <v>0</v>
      </c>
      <c r="K3120">
        <f>J3120*Weighting!$W$24</f>
        <v>0</v>
      </c>
      <c r="M3120" s="14"/>
    </row>
    <row r="3121" spans="1:25" x14ac:dyDescent="0.55000000000000004">
      <c r="A3121" s="32" t="str">
        <f>IF(Weighting!$P$25&gt;0,B3121,"")</f>
        <v/>
      </c>
      <c r="B3121" t="e">
        <f>Weighting!$C$25</f>
        <v>#DIV/0!</v>
      </c>
      <c r="C3121" t="e">
        <f>Weighting!$F$25</f>
        <v>#NUM!</v>
      </c>
      <c r="D3121" t="e">
        <f>IF(C3121=1,'Data Transformation'!$G$3+0.5*'Data Transformation'!$W$25,IF(C3122=1,D3122-'Data Transformation'!$W$25,FALSE))</f>
        <v>#NUM!</v>
      </c>
      <c r="E3121">
        <f t="array" ref="E3121">IF(ISLOGICAL(D3121),"",FREQUENCY(IF('Data Transformation'!$B$425:$B$8425='Bin Analysis'!$B3099,'Data Transformation'!$G$425:$G$8425),D3121))</f>
        <v>2001</v>
      </c>
      <c r="F3121">
        <f t="shared" si="387"/>
        <v>0</v>
      </c>
      <c r="G3121">
        <f>Weighting!$H$25</f>
        <v>0</v>
      </c>
      <c r="H3121">
        <f t="array" ref="H3121">FREQUENCY(IF('Data Transformation'!$B$4:$B$8425=B3099,'Data Transformation'!$G$4:$G$8425),'Bin Analysis'!$B3121)</f>
        <v>2073</v>
      </c>
      <c r="I3121">
        <f t="shared" si="388"/>
        <v>0</v>
      </c>
      <c r="J3121">
        <f t="shared" si="389"/>
        <v>0</v>
      </c>
      <c r="K3121">
        <f>J3121*Weighting!$W$25</f>
        <v>0</v>
      </c>
      <c r="M3121" s="14"/>
    </row>
    <row r="3122" spans="1:25" x14ac:dyDescent="0.55000000000000004">
      <c r="N3122" s="57"/>
      <c r="O3122"/>
      <c r="P3122"/>
      <c r="Q3122"/>
      <c r="R3122"/>
    </row>
    <row r="3123" spans="1:25" ht="23.35" x14ac:dyDescent="0.8">
      <c r="A3123" s="21" t="s">
        <v>0</v>
      </c>
      <c r="B3123" s="21" t="str">
        <f>IFERROR(VLOOKUP(C3123,'Data Transformation'!$L$6:$M$426,2,FALSE),"")</f>
        <v/>
      </c>
      <c r="C3123" s="21">
        <f>C3099+1</f>
        <v>130</v>
      </c>
      <c r="D3123" s="21"/>
      <c r="E3123" s="21"/>
      <c r="F3123" s="21"/>
      <c r="G3123" s="21"/>
      <c r="H3123" s="22"/>
      <c r="I3123" s="22"/>
      <c r="J3123" s="22"/>
      <c r="K3123" s="21"/>
      <c r="L3123" s="21" t="str">
        <f>B3123</f>
        <v/>
      </c>
      <c r="M3123" s="23" t="e">
        <f>INDEX('Data Transformation'!$O$4:$O$424,MATCH($B3123,'Data Transformation'!$M$4:$M$424,0),MATCH($M$2,'Data Transformation'!$O$3,0))</f>
        <v>#N/A</v>
      </c>
      <c r="N3123" s="27" t="e">
        <f>IF('Input and Summary Results'!$J$16="minimum",'Bin Analysis'!X3124/(M3123-1),'Bin Analysis'!Y3123/('Bin Analysis'!M3123-1))</f>
        <v>#N/A</v>
      </c>
      <c r="O3123" s="27" t="e">
        <f>IF(M3123=FALSE,NA(),(VLOOKUP(1,C3126:K3145,4,FALSE))/(M3123-1))</f>
        <v>#N/A</v>
      </c>
      <c r="P3123" s="27" t="e">
        <f>IF(M3123=FALSE,NA(),SUM(J3126:J3145)/Weighting!$S$5)</f>
        <v>#N/A</v>
      </c>
      <c r="Q3123" s="27" t="e">
        <f>IF(M3123=FALSE,NA(),SUM(K3126:K3145)/Weighting!$S$6)</f>
        <v>#N/A</v>
      </c>
      <c r="R3123" s="27" t="e">
        <f>IF(M3123=FALSE,NA(),(VLOOKUP(1,G3126:K3145,3,FALSE))/(M3123-1))</f>
        <v>#N/A</v>
      </c>
      <c r="S3123" s="22" t="e">
        <f>IF(M3123=FALSE,NA(),IF(SUM(J3126:J3145)=2,"yes","no"))</f>
        <v>#N/A</v>
      </c>
      <c r="X3123" s="2" cm="2">
        <f t="array" ref="X3123:X3124">FREQUENCY(IF('Data Transformation'!$B$425:$B$6424='Bin Analysis'!L3123,'Data Transformation'!$G$425:$G$6424),'Data Transformation'!$U$11)</f>
        <v>0</v>
      </c>
      <c r="Y3123" s="2" cm="2">
        <f t="array" ref="Y3123:Y3124">FREQUENCY(IF('Data Transformation'!$B$425:$B$6424='Bin Analysis'!L3123,'Data Transformation'!$G$425:$G$6424),'Data Transformation'!$U$12)</f>
        <v>0</v>
      </c>
    </row>
    <row r="3124" spans="1:25" x14ac:dyDescent="0.55000000000000004">
      <c r="A3124" s="14" t="s">
        <v>67</v>
      </c>
      <c r="B3124" t="s">
        <v>47</v>
      </c>
      <c r="C3124" t="s">
        <v>5</v>
      </c>
      <c r="D3124" t="s">
        <v>100</v>
      </c>
      <c r="E3124" t="s">
        <v>101</v>
      </c>
      <c r="F3124" t="s">
        <v>102</v>
      </c>
      <c r="G3124" t="s">
        <v>70</v>
      </c>
      <c r="H3124" t="s">
        <v>31</v>
      </c>
      <c r="I3124" t="s">
        <v>32</v>
      </c>
      <c r="J3124" t="s">
        <v>46</v>
      </c>
      <c r="K3124" s="14" t="s">
        <v>45</v>
      </c>
      <c r="M3124" s="14"/>
      <c r="X3124" s="2">
        <v>0</v>
      </c>
      <c r="Y3124" s="2">
        <v>0</v>
      </c>
    </row>
    <row r="3125" spans="1:25" x14ac:dyDescent="0.55000000000000004">
      <c r="A3125" s="32"/>
      <c r="D3125" t="e">
        <f>IF(C3125=1,'Data Transformation'!$G$3+0.5*'Data Transformation'!$W$25,IF(C3126=1,D3126-'Data Transformation'!$W$25,FALSE))</f>
        <v>#NUM!</v>
      </c>
      <c r="E3125">
        <f t="array" ref="E3125">IF(ISLOGICAL(D3125),"",FREQUENCY(IF('Data Transformation'!$B$425:$B$8425='Bin Analysis'!$B3123,'Data Transformation'!$G$425:$G$8425),D3125))</f>
        <v>2001</v>
      </c>
      <c r="F3125" t="e">
        <f>IF(ISLOGICAL(D3125),"",E3125-E3124)</f>
        <v>#VALUE!</v>
      </c>
      <c r="M3125" s="14"/>
    </row>
    <row r="3126" spans="1:25" x14ac:dyDescent="0.55000000000000004">
      <c r="A3126" s="32" t="e">
        <f>IF(Weighting!$P$6&gt;0,B3126,"")</f>
        <v>#NUM!</v>
      </c>
      <c r="B3126" t="e">
        <f>Weighting!$C$6</f>
        <v>#DIV/0!</v>
      </c>
      <c r="C3126" t="e">
        <f>Weighting!$F$6</f>
        <v>#NUM!</v>
      </c>
      <c r="D3126" t="e">
        <f>IF(C3126=1,'Data Transformation'!$G$3+0.5*'Data Transformation'!$W$25,IF(C3127=1,D3127-'Data Transformation'!$W$25,FALSE))</f>
        <v>#NUM!</v>
      </c>
      <c r="E3126">
        <f t="array" ref="E3126">IF(ISLOGICAL(D3126),"",FREQUENCY(IF('Data Transformation'!$B$425:$B$8425='Bin Analysis'!$B3123,'Data Transformation'!$G$425:$G$8425),D3126))</f>
        <v>2001</v>
      </c>
      <c r="F3126">
        <f>IF(ISLOGICAL(D3126),"",E3126-E3125)</f>
        <v>0</v>
      </c>
      <c r="G3126">
        <f>Weighting!$H$6</f>
        <v>1</v>
      </c>
      <c r="H3126">
        <f t="array" ref="H3126">FREQUENCY(IF('Data Transformation'!$B$4:$B$8425=B3123,'Data Transformation'!$G$4:$G$8425),'Bin Analysis'!$B3126)</f>
        <v>2073</v>
      </c>
      <c r="I3126">
        <f>H3126-H3125</f>
        <v>2073</v>
      </c>
      <c r="J3126">
        <f>IF(I3126=0,0,1)</f>
        <v>1</v>
      </c>
      <c r="K3126" t="e">
        <f>J3126*Weighting!$W$6</f>
        <v>#NUM!</v>
      </c>
      <c r="M3126" s="14"/>
    </row>
    <row r="3127" spans="1:25" x14ac:dyDescent="0.55000000000000004">
      <c r="A3127" s="32" t="str">
        <f>IF(Weighting!$P$7&gt;0,B3127,"")</f>
        <v/>
      </c>
      <c r="B3127" t="e">
        <f>Weighting!$C$7</f>
        <v>#DIV/0!</v>
      </c>
      <c r="C3127" t="e">
        <f>Weighting!$F$7</f>
        <v>#NUM!</v>
      </c>
      <c r="D3127" t="e">
        <f>IF(C3127=1,'Data Transformation'!$G$3+0.5*'Data Transformation'!$W$25,IF(C3128=1,D3128-'Data Transformation'!$W$25,FALSE))</f>
        <v>#NUM!</v>
      </c>
      <c r="E3127">
        <f t="array" ref="E3127">IF(ISLOGICAL(D3127),"",FREQUENCY(IF('Data Transformation'!$B$425:$B$8425='Bin Analysis'!$B3123,'Data Transformation'!$G$425:$G$8425),D3127))</f>
        <v>2001</v>
      </c>
      <c r="F3127">
        <f t="shared" ref="F3127:F3145" si="390">IF(ISLOGICAL(D3127),"",E3127-E3126)</f>
        <v>0</v>
      </c>
      <c r="G3127">
        <f>Weighting!$H$7</f>
        <v>0</v>
      </c>
      <c r="H3127">
        <f t="array" ref="H3127">FREQUENCY(IF('Data Transformation'!$B$4:$B$8425=B3123,'Data Transformation'!$G$4:$G$8425),'Bin Analysis'!$B3127)</f>
        <v>2073</v>
      </c>
      <c r="I3127">
        <f t="shared" ref="I3127:I3145" si="391">H3127-H3126</f>
        <v>0</v>
      </c>
      <c r="J3127">
        <f>IF(I3127=0,0,1)</f>
        <v>0</v>
      </c>
      <c r="K3127">
        <f>J3127*Weighting!$W$7</f>
        <v>0</v>
      </c>
      <c r="M3127" s="14"/>
    </row>
    <row r="3128" spans="1:25" x14ac:dyDescent="0.55000000000000004">
      <c r="A3128" s="32" t="str">
        <f>IF(Weighting!$P$8&gt;0,B3128,"")</f>
        <v/>
      </c>
      <c r="B3128" t="e">
        <f>Weighting!$C$8</f>
        <v>#DIV/0!</v>
      </c>
      <c r="C3128" t="e">
        <f>Weighting!$F$8</f>
        <v>#NUM!</v>
      </c>
      <c r="D3128" t="e">
        <f>IF(C3128=1,'Data Transformation'!$G$3+0.5*'Data Transformation'!$W$25,IF(C3129=1,D3129-'Data Transformation'!$W$25,FALSE))</f>
        <v>#NUM!</v>
      </c>
      <c r="E3128">
        <f t="array" ref="E3128">IF(ISLOGICAL(D3128),"",FREQUENCY(IF('Data Transformation'!$B$425:$B$8425='Bin Analysis'!$B3123,'Data Transformation'!$G$425:$G$8425),D3128))</f>
        <v>2001</v>
      </c>
      <c r="F3128">
        <f t="shared" si="390"/>
        <v>0</v>
      </c>
      <c r="G3128">
        <f>Weighting!$H$8</f>
        <v>0</v>
      </c>
      <c r="H3128">
        <f t="array" ref="H3128">FREQUENCY(IF('Data Transformation'!$B$4:$B$8425=B3123,'Data Transformation'!$G$4:$G$8425),'Bin Analysis'!$B3128)</f>
        <v>2073</v>
      </c>
      <c r="I3128">
        <f t="shared" si="391"/>
        <v>0</v>
      </c>
      <c r="J3128">
        <f t="shared" ref="J3128:J3145" si="392">IF(I3128=0,0,1)</f>
        <v>0</v>
      </c>
      <c r="K3128">
        <f>J3128*Weighting!$W$8</f>
        <v>0</v>
      </c>
      <c r="M3128" s="14"/>
    </row>
    <row r="3129" spans="1:25" x14ac:dyDescent="0.55000000000000004">
      <c r="A3129" s="32" t="str">
        <f>IF(Weighting!$P$9&gt;0,B3129,"")</f>
        <v/>
      </c>
      <c r="B3129" s="50" t="e">
        <f>Weighting!$C$9</f>
        <v>#DIV/0!</v>
      </c>
      <c r="C3129" t="e">
        <f>Weighting!$F$9</f>
        <v>#NUM!</v>
      </c>
      <c r="D3129" t="e">
        <f>IF(C3129=1,'Data Transformation'!$G$3+0.5*'Data Transformation'!$W$25,IF(C3130=1,D3130-'Data Transformation'!$W$25,FALSE))</f>
        <v>#NUM!</v>
      </c>
      <c r="E3129">
        <f t="array" ref="E3129">IF(ISLOGICAL(D3129),"",FREQUENCY(IF('Data Transformation'!$B$425:$B$8425='Bin Analysis'!$B3123,'Data Transformation'!$G$425:$G$8425),D3129))</f>
        <v>2001</v>
      </c>
      <c r="F3129">
        <f t="shared" si="390"/>
        <v>0</v>
      </c>
      <c r="G3129">
        <f>Weighting!$H$9</f>
        <v>0</v>
      </c>
      <c r="H3129">
        <f t="array" ref="H3129">FREQUENCY(IF('Data Transformation'!$B$4:$B$8425=B3123,'Data Transformation'!$G$4:$G$8425),'Bin Analysis'!$B3129)</f>
        <v>2073</v>
      </c>
      <c r="I3129">
        <f t="shared" si="391"/>
        <v>0</v>
      </c>
      <c r="J3129">
        <f t="shared" si="392"/>
        <v>0</v>
      </c>
      <c r="K3129">
        <f>J3129*Weighting!$W$9</f>
        <v>0</v>
      </c>
      <c r="M3129" s="14"/>
    </row>
    <row r="3130" spans="1:25" x14ac:dyDescent="0.55000000000000004">
      <c r="A3130" s="32" t="str">
        <f>IF(Weighting!$P$10&gt;0,B3130,"")</f>
        <v/>
      </c>
      <c r="B3130" t="e">
        <f>Weighting!$C$10</f>
        <v>#DIV/0!</v>
      </c>
      <c r="C3130" t="e">
        <f>Weighting!$F$10</f>
        <v>#NUM!</v>
      </c>
      <c r="D3130" t="e">
        <f>IF(C3130=1,'Data Transformation'!$G$3+0.5*'Data Transformation'!$W$25,IF(C3131=1,D3131-'Data Transformation'!$W$25,FALSE))</f>
        <v>#NUM!</v>
      </c>
      <c r="E3130">
        <f t="array" ref="E3130">IF(ISLOGICAL(D3130),"",FREQUENCY(IF('Data Transformation'!$B$425:$B$8425='Bin Analysis'!$B3123,'Data Transformation'!$G$425:$G$8425),D3130))</f>
        <v>2001</v>
      </c>
      <c r="F3130">
        <f t="shared" si="390"/>
        <v>0</v>
      </c>
      <c r="G3130">
        <f>Weighting!$H$10</f>
        <v>0</v>
      </c>
      <c r="H3130">
        <f t="array" ref="H3130">FREQUENCY(IF('Data Transformation'!$B$4:$B$8425=B3123,'Data Transformation'!$G$4:$G$8425),'Bin Analysis'!$B3130)</f>
        <v>2073</v>
      </c>
      <c r="I3130">
        <f t="shared" si="391"/>
        <v>0</v>
      </c>
      <c r="J3130">
        <f t="shared" si="392"/>
        <v>0</v>
      </c>
      <c r="K3130">
        <f>J3130*Weighting!$W$10</f>
        <v>0</v>
      </c>
      <c r="M3130" s="14"/>
    </row>
    <row r="3131" spans="1:25" x14ac:dyDescent="0.55000000000000004">
      <c r="A3131" s="32" t="str">
        <f>IF(Weighting!$P$11&gt;0,B3131,"")</f>
        <v/>
      </c>
      <c r="B3131" t="e">
        <f>Weighting!$C$11</f>
        <v>#DIV/0!</v>
      </c>
      <c r="C3131" t="e">
        <f>Weighting!$F$11</f>
        <v>#NUM!</v>
      </c>
      <c r="D3131" t="e">
        <f>IF(C3131=1,'Data Transformation'!$G$3+0.5*'Data Transformation'!$W$25,IF(C3132=1,D3132-'Data Transformation'!$W$25,FALSE))</f>
        <v>#NUM!</v>
      </c>
      <c r="E3131">
        <f t="array" ref="E3131">IF(ISLOGICAL(D3131),"",FREQUENCY(IF('Data Transformation'!$B$425:$B$8425='Bin Analysis'!$B3123,'Data Transformation'!$G$425:$G$8425),D3131))</f>
        <v>2001</v>
      </c>
      <c r="F3131">
        <f t="shared" si="390"/>
        <v>0</v>
      </c>
      <c r="G3131">
        <f>Weighting!$H$11</f>
        <v>0</v>
      </c>
      <c r="H3131">
        <f t="array" ref="H3131">FREQUENCY(IF('Data Transformation'!$B$4:$B$8425=B3123,'Data Transformation'!$G$4:$G$8425),'Bin Analysis'!$B3131)</f>
        <v>2073</v>
      </c>
      <c r="I3131">
        <f t="shared" si="391"/>
        <v>0</v>
      </c>
      <c r="J3131">
        <f t="shared" si="392"/>
        <v>0</v>
      </c>
      <c r="K3131">
        <f>J3131*Weighting!$W$11</f>
        <v>0</v>
      </c>
      <c r="M3131" s="14"/>
    </row>
    <row r="3132" spans="1:25" x14ac:dyDescent="0.55000000000000004">
      <c r="A3132" s="32" t="str">
        <f>IF(Weighting!$P$12&gt;0,B3132,"")</f>
        <v/>
      </c>
      <c r="B3132" t="e">
        <f>Weighting!$C$12</f>
        <v>#DIV/0!</v>
      </c>
      <c r="C3132" t="e">
        <f>Weighting!$F$12</f>
        <v>#NUM!</v>
      </c>
      <c r="D3132" t="e">
        <f>IF(C3132=1,'Data Transformation'!$G$3+0.5*'Data Transformation'!$W$25,IF(C3133=1,D3133-'Data Transformation'!$W$25,FALSE))</f>
        <v>#NUM!</v>
      </c>
      <c r="E3132">
        <f t="array" ref="E3132">IF(ISLOGICAL(D3132),"",FREQUENCY(IF('Data Transformation'!$B$425:$B$8425='Bin Analysis'!$B3123,'Data Transformation'!$G$425:$G$8425),D3132))</f>
        <v>2001</v>
      </c>
      <c r="F3132">
        <f t="shared" si="390"/>
        <v>0</v>
      </c>
      <c r="G3132">
        <f>Weighting!$H$12</f>
        <v>0</v>
      </c>
      <c r="H3132">
        <f t="array" ref="H3132">FREQUENCY(IF('Data Transformation'!$B$4:$B$8425=B3123,'Data Transformation'!$G$4:$G$8425),'Bin Analysis'!$B3132)</f>
        <v>2073</v>
      </c>
      <c r="I3132">
        <f t="shared" si="391"/>
        <v>0</v>
      </c>
      <c r="J3132">
        <f t="shared" si="392"/>
        <v>0</v>
      </c>
      <c r="K3132">
        <f>J3132*Weighting!$W$12</f>
        <v>0</v>
      </c>
      <c r="M3132" s="14"/>
    </row>
    <row r="3133" spans="1:25" x14ac:dyDescent="0.55000000000000004">
      <c r="A3133" s="32" t="str">
        <f>IF(Weighting!$P$13&gt;0,B3133,"")</f>
        <v/>
      </c>
      <c r="B3133" t="e">
        <f>Weighting!$C$13</f>
        <v>#DIV/0!</v>
      </c>
      <c r="C3133" t="e">
        <f>Weighting!$F$13</f>
        <v>#NUM!</v>
      </c>
      <c r="D3133" t="e">
        <f>IF(C3133=1,'Data Transformation'!$G$3+0.5*'Data Transformation'!$W$25,IF(C3134=1,D3134-'Data Transformation'!$W$25,FALSE))</f>
        <v>#NUM!</v>
      </c>
      <c r="E3133">
        <f t="array" ref="E3133">IF(ISLOGICAL(D3133),"",FREQUENCY(IF('Data Transformation'!$B$425:$B$8425='Bin Analysis'!$B3123,'Data Transformation'!$G$425:$G$8425),D3133))</f>
        <v>2001</v>
      </c>
      <c r="F3133">
        <f t="shared" si="390"/>
        <v>0</v>
      </c>
      <c r="G3133">
        <f>Weighting!$H$13</f>
        <v>0</v>
      </c>
      <c r="H3133">
        <f t="array" ref="H3133">FREQUENCY(IF('Data Transformation'!$B$4:$B$8425=B3123,'Data Transformation'!$G$4:$G$8425),'Bin Analysis'!$B3133)</f>
        <v>2073</v>
      </c>
      <c r="I3133">
        <f t="shared" si="391"/>
        <v>0</v>
      </c>
      <c r="J3133">
        <f t="shared" si="392"/>
        <v>0</v>
      </c>
      <c r="K3133">
        <f>J3133*Weighting!$W$13</f>
        <v>0</v>
      </c>
      <c r="M3133" s="14"/>
    </row>
    <row r="3134" spans="1:25" x14ac:dyDescent="0.55000000000000004">
      <c r="A3134" s="32" t="str">
        <f>IF(Weighting!$P$14&gt;0,B3134,"")</f>
        <v/>
      </c>
      <c r="B3134" t="e">
        <f>Weighting!$C$14</f>
        <v>#DIV/0!</v>
      </c>
      <c r="C3134" t="e">
        <f>Weighting!$F$14</f>
        <v>#NUM!</v>
      </c>
      <c r="D3134" t="e">
        <f>IF(C3134=1,'Data Transformation'!$G$3+0.5*'Data Transformation'!$W$25,IF(C3135=1,D3135-'Data Transformation'!$W$25,FALSE))</f>
        <v>#NUM!</v>
      </c>
      <c r="E3134">
        <f t="array" ref="E3134">IF(ISLOGICAL(D3134),"",FREQUENCY(IF('Data Transformation'!$B$425:$B$8425='Bin Analysis'!$B3123,'Data Transformation'!$G$425:$G$8425),D3134))</f>
        <v>2001</v>
      </c>
      <c r="F3134">
        <f t="shared" si="390"/>
        <v>0</v>
      </c>
      <c r="G3134">
        <f>Weighting!$H$14</f>
        <v>0</v>
      </c>
      <c r="H3134">
        <f t="array" ref="H3134">FREQUENCY(IF('Data Transformation'!$B$4:$B$8425=B3123,'Data Transformation'!$G$4:$G$8425),'Bin Analysis'!$B3134)</f>
        <v>2073</v>
      </c>
      <c r="I3134">
        <f t="shared" si="391"/>
        <v>0</v>
      </c>
      <c r="J3134">
        <f t="shared" si="392"/>
        <v>0</v>
      </c>
      <c r="K3134">
        <f>J3134*Weighting!$W$14</f>
        <v>0</v>
      </c>
      <c r="M3134" s="14"/>
    </row>
    <row r="3135" spans="1:25" x14ac:dyDescent="0.55000000000000004">
      <c r="A3135" s="32" t="str">
        <f>IF(Weighting!$P$15&gt;0,B3135,"")</f>
        <v/>
      </c>
      <c r="B3135" t="e">
        <f>Weighting!$C$15</f>
        <v>#DIV/0!</v>
      </c>
      <c r="C3135" t="e">
        <f>Weighting!$F$15</f>
        <v>#NUM!</v>
      </c>
      <c r="D3135" t="e">
        <f>IF(C3135=1,'Data Transformation'!$G$3+0.5*'Data Transformation'!$W$25,IF(C3136=1,D3136-'Data Transformation'!$W$25,FALSE))</f>
        <v>#NUM!</v>
      </c>
      <c r="E3135">
        <f t="array" ref="E3135">IF(ISLOGICAL(D3135),"",FREQUENCY(IF('Data Transformation'!$B$425:$B$8425='Bin Analysis'!$B3123,'Data Transformation'!$G$425:$G$8425),D3135))</f>
        <v>2001</v>
      </c>
      <c r="F3135">
        <f t="shared" si="390"/>
        <v>0</v>
      </c>
      <c r="G3135">
        <f>Weighting!$H$15</f>
        <v>0</v>
      </c>
      <c r="H3135">
        <f t="array" ref="H3135">FREQUENCY(IF('Data Transformation'!$B$4:$B$8425=B3123,'Data Transformation'!$G$4:$G$8425),'Bin Analysis'!$B3135)</f>
        <v>2073</v>
      </c>
      <c r="I3135">
        <f t="shared" si="391"/>
        <v>0</v>
      </c>
      <c r="J3135">
        <f t="shared" si="392"/>
        <v>0</v>
      </c>
      <c r="K3135">
        <f>J3135*Weighting!$W$15</f>
        <v>0</v>
      </c>
      <c r="M3135" s="14"/>
    </row>
    <row r="3136" spans="1:25" x14ac:dyDescent="0.55000000000000004">
      <c r="A3136" s="32" t="str">
        <f>IF(Weighting!$P$16&gt;0,B3136,"")</f>
        <v/>
      </c>
      <c r="B3136" t="e">
        <f>Weighting!$C$16</f>
        <v>#DIV/0!</v>
      </c>
      <c r="C3136" t="e">
        <f>Weighting!$F$16</f>
        <v>#NUM!</v>
      </c>
      <c r="D3136" t="e">
        <f>IF(C3136=1,'Data Transformation'!$G$3+0.5*'Data Transformation'!$W$25,IF(C3137=1,D3137-'Data Transformation'!$W$25,FALSE))</f>
        <v>#NUM!</v>
      </c>
      <c r="E3136">
        <f t="array" ref="E3136">IF(ISLOGICAL(D3136),"",FREQUENCY(IF('Data Transformation'!$B$425:$B$8425='Bin Analysis'!$B3123,'Data Transformation'!$G$425:$G$8425),D3136))</f>
        <v>2001</v>
      </c>
      <c r="F3136">
        <f t="shared" si="390"/>
        <v>0</v>
      </c>
      <c r="G3136">
        <f>Weighting!$H$16</f>
        <v>0</v>
      </c>
      <c r="H3136">
        <f t="array" ref="H3136">FREQUENCY(IF('Data Transformation'!$B$4:$B$8425=B3123,'Data Transformation'!$G$4:$G$8425),'Bin Analysis'!$B3136)</f>
        <v>2073</v>
      </c>
      <c r="I3136">
        <f t="shared" si="391"/>
        <v>0</v>
      </c>
      <c r="J3136">
        <f t="shared" si="392"/>
        <v>0</v>
      </c>
      <c r="K3136">
        <f>J3136*Weighting!$W$16</f>
        <v>0</v>
      </c>
      <c r="M3136" s="14"/>
    </row>
    <row r="3137" spans="1:25" x14ac:dyDescent="0.55000000000000004">
      <c r="A3137" s="32" t="str">
        <f>IF(Weighting!$P$17&gt;0,B3137,"")</f>
        <v/>
      </c>
      <c r="B3137" t="e">
        <f>Weighting!$C$17</f>
        <v>#DIV/0!</v>
      </c>
      <c r="C3137" t="e">
        <f>Weighting!$F$17</f>
        <v>#NUM!</v>
      </c>
      <c r="D3137" t="e">
        <f>IF(C3137=1,'Data Transformation'!$G$3+0.5*'Data Transformation'!$W$25,IF(C3138=1,D3138-'Data Transformation'!$W$25,FALSE))</f>
        <v>#NUM!</v>
      </c>
      <c r="E3137">
        <f t="array" ref="E3137">IF(ISLOGICAL(D3137),"",FREQUENCY(IF('Data Transformation'!$B$425:$B$8425='Bin Analysis'!$B3123,'Data Transformation'!$G$425:$G$8425),D3137))</f>
        <v>2001</v>
      </c>
      <c r="F3137">
        <f t="shared" si="390"/>
        <v>0</v>
      </c>
      <c r="G3137">
        <f>Weighting!$H$17</f>
        <v>0</v>
      </c>
      <c r="H3137">
        <f t="array" ref="H3137">FREQUENCY(IF('Data Transformation'!$B$4:$B$8425=B3123,'Data Transformation'!$G$4:$G$8425),'Bin Analysis'!$B3137)</f>
        <v>2073</v>
      </c>
      <c r="I3137">
        <f t="shared" si="391"/>
        <v>0</v>
      </c>
      <c r="J3137">
        <f t="shared" si="392"/>
        <v>0</v>
      </c>
      <c r="K3137">
        <f>J3137*Weighting!$W$17</f>
        <v>0</v>
      </c>
      <c r="M3137" s="14"/>
    </row>
    <row r="3138" spans="1:25" x14ac:dyDescent="0.55000000000000004">
      <c r="A3138" s="32" t="str">
        <f>IF(Weighting!$P$18&gt;0,B3138,"")</f>
        <v/>
      </c>
      <c r="B3138" t="e">
        <f>Weighting!$C$18</f>
        <v>#DIV/0!</v>
      </c>
      <c r="C3138" t="e">
        <f>Weighting!$F$18</f>
        <v>#NUM!</v>
      </c>
      <c r="D3138" t="e">
        <f>IF(C3138=1,'Data Transformation'!$G$3+0.5*'Data Transformation'!$W$25,IF(C3139=1,D3139-'Data Transformation'!$W$25,FALSE))</f>
        <v>#NUM!</v>
      </c>
      <c r="E3138">
        <f t="array" ref="E3138">IF(ISLOGICAL(D3138),"",FREQUENCY(IF('Data Transformation'!$B$425:$B$8425='Bin Analysis'!$B3123,'Data Transformation'!$G$425:$G$8425),D3138))</f>
        <v>2001</v>
      </c>
      <c r="F3138">
        <f t="shared" si="390"/>
        <v>0</v>
      </c>
      <c r="G3138">
        <f>Weighting!$H$18</f>
        <v>0</v>
      </c>
      <c r="H3138">
        <f t="array" ref="H3138">FREQUENCY(IF('Data Transformation'!$B$4:$B$8425=B3123,'Data Transformation'!$G$4:$G$8425),'Bin Analysis'!$B3138)</f>
        <v>2073</v>
      </c>
      <c r="I3138">
        <f t="shared" si="391"/>
        <v>0</v>
      </c>
      <c r="J3138">
        <f t="shared" si="392"/>
        <v>0</v>
      </c>
      <c r="K3138">
        <f>J3138*Weighting!$W$18</f>
        <v>0</v>
      </c>
      <c r="M3138" s="14"/>
    </row>
    <row r="3139" spans="1:25" x14ac:dyDescent="0.55000000000000004">
      <c r="A3139" s="32" t="str">
        <f>IF(Weighting!$P$19&gt;0,B3139,"")</f>
        <v/>
      </c>
      <c r="B3139" t="e">
        <f>Weighting!$C$19</f>
        <v>#DIV/0!</v>
      </c>
      <c r="C3139" t="e">
        <f>Weighting!$F$19</f>
        <v>#NUM!</v>
      </c>
      <c r="D3139" t="e">
        <f>IF(C3139=1,'Data Transformation'!$G$3+0.5*'Data Transformation'!$W$25,IF(C3140=1,D3140-'Data Transformation'!$W$25,FALSE))</f>
        <v>#NUM!</v>
      </c>
      <c r="E3139">
        <f t="array" ref="E3139">IF(ISLOGICAL(D3139),"",FREQUENCY(IF('Data Transformation'!$B$425:$B$8425='Bin Analysis'!$B3123,'Data Transformation'!$G$425:$G$8425),D3139))</f>
        <v>2001</v>
      </c>
      <c r="F3139">
        <f t="shared" si="390"/>
        <v>0</v>
      </c>
      <c r="G3139">
        <f>Weighting!$H$19</f>
        <v>0</v>
      </c>
      <c r="H3139">
        <f t="array" ref="H3139">FREQUENCY(IF('Data Transformation'!$B$4:$B$8425=B3123,'Data Transformation'!$G$4:$G$8425),'Bin Analysis'!$B3139)</f>
        <v>2073</v>
      </c>
      <c r="I3139">
        <f t="shared" si="391"/>
        <v>0</v>
      </c>
      <c r="J3139">
        <f t="shared" si="392"/>
        <v>0</v>
      </c>
      <c r="K3139">
        <f>J3139*Weighting!$W$19</f>
        <v>0</v>
      </c>
      <c r="M3139" s="14"/>
    </row>
    <row r="3140" spans="1:25" x14ac:dyDescent="0.55000000000000004">
      <c r="A3140" s="32" t="str">
        <f>IF(Weighting!$P$20&gt;0,B3140,"")</f>
        <v/>
      </c>
      <c r="B3140" t="e">
        <f>Weighting!$C$20</f>
        <v>#DIV/0!</v>
      </c>
      <c r="C3140" t="e">
        <f>Weighting!$F$20</f>
        <v>#NUM!</v>
      </c>
      <c r="D3140" t="e">
        <f>IF(C3140=1,'Data Transformation'!$G$3+0.5*'Data Transformation'!$W$25,IF(C3141=1,D3141-'Data Transformation'!$W$25,FALSE))</f>
        <v>#NUM!</v>
      </c>
      <c r="E3140">
        <f t="array" ref="E3140">IF(ISLOGICAL(D3140),"",FREQUENCY(IF('Data Transformation'!$B$425:$B$8425='Bin Analysis'!$B3123,'Data Transformation'!$G$425:$G$8425),D3140))</f>
        <v>2001</v>
      </c>
      <c r="F3140">
        <f t="shared" si="390"/>
        <v>0</v>
      </c>
      <c r="G3140">
        <f>Weighting!$H$20</f>
        <v>0</v>
      </c>
      <c r="H3140">
        <f t="array" ref="H3140">FREQUENCY(IF('Data Transformation'!$B$4:$B$8425=B3123,'Data Transformation'!$G$4:$G$8425),'Bin Analysis'!$B3140)</f>
        <v>2073</v>
      </c>
      <c r="I3140">
        <f t="shared" si="391"/>
        <v>0</v>
      </c>
      <c r="J3140">
        <f t="shared" si="392"/>
        <v>0</v>
      </c>
      <c r="K3140">
        <f>J3140*Weighting!$W$20</f>
        <v>0</v>
      </c>
      <c r="M3140" s="14"/>
    </row>
    <row r="3141" spans="1:25" x14ac:dyDescent="0.55000000000000004">
      <c r="A3141" s="32" t="str">
        <f>IF(Weighting!$P$21&gt;0,B3141,"")</f>
        <v/>
      </c>
      <c r="B3141" t="e">
        <f>Weighting!$C$21</f>
        <v>#DIV/0!</v>
      </c>
      <c r="C3141" t="e">
        <f>Weighting!$F$21</f>
        <v>#NUM!</v>
      </c>
      <c r="D3141" t="e">
        <f>IF(C3141=1,'Data Transformation'!$G$3+0.5*'Data Transformation'!$W$25,IF(C3142=1,D3142-'Data Transformation'!$W$25,FALSE))</f>
        <v>#NUM!</v>
      </c>
      <c r="E3141">
        <f t="array" ref="E3141">IF(ISLOGICAL(D3141),"",FREQUENCY(IF('Data Transformation'!$B$425:$B$8425='Bin Analysis'!$B3123,'Data Transformation'!$G$425:$G$8425),D3141))</f>
        <v>2001</v>
      </c>
      <c r="F3141">
        <f t="shared" si="390"/>
        <v>0</v>
      </c>
      <c r="G3141">
        <f>Weighting!$H$21</f>
        <v>0</v>
      </c>
      <c r="H3141">
        <f t="array" ref="H3141">FREQUENCY(IF('Data Transformation'!$B$4:$B$8425=B3123,'Data Transformation'!$G$4:$G$8425),'Bin Analysis'!$B3141)</f>
        <v>2073</v>
      </c>
      <c r="I3141">
        <f t="shared" si="391"/>
        <v>0</v>
      </c>
      <c r="J3141">
        <f t="shared" si="392"/>
        <v>0</v>
      </c>
      <c r="K3141">
        <f>J3141*Weighting!$W$21</f>
        <v>0</v>
      </c>
      <c r="M3141" s="14"/>
    </row>
    <row r="3142" spans="1:25" x14ac:dyDescent="0.55000000000000004">
      <c r="A3142" s="32" t="str">
        <f>IF(Weighting!$P$22&gt;0,B3142,"")</f>
        <v/>
      </c>
      <c r="B3142" t="e">
        <f>Weighting!$C$22</f>
        <v>#DIV/0!</v>
      </c>
      <c r="C3142" t="e">
        <f>Weighting!$F$22</f>
        <v>#NUM!</v>
      </c>
      <c r="D3142" t="e">
        <f>IF(C3142=1,'Data Transformation'!$G$3+0.5*'Data Transformation'!$W$25,IF(C3143=1,D3143-'Data Transformation'!$W$25,FALSE))</f>
        <v>#NUM!</v>
      </c>
      <c r="E3142">
        <f t="array" ref="E3142">IF(ISLOGICAL(D3142),"",FREQUENCY(IF('Data Transformation'!$B$425:$B$8425='Bin Analysis'!$B3123,'Data Transformation'!$G$425:$G$8425),D3142))</f>
        <v>2001</v>
      </c>
      <c r="F3142">
        <f t="shared" si="390"/>
        <v>0</v>
      </c>
      <c r="G3142">
        <f>Weighting!$H$22</f>
        <v>0</v>
      </c>
      <c r="H3142">
        <f t="array" ref="H3142">FREQUENCY(IF('Data Transformation'!$B$4:$B$8425=B3123,'Data Transformation'!$G$4:$G$8425),'Bin Analysis'!$B3142)</f>
        <v>2073</v>
      </c>
      <c r="I3142">
        <f t="shared" si="391"/>
        <v>0</v>
      </c>
      <c r="J3142">
        <f t="shared" si="392"/>
        <v>0</v>
      </c>
      <c r="K3142">
        <f>J3142*Weighting!$W$22</f>
        <v>0</v>
      </c>
      <c r="M3142" s="14"/>
    </row>
    <row r="3143" spans="1:25" x14ac:dyDescent="0.55000000000000004">
      <c r="A3143" s="32" t="str">
        <f>IF(Weighting!$P$23&gt;0,B3143,"")</f>
        <v/>
      </c>
      <c r="B3143" t="e">
        <f>Weighting!$C$23</f>
        <v>#DIV/0!</v>
      </c>
      <c r="C3143" t="e">
        <f>Weighting!$F$23</f>
        <v>#NUM!</v>
      </c>
      <c r="D3143" t="e">
        <f>IF(C3143=1,'Data Transformation'!$G$3+0.5*'Data Transformation'!$W$25,IF(C3144=1,D3144-'Data Transformation'!$W$25,FALSE))</f>
        <v>#NUM!</v>
      </c>
      <c r="E3143">
        <f t="array" ref="E3143">IF(ISLOGICAL(D3143),"",FREQUENCY(IF('Data Transformation'!$B$425:$B$8425='Bin Analysis'!$B3123,'Data Transformation'!$G$425:$G$8425),D3143))</f>
        <v>2001</v>
      </c>
      <c r="F3143">
        <f t="shared" si="390"/>
        <v>0</v>
      </c>
      <c r="G3143">
        <f>Weighting!$H$23</f>
        <v>0</v>
      </c>
      <c r="H3143">
        <f t="array" ref="H3143">FREQUENCY(IF('Data Transformation'!$B$4:$B$8425=B3123,'Data Transformation'!$G$4:$G$8425),'Bin Analysis'!$B3143)</f>
        <v>2073</v>
      </c>
      <c r="I3143">
        <f t="shared" si="391"/>
        <v>0</v>
      </c>
      <c r="J3143">
        <f t="shared" si="392"/>
        <v>0</v>
      </c>
      <c r="K3143">
        <f>J3143*Weighting!$W$23</f>
        <v>0</v>
      </c>
      <c r="M3143" s="14"/>
    </row>
    <row r="3144" spans="1:25" x14ac:dyDescent="0.55000000000000004">
      <c r="A3144" s="32" t="str">
        <f>IF(Weighting!$P$24&gt;0,B3144,"")</f>
        <v/>
      </c>
      <c r="B3144" t="e">
        <f>Weighting!$C$24</f>
        <v>#DIV/0!</v>
      </c>
      <c r="C3144" t="e">
        <f>Weighting!$F$24</f>
        <v>#NUM!</v>
      </c>
      <c r="D3144" t="e">
        <f>IF(C3144=1,'Data Transformation'!$G$3+0.5*'Data Transformation'!$W$25,IF(C3145=1,D3145-'Data Transformation'!$W$25,FALSE))</f>
        <v>#NUM!</v>
      </c>
      <c r="E3144">
        <f t="array" ref="E3144">IF(ISLOGICAL(D3144),"",FREQUENCY(IF('Data Transformation'!$B$425:$B$8425='Bin Analysis'!$B3123,'Data Transformation'!$G$425:$G$8425),D3144))</f>
        <v>2001</v>
      </c>
      <c r="F3144">
        <f t="shared" si="390"/>
        <v>0</v>
      </c>
      <c r="G3144">
        <f>Weighting!$H$24</f>
        <v>0</v>
      </c>
      <c r="H3144">
        <f t="array" ref="H3144">FREQUENCY(IF('Data Transformation'!$B$4:$B$8425=B3123,'Data Transformation'!$G$4:$G$8425),'Bin Analysis'!$B3144)</f>
        <v>2073</v>
      </c>
      <c r="I3144">
        <f t="shared" si="391"/>
        <v>0</v>
      </c>
      <c r="J3144">
        <f t="shared" si="392"/>
        <v>0</v>
      </c>
      <c r="K3144">
        <f>J3144*Weighting!$W$24</f>
        <v>0</v>
      </c>
      <c r="M3144" s="14"/>
    </row>
    <row r="3145" spans="1:25" x14ac:dyDescent="0.55000000000000004">
      <c r="A3145" s="32" t="str">
        <f>IF(Weighting!$P$25&gt;0,B3145,"")</f>
        <v/>
      </c>
      <c r="B3145" t="e">
        <f>Weighting!$C$25</f>
        <v>#DIV/0!</v>
      </c>
      <c r="C3145" t="e">
        <f>Weighting!$F$25</f>
        <v>#NUM!</v>
      </c>
      <c r="D3145" t="e">
        <f>IF(C3145=1,'Data Transformation'!$G$3+0.5*'Data Transformation'!$W$25,IF(C3146=1,D3146-'Data Transformation'!$W$25,FALSE))</f>
        <v>#NUM!</v>
      </c>
      <c r="E3145">
        <f t="array" ref="E3145">IF(ISLOGICAL(D3145),"",FREQUENCY(IF('Data Transformation'!$B$425:$B$8425='Bin Analysis'!$B3123,'Data Transformation'!$G$425:$G$8425),D3145))</f>
        <v>2001</v>
      </c>
      <c r="F3145">
        <f t="shared" si="390"/>
        <v>0</v>
      </c>
      <c r="G3145">
        <f>Weighting!$H$25</f>
        <v>0</v>
      </c>
      <c r="H3145">
        <f t="array" ref="H3145">FREQUENCY(IF('Data Transformation'!$B$4:$B$8425=B3123,'Data Transformation'!$G$4:$G$8425),'Bin Analysis'!$B3145)</f>
        <v>2073</v>
      </c>
      <c r="I3145">
        <f t="shared" si="391"/>
        <v>0</v>
      </c>
      <c r="J3145">
        <f t="shared" si="392"/>
        <v>0</v>
      </c>
      <c r="K3145">
        <f>J3145*Weighting!$W$25</f>
        <v>0</v>
      </c>
      <c r="M3145" s="14"/>
    </row>
    <row r="3146" spans="1:25" x14ac:dyDescent="0.55000000000000004">
      <c r="O3146"/>
      <c r="P3146"/>
      <c r="Q3146"/>
      <c r="R3146"/>
    </row>
    <row r="3147" spans="1:25" ht="23.35" x14ac:dyDescent="0.8">
      <c r="A3147" s="21" t="s">
        <v>0</v>
      </c>
      <c r="B3147" s="21" t="str">
        <f>IFERROR(VLOOKUP(C3147,'Data Transformation'!$L$6:$M$426,2,FALSE),"")</f>
        <v/>
      </c>
      <c r="C3147" s="21">
        <f>C3123+1</f>
        <v>131</v>
      </c>
      <c r="D3147" s="21"/>
      <c r="E3147" s="21"/>
      <c r="F3147" s="21"/>
      <c r="G3147" s="21"/>
      <c r="H3147" s="22"/>
      <c r="I3147" s="22"/>
      <c r="J3147" s="22"/>
      <c r="K3147" s="21"/>
      <c r="L3147" s="21" t="str">
        <f>B3147</f>
        <v/>
      </c>
      <c r="M3147" s="23" t="e">
        <f>INDEX('Data Transformation'!$O$4:$O$424,MATCH($B3147,'Data Transformation'!$M$4:$M$424,0),MATCH($M$2,'Data Transformation'!$O$3,0))</f>
        <v>#N/A</v>
      </c>
      <c r="N3147" s="27" t="e">
        <f>IF('Input and Summary Results'!$J$16="minimum",'Bin Analysis'!X3148/(M3147-1),'Bin Analysis'!Y3147/('Bin Analysis'!M3147-1))</f>
        <v>#N/A</v>
      </c>
      <c r="O3147" s="27" t="e">
        <f>IF(M3147=FALSE,NA(),(VLOOKUP(1,C3150:K3169,4,FALSE))/(M3147-1))</f>
        <v>#N/A</v>
      </c>
      <c r="P3147" s="27" t="e">
        <f>IF(M3147=FALSE,NA(),SUM(J3150:J3169)/Weighting!$S$5)</f>
        <v>#N/A</v>
      </c>
      <c r="Q3147" s="27" t="e">
        <f>IF(M3147=FALSE,NA(),SUM(K3150:K3169)/Weighting!$S$6)</f>
        <v>#N/A</v>
      </c>
      <c r="R3147" s="27" t="e">
        <f>IF(M3147=FALSE,NA(),(VLOOKUP(1,G3150:K3169,3,FALSE))/(M3147-1))</f>
        <v>#N/A</v>
      </c>
      <c r="S3147" s="22" t="e">
        <f>IF(M3147=FALSE,NA(),IF(SUM(J3150:J3169)=2,"yes","no"))</f>
        <v>#N/A</v>
      </c>
      <c r="X3147" s="2" cm="2">
        <f t="array" ref="X3147:X3148">FREQUENCY(IF('Data Transformation'!$B$425:$B$6424='Bin Analysis'!L3147,'Data Transformation'!$G$425:$G$6424),'Data Transformation'!$U$11)</f>
        <v>0</v>
      </c>
      <c r="Y3147" s="2" cm="2">
        <f t="array" ref="Y3147:Y3148">FREQUENCY(IF('Data Transformation'!$B$425:$B$6424='Bin Analysis'!L3147,'Data Transformation'!$G$425:$G$6424),'Data Transformation'!$U$12)</f>
        <v>0</v>
      </c>
    </row>
    <row r="3148" spans="1:25" x14ac:dyDescent="0.55000000000000004">
      <c r="A3148" s="14" t="s">
        <v>67</v>
      </c>
      <c r="B3148" t="s">
        <v>47</v>
      </c>
      <c r="C3148" t="s">
        <v>5</v>
      </c>
      <c r="D3148" t="s">
        <v>100</v>
      </c>
      <c r="E3148" t="s">
        <v>101</v>
      </c>
      <c r="F3148" t="s">
        <v>102</v>
      </c>
      <c r="G3148" t="s">
        <v>70</v>
      </c>
      <c r="H3148" t="s">
        <v>31</v>
      </c>
      <c r="I3148" t="s">
        <v>32</v>
      </c>
      <c r="J3148" t="s">
        <v>46</v>
      </c>
      <c r="K3148" s="14" t="s">
        <v>45</v>
      </c>
      <c r="M3148" s="14"/>
      <c r="X3148" s="2">
        <v>0</v>
      </c>
      <c r="Y3148" s="2">
        <v>0</v>
      </c>
    </row>
    <row r="3149" spans="1:25" x14ac:dyDescent="0.55000000000000004">
      <c r="A3149" s="32"/>
      <c r="D3149" t="e">
        <f>IF(C3149=1,'Data Transformation'!$G$3+0.5*'Data Transformation'!$W$25,IF(C3150=1,D3150-'Data Transformation'!$W$25,FALSE))</f>
        <v>#NUM!</v>
      </c>
      <c r="E3149">
        <f t="array" ref="E3149">IF(ISLOGICAL(D3149),"",FREQUENCY(IF('Data Transformation'!$B$425:$B$8425='Bin Analysis'!$B3147,'Data Transformation'!$G$425:$G$8425),D3149))</f>
        <v>2001</v>
      </c>
      <c r="F3149" t="e">
        <f>IF(ISLOGICAL(D3149),"",E3149-E3148)</f>
        <v>#VALUE!</v>
      </c>
      <c r="M3149" s="14"/>
    </row>
    <row r="3150" spans="1:25" x14ac:dyDescent="0.55000000000000004">
      <c r="A3150" s="32" t="e">
        <f>IF(Weighting!$P$6&gt;0,B3150,"")</f>
        <v>#NUM!</v>
      </c>
      <c r="B3150" t="e">
        <f>Weighting!$C$6</f>
        <v>#DIV/0!</v>
      </c>
      <c r="C3150" t="e">
        <f>Weighting!$F$6</f>
        <v>#NUM!</v>
      </c>
      <c r="D3150" t="e">
        <f>IF(C3150=1,'Data Transformation'!$G$3+0.5*'Data Transformation'!$W$25,IF(C3151=1,D3151-'Data Transformation'!$W$25,FALSE))</f>
        <v>#NUM!</v>
      </c>
      <c r="E3150">
        <f t="array" ref="E3150">IF(ISLOGICAL(D3150),"",FREQUENCY(IF('Data Transformation'!$B$425:$B$8425='Bin Analysis'!$B3147,'Data Transformation'!$G$425:$G$8425),D3150))</f>
        <v>2001</v>
      </c>
      <c r="F3150">
        <f>IF(ISLOGICAL(D3150),"",E3150-E3149)</f>
        <v>0</v>
      </c>
      <c r="G3150">
        <f>Weighting!$H$6</f>
        <v>1</v>
      </c>
      <c r="H3150">
        <f t="array" ref="H3150">FREQUENCY(IF('Data Transformation'!$B$4:$B$8425=B3147,'Data Transformation'!$G$4:$G$8425),'Bin Analysis'!$B3150)</f>
        <v>2073</v>
      </c>
      <c r="I3150">
        <f>H3150-H3149</f>
        <v>2073</v>
      </c>
      <c r="J3150">
        <f>IF(I3150=0,0,1)</f>
        <v>1</v>
      </c>
      <c r="K3150" t="e">
        <f>J3150*Weighting!$W$6</f>
        <v>#NUM!</v>
      </c>
      <c r="M3150" s="14"/>
    </row>
    <row r="3151" spans="1:25" x14ac:dyDescent="0.55000000000000004">
      <c r="A3151" s="32" t="str">
        <f>IF(Weighting!$P$7&gt;0,B3151,"")</f>
        <v/>
      </c>
      <c r="B3151" t="e">
        <f>Weighting!$C$7</f>
        <v>#DIV/0!</v>
      </c>
      <c r="C3151" t="e">
        <f>Weighting!$F$7</f>
        <v>#NUM!</v>
      </c>
      <c r="D3151" t="e">
        <f>IF(C3151=1,'Data Transformation'!$G$3+0.5*'Data Transformation'!$W$25,IF(C3152=1,D3152-'Data Transformation'!$W$25,FALSE))</f>
        <v>#NUM!</v>
      </c>
      <c r="E3151">
        <f t="array" ref="E3151">IF(ISLOGICAL(D3151),"",FREQUENCY(IF('Data Transformation'!$B$425:$B$8425='Bin Analysis'!$B3147,'Data Transformation'!$G$425:$G$8425),D3151))</f>
        <v>2001</v>
      </c>
      <c r="F3151">
        <f t="shared" ref="F3151:F3169" si="393">IF(ISLOGICAL(D3151),"",E3151-E3150)</f>
        <v>0</v>
      </c>
      <c r="G3151">
        <f>Weighting!$H$7</f>
        <v>0</v>
      </c>
      <c r="H3151">
        <f t="array" ref="H3151">FREQUENCY(IF('Data Transformation'!$B$4:$B$8425=B3147,'Data Transformation'!$G$4:$G$8425),'Bin Analysis'!$B3151)</f>
        <v>2073</v>
      </c>
      <c r="I3151">
        <f t="shared" ref="I3151:I3169" si="394">H3151-H3150</f>
        <v>0</v>
      </c>
      <c r="J3151">
        <f>IF(I3151=0,0,1)</f>
        <v>0</v>
      </c>
      <c r="K3151">
        <f>J3151*Weighting!$W$7</f>
        <v>0</v>
      </c>
      <c r="M3151" s="14"/>
    </row>
    <row r="3152" spans="1:25" x14ac:dyDescent="0.55000000000000004">
      <c r="A3152" s="32" t="str">
        <f>IF(Weighting!$P$8&gt;0,B3152,"")</f>
        <v/>
      </c>
      <c r="B3152" t="e">
        <f>Weighting!$C$8</f>
        <v>#DIV/0!</v>
      </c>
      <c r="C3152" t="e">
        <f>Weighting!$F$8</f>
        <v>#NUM!</v>
      </c>
      <c r="D3152" t="e">
        <f>IF(C3152=1,'Data Transformation'!$G$3+0.5*'Data Transformation'!$W$25,IF(C3153=1,D3153-'Data Transformation'!$W$25,FALSE))</f>
        <v>#NUM!</v>
      </c>
      <c r="E3152">
        <f t="array" ref="E3152">IF(ISLOGICAL(D3152),"",FREQUENCY(IF('Data Transformation'!$B$425:$B$8425='Bin Analysis'!$B3147,'Data Transformation'!$G$425:$G$8425),D3152))</f>
        <v>2001</v>
      </c>
      <c r="F3152">
        <f t="shared" si="393"/>
        <v>0</v>
      </c>
      <c r="G3152">
        <f>Weighting!$H$8</f>
        <v>0</v>
      </c>
      <c r="H3152">
        <f t="array" ref="H3152">FREQUENCY(IF('Data Transformation'!$B$4:$B$8425=B3147,'Data Transformation'!$G$4:$G$8425),'Bin Analysis'!$B3152)</f>
        <v>2073</v>
      </c>
      <c r="I3152">
        <f t="shared" si="394"/>
        <v>0</v>
      </c>
      <c r="J3152">
        <f t="shared" ref="J3152:J3169" si="395">IF(I3152=0,0,1)</f>
        <v>0</v>
      </c>
      <c r="K3152">
        <f>J3152*Weighting!$W$8</f>
        <v>0</v>
      </c>
      <c r="M3152" s="14"/>
    </row>
    <row r="3153" spans="1:13" x14ac:dyDescent="0.55000000000000004">
      <c r="A3153" s="32" t="str">
        <f>IF(Weighting!$P$9&gt;0,B3153,"")</f>
        <v/>
      </c>
      <c r="B3153" s="50" t="e">
        <f>Weighting!$C$9</f>
        <v>#DIV/0!</v>
      </c>
      <c r="C3153" t="e">
        <f>Weighting!$F$9</f>
        <v>#NUM!</v>
      </c>
      <c r="D3153" t="e">
        <f>IF(C3153=1,'Data Transformation'!$G$3+0.5*'Data Transformation'!$W$25,IF(C3154=1,D3154-'Data Transformation'!$W$25,FALSE))</f>
        <v>#NUM!</v>
      </c>
      <c r="E3153">
        <f t="array" ref="E3153">IF(ISLOGICAL(D3153),"",FREQUENCY(IF('Data Transformation'!$B$425:$B$8425='Bin Analysis'!$B3147,'Data Transformation'!$G$425:$G$8425),D3153))</f>
        <v>2001</v>
      </c>
      <c r="F3153">
        <f t="shared" si="393"/>
        <v>0</v>
      </c>
      <c r="G3153">
        <f>Weighting!$H$9</f>
        <v>0</v>
      </c>
      <c r="H3153">
        <f t="array" ref="H3153">FREQUENCY(IF('Data Transformation'!$B$4:$B$8425=B3147,'Data Transformation'!$G$4:$G$8425),'Bin Analysis'!$B3153)</f>
        <v>2073</v>
      </c>
      <c r="I3153">
        <f t="shared" si="394"/>
        <v>0</v>
      </c>
      <c r="J3153">
        <f t="shared" si="395"/>
        <v>0</v>
      </c>
      <c r="K3153">
        <f>J3153*Weighting!$W$9</f>
        <v>0</v>
      </c>
      <c r="M3153" s="14"/>
    </row>
    <row r="3154" spans="1:13" x14ac:dyDescent="0.55000000000000004">
      <c r="A3154" s="32" t="str">
        <f>IF(Weighting!$P$10&gt;0,B3154,"")</f>
        <v/>
      </c>
      <c r="B3154" t="e">
        <f>Weighting!$C$10</f>
        <v>#DIV/0!</v>
      </c>
      <c r="C3154" t="e">
        <f>Weighting!$F$10</f>
        <v>#NUM!</v>
      </c>
      <c r="D3154" t="e">
        <f>IF(C3154=1,'Data Transformation'!$G$3+0.5*'Data Transformation'!$W$25,IF(C3155=1,D3155-'Data Transformation'!$W$25,FALSE))</f>
        <v>#NUM!</v>
      </c>
      <c r="E3154">
        <f t="array" ref="E3154">IF(ISLOGICAL(D3154),"",FREQUENCY(IF('Data Transformation'!$B$425:$B$8425='Bin Analysis'!$B3147,'Data Transformation'!$G$425:$G$8425),D3154))</f>
        <v>2001</v>
      </c>
      <c r="F3154">
        <f t="shared" si="393"/>
        <v>0</v>
      </c>
      <c r="G3154">
        <f>Weighting!$H$10</f>
        <v>0</v>
      </c>
      <c r="H3154">
        <f t="array" ref="H3154">FREQUENCY(IF('Data Transformation'!$B$4:$B$8425=B3147,'Data Transformation'!$G$4:$G$8425),'Bin Analysis'!$B3154)</f>
        <v>2073</v>
      </c>
      <c r="I3154">
        <f t="shared" si="394"/>
        <v>0</v>
      </c>
      <c r="J3154">
        <f t="shared" si="395"/>
        <v>0</v>
      </c>
      <c r="K3154">
        <f>J3154*Weighting!$W$10</f>
        <v>0</v>
      </c>
      <c r="M3154" s="14"/>
    </row>
    <row r="3155" spans="1:13" x14ac:dyDescent="0.55000000000000004">
      <c r="A3155" s="32" t="str">
        <f>IF(Weighting!$P$11&gt;0,B3155,"")</f>
        <v/>
      </c>
      <c r="B3155" t="e">
        <f>Weighting!$C$11</f>
        <v>#DIV/0!</v>
      </c>
      <c r="C3155" t="e">
        <f>Weighting!$F$11</f>
        <v>#NUM!</v>
      </c>
      <c r="D3155" t="e">
        <f>IF(C3155=1,'Data Transformation'!$G$3+0.5*'Data Transformation'!$W$25,IF(C3156=1,D3156-'Data Transformation'!$W$25,FALSE))</f>
        <v>#NUM!</v>
      </c>
      <c r="E3155">
        <f t="array" ref="E3155">IF(ISLOGICAL(D3155),"",FREQUENCY(IF('Data Transformation'!$B$425:$B$8425='Bin Analysis'!$B3147,'Data Transformation'!$G$425:$G$8425),D3155))</f>
        <v>2001</v>
      </c>
      <c r="F3155">
        <f t="shared" si="393"/>
        <v>0</v>
      </c>
      <c r="G3155">
        <f>Weighting!$H$11</f>
        <v>0</v>
      </c>
      <c r="H3155">
        <f t="array" ref="H3155">FREQUENCY(IF('Data Transformation'!$B$4:$B$8425=B3147,'Data Transformation'!$G$4:$G$8425),'Bin Analysis'!$B3155)</f>
        <v>2073</v>
      </c>
      <c r="I3155">
        <f t="shared" si="394"/>
        <v>0</v>
      </c>
      <c r="J3155">
        <f t="shared" si="395"/>
        <v>0</v>
      </c>
      <c r="K3155">
        <f>J3155*Weighting!$W$11</f>
        <v>0</v>
      </c>
      <c r="M3155" s="14"/>
    </row>
    <row r="3156" spans="1:13" x14ac:dyDescent="0.55000000000000004">
      <c r="A3156" s="32" t="str">
        <f>IF(Weighting!$P$12&gt;0,B3156,"")</f>
        <v/>
      </c>
      <c r="B3156" t="e">
        <f>Weighting!$C$12</f>
        <v>#DIV/0!</v>
      </c>
      <c r="C3156" t="e">
        <f>Weighting!$F$12</f>
        <v>#NUM!</v>
      </c>
      <c r="D3156" t="e">
        <f>IF(C3156=1,'Data Transformation'!$G$3+0.5*'Data Transformation'!$W$25,IF(C3157=1,D3157-'Data Transformation'!$W$25,FALSE))</f>
        <v>#NUM!</v>
      </c>
      <c r="E3156">
        <f t="array" ref="E3156">IF(ISLOGICAL(D3156),"",FREQUENCY(IF('Data Transformation'!$B$425:$B$8425='Bin Analysis'!$B3147,'Data Transformation'!$G$425:$G$8425),D3156))</f>
        <v>2001</v>
      </c>
      <c r="F3156">
        <f t="shared" si="393"/>
        <v>0</v>
      </c>
      <c r="G3156">
        <f>Weighting!$H$12</f>
        <v>0</v>
      </c>
      <c r="H3156">
        <f t="array" ref="H3156">FREQUENCY(IF('Data Transformation'!$B$4:$B$8425=B3147,'Data Transformation'!$G$4:$G$8425),'Bin Analysis'!$B3156)</f>
        <v>2073</v>
      </c>
      <c r="I3156">
        <f t="shared" si="394"/>
        <v>0</v>
      </c>
      <c r="J3156">
        <f t="shared" si="395"/>
        <v>0</v>
      </c>
      <c r="K3156">
        <f>J3156*Weighting!$W$12</f>
        <v>0</v>
      </c>
      <c r="M3156" s="14"/>
    </row>
    <row r="3157" spans="1:13" x14ac:dyDescent="0.55000000000000004">
      <c r="A3157" s="32" t="str">
        <f>IF(Weighting!$P$13&gt;0,B3157,"")</f>
        <v/>
      </c>
      <c r="B3157" t="e">
        <f>Weighting!$C$13</f>
        <v>#DIV/0!</v>
      </c>
      <c r="C3157" t="e">
        <f>Weighting!$F$13</f>
        <v>#NUM!</v>
      </c>
      <c r="D3157" t="e">
        <f>IF(C3157=1,'Data Transformation'!$G$3+0.5*'Data Transformation'!$W$25,IF(C3158=1,D3158-'Data Transformation'!$W$25,FALSE))</f>
        <v>#NUM!</v>
      </c>
      <c r="E3157">
        <f t="array" ref="E3157">IF(ISLOGICAL(D3157),"",FREQUENCY(IF('Data Transformation'!$B$425:$B$8425='Bin Analysis'!$B3147,'Data Transformation'!$G$425:$G$8425),D3157))</f>
        <v>2001</v>
      </c>
      <c r="F3157">
        <f t="shared" si="393"/>
        <v>0</v>
      </c>
      <c r="G3157">
        <f>Weighting!$H$13</f>
        <v>0</v>
      </c>
      <c r="H3157">
        <f t="array" ref="H3157">FREQUENCY(IF('Data Transformation'!$B$4:$B$8425=B3147,'Data Transformation'!$G$4:$G$8425),'Bin Analysis'!$B3157)</f>
        <v>2073</v>
      </c>
      <c r="I3157">
        <f t="shared" si="394"/>
        <v>0</v>
      </c>
      <c r="J3157">
        <f t="shared" si="395"/>
        <v>0</v>
      </c>
      <c r="K3157">
        <f>J3157*Weighting!$W$13</f>
        <v>0</v>
      </c>
      <c r="M3157" s="14"/>
    </row>
    <row r="3158" spans="1:13" x14ac:dyDescent="0.55000000000000004">
      <c r="A3158" s="32" t="str">
        <f>IF(Weighting!$P$14&gt;0,B3158,"")</f>
        <v/>
      </c>
      <c r="B3158" t="e">
        <f>Weighting!$C$14</f>
        <v>#DIV/0!</v>
      </c>
      <c r="C3158" t="e">
        <f>Weighting!$F$14</f>
        <v>#NUM!</v>
      </c>
      <c r="D3158" t="e">
        <f>IF(C3158=1,'Data Transformation'!$G$3+0.5*'Data Transformation'!$W$25,IF(C3159=1,D3159-'Data Transformation'!$W$25,FALSE))</f>
        <v>#NUM!</v>
      </c>
      <c r="E3158">
        <f t="array" ref="E3158">IF(ISLOGICAL(D3158),"",FREQUENCY(IF('Data Transformation'!$B$425:$B$8425='Bin Analysis'!$B3147,'Data Transformation'!$G$425:$G$8425),D3158))</f>
        <v>2001</v>
      </c>
      <c r="F3158">
        <f t="shared" si="393"/>
        <v>0</v>
      </c>
      <c r="G3158">
        <f>Weighting!$H$14</f>
        <v>0</v>
      </c>
      <c r="H3158">
        <f t="array" ref="H3158">FREQUENCY(IF('Data Transformation'!$B$4:$B$8425=B3147,'Data Transformation'!$G$4:$G$8425),'Bin Analysis'!$B3158)</f>
        <v>2073</v>
      </c>
      <c r="I3158">
        <f t="shared" si="394"/>
        <v>0</v>
      </c>
      <c r="J3158">
        <f t="shared" si="395"/>
        <v>0</v>
      </c>
      <c r="K3158">
        <f>J3158*Weighting!$W$14</f>
        <v>0</v>
      </c>
      <c r="M3158" s="14"/>
    </row>
    <row r="3159" spans="1:13" x14ac:dyDescent="0.55000000000000004">
      <c r="A3159" s="32" t="str">
        <f>IF(Weighting!$P$15&gt;0,B3159,"")</f>
        <v/>
      </c>
      <c r="B3159" t="e">
        <f>Weighting!$C$15</f>
        <v>#DIV/0!</v>
      </c>
      <c r="C3159" t="e">
        <f>Weighting!$F$15</f>
        <v>#NUM!</v>
      </c>
      <c r="D3159" t="e">
        <f>IF(C3159=1,'Data Transformation'!$G$3+0.5*'Data Transformation'!$W$25,IF(C3160=1,D3160-'Data Transformation'!$W$25,FALSE))</f>
        <v>#NUM!</v>
      </c>
      <c r="E3159">
        <f t="array" ref="E3159">IF(ISLOGICAL(D3159),"",FREQUENCY(IF('Data Transformation'!$B$425:$B$8425='Bin Analysis'!$B3147,'Data Transformation'!$G$425:$G$8425),D3159))</f>
        <v>2001</v>
      </c>
      <c r="F3159">
        <f t="shared" si="393"/>
        <v>0</v>
      </c>
      <c r="G3159">
        <f>Weighting!$H$15</f>
        <v>0</v>
      </c>
      <c r="H3159">
        <f t="array" ref="H3159">FREQUENCY(IF('Data Transformation'!$B$4:$B$8425=B3147,'Data Transformation'!$G$4:$G$8425),'Bin Analysis'!$B3159)</f>
        <v>2073</v>
      </c>
      <c r="I3159">
        <f t="shared" si="394"/>
        <v>0</v>
      </c>
      <c r="J3159">
        <f t="shared" si="395"/>
        <v>0</v>
      </c>
      <c r="K3159">
        <f>J3159*Weighting!$W$15</f>
        <v>0</v>
      </c>
      <c r="M3159" s="14"/>
    </row>
    <row r="3160" spans="1:13" x14ac:dyDescent="0.55000000000000004">
      <c r="A3160" s="32" t="str">
        <f>IF(Weighting!$P$16&gt;0,B3160,"")</f>
        <v/>
      </c>
      <c r="B3160" t="e">
        <f>Weighting!$C$16</f>
        <v>#DIV/0!</v>
      </c>
      <c r="C3160" t="e">
        <f>Weighting!$F$16</f>
        <v>#NUM!</v>
      </c>
      <c r="D3160" t="e">
        <f>IF(C3160=1,'Data Transformation'!$G$3+0.5*'Data Transformation'!$W$25,IF(C3161=1,D3161-'Data Transformation'!$W$25,FALSE))</f>
        <v>#NUM!</v>
      </c>
      <c r="E3160">
        <f t="array" ref="E3160">IF(ISLOGICAL(D3160),"",FREQUENCY(IF('Data Transformation'!$B$425:$B$8425='Bin Analysis'!$B3147,'Data Transformation'!$G$425:$G$8425),D3160))</f>
        <v>2001</v>
      </c>
      <c r="F3160">
        <f t="shared" si="393"/>
        <v>0</v>
      </c>
      <c r="G3160">
        <f>Weighting!$H$16</f>
        <v>0</v>
      </c>
      <c r="H3160">
        <f t="array" ref="H3160">FREQUENCY(IF('Data Transformation'!$B$4:$B$8425=B3147,'Data Transformation'!$G$4:$G$8425),'Bin Analysis'!$B3160)</f>
        <v>2073</v>
      </c>
      <c r="I3160">
        <f t="shared" si="394"/>
        <v>0</v>
      </c>
      <c r="J3160">
        <f t="shared" si="395"/>
        <v>0</v>
      </c>
      <c r="K3160">
        <f>J3160*Weighting!$W$16</f>
        <v>0</v>
      </c>
      <c r="M3160" s="14"/>
    </row>
    <row r="3161" spans="1:13" x14ac:dyDescent="0.55000000000000004">
      <c r="A3161" s="32" t="str">
        <f>IF(Weighting!$P$17&gt;0,B3161,"")</f>
        <v/>
      </c>
      <c r="B3161" t="e">
        <f>Weighting!$C$17</f>
        <v>#DIV/0!</v>
      </c>
      <c r="C3161" t="e">
        <f>Weighting!$F$17</f>
        <v>#NUM!</v>
      </c>
      <c r="D3161" t="e">
        <f>IF(C3161=1,'Data Transformation'!$G$3+0.5*'Data Transformation'!$W$25,IF(C3162=1,D3162-'Data Transformation'!$W$25,FALSE))</f>
        <v>#NUM!</v>
      </c>
      <c r="E3161">
        <f t="array" ref="E3161">IF(ISLOGICAL(D3161),"",FREQUENCY(IF('Data Transformation'!$B$425:$B$8425='Bin Analysis'!$B3147,'Data Transformation'!$G$425:$G$8425),D3161))</f>
        <v>2001</v>
      </c>
      <c r="F3161">
        <f t="shared" si="393"/>
        <v>0</v>
      </c>
      <c r="G3161">
        <f>Weighting!$H$17</f>
        <v>0</v>
      </c>
      <c r="H3161">
        <f t="array" ref="H3161">FREQUENCY(IF('Data Transformation'!$B$4:$B$8425=B3147,'Data Transformation'!$G$4:$G$8425),'Bin Analysis'!$B3161)</f>
        <v>2073</v>
      </c>
      <c r="I3161">
        <f t="shared" si="394"/>
        <v>0</v>
      </c>
      <c r="J3161">
        <f t="shared" si="395"/>
        <v>0</v>
      </c>
      <c r="K3161">
        <f>J3161*Weighting!$W$17</f>
        <v>0</v>
      </c>
      <c r="M3161" s="14"/>
    </row>
    <row r="3162" spans="1:13" x14ac:dyDescent="0.55000000000000004">
      <c r="A3162" s="32" t="str">
        <f>IF(Weighting!$P$18&gt;0,B3162,"")</f>
        <v/>
      </c>
      <c r="B3162" t="e">
        <f>Weighting!$C$18</f>
        <v>#DIV/0!</v>
      </c>
      <c r="C3162" t="e">
        <f>Weighting!$F$18</f>
        <v>#NUM!</v>
      </c>
      <c r="D3162" t="e">
        <f>IF(C3162=1,'Data Transformation'!$G$3+0.5*'Data Transformation'!$W$25,IF(C3163=1,D3163-'Data Transformation'!$W$25,FALSE))</f>
        <v>#NUM!</v>
      </c>
      <c r="E3162">
        <f t="array" ref="E3162">IF(ISLOGICAL(D3162),"",FREQUENCY(IF('Data Transformation'!$B$425:$B$8425='Bin Analysis'!$B3147,'Data Transformation'!$G$425:$G$8425),D3162))</f>
        <v>2001</v>
      </c>
      <c r="F3162">
        <f t="shared" si="393"/>
        <v>0</v>
      </c>
      <c r="G3162">
        <f>Weighting!$H$18</f>
        <v>0</v>
      </c>
      <c r="H3162">
        <f t="array" ref="H3162">FREQUENCY(IF('Data Transformation'!$B$4:$B$8425=B3147,'Data Transformation'!$G$4:$G$8425),'Bin Analysis'!$B3162)</f>
        <v>2073</v>
      </c>
      <c r="I3162">
        <f t="shared" si="394"/>
        <v>0</v>
      </c>
      <c r="J3162">
        <f t="shared" si="395"/>
        <v>0</v>
      </c>
      <c r="K3162">
        <f>J3162*Weighting!$W$18</f>
        <v>0</v>
      </c>
      <c r="M3162" s="14"/>
    </row>
    <row r="3163" spans="1:13" x14ac:dyDescent="0.55000000000000004">
      <c r="A3163" s="32" t="str">
        <f>IF(Weighting!$P$19&gt;0,B3163,"")</f>
        <v/>
      </c>
      <c r="B3163" t="e">
        <f>Weighting!$C$19</f>
        <v>#DIV/0!</v>
      </c>
      <c r="C3163" t="e">
        <f>Weighting!$F$19</f>
        <v>#NUM!</v>
      </c>
      <c r="D3163" t="e">
        <f>IF(C3163=1,'Data Transformation'!$G$3+0.5*'Data Transformation'!$W$25,IF(C3164=1,D3164-'Data Transformation'!$W$25,FALSE))</f>
        <v>#NUM!</v>
      </c>
      <c r="E3163">
        <f t="array" ref="E3163">IF(ISLOGICAL(D3163),"",FREQUENCY(IF('Data Transformation'!$B$425:$B$8425='Bin Analysis'!$B3147,'Data Transformation'!$G$425:$G$8425),D3163))</f>
        <v>2001</v>
      </c>
      <c r="F3163">
        <f t="shared" si="393"/>
        <v>0</v>
      </c>
      <c r="G3163">
        <f>Weighting!$H$19</f>
        <v>0</v>
      </c>
      <c r="H3163">
        <f t="array" ref="H3163">FREQUENCY(IF('Data Transformation'!$B$4:$B$8425=B3147,'Data Transformation'!$G$4:$G$8425),'Bin Analysis'!$B3163)</f>
        <v>2073</v>
      </c>
      <c r="I3163">
        <f t="shared" si="394"/>
        <v>0</v>
      </c>
      <c r="J3163">
        <f t="shared" si="395"/>
        <v>0</v>
      </c>
      <c r="K3163">
        <f>J3163*Weighting!$W$19</f>
        <v>0</v>
      </c>
      <c r="M3163" s="14"/>
    </row>
    <row r="3164" spans="1:13" x14ac:dyDescent="0.55000000000000004">
      <c r="A3164" s="32" t="str">
        <f>IF(Weighting!$P$20&gt;0,B3164,"")</f>
        <v/>
      </c>
      <c r="B3164" t="e">
        <f>Weighting!$C$20</f>
        <v>#DIV/0!</v>
      </c>
      <c r="C3164" t="e">
        <f>Weighting!$F$20</f>
        <v>#NUM!</v>
      </c>
      <c r="D3164" t="e">
        <f>IF(C3164=1,'Data Transformation'!$G$3+0.5*'Data Transformation'!$W$25,IF(C3165=1,D3165-'Data Transformation'!$W$25,FALSE))</f>
        <v>#NUM!</v>
      </c>
      <c r="E3164">
        <f t="array" ref="E3164">IF(ISLOGICAL(D3164),"",FREQUENCY(IF('Data Transformation'!$B$425:$B$8425='Bin Analysis'!$B3147,'Data Transformation'!$G$425:$G$8425),D3164))</f>
        <v>2001</v>
      </c>
      <c r="F3164">
        <f t="shared" si="393"/>
        <v>0</v>
      </c>
      <c r="G3164">
        <f>Weighting!$H$20</f>
        <v>0</v>
      </c>
      <c r="H3164">
        <f t="array" ref="H3164">FREQUENCY(IF('Data Transformation'!$B$4:$B$8425=B3147,'Data Transformation'!$G$4:$G$8425),'Bin Analysis'!$B3164)</f>
        <v>2073</v>
      </c>
      <c r="I3164">
        <f t="shared" si="394"/>
        <v>0</v>
      </c>
      <c r="J3164">
        <f t="shared" si="395"/>
        <v>0</v>
      </c>
      <c r="K3164">
        <f>J3164*Weighting!$W$20</f>
        <v>0</v>
      </c>
      <c r="M3164" s="14"/>
    </row>
    <row r="3165" spans="1:13" x14ac:dyDescent="0.55000000000000004">
      <c r="A3165" s="32" t="str">
        <f>IF(Weighting!$P$21&gt;0,B3165,"")</f>
        <v/>
      </c>
      <c r="B3165" t="e">
        <f>Weighting!$C$21</f>
        <v>#DIV/0!</v>
      </c>
      <c r="C3165" t="e">
        <f>Weighting!$F$21</f>
        <v>#NUM!</v>
      </c>
      <c r="D3165" t="e">
        <f>IF(C3165=1,'Data Transformation'!$G$3+0.5*'Data Transformation'!$W$25,IF(C3166=1,D3166-'Data Transformation'!$W$25,FALSE))</f>
        <v>#NUM!</v>
      </c>
      <c r="E3165">
        <f t="array" ref="E3165">IF(ISLOGICAL(D3165),"",FREQUENCY(IF('Data Transformation'!$B$425:$B$8425='Bin Analysis'!$B3147,'Data Transformation'!$G$425:$G$8425),D3165))</f>
        <v>2001</v>
      </c>
      <c r="F3165">
        <f t="shared" si="393"/>
        <v>0</v>
      </c>
      <c r="G3165">
        <f>Weighting!$H$21</f>
        <v>0</v>
      </c>
      <c r="H3165">
        <f t="array" ref="H3165">FREQUENCY(IF('Data Transformation'!$B$4:$B$8425=B3147,'Data Transformation'!$G$4:$G$8425),'Bin Analysis'!$B3165)</f>
        <v>2073</v>
      </c>
      <c r="I3165">
        <f t="shared" si="394"/>
        <v>0</v>
      </c>
      <c r="J3165">
        <f t="shared" si="395"/>
        <v>0</v>
      </c>
      <c r="K3165">
        <f>J3165*Weighting!$W$21</f>
        <v>0</v>
      </c>
      <c r="M3165" s="14"/>
    </row>
    <row r="3166" spans="1:13" x14ac:dyDescent="0.55000000000000004">
      <c r="A3166" s="32" t="str">
        <f>IF(Weighting!$P$22&gt;0,B3166,"")</f>
        <v/>
      </c>
      <c r="B3166" t="e">
        <f>Weighting!$C$22</f>
        <v>#DIV/0!</v>
      </c>
      <c r="C3166" t="e">
        <f>Weighting!$F$22</f>
        <v>#NUM!</v>
      </c>
      <c r="D3166" t="e">
        <f>IF(C3166=1,'Data Transformation'!$G$3+0.5*'Data Transformation'!$W$25,IF(C3167=1,D3167-'Data Transformation'!$W$25,FALSE))</f>
        <v>#NUM!</v>
      </c>
      <c r="E3166">
        <f t="array" ref="E3166">IF(ISLOGICAL(D3166),"",FREQUENCY(IF('Data Transformation'!$B$425:$B$8425='Bin Analysis'!$B3147,'Data Transformation'!$G$425:$G$8425),D3166))</f>
        <v>2001</v>
      </c>
      <c r="F3166">
        <f t="shared" si="393"/>
        <v>0</v>
      </c>
      <c r="G3166">
        <f>Weighting!$H$22</f>
        <v>0</v>
      </c>
      <c r="H3166">
        <f t="array" ref="H3166">FREQUENCY(IF('Data Transformation'!$B$4:$B$8425=B3147,'Data Transformation'!$G$4:$G$8425),'Bin Analysis'!$B3166)</f>
        <v>2073</v>
      </c>
      <c r="I3166">
        <f t="shared" si="394"/>
        <v>0</v>
      </c>
      <c r="J3166">
        <f t="shared" si="395"/>
        <v>0</v>
      </c>
      <c r="K3166">
        <f>J3166*Weighting!$W$22</f>
        <v>0</v>
      </c>
      <c r="M3166" s="14"/>
    </row>
    <row r="3167" spans="1:13" x14ac:dyDescent="0.55000000000000004">
      <c r="A3167" s="32" t="str">
        <f>IF(Weighting!$P$23&gt;0,B3167,"")</f>
        <v/>
      </c>
      <c r="B3167" t="e">
        <f>Weighting!$C$23</f>
        <v>#DIV/0!</v>
      </c>
      <c r="C3167" t="e">
        <f>Weighting!$F$23</f>
        <v>#NUM!</v>
      </c>
      <c r="D3167" t="e">
        <f>IF(C3167=1,'Data Transformation'!$G$3+0.5*'Data Transformation'!$W$25,IF(C3168=1,D3168-'Data Transformation'!$W$25,FALSE))</f>
        <v>#NUM!</v>
      </c>
      <c r="E3167">
        <f t="array" ref="E3167">IF(ISLOGICAL(D3167),"",FREQUENCY(IF('Data Transformation'!$B$425:$B$8425='Bin Analysis'!$B3147,'Data Transformation'!$G$425:$G$8425),D3167))</f>
        <v>2001</v>
      </c>
      <c r="F3167">
        <f t="shared" si="393"/>
        <v>0</v>
      </c>
      <c r="G3167">
        <f>Weighting!$H$23</f>
        <v>0</v>
      </c>
      <c r="H3167">
        <f t="array" ref="H3167">FREQUENCY(IF('Data Transformation'!$B$4:$B$8425=B3147,'Data Transformation'!$G$4:$G$8425),'Bin Analysis'!$B3167)</f>
        <v>2073</v>
      </c>
      <c r="I3167">
        <f t="shared" si="394"/>
        <v>0</v>
      </c>
      <c r="J3167">
        <f t="shared" si="395"/>
        <v>0</v>
      </c>
      <c r="K3167">
        <f>J3167*Weighting!$W$23</f>
        <v>0</v>
      </c>
      <c r="M3167" s="14"/>
    </row>
    <row r="3168" spans="1:13" x14ac:dyDescent="0.55000000000000004">
      <c r="A3168" s="32" t="str">
        <f>IF(Weighting!$P$24&gt;0,B3168,"")</f>
        <v/>
      </c>
      <c r="B3168" t="e">
        <f>Weighting!$C$24</f>
        <v>#DIV/0!</v>
      </c>
      <c r="C3168" t="e">
        <f>Weighting!$F$24</f>
        <v>#NUM!</v>
      </c>
      <c r="D3168" t="e">
        <f>IF(C3168=1,'Data Transformation'!$G$3+0.5*'Data Transformation'!$W$25,IF(C3169=1,D3169-'Data Transformation'!$W$25,FALSE))</f>
        <v>#NUM!</v>
      </c>
      <c r="E3168">
        <f t="array" ref="E3168">IF(ISLOGICAL(D3168),"",FREQUENCY(IF('Data Transformation'!$B$425:$B$8425='Bin Analysis'!$B3147,'Data Transformation'!$G$425:$G$8425),D3168))</f>
        <v>2001</v>
      </c>
      <c r="F3168">
        <f t="shared" si="393"/>
        <v>0</v>
      </c>
      <c r="G3168">
        <f>Weighting!$H$24</f>
        <v>0</v>
      </c>
      <c r="H3168">
        <f t="array" ref="H3168">FREQUENCY(IF('Data Transformation'!$B$4:$B$8425=B3147,'Data Transformation'!$G$4:$G$8425),'Bin Analysis'!$B3168)</f>
        <v>2073</v>
      </c>
      <c r="I3168">
        <f t="shared" si="394"/>
        <v>0</v>
      </c>
      <c r="J3168">
        <f t="shared" si="395"/>
        <v>0</v>
      </c>
      <c r="K3168">
        <f>J3168*Weighting!$W$24</f>
        <v>0</v>
      </c>
      <c r="M3168" s="14"/>
    </row>
    <row r="3169" spans="1:25" x14ac:dyDescent="0.55000000000000004">
      <c r="A3169" s="32" t="str">
        <f>IF(Weighting!$P$25&gt;0,B3169,"")</f>
        <v/>
      </c>
      <c r="B3169" t="e">
        <f>Weighting!$C$25</f>
        <v>#DIV/0!</v>
      </c>
      <c r="C3169" t="e">
        <f>Weighting!$F$25</f>
        <v>#NUM!</v>
      </c>
      <c r="D3169" t="e">
        <f>IF(C3169=1,'Data Transformation'!$G$3+0.5*'Data Transformation'!$W$25,IF(C3170=1,D3170-'Data Transformation'!$W$25,FALSE))</f>
        <v>#NUM!</v>
      </c>
      <c r="E3169">
        <f t="array" ref="E3169">IF(ISLOGICAL(D3169),"",FREQUENCY(IF('Data Transformation'!$B$425:$B$8425='Bin Analysis'!$B3147,'Data Transformation'!$G$425:$G$8425),D3169))</f>
        <v>2001</v>
      </c>
      <c r="F3169">
        <f t="shared" si="393"/>
        <v>0</v>
      </c>
      <c r="G3169">
        <f>Weighting!$H$25</f>
        <v>0</v>
      </c>
      <c r="H3169">
        <f t="array" ref="H3169">FREQUENCY(IF('Data Transformation'!$B$4:$B$8425=B3147,'Data Transformation'!$G$4:$G$8425),'Bin Analysis'!$B3169)</f>
        <v>2073</v>
      </c>
      <c r="I3169">
        <f t="shared" si="394"/>
        <v>0</v>
      </c>
      <c r="J3169">
        <f t="shared" si="395"/>
        <v>0</v>
      </c>
      <c r="K3169">
        <f>J3169*Weighting!$W$25</f>
        <v>0</v>
      </c>
      <c r="M3169" s="14"/>
    </row>
    <row r="3170" spans="1:25" x14ac:dyDescent="0.55000000000000004">
      <c r="O3170"/>
      <c r="P3170"/>
      <c r="Q3170"/>
      <c r="R3170"/>
    </row>
    <row r="3171" spans="1:25" ht="23.35" x14ac:dyDescent="0.8">
      <c r="A3171" s="21" t="s">
        <v>0</v>
      </c>
      <c r="B3171" s="21" t="str">
        <f>IFERROR(VLOOKUP(C3171,'Data Transformation'!$L$6:$M$426,2,FALSE),"")</f>
        <v/>
      </c>
      <c r="C3171" s="21">
        <f>C3147+1</f>
        <v>132</v>
      </c>
      <c r="D3171" s="21"/>
      <c r="E3171" s="21"/>
      <c r="F3171" s="21"/>
      <c r="G3171" s="21"/>
      <c r="H3171" s="22"/>
      <c r="I3171" s="22"/>
      <c r="J3171" s="22"/>
      <c r="K3171" s="21"/>
      <c r="L3171" s="21" t="str">
        <f>B3171</f>
        <v/>
      </c>
      <c r="M3171" s="23" t="e">
        <f>INDEX('Data Transformation'!$O$4:$O$424,MATCH($B3171,'Data Transformation'!$M$4:$M$424,0),MATCH($M$2,'Data Transformation'!$O$3,0))</f>
        <v>#N/A</v>
      </c>
      <c r="N3171" s="27" t="e">
        <f>IF('Input and Summary Results'!$J$16="minimum",'Bin Analysis'!X3172/(M3171-1),'Bin Analysis'!Y3171/('Bin Analysis'!M3171-1))</f>
        <v>#N/A</v>
      </c>
      <c r="O3171" s="27" t="e">
        <f>IF(M3171=FALSE,NA(),(VLOOKUP(1,C3174:K3193,4,FALSE))/(M3171-1))</f>
        <v>#N/A</v>
      </c>
      <c r="P3171" s="27" t="e">
        <f>IF(M3171=FALSE,NA(),SUM(J3174:J3193)/Weighting!$S$5)</f>
        <v>#N/A</v>
      </c>
      <c r="Q3171" s="27" t="e">
        <f>IF(M3171=FALSE,NA(),SUM(K3174:K3193)/Weighting!$S$6)</f>
        <v>#N/A</v>
      </c>
      <c r="R3171" s="27" t="e">
        <f>IF(M3171=FALSE,NA(),(VLOOKUP(1,G3174:K3193,3,FALSE))/(M3171-1))</f>
        <v>#N/A</v>
      </c>
      <c r="S3171" s="22" t="e">
        <f>IF(M3171=FALSE,NA(),IF(SUM(J3174:J3193)=2,"yes","no"))</f>
        <v>#N/A</v>
      </c>
      <c r="X3171" s="2" cm="2">
        <f t="array" ref="X3171:X3172">FREQUENCY(IF('Data Transformation'!$B$425:$B$6424='Bin Analysis'!L3171,'Data Transformation'!$G$425:$G$6424),'Data Transformation'!$U$11)</f>
        <v>0</v>
      </c>
      <c r="Y3171" s="2" cm="2">
        <f t="array" ref="Y3171:Y3172">FREQUENCY(IF('Data Transformation'!$B$425:$B$6424='Bin Analysis'!L3171,'Data Transformation'!$G$425:$G$6424),'Data Transformation'!$U$12)</f>
        <v>0</v>
      </c>
    </row>
    <row r="3172" spans="1:25" x14ac:dyDescent="0.55000000000000004">
      <c r="A3172" s="14" t="s">
        <v>67</v>
      </c>
      <c r="B3172" t="s">
        <v>47</v>
      </c>
      <c r="C3172" t="s">
        <v>5</v>
      </c>
      <c r="D3172" t="s">
        <v>100</v>
      </c>
      <c r="E3172" t="s">
        <v>101</v>
      </c>
      <c r="F3172" t="s">
        <v>102</v>
      </c>
      <c r="G3172" t="s">
        <v>70</v>
      </c>
      <c r="H3172" t="s">
        <v>31</v>
      </c>
      <c r="I3172" t="s">
        <v>32</v>
      </c>
      <c r="J3172" t="s">
        <v>46</v>
      </c>
      <c r="K3172" s="14" t="s">
        <v>45</v>
      </c>
      <c r="M3172" s="14"/>
      <c r="X3172" s="2">
        <v>0</v>
      </c>
      <c r="Y3172" s="2">
        <v>0</v>
      </c>
    </row>
    <row r="3173" spans="1:25" x14ac:dyDescent="0.55000000000000004">
      <c r="A3173" s="32"/>
      <c r="D3173" t="e">
        <f>IF(C3173=1,'Data Transformation'!$G$3+0.5*'Data Transformation'!$W$25,IF(C3174=1,D3174-'Data Transformation'!$W$25,FALSE))</f>
        <v>#NUM!</v>
      </c>
      <c r="E3173">
        <f t="array" ref="E3173">IF(ISLOGICAL(D3173),"",FREQUENCY(IF('Data Transformation'!$B$425:$B$8425='Bin Analysis'!$B3171,'Data Transformation'!$G$425:$G$8425),D3173))</f>
        <v>2001</v>
      </c>
      <c r="F3173" t="e">
        <f>IF(ISLOGICAL(D3173),"",E3173-E3172)</f>
        <v>#VALUE!</v>
      </c>
      <c r="M3173" s="14"/>
    </row>
    <row r="3174" spans="1:25" x14ac:dyDescent="0.55000000000000004">
      <c r="A3174" s="32" t="e">
        <f>IF(Weighting!$P$6&gt;0,B3174,"")</f>
        <v>#NUM!</v>
      </c>
      <c r="B3174" t="e">
        <f>Weighting!$C$6</f>
        <v>#DIV/0!</v>
      </c>
      <c r="C3174" t="e">
        <f>Weighting!$F$6</f>
        <v>#NUM!</v>
      </c>
      <c r="D3174" t="e">
        <f>IF(C3174=1,'Data Transformation'!$G$3+0.5*'Data Transformation'!$W$25,IF(C3175=1,D3175-'Data Transformation'!$W$25,FALSE))</f>
        <v>#NUM!</v>
      </c>
      <c r="E3174">
        <f t="array" ref="E3174">IF(ISLOGICAL(D3174),"",FREQUENCY(IF('Data Transformation'!$B$425:$B$8425='Bin Analysis'!$B3171,'Data Transformation'!$G$425:$G$8425),D3174))</f>
        <v>2001</v>
      </c>
      <c r="F3174">
        <f>IF(ISLOGICAL(D3174),"",E3174-E3173)</f>
        <v>0</v>
      </c>
      <c r="G3174">
        <f>Weighting!$H$6</f>
        <v>1</v>
      </c>
      <c r="H3174">
        <f t="array" ref="H3174">FREQUENCY(IF('Data Transformation'!$B$4:$B$8425=B3171,'Data Transformation'!$G$4:$G$8425),'Bin Analysis'!$B3174)</f>
        <v>2073</v>
      </c>
      <c r="I3174">
        <f>H3174-H3173</f>
        <v>2073</v>
      </c>
      <c r="J3174">
        <f>IF(I3174=0,0,1)</f>
        <v>1</v>
      </c>
      <c r="K3174" t="e">
        <f>J3174*Weighting!$W$6</f>
        <v>#NUM!</v>
      </c>
      <c r="M3174" s="14"/>
    </row>
    <row r="3175" spans="1:25" x14ac:dyDescent="0.55000000000000004">
      <c r="A3175" s="32" t="str">
        <f>IF(Weighting!$P$7&gt;0,B3175,"")</f>
        <v/>
      </c>
      <c r="B3175" t="e">
        <f>Weighting!$C$7</f>
        <v>#DIV/0!</v>
      </c>
      <c r="C3175" t="e">
        <f>Weighting!$F$7</f>
        <v>#NUM!</v>
      </c>
      <c r="D3175" t="e">
        <f>IF(C3175=1,'Data Transformation'!$G$3+0.5*'Data Transformation'!$W$25,IF(C3176=1,D3176-'Data Transformation'!$W$25,FALSE))</f>
        <v>#NUM!</v>
      </c>
      <c r="E3175">
        <f t="array" ref="E3175">IF(ISLOGICAL(D3175),"",FREQUENCY(IF('Data Transformation'!$B$425:$B$8425='Bin Analysis'!$B3171,'Data Transformation'!$G$425:$G$8425),D3175))</f>
        <v>2001</v>
      </c>
      <c r="F3175">
        <f t="shared" ref="F3175:F3193" si="396">IF(ISLOGICAL(D3175),"",E3175-E3174)</f>
        <v>0</v>
      </c>
      <c r="G3175">
        <f>Weighting!$H$7</f>
        <v>0</v>
      </c>
      <c r="H3175">
        <f t="array" ref="H3175">FREQUENCY(IF('Data Transformation'!$B$4:$B$8425=B3171,'Data Transformation'!$G$4:$G$8425),'Bin Analysis'!$B3175)</f>
        <v>2073</v>
      </c>
      <c r="I3175">
        <f t="shared" ref="I3175:I3193" si="397">H3175-H3174</f>
        <v>0</v>
      </c>
      <c r="J3175">
        <f>IF(I3175=0,0,1)</f>
        <v>0</v>
      </c>
      <c r="K3175">
        <f>J3175*Weighting!$W$7</f>
        <v>0</v>
      </c>
      <c r="M3175" s="14"/>
    </row>
    <row r="3176" spans="1:25" x14ac:dyDescent="0.55000000000000004">
      <c r="A3176" s="32" t="str">
        <f>IF(Weighting!$P$8&gt;0,B3176,"")</f>
        <v/>
      </c>
      <c r="B3176" t="e">
        <f>Weighting!$C$8</f>
        <v>#DIV/0!</v>
      </c>
      <c r="C3176" t="e">
        <f>Weighting!$F$8</f>
        <v>#NUM!</v>
      </c>
      <c r="D3176" t="e">
        <f>IF(C3176=1,'Data Transformation'!$G$3+0.5*'Data Transformation'!$W$25,IF(C3177=1,D3177-'Data Transformation'!$W$25,FALSE))</f>
        <v>#NUM!</v>
      </c>
      <c r="E3176">
        <f t="array" ref="E3176">IF(ISLOGICAL(D3176),"",FREQUENCY(IF('Data Transformation'!$B$425:$B$8425='Bin Analysis'!$B3171,'Data Transformation'!$G$425:$G$8425),D3176))</f>
        <v>2001</v>
      </c>
      <c r="F3176">
        <f t="shared" si="396"/>
        <v>0</v>
      </c>
      <c r="G3176">
        <f>Weighting!$H$8</f>
        <v>0</v>
      </c>
      <c r="H3176">
        <f t="array" ref="H3176">FREQUENCY(IF('Data Transformation'!$B$4:$B$8425=B3171,'Data Transformation'!$G$4:$G$8425),'Bin Analysis'!$B3176)</f>
        <v>2073</v>
      </c>
      <c r="I3176">
        <f t="shared" si="397"/>
        <v>0</v>
      </c>
      <c r="J3176">
        <f t="shared" ref="J3176:J3193" si="398">IF(I3176=0,0,1)</f>
        <v>0</v>
      </c>
      <c r="K3176">
        <f>J3176*Weighting!$W$8</f>
        <v>0</v>
      </c>
      <c r="M3176" s="14"/>
    </row>
    <row r="3177" spans="1:25" x14ac:dyDescent="0.55000000000000004">
      <c r="A3177" s="32" t="str">
        <f>IF(Weighting!$P$9&gt;0,B3177,"")</f>
        <v/>
      </c>
      <c r="B3177" s="50" t="e">
        <f>Weighting!$C$9</f>
        <v>#DIV/0!</v>
      </c>
      <c r="C3177" t="e">
        <f>Weighting!$F$9</f>
        <v>#NUM!</v>
      </c>
      <c r="D3177" t="e">
        <f>IF(C3177=1,'Data Transformation'!$G$3+0.5*'Data Transformation'!$W$25,IF(C3178=1,D3178-'Data Transformation'!$W$25,FALSE))</f>
        <v>#NUM!</v>
      </c>
      <c r="E3177">
        <f t="array" ref="E3177">IF(ISLOGICAL(D3177),"",FREQUENCY(IF('Data Transformation'!$B$425:$B$8425='Bin Analysis'!$B3171,'Data Transformation'!$G$425:$G$8425),D3177))</f>
        <v>2001</v>
      </c>
      <c r="F3177">
        <f t="shared" si="396"/>
        <v>0</v>
      </c>
      <c r="G3177">
        <f>Weighting!$H$9</f>
        <v>0</v>
      </c>
      <c r="H3177">
        <f t="array" ref="H3177">FREQUENCY(IF('Data Transformation'!$B$4:$B$8425=B3171,'Data Transformation'!$G$4:$G$8425),'Bin Analysis'!$B3177)</f>
        <v>2073</v>
      </c>
      <c r="I3177">
        <f t="shared" si="397"/>
        <v>0</v>
      </c>
      <c r="J3177">
        <f t="shared" si="398"/>
        <v>0</v>
      </c>
      <c r="K3177">
        <f>J3177*Weighting!$W$9</f>
        <v>0</v>
      </c>
      <c r="M3177" s="14"/>
    </row>
    <row r="3178" spans="1:25" x14ac:dyDescent="0.55000000000000004">
      <c r="A3178" s="32" t="str">
        <f>IF(Weighting!$P$10&gt;0,B3178,"")</f>
        <v/>
      </c>
      <c r="B3178" t="e">
        <f>Weighting!$C$10</f>
        <v>#DIV/0!</v>
      </c>
      <c r="C3178" t="e">
        <f>Weighting!$F$10</f>
        <v>#NUM!</v>
      </c>
      <c r="D3178" t="e">
        <f>IF(C3178=1,'Data Transformation'!$G$3+0.5*'Data Transformation'!$W$25,IF(C3179=1,D3179-'Data Transformation'!$W$25,FALSE))</f>
        <v>#NUM!</v>
      </c>
      <c r="E3178">
        <f t="array" ref="E3178">IF(ISLOGICAL(D3178),"",FREQUENCY(IF('Data Transformation'!$B$425:$B$8425='Bin Analysis'!$B3171,'Data Transformation'!$G$425:$G$8425),D3178))</f>
        <v>2001</v>
      </c>
      <c r="F3178">
        <f t="shared" si="396"/>
        <v>0</v>
      </c>
      <c r="G3178">
        <f>Weighting!$H$10</f>
        <v>0</v>
      </c>
      <c r="H3178">
        <f t="array" ref="H3178">FREQUENCY(IF('Data Transformation'!$B$4:$B$8425=B3171,'Data Transformation'!$G$4:$G$8425),'Bin Analysis'!$B3178)</f>
        <v>2073</v>
      </c>
      <c r="I3178">
        <f t="shared" si="397"/>
        <v>0</v>
      </c>
      <c r="J3178">
        <f t="shared" si="398"/>
        <v>0</v>
      </c>
      <c r="K3178">
        <f>J3178*Weighting!$W$10</f>
        <v>0</v>
      </c>
      <c r="M3178" s="14"/>
    </row>
    <row r="3179" spans="1:25" x14ac:dyDescent="0.55000000000000004">
      <c r="A3179" s="32" t="str">
        <f>IF(Weighting!$P$11&gt;0,B3179,"")</f>
        <v/>
      </c>
      <c r="B3179" t="e">
        <f>Weighting!$C$11</f>
        <v>#DIV/0!</v>
      </c>
      <c r="C3179" t="e">
        <f>Weighting!$F$11</f>
        <v>#NUM!</v>
      </c>
      <c r="D3179" t="e">
        <f>IF(C3179=1,'Data Transformation'!$G$3+0.5*'Data Transformation'!$W$25,IF(C3180=1,D3180-'Data Transformation'!$W$25,FALSE))</f>
        <v>#NUM!</v>
      </c>
      <c r="E3179">
        <f t="array" ref="E3179">IF(ISLOGICAL(D3179),"",FREQUENCY(IF('Data Transformation'!$B$425:$B$8425='Bin Analysis'!$B3171,'Data Transformation'!$G$425:$G$8425),D3179))</f>
        <v>2001</v>
      </c>
      <c r="F3179">
        <f t="shared" si="396"/>
        <v>0</v>
      </c>
      <c r="G3179">
        <f>Weighting!$H$11</f>
        <v>0</v>
      </c>
      <c r="H3179">
        <f t="array" ref="H3179">FREQUENCY(IF('Data Transformation'!$B$4:$B$8425=B3171,'Data Transformation'!$G$4:$G$8425),'Bin Analysis'!$B3179)</f>
        <v>2073</v>
      </c>
      <c r="I3179">
        <f t="shared" si="397"/>
        <v>0</v>
      </c>
      <c r="J3179">
        <f t="shared" si="398"/>
        <v>0</v>
      </c>
      <c r="K3179">
        <f>J3179*Weighting!$W$11</f>
        <v>0</v>
      </c>
      <c r="M3179" s="14"/>
    </row>
    <row r="3180" spans="1:25" x14ac:dyDescent="0.55000000000000004">
      <c r="A3180" s="32" t="str">
        <f>IF(Weighting!$P$12&gt;0,B3180,"")</f>
        <v/>
      </c>
      <c r="B3180" t="e">
        <f>Weighting!$C$12</f>
        <v>#DIV/0!</v>
      </c>
      <c r="C3180" t="e">
        <f>Weighting!$F$12</f>
        <v>#NUM!</v>
      </c>
      <c r="D3180" t="e">
        <f>IF(C3180=1,'Data Transformation'!$G$3+0.5*'Data Transformation'!$W$25,IF(C3181=1,D3181-'Data Transformation'!$W$25,FALSE))</f>
        <v>#NUM!</v>
      </c>
      <c r="E3180">
        <f t="array" ref="E3180">IF(ISLOGICAL(D3180),"",FREQUENCY(IF('Data Transformation'!$B$425:$B$8425='Bin Analysis'!$B3171,'Data Transformation'!$G$425:$G$8425),D3180))</f>
        <v>2001</v>
      </c>
      <c r="F3180">
        <f t="shared" si="396"/>
        <v>0</v>
      </c>
      <c r="G3180">
        <f>Weighting!$H$12</f>
        <v>0</v>
      </c>
      <c r="H3180">
        <f t="array" ref="H3180">FREQUENCY(IF('Data Transformation'!$B$4:$B$8425=B3171,'Data Transformation'!$G$4:$G$8425),'Bin Analysis'!$B3180)</f>
        <v>2073</v>
      </c>
      <c r="I3180">
        <f t="shared" si="397"/>
        <v>0</v>
      </c>
      <c r="J3180">
        <f t="shared" si="398"/>
        <v>0</v>
      </c>
      <c r="K3180">
        <f>J3180*Weighting!$W$12</f>
        <v>0</v>
      </c>
      <c r="M3180" s="14"/>
    </row>
    <row r="3181" spans="1:25" x14ac:dyDescent="0.55000000000000004">
      <c r="A3181" s="32" t="str">
        <f>IF(Weighting!$P$13&gt;0,B3181,"")</f>
        <v/>
      </c>
      <c r="B3181" t="e">
        <f>Weighting!$C$13</f>
        <v>#DIV/0!</v>
      </c>
      <c r="C3181" t="e">
        <f>Weighting!$F$13</f>
        <v>#NUM!</v>
      </c>
      <c r="D3181" t="e">
        <f>IF(C3181=1,'Data Transformation'!$G$3+0.5*'Data Transformation'!$W$25,IF(C3182=1,D3182-'Data Transformation'!$W$25,FALSE))</f>
        <v>#NUM!</v>
      </c>
      <c r="E3181">
        <f t="array" ref="E3181">IF(ISLOGICAL(D3181),"",FREQUENCY(IF('Data Transformation'!$B$425:$B$8425='Bin Analysis'!$B3171,'Data Transformation'!$G$425:$G$8425),D3181))</f>
        <v>2001</v>
      </c>
      <c r="F3181">
        <f t="shared" si="396"/>
        <v>0</v>
      </c>
      <c r="G3181">
        <f>Weighting!$H$13</f>
        <v>0</v>
      </c>
      <c r="H3181">
        <f t="array" ref="H3181">FREQUENCY(IF('Data Transformation'!$B$4:$B$8425=B3171,'Data Transformation'!$G$4:$G$8425),'Bin Analysis'!$B3181)</f>
        <v>2073</v>
      </c>
      <c r="I3181">
        <f t="shared" si="397"/>
        <v>0</v>
      </c>
      <c r="J3181">
        <f t="shared" si="398"/>
        <v>0</v>
      </c>
      <c r="K3181">
        <f>J3181*Weighting!$W$13</f>
        <v>0</v>
      </c>
      <c r="M3181" s="14"/>
    </row>
    <row r="3182" spans="1:25" x14ac:dyDescent="0.55000000000000004">
      <c r="A3182" s="32" t="str">
        <f>IF(Weighting!$P$14&gt;0,B3182,"")</f>
        <v/>
      </c>
      <c r="B3182" t="e">
        <f>Weighting!$C$14</f>
        <v>#DIV/0!</v>
      </c>
      <c r="C3182" t="e">
        <f>Weighting!$F$14</f>
        <v>#NUM!</v>
      </c>
      <c r="D3182" t="e">
        <f>IF(C3182=1,'Data Transformation'!$G$3+0.5*'Data Transformation'!$W$25,IF(C3183=1,D3183-'Data Transformation'!$W$25,FALSE))</f>
        <v>#NUM!</v>
      </c>
      <c r="E3182">
        <f t="array" ref="E3182">IF(ISLOGICAL(D3182),"",FREQUENCY(IF('Data Transformation'!$B$425:$B$8425='Bin Analysis'!$B3171,'Data Transformation'!$G$425:$G$8425),D3182))</f>
        <v>2001</v>
      </c>
      <c r="F3182">
        <f t="shared" si="396"/>
        <v>0</v>
      </c>
      <c r="G3182">
        <f>Weighting!$H$14</f>
        <v>0</v>
      </c>
      <c r="H3182">
        <f t="array" ref="H3182">FREQUENCY(IF('Data Transformation'!$B$4:$B$8425=B3171,'Data Transformation'!$G$4:$G$8425),'Bin Analysis'!$B3182)</f>
        <v>2073</v>
      </c>
      <c r="I3182">
        <f t="shared" si="397"/>
        <v>0</v>
      </c>
      <c r="J3182">
        <f t="shared" si="398"/>
        <v>0</v>
      </c>
      <c r="K3182">
        <f>J3182*Weighting!$W$14</f>
        <v>0</v>
      </c>
      <c r="M3182" s="14"/>
    </row>
    <row r="3183" spans="1:25" x14ac:dyDescent="0.55000000000000004">
      <c r="A3183" s="32" t="str">
        <f>IF(Weighting!$P$15&gt;0,B3183,"")</f>
        <v/>
      </c>
      <c r="B3183" t="e">
        <f>Weighting!$C$15</f>
        <v>#DIV/0!</v>
      </c>
      <c r="C3183" t="e">
        <f>Weighting!$F$15</f>
        <v>#NUM!</v>
      </c>
      <c r="D3183" t="e">
        <f>IF(C3183=1,'Data Transformation'!$G$3+0.5*'Data Transformation'!$W$25,IF(C3184=1,D3184-'Data Transformation'!$W$25,FALSE))</f>
        <v>#NUM!</v>
      </c>
      <c r="E3183">
        <f t="array" ref="E3183">IF(ISLOGICAL(D3183),"",FREQUENCY(IF('Data Transformation'!$B$425:$B$8425='Bin Analysis'!$B3171,'Data Transformation'!$G$425:$G$8425),D3183))</f>
        <v>2001</v>
      </c>
      <c r="F3183">
        <f t="shared" si="396"/>
        <v>0</v>
      </c>
      <c r="G3183">
        <f>Weighting!$H$15</f>
        <v>0</v>
      </c>
      <c r="H3183">
        <f t="array" ref="H3183">FREQUENCY(IF('Data Transformation'!$B$4:$B$8425=B3171,'Data Transformation'!$G$4:$G$8425),'Bin Analysis'!$B3183)</f>
        <v>2073</v>
      </c>
      <c r="I3183">
        <f t="shared" si="397"/>
        <v>0</v>
      </c>
      <c r="J3183">
        <f t="shared" si="398"/>
        <v>0</v>
      </c>
      <c r="K3183">
        <f>J3183*Weighting!$W$15</f>
        <v>0</v>
      </c>
      <c r="M3183" s="14"/>
    </row>
    <row r="3184" spans="1:25" x14ac:dyDescent="0.55000000000000004">
      <c r="A3184" s="32" t="str">
        <f>IF(Weighting!$P$16&gt;0,B3184,"")</f>
        <v/>
      </c>
      <c r="B3184" t="e">
        <f>Weighting!$C$16</f>
        <v>#DIV/0!</v>
      </c>
      <c r="C3184" t="e">
        <f>Weighting!$F$16</f>
        <v>#NUM!</v>
      </c>
      <c r="D3184" t="e">
        <f>IF(C3184=1,'Data Transformation'!$G$3+0.5*'Data Transformation'!$W$25,IF(C3185=1,D3185-'Data Transformation'!$W$25,FALSE))</f>
        <v>#NUM!</v>
      </c>
      <c r="E3184">
        <f t="array" ref="E3184">IF(ISLOGICAL(D3184),"",FREQUENCY(IF('Data Transformation'!$B$425:$B$8425='Bin Analysis'!$B3171,'Data Transformation'!$G$425:$G$8425),D3184))</f>
        <v>2001</v>
      </c>
      <c r="F3184">
        <f t="shared" si="396"/>
        <v>0</v>
      </c>
      <c r="G3184">
        <f>Weighting!$H$16</f>
        <v>0</v>
      </c>
      <c r="H3184">
        <f t="array" ref="H3184">FREQUENCY(IF('Data Transformation'!$B$4:$B$8425=B3171,'Data Transformation'!$G$4:$G$8425),'Bin Analysis'!$B3184)</f>
        <v>2073</v>
      </c>
      <c r="I3184">
        <f t="shared" si="397"/>
        <v>0</v>
      </c>
      <c r="J3184">
        <f t="shared" si="398"/>
        <v>0</v>
      </c>
      <c r="K3184">
        <f>J3184*Weighting!$W$16</f>
        <v>0</v>
      </c>
      <c r="M3184" s="14"/>
    </row>
    <row r="3185" spans="1:25" x14ac:dyDescent="0.55000000000000004">
      <c r="A3185" s="32" t="str">
        <f>IF(Weighting!$P$17&gt;0,B3185,"")</f>
        <v/>
      </c>
      <c r="B3185" t="e">
        <f>Weighting!$C$17</f>
        <v>#DIV/0!</v>
      </c>
      <c r="C3185" t="e">
        <f>Weighting!$F$17</f>
        <v>#NUM!</v>
      </c>
      <c r="D3185" t="e">
        <f>IF(C3185=1,'Data Transformation'!$G$3+0.5*'Data Transformation'!$W$25,IF(C3186=1,D3186-'Data Transformation'!$W$25,FALSE))</f>
        <v>#NUM!</v>
      </c>
      <c r="E3185">
        <f t="array" ref="E3185">IF(ISLOGICAL(D3185),"",FREQUENCY(IF('Data Transformation'!$B$425:$B$8425='Bin Analysis'!$B3171,'Data Transformation'!$G$425:$G$8425),D3185))</f>
        <v>2001</v>
      </c>
      <c r="F3185">
        <f t="shared" si="396"/>
        <v>0</v>
      </c>
      <c r="G3185">
        <f>Weighting!$H$17</f>
        <v>0</v>
      </c>
      <c r="H3185">
        <f t="array" ref="H3185">FREQUENCY(IF('Data Transformation'!$B$4:$B$8425=B3171,'Data Transformation'!$G$4:$G$8425),'Bin Analysis'!$B3185)</f>
        <v>2073</v>
      </c>
      <c r="I3185">
        <f t="shared" si="397"/>
        <v>0</v>
      </c>
      <c r="J3185">
        <f t="shared" si="398"/>
        <v>0</v>
      </c>
      <c r="K3185">
        <f>J3185*Weighting!$W$17</f>
        <v>0</v>
      </c>
      <c r="M3185" s="14"/>
    </row>
    <row r="3186" spans="1:25" x14ac:dyDescent="0.55000000000000004">
      <c r="A3186" s="32" t="str">
        <f>IF(Weighting!$P$18&gt;0,B3186,"")</f>
        <v/>
      </c>
      <c r="B3186" t="e">
        <f>Weighting!$C$18</f>
        <v>#DIV/0!</v>
      </c>
      <c r="C3186" t="e">
        <f>Weighting!$F$18</f>
        <v>#NUM!</v>
      </c>
      <c r="D3186" t="e">
        <f>IF(C3186=1,'Data Transformation'!$G$3+0.5*'Data Transformation'!$W$25,IF(C3187=1,D3187-'Data Transformation'!$W$25,FALSE))</f>
        <v>#NUM!</v>
      </c>
      <c r="E3186">
        <f t="array" ref="E3186">IF(ISLOGICAL(D3186),"",FREQUENCY(IF('Data Transformation'!$B$425:$B$8425='Bin Analysis'!$B3171,'Data Transformation'!$G$425:$G$8425),D3186))</f>
        <v>2001</v>
      </c>
      <c r="F3186">
        <f t="shared" si="396"/>
        <v>0</v>
      </c>
      <c r="G3186">
        <f>Weighting!$H$18</f>
        <v>0</v>
      </c>
      <c r="H3186">
        <f t="array" ref="H3186">FREQUENCY(IF('Data Transformation'!$B$4:$B$8425=B3171,'Data Transformation'!$G$4:$G$8425),'Bin Analysis'!$B3186)</f>
        <v>2073</v>
      </c>
      <c r="I3186">
        <f t="shared" si="397"/>
        <v>0</v>
      </c>
      <c r="J3186">
        <f t="shared" si="398"/>
        <v>0</v>
      </c>
      <c r="K3186">
        <f>J3186*Weighting!$W$18</f>
        <v>0</v>
      </c>
      <c r="M3186" s="14"/>
    </row>
    <row r="3187" spans="1:25" x14ac:dyDescent="0.55000000000000004">
      <c r="A3187" s="32" t="str">
        <f>IF(Weighting!$P$19&gt;0,B3187,"")</f>
        <v/>
      </c>
      <c r="B3187" t="e">
        <f>Weighting!$C$19</f>
        <v>#DIV/0!</v>
      </c>
      <c r="C3187" t="e">
        <f>Weighting!$F$19</f>
        <v>#NUM!</v>
      </c>
      <c r="D3187" t="e">
        <f>IF(C3187=1,'Data Transformation'!$G$3+0.5*'Data Transformation'!$W$25,IF(C3188=1,D3188-'Data Transformation'!$W$25,FALSE))</f>
        <v>#NUM!</v>
      </c>
      <c r="E3187">
        <f t="array" ref="E3187">IF(ISLOGICAL(D3187),"",FREQUENCY(IF('Data Transformation'!$B$425:$B$8425='Bin Analysis'!$B3171,'Data Transformation'!$G$425:$G$8425),D3187))</f>
        <v>2001</v>
      </c>
      <c r="F3187">
        <f t="shared" si="396"/>
        <v>0</v>
      </c>
      <c r="G3187">
        <f>Weighting!$H$19</f>
        <v>0</v>
      </c>
      <c r="H3187">
        <f t="array" ref="H3187">FREQUENCY(IF('Data Transformation'!$B$4:$B$8425=B3171,'Data Transformation'!$G$4:$G$8425),'Bin Analysis'!$B3187)</f>
        <v>2073</v>
      </c>
      <c r="I3187">
        <f t="shared" si="397"/>
        <v>0</v>
      </c>
      <c r="J3187">
        <f t="shared" si="398"/>
        <v>0</v>
      </c>
      <c r="K3187">
        <f>J3187*Weighting!$W$19</f>
        <v>0</v>
      </c>
      <c r="M3187" s="14"/>
    </row>
    <row r="3188" spans="1:25" x14ac:dyDescent="0.55000000000000004">
      <c r="A3188" s="32" t="str">
        <f>IF(Weighting!$P$20&gt;0,B3188,"")</f>
        <v/>
      </c>
      <c r="B3188" t="e">
        <f>Weighting!$C$20</f>
        <v>#DIV/0!</v>
      </c>
      <c r="C3188" t="e">
        <f>Weighting!$F$20</f>
        <v>#NUM!</v>
      </c>
      <c r="D3188" t="e">
        <f>IF(C3188=1,'Data Transformation'!$G$3+0.5*'Data Transformation'!$W$25,IF(C3189=1,D3189-'Data Transformation'!$W$25,FALSE))</f>
        <v>#NUM!</v>
      </c>
      <c r="E3188">
        <f t="array" ref="E3188">IF(ISLOGICAL(D3188),"",FREQUENCY(IF('Data Transformation'!$B$425:$B$8425='Bin Analysis'!$B3171,'Data Transformation'!$G$425:$G$8425),D3188))</f>
        <v>2001</v>
      </c>
      <c r="F3188">
        <f t="shared" si="396"/>
        <v>0</v>
      </c>
      <c r="G3188">
        <f>Weighting!$H$20</f>
        <v>0</v>
      </c>
      <c r="H3188">
        <f t="array" ref="H3188">FREQUENCY(IF('Data Transformation'!$B$4:$B$8425=B3171,'Data Transformation'!$G$4:$G$8425),'Bin Analysis'!$B3188)</f>
        <v>2073</v>
      </c>
      <c r="I3188">
        <f t="shared" si="397"/>
        <v>0</v>
      </c>
      <c r="J3188">
        <f t="shared" si="398"/>
        <v>0</v>
      </c>
      <c r="K3188">
        <f>J3188*Weighting!$W$20</f>
        <v>0</v>
      </c>
      <c r="M3188" s="14"/>
    </row>
    <row r="3189" spans="1:25" x14ac:dyDescent="0.55000000000000004">
      <c r="A3189" s="32" t="str">
        <f>IF(Weighting!$P$21&gt;0,B3189,"")</f>
        <v/>
      </c>
      <c r="B3189" t="e">
        <f>Weighting!$C$21</f>
        <v>#DIV/0!</v>
      </c>
      <c r="C3189" t="e">
        <f>Weighting!$F$21</f>
        <v>#NUM!</v>
      </c>
      <c r="D3189" t="e">
        <f>IF(C3189=1,'Data Transformation'!$G$3+0.5*'Data Transformation'!$W$25,IF(C3190=1,D3190-'Data Transformation'!$W$25,FALSE))</f>
        <v>#NUM!</v>
      </c>
      <c r="E3189">
        <f t="array" ref="E3189">IF(ISLOGICAL(D3189),"",FREQUENCY(IF('Data Transformation'!$B$425:$B$8425='Bin Analysis'!$B3171,'Data Transformation'!$G$425:$G$8425),D3189))</f>
        <v>2001</v>
      </c>
      <c r="F3189">
        <f t="shared" si="396"/>
        <v>0</v>
      </c>
      <c r="G3189">
        <f>Weighting!$H$21</f>
        <v>0</v>
      </c>
      <c r="H3189">
        <f t="array" ref="H3189">FREQUENCY(IF('Data Transformation'!$B$4:$B$8425=B3171,'Data Transformation'!$G$4:$G$8425),'Bin Analysis'!$B3189)</f>
        <v>2073</v>
      </c>
      <c r="I3189">
        <f t="shared" si="397"/>
        <v>0</v>
      </c>
      <c r="J3189">
        <f t="shared" si="398"/>
        <v>0</v>
      </c>
      <c r="K3189">
        <f>J3189*Weighting!$W$21</f>
        <v>0</v>
      </c>
      <c r="M3189" s="14"/>
    </row>
    <row r="3190" spans="1:25" x14ac:dyDescent="0.55000000000000004">
      <c r="A3190" s="32" t="str">
        <f>IF(Weighting!$P$22&gt;0,B3190,"")</f>
        <v/>
      </c>
      <c r="B3190" t="e">
        <f>Weighting!$C$22</f>
        <v>#DIV/0!</v>
      </c>
      <c r="C3190" t="e">
        <f>Weighting!$F$22</f>
        <v>#NUM!</v>
      </c>
      <c r="D3190" t="e">
        <f>IF(C3190=1,'Data Transformation'!$G$3+0.5*'Data Transformation'!$W$25,IF(C3191=1,D3191-'Data Transformation'!$W$25,FALSE))</f>
        <v>#NUM!</v>
      </c>
      <c r="E3190">
        <f t="array" ref="E3190">IF(ISLOGICAL(D3190),"",FREQUENCY(IF('Data Transformation'!$B$425:$B$8425='Bin Analysis'!$B3171,'Data Transformation'!$G$425:$G$8425),D3190))</f>
        <v>2001</v>
      </c>
      <c r="F3190">
        <f t="shared" si="396"/>
        <v>0</v>
      </c>
      <c r="G3190">
        <f>Weighting!$H$22</f>
        <v>0</v>
      </c>
      <c r="H3190">
        <f t="array" ref="H3190">FREQUENCY(IF('Data Transformation'!$B$4:$B$8425=B3171,'Data Transformation'!$G$4:$G$8425),'Bin Analysis'!$B3190)</f>
        <v>2073</v>
      </c>
      <c r="I3190">
        <f t="shared" si="397"/>
        <v>0</v>
      </c>
      <c r="J3190">
        <f t="shared" si="398"/>
        <v>0</v>
      </c>
      <c r="K3190">
        <f>J3190*Weighting!$W$22</f>
        <v>0</v>
      </c>
      <c r="M3190" s="14"/>
    </row>
    <row r="3191" spans="1:25" x14ac:dyDescent="0.55000000000000004">
      <c r="A3191" s="32" t="str">
        <f>IF(Weighting!$P$23&gt;0,B3191,"")</f>
        <v/>
      </c>
      <c r="B3191" t="e">
        <f>Weighting!$C$23</f>
        <v>#DIV/0!</v>
      </c>
      <c r="C3191" t="e">
        <f>Weighting!$F$23</f>
        <v>#NUM!</v>
      </c>
      <c r="D3191" t="e">
        <f>IF(C3191=1,'Data Transformation'!$G$3+0.5*'Data Transformation'!$W$25,IF(C3192=1,D3192-'Data Transformation'!$W$25,FALSE))</f>
        <v>#NUM!</v>
      </c>
      <c r="E3191">
        <f t="array" ref="E3191">IF(ISLOGICAL(D3191),"",FREQUENCY(IF('Data Transformation'!$B$425:$B$8425='Bin Analysis'!$B3171,'Data Transformation'!$G$425:$G$8425),D3191))</f>
        <v>2001</v>
      </c>
      <c r="F3191">
        <f t="shared" si="396"/>
        <v>0</v>
      </c>
      <c r="G3191">
        <f>Weighting!$H$23</f>
        <v>0</v>
      </c>
      <c r="H3191">
        <f t="array" ref="H3191">FREQUENCY(IF('Data Transformation'!$B$4:$B$8425=B3171,'Data Transformation'!$G$4:$G$8425),'Bin Analysis'!$B3191)</f>
        <v>2073</v>
      </c>
      <c r="I3191">
        <f t="shared" si="397"/>
        <v>0</v>
      </c>
      <c r="J3191">
        <f t="shared" si="398"/>
        <v>0</v>
      </c>
      <c r="K3191">
        <f>J3191*Weighting!$W$23</f>
        <v>0</v>
      </c>
      <c r="M3191" s="14"/>
    </row>
    <row r="3192" spans="1:25" x14ac:dyDescent="0.55000000000000004">
      <c r="A3192" s="32" t="str">
        <f>IF(Weighting!$P$24&gt;0,B3192,"")</f>
        <v/>
      </c>
      <c r="B3192" t="e">
        <f>Weighting!$C$24</f>
        <v>#DIV/0!</v>
      </c>
      <c r="C3192" t="e">
        <f>Weighting!$F$24</f>
        <v>#NUM!</v>
      </c>
      <c r="D3192" t="e">
        <f>IF(C3192=1,'Data Transformation'!$G$3+0.5*'Data Transformation'!$W$25,IF(C3193=1,D3193-'Data Transformation'!$W$25,FALSE))</f>
        <v>#NUM!</v>
      </c>
      <c r="E3192">
        <f t="array" ref="E3192">IF(ISLOGICAL(D3192),"",FREQUENCY(IF('Data Transformation'!$B$425:$B$8425='Bin Analysis'!$B3171,'Data Transformation'!$G$425:$G$8425),D3192))</f>
        <v>2001</v>
      </c>
      <c r="F3192">
        <f t="shared" si="396"/>
        <v>0</v>
      </c>
      <c r="G3192">
        <f>Weighting!$H$24</f>
        <v>0</v>
      </c>
      <c r="H3192">
        <f t="array" ref="H3192">FREQUENCY(IF('Data Transformation'!$B$4:$B$8425=B3171,'Data Transformation'!$G$4:$G$8425),'Bin Analysis'!$B3192)</f>
        <v>2073</v>
      </c>
      <c r="I3192">
        <f t="shared" si="397"/>
        <v>0</v>
      </c>
      <c r="J3192">
        <f t="shared" si="398"/>
        <v>0</v>
      </c>
      <c r="K3192">
        <f>J3192*Weighting!$W$24</f>
        <v>0</v>
      </c>
      <c r="M3192" s="14"/>
    </row>
    <row r="3193" spans="1:25" x14ac:dyDescent="0.55000000000000004">
      <c r="A3193" s="32" t="str">
        <f>IF(Weighting!$P$25&gt;0,B3193,"")</f>
        <v/>
      </c>
      <c r="B3193" t="e">
        <f>Weighting!$C$25</f>
        <v>#DIV/0!</v>
      </c>
      <c r="C3193" t="e">
        <f>Weighting!$F$25</f>
        <v>#NUM!</v>
      </c>
      <c r="D3193" t="e">
        <f>IF(C3193=1,'Data Transformation'!$G$3+0.5*'Data Transformation'!$W$25,IF(C3194=1,D3194-'Data Transformation'!$W$25,FALSE))</f>
        <v>#NUM!</v>
      </c>
      <c r="E3193">
        <f t="array" ref="E3193">IF(ISLOGICAL(D3193),"",FREQUENCY(IF('Data Transformation'!$B$425:$B$8425='Bin Analysis'!$B3171,'Data Transformation'!$G$425:$G$8425),D3193))</f>
        <v>2001</v>
      </c>
      <c r="F3193">
        <f t="shared" si="396"/>
        <v>0</v>
      </c>
      <c r="G3193">
        <f>Weighting!$H$25</f>
        <v>0</v>
      </c>
      <c r="H3193">
        <f t="array" ref="H3193">FREQUENCY(IF('Data Transformation'!$B$4:$B$8425=B3171,'Data Transformation'!$G$4:$G$8425),'Bin Analysis'!$B3193)</f>
        <v>2073</v>
      </c>
      <c r="I3193">
        <f t="shared" si="397"/>
        <v>0</v>
      </c>
      <c r="J3193">
        <f t="shared" si="398"/>
        <v>0</v>
      </c>
      <c r="K3193">
        <f>J3193*Weighting!$W$25</f>
        <v>0</v>
      </c>
      <c r="M3193" s="14"/>
    </row>
    <row r="3194" spans="1:25" x14ac:dyDescent="0.55000000000000004">
      <c r="O3194"/>
      <c r="P3194"/>
      <c r="Q3194"/>
      <c r="R3194"/>
    </row>
    <row r="3195" spans="1:25" ht="23.35" x14ac:dyDescent="0.8">
      <c r="A3195" s="21" t="s">
        <v>0</v>
      </c>
      <c r="B3195" s="21" t="str">
        <f>IFERROR(VLOOKUP(C3195,'Data Transformation'!$L$6:$M$426,2,FALSE),"")</f>
        <v/>
      </c>
      <c r="C3195" s="21">
        <f>C3171+1</f>
        <v>133</v>
      </c>
      <c r="D3195" s="21"/>
      <c r="E3195" s="21"/>
      <c r="F3195" s="21"/>
      <c r="G3195" s="21"/>
      <c r="H3195" s="22"/>
      <c r="I3195" s="22"/>
      <c r="J3195" s="22"/>
      <c r="K3195" s="21"/>
      <c r="L3195" s="21" t="str">
        <f>B3195</f>
        <v/>
      </c>
      <c r="M3195" s="23" t="e">
        <f>INDEX('Data Transformation'!$O$4:$O$424,MATCH($B3195,'Data Transformation'!$M$4:$M$424,0),MATCH($M$2,'Data Transformation'!$O$3,0))</f>
        <v>#N/A</v>
      </c>
      <c r="N3195" s="27" t="e">
        <f>IF('Input and Summary Results'!$J$16="minimum",'Bin Analysis'!X3196/(M3195-1),'Bin Analysis'!Y3195/('Bin Analysis'!M3195-1))</f>
        <v>#N/A</v>
      </c>
      <c r="O3195" s="27" t="e">
        <f>IF(M3195=FALSE,NA(),(VLOOKUP(1,C3198:K3217,4,FALSE))/(M3195-1))</f>
        <v>#N/A</v>
      </c>
      <c r="P3195" s="27" t="e">
        <f>IF(M3195=FALSE,NA(),SUM(J3198:J3217)/Weighting!$S$5)</f>
        <v>#N/A</v>
      </c>
      <c r="Q3195" s="27" t="e">
        <f>IF(M3195=FALSE,NA(),SUM(K3198:K3217)/Weighting!$S$6)</f>
        <v>#N/A</v>
      </c>
      <c r="R3195" s="27" t="e">
        <f>IF(M3195=FALSE,NA(),(VLOOKUP(1,G3198:K3217,3,FALSE))/(M3195-1))</f>
        <v>#N/A</v>
      </c>
      <c r="S3195" s="22" t="e">
        <f>IF(M3195=FALSE,NA(),IF(SUM(J3198:J3217)=2,"yes","no"))</f>
        <v>#N/A</v>
      </c>
      <c r="X3195" s="2" cm="2">
        <f t="array" ref="X3195:X3196">FREQUENCY(IF('Data Transformation'!$B$425:$B$6424='Bin Analysis'!L3195,'Data Transformation'!$G$425:$G$6424),'Data Transformation'!$U$11)</f>
        <v>0</v>
      </c>
      <c r="Y3195" s="2" cm="2">
        <f t="array" ref="Y3195:Y3196">FREQUENCY(IF('Data Transformation'!$B$425:$B$6424='Bin Analysis'!L3195,'Data Transformation'!$G$425:$G$6424),'Data Transformation'!$U$12)</f>
        <v>0</v>
      </c>
    </row>
    <row r="3196" spans="1:25" x14ac:dyDescent="0.55000000000000004">
      <c r="A3196" s="14" t="s">
        <v>67</v>
      </c>
      <c r="B3196" t="s">
        <v>47</v>
      </c>
      <c r="C3196" t="s">
        <v>5</v>
      </c>
      <c r="D3196" t="s">
        <v>100</v>
      </c>
      <c r="E3196" t="s">
        <v>101</v>
      </c>
      <c r="F3196" t="s">
        <v>102</v>
      </c>
      <c r="G3196" t="s">
        <v>70</v>
      </c>
      <c r="H3196" t="s">
        <v>31</v>
      </c>
      <c r="I3196" t="s">
        <v>32</v>
      </c>
      <c r="J3196" t="s">
        <v>46</v>
      </c>
      <c r="K3196" s="14" t="s">
        <v>45</v>
      </c>
      <c r="M3196" s="14"/>
      <c r="X3196" s="2">
        <v>0</v>
      </c>
      <c r="Y3196" s="2">
        <v>0</v>
      </c>
    </row>
    <row r="3197" spans="1:25" x14ac:dyDescent="0.55000000000000004">
      <c r="A3197" s="32"/>
      <c r="D3197" t="e">
        <f>IF(C3197=1,'Data Transformation'!$G$3+0.5*'Data Transformation'!$W$25,IF(C3198=1,D3198-'Data Transformation'!$W$25,FALSE))</f>
        <v>#NUM!</v>
      </c>
      <c r="E3197">
        <f t="array" ref="E3197">IF(ISLOGICAL(D3197),"",FREQUENCY(IF('Data Transformation'!$B$425:$B$8425='Bin Analysis'!$B3195,'Data Transformation'!$G$425:$G$8425),D3197))</f>
        <v>2001</v>
      </c>
      <c r="F3197" t="e">
        <f>IF(ISLOGICAL(D3197),"",E3197-E3196)</f>
        <v>#VALUE!</v>
      </c>
      <c r="M3197" s="14"/>
    </row>
    <row r="3198" spans="1:25" x14ac:dyDescent="0.55000000000000004">
      <c r="A3198" s="32" t="e">
        <f>IF(Weighting!$P$6&gt;0,B3198,"")</f>
        <v>#NUM!</v>
      </c>
      <c r="B3198" t="e">
        <f>Weighting!$C$6</f>
        <v>#DIV/0!</v>
      </c>
      <c r="C3198" t="e">
        <f>Weighting!$F$6</f>
        <v>#NUM!</v>
      </c>
      <c r="D3198" t="e">
        <f>IF(C3198=1,'Data Transformation'!$G$3+0.5*'Data Transformation'!$W$25,IF(C3199=1,D3199-'Data Transformation'!$W$25,FALSE))</f>
        <v>#NUM!</v>
      </c>
      <c r="E3198">
        <f t="array" ref="E3198">IF(ISLOGICAL(D3198),"",FREQUENCY(IF('Data Transformation'!$B$425:$B$8425='Bin Analysis'!$B3195,'Data Transformation'!$G$425:$G$8425),D3198))</f>
        <v>2001</v>
      </c>
      <c r="F3198">
        <f>IF(ISLOGICAL(D3198),"",E3198-E3197)</f>
        <v>0</v>
      </c>
      <c r="G3198">
        <f>Weighting!$H$6</f>
        <v>1</v>
      </c>
      <c r="H3198">
        <f t="array" ref="H3198">FREQUENCY(IF('Data Transformation'!$B$4:$B$8425=B3195,'Data Transformation'!$G$4:$G$8425),'Bin Analysis'!$B3198)</f>
        <v>2073</v>
      </c>
      <c r="I3198">
        <f>H3198-H3197</f>
        <v>2073</v>
      </c>
      <c r="J3198">
        <f>IF(I3198=0,0,1)</f>
        <v>1</v>
      </c>
      <c r="K3198" t="e">
        <f>J3198*Weighting!$W$6</f>
        <v>#NUM!</v>
      </c>
      <c r="M3198" s="14"/>
    </row>
    <row r="3199" spans="1:25" x14ac:dyDescent="0.55000000000000004">
      <c r="A3199" s="32" t="str">
        <f>IF(Weighting!$P$7&gt;0,B3199,"")</f>
        <v/>
      </c>
      <c r="B3199" t="e">
        <f>Weighting!$C$7</f>
        <v>#DIV/0!</v>
      </c>
      <c r="C3199" t="e">
        <f>Weighting!$F$7</f>
        <v>#NUM!</v>
      </c>
      <c r="D3199" t="e">
        <f>IF(C3199=1,'Data Transformation'!$G$3+0.5*'Data Transformation'!$W$25,IF(C3200=1,D3200-'Data Transformation'!$W$25,FALSE))</f>
        <v>#NUM!</v>
      </c>
      <c r="E3199">
        <f t="array" ref="E3199">IF(ISLOGICAL(D3199),"",FREQUENCY(IF('Data Transformation'!$B$425:$B$8425='Bin Analysis'!$B3195,'Data Transformation'!$G$425:$G$8425),D3199))</f>
        <v>2001</v>
      </c>
      <c r="F3199">
        <f t="shared" ref="F3199:F3217" si="399">IF(ISLOGICAL(D3199),"",E3199-E3198)</f>
        <v>0</v>
      </c>
      <c r="G3199">
        <f>Weighting!$H$7</f>
        <v>0</v>
      </c>
      <c r="H3199">
        <f t="array" ref="H3199">FREQUENCY(IF('Data Transformation'!$B$4:$B$8425=B3195,'Data Transformation'!$G$4:$G$8425),'Bin Analysis'!$B3199)</f>
        <v>2073</v>
      </c>
      <c r="I3199">
        <f t="shared" ref="I3199:I3217" si="400">H3199-H3198</f>
        <v>0</v>
      </c>
      <c r="J3199">
        <f>IF(I3199=0,0,1)</f>
        <v>0</v>
      </c>
      <c r="K3199">
        <f>J3199*Weighting!$W$7</f>
        <v>0</v>
      </c>
      <c r="M3199" s="14"/>
    </row>
    <row r="3200" spans="1:25" x14ac:dyDescent="0.55000000000000004">
      <c r="A3200" s="32" t="str">
        <f>IF(Weighting!$P$8&gt;0,B3200,"")</f>
        <v/>
      </c>
      <c r="B3200" t="e">
        <f>Weighting!$C$8</f>
        <v>#DIV/0!</v>
      </c>
      <c r="C3200" t="e">
        <f>Weighting!$F$8</f>
        <v>#NUM!</v>
      </c>
      <c r="D3200" t="e">
        <f>IF(C3200=1,'Data Transformation'!$G$3+0.5*'Data Transformation'!$W$25,IF(C3201=1,D3201-'Data Transformation'!$W$25,FALSE))</f>
        <v>#NUM!</v>
      </c>
      <c r="E3200">
        <f t="array" ref="E3200">IF(ISLOGICAL(D3200),"",FREQUENCY(IF('Data Transformation'!$B$425:$B$8425='Bin Analysis'!$B3195,'Data Transformation'!$G$425:$G$8425),D3200))</f>
        <v>2001</v>
      </c>
      <c r="F3200">
        <f t="shared" si="399"/>
        <v>0</v>
      </c>
      <c r="G3200">
        <f>Weighting!$H$8</f>
        <v>0</v>
      </c>
      <c r="H3200">
        <f t="array" ref="H3200">FREQUENCY(IF('Data Transformation'!$B$4:$B$8425=B3195,'Data Transformation'!$G$4:$G$8425),'Bin Analysis'!$B3200)</f>
        <v>2073</v>
      </c>
      <c r="I3200">
        <f t="shared" si="400"/>
        <v>0</v>
      </c>
      <c r="J3200">
        <f t="shared" ref="J3200:J3217" si="401">IF(I3200=0,0,1)</f>
        <v>0</v>
      </c>
      <c r="K3200">
        <f>J3200*Weighting!$W$8</f>
        <v>0</v>
      </c>
      <c r="M3200" s="14"/>
    </row>
    <row r="3201" spans="1:13" x14ac:dyDescent="0.55000000000000004">
      <c r="A3201" s="32" t="str">
        <f>IF(Weighting!$P$9&gt;0,B3201,"")</f>
        <v/>
      </c>
      <c r="B3201" s="50" t="e">
        <f>Weighting!$C$9</f>
        <v>#DIV/0!</v>
      </c>
      <c r="C3201" t="e">
        <f>Weighting!$F$9</f>
        <v>#NUM!</v>
      </c>
      <c r="D3201" t="e">
        <f>IF(C3201=1,'Data Transformation'!$G$3+0.5*'Data Transformation'!$W$25,IF(C3202=1,D3202-'Data Transformation'!$W$25,FALSE))</f>
        <v>#NUM!</v>
      </c>
      <c r="E3201">
        <f t="array" ref="E3201">IF(ISLOGICAL(D3201),"",FREQUENCY(IF('Data Transformation'!$B$425:$B$8425='Bin Analysis'!$B3195,'Data Transformation'!$G$425:$G$8425),D3201))</f>
        <v>2001</v>
      </c>
      <c r="F3201">
        <f t="shared" si="399"/>
        <v>0</v>
      </c>
      <c r="G3201">
        <f>Weighting!$H$9</f>
        <v>0</v>
      </c>
      <c r="H3201">
        <f t="array" ref="H3201">FREQUENCY(IF('Data Transformation'!$B$4:$B$8425=B3195,'Data Transformation'!$G$4:$G$8425),'Bin Analysis'!$B3201)</f>
        <v>2073</v>
      </c>
      <c r="I3201">
        <f t="shared" si="400"/>
        <v>0</v>
      </c>
      <c r="J3201">
        <f t="shared" si="401"/>
        <v>0</v>
      </c>
      <c r="K3201">
        <f>J3201*Weighting!$W$9</f>
        <v>0</v>
      </c>
      <c r="M3201" s="14"/>
    </row>
    <row r="3202" spans="1:13" x14ac:dyDescent="0.55000000000000004">
      <c r="A3202" s="32" t="str">
        <f>IF(Weighting!$P$10&gt;0,B3202,"")</f>
        <v/>
      </c>
      <c r="B3202" t="e">
        <f>Weighting!$C$10</f>
        <v>#DIV/0!</v>
      </c>
      <c r="C3202" t="e">
        <f>Weighting!$F$10</f>
        <v>#NUM!</v>
      </c>
      <c r="D3202" t="e">
        <f>IF(C3202=1,'Data Transformation'!$G$3+0.5*'Data Transformation'!$W$25,IF(C3203=1,D3203-'Data Transformation'!$W$25,FALSE))</f>
        <v>#NUM!</v>
      </c>
      <c r="E3202">
        <f t="array" ref="E3202">IF(ISLOGICAL(D3202),"",FREQUENCY(IF('Data Transformation'!$B$425:$B$8425='Bin Analysis'!$B3195,'Data Transformation'!$G$425:$G$8425),D3202))</f>
        <v>2001</v>
      </c>
      <c r="F3202">
        <f t="shared" si="399"/>
        <v>0</v>
      </c>
      <c r="G3202">
        <f>Weighting!$H$10</f>
        <v>0</v>
      </c>
      <c r="H3202">
        <f t="array" ref="H3202">FREQUENCY(IF('Data Transformation'!$B$4:$B$8425=B3195,'Data Transformation'!$G$4:$G$8425),'Bin Analysis'!$B3202)</f>
        <v>2073</v>
      </c>
      <c r="I3202">
        <f t="shared" si="400"/>
        <v>0</v>
      </c>
      <c r="J3202">
        <f t="shared" si="401"/>
        <v>0</v>
      </c>
      <c r="K3202">
        <f>J3202*Weighting!$W$10</f>
        <v>0</v>
      </c>
      <c r="M3202" s="14"/>
    </row>
    <row r="3203" spans="1:13" x14ac:dyDescent="0.55000000000000004">
      <c r="A3203" s="32" t="str">
        <f>IF(Weighting!$P$11&gt;0,B3203,"")</f>
        <v/>
      </c>
      <c r="B3203" t="e">
        <f>Weighting!$C$11</f>
        <v>#DIV/0!</v>
      </c>
      <c r="C3203" t="e">
        <f>Weighting!$F$11</f>
        <v>#NUM!</v>
      </c>
      <c r="D3203" t="e">
        <f>IF(C3203=1,'Data Transformation'!$G$3+0.5*'Data Transformation'!$W$25,IF(C3204=1,D3204-'Data Transformation'!$W$25,FALSE))</f>
        <v>#NUM!</v>
      </c>
      <c r="E3203">
        <f t="array" ref="E3203">IF(ISLOGICAL(D3203),"",FREQUENCY(IF('Data Transformation'!$B$425:$B$8425='Bin Analysis'!$B3195,'Data Transformation'!$G$425:$G$8425),D3203))</f>
        <v>2001</v>
      </c>
      <c r="F3203">
        <f t="shared" si="399"/>
        <v>0</v>
      </c>
      <c r="G3203">
        <f>Weighting!$H$11</f>
        <v>0</v>
      </c>
      <c r="H3203">
        <f t="array" ref="H3203">FREQUENCY(IF('Data Transformation'!$B$4:$B$8425=B3195,'Data Transformation'!$G$4:$G$8425),'Bin Analysis'!$B3203)</f>
        <v>2073</v>
      </c>
      <c r="I3203">
        <f t="shared" si="400"/>
        <v>0</v>
      </c>
      <c r="J3203">
        <f t="shared" si="401"/>
        <v>0</v>
      </c>
      <c r="K3203">
        <f>J3203*Weighting!$W$11</f>
        <v>0</v>
      </c>
      <c r="M3203" s="14"/>
    </row>
    <row r="3204" spans="1:13" x14ac:dyDescent="0.55000000000000004">
      <c r="A3204" s="32" t="str">
        <f>IF(Weighting!$P$12&gt;0,B3204,"")</f>
        <v/>
      </c>
      <c r="B3204" t="e">
        <f>Weighting!$C$12</f>
        <v>#DIV/0!</v>
      </c>
      <c r="C3204" t="e">
        <f>Weighting!$F$12</f>
        <v>#NUM!</v>
      </c>
      <c r="D3204" t="e">
        <f>IF(C3204=1,'Data Transformation'!$G$3+0.5*'Data Transformation'!$W$25,IF(C3205=1,D3205-'Data Transformation'!$W$25,FALSE))</f>
        <v>#NUM!</v>
      </c>
      <c r="E3204">
        <f t="array" ref="E3204">IF(ISLOGICAL(D3204),"",FREQUENCY(IF('Data Transformation'!$B$425:$B$8425='Bin Analysis'!$B3195,'Data Transformation'!$G$425:$G$8425),D3204))</f>
        <v>2001</v>
      </c>
      <c r="F3204">
        <f t="shared" si="399"/>
        <v>0</v>
      </c>
      <c r="G3204">
        <f>Weighting!$H$12</f>
        <v>0</v>
      </c>
      <c r="H3204">
        <f t="array" ref="H3204">FREQUENCY(IF('Data Transformation'!$B$4:$B$8425=B3195,'Data Transformation'!$G$4:$G$8425),'Bin Analysis'!$B3204)</f>
        <v>2073</v>
      </c>
      <c r="I3204">
        <f t="shared" si="400"/>
        <v>0</v>
      </c>
      <c r="J3204">
        <f t="shared" si="401"/>
        <v>0</v>
      </c>
      <c r="K3204">
        <f>J3204*Weighting!$W$12</f>
        <v>0</v>
      </c>
      <c r="M3204" s="14"/>
    </row>
    <row r="3205" spans="1:13" x14ac:dyDescent="0.55000000000000004">
      <c r="A3205" s="32" t="str">
        <f>IF(Weighting!$P$13&gt;0,B3205,"")</f>
        <v/>
      </c>
      <c r="B3205" t="e">
        <f>Weighting!$C$13</f>
        <v>#DIV/0!</v>
      </c>
      <c r="C3205" t="e">
        <f>Weighting!$F$13</f>
        <v>#NUM!</v>
      </c>
      <c r="D3205" t="e">
        <f>IF(C3205=1,'Data Transformation'!$G$3+0.5*'Data Transformation'!$W$25,IF(C3206=1,D3206-'Data Transformation'!$W$25,FALSE))</f>
        <v>#NUM!</v>
      </c>
      <c r="E3205">
        <f t="array" ref="E3205">IF(ISLOGICAL(D3205),"",FREQUENCY(IF('Data Transformation'!$B$425:$B$8425='Bin Analysis'!$B3195,'Data Transformation'!$G$425:$G$8425),D3205))</f>
        <v>2001</v>
      </c>
      <c r="F3205">
        <f t="shared" si="399"/>
        <v>0</v>
      </c>
      <c r="G3205">
        <f>Weighting!$H$13</f>
        <v>0</v>
      </c>
      <c r="H3205">
        <f t="array" ref="H3205">FREQUENCY(IF('Data Transformation'!$B$4:$B$8425=B3195,'Data Transformation'!$G$4:$G$8425),'Bin Analysis'!$B3205)</f>
        <v>2073</v>
      </c>
      <c r="I3205">
        <f t="shared" si="400"/>
        <v>0</v>
      </c>
      <c r="J3205">
        <f t="shared" si="401"/>
        <v>0</v>
      </c>
      <c r="K3205">
        <f>J3205*Weighting!$W$13</f>
        <v>0</v>
      </c>
      <c r="M3205" s="14"/>
    </row>
    <row r="3206" spans="1:13" x14ac:dyDescent="0.55000000000000004">
      <c r="A3206" s="32" t="str">
        <f>IF(Weighting!$P$14&gt;0,B3206,"")</f>
        <v/>
      </c>
      <c r="B3206" t="e">
        <f>Weighting!$C$14</f>
        <v>#DIV/0!</v>
      </c>
      <c r="C3206" t="e">
        <f>Weighting!$F$14</f>
        <v>#NUM!</v>
      </c>
      <c r="D3206" t="e">
        <f>IF(C3206=1,'Data Transformation'!$G$3+0.5*'Data Transformation'!$W$25,IF(C3207=1,D3207-'Data Transformation'!$W$25,FALSE))</f>
        <v>#NUM!</v>
      </c>
      <c r="E3206">
        <f t="array" ref="E3206">IF(ISLOGICAL(D3206),"",FREQUENCY(IF('Data Transformation'!$B$425:$B$8425='Bin Analysis'!$B3195,'Data Transformation'!$G$425:$G$8425),D3206))</f>
        <v>2001</v>
      </c>
      <c r="F3206">
        <f t="shared" si="399"/>
        <v>0</v>
      </c>
      <c r="G3206">
        <f>Weighting!$H$14</f>
        <v>0</v>
      </c>
      <c r="H3206">
        <f t="array" ref="H3206">FREQUENCY(IF('Data Transformation'!$B$4:$B$8425=B3195,'Data Transformation'!$G$4:$G$8425),'Bin Analysis'!$B3206)</f>
        <v>2073</v>
      </c>
      <c r="I3206">
        <f t="shared" si="400"/>
        <v>0</v>
      </c>
      <c r="J3206">
        <f t="shared" si="401"/>
        <v>0</v>
      </c>
      <c r="K3206">
        <f>J3206*Weighting!$W$14</f>
        <v>0</v>
      </c>
      <c r="M3206" s="14"/>
    </row>
    <row r="3207" spans="1:13" x14ac:dyDescent="0.55000000000000004">
      <c r="A3207" s="32" t="str">
        <f>IF(Weighting!$P$15&gt;0,B3207,"")</f>
        <v/>
      </c>
      <c r="B3207" t="e">
        <f>Weighting!$C$15</f>
        <v>#DIV/0!</v>
      </c>
      <c r="C3207" t="e">
        <f>Weighting!$F$15</f>
        <v>#NUM!</v>
      </c>
      <c r="D3207" t="e">
        <f>IF(C3207=1,'Data Transformation'!$G$3+0.5*'Data Transformation'!$W$25,IF(C3208=1,D3208-'Data Transformation'!$W$25,FALSE))</f>
        <v>#NUM!</v>
      </c>
      <c r="E3207">
        <f t="array" ref="E3207">IF(ISLOGICAL(D3207),"",FREQUENCY(IF('Data Transformation'!$B$425:$B$8425='Bin Analysis'!$B3195,'Data Transformation'!$G$425:$G$8425),D3207))</f>
        <v>2001</v>
      </c>
      <c r="F3207">
        <f t="shared" si="399"/>
        <v>0</v>
      </c>
      <c r="G3207">
        <f>Weighting!$H$15</f>
        <v>0</v>
      </c>
      <c r="H3207">
        <f t="array" ref="H3207">FREQUENCY(IF('Data Transformation'!$B$4:$B$8425=B3195,'Data Transformation'!$G$4:$G$8425),'Bin Analysis'!$B3207)</f>
        <v>2073</v>
      </c>
      <c r="I3207">
        <f t="shared" si="400"/>
        <v>0</v>
      </c>
      <c r="J3207">
        <f t="shared" si="401"/>
        <v>0</v>
      </c>
      <c r="K3207">
        <f>J3207*Weighting!$W$15</f>
        <v>0</v>
      </c>
      <c r="M3207" s="14"/>
    </row>
    <row r="3208" spans="1:13" x14ac:dyDescent="0.55000000000000004">
      <c r="A3208" s="32" t="str">
        <f>IF(Weighting!$P$16&gt;0,B3208,"")</f>
        <v/>
      </c>
      <c r="B3208" t="e">
        <f>Weighting!$C$16</f>
        <v>#DIV/0!</v>
      </c>
      <c r="C3208" t="e">
        <f>Weighting!$F$16</f>
        <v>#NUM!</v>
      </c>
      <c r="D3208" t="e">
        <f>IF(C3208=1,'Data Transformation'!$G$3+0.5*'Data Transformation'!$W$25,IF(C3209=1,D3209-'Data Transformation'!$W$25,FALSE))</f>
        <v>#NUM!</v>
      </c>
      <c r="E3208">
        <f t="array" ref="E3208">IF(ISLOGICAL(D3208),"",FREQUENCY(IF('Data Transformation'!$B$425:$B$8425='Bin Analysis'!$B3195,'Data Transformation'!$G$425:$G$8425),D3208))</f>
        <v>2001</v>
      </c>
      <c r="F3208">
        <f t="shared" si="399"/>
        <v>0</v>
      </c>
      <c r="G3208">
        <f>Weighting!$H$16</f>
        <v>0</v>
      </c>
      <c r="H3208">
        <f t="array" ref="H3208">FREQUENCY(IF('Data Transformation'!$B$4:$B$8425=B3195,'Data Transformation'!$G$4:$G$8425),'Bin Analysis'!$B3208)</f>
        <v>2073</v>
      </c>
      <c r="I3208">
        <f t="shared" si="400"/>
        <v>0</v>
      </c>
      <c r="J3208">
        <f t="shared" si="401"/>
        <v>0</v>
      </c>
      <c r="K3208">
        <f>J3208*Weighting!$W$16</f>
        <v>0</v>
      </c>
      <c r="M3208" s="14"/>
    </row>
    <row r="3209" spans="1:13" x14ac:dyDescent="0.55000000000000004">
      <c r="A3209" s="32" t="str">
        <f>IF(Weighting!$P$17&gt;0,B3209,"")</f>
        <v/>
      </c>
      <c r="B3209" t="e">
        <f>Weighting!$C$17</f>
        <v>#DIV/0!</v>
      </c>
      <c r="C3209" t="e">
        <f>Weighting!$F$17</f>
        <v>#NUM!</v>
      </c>
      <c r="D3209" t="e">
        <f>IF(C3209=1,'Data Transformation'!$G$3+0.5*'Data Transformation'!$W$25,IF(C3210=1,D3210-'Data Transformation'!$W$25,FALSE))</f>
        <v>#NUM!</v>
      </c>
      <c r="E3209">
        <f t="array" ref="E3209">IF(ISLOGICAL(D3209),"",FREQUENCY(IF('Data Transformation'!$B$425:$B$8425='Bin Analysis'!$B3195,'Data Transformation'!$G$425:$G$8425),D3209))</f>
        <v>2001</v>
      </c>
      <c r="F3209">
        <f t="shared" si="399"/>
        <v>0</v>
      </c>
      <c r="G3209">
        <f>Weighting!$H$17</f>
        <v>0</v>
      </c>
      <c r="H3209">
        <f t="array" ref="H3209">FREQUENCY(IF('Data Transformation'!$B$4:$B$8425=B3195,'Data Transformation'!$G$4:$G$8425),'Bin Analysis'!$B3209)</f>
        <v>2073</v>
      </c>
      <c r="I3209">
        <f t="shared" si="400"/>
        <v>0</v>
      </c>
      <c r="J3209">
        <f t="shared" si="401"/>
        <v>0</v>
      </c>
      <c r="K3209">
        <f>J3209*Weighting!$W$17</f>
        <v>0</v>
      </c>
      <c r="M3209" s="14"/>
    </row>
    <row r="3210" spans="1:13" x14ac:dyDescent="0.55000000000000004">
      <c r="A3210" s="32" t="str">
        <f>IF(Weighting!$P$18&gt;0,B3210,"")</f>
        <v/>
      </c>
      <c r="B3210" t="e">
        <f>Weighting!$C$18</f>
        <v>#DIV/0!</v>
      </c>
      <c r="C3210" t="e">
        <f>Weighting!$F$18</f>
        <v>#NUM!</v>
      </c>
      <c r="D3210" t="e">
        <f>IF(C3210=1,'Data Transformation'!$G$3+0.5*'Data Transformation'!$W$25,IF(C3211=1,D3211-'Data Transformation'!$W$25,FALSE))</f>
        <v>#NUM!</v>
      </c>
      <c r="E3210">
        <f t="array" ref="E3210">IF(ISLOGICAL(D3210),"",FREQUENCY(IF('Data Transformation'!$B$425:$B$8425='Bin Analysis'!$B3195,'Data Transformation'!$G$425:$G$8425),D3210))</f>
        <v>2001</v>
      </c>
      <c r="F3210">
        <f t="shared" si="399"/>
        <v>0</v>
      </c>
      <c r="G3210">
        <f>Weighting!$H$18</f>
        <v>0</v>
      </c>
      <c r="H3210">
        <f t="array" ref="H3210">FREQUENCY(IF('Data Transformation'!$B$4:$B$8425=B3195,'Data Transformation'!$G$4:$G$8425),'Bin Analysis'!$B3210)</f>
        <v>2073</v>
      </c>
      <c r="I3210">
        <f t="shared" si="400"/>
        <v>0</v>
      </c>
      <c r="J3210">
        <f t="shared" si="401"/>
        <v>0</v>
      </c>
      <c r="K3210">
        <f>J3210*Weighting!$W$18</f>
        <v>0</v>
      </c>
      <c r="M3210" s="14"/>
    </row>
    <row r="3211" spans="1:13" x14ac:dyDescent="0.55000000000000004">
      <c r="A3211" s="32" t="str">
        <f>IF(Weighting!$P$19&gt;0,B3211,"")</f>
        <v/>
      </c>
      <c r="B3211" t="e">
        <f>Weighting!$C$19</f>
        <v>#DIV/0!</v>
      </c>
      <c r="C3211" t="e">
        <f>Weighting!$F$19</f>
        <v>#NUM!</v>
      </c>
      <c r="D3211" t="e">
        <f>IF(C3211=1,'Data Transformation'!$G$3+0.5*'Data Transformation'!$W$25,IF(C3212=1,D3212-'Data Transformation'!$W$25,FALSE))</f>
        <v>#NUM!</v>
      </c>
      <c r="E3211">
        <f t="array" ref="E3211">IF(ISLOGICAL(D3211),"",FREQUENCY(IF('Data Transformation'!$B$425:$B$8425='Bin Analysis'!$B3195,'Data Transformation'!$G$425:$G$8425),D3211))</f>
        <v>2001</v>
      </c>
      <c r="F3211">
        <f t="shared" si="399"/>
        <v>0</v>
      </c>
      <c r="G3211">
        <f>Weighting!$H$19</f>
        <v>0</v>
      </c>
      <c r="H3211">
        <f t="array" ref="H3211">FREQUENCY(IF('Data Transformation'!$B$4:$B$8425=B3195,'Data Transformation'!$G$4:$G$8425),'Bin Analysis'!$B3211)</f>
        <v>2073</v>
      </c>
      <c r="I3211">
        <f t="shared" si="400"/>
        <v>0</v>
      </c>
      <c r="J3211">
        <f t="shared" si="401"/>
        <v>0</v>
      </c>
      <c r="K3211">
        <f>J3211*Weighting!$W$19</f>
        <v>0</v>
      </c>
      <c r="M3211" s="14"/>
    </row>
    <row r="3212" spans="1:13" x14ac:dyDescent="0.55000000000000004">
      <c r="A3212" s="32" t="str">
        <f>IF(Weighting!$P$20&gt;0,B3212,"")</f>
        <v/>
      </c>
      <c r="B3212" t="e">
        <f>Weighting!$C$20</f>
        <v>#DIV/0!</v>
      </c>
      <c r="C3212" t="e">
        <f>Weighting!$F$20</f>
        <v>#NUM!</v>
      </c>
      <c r="D3212" t="e">
        <f>IF(C3212=1,'Data Transformation'!$G$3+0.5*'Data Transformation'!$W$25,IF(C3213=1,D3213-'Data Transformation'!$W$25,FALSE))</f>
        <v>#NUM!</v>
      </c>
      <c r="E3212">
        <f t="array" ref="E3212">IF(ISLOGICAL(D3212),"",FREQUENCY(IF('Data Transformation'!$B$425:$B$8425='Bin Analysis'!$B3195,'Data Transformation'!$G$425:$G$8425),D3212))</f>
        <v>2001</v>
      </c>
      <c r="F3212">
        <f t="shared" si="399"/>
        <v>0</v>
      </c>
      <c r="G3212">
        <f>Weighting!$H$20</f>
        <v>0</v>
      </c>
      <c r="H3212">
        <f t="array" ref="H3212">FREQUENCY(IF('Data Transformation'!$B$4:$B$8425=B3195,'Data Transformation'!$G$4:$G$8425),'Bin Analysis'!$B3212)</f>
        <v>2073</v>
      </c>
      <c r="I3212">
        <f t="shared" si="400"/>
        <v>0</v>
      </c>
      <c r="J3212">
        <f t="shared" si="401"/>
        <v>0</v>
      </c>
      <c r="K3212">
        <f>J3212*Weighting!$W$20</f>
        <v>0</v>
      </c>
      <c r="M3212" s="14"/>
    </row>
    <row r="3213" spans="1:13" x14ac:dyDescent="0.55000000000000004">
      <c r="A3213" s="32" t="str">
        <f>IF(Weighting!$P$21&gt;0,B3213,"")</f>
        <v/>
      </c>
      <c r="B3213" t="e">
        <f>Weighting!$C$21</f>
        <v>#DIV/0!</v>
      </c>
      <c r="C3213" t="e">
        <f>Weighting!$F$21</f>
        <v>#NUM!</v>
      </c>
      <c r="D3213" t="e">
        <f>IF(C3213=1,'Data Transformation'!$G$3+0.5*'Data Transformation'!$W$25,IF(C3214=1,D3214-'Data Transformation'!$W$25,FALSE))</f>
        <v>#NUM!</v>
      </c>
      <c r="E3213">
        <f t="array" ref="E3213">IF(ISLOGICAL(D3213),"",FREQUENCY(IF('Data Transformation'!$B$425:$B$8425='Bin Analysis'!$B3195,'Data Transformation'!$G$425:$G$8425),D3213))</f>
        <v>2001</v>
      </c>
      <c r="F3213">
        <f t="shared" si="399"/>
        <v>0</v>
      </c>
      <c r="G3213">
        <f>Weighting!$H$21</f>
        <v>0</v>
      </c>
      <c r="H3213">
        <f t="array" ref="H3213">FREQUENCY(IF('Data Transformation'!$B$4:$B$8425=B3195,'Data Transformation'!$G$4:$G$8425),'Bin Analysis'!$B3213)</f>
        <v>2073</v>
      </c>
      <c r="I3213">
        <f t="shared" si="400"/>
        <v>0</v>
      </c>
      <c r="J3213">
        <f t="shared" si="401"/>
        <v>0</v>
      </c>
      <c r="K3213">
        <f>J3213*Weighting!$W$21</f>
        <v>0</v>
      </c>
      <c r="M3213" s="14"/>
    </row>
    <row r="3214" spans="1:13" x14ac:dyDescent="0.55000000000000004">
      <c r="A3214" s="32" t="str">
        <f>IF(Weighting!$P$22&gt;0,B3214,"")</f>
        <v/>
      </c>
      <c r="B3214" t="e">
        <f>Weighting!$C$22</f>
        <v>#DIV/0!</v>
      </c>
      <c r="C3214" t="e">
        <f>Weighting!$F$22</f>
        <v>#NUM!</v>
      </c>
      <c r="D3214" t="e">
        <f>IF(C3214=1,'Data Transformation'!$G$3+0.5*'Data Transformation'!$W$25,IF(C3215=1,D3215-'Data Transformation'!$W$25,FALSE))</f>
        <v>#NUM!</v>
      </c>
      <c r="E3214">
        <f t="array" ref="E3214">IF(ISLOGICAL(D3214),"",FREQUENCY(IF('Data Transformation'!$B$425:$B$8425='Bin Analysis'!$B3195,'Data Transformation'!$G$425:$G$8425),D3214))</f>
        <v>2001</v>
      </c>
      <c r="F3214">
        <f t="shared" si="399"/>
        <v>0</v>
      </c>
      <c r="G3214">
        <f>Weighting!$H$22</f>
        <v>0</v>
      </c>
      <c r="H3214">
        <f t="array" ref="H3214">FREQUENCY(IF('Data Transformation'!$B$4:$B$8425=B3195,'Data Transformation'!$G$4:$G$8425),'Bin Analysis'!$B3214)</f>
        <v>2073</v>
      </c>
      <c r="I3214">
        <f t="shared" si="400"/>
        <v>0</v>
      </c>
      <c r="J3214">
        <f t="shared" si="401"/>
        <v>0</v>
      </c>
      <c r="K3214">
        <f>J3214*Weighting!$W$22</f>
        <v>0</v>
      </c>
      <c r="M3214" s="14"/>
    </row>
    <row r="3215" spans="1:13" x14ac:dyDescent="0.55000000000000004">
      <c r="A3215" s="32" t="str">
        <f>IF(Weighting!$P$23&gt;0,B3215,"")</f>
        <v/>
      </c>
      <c r="B3215" t="e">
        <f>Weighting!$C$23</f>
        <v>#DIV/0!</v>
      </c>
      <c r="C3215" t="e">
        <f>Weighting!$F$23</f>
        <v>#NUM!</v>
      </c>
      <c r="D3215" t="e">
        <f>IF(C3215=1,'Data Transformation'!$G$3+0.5*'Data Transformation'!$W$25,IF(C3216=1,D3216-'Data Transformation'!$W$25,FALSE))</f>
        <v>#NUM!</v>
      </c>
      <c r="E3215">
        <f t="array" ref="E3215">IF(ISLOGICAL(D3215),"",FREQUENCY(IF('Data Transformation'!$B$425:$B$8425='Bin Analysis'!$B3195,'Data Transformation'!$G$425:$G$8425),D3215))</f>
        <v>2001</v>
      </c>
      <c r="F3215">
        <f t="shared" si="399"/>
        <v>0</v>
      </c>
      <c r="G3215">
        <f>Weighting!$H$23</f>
        <v>0</v>
      </c>
      <c r="H3215">
        <f t="array" ref="H3215">FREQUENCY(IF('Data Transformation'!$B$4:$B$8425=B3195,'Data Transformation'!$G$4:$G$8425),'Bin Analysis'!$B3215)</f>
        <v>2073</v>
      </c>
      <c r="I3215">
        <f t="shared" si="400"/>
        <v>0</v>
      </c>
      <c r="J3215">
        <f t="shared" si="401"/>
        <v>0</v>
      </c>
      <c r="K3215">
        <f>J3215*Weighting!$W$23</f>
        <v>0</v>
      </c>
      <c r="M3215" s="14"/>
    </row>
    <row r="3216" spans="1:13" x14ac:dyDescent="0.55000000000000004">
      <c r="A3216" s="32" t="str">
        <f>IF(Weighting!$P$24&gt;0,B3216,"")</f>
        <v/>
      </c>
      <c r="B3216" t="e">
        <f>Weighting!$C$24</f>
        <v>#DIV/0!</v>
      </c>
      <c r="C3216" t="e">
        <f>Weighting!$F$24</f>
        <v>#NUM!</v>
      </c>
      <c r="D3216" t="e">
        <f>IF(C3216=1,'Data Transformation'!$G$3+0.5*'Data Transformation'!$W$25,IF(C3217=1,D3217-'Data Transformation'!$W$25,FALSE))</f>
        <v>#NUM!</v>
      </c>
      <c r="E3216">
        <f t="array" ref="E3216">IF(ISLOGICAL(D3216),"",FREQUENCY(IF('Data Transformation'!$B$425:$B$8425='Bin Analysis'!$B3195,'Data Transformation'!$G$425:$G$8425),D3216))</f>
        <v>2001</v>
      </c>
      <c r="F3216">
        <f t="shared" si="399"/>
        <v>0</v>
      </c>
      <c r="G3216">
        <f>Weighting!$H$24</f>
        <v>0</v>
      </c>
      <c r="H3216">
        <f t="array" ref="H3216">FREQUENCY(IF('Data Transformation'!$B$4:$B$8425=B3195,'Data Transformation'!$G$4:$G$8425),'Bin Analysis'!$B3216)</f>
        <v>2073</v>
      </c>
      <c r="I3216">
        <f t="shared" si="400"/>
        <v>0</v>
      </c>
      <c r="J3216">
        <f t="shared" si="401"/>
        <v>0</v>
      </c>
      <c r="K3216">
        <f>J3216*Weighting!$W$24</f>
        <v>0</v>
      </c>
      <c r="M3216" s="14"/>
    </row>
    <row r="3217" spans="1:25" x14ac:dyDescent="0.55000000000000004">
      <c r="A3217" s="32" t="str">
        <f>IF(Weighting!$P$25&gt;0,B3217,"")</f>
        <v/>
      </c>
      <c r="B3217" t="e">
        <f>Weighting!$C$25</f>
        <v>#DIV/0!</v>
      </c>
      <c r="C3217" t="e">
        <f>Weighting!$F$25</f>
        <v>#NUM!</v>
      </c>
      <c r="D3217" t="e">
        <f>IF(C3217=1,'Data Transformation'!$G$3+0.5*'Data Transformation'!$W$25,IF(C3218=1,D3218-'Data Transformation'!$W$25,FALSE))</f>
        <v>#NUM!</v>
      </c>
      <c r="E3217">
        <f t="array" ref="E3217">IF(ISLOGICAL(D3217),"",FREQUENCY(IF('Data Transformation'!$B$425:$B$8425='Bin Analysis'!$B3195,'Data Transformation'!$G$425:$G$8425),D3217))</f>
        <v>2001</v>
      </c>
      <c r="F3217">
        <f t="shared" si="399"/>
        <v>0</v>
      </c>
      <c r="G3217">
        <f>Weighting!$H$25</f>
        <v>0</v>
      </c>
      <c r="H3217">
        <f t="array" ref="H3217">FREQUENCY(IF('Data Transformation'!$B$4:$B$8425=B3195,'Data Transformation'!$G$4:$G$8425),'Bin Analysis'!$B3217)</f>
        <v>2073</v>
      </c>
      <c r="I3217">
        <f t="shared" si="400"/>
        <v>0</v>
      </c>
      <c r="J3217">
        <f t="shared" si="401"/>
        <v>0</v>
      </c>
      <c r="K3217">
        <f>J3217*Weighting!$W$25</f>
        <v>0</v>
      </c>
      <c r="M3217" s="14"/>
    </row>
    <row r="3218" spans="1:25" x14ac:dyDescent="0.55000000000000004">
      <c r="O3218"/>
      <c r="P3218"/>
      <c r="Q3218"/>
      <c r="R3218"/>
    </row>
    <row r="3219" spans="1:25" ht="23.35" x14ac:dyDescent="0.8">
      <c r="A3219" s="21" t="s">
        <v>0</v>
      </c>
      <c r="B3219" s="21" t="str">
        <f>IFERROR(VLOOKUP(C3219,'Data Transformation'!$L$6:$M$426,2,FALSE),"")</f>
        <v/>
      </c>
      <c r="C3219" s="21">
        <f>C3195+1</f>
        <v>134</v>
      </c>
      <c r="D3219" s="21"/>
      <c r="E3219" s="21"/>
      <c r="F3219" s="21"/>
      <c r="G3219" s="21"/>
      <c r="H3219" s="22"/>
      <c r="I3219" s="22"/>
      <c r="J3219" s="22"/>
      <c r="K3219" s="21"/>
      <c r="L3219" s="21" t="str">
        <f>B3219</f>
        <v/>
      </c>
      <c r="M3219" s="23" t="e">
        <f>INDEX('Data Transformation'!$O$4:$O$424,MATCH($B3219,'Data Transformation'!$M$4:$M$424,0),MATCH($M$2,'Data Transformation'!$O$3,0))</f>
        <v>#N/A</v>
      </c>
      <c r="N3219" s="27" t="e">
        <f>IF('Input and Summary Results'!$J$16="minimum",'Bin Analysis'!X3220/(M3219-1),'Bin Analysis'!Y3219/('Bin Analysis'!M3219-1))</f>
        <v>#N/A</v>
      </c>
      <c r="O3219" s="27" t="e">
        <f>IF(M3219=FALSE,NA(),(VLOOKUP(1,C3222:K3241,4,FALSE))/(M3219-1))</f>
        <v>#N/A</v>
      </c>
      <c r="P3219" s="27" t="e">
        <f>IF(M3219=FALSE,NA(),SUM(J3222:J3241)/Weighting!$S$5)</f>
        <v>#N/A</v>
      </c>
      <c r="Q3219" s="27" t="e">
        <f>IF(M3219=FALSE,NA(),SUM(K3222:K3241)/Weighting!$S$6)</f>
        <v>#N/A</v>
      </c>
      <c r="R3219" s="27" t="e">
        <f>IF(M3219=FALSE,NA(),(VLOOKUP(1,G3222:K3241,3,FALSE))/(M3219-1))</f>
        <v>#N/A</v>
      </c>
      <c r="S3219" s="22" t="e">
        <f>IF(M3219=FALSE,NA(),IF(SUM(J3222:J3241)=2,"yes","no"))</f>
        <v>#N/A</v>
      </c>
      <c r="X3219" s="2" cm="2">
        <f t="array" ref="X3219:X3220">FREQUENCY(IF('Data Transformation'!$B$425:$B$6424='Bin Analysis'!L3219,'Data Transformation'!$G$425:$G$6424),'Data Transformation'!$U$11)</f>
        <v>0</v>
      </c>
      <c r="Y3219" s="2" cm="2">
        <f t="array" ref="Y3219:Y3220">FREQUENCY(IF('Data Transformation'!$B$425:$B$6424='Bin Analysis'!L3219,'Data Transformation'!$G$425:$G$6424),'Data Transformation'!$U$12)</f>
        <v>0</v>
      </c>
    </row>
    <row r="3220" spans="1:25" x14ac:dyDescent="0.55000000000000004">
      <c r="A3220" s="14" t="s">
        <v>67</v>
      </c>
      <c r="B3220" t="s">
        <v>47</v>
      </c>
      <c r="C3220" t="s">
        <v>5</v>
      </c>
      <c r="D3220" t="s">
        <v>100</v>
      </c>
      <c r="E3220" t="s">
        <v>101</v>
      </c>
      <c r="F3220" t="s">
        <v>102</v>
      </c>
      <c r="G3220" t="s">
        <v>70</v>
      </c>
      <c r="H3220" t="s">
        <v>31</v>
      </c>
      <c r="I3220" t="s">
        <v>32</v>
      </c>
      <c r="J3220" t="s">
        <v>46</v>
      </c>
      <c r="K3220" s="14" t="s">
        <v>45</v>
      </c>
      <c r="M3220" s="14"/>
      <c r="X3220" s="2">
        <v>0</v>
      </c>
      <c r="Y3220" s="2">
        <v>0</v>
      </c>
    </row>
    <row r="3221" spans="1:25" x14ac:dyDescent="0.55000000000000004">
      <c r="A3221" s="32"/>
      <c r="D3221" t="e">
        <f>IF(C3221=1,'Data Transformation'!$G$3+0.5*'Data Transformation'!$W$25,IF(C3222=1,D3222-'Data Transformation'!$W$25,FALSE))</f>
        <v>#NUM!</v>
      </c>
      <c r="E3221">
        <f t="array" ref="E3221">IF(ISLOGICAL(D3221),"",FREQUENCY(IF('Data Transformation'!$B$425:$B$8425='Bin Analysis'!$B3219,'Data Transformation'!$G$425:$G$8425),D3221))</f>
        <v>2001</v>
      </c>
      <c r="F3221" t="e">
        <f>IF(ISLOGICAL(D3221),"",E3221-E3220)</f>
        <v>#VALUE!</v>
      </c>
      <c r="M3221" s="14"/>
    </row>
    <row r="3222" spans="1:25" x14ac:dyDescent="0.55000000000000004">
      <c r="A3222" s="32" t="e">
        <f>IF(Weighting!$P$6&gt;0,B3222,"")</f>
        <v>#NUM!</v>
      </c>
      <c r="B3222" t="e">
        <f>Weighting!$C$6</f>
        <v>#DIV/0!</v>
      </c>
      <c r="C3222" t="e">
        <f>Weighting!$F$6</f>
        <v>#NUM!</v>
      </c>
      <c r="D3222" t="e">
        <f>IF(C3222=1,'Data Transformation'!$G$3+0.5*'Data Transformation'!$W$25,IF(C3223=1,D3223-'Data Transformation'!$W$25,FALSE))</f>
        <v>#NUM!</v>
      </c>
      <c r="E3222">
        <f t="array" ref="E3222">IF(ISLOGICAL(D3222),"",FREQUENCY(IF('Data Transformation'!$B$425:$B$8425='Bin Analysis'!$B3219,'Data Transformation'!$G$425:$G$8425),D3222))</f>
        <v>2001</v>
      </c>
      <c r="F3222">
        <f>IF(ISLOGICAL(D3222),"",E3222-E3221)</f>
        <v>0</v>
      </c>
      <c r="G3222">
        <f>Weighting!$H$6</f>
        <v>1</v>
      </c>
      <c r="H3222">
        <f t="array" ref="H3222">FREQUENCY(IF('Data Transformation'!$B$4:$B$8425=B3219,'Data Transformation'!$G$4:$G$8425),'Bin Analysis'!$B3222)</f>
        <v>2073</v>
      </c>
      <c r="I3222">
        <f>H3222-H3221</f>
        <v>2073</v>
      </c>
      <c r="J3222">
        <f>IF(I3222=0,0,1)</f>
        <v>1</v>
      </c>
      <c r="K3222" t="e">
        <f>J3222*Weighting!$W$6</f>
        <v>#NUM!</v>
      </c>
      <c r="M3222" s="14"/>
    </row>
    <row r="3223" spans="1:25" x14ac:dyDescent="0.55000000000000004">
      <c r="A3223" s="32" t="str">
        <f>IF(Weighting!$P$7&gt;0,B3223,"")</f>
        <v/>
      </c>
      <c r="B3223" t="e">
        <f>Weighting!$C$7</f>
        <v>#DIV/0!</v>
      </c>
      <c r="C3223" t="e">
        <f>Weighting!$F$7</f>
        <v>#NUM!</v>
      </c>
      <c r="D3223" t="e">
        <f>IF(C3223=1,'Data Transformation'!$G$3+0.5*'Data Transformation'!$W$25,IF(C3224=1,D3224-'Data Transformation'!$W$25,FALSE))</f>
        <v>#NUM!</v>
      </c>
      <c r="E3223">
        <f t="array" ref="E3223">IF(ISLOGICAL(D3223),"",FREQUENCY(IF('Data Transformation'!$B$425:$B$8425='Bin Analysis'!$B3219,'Data Transformation'!$G$425:$G$8425),D3223))</f>
        <v>2001</v>
      </c>
      <c r="F3223">
        <f t="shared" ref="F3223:F3241" si="402">IF(ISLOGICAL(D3223),"",E3223-E3222)</f>
        <v>0</v>
      </c>
      <c r="G3223">
        <f>Weighting!$H$7</f>
        <v>0</v>
      </c>
      <c r="H3223">
        <f t="array" ref="H3223">FREQUENCY(IF('Data Transformation'!$B$4:$B$8425=B3219,'Data Transformation'!$G$4:$G$8425),'Bin Analysis'!$B3223)</f>
        <v>2073</v>
      </c>
      <c r="I3223">
        <f t="shared" ref="I3223:I3241" si="403">H3223-H3222</f>
        <v>0</v>
      </c>
      <c r="J3223">
        <f>IF(I3223=0,0,1)</f>
        <v>0</v>
      </c>
      <c r="K3223">
        <f>J3223*Weighting!$W$7</f>
        <v>0</v>
      </c>
      <c r="M3223" s="14"/>
    </row>
    <row r="3224" spans="1:25" x14ac:dyDescent="0.55000000000000004">
      <c r="A3224" s="32" t="str">
        <f>IF(Weighting!$P$8&gt;0,B3224,"")</f>
        <v/>
      </c>
      <c r="B3224" t="e">
        <f>Weighting!$C$8</f>
        <v>#DIV/0!</v>
      </c>
      <c r="C3224" t="e">
        <f>Weighting!$F$8</f>
        <v>#NUM!</v>
      </c>
      <c r="D3224" t="e">
        <f>IF(C3224=1,'Data Transformation'!$G$3+0.5*'Data Transformation'!$W$25,IF(C3225=1,D3225-'Data Transformation'!$W$25,FALSE))</f>
        <v>#NUM!</v>
      </c>
      <c r="E3224">
        <f t="array" ref="E3224">IF(ISLOGICAL(D3224),"",FREQUENCY(IF('Data Transformation'!$B$425:$B$8425='Bin Analysis'!$B3219,'Data Transformation'!$G$425:$G$8425),D3224))</f>
        <v>2001</v>
      </c>
      <c r="F3224">
        <f t="shared" si="402"/>
        <v>0</v>
      </c>
      <c r="G3224">
        <f>Weighting!$H$8</f>
        <v>0</v>
      </c>
      <c r="H3224">
        <f t="array" ref="H3224">FREQUENCY(IF('Data Transformation'!$B$4:$B$8425=B3219,'Data Transformation'!$G$4:$G$8425),'Bin Analysis'!$B3224)</f>
        <v>2073</v>
      </c>
      <c r="I3224">
        <f t="shared" si="403"/>
        <v>0</v>
      </c>
      <c r="J3224">
        <f t="shared" ref="J3224:J3241" si="404">IF(I3224=0,0,1)</f>
        <v>0</v>
      </c>
      <c r="K3224">
        <f>J3224*Weighting!$W$8</f>
        <v>0</v>
      </c>
      <c r="M3224" s="14"/>
    </row>
    <row r="3225" spans="1:25" x14ac:dyDescent="0.55000000000000004">
      <c r="A3225" s="32" t="str">
        <f>IF(Weighting!$P$9&gt;0,B3225,"")</f>
        <v/>
      </c>
      <c r="B3225" s="50" t="e">
        <f>Weighting!$C$9</f>
        <v>#DIV/0!</v>
      </c>
      <c r="C3225" t="e">
        <f>Weighting!$F$9</f>
        <v>#NUM!</v>
      </c>
      <c r="D3225" t="e">
        <f>IF(C3225=1,'Data Transformation'!$G$3+0.5*'Data Transformation'!$W$25,IF(C3226=1,D3226-'Data Transformation'!$W$25,FALSE))</f>
        <v>#NUM!</v>
      </c>
      <c r="E3225">
        <f t="array" ref="E3225">IF(ISLOGICAL(D3225),"",FREQUENCY(IF('Data Transformation'!$B$425:$B$8425='Bin Analysis'!$B3219,'Data Transformation'!$G$425:$G$8425),D3225))</f>
        <v>2001</v>
      </c>
      <c r="F3225">
        <f t="shared" si="402"/>
        <v>0</v>
      </c>
      <c r="G3225">
        <f>Weighting!$H$9</f>
        <v>0</v>
      </c>
      <c r="H3225">
        <f t="array" ref="H3225">FREQUENCY(IF('Data Transformation'!$B$4:$B$8425=B3219,'Data Transformation'!$G$4:$G$8425),'Bin Analysis'!$B3225)</f>
        <v>2073</v>
      </c>
      <c r="I3225">
        <f t="shared" si="403"/>
        <v>0</v>
      </c>
      <c r="J3225">
        <f t="shared" si="404"/>
        <v>0</v>
      </c>
      <c r="K3225">
        <f>J3225*Weighting!$W$9</f>
        <v>0</v>
      </c>
      <c r="M3225" s="14"/>
    </row>
    <row r="3226" spans="1:25" x14ac:dyDescent="0.55000000000000004">
      <c r="A3226" s="32" t="str">
        <f>IF(Weighting!$P$10&gt;0,B3226,"")</f>
        <v/>
      </c>
      <c r="B3226" t="e">
        <f>Weighting!$C$10</f>
        <v>#DIV/0!</v>
      </c>
      <c r="C3226" t="e">
        <f>Weighting!$F$10</f>
        <v>#NUM!</v>
      </c>
      <c r="D3226" t="e">
        <f>IF(C3226=1,'Data Transformation'!$G$3+0.5*'Data Transformation'!$W$25,IF(C3227=1,D3227-'Data Transformation'!$W$25,FALSE))</f>
        <v>#NUM!</v>
      </c>
      <c r="E3226">
        <f t="array" ref="E3226">IF(ISLOGICAL(D3226),"",FREQUENCY(IF('Data Transformation'!$B$425:$B$8425='Bin Analysis'!$B3219,'Data Transformation'!$G$425:$G$8425),D3226))</f>
        <v>2001</v>
      </c>
      <c r="F3226">
        <f t="shared" si="402"/>
        <v>0</v>
      </c>
      <c r="G3226">
        <f>Weighting!$H$10</f>
        <v>0</v>
      </c>
      <c r="H3226">
        <f t="array" ref="H3226">FREQUENCY(IF('Data Transformation'!$B$4:$B$8425=B3219,'Data Transformation'!$G$4:$G$8425),'Bin Analysis'!$B3226)</f>
        <v>2073</v>
      </c>
      <c r="I3226">
        <f t="shared" si="403"/>
        <v>0</v>
      </c>
      <c r="J3226">
        <f t="shared" si="404"/>
        <v>0</v>
      </c>
      <c r="K3226">
        <f>J3226*Weighting!$W$10</f>
        <v>0</v>
      </c>
      <c r="M3226" s="14"/>
    </row>
    <row r="3227" spans="1:25" x14ac:dyDescent="0.55000000000000004">
      <c r="A3227" s="32" t="str">
        <f>IF(Weighting!$P$11&gt;0,B3227,"")</f>
        <v/>
      </c>
      <c r="B3227" t="e">
        <f>Weighting!$C$11</f>
        <v>#DIV/0!</v>
      </c>
      <c r="C3227" t="e">
        <f>Weighting!$F$11</f>
        <v>#NUM!</v>
      </c>
      <c r="D3227" t="e">
        <f>IF(C3227=1,'Data Transformation'!$G$3+0.5*'Data Transformation'!$W$25,IF(C3228=1,D3228-'Data Transformation'!$W$25,FALSE))</f>
        <v>#NUM!</v>
      </c>
      <c r="E3227">
        <f t="array" ref="E3227">IF(ISLOGICAL(D3227),"",FREQUENCY(IF('Data Transformation'!$B$425:$B$8425='Bin Analysis'!$B3219,'Data Transformation'!$G$425:$G$8425),D3227))</f>
        <v>2001</v>
      </c>
      <c r="F3227">
        <f t="shared" si="402"/>
        <v>0</v>
      </c>
      <c r="G3227">
        <f>Weighting!$H$11</f>
        <v>0</v>
      </c>
      <c r="H3227">
        <f t="array" ref="H3227">FREQUENCY(IF('Data Transformation'!$B$4:$B$8425=B3219,'Data Transformation'!$G$4:$G$8425),'Bin Analysis'!$B3227)</f>
        <v>2073</v>
      </c>
      <c r="I3227">
        <f t="shared" si="403"/>
        <v>0</v>
      </c>
      <c r="J3227">
        <f t="shared" si="404"/>
        <v>0</v>
      </c>
      <c r="K3227">
        <f>J3227*Weighting!$W$11</f>
        <v>0</v>
      </c>
      <c r="M3227" s="14"/>
    </row>
    <row r="3228" spans="1:25" x14ac:dyDescent="0.55000000000000004">
      <c r="A3228" s="32" t="str">
        <f>IF(Weighting!$P$12&gt;0,B3228,"")</f>
        <v/>
      </c>
      <c r="B3228" t="e">
        <f>Weighting!$C$12</f>
        <v>#DIV/0!</v>
      </c>
      <c r="C3228" t="e">
        <f>Weighting!$F$12</f>
        <v>#NUM!</v>
      </c>
      <c r="D3228" t="e">
        <f>IF(C3228=1,'Data Transformation'!$G$3+0.5*'Data Transformation'!$W$25,IF(C3229=1,D3229-'Data Transformation'!$W$25,FALSE))</f>
        <v>#NUM!</v>
      </c>
      <c r="E3228">
        <f t="array" ref="E3228">IF(ISLOGICAL(D3228),"",FREQUENCY(IF('Data Transformation'!$B$425:$B$8425='Bin Analysis'!$B3219,'Data Transformation'!$G$425:$G$8425),D3228))</f>
        <v>2001</v>
      </c>
      <c r="F3228">
        <f t="shared" si="402"/>
        <v>0</v>
      </c>
      <c r="G3228">
        <f>Weighting!$H$12</f>
        <v>0</v>
      </c>
      <c r="H3228">
        <f t="array" ref="H3228">FREQUENCY(IF('Data Transformation'!$B$4:$B$8425=B3219,'Data Transformation'!$G$4:$G$8425),'Bin Analysis'!$B3228)</f>
        <v>2073</v>
      </c>
      <c r="I3228">
        <f t="shared" si="403"/>
        <v>0</v>
      </c>
      <c r="J3228">
        <f t="shared" si="404"/>
        <v>0</v>
      </c>
      <c r="K3228">
        <f>J3228*Weighting!$W$12</f>
        <v>0</v>
      </c>
      <c r="M3228" s="14"/>
    </row>
    <row r="3229" spans="1:25" x14ac:dyDescent="0.55000000000000004">
      <c r="A3229" s="32" t="str">
        <f>IF(Weighting!$P$13&gt;0,B3229,"")</f>
        <v/>
      </c>
      <c r="B3229" t="e">
        <f>Weighting!$C$13</f>
        <v>#DIV/0!</v>
      </c>
      <c r="C3229" t="e">
        <f>Weighting!$F$13</f>
        <v>#NUM!</v>
      </c>
      <c r="D3229" t="e">
        <f>IF(C3229=1,'Data Transformation'!$G$3+0.5*'Data Transformation'!$W$25,IF(C3230=1,D3230-'Data Transformation'!$W$25,FALSE))</f>
        <v>#NUM!</v>
      </c>
      <c r="E3229">
        <f t="array" ref="E3229">IF(ISLOGICAL(D3229),"",FREQUENCY(IF('Data Transformation'!$B$425:$B$8425='Bin Analysis'!$B3219,'Data Transformation'!$G$425:$G$8425),D3229))</f>
        <v>2001</v>
      </c>
      <c r="F3229">
        <f t="shared" si="402"/>
        <v>0</v>
      </c>
      <c r="G3229">
        <f>Weighting!$H$13</f>
        <v>0</v>
      </c>
      <c r="H3229">
        <f t="array" ref="H3229">FREQUENCY(IF('Data Transformation'!$B$4:$B$8425=B3219,'Data Transformation'!$G$4:$G$8425),'Bin Analysis'!$B3229)</f>
        <v>2073</v>
      </c>
      <c r="I3229">
        <f t="shared" si="403"/>
        <v>0</v>
      </c>
      <c r="J3229">
        <f t="shared" si="404"/>
        <v>0</v>
      </c>
      <c r="K3229">
        <f>J3229*Weighting!$W$13</f>
        <v>0</v>
      </c>
      <c r="M3229" s="14"/>
    </row>
    <row r="3230" spans="1:25" x14ac:dyDescent="0.55000000000000004">
      <c r="A3230" s="32" t="str">
        <f>IF(Weighting!$P$14&gt;0,B3230,"")</f>
        <v/>
      </c>
      <c r="B3230" t="e">
        <f>Weighting!$C$14</f>
        <v>#DIV/0!</v>
      </c>
      <c r="C3230" t="e">
        <f>Weighting!$F$14</f>
        <v>#NUM!</v>
      </c>
      <c r="D3230" t="e">
        <f>IF(C3230=1,'Data Transformation'!$G$3+0.5*'Data Transformation'!$W$25,IF(C3231=1,D3231-'Data Transformation'!$W$25,FALSE))</f>
        <v>#NUM!</v>
      </c>
      <c r="E3230">
        <f t="array" ref="E3230">IF(ISLOGICAL(D3230),"",FREQUENCY(IF('Data Transformation'!$B$425:$B$8425='Bin Analysis'!$B3219,'Data Transformation'!$G$425:$G$8425),D3230))</f>
        <v>2001</v>
      </c>
      <c r="F3230">
        <f t="shared" si="402"/>
        <v>0</v>
      </c>
      <c r="G3230">
        <f>Weighting!$H$14</f>
        <v>0</v>
      </c>
      <c r="H3230">
        <f t="array" ref="H3230">FREQUENCY(IF('Data Transformation'!$B$4:$B$8425=B3219,'Data Transformation'!$G$4:$G$8425),'Bin Analysis'!$B3230)</f>
        <v>2073</v>
      </c>
      <c r="I3230">
        <f t="shared" si="403"/>
        <v>0</v>
      </c>
      <c r="J3230">
        <f t="shared" si="404"/>
        <v>0</v>
      </c>
      <c r="K3230">
        <f>J3230*Weighting!$W$14</f>
        <v>0</v>
      </c>
      <c r="M3230" s="14"/>
    </row>
    <row r="3231" spans="1:25" x14ac:dyDescent="0.55000000000000004">
      <c r="A3231" s="32" t="str">
        <f>IF(Weighting!$P$15&gt;0,B3231,"")</f>
        <v/>
      </c>
      <c r="B3231" t="e">
        <f>Weighting!$C$15</f>
        <v>#DIV/0!</v>
      </c>
      <c r="C3231" t="e">
        <f>Weighting!$F$15</f>
        <v>#NUM!</v>
      </c>
      <c r="D3231" t="e">
        <f>IF(C3231=1,'Data Transformation'!$G$3+0.5*'Data Transformation'!$W$25,IF(C3232=1,D3232-'Data Transformation'!$W$25,FALSE))</f>
        <v>#NUM!</v>
      </c>
      <c r="E3231">
        <f t="array" ref="E3231">IF(ISLOGICAL(D3231),"",FREQUENCY(IF('Data Transformation'!$B$425:$B$8425='Bin Analysis'!$B3219,'Data Transformation'!$G$425:$G$8425),D3231))</f>
        <v>2001</v>
      </c>
      <c r="F3231">
        <f t="shared" si="402"/>
        <v>0</v>
      </c>
      <c r="G3231">
        <f>Weighting!$H$15</f>
        <v>0</v>
      </c>
      <c r="H3231">
        <f t="array" ref="H3231">FREQUENCY(IF('Data Transformation'!$B$4:$B$8425=B3219,'Data Transformation'!$G$4:$G$8425),'Bin Analysis'!$B3231)</f>
        <v>2073</v>
      </c>
      <c r="I3231">
        <f t="shared" si="403"/>
        <v>0</v>
      </c>
      <c r="J3231">
        <f t="shared" si="404"/>
        <v>0</v>
      </c>
      <c r="K3231">
        <f>J3231*Weighting!$W$15</f>
        <v>0</v>
      </c>
      <c r="M3231" s="14"/>
    </row>
    <row r="3232" spans="1:25" x14ac:dyDescent="0.55000000000000004">
      <c r="A3232" s="32" t="str">
        <f>IF(Weighting!$P$16&gt;0,B3232,"")</f>
        <v/>
      </c>
      <c r="B3232" t="e">
        <f>Weighting!$C$16</f>
        <v>#DIV/0!</v>
      </c>
      <c r="C3232" t="e">
        <f>Weighting!$F$16</f>
        <v>#NUM!</v>
      </c>
      <c r="D3232" t="e">
        <f>IF(C3232=1,'Data Transformation'!$G$3+0.5*'Data Transformation'!$W$25,IF(C3233=1,D3233-'Data Transformation'!$W$25,FALSE))</f>
        <v>#NUM!</v>
      </c>
      <c r="E3232">
        <f t="array" ref="E3232">IF(ISLOGICAL(D3232),"",FREQUENCY(IF('Data Transformation'!$B$425:$B$8425='Bin Analysis'!$B3219,'Data Transformation'!$G$425:$G$8425),D3232))</f>
        <v>2001</v>
      </c>
      <c r="F3232">
        <f t="shared" si="402"/>
        <v>0</v>
      </c>
      <c r="G3232">
        <f>Weighting!$H$16</f>
        <v>0</v>
      </c>
      <c r="H3232">
        <f t="array" ref="H3232">FREQUENCY(IF('Data Transformation'!$B$4:$B$8425=B3219,'Data Transformation'!$G$4:$G$8425),'Bin Analysis'!$B3232)</f>
        <v>2073</v>
      </c>
      <c r="I3232">
        <f t="shared" si="403"/>
        <v>0</v>
      </c>
      <c r="J3232">
        <f t="shared" si="404"/>
        <v>0</v>
      </c>
      <c r="K3232">
        <f>J3232*Weighting!$W$16</f>
        <v>0</v>
      </c>
      <c r="M3232" s="14"/>
    </row>
    <row r="3233" spans="1:25" x14ac:dyDescent="0.55000000000000004">
      <c r="A3233" s="32" t="str">
        <f>IF(Weighting!$P$17&gt;0,B3233,"")</f>
        <v/>
      </c>
      <c r="B3233" t="e">
        <f>Weighting!$C$17</f>
        <v>#DIV/0!</v>
      </c>
      <c r="C3233" t="e">
        <f>Weighting!$F$17</f>
        <v>#NUM!</v>
      </c>
      <c r="D3233" t="e">
        <f>IF(C3233=1,'Data Transformation'!$G$3+0.5*'Data Transformation'!$W$25,IF(C3234=1,D3234-'Data Transformation'!$W$25,FALSE))</f>
        <v>#NUM!</v>
      </c>
      <c r="E3233">
        <f t="array" ref="E3233">IF(ISLOGICAL(D3233),"",FREQUENCY(IF('Data Transformation'!$B$425:$B$8425='Bin Analysis'!$B3219,'Data Transformation'!$G$425:$G$8425),D3233))</f>
        <v>2001</v>
      </c>
      <c r="F3233">
        <f t="shared" si="402"/>
        <v>0</v>
      </c>
      <c r="G3233">
        <f>Weighting!$H$17</f>
        <v>0</v>
      </c>
      <c r="H3233">
        <f t="array" ref="H3233">FREQUENCY(IF('Data Transformation'!$B$4:$B$8425=B3219,'Data Transformation'!$G$4:$G$8425),'Bin Analysis'!$B3233)</f>
        <v>2073</v>
      </c>
      <c r="I3233">
        <f t="shared" si="403"/>
        <v>0</v>
      </c>
      <c r="J3233">
        <f t="shared" si="404"/>
        <v>0</v>
      </c>
      <c r="K3233">
        <f>J3233*Weighting!$W$17</f>
        <v>0</v>
      </c>
      <c r="M3233" s="14"/>
    </row>
    <row r="3234" spans="1:25" x14ac:dyDescent="0.55000000000000004">
      <c r="A3234" s="32" t="str">
        <f>IF(Weighting!$P$18&gt;0,B3234,"")</f>
        <v/>
      </c>
      <c r="B3234" t="e">
        <f>Weighting!$C$18</f>
        <v>#DIV/0!</v>
      </c>
      <c r="C3234" t="e">
        <f>Weighting!$F$18</f>
        <v>#NUM!</v>
      </c>
      <c r="D3234" t="e">
        <f>IF(C3234=1,'Data Transformation'!$G$3+0.5*'Data Transformation'!$W$25,IF(C3235=1,D3235-'Data Transformation'!$W$25,FALSE))</f>
        <v>#NUM!</v>
      </c>
      <c r="E3234">
        <f t="array" ref="E3234">IF(ISLOGICAL(D3234),"",FREQUENCY(IF('Data Transformation'!$B$425:$B$8425='Bin Analysis'!$B3219,'Data Transformation'!$G$425:$G$8425),D3234))</f>
        <v>2001</v>
      </c>
      <c r="F3234">
        <f t="shared" si="402"/>
        <v>0</v>
      </c>
      <c r="G3234">
        <f>Weighting!$H$18</f>
        <v>0</v>
      </c>
      <c r="H3234">
        <f t="array" ref="H3234">FREQUENCY(IF('Data Transformation'!$B$4:$B$8425=B3219,'Data Transformation'!$G$4:$G$8425),'Bin Analysis'!$B3234)</f>
        <v>2073</v>
      </c>
      <c r="I3234">
        <f t="shared" si="403"/>
        <v>0</v>
      </c>
      <c r="J3234">
        <f t="shared" si="404"/>
        <v>0</v>
      </c>
      <c r="K3234">
        <f>J3234*Weighting!$W$18</f>
        <v>0</v>
      </c>
      <c r="M3234" s="14"/>
    </row>
    <row r="3235" spans="1:25" x14ac:dyDescent="0.55000000000000004">
      <c r="A3235" s="32" t="str">
        <f>IF(Weighting!$P$19&gt;0,B3235,"")</f>
        <v/>
      </c>
      <c r="B3235" t="e">
        <f>Weighting!$C$19</f>
        <v>#DIV/0!</v>
      </c>
      <c r="C3235" t="e">
        <f>Weighting!$F$19</f>
        <v>#NUM!</v>
      </c>
      <c r="D3235" t="e">
        <f>IF(C3235=1,'Data Transformation'!$G$3+0.5*'Data Transformation'!$W$25,IF(C3236=1,D3236-'Data Transformation'!$W$25,FALSE))</f>
        <v>#NUM!</v>
      </c>
      <c r="E3235">
        <f t="array" ref="E3235">IF(ISLOGICAL(D3235),"",FREQUENCY(IF('Data Transformation'!$B$425:$B$8425='Bin Analysis'!$B3219,'Data Transformation'!$G$425:$G$8425),D3235))</f>
        <v>2001</v>
      </c>
      <c r="F3235">
        <f t="shared" si="402"/>
        <v>0</v>
      </c>
      <c r="G3235">
        <f>Weighting!$H$19</f>
        <v>0</v>
      </c>
      <c r="H3235">
        <f t="array" ref="H3235">FREQUENCY(IF('Data Transformation'!$B$4:$B$8425=B3219,'Data Transformation'!$G$4:$G$8425),'Bin Analysis'!$B3235)</f>
        <v>2073</v>
      </c>
      <c r="I3235">
        <f t="shared" si="403"/>
        <v>0</v>
      </c>
      <c r="J3235">
        <f t="shared" si="404"/>
        <v>0</v>
      </c>
      <c r="K3235">
        <f>J3235*Weighting!$W$19</f>
        <v>0</v>
      </c>
      <c r="M3235" s="14"/>
    </row>
    <row r="3236" spans="1:25" x14ac:dyDescent="0.55000000000000004">
      <c r="A3236" s="32" t="str">
        <f>IF(Weighting!$P$20&gt;0,B3236,"")</f>
        <v/>
      </c>
      <c r="B3236" t="e">
        <f>Weighting!$C$20</f>
        <v>#DIV/0!</v>
      </c>
      <c r="C3236" t="e">
        <f>Weighting!$F$20</f>
        <v>#NUM!</v>
      </c>
      <c r="D3236" t="e">
        <f>IF(C3236=1,'Data Transformation'!$G$3+0.5*'Data Transformation'!$W$25,IF(C3237=1,D3237-'Data Transformation'!$W$25,FALSE))</f>
        <v>#NUM!</v>
      </c>
      <c r="E3236">
        <f t="array" ref="E3236">IF(ISLOGICAL(D3236),"",FREQUENCY(IF('Data Transformation'!$B$425:$B$8425='Bin Analysis'!$B3219,'Data Transformation'!$G$425:$G$8425),D3236))</f>
        <v>2001</v>
      </c>
      <c r="F3236">
        <f t="shared" si="402"/>
        <v>0</v>
      </c>
      <c r="G3236">
        <f>Weighting!$H$20</f>
        <v>0</v>
      </c>
      <c r="H3236">
        <f t="array" ref="H3236">FREQUENCY(IF('Data Transformation'!$B$4:$B$8425=B3219,'Data Transformation'!$G$4:$G$8425),'Bin Analysis'!$B3236)</f>
        <v>2073</v>
      </c>
      <c r="I3236">
        <f t="shared" si="403"/>
        <v>0</v>
      </c>
      <c r="J3236">
        <f t="shared" si="404"/>
        <v>0</v>
      </c>
      <c r="K3236">
        <f>J3236*Weighting!$W$20</f>
        <v>0</v>
      </c>
      <c r="M3236" s="14"/>
    </row>
    <row r="3237" spans="1:25" x14ac:dyDescent="0.55000000000000004">
      <c r="A3237" s="32" t="str">
        <f>IF(Weighting!$P$21&gt;0,B3237,"")</f>
        <v/>
      </c>
      <c r="B3237" t="e">
        <f>Weighting!$C$21</f>
        <v>#DIV/0!</v>
      </c>
      <c r="C3237" t="e">
        <f>Weighting!$F$21</f>
        <v>#NUM!</v>
      </c>
      <c r="D3237" t="e">
        <f>IF(C3237=1,'Data Transformation'!$G$3+0.5*'Data Transformation'!$W$25,IF(C3238=1,D3238-'Data Transformation'!$W$25,FALSE))</f>
        <v>#NUM!</v>
      </c>
      <c r="E3237">
        <f t="array" ref="E3237">IF(ISLOGICAL(D3237),"",FREQUENCY(IF('Data Transformation'!$B$425:$B$8425='Bin Analysis'!$B3219,'Data Transformation'!$G$425:$G$8425),D3237))</f>
        <v>2001</v>
      </c>
      <c r="F3237">
        <f t="shared" si="402"/>
        <v>0</v>
      </c>
      <c r="G3237">
        <f>Weighting!$H$21</f>
        <v>0</v>
      </c>
      <c r="H3237">
        <f t="array" ref="H3237">FREQUENCY(IF('Data Transformation'!$B$4:$B$8425=B3219,'Data Transformation'!$G$4:$G$8425),'Bin Analysis'!$B3237)</f>
        <v>2073</v>
      </c>
      <c r="I3237">
        <f t="shared" si="403"/>
        <v>0</v>
      </c>
      <c r="J3237">
        <f t="shared" si="404"/>
        <v>0</v>
      </c>
      <c r="K3237">
        <f>J3237*Weighting!$W$21</f>
        <v>0</v>
      </c>
      <c r="M3237" s="14"/>
    </row>
    <row r="3238" spans="1:25" x14ac:dyDescent="0.55000000000000004">
      <c r="A3238" s="32" t="str">
        <f>IF(Weighting!$P$22&gt;0,B3238,"")</f>
        <v/>
      </c>
      <c r="B3238" t="e">
        <f>Weighting!$C$22</f>
        <v>#DIV/0!</v>
      </c>
      <c r="C3238" t="e">
        <f>Weighting!$F$22</f>
        <v>#NUM!</v>
      </c>
      <c r="D3238" t="e">
        <f>IF(C3238=1,'Data Transformation'!$G$3+0.5*'Data Transformation'!$W$25,IF(C3239=1,D3239-'Data Transformation'!$W$25,FALSE))</f>
        <v>#NUM!</v>
      </c>
      <c r="E3238">
        <f t="array" ref="E3238">IF(ISLOGICAL(D3238),"",FREQUENCY(IF('Data Transformation'!$B$425:$B$8425='Bin Analysis'!$B3219,'Data Transformation'!$G$425:$G$8425),D3238))</f>
        <v>2001</v>
      </c>
      <c r="F3238">
        <f t="shared" si="402"/>
        <v>0</v>
      </c>
      <c r="G3238">
        <f>Weighting!$H$22</f>
        <v>0</v>
      </c>
      <c r="H3238">
        <f t="array" ref="H3238">FREQUENCY(IF('Data Transformation'!$B$4:$B$8425=B3219,'Data Transformation'!$G$4:$G$8425),'Bin Analysis'!$B3238)</f>
        <v>2073</v>
      </c>
      <c r="I3238">
        <f t="shared" si="403"/>
        <v>0</v>
      </c>
      <c r="J3238">
        <f t="shared" si="404"/>
        <v>0</v>
      </c>
      <c r="K3238">
        <f>J3238*Weighting!$W$22</f>
        <v>0</v>
      </c>
      <c r="M3238" s="14"/>
    </row>
    <row r="3239" spans="1:25" x14ac:dyDescent="0.55000000000000004">
      <c r="A3239" s="32" t="str">
        <f>IF(Weighting!$P$23&gt;0,B3239,"")</f>
        <v/>
      </c>
      <c r="B3239" t="e">
        <f>Weighting!$C$23</f>
        <v>#DIV/0!</v>
      </c>
      <c r="C3239" t="e">
        <f>Weighting!$F$23</f>
        <v>#NUM!</v>
      </c>
      <c r="D3239" t="e">
        <f>IF(C3239=1,'Data Transformation'!$G$3+0.5*'Data Transformation'!$W$25,IF(C3240=1,D3240-'Data Transformation'!$W$25,FALSE))</f>
        <v>#NUM!</v>
      </c>
      <c r="E3239">
        <f t="array" ref="E3239">IF(ISLOGICAL(D3239),"",FREQUENCY(IF('Data Transformation'!$B$425:$B$8425='Bin Analysis'!$B3219,'Data Transformation'!$G$425:$G$8425),D3239))</f>
        <v>2001</v>
      </c>
      <c r="F3239">
        <f t="shared" si="402"/>
        <v>0</v>
      </c>
      <c r="G3239">
        <f>Weighting!$H$23</f>
        <v>0</v>
      </c>
      <c r="H3239">
        <f t="array" ref="H3239">FREQUENCY(IF('Data Transformation'!$B$4:$B$8425=B3219,'Data Transformation'!$G$4:$G$8425),'Bin Analysis'!$B3239)</f>
        <v>2073</v>
      </c>
      <c r="I3239">
        <f t="shared" si="403"/>
        <v>0</v>
      </c>
      <c r="J3239">
        <f t="shared" si="404"/>
        <v>0</v>
      </c>
      <c r="K3239">
        <f>J3239*Weighting!$W$23</f>
        <v>0</v>
      </c>
      <c r="M3239" s="14"/>
    </row>
    <row r="3240" spans="1:25" x14ac:dyDescent="0.55000000000000004">
      <c r="A3240" s="32" t="str">
        <f>IF(Weighting!$P$24&gt;0,B3240,"")</f>
        <v/>
      </c>
      <c r="B3240" t="e">
        <f>Weighting!$C$24</f>
        <v>#DIV/0!</v>
      </c>
      <c r="C3240" t="e">
        <f>Weighting!$F$24</f>
        <v>#NUM!</v>
      </c>
      <c r="D3240" t="e">
        <f>IF(C3240=1,'Data Transformation'!$G$3+0.5*'Data Transformation'!$W$25,IF(C3241=1,D3241-'Data Transformation'!$W$25,FALSE))</f>
        <v>#NUM!</v>
      </c>
      <c r="E3240">
        <f t="array" ref="E3240">IF(ISLOGICAL(D3240),"",FREQUENCY(IF('Data Transformation'!$B$425:$B$8425='Bin Analysis'!$B3219,'Data Transformation'!$G$425:$G$8425),D3240))</f>
        <v>2001</v>
      </c>
      <c r="F3240">
        <f t="shared" si="402"/>
        <v>0</v>
      </c>
      <c r="G3240">
        <f>Weighting!$H$24</f>
        <v>0</v>
      </c>
      <c r="H3240">
        <f t="array" ref="H3240">FREQUENCY(IF('Data Transformation'!$B$4:$B$8425=B3219,'Data Transformation'!$G$4:$G$8425),'Bin Analysis'!$B3240)</f>
        <v>2073</v>
      </c>
      <c r="I3240">
        <f t="shared" si="403"/>
        <v>0</v>
      </c>
      <c r="J3240">
        <f t="shared" si="404"/>
        <v>0</v>
      </c>
      <c r="K3240">
        <f>J3240*Weighting!$W$24</f>
        <v>0</v>
      </c>
      <c r="M3240" s="14"/>
    </row>
    <row r="3241" spans="1:25" x14ac:dyDescent="0.55000000000000004">
      <c r="A3241" s="32" t="str">
        <f>IF(Weighting!$P$25&gt;0,B3241,"")</f>
        <v/>
      </c>
      <c r="B3241" t="e">
        <f>Weighting!$C$25</f>
        <v>#DIV/0!</v>
      </c>
      <c r="C3241" t="e">
        <f>Weighting!$F$25</f>
        <v>#NUM!</v>
      </c>
      <c r="D3241" t="e">
        <f>IF(C3241=1,'Data Transformation'!$G$3+0.5*'Data Transformation'!$W$25,IF(C3242=1,D3242-'Data Transformation'!$W$25,FALSE))</f>
        <v>#NUM!</v>
      </c>
      <c r="E3241">
        <f t="array" ref="E3241">IF(ISLOGICAL(D3241),"",FREQUENCY(IF('Data Transformation'!$B$425:$B$8425='Bin Analysis'!$B3219,'Data Transformation'!$G$425:$G$8425),D3241))</f>
        <v>2001</v>
      </c>
      <c r="F3241">
        <f t="shared" si="402"/>
        <v>0</v>
      </c>
      <c r="G3241">
        <f>Weighting!$H$25</f>
        <v>0</v>
      </c>
      <c r="H3241">
        <f t="array" ref="H3241">FREQUENCY(IF('Data Transformation'!$B$4:$B$8425=B3219,'Data Transformation'!$G$4:$G$8425),'Bin Analysis'!$B3241)</f>
        <v>2073</v>
      </c>
      <c r="I3241">
        <f t="shared" si="403"/>
        <v>0</v>
      </c>
      <c r="J3241">
        <f t="shared" si="404"/>
        <v>0</v>
      </c>
      <c r="K3241">
        <f>J3241*Weighting!$W$25</f>
        <v>0</v>
      </c>
      <c r="M3241" s="14"/>
    </row>
    <row r="3242" spans="1:25" x14ac:dyDescent="0.55000000000000004">
      <c r="N3242" s="57"/>
      <c r="O3242"/>
      <c r="P3242"/>
      <c r="Q3242"/>
      <c r="R3242"/>
    </row>
    <row r="3243" spans="1:25" ht="23.35" x14ac:dyDescent="0.8">
      <c r="A3243" s="21" t="s">
        <v>0</v>
      </c>
      <c r="B3243" s="21" t="str">
        <f>IFERROR(VLOOKUP(C3243,'Data Transformation'!$L$6:$M$426,2,FALSE),"")</f>
        <v/>
      </c>
      <c r="C3243" s="21">
        <f>C3219+1</f>
        <v>135</v>
      </c>
      <c r="D3243" s="21"/>
      <c r="E3243" s="21"/>
      <c r="F3243" s="21"/>
      <c r="G3243" s="21"/>
      <c r="H3243" s="22"/>
      <c r="I3243" s="22"/>
      <c r="J3243" s="22"/>
      <c r="K3243" s="21"/>
      <c r="L3243" s="21" t="str">
        <f>B3243</f>
        <v/>
      </c>
      <c r="M3243" s="23" t="e">
        <f>INDEX('Data Transformation'!$O$4:$O$424,MATCH($B3243,'Data Transformation'!$M$4:$M$424,0),MATCH($M$2,'Data Transformation'!$O$3,0))</f>
        <v>#N/A</v>
      </c>
      <c r="N3243" s="27" t="e">
        <f>IF('Input and Summary Results'!$J$16="minimum",'Bin Analysis'!X3244/(M3243-1),'Bin Analysis'!Y3243/('Bin Analysis'!M3243-1))</f>
        <v>#N/A</v>
      </c>
      <c r="O3243" s="27" t="e">
        <f>IF(M3243=FALSE,NA(),(VLOOKUP(1,C3246:K3265,4,FALSE))/(M3243-1))</f>
        <v>#N/A</v>
      </c>
      <c r="P3243" s="27" t="e">
        <f>IF(M3243=FALSE,NA(),SUM(J3246:J3265)/Weighting!$S$5)</f>
        <v>#N/A</v>
      </c>
      <c r="Q3243" s="27" t="e">
        <f>IF(M3243=FALSE,NA(),SUM(K3246:K3265)/Weighting!$S$6)</f>
        <v>#N/A</v>
      </c>
      <c r="R3243" s="27" t="e">
        <f>IF(M3243=FALSE,NA(),(VLOOKUP(1,G3246:K3265,3,FALSE))/(M3243-1))</f>
        <v>#N/A</v>
      </c>
      <c r="S3243" s="22" t="e">
        <f>IF(M3243=FALSE,NA(),IF(SUM(J3246:J3265)=2,"yes","no"))</f>
        <v>#N/A</v>
      </c>
      <c r="X3243" s="2" cm="2">
        <f t="array" ref="X3243:X3244">FREQUENCY(IF('Data Transformation'!$B$425:$B$6424='Bin Analysis'!L3243,'Data Transformation'!$G$425:$G$6424),'Data Transformation'!$U$11)</f>
        <v>0</v>
      </c>
      <c r="Y3243" s="2" cm="2">
        <f t="array" ref="Y3243:Y3244">FREQUENCY(IF('Data Transformation'!$B$425:$B$6424='Bin Analysis'!L3243,'Data Transformation'!$G$425:$G$6424),'Data Transformation'!$U$12)</f>
        <v>0</v>
      </c>
    </row>
    <row r="3244" spans="1:25" x14ac:dyDescent="0.55000000000000004">
      <c r="A3244" s="14" t="s">
        <v>67</v>
      </c>
      <c r="B3244" t="s">
        <v>47</v>
      </c>
      <c r="C3244" t="s">
        <v>5</v>
      </c>
      <c r="D3244" t="s">
        <v>100</v>
      </c>
      <c r="E3244" t="s">
        <v>101</v>
      </c>
      <c r="F3244" t="s">
        <v>102</v>
      </c>
      <c r="G3244" t="s">
        <v>70</v>
      </c>
      <c r="H3244" t="s">
        <v>31</v>
      </c>
      <c r="I3244" t="s">
        <v>32</v>
      </c>
      <c r="J3244" t="s">
        <v>46</v>
      </c>
      <c r="K3244" s="14" t="s">
        <v>45</v>
      </c>
      <c r="M3244" s="14"/>
      <c r="X3244" s="2">
        <v>0</v>
      </c>
      <c r="Y3244" s="2">
        <v>0</v>
      </c>
    </row>
    <row r="3245" spans="1:25" x14ac:dyDescent="0.55000000000000004">
      <c r="A3245" s="32"/>
      <c r="D3245" t="e">
        <f>IF(C3245=1,'Data Transformation'!$G$3+0.5*'Data Transformation'!$W$25,IF(C3246=1,D3246-'Data Transformation'!$W$25,FALSE))</f>
        <v>#NUM!</v>
      </c>
      <c r="E3245">
        <f t="array" ref="E3245">IF(ISLOGICAL(D3245),"",FREQUENCY(IF('Data Transformation'!$B$425:$B$8425='Bin Analysis'!$B3243,'Data Transformation'!$G$425:$G$8425),D3245))</f>
        <v>2001</v>
      </c>
      <c r="F3245" t="e">
        <f>IF(ISLOGICAL(D3245),"",E3245-E3244)</f>
        <v>#VALUE!</v>
      </c>
      <c r="M3245" s="14"/>
    </row>
    <row r="3246" spans="1:25" x14ac:dyDescent="0.55000000000000004">
      <c r="A3246" s="32" t="e">
        <f>IF(Weighting!$P$6&gt;0,B3246,"")</f>
        <v>#NUM!</v>
      </c>
      <c r="B3246" t="e">
        <f>Weighting!$C$6</f>
        <v>#DIV/0!</v>
      </c>
      <c r="C3246" t="e">
        <f>Weighting!$F$6</f>
        <v>#NUM!</v>
      </c>
      <c r="D3246" t="e">
        <f>IF(C3246=1,'Data Transformation'!$G$3+0.5*'Data Transformation'!$W$25,IF(C3247=1,D3247-'Data Transformation'!$W$25,FALSE))</f>
        <v>#NUM!</v>
      </c>
      <c r="E3246">
        <f t="array" ref="E3246">IF(ISLOGICAL(D3246),"",FREQUENCY(IF('Data Transformation'!$B$425:$B$8425='Bin Analysis'!$B3243,'Data Transformation'!$G$425:$G$8425),D3246))</f>
        <v>2001</v>
      </c>
      <c r="F3246">
        <f>IF(ISLOGICAL(D3246),"",E3246-E3245)</f>
        <v>0</v>
      </c>
      <c r="G3246">
        <f>Weighting!$H$6</f>
        <v>1</v>
      </c>
      <c r="H3246">
        <f t="array" ref="H3246">FREQUENCY(IF('Data Transformation'!$B$4:$B$8425=B3243,'Data Transformation'!$G$4:$G$8425),'Bin Analysis'!$B3246)</f>
        <v>2073</v>
      </c>
      <c r="I3246">
        <f>H3246-H3245</f>
        <v>2073</v>
      </c>
      <c r="J3246">
        <f>IF(I3246=0,0,1)</f>
        <v>1</v>
      </c>
      <c r="K3246" t="e">
        <f>J3246*Weighting!$W$6</f>
        <v>#NUM!</v>
      </c>
      <c r="M3246" s="14"/>
    </row>
    <row r="3247" spans="1:25" x14ac:dyDescent="0.55000000000000004">
      <c r="A3247" s="32" t="str">
        <f>IF(Weighting!$P$7&gt;0,B3247,"")</f>
        <v/>
      </c>
      <c r="B3247" t="e">
        <f>Weighting!$C$7</f>
        <v>#DIV/0!</v>
      </c>
      <c r="C3247" t="e">
        <f>Weighting!$F$7</f>
        <v>#NUM!</v>
      </c>
      <c r="D3247" t="e">
        <f>IF(C3247=1,'Data Transformation'!$G$3+0.5*'Data Transformation'!$W$25,IF(C3248=1,D3248-'Data Transformation'!$W$25,FALSE))</f>
        <v>#NUM!</v>
      </c>
      <c r="E3247">
        <f t="array" ref="E3247">IF(ISLOGICAL(D3247),"",FREQUENCY(IF('Data Transformation'!$B$425:$B$8425='Bin Analysis'!$B3243,'Data Transformation'!$G$425:$G$8425),D3247))</f>
        <v>2001</v>
      </c>
      <c r="F3247">
        <f t="shared" ref="F3247:F3265" si="405">IF(ISLOGICAL(D3247),"",E3247-E3246)</f>
        <v>0</v>
      </c>
      <c r="G3247">
        <f>Weighting!$H$7</f>
        <v>0</v>
      </c>
      <c r="H3247">
        <f t="array" ref="H3247">FREQUENCY(IF('Data Transformation'!$B$4:$B$8425=B3243,'Data Transformation'!$G$4:$G$8425),'Bin Analysis'!$B3247)</f>
        <v>2073</v>
      </c>
      <c r="I3247">
        <f t="shared" ref="I3247:I3265" si="406">H3247-H3246</f>
        <v>0</v>
      </c>
      <c r="J3247">
        <f>IF(I3247=0,0,1)</f>
        <v>0</v>
      </c>
      <c r="K3247">
        <f>J3247*Weighting!$W$7</f>
        <v>0</v>
      </c>
      <c r="M3247" s="14"/>
    </row>
    <row r="3248" spans="1:25" x14ac:dyDescent="0.55000000000000004">
      <c r="A3248" s="32" t="str">
        <f>IF(Weighting!$P$8&gt;0,B3248,"")</f>
        <v/>
      </c>
      <c r="B3248" t="e">
        <f>Weighting!$C$8</f>
        <v>#DIV/0!</v>
      </c>
      <c r="C3248" t="e">
        <f>Weighting!$F$8</f>
        <v>#NUM!</v>
      </c>
      <c r="D3248" t="e">
        <f>IF(C3248=1,'Data Transformation'!$G$3+0.5*'Data Transformation'!$W$25,IF(C3249=1,D3249-'Data Transformation'!$W$25,FALSE))</f>
        <v>#NUM!</v>
      </c>
      <c r="E3248">
        <f t="array" ref="E3248">IF(ISLOGICAL(D3248),"",FREQUENCY(IF('Data Transformation'!$B$425:$B$8425='Bin Analysis'!$B3243,'Data Transformation'!$G$425:$G$8425),D3248))</f>
        <v>2001</v>
      </c>
      <c r="F3248">
        <f t="shared" si="405"/>
        <v>0</v>
      </c>
      <c r="G3248">
        <f>Weighting!$H$8</f>
        <v>0</v>
      </c>
      <c r="H3248">
        <f t="array" ref="H3248">FREQUENCY(IF('Data Transformation'!$B$4:$B$8425=B3243,'Data Transformation'!$G$4:$G$8425),'Bin Analysis'!$B3248)</f>
        <v>2073</v>
      </c>
      <c r="I3248">
        <f t="shared" si="406"/>
        <v>0</v>
      </c>
      <c r="J3248">
        <f t="shared" ref="J3248:J3265" si="407">IF(I3248=0,0,1)</f>
        <v>0</v>
      </c>
      <c r="K3248">
        <f>J3248*Weighting!$W$8</f>
        <v>0</v>
      </c>
      <c r="M3248" s="14"/>
    </row>
    <row r="3249" spans="1:13" x14ac:dyDescent="0.55000000000000004">
      <c r="A3249" s="32" t="str">
        <f>IF(Weighting!$P$9&gt;0,B3249,"")</f>
        <v/>
      </c>
      <c r="B3249" s="50" t="e">
        <f>Weighting!$C$9</f>
        <v>#DIV/0!</v>
      </c>
      <c r="C3249" t="e">
        <f>Weighting!$F$9</f>
        <v>#NUM!</v>
      </c>
      <c r="D3249" t="e">
        <f>IF(C3249=1,'Data Transformation'!$G$3+0.5*'Data Transformation'!$W$25,IF(C3250=1,D3250-'Data Transformation'!$W$25,FALSE))</f>
        <v>#NUM!</v>
      </c>
      <c r="E3249">
        <f t="array" ref="E3249">IF(ISLOGICAL(D3249),"",FREQUENCY(IF('Data Transformation'!$B$425:$B$8425='Bin Analysis'!$B3243,'Data Transformation'!$G$425:$G$8425),D3249))</f>
        <v>2001</v>
      </c>
      <c r="F3249">
        <f t="shared" si="405"/>
        <v>0</v>
      </c>
      <c r="G3249">
        <f>Weighting!$H$9</f>
        <v>0</v>
      </c>
      <c r="H3249">
        <f t="array" ref="H3249">FREQUENCY(IF('Data Transformation'!$B$4:$B$8425=B3243,'Data Transformation'!$G$4:$G$8425),'Bin Analysis'!$B3249)</f>
        <v>2073</v>
      </c>
      <c r="I3249">
        <f t="shared" si="406"/>
        <v>0</v>
      </c>
      <c r="J3249">
        <f t="shared" si="407"/>
        <v>0</v>
      </c>
      <c r="K3249">
        <f>J3249*Weighting!$W$9</f>
        <v>0</v>
      </c>
      <c r="M3249" s="14"/>
    </row>
    <row r="3250" spans="1:13" x14ac:dyDescent="0.55000000000000004">
      <c r="A3250" s="32" t="str">
        <f>IF(Weighting!$P$10&gt;0,B3250,"")</f>
        <v/>
      </c>
      <c r="B3250" t="e">
        <f>Weighting!$C$10</f>
        <v>#DIV/0!</v>
      </c>
      <c r="C3250" t="e">
        <f>Weighting!$F$10</f>
        <v>#NUM!</v>
      </c>
      <c r="D3250" t="e">
        <f>IF(C3250=1,'Data Transformation'!$G$3+0.5*'Data Transformation'!$W$25,IF(C3251=1,D3251-'Data Transformation'!$W$25,FALSE))</f>
        <v>#NUM!</v>
      </c>
      <c r="E3250">
        <f t="array" ref="E3250">IF(ISLOGICAL(D3250),"",FREQUENCY(IF('Data Transformation'!$B$425:$B$8425='Bin Analysis'!$B3243,'Data Transformation'!$G$425:$G$8425),D3250))</f>
        <v>2001</v>
      </c>
      <c r="F3250">
        <f t="shared" si="405"/>
        <v>0</v>
      </c>
      <c r="G3250">
        <f>Weighting!$H$10</f>
        <v>0</v>
      </c>
      <c r="H3250">
        <f t="array" ref="H3250">FREQUENCY(IF('Data Transformation'!$B$4:$B$8425=B3243,'Data Transformation'!$G$4:$G$8425),'Bin Analysis'!$B3250)</f>
        <v>2073</v>
      </c>
      <c r="I3250">
        <f t="shared" si="406"/>
        <v>0</v>
      </c>
      <c r="J3250">
        <f t="shared" si="407"/>
        <v>0</v>
      </c>
      <c r="K3250">
        <f>J3250*Weighting!$W$10</f>
        <v>0</v>
      </c>
      <c r="M3250" s="14"/>
    </row>
    <row r="3251" spans="1:13" x14ac:dyDescent="0.55000000000000004">
      <c r="A3251" s="32" t="str">
        <f>IF(Weighting!$P$11&gt;0,B3251,"")</f>
        <v/>
      </c>
      <c r="B3251" t="e">
        <f>Weighting!$C$11</f>
        <v>#DIV/0!</v>
      </c>
      <c r="C3251" t="e">
        <f>Weighting!$F$11</f>
        <v>#NUM!</v>
      </c>
      <c r="D3251" t="e">
        <f>IF(C3251=1,'Data Transformation'!$G$3+0.5*'Data Transformation'!$W$25,IF(C3252=1,D3252-'Data Transformation'!$W$25,FALSE))</f>
        <v>#NUM!</v>
      </c>
      <c r="E3251">
        <f t="array" ref="E3251">IF(ISLOGICAL(D3251),"",FREQUENCY(IF('Data Transformation'!$B$425:$B$8425='Bin Analysis'!$B3243,'Data Transformation'!$G$425:$G$8425),D3251))</f>
        <v>2001</v>
      </c>
      <c r="F3251">
        <f t="shared" si="405"/>
        <v>0</v>
      </c>
      <c r="G3251">
        <f>Weighting!$H$11</f>
        <v>0</v>
      </c>
      <c r="H3251">
        <f t="array" ref="H3251">FREQUENCY(IF('Data Transformation'!$B$4:$B$8425=B3243,'Data Transformation'!$G$4:$G$8425),'Bin Analysis'!$B3251)</f>
        <v>2073</v>
      </c>
      <c r="I3251">
        <f t="shared" si="406"/>
        <v>0</v>
      </c>
      <c r="J3251">
        <f t="shared" si="407"/>
        <v>0</v>
      </c>
      <c r="K3251">
        <f>J3251*Weighting!$W$11</f>
        <v>0</v>
      </c>
      <c r="M3251" s="14"/>
    </row>
    <row r="3252" spans="1:13" x14ac:dyDescent="0.55000000000000004">
      <c r="A3252" s="32" t="str">
        <f>IF(Weighting!$P$12&gt;0,B3252,"")</f>
        <v/>
      </c>
      <c r="B3252" t="e">
        <f>Weighting!$C$12</f>
        <v>#DIV/0!</v>
      </c>
      <c r="C3252" t="e">
        <f>Weighting!$F$12</f>
        <v>#NUM!</v>
      </c>
      <c r="D3252" t="e">
        <f>IF(C3252=1,'Data Transformation'!$G$3+0.5*'Data Transformation'!$W$25,IF(C3253=1,D3253-'Data Transformation'!$W$25,FALSE))</f>
        <v>#NUM!</v>
      </c>
      <c r="E3252">
        <f t="array" ref="E3252">IF(ISLOGICAL(D3252),"",FREQUENCY(IF('Data Transformation'!$B$425:$B$8425='Bin Analysis'!$B3243,'Data Transformation'!$G$425:$G$8425),D3252))</f>
        <v>2001</v>
      </c>
      <c r="F3252">
        <f t="shared" si="405"/>
        <v>0</v>
      </c>
      <c r="G3252">
        <f>Weighting!$H$12</f>
        <v>0</v>
      </c>
      <c r="H3252">
        <f t="array" ref="H3252">FREQUENCY(IF('Data Transformation'!$B$4:$B$8425=B3243,'Data Transformation'!$G$4:$G$8425),'Bin Analysis'!$B3252)</f>
        <v>2073</v>
      </c>
      <c r="I3252">
        <f t="shared" si="406"/>
        <v>0</v>
      </c>
      <c r="J3252">
        <f t="shared" si="407"/>
        <v>0</v>
      </c>
      <c r="K3252">
        <f>J3252*Weighting!$W$12</f>
        <v>0</v>
      </c>
      <c r="M3252" s="14"/>
    </row>
    <row r="3253" spans="1:13" x14ac:dyDescent="0.55000000000000004">
      <c r="A3253" s="32" t="str">
        <f>IF(Weighting!$P$13&gt;0,B3253,"")</f>
        <v/>
      </c>
      <c r="B3253" t="e">
        <f>Weighting!$C$13</f>
        <v>#DIV/0!</v>
      </c>
      <c r="C3253" t="e">
        <f>Weighting!$F$13</f>
        <v>#NUM!</v>
      </c>
      <c r="D3253" t="e">
        <f>IF(C3253=1,'Data Transformation'!$G$3+0.5*'Data Transformation'!$W$25,IF(C3254=1,D3254-'Data Transformation'!$W$25,FALSE))</f>
        <v>#NUM!</v>
      </c>
      <c r="E3253">
        <f t="array" ref="E3253">IF(ISLOGICAL(D3253),"",FREQUENCY(IF('Data Transformation'!$B$425:$B$8425='Bin Analysis'!$B3243,'Data Transformation'!$G$425:$G$8425),D3253))</f>
        <v>2001</v>
      </c>
      <c r="F3253">
        <f t="shared" si="405"/>
        <v>0</v>
      </c>
      <c r="G3253">
        <f>Weighting!$H$13</f>
        <v>0</v>
      </c>
      <c r="H3253">
        <f t="array" ref="H3253">FREQUENCY(IF('Data Transformation'!$B$4:$B$8425=B3243,'Data Transformation'!$G$4:$G$8425),'Bin Analysis'!$B3253)</f>
        <v>2073</v>
      </c>
      <c r="I3253">
        <f t="shared" si="406"/>
        <v>0</v>
      </c>
      <c r="J3253">
        <f t="shared" si="407"/>
        <v>0</v>
      </c>
      <c r="K3253">
        <f>J3253*Weighting!$W$13</f>
        <v>0</v>
      </c>
      <c r="M3253" s="14"/>
    </row>
    <row r="3254" spans="1:13" x14ac:dyDescent="0.55000000000000004">
      <c r="A3254" s="32" t="str">
        <f>IF(Weighting!$P$14&gt;0,B3254,"")</f>
        <v/>
      </c>
      <c r="B3254" t="e">
        <f>Weighting!$C$14</f>
        <v>#DIV/0!</v>
      </c>
      <c r="C3254" t="e">
        <f>Weighting!$F$14</f>
        <v>#NUM!</v>
      </c>
      <c r="D3254" t="e">
        <f>IF(C3254=1,'Data Transformation'!$G$3+0.5*'Data Transformation'!$W$25,IF(C3255=1,D3255-'Data Transformation'!$W$25,FALSE))</f>
        <v>#NUM!</v>
      </c>
      <c r="E3254">
        <f t="array" ref="E3254">IF(ISLOGICAL(D3254),"",FREQUENCY(IF('Data Transformation'!$B$425:$B$8425='Bin Analysis'!$B3243,'Data Transformation'!$G$425:$G$8425),D3254))</f>
        <v>2001</v>
      </c>
      <c r="F3254">
        <f t="shared" si="405"/>
        <v>0</v>
      </c>
      <c r="G3254">
        <f>Weighting!$H$14</f>
        <v>0</v>
      </c>
      <c r="H3254">
        <f t="array" ref="H3254">FREQUENCY(IF('Data Transformation'!$B$4:$B$8425=B3243,'Data Transformation'!$G$4:$G$8425),'Bin Analysis'!$B3254)</f>
        <v>2073</v>
      </c>
      <c r="I3254">
        <f t="shared" si="406"/>
        <v>0</v>
      </c>
      <c r="J3254">
        <f t="shared" si="407"/>
        <v>0</v>
      </c>
      <c r="K3254">
        <f>J3254*Weighting!$W$14</f>
        <v>0</v>
      </c>
      <c r="M3254" s="14"/>
    </row>
    <row r="3255" spans="1:13" x14ac:dyDescent="0.55000000000000004">
      <c r="A3255" s="32" t="str">
        <f>IF(Weighting!$P$15&gt;0,B3255,"")</f>
        <v/>
      </c>
      <c r="B3255" t="e">
        <f>Weighting!$C$15</f>
        <v>#DIV/0!</v>
      </c>
      <c r="C3255" t="e">
        <f>Weighting!$F$15</f>
        <v>#NUM!</v>
      </c>
      <c r="D3255" t="e">
        <f>IF(C3255=1,'Data Transformation'!$G$3+0.5*'Data Transformation'!$W$25,IF(C3256=1,D3256-'Data Transformation'!$W$25,FALSE))</f>
        <v>#NUM!</v>
      </c>
      <c r="E3255">
        <f t="array" ref="E3255">IF(ISLOGICAL(D3255),"",FREQUENCY(IF('Data Transformation'!$B$425:$B$8425='Bin Analysis'!$B3243,'Data Transformation'!$G$425:$G$8425),D3255))</f>
        <v>2001</v>
      </c>
      <c r="F3255">
        <f t="shared" si="405"/>
        <v>0</v>
      </c>
      <c r="G3255">
        <f>Weighting!$H$15</f>
        <v>0</v>
      </c>
      <c r="H3255">
        <f t="array" ref="H3255">FREQUENCY(IF('Data Transformation'!$B$4:$B$8425=B3243,'Data Transformation'!$G$4:$G$8425),'Bin Analysis'!$B3255)</f>
        <v>2073</v>
      </c>
      <c r="I3255">
        <f t="shared" si="406"/>
        <v>0</v>
      </c>
      <c r="J3255">
        <f t="shared" si="407"/>
        <v>0</v>
      </c>
      <c r="K3255">
        <f>J3255*Weighting!$W$15</f>
        <v>0</v>
      </c>
      <c r="M3255" s="14"/>
    </row>
    <row r="3256" spans="1:13" x14ac:dyDescent="0.55000000000000004">
      <c r="A3256" s="32" t="str">
        <f>IF(Weighting!$P$16&gt;0,B3256,"")</f>
        <v/>
      </c>
      <c r="B3256" t="e">
        <f>Weighting!$C$16</f>
        <v>#DIV/0!</v>
      </c>
      <c r="C3256" t="e">
        <f>Weighting!$F$16</f>
        <v>#NUM!</v>
      </c>
      <c r="D3256" t="e">
        <f>IF(C3256=1,'Data Transformation'!$G$3+0.5*'Data Transformation'!$W$25,IF(C3257=1,D3257-'Data Transformation'!$W$25,FALSE))</f>
        <v>#NUM!</v>
      </c>
      <c r="E3256">
        <f t="array" ref="E3256">IF(ISLOGICAL(D3256),"",FREQUENCY(IF('Data Transformation'!$B$425:$B$8425='Bin Analysis'!$B3243,'Data Transformation'!$G$425:$G$8425),D3256))</f>
        <v>2001</v>
      </c>
      <c r="F3256">
        <f t="shared" si="405"/>
        <v>0</v>
      </c>
      <c r="G3256">
        <f>Weighting!$H$16</f>
        <v>0</v>
      </c>
      <c r="H3256">
        <f t="array" ref="H3256">FREQUENCY(IF('Data Transformation'!$B$4:$B$8425=B3243,'Data Transformation'!$G$4:$G$8425),'Bin Analysis'!$B3256)</f>
        <v>2073</v>
      </c>
      <c r="I3256">
        <f t="shared" si="406"/>
        <v>0</v>
      </c>
      <c r="J3256">
        <f t="shared" si="407"/>
        <v>0</v>
      </c>
      <c r="K3256">
        <f>J3256*Weighting!$W$16</f>
        <v>0</v>
      </c>
      <c r="M3256" s="14"/>
    </row>
    <row r="3257" spans="1:13" x14ac:dyDescent="0.55000000000000004">
      <c r="A3257" s="32" t="str">
        <f>IF(Weighting!$P$17&gt;0,B3257,"")</f>
        <v/>
      </c>
      <c r="B3257" t="e">
        <f>Weighting!$C$17</f>
        <v>#DIV/0!</v>
      </c>
      <c r="C3257" t="e">
        <f>Weighting!$F$17</f>
        <v>#NUM!</v>
      </c>
      <c r="D3257" t="e">
        <f>IF(C3257=1,'Data Transformation'!$G$3+0.5*'Data Transformation'!$W$25,IF(C3258=1,D3258-'Data Transformation'!$W$25,FALSE))</f>
        <v>#NUM!</v>
      </c>
      <c r="E3257">
        <f t="array" ref="E3257">IF(ISLOGICAL(D3257),"",FREQUENCY(IF('Data Transformation'!$B$425:$B$8425='Bin Analysis'!$B3243,'Data Transformation'!$G$425:$G$8425),D3257))</f>
        <v>2001</v>
      </c>
      <c r="F3257">
        <f t="shared" si="405"/>
        <v>0</v>
      </c>
      <c r="G3257">
        <f>Weighting!$H$17</f>
        <v>0</v>
      </c>
      <c r="H3257">
        <f t="array" ref="H3257">FREQUENCY(IF('Data Transformation'!$B$4:$B$8425=B3243,'Data Transformation'!$G$4:$G$8425),'Bin Analysis'!$B3257)</f>
        <v>2073</v>
      </c>
      <c r="I3257">
        <f t="shared" si="406"/>
        <v>0</v>
      </c>
      <c r="J3257">
        <f t="shared" si="407"/>
        <v>0</v>
      </c>
      <c r="K3257">
        <f>J3257*Weighting!$W$17</f>
        <v>0</v>
      </c>
      <c r="M3257" s="14"/>
    </row>
    <row r="3258" spans="1:13" x14ac:dyDescent="0.55000000000000004">
      <c r="A3258" s="32" t="str">
        <f>IF(Weighting!$P$18&gt;0,B3258,"")</f>
        <v/>
      </c>
      <c r="B3258" t="e">
        <f>Weighting!$C$18</f>
        <v>#DIV/0!</v>
      </c>
      <c r="C3258" t="e">
        <f>Weighting!$F$18</f>
        <v>#NUM!</v>
      </c>
      <c r="D3258" t="e">
        <f>IF(C3258=1,'Data Transformation'!$G$3+0.5*'Data Transformation'!$W$25,IF(C3259=1,D3259-'Data Transformation'!$W$25,FALSE))</f>
        <v>#NUM!</v>
      </c>
      <c r="E3258">
        <f t="array" ref="E3258">IF(ISLOGICAL(D3258),"",FREQUENCY(IF('Data Transformation'!$B$425:$B$8425='Bin Analysis'!$B3243,'Data Transformation'!$G$425:$G$8425),D3258))</f>
        <v>2001</v>
      </c>
      <c r="F3258">
        <f t="shared" si="405"/>
        <v>0</v>
      </c>
      <c r="G3258">
        <f>Weighting!$H$18</f>
        <v>0</v>
      </c>
      <c r="H3258">
        <f t="array" ref="H3258">FREQUENCY(IF('Data Transformation'!$B$4:$B$8425=B3243,'Data Transformation'!$G$4:$G$8425),'Bin Analysis'!$B3258)</f>
        <v>2073</v>
      </c>
      <c r="I3258">
        <f t="shared" si="406"/>
        <v>0</v>
      </c>
      <c r="J3258">
        <f t="shared" si="407"/>
        <v>0</v>
      </c>
      <c r="K3258">
        <f>J3258*Weighting!$W$18</f>
        <v>0</v>
      </c>
      <c r="M3258" s="14"/>
    </row>
    <row r="3259" spans="1:13" x14ac:dyDescent="0.55000000000000004">
      <c r="A3259" s="32" t="str">
        <f>IF(Weighting!$P$19&gt;0,B3259,"")</f>
        <v/>
      </c>
      <c r="B3259" t="e">
        <f>Weighting!$C$19</f>
        <v>#DIV/0!</v>
      </c>
      <c r="C3259" t="e">
        <f>Weighting!$F$19</f>
        <v>#NUM!</v>
      </c>
      <c r="D3259" t="e">
        <f>IF(C3259=1,'Data Transformation'!$G$3+0.5*'Data Transformation'!$W$25,IF(C3260=1,D3260-'Data Transformation'!$W$25,FALSE))</f>
        <v>#NUM!</v>
      </c>
      <c r="E3259">
        <f t="array" ref="E3259">IF(ISLOGICAL(D3259),"",FREQUENCY(IF('Data Transformation'!$B$425:$B$8425='Bin Analysis'!$B3243,'Data Transformation'!$G$425:$G$8425),D3259))</f>
        <v>2001</v>
      </c>
      <c r="F3259">
        <f t="shared" si="405"/>
        <v>0</v>
      </c>
      <c r="G3259">
        <f>Weighting!$H$19</f>
        <v>0</v>
      </c>
      <c r="H3259">
        <f t="array" ref="H3259">FREQUENCY(IF('Data Transformation'!$B$4:$B$8425=B3243,'Data Transformation'!$G$4:$G$8425),'Bin Analysis'!$B3259)</f>
        <v>2073</v>
      </c>
      <c r="I3259">
        <f t="shared" si="406"/>
        <v>0</v>
      </c>
      <c r="J3259">
        <f t="shared" si="407"/>
        <v>0</v>
      </c>
      <c r="K3259">
        <f>J3259*Weighting!$W$19</f>
        <v>0</v>
      </c>
      <c r="M3259" s="14"/>
    </row>
    <row r="3260" spans="1:13" x14ac:dyDescent="0.55000000000000004">
      <c r="A3260" s="32" t="str">
        <f>IF(Weighting!$P$20&gt;0,B3260,"")</f>
        <v/>
      </c>
      <c r="B3260" t="e">
        <f>Weighting!$C$20</f>
        <v>#DIV/0!</v>
      </c>
      <c r="C3260" t="e">
        <f>Weighting!$F$20</f>
        <v>#NUM!</v>
      </c>
      <c r="D3260" t="e">
        <f>IF(C3260=1,'Data Transformation'!$G$3+0.5*'Data Transformation'!$W$25,IF(C3261=1,D3261-'Data Transformation'!$W$25,FALSE))</f>
        <v>#NUM!</v>
      </c>
      <c r="E3260">
        <f t="array" ref="E3260">IF(ISLOGICAL(D3260),"",FREQUENCY(IF('Data Transformation'!$B$425:$B$8425='Bin Analysis'!$B3243,'Data Transformation'!$G$425:$G$8425),D3260))</f>
        <v>2001</v>
      </c>
      <c r="F3260">
        <f t="shared" si="405"/>
        <v>0</v>
      </c>
      <c r="G3260">
        <f>Weighting!$H$20</f>
        <v>0</v>
      </c>
      <c r="H3260">
        <f t="array" ref="H3260">FREQUENCY(IF('Data Transformation'!$B$4:$B$8425=B3243,'Data Transformation'!$G$4:$G$8425),'Bin Analysis'!$B3260)</f>
        <v>2073</v>
      </c>
      <c r="I3260">
        <f t="shared" si="406"/>
        <v>0</v>
      </c>
      <c r="J3260">
        <f t="shared" si="407"/>
        <v>0</v>
      </c>
      <c r="K3260">
        <f>J3260*Weighting!$W$20</f>
        <v>0</v>
      </c>
      <c r="M3260" s="14"/>
    </row>
    <row r="3261" spans="1:13" x14ac:dyDescent="0.55000000000000004">
      <c r="A3261" s="32" t="str">
        <f>IF(Weighting!$P$21&gt;0,B3261,"")</f>
        <v/>
      </c>
      <c r="B3261" t="e">
        <f>Weighting!$C$21</f>
        <v>#DIV/0!</v>
      </c>
      <c r="C3261" t="e">
        <f>Weighting!$F$21</f>
        <v>#NUM!</v>
      </c>
      <c r="D3261" t="e">
        <f>IF(C3261=1,'Data Transformation'!$G$3+0.5*'Data Transformation'!$W$25,IF(C3262=1,D3262-'Data Transformation'!$W$25,FALSE))</f>
        <v>#NUM!</v>
      </c>
      <c r="E3261">
        <f t="array" ref="E3261">IF(ISLOGICAL(D3261),"",FREQUENCY(IF('Data Transformation'!$B$425:$B$8425='Bin Analysis'!$B3243,'Data Transformation'!$G$425:$G$8425),D3261))</f>
        <v>2001</v>
      </c>
      <c r="F3261">
        <f t="shared" si="405"/>
        <v>0</v>
      </c>
      <c r="G3261">
        <f>Weighting!$H$21</f>
        <v>0</v>
      </c>
      <c r="H3261">
        <f t="array" ref="H3261">FREQUENCY(IF('Data Transformation'!$B$4:$B$8425=B3243,'Data Transformation'!$G$4:$G$8425),'Bin Analysis'!$B3261)</f>
        <v>2073</v>
      </c>
      <c r="I3261">
        <f t="shared" si="406"/>
        <v>0</v>
      </c>
      <c r="J3261">
        <f t="shared" si="407"/>
        <v>0</v>
      </c>
      <c r="K3261">
        <f>J3261*Weighting!$W$21</f>
        <v>0</v>
      </c>
      <c r="M3261" s="14"/>
    </row>
    <row r="3262" spans="1:13" x14ac:dyDescent="0.55000000000000004">
      <c r="A3262" s="32" t="str">
        <f>IF(Weighting!$P$22&gt;0,B3262,"")</f>
        <v/>
      </c>
      <c r="B3262" t="e">
        <f>Weighting!$C$22</f>
        <v>#DIV/0!</v>
      </c>
      <c r="C3262" t="e">
        <f>Weighting!$F$22</f>
        <v>#NUM!</v>
      </c>
      <c r="D3262" t="e">
        <f>IF(C3262=1,'Data Transformation'!$G$3+0.5*'Data Transformation'!$W$25,IF(C3263=1,D3263-'Data Transformation'!$W$25,FALSE))</f>
        <v>#NUM!</v>
      </c>
      <c r="E3262">
        <f t="array" ref="E3262">IF(ISLOGICAL(D3262),"",FREQUENCY(IF('Data Transformation'!$B$425:$B$8425='Bin Analysis'!$B3243,'Data Transformation'!$G$425:$G$8425),D3262))</f>
        <v>2001</v>
      </c>
      <c r="F3262">
        <f t="shared" si="405"/>
        <v>0</v>
      </c>
      <c r="G3262">
        <f>Weighting!$H$22</f>
        <v>0</v>
      </c>
      <c r="H3262">
        <f t="array" ref="H3262">FREQUENCY(IF('Data Transformation'!$B$4:$B$8425=B3243,'Data Transformation'!$G$4:$G$8425),'Bin Analysis'!$B3262)</f>
        <v>2073</v>
      </c>
      <c r="I3262">
        <f t="shared" si="406"/>
        <v>0</v>
      </c>
      <c r="J3262">
        <f t="shared" si="407"/>
        <v>0</v>
      </c>
      <c r="K3262">
        <f>J3262*Weighting!$W$22</f>
        <v>0</v>
      </c>
      <c r="M3262" s="14"/>
    </row>
    <row r="3263" spans="1:13" x14ac:dyDescent="0.55000000000000004">
      <c r="A3263" s="32" t="str">
        <f>IF(Weighting!$P$23&gt;0,B3263,"")</f>
        <v/>
      </c>
      <c r="B3263" t="e">
        <f>Weighting!$C$23</f>
        <v>#DIV/0!</v>
      </c>
      <c r="C3263" t="e">
        <f>Weighting!$F$23</f>
        <v>#NUM!</v>
      </c>
      <c r="D3263" t="e">
        <f>IF(C3263=1,'Data Transformation'!$G$3+0.5*'Data Transformation'!$W$25,IF(C3264=1,D3264-'Data Transformation'!$W$25,FALSE))</f>
        <v>#NUM!</v>
      </c>
      <c r="E3263">
        <f t="array" ref="E3263">IF(ISLOGICAL(D3263),"",FREQUENCY(IF('Data Transformation'!$B$425:$B$8425='Bin Analysis'!$B3243,'Data Transformation'!$G$425:$G$8425),D3263))</f>
        <v>2001</v>
      </c>
      <c r="F3263">
        <f t="shared" si="405"/>
        <v>0</v>
      </c>
      <c r="G3263">
        <f>Weighting!$H$23</f>
        <v>0</v>
      </c>
      <c r="H3263">
        <f t="array" ref="H3263">FREQUENCY(IF('Data Transformation'!$B$4:$B$8425=B3243,'Data Transformation'!$G$4:$G$8425),'Bin Analysis'!$B3263)</f>
        <v>2073</v>
      </c>
      <c r="I3263">
        <f t="shared" si="406"/>
        <v>0</v>
      </c>
      <c r="J3263">
        <f t="shared" si="407"/>
        <v>0</v>
      </c>
      <c r="K3263">
        <f>J3263*Weighting!$W$23</f>
        <v>0</v>
      </c>
      <c r="M3263" s="14"/>
    </row>
    <row r="3264" spans="1:13" x14ac:dyDescent="0.55000000000000004">
      <c r="A3264" s="32" t="str">
        <f>IF(Weighting!$P$24&gt;0,B3264,"")</f>
        <v/>
      </c>
      <c r="B3264" t="e">
        <f>Weighting!$C$24</f>
        <v>#DIV/0!</v>
      </c>
      <c r="C3264" t="e">
        <f>Weighting!$F$24</f>
        <v>#NUM!</v>
      </c>
      <c r="D3264" t="e">
        <f>IF(C3264=1,'Data Transformation'!$G$3+0.5*'Data Transformation'!$W$25,IF(C3265=1,D3265-'Data Transformation'!$W$25,FALSE))</f>
        <v>#NUM!</v>
      </c>
      <c r="E3264">
        <f t="array" ref="E3264">IF(ISLOGICAL(D3264),"",FREQUENCY(IF('Data Transformation'!$B$425:$B$8425='Bin Analysis'!$B3243,'Data Transformation'!$G$425:$G$8425),D3264))</f>
        <v>2001</v>
      </c>
      <c r="F3264">
        <f t="shared" si="405"/>
        <v>0</v>
      </c>
      <c r="G3264">
        <f>Weighting!$H$24</f>
        <v>0</v>
      </c>
      <c r="H3264">
        <f t="array" ref="H3264">FREQUENCY(IF('Data Transformation'!$B$4:$B$8425=B3243,'Data Transformation'!$G$4:$G$8425),'Bin Analysis'!$B3264)</f>
        <v>2073</v>
      </c>
      <c r="I3264">
        <f t="shared" si="406"/>
        <v>0</v>
      </c>
      <c r="J3264">
        <f t="shared" si="407"/>
        <v>0</v>
      </c>
      <c r="K3264">
        <f>J3264*Weighting!$W$24</f>
        <v>0</v>
      </c>
      <c r="M3264" s="14"/>
    </row>
    <row r="3265" spans="1:25" x14ac:dyDescent="0.55000000000000004">
      <c r="A3265" s="32" t="str">
        <f>IF(Weighting!$P$25&gt;0,B3265,"")</f>
        <v/>
      </c>
      <c r="B3265" t="e">
        <f>Weighting!$C$25</f>
        <v>#DIV/0!</v>
      </c>
      <c r="C3265" t="e">
        <f>Weighting!$F$25</f>
        <v>#NUM!</v>
      </c>
      <c r="D3265" t="e">
        <f>IF(C3265=1,'Data Transformation'!$G$3+0.5*'Data Transformation'!$W$25,IF(C3266=1,D3266-'Data Transformation'!$W$25,FALSE))</f>
        <v>#NUM!</v>
      </c>
      <c r="E3265">
        <f t="array" ref="E3265">IF(ISLOGICAL(D3265),"",FREQUENCY(IF('Data Transformation'!$B$425:$B$8425='Bin Analysis'!$B3243,'Data Transformation'!$G$425:$G$8425),D3265))</f>
        <v>2001</v>
      </c>
      <c r="F3265">
        <f t="shared" si="405"/>
        <v>0</v>
      </c>
      <c r="G3265">
        <f>Weighting!$H$25</f>
        <v>0</v>
      </c>
      <c r="H3265">
        <f t="array" ref="H3265">FREQUENCY(IF('Data Transformation'!$B$4:$B$8425=B3243,'Data Transformation'!$G$4:$G$8425),'Bin Analysis'!$B3265)</f>
        <v>2073</v>
      </c>
      <c r="I3265">
        <f t="shared" si="406"/>
        <v>0</v>
      </c>
      <c r="J3265">
        <f t="shared" si="407"/>
        <v>0</v>
      </c>
      <c r="K3265">
        <f>J3265*Weighting!$W$25</f>
        <v>0</v>
      </c>
      <c r="M3265" s="14"/>
    </row>
    <row r="3266" spans="1:25" x14ac:dyDescent="0.55000000000000004">
      <c r="O3266"/>
      <c r="P3266"/>
      <c r="Q3266"/>
      <c r="R3266"/>
    </row>
    <row r="3267" spans="1:25" ht="23.35" x14ac:dyDescent="0.8">
      <c r="A3267" s="21" t="s">
        <v>0</v>
      </c>
      <c r="B3267" s="21" t="str">
        <f>IFERROR(VLOOKUP(C3267,'Data Transformation'!$L$6:$M$426,2,FALSE),"")</f>
        <v/>
      </c>
      <c r="C3267" s="21">
        <f>C3243+1</f>
        <v>136</v>
      </c>
      <c r="D3267" s="21"/>
      <c r="E3267" s="21"/>
      <c r="F3267" s="21"/>
      <c r="G3267" s="21"/>
      <c r="H3267" s="22"/>
      <c r="I3267" s="22"/>
      <c r="J3267" s="22"/>
      <c r="K3267" s="21"/>
      <c r="L3267" s="21" t="str">
        <f>B3267</f>
        <v/>
      </c>
      <c r="M3267" s="23" t="e">
        <f>INDEX('Data Transformation'!$O$4:$O$424,MATCH($B3267,'Data Transformation'!$M$4:$M$424,0),MATCH($M$2,'Data Transformation'!$O$3,0))</f>
        <v>#N/A</v>
      </c>
      <c r="N3267" s="27" t="e">
        <f>IF('Input and Summary Results'!$J$16="minimum",'Bin Analysis'!X3268/(M3267-1),'Bin Analysis'!Y3267/('Bin Analysis'!M3267-1))</f>
        <v>#N/A</v>
      </c>
      <c r="O3267" s="27" t="e">
        <f>IF(M3267=FALSE,NA(),(VLOOKUP(1,C3270:K3289,4,FALSE))/(M3267-1))</f>
        <v>#N/A</v>
      </c>
      <c r="P3267" s="27" t="e">
        <f>IF(M3267=FALSE,NA(),SUM(J3270:J3289)/Weighting!$S$5)</f>
        <v>#N/A</v>
      </c>
      <c r="Q3267" s="27" t="e">
        <f>IF(M3267=FALSE,NA(),SUM(K3270:K3289)/Weighting!$S$6)</f>
        <v>#N/A</v>
      </c>
      <c r="R3267" s="27" t="e">
        <f>IF(M3267=FALSE,NA(),(VLOOKUP(1,G3270:K3289,3,FALSE))/(M3267-1))</f>
        <v>#N/A</v>
      </c>
      <c r="S3267" s="22" t="e">
        <f>IF(M3267=FALSE,NA(),IF(SUM(J3270:J3289)=2,"yes","no"))</f>
        <v>#N/A</v>
      </c>
      <c r="X3267" s="2" cm="2">
        <f t="array" ref="X3267:X3268">FREQUENCY(IF('Data Transformation'!$B$425:$B$6424='Bin Analysis'!L3267,'Data Transformation'!$G$425:$G$6424),'Data Transformation'!$U$11)</f>
        <v>0</v>
      </c>
      <c r="Y3267" s="2" cm="2">
        <f t="array" ref="Y3267:Y3268">FREQUENCY(IF('Data Transformation'!$B$425:$B$6424='Bin Analysis'!L3267,'Data Transformation'!$G$425:$G$6424),'Data Transformation'!$U$12)</f>
        <v>0</v>
      </c>
    </row>
    <row r="3268" spans="1:25" x14ac:dyDescent="0.55000000000000004">
      <c r="A3268" s="14" t="s">
        <v>67</v>
      </c>
      <c r="B3268" t="s">
        <v>47</v>
      </c>
      <c r="C3268" t="s">
        <v>5</v>
      </c>
      <c r="D3268" t="s">
        <v>100</v>
      </c>
      <c r="E3268" t="s">
        <v>101</v>
      </c>
      <c r="F3268" t="s">
        <v>102</v>
      </c>
      <c r="G3268" t="s">
        <v>70</v>
      </c>
      <c r="H3268" t="s">
        <v>31</v>
      </c>
      <c r="I3268" t="s">
        <v>32</v>
      </c>
      <c r="J3268" t="s">
        <v>46</v>
      </c>
      <c r="K3268" s="14" t="s">
        <v>45</v>
      </c>
      <c r="M3268" s="14"/>
      <c r="X3268" s="2">
        <v>0</v>
      </c>
      <c r="Y3268" s="2">
        <v>0</v>
      </c>
    </row>
    <row r="3269" spans="1:25" x14ac:dyDescent="0.55000000000000004">
      <c r="A3269" s="32"/>
      <c r="D3269" t="e">
        <f>IF(C3269=1,'Data Transformation'!$G$3+0.5*'Data Transformation'!$W$25,IF(C3270=1,D3270-'Data Transformation'!$W$25,FALSE))</f>
        <v>#NUM!</v>
      </c>
      <c r="E3269">
        <f t="array" ref="E3269">IF(ISLOGICAL(D3269),"",FREQUENCY(IF('Data Transformation'!$B$425:$B$8425='Bin Analysis'!$B3267,'Data Transformation'!$G$425:$G$8425),D3269))</f>
        <v>2001</v>
      </c>
      <c r="F3269" t="e">
        <f>IF(ISLOGICAL(D3269),"",E3269-E3268)</f>
        <v>#VALUE!</v>
      </c>
      <c r="M3269" s="14"/>
    </row>
    <row r="3270" spans="1:25" x14ac:dyDescent="0.55000000000000004">
      <c r="A3270" s="32" t="e">
        <f>IF(Weighting!$P$6&gt;0,B3270,"")</f>
        <v>#NUM!</v>
      </c>
      <c r="B3270" t="e">
        <f>Weighting!$C$6</f>
        <v>#DIV/0!</v>
      </c>
      <c r="C3270" t="e">
        <f>Weighting!$F$6</f>
        <v>#NUM!</v>
      </c>
      <c r="D3270" t="e">
        <f>IF(C3270=1,'Data Transformation'!$G$3+0.5*'Data Transformation'!$W$25,IF(C3271=1,D3271-'Data Transformation'!$W$25,FALSE))</f>
        <v>#NUM!</v>
      </c>
      <c r="E3270">
        <f t="array" ref="E3270">IF(ISLOGICAL(D3270),"",FREQUENCY(IF('Data Transformation'!$B$425:$B$8425='Bin Analysis'!$B3267,'Data Transformation'!$G$425:$G$8425),D3270))</f>
        <v>2001</v>
      </c>
      <c r="F3270">
        <f>IF(ISLOGICAL(D3270),"",E3270-E3269)</f>
        <v>0</v>
      </c>
      <c r="G3270">
        <f>Weighting!$H$6</f>
        <v>1</v>
      </c>
      <c r="H3270">
        <f t="array" ref="H3270">FREQUENCY(IF('Data Transformation'!$B$4:$B$8425=B3267,'Data Transformation'!$G$4:$G$8425),'Bin Analysis'!$B3270)</f>
        <v>2073</v>
      </c>
      <c r="I3270">
        <f>H3270-H3269</f>
        <v>2073</v>
      </c>
      <c r="J3270">
        <f>IF(I3270=0,0,1)</f>
        <v>1</v>
      </c>
      <c r="K3270" t="e">
        <f>J3270*Weighting!$W$6</f>
        <v>#NUM!</v>
      </c>
      <c r="M3270" s="14"/>
    </row>
    <row r="3271" spans="1:25" x14ac:dyDescent="0.55000000000000004">
      <c r="A3271" s="32" t="str">
        <f>IF(Weighting!$P$7&gt;0,B3271,"")</f>
        <v/>
      </c>
      <c r="B3271" t="e">
        <f>Weighting!$C$7</f>
        <v>#DIV/0!</v>
      </c>
      <c r="C3271" t="e">
        <f>Weighting!$F$7</f>
        <v>#NUM!</v>
      </c>
      <c r="D3271" t="e">
        <f>IF(C3271=1,'Data Transformation'!$G$3+0.5*'Data Transformation'!$W$25,IF(C3272=1,D3272-'Data Transformation'!$W$25,FALSE))</f>
        <v>#NUM!</v>
      </c>
      <c r="E3271">
        <f t="array" ref="E3271">IF(ISLOGICAL(D3271),"",FREQUENCY(IF('Data Transformation'!$B$425:$B$8425='Bin Analysis'!$B3267,'Data Transformation'!$G$425:$G$8425),D3271))</f>
        <v>2001</v>
      </c>
      <c r="F3271">
        <f t="shared" ref="F3271:F3289" si="408">IF(ISLOGICAL(D3271),"",E3271-E3270)</f>
        <v>0</v>
      </c>
      <c r="G3271">
        <f>Weighting!$H$7</f>
        <v>0</v>
      </c>
      <c r="H3271">
        <f t="array" ref="H3271">FREQUENCY(IF('Data Transformation'!$B$4:$B$8425=B3267,'Data Transformation'!$G$4:$G$8425),'Bin Analysis'!$B3271)</f>
        <v>2073</v>
      </c>
      <c r="I3271">
        <f t="shared" ref="I3271:I3289" si="409">H3271-H3270</f>
        <v>0</v>
      </c>
      <c r="J3271">
        <f>IF(I3271=0,0,1)</f>
        <v>0</v>
      </c>
      <c r="K3271">
        <f>J3271*Weighting!$W$7</f>
        <v>0</v>
      </c>
      <c r="M3271" s="14"/>
    </row>
    <row r="3272" spans="1:25" x14ac:dyDescent="0.55000000000000004">
      <c r="A3272" s="32" t="str">
        <f>IF(Weighting!$P$8&gt;0,B3272,"")</f>
        <v/>
      </c>
      <c r="B3272" t="e">
        <f>Weighting!$C$8</f>
        <v>#DIV/0!</v>
      </c>
      <c r="C3272" t="e">
        <f>Weighting!$F$8</f>
        <v>#NUM!</v>
      </c>
      <c r="D3272" t="e">
        <f>IF(C3272=1,'Data Transformation'!$G$3+0.5*'Data Transformation'!$W$25,IF(C3273=1,D3273-'Data Transformation'!$W$25,FALSE))</f>
        <v>#NUM!</v>
      </c>
      <c r="E3272">
        <f t="array" ref="E3272">IF(ISLOGICAL(D3272),"",FREQUENCY(IF('Data Transformation'!$B$425:$B$8425='Bin Analysis'!$B3267,'Data Transformation'!$G$425:$G$8425),D3272))</f>
        <v>2001</v>
      </c>
      <c r="F3272">
        <f t="shared" si="408"/>
        <v>0</v>
      </c>
      <c r="G3272">
        <f>Weighting!$H$8</f>
        <v>0</v>
      </c>
      <c r="H3272">
        <f t="array" ref="H3272">FREQUENCY(IF('Data Transformation'!$B$4:$B$8425=B3267,'Data Transformation'!$G$4:$G$8425),'Bin Analysis'!$B3272)</f>
        <v>2073</v>
      </c>
      <c r="I3272">
        <f t="shared" si="409"/>
        <v>0</v>
      </c>
      <c r="J3272">
        <f t="shared" ref="J3272:J3289" si="410">IF(I3272=0,0,1)</f>
        <v>0</v>
      </c>
      <c r="K3272">
        <f>J3272*Weighting!$W$8</f>
        <v>0</v>
      </c>
      <c r="M3272" s="14"/>
    </row>
    <row r="3273" spans="1:25" x14ac:dyDescent="0.55000000000000004">
      <c r="A3273" s="32" t="str">
        <f>IF(Weighting!$P$9&gt;0,B3273,"")</f>
        <v/>
      </c>
      <c r="B3273" s="50" t="e">
        <f>Weighting!$C$9</f>
        <v>#DIV/0!</v>
      </c>
      <c r="C3273" t="e">
        <f>Weighting!$F$9</f>
        <v>#NUM!</v>
      </c>
      <c r="D3273" t="e">
        <f>IF(C3273=1,'Data Transformation'!$G$3+0.5*'Data Transformation'!$W$25,IF(C3274=1,D3274-'Data Transformation'!$W$25,FALSE))</f>
        <v>#NUM!</v>
      </c>
      <c r="E3273">
        <f t="array" ref="E3273">IF(ISLOGICAL(D3273),"",FREQUENCY(IF('Data Transformation'!$B$425:$B$8425='Bin Analysis'!$B3267,'Data Transformation'!$G$425:$G$8425),D3273))</f>
        <v>2001</v>
      </c>
      <c r="F3273">
        <f t="shared" si="408"/>
        <v>0</v>
      </c>
      <c r="G3273">
        <f>Weighting!$H$9</f>
        <v>0</v>
      </c>
      <c r="H3273">
        <f t="array" ref="H3273">FREQUENCY(IF('Data Transformation'!$B$4:$B$8425=B3267,'Data Transformation'!$G$4:$G$8425),'Bin Analysis'!$B3273)</f>
        <v>2073</v>
      </c>
      <c r="I3273">
        <f t="shared" si="409"/>
        <v>0</v>
      </c>
      <c r="J3273">
        <f t="shared" si="410"/>
        <v>0</v>
      </c>
      <c r="K3273">
        <f>J3273*Weighting!$W$9</f>
        <v>0</v>
      </c>
      <c r="M3273" s="14"/>
    </row>
    <row r="3274" spans="1:25" x14ac:dyDescent="0.55000000000000004">
      <c r="A3274" s="32" t="str">
        <f>IF(Weighting!$P$10&gt;0,B3274,"")</f>
        <v/>
      </c>
      <c r="B3274" t="e">
        <f>Weighting!$C$10</f>
        <v>#DIV/0!</v>
      </c>
      <c r="C3274" t="e">
        <f>Weighting!$F$10</f>
        <v>#NUM!</v>
      </c>
      <c r="D3274" t="e">
        <f>IF(C3274=1,'Data Transformation'!$G$3+0.5*'Data Transformation'!$W$25,IF(C3275=1,D3275-'Data Transformation'!$W$25,FALSE))</f>
        <v>#NUM!</v>
      </c>
      <c r="E3274">
        <f t="array" ref="E3274">IF(ISLOGICAL(D3274),"",FREQUENCY(IF('Data Transformation'!$B$425:$B$8425='Bin Analysis'!$B3267,'Data Transformation'!$G$425:$G$8425),D3274))</f>
        <v>2001</v>
      </c>
      <c r="F3274">
        <f t="shared" si="408"/>
        <v>0</v>
      </c>
      <c r="G3274">
        <f>Weighting!$H$10</f>
        <v>0</v>
      </c>
      <c r="H3274">
        <f t="array" ref="H3274">FREQUENCY(IF('Data Transformation'!$B$4:$B$8425=B3267,'Data Transformation'!$G$4:$G$8425),'Bin Analysis'!$B3274)</f>
        <v>2073</v>
      </c>
      <c r="I3274">
        <f t="shared" si="409"/>
        <v>0</v>
      </c>
      <c r="J3274">
        <f t="shared" si="410"/>
        <v>0</v>
      </c>
      <c r="K3274">
        <f>J3274*Weighting!$W$10</f>
        <v>0</v>
      </c>
      <c r="M3274" s="14"/>
    </row>
    <row r="3275" spans="1:25" x14ac:dyDescent="0.55000000000000004">
      <c r="A3275" s="32" t="str">
        <f>IF(Weighting!$P$11&gt;0,B3275,"")</f>
        <v/>
      </c>
      <c r="B3275" t="e">
        <f>Weighting!$C$11</f>
        <v>#DIV/0!</v>
      </c>
      <c r="C3275" t="e">
        <f>Weighting!$F$11</f>
        <v>#NUM!</v>
      </c>
      <c r="D3275" t="e">
        <f>IF(C3275=1,'Data Transformation'!$G$3+0.5*'Data Transformation'!$W$25,IF(C3276=1,D3276-'Data Transformation'!$W$25,FALSE))</f>
        <v>#NUM!</v>
      </c>
      <c r="E3275">
        <f t="array" ref="E3275">IF(ISLOGICAL(D3275),"",FREQUENCY(IF('Data Transformation'!$B$425:$B$8425='Bin Analysis'!$B3267,'Data Transformation'!$G$425:$G$8425),D3275))</f>
        <v>2001</v>
      </c>
      <c r="F3275">
        <f t="shared" si="408"/>
        <v>0</v>
      </c>
      <c r="G3275">
        <f>Weighting!$H$11</f>
        <v>0</v>
      </c>
      <c r="H3275">
        <f t="array" ref="H3275">FREQUENCY(IF('Data Transformation'!$B$4:$B$8425=B3267,'Data Transformation'!$G$4:$G$8425),'Bin Analysis'!$B3275)</f>
        <v>2073</v>
      </c>
      <c r="I3275">
        <f t="shared" si="409"/>
        <v>0</v>
      </c>
      <c r="J3275">
        <f t="shared" si="410"/>
        <v>0</v>
      </c>
      <c r="K3275">
        <f>J3275*Weighting!$W$11</f>
        <v>0</v>
      </c>
      <c r="M3275" s="14"/>
    </row>
    <row r="3276" spans="1:25" x14ac:dyDescent="0.55000000000000004">
      <c r="A3276" s="32" t="str">
        <f>IF(Weighting!$P$12&gt;0,B3276,"")</f>
        <v/>
      </c>
      <c r="B3276" t="e">
        <f>Weighting!$C$12</f>
        <v>#DIV/0!</v>
      </c>
      <c r="C3276" t="e">
        <f>Weighting!$F$12</f>
        <v>#NUM!</v>
      </c>
      <c r="D3276" t="e">
        <f>IF(C3276=1,'Data Transformation'!$G$3+0.5*'Data Transformation'!$W$25,IF(C3277=1,D3277-'Data Transformation'!$W$25,FALSE))</f>
        <v>#NUM!</v>
      </c>
      <c r="E3276">
        <f t="array" ref="E3276">IF(ISLOGICAL(D3276),"",FREQUENCY(IF('Data Transformation'!$B$425:$B$8425='Bin Analysis'!$B3267,'Data Transformation'!$G$425:$G$8425),D3276))</f>
        <v>2001</v>
      </c>
      <c r="F3276">
        <f t="shared" si="408"/>
        <v>0</v>
      </c>
      <c r="G3276">
        <f>Weighting!$H$12</f>
        <v>0</v>
      </c>
      <c r="H3276">
        <f t="array" ref="H3276">FREQUENCY(IF('Data Transformation'!$B$4:$B$8425=B3267,'Data Transformation'!$G$4:$G$8425),'Bin Analysis'!$B3276)</f>
        <v>2073</v>
      </c>
      <c r="I3276">
        <f t="shared" si="409"/>
        <v>0</v>
      </c>
      <c r="J3276">
        <f t="shared" si="410"/>
        <v>0</v>
      </c>
      <c r="K3276">
        <f>J3276*Weighting!$W$12</f>
        <v>0</v>
      </c>
      <c r="M3276" s="14"/>
    </row>
    <row r="3277" spans="1:25" x14ac:dyDescent="0.55000000000000004">
      <c r="A3277" s="32" t="str">
        <f>IF(Weighting!$P$13&gt;0,B3277,"")</f>
        <v/>
      </c>
      <c r="B3277" t="e">
        <f>Weighting!$C$13</f>
        <v>#DIV/0!</v>
      </c>
      <c r="C3277" t="e">
        <f>Weighting!$F$13</f>
        <v>#NUM!</v>
      </c>
      <c r="D3277" t="e">
        <f>IF(C3277=1,'Data Transformation'!$G$3+0.5*'Data Transformation'!$W$25,IF(C3278=1,D3278-'Data Transformation'!$W$25,FALSE))</f>
        <v>#NUM!</v>
      </c>
      <c r="E3277">
        <f t="array" ref="E3277">IF(ISLOGICAL(D3277),"",FREQUENCY(IF('Data Transformation'!$B$425:$B$8425='Bin Analysis'!$B3267,'Data Transformation'!$G$425:$G$8425),D3277))</f>
        <v>2001</v>
      </c>
      <c r="F3277">
        <f t="shared" si="408"/>
        <v>0</v>
      </c>
      <c r="G3277">
        <f>Weighting!$H$13</f>
        <v>0</v>
      </c>
      <c r="H3277">
        <f t="array" ref="H3277">FREQUENCY(IF('Data Transformation'!$B$4:$B$8425=B3267,'Data Transformation'!$G$4:$G$8425),'Bin Analysis'!$B3277)</f>
        <v>2073</v>
      </c>
      <c r="I3277">
        <f t="shared" si="409"/>
        <v>0</v>
      </c>
      <c r="J3277">
        <f t="shared" si="410"/>
        <v>0</v>
      </c>
      <c r="K3277">
        <f>J3277*Weighting!$W$13</f>
        <v>0</v>
      </c>
      <c r="M3277" s="14"/>
    </row>
    <row r="3278" spans="1:25" x14ac:dyDescent="0.55000000000000004">
      <c r="A3278" s="32" t="str">
        <f>IF(Weighting!$P$14&gt;0,B3278,"")</f>
        <v/>
      </c>
      <c r="B3278" t="e">
        <f>Weighting!$C$14</f>
        <v>#DIV/0!</v>
      </c>
      <c r="C3278" t="e">
        <f>Weighting!$F$14</f>
        <v>#NUM!</v>
      </c>
      <c r="D3278" t="e">
        <f>IF(C3278=1,'Data Transformation'!$G$3+0.5*'Data Transformation'!$W$25,IF(C3279=1,D3279-'Data Transformation'!$W$25,FALSE))</f>
        <v>#NUM!</v>
      </c>
      <c r="E3278">
        <f t="array" ref="E3278">IF(ISLOGICAL(D3278),"",FREQUENCY(IF('Data Transformation'!$B$425:$B$8425='Bin Analysis'!$B3267,'Data Transformation'!$G$425:$G$8425),D3278))</f>
        <v>2001</v>
      </c>
      <c r="F3278">
        <f t="shared" si="408"/>
        <v>0</v>
      </c>
      <c r="G3278">
        <f>Weighting!$H$14</f>
        <v>0</v>
      </c>
      <c r="H3278">
        <f t="array" ref="H3278">FREQUENCY(IF('Data Transformation'!$B$4:$B$8425=B3267,'Data Transformation'!$G$4:$G$8425),'Bin Analysis'!$B3278)</f>
        <v>2073</v>
      </c>
      <c r="I3278">
        <f t="shared" si="409"/>
        <v>0</v>
      </c>
      <c r="J3278">
        <f t="shared" si="410"/>
        <v>0</v>
      </c>
      <c r="K3278">
        <f>J3278*Weighting!$W$14</f>
        <v>0</v>
      </c>
      <c r="M3278" s="14"/>
    </row>
    <row r="3279" spans="1:25" x14ac:dyDescent="0.55000000000000004">
      <c r="A3279" s="32" t="str">
        <f>IF(Weighting!$P$15&gt;0,B3279,"")</f>
        <v/>
      </c>
      <c r="B3279" t="e">
        <f>Weighting!$C$15</f>
        <v>#DIV/0!</v>
      </c>
      <c r="C3279" t="e">
        <f>Weighting!$F$15</f>
        <v>#NUM!</v>
      </c>
      <c r="D3279" t="e">
        <f>IF(C3279=1,'Data Transformation'!$G$3+0.5*'Data Transformation'!$W$25,IF(C3280=1,D3280-'Data Transformation'!$W$25,FALSE))</f>
        <v>#NUM!</v>
      </c>
      <c r="E3279">
        <f t="array" ref="E3279">IF(ISLOGICAL(D3279),"",FREQUENCY(IF('Data Transformation'!$B$425:$B$8425='Bin Analysis'!$B3267,'Data Transformation'!$G$425:$G$8425),D3279))</f>
        <v>2001</v>
      </c>
      <c r="F3279">
        <f t="shared" si="408"/>
        <v>0</v>
      </c>
      <c r="G3279">
        <f>Weighting!$H$15</f>
        <v>0</v>
      </c>
      <c r="H3279">
        <f t="array" ref="H3279">FREQUENCY(IF('Data Transformation'!$B$4:$B$8425=B3267,'Data Transformation'!$G$4:$G$8425),'Bin Analysis'!$B3279)</f>
        <v>2073</v>
      </c>
      <c r="I3279">
        <f t="shared" si="409"/>
        <v>0</v>
      </c>
      <c r="J3279">
        <f t="shared" si="410"/>
        <v>0</v>
      </c>
      <c r="K3279">
        <f>J3279*Weighting!$W$15</f>
        <v>0</v>
      </c>
      <c r="M3279" s="14"/>
    </row>
    <row r="3280" spans="1:25" x14ac:dyDescent="0.55000000000000004">
      <c r="A3280" s="32" t="str">
        <f>IF(Weighting!$P$16&gt;0,B3280,"")</f>
        <v/>
      </c>
      <c r="B3280" t="e">
        <f>Weighting!$C$16</f>
        <v>#DIV/0!</v>
      </c>
      <c r="C3280" t="e">
        <f>Weighting!$F$16</f>
        <v>#NUM!</v>
      </c>
      <c r="D3280" t="e">
        <f>IF(C3280=1,'Data Transformation'!$G$3+0.5*'Data Transformation'!$W$25,IF(C3281=1,D3281-'Data Transformation'!$W$25,FALSE))</f>
        <v>#NUM!</v>
      </c>
      <c r="E3280">
        <f t="array" ref="E3280">IF(ISLOGICAL(D3280),"",FREQUENCY(IF('Data Transformation'!$B$425:$B$8425='Bin Analysis'!$B3267,'Data Transformation'!$G$425:$G$8425),D3280))</f>
        <v>2001</v>
      </c>
      <c r="F3280">
        <f t="shared" si="408"/>
        <v>0</v>
      </c>
      <c r="G3280">
        <f>Weighting!$H$16</f>
        <v>0</v>
      </c>
      <c r="H3280">
        <f t="array" ref="H3280">FREQUENCY(IF('Data Transformation'!$B$4:$B$8425=B3267,'Data Transformation'!$G$4:$G$8425),'Bin Analysis'!$B3280)</f>
        <v>2073</v>
      </c>
      <c r="I3280">
        <f t="shared" si="409"/>
        <v>0</v>
      </c>
      <c r="J3280">
        <f t="shared" si="410"/>
        <v>0</v>
      </c>
      <c r="K3280">
        <f>J3280*Weighting!$W$16</f>
        <v>0</v>
      </c>
      <c r="M3280" s="14"/>
    </row>
    <row r="3281" spans="1:25" x14ac:dyDescent="0.55000000000000004">
      <c r="A3281" s="32" t="str">
        <f>IF(Weighting!$P$17&gt;0,B3281,"")</f>
        <v/>
      </c>
      <c r="B3281" t="e">
        <f>Weighting!$C$17</f>
        <v>#DIV/0!</v>
      </c>
      <c r="C3281" t="e">
        <f>Weighting!$F$17</f>
        <v>#NUM!</v>
      </c>
      <c r="D3281" t="e">
        <f>IF(C3281=1,'Data Transformation'!$G$3+0.5*'Data Transformation'!$W$25,IF(C3282=1,D3282-'Data Transformation'!$W$25,FALSE))</f>
        <v>#NUM!</v>
      </c>
      <c r="E3281">
        <f t="array" ref="E3281">IF(ISLOGICAL(D3281),"",FREQUENCY(IF('Data Transformation'!$B$425:$B$8425='Bin Analysis'!$B3267,'Data Transformation'!$G$425:$G$8425),D3281))</f>
        <v>2001</v>
      </c>
      <c r="F3281">
        <f t="shared" si="408"/>
        <v>0</v>
      </c>
      <c r="G3281">
        <f>Weighting!$H$17</f>
        <v>0</v>
      </c>
      <c r="H3281">
        <f t="array" ref="H3281">FREQUENCY(IF('Data Transformation'!$B$4:$B$8425=B3267,'Data Transformation'!$G$4:$G$8425),'Bin Analysis'!$B3281)</f>
        <v>2073</v>
      </c>
      <c r="I3281">
        <f t="shared" si="409"/>
        <v>0</v>
      </c>
      <c r="J3281">
        <f t="shared" si="410"/>
        <v>0</v>
      </c>
      <c r="K3281">
        <f>J3281*Weighting!$W$17</f>
        <v>0</v>
      </c>
      <c r="M3281" s="14"/>
    </row>
    <row r="3282" spans="1:25" x14ac:dyDescent="0.55000000000000004">
      <c r="A3282" s="32" t="str">
        <f>IF(Weighting!$P$18&gt;0,B3282,"")</f>
        <v/>
      </c>
      <c r="B3282" t="e">
        <f>Weighting!$C$18</f>
        <v>#DIV/0!</v>
      </c>
      <c r="C3282" t="e">
        <f>Weighting!$F$18</f>
        <v>#NUM!</v>
      </c>
      <c r="D3282" t="e">
        <f>IF(C3282=1,'Data Transformation'!$G$3+0.5*'Data Transformation'!$W$25,IF(C3283=1,D3283-'Data Transformation'!$W$25,FALSE))</f>
        <v>#NUM!</v>
      </c>
      <c r="E3282">
        <f t="array" ref="E3282">IF(ISLOGICAL(D3282),"",FREQUENCY(IF('Data Transformation'!$B$425:$B$8425='Bin Analysis'!$B3267,'Data Transformation'!$G$425:$G$8425),D3282))</f>
        <v>2001</v>
      </c>
      <c r="F3282">
        <f t="shared" si="408"/>
        <v>0</v>
      </c>
      <c r="G3282">
        <f>Weighting!$H$18</f>
        <v>0</v>
      </c>
      <c r="H3282">
        <f t="array" ref="H3282">FREQUENCY(IF('Data Transformation'!$B$4:$B$8425=B3267,'Data Transformation'!$G$4:$G$8425),'Bin Analysis'!$B3282)</f>
        <v>2073</v>
      </c>
      <c r="I3282">
        <f t="shared" si="409"/>
        <v>0</v>
      </c>
      <c r="J3282">
        <f t="shared" si="410"/>
        <v>0</v>
      </c>
      <c r="K3282">
        <f>J3282*Weighting!$W$18</f>
        <v>0</v>
      </c>
      <c r="M3282" s="14"/>
    </row>
    <row r="3283" spans="1:25" x14ac:dyDescent="0.55000000000000004">
      <c r="A3283" s="32" t="str">
        <f>IF(Weighting!$P$19&gt;0,B3283,"")</f>
        <v/>
      </c>
      <c r="B3283" t="e">
        <f>Weighting!$C$19</f>
        <v>#DIV/0!</v>
      </c>
      <c r="C3283" t="e">
        <f>Weighting!$F$19</f>
        <v>#NUM!</v>
      </c>
      <c r="D3283" t="e">
        <f>IF(C3283=1,'Data Transformation'!$G$3+0.5*'Data Transformation'!$W$25,IF(C3284=1,D3284-'Data Transformation'!$W$25,FALSE))</f>
        <v>#NUM!</v>
      </c>
      <c r="E3283">
        <f t="array" ref="E3283">IF(ISLOGICAL(D3283),"",FREQUENCY(IF('Data Transformation'!$B$425:$B$8425='Bin Analysis'!$B3267,'Data Transformation'!$G$425:$G$8425),D3283))</f>
        <v>2001</v>
      </c>
      <c r="F3283">
        <f t="shared" si="408"/>
        <v>0</v>
      </c>
      <c r="G3283">
        <f>Weighting!$H$19</f>
        <v>0</v>
      </c>
      <c r="H3283">
        <f t="array" ref="H3283">FREQUENCY(IF('Data Transformation'!$B$4:$B$8425=B3267,'Data Transformation'!$G$4:$G$8425),'Bin Analysis'!$B3283)</f>
        <v>2073</v>
      </c>
      <c r="I3283">
        <f t="shared" si="409"/>
        <v>0</v>
      </c>
      <c r="J3283">
        <f t="shared" si="410"/>
        <v>0</v>
      </c>
      <c r="K3283">
        <f>J3283*Weighting!$W$19</f>
        <v>0</v>
      </c>
      <c r="M3283" s="14"/>
    </row>
    <row r="3284" spans="1:25" x14ac:dyDescent="0.55000000000000004">
      <c r="A3284" s="32" t="str">
        <f>IF(Weighting!$P$20&gt;0,B3284,"")</f>
        <v/>
      </c>
      <c r="B3284" t="e">
        <f>Weighting!$C$20</f>
        <v>#DIV/0!</v>
      </c>
      <c r="C3284" t="e">
        <f>Weighting!$F$20</f>
        <v>#NUM!</v>
      </c>
      <c r="D3284" t="e">
        <f>IF(C3284=1,'Data Transformation'!$G$3+0.5*'Data Transformation'!$W$25,IF(C3285=1,D3285-'Data Transformation'!$W$25,FALSE))</f>
        <v>#NUM!</v>
      </c>
      <c r="E3284">
        <f t="array" ref="E3284">IF(ISLOGICAL(D3284),"",FREQUENCY(IF('Data Transformation'!$B$425:$B$8425='Bin Analysis'!$B3267,'Data Transformation'!$G$425:$G$8425),D3284))</f>
        <v>2001</v>
      </c>
      <c r="F3284">
        <f t="shared" si="408"/>
        <v>0</v>
      </c>
      <c r="G3284">
        <f>Weighting!$H$20</f>
        <v>0</v>
      </c>
      <c r="H3284">
        <f t="array" ref="H3284">FREQUENCY(IF('Data Transformation'!$B$4:$B$8425=B3267,'Data Transformation'!$G$4:$G$8425),'Bin Analysis'!$B3284)</f>
        <v>2073</v>
      </c>
      <c r="I3284">
        <f t="shared" si="409"/>
        <v>0</v>
      </c>
      <c r="J3284">
        <f t="shared" si="410"/>
        <v>0</v>
      </c>
      <c r="K3284">
        <f>J3284*Weighting!$W$20</f>
        <v>0</v>
      </c>
      <c r="M3284" s="14"/>
    </row>
    <row r="3285" spans="1:25" x14ac:dyDescent="0.55000000000000004">
      <c r="A3285" s="32" t="str">
        <f>IF(Weighting!$P$21&gt;0,B3285,"")</f>
        <v/>
      </c>
      <c r="B3285" t="e">
        <f>Weighting!$C$21</f>
        <v>#DIV/0!</v>
      </c>
      <c r="C3285" t="e">
        <f>Weighting!$F$21</f>
        <v>#NUM!</v>
      </c>
      <c r="D3285" t="e">
        <f>IF(C3285=1,'Data Transformation'!$G$3+0.5*'Data Transformation'!$W$25,IF(C3286=1,D3286-'Data Transformation'!$W$25,FALSE))</f>
        <v>#NUM!</v>
      </c>
      <c r="E3285">
        <f t="array" ref="E3285">IF(ISLOGICAL(D3285),"",FREQUENCY(IF('Data Transformation'!$B$425:$B$8425='Bin Analysis'!$B3267,'Data Transformation'!$G$425:$G$8425),D3285))</f>
        <v>2001</v>
      </c>
      <c r="F3285">
        <f t="shared" si="408"/>
        <v>0</v>
      </c>
      <c r="G3285">
        <f>Weighting!$H$21</f>
        <v>0</v>
      </c>
      <c r="H3285">
        <f t="array" ref="H3285">FREQUENCY(IF('Data Transformation'!$B$4:$B$8425=B3267,'Data Transformation'!$G$4:$G$8425),'Bin Analysis'!$B3285)</f>
        <v>2073</v>
      </c>
      <c r="I3285">
        <f t="shared" si="409"/>
        <v>0</v>
      </c>
      <c r="J3285">
        <f t="shared" si="410"/>
        <v>0</v>
      </c>
      <c r="K3285">
        <f>J3285*Weighting!$W$21</f>
        <v>0</v>
      </c>
      <c r="M3285" s="14"/>
    </row>
    <row r="3286" spans="1:25" x14ac:dyDescent="0.55000000000000004">
      <c r="A3286" s="32" t="str">
        <f>IF(Weighting!$P$22&gt;0,B3286,"")</f>
        <v/>
      </c>
      <c r="B3286" t="e">
        <f>Weighting!$C$22</f>
        <v>#DIV/0!</v>
      </c>
      <c r="C3286" t="e">
        <f>Weighting!$F$22</f>
        <v>#NUM!</v>
      </c>
      <c r="D3286" t="e">
        <f>IF(C3286=1,'Data Transformation'!$G$3+0.5*'Data Transformation'!$W$25,IF(C3287=1,D3287-'Data Transformation'!$W$25,FALSE))</f>
        <v>#NUM!</v>
      </c>
      <c r="E3286">
        <f t="array" ref="E3286">IF(ISLOGICAL(D3286),"",FREQUENCY(IF('Data Transformation'!$B$425:$B$8425='Bin Analysis'!$B3267,'Data Transformation'!$G$425:$G$8425),D3286))</f>
        <v>2001</v>
      </c>
      <c r="F3286">
        <f t="shared" si="408"/>
        <v>0</v>
      </c>
      <c r="G3286">
        <f>Weighting!$H$22</f>
        <v>0</v>
      </c>
      <c r="H3286">
        <f t="array" ref="H3286">FREQUENCY(IF('Data Transformation'!$B$4:$B$8425=B3267,'Data Transformation'!$G$4:$G$8425),'Bin Analysis'!$B3286)</f>
        <v>2073</v>
      </c>
      <c r="I3286">
        <f t="shared" si="409"/>
        <v>0</v>
      </c>
      <c r="J3286">
        <f t="shared" si="410"/>
        <v>0</v>
      </c>
      <c r="K3286">
        <f>J3286*Weighting!$W$22</f>
        <v>0</v>
      </c>
      <c r="M3286" s="14"/>
    </row>
    <row r="3287" spans="1:25" x14ac:dyDescent="0.55000000000000004">
      <c r="A3287" s="32" t="str">
        <f>IF(Weighting!$P$23&gt;0,B3287,"")</f>
        <v/>
      </c>
      <c r="B3287" t="e">
        <f>Weighting!$C$23</f>
        <v>#DIV/0!</v>
      </c>
      <c r="C3287" t="e">
        <f>Weighting!$F$23</f>
        <v>#NUM!</v>
      </c>
      <c r="D3287" t="e">
        <f>IF(C3287=1,'Data Transformation'!$G$3+0.5*'Data Transformation'!$W$25,IF(C3288=1,D3288-'Data Transformation'!$W$25,FALSE))</f>
        <v>#NUM!</v>
      </c>
      <c r="E3287">
        <f t="array" ref="E3287">IF(ISLOGICAL(D3287),"",FREQUENCY(IF('Data Transformation'!$B$425:$B$8425='Bin Analysis'!$B3267,'Data Transformation'!$G$425:$G$8425),D3287))</f>
        <v>2001</v>
      </c>
      <c r="F3287">
        <f t="shared" si="408"/>
        <v>0</v>
      </c>
      <c r="G3287">
        <f>Weighting!$H$23</f>
        <v>0</v>
      </c>
      <c r="H3287">
        <f t="array" ref="H3287">FREQUENCY(IF('Data Transformation'!$B$4:$B$8425=B3267,'Data Transformation'!$G$4:$G$8425),'Bin Analysis'!$B3287)</f>
        <v>2073</v>
      </c>
      <c r="I3287">
        <f t="shared" si="409"/>
        <v>0</v>
      </c>
      <c r="J3287">
        <f t="shared" si="410"/>
        <v>0</v>
      </c>
      <c r="K3287">
        <f>J3287*Weighting!$W$23</f>
        <v>0</v>
      </c>
      <c r="M3287" s="14"/>
    </row>
    <row r="3288" spans="1:25" x14ac:dyDescent="0.55000000000000004">
      <c r="A3288" s="32" t="str">
        <f>IF(Weighting!$P$24&gt;0,B3288,"")</f>
        <v/>
      </c>
      <c r="B3288" t="e">
        <f>Weighting!$C$24</f>
        <v>#DIV/0!</v>
      </c>
      <c r="C3288" t="e">
        <f>Weighting!$F$24</f>
        <v>#NUM!</v>
      </c>
      <c r="D3288" t="e">
        <f>IF(C3288=1,'Data Transformation'!$G$3+0.5*'Data Transformation'!$W$25,IF(C3289=1,D3289-'Data Transformation'!$W$25,FALSE))</f>
        <v>#NUM!</v>
      </c>
      <c r="E3288">
        <f t="array" ref="E3288">IF(ISLOGICAL(D3288),"",FREQUENCY(IF('Data Transformation'!$B$425:$B$8425='Bin Analysis'!$B3267,'Data Transformation'!$G$425:$G$8425),D3288))</f>
        <v>2001</v>
      </c>
      <c r="F3288">
        <f t="shared" si="408"/>
        <v>0</v>
      </c>
      <c r="G3288">
        <f>Weighting!$H$24</f>
        <v>0</v>
      </c>
      <c r="H3288">
        <f t="array" ref="H3288">FREQUENCY(IF('Data Transformation'!$B$4:$B$8425=B3267,'Data Transformation'!$G$4:$G$8425),'Bin Analysis'!$B3288)</f>
        <v>2073</v>
      </c>
      <c r="I3288">
        <f t="shared" si="409"/>
        <v>0</v>
      </c>
      <c r="J3288">
        <f t="shared" si="410"/>
        <v>0</v>
      </c>
      <c r="K3288">
        <f>J3288*Weighting!$W$24</f>
        <v>0</v>
      </c>
      <c r="M3288" s="14"/>
    </row>
    <row r="3289" spans="1:25" x14ac:dyDescent="0.55000000000000004">
      <c r="A3289" s="32" t="str">
        <f>IF(Weighting!$P$25&gt;0,B3289,"")</f>
        <v/>
      </c>
      <c r="B3289" t="e">
        <f>Weighting!$C$25</f>
        <v>#DIV/0!</v>
      </c>
      <c r="C3289" t="e">
        <f>Weighting!$F$25</f>
        <v>#NUM!</v>
      </c>
      <c r="D3289" t="e">
        <f>IF(C3289=1,'Data Transformation'!$G$3+0.5*'Data Transformation'!$W$25,IF(C3290=1,D3290-'Data Transformation'!$W$25,FALSE))</f>
        <v>#NUM!</v>
      </c>
      <c r="E3289">
        <f t="array" ref="E3289">IF(ISLOGICAL(D3289),"",FREQUENCY(IF('Data Transformation'!$B$425:$B$8425='Bin Analysis'!$B3267,'Data Transformation'!$G$425:$G$8425),D3289))</f>
        <v>2001</v>
      </c>
      <c r="F3289">
        <f t="shared" si="408"/>
        <v>0</v>
      </c>
      <c r="G3289">
        <f>Weighting!$H$25</f>
        <v>0</v>
      </c>
      <c r="H3289">
        <f t="array" ref="H3289">FREQUENCY(IF('Data Transformation'!$B$4:$B$8425=B3267,'Data Transformation'!$G$4:$G$8425),'Bin Analysis'!$B3289)</f>
        <v>2073</v>
      </c>
      <c r="I3289">
        <f t="shared" si="409"/>
        <v>0</v>
      </c>
      <c r="J3289">
        <f t="shared" si="410"/>
        <v>0</v>
      </c>
      <c r="K3289">
        <f>J3289*Weighting!$W$25</f>
        <v>0</v>
      </c>
      <c r="M3289" s="14"/>
    </row>
    <row r="3290" spans="1:25" x14ac:dyDescent="0.55000000000000004">
      <c r="O3290"/>
      <c r="P3290"/>
      <c r="Q3290"/>
      <c r="R3290"/>
    </row>
    <row r="3291" spans="1:25" ht="23.35" x14ac:dyDescent="0.8">
      <c r="A3291" s="21" t="s">
        <v>0</v>
      </c>
      <c r="B3291" s="21" t="str">
        <f>IFERROR(VLOOKUP(C3291,'Data Transformation'!$L$6:$M$426,2,FALSE),"")</f>
        <v/>
      </c>
      <c r="C3291" s="21">
        <f>C3267+1</f>
        <v>137</v>
      </c>
      <c r="D3291" s="21"/>
      <c r="E3291" s="21"/>
      <c r="F3291" s="21"/>
      <c r="G3291" s="21"/>
      <c r="H3291" s="22"/>
      <c r="I3291" s="22"/>
      <c r="J3291" s="22"/>
      <c r="K3291" s="21"/>
      <c r="L3291" s="21" t="str">
        <f>B3291</f>
        <v/>
      </c>
      <c r="M3291" s="23" t="e">
        <f>INDEX('Data Transformation'!$O$4:$O$424,MATCH($B3291,'Data Transformation'!$M$4:$M$424,0),MATCH($M$2,'Data Transformation'!$O$3,0))</f>
        <v>#N/A</v>
      </c>
      <c r="N3291" s="27" t="e">
        <f>IF('Input and Summary Results'!$J$16="minimum",'Bin Analysis'!X3292/(M3291-1),'Bin Analysis'!Y3291/('Bin Analysis'!M3291-1))</f>
        <v>#N/A</v>
      </c>
      <c r="O3291" s="27" t="e">
        <f>IF(M3291=FALSE,NA(),(VLOOKUP(1,C3294:K3313,4,FALSE))/(M3291-1))</f>
        <v>#N/A</v>
      </c>
      <c r="P3291" s="27" t="e">
        <f>IF(M3291=FALSE,NA(),SUM(J3294:J3313)/Weighting!$S$5)</f>
        <v>#N/A</v>
      </c>
      <c r="Q3291" s="27" t="e">
        <f>IF(M3291=FALSE,NA(),SUM(K3294:K3313)/Weighting!$S$6)</f>
        <v>#N/A</v>
      </c>
      <c r="R3291" s="27" t="e">
        <f>IF(M3291=FALSE,NA(),(VLOOKUP(1,G3294:K3313,3,FALSE))/(M3291-1))</f>
        <v>#N/A</v>
      </c>
      <c r="S3291" s="22" t="e">
        <f>IF(M3291=FALSE,NA(),IF(SUM(J3294:J3313)=2,"yes","no"))</f>
        <v>#N/A</v>
      </c>
      <c r="X3291" s="2" cm="2">
        <f t="array" ref="X3291:X3292">FREQUENCY(IF('Data Transformation'!$B$425:$B$6424='Bin Analysis'!L3291,'Data Transformation'!$G$425:$G$6424),'Data Transformation'!$U$11)</f>
        <v>0</v>
      </c>
      <c r="Y3291" s="2" cm="2">
        <f t="array" ref="Y3291:Y3292">FREQUENCY(IF('Data Transformation'!$B$425:$B$6424='Bin Analysis'!L3291,'Data Transformation'!$G$425:$G$6424),'Data Transformation'!$U$12)</f>
        <v>0</v>
      </c>
    </row>
    <row r="3292" spans="1:25" x14ac:dyDescent="0.55000000000000004">
      <c r="A3292" s="14" t="s">
        <v>67</v>
      </c>
      <c r="B3292" t="s">
        <v>47</v>
      </c>
      <c r="C3292" t="s">
        <v>5</v>
      </c>
      <c r="D3292" t="s">
        <v>100</v>
      </c>
      <c r="E3292" t="s">
        <v>101</v>
      </c>
      <c r="F3292" t="s">
        <v>102</v>
      </c>
      <c r="G3292" t="s">
        <v>70</v>
      </c>
      <c r="H3292" t="s">
        <v>31</v>
      </c>
      <c r="I3292" t="s">
        <v>32</v>
      </c>
      <c r="J3292" t="s">
        <v>46</v>
      </c>
      <c r="K3292" s="14" t="s">
        <v>45</v>
      </c>
      <c r="M3292" s="14"/>
      <c r="X3292" s="2">
        <v>0</v>
      </c>
      <c r="Y3292" s="2">
        <v>0</v>
      </c>
    </row>
    <row r="3293" spans="1:25" x14ac:dyDescent="0.55000000000000004">
      <c r="A3293" s="32"/>
      <c r="D3293" t="e">
        <f>IF(C3293=1,'Data Transformation'!$G$3+0.5*'Data Transformation'!$W$25,IF(C3294=1,D3294-'Data Transformation'!$W$25,FALSE))</f>
        <v>#NUM!</v>
      </c>
      <c r="E3293">
        <f t="array" ref="E3293">IF(ISLOGICAL(D3293),"",FREQUENCY(IF('Data Transformation'!$B$425:$B$8425='Bin Analysis'!$B3291,'Data Transformation'!$G$425:$G$8425),D3293))</f>
        <v>2001</v>
      </c>
      <c r="F3293" t="e">
        <f>IF(ISLOGICAL(D3293),"",E3293-E3292)</f>
        <v>#VALUE!</v>
      </c>
      <c r="M3293" s="14"/>
    </row>
    <row r="3294" spans="1:25" x14ac:dyDescent="0.55000000000000004">
      <c r="A3294" s="32" t="e">
        <f>IF(Weighting!$P$6&gt;0,B3294,"")</f>
        <v>#NUM!</v>
      </c>
      <c r="B3294" t="e">
        <f>Weighting!$C$6</f>
        <v>#DIV/0!</v>
      </c>
      <c r="C3294" t="e">
        <f>Weighting!$F$6</f>
        <v>#NUM!</v>
      </c>
      <c r="D3294" t="e">
        <f>IF(C3294=1,'Data Transformation'!$G$3+0.5*'Data Transformation'!$W$25,IF(C3295=1,D3295-'Data Transformation'!$W$25,FALSE))</f>
        <v>#NUM!</v>
      </c>
      <c r="E3294">
        <f t="array" ref="E3294">IF(ISLOGICAL(D3294),"",FREQUENCY(IF('Data Transformation'!$B$425:$B$8425='Bin Analysis'!$B3291,'Data Transformation'!$G$425:$G$8425),D3294))</f>
        <v>2001</v>
      </c>
      <c r="F3294">
        <f>IF(ISLOGICAL(D3294),"",E3294-E3293)</f>
        <v>0</v>
      </c>
      <c r="G3294">
        <f>Weighting!$H$6</f>
        <v>1</v>
      </c>
      <c r="H3294">
        <f t="array" ref="H3294">FREQUENCY(IF('Data Transformation'!$B$4:$B$8425=B3291,'Data Transformation'!$G$4:$G$8425),'Bin Analysis'!$B3294)</f>
        <v>2073</v>
      </c>
      <c r="I3294">
        <f>H3294-H3293</f>
        <v>2073</v>
      </c>
      <c r="J3294">
        <f>IF(I3294=0,0,1)</f>
        <v>1</v>
      </c>
      <c r="K3294" t="e">
        <f>J3294*Weighting!$W$6</f>
        <v>#NUM!</v>
      </c>
      <c r="M3294" s="14"/>
    </row>
    <row r="3295" spans="1:25" x14ac:dyDescent="0.55000000000000004">
      <c r="A3295" s="32" t="str">
        <f>IF(Weighting!$P$7&gt;0,B3295,"")</f>
        <v/>
      </c>
      <c r="B3295" t="e">
        <f>Weighting!$C$7</f>
        <v>#DIV/0!</v>
      </c>
      <c r="C3295" t="e">
        <f>Weighting!$F$7</f>
        <v>#NUM!</v>
      </c>
      <c r="D3295" t="e">
        <f>IF(C3295=1,'Data Transformation'!$G$3+0.5*'Data Transformation'!$W$25,IF(C3296=1,D3296-'Data Transformation'!$W$25,FALSE))</f>
        <v>#NUM!</v>
      </c>
      <c r="E3295">
        <f t="array" ref="E3295">IF(ISLOGICAL(D3295),"",FREQUENCY(IF('Data Transformation'!$B$425:$B$8425='Bin Analysis'!$B3291,'Data Transformation'!$G$425:$G$8425),D3295))</f>
        <v>2001</v>
      </c>
      <c r="F3295">
        <f t="shared" ref="F3295:F3313" si="411">IF(ISLOGICAL(D3295),"",E3295-E3294)</f>
        <v>0</v>
      </c>
      <c r="G3295">
        <f>Weighting!$H$7</f>
        <v>0</v>
      </c>
      <c r="H3295">
        <f t="array" ref="H3295">FREQUENCY(IF('Data Transformation'!$B$4:$B$8425=B3291,'Data Transformation'!$G$4:$G$8425),'Bin Analysis'!$B3295)</f>
        <v>2073</v>
      </c>
      <c r="I3295">
        <f t="shared" ref="I3295:I3313" si="412">H3295-H3294</f>
        <v>0</v>
      </c>
      <c r="J3295">
        <f>IF(I3295=0,0,1)</f>
        <v>0</v>
      </c>
      <c r="K3295">
        <f>J3295*Weighting!$W$7</f>
        <v>0</v>
      </c>
      <c r="M3295" s="14"/>
    </row>
    <row r="3296" spans="1:25" x14ac:dyDescent="0.55000000000000004">
      <c r="A3296" s="32" t="str">
        <f>IF(Weighting!$P$8&gt;0,B3296,"")</f>
        <v/>
      </c>
      <c r="B3296" t="e">
        <f>Weighting!$C$8</f>
        <v>#DIV/0!</v>
      </c>
      <c r="C3296" t="e">
        <f>Weighting!$F$8</f>
        <v>#NUM!</v>
      </c>
      <c r="D3296" t="e">
        <f>IF(C3296=1,'Data Transformation'!$G$3+0.5*'Data Transformation'!$W$25,IF(C3297=1,D3297-'Data Transformation'!$W$25,FALSE))</f>
        <v>#NUM!</v>
      </c>
      <c r="E3296">
        <f t="array" ref="E3296">IF(ISLOGICAL(D3296),"",FREQUENCY(IF('Data Transformation'!$B$425:$B$8425='Bin Analysis'!$B3291,'Data Transformation'!$G$425:$G$8425),D3296))</f>
        <v>2001</v>
      </c>
      <c r="F3296">
        <f t="shared" si="411"/>
        <v>0</v>
      </c>
      <c r="G3296">
        <f>Weighting!$H$8</f>
        <v>0</v>
      </c>
      <c r="H3296">
        <f t="array" ref="H3296">FREQUENCY(IF('Data Transformation'!$B$4:$B$8425=B3291,'Data Transformation'!$G$4:$G$8425),'Bin Analysis'!$B3296)</f>
        <v>2073</v>
      </c>
      <c r="I3296">
        <f t="shared" si="412"/>
        <v>0</v>
      </c>
      <c r="J3296">
        <f t="shared" ref="J3296:J3313" si="413">IF(I3296=0,0,1)</f>
        <v>0</v>
      </c>
      <c r="K3296">
        <f>J3296*Weighting!$W$8</f>
        <v>0</v>
      </c>
      <c r="M3296" s="14"/>
    </row>
    <row r="3297" spans="1:13" x14ac:dyDescent="0.55000000000000004">
      <c r="A3297" s="32" t="str">
        <f>IF(Weighting!$P$9&gt;0,B3297,"")</f>
        <v/>
      </c>
      <c r="B3297" s="50" t="e">
        <f>Weighting!$C$9</f>
        <v>#DIV/0!</v>
      </c>
      <c r="C3297" t="e">
        <f>Weighting!$F$9</f>
        <v>#NUM!</v>
      </c>
      <c r="D3297" t="e">
        <f>IF(C3297=1,'Data Transformation'!$G$3+0.5*'Data Transformation'!$W$25,IF(C3298=1,D3298-'Data Transformation'!$W$25,FALSE))</f>
        <v>#NUM!</v>
      </c>
      <c r="E3297">
        <f t="array" ref="E3297">IF(ISLOGICAL(D3297),"",FREQUENCY(IF('Data Transformation'!$B$425:$B$8425='Bin Analysis'!$B3291,'Data Transformation'!$G$425:$G$8425),D3297))</f>
        <v>2001</v>
      </c>
      <c r="F3297">
        <f t="shared" si="411"/>
        <v>0</v>
      </c>
      <c r="G3297">
        <f>Weighting!$H$9</f>
        <v>0</v>
      </c>
      <c r="H3297">
        <f t="array" ref="H3297">FREQUENCY(IF('Data Transformation'!$B$4:$B$8425=B3291,'Data Transformation'!$G$4:$G$8425),'Bin Analysis'!$B3297)</f>
        <v>2073</v>
      </c>
      <c r="I3297">
        <f t="shared" si="412"/>
        <v>0</v>
      </c>
      <c r="J3297">
        <f t="shared" si="413"/>
        <v>0</v>
      </c>
      <c r="K3297">
        <f>J3297*Weighting!$W$9</f>
        <v>0</v>
      </c>
      <c r="M3297" s="14"/>
    </row>
    <row r="3298" spans="1:13" x14ac:dyDescent="0.55000000000000004">
      <c r="A3298" s="32" t="str">
        <f>IF(Weighting!$P$10&gt;0,B3298,"")</f>
        <v/>
      </c>
      <c r="B3298" t="e">
        <f>Weighting!$C$10</f>
        <v>#DIV/0!</v>
      </c>
      <c r="C3298" t="e">
        <f>Weighting!$F$10</f>
        <v>#NUM!</v>
      </c>
      <c r="D3298" t="e">
        <f>IF(C3298=1,'Data Transformation'!$G$3+0.5*'Data Transformation'!$W$25,IF(C3299=1,D3299-'Data Transformation'!$W$25,FALSE))</f>
        <v>#NUM!</v>
      </c>
      <c r="E3298">
        <f t="array" ref="E3298">IF(ISLOGICAL(D3298),"",FREQUENCY(IF('Data Transformation'!$B$425:$B$8425='Bin Analysis'!$B3291,'Data Transformation'!$G$425:$G$8425),D3298))</f>
        <v>2001</v>
      </c>
      <c r="F3298">
        <f t="shared" si="411"/>
        <v>0</v>
      </c>
      <c r="G3298">
        <f>Weighting!$H$10</f>
        <v>0</v>
      </c>
      <c r="H3298">
        <f t="array" ref="H3298">FREQUENCY(IF('Data Transformation'!$B$4:$B$8425=B3291,'Data Transformation'!$G$4:$G$8425),'Bin Analysis'!$B3298)</f>
        <v>2073</v>
      </c>
      <c r="I3298">
        <f t="shared" si="412"/>
        <v>0</v>
      </c>
      <c r="J3298">
        <f t="shared" si="413"/>
        <v>0</v>
      </c>
      <c r="K3298">
        <f>J3298*Weighting!$W$10</f>
        <v>0</v>
      </c>
      <c r="M3298" s="14"/>
    </row>
    <row r="3299" spans="1:13" x14ac:dyDescent="0.55000000000000004">
      <c r="A3299" s="32" t="str">
        <f>IF(Weighting!$P$11&gt;0,B3299,"")</f>
        <v/>
      </c>
      <c r="B3299" t="e">
        <f>Weighting!$C$11</f>
        <v>#DIV/0!</v>
      </c>
      <c r="C3299" t="e">
        <f>Weighting!$F$11</f>
        <v>#NUM!</v>
      </c>
      <c r="D3299" t="e">
        <f>IF(C3299=1,'Data Transformation'!$G$3+0.5*'Data Transformation'!$W$25,IF(C3300=1,D3300-'Data Transformation'!$W$25,FALSE))</f>
        <v>#NUM!</v>
      </c>
      <c r="E3299">
        <f t="array" ref="E3299">IF(ISLOGICAL(D3299),"",FREQUENCY(IF('Data Transformation'!$B$425:$B$8425='Bin Analysis'!$B3291,'Data Transformation'!$G$425:$G$8425),D3299))</f>
        <v>2001</v>
      </c>
      <c r="F3299">
        <f t="shared" si="411"/>
        <v>0</v>
      </c>
      <c r="G3299">
        <f>Weighting!$H$11</f>
        <v>0</v>
      </c>
      <c r="H3299">
        <f t="array" ref="H3299">FREQUENCY(IF('Data Transformation'!$B$4:$B$8425=B3291,'Data Transformation'!$G$4:$G$8425),'Bin Analysis'!$B3299)</f>
        <v>2073</v>
      </c>
      <c r="I3299">
        <f t="shared" si="412"/>
        <v>0</v>
      </c>
      <c r="J3299">
        <f t="shared" si="413"/>
        <v>0</v>
      </c>
      <c r="K3299">
        <f>J3299*Weighting!$W$11</f>
        <v>0</v>
      </c>
      <c r="M3299" s="14"/>
    </row>
    <row r="3300" spans="1:13" x14ac:dyDescent="0.55000000000000004">
      <c r="A3300" s="32" t="str">
        <f>IF(Weighting!$P$12&gt;0,B3300,"")</f>
        <v/>
      </c>
      <c r="B3300" t="e">
        <f>Weighting!$C$12</f>
        <v>#DIV/0!</v>
      </c>
      <c r="C3300" t="e">
        <f>Weighting!$F$12</f>
        <v>#NUM!</v>
      </c>
      <c r="D3300" t="e">
        <f>IF(C3300=1,'Data Transformation'!$G$3+0.5*'Data Transformation'!$W$25,IF(C3301=1,D3301-'Data Transformation'!$W$25,FALSE))</f>
        <v>#NUM!</v>
      </c>
      <c r="E3300">
        <f t="array" ref="E3300">IF(ISLOGICAL(D3300),"",FREQUENCY(IF('Data Transformation'!$B$425:$B$8425='Bin Analysis'!$B3291,'Data Transformation'!$G$425:$G$8425),D3300))</f>
        <v>2001</v>
      </c>
      <c r="F3300">
        <f t="shared" si="411"/>
        <v>0</v>
      </c>
      <c r="G3300">
        <f>Weighting!$H$12</f>
        <v>0</v>
      </c>
      <c r="H3300">
        <f t="array" ref="H3300">FREQUENCY(IF('Data Transformation'!$B$4:$B$8425=B3291,'Data Transformation'!$G$4:$G$8425),'Bin Analysis'!$B3300)</f>
        <v>2073</v>
      </c>
      <c r="I3300">
        <f t="shared" si="412"/>
        <v>0</v>
      </c>
      <c r="J3300">
        <f t="shared" si="413"/>
        <v>0</v>
      </c>
      <c r="K3300">
        <f>J3300*Weighting!$W$12</f>
        <v>0</v>
      </c>
      <c r="M3300" s="14"/>
    </row>
    <row r="3301" spans="1:13" x14ac:dyDescent="0.55000000000000004">
      <c r="A3301" s="32" t="str">
        <f>IF(Weighting!$P$13&gt;0,B3301,"")</f>
        <v/>
      </c>
      <c r="B3301" t="e">
        <f>Weighting!$C$13</f>
        <v>#DIV/0!</v>
      </c>
      <c r="C3301" t="e">
        <f>Weighting!$F$13</f>
        <v>#NUM!</v>
      </c>
      <c r="D3301" t="e">
        <f>IF(C3301=1,'Data Transformation'!$G$3+0.5*'Data Transformation'!$W$25,IF(C3302=1,D3302-'Data Transformation'!$W$25,FALSE))</f>
        <v>#NUM!</v>
      </c>
      <c r="E3301">
        <f t="array" ref="E3301">IF(ISLOGICAL(D3301),"",FREQUENCY(IF('Data Transformation'!$B$425:$B$8425='Bin Analysis'!$B3291,'Data Transformation'!$G$425:$G$8425),D3301))</f>
        <v>2001</v>
      </c>
      <c r="F3301">
        <f t="shared" si="411"/>
        <v>0</v>
      </c>
      <c r="G3301">
        <f>Weighting!$H$13</f>
        <v>0</v>
      </c>
      <c r="H3301">
        <f t="array" ref="H3301">FREQUENCY(IF('Data Transformation'!$B$4:$B$8425=B3291,'Data Transformation'!$G$4:$G$8425),'Bin Analysis'!$B3301)</f>
        <v>2073</v>
      </c>
      <c r="I3301">
        <f t="shared" si="412"/>
        <v>0</v>
      </c>
      <c r="J3301">
        <f t="shared" si="413"/>
        <v>0</v>
      </c>
      <c r="K3301">
        <f>J3301*Weighting!$W$13</f>
        <v>0</v>
      </c>
      <c r="M3301" s="14"/>
    </row>
    <row r="3302" spans="1:13" x14ac:dyDescent="0.55000000000000004">
      <c r="A3302" s="32" t="str">
        <f>IF(Weighting!$P$14&gt;0,B3302,"")</f>
        <v/>
      </c>
      <c r="B3302" t="e">
        <f>Weighting!$C$14</f>
        <v>#DIV/0!</v>
      </c>
      <c r="C3302" t="e">
        <f>Weighting!$F$14</f>
        <v>#NUM!</v>
      </c>
      <c r="D3302" t="e">
        <f>IF(C3302=1,'Data Transformation'!$G$3+0.5*'Data Transformation'!$W$25,IF(C3303=1,D3303-'Data Transformation'!$W$25,FALSE))</f>
        <v>#NUM!</v>
      </c>
      <c r="E3302">
        <f t="array" ref="E3302">IF(ISLOGICAL(D3302),"",FREQUENCY(IF('Data Transformation'!$B$425:$B$8425='Bin Analysis'!$B3291,'Data Transformation'!$G$425:$G$8425),D3302))</f>
        <v>2001</v>
      </c>
      <c r="F3302">
        <f t="shared" si="411"/>
        <v>0</v>
      </c>
      <c r="G3302">
        <f>Weighting!$H$14</f>
        <v>0</v>
      </c>
      <c r="H3302">
        <f t="array" ref="H3302">FREQUENCY(IF('Data Transformation'!$B$4:$B$8425=B3291,'Data Transformation'!$G$4:$G$8425),'Bin Analysis'!$B3302)</f>
        <v>2073</v>
      </c>
      <c r="I3302">
        <f t="shared" si="412"/>
        <v>0</v>
      </c>
      <c r="J3302">
        <f t="shared" si="413"/>
        <v>0</v>
      </c>
      <c r="K3302">
        <f>J3302*Weighting!$W$14</f>
        <v>0</v>
      </c>
      <c r="M3302" s="14"/>
    </row>
    <row r="3303" spans="1:13" x14ac:dyDescent="0.55000000000000004">
      <c r="A3303" s="32" t="str">
        <f>IF(Weighting!$P$15&gt;0,B3303,"")</f>
        <v/>
      </c>
      <c r="B3303" t="e">
        <f>Weighting!$C$15</f>
        <v>#DIV/0!</v>
      </c>
      <c r="C3303" t="e">
        <f>Weighting!$F$15</f>
        <v>#NUM!</v>
      </c>
      <c r="D3303" t="e">
        <f>IF(C3303=1,'Data Transformation'!$G$3+0.5*'Data Transformation'!$W$25,IF(C3304=1,D3304-'Data Transformation'!$W$25,FALSE))</f>
        <v>#NUM!</v>
      </c>
      <c r="E3303">
        <f t="array" ref="E3303">IF(ISLOGICAL(D3303),"",FREQUENCY(IF('Data Transformation'!$B$425:$B$8425='Bin Analysis'!$B3291,'Data Transformation'!$G$425:$G$8425),D3303))</f>
        <v>2001</v>
      </c>
      <c r="F3303">
        <f t="shared" si="411"/>
        <v>0</v>
      </c>
      <c r="G3303">
        <f>Weighting!$H$15</f>
        <v>0</v>
      </c>
      <c r="H3303">
        <f t="array" ref="H3303">FREQUENCY(IF('Data Transformation'!$B$4:$B$8425=B3291,'Data Transformation'!$G$4:$G$8425),'Bin Analysis'!$B3303)</f>
        <v>2073</v>
      </c>
      <c r="I3303">
        <f t="shared" si="412"/>
        <v>0</v>
      </c>
      <c r="J3303">
        <f t="shared" si="413"/>
        <v>0</v>
      </c>
      <c r="K3303">
        <f>J3303*Weighting!$W$15</f>
        <v>0</v>
      </c>
      <c r="M3303" s="14"/>
    </row>
    <row r="3304" spans="1:13" x14ac:dyDescent="0.55000000000000004">
      <c r="A3304" s="32" t="str">
        <f>IF(Weighting!$P$16&gt;0,B3304,"")</f>
        <v/>
      </c>
      <c r="B3304" t="e">
        <f>Weighting!$C$16</f>
        <v>#DIV/0!</v>
      </c>
      <c r="C3304" t="e">
        <f>Weighting!$F$16</f>
        <v>#NUM!</v>
      </c>
      <c r="D3304" t="e">
        <f>IF(C3304=1,'Data Transformation'!$G$3+0.5*'Data Transformation'!$W$25,IF(C3305=1,D3305-'Data Transformation'!$W$25,FALSE))</f>
        <v>#NUM!</v>
      </c>
      <c r="E3304">
        <f t="array" ref="E3304">IF(ISLOGICAL(D3304),"",FREQUENCY(IF('Data Transformation'!$B$425:$B$8425='Bin Analysis'!$B3291,'Data Transformation'!$G$425:$G$8425),D3304))</f>
        <v>2001</v>
      </c>
      <c r="F3304">
        <f t="shared" si="411"/>
        <v>0</v>
      </c>
      <c r="G3304">
        <f>Weighting!$H$16</f>
        <v>0</v>
      </c>
      <c r="H3304">
        <f t="array" ref="H3304">FREQUENCY(IF('Data Transformation'!$B$4:$B$8425=B3291,'Data Transformation'!$G$4:$G$8425),'Bin Analysis'!$B3304)</f>
        <v>2073</v>
      </c>
      <c r="I3304">
        <f t="shared" si="412"/>
        <v>0</v>
      </c>
      <c r="J3304">
        <f t="shared" si="413"/>
        <v>0</v>
      </c>
      <c r="K3304">
        <f>J3304*Weighting!$W$16</f>
        <v>0</v>
      </c>
      <c r="M3304" s="14"/>
    </row>
    <row r="3305" spans="1:13" x14ac:dyDescent="0.55000000000000004">
      <c r="A3305" s="32" t="str">
        <f>IF(Weighting!$P$17&gt;0,B3305,"")</f>
        <v/>
      </c>
      <c r="B3305" t="e">
        <f>Weighting!$C$17</f>
        <v>#DIV/0!</v>
      </c>
      <c r="C3305" t="e">
        <f>Weighting!$F$17</f>
        <v>#NUM!</v>
      </c>
      <c r="D3305" t="e">
        <f>IF(C3305=1,'Data Transformation'!$G$3+0.5*'Data Transformation'!$W$25,IF(C3306=1,D3306-'Data Transformation'!$W$25,FALSE))</f>
        <v>#NUM!</v>
      </c>
      <c r="E3305">
        <f t="array" ref="E3305">IF(ISLOGICAL(D3305),"",FREQUENCY(IF('Data Transformation'!$B$425:$B$8425='Bin Analysis'!$B3291,'Data Transformation'!$G$425:$G$8425),D3305))</f>
        <v>2001</v>
      </c>
      <c r="F3305">
        <f t="shared" si="411"/>
        <v>0</v>
      </c>
      <c r="G3305">
        <f>Weighting!$H$17</f>
        <v>0</v>
      </c>
      <c r="H3305">
        <f t="array" ref="H3305">FREQUENCY(IF('Data Transformation'!$B$4:$B$8425=B3291,'Data Transformation'!$G$4:$G$8425),'Bin Analysis'!$B3305)</f>
        <v>2073</v>
      </c>
      <c r="I3305">
        <f t="shared" si="412"/>
        <v>0</v>
      </c>
      <c r="J3305">
        <f t="shared" si="413"/>
        <v>0</v>
      </c>
      <c r="K3305">
        <f>J3305*Weighting!$W$17</f>
        <v>0</v>
      </c>
      <c r="M3305" s="14"/>
    </row>
    <row r="3306" spans="1:13" x14ac:dyDescent="0.55000000000000004">
      <c r="A3306" s="32" t="str">
        <f>IF(Weighting!$P$18&gt;0,B3306,"")</f>
        <v/>
      </c>
      <c r="B3306" t="e">
        <f>Weighting!$C$18</f>
        <v>#DIV/0!</v>
      </c>
      <c r="C3306" t="e">
        <f>Weighting!$F$18</f>
        <v>#NUM!</v>
      </c>
      <c r="D3306" t="e">
        <f>IF(C3306=1,'Data Transformation'!$G$3+0.5*'Data Transformation'!$W$25,IF(C3307=1,D3307-'Data Transformation'!$W$25,FALSE))</f>
        <v>#NUM!</v>
      </c>
      <c r="E3306">
        <f t="array" ref="E3306">IF(ISLOGICAL(D3306),"",FREQUENCY(IF('Data Transformation'!$B$425:$B$8425='Bin Analysis'!$B3291,'Data Transformation'!$G$425:$G$8425),D3306))</f>
        <v>2001</v>
      </c>
      <c r="F3306">
        <f t="shared" si="411"/>
        <v>0</v>
      </c>
      <c r="G3306">
        <f>Weighting!$H$18</f>
        <v>0</v>
      </c>
      <c r="H3306">
        <f t="array" ref="H3306">FREQUENCY(IF('Data Transformation'!$B$4:$B$8425=B3291,'Data Transformation'!$G$4:$G$8425),'Bin Analysis'!$B3306)</f>
        <v>2073</v>
      </c>
      <c r="I3306">
        <f t="shared" si="412"/>
        <v>0</v>
      </c>
      <c r="J3306">
        <f t="shared" si="413"/>
        <v>0</v>
      </c>
      <c r="K3306">
        <f>J3306*Weighting!$W$18</f>
        <v>0</v>
      </c>
      <c r="M3306" s="14"/>
    </row>
    <row r="3307" spans="1:13" x14ac:dyDescent="0.55000000000000004">
      <c r="A3307" s="32" t="str">
        <f>IF(Weighting!$P$19&gt;0,B3307,"")</f>
        <v/>
      </c>
      <c r="B3307" t="e">
        <f>Weighting!$C$19</f>
        <v>#DIV/0!</v>
      </c>
      <c r="C3307" t="e">
        <f>Weighting!$F$19</f>
        <v>#NUM!</v>
      </c>
      <c r="D3307" t="e">
        <f>IF(C3307=1,'Data Transformation'!$G$3+0.5*'Data Transformation'!$W$25,IF(C3308=1,D3308-'Data Transformation'!$W$25,FALSE))</f>
        <v>#NUM!</v>
      </c>
      <c r="E3307">
        <f t="array" ref="E3307">IF(ISLOGICAL(D3307),"",FREQUENCY(IF('Data Transformation'!$B$425:$B$8425='Bin Analysis'!$B3291,'Data Transformation'!$G$425:$G$8425),D3307))</f>
        <v>2001</v>
      </c>
      <c r="F3307">
        <f t="shared" si="411"/>
        <v>0</v>
      </c>
      <c r="G3307">
        <f>Weighting!$H$19</f>
        <v>0</v>
      </c>
      <c r="H3307">
        <f t="array" ref="H3307">FREQUENCY(IF('Data Transformation'!$B$4:$B$8425=B3291,'Data Transformation'!$G$4:$G$8425),'Bin Analysis'!$B3307)</f>
        <v>2073</v>
      </c>
      <c r="I3307">
        <f t="shared" si="412"/>
        <v>0</v>
      </c>
      <c r="J3307">
        <f t="shared" si="413"/>
        <v>0</v>
      </c>
      <c r="K3307">
        <f>J3307*Weighting!$W$19</f>
        <v>0</v>
      </c>
      <c r="M3307" s="14"/>
    </row>
    <row r="3308" spans="1:13" x14ac:dyDescent="0.55000000000000004">
      <c r="A3308" s="32" t="str">
        <f>IF(Weighting!$P$20&gt;0,B3308,"")</f>
        <v/>
      </c>
      <c r="B3308" t="e">
        <f>Weighting!$C$20</f>
        <v>#DIV/0!</v>
      </c>
      <c r="C3308" t="e">
        <f>Weighting!$F$20</f>
        <v>#NUM!</v>
      </c>
      <c r="D3308" t="e">
        <f>IF(C3308=1,'Data Transformation'!$G$3+0.5*'Data Transformation'!$W$25,IF(C3309=1,D3309-'Data Transformation'!$W$25,FALSE))</f>
        <v>#NUM!</v>
      </c>
      <c r="E3308">
        <f t="array" ref="E3308">IF(ISLOGICAL(D3308),"",FREQUENCY(IF('Data Transformation'!$B$425:$B$8425='Bin Analysis'!$B3291,'Data Transformation'!$G$425:$G$8425),D3308))</f>
        <v>2001</v>
      </c>
      <c r="F3308">
        <f t="shared" si="411"/>
        <v>0</v>
      </c>
      <c r="G3308">
        <f>Weighting!$H$20</f>
        <v>0</v>
      </c>
      <c r="H3308">
        <f t="array" ref="H3308">FREQUENCY(IF('Data Transformation'!$B$4:$B$8425=B3291,'Data Transformation'!$G$4:$G$8425),'Bin Analysis'!$B3308)</f>
        <v>2073</v>
      </c>
      <c r="I3308">
        <f t="shared" si="412"/>
        <v>0</v>
      </c>
      <c r="J3308">
        <f t="shared" si="413"/>
        <v>0</v>
      </c>
      <c r="K3308">
        <f>J3308*Weighting!$W$20</f>
        <v>0</v>
      </c>
      <c r="M3308" s="14"/>
    </row>
    <row r="3309" spans="1:13" x14ac:dyDescent="0.55000000000000004">
      <c r="A3309" s="32" t="str">
        <f>IF(Weighting!$P$21&gt;0,B3309,"")</f>
        <v/>
      </c>
      <c r="B3309" t="e">
        <f>Weighting!$C$21</f>
        <v>#DIV/0!</v>
      </c>
      <c r="C3309" t="e">
        <f>Weighting!$F$21</f>
        <v>#NUM!</v>
      </c>
      <c r="D3309" t="e">
        <f>IF(C3309=1,'Data Transformation'!$G$3+0.5*'Data Transformation'!$W$25,IF(C3310=1,D3310-'Data Transformation'!$W$25,FALSE))</f>
        <v>#NUM!</v>
      </c>
      <c r="E3309">
        <f t="array" ref="E3309">IF(ISLOGICAL(D3309),"",FREQUENCY(IF('Data Transformation'!$B$425:$B$8425='Bin Analysis'!$B3291,'Data Transformation'!$G$425:$G$8425),D3309))</f>
        <v>2001</v>
      </c>
      <c r="F3309">
        <f t="shared" si="411"/>
        <v>0</v>
      </c>
      <c r="G3309">
        <f>Weighting!$H$21</f>
        <v>0</v>
      </c>
      <c r="H3309">
        <f t="array" ref="H3309">FREQUENCY(IF('Data Transformation'!$B$4:$B$8425=B3291,'Data Transformation'!$G$4:$G$8425),'Bin Analysis'!$B3309)</f>
        <v>2073</v>
      </c>
      <c r="I3309">
        <f t="shared" si="412"/>
        <v>0</v>
      </c>
      <c r="J3309">
        <f t="shared" si="413"/>
        <v>0</v>
      </c>
      <c r="K3309">
        <f>J3309*Weighting!$W$21</f>
        <v>0</v>
      </c>
      <c r="M3309" s="14"/>
    </row>
    <row r="3310" spans="1:13" x14ac:dyDescent="0.55000000000000004">
      <c r="A3310" s="32" t="str">
        <f>IF(Weighting!$P$22&gt;0,B3310,"")</f>
        <v/>
      </c>
      <c r="B3310" t="e">
        <f>Weighting!$C$22</f>
        <v>#DIV/0!</v>
      </c>
      <c r="C3310" t="e">
        <f>Weighting!$F$22</f>
        <v>#NUM!</v>
      </c>
      <c r="D3310" t="e">
        <f>IF(C3310=1,'Data Transformation'!$G$3+0.5*'Data Transformation'!$W$25,IF(C3311=1,D3311-'Data Transformation'!$W$25,FALSE))</f>
        <v>#NUM!</v>
      </c>
      <c r="E3310">
        <f t="array" ref="E3310">IF(ISLOGICAL(D3310),"",FREQUENCY(IF('Data Transformation'!$B$425:$B$8425='Bin Analysis'!$B3291,'Data Transformation'!$G$425:$G$8425),D3310))</f>
        <v>2001</v>
      </c>
      <c r="F3310">
        <f t="shared" si="411"/>
        <v>0</v>
      </c>
      <c r="G3310">
        <f>Weighting!$H$22</f>
        <v>0</v>
      </c>
      <c r="H3310">
        <f t="array" ref="H3310">FREQUENCY(IF('Data Transformation'!$B$4:$B$8425=B3291,'Data Transformation'!$G$4:$G$8425),'Bin Analysis'!$B3310)</f>
        <v>2073</v>
      </c>
      <c r="I3310">
        <f t="shared" si="412"/>
        <v>0</v>
      </c>
      <c r="J3310">
        <f t="shared" si="413"/>
        <v>0</v>
      </c>
      <c r="K3310">
        <f>J3310*Weighting!$W$22</f>
        <v>0</v>
      </c>
      <c r="M3310" s="14"/>
    </row>
    <row r="3311" spans="1:13" x14ac:dyDescent="0.55000000000000004">
      <c r="A3311" s="32" t="str">
        <f>IF(Weighting!$P$23&gt;0,B3311,"")</f>
        <v/>
      </c>
      <c r="B3311" t="e">
        <f>Weighting!$C$23</f>
        <v>#DIV/0!</v>
      </c>
      <c r="C3311" t="e">
        <f>Weighting!$F$23</f>
        <v>#NUM!</v>
      </c>
      <c r="D3311" t="e">
        <f>IF(C3311=1,'Data Transformation'!$G$3+0.5*'Data Transformation'!$W$25,IF(C3312=1,D3312-'Data Transformation'!$W$25,FALSE))</f>
        <v>#NUM!</v>
      </c>
      <c r="E3311">
        <f t="array" ref="E3311">IF(ISLOGICAL(D3311),"",FREQUENCY(IF('Data Transformation'!$B$425:$B$8425='Bin Analysis'!$B3291,'Data Transformation'!$G$425:$G$8425),D3311))</f>
        <v>2001</v>
      </c>
      <c r="F3311">
        <f t="shared" si="411"/>
        <v>0</v>
      </c>
      <c r="G3311">
        <f>Weighting!$H$23</f>
        <v>0</v>
      </c>
      <c r="H3311">
        <f t="array" ref="H3311">FREQUENCY(IF('Data Transformation'!$B$4:$B$8425=B3291,'Data Transformation'!$G$4:$G$8425),'Bin Analysis'!$B3311)</f>
        <v>2073</v>
      </c>
      <c r="I3311">
        <f t="shared" si="412"/>
        <v>0</v>
      </c>
      <c r="J3311">
        <f t="shared" si="413"/>
        <v>0</v>
      </c>
      <c r="K3311">
        <f>J3311*Weighting!$W$23</f>
        <v>0</v>
      </c>
      <c r="M3311" s="14"/>
    </row>
    <row r="3312" spans="1:13" x14ac:dyDescent="0.55000000000000004">
      <c r="A3312" s="32" t="str">
        <f>IF(Weighting!$P$24&gt;0,B3312,"")</f>
        <v/>
      </c>
      <c r="B3312" t="e">
        <f>Weighting!$C$24</f>
        <v>#DIV/0!</v>
      </c>
      <c r="C3312" t="e">
        <f>Weighting!$F$24</f>
        <v>#NUM!</v>
      </c>
      <c r="D3312" t="e">
        <f>IF(C3312=1,'Data Transformation'!$G$3+0.5*'Data Transformation'!$W$25,IF(C3313=1,D3313-'Data Transformation'!$W$25,FALSE))</f>
        <v>#NUM!</v>
      </c>
      <c r="E3312">
        <f t="array" ref="E3312">IF(ISLOGICAL(D3312),"",FREQUENCY(IF('Data Transformation'!$B$425:$B$8425='Bin Analysis'!$B3291,'Data Transformation'!$G$425:$G$8425),D3312))</f>
        <v>2001</v>
      </c>
      <c r="F3312">
        <f t="shared" si="411"/>
        <v>0</v>
      </c>
      <c r="G3312">
        <f>Weighting!$H$24</f>
        <v>0</v>
      </c>
      <c r="H3312">
        <f t="array" ref="H3312">FREQUENCY(IF('Data Transformation'!$B$4:$B$8425=B3291,'Data Transformation'!$G$4:$G$8425),'Bin Analysis'!$B3312)</f>
        <v>2073</v>
      </c>
      <c r="I3312">
        <f t="shared" si="412"/>
        <v>0</v>
      </c>
      <c r="J3312">
        <f t="shared" si="413"/>
        <v>0</v>
      </c>
      <c r="K3312">
        <f>J3312*Weighting!$W$24</f>
        <v>0</v>
      </c>
      <c r="M3312" s="14"/>
    </row>
    <row r="3313" spans="1:25" x14ac:dyDescent="0.55000000000000004">
      <c r="A3313" s="32" t="str">
        <f>IF(Weighting!$P$25&gt;0,B3313,"")</f>
        <v/>
      </c>
      <c r="B3313" t="e">
        <f>Weighting!$C$25</f>
        <v>#DIV/0!</v>
      </c>
      <c r="C3313" t="e">
        <f>Weighting!$F$25</f>
        <v>#NUM!</v>
      </c>
      <c r="D3313" t="e">
        <f>IF(C3313=1,'Data Transformation'!$G$3+0.5*'Data Transformation'!$W$25,IF(C3314=1,D3314-'Data Transformation'!$W$25,FALSE))</f>
        <v>#NUM!</v>
      </c>
      <c r="E3313">
        <f t="array" ref="E3313">IF(ISLOGICAL(D3313),"",FREQUENCY(IF('Data Transformation'!$B$425:$B$8425='Bin Analysis'!$B3291,'Data Transformation'!$G$425:$G$8425),D3313))</f>
        <v>2001</v>
      </c>
      <c r="F3313">
        <f t="shared" si="411"/>
        <v>0</v>
      </c>
      <c r="G3313">
        <f>Weighting!$H$25</f>
        <v>0</v>
      </c>
      <c r="H3313">
        <f t="array" ref="H3313">FREQUENCY(IF('Data Transformation'!$B$4:$B$8425=B3291,'Data Transformation'!$G$4:$G$8425),'Bin Analysis'!$B3313)</f>
        <v>2073</v>
      </c>
      <c r="I3313">
        <f t="shared" si="412"/>
        <v>0</v>
      </c>
      <c r="J3313">
        <f t="shared" si="413"/>
        <v>0</v>
      </c>
      <c r="K3313">
        <f>J3313*Weighting!$W$25</f>
        <v>0</v>
      </c>
      <c r="M3313" s="14"/>
    </row>
    <row r="3314" spans="1:25" x14ac:dyDescent="0.55000000000000004">
      <c r="O3314"/>
      <c r="P3314"/>
      <c r="Q3314"/>
      <c r="R3314"/>
    </row>
    <row r="3315" spans="1:25" ht="23.35" x14ac:dyDescent="0.8">
      <c r="A3315" s="21" t="s">
        <v>0</v>
      </c>
      <c r="B3315" s="21" t="str">
        <f>IFERROR(VLOOKUP(C3315,'Data Transformation'!$L$6:$M$426,2,FALSE),"")</f>
        <v/>
      </c>
      <c r="C3315" s="21">
        <f>C3291+1</f>
        <v>138</v>
      </c>
      <c r="D3315" s="21"/>
      <c r="E3315" s="21"/>
      <c r="F3315" s="21"/>
      <c r="G3315" s="21"/>
      <c r="H3315" s="22"/>
      <c r="I3315" s="22"/>
      <c r="J3315" s="22"/>
      <c r="K3315" s="21"/>
      <c r="L3315" s="21" t="str">
        <f>B3315</f>
        <v/>
      </c>
      <c r="M3315" s="23" t="e">
        <f>INDEX('Data Transformation'!$O$4:$O$424,MATCH($B3315,'Data Transformation'!$M$4:$M$424,0),MATCH($M$2,'Data Transformation'!$O$3,0))</f>
        <v>#N/A</v>
      </c>
      <c r="N3315" s="27" t="e">
        <f>IF('Input and Summary Results'!$J$16="minimum",'Bin Analysis'!X3316/(M3315-1),'Bin Analysis'!Y3315/('Bin Analysis'!M3315-1))</f>
        <v>#N/A</v>
      </c>
      <c r="O3315" s="27" t="e">
        <f>IF(M3315=FALSE,NA(),(VLOOKUP(1,C3318:K3337,4,FALSE))/(M3315-1))</f>
        <v>#N/A</v>
      </c>
      <c r="P3315" s="27" t="e">
        <f>IF(M3315=FALSE,NA(),SUM(J3318:J3337)/Weighting!$S$5)</f>
        <v>#N/A</v>
      </c>
      <c r="Q3315" s="27" t="e">
        <f>IF(M3315=FALSE,NA(),SUM(K3318:K3337)/Weighting!$S$6)</f>
        <v>#N/A</v>
      </c>
      <c r="R3315" s="27" t="e">
        <f>IF(M3315=FALSE,NA(),(VLOOKUP(1,G3318:K3337,3,FALSE))/(M3315-1))</f>
        <v>#N/A</v>
      </c>
      <c r="S3315" s="22" t="e">
        <f>IF(M3315=FALSE,NA(),IF(SUM(J3318:J3337)=2,"yes","no"))</f>
        <v>#N/A</v>
      </c>
      <c r="X3315" s="2" cm="2">
        <f t="array" ref="X3315:X3316">FREQUENCY(IF('Data Transformation'!$B$425:$B$6424='Bin Analysis'!L3315,'Data Transformation'!$G$425:$G$6424),'Data Transformation'!$U$11)</f>
        <v>0</v>
      </c>
      <c r="Y3315" s="2" cm="2">
        <f t="array" ref="Y3315:Y3316">FREQUENCY(IF('Data Transformation'!$B$425:$B$6424='Bin Analysis'!L3315,'Data Transformation'!$G$425:$G$6424),'Data Transformation'!$U$12)</f>
        <v>0</v>
      </c>
    </row>
    <row r="3316" spans="1:25" x14ac:dyDescent="0.55000000000000004">
      <c r="A3316" s="14" t="s">
        <v>67</v>
      </c>
      <c r="B3316" t="s">
        <v>47</v>
      </c>
      <c r="C3316" t="s">
        <v>5</v>
      </c>
      <c r="D3316" t="s">
        <v>100</v>
      </c>
      <c r="E3316" t="s">
        <v>101</v>
      </c>
      <c r="F3316" t="s">
        <v>102</v>
      </c>
      <c r="G3316" t="s">
        <v>70</v>
      </c>
      <c r="H3316" t="s">
        <v>31</v>
      </c>
      <c r="I3316" t="s">
        <v>32</v>
      </c>
      <c r="J3316" t="s">
        <v>46</v>
      </c>
      <c r="K3316" s="14" t="s">
        <v>45</v>
      </c>
      <c r="M3316" s="14"/>
      <c r="X3316" s="2">
        <v>0</v>
      </c>
      <c r="Y3316" s="2">
        <v>0</v>
      </c>
    </row>
    <row r="3317" spans="1:25" x14ac:dyDescent="0.55000000000000004">
      <c r="A3317" s="32"/>
      <c r="D3317" t="e">
        <f>IF(C3317=1,'Data Transformation'!$G$3+0.5*'Data Transformation'!$W$25,IF(C3318=1,D3318-'Data Transformation'!$W$25,FALSE))</f>
        <v>#NUM!</v>
      </c>
      <c r="E3317">
        <f t="array" ref="E3317">IF(ISLOGICAL(D3317),"",FREQUENCY(IF('Data Transformation'!$B$425:$B$8425='Bin Analysis'!$B3315,'Data Transformation'!$G$425:$G$8425),D3317))</f>
        <v>2001</v>
      </c>
      <c r="F3317" t="e">
        <f>IF(ISLOGICAL(D3317),"",E3317-E3316)</f>
        <v>#VALUE!</v>
      </c>
      <c r="M3317" s="14"/>
    </row>
    <row r="3318" spans="1:25" x14ac:dyDescent="0.55000000000000004">
      <c r="A3318" s="32" t="e">
        <f>IF(Weighting!$P$6&gt;0,B3318,"")</f>
        <v>#NUM!</v>
      </c>
      <c r="B3318" t="e">
        <f>Weighting!$C$6</f>
        <v>#DIV/0!</v>
      </c>
      <c r="C3318" t="e">
        <f>Weighting!$F$6</f>
        <v>#NUM!</v>
      </c>
      <c r="D3318" t="e">
        <f>IF(C3318=1,'Data Transformation'!$G$3+0.5*'Data Transformation'!$W$25,IF(C3319=1,D3319-'Data Transformation'!$W$25,FALSE))</f>
        <v>#NUM!</v>
      </c>
      <c r="E3318">
        <f t="array" ref="E3318">IF(ISLOGICAL(D3318),"",FREQUENCY(IF('Data Transformation'!$B$425:$B$8425='Bin Analysis'!$B3315,'Data Transformation'!$G$425:$G$8425),D3318))</f>
        <v>2001</v>
      </c>
      <c r="F3318">
        <f>IF(ISLOGICAL(D3318),"",E3318-E3317)</f>
        <v>0</v>
      </c>
      <c r="G3318">
        <f>Weighting!$H$6</f>
        <v>1</v>
      </c>
      <c r="H3318">
        <f t="array" ref="H3318">FREQUENCY(IF('Data Transformation'!$B$4:$B$8425=B3315,'Data Transformation'!$G$4:$G$8425),'Bin Analysis'!$B3318)</f>
        <v>2073</v>
      </c>
      <c r="I3318">
        <f>H3318-H3317</f>
        <v>2073</v>
      </c>
      <c r="J3318">
        <f>IF(I3318=0,0,1)</f>
        <v>1</v>
      </c>
      <c r="K3318" t="e">
        <f>J3318*Weighting!$W$6</f>
        <v>#NUM!</v>
      </c>
      <c r="M3318" s="14"/>
    </row>
    <row r="3319" spans="1:25" x14ac:dyDescent="0.55000000000000004">
      <c r="A3319" s="32" t="str">
        <f>IF(Weighting!$P$7&gt;0,B3319,"")</f>
        <v/>
      </c>
      <c r="B3319" t="e">
        <f>Weighting!$C$7</f>
        <v>#DIV/0!</v>
      </c>
      <c r="C3319" t="e">
        <f>Weighting!$F$7</f>
        <v>#NUM!</v>
      </c>
      <c r="D3319" t="e">
        <f>IF(C3319=1,'Data Transformation'!$G$3+0.5*'Data Transformation'!$W$25,IF(C3320=1,D3320-'Data Transformation'!$W$25,FALSE))</f>
        <v>#NUM!</v>
      </c>
      <c r="E3319">
        <f t="array" ref="E3319">IF(ISLOGICAL(D3319),"",FREQUENCY(IF('Data Transformation'!$B$425:$B$8425='Bin Analysis'!$B3315,'Data Transformation'!$G$425:$G$8425),D3319))</f>
        <v>2001</v>
      </c>
      <c r="F3319">
        <f t="shared" ref="F3319:F3337" si="414">IF(ISLOGICAL(D3319),"",E3319-E3318)</f>
        <v>0</v>
      </c>
      <c r="G3319">
        <f>Weighting!$H$7</f>
        <v>0</v>
      </c>
      <c r="H3319">
        <f t="array" ref="H3319">FREQUENCY(IF('Data Transformation'!$B$4:$B$8425=B3315,'Data Transformation'!$G$4:$G$8425),'Bin Analysis'!$B3319)</f>
        <v>2073</v>
      </c>
      <c r="I3319">
        <f t="shared" ref="I3319:I3337" si="415">H3319-H3318</f>
        <v>0</v>
      </c>
      <c r="J3319">
        <f>IF(I3319=0,0,1)</f>
        <v>0</v>
      </c>
      <c r="K3319">
        <f>J3319*Weighting!$W$7</f>
        <v>0</v>
      </c>
      <c r="M3319" s="14"/>
    </row>
    <row r="3320" spans="1:25" x14ac:dyDescent="0.55000000000000004">
      <c r="A3320" s="32" t="str">
        <f>IF(Weighting!$P$8&gt;0,B3320,"")</f>
        <v/>
      </c>
      <c r="B3320" t="e">
        <f>Weighting!$C$8</f>
        <v>#DIV/0!</v>
      </c>
      <c r="C3320" t="e">
        <f>Weighting!$F$8</f>
        <v>#NUM!</v>
      </c>
      <c r="D3320" t="e">
        <f>IF(C3320=1,'Data Transformation'!$G$3+0.5*'Data Transformation'!$W$25,IF(C3321=1,D3321-'Data Transformation'!$W$25,FALSE))</f>
        <v>#NUM!</v>
      </c>
      <c r="E3320">
        <f t="array" ref="E3320">IF(ISLOGICAL(D3320),"",FREQUENCY(IF('Data Transformation'!$B$425:$B$8425='Bin Analysis'!$B3315,'Data Transformation'!$G$425:$G$8425),D3320))</f>
        <v>2001</v>
      </c>
      <c r="F3320">
        <f t="shared" si="414"/>
        <v>0</v>
      </c>
      <c r="G3320">
        <f>Weighting!$H$8</f>
        <v>0</v>
      </c>
      <c r="H3320">
        <f t="array" ref="H3320">FREQUENCY(IF('Data Transformation'!$B$4:$B$8425=B3315,'Data Transformation'!$G$4:$G$8425),'Bin Analysis'!$B3320)</f>
        <v>2073</v>
      </c>
      <c r="I3320">
        <f t="shared" si="415"/>
        <v>0</v>
      </c>
      <c r="J3320">
        <f t="shared" ref="J3320:J3337" si="416">IF(I3320=0,0,1)</f>
        <v>0</v>
      </c>
      <c r="K3320">
        <f>J3320*Weighting!$W$8</f>
        <v>0</v>
      </c>
      <c r="M3320" s="14"/>
    </row>
    <row r="3321" spans="1:25" x14ac:dyDescent="0.55000000000000004">
      <c r="A3321" s="32" t="str">
        <f>IF(Weighting!$P$9&gt;0,B3321,"")</f>
        <v/>
      </c>
      <c r="B3321" s="50" t="e">
        <f>Weighting!$C$9</f>
        <v>#DIV/0!</v>
      </c>
      <c r="C3321" t="e">
        <f>Weighting!$F$9</f>
        <v>#NUM!</v>
      </c>
      <c r="D3321" t="e">
        <f>IF(C3321=1,'Data Transformation'!$G$3+0.5*'Data Transformation'!$W$25,IF(C3322=1,D3322-'Data Transformation'!$W$25,FALSE))</f>
        <v>#NUM!</v>
      </c>
      <c r="E3321">
        <f t="array" ref="E3321">IF(ISLOGICAL(D3321),"",FREQUENCY(IF('Data Transformation'!$B$425:$B$8425='Bin Analysis'!$B3315,'Data Transformation'!$G$425:$G$8425),D3321))</f>
        <v>2001</v>
      </c>
      <c r="F3321">
        <f t="shared" si="414"/>
        <v>0</v>
      </c>
      <c r="G3321">
        <f>Weighting!$H$9</f>
        <v>0</v>
      </c>
      <c r="H3321">
        <f t="array" ref="H3321">FREQUENCY(IF('Data Transformation'!$B$4:$B$8425=B3315,'Data Transformation'!$G$4:$G$8425),'Bin Analysis'!$B3321)</f>
        <v>2073</v>
      </c>
      <c r="I3321">
        <f t="shared" si="415"/>
        <v>0</v>
      </c>
      <c r="J3321">
        <f t="shared" si="416"/>
        <v>0</v>
      </c>
      <c r="K3321">
        <f>J3321*Weighting!$W$9</f>
        <v>0</v>
      </c>
      <c r="M3321" s="14"/>
    </row>
    <row r="3322" spans="1:25" x14ac:dyDescent="0.55000000000000004">
      <c r="A3322" s="32" t="str">
        <f>IF(Weighting!$P$10&gt;0,B3322,"")</f>
        <v/>
      </c>
      <c r="B3322" t="e">
        <f>Weighting!$C$10</f>
        <v>#DIV/0!</v>
      </c>
      <c r="C3322" t="e">
        <f>Weighting!$F$10</f>
        <v>#NUM!</v>
      </c>
      <c r="D3322" t="e">
        <f>IF(C3322=1,'Data Transformation'!$G$3+0.5*'Data Transformation'!$W$25,IF(C3323=1,D3323-'Data Transformation'!$W$25,FALSE))</f>
        <v>#NUM!</v>
      </c>
      <c r="E3322">
        <f t="array" ref="E3322">IF(ISLOGICAL(D3322),"",FREQUENCY(IF('Data Transformation'!$B$425:$B$8425='Bin Analysis'!$B3315,'Data Transformation'!$G$425:$G$8425),D3322))</f>
        <v>2001</v>
      </c>
      <c r="F3322">
        <f t="shared" si="414"/>
        <v>0</v>
      </c>
      <c r="G3322">
        <f>Weighting!$H$10</f>
        <v>0</v>
      </c>
      <c r="H3322">
        <f t="array" ref="H3322">FREQUENCY(IF('Data Transformation'!$B$4:$B$8425=B3315,'Data Transformation'!$G$4:$G$8425),'Bin Analysis'!$B3322)</f>
        <v>2073</v>
      </c>
      <c r="I3322">
        <f t="shared" si="415"/>
        <v>0</v>
      </c>
      <c r="J3322">
        <f t="shared" si="416"/>
        <v>0</v>
      </c>
      <c r="K3322">
        <f>J3322*Weighting!$W$10</f>
        <v>0</v>
      </c>
      <c r="M3322" s="14"/>
    </row>
    <row r="3323" spans="1:25" x14ac:dyDescent="0.55000000000000004">
      <c r="A3323" s="32" t="str">
        <f>IF(Weighting!$P$11&gt;0,B3323,"")</f>
        <v/>
      </c>
      <c r="B3323" t="e">
        <f>Weighting!$C$11</f>
        <v>#DIV/0!</v>
      </c>
      <c r="C3323" t="e">
        <f>Weighting!$F$11</f>
        <v>#NUM!</v>
      </c>
      <c r="D3323" t="e">
        <f>IF(C3323=1,'Data Transformation'!$G$3+0.5*'Data Transformation'!$W$25,IF(C3324=1,D3324-'Data Transformation'!$W$25,FALSE))</f>
        <v>#NUM!</v>
      </c>
      <c r="E3323">
        <f t="array" ref="E3323">IF(ISLOGICAL(D3323),"",FREQUENCY(IF('Data Transformation'!$B$425:$B$8425='Bin Analysis'!$B3315,'Data Transformation'!$G$425:$G$8425),D3323))</f>
        <v>2001</v>
      </c>
      <c r="F3323">
        <f t="shared" si="414"/>
        <v>0</v>
      </c>
      <c r="G3323">
        <f>Weighting!$H$11</f>
        <v>0</v>
      </c>
      <c r="H3323">
        <f t="array" ref="H3323">FREQUENCY(IF('Data Transformation'!$B$4:$B$8425=B3315,'Data Transformation'!$G$4:$G$8425),'Bin Analysis'!$B3323)</f>
        <v>2073</v>
      </c>
      <c r="I3323">
        <f t="shared" si="415"/>
        <v>0</v>
      </c>
      <c r="J3323">
        <f t="shared" si="416"/>
        <v>0</v>
      </c>
      <c r="K3323">
        <f>J3323*Weighting!$W$11</f>
        <v>0</v>
      </c>
      <c r="M3323" s="14"/>
    </row>
    <row r="3324" spans="1:25" x14ac:dyDescent="0.55000000000000004">
      <c r="A3324" s="32" t="str">
        <f>IF(Weighting!$P$12&gt;0,B3324,"")</f>
        <v/>
      </c>
      <c r="B3324" t="e">
        <f>Weighting!$C$12</f>
        <v>#DIV/0!</v>
      </c>
      <c r="C3324" t="e">
        <f>Weighting!$F$12</f>
        <v>#NUM!</v>
      </c>
      <c r="D3324" t="e">
        <f>IF(C3324=1,'Data Transformation'!$G$3+0.5*'Data Transformation'!$W$25,IF(C3325=1,D3325-'Data Transformation'!$W$25,FALSE))</f>
        <v>#NUM!</v>
      </c>
      <c r="E3324">
        <f t="array" ref="E3324">IF(ISLOGICAL(D3324),"",FREQUENCY(IF('Data Transformation'!$B$425:$B$8425='Bin Analysis'!$B3315,'Data Transformation'!$G$425:$G$8425),D3324))</f>
        <v>2001</v>
      </c>
      <c r="F3324">
        <f t="shared" si="414"/>
        <v>0</v>
      </c>
      <c r="G3324">
        <f>Weighting!$H$12</f>
        <v>0</v>
      </c>
      <c r="H3324">
        <f t="array" ref="H3324">FREQUENCY(IF('Data Transformation'!$B$4:$B$8425=B3315,'Data Transformation'!$G$4:$G$8425),'Bin Analysis'!$B3324)</f>
        <v>2073</v>
      </c>
      <c r="I3324">
        <f t="shared" si="415"/>
        <v>0</v>
      </c>
      <c r="J3324">
        <f t="shared" si="416"/>
        <v>0</v>
      </c>
      <c r="K3324">
        <f>J3324*Weighting!$W$12</f>
        <v>0</v>
      </c>
      <c r="M3324" s="14"/>
    </row>
    <row r="3325" spans="1:25" x14ac:dyDescent="0.55000000000000004">
      <c r="A3325" s="32" t="str">
        <f>IF(Weighting!$P$13&gt;0,B3325,"")</f>
        <v/>
      </c>
      <c r="B3325" t="e">
        <f>Weighting!$C$13</f>
        <v>#DIV/0!</v>
      </c>
      <c r="C3325" t="e">
        <f>Weighting!$F$13</f>
        <v>#NUM!</v>
      </c>
      <c r="D3325" t="e">
        <f>IF(C3325=1,'Data Transformation'!$G$3+0.5*'Data Transformation'!$W$25,IF(C3326=1,D3326-'Data Transformation'!$W$25,FALSE))</f>
        <v>#NUM!</v>
      </c>
      <c r="E3325">
        <f t="array" ref="E3325">IF(ISLOGICAL(D3325),"",FREQUENCY(IF('Data Transformation'!$B$425:$B$8425='Bin Analysis'!$B3315,'Data Transformation'!$G$425:$G$8425),D3325))</f>
        <v>2001</v>
      </c>
      <c r="F3325">
        <f t="shared" si="414"/>
        <v>0</v>
      </c>
      <c r="G3325">
        <f>Weighting!$H$13</f>
        <v>0</v>
      </c>
      <c r="H3325">
        <f t="array" ref="H3325">FREQUENCY(IF('Data Transformation'!$B$4:$B$8425=B3315,'Data Transformation'!$G$4:$G$8425),'Bin Analysis'!$B3325)</f>
        <v>2073</v>
      </c>
      <c r="I3325">
        <f t="shared" si="415"/>
        <v>0</v>
      </c>
      <c r="J3325">
        <f t="shared" si="416"/>
        <v>0</v>
      </c>
      <c r="K3325">
        <f>J3325*Weighting!$W$13</f>
        <v>0</v>
      </c>
      <c r="M3325" s="14"/>
    </row>
    <row r="3326" spans="1:25" x14ac:dyDescent="0.55000000000000004">
      <c r="A3326" s="32" t="str">
        <f>IF(Weighting!$P$14&gt;0,B3326,"")</f>
        <v/>
      </c>
      <c r="B3326" t="e">
        <f>Weighting!$C$14</f>
        <v>#DIV/0!</v>
      </c>
      <c r="C3326" t="e">
        <f>Weighting!$F$14</f>
        <v>#NUM!</v>
      </c>
      <c r="D3326" t="e">
        <f>IF(C3326=1,'Data Transformation'!$G$3+0.5*'Data Transformation'!$W$25,IF(C3327=1,D3327-'Data Transformation'!$W$25,FALSE))</f>
        <v>#NUM!</v>
      </c>
      <c r="E3326">
        <f t="array" ref="E3326">IF(ISLOGICAL(D3326),"",FREQUENCY(IF('Data Transformation'!$B$425:$B$8425='Bin Analysis'!$B3315,'Data Transformation'!$G$425:$G$8425),D3326))</f>
        <v>2001</v>
      </c>
      <c r="F3326">
        <f t="shared" si="414"/>
        <v>0</v>
      </c>
      <c r="G3326">
        <f>Weighting!$H$14</f>
        <v>0</v>
      </c>
      <c r="H3326">
        <f t="array" ref="H3326">FREQUENCY(IF('Data Transformation'!$B$4:$B$8425=B3315,'Data Transformation'!$G$4:$G$8425),'Bin Analysis'!$B3326)</f>
        <v>2073</v>
      </c>
      <c r="I3326">
        <f t="shared" si="415"/>
        <v>0</v>
      </c>
      <c r="J3326">
        <f t="shared" si="416"/>
        <v>0</v>
      </c>
      <c r="K3326">
        <f>J3326*Weighting!$W$14</f>
        <v>0</v>
      </c>
      <c r="M3326" s="14"/>
    </row>
    <row r="3327" spans="1:25" x14ac:dyDescent="0.55000000000000004">
      <c r="A3327" s="32" t="str">
        <f>IF(Weighting!$P$15&gt;0,B3327,"")</f>
        <v/>
      </c>
      <c r="B3327" t="e">
        <f>Weighting!$C$15</f>
        <v>#DIV/0!</v>
      </c>
      <c r="C3327" t="e">
        <f>Weighting!$F$15</f>
        <v>#NUM!</v>
      </c>
      <c r="D3327" t="e">
        <f>IF(C3327=1,'Data Transformation'!$G$3+0.5*'Data Transformation'!$W$25,IF(C3328=1,D3328-'Data Transformation'!$W$25,FALSE))</f>
        <v>#NUM!</v>
      </c>
      <c r="E3327">
        <f t="array" ref="E3327">IF(ISLOGICAL(D3327),"",FREQUENCY(IF('Data Transformation'!$B$425:$B$8425='Bin Analysis'!$B3315,'Data Transformation'!$G$425:$G$8425),D3327))</f>
        <v>2001</v>
      </c>
      <c r="F3327">
        <f t="shared" si="414"/>
        <v>0</v>
      </c>
      <c r="G3327">
        <f>Weighting!$H$15</f>
        <v>0</v>
      </c>
      <c r="H3327">
        <f t="array" ref="H3327">FREQUENCY(IF('Data Transformation'!$B$4:$B$8425=B3315,'Data Transformation'!$G$4:$G$8425),'Bin Analysis'!$B3327)</f>
        <v>2073</v>
      </c>
      <c r="I3327">
        <f t="shared" si="415"/>
        <v>0</v>
      </c>
      <c r="J3327">
        <f t="shared" si="416"/>
        <v>0</v>
      </c>
      <c r="K3327">
        <f>J3327*Weighting!$W$15</f>
        <v>0</v>
      </c>
      <c r="M3327" s="14"/>
    </row>
    <row r="3328" spans="1:25" x14ac:dyDescent="0.55000000000000004">
      <c r="A3328" s="32" t="str">
        <f>IF(Weighting!$P$16&gt;0,B3328,"")</f>
        <v/>
      </c>
      <c r="B3328" t="e">
        <f>Weighting!$C$16</f>
        <v>#DIV/0!</v>
      </c>
      <c r="C3328" t="e">
        <f>Weighting!$F$16</f>
        <v>#NUM!</v>
      </c>
      <c r="D3328" t="e">
        <f>IF(C3328=1,'Data Transformation'!$G$3+0.5*'Data Transformation'!$W$25,IF(C3329=1,D3329-'Data Transformation'!$W$25,FALSE))</f>
        <v>#NUM!</v>
      </c>
      <c r="E3328">
        <f t="array" ref="E3328">IF(ISLOGICAL(D3328),"",FREQUENCY(IF('Data Transformation'!$B$425:$B$8425='Bin Analysis'!$B3315,'Data Transformation'!$G$425:$G$8425),D3328))</f>
        <v>2001</v>
      </c>
      <c r="F3328">
        <f t="shared" si="414"/>
        <v>0</v>
      </c>
      <c r="G3328">
        <f>Weighting!$H$16</f>
        <v>0</v>
      </c>
      <c r="H3328">
        <f t="array" ref="H3328">FREQUENCY(IF('Data Transformation'!$B$4:$B$8425=B3315,'Data Transformation'!$G$4:$G$8425),'Bin Analysis'!$B3328)</f>
        <v>2073</v>
      </c>
      <c r="I3328">
        <f t="shared" si="415"/>
        <v>0</v>
      </c>
      <c r="J3328">
        <f t="shared" si="416"/>
        <v>0</v>
      </c>
      <c r="K3328">
        <f>J3328*Weighting!$W$16</f>
        <v>0</v>
      </c>
      <c r="M3328" s="14"/>
    </row>
    <row r="3329" spans="1:25" x14ac:dyDescent="0.55000000000000004">
      <c r="A3329" s="32" t="str">
        <f>IF(Weighting!$P$17&gt;0,B3329,"")</f>
        <v/>
      </c>
      <c r="B3329" t="e">
        <f>Weighting!$C$17</f>
        <v>#DIV/0!</v>
      </c>
      <c r="C3329" t="e">
        <f>Weighting!$F$17</f>
        <v>#NUM!</v>
      </c>
      <c r="D3329" t="e">
        <f>IF(C3329=1,'Data Transformation'!$G$3+0.5*'Data Transformation'!$W$25,IF(C3330=1,D3330-'Data Transformation'!$W$25,FALSE))</f>
        <v>#NUM!</v>
      </c>
      <c r="E3329">
        <f t="array" ref="E3329">IF(ISLOGICAL(D3329),"",FREQUENCY(IF('Data Transformation'!$B$425:$B$8425='Bin Analysis'!$B3315,'Data Transformation'!$G$425:$G$8425),D3329))</f>
        <v>2001</v>
      </c>
      <c r="F3329">
        <f t="shared" si="414"/>
        <v>0</v>
      </c>
      <c r="G3329">
        <f>Weighting!$H$17</f>
        <v>0</v>
      </c>
      <c r="H3329">
        <f t="array" ref="H3329">FREQUENCY(IF('Data Transformation'!$B$4:$B$8425=B3315,'Data Transformation'!$G$4:$G$8425),'Bin Analysis'!$B3329)</f>
        <v>2073</v>
      </c>
      <c r="I3329">
        <f t="shared" si="415"/>
        <v>0</v>
      </c>
      <c r="J3329">
        <f t="shared" si="416"/>
        <v>0</v>
      </c>
      <c r="K3329">
        <f>J3329*Weighting!$W$17</f>
        <v>0</v>
      </c>
      <c r="M3329" s="14"/>
    </row>
    <row r="3330" spans="1:25" x14ac:dyDescent="0.55000000000000004">
      <c r="A3330" s="32" t="str">
        <f>IF(Weighting!$P$18&gt;0,B3330,"")</f>
        <v/>
      </c>
      <c r="B3330" t="e">
        <f>Weighting!$C$18</f>
        <v>#DIV/0!</v>
      </c>
      <c r="C3330" t="e">
        <f>Weighting!$F$18</f>
        <v>#NUM!</v>
      </c>
      <c r="D3330" t="e">
        <f>IF(C3330=1,'Data Transformation'!$G$3+0.5*'Data Transformation'!$W$25,IF(C3331=1,D3331-'Data Transformation'!$W$25,FALSE))</f>
        <v>#NUM!</v>
      </c>
      <c r="E3330">
        <f t="array" ref="E3330">IF(ISLOGICAL(D3330),"",FREQUENCY(IF('Data Transformation'!$B$425:$B$8425='Bin Analysis'!$B3315,'Data Transformation'!$G$425:$G$8425),D3330))</f>
        <v>2001</v>
      </c>
      <c r="F3330">
        <f t="shared" si="414"/>
        <v>0</v>
      </c>
      <c r="G3330">
        <f>Weighting!$H$18</f>
        <v>0</v>
      </c>
      <c r="H3330">
        <f t="array" ref="H3330">FREQUENCY(IF('Data Transformation'!$B$4:$B$8425=B3315,'Data Transformation'!$G$4:$G$8425),'Bin Analysis'!$B3330)</f>
        <v>2073</v>
      </c>
      <c r="I3330">
        <f t="shared" si="415"/>
        <v>0</v>
      </c>
      <c r="J3330">
        <f t="shared" si="416"/>
        <v>0</v>
      </c>
      <c r="K3330">
        <f>J3330*Weighting!$W$18</f>
        <v>0</v>
      </c>
      <c r="M3330" s="14"/>
    </row>
    <row r="3331" spans="1:25" x14ac:dyDescent="0.55000000000000004">
      <c r="A3331" s="32" t="str">
        <f>IF(Weighting!$P$19&gt;0,B3331,"")</f>
        <v/>
      </c>
      <c r="B3331" t="e">
        <f>Weighting!$C$19</f>
        <v>#DIV/0!</v>
      </c>
      <c r="C3331" t="e">
        <f>Weighting!$F$19</f>
        <v>#NUM!</v>
      </c>
      <c r="D3331" t="e">
        <f>IF(C3331=1,'Data Transformation'!$G$3+0.5*'Data Transformation'!$W$25,IF(C3332=1,D3332-'Data Transformation'!$W$25,FALSE))</f>
        <v>#NUM!</v>
      </c>
      <c r="E3331">
        <f t="array" ref="E3331">IF(ISLOGICAL(D3331),"",FREQUENCY(IF('Data Transformation'!$B$425:$B$8425='Bin Analysis'!$B3315,'Data Transformation'!$G$425:$G$8425),D3331))</f>
        <v>2001</v>
      </c>
      <c r="F3331">
        <f t="shared" si="414"/>
        <v>0</v>
      </c>
      <c r="G3331">
        <f>Weighting!$H$19</f>
        <v>0</v>
      </c>
      <c r="H3331">
        <f t="array" ref="H3331">FREQUENCY(IF('Data Transformation'!$B$4:$B$8425=B3315,'Data Transformation'!$G$4:$G$8425),'Bin Analysis'!$B3331)</f>
        <v>2073</v>
      </c>
      <c r="I3331">
        <f t="shared" si="415"/>
        <v>0</v>
      </c>
      <c r="J3331">
        <f t="shared" si="416"/>
        <v>0</v>
      </c>
      <c r="K3331">
        <f>J3331*Weighting!$W$19</f>
        <v>0</v>
      </c>
      <c r="M3331" s="14"/>
    </row>
    <row r="3332" spans="1:25" x14ac:dyDescent="0.55000000000000004">
      <c r="A3332" s="32" t="str">
        <f>IF(Weighting!$P$20&gt;0,B3332,"")</f>
        <v/>
      </c>
      <c r="B3332" t="e">
        <f>Weighting!$C$20</f>
        <v>#DIV/0!</v>
      </c>
      <c r="C3332" t="e">
        <f>Weighting!$F$20</f>
        <v>#NUM!</v>
      </c>
      <c r="D3332" t="e">
        <f>IF(C3332=1,'Data Transformation'!$G$3+0.5*'Data Transformation'!$W$25,IF(C3333=1,D3333-'Data Transformation'!$W$25,FALSE))</f>
        <v>#NUM!</v>
      </c>
      <c r="E3332">
        <f t="array" ref="E3332">IF(ISLOGICAL(D3332),"",FREQUENCY(IF('Data Transformation'!$B$425:$B$8425='Bin Analysis'!$B3315,'Data Transformation'!$G$425:$G$8425),D3332))</f>
        <v>2001</v>
      </c>
      <c r="F3332">
        <f t="shared" si="414"/>
        <v>0</v>
      </c>
      <c r="G3332">
        <f>Weighting!$H$20</f>
        <v>0</v>
      </c>
      <c r="H3332">
        <f t="array" ref="H3332">FREQUENCY(IF('Data Transformation'!$B$4:$B$8425=B3315,'Data Transformation'!$G$4:$G$8425),'Bin Analysis'!$B3332)</f>
        <v>2073</v>
      </c>
      <c r="I3332">
        <f t="shared" si="415"/>
        <v>0</v>
      </c>
      <c r="J3332">
        <f t="shared" si="416"/>
        <v>0</v>
      </c>
      <c r="K3332">
        <f>J3332*Weighting!$W$20</f>
        <v>0</v>
      </c>
      <c r="M3332" s="14"/>
    </row>
    <row r="3333" spans="1:25" x14ac:dyDescent="0.55000000000000004">
      <c r="A3333" s="32" t="str">
        <f>IF(Weighting!$P$21&gt;0,B3333,"")</f>
        <v/>
      </c>
      <c r="B3333" t="e">
        <f>Weighting!$C$21</f>
        <v>#DIV/0!</v>
      </c>
      <c r="C3333" t="e">
        <f>Weighting!$F$21</f>
        <v>#NUM!</v>
      </c>
      <c r="D3333" t="e">
        <f>IF(C3333=1,'Data Transformation'!$G$3+0.5*'Data Transformation'!$W$25,IF(C3334=1,D3334-'Data Transformation'!$W$25,FALSE))</f>
        <v>#NUM!</v>
      </c>
      <c r="E3333">
        <f t="array" ref="E3333">IF(ISLOGICAL(D3333),"",FREQUENCY(IF('Data Transformation'!$B$425:$B$8425='Bin Analysis'!$B3315,'Data Transformation'!$G$425:$G$8425),D3333))</f>
        <v>2001</v>
      </c>
      <c r="F3333">
        <f t="shared" si="414"/>
        <v>0</v>
      </c>
      <c r="G3333">
        <f>Weighting!$H$21</f>
        <v>0</v>
      </c>
      <c r="H3333">
        <f t="array" ref="H3333">FREQUENCY(IF('Data Transformation'!$B$4:$B$8425=B3315,'Data Transformation'!$G$4:$G$8425),'Bin Analysis'!$B3333)</f>
        <v>2073</v>
      </c>
      <c r="I3333">
        <f t="shared" si="415"/>
        <v>0</v>
      </c>
      <c r="J3333">
        <f t="shared" si="416"/>
        <v>0</v>
      </c>
      <c r="K3333">
        <f>J3333*Weighting!$W$21</f>
        <v>0</v>
      </c>
      <c r="M3333" s="14"/>
    </row>
    <row r="3334" spans="1:25" x14ac:dyDescent="0.55000000000000004">
      <c r="A3334" s="32" t="str">
        <f>IF(Weighting!$P$22&gt;0,B3334,"")</f>
        <v/>
      </c>
      <c r="B3334" t="e">
        <f>Weighting!$C$22</f>
        <v>#DIV/0!</v>
      </c>
      <c r="C3334" t="e">
        <f>Weighting!$F$22</f>
        <v>#NUM!</v>
      </c>
      <c r="D3334" t="e">
        <f>IF(C3334=1,'Data Transformation'!$G$3+0.5*'Data Transformation'!$W$25,IF(C3335=1,D3335-'Data Transformation'!$W$25,FALSE))</f>
        <v>#NUM!</v>
      </c>
      <c r="E3334">
        <f t="array" ref="E3334">IF(ISLOGICAL(D3334),"",FREQUENCY(IF('Data Transformation'!$B$425:$B$8425='Bin Analysis'!$B3315,'Data Transformation'!$G$425:$G$8425),D3334))</f>
        <v>2001</v>
      </c>
      <c r="F3334">
        <f t="shared" si="414"/>
        <v>0</v>
      </c>
      <c r="G3334">
        <f>Weighting!$H$22</f>
        <v>0</v>
      </c>
      <c r="H3334">
        <f t="array" ref="H3334">FREQUENCY(IF('Data Transformation'!$B$4:$B$8425=B3315,'Data Transformation'!$G$4:$G$8425),'Bin Analysis'!$B3334)</f>
        <v>2073</v>
      </c>
      <c r="I3334">
        <f t="shared" si="415"/>
        <v>0</v>
      </c>
      <c r="J3334">
        <f t="shared" si="416"/>
        <v>0</v>
      </c>
      <c r="K3334">
        <f>J3334*Weighting!$W$22</f>
        <v>0</v>
      </c>
      <c r="M3334" s="14"/>
    </row>
    <row r="3335" spans="1:25" x14ac:dyDescent="0.55000000000000004">
      <c r="A3335" s="32" t="str">
        <f>IF(Weighting!$P$23&gt;0,B3335,"")</f>
        <v/>
      </c>
      <c r="B3335" t="e">
        <f>Weighting!$C$23</f>
        <v>#DIV/0!</v>
      </c>
      <c r="C3335" t="e">
        <f>Weighting!$F$23</f>
        <v>#NUM!</v>
      </c>
      <c r="D3335" t="e">
        <f>IF(C3335=1,'Data Transformation'!$G$3+0.5*'Data Transformation'!$W$25,IF(C3336=1,D3336-'Data Transformation'!$W$25,FALSE))</f>
        <v>#NUM!</v>
      </c>
      <c r="E3335">
        <f t="array" ref="E3335">IF(ISLOGICAL(D3335),"",FREQUENCY(IF('Data Transformation'!$B$425:$B$8425='Bin Analysis'!$B3315,'Data Transformation'!$G$425:$G$8425),D3335))</f>
        <v>2001</v>
      </c>
      <c r="F3335">
        <f t="shared" si="414"/>
        <v>0</v>
      </c>
      <c r="G3335">
        <f>Weighting!$H$23</f>
        <v>0</v>
      </c>
      <c r="H3335">
        <f t="array" ref="H3335">FREQUENCY(IF('Data Transformation'!$B$4:$B$8425=B3315,'Data Transformation'!$G$4:$G$8425),'Bin Analysis'!$B3335)</f>
        <v>2073</v>
      </c>
      <c r="I3335">
        <f t="shared" si="415"/>
        <v>0</v>
      </c>
      <c r="J3335">
        <f t="shared" si="416"/>
        <v>0</v>
      </c>
      <c r="K3335">
        <f>J3335*Weighting!$W$23</f>
        <v>0</v>
      </c>
      <c r="M3335" s="14"/>
    </row>
    <row r="3336" spans="1:25" x14ac:dyDescent="0.55000000000000004">
      <c r="A3336" s="32" t="str">
        <f>IF(Weighting!$P$24&gt;0,B3336,"")</f>
        <v/>
      </c>
      <c r="B3336" t="e">
        <f>Weighting!$C$24</f>
        <v>#DIV/0!</v>
      </c>
      <c r="C3336" t="e">
        <f>Weighting!$F$24</f>
        <v>#NUM!</v>
      </c>
      <c r="D3336" t="e">
        <f>IF(C3336=1,'Data Transformation'!$G$3+0.5*'Data Transformation'!$W$25,IF(C3337=1,D3337-'Data Transformation'!$W$25,FALSE))</f>
        <v>#NUM!</v>
      </c>
      <c r="E3336">
        <f t="array" ref="E3336">IF(ISLOGICAL(D3336),"",FREQUENCY(IF('Data Transformation'!$B$425:$B$8425='Bin Analysis'!$B3315,'Data Transformation'!$G$425:$G$8425),D3336))</f>
        <v>2001</v>
      </c>
      <c r="F3336">
        <f t="shared" si="414"/>
        <v>0</v>
      </c>
      <c r="G3336">
        <f>Weighting!$H$24</f>
        <v>0</v>
      </c>
      <c r="H3336">
        <f t="array" ref="H3336">FREQUENCY(IF('Data Transformation'!$B$4:$B$8425=B3315,'Data Transformation'!$G$4:$G$8425),'Bin Analysis'!$B3336)</f>
        <v>2073</v>
      </c>
      <c r="I3336">
        <f t="shared" si="415"/>
        <v>0</v>
      </c>
      <c r="J3336">
        <f t="shared" si="416"/>
        <v>0</v>
      </c>
      <c r="K3336">
        <f>J3336*Weighting!$W$24</f>
        <v>0</v>
      </c>
      <c r="M3336" s="14"/>
    </row>
    <row r="3337" spans="1:25" x14ac:dyDescent="0.55000000000000004">
      <c r="A3337" s="32" t="str">
        <f>IF(Weighting!$P$25&gt;0,B3337,"")</f>
        <v/>
      </c>
      <c r="B3337" t="e">
        <f>Weighting!$C$25</f>
        <v>#DIV/0!</v>
      </c>
      <c r="C3337" t="e">
        <f>Weighting!$F$25</f>
        <v>#NUM!</v>
      </c>
      <c r="D3337" t="e">
        <f>IF(C3337=1,'Data Transformation'!$G$3+0.5*'Data Transformation'!$W$25,IF(C3338=1,D3338-'Data Transformation'!$W$25,FALSE))</f>
        <v>#NUM!</v>
      </c>
      <c r="E3337">
        <f t="array" ref="E3337">IF(ISLOGICAL(D3337),"",FREQUENCY(IF('Data Transformation'!$B$425:$B$8425='Bin Analysis'!$B3315,'Data Transformation'!$G$425:$G$8425),D3337))</f>
        <v>2001</v>
      </c>
      <c r="F3337">
        <f t="shared" si="414"/>
        <v>0</v>
      </c>
      <c r="G3337">
        <f>Weighting!$H$25</f>
        <v>0</v>
      </c>
      <c r="H3337">
        <f t="array" ref="H3337">FREQUENCY(IF('Data Transformation'!$B$4:$B$8425=B3315,'Data Transformation'!$G$4:$G$8425),'Bin Analysis'!$B3337)</f>
        <v>2073</v>
      </c>
      <c r="I3337">
        <f t="shared" si="415"/>
        <v>0</v>
      </c>
      <c r="J3337">
        <f t="shared" si="416"/>
        <v>0</v>
      </c>
      <c r="K3337">
        <f>J3337*Weighting!$W$25</f>
        <v>0</v>
      </c>
      <c r="M3337" s="14"/>
    </row>
    <row r="3338" spans="1:25" x14ac:dyDescent="0.55000000000000004">
      <c r="A3338" s="32"/>
      <c r="M3338" s="14"/>
    </row>
    <row r="3339" spans="1:25" ht="23.35" x14ac:dyDescent="0.8">
      <c r="A3339" s="21" t="s">
        <v>0</v>
      </c>
      <c r="B3339" s="21" t="str">
        <f>IFERROR(VLOOKUP(C3339,'Data Transformation'!$L$6:$M$426,2,FALSE),"")</f>
        <v/>
      </c>
      <c r="C3339" s="21">
        <f>C3315+1</f>
        <v>139</v>
      </c>
      <c r="D3339" s="21"/>
      <c r="E3339" s="21"/>
      <c r="F3339" s="21"/>
      <c r="G3339" s="21"/>
      <c r="H3339" s="22"/>
      <c r="I3339" s="22"/>
      <c r="J3339" s="22"/>
      <c r="K3339" s="21"/>
      <c r="L3339" s="21" t="str">
        <f>B3339</f>
        <v/>
      </c>
      <c r="M3339" s="23" t="e">
        <f>INDEX('Data Transformation'!$O$4:$O$424,MATCH($B3339,'Data Transformation'!$M$4:$M$424,0),MATCH($M$2,'Data Transformation'!$O$3,0))</f>
        <v>#N/A</v>
      </c>
      <c r="N3339" s="27" t="e">
        <f>IF('Input and Summary Results'!$J$16="minimum",'Bin Analysis'!X3340/(M3339-1),'Bin Analysis'!Y3339/('Bin Analysis'!M3339-1))</f>
        <v>#N/A</v>
      </c>
      <c r="O3339" s="27" t="e">
        <f>IF(M3339=FALSE,NA(),(VLOOKUP(1,C3342:K3361,4,FALSE))/(M3339-1))</f>
        <v>#N/A</v>
      </c>
      <c r="P3339" s="27" t="e">
        <f>IF(M3339=FALSE,NA(),SUM(J3342:J3361)/Weighting!$S$5)</f>
        <v>#N/A</v>
      </c>
      <c r="Q3339" s="27" t="e">
        <f>IF(M3339=FALSE,NA(),SUM(K3342:K3361)/Weighting!$S$6)</f>
        <v>#N/A</v>
      </c>
      <c r="R3339" s="27" t="e">
        <f>IF(M3339=FALSE,NA(),(VLOOKUP(1,G3342:K3361,3,FALSE))/(M3339-1))</f>
        <v>#N/A</v>
      </c>
      <c r="S3339" s="22" t="e">
        <f>IF(M3339=FALSE,NA(),IF(SUM(J3342:J3361)=2,"yes","no"))</f>
        <v>#N/A</v>
      </c>
      <c r="X3339" s="2" cm="2">
        <f t="array" ref="X3339:X3340">FREQUENCY(IF('Data Transformation'!$B$425:$B$6424='Bin Analysis'!L3339,'Data Transformation'!$G$425:$G$6424),'Data Transformation'!$U$11)</f>
        <v>0</v>
      </c>
      <c r="Y3339" s="2" cm="2">
        <f t="array" ref="Y3339:Y3340">FREQUENCY(IF('Data Transformation'!$B$425:$B$6424='Bin Analysis'!L3339,'Data Transformation'!$G$425:$G$6424),'Data Transformation'!$U$12)</f>
        <v>0</v>
      </c>
    </row>
    <row r="3340" spans="1:25" x14ac:dyDescent="0.55000000000000004">
      <c r="A3340" s="14" t="s">
        <v>67</v>
      </c>
      <c r="B3340" t="s">
        <v>47</v>
      </c>
      <c r="C3340" t="s">
        <v>5</v>
      </c>
      <c r="D3340" t="s">
        <v>100</v>
      </c>
      <c r="E3340" t="s">
        <v>101</v>
      </c>
      <c r="F3340" t="s">
        <v>102</v>
      </c>
      <c r="G3340" t="s">
        <v>70</v>
      </c>
      <c r="H3340" t="s">
        <v>31</v>
      </c>
      <c r="I3340" t="s">
        <v>32</v>
      </c>
      <c r="J3340" t="s">
        <v>46</v>
      </c>
      <c r="K3340" s="14" t="s">
        <v>45</v>
      </c>
      <c r="M3340" s="14"/>
      <c r="X3340" s="2">
        <v>0</v>
      </c>
      <c r="Y3340" s="2">
        <v>0</v>
      </c>
    </row>
    <row r="3341" spans="1:25" x14ac:dyDescent="0.55000000000000004">
      <c r="A3341" s="32"/>
      <c r="D3341" t="e">
        <f>IF(C3341=1,'Data Transformation'!$G$3+0.5*'Data Transformation'!$W$25,IF(C3342=1,D3342-'Data Transformation'!$W$25,FALSE))</f>
        <v>#NUM!</v>
      </c>
      <c r="E3341">
        <f t="array" ref="E3341">IF(ISLOGICAL(D3341),"",FREQUENCY(IF('Data Transformation'!$B$425:$B$8425='Bin Analysis'!$B3339,'Data Transformation'!$G$425:$G$8425),D3341))</f>
        <v>2001</v>
      </c>
      <c r="F3341" t="e">
        <f>IF(ISLOGICAL(D3341),"",E3341-E3340)</f>
        <v>#VALUE!</v>
      </c>
      <c r="M3341" s="14"/>
    </row>
    <row r="3342" spans="1:25" x14ac:dyDescent="0.55000000000000004">
      <c r="A3342" s="32" t="e">
        <f>IF(Weighting!$P$6&gt;0,B3342,"")</f>
        <v>#NUM!</v>
      </c>
      <c r="B3342" t="e">
        <f>Weighting!$C$6</f>
        <v>#DIV/0!</v>
      </c>
      <c r="C3342" t="e">
        <f>Weighting!$F$6</f>
        <v>#NUM!</v>
      </c>
      <c r="D3342" t="e">
        <f>IF(C3342=1,'Data Transformation'!$G$3+0.5*'Data Transformation'!$W$25,IF(C3343=1,D3343-'Data Transformation'!$W$25,FALSE))</f>
        <v>#NUM!</v>
      </c>
      <c r="E3342">
        <f t="array" ref="E3342">IF(ISLOGICAL(D3342),"",FREQUENCY(IF('Data Transformation'!$B$425:$B$8425='Bin Analysis'!$B3339,'Data Transformation'!$G$425:$G$8425),D3342))</f>
        <v>2001</v>
      </c>
      <c r="F3342">
        <f>IF(ISLOGICAL(D3342),"",E3342-E3341)</f>
        <v>0</v>
      </c>
      <c r="G3342">
        <f>Weighting!$H$6</f>
        <v>1</v>
      </c>
      <c r="H3342">
        <f t="array" ref="H3342">FREQUENCY(IF('Data Transformation'!$B$4:$B$8425=B3339,'Data Transformation'!$G$4:$G$8425),'Bin Analysis'!$B3342)</f>
        <v>2073</v>
      </c>
      <c r="I3342">
        <f>H3342-H3341</f>
        <v>2073</v>
      </c>
      <c r="J3342">
        <f>IF(I3342=0,0,1)</f>
        <v>1</v>
      </c>
      <c r="K3342" t="e">
        <f>J3342*Weighting!$W$6</f>
        <v>#NUM!</v>
      </c>
      <c r="M3342" s="14"/>
    </row>
    <row r="3343" spans="1:25" x14ac:dyDescent="0.55000000000000004">
      <c r="A3343" s="32" t="str">
        <f>IF(Weighting!$P$7&gt;0,B3343,"")</f>
        <v/>
      </c>
      <c r="B3343" t="e">
        <f>Weighting!$C$7</f>
        <v>#DIV/0!</v>
      </c>
      <c r="C3343" t="e">
        <f>Weighting!$F$7</f>
        <v>#NUM!</v>
      </c>
      <c r="D3343" t="e">
        <f>IF(C3343=1,'Data Transformation'!$G$3+0.5*'Data Transformation'!$W$25,IF(C3344=1,D3344-'Data Transformation'!$W$25,FALSE))</f>
        <v>#NUM!</v>
      </c>
      <c r="E3343">
        <f t="array" ref="E3343">IF(ISLOGICAL(D3343),"",FREQUENCY(IF('Data Transformation'!$B$425:$B$8425='Bin Analysis'!$B3339,'Data Transformation'!$G$425:$G$8425),D3343))</f>
        <v>2001</v>
      </c>
      <c r="F3343">
        <f t="shared" ref="F3343:F3361" si="417">IF(ISLOGICAL(D3343),"",E3343-E3342)</f>
        <v>0</v>
      </c>
      <c r="G3343">
        <f>Weighting!$H$7</f>
        <v>0</v>
      </c>
      <c r="H3343">
        <f t="array" ref="H3343">FREQUENCY(IF('Data Transformation'!$B$4:$B$8425=B3339,'Data Transformation'!$G$4:$G$8425),'Bin Analysis'!$B3343)</f>
        <v>2073</v>
      </c>
      <c r="I3343">
        <f t="shared" ref="I3343:I3361" si="418">H3343-H3342</f>
        <v>0</v>
      </c>
      <c r="J3343">
        <f>IF(I3343=0,0,1)</f>
        <v>0</v>
      </c>
      <c r="K3343">
        <f>J3343*Weighting!$W$7</f>
        <v>0</v>
      </c>
      <c r="M3343" s="14"/>
    </row>
    <row r="3344" spans="1:25" x14ac:dyDescent="0.55000000000000004">
      <c r="A3344" s="32" t="str">
        <f>IF(Weighting!$P$8&gt;0,B3344,"")</f>
        <v/>
      </c>
      <c r="B3344" t="e">
        <f>Weighting!$C$8</f>
        <v>#DIV/0!</v>
      </c>
      <c r="C3344" t="e">
        <f>Weighting!$F$8</f>
        <v>#NUM!</v>
      </c>
      <c r="D3344" t="e">
        <f>IF(C3344=1,'Data Transformation'!$G$3+0.5*'Data Transformation'!$W$25,IF(C3345=1,D3345-'Data Transformation'!$W$25,FALSE))</f>
        <v>#NUM!</v>
      </c>
      <c r="E3344">
        <f t="array" ref="E3344">IF(ISLOGICAL(D3344),"",FREQUENCY(IF('Data Transformation'!$B$425:$B$8425='Bin Analysis'!$B3339,'Data Transformation'!$G$425:$G$8425),D3344))</f>
        <v>2001</v>
      </c>
      <c r="F3344">
        <f t="shared" si="417"/>
        <v>0</v>
      </c>
      <c r="G3344">
        <f>Weighting!$H$8</f>
        <v>0</v>
      </c>
      <c r="H3344">
        <f t="array" ref="H3344">FREQUENCY(IF('Data Transformation'!$B$4:$B$8425=B3339,'Data Transformation'!$G$4:$G$8425),'Bin Analysis'!$B3344)</f>
        <v>2073</v>
      </c>
      <c r="I3344">
        <f t="shared" si="418"/>
        <v>0</v>
      </c>
      <c r="J3344">
        <f t="shared" ref="J3344:J3361" si="419">IF(I3344=0,0,1)</f>
        <v>0</v>
      </c>
      <c r="K3344">
        <f>J3344*Weighting!$W$8</f>
        <v>0</v>
      </c>
      <c r="M3344" s="14"/>
    </row>
    <row r="3345" spans="1:13" x14ac:dyDescent="0.55000000000000004">
      <c r="A3345" s="32" t="str">
        <f>IF(Weighting!$P$9&gt;0,B3345,"")</f>
        <v/>
      </c>
      <c r="B3345" s="50" t="e">
        <f>Weighting!$C$9</f>
        <v>#DIV/0!</v>
      </c>
      <c r="C3345" t="e">
        <f>Weighting!$F$9</f>
        <v>#NUM!</v>
      </c>
      <c r="D3345" t="e">
        <f>IF(C3345=1,'Data Transformation'!$G$3+0.5*'Data Transformation'!$W$25,IF(C3346=1,D3346-'Data Transformation'!$W$25,FALSE))</f>
        <v>#NUM!</v>
      </c>
      <c r="E3345">
        <f t="array" ref="E3345">IF(ISLOGICAL(D3345),"",FREQUENCY(IF('Data Transformation'!$B$425:$B$8425='Bin Analysis'!$B3339,'Data Transformation'!$G$425:$G$8425),D3345))</f>
        <v>2001</v>
      </c>
      <c r="F3345">
        <f t="shared" si="417"/>
        <v>0</v>
      </c>
      <c r="G3345">
        <f>Weighting!$H$9</f>
        <v>0</v>
      </c>
      <c r="H3345">
        <f t="array" ref="H3345">FREQUENCY(IF('Data Transformation'!$B$4:$B$8425=B3339,'Data Transformation'!$G$4:$G$8425),'Bin Analysis'!$B3345)</f>
        <v>2073</v>
      </c>
      <c r="I3345">
        <f t="shared" si="418"/>
        <v>0</v>
      </c>
      <c r="J3345">
        <f t="shared" si="419"/>
        <v>0</v>
      </c>
      <c r="K3345">
        <f>J3345*Weighting!$W$9</f>
        <v>0</v>
      </c>
      <c r="M3345" s="14"/>
    </row>
    <row r="3346" spans="1:13" x14ac:dyDescent="0.55000000000000004">
      <c r="A3346" s="32" t="str">
        <f>IF(Weighting!$P$10&gt;0,B3346,"")</f>
        <v/>
      </c>
      <c r="B3346" t="e">
        <f>Weighting!$C$10</f>
        <v>#DIV/0!</v>
      </c>
      <c r="C3346" t="e">
        <f>Weighting!$F$10</f>
        <v>#NUM!</v>
      </c>
      <c r="D3346" t="e">
        <f>IF(C3346=1,'Data Transformation'!$G$3+0.5*'Data Transformation'!$W$25,IF(C3347=1,D3347-'Data Transformation'!$W$25,FALSE))</f>
        <v>#NUM!</v>
      </c>
      <c r="E3346">
        <f t="array" ref="E3346">IF(ISLOGICAL(D3346),"",FREQUENCY(IF('Data Transformation'!$B$425:$B$8425='Bin Analysis'!$B3339,'Data Transformation'!$G$425:$G$8425),D3346))</f>
        <v>2001</v>
      </c>
      <c r="F3346">
        <f t="shared" si="417"/>
        <v>0</v>
      </c>
      <c r="G3346">
        <f>Weighting!$H$10</f>
        <v>0</v>
      </c>
      <c r="H3346">
        <f t="array" ref="H3346">FREQUENCY(IF('Data Transformation'!$B$4:$B$8425=B3339,'Data Transformation'!$G$4:$G$8425),'Bin Analysis'!$B3346)</f>
        <v>2073</v>
      </c>
      <c r="I3346">
        <f t="shared" si="418"/>
        <v>0</v>
      </c>
      <c r="J3346">
        <f t="shared" si="419"/>
        <v>0</v>
      </c>
      <c r="K3346">
        <f>J3346*Weighting!$W$10</f>
        <v>0</v>
      </c>
      <c r="M3346" s="14"/>
    </row>
    <row r="3347" spans="1:13" x14ac:dyDescent="0.55000000000000004">
      <c r="A3347" s="32" t="str">
        <f>IF(Weighting!$P$11&gt;0,B3347,"")</f>
        <v/>
      </c>
      <c r="B3347" t="e">
        <f>Weighting!$C$11</f>
        <v>#DIV/0!</v>
      </c>
      <c r="C3347" t="e">
        <f>Weighting!$F$11</f>
        <v>#NUM!</v>
      </c>
      <c r="D3347" t="e">
        <f>IF(C3347=1,'Data Transformation'!$G$3+0.5*'Data Transformation'!$W$25,IF(C3348=1,D3348-'Data Transformation'!$W$25,FALSE))</f>
        <v>#NUM!</v>
      </c>
      <c r="E3347">
        <f t="array" ref="E3347">IF(ISLOGICAL(D3347),"",FREQUENCY(IF('Data Transformation'!$B$425:$B$8425='Bin Analysis'!$B3339,'Data Transformation'!$G$425:$G$8425),D3347))</f>
        <v>2001</v>
      </c>
      <c r="F3347">
        <f t="shared" si="417"/>
        <v>0</v>
      </c>
      <c r="G3347">
        <f>Weighting!$H$11</f>
        <v>0</v>
      </c>
      <c r="H3347">
        <f t="array" ref="H3347">FREQUENCY(IF('Data Transformation'!$B$4:$B$8425=B3339,'Data Transformation'!$G$4:$G$8425),'Bin Analysis'!$B3347)</f>
        <v>2073</v>
      </c>
      <c r="I3347">
        <f t="shared" si="418"/>
        <v>0</v>
      </c>
      <c r="J3347">
        <f t="shared" si="419"/>
        <v>0</v>
      </c>
      <c r="K3347">
        <f>J3347*Weighting!$W$11</f>
        <v>0</v>
      </c>
      <c r="M3347" s="14"/>
    </row>
    <row r="3348" spans="1:13" x14ac:dyDescent="0.55000000000000004">
      <c r="A3348" s="32" t="str">
        <f>IF(Weighting!$P$12&gt;0,B3348,"")</f>
        <v/>
      </c>
      <c r="B3348" t="e">
        <f>Weighting!$C$12</f>
        <v>#DIV/0!</v>
      </c>
      <c r="C3348" t="e">
        <f>Weighting!$F$12</f>
        <v>#NUM!</v>
      </c>
      <c r="D3348" t="e">
        <f>IF(C3348=1,'Data Transformation'!$G$3+0.5*'Data Transformation'!$W$25,IF(C3349=1,D3349-'Data Transformation'!$W$25,FALSE))</f>
        <v>#NUM!</v>
      </c>
      <c r="E3348">
        <f t="array" ref="E3348">IF(ISLOGICAL(D3348),"",FREQUENCY(IF('Data Transformation'!$B$425:$B$8425='Bin Analysis'!$B3339,'Data Transformation'!$G$425:$G$8425),D3348))</f>
        <v>2001</v>
      </c>
      <c r="F3348">
        <f t="shared" si="417"/>
        <v>0</v>
      </c>
      <c r="G3348">
        <f>Weighting!$H$12</f>
        <v>0</v>
      </c>
      <c r="H3348">
        <f t="array" ref="H3348">FREQUENCY(IF('Data Transformation'!$B$4:$B$8425=B3339,'Data Transformation'!$G$4:$G$8425),'Bin Analysis'!$B3348)</f>
        <v>2073</v>
      </c>
      <c r="I3348">
        <f t="shared" si="418"/>
        <v>0</v>
      </c>
      <c r="J3348">
        <f t="shared" si="419"/>
        <v>0</v>
      </c>
      <c r="K3348">
        <f>J3348*Weighting!$W$12</f>
        <v>0</v>
      </c>
      <c r="M3348" s="14"/>
    </row>
    <row r="3349" spans="1:13" x14ac:dyDescent="0.55000000000000004">
      <c r="A3349" s="32" t="str">
        <f>IF(Weighting!$P$13&gt;0,B3349,"")</f>
        <v/>
      </c>
      <c r="B3349" t="e">
        <f>Weighting!$C$13</f>
        <v>#DIV/0!</v>
      </c>
      <c r="C3349" t="e">
        <f>Weighting!$F$13</f>
        <v>#NUM!</v>
      </c>
      <c r="D3349" t="e">
        <f>IF(C3349=1,'Data Transformation'!$G$3+0.5*'Data Transformation'!$W$25,IF(C3350=1,D3350-'Data Transformation'!$W$25,FALSE))</f>
        <v>#NUM!</v>
      </c>
      <c r="E3349">
        <f t="array" ref="E3349">IF(ISLOGICAL(D3349),"",FREQUENCY(IF('Data Transformation'!$B$425:$B$8425='Bin Analysis'!$B3339,'Data Transformation'!$G$425:$G$8425),D3349))</f>
        <v>2001</v>
      </c>
      <c r="F3349">
        <f t="shared" si="417"/>
        <v>0</v>
      </c>
      <c r="G3349">
        <f>Weighting!$H$13</f>
        <v>0</v>
      </c>
      <c r="H3349">
        <f t="array" ref="H3349">FREQUENCY(IF('Data Transformation'!$B$4:$B$8425=B3339,'Data Transformation'!$G$4:$G$8425),'Bin Analysis'!$B3349)</f>
        <v>2073</v>
      </c>
      <c r="I3349">
        <f t="shared" si="418"/>
        <v>0</v>
      </c>
      <c r="J3349">
        <f t="shared" si="419"/>
        <v>0</v>
      </c>
      <c r="K3349">
        <f>J3349*Weighting!$W$13</f>
        <v>0</v>
      </c>
      <c r="M3349" s="14"/>
    </row>
    <row r="3350" spans="1:13" x14ac:dyDescent="0.55000000000000004">
      <c r="A3350" s="32" t="str">
        <f>IF(Weighting!$P$14&gt;0,B3350,"")</f>
        <v/>
      </c>
      <c r="B3350" t="e">
        <f>Weighting!$C$14</f>
        <v>#DIV/0!</v>
      </c>
      <c r="C3350" t="e">
        <f>Weighting!$F$14</f>
        <v>#NUM!</v>
      </c>
      <c r="D3350" t="e">
        <f>IF(C3350=1,'Data Transformation'!$G$3+0.5*'Data Transformation'!$W$25,IF(C3351=1,D3351-'Data Transformation'!$W$25,FALSE))</f>
        <v>#NUM!</v>
      </c>
      <c r="E3350">
        <f t="array" ref="E3350">IF(ISLOGICAL(D3350),"",FREQUENCY(IF('Data Transformation'!$B$425:$B$8425='Bin Analysis'!$B3339,'Data Transformation'!$G$425:$G$8425),D3350))</f>
        <v>2001</v>
      </c>
      <c r="F3350">
        <f t="shared" si="417"/>
        <v>0</v>
      </c>
      <c r="G3350">
        <f>Weighting!$H$14</f>
        <v>0</v>
      </c>
      <c r="H3350">
        <f t="array" ref="H3350">FREQUENCY(IF('Data Transformation'!$B$4:$B$8425=B3339,'Data Transformation'!$G$4:$G$8425),'Bin Analysis'!$B3350)</f>
        <v>2073</v>
      </c>
      <c r="I3350">
        <f t="shared" si="418"/>
        <v>0</v>
      </c>
      <c r="J3350">
        <f t="shared" si="419"/>
        <v>0</v>
      </c>
      <c r="K3350">
        <f>J3350*Weighting!$W$14</f>
        <v>0</v>
      </c>
      <c r="M3350" s="14"/>
    </row>
    <row r="3351" spans="1:13" x14ac:dyDescent="0.55000000000000004">
      <c r="A3351" s="32" t="str">
        <f>IF(Weighting!$P$15&gt;0,B3351,"")</f>
        <v/>
      </c>
      <c r="B3351" t="e">
        <f>Weighting!$C$15</f>
        <v>#DIV/0!</v>
      </c>
      <c r="C3351" t="e">
        <f>Weighting!$F$15</f>
        <v>#NUM!</v>
      </c>
      <c r="D3351" t="e">
        <f>IF(C3351=1,'Data Transformation'!$G$3+0.5*'Data Transformation'!$W$25,IF(C3352=1,D3352-'Data Transformation'!$W$25,FALSE))</f>
        <v>#NUM!</v>
      </c>
      <c r="E3351">
        <f t="array" ref="E3351">IF(ISLOGICAL(D3351),"",FREQUENCY(IF('Data Transformation'!$B$425:$B$8425='Bin Analysis'!$B3339,'Data Transformation'!$G$425:$G$8425),D3351))</f>
        <v>2001</v>
      </c>
      <c r="F3351">
        <f t="shared" si="417"/>
        <v>0</v>
      </c>
      <c r="G3351">
        <f>Weighting!$H$15</f>
        <v>0</v>
      </c>
      <c r="H3351">
        <f t="array" ref="H3351">FREQUENCY(IF('Data Transformation'!$B$4:$B$8425=B3339,'Data Transformation'!$G$4:$G$8425),'Bin Analysis'!$B3351)</f>
        <v>2073</v>
      </c>
      <c r="I3351">
        <f t="shared" si="418"/>
        <v>0</v>
      </c>
      <c r="J3351">
        <f t="shared" si="419"/>
        <v>0</v>
      </c>
      <c r="K3351">
        <f>J3351*Weighting!$W$15</f>
        <v>0</v>
      </c>
      <c r="M3351" s="14"/>
    </row>
    <row r="3352" spans="1:13" x14ac:dyDescent="0.55000000000000004">
      <c r="A3352" s="32" t="str">
        <f>IF(Weighting!$P$16&gt;0,B3352,"")</f>
        <v/>
      </c>
      <c r="B3352" t="e">
        <f>Weighting!$C$16</f>
        <v>#DIV/0!</v>
      </c>
      <c r="C3352" t="e">
        <f>Weighting!$F$16</f>
        <v>#NUM!</v>
      </c>
      <c r="D3352" t="e">
        <f>IF(C3352=1,'Data Transformation'!$G$3+0.5*'Data Transformation'!$W$25,IF(C3353=1,D3353-'Data Transformation'!$W$25,FALSE))</f>
        <v>#NUM!</v>
      </c>
      <c r="E3352">
        <f t="array" ref="E3352">IF(ISLOGICAL(D3352),"",FREQUENCY(IF('Data Transformation'!$B$425:$B$8425='Bin Analysis'!$B3339,'Data Transformation'!$G$425:$G$8425),D3352))</f>
        <v>2001</v>
      </c>
      <c r="F3352">
        <f t="shared" si="417"/>
        <v>0</v>
      </c>
      <c r="G3352">
        <f>Weighting!$H$16</f>
        <v>0</v>
      </c>
      <c r="H3352">
        <f t="array" ref="H3352">FREQUENCY(IF('Data Transformation'!$B$4:$B$8425=B3339,'Data Transformation'!$G$4:$G$8425),'Bin Analysis'!$B3352)</f>
        <v>2073</v>
      </c>
      <c r="I3352">
        <f t="shared" si="418"/>
        <v>0</v>
      </c>
      <c r="J3352">
        <f t="shared" si="419"/>
        <v>0</v>
      </c>
      <c r="K3352">
        <f>J3352*Weighting!$W$16</f>
        <v>0</v>
      </c>
      <c r="M3352" s="14"/>
    </row>
    <row r="3353" spans="1:13" x14ac:dyDescent="0.55000000000000004">
      <c r="A3353" s="32" t="str">
        <f>IF(Weighting!$P$17&gt;0,B3353,"")</f>
        <v/>
      </c>
      <c r="B3353" t="e">
        <f>Weighting!$C$17</f>
        <v>#DIV/0!</v>
      </c>
      <c r="C3353" t="e">
        <f>Weighting!$F$17</f>
        <v>#NUM!</v>
      </c>
      <c r="D3353" t="e">
        <f>IF(C3353=1,'Data Transformation'!$G$3+0.5*'Data Transformation'!$W$25,IF(C3354=1,D3354-'Data Transformation'!$W$25,FALSE))</f>
        <v>#NUM!</v>
      </c>
      <c r="E3353">
        <f t="array" ref="E3353">IF(ISLOGICAL(D3353),"",FREQUENCY(IF('Data Transformation'!$B$425:$B$8425='Bin Analysis'!$B3339,'Data Transformation'!$G$425:$G$8425),D3353))</f>
        <v>2001</v>
      </c>
      <c r="F3353">
        <f t="shared" si="417"/>
        <v>0</v>
      </c>
      <c r="G3353">
        <f>Weighting!$H$17</f>
        <v>0</v>
      </c>
      <c r="H3353">
        <f t="array" ref="H3353">FREQUENCY(IF('Data Transformation'!$B$4:$B$8425=B3339,'Data Transformation'!$G$4:$G$8425),'Bin Analysis'!$B3353)</f>
        <v>2073</v>
      </c>
      <c r="I3353">
        <f t="shared" si="418"/>
        <v>0</v>
      </c>
      <c r="J3353">
        <f t="shared" si="419"/>
        <v>0</v>
      </c>
      <c r="K3353">
        <f>J3353*Weighting!$W$17</f>
        <v>0</v>
      </c>
      <c r="M3353" s="14"/>
    </row>
    <row r="3354" spans="1:13" x14ac:dyDescent="0.55000000000000004">
      <c r="A3354" s="32" t="str">
        <f>IF(Weighting!$P$18&gt;0,B3354,"")</f>
        <v/>
      </c>
      <c r="B3354" t="e">
        <f>Weighting!$C$18</f>
        <v>#DIV/0!</v>
      </c>
      <c r="C3354" t="e">
        <f>Weighting!$F$18</f>
        <v>#NUM!</v>
      </c>
      <c r="D3354" t="e">
        <f>IF(C3354=1,'Data Transformation'!$G$3+0.5*'Data Transformation'!$W$25,IF(C3355=1,D3355-'Data Transformation'!$W$25,FALSE))</f>
        <v>#NUM!</v>
      </c>
      <c r="E3354">
        <f t="array" ref="E3354">IF(ISLOGICAL(D3354),"",FREQUENCY(IF('Data Transformation'!$B$425:$B$8425='Bin Analysis'!$B3339,'Data Transformation'!$G$425:$G$8425),D3354))</f>
        <v>2001</v>
      </c>
      <c r="F3354">
        <f t="shared" si="417"/>
        <v>0</v>
      </c>
      <c r="G3354">
        <f>Weighting!$H$18</f>
        <v>0</v>
      </c>
      <c r="H3354">
        <f t="array" ref="H3354">FREQUENCY(IF('Data Transformation'!$B$4:$B$8425=B3339,'Data Transformation'!$G$4:$G$8425),'Bin Analysis'!$B3354)</f>
        <v>2073</v>
      </c>
      <c r="I3354">
        <f t="shared" si="418"/>
        <v>0</v>
      </c>
      <c r="J3354">
        <f t="shared" si="419"/>
        <v>0</v>
      </c>
      <c r="K3354">
        <f>J3354*Weighting!$W$18</f>
        <v>0</v>
      </c>
      <c r="M3354" s="14"/>
    </row>
    <row r="3355" spans="1:13" x14ac:dyDescent="0.55000000000000004">
      <c r="A3355" s="32" t="str">
        <f>IF(Weighting!$P$19&gt;0,B3355,"")</f>
        <v/>
      </c>
      <c r="B3355" t="e">
        <f>Weighting!$C$19</f>
        <v>#DIV/0!</v>
      </c>
      <c r="C3355" t="e">
        <f>Weighting!$F$19</f>
        <v>#NUM!</v>
      </c>
      <c r="D3355" t="e">
        <f>IF(C3355=1,'Data Transformation'!$G$3+0.5*'Data Transformation'!$W$25,IF(C3356=1,D3356-'Data Transformation'!$W$25,FALSE))</f>
        <v>#NUM!</v>
      </c>
      <c r="E3355">
        <f t="array" ref="E3355">IF(ISLOGICAL(D3355),"",FREQUENCY(IF('Data Transformation'!$B$425:$B$8425='Bin Analysis'!$B3339,'Data Transformation'!$G$425:$G$8425),D3355))</f>
        <v>2001</v>
      </c>
      <c r="F3355">
        <f t="shared" si="417"/>
        <v>0</v>
      </c>
      <c r="G3355">
        <f>Weighting!$H$19</f>
        <v>0</v>
      </c>
      <c r="H3355">
        <f t="array" ref="H3355">FREQUENCY(IF('Data Transformation'!$B$4:$B$8425=B3339,'Data Transformation'!$G$4:$G$8425),'Bin Analysis'!$B3355)</f>
        <v>2073</v>
      </c>
      <c r="I3355">
        <f t="shared" si="418"/>
        <v>0</v>
      </c>
      <c r="J3355">
        <f t="shared" si="419"/>
        <v>0</v>
      </c>
      <c r="K3355">
        <f>J3355*Weighting!$W$19</f>
        <v>0</v>
      </c>
      <c r="M3355" s="14"/>
    </row>
    <row r="3356" spans="1:13" x14ac:dyDescent="0.55000000000000004">
      <c r="A3356" s="32" t="str">
        <f>IF(Weighting!$P$20&gt;0,B3356,"")</f>
        <v/>
      </c>
      <c r="B3356" t="e">
        <f>Weighting!$C$20</f>
        <v>#DIV/0!</v>
      </c>
      <c r="C3356" t="e">
        <f>Weighting!$F$20</f>
        <v>#NUM!</v>
      </c>
      <c r="D3356" t="e">
        <f>IF(C3356=1,'Data Transformation'!$G$3+0.5*'Data Transformation'!$W$25,IF(C3357=1,D3357-'Data Transformation'!$W$25,FALSE))</f>
        <v>#NUM!</v>
      </c>
      <c r="E3356">
        <f t="array" ref="E3356">IF(ISLOGICAL(D3356),"",FREQUENCY(IF('Data Transformation'!$B$425:$B$8425='Bin Analysis'!$B3339,'Data Transformation'!$G$425:$G$8425),D3356))</f>
        <v>2001</v>
      </c>
      <c r="F3356">
        <f t="shared" si="417"/>
        <v>0</v>
      </c>
      <c r="G3356">
        <f>Weighting!$H$20</f>
        <v>0</v>
      </c>
      <c r="H3356">
        <f t="array" ref="H3356">FREQUENCY(IF('Data Transformation'!$B$4:$B$8425=B3339,'Data Transformation'!$G$4:$G$8425),'Bin Analysis'!$B3356)</f>
        <v>2073</v>
      </c>
      <c r="I3356">
        <f t="shared" si="418"/>
        <v>0</v>
      </c>
      <c r="J3356">
        <f t="shared" si="419"/>
        <v>0</v>
      </c>
      <c r="K3356">
        <f>J3356*Weighting!$W$20</f>
        <v>0</v>
      </c>
      <c r="M3356" s="14"/>
    </row>
    <row r="3357" spans="1:13" x14ac:dyDescent="0.55000000000000004">
      <c r="A3357" s="32" t="str">
        <f>IF(Weighting!$P$21&gt;0,B3357,"")</f>
        <v/>
      </c>
      <c r="B3357" t="e">
        <f>Weighting!$C$21</f>
        <v>#DIV/0!</v>
      </c>
      <c r="C3357" t="e">
        <f>Weighting!$F$21</f>
        <v>#NUM!</v>
      </c>
      <c r="D3357" t="e">
        <f>IF(C3357=1,'Data Transformation'!$G$3+0.5*'Data Transformation'!$W$25,IF(C3358=1,D3358-'Data Transformation'!$W$25,FALSE))</f>
        <v>#NUM!</v>
      </c>
      <c r="E3357">
        <f t="array" ref="E3357">IF(ISLOGICAL(D3357),"",FREQUENCY(IF('Data Transformation'!$B$425:$B$8425='Bin Analysis'!$B3339,'Data Transformation'!$G$425:$G$8425),D3357))</f>
        <v>2001</v>
      </c>
      <c r="F3357">
        <f t="shared" si="417"/>
        <v>0</v>
      </c>
      <c r="G3357">
        <f>Weighting!$H$21</f>
        <v>0</v>
      </c>
      <c r="H3357">
        <f t="array" ref="H3357">FREQUENCY(IF('Data Transformation'!$B$4:$B$8425=B3339,'Data Transformation'!$G$4:$G$8425),'Bin Analysis'!$B3357)</f>
        <v>2073</v>
      </c>
      <c r="I3357">
        <f t="shared" si="418"/>
        <v>0</v>
      </c>
      <c r="J3357">
        <f t="shared" si="419"/>
        <v>0</v>
      </c>
      <c r="K3357">
        <f>J3357*Weighting!$W$21</f>
        <v>0</v>
      </c>
      <c r="M3357" s="14"/>
    </row>
    <row r="3358" spans="1:13" x14ac:dyDescent="0.55000000000000004">
      <c r="A3358" s="32" t="str">
        <f>IF(Weighting!$P$22&gt;0,B3358,"")</f>
        <v/>
      </c>
      <c r="B3358" t="e">
        <f>Weighting!$C$22</f>
        <v>#DIV/0!</v>
      </c>
      <c r="C3358" t="e">
        <f>Weighting!$F$22</f>
        <v>#NUM!</v>
      </c>
      <c r="D3358" t="e">
        <f>IF(C3358=1,'Data Transformation'!$G$3+0.5*'Data Transformation'!$W$25,IF(C3359=1,D3359-'Data Transformation'!$W$25,FALSE))</f>
        <v>#NUM!</v>
      </c>
      <c r="E3358">
        <f t="array" ref="E3358">IF(ISLOGICAL(D3358),"",FREQUENCY(IF('Data Transformation'!$B$425:$B$8425='Bin Analysis'!$B3339,'Data Transformation'!$G$425:$G$8425),D3358))</f>
        <v>2001</v>
      </c>
      <c r="F3358">
        <f t="shared" si="417"/>
        <v>0</v>
      </c>
      <c r="G3358">
        <f>Weighting!$H$22</f>
        <v>0</v>
      </c>
      <c r="H3358">
        <f t="array" ref="H3358">FREQUENCY(IF('Data Transformation'!$B$4:$B$8425=B3339,'Data Transformation'!$G$4:$G$8425),'Bin Analysis'!$B3358)</f>
        <v>2073</v>
      </c>
      <c r="I3358">
        <f t="shared" si="418"/>
        <v>0</v>
      </c>
      <c r="J3358">
        <f t="shared" si="419"/>
        <v>0</v>
      </c>
      <c r="K3358">
        <f>J3358*Weighting!$W$22</f>
        <v>0</v>
      </c>
      <c r="M3358" s="14"/>
    </row>
    <row r="3359" spans="1:13" x14ac:dyDescent="0.55000000000000004">
      <c r="A3359" s="32" t="str">
        <f>IF(Weighting!$P$23&gt;0,B3359,"")</f>
        <v/>
      </c>
      <c r="B3359" t="e">
        <f>Weighting!$C$23</f>
        <v>#DIV/0!</v>
      </c>
      <c r="C3359" t="e">
        <f>Weighting!$F$23</f>
        <v>#NUM!</v>
      </c>
      <c r="D3359" t="e">
        <f>IF(C3359=1,'Data Transformation'!$G$3+0.5*'Data Transformation'!$W$25,IF(C3360=1,D3360-'Data Transformation'!$W$25,FALSE))</f>
        <v>#NUM!</v>
      </c>
      <c r="E3359">
        <f t="array" ref="E3359">IF(ISLOGICAL(D3359),"",FREQUENCY(IF('Data Transformation'!$B$425:$B$8425='Bin Analysis'!$B3339,'Data Transformation'!$G$425:$G$8425),D3359))</f>
        <v>2001</v>
      </c>
      <c r="F3359">
        <f t="shared" si="417"/>
        <v>0</v>
      </c>
      <c r="G3359">
        <f>Weighting!$H$23</f>
        <v>0</v>
      </c>
      <c r="H3359">
        <f t="array" ref="H3359">FREQUENCY(IF('Data Transformation'!$B$4:$B$8425=B3339,'Data Transformation'!$G$4:$G$8425),'Bin Analysis'!$B3359)</f>
        <v>2073</v>
      </c>
      <c r="I3359">
        <f t="shared" si="418"/>
        <v>0</v>
      </c>
      <c r="J3359">
        <f t="shared" si="419"/>
        <v>0</v>
      </c>
      <c r="K3359">
        <f>J3359*Weighting!$W$23</f>
        <v>0</v>
      </c>
      <c r="M3359" s="14"/>
    </row>
    <row r="3360" spans="1:13" x14ac:dyDescent="0.55000000000000004">
      <c r="A3360" s="32" t="str">
        <f>IF(Weighting!$P$24&gt;0,B3360,"")</f>
        <v/>
      </c>
      <c r="B3360" t="e">
        <f>Weighting!$C$24</f>
        <v>#DIV/0!</v>
      </c>
      <c r="C3360" t="e">
        <f>Weighting!$F$24</f>
        <v>#NUM!</v>
      </c>
      <c r="D3360" t="e">
        <f>IF(C3360=1,'Data Transformation'!$G$3+0.5*'Data Transformation'!$W$25,IF(C3361=1,D3361-'Data Transformation'!$W$25,FALSE))</f>
        <v>#NUM!</v>
      </c>
      <c r="E3360">
        <f t="array" ref="E3360">IF(ISLOGICAL(D3360),"",FREQUENCY(IF('Data Transformation'!$B$425:$B$8425='Bin Analysis'!$B3339,'Data Transformation'!$G$425:$G$8425),D3360))</f>
        <v>2001</v>
      </c>
      <c r="F3360">
        <f t="shared" si="417"/>
        <v>0</v>
      </c>
      <c r="G3360">
        <f>Weighting!$H$24</f>
        <v>0</v>
      </c>
      <c r="H3360">
        <f t="array" ref="H3360">FREQUENCY(IF('Data Transformation'!$B$4:$B$8425=B3339,'Data Transformation'!$G$4:$G$8425),'Bin Analysis'!$B3360)</f>
        <v>2073</v>
      </c>
      <c r="I3360">
        <f t="shared" si="418"/>
        <v>0</v>
      </c>
      <c r="J3360">
        <f t="shared" si="419"/>
        <v>0</v>
      </c>
      <c r="K3360">
        <f>J3360*Weighting!$W$24</f>
        <v>0</v>
      </c>
      <c r="M3360" s="14"/>
    </row>
    <row r="3361" spans="1:25" x14ac:dyDescent="0.55000000000000004">
      <c r="A3361" s="32" t="str">
        <f>IF(Weighting!$P$25&gt;0,B3361,"")</f>
        <v/>
      </c>
      <c r="B3361" t="e">
        <f>Weighting!$C$25</f>
        <v>#DIV/0!</v>
      </c>
      <c r="C3361" t="e">
        <f>Weighting!$F$25</f>
        <v>#NUM!</v>
      </c>
      <c r="D3361" t="e">
        <f>IF(C3361=1,'Data Transformation'!$G$3+0.5*'Data Transformation'!$W$25,IF(C3362=1,D3362-'Data Transformation'!$W$25,FALSE))</f>
        <v>#NUM!</v>
      </c>
      <c r="E3361">
        <f t="array" ref="E3361">IF(ISLOGICAL(D3361),"",FREQUENCY(IF('Data Transformation'!$B$425:$B$8425='Bin Analysis'!$B3339,'Data Transformation'!$G$425:$G$8425),D3361))</f>
        <v>2001</v>
      </c>
      <c r="F3361">
        <f t="shared" si="417"/>
        <v>0</v>
      </c>
      <c r="G3361">
        <f>Weighting!$H$25</f>
        <v>0</v>
      </c>
      <c r="H3361">
        <f t="array" ref="H3361">FREQUENCY(IF('Data Transformation'!$B$4:$B$8425=B3339,'Data Transformation'!$G$4:$G$8425),'Bin Analysis'!$B3361)</f>
        <v>2073</v>
      </c>
      <c r="I3361">
        <f t="shared" si="418"/>
        <v>0</v>
      </c>
      <c r="J3361">
        <f t="shared" si="419"/>
        <v>0</v>
      </c>
      <c r="K3361">
        <f>J3361*Weighting!$W$25</f>
        <v>0</v>
      </c>
      <c r="M3361" s="14"/>
    </row>
    <row r="3362" spans="1:25" x14ac:dyDescent="0.55000000000000004">
      <c r="N3362" s="57"/>
      <c r="O3362"/>
      <c r="P3362"/>
      <c r="Q3362"/>
      <c r="R3362"/>
    </row>
    <row r="3363" spans="1:25" ht="23.35" x14ac:dyDescent="0.8">
      <c r="A3363" s="21" t="s">
        <v>0</v>
      </c>
      <c r="B3363" s="21" t="str">
        <f>IFERROR(VLOOKUP(C3363,'Data Transformation'!$L$6:$M$426,2,FALSE),"")</f>
        <v/>
      </c>
      <c r="C3363" s="21">
        <f>C3339+1</f>
        <v>140</v>
      </c>
      <c r="D3363" s="21"/>
      <c r="E3363" s="21"/>
      <c r="F3363" s="21"/>
      <c r="G3363" s="21"/>
      <c r="H3363" s="22"/>
      <c r="I3363" s="22"/>
      <c r="J3363" s="22"/>
      <c r="K3363" s="21"/>
      <c r="L3363" s="21" t="str">
        <f>B3363</f>
        <v/>
      </c>
      <c r="M3363" s="23" t="e">
        <f>INDEX('Data Transformation'!$O$4:$O$424,MATCH($B3363,'Data Transformation'!$M$4:$M$424,0),MATCH($M$2,'Data Transformation'!$O$3,0))</f>
        <v>#N/A</v>
      </c>
      <c r="N3363" s="27" t="e">
        <f>IF('Input and Summary Results'!$J$16="minimum",'Bin Analysis'!X3364/(M3363-1),'Bin Analysis'!Y3363/('Bin Analysis'!M3363-1))</f>
        <v>#N/A</v>
      </c>
      <c r="O3363" s="27" t="e">
        <f>IF(M3363=FALSE,NA(),(VLOOKUP(1,C3366:K3385,4,FALSE))/(M3363-1))</f>
        <v>#N/A</v>
      </c>
      <c r="P3363" s="27" t="e">
        <f>IF(M3363=FALSE,NA(),SUM(J3366:J3385)/Weighting!$S$5)</f>
        <v>#N/A</v>
      </c>
      <c r="Q3363" s="27" t="e">
        <f>IF(M3363=FALSE,NA(),SUM(K3366:K3385)/Weighting!$S$6)</f>
        <v>#N/A</v>
      </c>
      <c r="R3363" s="27" t="e">
        <f>IF(M3363=FALSE,NA(),(VLOOKUP(1,G3366:K3385,3,FALSE))/(M3363-1))</f>
        <v>#N/A</v>
      </c>
      <c r="S3363" s="22" t="e">
        <f>IF(M3363=FALSE,NA(),IF(SUM(J3366:J3385)=2,"yes","no"))</f>
        <v>#N/A</v>
      </c>
      <c r="X3363" s="2" cm="2">
        <f t="array" ref="X3363:X3364">FREQUENCY(IF('Data Transformation'!$B$425:$B$6424='Bin Analysis'!L3363,'Data Transformation'!$G$425:$G$6424),'Data Transformation'!$U$11)</f>
        <v>0</v>
      </c>
      <c r="Y3363" s="2" cm="2">
        <f t="array" ref="Y3363:Y3364">FREQUENCY(IF('Data Transformation'!$B$425:$B$6424='Bin Analysis'!L3363,'Data Transformation'!$G$425:$G$6424),'Data Transformation'!$U$12)</f>
        <v>0</v>
      </c>
    </row>
    <row r="3364" spans="1:25" x14ac:dyDescent="0.55000000000000004">
      <c r="A3364" s="14" t="s">
        <v>67</v>
      </c>
      <c r="B3364" t="s">
        <v>47</v>
      </c>
      <c r="C3364" t="s">
        <v>5</v>
      </c>
      <c r="D3364" t="s">
        <v>100</v>
      </c>
      <c r="E3364" t="s">
        <v>101</v>
      </c>
      <c r="F3364" t="s">
        <v>102</v>
      </c>
      <c r="G3364" t="s">
        <v>70</v>
      </c>
      <c r="H3364" t="s">
        <v>31</v>
      </c>
      <c r="I3364" t="s">
        <v>32</v>
      </c>
      <c r="J3364" t="s">
        <v>46</v>
      </c>
      <c r="K3364" s="14" t="s">
        <v>45</v>
      </c>
      <c r="M3364" s="14"/>
      <c r="X3364" s="2">
        <v>0</v>
      </c>
      <c r="Y3364" s="2">
        <v>0</v>
      </c>
    </row>
    <row r="3365" spans="1:25" x14ac:dyDescent="0.55000000000000004">
      <c r="A3365" s="32"/>
      <c r="D3365" t="e">
        <f>IF(C3365=1,'Data Transformation'!$G$3+0.5*'Data Transformation'!$W$25,IF(C3366=1,D3366-'Data Transformation'!$W$25,FALSE))</f>
        <v>#NUM!</v>
      </c>
      <c r="E3365">
        <f t="array" ref="E3365">IF(ISLOGICAL(D3365),"",FREQUENCY(IF('Data Transformation'!$B$425:$B$8425='Bin Analysis'!$B3363,'Data Transformation'!$G$425:$G$8425),D3365))</f>
        <v>2001</v>
      </c>
      <c r="F3365" t="e">
        <f>IF(ISLOGICAL(D3365),"",E3365-E3364)</f>
        <v>#VALUE!</v>
      </c>
      <c r="M3365" s="14"/>
    </row>
    <row r="3366" spans="1:25" x14ac:dyDescent="0.55000000000000004">
      <c r="A3366" s="32" t="e">
        <f>IF(Weighting!$P$6&gt;0,B3366,"")</f>
        <v>#NUM!</v>
      </c>
      <c r="B3366" t="e">
        <f>Weighting!$C$6</f>
        <v>#DIV/0!</v>
      </c>
      <c r="C3366" t="e">
        <f>Weighting!$F$6</f>
        <v>#NUM!</v>
      </c>
      <c r="D3366" t="e">
        <f>IF(C3366=1,'Data Transformation'!$G$3+0.5*'Data Transformation'!$W$25,IF(C3367=1,D3367-'Data Transformation'!$W$25,FALSE))</f>
        <v>#NUM!</v>
      </c>
      <c r="E3366">
        <f t="array" ref="E3366">IF(ISLOGICAL(D3366),"",FREQUENCY(IF('Data Transformation'!$B$425:$B$8425='Bin Analysis'!$B3363,'Data Transformation'!$G$425:$G$8425),D3366))</f>
        <v>2001</v>
      </c>
      <c r="F3366">
        <f>IF(ISLOGICAL(D3366),"",E3366-E3365)</f>
        <v>0</v>
      </c>
      <c r="G3366">
        <f>Weighting!$H$6</f>
        <v>1</v>
      </c>
      <c r="H3366">
        <f t="array" ref="H3366">FREQUENCY(IF('Data Transformation'!$B$4:$B$8425=B3363,'Data Transformation'!$G$4:$G$8425),'Bin Analysis'!$B3366)</f>
        <v>2073</v>
      </c>
      <c r="I3366">
        <f>H3366-H3365</f>
        <v>2073</v>
      </c>
      <c r="J3366">
        <f>IF(I3366=0,0,1)</f>
        <v>1</v>
      </c>
      <c r="K3366" t="e">
        <f>J3366*Weighting!$W$6</f>
        <v>#NUM!</v>
      </c>
      <c r="M3366" s="14"/>
    </row>
    <row r="3367" spans="1:25" x14ac:dyDescent="0.55000000000000004">
      <c r="A3367" s="32" t="str">
        <f>IF(Weighting!$P$7&gt;0,B3367,"")</f>
        <v/>
      </c>
      <c r="B3367" t="e">
        <f>Weighting!$C$7</f>
        <v>#DIV/0!</v>
      </c>
      <c r="C3367" t="e">
        <f>Weighting!$F$7</f>
        <v>#NUM!</v>
      </c>
      <c r="D3367" t="e">
        <f>IF(C3367=1,'Data Transformation'!$G$3+0.5*'Data Transformation'!$W$25,IF(C3368=1,D3368-'Data Transformation'!$W$25,FALSE))</f>
        <v>#NUM!</v>
      </c>
      <c r="E3367">
        <f t="array" ref="E3367">IF(ISLOGICAL(D3367),"",FREQUENCY(IF('Data Transformation'!$B$425:$B$8425='Bin Analysis'!$B3363,'Data Transformation'!$G$425:$G$8425),D3367))</f>
        <v>2001</v>
      </c>
      <c r="F3367">
        <f t="shared" ref="F3367:F3385" si="420">IF(ISLOGICAL(D3367),"",E3367-E3366)</f>
        <v>0</v>
      </c>
      <c r="G3367">
        <f>Weighting!$H$7</f>
        <v>0</v>
      </c>
      <c r="H3367">
        <f t="array" ref="H3367">FREQUENCY(IF('Data Transformation'!$B$4:$B$8425=B3363,'Data Transformation'!$G$4:$G$8425),'Bin Analysis'!$B3367)</f>
        <v>2073</v>
      </c>
      <c r="I3367">
        <f t="shared" ref="I3367:I3385" si="421">H3367-H3366</f>
        <v>0</v>
      </c>
      <c r="J3367">
        <f>IF(I3367=0,0,1)</f>
        <v>0</v>
      </c>
      <c r="K3367">
        <f>J3367*Weighting!$W$7</f>
        <v>0</v>
      </c>
      <c r="M3367" s="14"/>
    </row>
    <row r="3368" spans="1:25" x14ac:dyDescent="0.55000000000000004">
      <c r="A3368" s="32" t="str">
        <f>IF(Weighting!$P$8&gt;0,B3368,"")</f>
        <v/>
      </c>
      <c r="B3368" t="e">
        <f>Weighting!$C$8</f>
        <v>#DIV/0!</v>
      </c>
      <c r="C3368" t="e">
        <f>Weighting!$F$8</f>
        <v>#NUM!</v>
      </c>
      <c r="D3368" t="e">
        <f>IF(C3368=1,'Data Transformation'!$G$3+0.5*'Data Transformation'!$W$25,IF(C3369=1,D3369-'Data Transformation'!$W$25,FALSE))</f>
        <v>#NUM!</v>
      </c>
      <c r="E3368">
        <f t="array" ref="E3368">IF(ISLOGICAL(D3368),"",FREQUENCY(IF('Data Transformation'!$B$425:$B$8425='Bin Analysis'!$B3363,'Data Transformation'!$G$425:$G$8425),D3368))</f>
        <v>2001</v>
      </c>
      <c r="F3368">
        <f t="shared" si="420"/>
        <v>0</v>
      </c>
      <c r="G3368">
        <f>Weighting!$H$8</f>
        <v>0</v>
      </c>
      <c r="H3368">
        <f t="array" ref="H3368">FREQUENCY(IF('Data Transformation'!$B$4:$B$8425=B3363,'Data Transformation'!$G$4:$G$8425),'Bin Analysis'!$B3368)</f>
        <v>2073</v>
      </c>
      <c r="I3368">
        <f t="shared" si="421"/>
        <v>0</v>
      </c>
      <c r="J3368">
        <f t="shared" ref="J3368:J3385" si="422">IF(I3368=0,0,1)</f>
        <v>0</v>
      </c>
      <c r="K3368">
        <f>J3368*Weighting!$W$8</f>
        <v>0</v>
      </c>
      <c r="M3368" s="14"/>
    </row>
    <row r="3369" spans="1:25" x14ac:dyDescent="0.55000000000000004">
      <c r="A3369" s="32" t="str">
        <f>IF(Weighting!$P$9&gt;0,B3369,"")</f>
        <v/>
      </c>
      <c r="B3369" s="50" t="e">
        <f>Weighting!$C$9</f>
        <v>#DIV/0!</v>
      </c>
      <c r="C3369" t="e">
        <f>Weighting!$F$9</f>
        <v>#NUM!</v>
      </c>
      <c r="D3369" t="e">
        <f>IF(C3369=1,'Data Transformation'!$G$3+0.5*'Data Transformation'!$W$25,IF(C3370=1,D3370-'Data Transformation'!$W$25,FALSE))</f>
        <v>#NUM!</v>
      </c>
      <c r="E3369">
        <f t="array" ref="E3369">IF(ISLOGICAL(D3369),"",FREQUENCY(IF('Data Transformation'!$B$425:$B$8425='Bin Analysis'!$B3363,'Data Transformation'!$G$425:$G$8425),D3369))</f>
        <v>2001</v>
      </c>
      <c r="F3369">
        <f t="shared" si="420"/>
        <v>0</v>
      </c>
      <c r="G3369">
        <f>Weighting!$H$9</f>
        <v>0</v>
      </c>
      <c r="H3369">
        <f t="array" ref="H3369">FREQUENCY(IF('Data Transformation'!$B$4:$B$8425=B3363,'Data Transformation'!$G$4:$G$8425),'Bin Analysis'!$B3369)</f>
        <v>2073</v>
      </c>
      <c r="I3369">
        <f t="shared" si="421"/>
        <v>0</v>
      </c>
      <c r="J3369">
        <f t="shared" si="422"/>
        <v>0</v>
      </c>
      <c r="K3369">
        <f>J3369*Weighting!$W$9</f>
        <v>0</v>
      </c>
      <c r="M3369" s="14"/>
    </row>
    <row r="3370" spans="1:25" x14ac:dyDescent="0.55000000000000004">
      <c r="A3370" s="32" t="str">
        <f>IF(Weighting!$P$10&gt;0,B3370,"")</f>
        <v/>
      </c>
      <c r="B3370" t="e">
        <f>Weighting!$C$10</f>
        <v>#DIV/0!</v>
      </c>
      <c r="C3370" t="e">
        <f>Weighting!$F$10</f>
        <v>#NUM!</v>
      </c>
      <c r="D3370" t="e">
        <f>IF(C3370=1,'Data Transformation'!$G$3+0.5*'Data Transformation'!$W$25,IF(C3371=1,D3371-'Data Transformation'!$W$25,FALSE))</f>
        <v>#NUM!</v>
      </c>
      <c r="E3370">
        <f t="array" ref="E3370">IF(ISLOGICAL(D3370),"",FREQUENCY(IF('Data Transformation'!$B$425:$B$8425='Bin Analysis'!$B3363,'Data Transformation'!$G$425:$G$8425),D3370))</f>
        <v>2001</v>
      </c>
      <c r="F3370">
        <f t="shared" si="420"/>
        <v>0</v>
      </c>
      <c r="G3370">
        <f>Weighting!$H$10</f>
        <v>0</v>
      </c>
      <c r="H3370">
        <f t="array" ref="H3370">FREQUENCY(IF('Data Transformation'!$B$4:$B$8425=B3363,'Data Transformation'!$G$4:$G$8425),'Bin Analysis'!$B3370)</f>
        <v>2073</v>
      </c>
      <c r="I3370">
        <f t="shared" si="421"/>
        <v>0</v>
      </c>
      <c r="J3370">
        <f t="shared" si="422"/>
        <v>0</v>
      </c>
      <c r="K3370">
        <f>J3370*Weighting!$W$10</f>
        <v>0</v>
      </c>
      <c r="M3370" s="14"/>
    </row>
    <row r="3371" spans="1:25" x14ac:dyDescent="0.55000000000000004">
      <c r="A3371" s="32" t="str">
        <f>IF(Weighting!$P$11&gt;0,B3371,"")</f>
        <v/>
      </c>
      <c r="B3371" t="e">
        <f>Weighting!$C$11</f>
        <v>#DIV/0!</v>
      </c>
      <c r="C3371" t="e">
        <f>Weighting!$F$11</f>
        <v>#NUM!</v>
      </c>
      <c r="D3371" t="e">
        <f>IF(C3371=1,'Data Transformation'!$G$3+0.5*'Data Transformation'!$W$25,IF(C3372=1,D3372-'Data Transformation'!$W$25,FALSE))</f>
        <v>#NUM!</v>
      </c>
      <c r="E3371">
        <f t="array" ref="E3371">IF(ISLOGICAL(D3371),"",FREQUENCY(IF('Data Transformation'!$B$425:$B$8425='Bin Analysis'!$B3363,'Data Transformation'!$G$425:$G$8425),D3371))</f>
        <v>2001</v>
      </c>
      <c r="F3371">
        <f t="shared" si="420"/>
        <v>0</v>
      </c>
      <c r="G3371">
        <f>Weighting!$H$11</f>
        <v>0</v>
      </c>
      <c r="H3371">
        <f t="array" ref="H3371">FREQUENCY(IF('Data Transformation'!$B$4:$B$8425=B3363,'Data Transformation'!$G$4:$G$8425),'Bin Analysis'!$B3371)</f>
        <v>2073</v>
      </c>
      <c r="I3371">
        <f t="shared" si="421"/>
        <v>0</v>
      </c>
      <c r="J3371">
        <f t="shared" si="422"/>
        <v>0</v>
      </c>
      <c r="K3371">
        <f>J3371*Weighting!$W$11</f>
        <v>0</v>
      </c>
      <c r="M3371" s="14"/>
    </row>
    <row r="3372" spans="1:25" x14ac:dyDescent="0.55000000000000004">
      <c r="A3372" s="32" t="str">
        <f>IF(Weighting!$P$12&gt;0,B3372,"")</f>
        <v/>
      </c>
      <c r="B3372" t="e">
        <f>Weighting!$C$12</f>
        <v>#DIV/0!</v>
      </c>
      <c r="C3372" t="e">
        <f>Weighting!$F$12</f>
        <v>#NUM!</v>
      </c>
      <c r="D3372" t="e">
        <f>IF(C3372=1,'Data Transformation'!$G$3+0.5*'Data Transformation'!$W$25,IF(C3373=1,D3373-'Data Transformation'!$W$25,FALSE))</f>
        <v>#NUM!</v>
      </c>
      <c r="E3372">
        <f t="array" ref="E3372">IF(ISLOGICAL(D3372),"",FREQUENCY(IF('Data Transformation'!$B$425:$B$8425='Bin Analysis'!$B3363,'Data Transformation'!$G$425:$G$8425),D3372))</f>
        <v>2001</v>
      </c>
      <c r="F3372">
        <f t="shared" si="420"/>
        <v>0</v>
      </c>
      <c r="G3372">
        <f>Weighting!$H$12</f>
        <v>0</v>
      </c>
      <c r="H3372">
        <f t="array" ref="H3372">FREQUENCY(IF('Data Transformation'!$B$4:$B$8425=B3363,'Data Transformation'!$G$4:$G$8425),'Bin Analysis'!$B3372)</f>
        <v>2073</v>
      </c>
      <c r="I3372">
        <f t="shared" si="421"/>
        <v>0</v>
      </c>
      <c r="J3372">
        <f t="shared" si="422"/>
        <v>0</v>
      </c>
      <c r="K3372">
        <f>J3372*Weighting!$W$12</f>
        <v>0</v>
      </c>
      <c r="M3372" s="14"/>
    </row>
    <row r="3373" spans="1:25" x14ac:dyDescent="0.55000000000000004">
      <c r="A3373" s="32" t="str">
        <f>IF(Weighting!$P$13&gt;0,B3373,"")</f>
        <v/>
      </c>
      <c r="B3373" t="e">
        <f>Weighting!$C$13</f>
        <v>#DIV/0!</v>
      </c>
      <c r="C3373" t="e">
        <f>Weighting!$F$13</f>
        <v>#NUM!</v>
      </c>
      <c r="D3373" t="e">
        <f>IF(C3373=1,'Data Transformation'!$G$3+0.5*'Data Transformation'!$W$25,IF(C3374=1,D3374-'Data Transformation'!$W$25,FALSE))</f>
        <v>#NUM!</v>
      </c>
      <c r="E3373">
        <f t="array" ref="E3373">IF(ISLOGICAL(D3373),"",FREQUENCY(IF('Data Transformation'!$B$425:$B$8425='Bin Analysis'!$B3363,'Data Transformation'!$G$425:$G$8425),D3373))</f>
        <v>2001</v>
      </c>
      <c r="F3373">
        <f t="shared" si="420"/>
        <v>0</v>
      </c>
      <c r="G3373">
        <f>Weighting!$H$13</f>
        <v>0</v>
      </c>
      <c r="H3373">
        <f t="array" ref="H3373">FREQUENCY(IF('Data Transformation'!$B$4:$B$8425=B3363,'Data Transformation'!$G$4:$G$8425),'Bin Analysis'!$B3373)</f>
        <v>2073</v>
      </c>
      <c r="I3373">
        <f t="shared" si="421"/>
        <v>0</v>
      </c>
      <c r="J3373">
        <f t="shared" si="422"/>
        <v>0</v>
      </c>
      <c r="K3373">
        <f>J3373*Weighting!$W$13</f>
        <v>0</v>
      </c>
      <c r="M3373" s="14"/>
    </row>
    <row r="3374" spans="1:25" x14ac:dyDescent="0.55000000000000004">
      <c r="A3374" s="32" t="str">
        <f>IF(Weighting!$P$14&gt;0,B3374,"")</f>
        <v/>
      </c>
      <c r="B3374" t="e">
        <f>Weighting!$C$14</f>
        <v>#DIV/0!</v>
      </c>
      <c r="C3374" t="e">
        <f>Weighting!$F$14</f>
        <v>#NUM!</v>
      </c>
      <c r="D3374" t="e">
        <f>IF(C3374=1,'Data Transformation'!$G$3+0.5*'Data Transformation'!$W$25,IF(C3375=1,D3375-'Data Transformation'!$W$25,FALSE))</f>
        <v>#NUM!</v>
      </c>
      <c r="E3374">
        <f t="array" ref="E3374">IF(ISLOGICAL(D3374),"",FREQUENCY(IF('Data Transformation'!$B$425:$B$8425='Bin Analysis'!$B3363,'Data Transformation'!$G$425:$G$8425),D3374))</f>
        <v>2001</v>
      </c>
      <c r="F3374">
        <f t="shared" si="420"/>
        <v>0</v>
      </c>
      <c r="G3374">
        <f>Weighting!$H$14</f>
        <v>0</v>
      </c>
      <c r="H3374">
        <f t="array" ref="H3374">FREQUENCY(IF('Data Transformation'!$B$4:$B$8425=B3363,'Data Transformation'!$G$4:$G$8425),'Bin Analysis'!$B3374)</f>
        <v>2073</v>
      </c>
      <c r="I3374">
        <f t="shared" si="421"/>
        <v>0</v>
      </c>
      <c r="J3374">
        <f t="shared" si="422"/>
        <v>0</v>
      </c>
      <c r="K3374">
        <f>J3374*Weighting!$W$14</f>
        <v>0</v>
      </c>
      <c r="M3374" s="14"/>
    </row>
    <row r="3375" spans="1:25" x14ac:dyDescent="0.55000000000000004">
      <c r="A3375" s="32" t="str">
        <f>IF(Weighting!$P$15&gt;0,B3375,"")</f>
        <v/>
      </c>
      <c r="B3375" t="e">
        <f>Weighting!$C$15</f>
        <v>#DIV/0!</v>
      </c>
      <c r="C3375" t="e">
        <f>Weighting!$F$15</f>
        <v>#NUM!</v>
      </c>
      <c r="D3375" t="e">
        <f>IF(C3375=1,'Data Transformation'!$G$3+0.5*'Data Transformation'!$W$25,IF(C3376=1,D3376-'Data Transformation'!$W$25,FALSE))</f>
        <v>#NUM!</v>
      </c>
      <c r="E3375">
        <f t="array" ref="E3375">IF(ISLOGICAL(D3375),"",FREQUENCY(IF('Data Transformation'!$B$425:$B$8425='Bin Analysis'!$B3363,'Data Transformation'!$G$425:$G$8425),D3375))</f>
        <v>2001</v>
      </c>
      <c r="F3375">
        <f t="shared" si="420"/>
        <v>0</v>
      </c>
      <c r="G3375">
        <f>Weighting!$H$15</f>
        <v>0</v>
      </c>
      <c r="H3375">
        <f t="array" ref="H3375">FREQUENCY(IF('Data Transformation'!$B$4:$B$8425=B3363,'Data Transformation'!$G$4:$G$8425),'Bin Analysis'!$B3375)</f>
        <v>2073</v>
      </c>
      <c r="I3375">
        <f t="shared" si="421"/>
        <v>0</v>
      </c>
      <c r="J3375">
        <f t="shared" si="422"/>
        <v>0</v>
      </c>
      <c r="K3375">
        <f>J3375*Weighting!$W$15</f>
        <v>0</v>
      </c>
      <c r="M3375" s="14"/>
    </row>
    <row r="3376" spans="1:25" x14ac:dyDescent="0.55000000000000004">
      <c r="A3376" s="32" t="str">
        <f>IF(Weighting!$P$16&gt;0,B3376,"")</f>
        <v/>
      </c>
      <c r="B3376" t="e">
        <f>Weighting!$C$16</f>
        <v>#DIV/0!</v>
      </c>
      <c r="C3376" t="e">
        <f>Weighting!$F$16</f>
        <v>#NUM!</v>
      </c>
      <c r="D3376" t="e">
        <f>IF(C3376=1,'Data Transformation'!$G$3+0.5*'Data Transformation'!$W$25,IF(C3377=1,D3377-'Data Transformation'!$W$25,FALSE))</f>
        <v>#NUM!</v>
      </c>
      <c r="E3376">
        <f t="array" ref="E3376">IF(ISLOGICAL(D3376),"",FREQUENCY(IF('Data Transformation'!$B$425:$B$8425='Bin Analysis'!$B3363,'Data Transformation'!$G$425:$G$8425),D3376))</f>
        <v>2001</v>
      </c>
      <c r="F3376">
        <f t="shared" si="420"/>
        <v>0</v>
      </c>
      <c r="G3376">
        <f>Weighting!$H$16</f>
        <v>0</v>
      </c>
      <c r="H3376">
        <f t="array" ref="H3376">FREQUENCY(IF('Data Transformation'!$B$4:$B$8425=B3363,'Data Transformation'!$G$4:$G$8425),'Bin Analysis'!$B3376)</f>
        <v>2073</v>
      </c>
      <c r="I3376">
        <f t="shared" si="421"/>
        <v>0</v>
      </c>
      <c r="J3376">
        <f t="shared" si="422"/>
        <v>0</v>
      </c>
      <c r="K3376">
        <f>J3376*Weighting!$W$16</f>
        <v>0</v>
      </c>
      <c r="M3376" s="14"/>
    </row>
    <row r="3377" spans="1:25" x14ac:dyDescent="0.55000000000000004">
      <c r="A3377" s="32" t="str">
        <f>IF(Weighting!$P$17&gt;0,B3377,"")</f>
        <v/>
      </c>
      <c r="B3377" t="e">
        <f>Weighting!$C$17</f>
        <v>#DIV/0!</v>
      </c>
      <c r="C3377" t="e">
        <f>Weighting!$F$17</f>
        <v>#NUM!</v>
      </c>
      <c r="D3377" t="e">
        <f>IF(C3377=1,'Data Transformation'!$G$3+0.5*'Data Transformation'!$W$25,IF(C3378=1,D3378-'Data Transformation'!$W$25,FALSE))</f>
        <v>#NUM!</v>
      </c>
      <c r="E3377">
        <f t="array" ref="E3377">IF(ISLOGICAL(D3377),"",FREQUENCY(IF('Data Transformation'!$B$425:$B$8425='Bin Analysis'!$B3363,'Data Transformation'!$G$425:$G$8425),D3377))</f>
        <v>2001</v>
      </c>
      <c r="F3377">
        <f t="shared" si="420"/>
        <v>0</v>
      </c>
      <c r="G3377">
        <f>Weighting!$H$17</f>
        <v>0</v>
      </c>
      <c r="H3377">
        <f t="array" ref="H3377">FREQUENCY(IF('Data Transformation'!$B$4:$B$8425=B3363,'Data Transformation'!$G$4:$G$8425),'Bin Analysis'!$B3377)</f>
        <v>2073</v>
      </c>
      <c r="I3377">
        <f t="shared" si="421"/>
        <v>0</v>
      </c>
      <c r="J3377">
        <f t="shared" si="422"/>
        <v>0</v>
      </c>
      <c r="K3377">
        <f>J3377*Weighting!$W$17</f>
        <v>0</v>
      </c>
      <c r="M3377" s="14"/>
    </row>
    <row r="3378" spans="1:25" x14ac:dyDescent="0.55000000000000004">
      <c r="A3378" s="32" t="str">
        <f>IF(Weighting!$P$18&gt;0,B3378,"")</f>
        <v/>
      </c>
      <c r="B3378" t="e">
        <f>Weighting!$C$18</f>
        <v>#DIV/0!</v>
      </c>
      <c r="C3378" t="e">
        <f>Weighting!$F$18</f>
        <v>#NUM!</v>
      </c>
      <c r="D3378" t="e">
        <f>IF(C3378=1,'Data Transformation'!$G$3+0.5*'Data Transformation'!$W$25,IF(C3379=1,D3379-'Data Transformation'!$W$25,FALSE))</f>
        <v>#NUM!</v>
      </c>
      <c r="E3378">
        <f t="array" ref="E3378">IF(ISLOGICAL(D3378),"",FREQUENCY(IF('Data Transformation'!$B$425:$B$8425='Bin Analysis'!$B3363,'Data Transformation'!$G$425:$G$8425),D3378))</f>
        <v>2001</v>
      </c>
      <c r="F3378">
        <f t="shared" si="420"/>
        <v>0</v>
      </c>
      <c r="G3378">
        <f>Weighting!$H$18</f>
        <v>0</v>
      </c>
      <c r="H3378">
        <f t="array" ref="H3378">FREQUENCY(IF('Data Transformation'!$B$4:$B$8425=B3363,'Data Transformation'!$G$4:$G$8425),'Bin Analysis'!$B3378)</f>
        <v>2073</v>
      </c>
      <c r="I3378">
        <f t="shared" si="421"/>
        <v>0</v>
      </c>
      <c r="J3378">
        <f t="shared" si="422"/>
        <v>0</v>
      </c>
      <c r="K3378">
        <f>J3378*Weighting!$W$18</f>
        <v>0</v>
      </c>
      <c r="M3378" s="14"/>
    </row>
    <row r="3379" spans="1:25" x14ac:dyDescent="0.55000000000000004">
      <c r="A3379" s="32" t="str">
        <f>IF(Weighting!$P$19&gt;0,B3379,"")</f>
        <v/>
      </c>
      <c r="B3379" t="e">
        <f>Weighting!$C$19</f>
        <v>#DIV/0!</v>
      </c>
      <c r="C3379" t="e">
        <f>Weighting!$F$19</f>
        <v>#NUM!</v>
      </c>
      <c r="D3379" t="e">
        <f>IF(C3379=1,'Data Transformation'!$G$3+0.5*'Data Transformation'!$W$25,IF(C3380=1,D3380-'Data Transformation'!$W$25,FALSE))</f>
        <v>#NUM!</v>
      </c>
      <c r="E3379">
        <f t="array" ref="E3379">IF(ISLOGICAL(D3379),"",FREQUENCY(IF('Data Transformation'!$B$425:$B$8425='Bin Analysis'!$B3363,'Data Transformation'!$G$425:$G$8425),D3379))</f>
        <v>2001</v>
      </c>
      <c r="F3379">
        <f t="shared" si="420"/>
        <v>0</v>
      </c>
      <c r="G3379">
        <f>Weighting!$H$19</f>
        <v>0</v>
      </c>
      <c r="H3379">
        <f t="array" ref="H3379">FREQUENCY(IF('Data Transformation'!$B$4:$B$8425=B3363,'Data Transformation'!$G$4:$G$8425),'Bin Analysis'!$B3379)</f>
        <v>2073</v>
      </c>
      <c r="I3379">
        <f t="shared" si="421"/>
        <v>0</v>
      </c>
      <c r="J3379">
        <f t="shared" si="422"/>
        <v>0</v>
      </c>
      <c r="K3379">
        <f>J3379*Weighting!$W$19</f>
        <v>0</v>
      </c>
      <c r="M3379" s="14"/>
    </row>
    <row r="3380" spans="1:25" x14ac:dyDescent="0.55000000000000004">
      <c r="A3380" s="32" t="str">
        <f>IF(Weighting!$P$20&gt;0,B3380,"")</f>
        <v/>
      </c>
      <c r="B3380" t="e">
        <f>Weighting!$C$20</f>
        <v>#DIV/0!</v>
      </c>
      <c r="C3380" t="e">
        <f>Weighting!$F$20</f>
        <v>#NUM!</v>
      </c>
      <c r="D3380" t="e">
        <f>IF(C3380=1,'Data Transformation'!$G$3+0.5*'Data Transformation'!$W$25,IF(C3381=1,D3381-'Data Transformation'!$W$25,FALSE))</f>
        <v>#NUM!</v>
      </c>
      <c r="E3380">
        <f t="array" ref="E3380">IF(ISLOGICAL(D3380),"",FREQUENCY(IF('Data Transformation'!$B$425:$B$8425='Bin Analysis'!$B3363,'Data Transformation'!$G$425:$G$8425),D3380))</f>
        <v>2001</v>
      </c>
      <c r="F3380">
        <f t="shared" si="420"/>
        <v>0</v>
      </c>
      <c r="G3380">
        <f>Weighting!$H$20</f>
        <v>0</v>
      </c>
      <c r="H3380">
        <f t="array" ref="H3380">FREQUENCY(IF('Data Transformation'!$B$4:$B$8425=B3363,'Data Transformation'!$G$4:$G$8425),'Bin Analysis'!$B3380)</f>
        <v>2073</v>
      </c>
      <c r="I3380">
        <f t="shared" si="421"/>
        <v>0</v>
      </c>
      <c r="J3380">
        <f t="shared" si="422"/>
        <v>0</v>
      </c>
      <c r="K3380">
        <f>J3380*Weighting!$W$20</f>
        <v>0</v>
      </c>
      <c r="M3380" s="14"/>
    </row>
    <row r="3381" spans="1:25" x14ac:dyDescent="0.55000000000000004">
      <c r="A3381" s="32" t="str">
        <f>IF(Weighting!$P$21&gt;0,B3381,"")</f>
        <v/>
      </c>
      <c r="B3381" t="e">
        <f>Weighting!$C$21</f>
        <v>#DIV/0!</v>
      </c>
      <c r="C3381" t="e">
        <f>Weighting!$F$21</f>
        <v>#NUM!</v>
      </c>
      <c r="D3381" t="e">
        <f>IF(C3381=1,'Data Transformation'!$G$3+0.5*'Data Transformation'!$W$25,IF(C3382=1,D3382-'Data Transformation'!$W$25,FALSE))</f>
        <v>#NUM!</v>
      </c>
      <c r="E3381">
        <f t="array" ref="E3381">IF(ISLOGICAL(D3381),"",FREQUENCY(IF('Data Transformation'!$B$425:$B$8425='Bin Analysis'!$B3363,'Data Transformation'!$G$425:$G$8425),D3381))</f>
        <v>2001</v>
      </c>
      <c r="F3381">
        <f t="shared" si="420"/>
        <v>0</v>
      </c>
      <c r="G3381">
        <f>Weighting!$H$21</f>
        <v>0</v>
      </c>
      <c r="H3381">
        <f t="array" ref="H3381">FREQUENCY(IF('Data Transformation'!$B$4:$B$8425=B3363,'Data Transformation'!$G$4:$G$8425),'Bin Analysis'!$B3381)</f>
        <v>2073</v>
      </c>
      <c r="I3381">
        <f t="shared" si="421"/>
        <v>0</v>
      </c>
      <c r="J3381">
        <f t="shared" si="422"/>
        <v>0</v>
      </c>
      <c r="K3381">
        <f>J3381*Weighting!$W$21</f>
        <v>0</v>
      </c>
      <c r="M3381" s="14"/>
    </row>
    <row r="3382" spans="1:25" x14ac:dyDescent="0.55000000000000004">
      <c r="A3382" s="32" t="str">
        <f>IF(Weighting!$P$22&gt;0,B3382,"")</f>
        <v/>
      </c>
      <c r="B3382" t="e">
        <f>Weighting!$C$22</f>
        <v>#DIV/0!</v>
      </c>
      <c r="C3382" t="e">
        <f>Weighting!$F$22</f>
        <v>#NUM!</v>
      </c>
      <c r="D3382" t="e">
        <f>IF(C3382=1,'Data Transformation'!$G$3+0.5*'Data Transformation'!$W$25,IF(C3383=1,D3383-'Data Transformation'!$W$25,FALSE))</f>
        <v>#NUM!</v>
      </c>
      <c r="E3382">
        <f t="array" ref="E3382">IF(ISLOGICAL(D3382),"",FREQUENCY(IF('Data Transformation'!$B$425:$B$8425='Bin Analysis'!$B3363,'Data Transformation'!$G$425:$G$8425),D3382))</f>
        <v>2001</v>
      </c>
      <c r="F3382">
        <f t="shared" si="420"/>
        <v>0</v>
      </c>
      <c r="G3382">
        <f>Weighting!$H$22</f>
        <v>0</v>
      </c>
      <c r="H3382">
        <f t="array" ref="H3382">FREQUENCY(IF('Data Transformation'!$B$4:$B$8425=B3363,'Data Transformation'!$G$4:$G$8425),'Bin Analysis'!$B3382)</f>
        <v>2073</v>
      </c>
      <c r="I3382">
        <f t="shared" si="421"/>
        <v>0</v>
      </c>
      <c r="J3382">
        <f t="shared" si="422"/>
        <v>0</v>
      </c>
      <c r="K3382">
        <f>J3382*Weighting!$W$22</f>
        <v>0</v>
      </c>
      <c r="M3382" s="14"/>
    </row>
    <row r="3383" spans="1:25" x14ac:dyDescent="0.55000000000000004">
      <c r="A3383" s="32" t="str">
        <f>IF(Weighting!$P$23&gt;0,B3383,"")</f>
        <v/>
      </c>
      <c r="B3383" t="e">
        <f>Weighting!$C$23</f>
        <v>#DIV/0!</v>
      </c>
      <c r="C3383" t="e">
        <f>Weighting!$F$23</f>
        <v>#NUM!</v>
      </c>
      <c r="D3383" t="e">
        <f>IF(C3383=1,'Data Transformation'!$G$3+0.5*'Data Transformation'!$W$25,IF(C3384=1,D3384-'Data Transformation'!$W$25,FALSE))</f>
        <v>#NUM!</v>
      </c>
      <c r="E3383">
        <f t="array" ref="E3383">IF(ISLOGICAL(D3383),"",FREQUENCY(IF('Data Transformation'!$B$425:$B$8425='Bin Analysis'!$B3363,'Data Transformation'!$G$425:$G$8425),D3383))</f>
        <v>2001</v>
      </c>
      <c r="F3383">
        <f t="shared" si="420"/>
        <v>0</v>
      </c>
      <c r="G3383">
        <f>Weighting!$H$23</f>
        <v>0</v>
      </c>
      <c r="H3383">
        <f t="array" ref="H3383">FREQUENCY(IF('Data Transformation'!$B$4:$B$8425=B3363,'Data Transformation'!$G$4:$G$8425),'Bin Analysis'!$B3383)</f>
        <v>2073</v>
      </c>
      <c r="I3383">
        <f t="shared" si="421"/>
        <v>0</v>
      </c>
      <c r="J3383">
        <f t="shared" si="422"/>
        <v>0</v>
      </c>
      <c r="K3383">
        <f>J3383*Weighting!$W$23</f>
        <v>0</v>
      </c>
      <c r="M3383" s="14"/>
    </row>
    <row r="3384" spans="1:25" x14ac:dyDescent="0.55000000000000004">
      <c r="A3384" s="32" t="str">
        <f>IF(Weighting!$P$24&gt;0,B3384,"")</f>
        <v/>
      </c>
      <c r="B3384" t="e">
        <f>Weighting!$C$24</f>
        <v>#DIV/0!</v>
      </c>
      <c r="C3384" t="e">
        <f>Weighting!$F$24</f>
        <v>#NUM!</v>
      </c>
      <c r="D3384" t="e">
        <f>IF(C3384=1,'Data Transformation'!$G$3+0.5*'Data Transformation'!$W$25,IF(C3385=1,D3385-'Data Transformation'!$W$25,FALSE))</f>
        <v>#NUM!</v>
      </c>
      <c r="E3384">
        <f t="array" ref="E3384">IF(ISLOGICAL(D3384),"",FREQUENCY(IF('Data Transformation'!$B$425:$B$8425='Bin Analysis'!$B3363,'Data Transformation'!$G$425:$G$8425),D3384))</f>
        <v>2001</v>
      </c>
      <c r="F3384">
        <f t="shared" si="420"/>
        <v>0</v>
      </c>
      <c r="G3384">
        <f>Weighting!$H$24</f>
        <v>0</v>
      </c>
      <c r="H3384">
        <f t="array" ref="H3384">FREQUENCY(IF('Data Transformation'!$B$4:$B$8425=B3363,'Data Transformation'!$G$4:$G$8425),'Bin Analysis'!$B3384)</f>
        <v>2073</v>
      </c>
      <c r="I3384">
        <f t="shared" si="421"/>
        <v>0</v>
      </c>
      <c r="J3384">
        <f t="shared" si="422"/>
        <v>0</v>
      </c>
      <c r="K3384">
        <f>J3384*Weighting!$W$24</f>
        <v>0</v>
      </c>
      <c r="M3384" s="14"/>
    </row>
    <row r="3385" spans="1:25" x14ac:dyDescent="0.55000000000000004">
      <c r="A3385" s="32" t="str">
        <f>IF(Weighting!$P$25&gt;0,B3385,"")</f>
        <v/>
      </c>
      <c r="B3385" t="e">
        <f>Weighting!$C$25</f>
        <v>#DIV/0!</v>
      </c>
      <c r="C3385" t="e">
        <f>Weighting!$F$25</f>
        <v>#NUM!</v>
      </c>
      <c r="D3385" t="e">
        <f>IF(C3385=1,'Data Transformation'!$G$3+0.5*'Data Transformation'!$W$25,IF(C3386=1,D3386-'Data Transformation'!$W$25,FALSE))</f>
        <v>#NUM!</v>
      </c>
      <c r="E3385">
        <f t="array" ref="E3385">IF(ISLOGICAL(D3385),"",FREQUENCY(IF('Data Transformation'!$B$425:$B$8425='Bin Analysis'!$B3363,'Data Transformation'!$G$425:$G$8425),D3385))</f>
        <v>2001</v>
      </c>
      <c r="F3385">
        <f t="shared" si="420"/>
        <v>0</v>
      </c>
      <c r="G3385">
        <f>Weighting!$H$25</f>
        <v>0</v>
      </c>
      <c r="H3385">
        <f t="array" ref="H3385">FREQUENCY(IF('Data Transformation'!$B$4:$B$8425=B3363,'Data Transformation'!$G$4:$G$8425),'Bin Analysis'!$B3385)</f>
        <v>2073</v>
      </c>
      <c r="I3385">
        <f t="shared" si="421"/>
        <v>0</v>
      </c>
      <c r="J3385">
        <f t="shared" si="422"/>
        <v>0</v>
      </c>
      <c r="K3385">
        <f>J3385*Weighting!$W$25</f>
        <v>0</v>
      </c>
      <c r="M3385" s="14"/>
    </row>
    <row r="3386" spans="1:25" x14ac:dyDescent="0.55000000000000004">
      <c r="O3386"/>
      <c r="P3386"/>
      <c r="Q3386"/>
      <c r="R3386"/>
    </row>
    <row r="3387" spans="1:25" ht="23.35" x14ac:dyDescent="0.8">
      <c r="A3387" s="21" t="s">
        <v>0</v>
      </c>
      <c r="B3387" s="21" t="str">
        <f>IFERROR(VLOOKUP(C3387,'Data Transformation'!$L$6:$M$426,2,FALSE),"")</f>
        <v/>
      </c>
      <c r="C3387" s="21">
        <f>C3363+1</f>
        <v>141</v>
      </c>
      <c r="D3387" s="21"/>
      <c r="E3387" s="21"/>
      <c r="F3387" s="21"/>
      <c r="G3387" s="21"/>
      <c r="H3387" s="22"/>
      <c r="I3387" s="22"/>
      <c r="J3387" s="22"/>
      <c r="K3387" s="21"/>
      <c r="L3387" s="21" t="str">
        <f>B3387</f>
        <v/>
      </c>
      <c r="M3387" s="23" t="e">
        <f>INDEX('Data Transformation'!$O$4:$O$424,MATCH($B3387,'Data Transformation'!$M$4:$M$424,0),MATCH($M$2,'Data Transformation'!$O$3,0))</f>
        <v>#N/A</v>
      </c>
      <c r="N3387" s="27" t="e">
        <f>IF('Input and Summary Results'!$J$16="minimum",'Bin Analysis'!X3388/(M3387-1),'Bin Analysis'!Y3387/('Bin Analysis'!M3387-1))</f>
        <v>#N/A</v>
      </c>
      <c r="O3387" s="27" t="e">
        <f>IF(M3387=FALSE,NA(),(VLOOKUP(1,C3390:K3409,4,FALSE))/(M3387-1))</f>
        <v>#N/A</v>
      </c>
      <c r="P3387" s="27" t="e">
        <f>IF(M3387=FALSE,NA(),SUM(J3390:J3409)/Weighting!$S$5)</f>
        <v>#N/A</v>
      </c>
      <c r="Q3387" s="27" t="e">
        <f>IF(M3387=FALSE,NA(),SUM(K3390:K3409)/Weighting!$S$6)</f>
        <v>#N/A</v>
      </c>
      <c r="R3387" s="27" t="e">
        <f>IF(M3387=FALSE,NA(),(VLOOKUP(1,G3390:K3409,3,FALSE))/(M3387-1))</f>
        <v>#N/A</v>
      </c>
      <c r="S3387" s="22" t="e">
        <f>IF(M3387=FALSE,NA(),IF(SUM(J3390:J3409)=2,"yes","no"))</f>
        <v>#N/A</v>
      </c>
      <c r="X3387" s="2" cm="2">
        <f t="array" ref="X3387:X3388">FREQUENCY(IF('Data Transformation'!$B$425:$B$6424='Bin Analysis'!L3387,'Data Transformation'!$G$425:$G$6424),'Data Transformation'!$U$11)</f>
        <v>0</v>
      </c>
      <c r="Y3387" s="2" cm="2">
        <f t="array" ref="Y3387:Y3388">FREQUENCY(IF('Data Transformation'!$B$425:$B$6424='Bin Analysis'!L3387,'Data Transformation'!$G$425:$G$6424),'Data Transformation'!$U$12)</f>
        <v>0</v>
      </c>
    </row>
    <row r="3388" spans="1:25" x14ac:dyDescent="0.55000000000000004">
      <c r="A3388" s="14" t="s">
        <v>67</v>
      </c>
      <c r="B3388" t="s">
        <v>47</v>
      </c>
      <c r="C3388" t="s">
        <v>5</v>
      </c>
      <c r="D3388" t="s">
        <v>100</v>
      </c>
      <c r="E3388" t="s">
        <v>101</v>
      </c>
      <c r="F3388" t="s">
        <v>102</v>
      </c>
      <c r="G3388" t="s">
        <v>70</v>
      </c>
      <c r="H3388" t="s">
        <v>31</v>
      </c>
      <c r="I3388" t="s">
        <v>32</v>
      </c>
      <c r="J3388" t="s">
        <v>46</v>
      </c>
      <c r="K3388" s="14" t="s">
        <v>45</v>
      </c>
      <c r="M3388" s="14"/>
      <c r="X3388" s="2">
        <v>0</v>
      </c>
      <c r="Y3388" s="2">
        <v>0</v>
      </c>
    </row>
    <row r="3389" spans="1:25" x14ac:dyDescent="0.55000000000000004">
      <c r="A3389" s="32"/>
      <c r="D3389" t="e">
        <f>IF(C3389=1,'Data Transformation'!$G$3+0.5*'Data Transformation'!$W$25,IF(C3390=1,D3390-'Data Transformation'!$W$25,FALSE))</f>
        <v>#NUM!</v>
      </c>
      <c r="E3389">
        <f t="array" ref="E3389">IF(ISLOGICAL(D3389),"",FREQUENCY(IF('Data Transformation'!$B$425:$B$8425='Bin Analysis'!$B3387,'Data Transformation'!$G$425:$G$8425),D3389))</f>
        <v>2001</v>
      </c>
      <c r="F3389" t="e">
        <f>IF(ISLOGICAL(D3389),"",E3389-E3388)</f>
        <v>#VALUE!</v>
      </c>
      <c r="M3389" s="14"/>
    </row>
    <row r="3390" spans="1:25" x14ac:dyDescent="0.55000000000000004">
      <c r="A3390" s="32" t="e">
        <f>IF(Weighting!$P$6&gt;0,B3390,"")</f>
        <v>#NUM!</v>
      </c>
      <c r="B3390" t="e">
        <f>Weighting!$C$6</f>
        <v>#DIV/0!</v>
      </c>
      <c r="C3390" t="e">
        <f>Weighting!$F$6</f>
        <v>#NUM!</v>
      </c>
      <c r="D3390" t="e">
        <f>IF(C3390=1,'Data Transformation'!$G$3+0.5*'Data Transformation'!$W$25,IF(C3391=1,D3391-'Data Transformation'!$W$25,FALSE))</f>
        <v>#NUM!</v>
      </c>
      <c r="E3390">
        <f t="array" ref="E3390">IF(ISLOGICAL(D3390),"",FREQUENCY(IF('Data Transformation'!$B$425:$B$8425='Bin Analysis'!$B3387,'Data Transformation'!$G$425:$G$8425),D3390))</f>
        <v>2001</v>
      </c>
      <c r="F3390">
        <f>IF(ISLOGICAL(D3390),"",E3390-E3389)</f>
        <v>0</v>
      </c>
      <c r="G3390">
        <f>Weighting!$H$6</f>
        <v>1</v>
      </c>
      <c r="H3390">
        <f t="array" ref="H3390">FREQUENCY(IF('Data Transformation'!$B$4:$B$8425=B3387,'Data Transformation'!$G$4:$G$8425),'Bin Analysis'!$B3390)</f>
        <v>2073</v>
      </c>
      <c r="I3390">
        <f>H3390-H3389</f>
        <v>2073</v>
      </c>
      <c r="J3390">
        <f>IF(I3390=0,0,1)</f>
        <v>1</v>
      </c>
      <c r="K3390" t="e">
        <f>J3390*Weighting!$W$6</f>
        <v>#NUM!</v>
      </c>
      <c r="M3390" s="14"/>
    </row>
    <row r="3391" spans="1:25" x14ac:dyDescent="0.55000000000000004">
      <c r="A3391" s="32" t="str">
        <f>IF(Weighting!$P$7&gt;0,B3391,"")</f>
        <v/>
      </c>
      <c r="B3391" t="e">
        <f>Weighting!$C$7</f>
        <v>#DIV/0!</v>
      </c>
      <c r="C3391" t="e">
        <f>Weighting!$F$7</f>
        <v>#NUM!</v>
      </c>
      <c r="D3391" t="e">
        <f>IF(C3391=1,'Data Transformation'!$G$3+0.5*'Data Transformation'!$W$25,IF(C3392=1,D3392-'Data Transformation'!$W$25,FALSE))</f>
        <v>#NUM!</v>
      </c>
      <c r="E3391">
        <f t="array" ref="E3391">IF(ISLOGICAL(D3391),"",FREQUENCY(IF('Data Transformation'!$B$425:$B$8425='Bin Analysis'!$B3387,'Data Transformation'!$G$425:$G$8425),D3391))</f>
        <v>2001</v>
      </c>
      <c r="F3391">
        <f t="shared" ref="F3391:F3409" si="423">IF(ISLOGICAL(D3391),"",E3391-E3390)</f>
        <v>0</v>
      </c>
      <c r="G3391">
        <f>Weighting!$H$7</f>
        <v>0</v>
      </c>
      <c r="H3391">
        <f t="array" ref="H3391">FREQUENCY(IF('Data Transformation'!$B$4:$B$8425=B3387,'Data Transformation'!$G$4:$G$8425),'Bin Analysis'!$B3391)</f>
        <v>2073</v>
      </c>
      <c r="I3391">
        <f t="shared" ref="I3391:I3409" si="424">H3391-H3390</f>
        <v>0</v>
      </c>
      <c r="J3391">
        <f>IF(I3391=0,0,1)</f>
        <v>0</v>
      </c>
      <c r="K3391">
        <f>J3391*Weighting!$W$7</f>
        <v>0</v>
      </c>
      <c r="M3391" s="14"/>
    </row>
    <row r="3392" spans="1:25" x14ac:dyDescent="0.55000000000000004">
      <c r="A3392" s="32" t="str">
        <f>IF(Weighting!$P$8&gt;0,B3392,"")</f>
        <v/>
      </c>
      <c r="B3392" t="e">
        <f>Weighting!$C$8</f>
        <v>#DIV/0!</v>
      </c>
      <c r="C3392" t="e">
        <f>Weighting!$F$8</f>
        <v>#NUM!</v>
      </c>
      <c r="D3392" t="e">
        <f>IF(C3392=1,'Data Transformation'!$G$3+0.5*'Data Transformation'!$W$25,IF(C3393=1,D3393-'Data Transformation'!$W$25,FALSE))</f>
        <v>#NUM!</v>
      </c>
      <c r="E3392">
        <f t="array" ref="E3392">IF(ISLOGICAL(D3392),"",FREQUENCY(IF('Data Transformation'!$B$425:$B$8425='Bin Analysis'!$B3387,'Data Transformation'!$G$425:$G$8425),D3392))</f>
        <v>2001</v>
      </c>
      <c r="F3392">
        <f t="shared" si="423"/>
        <v>0</v>
      </c>
      <c r="G3392">
        <f>Weighting!$H$8</f>
        <v>0</v>
      </c>
      <c r="H3392">
        <f t="array" ref="H3392">FREQUENCY(IF('Data Transformation'!$B$4:$B$8425=B3387,'Data Transformation'!$G$4:$G$8425),'Bin Analysis'!$B3392)</f>
        <v>2073</v>
      </c>
      <c r="I3392">
        <f t="shared" si="424"/>
        <v>0</v>
      </c>
      <c r="J3392">
        <f t="shared" ref="J3392:J3409" si="425">IF(I3392=0,0,1)</f>
        <v>0</v>
      </c>
      <c r="K3392">
        <f>J3392*Weighting!$W$8</f>
        <v>0</v>
      </c>
      <c r="M3392" s="14"/>
    </row>
    <row r="3393" spans="1:13" x14ac:dyDescent="0.55000000000000004">
      <c r="A3393" s="32" t="str">
        <f>IF(Weighting!$P$9&gt;0,B3393,"")</f>
        <v/>
      </c>
      <c r="B3393" s="50" t="e">
        <f>Weighting!$C$9</f>
        <v>#DIV/0!</v>
      </c>
      <c r="C3393" t="e">
        <f>Weighting!$F$9</f>
        <v>#NUM!</v>
      </c>
      <c r="D3393" t="e">
        <f>IF(C3393=1,'Data Transformation'!$G$3+0.5*'Data Transformation'!$W$25,IF(C3394=1,D3394-'Data Transformation'!$W$25,FALSE))</f>
        <v>#NUM!</v>
      </c>
      <c r="E3393">
        <f t="array" ref="E3393">IF(ISLOGICAL(D3393),"",FREQUENCY(IF('Data Transformation'!$B$425:$B$8425='Bin Analysis'!$B3387,'Data Transformation'!$G$425:$G$8425),D3393))</f>
        <v>2001</v>
      </c>
      <c r="F3393">
        <f t="shared" si="423"/>
        <v>0</v>
      </c>
      <c r="G3393">
        <f>Weighting!$H$9</f>
        <v>0</v>
      </c>
      <c r="H3393">
        <f t="array" ref="H3393">FREQUENCY(IF('Data Transformation'!$B$4:$B$8425=B3387,'Data Transformation'!$G$4:$G$8425),'Bin Analysis'!$B3393)</f>
        <v>2073</v>
      </c>
      <c r="I3393">
        <f t="shared" si="424"/>
        <v>0</v>
      </c>
      <c r="J3393">
        <f t="shared" si="425"/>
        <v>0</v>
      </c>
      <c r="K3393">
        <f>J3393*Weighting!$W$9</f>
        <v>0</v>
      </c>
      <c r="M3393" s="14"/>
    </row>
    <row r="3394" spans="1:13" x14ac:dyDescent="0.55000000000000004">
      <c r="A3394" s="32" t="str">
        <f>IF(Weighting!$P$10&gt;0,B3394,"")</f>
        <v/>
      </c>
      <c r="B3394" t="e">
        <f>Weighting!$C$10</f>
        <v>#DIV/0!</v>
      </c>
      <c r="C3394" t="e">
        <f>Weighting!$F$10</f>
        <v>#NUM!</v>
      </c>
      <c r="D3394" t="e">
        <f>IF(C3394=1,'Data Transformation'!$G$3+0.5*'Data Transformation'!$W$25,IF(C3395=1,D3395-'Data Transformation'!$W$25,FALSE))</f>
        <v>#NUM!</v>
      </c>
      <c r="E3394">
        <f t="array" ref="E3394">IF(ISLOGICAL(D3394),"",FREQUENCY(IF('Data Transformation'!$B$425:$B$8425='Bin Analysis'!$B3387,'Data Transformation'!$G$425:$G$8425),D3394))</f>
        <v>2001</v>
      </c>
      <c r="F3394">
        <f t="shared" si="423"/>
        <v>0</v>
      </c>
      <c r="G3394">
        <f>Weighting!$H$10</f>
        <v>0</v>
      </c>
      <c r="H3394">
        <f t="array" ref="H3394">FREQUENCY(IF('Data Transformation'!$B$4:$B$8425=B3387,'Data Transformation'!$G$4:$G$8425),'Bin Analysis'!$B3394)</f>
        <v>2073</v>
      </c>
      <c r="I3394">
        <f t="shared" si="424"/>
        <v>0</v>
      </c>
      <c r="J3394">
        <f t="shared" si="425"/>
        <v>0</v>
      </c>
      <c r="K3394">
        <f>J3394*Weighting!$W$10</f>
        <v>0</v>
      </c>
      <c r="M3394" s="14"/>
    </row>
    <row r="3395" spans="1:13" x14ac:dyDescent="0.55000000000000004">
      <c r="A3395" s="32" t="str">
        <f>IF(Weighting!$P$11&gt;0,B3395,"")</f>
        <v/>
      </c>
      <c r="B3395" t="e">
        <f>Weighting!$C$11</f>
        <v>#DIV/0!</v>
      </c>
      <c r="C3395" t="e">
        <f>Weighting!$F$11</f>
        <v>#NUM!</v>
      </c>
      <c r="D3395" t="e">
        <f>IF(C3395=1,'Data Transformation'!$G$3+0.5*'Data Transformation'!$W$25,IF(C3396=1,D3396-'Data Transformation'!$W$25,FALSE))</f>
        <v>#NUM!</v>
      </c>
      <c r="E3395">
        <f t="array" ref="E3395">IF(ISLOGICAL(D3395),"",FREQUENCY(IF('Data Transformation'!$B$425:$B$8425='Bin Analysis'!$B3387,'Data Transformation'!$G$425:$G$8425),D3395))</f>
        <v>2001</v>
      </c>
      <c r="F3395">
        <f t="shared" si="423"/>
        <v>0</v>
      </c>
      <c r="G3395">
        <f>Weighting!$H$11</f>
        <v>0</v>
      </c>
      <c r="H3395">
        <f t="array" ref="H3395">FREQUENCY(IF('Data Transformation'!$B$4:$B$8425=B3387,'Data Transformation'!$G$4:$G$8425),'Bin Analysis'!$B3395)</f>
        <v>2073</v>
      </c>
      <c r="I3395">
        <f t="shared" si="424"/>
        <v>0</v>
      </c>
      <c r="J3395">
        <f t="shared" si="425"/>
        <v>0</v>
      </c>
      <c r="K3395">
        <f>J3395*Weighting!$W$11</f>
        <v>0</v>
      </c>
      <c r="M3395" s="14"/>
    </row>
    <row r="3396" spans="1:13" x14ac:dyDescent="0.55000000000000004">
      <c r="A3396" s="32" t="str">
        <f>IF(Weighting!$P$12&gt;0,B3396,"")</f>
        <v/>
      </c>
      <c r="B3396" t="e">
        <f>Weighting!$C$12</f>
        <v>#DIV/0!</v>
      </c>
      <c r="C3396" t="e">
        <f>Weighting!$F$12</f>
        <v>#NUM!</v>
      </c>
      <c r="D3396" t="e">
        <f>IF(C3396=1,'Data Transformation'!$G$3+0.5*'Data Transformation'!$W$25,IF(C3397=1,D3397-'Data Transformation'!$W$25,FALSE))</f>
        <v>#NUM!</v>
      </c>
      <c r="E3396">
        <f t="array" ref="E3396">IF(ISLOGICAL(D3396),"",FREQUENCY(IF('Data Transformation'!$B$425:$B$8425='Bin Analysis'!$B3387,'Data Transformation'!$G$425:$G$8425),D3396))</f>
        <v>2001</v>
      </c>
      <c r="F3396">
        <f t="shared" si="423"/>
        <v>0</v>
      </c>
      <c r="G3396">
        <f>Weighting!$H$12</f>
        <v>0</v>
      </c>
      <c r="H3396">
        <f t="array" ref="H3396">FREQUENCY(IF('Data Transformation'!$B$4:$B$8425=B3387,'Data Transformation'!$G$4:$G$8425),'Bin Analysis'!$B3396)</f>
        <v>2073</v>
      </c>
      <c r="I3396">
        <f t="shared" si="424"/>
        <v>0</v>
      </c>
      <c r="J3396">
        <f t="shared" si="425"/>
        <v>0</v>
      </c>
      <c r="K3396">
        <f>J3396*Weighting!$W$12</f>
        <v>0</v>
      </c>
      <c r="M3396" s="14"/>
    </row>
    <row r="3397" spans="1:13" x14ac:dyDescent="0.55000000000000004">
      <c r="A3397" s="32" t="str">
        <f>IF(Weighting!$P$13&gt;0,B3397,"")</f>
        <v/>
      </c>
      <c r="B3397" t="e">
        <f>Weighting!$C$13</f>
        <v>#DIV/0!</v>
      </c>
      <c r="C3397" t="e">
        <f>Weighting!$F$13</f>
        <v>#NUM!</v>
      </c>
      <c r="D3397" t="e">
        <f>IF(C3397=1,'Data Transformation'!$G$3+0.5*'Data Transformation'!$W$25,IF(C3398=1,D3398-'Data Transformation'!$W$25,FALSE))</f>
        <v>#NUM!</v>
      </c>
      <c r="E3397">
        <f t="array" ref="E3397">IF(ISLOGICAL(D3397),"",FREQUENCY(IF('Data Transformation'!$B$425:$B$8425='Bin Analysis'!$B3387,'Data Transformation'!$G$425:$G$8425),D3397))</f>
        <v>2001</v>
      </c>
      <c r="F3397">
        <f t="shared" si="423"/>
        <v>0</v>
      </c>
      <c r="G3397">
        <f>Weighting!$H$13</f>
        <v>0</v>
      </c>
      <c r="H3397">
        <f t="array" ref="H3397">FREQUENCY(IF('Data Transformation'!$B$4:$B$8425=B3387,'Data Transformation'!$G$4:$G$8425),'Bin Analysis'!$B3397)</f>
        <v>2073</v>
      </c>
      <c r="I3397">
        <f t="shared" si="424"/>
        <v>0</v>
      </c>
      <c r="J3397">
        <f t="shared" si="425"/>
        <v>0</v>
      </c>
      <c r="K3397">
        <f>J3397*Weighting!$W$13</f>
        <v>0</v>
      </c>
      <c r="M3397" s="14"/>
    </row>
    <row r="3398" spans="1:13" x14ac:dyDescent="0.55000000000000004">
      <c r="A3398" s="32" t="str">
        <f>IF(Weighting!$P$14&gt;0,B3398,"")</f>
        <v/>
      </c>
      <c r="B3398" t="e">
        <f>Weighting!$C$14</f>
        <v>#DIV/0!</v>
      </c>
      <c r="C3398" t="e">
        <f>Weighting!$F$14</f>
        <v>#NUM!</v>
      </c>
      <c r="D3398" t="e">
        <f>IF(C3398=1,'Data Transformation'!$G$3+0.5*'Data Transformation'!$W$25,IF(C3399=1,D3399-'Data Transformation'!$W$25,FALSE))</f>
        <v>#NUM!</v>
      </c>
      <c r="E3398">
        <f t="array" ref="E3398">IF(ISLOGICAL(D3398),"",FREQUENCY(IF('Data Transformation'!$B$425:$B$8425='Bin Analysis'!$B3387,'Data Transformation'!$G$425:$G$8425),D3398))</f>
        <v>2001</v>
      </c>
      <c r="F3398">
        <f t="shared" si="423"/>
        <v>0</v>
      </c>
      <c r="G3398">
        <f>Weighting!$H$14</f>
        <v>0</v>
      </c>
      <c r="H3398">
        <f t="array" ref="H3398">FREQUENCY(IF('Data Transformation'!$B$4:$B$8425=B3387,'Data Transformation'!$G$4:$G$8425),'Bin Analysis'!$B3398)</f>
        <v>2073</v>
      </c>
      <c r="I3398">
        <f t="shared" si="424"/>
        <v>0</v>
      </c>
      <c r="J3398">
        <f t="shared" si="425"/>
        <v>0</v>
      </c>
      <c r="K3398">
        <f>J3398*Weighting!$W$14</f>
        <v>0</v>
      </c>
      <c r="M3398" s="14"/>
    </row>
    <row r="3399" spans="1:13" x14ac:dyDescent="0.55000000000000004">
      <c r="A3399" s="32" t="str">
        <f>IF(Weighting!$P$15&gt;0,B3399,"")</f>
        <v/>
      </c>
      <c r="B3399" t="e">
        <f>Weighting!$C$15</f>
        <v>#DIV/0!</v>
      </c>
      <c r="C3399" t="e">
        <f>Weighting!$F$15</f>
        <v>#NUM!</v>
      </c>
      <c r="D3399" t="e">
        <f>IF(C3399=1,'Data Transformation'!$G$3+0.5*'Data Transformation'!$W$25,IF(C3400=1,D3400-'Data Transformation'!$W$25,FALSE))</f>
        <v>#NUM!</v>
      </c>
      <c r="E3399">
        <f t="array" ref="E3399">IF(ISLOGICAL(D3399),"",FREQUENCY(IF('Data Transformation'!$B$425:$B$8425='Bin Analysis'!$B3387,'Data Transformation'!$G$425:$G$8425),D3399))</f>
        <v>2001</v>
      </c>
      <c r="F3399">
        <f t="shared" si="423"/>
        <v>0</v>
      </c>
      <c r="G3399">
        <f>Weighting!$H$15</f>
        <v>0</v>
      </c>
      <c r="H3399">
        <f t="array" ref="H3399">FREQUENCY(IF('Data Transformation'!$B$4:$B$8425=B3387,'Data Transformation'!$G$4:$G$8425),'Bin Analysis'!$B3399)</f>
        <v>2073</v>
      </c>
      <c r="I3399">
        <f t="shared" si="424"/>
        <v>0</v>
      </c>
      <c r="J3399">
        <f t="shared" si="425"/>
        <v>0</v>
      </c>
      <c r="K3399">
        <f>J3399*Weighting!$W$15</f>
        <v>0</v>
      </c>
      <c r="M3399" s="14"/>
    </row>
    <row r="3400" spans="1:13" x14ac:dyDescent="0.55000000000000004">
      <c r="A3400" s="32" t="str">
        <f>IF(Weighting!$P$16&gt;0,B3400,"")</f>
        <v/>
      </c>
      <c r="B3400" t="e">
        <f>Weighting!$C$16</f>
        <v>#DIV/0!</v>
      </c>
      <c r="C3400" t="e">
        <f>Weighting!$F$16</f>
        <v>#NUM!</v>
      </c>
      <c r="D3400" t="e">
        <f>IF(C3400=1,'Data Transformation'!$G$3+0.5*'Data Transformation'!$W$25,IF(C3401=1,D3401-'Data Transformation'!$W$25,FALSE))</f>
        <v>#NUM!</v>
      </c>
      <c r="E3400">
        <f t="array" ref="E3400">IF(ISLOGICAL(D3400),"",FREQUENCY(IF('Data Transformation'!$B$425:$B$8425='Bin Analysis'!$B3387,'Data Transformation'!$G$425:$G$8425),D3400))</f>
        <v>2001</v>
      </c>
      <c r="F3400">
        <f t="shared" si="423"/>
        <v>0</v>
      </c>
      <c r="G3400">
        <f>Weighting!$H$16</f>
        <v>0</v>
      </c>
      <c r="H3400">
        <f t="array" ref="H3400">FREQUENCY(IF('Data Transformation'!$B$4:$B$8425=B3387,'Data Transformation'!$G$4:$G$8425),'Bin Analysis'!$B3400)</f>
        <v>2073</v>
      </c>
      <c r="I3400">
        <f t="shared" si="424"/>
        <v>0</v>
      </c>
      <c r="J3400">
        <f t="shared" si="425"/>
        <v>0</v>
      </c>
      <c r="K3400">
        <f>J3400*Weighting!$W$16</f>
        <v>0</v>
      </c>
      <c r="M3400" s="14"/>
    </row>
    <row r="3401" spans="1:13" x14ac:dyDescent="0.55000000000000004">
      <c r="A3401" s="32" t="str">
        <f>IF(Weighting!$P$17&gt;0,B3401,"")</f>
        <v/>
      </c>
      <c r="B3401" t="e">
        <f>Weighting!$C$17</f>
        <v>#DIV/0!</v>
      </c>
      <c r="C3401" t="e">
        <f>Weighting!$F$17</f>
        <v>#NUM!</v>
      </c>
      <c r="D3401" t="e">
        <f>IF(C3401=1,'Data Transformation'!$G$3+0.5*'Data Transformation'!$W$25,IF(C3402=1,D3402-'Data Transformation'!$W$25,FALSE))</f>
        <v>#NUM!</v>
      </c>
      <c r="E3401">
        <f t="array" ref="E3401">IF(ISLOGICAL(D3401),"",FREQUENCY(IF('Data Transformation'!$B$425:$B$8425='Bin Analysis'!$B3387,'Data Transformation'!$G$425:$G$8425),D3401))</f>
        <v>2001</v>
      </c>
      <c r="F3401">
        <f t="shared" si="423"/>
        <v>0</v>
      </c>
      <c r="G3401">
        <f>Weighting!$H$17</f>
        <v>0</v>
      </c>
      <c r="H3401">
        <f t="array" ref="H3401">FREQUENCY(IF('Data Transformation'!$B$4:$B$8425=B3387,'Data Transformation'!$G$4:$G$8425),'Bin Analysis'!$B3401)</f>
        <v>2073</v>
      </c>
      <c r="I3401">
        <f t="shared" si="424"/>
        <v>0</v>
      </c>
      <c r="J3401">
        <f t="shared" si="425"/>
        <v>0</v>
      </c>
      <c r="K3401">
        <f>J3401*Weighting!$W$17</f>
        <v>0</v>
      </c>
      <c r="M3401" s="14"/>
    </row>
    <row r="3402" spans="1:13" x14ac:dyDescent="0.55000000000000004">
      <c r="A3402" s="32" t="str">
        <f>IF(Weighting!$P$18&gt;0,B3402,"")</f>
        <v/>
      </c>
      <c r="B3402" t="e">
        <f>Weighting!$C$18</f>
        <v>#DIV/0!</v>
      </c>
      <c r="C3402" t="e">
        <f>Weighting!$F$18</f>
        <v>#NUM!</v>
      </c>
      <c r="D3402" t="e">
        <f>IF(C3402=1,'Data Transformation'!$G$3+0.5*'Data Transformation'!$W$25,IF(C3403=1,D3403-'Data Transformation'!$W$25,FALSE))</f>
        <v>#NUM!</v>
      </c>
      <c r="E3402">
        <f t="array" ref="E3402">IF(ISLOGICAL(D3402),"",FREQUENCY(IF('Data Transformation'!$B$425:$B$8425='Bin Analysis'!$B3387,'Data Transformation'!$G$425:$G$8425),D3402))</f>
        <v>2001</v>
      </c>
      <c r="F3402">
        <f t="shared" si="423"/>
        <v>0</v>
      </c>
      <c r="G3402">
        <f>Weighting!$H$18</f>
        <v>0</v>
      </c>
      <c r="H3402">
        <f t="array" ref="H3402">FREQUENCY(IF('Data Transformation'!$B$4:$B$8425=B3387,'Data Transformation'!$G$4:$G$8425),'Bin Analysis'!$B3402)</f>
        <v>2073</v>
      </c>
      <c r="I3402">
        <f t="shared" si="424"/>
        <v>0</v>
      </c>
      <c r="J3402">
        <f t="shared" si="425"/>
        <v>0</v>
      </c>
      <c r="K3402">
        <f>J3402*Weighting!$W$18</f>
        <v>0</v>
      </c>
      <c r="M3402" s="14"/>
    </row>
    <row r="3403" spans="1:13" x14ac:dyDescent="0.55000000000000004">
      <c r="A3403" s="32" t="str">
        <f>IF(Weighting!$P$19&gt;0,B3403,"")</f>
        <v/>
      </c>
      <c r="B3403" t="e">
        <f>Weighting!$C$19</f>
        <v>#DIV/0!</v>
      </c>
      <c r="C3403" t="e">
        <f>Weighting!$F$19</f>
        <v>#NUM!</v>
      </c>
      <c r="D3403" t="e">
        <f>IF(C3403=1,'Data Transformation'!$G$3+0.5*'Data Transformation'!$W$25,IF(C3404=1,D3404-'Data Transformation'!$W$25,FALSE))</f>
        <v>#NUM!</v>
      </c>
      <c r="E3403">
        <f t="array" ref="E3403">IF(ISLOGICAL(D3403),"",FREQUENCY(IF('Data Transformation'!$B$425:$B$8425='Bin Analysis'!$B3387,'Data Transformation'!$G$425:$G$8425),D3403))</f>
        <v>2001</v>
      </c>
      <c r="F3403">
        <f t="shared" si="423"/>
        <v>0</v>
      </c>
      <c r="G3403">
        <f>Weighting!$H$19</f>
        <v>0</v>
      </c>
      <c r="H3403">
        <f t="array" ref="H3403">FREQUENCY(IF('Data Transformation'!$B$4:$B$8425=B3387,'Data Transformation'!$G$4:$G$8425),'Bin Analysis'!$B3403)</f>
        <v>2073</v>
      </c>
      <c r="I3403">
        <f t="shared" si="424"/>
        <v>0</v>
      </c>
      <c r="J3403">
        <f t="shared" si="425"/>
        <v>0</v>
      </c>
      <c r="K3403">
        <f>J3403*Weighting!$W$19</f>
        <v>0</v>
      </c>
      <c r="M3403" s="14"/>
    </row>
    <row r="3404" spans="1:13" x14ac:dyDescent="0.55000000000000004">
      <c r="A3404" s="32" t="str">
        <f>IF(Weighting!$P$20&gt;0,B3404,"")</f>
        <v/>
      </c>
      <c r="B3404" t="e">
        <f>Weighting!$C$20</f>
        <v>#DIV/0!</v>
      </c>
      <c r="C3404" t="e">
        <f>Weighting!$F$20</f>
        <v>#NUM!</v>
      </c>
      <c r="D3404" t="e">
        <f>IF(C3404=1,'Data Transformation'!$G$3+0.5*'Data Transformation'!$W$25,IF(C3405=1,D3405-'Data Transformation'!$W$25,FALSE))</f>
        <v>#NUM!</v>
      </c>
      <c r="E3404">
        <f t="array" ref="E3404">IF(ISLOGICAL(D3404),"",FREQUENCY(IF('Data Transformation'!$B$425:$B$8425='Bin Analysis'!$B3387,'Data Transformation'!$G$425:$G$8425),D3404))</f>
        <v>2001</v>
      </c>
      <c r="F3404">
        <f t="shared" si="423"/>
        <v>0</v>
      </c>
      <c r="G3404">
        <f>Weighting!$H$20</f>
        <v>0</v>
      </c>
      <c r="H3404">
        <f t="array" ref="H3404">FREQUENCY(IF('Data Transformation'!$B$4:$B$8425=B3387,'Data Transformation'!$G$4:$G$8425),'Bin Analysis'!$B3404)</f>
        <v>2073</v>
      </c>
      <c r="I3404">
        <f t="shared" si="424"/>
        <v>0</v>
      </c>
      <c r="J3404">
        <f t="shared" si="425"/>
        <v>0</v>
      </c>
      <c r="K3404">
        <f>J3404*Weighting!$W$20</f>
        <v>0</v>
      </c>
      <c r="M3404" s="14"/>
    </row>
    <row r="3405" spans="1:13" x14ac:dyDescent="0.55000000000000004">
      <c r="A3405" s="32" t="str">
        <f>IF(Weighting!$P$21&gt;0,B3405,"")</f>
        <v/>
      </c>
      <c r="B3405" t="e">
        <f>Weighting!$C$21</f>
        <v>#DIV/0!</v>
      </c>
      <c r="C3405" t="e">
        <f>Weighting!$F$21</f>
        <v>#NUM!</v>
      </c>
      <c r="D3405" t="e">
        <f>IF(C3405=1,'Data Transformation'!$G$3+0.5*'Data Transformation'!$W$25,IF(C3406=1,D3406-'Data Transformation'!$W$25,FALSE))</f>
        <v>#NUM!</v>
      </c>
      <c r="E3405">
        <f t="array" ref="E3405">IF(ISLOGICAL(D3405),"",FREQUENCY(IF('Data Transformation'!$B$425:$B$8425='Bin Analysis'!$B3387,'Data Transformation'!$G$425:$G$8425),D3405))</f>
        <v>2001</v>
      </c>
      <c r="F3405">
        <f t="shared" si="423"/>
        <v>0</v>
      </c>
      <c r="G3405">
        <f>Weighting!$H$21</f>
        <v>0</v>
      </c>
      <c r="H3405">
        <f t="array" ref="H3405">FREQUENCY(IF('Data Transformation'!$B$4:$B$8425=B3387,'Data Transformation'!$G$4:$G$8425),'Bin Analysis'!$B3405)</f>
        <v>2073</v>
      </c>
      <c r="I3405">
        <f t="shared" si="424"/>
        <v>0</v>
      </c>
      <c r="J3405">
        <f t="shared" si="425"/>
        <v>0</v>
      </c>
      <c r="K3405">
        <f>J3405*Weighting!$W$21</f>
        <v>0</v>
      </c>
      <c r="M3405" s="14"/>
    </row>
    <row r="3406" spans="1:13" x14ac:dyDescent="0.55000000000000004">
      <c r="A3406" s="32" t="str">
        <f>IF(Weighting!$P$22&gt;0,B3406,"")</f>
        <v/>
      </c>
      <c r="B3406" t="e">
        <f>Weighting!$C$22</f>
        <v>#DIV/0!</v>
      </c>
      <c r="C3406" t="e">
        <f>Weighting!$F$22</f>
        <v>#NUM!</v>
      </c>
      <c r="D3406" t="e">
        <f>IF(C3406=1,'Data Transformation'!$G$3+0.5*'Data Transformation'!$W$25,IF(C3407=1,D3407-'Data Transformation'!$W$25,FALSE))</f>
        <v>#NUM!</v>
      </c>
      <c r="E3406">
        <f t="array" ref="E3406">IF(ISLOGICAL(D3406),"",FREQUENCY(IF('Data Transformation'!$B$425:$B$8425='Bin Analysis'!$B3387,'Data Transformation'!$G$425:$G$8425),D3406))</f>
        <v>2001</v>
      </c>
      <c r="F3406">
        <f t="shared" si="423"/>
        <v>0</v>
      </c>
      <c r="G3406">
        <f>Weighting!$H$22</f>
        <v>0</v>
      </c>
      <c r="H3406">
        <f t="array" ref="H3406">FREQUENCY(IF('Data Transformation'!$B$4:$B$8425=B3387,'Data Transformation'!$G$4:$G$8425),'Bin Analysis'!$B3406)</f>
        <v>2073</v>
      </c>
      <c r="I3406">
        <f t="shared" si="424"/>
        <v>0</v>
      </c>
      <c r="J3406">
        <f t="shared" si="425"/>
        <v>0</v>
      </c>
      <c r="K3406">
        <f>J3406*Weighting!$W$22</f>
        <v>0</v>
      </c>
      <c r="M3406" s="14"/>
    </row>
    <row r="3407" spans="1:13" x14ac:dyDescent="0.55000000000000004">
      <c r="A3407" s="32" t="str">
        <f>IF(Weighting!$P$23&gt;0,B3407,"")</f>
        <v/>
      </c>
      <c r="B3407" t="e">
        <f>Weighting!$C$23</f>
        <v>#DIV/0!</v>
      </c>
      <c r="C3407" t="e">
        <f>Weighting!$F$23</f>
        <v>#NUM!</v>
      </c>
      <c r="D3407" t="e">
        <f>IF(C3407=1,'Data Transformation'!$G$3+0.5*'Data Transformation'!$W$25,IF(C3408=1,D3408-'Data Transformation'!$W$25,FALSE))</f>
        <v>#NUM!</v>
      </c>
      <c r="E3407">
        <f t="array" ref="E3407">IF(ISLOGICAL(D3407),"",FREQUENCY(IF('Data Transformation'!$B$425:$B$8425='Bin Analysis'!$B3387,'Data Transformation'!$G$425:$G$8425),D3407))</f>
        <v>2001</v>
      </c>
      <c r="F3407">
        <f t="shared" si="423"/>
        <v>0</v>
      </c>
      <c r="G3407">
        <f>Weighting!$H$23</f>
        <v>0</v>
      </c>
      <c r="H3407">
        <f t="array" ref="H3407">FREQUENCY(IF('Data Transformation'!$B$4:$B$8425=B3387,'Data Transformation'!$G$4:$G$8425),'Bin Analysis'!$B3407)</f>
        <v>2073</v>
      </c>
      <c r="I3407">
        <f t="shared" si="424"/>
        <v>0</v>
      </c>
      <c r="J3407">
        <f t="shared" si="425"/>
        <v>0</v>
      </c>
      <c r="K3407">
        <f>J3407*Weighting!$W$23</f>
        <v>0</v>
      </c>
      <c r="M3407" s="14"/>
    </row>
    <row r="3408" spans="1:13" x14ac:dyDescent="0.55000000000000004">
      <c r="A3408" s="32" t="str">
        <f>IF(Weighting!$P$24&gt;0,B3408,"")</f>
        <v/>
      </c>
      <c r="B3408" t="e">
        <f>Weighting!$C$24</f>
        <v>#DIV/0!</v>
      </c>
      <c r="C3408" t="e">
        <f>Weighting!$F$24</f>
        <v>#NUM!</v>
      </c>
      <c r="D3408" t="e">
        <f>IF(C3408=1,'Data Transformation'!$G$3+0.5*'Data Transformation'!$W$25,IF(C3409=1,D3409-'Data Transformation'!$W$25,FALSE))</f>
        <v>#NUM!</v>
      </c>
      <c r="E3408">
        <f t="array" ref="E3408">IF(ISLOGICAL(D3408),"",FREQUENCY(IF('Data Transformation'!$B$425:$B$8425='Bin Analysis'!$B3387,'Data Transformation'!$G$425:$G$8425),D3408))</f>
        <v>2001</v>
      </c>
      <c r="F3408">
        <f t="shared" si="423"/>
        <v>0</v>
      </c>
      <c r="G3408">
        <f>Weighting!$H$24</f>
        <v>0</v>
      </c>
      <c r="H3408">
        <f t="array" ref="H3408">FREQUENCY(IF('Data Transformation'!$B$4:$B$8425=B3387,'Data Transformation'!$G$4:$G$8425),'Bin Analysis'!$B3408)</f>
        <v>2073</v>
      </c>
      <c r="I3408">
        <f t="shared" si="424"/>
        <v>0</v>
      </c>
      <c r="J3408">
        <f t="shared" si="425"/>
        <v>0</v>
      </c>
      <c r="K3408">
        <f>J3408*Weighting!$W$24</f>
        <v>0</v>
      </c>
      <c r="M3408" s="14"/>
    </row>
    <row r="3409" spans="1:25" x14ac:dyDescent="0.55000000000000004">
      <c r="A3409" s="32" t="str">
        <f>IF(Weighting!$P$25&gt;0,B3409,"")</f>
        <v/>
      </c>
      <c r="B3409" t="e">
        <f>Weighting!$C$25</f>
        <v>#DIV/0!</v>
      </c>
      <c r="C3409" t="e">
        <f>Weighting!$F$25</f>
        <v>#NUM!</v>
      </c>
      <c r="D3409" t="e">
        <f>IF(C3409=1,'Data Transformation'!$G$3+0.5*'Data Transformation'!$W$25,IF(C3410=1,D3410-'Data Transformation'!$W$25,FALSE))</f>
        <v>#NUM!</v>
      </c>
      <c r="E3409">
        <f t="array" ref="E3409">IF(ISLOGICAL(D3409),"",FREQUENCY(IF('Data Transformation'!$B$425:$B$8425='Bin Analysis'!$B3387,'Data Transformation'!$G$425:$G$8425),D3409))</f>
        <v>2001</v>
      </c>
      <c r="F3409">
        <f t="shared" si="423"/>
        <v>0</v>
      </c>
      <c r="G3409">
        <f>Weighting!$H$25</f>
        <v>0</v>
      </c>
      <c r="H3409">
        <f t="array" ref="H3409">FREQUENCY(IF('Data Transformation'!$B$4:$B$8425=B3387,'Data Transformation'!$G$4:$G$8425),'Bin Analysis'!$B3409)</f>
        <v>2073</v>
      </c>
      <c r="I3409">
        <f t="shared" si="424"/>
        <v>0</v>
      </c>
      <c r="J3409">
        <f t="shared" si="425"/>
        <v>0</v>
      </c>
      <c r="K3409">
        <f>J3409*Weighting!$W$25</f>
        <v>0</v>
      </c>
      <c r="M3409" s="14"/>
    </row>
    <row r="3410" spans="1:25" x14ac:dyDescent="0.55000000000000004">
      <c r="O3410"/>
      <c r="P3410"/>
      <c r="Q3410"/>
      <c r="R3410"/>
    </row>
    <row r="3411" spans="1:25" ht="23.35" x14ac:dyDescent="0.8">
      <c r="A3411" s="21" t="s">
        <v>0</v>
      </c>
      <c r="B3411" s="21" t="str">
        <f>IFERROR(VLOOKUP(C3411,'Data Transformation'!$L$6:$M$426,2,FALSE),"")</f>
        <v/>
      </c>
      <c r="C3411" s="21">
        <f>C3387+1</f>
        <v>142</v>
      </c>
      <c r="D3411" s="21"/>
      <c r="E3411" s="21"/>
      <c r="F3411" s="21"/>
      <c r="G3411" s="21"/>
      <c r="H3411" s="22"/>
      <c r="I3411" s="22"/>
      <c r="J3411" s="22"/>
      <c r="K3411" s="21"/>
      <c r="L3411" s="21" t="str">
        <f>B3411</f>
        <v/>
      </c>
      <c r="M3411" s="23" t="e">
        <f>INDEX('Data Transformation'!$O$4:$O$424,MATCH($B3411,'Data Transformation'!$M$4:$M$424,0),MATCH($M$2,'Data Transformation'!$O$3,0))</f>
        <v>#N/A</v>
      </c>
      <c r="N3411" s="27" t="e">
        <f>IF('Input and Summary Results'!$J$16="minimum",'Bin Analysis'!X3412/(M3411-1),'Bin Analysis'!Y3411/('Bin Analysis'!M3411-1))</f>
        <v>#N/A</v>
      </c>
      <c r="O3411" s="27" t="e">
        <f>IF(M3411=FALSE,NA(),(VLOOKUP(1,C3414:K3433,4,FALSE))/(M3411-1))</f>
        <v>#N/A</v>
      </c>
      <c r="P3411" s="27" t="e">
        <f>IF(M3411=FALSE,NA(),SUM(J3414:J3433)/Weighting!$S$5)</f>
        <v>#N/A</v>
      </c>
      <c r="Q3411" s="27" t="e">
        <f>IF(M3411=FALSE,NA(),SUM(K3414:K3433)/Weighting!$S$6)</f>
        <v>#N/A</v>
      </c>
      <c r="R3411" s="27" t="e">
        <f>IF(M3411=FALSE,NA(),(VLOOKUP(1,G3414:K3433,3,FALSE))/(M3411-1))</f>
        <v>#N/A</v>
      </c>
      <c r="S3411" s="22" t="e">
        <f>IF(M3411=FALSE,NA(),IF(SUM(J3414:J3433)=2,"yes","no"))</f>
        <v>#N/A</v>
      </c>
      <c r="X3411" s="2" cm="2">
        <f t="array" ref="X3411:X3412">FREQUENCY(IF('Data Transformation'!$B$425:$B$6424='Bin Analysis'!L3411,'Data Transformation'!$G$425:$G$6424),'Data Transformation'!$U$11)</f>
        <v>0</v>
      </c>
      <c r="Y3411" s="2" cm="2">
        <f t="array" ref="Y3411:Y3412">FREQUENCY(IF('Data Transformation'!$B$425:$B$6424='Bin Analysis'!L3411,'Data Transformation'!$G$425:$G$6424),'Data Transformation'!$U$12)</f>
        <v>0</v>
      </c>
    </row>
    <row r="3412" spans="1:25" x14ac:dyDescent="0.55000000000000004">
      <c r="A3412" s="14" t="s">
        <v>67</v>
      </c>
      <c r="B3412" t="s">
        <v>47</v>
      </c>
      <c r="C3412" t="s">
        <v>5</v>
      </c>
      <c r="D3412" t="s">
        <v>100</v>
      </c>
      <c r="E3412" t="s">
        <v>101</v>
      </c>
      <c r="F3412" t="s">
        <v>102</v>
      </c>
      <c r="G3412" t="s">
        <v>70</v>
      </c>
      <c r="H3412" t="s">
        <v>31</v>
      </c>
      <c r="I3412" t="s">
        <v>32</v>
      </c>
      <c r="J3412" t="s">
        <v>46</v>
      </c>
      <c r="K3412" s="14" t="s">
        <v>45</v>
      </c>
      <c r="M3412" s="14"/>
      <c r="X3412" s="2">
        <v>0</v>
      </c>
      <c r="Y3412" s="2">
        <v>0</v>
      </c>
    </row>
    <row r="3413" spans="1:25" x14ac:dyDescent="0.55000000000000004">
      <c r="A3413" s="32"/>
      <c r="D3413" t="e">
        <f>IF(C3413=1,'Data Transformation'!$G$3+0.5*'Data Transformation'!$W$25,IF(C3414=1,D3414-'Data Transformation'!$W$25,FALSE))</f>
        <v>#NUM!</v>
      </c>
      <c r="E3413">
        <f t="array" ref="E3413">IF(ISLOGICAL(D3413),"",FREQUENCY(IF('Data Transformation'!$B$425:$B$8425='Bin Analysis'!$B3411,'Data Transformation'!$G$425:$G$8425),D3413))</f>
        <v>2001</v>
      </c>
      <c r="F3413" t="e">
        <f>IF(ISLOGICAL(D3413),"",E3413-E3412)</f>
        <v>#VALUE!</v>
      </c>
      <c r="M3413" s="14"/>
    </row>
    <row r="3414" spans="1:25" x14ac:dyDescent="0.55000000000000004">
      <c r="A3414" s="32" t="e">
        <f>IF(Weighting!$P$6&gt;0,B3414,"")</f>
        <v>#NUM!</v>
      </c>
      <c r="B3414" t="e">
        <f>Weighting!$C$6</f>
        <v>#DIV/0!</v>
      </c>
      <c r="C3414" t="e">
        <f>Weighting!$F$6</f>
        <v>#NUM!</v>
      </c>
      <c r="D3414" t="e">
        <f>IF(C3414=1,'Data Transformation'!$G$3+0.5*'Data Transformation'!$W$25,IF(C3415=1,D3415-'Data Transformation'!$W$25,FALSE))</f>
        <v>#NUM!</v>
      </c>
      <c r="E3414">
        <f t="array" ref="E3414">IF(ISLOGICAL(D3414),"",FREQUENCY(IF('Data Transformation'!$B$425:$B$8425='Bin Analysis'!$B3411,'Data Transformation'!$G$425:$G$8425),D3414))</f>
        <v>2001</v>
      </c>
      <c r="F3414">
        <f>IF(ISLOGICAL(D3414),"",E3414-E3413)</f>
        <v>0</v>
      </c>
      <c r="G3414">
        <f>Weighting!$H$6</f>
        <v>1</v>
      </c>
      <c r="H3414">
        <f t="array" ref="H3414">FREQUENCY(IF('Data Transformation'!$B$4:$B$8425=B3411,'Data Transformation'!$G$4:$G$8425),'Bin Analysis'!$B3414)</f>
        <v>2073</v>
      </c>
      <c r="I3414">
        <f>H3414-H3413</f>
        <v>2073</v>
      </c>
      <c r="J3414">
        <f>IF(I3414=0,0,1)</f>
        <v>1</v>
      </c>
      <c r="K3414" t="e">
        <f>J3414*Weighting!$W$6</f>
        <v>#NUM!</v>
      </c>
      <c r="M3414" s="14"/>
    </row>
    <row r="3415" spans="1:25" x14ac:dyDescent="0.55000000000000004">
      <c r="A3415" s="32" t="str">
        <f>IF(Weighting!$P$7&gt;0,B3415,"")</f>
        <v/>
      </c>
      <c r="B3415" t="e">
        <f>Weighting!$C$7</f>
        <v>#DIV/0!</v>
      </c>
      <c r="C3415" t="e">
        <f>Weighting!$F$7</f>
        <v>#NUM!</v>
      </c>
      <c r="D3415" t="e">
        <f>IF(C3415=1,'Data Transformation'!$G$3+0.5*'Data Transformation'!$W$25,IF(C3416=1,D3416-'Data Transformation'!$W$25,FALSE))</f>
        <v>#NUM!</v>
      </c>
      <c r="E3415">
        <f t="array" ref="E3415">IF(ISLOGICAL(D3415),"",FREQUENCY(IF('Data Transformation'!$B$425:$B$8425='Bin Analysis'!$B3411,'Data Transformation'!$G$425:$G$8425),D3415))</f>
        <v>2001</v>
      </c>
      <c r="F3415">
        <f t="shared" ref="F3415:F3433" si="426">IF(ISLOGICAL(D3415),"",E3415-E3414)</f>
        <v>0</v>
      </c>
      <c r="G3415">
        <f>Weighting!$H$7</f>
        <v>0</v>
      </c>
      <c r="H3415">
        <f t="array" ref="H3415">FREQUENCY(IF('Data Transformation'!$B$4:$B$8425=B3411,'Data Transformation'!$G$4:$G$8425),'Bin Analysis'!$B3415)</f>
        <v>2073</v>
      </c>
      <c r="I3415">
        <f t="shared" ref="I3415:I3433" si="427">H3415-H3414</f>
        <v>0</v>
      </c>
      <c r="J3415">
        <f>IF(I3415=0,0,1)</f>
        <v>0</v>
      </c>
      <c r="K3415">
        <f>J3415*Weighting!$W$7</f>
        <v>0</v>
      </c>
      <c r="M3415" s="14"/>
    </row>
    <row r="3416" spans="1:25" x14ac:dyDescent="0.55000000000000004">
      <c r="A3416" s="32" t="str">
        <f>IF(Weighting!$P$8&gt;0,B3416,"")</f>
        <v/>
      </c>
      <c r="B3416" t="e">
        <f>Weighting!$C$8</f>
        <v>#DIV/0!</v>
      </c>
      <c r="C3416" t="e">
        <f>Weighting!$F$8</f>
        <v>#NUM!</v>
      </c>
      <c r="D3416" t="e">
        <f>IF(C3416=1,'Data Transformation'!$G$3+0.5*'Data Transformation'!$W$25,IF(C3417=1,D3417-'Data Transformation'!$W$25,FALSE))</f>
        <v>#NUM!</v>
      </c>
      <c r="E3416">
        <f t="array" ref="E3416">IF(ISLOGICAL(D3416),"",FREQUENCY(IF('Data Transformation'!$B$425:$B$8425='Bin Analysis'!$B3411,'Data Transformation'!$G$425:$G$8425),D3416))</f>
        <v>2001</v>
      </c>
      <c r="F3416">
        <f t="shared" si="426"/>
        <v>0</v>
      </c>
      <c r="G3416">
        <f>Weighting!$H$8</f>
        <v>0</v>
      </c>
      <c r="H3416">
        <f t="array" ref="H3416">FREQUENCY(IF('Data Transformation'!$B$4:$B$8425=B3411,'Data Transformation'!$G$4:$G$8425),'Bin Analysis'!$B3416)</f>
        <v>2073</v>
      </c>
      <c r="I3416">
        <f t="shared" si="427"/>
        <v>0</v>
      </c>
      <c r="J3416">
        <f t="shared" ref="J3416:J3433" si="428">IF(I3416=0,0,1)</f>
        <v>0</v>
      </c>
      <c r="K3416">
        <f>J3416*Weighting!$W$8</f>
        <v>0</v>
      </c>
      <c r="M3416" s="14"/>
    </row>
    <row r="3417" spans="1:25" x14ac:dyDescent="0.55000000000000004">
      <c r="A3417" s="32" t="str">
        <f>IF(Weighting!$P$9&gt;0,B3417,"")</f>
        <v/>
      </c>
      <c r="B3417" s="50" t="e">
        <f>Weighting!$C$9</f>
        <v>#DIV/0!</v>
      </c>
      <c r="C3417" t="e">
        <f>Weighting!$F$9</f>
        <v>#NUM!</v>
      </c>
      <c r="D3417" t="e">
        <f>IF(C3417=1,'Data Transformation'!$G$3+0.5*'Data Transformation'!$W$25,IF(C3418=1,D3418-'Data Transformation'!$W$25,FALSE))</f>
        <v>#NUM!</v>
      </c>
      <c r="E3417">
        <f t="array" ref="E3417">IF(ISLOGICAL(D3417),"",FREQUENCY(IF('Data Transformation'!$B$425:$B$8425='Bin Analysis'!$B3411,'Data Transformation'!$G$425:$G$8425),D3417))</f>
        <v>2001</v>
      </c>
      <c r="F3417">
        <f t="shared" si="426"/>
        <v>0</v>
      </c>
      <c r="G3417">
        <f>Weighting!$H$9</f>
        <v>0</v>
      </c>
      <c r="H3417">
        <f t="array" ref="H3417">FREQUENCY(IF('Data Transformation'!$B$4:$B$8425=B3411,'Data Transformation'!$G$4:$G$8425),'Bin Analysis'!$B3417)</f>
        <v>2073</v>
      </c>
      <c r="I3417">
        <f t="shared" si="427"/>
        <v>0</v>
      </c>
      <c r="J3417">
        <f t="shared" si="428"/>
        <v>0</v>
      </c>
      <c r="K3417">
        <f>J3417*Weighting!$W$9</f>
        <v>0</v>
      </c>
      <c r="M3417" s="14"/>
    </row>
    <row r="3418" spans="1:25" x14ac:dyDescent="0.55000000000000004">
      <c r="A3418" s="32" t="str">
        <f>IF(Weighting!$P$10&gt;0,B3418,"")</f>
        <v/>
      </c>
      <c r="B3418" t="e">
        <f>Weighting!$C$10</f>
        <v>#DIV/0!</v>
      </c>
      <c r="C3418" t="e">
        <f>Weighting!$F$10</f>
        <v>#NUM!</v>
      </c>
      <c r="D3418" t="e">
        <f>IF(C3418=1,'Data Transformation'!$G$3+0.5*'Data Transformation'!$W$25,IF(C3419=1,D3419-'Data Transformation'!$W$25,FALSE))</f>
        <v>#NUM!</v>
      </c>
      <c r="E3418">
        <f t="array" ref="E3418">IF(ISLOGICAL(D3418),"",FREQUENCY(IF('Data Transformation'!$B$425:$B$8425='Bin Analysis'!$B3411,'Data Transformation'!$G$425:$G$8425),D3418))</f>
        <v>2001</v>
      </c>
      <c r="F3418">
        <f t="shared" si="426"/>
        <v>0</v>
      </c>
      <c r="G3418">
        <f>Weighting!$H$10</f>
        <v>0</v>
      </c>
      <c r="H3418">
        <f t="array" ref="H3418">FREQUENCY(IF('Data Transformation'!$B$4:$B$8425=B3411,'Data Transformation'!$G$4:$G$8425),'Bin Analysis'!$B3418)</f>
        <v>2073</v>
      </c>
      <c r="I3418">
        <f t="shared" si="427"/>
        <v>0</v>
      </c>
      <c r="J3418">
        <f t="shared" si="428"/>
        <v>0</v>
      </c>
      <c r="K3418">
        <f>J3418*Weighting!$W$10</f>
        <v>0</v>
      </c>
      <c r="M3418" s="14"/>
    </row>
    <row r="3419" spans="1:25" x14ac:dyDescent="0.55000000000000004">
      <c r="A3419" s="32" t="str">
        <f>IF(Weighting!$P$11&gt;0,B3419,"")</f>
        <v/>
      </c>
      <c r="B3419" t="e">
        <f>Weighting!$C$11</f>
        <v>#DIV/0!</v>
      </c>
      <c r="C3419" t="e">
        <f>Weighting!$F$11</f>
        <v>#NUM!</v>
      </c>
      <c r="D3419" t="e">
        <f>IF(C3419=1,'Data Transformation'!$G$3+0.5*'Data Transformation'!$W$25,IF(C3420=1,D3420-'Data Transformation'!$W$25,FALSE))</f>
        <v>#NUM!</v>
      </c>
      <c r="E3419">
        <f t="array" ref="E3419">IF(ISLOGICAL(D3419),"",FREQUENCY(IF('Data Transformation'!$B$425:$B$8425='Bin Analysis'!$B3411,'Data Transformation'!$G$425:$G$8425),D3419))</f>
        <v>2001</v>
      </c>
      <c r="F3419">
        <f t="shared" si="426"/>
        <v>0</v>
      </c>
      <c r="G3419">
        <f>Weighting!$H$11</f>
        <v>0</v>
      </c>
      <c r="H3419">
        <f t="array" ref="H3419">FREQUENCY(IF('Data Transformation'!$B$4:$B$8425=B3411,'Data Transformation'!$G$4:$G$8425),'Bin Analysis'!$B3419)</f>
        <v>2073</v>
      </c>
      <c r="I3419">
        <f t="shared" si="427"/>
        <v>0</v>
      </c>
      <c r="J3419">
        <f t="shared" si="428"/>
        <v>0</v>
      </c>
      <c r="K3419">
        <f>J3419*Weighting!$W$11</f>
        <v>0</v>
      </c>
      <c r="M3419" s="14"/>
    </row>
    <row r="3420" spans="1:25" x14ac:dyDescent="0.55000000000000004">
      <c r="A3420" s="32" t="str">
        <f>IF(Weighting!$P$12&gt;0,B3420,"")</f>
        <v/>
      </c>
      <c r="B3420" t="e">
        <f>Weighting!$C$12</f>
        <v>#DIV/0!</v>
      </c>
      <c r="C3420" t="e">
        <f>Weighting!$F$12</f>
        <v>#NUM!</v>
      </c>
      <c r="D3420" t="e">
        <f>IF(C3420=1,'Data Transformation'!$G$3+0.5*'Data Transformation'!$W$25,IF(C3421=1,D3421-'Data Transformation'!$W$25,FALSE))</f>
        <v>#NUM!</v>
      </c>
      <c r="E3420">
        <f t="array" ref="E3420">IF(ISLOGICAL(D3420),"",FREQUENCY(IF('Data Transformation'!$B$425:$B$8425='Bin Analysis'!$B3411,'Data Transformation'!$G$425:$G$8425),D3420))</f>
        <v>2001</v>
      </c>
      <c r="F3420">
        <f t="shared" si="426"/>
        <v>0</v>
      </c>
      <c r="G3420">
        <f>Weighting!$H$12</f>
        <v>0</v>
      </c>
      <c r="H3420">
        <f t="array" ref="H3420">FREQUENCY(IF('Data Transformation'!$B$4:$B$8425=B3411,'Data Transformation'!$G$4:$G$8425),'Bin Analysis'!$B3420)</f>
        <v>2073</v>
      </c>
      <c r="I3420">
        <f t="shared" si="427"/>
        <v>0</v>
      </c>
      <c r="J3420">
        <f t="shared" si="428"/>
        <v>0</v>
      </c>
      <c r="K3420">
        <f>J3420*Weighting!$W$12</f>
        <v>0</v>
      </c>
      <c r="M3420" s="14"/>
    </row>
    <row r="3421" spans="1:25" x14ac:dyDescent="0.55000000000000004">
      <c r="A3421" s="32" t="str">
        <f>IF(Weighting!$P$13&gt;0,B3421,"")</f>
        <v/>
      </c>
      <c r="B3421" t="e">
        <f>Weighting!$C$13</f>
        <v>#DIV/0!</v>
      </c>
      <c r="C3421" t="e">
        <f>Weighting!$F$13</f>
        <v>#NUM!</v>
      </c>
      <c r="D3421" t="e">
        <f>IF(C3421=1,'Data Transformation'!$G$3+0.5*'Data Transformation'!$W$25,IF(C3422=1,D3422-'Data Transformation'!$W$25,FALSE))</f>
        <v>#NUM!</v>
      </c>
      <c r="E3421">
        <f t="array" ref="E3421">IF(ISLOGICAL(D3421),"",FREQUENCY(IF('Data Transformation'!$B$425:$B$8425='Bin Analysis'!$B3411,'Data Transformation'!$G$425:$G$8425),D3421))</f>
        <v>2001</v>
      </c>
      <c r="F3421">
        <f t="shared" si="426"/>
        <v>0</v>
      </c>
      <c r="G3421">
        <f>Weighting!$H$13</f>
        <v>0</v>
      </c>
      <c r="H3421">
        <f t="array" ref="H3421">FREQUENCY(IF('Data Transformation'!$B$4:$B$8425=B3411,'Data Transformation'!$G$4:$G$8425),'Bin Analysis'!$B3421)</f>
        <v>2073</v>
      </c>
      <c r="I3421">
        <f t="shared" si="427"/>
        <v>0</v>
      </c>
      <c r="J3421">
        <f t="shared" si="428"/>
        <v>0</v>
      </c>
      <c r="K3421">
        <f>J3421*Weighting!$W$13</f>
        <v>0</v>
      </c>
      <c r="M3421" s="14"/>
    </row>
    <row r="3422" spans="1:25" x14ac:dyDescent="0.55000000000000004">
      <c r="A3422" s="32" t="str">
        <f>IF(Weighting!$P$14&gt;0,B3422,"")</f>
        <v/>
      </c>
      <c r="B3422" t="e">
        <f>Weighting!$C$14</f>
        <v>#DIV/0!</v>
      </c>
      <c r="C3422" t="e">
        <f>Weighting!$F$14</f>
        <v>#NUM!</v>
      </c>
      <c r="D3422" t="e">
        <f>IF(C3422=1,'Data Transformation'!$G$3+0.5*'Data Transformation'!$W$25,IF(C3423=1,D3423-'Data Transformation'!$W$25,FALSE))</f>
        <v>#NUM!</v>
      </c>
      <c r="E3422">
        <f t="array" ref="E3422">IF(ISLOGICAL(D3422),"",FREQUENCY(IF('Data Transformation'!$B$425:$B$8425='Bin Analysis'!$B3411,'Data Transformation'!$G$425:$G$8425),D3422))</f>
        <v>2001</v>
      </c>
      <c r="F3422">
        <f t="shared" si="426"/>
        <v>0</v>
      </c>
      <c r="G3422">
        <f>Weighting!$H$14</f>
        <v>0</v>
      </c>
      <c r="H3422">
        <f t="array" ref="H3422">FREQUENCY(IF('Data Transformation'!$B$4:$B$8425=B3411,'Data Transformation'!$G$4:$G$8425),'Bin Analysis'!$B3422)</f>
        <v>2073</v>
      </c>
      <c r="I3422">
        <f t="shared" si="427"/>
        <v>0</v>
      </c>
      <c r="J3422">
        <f t="shared" si="428"/>
        <v>0</v>
      </c>
      <c r="K3422">
        <f>J3422*Weighting!$W$14</f>
        <v>0</v>
      </c>
      <c r="M3422" s="14"/>
    </row>
    <row r="3423" spans="1:25" x14ac:dyDescent="0.55000000000000004">
      <c r="A3423" s="32" t="str">
        <f>IF(Weighting!$P$15&gt;0,B3423,"")</f>
        <v/>
      </c>
      <c r="B3423" t="e">
        <f>Weighting!$C$15</f>
        <v>#DIV/0!</v>
      </c>
      <c r="C3423" t="e">
        <f>Weighting!$F$15</f>
        <v>#NUM!</v>
      </c>
      <c r="D3423" t="e">
        <f>IF(C3423=1,'Data Transformation'!$G$3+0.5*'Data Transformation'!$W$25,IF(C3424=1,D3424-'Data Transformation'!$W$25,FALSE))</f>
        <v>#NUM!</v>
      </c>
      <c r="E3423">
        <f t="array" ref="E3423">IF(ISLOGICAL(D3423),"",FREQUENCY(IF('Data Transformation'!$B$425:$B$8425='Bin Analysis'!$B3411,'Data Transformation'!$G$425:$G$8425),D3423))</f>
        <v>2001</v>
      </c>
      <c r="F3423">
        <f t="shared" si="426"/>
        <v>0</v>
      </c>
      <c r="G3423">
        <f>Weighting!$H$15</f>
        <v>0</v>
      </c>
      <c r="H3423">
        <f t="array" ref="H3423">FREQUENCY(IF('Data Transformation'!$B$4:$B$8425=B3411,'Data Transformation'!$G$4:$G$8425),'Bin Analysis'!$B3423)</f>
        <v>2073</v>
      </c>
      <c r="I3423">
        <f t="shared" si="427"/>
        <v>0</v>
      </c>
      <c r="J3423">
        <f t="shared" si="428"/>
        <v>0</v>
      </c>
      <c r="K3423">
        <f>J3423*Weighting!$W$15</f>
        <v>0</v>
      </c>
      <c r="M3423" s="14"/>
    </row>
    <row r="3424" spans="1:25" x14ac:dyDescent="0.55000000000000004">
      <c r="A3424" s="32" t="str">
        <f>IF(Weighting!$P$16&gt;0,B3424,"")</f>
        <v/>
      </c>
      <c r="B3424" t="e">
        <f>Weighting!$C$16</f>
        <v>#DIV/0!</v>
      </c>
      <c r="C3424" t="e">
        <f>Weighting!$F$16</f>
        <v>#NUM!</v>
      </c>
      <c r="D3424" t="e">
        <f>IF(C3424=1,'Data Transformation'!$G$3+0.5*'Data Transformation'!$W$25,IF(C3425=1,D3425-'Data Transformation'!$W$25,FALSE))</f>
        <v>#NUM!</v>
      </c>
      <c r="E3424">
        <f t="array" ref="E3424">IF(ISLOGICAL(D3424),"",FREQUENCY(IF('Data Transformation'!$B$425:$B$8425='Bin Analysis'!$B3411,'Data Transformation'!$G$425:$G$8425),D3424))</f>
        <v>2001</v>
      </c>
      <c r="F3424">
        <f t="shared" si="426"/>
        <v>0</v>
      </c>
      <c r="G3424">
        <f>Weighting!$H$16</f>
        <v>0</v>
      </c>
      <c r="H3424">
        <f t="array" ref="H3424">FREQUENCY(IF('Data Transformation'!$B$4:$B$8425=B3411,'Data Transformation'!$G$4:$G$8425),'Bin Analysis'!$B3424)</f>
        <v>2073</v>
      </c>
      <c r="I3424">
        <f t="shared" si="427"/>
        <v>0</v>
      </c>
      <c r="J3424">
        <f t="shared" si="428"/>
        <v>0</v>
      </c>
      <c r="K3424">
        <f>J3424*Weighting!$W$16</f>
        <v>0</v>
      </c>
      <c r="M3424" s="14"/>
    </row>
    <row r="3425" spans="1:25" x14ac:dyDescent="0.55000000000000004">
      <c r="A3425" s="32" t="str">
        <f>IF(Weighting!$P$17&gt;0,B3425,"")</f>
        <v/>
      </c>
      <c r="B3425" t="e">
        <f>Weighting!$C$17</f>
        <v>#DIV/0!</v>
      </c>
      <c r="C3425" t="e">
        <f>Weighting!$F$17</f>
        <v>#NUM!</v>
      </c>
      <c r="D3425" t="e">
        <f>IF(C3425=1,'Data Transformation'!$G$3+0.5*'Data Transformation'!$W$25,IF(C3426=1,D3426-'Data Transformation'!$W$25,FALSE))</f>
        <v>#NUM!</v>
      </c>
      <c r="E3425">
        <f t="array" ref="E3425">IF(ISLOGICAL(D3425),"",FREQUENCY(IF('Data Transformation'!$B$425:$B$8425='Bin Analysis'!$B3411,'Data Transformation'!$G$425:$G$8425),D3425))</f>
        <v>2001</v>
      </c>
      <c r="F3425">
        <f t="shared" si="426"/>
        <v>0</v>
      </c>
      <c r="G3425">
        <f>Weighting!$H$17</f>
        <v>0</v>
      </c>
      <c r="H3425">
        <f t="array" ref="H3425">FREQUENCY(IF('Data Transformation'!$B$4:$B$8425=B3411,'Data Transformation'!$G$4:$G$8425),'Bin Analysis'!$B3425)</f>
        <v>2073</v>
      </c>
      <c r="I3425">
        <f t="shared" si="427"/>
        <v>0</v>
      </c>
      <c r="J3425">
        <f t="shared" si="428"/>
        <v>0</v>
      </c>
      <c r="K3425">
        <f>J3425*Weighting!$W$17</f>
        <v>0</v>
      </c>
      <c r="M3425" s="14"/>
    </row>
    <row r="3426" spans="1:25" x14ac:dyDescent="0.55000000000000004">
      <c r="A3426" s="32" t="str">
        <f>IF(Weighting!$P$18&gt;0,B3426,"")</f>
        <v/>
      </c>
      <c r="B3426" t="e">
        <f>Weighting!$C$18</f>
        <v>#DIV/0!</v>
      </c>
      <c r="C3426" t="e">
        <f>Weighting!$F$18</f>
        <v>#NUM!</v>
      </c>
      <c r="D3426" t="e">
        <f>IF(C3426=1,'Data Transformation'!$G$3+0.5*'Data Transformation'!$W$25,IF(C3427=1,D3427-'Data Transformation'!$W$25,FALSE))</f>
        <v>#NUM!</v>
      </c>
      <c r="E3426">
        <f t="array" ref="E3426">IF(ISLOGICAL(D3426),"",FREQUENCY(IF('Data Transformation'!$B$425:$B$8425='Bin Analysis'!$B3411,'Data Transformation'!$G$425:$G$8425),D3426))</f>
        <v>2001</v>
      </c>
      <c r="F3426">
        <f t="shared" si="426"/>
        <v>0</v>
      </c>
      <c r="G3426">
        <f>Weighting!$H$18</f>
        <v>0</v>
      </c>
      <c r="H3426">
        <f t="array" ref="H3426">FREQUENCY(IF('Data Transformation'!$B$4:$B$8425=B3411,'Data Transformation'!$G$4:$G$8425),'Bin Analysis'!$B3426)</f>
        <v>2073</v>
      </c>
      <c r="I3426">
        <f t="shared" si="427"/>
        <v>0</v>
      </c>
      <c r="J3426">
        <f t="shared" si="428"/>
        <v>0</v>
      </c>
      <c r="K3426">
        <f>J3426*Weighting!$W$18</f>
        <v>0</v>
      </c>
      <c r="M3426" s="14"/>
    </row>
    <row r="3427" spans="1:25" x14ac:dyDescent="0.55000000000000004">
      <c r="A3427" s="32" t="str">
        <f>IF(Weighting!$P$19&gt;0,B3427,"")</f>
        <v/>
      </c>
      <c r="B3427" t="e">
        <f>Weighting!$C$19</f>
        <v>#DIV/0!</v>
      </c>
      <c r="C3427" t="e">
        <f>Weighting!$F$19</f>
        <v>#NUM!</v>
      </c>
      <c r="D3427" t="e">
        <f>IF(C3427=1,'Data Transformation'!$G$3+0.5*'Data Transformation'!$W$25,IF(C3428=1,D3428-'Data Transformation'!$W$25,FALSE))</f>
        <v>#NUM!</v>
      </c>
      <c r="E3427">
        <f t="array" ref="E3427">IF(ISLOGICAL(D3427),"",FREQUENCY(IF('Data Transformation'!$B$425:$B$8425='Bin Analysis'!$B3411,'Data Transformation'!$G$425:$G$8425),D3427))</f>
        <v>2001</v>
      </c>
      <c r="F3427">
        <f t="shared" si="426"/>
        <v>0</v>
      </c>
      <c r="G3427">
        <f>Weighting!$H$19</f>
        <v>0</v>
      </c>
      <c r="H3427">
        <f t="array" ref="H3427">FREQUENCY(IF('Data Transformation'!$B$4:$B$8425=B3411,'Data Transformation'!$G$4:$G$8425),'Bin Analysis'!$B3427)</f>
        <v>2073</v>
      </c>
      <c r="I3427">
        <f t="shared" si="427"/>
        <v>0</v>
      </c>
      <c r="J3427">
        <f t="shared" si="428"/>
        <v>0</v>
      </c>
      <c r="K3427">
        <f>J3427*Weighting!$W$19</f>
        <v>0</v>
      </c>
      <c r="M3427" s="14"/>
    </row>
    <row r="3428" spans="1:25" x14ac:dyDescent="0.55000000000000004">
      <c r="A3428" s="32" t="str">
        <f>IF(Weighting!$P$20&gt;0,B3428,"")</f>
        <v/>
      </c>
      <c r="B3428" t="e">
        <f>Weighting!$C$20</f>
        <v>#DIV/0!</v>
      </c>
      <c r="C3428" t="e">
        <f>Weighting!$F$20</f>
        <v>#NUM!</v>
      </c>
      <c r="D3428" t="e">
        <f>IF(C3428=1,'Data Transformation'!$G$3+0.5*'Data Transformation'!$W$25,IF(C3429=1,D3429-'Data Transformation'!$W$25,FALSE))</f>
        <v>#NUM!</v>
      </c>
      <c r="E3428">
        <f t="array" ref="E3428">IF(ISLOGICAL(D3428),"",FREQUENCY(IF('Data Transformation'!$B$425:$B$8425='Bin Analysis'!$B3411,'Data Transformation'!$G$425:$G$8425),D3428))</f>
        <v>2001</v>
      </c>
      <c r="F3428">
        <f t="shared" si="426"/>
        <v>0</v>
      </c>
      <c r="G3428">
        <f>Weighting!$H$20</f>
        <v>0</v>
      </c>
      <c r="H3428">
        <f t="array" ref="H3428">FREQUENCY(IF('Data Transformation'!$B$4:$B$8425=B3411,'Data Transformation'!$G$4:$G$8425),'Bin Analysis'!$B3428)</f>
        <v>2073</v>
      </c>
      <c r="I3428">
        <f t="shared" si="427"/>
        <v>0</v>
      </c>
      <c r="J3428">
        <f t="shared" si="428"/>
        <v>0</v>
      </c>
      <c r="K3428">
        <f>J3428*Weighting!$W$20</f>
        <v>0</v>
      </c>
      <c r="M3428" s="14"/>
    </row>
    <row r="3429" spans="1:25" x14ac:dyDescent="0.55000000000000004">
      <c r="A3429" s="32" t="str">
        <f>IF(Weighting!$P$21&gt;0,B3429,"")</f>
        <v/>
      </c>
      <c r="B3429" t="e">
        <f>Weighting!$C$21</f>
        <v>#DIV/0!</v>
      </c>
      <c r="C3429" t="e">
        <f>Weighting!$F$21</f>
        <v>#NUM!</v>
      </c>
      <c r="D3429" t="e">
        <f>IF(C3429=1,'Data Transformation'!$G$3+0.5*'Data Transformation'!$W$25,IF(C3430=1,D3430-'Data Transformation'!$W$25,FALSE))</f>
        <v>#NUM!</v>
      </c>
      <c r="E3429">
        <f t="array" ref="E3429">IF(ISLOGICAL(D3429),"",FREQUENCY(IF('Data Transformation'!$B$425:$B$8425='Bin Analysis'!$B3411,'Data Transformation'!$G$425:$G$8425),D3429))</f>
        <v>2001</v>
      </c>
      <c r="F3429">
        <f t="shared" si="426"/>
        <v>0</v>
      </c>
      <c r="G3429">
        <f>Weighting!$H$21</f>
        <v>0</v>
      </c>
      <c r="H3429">
        <f t="array" ref="H3429">FREQUENCY(IF('Data Transformation'!$B$4:$B$8425=B3411,'Data Transformation'!$G$4:$G$8425),'Bin Analysis'!$B3429)</f>
        <v>2073</v>
      </c>
      <c r="I3429">
        <f t="shared" si="427"/>
        <v>0</v>
      </c>
      <c r="J3429">
        <f t="shared" si="428"/>
        <v>0</v>
      </c>
      <c r="K3429">
        <f>J3429*Weighting!$W$21</f>
        <v>0</v>
      </c>
      <c r="M3429" s="14"/>
    </row>
    <row r="3430" spans="1:25" x14ac:dyDescent="0.55000000000000004">
      <c r="A3430" s="32" t="str">
        <f>IF(Weighting!$P$22&gt;0,B3430,"")</f>
        <v/>
      </c>
      <c r="B3430" t="e">
        <f>Weighting!$C$22</f>
        <v>#DIV/0!</v>
      </c>
      <c r="C3430" t="e">
        <f>Weighting!$F$22</f>
        <v>#NUM!</v>
      </c>
      <c r="D3430" t="e">
        <f>IF(C3430=1,'Data Transformation'!$G$3+0.5*'Data Transformation'!$W$25,IF(C3431=1,D3431-'Data Transformation'!$W$25,FALSE))</f>
        <v>#NUM!</v>
      </c>
      <c r="E3430">
        <f t="array" ref="E3430">IF(ISLOGICAL(D3430),"",FREQUENCY(IF('Data Transformation'!$B$425:$B$8425='Bin Analysis'!$B3411,'Data Transformation'!$G$425:$G$8425),D3430))</f>
        <v>2001</v>
      </c>
      <c r="F3430">
        <f t="shared" si="426"/>
        <v>0</v>
      </c>
      <c r="G3430">
        <f>Weighting!$H$22</f>
        <v>0</v>
      </c>
      <c r="H3430">
        <f t="array" ref="H3430">FREQUENCY(IF('Data Transformation'!$B$4:$B$8425=B3411,'Data Transformation'!$G$4:$G$8425),'Bin Analysis'!$B3430)</f>
        <v>2073</v>
      </c>
      <c r="I3430">
        <f t="shared" si="427"/>
        <v>0</v>
      </c>
      <c r="J3430">
        <f t="shared" si="428"/>
        <v>0</v>
      </c>
      <c r="K3430">
        <f>J3430*Weighting!$W$22</f>
        <v>0</v>
      </c>
      <c r="M3430" s="14"/>
    </row>
    <row r="3431" spans="1:25" x14ac:dyDescent="0.55000000000000004">
      <c r="A3431" s="32" t="str">
        <f>IF(Weighting!$P$23&gt;0,B3431,"")</f>
        <v/>
      </c>
      <c r="B3431" t="e">
        <f>Weighting!$C$23</f>
        <v>#DIV/0!</v>
      </c>
      <c r="C3431" t="e">
        <f>Weighting!$F$23</f>
        <v>#NUM!</v>
      </c>
      <c r="D3431" t="e">
        <f>IF(C3431=1,'Data Transformation'!$G$3+0.5*'Data Transformation'!$W$25,IF(C3432=1,D3432-'Data Transformation'!$W$25,FALSE))</f>
        <v>#NUM!</v>
      </c>
      <c r="E3431">
        <f t="array" ref="E3431">IF(ISLOGICAL(D3431),"",FREQUENCY(IF('Data Transformation'!$B$425:$B$8425='Bin Analysis'!$B3411,'Data Transformation'!$G$425:$G$8425),D3431))</f>
        <v>2001</v>
      </c>
      <c r="F3431">
        <f t="shared" si="426"/>
        <v>0</v>
      </c>
      <c r="G3431">
        <f>Weighting!$H$23</f>
        <v>0</v>
      </c>
      <c r="H3431">
        <f t="array" ref="H3431">FREQUENCY(IF('Data Transformation'!$B$4:$B$8425=B3411,'Data Transformation'!$G$4:$G$8425),'Bin Analysis'!$B3431)</f>
        <v>2073</v>
      </c>
      <c r="I3431">
        <f t="shared" si="427"/>
        <v>0</v>
      </c>
      <c r="J3431">
        <f t="shared" si="428"/>
        <v>0</v>
      </c>
      <c r="K3431">
        <f>J3431*Weighting!$W$23</f>
        <v>0</v>
      </c>
      <c r="M3431" s="14"/>
    </row>
    <row r="3432" spans="1:25" x14ac:dyDescent="0.55000000000000004">
      <c r="A3432" s="32" t="str">
        <f>IF(Weighting!$P$24&gt;0,B3432,"")</f>
        <v/>
      </c>
      <c r="B3432" t="e">
        <f>Weighting!$C$24</f>
        <v>#DIV/0!</v>
      </c>
      <c r="C3432" t="e">
        <f>Weighting!$F$24</f>
        <v>#NUM!</v>
      </c>
      <c r="D3432" t="e">
        <f>IF(C3432=1,'Data Transformation'!$G$3+0.5*'Data Transformation'!$W$25,IF(C3433=1,D3433-'Data Transformation'!$W$25,FALSE))</f>
        <v>#NUM!</v>
      </c>
      <c r="E3432">
        <f t="array" ref="E3432">IF(ISLOGICAL(D3432),"",FREQUENCY(IF('Data Transformation'!$B$425:$B$8425='Bin Analysis'!$B3411,'Data Transformation'!$G$425:$G$8425),D3432))</f>
        <v>2001</v>
      </c>
      <c r="F3432">
        <f t="shared" si="426"/>
        <v>0</v>
      </c>
      <c r="G3432">
        <f>Weighting!$H$24</f>
        <v>0</v>
      </c>
      <c r="H3432">
        <f t="array" ref="H3432">FREQUENCY(IF('Data Transformation'!$B$4:$B$8425=B3411,'Data Transformation'!$G$4:$G$8425),'Bin Analysis'!$B3432)</f>
        <v>2073</v>
      </c>
      <c r="I3432">
        <f t="shared" si="427"/>
        <v>0</v>
      </c>
      <c r="J3432">
        <f t="shared" si="428"/>
        <v>0</v>
      </c>
      <c r="K3432">
        <f>J3432*Weighting!$W$24</f>
        <v>0</v>
      </c>
      <c r="M3432" s="14"/>
    </row>
    <row r="3433" spans="1:25" x14ac:dyDescent="0.55000000000000004">
      <c r="A3433" s="32" t="str">
        <f>IF(Weighting!$P$25&gt;0,B3433,"")</f>
        <v/>
      </c>
      <c r="B3433" t="e">
        <f>Weighting!$C$25</f>
        <v>#DIV/0!</v>
      </c>
      <c r="C3433" t="e">
        <f>Weighting!$F$25</f>
        <v>#NUM!</v>
      </c>
      <c r="D3433" t="e">
        <f>IF(C3433=1,'Data Transformation'!$G$3+0.5*'Data Transformation'!$W$25,IF(C3434=1,D3434-'Data Transformation'!$W$25,FALSE))</f>
        <v>#NUM!</v>
      </c>
      <c r="E3433">
        <f t="array" ref="E3433">IF(ISLOGICAL(D3433),"",FREQUENCY(IF('Data Transformation'!$B$425:$B$8425='Bin Analysis'!$B3411,'Data Transformation'!$G$425:$G$8425),D3433))</f>
        <v>2001</v>
      </c>
      <c r="F3433">
        <f t="shared" si="426"/>
        <v>0</v>
      </c>
      <c r="G3433">
        <f>Weighting!$H$25</f>
        <v>0</v>
      </c>
      <c r="H3433">
        <f t="array" ref="H3433">FREQUENCY(IF('Data Transformation'!$B$4:$B$8425=B3411,'Data Transformation'!$G$4:$G$8425),'Bin Analysis'!$B3433)</f>
        <v>2073</v>
      </c>
      <c r="I3433">
        <f t="shared" si="427"/>
        <v>0</v>
      </c>
      <c r="J3433">
        <f t="shared" si="428"/>
        <v>0</v>
      </c>
      <c r="K3433">
        <f>J3433*Weighting!$W$25</f>
        <v>0</v>
      </c>
      <c r="M3433" s="14"/>
    </row>
    <row r="3434" spans="1:25" x14ac:dyDescent="0.55000000000000004">
      <c r="O3434"/>
      <c r="P3434"/>
      <c r="Q3434"/>
      <c r="R3434"/>
    </row>
    <row r="3435" spans="1:25" ht="23.35" x14ac:dyDescent="0.8">
      <c r="A3435" s="21" t="s">
        <v>0</v>
      </c>
      <c r="B3435" s="21" t="str">
        <f>IFERROR(VLOOKUP(C3435,'Data Transformation'!$L$6:$M$426,2,FALSE),"")</f>
        <v/>
      </c>
      <c r="C3435" s="21">
        <f>C3411+1</f>
        <v>143</v>
      </c>
      <c r="D3435" s="21"/>
      <c r="E3435" s="21"/>
      <c r="F3435" s="21"/>
      <c r="G3435" s="21"/>
      <c r="H3435" s="22"/>
      <c r="I3435" s="22"/>
      <c r="J3435" s="22"/>
      <c r="K3435" s="21"/>
      <c r="L3435" s="21" t="str">
        <f>B3435</f>
        <v/>
      </c>
      <c r="M3435" s="23" t="e">
        <f>INDEX('Data Transformation'!$O$4:$O$424,MATCH($B3435,'Data Transformation'!$M$4:$M$424,0),MATCH($M$2,'Data Transformation'!$O$3,0))</f>
        <v>#N/A</v>
      </c>
      <c r="N3435" s="27" t="e">
        <f>IF('Input and Summary Results'!$J$16="minimum",'Bin Analysis'!X3436/(M3435-1),'Bin Analysis'!Y3435/('Bin Analysis'!M3435-1))</f>
        <v>#N/A</v>
      </c>
      <c r="O3435" s="27" t="e">
        <f>IF(M3435=FALSE,NA(),(VLOOKUP(1,C3438:K3457,4,FALSE))/(M3435-1))</f>
        <v>#N/A</v>
      </c>
      <c r="P3435" s="27" t="e">
        <f>IF(M3435=FALSE,NA(),SUM(J3438:J3457)/Weighting!$S$5)</f>
        <v>#N/A</v>
      </c>
      <c r="Q3435" s="27" t="e">
        <f>IF(M3435=FALSE,NA(),SUM(K3438:K3457)/Weighting!$S$6)</f>
        <v>#N/A</v>
      </c>
      <c r="R3435" s="27" t="e">
        <f>IF(M3435=FALSE,NA(),(VLOOKUP(1,G3438:K3457,3,FALSE))/(M3435-1))</f>
        <v>#N/A</v>
      </c>
      <c r="S3435" s="22" t="e">
        <f>IF(M3435=FALSE,NA(),IF(SUM(J3438:J3457)=2,"yes","no"))</f>
        <v>#N/A</v>
      </c>
      <c r="X3435" s="2" cm="2">
        <f t="array" ref="X3435:X3436">FREQUENCY(IF('Data Transformation'!$B$425:$B$6424='Bin Analysis'!L3435,'Data Transformation'!$G$425:$G$6424),'Data Transformation'!$U$11)</f>
        <v>0</v>
      </c>
      <c r="Y3435" s="2" cm="2">
        <f t="array" ref="Y3435:Y3436">FREQUENCY(IF('Data Transformation'!$B$425:$B$6424='Bin Analysis'!L3435,'Data Transformation'!$G$425:$G$6424),'Data Transformation'!$U$12)</f>
        <v>0</v>
      </c>
    </row>
    <row r="3436" spans="1:25" x14ac:dyDescent="0.55000000000000004">
      <c r="A3436" s="14" t="s">
        <v>67</v>
      </c>
      <c r="B3436" t="s">
        <v>47</v>
      </c>
      <c r="C3436" t="s">
        <v>5</v>
      </c>
      <c r="D3436" t="s">
        <v>100</v>
      </c>
      <c r="E3436" t="s">
        <v>101</v>
      </c>
      <c r="F3436" t="s">
        <v>102</v>
      </c>
      <c r="G3436" t="s">
        <v>70</v>
      </c>
      <c r="H3436" t="s">
        <v>31</v>
      </c>
      <c r="I3436" t="s">
        <v>32</v>
      </c>
      <c r="J3436" t="s">
        <v>46</v>
      </c>
      <c r="K3436" s="14" t="s">
        <v>45</v>
      </c>
      <c r="M3436" s="14"/>
      <c r="X3436" s="2">
        <v>0</v>
      </c>
      <c r="Y3436" s="2">
        <v>0</v>
      </c>
    </row>
    <row r="3437" spans="1:25" x14ac:dyDescent="0.55000000000000004">
      <c r="A3437" s="32"/>
      <c r="D3437" t="e">
        <f>IF(C3437=1,'Data Transformation'!$G$3+0.5*'Data Transformation'!$W$25,IF(C3438=1,D3438-'Data Transformation'!$W$25,FALSE))</f>
        <v>#NUM!</v>
      </c>
      <c r="E3437">
        <f t="array" ref="E3437">IF(ISLOGICAL(D3437),"",FREQUENCY(IF('Data Transformation'!$B$425:$B$8425='Bin Analysis'!$B3435,'Data Transformation'!$G$425:$G$8425),D3437))</f>
        <v>2001</v>
      </c>
      <c r="F3437" t="e">
        <f>IF(ISLOGICAL(D3437),"",E3437-E3436)</f>
        <v>#VALUE!</v>
      </c>
      <c r="M3437" s="14"/>
    </row>
    <row r="3438" spans="1:25" x14ac:dyDescent="0.55000000000000004">
      <c r="A3438" s="32" t="e">
        <f>IF(Weighting!$P$6&gt;0,B3438,"")</f>
        <v>#NUM!</v>
      </c>
      <c r="B3438" t="e">
        <f>Weighting!$C$6</f>
        <v>#DIV/0!</v>
      </c>
      <c r="C3438" t="e">
        <f>Weighting!$F$6</f>
        <v>#NUM!</v>
      </c>
      <c r="D3438" t="e">
        <f>IF(C3438=1,'Data Transformation'!$G$3+0.5*'Data Transformation'!$W$25,IF(C3439=1,D3439-'Data Transformation'!$W$25,FALSE))</f>
        <v>#NUM!</v>
      </c>
      <c r="E3438">
        <f t="array" ref="E3438">IF(ISLOGICAL(D3438),"",FREQUENCY(IF('Data Transformation'!$B$425:$B$8425='Bin Analysis'!$B3435,'Data Transformation'!$G$425:$G$8425),D3438))</f>
        <v>2001</v>
      </c>
      <c r="F3438">
        <f>IF(ISLOGICAL(D3438),"",E3438-E3437)</f>
        <v>0</v>
      </c>
      <c r="G3438">
        <f>Weighting!$H$6</f>
        <v>1</v>
      </c>
      <c r="H3438">
        <f t="array" ref="H3438">FREQUENCY(IF('Data Transformation'!$B$4:$B$8425=B3435,'Data Transformation'!$G$4:$G$8425),'Bin Analysis'!$B3438)</f>
        <v>2073</v>
      </c>
      <c r="I3438">
        <f>H3438-H3437</f>
        <v>2073</v>
      </c>
      <c r="J3438">
        <f>IF(I3438=0,0,1)</f>
        <v>1</v>
      </c>
      <c r="K3438" t="e">
        <f>J3438*Weighting!$W$6</f>
        <v>#NUM!</v>
      </c>
      <c r="M3438" s="14"/>
    </row>
    <row r="3439" spans="1:25" x14ac:dyDescent="0.55000000000000004">
      <c r="A3439" s="32" t="str">
        <f>IF(Weighting!$P$7&gt;0,B3439,"")</f>
        <v/>
      </c>
      <c r="B3439" t="e">
        <f>Weighting!$C$7</f>
        <v>#DIV/0!</v>
      </c>
      <c r="C3439" t="e">
        <f>Weighting!$F$7</f>
        <v>#NUM!</v>
      </c>
      <c r="D3439" t="e">
        <f>IF(C3439=1,'Data Transformation'!$G$3+0.5*'Data Transformation'!$W$25,IF(C3440=1,D3440-'Data Transformation'!$W$25,FALSE))</f>
        <v>#NUM!</v>
      </c>
      <c r="E3439">
        <f t="array" ref="E3439">IF(ISLOGICAL(D3439),"",FREQUENCY(IF('Data Transformation'!$B$425:$B$8425='Bin Analysis'!$B3435,'Data Transformation'!$G$425:$G$8425),D3439))</f>
        <v>2001</v>
      </c>
      <c r="F3439">
        <f t="shared" ref="F3439:F3457" si="429">IF(ISLOGICAL(D3439),"",E3439-E3438)</f>
        <v>0</v>
      </c>
      <c r="G3439">
        <f>Weighting!$H$7</f>
        <v>0</v>
      </c>
      <c r="H3439">
        <f t="array" ref="H3439">FREQUENCY(IF('Data Transformation'!$B$4:$B$8425=B3435,'Data Transformation'!$G$4:$G$8425),'Bin Analysis'!$B3439)</f>
        <v>2073</v>
      </c>
      <c r="I3439">
        <f t="shared" ref="I3439:I3457" si="430">H3439-H3438</f>
        <v>0</v>
      </c>
      <c r="J3439">
        <f>IF(I3439=0,0,1)</f>
        <v>0</v>
      </c>
      <c r="K3439">
        <f>J3439*Weighting!$W$7</f>
        <v>0</v>
      </c>
      <c r="M3439" s="14"/>
    </row>
    <row r="3440" spans="1:25" x14ac:dyDescent="0.55000000000000004">
      <c r="A3440" s="32" t="str">
        <f>IF(Weighting!$P$8&gt;0,B3440,"")</f>
        <v/>
      </c>
      <c r="B3440" t="e">
        <f>Weighting!$C$8</f>
        <v>#DIV/0!</v>
      </c>
      <c r="C3440" t="e">
        <f>Weighting!$F$8</f>
        <v>#NUM!</v>
      </c>
      <c r="D3440" t="e">
        <f>IF(C3440=1,'Data Transformation'!$G$3+0.5*'Data Transformation'!$W$25,IF(C3441=1,D3441-'Data Transformation'!$W$25,FALSE))</f>
        <v>#NUM!</v>
      </c>
      <c r="E3440">
        <f t="array" ref="E3440">IF(ISLOGICAL(D3440),"",FREQUENCY(IF('Data Transformation'!$B$425:$B$8425='Bin Analysis'!$B3435,'Data Transformation'!$G$425:$G$8425),D3440))</f>
        <v>2001</v>
      </c>
      <c r="F3440">
        <f t="shared" si="429"/>
        <v>0</v>
      </c>
      <c r="G3440">
        <f>Weighting!$H$8</f>
        <v>0</v>
      </c>
      <c r="H3440">
        <f t="array" ref="H3440">FREQUENCY(IF('Data Transformation'!$B$4:$B$8425=B3435,'Data Transformation'!$G$4:$G$8425),'Bin Analysis'!$B3440)</f>
        <v>2073</v>
      </c>
      <c r="I3440">
        <f t="shared" si="430"/>
        <v>0</v>
      </c>
      <c r="J3440">
        <f t="shared" ref="J3440:J3457" si="431">IF(I3440=0,0,1)</f>
        <v>0</v>
      </c>
      <c r="K3440">
        <f>J3440*Weighting!$W$8</f>
        <v>0</v>
      </c>
      <c r="M3440" s="14"/>
    </row>
    <row r="3441" spans="1:13" x14ac:dyDescent="0.55000000000000004">
      <c r="A3441" s="32" t="str">
        <f>IF(Weighting!$P$9&gt;0,B3441,"")</f>
        <v/>
      </c>
      <c r="B3441" s="50" t="e">
        <f>Weighting!$C$9</f>
        <v>#DIV/0!</v>
      </c>
      <c r="C3441" t="e">
        <f>Weighting!$F$9</f>
        <v>#NUM!</v>
      </c>
      <c r="D3441" t="e">
        <f>IF(C3441=1,'Data Transformation'!$G$3+0.5*'Data Transformation'!$W$25,IF(C3442=1,D3442-'Data Transformation'!$W$25,FALSE))</f>
        <v>#NUM!</v>
      </c>
      <c r="E3441">
        <f t="array" ref="E3441">IF(ISLOGICAL(D3441),"",FREQUENCY(IF('Data Transformation'!$B$425:$B$8425='Bin Analysis'!$B3435,'Data Transformation'!$G$425:$G$8425),D3441))</f>
        <v>2001</v>
      </c>
      <c r="F3441">
        <f t="shared" si="429"/>
        <v>0</v>
      </c>
      <c r="G3441">
        <f>Weighting!$H$9</f>
        <v>0</v>
      </c>
      <c r="H3441">
        <f t="array" ref="H3441">FREQUENCY(IF('Data Transformation'!$B$4:$B$8425=B3435,'Data Transformation'!$G$4:$G$8425),'Bin Analysis'!$B3441)</f>
        <v>2073</v>
      </c>
      <c r="I3441">
        <f t="shared" si="430"/>
        <v>0</v>
      </c>
      <c r="J3441">
        <f t="shared" si="431"/>
        <v>0</v>
      </c>
      <c r="K3441">
        <f>J3441*Weighting!$W$9</f>
        <v>0</v>
      </c>
      <c r="M3441" s="14"/>
    </row>
    <row r="3442" spans="1:13" x14ac:dyDescent="0.55000000000000004">
      <c r="A3442" s="32" t="str">
        <f>IF(Weighting!$P$10&gt;0,B3442,"")</f>
        <v/>
      </c>
      <c r="B3442" t="e">
        <f>Weighting!$C$10</f>
        <v>#DIV/0!</v>
      </c>
      <c r="C3442" t="e">
        <f>Weighting!$F$10</f>
        <v>#NUM!</v>
      </c>
      <c r="D3442" t="e">
        <f>IF(C3442=1,'Data Transformation'!$G$3+0.5*'Data Transformation'!$W$25,IF(C3443=1,D3443-'Data Transformation'!$W$25,FALSE))</f>
        <v>#NUM!</v>
      </c>
      <c r="E3442">
        <f t="array" ref="E3442">IF(ISLOGICAL(D3442),"",FREQUENCY(IF('Data Transformation'!$B$425:$B$8425='Bin Analysis'!$B3435,'Data Transformation'!$G$425:$G$8425),D3442))</f>
        <v>2001</v>
      </c>
      <c r="F3442">
        <f t="shared" si="429"/>
        <v>0</v>
      </c>
      <c r="G3442">
        <f>Weighting!$H$10</f>
        <v>0</v>
      </c>
      <c r="H3442">
        <f t="array" ref="H3442">FREQUENCY(IF('Data Transformation'!$B$4:$B$8425=B3435,'Data Transformation'!$G$4:$G$8425),'Bin Analysis'!$B3442)</f>
        <v>2073</v>
      </c>
      <c r="I3442">
        <f t="shared" si="430"/>
        <v>0</v>
      </c>
      <c r="J3442">
        <f t="shared" si="431"/>
        <v>0</v>
      </c>
      <c r="K3442">
        <f>J3442*Weighting!$W$10</f>
        <v>0</v>
      </c>
      <c r="M3442" s="14"/>
    </row>
    <row r="3443" spans="1:13" x14ac:dyDescent="0.55000000000000004">
      <c r="A3443" s="32" t="str">
        <f>IF(Weighting!$P$11&gt;0,B3443,"")</f>
        <v/>
      </c>
      <c r="B3443" t="e">
        <f>Weighting!$C$11</f>
        <v>#DIV/0!</v>
      </c>
      <c r="C3443" t="e">
        <f>Weighting!$F$11</f>
        <v>#NUM!</v>
      </c>
      <c r="D3443" t="e">
        <f>IF(C3443=1,'Data Transformation'!$G$3+0.5*'Data Transformation'!$W$25,IF(C3444=1,D3444-'Data Transformation'!$W$25,FALSE))</f>
        <v>#NUM!</v>
      </c>
      <c r="E3443">
        <f t="array" ref="E3443">IF(ISLOGICAL(D3443),"",FREQUENCY(IF('Data Transformation'!$B$425:$B$8425='Bin Analysis'!$B3435,'Data Transformation'!$G$425:$G$8425),D3443))</f>
        <v>2001</v>
      </c>
      <c r="F3443">
        <f t="shared" si="429"/>
        <v>0</v>
      </c>
      <c r="G3443">
        <f>Weighting!$H$11</f>
        <v>0</v>
      </c>
      <c r="H3443">
        <f t="array" ref="H3443">FREQUENCY(IF('Data Transformation'!$B$4:$B$8425=B3435,'Data Transformation'!$G$4:$G$8425),'Bin Analysis'!$B3443)</f>
        <v>2073</v>
      </c>
      <c r="I3443">
        <f t="shared" si="430"/>
        <v>0</v>
      </c>
      <c r="J3443">
        <f t="shared" si="431"/>
        <v>0</v>
      </c>
      <c r="K3443">
        <f>J3443*Weighting!$W$11</f>
        <v>0</v>
      </c>
      <c r="M3443" s="14"/>
    </row>
    <row r="3444" spans="1:13" x14ac:dyDescent="0.55000000000000004">
      <c r="A3444" s="32" t="str">
        <f>IF(Weighting!$P$12&gt;0,B3444,"")</f>
        <v/>
      </c>
      <c r="B3444" t="e">
        <f>Weighting!$C$12</f>
        <v>#DIV/0!</v>
      </c>
      <c r="C3444" t="e">
        <f>Weighting!$F$12</f>
        <v>#NUM!</v>
      </c>
      <c r="D3444" t="e">
        <f>IF(C3444=1,'Data Transformation'!$G$3+0.5*'Data Transformation'!$W$25,IF(C3445=1,D3445-'Data Transformation'!$W$25,FALSE))</f>
        <v>#NUM!</v>
      </c>
      <c r="E3444">
        <f t="array" ref="E3444">IF(ISLOGICAL(D3444),"",FREQUENCY(IF('Data Transformation'!$B$425:$B$8425='Bin Analysis'!$B3435,'Data Transformation'!$G$425:$G$8425),D3444))</f>
        <v>2001</v>
      </c>
      <c r="F3444">
        <f t="shared" si="429"/>
        <v>0</v>
      </c>
      <c r="G3444">
        <f>Weighting!$H$12</f>
        <v>0</v>
      </c>
      <c r="H3444">
        <f t="array" ref="H3444">FREQUENCY(IF('Data Transformation'!$B$4:$B$8425=B3435,'Data Transformation'!$G$4:$G$8425),'Bin Analysis'!$B3444)</f>
        <v>2073</v>
      </c>
      <c r="I3444">
        <f t="shared" si="430"/>
        <v>0</v>
      </c>
      <c r="J3444">
        <f t="shared" si="431"/>
        <v>0</v>
      </c>
      <c r="K3444">
        <f>J3444*Weighting!$W$12</f>
        <v>0</v>
      </c>
      <c r="M3444" s="14"/>
    </row>
    <row r="3445" spans="1:13" x14ac:dyDescent="0.55000000000000004">
      <c r="A3445" s="32" t="str">
        <f>IF(Weighting!$P$13&gt;0,B3445,"")</f>
        <v/>
      </c>
      <c r="B3445" t="e">
        <f>Weighting!$C$13</f>
        <v>#DIV/0!</v>
      </c>
      <c r="C3445" t="e">
        <f>Weighting!$F$13</f>
        <v>#NUM!</v>
      </c>
      <c r="D3445" t="e">
        <f>IF(C3445=1,'Data Transformation'!$G$3+0.5*'Data Transformation'!$W$25,IF(C3446=1,D3446-'Data Transformation'!$W$25,FALSE))</f>
        <v>#NUM!</v>
      </c>
      <c r="E3445">
        <f t="array" ref="E3445">IF(ISLOGICAL(D3445),"",FREQUENCY(IF('Data Transformation'!$B$425:$B$8425='Bin Analysis'!$B3435,'Data Transformation'!$G$425:$G$8425),D3445))</f>
        <v>2001</v>
      </c>
      <c r="F3445">
        <f t="shared" si="429"/>
        <v>0</v>
      </c>
      <c r="G3445">
        <f>Weighting!$H$13</f>
        <v>0</v>
      </c>
      <c r="H3445">
        <f t="array" ref="H3445">FREQUENCY(IF('Data Transformation'!$B$4:$B$8425=B3435,'Data Transformation'!$G$4:$G$8425),'Bin Analysis'!$B3445)</f>
        <v>2073</v>
      </c>
      <c r="I3445">
        <f t="shared" si="430"/>
        <v>0</v>
      </c>
      <c r="J3445">
        <f t="shared" si="431"/>
        <v>0</v>
      </c>
      <c r="K3445">
        <f>J3445*Weighting!$W$13</f>
        <v>0</v>
      </c>
      <c r="M3445" s="14"/>
    </row>
    <row r="3446" spans="1:13" x14ac:dyDescent="0.55000000000000004">
      <c r="A3446" s="32" t="str">
        <f>IF(Weighting!$P$14&gt;0,B3446,"")</f>
        <v/>
      </c>
      <c r="B3446" t="e">
        <f>Weighting!$C$14</f>
        <v>#DIV/0!</v>
      </c>
      <c r="C3446" t="e">
        <f>Weighting!$F$14</f>
        <v>#NUM!</v>
      </c>
      <c r="D3446" t="e">
        <f>IF(C3446=1,'Data Transformation'!$G$3+0.5*'Data Transformation'!$W$25,IF(C3447=1,D3447-'Data Transformation'!$W$25,FALSE))</f>
        <v>#NUM!</v>
      </c>
      <c r="E3446">
        <f t="array" ref="E3446">IF(ISLOGICAL(D3446),"",FREQUENCY(IF('Data Transformation'!$B$425:$B$8425='Bin Analysis'!$B3435,'Data Transformation'!$G$425:$G$8425),D3446))</f>
        <v>2001</v>
      </c>
      <c r="F3446">
        <f t="shared" si="429"/>
        <v>0</v>
      </c>
      <c r="G3446">
        <f>Weighting!$H$14</f>
        <v>0</v>
      </c>
      <c r="H3446">
        <f t="array" ref="H3446">FREQUENCY(IF('Data Transformation'!$B$4:$B$8425=B3435,'Data Transformation'!$G$4:$G$8425),'Bin Analysis'!$B3446)</f>
        <v>2073</v>
      </c>
      <c r="I3446">
        <f t="shared" si="430"/>
        <v>0</v>
      </c>
      <c r="J3446">
        <f t="shared" si="431"/>
        <v>0</v>
      </c>
      <c r="K3446">
        <f>J3446*Weighting!$W$14</f>
        <v>0</v>
      </c>
      <c r="M3446" s="14"/>
    </row>
    <row r="3447" spans="1:13" x14ac:dyDescent="0.55000000000000004">
      <c r="A3447" s="32" t="str">
        <f>IF(Weighting!$P$15&gt;0,B3447,"")</f>
        <v/>
      </c>
      <c r="B3447" t="e">
        <f>Weighting!$C$15</f>
        <v>#DIV/0!</v>
      </c>
      <c r="C3447" t="e">
        <f>Weighting!$F$15</f>
        <v>#NUM!</v>
      </c>
      <c r="D3447" t="e">
        <f>IF(C3447=1,'Data Transformation'!$G$3+0.5*'Data Transformation'!$W$25,IF(C3448=1,D3448-'Data Transformation'!$W$25,FALSE))</f>
        <v>#NUM!</v>
      </c>
      <c r="E3447">
        <f t="array" ref="E3447">IF(ISLOGICAL(D3447),"",FREQUENCY(IF('Data Transformation'!$B$425:$B$8425='Bin Analysis'!$B3435,'Data Transformation'!$G$425:$G$8425),D3447))</f>
        <v>2001</v>
      </c>
      <c r="F3447">
        <f t="shared" si="429"/>
        <v>0</v>
      </c>
      <c r="G3447">
        <f>Weighting!$H$15</f>
        <v>0</v>
      </c>
      <c r="H3447">
        <f t="array" ref="H3447">FREQUENCY(IF('Data Transformation'!$B$4:$B$8425=B3435,'Data Transformation'!$G$4:$G$8425),'Bin Analysis'!$B3447)</f>
        <v>2073</v>
      </c>
      <c r="I3447">
        <f t="shared" si="430"/>
        <v>0</v>
      </c>
      <c r="J3447">
        <f t="shared" si="431"/>
        <v>0</v>
      </c>
      <c r="K3447">
        <f>J3447*Weighting!$W$15</f>
        <v>0</v>
      </c>
      <c r="M3447" s="14"/>
    </row>
    <row r="3448" spans="1:13" x14ac:dyDescent="0.55000000000000004">
      <c r="A3448" s="32" t="str">
        <f>IF(Weighting!$P$16&gt;0,B3448,"")</f>
        <v/>
      </c>
      <c r="B3448" t="e">
        <f>Weighting!$C$16</f>
        <v>#DIV/0!</v>
      </c>
      <c r="C3448" t="e">
        <f>Weighting!$F$16</f>
        <v>#NUM!</v>
      </c>
      <c r="D3448" t="e">
        <f>IF(C3448=1,'Data Transformation'!$G$3+0.5*'Data Transformation'!$W$25,IF(C3449=1,D3449-'Data Transformation'!$W$25,FALSE))</f>
        <v>#NUM!</v>
      </c>
      <c r="E3448">
        <f t="array" ref="E3448">IF(ISLOGICAL(D3448),"",FREQUENCY(IF('Data Transformation'!$B$425:$B$8425='Bin Analysis'!$B3435,'Data Transformation'!$G$425:$G$8425),D3448))</f>
        <v>2001</v>
      </c>
      <c r="F3448">
        <f t="shared" si="429"/>
        <v>0</v>
      </c>
      <c r="G3448">
        <f>Weighting!$H$16</f>
        <v>0</v>
      </c>
      <c r="H3448">
        <f t="array" ref="H3448">FREQUENCY(IF('Data Transformation'!$B$4:$B$8425=B3435,'Data Transformation'!$G$4:$G$8425),'Bin Analysis'!$B3448)</f>
        <v>2073</v>
      </c>
      <c r="I3448">
        <f t="shared" si="430"/>
        <v>0</v>
      </c>
      <c r="J3448">
        <f t="shared" si="431"/>
        <v>0</v>
      </c>
      <c r="K3448">
        <f>J3448*Weighting!$W$16</f>
        <v>0</v>
      </c>
      <c r="M3448" s="14"/>
    </row>
    <row r="3449" spans="1:13" x14ac:dyDescent="0.55000000000000004">
      <c r="A3449" s="32" t="str">
        <f>IF(Weighting!$P$17&gt;0,B3449,"")</f>
        <v/>
      </c>
      <c r="B3449" t="e">
        <f>Weighting!$C$17</f>
        <v>#DIV/0!</v>
      </c>
      <c r="C3449" t="e">
        <f>Weighting!$F$17</f>
        <v>#NUM!</v>
      </c>
      <c r="D3449" t="e">
        <f>IF(C3449=1,'Data Transformation'!$G$3+0.5*'Data Transformation'!$W$25,IF(C3450=1,D3450-'Data Transformation'!$W$25,FALSE))</f>
        <v>#NUM!</v>
      </c>
      <c r="E3449">
        <f t="array" ref="E3449">IF(ISLOGICAL(D3449),"",FREQUENCY(IF('Data Transformation'!$B$425:$B$8425='Bin Analysis'!$B3435,'Data Transformation'!$G$425:$G$8425),D3449))</f>
        <v>2001</v>
      </c>
      <c r="F3449">
        <f t="shared" si="429"/>
        <v>0</v>
      </c>
      <c r="G3449">
        <f>Weighting!$H$17</f>
        <v>0</v>
      </c>
      <c r="H3449">
        <f t="array" ref="H3449">FREQUENCY(IF('Data Transformation'!$B$4:$B$8425=B3435,'Data Transformation'!$G$4:$G$8425),'Bin Analysis'!$B3449)</f>
        <v>2073</v>
      </c>
      <c r="I3449">
        <f t="shared" si="430"/>
        <v>0</v>
      </c>
      <c r="J3449">
        <f t="shared" si="431"/>
        <v>0</v>
      </c>
      <c r="K3449">
        <f>J3449*Weighting!$W$17</f>
        <v>0</v>
      </c>
      <c r="M3449" s="14"/>
    </row>
    <row r="3450" spans="1:13" x14ac:dyDescent="0.55000000000000004">
      <c r="A3450" s="32" t="str">
        <f>IF(Weighting!$P$18&gt;0,B3450,"")</f>
        <v/>
      </c>
      <c r="B3450" t="e">
        <f>Weighting!$C$18</f>
        <v>#DIV/0!</v>
      </c>
      <c r="C3450" t="e">
        <f>Weighting!$F$18</f>
        <v>#NUM!</v>
      </c>
      <c r="D3450" t="e">
        <f>IF(C3450=1,'Data Transformation'!$G$3+0.5*'Data Transformation'!$W$25,IF(C3451=1,D3451-'Data Transformation'!$W$25,FALSE))</f>
        <v>#NUM!</v>
      </c>
      <c r="E3450">
        <f t="array" ref="E3450">IF(ISLOGICAL(D3450),"",FREQUENCY(IF('Data Transformation'!$B$425:$B$8425='Bin Analysis'!$B3435,'Data Transformation'!$G$425:$G$8425),D3450))</f>
        <v>2001</v>
      </c>
      <c r="F3450">
        <f t="shared" si="429"/>
        <v>0</v>
      </c>
      <c r="G3450">
        <f>Weighting!$H$18</f>
        <v>0</v>
      </c>
      <c r="H3450">
        <f t="array" ref="H3450">FREQUENCY(IF('Data Transformation'!$B$4:$B$8425=B3435,'Data Transformation'!$G$4:$G$8425),'Bin Analysis'!$B3450)</f>
        <v>2073</v>
      </c>
      <c r="I3450">
        <f t="shared" si="430"/>
        <v>0</v>
      </c>
      <c r="J3450">
        <f t="shared" si="431"/>
        <v>0</v>
      </c>
      <c r="K3450">
        <f>J3450*Weighting!$W$18</f>
        <v>0</v>
      </c>
      <c r="M3450" s="14"/>
    </row>
    <row r="3451" spans="1:13" x14ac:dyDescent="0.55000000000000004">
      <c r="A3451" s="32" t="str">
        <f>IF(Weighting!$P$19&gt;0,B3451,"")</f>
        <v/>
      </c>
      <c r="B3451" t="e">
        <f>Weighting!$C$19</f>
        <v>#DIV/0!</v>
      </c>
      <c r="C3451" t="e">
        <f>Weighting!$F$19</f>
        <v>#NUM!</v>
      </c>
      <c r="D3451" t="e">
        <f>IF(C3451=1,'Data Transformation'!$G$3+0.5*'Data Transformation'!$W$25,IF(C3452=1,D3452-'Data Transformation'!$W$25,FALSE))</f>
        <v>#NUM!</v>
      </c>
      <c r="E3451">
        <f t="array" ref="E3451">IF(ISLOGICAL(D3451),"",FREQUENCY(IF('Data Transformation'!$B$425:$B$8425='Bin Analysis'!$B3435,'Data Transformation'!$G$425:$G$8425),D3451))</f>
        <v>2001</v>
      </c>
      <c r="F3451">
        <f t="shared" si="429"/>
        <v>0</v>
      </c>
      <c r="G3451">
        <f>Weighting!$H$19</f>
        <v>0</v>
      </c>
      <c r="H3451">
        <f t="array" ref="H3451">FREQUENCY(IF('Data Transformation'!$B$4:$B$8425=B3435,'Data Transformation'!$G$4:$G$8425),'Bin Analysis'!$B3451)</f>
        <v>2073</v>
      </c>
      <c r="I3451">
        <f t="shared" si="430"/>
        <v>0</v>
      </c>
      <c r="J3451">
        <f t="shared" si="431"/>
        <v>0</v>
      </c>
      <c r="K3451">
        <f>J3451*Weighting!$W$19</f>
        <v>0</v>
      </c>
      <c r="M3451" s="14"/>
    </row>
    <row r="3452" spans="1:13" x14ac:dyDescent="0.55000000000000004">
      <c r="A3452" s="32" t="str">
        <f>IF(Weighting!$P$20&gt;0,B3452,"")</f>
        <v/>
      </c>
      <c r="B3452" t="e">
        <f>Weighting!$C$20</f>
        <v>#DIV/0!</v>
      </c>
      <c r="C3452" t="e">
        <f>Weighting!$F$20</f>
        <v>#NUM!</v>
      </c>
      <c r="D3452" t="e">
        <f>IF(C3452=1,'Data Transformation'!$G$3+0.5*'Data Transformation'!$W$25,IF(C3453=1,D3453-'Data Transformation'!$W$25,FALSE))</f>
        <v>#NUM!</v>
      </c>
      <c r="E3452">
        <f t="array" ref="E3452">IF(ISLOGICAL(D3452),"",FREQUENCY(IF('Data Transformation'!$B$425:$B$8425='Bin Analysis'!$B3435,'Data Transformation'!$G$425:$G$8425),D3452))</f>
        <v>2001</v>
      </c>
      <c r="F3452">
        <f t="shared" si="429"/>
        <v>0</v>
      </c>
      <c r="G3452">
        <f>Weighting!$H$20</f>
        <v>0</v>
      </c>
      <c r="H3452">
        <f t="array" ref="H3452">FREQUENCY(IF('Data Transformation'!$B$4:$B$8425=B3435,'Data Transformation'!$G$4:$G$8425),'Bin Analysis'!$B3452)</f>
        <v>2073</v>
      </c>
      <c r="I3452">
        <f t="shared" si="430"/>
        <v>0</v>
      </c>
      <c r="J3452">
        <f t="shared" si="431"/>
        <v>0</v>
      </c>
      <c r="K3452">
        <f>J3452*Weighting!$W$20</f>
        <v>0</v>
      </c>
      <c r="M3452" s="14"/>
    </row>
    <row r="3453" spans="1:13" x14ac:dyDescent="0.55000000000000004">
      <c r="A3453" s="32" t="str">
        <f>IF(Weighting!$P$21&gt;0,B3453,"")</f>
        <v/>
      </c>
      <c r="B3453" t="e">
        <f>Weighting!$C$21</f>
        <v>#DIV/0!</v>
      </c>
      <c r="C3453" t="e">
        <f>Weighting!$F$21</f>
        <v>#NUM!</v>
      </c>
      <c r="D3453" t="e">
        <f>IF(C3453=1,'Data Transformation'!$G$3+0.5*'Data Transformation'!$W$25,IF(C3454=1,D3454-'Data Transformation'!$W$25,FALSE))</f>
        <v>#NUM!</v>
      </c>
      <c r="E3453">
        <f t="array" ref="E3453">IF(ISLOGICAL(D3453),"",FREQUENCY(IF('Data Transformation'!$B$425:$B$8425='Bin Analysis'!$B3435,'Data Transformation'!$G$425:$G$8425),D3453))</f>
        <v>2001</v>
      </c>
      <c r="F3453">
        <f t="shared" si="429"/>
        <v>0</v>
      </c>
      <c r="G3453">
        <f>Weighting!$H$21</f>
        <v>0</v>
      </c>
      <c r="H3453">
        <f t="array" ref="H3453">FREQUENCY(IF('Data Transformation'!$B$4:$B$8425=B3435,'Data Transformation'!$G$4:$G$8425),'Bin Analysis'!$B3453)</f>
        <v>2073</v>
      </c>
      <c r="I3453">
        <f t="shared" si="430"/>
        <v>0</v>
      </c>
      <c r="J3453">
        <f t="shared" si="431"/>
        <v>0</v>
      </c>
      <c r="K3453">
        <f>J3453*Weighting!$W$21</f>
        <v>0</v>
      </c>
      <c r="M3453" s="14"/>
    </row>
    <row r="3454" spans="1:13" x14ac:dyDescent="0.55000000000000004">
      <c r="A3454" s="32" t="str">
        <f>IF(Weighting!$P$22&gt;0,B3454,"")</f>
        <v/>
      </c>
      <c r="B3454" t="e">
        <f>Weighting!$C$22</f>
        <v>#DIV/0!</v>
      </c>
      <c r="C3454" t="e">
        <f>Weighting!$F$22</f>
        <v>#NUM!</v>
      </c>
      <c r="D3454" t="e">
        <f>IF(C3454=1,'Data Transformation'!$G$3+0.5*'Data Transformation'!$W$25,IF(C3455=1,D3455-'Data Transformation'!$W$25,FALSE))</f>
        <v>#NUM!</v>
      </c>
      <c r="E3454">
        <f t="array" ref="E3454">IF(ISLOGICAL(D3454),"",FREQUENCY(IF('Data Transformation'!$B$425:$B$8425='Bin Analysis'!$B3435,'Data Transformation'!$G$425:$G$8425),D3454))</f>
        <v>2001</v>
      </c>
      <c r="F3454">
        <f t="shared" si="429"/>
        <v>0</v>
      </c>
      <c r="G3454">
        <f>Weighting!$H$22</f>
        <v>0</v>
      </c>
      <c r="H3454">
        <f t="array" ref="H3454">FREQUENCY(IF('Data Transformation'!$B$4:$B$8425=B3435,'Data Transformation'!$G$4:$G$8425),'Bin Analysis'!$B3454)</f>
        <v>2073</v>
      </c>
      <c r="I3454">
        <f t="shared" si="430"/>
        <v>0</v>
      </c>
      <c r="J3454">
        <f t="shared" si="431"/>
        <v>0</v>
      </c>
      <c r="K3454">
        <f>J3454*Weighting!$W$22</f>
        <v>0</v>
      </c>
      <c r="M3454" s="14"/>
    </row>
    <row r="3455" spans="1:13" x14ac:dyDescent="0.55000000000000004">
      <c r="A3455" s="32" t="str">
        <f>IF(Weighting!$P$23&gt;0,B3455,"")</f>
        <v/>
      </c>
      <c r="B3455" t="e">
        <f>Weighting!$C$23</f>
        <v>#DIV/0!</v>
      </c>
      <c r="C3455" t="e">
        <f>Weighting!$F$23</f>
        <v>#NUM!</v>
      </c>
      <c r="D3455" t="e">
        <f>IF(C3455=1,'Data Transformation'!$G$3+0.5*'Data Transformation'!$W$25,IF(C3456=1,D3456-'Data Transformation'!$W$25,FALSE))</f>
        <v>#NUM!</v>
      </c>
      <c r="E3455">
        <f t="array" ref="E3455">IF(ISLOGICAL(D3455),"",FREQUENCY(IF('Data Transformation'!$B$425:$B$8425='Bin Analysis'!$B3435,'Data Transformation'!$G$425:$G$8425),D3455))</f>
        <v>2001</v>
      </c>
      <c r="F3455">
        <f t="shared" si="429"/>
        <v>0</v>
      </c>
      <c r="G3455">
        <f>Weighting!$H$23</f>
        <v>0</v>
      </c>
      <c r="H3455">
        <f t="array" ref="H3455">FREQUENCY(IF('Data Transformation'!$B$4:$B$8425=B3435,'Data Transformation'!$G$4:$G$8425),'Bin Analysis'!$B3455)</f>
        <v>2073</v>
      </c>
      <c r="I3455">
        <f t="shared" si="430"/>
        <v>0</v>
      </c>
      <c r="J3455">
        <f t="shared" si="431"/>
        <v>0</v>
      </c>
      <c r="K3455">
        <f>J3455*Weighting!$W$23</f>
        <v>0</v>
      </c>
      <c r="M3455" s="14"/>
    </row>
    <row r="3456" spans="1:13" x14ac:dyDescent="0.55000000000000004">
      <c r="A3456" s="32" t="str">
        <f>IF(Weighting!$P$24&gt;0,B3456,"")</f>
        <v/>
      </c>
      <c r="B3456" t="e">
        <f>Weighting!$C$24</f>
        <v>#DIV/0!</v>
      </c>
      <c r="C3456" t="e">
        <f>Weighting!$F$24</f>
        <v>#NUM!</v>
      </c>
      <c r="D3456" t="e">
        <f>IF(C3456=1,'Data Transformation'!$G$3+0.5*'Data Transformation'!$W$25,IF(C3457=1,D3457-'Data Transformation'!$W$25,FALSE))</f>
        <v>#NUM!</v>
      </c>
      <c r="E3456">
        <f t="array" ref="E3456">IF(ISLOGICAL(D3456),"",FREQUENCY(IF('Data Transformation'!$B$425:$B$8425='Bin Analysis'!$B3435,'Data Transformation'!$G$425:$G$8425),D3456))</f>
        <v>2001</v>
      </c>
      <c r="F3456">
        <f t="shared" si="429"/>
        <v>0</v>
      </c>
      <c r="G3456">
        <f>Weighting!$H$24</f>
        <v>0</v>
      </c>
      <c r="H3456">
        <f t="array" ref="H3456">FREQUENCY(IF('Data Transformation'!$B$4:$B$8425=B3435,'Data Transformation'!$G$4:$G$8425),'Bin Analysis'!$B3456)</f>
        <v>2073</v>
      </c>
      <c r="I3456">
        <f t="shared" si="430"/>
        <v>0</v>
      </c>
      <c r="J3456">
        <f t="shared" si="431"/>
        <v>0</v>
      </c>
      <c r="K3456">
        <f>J3456*Weighting!$W$24</f>
        <v>0</v>
      </c>
      <c r="M3456" s="14"/>
    </row>
    <row r="3457" spans="1:25" x14ac:dyDescent="0.55000000000000004">
      <c r="A3457" s="32" t="str">
        <f>IF(Weighting!$P$25&gt;0,B3457,"")</f>
        <v/>
      </c>
      <c r="B3457" t="e">
        <f>Weighting!$C$25</f>
        <v>#DIV/0!</v>
      </c>
      <c r="C3457" t="e">
        <f>Weighting!$F$25</f>
        <v>#NUM!</v>
      </c>
      <c r="D3457" t="e">
        <f>IF(C3457=1,'Data Transformation'!$G$3+0.5*'Data Transformation'!$W$25,IF(C3458=1,D3458-'Data Transformation'!$W$25,FALSE))</f>
        <v>#NUM!</v>
      </c>
      <c r="E3457">
        <f t="array" ref="E3457">IF(ISLOGICAL(D3457),"",FREQUENCY(IF('Data Transformation'!$B$425:$B$8425='Bin Analysis'!$B3435,'Data Transformation'!$G$425:$G$8425),D3457))</f>
        <v>2001</v>
      </c>
      <c r="F3457">
        <f t="shared" si="429"/>
        <v>0</v>
      </c>
      <c r="G3457">
        <f>Weighting!$H$25</f>
        <v>0</v>
      </c>
      <c r="H3457">
        <f t="array" ref="H3457">FREQUENCY(IF('Data Transformation'!$B$4:$B$8425=B3435,'Data Transformation'!$G$4:$G$8425),'Bin Analysis'!$B3457)</f>
        <v>2073</v>
      </c>
      <c r="I3457">
        <f t="shared" si="430"/>
        <v>0</v>
      </c>
      <c r="J3457">
        <f t="shared" si="431"/>
        <v>0</v>
      </c>
      <c r="K3457">
        <f>J3457*Weighting!$W$25</f>
        <v>0</v>
      </c>
      <c r="M3457" s="14"/>
    </row>
    <row r="3458" spans="1:25" x14ac:dyDescent="0.55000000000000004">
      <c r="O3458"/>
      <c r="P3458"/>
      <c r="Q3458"/>
      <c r="R3458"/>
    </row>
    <row r="3459" spans="1:25" ht="23.35" x14ac:dyDescent="0.8">
      <c r="A3459" s="21" t="s">
        <v>0</v>
      </c>
      <c r="B3459" s="21" t="str">
        <f>IFERROR(VLOOKUP(C3459,'Data Transformation'!$L$6:$M$426,2,FALSE),"")</f>
        <v/>
      </c>
      <c r="C3459" s="21">
        <f>C3435+1</f>
        <v>144</v>
      </c>
      <c r="D3459" s="21"/>
      <c r="E3459" s="21"/>
      <c r="F3459" s="21"/>
      <c r="G3459" s="21"/>
      <c r="H3459" s="22"/>
      <c r="I3459" s="22"/>
      <c r="J3459" s="22"/>
      <c r="K3459" s="21"/>
      <c r="L3459" s="21" t="str">
        <f>B3459</f>
        <v/>
      </c>
      <c r="M3459" s="23" t="e">
        <f>INDEX('Data Transformation'!$O$4:$O$424,MATCH($B3459,'Data Transformation'!$M$4:$M$424,0),MATCH($M$2,'Data Transformation'!$O$3,0))</f>
        <v>#N/A</v>
      </c>
      <c r="N3459" s="27" t="e">
        <f>IF('Input and Summary Results'!$J$16="minimum",'Bin Analysis'!X3460/(M3459-1),'Bin Analysis'!Y3459/('Bin Analysis'!M3459-1))</f>
        <v>#N/A</v>
      </c>
      <c r="O3459" s="27" t="e">
        <f>IF(M3459=FALSE,NA(),(VLOOKUP(1,C3462:K3481,4,FALSE))/(M3459-1))</f>
        <v>#N/A</v>
      </c>
      <c r="P3459" s="27" t="e">
        <f>IF(M3459=FALSE,NA(),SUM(J3462:J3481)/Weighting!$S$5)</f>
        <v>#N/A</v>
      </c>
      <c r="Q3459" s="27" t="e">
        <f>IF(M3459=FALSE,NA(),SUM(K3462:K3481)/Weighting!$S$6)</f>
        <v>#N/A</v>
      </c>
      <c r="R3459" s="27" t="e">
        <f>IF(M3459=FALSE,NA(),(VLOOKUP(1,G3462:K3481,3,FALSE))/(M3459-1))</f>
        <v>#N/A</v>
      </c>
      <c r="S3459" s="22" t="e">
        <f>IF(M3459=FALSE,NA(),IF(SUM(J3462:J3481)=2,"yes","no"))</f>
        <v>#N/A</v>
      </c>
      <c r="X3459" s="2" cm="2">
        <f t="array" ref="X3459:X3460">FREQUENCY(IF('Data Transformation'!$B$425:$B$6424='Bin Analysis'!L3459,'Data Transformation'!$G$425:$G$6424),'Data Transformation'!$U$11)</f>
        <v>0</v>
      </c>
      <c r="Y3459" s="2" cm="2">
        <f t="array" ref="Y3459:Y3460">FREQUENCY(IF('Data Transformation'!$B$425:$B$6424='Bin Analysis'!L3459,'Data Transformation'!$G$425:$G$6424),'Data Transformation'!$U$12)</f>
        <v>0</v>
      </c>
    </row>
    <row r="3460" spans="1:25" x14ac:dyDescent="0.55000000000000004">
      <c r="A3460" s="14" t="s">
        <v>67</v>
      </c>
      <c r="B3460" t="s">
        <v>47</v>
      </c>
      <c r="C3460" t="s">
        <v>5</v>
      </c>
      <c r="D3460" t="s">
        <v>100</v>
      </c>
      <c r="E3460" t="s">
        <v>101</v>
      </c>
      <c r="F3460" t="s">
        <v>102</v>
      </c>
      <c r="G3460" t="s">
        <v>70</v>
      </c>
      <c r="H3460" t="s">
        <v>31</v>
      </c>
      <c r="I3460" t="s">
        <v>32</v>
      </c>
      <c r="J3460" t="s">
        <v>46</v>
      </c>
      <c r="K3460" s="14" t="s">
        <v>45</v>
      </c>
      <c r="M3460" s="14"/>
      <c r="X3460" s="2">
        <v>0</v>
      </c>
      <c r="Y3460" s="2">
        <v>0</v>
      </c>
    </row>
    <row r="3461" spans="1:25" x14ac:dyDescent="0.55000000000000004">
      <c r="A3461" s="32"/>
      <c r="D3461" t="e">
        <f>IF(C3461=1,'Data Transformation'!$G$3+0.5*'Data Transformation'!$W$25,IF(C3462=1,D3462-'Data Transformation'!$W$25,FALSE))</f>
        <v>#NUM!</v>
      </c>
      <c r="E3461">
        <f t="array" ref="E3461">IF(ISLOGICAL(D3461),"",FREQUENCY(IF('Data Transformation'!$B$425:$B$8425='Bin Analysis'!$B3459,'Data Transformation'!$G$425:$G$8425),D3461))</f>
        <v>2001</v>
      </c>
      <c r="F3461" t="e">
        <f>IF(ISLOGICAL(D3461),"",E3461-E3460)</f>
        <v>#VALUE!</v>
      </c>
      <c r="M3461" s="14"/>
    </row>
    <row r="3462" spans="1:25" x14ac:dyDescent="0.55000000000000004">
      <c r="A3462" s="32" t="e">
        <f>IF(Weighting!$P$6&gt;0,B3462,"")</f>
        <v>#NUM!</v>
      </c>
      <c r="B3462" t="e">
        <f>Weighting!$C$6</f>
        <v>#DIV/0!</v>
      </c>
      <c r="C3462" t="e">
        <f>Weighting!$F$6</f>
        <v>#NUM!</v>
      </c>
      <c r="D3462" t="e">
        <f>IF(C3462=1,'Data Transformation'!$G$3+0.5*'Data Transformation'!$W$25,IF(C3463=1,D3463-'Data Transformation'!$W$25,FALSE))</f>
        <v>#NUM!</v>
      </c>
      <c r="E3462">
        <f t="array" ref="E3462">IF(ISLOGICAL(D3462),"",FREQUENCY(IF('Data Transformation'!$B$425:$B$8425='Bin Analysis'!$B3459,'Data Transformation'!$G$425:$G$8425),D3462))</f>
        <v>2001</v>
      </c>
      <c r="F3462">
        <f>IF(ISLOGICAL(D3462),"",E3462-E3461)</f>
        <v>0</v>
      </c>
      <c r="G3462">
        <f>Weighting!$H$6</f>
        <v>1</v>
      </c>
      <c r="H3462">
        <f t="array" ref="H3462">FREQUENCY(IF('Data Transformation'!$B$4:$B$8425=B3459,'Data Transformation'!$G$4:$G$8425),'Bin Analysis'!$B3462)</f>
        <v>2073</v>
      </c>
      <c r="I3462">
        <f>H3462-H3461</f>
        <v>2073</v>
      </c>
      <c r="J3462">
        <f>IF(I3462=0,0,1)</f>
        <v>1</v>
      </c>
      <c r="K3462" t="e">
        <f>J3462*Weighting!$W$6</f>
        <v>#NUM!</v>
      </c>
      <c r="M3462" s="14"/>
    </row>
    <row r="3463" spans="1:25" x14ac:dyDescent="0.55000000000000004">
      <c r="A3463" s="32" t="str">
        <f>IF(Weighting!$P$7&gt;0,B3463,"")</f>
        <v/>
      </c>
      <c r="B3463" t="e">
        <f>Weighting!$C$7</f>
        <v>#DIV/0!</v>
      </c>
      <c r="C3463" t="e">
        <f>Weighting!$F$7</f>
        <v>#NUM!</v>
      </c>
      <c r="D3463" t="e">
        <f>IF(C3463=1,'Data Transformation'!$G$3+0.5*'Data Transformation'!$W$25,IF(C3464=1,D3464-'Data Transformation'!$W$25,FALSE))</f>
        <v>#NUM!</v>
      </c>
      <c r="E3463">
        <f t="array" ref="E3463">IF(ISLOGICAL(D3463),"",FREQUENCY(IF('Data Transformation'!$B$425:$B$8425='Bin Analysis'!$B3459,'Data Transformation'!$G$425:$G$8425),D3463))</f>
        <v>2001</v>
      </c>
      <c r="F3463">
        <f t="shared" ref="F3463:F3481" si="432">IF(ISLOGICAL(D3463),"",E3463-E3462)</f>
        <v>0</v>
      </c>
      <c r="G3463">
        <f>Weighting!$H$7</f>
        <v>0</v>
      </c>
      <c r="H3463">
        <f t="array" ref="H3463">FREQUENCY(IF('Data Transformation'!$B$4:$B$8425=B3459,'Data Transformation'!$G$4:$G$8425),'Bin Analysis'!$B3463)</f>
        <v>2073</v>
      </c>
      <c r="I3463">
        <f t="shared" ref="I3463:I3481" si="433">H3463-H3462</f>
        <v>0</v>
      </c>
      <c r="J3463">
        <f>IF(I3463=0,0,1)</f>
        <v>0</v>
      </c>
      <c r="K3463">
        <f>J3463*Weighting!$W$7</f>
        <v>0</v>
      </c>
      <c r="M3463" s="14"/>
    </row>
    <row r="3464" spans="1:25" x14ac:dyDescent="0.55000000000000004">
      <c r="A3464" s="32" t="str">
        <f>IF(Weighting!$P$8&gt;0,B3464,"")</f>
        <v/>
      </c>
      <c r="B3464" t="e">
        <f>Weighting!$C$8</f>
        <v>#DIV/0!</v>
      </c>
      <c r="C3464" t="e">
        <f>Weighting!$F$8</f>
        <v>#NUM!</v>
      </c>
      <c r="D3464" t="e">
        <f>IF(C3464=1,'Data Transformation'!$G$3+0.5*'Data Transformation'!$W$25,IF(C3465=1,D3465-'Data Transformation'!$W$25,FALSE))</f>
        <v>#NUM!</v>
      </c>
      <c r="E3464">
        <f t="array" ref="E3464">IF(ISLOGICAL(D3464),"",FREQUENCY(IF('Data Transformation'!$B$425:$B$8425='Bin Analysis'!$B3459,'Data Transformation'!$G$425:$G$8425),D3464))</f>
        <v>2001</v>
      </c>
      <c r="F3464">
        <f t="shared" si="432"/>
        <v>0</v>
      </c>
      <c r="G3464">
        <f>Weighting!$H$8</f>
        <v>0</v>
      </c>
      <c r="H3464">
        <f t="array" ref="H3464">FREQUENCY(IF('Data Transformation'!$B$4:$B$8425=B3459,'Data Transformation'!$G$4:$G$8425),'Bin Analysis'!$B3464)</f>
        <v>2073</v>
      </c>
      <c r="I3464">
        <f t="shared" si="433"/>
        <v>0</v>
      </c>
      <c r="J3464">
        <f t="shared" ref="J3464:J3481" si="434">IF(I3464=0,0,1)</f>
        <v>0</v>
      </c>
      <c r="K3464">
        <f>J3464*Weighting!$W$8</f>
        <v>0</v>
      </c>
      <c r="M3464" s="14"/>
    </row>
    <row r="3465" spans="1:25" x14ac:dyDescent="0.55000000000000004">
      <c r="A3465" s="32" t="str">
        <f>IF(Weighting!$P$9&gt;0,B3465,"")</f>
        <v/>
      </c>
      <c r="B3465" s="50" t="e">
        <f>Weighting!$C$9</f>
        <v>#DIV/0!</v>
      </c>
      <c r="C3465" t="e">
        <f>Weighting!$F$9</f>
        <v>#NUM!</v>
      </c>
      <c r="D3465" t="e">
        <f>IF(C3465=1,'Data Transformation'!$G$3+0.5*'Data Transformation'!$W$25,IF(C3466=1,D3466-'Data Transformation'!$W$25,FALSE))</f>
        <v>#NUM!</v>
      </c>
      <c r="E3465">
        <f t="array" ref="E3465">IF(ISLOGICAL(D3465),"",FREQUENCY(IF('Data Transformation'!$B$425:$B$8425='Bin Analysis'!$B3459,'Data Transformation'!$G$425:$G$8425),D3465))</f>
        <v>2001</v>
      </c>
      <c r="F3465">
        <f t="shared" si="432"/>
        <v>0</v>
      </c>
      <c r="G3465">
        <f>Weighting!$H$9</f>
        <v>0</v>
      </c>
      <c r="H3465">
        <f t="array" ref="H3465">FREQUENCY(IF('Data Transformation'!$B$4:$B$8425=B3459,'Data Transformation'!$G$4:$G$8425),'Bin Analysis'!$B3465)</f>
        <v>2073</v>
      </c>
      <c r="I3465">
        <f t="shared" si="433"/>
        <v>0</v>
      </c>
      <c r="J3465">
        <f t="shared" si="434"/>
        <v>0</v>
      </c>
      <c r="K3465">
        <f>J3465*Weighting!$W$9</f>
        <v>0</v>
      </c>
      <c r="M3465" s="14"/>
    </row>
    <row r="3466" spans="1:25" x14ac:dyDescent="0.55000000000000004">
      <c r="A3466" s="32" t="str">
        <f>IF(Weighting!$P$10&gt;0,B3466,"")</f>
        <v/>
      </c>
      <c r="B3466" t="e">
        <f>Weighting!$C$10</f>
        <v>#DIV/0!</v>
      </c>
      <c r="C3466" t="e">
        <f>Weighting!$F$10</f>
        <v>#NUM!</v>
      </c>
      <c r="D3466" t="e">
        <f>IF(C3466=1,'Data Transformation'!$G$3+0.5*'Data Transformation'!$W$25,IF(C3467=1,D3467-'Data Transformation'!$W$25,FALSE))</f>
        <v>#NUM!</v>
      </c>
      <c r="E3466">
        <f t="array" ref="E3466">IF(ISLOGICAL(D3466),"",FREQUENCY(IF('Data Transformation'!$B$425:$B$8425='Bin Analysis'!$B3459,'Data Transformation'!$G$425:$G$8425),D3466))</f>
        <v>2001</v>
      </c>
      <c r="F3466">
        <f t="shared" si="432"/>
        <v>0</v>
      </c>
      <c r="G3466">
        <f>Weighting!$H$10</f>
        <v>0</v>
      </c>
      <c r="H3466">
        <f t="array" ref="H3466">FREQUENCY(IF('Data Transformation'!$B$4:$B$8425=B3459,'Data Transformation'!$G$4:$G$8425),'Bin Analysis'!$B3466)</f>
        <v>2073</v>
      </c>
      <c r="I3466">
        <f t="shared" si="433"/>
        <v>0</v>
      </c>
      <c r="J3466">
        <f t="shared" si="434"/>
        <v>0</v>
      </c>
      <c r="K3466">
        <f>J3466*Weighting!$W$10</f>
        <v>0</v>
      </c>
      <c r="M3466" s="14"/>
    </row>
    <row r="3467" spans="1:25" x14ac:dyDescent="0.55000000000000004">
      <c r="A3467" s="32" t="str">
        <f>IF(Weighting!$P$11&gt;0,B3467,"")</f>
        <v/>
      </c>
      <c r="B3467" t="e">
        <f>Weighting!$C$11</f>
        <v>#DIV/0!</v>
      </c>
      <c r="C3467" t="e">
        <f>Weighting!$F$11</f>
        <v>#NUM!</v>
      </c>
      <c r="D3467" t="e">
        <f>IF(C3467=1,'Data Transformation'!$G$3+0.5*'Data Transformation'!$W$25,IF(C3468=1,D3468-'Data Transformation'!$W$25,FALSE))</f>
        <v>#NUM!</v>
      </c>
      <c r="E3467">
        <f t="array" ref="E3467">IF(ISLOGICAL(D3467),"",FREQUENCY(IF('Data Transformation'!$B$425:$B$8425='Bin Analysis'!$B3459,'Data Transformation'!$G$425:$G$8425),D3467))</f>
        <v>2001</v>
      </c>
      <c r="F3467">
        <f t="shared" si="432"/>
        <v>0</v>
      </c>
      <c r="G3467">
        <f>Weighting!$H$11</f>
        <v>0</v>
      </c>
      <c r="H3467">
        <f t="array" ref="H3467">FREQUENCY(IF('Data Transformation'!$B$4:$B$8425=B3459,'Data Transformation'!$G$4:$G$8425),'Bin Analysis'!$B3467)</f>
        <v>2073</v>
      </c>
      <c r="I3467">
        <f t="shared" si="433"/>
        <v>0</v>
      </c>
      <c r="J3467">
        <f t="shared" si="434"/>
        <v>0</v>
      </c>
      <c r="K3467">
        <f>J3467*Weighting!$W$11</f>
        <v>0</v>
      </c>
      <c r="M3467" s="14"/>
    </row>
    <row r="3468" spans="1:25" x14ac:dyDescent="0.55000000000000004">
      <c r="A3468" s="32" t="str">
        <f>IF(Weighting!$P$12&gt;0,B3468,"")</f>
        <v/>
      </c>
      <c r="B3468" t="e">
        <f>Weighting!$C$12</f>
        <v>#DIV/0!</v>
      </c>
      <c r="C3468" t="e">
        <f>Weighting!$F$12</f>
        <v>#NUM!</v>
      </c>
      <c r="D3468" t="e">
        <f>IF(C3468=1,'Data Transformation'!$G$3+0.5*'Data Transformation'!$W$25,IF(C3469=1,D3469-'Data Transformation'!$W$25,FALSE))</f>
        <v>#NUM!</v>
      </c>
      <c r="E3468">
        <f t="array" ref="E3468">IF(ISLOGICAL(D3468),"",FREQUENCY(IF('Data Transformation'!$B$425:$B$8425='Bin Analysis'!$B3459,'Data Transformation'!$G$425:$G$8425),D3468))</f>
        <v>2001</v>
      </c>
      <c r="F3468">
        <f t="shared" si="432"/>
        <v>0</v>
      </c>
      <c r="G3468">
        <f>Weighting!$H$12</f>
        <v>0</v>
      </c>
      <c r="H3468">
        <f t="array" ref="H3468">FREQUENCY(IF('Data Transformation'!$B$4:$B$8425=B3459,'Data Transformation'!$G$4:$G$8425),'Bin Analysis'!$B3468)</f>
        <v>2073</v>
      </c>
      <c r="I3468">
        <f t="shared" si="433"/>
        <v>0</v>
      </c>
      <c r="J3468">
        <f t="shared" si="434"/>
        <v>0</v>
      </c>
      <c r="K3468">
        <f>J3468*Weighting!$W$12</f>
        <v>0</v>
      </c>
      <c r="M3468" s="14"/>
    </row>
    <row r="3469" spans="1:25" x14ac:dyDescent="0.55000000000000004">
      <c r="A3469" s="32" t="str">
        <f>IF(Weighting!$P$13&gt;0,B3469,"")</f>
        <v/>
      </c>
      <c r="B3469" t="e">
        <f>Weighting!$C$13</f>
        <v>#DIV/0!</v>
      </c>
      <c r="C3469" t="e">
        <f>Weighting!$F$13</f>
        <v>#NUM!</v>
      </c>
      <c r="D3469" t="e">
        <f>IF(C3469=1,'Data Transformation'!$G$3+0.5*'Data Transformation'!$W$25,IF(C3470=1,D3470-'Data Transformation'!$W$25,FALSE))</f>
        <v>#NUM!</v>
      </c>
      <c r="E3469">
        <f t="array" ref="E3469">IF(ISLOGICAL(D3469),"",FREQUENCY(IF('Data Transformation'!$B$425:$B$8425='Bin Analysis'!$B3459,'Data Transformation'!$G$425:$G$8425),D3469))</f>
        <v>2001</v>
      </c>
      <c r="F3469">
        <f t="shared" si="432"/>
        <v>0</v>
      </c>
      <c r="G3469">
        <f>Weighting!$H$13</f>
        <v>0</v>
      </c>
      <c r="H3469">
        <f t="array" ref="H3469">FREQUENCY(IF('Data Transformation'!$B$4:$B$8425=B3459,'Data Transformation'!$G$4:$G$8425),'Bin Analysis'!$B3469)</f>
        <v>2073</v>
      </c>
      <c r="I3469">
        <f t="shared" si="433"/>
        <v>0</v>
      </c>
      <c r="J3469">
        <f t="shared" si="434"/>
        <v>0</v>
      </c>
      <c r="K3469">
        <f>J3469*Weighting!$W$13</f>
        <v>0</v>
      </c>
      <c r="M3469" s="14"/>
    </row>
    <row r="3470" spans="1:25" x14ac:dyDescent="0.55000000000000004">
      <c r="A3470" s="32" t="str">
        <f>IF(Weighting!$P$14&gt;0,B3470,"")</f>
        <v/>
      </c>
      <c r="B3470" t="e">
        <f>Weighting!$C$14</f>
        <v>#DIV/0!</v>
      </c>
      <c r="C3470" t="e">
        <f>Weighting!$F$14</f>
        <v>#NUM!</v>
      </c>
      <c r="D3470" t="e">
        <f>IF(C3470=1,'Data Transformation'!$G$3+0.5*'Data Transformation'!$W$25,IF(C3471=1,D3471-'Data Transformation'!$W$25,FALSE))</f>
        <v>#NUM!</v>
      </c>
      <c r="E3470">
        <f t="array" ref="E3470">IF(ISLOGICAL(D3470),"",FREQUENCY(IF('Data Transformation'!$B$425:$B$8425='Bin Analysis'!$B3459,'Data Transformation'!$G$425:$G$8425),D3470))</f>
        <v>2001</v>
      </c>
      <c r="F3470">
        <f t="shared" si="432"/>
        <v>0</v>
      </c>
      <c r="G3470">
        <f>Weighting!$H$14</f>
        <v>0</v>
      </c>
      <c r="H3470">
        <f t="array" ref="H3470">FREQUENCY(IF('Data Transformation'!$B$4:$B$8425=B3459,'Data Transformation'!$G$4:$G$8425),'Bin Analysis'!$B3470)</f>
        <v>2073</v>
      </c>
      <c r="I3470">
        <f t="shared" si="433"/>
        <v>0</v>
      </c>
      <c r="J3470">
        <f t="shared" si="434"/>
        <v>0</v>
      </c>
      <c r="K3470">
        <f>J3470*Weighting!$W$14</f>
        <v>0</v>
      </c>
      <c r="M3470" s="14"/>
    </row>
    <row r="3471" spans="1:25" x14ac:dyDescent="0.55000000000000004">
      <c r="A3471" s="32" t="str">
        <f>IF(Weighting!$P$15&gt;0,B3471,"")</f>
        <v/>
      </c>
      <c r="B3471" t="e">
        <f>Weighting!$C$15</f>
        <v>#DIV/0!</v>
      </c>
      <c r="C3471" t="e">
        <f>Weighting!$F$15</f>
        <v>#NUM!</v>
      </c>
      <c r="D3471" t="e">
        <f>IF(C3471=1,'Data Transformation'!$G$3+0.5*'Data Transformation'!$W$25,IF(C3472=1,D3472-'Data Transformation'!$W$25,FALSE))</f>
        <v>#NUM!</v>
      </c>
      <c r="E3471">
        <f t="array" ref="E3471">IF(ISLOGICAL(D3471),"",FREQUENCY(IF('Data Transformation'!$B$425:$B$8425='Bin Analysis'!$B3459,'Data Transformation'!$G$425:$G$8425),D3471))</f>
        <v>2001</v>
      </c>
      <c r="F3471">
        <f t="shared" si="432"/>
        <v>0</v>
      </c>
      <c r="G3471">
        <f>Weighting!$H$15</f>
        <v>0</v>
      </c>
      <c r="H3471">
        <f t="array" ref="H3471">FREQUENCY(IF('Data Transformation'!$B$4:$B$8425=B3459,'Data Transformation'!$G$4:$G$8425),'Bin Analysis'!$B3471)</f>
        <v>2073</v>
      </c>
      <c r="I3471">
        <f t="shared" si="433"/>
        <v>0</v>
      </c>
      <c r="J3471">
        <f t="shared" si="434"/>
        <v>0</v>
      </c>
      <c r="K3471">
        <f>J3471*Weighting!$W$15</f>
        <v>0</v>
      </c>
      <c r="M3471" s="14"/>
    </row>
    <row r="3472" spans="1:25" x14ac:dyDescent="0.55000000000000004">
      <c r="A3472" s="32" t="str">
        <f>IF(Weighting!$P$16&gt;0,B3472,"")</f>
        <v/>
      </c>
      <c r="B3472" t="e">
        <f>Weighting!$C$16</f>
        <v>#DIV/0!</v>
      </c>
      <c r="C3472" t="e">
        <f>Weighting!$F$16</f>
        <v>#NUM!</v>
      </c>
      <c r="D3472" t="e">
        <f>IF(C3472=1,'Data Transformation'!$G$3+0.5*'Data Transformation'!$W$25,IF(C3473=1,D3473-'Data Transformation'!$W$25,FALSE))</f>
        <v>#NUM!</v>
      </c>
      <c r="E3472">
        <f t="array" ref="E3472">IF(ISLOGICAL(D3472),"",FREQUENCY(IF('Data Transformation'!$B$425:$B$8425='Bin Analysis'!$B3459,'Data Transformation'!$G$425:$G$8425),D3472))</f>
        <v>2001</v>
      </c>
      <c r="F3472">
        <f t="shared" si="432"/>
        <v>0</v>
      </c>
      <c r="G3472">
        <f>Weighting!$H$16</f>
        <v>0</v>
      </c>
      <c r="H3472">
        <f t="array" ref="H3472">FREQUENCY(IF('Data Transformation'!$B$4:$B$8425=B3459,'Data Transformation'!$G$4:$G$8425),'Bin Analysis'!$B3472)</f>
        <v>2073</v>
      </c>
      <c r="I3472">
        <f t="shared" si="433"/>
        <v>0</v>
      </c>
      <c r="J3472">
        <f t="shared" si="434"/>
        <v>0</v>
      </c>
      <c r="K3472">
        <f>J3472*Weighting!$W$16</f>
        <v>0</v>
      </c>
      <c r="M3472" s="14"/>
    </row>
    <row r="3473" spans="1:25" x14ac:dyDescent="0.55000000000000004">
      <c r="A3473" s="32" t="str">
        <f>IF(Weighting!$P$17&gt;0,B3473,"")</f>
        <v/>
      </c>
      <c r="B3473" t="e">
        <f>Weighting!$C$17</f>
        <v>#DIV/0!</v>
      </c>
      <c r="C3473" t="e">
        <f>Weighting!$F$17</f>
        <v>#NUM!</v>
      </c>
      <c r="D3473" t="e">
        <f>IF(C3473=1,'Data Transformation'!$G$3+0.5*'Data Transformation'!$W$25,IF(C3474=1,D3474-'Data Transformation'!$W$25,FALSE))</f>
        <v>#NUM!</v>
      </c>
      <c r="E3473">
        <f t="array" ref="E3473">IF(ISLOGICAL(D3473),"",FREQUENCY(IF('Data Transformation'!$B$425:$B$8425='Bin Analysis'!$B3459,'Data Transformation'!$G$425:$G$8425),D3473))</f>
        <v>2001</v>
      </c>
      <c r="F3473">
        <f t="shared" si="432"/>
        <v>0</v>
      </c>
      <c r="G3473">
        <f>Weighting!$H$17</f>
        <v>0</v>
      </c>
      <c r="H3473">
        <f t="array" ref="H3473">FREQUENCY(IF('Data Transformation'!$B$4:$B$8425=B3459,'Data Transformation'!$G$4:$G$8425),'Bin Analysis'!$B3473)</f>
        <v>2073</v>
      </c>
      <c r="I3473">
        <f t="shared" si="433"/>
        <v>0</v>
      </c>
      <c r="J3473">
        <f t="shared" si="434"/>
        <v>0</v>
      </c>
      <c r="K3473">
        <f>J3473*Weighting!$W$17</f>
        <v>0</v>
      </c>
      <c r="M3473" s="14"/>
    </row>
    <row r="3474" spans="1:25" x14ac:dyDescent="0.55000000000000004">
      <c r="A3474" s="32" t="str">
        <f>IF(Weighting!$P$18&gt;0,B3474,"")</f>
        <v/>
      </c>
      <c r="B3474" t="e">
        <f>Weighting!$C$18</f>
        <v>#DIV/0!</v>
      </c>
      <c r="C3474" t="e">
        <f>Weighting!$F$18</f>
        <v>#NUM!</v>
      </c>
      <c r="D3474" t="e">
        <f>IF(C3474=1,'Data Transformation'!$G$3+0.5*'Data Transformation'!$W$25,IF(C3475=1,D3475-'Data Transformation'!$W$25,FALSE))</f>
        <v>#NUM!</v>
      </c>
      <c r="E3474">
        <f t="array" ref="E3474">IF(ISLOGICAL(D3474),"",FREQUENCY(IF('Data Transformation'!$B$425:$B$8425='Bin Analysis'!$B3459,'Data Transformation'!$G$425:$G$8425),D3474))</f>
        <v>2001</v>
      </c>
      <c r="F3474">
        <f t="shared" si="432"/>
        <v>0</v>
      </c>
      <c r="G3474">
        <f>Weighting!$H$18</f>
        <v>0</v>
      </c>
      <c r="H3474">
        <f t="array" ref="H3474">FREQUENCY(IF('Data Transformation'!$B$4:$B$8425=B3459,'Data Transformation'!$G$4:$G$8425),'Bin Analysis'!$B3474)</f>
        <v>2073</v>
      </c>
      <c r="I3474">
        <f t="shared" si="433"/>
        <v>0</v>
      </c>
      <c r="J3474">
        <f t="shared" si="434"/>
        <v>0</v>
      </c>
      <c r="K3474">
        <f>J3474*Weighting!$W$18</f>
        <v>0</v>
      </c>
      <c r="M3474" s="14"/>
    </row>
    <row r="3475" spans="1:25" x14ac:dyDescent="0.55000000000000004">
      <c r="A3475" s="32" t="str">
        <f>IF(Weighting!$P$19&gt;0,B3475,"")</f>
        <v/>
      </c>
      <c r="B3475" t="e">
        <f>Weighting!$C$19</f>
        <v>#DIV/0!</v>
      </c>
      <c r="C3475" t="e">
        <f>Weighting!$F$19</f>
        <v>#NUM!</v>
      </c>
      <c r="D3475" t="e">
        <f>IF(C3475=1,'Data Transformation'!$G$3+0.5*'Data Transformation'!$W$25,IF(C3476=1,D3476-'Data Transformation'!$W$25,FALSE))</f>
        <v>#NUM!</v>
      </c>
      <c r="E3475">
        <f t="array" ref="E3475">IF(ISLOGICAL(D3475),"",FREQUENCY(IF('Data Transformation'!$B$425:$B$8425='Bin Analysis'!$B3459,'Data Transformation'!$G$425:$G$8425),D3475))</f>
        <v>2001</v>
      </c>
      <c r="F3475">
        <f t="shared" si="432"/>
        <v>0</v>
      </c>
      <c r="G3475">
        <f>Weighting!$H$19</f>
        <v>0</v>
      </c>
      <c r="H3475">
        <f t="array" ref="H3475">FREQUENCY(IF('Data Transformation'!$B$4:$B$8425=B3459,'Data Transformation'!$G$4:$G$8425),'Bin Analysis'!$B3475)</f>
        <v>2073</v>
      </c>
      <c r="I3475">
        <f t="shared" si="433"/>
        <v>0</v>
      </c>
      <c r="J3475">
        <f t="shared" si="434"/>
        <v>0</v>
      </c>
      <c r="K3475">
        <f>J3475*Weighting!$W$19</f>
        <v>0</v>
      </c>
      <c r="M3475" s="14"/>
    </row>
    <row r="3476" spans="1:25" x14ac:dyDescent="0.55000000000000004">
      <c r="A3476" s="32" t="str">
        <f>IF(Weighting!$P$20&gt;0,B3476,"")</f>
        <v/>
      </c>
      <c r="B3476" t="e">
        <f>Weighting!$C$20</f>
        <v>#DIV/0!</v>
      </c>
      <c r="C3476" t="e">
        <f>Weighting!$F$20</f>
        <v>#NUM!</v>
      </c>
      <c r="D3476" t="e">
        <f>IF(C3476=1,'Data Transformation'!$G$3+0.5*'Data Transformation'!$W$25,IF(C3477=1,D3477-'Data Transformation'!$W$25,FALSE))</f>
        <v>#NUM!</v>
      </c>
      <c r="E3476">
        <f t="array" ref="E3476">IF(ISLOGICAL(D3476),"",FREQUENCY(IF('Data Transformation'!$B$425:$B$8425='Bin Analysis'!$B3459,'Data Transformation'!$G$425:$G$8425),D3476))</f>
        <v>2001</v>
      </c>
      <c r="F3476">
        <f t="shared" si="432"/>
        <v>0</v>
      </c>
      <c r="G3476">
        <f>Weighting!$H$20</f>
        <v>0</v>
      </c>
      <c r="H3476">
        <f t="array" ref="H3476">FREQUENCY(IF('Data Transformation'!$B$4:$B$8425=B3459,'Data Transformation'!$G$4:$G$8425),'Bin Analysis'!$B3476)</f>
        <v>2073</v>
      </c>
      <c r="I3476">
        <f t="shared" si="433"/>
        <v>0</v>
      </c>
      <c r="J3476">
        <f t="shared" si="434"/>
        <v>0</v>
      </c>
      <c r="K3476">
        <f>J3476*Weighting!$W$20</f>
        <v>0</v>
      </c>
      <c r="M3476" s="14"/>
    </row>
    <row r="3477" spans="1:25" x14ac:dyDescent="0.55000000000000004">
      <c r="A3477" s="32" t="str">
        <f>IF(Weighting!$P$21&gt;0,B3477,"")</f>
        <v/>
      </c>
      <c r="B3477" t="e">
        <f>Weighting!$C$21</f>
        <v>#DIV/0!</v>
      </c>
      <c r="C3477" t="e">
        <f>Weighting!$F$21</f>
        <v>#NUM!</v>
      </c>
      <c r="D3477" t="e">
        <f>IF(C3477=1,'Data Transformation'!$G$3+0.5*'Data Transformation'!$W$25,IF(C3478=1,D3478-'Data Transformation'!$W$25,FALSE))</f>
        <v>#NUM!</v>
      </c>
      <c r="E3477">
        <f t="array" ref="E3477">IF(ISLOGICAL(D3477),"",FREQUENCY(IF('Data Transformation'!$B$425:$B$8425='Bin Analysis'!$B3459,'Data Transformation'!$G$425:$G$8425),D3477))</f>
        <v>2001</v>
      </c>
      <c r="F3477">
        <f t="shared" si="432"/>
        <v>0</v>
      </c>
      <c r="G3477">
        <f>Weighting!$H$21</f>
        <v>0</v>
      </c>
      <c r="H3477">
        <f t="array" ref="H3477">FREQUENCY(IF('Data Transformation'!$B$4:$B$8425=B3459,'Data Transformation'!$G$4:$G$8425),'Bin Analysis'!$B3477)</f>
        <v>2073</v>
      </c>
      <c r="I3477">
        <f t="shared" si="433"/>
        <v>0</v>
      </c>
      <c r="J3477">
        <f t="shared" si="434"/>
        <v>0</v>
      </c>
      <c r="K3477">
        <f>J3477*Weighting!$W$21</f>
        <v>0</v>
      </c>
      <c r="M3477" s="14"/>
    </row>
    <row r="3478" spans="1:25" x14ac:dyDescent="0.55000000000000004">
      <c r="A3478" s="32" t="str">
        <f>IF(Weighting!$P$22&gt;0,B3478,"")</f>
        <v/>
      </c>
      <c r="B3478" t="e">
        <f>Weighting!$C$22</f>
        <v>#DIV/0!</v>
      </c>
      <c r="C3478" t="e">
        <f>Weighting!$F$22</f>
        <v>#NUM!</v>
      </c>
      <c r="D3478" t="e">
        <f>IF(C3478=1,'Data Transformation'!$G$3+0.5*'Data Transformation'!$W$25,IF(C3479=1,D3479-'Data Transformation'!$W$25,FALSE))</f>
        <v>#NUM!</v>
      </c>
      <c r="E3478">
        <f t="array" ref="E3478">IF(ISLOGICAL(D3478),"",FREQUENCY(IF('Data Transformation'!$B$425:$B$8425='Bin Analysis'!$B3459,'Data Transformation'!$G$425:$G$8425),D3478))</f>
        <v>2001</v>
      </c>
      <c r="F3478">
        <f t="shared" si="432"/>
        <v>0</v>
      </c>
      <c r="G3478">
        <f>Weighting!$H$22</f>
        <v>0</v>
      </c>
      <c r="H3478">
        <f t="array" ref="H3478">FREQUENCY(IF('Data Transformation'!$B$4:$B$8425=B3459,'Data Transformation'!$G$4:$G$8425),'Bin Analysis'!$B3478)</f>
        <v>2073</v>
      </c>
      <c r="I3478">
        <f t="shared" si="433"/>
        <v>0</v>
      </c>
      <c r="J3478">
        <f t="shared" si="434"/>
        <v>0</v>
      </c>
      <c r="K3478">
        <f>J3478*Weighting!$W$22</f>
        <v>0</v>
      </c>
      <c r="M3478" s="14"/>
    </row>
    <row r="3479" spans="1:25" x14ac:dyDescent="0.55000000000000004">
      <c r="A3479" s="32" t="str">
        <f>IF(Weighting!$P$23&gt;0,B3479,"")</f>
        <v/>
      </c>
      <c r="B3479" t="e">
        <f>Weighting!$C$23</f>
        <v>#DIV/0!</v>
      </c>
      <c r="C3479" t="e">
        <f>Weighting!$F$23</f>
        <v>#NUM!</v>
      </c>
      <c r="D3479" t="e">
        <f>IF(C3479=1,'Data Transformation'!$G$3+0.5*'Data Transformation'!$W$25,IF(C3480=1,D3480-'Data Transformation'!$W$25,FALSE))</f>
        <v>#NUM!</v>
      </c>
      <c r="E3479">
        <f t="array" ref="E3479">IF(ISLOGICAL(D3479),"",FREQUENCY(IF('Data Transformation'!$B$425:$B$8425='Bin Analysis'!$B3459,'Data Transformation'!$G$425:$G$8425),D3479))</f>
        <v>2001</v>
      </c>
      <c r="F3479">
        <f t="shared" si="432"/>
        <v>0</v>
      </c>
      <c r="G3479">
        <f>Weighting!$H$23</f>
        <v>0</v>
      </c>
      <c r="H3479">
        <f t="array" ref="H3479">FREQUENCY(IF('Data Transformation'!$B$4:$B$8425=B3459,'Data Transformation'!$G$4:$G$8425),'Bin Analysis'!$B3479)</f>
        <v>2073</v>
      </c>
      <c r="I3479">
        <f t="shared" si="433"/>
        <v>0</v>
      </c>
      <c r="J3479">
        <f t="shared" si="434"/>
        <v>0</v>
      </c>
      <c r="K3479">
        <f>J3479*Weighting!$W$23</f>
        <v>0</v>
      </c>
      <c r="M3479" s="14"/>
    </row>
    <row r="3480" spans="1:25" x14ac:dyDescent="0.55000000000000004">
      <c r="A3480" s="32" t="str">
        <f>IF(Weighting!$P$24&gt;0,B3480,"")</f>
        <v/>
      </c>
      <c r="B3480" t="e">
        <f>Weighting!$C$24</f>
        <v>#DIV/0!</v>
      </c>
      <c r="C3480" t="e">
        <f>Weighting!$F$24</f>
        <v>#NUM!</v>
      </c>
      <c r="D3480" t="e">
        <f>IF(C3480=1,'Data Transformation'!$G$3+0.5*'Data Transformation'!$W$25,IF(C3481=1,D3481-'Data Transformation'!$W$25,FALSE))</f>
        <v>#NUM!</v>
      </c>
      <c r="E3480">
        <f t="array" ref="E3480">IF(ISLOGICAL(D3480),"",FREQUENCY(IF('Data Transformation'!$B$425:$B$8425='Bin Analysis'!$B3459,'Data Transformation'!$G$425:$G$8425),D3480))</f>
        <v>2001</v>
      </c>
      <c r="F3480">
        <f t="shared" si="432"/>
        <v>0</v>
      </c>
      <c r="G3480">
        <f>Weighting!$H$24</f>
        <v>0</v>
      </c>
      <c r="H3480">
        <f t="array" ref="H3480">FREQUENCY(IF('Data Transformation'!$B$4:$B$8425=B3459,'Data Transformation'!$G$4:$G$8425),'Bin Analysis'!$B3480)</f>
        <v>2073</v>
      </c>
      <c r="I3480">
        <f t="shared" si="433"/>
        <v>0</v>
      </c>
      <c r="J3480">
        <f t="shared" si="434"/>
        <v>0</v>
      </c>
      <c r="K3480">
        <f>J3480*Weighting!$W$24</f>
        <v>0</v>
      </c>
      <c r="M3480" s="14"/>
    </row>
    <row r="3481" spans="1:25" x14ac:dyDescent="0.55000000000000004">
      <c r="A3481" s="32" t="str">
        <f>IF(Weighting!$P$25&gt;0,B3481,"")</f>
        <v/>
      </c>
      <c r="B3481" t="e">
        <f>Weighting!$C$25</f>
        <v>#DIV/0!</v>
      </c>
      <c r="C3481" t="e">
        <f>Weighting!$F$25</f>
        <v>#NUM!</v>
      </c>
      <c r="D3481" t="e">
        <f>IF(C3481=1,'Data Transformation'!$G$3+0.5*'Data Transformation'!$W$25,IF(C3482=1,D3482-'Data Transformation'!$W$25,FALSE))</f>
        <v>#NUM!</v>
      </c>
      <c r="E3481">
        <f t="array" ref="E3481">IF(ISLOGICAL(D3481),"",FREQUENCY(IF('Data Transformation'!$B$425:$B$8425='Bin Analysis'!$B3459,'Data Transformation'!$G$425:$G$8425),D3481))</f>
        <v>2001</v>
      </c>
      <c r="F3481">
        <f t="shared" si="432"/>
        <v>0</v>
      </c>
      <c r="G3481">
        <f>Weighting!$H$25</f>
        <v>0</v>
      </c>
      <c r="H3481">
        <f t="array" ref="H3481">FREQUENCY(IF('Data Transformation'!$B$4:$B$8425=B3459,'Data Transformation'!$G$4:$G$8425),'Bin Analysis'!$B3481)</f>
        <v>2073</v>
      </c>
      <c r="I3481">
        <f t="shared" si="433"/>
        <v>0</v>
      </c>
      <c r="J3481">
        <f t="shared" si="434"/>
        <v>0</v>
      </c>
      <c r="K3481">
        <f>J3481*Weighting!$W$25</f>
        <v>0</v>
      </c>
      <c r="M3481" s="14"/>
    </row>
    <row r="3482" spans="1:25" x14ac:dyDescent="0.55000000000000004">
      <c r="N3482" s="57"/>
      <c r="O3482"/>
      <c r="P3482"/>
      <c r="Q3482"/>
      <c r="R3482"/>
    </row>
    <row r="3483" spans="1:25" ht="23.35" x14ac:dyDescent="0.8">
      <c r="A3483" s="21" t="s">
        <v>0</v>
      </c>
      <c r="B3483" s="21" t="str">
        <f>IFERROR(VLOOKUP(C3483,'Data Transformation'!$L$6:$M$426,2,FALSE),"")</f>
        <v/>
      </c>
      <c r="C3483" s="21">
        <f>C3459+1</f>
        <v>145</v>
      </c>
      <c r="D3483" s="21"/>
      <c r="E3483" s="21"/>
      <c r="F3483" s="21"/>
      <c r="G3483" s="21"/>
      <c r="H3483" s="22"/>
      <c r="I3483" s="22"/>
      <c r="J3483" s="22"/>
      <c r="K3483" s="21"/>
      <c r="L3483" s="21" t="str">
        <f>B3483</f>
        <v/>
      </c>
      <c r="M3483" s="23" t="e">
        <f>INDEX('Data Transformation'!$O$4:$O$424,MATCH($B3483,'Data Transformation'!$M$4:$M$424,0),MATCH($M$2,'Data Transformation'!$O$3,0))</f>
        <v>#N/A</v>
      </c>
      <c r="N3483" s="27" t="e">
        <f>IF('Input and Summary Results'!$J$16="minimum",'Bin Analysis'!X3484/(M3483-1),'Bin Analysis'!Y3483/('Bin Analysis'!M3483-1))</f>
        <v>#N/A</v>
      </c>
      <c r="O3483" s="27" t="e">
        <f>IF(M3483=FALSE,NA(),(VLOOKUP(1,C3486:K3505,4,FALSE))/(M3483-1))</f>
        <v>#N/A</v>
      </c>
      <c r="P3483" s="27" t="e">
        <f>IF(M3483=FALSE,NA(),SUM(J3486:J3505)/Weighting!$S$5)</f>
        <v>#N/A</v>
      </c>
      <c r="Q3483" s="27" t="e">
        <f>IF(M3483=FALSE,NA(),SUM(K3486:K3505)/Weighting!$S$6)</f>
        <v>#N/A</v>
      </c>
      <c r="R3483" s="27" t="e">
        <f>IF(M3483=FALSE,NA(),(VLOOKUP(1,G3486:K3505,3,FALSE))/(M3483-1))</f>
        <v>#N/A</v>
      </c>
      <c r="S3483" s="22" t="e">
        <f>IF(M3483=FALSE,NA(),IF(SUM(J3486:J3505)=2,"yes","no"))</f>
        <v>#N/A</v>
      </c>
      <c r="X3483" s="2" cm="2">
        <f t="array" ref="X3483:X3484">FREQUENCY(IF('Data Transformation'!$B$425:$B$6424='Bin Analysis'!L3483,'Data Transformation'!$G$425:$G$6424),'Data Transformation'!$U$11)</f>
        <v>0</v>
      </c>
      <c r="Y3483" s="2" cm="2">
        <f t="array" ref="Y3483:Y3484">FREQUENCY(IF('Data Transformation'!$B$425:$B$6424='Bin Analysis'!L3483,'Data Transformation'!$G$425:$G$6424),'Data Transformation'!$U$12)</f>
        <v>0</v>
      </c>
    </row>
    <row r="3484" spans="1:25" x14ac:dyDescent="0.55000000000000004">
      <c r="A3484" s="14" t="s">
        <v>67</v>
      </c>
      <c r="B3484" t="s">
        <v>47</v>
      </c>
      <c r="C3484" t="s">
        <v>5</v>
      </c>
      <c r="D3484" t="s">
        <v>100</v>
      </c>
      <c r="E3484" t="s">
        <v>101</v>
      </c>
      <c r="F3484" t="s">
        <v>102</v>
      </c>
      <c r="G3484" t="s">
        <v>70</v>
      </c>
      <c r="H3484" t="s">
        <v>31</v>
      </c>
      <c r="I3484" t="s">
        <v>32</v>
      </c>
      <c r="J3484" t="s">
        <v>46</v>
      </c>
      <c r="K3484" s="14" t="s">
        <v>45</v>
      </c>
      <c r="M3484" s="14"/>
      <c r="X3484" s="2">
        <v>0</v>
      </c>
      <c r="Y3484" s="2">
        <v>0</v>
      </c>
    </row>
    <row r="3485" spans="1:25" x14ac:dyDescent="0.55000000000000004">
      <c r="A3485" s="32"/>
      <c r="D3485" t="e">
        <f>IF(C3485=1,'Data Transformation'!$G$3+0.5*'Data Transformation'!$W$25,IF(C3486=1,D3486-'Data Transformation'!$W$25,FALSE))</f>
        <v>#NUM!</v>
      </c>
      <c r="E3485">
        <f t="array" ref="E3485">IF(ISLOGICAL(D3485),"",FREQUENCY(IF('Data Transformation'!$B$425:$B$8425='Bin Analysis'!$B3483,'Data Transformation'!$G$425:$G$8425),D3485))</f>
        <v>2001</v>
      </c>
      <c r="F3485" t="e">
        <f>IF(ISLOGICAL(D3485),"",E3485-E3484)</f>
        <v>#VALUE!</v>
      </c>
      <c r="M3485" s="14"/>
    </row>
    <row r="3486" spans="1:25" x14ac:dyDescent="0.55000000000000004">
      <c r="A3486" s="32" t="e">
        <f>IF(Weighting!$P$6&gt;0,B3486,"")</f>
        <v>#NUM!</v>
      </c>
      <c r="B3486" t="e">
        <f>Weighting!$C$6</f>
        <v>#DIV/0!</v>
      </c>
      <c r="C3486" t="e">
        <f>Weighting!$F$6</f>
        <v>#NUM!</v>
      </c>
      <c r="D3486" t="e">
        <f>IF(C3486=1,'Data Transformation'!$G$3+0.5*'Data Transformation'!$W$25,IF(C3487=1,D3487-'Data Transformation'!$W$25,FALSE))</f>
        <v>#NUM!</v>
      </c>
      <c r="E3486">
        <f t="array" ref="E3486">IF(ISLOGICAL(D3486),"",FREQUENCY(IF('Data Transformation'!$B$425:$B$8425='Bin Analysis'!$B3483,'Data Transformation'!$G$425:$G$8425),D3486))</f>
        <v>2001</v>
      </c>
      <c r="F3486">
        <f>IF(ISLOGICAL(D3486),"",E3486-E3485)</f>
        <v>0</v>
      </c>
      <c r="G3486">
        <f>Weighting!$H$6</f>
        <v>1</v>
      </c>
      <c r="H3486">
        <f t="array" ref="H3486">FREQUENCY(IF('Data Transformation'!$B$4:$B$8425=B3483,'Data Transformation'!$G$4:$G$8425),'Bin Analysis'!$B3486)</f>
        <v>2073</v>
      </c>
      <c r="I3486">
        <f>H3486-H3485</f>
        <v>2073</v>
      </c>
      <c r="J3486">
        <f>IF(I3486=0,0,1)</f>
        <v>1</v>
      </c>
      <c r="K3486" t="e">
        <f>J3486*Weighting!$W$6</f>
        <v>#NUM!</v>
      </c>
      <c r="M3486" s="14"/>
    </row>
    <row r="3487" spans="1:25" x14ac:dyDescent="0.55000000000000004">
      <c r="A3487" s="32" t="str">
        <f>IF(Weighting!$P$7&gt;0,B3487,"")</f>
        <v/>
      </c>
      <c r="B3487" t="e">
        <f>Weighting!$C$7</f>
        <v>#DIV/0!</v>
      </c>
      <c r="C3487" t="e">
        <f>Weighting!$F$7</f>
        <v>#NUM!</v>
      </c>
      <c r="D3487" t="e">
        <f>IF(C3487=1,'Data Transformation'!$G$3+0.5*'Data Transformation'!$W$25,IF(C3488=1,D3488-'Data Transformation'!$W$25,FALSE))</f>
        <v>#NUM!</v>
      </c>
      <c r="E3487">
        <f t="array" ref="E3487">IF(ISLOGICAL(D3487),"",FREQUENCY(IF('Data Transformation'!$B$425:$B$8425='Bin Analysis'!$B3483,'Data Transformation'!$G$425:$G$8425),D3487))</f>
        <v>2001</v>
      </c>
      <c r="F3487">
        <f t="shared" ref="F3487:F3505" si="435">IF(ISLOGICAL(D3487),"",E3487-E3486)</f>
        <v>0</v>
      </c>
      <c r="G3487">
        <f>Weighting!$H$7</f>
        <v>0</v>
      </c>
      <c r="H3487">
        <f t="array" ref="H3487">FREQUENCY(IF('Data Transformation'!$B$4:$B$8425=B3483,'Data Transformation'!$G$4:$G$8425),'Bin Analysis'!$B3487)</f>
        <v>2073</v>
      </c>
      <c r="I3487">
        <f t="shared" ref="I3487:I3505" si="436">H3487-H3486</f>
        <v>0</v>
      </c>
      <c r="J3487">
        <f>IF(I3487=0,0,1)</f>
        <v>0</v>
      </c>
      <c r="K3487">
        <f>J3487*Weighting!$W$7</f>
        <v>0</v>
      </c>
      <c r="M3487" s="14"/>
    </row>
    <row r="3488" spans="1:25" x14ac:dyDescent="0.55000000000000004">
      <c r="A3488" s="32" t="str">
        <f>IF(Weighting!$P$8&gt;0,B3488,"")</f>
        <v/>
      </c>
      <c r="B3488" t="e">
        <f>Weighting!$C$8</f>
        <v>#DIV/0!</v>
      </c>
      <c r="C3488" t="e">
        <f>Weighting!$F$8</f>
        <v>#NUM!</v>
      </c>
      <c r="D3488" t="e">
        <f>IF(C3488=1,'Data Transformation'!$G$3+0.5*'Data Transformation'!$W$25,IF(C3489=1,D3489-'Data Transformation'!$W$25,FALSE))</f>
        <v>#NUM!</v>
      </c>
      <c r="E3488">
        <f t="array" ref="E3488">IF(ISLOGICAL(D3488),"",FREQUENCY(IF('Data Transformation'!$B$425:$B$8425='Bin Analysis'!$B3483,'Data Transformation'!$G$425:$G$8425),D3488))</f>
        <v>2001</v>
      </c>
      <c r="F3488">
        <f t="shared" si="435"/>
        <v>0</v>
      </c>
      <c r="G3488">
        <f>Weighting!$H$8</f>
        <v>0</v>
      </c>
      <c r="H3488">
        <f t="array" ref="H3488">FREQUENCY(IF('Data Transformation'!$B$4:$B$8425=B3483,'Data Transformation'!$G$4:$G$8425),'Bin Analysis'!$B3488)</f>
        <v>2073</v>
      </c>
      <c r="I3488">
        <f t="shared" si="436"/>
        <v>0</v>
      </c>
      <c r="J3488">
        <f t="shared" ref="J3488:J3505" si="437">IF(I3488=0,0,1)</f>
        <v>0</v>
      </c>
      <c r="K3488">
        <f>J3488*Weighting!$W$8</f>
        <v>0</v>
      </c>
      <c r="M3488" s="14"/>
    </row>
    <row r="3489" spans="1:13" x14ac:dyDescent="0.55000000000000004">
      <c r="A3489" s="32" t="str">
        <f>IF(Weighting!$P$9&gt;0,B3489,"")</f>
        <v/>
      </c>
      <c r="B3489" s="50" t="e">
        <f>Weighting!$C$9</f>
        <v>#DIV/0!</v>
      </c>
      <c r="C3489" t="e">
        <f>Weighting!$F$9</f>
        <v>#NUM!</v>
      </c>
      <c r="D3489" t="e">
        <f>IF(C3489=1,'Data Transformation'!$G$3+0.5*'Data Transformation'!$W$25,IF(C3490=1,D3490-'Data Transformation'!$W$25,FALSE))</f>
        <v>#NUM!</v>
      </c>
      <c r="E3489">
        <f t="array" ref="E3489">IF(ISLOGICAL(D3489),"",FREQUENCY(IF('Data Transformation'!$B$425:$B$8425='Bin Analysis'!$B3483,'Data Transformation'!$G$425:$G$8425),D3489))</f>
        <v>2001</v>
      </c>
      <c r="F3489">
        <f t="shared" si="435"/>
        <v>0</v>
      </c>
      <c r="G3489">
        <f>Weighting!$H$9</f>
        <v>0</v>
      </c>
      <c r="H3489">
        <f t="array" ref="H3489">FREQUENCY(IF('Data Transformation'!$B$4:$B$8425=B3483,'Data Transformation'!$G$4:$G$8425),'Bin Analysis'!$B3489)</f>
        <v>2073</v>
      </c>
      <c r="I3489">
        <f t="shared" si="436"/>
        <v>0</v>
      </c>
      <c r="J3489">
        <f t="shared" si="437"/>
        <v>0</v>
      </c>
      <c r="K3489">
        <f>J3489*Weighting!$W$9</f>
        <v>0</v>
      </c>
      <c r="M3489" s="14"/>
    </row>
    <row r="3490" spans="1:13" x14ac:dyDescent="0.55000000000000004">
      <c r="A3490" s="32" t="str">
        <f>IF(Weighting!$P$10&gt;0,B3490,"")</f>
        <v/>
      </c>
      <c r="B3490" t="e">
        <f>Weighting!$C$10</f>
        <v>#DIV/0!</v>
      </c>
      <c r="C3490" t="e">
        <f>Weighting!$F$10</f>
        <v>#NUM!</v>
      </c>
      <c r="D3490" t="e">
        <f>IF(C3490=1,'Data Transformation'!$G$3+0.5*'Data Transformation'!$W$25,IF(C3491=1,D3491-'Data Transformation'!$W$25,FALSE))</f>
        <v>#NUM!</v>
      </c>
      <c r="E3490">
        <f t="array" ref="E3490">IF(ISLOGICAL(D3490),"",FREQUENCY(IF('Data Transformation'!$B$425:$B$8425='Bin Analysis'!$B3483,'Data Transformation'!$G$425:$G$8425),D3490))</f>
        <v>2001</v>
      </c>
      <c r="F3490">
        <f t="shared" si="435"/>
        <v>0</v>
      </c>
      <c r="G3490">
        <f>Weighting!$H$10</f>
        <v>0</v>
      </c>
      <c r="H3490">
        <f t="array" ref="H3490">FREQUENCY(IF('Data Transformation'!$B$4:$B$8425=B3483,'Data Transformation'!$G$4:$G$8425),'Bin Analysis'!$B3490)</f>
        <v>2073</v>
      </c>
      <c r="I3490">
        <f t="shared" si="436"/>
        <v>0</v>
      </c>
      <c r="J3490">
        <f t="shared" si="437"/>
        <v>0</v>
      </c>
      <c r="K3490">
        <f>J3490*Weighting!$W$10</f>
        <v>0</v>
      </c>
      <c r="M3490" s="14"/>
    </row>
    <row r="3491" spans="1:13" x14ac:dyDescent="0.55000000000000004">
      <c r="A3491" s="32" t="str">
        <f>IF(Weighting!$P$11&gt;0,B3491,"")</f>
        <v/>
      </c>
      <c r="B3491" t="e">
        <f>Weighting!$C$11</f>
        <v>#DIV/0!</v>
      </c>
      <c r="C3491" t="e">
        <f>Weighting!$F$11</f>
        <v>#NUM!</v>
      </c>
      <c r="D3491" t="e">
        <f>IF(C3491=1,'Data Transformation'!$G$3+0.5*'Data Transformation'!$W$25,IF(C3492=1,D3492-'Data Transformation'!$W$25,FALSE))</f>
        <v>#NUM!</v>
      </c>
      <c r="E3491">
        <f t="array" ref="E3491">IF(ISLOGICAL(D3491),"",FREQUENCY(IF('Data Transformation'!$B$425:$B$8425='Bin Analysis'!$B3483,'Data Transformation'!$G$425:$G$8425),D3491))</f>
        <v>2001</v>
      </c>
      <c r="F3491">
        <f t="shared" si="435"/>
        <v>0</v>
      </c>
      <c r="G3491">
        <f>Weighting!$H$11</f>
        <v>0</v>
      </c>
      <c r="H3491">
        <f t="array" ref="H3491">FREQUENCY(IF('Data Transformation'!$B$4:$B$8425=B3483,'Data Transformation'!$G$4:$G$8425),'Bin Analysis'!$B3491)</f>
        <v>2073</v>
      </c>
      <c r="I3491">
        <f t="shared" si="436"/>
        <v>0</v>
      </c>
      <c r="J3491">
        <f t="shared" si="437"/>
        <v>0</v>
      </c>
      <c r="K3491">
        <f>J3491*Weighting!$W$11</f>
        <v>0</v>
      </c>
      <c r="M3491" s="14"/>
    </row>
    <row r="3492" spans="1:13" x14ac:dyDescent="0.55000000000000004">
      <c r="A3492" s="32" t="str">
        <f>IF(Weighting!$P$12&gt;0,B3492,"")</f>
        <v/>
      </c>
      <c r="B3492" t="e">
        <f>Weighting!$C$12</f>
        <v>#DIV/0!</v>
      </c>
      <c r="C3492" t="e">
        <f>Weighting!$F$12</f>
        <v>#NUM!</v>
      </c>
      <c r="D3492" t="e">
        <f>IF(C3492=1,'Data Transformation'!$G$3+0.5*'Data Transformation'!$W$25,IF(C3493=1,D3493-'Data Transformation'!$W$25,FALSE))</f>
        <v>#NUM!</v>
      </c>
      <c r="E3492">
        <f t="array" ref="E3492">IF(ISLOGICAL(D3492),"",FREQUENCY(IF('Data Transformation'!$B$425:$B$8425='Bin Analysis'!$B3483,'Data Transformation'!$G$425:$G$8425),D3492))</f>
        <v>2001</v>
      </c>
      <c r="F3492">
        <f t="shared" si="435"/>
        <v>0</v>
      </c>
      <c r="G3492">
        <f>Weighting!$H$12</f>
        <v>0</v>
      </c>
      <c r="H3492">
        <f t="array" ref="H3492">FREQUENCY(IF('Data Transformation'!$B$4:$B$8425=B3483,'Data Transformation'!$G$4:$G$8425),'Bin Analysis'!$B3492)</f>
        <v>2073</v>
      </c>
      <c r="I3492">
        <f t="shared" si="436"/>
        <v>0</v>
      </c>
      <c r="J3492">
        <f t="shared" si="437"/>
        <v>0</v>
      </c>
      <c r="K3492">
        <f>J3492*Weighting!$W$12</f>
        <v>0</v>
      </c>
      <c r="M3492" s="14"/>
    </row>
    <row r="3493" spans="1:13" x14ac:dyDescent="0.55000000000000004">
      <c r="A3493" s="32" t="str">
        <f>IF(Weighting!$P$13&gt;0,B3493,"")</f>
        <v/>
      </c>
      <c r="B3493" t="e">
        <f>Weighting!$C$13</f>
        <v>#DIV/0!</v>
      </c>
      <c r="C3493" t="e">
        <f>Weighting!$F$13</f>
        <v>#NUM!</v>
      </c>
      <c r="D3493" t="e">
        <f>IF(C3493=1,'Data Transformation'!$G$3+0.5*'Data Transformation'!$W$25,IF(C3494=1,D3494-'Data Transformation'!$W$25,FALSE))</f>
        <v>#NUM!</v>
      </c>
      <c r="E3493">
        <f t="array" ref="E3493">IF(ISLOGICAL(D3493),"",FREQUENCY(IF('Data Transformation'!$B$425:$B$8425='Bin Analysis'!$B3483,'Data Transformation'!$G$425:$G$8425),D3493))</f>
        <v>2001</v>
      </c>
      <c r="F3493">
        <f t="shared" si="435"/>
        <v>0</v>
      </c>
      <c r="G3493">
        <f>Weighting!$H$13</f>
        <v>0</v>
      </c>
      <c r="H3493">
        <f t="array" ref="H3493">FREQUENCY(IF('Data Transformation'!$B$4:$B$8425=B3483,'Data Transformation'!$G$4:$G$8425),'Bin Analysis'!$B3493)</f>
        <v>2073</v>
      </c>
      <c r="I3493">
        <f t="shared" si="436"/>
        <v>0</v>
      </c>
      <c r="J3493">
        <f t="shared" si="437"/>
        <v>0</v>
      </c>
      <c r="K3493">
        <f>J3493*Weighting!$W$13</f>
        <v>0</v>
      </c>
      <c r="M3493" s="14"/>
    </row>
    <row r="3494" spans="1:13" x14ac:dyDescent="0.55000000000000004">
      <c r="A3494" s="32" t="str">
        <f>IF(Weighting!$P$14&gt;0,B3494,"")</f>
        <v/>
      </c>
      <c r="B3494" t="e">
        <f>Weighting!$C$14</f>
        <v>#DIV/0!</v>
      </c>
      <c r="C3494" t="e">
        <f>Weighting!$F$14</f>
        <v>#NUM!</v>
      </c>
      <c r="D3494" t="e">
        <f>IF(C3494=1,'Data Transformation'!$G$3+0.5*'Data Transformation'!$W$25,IF(C3495=1,D3495-'Data Transformation'!$W$25,FALSE))</f>
        <v>#NUM!</v>
      </c>
      <c r="E3494">
        <f t="array" ref="E3494">IF(ISLOGICAL(D3494),"",FREQUENCY(IF('Data Transformation'!$B$425:$B$8425='Bin Analysis'!$B3483,'Data Transformation'!$G$425:$G$8425),D3494))</f>
        <v>2001</v>
      </c>
      <c r="F3494">
        <f t="shared" si="435"/>
        <v>0</v>
      </c>
      <c r="G3494">
        <f>Weighting!$H$14</f>
        <v>0</v>
      </c>
      <c r="H3494">
        <f t="array" ref="H3494">FREQUENCY(IF('Data Transformation'!$B$4:$B$8425=B3483,'Data Transformation'!$G$4:$G$8425),'Bin Analysis'!$B3494)</f>
        <v>2073</v>
      </c>
      <c r="I3494">
        <f t="shared" si="436"/>
        <v>0</v>
      </c>
      <c r="J3494">
        <f t="shared" si="437"/>
        <v>0</v>
      </c>
      <c r="K3494">
        <f>J3494*Weighting!$W$14</f>
        <v>0</v>
      </c>
      <c r="M3494" s="14"/>
    </row>
    <row r="3495" spans="1:13" x14ac:dyDescent="0.55000000000000004">
      <c r="A3495" s="32" t="str">
        <f>IF(Weighting!$P$15&gt;0,B3495,"")</f>
        <v/>
      </c>
      <c r="B3495" t="e">
        <f>Weighting!$C$15</f>
        <v>#DIV/0!</v>
      </c>
      <c r="C3495" t="e">
        <f>Weighting!$F$15</f>
        <v>#NUM!</v>
      </c>
      <c r="D3495" t="e">
        <f>IF(C3495=1,'Data Transformation'!$G$3+0.5*'Data Transformation'!$W$25,IF(C3496=1,D3496-'Data Transformation'!$W$25,FALSE))</f>
        <v>#NUM!</v>
      </c>
      <c r="E3495">
        <f t="array" ref="E3495">IF(ISLOGICAL(D3495),"",FREQUENCY(IF('Data Transformation'!$B$425:$B$8425='Bin Analysis'!$B3483,'Data Transformation'!$G$425:$G$8425),D3495))</f>
        <v>2001</v>
      </c>
      <c r="F3495">
        <f t="shared" si="435"/>
        <v>0</v>
      </c>
      <c r="G3495">
        <f>Weighting!$H$15</f>
        <v>0</v>
      </c>
      <c r="H3495">
        <f t="array" ref="H3495">FREQUENCY(IF('Data Transformation'!$B$4:$B$8425=B3483,'Data Transformation'!$G$4:$G$8425),'Bin Analysis'!$B3495)</f>
        <v>2073</v>
      </c>
      <c r="I3495">
        <f t="shared" si="436"/>
        <v>0</v>
      </c>
      <c r="J3495">
        <f t="shared" si="437"/>
        <v>0</v>
      </c>
      <c r="K3495">
        <f>J3495*Weighting!$W$15</f>
        <v>0</v>
      </c>
      <c r="M3495" s="14"/>
    </row>
    <row r="3496" spans="1:13" x14ac:dyDescent="0.55000000000000004">
      <c r="A3496" s="32" t="str">
        <f>IF(Weighting!$P$16&gt;0,B3496,"")</f>
        <v/>
      </c>
      <c r="B3496" t="e">
        <f>Weighting!$C$16</f>
        <v>#DIV/0!</v>
      </c>
      <c r="C3496" t="e">
        <f>Weighting!$F$16</f>
        <v>#NUM!</v>
      </c>
      <c r="D3496" t="e">
        <f>IF(C3496=1,'Data Transformation'!$G$3+0.5*'Data Transformation'!$W$25,IF(C3497=1,D3497-'Data Transformation'!$W$25,FALSE))</f>
        <v>#NUM!</v>
      </c>
      <c r="E3496">
        <f t="array" ref="E3496">IF(ISLOGICAL(D3496),"",FREQUENCY(IF('Data Transformation'!$B$425:$B$8425='Bin Analysis'!$B3483,'Data Transformation'!$G$425:$G$8425),D3496))</f>
        <v>2001</v>
      </c>
      <c r="F3496">
        <f t="shared" si="435"/>
        <v>0</v>
      </c>
      <c r="G3496">
        <f>Weighting!$H$16</f>
        <v>0</v>
      </c>
      <c r="H3496">
        <f t="array" ref="H3496">FREQUENCY(IF('Data Transformation'!$B$4:$B$8425=B3483,'Data Transformation'!$G$4:$G$8425),'Bin Analysis'!$B3496)</f>
        <v>2073</v>
      </c>
      <c r="I3496">
        <f t="shared" si="436"/>
        <v>0</v>
      </c>
      <c r="J3496">
        <f t="shared" si="437"/>
        <v>0</v>
      </c>
      <c r="K3496">
        <f>J3496*Weighting!$W$16</f>
        <v>0</v>
      </c>
      <c r="M3496" s="14"/>
    </row>
    <row r="3497" spans="1:13" x14ac:dyDescent="0.55000000000000004">
      <c r="A3497" s="32" t="str">
        <f>IF(Weighting!$P$17&gt;0,B3497,"")</f>
        <v/>
      </c>
      <c r="B3497" t="e">
        <f>Weighting!$C$17</f>
        <v>#DIV/0!</v>
      </c>
      <c r="C3497" t="e">
        <f>Weighting!$F$17</f>
        <v>#NUM!</v>
      </c>
      <c r="D3497" t="e">
        <f>IF(C3497=1,'Data Transformation'!$G$3+0.5*'Data Transformation'!$W$25,IF(C3498=1,D3498-'Data Transformation'!$W$25,FALSE))</f>
        <v>#NUM!</v>
      </c>
      <c r="E3497">
        <f t="array" ref="E3497">IF(ISLOGICAL(D3497),"",FREQUENCY(IF('Data Transformation'!$B$425:$B$8425='Bin Analysis'!$B3483,'Data Transformation'!$G$425:$G$8425),D3497))</f>
        <v>2001</v>
      </c>
      <c r="F3497">
        <f t="shared" si="435"/>
        <v>0</v>
      </c>
      <c r="G3497">
        <f>Weighting!$H$17</f>
        <v>0</v>
      </c>
      <c r="H3497">
        <f t="array" ref="H3497">FREQUENCY(IF('Data Transformation'!$B$4:$B$8425=B3483,'Data Transformation'!$G$4:$G$8425),'Bin Analysis'!$B3497)</f>
        <v>2073</v>
      </c>
      <c r="I3497">
        <f t="shared" si="436"/>
        <v>0</v>
      </c>
      <c r="J3497">
        <f t="shared" si="437"/>
        <v>0</v>
      </c>
      <c r="K3497">
        <f>J3497*Weighting!$W$17</f>
        <v>0</v>
      </c>
      <c r="M3497" s="14"/>
    </row>
    <row r="3498" spans="1:13" x14ac:dyDescent="0.55000000000000004">
      <c r="A3498" s="32" t="str">
        <f>IF(Weighting!$P$18&gt;0,B3498,"")</f>
        <v/>
      </c>
      <c r="B3498" t="e">
        <f>Weighting!$C$18</f>
        <v>#DIV/0!</v>
      </c>
      <c r="C3498" t="e">
        <f>Weighting!$F$18</f>
        <v>#NUM!</v>
      </c>
      <c r="D3498" t="e">
        <f>IF(C3498=1,'Data Transformation'!$G$3+0.5*'Data Transformation'!$W$25,IF(C3499=1,D3499-'Data Transformation'!$W$25,FALSE))</f>
        <v>#NUM!</v>
      </c>
      <c r="E3498">
        <f t="array" ref="E3498">IF(ISLOGICAL(D3498),"",FREQUENCY(IF('Data Transformation'!$B$425:$B$8425='Bin Analysis'!$B3483,'Data Transformation'!$G$425:$G$8425),D3498))</f>
        <v>2001</v>
      </c>
      <c r="F3498">
        <f t="shared" si="435"/>
        <v>0</v>
      </c>
      <c r="G3498">
        <f>Weighting!$H$18</f>
        <v>0</v>
      </c>
      <c r="H3498">
        <f t="array" ref="H3498">FREQUENCY(IF('Data Transformation'!$B$4:$B$8425=B3483,'Data Transformation'!$G$4:$G$8425),'Bin Analysis'!$B3498)</f>
        <v>2073</v>
      </c>
      <c r="I3498">
        <f t="shared" si="436"/>
        <v>0</v>
      </c>
      <c r="J3498">
        <f t="shared" si="437"/>
        <v>0</v>
      </c>
      <c r="K3498">
        <f>J3498*Weighting!$W$18</f>
        <v>0</v>
      </c>
      <c r="M3498" s="14"/>
    </row>
    <row r="3499" spans="1:13" x14ac:dyDescent="0.55000000000000004">
      <c r="A3499" s="32" t="str">
        <f>IF(Weighting!$P$19&gt;0,B3499,"")</f>
        <v/>
      </c>
      <c r="B3499" t="e">
        <f>Weighting!$C$19</f>
        <v>#DIV/0!</v>
      </c>
      <c r="C3499" t="e">
        <f>Weighting!$F$19</f>
        <v>#NUM!</v>
      </c>
      <c r="D3499" t="e">
        <f>IF(C3499=1,'Data Transformation'!$G$3+0.5*'Data Transformation'!$W$25,IF(C3500=1,D3500-'Data Transformation'!$W$25,FALSE))</f>
        <v>#NUM!</v>
      </c>
      <c r="E3499">
        <f t="array" ref="E3499">IF(ISLOGICAL(D3499),"",FREQUENCY(IF('Data Transformation'!$B$425:$B$8425='Bin Analysis'!$B3483,'Data Transformation'!$G$425:$G$8425),D3499))</f>
        <v>2001</v>
      </c>
      <c r="F3499">
        <f t="shared" si="435"/>
        <v>0</v>
      </c>
      <c r="G3499">
        <f>Weighting!$H$19</f>
        <v>0</v>
      </c>
      <c r="H3499">
        <f t="array" ref="H3499">FREQUENCY(IF('Data Transformation'!$B$4:$B$8425=B3483,'Data Transformation'!$G$4:$G$8425),'Bin Analysis'!$B3499)</f>
        <v>2073</v>
      </c>
      <c r="I3499">
        <f t="shared" si="436"/>
        <v>0</v>
      </c>
      <c r="J3499">
        <f t="shared" si="437"/>
        <v>0</v>
      </c>
      <c r="K3499">
        <f>J3499*Weighting!$W$19</f>
        <v>0</v>
      </c>
      <c r="M3499" s="14"/>
    </row>
    <row r="3500" spans="1:13" x14ac:dyDescent="0.55000000000000004">
      <c r="A3500" s="32" t="str">
        <f>IF(Weighting!$P$20&gt;0,B3500,"")</f>
        <v/>
      </c>
      <c r="B3500" t="e">
        <f>Weighting!$C$20</f>
        <v>#DIV/0!</v>
      </c>
      <c r="C3500" t="e">
        <f>Weighting!$F$20</f>
        <v>#NUM!</v>
      </c>
      <c r="D3500" t="e">
        <f>IF(C3500=1,'Data Transformation'!$G$3+0.5*'Data Transformation'!$W$25,IF(C3501=1,D3501-'Data Transformation'!$W$25,FALSE))</f>
        <v>#NUM!</v>
      </c>
      <c r="E3500">
        <f t="array" ref="E3500">IF(ISLOGICAL(D3500),"",FREQUENCY(IF('Data Transformation'!$B$425:$B$8425='Bin Analysis'!$B3483,'Data Transformation'!$G$425:$G$8425),D3500))</f>
        <v>2001</v>
      </c>
      <c r="F3500">
        <f t="shared" si="435"/>
        <v>0</v>
      </c>
      <c r="G3500">
        <f>Weighting!$H$20</f>
        <v>0</v>
      </c>
      <c r="H3500">
        <f t="array" ref="H3500">FREQUENCY(IF('Data Transformation'!$B$4:$B$8425=B3483,'Data Transformation'!$G$4:$G$8425),'Bin Analysis'!$B3500)</f>
        <v>2073</v>
      </c>
      <c r="I3500">
        <f t="shared" si="436"/>
        <v>0</v>
      </c>
      <c r="J3500">
        <f t="shared" si="437"/>
        <v>0</v>
      </c>
      <c r="K3500">
        <f>J3500*Weighting!$W$20</f>
        <v>0</v>
      </c>
      <c r="M3500" s="14"/>
    </row>
    <row r="3501" spans="1:13" x14ac:dyDescent="0.55000000000000004">
      <c r="A3501" s="32" t="str">
        <f>IF(Weighting!$P$21&gt;0,B3501,"")</f>
        <v/>
      </c>
      <c r="B3501" t="e">
        <f>Weighting!$C$21</f>
        <v>#DIV/0!</v>
      </c>
      <c r="C3501" t="e">
        <f>Weighting!$F$21</f>
        <v>#NUM!</v>
      </c>
      <c r="D3501" t="e">
        <f>IF(C3501=1,'Data Transformation'!$G$3+0.5*'Data Transformation'!$W$25,IF(C3502=1,D3502-'Data Transformation'!$W$25,FALSE))</f>
        <v>#NUM!</v>
      </c>
      <c r="E3501">
        <f t="array" ref="E3501">IF(ISLOGICAL(D3501),"",FREQUENCY(IF('Data Transformation'!$B$425:$B$8425='Bin Analysis'!$B3483,'Data Transformation'!$G$425:$G$8425),D3501))</f>
        <v>2001</v>
      </c>
      <c r="F3501">
        <f t="shared" si="435"/>
        <v>0</v>
      </c>
      <c r="G3501">
        <f>Weighting!$H$21</f>
        <v>0</v>
      </c>
      <c r="H3501">
        <f t="array" ref="H3501">FREQUENCY(IF('Data Transformation'!$B$4:$B$8425=B3483,'Data Transformation'!$G$4:$G$8425),'Bin Analysis'!$B3501)</f>
        <v>2073</v>
      </c>
      <c r="I3501">
        <f t="shared" si="436"/>
        <v>0</v>
      </c>
      <c r="J3501">
        <f t="shared" si="437"/>
        <v>0</v>
      </c>
      <c r="K3501">
        <f>J3501*Weighting!$W$21</f>
        <v>0</v>
      </c>
      <c r="M3501" s="14"/>
    </row>
    <row r="3502" spans="1:13" x14ac:dyDescent="0.55000000000000004">
      <c r="A3502" s="32" t="str">
        <f>IF(Weighting!$P$22&gt;0,B3502,"")</f>
        <v/>
      </c>
      <c r="B3502" t="e">
        <f>Weighting!$C$22</f>
        <v>#DIV/0!</v>
      </c>
      <c r="C3502" t="e">
        <f>Weighting!$F$22</f>
        <v>#NUM!</v>
      </c>
      <c r="D3502" t="e">
        <f>IF(C3502=1,'Data Transformation'!$G$3+0.5*'Data Transformation'!$W$25,IF(C3503=1,D3503-'Data Transformation'!$W$25,FALSE))</f>
        <v>#NUM!</v>
      </c>
      <c r="E3502">
        <f t="array" ref="E3502">IF(ISLOGICAL(D3502),"",FREQUENCY(IF('Data Transformation'!$B$425:$B$8425='Bin Analysis'!$B3483,'Data Transformation'!$G$425:$G$8425),D3502))</f>
        <v>2001</v>
      </c>
      <c r="F3502">
        <f t="shared" si="435"/>
        <v>0</v>
      </c>
      <c r="G3502">
        <f>Weighting!$H$22</f>
        <v>0</v>
      </c>
      <c r="H3502">
        <f t="array" ref="H3502">FREQUENCY(IF('Data Transformation'!$B$4:$B$8425=B3483,'Data Transformation'!$G$4:$G$8425),'Bin Analysis'!$B3502)</f>
        <v>2073</v>
      </c>
      <c r="I3502">
        <f t="shared" si="436"/>
        <v>0</v>
      </c>
      <c r="J3502">
        <f t="shared" si="437"/>
        <v>0</v>
      </c>
      <c r="K3502">
        <f>J3502*Weighting!$W$22</f>
        <v>0</v>
      </c>
      <c r="M3502" s="14"/>
    </row>
    <row r="3503" spans="1:13" x14ac:dyDescent="0.55000000000000004">
      <c r="A3503" s="32" t="str">
        <f>IF(Weighting!$P$23&gt;0,B3503,"")</f>
        <v/>
      </c>
      <c r="B3503" t="e">
        <f>Weighting!$C$23</f>
        <v>#DIV/0!</v>
      </c>
      <c r="C3503" t="e">
        <f>Weighting!$F$23</f>
        <v>#NUM!</v>
      </c>
      <c r="D3503" t="e">
        <f>IF(C3503=1,'Data Transformation'!$G$3+0.5*'Data Transformation'!$W$25,IF(C3504=1,D3504-'Data Transformation'!$W$25,FALSE))</f>
        <v>#NUM!</v>
      </c>
      <c r="E3503">
        <f t="array" ref="E3503">IF(ISLOGICAL(D3503),"",FREQUENCY(IF('Data Transformation'!$B$425:$B$8425='Bin Analysis'!$B3483,'Data Transformation'!$G$425:$G$8425),D3503))</f>
        <v>2001</v>
      </c>
      <c r="F3503">
        <f t="shared" si="435"/>
        <v>0</v>
      </c>
      <c r="G3503">
        <f>Weighting!$H$23</f>
        <v>0</v>
      </c>
      <c r="H3503">
        <f t="array" ref="H3503">FREQUENCY(IF('Data Transformation'!$B$4:$B$8425=B3483,'Data Transformation'!$G$4:$G$8425),'Bin Analysis'!$B3503)</f>
        <v>2073</v>
      </c>
      <c r="I3503">
        <f t="shared" si="436"/>
        <v>0</v>
      </c>
      <c r="J3503">
        <f t="shared" si="437"/>
        <v>0</v>
      </c>
      <c r="K3503">
        <f>J3503*Weighting!$W$23</f>
        <v>0</v>
      </c>
      <c r="M3503" s="14"/>
    </row>
    <row r="3504" spans="1:13" x14ac:dyDescent="0.55000000000000004">
      <c r="A3504" s="32" t="str">
        <f>IF(Weighting!$P$24&gt;0,B3504,"")</f>
        <v/>
      </c>
      <c r="B3504" t="e">
        <f>Weighting!$C$24</f>
        <v>#DIV/0!</v>
      </c>
      <c r="C3504" t="e">
        <f>Weighting!$F$24</f>
        <v>#NUM!</v>
      </c>
      <c r="D3504" t="e">
        <f>IF(C3504=1,'Data Transformation'!$G$3+0.5*'Data Transformation'!$W$25,IF(C3505=1,D3505-'Data Transformation'!$W$25,FALSE))</f>
        <v>#NUM!</v>
      </c>
      <c r="E3504">
        <f t="array" ref="E3504">IF(ISLOGICAL(D3504),"",FREQUENCY(IF('Data Transformation'!$B$425:$B$8425='Bin Analysis'!$B3483,'Data Transformation'!$G$425:$G$8425),D3504))</f>
        <v>2001</v>
      </c>
      <c r="F3504">
        <f t="shared" si="435"/>
        <v>0</v>
      </c>
      <c r="G3504">
        <f>Weighting!$H$24</f>
        <v>0</v>
      </c>
      <c r="H3504">
        <f t="array" ref="H3504">FREQUENCY(IF('Data Transformation'!$B$4:$B$8425=B3483,'Data Transformation'!$G$4:$G$8425),'Bin Analysis'!$B3504)</f>
        <v>2073</v>
      </c>
      <c r="I3504">
        <f t="shared" si="436"/>
        <v>0</v>
      </c>
      <c r="J3504">
        <f t="shared" si="437"/>
        <v>0</v>
      </c>
      <c r="K3504">
        <f>J3504*Weighting!$W$24</f>
        <v>0</v>
      </c>
      <c r="M3504" s="14"/>
    </row>
    <row r="3505" spans="1:25" x14ac:dyDescent="0.55000000000000004">
      <c r="A3505" s="32" t="str">
        <f>IF(Weighting!$P$25&gt;0,B3505,"")</f>
        <v/>
      </c>
      <c r="B3505" t="e">
        <f>Weighting!$C$25</f>
        <v>#DIV/0!</v>
      </c>
      <c r="C3505" t="e">
        <f>Weighting!$F$25</f>
        <v>#NUM!</v>
      </c>
      <c r="D3505" t="e">
        <f>IF(C3505=1,'Data Transformation'!$G$3+0.5*'Data Transformation'!$W$25,IF(C3506=1,D3506-'Data Transformation'!$W$25,FALSE))</f>
        <v>#NUM!</v>
      </c>
      <c r="E3505">
        <f t="array" ref="E3505">IF(ISLOGICAL(D3505),"",FREQUENCY(IF('Data Transformation'!$B$425:$B$8425='Bin Analysis'!$B3483,'Data Transformation'!$G$425:$G$8425),D3505))</f>
        <v>2001</v>
      </c>
      <c r="F3505">
        <f t="shared" si="435"/>
        <v>0</v>
      </c>
      <c r="G3505">
        <f>Weighting!$H$25</f>
        <v>0</v>
      </c>
      <c r="H3505">
        <f t="array" ref="H3505">FREQUENCY(IF('Data Transformation'!$B$4:$B$8425=B3483,'Data Transformation'!$G$4:$G$8425),'Bin Analysis'!$B3505)</f>
        <v>2073</v>
      </c>
      <c r="I3505">
        <f t="shared" si="436"/>
        <v>0</v>
      </c>
      <c r="J3505">
        <f t="shared" si="437"/>
        <v>0</v>
      </c>
      <c r="K3505">
        <f>J3505*Weighting!$W$25</f>
        <v>0</v>
      </c>
      <c r="M3505" s="14"/>
    </row>
    <row r="3506" spans="1:25" x14ac:dyDescent="0.55000000000000004">
      <c r="O3506"/>
      <c r="P3506"/>
      <c r="Q3506"/>
      <c r="R3506"/>
    </row>
    <row r="3507" spans="1:25" ht="23.35" x14ac:dyDescent="0.8">
      <c r="A3507" s="21" t="s">
        <v>0</v>
      </c>
      <c r="B3507" s="21" t="str">
        <f>IFERROR(VLOOKUP(C3507,'Data Transformation'!$L$6:$M$426,2,FALSE),"")</f>
        <v/>
      </c>
      <c r="C3507" s="21">
        <f>C3483+1</f>
        <v>146</v>
      </c>
      <c r="D3507" s="21"/>
      <c r="E3507" s="21"/>
      <c r="F3507" s="21"/>
      <c r="G3507" s="21"/>
      <c r="H3507" s="22"/>
      <c r="I3507" s="22"/>
      <c r="J3507" s="22"/>
      <c r="K3507" s="21"/>
      <c r="L3507" s="21" t="str">
        <f>B3507</f>
        <v/>
      </c>
      <c r="M3507" s="23" t="e">
        <f>INDEX('Data Transformation'!$O$4:$O$424,MATCH($B3507,'Data Transformation'!$M$4:$M$424,0),MATCH($M$2,'Data Transformation'!$O$3,0))</f>
        <v>#N/A</v>
      </c>
      <c r="N3507" s="27" t="e">
        <f>IF('Input and Summary Results'!$J$16="minimum",'Bin Analysis'!X3508/(M3507-1),'Bin Analysis'!Y3507/('Bin Analysis'!M3507-1))</f>
        <v>#N/A</v>
      </c>
      <c r="O3507" s="27" t="e">
        <f>IF(M3507=FALSE,NA(),(VLOOKUP(1,C3510:K3529,4,FALSE))/(M3507-1))</f>
        <v>#N/A</v>
      </c>
      <c r="P3507" s="27" t="e">
        <f>IF(M3507=FALSE,NA(),SUM(J3510:J3529)/Weighting!$S$5)</f>
        <v>#N/A</v>
      </c>
      <c r="Q3507" s="27" t="e">
        <f>IF(M3507=FALSE,NA(),SUM(K3510:K3529)/Weighting!$S$6)</f>
        <v>#N/A</v>
      </c>
      <c r="R3507" s="27" t="e">
        <f>IF(M3507=FALSE,NA(),(VLOOKUP(1,G3510:K3529,3,FALSE))/(M3507-1))</f>
        <v>#N/A</v>
      </c>
      <c r="S3507" s="22" t="e">
        <f>IF(M3507=FALSE,NA(),IF(SUM(J3510:J3529)=2,"yes","no"))</f>
        <v>#N/A</v>
      </c>
      <c r="X3507" s="2" cm="2">
        <f t="array" ref="X3507:X3508">FREQUENCY(IF('Data Transformation'!$B$425:$B$6424='Bin Analysis'!L3507,'Data Transformation'!$G$425:$G$6424),'Data Transformation'!$U$11)</f>
        <v>0</v>
      </c>
      <c r="Y3507" s="2" cm="2">
        <f t="array" ref="Y3507:Y3508">FREQUENCY(IF('Data Transformation'!$B$425:$B$6424='Bin Analysis'!L3507,'Data Transformation'!$G$425:$G$6424),'Data Transformation'!$U$12)</f>
        <v>0</v>
      </c>
    </row>
    <row r="3508" spans="1:25" x14ac:dyDescent="0.55000000000000004">
      <c r="A3508" s="14" t="s">
        <v>67</v>
      </c>
      <c r="B3508" t="s">
        <v>47</v>
      </c>
      <c r="C3508" t="s">
        <v>5</v>
      </c>
      <c r="D3508" t="s">
        <v>100</v>
      </c>
      <c r="E3508" t="s">
        <v>101</v>
      </c>
      <c r="F3508" t="s">
        <v>102</v>
      </c>
      <c r="G3508" t="s">
        <v>70</v>
      </c>
      <c r="H3508" t="s">
        <v>31</v>
      </c>
      <c r="I3508" t="s">
        <v>32</v>
      </c>
      <c r="J3508" t="s">
        <v>46</v>
      </c>
      <c r="K3508" s="14" t="s">
        <v>45</v>
      </c>
      <c r="M3508" s="14"/>
      <c r="X3508" s="2">
        <v>0</v>
      </c>
      <c r="Y3508" s="2">
        <v>0</v>
      </c>
    </row>
    <row r="3509" spans="1:25" x14ac:dyDescent="0.55000000000000004">
      <c r="A3509" s="32"/>
      <c r="D3509" t="e">
        <f>IF(C3509=1,'Data Transformation'!$G$3+0.5*'Data Transformation'!$W$25,IF(C3510=1,D3510-'Data Transformation'!$W$25,FALSE))</f>
        <v>#NUM!</v>
      </c>
      <c r="E3509">
        <f t="array" ref="E3509">IF(ISLOGICAL(D3509),"",FREQUENCY(IF('Data Transformation'!$B$425:$B$8425='Bin Analysis'!$B3507,'Data Transformation'!$G$425:$G$8425),D3509))</f>
        <v>2001</v>
      </c>
      <c r="F3509" t="e">
        <f>IF(ISLOGICAL(D3509),"",E3509-E3508)</f>
        <v>#VALUE!</v>
      </c>
      <c r="M3509" s="14"/>
    </row>
    <row r="3510" spans="1:25" x14ac:dyDescent="0.55000000000000004">
      <c r="A3510" s="32" t="e">
        <f>IF(Weighting!$P$6&gt;0,B3510,"")</f>
        <v>#NUM!</v>
      </c>
      <c r="B3510" t="e">
        <f>Weighting!$C$6</f>
        <v>#DIV/0!</v>
      </c>
      <c r="C3510" t="e">
        <f>Weighting!$F$6</f>
        <v>#NUM!</v>
      </c>
      <c r="D3510" t="e">
        <f>IF(C3510=1,'Data Transformation'!$G$3+0.5*'Data Transformation'!$W$25,IF(C3511=1,D3511-'Data Transformation'!$W$25,FALSE))</f>
        <v>#NUM!</v>
      </c>
      <c r="E3510">
        <f t="array" ref="E3510">IF(ISLOGICAL(D3510),"",FREQUENCY(IF('Data Transformation'!$B$425:$B$8425='Bin Analysis'!$B3507,'Data Transformation'!$G$425:$G$8425),D3510))</f>
        <v>2001</v>
      </c>
      <c r="F3510">
        <f>IF(ISLOGICAL(D3510),"",E3510-E3509)</f>
        <v>0</v>
      </c>
      <c r="G3510">
        <f>Weighting!$H$6</f>
        <v>1</v>
      </c>
      <c r="H3510">
        <f t="array" ref="H3510">FREQUENCY(IF('Data Transformation'!$B$4:$B$8425=B3507,'Data Transformation'!$G$4:$G$8425),'Bin Analysis'!$B3510)</f>
        <v>2073</v>
      </c>
      <c r="I3510">
        <f>H3510-H3509</f>
        <v>2073</v>
      </c>
      <c r="J3510">
        <f>IF(I3510=0,0,1)</f>
        <v>1</v>
      </c>
      <c r="K3510" t="e">
        <f>J3510*Weighting!$W$6</f>
        <v>#NUM!</v>
      </c>
      <c r="M3510" s="14"/>
    </row>
    <row r="3511" spans="1:25" x14ac:dyDescent="0.55000000000000004">
      <c r="A3511" s="32" t="str">
        <f>IF(Weighting!$P$7&gt;0,B3511,"")</f>
        <v/>
      </c>
      <c r="B3511" t="e">
        <f>Weighting!$C$7</f>
        <v>#DIV/0!</v>
      </c>
      <c r="C3511" t="e">
        <f>Weighting!$F$7</f>
        <v>#NUM!</v>
      </c>
      <c r="D3511" t="e">
        <f>IF(C3511=1,'Data Transformation'!$G$3+0.5*'Data Transformation'!$W$25,IF(C3512=1,D3512-'Data Transformation'!$W$25,FALSE))</f>
        <v>#NUM!</v>
      </c>
      <c r="E3511">
        <f t="array" ref="E3511">IF(ISLOGICAL(D3511),"",FREQUENCY(IF('Data Transformation'!$B$425:$B$8425='Bin Analysis'!$B3507,'Data Transformation'!$G$425:$G$8425),D3511))</f>
        <v>2001</v>
      </c>
      <c r="F3511">
        <f t="shared" ref="F3511:F3529" si="438">IF(ISLOGICAL(D3511),"",E3511-E3510)</f>
        <v>0</v>
      </c>
      <c r="G3511">
        <f>Weighting!$H$7</f>
        <v>0</v>
      </c>
      <c r="H3511">
        <f t="array" ref="H3511">FREQUENCY(IF('Data Transformation'!$B$4:$B$8425=B3507,'Data Transformation'!$G$4:$G$8425),'Bin Analysis'!$B3511)</f>
        <v>2073</v>
      </c>
      <c r="I3511">
        <f t="shared" ref="I3511:I3529" si="439">H3511-H3510</f>
        <v>0</v>
      </c>
      <c r="J3511">
        <f>IF(I3511=0,0,1)</f>
        <v>0</v>
      </c>
      <c r="K3511">
        <f>J3511*Weighting!$W$7</f>
        <v>0</v>
      </c>
      <c r="M3511" s="14"/>
    </row>
    <row r="3512" spans="1:25" x14ac:dyDescent="0.55000000000000004">
      <c r="A3512" s="32" t="str">
        <f>IF(Weighting!$P$8&gt;0,B3512,"")</f>
        <v/>
      </c>
      <c r="B3512" t="e">
        <f>Weighting!$C$8</f>
        <v>#DIV/0!</v>
      </c>
      <c r="C3512" t="e">
        <f>Weighting!$F$8</f>
        <v>#NUM!</v>
      </c>
      <c r="D3512" t="e">
        <f>IF(C3512=1,'Data Transformation'!$G$3+0.5*'Data Transformation'!$W$25,IF(C3513=1,D3513-'Data Transformation'!$W$25,FALSE))</f>
        <v>#NUM!</v>
      </c>
      <c r="E3512">
        <f t="array" ref="E3512">IF(ISLOGICAL(D3512),"",FREQUENCY(IF('Data Transformation'!$B$425:$B$8425='Bin Analysis'!$B3507,'Data Transformation'!$G$425:$G$8425),D3512))</f>
        <v>2001</v>
      </c>
      <c r="F3512">
        <f t="shared" si="438"/>
        <v>0</v>
      </c>
      <c r="G3512">
        <f>Weighting!$H$8</f>
        <v>0</v>
      </c>
      <c r="H3512">
        <f t="array" ref="H3512">FREQUENCY(IF('Data Transformation'!$B$4:$B$8425=B3507,'Data Transformation'!$G$4:$G$8425),'Bin Analysis'!$B3512)</f>
        <v>2073</v>
      </c>
      <c r="I3512">
        <f t="shared" si="439"/>
        <v>0</v>
      </c>
      <c r="J3512">
        <f t="shared" ref="J3512:J3529" si="440">IF(I3512=0,0,1)</f>
        <v>0</v>
      </c>
      <c r="K3512">
        <f>J3512*Weighting!$W$8</f>
        <v>0</v>
      </c>
      <c r="M3512" s="14"/>
    </row>
    <row r="3513" spans="1:25" x14ac:dyDescent="0.55000000000000004">
      <c r="A3513" s="32" t="str">
        <f>IF(Weighting!$P$9&gt;0,B3513,"")</f>
        <v/>
      </c>
      <c r="B3513" s="50" t="e">
        <f>Weighting!$C$9</f>
        <v>#DIV/0!</v>
      </c>
      <c r="C3513" t="e">
        <f>Weighting!$F$9</f>
        <v>#NUM!</v>
      </c>
      <c r="D3513" t="e">
        <f>IF(C3513=1,'Data Transformation'!$G$3+0.5*'Data Transformation'!$W$25,IF(C3514=1,D3514-'Data Transformation'!$W$25,FALSE))</f>
        <v>#NUM!</v>
      </c>
      <c r="E3513">
        <f t="array" ref="E3513">IF(ISLOGICAL(D3513),"",FREQUENCY(IF('Data Transformation'!$B$425:$B$8425='Bin Analysis'!$B3507,'Data Transformation'!$G$425:$G$8425),D3513))</f>
        <v>2001</v>
      </c>
      <c r="F3513">
        <f t="shared" si="438"/>
        <v>0</v>
      </c>
      <c r="G3513">
        <f>Weighting!$H$9</f>
        <v>0</v>
      </c>
      <c r="H3513">
        <f t="array" ref="H3513">FREQUENCY(IF('Data Transformation'!$B$4:$B$8425=B3507,'Data Transformation'!$G$4:$G$8425),'Bin Analysis'!$B3513)</f>
        <v>2073</v>
      </c>
      <c r="I3513">
        <f t="shared" si="439"/>
        <v>0</v>
      </c>
      <c r="J3513">
        <f t="shared" si="440"/>
        <v>0</v>
      </c>
      <c r="K3513">
        <f>J3513*Weighting!$W$9</f>
        <v>0</v>
      </c>
      <c r="M3513" s="14"/>
    </row>
    <row r="3514" spans="1:25" x14ac:dyDescent="0.55000000000000004">
      <c r="A3514" s="32" t="str">
        <f>IF(Weighting!$P$10&gt;0,B3514,"")</f>
        <v/>
      </c>
      <c r="B3514" t="e">
        <f>Weighting!$C$10</f>
        <v>#DIV/0!</v>
      </c>
      <c r="C3514" t="e">
        <f>Weighting!$F$10</f>
        <v>#NUM!</v>
      </c>
      <c r="D3514" t="e">
        <f>IF(C3514=1,'Data Transformation'!$G$3+0.5*'Data Transformation'!$W$25,IF(C3515=1,D3515-'Data Transformation'!$W$25,FALSE))</f>
        <v>#NUM!</v>
      </c>
      <c r="E3514">
        <f t="array" ref="E3514">IF(ISLOGICAL(D3514),"",FREQUENCY(IF('Data Transformation'!$B$425:$B$8425='Bin Analysis'!$B3507,'Data Transformation'!$G$425:$G$8425),D3514))</f>
        <v>2001</v>
      </c>
      <c r="F3514">
        <f t="shared" si="438"/>
        <v>0</v>
      </c>
      <c r="G3514">
        <f>Weighting!$H$10</f>
        <v>0</v>
      </c>
      <c r="H3514">
        <f t="array" ref="H3514">FREQUENCY(IF('Data Transformation'!$B$4:$B$8425=B3507,'Data Transformation'!$G$4:$G$8425),'Bin Analysis'!$B3514)</f>
        <v>2073</v>
      </c>
      <c r="I3514">
        <f t="shared" si="439"/>
        <v>0</v>
      </c>
      <c r="J3514">
        <f t="shared" si="440"/>
        <v>0</v>
      </c>
      <c r="K3514">
        <f>J3514*Weighting!$W$10</f>
        <v>0</v>
      </c>
      <c r="M3514" s="14"/>
    </row>
    <row r="3515" spans="1:25" x14ac:dyDescent="0.55000000000000004">
      <c r="A3515" s="32" t="str">
        <f>IF(Weighting!$P$11&gt;0,B3515,"")</f>
        <v/>
      </c>
      <c r="B3515" t="e">
        <f>Weighting!$C$11</f>
        <v>#DIV/0!</v>
      </c>
      <c r="C3515" t="e">
        <f>Weighting!$F$11</f>
        <v>#NUM!</v>
      </c>
      <c r="D3515" t="e">
        <f>IF(C3515=1,'Data Transformation'!$G$3+0.5*'Data Transformation'!$W$25,IF(C3516=1,D3516-'Data Transformation'!$W$25,FALSE))</f>
        <v>#NUM!</v>
      </c>
      <c r="E3515">
        <f t="array" ref="E3515">IF(ISLOGICAL(D3515),"",FREQUENCY(IF('Data Transformation'!$B$425:$B$8425='Bin Analysis'!$B3507,'Data Transformation'!$G$425:$G$8425),D3515))</f>
        <v>2001</v>
      </c>
      <c r="F3515">
        <f t="shared" si="438"/>
        <v>0</v>
      </c>
      <c r="G3515">
        <f>Weighting!$H$11</f>
        <v>0</v>
      </c>
      <c r="H3515">
        <f t="array" ref="H3515">FREQUENCY(IF('Data Transformation'!$B$4:$B$8425=B3507,'Data Transformation'!$G$4:$G$8425),'Bin Analysis'!$B3515)</f>
        <v>2073</v>
      </c>
      <c r="I3515">
        <f t="shared" si="439"/>
        <v>0</v>
      </c>
      <c r="J3515">
        <f t="shared" si="440"/>
        <v>0</v>
      </c>
      <c r="K3515">
        <f>J3515*Weighting!$W$11</f>
        <v>0</v>
      </c>
      <c r="M3515" s="14"/>
    </row>
    <row r="3516" spans="1:25" x14ac:dyDescent="0.55000000000000004">
      <c r="A3516" s="32" t="str">
        <f>IF(Weighting!$P$12&gt;0,B3516,"")</f>
        <v/>
      </c>
      <c r="B3516" t="e">
        <f>Weighting!$C$12</f>
        <v>#DIV/0!</v>
      </c>
      <c r="C3516" t="e">
        <f>Weighting!$F$12</f>
        <v>#NUM!</v>
      </c>
      <c r="D3516" t="e">
        <f>IF(C3516=1,'Data Transformation'!$G$3+0.5*'Data Transformation'!$W$25,IF(C3517=1,D3517-'Data Transformation'!$W$25,FALSE))</f>
        <v>#NUM!</v>
      </c>
      <c r="E3516">
        <f t="array" ref="E3516">IF(ISLOGICAL(D3516),"",FREQUENCY(IF('Data Transformation'!$B$425:$B$8425='Bin Analysis'!$B3507,'Data Transformation'!$G$425:$G$8425),D3516))</f>
        <v>2001</v>
      </c>
      <c r="F3516">
        <f t="shared" si="438"/>
        <v>0</v>
      </c>
      <c r="G3516">
        <f>Weighting!$H$12</f>
        <v>0</v>
      </c>
      <c r="H3516">
        <f t="array" ref="H3516">FREQUENCY(IF('Data Transformation'!$B$4:$B$8425=B3507,'Data Transformation'!$G$4:$G$8425),'Bin Analysis'!$B3516)</f>
        <v>2073</v>
      </c>
      <c r="I3516">
        <f t="shared" si="439"/>
        <v>0</v>
      </c>
      <c r="J3516">
        <f t="shared" si="440"/>
        <v>0</v>
      </c>
      <c r="K3516">
        <f>J3516*Weighting!$W$12</f>
        <v>0</v>
      </c>
      <c r="M3516" s="14"/>
    </row>
    <row r="3517" spans="1:25" x14ac:dyDescent="0.55000000000000004">
      <c r="A3517" s="32" t="str">
        <f>IF(Weighting!$P$13&gt;0,B3517,"")</f>
        <v/>
      </c>
      <c r="B3517" t="e">
        <f>Weighting!$C$13</f>
        <v>#DIV/0!</v>
      </c>
      <c r="C3517" t="e">
        <f>Weighting!$F$13</f>
        <v>#NUM!</v>
      </c>
      <c r="D3517" t="e">
        <f>IF(C3517=1,'Data Transformation'!$G$3+0.5*'Data Transformation'!$W$25,IF(C3518=1,D3518-'Data Transformation'!$W$25,FALSE))</f>
        <v>#NUM!</v>
      </c>
      <c r="E3517">
        <f t="array" ref="E3517">IF(ISLOGICAL(D3517),"",FREQUENCY(IF('Data Transformation'!$B$425:$B$8425='Bin Analysis'!$B3507,'Data Transformation'!$G$425:$G$8425),D3517))</f>
        <v>2001</v>
      </c>
      <c r="F3517">
        <f t="shared" si="438"/>
        <v>0</v>
      </c>
      <c r="G3517">
        <f>Weighting!$H$13</f>
        <v>0</v>
      </c>
      <c r="H3517">
        <f t="array" ref="H3517">FREQUENCY(IF('Data Transformation'!$B$4:$B$8425=B3507,'Data Transformation'!$G$4:$G$8425),'Bin Analysis'!$B3517)</f>
        <v>2073</v>
      </c>
      <c r="I3517">
        <f t="shared" si="439"/>
        <v>0</v>
      </c>
      <c r="J3517">
        <f t="shared" si="440"/>
        <v>0</v>
      </c>
      <c r="K3517">
        <f>J3517*Weighting!$W$13</f>
        <v>0</v>
      </c>
      <c r="M3517" s="14"/>
    </row>
    <row r="3518" spans="1:25" x14ac:dyDescent="0.55000000000000004">
      <c r="A3518" s="32" t="str">
        <f>IF(Weighting!$P$14&gt;0,B3518,"")</f>
        <v/>
      </c>
      <c r="B3518" t="e">
        <f>Weighting!$C$14</f>
        <v>#DIV/0!</v>
      </c>
      <c r="C3518" t="e">
        <f>Weighting!$F$14</f>
        <v>#NUM!</v>
      </c>
      <c r="D3518" t="e">
        <f>IF(C3518=1,'Data Transformation'!$G$3+0.5*'Data Transformation'!$W$25,IF(C3519=1,D3519-'Data Transformation'!$W$25,FALSE))</f>
        <v>#NUM!</v>
      </c>
      <c r="E3518">
        <f t="array" ref="E3518">IF(ISLOGICAL(D3518),"",FREQUENCY(IF('Data Transformation'!$B$425:$B$8425='Bin Analysis'!$B3507,'Data Transformation'!$G$425:$G$8425),D3518))</f>
        <v>2001</v>
      </c>
      <c r="F3518">
        <f t="shared" si="438"/>
        <v>0</v>
      </c>
      <c r="G3518">
        <f>Weighting!$H$14</f>
        <v>0</v>
      </c>
      <c r="H3518">
        <f t="array" ref="H3518">FREQUENCY(IF('Data Transformation'!$B$4:$B$8425=B3507,'Data Transformation'!$G$4:$G$8425),'Bin Analysis'!$B3518)</f>
        <v>2073</v>
      </c>
      <c r="I3518">
        <f t="shared" si="439"/>
        <v>0</v>
      </c>
      <c r="J3518">
        <f t="shared" si="440"/>
        <v>0</v>
      </c>
      <c r="K3518">
        <f>J3518*Weighting!$W$14</f>
        <v>0</v>
      </c>
      <c r="M3518" s="14"/>
    </row>
    <row r="3519" spans="1:25" x14ac:dyDescent="0.55000000000000004">
      <c r="A3519" s="32" t="str">
        <f>IF(Weighting!$P$15&gt;0,B3519,"")</f>
        <v/>
      </c>
      <c r="B3519" t="e">
        <f>Weighting!$C$15</f>
        <v>#DIV/0!</v>
      </c>
      <c r="C3519" t="e">
        <f>Weighting!$F$15</f>
        <v>#NUM!</v>
      </c>
      <c r="D3519" t="e">
        <f>IF(C3519=1,'Data Transformation'!$G$3+0.5*'Data Transformation'!$W$25,IF(C3520=1,D3520-'Data Transformation'!$W$25,FALSE))</f>
        <v>#NUM!</v>
      </c>
      <c r="E3519">
        <f t="array" ref="E3519">IF(ISLOGICAL(D3519),"",FREQUENCY(IF('Data Transformation'!$B$425:$B$8425='Bin Analysis'!$B3507,'Data Transformation'!$G$425:$G$8425),D3519))</f>
        <v>2001</v>
      </c>
      <c r="F3519">
        <f t="shared" si="438"/>
        <v>0</v>
      </c>
      <c r="G3519">
        <f>Weighting!$H$15</f>
        <v>0</v>
      </c>
      <c r="H3519">
        <f t="array" ref="H3519">FREQUENCY(IF('Data Transformation'!$B$4:$B$8425=B3507,'Data Transformation'!$G$4:$G$8425),'Bin Analysis'!$B3519)</f>
        <v>2073</v>
      </c>
      <c r="I3519">
        <f t="shared" si="439"/>
        <v>0</v>
      </c>
      <c r="J3519">
        <f t="shared" si="440"/>
        <v>0</v>
      </c>
      <c r="K3519">
        <f>J3519*Weighting!$W$15</f>
        <v>0</v>
      </c>
      <c r="M3519" s="14"/>
    </row>
    <row r="3520" spans="1:25" x14ac:dyDescent="0.55000000000000004">
      <c r="A3520" s="32" t="str">
        <f>IF(Weighting!$P$16&gt;0,B3520,"")</f>
        <v/>
      </c>
      <c r="B3520" t="e">
        <f>Weighting!$C$16</f>
        <v>#DIV/0!</v>
      </c>
      <c r="C3520" t="e">
        <f>Weighting!$F$16</f>
        <v>#NUM!</v>
      </c>
      <c r="D3520" t="e">
        <f>IF(C3520=1,'Data Transformation'!$G$3+0.5*'Data Transformation'!$W$25,IF(C3521=1,D3521-'Data Transformation'!$W$25,FALSE))</f>
        <v>#NUM!</v>
      </c>
      <c r="E3520">
        <f t="array" ref="E3520">IF(ISLOGICAL(D3520),"",FREQUENCY(IF('Data Transformation'!$B$425:$B$8425='Bin Analysis'!$B3507,'Data Transformation'!$G$425:$G$8425),D3520))</f>
        <v>2001</v>
      </c>
      <c r="F3520">
        <f t="shared" si="438"/>
        <v>0</v>
      </c>
      <c r="G3520">
        <f>Weighting!$H$16</f>
        <v>0</v>
      </c>
      <c r="H3520">
        <f t="array" ref="H3520">FREQUENCY(IF('Data Transformation'!$B$4:$B$8425=B3507,'Data Transformation'!$G$4:$G$8425),'Bin Analysis'!$B3520)</f>
        <v>2073</v>
      </c>
      <c r="I3520">
        <f t="shared" si="439"/>
        <v>0</v>
      </c>
      <c r="J3520">
        <f t="shared" si="440"/>
        <v>0</v>
      </c>
      <c r="K3520">
        <f>J3520*Weighting!$W$16</f>
        <v>0</v>
      </c>
      <c r="M3520" s="14"/>
    </row>
    <row r="3521" spans="1:25" x14ac:dyDescent="0.55000000000000004">
      <c r="A3521" s="32" t="str">
        <f>IF(Weighting!$P$17&gt;0,B3521,"")</f>
        <v/>
      </c>
      <c r="B3521" t="e">
        <f>Weighting!$C$17</f>
        <v>#DIV/0!</v>
      </c>
      <c r="C3521" t="e">
        <f>Weighting!$F$17</f>
        <v>#NUM!</v>
      </c>
      <c r="D3521" t="e">
        <f>IF(C3521=1,'Data Transformation'!$G$3+0.5*'Data Transformation'!$W$25,IF(C3522=1,D3522-'Data Transformation'!$W$25,FALSE))</f>
        <v>#NUM!</v>
      </c>
      <c r="E3521">
        <f t="array" ref="E3521">IF(ISLOGICAL(D3521),"",FREQUENCY(IF('Data Transformation'!$B$425:$B$8425='Bin Analysis'!$B3507,'Data Transformation'!$G$425:$G$8425),D3521))</f>
        <v>2001</v>
      </c>
      <c r="F3521">
        <f t="shared" si="438"/>
        <v>0</v>
      </c>
      <c r="G3521">
        <f>Weighting!$H$17</f>
        <v>0</v>
      </c>
      <c r="H3521">
        <f t="array" ref="H3521">FREQUENCY(IF('Data Transformation'!$B$4:$B$8425=B3507,'Data Transformation'!$G$4:$G$8425),'Bin Analysis'!$B3521)</f>
        <v>2073</v>
      </c>
      <c r="I3521">
        <f t="shared" si="439"/>
        <v>0</v>
      </c>
      <c r="J3521">
        <f t="shared" si="440"/>
        <v>0</v>
      </c>
      <c r="K3521">
        <f>J3521*Weighting!$W$17</f>
        <v>0</v>
      </c>
      <c r="M3521" s="14"/>
    </row>
    <row r="3522" spans="1:25" x14ac:dyDescent="0.55000000000000004">
      <c r="A3522" s="32" t="str">
        <f>IF(Weighting!$P$18&gt;0,B3522,"")</f>
        <v/>
      </c>
      <c r="B3522" t="e">
        <f>Weighting!$C$18</f>
        <v>#DIV/0!</v>
      </c>
      <c r="C3522" t="e">
        <f>Weighting!$F$18</f>
        <v>#NUM!</v>
      </c>
      <c r="D3522" t="e">
        <f>IF(C3522=1,'Data Transformation'!$G$3+0.5*'Data Transformation'!$W$25,IF(C3523=1,D3523-'Data Transformation'!$W$25,FALSE))</f>
        <v>#NUM!</v>
      </c>
      <c r="E3522">
        <f t="array" ref="E3522">IF(ISLOGICAL(D3522),"",FREQUENCY(IF('Data Transformation'!$B$425:$B$8425='Bin Analysis'!$B3507,'Data Transformation'!$G$425:$G$8425),D3522))</f>
        <v>2001</v>
      </c>
      <c r="F3522">
        <f t="shared" si="438"/>
        <v>0</v>
      </c>
      <c r="G3522">
        <f>Weighting!$H$18</f>
        <v>0</v>
      </c>
      <c r="H3522">
        <f t="array" ref="H3522">FREQUENCY(IF('Data Transformation'!$B$4:$B$8425=B3507,'Data Transformation'!$G$4:$G$8425),'Bin Analysis'!$B3522)</f>
        <v>2073</v>
      </c>
      <c r="I3522">
        <f t="shared" si="439"/>
        <v>0</v>
      </c>
      <c r="J3522">
        <f t="shared" si="440"/>
        <v>0</v>
      </c>
      <c r="K3522">
        <f>J3522*Weighting!$W$18</f>
        <v>0</v>
      </c>
      <c r="M3522" s="14"/>
    </row>
    <row r="3523" spans="1:25" x14ac:dyDescent="0.55000000000000004">
      <c r="A3523" s="32" t="str">
        <f>IF(Weighting!$P$19&gt;0,B3523,"")</f>
        <v/>
      </c>
      <c r="B3523" t="e">
        <f>Weighting!$C$19</f>
        <v>#DIV/0!</v>
      </c>
      <c r="C3523" t="e">
        <f>Weighting!$F$19</f>
        <v>#NUM!</v>
      </c>
      <c r="D3523" t="e">
        <f>IF(C3523=1,'Data Transformation'!$G$3+0.5*'Data Transformation'!$W$25,IF(C3524=1,D3524-'Data Transformation'!$W$25,FALSE))</f>
        <v>#NUM!</v>
      </c>
      <c r="E3523">
        <f t="array" ref="E3523">IF(ISLOGICAL(D3523),"",FREQUENCY(IF('Data Transformation'!$B$425:$B$8425='Bin Analysis'!$B3507,'Data Transformation'!$G$425:$G$8425),D3523))</f>
        <v>2001</v>
      </c>
      <c r="F3523">
        <f t="shared" si="438"/>
        <v>0</v>
      </c>
      <c r="G3523">
        <f>Weighting!$H$19</f>
        <v>0</v>
      </c>
      <c r="H3523">
        <f t="array" ref="H3523">FREQUENCY(IF('Data Transformation'!$B$4:$B$8425=B3507,'Data Transformation'!$G$4:$G$8425),'Bin Analysis'!$B3523)</f>
        <v>2073</v>
      </c>
      <c r="I3523">
        <f t="shared" si="439"/>
        <v>0</v>
      </c>
      <c r="J3523">
        <f t="shared" si="440"/>
        <v>0</v>
      </c>
      <c r="K3523">
        <f>J3523*Weighting!$W$19</f>
        <v>0</v>
      </c>
      <c r="M3523" s="14"/>
    </row>
    <row r="3524" spans="1:25" x14ac:dyDescent="0.55000000000000004">
      <c r="A3524" s="32" t="str">
        <f>IF(Weighting!$P$20&gt;0,B3524,"")</f>
        <v/>
      </c>
      <c r="B3524" t="e">
        <f>Weighting!$C$20</f>
        <v>#DIV/0!</v>
      </c>
      <c r="C3524" t="e">
        <f>Weighting!$F$20</f>
        <v>#NUM!</v>
      </c>
      <c r="D3524" t="e">
        <f>IF(C3524=1,'Data Transformation'!$G$3+0.5*'Data Transformation'!$W$25,IF(C3525=1,D3525-'Data Transformation'!$W$25,FALSE))</f>
        <v>#NUM!</v>
      </c>
      <c r="E3524">
        <f t="array" ref="E3524">IF(ISLOGICAL(D3524),"",FREQUENCY(IF('Data Transformation'!$B$425:$B$8425='Bin Analysis'!$B3507,'Data Transformation'!$G$425:$G$8425),D3524))</f>
        <v>2001</v>
      </c>
      <c r="F3524">
        <f t="shared" si="438"/>
        <v>0</v>
      </c>
      <c r="G3524">
        <f>Weighting!$H$20</f>
        <v>0</v>
      </c>
      <c r="H3524">
        <f t="array" ref="H3524">FREQUENCY(IF('Data Transformation'!$B$4:$B$8425=B3507,'Data Transformation'!$G$4:$G$8425),'Bin Analysis'!$B3524)</f>
        <v>2073</v>
      </c>
      <c r="I3524">
        <f t="shared" si="439"/>
        <v>0</v>
      </c>
      <c r="J3524">
        <f t="shared" si="440"/>
        <v>0</v>
      </c>
      <c r="K3524">
        <f>J3524*Weighting!$W$20</f>
        <v>0</v>
      </c>
      <c r="M3524" s="14"/>
    </row>
    <row r="3525" spans="1:25" x14ac:dyDescent="0.55000000000000004">
      <c r="A3525" s="32" t="str">
        <f>IF(Weighting!$P$21&gt;0,B3525,"")</f>
        <v/>
      </c>
      <c r="B3525" t="e">
        <f>Weighting!$C$21</f>
        <v>#DIV/0!</v>
      </c>
      <c r="C3525" t="e">
        <f>Weighting!$F$21</f>
        <v>#NUM!</v>
      </c>
      <c r="D3525" t="e">
        <f>IF(C3525=1,'Data Transformation'!$G$3+0.5*'Data Transformation'!$W$25,IF(C3526=1,D3526-'Data Transformation'!$W$25,FALSE))</f>
        <v>#NUM!</v>
      </c>
      <c r="E3525">
        <f t="array" ref="E3525">IF(ISLOGICAL(D3525),"",FREQUENCY(IF('Data Transformation'!$B$425:$B$8425='Bin Analysis'!$B3507,'Data Transformation'!$G$425:$G$8425),D3525))</f>
        <v>2001</v>
      </c>
      <c r="F3525">
        <f t="shared" si="438"/>
        <v>0</v>
      </c>
      <c r="G3525">
        <f>Weighting!$H$21</f>
        <v>0</v>
      </c>
      <c r="H3525">
        <f t="array" ref="H3525">FREQUENCY(IF('Data Transformation'!$B$4:$B$8425=B3507,'Data Transformation'!$G$4:$G$8425),'Bin Analysis'!$B3525)</f>
        <v>2073</v>
      </c>
      <c r="I3525">
        <f t="shared" si="439"/>
        <v>0</v>
      </c>
      <c r="J3525">
        <f t="shared" si="440"/>
        <v>0</v>
      </c>
      <c r="K3525">
        <f>J3525*Weighting!$W$21</f>
        <v>0</v>
      </c>
      <c r="M3525" s="14"/>
    </row>
    <row r="3526" spans="1:25" x14ac:dyDescent="0.55000000000000004">
      <c r="A3526" s="32" t="str">
        <f>IF(Weighting!$P$22&gt;0,B3526,"")</f>
        <v/>
      </c>
      <c r="B3526" t="e">
        <f>Weighting!$C$22</f>
        <v>#DIV/0!</v>
      </c>
      <c r="C3526" t="e">
        <f>Weighting!$F$22</f>
        <v>#NUM!</v>
      </c>
      <c r="D3526" t="e">
        <f>IF(C3526=1,'Data Transformation'!$G$3+0.5*'Data Transformation'!$W$25,IF(C3527=1,D3527-'Data Transformation'!$W$25,FALSE))</f>
        <v>#NUM!</v>
      </c>
      <c r="E3526">
        <f t="array" ref="E3526">IF(ISLOGICAL(D3526),"",FREQUENCY(IF('Data Transformation'!$B$425:$B$8425='Bin Analysis'!$B3507,'Data Transformation'!$G$425:$G$8425),D3526))</f>
        <v>2001</v>
      </c>
      <c r="F3526">
        <f t="shared" si="438"/>
        <v>0</v>
      </c>
      <c r="G3526">
        <f>Weighting!$H$22</f>
        <v>0</v>
      </c>
      <c r="H3526">
        <f t="array" ref="H3526">FREQUENCY(IF('Data Transformation'!$B$4:$B$8425=B3507,'Data Transformation'!$G$4:$G$8425),'Bin Analysis'!$B3526)</f>
        <v>2073</v>
      </c>
      <c r="I3526">
        <f t="shared" si="439"/>
        <v>0</v>
      </c>
      <c r="J3526">
        <f t="shared" si="440"/>
        <v>0</v>
      </c>
      <c r="K3526">
        <f>J3526*Weighting!$W$22</f>
        <v>0</v>
      </c>
      <c r="M3526" s="14"/>
    </row>
    <row r="3527" spans="1:25" x14ac:dyDescent="0.55000000000000004">
      <c r="A3527" s="32" t="str">
        <f>IF(Weighting!$P$23&gt;0,B3527,"")</f>
        <v/>
      </c>
      <c r="B3527" t="e">
        <f>Weighting!$C$23</f>
        <v>#DIV/0!</v>
      </c>
      <c r="C3527" t="e">
        <f>Weighting!$F$23</f>
        <v>#NUM!</v>
      </c>
      <c r="D3527" t="e">
        <f>IF(C3527=1,'Data Transformation'!$G$3+0.5*'Data Transformation'!$W$25,IF(C3528=1,D3528-'Data Transformation'!$W$25,FALSE))</f>
        <v>#NUM!</v>
      </c>
      <c r="E3527">
        <f t="array" ref="E3527">IF(ISLOGICAL(D3527),"",FREQUENCY(IF('Data Transformation'!$B$425:$B$8425='Bin Analysis'!$B3507,'Data Transformation'!$G$425:$G$8425),D3527))</f>
        <v>2001</v>
      </c>
      <c r="F3527">
        <f t="shared" si="438"/>
        <v>0</v>
      </c>
      <c r="G3527">
        <f>Weighting!$H$23</f>
        <v>0</v>
      </c>
      <c r="H3527">
        <f t="array" ref="H3527">FREQUENCY(IF('Data Transformation'!$B$4:$B$8425=B3507,'Data Transformation'!$G$4:$G$8425),'Bin Analysis'!$B3527)</f>
        <v>2073</v>
      </c>
      <c r="I3527">
        <f t="shared" si="439"/>
        <v>0</v>
      </c>
      <c r="J3527">
        <f t="shared" si="440"/>
        <v>0</v>
      </c>
      <c r="K3527">
        <f>J3527*Weighting!$W$23</f>
        <v>0</v>
      </c>
      <c r="M3527" s="14"/>
    </row>
    <row r="3528" spans="1:25" x14ac:dyDescent="0.55000000000000004">
      <c r="A3528" s="32" t="str">
        <f>IF(Weighting!$P$24&gt;0,B3528,"")</f>
        <v/>
      </c>
      <c r="B3528" t="e">
        <f>Weighting!$C$24</f>
        <v>#DIV/0!</v>
      </c>
      <c r="C3528" t="e">
        <f>Weighting!$F$24</f>
        <v>#NUM!</v>
      </c>
      <c r="D3528" t="e">
        <f>IF(C3528=1,'Data Transformation'!$G$3+0.5*'Data Transformation'!$W$25,IF(C3529=1,D3529-'Data Transformation'!$W$25,FALSE))</f>
        <v>#NUM!</v>
      </c>
      <c r="E3528">
        <f t="array" ref="E3528">IF(ISLOGICAL(D3528),"",FREQUENCY(IF('Data Transformation'!$B$425:$B$8425='Bin Analysis'!$B3507,'Data Transformation'!$G$425:$G$8425),D3528))</f>
        <v>2001</v>
      </c>
      <c r="F3528">
        <f t="shared" si="438"/>
        <v>0</v>
      </c>
      <c r="G3528">
        <f>Weighting!$H$24</f>
        <v>0</v>
      </c>
      <c r="H3528">
        <f t="array" ref="H3528">FREQUENCY(IF('Data Transformation'!$B$4:$B$8425=B3507,'Data Transformation'!$G$4:$G$8425),'Bin Analysis'!$B3528)</f>
        <v>2073</v>
      </c>
      <c r="I3528">
        <f t="shared" si="439"/>
        <v>0</v>
      </c>
      <c r="J3528">
        <f t="shared" si="440"/>
        <v>0</v>
      </c>
      <c r="K3528">
        <f>J3528*Weighting!$W$24</f>
        <v>0</v>
      </c>
      <c r="M3528" s="14"/>
    </row>
    <row r="3529" spans="1:25" x14ac:dyDescent="0.55000000000000004">
      <c r="A3529" s="32" t="str">
        <f>IF(Weighting!$P$25&gt;0,B3529,"")</f>
        <v/>
      </c>
      <c r="B3529" t="e">
        <f>Weighting!$C$25</f>
        <v>#DIV/0!</v>
      </c>
      <c r="C3529" t="e">
        <f>Weighting!$F$25</f>
        <v>#NUM!</v>
      </c>
      <c r="D3529" t="e">
        <f>IF(C3529=1,'Data Transformation'!$G$3+0.5*'Data Transformation'!$W$25,IF(C3530=1,D3530-'Data Transformation'!$W$25,FALSE))</f>
        <v>#NUM!</v>
      </c>
      <c r="E3529">
        <f t="array" ref="E3529">IF(ISLOGICAL(D3529),"",FREQUENCY(IF('Data Transformation'!$B$425:$B$8425='Bin Analysis'!$B3507,'Data Transformation'!$G$425:$G$8425),D3529))</f>
        <v>2001</v>
      </c>
      <c r="F3529">
        <f t="shared" si="438"/>
        <v>0</v>
      </c>
      <c r="G3529">
        <f>Weighting!$H$25</f>
        <v>0</v>
      </c>
      <c r="H3529">
        <f t="array" ref="H3529">FREQUENCY(IF('Data Transformation'!$B$4:$B$8425=B3507,'Data Transformation'!$G$4:$G$8425),'Bin Analysis'!$B3529)</f>
        <v>2073</v>
      </c>
      <c r="I3529">
        <f t="shared" si="439"/>
        <v>0</v>
      </c>
      <c r="J3529">
        <f t="shared" si="440"/>
        <v>0</v>
      </c>
      <c r="K3529">
        <f>J3529*Weighting!$W$25</f>
        <v>0</v>
      </c>
      <c r="M3529" s="14"/>
    </row>
    <row r="3530" spans="1:25" x14ac:dyDescent="0.55000000000000004">
      <c r="O3530"/>
      <c r="P3530"/>
      <c r="Q3530"/>
      <c r="R3530"/>
    </row>
    <row r="3531" spans="1:25" ht="23.35" x14ac:dyDescent="0.8">
      <c r="A3531" s="21" t="s">
        <v>0</v>
      </c>
      <c r="B3531" s="21" t="str">
        <f>IFERROR(VLOOKUP(C3531,'Data Transformation'!$L$6:$M$426,2,FALSE),"")</f>
        <v/>
      </c>
      <c r="C3531" s="21">
        <f>C3507+1</f>
        <v>147</v>
      </c>
      <c r="D3531" s="21"/>
      <c r="E3531" s="21"/>
      <c r="F3531" s="21"/>
      <c r="G3531" s="21"/>
      <c r="H3531" s="22"/>
      <c r="I3531" s="22"/>
      <c r="J3531" s="22"/>
      <c r="K3531" s="21"/>
      <c r="L3531" s="21" t="str">
        <f>B3531</f>
        <v/>
      </c>
      <c r="M3531" s="23" t="e">
        <f>INDEX('Data Transformation'!$O$4:$O$424,MATCH($B3531,'Data Transformation'!$M$4:$M$424,0),MATCH($M$2,'Data Transformation'!$O$3,0))</f>
        <v>#N/A</v>
      </c>
      <c r="N3531" s="27" t="e">
        <f>IF('Input and Summary Results'!$J$16="minimum",'Bin Analysis'!X3532/(M3531-1),'Bin Analysis'!Y3531/('Bin Analysis'!M3531-1))</f>
        <v>#N/A</v>
      </c>
      <c r="O3531" s="27" t="e">
        <f>IF(M3531=FALSE,NA(),(VLOOKUP(1,C3534:K3553,4,FALSE))/(M3531-1))</f>
        <v>#N/A</v>
      </c>
      <c r="P3531" s="27" t="e">
        <f>IF(M3531=FALSE,NA(),SUM(J3534:J3553)/Weighting!$S$5)</f>
        <v>#N/A</v>
      </c>
      <c r="Q3531" s="27" t="e">
        <f>IF(M3531=FALSE,NA(),SUM(K3534:K3553)/Weighting!$S$6)</f>
        <v>#N/A</v>
      </c>
      <c r="R3531" s="27" t="e">
        <f>IF(M3531=FALSE,NA(),(VLOOKUP(1,G3534:K3553,3,FALSE))/(M3531-1))</f>
        <v>#N/A</v>
      </c>
      <c r="S3531" s="22" t="e">
        <f>IF(M3531=FALSE,NA(),IF(SUM(J3534:J3553)=2,"yes","no"))</f>
        <v>#N/A</v>
      </c>
      <c r="X3531" s="2" cm="2">
        <f t="array" ref="X3531:X3532">FREQUENCY(IF('Data Transformation'!$B$425:$B$6424='Bin Analysis'!L3531,'Data Transformation'!$G$425:$G$6424),'Data Transformation'!$U$11)</f>
        <v>0</v>
      </c>
      <c r="Y3531" s="2" cm="2">
        <f t="array" ref="Y3531:Y3532">FREQUENCY(IF('Data Transformation'!$B$425:$B$6424='Bin Analysis'!L3531,'Data Transformation'!$G$425:$G$6424),'Data Transformation'!$U$12)</f>
        <v>0</v>
      </c>
    </row>
    <row r="3532" spans="1:25" x14ac:dyDescent="0.55000000000000004">
      <c r="A3532" s="14" t="s">
        <v>67</v>
      </c>
      <c r="B3532" t="s">
        <v>47</v>
      </c>
      <c r="C3532" t="s">
        <v>5</v>
      </c>
      <c r="D3532" t="s">
        <v>100</v>
      </c>
      <c r="E3532" t="s">
        <v>101</v>
      </c>
      <c r="F3532" t="s">
        <v>102</v>
      </c>
      <c r="G3532" t="s">
        <v>70</v>
      </c>
      <c r="H3532" t="s">
        <v>31</v>
      </c>
      <c r="I3532" t="s">
        <v>32</v>
      </c>
      <c r="J3532" t="s">
        <v>46</v>
      </c>
      <c r="K3532" s="14" t="s">
        <v>45</v>
      </c>
      <c r="M3532" s="14"/>
      <c r="X3532" s="2">
        <v>0</v>
      </c>
      <c r="Y3532" s="2">
        <v>0</v>
      </c>
    </row>
    <row r="3533" spans="1:25" x14ac:dyDescent="0.55000000000000004">
      <c r="A3533" s="32"/>
      <c r="D3533" t="e">
        <f>IF(C3533=1,'Data Transformation'!$G$3+0.5*'Data Transformation'!$W$25,IF(C3534=1,D3534-'Data Transformation'!$W$25,FALSE))</f>
        <v>#NUM!</v>
      </c>
      <c r="E3533">
        <f t="array" ref="E3533">IF(ISLOGICAL(D3533),"",FREQUENCY(IF('Data Transformation'!$B$425:$B$8425='Bin Analysis'!$B3531,'Data Transformation'!$G$425:$G$8425),D3533))</f>
        <v>2001</v>
      </c>
      <c r="F3533" t="e">
        <f>IF(ISLOGICAL(D3533),"",E3533-E3532)</f>
        <v>#VALUE!</v>
      </c>
      <c r="M3533" s="14"/>
    </row>
    <row r="3534" spans="1:25" x14ac:dyDescent="0.55000000000000004">
      <c r="A3534" s="32" t="e">
        <f>IF(Weighting!$P$6&gt;0,B3534,"")</f>
        <v>#NUM!</v>
      </c>
      <c r="B3534" t="e">
        <f>Weighting!$C$6</f>
        <v>#DIV/0!</v>
      </c>
      <c r="C3534" t="e">
        <f>Weighting!$F$6</f>
        <v>#NUM!</v>
      </c>
      <c r="D3534" t="e">
        <f>IF(C3534=1,'Data Transformation'!$G$3+0.5*'Data Transformation'!$W$25,IF(C3535=1,D3535-'Data Transformation'!$W$25,FALSE))</f>
        <v>#NUM!</v>
      </c>
      <c r="E3534">
        <f t="array" ref="E3534">IF(ISLOGICAL(D3534),"",FREQUENCY(IF('Data Transformation'!$B$425:$B$8425='Bin Analysis'!$B3531,'Data Transformation'!$G$425:$G$8425),D3534))</f>
        <v>2001</v>
      </c>
      <c r="F3534">
        <f>IF(ISLOGICAL(D3534),"",E3534-E3533)</f>
        <v>0</v>
      </c>
      <c r="G3534">
        <f>Weighting!$H$6</f>
        <v>1</v>
      </c>
      <c r="H3534">
        <f t="array" ref="H3534">FREQUENCY(IF('Data Transformation'!$B$4:$B$8425=B3531,'Data Transformation'!$G$4:$G$8425),'Bin Analysis'!$B3534)</f>
        <v>2073</v>
      </c>
      <c r="I3534">
        <f>H3534-H3533</f>
        <v>2073</v>
      </c>
      <c r="J3534">
        <f>IF(I3534=0,0,1)</f>
        <v>1</v>
      </c>
      <c r="K3534" t="e">
        <f>J3534*Weighting!$W$6</f>
        <v>#NUM!</v>
      </c>
      <c r="M3534" s="14"/>
    </row>
    <row r="3535" spans="1:25" x14ac:dyDescent="0.55000000000000004">
      <c r="A3535" s="32" t="str">
        <f>IF(Weighting!$P$7&gt;0,B3535,"")</f>
        <v/>
      </c>
      <c r="B3535" t="e">
        <f>Weighting!$C$7</f>
        <v>#DIV/0!</v>
      </c>
      <c r="C3535" t="e">
        <f>Weighting!$F$7</f>
        <v>#NUM!</v>
      </c>
      <c r="D3535" t="e">
        <f>IF(C3535=1,'Data Transformation'!$G$3+0.5*'Data Transformation'!$W$25,IF(C3536=1,D3536-'Data Transformation'!$W$25,FALSE))</f>
        <v>#NUM!</v>
      </c>
      <c r="E3535">
        <f t="array" ref="E3535">IF(ISLOGICAL(D3535),"",FREQUENCY(IF('Data Transformation'!$B$425:$B$8425='Bin Analysis'!$B3531,'Data Transformation'!$G$425:$G$8425),D3535))</f>
        <v>2001</v>
      </c>
      <c r="F3535">
        <f t="shared" ref="F3535:F3553" si="441">IF(ISLOGICAL(D3535),"",E3535-E3534)</f>
        <v>0</v>
      </c>
      <c r="G3535">
        <f>Weighting!$H$7</f>
        <v>0</v>
      </c>
      <c r="H3535">
        <f t="array" ref="H3535">FREQUENCY(IF('Data Transformation'!$B$4:$B$8425=B3531,'Data Transformation'!$G$4:$G$8425),'Bin Analysis'!$B3535)</f>
        <v>2073</v>
      </c>
      <c r="I3535">
        <f t="shared" ref="I3535:I3553" si="442">H3535-H3534</f>
        <v>0</v>
      </c>
      <c r="J3535">
        <f>IF(I3535=0,0,1)</f>
        <v>0</v>
      </c>
      <c r="K3535">
        <f>J3535*Weighting!$W$7</f>
        <v>0</v>
      </c>
      <c r="M3535" s="14"/>
    </row>
    <row r="3536" spans="1:25" x14ac:dyDescent="0.55000000000000004">
      <c r="A3536" s="32" t="str">
        <f>IF(Weighting!$P$8&gt;0,B3536,"")</f>
        <v/>
      </c>
      <c r="B3536" t="e">
        <f>Weighting!$C$8</f>
        <v>#DIV/0!</v>
      </c>
      <c r="C3536" t="e">
        <f>Weighting!$F$8</f>
        <v>#NUM!</v>
      </c>
      <c r="D3536" t="e">
        <f>IF(C3536=1,'Data Transformation'!$G$3+0.5*'Data Transformation'!$W$25,IF(C3537=1,D3537-'Data Transformation'!$W$25,FALSE))</f>
        <v>#NUM!</v>
      </c>
      <c r="E3536">
        <f t="array" ref="E3536">IF(ISLOGICAL(D3536),"",FREQUENCY(IF('Data Transformation'!$B$425:$B$8425='Bin Analysis'!$B3531,'Data Transformation'!$G$425:$G$8425),D3536))</f>
        <v>2001</v>
      </c>
      <c r="F3536">
        <f t="shared" si="441"/>
        <v>0</v>
      </c>
      <c r="G3536">
        <f>Weighting!$H$8</f>
        <v>0</v>
      </c>
      <c r="H3536">
        <f t="array" ref="H3536">FREQUENCY(IF('Data Transformation'!$B$4:$B$8425=B3531,'Data Transformation'!$G$4:$G$8425),'Bin Analysis'!$B3536)</f>
        <v>2073</v>
      </c>
      <c r="I3536">
        <f t="shared" si="442"/>
        <v>0</v>
      </c>
      <c r="J3536">
        <f t="shared" ref="J3536:J3553" si="443">IF(I3536=0,0,1)</f>
        <v>0</v>
      </c>
      <c r="K3536">
        <f>J3536*Weighting!$W$8</f>
        <v>0</v>
      </c>
      <c r="M3536" s="14"/>
    </row>
    <row r="3537" spans="1:13" x14ac:dyDescent="0.55000000000000004">
      <c r="A3537" s="32" t="str">
        <f>IF(Weighting!$P$9&gt;0,B3537,"")</f>
        <v/>
      </c>
      <c r="B3537" s="50" t="e">
        <f>Weighting!$C$9</f>
        <v>#DIV/0!</v>
      </c>
      <c r="C3537" t="e">
        <f>Weighting!$F$9</f>
        <v>#NUM!</v>
      </c>
      <c r="D3537" t="e">
        <f>IF(C3537=1,'Data Transformation'!$G$3+0.5*'Data Transformation'!$W$25,IF(C3538=1,D3538-'Data Transformation'!$W$25,FALSE))</f>
        <v>#NUM!</v>
      </c>
      <c r="E3537">
        <f t="array" ref="E3537">IF(ISLOGICAL(D3537),"",FREQUENCY(IF('Data Transformation'!$B$425:$B$8425='Bin Analysis'!$B3531,'Data Transformation'!$G$425:$G$8425),D3537))</f>
        <v>2001</v>
      </c>
      <c r="F3537">
        <f t="shared" si="441"/>
        <v>0</v>
      </c>
      <c r="G3537">
        <f>Weighting!$H$9</f>
        <v>0</v>
      </c>
      <c r="H3537">
        <f t="array" ref="H3537">FREQUENCY(IF('Data Transformation'!$B$4:$B$8425=B3531,'Data Transformation'!$G$4:$G$8425),'Bin Analysis'!$B3537)</f>
        <v>2073</v>
      </c>
      <c r="I3537">
        <f t="shared" si="442"/>
        <v>0</v>
      </c>
      <c r="J3537">
        <f t="shared" si="443"/>
        <v>0</v>
      </c>
      <c r="K3537">
        <f>J3537*Weighting!$W$9</f>
        <v>0</v>
      </c>
      <c r="M3537" s="14"/>
    </row>
    <row r="3538" spans="1:13" x14ac:dyDescent="0.55000000000000004">
      <c r="A3538" s="32" t="str">
        <f>IF(Weighting!$P$10&gt;0,B3538,"")</f>
        <v/>
      </c>
      <c r="B3538" t="e">
        <f>Weighting!$C$10</f>
        <v>#DIV/0!</v>
      </c>
      <c r="C3538" t="e">
        <f>Weighting!$F$10</f>
        <v>#NUM!</v>
      </c>
      <c r="D3538" t="e">
        <f>IF(C3538=1,'Data Transformation'!$G$3+0.5*'Data Transformation'!$W$25,IF(C3539=1,D3539-'Data Transformation'!$W$25,FALSE))</f>
        <v>#NUM!</v>
      </c>
      <c r="E3538">
        <f t="array" ref="E3538">IF(ISLOGICAL(D3538),"",FREQUENCY(IF('Data Transformation'!$B$425:$B$8425='Bin Analysis'!$B3531,'Data Transformation'!$G$425:$G$8425),D3538))</f>
        <v>2001</v>
      </c>
      <c r="F3538">
        <f t="shared" si="441"/>
        <v>0</v>
      </c>
      <c r="G3538">
        <f>Weighting!$H$10</f>
        <v>0</v>
      </c>
      <c r="H3538">
        <f t="array" ref="H3538">FREQUENCY(IF('Data Transformation'!$B$4:$B$8425=B3531,'Data Transformation'!$G$4:$G$8425),'Bin Analysis'!$B3538)</f>
        <v>2073</v>
      </c>
      <c r="I3538">
        <f t="shared" si="442"/>
        <v>0</v>
      </c>
      <c r="J3538">
        <f t="shared" si="443"/>
        <v>0</v>
      </c>
      <c r="K3538">
        <f>J3538*Weighting!$W$10</f>
        <v>0</v>
      </c>
      <c r="M3538" s="14"/>
    </row>
    <row r="3539" spans="1:13" x14ac:dyDescent="0.55000000000000004">
      <c r="A3539" s="32" t="str">
        <f>IF(Weighting!$P$11&gt;0,B3539,"")</f>
        <v/>
      </c>
      <c r="B3539" t="e">
        <f>Weighting!$C$11</f>
        <v>#DIV/0!</v>
      </c>
      <c r="C3539" t="e">
        <f>Weighting!$F$11</f>
        <v>#NUM!</v>
      </c>
      <c r="D3539" t="e">
        <f>IF(C3539=1,'Data Transformation'!$G$3+0.5*'Data Transformation'!$W$25,IF(C3540=1,D3540-'Data Transformation'!$W$25,FALSE))</f>
        <v>#NUM!</v>
      </c>
      <c r="E3539">
        <f t="array" ref="E3539">IF(ISLOGICAL(D3539),"",FREQUENCY(IF('Data Transformation'!$B$425:$B$8425='Bin Analysis'!$B3531,'Data Transformation'!$G$425:$G$8425),D3539))</f>
        <v>2001</v>
      </c>
      <c r="F3539">
        <f t="shared" si="441"/>
        <v>0</v>
      </c>
      <c r="G3539">
        <f>Weighting!$H$11</f>
        <v>0</v>
      </c>
      <c r="H3539">
        <f t="array" ref="H3539">FREQUENCY(IF('Data Transformation'!$B$4:$B$8425=B3531,'Data Transformation'!$G$4:$G$8425),'Bin Analysis'!$B3539)</f>
        <v>2073</v>
      </c>
      <c r="I3539">
        <f t="shared" si="442"/>
        <v>0</v>
      </c>
      <c r="J3539">
        <f t="shared" si="443"/>
        <v>0</v>
      </c>
      <c r="K3539">
        <f>J3539*Weighting!$W$11</f>
        <v>0</v>
      </c>
      <c r="M3539" s="14"/>
    </row>
    <row r="3540" spans="1:13" x14ac:dyDescent="0.55000000000000004">
      <c r="A3540" s="32" t="str">
        <f>IF(Weighting!$P$12&gt;0,B3540,"")</f>
        <v/>
      </c>
      <c r="B3540" t="e">
        <f>Weighting!$C$12</f>
        <v>#DIV/0!</v>
      </c>
      <c r="C3540" t="e">
        <f>Weighting!$F$12</f>
        <v>#NUM!</v>
      </c>
      <c r="D3540" t="e">
        <f>IF(C3540=1,'Data Transformation'!$G$3+0.5*'Data Transformation'!$W$25,IF(C3541=1,D3541-'Data Transformation'!$W$25,FALSE))</f>
        <v>#NUM!</v>
      </c>
      <c r="E3540">
        <f t="array" ref="E3540">IF(ISLOGICAL(D3540),"",FREQUENCY(IF('Data Transformation'!$B$425:$B$8425='Bin Analysis'!$B3531,'Data Transformation'!$G$425:$G$8425),D3540))</f>
        <v>2001</v>
      </c>
      <c r="F3540">
        <f t="shared" si="441"/>
        <v>0</v>
      </c>
      <c r="G3540">
        <f>Weighting!$H$12</f>
        <v>0</v>
      </c>
      <c r="H3540">
        <f t="array" ref="H3540">FREQUENCY(IF('Data Transformation'!$B$4:$B$8425=B3531,'Data Transformation'!$G$4:$G$8425),'Bin Analysis'!$B3540)</f>
        <v>2073</v>
      </c>
      <c r="I3540">
        <f t="shared" si="442"/>
        <v>0</v>
      </c>
      <c r="J3540">
        <f t="shared" si="443"/>
        <v>0</v>
      </c>
      <c r="K3540">
        <f>J3540*Weighting!$W$12</f>
        <v>0</v>
      </c>
      <c r="M3540" s="14"/>
    </row>
    <row r="3541" spans="1:13" x14ac:dyDescent="0.55000000000000004">
      <c r="A3541" s="32" t="str">
        <f>IF(Weighting!$P$13&gt;0,B3541,"")</f>
        <v/>
      </c>
      <c r="B3541" t="e">
        <f>Weighting!$C$13</f>
        <v>#DIV/0!</v>
      </c>
      <c r="C3541" t="e">
        <f>Weighting!$F$13</f>
        <v>#NUM!</v>
      </c>
      <c r="D3541" t="e">
        <f>IF(C3541=1,'Data Transformation'!$G$3+0.5*'Data Transformation'!$W$25,IF(C3542=1,D3542-'Data Transformation'!$W$25,FALSE))</f>
        <v>#NUM!</v>
      </c>
      <c r="E3541">
        <f t="array" ref="E3541">IF(ISLOGICAL(D3541),"",FREQUENCY(IF('Data Transformation'!$B$425:$B$8425='Bin Analysis'!$B3531,'Data Transformation'!$G$425:$G$8425),D3541))</f>
        <v>2001</v>
      </c>
      <c r="F3541">
        <f t="shared" si="441"/>
        <v>0</v>
      </c>
      <c r="G3541">
        <f>Weighting!$H$13</f>
        <v>0</v>
      </c>
      <c r="H3541">
        <f t="array" ref="H3541">FREQUENCY(IF('Data Transformation'!$B$4:$B$8425=B3531,'Data Transformation'!$G$4:$G$8425),'Bin Analysis'!$B3541)</f>
        <v>2073</v>
      </c>
      <c r="I3541">
        <f t="shared" si="442"/>
        <v>0</v>
      </c>
      <c r="J3541">
        <f t="shared" si="443"/>
        <v>0</v>
      </c>
      <c r="K3541">
        <f>J3541*Weighting!$W$13</f>
        <v>0</v>
      </c>
      <c r="M3541" s="14"/>
    </row>
    <row r="3542" spans="1:13" x14ac:dyDescent="0.55000000000000004">
      <c r="A3542" s="32" t="str">
        <f>IF(Weighting!$P$14&gt;0,B3542,"")</f>
        <v/>
      </c>
      <c r="B3542" t="e">
        <f>Weighting!$C$14</f>
        <v>#DIV/0!</v>
      </c>
      <c r="C3542" t="e">
        <f>Weighting!$F$14</f>
        <v>#NUM!</v>
      </c>
      <c r="D3542" t="e">
        <f>IF(C3542=1,'Data Transformation'!$G$3+0.5*'Data Transformation'!$W$25,IF(C3543=1,D3543-'Data Transformation'!$W$25,FALSE))</f>
        <v>#NUM!</v>
      </c>
      <c r="E3542">
        <f t="array" ref="E3542">IF(ISLOGICAL(D3542),"",FREQUENCY(IF('Data Transformation'!$B$425:$B$8425='Bin Analysis'!$B3531,'Data Transformation'!$G$425:$G$8425),D3542))</f>
        <v>2001</v>
      </c>
      <c r="F3542">
        <f t="shared" si="441"/>
        <v>0</v>
      </c>
      <c r="G3542">
        <f>Weighting!$H$14</f>
        <v>0</v>
      </c>
      <c r="H3542">
        <f t="array" ref="H3542">FREQUENCY(IF('Data Transformation'!$B$4:$B$8425=B3531,'Data Transformation'!$G$4:$G$8425),'Bin Analysis'!$B3542)</f>
        <v>2073</v>
      </c>
      <c r="I3542">
        <f t="shared" si="442"/>
        <v>0</v>
      </c>
      <c r="J3542">
        <f t="shared" si="443"/>
        <v>0</v>
      </c>
      <c r="K3542">
        <f>J3542*Weighting!$W$14</f>
        <v>0</v>
      </c>
      <c r="M3542" s="14"/>
    </row>
    <row r="3543" spans="1:13" x14ac:dyDescent="0.55000000000000004">
      <c r="A3543" s="32" t="str">
        <f>IF(Weighting!$P$15&gt;0,B3543,"")</f>
        <v/>
      </c>
      <c r="B3543" t="e">
        <f>Weighting!$C$15</f>
        <v>#DIV/0!</v>
      </c>
      <c r="C3543" t="e">
        <f>Weighting!$F$15</f>
        <v>#NUM!</v>
      </c>
      <c r="D3543" t="e">
        <f>IF(C3543=1,'Data Transformation'!$G$3+0.5*'Data Transformation'!$W$25,IF(C3544=1,D3544-'Data Transformation'!$W$25,FALSE))</f>
        <v>#NUM!</v>
      </c>
      <c r="E3543">
        <f t="array" ref="E3543">IF(ISLOGICAL(D3543),"",FREQUENCY(IF('Data Transformation'!$B$425:$B$8425='Bin Analysis'!$B3531,'Data Transformation'!$G$425:$G$8425),D3543))</f>
        <v>2001</v>
      </c>
      <c r="F3543">
        <f t="shared" si="441"/>
        <v>0</v>
      </c>
      <c r="G3543">
        <f>Weighting!$H$15</f>
        <v>0</v>
      </c>
      <c r="H3543">
        <f t="array" ref="H3543">FREQUENCY(IF('Data Transformation'!$B$4:$B$8425=B3531,'Data Transformation'!$G$4:$G$8425),'Bin Analysis'!$B3543)</f>
        <v>2073</v>
      </c>
      <c r="I3543">
        <f t="shared" si="442"/>
        <v>0</v>
      </c>
      <c r="J3543">
        <f t="shared" si="443"/>
        <v>0</v>
      </c>
      <c r="K3543">
        <f>J3543*Weighting!$W$15</f>
        <v>0</v>
      </c>
      <c r="M3543" s="14"/>
    </row>
    <row r="3544" spans="1:13" x14ac:dyDescent="0.55000000000000004">
      <c r="A3544" s="32" t="str">
        <f>IF(Weighting!$P$16&gt;0,B3544,"")</f>
        <v/>
      </c>
      <c r="B3544" t="e">
        <f>Weighting!$C$16</f>
        <v>#DIV/0!</v>
      </c>
      <c r="C3544" t="e">
        <f>Weighting!$F$16</f>
        <v>#NUM!</v>
      </c>
      <c r="D3544" t="e">
        <f>IF(C3544=1,'Data Transformation'!$G$3+0.5*'Data Transformation'!$W$25,IF(C3545=1,D3545-'Data Transformation'!$W$25,FALSE))</f>
        <v>#NUM!</v>
      </c>
      <c r="E3544">
        <f t="array" ref="E3544">IF(ISLOGICAL(D3544),"",FREQUENCY(IF('Data Transformation'!$B$425:$B$8425='Bin Analysis'!$B3531,'Data Transformation'!$G$425:$G$8425),D3544))</f>
        <v>2001</v>
      </c>
      <c r="F3544">
        <f t="shared" si="441"/>
        <v>0</v>
      </c>
      <c r="G3544">
        <f>Weighting!$H$16</f>
        <v>0</v>
      </c>
      <c r="H3544">
        <f t="array" ref="H3544">FREQUENCY(IF('Data Transformation'!$B$4:$B$8425=B3531,'Data Transformation'!$G$4:$G$8425),'Bin Analysis'!$B3544)</f>
        <v>2073</v>
      </c>
      <c r="I3544">
        <f t="shared" si="442"/>
        <v>0</v>
      </c>
      <c r="J3544">
        <f t="shared" si="443"/>
        <v>0</v>
      </c>
      <c r="K3544">
        <f>J3544*Weighting!$W$16</f>
        <v>0</v>
      </c>
      <c r="M3544" s="14"/>
    </row>
    <row r="3545" spans="1:13" x14ac:dyDescent="0.55000000000000004">
      <c r="A3545" s="32" t="str">
        <f>IF(Weighting!$P$17&gt;0,B3545,"")</f>
        <v/>
      </c>
      <c r="B3545" t="e">
        <f>Weighting!$C$17</f>
        <v>#DIV/0!</v>
      </c>
      <c r="C3545" t="e">
        <f>Weighting!$F$17</f>
        <v>#NUM!</v>
      </c>
      <c r="D3545" t="e">
        <f>IF(C3545=1,'Data Transformation'!$G$3+0.5*'Data Transformation'!$W$25,IF(C3546=1,D3546-'Data Transformation'!$W$25,FALSE))</f>
        <v>#NUM!</v>
      </c>
      <c r="E3545">
        <f t="array" ref="E3545">IF(ISLOGICAL(D3545),"",FREQUENCY(IF('Data Transformation'!$B$425:$B$8425='Bin Analysis'!$B3531,'Data Transformation'!$G$425:$G$8425),D3545))</f>
        <v>2001</v>
      </c>
      <c r="F3545">
        <f t="shared" si="441"/>
        <v>0</v>
      </c>
      <c r="G3545">
        <f>Weighting!$H$17</f>
        <v>0</v>
      </c>
      <c r="H3545">
        <f t="array" ref="H3545">FREQUENCY(IF('Data Transformation'!$B$4:$B$8425=B3531,'Data Transformation'!$G$4:$G$8425),'Bin Analysis'!$B3545)</f>
        <v>2073</v>
      </c>
      <c r="I3545">
        <f t="shared" si="442"/>
        <v>0</v>
      </c>
      <c r="J3545">
        <f t="shared" si="443"/>
        <v>0</v>
      </c>
      <c r="K3545">
        <f>J3545*Weighting!$W$17</f>
        <v>0</v>
      </c>
      <c r="M3545" s="14"/>
    </row>
    <row r="3546" spans="1:13" x14ac:dyDescent="0.55000000000000004">
      <c r="A3546" s="32" t="str">
        <f>IF(Weighting!$P$18&gt;0,B3546,"")</f>
        <v/>
      </c>
      <c r="B3546" t="e">
        <f>Weighting!$C$18</f>
        <v>#DIV/0!</v>
      </c>
      <c r="C3546" t="e">
        <f>Weighting!$F$18</f>
        <v>#NUM!</v>
      </c>
      <c r="D3546" t="e">
        <f>IF(C3546=1,'Data Transformation'!$G$3+0.5*'Data Transformation'!$W$25,IF(C3547=1,D3547-'Data Transformation'!$W$25,FALSE))</f>
        <v>#NUM!</v>
      </c>
      <c r="E3546">
        <f t="array" ref="E3546">IF(ISLOGICAL(D3546),"",FREQUENCY(IF('Data Transformation'!$B$425:$B$8425='Bin Analysis'!$B3531,'Data Transformation'!$G$425:$G$8425),D3546))</f>
        <v>2001</v>
      </c>
      <c r="F3546">
        <f t="shared" si="441"/>
        <v>0</v>
      </c>
      <c r="G3546">
        <f>Weighting!$H$18</f>
        <v>0</v>
      </c>
      <c r="H3546">
        <f t="array" ref="H3546">FREQUENCY(IF('Data Transformation'!$B$4:$B$8425=B3531,'Data Transformation'!$G$4:$G$8425),'Bin Analysis'!$B3546)</f>
        <v>2073</v>
      </c>
      <c r="I3546">
        <f t="shared" si="442"/>
        <v>0</v>
      </c>
      <c r="J3546">
        <f t="shared" si="443"/>
        <v>0</v>
      </c>
      <c r="K3546">
        <f>J3546*Weighting!$W$18</f>
        <v>0</v>
      </c>
      <c r="M3546" s="14"/>
    </row>
    <row r="3547" spans="1:13" x14ac:dyDescent="0.55000000000000004">
      <c r="A3547" s="32" t="str">
        <f>IF(Weighting!$P$19&gt;0,B3547,"")</f>
        <v/>
      </c>
      <c r="B3547" t="e">
        <f>Weighting!$C$19</f>
        <v>#DIV/0!</v>
      </c>
      <c r="C3547" t="e">
        <f>Weighting!$F$19</f>
        <v>#NUM!</v>
      </c>
      <c r="D3547" t="e">
        <f>IF(C3547=1,'Data Transformation'!$G$3+0.5*'Data Transformation'!$W$25,IF(C3548=1,D3548-'Data Transformation'!$W$25,FALSE))</f>
        <v>#NUM!</v>
      </c>
      <c r="E3547">
        <f t="array" ref="E3547">IF(ISLOGICAL(D3547),"",FREQUENCY(IF('Data Transformation'!$B$425:$B$8425='Bin Analysis'!$B3531,'Data Transformation'!$G$425:$G$8425),D3547))</f>
        <v>2001</v>
      </c>
      <c r="F3547">
        <f t="shared" si="441"/>
        <v>0</v>
      </c>
      <c r="G3547">
        <f>Weighting!$H$19</f>
        <v>0</v>
      </c>
      <c r="H3547">
        <f t="array" ref="H3547">FREQUENCY(IF('Data Transformation'!$B$4:$B$8425=B3531,'Data Transformation'!$G$4:$G$8425),'Bin Analysis'!$B3547)</f>
        <v>2073</v>
      </c>
      <c r="I3547">
        <f t="shared" si="442"/>
        <v>0</v>
      </c>
      <c r="J3547">
        <f t="shared" si="443"/>
        <v>0</v>
      </c>
      <c r="K3547">
        <f>J3547*Weighting!$W$19</f>
        <v>0</v>
      </c>
      <c r="M3547" s="14"/>
    </row>
    <row r="3548" spans="1:13" x14ac:dyDescent="0.55000000000000004">
      <c r="A3548" s="32" t="str">
        <f>IF(Weighting!$P$20&gt;0,B3548,"")</f>
        <v/>
      </c>
      <c r="B3548" t="e">
        <f>Weighting!$C$20</f>
        <v>#DIV/0!</v>
      </c>
      <c r="C3548" t="e">
        <f>Weighting!$F$20</f>
        <v>#NUM!</v>
      </c>
      <c r="D3548" t="e">
        <f>IF(C3548=1,'Data Transformation'!$G$3+0.5*'Data Transformation'!$W$25,IF(C3549=1,D3549-'Data Transformation'!$W$25,FALSE))</f>
        <v>#NUM!</v>
      </c>
      <c r="E3548">
        <f t="array" ref="E3548">IF(ISLOGICAL(D3548),"",FREQUENCY(IF('Data Transformation'!$B$425:$B$8425='Bin Analysis'!$B3531,'Data Transformation'!$G$425:$G$8425),D3548))</f>
        <v>2001</v>
      </c>
      <c r="F3548">
        <f t="shared" si="441"/>
        <v>0</v>
      </c>
      <c r="G3548">
        <f>Weighting!$H$20</f>
        <v>0</v>
      </c>
      <c r="H3548">
        <f t="array" ref="H3548">FREQUENCY(IF('Data Transformation'!$B$4:$B$8425=B3531,'Data Transformation'!$G$4:$G$8425),'Bin Analysis'!$B3548)</f>
        <v>2073</v>
      </c>
      <c r="I3548">
        <f t="shared" si="442"/>
        <v>0</v>
      </c>
      <c r="J3548">
        <f t="shared" si="443"/>
        <v>0</v>
      </c>
      <c r="K3548">
        <f>J3548*Weighting!$W$20</f>
        <v>0</v>
      </c>
      <c r="M3548" s="14"/>
    </row>
    <row r="3549" spans="1:13" x14ac:dyDescent="0.55000000000000004">
      <c r="A3549" s="32" t="str">
        <f>IF(Weighting!$P$21&gt;0,B3549,"")</f>
        <v/>
      </c>
      <c r="B3549" t="e">
        <f>Weighting!$C$21</f>
        <v>#DIV/0!</v>
      </c>
      <c r="C3549" t="e">
        <f>Weighting!$F$21</f>
        <v>#NUM!</v>
      </c>
      <c r="D3549" t="e">
        <f>IF(C3549=1,'Data Transformation'!$G$3+0.5*'Data Transformation'!$W$25,IF(C3550=1,D3550-'Data Transformation'!$W$25,FALSE))</f>
        <v>#NUM!</v>
      </c>
      <c r="E3549">
        <f t="array" ref="E3549">IF(ISLOGICAL(D3549),"",FREQUENCY(IF('Data Transformation'!$B$425:$B$8425='Bin Analysis'!$B3531,'Data Transformation'!$G$425:$G$8425),D3549))</f>
        <v>2001</v>
      </c>
      <c r="F3549">
        <f t="shared" si="441"/>
        <v>0</v>
      </c>
      <c r="G3549">
        <f>Weighting!$H$21</f>
        <v>0</v>
      </c>
      <c r="H3549">
        <f t="array" ref="H3549">FREQUENCY(IF('Data Transformation'!$B$4:$B$8425=B3531,'Data Transformation'!$G$4:$G$8425),'Bin Analysis'!$B3549)</f>
        <v>2073</v>
      </c>
      <c r="I3549">
        <f t="shared" si="442"/>
        <v>0</v>
      </c>
      <c r="J3549">
        <f t="shared" si="443"/>
        <v>0</v>
      </c>
      <c r="K3549">
        <f>J3549*Weighting!$W$21</f>
        <v>0</v>
      </c>
      <c r="M3549" s="14"/>
    </row>
    <row r="3550" spans="1:13" x14ac:dyDescent="0.55000000000000004">
      <c r="A3550" s="32" t="str">
        <f>IF(Weighting!$P$22&gt;0,B3550,"")</f>
        <v/>
      </c>
      <c r="B3550" t="e">
        <f>Weighting!$C$22</f>
        <v>#DIV/0!</v>
      </c>
      <c r="C3550" t="e">
        <f>Weighting!$F$22</f>
        <v>#NUM!</v>
      </c>
      <c r="D3550" t="e">
        <f>IF(C3550=1,'Data Transformation'!$G$3+0.5*'Data Transformation'!$W$25,IF(C3551=1,D3551-'Data Transformation'!$W$25,FALSE))</f>
        <v>#NUM!</v>
      </c>
      <c r="E3550">
        <f t="array" ref="E3550">IF(ISLOGICAL(D3550),"",FREQUENCY(IF('Data Transformation'!$B$425:$B$8425='Bin Analysis'!$B3531,'Data Transformation'!$G$425:$G$8425),D3550))</f>
        <v>2001</v>
      </c>
      <c r="F3550">
        <f t="shared" si="441"/>
        <v>0</v>
      </c>
      <c r="G3550">
        <f>Weighting!$H$22</f>
        <v>0</v>
      </c>
      <c r="H3550">
        <f t="array" ref="H3550">FREQUENCY(IF('Data Transformation'!$B$4:$B$8425=B3531,'Data Transformation'!$G$4:$G$8425),'Bin Analysis'!$B3550)</f>
        <v>2073</v>
      </c>
      <c r="I3550">
        <f t="shared" si="442"/>
        <v>0</v>
      </c>
      <c r="J3550">
        <f t="shared" si="443"/>
        <v>0</v>
      </c>
      <c r="K3550">
        <f>J3550*Weighting!$W$22</f>
        <v>0</v>
      </c>
      <c r="M3550" s="14"/>
    </row>
    <row r="3551" spans="1:13" x14ac:dyDescent="0.55000000000000004">
      <c r="A3551" s="32" t="str">
        <f>IF(Weighting!$P$23&gt;0,B3551,"")</f>
        <v/>
      </c>
      <c r="B3551" t="e">
        <f>Weighting!$C$23</f>
        <v>#DIV/0!</v>
      </c>
      <c r="C3551" t="e">
        <f>Weighting!$F$23</f>
        <v>#NUM!</v>
      </c>
      <c r="D3551" t="e">
        <f>IF(C3551=1,'Data Transformation'!$G$3+0.5*'Data Transformation'!$W$25,IF(C3552=1,D3552-'Data Transformation'!$W$25,FALSE))</f>
        <v>#NUM!</v>
      </c>
      <c r="E3551">
        <f t="array" ref="E3551">IF(ISLOGICAL(D3551),"",FREQUENCY(IF('Data Transformation'!$B$425:$B$8425='Bin Analysis'!$B3531,'Data Transformation'!$G$425:$G$8425),D3551))</f>
        <v>2001</v>
      </c>
      <c r="F3551">
        <f t="shared" si="441"/>
        <v>0</v>
      </c>
      <c r="G3551">
        <f>Weighting!$H$23</f>
        <v>0</v>
      </c>
      <c r="H3551">
        <f t="array" ref="H3551">FREQUENCY(IF('Data Transformation'!$B$4:$B$8425=B3531,'Data Transformation'!$G$4:$G$8425),'Bin Analysis'!$B3551)</f>
        <v>2073</v>
      </c>
      <c r="I3551">
        <f t="shared" si="442"/>
        <v>0</v>
      </c>
      <c r="J3551">
        <f t="shared" si="443"/>
        <v>0</v>
      </c>
      <c r="K3551">
        <f>J3551*Weighting!$W$23</f>
        <v>0</v>
      </c>
      <c r="M3551" s="14"/>
    </row>
    <row r="3552" spans="1:13" x14ac:dyDescent="0.55000000000000004">
      <c r="A3552" s="32" t="str">
        <f>IF(Weighting!$P$24&gt;0,B3552,"")</f>
        <v/>
      </c>
      <c r="B3552" t="e">
        <f>Weighting!$C$24</f>
        <v>#DIV/0!</v>
      </c>
      <c r="C3552" t="e">
        <f>Weighting!$F$24</f>
        <v>#NUM!</v>
      </c>
      <c r="D3552" t="e">
        <f>IF(C3552=1,'Data Transformation'!$G$3+0.5*'Data Transformation'!$W$25,IF(C3553=1,D3553-'Data Transformation'!$W$25,FALSE))</f>
        <v>#NUM!</v>
      </c>
      <c r="E3552">
        <f t="array" ref="E3552">IF(ISLOGICAL(D3552),"",FREQUENCY(IF('Data Transformation'!$B$425:$B$8425='Bin Analysis'!$B3531,'Data Transformation'!$G$425:$G$8425),D3552))</f>
        <v>2001</v>
      </c>
      <c r="F3552">
        <f t="shared" si="441"/>
        <v>0</v>
      </c>
      <c r="G3552">
        <f>Weighting!$H$24</f>
        <v>0</v>
      </c>
      <c r="H3552">
        <f t="array" ref="H3552">FREQUENCY(IF('Data Transformation'!$B$4:$B$8425=B3531,'Data Transformation'!$G$4:$G$8425),'Bin Analysis'!$B3552)</f>
        <v>2073</v>
      </c>
      <c r="I3552">
        <f t="shared" si="442"/>
        <v>0</v>
      </c>
      <c r="J3552">
        <f t="shared" si="443"/>
        <v>0</v>
      </c>
      <c r="K3552">
        <f>J3552*Weighting!$W$24</f>
        <v>0</v>
      </c>
      <c r="M3552" s="14"/>
    </row>
    <row r="3553" spans="1:25" x14ac:dyDescent="0.55000000000000004">
      <c r="A3553" s="32" t="str">
        <f>IF(Weighting!$P$25&gt;0,B3553,"")</f>
        <v/>
      </c>
      <c r="B3553" t="e">
        <f>Weighting!$C$25</f>
        <v>#DIV/0!</v>
      </c>
      <c r="C3553" t="e">
        <f>Weighting!$F$25</f>
        <v>#NUM!</v>
      </c>
      <c r="D3553" t="e">
        <f>IF(C3553=1,'Data Transformation'!$G$3+0.5*'Data Transformation'!$W$25,IF(C3554=1,D3554-'Data Transformation'!$W$25,FALSE))</f>
        <v>#NUM!</v>
      </c>
      <c r="E3553">
        <f t="array" ref="E3553">IF(ISLOGICAL(D3553),"",FREQUENCY(IF('Data Transformation'!$B$425:$B$8425='Bin Analysis'!$B3531,'Data Transformation'!$G$425:$G$8425),D3553))</f>
        <v>2001</v>
      </c>
      <c r="F3553">
        <f t="shared" si="441"/>
        <v>0</v>
      </c>
      <c r="G3553">
        <f>Weighting!$H$25</f>
        <v>0</v>
      </c>
      <c r="H3553">
        <f t="array" ref="H3553">FREQUENCY(IF('Data Transformation'!$B$4:$B$8425=B3531,'Data Transformation'!$G$4:$G$8425),'Bin Analysis'!$B3553)</f>
        <v>2073</v>
      </c>
      <c r="I3553">
        <f t="shared" si="442"/>
        <v>0</v>
      </c>
      <c r="J3553">
        <f t="shared" si="443"/>
        <v>0</v>
      </c>
      <c r="K3553">
        <f>J3553*Weighting!$W$25</f>
        <v>0</v>
      </c>
      <c r="M3553" s="14"/>
    </row>
    <row r="3554" spans="1:25" x14ac:dyDescent="0.55000000000000004">
      <c r="O3554"/>
      <c r="P3554"/>
      <c r="Q3554"/>
      <c r="R3554"/>
    </row>
    <row r="3555" spans="1:25" ht="23.35" x14ac:dyDescent="0.8">
      <c r="A3555" s="21" t="s">
        <v>0</v>
      </c>
      <c r="B3555" s="21" t="str">
        <f>IFERROR(VLOOKUP(C3555,'Data Transformation'!$L$6:$M$426,2,FALSE),"")</f>
        <v/>
      </c>
      <c r="C3555" s="21">
        <f>C3531+1</f>
        <v>148</v>
      </c>
      <c r="D3555" s="21"/>
      <c r="E3555" s="21"/>
      <c r="F3555" s="21"/>
      <c r="G3555" s="21"/>
      <c r="H3555" s="22"/>
      <c r="I3555" s="22"/>
      <c r="J3555" s="22"/>
      <c r="K3555" s="21"/>
      <c r="L3555" s="21" t="str">
        <f>B3555</f>
        <v/>
      </c>
      <c r="M3555" s="23" t="e">
        <f>INDEX('Data Transformation'!$O$4:$O$424,MATCH($B3555,'Data Transformation'!$M$4:$M$424,0),MATCH($M$2,'Data Transformation'!$O$3,0))</f>
        <v>#N/A</v>
      </c>
      <c r="N3555" s="27" t="e">
        <f>IF('Input and Summary Results'!$J$16="minimum",'Bin Analysis'!X3556/(M3555-1),'Bin Analysis'!Y3555/('Bin Analysis'!M3555-1))</f>
        <v>#N/A</v>
      </c>
      <c r="O3555" s="27" t="e">
        <f>IF(M3555=FALSE,NA(),(VLOOKUP(1,C3558:K3577,4,FALSE))/(M3555-1))</f>
        <v>#N/A</v>
      </c>
      <c r="P3555" s="27" t="e">
        <f>IF(M3555=FALSE,NA(),SUM(J3558:J3577)/Weighting!$S$5)</f>
        <v>#N/A</v>
      </c>
      <c r="Q3555" s="27" t="e">
        <f>IF(M3555=FALSE,NA(),SUM(K3558:K3577)/Weighting!$S$6)</f>
        <v>#N/A</v>
      </c>
      <c r="R3555" s="27" t="e">
        <f>IF(M3555=FALSE,NA(),(VLOOKUP(1,G3558:K3577,3,FALSE))/(M3555-1))</f>
        <v>#N/A</v>
      </c>
      <c r="S3555" s="22" t="e">
        <f>IF(M3555=FALSE,NA(),IF(SUM(J3558:J3577)=2,"yes","no"))</f>
        <v>#N/A</v>
      </c>
      <c r="X3555" s="2" cm="2">
        <f t="array" ref="X3555:X3556">FREQUENCY(IF('Data Transformation'!$B$425:$B$6424='Bin Analysis'!L3555,'Data Transformation'!$G$425:$G$6424),'Data Transformation'!$U$11)</f>
        <v>0</v>
      </c>
      <c r="Y3555" s="2" cm="2">
        <f t="array" ref="Y3555:Y3556">FREQUENCY(IF('Data Transformation'!$B$425:$B$6424='Bin Analysis'!L3555,'Data Transformation'!$G$425:$G$6424),'Data Transformation'!$U$12)</f>
        <v>0</v>
      </c>
    </row>
    <row r="3556" spans="1:25" x14ac:dyDescent="0.55000000000000004">
      <c r="A3556" s="14" t="s">
        <v>67</v>
      </c>
      <c r="B3556" t="s">
        <v>47</v>
      </c>
      <c r="C3556" t="s">
        <v>5</v>
      </c>
      <c r="D3556" t="s">
        <v>100</v>
      </c>
      <c r="E3556" t="s">
        <v>101</v>
      </c>
      <c r="F3556" t="s">
        <v>102</v>
      </c>
      <c r="G3556" t="s">
        <v>70</v>
      </c>
      <c r="H3556" t="s">
        <v>31</v>
      </c>
      <c r="I3556" t="s">
        <v>32</v>
      </c>
      <c r="J3556" t="s">
        <v>46</v>
      </c>
      <c r="K3556" s="14" t="s">
        <v>45</v>
      </c>
      <c r="M3556" s="14"/>
      <c r="X3556" s="2">
        <v>0</v>
      </c>
      <c r="Y3556" s="2">
        <v>0</v>
      </c>
    </row>
    <row r="3557" spans="1:25" x14ac:dyDescent="0.55000000000000004">
      <c r="A3557" s="32"/>
      <c r="D3557" t="e">
        <f>IF(C3557=1,'Data Transformation'!$G$3+0.5*'Data Transformation'!$W$25,IF(C3558=1,D3558-'Data Transformation'!$W$25,FALSE))</f>
        <v>#NUM!</v>
      </c>
      <c r="E3557">
        <f t="array" ref="E3557">IF(ISLOGICAL(D3557),"",FREQUENCY(IF('Data Transformation'!$B$425:$B$8425='Bin Analysis'!$B3555,'Data Transformation'!$G$425:$G$8425),D3557))</f>
        <v>2001</v>
      </c>
      <c r="F3557" t="e">
        <f>IF(ISLOGICAL(D3557),"",E3557-E3556)</f>
        <v>#VALUE!</v>
      </c>
      <c r="M3557" s="14"/>
    </row>
    <row r="3558" spans="1:25" x14ac:dyDescent="0.55000000000000004">
      <c r="A3558" s="32" t="e">
        <f>IF(Weighting!$P$6&gt;0,B3558,"")</f>
        <v>#NUM!</v>
      </c>
      <c r="B3558" t="e">
        <f>Weighting!$C$6</f>
        <v>#DIV/0!</v>
      </c>
      <c r="C3558" t="e">
        <f>Weighting!$F$6</f>
        <v>#NUM!</v>
      </c>
      <c r="D3558" t="e">
        <f>IF(C3558=1,'Data Transformation'!$G$3+0.5*'Data Transformation'!$W$25,IF(C3559=1,D3559-'Data Transformation'!$W$25,FALSE))</f>
        <v>#NUM!</v>
      </c>
      <c r="E3558">
        <f t="array" ref="E3558">IF(ISLOGICAL(D3558),"",FREQUENCY(IF('Data Transformation'!$B$425:$B$8425='Bin Analysis'!$B3555,'Data Transformation'!$G$425:$G$8425),D3558))</f>
        <v>2001</v>
      </c>
      <c r="F3558">
        <f>IF(ISLOGICAL(D3558),"",E3558-E3557)</f>
        <v>0</v>
      </c>
      <c r="G3558">
        <f>Weighting!$H$6</f>
        <v>1</v>
      </c>
      <c r="H3558">
        <f t="array" ref="H3558">FREQUENCY(IF('Data Transformation'!$B$4:$B$8425=B3555,'Data Transformation'!$G$4:$G$8425),'Bin Analysis'!$B3558)</f>
        <v>2073</v>
      </c>
      <c r="I3558">
        <f>H3558-H3557</f>
        <v>2073</v>
      </c>
      <c r="J3558">
        <f>IF(I3558=0,0,1)</f>
        <v>1</v>
      </c>
      <c r="K3558" t="e">
        <f>J3558*Weighting!$W$6</f>
        <v>#NUM!</v>
      </c>
      <c r="M3558" s="14"/>
    </row>
    <row r="3559" spans="1:25" x14ac:dyDescent="0.55000000000000004">
      <c r="A3559" s="32" t="str">
        <f>IF(Weighting!$P$7&gt;0,B3559,"")</f>
        <v/>
      </c>
      <c r="B3559" t="e">
        <f>Weighting!$C$7</f>
        <v>#DIV/0!</v>
      </c>
      <c r="C3559" t="e">
        <f>Weighting!$F$7</f>
        <v>#NUM!</v>
      </c>
      <c r="D3559" t="e">
        <f>IF(C3559=1,'Data Transformation'!$G$3+0.5*'Data Transformation'!$W$25,IF(C3560=1,D3560-'Data Transformation'!$W$25,FALSE))</f>
        <v>#NUM!</v>
      </c>
      <c r="E3559">
        <f t="array" ref="E3559">IF(ISLOGICAL(D3559),"",FREQUENCY(IF('Data Transformation'!$B$425:$B$8425='Bin Analysis'!$B3555,'Data Transformation'!$G$425:$G$8425),D3559))</f>
        <v>2001</v>
      </c>
      <c r="F3559">
        <f t="shared" ref="F3559:F3577" si="444">IF(ISLOGICAL(D3559),"",E3559-E3558)</f>
        <v>0</v>
      </c>
      <c r="G3559">
        <f>Weighting!$H$7</f>
        <v>0</v>
      </c>
      <c r="H3559">
        <f t="array" ref="H3559">FREQUENCY(IF('Data Transformation'!$B$4:$B$8425=B3555,'Data Transformation'!$G$4:$G$8425),'Bin Analysis'!$B3559)</f>
        <v>2073</v>
      </c>
      <c r="I3559">
        <f t="shared" ref="I3559:I3577" si="445">H3559-H3558</f>
        <v>0</v>
      </c>
      <c r="J3559">
        <f>IF(I3559=0,0,1)</f>
        <v>0</v>
      </c>
      <c r="K3559">
        <f>J3559*Weighting!$W$7</f>
        <v>0</v>
      </c>
      <c r="M3559" s="14"/>
    </row>
    <row r="3560" spans="1:25" x14ac:dyDescent="0.55000000000000004">
      <c r="A3560" s="32" t="str">
        <f>IF(Weighting!$P$8&gt;0,B3560,"")</f>
        <v/>
      </c>
      <c r="B3560" t="e">
        <f>Weighting!$C$8</f>
        <v>#DIV/0!</v>
      </c>
      <c r="C3560" t="e">
        <f>Weighting!$F$8</f>
        <v>#NUM!</v>
      </c>
      <c r="D3560" t="e">
        <f>IF(C3560=1,'Data Transformation'!$G$3+0.5*'Data Transformation'!$W$25,IF(C3561=1,D3561-'Data Transformation'!$W$25,FALSE))</f>
        <v>#NUM!</v>
      </c>
      <c r="E3560">
        <f t="array" ref="E3560">IF(ISLOGICAL(D3560),"",FREQUENCY(IF('Data Transformation'!$B$425:$B$8425='Bin Analysis'!$B3555,'Data Transformation'!$G$425:$G$8425),D3560))</f>
        <v>2001</v>
      </c>
      <c r="F3560">
        <f t="shared" si="444"/>
        <v>0</v>
      </c>
      <c r="G3560">
        <f>Weighting!$H$8</f>
        <v>0</v>
      </c>
      <c r="H3560">
        <f t="array" ref="H3560">FREQUENCY(IF('Data Transformation'!$B$4:$B$8425=B3555,'Data Transformation'!$G$4:$G$8425),'Bin Analysis'!$B3560)</f>
        <v>2073</v>
      </c>
      <c r="I3560">
        <f t="shared" si="445"/>
        <v>0</v>
      </c>
      <c r="J3560">
        <f t="shared" ref="J3560:J3577" si="446">IF(I3560=0,0,1)</f>
        <v>0</v>
      </c>
      <c r="K3560">
        <f>J3560*Weighting!$W$8</f>
        <v>0</v>
      </c>
      <c r="M3560" s="14"/>
    </row>
    <row r="3561" spans="1:25" x14ac:dyDescent="0.55000000000000004">
      <c r="A3561" s="32" t="str">
        <f>IF(Weighting!$P$9&gt;0,B3561,"")</f>
        <v/>
      </c>
      <c r="B3561" s="50" t="e">
        <f>Weighting!$C$9</f>
        <v>#DIV/0!</v>
      </c>
      <c r="C3561" t="e">
        <f>Weighting!$F$9</f>
        <v>#NUM!</v>
      </c>
      <c r="D3561" t="e">
        <f>IF(C3561=1,'Data Transformation'!$G$3+0.5*'Data Transformation'!$W$25,IF(C3562=1,D3562-'Data Transformation'!$W$25,FALSE))</f>
        <v>#NUM!</v>
      </c>
      <c r="E3561">
        <f t="array" ref="E3561">IF(ISLOGICAL(D3561),"",FREQUENCY(IF('Data Transformation'!$B$425:$B$8425='Bin Analysis'!$B3555,'Data Transformation'!$G$425:$G$8425),D3561))</f>
        <v>2001</v>
      </c>
      <c r="F3561">
        <f t="shared" si="444"/>
        <v>0</v>
      </c>
      <c r="G3561">
        <f>Weighting!$H$9</f>
        <v>0</v>
      </c>
      <c r="H3561">
        <f t="array" ref="H3561">FREQUENCY(IF('Data Transformation'!$B$4:$B$8425=B3555,'Data Transformation'!$G$4:$G$8425),'Bin Analysis'!$B3561)</f>
        <v>2073</v>
      </c>
      <c r="I3561">
        <f t="shared" si="445"/>
        <v>0</v>
      </c>
      <c r="J3561">
        <f t="shared" si="446"/>
        <v>0</v>
      </c>
      <c r="K3561">
        <f>J3561*Weighting!$W$9</f>
        <v>0</v>
      </c>
      <c r="M3561" s="14"/>
    </row>
    <row r="3562" spans="1:25" x14ac:dyDescent="0.55000000000000004">
      <c r="A3562" s="32" t="str">
        <f>IF(Weighting!$P$10&gt;0,B3562,"")</f>
        <v/>
      </c>
      <c r="B3562" t="e">
        <f>Weighting!$C$10</f>
        <v>#DIV/0!</v>
      </c>
      <c r="C3562" t="e">
        <f>Weighting!$F$10</f>
        <v>#NUM!</v>
      </c>
      <c r="D3562" t="e">
        <f>IF(C3562=1,'Data Transformation'!$G$3+0.5*'Data Transformation'!$W$25,IF(C3563=1,D3563-'Data Transformation'!$W$25,FALSE))</f>
        <v>#NUM!</v>
      </c>
      <c r="E3562">
        <f t="array" ref="E3562">IF(ISLOGICAL(D3562),"",FREQUENCY(IF('Data Transformation'!$B$425:$B$8425='Bin Analysis'!$B3555,'Data Transformation'!$G$425:$G$8425),D3562))</f>
        <v>2001</v>
      </c>
      <c r="F3562">
        <f t="shared" si="444"/>
        <v>0</v>
      </c>
      <c r="G3562">
        <f>Weighting!$H$10</f>
        <v>0</v>
      </c>
      <c r="H3562">
        <f t="array" ref="H3562">FREQUENCY(IF('Data Transformation'!$B$4:$B$8425=B3555,'Data Transformation'!$G$4:$G$8425),'Bin Analysis'!$B3562)</f>
        <v>2073</v>
      </c>
      <c r="I3562">
        <f t="shared" si="445"/>
        <v>0</v>
      </c>
      <c r="J3562">
        <f t="shared" si="446"/>
        <v>0</v>
      </c>
      <c r="K3562">
        <f>J3562*Weighting!$W$10</f>
        <v>0</v>
      </c>
      <c r="M3562" s="14"/>
    </row>
    <row r="3563" spans="1:25" x14ac:dyDescent="0.55000000000000004">
      <c r="A3563" s="32" t="str">
        <f>IF(Weighting!$P$11&gt;0,B3563,"")</f>
        <v/>
      </c>
      <c r="B3563" t="e">
        <f>Weighting!$C$11</f>
        <v>#DIV/0!</v>
      </c>
      <c r="C3563" t="e">
        <f>Weighting!$F$11</f>
        <v>#NUM!</v>
      </c>
      <c r="D3563" t="e">
        <f>IF(C3563=1,'Data Transformation'!$G$3+0.5*'Data Transformation'!$W$25,IF(C3564=1,D3564-'Data Transformation'!$W$25,FALSE))</f>
        <v>#NUM!</v>
      </c>
      <c r="E3563">
        <f t="array" ref="E3563">IF(ISLOGICAL(D3563),"",FREQUENCY(IF('Data Transformation'!$B$425:$B$8425='Bin Analysis'!$B3555,'Data Transformation'!$G$425:$G$8425),D3563))</f>
        <v>2001</v>
      </c>
      <c r="F3563">
        <f t="shared" si="444"/>
        <v>0</v>
      </c>
      <c r="G3563">
        <f>Weighting!$H$11</f>
        <v>0</v>
      </c>
      <c r="H3563">
        <f t="array" ref="H3563">FREQUENCY(IF('Data Transformation'!$B$4:$B$8425=B3555,'Data Transformation'!$G$4:$G$8425),'Bin Analysis'!$B3563)</f>
        <v>2073</v>
      </c>
      <c r="I3563">
        <f t="shared" si="445"/>
        <v>0</v>
      </c>
      <c r="J3563">
        <f t="shared" si="446"/>
        <v>0</v>
      </c>
      <c r="K3563">
        <f>J3563*Weighting!$W$11</f>
        <v>0</v>
      </c>
      <c r="M3563" s="14"/>
    </row>
    <row r="3564" spans="1:25" x14ac:dyDescent="0.55000000000000004">
      <c r="A3564" s="32" t="str">
        <f>IF(Weighting!$P$12&gt;0,B3564,"")</f>
        <v/>
      </c>
      <c r="B3564" t="e">
        <f>Weighting!$C$12</f>
        <v>#DIV/0!</v>
      </c>
      <c r="C3564" t="e">
        <f>Weighting!$F$12</f>
        <v>#NUM!</v>
      </c>
      <c r="D3564" t="e">
        <f>IF(C3564=1,'Data Transformation'!$G$3+0.5*'Data Transformation'!$W$25,IF(C3565=1,D3565-'Data Transformation'!$W$25,FALSE))</f>
        <v>#NUM!</v>
      </c>
      <c r="E3564">
        <f t="array" ref="E3564">IF(ISLOGICAL(D3564),"",FREQUENCY(IF('Data Transformation'!$B$425:$B$8425='Bin Analysis'!$B3555,'Data Transformation'!$G$425:$G$8425),D3564))</f>
        <v>2001</v>
      </c>
      <c r="F3564">
        <f t="shared" si="444"/>
        <v>0</v>
      </c>
      <c r="G3564">
        <f>Weighting!$H$12</f>
        <v>0</v>
      </c>
      <c r="H3564">
        <f t="array" ref="H3564">FREQUENCY(IF('Data Transformation'!$B$4:$B$8425=B3555,'Data Transformation'!$G$4:$G$8425),'Bin Analysis'!$B3564)</f>
        <v>2073</v>
      </c>
      <c r="I3564">
        <f t="shared" si="445"/>
        <v>0</v>
      </c>
      <c r="J3564">
        <f t="shared" si="446"/>
        <v>0</v>
      </c>
      <c r="K3564">
        <f>J3564*Weighting!$W$12</f>
        <v>0</v>
      </c>
      <c r="M3564" s="14"/>
    </row>
    <row r="3565" spans="1:25" x14ac:dyDescent="0.55000000000000004">
      <c r="A3565" s="32" t="str">
        <f>IF(Weighting!$P$13&gt;0,B3565,"")</f>
        <v/>
      </c>
      <c r="B3565" t="e">
        <f>Weighting!$C$13</f>
        <v>#DIV/0!</v>
      </c>
      <c r="C3565" t="e">
        <f>Weighting!$F$13</f>
        <v>#NUM!</v>
      </c>
      <c r="D3565" t="e">
        <f>IF(C3565=1,'Data Transformation'!$G$3+0.5*'Data Transformation'!$W$25,IF(C3566=1,D3566-'Data Transformation'!$W$25,FALSE))</f>
        <v>#NUM!</v>
      </c>
      <c r="E3565">
        <f t="array" ref="E3565">IF(ISLOGICAL(D3565),"",FREQUENCY(IF('Data Transformation'!$B$425:$B$8425='Bin Analysis'!$B3555,'Data Transformation'!$G$425:$G$8425),D3565))</f>
        <v>2001</v>
      </c>
      <c r="F3565">
        <f t="shared" si="444"/>
        <v>0</v>
      </c>
      <c r="G3565">
        <f>Weighting!$H$13</f>
        <v>0</v>
      </c>
      <c r="H3565">
        <f t="array" ref="H3565">FREQUENCY(IF('Data Transformation'!$B$4:$B$8425=B3555,'Data Transformation'!$G$4:$G$8425),'Bin Analysis'!$B3565)</f>
        <v>2073</v>
      </c>
      <c r="I3565">
        <f t="shared" si="445"/>
        <v>0</v>
      </c>
      <c r="J3565">
        <f t="shared" si="446"/>
        <v>0</v>
      </c>
      <c r="K3565">
        <f>J3565*Weighting!$W$13</f>
        <v>0</v>
      </c>
      <c r="M3565" s="14"/>
    </row>
    <row r="3566" spans="1:25" x14ac:dyDescent="0.55000000000000004">
      <c r="A3566" s="32" t="str">
        <f>IF(Weighting!$P$14&gt;0,B3566,"")</f>
        <v/>
      </c>
      <c r="B3566" t="e">
        <f>Weighting!$C$14</f>
        <v>#DIV/0!</v>
      </c>
      <c r="C3566" t="e">
        <f>Weighting!$F$14</f>
        <v>#NUM!</v>
      </c>
      <c r="D3566" t="e">
        <f>IF(C3566=1,'Data Transformation'!$G$3+0.5*'Data Transformation'!$W$25,IF(C3567=1,D3567-'Data Transformation'!$W$25,FALSE))</f>
        <v>#NUM!</v>
      </c>
      <c r="E3566">
        <f t="array" ref="E3566">IF(ISLOGICAL(D3566),"",FREQUENCY(IF('Data Transformation'!$B$425:$B$8425='Bin Analysis'!$B3555,'Data Transformation'!$G$425:$G$8425),D3566))</f>
        <v>2001</v>
      </c>
      <c r="F3566">
        <f t="shared" si="444"/>
        <v>0</v>
      </c>
      <c r="G3566">
        <f>Weighting!$H$14</f>
        <v>0</v>
      </c>
      <c r="H3566">
        <f t="array" ref="H3566">FREQUENCY(IF('Data Transformation'!$B$4:$B$8425=B3555,'Data Transformation'!$G$4:$G$8425),'Bin Analysis'!$B3566)</f>
        <v>2073</v>
      </c>
      <c r="I3566">
        <f t="shared" si="445"/>
        <v>0</v>
      </c>
      <c r="J3566">
        <f t="shared" si="446"/>
        <v>0</v>
      </c>
      <c r="K3566">
        <f>J3566*Weighting!$W$14</f>
        <v>0</v>
      </c>
      <c r="M3566" s="14"/>
    </row>
    <row r="3567" spans="1:25" x14ac:dyDescent="0.55000000000000004">
      <c r="A3567" s="32" t="str">
        <f>IF(Weighting!$P$15&gt;0,B3567,"")</f>
        <v/>
      </c>
      <c r="B3567" t="e">
        <f>Weighting!$C$15</f>
        <v>#DIV/0!</v>
      </c>
      <c r="C3567" t="e">
        <f>Weighting!$F$15</f>
        <v>#NUM!</v>
      </c>
      <c r="D3567" t="e">
        <f>IF(C3567=1,'Data Transformation'!$G$3+0.5*'Data Transformation'!$W$25,IF(C3568=1,D3568-'Data Transformation'!$W$25,FALSE))</f>
        <v>#NUM!</v>
      </c>
      <c r="E3567">
        <f t="array" ref="E3567">IF(ISLOGICAL(D3567),"",FREQUENCY(IF('Data Transformation'!$B$425:$B$8425='Bin Analysis'!$B3555,'Data Transformation'!$G$425:$G$8425),D3567))</f>
        <v>2001</v>
      </c>
      <c r="F3567">
        <f t="shared" si="444"/>
        <v>0</v>
      </c>
      <c r="G3567">
        <f>Weighting!$H$15</f>
        <v>0</v>
      </c>
      <c r="H3567">
        <f t="array" ref="H3567">FREQUENCY(IF('Data Transformation'!$B$4:$B$8425=B3555,'Data Transformation'!$G$4:$G$8425),'Bin Analysis'!$B3567)</f>
        <v>2073</v>
      </c>
      <c r="I3567">
        <f t="shared" si="445"/>
        <v>0</v>
      </c>
      <c r="J3567">
        <f t="shared" si="446"/>
        <v>0</v>
      </c>
      <c r="K3567">
        <f>J3567*Weighting!$W$15</f>
        <v>0</v>
      </c>
      <c r="M3567" s="14"/>
    </row>
    <row r="3568" spans="1:25" x14ac:dyDescent="0.55000000000000004">
      <c r="A3568" s="32" t="str">
        <f>IF(Weighting!$P$16&gt;0,B3568,"")</f>
        <v/>
      </c>
      <c r="B3568" t="e">
        <f>Weighting!$C$16</f>
        <v>#DIV/0!</v>
      </c>
      <c r="C3568" t="e">
        <f>Weighting!$F$16</f>
        <v>#NUM!</v>
      </c>
      <c r="D3568" t="e">
        <f>IF(C3568=1,'Data Transformation'!$G$3+0.5*'Data Transformation'!$W$25,IF(C3569=1,D3569-'Data Transformation'!$W$25,FALSE))</f>
        <v>#NUM!</v>
      </c>
      <c r="E3568">
        <f t="array" ref="E3568">IF(ISLOGICAL(D3568),"",FREQUENCY(IF('Data Transformation'!$B$425:$B$8425='Bin Analysis'!$B3555,'Data Transformation'!$G$425:$G$8425),D3568))</f>
        <v>2001</v>
      </c>
      <c r="F3568">
        <f t="shared" si="444"/>
        <v>0</v>
      </c>
      <c r="G3568">
        <f>Weighting!$H$16</f>
        <v>0</v>
      </c>
      <c r="H3568">
        <f t="array" ref="H3568">FREQUENCY(IF('Data Transformation'!$B$4:$B$8425=B3555,'Data Transformation'!$G$4:$G$8425),'Bin Analysis'!$B3568)</f>
        <v>2073</v>
      </c>
      <c r="I3568">
        <f t="shared" si="445"/>
        <v>0</v>
      </c>
      <c r="J3568">
        <f t="shared" si="446"/>
        <v>0</v>
      </c>
      <c r="K3568">
        <f>J3568*Weighting!$W$16</f>
        <v>0</v>
      </c>
      <c r="M3568" s="14"/>
    </row>
    <row r="3569" spans="1:25" x14ac:dyDescent="0.55000000000000004">
      <c r="A3569" s="32" t="str">
        <f>IF(Weighting!$P$17&gt;0,B3569,"")</f>
        <v/>
      </c>
      <c r="B3569" t="e">
        <f>Weighting!$C$17</f>
        <v>#DIV/0!</v>
      </c>
      <c r="C3569" t="e">
        <f>Weighting!$F$17</f>
        <v>#NUM!</v>
      </c>
      <c r="D3569" t="e">
        <f>IF(C3569=1,'Data Transformation'!$G$3+0.5*'Data Transformation'!$W$25,IF(C3570=1,D3570-'Data Transformation'!$W$25,FALSE))</f>
        <v>#NUM!</v>
      </c>
      <c r="E3569">
        <f t="array" ref="E3569">IF(ISLOGICAL(D3569),"",FREQUENCY(IF('Data Transformation'!$B$425:$B$8425='Bin Analysis'!$B3555,'Data Transformation'!$G$425:$G$8425),D3569))</f>
        <v>2001</v>
      </c>
      <c r="F3569">
        <f t="shared" si="444"/>
        <v>0</v>
      </c>
      <c r="G3569">
        <f>Weighting!$H$17</f>
        <v>0</v>
      </c>
      <c r="H3569">
        <f t="array" ref="H3569">FREQUENCY(IF('Data Transformation'!$B$4:$B$8425=B3555,'Data Transformation'!$G$4:$G$8425),'Bin Analysis'!$B3569)</f>
        <v>2073</v>
      </c>
      <c r="I3569">
        <f t="shared" si="445"/>
        <v>0</v>
      </c>
      <c r="J3569">
        <f t="shared" si="446"/>
        <v>0</v>
      </c>
      <c r="K3569">
        <f>J3569*Weighting!$W$17</f>
        <v>0</v>
      </c>
      <c r="M3569" s="14"/>
    </row>
    <row r="3570" spans="1:25" x14ac:dyDescent="0.55000000000000004">
      <c r="A3570" s="32" t="str">
        <f>IF(Weighting!$P$18&gt;0,B3570,"")</f>
        <v/>
      </c>
      <c r="B3570" t="e">
        <f>Weighting!$C$18</f>
        <v>#DIV/0!</v>
      </c>
      <c r="C3570" t="e">
        <f>Weighting!$F$18</f>
        <v>#NUM!</v>
      </c>
      <c r="D3570" t="e">
        <f>IF(C3570=1,'Data Transformation'!$G$3+0.5*'Data Transformation'!$W$25,IF(C3571=1,D3571-'Data Transformation'!$W$25,FALSE))</f>
        <v>#NUM!</v>
      </c>
      <c r="E3570">
        <f t="array" ref="E3570">IF(ISLOGICAL(D3570),"",FREQUENCY(IF('Data Transformation'!$B$425:$B$8425='Bin Analysis'!$B3555,'Data Transformation'!$G$425:$G$8425),D3570))</f>
        <v>2001</v>
      </c>
      <c r="F3570">
        <f t="shared" si="444"/>
        <v>0</v>
      </c>
      <c r="G3570">
        <f>Weighting!$H$18</f>
        <v>0</v>
      </c>
      <c r="H3570">
        <f t="array" ref="H3570">FREQUENCY(IF('Data Transformation'!$B$4:$B$8425=B3555,'Data Transformation'!$G$4:$G$8425),'Bin Analysis'!$B3570)</f>
        <v>2073</v>
      </c>
      <c r="I3570">
        <f t="shared" si="445"/>
        <v>0</v>
      </c>
      <c r="J3570">
        <f t="shared" si="446"/>
        <v>0</v>
      </c>
      <c r="K3570">
        <f>J3570*Weighting!$W$18</f>
        <v>0</v>
      </c>
      <c r="M3570" s="14"/>
    </row>
    <row r="3571" spans="1:25" x14ac:dyDescent="0.55000000000000004">
      <c r="A3571" s="32" t="str">
        <f>IF(Weighting!$P$19&gt;0,B3571,"")</f>
        <v/>
      </c>
      <c r="B3571" t="e">
        <f>Weighting!$C$19</f>
        <v>#DIV/0!</v>
      </c>
      <c r="C3571" t="e">
        <f>Weighting!$F$19</f>
        <v>#NUM!</v>
      </c>
      <c r="D3571" t="e">
        <f>IF(C3571=1,'Data Transformation'!$G$3+0.5*'Data Transformation'!$W$25,IF(C3572=1,D3572-'Data Transformation'!$W$25,FALSE))</f>
        <v>#NUM!</v>
      </c>
      <c r="E3571">
        <f t="array" ref="E3571">IF(ISLOGICAL(D3571),"",FREQUENCY(IF('Data Transformation'!$B$425:$B$8425='Bin Analysis'!$B3555,'Data Transformation'!$G$425:$G$8425),D3571))</f>
        <v>2001</v>
      </c>
      <c r="F3571">
        <f t="shared" si="444"/>
        <v>0</v>
      </c>
      <c r="G3571">
        <f>Weighting!$H$19</f>
        <v>0</v>
      </c>
      <c r="H3571">
        <f t="array" ref="H3571">FREQUENCY(IF('Data Transformation'!$B$4:$B$8425=B3555,'Data Transformation'!$G$4:$G$8425),'Bin Analysis'!$B3571)</f>
        <v>2073</v>
      </c>
      <c r="I3571">
        <f t="shared" si="445"/>
        <v>0</v>
      </c>
      <c r="J3571">
        <f t="shared" si="446"/>
        <v>0</v>
      </c>
      <c r="K3571">
        <f>J3571*Weighting!$W$19</f>
        <v>0</v>
      </c>
      <c r="M3571" s="14"/>
    </row>
    <row r="3572" spans="1:25" x14ac:dyDescent="0.55000000000000004">
      <c r="A3572" s="32" t="str">
        <f>IF(Weighting!$P$20&gt;0,B3572,"")</f>
        <v/>
      </c>
      <c r="B3572" t="e">
        <f>Weighting!$C$20</f>
        <v>#DIV/0!</v>
      </c>
      <c r="C3572" t="e">
        <f>Weighting!$F$20</f>
        <v>#NUM!</v>
      </c>
      <c r="D3572" t="e">
        <f>IF(C3572=1,'Data Transformation'!$G$3+0.5*'Data Transformation'!$W$25,IF(C3573=1,D3573-'Data Transformation'!$W$25,FALSE))</f>
        <v>#NUM!</v>
      </c>
      <c r="E3572">
        <f t="array" ref="E3572">IF(ISLOGICAL(D3572),"",FREQUENCY(IF('Data Transformation'!$B$425:$B$8425='Bin Analysis'!$B3555,'Data Transformation'!$G$425:$G$8425),D3572))</f>
        <v>2001</v>
      </c>
      <c r="F3572">
        <f t="shared" si="444"/>
        <v>0</v>
      </c>
      <c r="G3572">
        <f>Weighting!$H$20</f>
        <v>0</v>
      </c>
      <c r="H3572">
        <f t="array" ref="H3572">FREQUENCY(IF('Data Transformation'!$B$4:$B$8425=B3555,'Data Transformation'!$G$4:$G$8425),'Bin Analysis'!$B3572)</f>
        <v>2073</v>
      </c>
      <c r="I3572">
        <f t="shared" si="445"/>
        <v>0</v>
      </c>
      <c r="J3572">
        <f t="shared" si="446"/>
        <v>0</v>
      </c>
      <c r="K3572">
        <f>J3572*Weighting!$W$20</f>
        <v>0</v>
      </c>
      <c r="M3572" s="14"/>
    </row>
    <row r="3573" spans="1:25" x14ac:dyDescent="0.55000000000000004">
      <c r="A3573" s="32" t="str">
        <f>IF(Weighting!$P$21&gt;0,B3573,"")</f>
        <v/>
      </c>
      <c r="B3573" t="e">
        <f>Weighting!$C$21</f>
        <v>#DIV/0!</v>
      </c>
      <c r="C3573" t="e">
        <f>Weighting!$F$21</f>
        <v>#NUM!</v>
      </c>
      <c r="D3573" t="e">
        <f>IF(C3573=1,'Data Transformation'!$G$3+0.5*'Data Transformation'!$W$25,IF(C3574=1,D3574-'Data Transformation'!$W$25,FALSE))</f>
        <v>#NUM!</v>
      </c>
      <c r="E3573">
        <f t="array" ref="E3573">IF(ISLOGICAL(D3573),"",FREQUENCY(IF('Data Transformation'!$B$425:$B$8425='Bin Analysis'!$B3555,'Data Transformation'!$G$425:$G$8425),D3573))</f>
        <v>2001</v>
      </c>
      <c r="F3573">
        <f t="shared" si="444"/>
        <v>0</v>
      </c>
      <c r="G3573">
        <f>Weighting!$H$21</f>
        <v>0</v>
      </c>
      <c r="H3573">
        <f t="array" ref="H3573">FREQUENCY(IF('Data Transformation'!$B$4:$B$8425=B3555,'Data Transformation'!$G$4:$G$8425),'Bin Analysis'!$B3573)</f>
        <v>2073</v>
      </c>
      <c r="I3573">
        <f t="shared" si="445"/>
        <v>0</v>
      </c>
      <c r="J3573">
        <f t="shared" si="446"/>
        <v>0</v>
      </c>
      <c r="K3573">
        <f>J3573*Weighting!$W$21</f>
        <v>0</v>
      </c>
      <c r="M3573" s="14"/>
    </row>
    <row r="3574" spans="1:25" x14ac:dyDescent="0.55000000000000004">
      <c r="A3574" s="32" t="str">
        <f>IF(Weighting!$P$22&gt;0,B3574,"")</f>
        <v/>
      </c>
      <c r="B3574" t="e">
        <f>Weighting!$C$22</f>
        <v>#DIV/0!</v>
      </c>
      <c r="C3574" t="e">
        <f>Weighting!$F$22</f>
        <v>#NUM!</v>
      </c>
      <c r="D3574" t="e">
        <f>IF(C3574=1,'Data Transformation'!$G$3+0.5*'Data Transformation'!$W$25,IF(C3575=1,D3575-'Data Transformation'!$W$25,FALSE))</f>
        <v>#NUM!</v>
      </c>
      <c r="E3574">
        <f t="array" ref="E3574">IF(ISLOGICAL(D3574),"",FREQUENCY(IF('Data Transformation'!$B$425:$B$8425='Bin Analysis'!$B3555,'Data Transformation'!$G$425:$G$8425),D3574))</f>
        <v>2001</v>
      </c>
      <c r="F3574">
        <f t="shared" si="444"/>
        <v>0</v>
      </c>
      <c r="G3574">
        <f>Weighting!$H$22</f>
        <v>0</v>
      </c>
      <c r="H3574">
        <f t="array" ref="H3574">FREQUENCY(IF('Data Transformation'!$B$4:$B$8425=B3555,'Data Transformation'!$G$4:$G$8425),'Bin Analysis'!$B3574)</f>
        <v>2073</v>
      </c>
      <c r="I3574">
        <f t="shared" si="445"/>
        <v>0</v>
      </c>
      <c r="J3574">
        <f t="shared" si="446"/>
        <v>0</v>
      </c>
      <c r="K3574">
        <f>J3574*Weighting!$W$22</f>
        <v>0</v>
      </c>
      <c r="M3574" s="14"/>
    </row>
    <row r="3575" spans="1:25" x14ac:dyDescent="0.55000000000000004">
      <c r="A3575" s="32" t="str">
        <f>IF(Weighting!$P$23&gt;0,B3575,"")</f>
        <v/>
      </c>
      <c r="B3575" t="e">
        <f>Weighting!$C$23</f>
        <v>#DIV/0!</v>
      </c>
      <c r="C3575" t="e">
        <f>Weighting!$F$23</f>
        <v>#NUM!</v>
      </c>
      <c r="D3575" t="e">
        <f>IF(C3575=1,'Data Transformation'!$G$3+0.5*'Data Transformation'!$W$25,IF(C3576=1,D3576-'Data Transformation'!$W$25,FALSE))</f>
        <v>#NUM!</v>
      </c>
      <c r="E3575">
        <f t="array" ref="E3575">IF(ISLOGICAL(D3575),"",FREQUENCY(IF('Data Transformation'!$B$425:$B$8425='Bin Analysis'!$B3555,'Data Transformation'!$G$425:$G$8425),D3575))</f>
        <v>2001</v>
      </c>
      <c r="F3575">
        <f t="shared" si="444"/>
        <v>0</v>
      </c>
      <c r="G3575">
        <f>Weighting!$H$23</f>
        <v>0</v>
      </c>
      <c r="H3575">
        <f t="array" ref="H3575">FREQUENCY(IF('Data Transformation'!$B$4:$B$8425=B3555,'Data Transformation'!$G$4:$G$8425),'Bin Analysis'!$B3575)</f>
        <v>2073</v>
      </c>
      <c r="I3575">
        <f t="shared" si="445"/>
        <v>0</v>
      </c>
      <c r="J3575">
        <f t="shared" si="446"/>
        <v>0</v>
      </c>
      <c r="K3575">
        <f>J3575*Weighting!$W$23</f>
        <v>0</v>
      </c>
      <c r="M3575" s="14"/>
    </row>
    <row r="3576" spans="1:25" x14ac:dyDescent="0.55000000000000004">
      <c r="A3576" s="32" t="str">
        <f>IF(Weighting!$P$24&gt;0,B3576,"")</f>
        <v/>
      </c>
      <c r="B3576" t="e">
        <f>Weighting!$C$24</f>
        <v>#DIV/0!</v>
      </c>
      <c r="C3576" t="e">
        <f>Weighting!$F$24</f>
        <v>#NUM!</v>
      </c>
      <c r="D3576" t="e">
        <f>IF(C3576=1,'Data Transformation'!$G$3+0.5*'Data Transformation'!$W$25,IF(C3577=1,D3577-'Data Transformation'!$W$25,FALSE))</f>
        <v>#NUM!</v>
      </c>
      <c r="E3576">
        <f t="array" ref="E3576">IF(ISLOGICAL(D3576),"",FREQUENCY(IF('Data Transformation'!$B$425:$B$8425='Bin Analysis'!$B3555,'Data Transformation'!$G$425:$G$8425),D3576))</f>
        <v>2001</v>
      </c>
      <c r="F3576">
        <f t="shared" si="444"/>
        <v>0</v>
      </c>
      <c r="G3576">
        <f>Weighting!$H$24</f>
        <v>0</v>
      </c>
      <c r="H3576">
        <f t="array" ref="H3576">FREQUENCY(IF('Data Transformation'!$B$4:$B$8425=B3555,'Data Transformation'!$G$4:$G$8425),'Bin Analysis'!$B3576)</f>
        <v>2073</v>
      </c>
      <c r="I3576">
        <f t="shared" si="445"/>
        <v>0</v>
      </c>
      <c r="J3576">
        <f t="shared" si="446"/>
        <v>0</v>
      </c>
      <c r="K3576">
        <f>J3576*Weighting!$W$24</f>
        <v>0</v>
      </c>
      <c r="M3576" s="14"/>
    </row>
    <row r="3577" spans="1:25" x14ac:dyDescent="0.55000000000000004">
      <c r="A3577" s="32" t="str">
        <f>IF(Weighting!$P$25&gt;0,B3577,"")</f>
        <v/>
      </c>
      <c r="B3577" t="e">
        <f>Weighting!$C$25</f>
        <v>#DIV/0!</v>
      </c>
      <c r="C3577" t="e">
        <f>Weighting!$F$25</f>
        <v>#NUM!</v>
      </c>
      <c r="D3577" t="e">
        <f>IF(C3577=1,'Data Transformation'!$G$3+0.5*'Data Transformation'!$W$25,IF(C3578=1,D3578-'Data Transformation'!$W$25,FALSE))</f>
        <v>#NUM!</v>
      </c>
      <c r="E3577">
        <f t="array" ref="E3577">IF(ISLOGICAL(D3577),"",FREQUENCY(IF('Data Transformation'!$B$425:$B$8425='Bin Analysis'!$B3555,'Data Transformation'!$G$425:$G$8425),D3577))</f>
        <v>2001</v>
      </c>
      <c r="F3577">
        <f t="shared" si="444"/>
        <v>0</v>
      </c>
      <c r="G3577">
        <f>Weighting!$H$25</f>
        <v>0</v>
      </c>
      <c r="H3577">
        <f t="array" ref="H3577">FREQUENCY(IF('Data Transformation'!$B$4:$B$8425=B3555,'Data Transformation'!$G$4:$G$8425),'Bin Analysis'!$B3577)</f>
        <v>2073</v>
      </c>
      <c r="I3577">
        <f t="shared" si="445"/>
        <v>0</v>
      </c>
      <c r="J3577">
        <f t="shared" si="446"/>
        <v>0</v>
      </c>
      <c r="K3577">
        <f>J3577*Weighting!$W$25</f>
        <v>0</v>
      </c>
      <c r="M3577" s="14"/>
    </row>
    <row r="3578" spans="1:25" x14ac:dyDescent="0.55000000000000004">
      <c r="O3578"/>
      <c r="P3578"/>
      <c r="Q3578"/>
      <c r="R3578"/>
    </row>
    <row r="3579" spans="1:25" ht="23.35" x14ac:dyDescent="0.8">
      <c r="A3579" s="21" t="s">
        <v>0</v>
      </c>
      <c r="B3579" s="21" t="str">
        <f>IFERROR(VLOOKUP(C3579,'Data Transformation'!$L$6:$M$426,2,FALSE),"")</f>
        <v/>
      </c>
      <c r="C3579" s="21">
        <f>C3555+1</f>
        <v>149</v>
      </c>
      <c r="D3579" s="21"/>
      <c r="E3579" s="21"/>
      <c r="F3579" s="21"/>
      <c r="G3579" s="21"/>
      <c r="H3579" s="22"/>
      <c r="I3579" s="22"/>
      <c r="J3579" s="22"/>
      <c r="K3579" s="21"/>
      <c r="L3579" s="21" t="str">
        <f>B3579</f>
        <v/>
      </c>
      <c r="M3579" s="23" t="e">
        <f>INDEX('Data Transformation'!$O$4:$O$424,MATCH($B3579,'Data Transformation'!$M$4:$M$424,0),MATCH($M$2,'Data Transformation'!$O$3,0))</f>
        <v>#N/A</v>
      </c>
      <c r="N3579" s="27" t="e">
        <f>IF('Input and Summary Results'!$J$16="minimum",'Bin Analysis'!X3580/(M3579-1),'Bin Analysis'!Y3579/('Bin Analysis'!M3579-1))</f>
        <v>#N/A</v>
      </c>
      <c r="O3579" s="27" t="e">
        <f>IF(M3579=FALSE,NA(),(VLOOKUP(1,C3582:K3601,4,FALSE))/(M3579-1))</f>
        <v>#N/A</v>
      </c>
      <c r="P3579" s="27" t="e">
        <f>IF(M3579=FALSE,NA(),SUM(J3582:J3601)/Weighting!$S$5)</f>
        <v>#N/A</v>
      </c>
      <c r="Q3579" s="27" t="e">
        <f>IF(M3579=FALSE,NA(),SUM(K3582:K3601)/Weighting!$S$6)</f>
        <v>#N/A</v>
      </c>
      <c r="R3579" s="27" t="e">
        <f>IF(M3579=FALSE,NA(),(VLOOKUP(1,G3582:K3601,3,FALSE))/(M3579-1))</f>
        <v>#N/A</v>
      </c>
      <c r="S3579" s="22" t="e">
        <f>IF(M3579=FALSE,NA(),IF(SUM(J3582:J3601)=2,"yes","no"))</f>
        <v>#N/A</v>
      </c>
      <c r="X3579" s="2" cm="2">
        <f t="array" ref="X3579:X3580">FREQUENCY(IF('Data Transformation'!$B$425:$B$6424='Bin Analysis'!L3579,'Data Transformation'!$G$425:$G$6424),'Data Transformation'!$U$11)</f>
        <v>0</v>
      </c>
      <c r="Y3579" s="2" cm="2">
        <f t="array" ref="Y3579:Y3580">FREQUENCY(IF('Data Transformation'!$B$425:$B$6424='Bin Analysis'!L3579,'Data Transformation'!$G$425:$G$6424),'Data Transformation'!$U$12)</f>
        <v>0</v>
      </c>
    </row>
    <row r="3580" spans="1:25" x14ac:dyDescent="0.55000000000000004">
      <c r="A3580" s="14" t="s">
        <v>67</v>
      </c>
      <c r="B3580" t="s">
        <v>47</v>
      </c>
      <c r="C3580" t="s">
        <v>5</v>
      </c>
      <c r="D3580" t="s">
        <v>100</v>
      </c>
      <c r="E3580" t="s">
        <v>101</v>
      </c>
      <c r="F3580" t="s">
        <v>102</v>
      </c>
      <c r="G3580" t="s">
        <v>70</v>
      </c>
      <c r="H3580" t="s">
        <v>31</v>
      </c>
      <c r="I3580" t="s">
        <v>32</v>
      </c>
      <c r="J3580" t="s">
        <v>46</v>
      </c>
      <c r="K3580" s="14" t="s">
        <v>45</v>
      </c>
      <c r="M3580" s="14"/>
      <c r="X3580" s="2">
        <v>0</v>
      </c>
      <c r="Y3580" s="2">
        <v>0</v>
      </c>
    </row>
    <row r="3581" spans="1:25" x14ac:dyDescent="0.55000000000000004">
      <c r="A3581" s="32"/>
      <c r="D3581" t="e">
        <f>IF(C3581=1,'Data Transformation'!$G$3+0.5*'Data Transformation'!$W$25,IF(C3582=1,D3582-'Data Transformation'!$W$25,FALSE))</f>
        <v>#NUM!</v>
      </c>
      <c r="E3581">
        <f t="array" ref="E3581">IF(ISLOGICAL(D3581),"",FREQUENCY(IF('Data Transformation'!$B$425:$B$8425='Bin Analysis'!$B3579,'Data Transformation'!$G$425:$G$8425),D3581))</f>
        <v>2001</v>
      </c>
      <c r="F3581" t="e">
        <f>IF(ISLOGICAL(D3581),"",E3581-E3580)</f>
        <v>#VALUE!</v>
      </c>
      <c r="M3581" s="14"/>
    </row>
    <row r="3582" spans="1:25" x14ac:dyDescent="0.55000000000000004">
      <c r="A3582" s="32" t="e">
        <f>IF(Weighting!$P$6&gt;0,B3582,"")</f>
        <v>#NUM!</v>
      </c>
      <c r="B3582" t="e">
        <f>Weighting!$C$6</f>
        <v>#DIV/0!</v>
      </c>
      <c r="C3582" t="e">
        <f>Weighting!$F$6</f>
        <v>#NUM!</v>
      </c>
      <c r="D3582" t="e">
        <f>IF(C3582=1,'Data Transformation'!$G$3+0.5*'Data Transformation'!$W$25,IF(C3583=1,D3583-'Data Transformation'!$W$25,FALSE))</f>
        <v>#NUM!</v>
      </c>
      <c r="E3582">
        <f t="array" ref="E3582">IF(ISLOGICAL(D3582),"",FREQUENCY(IF('Data Transformation'!$B$425:$B$8425='Bin Analysis'!$B3579,'Data Transformation'!$G$425:$G$8425),D3582))</f>
        <v>2001</v>
      </c>
      <c r="F3582">
        <f>IF(ISLOGICAL(D3582),"",E3582-E3581)</f>
        <v>0</v>
      </c>
      <c r="G3582">
        <f>Weighting!$H$6</f>
        <v>1</v>
      </c>
      <c r="H3582">
        <f t="array" ref="H3582">FREQUENCY(IF('Data Transformation'!$B$4:$B$8425=B3579,'Data Transformation'!$G$4:$G$8425),'Bin Analysis'!$B3582)</f>
        <v>2073</v>
      </c>
      <c r="I3582">
        <f>H3582-H3581</f>
        <v>2073</v>
      </c>
      <c r="J3582">
        <f>IF(I3582=0,0,1)</f>
        <v>1</v>
      </c>
      <c r="K3582" t="e">
        <f>J3582*Weighting!$W$6</f>
        <v>#NUM!</v>
      </c>
      <c r="M3582" s="14"/>
    </row>
    <row r="3583" spans="1:25" x14ac:dyDescent="0.55000000000000004">
      <c r="A3583" s="32" t="str">
        <f>IF(Weighting!$P$7&gt;0,B3583,"")</f>
        <v/>
      </c>
      <c r="B3583" t="e">
        <f>Weighting!$C$7</f>
        <v>#DIV/0!</v>
      </c>
      <c r="C3583" t="e">
        <f>Weighting!$F$7</f>
        <v>#NUM!</v>
      </c>
      <c r="D3583" t="e">
        <f>IF(C3583=1,'Data Transformation'!$G$3+0.5*'Data Transformation'!$W$25,IF(C3584=1,D3584-'Data Transformation'!$W$25,FALSE))</f>
        <v>#NUM!</v>
      </c>
      <c r="E3583">
        <f t="array" ref="E3583">IF(ISLOGICAL(D3583),"",FREQUENCY(IF('Data Transformation'!$B$425:$B$8425='Bin Analysis'!$B3579,'Data Transformation'!$G$425:$G$8425),D3583))</f>
        <v>2001</v>
      </c>
      <c r="F3583">
        <f t="shared" ref="F3583:F3601" si="447">IF(ISLOGICAL(D3583),"",E3583-E3582)</f>
        <v>0</v>
      </c>
      <c r="G3583">
        <f>Weighting!$H$7</f>
        <v>0</v>
      </c>
      <c r="H3583">
        <f t="array" ref="H3583">FREQUENCY(IF('Data Transformation'!$B$4:$B$8425=B3579,'Data Transformation'!$G$4:$G$8425),'Bin Analysis'!$B3583)</f>
        <v>2073</v>
      </c>
      <c r="I3583">
        <f t="shared" ref="I3583:I3601" si="448">H3583-H3582</f>
        <v>0</v>
      </c>
      <c r="J3583">
        <f>IF(I3583=0,0,1)</f>
        <v>0</v>
      </c>
      <c r="K3583">
        <f>J3583*Weighting!$W$7</f>
        <v>0</v>
      </c>
      <c r="M3583" s="14"/>
    </row>
    <row r="3584" spans="1:25" x14ac:dyDescent="0.55000000000000004">
      <c r="A3584" s="32" t="str">
        <f>IF(Weighting!$P$8&gt;0,B3584,"")</f>
        <v/>
      </c>
      <c r="B3584" t="e">
        <f>Weighting!$C$8</f>
        <v>#DIV/0!</v>
      </c>
      <c r="C3584" t="e">
        <f>Weighting!$F$8</f>
        <v>#NUM!</v>
      </c>
      <c r="D3584" t="e">
        <f>IF(C3584=1,'Data Transformation'!$G$3+0.5*'Data Transformation'!$W$25,IF(C3585=1,D3585-'Data Transformation'!$W$25,FALSE))</f>
        <v>#NUM!</v>
      </c>
      <c r="E3584">
        <f t="array" ref="E3584">IF(ISLOGICAL(D3584),"",FREQUENCY(IF('Data Transformation'!$B$425:$B$8425='Bin Analysis'!$B3579,'Data Transformation'!$G$425:$G$8425),D3584))</f>
        <v>2001</v>
      </c>
      <c r="F3584">
        <f t="shared" si="447"/>
        <v>0</v>
      </c>
      <c r="G3584">
        <f>Weighting!$H$8</f>
        <v>0</v>
      </c>
      <c r="H3584">
        <f t="array" ref="H3584">FREQUENCY(IF('Data Transformation'!$B$4:$B$8425=B3579,'Data Transformation'!$G$4:$G$8425),'Bin Analysis'!$B3584)</f>
        <v>2073</v>
      </c>
      <c r="I3584">
        <f t="shared" si="448"/>
        <v>0</v>
      </c>
      <c r="J3584">
        <f t="shared" ref="J3584:J3601" si="449">IF(I3584=0,0,1)</f>
        <v>0</v>
      </c>
      <c r="K3584">
        <f>J3584*Weighting!$W$8</f>
        <v>0</v>
      </c>
      <c r="M3584" s="14"/>
    </row>
    <row r="3585" spans="1:13" x14ac:dyDescent="0.55000000000000004">
      <c r="A3585" s="32" t="str">
        <f>IF(Weighting!$P$9&gt;0,B3585,"")</f>
        <v/>
      </c>
      <c r="B3585" s="50" t="e">
        <f>Weighting!$C$9</f>
        <v>#DIV/0!</v>
      </c>
      <c r="C3585" t="e">
        <f>Weighting!$F$9</f>
        <v>#NUM!</v>
      </c>
      <c r="D3585" t="e">
        <f>IF(C3585=1,'Data Transformation'!$G$3+0.5*'Data Transformation'!$W$25,IF(C3586=1,D3586-'Data Transformation'!$W$25,FALSE))</f>
        <v>#NUM!</v>
      </c>
      <c r="E3585">
        <f t="array" ref="E3585">IF(ISLOGICAL(D3585),"",FREQUENCY(IF('Data Transformation'!$B$425:$B$8425='Bin Analysis'!$B3579,'Data Transformation'!$G$425:$G$8425),D3585))</f>
        <v>2001</v>
      </c>
      <c r="F3585">
        <f t="shared" si="447"/>
        <v>0</v>
      </c>
      <c r="G3585">
        <f>Weighting!$H$9</f>
        <v>0</v>
      </c>
      <c r="H3585">
        <f t="array" ref="H3585">FREQUENCY(IF('Data Transformation'!$B$4:$B$8425=B3579,'Data Transformation'!$G$4:$G$8425),'Bin Analysis'!$B3585)</f>
        <v>2073</v>
      </c>
      <c r="I3585">
        <f t="shared" si="448"/>
        <v>0</v>
      </c>
      <c r="J3585">
        <f t="shared" si="449"/>
        <v>0</v>
      </c>
      <c r="K3585">
        <f>J3585*Weighting!$W$9</f>
        <v>0</v>
      </c>
      <c r="M3585" s="14"/>
    </row>
    <row r="3586" spans="1:13" x14ac:dyDescent="0.55000000000000004">
      <c r="A3586" s="32" t="str">
        <f>IF(Weighting!$P$10&gt;0,B3586,"")</f>
        <v/>
      </c>
      <c r="B3586" t="e">
        <f>Weighting!$C$10</f>
        <v>#DIV/0!</v>
      </c>
      <c r="C3586" t="e">
        <f>Weighting!$F$10</f>
        <v>#NUM!</v>
      </c>
      <c r="D3586" t="e">
        <f>IF(C3586=1,'Data Transformation'!$G$3+0.5*'Data Transformation'!$W$25,IF(C3587=1,D3587-'Data Transformation'!$W$25,FALSE))</f>
        <v>#NUM!</v>
      </c>
      <c r="E3586">
        <f t="array" ref="E3586">IF(ISLOGICAL(D3586),"",FREQUENCY(IF('Data Transformation'!$B$425:$B$8425='Bin Analysis'!$B3579,'Data Transformation'!$G$425:$G$8425),D3586))</f>
        <v>2001</v>
      </c>
      <c r="F3586">
        <f t="shared" si="447"/>
        <v>0</v>
      </c>
      <c r="G3586">
        <f>Weighting!$H$10</f>
        <v>0</v>
      </c>
      <c r="H3586">
        <f t="array" ref="H3586">FREQUENCY(IF('Data Transformation'!$B$4:$B$8425=B3579,'Data Transformation'!$G$4:$G$8425),'Bin Analysis'!$B3586)</f>
        <v>2073</v>
      </c>
      <c r="I3586">
        <f t="shared" si="448"/>
        <v>0</v>
      </c>
      <c r="J3586">
        <f t="shared" si="449"/>
        <v>0</v>
      </c>
      <c r="K3586">
        <f>J3586*Weighting!$W$10</f>
        <v>0</v>
      </c>
      <c r="M3586" s="14"/>
    </row>
    <row r="3587" spans="1:13" x14ac:dyDescent="0.55000000000000004">
      <c r="A3587" s="32" t="str">
        <f>IF(Weighting!$P$11&gt;0,B3587,"")</f>
        <v/>
      </c>
      <c r="B3587" t="e">
        <f>Weighting!$C$11</f>
        <v>#DIV/0!</v>
      </c>
      <c r="C3587" t="e">
        <f>Weighting!$F$11</f>
        <v>#NUM!</v>
      </c>
      <c r="D3587" t="e">
        <f>IF(C3587=1,'Data Transformation'!$G$3+0.5*'Data Transformation'!$W$25,IF(C3588=1,D3588-'Data Transformation'!$W$25,FALSE))</f>
        <v>#NUM!</v>
      </c>
      <c r="E3587">
        <f t="array" ref="E3587">IF(ISLOGICAL(D3587),"",FREQUENCY(IF('Data Transformation'!$B$425:$B$8425='Bin Analysis'!$B3579,'Data Transformation'!$G$425:$G$8425),D3587))</f>
        <v>2001</v>
      </c>
      <c r="F3587">
        <f t="shared" si="447"/>
        <v>0</v>
      </c>
      <c r="G3587">
        <f>Weighting!$H$11</f>
        <v>0</v>
      </c>
      <c r="H3587">
        <f t="array" ref="H3587">FREQUENCY(IF('Data Transformation'!$B$4:$B$8425=B3579,'Data Transformation'!$G$4:$G$8425),'Bin Analysis'!$B3587)</f>
        <v>2073</v>
      </c>
      <c r="I3587">
        <f t="shared" si="448"/>
        <v>0</v>
      </c>
      <c r="J3587">
        <f t="shared" si="449"/>
        <v>0</v>
      </c>
      <c r="K3587">
        <f>J3587*Weighting!$W$11</f>
        <v>0</v>
      </c>
      <c r="M3587" s="14"/>
    </row>
    <row r="3588" spans="1:13" x14ac:dyDescent="0.55000000000000004">
      <c r="A3588" s="32" t="str">
        <f>IF(Weighting!$P$12&gt;0,B3588,"")</f>
        <v/>
      </c>
      <c r="B3588" t="e">
        <f>Weighting!$C$12</f>
        <v>#DIV/0!</v>
      </c>
      <c r="C3588" t="e">
        <f>Weighting!$F$12</f>
        <v>#NUM!</v>
      </c>
      <c r="D3588" t="e">
        <f>IF(C3588=1,'Data Transformation'!$G$3+0.5*'Data Transformation'!$W$25,IF(C3589=1,D3589-'Data Transformation'!$W$25,FALSE))</f>
        <v>#NUM!</v>
      </c>
      <c r="E3588">
        <f t="array" ref="E3588">IF(ISLOGICAL(D3588),"",FREQUENCY(IF('Data Transformation'!$B$425:$B$8425='Bin Analysis'!$B3579,'Data Transformation'!$G$425:$G$8425),D3588))</f>
        <v>2001</v>
      </c>
      <c r="F3588">
        <f t="shared" si="447"/>
        <v>0</v>
      </c>
      <c r="G3588">
        <f>Weighting!$H$12</f>
        <v>0</v>
      </c>
      <c r="H3588">
        <f t="array" ref="H3588">FREQUENCY(IF('Data Transformation'!$B$4:$B$8425=B3579,'Data Transformation'!$G$4:$G$8425),'Bin Analysis'!$B3588)</f>
        <v>2073</v>
      </c>
      <c r="I3588">
        <f t="shared" si="448"/>
        <v>0</v>
      </c>
      <c r="J3588">
        <f t="shared" si="449"/>
        <v>0</v>
      </c>
      <c r="K3588">
        <f>J3588*Weighting!$W$12</f>
        <v>0</v>
      </c>
      <c r="M3588" s="14"/>
    </row>
    <row r="3589" spans="1:13" x14ac:dyDescent="0.55000000000000004">
      <c r="A3589" s="32" t="str">
        <f>IF(Weighting!$P$13&gt;0,B3589,"")</f>
        <v/>
      </c>
      <c r="B3589" t="e">
        <f>Weighting!$C$13</f>
        <v>#DIV/0!</v>
      </c>
      <c r="C3589" t="e">
        <f>Weighting!$F$13</f>
        <v>#NUM!</v>
      </c>
      <c r="D3589" t="e">
        <f>IF(C3589=1,'Data Transformation'!$G$3+0.5*'Data Transformation'!$W$25,IF(C3590=1,D3590-'Data Transformation'!$W$25,FALSE))</f>
        <v>#NUM!</v>
      </c>
      <c r="E3589">
        <f t="array" ref="E3589">IF(ISLOGICAL(D3589),"",FREQUENCY(IF('Data Transformation'!$B$425:$B$8425='Bin Analysis'!$B3579,'Data Transformation'!$G$425:$G$8425),D3589))</f>
        <v>2001</v>
      </c>
      <c r="F3589">
        <f t="shared" si="447"/>
        <v>0</v>
      </c>
      <c r="G3589">
        <f>Weighting!$H$13</f>
        <v>0</v>
      </c>
      <c r="H3589">
        <f t="array" ref="H3589">FREQUENCY(IF('Data Transformation'!$B$4:$B$8425=B3579,'Data Transformation'!$G$4:$G$8425),'Bin Analysis'!$B3589)</f>
        <v>2073</v>
      </c>
      <c r="I3589">
        <f t="shared" si="448"/>
        <v>0</v>
      </c>
      <c r="J3589">
        <f t="shared" si="449"/>
        <v>0</v>
      </c>
      <c r="K3589">
        <f>J3589*Weighting!$W$13</f>
        <v>0</v>
      </c>
      <c r="M3589" s="14"/>
    </row>
    <row r="3590" spans="1:13" x14ac:dyDescent="0.55000000000000004">
      <c r="A3590" s="32" t="str">
        <f>IF(Weighting!$P$14&gt;0,B3590,"")</f>
        <v/>
      </c>
      <c r="B3590" t="e">
        <f>Weighting!$C$14</f>
        <v>#DIV/0!</v>
      </c>
      <c r="C3590" t="e">
        <f>Weighting!$F$14</f>
        <v>#NUM!</v>
      </c>
      <c r="D3590" t="e">
        <f>IF(C3590=1,'Data Transformation'!$G$3+0.5*'Data Transformation'!$W$25,IF(C3591=1,D3591-'Data Transformation'!$W$25,FALSE))</f>
        <v>#NUM!</v>
      </c>
      <c r="E3590">
        <f t="array" ref="E3590">IF(ISLOGICAL(D3590),"",FREQUENCY(IF('Data Transformation'!$B$425:$B$8425='Bin Analysis'!$B3579,'Data Transformation'!$G$425:$G$8425),D3590))</f>
        <v>2001</v>
      </c>
      <c r="F3590">
        <f t="shared" si="447"/>
        <v>0</v>
      </c>
      <c r="G3590">
        <f>Weighting!$H$14</f>
        <v>0</v>
      </c>
      <c r="H3590">
        <f t="array" ref="H3590">FREQUENCY(IF('Data Transformation'!$B$4:$B$8425=B3579,'Data Transformation'!$G$4:$G$8425),'Bin Analysis'!$B3590)</f>
        <v>2073</v>
      </c>
      <c r="I3590">
        <f t="shared" si="448"/>
        <v>0</v>
      </c>
      <c r="J3590">
        <f t="shared" si="449"/>
        <v>0</v>
      </c>
      <c r="K3590">
        <f>J3590*Weighting!$W$14</f>
        <v>0</v>
      </c>
      <c r="M3590" s="14"/>
    </row>
    <row r="3591" spans="1:13" x14ac:dyDescent="0.55000000000000004">
      <c r="A3591" s="32" t="str">
        <f>IF(Weighting!$P$15&gt;0,B3591,"")</f>
        <v/>
      </c>
      <c r="B3591" t="e">
        <f>Weighting!$C$15</f>
        <v>#DIV/0!</v>
      </c>
      <c r="C3591" t="e">
        <f>Weighting!$F$15</f>
        <v>#NUM!</v>
      </c>
      <c r="D3591" t="e">
        <f>IF(C3591=1,'Data Transformation'!$G$3+0.5*'Data Transformation'!$W$25,IF(C3592=1,D3592-'Data Transformation'!$W$25,FALSE))</f>
        <v>#NUM!</v>
      </c>
      <c r="E3591">
        <f t="array" ref="E3591">IF(ISLOGICAL(D3591),"",FREQUENCY(IF('Data Transformation'!$B$425:$B$8425='Bin Analysis'!$B3579,'Data Transformation'!$G$425:$G$8425),D3591))</f>
        <v>2001</v>
      </c>
      <c r="F3591">
        <f t="shared" si="447"/>
        <v>0</v>
      </c>
      <c r="G3591">
        <f>Weighting!$H$15</f>
        <v>0</v>
      </c>
      <c r="H3591">
        <f t="array" ref="H3591">FREQUENCY(IF('Data Transformation'!$B$4:$B$8425=B3579,'Data Transformation'!$G$4:$G$8425),'Bin Analysis'!$B3591)</f>
        <v>2073</v>
      </c>
      <c r="I3591">
        <f t="shared" si="448"/>
        <v>0</v>
      </c>
      <c r="J3591">
        <f t="shared" si="449"/>
        <v>0</v>
      </c>
      <c r="K3591">
        <f>J3591*Weighting!$W$15</f>
        <v>0</v>
      </c>
      <c r="M3591" s="14"/>
    </row>
    <row r="3592" spans="1:13" x14ac:dyDescent="0.55000000000000004">
      <c r="A3592" s="32" t="str">
        <f>IF(Weighting!$P$16&gt;0,B3592,"")</f>
        <v/>
      </c>
      <c r="B3592" t="e">
        <f>Weighting!$C$16</f>
        <v>#DIV/0!</v>
      </c>
      <c r="C3592" t="e">
        <f>Weighting!$F$16</f>
        <v>#NUM!</v>
      </c>
      <c r="D3592" t="e">
        <f>IF(C3592=1,'Data Transformation'!$G$3+0.5*'Data Transformation'!$W$25,IF(C3593=1,D3593-'Data Transformation'!$W$25,FALSE))</f>
        <v>#NUM!</v>
      </c>
      <c r="E3592">
        <f t="array" ref="E3592">IF(ISLOGICAL(D3592),"",FREQUENCY(IF('Data Transformation'!$B$425:$B$8425='Bin Analysis'!$B3579,'Data Transformation'!$G$425:$G$8425),D3592))</f>
        <v>2001</v>
      </c>
      <c r="F3592">
        <f t="shared" si="447"/>
        <v>0</v>
      </c>
      <c r="G3592">
        <f>Weighting!$H$16</f>
        <v>0</v>
      </c>
      <c r="H3592">
        <f t="array" ref="H3592">FREQUENCY(IF('Data Transformation'!$B$4:$B$8425=B3579,'Data Transformation'!$G$4:$G$8425),'Bin Analysis'!$B3592)</f>
        <v>2073</v>
      </c>
      <c r="I3592">
        <f t="shared" si="448"/>
        <v>0</v>
      </c>
      <c r="J3592">
        <f t="shared" si="449"/>
        <v>0</v>
      </c>
      <c r="K3592">
        <f>J3592*Weighting!$W$16</f>
        <v>0</v>
      </c>
      <c r="M3592" s="14"/>
    </row>
    <row r="3593" spans="1:13" x14ac:dyDescent="0.55000000000000004">
      <c r="A3593" s="32" t="str">
        <f>IF(Weighting!$P$17&gt;0,B3593,"")</f>
        <v/>
      </c>
      <c r="B3593" t="e">
        <f>Weighting!$C$17</f>
        <v>#DIV/0!</v>
      </c>
      <c r="C3593" t="e">
        <f>Weighting!$F$17</f>
        <v>#NUM!</v>
      </c>
      <c r="D3593" t="e">
        <f>IF(C3593=1,'Data Transformation'!$G$3+0.5*'Data Transformation'!$W$25,IF(C3594=1,D3594-'Data Transformation'!$W$25,FALSE))</f>
        <v>#NUM!</v>
      </c>
      <c r="E3593">
        <f t="array" ref="E3593">IF(ISLOGICAL(D3593),"",FREQUENCY(IF('Data Transformation'!$B$425:$B$8425='Bin Analysis'!$B3579,'Data Transformation'!$G$425:$G$8425),D3593))</f>
        <v>2001</v>
      </c>
      <c r="F3593">
        <f t="shared" si="447"/>
        <v>0</v>
      </c>
      <c r="G3593">
        <f>Weighting!$H$17</f>
        <v>0</v>
      </c>
      <c r="H3593">
        <f t="array" ref="H3593">FREQUENCY(IF('Data Transformation'!$B$4:$B$8425=B3579,'Data Transformation'!$G$4:$G$8425),'Bin Analysis'!$B3593)</f>
        <v>2073</v>
      </c>
      <c r="I3593">
        <f t="shared" si="448"/>
        <v>0</v>
      </c>
      <c r="J3593">
        <f t="shared" si="449"/>
        <v>0</v>
      </c>
      <c r="K3593">
        <f>J3593*Weighting!$W$17</f>
        <v>0</v>
      </c>
      <c r="M3593" s="14"/>
    </row>
    <row r="3594" spans="1:13" x14ac:dyDescent="0.55000000000000004">
      <c r="A3594" s="32" t="str">
        <f>IF(Weighting!$P$18&gt;0,B3594,"")</f>
        <v/>
      </c>
      <c r="B3594" t="e">
        <f>Weighting!$C$18</f>
        <v>#DIV/0!</v>
      </c>
      <c r="C3594" t="e">
        <f>Weighting!$F$18</f>
        <v>#NUM!</v>
      </c>
      <c r="D3594" t="e">
        <f>IF(C3594=1,'Data Transformation'!$G$3+0.5*'Data Transformation'!$W$25,IF(C3595=1,D3595-'Data Transformation'!$W$25,FALSE))</f>
        <v>#NUM!</v>
      </c>
      <c r="E3594">
        <f t="array" ref="E3594">IF(ISLOGICAL(D3594),"",FREQUENCY(IF('Data Transformation'!$B$425:$B$8425='Bin Analysis'!$B3579,'Data Transformation'!$G$425:$G$8425),D3594))</f>
        <v>2001</v>
      </c>
      <c r="F3594">
        <f t="shared" si="447"/>
        <v>0</v>
      </c>
      <c r="G3594">
        <f>Weighting!$H$18</f>
        <v>0</v>
      </c>
      <c r="H3594">
        <f t="array" ref="H3594">FREQUENCY(IF('Data Transformation'!$B$4:$B$8425=B3579,'Data Transformation'!$G$4:$G$8425),'Bin Analysis'!$B3594)</f>
        <v>2073</v>
      </c>
      <c r="I3594">
        <f t="shared" si="448"/>
        <v>0</v>
      </c>
      <c r="J3594">
        <f t="shared" si="449"/>
        <v>0</v>
      </c>
      <c r="K3594">
        <f>J3594*Weighting!$W$18</f>
        <v>0</v>
      </c>
      <c r="M3594" s="14"/>
    </row>
    <row r="3595" spans="1:13" x14ac:dyDescent="0.55000000000000004">
      <c r="A3595" s="32" t="str">
        <f>IF(Weighting!$P$19&gt;0,B3595,"")</f>
        <v/>
      </c>
      <c r="B3595" t="e">
        <f>Weighting!$C$19</f>
        <v>#DIV/0!</v>
      </c>
      <c r="C3595" t="e">
        <f>Weighting!$F$19</f>
        <v>#NUM!</v>
      </c>
      <c r="D3595" t="e">
        <f>IF(C3595=1,'Data Transformation'!$G$3+0.5*'Data Transformation'!$W$25,IF(C3596=1,D3596-'Data Transformation'!$W$25,FALSE))</f>
        <v>#NUM!</v>
      </c>
      <c r="E3595">
        <f t="array" ref="E3595">IF(ISLOGICAL(D3595),"",FREQUENCY(IF('Data Transformation'!$B$425:$B$8425='Bin Analysis'!$B3579,'Data Transformation'!$G$425:$G$8425),D3595))</f>
        <v>2001</v>
      </c>
      <c r="F3595">
        <f t="shared" si="447"/>
        <v>0</v>
      </c>
      <c r="G3595">
        <f>Weighting!$H$19</f>
        <v>0</v>
      </c>
      <c r="H3595">
        <f t="array" ref="H3595">FREQUENCY(IF('Data Transformation'!$B$4:$B$8425=B3579,'Data Transformation'!$G$4:$G$8425),'Bin Analysis'!$B3595)</f>
        <v>2073</v>
      </c>
      <c r="I3595">
        <f t="shared" si="448"/>
        <v>0</v>
      </c>
      <c r="J3595">
        <f t="shared" si="449"/>
        <v>0</v>
      </c>
      <c r="K3595">
        <f>J3595*Weighting!$W$19</f>
        <v>0</v>
      </c>
      <c r="M3595" s="14"/>
    </row>
    <row r="3596" spans="1:13" x14ac:dyDescent="0.55000000000000004">
      <c r="A3596" s="32" t="str">
        <f>IF(Weighting!$P$20&gt;0,B3596,"")</f>
        <v/>
      </c>
      <c r="B3596" t="e">
        <f>Weighting!$C$20</f>
        <v>#DIV/0!</v>
      </c>
      <c r="C3596" t="e">
        <f>Weighting!$F$20</f>
        <v>#NUM!</v>
      </c>
      <c r="D3596" t="e">
        <f>IF(C3596=1,'Data Transformation'!$G$3+0.5*'Data Transformation'!$W$25,IF(C3597=1,D3597-'Data Transformation'!$W$25,FALSE))</f>
        <v>#NUM!</v>
      </c>
      <c r="E3596">
        <f t="array" ref="E3596">IF(ISLOGICAL(D3596),"",FREQUENCY(IF('Data Transformation'!$B$425:$B$8425='Bin Analysis'!$B3579,'Data Transformation'!$G$425:$G$8425),D3596))</f>
        <v>2001</v>
      </c>
      <c r="F3596">
        <f t="shared" si="447"/>
        <v>0</v>
      </c>
      <c r="G3596">
        <f>Weighting!$H$20</f>
        <v>0</v>
      </c>
      <c r="H3596">
        <f t="array" ref="H3596">FREQUENCY(IF('Data Transformation'!$B$4:$B$8425=B3579,'Data Transformation'!$G$4:$G$8425),'Bin Analysis'!$B3596)</f>
        <v>2073</v>
      </c>
      <c r="I3596">
        <f t="shared" si="448"/>
        <v>0</v>
      </c>
      <c r="J3596">
        <f t="shared" si="449"/>
        <v>0</v>
      </c>
      <c r="K3596">
        <f>J3596*Weighting!$W$20</f>
        <v>0</v>
      </c>
      <c r="M3596" s="14"/>
    </row>
    <row r="3597" spans="1:13" x14ac:dyDescent="0.55000000000000004">
      <c r="A3597" s="32" t="str">
        <f>IF(Weighting!$P$21&gt;0,B3597,"")</f>
        <v/>
      </c>
      <c r="B3597" t="e">
        <f>Weighting!$C$21</f>
        <v>#DIV/0!</v>
      </c>
      <c r="C3597" t="e">
        <f>Weighting!$F$21</f>
        <v>#NUM!</v>
      </c>
      <c r="D3597" t="e">
        <f>IF(C3597=1,'Data Transformation'!$G$3+0.5*'Data Transformation'!$W$25,IF(C3598=1,D3598-'Data Transformation'!$W$25,FALSE))</f>
        <v>#NUM!</v>
      </c>
      <c r="E3597">
        <f t="array" ref="E3597">IF(ISLOGICAL(D3597),"",FREQUENCY(IF('Data Transformation'!$B$425:$B$8425='Bin Analysis'!$B3579,'Data Transformation'!$G$425:$G$8425),D3597))</f>
        <v>2001</v>
      </c>
      <c r="F3597">
        <f t="shared" si="447"/>
        <v>0</v>
      </c>
      <c r="G3597">
        <f>Weighting!$H$21</f>
        <v>0</v>
      </c>
      <c r="H3597">
        <f t="array" ref="H3597">FREQUENCY(IF('Data Transformation'!$B$4:$B$8425=B3579,'Data Transformation'!$G$4:$G$8425),'Bin Analysis'!$B3597)</f>
        <v>2073</v>
      </c>
      <c r="I3597">
        <f t="shared" si="448"/>
        <v>0</v>
      </c>
      <c r="J3597">
        <f t="shared" si="449"/>
        <v>0</v>
      </c>
      <c r="K3597">
        <f>J3597*Weighting!$W$21</f>
        <v>0</v>
      </c>
      <c r="M3597" s="14"/>
    </row>
    <row r="3598" spans="1:13" x14ac:dyDescent="0.55000000000000004">
      <c r="A3598" s="32" t="str">
        <f>IF(Weighting!$P$22&gt;0,B3598,"")</f>
        <v/>
      </c>
      <c r="B3598" t="e">
        <f>Weighting!$C$22</f>
        <v>#DIV/0!</v>
      </c>
      <c r="C3598" t="e">
        <f>Weighting!$F$22</f>
        <v>#NUM!</v>
      </c>
      <c r="D3598" t="e">
        <f>IF(C3598=1,'Data Transformation'!$G$3+0.5*'Data Transformation'!$W$25,IF(C3599=1,D3599-'Data Transformation'!$W$25,FALSE))</f>
        <v>#NUM!</v>
      </c>
      <c r="E3598">
        <f t="array" ref="E3598">IF(ISLOGICAL(D3598),"",FREQUENCY(IF('Data Transformation'!$B$425:$B$8425='Bin Analysis'!$B3579,'Data Transformation'!$G$425:$G$8425),D3598))</f>
        <v>2001</v>
      </c>
      <c r="F3598">
        <f t="shared" si="447"/>
        <v>0</v>
      </c>
      <c r="G3598">
        <f>Weighting!$H$22</f>
        <v>0</v>
      </c>
      <c r="H3598">
        <f t="array" ref="H3598">FREQUENCY(IF('Data Transformation'!$B$4:$B$8425=B3579,'Data Transformation'!$G$4:$G$8425),'Bin Analysis'!$B3598)</f>
        <v>2073</v>
      </c>
      <c r="I3598">
        <f t="shared" si="448"/>
        <v>0</v>
      </c>
      <c r="J3598">
        <f t="shared" si="449"/>
        <v>0</v>
      </c>
      <c r="K3598">
        <f>J3598*Weighting!$W$22</f>
        <v>0</v>
      </c>
      <c r="M3598" s="14"/>
    </row>
    <row r="3599" spans="1:13" x14ac:dyDescent="0.55000000000000004">
      <c r="A3599" s="32" t="str">
        <f>IF(Weighting!$P$23&gt;0,B3599,"")</f>
        <v/>
      </c>
      <c r="B3599" t="e">
        <f>Weighting!$C$23</f>
        <v>#DIV/0!</v>
      </c>
      <c r="C3599" t="e">
        <f>Weighting!$F$23</f>
        <v>#NUM!</v>
      </c>
      <c r="D3599" t="e">
        <f>IF(C3599=1,'Data Transformation'!$G$3+0.5*'Data Transformation'!$W$25,IF(C3600=1,D3600-'Data Transformation'!$W$25,FALSE))</f>
        <v>#NUM!</v>
      </c>
      <c r="E3599">
        <f t="array" ref="E3599">IF(ISLOGICAL(D3599),"",FREQUENCY(IF('Data Transformation'!$B$425:$B$8425='Bin Analysis'!$B3579,'Data Transformation'!$G$425:$G$8425),D3599))</f>
        <v>2001</v>
      </c>
      <c r="F3599">
        <f t="shared" si="447"/>
        <v>0</v>
      </c>
      <c r="G3599">
        <f>Weighting!$H$23</f>
        <v>0</v>
      </c>
      <c r="H3599">
        <f t="array" ref="H3599">FREQUENCY(IF('Data Transformation'!$B$4:$B$8425=B3579,'Data Transformation'!$G$4:$G$8425),'Bin Analysis'!$B3599)</f>
        <v>2073</v>
      </c>
      <c r="I3599">
        <f t="shared" si="448"/>
        <v>0</v>
      </c>
      <c r="J3599">
        <f t="shared" si="449"/>
        <v>0</v>
      </c>
      <c r="K3599">
        <f>J3599*Weighting!$W$23</f>
        <v>0</v>
      </c>
      <c r="M3599" s="14"/>
    </row>
    <row r="3600" spans="1:13" x14ac:dyDescent="0.55000000000000004">
      <c r="A3600" s="32" t="str">
        <f>IF(Weighting!$P$24&gt;0,B3600,"")</f>
        <v/>
      </c>
      <c r="B3600" t="e">
        <f>Weighting!$C$24</f>
        <v>#DIV/0!</v>
      </c>
      <c r="C3600" t="e">
        <f>Weighting!$F$24</f>
        <v>#NUM!</v>
      </c>
      <c r="D3600" t="e">
        <f>IF(C3600=1,'Data Transformation'!$G$3+0.5*'Data Transformation'!$W$25,IF(C3601=1,D3601-'Data Transformation'!$W$25,FALSE))</f>
        <v>#NUM!</v>
      </c>
      <c r="E3600">
        <f t="array" ref="E3600">IF(ISLOGICAL(D3600),"",FREQUENCY(IF('Data Transformation'!$B$425:$B$8425='Bin Analysis'!$B3579,'Data Transformation'!$G$425:$G$8425),D3600))</f>
        <v>2001</v>
      </c>
      <c r="F3600">
        <f t="shared" si="447"/>
        <v>0</v>
      </c>
      <c r="G3600">
        <f>Weighting!$H$24</f>
        <v>0</v>
      </c>
      <c r="H3600">
        <f t="array" ref="H3600">FREQUENCY(IF('Data Transformation'!$B$4:$B$8425=B3579,'Data Transformation'!$G$4:$G$8425),'Bin Analysis'!$B3600)</f>
        <v>2073</v>
      </c>
      <c r="I3600">
        <f t="shared" si="448"/>
        <v>0</v>
      </c>
      <c r="J3600">
        <f t="shared" si="449"/>
        <v>0</v>
      </c>
      <c r="K3600">
        <f>J3600*Weighting!$W$24</f>
        <v>0</v>
      </c>
      <c r="M3600" s="14"/>
    </row>
    <row r="3601" spans="1:25" x14ac:dyDescent="0.55000000000000004">
      <c r="A3601" s="32" t="str">
        <f>IF(Weighting!$P$25&gt;0,B3601,"")</f>
        <v/>
      </c>
      <c r="B3601" t="e">
        <f>Weighting!$C$25</f>
        <v>#DIV/0!</v>
      </c>
      <c r="C3601" t="e">
        <f>Weighting!$F$25</f>
        <v>#NUM!</v>
      </c>
      <c r="D3601" t="e">
        <f>IF(C3601=1,'Data Transformation'!$G$3+0.5*'Data Transformation'!$W$25,IF(C3602=1,D3602-'Data Transformation'!$W$25,FALSE))</f>
        <v>#NUM!</v>
      </c>
      <c r="E3601">
        <f t="array" ref="E3601">IF(ISLOGICAL(D3601),"",FREQUENCY(IF('Data Transformation'!$B$425:$B$8425='Bin Analysis'!$B3579,'Data Transformation'!$G$425:$G$8425),D3601))</f>
        <v>2001</v>
      </c>
      <c r="F3601">
        <f t="shared" si="447"/>
        <v>0</v>
      </c>
      <c r="G3601">
        <f>Weighting!$H$25</f>
        <v>0</v>
      </c>
      <c r="H3601">
        <f t="array" ref="H3601">FREQUENCY(IF('Data Transformation'!$B$4:$B$8425=B3579,'Data Transformation'!$G$4:$G$8425),'Bin Analysis'!$B3601)</f>
        <v>2073</v>
      </c>
      <c r="I3601">
        <f t="shared" si="448"/>
        <v>0</v>
      </c>
      <c r="J3601">
        <f t="shared" si="449"/>
        <v>0</v>
      </c>
      <c r="K3601">
        <f>J3601*Weighting!$W$25</f>
        <v>0</v>
      </c>
      <c r="M3601" s="14"/>
    </row>
    <row r="3602" spans="1:25" x14ac:dyDescent="0.55000000000000004">
      <c r="N3602" s="57"/>
      <c r="O3602"/>
      <c r="P3602"/>
      <c r="Q3602"/>
      <c r="R3602"/>
    </row>
    <row r="3603" spans="1:25" ht="23.35" x14ac:dyDescent="0.8">
      <c r="A3603" s="21" t="s">
        <v>0</v>
      </c>
      <c r="B3603" s="21" t="str">
        <f>IFERROR(VLOOKUP(C3603,'Data Transformation'!$L$6:$M$426,2,FALSE),"")</f>
        <v/>
      </c>
      <c r="C3603" s="21">
        <f>C3579+1</f>
        <v>150</v>
      </c>
      <c r="D3603" s="21"/>
      <c r="E3603" s="21"/>
      <c r="F3603" s="21"/>
      <c r="G3603" s="21"/>
      <c r="H3603" s="22"/>
      <c r="I3603" s="22"/>
      <c r="J3603" s="22"/>
      <c r="K3603" s="21"/>
      <c r="L3603" s="21" t="str">
        <f>B3603</f>
        <v/>
      </c>
      <c r="M3603" s="23" t="e">
        <f>INDEX('Data Transformation'!$O$4:$O$424,MATCH($B3603,'Data Transformation'!$M$4:$M$424,0),MATCH($M$2,'Data Transformation'!$O$3,0))</f>
        <v>#N/A</v>
      </c>
      <c r="N3603" s="27" t="e">
        <f>IF('Input and Summary Results'!$J$16="minimum",'Bin Analysis'!X3604/(M3603-1),'Bin Analysis'!Y3603/('Bin Analysis'!M3603-1))</f>
        <v>#N/A</v>
      </c>
      <c r="O3603" s="27" t="e">
        <f>IF(M3603=FALSE,NA(),(VLOOKUP(1,C3606:K3625,4,FALSE))/(M3603-1))</f>
        <v>#N/A</v>
      </c>
      <c r="P3603" s="27" t="e">
        <f>IF(M3603=FALSE,NA(),SUM(J3606:J3625)/Weighting!$S$5)</f>
        <v>#N/A</v>
      </c>
      <c r="Q3603" s="27" t="e">
        <f>IF(M3603=FALSE,NA(),SUM(K3606:K3625)/Weighting!$S$6)</f>
        <v>#N/A</v>
      </c>
      <c r="R3603" s="27" t="e">
        <f>IF(M3603=FALSE,NA(),(VLOOKUP(1,G3606:K3625,3,FALSE))/(M3603-1))</f>
        <v>#N/A</v>
      </c>
      <c r="S3603" s="22" t="e">
        <f>IF(M3603=FALSE,NA(),IF(SUM(J3606:J3625)=2,"yes","no"))</f>
        <v>#N/A</v>
      </c>
      <c r="X3603" s="2" cm="2">
        <f t="array" ref="X3603:X3604">FREQUENCY(IF('Data Transformation'!$B$425:$B$6424='Bin Analysis'!L3603,'Data Transformation'!$G$425:$G$6424),'Data Transformation'!$U$11)</f>
        <v>0</v>
      </c>
      <c r="Y3603" s="2" cm="2">
        <f t="array" ref="Y3603:Y3604">FREQUENCY(IF('Data Transformation'!$B$425:$B$6424='Bin Analysis'!L3603,'Data Transformation'!$G$425:$G$6424),'Data Transformation'!$U$12)</f>
        <v>0</v>
      </c>
    </row>
    <row r="3604" spans="1:25" x14ac:dyDescent="0.55000000000000004">
      <c r="A3604" s="14" t="s">
        <v>67</v>
      </c>
      <c r="B3604" t="s">
        <v>47</v>
      </c>
      <c r="C3604" t="s">
        <v>5</v>
      </c>
      <c r="D3604" t="s">
        <v>100</v>
      </c>
      <c r="E3604" t="s">
        <v>101</v>
      </c>
      <c r="F3604" t="s">
        <v>102</v>
      </c>
      <c r="G3604" t="s">
        <v>70</v>
      </c>
      <c r="H3604" t="s">
        <v>31</v>
      </c>
      <c r="I3604" t="s">
        <v>32</v>
      </c>
      <c r="J3604" t="s">
        <v>46</v>
      </c>
      <c r="K3604" s="14" t="s">
        <v>45</v>
      </c>
      <c r="M3604" s="14"/>
      <c r="X3604" s="2">
        <v>0</v>
      </c>
      <c r="Y3604" s="2">
        <v>0</v>
      </c>
    </row>
    <row r="3605" spans="1:25" x14ac:dyDescent="0.55000000000000004">
      <c r="A3605" s="32"/>
      <c r="D3605" t="e">
        <f>IF(C3605=1,'Data Transformation'!$G$3+0.5*'Data Transformation'!$W$25,IF(C3606=1,D3606-'Data Transformation'!$W$25,FALSE))</f>
        <v>#NUM!</v>
      </c>
      <c r="E3605">
        <f t="array" ref="E3605">IF(ISLOGICAL(D3605),"",FREQUENCY(IF('Data Transformation'!$B$425:$B$8425='Bin Analysis'!$B3603,'Data Transformation'!$G$425:$G$8425),D3605))</f>
        <v>2001</v>
      </c>
      <c r="F3605" t="e">
        <f>IF(ISLOGICAL(D3605),"",E3605-E3604)</f>
        <v>#VALUE!</v>
      </c>
      <c r="M3605" s="14"/>
    </row>
    <row r="3606" spans="1:25" x14ac:dyDescent="0.55000000000000004">
      <c r="A3606" s="32" t="e">
        <f>IF(Weighting!$P$6&gt;0,B3606,"")</f>
        <v>#NUM!</v>
      </c>
      <c r="B3606" t="e">
        <f>Weighting!$C$6</f>
        <v>#DIV/0!</v>
      </c>
      <c r="C3606" t="e">
        <f>Weighting!$F$6</f>
        <v>#NUM!</v>
      </c>
      <c r="D3606" t="e">
        <f>IF(C3606=1,'Data Transformation'!$G$3+0.5*'Data Transformation'!$W$25,IF(C3607=1,D3607-'Data Transformation'!$W$25,FALSE))</f>
        <v>#NUM!</v>
      </c>
      <c r="E3606">
        <f t="array" ref="E3606">IF(ISLOGICAL(D3606),"",FREQUENCY(IF('Data Transformation'!$B$425:$B$8425='Bin Analysis'!$B3603,'Data Transformation'!$G$425:$G$8425),D3606))</f>
        <v>2001</v>
      </c>
      <c r="F3606">
        <f>IF(ISLOGICAL(D3606),"",E3606-E3605)</f>
        <v>0</v>
      </c>
      <c r="G3606">
        <f>Weighting!$H$6</f>
        <v>1</v>
      </c>
      <c r="H3606">
        <f t="array" ref="H3606">FREQUENCY(IF('Data Transformation'!$B$4:$B$8425=B3603,'Data Transformation'!$G$4:$G$8425),'Bin Analysis'!$B3606)</f>
        <v>2073</v>
      </c>
      <c r="I3606">
        <f>H3606-H3605</f>
        <v>2073</v>
      </c>
      <c r="J3606">
        <f>IF(I3606=0,0,1)</f>
        <v>1</v>
      </c>
      <c r="K3606" t="e">
        <f>J3606*Weighting!$W$6</f>
        <v>#NUM!</v>
      </c>
      <c r="M3606" s="14"/>
    </row>
    <row r="3607" spans="1:25" x14ac:dyDescent="0.55000000000000004">
      <c r="A3607" s="32" t="str">
        <f>IF(Weighting!$P$7&gt;0,B3607,"")</f>
        <v/>
      </c>
      <c r="B3607" t="e">
        <f>Weighting!$C$7</f>
        <v>#DIV/0!</v>
      </c>
      <c r="C3607" t="e">
        <f>Weighting!$F$7</f>
        <v>#NUM!</v>
      </c>
      <c r="D3607" t="e">
        <f>IF(C3607=1,'Data Transformation'!$G$3+0.5*'Data Transformation'!$W$25,IF(C3608=1,D3608-'Data Transformation'!$W$25,FALSE))</f>
        <v>#NUM!</v>
      </c>
      <c r="E3607">
        <f t="array" ref="E3607">IF(ISLOGICAL(D3607),"",FREQUENCY(IF('Data Transformation'!$B$425:$B$8425='Bin Analysis'!$B3603,'Data Transformation'!$G$425:$G$8425),D3607))</f>
        <v>2001</v>
      </c>
      <c r="F3607">
        <f t="shared" ref="F3607:F3625" si="450">IF(ISLOGICAL(D3607),"",E3607-E3606)</f>
        <v>0</v>
      </c>
      <c r="G3607">
        <f>Weighting!$H$7</f>
        <v>0</v>
      </c>
      <c r="H3607">
        <f t="array" ref="H3607">FREQUENCY(IF('Data Transformation'!$B$4:$B$8425=B3603,'Data Transformation'!$G$4:$G$8425),'Bin Analysis'!$B3607)</f>
        <v>2073</v>
      </c>
      <c r="I3607">
        <f t="shared" ref="I3607:I3625" si="451">H3607-H3606</f>
        <v>0</v>
      </c>
      <c r="J3607">
        <f>IF(I3607=0,0,1)</f>
        <v>0</v>
      </c>
      <c r="K3607">
        <f>J3607*Weighting!$W$7</f>
        <v>0</v>
      </c>
      <c r="M3607" s="14"/>
    </row>
    <row r="3608" spans="1:25" x14ac:dyDescent="0.55000000000000004">
      <c r="A3608" s="32" t="str">
        <f>IF(Weighting!$P$8&gt;0,B3608,"")</f>
        <v/>
      </c>
      <c r="B3608" t="e">
        <f>Weighting!$C$8</f>
        <v>#DIV/0!</v>
      </c>
      <c r="C3608" t="e">
        <f>Weighting!$F$8</f>
        <v>#NUM!</v>
      </c>
      <c r="D3608" t="e">
        <f>IF(C3608=1,'Data Transformation'!$G$3+0.5*'Data Transformation'!$W$25,IF(C3609=1,D3609-'Data Transformation'!$W$25,FALSE))</f>
        <v>#NUM!</v>
      </c>
      <c r="E3608">
        <f t="array" ref="E3608">IF(ISLOGICAL(D3608),"",FREQUENCY(IF('Data Transformation'!$B$425:$B$8425='Bin Analysis'!$B3603,'Data Transformation'!$G$425:$G$8425),D3608))</f>
        <v>2001</v>
      </c>
      <c r="F3608">
        <f t="shared" si="450"/>
        <v>0</v>
      </c>
      <c r="G3608">
        <f>Weighting!$H$8</f>
        <v>0</v>
      </c>
      <c r="H3608">
        <f t="array" ref="H3608">FREQUENCY(IF('Data Transformation'!$B$4:$B$8425=B3603,'Data Transformation'!$G$4:$G$8425),'Bin Analysis'!$B3608)</f>
        <v>2073</v>
      </c>
      <c r="I3608">
        <f t="shared" si="451"/>
        <v>0</v>
      </c>
      <c r="J3608">
        <f t="shared" ref="J3608:J3625" si="452">IF(I3608=0,0,1)</f>
        <v>0</v>
      </c>
      <c r="K3608">
        <f>J3608*Weighting!$W$8</f>
        <v>0</v>
      </c>
      <c r="M3608" s="14"/>
    </row>
    <row r="3609" spans="1:25" x14ac:dyDescent="0.55000000000000004">
      <c r="A3609" s="32" t="str">
        <f>IF(Weighting!$P$9&gt;0,B3609,"")</f>
        <v/>
      </c>
      <c r="B3609" s="50" t="e">
        <f>Weighting!$C$9</f>
        <v>#DIV/0!</v>
      </c>
      <c r="C3609" t="e">
        <f>Weighting!$F$9</f>
        <v>#NUM!</v>
      </c>
      <c r="D3609" t="e">
        <f>IF(C3609=1,'Data Transformation'!$G$3+0.5*'Data Transformation'!$W$25,IF(C3610=1,D3610-'Data Transformation'!$W$25,FALSE))</f>
        <v>#NUM!</v>
      </c>
      <c r="E3609">
        <f t="array" ref="E3609">IF(ISLOGICAL(D3609),"",FREQUENCY(IF('Data Transformation'!$B$425:$B$8425='Bin Analysis'!$B3603,'Data Transformation'!$G$425:$G$8425),D3609))</f>
        <v>2001</v>
      </c>
      <c r="F3609">
        <f t="shared" si="450"/>
        <v>0</v>
      </c>
      <c r="G3609">
        <f>Weighting!$H$9</f>
        <v>0</v>
      </c>
      <c r="H3609">
        <f t="array" ref="H3609">FREQUENCY(IF('Data Transformation'!$B$4:$B$8425=B3603,'Data Transformation'!$G$4:$G$8425),'Bin Analysis'!$B3609)</f>
        <v>2073</v>
      </c>
      <c r="I3609">
        <f t="shared" si="451"/>
        <v>0</v>
      </c>
      <c r="J3609">
        <f t="shared" si="452"/>
        <v>0</v>
      </c>
      <c r="K3609">
        <f>J3609*Weighting!$W$9</f>
        <v>0</v>
      </c>
      <c r="M3609" s="14"/>
    </row>
    <row r="3610" spans="1:25" x14ac:dyDescent="0.55000000000000004">
      <c r="A3610" s="32" t="str">
        <f>IF(Weighting!$P$10&gt;0,B3610,"")</f>
        <v/>
      </c>
      <c r="B3610" t="e">
        <f>Weighting!$C$10</f>
        <v>#DIV/0!</v>
      </c>
      <c r="C3610" t="e">
        <f>Weighting!$F$10</f>
        <v>#NUM!</v>
      </c>
      <c r="D3610" t="e">
        <f>IF(C3610=1,'Data Transformation'!$G$3+0.5*'Data Transformation'!$W$25,IF(C3611=1,D3611-'Data Transformation'!$W$25,FALSE))</f>
        <v>#NUM!</v>
      </c>
      <c r="E3610">
        <f t="array" ref="E3610">IF(ISLOGICAL(D3610),"",FREQUENCY(IF('Data Transformation'!$B$425:$B$8425='Bin Analysis'!$B3603,'Data Transformation'!$G$425:$G$8425),D3610))</f>
        <v>2001</v>
      </c>
      <c r="F3610">
        <f t="shared" si="450"/>
        <v>0</v>
      </c>
      <c r="G3610">
        <f>Weighting!$H$10</f>
        <v>0</v>
      </c>
      <c r="H3610">
        <f t="array" ref="H3610">FREQUENCY(IF('Data Transformation'!$B$4:$B$8425=B3603,'Data Transformation'!$G$4:$G$8425),'Bin Analysis'!$B3610)</f>
        <v>2073</v>
      </c>
      <c r="I3610">
        <f t="shared" si="451"/>
        <v>0</v>
      </c>
      <c r="J3610">
        <f t="shared" si="452"/>
        <v>0</v>
      </c>
      <c r="K3610">
        <f>J3610*Weighting!$W$10</f>
        <v>0</v>
      </c>
      <c r="M3610" s="14"/>
    </row>
    <row r="3611" spans="1:25" x14ac:dyDescent="0.55000000000000004">
      <c r="A3611" s="32" t="str">
        <f>IF(Weighting!$P$11&gt;0,B3611,"")</f>
        <v/>
      </c>
      <c r="B3611" t="e">
        <f>Weighting!$C$11</f>
        <v>#DIV/0!</v>
      </c>
      <c r="C3611" t="e">
        <f>Weighting!$F$11</f>
        <v>#NUM!</v>
      </c>
      <c r="D3611" t="e">
        <f>IF(C3611=1,'Data Transformation'!$G$3+0.5*'Data Transformation'!$W$25,IF(C3612=1,D3612-'Data Transformation'!$W$25,FALSE))</f>
        <v>#NUM!</v>
      </c>
      <c r="E3611">
        <f t="array" ref="E3611">IF(ISLOGICAL(D3611),"",FREQUENCY(IF('Data Transformation'!$B$425:$B$8425='Bin Analysis'!$B3603,'Data Transformation'!$G$425:$G$8425),D3611))</f>
        <v>2001</v>
      </c>
      <c r="F3611">
        <f t="shared" si="450"/>
        <v>0</v>
      </c>
      <c r="G3611">
        <f>Weighting!$H$11</f>
        <v>0</v>
      </c>
      <c r="H3611">
        <f t="array" ref="H3611">FREQUENCY(IF('Data Transformation'!$B$4:$B$8425=B3603,'Data Transformation'!$G$4:$G$8425),'Bin Analysis'!$B3611)</f>
        <v>2073</v>
      </c>
      <c r="I3611">
        <f t="shared" si="451"/>
        <v>0</v>
      </c>
      <c r="J3611">
        <f t="shared" si="452"/>
        <v>0</v>
      </c>
      <c r="K3611">
        <f>J3611*Weighting!$W$11</f>
        <v>0</v>
      </c>
      <c r="M3611" s="14"/>
    </row>
    <row r="3612" spans="1:25" x14ac:dyDescent="0.55000000000000004">
      <c r="A3612" s="32" t="str">
        <f>IF(Weighting!$P$12&gt;0,B3612,"")</f>
        <v/>
      </c>
      <c r="B3612" t="e">
        <f>Weighting!$C$12</f>
        <v>#DIV/0!</v>
      </c>
      <c r="C3612" t="e">
        <f>Weighting!$F$12</f>
        <v>#NUM!</v>
      </c>
      <c r="D3612" t="e">
        <f>IF(C3612=1,'Data Transformation'!$G$3+0.5*'Data Transformation'!$W$25,IF(C3613=1,D3613-'Data Transformation'!$W$25,FALSE))</f>
        <v>#NUM!</v>
      </c>
      <c r="E3612">
        <f t="array" ref="E3612">IF(ISLOGICAL(D3612),"",FREQUENCY(IF('Data Transformation'!$B$425:$B$8425='Bin Analysis'!$B3603,'Data Transformation'!$G$425:$G$8425),D3612))</f>
        <v>2001</v>
      </c>
      <c r="F3612">
        <f t="shared" si="450"/>
        <v>0</v>
      </c>
      <c r="G3612">
        <f>Weighting!$H$12</f>
        <v>0</v>
      </c>
      <c r="H3612">
        <f t="array" ref="H3612">FREQUENCY(IF('Data Transformation'!$B$4:$B$8425=B3603,'Data Transformation'!$G$4:$G$8425),'Bin Analysis'!$B3612)</f>
        <v>2073</v>
      </c>
      <c r="I3612">
        <f t="shared" si="451"/>
        <v>0</v>
      </c>
      <c r="J3612">
        <f t="shared" si="452"/>
        <v>0</v>
      </c>
      <c r="K3612">
        <f>J3612*Weighting!$W$12</f>
        <v>0</v>
      </c>
      <c r="M3612" s="14"/>
    </row>
    <row r="3613" spans="1:25" x14ac:dyDescent="0.55000000000000004">
      <c r="A3613" s="32" t="str">
        <f>IF(Weighting!$P$13&gt;0,B3613,"")</f>
        <v/>
      </c>
      <c r="B3613" t="e">
        <f>Weighting!$C$13</f>
        <v>#DIV/0!</v>
      </c>
      <c r="C3613" t="e">
        <f>Weighting!$F$13</f>
        <v>#NUM!</v>
      </c>
      <c r="D3613" t="e">
        <f>IF(C3613=1,'Data Transformation'!$G$3+0.5*'Data Transformation'!$W$25,IF(C3614=1,D3614-'Data Transformation'!$W$25,FALSE))</f>
        <v>#NUM!</v>
      </c>
      <c r="E3613">
        <f t="array" ref="E3613">IF(ISLOGICAL(D3613),"",FREQUENCY(IF('Data Transformation'!$B$425:$B$8425='Bin Analysis'!$B3603,'Data Transformation'!$G$425:$G$8425),D3613))</f>
        <v>2001</v>
      </c>
      <c r="F3613">
        <f t="shared" si="450"/>
        <v>0</v>
      </c>
      <c r="G3613">
        <f>Weighting!$H$13</f>
        <v>0</v>
      </c>
      <c r="H3613">
        <f t="array" ref="H3613">FREQUENCY(IF('Data Transformation'!$B$4:$B$8425=B3603,'Data Transformation'!$G$4:$G$8425),'Bin Analysis'!$B3613)</f>
        <v>2073</v>
      </c>
      <c r="I3613">
        <f t="shared" si="451"/>
        <v>0</v>
      </c>
      <c r="J3613">
        <f t="shared" si="452"/>
        <v>0</v>
      </c>
      <c r="K3613">
        <f>J3613*Weighting!$W$13</f>
        <v>0</v>
      </c>
      <c r="M3613" s="14"/>
    </row>
    <row r="3614" spans="1:25" x14ac:dyDescent="0.55000000000000004">
      <c r="A3614" s="32" t="str">
        <f>IF(Weighting!$P$14&gt;0,B3614,"")</f>
        <v/>
      </c>
      <c r="B3614" t="e">
        <f>Weighting!$C$14</f>
        <v>#DIV/0!</v>
      </c>
      <c r="C3614" t="e">
        <f>Weighting!$F$14</f>
        <v>#NUM!</v>
      </c>
      <c r="D3614" t="e">
        <f>IF(C3614=1,'Data Transformation'!$G$3+0.5*'Data Transformation'!$W$25,IF(C3615=1,D3615-'Data Transformation'!$W$25,FALSE))</f>
        <v>#NUM!</v>
      </c>
      <c r="E3614">
        <f t="array" ref="E3614">IF(ISLOGICAL(D3614),"",FREQUENCY(IF('Data Transformation'!$B$425:$B$8425='Bin Analysis'!$B3603,'Data Transformation'!$G$425:$G$8425),D3614))</f>
        <v>2001</v>
      </c>
      <c r="F3614">
        <f t="shared" si="450"/>
        <v>0</v>
      </c>
      <c r="G3614">
        <f>Weighting!$H$14</f>
        <v>0</v>
      </c>
      <c r="H3614">
        <f t="array" ref="H3614">FREQUENCY(IF('Data Transformation'!$B$4:$B$8425=B3603,'Data Transformation'!$G$4:$G$8425),'Bin Analysis'!$B3614)</f>
        <v>2073</v>
      </c>
      <c r="I3614">
        <f t="shared" si="451"/>
        <v>0</v>
      </c>
      <c r="J3614">
        <f t="shared" si="452"/>
        <v>0</v>
      </c>
      <c r="K3614">
        <f>J3614*Weighting!$W$14</f>
        <v>0</v>
      </c>
      <c r="M3614" s="14"/>
    </row>
    <row r="3615" spans="1:25" x14ac:dyDescent="0.55000000000000004">
      <c r="A3615" s="32" t="str">
        <f>IF(Weighting!$P$15&gt;0,B3615,"")</f>
        <v/>
      </c>
      <c r="B3615" t="e">
        <f>Weighting!$C$15</f>
        <v>#DIV/0!</v>
      </c>
      <c r="C3615" t="e">
        <f>Weighting!$F$15</f>
        <v>#NUM!</v>
      </c>
      <c r="D3615" t="e">
        <f>IF(C3615=1,'Data Transformation'!$G$3+0.5*'Data Transformation'!$W$25,IF(C3616=1,D3616-'Data Transformation'!$W$25,FALSE))</f>
        <v>#NUM!</v>
      </c>
      <c r="E3615">
        <f t="array" ref="E3615">IF(ISLOGICAL(D3615),"",FREQUENCY(IF('Data Transformation'!$B$425:$B$8425='Bin Analysis'!$B3603,'Data Transformation'!$G$425:$G$8425),D3615))</f>
        <v>2001</v>
      </c>
      <c r="F3615">
        <f t="shared" si="450"/>
        <v>0</v>
      </c>
      <c r="G3615">
        <f>Weighting!$H$15</f>
        <v>0</v>
      </c>
      <c r="H3615">
        <f t="array" ref="H3615">FREQUENCY(IF('Data Transformation'!$B$4:$B$8425=B3603,'Data Transformation'!$G$4:$G$8425),'Bin Analysis'!$B3615)</f>
        <v>2073</v>
      </c>
      <c r="I3615">
        <f t="shared" si="451"/>
        <v>0</v>
      </c>
      <c r="J3615">
        <f t="shared" si="452"/>
        <v>0</v>
      </c>
      <c r="K3615">
        <f>J3615*Weighting!$W$15</f>
        <v>0</v>
      </c>
      <c r="M3615" s="14"/>
    </row>
    <row r="3616" spans="1:25" x14ac:dyDescent="0.55000000000000004">
      <c r="A3616" s="32" t="str">
        <f>IF(Weighting!$P$16&gt;0,B3616,"")</f>
        <v/>
      </c>
      <c r="B3616" t="e">
        <f>Weighting!$C$16</f>
        <v>#DIV/0!</v>
      </c>
      <c r="C3616" t="e">
        <f>Weighting!$F$16</f>
        <v>#NUM!</v>
      </c>
      <c r="D3616" t="e">
        <f>IF(C3616=1,'Data Transformation'!$G$3+0.5*'Data Transformation'!$W$25,IF(C3617=1,D3617-'Data Transformation'!$W$25,FALSE))</f>
        <v>#NUM!</v>
      </c>
      <c r="E3616">
        <f t="array" ref="E3616">IF(ISLOGICAL(D3616),"",FREQUENCY(IF('Data Transformation'!$B$425:$B$8425='Bin Analysis'!$B3603,'Data Transformation'!$G$425:$G$8425),D3616))</f>
        <v>2001</v>
      </c>
      <c r="F3616">
        <f t="shared" si="450"/>
        <v>0</v>
      </c>
      <c r="G3616">
        <f>Weighting!$H$16</f>
        <v>0</v>
      </c>
      <c r="H3616">
        <f t="array" ref="H3616">FREQUENCY(IF('Data Transformation'!$B$4:$B$8425=B3603,'Data Transformation'!$G$4:$G$8425),'Bin Analysis'!$B3616)</f>
        <v>2073</v>
      </c>
      <c r="I3616">
        <f t="shared" si="451"/>
        <v>0</v>
      </c>
      <c r="J3616">
        <f t="shared" si="452"/>
        <v>0</v>
      </c>
      <c r="K3616">
        <f>J3616*Weighting!$W$16</f>
        <v>0</v>
      </c>
      <c r="M3616" s="14"/>
    </row>
    <row r="3617" spans="1:25" x14ac:dyDescent="0.55000000000000004">
      <c r="A3617" s="32" t="str">
        <f>IF(Weighting!$P$17&gt;0,B3617,"")</f>
        <v/>
      </c>
      <c r="B3617" t="e">
        <f>Weighting!$C$17</f>
        <v>#DIV/0!</v>
      </c>
      <c r="C3617" t="e">
        <f>Weighting!$F$17</f>
        <v>#NUM!</v>
      </c>
      <c r="D3617" t="e">
        <f>IF(C3617=1,'Data Transformation'!$G$3+0.5*'Data Transformation'!$W$25,IF(C3618=1,D3618-'Data Transformation'!$W$25,FALSE))</f>
        <v>#NUM!</v>
      </c>
      <c r="E3617">
        <f t="array" ref="E3617">IF(ISLOGICAL(D3617),"",FREQUENCY(IF('Data Transformation'!$B$425:$B$8425='Bin Analysis'!$B3603,'Data Transformation'!$G$425:$G$8425),D3617))</f>
        <v>2001</v>
      </c>
      <c r="F3617">
        <f t="shared" si="450"/>
        <v>0</v>
      </c>
      <c r="G3617">
        <f>Weighting!$H$17</f>
        <v>0</v>
      </c>
      <c r="H3617">
        <f t="array" ref="H3617">FREQUENCY(IF('Data Transformation'!$B$4:$B$8425=B3603,'Data Transformation'!$G$4:$G$8425),'Bin Analysis'!$B3617)</f>
        <v>2073</v>
      </c>
      <c r="I3617">
        <f t="shared" si="451"/>
        <v>0</v>
      </c>
      <c r="J3617">
        <f t="shared" si="452"/>
        <v>0</v>
      </c>
      <c r="K3617">
        <f>J3617*Weighting!$W$17</f>
        <v>0</v>
      </c>
      <c r="M3617" s="14"/>
    </row>
    <row r="3618" spans="1:25" x14ac:dyDescent="0.55000000000000004">
      <c r="A3618" s="32" t="str">
        <f>IF(Weighting!$P$18&gt;0,B3618,"")</f>
        <v/>
      </c>
      <c r="B3618" t="e">
        <f>Weighting!$C$18</f>
        <v>#DIV/0!</v>
      </c>
      <c r="C3618" t="e">
        <f>Weighting!$F$18</f>
        <v>#NUM!</v>
      </c>
      <c r="D3618" t="e">
        <f>IF(C3618=1,'Data Transformation'!$G$3+0.5*'Data Transformation'!$W$25,IF(C3619=1,D3619-'Data Transformation'!$W$25,FALSE))</f>
        <v>#NUM!</v>
      </c>
      <c r="E3618">
        <f t="array" ref="E3618">IF(ISLOGICAL(D3618),"",FREQUENCY(IF('Data Transformation'!$B$425:$B$8425='Bin Analysis'!$B3603,'Data Transformation'!$G$425:$G$8425),D3618))</f>
        <v>2001</v>
      </c>
      <c r="F3618">
        <f t="shared" si="450"/>
        <v>0</v>
      </c>
      <c r="G3618">
        <f>Weighting!$H$18</f>
        <v>0</v>
      </c>
      <c r="H3618">
        <f t="array" ref="H3618">FREQUENCY(IF('Data Transformation'!$B$4:$B$8425=B3603,'Data Transformation'!$G$4:$G$8425),'Bin Analysis'!$B3618)</f>
        <v>2073</v>
      </c>
      <c r="I3618">
        <f t="shared" si="451"/>
        <v>0</v>
      </c>
      <c r="J3618">
        <f t="shared" si="452"/>
        <v>0</v>
      </c>
      <c r="K3618">
        <f>J3618*Weighting!$W$18</f>
        <v>0</v>
      </c>
      <c r="M3618" s="14"/>
    </row>
    <row r="3619" spans="1:25" x14ac:dyDescent="0.55000000000000004">
      <c r="A3619" s="32" t="str">
        <f>IF(Weighting!$P$19&gt;0,B3619,"")</f>
        <v/>
      </c>
      <c r="B3619" t="e">
        <f>Weighting!$C$19</f>
        <v>#DIV/0!</v>
      </c>
      <c r="C3619" t="e">
        <f>Weighting!$F$19</f>
        <v>#NUM!</v>
      </c>
      <c r="D3619" t="e">
        <f>IF(C3619=1,'Data Transformation'!$G$3+0.5*'Data Transformation'!$W$25,IF(C3620=1,D3620-'Data Transformation'!$W$25,FALSE))</f>
        <v>#NUM!</v>
      </c>
      <c r="E3619">
        <f t="array" ref="E3619">IF(ISLOGICAL(D3619),"",FREQUENCY(IF('Data Transformation'!$B$425:$B$8425='Bin Analysis'!$B3603,'Data Transformation'!$G$425:$G$8425),D3619))</f>
        <v>2001</v>
      </c>
      <c r="F3619">
        <f t="shared" si="450"/>
        <v>0</v>
      </c>
      <c r="G3619">
        <f>Weighting!$H$19</f>
        <v>0</v>
      </c>
      <c r="H3619">
        <f t="array" ref="H3619">FREQUENCY(IF('Data Transformation'!$B$4:$B$8425=B3603,'Data Transformation'!$G$4:$G$8425),'Bin Analysis'!$B3619)</f>
        <v>2073</v>
      </c>
      <c r="I3619">
        <f t="shared" si="451"/>
        <v>0</v>
      </c>
      <c r="J3619">
        <f t="shared" si="452"/>
        <v>0</v>
      </c>
      <c r="K3619">
        <f>J3619*Weighting!$W$19</f>
        <v>0</v>
      </c>
      <c r="M3619" s="14"/>
    </row>
    <row r="3620" spans="1:25" x14ac:dyDescent="0.55000000000000004">
      <c r="A3620" s="32" t="str">
        <f>IF(Weighting!$P$20&gt;0,B3620,"")</f>
        <v/>
      </c>
      <c r="B3620" t="e">
        <f>Weighting!$C$20</f>
        <v>#DIV/0!</v>
      </c>
      <c r="C3620" t="e">
        <f>Weighting!$F$20</f>
        <v>#NUM!</v>
      </c>
      <c r="D3620" t="e">
        <f>IF(C3620=1,'Data Transformation'!$G$3+0.5*'Data Transformation'!$W$25,IF(C3621=1,D3621-'Data Transformation'!$W$25,FALSE))</f>
        <v>#NUM!</v>
      </c>
      <c r="E3620">
        <f t="array" ref="E3620">IF(ISLOGICAL(D3620),"",FREQUENCY(IF('Data Transformation'!$B$425:$B$8425='Bin Analysis'!$B3603,'Data Transformation'!$G$425:$G$8425),D3620))</f>
        <v>2001</v>
      </c>
      <c r="F3620">
        <f t="shared" si="450"/>
        <v>0</v>
      </c>
      <c r="G3620">
        <f>Weighting!$H$20</f>
        <v>0</v>
      </c>
      <c r="H3620">
        <f t="array" ref="H3620">FREQUENCY(IF('Data Transformation'!$B$4:$B$8425=B3603,'Data Transformation'!$G$4:$G$8425),'Bin Analysis'!$B3620)</f>
        <v>2073</v>
      </c>
      <c r="I3620">
        <f t="shared" si="451"/>
        <v>0</v>
      </c>
      <c r="J3620">
        <f t="shared" si="452"/>
        <v>0</v>
      </c>
      <c r="K3620">
        <f>J3620*Weighting!$W$20</f>
        <v>0</v>
      </c>
      <c r="M3620" s="14"/>
    </row>
    <row r="3621" spans="1:25" x14ac:dyDescent="0.55000000000000004">
      <c r="A3621" s="32" t="str">
        <f>IF(Weighting!$P$21&gt;0,B3621,"")</f>
        <v/>
      </c>
      <c r="B3621" t="e">
        <f>Weighting!$C$21</f>
        <v>#DIV/0!</v>
      </c>
      <c r="C3621" t="e">
        <f>Weighting!$F$21</f>
        <v>#NUM!</v>
      </c>
      <c r="D3621" t="e">
        <f>IF(C3621=1,'Data Transformation'!$G$3+0.5*'Data Transformation'!$W$25,IF(C3622=1,D3622-'Data Transformation'!$W$25,FALSE))</f>
        <v>#NUM!</v>
      </c>
      <c r="E3621">
        <f t="array" ref="E3621">IF(ISLOGICAL(D3621),"",FREQUENCY(IF('Data Transformation'!$B$425:$B$8425='Bin Analysis'!$B3603,'Data Transformation'!$G$425:$G$8425),D3621))</f>
        <v>2001</v>
      </c>
      <c r="F3621">
        <f t="shared" si="450"/>
        <v>0</v>
      </c>
      <c r="G3621">
        <f>Weighting!$H$21</f>
        <v>0</v>
      </c>
      <c r="H3621">
        <f t="array" ref="H3621">FREQUENCY(IF('Data Transformation'!$B$4:$B$8425=B3603,'Data Transformation'!$G$4:$G$8425),'Bin Analysis'!$B3621)</f>
        <v>2073</v>
      </c>
      <c r="I3621">
        <f t="shared" si="451"/>
        <v>0</v>
      </c>
      <c r="J3621">
        <f t="shared" si="452"/>
        <v>0</v>
      </c>
      <c r="K3621">
        <f>J3621*Weighting!$W$21</f>
        <v>0</v>
      </c>
      <c r="M3621" s="14"/>
    </row>
    <row r="3622" spans="1:25" x14ac:dyDescent="0.55000000000000004">
      <c r="A3622" s="32" t="str">
        <f>IF(Weighting!$P$22&gt;0,B3622,"")</f>
        <v/>
      </c>
      <c r="B3622" t="e">
        <f>Weighting!$C$22</f>
        <v>#DIV/0!</v>
      </c>
      <c r="C3622" t="e">
        <f>Weighting!$F$22</f>
        <v>#NUM!</v>
      </c>
      <c r="D3622" t="e">
        <f>IF(C3622=1,'Data Transformation'!$G$3+0.5*'Data Transformation'!$W$25,IF(C3623=1,D3623-'Data Transformation'!$W$25,FALSE))</f>
        <v>#NUM!</v>
      </c>
      <c r="E3622">
        <f t="array" ref="E3622">IF(ISLOGICAL(D3622),"",FREQUENCY(IF('Data Transformation'!$B$425:$B$8425='Bin Analysis'!$B3603,'Data Transformation'!$G$425:$G$8425),D3622))</f>
        <v>2001</v>
      </c>
      <c r="F3622">
        <f t="shared" si="450"/>
        <v>0</v>
      </c>
      <c r="G3622">
        <f>Weighting!$H$22</f>
        <v>0</v>
      </c>
      <c r="H3622">
        <f t="array" ref="H3622">FREQUENCY(IF('Data Transformation'!$B$4:$B$8425=B3603,'Data Transformation'!$G$4:$G$8425),'Bin Analysis'!$B3622)</f>
        <v>2073</v>
      </c>
      <c r="I3622">
        <f t="shared" si="451"/>
        <v>0</v>
      </c>
      <c r="J3622">
        <f t="shared" si="452"/>
        <v>0</v>
      </c>
      <c r="K3622">
        <f>J3622*Weighting!$W$22</f>
        <v>0</v>
      </c>
      <c r="M3622" s="14"/>
    </row>
    <row r="3623" spans="1:25" x14ac:dyDescent="0.55000000000000004">
      <c r="A3623" s="32" t="str">
        <f>IF(Weighting!$P$23&gt;0,B3623,"")</f>
        <v/>
      </c>
      <c r="B3623" t="e">
        <f>Weighting!$C$23</f>
        <v>#DIV/0!</v>
      </c>
      <c r="C3623" t="e">
        <f>Weighting!$F$23</f>
        <v>#NUM!</v>
      </c>
      <c r="D3623" t="e">
        <f>IF(C3623=1,'Data Transformation'!$G$3+0.5*'Data Transformation'!$W$25,IF(C3624=1,D3624-'Data Transformation'!$W$25,FALSE))</f>
        <v>#NUM!</v>
      </c>
      <c r="E3623">
        <f t="array" ref="E3623">IF(ISLOGICAL(D3623),"",FREQUENCY(IF('Data Transformation'!$B$425:$B$8425='Bin Analysis'!$B3603,'Data Transformation'!$G$425:$G$8425),D3623))</f>
        <v>2001</v>
      </c>
      <c r="F3623">
        <f t="shared" si="450"/>
        <v>0</v>
      </c>
      <c r="G3623">
        <f>Weighting!$H$23</f>
        <v>0</v>
      </c>
      <c r="H3623">
        <f t="array" ref="H3623">FREQUENCY(IF('Data Transformation'!$B$4:$B$8425=B3603,'Data Transformation'!$G$4:$G$8425),'Bin Analysis'!$B3623)</f>
        <v>2073</v>
      </c>
      <c r="I3623">
        <f t="shared" si="451"/>
        <v>0</v>
      </c>
      <c r="J3623">
        <f t="shared" si="452"/>
        <v>0</v>
      </c>
      <c r="K3623">
        <f>J3623*Weighting!$W$23</f>
        <v>0</v>
      </c>
      <c r="M3623" s="14"/>
    </row>
    <row r="3624" spans="1:25" x14ac:dyDescent="0.55000000000000004">
      <c r="A3624" s="32" t="str">
        <f>IF(Weighting!$P$24&gt;0,B3624,"")</f>
        <v/>
      </c>
      <c r="B3624" t="e">
        <f>Weighting!$C$24</f>
        <v>#DIV/0!</v>
      </c>
      <c r="C3624" t="e">
        <f>Weighting!$F$24</f>
        <v>#NUM!</v>
      </c>
      <c r="D3624" t="e">
        <f>IF(C3624=1,'Data Transformation'!$G$3+0.5*'Data Transformation'!$W$25,IF(C3625=1,D3625-'Data Transformation'!$W$25,FALSE))</f>
        <v>#NUM!</v>
      </c>
      <c r="E3624">
        <f t="array" ref="E3624">IF(ISLOGICAL(D3624),"",FREQUENCY(IF('Data Transformation'!$B$425:$B$8425='Bin Analysis'!$B3603,'Data Transformation'!$G$425:$G$8425),D3624))</f>
        <v>2001</v>
      </c>
      <c r="F3624">
        <f t="shared" si="450"/>
        <v>0</v>
      </c>
      <c r="G3624">
        <f>Weighting!$H$24</f>
        <v>0</v>
      </c>
      <c r="H3624">
        <f t="array" ref="H3624">FREQUENCY(IF('Data Transformation'!$B$4:$B$8425=B3603,'Data Transformation'!$G$4:$G$8425),'Bin Analysis'!$B3624)</f>
        <v>2073</v>
      </c>
      <c r="I3624">
        <f t="shared" si="451"/>
        <v>0</v>
      </c>
      <c r="J3624">
        <f t="shared" si="452"/>
        <v>0</v>
      </c>
      <c r="K3624">
        <f>J3624*Weighting!$W$24</f>
        <v>0</v>
      </c>
      <c r="M3624" s="14"/>
    </row>
    <row r="3625" spans="1:25" x14ac:dyDescent="0.55000000000000004">
      <c r="A3625" s="32" t="str">
        <f>IF(Weighting!$P$25&gt;0,B3625,"")</f>
        <v/>
      </c>
      <c r="B3625" t="e">
        <f>Weighting!$C$25</f>
        <v>#DIV/0!</v>
      </c>
      <c r="C3625" t="e">
        <f>Weighting!$F$25</f>
        <v>#NUM!</v>
      </c>
      <c r="D3625" t="e">
        <f>IF(C3625=1,'Data Transformation'!$G$3+0.5*'Data Transformation'!$W$25,IF(C3626=1,D3626-'Data Transformation'!$W$25,FALSE))</f>
        <v>#NUM!</v>
      </c>
      <c r="E3625">
        <f t="array" ref="E3625">IF(ISLOGICAL(D3625),"",FREQUENCY(IF('Data Transformation'!$B$425:$B$8425='Bin Analysis'!$B3603,'Data Transformation'!$G$425:$G$8425),D3625))</f>
        <v>2001</v>
      </c>
      <c r="F3625">
        <f t="shared" si="450"/>
        <v>0</v>
      </c>
      <c r="G3625">
        <f>Weighting!$H$25</f>
        <v>0</v>
      </c>
      <c r="H3625">
        <f t="array" ref="H3625">FREQUENCY(IF('Data Transformation'!$B$4:$B$8425=B3603,'Data Transformation'!$G$4:$G$8425),'Bin Analysis'!$B3625)</f>
        <v>2073</v>
      </c>
      <c r="I3625">
        <f t="shared" si="451"/>
        <v>0</v>
      </c>
      <c r="J3625">
        <f t="shared" si="452"/>
        <v>0</v>
      </c>
      <c r="K3625">
        <f>J3625*Weighting!$W$25</f>
        <v>0</v>
      </c>
      <c r="M3625" s="14"/>
    </row>
    <row r="3626" spans="1:25" x14ac:dyDescent="0.55000000000000004">
      <c r="O3626"/>
      <c r="P3626"/>
      <c r="Q3626"/>
      <c r="R3626"/>
    </row>
    <row r="3627" spans="1:25" ht="23.35" x14ac:dyDescent="0.8">
      <c r="A3627" s="21" t="s">
        <v>0</v>
      </c>
      <c r="B3627" s="21" t="str">
        <f>IFERROR(VLOOKUP(C3627,'Data Transformation'!$L$6:$M$426,2,FALSE),"")</f>
        <v/>
      </c>
      <c r="C3627" s="21">
        <f>C3603+1</f>
        <v>151</v>
      </c>
      <c r="D3627" s="21"/>
      <c r="E3627" s="21"/>
      <c r="F3627" s="21"/>
      <c r="G3627" s="21"/>
      <c r="H3627" s="22"/>
      <c r="I3627" s="22"/>
      <c r="J3627" s="22"/>
      <c r="K3627" s="21"/>
      <c r="L3627" s="21" t="str">
        <f>B3627</f>
        <v/>
      </c>
      <c r="M3627" s="23" t="e">
        <f>INDEX('Data Transformation'!$O$4:$O$424,MATCH($B3627,'Data Transformation'!$M$4:$M$424,0),MATCH($M$2,'Data Transformation'!$O$3,0))</f>
        <v>#N/A</v>
      </c>
      <c r="N3627" s="27" t="e">
        <f>IF('Input and Summary Results'!$J$16="minimum",'Bin Analysis'!X3628/(M3627-1),'Bin Analysis'!Y3627/('Bin Analysis'!M3627-1))</f>
        <v>#N/A</v>
      </c>
      <c r="O3627" s="27" t="e">
        <f>IF(M3627=FALSE,NA(),(VLOOKUP(1,C3630:K3649,4,FALSE))/(M3627-1))</f>
        <v>#N/A</v>
      </c>
      <c r="P3627" s="27" t="e">
        <f>IF(M3627=FALSE,NA(),SUM(J3630:J3649)/Weighting!$S$5)</f>
        <v>#N/A</v>
      </c>
      <c r="Q3627" s="27" t="e">
        <f>IF(M3627=FALSE,NA(),SUM(K3630:K3649)/Weighting!$S$6)</f>
        <v>#N/A</v>
      </c>
      <c r="R3627" s="27" t="e">
        <f>IF(M3627=FALSE,NA(),(VLOOKUP(1,G3630:K3649,3,FALSE))/(M3627-1))</f>
        <v>#N/A</v>
      </c>
      <c r="S3627" s="22" t="e">
        <f>IF(M3627=FALSE,NA(),IF(SUM(J3630:J3649)=2,"yes","no"))</f>
        <v>#N/A</v>
      </c>
      <c r="X3627" s="2" cm="2">
        <f t="array" ref="X3627:X3628">FREQUENCY(IF('Data Transformation'!$B$425:$B$6424='Bin Analysis'!L3627,'Data Transformation'!$G$425:$G$6424),'Data Transformation'!$U$11)</f>
        <v>0</v>
      </c>
      <c r="Y3627" s="2" cm="2">
        <f t="array" ref="Y3627:Y3628">FREQUENCY(IF('Data Transformation'!$B$425:$B$6424='Bin Analysis'!L3627,'Data Transformation'!$G$425:$G$6424),'Data Transformation'!$U$12)</f>
        <v>0</v>
      </c>
    </row>
    <row r="3628" spans="1:25" x14ac:dyDescent="0.55000000000000004">
      <c r="A3628" s="14" t="s">
        <v>67</v>
      </c>
      <c r="B3628" t="s">
        <v>47</v>
      </c>
      <c r="C3628" t="s">
        <v>5</v>
      </c>
      <c r="D3628" t="s">
        <v>100</v>
      </c>
      <c r="E3628" t="s">
        <v>101</v>
      </c>
      <c r="F3628" t="s">
        <v>102</v>
      </c>
      <c r="G3628" t="s">
        <v>70</v>
      </c>
      <c r="H3628" t="s">
        <v>31</v>
      </c>
      <c r="I3628" t="s">
        <v>32</v>
      </c>
      <c r="J3628" t="s">
        <v>46</v>
      </c>
      <c r="K3628" s="14" t="s">
        <v>45</v>
      </c>
      <c r="M3628" s="14"/>
      <c r="X3628" s="2">
        <v>0</v>
      </c>
      <c r="Y3628" s="2">
        <v>0</v>
      </c>
    </row>
    <row r="3629" spans="1:25" x14ac:dyDescent="0.55000000000000004">
      <c r="A3629" s="32"/>
      <c r="D3629" t="e">
        <f>IF(C3629=1,'Data Transformation'!$G$3+0.5*'Data Transformation'!$W$25,IF(C3630=1,D3630-'Data Transformation'!$W$25,FALSE))</f>
        <v>#NUM!</v>
      </c>
      <c r="E3629">
        <f t="array" ref="E3629">IF(ISLOGICAL(D3629),"",FREQUENCY(IF('Data Transformation'!$B$425:$B$8425='Bin Analysis'!$B3627,'Data Transformation'!$G$425:$G$8425),D3629))</f>
        <v>2001</v>
      </c>
      <c r="F3629" t="e">
        <f>IF(ISLOGICAL(D3629),"",E3629-E3628)</f>
        <v>#VALUE!</v>
      </c>
      <c r="M3629" s="14"/>
    </row>
    <row r="3630" spans="1:25" x14ac:dyDescent="0.55000000000000004">
      <c r="A3630" s="32" t="e">
        <f>IF(Weighting!$P$6&gt;0,B3630,"")</f>
        <v>#NUM!</v>
      </c>
      <c r="B3630" t="e">
        <f>Weighting!$C$6</f>
        <v>#DIV/0!</v>
      </c>
      <c r="C3630" t="e">
        <f>Weighting!$F$6</f>
        <v>#NUM!</v>
      </c>
      <c r="D3630" t="e">
        <f>IF(C3630=1,'Data Transformation'!$G$3+0.5*'Data Transformation'!$W$25,IF(C3631=1,D3631-'Data Transformation'!$W$25,FALSE))</f>
        <v>#NUM!</v>
      </c>
      <c r="E3630">
        <f t="array" ref="E3630">IF(ISLOGICAL(D3630),"",FREQUENCY(IF('Data Transformation'!$B$425:$B$8425='Bin Analysis'!$B3627,'Data Transformation'!$G$425:$G$8425),D3630))</f>
        <v>2001</v>
      </c>
      <c r="F3630">
        <f>IF(ISLOGICAL(D3630),"",E3630-E3629)</f>
        <v>0</v>
      </c>
      <c r="G3630">
        <f>Weighting!$H$6</f>
        <v>1</v>
      </c>
      <c r="H3630">
        <f t="array" ref="H3630">FREQUENCY(IF('Data Transformation'!$B$4:$B$8425=B3627,'Data Transformation'!$G$4:$G$8425),'Bin Analysis'!$B3630)</f>
        <v>2073</v>
      </c>
      <c r="I3630">
        <f>H3630-H3629</f>
        <v>2073</v>
      </c>
      <c r="J3630">
        <f>IF(I3630=0,0,1)</f>
        <v>1</v>
      </c>
      <c r="K3630" t="e">
        <f>J3630*Weighting!$W$6</f>
        <v>#NUM!</v>
      </c>
      <c r="M3630" s="14"/>
    </row>
    <row r="3631" spans="1:25" x14ac:dyDescent="0.55000000000000004">
      <c r="A3631" s="32" t="str">
        <f>IF(Weighting!$P$7&gt;0,B3631,"")</f>
        <v/>
      </c>
      <c r="B3631" t="e">
        <f>Weighting!$C$7</f>
        <v>#DIV/0!</v>
      </c>
      <c r="C3631" t="e">
        <f>Weighting!$F$7</f>
        <v>#NUM!</v>
      </c>
      <c r="D3631" t="e">
        <f>IF(C3631=1,'Data Transformation'!$G$3+0.5*'Data Transformation'!$W$25,IF(C3632=1,D3632-'Data Transformation'!$W$25,FALSE))</f>
        <v>#NUM!</v>
      </c>
      <c r="E3631">
        <f t="array" ref="E3631">IF(ISLOGICAL(D3631),"",FREQUENCY(IF('Data Transformation'!$B$425:$B$8425='Bin Analysis'!$B3627,'Data Transformation'!$G$425:$G$8425),D3631))</f>
        <v>2001</v>
      </c>
      <c r="F3631">
        <f t="shared" ref="F3631:F3649" si="453">IF(ISLOGICAL(D3631),"",E3631-E3630)</f>
        <v>0</v>
      </c>
      <c r="G3631">
        <f>Weighting!$H$7</f>
        <v>0</v>
      </c>
      <c r="H3631">
        <f t="array" ref="H3631">FREQUENCY(IF('Data Transformation'!$B$4:$B$8425=B3627,'Data Transformation'!$G$4:$G$8425),'Bin Analysis'!$B3631)</f>
        <v>2073</v>
      </c>
      <c r="I3631">
        <f t="shared" ref="I3631:I3649" si="454">H3631-H3630</f>
        <v>0</v>
      </c>
      <c r="J3631">
        <f>IF(I3631=0,0,1)</f>
        <v>0</v>
      </c>
      <c r="K3631">
        <f>J3631*Weighting!$W$7</f>
        <v>0</v>
      </c>
      <c r="M3631" s="14"/>
    </row>
    <row r="3632" spans="1:25" x14ac:dyDescent="0.55000000000000004">
      <c r="A3632" s="32" t="str">
        <f>IF(Weighting!$P$8&gt;0,B3632,"")</f>
        <v/>
      </c>
      <c r="B3632" t="e">
        <f>Weighting!$C$8</f>
        <v>#DIV/0!</v>
      </c>
      <c r="C3632" t="e">
        <f>Weighting!$F$8</f>
        <v>#NUM!</v>
      </c>
      <c r="D3632" t="e">
        <f>IF(C3632=1,'Data Transformation'!$G$3+0.5*'Data Transformation'!$W$25,IF(C3633=1,D3633-'Data Transformation'!$W$25,FALSE))</f>
        <v>#NUM!</v>
      </c>
      <c r="E3632">
        <f t="array" ref="E3632">IF(ISLOGICAL(D3632),"",FREQUENCY(IF('Data Transformation'!$B$425:$B$8425='Bin Analysis'!$B3627,'Data Transformation'!$G$425:$G$8425),D3632))</f>
        <v>2001</v>
      </c>
      <c r="F3632">
        <f t="shared" si="453"/>
        <v>0</v>
      </c>
      <c r="G3632">
        <f>Weighting!$H$8</f>
        <v>0</v>
      </c>
      <c r="H3632">
        <f t="array" ref="H3632">FREQUENCY(IF('Data Transformation'!$B$4:$B$8425=B3627,'Data Transformation'!$G$4:$G$8425),'Bin Analysis'!$B3632)</f>
        <v>2073</v>
      </c>
      <c r="I3632">
        <f t="shared" si="454"/>
        <v>0</v>
      </c>
      <c r="J3632">
        <f t="shared" ref="J3632:J3649" si="455">IF(I3632=0,0,1)</f>
        <v>0</v>
      </c>
      <c r="K3632">
        <f>J3632*Weighting!$W$8</f>
        <v>0</v>
      </c>
      <c r="M3632" s="14"/>
    </row>
    <row r="3633" spans="1:13" x14ac:dyDescent="0.55000000000000004">
      <c r="A3633" s="32" t="str">
        <f>IF(Weighting!$P$9&gt;0,B3633,"")</f>
        <v/>
      </c>
      <c r="B3633" s="50" t="e">
        <f>Weighting!$C$9</f>
        <v>#DIV/0!</v>
      </c>
      <c r="C3633" t="e">
        <f>Weighting!$F$9</f>
        <v>#NUM!</v>
      </c>
      <c r="D3633" t="e">
        <f>IF(C3633=1,'Data Transformation'!$G$3+0.5*'Data Transformation'!$W$25,IF(C3634=1,D3634-'Data Transformation'!$W$25,FALSE))</f>
        <v>#NUM!</v>
      </c>
      <c r="E3633">
        <f t="array" ref="E3633">IF(ISLOGICAL(D3633),"",FREQUENCY(IF('Data Transformation'!$B$425:$B$8425='Bin Analysis'!$B3627,'Data Transformation'!$G$425:$G$8425),D3633))</f>
        <v>2001</v>
      </c>
      <c r="F3633">
        <f t="shared" si="453"/>
        <v>0</v>
      </c>
      <c r="G3633">
        <f>Weighting!$H$9</f>
        <v>0</v>
      </c>
      <c r="H3633">
        <f t="array" ref="H3633">FREQUENCY(IF('Data Transformation'!$B$4:$B$8425=B3627,'Data Transformation'!$G$4:$G$8425),'Bin Analysis'!$B3633)</f>
        <v>2073</v>
      </c>
      <c r="I3633">
        <f t="shared" si="454"/>
        <v>0</v>
      </c>
      <c r="J3633">
        <f t="shared" si="455"/>
        <v>0</v>
      </c>
      <c r="K3633">
        <f>J3633*Weighting!$W$9</f>
        <v>0</v>
      </c>
      <c r="M3633" s="14"/>
    </row>
    <row r="3634" spans="1:13" x14ac:dyDescent="0.55000000000000004">
      <c r="A3634" s="32" t="str">
        <f>IF(Weighting!$P$10&gt;0,B3634,"")</f>
        <v/>
      </c>
      <c r="B3634" t="e">
        <f>Weighting!$C$10</f>
        <v>#DIV/0!</v>
      </c>
      <c r="C3634" t="e">
        <f>Weighting!$F$10</f>
        <v>#NUM!</v>
      </c>
      <c r="D3634" t="e">
        <f>IF(C3634=1,'Data Transformation'!$G$3+0.5*'Data Transformation'!$W$25,IF(C3635=1,D3635-'Data Transformation'!$W$25,FALSE))</f>
        <v>#NUM!</v>
      </c>
      <c r="E3634">
        <f t="array" ref="E3634">IF(ISLOGICAL(D3634),"",FREQUENCY(IF('Data Transformation'!$B$425:$B$8425='Bin Analysis'!$B3627,'Data Transformation'!$G$425:$G$8425),D3634))</f>
        <v>2001</v>
      </c>
      <c r="F3634">
        <f t="shared" si="453"/>
        <v>0</v>
      </c>
      <c r="G3634">
        <f>Weighting!$H$10</f>
        <v>0</v>
      </c>
      <c r="H3634">
        <f t="array" ref="H3634">FREQUENCY(IF('Data Transformation'!$B$4:$B$8425=B3627,'Data Transformation'!$G$4:$G$8425),'Bin Analysis'!$B3634)</f>
        <v>2073</v>
      </c>
      <c r="I3634">
        <f t="shared" si="454"/>
        <v>0</v>
      </c>
      <c r="J3634">
        <f t="shared" si="455"/>
        <v>0</v>
      </c>
      <c r="K3634">
        <f>J3634*Weighting!$W$10</f>
        <v>0</v>
      </c>
      <c r="M3634" s="14"/>
    </row>
    <row r="3635" spans="1:13" x14ac:dyDescent="0.55000000000000004">
      <c r="A3635" s="32" t="str">
        <f>IF(Weighting!$P$11&gt;0,B3635,"")</f>
        <v/>
      </c>
      <c r="B3635" t="e">
        <f>Weighting!$C$11</f>
        <v>#DIV/0!</v>
      </c>
      <c r="C3635" t="e">
        <f>Weighting!$F$11</f>
        <v>#NUM!</v>
      </c>
      <c r="D3635" t="e">
        <f>IF(C3635=1,'Data Transformation'!$G$3+0.5*'Data Transformation'!$W$25,IF(C3636=1,D3636-'Data Transformation'!$W$25,FALSE))</f>
        <v>#NUM!</v>
      </c>
      <c r="E3635">
        <f t="array" ref="E3635">IF(ISLOGICAL(D3635),"",FREQUENCY(IF('Data Transformation'!$B$425:$B$8425='Bin Analysis'!$B3627,'Data Transformation'!$G$425:$G$8425),D3635))</f>
        <v>2001</v>
      </c>
      <c r="F3635">
        <f t="shared" si="453"/>
        <v>0</v>
      </c>
      <c r="G3635">
        <f>Weighting!$H$11</f>
        <v>0</v>
      </c>
      <c r="H3635">
        <f t="array" ref="H3635">FREQUENCY(IF('Data Transformation'!$B$4:$B$8425=B3627,'Data Transformation'!$G$4:$G$8425),'Bin Analysis'!$B3635)</f>
        <v>2073</v>
      </c>
      <c r="I3635">
        <f t="shared" si="454"/>
        <v>0</v>
      </c>
      <c r="J3635">
        <f t="shared" si="455"/>
        <v>0</v>
      </c>
      <c r="K3635">
        <f>J3635*Weighting!$W$11</f>
        <v>0</v>
      </c>
      <c r="M3635" s="14"/>
    </row>
    <row r="3636" spans="1:13" x14ac:dyDescent="0.55000000000000004">
      <c r="A3636" s="32" t="str">
        <f>IF(Weighting!$P$12&gt;0,B3636,"")</f>
        <v/>
      </c>
      <c r="B3636" t="e">
        <f>Weighting!$C$12</f>
        <v>#DIV/0!</v>
      </c>
      <c r="C3636" t="e">
        <f>Weighting!$F$12</f>
        <v>#NUM!</v>
      </c>
      <c r="D3636" t="e">
        <f>IF(C3636=1,'Data Transformation'!$G$3+0.5*'Data Transformation'!$W$25,IF(C3637=1,D3637-'Data Transformation'!$W$25,FALSE))</f>
        <v>#NUM!</v>
      </c>
      <c r="E3636">
        <f t="array" ref="E3636">IF(ISLOGICAL(D3636),"",FREQUENCY(IF('Data Transformation'!$B$425:$B$8425='Bin Analysis'!$B3627,'Data Transformation'!$G$425:$G$8425),D3636))</f>
        <v>2001</v>
      </c>
      <c r="F3636">
        <f t="shared" si="453"/>
        <v>0</v>
      </c>
      <c r="G3636">
        <f>Weighting!$H$12</f>
        <v>0</v>
      </c>
      <c r="H3636">
        <f t="array" ref="H3636">FREQUENCY(IF('Data Transformation'!$B$4:$B$8425=B3627,'Data Transformation'!$G$4:$G$8425),'Bin Analysis'!$B3636)</f>
        <v>2073</v>
      </c>
      <c r="I3636">
        <f t="shared" si="454"/>
        <v>0</v>
      </c>
      <c r="J3636">
        <f t="shared" si="455"/>
        <v>0</v>
      </c>
      <c r="K3636">
        <f>J3636*Weighting!$W$12</f>
        <v>0</v>
      </c>
      <c r="M3636" s="14"/>
    </row>
    <row r="3637" spans="1:13" x14ac:dyDescent="0.55000000000000004">
      <c r="A3637" s="32" t="str">
        <f>IF(Weighting!$P$13&gt;0,B3637,"")</f>
        <v/>
      </c>
      <c r="B3637" t="e">
        <f>Weighting!$C$13</f>
        <v>#DIV/0!</v>
      </c>
      <c r="C3637" t="e">
        <f>Weighting!$F$13</f>
        <v>#NUM!</v>
      </c>
      <c r="D3637" t="e">
        <f>IF(C3637=1,'Data Transformation'!$G$3+0.5*'Data Transformation'!$W$25,IF(C3638=1,D3638-'Data Transformation'!$W$25,FALSE))</f>
        <v>#NUM!</v>
      </c>
      <c r="E3637">
        <f t="array" ref="E3637">IF(ISLOGICAL(D3637),"",FREQUENCY(IF('Data Transformation'!$B$425:$B$8425='Bin Analysis'!$B3627,'Data Transformation'!$G$425:$G$8425),D3637))</f>
        <v>2001</v>
      </c>
      <c r="F3637">
        <f t="shared" si="453"/>
        <v>0</v>
      </c>
      <c r="G3637">
        <f>Weighting!$H$13</f>
        <v>0</v>
      </c>
      <c r="H3637">
        <f t="array" ref="H3637">FREQUENCY(IF('Data Transformation'!$B$4:$B$8425=B3627,'Data Transformation'!$G$4:$G$8425),'Bin Analysis'!$B3637)</f>
        <v>2073</v>
      </c>
      <c r="I3637">
        <f t="shared" si="454"/>
        <v>0</v>
      </c>
      <c r="J3637">
        <f t="shared" si="455"/>
        <v>0</v>
      </c>
      <c r="K3637">
        <f>J3637*Weighting!$W$13</f>
        <v>0</v>
      </c>
      <c r="M3637" s="14"/>
    </row>
    <row r="3638" spans="1:13" x14ac:dyDescent="0.55000000000000004">
      <c r="A3638" s="32" t="str">
        <f>IF(Weighting!$P$14&gt;0,B3638,"")</f>
        <v/>
      </c>
      <c r="B3638" t="e">
        <f>Weighting!$C$14</f>
        <v>#DIV/0!</v>
      </c>
      <c r="C3638" t="e">
        <f>Weighting!$F$14</f>
        <v>#NUM!</v>
      </c>
      <c r="D3638" t="e">
        <f>IF(C3638=1,'Data Transformation'!$G$3+0.5*'Data Transformation'!$W$25,IF(C3639=1,D3639-'Data Transformation'!$W$25,FALSE))</f>
        <v>#NUM!</v>
      </c>
      <c r="E3638">
        <f t="array" ref="E3638">IF(ISLOGICAL(D3638),"",FREQUENCY(IF('Data Transformation'!$B$425:$B$8425='Bin Analysis'!$B3627,'Data Transformation'!$G$425:$G$8425),D3638))</f>
        <v>2001</v>
      </c>
      <c r="F3638">
        <f t="shared" si="453"/>
        <v>0</v>
      </c>
      <c r="G3638">
        <f>Weighting!$H$14</f>
        <v>0</v>
      </c>
      <c r="H3638">
        <f t="array" ref="H3638">FREQUENCY(IF('Data Transformation'!$B$4:$B$8425=B3627,'Data Transformation'!$G$4:$G$8425),'Bin Analysis'!$B3638)</f>
        <v>2073</v>
      </c>
      <c r="I3638">
        <f t="shared" si="454"/>
        <v>0</v>
      </c>
      <c r="J3638">
        <f t="shared" si="455"/>
        <v>0</v>
      </c>
      <c r="K3638">
        <f>J3638*Weighting!$W$14</f>
        <v>0</v>
      </c>
      <c r="M3638" s="14"/>
    </row>
    <row r="3639" spans="1:13" x14ac:dyDescent="0.55000000000000004">
      <c r="A3639" s="32" t="str">
        <f>IF(Weighting!$P$15&gt;0,B3639,"")</f>
        <v/>
      </c>
      <c r="B3639" t="e">
        <f>Weighting!$C$15</f>
        <v>#DIV/0!</v>
      </c>
      <c r="C3639" t="e">
        <f>Weighting!$F$15</f>
        <v>#NUM!</v>
      </c>
      <c r="D3639" t="e">
        <f>IF(C3639=1,'Data Transformation'!$G$3+0.5*'Data Transformation'!$W$25,IF(C3640=1,D3640-'Data Transformation'!$W$25,FALSE))</f>
        <v>#NUM!</v>
      </c>
      <c r="E3639">
        <f t="array" ref="E3639">IF(ISLOGICAL(D3639),"",FREQUENCY(IF('Data Transformation'!$B$425:$B$8425='Bin Analysis'!$B3627,'Data Transformation'!$G$425:$G$8425),D3639))</f>
        <v>2001</v>
      </c>
      <c r="F3639">
        <f t="shared" si="453"/>
        <v>0</v>
      </c>
      <c r="G3639">
        <f>Weighting!$H$15</f>
        <v>0</v>
      </c>
      <c r="H3639">
        <f t="array" ref="H3639">FREQUENCY(IF('Data Transformation'!$B$4:$B$8425=B3627,'Data Transformation'!$G$4:$G$8425),'Bin Analysis'!$B3639)</f>
        <v>2073</v>
      </c>
      <c r="I3639">
        <f t="shared" si="454"/>
        <v>0</v>
      </c>
      <c r="J3639">
        <f t="shared" si="455"/>
        <v>0</v>
      </c>
      <c r="K3639">
        <f>J3639*Weighting!$W$15</f>
        <v>0</v>
      </c>
      <c r="M3639" s="14"/>
    </row>
    <row r="3640" spans="1:13" x14ac:dyDescent="0.55000000000000004">
      <c r="A3640" s="32" t="str">
        <f>IF(Weighting!$P$16&gt;0,B3640,"")</f>
        <v/>
      </c>
      <c r="B3640" t="e">
        <f>Weighting!$C$16</f>
        <v>#DIV/0!</v>
      </c>
      <c r="C3640" t="e">
        <f>Weighting!$F$16</f>
        <v>#NUM!</v>
      </c>
      <c r="D3640" t="e">
        <f>IF(C3640=1,'Data Transformation'!$G$3+0.5*'Data Transformation'!$W$25,IF(C3641=1,D3641-'Data Transformation'!$W$25,FALSE))</f>
        <v>#NUM!</v>
      </c>
      <c r="E3640">
        <f t="array" ref="E3640">IF(ISLOGICAL(D3640),"",FREQUENCY(IF('Data Transformation'!$B$425:$B$8425='Bin Analysis'!$B3627,'Data Transformation'!$G$425:$G$8425),D3640))</f>
        <v>2001</v>
      </c>
      <c r="F3640">
        <f t="shared" si="453"/>
        <v>0</v>
      </c>
      <c r="G3640">
        <f>Weighting!$H$16</f>
        <v>0</v>
      </c>
      <c r="H3640">
        <f t="array" ref="H3640">FREQUENCY(IF('Data Transformation'!$B$4:$B$8425=B3627,'Data Transformation'!$G$4:$G$8425),'Bin Analysis'!$B3640)</f>
        <v>2073</v>
      </c>
      <c r="I3640">
        <f t="shared" si="454"/>
        <v>0</v>
      </c>
      <c r="J3640">
        <f t="shared" si="455"/>
        <v>0</v>
      </c>
      <c r="K3640">
        <f>J3640*Weighting!$W$16</f>
        <v>0</v>
      </c>
      <c r="M3640" s="14"/>
    </row>
    <row r="3641" spans="1:13" x14ac:dyDescent="0.55000000000000004">
      <c r="A3641" s="32" t="str">
        <f>IF(Weighting!$P$17&gt;0,B3641,"")</f>
        <v/>
      </c>
      <c r="B3641" t="e">
        <f>Weighting!$C$17</f>
        <v>#DIV/0!</v>
      </c>
      <c r="C3641" t="e">
        <f>Weighting!$F$17</f>
        <v>#NUM!</v>
      </c>
      <c r="D3641" t="e">
        <f>IF(C3641=1,'Data Transformation'!$G$3+0.5*'Data Transformation'!$W$25,IF(C3642=1,D3642-'Data Transformation'!$W$25,FALSE))</f>
        <v>#NUM!</v>
      </c>
      <c r="E3641">
        <f t="array" ref="E3641">IF(ISLOGICAL(D3641),"",FREQUENCY(IF('Data Transformation'!$B$425:$B$8425='Bin Analysis'!$B3627,'Data Transformation'!$G$425:$G$8425),D3641))</f>
        <v>2001</v>
      </c>
      <c r="F3641">
        <f t="shared" si="453"/>
        <v>0</v>
      </c>
      <c r="G3641">
        <f>Weighting!$H$17</f>
        <v>0</v>
      </c>
      <c r="H3641">
        <f t="array" ref="H3641">FREQUENCY(IF('Data Transformation'!$B$4:$B$8425=B3627,'Data Transformation'!$G$4:$G$8425),'Bin Analysis'!$B3641)</f>
        <v>2073</v>
      </c>
      <c r="I3641">
        <f t="shared" si="454"/>
        <v>0</v>
      </c>
      <c r="J3641">
        <f t="shared" si="455"/>
        <v>0</v>
      </c>
      <c r="K3641">
        <f>J3641*Weighting!$W$17</f>
        <v>0</v>
      </c>
      <c r="M3641" s="14"/>
    </row>
    <row r="3642" spans="1:13" x14ac:dyDescent="0.55000000000000004">
      <c r="A3642" s="32" t="str">
        <f>IF(Weighting!$P$18&gt;0,B3642,"")</f>
        <v/>
      </c>
      <c r="B3642" t="e">
        <f>Weighting!$C$18</f>
        <v>#DIV/0!</v>
      </c>
      <c r="C3642" t="e">
        <f>Weighting!$F$18</f>
        <v>#NUM!</v>
      </c>
      <c r="D3642" t="e">
        <f>IF(C3642=1,'Data Transformation'!$G$3+0.5*'Data Transformation'!$W$25,IF(C3643=1,D3643-'Data Transformation'!$W$25,FALSE))</f>
        <v>#NUM!</v>
      </c>
      <c r="E3642">
        <f t="array" ref="E3642">IF(ISLOGICAL(D3642),"",FREQUENCY(IF('Data Transformation'!$B$425:$B$8425='Bin Analysis'!$B3627,'Data Transformation'!$G$425:$G$8425),D3642))</f>
        <v>2001</v>
      </c>
      <c r="F3642">
        <f t="shared" si="453"/>
        <v>0</v>
      </c>
      <c r="G3642">
        <f>Weighting!$H$18</f>
        <v>0</v>
      </c>
      <c r="H3642">
        <f t="array" ref="H3642">FREQUENCY(IF('Data Transformation'!$B$4:$B$8425=B3627,'Data Transformation'!$G$4:$G$8425),'Bin Analysis'!$B3642)</f>
        <v>2073</v>
      </c>
      <c r="I3642">
        <f t="shared" si="454"/>
        <v>0</v>
      </c>
      <c r="J3642">
        <f t="shared" si="455"/>
        <v>0</v>
      </c>
      <c r="K3642">
        <f>J3642*Weighting!$W$18</f>
        <v>0</v>
      </c>
      <c r="M3642" s="14"/>
    </row>
    <row r="3643" spans="1:13" x14ac:dyDescent="0.55000000000000004">
      <c r="A3643" s="32" t="str">
        <f>IF(Weighting!$P$19&gt;0,B3643,"")</f>
        <v/>
      </c>
      <c r="B3643" t="e">
        <f>Weighting!$C$19</f>
        <v>#DIV/0!</v>
      </c>
      <c r="C3643" t="e">
        <f>Weighting!$F$19</f>
        <v>#NUM!</v>
      </c>
      <c r="D3643" t="e">
        <f>IF(C3643=1,'Data Transformation'!$G$3+0.5*'Data Transformation'!$W$25,IF(C3644=1,D3644-'Data Transformation'!$W$25,FALSE))</f>
        <v>#NUM!</v>
      </c>
      <c r="E3643">
        <f t="array" ref="E3643">IF(ISLOGICAL(D3643),"",FREQUENCY(IF('Data Transformation'!$B$425:$B$8425='Bin Analysis'!$B3627,'Data Transformation'!$G$425:$G$8425),D3643))</f>
        <v>2001</v>
      </c>
      <c r="F3643">
        <f t="shared" si="453"/>
        <v>0</v>
      </c>
      <c r="G3643">
        <f>Weighting!$H$19</f>
        <v>0</v>
      </c>
      <c r="H3643">
        <f t="array" ref="H3643">FREQUENCY(IF('Data Transformation'!$B$4:$B$8425=B3627,'Data Transformation'!$G$4:$G$8425),'Bin Analysis'!$B3643)</f>
        <v>2073</v>
      </c>
      <c r="I3643">
        <f t="shared" si="454"/>
        <v>0</v>
      </c>
      <c r="J3643">
        <f t="shared" si="455"/>
        <v>0</v>
      </c>
      <c r="K3643">
        <f>J3643*Weighting!$W$19</f>
        <v>0</v>
      </c>
      <c r="M3643" s="14"/>
    </row>
    <row r="3644" spans="1:13" x14ac:dyDescent="0.55000000000000004">
      <c r="A3644" s="32" t="str">
        <f>IF(Weighting!$P$20&gt;0,B3644,"")</f>
        <v/>
      </c>
      <c r="B3644" t="e">
        <f>Weighting!$C$20</f>
        <v>#DIV/0!</v>
      </c>
      <c r="C3644" t="e">
        <f>Weighting!$F$20</f>
        <v>#NUM!</v>
      </c>
      <c r="D3644" t="e">
        <f>IF(C3644=1,'Data Transformation'!$G$3+0.5*'Data Transformation'!$W$25,IF(C3645=1,D3645-'Data Transformation'!$W$25,FALSE))</f>
        <v>#NUM!</v>
      </c>
      <c r="E3644">
        <f t="array" ref="E3644">IF(ISLOGICAL(D3644),"",FREQUENCY(IF('Data Transformation'!$B$425:$B$8425='Bin Analysis'!$B3627,'Data Transformation'!$G$425:$G$8425),D3644))</f>
        <v>2001</v>
      </c>
      <c r="F3644">
        <f t="shared" si="453"/>
        <v>0</v>
      </c>
      <c r="G3644">
        <f>Weighting!$H$20</f>
        <v>0</v>
      </c>
      <c r="H3644">
        <f t="array" ref="H3644">FREQUENCY(IF('Data Transformation'!$B$4:$B$8425=B3627,'Data Transformation'!$G$4:$G$8425),'Bin Analysis'!$B3644)</f>
        <v>2073</v>
      </c>
      <c r="I3644">
        <f t="shared" si="454"/>
        <v>0</v>
      </c>
      <c r="J3644">
        <f t="shared" si="455"/>
        <v>0</v>
      </c>
      <c r="K3644">
        <f>J3644*Weighting!$W$20</f>
        <v>0</v>
      </c>
      <c r="M3644" s="14"/>
    </row>
    <row r="3645" spans="1:13" x14ac:dyDescent="0.55000000000000004">
      <c r="A3645" s="32" t="str">
        <f>IF(Weighting!$P$21&gt;0,B3645,"")</f>
        <v/>
      </c>
      <c r="B3645" t="e">
        <f>Weighting!$C$21</f>
        <v>#DIV/0!</v>
      </c>
      <c r="C3645" t="e">
        <f>Weighting!$F$21</f>
        <v>#NUM!</v>
      </c>
      <c r="D3645" t="e">
        <f>IF(C3645=1,'Data Transformation'!$G$3+0.5*'Data Transformation'!$W$25,IF(C3646=1,D3646-'Data Transformation'!$W$25,FALSE))</f>
        <v>#NUM!</v>
      </c>
      <c r="E3645">
        <f t="array" ref="E3645">IF(ISLOGICAL(D3645),"",FREQUENCY(IF('Data Transformation'!$B$425:$B$8425='Bin Analysis'!$B3627,'Data Transformation'!$G$425:$G$8425),D3645))</f>
        <v>2001</v>
      </c>
      <c r="F3645">
        <f t="shared" si="453"/>
        <v>0</v>
      </c>
      <c r="G3645">
        <f>Weighting!$H$21</f>
        <v>0</v>
      </c>
      <c r="H3645">
        <f t="array" ref="H3645">FREQUENCY(IF('Data Transformation'!$B$4:$B$8425=B3627,'Data Transformation'!$G$4:$G$8425),'Bin Analysis'!$B3645)</f>
        <v>2073</v>
      </c>
      <c r="I3645">
        <f t="shared" si="454"/>
        <v>0</v>
      </c>
      <c r="J3645">
        <f t="shared" si="455"/>
        <v>0</v>
      </c>
      <c r="K3645">
        <f>J3645*Weighting!$W$21</f>
        <v>0</v>
      </c>
      <c r="M3645" s="14"/>
    </row>
    <row r="3646" spans="1:13" x14ac:dyDescent="0.55000000000000004">
      <c r="A3646" s="32" t="str">
        <f>IF(Weighting!$P$22&gt;0,B3646,"")</f>
        <v/>
      </c>
      <c r="B3646" t="e">
        <f>Weighting!$C$22</f>
        <v>#DIV/0!</v>
      </c>
      <c r="C3646" t="e">
        <f>Weighting!$F$22</f>
        <v>#NUM!</v>
      </c>
      <c r="D3646" t="e">
        <f>IF(C3646=1,'Data Transformation'!$G$3+0.5*'Data Transformation'!$W$25,IF(C3647=1,D3647-'Data Transformation'!$W$25,FALSE))</f>
        <v>#NUM!</v>
      </c>
      <c r="E3646">
        <f t="array" ref="E3646">IF(ISLOGICAL(D3646),"",FREQUENCY(IF('Data Transformation'!$B$425:$B$8425='Bin Analysis'!$B3627,'Data Transformation'!$G$425:$G$8425),D3646))</f>
        <v>2001</v>
      </c>
      <c r="F3646">
        <f t="shared" si="453"/>
        <v>0</v>
      </c>
      <c r="G3646">
        <f>Weighting!$H$22</f>
        <v>0</v>
      </c>
      <c r="H3646">
        <f t="array" ref="H3646">FREQUENCY(IF('Data Transformation'!$B$4:$B$8425=B3627,'Data Transformation'!$G$4:$G$8425),'Bin Analysis'!$B3646)</f>
        <v>2073</v>
      </c>
      <c r="I3646">
        <f t="shared" si="454"/>
        <v>0</v>
      </c>
      <c r="J3646">
        <f t="shared" si="455"/>
        <v>0</v>
      </c>
      <c r="K3646">
        <f>J3646*Weighting!$W$22</f>
        <v>0</v>
      </c>
      <c r="M3646" s="14"/>
    </row>
    <row r="3647" spans="1:13" x14ac:dyDescent="0.55000000000000004">
      <c r="A3647" s="32" t="str">
        <f>IF(Weighting!$P$23&gt;0,B3647,"")</f>
        <v/>
      </c>
      <c r="B3647" t="e">
        <f>Weighting!$C$23</f>
        <v>#DIV/0!</v>
      </c>
      <c r="C3647" t="e">
        <f>Weighting!$F$23</f>
        <v>#NUM!</v>
      </c>
      <c r="D3647" t="e">
        <f>IF(C3647=1,'Data Transformation'!$G$3+0.5*'Data Transformation'!$W$25,IF(C3648=1,D3648-'Data Transformation'!$W$25,FALSE))</f>
        <v>#NUM!</v>
      </c>
      <c r="E3647">
        <f t="array" ref="E3647">IF(ISLOGICAL(D3647),"",FREQUENCY(IF('Data Transformation'!$B$425:$B$8425='Bin Analysis'!$B3627,'Data Transformation'!$G$425:$G$8425),D3647))</f>
        <v>2001</v>
      </c>
      <c r="F3647">
        <f t="shared" si="453"/>
        <v>0</v>
      </c>
      <c r="G3647">
        <f>Weighting!$H$23</f>
        <v>0</v>
      </c>
      <c r="H3647">
        <f t="array" ref="H3647">FREQUENCY(IF('Data Transformation'!$B$4:$B$8425=B3627,'Data Transformation'!$G$4:$G$8425),'Bin Analysis'!$B3647)</f>
        <v>2073</v>
      </c>
      <c r="I3647">
        <f t="shared" si="454"/>
        <v>0</v>
      </c>
      <c r="J3647">
        <f t="shared" si="455"/>
        <v>0</v>
      </c>
      <c r="K3647">
        <f>J3647*Weighting!$W$23</f>
        <v>0</v>
      </c>
      <c r="M3647" s="14"/>
    </row>
    <row r="3648" spans="1:13" x14ac:dyDescent="0.55000000000000004">
      <c r="A3648" s="32" t="str">
        <f>IF(Weighting!$P$24&gt;0,B3648,"")</f>
        <v/>
      </c>
      <c r="B3648" t="e">
        <f>Weighting!$C$24</f>
        <v>#DIV/0!</v>
      </c>
      <c r="C3648" t="e">
        <f>Weighting!$F$24</f>
        <v>#NUM!</v>
      </c>
      <c r="D3648" t="e">
        <f>IF(C3648=1,'Data Transformation'!$G$3+0.5*'Data Transformation'!$W$25,IF(C3649=1,D3649-'Data Transformation'!$W$25,FALSE))</f>
        <v>#NUM!</v>
      </c>
      <c r="E3648">
        <f t="array" ref="E3648">IF(ISLOGICAL(D3648),"",FREQUENCY(IF('Data Transformation'!$B$425:$B$8425='Bin Analysis'!$B3627,'Data Transformation'!$G$425:$G$8425),D3648))</f>
        <v>2001</v>
      </c>
      <c r="F3648">
        <f t="shared" si="453"/>
        <v>0</v>
      </c>
      <c r="G3648">
        <f>Weighting!$H$24</f>
        <v>0</v>
      </c>
      <c r="H3648">
        <f t="array" ref="H3648">FREQUENCY(IF('Data Transformation'!$B$4:$B$8425=B3627,'Data Transformation'!$G$4:$G$8425),'Bin Analysis'!$B3648)</f>
        <v>2073</v>
      </c>
      <c r="I3648">
        <f t="shared" si="454"/>
        <v>0</v>
      </c>
      <c r="J3648">
        <f t="shared" si="455"/>
        <v>0</v>
      </c>
      <c r="K3648">
        <f>J3648*Weighting!$W$24</f>
        <v>0</v>
      </c>
      <c r="M3648" s="14"/>
    </row>
    <row r="3649" spans="1:25" x14ac:dyDescent="0.55000000000000004">
      <c r="A3649" s="32" t="str">
        <f>IF(Weighting!$P$25&gt;0,B3649,"")</f>
        <v/>
      </c>
      <c r="B3649" t="e">
        <f>Weighting!$C$25</f>
        <v>#DIV/0!</v>
      </c>
      <c r="C3649" t="e">
        <f>Weighting!$F$25</f>
        <v>#NUM!</v>
      </c>
      <c r="D3649" t="e">
        <f>IF(C3649=1,'Data Transformation'!$G$3+0.5*'Data Transformation'!$W$25,IF(C3650=1,D3650-'Data Transformation'!$W$25,FALSE))</f>
        <v>#NUM!</v>
      </c>
      <c r="E3649">
        <f t="array" ref="E3649">IF(ISLOGICAL(D3649),"",FREQUENCY(IF('Data Transformation'!$B$425:$B$8425='Bin Analysis'!$B3627,'Data Transformation'!$G$425:$G$8425),D3649))</f>
        <v>2001</v>
      </c>
      <c r="F3649">
        <f t="shared" si="453"/>
        <v>0</v>
      </c>
      <c r="G3649">
        <f>Weighting!$H$25</f>
        <v>0</v>
      </c>
      <c r="H3649">
        <f t="array" ref="H3649">FREQUENCY(IF('Data Transformation'!$B$4:$B$8425=B3627,'Data Transformation'!$G$4:$G$8425),'Bin Analysis'!$B3649)</f>
        <v>2073</v>
      </c>
      <c r="I3649">
        <f t="shared" si="454"/>
        <v>0</v>
      </c>
      <c r="J3649">
        <f t="shared" si="455"/>
        <v>0</v>
      </c>
      <c r="K3649">
        <f>J3649*Weighting!$W$25</f>
        <v>0</v>
      </c>
      <c r="M3649" s="14"/>
    </row>
    <row r="3650" spans="1:25" x14ac:dyDescent="0.55000000000000004">
      <c r="O3650"/>
      <c r="P3650"/>
      <c r="Q3650"/>
      <c r="R3650"/>
    </row>
    <row r="3651" spans="1:25" ht="23.35" x14ac:dyDescent="0.8">
      <c r="A3651" s="21" t="s">
        <v>0</v>
      </c>
      <c r="B3651" s="21" t="str">
        <f>IFERROR(VLOOKUP(C3651,'Data Transformation'!$L$6:$M$426,2,FALSE),"")</f>
        <v/>
      </c>
      <c r="C3651" s="21">
        <f>C3627+1</f>
        <v>152</v>
      </c>
      <c r="D3651" s="21"/>
      <c r="E3651" s="21"/>
      <c r="F3651" s="21"/>
      <c r="G3651" s="21"/>
      <c r="H3651" s="22"/>
      <c r="I3651" s="22"/>
      <c r="J3651" s="22"/>
      <c r="K3651" s="21"/>
      <c r="L3651" s="21" t="str">
        <f>B3651</f>
        <v/>
      </c>
      <c r="M3651" s="23" t="e">
        <f>INDEX('Data Transformation'!$O$4:$O$424,MATCH($B3651,'Data Transformation'!$M$4:$M$424,0),MATCH($M$2,'Data Transformation'!$O$3,0))</f>
        <v>#N/A</v>
      </c>
      <c r="N3651" s="27" t="e">
        <f>IF('Input and Summary Results'!$J$16="minimum",'Bin Analysis'!X3652/(M3651-1),'Bin Analysis'!Y3651/('Bin Analysis'!M3651-1))</f>
        <v>#N/A</v>
      </c>
      <c r="O3651" s="27" t="e">
        <f>IF(M3651=FALSE,NA(),(VLOOKUP(1,C3654:K3673,4,FALSE))/(M3651-1))</f>
        <v>#N/A</v>
      </c>
      <c r="P3651" s="27" t="e">
        <f>IF(M3651=FALSE,NA(),SUM(J3654:J3673)/Weighting!$S$5)</f>
        <v>#N/A</v>
      </c>
      <c r="Q3651" s="27" t="e">
        <f>IF(M3651=FALSE,NA(),SUM(K3654:K3673)/Weighting!$S$6)</f>
        <v>#N/A</v>
      </c>
      <c r="R3651" s="27" t="e">
        <f>IF(M3651=FALSE,NA(),(VLOOKUP(1,G3654:K3673,3,FALSE))/(M3651-1))</f>
        <v>#N/A</v>
      </c>
      <c r="S3651" s="22" t="e">
        <f>IF(M3651=FALSE,NA(),IF(SUM(J3654:J3673)=2,"yes","no"))</f>
        <v>#N/A</v>
      </c>
      <c r="X3651" s="2" cm="2">
        <f t="array" ref="X3651:X3652">FREQUENCY(IF('Data Transformation'!$B$425:$B$6424='Bin Analysis'!L3651,'Data Transformation'!$G$425:$G$6424),'Data Transformation'!$U$11)</f>
        <v>0</v>
      </c>
      <c r="Y3651" s="2" cm="2">
        <f t="array" ref="Y3651:Y3652">FREQUENCY(IF('Data Transformation'!$B$425:$B$6424='Bin Analysis'!L3651,'Data Transformation'!$G$425:$G$6424),'Data Transformation'!$U$12)</f>
        <v>0</v>
      </c>
    </row>
    <row r="3652" spans="1:25" x14ac:dyDescent="0.55000000000000004">
      <c r="A3652" s="14" t="s">
        <v>67</v>
      </c>
      <c r="B3652" t="s">
        <v>47</v>
      </c>
      <c r="C3652" t="s">
        <v>5</v>
      </c>
      <c r="D3652" t="s">
        <v>100</v>
      </c>
      <c r="E3652" t="s">
        <v>101</v>
      </c>
      <c r="F3652" t="s">
        <v>102</v>
      </c>
      <c r="G3652" t="s">
        <v>70</v>
      </c>
      <c r="H3652" t="s">
        <v>31</v>
      </c>
      <c r="I3652" t="s">
        <v>32</v>
      </c>
      <c r="J3652" t="s">
        <v>46</v>
      </c>
      <c r="K3652" s="14" t="s">
        <v>45</v>
      </c>
      <c r="M3652" s="14"/>
      <c r="X3652" s="2">
        <v>0</v>
      </c>
      <c r="Y3652" s="2">
        <v>0</v>
      </c>
    </row>
    <row r="3653" spans="1:25" x14ac:dyDescent="0.55000000000000004">
      <c r="A3653" s="32"/>
      <c r="D3653" t="e">
        <f>IF(C3653=1,'Data Transformation'!$G$3+0.5*'Data Transformation'!$W$25,IF(C3654=1,D3654-'Data Transformation'!$W$25,FALSE))</f>
        <v>#NUM!</v>
      </c>
      <c r="E3653">
        <f t="array" ref="E3653">IF(ISLOGICAL(D3653),"",FREQUENCY(IF('Data Transformation'!$B$425:$B$8425='Bin Analysis'!$B3651,'Data Transformation'!$G$425:$G$8425),D3653))</f>
        <v>2001</v>
      </c>
      <c r="F3653" t="e">
        <f>IF(ISLOGICAL(D3653),"",E3653-E3652)</f>
        <v>#VALUE!</v>
      </c>
      <c r="M3653" s="14"/>
    </row>
    <row r="3654" spans="1:25" x14ac:dyDescent="0.55000000000000004">
      <c r="A3654" s="32" t="e">
        <f>IF(Weighting!$P$6&gt;0,B3654,"")</f>
        <v>#NUM!</v>
      </c>
      <c r="B3654" t="e">
        <f>Weighting!$C$6</f>
        <v>#DIV/0!</v>
      </c>
      <c r="C3654" t="e">
        <f>Weighting!$F$6</f>
        <v>#NUM!</v>
      </c>
      <c r="D3654" t="e">
        <f>IF(C3654=1,'Data Transformation'!$G$3+0.5*'Data Transformation'!$W$25,IF(C3655=1,D3655-'Data Transformation'!$W$25,FALSE))</f>
        <v>#NUM!</v>
      </c>
      <c r="E3654">
        <f t="array" ref="E3654">IF(ISLOGICAL(D3654),"",FREQUENCY(IF('Data Transformation'!$B$425:$B$8425='Bin Analysis'!$B3651,'Data Transformation'!$G$425:$G$8425),D3654))</f>
        <v>2001</v>
      </c>
      <c r="F3654">
        <f>IF(ISLOGICAL(D3654),"",E3654-E3653)</f>
        <v>0</v>
      </c>
      <c r="G3654">
        <f>Weighting!$H$6</f>
        <v>1</v>
      </c>
      <c r="H3654">
        <f t="array" ref="H3654">FREQUENCY(IF('Data Transformation'!$B$4:$B$8425=B3651,'Data Transformation'!$G$4:$G$8425),'Bin Analysis'!$B3654)</f>
        <v>2073</v>
      </c>
      <c r="I3654">
        <f>H3654-H3653</f>
        <v>2073</v>
      </c>
      <c r="J3654">
        <f>IF(I3654=0,0,1)</f>
        <v>1</v>
      </c>
      <c r="K3654" t="e">
        <f>J3654*Weighting!$W$6</f>
        <v>#NUM!</v>
      </c>
      <c r="M3654" s="14"/>
    </row>
    <row r="3655" spans="1:25" x14ac:dyDescent="0.55000000000000004">
      <c r="A3655" s="32" t="str">
        <f>IF(Weighting!$P$7&gt;0,B3655,"")</f>
        <v/>
      </c>
      <c r="B3655" t="e">
        <f>Weighting!$C$7</f>
        <v>#DIV/0!</v>
      </c>
      <c r="C3655" t="e">
        <f>Weighting!$F$7</f>
        <v>#NUM!</v>
      </c>
      <c r="D3655" t="e">
        <f>IF(C3655=1,'Data Transformation'!$G$3+0.5*'Data Transformation'!$W$25,IF(C3656=1,D3656-'Data Transformation'!$W$25,FALSE))</f>
        <v>#NUM!</v>
      </c>
      <c r="E3655">
        <f t="array" ref="E3655">IF(ISLOGICAL(D3655),"",FREQUENCY(IF('Data Transformation'!$B$425:$B$8425='Bin Analysis'!$B3651,'Data Transformation'!$G$425:$G$8425),D3655))</f>
        <v>2001</v>
      </c>
      <c r="F3655">
        <f t="shared" ref="F3655:F3673" si="456">IF(ISLOGICAL(D3655),"",E3655-E3654)</f>
        <v>0</v>
      </c>
      <c r="G3655">
        <f>Weighting!$H$7</f>
        <v>0</v>
      </c>
      <c r="H3655">
        <f t="array" ref="H3655">FREQUENCY(IF('Data Transformation'!$B$4:$B$8425=B3651,'Data Transformation'!$G$4:$G$8425),'Bin Analysis'!$B3655)</f>
        <v>2073</v>
      </c>
      <c r="I3655">
        <f t="shared" ref="I3655:I3673" si="457">H3655-H3654</f>
        <v>0</v>
      </c>
      <c r="J3655">
        <f>IF(I3655=0,0,1)</f>
        <v>0</v>
      </c>
      <c r="K3655">
        <f>J3655*Weighting!$W$7</f>
        <v>0</v>
      </c>
      <c r="M3655" s="14"/>
    </row>
    <row r="3656" spans="1:25" x14ac:dyDescent="0.55000000000000004">
      <c r="A3656" s="32" t="str">
        <f>IF(Weighting!$P$8&gt;0,B3656,"")</f>
        <v/>
      </c>
      <c r="B3656" t="e">
        <f>Weighting!$C$8</f>
        <v>#DIV/0!</v>
      </c>
      <c r="C3656" t="e">
        <f>Weighting!$F$8</f>
        <v>#NUM!</v>
      </c>
      <c r="D3656" t="e">
        <f>IF(C3656=1,'Data Transformation'!$G$3+0.5*'Data Transformation'!$W$25,IF(C3657=1,D3657-'Data Transformation'!$W$25,FALSE))</f>
        <v>#NUM!</v>
      </c>
      <c r="E3656">
        <f t="array" ref="E3656">IF(ISLOGICAL(D3656),"",FREQUENCY(IF('Data Transformation'!$B$425:$B$8425='Bin Analysis'!$B3651,'Data Transformation'!$G$425:$G$8425),D3656))</f>
        <v>2001</v>
      </c>
      <c r="F3656">
        <f t="shared" si="456"/>
        <v>0</v>
      </c>
      <c r="G3656">
        <f>Weighting!$H$8</f>
        <v>0</v>
      </c>
      <c r="H3656">
        <f t="array" ref="H3656">FREQUENCY(IF('Data Transformation'!$B$4:$B$8425=B3651,'Data Transformation'!$G$4:$G$8425),'Bin Analysis'!$B3656)</f>
        <v>2073</v>
      </c>
      <c r="I3656">
        <f t="shared" si="457"/>
        <v>0</v>
      </c>
      <c r="J3656">
        <f t="shared" ref="J3656:J3673" si="458">IF(I3656=0,0,1)</f>
        <v>0</v>
      </c>
      <c r="K3656">
        <f>J3656*Weighting!$W$8</f>
        <v>0</v>
      </c>
      <c r="M3656" s="14"/>
    </row>
    <row r="3657" spans="1:25" x14ac:dyDescent="0.55000000000000004">
      <c r="A3657" s="32" t="str">
        <f>IF(Weighting!$P$9&gt;0,B3657,"")</f>
        <v/>
      </c>
      <c r="B3657" s="50" t="e">
        <f>Weighting!$C$9</f>
        <v>#DIV/0!</v>
      </c>
      <c r="C3657" t="e">
        <f>Weighting!$F$9</f>
        <v>#NUM!</v>
      </c>
      <c r="D3657" t="e">
        <f>IF(C3657=1,'Data Transformation'!$G$3+0.5*'Data Transformation'!$W$25,IF(C3658=1,D3658-'Data Transformation'!$W$25,FALSE))</f>
        <v>#NUM!</v>
      </c>
      <c r="E3657">
        <f t="array" ref="E3657">IF(ISLOGICAL(D3657),"",FREQUENCY(IF('Data Transformation'!$B$425:$B$8425='Bin Analysis'!$B3651,'Data Transformation'!$G$425:$G$8425),D3657))</f>
        <v>2001</v>
      </c>
      <c r="F3657">
        <f t="shared" si="456"/>
        <v>0</v>
      </c>
      <c r="G3657">
        <f>Weighting!$H$9</f>
        <v>0</v>
      </c>
      <c r="H3657">
        <f t="array" ref="H3657">FREQUENCY(IF('Data Transformation'!$B$4:$B$8425=B3651,'Data Transformation'!$G$4:$G$8425),'Bin Analysis'!$B3657)</f>
        <v>2073</v>
      </c>
      <c r="I3657">
        <f t="shared" si="457"/>
        <v>0</v>
      </c>
      <c r="J3657">
        <f t="shared" si="458"/>
        <v>0</v>
      </c>
      <c r="K3657">
        <f>J3657*Weighting!$W$9</f>
        <v>0</v>
      </c>
      <c r="M3657" s="14"/>
    </row>
    <row r="3658" spans="1:25" x14ac:dyDescent="0.55000000000000004">
      <c r="A3658" s="32" t="str">
        <f>IF(Weighting!$P$10&gt;0,B3658,"")</f>
        <v/>
      </c>
      <c r="B3658" t="e">
        <f>Weighting!$C$10</f>
        <v>#DIV/0!</v>
      </c>
      <c r="C3658" t="e">
        <f>Weighting!$F$10</f>
        <v>#NUM!</v>
      </c>
      <c r="D3658" t="e">
        <f>IF(C3658=1,'Data Transformation'!$G$3+0.5*'Data Transformation'!$W$25,IF(C3659=1,D3659-'Data Transformation'!$W$25,FALSE))</f>
        <v>#NUM!</v>
      </c>
      <c r="E3658">
        <f t="array" ref="E3658">IF(ISLOGICAL(D3658),"",FREQUENCY(IF('Data Transformation'!$B$425:$B$8425='Bin Analysis'!$B3651,'Data Transformation'!$G$425:$G$8425),D3658))</f>
        <v>2001</v>
      </c>
      <c r="F3658">
        <f t="shared" si="456"/>
        <v>0</v>
      </c>
      <c r="G3658">
        <f>Weighting!$H$10</f>
        <v>0</v>
      </c>
      <c r="H3658">
        <f t="array" ref="H3658">FREQUENCY(IF('Data Transformation'!$B$4:$B$8425=B3651,'Data Transformation'!$G$4:$G$8425),'Bin Analysis'!$B3658)</f>
        <v>2073</v>
      </c>
      <c r="I3658">
        <f t="shared" si="457"/>
        <v>0</v>
      </c>
      <c r="J3658">
        <f t="shared" si="458"/>
        <v>0</v>
      </c>
      <c r="K3658">
        <f>J3658*Weighting!$W$10</f>
        <v>0</v>
      </c>
      <c r="M3658" s="14"/>
    </row>
    <row r="3659" spans="1:25" x14ac:dyDescent="0.55000000000000004">
      <c r="A3659" s="32" t="str">
        <f>IF(Weighting!$P$11&gt;0,B3659,"")</f>
        <v/>
      </c>
      <c r="B3659" t="e">
        <f>Weighting!$C$11</f>
        <v>#DIV/0!</v>
      </c>
      <c r="C3659" t="e">
        <f>Weighting!$F$11</f>
        <v>#NUM!</v>
      </c>
      <c r="D3659" t="e">
        <f>IF(C3659=1,'Data Transformation'!$G$3+0.5*'Data Transformation'!$W$25,IF(C3660=1,D3660-'Data Transformation'!$W$25,FALSE))</f>
        <v>#NUM!</v>
      </c>
      <c r="E3659">
        <f t="array" ref="E3659">IF(ISLOGICAL(D3659),"",FREQUENCY(IF('Data Transformation'!$B$425:$B$8425='Bin Analysis'!$B3651,'Data Transformation'!$G$425:$G$8425),D3659))</f>
        <v>2001</v>
      </c>
      <c r="F3659">
        <f t="shared" si="456"/>
        <v>0</v>
      </c>
      <c r="G3659">
        <f>Weighting!$H$11</f>
        <v>0</v>
      </c>
      <c r="H3659">
        <f t="array" ref="H3659">FREQUENCY(IF('Data Transformation'!$B$4:$B$8425=B3651,'Data Transformation'!$G$4:$G$8425),'Bin Analysis'!$B3659)</f>
        <v>2073</v>
      </c>
      <c r="I3659">
        <f t="shared" si="457"/>
        <v>0</v>
      </c>
      <c r="J3659">
        <f t="shared" si="458"/>
        <v>0</v>
      </c>
      <c r="K3659">
        <f>J3659*Weighting!$W$11</f>
        <v>0</v>
      </c>
      <c r="M3659" s="14"/>
    </row>
    <row r="3660" spans="1:25" x14ac:dyDescent="0.55000000000000004">
      <c r="A3660" s="32" t="str">
        <f>IF(Weighting!$P$12&gt;0,B3660,"")</f>
        <v/>
      </c>
      <c r="B3660" t="e">
        <f>Weighting!$C$12</f>
        <v>#DIV/0!</v>
      </c>
      <c r="C3660" t="e">
        <f>Weighting!$F$12</f>
        <v>#NUM!</v>
      </c>
      <c r="D3660" t="e">
        <f>IF(C3660=1,'Data Transformation'!$G$3+0.5*'Data Transformation'!$W$25,IF(C3661=1,D3661-'Data Transformation'!$W$25,FALSE))</f>
        <v>#NUM!</v>
      </c>
      <c r="E3660">
        <f t="array" ref="E3660">IF(ISLOGICAL(D3660),"",FREQUENCY(IF('Data Transformation'!$B$425:$B$8425='Bin Analysis'!$B3651,'Data Transformation'!$G$425:$G$8425),D3660))</f>
        <v>2001</v>
      </c>
      <c r="F3660">
        <f t="shared" si="456"/>
        <v>0</v>
      </c>
      <c r="G3660">
        <f>Weighting!$H$12</f>
        <v>0</v>
      </c>
      <c r="H3660">
        <f t="array" ref="H3660">FREQUENCY(IF('Data Transformation'!$B$4:$B$8425=B3651,'Data Transformation'!$G$4:$G$8425),'Bin Analysis'!$B3660)</f>
        <v>2073</v>
      </c>
      <c r="I3660">
        <f t="shared" si="457"/>
        <v>0</v>
      </c>
      <c r="J3660">
        <f t="shared" si="458"/>
        <v>0</v>
      </c>
      <c r="K3660">
        <f>J3660*Weighting!$W$12</f>
        <v>0</v>
      </c>
      <c r="M3660" s="14"/>
    </row>
    <row r="3661" spans="1:25" x14ac:dyDescent="0.55000000000000004">
      <c r="A3661" s="32" t="str">
        <f>IF(Weighting!$P$13&gt;0,B3661,"")</f>
        <v/>
      </c>
      <c r="B3661" t="e">
        <f>Weighting!$C$13</f>
        <v>#DIV/0!</v>
      </c>
      <c r="C3661" t="e">
        <f>Weighting!$F$13</f>
        <v>#NUM!</v>
      </c>
      <c r="D3661" t="e">
        <f>IF(C3661=1,'Data Transformation'!$G$3+0.5*'Data Transformation'!$W$25,IF(C3662=1,D3662-'Data Transformation'!$W$25,FALSE))</f>
        <v>#NUM!</v>
      </c>
      <c r="E3661">
        <f t="array" ref="E3661">IF(ISLOGICAL(D3661),"",FREQUENCY(IF('Data Transformation'!$B$425:$B$8425='Bin Analysis'!$B3651,'Data Transformation'!$G$425:$G$8425),D3661))</f>
        <v>2001</v>
      </c>
      <c r="F3661">
        <f t="shared" si="456"/>
        <v>0</v>
      </c>
      <c r="G3661">
        <f>Weighting!$H$13</f>
        <v>0</v>
      </c>
      <c r="H3661">
        <f t="array" ref="H3661">FREQUENCY(IF('Data Transformation'!$B$4:$B$8425=B3651,'Data Transformation'!$G$4:$G$8425),'Bin Analysis'!$B3661)</f>
        <v>2073</v>
      </c>
      <c r="I3661">
        <f t="shared" si="457"/>
        <v>0</v>
      </c>
      <c r="J3661">
        <f t="shared" si="458"/>
        <v>0</v>
      </c>
      <c r="K3661">
        <f>J3661*Weighting!$W$13</f>
        <v>0</v>
      </c>
      <c r="M3661" s="14"/>
    </row>
    <row r="3662" spans="1:25" x14ac:dyDescent="0.55000000000000004">
      <c r="A3662" s="32" t="str">
        <f>IF(Weighting!$P$14&gt;0,B3662,"")</f>
        <v/>
      </c>
      <c r="B3662" t="e">
        <f>Weighting!$C$14</f>
        <v>#DIV/0!</v>
      </c>
      <c r="C3662" t="e">
        <f>Weighting!$F$14</f>
        <v>#NUM!</v>
      </c>
      <c r="D3662" t="e">
        <f>IF(C3662=1,'Data Transformation'!$G$3+0.5*'Data Transformation'!$W$25,IF(C3663=1,D3663-'Data Transformation'!$W$25,FALSE))</f>
        <v>#NUM!</v>
      </c>
      <c r="E3662">
        <f t="array" ref="E3662">IF(ISLOGICAL(D3662),"",FREQUENCY(IF('Data Transformation'!$B$425:$B$8425='Bin Analysis'!$B3651,'Data Transformation'!$G$425:$G$8425),D3662))</f>
        <v>2001</v>
      </c>
      <c r="F3662">
        <f t="shared" si="456"/>
        <v>0</v>
      </c>
      <c r="G3662">
        <f>Weighting!$H$14</f>
        <v>0</v>
      </c>
      <c r="H3662">
        <f t="array" ref="H3662">FREQUENCY(IF('Data Transformation'!$B$4:$B$8425=B3651,'Data Transformation'!$G$4:$G$8425),'Bin Analysis'!$B3662)</f>
        <v>2073</v>
      </c>
      <c r="I3662">
        <f t="shared" si="457"/>
        <v>0</v>
      </c>
      <c r="J3662">
        <f t="shared" si="458"/>
        <v>0</v>
      </c>
      <c r="K3662">
        <f>J3662*Weighting!$W$14</f>
        <v>0</v>
      </c>
      <c r="M3662" s="14"/>
    </row>
    <row r="3663" spans="1:25" x14ac:dyDescent="0.55000000000000004">
      <c r="A3663" s="32" t="str">
        <f>IF(Weighting!$P$15&gt;0,B3663,"")</f>
        <v/>
      </c>
      <c r="B3663" t="e">
        <f>Weighting!$C$15</f>
        <v>#DIV/0!</v>
      </c>
      <c r="C3663" t="e">
        <f>Weighting!$F$15</f>
        <v>#NUM!</v>
      </c>
      <c r="D3663" t="e">
        <f>IF(C3663=1,'Data Transformation'!$G$3+0.5*'Data Transformation'!$W$25,IF(C3664=1,D3664-'Data Transformation'!$W$25,FALSE))</f>
        <v>#NUM!</v>
      </c>
      <c r="E3663">
        <f t="array" ref="E3663">IF(ISLOGICAL(D3663),"",FREQUENCY(IF('Data Transformation'!$B$425:$B$8425='Bin Analysis'!$B3651,'Data Transformation'!$G$425:$G$8425),D3663))</f>
        <v>2001</v>
      </c>
      <c r="F3663">
        <f t="shared" si="456"/>
        <v>0</v>
      </c>
      <c r="G3663">
        <f>Weighting!$H$15</f>
        <v>0</v>
      </c>
      <c r="H3663">
        <f t="array" ref="H3663">FREQUENCY(IF('Data Transformation'!$B$4:$B$8425=B3651,'Data Transformation'!$G$4:$G$8425),'Bin Analysis'!$B3663)</f>
        <v>2073</v>
      </c>
      <c r="I3663">
        <f t="shared" si="457"/>
        <v>0</v>
      </c>
      <c r="J3663">
        <f t="shared" si="458"/>
        <v>0</v>
      </c>
      <c r="K3663">
        <f>J3663*Weighting!$W$15</f>
        <v>0</v>
      </c>
      <c r="M3663" s="14"/>
    </row>
    <row r="3664" spans="1:25" x14ac:dyDescent="0.55000000000000004">
      <c r="A3664" s="32" t="str">
        <f>IF(Weighting!$P$16&gt;0,B3664,"")</f>
        <v/>
      </c>
      <c r="B3664" t="e">
        <f>Weighting!$C$16</f>
        <v>#DIV/0!</v>
      </c>
      <c r="C3664" t="e">
        <f>Weighting!$F$16</f>
        <v>#NUM!</v>
      </c>
      <c r="D3664" t="e">
        <f>IF(C3664=1,'Data Transformation'!$G$3+0.5*'Data Transformation'!$W$25,IF(C3665=1,D3665-'Data Transformation'!$W$25,FALSE))</f>
        <v>#NUM!</v>
      </c>
      <c r="E3664">
        <f t="array" ref="E3664">IF(ISLOGICAL(D3664),"",FREQUENCY(IF('Data Transformation'!$B$425:$B$8425='Bin Analysis'!$B3651,'Data Transformation'!$G$425:$G$8425),D3664))</f>
        <v>2001</v>
      </c>
      <c r="F3664">
        <f t="shared" si="456"/>
        <v>0</v>
      </c>
      <c r="G3664">
        <f>Weighting!$H$16</f>
        <v>0</v>
      </c>
      <c r="H3664">
        <f t="array" ref="H3664">FREQUENCY(IF('Data Transformation'!$B$4:$B$8425=B3651,'Data Transformation'!$G$4:$G$8425),'Bin Analysis'!$B3664)</f>
        <v>2073</v>
      </c>
      <c r="I3664">
        <f t="shared" si="457"/>
        <v>0</v>
      </c>
      <c r="J3664">
        <f t="shared" si="458"/>
        <v>0</v>
      </c>
      <c r="K3664">
        <f>J3664*Weighting!$W$16</f>
        <v>0</v>
      </c>
      <c r="M3664" s="14"/>
    </row>
    <row r="3665" spans="1:25" x14ac:dyDescent="0.55000000000000004">
      <c r="A3665" s="32" t="str">
        <f>IF(Weighting!$P$17&gt;0,B3665,"")</f>
        <v/>
      </c>
      <c r="B3665" t="e">
        <f>Weighting!$C$17</f>
        <v>#DIV/0!</v>
      </c>
      <c r="C3665" t="e">
        <f>Weighting!$F$17</f>
        <v>#NUM!</v>
      </c>
      <c r="D3665" t="e">
        <f>IF(C3665=1,'Data Transformation'!$G$3+0.5*'Data Transformation'!$W$25,IF(C3666=1,D3666-'Data Transformation'!$W$25,FALSE))</f>
        <v>#NUM!</v>
      </c>
      <c r="E3665">
        <f t="array" ref="E3665">IF(ISLOGICAL(D3665),"",FREQUENCY(IF('Data Transformation'!$B$425:$B$8425='Bin Analysis'!$B3651,'Data Transformation'!$G$425:$G$8425),D3665))</f>
        <v>2001</v>
      </c>
      <c r="F3665">
        <f t="shared" si="456"/>
        <v>0</v>
      </c>
      <c r="G3665">
        <f>Weighting!$H$17</f>
        <v>0</v>
      </c>
      <c r="H3665">
        <f t="array" ref="H3665">FREQUENCY(IF('Data Transformation'!$B$4:$B$8425=B3651,'Data Transformation'!$G$4:$G$8425),'Bin Analysis'!$B3665)</f>
        <v>2073</v>
      </c>
      <c r="I3665">
        <f t="shared" si="457"/>
        <v>0</v>
      </c>
      <c r="J3665">
        <f t="shared" si="458"/>
        <v>0</v>
      </c>
      <c r="K3665">
        <f>J3665*Weighting!$W$17</f>
        <v>0</v>
      </c>
      <c r="M3665" s="14"/>
    </row>
    <row r="3666" spans="1:25" x14ac:dyDescent="0.55000000000000004">
      <c r="A3666" s="32" t="str">
        <f>IF(Weighting!$P$18&gt;0,B3666,"")</f>
        <v/>
      </c>
      <c r="B3666" t="e">
        <f>Weighting!$C$18</f>
        <v>#DIV/0!</v>
      </c>
      <c r="C3666" t="e">
        <f>Weighting!$F$18</f>
        <v>#NUM!</v>
      </c>
      <c r="D3666" t="e">
        <f>IF(C3666=1,'Data Transformation'!$G$3+0.5*'Data Transformation'!$W$25,IF(C3667=1,D3667-'Data Transformation'!$W$25,FALSE))</f>
        <v>#NUM!</v>
      </c>
      <c r="E3666">
        <f t="array" ref="E3666">IF(ISLOGICAL(D3666),"",FREQUENCY(IF('Data Transformation'!$B$425:$B$8425='Bin Analysis'!$B3651,'Data Transformation'!$G$425:$G$8425),D3666))</f>
        <v>2001</v>
      </c>
      <c r="F3666">
        <f t="shared" si="456"/>
        <v>0</v>
      </c>
      <c r="G3666">
        <f>Weighting!$H$18</f>
        <v>0</v>
      </c>
      <c r="H3666">
        <f t="array" ref="H3666">FREQUENCY(IF('Data Transformation'!$B$4:$B$8425=B3651,'Data Transformation'!$G$4:$G$8425),'Bin Analysis'!$B3666)</f>
        <v>2073</v>
      </c>
      <c r="I3666">
        <f t="shared" si="457"/>
        <v>0</v>
      </c>
      <c r="J3666">
        <f t="shared" si="458"/>
        <v>0</v>
      </c>
      <c r="K3666">
        <f>J3666*Weighting!$W$18</f>
        <v>0</v>
      </c>
      <c r="M3666" s="14"/>
    </row>
    <row r="3667" spans="1:25" x14ac:dyDescent="0.55000000000000004">
      <c r="A3667" s="32" t="str">
        <f>IF(Weighting!$P$19&gt;0,B3667,"")</f>
        <v/>
      </c>
      <c r="B3667" t="e">
        <f>Weighting!$C$19</f>
        <v>#DIV/0!</v>
      </c>
      <c r="C3667" t="e">
        <f>Weighting!$F$19</f>
        <v>#NUM!</v>
      </c>
      <c r="D3667" t="e">
        <f>IF(C3667=1,'Data Transformation'!$G$3+0.5*'Data Transformation'!$W$25,IF(C3668=1,D3668-'Data Transformation'!$W$25,FALSE))</f>
        <v>#NUM!</v>
      </c>
      <c r="E3667">
        <f t="array" ref="E3667">IF(ISLOGICAL(D3667),"",FREQUENCY(IF('Data Transformation'!$B$425:$B$8425='Bin Analysis'!$B3651,'Data Transformation'!$G$425:$G$8425),D3667))</f>
        <v>2001</v>
      </c>
      <c r="F3667">
        <f t="shared" si="456"/>
        <v>0</v>
      </c>
      <c r="G3667">
        <f>Weighting!$H$19</f>
        <v>0</v>
      </c>
      <c r="H3667">
        <f t="array" ref="H3667">FREQUENCY(IF('Data Transformation'!$B$4:$B$8425=B3651,'Data Transformation'!$G$4:$G$8425),'Bin Analysis'!$B3667)</f>
        <v>2073</v>
      </c>
      <c r="I3667">
        <f t="shared" si="457"/>
        <v>0</v>
      </c>
      <c r="J3667">
        <f t="shared" si="458"/>
        <v>0</v>
      </c>
      <c r="K3667">
        <f>J3667*Weighting!$W$19</f>
        <v>0</v>
      </c>
      <c r="M3667" s="14"/>
    </row>
    <row r="3668" spans="1:25" x14ac:dyDescent="0.55000000000000004">
      <c r="A3668" s="32" t="str">
        <f>IF(Weighting!$P$20&gt;0,B3668,"")</f>
        <v/>
      </c>
      <c r="B3668" t="e">
        <f>Weighting!$C$20</f>
        <v>#DIV/0!</v>
      </c>
      <c r="C3668" t="e">
        <f>Weighting!$F$20</f>
        <v>#NUM!</v>
      </c>
      <c r="D3668" t="e">
        <f>IF(C3668=1,'Data Transformation'!$G$3+0.5*'Data Transformation'!$W$25,IF(C3669=1,D3669-'Data Transformation'!$W$25,FALSE))</f>
        <v>#NUM!</v>
      </c>
      <c r="E3668">
        <f t="array" ref="E3668">IF(ISLOGICAL(D3668),"",FREQUENCY(IF('Data Transformation'!$B$425:$B$8425='Bin Analysis'!$B3651,'Data Transformation'!$G$425:$G$8425),D3668))</f>
        <v>2001</v>
      </c>
      <c r="F3668">
        <f t="shared" si="456"/>
        <v>0</v>
      </c>
      <c r="G3668">
        <f>Weighting!$H$20</f>
        <v>0</v>
      </c>
      <c r="H3668">
        <f t="array" ref="H3668">FREQUENCY(IF('Data Transformation'!$B$4:$B$8425=B3651,'Data Transformation'!$G$4:$G$8425),'Bin Analysis'!$B3668)</f>
        <v>2073</v>
      </c>
      <c r="I3668">
        <f t="shared" si="457"/>
        <v>0</v>
      </c>
      <c r="J3668">
        <f t="shared" si="458"/>
        <v>0</v>
      </c>
      <c r="K3668">
        <f>J3668*Weighting!$W$20</f>
        <v>0</v>
      </c>
      <c r="M3668" s="14"/>
    </row>
    <row r="3669" spans="1:25" x14ac:dyDescent="0.55000000000000004">
      <c r="A3669" s="32" t="str">
        <f>IF(Weighting!$P$21&gt;0,B3669,"")</f>
        <v/>
      </c>
      <c r="B3669" t="e">
        <f>Weighting!$C$21</f>
        <v>#DIV/0!</v>
      </c>
      <c r="C3669" t="e">
        <f>Weighting!$F$21</f>
        <v>#NUM!</v>
      </c>
      <c r="D3669" t="e">
        <f>IF(C3669=1,'Data Transformation'!$G$3+0.5*'Data Transformation'!$W$25,IF(C3670=1,D3670-'Data Transformation'!$W$25,FALSE))</f>
        <v>#NUM!</v>
      </c>
      <c r="E3669">
        <f t="array" ref="E3669">IF(ISLOGICAL(D3669),"",FREQUENCY(IF('Data Transformation'!$B$425:$B$8425='Bin Analysis'!$B3651,'Data Transformation'!$G$425:$G$8425),D3669))</f>
        <v>2001</v>
      </c>
      <c r="F3669">
        <f t="shared" si="456"/>
        <v>0</v>
      </c>
      <c r="G3669">
        <f>Weighting!$H$21</f>
        <v>0</v>
      </c>
      <c r="H3669">
        <f t="array" ref="H3669">FREQUENCY(IF('Data Transformation'!$B$4:$B$8425=B3651,'Data Transformation'!$G$4:$G$8425),'Bin Analysis'!$B3669)</f>
        <v>2073</v>
      </c>
      <c r="I3669">
        <f t="shared" si="457"/>
        <v>0</v>
      </c>
      <c r="J3669">
        <f t="shared" si="458"/>
        <v>0</v>
      </c>
      <c r="K3669">
        <f>J3669*Weighting!$W$21</f>
        <v>0</v>
      </c>
      <c r="M3669" s="14"/>
    </row>
    <row r="3670" spans="1:25" x14ac:dyDescent="0.55000000000000004">
      <c r="A3670" s="32" t="str">
        <f>IF(Weighting!$P$22&gt;0,B3670,"")</f>
        <v/>
      </c>
      <c r="B3670" t="e">
        <f>Weighting!$C$22</f>
        <v>#DIV/0!</v>
      </c>
      <c r="C3670" t="e">
        <f>Weighting!$F$22</f>
        <v>#NUM!</v>
      </c>
      <c r="D3670" t="e">
        <f>IF(C3670=1,'Data Transformation'!$G$3+0.5*'Data Transformation'!$W$25,IF(C3671=1,D3671-'Data Transformation'!$W$25,FALSE))</f>
        <v>#NUM!</v>
      </c>
      <c r="E3670">
        <f t="array" ref="E3670">IF(ISLOGICAL(D3670),"",FREQUENCY(IF('Data Transformation'!$B$425:$B$8425='Bin Analysis'!$B3651,'Data Transformation'!$G$425:$G$8425),D3670))</f>
        <v>2001</v>
      </c>
      <c r="F3670">
        <f t="shared" si="456"/>
        <v>0</v>
      </c>
      <c r="G3670">
        <f>Weighting!$H$22</f>
        <v>0</v>
      </c>
      <c r="H3670">
        <f t="array" ref="H3670">FREQUENCY(IF('Data Transformation'!$B$4:$B$8425=B3651,'Data Transformation'!$G$4:$G$8425),'Bin Analysis'!$B3670)</f>
        <v>2073</v>
      </c>
      <c r="I3670">
        <f t="shared" si="457"/>
        <v>0</v>
      </c>
      <c r="J3670">
        <f t="shared" si="458"/>
        <v>0</v>
      </c>
      <c r="K3670">
        <f>J3670*Weighting!$W$22</f>
        <v>0</v>
      </c>
      <c r="M3670" s="14"/>
    </row>
    <row r="3671" spans="1:25" x14ac:dyDescent="0.55000000000000004">
      <c r="A3671" s="32" t="str">
        <f>IF(Weighting!$P$23&gt;0,B3671,"")</f>
        <v/>
      </c>
      <c r="B3671" t="e">
        <f>Weighting!$C$23</f>
        <v>#DIV/0!</v>
      </c>
      <c r="C3671" t="e">
        <f>Weighting!$F$23</f>
        <v>#NUM!</v>
      </c>
      <c r="D3671" t="e">
        <f>IF(C3671=1,'Data Transformation'!$G$3+0.5*'Data Transformation'!$W$25,IF(C3672=1,D3672-'Data Transformation'!$W$25,FALSE))</f>
        <v>#NUM!</v>
      </c>
      <c r="E3671">
        <f t="array" ref="E3671">IF(ISLOGICAL(D3671),"",FREQUENCY(IF('Data Transformation'!$B$425:$B$8425='Bin Analysis'!$B3651,'Data Transformation'!$G$425:$G$8425),D3671))</f>
        <v>2001</v>
      </c>
      <c r="F3671">
        <f t="shared" si="456"/>
        <v>0</v>
      </c>
      <c r="G3671">
        <f>Weighting!$H$23</f>
        <v>0</v>
      </c>
      <c r="H3671">
        <f t="array" ref="H3671">FREQUENCY(IF('Data Transformation'!$B$4:$B$8425=B3651,'Data Transformation'!$G$4:$G$8425),'Bin Analysis'!$B3671)</f>
        <v>2073</v>
      </c>
      <c r="I3671">
        <f t="shared" si="457"/>
        <v>0</v>
      </c>
      <c r="J3671">
        <f t="shared" si="458"/>
        <v>0</v>
      </c>
      <c r="K3671">
        <f>J3671*Weighting!$W$23</f>
        <v>0</v>
      </c>
      <c r="M3671" s="14"/>
    </row>
    <row r="3672" spans="1:25" x14ac:dyDescent="0.55000000000000004">
      <c r="A3672" s="32" t="str">
        <f>IF(Weighting!$P$24&gt;0,B3672,"")</f>
        <v/>
      </c>
      <c r="B3672" t="e">
        <f>Weighting!$C$24</f>
        <v>#DIV/0!</v>
      </c>
      <c r="C3672" t="e">
        <f>Weighting!$F$24</f>
        <v>#NUM!</v>
      </c>
      <c r="D3672" t="e">
        <f>IF(C3672=1,'Data Transformation'!$G$3+0.5*'Data Transformation'!$W$25,IF(C3673=1,D3673-'Data Transformation'!$W$25,FALSE))</f>
        <v>#NUM!</v>
      </c>
      <c r="E3672">
        <f t="array" ref="E3672">IF(ISLOGICAL(D3672),"",FREQUENCY(IF('Data Transformation'!$B$425:$B$8425='Bin Analysis'!$B3651,'Data Transformation'!$G$425:$G$8425),D3672))</f>
        <v>2001</v>
      </c>
      <c r="F3672">
        <f t="shared" si="456"/>
        <v>0</v>
      </c>
      <c r="G3672">
        <f>Weighting!$H$24</f>
        <v>0</v>
      </c>
      <c r="H3672">
        <f t="array" ref="H3672">FREQUENCY(IF('Data Transformation'!$B$4:$B$8425=B3651,'Data Transformation'!$G$4:$G$8425),'Bin Analysis'!$B3672)</f>
        <v>2073</v>
      </c>
      <c r="I3672">
        <f t="shared" si="457"/>
        <v>0</v>
      </c>
      <c r="J3672">
        <f t="shared" si="458"/>
        <v>0</v>
      </c>
      <c r="K3672">
        <f>J3672*Weighting!$W$24</f>
        <v>0</v>
      </c>
      <c r="M3672" s="14"/>
    </row>
    <row r="3673" spans="1:25" x14ac:dyDescent="0.55000000000000004">
      <c r="A3673" s="32" t="str">
        <f>IF(Weighting!$P$25&gt;0,B3673,"")</f>
        <v/>
      </c>
      <c r="B3673" t="e">
        <f>Weighting!$C$25</f>
        <v>#DIV/0!</v>
      </c>
      <c r="C3673" t="e">
        <f>Weighting!$F$25</f>
        <v>#NUM!</v>
      </c>
      <c r="D3673" t="e">
        <f>IF(C3673=1,'Data Transformation'!$G$3+0.5*'Data Transformation'!$W$25,IF(C3674=1,D3674-'Data Transformation'!$W$25,FALSE))</f>
        <v>#NUM!</v>
      </c>
      <c r="E3673">
        <f t="array" ref="E3673">IF(ISLOGICAL(D3673),"",FREQUENCY(IF('Data Transformation'!$B$425:$B$8425='Bin Analysis'!$B3651,'Data Transformation'!$G$425:$G$8425),D3673))</f>
        <v>2001</v>
      </c>
      <c r="F3673">
        <f t="shared" si="456"/>
        <v>0</v>
      </c>
      <c r="G3673">
        <f>Weighting!$H$25</f>
        <v>0</v>
      </c>
      <c r="H3673">
        <f t="array" ref="H3673">FREQUENCY(IF('Data Transformation'!$B$4:$B$8425=B3651,'Data Transformation'!$G$4:$G$8425),'Bin Analysis'!$B3673)</f>
        <v>2073</v>
      </c>
      <c r="I3673">
        <f t="shared" si="457"/>
        <v>0</v>
      </c>
      <c r="J3673">
        <f t="shared" si="458"/>
        <v>0</v>
      </c>
      <c r="K3673">
        <f>J3673*Weighting!$W$25</f>
        <v>0</v>
      </c>
      <c r="M3673" s="14"/>
    </row>
    <row r="3674" spans="1:25" x14ac:dyDescent="0.55000000000000004">
      <c r="O3674"/>
      <c r="P3674"/>
      <c r="Q3674"/>
      <c r="R3674"/>
    </row>
    <row r="3675" spans="1:25" ht="23.35" x14ac:dyDescent="0.8">
      <c r="A3675" s="21" t="s">
        <v>0</v>
      </c>
      <c r="B3675" s="21" t="str">
        <f>IFERROR(VLOOKUP(C3675,'Data Transformation'!$L$6:$M$426,2,FALSE),"")</f>
        <v/>
      </c>
      <c r="C3675" s="21">
        <f>C3651+1</f>
        <v>153</v>
      </c>
      <c r="D3675" s="21"/>
      <c r="E3675" s="21"/>
      <c r="F3675" s="21"/>
      <c r="G3675" s="21"/>
      <c r="H3675" s="22"/>
      <c r="I3675" s="22"/>
      <c r="J3675" s="22"/>
      <c r="K3675" s="21"/>
      <c r="L3675" s="21" t="str">
        <f>B3675</f>
        <v/>
      </c>
      <c r="M3675" s="23" t="e">
        <f>INDEX('Data Transformation'!$O$4:$O$424,MATCH($B3675,'Data Transformation'!$M$4:$M$424,0),MATCH($M$2,'Data Transformation'!$O$3,0))</f>
        <v>#N/A</v>
      </c>
      <c r="N3675" s="27" t="e">
        <f>IF('Input and Summary Results'!$J$16="minimum",'Bin Analysis'!X3676/(M3675-1),'Bin Analysis'!Y3675/('Bin Analysis'!M3675-1))</f>
        <v>#N/A</v>
      </c>
      <c r="O3675" s="27" t="e">
        <f>IF(M3675=FALSE,NA(),(VLOOKUP(1,C3678:K3697,4,FALSE))/(M3675-1))</f>
        <v>#N/A</v>
      </c>
      <c r="P3675" s="27" t="e">
        <f>IF(M3675=FALSE,NA(),SUM(J3678:J3697)/Weighting!$S$5)</f>
        <v>#N/A</v>
      </c>
      <c r="Q3675" s="27" t="e">
        <f>IF(M3675=FALSE,NA(),SUM(K3678:K3697)/Weighting!$S$6)</f>
        <v>#N/A</v>
      </c>
      <c r="R3675" s="27" t="e">
        <f>IF(M3675=FALSE,NA(),(VLOOKUP(1,G3678:K3697,3,FALSE))/(M3675-1))</f>
        <v>#N/A</v>
      </c>
      <c r="S3675" s="22" t="e">
        <f>IF(M3675=FALSE,NA(),IF(SUM(J3678:J3697)=2,"yes","no"))</f>
        <v>#N/A</v>
      </c>
      <c r="X3675" s="2" cm="2">
        <f t="array" ref="X3675:X3676">FREQUENCY(IF('Data Transformation'!$B$425:$B$6424='Bin Analysis'!L3675,'Data Transformation'!$G$425:$G$6424),'Data Transformation'!$U$11)</f>
        <v>0</v>
      </c>
      <c r="Y3675" s="2" cm="2">
        <f t="array" ref="Y3675:Y3676">FREQUENCY(IF('Data Transformation'!$B$425:$B$6424='Bin Analysis'!L3675,'Data Transformation'!$G$425:$G$6424),'Data Transformation'!$U$12)</f>
        <v>0</v>
      </c>
    </row>
    <row r="3676" spans="1:25" x14ac:dyDescent="0.55000000000000004">
      <c r="A3676" s="14" t="s">
        <v>67</v>
      </c>
      <c r="B3676" t="s">
        <v>47</v>
      </c>
      <c r="C3676" t="s">
        <v>5</v>
      </c>
      <c r="D3676" t="s">
        <v>100</v>
      </c>
      <c r="E3676" t="s">
        <v>101</v>
      </c>
      <c r="F3676" t="s">
        <v>102</v>
      </c>
      <c r="G3676" t="s">
        <v>70</v>
      </c>
      <c r="H3676" t="s">
        <v>31</v>
      </c>
      <c r="I3676" t="s">
        <v>32</v>
      </c>
      <c r="J3676" t="s">
        <v>46</v>
      </c>
      <c r="K3676" s="14" t="s">
        <v>45</v>
      </c>
      <c r="M3676" s="14"/>
      <c r="X3676" s="2">
        <v>0</v>
      </c>
      <c r="Y3676" s="2">
        <v>0</v>
      </c>
    </row>
    <row r="3677" spans="1:25" x14ac:dyDescent="0.55000000000000004">
      <c r="A3677" s="32"/>
      <c r="D3677" t="e">
        <f>IF(C3677=1,'Data Transformation'!$G$3+0.5*'Data Transformation'!$W$25,IF(C3678=1,D3678-'Data Transformation'!$W$25,FALSE))</f>
        <v>#NUM!</v>
      </c>
      <c r="E3677">
        <f t="array" ref="E3677">IF(ISLOGICAL(D3677),"",FREQUENCY(IF('Data Transformation'!$B$425:$B$8425='Bin Analysis'!$B3675,'Data Transformation'!$G$425:$G$8425),D3677))</f>
        <v>2001</v>
      </c>
      <c r="F3677" t="e">
        <f>IF(ISLOGICAL(D3677),"",E3677-E3676)</f>
        <v>#VALUE!</v>
      </c>
      <c r="M3677" s="14"/>
    </row>
    <row r="3678" spans="1:25" x14ac:dyDescent="0.55000000000000004">
      <c r="A3678" s="32" t="e">
        <f>IF(Weighting!$P$6&gt;0,B3678,"")</f>
        <v>#NUM!</v>
      </c>
      <c r="B3678" t="e">
        <f>Weighting!$C$6</f>
        <v>#DIV/0!</v>
      </c>
      <c r="C3678" t="e">
        <f>Weighting!$F$6</f>
        <v>#NUM!</v>
      </c>
      <c r="D3678" t="e">
        <f>IF(C3678=1,'Data Transformation'!$G$3+0.5*'Data Transformation'!$W$25,IF(C3679=1,D3679-'Data Transformation'!$W$25,FALSE))</f>
        <v>#NUM!</v>
      </c>
      <c r="E3678">
        <f t="array" ref="E3678">IF(ISLOGICAL(D3678),"",FREQUENCY(IF('Data Transformation'!$B$425:$B$8425='Bin Analysis'!$B3675,'Data Transformation'!$G$425:$G$8425),D3678))</f>
        <v>2001</v>
      </c>
      <c r="F3678">
        <f>IF(ISLOGICAL(D3678),"",E3678-E3677)</f>
        <v>0</v>
      </c>
      <c r="G3678">
        <f>Weighting!$H$6</f>
        <v>1</v>
      </c>
      <c r="H3678">
        <f t="array" ref="H3678">FREQUENCY(IF('Data Transformation'!$B$4:$B$8425=B3675,'Data Transformation'!$G$4:$G$8425),'Bin Analysis'!$B3678)</f>
        <v>2073</v>
      </c>
      <c r="I3678">
        <f>H3678-H3677</f>
        <v>2073</v>
      </c>
      <c r="J3678">
        <f>IF(I3678=0,0,1)</f>
        <v>1</v>
      </c>
      <c r="K3678" t="e">
        <f>J3678*Weighting!$W$6</f>
        <v>#NUM!</v>
      </c>
      <c r="M3678" s="14"/>
    </row>
    <row r="3679" spans="1:25" x14ac:dyDescent="0.55000000000000004">
      <c r="A3679" s="32" t="str">
        <f>IF(Weighting!$P$7&gt;0,B3679,"")</f>
        <v/>
      </c>
      <c r="B3679" t="e">
        <f>Weighting!$C$7</f>
        <v>#DIV/0!</v>
      </c>
      <c r="C3679" t="e">
        <f>Weighting!$F$7</f>
        <v>#NUM!</v>
      </c>
      <c r="D3679" t="e">
        <f>IF(C3679=1,'Data Transformation'!$G$3+0.5*'Data Transformation'!$W$25,IF(C3680=1,D3680-'Data Transformation'!$W$25,FALSE))</f>
        <v>#NUM!</v>
      </c>
      <c r="E3679">
        <f t="array" ref="E3679">IF(ISLOGICAL(D3679),"",FREQUENCY(IF('Data Transformation'!$B$425:$B$8425='Bin Analysis'!$B3675,'Data Transformation'!$G$425:$G$8425),D3679))</f>
        <v>2001</v>
      </c>
      <c r="F3679">
        <f t="shared" ref="F3679:F3697" si="459">IF(ISLOGICAL(D3679),"",E3679-E3678)</f>
        <v>0</v>
      </c>
      <c r="G3679">
        <f>Weighting!$H$7</f>
        <v>0</v>
      </c>
      <c r="H3679">
        <f t="array" ref="H3679">FREQUENCY(IF('Data Transformation'!$B$4:$B$8425=B3675,'Data Transformation'!$G$4:$G$8425),'Bin Analysis'!$B3679)</f>
        <v>2073</v>
      </c>
      <c r="I3679">
        <f t="shared" ref="I3679:I3697" si="460">H3679-H3678</f>
        <v>0</v>
      </c>
      <c r="J3679">
        <f>IF(I3679=0,0,1)</f>
        <v>0</v>
      </c>
      <c r="K3679">
        <f>J3679*Weighting!$W$7</f>
        <v>0</v>
      </c>
      <c r="M3679" s="14"/>
    </row>
    <row r="3680" spans="1:25" x14ac:dyDescent="0.55000000000000004">
      <c r="A3680" s="32" t="str">
        <f>IF(Weighting!$P$8&gt;0,B3680,"")</f>
        <v/>
      </c>
      <c r="B3680" t="e">
        <f>Weighting!$C$8</f>
        <v>#DIV/0!</v>
      </c>
      <c r="C3680" t="e">
        <f>Weighting!$F$8</f>
        <v>#NUM!</v>
      </c>
      <c r="D3680" t="e">
        <f>IF(C3680=1,'Data Transformation'!$G$3+0.5*'Data Transformation'!$W$25,IF(C3681=1,D3681-'Data Transformation'!$W$25,FALSE))</f>
        <v>#NUM!</v>
      </c>
      <c r="E3680">
        <f t="array" ref="E3680">IF(ISLOGICAL(D3680),"",FREQUENCY(IF('Data Transformation'!$B$425:$B$8425='Bin Analysis'!$B3675,'Data Transformation'!$G$425:$G$8425),D3680))</f>
        <v>2001</v>
      </c>
      <c r="F3680">
        <f t="shared" si="459"/>
        <v>0</v>
      </c>
      <c r="G3680">
        <f>Weighting!$H$8</f>
        <v>0</v>
      </c>
      <c r="H3680">
        <f t="array" ref="H3680">FREQUENCY(IF('Data Transformation'!$B$4:$B$8425=B3675,'Data Transformation'!$G$4:$G$8425),'Bin Analysis'!$B3680)</f>
        <v>2073</v>
      </c>
      <c r="I3680">
        <f t="shared" si="460"/>
        <v>0</v>
      </c>
      <c r="J3680">
        <f t="shared" ref="J3680:J3697" si="461">IF(I3680=0,0,1)</f>
        <v>0</v>
      </c>
      <c r="K3680">
        <f>J3680*Weighting!$W$8</f>
        <v>0</v>
      </c>
      <c r="M3680" s="14"/>
    </row>
    <row r="3681" spans="1:13" x14ac:dyDescent="0.55000000000000004">
      <c r="A3681" s="32" t="str">
        <f>IF(Weighting!$P$9&gt;0,B3681,"")</f>
        <v/>
      </c>
      <c r="B3681" s="50" t="e">
        <f>Weighting!$C$9</f>
        <v>#DIV/0!</v>
      </c>
      <c r="C3681" t="e">
        <f>Weighting!$F$9</f>
        <v>#NUM!</v>
      </c>
      <c r="D3681" t="e">
        <f>IF(C3681=1,'Data Transformation'!$G$3+0.5*'Data Transformation'!$W$25,IF(C3682=1,D3682-'Data Transformation'!$W$25,FALSE))</f>
        <v>#NUM!</v>
      </c>
      <c r="E3681">
        <f t="array" ref="E3681">IF(ISLOGICAL(D3681),"",FREQUENCY(IF('Data Transformation'!$B$425:$B$8425='Bin Analysis'!$B3675,'Data Transformation'!$G$425:$G$8425),D3681))</f>
        <v>2001</v>
      </c>
      <c r="F3681">
        <f t="shared" si="459"/>
        <v>0</v>
      </c>
      <c r="G3681">
        <f>Weighting!$H$9</f>
        <v>0</v>
      </c>
      <c r="H3681">
        <f t="array" ref="H3681">FREQUENCY(IF('Data Transformation'!$B$4:$B$8425=B3675,'Data Transformation'!$G$4:$G$8425),'Bin Analysis'!$B3681)</f>
        <v>2073</v>
      </c>
      <c r="I3681">
        <f t="shared" si="460"/>
        <v>0</v>
      </c>
      <c r="J3681">
        <f t="shared" si="461"/>
        <v>0</v>
      </c>
      <c r="K3681">
        <f>J3681*Weighting!$W$9</f>
        <v>0</v>
      </c>
      <c r="M3681" s="14"/>
    </row>
    <row r="3682" spans="1:13" x14ac:dyDescent="0.55000000000000004">
      <c r="A3682" s="32" t="str">
        <f>IF(Weighting!$P$10&gt;0,B3682,"")</f>
        <v/>
      </c>
      <c r="B3682" t="e">
        <f>Weighting!$C$10</f>
        <v>#DIV/0!</v>
      </c>
      <c r="C3682" t="e">
        <f>Weighting!$F$10</f>
        <v>#NUM!</v>
      </c>
      <c r="D3682" t="e">
        <f>IF(C3682=1,'Data Transformation'!$G$3+0.5*'Data Transformation'!$W$25,IF(C3683=1,D3683-'Data Transformation'!$W$25,FALSE))</f>
        <v>#NUM!</v>
      </c>
      <c r="E3682">
        <f t="array" ref="E3682">IF(ISLOGICAL(D3682),"",FREQUENCY(IF('Data Transformation'!$B$425:$B$8425='Bin Analysis'!$B3675,'Data Transformation'!$G$425:$G$8425),D3682))</f>
        <v>2001</v>
      </c>
      <c r="F3682">
        <f t="shared" si="459"/>
        <v>0</v>
      </c>
      <c r="G3682">
        <f>Weighting!$H$10</f>
        <v>0</v>
      </c>
      <c r="H3682">
        <f t="array" ref="H3682">FREQUENCY(IF('Data Transformation'!$B$4:$B$8425=B3675,'Data Transformation'!$G$4:$G$8425),'Bin Analysis'!$B3682)</f>
        <v>2073</v>
      </c>
      <c r="I3682">
        <f t="shared" si="460"/>
        <v>0</v>
      </c>
      <c r="J3682">
        <f t="shared" si="461"/>
        <v>0</v>
      </c>
      <c r="K3682">
        <f>J3682*Weighting!$W$10</f>
        <v>0</v>
      </c>
      <c r="M3682" s="14"/>
    </row>
    <row r="3683" spans="1:13" x14ac:dyDescent="0.55000000000000004">
      <c r="A3683" s="32" t="str">
        <f>IF(Weighting!$P$11&gt;0,B3683,"")</f>
        <v/>
      </c>
      <c r="B3683" t="e">
        <f>Weighting!$C$11</f>
        <v>#DIV/0!</v>
      </c>
      <c r="C3683" t="e">
        <f>Weighting!$F$11</f>
        <v>#NUM!</v>
      </c>
      <c r="D3683" t="e">
        <f>IF(C3683=1,'Data Transformation'!$G$3+0.5*'Data Transformation'!$W$25,IF(C3684=1,D3684-'Data Transformation'!$W$25,FALSE))</f>
        <v>#NUM!</v>
      </c>
      <c r="E3683">
        <f t="array" ref="E3683">IF(ISLOGICAL(D3683),"",FREQUENCY(IF('Data Transformation'!$B$425:$B$8425='Bin Analysis'!$B3675,'Data Transformation'!$G$425:$G$8425),D3683))</f>
        <v>2001</v>
      </c>
      <c r="F3683">
        <f t="shared" si="459"/>
        <v>0</v>
      </c>
      <c r="G3683">
        <f>Weighting!$H$11</f>
        <v>0</v>
      </c>
      <c r="H3683">
        <f t="array" ref="H3683">FREQUENCY(IF('Data Transformation'!$B$4:$B$8425=B3675,'Data Transformation'!$G$4:$G$8425),'Bin Analysis'!$B3683)</f>
        <v>2073</v>
      </c>
      <c r="I3683">
        <f t="shared" si="460"/>
        <v>0</v>
      </c>
      <c r="J3683">
        <f t="shared" si="461"/>
        <v>0</v>
      </c>
      <c r="K3683">
        <f>J3683*Weighting!$W$11</f>
        <v>0</v>
      </c>
      <c r="M3683" s="14"/>
    </row>
    <row r="3684" spans="1:13" x14ac:dyDescent="0.55000000000000004">
      <c r="A3684" s="32" t="str">
        <f>IF(Weighting!$P$12&gt;0,B3684,"")</f>
        <v/>
      </c>
      <c r="B3684" t="e">
        <f>Weighting!$C$12</f>
        <v>#DIV/0!</v>
      </c>
      <c r="C3684" t="e">
        <f>Weighting!$F$12</f>
        <v>#NUM!</v>
      </c>
      <c r="D3684" t="e">
        <f>IF(C3684=1,'Data Transformation'!$G$3+0.5*'Data Transformation'!$W$25,IF(C3685=1,D3685-'Data Transformation'!$W$25,FALSE))</f>
        <v>#NUM!</v>
      </c>
      <c r="E3684">
        <f t="array" ref="E3684">IF(ISLOGICAL(D3684),"",FREQUENCY(IF('Data Transformation'!$B$425:$B$8425='Bin Analysis'!$B3675,'Data Transformation'!$G$425:$G$8425),D3684))</f>
        <v>2001</v>
      </c>
      <c r="F3684">
        <f t="shared" si="459"/>
        <v>0</v>
      </c>
      <c r="G3684">
        <f>Weighting!$H$12</f>
        <v>0</v>
      </c>
      <c r="H3684">
        <f t="array" ref="H3684">FREQUENCY(IF('Data Transformation'!$B$4:$B$8425=B3675,'Data Transformation'!$G$4:$G$8425),'Bin Analysis'!$B3684)</f>
        <v>2073</v>
      </c>
      <c r="I3684">
        <f t="shared" si="460"/>
        <v>0</v>
      </c>
      <c r="J3684">
        <f t="shared" si="461"/>
        <v>0</v>
      </c>
      <c r="K3684">
        <f>J3684*Weighting!$W$12</f>
        <v>0</v>
      </c>
      <c r="M3684" s="14"/>
    </row>
    <row r="3685" spans="1:13" x14ac:dyDescent="0.55000000000000004">
      <c r="A3685" s="32" t="str">
        <f>IF(Weighting!$P$13&gt;0,B3685,"")</f>
        <v/>
      </c>
      <c r="B3685" t="e">
        <f>Weighting!$C$13</f>
        <v>#DIV/0!</v>
      </c>
      <c r="C3685" t="e">
        <f>Weighting!$F$13</f>
        <v>#NUM!</v>
      </c>
      <c r="D3685" t="e">
        <f>IF(C3685=1,'Data Transformation'!$G$3+0.5*'Data Transformation'!$W$25,IF(C3686=1,D3686-'Data Transformation'!$W$25,FALSE))</f>
        <v>#NUM!</v>
      </c>
      <c r="E3685">
        <f t="array" ref="E3685">IF(ISLOGICAL(D3685),"",FREQUENCY(IF('Data Transformation'!$B$425:$B$8425='Bin Analysis'!$B3675,'Data Transformation'!$G$425:$G$8425),D3685))</f>
        <v>2001</v>
      </c>
      <c r="F3685">
        <f t="shared" si="459"/>
        <v>0</v>
      </c>
      <c r="G3685">
        <f>Weighting!$H$13</f>
        <v>0</v>
      </c>
      <c r="H3685">
        <f t="array" ref="H3685">FREQUENCY(IF('Data Transformation'!$B$4:$B$8425=B3675,'Data Transformation'!$G$4:$G$8425),'Bin Analysis'!$B3685)</f>
        <v>2073</v>
      </c>
      <c r="I3685">
        <f t="shared" si="460"/>
        <v>0</v>
      </c>
      <c r="J3685">
        <f t="shared" si="461"/>
        <v>0</v>
      </c>
      <c r="K3685">
        <f>J3685*Weighting!$W$13</f>
        <v>0</v>
      </c>
      <c r="M3685" s="14"/>
    </row>
    <row r="3686" spans="1:13" x14ac:dyDescent="0.55000000000000004">
      <c r="A3686" s="32" t="str">
        <f>IF(Weighting!$P$14&gt;0,B3686,"")</f>
        <v/>
      </c>
      <c r="B3686" t="e">
        <f>Weighting!$C$14</f>
        <v>#DIV/0!</v>
      </c>
      <c r="C3686" t="e">
        <f>Weighting!$F$14</f>
        <v>#NUM!</v>
      </c>
      <c r="D3686" t="e">
        <f>IF(C3686=1,'Data Transformation'!$G$3+0.5*'Data Transformation'!$W$25,IF(C3687=1,D3687-'Data Transformation'!$W$25,FALSE))</f>
        <v>#NUM!</v>
      </c>
      <c r="E3686">
        <f t="array" ref="E3686">IF(ISLOGICAL(D3686),"",FREQUENCY(IF('Data Transformation'!$B$425:$B$8425='Bin Analysis'!$B3675,'Data Transformation'!$G$425:$G$8425),D3686))</f>
        <v>2001</v>
      </c>
      <c r="F3686">
        <f t="shared" si="459"/>
        <v>0</v>
      </c>
      <c r="G3686">
        <f>Weighting!$H$14</f>
        <v>0</v>
      </c>
      <c r="H3686">
        <f t="array" ref="H3686">FREQUENCY(IF('Data Transformation'!$B$4:$B$8425=B3675,'Data Transformation'!$G$4:$G$8425),'Bin Analysis'!$B3686)</f>
        <v>2073</v>
      </c>
      <c r="I3686">
        <f t="shared" si="460"/>
        <v>0</v>
      </c>
      <c r="J3686">
        <f t="shared" si="461"/>
        <v>0</v>
      </c>
      <c r="K3686">
        <f>J3686*Weighting!$W$14</f>
        <v>0</v>
      </c>
      <c r="M3686" s="14"/>
    </row>
    <row r="3687" spans="1:13" x14ac:dyDescent="0.55000000000000004">
      <c r="A3687" s="32" t="str">
        <f>IF(Weighting!$P$15&gt;0,B3687,"")</f>
        <v/>
      </c>
      <c r="B3687" t="e">
        <f>Weighting!$C$15</f>
        <v>#DIV/0!</v>
      </c>
      <c r="C3687" t="e">
        <f>Weighting!$F$15</f>
        <v>#NUM!</v>
      </c>
      <c r="D3687" t="e">
        <f>IF(C3687=1,'Data Transformation'!$G$3+0.5*'Data Transformation'!$W$25,IF(C3688=1,D3688-'Data Transformation'!$W$25,FALSE))</f>
        <v>#NUM!</v>
      </c>
      <c r="E3687">
        <f t="array" ref="E3687">IF(ISLOGICAL(D3687),"",FREQUENCY(IF('Data Transformation'!$B$425:$B$8425='Bin Analysis'!$B3675,'Data Transformation'!$G$425:$G$8425),D3687))</f>
        <v>2001</v>
      </c>
      <c r="F3687">
        <f t="shared" si="459"/>
        <v>0</v>
      </c>
      <c r="G3687">
        <f>Weighting!$H$15</f>
        <v>0</v>
      </c>
      <c r="H3687">
        <f t="array" ref="H3687">FREQUENCY(IF('Data Transformation'!$B$4:$B$8425=B3675,'Data Transformation'!$G$4:$G$8425),'Bin Analysis'!$B3687)</f>
        <v>2073</v>
      </c>
      <c r="I3687">
        <f t="shared" si="460"/>
        <v>0</v>
      </c>
      <c r="J3687">
        <f t="shared" si="461"/>
        <v>0</v>
      </c>
      <c r="K3687">
        <f>J3687*Weighting!$W$15</f>
        <v>0</v>
      </c>
      <c r="M3687" s="14"/>
    </row>
    <row r="3688" spans="1:13" x14ac:dyDescent="0.55000000000000004">
      <c r="A3688" s="32" t="str">
        <f>IF(Weighting!$P$16&gt;0,B3688,"")</f>
        <v/>
      </c>
      <c r="B3688" t="e">
        <f>Weighting!$C$16</f>
        <v>#DIV/0!</v>
      </c>
      <c r="C3688" t="e">
        <f>Weighting!$F$16</f>
        <v>#NUM!</v>
      </c>
      <c r="D3688" t="e">
        <f>IF(C3688=1,'Data Transformation'!$G$3+0.5*'Data Transformation'!$W$25,IF(C3689=1,D3689-'Data Transformation'!$W$25,FALSE))</f>
        <v>#NUM!</v>
      </c>
      <c r="E3688">
        <f t="array" ref="E3688">IF(ISLOGICAL(D3688),"",FREQUENCY(IF('Data Transformation'!$B$425:$B$8425='Bin Analysis'!$B3675,'Data Transformation'!$G$425:$G$8425),D3688))</f>
        <v>2001</v>
      </c>
      <c r="F3688">
        <f t="shared" si="459"/>
        <v>0</v>
      </c>
      <c r="G3688">
        <f>Weighting!$H$16</f>
        <v>0</v>
      </c>
      <c r="H3688">
        <f t="array" ref="H3688">FREQUENCY(IF('Data Transformation'!$B$4:$B$8425=B3675,'Data Transformation'!$G$4:$G$8425),'Bin Analysis'!$B3688)</f>
        <v>2073</v>
      </c>
      <c r="I3688">
        <f t="shared" si="460"/>
        <v>0</v>
      </c>
      <c r="J3688">
        <f t="shared" si="461"/>
        <v>0</v>
      </c>
      <c r="K3688">
        <f>J3688*Weighting!$W$16</f>
        <v>0</v>
      </c>
      <c r="M3688" s="14"/>
    </row>
    <row r="3689" spans="1:13" x14ac:dyDescent="0.55000000000000004">
      <c r="A3689" s="32" t="str">
        <f>IF(Weighting!$P$17&gt;0,B3689,"")</f>
        <v/>
      </c>
      <c r="B3689" t="e">
        <f>Weighting!$C$17</f>
        <v>#DIV/0!</v>
      </c>
      <c r="C3689" t="e">
        <f>Weighting!$F$17</f>
        <v>#NUM!</v>
      </c>
      <c r="D3689" t="e">
        <f>IF(C3689=1,'Data Transformation'!$G$3+0.5*'Data Transformation'!$W$25,IF(C3690=1,D3690-'Data Transformation'!$W$25,FALSE))</f>
        <v>#NUM!</v>
      </c>
      <c r="E3689">
        <f t="array" ref="E3689">IF(ISLOGICAL(D3689),"",FREQUENCY(IF('Data Transformation'!$B$425:$B$8425='Bin Analysis'!$B3675,'Data Transformation'!$G$425:$G$8425),D3689))</f>
        <v>2001</v>
      </c>
      <c r="F3689">
        <f t="shared" si="459"/>
        <v>0</v>
      </c>
      <c r="G3689">
        <f>Weighting!$H$17</f>
        <v>0</v>
      </c>
      <c r="H3689">
        <f t="array" ref="H3689">FREQUENCY(IF('Data Transformation'!$B$4:$B$8425=B3675,'Data Transformation'!$G$4:$G$8425),'Bin Analysis'!$B3689)</f>
        <v>2073</v>
      </c>
      <c r="I3689">
        <f t="shared" si="460"/>
        <v>0</v>
      </c>
      <c r="J3689">
        <f t="shared" si="461"/>
        <v>0</v>
      </c>
      <c r="K3689">
        <f>J3689*Weighting!$W$17</f>
        <v>0</v>
      </c>
      <c r="M3689" s="14"/>
    </row>
    <row r="3690" spans="1:13" x14ac:dyDescent="0.55000000000000004">
      <c r="A3690" s="32" t="str">
        <f>IF(Weighting!$P$18&gt;0,B3690,"")</f>
        <v/>
      </c>
      <c r="B3690" t="e">
        <f>Weighting!$C$18</f>
        <v>#DIV/0!</v>
      </c>
      <c r="C3690" t="e">
        <f>Weighting!$F$18</f>
        <v>#NUM!</v>
      </c>
      <c r="D3690" t="e">
        <f>IF(C3690=1,'Data Transformation'!$G$3+0.5*'Data Transformation'!$W$25,IF(C3691=1,D3691-'Data Transformation'!$W$25,FALSE))</f>
        <v>#NUM!</v>
      </c>
      <c r="E3690">
        <f t="array" ref="E3690">IF(ISLOGICAL(D3690),"",FREQUENCY(IF('Data Transformation'!$B$425:$B$8425='Bin Analysis'!$B3675,'Data Transformation'!$G$425:$G$8425),D3690))</f>
        <v>2001</v>
      </c>
      <c r="F3690">
        <f t="shared" si="459"/>
        <v>0</v>
      </c>
      <c r="G3690">
        <f>Weighting!$H$18</f>
        <v>0</v>
      </c>
      <c r="H3690">
        <f t="array" ref="H3690">FREQUENCY(IF('Data Transformation'!$B$4:$B$8425=B3675,'Data Transformation'!$G$4:$G$8425),'Bin Analysis'!$B3690)</f>
        <v>2073</v>
      </c>
      <c r="I3690">
        <f t="shared" si="460"/>
        <v>0</v>
      </c>
      <c r="J3690">
        <f t="shared" si="461"/>
        <v>0</v>
      </c>
      <c r="K3690">
        <f>J3690*Weighting!$W$18</f>
        <v>0</v>
      </c>
      <c r="M3690" s="14"/>
    </row>
    <row r="3691" spans="1:13" x14ac:dyDescent="0.55000000000000004">
      <c r="A3691" s="32" t="str">
        <f>IF(Weighting!$P$19&gt;0,B3691,"")</f>
        <v/>
      </c>
      <c r="B3691" t="e">
        <f>Weighting!$C$19</f>
        <v>#DIV/0!</v>
      </c>
      <c r="C3691" t="e">
        <f>Weighting!$F$19</f>
        <v>#NUM!</v>
      </c>
      <c r="D3691" t="e">
        <f>IF(C3691=1,'Data Transformation'!$G$3+0.5*'Data Transformation'!$W$25,IF(C3692=1,D3692-'Data Transformation'!$W$25,FALSE))</f>
        <v>#NUM!</v>
      </c>
      <c r="E3691">
        <f t="array" ref="E3691">IF(ISLOGICAL(D3691),"",FREQUENCY(IF('Data Transformation'!$B$425:$B$8425='Bin Analysis'!$B3675,'Data Transformation'!$G$425:$G$8425),D3691))</f>
        <v>2001</v>
      </c>
      <c r="F3691">
        <f t="shared" si="459"/>
        <v>0</v>
      </c>
      <c r="G3691">
        <f>Weighting!$H$19</f>
        <v>0</v>
      </c>
      <c r="H3691">
        <f t="array" ref="H3691">FREQUENCY(IF('Data Transformation'!$B$4:$B$8425=B3675,'Data Transformation'!$G$4:$G$8425),'Bin Analysis'!$B3691)</f>
        <v>2073</v>
      </c>
      <c r="I3691">
        <f t="shared" si="460"/>
        <v>0</v>
      </c>
      <c r="J3691">
        <f t="shared" si="461"/>
        <v>0</v>
      </c>
      <c r="K3691">
        <f>J3691*Weighting!$W$19</f>
        <v>0</v>
      </c>
      <c r="M3691" s="14"/>
    </row>
    <row r="3692" spans="1:13" x14ac:dyDescent="0.55000000000000004">
      <c r="A3692" s="32" t="str">
        <f>IF(Weighting!$P$20&gt;0,B3692,"")</f>
        <v/>
      </c>
      <c r="B3692" t="e">
        <f>Weighting!$C$20</f>
        <v>#DIV/0!</v>
      </c>
      <c r="C3692" t="e">
        <f>Weighting!$F$20</f>
        <v>#NUM!</v>
      </c>
      <c r="D3692" t="e">
        <f>IF(C3692=1,'Data Transformation'!$G$3+0.5*'Data Transformation'!$W$25,IF(C3693=1,D3693-'Data Transformation'!$W$25,FALSE))</f>
        <v>#NUM!</v>
      </c>
      <c r="E3692">
        <f t="array" ref="E3692">IF(ISLOGICAL(D3692),"",FREQUENCY(IF('Data Transformation'!$B$425:$B$8425='Bin Analysis'!$B3675,'Data Transformation'!$G$425:$G$8425),D3692))</f>
        <v>2001</v>
      </c>
      <c r="F3692">
        <f t="shared" si="459"/>
        <v>0</v>
      </c>
      <c r="G3692">
        <f>Weighting!$H$20</f>
        <v>0</v>
      </c>
      <c r="H3692">
        <f t="array" ref="H3692">FREQUENCY(IF('Data Transformation'!$B$4:$B$8425=B3675,'Data Transformation'!$G$4:$G$8425),'Bin Analysis'!$B3692)</f>
        <v>2073</v>
      </c>
      <c r="I3692">
        <f t="shared" si="460"/>
        <v>0</v>
      </c>
      <c r="J3692">
        <f t="shared" si="461"/>
        <v>0</v>
      </c>
      <c r="K3692">
        <f>J3692*Weighting!$W$20</f>
        <v>0</v>
      </c>
      <c r="M3692" s="14"/>
    </row>
    <row r="3693" spans="1:13" x14ac:dyDescent="0.55000000000000004">
      <c r="A3693" s="32" t="str">
        <f>IF(Weighting!$P$21&gt;0,B3693,"")</f>
        <v/>
      </c>
      <c r="B3693" t="e">
        <f>Weighting!$C$21</f>
        <v>#DIV/0!</v>
      </c>
      <c r="C3693" t="e">
        <f>Weighting!$F$21</f>
        <v>#NUM!</v>
      </c>
      <c r="D3693" t="e">
        <f>IF(C3693=1,'Data Transformation'!$G$3+0.5*'Data Transformation'!$W$25,IF(C3694=1,D3694-'Data Transformation'!$W$25,FALSE))</f>
        <v>#NUM!</v>
      </c>
      <c r="E3693">
        <f t="array" ref="E3693">IF(ISLOGICAL(D3693),"",FREQUENCY(IF('Data Transformation'!$B$425:$B$8425='Bin Analysis'!$B3675,'Data Transformation'!$G$425:$G$8425),D3693))</f>
        <v>2001</v>
      </c>
      <c r="F3693">
        <f t="shared" si="459"/>
        <v>0</v>
      </c>
      <c r="G3693">
        <f>Weighting!$H$21</f>
        <v>0</v>
      </c>
      <c r="H3693">
        <f t="array" ref="H3693">FREQUENCY(IF('Data Transformation'!$B$4:$B$8425=B3675,'Data Transformation'!$G$4:$G$8425),'Bin Analysis'!$B3693)</f>
        <v>2073</v>
      </c>
      <c r="I3693">
        <f t="shared" si="460"/>
        <v>0</v>
      </c>
      <c r="J3693">
        <f t="shared" si="461"/>
        <v>0</v>
      </c>
      <c r="K3693">
        <f>J3693*Weighting!$W$21</f>
        <v>0</v>
      </c>
      <c r="M3693" s="14"/>
    </row>
    <row r="3694" spans="1:13" x14ac:dyDescent="0.55000000000000004">
      <c r="A3694" s="32" t="str">
        <f>IF(Weighting!$P$22&gt;0,B3694,"")</f>
        <v/>
      </c>
      <c r="B3694" t="e">
        <f>Weighting!$C$22</f>
        <v>#DIV/0!</v>
      </c>
      <c r="C3694" t="e">
        <f>Weighting!$F$22</f>
        <v>#NUM!</v>
      </c>
      <c r="D3694" t="e">
        <f>IF(C3694=1,'Data Transformation'!$G$3+0.5*'Data Transformation'!$W$25,IF(C3695=1,D3695-'Data Transformation'!$W$25,FALSE))</f>
        <v>#NUM!</v>
      </c>
      <c r="E3694">
        <f t="array" ref="E3694">IF(ISLOGICAL(D3694),"",FREQUENCY(IF('Data Transformation'!$B$425:$B$8425='Bin Analysis'!$B3675,'Data Transformation'!$G$425:$G$8425),D3694))</f>
        <v>2001</v>
      </c>
      <c r="F3694">
        <f t="shared" si="459"/>
        <v>0</v>
      </c>
      <c r="G3694">
        <f>Weighting!$H$22</f>
        <v>0</v>
      </c>
      <c r="H3694">
        <f t="array" ref="H3694">FREQUENCY(IF('Data Transformation'!$B$4:$B$8425=B3675,'Data Transformation'!$G$4:$G$8425),'Bin Analysis'!$B3694)</f>
        <v>2073</v>
      </c>
      <c r="I3694">
        <f t="shared" si="460"/>
        <v>0</v>
      </c>
      <c r="J3694">
        <f t="shared" si="461"/>
        <v>0</v>
      </c>
      <c r="K3694">
        <f>J3694*Weighting!$W$22</f>
        <v>0</v>
      </c>
      <c r="M3694" s="14"/>
    </row>
    <row r="3695" spans="1:13" x14ac:dyDescent="0.55000000000000004">
      <c r="A3695" s="32" t="str">
        <f>IF(Weighting!$P$23&gt;0,B3695,"")</f>
        <v/>
      </c>
      <c r="B3695" t="e">
        <f>Weighting!$C$23</f>
        <v>#DIV/0!</v>
      </c>
      <c r="C3695" t="e">
        <f>Weighting!$F$23</f>
        <v>#NUM!</v>
      </c>
      <c r="D3695" t="e">
        <f>IF(C3695=1,'Data Transformation'!$G$3+0.5*'Data Transformation'!$W$25,IF(C3696=1,D3696-'Data Transformation'!$W$25,FALSE))</f>
        <v>#NUM!</v>
      </c>
      <c r="E3695">
        <f t="array" ref="E3695">IF(ISLOGICAL(D3695),"",FREQUENCY(IF('Data Transformation'!$B$425:$B$8425='Bin Analysis'!$B3675,'Data Transformation'!$G$425:$G$8425),D3695))</f>
        <v>2001</v>
      </c>
      <c r="F3695">
        <f t="shared" si="459"/>
        <v>0</v>
      </c>
      <c r="G3695">
        <f>Weighting!$H$23</f>
        <v>0</v>
      </c>
      <c r="H3695">
        <f t="array" ref="H3695">FREQUENCY(IF('Data Transformation'!$B$4:$B$8425=B3675,'Data Transformation'!$G$4:$G$8425),'Bin Analysis'!$B3695)</f>
        <v>2073</v>
      </c>
      <c r="I3695">
        <f t="shared" si="460"/>
        <v>0</v>
      </c>
      <c r="J3695">
        <f t="shared" si="461"/>
        <v>0</v>
      </c>
      <c r="K3695">
        <f>J3695*Weighting!$W$23</f>
        <v>0</v>
      </c>
      <c r="M3695" s="14"/>
    </row>
    <row r="3696" spans="1:13" x14ac:dyDescent="0.55000000000000004">
      <c r="A3696" s="32" t="str">
        <f>IF(Weighting!$P$24&gt;0,B3696,"")</f>
        <v/>
      </c>
      <c r="B3696" t="e">
        <f>Weighting!$C$24</f>
        <v>#DIV/0!</v>
      </c>
      <c r="C3696" t="e">
        <f>Weighting!$F$24</f>
        <v>#NUM!</v>
      </c>
      <c r="D3696" t="e">
        <f>IF(C3696=1,'Data Transformation'!$G$3+0.5*'Data Transformation'!$W$25,IF(C3697=1,D3697-'Data Transformation'!$W$25,FALSE))</f>
        <v>#NUM!</v>
      </c>
      <c r="E3696">
        <f t="array" ref="E3696">IF(ISLOGICAL(D3696),"",FREQUENCY(IF('Data Transformation'!$B$425:$B$8425='Bin Analysis'!$B3675,'Data Transformation'!$G$425:$G$8425),D3696))</f>
        <v>2001</v>
      </c>
      <c r="F3696">
        <f t="shared" si="459"/>
        <v>0</v>
      </c>
      <c r="G3696">
        <f>Weighting!$H$24</f>
        <v>0</v>
      </c>
      <c r="H3696">
        <f t="array" ref="H3696">FREQUENCY(IF('Data Transformation'!$B$4:$B$8425=B3675,'Data Transformation'!$G$4:$G$8425),'Bin Analysis'!$B3696)</f>
        <v>2073</v>
      </c>
      <c r="I3696">
        <f t="shared" si="460"/>
        <v>0</v>
      </c>
      <c r="J3696">
        <f t="shared" si="461"/>
        <v>0</v>
      </c>
      <c r="K3696">
        <f>J3696*Weighting!$W$24</f>
        <v>0</v>
      </c>
      <c r="M3696" s="14"/>
    </row>
    <row r="3697" spans="1:25" x14ac:dyDescent="0.55000000000000004">
      <c r="A3697" s="32" t="str">
        <f>IF(Weighting!$P$25&gt;0,B3697,"")</f>
        <v/>
      </c>
      <c r="B3697" t="e">
        <f>Weighting!$C$25</f>
        <v>#DIV/0!</v>
      </c>
      <c r="C3697" t="e">
        <f>Weighting!$F$25</f>
        <v>#NUM!</v>
      </c>
      <c r="D3697" t="e">
        <f>IF(C3697=1,'Data Transformation'!$G$3+0.5*'Data Transformation'!$W$25,IF(C3698=1,D3698-'Data Transformation'!$W$25,FALSE))</f>
        <v>#NUM!</v>
      </c>
      <c r="E3697">
        <f t="array" ref="E3697">IF(ISLOGICAL(D3697),"",FREQUENCY(IF('Data Transformation'!$B$425:$B$8425='Bin Analysis'!$B3675,'Data Transformation'!$G$425:$G$8425),D3697))</f>
        <v>2001</v>
      </c>
      <c r="F3697">
        <f t="shared" si="459"/>
        <v>0</v>
      </c>
      <c r="G3697">
        <f>Weighting!$H$25</f>
        <v>0</v>
      </c>
      <c r="H3697">
        <f t="array" ref="H3697">FREQUENCY(IF('Data Transformation'!$B$4:$B$8425=B3675,'Data Transformation'!$G$4:$G$8425),'Bin Analysis'!$B3697)</f>
        <v>2073</v>
      </c>
      <c r="I3697">
        <f t="shared" si="460"/>
        <v>0</v>
      </c>
      <c r="J3697">
        <f t="shared" si="461"/>
        <v>0</v>
      </c>
      <c r="K3697">
        <f>J3697*Weighting!$W$25</f>
        <v>0</v>
      </c>
      <c r="M3697" s="14"/>
    </row>
    <row r="3698" spans="1:25" x14ac:dyDescent="0.55000000000000004">
      <c r="O3698"/>
      <c r="P3698"/>
      <c r="Q3698"/>
      <c r="R3698"/>
    </row>
    <row r="3699" spans="1:25" ht="23.35" x14ac:dyDescent="0.8">
      <c r="A3699" s="21" t="s">
        <v>0</v>
      </c>
      <c r="B3699" s="21" t="str">
        <f>IFERROR(VLOOKUP(C3699,'Data Transformation'!$L$6:$M$426,2,FALSE),"")</f>
        <v/>
      </c>
      <c r="C3699" s="21">
        <f>C3675+1</f>
        <v>154</v>
      </c>
      <c r="D3699" s="21"/>
      <c r="E3699" s="21"/>
      <c r="F3699" s="21"/>
      <c r="G3699" s="21"/>
      <c r="H3699" s="22"/>
      <c r="I3699" s="22"/>
      <c r="J3699" s="22"/>
      <c r="K3699" s="21"/>
      <c r="L3699" s="21" t="str">
        <f>B3699</f>
        <v/>
      </c>
      <c r="M3699" s="23" t="e">
        <f>INDEX('Data Transformation'!$O$4:$O$424,MATCH($B3699,'Data Transformation'!$M$4:$M$424,0),MATCH($M$2,'Data Transformation'!$O$3,0))</f>
        <v>#N/A</v>
      </c>
      <c r="N3699" s="27" t="e">
        <f>IF('Input and Summary Results'!$J$16="minimum",'Bin Analysis'!X3700/(M3699-1),'Bin Analysis'!Y3699/('Bin Analysis'!M3699-1))</f>
        <v>#N/A</v>
      </c>
      <c r="O3699" s="27" t="e">
        <f>IF(M3699=FALSE,NA(),(VLOOKUP(1,C3702:K3721,4,FALSE))/(M3699-1))</f>
        <v>#N/A</v>
      </c>
      <c r="P3699" s="27" t="e">
        <f>IF(M3699=FALSE,NA(),SUM(J3702:J3721)/Weighting!$S$5)</f>
        <v>#N/A</v>
      </c>
      <c r="Q3699" s="27" t="e">
        <f>IF(M3699=FALSE,NA(),SUM(K3702:K3721)/Weighting!$S$6)</f>
        <v>#N/A</v>
      </c>
      <c r="R3699" s="27" t="e">
        <f>IF(M3699=FALSE,NA(),(VLOOKUP(1,G3702:K3721,3,FALSE))/(M3699-1))</f>
        <v>#N/A</v>
      </c>
      <c r="S3699" s="22" t="e">
        <f>IF(M3699=FALSE,NA(),IF(SUM(J3702:J3721)=2,"yes","no"))</f>
        <v>#N/A</v>
      </c>
      <c r="X3699" s="2" cm="2">
        <f t="array" ref="X3699:X3700">FREQUENCY(IF('Data Transformation'!$B$425:$B$6424='Bin Analysis'!L3699,'Data Transformation'!$G$425:$G$6424),'Data Transformation'!$U$11)</f>
        <v>0</v>
      </c>
      <c r="Y3699" s="2" cm="2">
        <f t="array" ref="Y3699:Y3700">FREQUENCY(IF('Data Transformation'!$B$425:$B$6424='Bin Analysis'!L3699,'Data Transformation'!$G$425:$G$6424),'Data Transformation'!$U$12)</f>
        <v>0</v>
      </c>
    </row>
    <row r="3700" spans="1:25" x14ac:dyDescent="0.55000000000000004">
      <c r="A3700" s="14" t="s">
        <v>67</v>
      </c>
      <c r="B3700" t="s">
        <v>47</v>
      </c>
      <c r="C3700" t="s">
        <v>5</v>
      </c>
      <c r="D3700" t="s">
        <v>100</v>
      </c>
      <c r="E3700" t="s">
        <v>101</v>
      </c>
      <c r="F3700" t="s">
        <v>102</v>
      </c>
      <c r="G3700" t="s">
        <v>70</v>
      </c>
      <c r="H3700" t="s">
        <v>31</v>
      </c>
      <c r="I3700" t="s">
        <v>32</v>
      </c>
      <c r="J3700" t="s">
        <v>46</v>
      </c>
      <c r="K3700" s="14" t="s">
        <v>45</v>
      </c>
      <c r="M3700" s="14"/>
      <c r="X3700" s="2">
        <v>0</v>
      </c>
      <c r="Y3700" s="2">
        <v>0</v>
      </c>
    </row>
    <row r="3701" spans="1:25" x14ac:dyDescent="0.55000000000000004">
      <c r="A3701" s="32"/>
      <c r="D3701" t="e">
        <f>IF(C3701=1,'Data Transformation'!$G$3+0.5*'Data Transformation'!$W$25,IF(C3702=1,D3702-'Data Transformation'!$W$25,FALSE))</f>
        <v>#NUM!</v>
      </c>
      <c r="E3701">
        <f t="array" ref="E3701">IF(ISLOGICAL(D3701),"",FREQUENCY(IF('Data Transformation'!$B$425:$B$8425='Bin Analysis'!$B3699,'Data Transformation'!$G$425:$G$8425),D3701))</f>
        <v>2001</v>
      </c>
      <c r="F3701" t="e">
        <f>IF(ISLOGICAL(D3701),"",E3701-E3700)</f>
        <v>#VALUE!</v>
      </c>
      <c r="M3701" s="14"/>
    </row>
    <row r="3702" spans="1:25" x14ac:dyDescent="0.55000000000000004">
      <c r="A3702" s="32" t="e">
        <f>IF(Weighting!$P$6&gt;0,B3702,"")</f>
        <v>#NUM!</v>
      </c>
      <c r="B3702" t="e">
        <f>Weighting!$C$6</f>
        <v>#DIV/0!</v>
      </c>
      <c r="C3702" t="e">
        <f>Weighting!$F$6</f>
        <v>#NUM!</v>
      </c>
      <c r="D3702" t="e">
        <f>IF(C3702=1,'Data Transformation'!$G$3+0.5*'Data Transformation'!$W$25,IF(C3703=1,D3703-'Data Transformation'!$W$25,FALSE))</f>
        <v>#NUM!</v>
      </c>
      <c r="E3702">
        <f t="array" ref="E3702">IF(ISLOGICAL(D3702),"",FREQUENCY(IF('Data Transformation'!$B$425:$B$8425='Bin Analysis'!$B3699,'Data Transformation'!$G$425:$G$8425),D3702))</f>
        <v>2001</v>
      </c>
      <c r="F3702">
        <f>IF(ISLOGICAL(D3702),"",E3702-E3701)</f>
        <v>0</v>
      </c>
      <c r="G3702">
        <f>Weighting!$H$6</f>
        <v>1</v>
      </c>
      <c r="H3702">
        <f t="array" ref="H3702">FREQUENCY(IF('Data Transformation'!$B$4:$B$8425=B3699,'Data Transformation'!$G$4:$G$8425),'Bin Analysis'!$B3702)</f>
        <v>2073</v>
      </c>
      <c r="I3702">
        <f>H3702-H3701</f>
        <v>2073</v>
      </c>
      <c r="J3702">
        <f>IF(I3702=0,0,1)</f>
        <v>1</v>
      </c>
      <c r="K3702" t="e">
        <f>J3702*Weighting!$W$6</f>
        <v>#NUM!</v>
      </c>
      <c r="M3702" s="14"/>
    </row>
    <row r="3703" spans="1:25" x14ac:dyDescent="0.55000000000000004">
      <c r="A3703" s="32" t="str">
        <f>IF(Weighting!$P$7&gt;0,B3703,"")</f>
        <v/>
      </c>
      <c r="B3703" t="e">
        <f>Weighting!$C$7</f>
        <v>#DIV/0!</v>
      </c>
      <c r="C3703" t="e">
        <f>Weighting!$F$7</f>
        <v>#NUM!</v>
      </c>
      <c r="D3703" t="e">
        <f>IF(C3703=1,'Data Transformation'!$G$3+0.5*'Data Transformation'!$W$25,IF(C3704=1,D3704-'Data Transformation'!$W$25,FALSE))</f>
        <v>#NUM!</v>
      </c>
      <c r="E3703">
        <f t="array" ref="E3703">IF(ISLOGICAL(D3703),"",FREQUENCY(IF('Data Transformation'!$B$425:$B$8425='Bin Analysis'!$B3699,'Data Transformation'!$G$425:$G$8425),D3703))</f>
        <v>2001</v>
      </c>
      <c r="F3703">
        <f t="shared" ref="F3703:F3721" si="462">IF(ISLOGICAL(D3703),"",E3703-E3702)</f>
        <v>0</v>
      </c>
      <c r="G3703">
        <f>Weighting!$H$7</f>
        <v>0</v>
      </c>
      <c r="H3703">
        <f t="array" ref="H3703">FREQUENCY(IF('Data Transformation'!$B$4:$B$8425=B3699,'Data Transformation'!$G$4:$G$8425),'Bin Analysis'!$B3703)</f>
        <v>2073</v>
      </c>
      <c r="I3703">
        <f t="shared" ref="I3703:I3721" si="463">H3703-H3702</f>
        <v>0</v>
      </c>
      <c r="J3703">
        <f>IF(I3703=0,0,1)</f>
        <v>0</v>
      </c>
      <c r="K3703">
        <f>J3703*Weighting!$W$7</f>
        <v>0</v>
      </c>
      <c r="M3703" s="14"/>
    </row>
    <row r="3704" spans="1:25" x14ac:dyDescent="0.55000000000000004">
      <c r="A3704" s="32" t="str">
        <f>IF(Weighting!$P$8&gt;0,B3704,"")</f>
        <v/>
      </c>
      <c r="B3704" t="e">
        <f>Weighting!$C$8</f>
        <v>#DIV/0!</v>
      </c>
      <c r="C3704" t="e">
        <f>Weighting!$F$8</f>
        <v>#NUM!</v>
      </c>
      <c r="D3704" t="e">
        <f>IF(C3704=1,'Data Transformation'!$G$3+0.5*'Data Transformation'!$W$25,IF(C3705=1,D3705-'Data Transformation'!$W$25,FALSE))</f>
        <v>#NUM!</v>
      </c>
      <c r="E3704">
        <f t="array" ref="E3704">IF(ISLOGICAL(D3704),"",FREQUENCY(IF('Data Transformation'!$B$425:$B$8425='Bin Analysis'!$B3699,'Data Transformation'!$G$425:$G$8425),D3704))</f>
        <v>2001</v>
      </c>
      <c r="F3704">
        <f t="shared" si="462"/>
        <v>0</v>
      </c>
      <c r="G3704">
        <f>Weighting!$H$8</f>
        <v>0</v>
      </c>
      <c r="H3704">
        <f t="array" ref="H3704">FREQUENCY(IF('Data Transformation'!$B$4:$B$8425=B3699,'Data Transformation'!$G$4:$G$8425),'Bin Analysis'!$B3704)</f>
        <v>2073</v>
      </c>
      <c r="I3704">
        <f t="shared" si="463"/>
        <v>0</v>
      </c>
      <c r="J3704">
        <f t="shared" ref="J3704:J3721" si="464">IF(I3704=0,0,1)</f>
        <v>0</v>
      </c>
      <c r="K3704">
        <f>J3704*Weighting!$W$8</f>
        <v>0</v>
      </c>
      <c r="M3704" s="14"/>
    </row>
    <row r="3705" spans="1:25" x14ac:dyDescent="0.55000000000000004">
      <c r="A3705" s="32" t="str">
        <f>IF(Weighting!$P$9&gt;0,B3705,"")</f>
        <v/>
      </c>
      <c r="B3705" s="50" t="e">
        <f>Weighting!$C$9</f>
        <v>#DIV/0!</v>
      </c>
      <c r="C3705" t="e">
        <f>Weighting!$F$9</f>
        <v>#NUM!</v>
      </c>
      <c r="D3705" t="e">
        <f>IF(C3705=1,'Data Transformation'!$G$3+0.5*'Data Transformation'!$W$25,IF(C3706=1,D3706-'Data Transformation'!$W$25,FALSE))</f>
        <v>#NUM!</v>
      </c>
      <c r="E3705">
        <f t="array" ref="E3705">IF(ISLOGICAL(D3705),"",FREQUENCY(IF('Data Transformation'!$B$425:$B$8425='Bin Analysis'!$B3699,'Data Transformation'!$G$425:$G$8425),D3705))</f>
        <v>2001</v>
      </c>
      <c r="F3705">
        <f t="shared" si="462"/>
        <v>0</v>
      </c>
      <c r="G3705">
        <f>Weighting!$H$9</f>
        <v>0</v>
      </c>
      <c r="H3705">
        <f t="array" ref="H3705">FREQUENCY(IF('Data Transformation'!$B$4:$B$8425=B3699,'Data Transformation'!$G$4:$G$8425),'Bin Analysis'!$B3705)</f>
        <v>2073</v>
      </c>
      <c r="I3705">
        <f t="shared" si="463"/>
        <v>0</v>
      </c>
      <c r="J3705">
        <f t="shared" si="464"/>
        <v>0</v>
      </c>
      <c r="K3705">
        <f>J3705*Weighting!$W$9</f>
        <v>0</v>
      </c>
      <c r="M3705" s="14"/>
    </row>
    <row r="3706" spans="1:25" x14ac:dyDescent="0.55000000000000004">
      <c r="A3706" s="32" t="str">
        <f>IF(Weighting!$P$10&gt;0,B3706,"")</f>
        <v/>
      </c>
      <c r="B3706" t="e">
        <f>Weighting!$C$10</f>
        <v>#DIV/0!</v>
      </c>
      <c r="C3706" t="e">
        <f>Weighting!$F$10</f>
        <v>#NUM!</v>
      </c>
      <c r="D3706" t="e">
        <f>IF(C3706=1,'Data Transformation'!$G$3+0.5*'Data Transformation'!$W$25,IF(C3707=1,D3707-'Data Transformation'!$W$25,FALSE))</f>
        <v>#NUM!</v>
      </c>
      <c r="E3706">
        <f t="array" ref="E3706">IF(ISLOGICAL(D3706),"",FREQUENCY(IF('Data Transformation'!$B$425:$B$8425='Bin Analysis'!$B3699,'Data Transformation'!$G$425:$G$8425),D3706))</f>
        <v>2001</v>
      </c>
      <c r="F3706">
        <f t="shared" si="462"/>
        <v>0</v>
      </c>
      <c r="G3706">
        <f>Weighting!$H$10</f>
        <v>0</v>
      </c>
      <c r="H3706">
        <f t="array" ref="H3706">FREQUENCY(IF('Data Transformation'!$B$4:$B$8425=B3699,'Data Transformation'!$G$4:$G$8425),'Bin Analysis'!$B3706)</f>
        <v>2073</v>
      </c>
      <c r="I3706">
        <f t="shared" si="463"/>
        <v>0</v>
      </c>
      <c r="J3706">
        <f t="shared" si="464"/>
        <v>0</v>
      </c>
      <c r="K3706">
        <f>J3706*Weighting!$W$10</f>
        <v>0</v>
      </c>
      <c r="M3706" s="14"/>
    </row>
    <row r="3707" spans="1:25" x14ac:dyDescent="0.55000000000000004">
      <c r="A3707" s="32" t="str">
        <f>IF(Weighting!$P$11&gt;0,B3707,"")</f>
        <v/>
      </c>
      <c r="B3707" t="e">
        <f>Weighting!$C$11</f>
        <v>#DIV/0!</v>
      </c>
      <c r="C3707" t="e">
        <f>Weighting!$F$11</f>
        <v>#NUM!</v>
      </c>
      <c r="D3707" t="e">
        <f>IF(C3707=1,'Data Transformation'!$G$3+0.5*'Data Transformation'!$W$25,IF(C3708=1,D3708-'Data Transformation'!$W$25,FALSE))</f>
        <v>#NUM!</v>
      </c>
      <c r="E3707">
        <f t="array" ref="E3707">IF(ISLOGICAL(D3707),"",FREQUENCY(IF('Data Transformation'!$B$425:$B$8425='Bin Analysis'!$B3699,'Data Transformation'!$G$425:$G$8425),D3707))</f>
        <v>2001</v>
      </c>
      <c r="F3707">
        <f t="shared" si="462"/>
        <v>0</v>
      </c>
      <c r="G3707">
        <f>Weighting!$H$11</f>
        <v>0</v>
      </c>
      <c r="H3707">
        <f t="array" ref="H3707">FREQUENCY(IF('Data Transformation'!$B$4:$B$8425=B3699,'Data Transformation'!$G$4:$G$8425),'Bin Analysis'!$B3707)</f>
        <v>2073</v>
      </c>
      <c r="I3707">
        <f t="shared" si="463"/>
        <v>0</v>
      </c>
      <c r="J3707">
        <f t="shared" si="464"/>
        <v>0</v>
      </c>
      <c r="K3707">
        <f>J3707*Weighting!$W$11</f>
        <v>0</v>
      </c>
      <c r="M3707" s="14"/>
    </row>
    <row r="3708" spans="1:25" x14ac:dyDescent="0.55000000000000004">
      <c r="A3708" s="32" t="str">
        <f>IF(Weighting!$P$12&gt;0,B3708,"")</f>
        <v/>
      </c>
      <c r="B3708" t="e">
        <f>Weighting!$C$12</f>
        <v>#DIV/0!</v>
      </c>
      <c r="C3708" t="e">
        <f>Weighting!$F$12</f>
        <v>#NUM!</v>
      </c>
      <c r="D3708" t="e">
        <f>IF(C3708=1,'Data Transformation'!$G$3+0.5*'Data Transformation'!$W$25,IF(C3709=1,D3709-'Data Transformation'!$W$25,FALSE))</f>
        <v>#NUM!</v>
      </c>
      <c r="E3708">
        <f t="array" ref="E3708">IF(ISLOGICAL(D3708),"",FREQUENCY(IF('Data Transformation'!$B$425:$B$8425='Bin Analysis'!$B3699,'Data Transformation'!$G$425:$G$8425),D3708))</f>
        <v>2001</v>
      </c>
      <c r="F3708">
        <f t="shared" si="462"/>
        <v>0</v>
      </c>
      <c r="G3708">
        <f>Weighting!$H$12</f>
        <v>0</v>
      </c>
      <c r="H3708">
        <f t="array" ref="H3708">FREQUENCY(IF('Data Transformation'!$B$4:$B$8425=B3699,'Data Transformation'!$G$4:$G$8425),'Bin Analysis'!$B3708)</f>
        <v>2073</v>
      </c>
      <c r="I3708">
        <f t="shared" si="463"/>
        <v>0</v>
      </c>
      <c r="J3708">
        <f t="shared" si="464"/>
        <v>0</v>
      </c>
      <c r="K3708">
        <f>J3708*Weighting!$W$12</f>
        <v>0</v>
      </c>
      <c r="M3708" s="14"/>
    </row>
    <row r="3709" spans="1:25" x14ac:dyDescent="0.55000000000000004">
      <c r="A3709" s="32" t="str">
        <f>IF(Weighting!$P$13&gt;0,B3709,"")</f>
        <v/>
      </c>
      <c r="B3709" t="e">
        <f>Weighting!$C$13</f>
        <v>#DIV/0!</v>
      </c>
      <c r="C3709" t="e">
        <f>Weighting!$F$13</f>
        <v>#NUM!</v>
      </c>
      <c r="D3709" t="e">
        <f>IF(C3709=1,'Data Transformation'!$G$3+0.5*'Data Transformation'!$W$25,IF(C3710=1,D3710-'Data Transformation'!$W$25,FALSE))</f>
        <v>#NUM!</v>
      </c>
      <c r="E3709">
        <f t="array" ref="E3709">IF(ISLOGICAL(D3709),"",FREQUENCY(IF('Data Transformation'!$B$425:$B$8425='Bin Analysis'!$B3699,'Data Transformation'!$G$425:$G$8425),D3709))</f>
        <v>2001</v>
      </c>
      <c r="F3709">
        <f t="shared" si="462"/>
        <v>0</v>
      </c>
      <c r="G3709">
        <f>Weighting!$H$13</f>
        <v>0</v>
      </c>
      <c r="H3709">
        <f t="array" ref="H3709">FREQUENCY(IF('Data Transformation'!$B$4:$B$8425=B3699,'Data Transformation'!$G$4:$G$8425),'Bin Analysis'!$B3709)</f>
        <v>2073</v>
      </c>
      <c r="I3709">
        <f t="shared" si="463"/>
        <v>0</v>
      </c>
      <c r="J3709">
        <f t="shared" si="464"/>
        <v>0</v>
      </c>
      <c r="K3709">
        <f>J3709*Weighting!$W$13</f>
        <v>0</v>
      </c>
      <c r="M3709" s="14"/>
    </row>
    <row r="3710" spans="1:25" x14ac:dyDescent="0.55000000000000004">
      <c r="A3710" s="32" t="str">
        <f>IF(Weighting!$P$14&gt;0,B3710,"")</f>
        <v/>
      </c>
      <c r="B3710" t="e">
        <f>Weighting!$C$14</f>
        <v>#DIV/0!</v>
      </c>
      <c r="C3710" t="e">
        <f>Weighting!$F$14</f>
        <v>#NUM!</v>
      </c>
      <c r="D3710" t="e">
        <f>IF(C3710=1,'Data Transformation'!$G$3+0.5*'Data Transformation'!$W$25,IF(C3711=1,D3711-'Data Transformation'!$W$25,FALSE))</f>
        <v>#NUM!</v>
      </c>
      <c r="E3710">
        <f t="array" ref="E3710">IF(ISLOGICAL(D3710),"",FREQUENCY(IF('Data Transformation'!$B$425:$B$8425='Bin Analysis'!$B3699,'Data Transformation'!$G$425:$G$8425),D3710))</f>
        <v>2001</v>
      </c>
      <c r="F3710">
        <f t="shared" si="462"/>
        <v>0</v>
      </c>
      <c r="G3710">
        <f>Weighting!$H$14</f>
        <v>0</v>
      </c>
      <c r="H3710">
        <f t="array" ref="H3710">FREQUENCY(IF('Data Transformation'!$B$4:$B$8425=B3699,'Data Transformation'!$G$4:$G$8425),'Bin Analysis'!$B3710)</f>
        <v>2073</v>
      </c>
      <c r="I3710">
        <f t="shared" si="463"/>
        <v>0</v>
      </c>
      <c r="J3710">
        <f t="shared" si="464"/>
        <v>0</v>
      </c>
      <c r="K3710">
        <f>J3710*Weighting!$W$14</f>
        <v>0</v>
      </c>
      <c r="M3710" s="14"/>
    </row>
    <row r="3711" spans="1:25" x14ac:dyDescent="0.55000000000000004">
      <c r="A3711" s="32" t="str">
        <f>IF(Weighting!$P$15&gt;0,B3711,"")</f>
        <v/>
      </c>
      <c r="B3711" t="e">
        <f>Weighting!$C$15</f>
        <v>#DIV/0!</v>
      </c>
      <c r="C3711" t="e">
        <f>Weighting!$F$15</f>
        <v>#NUM!</v>
      </c>
      <c r="D3711" t="e">
        <f>IF(C3711=1,'Data Transformation'!$G$3+0.5*'Data Transformation'!$W$25,IF(C3712=1,D3712-'Data Transformation'!$W$25,FALSE))</f>
        <v>#NUM!</v>
      </c>
      <c r="E3711">
        <f t="array" ref="E3711">IF(ISLOGICAL(D3711),"",FREQUENCY(IF('Data Transformation'!$B$425:$B$8425='Bin Analysis'!$B3699,'Data Transformation'!$G$425:$G$8425),D3711))</f>
        <v>2001</v>
      </c>
      <c r="F3711">
        <f t="shared" si="462"/>
        <v>0</v>
      </c>
      <c r="G3711">
        <f>Weighting!$H$15</f>
        <v>0</v>
      </c>
      <c r="H3711">
        <f t="array" ref="H3711">FREQUENCY(IF('Data Transformation'!$B$4:$B$8425=B3699,'Data Transformation'!$G$4:$G$8425),'Bin Analysis'!$B3711)</f>
        <v>2073</v>
      </c>
      <c r="I3711">
        <f t="shared" si="463"/>
        <v>0</v>
      </c>
      <c r="J3711">
        <f t="shared" si="464"/>
        <v>0</v>
      </c>
      <c r="K3711">
        <f>J3711*Weighting!$W$15</f>
        <v>0</v>
      </c>
      <c r="M3711" s="14"/>
    </row>
    <row r="3712" spans="1:25" x14ac:dyDescent="0.55000000000000004">
      <c r="A3712" s="32" t="str">
        <f>IF(Weighting!$P$16&gt;0,B3712,"")</f>
        <v/>
      </c>
      <c r="B3712" t="e">
        <f>Weighting!$C$16</f>
        <v>#DIV/0!</v>
      </c>
      <c r="C3712" t="e">
        <f>Weighting!$F$16</f>
        <v>#NUM!</v>
      </c>
      <c r="D3712" t="e">
        <f>IF(C3712=1,'Data Transformation'!$G$3+0.5*'Data Transformation'!$W$25,IF(C3713=1,D3713-'Data Transformation'!$W$25,FALSE))</f>
        <v>#NUM!</v>
      </c>
      <c r="E3712">
        <f t="array" ref="E3712">IF(ISLOGICAL(D3712),"",FREQUENCY(IF('Data Transformation'!$B$425:$B$8425='Bin Analysis'!$B3699,'Data Transformation'!$G$425:$G$8425),D3712))</f>
        <v>2001</v>
      </c>
      <c r="F3712">
        <f t="shared" si="462"/>
        <v>0</v>
      </c>
      <c r="G3712">
        <f>Weighting!$H$16</f>
        <v>0</v>
      </c>
      <c r="H3712">
        <f t="array" ref="H3712">FREQUENCY(IF('Data Transformation'!$B$4:$B$8425=B3699,'Data Transformation'!$G$4:$G$8425),'Bin Analysis'!$B3712)</f>
        <v>2073</v>
      </c>
      <c r="I3712">
        <f t="shared" si="463"/>
        <v>0</v>
      </c>
      <c r="J3712">
        <f t="shared" si="464"/>
        <v>0</v>
      </c>
      <c r="K3712">
        <f>J3712*Weighting!$W$16</f>
        <v>0</v>
      </c>
      <c r="M3712" s="14"/>
    </row>
    <row r="3713" spans="1:25" x14ac:dyDescent="0.55000000000000004">
      <c r="A3713" s="32" t="str">
        <f>IF(Weighting!$P$17&gt;0,B3713,"")</f>
        <v/>
      </c>
      <c r="B3713" t="e">
        <f>Weighting!$C$17</f>
        <v>#DIV/0!</v>
      </c>
      <c r="C3713" t="e">
        <f>Weighting!$F$17</f>
        <v>#NUM!</v>
      </c>
      <c r="D3713" t="e">
        <f>IF(C3713=1,'Data Transformation'!$G$3+0.5*'Data Transformation'!$W$25,IF(C3714=1,D3714-'Data Transformation'!$W$25,FALSE))</f>
        <v>#NUM!</v>
      </c>
      <c r="E3713">
        <f t="array" ref="E3713">IF(ISLOGICAL(D3713),"",FREQUENCY(IF('Data Transformation'!$B$425:$B$8425='Bin Analysis'!$B3699,'Data Transformation'!$G$425:$G$8425),D3713))</f>
        <v>2001</v>
      </c>
      <c r="F3713">
        <f t="shared" si="462"/>
        <v>0</v>
      </c>
      <c r="G3713">
        <f>Weighting!$H$17</f>
        <v>0</v>
      </c>
      <c r="H3713">
        <f t="array" ref="H3713">FREQUENCY(IF('Data Transformation'!$B$4:$B$8425=B3699,'Data Transformation'!$G$4:$G$8425),'Bin Analysis'!$B3713)</f>
        <v>2073</v>
      </c>
      <c r="I3713">
        <f t="shared" si="463"/>
        <v>0</v>
      </c>
      <c r="J3713">
        <f t="shared" si="464"/>
        <v>0</v>
      </c>
      <c r="K3713">
        <f>J3713*Weighting!$W$17</f>
        <v>0</v>
      </c>
      <c r="M3713" s="14"/>
    </row>
    <row r="3714" spans="1:25" x14ac:dyDescent="0.55000000000000004">
      <c r="A3714" s="32" t="str">
        <f>IF(Weighting!$P$18&gt;0,B3714,"")</f>
        <v/>
      </c>
      <c r="B3714" t="e">
        <f>Weighting!$C$18</f>
        <v>#DIV/0!</v>
      </c>
      <c r="C3714" t="e">
        <f>Weighting!$F$18</f>
        <v>#NUM!</v>
      </c>
      <c r="D3714" t="e">
        <f>IF(C3714=1,'Data Transformation'!$G$3+0.5*'Data Transformation'!$W$25,IF(C3715=1,D3715-'Data Transformation'!$W$25,FALSE))</f>
        <v>#NUM!</v>
      </c>
      <c r="E3714">
        <f t="array" ref="E3714">IF(ISLOGICAL(D3714),"",FREQUENCY(IF('Data Transformation'!$B$425:$B$8425='Bin Analysis'!$B3699,'Data Transformation'!$G$425:$G$8425),D3714))</f>
        <v>2001</v>
      </c>
      <c r="F3714">
        <f t="shared" si="462"/>
        <v>0</v>
      </c>
      <c r="G3714">
        <f>Weighting!$H$18</f>
        <v>0</v>
      </c>
      <c r="H3714">
        <f t="array" ref="H3714">FREQUENCY(IF('Data Transformation'!$B$4:$B$8425=B3699,'Data Transformation'!$G$4:$G$8425),'Bin Analysis'!$B3714)</f>
        <v>2073</v>
      </c>
      <c r="I3714">
        <f t="shared" si="463"/>
        <v>0</v>
      </c>
      <c r="J3714">
        <f t="shared" si="464"/>
        <v>0</v>
      </c>
      <c r="K3714">
        <f>J3714*Weighting!$W$18</f>
        <v>0</v>
      </c>
      <c r="M3714" s="14"/>
    </row>
    <row r="3715" spans="1:25" x14ac:dyDescent="0.55000000000000004">
      <c r="A3715" s="32" t="str">
        <f>IF(Weighting!$P$19&gt;0,B3715,"")</f>
        <v/>
      </c>
      <c r="B3715" t="e">
        <f>Weighting!$C$19</f>
        <v>#DIV/0!</v>
      </c>
      <c r="C3715" t="e">
        <f>Weighting!$F$19</f>
        <v>#NUM!</v>
      </c>
      <c r="D3715" t="e">
        <f>IF(C3715=1,'Data Transformation'!$G$3+0.5*'Data Transformation'!$W$25,IF(C3716=1,D3716-'Data Transformation'!$W$25,FALSE))</f>
        <v>#NUM!</v>
      </c>
      <c r="E3715">
        <f t="array" ref="E3715">IF(ISLOGICAL(D3715),"",FREQUENCY(IF('Data Transformation'!$B$425:$B$8425='Bin Analysis'!$B3699,'Data Transformation'!$G$425:$G$8425),D3715))</f>
        <v>2001</v>
      </c>
      <c r="F3715">
        <f t="shared" si="462"/>
        <v>0</v>
      </c>
      <c r="G3715">
        <f>Weighting!$H$19</f>
        <v>0</v>
      </c>
      <c r="H3715">
        <f t="array" ref="H3715">FREQUENCY(IF('Data Transformation'!$B$4:$B$8425=B3699,'Data Transformation'!$G$4:$G$8425),'Bin Analysis'!$B3715)</f>
        <v>2073</v>
      </c>
      <c r="I3715">
        <f t="shared" si="463"/>
        <v>0</v>
      </c>
      <c r="J3715">
        <f t="shared" si="464"/>
        <v>0</v>
      </c>
      <c r="K3715">
        <f>J3715*Weighting!$W$19</f>
        <v>0</v>
      </c>
      <c r="M3715" s="14"/>
    </row>
    <row r="3716" spans="1:25" x14ac:dyDescent="0.55000000000000004">
      <c r="A3716" s="32" t="str">
        <f>IF(Weighting!$P$20&gt;0,B3716,"")</f>
        <v/>
      </c>
      <c r="B3716" t="e">
        <f>Weighting!$C$20</f>
        <v>#DIV/0!</v>
      </c>
      <c r="C3716" t="e">
        <f>Weighting!$F$20</f>
        <v>#NUM!</v>
      </c>
      <c r="D3716" t="e">
        <f>IF(C3716=1,'Data Transformation'!$G$3+0.5*'Data Transformation'!$W$25,IF(C3717=1,D3717-'Data Transformation'!$W$25,FALSE))</f>
        <v>#NUM!</v>
      </c>
      <c r="E3716">
        <f t="array" ref="E3716">IF(ISLOGICAL(D3716),"",FREQUENCY(IF('Data Transformation'!$B$425:$B$8425='Bin Analysis'!$B3699,'Data Transformation'!$G$425:$G$8425),D3716))</f>
        <v>2001</v>
      </c>
      <c r="F3716">
        <f t="shared" si="462"/>
        <v>0</v>
      </c>
      <c r="G3716">
        <f>Weighting!$H$20</f>
        <v>0</v>
      </c>
      <c r="H3716">
        <f t="array" ref="H3716">FREQUENCY(IF('Data Transformation'!$B$4:$B$8425=B3699,'Data Transformation'!$G$4:$G$8425),'Bin Analysis'!$B3716)</f>
        <v>2073</v>
      </c>
      <c r="I3716">
        <f t="shared" si="463"/>
        <v>0</v>
      </c>
      <c r="J3716">
        <f t="shared" si="464"/>
        <v>0</v>
      </c>
      <c r="K3716">
        <f>J3716*Weighting!$W$20</f>
        <v>0</v>
      </c>
      <c r="M3716" s="14"/>
    </row>
    <row r="3717" spans="1:25" x14ac:dyDescent="0.55000000000000004">
      <c r="A3717" s="32" t="str">
        <f>IF(Weighting!$P$21&gt;0,B3717,"")</f>
        <v/>
      </c>
      <c r="B3717" t="e">
        <f>Weighting!$C$21</f>
        <v>#DIV/0!</v>
      </c>
      <c r="C3717" t="e">
        <f>Weighting!$F$21</f>
        <v>#NUM!</v>
      </c>
      <c r="D3717" t="e">
        <f>IF(C3717=1,'Data Transformation'!$G$3+0.5*'Data Transformation'!$W$25,IF(C3718=1,D3718-'Data Transformation'!$W$25,FALSE))</f>
        <v>#NUM!</v>
      </c>
      <c r="E3717">
        <f t="array" ref="E3717">IF(ISLOGICAL(D3717),"",FREQUENCY(IF('Data Transformation'!$B$425:$B$8425='Bin Analysis'!$B3699,'Data Transformation'!$G$425:$G$8425),D3717))</f>
        <v>2001</v>
      </c>
      <c r="F3717">
        <f t="shared" si="462"/>
        <v>0</v>
      </c>
      <c r="G3717">
        <f>Weighting!$H$21</f>
        <v>0</v>
      </c>
      <c r="H3717">
        <f t="array" ref="H3717">FREQUENCY(IF('Data Transformation'!$B$4:$B$8425=B3699,'Data Transformation'!$G$4:$G$8425),'Bin Analysis'!$B3717)</f>
        <v>2073</v>
      </c>
      <c r="I3717">
        <f t="shared" si="463"/>
        <v>0</v>
      </c>
      <c r="J3717">
        <f t="shared" si="464"/>
        <v>0</v>
      </c>
      <c r="K3717">
        <f>J3717*Weighting!$W$21</f>
        <v>0</v>
      </c>
      <c r="M3717" s="14"/>
    </row>
    <row r="3718" spans="1:25" x14ac:dyDescent="0.55000000000000004">
      <c r="A3718" s="32" t="str">
        <f>IF(Weighting!$P$22&gt;0,B3718,"")</f>
        <v/>
      </c>
      <c r="B3718" t="e">
        <f>Weighting!$C$22</f>
        <v>#DIV/0!</v>
      </c>
      <c r="C3718" t="e">
        <f>Weighting!$F$22</f>
        <v>#NUM!</v>
      </c>
      <c r="D3718" t="e">
        <f>IF(C3718=1,'Data Transformation'!$G$3+0.5*'Data Transformation'!$W$25,IF(C3719=1,D3719-'Data Transformation'!$W$25,FALSE))</f>
        <v>#NUM!</v>
      </c>
      <c r="E3718">
        <f t="array" ref="E3718">IF(ISLOGICAL(D3718),"",FREQUENCY(IF('Data Transformation'!$B$425:$B$8425='Bin Analysis'!$B3699,'Data Transformation'!$G$425:$G$8425),D3718))</f>
        <v>2001</v>
      </c>
      <c r="F3718">
        <f t="shared" si="462"/>
        <v>0</v>
      </c>
      <c r="G3718">
        <f>Weighting!$H$22</f>
        <v>0</v>
      </c>
      <c r="H3718">
        <f t="array" ref="H3718">FREQUENCY(IF('Data Transformation'!$B$4:$B$8425=B3699,'Data Transformation'!$G$4:$G$8425),'Bin Analysis'!$B3718)</f>
        <v>2073</v>
      </c>
      <c r="I3718">
        <f t="shared" si="463"/>
        <v>0</v>
      </c>
      <c r="J3718">
        <f t="shared" si="464"/>
        <v>0</v>
      </c>
      <c r="K3718">
        <f>J3718*Weighting!$W$22</f>
        <v>0</v>
      </c>
      <c r="M3718" s="14"/>
    </row>
    <row r="3719" spans="1:25" x14ac:dyDescent="0.55000000000000004">
      <c r="A3719" s="32" t="str">
        <f>IF(Weighting!$P$23&gt;0,B3719,"")</f>
        <v/>
      </c>
      <c r="B3719" t="e">
        <f>Weighting!$C$23</f>
        <v>#DIV/0!</v>
      </c>
      <c r="C3719" t="e">
        <f>Weighting!$F$23</f>
        <v>#NUM!</v>
      </c>
      <c r="D3719" t="e">
        <f>IF(C3719=1,'Data Transformation'!$G$3+0.5*'Data Transformation'!$W$25,IF(C3720=1,D3720-'Data Transformation'!$W$25,FALSE))</f>
        <v>#NUM!</v>
      </c>
      <c r="E3719">
        <f t="array" ref="E3719">IF(ISLOGICAL(D3719),"",FREQUENCY(IF('Data Transformation'!$B$425:$B$8425='Bin Analysis'!$B3699,'Data Transformation'!$G$425:$G$8425),D3719))</f>
        <v>2001</v>
      </c>
      <c r="F3719">
        <f t="shared" si="462"/>
        <v>0</v>
      </c>
      <c r="G3719">
        <f>Weighting!$H$23</f>
        <v>0</v>
      </c>
      <c r="H3719">
        <f t="array" ref="H3719">FREQUENCY(IF('Data Transformation'!$B$4:$B$8425=B3699,'Data Transformation'!$G$4:$G$8425),'Bin Analysis'!$B3719)</f>
        <v>2073</v>
      </c>
      <c r="I3719">
        <f t="shared" si="463"/>
        <v>0</v>
      </c>
      <c r="J3719">
        <f t="shared" si="464"/>
        <v>0</v>
      </c>
      <c r="K3719">
        <f>J3719*Weighting!$W$23</f>
        <v>0</v>
      </c>
      <c r="M3719" s="14"/>
    </row>
    <row r="3720" spans="1:25" x14ac:dyDescent="0.55000000000000004">
      <c r="A3720" s="32" t="str">
        <f>IF(Weighting!$P$24&gt;0,B3720,"")</f>
        <v/>
      </c>
      <c r="B3720" t="e">
        <f>Weighting!$C$24</f>
        <v>#DIV/0!</v>
      </c>
      <c r="C3720" t="e">
        <f>Weighting!$F$24</f>
        <v>#NUM!</v>
      </c>
      <c r="D3720" t="e">
        <f>IF(C3720=1,'Data Transformation'!$G$3+0.5*'Data Transformation'!$W$25,IF(C3721=1,D3721-'Data Transformation'!$W$25,FALSE))</f>
        <v>#NUM!</v>
      </c>
      <c r="E3720">
        <f t="array" ref="E3720">IF(ISLOGICAL(D3720),"",FREQUENCY(IF('Data Transformation'!$B$425:$B$8425='Bin Analysis'!$B3699,'Data Transformation'!$G$425:$G$8425),D3720))</f>
        <v>2001</v>
      </c>
      <c r="F3720">
        <f t="shared" si="462"/>
        <v>0</v>
      </c>
      <c r="G3720">
        <f>Weighting!$H$24</f>
        <v>0</v>
      </c>
      <c r="H3720">
        <f t="array" ref="H3720">FREQUENCY(IF('Data Transformation'!$B$4:$B$8425=B3699,'Data Transformation'!$G$4:$G$8425),'Bin Analysis'!$B3720)</f>
        <v>2073</v>
      </c>
      <c r="I3720">
        <f t="shared" si="463"/>
        <v>0</v>
      </c>
      <c r="J3720">
        <f t="shared" si="464"/>
        <v>0</v>
      </c>
      <c r="K3720">
        <f>J3720*Weighting!$W$24</f>
        <v>0</v>
      </c>
      <c r="M3720" s="14"/>
    </row>
    <row r="3721" spans="1:25" x14ac:dyDescent="0.55000000000000004">
      <c r="A3721" s="32" t="str">
        <f>IF(Weighting!$P$25&gt;0,B3721,"")</f>
        <v/>
      </c>
      <c r="B3721" t="e">
        <f>Weighting!$C$25</f>
        <v>#DIV/0!</v>
      </c>
      <c r="C3721" t="e">
        <f>Weighting!$F$25</f>
        <v>#NUM!</v>
      </c>
      <c r="D3721" t="e">
        <f>IF(C3721=1,'Data Transformation'!$G$3+0.5*'Data Transformation'!$W$25,IF(C3722=1,D3722-'Data Transformation'!$W$25,FALSE))</f>
        <v>#NUM!</v>
      </c>
      <c r="E3721">
        <f t="array" ref="E3721">IF(ISLOGICAL(D3721),"",FREQUENCY(IF('Data Transformation'!$B$425:$B$8425='Bin Analysis'!$B3699,'Data Transformation'!$G$425:$G$8425),D3721))</f>
        <v>2001</v>
      </c>
      <c r="F3721">
        <f t="shared" si="462"/>
        <v>0</v>
      </c>
      <c r="G3721">
        <f>Weighting!$H$25</f>
        <v>0</v>
      </c>
      <c r="H3721">
        <f t="array" ref="H3721">FREQUENCY(IF('Data Transformation'!$B$4:$B$8425=B3699,'Data Transformation'!$G$4:$G$8425),'Bin Analysis'!$B3721)</f>
        <v>2073</v>
      </c>
      <c r="I3721">
        <f t="shared" si="463"/>
        <v>0</v>
      </c>
      <c r="J3721">
        <f t="shared" si="464"/>
        <v>0</v>
      </c>
      <c r="K3721">
        <f>J3721*Weighting!$W$25</f>
        <v>0</v>
      </c>
      <c r="M3721" s="14"/>
    </row>
    <row r="3722" spans="1:25" x14ac:dyDescent="0.55000000000000004">
      <c r="N3722" s="57"/>
      <c r="O3722"/>
      <c r="P3722"/>
      <c r="Q3722"/>
      <c r="R3722"/>
    </row>
    <row r="3723" spans="1:25" ht="23.35" x14ac:dyDescent="0.8">
      <c r="A3723" s="21" t="s">
        <v>0</v>
      </c>
      <c r="B3723" s="21" t="str">
        <f>IFERROR(VLOOKUP(C3723,'Data Transformation'!$L$6:$M$426,2,FALSE),"")</f>
        <v/>
      </c>
      <c r="C3723" s="21">
        <f>C3699+1</f>
        <v>155</v>
      </c>
      <c r="D3723" s="21"/>
      <c r="E3723" s="21"/>
      <c r="F3723" s="21"/>
      <c r="G3723" s="21"/>
      <c r="H3723" s="22"/>
      <c r="I3723" s="22"/>
      <c r="J3723" s="22"/>
      <c r="K3723" s="21"/>
      <c r="L3723" s="21" t="str">
        <f>B3723</f>
        <v/>
      </c>
      <c r="M3723" s="23" t="e">
        <f>INDEX('Data Transformation'!$O$4:$O$424,MATCH($B3723,'Data Transformation'!$M$4:$M$424,0),MATCH($M$2,'Data Transformation'!$O$3,0))</f>
        <v>#N/A</v>
      </c>
      <c r="N3723" s="27" t="e">
        <f>IF('Input and Summary Results'!$J$16="minimum",'Bin Analysis'!X3724/(M3723-1),'Bin Analysis'!Y3723/('Bin Analysis'!M3723-1))</f>
        <v>#N/A</v>
      </c>
      <c r="O3723" s="27" t="e">
        <f>IF(M3723=FALSE,NA(),(VLOOKUP(1,C3726:K3745,4,FALSE))/(M3723-1))</f>
        <v>#N/A</v>
      </c>
      <c r="P3723" s="27" t="e">
        <f>IF(M3723=FALSE,NA(),SUM(J3726:J3745)/Weighting!$S$5)</f>
        <v>#N/A</v>
      </c>
      <c r="Q3723" s="27" t="e">
        <f>IF(M3723=FALSE,NA(),SUM(K3726:K3745)/Weighting!$S$6)</f>
        <v>#N/A</v>
      </c>
      <c r="R3723" s="27" t="e">
        <f>IF(M3723=FALSE,NA(),(VLOOKUP(1,G3726:K3745,3,FALSE))/(M3723-1))</f>
        <v>#N/A</v>
      </c>
      <c r="S3723" s="22" t="e">
        <f>IF(M3723=FALSE,NA(),IF(SUM(J3726:J3745)=2,"yes","no"))</f>
        <v>#N/A</v>
      </c>
      <c r="X3723" s="2" cm="2">
        <f t="array" ref="X3723:X3724">FREQUENCY(IF('Data Transformation'!$B$425:$B$6424='Bin Analysis'!L3723,'Data Transformation'!$G$425:$G$6424),'Data Transformation'!$U$11)</f>
        <v>0</v>
      </c>
      <c r="Y3723" s="2" cm="2">
        <f t="array" ref="Y3723:Y3724">FREQUENCY(IF('Data Transformation'!$B$425:$B$6424='Bin Analysis'!L3723,'Data Transformation'!$G$425:$G$6424),'Data Transformation'!$U$12)</f>
        <v>0</v>
      </c>
    </row>
    <row r="3724" spans="1:25" x14ac:dyDescent="0.55000000000000004">
      <c r="A3724" s="14" t="s">
        <v>67</v>
      </c>
      <c r="B3724" t="s">
        <v>47</v>
      </c>
      <c r="C3724" t="s">
        <v>5</v>
      </c>
      <c r="D3724" t="s">
        <v>100</v>
      </c>
      <c r="E3724" t="s">
        <v>101</v>
      </c>
      <c r="F3724" t="s">
        <v>102</v>
      </c>
      <c r="G3724" t="s">
        <v>70</v>
      </c>
      <c r="H3724" t="s">
        <v>31</v>
      </c>
      <c r="I3724" t="s">
        <v>32</v>
      </c>
      <c r="J3724" t="s">
        <v>46</v>
      </c>
      <c r="K3724" s="14" t="s">
        <v>45</v>
      </c>
      <c r="M3724" s="14"/>
      <c r="X3724" s="2">
        <v>0</v>
      </c>
      <c r="Y3724" s="2">
        <v>0</v>
      </c>
    </row>
    <row r="3725" spans="1:25" x14ac:dyDescent="0.55000000000000004">
      <c r="A3725" s="32"/>
      <c r="D3725" t="e">
        <f>IF(C3725=1,'Data Transformation'!$G$3+0.5*'Data Transformation'!$W$25,IF(C3726=1,D3726-'Data Transformation'!$W$25,FALSE))</f>
        <v>#NUM!</v>
      </c>
      <c r="E3725">
        <f t="array" ref="E3725">IF(ISLOGICAL(D3725),"",FREQUENCY(IF('Data Transformation'!$B$425:$B$8425='Bin Analysis'!$B3723,'Data Transformation'!$G$425:$G$8425),D3725))</f>
        <v>2001</v>
      </c>
      <c r="F3725" t="e">
        <f>IF(ISLOGICAL(D3725),"",E3725-E3724)</f>
        <v>#VALUE!</v>
      </c>
      <c r="M3725" s="14"/>
    </row>
    <row r="3726" spans="1:25" x14ac:dyDescent="0.55000000000000004">
      <c r="A3726" s="32" t="e">
        <f>IF(Weighting!$P$6&gt;0,B3726,"")</f>
        <v>#NUM!</v>
      </c>
      <c r="B3726" t="e">
        <f>Weighting!$C$6</f>
        <v>#DIV/0!</v>
      </c>
      <c r="C3726" t="e">
        <f>Weighting!$F$6</f>
        <v>#NUM!</v>
      </c>
      <c r="D3726" t="e">
        <f>IF(C3726=1,'Data Transformation'!$G$3+0.5*'Data Transformation'!$W$25,IF(C3727=1,D3727-'Data Transformation'!$W$25,FALSE))</f>
        <v>#NUM!</v>
      </c>
      <c r="E3726">
        <f t="array" ref="E3726">IF(ISLOGICAL(D3726),"",FREQUENCY(IF('Data Transformation'!$B$425:$B$8425='Bin Analysis'!$B3723,'Data Transformation'!$G$425:$G$8425),D3726))</f>
        <v>2001</v>
      </c>
      <c r="F3726">
        <f>IF(ISLOGICAL(D3726),"",E3726-E3725)</f>
        <v>0</v>
      </c>
      <c r="G3726">
        <f>Weighting!$H$6</f>
        <v>1</v>
      </c>
      <c r="H3726">
        <f t="array" ref="H3726">FREQUENCY(IF('Data Transformation'!$B$4:$B$8425=B3723,'Data Transformation'!$G$4:$G$8425),'Bin Analysis'!$B3726)</f>
        <v>2073</v>
      </c>
      <c r="I3726">
        <f>H3726-H3725</f>
        <v>2073</v>
      </c>
      <c r="J3726">
        <f>IF(I3726=0,0,1)</f>
        <v>1</v>
      </c>
      <c r="K3726" t="e">
        <f>J3726*Weighting!$W$6</f>
        <v>#NUM!</v>
      </c>
      <c r="M3726" s="14"/>
    </row>
    <row r="3727" spans="1:25" x14ac:dyDescent="0.55000000000000004">
      <c r="A3727" s="32" t="str">
        <f>IF(Weighting!$P$7&gt;0,B3727,"")</f>
        <v/>
      </c>
      <c r="B3727" t="e">
        <f>Weighting!$C$7</f>
        <v>#DIV/0!</v>
      </c>
      <c r="C3727" t="e">
        <f>Weighting!$F$7</f>
        <v>#NUM!</v>
      </c>
      <c r="D3727" t="e">
        <f>IF(C3727=1,'Data Transformation'!$G$3+0.5*'Data Transformation'!$W$25,IF(C3728=1,D3728-'Data Transformation'!$W$25,FALSE))</f>
        <v>#NUM!</v>
      </c>
      <c r="E3727">
        <f t="array" ref="E3727">IF(ISLOGICAL(D3727),"",FREQUENCY(IF('Data Transformation'!$B$425:$B$8425='Bin Analysis'!$B3723,'Data Transformation'!$G$425:$G$8425),D3727))</f>
        <v>2001</v>
      </c>
      <c r="F3727">
        <f t="shared" ref="F3727:F3745" si="465">IF(ISLOGICAL(D3727),"",E3727-E3726)</f>
        <v>0</v>
      </c>
      <c r="G3727">
        <f>Weighting!$H$7</f>
        <v>0</v>
      </c>
      <c r="H3727">
        <f t="array" ref="H3727">FREQUENCY(IF('Data Transformation'!$B$4:$B$8425=B3723,'Data Transformation'!$G$4:$G$8425),'Bin Analysis'!$B3727)</f>
        <v>2073</v>
      </c>
      <c r="I3727">
        <f t="shared" ref="I3727:I3745" si="466">H3727-H3726</f>
        <v>0</v>
      </c>
      <c r="J3727">
        <f>IF(I3727=0,0,1)</f>
        <v>0</v>
      </c>
      <c r="K3727">
        <f>J3727*Weighting!$W$7</f>
        <v>0</v>
      </c>
      <c r="M3727" s="14"/>
    </row>
    <row r="3728" spans="1:25" x14ac:dyDescent="0.55000000000000004">
      <c r="A3728" s="32" t="str">
        <f>IF(Weighting!$P$8&gt;0,B3728,"")</f>
        <v/>
      </c>
      <c r="B3728" t="e">
        <f>Weighting!$C$8</f>
        <v>#DIV/0!</v>
      </c>
      <c r="C3728" t="e">
        <f>Weighting!$F$8</f>
        <v>#NUM!</v>
      </c>
      <c r="D3728" t="e">
        <f>IF(C3728=1,'Data Transformation'!$G$3+0.5*'Data Transformation'!$W$25,IF(C3729=1,D3729-'Data Transformation'!$W$25,FALSE))</f>
        <v>#NUM!</v>
      </c>
      <c r="E3728">
        <f t="array" ref="E3728">IF(ISLOGICAL(D3728),"",FREQUENCY(IF('Data Transformation'!$B$425:$B$8425='Bin Analysis'!$B3723,'Data Transformation'!$G$425:$G$8425),D3728))</f>
        <v>2001</v>
      </c>
      <c r="F3728">
        <f t="shared" si="465"/>
        <v>0</v>
      </c>
      <c r="G3728">
        <f>Weighting!$H$8</f>
        <v>0</v>
      </c>
      <c r="H3728">
        <f t="array" ref="H3728">FREQUENCY(IF('Data Transformation'!$B$4:$B$8425=B3723,'Data Transformation'!$G$4:$G$8425),'Bin Analysis'!$B3728)</f>
        <v>2073</v>
      </c>
      <c r="I3728">
        <f t="shared" si="466"/>
        <v>0</v>
      </c>
      <c r="J3728">
        <f t="shared" ref="J3728:J3745" si="467">IF(I3728=0,0,1)</f>
        <v>0</v>
      </c>
      <c r="K3728">
        <f>J3728*Weighting!$W$8</f>
        <v>0</v>
      </c>
      <c r="M3728" s="14"/>
    </row>
    <row r="3729" spans="1:13" x14ac:dyDescent="0.55000000000000004">
      <c r="A3729" s="32" t="str">
        <f>IF(Weighting!$P$9&gt;0,B3729,"")</f>
        <v/>
      </c>
      <c r="B3729" s="50" t="e">
        <f>Weighting!$C$9</f>
        <v>#DIV/0!</v>
      </c>
      <c r="C3729" t="e">
        <f>Weighting!$F$9</f>
        <v>#NUM!</v>
      </c>
      <c r="D3729" t="e">
        <f>IF(C3729=1,'Data Transformation'!$G$3+0.5*'Data Transformation'!$W$25,IF(C3730=1,D3730-'Data Transformation'!$W$25,FALSE))</f>
        <v>#NUM!</v>
      </c>
      <c r="E3729">
        <f t="array" ref="E3729">IF(ISLOGICAL(D3729),"",FREQUENCY(IF('Data Transformation'!$B$425:$B$8425='Bin Analysis'!$B3723,'Data Transformation'!$G$425:$G$8425),D3729))</f>
        <v>2001</v>
      </c>
      <c r="F3729">
        <f t="shared" si="465"/>
        <v>0</v>
      </c>
      <c r="G3729">
        <f>Weighting!$H$9</f>
        <v>0</v>
      </c>
      <c r="H3729">
        <f t="array" ref="H3729">FREQUENCY(IF('Data Transformation'!$B$4:$B$8425=B3723,'Data Transformation'!$G$4:$G$8425),'Bin Analysis'!$B3729)</f>
        <v>2073</v>
      </c>
      <c r="I3729">
        <f t="shared" si="466"/>
        <v>0</v>
      </c>
      <c r="J3729">
        <f t="shared" si="467"/>
        <v>0</v>
      </c>
      <c r="K3729">
        <f>J3729*Weighting!$W$9</f>
        <v>0</v>
      </c>
      <c r="M3729" s="14"/>
    </row>
    <row r="3730" spans="1:13" x14ac:dyDescent="0.55000000000000004">
      <c r="A3730" s="32" t="str">
        <f>IF(Weighting!$P$10&gt;0,B3730,"")</f>
        <v/>
      </c>
      <c r="B3730" t="e">
        <f>Weighting!$C$10</f>
        <v>#DIV/0!</v>
      </c>
      <c r="C3730" t="e">
        <f>Weighting!$F$10</f>
        <v>#NUM!</v>
      </c>
      <c r="D3730" t="e">
        <f>IF(C3730=1,'Data Transformation'!$G$3+0.5*'Data Transformation'!$W$25,IF(C3731=1,D3731-'Data Transformation'!$W$25,FALSE))</f>
        <v>#NUM!</v>
      </c>
      <c r="E3730">
        <f t="array" ref="E3730">IF(ISLOGICAL(D3730),"",FREQUENCY(IF('Data Transformation'!$B$425:$B$8425='Bin Analysis'!$B3723,'Data Transformation'!$G$425:$G$8425),D3730))</f>
        <v>2001</v>
      </c>
      <c r="F3730">
        <f t="shared" si="465"/>
        <v>0</v>
      </c>
      <c r="G3730">
        <f>Weighting!$H$10</f>
        <v>0</v>
      </c>
      <c r="H3730">
        <f t="array" ref="H3730">FREQUENCY(IF('Data Transformation'!$B$4:$B$8425=B3723,'Data Transformation'!$G$4:$G$8425),'Bin Analysis'!$B3730)</f>
        <v>2073</v>
      </c>
      <c r="I3730">
        <f t="shared" si="466"/>
        <v>0</v>
      </c>
      <c r="J3730">
        <f t="shared" si="467"/>
        <v>0</v>
      </c>
      <c r="K3730">
        <f>J3730*Weighting!$W$10</f>
        <v>0</v>
      </c>
      <c r="M3730" s="14"/>
    </row>
    <row r="3731" spans="1:13" x14ac:dyDescent="0.55000000000000004">
      <c r="A3731" s="32" t="str">
        <f>IF(Weighting!$P$11&gt;0,B3731,"")</f>
        <v/>
      </c>
      <c r="B3731" t="e">
        <f>Weighting!$C$11</f>
        <v>#DIV/0!</v>
      </c>
      <c r="C3731" t="e">
        <f>Weighting!$F$11</f>
        <v>#NUM!</v>
      </c>
      <c r="D3731" t="e">
        <f>IF(C3731=1,'Data Transformation'!$G$3+0.5*'Data Transformation'!$W$25,IF(C3732=1,D3732-'Data Transformation'!$W$25,FALSE))</f>
        <v>#NUM!</v>
      </c>
      <c r="E3731">
        <f t="array" ref="E3731">IF(ISLOGICAL(D3731),"",FREQUENCY(IF('Data Transformation'!$B$425:$B$8425='Bin Analysis'!$B3723,'Data Transformation'!$G$425:$G$8425),D3731))</f>
        <v>2001</v>
      </c>
      <c r="F3731">
        <f t="shared" si="465"/>
        <v>0</v>
      </c>
      <c r="G3731">
        <f>Weighting!$H$11</f>
        <v>0</v>
      </c>
      <c r="H3731">
        <f t="array" ref="H3731">FREQUENCY(IF('Data Transformation'!$B$4:$B$8425=B3723,'Data Transformation'!$G$4:$G$8425),'Bin Analysis'!$B3731)</f>
        <v>2073</v>
      </c>
      <c r="I3731">
        <f t="shared" si="466"/>
        <v>0</v>
      </c>
      <c r="J3731">
        <f t="shared" si="467"/>
        <v>0</v>
      </c>
      <c r="K3731">
        <f>J3731*Weighting!$W$11</f>
        <v>0</v>
      </c>
      <c r="M3731" s="14"/>
    </row>
    <row r="3732" spans="1:13" x14ac:dyDescent="0.55000000000000004">
      <c r="A3732" s="32" t="str">
        <f>IF(Weighting!$P$12&gt;0,B3732,"")</f>
        <v/>
      </c>
      <c r="B3732" t="e">
        <f>Weighting!$C$12</f>
        <v>#DIV/0!</v>
      </c>
      <c r="C3732" t="e">
        <f>Weighting!$F$12</f>
        <v>#NUM!</v>
      </c>
      <c r="D3732" t="e">
        <f>IF(C3732=1,'Data Transformation'!$G$3+0.5*'Data Transformation'!$W$25,IF(C3733=1,D3733-'Data Transformation'!$W$25,FALSE))</f>
        <v>#NUM!</v>
      </c>
      <c r="E3732">
        <f t="array" ref="E3732">IF(ISLOGICAL(D3732),"",FREQUENCY(IF('Data Transformation'!$B$425:$B$8425='Bin Analysis'!$B3723,'Data Transformation'!$G$425:$G$8425),D3732))</f>
        <v>2001</v>
      </c>
      <c r="F3732">
        <f t="shared" si="465"/>
        <v>0</v>
      </c>
      <c r="G3732">
        <f>Weighting!$H$12</f>
        <v>0</v>
      </c>
      <c r="H3732">
        <f t="array" ref="H3732">FREQUENCY(IF('Data Transformation'!$B$4:$B$8425=B3723,'Data Transformation'!$G$4:$G$8425),'Bin Analysis'!$B3732)</f>
        <v>2073</v>
      </c>
      <c r="I3732">
        <f t="shared" si="466"/>
        <v>0</v>
      </c>
      <c r="J3732">
        <f t="shared" si="467"/>
        <v>0</v>
      </c>
      <c r="K3732">
        <f>J3732*Weighting!$W$12</f>
        <v>0</v>
      </c>
      <c r="M3732" s="14"/>
    </row>
    <row r="3733" spans="1:13" x14ac:dyDescent="0.55000000000000004">
      <c r="A3733" s="32" t="str">
        <f>IF(Weighting!$P$13&gt;0,B3733,"")</f>
        <v/>
      </c>
      <c r="B3733" t="e">
        <f>Weighting!$C$13</f>
        <v>#DIV/0!</v>
      </c>
      <c r="C3733" t="e">
        <f>Weighting!$F$13</f>
        <v>#NUM!</v>
      </c>
      <c r="D3733" t="e">
        <f>IF(C3733=1,'Data Transformation'!$G$3+0.5*'Data Transformation'!$W$25,IF(C3734=1,D3734-'Data Transformation'!$W$25,FALSE))</f>
        <v>#NUM!</v>
      </c>
      <c r="E3733">
        <f t="array" ref="E3733">IF(ISLOGICAL(D3733),"",FREQUENCY(IF('Data Transformation'!$B$425:$B$8425='Bin Analysis'!$B3723,'Data Transformation'!$G$425:$G$8425),D3733))</f>
        <v>2001</v>
      </c>
      <c r="F3733">
        <f t="shared" si="465"/>
        <v>0</v>
      </c>
      <c r="G3733">
        <f>Weighting!$H$13</f>
        <v>0</v>
      </c>
      <c r="H3733">
        <f t="array" ref="H3733">FREQUENCY(IF('Data Transformation'!$B$4:$B$8425=B3723,'Data Transformation'!$G$4:$G$8425),'Bin Analysis'!$B3733)</f>
        <v>2073</v>
      </c>
      <c r="I3733">
        <f t="shared" si="466"/>
        <v>0</v>
      </c>
      <c r="J3733">
        <f t="shared" si="467"/>
        <v>0</v>
      </c>
      <c r="K3733">
        <f>J3733*Weighting!$W$13</f>
        <v>0</v>
      </c>
      <c r="M3733" s="14"/>
    </row>
    <row r="3734" spans="1:13" x14ac:dyDescent="0.55000000000000004">
      <c r="A3734" s="32" t="str">
        <f>IF(Weighting!$P$14&gt;0,B3734,"")</f>
        <v/>
      </c>
      <c r="B3734" t="e">
        <f>Weighting!$C$14</f>
        <v>#DIV/0!</v>
      </c>
      <c r="C3734" t="e">
        <f>Weighting!$F$14</f>
        <v>#NUM!</v>
      </c>
      <c r="D3734" t="e">
        <f>IF(C3734=1,'Data Transformation'!$G$3+0.5*'Data Transformation'!$W$25,IF(C3735=1,D3735-'Data Transformation'!$W$25,FALSE))</f>
        <v>#NUM!</v>
      </c>
      <c r="E3734">
        <f t="array" ref="E3734">IF(ISLOGICAL(D3734),"",FREQUENCY(IF('Data Transformation'!$B$425:$B$8425='Bin Analysis'!$B3723,'Data Transformation'!$G$425:$G$8425),D3734))</f>
        <v>2001</v>
      </c>
      <c r="F3734">
        <f t="shared" si="465"/>
        <v>0</v>
      </c>
      <c r="G3734">
        <f>Weighting!$H$14</f>
        <v>0</v>
      </c>
      <c r="H3734">
        <f t="array" ref="H3734">FREQUENCY(IF('Data Transformation'!$B$4:$B$8425=B3723,'Data Transformation'!$G$4:$G$8425),'Bin Analysis'!$B3734)</f>
        <v>2073</v>
      </c>
      <c r="I3734">
        <f t="shared" si="466"/>
        <v>0</v>
      </c>
      <c r="J3734">
        <f t="shared" si="467"/>
        <v>0</v>
      </c>
      <c r="K3734">
        <f>J3734*Weighting!$W$14</f>
        <v>0</v>
      </c>
      <c r="M3734" s="14"/>
    </row>
    <row r="3735" spans="1:13" x14ac:dyDescent="0.55000000000000004">
      <c r="A3735" s="32" t="str">
        <f>IF(Weighting!$P$15&gt;0,B3735,"")</f>
        <v/>
      </c>
      <c r="B3735" t="e">
        <f>Weighting!$C$15</f>
        <v>#DIV/0!</v>
      </c>
      <c r="C3735" t="e">
        <f>Weighting!$F$15</f>
        <v>#NUM!</v>
      </c>
      <c r="D3735" t="e">
        <f>IF(C3735=1,'Data Transformation'!$G$3+0.5*'Data Transformation'!$W$25,IF(C3736=1,D3736-'Data Transformation'!$W$25,FALSE))</f>
        <v>#NUM!</v>
      </c>
      <c r="E3735">
        <f t="array" ref="E3735">IF(ISLOGICAL(D3735),"",FREQUENCY(IF('Data Transformation'!$B$425:$B$8425='Bin Analysis'!$B3723,'Data Transformation'!$G$425:$G$8425),D3735))</f>
        <v>2001</v>
      </c>
      <c r="F3735">
        <f t="shared" si="465"/>
        <v>0</v>
      </c>
      <c r="G3735">
        <f>Weighting!$H$15</f>
        <v>0</v>
      </c>
      <c r="H3735">
        <f t="array" ref="H3735">FREQUENCY(IF('Data Transformation'!$B$4:$B$8425=B3723,'Data Transformation'!$G$4:$G$8425),'Bin Analysis'!$B3735)</f>
        <v>2073</v>
      </c>
      <c r="I3735">
        <f t="shared" si="466"/>
        <v>0</v>
      </c>
      <c r="J3735">
        <f t="shared" si="467"/>
        <v>0</v>
      </c>
      <c r="K3735">
        <f>J3735*Weighting!$W$15</f>
        <v>0</v>
      </c>
      <c r="M3735" s="14"/>
    </row>
    <row r="3736" spans="1:13" x14ac:dyDescent="0.55000000000000004">
      <c r="A3736" s="32" t="str">
        <f>IF(Weighting!$P$16&gt;0,B3736,"")</f>
        <v/>
      </c>
      <c r="B3736" t="e">
        <f>Weighting!$C$16</f>
        <v>#DIV/0!</v>
      </c>
      <c r="C3736" t="e">
        <f>Weighting!$F$16</f>
        <v>#NUM!</v>
      </c>
      <c r="D3736" t="e">
        <f>IF(C3736=1,'Data Transformation'!$G$3+0.5*'Data Transformation'!$W$25,IF(C3737=1,D3737-'Data Transformation'!$W$25,FALSE))</f>
        <v>#NUM!</v>
      </c>
      <c r="E3736">
        <f t="array" ref="E3736">IF(ISLOGICAL(D3736),"",FREQUENCY(IF('Data Transformation'!$B$425:$B$8425='Bin Analysis'!$B3723,'Data Transformation'!$G$425:$G$8425),D3736))</f>
        <v>2001</v>
      </c>
      <c r="F3736">
        <f t="shared" si="465"/>
        <v>0</v>
      </c>
      <c r="G3736">
        <f>Weighting!$H$16</f>
        <v>0</v>
      </c>
      <c r="H3736">
        <f t="array" ref="H3736">FREQUENCY(IF('Data Transformation'!$B$4:$B$8425=B3723,'Data Transformation'!$G$4:$G$8425),'Bin Analysis'!$B3736)</f>
        <v>2073</v>
      </c>
      <c r="I3736">
        <f t="shared" si="466"/>
        <v>0</v>
      </c>
      <c r="J3736">
        <f t="shared" si="467"/>
        <v>0</v>
      </c>
      <c r="K3736">
        <f>J3736*Weighting!$W$16</f>
        <v>0</v>
      </c>
      <c r="M3736" s="14"/>
    </row>
    <row r="3737" spans="1:13" x14ac:dyDescent="0.55000000000000004">
      <c r="A3737" s="32" t="str">
        <f>IF(Weighting!$P$17&gt;0,B3737,"")</f>
        <v/>
      </c>
      <c r="B3737" t="e">
        <f>Weighting!$C$17</f>
        <v>#DIV/0!</v>
      </c>
      <c r="C3737" t="e">
        <f>Weighting!$F$17</f>
        <v>#NUM!</v>
      </c>
      <c r="D3737" t="e">
        <f>IF(C3737=1,'Data Transformation'!$G$3+0.5*'Data Transformation'!$W$25,IF(C3738=1,D3738-'Data Transformation'!$W$25,FALSE))</f>
        <v>#NUM!</v>
      </c>
      <c r="E3737">
        <f t="array" ref="E3737">IF(ISLOGICAL(D3737),"",FREQUENCY(IF('Data Transformation'!$B$425:$B$8425='Bin Analysis'!$B3723,'Data Transformation'!$G$425:$G$8425),D3737))</f>
        <v>2001</v>
      </c>
      <c r="F3737">
        <f t="shared" si="465"/>
        <v>0</v>
      </c>
      <c r="G3737">
        <f>Weighting!$H$17</f>
        <v>0</v>
      </c>
      <c r="H3737">
        <f t="array" ref="H3737">FREQUENCY(IF('Data Transformation'!$B$4:$B$8425=B3723,'Data Transformation'!$G$4:$G$8425),'Bin Analysis'!$B3737)</f>
        <v>2073</v>
      </c>
      <c r="I3737">
        <f t="shared" si="466"/>
        <v>0</v>
      </c>
      <c r="J3737">
        <f t="shared" si="467"/>
        <v>0</v>
      </c>
      <c r="K3737">
        <f>J3737*Weighting!$W$17</f>
        <v>0</v>
      </c>
      <c r="M3737" s="14"/>
    </row>
    <row r="3738" spans="1:13" x14ac:dyDescent="0.55000000000000004">
      <c r="A3738" s="32" t="str">
        <f>IF(Weighting!$P$18&gt;0,B3738,"")</f>
        <v/>
      </c>
      <c r="B3738" t="e">
        <f>Weighting!$C$18</f>
        <v>#DIV/0!</v>
      </c>
      <c r="C3738" t="e">
        <f>Weighting!$F$18</f>
        <v>#NUM!</v>
      </c>
      <c r="D3738" t="e">
        <f>IF(C3738=1,'Data Transformation'!$G$3+0.5*'Data Transformation'!$W$25,IF(C3739=1,D3739-'Data Transformation'!$W$25,FALSE))</f>
        <v>#NUM!</v>
      </c>
      <c r="E3738">
        <f t="array" ref="E3738">IF(ISLOGICAL(D3738),"",FREQUENCY(IF('Data Transformation'!$B$425:$B$8425='Bin Analysis'!$B3723,'Data Transformation'!$G$425:$G$8425),D3738))</f>
        <v>2001</v>
      </c>
      <c r="F3738">
        <f t="shared" si="465"/>
        <v>0</v>
      </c>
      <c r="G3738">
        <f>Weighting!$H$18</f>
        <v>0</v>
      </c>
      <c r="H3738">
        <f t="array" ref="H3738">FREQUENCY(IF('Data Transformation'!$B$4:$B$8425=B3723,'Data Transformation'!$G$4:$G$8425),'Bin Analysis'!$B3738)</f>
        <v>2073</v>
      </c>
      <c r="I3738">
        <f t="shared" si="466"/>
        <v>0</v>
      </c>
      <c r="J3738">
        <f t="shared" si="467"/>
        <v>0</v>
      </c>
      <c r="K3738">
        <f>J3738*Weighting!$W$18</f>
        <v>0</v>
      </c>
      <c r="M3738" s="14"/>
    </row>
    <row r="3739" spans="1:13" x14ac:dyDescent="0.55000000000000004">
      <c r="A3739" s="32" t="str">
        <f>IF(Weighting!$P$19&gt;0,B3739,"")</f>
        <v/>
      </c>
      <c r="B3739" t="e">
        <f>Weighting!$C$19</f>
        <v>#DIV/0!</v>
      </c>
      <c r="C3739" t="e">
        <f>Weighting!$F$19</f>
        <v>#NUM!</v>
      </c>
      <c r="D3739" t="e">
        <f>IF(C3739=1,'Data Transformation'!$G$3+0.5*'Data Transformation'!$W$25,IF(C3740=1,D3740-'Data Transformation'!$W$25,FALSE))</f>
        <v>#NUM!</v>
      </c>
      <c r="E3739">
        <f t="array" ref="E3739">IF(ISLOGICAL(D3739),"",FREQUENCY(IF('Data Transformation'!$B$425:$B$8425='Bin Analysis'!$B3723,'Data Transformation'!$G$425:$G$8425),D3739))</f>
        <v>2001</v>
      </c>
      <c r="F3739">
        <f t="shared" si="465"/>
        <v>0</v>
      </c>
      <c r="G3739">
        <f>Weighting!$H$19</f>
        <v>0</v>
      </c>
      <c r="H3739">
        <f t="array" ref="H3739">FREQUENCY(IF('Data Transformation'!$B$4:$B$8425=B3723,'Data Transformation'!$G$4:$G$8425),'Bin Analysis'!$B3739)</f>
        <v>2073</v>
      </c>
      <c r="I3739">
        <f t="shared" si="466"/>
        <v>0</v>
      </c>
      <c r="J3739">
        <f t="shared" si="467"/>
        <v>0</v>
      </c>
      <c r="K3739">
        <f>J3739*Weighting!$W$19</f>
        <v>0</v>
      </c>
      <c r="M3739" s="14"/>
    </row>
    <row r="3740" spans="1:13" x14ac:dyDescent="0.55000000000000004">
      <c r="A3740" s="32" t="str">
        <f>IF(Weighting!$P$20&gt;0,B3740,"")</f>
        <v/>
      </c>
      <c r="B3740" t="e">
        <f>Weighting!$C$20</f>
        <v>#DIV/0!</v>
      </c>
      <c r="C3740" t="e">
        <f>Weighting!$F$20</f>
        <v>#NUM!</v>
      </c>
      <c r="D3740" t="e">
        <f>IF(C3740=1,'Data Transformation'!$G$3+0.5*'Data Transformation'!$W$25,IF(C3741=1,D3741-'Data Transformation'!$W$25,FALSE))</f>
        <v>#NUM!</v>
      </c>
      <c r="E3740">
        <f t="array" ref="E3740">IF(ISLOGICAL(D3740),"",FREQUENCY(IF('Data Transformation'!$B$425:$B$8425='Bin Analysis'!$B3723,'Data Transformation'!$G$425:$G$8425),D3740))</f>
        <v>2001</v>
      </c>
      <c r="F3740">
        <f t="shared" si="465"/>
        <v>0</v>
      </c>
      <c r="G3740">
        <f>Weighting!$H$20</f>
        <v>0</v>
      </c>
      <c r="H3740">
        <f t="array" ref="H3740">FREQUENCY(IF('Data Transformation'!$B$4:$B$8425=B3723,'Data Transformation'!$G$4:$G$8425),'Bin Analysis'!$B3740)</f>
        <v>2073</v>
      </c>
      <c r="I3740">
        <f t="shared" si="466"/>
        <v>0</v>
      </c>
      <c r="J3740">
        <f t="shared" si="467"/>
        <v>0</v>
      </c>
      <c r="K3740">
        <f>J3740*Weighting!$W$20</f>
        <v>0</v>
      </c>
      <c r="M3740" s="14"/>
    </row>
    <row r="3741" spans="1:13" x14ac:dyDescent="0.55000000000000004">
      <c r="A3741" s="32" t="str">
        <f>IF(Weighting!$P$21&gt;0,B3741,"")</f>
        <v/>
      </c>
      <c r="B3741" t="e">
        <f>Weighting!$C$21</f>
        <v>#DIV/0!</v>
      </c>
      <c r="C3741" t="e">
        <f>Weighting!$F$21</f>
        <v>#NUM!</v>
      </c>
      <c r="D3741" t="e">
        <f>IF(C3741=1,'Data Transformation'!$G$3+0.5*'Data Transformation'!$W$25,IF(C3742=1,D3742-'Data Transformation'!$W$25,FALSE))</f>
        <v>#NUM!</v>
      </c>
      <c r="E3741">
        <f t="array" ref="E3741">IF(ISLOGICAL(D3741),"",FREQUENCY(IF('Data Transformation'!$B$425:$B$8425='Bin Analysis'!$B3723,'Data Transformation'!$G$425:$G$8425),D3741))</f>
        <v>2001</v>
      </c>
      <c r="F3741">
        <f t="shared" si="465"/>
        <v>0</v>
      </c>
      <c r="G3741">
        <f>Weighting!$H$21</f>
        <v>0</v>
      </c>
      <c r="H3741">
        <f t="array" ref="H3741">FREQUENCY(IF('Data Transformation'!$B$4:$B$8425=B3723,'Data Transformation'!$G$4:$G$8425),'Bin Analysis'!$B3741)</f>
        <v>2073</v>
      </c>
      <c r="I3741">
        <f t="shared" si="466"/>
        <v>0</v>
      </c>
      <c r="J3741">
        <f t="shared" si="467"/>
        <v>0</v>
      </c>
      <c r="K3741">
        <f>J3741*Weighting!$W$21</f>
        <v>0</v>
      </c>
      <c r="M3741" s="14"/>
    </row>
    <row r="3742" spans="1:13" x14ac:dyDescent="0.55000000000000004">
      <c r="A3742" s="32" t="str">
        <f>IF(Weighting!$P$22&gt;0,B3742,"")</f>
        <v/>
      </c>
      <c r="B3742" t="e">
        <f>Weighting!$C$22</f>
        <v>#DIV/0!</v>
      </c>
      <c r="C3742" t="e">
        <f>Weighting!$F$22</f>
        <v>#NUM!</v>
      </c>
      <c r="D3742" t="e">
        <f>IF(C3742=1,'Data Transformation'!$G$3+0.5*'Data Transformation'!$W$25,IF(C3743=1,D3743-'Data Transformation'!$W$25,FALSE))</f>
        <v>#NUM!</v>
      </c>
      <c r="E3742">
        <f t="array" ref="E3742">IF(ISLOGICAL(D3742),"",FREQUENCY(IF('Data Transformation'!$B$425:$B$8425='Bin Analysis'!$B3723,'Data Transformation'!$G$425:$G$8425),D3742))</f>
        <v>2001</v>
      </c>
      <c r="F3742">
        <f t="shared" si="465"/>
        <v>0</v>
      </c>
      <c r="G3742">
        <f>Weighting!$H$22</f>
        <v>0</v>
      </c>
      <c r="H3742">
        <f t="array" ref="H3742">FREQUENCY(IF('Data Transformation'!$B$4:$B$8425=B3723,'Data Transformation'!$G$4:$G$8425),'Bin Analysis'!$B3742)</f>
        <v>2073</v>
      </c>
      <c r="I3742">
        <f t="shared" si="466"/>
        <v>0</v>
      </c>
      <c r="J3742">
        <f t="shared" si="467"/>
        <v>0</v>
      </c>
      <c r="K3742">
        <f>J3742*Weighting!$W$22</f>
        <v>0</v>
      </c>
      <c r="M3742" s="14"/>
    </row>
    <row r="3743" spans="1:13" x14ac:dyDescent="0.55000000000000004">
      <c r="A3743" s="32" t="str">
        <f>IF(Weighting!$P$23&gt;0,B3743,"")</f>
        <v/>
      </c>
      <c r="B3743" t="e">
        <f>Weighting!$C$23</f>
        <v>#DIV/0!</v>
      </c>
      <c r="C3743" t="e">
        <f>Weighting!$F$23</f>
        <v>#NUM!</v>
      </c>
      <c r="D3743" t="e">
        <f>IF(C3743=1,'Data Transformation'!$G$3+0.5*'Data Transformation'!$W$25,IF(C3744=1,D3744-'Data Transformation'!$W$25,FALSE))</f>
        <v>#NUM!</v>
      </c>
      <c r="E3743">
        <f t="array" ref="E3743">IF(ISLOGICAL(D3743),"",FREQUENCY(IF('Data Transformation'!$B$425:$B$8425='Bin Analysis'!$B3723,'Data Transformation'!$G$425:$G$8425),D3743))</f>
        <v>2001</v>
      </c>
      <c r="F3743">
        <f t="shared" si="465"/>
        <v>0</v>
      </c>
      <c r="G3743">
        <f>Weighting!$H$23</f>
        <v>0</v>
      </c>
      <c r="H3743">
        <f t="array" ref="H3743">FREQUENCY(IF('Data Transformation'!$B$4:$B$8425=B3723,'Data Transformation'!$G$4:$G$8425),'Bin Analysis'!$B3743)</f>
        <v>2073</v>
      </c>
      <c r="I3743">
        <f t="shared" si="466"/>
        <v>0</v>
      </c>
      <c r="J3743">
        <f t="shared" si="467"/>
        <v>0</v>
      </c>
      <c r="K3743">
        <f>J3743*Weighting!$W$23</f>
        <v>0</v>
      </c>
      <c r="M3743" s="14"/>
    </row>
    <row r="3744" spans="1:13" x14ac:dyDescent="0.55000000000000004">
      <c r="A3744" s="32" t="str">
        <f>IF(Weighting!$P$24&gt;0,B3744,"")</f>
        <v/>
      </c>
      <c r="B3744" t="e">
        <f>Weighting!$C$24</f>
        <v>#DIV/0!</v>
      </c>
      <c r="C3744" t="e">
        <f>Weighting!$F$24</f>
        <v>#NUM!</v>
      </c>
      <c r="D3744" t="e">
        <f>IF(C3744=1,'Data Transformation'!$G$3+0.5*'Data Transformation'!$W$25,IF(C3745=1,D3745-'Data Transformation'!$W$25,FALSE))</f>
        <v>#NUM!</v>
      </c>
      <c r="E3744">
        <f t="array" ref="E3744">IF(ISLOGICAL(D3744),"",FREQUENCY(IF('Data Transformation'!$B$425:$B$8425='Bin Analysis'!$B3723,'Data Transformation'!$G$425:$G$8425),D3744))</f>
        <v>2001</v>
      </c>
      <c r="F3744">
        <f t="shared" si="465"/>
        <v>0</v>
      </c>
      <c r="G3744">
        <f>Weighting!$H$24</f>
        <v>0</v>
      </c>
      <c r="H3744">
        <f t="array" ref="H3744">FREQUENCY(IF('Data Transformation'!$B$4:$B$8425=B3723,'Data Transformation'!$G$4:$G$8425),'Bin Analysis'!$B3744)</f>
        <v>2073</v>
      </c>
      <c r="I3744">
        <f t="shared" si="466"/>
        <v>0</v>
      </c>
      <c r="J3744">
        <f t="shared" si="467"/>
        <v>0</v>
      </c>
      <c r="K3744">
        <f>J3744*Weighting!$W$24</f>
        <v>0</v>
      </c>
      <c r="M3744" s="14"/>
    </row>
    <row r="3745" spans="1:25" x14ac:dyDescent="0.55000000000000004">
      <c r="A3745" s="32" t="str">
        <f>IF(Weighting!$P$25&gt;0,B3745,"")</f>
        <v/>
      </c>
      <c r="B3745" t="e">
        <f>Weighting!$C$25</f>
        <v>#DIV/0!</v>
      </c>
      <c r="C3745" t="e">
        <f>Weighting!$F$25</f>
        <v>#NUM!</v>
      </c>
      <c r="D3745" t="e">
        <f>IF(C3745=1,'Data Transformation'!$G$3+0.5*'Data Transformation'!$W$25,IF(C3746=1,D3746-'Data Transformation'!$W$25,FALSE))</f>
        <v>#NUM!</v>
      </c>
      <c r="E3745">
        <f t="array" ref="E3745">IF(ISLOGICAL(D3745),"",FREQUENCY(IF('Data Transformation'!$B$425:$B$8425='Bin Analysis'!$B3723,'Data Transformation'!$G$425:$G$8425),D3745))</f>
        <v>2001</v>
      </c>
      <c r="F3745">
        <f t="shared" si="465"/>
        <v>0</v>
      </c>
      <c r="G3745">
        <f>Weighting!$H$25</f>
        <v>0</v>
      </c>
      <c r="H3745">
        <f t="array" ref="H3745">FREQUENCY(IF('Data Transformation'!$B$4:$B$8425=B3723,'Data Transformation'!$G$4:$G$8425),'Bin Analysis'!$B3745)</f>
        <v>2073</v>
      </c>
      <c r="I3745">
        <f t="shared" si="466"/>
        <v>0</v>
      </c>
      <c r="J3745">
        <f t="shared" si="467"/>
        <v>0</v>
      </c>
      <c r="K3745">
        <f>J3745*Weighting!$W$25</f>
        <v>0</v>
      </c>
      <c r="M3745" s="14"/>
    </row>
    <row r="3746" spans="1:25" x14ac:dyDescent="0.55000000000000004">
      <c r="A3746" s="32"/>
      <c r="M3746" s="14"/>
    </row>
    <row r="3747" spans="1:25" ht="23.35" x14ac:dyDescent="0.8">
      <c r="A3747" s="21" t="s">
        <v>0</v>
      </c>
      <c r="B3747" s="21" t="str">
        <f>IFERROR(VLOOKUP(C3747,'Data Transformation'!$L$6:$M$426,2,FALSE),"")</f>
        <v/>
      </c>
      <c r="C3747" s="21">
        <f>C3723+1</f>
        <v>156</v>
      </c>
      <c r="D3747" s="21"/>
      <c r="E3747" s="21"/>
      <c r="F3747" s="21"/>
      <c r="G3747" s="21"/>
      <c r="H3747" s="22"/>
      <c r="I3747" s="22"/>
      <c r="J3747" s="22"/>
      <c r="K3747" s="21"/>
      <c r="L3747" s="21" t="str">
        <f>B3747</f>
        <v/>
      </c>
      <c r="M3747" s="23" t="e">
        <f>INDEX('Data Transformation'!$O$4:$O$424,MATCH($B3747,'Data Transformation'!$M$4:$M$424,0),MATCH($M$2,'Data Transformation'!$O$3,0))</f>
        <v>#N/A</v>
      </c>
      <c r="N3747" s="27" t="e">
        <f>IF('Input and Summary Results'!$J$16="minimum",'Bin Analysis'!X3748/(M3747-1),'Bin Analysis'!Y3747/('Bin Analysis'!M3747-1))</f>
        <v>#N/A</v>
      </c>
      <c r="O3747" s="27" t="e">
        <f>IF(M3747=FALSE,NA(),(VLOOKUP(1,C3750:K3769,4,FALSE))/(M3747-1))</f>
        <v>#N/A</v>
      </c>
      <c r="P3747" s="27" t="e">
        <f>IF(M3747=FALSE,NA(),SUM(J3750:J3769)/Weighting!$S$5)</f>
        <v>#N/A</v>
      </c>
      <c r="Q3747" s="27" t="e">
        <f>IF(M3747=FALSE,NA(),SUM(K3750:K3769)/Weighting!$S$6)</f>
        <v>#N/A</v>
      </c>
      <c r="R3747" s="27" t="e">
        <f>IF(M3747=FALSE,NA(),(VLOOKUP(1,G3750:K3769,3,FALSE))/(M3747-1))</f>
        <v>#N/A</v>
      </c>
      <c r="S3747" s="22" t="e">
        <f>IF(M3747=FALSE,NA(),IF(SUM(J3750:J3769)=2,"yes","no"))</f>
        <v>#N/A</v>
      </c>
      <c r="X3747" s="2" cm="2">
        <f t="array" ref="X3747:X3748">FREQUENCY(IF('Data Transformation'!$B$425:$B$6424='Bin Analysis'!L3747,'Data Transformation'!$G$425:$G$6424),'Data Transformation'!$U$11)</f>
        <v>0</v>
      </c>
      <c r="Y3747" s="2" cm="2">
        <f t="array" ref="Y3747:Y3748">FREQUENCY(IF('Data Transformation'!$B$425:$B$6424='Bin Analysis'!L3747,'Data Transformation'!$G$425:$G$6424),'Data Transformation'!$U$12)</f>
        <v>0</v>
      </c>
    </row>
    <row r="3748" spans="1:25" x14ac:dyDescent="0.55000000000000004">
      <c r="A3748" s="14" t="s">
        <v>67</v>
      </c>
      <c r="B3748" t="s">
        <v>47</v>
      </c>
      <c r="C3748" t="s">
        <v>5</v>
      </c>
      <c r="D3748" t="s">
        <v>100</v>
      </c>
      <c r="E3748" t="s">
        <v>101</v>
      </c>
      <c r="F3748" t="s">
        <v>102</v>
      </c>
      <c r="G3748" t="s">
        <v>70</v>
      </c>
      <c r="H3748" t="s">
        <v>31</v>
      </c>
      <c r="I3748" t="s">
        <v>32</v>
      </c>
      <c r="J3748" t="s">
        <v>46</v>
      </c>
      <c r="K3748" s="14" t="s">
        <v>45</v>
      </c>
      <c r="M3748" s="14"/>
      <c r="X3748" s="2">
        <v>0</v>
      </c>
      <c r="Y3748" s="2">
        <v>0</v>
      </c>
    </row>
    <row r="3749" spans="1:25" x14ac:dyDescent="0.55000000000000004">
      <c r="A3749" s="32"/>
      <c r="D3749" t="e">
        <f>IF(C3749=1,'Data Transformation'!$G$3+0.5*'Data Transformation'!$W$25,IF(C3750=1,D3750-'Data Transformation'!$W$25,FALSE))</f>
        <v>#NUM!</v>
      </c>
      <c r="E3749">
        <f t="array" ref="E3749">IF(ISLOGICAL(D3749),"",FREQUENCY(IF('Data Transformation'!$B$425:$B$8425='Bin Analysis'!$B3747,'Data Transformation'!$G$425:$G$8425),D3749))</f>
        <v>2001</v>
      </c>
      <c r="F3749" t="e">
        <f>IF(ISLOGICAL(D3749),"",E3749-E3748)</f>
        <v>#VALUE!</v>
      </c>
      <c r="M3749" s="14"/>
    </row>
    <row r="3750" spans="1:25" x14ac:dyDescent="0.55000000000000004">
      <c r="A3750" s="32" t="e">
        <f>IF(Weighting!$P$6&gt;0,B3750,"")</f>
        <v>#NUM!</v>
      </c>
      <c r="B3750" t="e">
        <f>Weighting!$C$6</f>
        <v>#DIV/0!</v>
      </c>
      <c r="C3750" t="e">
        <f>Weighting!$F$6</f>
        <v>#NUM!</v>
      </c>
      <c r="D3750" t="e">
        <f>IF(C3750=1,'Data Transformation'!$G$3+0.5*'Data Transformation'!$W$25,IF(C3751=1,D3751-'Data Transformation'!$W$25,FALSE))</f>
        <v>#NUM!</v>
      </c>
      <c r="E3750">
        <f t="array" ref="E3750">IF(ISLOGICAL(D3750),"",FREQUENCY(IF('Data Transformation'!$B$425:$B$8425='Bin Analysis'!$B3747,'Data Transformation'!$G$425:$G$8425),D3750))</f>
        <v>2001</v>
      </c>
      <c r="F3750">
        <f>IF(ISLOGICAL(D3750),"",E3750-E3749)</f>
        <v>0</v>
      </c>
      <c r="G3750">
        <f>Weighting!$H$6</f>
        <v>1</v>
      </c>
      <c r="H3750">
        <f t="array" ref="H3750">FREQUENCY(IF('Data Transformation'!$B$4:$B$8425=B3747,'Data Transformation'!$G$4:$G$8425),'Bin Analysis'!$B3750)</f>
        <v>2073</v>
      </c>
      <c r="I3750">
        <f>H3750-H3749</f>
        <v>2073</v>
      </c>
      <c r="J3750">
        <f>IF(I3750=0,0,1)</f>
        <v>1</v>
      </c>
      <c r="K3750" t="e">
        <f>J3750*Weighting!$W$6</f>
        <v>#NUM!</v>
      </c>
      <c r="M3750" s="14"/>
    </row>
    <row r="3751" spans="1:25" x14ac:dyDescent="0.55000000000000004">
      <c r="A3751" s="32" t="str">
        <f>IF(Weighting!$P$7&gt;0,B3751,"")</f>
        <v/>
      </c>
      <c r="B3751" t="e">
        <f>Weighting!$C$7</f>
        <v>#DIV/0!</v>
      </c>
      <c r="C3751" t="e">
        <f>Weighting!$F$7</f>
        <v>#NUM!</v>
      </c>
      <c r="D3751" t="e">
        <f>IF(C3751=1,'Data Transformation'!$G$3+0.5*'Data Transformation'!$W$25,IF(C3752=1,D3752-'Data Transformation'!$W$25,FALSE))</f>
        <v>#NUM!</v>
      </c>
      <c r="E3751">
        <f t="array" ref="E3751">IF(ISLOGICAL(D3751),"",FREQUENCY(IF('Data Transformation'!$B$425:$B$8425='Bin Analysis'!$B3747,'Data Transformation'!$G$425:$G$8425),D3751))</f>
        <v>2001</v>
      </c>
      <c r="F3751">
        <f t="shared" ref="F3751:F3769" si="468">IF(ISLOGICAL(D3751),"",E3751-E3750)</f>
        <v>0</v>
      </c>
      <c r="G3751">
        <f>Weighting!$H$7</f>
        <v>0</v>
      </c>
      <c r="H3751">
        <f t="array" ref="H3751">FREQUENCY(IF('Data Transformation'!$B$4:$B$8425=B3747,'Data Transformation'!$G$4:$G$8425),'Bin Analysis'!$B3751)</f>
        <v>2073</v>
      </c>
      <c r="I3751">
        <f t="shared" ref="I3751:I3769" si="469">H3751-H3750</f>
        <v>0</v>
      </c>
      <c r="J3751">
        <f>IF(I3751=0,0,1)</f>
        <v>0</v>
      </c>
      <c r="K3751">
        <f>J3751*Weighting!$W$7</f>
        <v>0</v>
      </c>
      <c r="M3751" s="14"/>
    </row>
    <row r="3752" spans="1:25" x14ac:dyDescent="0.55000000000000004">
      <c r="A3752" s="32" t="str">
        <f>IF(Weighting!$P$8&gt;0,B3752,"")</f>
        <v/>
      </c>
      <c r="B3752" t="e">
        <f>Weighting!$C$8</f>
        <v>#DIV/0!</v>
      </c>
      <c r="C3752" t="e">
        <f>Weighting!$F$8</f>
        <v>#NUM!</v>
      </c>
      <c r="D3752" t="e">
        <f>IF(C3752=1,'Data Transformation'!$G$3+0.5*'Data Transformation'!$W$25,IF(C3753=1,D3753-'Data Transformation'!$W$25,FALSE))</f>
        <v>#NUM!</v>
      </c>
      <c r="E3752">
        <f t="array" ref="E3752">IF(ISLOGICAL(D3752),"",FREQUENCY(IF('Data Transformation'!$B$425:$B$8425='Bin Analysis'!$B3747,'Data Transformation'!$G$425:$G$8425),D3752))</f>
        <v>2001</v>
      </c>
      <c r="F3752">
        <f t="shared" si="468"/>
        <v>0</v>
      </c>
      <c r="G3752">
        <f>Weighting!$H$8</f>
        <v>0</v>
      </c>
      <c r="H3752">
        <f t="array" ref="H3752">FREQUENCY(IF('Data Transformation'!$B$4:$B$8425=B3747,'Data Transformation'!$G$4:$G$8425),'Bin Analysis'!$B3752)</f>
        <v>2073</v>
      </c>
      <c r="I3752">
        <f t="shared" si="469"/>
        <v>0</v>
      </c>
      <c r="J3752">
        <f t="shared" ref="J3752:J3769" si="470">IF(I3752=0,0,1)</f>
        <v>0</v>
      </c>
      <c r="K3752">
        <f>J3752*Weighting!$W$8</f>
        <v>0</v>
      </c>
      <c r="M3752" s="14"/>
    </row>
    <row r="3753" spans="1:25" x14ac:dyDescent="0.55000000000000004">
      <c r="A3753" s="32" t="str">
        <f>IF(Weighting!$P$9&gt;0,B3753,"")</f>
        <v/>
      </c>
      <c r="B3753" s="50" t="e">
        <f>Weighting!$C$9</f>
        <v>#DIV/0!</v>
      </c>
      <c r="C3753" t="e">
        <f>Weighting!$F$9</f>
        <v>#NUM!</v>
      </c>
      <c r="D3753" t="e">
        <f>IF(C3753=1,'Data Transformation'!$G$3+0.5*'Data Transformation'!$W$25,IF(C3754=1,D3754-'Data Transformation'!$W$25,FALSE))</f>
        <v>#NUM!</v>
      </c>
      <c r="E3753">
        <f t="array" ref="E3753">IF(ISLOGICAL(D3753),"",FREQUENCY(IF('Data Transformation'!$B$425:$B$8425='Bin Analysis'!$B3747,'Data Transformation'!$G$425:$G$8425),D3753))</f>
        <v>2001</v>
      </c>
      <c r="F3753">
        <f t="shared" si="468"/>
        <v>0</v>
      </c>
      <c r="G3753">
        <f>Weighting!$H$9</f>
        <v>0</v>
      </c>
      <c r="H3753">
        <f t="array" ref="H3753">FREQUENCY(IF('Data Transformation'!$B$4:$B$8425=B3747,'Data Transformation'!$G$4:$G$8425),'Bin Analysis'!$B3753)</f>
        <v>2073</v>
      </c>
      <c r="I3753">
        <f t="shared" si="469"/>
        <v>0</v>
      </c>
      <c r="J3753">
        <f t="shared" si="470"/>
        <v>0</v>
      </c>
      <c r="K3753">
        <f>J3753*Weighting!$W$9</f>
        <v>0</v>
      </c>
      <c r="M3753" s="14"/>
    </row>
    <row r="3754" spans="1:25" x14ac:dyDescent="0.55000000000000004">
      <c r="A3754" s="32" t="str">
        <f>IF(Weighting!$P$10&gt;0,B3754,"")</f>
        <v/>
      </c>
      <c r="B3754" t="e">
        <f>Weighting!$C$10</f>
        <v>#DIV/0!</v>
      </c>
      <c r="C3754" t="e">
        <f>Weighting!$F$10</f>
        <v>#NUM!</v>
      </c>
      <c r="D3754" t="e">
        <f>IF(C3754=1,'Data Transformation'!$G$3+0.5*'Data Transformation'!$W$25,IF(C3755=1,D3755-'Data Transformation'!$W$25,FALSE))</f>
        <v>#NUM!</v>
      </c>
      <c r="E3754">
        <f t="array" ref="E3754">IF(ISLOGICAL(D3754),"",FREQUENCY(IF('Data Transformation'!$B$425:$B$8425='Bin Analysis'!$B3747,'Data Transformation'!$G$425:$G$8425),D3754))</f>
        <v>2001</v>
      </c>
      <c r="F3754">
        <f t="shared" si="468"/>
        <v>0</v>
      </c>
      <c r="G3754">
        <f>Weighting!$H$10</f>
        <v>0</v>
      </c>
      <c r="H3754">
        <f t="array" ref="H3754">FREQUENCY(IF('Data Transformation'!$B$4:$B$8425=B3747,'Data Transformation'!$G$4:$G$8425),'Bin Analysis'!$B3754)</f>
        <v>2073</v>
      </c>
      <c r="I3754">
        <f t="shared" si="469"/>
        <v>0</v>
      </c>
      <c r="J3754">
        <f t="shared" si="470"/>
        <v>0</v>
      </c>
      <c r="K3754">
        <f>J3754*Weighting!$W$10</f>
        <v>0</v>
      </c>
      <c r="M3754" s="14"/>
    </row>
    <row r="3755" spans="1:25" x14ac:dyDescent="0.55000000000000004">
      <c r="A3755" s="32" t="str">
        <f>IF(Weighting!$P$11&gt;0,B3755,"")</f>
        <v/>
      </c>
      <c r="B3755" t="e">
        <f>Weighting!$C$11</f>
        <v>#DIV/0!</v>
      </c>
      <c r="C3755" t="e">
        <f>Weighting!$F$11</f>
        <v>#NUM!</v>
      </c>
      <c r="D3755" t="e">
        <f>IF(C3755=1,'Data Transformation'!$G$3+0.5*'Data Transformation'!$W$25,IF(C3756=1,D3756-'Data Transformation'!$W$25,FALSE))</f>
        <v>#NUM!</v>
      </c>
      <c r="E3755">
        <f t="array" ref="E3755">IF(ISLOGICAL(D3755),"",FREQUENCY(IF('Data Transformation'!$B$425:$B$8425='Bin Analysis'!$B3747,'Data Transformation'!$G$425:$G$8425),D3755))</f>
        <v>2001</v>
      </c>
      <c r="F3755">
        <f t="shared" si="468"/>
        <v>0</v>
      </c>
      <c r="G3755">
        <f>Weighting!$H$11</f>
        <v>0</v>
      </c>
      <c r="H3755">
        <f t="array" ref="H3755">FREQUENCY(IF('Data Transformation'!$B$4:$B$8425=B3747,'Data Transformation'!$G$4:$G$8425),'Bin Analysis'!$B3755)</f>
        <v>2073</v>
      </c>
      <c r="I3755">
        <f t="shared" si="469"/>
        <v>0</v>
      </c>
      <c r="J3755">
        <f t="shared" si="470"/>
        <v>0</v>
      </c>
      <c r="K3755">
        <f>J3755*Weighting!$W$11</f>
        <v>0</v>
      </c>
      <c r="M3755" s="14"/>
    </row>
    <row r="3756" spans="1:25" x14ac:dyDescent="0.55000000000000004">
      <c r="A3756" s="32" t="str">
        <f>IF(Weighting!$P$12&gt;0,B3756,"")</f>
        <v/>
      </c>
      <c r="B3756" t="e">
        <f>Weighting!$C$12</f>
        <v>#DIV/0!</v>
      </c>
      <c r="C3756" t="e">
        <f>Weighting!$F$12</f>
        <v>#NUM!</v>
      </c>
      <c r="D3756" t="e">
        <f>IF(C3756=1,'Data Transformation'!$G$3+0.5*'Data Transformation'!$W$25,IF(C3757=1,D3757-'Data Transformation'!$W$25,FALSE))</f>
        <v>#NUM!</v>
      </c>
      <c r="E3756">
        <f t="array" ref="E3756">IF(ISLOGICAL(D3756),"",FREQUENCY(IF('Data Transformation'!$B$425:$B$8425='Bin Analysis'!$B3747,'Data Transformation'!$G$425:$G$8425),D3756))</f>
        <v>2001</v>
      </c>
      <c r="F3756">
        <f t="shared" si="468"/>
        <v>0</v>
      </c>
      <c r="G3756">
        <f>Weighting!$H$12</f>
        <v>0</v>
      </c>
      <c r="H3756">
        <f t="array" ref="H3756">FREQUENCY(IF('Data Transformation'!$B$4:$B$8425=B3747,'Data Transformation'!$G$4:$G$8425),'Bin Analysis'!$B3756)</f>
        <v>2073</v>
      </c>
      <c r="I3756">
        <f t="shared" si="469"/>
        <v>0</v>
      </c>
      <c r="J3756">
        <f t="shared" si="470"/>
        <v>0</v>
      </c>
      <c r="K3756">
        <f>J3756*Weighting!$W$12</f>
        <v>0</v>
      </c>
      <c r="M3756" s="14"/>
    </row>
    <row r="3757" spans="1:25" x14ac:dyDescent="0.55000000000000004">
      <c r="A3757" s="32" t="str">
        <f>IF(Weighting!$P$13&gt;0,B3757,"")</f>
        <v/>
      </c>
      <c r="B3757" t="e">
        <f>Weighting!$C$13</f>
        <v>#DIV/0!</v>
      </c>
      <c r="C3757" t="e">
        <f>Weighting!$F$13</f>
        <v>#NUM!</v>
      </c>
      <c r="D3757" t="e">
        <f>IF(C3757=1,'Data Transformation'!$G$3+0.5*'Data Transformation'!$W$25,IF(C3758=1,D3758-'Data Transformation'!$W$25,FALSE))</f>
        <v>#NUM!</v>
      </c>
      <c r="E3757">
        <f t="array" ref="E3757">IF(ISLOGICAL(D3757),"",FREQUENCY(IF('Data Transformation'!$B$425:$B$8425='Bin Analysis'!$B3747,'Data Transformation'!$G$425:$G$8425),D3757))</f>
        <v>2001</v>
      </c>
      <c r="F3757">
        <f t="shared" si="468"/>
        <v>0</v>
      </c>
      <c r="G3757">
        <f>Weighting!$H$13</f>
        <v>0</v>
      </c>
      <c r="H3757">
        <f t="array" ref="H3757">FREQUENCY(IF('Data Transformation'!$B$4:$B$8425=B3747,'Data Transformation'!$G$4:$G$8425),'Bin Analysis'!$B3757)</f>
        <v>2073</v>
      </c>
      <c r="I3757">
        <f t="shared" si="469"/>
        <v>0</v>
      </c>
      <c r="J3757">
        <f t="shared" si="470"/>
        <v>0</v>
      </c>
      <c r="K3757">
        <f>J3757*Weighting!$W$13</f>
        <v>0</v>
      </c>
      <c r="M3757" s="14"/>
    </row>
    <row r="3758" spans="1:25" x14ac:dyDescent="0.55000000000000004">
      <c r="A3758" s="32" t="str">
        <f>IF(Weighting!$P$14&gt;0,B3758,"")</f>
        <v/>
      </c>
      <c r="B3758" t="e">
        <f>Weighting!$C$14</f>
        <v>#DIV/0!</v>
      </c>
      <c r="C3758" t="e">
        <f>Weighting!$F$14</f>
        <v>#NUM!</v>
      </c>
      <c r="D3758" t="e">
        <f>IF(C3758=1,'Data Transformation'!$G$3+0.5*'Data Transformation'!$W$25,IF(C3759=1,D3759-'Data Transformation'!$W$25,FALSE))</f>
        <v>#NUM!</v>
      </c>
      <c r="E3758">
        <f t="array" ref="E3758">IF(ISLOGICAL(D3758),"",FREQUENCY(IF('Data Transformation'!$B$425:$B$8425='Bin Analysis'!$B3747,'Data Transformation'!$G$425:$G$8425),D3758))</f>
        <v>2001</v>
      </c>
      <c r="F3758">
        <f t="shared" si="468"/>
        <v>0</v>
      </c>
      <c r="G3758">
        <f>Weighting!$H$14</f>
        <v>0</v>
      </c>
      <c r="H3758">
        <f t="array" ref="H3758">FREQUENCY(IF('Data Transformation'!$B$4:$B$8425=B3747,'Data Transformation'!$G$4:$G$8425),'Bin Analysis'!$B3758)</f>
        <v>2073</v>
      </c>
      <c r="I3758">
        <f t="shared" si="469"/>
        <v>0</v>
      </c>
      <c r="J3758">
        <f t="shared" si="470"/>
        <v>0</v>
      </c>
      <c r="K3758">
        <f>J3758*Weighting!$W$14</f>
        <v>0</v>
      </c>
      <c r="M3758" s="14"/>
    </row>
    <row r="3759" spans="1:25" x14ac:dyDescent="0.55000000000000004">
      <c r="A3759" s="32" t="str">
        <f>IF(Weighting!$P$15&gt;0,B3759,"")</f>
        <v/>
      </c>
      <c r="B3759" t="e">
        <f>Weighting!$C$15</f>
        <v>#DIV/0!</v>
      </c>
      <c r="C3759" t="e">
        <f>Weighting!$F$15</f>
        <v>#NUM!</v>
      </c>
      <c r="D3759" t="e">
        <f>IF(C3759=1,'Data Transformation'!$G$3+0.5*'Data Transformation'!$W$25,IF(C3760=1,D3760-'Data Transformation'!$W$25,FALSE))</f>
        <v>#NUM!</v>
      </c>
      <c r="E3759">
        <f t="array" ref="E3759">IF(ISLOGICAL(D3759),"",FREQUENCY(IF('Data Transformation'!$B$425:$B$8425='Bin Analysis'!$B3747,'Data Transformation'!$G$425:$G$8425),D3759))</f>
        <v>2001</v>
      </c>
      <c r="F3759">
        <f t="shared" si="468"/>
        <v>0</v>
      </c>
      <c r="G3759">
        <f>Weighting!$H$15</f>
        <v>0</v>
      </c>
      <c r="H3759">
        <f t="array" ref="H3759">FREQUENCY(IF('Data Transformation'!$B$4:$B$8425=B3747,'Data Transformation'!$G$4:$G$8425),'Bin Analysis'!$B3759)</f>
        <v>2073</v>
      </c>
      <c r="I3759">
        <f t="shared" si="469"/>
        <v>0</v>
      </c>
      <c r="J3759">
        <f t="shared" si="470"/>
        <v>0</v>
      </c>
      <c r="K3759">
        <f>J3759*Weighting!$W$15</f>
        <v>0</v>
      </c>
      <c r="M3759" s="14"/>
    </row>
    <row r="3760" spans="1:25" x14ac:dyDescent="0.55000000000000004">
      <c r="A3760" s="32" t="str">
        <f>IF(Weighting!$P$16&gt;0,B3760,"")</f>
        <v/>
      </c>
      <c r="B3760" t="e">
        <f>Weighting!$C$16</f>
        <v>#DIV/0!</v>
      </c>
      <c r="C3760" t="e">
        <f>Weighting!$F$16</f>
        <v>#NUM!</v>
      </c>
      <c r="D3760" t="e">
        <f>IF(C3760=1,'Data Transformation'!$G$3+0.5*'Data Transformation'!$W$25,IF(C3761=1,D3761-'Data Transformation'!$W$25,FALSE))</f>
        <v>#NUM!</v>
      </c>
      <c r="E3760">
        <f t="array" ref="E3760">IF(ISLOGICAL(D3760),"",FREQUENCY(IF('Data Transformation'!$B$425:$B$8425='Bin Analysis'!$B3747,'Data Transformation'!$G$425:$G$8425),D3760))</f>
        <v>2001</v>
      </c>
      <c r="F3760">
        <f t="shared" si="468"/>
        <v>0</v>
      </c>
      <c r="G3760">
        <f>Weighting!$H$16</f>
        <v>0</v>
      </c>
      <c r="H3760">
        <f t="array" ref="H3760">FREQUENCY(IF('Data Transformation'!$B$4:$B$8425=B3747,'Data Transformation'!$G$4:$G$8425),'Bin Analysis'!$B3760)</f>
        <v>2073</v>
      </c>
      <c r="I3760">
        <f t="shared" si="469"/>
        <v>0</v>
      </c>
      <c r="J3760">
        <f t="shared" si="470"/>
        <v>0</v>
      </c>
      <c r="K3760">
        <f>J3760*Weighting!$W$16</f>
        <v>0</v>
      </c>
      <c r="M3760" s="14"/>
    </row>
    <row r="3761" spans="1:25" x14ac:dyDescent="0.55000000000000004">
      <c r="A3761" s="32" t="str">
        <f>IF(Weighting!$P$17&gt;0,B3761,"")</f>
        <v/>
      </c>
      <c r="B3761" t="e">
        <f>Weighting!$C$17</f>
        <v>#DIV/0!</v>
      </c>
      <c r="C3761" t="e">
        <f>Weighting!$F$17</f>
        <v>#NUM!</v>
      </c>
      <c r="D3761" t="e">
        <f>IF(C3761=1,'Data Transformation'!$G$3+0.5*'Data Transformation'!$W$25,IF(C3762=1,D3762-'Data Transformation'!$W$25,FALSE))</f>
        <v>#NUM!</v>
      </c>
      <c r="E3761">
        <f t="array" ref="E3761">IF(ISLOGICAL(D3761),"",FREQUENCY(IF('Data Transformation'!$B$425:$B$8425='Bin Analysis'!$B3747,'Data Transformation'!$G$425:$G$8425),D3761))</f>
        <v>2001</v>
      </c>
      <c r="F3761">
        <f t="shared" si="468"/>
        <v>0</v>
      </c>
      <c r="G3761">
        <f>Weighting!$H$17</f>
        <v>0</v>
      </c>
      <c r="H3761">
        <f t="array" ref="H3761">FREQUENCY(IF('Data Transformation'!$B$4:$B$8425=B3747,'Data Transformation'!$G$4:$G$8425),'Bin Analysis'!$B3761)</f>
        <v>2073</v>
      </c>
      <c r="I3761">
        <f t="shared" si="469"/>
        <v>0</v>
      </c>
      <c r="J3761">
        <f t="shared" si="470"/>
        <v>0</v>
      </c>
      <c r="K3761">
        <f>J3761*Weighting!$W$17</f>
        <v>0</v>
      </c>
      <c r="M3761" s="14"/>
    </row>
    <row r="3762" spans="1:25" x14ac:dyDescent="0.55000000000000004">
      <c r="A3762" s="32" t="str">
        <f>IF(Weighting!$P$18&gt;0,B3762,"")</f>
        <v/>
      </c>
      <c r="B3762" t="e">
        <f>Weighting!$C$18</f>
        <v>#DIV/0!</v>
      </c>
      <c r="C3762" t="e">
        <f>Weighting!$F$18</f>
        <v>#NUM!</v>
      </c>
      <c r="D3762" t="e">
        <f>IF(C3762=1,'Data Transformation'!$G$3+0.5*'Data Transformation'!$W$25,IF(C3763=1,D3763-'Data Transformation'!$W$25,FALSE))</f>
        <v>#NUM!</v>
      </c>
      <c r="E3762">
        <f t="array" ref="E3762">IF(ISLOGICAL(D3762),"",FREQUENCY(IF('Data Transformation'!$B$425:$B$8425='Bin Analysis'!$B3747,'Data Transformation'!$G$425:$G$8425),D3762))</f>
        <v>2001</v>
      </c>
      <c r="F3762">
        <f t="shared" si="468"/>
        <v>0</v>
      </c>
      <c r="G3762">
        <f>Weighting!$H$18</f>
        <v>0</v>
      </c>
      <c r="H3762">
        <f t="array" ref="H3762">FREQUENCY(IF('Data Transformation'!$B$4:$B$8425=B3747,'Data Transformation'!$G$4:$G$8425),'Bin Analysis'!$B3762)</f>
        <v>2073</v>
      </c>
      <c r="I3762">
        <f t="shared" si="469"/>
        <v>0</v>
      </c>
      <c r="J3762">
        <f t="shared" si="470"/>
        <v>0</v>
      </c>
      <c r="K3762">
        <f>J3762*Weighting!$W$18</f>
        <v>0</v>
      </c>
      <c r="M3762" s="14"/>
    </row>
    <row r="3763" spans="1:25" x14ac:dyDescent="0.55000000000000004">
      <c r="A3763" s="32" t="str">
        <f>IF(Weighting!$P$19&gt;0,B3763,"")</f>
        <v/>
      </c>
      <c r="B3763" t="e">
        <f>Weighting!$C$19</f>
        <v>#DIV/0!</v>
      </c>
      <c r="C3763" t="e">
        <f>Weighting!$F$19</f>
        <v>#NUM!</v>
      </c>
      <c r="D3763" t="e">
        <f>IF(C3763=1,'Data Transformation'!$G$3+0.5*'Data Transformation'!$W$25,IF(C3764=1,D3764-'Data Transformation'!$W$25,FALSE))</f>
        <v>#NUM!</v>
      </c>
      <c r="E3763">
        <f t="array" ref="E3763">IF(ISLOGICAL(D3763),"",FREQUENCY(IF('Data Transformation'!$B$425:$B$8425='Bin Analysis'!$B3747,'Data Transformation'!$G$425:$G$8425),D3763))</f>
        <v>2001</v>
      </c>
      <c r="F3763">
        <f t="shared" si="468"/>
        <v>0</v>
      </c>
      <c r="G3763">
        <f>Weighting!$H$19</f>
        <v>0</v>
      </c>
      <c r="H3763">
        <f t="array" ref="H3763">FREQUENCY(IF('Data Transformation'!$B$4:$B$8425=B3747,'Data Transformation'!$G$4:$G$8425),'Bin Analysis'!$B3763)</f>
        <v>2073</v>
      </c>
      <c r="I3763">
        <f t="shared" si="469"/>
        <v>0</v>
      </c>
      <c r="J3763">
        <f t="shared" si="470"/>
        <v>0</v>
      </c>
      <c r="K3763">
        <f>J3763*Weighting!$W$19</f>
        <v>0</v>
      </c>
      <c r="M3763" s="14"/>
    </row>
    <row r="3764" spans="1:25" x14ac:dyDescent="0.55000000000000004">
      <c r="A3764" s="32" t="str">
        <f>IF(Weighting!$P$20&gt;0,B3764,"")</f>
        <v/>
      </c>
      <c r="B3764" t="e">
        <f>Weighting!$C$20</f>
        <v>#DIV/0!</v>
      </c>
      <c r="C3764" t="e">
        <f>Weighting!$F$20</f>
        <v>#NUM!</v>
      </c>
      <c r="D3764" t="e">
        <f>IF(C3764=1,'Data Transformation'!$G$3+0.5*'Data Transformation'!$W$25,IF(C3765=1,D3765-'Data Transformation'!$W$25,FALSE))</f>
        <v>#NUM!</v>
      </c>
      <c r="E3764">
        <f t="array" ref="E3764">IF(ISLOGICAL(D3764),"",FREQUENCY(IF('Data Transformation'!$B$425:$B$8425='Bin Analysis'!$B3747,'Data Transformation'!$G$425:$G$8425),D3764))</f>
        <v>2001</v>
      </c>
      <c r="F3764">
        <f t="shared" si="468"/>
        <v>0</v>
      </c>
      <c r="G3764">
        <f>Weighting!$H$20</f>
        <v>0</v>
      </c>
      <c r="H3764">
        <f t="array" ref="H3764">FREQUENCY(IF('Data Transformation'!$B$4:$B$8425=B3747,'Data Transformation'!$G$4:$G$8425),'Bin Analysis'!$B3764)</f>
        <v>2073</v>
      </c>
      <c r="I3764">
        <f t="shared" si="469"/>
        <v>0</v>
      </c>
      <c r="J3764">
        <f t="shared" si="470"/>
        <v>0</v>
      </c>
      <c r="K3764">
        <f>J3764*Weighting!$W$20</f>
        <v>0</v>
      </c>
      <c r="M3764" s="14"/>
    </row>
    <row r="3765" spans="1:25" x14ac:dyDescent="0.55000000000000004">
      <c r="A3765" s="32" t="str">
        <f>IF(Weighting!$P$21&gt;0,B3765,"")</f>
        <v/>
      </c>
      <c r="B3765" t="e">
        <f>Weighting!$C$21</f>
        <v>#DIV/0!</v>
      </c>
      <c r="C3765" t="e">
        <f>Weighting!$F$21</f>
        <v>#NUM!</v>
      </c>
      <c r="D3765" t="e">
        <f>IF(C3765=1,'Data Transformation'!$G$3+0.5*'Data Transformation'!$W$25,IF(C3766=1,D3766-'Data Transformation'!$W$25,FALSE))</f>
        <v>#NUM!</v>
      </c>
      <c r="E3765">
        <f t="array" ref="E3765">IF(ISLOGICAL(D3765),"",FREQUENCY(IF('Data Transformation'!$B$425:$B$8425='Bin Analysis'!$B3747,'Data Transformation'!$G$425:$G$8425),D3765))</f>
        <v>2001</v>
      </c>
      <c r="F3765">
        <f t="shared" si="468"/>
        <v>0</v>
      </c>
      <c r="G3765">
        <f>Weighting!$H$21</f>
        <v>0</v>
      </c>
      <c r="H3765">
        <f t="array" ref="H3765">FREQUENCY(IF('Data Transformation'!$B$4:$B$8425=B3747,'Data Transformation'!$G$4:$G$8425),'Bin Analysis'!$B3765)</f>
        <v>2073</v>
      </c>
      <c r="I3765">
        <f t="shared" si="469"/>
        <v>0</v>
      </c>
      <c r="J3765">
        <f t="shared" si="470"/>
        <v>0</v>
      </c>
      <c r="K3765">
        <f>J3765*Weighting!$W$21</f>
        <v>0</v>
      </c>
      <c r="M3765" s="14"/>
    </row>
    <row r="3766" spans="1:25" x14ac:dyDescent="0.55000000000000004">
      <c r="A3766" s="32" t="str">
        <f>IF(Weighting!$P$22&gt;0,B3766,"")</f>
        <v/>
      </c>
      <c r="B3766" t="e">
        <f>Weighting!$C$22</f>
        <v>#DIV/0!</v>
      </c>
      <c r="C3766" t="e">
        <f>Weighting!$F$22</f>
        <v>#NUM!</v>
      </c>
      <c r="D3766" t="e">
        <f>IF(C3766=1,'Data Transformation'!$G$3+0.5*'Data Transformation'!$W$25,IF(C3767=1,D3767-'Data Transformation'!$W$25,FALSE))</f>
        <v>#NUM!</v>
      </c>
      <c r="E3766">
        <f t="array" ref="E3766">IF(ISLOGICAL(D3766),"",FREQUENCY(IF('Data Transformation'!$B$425:$B$8425='Bin Analysis'!$B3747,'Data Transformation'!$G$425:$G$8425),D3766))</f>
        <v>2001</v>
      </c>
      <c r="F3766">
        <f t="shared" si="468"/>
        <v>0</v>
      </c>
      <c r="G3766">
        <f>Weighting!$H$22</f>
        <v>0</v>
      </c>
      <c r="H3766">
        <f t="array" ref="H3766">FREQUENCY(IF('Data Transformation'!$B$4:$B$8425=B3747,'Data Transformation'!$G$4:$G$8425),'Bin Analysis'!$B3766)</f>
        <v>2073</v>
      </c>
      <c r="I3766">
        <f t="shared" si="469"/>
        <v>0</v>
      </c>
      <c r="J3766">
        <f t="shared" si="470"/>
        <v>0</v>
      </c>
      <c r="K3766">
        <f>J3766*Weighting!$W$22</f>
        <v>0</v>
      </c>
      <c r="M3766" s="14"/>
    </row>
    <row r="3767" spans="1:25" x14ac:dyDescent="0.55000000000000004">
      <c r="A3767" s="32" t="str">
        <f>IF(Weighting!$P$23&gt;0,B3767,"")</f>
        <v/>
      </c>
      <c r="B3767" t="e">
        <f>Weighting!$C$23</f>
        <v>#DIV/0!</v>
      </c>
      <c r="C3767" t="e">
        <f>Weighting!$F$23</f>
        <v>#NUM!</v>
      </c>
      <c r="D3767" t="e">
        <f>IF(C3767=1,'Data Transformation'!$G$3+0.5*'Data Transformation'!$W$25,IF(C3768=1,D3768-'Data Transformation'!$W$25,FALSE))</f>
        <v>#NUM!</v>
      </c>
      <c r="E3767">
        <f t="array" ref="E3767">IF(ISLOGICAL(D3767),"",FREQUENCY(IF('Data Transformation'!$B$425:$B$8425='Bin Analysis'!$B3747,'Data Transformation'!$G$425:$G$8425),D3767))</f>
        <v>2001</v>
      </c>
      <c r="F3767">
        <f t="shared" si="468"/>
        <v>0</v>
      </c>
      <c r="G3767">
        <f>Weighting!$H$23</f>
        <v>0</v>
      </c>
      <c r="H3767">
        <f t="array" ref="H3767">FREQUENCY(IF('Data Transformation'!$B$4:$B$8425=B3747,'Data Transformation'!$G$4:$G$8425),'Bin Analysis'!$B3767)</f>
        <v>2073</v>
      </c>
      <c r="I3767">
        <f t="shared" si="469"/>
        <v>0</v>
      </c>
      <c r="J3767">
        <f t="shared" si="470"/>
        <v>0</v>
      </c>
      <c r="K3767">
        <f>J3767*Weighting!$W$23</f>
        <v>0</v>
      </c>
      <c r="M3767" s="14"/>
    </row>
    <row r="3768" spans="1:25" x14ac:dyDescent="0.55000000000000004">
      <c r="A3768" s="32" t="str">
        <f>IF(Weighting!$P$24&gt;0,B3768,"")</f>
        <v/>
      </c>
      <c r="B3768" t="e">
        <f>Weighting!$C$24</f>
        <v>#DIV/0!</v>
      </c>
      <c r="C3768" t="e">
        <f>Weighting!$F$24</f>
        <v>#NUM!</v>
      </c>
      <c r="D3768" t="e">
        <f>IF(C3768=1,'Data Transformation'!$G$3+0.5*'Data Transformation'!$W$25,IF(C3769=1,D3769-'Data Transformation'!$W$25,FALSE))</f>
        <v>#NUM!</v>
      </c>
      <c r="E3768">
        <f t="array" ref="E3768">IF(ISLOGICAL(D3768),"",FREQUENCY(IF('Data Transformation'!$B$425:$B$8425='Bin Analysis'!$B3747,'Data Transformation'!$G$425:$G$8425),D3768))</f>
        <v>2001</v>
      </c>
      <c r="F3768">
        <f t="shared" si="468"/>
        <v>0</v>
      </c>
      <c r="G3768">
        <f>Weighting!$H$24</f>
        <v>0</v>
      </c>
      <c r="H3768">
        <f t="array" ref="H3768">FREQUENCY(IF('Data Transformation'!$B$4:$B$8425=B3747,'Data Transformation'!$G$4:$G$8425),'Bin Analysis'!$B3768)</f>
        <v>2073</v>
      </c>
      <c r="I3768">
        <f t="shared" si="469"/>
        <v>0</v>
      </c>
      <c r="J3768">
        <f t="shared" si="470"/>
        <v>0</v>
      </c>
      <c r="K3768">
        <f>J3768*Weighting!$W$24</f>
        <v>0</v>
      </c>
      <c r="M3768" s="14"/>
    </row>
    <row r="3769" spans="1:25" x14ac:dyDescent="0.55000000000000004">
      <c r="A3769" s="32" t="str">
        <f>IF(Weighting!$P$25&gt;0,B3769,"")</f>
        <v/>
      </c>
      <c r="B3769" t="e">
        <f>Weighting!$C$25</f>
        <v>#DIV/0!</v>
      </c>
      <c r="C3769" t="e">
        <f>Weighting!$F$25</f>
        <v>#NUM!</v>
      </c>
      <c r="D3769" t="e">
        <f>IF(C3769=1,'Data Transformation'!$G$3+0.5*'Data Transformation'!$W$25,IF(C3770=1,D3770-'Data Transformation'!$W$25,FALSE))</f>
        <v>#NUM!</v>
      </c>
      <c r="E3769">
        <f t="array" ref="E3769">IF(ISLOGICAL(D3769),"",FREQUENCY(IF('Data Transformation'!$B$425:$B$8425='Bin Analysis'!$B3747,'Data Transformation'!$G$425:$G$8425),D3769))</f>
        <v>2001</v>
      </c>
      <c r="F3769">
        <f t="shared" si="468"/>
        <v>0</v>
      </c>
      <c r="G3769">
        <f>Weighting!$H$25</f>
        <v>0</v>
      </c>
      <c r="H3769">
        <f t="array" ref="H3769">FREQUENCY(IF('Data Transformation'!$B$4:$B$8425=B3747,'Data Transformation'!$G$4:$G$8425),'Bin Analysis'!$B3769)</f>
        <v>2073</v>
      </c>
      <c r="I3769">
        <f t="shared" si="469"/>
        <v>0</v>
      </c>
      <c r="J3769">
        <f t="shared" si="470"/>
        <v>0</v>
      </c>
      <c r="K3769">
        <f>J3769*Weighting!$W$25</f>
        <v>0</v>
      </c>
      <c r="M3769" s="14"/>
    </row>
    <row r="3770" spans="1:25" x14ac:dyDescent="0.55000000000000004">
      <c r="O3770"/>
      <c r="P3770"/>
      <c r="Q3770"/>
      <c r="R3770"/>
    </row>
    <row r="3771" spans="1:25" ht="23.35" x14ac:dyDescent="0.8">
      <c r="A3771" s="21" t="s">
        <v>0</v>
      </c>
      <c r="B3771" s="21" t="str">
        <f>IFERROR(VLOOKUP(C3771,'Data Transformation'!$L$6:$M$426,2,FALSE),"")</f>
        <v/>
      </c>
      <c r="C3771" s="21">
        <f>C3747+1</f>
        <v>157</v>
      </c>
      <c r="D3771" s="21"/>
      <c r="E3771" s="21"/>
      <c r="F3771" s="21"/>
      <c r="G3771" s="21"/>
      <c r="H3771" s="22"/>
      <c r="I3771" s="22"/>
      <c r="J3771" s="22"/>
      <c r="K3771" s="21"/>
      <c r="L3771" s="21" t="str">
        <f>B3771</f>
        <v/>
      </c>
      <c r="M3771" s="23" t="e">
        <f>INDEX('Data Transformation'!$O$4:$O$424,MATCH($B3771,'Data Transformation'!$M$4:$M$424,0),MATCH($M$2,'Data Transformation'!$O$3,0))</f>
        <v>#N/A</v>
      </c>
      <c r="N3771" s="27" t="e">
        <f>IF('Input and Summary Results'!$J$16="minimum",'Bin Analysis'!X3772/(M3771-1),'Bin Analysis'!Y3771/('Bin Analysis'!M3771-1))</f>
        <v>#N/A</v>
      </c>
      <c r="O3771" s="27" t="e">
        <f>IF(M3771=FALSE,NA(),(VLOOKUP(1,C3774:K3793,4,FALSE))/(M3771-1))</f>
        <v>#N/A</v>
      </c>
      <c r="P3771" s="27" t="e">
        <f>IF(M3771=FALSE,NA(),SUM(J3774:J3793)/Weighting!$S$5)</f>
        <v>#N/A</v>
      </c>
      <c r="Q3771" s="27" t="e">
        <f>IF(M3771=FALSE,NA(),SUM(K3774:K3793)/Weighting!$S$6)</f>
        <v>#N/A</v>
      </c>
      <c r="R3771" s="27" t="e">
        <f>IF(M3771=FALSE,NA(),(VLOOKUP(1,G3774:K3793,3,FALSE))/(M3771-1))</f>
        <v>#N/A</v>
      </c>
      <c r="S3771" s="22" t="e">
        <f>IF(M3771=FALSE,NA(),IF(SUM(J3774:J3793)=2,"yes","no"))</f>
        <v>#N/A</v>
      </c>
      <c r="X3771" s="2" cm="2">
        <f t="array" ref="X3771:X3772">FREQUENCY(IF('Data Transformation'!$B$425:$B$6424='Bin Analysis'!L3771,'Data Transformation'!$G$425:$G$6424),'Data Transformation'!$U$11)</f>
        <v>0</v>
      </c>
      <c r="Y3771" s="2" cm="2">
        <f t="array" ref="Y3771:Y3772">FREQUENCY(IF('Data Transformation'!$B$425:$B$6424='Bin Analysis'!L3771,'Data Transformation'!$G$425:$G$6424),'Data Transformation'!$U$12)</f>
        <v>0</v>
      </c>
    </row>
    <row r="3772" spans="1:25" x14ac:dyDescent="0.55000000000000004">
      <c r="A3772" s="14" t="s">
        <v>67</v>
      </c>
      <c r="B3772" t="s">
        <v>47</v>
      </c>
      <c r="C3772" t="s">
        <v>5</v>
      </c>
      <c r="D3772" t="s">
        <v>100</v>
      </c>
      <c r="E3772" t="s">
        <v>101</v>
      </c>
      <c r="F3772" t="s">
        <v>102</v>
      </c>
      <c r="G3772" t="s">
        <v>70</v>
      </c>
      <c r="H3772" t="s">
        <v>31</v>
      </c>
      <c r="I3772" t="s">
        <v>32</v>
      </c>
      <c r="J3772" t="s">
        <v>46</v>
      </c>
      <c r="K3772" s="14" t="s">
        <v>45</v>
      </c>
      <c r="M3772" s="14"/>
      <c r="X3772" s="2">
        <v>0</v>
      </c>
      <c r="Y3772" s="2">
        <v>0</v>
      </c>
    </row>
    <row r="3773" spans="1:25" x14ac:dyDescent="0.55000000000000004">
      <c r="A3773" s="32"/>
      <c r="D3773" t="e">
        <f>IF(C3773=1,'Data Transformation'!$G$3+0.5*'Data Transformation'!$W$25,IF(C3774=1,D3774-'Data Transformation'!$W$25,FALSE))</f>
        <v>#NUM!</v>
      </c>
      <c r="E3773">
        <f t="array" ref="E3773">IF(ISLOGICAL(D3773),"",FREQUENCY(IF('Data Transformation'!$B$425:$B$8425='Bin Analysis'!$B3771,'Data Transformation'!$G$425:$G$8425),D3773))</f>
        <v>2001</v>
      </c>
      <c r="F3773" t="e">
        <f>IF(ISLOGICAL(D3773),"",E3773-E3772)</f>
        <v>#VALUE!</v>
      </c>
      <c r="M3773" s="14"/>
    </row>
    <row r="3774" spans="1:25" x14ac:dyDescent="0.55000000000000004">
      <c r="A3774" s="32" t="e">
        <f>IF(Weighting!$P$6&gt;0,B3774,"")</f>
        <v>#NUM!</v>
      </c>
      <c r="B3774" t="e">
        <f>Weighting!$C$6</f>
        <v>#DIV/0!</v>
      </c>
      <c r="C3774" t="e">
        <f>Weighting!$F$6</f>
        <v>#NUM!</v>
      </c>
      <c r="D3774" t="e">
        <f>IF(C3774=1,'Data Transformation'!$G$3+0.5*'Data Transformation'!$W$25,IF(C3775=1,D3775-'Data Transformation'!$W$25,FALSE))</f>
        <v>#NUM!</v>
      </c>
      <c r="E3774">
        <f t="array" ref="E3774">IF(ISLOGICAL(D3774),"",FREQUENCY(IF('Data Transformation'!$B$425:$B$8425='Bin Analysis'!$B3771,'Data Transformation'!$G$425:$G$8425),D3774))</f>
        <v>2001</v>
      </c>
      <c r="F3774">
        <f>IF(ISLOGICAL(D3774),"",E3774-E3773)</f>
        <v>0</v>
      </c>
      <c r="G3774">
        <f>Weighting!$H$6</f>
        <v>1</v>
      </c>
      <c r="H3774">
        <f t="array" ref="H3774">FREQUENCY(IF('Data Transformation'!$B$4:$B$8425=B3771,'Data Transformation'!$G$4:$G$8425),'Bin Analysis'!$B3774)</f>
        <v>2073</v>
      </c>
      <c r="I3774">
        <f>H3774-H3773</f>
        <v>2073</v>
      </c>
      <c r="J3774">
        <f>IF(I3774=0,0,1)</f>
        <v>1</v>
      </c>
      <c r="K3774" t="e">
        <f>J3774*Weighting!$W$6</f>
        <v>#NUM!</v>
      </c>
      <c r="M3774" s="14"/>
    </row>
    <row r="3775" spans="1:25" x14ac:dyDescent="0.55000000000000004">
      <c r="A3775" s="32" t="str">
        <f>IF(Weighting!$P$7&gt;0,B3775,"")</f>
        <v/>
      </c>
      <c r="B3775" t="e">
        <f>Weighting!$C$7</f>
        <v>#DIV/0!</v>
      </c>
      <c r="C3775" t="e">
        <f>Weighting!$F$7</f>
        <v>#NUM!</v>
      </c>
      <c r="D3775" t="e">
        <f>IF(C3775=1,'Data Transformation'!$G$3+0.5*'Data Transformation'!$W$25,IF(C3776=1,D3776-'Data Transformation'!$W$25,FALSE))</f>
        <v>#NUM!</v>
      </c>
      <c r="E3775">
        <f t="array" ref="E3775">IF(ISLOGICAL(D3775),"",FREQUENCY(IF('Data Transformation'!$B$425:$B$8425='Bin Analysis'!$B3771,'Data Transformation'!$G$425:$G$8425),D3775))</f>
        <v>2001</v>
      </c>
      <c r="F3775">
        <f t="shared" ref="F3775:F3793" si="471">IF(ISLOGICAL(D3775),"",E3775-E3774)</f>
        <v>0</v>
      </c>
      <c r="G3775">
        <f>Weighting!$H$7</f>
        <v>0</v>
      </c>
      <c r="H3775">
        <f t="array" ref="H3775">FREQUENCY(IF('Data Transformation'!$B$4:$B$8425=B3771,'Data Transformation'!$G$4:$G$8425),'Bin Analysis'!$B3775)</f>
        <v>2073</v>
      </c>
      <c r="I3775">
        <f t="shared" ref="I3775:I3793" si="472">H3775-H3774</f>
        <v>0</v>
      </c>
      <c r="J3775">
        <f>IF(I3775=0,0,1)</f>
        <v>0</v>
      </c>
      <c r="K3775">
        <f>J3775*Weighting!$W$7</f>
        <v>0</v>
      </c>
      <c r="M3775" s="14"/>
    </row>
    <row r="3776" spans="1:25" x14ac:dyDescent="0.55000000000000004">
      <c r="A3776" s="32" t="str">
        <f>IF(Weighting!$P$8&gt;0,B3776,"")</f>
        <v/>
      </c>
      <c r="B3776" t="e">
        <f>Weighting!$C$8</f>
        <v>#DIV/0!</v>
      </c>
      <c r="C3776" t="e">
        <f>Weighting!$F$8</f>
        <v>#NUM!</v>
      </c>
      <c r="D3776" t="e">
        <f>IF(C3776=1,'Data Transformation'!$G$3+0.5*'Data Transformation'!$W$25,IF(C3777=1,D3777-'Data Transformation'!$W$25,FALSE))</f>
        <v>#NUM!</v>
      </c>
      <c r="E3776">
        <f t="array" ref="E3776">IF(ISLOGICAL(D3776),"",FREQUENCY(IF('Data Transformation'!$B$425:$B$8425='Bin Analysis'!$B3771,'Data Transformation'!$G$425:$G$8425),D3776))</f>
        <v>2001</v>
      </c>
      <c r="F3776">
        <f t="shared" si="471"/>
        <v>0</v>
      </c>
      <c r="G3776">
        <f>Weighting!$H$8</f>
        <v>0</v>
      </c>
      <c r="H3776">
        <f t="array" ref="H3776">FREQUENCY(IF('Data Transformation'!$B$4:$B$8425=B3771,'Data Transformation'!$G$4:$G$8425),'Bin Analysis'!$B3776)</f>
        <v>2073</v>
      </c>
      <c r="I3776">
        <f t="shared" si="472"/>
        <v>0</v>
      </c>
      <c r="J3776">
        <f t="shared" ref="J3776:J3793" si="473">IF(I3776=0,0,1)</f>
        <v>0</v>
      </c>
      <c r="K3776">
        <f>J3776*Weighting!$W$8</f>
        <v>0</v>
      </c>
      <c r="M3776" s="14"/>
    </row>
    <row r="3777" spans="1:13" x14ac:dyDescent="0.55000000000000004">
      <c r="A3777" s="32" t="str">
        <f>IF(Weighting!$P$9&gt;0,B3777,"")</f>
        <v/>
      </c>
      <c r="B3777" s="50" t="e">
        <f>Weighting!$C$9</f>
        <v>#DIV/0!</v>
      </c>
      <c r="C3777" t="e">
        <f>Weighting!$F$9</f>
        <v>#NUM!</v>
      </c>
      <c r="D3777" t="e">
        <f>IF(C3777=1,'Data Transformation'!$G$3+0.5*'Data Transformation'!$W$25,IF(C3778=1,D3778-'Data Transformation'!$W$25,FALSE))</f>
        <v>#NUM!</v>
      </c>
      <c r="E3777">
        <f t="array" ref="E3777">IF(ISLOGICAL(D3777),"",FREQUENCY(IF('Data Transformation'!$B$425:$B$8425='Bin Analysis'!$B3771,'Data Transformation'!$G$425:$G$8425),D3777))</f>
        <v>2001</v>
      </c>
      <c r="F3777">
        <f t="shared" si="471"/>
        <v>0</v>
      </c>
      <c r="G3777">
        <f>Weighting!$H$9</f>
        <v>0</v>
      </c>
      <c r="H3777">
        <f t="array" ref="H3777">FREQUENCY(IF('Data Transformation'!$B$4:$B$8425=B3771,'Data Transformation'!$G$4:$G$8425),'Bin Analysis'!$B3777)</f>
        <v>2073</v>
      </c>
      <c r="I3777">
        <f t="shared" si="472"/>
        <v>0</v>
      </c>
      <c r="J3777">
        <f t="shared" si="473"/>
        <v>0</v>
      </c>
      <c r="K3777">
        <f>J3777*Weighting!$W$9</f>
        <v>0</v>
      </c>
      <c r="M3777" s="14"/>
    </row>
    <row r="3778" spans="1:13" x14ac:dyDescent="0.55000000000000004">
      <c r="A3778" s="32" t="str">
        <f>IF(Weighting!$P$10&gt;0,B3778,"")</f>
        <v/>
      </c>
      <c r="B3778" t="e">
        <f>Weighting!$C$10</f>
        <v>#DIV/0!</v>
      </c>
      <c r="C3778" t="e">
        <f>Weighting!$F$10</f>
        <v>#NUM!</v>
      </c>
      <c r="D3778" t="e">
        <f>IF(C3778=1,'Data Transformation'!$G$3+0.5*'Data Transformation'!$W$25,IF(C3779=1,D3779-'Data Transformation'!$W$25,FALSE))</f>
        <v>#NUM!</v>
      </c>
      <c r="E3778">
        <f t="array" ref="E3778">IF(ISLOGICAL(D3778),"",FREQUENCY(IF('Data Transformation'!$B$425:$B$8425='Bin Analysis'!$B3771,'Data Transformation'!$G$425:$G$8425),D3778))</f>
        <v>2001</v>
      </c>
      <c r="F3778">
        <f t="shared" si="471"/>
        <v>0</v>
      </c>
      <c r="G3778">
        <f>Weighting!$H$10</f>
        <v>0</v>
      </c>
      <c r="H3778">
        <f t="array" ref="H3778">FREQUENCY(IF('Data Transformation'!$B$4:$B$8425=B3771,'Data Transformation'!$G$4:$G$8425),'Bin Analysis'!$B3778)</f>
        <v>2073</v>
      </c>
      <c r="I3778">
        <f t="shared" si="472"/>
        <v>0</v>
      </c>
      <c r="J3778">
        <f t="shared" si="473"/>
        <v>0</v>
      </c>
      <c r="K3778">
        <f>J3778*Weighting!$W$10</f>
        <v>0</v>
      </c>
      <c r="M3778" s="14"/>
    </row>
    <row r="3779" spans="1:13" x14ac:dyDescent="0.55000000000000004">
      <c r="A3779" s="32" t="str">
        <f>IF(Weighting!$P$11&gt;0,B3779,"")</f>
        <v/>
      </c>
      <c r="B3779" t="e">
        <f>Weighting!$C$11</f>
        <v>#DIV/0!</v>
      </c>
      <c r="C3779" t="e">
        <f>Weighting!$F$11</f>
        <v>#NUM!</v>
      </c>
      <c r="D3779" t="e">
        <f>IF(C3779=1,'Data Transformation'!$G$3+0.5*'Data Transformation'!$W$25,IF(C3780=1,D3780-'Data Transformation'!$W$25,FALSE))</f>
        <v>#NUM!</v>
      </c>
      <c r="E3779">
        <f t="array" ref="E3779">IF(ISLOGICAL(D3779),"",FREQUENCY(IF('Data Transformation'!$B$425:$B$8425='Bin Analysis'!$B3771,'Data Transformation'!$G$425:$G$8425),D3779))</f>
        <v>2001</v>
      </c>
      <c r="F3779">
        <f t="shared" si="471"/>
        <v>0</v>
      </c>
      <c r="G3779">
        <f>Weighting!$H$11</f>
        <v>0</v>
      </c>
      <c r="H3779">
        <f t="array" ref="H3779">FREQUENCY(IF('Data Transformation'!$B$4:$B$8425=B3771,'Data Transformation'!$G$4:$G$8425),'Bin Analysis'!$B3779)</f>
        <v>2073</v>
      </c>
      <c r="I3779">
        <f t="shared" si="472"/>
        <v>0</v>
      </c>
      <c r="J3779">
        <f t="shared" si="473"/>
        <v>0</v>
      </c>
      <c r="K3779">
        <f>J3779*Weighting!$W$11</f>
        <v>0</v>
      </c>
      <c r="M3779" s="14"/>
    </row>
    <row r="3780" spans="1:13" x14ac:dyDescent="0.55000000000000004">
      <c r="A3780" s="32" t="str">
        <f>IF(Weighting!$P$12&gt;0,B3780,"")</f>
        <v/>
      </c>
      <c r="B3780" t="e">
        <f>Weighting!$C$12</f>
        <v>#DIV/0!</v>
      </c>
      <c r="C3780" t="e">
        <f>Weighting!$F$12</f>
        <v>#NUM!</v>
      </c>
      <c r="D3780" t="e">
        <f>IF(C3780=1,'Data Transformation'!$G$3+0.5*'Data Transformation'!$W$25,IF(C3781=1,D3781-'Data Transformation'!$W$25,FALSE))</f>
        <v>#NUM!</v>
      </c>
      <c r="E3780">
        <f t="array" ref="E3780">IF(ISLOGICAL(D3780),"",FREQUENCY(IF('Data Transformation'!$B$425:$B$8425='Bin Analysis'!$B3771,'Data Transformation'!$G$425:$G$8425),D3780))</f>
        <v>2001</v>
      </c>
      <c r="F3780">
        <f t="shared" si="471"/>
        <v>0</v>
      </c>
      <c r="G3780">
        <f>Weighting!$H$12</f>
        <v>0</v>
      </c>
      <c r="H3780">
        <f t="array" ref="H3780">FREQUENCY(IF('Data Transformation'!$B$4:$B$8425=B3771,'Data Transformation'!$G$4:$G$8425),'Bin Analysis'!$B3780)</f>
        <v>2073</v>
      </c>
      <c r="I3780">
        <f t="shared" si="472"/>
        <v>0</v>
      </c>
      <c r="J3780">
        <f t="shared" si="473"/>
        <v>0</v>
      </c>
      <c r="K3780">
        <f>J3780*Weighting!$W$12</f>
        <v>0</v>
      </c>
      <c r="M3780" s="14"/>
    </row>
    <row r="3781" spans="1:13" x14ac:dyDescent="0.55000000000000004">
      <c r="A3781" s="32" t="str">
        <f>IF(Weighting!$P$13&gt;0,B3781,"")</f>
        <v/>
      </c>
      <c r="B3781" t="e">
        <f>Weighting!$C$13</f>
        <v>#DIV/0!</v>
      </c>
      <c r="C3781" t="e">
        <f>Weighting!$F$13</f>
        <v>#NUM!</v>
      </c>
      <c r="D3781" t="e">
        <f>IF(C3781=1,'Data Transformation'!$G$3+0.5*'Data Transformation'!$W$25,IF(C3782=1,D3782-'Data Transformation'!$W$25,FALSE))</f>
        <v>#NUM!</v>
      </c>
      <c r="E3781">
        <f t="array" ref="E3781">IF(ISLOGICAL(D3781),"",FREQUENCY(IF('Data Transformation'!$B$425:$B$8425='Bin Analysis'!$B3771,'Data Transformation'!$G$425:$G$8425),D3781))</f>
        <v>2001</v>
      </c>
      <c r="F3781">
        <f t="shared" si="471"/>
        <v>0</v>
      </c>
      <c r="G3781">
        <f>Weighting!$H$13</f>
        <v>0</v>
      </c>
      <c r="H3781">
        <f t="array" ref="H3781">FREQUENCY(IF('Data Transformation'!$B$4:$B$8425=B3771,'Data Transformation'!$G$4:$G$8425),'Bin Analysis'!$B3781)</f>
        <v>2073</v>
      </c>
      <c r="I3781">
        <f t="shared" si="472"/>
        <v>0</v>
      </c>
      <c r="J3781">
        <f t="shared" si="473"/>
        <v>0</v>
      </c>
      <c r="K3781">
        <f>J3781*Weighting!$W$13</f>
        <v>0</v>
      </c>
      <c r="M3781" s="14"/>
    </row>
    <row r="3782" spans="1:13" x14ac:dyDescent="0.55000000000000004">
      <c r="A3782" s="32" t="str">
        <f>IF(Weighting!$P$14&gt;0,B3782,"")</f>
        <v/>
      </c>
      <c r="B3782" t="e">
        <f>Weighting!$C$14</f>
        <v>#DIV/0!</v>
      </c>
      <c r="C3782" t="e">
        <f>Weighting!$F$14</f>
        <v>#NUM!</v>
      </c>
      <c r="D3782" t="e">
        <f>IF(C3782=1,'Data Transformation'!$G$3+0.5*'Data Transformation'!$W$25,IF(C3783=1,D3783-'Data Transformation'!$W$25,FALSE))</f>
        <v>#NUM!</v>
      </c>
      <c r="E3782">
        <f t="array" ref="E3782">IF(ISLOGICAL(D3782),"",FREQUENCY(IF('Data Transformation'!$B$425:$B$8425='Bin Analysis'!$B3771,'Data Transformation'!$G$425:$G$8425),D3782))</f>
        <v>2001</v>
      </c>
      <c r="F3782">
        <f t="shared" si="471"/>
        <v>0</v>
      </c>
      <c r="G3782">
        <f>Weighting!$H$14</f>
        <v>0</v>
      </c>
      <c r="H3782">
        <f t="array" ref="H3782">FREQUENCY(IF('Data Transformation'!$B$4:$B$8425=B3771,'Data Transformation'!$G$4:$G$8425),'Bin Analysis'!$B3782)</f>
        <v>2073</v>
      </c>
      <c r="I3782">
        <f t="shared" si="472"/>
        <v>0</v>
      </c>
      <c r="J3782">
        <f t="shared" si="473"/>
        <v>0</v>
      </c>
      <c r="K3782">
        <f>J3782*Weighting!$W$14</f>
        <v>0</v>
      </c>
      <c r="M3782" s="14"/>
    </row>
    <row r="3783" spans="1:13" x14ac:dyDescent="0.55000000000000004">
      <c r="A3783" s="32" t="str">
        <f>IF(Weighting!$P$15&gt;0,B3783,"")</f>
        <v/>
      </c>
      <c r="B3783" t="e">
        <f>Weighting!$C$15</f>
        <v>#DIV/0!</v>
      </c>
      <c r="C3783" t="e">
        <f>Weighting!$F$15</f>
        <v>#NUM!</v>
      </c>
      <c r="D3783" t="e">
        <f>IF(C3783=1,'Data Transformation'!$G$3+0.5*'Data Transformation'!$W$25,IF(C3784=1,D3784-'Data Transformation'!$W$25,FALSE))</f>
        <v>#NUM!</v>
      </c>
      <c r="E3783">
        <f t="array" ref="E3783">IF(ISLOGICAL(D3783),"",FREQUENCY(IF('Data Transformation'!$B$425:$B$8425='Bin Analysis'!$B3771,'Data Transformation'!$G$425:$G$8425),D3783))</f>
        <v>2001</v>
      </c>
      <c r="F3783">
        <f t="shared" si="471"/>
        <v>0</v>
      </c>
      <c r="G3783">
        <f>Weighting!$H$15</f>
        <v>0</v>
      </c>
      <c r="H3783">
        <f t="array" ref="H3783">FREQUENCY(IF('Data Transformation'!$B$4:$B$8425=B3771,'Data Transformation'!$G$4:$G$8425),'Bin Analysis'!$B3783)</f>
        <v>2073</v>
      </c>
      <c r="I3783">
        <f t="shared" si="472"/>
        <v>0</v>
      </c>
      <c r="J3783">
        <f t="shared" si="473"/>
        <v>0</v>
      </c>
      <c r="K3783">
        <f>J3783*Weighting!$W$15</f>
        <v>0</v>
      </c>
      <c r="M3783" s="14"/>
    </row>
    <row r="3784" spans="1:13" x14ac:dyDescent="0.55000000000000004">
      <c r="A3784" s="32" t="str">
        <f>IF(Weighting!$P$16&gt;0,B3784,"")</f>
        <v/>
      </c>
      <c r="B3784" t="e">
        <f>Weighting!$C$16</f>
        <v>#DIV/0!</v>
      </c>
      <c r="C3784" t="e">
        <f>Weighting!$F$16</f>
        <v>#NUM!</v>
      </c>
      <c r="D3784" t="e">
        <f>IF(C3784=1,'Data Transformation'!$G$3+0.5*'Data Transformation'!$W$25,IF(C3785=1,D3785-'Data Transformation'!$W$25,FALSE))</f>
        <v>#NUM!</v>
      </c>
      <c r="E3784">
        <f t="array" ref="E3784">IF(ISLOGICAL(D3784),"",FREQUENCY(IF('Data Transformation'!$B$425:$B$8425='Bin Analysis'!$B3771,'Data Transformation'!$G$425:$G$8425),D3784))</f>
        <v>2001</v>
      </c>
      <c r="F3784">
        <f t="shared" si="471"/>
        <v>0</v>
      </c>
      <c r="G3784">
        <f>Weighting!$H$16</f>
        <v>0</v>
      </c>
      <c r="H3784">
        <f t="array" ref="H3784">FREQUENCY(IF('Data Transformation'!$B$4:$B$8425=B3771,'Data Transformation'!$G$4:$G$8425),'Bin Analysis'!$B3784)</f>
        <v>2073</v>
      </c>
      <c r="I3784">
        <f t="shared" si="472"/>
        <v>0</v>
      </c>
      <c r="J3784">
        <f t="shared" si="473"/>
        <v>0</v>
      </c>
      <c r="K3784">
        <f>J3784*Weighting!$W$16</f>
        <v>0</v>
      </c>
      <c r="M3784" s="14"/>
    </row>
    <row r="3785" spans="1:13" x14ac:dyDescent="0.55000000000000004">
      <c r="A3785" s="32" t="str">
        <f>IF(Weighting!$P$17&gt;0,B3785,"")</f>
        <v/>
      </c>
      <c r="B3785" t="e">
        <f>Weighting!$C$17</f>
        <v>#DIV/0!</v>
      </c>
      <c r="C3785" t="e">
        <f>Weighting!$F$17</f>
        <v>#NUM!</v>
      </c>
      <c r="D3785" t="e">
        <f>IF(C3785=1,'Data Transformation'!$G$3+0.5*'Data Transformation'!$W$25,IF(C3786=1,D3786-'Data Transformation'!$W$25,FALSE))</f>
        <v>#NUM!</v>
      </c>
      <c r="E3785">
        <f t="array" ref="E3785">IF(ISLOGICAL(D3785),"",FREQUENCY(IF('Data Transformation'!$B$425:$B$8425='Bin Analysis'!$B3771,'Data Transformation'!$G$425:$G$8425),D3785))</f>
        <v>2001</v>
      </c>
      <c r="F3785">
        <f t="shared" si="471"/>
        <v>0</v>
      </c>
      <c r="G3785">
        <f>Weighting!$H$17</f>
        <v>0</v>
      </c>
      <c r="H3785">
        <f t="array" ref="H3785">FREQUENCY(IF('Data Transformation'!$B$4:$B$8425=B3771,'Data Transformation'!$G$4:$G$8425),'Bin Analysis'!$B3785)</f>
        <v>2073</v>
      </c>
      <c r="I3785">
        <f t="shared" si="472"/>
        <v>0</v>
      </c>
      <c r="J3785">
        <f t="shared" si="473"/>
        <v>0</v>
      </c>
      <c r="K3785">
        <f>J3785*Weighting!$W$17</f>
        <v>0</v>
      </c>
      <c r="M3785" s="14"/>
    </row>
    <row r="3786" spans="1:13" x14ac:dyDescent="0.55000000000000004">
      <c r="A3786" s="32" t="str">
        <f>IF(Weighting!$P$18&gt;0,B3786,"")</f>
        <v/>
      </c>
      <c r="B3786" t="e">
        <f>Weighting!$C$18</f>
        <v>#DIV/0!</v>
      </c>
      <c r="C3786" t="e">
        <f>Weighting!$F$18</f>
        <v>#NUM!</v>
      </c>
      <c r="D3786" t="e">
        <f>IF(C3786=1,'Data Transformation'!$G$3+0.5*'Data Transformation'!$W$25,IF(C3787=1,D3787-'Data Transformation'!$W$25,FALSE))</f>
        <v>#NUM!</v>
      </c>
      <c r="E3786">
        <f t="array" ref="E3786">IF(ISLOGICAL(D3786),"",FREQUENCY(IF('Data Transformation'!$B$425:$B$8425='Bin Analysis'!$B3771,'Data Transformation'!$G$425:$G$8425),D3786))</f>
        <v>2001</v>
      </c>
      <c r="F3786">
        <f t="shared" si="471"/>
        <v>0</v>
      </c>
      <c r="G3786">
        <f>Weighting!$H$18</f>
        <v>0</v>
      </c>
      <c r="H3786">
        <f t="array" ref="H3786">FREQUENCY(IF('Data Transformation'!$B$4:$B$8425=B3771,'Data Transformation'!$G$4:$G$8425),'Bin Analysis'!$B3786)</f>
        <v>2073</v>
      </c>
      <c r="I3786">
        <f t="shared" si="472"/>
        <v>0</v>
      </c>
      <c r="J3786">
        <f t="shared" si="473"/>
        <v>0</v>
      </c>
      <c r="K3786">
        <f>J3786*Weighting!$W$18</f>
        <v>0</v>
      </c>
      <c r="M3786" s="14"/>
    </row>
    <row r="3787" spans="1:13" x14ac:dyDescent="0.55000000000000004">
      <c r="A3787" s="32" t="str">
        <f>IF(Weighting!$P$19&gt;0,B3787,"")</f>
        <v/>
      </c>
      <c r="B3787" t="e">
        <f>Weighting!$C$19</f>
        <v>#DIV/0!</v>
      </c>
      <c r="C3787" t="e">
        <f>Weighting!$F$19</f>
        <v>#NUM!</v>
      </c>
      <c r="D3787" t="e">
        <f>IF(C3787=1,'Data Transformation'!$G$3+0.5*'Data Transformation'!$W$25,IF(C3788=1,D3788-'Data Transformation'!$W$25,FALSE))</f>
        <v>#NUM!</v>
      </c>
      <c r="E3787">
        <f t="array" ref="E3787">IF(ISLOGICAL(D3787),"",FREQUENCY(IF('Data Transformation'!$B$425:$B$8425='Bin Analysis'!$B3771,'Data Transformation'!$G$425:$G$8425),D3787))</f>
        <v>2001</v>
      </c>
      <c r="F3787">
        <f t="shared" si="471"/>
        <v>0</v>
      </c>
      <c r="G3787">
        <f>Weighting!$H$19</f>
        <v>0</v>
      </c>
      <c r="H3787">
        <f t="array" ref="H3787">FREQUENCY(IF('Data Transformation'!$B$4:$B$8425=B3771,'Data Transformation'!$G$4:$G$8425),'Bin Analysis'!$B3787)</f>
        <v>2073</v>
      </c>
      <c r="I3787">
        <f t="shared" si="472"/>
        <v>0</v>
      </c>
      <c r="J3787">
        <f t="shared" si="473"/>
        <v>0</v>
      </c>
      <c r="K3787">
        <f>J3787*Weighting!$W$19</f>
        <v>0</v>
      </c>
      <c r="M3787" s="14"/>
    </row>
    <row r="3788" spans="1:13" x14ac:dyDescent="0.55000000000000004">
      <c r="A3788" s="32" t="str">
        <f>IF(Weighting!$P$20&gt;0,B3788,"")</f>
        <v/>
      </c>
      <c r="B3788" t="e">
        <f>Weighting!$C$20</f>
        <v>#DIV/0!</v>
      </c>
      <c r="C3788" t="e">
        <f>Weighting!$F$20</f>
        <v>#NUM!</v>
      </c>
      <c r="D3788" t="e">
        <f>IF(C3788=1,'Data Transformation'!$G$3+0.5*'Data Transformation'!$W$25,IF(C3789=1,D3789-'Data Transformation'!$W$25,FALSE))</f>
        <v>#NUM!</v>
      </c>
      <c r="E3788">
        <f t="array" ref="E3788">IF(ISLOGICAL(D3788),"",FREQUENCY(IF('Data Transformation'!$B$425:$B$8425='Bin Analysis'!$B3771,'Data Transformation'!$G$425:$G$8425),D3788))</f>
        <v>2001</v>
      </c>
      <c r="F3788">
        <f t="shared" si="471"/>
        <v>0</v>
      </c>
      <c r="G3788">
        <f>Weighting!$H$20</f>
        <v>0</v>
      </c>
      <c r="H3788">
        <f t="array" ref="H3788">FREQUENCY(IF('Data Transformation'!$B$4:$B$8425=B3771,'Data Transformation'!$G$4:$G$8425),'Bin Analysis'!$B3788)</f>
        <v>2073</v>
      </c>
      <c r="I3788">
        <f t="shared" si="472"/>
        <v>0</v>
      </c>
      <c r="J3788">
        <f t="shared" si="473"/>
        <v>0</v>
      </c>
      <c r="K3788">
        <f>J3788*Weighting!$W$20</f>
        <v>0</v>
      </c>
      <c r="M3788" s="14"/>
    </row>
    <row r="3789" spans="1:13" x14ac:dyDescent="0.55000000000000004">
      <c r="A3789" s="32" t="str">
        <f>IF(Weighting!$P$21&gt;0,B3789,"")</f>
        <v/>
      </c>
      <c r="B3789" t="e">
        <f>Weighting!$C$21</f>
        <v>#DIV/0!</v>
      </c>
      <c r="C3789" t="e">
        <f>Weighting!$F$21</f>
        <v>#NUM!</v>
      </c>
      <c r="D3789" t="e">
        <f>IF(C3789=1,'Data Transformation'!$G$3+0.5*'Data Transformation'!$W$25,IF(C3790=1,D3790-'Data Transformation'!$W$25,FALSE))</f>
        <v>#NUM!</v>
      </c>
      <c r="E3789">
        <f t="array" ref="E3789">IF(ISLOGICAL(D3789),"",FREQUENCY(IF('Data Transformation'!$B$425:$B$8425='Bin Analysis'!$B3771,'Data Transformation'!$G$425:$G$8425),D3789))</f>
        <v>2001</v>
      </c>
      <c r="F3789">
        <f t="shared" si="471"/>
        <v>0</v>
      </c>
      <c r="G3789">
        <f>Weighting!$H$21</f>
        <v>0</v>
      </c>
      <c r="H3789">
        <f t="array" ref="H3789">FREQUENCY(IF('Data Transformation'!$B$4:$B$8425=B3771,'Data Transformation'!$G$4:$G$8425),'Bin Analysis'!$B3789)</f>
        <v>2073</v>
      </c>
      <c r="I3789">
        <f t="shared" si="472"/>
        <v>0</v>
      </c>
      <c r="J3789">
        <f t="shared" si="473"/>
        <v>0</v>
      </c>
      <c r="K3789">
        <f>J3789*Weighting!$W$21</f>
        <v>0</v>
      </c>
      <c r="M3789" s="14"/>
    </row>
    <row r="3790" spans="1:13" x14ac:dyDescent="0.55000000000000004">
      <c r="A3790" s="32" t="str">
        <f>IF(Weighting!$P$22&gt;0,B3790,"")</f>
        <v/>
      </c>
      <c r="B3790" t="e">
        <f>Weighting!$C$22</f>
        <v>#DIV/0!</v>
      </c>
      <c r="C3790" t="e">
        <f>Weighting!$F$22</f>
        <v>#NUM!</v>
      </c>
      <c r="D3790" t="e">
        <f>IF(C3790=1,'Data Transformation'!$G$3+0.5*'Data Transformation'!$W$25,IF(C3791=1,D3791-'Data Transformation'!$W$25,FALSE))</f>
        <v>#NUM!</v>
      </c>
      <c r="E3790">
        <f t="array" ref="E3790">IF(ISLOGICAL(D3790),"",FREQUENCY(IF('Data Transformation'!$B$425:$B$8425='Bin Analysis'!$B3771,'Data Transformation'!$G$425:$G$8425),D3790))</f>
        <v>2001</v>
      </c>
      <c r="F3790">
        <f t="shared" si="471"/>
        <v>0</v>
      </c>
      <c r="G3790">
        <f>Weighting!$H$22</f>
        <v>0</v>
      </c>
      <c r="H3790">
        <f t="array" ref="H3790">FREQUENCY(IF('Data Transformation'!$B$4:$B$8425=B3771,'Data Transformation'!$G$4:$G$8425),'Bin Analysis'!$B3790)</f>
        <v>2073</v>
      </c>
      <c r="I3790">
        <f t="shared" si="472"/>
        <v>0</v>
      </c>
      <c r="J3790">
        <f t="shared" si="473"/>
        <v>0</v>
      </c>
      <c r="K3790">
        <f>J3790*Weighting!$W$22</f>
        <v>0</v>
      </c>
      <c r="M3790" s="14"/>
    </row>
    <row r="3791" spans="1:13" x14ac:dyDescent="0.55000000000000004">
      <c r="A3791" s="32" t="str">
        <f>IF(Weighting!$P$23&gt;0,B3791,"")</f>
        <v/>
      </c>
      <c r="B3791" t="e">
        <f>Weighting!$C$23</f>
        <v>#DIV/0!</v>
      </c>
      <c r="C3791" t="e">
        <f>Weighting!$F$23</f>
        <v>#NUM!</v>
      </c>
      <c r="D3791" t="e">
        <f>IF(C3791=1,'Data Transformation'!$G$3+0.5*'Data Transformation'!$W$25,IF(C3792=1,D3792-'Data Transformation'!$W$25,FALSE))</f>
        <v>#NUM!</v>
      </c>
      <c r="E3791">
        <f t="array" ref="E3791">IF(ISLOGICAL(D3791),"",FREQUENCY(IF('Data Transformation'!$B$425:$B$8425='Bin Analysis'!$B3771,'Data Transformation'!$G$425:$G$8425),D3791))</f>
        <v>2001</v>
      </c>
      <c r="F3791">
        <f t="shared" si="471"/>
        <v>0</v>
      </c>
      <c r="G3791">
        <f>Weighting!$H$23</f>
        <v>0</v>
      </c>
      <c r="H3791">
        <f t="array" ref="H3791">FREQUENCY(IF('Data Transformation'!$B$4:$B$8425=B3771,'Data Transformation'!$G$4:$G$8425),'Bin Analysis'!$B3791)</f>
        <v>2073</v>
      </c>
      <c r="I3791">
        <f t="shared" si="472"/>
        <v>0</v>
      </c>
      <c r="J3791">
        <f t="shared" si="473"/>
        <v>0</v>
      </c>
      <c r="K3791">
        <f>J3791*Weighting!$W$23</f>
        <v>0</v>
      </c>
      <c r="M3791" s="14"/>
    </row>
    <row r="3792" spans="1:13" x14ac:dyDescent="0.55000000000000004">
      <c r="A3792" s="32" t="str">
        <f>IF(Weighting!$P$24&gt;0,B3792,"")</f>
        <v/>
      </c>
      <c r="B3792" t="e">
        <f>Weighting!$C$24</f>
        <v>#DIV/0!</v>
      </c>
      <c r="C3792" t="e">
        <f>Weighting!$F$24</f>
        <v>#NUM!</v>
      </c>
      <c r="D3792" t="e">
        <f>IF(C3792=1,'Data Transformation'!$G$3+0.5*'Data Transformation'!$W$25,IF(C3793=1,D3793-'Data Transformation'!$W$25,FALSE))</f>
        <v>#NUM!</v>
      </c>
      <c r="E3792">
        <f t="array" ref="E3792">IF(ISLOGICAL(D3792),"",FREQUENCY(IF('Data Transformation'!$B$425:$B$8425='Bin Analysis'!$B3771,'Data Transformation'!$G$425:$G$8425),D3792))</f>
        <v>2001</v>
      </c>
      <c r="F3792">
        <f t="shared" si="471"/>
        <v>0</v>
      </c>
      <c r="G3792">
        <f>Weighting!$H$24</f>
        <v>0</v>
      </c>
      <c r="H3792">
        <f t="array" ref="H3792">FREQUENCY(IF('Data Transformation'!$B$4:$B$8425=B3771,'Data Transformation'!$G$4:$G$8425),'Bin Analysis'!$B3792)</f>
        <v>2073</v>
      </c>
      <c r="I3792">
        <f t="shared" si="472"/>
        <v>0</v>
      </c>
      <c r="J3792">
        <f t="shared" si="473"/>
        <v>0</v>
      </c>
      <c r="K3792">
        <f>J3792*Weighting!$W$24</f>
        <v>0</v>
      </c>
      <c r="M3792" s="14"/>
    </row>
    <row r="3793" spans="1:25" x14ac:dyDescent="0.55000000000000004">
      <c r="A3793" s="32" t="str">
        <f>IF(Weighting!$P$25&gt;0,B3793,"")</f>
        <v/>
      </c>
      <c r="B3793" t="e">
        <f>Weighting!$C$25</f>
        <v>#DIV/0!</v>
      </c>
      <c r="C3793" t="e">
        <f>Weighting!$F$25</f>
        <v>#NUM!</v>
      </c>
      <c r="D3793" t="e">
        <f>IF(C3793=1,'Data Transformation'!$G$3+0.5*'Data Transformation'!$W$25,IF(C3794=1,D3794-'Data Transformation'!$W$25,FALSE))</f>
        <v>#NUM!</v>
      </c>
      <c r="E3793">
        <f t="array" ref="E3793">IF(ISLOGICAL(D3793),"",FREQUENCY(IF('Data Transformation'!$B$425:$B$8425='Bin Analysis'!$B3771,'Data Transformation'!$G$425:$G$8425),D3793))</f>
        <v>2001</v>
      </c>
      <c r="F3793">
        <f t="shared" si="471"/>
        <v>0</v>
      </c>
      <c r="G3793">
        <f>Weighting!$H$25</f>
        <v>0</v>
      </c>
      <c r="H3793">
        <f t="array" ref="H3793">FREQUENCY(IF('Data Transformation'!$B$4:$B$8425=B3771,'Data Transformation'!$G$4:$G$8425),'Bin Analysis'!$B3793)</f>
        <v>2073</v>
      </c>
      <c r="I3793">
        <f t="shared" si="472"/>
        <v>0</v>
      </c>
      <c r="J3793">
        <f t="shared" si="473"/>
        <v>0</v>
      </c>
      <c r="K3793">
        <f>J3793*Weighting!$W$25</f>
        <v>0</v>
      </c>
      <c r="M3793" s="14"/>
    </row>
    <row r="3794" spans="1:25" x14ac:dyDescent="0.55000000000000004">
      <c r="O3794"/>
      <c r="P3794"/>
      <c r="Q3794"/>
      <c r="R3794"/>
    </row>
    <row r="3795" spans="1:25" ht="23.35" x14ac:dyDescent="0.8">
      <c r="A3795" s="21" t="s">
        <v>0</v>
      </c>
      <c r="B3795" s="21" t="str">
        <f>IFERROR(VLOOKUP(C3795,'Data Transformation'!$L$6:$M$426,2,FALSE),"")</f>
        <v/>
      </c>
      <c r="C3795" s="21">
        <f>C3771+1</f>
        <v>158</v>
      </c>
      <c r="D3795" s="21"/>
      <c r="E3795" s="21"/>
      <c r="F3795" s="21"/>
      <c r="G3795" s="21"/>
      <c r="H3795" s="22"/>
      <c r="I3795" s="22"/>
      <c r="J3795" s="22"/>
      <c r="K3795" s="21"/>
      <c r="L3795" s="21" t="str">
        <f>B3795</f>
        <v/>
      </c>
      <c r="M3795" s="23" t="e">
        <f>INDEX('Data Transformation'!$O$4:$O$424,MATCH($B3795,'Data Transformation'!$M$4:$M$424,0),MATCH($M$2,'Data Transformation'!$O$3,0))</f>
        <v>#N/A</v>
      </c>
      <c r="N3795" s="27" t="e">
        <f>IF('Input and Summary Results'!$J$16="minimum",'Bin Analysis'!X3796/(M3795-1),'Bin Analysis'!Y3795/('Bin Analysis'!M3795-1))</f>
        <v>#N/A</v>
      </c>
      <c r="O3795" s="27" t="e">
        <f>IF(M3795=FALSE,NA(),(VLOOKUP(1,C3798:K3817,4,FALSE))/(M3795-1))</f>
        <v>#N/A</v>
      </c>
      <c r="P3795" s="27" t="e">
        <f>IF(M3795=FALSE,NA(),SUM(J3798:J3817)/Weighting!$S$5)</f>
        <v>#N/A</v>
      </c>
      <c r="Q3795" s="27" t="e">
        <f>IF(M3795=FALSE,NA(),SUM(K3798:K3817)/Weighting!$S$6)</f>
        <v>#N/A</v>
      </c>
      <c r="R3795" s="27" t="e">
        <f>IF(M3795=FALSE,NA(),(VLOOKUP(1,G3798:K3817,3,FALSE))/(M3795-1))</f>
        <v>#N/A</v>
      </c>
      <c r="S3795" s="22" t="e">
        <f>IF(M3795=FALSE,NA(),IF(SUM(J3798:J3817)=2,"yes","no"))</f>
        <v>#N/A</v>
      </c>
      <c r="X3795" s="2" cm="2">
        <f t="array" ref="X3795:X3796">FREQUENCY(IF('Data Transformation'!$B$425:$B$6424='Bin Analysis'!L3795,'Data Transformation'!$G$425:$G$6424),'Data Transformation'!$U$11)</f>
        <v>0</v>
      </c>
      <c r="Y3795" s="2" cm="2">
        <f t="array" ref="Y3795:Y3796">FREQUENCY(IF('Data Transformation'!$B$425:$B$6424='Bin Analysis'!L3795,'Data Transformation'!$G$425:$G$6424),'Data Transformation'!$U$12)</f>
        <v>0</v>
      </c>
    </row>
    <row r="3796" spans="1:25" x14ac:dyDescent="0.55000000000000004">
      <c r="A3796" s="14" t="s">
        <v>67</v>
      </c>
      <c r="B3796" t="s">
        <v>47</v>
      </c>
      <c r="C3796" t="s">
        <v>5</v>
      </c>
      <c r="D3796" t="s">
        <v>100</v>
      </c>
      <c r="E3796" t="s">
        <v>101</v>
      </c>
      <c r="F3796" t="s">
        <v>102</v>
      </c>
      <c r="G3796" t="s">
        <v>70</v>
      </c>
      <c r="H3796" t="s">
        <v>31</v>
      </c>
      <c r="I3796" t="s">
        <v>32</v>
      </c>
      <c r="J3796" t="s">
        <v>46</v>
      </c>
      <c r="K3796" s="14" t="s">
        <v>45</v>
      </c>
      <c r="M3796" s="14"/>
      <c r="X3796" s="2">
        <v>0</v>
      </c>
      <c r="Y3796" s="2">
        <v>0</v>
      </c>
    </row>
    <row r="3797" spans="1:25" x14ac:dyDescent="0.55000000000000004">
      <c r="A3797" s="32"/>
      <c r="D3797" t="e">
        <f>IF(C3797=1,'Data Transformation'!$G$3+0.5*'Data Transformation'!$W$25,IF(C3798=1,D3798-'Data Transformation'!$W$25,FALSE))</f>
        <v>#NUM!</v>
      </c>
      <c r="E3797">
        <f t="array" ref="E3797">IF(ISLOGICAL(D3797),"",FREQUENCY(IF('Data Transformation'!$B$425:$B$8425='Bin Analysis'!$B3795,'Data Transformation'!$G$425:$G$8425),D3797))</f>
        <v>2001</v>
      </c>
      <c r="F3797" t="e">
        <f>IF(ISLOGICAL(D3797),"",E3797-E3796)</f>
        <v>#VALUE!</v>
      </c>
      <c r="M3797" s="14"/>
    </row>
    <row r="3798" spans="1:25" x14ac:dyDescent="0.55000000000000004">
      <c r="A3798" s="32" t="e">
        <f>IF(Weighting!$P$6&gt;0,B3798,"")</f>
        <v>#NUM!</v>
      </c>
      <c r="B3798" t="e">
        <f>Weighting!$C$6</f>
        <v>#DIV/0!</v>
      </c>
      <c r="C3798" t="e">
        <f>Weighting!$F$6</f>
        <v>#NUM!</v>
      </c>
      <c r="D3798" t="e">
        <f>IF(C3798=1,'Data Transformation'!$G$3+0.5*'Data Transformation'!$W$25,IF(C3799=1,D3799-'Data Transformation'!$W$25,FALSE))</f>
        <v>#NUM!</v>
      </c>
      <c r="E3798">
        <f t="array" ref="E3798">IF(ISLOGICAL(D3798),"",FREQUENCY(IF('Data Transformation'!$B$425:$B$8425='Bin Analysis'!$B3795,'Data Transformation'!$G$425:$G$8425),D3798))</f>
        <v>2001</v>
      </c>
      <c r="F3798">
        <f>IF(ISLOGICAL(D3798),"",E3798-E3797)</f>
        <v>0</v>
      </c>
      <c r="G3798">
        <f>Weighting!$H$6</f>
        <v>1</v>
      </c>
      <c r="H3798">
        <f t="array" ref="H3798">FREQUENCY(IF('Data Transformation'!$B$4:$B$8425=B3795,'Data Transformation'!$G$4:$G$8425),'Bin Analysis'!$B3798)</f>
        <v>2073</v>
      </c>
      <c r="I3798">
        <f>H3798-H3797</f>
        <v>2073</v>
      </c>
      <c r="J3798">
        <f>IF(I3798=0,0,1)</f>
        <v>1</v>
      </c>
      <c r="K3798" t="e">
        <f>J3798*Weighting!$W$6</f>
        <v>#NUM!</v>
      </c>
      <c r="M3798" s="14"/>
    </row>
    <row r="3799" spans="1:25" x14ac:dyDescent="0.55000000000000004">
      <c r="A3799" s="32" t="str">
        <f>IF(Weighting!$P$7&gt;0,B3799,"")</f>
        <v/>
      </c>
      <c r="B3799" t="e">
        <f>Weighting!$C$7</f>
        <v>#DIV/0!</v>
      </c>
      <c r="C3799" t="e">
        <f>Weighting!$F$7</f>
        <v>#NUM!</v>
      </c>
      <c r="D3799" t="e">
        <f>IF(C3799=1,'Data Transformation'!$G$3+0.5*'Data Transformation'!$W$25,IF(C3800=1,D3800-'Data Transformation'!$W$25,FALSE))</f>
        <v>#NUM!</v>
      </c>
      <c r="E3799">
        <f t="array" ref="E3799">IF(ISLOGICAL(D3799),"",FREQUENCY(IF('Data Transformation'!$B$425:$B$8425='Bin Analysis'!$B3795,'Data Transformation'!$G$425:$G$8425),D3799))</f>
        <v>2001</v>
      </c>
      <c r="F3799">
        <f t="shared" ref="F3799:F3817" si="474">IF(ISLOGICAL(D3799),"",E3799-E3798)</f>
        <v>0</v>
      </c>
      <c r="G3799">
        <f>Weighting!$H$7</f>
        <v>0</v>
      </c>
      <c r="H3799">
        <f t="array" ref="H3799">FREQUENCY(IF('Data Transformation'!$B$4:$B$8425=B3795,'Data Transformation'!$G$4:$G$8425),'Bin Analysis'!$B3799)</f>
        <v>2073</v>
      </c>
      <c r="I3799">
        <f t="shared" ref="I3799:I3817" si="475">H3799-H3798</f>
        <v>0</v>
      </c>
      <c r="J3799">
        <f>IF(I3799=0,0,1)</f>
        <v>0</v>
      </c>
      <c r="K3799">
        <f>J3799*Weighting!$W$7</f>
        <v>0</v>
      </c>
      <c r="M3799" s="14"/>
    </row>
    <row r="3800" spans="1:25" x14ac:dyDescent="0.55000000000000004">
      <c r="A3800" s="32" t="str">
        <f>IF(Weighting!$P$8&gt;0,B3800,"")</f>
        <v/>
      </c>
      <c r="B3800" t="e">
        <f>Weighting!$C$8</f>
        <v>#DIV/0!</v>
      </c>
      <c r="C3800" t="e">
        <f>Weighting!$F$8</f>
        <v>#NUM!</v>
      </c>
      <c r="D3800" t="e">
        <f>IF(C3800=1,'Data Transformation'!$G$3+0.5*'Data Transformation'!$W$25,IF(C3801=1,D3801-'Data Transformation'!$W$25,FALSE))</f>
        <v>#NUM!</v>
      </c>
      <c r="E3800">
        <f t="array" ref="E3800">IF(ISLOGICAL(D3800),"",FREQUENCY(IF('Data Transformation'!$B$425:$B$8425='Bin Analysis'!$B3795,'Data Transformation'!$G$425:$G$8425),D3800))</f>
        <v>2001</v>
      </c>
      <c r="F3800">
        <f t="shared" si="474"/>
        <v>0</v>
      </c>
      <c r="G3800">
        <f>Weighting!$H$8</f>
        <v>0</v>
      </c>
      <c r="H3800">
        <f t="array" ref="H3800">FREQUENCY(IF('Data Transformation'!$B$4:$B$8425=B3795,'Data Transformation'!$G$4:$G$8425),'Bin Analysis'!$B3800)</f>
        <v>2073</v>
      </c>
      <c r="I3800">
        <f t="shared" si="475"/>
        <v>0</v>
      </c>
      <c r="J3800">
        <f t="shared" ref="J3800:J3817" si="476">IF(I3800=0,0,1)</f>
        <v>0</v>
      </c>
      <c r="K3800">
        <f>J3800*Weighting!$W$8</f>
        <v>0</v>
      </c>
      <c r="M3800" s="14"/>
    </row>
    <row r="3801" spans="1:25" x14ac:dyDescent="0.55000000000000004">
      <c r="A3801" s="32" t="str">
        <f>IF(Weighting!$P$9&gt;0,B3801,"")</f>
        <v/>
      </c>
      <c r="B3801" s="50" t="e">
        <f>Weighting!$C$9</f>
        <v>#DIV/0!</v>
      </c>
      <c r="C3801" t="e">
        <f>Weighting!$F$9</f>
        <v>#NUM!</v>
      </c>
      <c r="D3801" t="e">
        <f>IF(C3801=1,'Data Transformation'!$G$3+0.5*'Data Transformation'!$W$25,IF(C3802=1,D3802-'Data Transformation'!$W$25,FALSE))</f>
        <v>#NUM!</v>
      </c>
      <c r="E3801">
        <f t="array" ref="E3801">IF(ISLOGICAL(D3801),"",FREQUENCY(IF('Data Transformation'!$B$425:$B$8425='Bin Analysis'!$B3795,'Data Transformation'!$G$425:$G$8425),D3801))</f>
        <v>2001</v>
      </c>
      <c r="F3801">
        <f t="shared" si="474"/>
        <v>0</v>
      </c>
      <c r="G3801">
        <f>Weighting!$H$9</f>
        <v>0</v>
      </c>
      <c r="H3801">
        <f t="array" ref="H3801">FREQUENCY(IF('Data Transformation'!$B$4:$B$8425=B3795,'Data Transformation'!$G$4:$G$8425),'Bin Analysis'!$B3801)</f>
        <v>2073</v>
      </c>
      <c r="I3801">
        <f t="shared" si="475"/>
        <v>0</v>
      </c>
      <c r="J3801">
        <f t="shared" si="476"/>
        <v>0</v>
      </c>
      <c r="K3801">
        <f>J3801*Weighting!$W$9</f>
        <v>0</v>
      </c>
      <c r="M3801" s="14"/>
    </row>
    <row r="3802" spans="1:25" x14ac:dyDescent="0.55000000000000004">
      <c r="A3802" s="32" t="str">
        <f>IF(Weighting!$P$10&gt;0,B3802,"")</f>
        <v/>
      </c>
      <c r="B3802" t="e">
        <f>Weighting!$C$10</f>
        <v>#DIV/0!</v>
      </c>
      <c r="C3802" t="e">
        <f>Weighting!$F$10</f>
        <v>#NUM!</v>
      </c>
      <c r="D3802" t="e">
        <f>IF(C3802=1,'Data Transformation'!$G$3+0.5*'Data Transformation'!$W$25,IF(C3803=1,D3803-'Data Transformation'!$W$25,FALSE))</f>
        <v>#NUM!</v>
      </c>
      <c r="E3802">
        <f t="array" ref="E3802">IF(ISLOGICAL(D3802),"",FREQUENCY(IF('Data Transformation'!$B$425:$B$8425='Bin Analysis'!$B3795,'Data Transformation'!$G$425:$G$8425),D3802))</f>
        <v>2001</v>
      </c>
      <c r="F3802">
        <f t="shared" si="474"/>
        <v>0</v>
      </c>
      <c r="G3802">
        <f>Weighting!$H$10</f>
        <v>0</v>
      </c>
      <c r="H3802">
        <f t="array" ref="H3802">FREQUENCY(IF('Data Transformation'!$B$4:$B$8425=B3795,'Data Transformation'!$G$4:$G$8425),'Bin Analysis'!$B3802)</f>
        <v>2073</v>
      </c>
      <c r="I3802">
        <f t="shared" si="475"/>
        <v>0</v>
      </c>
      <c r="J3802">
        <f t="shared" si="476"/>
        <v>0</v>
      </c>
      <c r="K3802">
        <f>J3802*Weighting!$W$10</f>
        <v>0</v>
      </c>
      <c r="M3802" s="14"/>
    </row>
    <row r="3803" spans="1:25" x14ac:dyDescent="0.55000000000000004">
      <c r="A3803" s="32" t="str">
        <f>IF(Weighting!$P$11&gt;0,B3803,"")</f>
        <v/>
      </c>
      <c r="B3803" t="e">
        <f>Weighting!$C$11</f>
        <v>#DIV/0!</v>
      </c>
      <c r="C3803" t="e">
        <f>Weighting!$F$11</f>
        <v>#NUM!</v>
      </c>
      <c r="D3803" t="e">
        <f>IF(C3803=1,'Data Transformation'!$G$3+0.5*'Data Transformation'!$W$25,IF(C3804=1,D3804-'Data Transformation'!$W$25,FALSE))</f>
        <v>#NUM!</v>
      </c>
      <c r="E3803">
        <f t="array" ref="E3803">IF(ISLOGICAL(D3803),"",FREQUENCY(IF('Data Transformation'!$B$425:$B$8425='Bin Analysis'!$B3795,'Data Transformation'!$G$425:$G$8425),D3803))</f>
        <v>2001</v>
      </c>
      <c r="F3803">
        <f t="shared" si="474"/>
        <v>0</v>
      </c>
      <c r="G3803">
        <f>Weighting!$H$11</f>
        <v>0</v>
      </c>
      <c r="H3803">
        <f t="array" ref="H3803">FREQUENCY(IF('Data Transformation'!$B$4:$B$8425=B3795,'Data Transformation'!$G$4:$G$8425),'Bin Analysis'!$B3803)</f>
        <v>2073</v>
      </c>
      <c r="I3803">
        <f t="shared" si="475"/>
        <v>0</v>
      </c>
      <c r="J3803">
        <f t="shared" si="476"/>
        <v>0</v>
      </c>
      <c r="K3803">
        <f>J3803*Weighting!$W$11</f>
        <v>0</v>
      </c>
      <c r="M3803" s="14"/>
    </row>
    <row r="3804" spans="1:25" x14ac:dyDescent="0.55000000000000004">
      <c r="A3804" s="32" t="str">
        <f>IF(Weighting!$P$12&gt;0,B3804,"")</f>
        <v/>
      </c>
      <c r="B3804" t="e">
        <f>Weighting!$C$12</f>
        <v>#DIV/0!</v>
      </c>
      <c r="C3804" t="e">
        <f>Weighting!$F$12</f>
        <v>#NUM!</v>
      </c>
      <c r="D3804" t="e">
        <f>IF(C3804=1,'Data Transformation'!$G$3+0.5*'Data Transformation'!$W$25,IF(C3805=1,D3805-'Data Transformation'!$W$25,FALSE))</f>
        <v>#NUM!</v>
      </c>
      <c r="E3804">
        <f t="array" ref="E3804">IF(ISLOGICAL(D3804),"",FREQUENCY(IF('Data Transformation'!$B$425:$B$8425='Bin Analysis'!$B3795,'Data Transformation'!$G$425:$G$8425),D3804))</f>
        <v>2001</v>
      </c>
      <c r="F3804">
        <f t="shared" si="474"/>
        <v>0</v>
      </c>
      <c r="G3804">
        <f>Weighting!$H$12</f>
        <v>0</v>
      </c>
      <c r="H3804">
        <f t="array" ref="H3804">FREQUENCY(IF('Data Transformation'!$B$4:$B$8425=B3795,'Data Transformation'!$G$4:$G$8425),'Bin Analysis'!$B3804)</f>
        <v>2073</v>
      </c>
      <c r="I3804">
        <f t="shared" si="475"/>
        <v>0</v>
      </c>
      <c r="J3804">
        <f t="shared" si="476"/>
        <v>0</v>
      </c>
      <c r="K3804">
        <f>J3804*Weighting!$W$12</f>
        <v>0</v>
      </c>
      <c r="M3804" s="14"/>
    </row>
    <row r="3805" spans="1:25" x14ac:dyDescent="0.55000000000000004">
      <c r="A3805" s="32" t="str">
        <f>IF(Weighting!$P$13&gt;0,B3805,"")</f>
        <v/>
      </c>
      <c r="B3805" t="e">
        <f>Weighting!$C$13</f>
        <v>#DIV/0!</v>
      </c>
      <c r="C3805" t="e">
        <f>Weighting!$F$13</f>
        <v>#NUM!</v>
      </c>
      <c r="D3805" t="e">
        <f>IF(C3805=1,'Data Transformation'!$G$3+0.5*'Data Transformation'!$W$25,IF(C3806=1,D3806-'Data Transformation'!$W$25,FALSE))</f>
        <v>#NUM!</v>
      </c>
      <c r="E3805">
        <f t="array" ref="E3805">IF(ISLOGICAL(D3805),"",FREQUENCY(IF('Data Transformation'!$B$425:$B$8425='Bin Analysis'!$B3795,'Data Transformation'!$G$425:$G$8425),D3805))</f>
        <v>2001</v>
      </c>
      <c r="F3805">
        <f t="shared" si="474"/>
        <v>0</v>
      </c>
      <c r="G3805">
        <f>Weighting!$H$13</f>
        <v>0</v>
      </c>
      <c r="H3805">
        <f t="array" ref="H3805">FREQUENCY(IF('Data Transformation'!$B$4:$B$8425=B3795,'Data Transformation'!$G$4:$G$8425),'Bin Analysis'!$B3805)</f>
        <v>2073</v>
      </c>
      <c r="I3805">
        <f t="shared" si="475"/>
        <v>0</v>
      </c>
      <c r="J3805">
        <f t="shared" si="476"/>
        <v>0</v>
      </c>
      <c r="K3805">
        <f>J3805*Weighting!$W$13</f>
        <v>0</v>
      </c>
      <c r="M3805" s="14"/>
    </row>
    <row r="3806" spans="1:25" x14ac:dyDescent="0.55000000000000004">
      <c r="A3806" s="32" t="str">
        <f>IF(Weighting!$P$14&gt;0,B3806,"")</f>
        <v/>
      </c>
      <c r="B3806" t="e">
        <f>Weighting!$C$14</f>
        <v>#DIV/0!</v>
      </c>
      <c r="C3806" t="e">
        <f>Weighting!$F$14</f>
        <v>#NUM!</v>
      </c>
      <c r="D3806" t="e">
        <f>IF(C3806=1,'Data Transformation'!$G$3+0.5*'Data Transformation'!$W$25,IF(C3807=1,D3807-'Data Transformation'!$W$25,FALSE))</f>
        <v>#NUM!</v>
      </c>
      <c r="E3806">
        <f t="array" ref="E3806">IF(ISLOGICAL(D3806),"",FREQUENCY(IF('Data Transformation'!$B$425:$B$8425='Bin Analysis'!$B3795,'Data Transformation'!$G$425:$G$8425),D3806))</f>
        <v>2001</v>
      </c>
      <c r="F3806">
        <f t="shared" si="474"/>
        <v>0</v>
      </c>
      <c r="G3806">
        <f>Weighting!$H$14</f>
        <v>0</v>
      </c>
      <c r="H3806">
        <f t="array" ref="H3806">FREQUENCY(IF('Data Transformation'!$B$4:$B$8425=B3795,'Data Transformation'!$G$4:$G$8425),'Bin Analysis'!$B3806)</f>
        <v>2073</v>
      </c>
      <c r="I3806">
        <f t="shared" si="475"/>
        <v>0</v>
      </c>
      <c r="J3806">
        <f t="shared" si="476"/>
        <v>0</v>
      </c>
      <c r="K3806">
        <f>J3806*Weighting!$W$14</f>
        <v>0</v>
      </c>
      <c r="M3806" s="14"/>
    </row>
    <row r="3807" spans="1:25" x14ac:dyDescent="0.55000000000000004">
      <c r="A3807" s="32" t="str">
        <f>IF(Weighting!$P$15&gt;0,B3807,"")</f>
        <v/>
      </c>
      <c r="B3807" t="e">
        <f>Weighting!$C$15</f>
        <v>#DIV/0!</v>
      </c>
      <c r="C3807" t="e">
        <f>Weighting!$F$15</f>
        <v>#NUM!</v>
      </c>
      <c r="D3807" t="e">
        <f>IF(C3807=1,'Data Transformation'!$G$3+0.5*'Data Transformation'!$W$25,IF(C3808=1,D3808-'Data Transformation'!$W$25,FALSE))</f>
        <v>#NUM!</v>
      </c>
      <c r="E3807">
        <f t="array" ref="E3807">IF(ISLOGICAL(D3807),"",FREQUENCY(IF('Data Transformation'!$B$425:$B$8425='Bin Analysis'!$B3795,'Data Transformation'!$G$425:$G$8425),D3807))</f>
        <v>2001</v>
      </c>
      <c r="F3807">
        <f t="shared" si="474"/>
        <v>0</v>
      </c>
      <c r="G3807">
        <f>Weighting!$H$15</f>
        <v>0</v>
      </c>
      <c r="H3807">
        <f t="array" ref="H3807">FREQUENCY(IF('Data Transformation'!$B$4:$B$8425=B3795,'Data Transformation'!$G$4:$G$8425),'Bin Analysis'!$B3807)</f>
        <v>2073</v>
      </c>
      <c r="I3807">
        <f t="shared" si="475"/>
        <v>0</v>
      </c>
      <c r="J3807">
        <f t="shared" si="476"/>
        <v>0</v>
      </c>
      <c r="K3807">
        <f>J3807*Weighting!$W$15</f>
        <v>0</v>
      </c>
      <c r="M3807" s="14"/>
    </row>
    <row r="3808" spans="1:25" x14ac:dyDescent="0.55000000000000004">
      <c r="A3808" s="32" t="str">
        <f>IF(Weighting!$P$16&gt;0,B3808,"")</f>
        <v/>
      </c>
      <c r="B3808" t="e">
        <f>Weighting!$C$16</f>
        <v>#DIV/0!</v>
      </c>
      <c r="C3808" t="e">
        <f>Weighting!$F$16</f>
        <v>#NUM!</v>
      </c>
      <c r="D3808" t="e">
        <f>IF(C3808=1,'Data Transformation'!$G$3+0.5*'Data Transformation'!$W$25,IF(C3809=1,D3809-'Data Transformation'!$W$25,FALSE))</f>
        <v>#NUM!</v>
      </c>
      <c r="E3808">
        <f t="array" ref="E3808">IF(ISLOGICAL(D3808),"",FREQUENCY(IF('Data Transformation'!$B$425:$B$8425='Bin Analysis'!$B3795,'Data Transformation'!$G$425:$G$8425),D3808))</f>
        <v>2001</v>
      </c>
      <c r="F3808">
        <f t="shared" si="474"/>
        <v>0</v>
      </c>
      <c r="G3808">
        <f>Weighting!$H$16</f>
        <v>0</v>
      </c>
      <c r="H3808">
        <f t="array" ref="H3808">FREQUENCY(IF('Data Transformation'!$B$4:$B$8425=B3795,'Data Transformation'!$G$4:$G$8425),'Bin Analysis'!$B3808)</f>
        <v>2073</v>
      </c>
      <c r="I3808">
        <f t="shared" si="475"/>
        <v>0</v>
      </c>
      <c r="J3808">
        <f t="shared" si="476"/>
        <v>0</v>
      </c>
      <c r="K3808">
        <f>J3808*Weighting!$W$16</f>
        <v>0</v>
      </c>
      <c r="M3808" s="14"/>
    </row>
    <row r="3809" spans="1:25" x14ac:dyDescent="0.55000000000000004">
      <c r="A3809" s="32" t="str">
        <f>IF(Weighting!$P$17&gt;0,B3809,"")</f>
        <v/>
      </c>
      <c r="B3809" t="e">
        <f>Weighting!$C$17</f>
        <v>#DIV/0!</v>
      </c>
      <c r="C3809" t="e">
        <f>Weighting!$F$17</f>
        <v>#NUM!</v>
      </c>
      <c r="D3809" t="e">
        <f>IF(C3809=1,'Data Transformation'!$G$3+0.5*'Data Transformation'!$W$25,IF(C3810=1,D3810-'Data Transformation'!$W$25,FALSE))</f>
        <v>#NUM!</v>
      </c>
      <c r="E3809">
        <f t="array" ref="E3809">IF(ISLOGICAL(D3809),"",FREQUENCY(IF('Data Transformation'!$B$425:$B$8425='Bin Analysis'!$B3795,'Data Transformation'!$G$425:$G$8425),D3809))</f>
        <v>2001</v>
      </c>
      <c r="F3809">
        <f t="shared" si="474"/>
        <v>0</v>
      </c>
      <c r="G3809">
        <f>Weighting!$H$17</f>
        <v>0</v>
      </c>
      <c r="H3809">
        <f t="array" ref="H3809">FREQUENCY(IF('Data Transformation'!$B$4:$B$8425=B3795,'Data Transformation'!$G$4:$G$8425),'Bin Analysis'!$B3809)</f>
        <v>2073</v>
      </c>
      <c r="I3809">
        <f t="shared" si="475"/>
        <v>0</v>
      </c>
      <c r="J3809">
        <f t="shared" si="476"/>
        <v>0</v>
      </c>
      <c r="K3809">
        <f>J3809*Weighting!$W$17</f>
        <v>0</v>
      </c>
      <c r="M3809" s="14"/>
    </row>
    <row r="3810" spans="1:25" x14ac:dyDescent="0.55000000000000004">
      <c r="A3810" s="32" t="str">
        <f>IF(Weighting!$P$18&gt;0,B3810,"")</f>
        <v/>
      </c>
      <c r="B3810" t="e">
        <f>Weighting!$C$18</f>
        <v>#DIV/0!</v>
      </c>
      <c r="C3810" t="e">
        <f>Weighting!$F$18</f>
        <v>#NUM!</v>
      </c>
      <c r="D3810" t="e">
        <f>IF(C3810=1,'Data Transformation'!$G$3+0.5*'Data Transformation'!$W$25,IF(C3811=1,D3811-'Data Transformation'!$W$25,FALSE))</f>
        <v>#NUM!</v>
      </c>
      <c r="E3810">
        <f t="array" ref="E3810">IF(ISLOGICAL(D3810),"",FREQUENCY(IF('Data Transformation'!$B$425:$B$8425='Bin Analysis'!$B3795,'Data Transformation'!$G$425:$G$8425),D3810))</f>
        <v>2001</v>
      </c>
      <c r="F3810">
        <f t="shared" si="474"/>
        <v>0</v>
      </c>
      <c r="G3810">
        <f>Weighting!$H$18</f>
        <v>0</v>
      </c>
      <c r="H3810">
        <f t="array" ref="H3810">FREQUENCY(IF('Data Transformation'!$B$4:$B$8425=B3795,'Data Transformation'!$G$4:$G$8425),'Bin Analysis'!$B3810)</f>
        <v>2073</v>
      </c>
      <c r="I3810">
        <f t="shared" si="475"/>
        <v>0</v>
      </c>
      <c r="J3810">
        <f t="shared" si="476"/>
        <v>0</v>
      </c>
      <c r="K3810">
        <f>J3810*Weighting!$W$18</f>
        <v>0</v>
      </c>
      <c r="M3810" s="14"/>
    </row>
    <row r="3811" spans="1:25" x14ac:dyDescent="0.55000000000000004">
      <c r="A3811" s="32" t="str">
        <f>IF(Weighting!$P$19&gt;0,B3811,"")</f>
        <v/>
      </c>
      <c r="B3811" t="e">
        <f>Weighting!$C$19</f>
        <v>#DIV/0!</v>
      </c>
      <c r="C3811" t="e">
        <f>Weighting!$F$19</f>
        <v>#NUM!</v>
      </c>
      <c r="D3811" t="e">
        <f>IF(C3811=1,'Data Transformation'!$G$3+0.5*'Data Transformation'!$W$25,IF(C3812=1,D3812-'Data Transformation'!$W$25,FALSE))</f>
        <v>#NUM!</v>
      </c>
      <c r="E3811">
        <f t="array" ref="E3811">IF(ISLOGICAL(D3811),"",FREQUENCY(IF('Data Transformation'!$B$425:$B$8425='Bin Analysis'!$B3795,'Data Transformation'!$G$425:$G$8425),D3811))</f>
        <v>2001</v>
      </c>
      <c r="F3811">
        <f t="shared" si="474"/>
        <v>0</v>
      </c>
      <c r="G3811">
        <f>Weighting!$H$19</f>
        <v>0</v>
      </c>
      <c r="H3811">
        <f t="array" ref="H3811">FREQUENCY(IF('Data Transformation'!$B$4:$B$8425=B3795,'Data Transformation'!$G$4:$G$8425),'Bin Analysis'!$B3811)</f>
        <v>2073</v>
      </c>
      <c r="I3811">
        <f t="shared" si="475"/>
        <v>0</v>
      </c>
      <c r="J3811">
        <f t="shared" si="476"/>
        <v>0</v>
      </c>
      <c r="K3811">
        <f>J3811*Weighting!$W$19</f>
        <v>0</v>
      </c>
      <c r="M3811" s="14"/>
    </row>
    <row r="3812" spans="1:25" x14ac:dyDescent="0.55000000000000004">
      <c r="A3812" s="32" t="str">
        <f>IF(Weighting!$P$20&gt;0,B3812,"")</f>
        <v/>
      </c>
      <c r="B3812" t="e">
        <f>Weighting!$C$20</f>
        <v>#DIV/0!</v>
      </c>
      <c r="C3812" t="e">
        <f>Weighting!$F$20</f>
        <v>#NUM!</v>
      </c>
      <c r="D3812" t="e">
        <f>IF(C3812=1,'Data Transformation'!$G$3+0.5*'Data Transformation'!$W$25,IF(C3813=1,D3813-'Data Transformation'!$W$25,FALSE))</f>
        <v>#NUM!</v>
      </c>
      <c r="E3812">
        <f t="array" ref="E3812">IF(ISLOGICAL(D3812),"",FREQUENCY(IF('Data Transformation'!$B$425:$B$8425='Bin Analysis'!$B3795,'Data Transformation'!$G$425:$G$8425),D3812))</f>
        <v>2001</v>
      </c>
      <c r="F3812">
        <f t="shared" si="474"/>
        <v>0</v>
      </c>
      <c r="G3812">
        <f>Weighting!$H$20</f>
        <v>0</v>
      </c>
      <c r="H3812">
        <f t="array" ref="H3812">FREQUENCY(IF('Data Transformation'!$B$4:$B$8425=B3795,'Data Transformation'!$G$4:$G$8425),'Bin Analysis'!$B3812)</f>
        <v>2073</v>
      </c>
      <c r="I3812">
        <f t="shared" si="475"/>
        <v>0</v>
      </c>
      <c r="J3812">
        <f t="shared" si="476"/>
        <v>0</v>
      </c>
      <c r="K3812">
        <f>J3812*Weighting!$W$20</f>
        <v>0</v>
      </c>
      <c r="M3812" s="14"/>
    </row>
    <row r="3813" spans="1:25" x14ac:dyDescent="0.55000000000000004">
      <c r="A3813" s="32" t="str">
        <f>IF(Weighting!$P$21&gt;0,B3813,"")</f>
        <v/>
      </c>
      <c r="B3813" t="e">
        <f>Weighting!$C$21</f>
        <v>#DIV/0!</v>
      </c>
      <c r="C3813" t="e">
        <f>Weighting!$F$21</f>
        <v>#NUM!</v>
      </c>
      <c r="D3813" t="e">
        <f>IF(C3813=1,'Data Transformation'!$G$3+0.5*'Data Transformation'!$W$25,IF(C3814=1,D3814-'Data Transformation'!$W$25,FALSE))</f>
        <v>#NUM!</v>
      </c>
      <c r="E3813">
        <f t="array" ref="E3813">IF(ISLOGICAL(D3813),"",FREQUENCY(IF('Data Transformation'!$B$425:$B$8425='Bin Analysis'!$B3795,'Data Transformation'!$G$425:$G$8425),D3813))</f>
        <v>2001</v>
      </c>
      <c r="F3813">
        <f t="shared" si="474"/>
        <v>0</v>
      </c>
      <c r="G3813">
        <f>Weighting!$H$21</f>
        <v>0</v>
      </c>
      <c r="H3813">
        <f t="array" ref="H3813">FREQUENCY(IF('Data Transformation'!$B$4:$B$8425=B3795,'Data Transformation'!$G$4:$G$8425),'Bin Analysis'!$B3813)</f>
        <v>2073</v>
      </c>
      <c r="I3813">
        <f t="shared" si="475"/>
        <v>0</v>
      </c>
      <c r="J3813">
        <f t="shared" si="476"/>
        <v>0</v>
      </c>
      <c r="K3813">
        <f>J3813*Weighting!$W$21</f>
        <v>0</v>
      </c>
      <c r="M3813" s="14"/>
    </row>
    <row r="3814" spans="1:25" x14ac:dyDescent="0.55000000000000004">
      <c r="A3814" s="32" t="str">
        <f>IF(Weighting!$P$22&gt;0,B3814,"")</f>
        <v/>
      </c>
      <c r="B3814" t="e">
        <f>Weighting!$C$22</f>
        <v>#DIV/0!</v>
      </c>
      <c r="C3814" t="e">
        <f>Weighting!$F$22</f>
        <v>#NUM!</v>
      </c>
      <c r="D3814" t="e">
        <f>IF(C3814=1,'Data Transformation'!$G$3+0.5*'Data Transformation'!$W$25,IF(C3815=1,D3815-'Data Transformation'!$W$25,FALSE))</f>
        <v>#NUM!</v>
      </c>
      <c r="E3814">
        <f t="array" ref="E3814">IF(ISLOGICAL(D3814),"",FREQUENCY(IF('Data Transformation'!$B$425:$B$8425='Bin Analysis'!$B3795,'Data Transformation'!$G$425:$G$8425),D3814))</f>
        <v>2001</v>
      </c>
      <c r="F3814">
        <f t="shared" si="474"/>
        <v>0</v>
      </c>
      <c r="G3814">
        <f>Weighting!$H$22</f>
        <v>0</v>
      </c>
      <c r="H3814">
        <f t="array" ref="H3814">FREQUENCY(IF('Data Transformation'!$B$4:$B$8425=B3795,'Data Transformation'!$G$4:$G$8425),'Bin Analysis'!$B3814)</f>
        <v>2073</v>
      </c>
      <c r="I3814">
        <f t="shared" si="475"/>
        <v>0</v>
      </c>
      <c r="J3814">
        <f t="shared" si="476"/>
        <v>0</v>
      </c>
      <c r="K3814">
        <f>J3814*Weighting!$W$22</f>
        <v>0</v>
      </c>
      <c r="M3814" s="14"/>
    </row>
    <row r="3815" spans="1:25" x14ac:dyDescent="0.55000000000000004">
      <c r="A3815" s="32" t="str">
        <f>IF(Weighting!$P$23&gt;0,B3815,"")</f>
        <v/>
      </c>
      <c r="B3815" t="e">
        <f>Weighting!$C$23</f>
        <v>#DIV/0!</v>
      </c>
      <c r="C3815" t="e">
        <f>Weighting!$F$23</f>
        <v>#NUM!</v>
      </c>
      <c r="D3815" t="e">
        <f>IF(C3815=1,'Data Transformation'!$G$3+0.5*'Data Transformation'!$W$25,IF(C3816=1,D3816-'Data Transformation'!$W$25,FALSE))</f>
        <v>#NUM!</v>
      </c>
      <c r="E3815">
        <f t="array" ref="E3815">IF(ISLOGICAL(D3815),"",FREQUENCY(IF('Data Transformation'!$B$425:$B$8425='Bin Analysis'!$B3795,'Data Transformation'!$G$425:$G$8425),D3815))</f>
        <v>2001</v>
      </c>
      <c r="F3815">
        <f t="shared" si="474"/>
        <v>0</v>
      </c>
      <c r="G3815">
        <f>Weighting!$H$23</f>
        <v>0</v>
      </c>
      <c r="H3815">
        <f t="array" ref="H3815">FREQUENCY(IF('Data Transformation'!$B$4:$B$8425=B3795,'Data Transformation'!$G$4:$G$8425),'Bin Analysis'!$B3815)</f>
        <v>2073</v>
      </c>
      <c r="I3815">
        <f t="shared" si="475"/>
        <v>0</v>
      </c>
      <c r="J3815">
        <f t="shared" si="476"/>
        <v>0</v>
      </c>
      <c r="K3815">
        <f>J3815*Weighting!$W$23</f>
        <v>0</v>
      </c>
      <c r="M3815" s="14"/>
    </row>
    <row r="3816" spans="1:25" x14ac:dyDescent="0.55000000000000004">
      <c r="A3816" s="32" t="str">
        <f>IF(Weighting!$P$24&gt;0,B3816,"")</f>
        <v/>
      </c>
      <c r="B3816" t="e">
        <f>Weighting!$C$24</f>
        <v>#DIV/0!</v>
      </c>
      <c r="C3816" t="e">
        <f>Weighting!$F$24</f>
        <v>#NUM!</v>
      </c>
      <c r="D3816" t="e">
        <f>IF(C3816=1,'Data Transformation'!$G$3+0.5*'Data Transformation'!$W$25,IF(C3817=1,D3817-'Data Transformation'!$W$25,FALSE))</f>
        <v>#NUM!</v>
      </c>
      <c r="E3816">
        <f t="array" ref="E3816">IF(ISLOGICAL(D3816),"",FREQUENCY(IF('Data Transformation'!$B$425:$B$8425='Bin Analysis'!$B3795,'Data Transformation'!$G$425:$G$8425),D3816))</f>
        <v>2001</v>
      </c>
      <c r="F3816">
        <f t="shared" si="474"/>
        <v>0</v>
      </c>
      <c r="G3816">
        <f>Weighting!$H$24</f>
        <v>0</v>
      </c>
      <c r="H3816">
        <f t="array" ref="H3816">FREQUENCY(IF('Data Transformation'!$B$4:$B$8425=B3795,'Data Transformation'!$G$4:$G$8425),'Bin Analysis'!$B3816)</f>
        <v>2073</v>
      </c>
      <c r="I3816">
        <f t="shared" si="475"/>
        <v>0</v>
      </c>
      <c r="J3816">
        <f t="shared" si="476"/>
        <v>0</v>
      </c>
      <c r="K3816">
        <f>J3816*Weighting!$W$24</f>
        <v>0</v>
      </c>
      <c r="M3816" s="14"/>
    </row>
    <row r="3817" spans="1:25" x14ac:dyDescent="0.55000000000000004">
      <c r="A3817" s="32" t="str">
        <f>IF(Weighting!$P$25&gt;0,B3817,"")</f>
        <v/>
      </c>
      <c r="B3817" t="e">
        <f>Weighting!$C$25</f>
        <v>#DIV/0!</v>
      </c>
      <c r="C3817" t="e">
        <f>Weighting!$F$25</f>
        <v>#NUM!</v>
      </c>
      <c r="D3817" t="e">
        <f>IF(C3817=1,'Data Transformation'!$G$3+0.5*'Data Transformation'!$W$25,IF(C3818=1,D3818-'Data Transformation'!$W$25,FALSE))</f>
        <v>#NUM!</v>
      </c>
      <c r="E3817">
        <f t="array" ref="E3817">IF(ISLOGICAL(D3817),"",FREQUENCY(IF('Data Transformation'!$B$425:$B$8425='Bin Analysis'!$B3795,'Data Transformation'!$G$425:$G$8425),D3817))</f>
        <v>2001</v>
      </c>
      <c r="F3817">
        <f t="shared" si="474"/>
        <v>0</v>
      </c>
      <c r="G3817">
        <f>Weighting!$H$25</f>
        <v>0</v>
      </c>
      <c r="H3817">
        <f t="array" ref="H3817">FREQUENCY(IF('Data Transformation'!$B$4:$B$8425=B3795,'Data Transformation'!$G$4:$G$8425),'Bin Analysis'!$B3817)</f>
        <v>2073</v>
      </c>
      <c r="I3817">
        <f t="shared" si="475"/>
        <v>0</v>
      </c>
      <c r="J3817">
        <f t="shared" si="476"/>
        <v>0</v>
      </c>
      <c r="K3817">
        <f>J3817*Weighting!$W$25</f>
        <v>0</v>
      </c>
      <c r="M3817" s="14"/>
    </row>
    <row r="3818" spans="1:25" x14ac:dyDescent="0.55000000000000004">
      <c r="O3818"/>
      <c r="P3818"/>
      <c r="Q3818"/>
      <c r="R3818"/>
    </row>
    <row r="3819" spans="1:25" ht="23.35" x14ac:dyDescent="0.8">
      <c r="A3819" s="21" t="s">
        <v>0</v>
      </c>
      <c r="B3819" s="21" t="str">
        <f>IFERROR(VLOOKUP(C3819,'Data Transformation'!$L$6:$M$426,2,FALSE),"")</f>
        <v/>
      </c>
      <c r="C3819" s="21">
        <f>C3795+1</f>
        <v>159</v>
      </c>
      <c r="D3819" s="21"/>
      <c r="E3819" s="21"/>
      <c r="F3819" s="21"/>
      <c r="G3819" s="21"/>
      <c r="H3819" s="22"/>
      <c r="I3819" s="22"/>
      <c r="J3819" s="22"/>
      <c r="K3819" s="21"/>
      <c r="L3819" s="21" t="str">
        <f>B3819</f>
        <v/>
      </c>
      <c r="M3819" s="23" t="e">
        <f>INDEX('Data Transformation'!$O$4:$O$424,MATCH($B3819,'Data Transformation'!$M$4:$M$424,0),MATCH($M$2,'Data Transformation'!$O$3,0))</f>
        <v>#N/A</v>
      </c>
      <c r="N3819" s="27" t="e">
        <f>IF('Input and Summary Results'!$J$16="minimum",'Bin Analysis'!X3820/(M3819-1),'Bin Analysis'!Y3819/('Bin Analysis'!M3819-1))</f>
        <v>#N/A</v>
      </c>
      <c r="O3819" s="27" t="e">
        <f>IF(M3819=FALSE,NA(),(VLOOKUP(1,C3822:K3841,4,FALSE))/(M3819-1))</f>
        <v>#N/A</v>
      </c>
      <c r="P3819" s="27" t="e">
        <f>IF(M3819=FALSE,NA(),SUM(J3822:J3841)/Weighting!$S$5)</f>
        <v>#N/A</v>
      </c>
      <c r="Q3819" s="27" t="e">
        <f>IF(M3819=FALSE,NA(),SUM(K3822:K3841)/Weighting!$S$6)</f>
        <v>#N/A</v>
      </c>
      <c r="R3819" s="27" t="e">
        <f>IF(M3819=FALSE,NA(),(VLOOKUP(1,G3822:K3841,3,FALSE))/(M3819-1))</f>
        <v>#N/A</v>
      </c>
      <c r="S3819" s="22" t="e">
        <f>IF(M3819=FALSE,NA(),IF(SUM(J3822:J3841)=2,"yes","no"))</f>
        <v>#N/A</v>
      </c>
      <c r="X3819" s="2" cm="2">
        <f t="array" ref="X3819:X3820">FREQUENCY(IF('Data Transformation'!$B$425:$B$6424='Bin Analysis'!L3819,'Data Transformation'!$G$425:$G$6424),'Data Transformation'!$U$11)</f>
        <v>0</v>
      </c>
      <c r="Y3819" s="2" cm="2">
        <f t="array" ref="Y3819:Y3820">FREQUENCY(IF('Data Transformation'!$B$425:$B$6424='Bin Analysis'!L3819,'Data Transformation'!$G$425:$G$6424),'Data Transformation'!$U$12)</f>
        <v>0</v>
      </c>
    </row>
    <row r="3820" spans="1:25" x14ac:dyDescent="0.55000000000000004">
      <c r="A3820" s="14" t="s">
        <v>67</v>
      </c>
      <c r="B3820" t="s">
        <v>47</v>
      </c>
      <c r="C3820" t="s">
        <v>5</v>
      </c>
      <c r="D3820" t="s">
        <v>100</v>
      </c>
      <c r="E3820" t="s">
        <v>101</v>
      </c>
      <c r="F3820" t="s">
        <v>102</v>
      </c>
      <c r="G3820" t="s">
        <v>70</v>
      </c>
      <c r="H3820" t="s">
        <v>31</v>
      </c>
      <c r="I3820" t="s">
        <v>32</v>
      </c>
      <c r="J3820" t="s">
        <v>46</v>
      </c>
      <c r="K3820" s="14" t="s">
        <v>45</v>
      </c>
      <c r="M3820" s="14"/>
      <c r="X3820" s="2">
        <v>0</v>
      </c>
      <c r="Y3820" s="2">
        <v>0</v>
      </c>
    </row>
    <row r="3821" spans="1:25" x14ac:dyDescent="0.55000000000000004">
      <c r="A3821" s="32"/>
      <c r="D3821" t="e">
        <f>IF(C3821=1,'Data Transformation'!$G$3+0.5*'Data Transformation'!$W$25,IF(C3822=1,D3822-'Data Transformation'!$W$25,FALSE))</f>
        <v>#NUM!</v>
      </c>
      <c r="E3821">
        <f t="array" ref="E3821">IF(ISLOGICAL(D3821),"",FREQUENCY(IF('Data Transformation'!$B$425:$B$8425='Bin Analysis'!$B3819,'Data Transformation'!$G$425:$G$8425),D3821))</f>
        <v>2001</v>
      </c>
      <c r="F3821" t="e">
        <f>IF(ISLOGICAL(D3821),"",E3821-E3820)</f>
        <v>#VALUE!</v>
      </c>
      <c r="M3821" s="14"/>
    </row>
    <row r="3822" spans="1:25" x14ac:dyDescent="0.55000000000000004">
      <c r="A3822" s="32" t="e">
        <f>IF(Weighting!$P$6&gt;0,B3822,"")</f>
        <v>#NUM!</v>
      </c>
      <c r="B3822" t="e">
        <f>Weighting!$C$6</f>
        <v>#DIV/0!</v>
      </c>
      <c r="C3822" t="e">
        <f>Weighting!$F$6</f>
        <v>#NUM!</v>
      </c>
      <c r="D3822" t="e">
        <f>IF(C3822=1,'Data Transformation'!$G$3+0.5*'Data Transformation'!$W$25,IF(C3823=1,D3823-'Data Transformation'!$W$25,FALSE))</f>
        <v>#NUM!</v>
      </c>
      <c r="E3822">
        <f t="array" ref="E3822">IF(ISLOGICAL(D3822),"",FREQUENCY(IF('Data Transformation'!$B$425:$B$8425='Bin Analysis'!$B3819,'Data Transformation'!$G$425:$G$8425),D3822))</f>
        <v>2001</v>
      </c>
      <c r="F3822">
        <f>IF(ISLOGICAL(D3822),"",E3822-E3821)</f>
        <v>0</v>
      </c>
      <c r="G3822">
        <f>Weighting!$H$6</f>
        <v>1</v>
      </c>
      <c r="H3822">
        <f t="array" ref="H3822">FREQUENCY(IF('Data Transformation'!$B$4:$B$8425=B3819,'Data Transformation'!$G$4:$G$8425),'Bin Analysis'!$B3822)</f>
        <v>2073</v>
      </c>
      <c r="I3822">
        <f>H3822-H3821</f>
        <v>2073</v>
      </c>
      <c r="J3822">
        <f>IF(I3822=0,0,1)</f>
        <v>1</v>
      </c>
      <c r="K3822" t="e">
        <f>J3822*Weighting!$W$6</f>
        <v>#NUM!</v>
      </c>
      <c r="M3822" s="14"/>
    </row>
    <row r="3823" spans="1:25" x14ac:dyDescent="0.55000000000000004">
      <c r="A3823" s="32" t="str">
        <f>IF(Weighting!$P$7&gt;0,B3823,"")</f>
        <v/>
      </c>
      <c r="B3823" t="e">
        <f>Weighting!$C$7</f>
        <v>#DIV/0!</v>
      </c>
      <c r="C3823" t="e">
        <f>Weighting!$F$7</f>
        <v>#NUM!</v>
      </c>
      <c r="D3823" t="e">
        <f>IF(C3823=1,'Data Transformation'!$G$3+0.5*'Data Transformation'!$W$25,IF(C3824=1,D3824-'Data Transformation'!$W$25,FALSE))</f>
        <v>#NUM!</v>
      </c>
      <c r="E3823">
        <f t="array" ref="E3823">IF(ISLOGICAL(D3823),"",FREQUENCY(IF('Data Transformation'!$B$425:$B$8425='Bin Analysis'!$B3819,'Data Transformation'!$G$425:$G$8425),D3823))</f>
        <v>2001</v>
      </c>
      <c r="F3823">
        <f t="shared" ref="F3823:F3841" si="477">IF(ISLOGICAL(D3823),"",E3823-E3822)</f>
        <v>0</v>
      </c>
      <c r="G3823">
        <f>Weighting!$H$7</f>
        <v>0</v>
      </c>
      <c r="H3823">
        <f t="array" ref="H3823">FREQUENCY(IF('Data Transformation'!$B$4:$B$8425=B3819,'Data Transformation'!$G$4:$G$8425),'Bin Analysis'!$B3823)</f>
        <v>2073</v>
      </c>
      <c r="I3823">
        <f t="shared" ref="I3823:I3841" si="478">H3823-H3822</f>
        <v>0</v>
      </c>
      <c r="J3823">
        <f>IF(I3823=0,0,1)</f>
        <v>0</v>
      </c>
      <c r="K3823">
        <f>J3823*Weighting!$W$7</f>
        <v>0</v>
      </c>
      <c r="M3823" s="14"/>
    </row>
    <row r="3824" spans="1:25" x14ac:dyDescent="0.55000000000000004">
      <c r="A3824" s="32" t="str">
        <f>IF(Weighting!$P$8&gt;0,B3824,"")</f>
        <v/>
      </c>
      <c r="B3824" t="e">
        <f>Weighting!$C$8</f>
        <v>#DIV/0!</v>
      </c>
      <c r="C3824" t="e">
        <f>Weighting!$F$8</f>
        <v>#NUM!</v>
      </c>
      <c r="D3824" t="e">
        <f>IF(C3824=1,'Data Transformation'!$G$3+0.5*'Data Transformation'!$W$25,IF(C3825=1,D3825-'Data Transformation'!$W$25,FALSE))</f>
        <v>#NUM!</v>
      </c>
      <c r="E3824">
        <f t="array" ref="E3824">IF(ISLOGICAL(D3824),"",FREQUENCY(IF('Data Transformation'!$B$425:$B$8425='Bin Analysis'!$B3819,'Data Transformation'!$G$425:$G$8425),D3824))</f>
        <v>2001</v>
      </c>
      <c r="F3824">
        <f t="shared" si="477"/>
        <v>0</v>
      </c>
      <c r="G3824">
        <f>Weighting!$H$8</f>
        <v>0</v>
      </c>
      <c r="H3824">
        <f t="array" ref="H3824">FREQUENCY(IF('Data Transformation'!$B$4:$B$8425=B3819,'Data Transformation'!$G$4:$G$8425),'Bin Analysis'!$B3824)</f>
        <v>2073</v>
      </c>
      <c r="I3824">
        <f t="shared" si="478"/>
        <v>0</v>
      </c>
      <c r="J3824">
        <f t="shared" ref="J3824:J3841" si="479">IF(I3824=0,0,1)</f>
        <v>0</v>
      </c>
      <c r="K3824">
        <f>J3824*Weighting!$W$8</f>
        <v>0</v>
      </c>
      <c r="M3824" s="14"/>
    </row>
    <row r="3825" spans="1:13" x14ac:dyDescent="0.55000000000000004">
      <c r="A3825" s="32" t="str">
        <f>IF(Weighting!$P$9&gt;0,B3825,"")</f>
        <v/>
      </c>
      <c r="B3825" s="50" t="e">
        <f>Weighting!$C$9</f>
        <v>#DIV/0!</v>
      </c>
      <c r="C3825" t="e">
        <f>Weighting!$F$9</f>
        <v>#NUM!</v>
      </c>
      <c r="D3825" t="e">
        <f>IF(C3825=1,'Data Transformation'!$G$3+0.5*'Data Transformation'!$W$25,IF(C3826=1,D3826-'Data Transformation'!$W$25,FALSE))</f>
        <v>#NUM!</v>
      </c>
      <c r="E3825">
        <f t="array" ref="E3825">IF(ISLOGICAL(D3825),"",FREQUENCY(IF('Data Transformation'!$B$425:$B$8425='Bin Analysis'!$B3819,'Data Transformation'!$G$425:$G$8425),D3825))</f>
        <v>2001</v>
      </c>
      <c r="F3825">
        <f t="shared" si="477"/>
        <v>0</v>
      </c>
      <c r="G3825">
        <f>Weighting!$H$9</f>
        <v>0</v>
      </c>
      <c r="H3825">
        <f t="array" ref="H3825">FREQUENCY(IF('Data Transformation'!$B$4:$B$8425=B3819,'Data Transformation'!$G$4:$G$8425),'Bin Analysis'!$B3825)</f>
        <v>2073</v>
      </c>
      <c r="I3825">
        <f t="shared" si="478"/>
        <v>0</v>
      </c>
      <c r="J3825">
        <f t="shared" si="479"/>
        <v>0</v>
      </c>
      <c r="K3825">
        <f>J3825*Weighting!$W$9</f>
        <v>0</v>
      </c>
      <c r="M3825" s="14"/>
    </row>
    <row r="3826" spans="1:13" x14ac:dyDescent="0.55000000000000004">
      <c r="A3826" s="32" t="str">
        <f>IF(Weighting!$P$10&gt;0,B3826,"")</f>
        <v/>
      </c>
      <c r="B3826" t="e">
        <f>Weighting!$C$10</f>
        <v>#DIV/0!</v>
      </c>
      <c r="C3826" t="e">
        <f>Weighting!$F$10</f>
        <v>#NUM!</v>
      </c>
      <c r="D3826" t="e">
        <f>IF(C3826=1,'Data Transformation'!$G$3+0.5*'Data Transformation'!$W$25,IF(C3827=1,D3827-'Data Transformation'!$W$25,FALSE))</f>
        <v>#NUM!</v>
      </c>
      <c r="E3826">
        <f t="array" ref="E3826">IF(ISLOGICAL(D3826),"",FREQUENCY(IF('Data Transformation'!$B$425:$B$8425='Bin Analysis'!$B3819,'Data Transformation'!$G$425:$G$8425),D3826))</f>
        <v>2001</v>
      </c>
      <c r="F3826">
        <f t="shared" si="477"/>
        <v>0</v>
      </c>
      <c r="G3826">
        <f>Weighting!$H$10</f>
        <v>0</v>
      </c>
      <c r="H3826">
        <f t="array" ref="H3826">FREQUENCY(IF('Data Transformation'!$B$4:$B$8425=B3819,'Data Transformation'!$G$4:$G$8425),'Bin Analysis'!$B3826)</f>
        <v>2073</v>
      </c>
      <c r="I3826">
        <f t="shared" si="478"/>
        <v>0</v>
      </c>
      <c r="J3826">
        <f t="shared" si="479"/>
        <v>0</v>
      </c>
      <c r="K3826">
        <f>J3826*Weighting!$W$10</f>
        <v>0</v>
      </c>
      <c r="M3826" s="14"/>
    </row>
    <row r="3827" spans="1:13" x14ac:dyDescent="0.55000000000000004">
      <c r="A3827" s="32" t="str">
        <f>IF(Weighting!$P$11&gt;0,B3827,"")</f>
        <v/>
      </c>
      <c r="B3827" t="e">
        <f>Weighting!$C$11</f>
        <v>#DIV/0!</v>
      </c>
      <c r="C3827" t="e">
        <f>Weighting!$F$11</f>
        <v>#NUM!</v>
      </c>
      <c r="D3827" t="e">
        <f>IF(C3827=1,'Data Transformation'!$G$3+0.5*'Data Transformation'!$W$25,IF(C3828=1,D3828-'Data Transformation'!$W$25,FALSE))</f>
        <v>#NUM!</v>
      </c>
      <c r="E3827">
        <f t="array" ref="E3827">IF(ISLOGICAL(D3827),"",FREQUENCY(IF('Data Transformation'!$B$425:$B$8425='Bin Analysis'!$B3819,'Data Transformation'!$G$425:$G$8425),D3827))</f>
        <v>2001</v>
      </c>
      <c r="F3827">
        <f t="shared" si="477"/>
        <v>0</v>
      </c>
      <c r="G3827">
        <f>Weighting!$H$11</f>
        <v>0</v>
      </c>
      <c r="H3827">
        <f t="array" ref="H3827">FREQUENCY(IF('Data Transformation'!$B$4:$B$8425=B3819,'Data Transformation'!$G$4:$G$8425),'Bin Analysis'!$B3827)</f>
        <v>2073</v>
      </c>
      <c r="I3827">
        <f t="shared" si="478"/>
        <v>0</v>
      </c>
      <c r="J3827">
        <f t="shared" si="479"/>
        <v>0</v>
      </c>
      <c r="K3827">
        <f>J3827*Weighting!$W$11</f>
        <v>0</v>
      </c>
      <c r="M3827" s="14"/>
    </row>
    <row r="3828" spans="1:13" x14ac:dyDescent="0.55000000000000004">
      <c r="A3828" s="32" t="str">
        <f>IF(Weighting!$P$12&gt;0,B3828,"")</f>
        <v/>
      </c>
      <c r="B3828" t="e">
        <f>Weighting!$C$12</f>
        <v>#DIV/0!</v>
      </c>
      <c r="C3828" t="e">
        <f>Weighting!$F$12</f>
        <v>#NUM!</v>
      </c>
      <c r="D3828" t="e">
        <f>IF(C3828=1,'Data Transformation'!$G$3+0.5*'Data Transformation'!$W$25,IF(C3829=1,D3829-'Data Transformation'!$W$25,FALSE))</f>
        <v>#NUM!</v>
      </c>
      <c r="E3828">
        <f t="array" ref="E3828">IF(ISLOGICAL(D3828),"",FREQUENCY(IF('Data Transformation'!$B$425:$B$8425='Bin Analysis'!$B3819,'Data Transformation'!$G$425:$G$8425),D3828))</f>
        <v>2001</v>
      </c>
      <c r="F3828">
        <f t="shared" si="477"/>
        <v>0</v>
      </c>
      <c r="G3828">
        <f>Weighting!$H$12</f>
        <v>0</v>
      </c>
      <c r="H3828">
        <f t="array" ref="H3828">FREQUENCY(IF('Data Transformation'!$B$4:$B$8425=B3819,'Data Transformation'!$G$4:$G$8425),'Bin Analysis'!$B3828)</f>
        <v>2073</v>
      </c>
      <c r="I3828">
        <f t="shared" si="478"/>
        <v>0</v>
      </c>
      <c r="J3828">
        <f t="shared" si="479"/>
        <v>0</v>
      </c>
      <c r="K3828">
        <f>J3828*Weighting!$W$12</f>
        <v>0</v>
      </c>
      <c r="M3828" s="14"/>
    </row>
    <row r="3829" spans="1:13" x14ac:dyDescent="0.55000000000000004">
      <c r="A3829" s="32" t="str">
        <f>IF(Weighting!$P$13&gt;0,B3829,"")</f>
        <v/>
      </c>
      <c r="B3829" t="e">
        <f>Weighting!$C$13</f>
        <v>#DIV/0!</v>
      </c>
      <c r="C3829" t="e">
        <f>Weighting!$F$13</f>
        <v>#NUM!</v>
      </c>
      <c r="D3829" t="e">
        <f>IF(C3829=1,'Data Transformation'!$G$3+0.5*'Data Transformation'!$W$25,IF(C3830=1,D3830-'Data Transformation'!$W$25,FALSE))</f>
        <v>#NUM!</v>
      </c>
      <c r="E3829">
        <f t="array" ref="E3829">IF(ISLOGICAL(D3829),"",FREQUENCY(IF('Data Transformation'!$B$425:$B$8425='Bin Analysis'!$B3819,'Data Transformation'!$G$425:$G$8425),D3829))</f>
        <v>2001</v>
      </c>
      <c r="F3829">
        <f t="shared" si="477"/>
        <v>0</v>
      </c>
      <c r="G3829">
        <f>Weighting!$H$13</f>
        <v>0</v>
      </c>
      <c r="H3829">
        <f t="array" ref="H3829">FREQUENCY(IF('Data Transformation'!$B$4:$B$8425=B3819,'Data Transformation'!$G$4:$G$8425),'Bin Analysis'!$B3829)</f>
        <v>2073</v>
      </c>
      <c r="I3829">
        <f t="shared" si="478"/>
        <v>0</v>
      </c>
      <c r="J3829">
        <f t="shared" si="479"/>
        <v>0</v>
      </c>
      <c r="K3829">
        <f>J3829*Weighting!$W$13</f>
        <v>0</v>
      </c>
      <c r="M3829" s="14"/>
    </row>
    <row r="3830" spans="1:13" x14ac:dyDescent="0.55000000000000004">
      <c r="A3830" s="32" t="str">
        <f>IF(Weighting!$P$14&gt;0,B3830,"")</f>
        <v/>
      </c>
      <c r="B3830" t="e">
        <f>Weighting!$C$14</f>
        <v>#DIV/0!</v>
      </c>
      <c r="C3830" t="e">
        <f>Weighting!$F$14</f>
        <v>#NUM!</v>
      </c>
      <c r="D3830" t="e">
        <f>IF(C3830=1,'Data Transformation'!$G$3+0.5*'Data Transformation'!$W$25,IF(C3831=1,D3831-'Data Transformation'!$W$25,FALSE))</f>
        <v>#NUM!</v>
      </c>
      <c r="E3830">
        <f t="array" ref="E3830">IF(ISLOGICAL(D3830),"",FREQUENCY(IF('Data Transformation'!$B$425:$B$8425='Bin Analysis'!$B3819,'Data Transformation'!$G$425:$G$8425),D3830))</f>
        <v>2001</v>
      </c>
      <c r="F3830">
        <f t="shared" si="477"/>
        <v>0</v>
      </c>
      <c r="G3830">
        <f>Weighting!$H$14</f>
        <v>0</v>
      </c>
      <c r="H3830">
        <f t="array" ref="H3830">FREQUENCY(IF('Data Transformation'!$B$4:$B$8425=B3819,'Data Transformation'!$G$4:$G$8425),'Bin Analysis'!$B3830)</f>
        <v>2073</v>
      </c>
      <c r="I3830">
        <f t="shared" si="478"/>
        <v>0</v>
      </c>
      <c r="J3830">
        <f t="shared" si="479"/>
        <v>0</v>
      </c>
      <c r="K3830">
        <f>J3830*Weighting!$W$14</f>
        <v>0</v>
      </c>
      <c r="M3830" s="14"/>
    </row>
    <row r="3831" spans="1:13" x14ac:dyDescent="0.55000000000000004">
      <c r="A3831" s="32" t="str">
        <f>IF(Weighting!$P$15&gt;0,B3831,"")</f>
        <v/>
      </c>
      <c r="B3831" t="e">
        <f>Weighting!$C$15</f>
        <v>#DIV/0!</v>
      </c>
      <c r="C3831" t="e">
        <f>Weighting!$F$15</f>
        <v>#NUM!</v>
      </c>
      <c r="D3831" t="e">
        <f>IF(C3831=1,'Data Transformation'!$G$3+0.5*'Data Transformation'!$W$25,IF(C3832=1,D3832-'Data Transformation'!$W$25,FALSE))</f>
        <v>#NUM!</v>
      </c>
      <c r="E3831">
        <f t="array" ref="E3831">IF(ISLOGICAL(D3831),"",FREQUENCY(IF('Data Transformation'!$B$425:$B$8425='Bin Analysis'!$B3819,'Data Transformation'!$G$425:$G$8425),D3831))</f>
        <v>2001</v>
      </c>
      <c r="F3831">
        <f t="shared" si="477"/>
        <v>0</v>
      </c>
      <c r="G3831">
        <f>Weighting!$H$15</f>
        <v>0</v>
      </c>
      <c r="H3831">
        <f t="array" ref="H3831">FREQUENCY(IF('Data Transformation'!$B$4:$B$8425=B3819,'Data Transformation'!$G$4:$G$8425),'Bin Analysis'!$B3831)</f>
        <v>2073</v>
      </c>
      <c r="I3831">
        <f t="shared" si="478"/>
        <v>0</v>
      </c>
      <c r="J3831">
        <f t="shared" si="479"/>
        <v>0</v>
      </c>
      <c r="K3831">
        <f>J3831*Weighting!$W$15</f>
        <v>0</v>
      </c>
      <c r="M3831" s="14"/>
    </row>
    <row r="3832" spans="1:13" x14ac:dyDescent="0.55000000000000004">
      <c r="A3832" s="32" t="str">
        <f>IF(Weighting!$P$16&gt;0,B3832,"")</f>
        <v/>
      </c>
      <c r="B3832" t="e">
        <f>Weighting!$C$16</f>
        <v>#DIV/0!</v>
      </c>
      <c r="C3832" t="e">
        <f>Weighting!$F$16</f>
        <v>#NUM!</v>
      </c>
      <c r="D3832" t="e">
        <f>IF(C3832=1,'Data Transformation'!$G$3+0.5*'Data Transformation'!$W$25,IF(C3833=1,D3833-'Data Transformation'!$W$25,FALSE))</f>
        <v>#NUM!</v>
      </c>
      <c r="E3832">
        <f t="array" ref="E3832">IF(ISLOGICAL(D3832),"",FREQUENCY(IF('Data Transformation'!$B$425:$B$8425='Bin Analysis'!$B3819,'Data Transformation'!$G$425:$G$8425),D3832))</f>
        <v>2001</v>
      </c>
      <c r="F3832">
        <f t="shared" si="477"/>
        <v>0</v>
      </c>
      <c r="G3832">
        <f>Weighting!$H$16</f>
        <v>0</v>
      </c>
      <c r="H3832">
        <f t="array" ref="H3832">FREQUENCY(IF('Data Transformation'!$B$4:$B$8425=B3819,'Data Transformation'!$G$4:$G$8425),'Bin Analysis'!$B3832)</f>
        <v>2073</v>
      </c>
      <c r="I3832">
        <f t="shared" si="478"/>
        <v>0</v>
      </c>
      <c r="J3832">
        <f t="shared" si="479"/>
        <v>0</v>
      </c>
      <c r="K3832">
        <f>J3832*Weighting!$W$16</f>
        <v>0</v>
      </c>
      <c r="M3832" s="14"/>
    </row>
    <row r="3833" spans="1:13" x14ac:dyDescent="0.55000000000000004">
      <c r="A3833" s="32" t="str">
        <f>IF(Weighting!$P$17&gt;0,B3833,"")</f>
        <v/>
      </c>
      <c r="B3833" t="e">
        <f>Weighting!$C$17</f>
        <v>#DIV/0!</v>
      </c>
      <c r="C3833" t="e">
        <f>Weighting!$F$17</f>
        <v>#NUM!</v>
      </c>
      <c r="D3833" t="e">
        <f>IF(C3833=1,'Data Transformation'!$G$3+0.5*'Data Transformation'!$W$25,IF(C3834=1,D3834-'Data Transformation'!$W$25,FALSE))</f>
        <v>#NUM!</v>
      </c>
      <c r="E3833">
        <f t="array" ref="E3833">IF(ISLOGICAL(D3833),"",FREQUENCY(IF('Data Transformation'!$B$425:$B$8425='Bin Analysis'!$B3819,'Data Transformation'!$G$425:$G$8425),D3833))</f>
        <v>2001</v>
      </c>
      <c r="F3833">
        <f t="shared" si="477"/>
        <v>0</v>
      </c>
      <c r="G3833">
        <f>Weighting!$H$17</f>
        <v>0</v>
      </c>
      <c r="H3833">
        <f t="array" ref="H3833">FREQUENCY(IF('Data Transformation'!$B$4:$B$8425=B3819,'Data Transformation'!$G$4:$G$8425),'Bin Analysis'!$B3833)</f>
        <v>2073</v>
      </c>
      <c r="I3833">
        <f t="shared" si="478"/>
        <v>0</v>
      </c>
      <c r="J3833">
        <f t="shared" si="479"/>
        <v>0</v>
      </c>
      <c r="K3833">
        <f>J3833*Weighting!$W$17</f>
        <v>0</v>
      </c>
      <c r="M3833" s="14"/>
    </row>
    <row r="3834" spans="1:13" x14ac:dyDescent="0.55000000000000004">
      <c r="A3834" s="32" t="str">
        <f>IF(Weighting!$P$18&gt;0,B3834,"")</f>
        <v/>
      </c>
      <c r="B3834" t="e">
        <f>Weighting!$C$18</f>
        <v>#DIV/0!</v>
      </c>
      <c r="C3834" t="e">
        <f>Weighting!$F$18</f>
        <v>#NUM!</v>
      </c>
      <c r="D3834" t="e">
        <f>IF(C3834=1,'Data Transformation'!$G$3+0.5*'Data Transformation'!$W$25,IF(C3835=1,D3835-'Data Transformation'!$W$25,FALSE))</f>
        <v>#NUM!</v>
      </c>
      <c r="E3834">
        <f t="array" ref="E3834">IF(ISLOGICAL(D3834),"",FREQUENCY(IF('Data Transformation'!$B$425:$B$8425='Bin Analysis'!$B3819,'Data Transformation'!$G$425:$G$8425),D3834))</f>
        <v>2001</v>
      </c>
      <c r="F3834">
        <f t="shared" si="477"/>
        <v>0</v>
      </c>
      <c r="G3834">
        <f>Weighting!$H$18</f>
        <v>0</v>
      </c>
      <c r="H3834">
        <f t="array" ref="H3834">FREQUENCY(IF('Data Transformation'!$B$4:$B$8425=B3819,'Data Transformation'!$G$4:$G$8425),'Bin Analysis'!$B3834)</f>
        <v>2073</v>
      </c>
      <c r="I3834">
        <f t="shared" si="478"/>
        <v>0</v>
      </c>
      <c r="J3834">
        <f t="shared" si="479"/>
        <v>0</v>
      </c>
      <c r="K3834">
        <f>J3834*Weighting!$W$18</f>
        <v>0</v>
      </c>
      <c r="M3834" s="14"/>
    </row>
    <row r="3835" spans="1:13" x14ac:dyDescent="0.55000000000000004">
      <c r="A3835" s="32" t="str">
        <f>IF(Weighting!$P$19&gt;0,B3835,"")</f>
        <v/>
      </c>
      <c r="B3835" t="e">
        <f>Weighting!$C$19</f>
        <v>#DIV/0!</v>
      </c>
      <c r="C3835" t="e">
        <f>Weighting!$F$19</f>
        <v>#NUM!</v>
      </c>
      <c r="D3835" t="e">
        <f>IF(C3835=1,'Data Transformation'!$G$3+0.5*'Data Transformation'!$W$25,IF(C3836=1,D3836-'Data Transformation'!$W$25,FALSE))</f>
        <v>#NUM!</v>
      </c>
      <c r="E3835">
        <f t="array" ref="E3835">IF(ISLOGICAL(D3835),"",FREQUENCY(IF('Data Transformation'!$B$425:$B$8425='Bin Analysis'!$B3819,'Data Transformation'!$G$425:$G$8425),D3835))</f>
        <v>2001</v>
      </c>
      <c r="F3835">
        <f t="shared" si="477"/>
        <v>0</v>
      </c>
      <c r="G3835">
        <f>Weighting!$H$19</f>
        <v>0</v>
      </c>
      <c r="H3835">
        <f t="array" ref="H3835">FREQUENCY(IF('Data Transformation'!$B$4:$B$8425=B3819,'Data Transformation'!$G$4:$G$8425),'Bin Analysis'!$B3835)</f>
        <v>2073</v>
      </c>
      <c r="I3835">
        <f t="shared" si="478"/>
        <v>0</v>
      </c>
      <c r="J3835">
        <f t="shared" si="479"/>
        <v>0</v>
      </c>
      <c r="K3835">
        <f>J3835*Weighting!$W$19</f>
        <v>0</v>
      </c>
      <c r="M3835" s="14"/>
    </row>
    <row r="3836" spans="1:13" x14ac:dyDescent="0.55000000000000004">
      <c r="A3836" s="32" t="str">
        <f>IF(Weighting!$P$20&gt;0,B3836,"")</f>
        <v/>
      </c>
      <c r="B3836" t="e">
        <f>Weighting!$C$20</f>
        <v>#DIV/0!</v>
      </c>
      <c r="C3836" t="e">
        <f>Weighting!$F$20</f>
        <v>#NUM!</v>
      </c>
      <c r="D3836" t="e">
        <f>IF(C3836=1,'Data Transformation'!$G$3+0.5*'Data Transformation'!$W$25,IF(C3837=1,D3837-'Data Transformation'!$W$25,FALSE))</f>
        <v>#NUM!</v>
      </c>
      <c r="E3836">
        <f t="array" ref="E3836">IF(ISLOGICAL(D3836),"",FREQUENCY(IF('Data Transformation'!$B$425:$B$8425='Bin Analysis'!$B3819,'Data Transformation'!$G$425:$G$8425),D3836))</f>
        <v>2001</v>
      </c>
      <c r="F3836">
        <f t="shared" si="477"/>
        <v>0</v>
      </c>
      <c r="G3836">
        <f>Weighting!$H$20</f>
        <v>0</v>
      </c>
      <c r="H3836">
        <f t="array" ref="H3836">FREQUENCY(IF('Data Transformation'!$B$4:$B$8425=B3819,'Data Transformation'!$G$4:$G$8425),'Bin Analysis'!$B3836)</f>
        <v>2073</v>
      </c>
      <c r="I3836">
        <f t="shared" si="478"/>
        <v>0</v>
      </c>
      <c r="J3836">
        <f t="shared" si="479"/>
        <v>0</v>
      </c>
      <c r="K3836">
        <f>J3836*Weighting!$W$20</f>
        <v>0</v>
      </c>
      <c r="M3836" s="14"/>
    </row>
    <row r="3837" spans="1:13" x14ac:dyDescent="0.55000000000000004">
      <c r="A3837" s="32" t="str">
        <f>IF(Weighting!$P$21&gt;0,B3837,"")</f>
        <v/>
      </c>
      <c r="B3837" t="e">
        <f>Weighting!$C$21</f>
        <v>#DIV/0!</v>
      </c>
      <c r="C3837" t="e">
        <f>Weighting!$F$21</f>
        <v>#NUM!</v>
      </c>
      <c r="D3837" t="e">
        <f>IF(C3837=1,'Data Transformation'!$G$3+0.5*'Data Transformation'!$W$25,IF(C3838=1,D3838-'Data Transformation'!$W$25,FALSE))</f>
        <v>#NUM!</v>
      </c>
      <c r="E3837">
        <f t="array" ref="E3837">IF(ISLOGICAL(D3837),"",FREQUENCY(IF('Data Transformation'!$B$425:$B$8425='Bin Analysis'!$B3819,'Data Transformation'!$G$425:$G$8425),D3837))</f>
        <v>2001</v>
      </c>
      <c r="F3837">
        <f t="shared" si="477"/>
        <v>0</v>
      </c>
      <c r="G3837">
        <f>Weighting!$H$21</f>
        <v>0</v>
      </c>
      <c r="H3837">
        <f t="array" ref="H3837">FREQUENCY(IF('Data Transformation'!$B$4:$B$8425=B3819,'Data Transformation'!$G$4:$G$8425),'Bin Analysis'!$B3837)</f>
        <v>2073</v>
      </c>
      <c r="I3837">
        <f t="shared" si="478"/>
        <v>0</v>
      </c>
      <c r="J3837">
        <f t="shared" si="479"/>
        <v>0</v>
      </c>
      <c r="K3837">
        <f>J3837*Weighting!$W$21</f>
        <v>0</v>
      </c>
      <c r="M3837" s="14"/>
    </row>
    <row r="3838" spans="1:13" x14ac:dyDescent="0.55000000000000004">
      <c r="A3838" s="32" t="str">
        <f>IF(Weighting!$P$22&gt;0,B3838,"")</f>
        <v/>
      </c>
      <c r="B3838" t="e">
        <f>Weighting!$C$22</f>
        <v>#DIV/0!</v>
      </c>
      <c r="C3838" t="e">
        <f>Weighting!$F$22</f>
        <v>#NUM!</v>
      </c>
      <c r="D3838" t="e">
        <f>IF(C3838=1,'Data Transformation'!$G$3+0.5*'Data Transformation'!$W$25,IF(C3839=1,D3839-'Data Transformation'!$W$25,FALSE))</f>
        <v>#NUM!</v>
      </c>
      <c r="E3838">
        <f t="array" ref="E3838">IF(ISLOGICAL(D3838),"",FREQUENCY(IF('Data Transformation'!$B$425:$B$8425='Bin Analysis'!$B3819,'Data Transformation'!$G$425:$G$8425),D3838))</f>
        <v>2001</v>
      </c>
      <c r="F3838">
        <f t="shared" si="477"/>
        <v>0</v>
      </c>
      <c r="G3838">
        <f>Weighting!$H$22</f>
        <v>0</v>
      </c>
      <c r="H3838">
        <f t="array" ref="H3838">FREQUENCY(IF('Data Transformation'!$B$4:$B$8425=B3819,'Data Transformation'!$G$4:$G$8425),'Bin Analysis'!$B3838)</f>
        <v>2073</v>
      </c>
      <c r="I3838">
        <f t="shared" si="478"/>
        <v>0</v>
      </c>
      <c r="J3838">
        <f t="shared" si="479"/>
        <v>0</v>
      </c>
      <c r="K3838">
        <f>J3838*Weighting!$W$22</f>
        <v>0</v>
      </c>
      <c r="M3838" s="14"/>
    </row>
    <row r="3839" spans="1:13" x14ac:dyDescent="0.55000000000000004">
      <c r="A3839" s="32" t="str">
        <f>IF(Weighting!$P$23&gt;0,B3839,"")</f>
        <v/>
      </c>
      <c r="B3839" t="e">
        <f>Weighting!$C$23</f>
        <v>#DIV/0!</v>
      </c>
      <c r="C3839" t="e">
        <f>Weighting!$F$23</f>
        <v>#NUM!</v>
      </c>
      <c r="D3839" t="e">
        <f>IF(C3839=1,'Data Transformation'!$G$3+0.5*'Data Transformation'!$W$25,IF(C3840=1,D3840-'Data Transformation'!$W$25,FALSE))</f>
        <v>#NUM!</v>
      </c>
      <c r="E3839">
        <f t="array" ref="E3839">IF(ISLOGICAL(D3839),"",FREQUENCY(IF('Data Transformation'!$B$425:$B$8425='Bin Analysis'!$B3819,'Data Transformation'!$G$425:$G$8425),D3839))</f>
        <v>2001</v>
      </c>
      <c r="F3839">
        <f t="shared" si="477"/>
        <v>0</v>
      </c>
      <c r="G3839">
        <f>Weighting!$H$23</f>
        <v>0</v>
      </c>
      <c r="H3839">
        <f t="array" ref="H3839">FREQUENCY(IF('Data Transformation'!$B$4:$B$8425=B3819,'Data Transformation'!$G$4:$G$8425),'Bin Analysis'!$B3839)</f>
        <v>2073</v>
      </c>
      <c r="I3839">
        <f t="shared" si="478"/>
        <v>0</v>
      </c>
      <c r="J3839">
        <f t="shared" si="479"/>
        <v>0</v>
      </c>
      <c r="K3839">
        <f>J3839*Weighting!$W$23</f>
        <v>0</v>
      </c>
      <c r="M3839" s="14"/>
    </row>
    <row r="3840" spans="1:13" x14ac:dyDescent="0.55000000000000004">
      <c r="A3840" s="32" t="str">
        <f>IF(Weighting!$P$24&gt;0,B3840,"")</f>
        <v/>
      </c>
      <c r="B3840" t="e">
        <f>Weighting!$C$24</f>
        <v>#DIV/0!</v>
      </c>
      <c r="C3840" t="e">
        <f>Weighting!$F$24</f>
        <v>#NUM!</v>
      </c>
      <c r="D3840" t="e">
        <f>IF(C3840=1,'Data Transformation'!$G$3+0.5*'Data Transformation'!$W$25,IF(C3841=1,D3841-'Data Transformation'!$W$25,FALSE))</f>
        <v>#NUM!</v>
      </c>
      <c r="E3840">
        <f t="array" ref="E3840">IF(ISLOGICAL(D3840),"",FREQUENCY(IF('Data Transformation'!$B$425:$B$8425='Bin Analysis'!$B3819,'Data Transformation'!$G$425:$G$8425),D3840))</f>
        <v>2001</v>
      </c>
      <c r="F3840">
        <f t="shared" si="477"/>
        <v>0</v>
      </c>
      <c r="G3840">
        <f>Weighting!$H$24</f>
        <v>0</v>
      </c>
      <c r="H3840">
        <f t="array" ref="H3840">FREQUENCY(IF('Data Transformation'!$B$4:$B$8425=B3819,'Data Transformation'!$G$4:$G$8425),'Bin Analysis'!$B3840)</f>
        <v>2073</v>
      </c>
      <c r="I3840">
        <f t="shared" si="478"/>
        <v>0</v>
      </c>
      <c r="J3840">
        <f t="shared" si="479"/>
        <v>0</v>
      </c>
      <c r="K3840">
        <f>J3840*Weighting!$W$24</f>
        <v>0</v>
      </c>
      <c r="M3840" s="14"/>
    </row>
    <row r="3841" spans="1:25" x14ac:dyDescent="0.55000000000000004">
      <c r="A3841" s="32" t="str">
        <f>IF(Weighting!$P$25&gt;0,B3841,"")</f>
        <v/>
      </c>
      <c r="B3841" t="e">
        <f>Weighting!$C$25</f>
        <v>#DIV/0!</v>
      </c>
      <c r="C3841" t="e">
        <f>Weighting!$F$25</f>
        <v>#NUM!</v>
      </c>
      <c r="D3841" t="e">
        <f>IF(C3841=1,'Data Transformation'!$G$3+0.5*'Data Transformation'!$W$25,IF(C3842=1,D3842-'Data Transformation'!$W$25,FALSE))</f>
        <v>#NUM!</v>
      </c>
      <c r="E3841">
        <f t="array" ref="E3841">IF(ISLOGICAL(D3841),"",FREQUENCY(IF('Data Transformation'!$B$425:$B$8425='Bin Analysis'!$B3819,'Data Transformation'!$G$425:$G$8425),D3841))</f>
        <v>2001</v>
      </c>
      <c r="F3841">
        <f t="shared" si="477"/>
        <v>0</v>
      </c>
      <c r="G3841">
        <f>Weighting!$H$25</f>
        <v>0</v>
      </c>
      <c r="H3841">
        <f t="array" ref="H3841">FREQUENCY(IF('Data Transformation'!$B$4:$B$8425=B3819,'Data Transformation'!$G$4:$G$8425),'Bin Analysis'!$B3841)</f>
        <v>2073</v>
      </c>
      <c r="I3841">
        <f t="shared" si="478"/>
        <v>0</v>
      </c>
      <c r="J3841">
        <f t="shared" si="479"/>
        <v>0</v>
      </c>
      <c r="K3841">
        <f>J3841*Weighting!$W$25</f>
        <v>0</v>
      </c>
      <c r="M3841" s="14"/>
    </row>
    <row r="3842" spans="1:25" x14ac:dyDescent="0.55000000000000004">
      <c r="N3842" s="57"/>
      <c r="O3842"/>
      <c r="P3842"/>
      <c r="Q3842"/>
      <c r="R3842"/>
    </row>
    <row r="3843" spans="1:25" ht="23.35" x14ac:dyDescent="0.8">
      <c r="A3843" s="21" t="s">
        <v>0</v>
      </c>
      <c r="B3843" s="21" t="str">
        <f>IFERROR(VLOOKUP(C3843,'Data Transformation'!$L$6:$M$426,2,FALSE),"")</f>
        <v/>
      </c>
      <c r="C3843" s="21">
        <f>C3819+1</f>
        <v>160</v>
      </c>
      <c r="D3843" s="21"/>
      <c r="E3843" s="21"/>
      <c r="F3843" s="21"/>
      <c r="G3843" s="21"/>
      <c r="H3843" s="22"/>
      <c r="I3843" s="22"/>
      <c r="J3843" s="22"/>
      <c r="K3843" s="21"/>
      <c r="L3843" s="21" t="str">
        <f>B3843</f>
        <v/>
      </c>
      <c r="M3843" s="23" t="e">
        <f>INDEX('Data Transformation'!$O$4:$O$424,MATCH($B3843,'Data Transformation'!$M$4:$M$424,0),MATCH($M$2,'Data Transformation'!$O$3,0))</f>
        <v>#N/A</v>
      </c>
      <c r="N3843" s="27" t="e">
        <f>IF('Input and Summary Results'!$J$16="minimum",'Bin Analysis'!X3844/(M3843-1),'Bin Analysis'!Y3843/('Bin Analysis'!M3843-1))</f>
        <v>#N/A</v>
      </c>
      <c r="O3843" s="27" t="e">
        <f>IF(M3843=FALSE,NA(),(VLOOKUP(1,C3846:K3865,4,FALSE))/(M3843-1))</f>
        <v>#N/A</v>
      </c>
      <c r="P3843" s="27" t="e">
        <f>IF(M3843=FALSE,NA(),SUM(J3846:J3865)/Weighting!$S$5)</f>
        <v>#N/A</v>
      </c>
      <c r="Q3843" s="27" t="e">
        <f>IF(M3843=FALSE,NA(),SUM(K3846:K3865)/Weighting!$S$6)</f>
        <v>#N/A</v>
      </c>
      <c r="R3843" s="27" t="e">
        <f>IF(M3843=FALSE,NA(),(VLOOKUP(1,G3846:K3865,3,FALSE))/(M3843-1))</f>
        <v>#N/A</v>
      </c>
      <c r="S3843" s="22" t="e">
        <f>IF(M3843=FALSE,NA(),IF(SUM(J3846:J3865)=2,"yes","no"))</f>
        <v>#N/A</v>
      </c>
      <c r="X3843" s="2" cm="2">
        <f t="array" ref="X3843:X3844">FREQUENCY(IF('Data Transformation'!$B$425:$B$6424='Bin Analysis'!L3843,'Data Transformation'!$G$425:$G$6424),'Data Transformation'!$U$11)</f>
        <v>0</v>
      </c>
      <c r="Y3843" s="2" cm="2">
        <f t="array" ref="Y3843:Y3844">FREQUENCY(IF('Data Transformation'!$B$425:$B$6424='Bin Analysis'!L3843,'Data Transformation'!$G$425:$G$6424),'Data Transformation'!$U$12)</f>
        <v>0</v>
      </c>
    </row>
    <row r="3844" spans="1:25" x14ac:dyDescent="0.55000000000000004">
      <c r="A3844" s="14" t="s">
        <v>67</v>
      </c>
      <c r="B3844" t="s">
        <v>47</v>
      </c>
      <c r="C3844" t="s">
        <v>5</v>
      </c>
      <c r="D3844" t="s">
        <v>100</v>
      </c>
      <c r="E3844" t="s">
        <v>101</v>
      </c>
      <c r="F3844" t="s">
        <v>102</v>
      </c>
      <c r="G3844" t="s">
        <v>70</v>
      </c>
      <c r="H3844" t="s">
        <v>31</v>
      </c>
      <c r="I3844" t="s">
        <v>32</v>
      </c>
      <c r="J3844" t="s">
        <v>46</v>
      </c>
      <c r="K3844" s="14" t="s">
        <v>45</v>
      </c>
      <c r="M3844" s="14"/>
      <c r="X3844" s="2">
        <v>0</v>
      </c>
      <c r="Y3844" s="2">
        <v>0</v>
      </c>
    </row>
    <row r="3845" spans="1:25" x14ac:dyDescent="0.55000000000000004">
      <c r="A3845" s="32"/>
      <c r="D3845" t="e">
        <f>IF(C3845=1,'Data Transformation'!$G$3+0.5*'Data Transformation'!$W$25,IF(C3846=1,D3846-'Data Transformation'!$W$25,FALSE))</f>
        <v>#NUM!</v>
      </c>
      <c r="E3845">
        <f t="array" ref="E3845">IF(ISLOGICAL(D3845),"",FREQUENCY(IF('Data Transformation'!$B$425:$B$8425='Bin Analysis'!$B3843,'Data Transformation'!$G$425:$G$8425),D3845))</f>
        <v>2001</v>
      </c>
      <c r="F3845" t="e">
        <f>IF(ISLOGICAL(D3845),"",E3845-E3844)</f>
        <v>#VALUE!</v>
      </c>
      <c r="M3845" s="14"/>
    </row>
    <row r="3846" spans="1:25" x14ac:dyDescent="0.55000000000000004">
      <c r="A3846" s="32" t="e">
        <f>IF(Weighting!$P$6&gt;0,B3846,"")</f>
        <v>#NUM!</v>
      </c>
      <c r="B3846" t="e">
        <f>Weighting!$C$6</f>
        <v>#DIV/0!</v>
      </c>
      <c r="C3846" t="e">
        <f>Weighting!$F$6</f>
        <v>#NUM!</v>
      </c>
      <c r="D3846" t="e">
        <f>IF(C3846=1,'Data Transformation'!$G$3+0.5*'Data Transformation'!$W$25,IF(C3847=1,D3847-'Data Transformation'!$W$25,FALSE))</f>
        <v>#NUM!</v>
      </c>
      <c r="E3846">
        <f t="array" ref="E3846">IF(ISLOGICAL(D3846),"",FREQUENCY(IF('Data Transformation'!$B$425:$B$8425='Bin Analysis'!$B3843,'Data Transformation'!$G$425:$G$8425),D3846))</f>
        <v>2001</v>
      </c>
      <c r="F3846">
        <f>IF(ISLOGICAL(D3846),"",E3846-E3845)</f>
        <v>0</v>
      </c>
      <c r="G3846">
        <f>Weighting!$H$6</f>
        <v>1</v>
      </c>
      <c r="H3846">
        <f t="array" ref="H3846">FREQUENCY(IF('Data Transformation'!$B$4:$B$8425=B3843,'Data Transformation'!$G$4:$G$8425),'Bin Analysis'!$B3846)</f>
        <v>2073</v>
      </c>
      <c r="I3846">
        <f>H3846-H3845</f>
        <v>2073</v>
      </c>
      <c r="J3846">
        <f>IF(I3846=0,0,1)</f>
        <v>1</v>
      </c>
      <c r="K3846" t="e">
        <f>J3846*Weighting!$W$6</f>
        <v>#NUM!</v>
      </c>
      <c r="M3846" s="14"/>
    </row>
    <row r="3847" spans="1:25" x14ac:dyDescent="0.55000000000000004">
      <c r="A3847" s="32" t="str">
        <f>IF(Weighting!$P$7&gt;0,B3847,"")</f>
        <v/>
      </c>
      <c r="B3847" t="e">
        <f>Weighting!$C$7</f>
        <v>#DIV/0!</v>
      </c>
      <c r="C3847" t="e">
        <f>Weighting!$F$7</f>
        <v>#NUM!</v>
      </c>
      <c r="D3847" t="e">
        <f>IF(C3847=1,'Data Transformation'!$G$3+0.5*'Data Transformation'!$W$25,IF(C3848=1,D3848-'Data Transformation'!$W$25,FALSE))</f>
        <v>#NUM!</v>
      </c>
      <c r="E3847">
        <f t="array" ref="E3847">IF(ISLOGICAL(D3847),"",FREQUENCY(IF('Data Transformation'!$B$425:$B$8425='Bin Analysis'!$B3843,'Data Transformation'!$G$425:$G$8425),D3847))</f>
        <v>2001</v>
      </c>
      <c r="F3847">
        <f t="shared" ref="F3847:F3865" si="480">IF(ISLOGICAL(D3847),"",E3847-E3846)</f>
        <v>0</v>
      </c>
      <c r="G3847">
        <f>Weighting!$H$7</f>
        <v>0</v>
      </c>
      <c r="H3847">
        <f t="array" ref="H3847">FREQUENCY(IF('Data Transformation'!$B$4:$B$8425=B3843,'Data Transformation'!$G$4:$G$8425),'Bin Analysis'!$B3847)</f>
        <v>2073</v>
      </c>
      <c r="I3847">
        <f t="shared" ref="I3847:I3865" si="481">H3847-H3846</f>
        <v>0</v>
      </c>
      <c r="J3847">
        <f>IF(I3847=0,0,1)</f>
        <v>0</v>
      </c>
      <c r="K3847">
        <f>J3847*Weighting!$W$7</f>
        <v>0</v>
      </c>
      <c r="M3847" s="14"/>
    </row>
    <row r="3848" spans="1:25" x14ac:dyDescent="0.55000000000000004">
      <c r="A3848" s="32" t="str">
        <f>IF(Weighting!$P$8&gt;0,B3848,"")</f>
        <v/>
      </c>
      <c r="B3848" t="e">
        <f>Weighting!$C$8</f>
        <v>#DIV/0!</v>
      </c>
      <c r="C3848" t="e">
        <f>Weighting!$F$8</f>
        <v>#NUM!</v>
      </c>
      <c r="D3848" t="e">
        <f>IF(C3848=1,'Data Transformation'!$G$3+0.5*'Data Transformation'!$W$25,IF(C3849=1,D3849-'Data Transformation'!$W$25,FALSE))</f>
        <v>#NUM!</v>
      </c>
      <c r="E3848">
        <f t="array" ref="E3848">IF(ISLOGICAL(D3848),"",FREQUENCY(IF('Data Transformation'!$B$425:$B$8425='Bin Analysis'!$B3843,'Data Transformation'!$G$425:$G$8425),D3848))</f>
        <v>2001</v>
      </c>
      <c r="F3848">
        <f t="shared" si="480"/>
        <v>0</v>
      </c>
      <c r="G3848">
        <f>Weighting!$H$8</f>
        <v>0</v>
      </c>
      <c r="H3848">
        <f t="array" ref="H3848">FREQUENCY(IF('Data Transformation'!$B$4:$B$8425=B3843,'Data Transformation'!$G$4:$G$8425),'Bin Analysis'!$B3848)</f>
        <v>2073</v>
      </c>
      <c r="I3848">
        <f t="shared" si="481"/>
        <v>0</v>
      </c>
      <c r="J3848">
        <f t="shared" ref="J3848:J3865" si="482">IF(I3848=0,0,1)</f>
        <v>0</v>
      </c>
      <c r="K3848">
        <f>J3848*Weighting!$W$8</f>
        <v>0</v>
      </c>
      <c r="M3848" s="14"/>
    </row>
    <row r="3849" spans="1:25" x14ac:dyDescent="0.55000000000000004">
      <c r="A3849" s="32" t="str">
        <f>IF(Weighting!$P$9&gt;0,B3849,"")</f>
        <v/>
      </c>
      <c r="B3849" s="50" t="e">
        <f>Weighting!$C$9</f>
        <v>#DIV/0!</v>
      </c>
      <c r="C3849" t="e">
        <f>Weighting!$F$9</f>
        <v>#NUM!</v>
      </c>
      <c r="D3849" t="e">
        <f>IF(C3849=1,'Data Transformation'!$G$3+0.5*'Data Transformation'!$W$25,IF(C3850=1,D3850-'Data Transformation'!$W$25,FALSE))</f>
        <v>#NUM!</v>
      </c>
      <c r="E3849">
        <f t="array" ref="E3849">IF(ISLOGICAL(D3849),"",FREQUENCY(IF('Data Transformation'!$B$425:$B$8425='Bin Analysis'!$B3843,'Data Transformation'!$G$425:$G$8425),D3849))</f>
        <v>2001</v>
      </c>
      <c r="F3849">
        <f t="shared" si="480"/>
        <v>0</v>
      </c>
      <c r="G3849">
        <f>Weighting!$H$9</f>
        <v>0</v>
      </c>
      <c r="H3849">
        <f t="array" ref="H3849">FREQUENCY(IF('Data Transformation'!$B$4:$B$8425=B3843,'Data Transformation'!$G$4:$G$8425),'Bin Analysis'!$B3849)</f>
        <v>2073</v>
      </c>
      <c r="I3849">
        <f t="shared" si="481"/>
        <v>0</v>
      </c>
      <c r="J3849">
        <f t="shared" si="482"/>
        <v>0</v>
      </c>
      <c r="K3849">
        <f>J3849*Weighting!$W$9</f>
        <v>0</v>
      </c>
      <c r="M3849" s="14"/>
    </row>
    <row r="3850" spans="1:25" x14ac:dyDescent="0.55000000000000004">
      <c r="A3850" s="32" t="str">
        <f>IF(Weighting!$P$10&gt;0,B3850,"")</f>
        <v/>
      </c>
      <c r="B3850" t="e">
        <f>Weighting!$C$10</f>
        <v>#DIV/0!</v>
      </c>
      <c r="C3850" t="e">
        <f>Weighting!$F$10</f>
        <v>#NUM!</v>
      </c>
      <c r="D3850" t="e">
        <f>IF(C3850=1,'Data Transformation'!$G$3+0.5*'Data Transformation'!$W$25,IF(C3851=1,D3851-'Data Transformation'!$W$25,FALSE))</f>
        <v>#NUM!</v>
      </c>
      <c r="E3850">
        <f t="array" ref="E3850">IF(ISLOGICAL(D3850),"",FREQUENCY(IF('Data Transformation'!$B$425:$B$8425='Bin Analysis'!$B3843,'Data Transformation'!$G$425:$G$8425),D3850))</f>
        <v>2001</v>
      </c>
      <c r="F3850">
        <f t="shared" si="480"/>
        <v>0</v>
      </c>
      <c r="G3850">
        <f>Weighting!$H$10</f>
        <v>0</v>
      </c>
      <c r="H3850">
        <f t="array" ref="H3850">FREQUENCY(IF('Data Transformation'!$B$4:$B$8425=B3843,'Data Transformation'!$G$4:$G$8425),'Bin Analysis'!$B3850)</f>
        <v>2073</v>
      </c>
      <c r="I3850">
        <f t="shared" si="481"/>
        <v>0</v>
      </c>
      <c r="J3850">
        <f t="shared" si="482"/>
        <v>0</v>
      </c>
      <c r="K3850">
        <f>J3850*Weighting!$W$10</f>
        <v>0</v>
      </c>
      <c r="M3850" s="14"/>
    </row>
    <row r="3851" spans="1:25" x14ac:dyDescent="0.55000000000000004">
      <c r="A3851" s="32" t="str">
        <f>IF(Weighting!$P$11&gt;0,B3851,"")</f>
        <v/>
      </c>
      <c r="B3851" t="e">
        <f>Weighting!$C$11</f>
        <v>#DIV/0!</v>
      </c>
      <c r="C3851" t="e">
        <f>Weighting!$F$11</f>
        <v>#NUM!</v>
      </c>
      <c r="D3851" t="e">
        <f>IF(C3851=1,'Data Transformation'!$G$3+0.5*'Data Transformation'!$W$25,IF(C3852=1,D3852-'Data Transformation'!$W$25,FALSE))</f>
        <v>#NUM!</v>
      </c>
      <c r="E3851">
        <f t="array" ref="E3851">IF(ISLOGICAL(D3851),"",FREQUENCY(IF('Data Transformation'!$B$425:$B$8425='Bin Analysis'!$B3843,'Data Transformation'!$G$425:$G$8425),D3851))</f>
        <v>2001</v>
      </c>
      <c r="F3851">
        <f t="shared" si="480"/>
        <v>0</v>
      </c>
      <c r="G3851">
        <f>Weighting!$H$11</f>
        <v>0</v>
      </c>
      <c r="H3851">
        <f t="array" ref="H3851">FREQUENCY(IF('Data Transformation'!$B$4:$B$8425=B3843,'Data Transformation'!$G$4:$G$8425),'Bin Analysis'!$B3851)</f>
        <v>2073</v>
      </c>
      <c r="I3851">
        <f t="shared" si="481"/>
        <v>0</v>
      </c>
      <c r="J3851">
        <f t="shared" si="482"/>
        <v>0</v>
      </c>
      <c r="K3851">
        <f>J3851*Weighting!$W$11</f>
        <v>0</v>
      </c>
      <c r="M3851" s="14"/>
    </row>
    <row r="3852" spans="1:25" x14ac:dyDescent="0.55000000000000004">
      <c r="A3852" s="32" t="str">
        <f>IF(Weighting!$P$12&gt;0,B3852,"")</f>
        <v/>
      </c>
      <c r="B3852" t="e">
        <f>Weighting!$C$12</f>
        <v>#DIV/0!</v>
      </c>
      <c r="C3852" t="e">
        <f>Weighting!$F$12</f>
        <v>#NUM!</v>
      </c>
      <c r="D3852" t="e">
        <f>IF(C3852=1,'Data Transformation'!$G$3+0.5*'Data Transformation'!$W$25,IF(C3853=1,D3853-'Data Transformation'!$W$25,FALSE))</f>
        <v>#NUM!</v>
      </c>
      <c r="E3852">
        <f t="array" ref="E3852">IF(ISLOGICAL(D3852),"",FREQUENCY(IF('Data Transformation'!$B$425:$B$8425='Bin Analysis'!$B3843,'Data Transformation'!$G$425:$G$8425),D3852))</f>
        <v>2001</v>
      </c>
      <c r="F3852">
        <f t="shared" si="480"/>
        <v>0</v>
      </c>
      <c r="G3852">
        <f>Weighting!$H$12</f>
        <v>0</v>
      </c>
      <c r="H3852">
        <f t="array" ref="H3852">FREQUENCY(IF('Data Transformation'!$B$4:$B$8425=B3843,'Data Transformation'!$G$4:$G$8425),'Bin Analysis'!$B3852)</f>
        <v>2073</v>
      </c>
      <c r="I3852">
        <f t="shared" si="481"/>
        <v>0</v>
      </c>
      <c r="J3852">
        <f t="shared" si="482"/>
        <v>0</v>
      </c>
      <c r="K3852">
        <f>J3852*Weighting!$W$12</f>
        <v>0</v>
      </c>
      <c r="M3852" s="14"/>
    </row>
    <row r="3853" spans="1:25" x14ac:dyDescent="0.55000000000000004">
      <c r="A3853" s="32" t="str">
        <f>IF(Weighting!$P$13&gt;0,B3853,"")</f>
        <v/>
      </c>
      <c r="B3853" t="e">
        <f>Weighting!$C$13</f>
        <v>#DIV/0!</v>
      </c>
      <c r="C3853" t="e">
        <f>Weighting!$F$13</f>
        <v>#NUM!</v>
      </c>
      <c r="D3853" t="e">
        <f>IF(C3853=1,'Data Transformation'!$G$3+0.5*'Data Transformation'!$W$25,IF(C3854=1,D3854-'Data Transformation'!$W$25,FALSE))</f>
        <v>#NUM!</v>
      </c>
      <c r="E3853">
        <f t="array" ref="E3853">IF(ISLOGICAL(D3853),"",FREQUENCY(IF('Data Transformation'!$B$425:$B$8425='Bin Analysis'!$B3843,'Data Transformation'!$G$425:$G$8425),D3853))</f>
        <v>2001</v>
      </c>
      <c r="F3853">
        <f t="shared" si="480"/>
        <v>0</v>
      </c>
      <c r="G3853">
        <f>Weighting!$H$13</f>
        <v>0</v>
      </c>
      <c r="H3853">
        <f t="array" ref="H3853">FREQUENCY(IF('Data Transformation'!$B$4:$B$8425=B3843,'Data Transformation'!$G$4:$G$8425),'Bin Analysis'!$B3853)</f>
        <v>2073</v>
      </c>
      <c r="I3853">
        <f t="shared" si="481"/>
        <v>0</v>
      </c>
      <c r="J3853">
        <f t="shared" si="482"/>
        <v>0</v>
      </c>
      <c r="K3853">
        <f>J3853*Weighting!$W$13</f>
        <v>0</v>
      </c>
      <c r="M3853" s="14"/>
    </row>
    <row r="3854" spans="1:25" x14ac:dyDescent="0.55000000000000004">
      <c r="A3854" s="32" t="str">
        <f>IF(Weighting!$P$14&gt;0,B3854,"")</f>
        <v/>
      </c>
      <c r="B3854" t="e">
        <f>Weighting!$C$14</f>
        <v>#DIV/0!</v>
      </c>
      <c r="C3854" t="e">
        <f>Weighting!$F$14</f>
        <v>#NUM!</v>
      </c>
      <c r="D3854" t="e">
        <f>IF(C3854=1,'Data Transformation'!$G$3+0.5*'Data Transformation'!$W$25,IF(C3855=1,D3855-'Data Transformation'!$W$25,FALSE))</f>
        <v>#NUM!</v>
      </c>
      <c r="E3854">
        <f t="array" ref="E3854">IF(ISLOGICAL(D3854),"",FREQUENCY(IF('Data Transformation'!$B$425:$B$8425='Bin Analysis'!$B3843,'Data Transformation'!$G$425:$G$8425),D3854))</f>
        <v>2001</v>
      </c>
      <c r="F3854">
        <f t="shared" si="480"/>
        <v>0</v>
      </c>
      <c r="G3854">
        <f>Weighting!$H$14</f>
        <v>0</v>
      </c>
      <c r="H3854">
        <f t="array" ref="H3854">FREQUENCY(IF('Data Transformation'!$B$4:$B$8425=B3843,'Data Transformation'!$G$4:$G$8425),'Bin Analysis'!$B3854)</f>
        <v>2073</v>
      </c>
      <c r="I3854">
        <f t="shared" si="481"/>
        <v>0</v>
      </c>
      <c r="J3854">
        <f t="shared" si="482"/>
        <v>0</v>
      </c>
      <c r="K3854">
        <f>J3854*Weighting!$W$14</f>
        <v>0</v>
      </c>
      <c r="M3854" s="14"/>
    </row>
    <row r="3855" spans="1:25" x14ac:dyDescent="0.55000000000000004">
      <c r="A3855" s="32" t="str">
        <f>IF(Weighting!$P$15&gt;0,B3855,"")</f>
        <v/>
      </c>
      <c r="B3855" t="e">
        <f>Weighting!$C$15</f>
        <v>#DIV/0!</v>
      </c>
      <c r="C3855" t="e">
        <f>Weighting!$F$15</f>
        <v>#NUM!</v>
      </c>
      <c r="D3855" t="e">
        <f>IF(C3855=1,'Data Transformation'!$G$3+0.5*'Data Transformation'!$W$25,IF(C3856=1,D3856-'Data Transformation'!$W$25,FALSE))</f>
        <v>#NUM!</v>
      </c>
      <c r="E3855">
        <f t="array" ref="E3855">IF(ISLOGICAL(D3855),"",FREQUENCY(IF('Data Transformation'!$B$425:$B$8425='Bin Analysis'!$B3843,'Data Transformation'!$G$425:$G$8425),D3855))</f>
        <v>2001</v>
      </c>
      <c r="F3855">
        <f t="shared" si="480"/>
        <v>0</v>
      </c>
      <c r="G3855">
        <f>Weighting!$H$15</f>
        <v>0</v>
      </c>
      <c r="H3855">
        <f t="array" ref="H3855">FREQUENCY(IF('Data Transformation'!$B$4:$B$8425=B3843,'Data Transformation'!$G$4:$G$8425),'Bin Analysis'!$B3855)</f>
        <v>2073</v>
      </c>
      <c r="I3855">
        <f t="shared" si="481"/>
        <v>0</v>
      </c>
      <c r="J3855">
        <f t="shared" si="482"/>
        <v>0</v>
      </c>
      <c r="K3855">
        <f>J3855*Weighting!$W$15</f>
        <v>0</v>
      </c>
      <c r="M3855" s="14"/>
    </row>
    <row r="3856" spans="1:25" x14ac:dyDescent="0.55000000000000004">
      <c r="A3856" s="32" t="str">
        <f>IF(Weighting!$P$16&gt;0,B3856,"")</f>
        <v/>
      </c>
      <c r="B3856" t="e">
        <f>Weighting!$C$16</f>
        <v>#DIV/0!</v>
      </c>
      <c r="C3856" t="e">
        <f>Weighting!$F$16</f>
        <v>#NUM!</v>
      </c>
      <c r="D3856" t="e">
        <f>IF(C3856=1,'Data Transformation'!$G$3+0.5*'Data Transformation'!$W$25,IF(C3857=1,D3857-'Data Transformation'!$W$25,FALSE))</f>
        <v>#NUM!</v>
      </c>
      <c r="E3856">
        <f t="array" ref="E3856">IF(ISLOGICAL(D3856),"",FREQUENCY(IF('Data Transformation'!$B$425:$B$8425='Bin Analysis'!$B3843,'Data Transformation'!$G$425:$G$8425),D3856))</f>
        <v>2001</v>
      </c>
      <c r="F3856">
        <f t="shared" si="480"/>
        <v>0</v>
      </c>
      <c r="G3856">
        <f>Weighting!$H$16</f>
        <v>0</v>
      </c>
      <c r="H3856">
        <f t="array" ref="H3856">FREQUENCY(IF('Data Transformation'!$B$4:$B$8425=B3843,'Data Transformation'!$G$4:$G$8425),'Bin Analysis'!$B3856)</f>
        <v>2073</v>
      </c>
      <c r="I3856">
        <f t="shared" si="481"/>
        <v>0</v>
      </c>
      <c r="J3856">
        <f t="shared" si="482"/>
        <v>0</v>
      </c>
      <c r="K3856">
        <f>J3856*Weighting!$W$16</f>
        <v>0</v>
      </c>
      <c r="M3856" s="14"/>
    </row>
    <row r="3857" spans="1:25" x14ac:dyDescent="0.55000000000000004">
      <c r="A3857" s="32" t="str">
        <f>IF(Weighting!$P$17&gt;0,B3857,"")</f>
        <v/>
      </c>
      <c r="B3857" t="e">
        <f>Weighting!$C$17</f>
        <v>#DIV/0!</v>
      </c>
      <c r="C3857" t="e">
        <f>Weighting!$F$17</f>
        <v>#NUM!</v>
      </c>
      <c r="D3857" t="e">
        <f>IF(C3857=1,'Data Transformation'!$G$3+0.5*'Data Transformation'!$W$25,IF(C3858=1,D3858-'Data Transformation'!$W$25,FALSE))</f>
        <v>#NUM!</v>
      </c>
      <c r="E3857">
        <f t="array" ref="E3857">IF(ISLOGICAL(D3857),"",FREQUENCY(IF('Data Transformation'!$B$425:$B$8425='Bin Analysis'!$B3843,'Data Transformation'!$G$425:$G$8425),D3857))</f>
        <v>2001</v>
      </c>
      <c r="F3857">
        <f t="shared" si="480"/>
        <v>0</v>
      </c>
      <c r="G3857">
        <f>Weighting!$H$17</f>
        <v>0</v>
      </c>
      <c r="H3857">
        <f t="array" ref="H3857">FREQUENCY(IF('Data Transformation'!$B$4:$B$8425=B3843,'Data Transformation'!$G$4:$G$8425),'Bin Analysis'!$B3857)</f>
        <v>2073</v>
      </c>
      <c r="I3857">
        <f t="shared" si="481"/>
        <v>0</v>
      </c>
      <c r="J3857">
        <f t="shared" si="482"/>
        <v>0</v>
      </c>
      <c r="K3857">
        <f>J3857*Weighting!$W$17</f>
        <v>0</v>
      </c>
      <c r="M3857" s="14"/>
    </row>
    <row r="3858" spans="1:25" x14ac:dyDescent="0.55000000000000004">
      <c r="A3858" s="32" t="str">
        <f>IF(Weighting!$P$18&gt;0,B3858,"")</f>
        <v/>
      </c>
      <c r="B3858" t="e">
        <f>Weighting!$C$18</f>
        <v>#DIV/0!</v>
      </c>
      <c r="C3858" t="e">
        <f>Weighting!$F$18</f>
        <v>#NUM!</v>
      </c>
      <c r="D3858" t="e">
        <f>IF(C3858=1,'Data Transformation'!$G$3+0.5*'Data Transformation'!$W$25,IF(C3859=1,D3859-'Data Transformation'!$W$25,FALSE))</f>
        <v>#NUM!</v>
      </c>
      <c r="E3858">
        <f t="array" ref="E3858">IF(ISLOGICAL(D3858),"",FREQUENCY(IF('Data Transformation'!$B$425:$B$8425='Bin Analysis'!$B3843,'Data Transformation'!$G$425:$G$8425),D3858))</f>
        <v>2001</v>
      </c>
      <c r="F3858">
        <f t="shared" si="480"/>
        <v>0</v>
      </c>
      <c r="G3858">
        <f>Weighting!$H$18</f>
        <v>0</v>
      </c>
      <c r="H3858">
        <f t="array" ref="H3858">FREQUENCY(IF('Data Transformation'!$B$4:$B$8425=B3843,'Data Transformation'!$G$4:$G$8425),'Bin Analysis'!$B3858)</f>
        <v>2073</v>
      </c>
      <c r="I3858">
        <f t="shared" si="481"/>
        <v>0</v>
      </c>
      <c r="J3858">
        <f t="shared" si="482"/>
        <v>0</v>
      </c>
      <c r="K3858">
        <f>J3858*Weighting!$W$18</f>
        <v>0</v>
      </c>
      <c r="M3858" s="14"/>
    </row>
    <row r="3859" spans="1:25" x14ac:dyDescent="0.55000000000000004">
      <c r="A3859" s="32" t="str">
        <f>IF(Weighting!$P$19&gt;0,B3859,"")</f>
        <v/>
      </c>
      <c r="B3859" t="e">
        <f>Weighting!$C$19</f>
        <v>#DIV/0!</v>
      </c>
      <c r="C3859" t="e">
        <f>Weighting!$F$19</f>
        <v>#NUM!</v>
      </c>
      <c r="D3859" t="e">
        <f>IF(C3859=1,'Data Transformation'!$G$3+0.5*'Data Transformation'!$W$25,IF(C3860=1,D3860-'Data Transformation'!$W$25,FALSE))</f>
        <v>#NUM!</v>
      </c>
      <c r="E3859">
        <f t="array" ref="E3859">IF(ISLOGICAL(D3859),"",FREQUENCY(IF('Data Transformation'!$B$425:$B$8425='Bin Analysis'!$B3843,'Data Transformation'!$G$425:$G$8425),D3859))</f>
        <v>2001</v>
      </c>
      <c r="F3859">
        <f t="shared" si="480"/>
        <v>0</v>
      </c>
      <c r="G3859">
        <f>Weighting!$H$19</f>
        <v>0</v>
      </c>
      <c r="H3859">
        <f t="array" ref="H3859">FREQUENCY(IF('Data Transformation'!$B$4:$B$8425=B3843,'Data Transformation'!$G$4:$G$8425),'Bin Analysis'!$B3859)</f>
        <v>2073</v>
      </c>
      <c r="I3859">
        <f t="shared" si="481"/>
        <v>0</v>
      </c>
      <c r="J3859">
        <f t="shared" si="482"/>
        <v>0</v>
      </c>
      <c r="K3859">
        <f>J3859*Weighting!$W$19</f>
        <v>0</v>
      </c>
      <c r="M3859" s="14"/>
    </row>
    <row r="3860" spans="1:25" x14ac:dyDescent="0.55000000000000004">
      <c r="A3860" s="32" t="str">
        <f>IF(Weighting!$P$20&gt;0,B3860,"")</f>
        <v/>
      </c>
      <c r="B3860" t="e">
        <f>Weighting!$C$20</f>
        <v>#DIV/0!</v>
      </c>
      <c r="C3860" t="e">
        <f>Weighting!$F$20</f>
        <v>#NUM!</v>
      </c>
      <c r="D3860" t="e">
        <f>IF(C3860=1,'Data Transformation'!$G$3+0.5*'Data Transformation'!$W$25,IF(C3861=1,D3861-'Data Transformation'!$W$25,FALSE))</f>
        <v>#NUM!</v>
      </c>
      <c r="E3860">
        <f t="array" ref="E3860">IF(ISLOGICAL(D3860),"",FREQUENCY(IF('Data Transformation'!$B$425:$B$8425='Bin Analysis'!$B3843,'Data Transformation'!$G$425:$G$8425),D3860))</f>
        <v>2001</v>
      </c>
      <c r="F3860">
        <f t="shared" si="480"/>
        <v>0</v>
      </c>
      <c r="G3860">
        <f>Weighting!$H$20</f>
        <v>0</v>
      </c>
      <c r="H3860">
        <f t="array" ref="H3860">FREQUENCY(IF('Data Transformation'!$B$4:$B$8425=B3843,'Data Transformation'!$G$4:$G$8425),'Bin Analysis'!$B3860)</f>
        <v>2073</v>
      </c>
      <c r="I3860">
        <f t="shared" si="481"/>
        <v>0</v>
      </c>
      <c r="J3860">
        <f t="shared" si="482"/>
        <v>0</v>
      </c>
      <c r="K3860">
        <f>J3860*Weighting!$W$20</f>
        <v>0</v>
      </c>
      <c r="M3860" s="14"/>
    </row>
    <row r="3861" spans="1:25" x14ac:dyDescent="0.55000000000000004">
      <c r="A3861" s="32" t="str">
        <f>IF(Weighting!$P$21&gt;0,B3861,"")</f>
        <v/>
      </c>
      <c r="B3861" t="e">
        <f>Weighting!$C$21</f>
        <v>#DIV/0!</v>
      </c>
      <c r="C3861" t="e">
        <f>Weighting!$F$21</f>
        <v>#NUM!</v>
      </c>
      <c r="D3861" t="e">
        <f>IF(C3861=1,'Data Transformation'!$G$3+0.5*'Data Transformation'!$W$25,IF(C3862=1,D3862-'Data Transformation'!$W$25,FALSE))</f>
        <v>#NUM!</v>
      </c>
      <c r="E3861">
        <f t="array" ref="E3861">IF(ISLOGICAL(D3861),"",FREQUENCY(IF('Data Transformation'!$B$425:$B$8425='Bin Analysis'!$B3843,'Data Transformation'!$G$425:$G$8425),D3861))</f>
        <v>2001</v>
      </c>
      <c r="F3861">
        <f t="shared" si="480"/>
        <v>0</v>
      </c>
      <c r="G3861">
        <f>Weighting!$H$21</f>
        <v>0</v>
      </c>
      <c r="H3861">
        <f t="array" ref="H3861">FREQUENCY(IF('Data Transformation'!$B$4:$B$8425=B3843,'Data Transformation'!$G$4:$G$8425),'Bin Analysis'!$B3861)</f>
        <v>2073</v>
      </c>
      <c r="I3861">
        <f t="shared" si="481"/>
        <v>0</v>
      </c>
      <c r="J3861">
        <f t="shared" si="482"/>
        <v>0</v>
      </c>
      <c r="K3861">
        <f>J3861*Weighting!$W$21</f>
        <v>0</v>
      </c>
      <c r="M3861" s="14"/>
    </row>
    <row r="3862" spans="1:25" x14ac:dyDescent="0.55000000000000004">
      <c r="A3862" s="32" t="str">
        <f>IF(Weighting!$P$22&gt;0,B3862,"")</f>
        <v/>
      </c>
      <c r="B3862" t="e">
        <f>Weighting!$C$22</f>
        <v>#DIV/0!</v>
      </c>
      <c r="C3862" t="e">
        <f>Weighting!$F$22</f>
        <v>#NUM!</v>
      </c>
      <c r="D3862" t="e">
        <f>IF(C3862=1,'Data Transformation'!$G$3+0.5*'Data Transformation'!$W$25,IF(C3863=1,D3863-'Data Transformation'!$W$25,FALSE))</f>
        <v>#NUM!</v>
      </c>
      <c r="E3862">
        <f t="array" ref="E3862">IF(ISLOGICAL(D3862),"",FREQUENCY(IF('Data Transformation'!$B$425:$B$8425='Bin Analysis'!$B3843,'Data Transformation'!$G$425:$G$8425),D3862))</f>
        <v>2001</v>
      </c>
      <c r="F3862">
        <f t="shared" si="480"/>
        <v>0</v>
      </c>
      <c r="G3862">
        <f>Weighting!$H$22</f>
        <v>0</v>
      </c>
      <c r="H3862">
        <f t="array" ref="H3862">FREQUENCY(IF('Data Transformation'!$B$4:$B$8425=B3843,'Data Transformation'!$G$4:$G$8425),'Bin Analysis'!$B3862)</f>
        <v>2073</v>
      </c>
      <c r="I3862">
        <f t="shared" si="481"/>
        <v>0</v>
      </c>
      <c r="J3862">
        <f t="shared" si="482"/>
        <v>0</v>
      </c>
      <c r="K3862">
        <f>J3862*Weighting!$W$22</f>
        <v>0</v>
      </c>
      <c r="M3862" s="14"/>
    </row>
    <row r="3863" spans="1:25" x14ac:dyDescent="0.55000000000000004">
      <c r="A3863" s="32" t="str">
        <f>IF(Weighting!$P$23&gt;0,B3863,"")</f>
        <v/>
      </c>
      <c r="B3863" t="e">
        <f>Weighting!$C$23</f>
        <v>#DIV/0!</v>
      </c>
      <c r="C3863" t="e">
        <f>Weighting!$F$23</f>
        <v>#NUM!</v>
      </c>
      <c r="D3863" t="e">
        <f>IF(C3863=1,'Data Transformation'!$G$3+0.5*'Data Transformation'!$W$25,IF(C3864=1,D3864-'Data Transformation'!$W$25,FALSE))</f>
        <v>#NUM!</v>
      </c>
      <c r="E3863">
        <f t="array" ref="E3863">IF(ISLOGICAL(D3863),"",FREQUENCY(IF('Data Transformation'!$B$425:$B$8425='Bin Analysis'!$B3843,'Data Transformation'!$G$425:$G$8425),D3863))</f>
        <v>2001</v>
      </c>
      <c r="F3863">
        <f t="shared" si="480"/>
        <v>0</v>
      </c>
      <c r="G3863">
        <f>Weighting!$H$23</f>
        <v>0</v>
      </c>
      <c r="H3863">
        <f t="array" ref="H3863">FREQUENCY(IF('Data Transformation'!$B$4:$B$8425=B3843,'Data Transformation'!$G$4:$G$8425),'Bin Analysis'!$B3863)</f>
        <v>2073</v>
      </c>
      <c r="I3863">
        <f t="shared" si="481"/>
        <v>0</v>
      </c>
      <c r="J3863">
        <f t="shared" si="482"/>
        <v>0</v>
      </c>
      <c r="K3863">
        <f>J3863*Weighting!$W$23</f>
        <v>0</v>
      </c>
      <c r="M3863" s="14"/>
    </row>
    <row r="3864" spans="1:25" x14ac:dyDescent="0.55000000000000004">
      <c r="A3864" s="32" t="str">
        <f>IF(Weighting!$P$24&gt;0,B3864,"")</f>
        <v/>
      </c>
      <c r="B3864" t="e">
        <f>Weighting!$C$24</f>
        <v>#DIV/0!</v>
      </c>
      <c r="C3864" t="e">
        <f>Weighting!$F$24</f>
        <v>#NUM!</v>
      </c>
      <c r="D3864" t="e">
        <f>IF(C3864=1,'Data Transformation'!$G$3+0.5*'Data Transformation'!$W$25,IF(C3865=1,D3865-'Data Transformation'!$W$25,FALSE))</f>
        <v>#NUM!</v>
      </c>
      <c r="E3864">
        <f t="array" ref="E3864">IF(ISLOGICAL(D3864),"",FREQUENCY(IF('Data Transformation'!$B$425:$B$8425='Bin Analysis'!$B3843,'Data Transformation'!$G$425:$G$8425),D3864))</f>
        <v>2001</v>
      </c>
      <c r="F3864">
        <f t="shared" si="480"/>
        <v>0</v>
      </c>
      <c r="G3864">
        <f>Weighting!$H$24</f>
        <v>0</v>
      </c>
      <c r="H3864">
        <f t="array" ref="H3864">FREQUENCY(IF('Data Transformation'!$B$4:$B$8425=B3843,'Data Transformation'!$G$4:$G$8425),'Bin Analysis'!$B3864)</f>
        <v>2073</v>
      </c>
      <c r="I3864">
        <f t="shared" si="481"/>
        <v>0</v>
      </c>
      <c r="J3864">
        <f t="shared" si="482"/>
        <v>0</v>
      </c>
      <c r="K3864">
        <f>J3864*Weighting!$W$24</f>
        <v>0</v>
      </c>
      <c r="M3864" s="14"/>
    </row>
    <row r="3865" spans="1:25" x14ac:dyDescent="0.55000000000000004">
      <c r="A3865" s="32" t="str">
        <f>IF(Weighting!$P$25&gt;0,B3865,"")</f>
        <v/>
      </c>
      <c r="B3865" t="e">
        <f>Weighting!$C$25</f>
        <v>#DIV/0!</v>
      </c>
      <c r="C3865" t="e">
        <f>Weighting!$F$25</f>
        <v>#NUM!</v>
      </c>
      <c r="D3865" t="e">
        <f>IF(C3865=1,'Data Transformation'!$G$3+0.5*'Data Transformation'!$W$25,IF(C3866=1,D3866-'Data Transformation'!$W$25,FALSE))</f>
        <v>#NUM!</v>
      </c>
      <c r="E3865">
        <f t="array" ref="E3865">IF(ISLOGICAL(D3865),"",FREQUENCY(IF('Data Transformation'!$B$425:$B$8425='Bin Analysis'!$B3843,'Data Transformation'!$G$425:$G$8425),D3865))</f>
        <v>2001</v>
      </c>
      <c r="F3865">
        <f t="shared" si="480"/>
        <v>0</v>
      </c>
      <c r="G3865">
        <f>Weighting!$H$25</f>
        <v>0</v>
      </c>
      <c r="H3865">
        <f t="array" ref="H3865">FREQUENCY(IF('Data Transformation'!$B$4:$B$8425=B3843,'Data Transformation'!$G$4:$G$8425),'Bin Analysis'!$B3865)</f>
        <v>2073</v>
      </c>
      <c r="I3865">
        <f t="shared" si="481"/>
        <v>0</v>
      </c>
      <c r="J3865">
        <f t="shared" si="482"/>
        <v>0</v>
      </c>
      <c r="K3865">
        <f>J3865*Weighting!$W$25</f>
        <v>0</v>
      </c>
      <c r="M3865" s="14"/>
    </row>
    <row r="3866" spans="1:25" x14ac:dyDescent="0.55000000000000004">
      <c r="O3866"/>
      <c r="P3866"/>
      <c r="Q3866"/>
      <c r="R3866"/>
    </row>
    <row r="3867" spans="1:25" ht="23.35" x14ac:dyDescent="0.8">
      <c r="A3867" s="21" t="s">
        <v>0</v>
      </c>
      <c r="B3867" s="21" t="str">
        <f>IFERROR(VLOOKUP(C3867,'Data Transformation'!$L$6:$M$426,2,FALSE),"")</f>
        <v/>
      </c>
      <c r="C3867" s="21">
        <f>C3843+1</f>
        <v>161</v>
      </c>
      <c r="D3867" s="21"/>
      <c r="E3867" s="21"/>
      <c r="F3867" s="21"/>
      <c r="G3867" s="21"/>
      <c r="H3867" s="22"/>
      <c r="I3867" s="22"/>
      <c r="J3867" s="22"/>
      <c r="K3867" s="21"/>
      <c r="L3867" s="21" t="str">
        <f>B3867</f>
        <v/>
      </c>
      <c r="M3867" s="23" t="e">
        <f>INDEX('Data Transformation'!$O$4:$O$424,MATCH($B3867,'Data Transformation'!$M$4:$M$424,0),MATCH($M$2,'Data Transformation'!$O$3,0))</f>
        <v>#N/A</v>
      </c>
      <c r="N3867" s="27" t="e">
        <f>IF('Input and Summary Results'!$J$16="minimum",'Bin Analysis'!X3868/(M3867-1),'Bin Analysis'!Y3867/('Bin Analysis'!M3867-1))</f>
        <v>#N/A</v>
      </c>
      <c r="O3867" s="27" t="e">
        <f>IF(M3867=FALSE,NA(),(VLOOKUP(1,C3870:K3889,4,FALSE))/(M3867-1))</f>
        <v>#N/A</v>
      </c>
      <c r="P3867" s="27" t="e">
        <f>IF(M3867=FALSE,NA(),SUM(J3870:J3889)/Weighting!$S$5)</f>
        <v>#N/A</v>
      </c>
      <c r="Q3867" s="27" t="e">
        <f>IF(M3867=FALSE,NA(),SUM(K3870:K3889)/Weighting!$S$6)</f>
        <v>#N/A</v>
      </c>
      <c r="R3867" s="27" t="e">
        <f>IF(M3867=FALSE,NA(),(VLOOKUP(1,G3870:K3889,3,FALSE))/(M3867-1))</f>
        <v>#N/A</v>
      </c>
      <c r="S3867" s="22" t="e">
        <f>IF(M3867=FALSE,NA(),IF(SUM(J3870:J3889)=2,"yes","no"))</f>
        <v>#N/A</v>
      </c>
      <c r="X3867" s="2" cm="2">
        <f t="array" ref="X3867:X3868">FREQUENCY(IF('Data Transformation'!$B$425:$B$6424='Bin Analysis'!L3867,'Data Transformation'!$G$425:$G$6424),'Data Transformation'!$U$11)</f>
        <v>0</v>
      </c>
      <c r="Y3867" s="2" cm="2">
        <f t="array" ref="Y3867:Y3868">FREQUENCY(IF('Data Transformation'!$B$425:$B$6424='Bin Analysis'!L3867,'Data Transformation'!$G$425:$G$6424),'Data Transformation'!$U$12)</f>
        <v>0</v>
      </c>
    </row>
    <row r="3868" spans="1:25" x14ac:dyDescent="0.55000000000000004">
      <c r="A3868" s="14" t="s">
        <v>67</v>
      </c>
      <c r="B3868" t="s">
        <v>47</v>
      </c>
      <c r="C3868" t="s">
        <v>5</v>
      </c>
      <c r="D3868" t="s">
        <v>100</v>
      </c>
      <c r="E3868" t="s">
        <v>101</v>
      </c>
      <c r="F3868" t="s">
        <v>102</v>
      </c>
      <c r="G3868" t="s">
        <v>70</v>
      </c>
      <c r="H3868" t="s">
        <v>31</v>
      </c>
      <c r="I3868" t="s">
        <v>32</v>
      </c>
      <c r="J3868" t="s">
        <v>46</v>
      </c>
      <c r="K3868" s="14" t="s">
        <v>45</v>
      </c>
      <c r="M3868" s="14"/>
      <c r="X3868" s="2">
        <v>0</v>
      </c>
      <c r="Y3868" s="2">
        <v>0</v>
      </c>
    </row>
    <row r="3869" spans="1:25" x14ac:dyDescent="0.55000000000000004">
      <c r="A3869" s="32"/>
      <c r="D3869" t="e">
        <f>IF(C3869=1,'Data Transformation'!$G$3+0.5*'Data Transformation'!$W$25,IF(C3870=1,D3870-'Data Transformation'!$W$25,FALSE))</f>
        <v>#NUM!</v>
      </c>
      <c r="E3869">
        <f t="array" ref="E3869">IF(ISLOGICAL(D3869),"",FREQUENCY(IF('Data Transformation'!$B$425:$B$8425='Bin Analysis'!$B3867,'Data Transformation'!$G$425:$G$8425),D3869))</f>
        <v>2001</v>
      </c>
      <c r="F3869" t="e">
        <f>IF(ISLOGICAL(D3869),"",E3869-E3868)</f>
        <v>#VALUE!</v>
      </c>
      <c r="M3869" s="14"/>
    </row>
    <row r="3870" spans="1:25" x14ac:dyDescent="0.55000000000000004">
      <c r="A3870" s="32" t="e">
        <f>IF(Weighting!$P$6&gt;0,B3870,"")</f>
        <v>#NUM!</v>
      </c>
      <c r="B3870" t="e">
        <f>Weighting!$C$6</f>
        <v>#DIV/0!</v>
      </c>
      <c r="C3870" t="e">
        <f>Weighting!$F$6</f>
        <v>#NUM!</v>
      </c>
      <c r="D3870" t="e">
        <f>IF(C3870=1,'Data Transformation'!$G$3+0.5*'Data Transformation'!$W$25,IF(C3871=1,D3871-'Data Transformation'!$W$25,FALSE))</f>
        <v>#NUM!</v>
      </c>
      <c r="E3870">
        <f t="array" ref="E3870">IF(ISLOGICAL(D3870),"",FREQUENCY(IF('Data Transformation'!$B$425:$B$8425='Bin Analysis'!$B3867,'Data Transformation'!$G$425:$G$8425),D3870))</f>
        <v>2001</v>
      </c>
      <c r="F3870">
        <f>IF(ISLOGICAL(D3870),"",E3870-E3869)</f>
        <v>0</v>
      </c>
      <c r="G3870">
        <f>Weighting!$H$6</f>
        <v>1</v>
      </c>
      <c r="H3870">
        <f t="array" ref="H3870">FREQUENCY(IF('Data Transformation'!$B$4:$B$8425=B3867,'Data Transformation'!$G$4:$G$8425),'Bin Analysis'!$B3870)</f>
        <v>2073</v>
      </c>
      <c r="I3870">
        <f>H3870-H3869</f>
        <v>2073</v>
      </c>
      <c r="J3870">
        <f>IF(I3870=0,0,1)</f>
        <v>1</v>
      </c>
      <c r="K3870" t="e">
        <f>J3870*Weighting!$W$6</f>
        <v>#NUM!</v>
      </c>
      <c r="M3870" s="14"/>
    </row>
    <row r="3871" spans="1:25" x14ac:dyDescent="0.55000000000000004">
      <c r="A3871" s="32" t="str">
        <f>IF(Weighting!$P$7&gt;0,B3871,"")</f>
        <v/>
      </c>
      <c r="B3871" t="e">
        <f>Weighting!$C$7</f>
        <v>#DIV/0!</v>
      </c>
      <c r="C3871" t="e">
        <f>Weighting!$F$7</f>
        <v>#NUM!</v>
      </c>
      <c r="D3871" t="e">
        <f>IF(C3871=1,'Data Transformation'!$G$3+0.5*'Data Transformation'!$W$25,IF(C3872=1,D3872-'Data Transformation'!$W$25,FALSE))</f>
        <v>#NUM!</v>
      </c>
      <c r="E3871">
        <f t="array" ref="E3871">IF(ISLOGICAL(D3871),"",FREQUENCY(IF('Data Transformation'!$B$425:$B$8425='Bin Analysis'!$B3867,'Data Transformation'!$G$425:$G$8425),D3871))</f>
        <v>2001</v>
      </c>
      <c r="F3871">
        <f t="shared" ref="F3871:F3889" si="483">IF(ISLOGICAL(D3871),"",E3871-E3870)</f>
        <v>0</v>
      </c>
      <c r="G3871">
        <f>Weighting!$H$7</f>
        <v>0</v>
      </c>
      <c r="H3871">
        <f t="array" ref="H3871">FREQUENCY(IF('Data Transformation'!$B$4:$B$8425=B3867,'Data Transformation'!$G$4:$G$8425),'Bin Analysis'!$B3871)</f>
        <v>2073</v>
      </c>
      <c r="I3871">
        <f t="shared" ref="I3871:I3889" si="484">H3871-H3870</f>
        <v>0</v>
      </c>
      <c r="J3871">
        <f>IF(I3871=0,0,1)</f>
        <v>0</v>
      </c>
      <c r="K3871">
        <f>J3871*Weighting!$W$7</f>
        <v>0</v>
      </c>
      <c r="M3871" s="14"/>
    </row>
    <row r="3872" spans="1:25" x14ac:dyDescent="0.55000000000000004">
      <c r="A3872" s="32" t="str">
        <f>IF(Weighting!$P$8&gt;0,B3872,"")</f>
        <v/>
      </c>
      <c r="B3872" t="e">
        <f>Weighting!$C$8</f>
        <v>#DIV/0!</v>
      </c>
      <c r="C3872" t="e">
        <f>Weighting!$F$8</f>
        <v>#NUM!</v>
      </c>
      <c r="D3872" t="e">
        <f>IF(C3872=1,'Data Transformation'!$G$3+0.5*'Data Transformation'!$W$25,IF(C3873=1,D3873-'Data Transformation'!$W$25,FALSE))</f>
        <v>#NUM!</v>
      </c>
      <c r="E3872">
        <f t="array" ref="E3872">IF(ISLOGICAL(D3872),"",FREQUENCY(IF('Data Transformation'!$B$425:$B$8425='Bin Analysis'!$B3867,'Data Transformation'!$G$425:$G$8425),D3872))</f>
        <v>2001</v>
      </c>
      <c r="F3872">
        <f t="shared" si="483"/>
        <v>0</v>
      </c>
      <c r="G3872">
        <f>Weighting!$H$8</f>
        <v>0</v>
      </c>
      <c r="H3872">
        <f t="array" ref="H3872">FREQUENCY(IF('Data Transformation'!$B$4:$B$8425=B3867,'Data Transformation'!$G$4:$G$8425),'Bin Analysis'!$B3872)</f>
        <v>2073</v>
      </c>
      <c r="I3872">
        <f t="shared" si="484"/>
        <v>0</v>
      </c>
      <c r="J3872">
        <f t="shared" ref="J3872:J3889" si="485">IF(I3872=0,0,1)</f>
        <v>0</v>
      </c>
      <c r="K3872">
        <f>J3872*Weighting!$W$8</f>
        <v>0</v>
      </c>
      <c r="M3872" s="14"/>
    </row>
    <row r="3873" spans="1:13" x14ac:dyDescent="0.55000000000000004">
      <c r="A3873" s="32" t="str">
        <f>IF(Weighting!$P$9&gt;0,B3873,"")</f>
        <v/>
      </c>
      <c r="B3873" s="50" t="e">
        <f>Weighting!$C$9</f>
        <v>#DIV/0!</v>
      </c>
      <c r="C3873" t="e">
        <f>Weighting!$F$9</f>
        <v>#NUM!</v>
      </c>
      <c r="D3873" t="e">
        <f>IF(C3873=1,'Data Transformation'!$G$3+0.5*'Data Transformation'!$W$25,IF(C3874=1,D3874-'Data Transformation'!$W$25,FALSE))</f>
        <v>#NUM!</v>
      </c>
      <c r="E3873">
        <f t="array" ref="E3873">IF(ISLOGICAL(D3873),"",FREQUENCY(IF('Data Transformation'!$B$425:$B$8425='Bin Analysis'!$B3867,'Data Transformation'!$G$425:$G$8425),D3873))</f>
        <v>2001</v>
      </c>
      <c r="F3873">
        <f t="shared" si="483"/>
        <v>0</v>
      </c>
      <c r="G3873">
        <f>Weighting!$H$9</f>
        <v>0</v>
      </c>
      <c r="H3873">
        <f t="array" ref="H3873">FREQUENCY(IF('Data Transformation'!$B$4:$B$8425=B3867,'Data Transformation'!$G$4:$G$8425),'Bin Analysis'!$B3873)</f>
        <v>2073</v>
      </c>
      <c r="I3873">
        <f t="shared" si="484"/>
        <v>0</v>
      </c>
      <c r="J3873">
        <f t="shared" si="485"/>
        <v>0</v>
      </c>
      <c r="K3873">
        <f>J3873*Weighting!$W$9</f>
        <v>0</v>
      </c>
      <c r="M3873" s="14"/>
    </row>
    <row r="3874" spans="1:13" x14ac:dyDescent="0.55000000000000004">
      <c r="A3874" s="32" t="str">
        <f>IF(Weighting!$P$10&gt;0,B3874,"")</f>
        <v/>
      </c>
      <c r="B3874" t="e">
        <f>Weighting!$C$10</f>
        <v>#DIV/0!</v>
      </c>
      <c r="C3874" t="e">
        <f>Weighting!$F$10</f>
        <v>#NUM!</v>
      </c>
      <c r="D3874" t="e">
        <f>IF(C3874=1,'Data Transformation'!$G$3+0.5*'Data Transformation'!$W$25,IF(C3875=1,D3875-'Data Transformation'!$W$25,FALSE))</f>
        <v>#NUM!</v>
      </c>
      <c r="E3874">
        <f t="array" ref="E3874">IF(ISLOGICAL(D3874),"",FREQUENCY(IF('Data Transformation'!$B$425:$B$8425='Bin Analysis'!$B3867,'Data Transformation'!$G$425:$G$8425),D3874))</f>
        <v>2001</v>
      </c>
      <c r="F3874">
        <f t="shared" si="483"/>
        <v>0</v>
      </c>
      <c r="G3874">
        <f>Weighting!$H$10</f>
        <v>0</v>
      </c>
      <c r="H3874">
        <f t="array" ref="H3874">FREQUENCY(IF('Data Transformation'!$B$4:$B$8425=B3867,'Data Transformation'!$G$4:$G$8425),'Bin Analysis'!$B3874)</f>
        <v>2073</v>
      </c>
      <c r="I3874">
        <f t="shared" si="484"/>
        <v>0</v>
      </c>
      <c r="J3874">
        <f t="shared" si="485"/>
        <v>0</v>
      </c>
      <c r="K3874">
        <f>J3874*Weighting!$W$10</f>
        <v>0</v>
      </c>
      <c r="M3874" s="14"/>
    </row>
    <row r="3875" spans="1:13" x14ac:dyDescent="0.55000000000000004">
      <c r="A3875" s="32" t="str">
        <f>IF(Weighting!$P$11&gt;0,B3875,"")</f>
        <v/>
      </c>
      <c r="B3875" t="e">
        <f>Weighting!$C$11</f>
        <v>#DIV/0!</v>
      </c>
      <c r="C3875" t="e">
        <f>Weighting!$F$11</f>
        <v>#NUM!</v>
      </c>
      <c r="D3875" t="e">
        <f>IF(C3875=1,'Data Transformation'!$G$3+0.5*'Data Transformation'!$W$25,IF(C3876=1,D3876-'Data Transformation'!$W$25,FALSE))</f>
        <v>#NUM!</v>
      </c>
      <c r="E3875">
        <f t="array" ref="E3875">IF(ISLOGICAL(D3875),"",FREQUENCY(IF('Data Transformation'!$B$425:$B$8425='Bin Analysis'!$B3867,'Data Transformation'!$G$425:$G$8425),D3875))</f>
        <v>2001</v>
      </c>
      <c r="F3875">
        <f t="shared" si="483"/>
        <v>0</v>
      </c>
      <c r="G3875">
        <f>Weighting!$H$11</f>
        <v>0</v>
      </c>
      <c r="H3875">
        <f t="array" ref="H3875">FREQUENCY(IF('Data Transformation'!$B$4:$B$8425=B3867,'Data Transformation'!$G$4:$G$8425),'Bin Analysis'!$B3875)</f>
        <v>2073</v>
      </c>
      <c r="I3875">
        <f t="shared" si="484"/>
        <v>0</v>
      </c>
      <c r="J3875">
        <f t="shared" si="485"/>
        <v>0</v>
      </c>
      <c r="K3875">
        <f>J3875*Weighting!$W$11</f>
        <v>0</v>
      </c>
      <c r="M3875" s="14"/>
    </row>
    <row r="3876" spans="1:13" x14ac:dyDescent="0.55000000000000004">
      <c r="A3876" s="32" t="str">
        <f>IF(Weighting!$P$12&gt;0,B3876,"")</f>
        <v/>
      </c>
      <c r="B3876" t="e">
        <f>Weighting!$C$12</f>
        <v>#DIV/0!</v>
      </c>
      <c r="C3876" t="e">
        <f>Weighting!$F$12</f>
        <v>#NUM!</v>
      </c>
      <c r="D3876" t="e">
        <f>IF(C3876=1,'Data Transformation'!$G$3+0.5*'Data Transformation'!$W$25,IF(C3877=1,D3877-'Data Transformation'!$W$25,FALSE))</f>
        <v>#NUM!</v>
      </c>
      <c r="E3876">
        <f t="array" ref="E3876">IF(ISLOGICAL(D3876),"",FREQUENCY(IF('Data Transformation'!$B$425:$B$8425='Bin Analysis'!$B3867,'Data Transformation'!$G$425:$G$8425),D3876))</f>
        <v>2001</v>
      </c>
      <c r="F3876">
        <f t="shared" si="483"/>
        <v>0</v>
      </c>
      <c r="G3876">
        <f>Weighting!$H$12</f>
        <v>0</v>
      </c>
      <c r="H3876">
        <f t="array" ref="H3876">FREQUENCY(IF('Data Transformation'!$B$4:$B$8425=B3867,'Data Transformation'!$G$4:$G$8425),'Bin Analysis'!$B3876)</f>
        <v>2073</v>
      </c>
      <c r="I3876">
        <f t="shared" si="484"/>
        <v>0</v>
      </c>
      <c r="J3876">
        <f t="shared" si="485"/>
        <v>0</v>
      </c>
      <c r="K3876">
        <f>J3876*Weighting!$W$12</f>
        <v>0</v>
      </c>
      <c r="M3876" s="14"/>
    </row>
    <row r="3877" spans="1:13" x14ac:dyDescent="0.55000000000000004">
      <c r="A3877" s="32" t="str">
        <f>IF(Weighting!$P$13&gt;0,B3877,"")</f>
        <v/>
      </c>
      <c r="B3877" t="e">
        <f>Weighting!$C$13</f>
        <v>#DIV/0!</v>
      </c>
      <c r="C3877" t="e">
        <f>Weighting!$F$13</f>
        <v>#NUM!</v>
      </c>
      <c r="D3877" t="e">
        <f>IF(C3877=1,'Data Transformation'!$G$3+0.5*'Data Transformation'!$W$25,IF(C3878=1,D3878-'Data Transformation'!$W$25,FALSE))</f>
        <v>#NUM!</v>
      </c>
      <c r="E3877">
        <f t="array" ref="E3877">IF(ISLOGICAL(D3877),"",FREQUENCY(IF('Data Transformation'!$B$425:$B$8425='Bin Analysis'!$B3867,'Data Transformation'!$G$425:$G$8425),D3877))</f>
        <v>2001</v>
      </c>
      <c r="F3877">
        <f t="shared" si="483"/>
        <v>0</v>
      </c>
      <c r="G3877">
        <f>Weighting!$H$13</f>
        <v>0</v>
      </c>
      <c r="H3877">
        <f t="array" ref="H3877">FREQUENCY(IF('Data Transformation'!$B$4:$B$8425=B3867,'Data Transformation'!$G$4:$G$8425),'Bin Analysis'!$B3877)</f>
        <v>2073</v>
      </c>
      <c r="I3877">
        <f t="shared" si="484"/>
        <v>0</v>
      </c>
      <c r="J3877">
        <f t="shared" si="485"/>
        <v>0</v>
      </c>
      <c r="K3877">
        <f>J3877*Weighting!$W$13</f>
        <v>0</v>
      </c>
      <c r="M3877" s="14"/>
    </row>
    <row r="3878" spans="1:13" x14ac:dyDescent="0.55000000000000004">
      <c r="A3878" s="32" t="str">
        <f>IF(Weighting!$P$14&gt;0,B3878,"")</f>
        <v/>
      </c>
      <c r="B3878" t="e">
        <f>Weighting!$C$14</f>
        <v>#DIV/0!</v>
      </c>
      <c r="C3878" t="e">
        <f>Weighting!$F$14</f>
        <v>#NUM!</v>
      </c>
      <c r="D3878" t="e">
        <f>IF(C3878=1,'Data Transformation'!$G$3+0.5*'Data Transformation'!$W$25,IF(C3879=1,D3879-'Data Transformation'!$W$25,FALSE))</f>
        <v>#NUM!</v>
      </c>
      <c r="E3878">
        <f t="array" ref="E3878">IF(ISLOGICAL(D3878),"",FREQUENCY(IF('Data Transformation'!$B$425:$B$8425='Bin Analysis'!$B3867,'Data Transformation'!$G$425:$G$8425),D3878))</f>
        <v>2001</v>
      </c>
      <c r="F3878">
        <f t="shared" si="483"/>
        <v>0</v>
      </c>
      <c r="G3878">
        <f>Weighting!$H$14</f>
        <v>0</v>
      </c>
      <c r="H3878">
        <f t="array" ref="H3878">FREQUENCY(IF('Data Transformation'!$B$4:$B$8425=B3867,'Data Transformation'!$G$4:$G$8425),'Bin Analysis'!$B3878)</f>
        <v>2073</v>
      </c>
      <c r="I3878">
        <f t="shared" si="484"/>
        <v>0</v>
      </c>
      <c r="J3878">
        <f t="shared" si="485"/>
        <v>0</v>
      </c>
      <c r="K3878">
        <f>J3878*Weighting!$W$14</f>
        <v>0</v>
      </c>
      <c r="M3878" s="14"/>
    </row>
    <row r="3879" spans="1:13" x14ac:dyDescent="0.55000000000000004">
      <c r="A3879" s="32" t="str">
        <f>IF(Weighting!$P$15&gt;0,B3879,"")</f>
        <v/>
      </c>
      <c r="B3879" t="e">
        <f>Weighting!$C$15</f>
        <v>#DIV/0!</v>
      </c>
      <c r="C3879" t="e">
        <f>Weighting!$F$15</f>
        <v>#NUM!</v>
      </c>
      <c r="D3879" t="e">
        <f>IF(C3879=1,'Data Transformation'!$G$3+0.5*'Data Transformation'!$W$25,IF(C3880=1,D3880-'Data Transformation'!$W$25,FALSE))</f>
        <v>#NUM!</v>
      </c>
      <c r="E3879">
        <f t="array" ref="E3879">IF(ISLOGICAL(D3879),"",FREQUENCY(IF('Data Transformation'!$B$425:$B$8425='Bin Analysis'!$B3867,'Data Transformation'!$G$425:$G$8425),D3879))</f>
        <v>2001</v>
      </c>
      <c r="F3879">
        <f t="shared" si="483"/>
        <v>0</v>
      </c>
      <c r="G3879">
        <f>Weighting!$H$15</f>
        <v>0</v>
      </c>
      <c r="H3879">
        <f t="array" ref="H3879">FREQUENCY(IF('Data Transformation'!$B$4:$B$8425=B3867,'Data Transformation'!$G$4:$G$8425),'Bin Analysis'!$B3879)</f>
        <v>2073</v>
      </c>
      <c r="I3879">
        <f t="shared" si="484"/>
        <v>0</v>
      </c>
      <c r="J3879">
        <f t="shared" si="485"/>
        <v>0</v>
      </c>
      <c r="K3879">
        <f>J3879*Weighting!$W$15</f>
        <v>0</v>
      </c>
      <c r="M3879" s="14"/>
    </row>
    <row r="3880" spans="1:13" x14ac:dyDescent="0.55000000000000004">
      <c r="A3880" s="32" t="str">
        <f>IF(Weighting!$P$16&gt;0,B3880,"")</f>
        <v/>
      </c>
      <c r="B3880" t="e">
        <f>Weighting!$C$16</f>
        <v>#DIV/0!</v>
      </c>
      <c r="C3880" t="e">
        <f>Weighting!$F$16</f>
        <v>#NUM!</v>
      </c>
      <c r="D3880" t="e">
        <f>IF(C3880=1,'Data Transformation'!$G$3+0.5*'Data Transformation'!$W$25,IF(C3881=1,D3881-'Data Transformation'!$W$25,FALSE))</f>
        <v>#NUM!</v>
      </c>
      <c r="E3880">
        <f t="array" ref="E3880">IF(ISLOGICAL(D3880),"",FREQUENCY(IF('Data Transformation'!$B$425:$B$8425='Bin Analysis'!$B3867,'Data Transformation'!$G$425:$G$8425),D3880))</f>
        <v>2001</v>
      </c>
      <c r="F3880">
        <f t="shared" si="483"/>
        <v>0</v>
      </c>
      <c r="G3880">
        <f>Weighting!$H$16</f>
        <v>0</v>
      </c>
      <c r="H3880">
        <f t="array" ref="H3880">FREQUENCY(IF('Data Transformation'!$B$4:$B$8425=B3867,'Data Transformation'!$G$4:$G$8425),'Bin Analysis'!$B3880)</f>
        <v>2073</v>
      </c>
      <c r="I3880">
        <f t="shared" si="484"/>
        <v>0</v>
      </c>
      <c r="J3880">
        <f t="shared" si="485"/>
        <v>0</v>
      </c>
      <c r="K3880">
        <f>J3880*Weighting!$W$16</f>
        <v>0</v>
      </c>
      <c r="M3880" s="14"/>
    </row>
    <row r="3881" spans="1:13" x14ac:dyDescent="0.55000000000000004">
      <c r="A3881" s="32" t="str">
        <f>IF(Weighting!$P$17&gt;0,B3881,"")</f>
        <v/>
      </c>
      <c r="B3881" t="e">
        <f>Weighting!$C$17</f>
        <v>#DIV/0!</v>
      </c>
      <c r="C3881" t="e">
        <f>Weighting!$F$17</f>
        <v>#NUM!</v>
      </c>
      <c r="D3881" t="e">
        <f>IF(C3881=1,'Data Transformation'!$G$3+0.5*'Data Transformation'!$W$25,IF(C3882=1,D3882-'Data Transformation'!$W$25,FALSE))</f>
        <v>#NUM!</v>
      </c>
      <c r="E3881">
        <f t="array" ref="E3881">IF(ISLOGICAL(D3881),"",FREQUENCY(IF('Data Transformation'!$B$425:$B$8425='Bin Analysis'!$B3867,'Data Transformation'!$G$425:$G$8425),D3881))</f>
        <v>2001</v>
      </c>
      <c r="F3881">
        <f t="shared" si="483"/>
        <v>0</v>
      </c>
      <c r="G3881">
        <f>Weighting!$H$17</f>
        <v>0</v>
      </c>
      <c r="H3881">
        <f t="array" ref="H3881">FREQUENCY(IF('Data Transformation'!$B$4:$B$8425=B3867,'Data Transformation'!$G$4:$G$8425),'Bin Analysis'!$B3881)</f>
        <v>2073</v>
      </c>
      <c r="I3881">
        <f t="shared" si="484"/>
        <v>0</v>
      </c>
      <c r="J3881">
        <f t="shared" si="485"/>
        <v>0</v>
      </c>
      <c r="K3881">
        <f>J3881*Weighting!$W$17</f>
        <v>0</v>
      </c>
      <c r="M3881" s="14"/>
    </row>
    <row r="3882" spans="1:13" x14ac:dyDescent="0.55000000000000004">
      <c r="A3882" s="32" t="str">
        <f>IF(Weighting!$P$18&gt;0,B3882,"")</f>
        <v/>
      </c>
      <c r="B3882" t="e">
        <f>Weighting!$C$18</f>
        <v>#DIV/0!</v>
      </c>
      <c r="C3882" t="e">
        <f>Weighting!$F$18</f>
        <v>#NUM!</v>
      </c>
      <c r="D3882" t="e">
        <f>IF(C3882=1,'Data Transformation'!$G$3+0.5*'Data Transformation'!$W$25,IF(C3883=1,D3883-'Data Transformation'!$W$25,FALSE))</f>
        <v>#NUM!</v>
      </c>
      <c r="E3882">
        <f t="array" ref="E3882">IF(ISLOGICAL(D3882),"",FREQUENCY(IF('Data Transformation'!$B$425:$B$8425='Bin Analysis'!$B3867,'Data Transformation'!$G$425:$G$8425),D3882))</f>
        <v>2001</v>
      </c>
      <c r="F3882">
        <f t="shared" si="483"/>
        <v>0</v>
      </c>
      <c r="G3882">
        <f>Weighting!$H$18</f>
        <v>0</v>
      </c>
      <c r="H3882">
        <f t="array" ref="H3882">FREQUENCY(IF('Data Transformation'!$B$4:$B$8425=B3867,'Data Transformation'!$G$4:$G$8425),'Bin Analysis'!$B3882)</f>
        <v>2073</v>
      </c>
      <c r="I3882">
        <f t="shared" si="484"/>
        <v>0</v>
      </c>
      <c r="J3882">
        <f t="shared" si="485"/>
        <v>0</v>
      </c>
      <c r="K3882">
        <f>J3882*Weighting!$W$18</f>
        <v>0</v>
      </c>
      <c r="M3882" s="14"/>
    </row>
    <row r="3883" spans="1:13" x14ac:dyDescent="0.55000000000000004">
      <c r="A3883" s="32" t="str">
        <f>IF(Weighting!$P$19&gt;0,B3883,"")</f>
        <v/>
      </c>
      <c r="B3883" t="e">
        <f>Weighting!$C$19</f>
        <v>#DIV/0!</v>
      </c>
      <c r="C3883" t="e">
        <f>Weighting!$F$19</f>
        <v>#NUM!</v>
      </c>
      <c r="D3883" t="e">
        <f>IF(C3883=1,'Data Transformation'!$G$3+0.5*'Data Transformation'!$W$25,IF(C3884=1,D3884-'Data Transformation'!$W$25,FALSE))</f>
        <v>#NUM!</v>
      </c>
      <c r="E3883">
        <f t="array" ref="E3883">IF(ISLOGICAL(D3883),"",FREQUENCY(IF('Data Transformation'!$B$425:$B$8425='Bin Analysis'!$B3867,'Data Transformation'!$G$425:$G$8425),D3883))</f>
        <v>2001</v>
      </c>
      <c r="F3883">
        <f t="shared" si="483"/>
        <v>0</v>
      </c>
      <c r="G3883">
        <f>Weighting!$H$19</f>
        <v>0</v>
      </c>
      <c r="H3883">
        <f t="array" ref="H3883">FREQUENCY(IF('Data Transformation'!$B$4:$B$8425=B3867,'Data Transformation'!$G$4:$G$8425),'Bin Analysis'!$B3883)</f>
        <v>2073</v>
      </c>
      <c r="I3883">
        <f t="shared" si="484"/>
        <v>0</v>
      </c>
      <c r="J3883">
        <f t="shared" si="485"/>
        <v>0</v>
      </c>
      <c r="K3883">
        <f>J3883*Weighting!$W$19</f>
        <v>0</v>
      </c>
      <c r="M3883" s="14"/>
    </row>
    <row r="3884" spans="1:13" x14ac:dyDescent="0.55000000000000004">
      <c r="A3884" s="32" t="str">
        <f>IF(Weighting!$P$20&gt;0,B3884,"")</f>
        <v/>
      </c>
      <c r="B3884" t="e">
        <f>Weighting!$C$20</f>
        <v>#DIV/0!</v>
      </c>
      <c r="C3884" t="e">
        <f>Weighting!$F$20</f>
        <v>#NUM!</v>
      </c>
      <c r="D3884" t="e">
        <f>IF(C3884=1,'Data Transformation'!$G$3+0.5*'Data Transformation'!$W$25,IF(C3885=1,D3885-'Data Transformation'!$W$25,FALSE))</f>
        <v>#NUM!</v>
      </c>
      <c r="E3884">
        <f t="array" ref="E3884">IF(ISLOGICAL(D3884),"",FREQUENCY(IF('Data Transformation'!$B$425:$B$8425='Bin Analysis'!$B3867,'Data Transformation'!$G$425:$G$8425),D3884))</f>
        <v>2001</v>
      </c>
      <c r="F3884">
        <f t="shared" si="483"/>
        <v>0</v>
      </c>
      <c r="G3884">
        <f>Weighting!$H$20</f>
        <v>0</v>
      </c>
      <c r="H3884">
        <f t="array" ref="H3884">FREQUENCY(IF('Data Transformation'!$B$4:$B$8425=B3867,'Data Transformation'!$G$4:$G$8425),'Bin Analysis'!$B3884)</f>
        <v>2073</v>
      </c>
      <c r="I3884">
        <f t="shared" si="484"/>
        <v>0</v>
      </c>
      <c r="J3884">
        <f t="shared" si="485"/>
        <v>0</v>
      </c>
      <c r="K3884">
        <f>J3884*Weighting!$W$20</f>
        <v>0</v>
      </c>
      <c r="M3884" s="14"/>
    </row>
    <row r="3885" spans="1:13" x14ac:dyDescent="0.55000000000000004">
      <c r="A3885" s="32" t="str">
        <f>IF(Weighting!$P$21&gt;0,B3885,"")</f>
        <v/>
      </c>
      <c r="B3885" t="e">
        <f>Weighting!$C$21</f>
        <v>#DIV/0!</v>
      </c>
      <c r="C3885" t="e">
        <f>Weighting!$F$21</f>
        <v>#NUM!</v>
      </c>
      <c r="D3885" t="e">
        <f>IF(C3885=1,'Data Transformation'!$G$3+0.5*'Data Transformation'!$W$25,IF(C3886=1,D3886-'Data Transformation'!$W$25,FALSE))</f>
        <v>#NUM!</v>
      </c>
      <c r="E3885">
        <f t="array" ref="E3885">IF(ISLOGICAL(D3885),"",FREQUENCY(IF('Data Transformation'!$B$425:$B$8425='Bin Analysis'!$B3867,'Data Transformation'!$G$425:$G$8425),D3885))</f>
        <v>2001</v>
      </c>
      <c r="F3885">
        <f t="shared" si="483"/>
        <v>0</v>
      </c>
      <c r="G3885">
        <f>Weighting!$H$21</f>
        <v>0</v>
      </c>
      <c r="H3885">
        <f t="array" ref="H3885">FREQUENCY(IF('Data Transformation'!$B$4:$B$8425=B3867,'Data Transformation'!$G$4:$G$8425),'Bin Analysis'!$B3885)</f>
        <v>2073</v>
      </c>
      <c r="I3885">
        <f t="shared" si="484"/>
        <v>0</v>
      </c>
      <c r="J3885">
        <f t="shared" si="485"/>
        <v>0</v>
      </c>
      <c r="K3885">
        <f>J3885*Weighting!$W$21</f>
        <v>0</v>
      </c>
      <c r="M3885" s="14"/>
    </row>
    <row r="3886" spans="1:13" x14ac:dyDescent="0.55000000000000004">
      <c r="A3886" s="32" t="str">
        <f>IF(Weighting!$P$22&gt;0,B3886,"")</f>
        <v/>
      </c>
      <c r="B3886" t="e">
        <f>Weighting!$C$22</f>
        <v>#DIV/0!</v>
      </c>
      <c r="C3886" t="e">
        <f>Weighting!$F$22</f>
        <v>#NUM!</v>
      </c>
      <c r="D3886" t="e">
        <f>IF(C3886=1,'Data Transformation'!$G$3+0.5*'Data Transformation'!$W$25,IF(C3887=1,D3887-'Data Transformation'!$W$25,FALSE))</f>
        <v>#NUM!</v>
      </c>
      <c r="E3886">
        <f t="array" ref="E3886">IF(ISLOGICAL(D3886),"",FREQUENCY(IF('Data Transformation'!$B$425:$B$8425='Bin Analysis'!$B3867,'Data Transformation'!$G$425:$G$8425),D3886))</f>
        <v>2001</v>
      </c>
      <c r="F3886">
        <f t="shared" si="483"/>
        <v>0</v>
      </c>
      <c r="G3886">
        <f>Weighting!$H$22</f>
        <v>0</v>
      </c>
      <c r="H3886">
        <f t="array" ref="H3886">FREQUENCY(IF('Data Transformation'!$B$4:$B$8425=B3867,'Data Transformation'!$G$4:$G$8425),'Bin Analysis'!$B3886)</f>
        <v>2073</v>
      </c>
      <c r="I3886">
        <f t="shared" si="484"/>
        <v>0</v>
      </c>
      <c r="J3886">
        <f t="shared" si="485"/>
        <v>0</v>
      </c>
      <c r="K3886">
        <f>J3886*Weighting!$W$22</f>
        <v>0</v>
      </c>
      <c r="M3886" s="14"/>
    </row>
    <row r="3887" spans="1:13" x14ac:dyDescent="0.55000000000000004">
      <c r="A3887" s="32" t="str">
        <f>IF(Weighting!$P$23&gt;0,B3887,"")</f>
        <v/>
      </c>
      <c r="B3887" t="e">
        <f>Weighting!$C$23</f>
        <v>#DIV/0!</v>
      </c>
      <c r="C3887" t="e">
        <f>Weighting!$F$23</f>
        <v>#NUM!</v>
      </c>
      <c r="D3887" t="e">
        <f>IF(C3887=1,'Data Transformation'!$G$3+0.5*'Data Transformation'!$W$25,IF(C3888=1,D3888-'Data Transformation'!$W$25,FALSE))</f>
        <v>#NUM!</v>
      </c>
      <c r="E3887">
        <f t="array" ref="E3887">IF(ISLOGICAL(D3887),"",FREQUENCY(IF('Data Transformation'!$B$425:$B$8425='Bin Analysis'!$B3867,'Data Transformation'!$G$425:$G$8425),D3887))</f>
        <v>2001</v>
      </c>
      <c r="F3887">
        <f t="shared" si="483"/>
        <v>0</v>
      </c>
      <c r="G3887">
        <f>Weighting!$H$23</f>
        <v>0</v>
      </c>
      <c r="H3887">
        <f t="array" ref="H3887">FREQUENCY(IF('Data Transformation'!$B$4:$B$8425=B3867,'Data Transformation'!$G$4:$G$8425),'Bin Analysis'!$B3887)</f>
        <v>2073</v>
      </c>
      <c r="I3887">
        <f t="shared" si="484"/>
        <v>0</v>
      </c>
      <c r="J3887">
        <f t="shared" si="485"/>
        <v>0</v>
      </c>
      <c r="K3887">
        <f>J3887*Weighting!$W$23</f>
        <v>0</v>
      </c>
      <c r="M3887" s="14"/>
    </row>
    <row r="3888" spans="1:13" x14ac:dyDescent="0.55000000000000004">
      <c r="A3888" s="32" t="str">
        <f>IF(Weighting!$P$24&gt;0,B3888,"")</f>
        <v/>
      </c>
      <c r="B3888" t="e">
        <f>Weighting!$C$24</f>
        <v>#DIV/0!</v>
      </c>
      <c r="C3888" t="e">
        <f>Weighting!$F$24</f>
        <v>#NUM!</v>
      </c>
      <c r="D3888" t="e">
        <f>IF(C3888=1,'Data Transformation'!$G$3+0.5*'Data Transformation'!$W$25,IF(C3889=1,D3889-'Data Transformation'!$W$25,FALSE))</f>
        <v>#NUM!</v>
      </c>
      <c r="E3888">
        <f t="array" ref="E3888">IF(ISLOGICAL(D3888),"",FREQUENCY(IF('Data Transformation'!$B$425:$B$8425='Bin Analysis'!$B3867,'Data Transformation'!$G$425:$G$8425),D3888))</f>
        <v>2001</v>
      </c>
      <c r="F3888">
        <f t="shared" si="483"/>
        <v>0</v>
      </c>
      <c r="G3888">
        <f>Weighting!$H$24</f>
        <v>0</v>
      </c>
      <c r="H3888">
        <f t="array" ref="H3888">FREQUENCY(IF('Data Transformation'!$B$4:$B$8425=B3867,'Data Transformation'!$G$4:$G$8425),'Bin Analysis'!$B3888)</f>
        <v>2073</v>
      </c>
      <c r="I3888">
        <f t="shared" si="484"/>
        <v>0</v>
      </c>
      <c r="J3888">
        <f t="shared" si="485"/>
        <v>0</v>
      </c>
      <c r="K3888">
        <f>J3888*Weighting!$W$24</f>
        <v>0</v>
      </c>
      <c r="M3888" s="14"/>
    </row>
    <row r="3889" spans="1:25" x14ac:dyDescent="0.55000000000000004">
      <c r="A3889" s="32" t="str">
        <f>IF(Weighting!$P$25&gt;0,B3889,"")</f>
        <v/>
      </c>
      <c r="B3889" t="e">
        <f>Weighting!$C$25</f>
        <v>#DIV/0!</v>
      </c>
      <c r="C3889" t="e">
        <f>Weighting!$F$25</f>
        <v>#NUM!</v>
      </c>
      <c r="D3889" t="e">
        <f>IF(C3889=1,'Data Transformation'!$G$3+0.5*'Data Transformation'!$W$25,IF(C3890=1,D3890-'Data Transformation'!$W$25,FALSE))</f>
        <v>#NUM!</v>
      </c>
      <c r="E3889">
        <f t="array" ref="E3889">IF(ISLOGICAL(D3889),"",FREQUENCY(IF('Data Transformation'!$B$425:$B$8425='Bin Analysis'!$B3867,'Data Transformation'!$G$425:$G$8425),D3889))</f>
        <v>2001</v>
      </c>
      <c r="F3889">
        <f t="shared" si="483"/>
        <v>0</v>
      </c>
      <c r="G3889">
        <f>Weighting!$H$25</f>
        <v>0</v>
      </c>
      <c r="H3889">
        <f t="array" ref="H3889">FREQUENCY(IF('Data Transformation'!$B$4:$B$8425=B3867,'Data Transformation'!$G$4:$G$8425),'Bin Analysis'!$B3889)</f>
        <v>2073</v>
      </c>
      <c r="I3889">
        <f t="shared" si="484"/>
        <v>0</v>
      </c>
      <c r="J3889">
        <f t="shared" si="485"/>
        <v>0</v>
      </c>
      <c r="K3889">
        <f>J3889*Weighting!$W$25</f>
        <v>0</v>
      </c>
      <c r="M3889" s="14"/>
    </row>
    <row r="3890" spans="1:25" x14ac:dyDescent="0.55000000000000004">
      <c r="O3890"/>
      <c r="P3890"/>
      <c r="Q3890"/>
      <c r="R3890"/>
    </row>
    <row r="3891" spans="1:25" ht="23.35" x14ac:dyDescent="0.8">
      <c r="A3891" s="21" t="s">
        <v>0</v>
      </c>
      <c r="B3891" s="21" t="str">
        <f>IFERROR(VLOOKUP(C3891,'Data Transformation'!$L$6:$M$426,2,FALSE),"")</f>
        <v/>
      </c>
      <c r="C3891" s="21">
        <f>C3867+1</f>
        <v>162</v>
      </c>
      <c r="D3891" s="21"/>
      <c r="E3891" s="21"/>
      <c r="F3891" s="21"/>
      <c r="G3891" s="21"/>
      <c r="H3891" s="22"/>
      <c r="I3891" s="22"/>
      <c r="J3891" s="22"/>
      <c r="K3891" s="21"/>
      <c r="L3891" s="21" t="str">
        <f>B3891</f>
        <v/>
      </c>
      <c r="M3891" s="23" t="e">
        <f>INDEX('Data Transformation'!$O$4:$O$424,MATCH($B3891,'Data Transformation'!$M$4:$M$424,0),MATCH($M$2,'Data Transformation'!$O$3,0))</f>
        <v>#N/A</v>
      </c>
      <c r="N3891" s="27" t="e">
        <f>IF('Input and Summary Results'!$J$16="minimum",'Bin Analysis'!X3892/(M3891-1),'Bin Analysis'!Y3891/('Bin Analysis'!M3891-1))</f>
        <v>#N/A</v>
      </c>
      <c r="O3891" s="27" t="e">
        <f>IF(M3891=FALSE,NA(),(VLOOKUP(1,C3894:K3913,4,FALSE))/(M3891-1))</f>
        <v>#N/A</v>
      </c>
      <c r="P3891" s="27" t="e">
        <f>IF(M3891=FALSE,NA(),SUM(J3894:J3913)/Weighting!$S$5)</f>
        <v>#N/A</v>
      </c>
      <c r="Q3891" s="27" t="e">
        <f>IF(M3891=FALSE,NA(),SUM(K3894:K3913)/Weighting!$S$6)</f>
        <v>#N/A</v>
      </c>
      <c r="R3891" s="27" t="e">
        <f>IF(M3891=FALSE,NA(),(VLOOKUP(1,G3894:K3913,3,FALSE))/(M3891-1))</f>
        <v>#N/A</v>
      </c>
      <c r="S3891" s="22" t="e">
        <f>IF(M3891=FALSE,NA(),IF(SUM(J3894:J3913)=2,"yes","no"))</f>
        <v>#N/A</v>
      </c>
      <c r="X3891" s="2" cm="2">
        <f t="array" ref="X3891:X3892">FREQUENCY(IF('Data Transformation'!$B$425:$B$6424='Bin Analysis'!L3891,'Data Transformation'!$G$425:$G$6424),'Data Transformation'!$U$11)</f>
        <v>0</v>
      </c>
      <c r="Y3891" s="2" cm="2">
        <f t="array" ref="Y3891:Y3892">FREQUENCY(IF('Data Transformation'!$B$425:$B$6424='Bin Analysis'!L3891,'Data Transformation'!$G$425:$G$6424),'Data Transformation'!$U$12)</f>
        <v>0</v>
      </c>
    </row>
    <row r="3892" spans="1:25" x14ac:dyDescent="0.55000000000000004">
      <c r="A3892" s="14" t="s">
        <v>67</v>
      </c>
      <c r="B3892" t="s">
        <v>47</v>
      </c>
      <c r="C3892" t="s">
        <v>5</v>
      </c>
      <c r="D3892" t="s">
        <v>100</v>
      </c>
      <c r="E3892" t="s">
        <v>101</v>
      </c>
      <c r="F3892" t="s">
        <v>102</v>
      </c>
      <c r="G3892" t="s">
        <v>70</v>
      </c>
      <c r="H3892" t="s">
        <v>31</v>
      </c>
      <c r="I3892" t="s">
        <v>32</v>
      </c>
      <c r="J3892" t="s">
        <v>46</v>
      </c>
      <c r="K3892" s="14" t="s">
        <v>45</v>
      </c>
      <c r="M3892" s="14"/>
      <c r="X3892" s="2">
        <v>0</v>
      </c>
      <c r="Y3892" s="2">
        <v>0</v>
      </c>
    </row>
    <row r="3893" spans="1:25" x14ac:dyDescent="0.55000000000000004">
      <c r="A3893" s="32"/>
      <c r="D3893" t="e">
        <f>IF(C3893=1,'Data Transformation'!$G$3+0.5*'Data Transformation'!$W$25,IF(C3894=1,D3894-'Data Transformation'!$W$25,FALSE))</f>
        <v>#NUM!</v>
      </c>
      <c r="E3893">
        <f t="array" ref="E3893">IF(ISLOGICAL(D3893),"",FREQUENCY(IF('Data Transformation'!$B$425:$B$8425='Bin Analysis'!$B3891,'Data Transformation'!$G$425:$G$8425),D3893))</f>
        <v>2001</v>
      </c>
      <c r="F3893" t="e">
        <f>IF(ISLOGICAL(D3893),"",E3893-E3892)</f>
        <v>#VALUE!</v>
      </c>
      <c r="M3893" s="14"/>
    </row>
    <row r="3894" spans="1:25" x14ac:dyDescent="0.55000000000000004">
      <c r="A3894" s="32" t="e">
        <f>IF(Weighting!$P$6&gt;0,B3894,"")</f>
        <v>#NUM!</v>
      </c>
      <c r="B3894" t="e">
        <f>Weighting!$C$6</f>
        <v>#DIV/0!</v>
      </c>
      <c r="C3894" t="e">
        <f>Weighting!$F$6</f>
        <v>#NUM!</v>
      </c>
      <c r="D3894" t="e">
        <f>IF(C3894=1,'Data Transformation'!$G$3+0.5*'Data Transformation'!$W$25,IF(C3895=1,D3895-'Data Transformation'!$W$25,FALSE))</f>
        <v>#NUM!</v>
      </c>
      <c r="E3894">
        <f t="array" ref="E3894">IF(ISLOGICAL(D3894),"",FREQUENCY(IF('Data Transformation'!$B$425:$B$8425='Bin Analysis'!$B3891,'Data Transformation'!$G$425:$G$8425),D3894))</f>
        <v>2001</v>
      </c>
      <c r="F3894">
        <f>IF(ISLOGICAL(D3894),"",E3894-E3893)</f>
        <v>0</v>
      </c>
      <c r="G3894">
        <f>Weighting!$H$6</f>
        <v>1</v>
      </c>
      <c r="H3894">
        <f t="array" ref="H3894">FREQUENCY(IF('Data Transformation'!$B$4:$B$8425=B3891,'Data Transformation'!$G$4:$G$8425),'Bin Analysis'!$B3894)</f>
        <v>2073</v>
      </c>
      <c r="I3894">
        <f>H3894-H3893</f>
        <v>2073</v>
      </c>
      <c r="J3894">
        <f>IF(I3894=0,0,1)</f>
        <v>1</v>
      </c>
      <c r="K3894" t="e">
        <f>J3894*Weighting!$W$6</f>
        <v>#NUM!</v>
      </c>
      <c r="M3894" s="14"/>
    </row>
    <row r="3895" spans="1:25" x14ac:dyDescent="0.55000000000000004">
      <c r="A3895" s="32" t="str">
        <f>IF(Weighting!$P$7&gt;0,B3895,"")</f>
        <v/>
      </c>
      <c r="B3895" t="e">
        <f>Weighting!$C$7</f>
        <v>#DIV/0!</v>
      </c>
      <c r="C3895" t="e">
        <f>Weighting!$F$7</f>
        <v>#NUM!</v>
      </c>
      <c r="D3895" t="e">
        <f>IF(C3895=1,'Data Transformation'!$G$3+0.5*'Data Transformation'!$W$25,IF(C3896=1,D3896-'Data Transformation'!$W$25,FALSE))</f>
        <v>#NUM!</v>
      </c>
      <c r="E3895">
        <f t="array" ref="E3895">IF(ISLOGICAL(D3895),"",FREQUENCY(IF('Data Transformation'!$B$425:$B$8425='Bin Analysis'!$B3891,'Data Transformation'!$G$425:$G$8425),D3895))</f>
        <v>2001</v>
      </c>
      <c r="F3895">
        <f t="shared" ref="F3895:F3913" si="486">IF(ISLOGICAL(D3895),"",E3895-E3894)</f>
        <v>0</v>
      </c>
      <c r="G3895">
        <f>Weighting!$H$7</f>
        <v>0</v>
      </c>
      <c r="H3895">
        <f t="array" ref="H3895">FREQUENCY(IF('Data Transformation'!$B$4:$B$8425=B3891,'Data Transformation'!$G$4:$G$8425),'Bin Analysis'!$B3895)</f>
        <v>2073</v>
      </c>
      <c r="I3895">
        <f t="shared" ref="I3895:I3913" si="487">H3895-H3894</f>
        <v>0</v>
      </c>
      <c r="J3895">
        <f>IF(I3895=0,0,1)</f>
        <v>0</v>
      </c>
      <c r="K3895">
        <f>J3895*Weighting!$W$7</f>
        <v>0</v>
      </c>
      <c r="M3895" s="14"/>
    </row>
    <row r="3896" spans="1:25" x14ac:dyDescent="0.55000000000000004">
      <c r="A3896" s="32" t="str">
        <f>IF(Weighting!$P$8&gt;0,B3896,"")</f>
        <v/>
      </c>
      <c r="B3896" t="e">
        <f>Weighting!$C$8</f>
        <v>#DIV/0!</v>
      </c>
      <c r="C3896" t="e">
        <f>Weighting!$F$8</f>
        <v>#NUM!</v>
      </c>
      <c r="D3896" t="e">
        <f>IF(C3896=1,'Data Transformation'!$G$3+0.5*'Data Transformation'!$W$25,IF(C3897=1,D3897-'Data Transformation'!$W$25,FALSE))</f>
        <v>#NUM!</v>
      </c>
      <c r="E3896">
        <f t="array" ref="E3896">IF(ISLOGICAL(D3896),"",FREQUENCY(IF('Data Transformation'!$B$425:$B$8425='Bin Analysis'!$B3891,'Data Transformation'!$G$425:$G$8425),D3896))</f>
        <v>2001</v>
      </c>
      <c r="F3896">
        <f t="shared" si="486"/>
        <v>0</v>
      </c>
      <c r="G3896">
        <f>Weighting!$H$8</f>
        <v>0</v>
      </c>
      <c r="H3896">
        <f t="array" ref="H3896">FREQUENCY(IF('Data Transformation'!$B$4:$B$8425=B3891,'Data Transformation'!$G$4:$G$8425),'Bin Analysis'!$B3896)</f>
        <v>2073</v>
      </c>
      <c r="I3896">
        <f t="shared" si="487"/>
        <v>0</v>
      </c>
      <c r="J3896">
        <f t="shared" ref="J3896:J3913" si="488">IF(I3896=0,0,1)</f>
        <v>0</v>
      </c>
      <c r="K3896">
        <f>J3896*Weighting!$W$8</f>
        <v>0</v>
      </c>
      <c r="M3896" s="14"/>
    </row>
    <row r="3897" spans="1:25" x14ac:dyDescent="0.55000000000000004">
      <c r="A3897" s="32" t="str">
        <f>IF(Weighting!$P$9&gt;0,B3897,"")</f>
        <v/>
      </c>
      <c r="B3897" s="50" t="e">
        <f>Weighting!$C$9</f>
        <v>#DIV/0!</v>
      </c>
      <c r="C3897" t="e">
        <f>Weighting!$F$9</f>
        <v>#NUM!</v>
      </c>
      <c r="D3897" t="e">
        <f>IF(C3897=1,'Data Transformation'!$G$3+0.5*'Data Transformation'!$W$25,IF(C3898=1,D3898-'Data Transformation'!$W$25,FALSE))</f>
        <v>#NUM!</v>
      </c>
      <c r="E3897">
        <f t="array" ref="E3897">IF(ISLOGICAL(D3897),"",FREQUENCY(IF('Data Transformation'!$B$425:$B$8425='Bin Analysis'!$B3891,'Data Transformation'!$G$425:$G$8425),D3897))</f>
        <v>2001</v>
      </c>
      <c r="F3897">
        <f t="shared" si="486"/>
        <v>0</v>
      </c>
      <c r="G3897">
        <f>Weighting!$H$9</f>
        <v>0</v>
      </c>
      <c r="H3897">
        <f t="array" ref="H3897">FREQUENCY(IF('Data Transformation'!$B$4:$B$8425=B3891,'Data Transformation'!$G$4:$G$8425),'Bin Analysis'!$B3897)</f>
        <v>2073</v>
      </c>
      <c r="I3897">
        <f t="shared" si="487"/>
        <v>0</v>
      </c>
      <c r="J3897">
        <f t="shared" si="488"/>
        <v>0</v>
      </c>
      <c r="K3897">
        <f>J3897*Weighting!$W$9</f>
        <v>0</v>
      </c>
      <c r="M3897" s="14"/>
    </row>
    <row r="3898" spans="1:25" x14ac:dyDescent="0.55000000000000004">
      <c r="A3898" s="32" t="str">
        <f>IF(Weighting!$P$10&gt;0,B3898,"")</f>
        <v/>
      </c>
      <c r="B3898" t="e">
        <f>Weighting!$C$10</f>
        <v>#DIV/0!</v>
      </c>
      <c r="C3898" t="e">
        <f>Weighting!$F$10</f>
        <v>#NUM!</v>
      </c>
      <c r="D3898" t="e">
        <f>IF(C3898=1,'Data Transformation'!$G$3+0.5*'Data Transformation'!$W$25,IF(C3899=1,D3899-'Data Transformation'!$W$25,FALSE))</f>
        <v>#NUM!</v>
      </c>
      <c r="E3898">
        <f t="array" ref="E3898">IF(ISLOGICAL(D3898),"",FREQUENCY(IF('Data Transformation'!$B$425:$B$8425='Bin Analysis'!$B3891,'Data Transformation'!$G$425:$G$8425),D3898))</f>
        <v>2001</v>
      </c>
      <c r="F3898">
        <f t="shared" si="486"/>
        <v>0</v>
      </c>
      <c r="G3898">
        <f>Weighting!$H$10</f>
        <v>0</v>
      </c>
      <c r="H3898">
        <f t="array" ref="H3898">FREQUENCY(IF('Data Transformation'!$B$4:$B$8425=B3891,'Data Transformation'!$G$4:$G$8425),'Bin Analysis'!$B3898)</f>
        <v>2073</v>
      </c>
      <c r="I3898">
        <f t="shared" si="487"/>
        <v>0</v>
      </c>
      <c r="J3898">
        <f t="shared" si="488"/>
        <v>0</v>
      </c>
      <c r="K3898">
        <f>J3898*Weighting!$W$10</f>
        <v>0</v>
      </c>
      <c r="M3898" s="14"/>
    </row>
    <row r="3899" spans="1:25" x14ac:dyDescent="0.55000000000000004">
      <c r="A3899" s="32" t="str">
        <f>IF(Weighting!$P$11&gt;0,B3899,"")</f>
        <v/>
      </c>
      <c r="B3899" t="e">
        <f>Weighting!$C$11</f>
        <v>#DIV/0!</v>
      </c>
      <c r="C3899" t="e">
        <f>Weighting!$F$11</f>
        <v>#NUM!</v>
      </c>
      <c r="D3899" t="e">
        <f>IF(C3899=1,'Data Transformation'!$G$3+0.5*'Data Transformation'!$W$25,IF(C3900=1,D3900-'Data Transformation'!$W$25,FALSE))</f>
        <v>#NUM!</v>
      </c>
      <c r="E3899">
        <f t="array" ref="E3899">IF(ISLOGICAL(D3899),"",FREQUENCY(IF('Data Transformation'!$B$425:$B$8425='Bin Analysis'!$B3891,'Data Transformation'!$G$425:$G$8425),D3899))</f>
        <v>2001</v>
      </c>
      <c r="F3899">
        <f t="shared" si="486"/>
        <v>0</v>
      </c>
      <c r="G3899">
        <f>Weighting!$H$11</f>
        <v>0</v>
      </c>
      <c r="H3899">
        <f t="array" ref="H3899">FREQUENCY(IF('Data Transformation'!$B$4:$B$8425=B3891,'Data Transformation'!$G$4:$G$8425),'Bin Analysis'!$B3899)</f>
        <v>2073</v>
      </c>
      <c r="I3899">
        <f t="shared" si="487"/>
        <v>0</v>
      </c>
      <c r="J3899">
        <f t="shared" si="488"/>
        <v>0</v>
      </c>
      <c r="K3899">
        <f>J3899*Weighting!$W$11</f>
        <v>0</v>
      </c>
      <c r="M3899" s="14"/>
    </row>
    <row r="3900" spans="1:25" x14ac:dyDescent="0.55000000000000004">
      <c r="A3900" s="32" t="str">
        <f>IF(Weighting!$P$12&gt;0,B3900,"")</f>
        <v/>
      </c>
      <c r="B3900" t="e">
        <f>Weighting!$C$12</f>
        <v>#DIV/0!</v>
      </c>
      <c r="C3900" t="e">
        <f>Weighting!$F$12</f>
        <v>#NUM!</v>
      </c>
      <c r="D3900" t="e">
        <f>IF(C3900=1,'Data Transformation'!$G$3+0.5*'Data Transformation'!$W$25,IF(C3901=1,D3901-'Data Transformation'!$W$25,FALSE))</f>
        <v>#NUM!</v>
      </c>
      <c r="E3900">
        <f t="array" ref="E3900">IF(ISLOGICAL(D3900),"",FREQUENCY(IF('Data Transformation'!$B$425:$B$8425='Bin Analysis'!$B3891,'Data Transformation'!$G$425:$G$8425),D3900))</f>
        <v>2001</v>
      </c>
      <c r="F3900">
        <f t="shared" si="486"/>
        <v>0</v>
      </c>
      <c r="G3900">
        <f>Weighting!$H$12</f>
        <v>0</v>
      </c>
      <c r="H3900">
        <f t="array" ref="H3900">FREQUENCY(IF('Data Transformation'!$B$4:$B$8425=B3891,'Data Transformation'!$G$4:$G$8425),'Bin Analysis'!$B3900)</f>
        <v>2073</v>
      </c>
      <c r="I3900">
        <f t="shared" si="487"/>
        <v>0</v>
      </c>
      <c r="J3900">
        <f t="shared" si="488"/>
        <v>0</v>
      </c>
      <c r="K3900">
        <f>J3900*Weighting!$W$12</f>
        <v>0</v>
      </c>
      <c r="M3900" s="14"/>
    </row>
    <row r="3901" spans="1:25" x14ac:dyDescent="0.55000000000000004">
      <c r="A3901" s="32" t="str">
        <f>IF(Weighting!$P$13&gt;0,B3901,"")</f>
        <v/>
      </c>
      <c r="B3901" t="e">
        <f>Weighting!$C$13</f>
        <v>#DIV/0!</v>
      </c>
      <c r="C3901" t="e">
        <f>Weighting!$F$13</f>
        <v>#NUM!</v>
      </c>
      <c r="D3901" t="e">
        <f>IF(C3901=1,'Data Transformation'!$G$3+0.5*'Data Transformation'!$W$25,IF(C3902=1,D3902-'Data Transformation'!$W$25,FALSE))</f>
        <v>#NUM!</v>
      </c>
      <c r="E3901">
        <f t="array" ref="E3901">IF(ISLOGICAL(D3901),"",FREQUENCY(IF('Data Transformation'!$B$425:$B$8425='Bin Analysis'!$B3891,'Data Transformation'!$G$425:$G$8425),D3901))</f>
        <v>2001</v>
      </c>
      <c r="F3901">
        <f t="shared" si="486"/>
        <v>0</v>
      </c>
      <c r="G3901">
        <f>Weighting!$H$13</f>
        <v>0</v>
      </c>
      <c r="H3901">
        <f t="array" ref="H3901">FREQUENCY(IF('Data Transformation'!$B$4:$B$8425=B3891,'Data Transformation'!$G$4:$G$8425),'Bin Analysis'!$B3901)</f>
        <v>2073</v>
      </c>
      <c r="I3901">
        <f t="shared" si="487"/>
        <v>0</v>
      </c>
      <c r="J3901">
        <f t="shared" si="488"/>
        <v>0</v>
      </c>
      <c r="K3901">
        <f>J3901*Weighting!$W$13</f>
        <v>0</v>
      </c>
      <c r="M3901" s="14"/>
    </row>
    <row r="3902" spans="1:25" x14ac:dyDescent="0.55000000000000004">
      <c r="A3902" s="32" t="str">
        <f>IF(Weighting!$P$14&gt;0,B3902,"")</f>
        <v/>
      </c>
      <c r="B3902" t="e">
        <f>Weighting!$C$14</f>
        <v>#DIV/0!</v>
      </c>
      <c r="C3902" t="e">
        <f>Weighting!$F$14</f>
        <v>#NUM!</v>
      </c>
      <c r="D3902" t="e">
        <f>IF(C3902=1,'Data Transformation'!$G$3+0.5*'Data Transformation'!$W$25,IF(C3903=1,D3903-'Data Transformation'!$W$25,FALSE))</f>
        <v>#NUM!</v>
      </c>
      <c r="E3902">
        <f t="array" ref="E3902">IF(ISLOGICAL(D3902),"",FREQUENCY(IF('Data Transformation'!$B$425:$B$8425='Bin Analysis'!$B3891,'Data Transformation'!$G$425:$G$8425),D3902))</f>
        <v>2001</v>
      </c>
      <c r="F3902">
        <f t="shared" si="486"/>
        <v>0</v>
      </c>
      <c r="G3902">
        <f>Weighting!$H$14</f>
        <v>0</v>
      </c>
      <c r="H3902">
        <f t="array" ref="H3902">FREQUENCY(IF('Data Transformation'!$B$4:$B$8425=B3891,'Data Transformation'!$G$4:$G$8425),'Bin Analysis'!$B3902)</f>
        <v>2073</v>
      </c>
      <c r="I3902">
        <f t="shared" si="487"/>
        <v>0</v>
      </c>
      <c r="J3902">
        <f t="shared" si="488"/>
        <v>0</v>
      </c>
      <c r="K3902">
        <f>J3902*Weighting!$W$14</f>
        <v>0</v>
      </c>
      <c r="M3902" s="14"/>
    </row>
    <row r="3903" spans="1:25" x14ac:dyDescent="0.55000000000000004">
      <c r="A3903" s="32" t="str">
        <f>IF(Weighting!$P$15&gt;0,B3903,"")</f>
        <v/>
      </c>
      <c r="B3903" t="e">
        <f>Weighting!$C$15</f>
        <v>#DIV/0!</v>
      </c>
      <c r="C3903" t="e">
        <f>Weighting!$F$15</f>
        <v>#NUM!</v>
      </c>
      <c r="D3903" t="e">
        <f>IF(C3903=1,'Data Transformation'!$G$3+0.5*'Data Transformation'!$W$25,IF(C3904=1,D3904-'Data Transformation'!$W$25,FALSE))</f>
        <v>#NUM!</v>
      </c>
      <c r="E3903">
        <f t="array" ref="E3903">IF(ISLOGICAL(D3903),"",FREQUENCY(IF('Data Transformation'!$B$425:$B$8425='Bin Analysis'!$B3891,'Data Transformation'!$G$425:$G$8425),D3903))</f>
        <v>2001</v>
      </c>
      <c r="F3903">
        <f t="shared" si="486"/>
        <v>0</v>
      </c>
      <c r="G3903">
        <f>Weighting!$H$15</f>
        <v>0</v>
      </c>
      <c r="H3903">
        <f t="array" ref="H3903">FREQUENCY(IF('Data Transformation'!$B$4:$B$8425=B3891,'Data Transformation'!$G$4:$G$8425),'Bin Analysis'!$B3903)</f>
        <v>2073</v>
      </c>
      <c r="I3903">
        <f t="shared" si="487"/>
        <v>0</v>
      </c>
      <c r="J3903">
        <f t="shared" si="488"/>
        <v>0</v>
      </c>
      <c r="K3903">
        <f>J3903*Weighting!$W$15</f>
        <v>0</v>
      </c>
      <c r="M3903" s="14"/>
    </row>
    <row r="3904" spans="1:25" x14ac:dyDescent="0.55000000000000004">
      <c r="A3904" s="32" t="str">
        <f>IF(Weighting!$P$16&gt;0,B3904,"")</f>
        <v/>
      </c>
      <c r="B3904" t="e">
        <f>Weighting!$C$16</f>
        <v>#DIV/0!</v>
      </c>
      <c r="C3904" t="e">
        <f>Weighting!$F$16</f>
        <v>#NUM!</v>
      </c>
      <c r="D3904" t="e">
        <f>IF(C3904=1,'Data Transformation'!$G$3+0.5*'Data Transformation'!$W$25,IF(C3905=1,D3905-'Data Transformation'!$W$25,FALSE))</f>
        <v>#NUM!</v>
      </c>
      <c r="E3904">
        <f t="array" ref="E3904">IF(ISLOGICAL(D3904),"",FREQUENCY(IF('Data Transformation'!$B$425:$B$8425='Bin Analysis'!$B3891,'Data Transformation'!$G$425:$G$8425),D3904))</f>
        <v>2001</v>
      </c>
      <c r="F3904">
        <f t="shared" si="486"/>
        <v>0</v>
      </c>
      <c r="G3904">
        <f>Weighting!$H$16</f>
        <v>0</v>
      </c>
      <c r="H3904">
        <f t="array" ref="H3904">FREQUENCY(IF('Data Transformation'!$B$4:$B$8425=B3891,'Data Transformation'!$G$4:$G$8425),'Bin Analysis'!$B3904)</f>
        <v>2073</v>
      </c>
      <c r="I3904">
        <f t="shared" si="487"/>
        <v>0</v>
      </c>
      <c r="J3904">
        <f t="shared" si="488"/>
        <v>0</v>
      </c>
      <c r="K3904">
        <f>J3904*Weighting!$W$16</f>
        <v>0</v>
      </c>
      <c r="M3904" s="14"/>
    </row>
    <row r="3905" spans="1:25" x14ac:dyDescent="0.55000000000000004">
      <c r="A3905" s="32" t="str">
        <f>IF(Weighting!$P$17&gt;0,B3905,"")</f>
        <v/>
      </c>
      <c r="B3905" t="e">
        <f>Weighting!$C$17</f>
        <v>#DIV/0!</v>
      </c>
      <c r="C3905" t="e">
        <f>Weighting!$F$17</f>
        <v>#NUM!</v>
      </c>
      <c r="D3905" t="e">
        <f>IF(C3905=1,'Data Transformation'!$G$3+0.5*'Data Transformation'!$W$25,IF(C3906=1,D3906-'Data Transformation'!$W$25,FALSE))</f>
        <v>#NUM!</v>
      </c>
      <c r="E3905">
        <f t="array" ref="E3905">IF(ISLOGICAL(D3905),"",FREQUENCY(IF('Data Transformation'!$B$425:$B$8425='Bin Analysis'!$B3891,'Data Transformation'!$G$425:$G$8425),D3905))</f>
        <v>2001</v>
      </c>
      <c r="F3905">
        <f t="shared" si="486"/>
        <v>0</v>
      </c>
      <c r="G3905">
        <f>Weighting!$H$17</f>
        <v>0</v>
      </c>
      <c r="H3905">
        <f t="array" ref="H3905">FREQUENCY(IF('Data Transformation'!$B$4:$B$8425=B3891,'Data Transformation'!$G$4:$G$8425),'Bin Analysis'!$B3905)</f>
        <v>2073</v>
      </c>
      <c r="I3905">
        <f t="shared" si="487"/>
        <v>0</v>
      </c>
      <c r="J3905">
        <f t="shared" si="488"/>
        <v>0</v>
      </c>
      <c r="K3905">
        <f>J3905*Weighting!$W$17</f>
        <v>0</v>
      </c>
      <c r="M3905" s="14"/>
    </row>
    <row r="3906" spans="1:25" x14ac:dyDescent="0.55000000000000004">
      <c r="A3906" s="32" t="str">
        <f>IF(Weighting!$P$18&gt;0,B3906,"")</f>
        <v/>
      </c>
      <c r="B3906" t="e">
        <f>Weighting!$C$18</f>
        <v>#DIV/0!</v>
      </c>
      <c r="C3906" t="e">
        <f>Weighting!$F$18</f>
        <v>#NUM!</v>
      </c>
      <c r="D3906" t="e">
        <f>IF(C3906=1,'Data Transformation'!$G$3+0.5*'Data Transformation'!$W$25,IF(C3907=1,D3907-'Data Transformation'!$W$25,FALSE))</f>
        <v>#NUM!</v>
      </c>
      <c r="E3906">
        <f t="array" ref="E3906">IF(ISLOGICAL(D3906),"",FREQUENCY(IF('Data Transformation'!$B$425:$B$8425='Bin Analysis'!$B3891,'Data Transformation'!$G$425:$G$8425),D3906))</f>
        <v>2001</v>
      </c>
      <c r="F3906">
        <f t="shared" si="486"/>
        <v>0</v>
      </c>
      <c r="G3906">
        <f>Weighting!$H$18</f>
        <v>0</v>
      </c>
      <c r="H3906">
        <f t="array" ref="H3906">FREQUENCY(IF('Data Transformation'!$B$4:$B$8425=B3891,'Data Transformation'!$G$4:$G$8425),'Bin Analysis'!$B3906)</f>
        <v>2073</v>
      </c>
      <c r="I3906">
        <f t="shared" si="487"/>
        <v>0</v>
      </c>
      <c r="J3906">
        <f t="shared" si="488"/>
        <v>0</v>
      </c>
      <c r="K3906">
        <f>J3906*Weighting!$W$18</f>
        <v>0</v>
      </c>
      <c r="M3906" s="14"/>
    </row>
    <row r="3907" spans="1:25" x14ac:dyDescent="0.55000000000000004">
      <c r="A3907" s="32" t="str">
        <f>IF(Weighting!$P$19&gt;0,B3907,"")</f>
        <v/>
      </c>
      <c r="B3907" t="e">
        <f>Weighting!$C$19</f>
        <v>#DIV/0!</v>
      </c>
      <c r="C3907" t="e">
        <f>Weighting!$F$19</f>
        <v>#NUM!</v>
      </c>
      <c r="D3907" t="e">
        <f>IF(C3907=1,'Data Transformation'!$G$3+0.5*'Data Transformation'!$W$25,IF(C3908=1,D3908-'Data Transformation'!$W$25,FALSE))</f>
        <v>#NUM!</v>
      </c>
      <c r="E3907">
        <f t="array" ref="E3907">IF(ISLOGICAL(D3907),"",FREQUENCY(IF('Data Transformation'!$B$425:$B$8425='Bin Analysis'!$B3891,'Data Transformation'!$G$425:$G$8425),D3907))</f>
        <v>2001</v>
      </c>
      <c r="F3907">
        <f t="shared" si="486"/>
        <v>0</v>
      </c>
      <c r="G3907">
        <f>Weighting!$H$19</f>
        <v>0</v>
      </c>
      <c r="H3907">
        <f t="array" ref="H3907">FREQUENCY(IF('Data Transformation'!$B$4:$B$8425=B3891,'Data Transformation'!$G$4:$G$8425),'Bin Analysis'!$B3907)</f>
        <v>2073</v>
      </c>
      <c r="I3907">
        <f t="shared" si="487"/>
        <v>0</v>
      </c>
      <c r="J3907">
        <f t="shared" si="488"/>
        <v>0</v>
      </c>
      <c r="K3907">
        <f>J3907*Weighting!$W$19</f>
        <v>0</v>
      </c>
      <c r="M3907" s="14"/>
    </row>
    <row r="3908" spans="1:25" x14ac:dyDescent="0.55000000000000004">
      <c r="A3908" s="32" t="str">
        <f>IF(Weighting!$P$20&gt;0,B3908,"")</f>
        <v/>
      </c>
      <c r="B3908" t="e">
        <f>Weighting!$C$20</f>
        <v>#DIV/0!</v>
      </c>
      <c r="C3908" t="e">
        <f>Weighting!$F$20</f>
        <v>#NUM!</v>
      </c>
      <c r="D3908" t="e">
        <f>IF(C3908=1,'Data Transformation'!$G$3+0.5*'Data Transformation'!$W$25,IF(C3909=1,D3909-'Data Transformation'!$W$25,FALSE))</f>
        <v>#NUM!</v>
      </c>
      <c r="E3908">
        <f t="array" ref="E3908">IF(ISLOGICAL(D3908),"",FREQUENCY(IF('Data Transformation'!$B$425:$B$8425='Bin Analysis'!$B3891,'Data Transformation'!$G$425:$G$8425),D3908))</f>
        <v>2001</v>
      </c>
      <c r="F3908">
        <f t="shared" si="486"/>
        <v>0</v>
      </c>
      <c r="G3908">
        <f>Weighting!$H$20</f>
        <v>0</v>
      </c>
      <c r="H3908">
        <f t="array" ref="H3908">FREQUENCY(IF('Data Transformation'!$B$4:$B$8425=B3891,'Data Transformation'!$G$4:$G$8425),'Bin Analysis'!$B3908)</f>
        <v>2073</v>
      </c>
      <c r="I3908">
        <f t="shared" si="487"/>
        <v>0</v>
      </c>
      <c r="J3908">
        <f t="shared" si="488"/>
        <v>0</v>
      </c>
      <c r="K3908">
        <f>J3908*Weighting!$W$20</f>
        <v>0</v>
      </c>
      <c r="M3908" s="14"/>
    </row>
    <row r="3909" spans="1:25" x14ac:dyDescent="0.55000000000000004">
      <c r="A3909" s="32" t="str">
        <f>IF(Weighting!$P$21&gt;0,B3909,"")</f>
        <v/>
      </c>
      <c r="B3909" t="e">
        <f>Weighting!$C$21</f>
        <v>#DIV/0!</v>
      </c>
      <c r="C3909" t="e">
        <f>Weighting!$F$21</f>
        <v>#NUM!</v>
      </c>
      <c r="D3909" t="e">
        <f>IF(C3909=1,'Data Transformation'!$G$3+0.5*'Data Transformation'!$W$25,IF(C3910=1,D3910-'Data Transformation'!$W$25,FALSE))</f>
        <v>#NUM!</v>
      </c>
      <c r="E3909">
        <f t="array" ref="E3909">IF(ISLOGICAL(D3909),"",FREQUENCY(IF('Data Transformation'!$B$425:$B$8425='Bin Analysis'!$B3891,'Data Transformation'!$G$425:$G$8425),D3909))</f>
        <v>2001</v>
      </c>
      <c r="F3909">
        <f t="shared" si="486"/>
        <v>0</v>
      </c>
      <c r="G3909">
        <f>Weighting!$H$21</f>
        <v>0</v>
      </c>
      <c r="H3909">
        <f t="array" ref="H3909">FREQUENCY(IF('Data Transformation'!$B$4:$B$8425=B3891,'Data Transformation'!$G$4:$G$8425),'Bin Analysis'!$B3909)</f>
        <v>2073</v>
      </c>
      <c r="I3909">
        <f t="shared" si="487"/>
        <v>0</v>
      </c>
      <c r="J3909">
        <f t="shared" si="488"/>
        <v>0</v>
      </c>
      <c r="K3909">
        <f>J3909*Weighting!$W$21</f>
        <v>0</v>
      </c>
      <c r="M3909" s="14"/>
    </row>
    <row r="3910" spans="1:25" x14ac:dyDescent="0.55000000000000004">
      <c r="A3910" s="32" t="str">
        <f>IF(Weighting!$P$22&gt;0,B3910,"")</f>
        <v/>
      </c>
      <c r="B3910" t="e">
        <f>Weighting!$C$22</f>
        <v>#DIV/0!</v>
      </c>
      <c r="C3910" t="e">
        <f>Weighting!$F$22</f>
        <v>#NUM!</v>
      </c>
      <c r="D3910" t="e">
        <f>IF(C3910=1,'Data Transformation'!$G$3+0.5*'Data Transformation'!$W$25,IF(C3911=1,D3911-'Data Transformation'!$W$25,FALSE))</f>
        <v>#NUM!</v>
      </c>
      <c r="E3910">
        <f t="array" ref="E3910">IF(ISLOGICAL(D3910),"",FREQUENCY(IF('Data Transformation'!$B$425:$B$8425='Bin Analysis'!$B3891,'Data Transformation'!$G$425:$G$8425),D3910))</f>
        <v>2001</v>
      </c>
      <c r="F3910">
        <f t="shared" si="486"/>
        <v>0</v>
      </c>
      <c r="G3910">
        <f>Weighting!$H$22</f>
        <v>0</v>
      </c>
      <c r="H3910">
        <f t="array" ref="H3910">FREQUENCY(IF('Data Transformation'!$B$4:$B$8425=B3891,'Data Transformation'!$G$4:$G$8425),'Bin Analysis'!$B3910)</f>
        <v>2073</v>
      </c>
      <c r="I3910">
        <f t="shared" si="487"/>
        <v>0</v>
      </c>
      <c r="J3910">
        <f t="shared" si="488"/>
        <v>0</v>
      </c>
      <c r="K3910">
        <f>J3910*Weighting!$W$22</f>
        <v>0</v>
      </c>
      <c r="M3910" s="14"/>
    </row>
    <row r="3911" spans="1:25" x14ac:dyDescent="0.55000000000000004">
      <c r="A3911" s="32" t="str">
        <f>IF(Weighting!$P$23&gt;0,B3911,"")</f>
        <v/>
      </c>
      <c r="B3911" t="e">
        <f>Weighting!$C$23</f>
        <v>#DIV/0!</v>
      </c>
      <c r="C3911" t="e">
        <f>Weighting!$F$23</f>
        <v>#NUM!</v>
      </c>
      <c r="D3911" t="e">
        <f>IF(C3911=1,'Data Transformation'!$G$3+0.5*'Data Transformation'!$W$25,IF(C3912=1,D3912-'Data Transformation'!$W$25,FALSE))</f>
        <v>#NUM!</v>
      </c>
      <c r="E3911">
        <f t="array" ref="E3911">IF(ISLOGICAL(D3911),"",FREQUENCY(IF('Data Transformation'!$B$425:$B$8425='Bin Analysis'!$B3891,'Data Transformation'!$G$425:$G$8425),D3911))</f>
        <v>2001</v>
      </c>
      <c r="F3911">
        <f t="shared" si="486"/>
        <v>0</v>
      </c>
      <c r="G3911">
        <f>Weighting!$H$23</f>
        <v>0</v>
      </c>
      <c r="H3911">
        <f t="array" ref="H3911">FREQUENCY(IF('Data Transformation'!$B$4:$B$8425=B3891,'Data Transformation'!$G$4:$G$8425),'Bin Analysis'!$B3911)</f>
        <v>2073</v>
      </c>
      <c r="I3911">
        <f t="shared" si="487"/>
        <v>0</v>
      </c>
      <c r="J3911">
        <f t="shared" si="488"/>
        <v>0</v>
      </c>
      <c r="K3911">
        <f>J3911*Weighting!$W$23</f>
        <v>0</v>
      </c>
      <c r="M3911" s="14"/>
    </row>
    <row r="3912" spans="1:25" x14ac:dyDescent="0.55000000000000004">
      <c r="A3912" s="32" t="str">
        <f>IF(Weighting!$P$24&gt;0,B3912,"")</f>
        <v/>
      </c>
      <c r="B3912" t="e">
        <f>Weighting!$C$24</f>
        <v>#DIV/0!</v>
      </c>
      <c r="C3912" t="e">
        <f>Weighting!$F$24</f>
        <v>#NUM!</v>
      </c>
      <c r="D3912" t="e">
        <f>IF(C3912=1,'Data Transformation'!$G$3+0.5*'Data Transformation'!$W$25,IF(C3913=1,D3913-'Data Transformation'!$W$25,FALSE))</f>
        <v>#NUM!</v>
      </c>
      <c r="E3912">
        <f t="array" ref="E3912">IF(ISLOGICAL(D3912),"",FREQUENCY(IF('Data Transformation'!$B$425:$B$8425='Bin Analysis'!$B3891,'Data Transformation'!$G$425:$G$8425),D3912))</f>
        <v>2001</v>
      </c>
      <c r="F3912">
        <f t="shared" si="486"/>
        <v>0</v>
      </c>
      <c r="G3912">
        <f>Weighting!$H$24</f>
        <v>0</v>
      </c>
      <c r="H3912">
        <f t="array" ref="H3912">FREQUENCY(IF('Data Transformation'!$B$4:$B$8425=B3891,'Data Transformation'!$G$4:$G$8425),'Bin Analysis'!$B3912)</f>
        <v>2073</v>
      </c>
      <c r="I3912">
        <f t="shared" si="487"/>
        <v>0</v>
      </c>
      <c r="J3912">
        <f t="shared" si="488"/>
        <v>0</v>
      </c>
      <c r="K3912">
        <f>J3912*Weighting!$W$24</f>
        <v>0</v>
      </c>
      <c r="M3912" s="14"/>
    </row>
    <row r="3913" spans="1:25" x14ac:dyDescent="0.55000000000000004">
      <c r="A3913" s="32" t="str">
        <f>IF(Weighting!$P$25&gt;0,B3913,"")</f>
        <v/>
      </c>
      <c r="B3913" t="e">
        <f>Weighting!$C$25</f>
        <v>#DIV/0!</v>
      </c>
      <c r="C3913" t="e">
        <f>Weighting!$F$25</f>
        <v>#NUM!</v>
      </c>
      <c r="D3913" t="e">
        <f>IF(C3913=1,'Data Transformation'!$G$3+0.5*'Data Transformation'!$W$25,IF(C3914=1,D3914-'Data Transformation'!$W$25,FALSE))</f>
        <v>#NUM!</v>
      </c>
      <c r="E3913">
        <f t="array" ref="E3913">IF(ISLOGICAL(D3913),"",FREQUENCY(IF('Data Transformation'!$B$425:$B$8425='Bin Analysis'!$B3891,'Data Transformation'!$G$425:$G$8425),D3913))</f>
        <v>2001</v>
      </c>
      <c r="F3913">
        <f t="shared" si="486"/>
        <v>0</v>
      </c>
      <c r="G3913">
        <f>Weighting!$H$25</f>
        <v>0</v>
      </c>
      <c r="H3913">
        <f t="array" ref="H3913">FREQUENCY(IF('Data Transformation'!$B$4:$B$8425=B3891,'Data Transformation'!$G$4:$G$8425),'Bin Analysis'!$B3913)</f>
        <v>2073</v>
      </c>
      <c r="I3913">
        <f t="shared" si="487"/>
        <v>0</v>
      </c>
      <c r="J3913">
        <f t="shared" si="488"/>
        <v>0</v>
      </c>
      <c r="K3913">
        <f>J3913*Weighting!$W$25</f>
        <v>0</v>
      </c>
      <c r="M3913" s="14"/>
    </row>
    <row r="3914" spans="1:25" x14ac:dyDescent="0.55000000000000004">
      <c r="O3914"/>
      <c r="P3914"/>
      <c r="Q3914"/>
      <c r="R3914"/>
    </row>
    <row r="3915" spans="1:25" ht="23.35" x14ac:dyDescent="0.8">
      <c r="A3915" s="21" t="s">
        <v>0</v>
      </c>
      <c r="B3915" s="21" t="str">
        <f>IFERROR(VLOOKUP(C3915,'Data Transformation'!$L$6:$M$426,2,FALSE),"")</f>
        <v/>
      </c>
      <c r="C3915" s="21">
        <f>C3891+1</f>
        <v>163</v>
      </c>
      <c r="D3915" s="21"/>
      <c r="E3915" s="21"/>
      <c r="F3915" s="21"/>
      <c r="G3915" s="21"/>
      <c r="H3915" s="22"/>
      <c r="I3915" s="22"/>
      <c r="J3915" s="22"/>
      <c r="K3915" s="21"/>
      <c r="L3915" s="21" t="str">
        <f>B3915</f>
        <v/>
      </c>
      <c r="M3915" s="23" t="e">
        <f>INDEX('Data Transformation'!$O$4:$O$424,MATCH($B3915,'Data Transformation'!$M$4:$M$424,0),MATCH($M$2,'Data Transformation'!$O$3,0))</f>
        <v>#N/A</v>
      </c>
      <c r="N3915" s="27" t="e">
        <f>IF('Input and Summary Results'!$J$16="minimum",'Bin Analysis'!X3916/(M3915-1),'Bin Analysis'!Y3915/('Bin Analysis'!M3915-1))</f>
        <v>#N/A</v>
      </c>
      <c r="O3915" s="27" t="e">
        <f>IF(M3915=FALSE,NA(),(VLOOKUP(1,C3918:K3937,4,FALSE))/(M3915-1))</f>
        <v>#N/A</v>
      </c>
      <c r="P3915" s="27" t="e">
        <f>IF(M3915=FALSE,NA(),SUM(J3918:J3937)/Weighting!$S$5)</f>
        <v>#N/A</v>
      </c>
      <c r="Q3915" s="27" t="e">
        <f>IF(M3915=FALSE,NA(),SUM(K3918:K3937)/Weighting!$S$6)</f>
        <v>#N/A</v>
      </c>
      <c r="R3915" s="27" t="e">
        <f>IF(M3915=FALSE,NA(),(VLOOKUP(1,G3918:K3937,3,FALSE))/(M3915-1))</f>
        <v>#N/A</v>
      </c>
      <c r="S3915" s="22" t="e">
        <f>IF(M3915=FALSE,NA(),IF(SUM(J3918:J3937)=2,"yes","no"))</f>
        <v>#N/A</v>
      </c>
      <c r="X3915" s="2" cm="2">
        <f t="array" ref="X3915:X3916">FREQUENCY(IF('Data Transformation'!$B$425:$B$6424='Bin Analysis'!L3915,'Data Transformation'!$G$425:$G$6424),'Data Transformation'!$U$11)</f>
        <v>0</v>
      </c>
      <c r="Y3915" s="2" cm="2">
        <f t="array" ref="Y3915:Y3916">FREQUENCY(IF('Data Transformation'!$B$425:$B$6424='Bin Analysis'!L3915,'Data Transformation'!$G$425:$G$6424),'Data Transformation'!$U$12)</f>
        <v>0</v>
      </c>
    </row>
    <row r="3916" spans="1:25" x14ac:dyDescent="0.55000000000000004">
      <c r="A3916" s="14" t="s">
        <v>67</v>
      </c>
      <c r="B3916" t="s">
        <v>47</v>
      </c>
      <c r="C3916" t="s">
        <v>5</v>
      </c>
      <c r="D3916" t="s">
        <v>100</v>
      </c>
      <c r="E3916" t="s">
        <v>101</v>
      </c>
      <c r="F3916" t="s">
        <v>102</v>
      </c>
      <c r="G3916" t="s">
        <v>70</v>
      </c>
      <c r="H3916" t="s">
        <v>31</v>
      </c>
      <c r="I3916" t="s">
        <v>32</v>
      </c>
      <c r="J3916" t="s">
        <v>46</v>
      </c>
      <c r="K3916" s="14" t="s">
        <v>45</v>
      </c>
      <c r="M3916" s="14"/>
      <c r="X3916" s="2">
        <v>0</v>
      </c>
      <c r="Y3916" s="2">
        <v>0</v>
      </c>
    </row>
    <row r="3917" spans="1:25" x14ac:dyDescent="0.55000000000000004">
      <c r="A3917" s="32"/>
      <c r="D3917" t="e">
        <f>IF(C3917=1,'Data Transformation'!$G$3+0.5*'Data Transformation'!$W$25,IF(C3918=1,D3918-'Data Transformation'!$W$25,FALSE))</f>
        <v>#NUM!</v>
      </c>
      <c r="E3917">
        <f t="array" ref="E3917">IF(ISLOGICAL(D3917),"",FREQUENCY(IF('Data Transformation'!$B$425:$B$8425='Bin Analysis'!$B3915,'Data Transformation'!$G$425:$G$8425),D3917))</f>
        <v>2001</v>
      </c>
      <c r="F3917" t="e">
        <f>IF(ISLOGICAL(D3917),"",E3917-E3916)</f>
        <v>#VALUE!</v>
      </c>
      <c r="M3917" s="14"/>
    </row>
    <row r="3918" spans="1:25" x14ac:dyDescent="0.55000000000000004">
      <c r="A3918" s="32" t="e">
        <f>IF(Weighting!$P$6&gt;0,B3918,"")</f>
        <v>#NUM!</v>
      </c>
      <c r="B3918" t="e">
        <f>Weighting!$C$6</f>
        <v>#DIV/0!</v>
      </c>
      <c r="C3918" t="e">
        <f>Weighting!$F$6</f>
        <v>#NUM!</v>
      </c>
      <c r="D3918" t="e">
        <f>IF(C3918=1,'Data Transformation'!$G$3+0.5*'Data Transformation'!$W$25,IF(C3919=1,D3919-'Data Transformation'!$W$25,FALSE))</f>
        <v>#NUM!</v>
      </c>
      <c r="E3918">
        <f t="array" ref="E3918">IF(ISLOGICAL(D3918),"",FREQUENCY(IF('Data Transformation'!$B$425:$B$8425='Bin Analysis'!$B3915,'Data Transformation'!$G$425:$G$8425),D3918))</f>
        <v>2001</v>
      </c>
      <c r="F3918">
        <f>IF(ISLOGICAL(D3918),"",E3918-E3917)</f>
        <v>0</v>
      </c>
      <c r="G3918">
        <f>Weighting!$H$6</f>
        <v>1</v>
      </c>
      <c r="H3918">
        <f t="array" ref="H3918">FREQUENCY(IF('Data Transformation'!$B$4:$B$8425=B3915,'Data Transformation'!$G$4:$G$8425),'Bin Analysis'!$B3918)</f>
        <v>2073</v>
      </c>
      <c r="I3918">
        <f>H3918-H3917</f>
        <v>2073</v>
      </c>
      <c r="J3918">
        <f>IF(I3918=0,0,1)</f>
        <v>1</v>
      </c>
      <c r="K3918" t="e">
        <f>J3918*Weighting!$W$6</f>
        <v>#NUM!</v>
      </c>
      <c r="M3918" s="14"/>
    </row>
    <row r="3919" spans="1:25" x14ac:dyDescent="0.55000000000000004">
      <c r="A3919" s="32" t="str">
        <f>IF(Weighting!$P$7&gt;0,B3919,"")</f>
        <v/>
      </c>
      <c r="B3919" t="e">
        <f>Weighting!$C$7</f>
        <v>#DIV/0!</v>
      </c>
      <c r="C3919" t="e">
        <f>Weighting!$F$7</f>
        <v>#NUM!</v>
      </c>
      <c r="D3919" t="e">
        <f>IF(C3919=1,'Data Transformation'!$G$3+0.5*'Data Transformation'!$W$25,IF(C3920=1,D3920-'Data Transformation'!$W$25,FALSE))</f>
        <v>#NUM!</v>
      </c>
      <c r="E3919">
        <f t="array" ref="E3919">IF(ISLOGICAL(D3919),"",FREQUENCY(IF('Data Transformation'!$B$425:$B$8425='Bin Analysis'!$B3915,'Data Transformation'!$G$425:$G$8425),D3919))</f>
        <v>2001</v>
      </c>
      <c r="F3919">
        <f t="shared" ref="F3919:F3937" si="489">IF(ISLOGICAL(D3919),"",E3919-E3918)</f>
        <v>0</v>
      </c>
      <c r="G3919">
        <f>Weighting!$H$7</f>
        <v>0</v>
      </c>
      <c r="H3919">
        <f t="array" ref="H3919">FREQUENCY(IF('Data Transformation'!$B$4:$B$8425=B3915,'Data Transformation'!$G$4:$G$8425),'Bin Analysis'!$B3919)</f>
        <v>2073</v>
      </c>
      <c r="I3919">
        <f t="shared" ref="I3919:I3937" si="490">H3919-H3918</f>
        <v>0</v>
      </c>
      <c r="J3919">
        <f>IF(I3919=0,0,1)</f>
        <v>0</v>
      </c>
      <c r="K3919">
        <f>J3919*Weighting!$W$7</f>
        <v>0</v>
      </c>
      <c r="M3919" s="14"/>
    </row>
    <row r="3920" spans="1:25" x14ac:dyDescent="0.55000000000000004">
      <c r="A3920" s="32" t="str">
        <f>IF(Weighting!$P$8&gt;0,B3920,"")</f>
        <v/>
      </c>
      <c r="B3920" t="e">
        <f>Weighting!$C$8</f>
        <v>#DIV/0!</v>
      </c>
      <c r="C3920" t="e">
        <f>Weighting!$F$8</f>
        <v>#NUM!</v>
      </c>
      <c r="D3920" t="e">
        <f>IF(C3920=1,'Data Transformation'!$G$3+0.5*'Data Transformation'!$W$25,IF(C3921=1,D3921-'Data Transformation'!$W$25,FALSE))</f>
        <v>#NUM!</v>
      </c>
      <c r="E3920">
        <f t="array" ref="E3920">IF(ISLOGICAL(D3920),"",FREQUENCY(IF('Data Transformation'!$B$425:$B$8425='Bin Analysis'!$B3915,'Data Transformation'!$G$425:$G$8425),D3920))</f>
        <v>2001</v>
      </c>
      <c r="F3920">
        <f t="shared" si="489"/>
        <v>0</v>
      </c>
      <c r="G3920">
        <f>Weighting!$H$8</f>
        <v>0</v>
      </c>
      <c r="H3920">
        <f t="array" ref="H3920">FREQUENCY(IF('Data Transformation'!$B$4:$B$8425=B3915,'Data Transformation'!$G$4:$G$8425),'Bin Analysis'!$B3920)</f>
        <v>2073</v>
      </c>
      <c r="I3920">
        <f t="shared" si="490"/>
        <v>0</v>
      </c>
      <c r="J3920">
        <f t="shared" ref="J3920:J3937" si="491">IF(I3920=0,0,1)</f>
        <v>0</v>
      </c>
      <c r="K3920">
        <f>J3920*Weighting!$W$8</f>
        <v>0</v>
      </c>
      <c r="M3920" s="14"/>
    </row>
    <row r="3921" spans="1:13" x14ac:dyDescent="0.55000000000000004">
      <c r="A3921" s="32" t="str">
        <f>IF(Weighting!$P$9&gt;0,B3921,"")</f>
        <v/>
      </c>
      <c r="B3921" s="50" t="e">
        <f>Weighting!$C$9</f>
        <v>#DIV/0!</v>
      </c>
      <c r="C3921" t="e">
        <f>Weighting!$F$9</f>
        <v>#NUM!</v>
      </c>
      <c r="D3921" t="e">
        <f>IF(C3921=1,'Data Transformation'!$G$3+0.5*'Data Transformation'!$W$25,IF(C3922=1,D3922-'Data Transformation'!$W$25,FALSE))</f>
        <v>#NUM!</v>
      </c>
      <c r="E3921">
        <f t="array" ref="E3921">IF(ISLOGICAL(D3921),"",FREQUENCY(IF('Data Transformation'!$B$425:$B$8425='Bin Analysis'!$B3915,'Data Transformation'!$G$425:$G$8425),D3921))</f>
        <v>2001</v>
      </c>
      <c r="F3921">
        <f t="shared" si="489"/>
        <v>0</v>
      </c>
      <c r="G3921">
        <f>Weighting!$H$9</f>
        <v>0</v>
      </c>
      <c r="H3921">
        <f t="array" ref="H3921">FREQUENCY(IF('Data Transformation'!$B$4:$B$8425=B3915,'Data Transformation'!$G$4:$G$8425),'Bin Analysis'!$B3921)</f>
        <v>2073</v>
      </c>
      <c r="I3921">
        <f t="shared" si="490"/>
        <v>0</v>
      </c>
      <c r="J3921">
        <f t="shared" si="491"/>
        <v>0</v>
      </c>
      <c r="K3921">
        <f>J3921*Weighting!$W$9</f>
        <v>0</v>
      </c>
      <c r="M3921" s="14"/>
    </row>
    <row r="3922" spans="1:13" x14ac:dyDescent="0.55000000000000004">
      <c r="A3922" s="32" t="str">
        <f>IF(Weighting!$P$10&gt;0,B3922,"")</f>
        <v/>
      </c>
      <c r="B3922" t="e">
        <f>Weighting!$C$10</f>
        <v>#DIV/0!</v>
      </c>
      <c r="C3922" t="e">
        <f>Weighting!$F$10</f>
        <v>#NUM!</v>
      </c>
      <c r="D3922" t="e">
        <f>IF(C3922=1,'Data Transformation'!$G$3+0.5*'Data Transformation'!$W$25,IF(C3923=1,D3923-'Data Transformation'!$W$25,FALSE))</f>
        <v>#NUM!</v>
      </c>
      <c r="E3922">
        <f t="array" ref="E3922">IF(ISLOGICAL(D3922),"",FREQUENCY(IF('Data Transformation'!$B$425:$B$8425='Bin Analysis'!$B3915,'Data Transformation'!$G$425:$G$8425),D3922))</f>
        <v>2001</v>
      </c>
      <c r="F3922">
        <f t="shared" si="489"/>
        <v>0</v>
      </c>
      <c r="G3922">
        <f>Weighting!$H$10</f>
        <v>0</v>
      </c>
      <c r="H3922">
        <f t="array" ref="H3922">FREQUENCY(IF('Data Transformation'!$B$4:$B$8425=B3915,'Data Transformation'!$G$4:$G$8425),'Bin Analysis'!$B3922)</f>
        <v>2073</v>
      </c>
      <c r="I3922">
        <f t="shared" si="490"/>
        <v>0</v>
      </c>
      <c r="J3922">
        <f t="shared" si="491"/>
        <v>0</v>
      </c>
      <c r="K3922">
        <f>J3922*Weighting!$W$10</f>
        <v>0</v>
      </c>
      <c r="M3922" s="14"/>
    </row>
    <row r="3923" spans="1:13" x14ac:dyDescent="0.55000000000000004">
      <c r="A3923" s="32" t="str">
        <f>IF(Weighting!$P$11&gt;0,B3923,"")</f>
        <v/>
      </c>
      <c r="B3923" t="e">
        <f>Weighting!$C$11</f>
        <v>#DIV/0!</v>
      </c>
      <c r="C3923" t="e">
        <f>Weighting!$F$11</f>
        <v>#NUM!</v>
      </c>
      <c r="D3923" t="e">
        <f>IF(C3923=1,'Data Transformation'!$G$3+0.5*'Data Transformation'!$W$25,IF(C3924=1,D3924-'Data Transformation'!$W$25,FALSE))</f>
        <v>#NUM!</v>
      </c>
      <c r="E3923">
        <f t="array" ref="E3923">IF(ISLOGICAL(D3923),"",FREQUENCY(IF('Data Transformation'!$B$425:$B$8425='Bin Analysis'!$B3915,'Data Transformation'!$G$425:$G$8425),D3923))</f>
        <v>2001</v>
      </c>
      <c r="F3923">
        <f t="shared" si="489"/>
        <v>0</v>
      </c>
      <c r="G3923">
        <f>Weighting!$H$11</f>
        <v>0</v>
      </c>
      <c r="H3923">
        <f t="array" ref="H3923">FREQUENCY(IF('Data Transformation'!$B$4:$B$8425=B3915,'Data Transformation'!$G$4:$G$8425),'Bin Analysis'!$B3923)</f>
        <v>2073</v>
      </c>
      <c r="I3923">
        <f t="shared" si="490"/>
        <v>0</v>
      </c>
      <c r="J3923">
        <f t="shared" si="491"/>
        <v>0</v>
      </c>
      <c r="K3923">
        <f>J3923*Weighting!$W$11</f>
        <v>0</v>
      </c>
      <c r="M3923" s="14"/>
    </row>
    <row r="3924" spans="1:13" x14ac:dyDescent="0.55000000000000004">
      <c r="A3924" s="32" t="str">
        <f>IF(Weighting!$P$12&gt;0,B3924,"")</f>
        <v/>
      </c>
      <c r="B3924" t="e">
        <f>Weighting!$C$12</f>
        <v>#DIV/0!</v>
      </c>
      <c r="C3924" t="e">
        <f>Weighting!$F$12</f>
        <v>#NUM!</v>
      </c>
      <c r="D3924" t="e">
        <f>IF(C3924=1,'Data Transformation'!$G$3+0.5*'Data Transformation'!$W$25,IF(C3925=1,D3925-'Data Transformation'!$W$25,FALSE))</f>
        <v>#NUM!</v>
      </c>
      <c r="E3924">
        <f t="array" ref="E3924">IF(ISLOGICAL(D3924),"",FREQUENCY(IF('Data Transformation'!$B$425:$B$8425='Bin Analysis'!$B3915,'Data Transformation'!$G$425:$G$8425),D3924))</f>
        <v>2001</v>
      </c>
      <c r="F3924">
        <f t="shared" si="489"/>
        <v>0</v>
      </c>
      <c r="G3924">
        <f>Weighting!$H$12</f>
        <v>0</v>
      </c>
      <c r="H3924">
        <f t="array" ref="H3924">FREQUENCY(IF('Data Transformation'!$B$4:$B$8425=B3915,'Data Transformation'!$G$4:$G$8425),'Bin Analysis'!$B3924)</f>
        <v>2073</v>
      </c>
      <c r="I3924">
        <f t="shared" si="490"/>
        <v>0</v>
      </c>
      <c r="J3924">
        <f t="shared" si="491"/>
        <v>0</v>
      </c>
      <c r="K3924">
        <f>J3924*Weighting!$W$12</f>
        <v>0</v>
      </c>
      <c r="M3924" s="14"/>
    </row>
    <row r="3925" spans="1:13" x14ac:dyDescent="0.55000000000000004">
      <c r="A3925" s="32" t="str">
        <f>IF(Weighting!$P$13&gt;0,B3925,"")</f>
        <v/>
      </c>
      <c r="B3925" t="e">
        <f>Weighting!$C$13</f>
        <v>#DIV/0!</v>
      </c>
      <c r="C3925" t="e">
        <f>Weighting!$F$13</f>
        <v>#NUM!</v>
      </c>
      <c r="D3925" t="e">
        <f>IF(C3925=1,'Data Transformation'!$G$3+0.5*'Data Transformation'!$W$25,IF(C3926=1,D3926-'Data Transformation'!$W$25,FALSE))</f>
        <v>#NUM!</v>
      </c>
      <c r="E3925">
        <f t="array" ref="E3925">IF(ISLOGICAL(D3925),"",FREQUENCY(IF('Data Transformation'!$B$425:$B$8425='Bin Analysis'!$B3915,'Data Transformation'!$G$425:$G$8425),D3925))</f>
        <v>2001</v>
      </c>
      <c r="F3925">
        <f t="shared" si="489"/>
        <v>0</v>
      </c>
      <c r="G3925">
        <f>Weighting!$H$13</f>
        <v>0</v>
      </c>
      <c r="H3925">
        <f t="array" ref="H3925">FREQUENCY(IF('Data Transformation'!$B$4:$B$8425=B3915,'Data Transformation'!$G$4:$G$8425),'Bin Analysis'!$B3925)</f>
        <v>2073</v>
      </c>
      <c r="I3925">
        <f t="shared" si="490"/>
        <v>0</v>
      </c>
      <c r="J3925">
        <f t="shared" si="491"/>
        <v>0</v>
      </c>
      <c r="K3925">
        <f>J3925*Weighting!$W$13</f>
        <v>0</v>
      </c>
      <c r="M3925" s="14"/>
    </row>
    <row r="3926" spans="1:13" x14ac:dyDescent="0.55000000000000004">
      <c r="A3926" s="32" t="str">
        <f>IF(Weighting!$P$14&gt;0,B3926,"")</f>
        <v/>
      </c>
      <c r="B3926" t="e">
        <f>Weighting!$C$14</f>
        <v>#DIV/0!</v>
      </c>
      <c r="C3926" t="e">
        <f>Weighting!$F$14</f>
        <v>#NUM!</v>
      </c>
      <c r="D3926" t="e">
        <f>IF(C3926=1,'Data Transformation'!$G$3+0.5*'Data Transformation'!$W$25,IF(C3927=1,D3927-'Data Transformation'!$W$25,FALSE))</f>
        <v>#NUM!</v>
      </c>
      <c r="E3926">
        <f t="array" ref="E3926">IF(ISLOGICAL(D3926),"",FREQUENCY(IF('Data Transformation'!$B$425:$B$8425='Bin Analysis'!$B3915,'Data Transformation'!$G$425:$G$8425),D3926))</f>
        <v>2001</v>
      </c>
      <c r="F3926">
        <f t="shared" si="489"/>
        <v>0</v>
      </c>
      <c r="G3926">
        <f>Weighting!$H$14</f>
        <v>0</v>
      </c>
      <c r="H3926">
        <f t="array" ref="H3926">FREQUENCY(IF('Data Transformation'!$B$4:$B$8425=B3915,'Data Transformation'!$G$4:$G$8425),'Bin Analysis'!$B3926)</f>
        <v>2073</v>
      </c>
      <c r="I3926">
        <f t="shared" si="490"/>
        <v>0</v>
      </c>
      <c r="J3926">
        <f t="shared" si="491"/>
        <v>0</v>
      </c>
      <c r="K3926">
        <f>J3926*Weighting!$W$14</f>
        <v>0</v>
      </c>
      <c r="M3926" s="14"/>
    </row>
    <row r="3927" spans="1:13" x14ac:dyDescent="0.55000000000000004">
      <c r="A3927" s="32" t="str">
        <f>IF(Weighting!$P$15&gt;0,B3927,"")</f>
        <v/>
      </c>
      <c r="B3927" t="e">
        <f>Weighting!$C$15</f>
        <v>#DIV/0!</v>
      </c>
      <c r="C3927" t="e">
        <f>Weighting!$F$15</f>
        <v>#NUM!</v>
      </c>
      <c r="D3927" t="e">
        <f>IF(C3927=1,'Data Transformation'!$G$3+0.5*'Data Transformation'!$W$25,IF(C3928=1,D3928-'Data Transformation'!$W$25,FALSE))</f>
        <v>#NUM!</v>
      </c>
      <c r="E3927">
        <f t="array" ref="E3927">IF(ISLOGICAL(D3927),"",FREQUENCY(IF('Data Transformation'!$B$425:$B$8425='Bin Analysis'!$B3915,'Data Transformation'!$G$425:$G$8425),D3927))</f>
        <v>2001</v>
      </c>
      <c r="F3927">
        <f t="shared" si="489"/>
        <v>0</v>
      </c>
      <c r="G3927">
        <f>Weighting!$H$15</f>
        <v>0</v>
      </c>
      <c r="H3927">
        <f t="array" ref="H3927">FREQUENCY(IF('Data Transformation'!$B$4:$B$8425=B3915,'Data Transformation'!$G$4:$G$8425),'Bin Analysis'!$B3927)</f>
        <v>2073</v>
      </c>
      <c r="I3927">
        <f t="shared" si="490"/>
        <v>0</v>
      </c>
      <c r="J3927">
        <f t="shared" si="491"/>
        <v>0</v>
      </c>
      <c r="K3927">
        <f>J3927*Weighting!$W$15</f>
        <v>0</v>
      </c>
      <c r="M3927" s="14"/>
    </row>
    <row r="3928" spans="1:13" x14ac:dyDescent="0.55000000000000004">
      <c r="A3928" s="32" t="str">
        <f>IF(Weighting!$P$16&gt;0,B3928,"")</f>
        <v/>
      </c>
      <c r="B3928" t="e">
        <f>Weighting!$C$16</f>
        <v>#DIV/0!</v>
      </c>
      <c r="C3928" t="e">
        <f>Weighting!$F$16</f>
        <v>#NUM!</v>
      </c>
      <c r="D3928" t="e">
        <f>IF(C3928=1,'Data Transformation'!$G$3+0.5*'Data Transformation'!$W$25,IF(C3929=1,D3929-'Data Transformation'!$W$25,FALSE))</f>
        <v>#NUM!</v>
      </c>
      <c r="E3928">
        <f t="array" ref="E3928">IF(ISLOGICAL(D3928),"",FREQUENCY(IF('Data Transformation'!$B$425:$B$8425='Bin Analysis'!$B3915,'Data Transformation'!$G$425:$G$8425),D3928))</f>
        <v>2001</v>
      </c>
      <c r="F3928">
        <f t="shared" si="489"/>
        <v>0</v>
      </c>
      <c r="G3928">
        <f>Weighting!$H$16</f>
        <v>0</v>
      </c>
      <c r="H3928">
        <f t="array" ref="H3928">FREQUENCY(IF('Data Transformation'!$B$4:$B$8425=B3915,'Data Transformation'!$G$4:$G$8425),'Bin Analysis'!$B3928)</f>
        <v>2073</v>
      </c>
      <c r="I3928">
        <f t="shared" si="490"/>
        <v>0</v>
      </c>
      <c r="J3928">
        <f t="shared" si="491"/>
        <v>0</v>
      </c>
      <c r="K3928">
        <f>J3928*Weighting!$W$16</f>
        <v>0</v>
      </c>
      <c r="M3928" s="14"/>
    </row>
    <row r="3929" spans="1:13" x14ac:dyDescent="0.55000000000000004">
      <c r="A3929" s="32" t="str">
        <f>IF(Weighting!$P$17&gt;0,B3929,"")</f>
        <v/>
      </c>
      <c r="B3929" t="e">
        <f>Weighting!$C$17</f>
        <v>#DIV/0!</v>
      </c>
      <c r="C3929" t="e">
        <f>Weighting!$F$17</f>
        <v>#NUM!</v>
      </c>
      <c r="D3929" t="e">
        <f>IF(C3929=1,'Data Transformation'!$G$3+0.5*'Data Transformation'!$W$25,IF(C3930=1,D3930-'Data Transformation'!$W$25,FALSE))</f>
        <v>#NUM!</v>
      </c>
      <c r="E3929">
        <f t="array" ref="E3929">IF(ISLOGICAL(D3929),"",FREQUENCY(IF('Data Transformation'!$B$425:$B$8425='Bin Analysis'!$B3915,'Data Transformation'!$G$425:$G$8425),D3929))</f>
        <v>2001</v>
      </c>
      <c r="F3929">
        <f t="shared" si="489"/>
        <v>0</v>
      </c>
      <c r="G3929">
        <f>Weighting!$H$17</f>
        <v>0</v>
      </c>
      <c r="H3929">
        <f t="array" ref="H3929">FREQUENCY(IF('Data Transformation'!$B$4:$B$8425=B3915,'Data Transformation'!$G$4:$G$8425),'Bin Analysis'!$B3929)</f>
        <v>2073</v>
      </c>
      <c r="I3929">
        <f t="shared" si="490"/>
        <v>0</v>
      </c>
      <c r="J3929">
        <f t="shared" si="491"/>
        <v>0</v>
      </c>
      <c r="K3929">
        <f>J3929*Weighting!$W$17</f>
        <v>0</v>
      </c>
      <c r="M3929" s="14"/>
    </row>
    <row r="3930" spans="1:13" x14ac:dyDescent="0.55000000000000004">
      <c r="A3930" s="32" t="str">
        <f>IF(Weighting!$P$18&gt;0,B3930,"")</f>
        <v/>
      </c>
      <c r="B3930" t="e">
        <f>Weighting!$C$18</f>
        <v>#DIV/0!</v>
      </c>
      <c r="C3930" t="e">
        <f>Weighting!$F$18</f>
        <v>#NUM!</v>
      </c>
      <c r="D3930" t="e">
        <f>IF(C3930=1,'Data Transformation'!$G$3+0.5*'Data Transformation'!$W$25,IF(C3931=1,D3931-'Data Transformation'!$W$25,FALSE))</f>
        <v>#NUM!</v>
      </c>
      <c r="E3930">
        <f t="array" ref="E3930">IF(ISLOGICAL(D3930),"",FREQUENCY(IF('Data Transformation'!$B$425:$B$8425='Bin Analysis'!$B3915,'Data Transformation'!$G$425:$G$8425),D3930))</f>
        <v>2001</v>
      </c>
      <c r="F3930">
        <f t="shared" si="489"/>
        <v>0</v>
      </c>
      <c r="G3930">
        <f>Weighting!$H$18</f>
        <v>0</v>
      </c>
      <c r="H3930">
        <f t="array" ref="H3930">FREQUENCY(IF('Data Transformation'!$B$4:$B$8425=B3915,'Data Transformation'!$G$4:$G$8425),'Bin Analysis'!$B3930)</f>
        <v>2073</v>
      </c>
      <c r="I3930">
        <f t="shared" si="490"/>
        <v>0</v>
      </c>
      <c r="J3930">
        <f t="shared" si="491"/>
        <v>0</v>
      </c>
      <c r="K3930">
        <f>J3930*Weighting!$W$18</f>
        <v>0</v>
      </c>
      <c r="M3930" s="14"/>
    </row>
    <row r="3931" spans="1:13" x14ac:dyDescent="0.55000000000000004">
      <c r="A3931" s="32" t="str">
        <f>IF(Weighting!$P$19&gt;0,B3931,"")</f>
        <v/>
      </c>
      <c r="B3931" t="e">
        <f>Weighting!$C$19</f>
        <v>#DIV/0!</v>
      </c>
      <c r="C3931" t="e">
        <f>Weighting!$F$19</f>
        <v>#NUM!</v>
      </c>
      <c r="D3931" t="e">
        <f>IF(C3931=1,'Data Transformation'!$G$3+0.5*'Data Transformation'!$W$25,IF(C3932=1,D3932-'Data Transformation'!$W$25,FALSE))</f>
        <v>#NUM!</v>
      </c>
      <c r="E3931">
        <f t="array" ref="E3931">IF(ISLOGICAL(D3931),"",FREQUENCY(IF('Data Transformation'!$B$425:$B$8425='Bin Analysis'!$B3915,'Data Transformation'!$G$425:$G$8425),D3931))</f>
        <v>2001</v>
      </c>
      <c r="F3931">
        <f t="shared" si="489"/>
        <v>0</v>
      </c>
      <c r="G3931">
        <f>Weighting!$H$19</f>
        <v>0</v>
      </c>
      <c r="H3931">
        <f t="array" ref="H3931">FREQUENCY(IF('Data Transformation'!$B$4:$B$8425=B3915,'Data Transformation'!$G$4:$G$8425),'Bin Analysis'!$B3931)</f>
        <v>2073</v>
      </c>
      <c r="I3931">
        <f t="shared" si="490"/>
        <v>0</v>
      </c>
      <c r="J3931">
        <f t="shared" si="491"/>
        <v>0</v>
      </c>
      <c r="K3931">
        <f>J3931*Weighting!$W$19</f>
        <v>0</v>
      </c>
      <c r="M3931" s="14"/>
    </row>
    <row r="3932" spans="1:13" x14ac:dyDescent="0.55000000000000004">
      <c r="A3932" s="32" t="str">
        <f>IF(Weighting!$P$20&gt;0,B3932,"")</f>
        <v/>
      </c>
      <c r="B3932" t="e">
        <f>Weighting!$C$20</f>
        <v>#DIV/0!</v>
      </c>
      <c r="C3932" t="e">
        <f>Weighting!$F$20</f>
        <v>#NUM!</v>
      </c>
      <c r="D3932" t="e">
        <f>IF(C3932=1,'Data Transformation'!$G$3+0.5*'Data Transformation'!$W$25,IF(C3933=1,D3933-'Data Transformation'!$W$25,FALSE))</f>
        <v>#NUM!</v>
      </c>
      <c r="E3932">
        <f t="array" ref="E3932">IF(ISLOGICAL(D3932),"",FREQUENCY(IF('Data Transformation'!$B$425:$B$8425='Bin Analysis'!$B3915,'Data Transformation'!$G$425:$G$8425),D3932))</f>
        <v>2001</v>
      </c>
      <c r="F3932">
        <f t="shared" si="489"/>
        <v>0</v>
      </c>
      <c r="G3932">
        <f>Weighting!$H$20</f>
        <v>0</v>
      </c>
      <c r="H3932">
        <f t="array" ref="H3932">FREQUENCY(IF('Data Transformation'!$B$4:$B$8425=B3915,'Data Transformation'!$G$4:$G$8425),'Bin Analysis'!$B3932)</f>
        <v>2073</v>
      </c>
      <c r="I3932">
        <f t="shared" si="490"/>
        <v>0</v>
      </c>
      <c r="J3932">
        <f t="shared" si="491"/>
        <v>0</v>
      </c>
      <c r="K3932">
        <f>J3932*Weighting!$W$20</f>
        <v>0</v>
      </c>
      <c r="M3932" s="14"/>
    </row>
    <row r="3933" spans="1:13" x14ac:dyDescent="0.55000000000000004">
      <c r="A3933" s="32" t="str">
        <f>IF(Weighting!$P$21&gt;0,B3933,"")</f>
        <v/>
      </c>
      <c r="B3933" t="e">
        <f>Weighting!$C$21</f>
        <v>#DIV/0!</v>
      </c>
      <c r="C3933" t="e">
        <f>Weighting!$F$21</f>
        <v>#NUM!</v>
      </c>
      <c r="D3933" t="e">
        <f>IF(C3933=1,'Data Transformation'!$G$3+0.5*'Data Transformation'!$W$25,IF(C3934=1,D3934-'Data Transformation'!$W$25,FALSE))</f>
        <v>#NUM!</v>
      </c>
      <c r="E3933">
        <f t="array" ref="E3933">IF(ISLOGICAL(D3933),"",FREQUENCY(IF('Data Transformation'!$B$425:$B$8425='Bin Analysis'!$B3915,'Data Transformation'!$G$425:$G$8425),D3933))</f>
        <v>2001</v>
      </c>
      <c r="F3933">
        <f t="shared" si="489"/>
        <v>0</v>
      </c>
      <c r="G3933">
        <f>Weighting!$H$21</f>
        <v>0</v>
      </c>
      <c r="H3933">
        <f t="array" ref="H3933">FREQUENCY(IF('Data Transformation'!$B$4:$B$8425=B3915,'Data Transformation'!$G$4:$G$8425),'Bin Analysis'!$B3933)</f>
        <v>2073</v>
      </c>
      <c r="I3933">
        <f t="shared" si="490"/>
        <v>0</v>
      </c>
      <c r="J3933">
        <f t="shared" si="491"/>
        <v>0</v>
      </c>
      <c r="K3933">
        <f>J3933*Weighting!$W$21</f>
        <v>0</v>
      </c>
      <c r="M3933" s="14"/>
    </row>
    <row r="3934" spans="1:13" x14ac:dyDescent="0.55000000000000004">
      <c r="A3934" s="32" t="str">
        <f>IF(Weighting!$P$22&gt;0,B3934,"")</f>
        <v/>
      </c>
      <c r="B3934" t="e">
        <f>Weighting!$C$22</f>
        <v>#DIV/0!</v>
      </c>
      <c r="C3934" t="e">
        <f>Weighting!$F$22</f>
        <v>#NUM!</v>
      </c>
      <c r="D3934" t="e">
        <f>IF(C3934=1,'Data Transformation'!$G$3+0.5*'Data Transformation'!$W$25,IF(C3935=1,D3935-'Data Transformation'!$W$25,FALSE))</f>
        <v>#NUM!</v>
      </c>
      <c r="E3934">
        <f t="array" ref="E3934">IF(ISLOGICAL(D3934),"",FREQUENCY(IF('Data Transformation'!$B$425:$B$8425='Bin Analysis'!$B3915,'Data Transformation'!$G$425:$G$8425),D3934))</f>
        <v>2001</v>
      </c>
      <c r="F3934">
        <f t="shared" si="489"/>
        <v>0</v>
      </c>
      <c r="G3934">
        <f>Weighting!$H$22</f>
        <v>0</v>
      </c>
      <c r="H3934">
        <f t="array" ref="H3934">FREQUENCY(IF('Data Transformation'!$B$4:$B$8425=B3915,'Data Transformation'!$G$4:$G$8425),'Bin Analysis'!$B3934)</f>
        <v>2073</v>
      </c>
      <c r="I3934">
        <f t="shared" si="490"/>
        <v>0</v>
      </c>
      <c r="J3934">
        <f t="shared" si="491"/>
        <v>0</v>
      </c>
      <c r="K3934">
        <f>J3934*Weighting!$W$22</f>
        <v>0</v>
      </c>
      <c r="M3934" s="14"/>
    </row>
    <row r="3935" spans="1:13" x14ac:dyDescent="0.55000000000000004">
      <c r="A3935" s="32" t="str">
        <f>IF(Weighting!$P$23&gt;0,B3935,"")</f>
        <v/>
      </c>
      <c r="B3935" t="e">
        <f>Weighting!$C$23</f>
        <v>#DIV/0!</v>
      </c>
      <c r="C3935" t="e">
        <f>Weighting!$F$23</f>
        <v>#NUM!</v>
      </c>
      <c r="D3935" t="e">
        <f>IF(C3935=1,'Data Transformation'!$G$3+0.5*'Data Transformation'!$W$25,IF(C3936=1,D3936-'Data Transformation'!$W$25,FALSE))</f>
        <v>#NUM!</v>
      </c>
      <c r="E3935">
        <f t="array" ref="E3935">IF(ISLOGICAL(D3935),"",FREQUENCY(IF('Data Transformation'!$B$425:$B$8425='Bin Analysis'!$B3915,'Data Transformation'!$G$425:$G$8425),D3935))</f>
        <v>2001</v>
      </c>
      <c r="F3935">
        <f t="shared" si="489"/>
        <v>0</v>
      </c>
      <c r="G3935">
        <f>Weighting!$H$23</f>
        <v>0</v>
      </c>
      <c r="H3935">
        <f t="array" ref="H3935">FREQUENCY(IF('Data Transformation'!$B$4:$B$8425=B3915,'Data Transformation'!$G$4:$G$8425),'Bin Analysis'!$B3935)</f>
        <v>2073</v>
      </c>
      <c r="I3935">
        <f t="shared" si="490"/>
        <v>0</v>
      </c>
      <c r="J3935">
        <f t="shared" si="491"/>
        <v>0</v>
      </c>
      <c r="K3935">
        <f>J3935*Weighting!$W$23</f>
        <v>0</v>
      </c>
      <c r="M3935" s="14"/>
    </row>
    <row r="3936" spans="1:13" x14ac:dyDescent="0.55000000000000004">
      <c r="A3936" s="32" t="str">
        <f>IF(Weighting!$P$24&gt;0,B3936,"")</f>
        <v/>
      </c>
      <c r="B3936" t="e">
        <f>Weighting!$C$24</f>
        <v>#DIV/0!</v>
      </c>
      <c r="C3936" t="e">
        <f>Weighting!$F$24</f>
        <v>#NUM!</v>
      </c>
      <c r="D3936" t="e">
        <f>IF(C3936=1,'Data Transformation'!$G$3+0.5*'Data Transformation'!$W$25,IF(C3937=1,D3937-'Data Transformation'!$W$25,FALSE))</f>
        <v>#NUM!</v>
      </c>
      <c r="E3936">
        <f t="array" ref="E3936">IF(ISLOGICAL(D3936),"",FREQUENCY(IF('Data Transformation'!$B$425:$B$8425='Bin Analysis'!$B3915,'Data Transformation'!$G$425:$G$8425),D3936))</f>
        <v>2001</v>
      </c>
      <c r="F3936">
        <f t="shared" si="489"/>
        <v>0</v>
      </c>
      <c r="G3936">
        <f>Weighting!$H$24</f>
        <v>0</v>
      </c>
      <c r="H3936">
        <f t="array" ref="H3936">FREQUENCY(IF('Data Transformation'!$B$4:$B$8425=B3915,'Data Transformation'!$G$4:$G$8425),'Bin Analysis'!$B3936)</f>
        <v>2073</v>
      </c>
      <c r="I3936">
        <f t="shared" si="490"/>
        <v>0</v>
      </c>
      <c r="J3936">
        <f t="shared" si="491"/>
        <v>0</v>
      </c>
      <c r="K3936">
        <f>J3936*Weighting!$W$24</f>
        <v>0</v>
      </c>
      <c r="M3936" s="14"/>
    </row>
    <row r="3937" spans="1:25" x14ac:dyDescent="0.55000000000000004">
      <c r="A3937" s="32" t="str">
        <f>IF(Weighting!$P$25&gt;0,B3937,"")</f>
        <v/>
      </c>
      <c r="B3937" t="e">
        <f>Weighting!$C$25</f>
        <v>#DIV/0!</v>
      </c>
      <c r="C3937" t="e">
        <f>Weighting!$F$25</f>
        <v>#NUM!</v>
      </c>
      <c r="D3937" t="e">
        <f>IF(C3937=1,'Data Transformation'!$G$3+0.5*'Data Transformation'!$W$25,IF(C3938=1,D3938-'Data Transformation'!$W$25,FALSE))</f>
        <v>#NUM!</v>
      </c>
      <c r="E3937">
        <f t="array" ref="E3937">IF(ISLOGICAL(D3937),"",FREQUENCY(IF('Data Transformation'!$B$425:$B$8425='Bin Analysis'!$B3915,'Data Transformation'!$G$425:$G$8425),D3937))</f>
        <v>2001</v>
      </c>
      <c r="F3937">
        <f t="shared" si="489"/>
        <v>0</v>
      </c>
      <c r="G3937">
        <f>Weighting!$H$25</f>
        <v>0</v>
      </c>
      <c r="H3937">
        <f t="array" ref="H3937">FREQUENCY(IF('Data Transformation'!$B$4:$B$8425=B3915,'Data Transformation'!$G$4:$G$8425),'Bin Analysis'!$B3937)</f>
        <v>2073</v>
      </c>
      <c r="I3937">
        <f t="shared" si="490"/>
        <v>0</v>
      </c>
      <c r="J3937">
        <f t="shared" si="491"/>
        <v>0</v>
      </c>
      <c r="K3937">
        <f>J3937*Weighting!$W$25</f>
        <v>0</v>
      </c>
      <c r="M3937" s="14"/>
    </row>
    <row r="3938" spans="1:25" x14ac:dyDescent="0.55000000000000004">
      <c r="O3938"/>
      <c r="P3938"/>
      <c r="Q3938"/>
      <c r="R3938"/>
    </row>
    <row r="3939" spans="1:25" ht="23.35" x14ac:dyDescent="0.8">
      <c r="A3939" s="21" t="s">
        <v>0</v>
      </c>
      <c r="B3939" s="21" t="str">
        <f>IFERROR(VLOOKUP(C3939,'Data Transformation'!$L$6:$M$426,2,FALSE),"")</f>
        <v/>
      </c>
      <c r="C3939" s="21">
        <f>C3915+1</f>
        <v>164</v>
      </c>
      <c r="D3939" s="21"/>
      <c r="E3939" s="21"/>
      <c r="F3939" s="21"/>
      <c r="G3939" s="21"/>
      <c r="H3939" s="22"/>
      <c r="I3939" s="22"/>
      <c r="J3939" s="22"/>
      <c r="K3939" s="21"/>
      <c r="L3939" s="21" t="str">
        <f>B3939</f>
        <v/>
      </c>
      <c r="M3939" s="23" t="e">
        <f>INDEX('Data Transformation'!$O$4:$O$424,MATCH($B3939,'Data Transformation'!$M$4:$M$424,0),MATCH($M$2,'Data Transformation'!$O$3,0))</f>
        <v>#N/A</v>
      </c>
      <c r="N3939" s="27" t="e">
        <f>IF('Input and Summary Results'!$J$16="minimum",'Bin Analysis'!X3940/(M3939-1),'Bin Analysis'!Y3939/('Bin Analysis'!M3939-1))</f>
        <v>#N/A</v>
      </c>
      <c r="O3939" s="27" t="e">
        <f>IF(M3939=FALSE,NA(),(VLOOKUP(1,C3942:K3961,4,FALSE))/(M3939-1))</f>
        <v>#N/A</v>
      </c>
      <c r="P3939" s="27" t="e">
        <f>IF(M3939=FALSE,NA(),SUM(J3942:J3961)/Weighting!$S$5)</f>
        <v>#N/A</v>
      </c>
      <c r="Q3939" s="27" t="e">
        <f>IF(M3939=FALSE,NA(),SUM(K3942:K3961)/Weighting!$S$6)</f>
        <v>#N/A</v>
      </c>
      <c r="R3939" s="27" t="e">
        <f>IF(M3939=FALSE,NA(),(VLOOKUP(1,G3942:K3961,3,FALSE))/(M3939-1))</f>
        <v>#N/A</v>
      </c>
      <c r="S3939" s="22" t="e">
        <f>IF(M3939=FALSE,NA(),IF(SUM(J3942:J3961)=2,"yes","no"))</f>
        <v>#N/A</v>
      </c>
      <c r="X3939" s="2" cm="2">
        <f t="array" ref="X3939:X3940">FREQUENCY(IF('Data Transformation'!$B$425:$B$6424='Bin Analysis'!L3939,'Data Transformation'!$G$425:$G$6424),'Data Transformation'!$U$11)</f>
        <v>0</v>
      </c>
      <c r="Y3939" s="2" cm="2">
        <f t="array" ref="Y3939:Y3940">FREQUENCY(IF('Data Transformation'!$B$425:$B$6424='Bin Analysis'!L3939,'Data Transformation'!$G$425:$G$6424),'Data Transformation'!$U$12)</f>
        <v>0</v>
      </c>
    </row>
    <row r="3940" spans="1:25" x14ac:dyDescent="0.55000000000000004">
      <c r="A3940" s="14" t="s">
        <v>67</v>
      </c>
      <c r="B3940" t="s">
        <v>47</v>
      </c>
      <c r="C3940" t="s">
        <v>5</v>
      </c>
      <c r="D3940" t="s">
        <v>100</v>
      </c>
      <c r="E3940" t="s">
        <v>101</v>
      </c>
      <c r="F3940" t="s">
        <v>102</v>
      </c>
      <c r="G3940" t="s">
        <v>70</v>
      </c>
      <c r="H3940" t="s">
        <v>31</v>
      </c>
      <c r="I3940" t="s">
        <v>32</v>
      </c>
      <c r="J3940" t="s">
        <v>46</v>
      </c>
      <c r="K3940" s="14" t="s">
        <v>45</v>
      </c>
      <c r="M3940" s="14"/>
      <c r="X3940" s="2">
        <v>0</v>
      </c>
      <c r="Y3940" s="2">
        <v>0</v>
      </c>
    </row>
    <row r="3941" spans="1:25" x14ac:dyDescent="0.55000000000000004">
      <c r="A3941" s="32"/>
      <c r="D3941" t="e">
        <f>IF(C3941=1,'Data Transformation'!$G$3+0.5*'Data Transformation'!$W$25,IF(C3942=1,D3942-'Data Transformation'!$W$25,FALSE))</f>
        <v>#NUM!</v>
      </c>
      <c r="E3941">
        <f t="array" ref="E3941">IF(ISLOGICAL(D3941),"",FREQUENCY(IF('Data Transformation'!$B$425:$B$8425='Bin Analysis'!$B3939,'Data Transformation'!$G$425:$G$8425),D3941))</f>
        <v>2001</v>
      </c>
      <c r="F3941" t="e">
        <f>IF(ISLOGICAL(D3941),"",E3941-E3940)</f>
        <v>#VALUE!</v>
      </c>
      <c r="M3941" s="14"/>
    </row>
    <row r="3942" spans="1:25" x14ac:dyDescent="0.55000000000000004">
      <c r="A3942" s="32" t="e">
        <f>IF(Weighting!$P$6&gt;0,B3942,"")</f>
        <v>#NUM!</v>
      </c>
      <c r="B3942" t="e">
        <f>Weighting!$C$6</f>
        <v>#DIV/0!</v>
      </c>
      <c r="C3942" t="e">
        <f>Weighting!$F$6</f>
        <v>#NUM!</v>
      </c>
      <c r="D3942" t="e">
        <f>IF(C3942=1,'Data Transformation'!$G$3+0.5*'Data Transformation'!$W$25,IF(C3943=1,D3943-'Data Transformation'!$W$25,FALSE))</f>
        <v>#NUM!</v>
      </c>
      <c r="E3942">
        <f t="array" ref="E3942">IF(ISLOGICAL(D3942),"",FREQUENCY(IF('Data Transformation'!$B$425:$B$8425='Bin Analysis'!$B3939,'Data Transformation'!$G$425:$G$8425),D3942))</f>
        <v>2001</v>
      </c>
      <c r="F3942">
        <f>IF(ISLOGICAL(D3942),"",E3942-E3941)</f>
        <v>0</v>
      </c>
      <c r="G3942">
        <f>Weighting!$H$6</f>
        <v>1</v>
      </c>
      <c r="H3942">
        <f t="array" ref="H3942">FREQUENCY(IF('Data Transformation'!$B$4:$B$8425=B3939,'Data Transformation'!$G$4:$G$8425),'Bin Analysis'!$B3942)</f>
        <v>2073</v>
      </c>
      <c r="I3942">
        <f>H3942-H3941</f>
        <v>2073</v>
      </c>
      <c r="J3942">
        <f>IF(I3942=0,0,1)</f>
        <v>1</v>
      </c>
      <c r="K3942" t="e">
        <f>J3942*Weighting!$W$6</f>
        <v>#NUM!</v>
      </c>
      <c r="M3942" s="14"/>
    </row>
    <row r="3943" spans="1:25" x14ac:dyDescent="0.55000000000000004">
      <c r="A3943" s="32" t="str">
        <f>IF(Weighting!$P$7&gt;0,B3943,"")</f>
        <v/>
      </c>
      <c r="B3943" t="e">
        <f>Weighting!$C$7</f>
        <v>#DIV/0!</v>
      </c>
      <c r="C3943" t="e">
        <f>Weighting!$F$7</f>
        <v>#NUM!</v>
      </c>
      <c r="D3943" t="e">
        <f>IF(C3943=1,'Data Transformation'!$G$3+0.5*'Data Transformation'!$W$25,IF(C3944=1,D3944-'Data Transformation'!$W$25,FALSE))</f>
        <v>#NUM!</v>
      </c>
      <c r="E3943">
        <f t="array" ref="E3943">IF(ISLOGICAL(D3943),"",FREQUENCY(IF('Data Transformation'!$B$425:$B$8425='Bin Analysis'!$B3939,'Data Transformation'!$G$425:$G$8425),D3943))</f>
        <v>2001</v>
      </c>
      <c r="F3943">
        <f t="shared" ref="F3943:F3961" si="492">IF(ISLOGICAL(D3943),"",E3943-E3942)</f>
        <v>0</v>
      </c>
      <c r="G3943">
        <f>Weighting!$H$7</f>
        <v>0</v>
      </c>
      <c r="H3943">
        <f t="array" ref="H3943">FREQUENCY(IF('Data Transformation'!$B$4:$B$8425=B3939,'Data Transformation'!$G$4:$G$8425),'Bin Analysis'!$B3943)</f>
        <v>2073</v>
      </c>
      <c r="I3943">
        <f t="shared" ref="I3943:I3961" si="493">H3943-H3942</f>
        <v>0</v>
      </c>
      <c r="J3943">
        <f>IF(I3943=0,0,1)</f>
        <v>0</v>
      </c>
      <c r="K3943">
        <f>J3943*Weighting!$W$7</f>
        <v>0</v>
      </c>
      <c r="M3943" s="14"/>
    </row>
    <row r="3944" spans="1:25" x14ac:dyDescent="0.55000000000000004">
      <c r="A3944" s="32" t="str">
        <f>IF(Weighting!$P$8&gt;0,B3944,"")</f>
        <v/>
      </c>
      <c r="B3944" t="e">
        <f>Weighting!$C$8</f>
        <v>#DIV/0!</v>
      </c>
      <c r="C3944" t="e">
        <f>Weighting!$F$8</f>
        <v>#NUM!</v>
      </c>
      <c r="D3944" t="e">
        <f>IF(C3944=1,'Data Transformation'!$G$3+0.5*'Data Transformation'!$W$25,IF(C3945=1,D3945-'Data Transformation'!$W$25,FALSE))</f>
        <v>#NUM!</v>
      </c>
      <c r="E3944">
        <f t="array" ref="E3944">IF(ISLOGICAL(D3944),"",FREQUENCY(IF('Data Transformation'!$B$425:$B$8425='Bin Analysis'!$B3939,'Data Transformation'!$G$425:$G$8425),D3944))</f>
        <v>2001</v>
      </c>
      <c r="F3944">
        <f t="shared" si="492"/>
        <v>0</v>
      </c>
      <c r="G3944">
        <f>Weighting!$H$8</f>
        <v>0</v>
      </c>
      <c r="H3944">
        <f t="array" ref="H3944">FREQUENCY(IF('Data Transformation'!$B$4:$B$8425=B3939,'Data Transformation'!$G$4:$G$8425),'Bin Analysis'!$B3944)</f>
        <v>2073</v>
      </c>
      <c r="I3944">
        <f t="shared" si="493"/>
        <v>0</v>
      </c>
      <c r="J3944">
        <f t="shared" ref="J3944:J3961" si="494">IF(I3944=0,0,1)</f>
        <v>0</v>
      </c>
      <c r="K3944">
        <f>J3944*Weighting!$W$8</f>
        <v>0</v>
      </c>
      <c r="M3944" s="14"/>
    </row>
    <row r="3945" spans="1:25" x14ac:dyDescent="0.55000000000000004">
      <c r="A3945" s="32" t="str">
        <f>IF(Weighting!$P$9&gt;0,B3945,"")</f>
        <v/>
      </c>
      <c r="B3945" s="50" t="e">
        <f>Weighting!$C$9</f>
        <v>#DIV/0!</v>
      </c>
      <c r="C3945" t="e">
        <f>Weighting!$F$9</f>
        <v>#NUM!</v>
      </c>
      <c r="D3945" t="e">
        <f>IF(C3945=1,'Data Transformation'!$G$3+0.5*'Data Transformation'!$W$25,IF(C3946=1,D3946-'Data Transformation'!$W$25,FALSE))</f>
        <v>#NUM!</v>
      </c>
      <c r="E3945">
        <f t="array" ref="E3945">IF(ISLOGICAL(D3945),"",FREQUENCY(IF('Data Transformation'!$B$425:$B$8425='Bin Analysis'!$B3939,'Data Transformation'!$G$425:$G$8425),D3945))</f>
        <v>2001</v>
      </c>
      <c r="F3945">
        <f t="shared" si="492"/>
        <v>0</v>
      </c>
      <c r="G3945">
        <f>Weighting!$H$9</f>
        <v>0</v>
      </c>
      <c r="H3945">
        <f t="array" ref="H3945">FREQUENCY(IF('Data Transformation'!$B$4:$B$8425=B3939,'Data Transformation'!$G$4:$G$8425),'Bin Analysis'!$B3945)</f>
        <v>2073</v>
      </c>
      <c r="I3945">
        <f t="shared" si="493"/>
        <v>0</v>
      </c>
      <c r="J3945">
        <f t="shared" si="494"/>
        <v>0</v>
      </c>
      <c r="K3945">
        <f>J3945*Weighting!$W$9</f>
        <v>0</v>
      </c>
      <c r="M3945" s="14"/>
    </row>
    <row r="3946" spans="1:25" x14ac:dyDescent="0.55000000000000004">
      <c r="A3946" s="32" t="str">
        <f>IF(Weighting!$P$10&gt;0,B3946,"")</f>
        <v/>
      </c>
      <c r="B3946" t="e">
        <f>Weighting!$C$10</f>
        <v>#DIV/0!</v>
      </c>
      <c r="C3946" t="e">
        <f>Weighting!$F$10</f>
        <v>#NUM!</v>
      </c>
      <c r="D3946" t="e">
        <f>IF(C3946=1,'Data Transformation'!$G$3+0.5*'Data Transformation'!$W$25,IF(C3947=1,D3947-'Data Transformation'!$W$25,FALSE))</f>
        <v>#NUM!</v>
      </c>
      <c r="E3946">
        <f t="array" ref="E3946">IF(ISLOGICAL(D3946),"",FREQUENCY(IF('Data Transformation'!$B$425:$B$8425='Bin Analysis'!$B3939,'Data Transformation'!$G$425:$G$8425),D3946))</f>
        <v>2001</v>
      </c>
      <c r="F3946">
        <f t="shared" si="492"/>
        <v>0</v>
      </c>
      <c r="G3946">
        <f>Weighting!$H$10</f>
        <v>0</v>
      </c>
      <c r="H3946">
        <f t="array" ref="H3946">FREQUENCY(IF('Data Transformation'!$B$4:$B$8425=B3939,'Data Transformation'!$G$4:$G$8425),'Bin Analysis'!$B3946)</f>
        <v>2073</v>
      </c>
      <c r="I3946">
        <f t="shared" si="493"/>
        <v>0</v>
      </c>
      <c r="J3946">
        <f t="shared" si="494"/>
        <v>0</v>
      </c>
      <c r="K3946">
        <f>J3946*Weighting!$W$10</f>
        <v>0</v>
      </c>
      <c r="M3946" s="14"/>
    </row>
    <row r="3947" spans="1:25" x14ac:dyDescent="0.55000000000000004">
      <c r="A3947" s="32" t="str">
        <f>IF(Weighting!$P$11&gt;0,B3947,"")</f>
        <v/>
      </c>
      <c r="B3947" t="e">
        <f>Weighting!$C$11</f>
        <v>#DIV/0!</v>
      </c>
      <c r="C3947" t="e">
        <f>Weighting!$F$11</f>
        <v>#NUM!</v>
      </c>
      <c r="D3947" t="e">
        <f>IF(C3947=1,'Data Transformation'!$G$3+0.5*'Data Transformation'!$W$25,IF(C3948=1,D3948-'Data Transformation'!$W$25,FALSE))</f>
        <v>#NUM!</v>
      </c>
      <c r="E3947">
        <f t="array" ref="E3947">IF(ISLOGICAL(D3947),"",FREQUENCY(IF('Data Transformation'!$B$425:$B$8425='Bin Analysis'!$B3939,'Data Transformation'!$G$425:$G$8425),D3947))</f>
        <v>2001</v>
      </c>
      <c r="F3947">
        <f t="shared" si="492"/>
        <v>0</v>
      </c>
      <c r="G3947">
        <f>Weighting!$H$11</f>
        <v>0</v>
      </c>
      <c r="H3947">
        <f t="array" ref="H3947">FREQUENCY(IF('Data Transformation'!$B$4:$B$8425=B3939,'Data Transformation'!$G$4:$G$8425),'Bin Analysis'!$B3947)</f>
        <v>2073</v>
      </c>
      <c r="I3947">
        <f t="shared" si="493"/>
        <v>0</v>
      </c>
      <c r="J3947">
        <f t="shared" si="494"/>
        <v>0</v>
      </c>
      <c r="K3947">
        <f>J3947*Weighting!$W$11</f>
        <v>0</v>
      </c>
      <c r="M3947" s="14"/>
    </row>
    <row r="3948" spans="1:25" x14ac:dyDescent="0.55000000000000004">
      <c r="A3948" s="32" t="str">
        <f>IF(Weighting!$P$12&gt;0,B3948,"")</f>
        <v/>
      </c>
      <c r="B3948" t="e">
        <f>Weighting!$C$12</f>
        <v>#DIV/0!</v>
      </c>
      <c r="C3948" t="e">
        <f>Weighting!$F$12</f>
        <v>#NUM!</v>
      </c>
      <c r="D3948" t="e">
        <f>IF(C3948=1,'Data Transformation'!$G$3+0.5*'Data Transformation'!$W$25,IF(C3949=1,D3949-'Data Transformation'!$W$25,FALSE))</f>
        <v>#NUM!</v>
      </c>
      <c r="E3948">
        <f t="array" ref="E3948">IF(ISLOGICAL(D3948),"",FREQUENCY(IF('Data Transformation'!$B$425:$B$8425='Bin Analysis'!$B3939,'Data Transformation'!$G$425:$G$8425),D3948))</f>
        <v>2001</v>
      </c>
      <c r="F3948">
        <f t="shared" si="492"/>
        <v>0</v>
      </c>
      <c r="G3948">
        <f>Weighting!$H$12</f>
        <v>0</v>
      </c>
      <c r="H3948">
        <f t="array" ref="H3948">FREQUENCY(IF('Data Transformation'!$B$4:$B$8425=B3939,'Data Transformation'!$G$4:$G$8425),'Bin Analysis'!$B3948)</f>
        <v>2073</v>
      </c>
      <c r="I3948">
        <f t="shared" si="493"/>
        <v>0</v>
      </c>
      <c r="J3948">
        <f t="shared" si="494"/>
        <v>0</v>
      </c>
      <c r="K3948">
        <f>J3948*Weighting!$W$12</f>
        <v>0</v>
      </c>
      <c r="M3948" s="14"/>
    </row>
    <row r="3949" spans="1:25" x14ac:dyDescent="0.55000000000000004">
      <c r="A3949" s="32" t="str">
        <f>IF(Weighting!$P$13&gt;0,B3949,"")</f>
        <v/>
      </c>
      <c r="B3949" t="e">
        <f>Weighting!$C$13</f>
        <v>#DIV/0!</v>
      </c>
      <c r="C3949" t="e">
        <f>Weighting!$F$13</f>
        <v>#NUM!</v>
      </c>
      <c r="D3949" t="e">
        <f>IF(C3949=1,'Data Transformation'!$G$3+0.5*'Data Transformation'!$W$25,IF(C3950=1,D3950-'Data Transformation'!$W$25,FALSE))</f>
        <v>#NUM!</v>
      </c>
      <c r="E3949">
        <f t="array" ref="E3949">IF(ISLOGICAL(D3949),"",FREQUENCY(IF('Data Transformation'!$B$425:$B$8425='Bin Analysis'!$B3939,'Data Transformation'!$G$425:$G$8425),D3949))</f>
        <v>2001</v>
      </c>
      <c r="F3949">
        <f t="shared" si="492"/>
        <v>0</v>
      </c>
      <c r="G3949">
        <f>Weighting!$H$13</f>
        <v>0</v>
      </c>
      <c r="H3949">
        <f t="array" ref="H3949">FREQUENCY(IF('Data Transformation'!$B$4:$B$8425=B3939,'Data Transformation'!$G$4:$G$8425),'Bin Analysis'!$B3949)</f>
        <v>2073</v>
      </c>
      <c r="I3949">
        <f t="shared" si="493"/>
        <v>0</v>
      </c>
      <c r="J3949">
        <f t="shared" si="494"/>
        <v>0</v>
      </c>
      <c r="K3949">
        <f>J3949*Weighting!$W$13</f>
        <v>0</v>
      </c>
      <c r="M3949" s="14"/>
    </row>
    <row r="3950" spans="1:25" x14ac:dyDescent="0.55000000000000004">
      <c r="A3950" s="32" t="str">
        <f>IF(Weighting!$P$14&gt;0,B3950,"")</f>
        <v/>
      </c>
      <c r="B3950" t="e">
        <f>Weighting!$C$14</f>
        <v>#DIV/0!</v>
      </c>
      <c r="C3950" t="e">
        <f>Weighting!$F$14</f>
        <v>#NUM!</v>
      </c>
      <c r="D3950" t="e">
        <f>IF(C3950=1,'Data Transformation'!$G$3+0.5*'Data Transformation'!$W$25,IF(C3951=1,D3951-'Data Transformation'!$W$25,FALSE))</f>
        <v>#NUM!</v>
      </c>
      <c r="E3950">
        <f t="array" ref="E3950">IF(ISLOGICAL(D3950),"",FREQUENCY(IF('Data Transformation'!$B$425:$B$8425='Bin Analysis'!$B3939,'Data Transformation'!$G$425:$G$8425),D3950))</f>
        <v>2001</v>
      </c>
      <c r="F3950">
        <f t="shared" si="492"/>
        <v>0</v>
      </c>
      <c r="G3950">
        <f>Weighting!$H$14</f>
        <v>0</v>
      </c>
      <c r="H3950">
        <f t="array" ref="H3950">FREQUENCY(IF('Data Transformation'!$B$4:$B$8425=B3939,'Data Transformation'!$G$4:$G$8425),'Bin Analysis'!$B3950)</f>
        <v>2073</v>
      </c>
      <c r="I3950">
        <f t="shared" si="493"/>
        <v>0</v>
      </c>
      <c r="J3950">
        <f t="shared" si="494"/>
        <v>0</v>
      </c>
      <c r="K3950">
        <f>J3950*Weighting!$W$14</f>
        <v>0</v>
      </c>
      <c r="M3950" s="14"/>
    </row>
    <row r="3951" spans="1:25" x14ac:dyDescent="0.55000000000000004">
      <c r="A3951" s="32" t="str">
        <f>IF(Weighting!$P$15&gt;0,B3951,"")</f>
        <v/>
      </c>
      <c r="B3951" t="e">
        <f>Weighting!$C$15</f>
        <v>#DIV/0!</v>
      </c>
      <c r="C3951" t="e">
        <f>Weighting!$F$15</f>
        <v>#NUM!</v>
      </c>
      <c r="D3951" t="e">
        <f>IF(C3951=1,'Data Transformation'!$G$3+0.5*'Data Transformation'!$W$25,IF(C3952=1,D3952-'Data Transformation'!$W$25,FALSE))</f>
        <v>#NUM!</v>
      </c>
      <c r="E3951">
        <f t="array" ref="E3951">IF(ISLOGICAL(D3951),"",FREQUENCY(IF('Data Transformation'!$B$425:$B$8425='Bin Analysis'!$B3939,'Data Transformation'!$G$425:$G$8425),D3951))</f>
        <v>2001</v>
      </c>
      <c r="F3951">
        <f t="shared" si="492"/>
        <v>0</v>
      </c>
      <c r="G3951">
        <f>Weighting!$H$15</f>
        <v>0</v>
      </c>
      <c r="H3951">
        <f t="array" ref="H3951">FREQUENCY(IF('Data Transformation'!$B$4:$B$8425=B3939,'Data Transformation'!$G$4:$G$8425),'Bin Analysis'!$B3951)</f>
        <v>2073</v>
      </c>
      <c r="I3951">
        <f t="shared" si="493"/>
        <v>0</v>
      </c>
      <c r="J3951">
        <f t="shared" si="494"/>
        <v>0</v>
      </c>
      <c r="K3951">
        <f>J3951*Weighting!$W$15</f>
        <v>0</v>
      </c>
      <c r="M3951" s="14"/>
    </row>
    <row r="3952" spans="1:25" x14ac:dyDescent="0.55000000000000004">
      <c r="A3952" s="32" t="str">
        <f>IF(Weighting!$P$16&gt;0,B3952,"")</f>
        <v/>
      </c>
      <c r="B3952" t="e">
        <f>Weighting!$C$16</f>
        <v>#DIV/0!</v>
      </c>
      <c r="C3952" t="e">
        <f>Weighting!$F$16</f>
        <v>#NUM!</v>
      </c>
      <c r="D3952" t="e">
        <f>IF(C3952=1,'Data Transformation'!$G$3+0.5*'Data Transformation'!$W$25,IF(C3953=1,D3953-'Data Transformation'!$W$25,FALSE))</f>
        <v>#NUM!</v>
      </c>
      <c r="E3952">
        <f t="array" ref="E3952">IF(ISLOGICAL(D3952),"",FREQUENCY(IF('Data Transformation'!$B$425:$B$8425='Bin Analysis'!$B3939,'Data Transformation'!$G$425:$G$8425),D3952))</f>
        <v>2001</v>
      </c>
      <c r="F3952">
        <f t="shared" si="492"/>
        <v>0</v>
      </c>
      <c r="G3952">
        <f>Weighting!$H$16</f>
        <v>0</v>
      </c>
      <c r="H3952">
        <f t="array" ref="H3952">FREQUENCY(IF('Data Transformation'!$B$4:$B$8425=B3939,'Data Transformation'!$G$4:$G$8425),'Bin Analysis'!$B3952)</f>
        <v>2073</v>
      </c>
      <c r="I3952">
        <f t="shared" si="493"/>
        <v>0</v>
      </c>
      <c r="J3952">
        <f t="shared" si="494"/>
        <v>0</v>
      </c>
      <c r="K3952">
        <f>J3952*Weighting!$W$16</f>
        <v>0</v>
      </c>
      <c r="M3952" s="14"/>
    </row>
    <row r="3953" spans="1:25" x14ac:dyDescent="0.55000000000000004">
      <c r="A3953" s="32" t="str">
        <f>IF(Weighting!$P$17&gt;0,B3953,"")</f>
        <v/>
      </c>
      <c r="B3953" t="e">
        <f>Weighting!$C$17</f>
        <v>#DIV/0!</v>
      </c>
      <c r="C3953" t="e">
        <f>Weighting!$F$17</f>
        <v>#NUM!</v>
      </c>
      <c r="D3953" t="e">
        <f>IF(C3953=1,'Data Transformation'!$G$3+0.5*'Data Transformation'!$W$25,IF(C3954=1,D3954-'Data Transformation'!$W$25,FALSE))</f>
        <v>#NUM!</v>
      </c>
      <c r="E3953">
        <f t="array" ref="E3953">IF(ISLOGICAL(D3953),"",FREQUENCY(IF('Data Transformation'!$B$425:$B$8425='Bin Analysis'!$B3939,'Data Transformation'!$G$425:$G$8425),D3953))</f>
        <v>2001</v>
      </c>
      <c r="F3953">
        <f t="shared" si="492"/>
        <v>0</v>
      </c>
      <c r="G3953">
        <f>Weighting!$H$17</f>
        <v>0</v>
      </c>
      <c r="H3953">
        <f t="array" ref="H3953">FREQUENCY(IF('Data Transformation'!$B$4:$B$8425=B3939,'Data Transformation'!$G$4:$G$8425),'Bin Analysis'!$B3953)</f>
        <v>2073</v>
      </c>
      <c r="I3953">
        <f t="shared" si="493"/>
        <v>0</v>
      </c>
      <c r="J3953">
        <f t="shared" si="494"/>
        <v>0</v>
      </c>
      <c r="K3953">
        <f>J3953*Weighting!$W$17</f>
        <v>0</v>
      </c>
      <c r="M3953" s="14"/>
    </row>
    <row r="3954" spans="1:25" x14ac:dyDescent="0.55000000000000004">
      <c r="A3954" s="32" t="str">
        <f>IF(Weighting!$P$18&gt;0,B3954,"")</f>
        <v/>
      </c>
      <c r="B3954" t="e">
        <f>Weighting!$C$18</f>
        <v>#DIV/0!</v>
      </c>
      <c r="C3954" t="e">
        <f>Weighting!$F$18</f>
        <v>#NUM!</v>
      </c>
      <c r="D3954" t="e">
        <f>IF(C3954=1,'Data Transformation'!$G$3+0.5*'Data Transformation'!$W$25,IF(C3955=1,D3955-'Data Transformation'!$W$25,FALSE))</f>
        <v>#NUM!</v>
      </c>
      <c r="E3954">
        <f t="array" ref="E3954">IF(ISLOGICAL(D3954),"",FREQUENCY(IF('Data Transformation'!$B$425:$B$8425='Bin Analysis'!$B3939,'Data Transformation'!$G$425:$G$8425),D3954))</f>
        <v>2001</v>
      </c>
      <c r="F3954">
        <f t="shared" si="492"/>
        <v>0</v>
      </c>
      <c r="G3954">
        <f>Weighting!$H$18</f>
        <v>0</v>
      </c>
      <c r="H3954">
        <f t="array" ref="H3954">FREQUENCY(IF('Data Transformation'!$B$4:$B$8425=B3939,'Data Transformation'!$G$4:$G$8425),'Bin Analysis'!$B3954)</f>
        <v>2073</v>
      </c>
      <c r="I3954">
        <f t="shared" si="493"/>
        <v>0</v>
      </c>
      <c r="J3954">
        <f t="shared" si="494"/>
        <v>0</v>
      </c>
      <c r="K3954">
        <f>J3954*Weighting!$W$18</f>
        <v>0</v>
      </c>
      <c r="M3954" s="14"/>
    </row>
    <row r="3955" spans="1:25" x14ac:dyDescent="0.55000000000000004">
      <c r="A3955" s="32" t="str">
        <f>IF(Weighting!$P$19&gt;0,B3955,"")</f>
        <v/>
      </c>
      <c r="B3955" t="e">
        <f>Weighting!$C$19</f>
        <v>#DIV/0!</v>
      </c>
      <c r="C3955" t="e">
        <f>Weighting!$F$19</f>
        <v>#NUM!</v>
      </c>
      <c r="D3955" t="e">
        <f>IF(C3955=1,'Data Transformation'!$G$3+0.5*'Data Transformation'!$W$25,IF(C3956=1,D3956-'Data Transformation'!$W$25,FALSE))</f>
        <v>#NUM!</v>
      </c>
      <c r="E3955">
        <f t="array" ref="E3955">IF(ISLOGICAL(D3955),"",FREQUENCY(IF('Data Transformation'!$B$425:$B$8425='Bin Analysis'!$B3939,'Data Transformation'!$G$425:$G$8425),D3955))</f>
        <v>2001</v>
      </c>
      <c r="F3955">
        <f t="shared" si="492"/>
        <v>0</v>
      </c>
      <c r="G3955">
        <f>Weighting!$H$19</f>
        <v>0</v>
      </c>
      <c r="H3955">
        <f t="array" ref="H3955">FREQUENCY(IF('Data Transformation'!$B$4:$B$8425=B3939,'Data Transformation'!$G$4:$G$8425),'Bin Analysis'!$B3955)</f>
        <v>2073</v>
      </c>
      <c r="I3955">
        <f t="shared" si="493"/>
        <v>0</v>
      </c>
      <c r="J3955">
        <f t="shared" si="494"/>
        <v>0</v>
      </c>
      <c r="K3955">
        <f>J3955*Weighting!$W$19</f>
        <v>0</v>
      </c>
      <c r="M3955" s="14"/>
    </row>
    <row r="3956" spans="1:25" x14ac:dyDescent="0.55000000000000004">
      <c r="A3956" s="32" t="str">
        <f>IF(Weighting!$P$20&gt;0,B3956,"")</f>
        <v/>
      </c>
      <c r="B3956" t="e">
        <f>Weighting!$C$20</f>
        <v>#DIV/0!</v>
      </c>
      <c r="C3956" t="e">
        <f>Weighting!$F$20</f>
        <v>#NUM!</v>
      </c>
      <c r="D3956" t="e">
        <f>IF(C3956=1,'Data Transformation'!$G$3+0.5*'Data Transformation'!$W$25,IF(C3957=1,D3957-'Data Transformation'!$W$25,FALSE))</f>
        <v>#NUM!</v>
      </c>
      <c r="E3956">
        <f t="array" ref="E3956">IF(ISLOGICAL(D3956),"",FREQUENCY(IF('Data Transformation'!$B$425:$B$8425='Bin Analysis'!$B3939,'Data Transformation'!$G$425:$G$8425),D3956))</f>
        <v>2001</v>
      </c>
      <c r="F3956">
        <f t="shared" si="492"/>
        <v>0</v>
      </c>
      <c r="G3956">
        <f>Weighting!$H$20</f>
        <v>0</v>
      </c>
      <c r="H3956">
        <f t="array" ref="H3956">FREQUENCY(IF('Data Transformation'!$B$4:$B$8425=B3939,'Data Transformation'!$G$4:$G$8425),'Bin Analysis'!$B3956)</f>
        <v>2073</v>
      </c>
      <c r="I3956">
        <f t="shared" si="493"/>
        <v>0</v>
      </c>
      <c r="J3956">
        <f t="shared" si="494"/>
        <v>0</v>
      </c>
      <c r="K3956">
        <f>J3956*Weighting!$W$20</f>
        <v>0</v>
      </c>
      <c r="M3956" s="14"/>
    </row>
    <row r="3957" spans="1:25" x14ac:dyDescent="0.55000000000000004">
      <c r="A3957" s="32" t="str">
        <f>IF(Weighting!$P$21&gt;0,B3957,"")</f>
        <v/>
      </c>
      <c r="B3957" t="e">
        <f>Weighting!$C$21</f>
        <v>#DIV/0!</v>
      </c>
      <c r="C3957" t="e">
        <f>Weighting!$F$21</f>
        <v>#NUM!</v>
      </c>
      <c r="D3957" t="e">
        <f>IF(C3957=1,'Data Transformation'!$G$3+0.5*'Data Transformation'!$W$25,IF(C3958=1,D3958-'Data Transformation'!$W$25,FALSE))</f>
        <v>#NUM!</v>
      </c>
      <c r="E3957">
        <f t="array" ref="E3957">IF(ISLOGICAL(D3957),"",FREQUENCY(IF('Data Transformation'!$B$425:$B$8425='Bin Analysis'!$B3939,'Data Transformation'!$G$425:$G$8425),D3957))</f>
        <v>2001</v>
      </c>
      <c r="F3957">
        <f t="shared" si="492"/>
        <v>0</v>
      </c>
      <c r="G3957">
        <f>Weighting!$H$21</f>
        <v>0</v>
      </c>
      <c r="H3957">
        <f t="array" ref="H3957">FREQUENCY(IF('Data Transformation'!$B$4:$B$8425=B3939,'Data Transformation'!$G$4:$G$8425),'Bin Analysis'!$B3957)</f>
        <v>2073</v>
      </c>
      <c r="I3957">
        <f t="shared" si="493"/>
        <v>0</v>
      </c>
      <c r="J3957">
        <f t="shared" si="494"/>
        <v>0</v>
      </c>
      <c r="K3957">
        <f>J3957*Weighting!$W$21</f>
        <v>0</v>
      </c>
      <c r="M3957" s="14"/>
    </row>
    <row r="3958" spans="1:25" x14ac:dyDescent="0.55000000000000004">
      <c r="A3958" s="32" t="str">
        <f>IF(Weighting!$P$22&gt;0,B3958,"")</f>
        <v/>
      </c>
      <c r="B3958" t="e">
        <f>Weighting!$C$22</f>
        <v>#DIV/0!</v>
      </c>
      <c r="C3958" t="e">
        <f>Weighting!$F$22</f>
        <v>#NUM!</v>
      </c>
      <c r="D3958" t="e">
        <f>IF(C3958=1,'Data Transformation'!$G$3+0.5*'Data Transformation'!$W$25,IF(C3959=1,D3959-'Data Transformation'!$W$25,FALSE))</f>
        <v>#NUM!</v>
      </c>
      <c r="E3958">
        <f t="array" ref="E3958">IF(ISLOGICAL(D3958),"",FREQUENCY(IF('Data Transformation'!$B$425:$B$8425='Bin Analysis'!$B3939,'Data Transformation'!$G$425:$G$8425),D3958))</f>
        <v>2001</v>
      </c>
      <c r="F3958">
        <f t="shared" si="492"/>
        <v>0</v>
      </c>
      <c r="G3958">
        <f>Weighting!$H$22</f>
        <v>0</v>
      </c>
      <c r="H3958">
        <f t="array" ref="H3958">FREQUENCY(IF('Data Transformation'!$B$4:$B$8425=B3939,'Data Transformation'!$G$4:$G$8425),'Bin Analysis'!$B3958)</f>
        <v>2073</v>
      </c>
      <c r="I3958">
        <f t="shared" si="493"/>
        <v>0</v>
      </c>
      <c r="J3958">
        <f t="shared" si="494"/>
        <v>0</v>
      </c>
      <c r="K3958">
        <f>J3958*Weighting!$W$22</f>
        <v>0</v>
      </c>
      <c r="M3958" s="14"/>
    </row>
    <row r="3959" spans="1:25" x14ac:dyDescent="0.55000000000000004">
      <c r="A3959" s="32" t="str">
        <f>IF(Weighting!$P$23&gt;0,B3959,"")</f>
        <v/>
      </c>
      <c r="B3959" t="e">
        <f>Weighting!$C$23</f>
        <v>#DIV/0!</v>
      </c>
      <c r="C3959" t="e">
        <f>Weighting!$F$23</f>
        <v>#NUM!</v>
      </c>
      <c r="D3959" t="e">
        <f>IF(C3959=1,'Data Transformation'!$G$3+0.5*'Data Transformation'!$W$25,IF(C3960=1,D3960-'Data Transformation'!$W$25,FALSE))</f>
        <v>#NUM!</v>
      </c>
      <c r="E3959">
        <f t="array" ref="E3959">IF(ISLOGICAL(D3959),"",FREQUENCY(IF('Data Transformation'!$B$425:$B$8425='Bin Analysis'!$B3939,'Data Transformation'!$G$425:$G$8425),D3959))</f>
        <v>2001</v>
      </c>
      <c r="F3959">
        <f t="shared" si="492"/>
        <v>0</v>
      </c>
      <c r="G3959">
        <f>Weighting!$H$23</f>
        <v>0</v>
      </c>
      <c r="H3959">
        <f t="array" ref="H3959">FREQUENCY(IF('Data Transformation'!$B$4:$B$8425=B3939,'Data Transformation'!$G$4:$G$8425),'Bin Analysis'!$B3959)</f>
        <v>2073</v>
      </c>
      <c r="I3959">
        <f t="shared" si="493"/>
        <v>0</v>
      </c>
      <c r="J3959">
        <f t="shared" si="494"/>
        <v>0</v>
      </c>
      <c r="K3959">
        <f>J3959*Weighting!$W$23</f>
        <v>0</v>
      </c>
      <c r="M3959" s="14"/>
    </row>
    <row r="3960" spans="1:25" x14ac:dyDescent="0.55000000000000004">
      <c r="A3960" s="32" t="str">
        <f>IF(Weighting!$P$24&gt;0,B3960,"")</f>
        <v/>
      </c>
      <c r="B3960" t="e">
        <f>Weighting!$C$24</f>
        <v>#DIV/0!</v>
      </c>
      <c r="C3960" t="e">
        <f>Weighting!$F$24</f>
        <v>#NUM!</v>
      </c>
      <c r="D3960" t="e">
        <f>IF(C3960=1,'Data Transformation'!$G$3+0.5*'Data Transformation'!$W$25,IF(C3961=1,D3961-'Data Transformation'!$W$25,FALSE))</f>
        <v>#NUM!</v>
      </c>
      <c r="E3960">
        <f t="array" ref="E3960">IF(ISLOGICAL(D3960),"",FREQUENCY(IF('Data Transformation'!$B$425:$B$8425='Bin Analysis'!$B3939,'Data Transformation'!$G$425:$G$8425),D3960))</f>
        <v>2001</v>
      </c>
      <c r="F3960">
        <f t="shared" si="492"/>
        <v>0</v>
      </c>
      <c r="G3960">
        <f>Weighting!$H$24</f>
        <v>0</v>
      </c>
      <c r="H3960">
        <f t="array" ref="H3960">FREQUENCY(IF('Data Transformation'!$B$4:$B$8425=B3939,'Data Transformation'!$G$4:$G$8425),'Bin Analysis'!$B3960)</f>
        <v>2073</v>
      </c>
      <c r="I3960">
        <f t="shared" si="493"/>
        <v>0</v>
      </c>
      <c r="J3960">
        <f t="shared" si="494"/>
        <v>0</v>
      </c>
      <c r="K3960">
        <f>J3960*Weighting!$W$24</f>
        <v>0</v>
      </c>
      <c r="M3960" s="14"/>
    </row>
    <row r="3961" spans="1:25" x14ac:dyDescent="0.55000000000000004">
      <c r="A3961" s="32" t="str">
        <f>IF(Weighting!$P$25&gt;0,B3961,"")</f>
        <v/>
      </c>
      <c r="B3961" t="e">
        <f>Weighting!$C$25</f>
        <v>#DIV/0!</v>
      </c>
      <c r="C3961" t="e">
        <f>Weighting!$F$25</f>
        <v>#NUM!</v>
      </c>
      <c r="D3961" t="e">
        <f>IF(C3961=1,'Data Transformation'!$G$3+0.5*'Data Transformation'!$W$25,IF(C3962=1,D3962-'Data Transformation'!$W$25,FALSE))</f>
        <v>#NUM!</v>
      </c>
      <c r="E3961">
        <f t="array" ref="E3961">IF(ISLOGICAL(D3961),"",FREQUENCY(IF('Data Transformation'!$B$425:$B$8425='Bin Analysis'!$B3939,'Data Transformation'!$G$425:$G$8425),D3961))</f>
        <v>2001</v>
      </c>
      <c r="F3961">
        <f t="shared" si="492"/>
        <v>0</v>
      </c>
      <c r="G3961">
        <f>Weighting!$H$25</f>
        <v>0</v>
      </c>
      <c r="H3961">
        <f t="array" ref="H3961">FREQUENCY(IF('Data Transformation'!$B$4:$B$8425=B3939,'Data Transformation'!$G$4:$G$8425),'Bin Analysis'!$B3961)</f>
        <v>2073</v>
      </c>
      <c r="I3961">
        <f t="shared" si="493"/>
        <v>0</v>
      </c>
      <c r="J3961">
        <f t="shared" si="494"/>
        <v>0</v>
      </c>
      <c r="K3961">
        <f>J3961*Weighting!$W$25</f>
        <v>0</v>
      </c>
      <c r="M3961" s="14"/>
    </row>
    <row r="3962" spans="1:25" x14ac:dyDescent="0.55000000000000004">
      <c r="N3962" s="57"/>
      <c r="O3962"/>
      <c r="P3962"/>
      <c r="Q3962"/>
      <c r="R3962"/>
    </row>
    <row r="3963" spans="1:25" ht="23.35" x14ac:dyDescent="0.8">
      <c r="A3963" s="21" t="s">
        <v>0</v>
      </c>
      <c r="B3963" s="21" t="str">
        <f>IFERROR(VLOOKUP(C3963,'Data Transformation'!$L$6:$M$426,2,FALSE),"")</f>
        <v/>
      </c>
      <c r="C3963" s="21">
        <f>C3939+1</f>
        <v>165</v>
      </c>
      <c r="D3963" s="21"/>
      <c r="E3963" s="21"/>
      <c r="F3963" s="21"/>
      <c r="G3963" s="21"/>
      <c r="H3963" s="22"/>
      <c r="I3963" s="22"/>
      <c r="J3963" s="22"/>
      <c r="K3963" s="21"/>
      <c r="L3963" s="21" t="str">
        <f>B3963</f>
        <v/>
      </c>
      <c r="M3963" s="23" t="e">
        <f>INDEX('Data Transformation'!$O$4:$O$424,MATCH($B3963,'Data Transformation'!$M$4:$M$424,0),MATCH($M$2,'Data Transformation'!$O$3,0))</f>
        <v>#N/A</v>
      </c>
      <c r="N3963" s="27" t="e">
        <f>IF('Input and Summary Results'!$J$16="minimum",'Bin Analysis'!X3964/(M3963-1),'Bin Analysis'!Y3963/('Bin Analysis'!M3963-1))</f>
        <v>#N/A</v>
      </c>
      <c r="O3963" s="27" t="e">
        <f>IF(M3963=FALSE,NA(),(VLOOKUP(1,C3966:K3985,4,FALSE))/(M3963-1))</f>
        <v>#N/A</v>
      </c>
      <c r="P3963" s="27" t="e">
        <f>IF(M3963=FALSE,NA(),SUM(J3966:J3985)/Weighting!$S$5)</f>
        <v>#N/A</v>
      </c>
      <c r="Q3963" s="27" t="e">
        <f>IF(M3963=FALSE,NA(),SUM(K3966:K3985)/Weighting!$S$6)</f>
        <v>#N/A</v>
      </c>
      <c r="R3963" s="27" t="e">
        <f>IF(M3963=FALSE,NA(),(VLOOKUP(1,G3966:K3985,3,FALSE))/(M3963-1))</f>
        <v>#N/A</v>
      </c>
      <c r="S3963" s="22" t="e">
        <f>IF(M3963=FALSE,NA(),IF(SUM(J3966:J3985)=2,"yes","no"))</f>
        <v>#N/A</v>
      </c>
      <c r="X3963" s="2" cm="2">
        <f t="array" ref="X3963:X3964">FREQUENCY(IF('Data Transformation'!$B$425:$B$6424='Bin Analysis'!L3963,'Data Transformation'!$G$425:$G$6424),'Data Transformation'!$U$11)</f>
        <v>0</v>
      </c>
      <c r="Y3963" s="2" cm="2">
        <f t="array" ref="Y3963:Y3964">FREQUENCY(IF('Data Transformation'!$B$425:$B$6424='Bin Analysis'!L3963,'Data Transformation'!$G$425:$G$6424),'Data Transformation'!$U$12)</f>
        <v>0</v>
      </c>
    </row>
    <row r="3964" spans="1:25" x14ac:dyDescent="0.55000000000000004">
      <c r="A3964" s="14" t="s">
        <v>67</v>
      </c>
      <c r="B3964" t="s">
        <v>47</v>
      </c>
      <c r="C3964" t="s">
        <v>5</v>
      </c>
      <c r="D3964" t="s">
        <v>100</v>
      </c>
      <c r="E3964" t="s">
        <v>101</v>
      </c>
      <c r="F3964" t="s">
        <v>102</v>
      </c>
      <c r="G3964" t="s">
        <v>70</v>
      </c>
      <c r="H3964" t="s">
        <v>31</v>
      </c>
      <c r="I3964" t="s">
        <v>32</v>
      </c>
      <c r="J3964" t="s">
        <v>46</v>
      </c>
      <c r="K3964" s="14" t="s">
        <v>45</v>
      </c>
      <c r="M3964" s="14"/>
      <c r="X3964" s="2">
        <v>0</v>
      </c>
      <c r="Y3964" s="2">
        <v>0</v>
      </c>
    </row>
    <row r="3965" spans="1:25" x14ac:dyDescent="0.55000000000000004">
      <c r="A3965" s="32"/>
      <c r="D3965" t="e">
        <f>IF(C3965=1,'Data Transformation'!$G$3+0.5*'Data Transformation'!$W$25,IF(C3966=1,D3966-'Data Transformation'!$W$25,FALSE))</f>
        <v>#NUM!</v>
      </c>
      <c r="E3965">
        <f t="array" ref="E3965">IF(ISLOGICAL(D3965),"",FREQUENCY(IF('Data Transformation'!$B$425:$B$8425='Bin Analysis'!$B3963,'Data Transformation'!$G$425:$G$8425),D3965))</f>
        <v>2001</v>
      </c>
      <c r="F3965" t="e">
        <f>IF(ISLOGICAL(D3965),"",E3965-E3964)</f>
        <v>#VALUE!</v>
      </c>
      <c r="M3965" s="14"/>
    </row>
    <row r="3966" spans="1:25" x14ac:dyDescent="0.55000000000000004">
      <c r="A3966" s="32" t="e">
        <f>IF(Weighting!$P$6&gt;0,B3966,"")</f>
        <v>#NUM!</v>
      </c>
      <c r="B3966" t="e">
        <f>Weighting!$C$6</f>
        <v>#DIV/0!</v>
      </c>
      <c r="C3966" t="e">
        <f>Weighting!$F$6</f>
        <v>#NUM!</v>
      </c>
      <c r="D3966" t="e">
        <f>IF(C3966=1,'Data Transformation'!$G$3+0.5*'Data Transformation'!$W$25,IF(C3967=1,D3967-'Data Transformation'!$W$25,FALSE))</f>
        <v>#NUM!</v>
      </c>
      <c r="E3966">
        <f t="array" ref="E3966">IF(ISLOGICAL(D3966),"",FREQUENCY(IF('Data Transformation'!$B$425:$B$8425='Bin Analysis'!$B3963,'Data Transformation'!$G$425:$G$8425),D3966))</f>
        <v>2001</v>
      </c>
      <c r="F3966">
        <f>IF(ISLOGICAL(D3966),"",E3966-E3965)</f>
        <v>0</v>
      </c>
      <c r="G3966">
        <f>Weighting!$H$6</f>
        <v>1</v>
      </c>
      <c r="H3966">
        <f t="array" ref="H3966">FREQUENCY(IF('Data Transformation'!$B$4:$B$8425=B3963,'Data Transformation'!$G$4:$G$8425),'Bin Analysis'!$B3966)</f>
        <v>2073</v>
      </c>
      <c r="I3966">
        <f>H3966-H3965</f>
        <v>2073</v>
      </c>
      <c r="J3966">
        <f>IF(I3966=0,0,1)</f>
        <v>1</v>
      </c>
      <c r="K3966" t="e">
        <f>J3966*Weighting!$W$6</f>
        <v>#NUM!</v>
      </c>
      <c r="M3966" s="14"/>
    </row>
    <row r="3967" spans="1:25" x14ac:dyDescent="0.55000000000000004">
      <c r="A3967" s="32" t="str">
        <f>IF(Weighting!$P$7&gt;0,B3967,"")</f>
        <v/>
      </c>
      <c r="B3967" t="e">
        <f>Weighting!$C$7</f>
        <v>#DIV/0!</v>
      </c>
      <c r="C3967" t="e">
        <f>Weighting!$F$7</f>
        <v>#NUM!</v>
      </c>
      <c r="D3967" t="e">
        <f>IF(C3967=1,'Data Transformation'!$G$3+0.5*'Data Transformation'!$W$25,IF(C3968=1,D3968-'Data Transformation'!$W$25,FALSE))</f>
        <v>#NUM!</v>
      </c>
      <c r="E3967">
        <f t="array" ref="E3967">IF(ISLOGICAL(D3967),"",FREQUENCY(IF('Data Transformation'!$B$425:$B$8425='Bin Analysis'!$B3963,'Data Transformation'!$G$425:$G$8425),D3967))</f>
        <v>2001</v>
      </c>
      <c r="F3967">
        <f t="shared" ref="F3967:F3985" si="495">IF(ISLOGICAL(D3967),"",E3967-E3966)</f>
        <v>0</v>
      </c>
      <c r="G3967">
        <f>Weighting!$H$7</f>
        <v>0</v>
      </c>
      <c r="H3967">
        <f t="array" ref="H3967">FREQUENCY(IF('Data Transformation'!$B$4:$B$8425=B3963,'Data Transformation'!$G$4:$G$8425),'Bin Analysis'!$B3967)</f>
        <v>2073</v>
      </c>
      <c r="I3967">
        <f t="shared" ref="I3967:I3985" si="496">H3967-H3966</f>
        <v>0</v>
      </c>
      <c r="J3967">
        <f>IF(I3967=0,0,1)</f>
        <v>0</v>
      </c>
      <c r="K3967">
        <f>J3967*Weighting!$W$7</f>
        <v>0</v>
      </c>
      <c r="M3967" s="14"/>
    </row>
    <row r="3968" spans="1:25" x14ac:dyDescent="0.55000000000000004">
      <c r="A3968" s="32" t="str">
        <f>IF(Weighting!$P$8&gt;0,B3968,"")</f>
        <v/>
      </c>
      <c r="B3968" t="e">
        <f>Weighting!$C$8</f>
        <v>#DIV/0!</v>
      </c>
      <c r="C3968" t="e">
        <f>Weighting!$F$8</f>
        <v>#NUM!</v>
      </c>
      <c r="D3968" t="e">
        <f>IF(C3968=1,'Data Transformation'!$G$3+0.5*'Data Transformation'!$W$25,IF(C3969=1,D3969-'Data Transformation'!$W$25,FALSE))</f>
        <v>#NUM!</v>
      </c>
      <c r="E3968">
        <f t="array" ref="E3968">IF(ISLOGICAL(D3968),"",FREQUENCY(IF('Data Transformation'!$B$425:$B$8425='Bin Analysis'!$B3963,'Data Transformation'!$G$425:$G$8425),D3968))</f>
        <v>2001</v>
      </c>
      <c r="F3968">
        <f t="shared" si="495"/>
        <v>0</v>
      </c>
      <c r="G3968">
        <f>Weighting!$H$8</f>
        <v>0</v>
      </c>
      <c r="H3968">
        <f t="array" ref="H3968">FREQUENCY(IF('Data Transformation'!$B$4:$B$8425=B3963,'Data Transformation'!$G$4:$G$8425),'Bin Analysis'!$B3968)</f>
        <v>2073</v>
      </c>
      <c r="I3968">
        <f t="shared" si="496"/>
        <v>0</v>
      </c>
      <c r="J3968">
        <f t="shared" ref="J3968:J3985" si="497">IF(I3968=0,0,1)</f>
        <v>0</v>
      </c>
      <c r="K3968">
        <f>J3968*Weighting!$W$8</f>
        <v>0</v>
      </c>
      <c r="M3968" s="14"/>
    </row>
    <row r="3969" spans="1:13" x14ac:dyDescent="0.55000000000000004">
      <c r="A3969" s="32" t="str">
        <f>IF(Weighting!$P$9&gt;0,B3969,"")</f>
        <v/>
      </c>
      <c r="B3969" s="50" t="e">
        <f>Weighting!$C$9</f>
        <v>#DIV/0!</v>
      </c>
      <c r="C3969" t="e">
        <f>Weighting!$F$9</f>
        <v>#NUM!</v>
      </c>
      <c r="D3969" t="e">
        <f>IF(C3969=1,'Data Transformation'!$G$3+0.5*'Data Transformation'!$W$25,IF(C3970=1,D3970-'Data Transformation'!$W$25,FALSE))</f>
        <v>#NUM!</v>
      </c>
      <c r="E3969">
        <f t="array" ref="E3969">IF(ISLOGICAL(D3969),"",FREQUENCY(IF('Data Transformation'!$B$425:$B$8425='Bin Analysis'!$B3963,'Data Transformation'!$G$425:$G$8425),D3969))</f>
        <v>2001</v>
      </c>
      <c r="F3969">
        <f t="shared" si="495"/>
        <v>0</v>
      </c>
      <c r="G3969">
        <f>Weighting!$H$9</f>
        <v>0</v>
      </c>
      <c r="H3969">
        <f t="array" ref="H3969">FREQUENCY(IF('Data Transformation'!$B$4:$B$8425=B3963,'Data Transformation'!$G$4:$G$8425),'Bin Analysis'!$B3969)</f>
        <v>2073</v>
      </c>
      <c r="I3969">
        <f t="shared" si="496"/>
        <v>0</v>
      </c>
      <c r="J3969">
        <f t="shared" si="497"/>
        <v>0</v>
      </c>
      <c r="K3969">
        <f>J3969*Weighting!$W$9</f>
        <v>0</v>
      </c>
      <c r="M3969" s="14"/>
    </row>
    <row r="3970" spans="1:13" x14ac:dyDescent="0.55000000000000004">
      <c r="A3970" s="32" t="str">
        <f>IF(Weighting!$P$10&gt;0,B3970,"")</f>
        <v/>
      </c>
      <c r="B3970" t="e">
        <f>Weighting!$C$10</f>
        <v>#DIV/0!</v>
      </c>
      <c r="C3970" t="e">
        <f>Weighting!$F$10</f>
        <v>#NUM!</v>
      </c>
      <c r="D3970" t="e">
        <f>IF(C3970=1,'Data Transformation'!$G$3+0.5*'Data Transformation'!$W$25,IF(C3971=1,D3971-'Data Transformation'!$W$25,FALSE))</f>
        <v>#NUM!</v>
      </c>
      <c r="E3970">
        <f t="array" ref="E3970">IF(ISLOGICAL(D3970),"",FREQUENCY(IF('Data Transformation'!$B$425:$B$8425='Bin Analysis'!$B3963,'Data Transformation'!$G$425:$G$8425),D3970))</f>
        <v>2001</v>
      </c>
      <c r="F3970">
        <f t="shared" si="495"/>
        <v>0</v>
      </c>
      <c r="G3970">
        <f>Weighting!$H$10</f>
        <v>0</v>
      </c>
      <c r="H3970">
        <f t="array" ref="H3970">FREQUENCY(IF('Data Transformation'!$B$4:$B$8425=B3963,'Data Transformation'!$G$4:$G$8425),'Bin Analysis'!$B3970)</f>
        <v>2073</v>
      </c>
      <c r="I3970">
        <f t="shared" si="496"/>
        <v>0</v>
      </c>
      <c r="J3970">
        <f t="shared" si="497"/>
        <v>0</v>
      </c>
      <c r="K3970">
        <f>J3970*Weighting!$W$10</f>
        <v>0</v>
      </c>
      <c r="M3970" s="14"/>
    </row>
    <row r="3971" spans="1:13" x14ac:dyDescent="0.55000000000000004">
      <c r="A3971" s="32" t="str">
        <f>IF(Weighting!$P$11&gt;0,B3971,"")</f>
        <v/>
      </c>
      <c r="B3971" t="e">
        <f>Weighting!$C$11</f>
        <v>#DIV/0!</v>
      </c>
      <c r="C3971" t="e">
        <f>Weighting!$F$11</f>
        <v>#NUM!</v>
      </c>
      <c r="D3971" t="e">
        <f>IF(C3971=1,'Data Transformation'!$G$3+0.5*'Data Transformation'!$W$25,IF(C3972=1,D3972-'Data Transformation'!$W$25,FALSE))</f>
        <v>#NUM!</v>
      </c>
      <c r="E3971">
        <f t="array" ref="E3971">IF(ISLOGICAL(D3971),"",FREQUENCY(IF('Data Transformation'!$B$425:$B$8425='Bin Analysis'!$B3963,'Data Transformation'!$G$425:$G$8425),D3971))</f>
        <v>2001</v>
      </c>
      <c r="F3971">
        <f t="shared" si="495"/>
        <v>0</v>
      </c>
      <c r="G3971">
        <f>Weighting!$H$11</f>
        <v>0</v>
      </c>
      <c r="H3971">
        <f t="array" ref="H3971">FREQUENCY(IF('Data Transformation'!$B$4:$B$8425=B3963,'Data Transformation'!$G$4:$G$8425),'Bin Analysis'!$B3971)</f>
        <v>2073</v>
      </c>
      <c r="I3971">
        <f t="shared" si="496"/>
        <v>0</v>
      </c>
      <c r="J3971">
        <f t="shared" si="497"/>
        <v>0</v>
      </c>
      <c r="K3971">
        <f>J3971*Weighting!$W$11</f>
        <v>0</v>
      </c>
      <c r="M3971" s="14"/>
    </row>
    <row r="3972" spans="1:13" x14ac:dyDescent="0.55000000000000004">
      <c r="A3972" s="32" t="str">
        <f>IF(Weighting!$P$12&gt;0,B3972,"")</f>
        <v/>
      </c>
      <c r="B3972" t="e">
        <f>Weighting!$C$12</f>
        <v>#DIV/0!</v>
      </c>
      <c r="C3972" t="e">
        <f>Weighting!$F$12</f>
        <v>#NUM!</v>
      </c>
      <c r="D3972" t="e">
        <f>IF(C3972=1,'Data Transformation'!$G$3+0.5*'Data Transformation'!$W$25,IF(C3973=1,D3973-'Data Transformation'!$W$25,FALSE))</f>
        <v>#NUM!</v>
      </c>
      <c r="E3972">
        <f t="array" ref="E3972">IF(ISLOGICAL(D3972),"",FREQUENCY(IF('Data Transformation'!$B$425:$B$8425='Bin Analysis'!$B3963,'Data Transformation'!$G$425:$G$8425),D3972))</f>
        <v>2001</v>
      </c>
      <c r="F3972">
        <f t="shared" si="495"/>
        <v>0</v>
      </c>
      <c r="G3972">
        <f>Weighting!$H$12</f>
        <v>0</v>
      </c>
      <c r="H3972">
        <f t="array" ref="H3972">FREQUENCY(IF('Data Transformation'!$B$4:$B$8425=B3963,'Data Transformation'!$G$4:$G$8425),'Bin Analysis'!$B3972)</f>
        <v>2073</v>
      </c>
      <c r="I3972">
        <f t="shared" si="496"/>
        <v>0</v>
      </c>
      <c r="J3972">
        <f t="shared" si="497"/>
        <v>0</v>
      </c>
      <c r="K3972">
        <f>J3972*Weighting!$W$12</f>
        <v>0</v>
      </c>
      <c r="M3972" s="14"/>
    </row>
    <row r="3973" spans="1:13" x14ac:dyDescent="0.55000000000000004">
      <c r="A3973" s="32" t="str">
        <f>IF(Weighting!$P$13&gt;0,B3973,"")</f>
        <v/>
      </c>
      <c r="B3973" t="e">
        <f>Weighting!$C$13</f>
        <v>#DIV/0!</v>
      </c>
      <c r="C3973" t="e">
        <f>Weighting!$F$13</f>
        <v>#NUM!</v>
      </c>
      <c r="D3973" t="e">
        <f>IF(C3973=1,'Data Transformation'!$G$3+0.5*'Data Transformation'!$W$25,IF(C3974=1,D3974-'Data Transformation'!$W$25,FALSE))</f>
        <v>#NUM!</v>
      </c>
      <c r="E3973">
        <f t="array" ref="E3973">IF(ISLOGICAL(D3973),"",FREQUENCY(IF('Data Transformation'!$B$425:$B$8425='Bin Analysis'!$B3963,'Data Transformation'!$G$425:$G$8425),D3973))</f>
        <v>2001</v>
      </c>
      <c r="F3973">
        <f t="shared" si="495"/>
        <v>0</v>
      </c>
      <c r="G3973">
        <f>Weighting!$H$13</f>
        <v>0</v>
      </c>
      <c r="H3973">
        <f t="array" ref="H3973">FREQUENCY(IF('Data Transformation'!$B$4:$B$8425=B3963,'Data Transformation'!$G$4:$G$8425),'Bin Analysis'!$B3973)</f>
        <v>2073</v>
      </c>
      <c r="I3973">
        <f t="shared" si="496"/>
        <v>0</v>
      </c>
      <c r="J3973">
        <f t="shared" si="497"/>
        <v>0</v>
      </c>
      <c r="K3973">
        <f>J3973*Weighting!$W$13</f>
        <v>0</v>
      </c>
      <c r="M3973" s="14"/>
    </row>
    <row r="3974" spans="1:13" x14ac:dyDescent="0.55000000000000004">
      <c r="A3974" s="32" t="str">
        <f>IF(Weighting!$P$14&gt;0,B3974,"")</f>
        <v/>
      </c>
      <c r="B3974" t="e">
        <f>Weighting!$C$14</f>
        <v>#DIV/0!</v>
      </c>
      <c r="C3974" t="e">
        <f>Weighting!$F$14</f>
        <v>#NUM!</v>
      </c>
      <c r="D3974" t="e">
        <f>IF(C3974=1,'Data Transformation'!$G$3+0.5*'Data Transformation'!$W$25,IF(C3975=1,D3975-'Data Transformation'!$W$25,FALSE))</f>
        <v>#NUM!</v>
      </c>
      <c r="E3974">
        <f t="array" ref="E3974">IF(ISLOGICAL(D3974),"",FREQUENCY(IF('Data Transformation'!$B$425:$B$8425='Bin Analysis'!$B3963,'Data Transformation'!$G$425:$G$8425),D3974))</f>
        <v>2001</v>
      </c>
      <c r="F3974">
        <f t="shared" si="495"/>
        <v>0</v>
      </c>
      <c r="G3974">
        <f>Weighting!$H$14</f>
        <v>0</v>
      </c>
      <c r="H3974">
        <f t="array" ref="H3974">FREQUENCY(IF('Data Transformation'!$B$4:$B$8425=B3963,'Data Transformation'!$G$4:$G$8425),'Bin Analysis'!$B3974)</f>
        <v>2073</v>
      </c>
      <c r="I3974">
        <f t="shared" si="496"/>
        <v>0</v>
      </c>
      <c r="J3974">
        <f t="shared" si="497"/>
        <v>0</v>
      </c>
      <c r="K3974">
        <f>J3974*Weighting!$W$14</f>
        <v>0</v>
      </c>
      <c r="M3974" s="14"/>
    </row>
    <row r="3975" spans="1:13" x14ac:dyDescent="0.55000000000000004">
      <c r="A3975" s="32" t="str">
        <f>IF(Weighting!$P$15&gt;0,B3975,"")</f>
        <v/>
      </c>
      <c r="B3975" t="e">
        <f>Weighting!$C$15</f>
        <v>#DIV/0!</v>
      </c>
      <c r="C3975" t="e">
        <f>Weighting!$F$15</f>
        <v>#NUM!</v>
      </c>
      <c r="D3975" t="e">
        <f>IF(C3975=1,'Data Transformation'!$G$3+0.5*'Data Transformation'!$W$25,IF(C3976=1,D3976-'Data Transformation'!$W$25,FALSE))</f>
        <v>#NUM!</v>
      </c>
      <c r="E3975">
        <f t="array" ref="E3975">IF(ISLOGICAL(D3975),"",FREQUENCY(IF('Data Transformation'!$B$425:$B$8425='Bin Analysis'!$B3963,'Data Transformation'!$G$425:$G$8425),D3975))</f>
        <v>2001</v>
      </c>
      <c r="F3975">
        <f t="shared" si="495"/>
        <v>0</v>
      </c>
      <c r="G3975">
        <f>Weighting!$H$15</f>
        <v>0</v>
      </c>
      <c r="H3975">
        <f t="array" ref="H3975">FREQUENCY(IF('Data Transformation'!$B$4:$B$8425=B3963,'Data Transformation'!$G$4:$G$8425),'Bin Analysis'!$B3975)</f>
        <v>2073</v>
      </c>
      <c r="I3975">
        <f t="shared" si="496"/>
        <v>0</v>
      </c>
      <c r="J3975">
        <f t="shared" si="497"/>
        <v>0</v>
      </c>
      <c r="K3975">
        <f>J3975*Weighting!$W$15</f>
        <v>0</v>
      </c>
      <c r="M3975" s="14"/>
    </row>
    <row r="3976" spans="1:13" x14ac:dyDescent="0.55000000000000004">
      <c r="A3976" s="32" t="str">
        <f>IF(Weighting!$P$16&gt;0,B3976,"")</f>
        <v/>
      </c>
      <c r="B3976" t="e">
        <f>Weighting!$C$16</f>
        <v>#DIV/0!</v>
      </c>
      <c r="C3976" t="e">
        <f>Weighting!$F$16</f>
        <v>#NUM!</v>
      </c>
      <c r="D3976" t="e">
        <f>IF(C3976=1,'Data Transformation'!$G$3+0.5*'Data Transformation'!$W$25,IF(C3977=1,D3977-'Data Transformation'!$W$25,FALSE))</f>
        <v>#NUM!</v>
      </c>
      <c r="E3976">
        <f t="array" ref="E3976">IF(ISLOGICAL(D3976),"",FREQUENCY(IF('Data Transformation'!$B$425:$B$8425='Bin Analysis'!$B3963,'Data Transformation'!$G$425:$G$8425),D3976))</f>
        <v>2001</v>
      </c>
      <c r="F3976">
        <f t="shared" si="495"/>
        <v>0</v>
      </c>
      <c r="G3976">
        <f>Weighting!$H$16</f>
        <v>0</v>
      </c>
      <c r="H3976">
        <f t="array" ref="H3976">FREQUENCY(IF('Data Transformation'!$B$4:$B$8425=B3963,'Data Transformation'!$G$4:$G$8425),'Bin Analysis'!$B3976)</f>
        <v>2073</v>
      </c>
      <c r="I3976">
        <f t="shared" si="496"/>
        <v>0</v>
      </c>
      <c r="J3976">
        <f t="shared" si="497"/>
        <v>0</v>
      </c>
      <c r="K3976">
        <f>J3976*Weighting!$W$16</f>
        <v>0</v>
      </c>
      <c r="M3976" s="14"/>
    </row>
    <row r="3977" spans="1:13" x14ac:dyDescent="0.55000000000000004">
      <c r="A3977" s="32" t="str">
        <f>IF(Weighting!$P$17&gt;0,B3977,"")</f>
        <v/>
      </c>
      <c r="B3977" t="e">
        <f>Weighting!$C$17</f>
        <v>#DIV/0!</v>
      </c>
      <c r="C3977" t="e">
        <f>Weighting!$F$17</f>
        <v>#NUM!</v>
      </c>
      <c r="D3977" t="e">
        <f>IF(C3977=1,'Data Transformation'!$G$3+0.5*'Data Transformation'!$W$25,IF(C3978=1,D3978-'Data Transformation'!$W$25,FALSE))</f>
        <v>#NUM!</v>
      </c>
      <c r="E3977">
        <f t="array" ref="E3977">IF(ISLOGICAL(D3977),"",FREQUENCY(IF('Data Transformation'!$B$425:$B$8425='Bin Analysis'!$B3963,'Data Transformation'!$G$425:$G$8425),D3977))</f>
        <v>2001</v>
      </c>
      <c r="F3977">
        <f t="shared" si="495"/>
        <v>0</v>
      </c>
      <c r="G3977">
        <f>Weighting!$H$17</f>
        <v>0</v>
      </c>
      <c r="H3977">
        <f t="array" ref="H3977">FREQUENCY(IF('Data Transformation'!$B$4:$B$8425=B3963,'Data Transformation'!$G$4:$G$8425),'Bin Analysis'!$B3977)</f>
        <v>2073</v>
      </c>
      <c r="I3977">
        <f t="shared" si="496"/>
        <v>0</v>
      </c>
      <c r="J3977">
        <f t="shared" si="497"/>
        <v>0</v>
      </c>
      <c r="K3977">
        <f>J3977*Weighting!$W$17</f>
        <v>0</v>
      </c>
      <c r="M3977" s="14"/>
    </row>
    <row r="3978" spans="1:13" x14ac:dyDescent="0.55000000000000004">
      <c r="A3978" s="32" t="str">
        <f>IF(Weighting!$P$18&gt;0,B3978,"")</f>
        <v/>
      </c>
      <c r="B3978" t="e">
        <f>Weighting!$C$18</f>
        <v>#DIV/0!</v>
      </c>
      <c r="C3978" t="e">
        <f>Weighting!$F$18</f>
        <v>#NUM!</v>
      </c>
      <c r="D3978" t="e">
        <f>IF(C3978=1,'Data Transformation'!$G$3+0.5*'Data Transformation'!$W$25,IF(C3979=1,D3979-'Data Transformation'!$W$25,FALSE))</f>
        <v>#NUM!</v>
      </c>
      <c r="E3978">
        <f t="array" ref="E3978">IF(ISLOGICAL(D3978),"",FREQUENCY(IF('Data Transformation'!$B$425:$B$8425='Bin Analysis'!$B3963,'Data Transformation'!$G$425:$G$8425),D3978))</f>
        <v>2001</v>
      </c>
      <c r="F3978">
        <f t="shared" si="495"/>
        <v>0</v>
      </c>
      <c r="G3978">
        <f>Weighting!$H$18</f>
        <v>0</v>
      </c>
      <c r="H3978">
        <f t="array" ref="H3978">FREQUENCY(IF('Data Transformation'!$B$4:$B$8425=B3963,'Data Transformation'!$G$4:$G$8425),'Bin Analysis'!$B3978)</f>
        <v>2073</v>
      </c>
      <c r="I3978">
        <f t="shared" si="496"/>
        <v>0</v>
      </c>
      <c r="J3978">
        <f t="shared" si="497"/>
        <v>0</v>
      </c>
      <c r="K3978">
        <f>J3978*Weighting!$W$18</f>
        <v>0</v>
      </c>
      <c r="M3978" s="14"/>
    </row>
    <row r="3979" spans="1:13" x14ac:dyDescent="0.55000000000000004">
      <c r="A3979" s="32" t="str">
        <f>IF(Weighting!$P$19&gt;0,B3979,"")</f>
        <v/>
      </c>
      <c r="B3979" t="e">
        <f>Weighting!$C$19</f>
        <v>#DIV/0!</v>
      </c>
      <c r="C3979" t="e">
        <f>Weighting!$F$19</f>
        <v>#NUM!</v>
      </c>
      <c r="D3979" t="e">
        <f>IF(C3979=1,'Data Transformation'!$G$3+0.5*'Data Transformation'!$W$25,IF(C3980=1,D3980-'Data Transformation'!$W$25,FALSE))</f>
        <v>#NUM!</v>
      </c>
      <c r="E3979">
        <f t="array" ref="E3979">IF(ISLOGICAL(D3979),"",FREQUENCY(IF('Data Transformation'!$B$425:$B$8425='Bin Analysis'!$B3963,'Data Transformation'!$G$425:$G$8425),D3979))</f>
        <v>2001</v>
      </c>
      <c r="F3979">
        <f t="shared" si="495"/>
        <v>0</v>
      </c>
      <c r="G3979">
        <f>Weighting!$H$19</f>
        <v>0</v>
      </c>
      <c r="H3979">
        <f t="array" ref="H3979">FREQUENCY(IF('Data Transformation'!$B$4:$B$8425=B3963,'Data Transformation'!$G$4:$G$8425),'Bin Analysis'!$B3979)</f>
        <v>2073</v>
      </c>
      <c r="I3979">
        <f t="shared" si="496"/>
        <v>0</v>
      </c>
      <c r="J3979">
        <f t="shared" si="497"/>
        <v>0</v>
      </c>
      <c r="K3979">
        <f>J3979*Weighting!$W$19</f>
        <v>0</v>
      </c>
      <c r="M3979" s="14"/>
    </row>
    <row r="3980" spans="1:13" x14ac:dyDescent="0.55000000000000004">
      <c r="A3980" s="32" t="str">
        <f>IF(Weighting!$P$20&gt;0,B3980,"")</f>
        <v/>
      </c>
      <c r="B3980" t="e">
        <f>Weighting!$C$20</f>
        <v>#DIV/0!</v>
      </c>
      <c r="C3980" t="e">
        <f>Weighting!$F$20</f>
        <v>#NUM!</v>
      </c>
      <c r="D3980" t="e">
        <f>IF(C3980=1,'Data Transformation'!$G$3+0.5*'Data Transformation'!$W$25,IF(C3981=1,D3981-'Data Transformation'!$W$25,FALSE))</f>
        <v>#NUM!</v>
      </c>
      <c r="E3980">
        <f t="array" ref="E3980">IF(ISLOGICAL(D3980),"",FREQUENCY(IF('Data Transformation'!$B$425:$B$8425='Bin Analysis'!$B3963,'Data Transformation'!$G$425:$G$8425),D3980))</f>
        <v>2001</v>
      </c>
      <c r="F3980">
        <f t="shared" si="495"/>
        <v>0</v>
      </c>
      <c r="G3980">
        <f>Weighting!$H$20</f>
        <v>0</v>
      </c>
      <c r="H3980">
        <f t="array" ref="H3980">FREQUENCY(IF('Data Transformation'!$B$4:$B$8425=B3963,'Data Transformation'!$G$4:$G$8425),'Bin Analysis'!$B3980)</f>
        <v>2073</v>
      </c>
      <c r="I3980">
        <f t="shared" si="496"/>
        <v>0</v>
      </c>
      <c r="J3980">
        <f t="shared" si="497"/>
        <v>0</v>
      </c>
      <c r="K3980">
        <f>J3980*Weighting!$W$20</f>
        <v>0</v>
      </c>
      <c r="M3980" s="14"/>
    </row>
    <row r="3981" spans="1:13" x14ac:dyDescent="0.55000000000000004">
      <c r="A3981" s="32" t="str">
        <f>IF(Weighting!$P$21&gt;0,B3981,"")</f>
        <v/>
      </c>
      <c r="B3981" t="e">
        <f>Weighting!$C$21</f>
        <v>#DIV/0!</v>
      </c>
      <c r="C3981" t="e">
        <f>Weighting!$F$21</f>
        <v>#NUM!</v>
      </c>
      <c r="D3981" t="e">
        <f>IF(C3981=1,'Data Transformation'!$G$3+0.5*'Data Transformation'!$W$25,IF(C3982=1,D3982-'Data Transformation'!$W$25,FALSE))</f>
        <v>#NUM!</v>
      </c>
      <c r="E3981">
        <f t="array" ref="E3981">IF(ISLOGICAL(D3981),"",FREQUENCY(IF('Data Transformation'!$B$425:$B$8425='Bin Analysis'!$B3963,'Data Transformation'!$G$425:$G$8425),D3981))</f>
        <v>2001</v>
      </c>
      <c r="F3981">
        <f t="shared" si="495"/>
        <v>0</v>
      </c>
      <c r="G3981">
        <f>Weighting!$H$21</f>
        <v>0</v>
      </c>
      <c r="H3981">
        <f t="array" ref="H3981">FREQUENCY(IF('Data Transformation'!$B$4:$B$8425=B3963,'Data Transformation'!$G$4:$G$8425),'Bin Analysis'!$B3981)</f>
        <v>2073</v>
      </c>
      <c r="I3981">
        <f t="shared" si="496"/>
        <v>0</v>
      </c>
      <c r="J3981">
        <f t="shared" si="497"/>
        <v>0</v>
      </c>
      <c r="K3981">
        <f>J3981*Weighting!$W$21</f>
        <v>0</v>
      </c>
      <c r="M3981" s="14"/>
    </row>
    <row r="3982" spans="1:13" x14ac:dyDescent="0.55000000000000004">
      <c r="A3982" s="32" t="str">
        <f>IF(Weighting!$P$22&gt;0,B3982,"")</f>
        <v/>
      </c>
      <c r="B3982" t="e">
        <f>Weighting!$C$22</f>
        <v>#DIV/0!</v>
      </c>
      <c r="C3982" t="e">
        <f>Weighting!$F$22</f>
        <v>#NUM!</v>
      </c>
      <c r="D3982" t="e">
        <f>IF(C3982=1,'Data Transformation'!$G$3+0.5*'Data Transformation'!$W$25,IF(C3983=1,D3983-'Data Transformation'!$W$25,FALSE))</f>
        <v>#NUM!</v>
      </c>
      <c r="E3982">
        <f t="array" ref="E3982">IF(ISLOGICAL(D3982),"",FREQUENCY(IF('Data Transformation'!$B$425:$B$8425='Bin Analysis'!$B3963,'Data Transformation'!$G$425:$G$8425),D3982))</f>
        <v>2001</v>
      </c>
      <c r="F3982">
        <f t="shared" si="495"/>
        <v>0</v>
      </c>
      <c r="G3982">
        <f>Weighting!$H$22</f>
        <v>0</v>
      </c>
      <c r="H3982">
        <f t="array" ref="H3982">FREQUENCY(IF('Data Transformation'!$B$4:$B$8425=B3963,'Data Transformation'!$G$4:$G$8425),'Bin Analysis'!$B3982)</f>
        <v>2073</v>
      </c>
      <c r="I3982">
        <f t="shared" si="496"/>
        <v>0</v>
      </c>
      <c r="J3982">
        <f t="shared" si="497"/>
        <v>0</v>
      </c>
      <c r="K3982">
        <f>J3982*Weighting!$W$22</f>
        <v>0</v>
      </c>
      <c r="M3982" s="14"/>
    </row>
    <row r="3983" spans="1:13" x14ac:dyDescent="0.55000000000000004">
      <c r="A3983" s="32" t="str">
        <f>IF(Weighting!$P$23&gt;0,B3983,"")</f>
        <v/>
      </c>
      <c r="B3983" t="e">
        <f>Weighting!$C$23</f>
        <v>#DIV/0!</v>
      </c>
      <c r="C3983" t="e">
        <f>Weighting!$F$23</f>
        <v>#NUM!</v>
      </c>
      <c r="D3983" t="e">
        <f>IF(C3983=1,'Data Transformation'!$G$3+0.5*'Data Transformation'!$W$25,IF(C3984=1,D3984-'Data Transformation'!$W$25,FALSE))</f>
        <v>#NUM!</v>
      </c>
      <c r="E3983">
        <f t="array" ref="E3983">IF(ISLOGICAL(D3983),"",FREQUENCY(IF('Data Transformation'!$B$425:$B$8425='Bin Analysis'!$B3963,'Data Transformation'!$G$425:$G$8425),D3983))</f>
        <v>2001</v>
      </c>
      <c r="F3983">
        <f t="shared" si="495"/>
        <v>0</v>
      </c>
      <c r="G3983">
        <f>Weighting!$H$23</f>
        <v>0</v>
      </c>
      <c r="H3983">
        <f t="array" ref="H3983">FREQUENCY(IF('Data Transformation'!$B$4:$B$8425=B3963,'Data Transformation'!$G$4:$G$8425),'Bin Analysis'!$B3983)</f>
        <v>2073</v>
      </c>
      <c r="I3983">
        <f t="shared" si="496"/>
        <v>0</v>
      </c>
      <c r="J3983">
        <f t="shared" si="497"/>
        <v>0</v>
      </c>
      <c r="K3983">
        <f>J3983*Weighting!$W$23</f>
        <v>0</v>
      </c>
      <c r="M3983" s="14"/>
    </row>
    <row r="3984" spans="1:13" x14ac:dyDescent="0.55000000000000004">
      <c r="A3984" s="32" t="str">
        <f>IF(Weighting!$P$24&gt;0,B3984,"")</f>
        <v/>
      </c>
      <c r="B3984" t="e">
        <f>Weighting!$C$24</f>
        <v>#DIV/0!</v>
      </c>
      <c r="C3984" t="e">
        <f>Weighting!$F$24</f>
        <v>#NUM!</v>
      </c>
      <c r="D3984" t="e">
        <f>IF(C3984=1,'Data Transformation'!$G$3+0.5*'Data Transformation'!$W$25,IF(C3985=1,D3985-'Data Transformation'!$W$25,FALSE))</f>
        <v>#NUM!</v>
      </c>
      <c r="E3984">
        <f t="array" ref="E3984">IF(ISLOGICAL(D3984),"",FREQUENCY(IF('Data Transformation'!$B$425:$B$8425='Bin Analysis'!$B3963,'Data Transformation'!$G$425:$G$8425),D3984))</f>
        <v>2001</v>
      </c>
      <c r="F3984">
        <f t="shared" si="495"/>
        <v>0</v>
      </c>
      <c r="G3984">
        <f>Weighting!$H$24</f>
        <v>0</v>
      </c>
      <c r="H3984">
        <f t="array" ref="H3984">FREQUENCY(IF('Data Transformation'!$B$4:$B$8425=B3963,'Data Transformation'!$G$4:$G$8425),'Bin Analysis'!$B3984)</f>
        <v>2073</v>
      </c>
      <c r="I3984">
        <f t="shared" si="496"/>
        <v>0</v>
      </c>
      <c r="J3984">
        <f t="shared" si="497"/>
        <v>0</v>
      </c>
      <c r="K3984">
        <f>J3984*Weighting!$W$24</f>
        <v>0</v>
      </c>
      <c r="M3984" s="14"/>
    </row>
    <row r="3985" spans="1:25" x14ac:dyDescent="0.55000000000000004">
      <c r="A3985" s="32" t="str">
        <f>IF(Weighting!$P$25&gt;0,B3985,"")</f>
        <v/>
      </c>
      <c r="B3985" t="e">
        <f>Weighting!$C$25</f>
        <v>#DIV/0!</v>
      </c>
      <c r="C3985" t="e">
        <f>Weighting!$F$25</f>
        <v>#NUM!</v>
      </c>
      <c r="D3985" t="e">
        <f>IF(C3985=1,'Data Transformation'!$G$3+0.5*'Data Transformation'!$W$25,IF(C3986=1,D3986-'Data Transformation'!$W$25,FALSE))</f>
        <v>#NUM!</v>
      </c>
      <c r="E3985">
        <f t="array" ref="E3985">IF(ISLOGICAL(D3985),"",FREQUENCY(IF('Data Transformation'!$B$425:$B$8425='Bin Analysis'!$B3963,'Data Transformation'!$G$425:$G$8425),D3985))</f>
        <v>2001</v>
      </c>
      <c r="F3985">
        <f t="shared" si="495"/>
        <v>0</v>
      </c>
      <c r="G3985">
        <f>Weighting!$H$25</f>
        <v>0</v>
      </c>
      <c r="H3985">
        <f t="array" ref="H3985">FREQUENCY(IF('Data Transformation'!$B$4:$B$8425=B3963,'Data Transformation'!$G$4:$G$8425),'Bin Analysis'!$B3985)</f>
        <v>2073</v>
      </c>
      <c r="I3985">
        <f t="shared" si="496"/>
        <v>0</v>
      </c>
      <c r="J3985">
        <f t="shared" si="497"/>
        <v>0</v>
      </c>
      <c r="K3985">
        <f>J3985*Weighting!$W$25</f>
        <v>0</v>
      </c>
      <c r="M3985" s="14"/>
    </row>
    <row r="3986" spans="1:25" x14ac:dyDescent="0.55000000000000004">
      <c r="O3986"/>
      <c r="P3986"/>
      <c r="Q3986"/>
      <c r="R3986"/>
    </row>
    <row r="3987" spans="1:25" ht="23.35" x14ac:dyDescent="0.8">
      <c r="A3987" s="21" t="s">
        <v>0</v>
      </c>
      <c r="B3987" s="21" t="str">
        <f>IFERROR(VLOOKUP(C3987,'Data Transformation'!$L$6:$M$426,2,FALSE),"")</f>
        <v/>
      </c>
      <c r="C3987" s="21">
        <f>C3963+1</f>
        <v>166</v>
      </c>
      <c r="D3987" s="21"/>
      <c r="E3987" s="21"/>
      <c r="F3987" s="21"/>
      <c r="G3987" s="21"/>
      <c r="H3987" s="22"/>
      <c r="I3987" s="22"/>
      <c r="J3987" s="22"/>
      <c r="K3987" s="21"/>
      <c r="L3987" s="21" t="str">
        <f>B3987</f>
        <v/>
      </c>
      <c r="M3987" s="23" t="e">
        <f>INDEX('Data Transformation'!$O$4:$O$424,MATCH($B3987,'Data Transformation'!$M$4:$M$424,0),MATCH($M$2,'Data Transformation'!$O$3,0))</f>
        <v>#N/A</v>
      </c>
      <c r="N3987" s="27" t="e">
        <f>IF('Input and Summary Results'!$J$16="minimum",'Bin Analysis'!X3988/(M3987-1),'Bin Analysis'!Y3987/('Bin Analysis'!M3987-1))</f>
        <v>#N/A</v>
      </c>
      <c r="O3987" s="27" t="e">
        <f>IF(M3987=FALSE,NA(),(VLOOKUP(1,C3990:K4009,4,FALSE))/(M3987-1))</f>
        <v>#N/A</v>
      </c>
      <c r="P3987" s="27" t="e">
        <f>IF(M3987=FALSE,NA(),SUM(J3990:J4009)/Weighting!$S$5)</f>
        <v>#N/A</v>
      </c>
      <c r="Q3987" s="27" t="e">
        <f>IF(M3987=FALSE,NA(),SUM(K3990:K4009)/Weighting!$S$6)</f>
        <v>#N/A</v>
      </c>
      <c r="R3987" s="27" t="e">
        <f>IF(M3987=FALSE,NA(),(VLOOKUP(1,G3990:K4009,3,FALSE))/(M3987-1))</f>
        <v>#N/A</v>
      </c>
      <c r="S3987" s="22" t="e">
        <f>IF(M3987=FALSE,NA(),IF(SUM(J3990:J4009)=2,"yes","no"))</f>
        <v>#N/A</v>
      </c>
      <c r="X3987" s="2" cm="2">
        <f t="array" ref="X3987:X3988">FREQUENCY(IF('Data Transformation'!$B$425:$B$6424='Bin Analysis'!L3987,'Data Transformation'!$G$425:$G$6424),'Data Transformation'!$U$11)</f>
        <v>0</v>
      </c>
      <c r="Y3987" s="2" cm="2">
        <f t="array" ref="Y3987:Y3988">FREQUENCY(IF('Data Transformation'!$B$425:$B$6424='Bin Analysis'!L3987,'Data Transformation'!$G$425:$G$6424),'Data Transformation'!$U$12)</f>
        <v>0</v>
      </c>
    </row>
    <row r="3988" spans="1:25" x14ac:dyDescent="0.55000000000000004">
      <c r="A3988" s="14" t="s">
        <v>67</v>
      </c>
      <c r="B3988" t="s">
        <v>47</v>
      </c>
      <c r="C3988" t="s">
        <v>5</v>
      </c>
      <c r="D3988" t="s">
        <v>100</v>
      </c>
      <c r="E3988" t="s">
        <v>101</v>
      </c>
      <c r="F3988" t="s">
        <v>102</v>
      </c>
      <c r="G3988" t="s">
        <v>70</v>
      </c>
      <c r="H3988" t="s">
        <v>31</v>
      </c>
      <c r="I3988" t="s">
        <v>32</v>
      </c>
      <c r="J3988" t="s">
        <v>46</v>
      </c>
      <c r="K3988" s="14" t="s">
        <v>45</v>
      </c>
      <c r="M3988" s="14"/>
      <c r="X3988" s="2">
        <v>0</v>
      </c>
      <c r="Y3988" s="2">
        <v>0</v>
      </c>
    </row>
    <row r="3989" spans="1:25" x14ac:dyDescent="0.55000000000000004">
      <c r="A3989" s="32"/>
      <c r="D3989" t="e">
        <f>IF(C3989=1,'Data Transformation'!$G$3+0.5*'Data Transformation'!$W$25,IF(C3990=1,D3990-'Data Transformation'!$W$25,FALSE))</f>
        <v>#NUM!</v>
      </c>
      <c r="E3989">
        <f t="array" ref="E3989">IF(ISLOGICAL(D3989),"",FREQUENCY(IF('Data Transformation'!$B$425:$B$8425='Bin Analysis'!$B3987,'Data Transformation'!$G$425:$G$8425),D3989))</f>
        <v>2001</v>
      </c>
      <c r="F3989" t="e">
        <f>IF(ISLOGICAL(D3989),"",E3989-E3988)</f>
        <v>#VALUE!</v>
      </c>
      <c r="M3989" s="14"/>
    </row>
    <row r="3990" spans="1:25" x14ac:dyDescent="0.55000000000000004">
      <c r="A3990" s="32" t="e">
        <f>IF(Weighting!$P$6&gt;0,B3990,"")</f>
        <v>#NUM!</v>
      </c>
      <c r="B3990" t="e">
        <f>Weighting!$C$6</f>
        <v>#DIV/0!</v>
      </c>
      <c r="C3990" t="e">
        <f>Weighting!$F$6</f>
        <v>#NUM!</v>
      </c>
      <c r="D3990" t="e">
        <f>IF(C3990=1,'Data Transformation'!$G$3+0.5*'Data Transformation'!$W$25,IF(C3991=1,D3991-'Data Transformation'!$W$25,FALSE))</f>
        <v>#NUM!</v>
      </c>
      <c r="E3990">
        <f t="array" ref="E3990">IF(ISLOGICAL(D3990),"",FREQUENCY(IF('Data Transformation'!$B$425:$B$8425='Bin Analysis'!$B3987,'Data Transformation'!$G$425:$G$8425),D3990))</f>
        <v>2001</v>
      </c>
      <c r="F3990">
        <f>IF(ISLOGICAL(D3990),"",E3990-E3989)</f>
        <v>0</v>
      </c>
      <c r="G3990">
        <f>Weighting!$H$6</f>
        <v>1</v>
      </c>
      <c r="H3990">
        <f t="array" ref="H3990">FREQUENCY(IF('Data Transformation'!$B$4:$B$8425=B3987,'Data Transformation'!$G$4:$G$8425),'Bin Analysis'!$B3990)</f>
        <v>2073</v>
      </c>
      <c r="I3990">
        <f>H3990-H3989</f>
        <v>2073</v>
      </c>
      <c r="J3990">
        <f>IF(I3990=0,0,1)</f>
        <v>1</v>
      </c>
      <c r="K3990" t="e">
        <f>J3990*Weighting!$W$6</f>
        <v>#NUM!</v>
      </c>
      <c r="M3990" s="14"/>
    </row>
    <row r="3991" spans="1:25" x14ac:dyDescent="0.55000000000000004">
      <c r="A3991" s="32" t="str">
        <f>IF(Weighting!$P$7&gt;0,B3991,"")</f>
        <v/>
      </c>
      <c r="B3991" t="e">
        <f>Weighting!$C$7</f>
        <v>#DIV/0!</v>
      </c>
      <c r="C3991" t="e">
        <f>Weighting!$F$7</f>
        <v>#NUM!</v>
      </c>
      <c r="D3991" t="e">
        <f>IF(C3991=1,'Data Transformation'!$G$3+0.5*'Data Transformation'!$W$25,IF(C3992=1,D3992-'Data Transformation'!$W$25,FALSE))</f>
        <v>#NUM!</v>
      </c>
      <c r="E3991">
        <f t="array" ref="E3991">IF(ISLOGICAL(D3991),"",FREQUENCY(IF('Data Transformation'!$B$425:$B$8425='Bin Analysis'!$B3987,'Data Transformation'!$G$425:$G$8425),D3991))</f>
        <v>2001</v>
      </c>
      <c r="F3991">
        <f t="shared" ref="F3991:F4009" si="498">IF(ISLOGICAL(D3991),"",E3991-E3990)</f>
        <v>0</v>
      </c>
      <c r="G3991">
        <f>Weighting!$H$7</f>
        <v>0</v>
      </c>
      <c r="H3991">
        <f t="array" ref="H3991">FREQUENCY(IF('Data Transformation'!$B$4:$B$8425=B3987,'Data Transformation'!$G$4:$G$8425),'Bin Analysis'!$B3991)</f>
        <v>2073</v>
      </c>
      <c r="I3991">
        <f t="shared" ref="I3991:I4009" si="499">H3991-H3990</f>
        <v>0</v>
      </c>
      <c r="J3991">
        <f>IF(I3991=0,0,1)</f>
        <v>0</v>
      </c>
      <c r="K3991">
        <f>J3991*Weighting!$W$7</f>
        <v>0</v>
      </c>
      <c r="M3991" s="14"/>
    </row>
    <row r="3992" spans="1:25" x14ac:dyDescent="0.55000000000000004">
      <c r="A3992" s="32" t="str">
        <f>IF(Weighting!$P$8&gt;0,B3992,"")</f>
        <v/>
      </c>
      <c r="B3992" t="e">
        <f>Weighting!$C$8</f>
        <v>#DIV/0!</v>
      </c>
      <c r="C3992" t="e">
        <f>Weighting!$F$8</f>
        <v>#NUM!</v>
      </c>
      <c r="D3992" t="e">
        <f>IF(C3992=1,'Data Transformation'!$G$3+0.5*'Data Transformation'!$W$25,IF(C3993=1,D3993-'Data Transformation'!$W$25,FALSE))</f>
        <v>#NUM!</v>
      </c>
      <c r="E3992">
        <f t="array" ref="E3992">IF(ISLOGICAL(D3992),"",FREQUENCY(IF('Data Transformation'!$B$425:$B$8425='Bin Analysis'!$B3987,'Data Transformation'!$G$425:$G$8425),D3992))</f>
        <v>2001</v>
      </c>
      <c r="F3992">
        <f t="shared" si="498"/>
        <v>0</v>
      </c>
      <c r="G3992">
        <f>Weighting!$H$8</f>
        <v>0</v>
      </c>
      <c r="H3992">
        <f t="array" ref="H3992">FREQUENCY(IF('Data Transformation'!$B$4:$B$8425=B3987,'Data Transformation'!$G$4:$G$8425),'Bin Analysis'!$B3992)</f>
        <v>2073</v>
      </c>
      <c r="I3992">
        <f t="shared" si="499"/>
        <v>0</v>
      </c>
      <c r="J3992">
        <f t="shared" ref="J3992:J4009" si="500">IF(I3992=0,0,1)</f>
        <v>0</v>
      </c>
      <c r="K3992">
        <f>J3992*Weighting!$W$8</f>
        <v>0</v>
      </c>
      <c r="M3992" s="14"/>
    </row>
    <row r="3993" spans="1:25" x14ac:dyDescent="0.55000000000000004">
      <c r="A3993" s="32" t="str">
        <f>IF(Weighting!$P$9&gt;0,B3993,"")</f>
        <v/>
      </c>
      <c r="B3993" s="50" t="e">
        <f>Weighting!$C$9</f>
        <v>#DIV/0!</v>
      </c>
      <c r="C3993" t="e">
        <f>Weighting!$F$9</f>
        <v>#NUM!</v>
      </c>
      <c r="D3993" t="e">
        <f>IF(C3993=1,'Data Transformation'!$G$3+0.5*'Data Transformation'!$W$25,IF(C3994=1,D3994-'Data Transformation'!$W$25,FALSE))</f>
        <v>#NUM!</v>
      </c>
      <c r="E3993">
        <f t="array" ref="E3993">IF(ISLOGICAL(D3993),"",FREQUENCY(IF('Data Transformation'!$B$425:$B$8425='Bin Analysis'!$B3987,'Data Transformation'!$G$425:$G$8425),D3993))</f>
        <v>2001</v>
      </c>
      <c r="F3993">
        <f t="shared" si="498"/>
        <v>0</v>
      </c>
      <c r="G3993">
        <f>Weighting!$H$9</f>
        <v>0</v>
      </c>
      <c r="H3993">
        <f t="array" ref="H3993">FREQUENCY(IF('Data Transformation'!$B$4:$B$8425=B3987,'Data Transformation'!$G$4:$G$8425),'Bin Analysis'!$B3993)</f>
        <v>2073</v>
      </c>
      <c r="I3993">
        <f t="shared" si="499"/>
        <v>0</v>
      </c>
      <c r="J3993">
        <f t="shared" si="500"/>
        <v>0</v>
      </c>
      <c r="K3993">
        <f>J3993*Weighting!$W$9</f>
        <v>0</v>
      </c>
      <c r="M3993" s="14"/>
    </row>
    <row r="3994" spans="1:25" x14ac:dyDescent="0.55000000000000004">
      <c r="A3994" s="32" t="str">
        <f>IF(Weighting!$P$10&gt;0,B3994,"")</f>
        <v/>
      </c>
      <c r="B3994" t="e">
        <f>Weighting!$C$10</f>
        <v>#DIV/0!</v>
      </c>
      <c r="C3994" t="e">
        <f>Weighting!$F$10</f>
        <v>#NUM!</v>
      </c>
      <c r="D3994" t="e">
        <f>IF(C3994=1,'Data Transformation'!$G$3+0.5*'Data Transformation'!$W$25,IF(C3995=1,D3995-'Data Transformation'!$W$25,FALSE))</f>
        <v>#NUM!</v>
      </c>
      <c r="E3994">
        <f t="array" ref="E3994">IF(ISLOGICAL(D3994),"",FREQUENCY(IF('Data Transformation'!$B$425:$B$8425='Bin Analysis'!$B3987,'Data Transformation'!$G$425:$G$8425),D3994))</f>
        <v>2001</v>
      </c>
      <c r="F3994">
        <f t="shared" si="498"/>
        <v>0</v>
      </c>
      <c r="G3994">
        <f>Weighting!$H$10</f>
        <v>0</v>
      </c>
      <c r="H3994">
        <f t="array" ref="H3994">FREQUENCY(IF('Data Transformation'!$B$4:$B$8425=B3987,'Data Transformation'!$G$4:$G$8425),'Bin Analysis'!$B3994)</f>
        <v>2073</v>
      </c>
      <c r="I3994">
        <f t="shared" si="499"/>
        <v>0</v>
      </c>
      <c r="J3994">
        <f t="shared" si="500"/>
        <v>0</v>
      </c>
      <c r="K3994">
        <f>J3994*Weighting!$W$10</f>
        <v>0</v>
      </c>
      <c r="M3994" s="14"/>
    </row>
    <row r="3995" spans="1:25" x14ac:dyDescent="0.55000000000000004">
      <c r="A3995" s="32" t="str">
        <f>IF(Weighting!$P$11&gt;0,B3995,"")</f>
        <v/>
      </c>
      <c r="B3995" t="e">
        <f>Weighting!$C$11</f>
        <v>#DIV/0!</v>
      </c>
      <c r="C3995" t="e">
        <f>Weighting!$F$11</f>
        <v>#NUM!</v>
      </c>
      <c r="D3995" t="e">
        <f>IF(C3995=1,'Data Transformation'!$G$3+0.5*'Data Transformation'!$W$25,IF(C3996=1,D3996-'Data Transformation'!$W$25,FALSE))</f>
        <v>#NUM!</v>
      </c>
      <c r="E3995">
        <f t="array" ref="E3995">IF(ISLOGICAL(D3995),"",FREQUENCY(IF('Data Transformation'!$B$425:$B$8425='Bin Analysis'!$B3987,'Data Transformation'!$G$425:$G$8425),D3995))</f>
        <v>2001</v>
      </c>
      <c r="F3995">
        <f t="shared" si="498"/>
        <v>0</v>
      </c>
      <c r="G3995">
        <f>Weighting!$H$11</f>
        <v>0</v>
      </c>
      <c r="H3995">
        <f t="array" ref="H3995">FREQUENCY(IF('Data Transformation'!$B$4:$B$8425=B3987,'Data Transformation'!$G$4:$G$8425),'Bin Analysis'!$B3995)</f>
        <v>2073</v>
      </c>
      <c r="I3995">
        <f t="shared" si="499"/>
        <v>0</v>
      </c>
      <c r="J3995">
        <f t="shared" si="500"/>
        <v>0</v>
      </c>
      <c r="K3995">
        <f>J3995*Weighting!$W$11</f>
        <v>0</v>
      </c>
      <c r="M3995" s="14"/>
    </row>
    <row r="3996" spans="1:25" x14ac:dyDescent="0.55000000000000004">
      <c r="A3996" s="32" t="str">
        <f>IF(Weighting!$P$12&gt;0,B3996,"")</f>
        <v/>
      </c>
      <c r="B3996" t="e">
        <f>Weighting!$C$12</f>
        <v>#DIV/0!</v>
      </c>
      <c r="C3996" t="e">
        <f>Weighting!$F$12</f>
        <v>#NUM!</v>
      </c>
      <c r="D3996" t="e">
        <f>IF(C3996=1,'Data Transformation'!$G$3+0.5*'Data Transformation'!$W$25,IF(C3997=1,D3997-'Data Transformation'!$W$25,FALSE))</f>
        <v>#NUM!</v>
      </c>
      <c r="E3996">
        <f t="array" ref="E3996">IF(ISLOGICAL(D3996),"",FREQUENCY(IF('Data Transformation'!$B$425:$B$8425='Bin Analysis'!$B3987,'Data Transformation'!$G$425:$G$8425),D3996))</f>
        <v>2001</v>
      </c>
      <c r="F3996">
        <f t="shared" si="498"/>
        <v>0</v>
      </c>
      <c r="G3996">
        <f>Weighting!$H$12</f>
        <v>0</v>
      </c>
      <c r="H3996">
        <f t="array" ref="H3996">FREQUENCY(IF('Data Transformation'!$B$4:$B$8425=B3987,'Data Transformation'!$G$4:$G$8425),'Bin Analysis'!$B3996)</f>
        <v>2073</v>
      </c>
      <c r="I3996">
        <f t="shared" si="499"/>
        <v>0</v>
      </c>
      <c r="J3996">
        <f t="shared" si="500"/>
        <v>0</v>
      </c>
      <c r="K3996">
        <f>J3996*Weighting!$W$12</f>
        <v>0</v>
      </c>
      <c r="M3996" s="14"/>
    </row>
    <row r="3997" spans="1:25" x14ac:dyDescent="0.55000000000000004">
      <c r="A3997" s="32" t="str">
        <f>IF(Weighting!$P$13&gt;0,B3997,"")</f>
        <v/>
      </c>
      <c r="B3997" t="e">
        <f>Weighting!$C$13</f>
        <v>#DIV/0!</v>
      </c>
      <c r="C3997" t="e">
        <f>Weighting!$F$13</f>
        <v>#NUM!</v>
      </c>
      <c r="D3997" t="e">
        <f>IF(C3997=1,'Data Transformation'!$G$3+0.5*'Data Transformation'!$W$25,IF(C3998=1,D3998-'Data Transformation'!$W$25,FALSE))</f>
        <v>#NUM!</v>
      </c>
      <c r="E3997">
        <f t="array" ref="E3997">IF(ISLOGICAL(D3997),"",FREQUENCY(IF('Data Transformation'!$B$425:$B$8425='Bin Analysis'!$B3987,'Data Transformation'!$G$425:$G$8425),D3997))</f>
        <v>2001</v>
      </c>
      <c r="F3997">
        <f t="shared" si="498"/>
        <v>0</v>
      </c>
      <c r="G3997">
        <f>Weighting!$H$13</f>
        <v>0</v>
      </c>
      <c r="H3997">
        <f t="array" ref="H3997">FREQUENCY(IF('Data Transformation'!$B$4:$B$8425=B3987,'Data Transformation'!$G$4:$G$8425),'Bin Analysis'!$B3997)</f>
        <v>2073</v>
      </c>
      <c r="I3997">
        <f t="shared" si="499"/>
        <v>0</v>
      </c>
      <c r="J3997">
        <f t="shared" si="500"/>
        <v>0</v>
      </c>
      <c r="K3997">
        <f>J3997*Weighting!$W$13</f>
        <v>0</v>
      </c>
      <c r="M3997" s="14"/>
    </row>
    <row r="3998" spans="1:25" x14ac:dyDescent="0.55000000000000004">
      <c r="A3998" s="32" t="str">
        <f>IF(Weighting!$P$14&gt;0,B3998,"")</f>
        <v/>
      </c>
      <c r="B3998" t="e">
        <f>Weighting!$C$14</f>
        <v>#DIV/0!</v>
      </c>
      <c r="C3998" t="e">
        <f>Weighting!$F$14</f>
        <v>#NUM!</v>
      </c>
      <c r="D3998" t="e">
        <f>IF(C3998=1,'Data Transformation'!$G$3+0.5*'Data Transformation'!$W$25,IF(C3999=1,D3999-'Data Transformation'!$W$25,FALSE))</f>
        <v>#NUM!</v>
      </c>
      <c r="E3998">
        <f t="array" ref="E3998">IF(ISLOGICAL(D3998),"",FREQUENCY(IF('Data Transformation'!$B$425:$B$8425='Bin Analysis'!$B3987,'Data Transformation'!$G$425:$G$8425),D3998))</f>
        <v>2001</v>
      </c>
      <c r="F3998">
        <f t="shared" si="498"/>
        <v>0</v>
      </c>
      <c r="G3998">
        <f>Weighting!$H$14</f>
        <v>0</v>
      </c>
      <c r="H3998">
        <f t="array" ref="H3998">FREQUENCY(IF('Data Transformation'!$B$4:$B$8425=B3987,'Data Transformation'!$G$4:$G$8425),'Bin Analysis'!$B3998)</f>
        <v>2073</v>
      </c>
      <c r="I3998">
        <f t="shared" si="499"/>
        <v>0</v>
      </c>
      <c r="J3998">
        <f t="shared" si="500"/>
        <v>0</v>
      </c>
      <c r="K3998">
        <f>J3998*Weighting!$W$14</f>
        <v>0</v>
      </c>
      <c r="M3998" s="14"/>
    </row>
    <row r="3999" spans="1:25" x14ac:dyDescent="0.55000000000000004">
      <c r="A3999" s="32" t="str">
        <f>IF(Weighting!$P$15&gt;0,B3999,"")</f>
        <v/>
      </c>
      <c r="B3999" t="e">
        <f>Weighting!$C$15</f>
        <v>#DIV/0!</v>
      </c>
      <c r="C3999" t="e">
        <f>Weighting!$F$15</f>
        <v>#NUM!</v>
      </c>
      <c r="D3999" t="e">
        <f>IF(C3999=1,'Data Transformation'!$G$3+0.5*'Data Transformation'!$W$25,IF(C4000=1,D4000-'Data Transformation'!$W$25,FALSE))</f>
        <v>#NUM!</v>
      </c>
      <c r="E3999">
        <f t="array" ref="E3999">IF(ISLOGICAL(D3999),"",FREQUENCY(IF('Data Transformation'!$B$425:$B$8425='Bin Analysis'!$B3987,'Data Transformation'!$G$425:$G$8425),D3999))</f>
        <v>2001</v>
      </c>
      <c r="F3999">
        <f t="shared" si="498"/>
        <v>0</v>
      </c>
      <c r="G3999">
        <f>Weighting!$H$15</f>
        <v>0</v>
      </c>
      <c r="H3999">
        <f t="array" ref="H3999">FREQUENCY(IF('Data Transformation'!$B$4:$B$8425=B3987,'Data Transformation'!$G$4:$G$8425),'Bin Analysis'!$B3999)</f>
        <v>2073</v>
      </c>
      <c r="I3999">
        <f t="shared" si="499"/>
        <v>0</v>
      </c>
      <c r="J3999">
        <f t="shared" si="500"/>
        <v>0</v>
      </c>
      <c r="K3999">
        <f>J3999*Weighting!$W$15</f>
        <v>0</v>
      </c>
      <c r="M3999" s="14"/>
    </row>
    <row r="4000" spans="1:25" x14ac:dyDescent="0.55000000000000004">
      <c r="A4000" s="32" t="str">
        <f>IF(Weighting!$P$16&gt;0,B4000,"")</f>
        <v/>
      </c>
      <c r="B4000" t="e">
        <f>Weighting!$C$16</f>
        <v>#DIV/0!</v>
      </c>
      <c r="C4000" t="e">
        <f>Weighting!$F$16</f>
        <v>#NUM!</v>
      </c>
      <c r="D4000" t="e">
        <f>IF(C4000=1,'Data Transformation'!$G$3+0.5*'Data Transformation'!$W$25,IF(C4001=1,D4001-'Data Transformation'!$W$25,FALSE))</f>
        <v>#NUM!</v>
      </c>
      <c r="E4000">
        <f t="array" ref="E4000">IF(ISLOGICAL(D4000),"",FREQUENCY(IF('Data Transformation'!$B$425:$B$8425='Bin Analysis'!$B3987,'Data Transformation'!$G$425:$G$8425),D4000))</f>
        <v>2001</v>
      </c>
      <c r="F4000">
        <f t="shared" si="498"/>
        <v>0</v>
      </c>
      <c r="G4000">
        <f>Weighting!$H$16</f>
        <v>0</v>
      </c>
      <c r="H4000">
        <f t="array" ref="H4000">FREQUENCY(IF('Data Transformation'!$B$4:$B$8425=B3987,'Data Transformation'!$G$4:$G$8425),'Bin Analysis'!$B4000)</f>
        <v>2073</v>
      </c>
      <c r="I4000">
        <f t="shared" si="499"/>
        <v>0</v>
      </c>
      <c r="J4000">
        <f t="shared" si="500"/>
        <v>0</v>
      </c>
      <c r="K4000">
        <f>J4000*Weighting!$W$16</f>
        <v>0</v>
      </c>
      <c r="M4000" s="14"/>
    </row>
    <row r="4001" spans="1:25" x14ac:dyDescent="0.55000000000000004">
      <c r="A4001" s="32" t="str">
        <f>IF(Weighting!$P$17&gt;0,B4001,"")</f>
        <v/>
      </c>
      <c r="B4001" t="e">
        <f>Weighting!$C$17</f>
        <v>#DIV/0!</v>
      </c>
      <c r="C4001" t="e">
        <f>Weighting!$F$17</f>
        <v>#NUM!</v>
      </c>
      <c r="D4001" t="e">
        <f>IF(C4001=1,'Data Transformation'!$G$3+0.5*'Data Transformation'!$W$25,IF(C4002=1,D4002-'Data Transformation'!$W$25,FALSE))</f>
        <v>#NUM!</v>
      </c>
      <c r="E4001">
        <f t="array" ref="E4001">IF(ISLOGICAL(D4001),"",FREQUENCY(IF('Data Transformation'!$B$425:$B$8425='Bin Analysis'!$B3987,'Data Transformation'!$G$425:$G$8425),D4001))</f>
        <v>2001</v>
      </c>
      <c r="F4001">
        <f t="shared" si="498"/>
        <v>0</v>
      </c>
      <c r="G4001">
        <f>Weighting!$H$17</f>
        <v>0</v>
      </c>
      <c r="H4001">
        <f t="array" ref="H4001">FREQUENCY(IF('Data Transformation'!$B$4:$B$8425=B3987,'Data Transformation'!$G$4:$G$8425),'Bin Analysis'!$B4001)</f>
        <v>2073</v>
      </c>
      <c r="I4001">
        <f t="shared" si="499"/>
        <v>0</v>
      </c>
      <c r="J4001">
        <f t="shared" si="500"/>
        <v>0</v>
      </c>
      <c r="K4001">
        <f>J4001*Weighting!$W$17</f>
        <v>0</v>
      </c>
      <c r="M4001" s="14"/>
    </row>
    <row r="4002" spans="1:25" x14ac:dyDescent="0.55000000000000004">
      <c r="A4002" s="32" t="str">
        <f>IF(Weighting!$P$18&gt;0,B4002,"")</f>
        <v/>
      </c>
      <c r="B4002" t="e">
        <f>Weighting!$C$18</f>
        <v>#DIV/0!</v>
      </c>
      <c r="C4002" t="e">
        <f>Weighting!$F$18</f>
        <v>#NUM!</v>
      </c>
      <c r="D4002" t="e">
        <f>IF(C4002=1,'Data Transformation'!$G$3+0.5*'Data Transformation'!$W$25,IF(C4003=1,D4003-'Data Transformation'!$W$25,FALSE))</f>
        <v>#NUM!</v>
      </c>
      <c r="E4002">
        <f t="array" ref="E4002">IF(ISLOGICAL(D4002),"",FREQUENCY(IF('Data Transformation'!$B$425:$B$8425='Bin Analysis'!$B3987,'Data Transformation'!$G$425:$G$8425),D4002))</f>
        <v>2001</v>
      </c>
      <c r="F4002">
        <f t="shared" si="498"/>
        <v>0</v>
      </c>
      <c r="G4002">
        <f>Weighting!$H$18</f>
        <v>0</v>
      </c>
      <c r="H4002">
        <f t="array" ref="H4002">FREQUENCY(IF('Data Transformation'!$B$4:$B$8425=B3987,'Data Transformation'!$G$4:$G$8425),'Bin Analysis'!$B4002)</f>
        <v>2073</v>
      </c>
      <c r="I4002">
        <f t="shared" si="499"/>
        <v>0</v>
      </c>
      <c r="J4002">
        <f t="shared" si="500"/>
        <v>0</v>
      </c>
      <c r="K4002">
        <f>J4002*Weighting!$W$18</f>
        <v>0</v>
      </c>
      <c r="M4002" s="14"/>
    </row>
    <row r="4003" spans="1:25" x14ac:dyDescent="0.55000000000000004">
      <c r="A4003" s="32" t="str">
        <f>IF(Weighting!$P$19&gt;0,B4003,"")</f>
        <v/>
      </c>
      <c r="B4003" t="e">
        <f>Weighting!$C$19</f>
        <v>#DIV/0!</v>
      </c>
      <c r="C4003" t="e">
        <f>Weighting!$F$19</f>
        <v>#NUM!</v>
      </c>
      <c r="D4003" t="e">
        <f>IF(C4003=1,'Data Transformation'!$G$3+0.5*'Data Transformation'!$W$25,IF(C4004=1,D4004-'Data Transformation'!$W$25,FALSE))</f>
        <v>#NUM!</v>
      </c>
      <c r="E4003">
        <f t="array" ref="E4003">IF(ISLOGICAL(D4003),"",FREQUENCY(IF('Data Transformation'!$B$425:$B$8425='Bin Analysis'!$B3987,'Data Transformation'!$G$425:$G$8425),D4003))</f>
        <v>2001</v>
      </c>
      <c r="F4003">
        <f t="shared" si="498"/>
        <v>0</v>
      </c>
      <c r="G4003">
        <f>Weighting!$H$19</f>
        <v>0</v>
      </c>
      <c r="H4003">
        <f t="array" ref="H4003">FREQUENCY(IF('Data Transformation'!$B$4:$B$8425=B3987,'Data Transformation'!$G$4:$G$8425),'Bin Analysis'!$B4003)</f>
        <v>2073</v>
      </c>
      <c r="I4003">
        <f t="shared" si="499"/>
        <v>0</v>
      </c>
      <c r="J4003">
        <f t="shared" si="500"/>
        <v>0</v>
      </c>
      <c r="K4003">
        <f>J4003*Weighting!$W$19</f>
        <v>0</v>
      </c>
      <c r="M4003" s="14"/>
    </row>
    <row r="4004" spans="1:25" x14ac:dyDescent="0.55000000000000004">
      <c r="A4004" s="32" t="str">
        <f>IF(Weighting!$P$20&gt;0,B4004,"")</f>
        <v/>
      </c>
      <c r="B4004" t="e">
        <f>Weighting!$C$20</f>
        <v>#DIV/0!</v>
      </c>
      <c r="C4004" t="e">
        <f>Weighting!$F$20</f>
        <v>#NUM!</v>
      </c>
      <c r="D4004" t="e">
        <f>IF(C4004=1,'Data Transformation'!$G$3+0.5*'Data Transformation'!$W$25,IF(C4005=1,D4005-'Data Transformation'!$W$25,FALSE))</f>
        <v>#NUM!</v>
      </c>
      <c r="E4004">
        <f t="array" ref="E4004">IF(ISLOGICAL(D4004),"",FREQUENCY(IF('Data Transformation'!$B$425:$B$8425='Bin Analysis'!$B3987,'Data Transformation'!$G$425:$G$8425),D4004))</f>
        <v>2001</v>
      </c>
      <c r="F4004">
        <f t="shared" si="498"/>
        <v>0</v>
      </c>
      <c r="G4004">
        <f>Weighting!$H$20</f>
        <v>0</v>
      </c>
      <c r="H4004">
        <f t="array" ref="H4004">FREQUENCY(IF('Data Transformation'!$B$4:$B$8425=B3987,'Data Transformation'!$G$4:$G$8425),'Bin Analysis'!$B4004)</f>
        <v>2073</v>
      </c>
      <c r="I4004">
        <f t="shared" si="499"/>
        <v>0</v>
      </c>
      <c r="J4004">
        <f t="shared" si="500"/>
        <v>0</v>
      </c>
      <c r="K4004">
        <f>J4004*Weighting!$W$20</f>
        <v>0</v>
      </c>
      <c r="M4004" s="14"/>
    </row>
    <row r="4005" spans="1:25" x14ac:dyDescent="0.55000000000000004">
      <c r="A4005" s="32" t="str">
        <f>IF(Weighting!$P$21&gt;0,B4005,"")</f>
        <v/>
      </c>
      <c r="B4005" t="e">
        <f>Weighting!$C$21</f>
        <v>#DIV/0!</v>
      </c>
      <c r="C4005" t="e">
        <f>Weighting!$F$21</f>
        <v>#NUM!</v>
      </c>
      <c r="D4005" t="e">
        <f>IF(C4005=1,'Data Transformation'!$G$3+0.5*'Data Transformation'!$W$25,IF(C4006=1,D4006-'Data Transformation'!$W$25,FALSE))</f>
        <v>#NUM!</v>
      </c>
      <c r="E4005">
        <f t="array" ref="E4005">IF(ISLOGICAL(D4005),"",FREQUENCY(IF('Data Transformation'!$B$425:$B$8425='Bin Analysis'!$B3987,'Data Transformation'!$G$425:$G$8425),D4005))</f>
        <v>2001</v>
      </c>
      <c r="F4005">
        <f t="shared" si="498"/>
        <v>0</v>
      </c>
      <c r="G4005">
        <f>Weighting!$H$21</f>
        <v>0</v>
      </c>
      <c r="H4005">
        <f t="array" ref="H4005">FREQUENCY(IF('Data Transformation'!$B$4:$B$8425=B3987,'Data Transformation'!$G$4:$G$8425),'Bin Analysis'!$B4005)</f>
        <v>2073</v>
      </c>
      <c r="I4005">
        <f t="shared" si="499"/>
        <v>0</v>
      </c>
      <c r="J4005">
        <f t="shared" si="500"/>
        <v>0</v>
      </c>
      <c r="K4005">
        <f>J4005*Weighting!$W$21</f>
        <v>0</v>
      </c>
      <c r="M4005" s="14"/>
    </row>
    <row r="4006" spans="1:25" x14ac:dyDescent="0.55000000000000004">
      <c r="A4006" s="32" t="str">
        <f>IF(Weighting!$P$22&gt;0,B4006,"")</f>
        <v/>
      </c>
      <c r="B4006" t="e">
        <f>Weighting!$C$22</f>
        <v>#DIV/0!</v>
      </c>
      <c r="C4006" t="e">
        <f>Weighting!$F$22</f>
        <v>#NUM!</v>
      </c>
      <c r="D4006" t="e">
        <f>IF(C4006=1,'Data Transformation'!$G$3+0.5*'Data Transformation'!$W$25,IF(C4007=1,D4007-'Data Transformation'!$W$25,FALSE))</f>
        <v>#NUM!</v>
      </c>
      <c r="E4006">
        <f t="array" ref="E4006">IF(ISLOGICAL(D4006),"",FREQUENCY(IF('Data Transformation'!$B$425:$B$8425='Bin Analysis'!$B3987,'Data Transformation'!$G$425:$G$8425),D4006))</f>
        <v>2001</v>
      </c>
      <c r="F4006">
        <f t="shared" si="498"/>
        <v>0</v>
      </c>
      <c r="G4006">
        <f>Weighting!$H$22</f>
        <v>0</v>
      </c>
      <c r="H4006">
        <f t="array" ref="H4006">FREQUENCY(IF('Data Transformation'!$B$4:$B$8425=B3987,'Data Transformation'!$G$4:$G$8425),'Bin Analysis'!$B4006)</f>
        <v>2073</v>
      </c>
      <c r="I4006">
        <f t="shared" si="499"/>
        <v>0</v>
      </c>
      <c r="J4006">
        <f t="shared" si="500"/>
        <v>0</v>
      </c>
      <c r="K4006">
        <f>J4006*Weighting!$W$22</f>
        <v>0</v>
      </c>
      <c r="M4006" s="14"/>
    </row>
    <row r="4007" spans="1:25" x14ac:dyDescent="0.55000000000000004">
      <c r="A4007" s="32" t="str">
        <f>IF(Weighting!$P$23&gt;0,B4007,"")</f>
        <v/>
      </c>
      <c r="B4007" t="e">
        <f>Weighting!$C$23</f>
        <v>#DIV/0!</v>
      </c>
      <c r="C4007" t="e">
        <f>Weighting!$F$23</f>
        <v>#NUM!</v>
      </c>
      <c r="D4007" t="e">
        <f>IF(C4007=1,'Data Transformation'!$G$3+0.5*'Data Transformation'!$W$25,IF(C4008=1,D4008-'Data Transformation'!$W$25,FALSE))</f>
        <v>#NUM!</v>
      </c>
      <c r="E4007">
        <f t="array" ref="E4007">IF(ISLOGICAL(D4007),"",FREQUENCY(IF('Data Transformation'!$B$425:$B$8425='Bin Analysis'!$B3987,'Data Transformation'!$G$425:$G$8425),D4007))</f>
        <v>2001</v>
      </c>
      <c r="F4007">
        <f t="shared" si="498"/>
        <v>0</v>
      </c>
      <c r="G4007">
        <f>Weighting!$H$23</f>
        <v>0</v>
      </c>
      <c r="H4007">
        <f t="array" ref="H4007">FREQUENCY(IF('Data Transformation'!$B$4:$B$8425=B3987,'Data Transformation'!$G$4:$G$8425),'Bin Analysis'!$B4007)</f>
        <v>2073</v>
      </c>
      <c r="I4007">
        <f t="shared" si="499"/>
        <v>0</v>
      </c>
      <c r="J4007">
        <f t="shared" si="500"/>
        <v>0</v>
      </c>
      <c r="K4007">
        <f>J4007*Weighting!$W$23</f>
        <v>0</v>
      </c>
      <c r="M4007" s="14"/>
    </row>
    <row r="4008" spans="1:25" x14ac:dyDescent="0.55000000000000004">
      <c r="A4008" s="32" t="str">
        <f>IF(Weighting!$P$24&gt;0,B4008,"")</f>
        <v/>
      </c>
      <c r="B4008" t="e">
        <f>Weighting!$C$24</f>
        <v>#DIV/0!</v>
      </c>
      <c r="C4008" t="e">
        <f>Weighting!$F$24</f>
        <v>#NUM!</v>
      </c>
      <c r="D4008" t="e">
        <f>IF(C4008=1,'Data Transformation'!$G$3+0.5*'Data Transformation'!$W$25,IF(C4009=1,D4009-'Data Transformation'!$W$25,FALSE))</f>
        <v>#NUM!</v>
      </c>
      <c r="E4008">
        <f t="array" ref="E4008">IF(ISLOGICAL(D4008),"",FREQUENCY(IF('Data Transformation'!$B$425:$B$8425='Bin Analysis'!$B3987,'Data Transformation'!$G$425:$G$8425),D4008))</f>
        <v>2001</v>
      </c>
      <c r="F4008">
        <f t="shared" si="498"/>
        <v>0</v>
      </c>
      <c r="G4008">
        <f>Weighting!$H$24</f>
        <v>0</v>
      </c>
      <c r="H4008">
        <f t="array" ref="H4008">FREQUENCY(IF('Data Transformation'!$B$4:$B$8425=B3987,'Data Transformation'!$G$4:$G$8425),'Bin Analysis'!$B4008)</f>
        <v>2073</v>
      </c>
      <c r="I4008">
        <f t="shared" si="499"/>
        <v>0</v>
      </c>
      <c r="J4008">
        <f t="shared" si="500"/>
        <v>0</v>
      </c>
      <c r="K4008">
        <f>J4008*Weighting!$W$24</f>
        <v>0</v>
      </c>
      <c r="M4008" s="14"/>
    </row>
    <row r="4009" spans="1:25" x14ac:dyDescent="0.55000000000000004">
      <c r="A4009" s="32" t="str">
        <f>IF(Weighting!$P$25&gt;0,B4009,"")</f>
        <v/>
      </c>
      <c r="B4009" t="e">
        <f>Weighting!$C$25</f>
        <v>#DIV/0!</v>
      </c>
      <c r="C4009" t="e">
        <f>Weighting!$F$25</f>
        <v>#NUM!</v>
      </c>
      <c r="D4009" t="e">
        <f>IF(C4009=1,'Data Transformation'!$G$3+0.5*'Data Transformation'!$W$25,IF(C4010=1,D4010-'Data Transformation'!$W$25,FALSE))</f>
        <v>#NUM!</v>
      </c>
      <c r="E4009">
        <f t="array" ref="E4009">IF(ISLOGICAL(D4009),"",FREQUENCY(IF('Data Transformation'!$B$425:$B$8425='Bin Analysis'!$B3987,'Data Transformation'!$G$425:$G$8425),D4009))</f>
        <v>2001</v>
      </c>
      <c r="F4009">
        <f t="shared" si="498"/>
        <v>0</v>
      </c>
      <c r="G4009">
        <f>Weighting!$H$25</f>
        <v>0</v>
      </c>
      <c r="H4009">
        <f t="array" ref="H4009">FREQUENCY(IF('Data Transformation'!$B$4:$B$8425=B3987,'Data Transformation'!$G$4:$G$8425),'Bin Analysis'!$B4009)</f>
        <v>2073</v>
      </c>
      <c r="I4009">
        <f t="shared" si="499"/>
        <v>0</v>
      </c>
      <c r="J4009">
        <f t="shared" si="500"/>
        <v>0</v>
      </c>
      <c r="K4009">
        <f>J4009*Weighting!$W$25</f>
        <v>0</v>
      </c>
      <c r="M4009" s="14"/>
    </row>
    <row r="4010" spans="1:25" x14ac:dyDescent="0.55000000000000004">
      <c r="O4010"/>
      <c r="P4010"/>
      <c r="Q4010"/>
      <c r="R4010"/>
    </row>
    <row r="4011" spans="1:25" ht="23.35" x14ac:dyDescent="0.8">
      <c r="A4011" s="21" t="s">
        <v>0</v>
      </c>
      <c r="B4011" s="21" t="str">
        <f>IFERROR(VLOOKUP(C4011,'Data Transformation'!$L$6:$M$426,2,FALSE),"")</f>
        <v/>
      </c>
      <c r="C4011" s="21">
        <f>C3987+1</f>
        <v>167</v>
      </c>
      <c r="D4011" s="21"/>
      <c r="E4011" s="21"/>
      <c r="F4011" s="21"/>
      <c r="G4011" s="21"/>
      <c r="H4011" s="22"/>
      <c r="I4011" s="22"/>
      <c r="J4011" s="22"/>
      <c r="K4011" s="21"/>
      <c r="L4011" s="21" t="str">
        <f>B4011</f>
        <v/>
      </c>
      <c r="M4011" s="23" t="e">
        <f>INDEX('Data Transformation'!$O$4:$O$424,MATCH($B4011,'Data Transformation'!$M$4:$M$424,0),MATCH($M$2,'Data Transformation'!$O$3,0))</f>
        <v>#N/A</v>
      </c>
      <c r="N4011" s="27" t="e">
        <f>IF('Input and Summary Results'!$J$16="minimum",'Bin Analysis'!X4012/(M4011-1),'Bin Analysis'!Y4011/('Bin Analysis'!M4011-1))</f>
        <v>#N/A</v>
      </c>
      <c r="O4011" s="27" t="e">
        <f>IF(M4011=FALSE,NA(),(VLOOKUP(1,C4014:K4033,4,FALSE))/(M4011-1))</f>
        <v>#N/A</v>
      </c>
      <c r="P4011" s="27" t="e">
        <f>IF(M4011=FALSE,NA(),SUM(J4014:J4033)/Weighting!$S$5)</f>
        <v>#N/A</v>
      </c>
      <c r="Q4011" s="27" t="e">
        <f>IF(M4011=FALSE,NA(),SUM(K4014:K4033)/Weighting!$S$6)</f>
        <v>#N/A</v>
      </c>
      <c r="R4011" s="27" t="e">
        <f>IF(M4011=FALSE,NA(),(VLOOKUP(1,G4014:K4033,3,FALSE))/(M4011-1))</f>
        <v>#N/A</v>
      </c>
      <c r="S4011" s="22" t="e">
        <f>IF(M4011=FALSE,NA(),IF(SUM(J4014:J4033)=2,"yes","no"))</f>
        <v>#N/A</v>
      </c>
      <c r="X4011" s="2" cm="2">
        <f t="array" ref="X4011:X4012">FREQUENCY(IF('Data Transformation'!$B$425:$B$6424='Bin Analysis'!L4011,'Data Transformation'!$G$425:$G$6424),'Data Transformation'!$U$11)</f>
        <v>0</v>
      </c>
      <c r="Y4011" s="2" cm="2">
        <f t="array" ref="Y4011:Y4012">FREQUENCY(IF('Data Transformation'!$B$425:$B$6424='Bin Analysis'!L4011,'Data Transformation'!$G$425:$G$6424),'Data Transformation'!$U$12)</f>
        <v>0</v>
      </c>
    </row>
    <row r="4012" spans="1:25" x14ac:dyDescent="0.55000000000000004">
      <c r="A4012" s="14" t="s">
        <v>67</v>
      </c>
      <c r="B4012" t="s">
        <v>47</v>
      </c>
      <c r="C4012" t="s">
        <v>5</v>
      </c>
      <c r="D4012" t="s">
        <v>100</v>
      </c>
      <c r="E4012" t="s">
        <v>101</v>
      </c>
      <c r="F4012" t="s">
        <v>102</v>
      </c>
      <c r="G4012" t="s">
        <v>70</v>
      </c>
      <c r="H4012" t="s">
        <v>31</v>
      </c>
      <c r="I4012" t="s">
        <v>32</v>
      </c>
      <c r="J4012" t="s">
        <v>46</v>
      </c>
      <c r="K4012" s="14" t="s">
        <v>45</v>
      </c>
      <c r="M4012" s="14"/>
      <c r="X4012" s="2">
        <v>0</v>
      </c>
      <c r="Y4012" s="2">
        <v>0</v>
      </c>
    </row>
    <row r="4013" spans="1:25" x14ac:dyDescent="0.55000000000000004">
      <c r="A4013" s="32"/>
      <c r="D4013" t="e">
        <f>IF(C4013=1,'Data Transformation'!$G$3+0.5*'Data Transformation'!$W$25,IF(C4014=1,D4014-'Data Transformation'!$W$25,FALSE))</f>
        <v>#NUM!</v>
      </c>
      <c r="E4013">
        <f t="array" ref="E4013">IF(ISLOGICAL(D4013),"",FREQUENCY(IF('Data Transformation'!$B$425:$B$8425='Bin Analysis'!$B4011,'Data Transformation'!$G$425:$G$8425),D4013))</f>
        <v>2001</v>
      </c>
      <c r="F4013" t="e">
        <f>IF(ISLOGICAL(D4013),"",E4013-E4012)</f>
        <v>#VALUE!</v>
      </c>
      <c r="M4013" s="14"/>
    </row>
    <row r="4014" spans="1:25" x14ac:dyDescent="0.55000000000000004">
      <c r="A4014" s="32" t="e">
        <f>IF(Weighting!$P$6&gt;0,B4014,"")</f>
        <v>#NUM!</v>
      </c>
      <c r="B4014" t="e">
        <f>Weighting!$C$6</f>
        <v>#DIV/0!</v>
      </c>
      <c r="C4014" t="e">
        <f>Weighting!$F$6</f>
        <v>#NUM!</v>
      </c>
      <c r="D4014" t="e">
        <f>IF(C4014=1,'Data Transformation'!$G$3+0.5*'Data Transformation'!$W$25,IF(C4015=1,D4015-'Data Transformation'!$W$25,FALSE))</f>
        <v>#NUM!</v>
      </c>
      <c r="E4014">
        <f t="array" ref="E4014">IF(ISLOGICAL(D4014),"",FREQUENCY(IF('Data Transformation'!$B$425:$B$8425='Bin Analysis'!$B4011,'Data Transformation'!$G$425:$G$8425),D4014))</f>
        <v>2001</v>
      </c>
      <c r="F4014">
        <f>IF(ISLOGICAL(D4014),"",E4014-E4013)</f>
        <v>0</v>
      </c>
      <c r="G4014">
        <f>Weighting!$H$6</f>
        <v>1</v>
      </c>
      <c r="H4014">
        <f t="array" ref="H4014">FREQUENCY(IF('Data Transformation'!$B$4:$B$8425=B4011,'Data Transformation'!$G$4:$G$8425),'Bin Analysis'!$B4014)</f>
        <v>2073</v>
      </c>
      <c r="I4014">
        <f>H4014-H4013</f>
        <v>2073</v>
      </c>
      <c r="J4014">
        <f>IF(I4014=0,0,1)</f>
        <v>1</v>
      </c>
      <c r="K4014" t="e">
        <f>J4014*Weighting!$W$6</f>
        <v>#NUM!</v>
      </c>
      <c r="M4014" s="14"/>
    </row>
    <row r="4015" spans="1:25" x14ac:dyDescent="0.55000000000000004">
      <c r="A4015" s="32" t="str">
        <f>IF(Weighting!$P$7&gt;0,B4015,"")</f>
        <v/>
      </c>
      <c r="B4015" t="e">
        <f>Weighting!$C$7</f>
        <v>#DIV/0!</v>
      </c>
      <c r="C4015" t="e">
        <f>Weighting!$F$7</f>
        <v>#NUM!</v>
      </c>
      <c r="D4015" t="e">
        <f>IF(C4015=1,'Data Transformation'!$G$3+0.5*'Data Transformation'!$W$25,IF(C4016=1,D4016-'Data Transformation'!$W$25,FALSE))</f>
        <v>#NUM!</v>
      </c>
      <c r="E4015">
        <f t="array" ref="E4015">IF(ISLOGICAL(D4015),"",FREQUENCY(IF('Data Transformation'!$B$425:$B$8425='Bin Analysis'!$B4011,'Data Transformation'!$G$425:$G$8425),D4015))</f>
        <v>2001</v>
      </c>
      <c r="F4015">
        <f t="shared" ref="F4015:F4033" si="501">IF(ISLOGICAL(D4015),"",E4015-E4014)</f>
        <v>0</v>
      </c>
      <c r="G4015">
        <f>Weighting!$H$7</f>
        <v>0</v>
      </c>
      <c r="H4015">
        <f t="array" ref="H4015">FREQUENCY(IF('Data Transformation'!$B$4:$B$8425=B4011,'Data Transformation'!$G$4:$G$8425),'Bin Analysis'!$B4015)</f>
        <v>2073</v>
      </c>
      <c r="I4015">
        <f t="shared" ref="I4015:I4033" si="502">H4015-H4014</f>
        <v>0</v>
      </c>
      <c r="J4015">
        <f>IF(I4015=0,0,1)</f>
        <v>0</v>
      </c>
      <c r="K4015">
        <f>J4015*Weighting!$W$7</f>
        <v>0</v>
      </c>
      <c r="M4015" s="14"/>
    </row>
    <row r="4016" spans="1:25" x14ac:dyDescent="0.55000000000000004">
      <c r="A4016" s="32" t="str">
        <f>IF(Weighting!$P$8&gt;0,B4016,"")</f>
        <v/>
      </c>
      <c r="B4016" t="e">
        <f>Weighting!$C$8</f>
        <v>#DIV/0!</v>
      </c>
      <c r="C4016" t="e">
        <f>Weighting!$F$8</f>
        <v>#NUM!</v>
      </c>
      <c r="D4016" t="e">
        <f>IF(C4016=1,'Data Transformation'!$G$3+0.5*'Data Transformation'!$W$25,IF(C4017=1,D4017-'Data Transformation'!$W$25,FALSE))</f>
        <v>#NUM!</v>
      </c>
      <c r="E4016">
        <f t="array" ref="E4016">IF(ISLOGICAL(D4016),"",FREQUENCY(IF('Data Transformation'!$B$425:$B$8425='Bin Analysis'!$B4011,'Data Transformation'!$G$425:$G$8425),D4016))</f>
        <v>2001</v>
      </c>
      <c r="F4016">
        <f t="shared" si="501"/>
        <v>0</v>
      </c>
      <c r="G4016">
        <f>Weighting!$H$8</f>
        <v>0</v>
      </c>
      <c r="H4016">
        <f t="array" ref="H4016">FREQUENCY(IF('Data Transformation'!$B$4:$B$8425=B4011,'Data Transformation'!$G$4:$G$8425),'Bin Analysis'!$B4016)</f>
        <v>2073</v>
      </c>
      <c r="I4016">
        <f t="shared" si="502"/>
        <v>0</v>
      </c>
      <c r="J4016">
        <f t="shared" ref="J4016:J4033" si="503">IF(I4016=0,0,1)</f>
        <v>0</v>
      </c>
      <c r="K4016">
        <f>J4016*Weighting!$W$8</f>
        <v>0</v>
      </c>
      <c r="M4016" s="14"/>
    </row>
    <row r="4017" spans="1:13" x14ac:dyDescent="0.55000000000000004">
      <c r="A4017" s="32" t="str">
        <f>IF(Weighting!$P$9&gt;0,B4017,"")</f>
        <v/>
      </c>
      <c r="B4017" s="50" t="e">
        <f>Weighting!$C$9</f>
        <v>#DIV/0!</v>
      </c>
      <c r="C4017" t="e">
        <f>Weighting!$F$9</f>
        <v>#NUM!</v>
      </c>
      <c r="D4017" t="e">
        <f>IF(C4017=1,'Data Transformation'!$G$3+0.5*'Data Transformation'!$W$25,IF(C4018=1,D4018-'Data Transformation'!$W$25,FALSE))</f>
        <v>#NUM!</v>
      </c>
      <c r="E4017">
        <f t="array" ref="E4017">IF(ISLOGICAL(D4017),"",FREQUENCY(IF('Data Transformation'!$B$425:$B$8425='Bin Analysis'!$B4011,'Data Transformation'!$G$425:$G$8425),D4017))</f>
        <v>2001</v>
      </c>
      <c r="F4017">
        <f t="shared" si="501"/>
        <v>0</v>
      </c>
      <c r="G4017">
        <f>Weighting!$H$9</f>
        <v>0</v>
      </c>
      <c r="H4017">
        <f t="array" ref="H4017">FREQUENCY(IF('Data Transformation'!$B$4:$B$8425=B4011,'Data Transformation'!$G$4:$G$8425),'Bin Analysis'!$B4017)</f>
        <v>2073</v>
      </c>
      <c r="I4017">
        <f t="shared" si="502"/>
        <v>0</v>
      </c>
      <c r="J4017">
        <f t="shared" si="503"/>
        <v>0</v>
      </c>
      <c r="K4017">
        <f>J4017*Weighting!$W$9</f>
        <v>0</v>
      </c>
      <c r="M4017" s="14"/>
    </row>
    <row r="4018" spans="1:13" x14ac:dyDescent="0.55000000000000004">
      <c r="A4018" s="32" t="str">
        <f>IF(Weighting!$P$10&gt;0,B4018,"")</f>
        <v/>
      </c>
      <c r="B4018" t="e">
        <f>Weighting!$C$10</f>
        <v>#DIV/0!</v>
      </c>
      <c r="C4018" t="e">
        <f>Weighting!$F$10</f>
        <v>#NUM!</v>
      </c>
      <c r="D4018" t="e">
        <f>IF(C4018=1,'Data Transformation'!$G$3+0.5*'Data Transformation'!$W$25,IF(C4019=1,D4019-'Data Transformation'!$W$25,FALSE))</f>
        <v>#NUM!</v>
      </c>
      <c r="E4018">
        <f t="array" ref="E4018">IF(ISLOGICAL(D4018),"",FREQUENCY(IF('Data Transformation'!$B$425:$B$8425='Bin Analysis'!$B4011,'Data Transformation'!$G$425:$G$8425),D4018))</f>
        <v>2001</v>
      </c>
      <c r="F4018">
        <f t="shared" si="501"/>
        <v>0</v>
      </c>
      <c r="G4018">
        <f>Weighting!$H$10</f>
        <v>0</v>
      </c>
      <c r="H4018">
        <f t="array" ref="H4018">FREQUENCY(IF('Data Transformation'!$B$4:$B$8425=B4011,'Data Transformation'!$G$4:$G$8425),'Bin Analysis'!$B4018)</f>
        <v>2073</v>
      </c>
      <c r="I4018">
        <f t="shared" si="502"/>
        <v>0</v>
      </c>
      <c r="J4018">
        <f t="shared" si="503"/>
        <v>0</v>
      </c>
      <c r="K4018">
        <f>J4018*Weighting!$W$10</f>
        <v>0</v>
      </c>
      <c r="M4018" s="14"/>
    </row>
    <row r="4019" spans="1:13" x14ac:dyDescent="0.55000000000000004">
      <c r="A4019" s="32" t="str">
        <f>IF(Weighting!$P$11&gt;0,B4019,"")</f>
        <v/>
      </c>
      <c r="B4019" t="e">
        <f>Weighting!$C$11</f>
        <v>#DIV/0!</v>
      </c>
      <c r="C4019" t="e">
        <f>Weighting!$F$11</f>
        <v>#NUM!</v>
      </c>
      <c r="D4019" t="e">
        <f>IF(C4019=1,'Data Transformation'!$G$3+0.5*'Data Transformation'!$W$25,IF(C4020=1,D4020-'Data Transformation'!$W$25,FALSE))</f>
        <v>#NUM!</v>
      </c>
      <c r="E4019">
        <f t="array" ref="E4019">IF(ISLOGICAL(D4019),"",FREQUENCY(IF('Data Transformation'!$B$425:$B$8425='Bin Analysis'!$B4011,'Data Transformation'!$G$425:$G$8425),D4019))</f>
        <v>2001</v>
      </c>
      <c r="F4019">
        <f t="shared" si="501"/>
        <v>0</v>
      </c>
      <c r="G4019">
        <f>Weighting!$H$11</f>
        <v>0</v>
      </c>
      <c r="H4019">
        <f t="array" ref="H4019">FREQUENCY(IF('Data Transformation'!$B$4:$B$8425=B4011,'Data Transformation'!$G$4:$G$8425),'Bin Analysis'!$B4019)</f>
        <v>2073</v>
      </c>
      <c r="I4019">
        <f t="shared" si="502"/>
        <v>0</v>
      </c>
      <c r="J4019">
        <f t="shared" si="503"/>
        <v>0</v>
      </c>
      <c r="K4019">
        <f>J4019*Weighting!$W$11</f>
        <v>0</v>
      </c>
      <c r="M4019" s="14"/>
    </row>
    <row r="4020" spans="1:13" x14ac:dyDescent="0.55000000000000004">
      <c r="A4020" s="32" t="str">
        <f>IF(Weighting!$P$12&gt;0,B4020,"")</f>
        <v/>
      </c>
      <c r="B4020" t="e">
        <f>Weighting!$C$12</f>
        <v>#DIV/0!</v>
      </c>
      <c r="C4020" t="e">
        <f>Weighting!$F$12</f>
        <v>#NUM!</v>
      </c>
      <c r="D4020" t="e">
        <f>IF(C4020=1,'Data Transformation'!$G$3+0.5*'Data Transformation'!$W$25,IF(C4021=1,D4021-'Data Transformation'!$W$25,FALSE))</f>
        <v>#NUM!</v>
      </c>
      <c r="E4020">
        <f t="array" ref="E4020">IF(ISLOGICAL(D4020),"",FREQUENCY(IF('Data Transformation'!$B$425:$B$8425='Bin Analysis'!$B4011,'Data Transformation'!$G$425:$G$8425),D4020))</f>
        <v>2001</v>
      </c>
      <c r="F4020">
        <f t="shared" si="501"/>
        <v>0</v>
      </c>
      <c r="G4020">
        <f>Weighting!$H$12</f>
        <v>0</v>
      </c>
      <c r="H4020">
        <f t="array" ref="H4020">FREQUENCY(IF('Data Transformation'!$B$4:$B$8425=B4011,'Data Transformation'!$G$4:$G$8425),'Bin Analysis'!$B4020)</f>
        <v>2073</v>
      </c>
      <c r="I4020">
        <f t="shared" si="502"/>
        <v>0</v>
      </c>
      <c r="J4020">
        <f t="shared" si="503"/>
        <v>0</v>
      </c>
      <c r="K4020">
        <f>J4020*Weighting!$W$12</f>
        <v>0</v>
      </c>
      <c r="M4020" s="14"/>
    </row>
    <row r="4021" spans="1:13" x14ac:dyDescent="0.55000000000000004">
      <c r="A4021" s="32" t="str">
        <f>IF(Weighting!$P$13&gt;0,B4021,"")</f>
        <v/>
      </c>
      <c r="B4021" t="e">
        <f>Weighting!$C$13</f>
        <v>#DIV/0!</v>
      </c>
      <c r="C4021" t="e">
        <f>Weighting!$F$13</f>
        <v>#NUM!</v>
      </c>
      <c r="D4021" t="e">
        <f>IF(C4021=1,'Data Transformation'!$G$3+0.5*'Data Transformation'!$W$25,IF(C4022=1,D4022-'Data Transformation'!$W$25,FALSE))</f>
        <v>#NUM!</v>
      </c>
      <c r="E4021">
        <f t="array" ref="E4021">IF(ISLOGICAL(D4021),"",FREQUENCY(IF('Data Transformation'!$B$425:$B$8425='Bin Analysis'!$B4011,'Data Transformation'!$G$425:$G$8425),D4021))</f>
        <v>2001</v>
      </c>
      <c r="F4021">
        <f t="shared" si="501"/>
        <v>0</v>
      </c>
      <c r="G4021">
        <f>Weighting!$H$13</f>
        <v>0</v>
      </c>
      <c r="H4021">
        <f t="array" ref="H4021">FREQUENCY(IF('Data Transformation'!$B$4:$B$8425=B4011,'Data Transformation'!$G$4:$G$8425),'Bin Analysis'!$B4021)</f>
        <v>2073</v>
      </c>
      <c r="I4021">
        <f t="shared" si="502"/>
        <v>0</v>
      </c>
      <c r="J4021">
        <f t="shared" si="503"/>
        <v>0</v>
      </c>
      <c r="K4021">
        <f>J4021*Weighting!$W$13</f>
        <v>0</v>
      </c>
      <c r="M4021" s="14"/>
    </row>
    <row r="4022" spans="1:13" x14ac:dyDescent="0.55000000000000004">
      <c r="A4022" s="32" t="str">
        <f>IF(Weighting!$P$14&gt;0,B4022,"")</f>
        <v/>
      </c>
      <c r="B4022" t="e">
        <f>Weighting!$C$14</f>
        <v>#DIV/0!</v>
      </c>
      <c r="C4022" t="e">
        <f>Weighting!$F$14</f>
        <v>#NUM!</v>
      </c>
      <c r="D4022" t="e">
        <f>IF(C4022=1,'Data Transformation'!$G$3+0.5*'Data Transformation'!$W$25,IF(C4023=1,D4023-'Data Transformation'!$W$25,FALSE))</f>
        <v>#NUM!</v>
      </c>
      <c r="E4022">
        <f t="array" ref="E4022">IF(ISLOGICAL(D4022),"",FREQUENCY(IF('Data Transformation'!$B$425:$B$8425='Bin Analysis'!$B4011,'Data Transformation'!$G$425:$G$8425),D4022))</f>
        <v>2001</v>
      </c>
      <c r="F4022">
        <f t="shared" si="501"/>
        <v>0</v>
      </c>
      <c r="G4022">
        <f>Weighting!$H$14</f>
        <v>0</v>
      </c>
      <c r="H4022">
        <f t="array" ref="H4022">FREQUENCY(IF('Data Transformation'!$B$4:$B$8425=B4011,'Data Transformation'!$G$4:$G$8425),'Bin Analysis'!$B4022)</f>
        <v>2073</v>
      </c>
      <c r="I4022">
        <f t="shared" si="502"/>
        <v>0</v>
      </c>
      <c r="J4022">
        <f t="shared" si="503"/>
        <v>0</v>
      </c>
      <c r="K4022">
        <f>J4022*Weighting!$W$14</f>
        <v>0</v>
      </c>
      <c r="M4022" s="14"/>
    </row>
    <row r="4023" spans="1:13" x14ac:dyDescent="0.55000000000000004">
      <c r="A4023" s="32" t="str">
        <f>IF(Weighting!$P$15&gt;0,B4023,"")</f>
        <v/>
      </c>
      <c r="B4023" t="e">
        <f>Weighting!$C$15</f>
        <v>#DIV/0!</v>
      </c>
      <c r="C4023" t="e">
        <f>Weighting!$F$15</f>
        <v>#NUM!</v>
      </c>
      <c r="D4023" t="e">
        <f>IF(C4023=1,'Data Transformation'!$G$3+0.5*'Data Transformation'!$W$25,IF(C4024=1,D4024-'Data Transformation'!$W$25,FALSE))</f>
        <v>#NUM!</v>
      </c>
      <c r="E4023">
        <f t="array" ref="E4023">IF(ISLOGICAL(D4023),"",FREQUENCY(IF('Data Transformation'!$B$425:$B$8425='Bin Analysis'!$B4011,'Data Transformation'!$G$425:$G$8425),D4023))</f>
        <v>2001</v>
      </c>
      <c r="F4023">
        <f t="shared" si="501"/>
        <v>0</v>
      </c>
      <c r="G4023">
        <f>Weighting!$H$15</f>
        <v>0</v>
      </c>
      <c r="H4023">
        <f t="array" ref="H4023">FREQUENCY(IF('Data Transformation'!$B$4:$B$8425=B4011,'Data Transformation'!$G$4:$G$8425),'Bin Analysis'!$B4023)</f>
        <v>2073</v>
      </c>
      <c r="I4023">
        <f t="shared" si="502"/>
        <v>0</v>
      </c>
      <c r="J4023">
        <f t="shared" si="503"/>
        <v>0</v>
      </c>
      <c r="K4023">
        <f>J4023*Weighting!$W$15</f>
        <v>0</v>
      </c>
      <c r="M4023" s="14"/>
    </row>
    <row r="4024" spans="1:13" x14ac:dyDescent="0.55000000000000004">
      <c r="A4024" s="32" t="str">
        <f>IF(Weighting!$P$16&gt;0,B4024,"")</f>
        <v/>
      </c>
      <c r="B4024" t="e">
        <f>Weighting!$C$16</f>
        <v>#DIV/0!</v>
      </c>
      <c r="C4024" t="e">
        <f>Weighting!$F$16</f>
        <v>#NUM!</v>
      </c>
      <c r="D4024" t="e">
        <f>IF(C4024=1,'Data Transformation'!$G$3+0.5*'Data Transformation'!$W$25,IF(C4025=1,D4025-'Data Transformation'!$W$25,FALSE))</f>
        <v>#NUM!</v>
      </c>
      <c r="E4024">
        <f t="array" ref="E4024">IF(ISLOGICAL(D4024),"",FREQUENCY(IF('Data Transformation'!$B$425:$B$8425='Bin Analysis'!$B4011,'Data Transformation'!$G$425:$G$8425),D4024))</f>
        <v>2001</v>
      </c>
      <c r="F4024">
        <f t="shared" si="501"/>
        <v>0</v>
      </c>
      <c r="G4024">
        <f>Weighting!$H$16</f>
        <v>0</v>
      </c>
      <c r="H4024">
        <f t="array" ref="H4024">FREQUENCY(IF('Data Transformation'!$B$4:$B$8425=B4011,'Data Transformation'!$G$4:$G$8425),'Bin Analysis'!$B4024)</f>
        <v>2073</v>
      </c>
      <c r="I4024">
        <f t="shared" si="502"/>
        <v>0</v>
      </c>
      <c r="J4024">
        <f t="shared" si="503"/>
        <v>0</v>
      </c>
      <c r="K4024">
        <f>J4024*Weighting!$W$16</f>
        <v>0</v>
      </c>
      <c r="M4024" s="14"/>
    </row>
    <row r="4025" spans="1:13" x14ac:dyDescent="0.55000000000000004">
      <c r="A4025" s="32" t="str">
        <f>IF(Weighting!$P$17&gt;0,B4025,"")</f>
        <v/>
      </c>
      <c r="B4025" t="e">
        <f>Weighting!$C$17</f>
        <v>#DIV/0!</v>
      </c>
      <c r="C4025" t="e">
        <f>Weighting!$F$17</f>
        <v>#NUM!</v>
      </c>
      <c r="D4025" t="e">
        <f>IF(C4025=1,'Data Transformation'!$G$3+0.5*'Data Transformation'!$W$25,IF(C4026=1,D4026-'Data Transformation'!$W$25,FALSE))</f>
        <v>#NUM!</v>
      </c>
      <c r="E4025">
        <f t="array" ref="E4025">IF(ISLOGICAL(D4025),"",FREQUENCY(IF('Data Transformation'!$B$425:$B$8425='Bin Analysis'!$B4011,'Data Transformation'!$G$425:$G$8425),D4025))</f>
        <v>2001</v>
      </c>
      <c r="F4025">
        <f t="shared" si="501"/>
        <v>0</v>
      </c>
      <c r="G4025">
        <f>Weighting!$H$17</f>
        <v>0</v>
      </c>
      <c r="H4025">
        <f t="array" ref="H4025">FREQUENCY(IF('Data Transformation'!$B$4:$B$8425=B4011,'Data Transformation'!$G$4:$G$8425),'Bin Analysis'!$B4025)</f>
        <v>2073</v>
      </c>
      <c r="I4025">
        <f t="shared" si="502"/>
        <v>0</v>
      </c>
      <c r="J4025">
        <f t="shared" si="503"/>
        <v>0</v>
      </c>
      <c r="K4025">
        <f>J4025*Weighting!$W$17</f>
        <v>0</v>
      </c>
      <c r="M4025" s="14"/>
    </row>
    <row r="4026" spans="1:13" x14ac:dyDescent="0.55000000000000004">
      <c r="A4026" s="32" t="str">
        <f>IF(Weighting!$P$18&gt;0,B4026,"")</f>
        <v/>
      </c>
      <c r="B4026" t="e">
        <f>Weighting!$C$18</f>
        <v>#DIV/0!</v>
      </c>
      <c r="C4026" t="e">
        <f>Weighting!$F$18</f>
        <v>#NUM!</v>
      </c>
      <c r="D4026" t="e">
        <f>IF(C4026=1,'Data Transformation'!$G$3+0.5*'Data Transformation'!$W$25,IF(C4027=1,D4027-'Data Transformation'!$W$25,FALSE))</f>
        <v>#NUM!</v>
      </c>
      <c r="E4026">
        <f t="array" ref="E4026">IF(ISLOGICAL(D4026),"",FREQUENCY(IF('Data Transformation'!$B$425:$B$8425='Bin Analysis'!$B4011,'Data Transformation'!$G$425:$G$8425),D4026))</f>
        <v>2001</v>
      </c>
      <c r="F4026">
        <f t="shared" si="501"/>
        <v>0</v>
      </c>
      <c r="G4026">
        <f>Weighting!$H$18</f>
        <v>0</v>
      </c>
      <c r="H4026">
        <f t="array" ref="H4026">FREQUENCY(IF('Data Transformation'!$B$4:$B$8425=B4011,'Data Transformation'!$G$4:$G$8425),'Bin Analysis'!$B4026)</f>
        <v>2073</v>
      </c>
      <c r="I4026">
        <f t="shared" si="502"/>
        <v>0</v>
      </c>
      <c r="J4026">
        <f t="shared" si="503"/>
        <v>0</v>
      </c>
      <c r="K4026">
        <f>J4026*Weighting!$W$18</f>
        <v>0</v>
      </c>
      <c r="M4026" s="14"/>
    </row>
    <row r="4027" spans="1:13" x14ac:dyDescent="0.55000000000000004">
      <c r="A4027" s="32" t="str">
        <f>IF(Weighting!$P$19&gt;0,B4027,"")</f>
        <v/>
      </c>
      <c r="B4027" t="e">
        <f>Weighting!$C$19</f>
        <v>#DIV/0!</v>
      </c>
      <c r="C4027" t="e">
        <f>Weighting!$F$19</f>
        <v>#NUM!</v>
      </c>
      <c r="D4027" t="e">
        <f>IF(C4027=1,'Data Transformation'!$G$3+0.5*'Data Transformation'!$W$25,IF(C4028=1,D4028-'Data Transformation'!$W$25,FALSE))</f>
        <v>#NUM!</v>
      </c>
      <c r="E4027">
        <f t="array" ref="E4027">IF(ISLOGICAL(D4027),"",FREQUENCY(IF('Data Transformation'!$B$425:$B$8425='Bin Analysis'!$B4011,'Data Transformation'!$G$425:$G$8425),D4027))</f>
        <v>2001</v>
      </c>
      <c r="F4027">
        <f t="shared" si="501"/>
        <v>0</v>
      </c>
      <c r="G4027">
        <f>Weighting!$H$19</f>
        <v>0</v>
      </c>
      <c r="H4027">
        <f t="array" ref="H4027">FREQUENCY(IF('Data Transformation'!$B$4:$B$8425=B4011,'Data Transformation'!$G$4:$G$8425),'Bin Analysis'!$B4027)</f>
        <v>2073</v>
      </c>
      <c r="I4027">
        <f t="shared" si="502"/>
        <v>0</v>
      </c>
      <c r="J4027">
        <f t="shared" si="503"/>
        <v>0</v>
      </c>
      <c r="K4027">
        <f>J4027*Weighting!$W$19</f>
        <v>0</v>
      </c>
      <c r="M4027" s="14"/>
    </row>
    <row r="4028" spans="1:13" x14ac:dyDescent="0.55000000000000004">
      <c r="A4028" s="32" t="str">
        <f>IF(Weighting!$P$20&gt;0,B4028,"")</f>
        <v/>
      </c>
      <c r="B4028" t="e">
        <f>Weighting!$C$20</f>
        <v>#DIV/0!</v>
      </c>
      <c r="C4028" t="e">
        <f>Weighting!$F$20</f>
        <v>#NUM!</v>
      </c>
      <c r="D4028" t="e">
        <f>IF(C4028=1,'Data Transformation'!$G$3+0.5*'Data Transformation'!$W$25,IF(C4029=1,D4029-'Data Transformation'!$W$25,FALSE))</f>
        <v>#NUM!</v>
      </c>
      <c r="E4028">
        <f t="array" ref="E4028">IF(ISLOGICAL(D4028),"",FREQUENCY(IF('Data Transformation'!$B$425:$B$8425='Bin Analysis'!$B4011,'Data Transformation'!$G$425:$G$8425),D4028))</f>
        <v>2001</v>
      </c>
      <c r="F4028">
        <f t="shared" si="501"/>
        <v>0</v>
      </c>
      <c r="G4028">
        <f>Weighting!$H$20</f>
        <v>0</v>
      </c>
      <c r="H4028">
        <f t="array" ref="H4028">FREQUENCY(IF('Data Transformation'!$B$4:$B$8425=B4011,'Data Transformation'!$G$4:$G$8425),'Bin Analysis'!$B4028)</f>
        <v>2073</v>
      </c>
      <c r="I4028">
        <f t="shared" si="502"/>
        <v>0</v>
      </c>
      <c r="J4028">
        <f t="shared" si="503"/>
        <v>0</v>
      </c>
      <c r="K4028">
        <f>J4028*Weighting!$W$20</f>
        <v>0</v>
      </c>
      <c r="M4028" s="14"/>
    </row>
    <row r="4029" spans="1:13" x14ac:dyDescent="0.55000000000000004">
      <c r="A4029" s="32" t="str">
        <f>IF(Weighting!$P$21&gt;0,B4029,"")</f>
        <v/>
      </c>
      <c r="B4029" t="e">
        <f>Weighting!$C$21</f>
        <v>#DIV/0!</v>
      </c>
      <c r="C4029" t="e">
        <f>Weighting!$F$21</f>
        <v>#NUM!</v>
      </c>
      <c r="D4029" t="e">
        <f>IF(C4029=1,'Data Transformation'!$G$3+0.5*'Data Transformation'!$W$25,IF(C4030=1,D4030-'Data Transformation'!$W$25,FALSE))</f>
        <v>#NUM!</v>
      </c>
      <c r="E4029">
        <f t="array" ref="E4029">IF(ISLOGICAL(D4029),"",FREQUENCY(IF('Data Transformation'!$B$425:$B$8425='Bin Analysis'!$B4011,'Data Transformation'!$G$425:$G$8425),D4029))</f>
        <v>2001</v>
      </c>
      <c r="F4029">
        <f t="shared" si="501"/>
        <v>0</v>
      </c>
      <c r="G4029">
        <f>Weighting!$H$21</f>
        <v>0</v>
      </c>
      <c r="H4029">
        <f t="array" ref="H4029">FREQUENCY(IF('Data Transformation'!$B$4:$B$8425=B4011,'Data Transformation'!$G$4:$G$8425),'Bin Analysis'!$B4029)</f>
        <v>2073</v>
      </c>
      <c r="I4029">
        <f t="shared" si="502"/>
        <v>0</v>
      </c>
      <c r="J4029">
        <f t="shared" si="503"/>
        <v>0</v>
      </c>
      <c r="K4029">
        <f>J4029*Weighting!$W$21</f>
        <v>0</v>
      </c>
      <c r="M4029" s="14"/>
    </row>
    <row r="4030" spans="1:13" x14ac:dyDescent="0.55000000000000004">
      <c r="A4030" s="32" t="str">
        <f>IF(Weighting!$P$22&gt;0,B4030,"")</f>
        <v/>
      </c>
      <c r="B4030" t="e">
        <f>Weighting!$C$22</f>
        <v>#DIV/0!</v>
      </c>
      <c r="C4030" t="e">
        <f>Weighting!$F$22</f>
        <v>#NUM!</v>
      </c>
      <c r="D4030" t="e">
        <f>IF(C4030=1,'Data Transformation'!$G$3+0.5*'Data Transformation'!$W$25,IF(C4031=1,D4031-'Data Transformation'!$W$25,FALSE))</f>
        <v>#NUM!</v>
      </c>
      <c r="E4030">
        <f t="array" ref="E4030">IF(ISLOGICAL(D4030),"",FREQUENCY(IF('Data Transformation'!$B$425:$B$8425='Bin Analysis'!$B4011,'Data Transformation'!$G$425:$G$8425),D4030))</f>
        <v>2001</v>
      </c>
      <c r="F4030">
        <f t="shared" si="501"/>
        <v>0</v>
      </c>
      <c r="G4030">
        <f>Weighting!$H$22</f>
        <v>0</v>
      </c>
      <c r="H4030">
        <f t="array" ref="H4030">FREQUENCY(IF('Data Transformation'!$B$4:$B$8425=B4011,'Data Transformation'!$G$4:$G$8425),'Bin Analysis'!$B4030)</f>
        <v>2073</v>
      </c>
      <c r="I4030">
        <f t="shared" si="502"/>
        <v>0</v>
      </c>
      <c r="J4030">
        <f t="shared" si="503"/>
        <v>0</v>
      </c>
      <c r="K4030">
        <f>J4030*Weighting!$W$22</f>
        <v>0</v>
      </c>
      <c r="M4030" s="14"/>
    </row>
    <row r="4031" spans="1:13" x14ac:dyDescent="0.55000000000000004">
      <c r="A4031" s="32" t="str">
        <f>IF(Weighting!$P$23&gt;0,B4031,"")</f>
        <v/>
      </c>
      <c r="B4031" t="e">
        <f>Weighting!$C$23</f>
        <v>#DIV/0!</v>
      </c>
      <c r="C4031" t="e">
        <f>Weighting!$F$23</f>
        <v>#NUM!</v>
      </c>
      <c r="D4031" t="e">
        <f>IF(C4031=1,'Data Transformation'!$G$3+0.5*'Data Transformation'!$W$25,IF(C4032=1,D4032-'Data Transformation'!$W$25,FALSE))</f>
        <v>#NUM!</v>
      </c>
      <c r="E4031">
        <f t="array" ref="E4031">IF(ISLOGICAL(D4031),"",FREQUENCY(IF('Data Transformation'!$B$425:$B$8425='Bin Analysis'!$B4011,'Data Transformation'!$G$425:$G$8425),D4031))</f>
        <v>2001</v>
      </c>
      <c r="F4031">
        <f t="shared" si="501"/>
        <v>0</v>
      </c>
      <c r="G4031">
        <f>Weighting!$H$23</f>
        <v>0</v>
      </c>
      <c r="H4031">
        <f t="array" ref="H4031">FREQUENCY(IF('Data Transformation'!$B$4:$B$8425=B4011,'Data Transformation'!$G$4:$G$8425),'Bin Analysis'!$B4031)</f>
        <v>2073</v>
      </c>
      <c r="I4031">
        <f t="shared" si="502"/>
        <v>0</v>
      </c>
      <c r="J4031">
        <f t="shared" si="503"/>
        <v>0</v>
      </c>
      <c r="K4031">
        <f>J4031*Weighting!$W$23</f>
        <v>0</v>
      </c>
      <c r="M4031" s="14"/>
    </row>
    <row r="4032" spans="1:13" x14ac:dyDescent="0.55000000000000004">
      <c r="A4032" s="32" t="str">
        <f>IF(Weighting!$P$24&gt;0,B4032,"")</f>
        <v/>
      </c>
      <c r="B4032" t="e">
        <f>Weighting!$C$24</f>
        <v>#DIV/0!</v>
      </c>
      <c r="C4032" t="e">
        <f>Weighting!$F$24</f>
        <v>#NUM!</v>
      </c>
      <c r="D4032" t="e">
        <f>IF(C4032=1,'Data Transformation'!$G$3+0.5*'Data Transformation'!$W$25,IF(C4033=1,D4033-'Data Transformation'!$W$25,FALSE))</f>
        <v>#NUM!</v>
      </c>
      <c r="E4032">
        <f t="array" ref="E4032">IF(ISLOGICAL(D4032),"",FREQUENCY(IF('Data Transformation'!$B$425:$B$8425='Bin Analysis'!$B4011,'Data Transformation'!$G$425:$G$8425),D4032))</f>
        <v>2001</v>
      </c>
      <c r="F4032">
        <f t="shared" si="501"/>
        <v>0</v>
      </c>
      <c r="G4032">
        <f>Weighting!$H$24</f>
        <v>0</v>
      </c>
      <c r="H4032">
        <f t="array" ref="H4032">FREQUENCY(IF('Data Transformation'!$B$4:$B$8425=B4011,'Data Transformation'!$G$4:$G$8425),'Bin Analysis'!$B4032)</f>
        <v>2073</v>
      </c>
      <c r="I4032">
        <f t="shared" si="502"/>
        <v>0</v>
      </c>
      <c r="J4032">
        <f t="shared" si="503"/>
        <v>0</v>
      </c>
      <c r="K4032">
        <f>J4032*Weighting!$W$24</f>
        <v>0</v>
      </c>
      <c r="M4032" s="14"/>
    </row>
    <row r="4033" spans="1:25" x14ac:dyDescent="0.55000000000000004">
      <c r="A4033" s="32" t="str">
        <f>IF(Weighting!$P$25&gt;0,B4033,"")</f>
        <v/>
      </c>
      <c r="B4033" t="e">
        <f>Weighting!$C$25</f>
        <v>#DIV/0!</v>
      </c>
      <c r="C4033" t="e">
        <f>Weighting!$F$25</f>
        <v>#NUM!</v>
      </c>
      <c r="D4033" t="e">
        <f>IF(C4033=1,'Data Transformation'!$G$3+0.5*'Data Transformation'!$W$25,IF(C4034=1,D4034-'Data Transformation'!$W$25,FALSE))</f>
        <v>#NUM!</v>
      </c>
      <c r="E4033">
        <f t="array" ref="E4033">IF(ISLOGICAL(D4033),"",FREQUENCY(IF('Data Transformation'!$B$425:$B$8425='Bin Analysis'!$B4011,'Data Transformation'!$G$425:$G$8425),D4033))</f>
        <v>2001</v>
      </c>
      <c r="F4033">
        <f t="shared" si="501"/>
        <v>0</v>
      </c>
      <c r="G4033">
        <f>Weighting!$H$25</f>
        <v>0</v>
      </c>
      <c r="H4033">
        <f t="array" ref="H4033">FREQUENCY(IF('Data Transformation'!$B$4:$B$8425=B4011,'Data Transformation'!$G$4:$G$8425),'Bin Analysis'!$B4033)</f>
        <v>2073</v>
      </c>
      <c r="I4033">
        <f t="shared" si="502"/>
        <v>0</v>
      </c>
      <c r="J4033">
        <f t="shared" si="503"/>
        <v>0</v>
      </c>
      <c r="K4033">
        <f>J4033*Weighting!$W$25</f>
        <v>0</v>
      </c>
      <c r="M4033" s="14"/>
    </row>
    <row r="4034" spans="1:25" x14ac:dyDescent="0.55000000000000004">
      <c r="O4034"/>
      <c r="P4034"/>
      <c r="Q4034"/>
      <c r="R4034"/>
    </row>
    <row r="4035" spans="1:25" ht="23.35" x14ac:dyDescent="0.8">
      <c r="A4035" s="21" t="s">
        <v>0</v>
      </c>
      <c r="B4035" s="21" t="str">
        <f>IFERROR(VLOOKUP(C4035,'Data Transformation'!$L$6:$M$426,2,FALSE),"")</f>
        <v/>
      </c>
      <c r="C4035" s="21">
        <f>C4011+1</f>
        <v>168</v>
      </c>
      <c r="D4035" s="21"/>
      <c r="E4035" s="21"/>
      <c r="F4035" s="21"/>
      <c r="G4035" s="21"/>
      <c r="H4035" s="22"/>
      <c r="I4035" s="22"/>
      <c r="J4035" s="22"/>
      <c r="K4035" s="21"/>
      <c r="L4035" s="21" t="str">
        <f>B4035</f>
        <v/>
      </c>
      <c r="M4035" s="23" t="e">
        <f>INDEX('Data Transformation'!$O$4:$O$424,MATCH($B4035,'Data Transformation'!$M$4:$M$424,0),MATCH($M$2,'Data Transformation'!$O$3,0))</f>
        <v>#N/A</v>
      </c>
      <c r="N4035" s="27" t="e">
        <f>IF('Input and Summary Results'!$J$16="minimum",'Bin Analysis'!X4036/(M4035-1),'Bin Analysis'!Y4035/('Bin Analysis'!M4035-1))</f>
        <v>#N/A</v>
      </c>
      <c r="O4035" s="27" t="e">
        <f>IF(M4035=FALSE,NA(),(VLOOKUP(1,C4038:K4057,4,FALSE))/(M4035-1))</f>
        <v>#N/A</v>
      </c>
      <c r="P4035" s="27" t="e">
        <f>IF(M4035=FALSE,NA(),SUM(J4038:J4057)/Weighting!$S$5)</f>
        <v>#N/A</v>
      </c>
      <c r="Q4035" s="27" t="e">
        <f>IF(M4035=FALSE,NA(),SUM(K4038:K4057)/Weighting!$S$6)</f>
        <v>#N/A</v>
      </c>
      <c r="R4035" s="27" t="e">
        <f>IF(M4035=FALSE,NA(),(VLOOKUP(1,G4038:K4057,3,FALSE))/(M4035-1))</f>
        <v>#N/A</v>
      </c>
      <c r="S4035" s="22" t="e">
        <f>IF(M4035=FALSE,NA(),IF(SUM(J4038:J4057)=2,"yes","no"))</f>
        <v>#N/A</v>
      </c>
      <c r="X4035" s="2" cm="2">
        <f t="array" ref="X4035:X4036">FREQUENCY(IF('Data Transformation'!$B$425:$B$6424='Bin Analysis'!L4035,'Data Transformation'!$G$425:$G$6424),'Data Transformation'!$U$11)</f>
        <v>0</v>
      </c>
      <c r="Y4035" s="2" cm="2">
        <f t="array" ref="Y4035:Y4036">FREQUENCY(IF('Data Transformation'!$B$425:$B$6424='Bin Analysis'!L4035,'Data Transformation'!$G$425:$G$6424),'Data Transformation'!$U$12)</f>
        <v>0</v>
      </c>
    </row>
    <row r="4036" spans="1:25" x14ac:dyDescent="0.55000000000000004">
      <c r="A4036" s="14" t="s">
        <v>67</v>
      </c>
      <c r="B4036" t="s">
        <v>47</v>
      </c>
      <c r="C4036" t="s">
        <v>5</v>
      </c>
      <c r="D4036" t="s">
        <v>100</v>
      </c>
      <c r="E4036" t="s">
        <v>101</v>
      </c>
      <c r="F4036" t="s">
        <v>102</v>
      </c>
      <c r="G4036" t="s">
        <v>70</v>
      </c>
      <c r="H4036" t="s">
        <v>31</v>
      </c>
      <c r="I4036" t="s">
        <v>32</v>
      </c>
      <c r="J4036" t="s">
        <v>46</v>
      </c>
      <c r="K4036" s="14" t="s">
        <v>45</v>
      </c>
      <c r="M4036" s="14"/>
      <c r="X4036" s="2">
        <v>0</v>
      </c>
      <c r="Y4036" s="2">
        <v>0</v>
      </c>
    </row>
    <row r="4037" spans="1:25" x14ac:dyDescent="0.55000000000000004">
      <c r="A4037" s="32"/>
      <c r="D4037" t="e">
        <f>IF(C4037=1,'Data Transformation'!$G$3+0.5*'Data Transformation'!$W$25,IF(C4038=1,D4038-'Data Transformation'!$W$25,FALSE))</f>
        <v>#NUM!</v>
      </c>
      <c r="E4037">
        <f t="array" ref="E4037">IF(ISLOGICAL(D4037),"",FREQUENCY(IF('Data Transformation'!$B$425:$B$8425='Bin Analysis'!$B4035,'Data Transformation'!$G$425:$G$8425),D4037))</f>
        <v>2001</v>
      </c>
      <c r="F4037" t="e">
        <f>IF(ISLOGICAL(D4037),"",E4037-E4036)</f>
        <v>#VALUE!</v>
      </c>
      <c r="M4037" s="14"/>
    </row>
    <row r="4038" spans="1:25" x14ac:dyDescent="0.55000000000000004">
      <c r="A4038" s="32" t="e">
        <f>IF(Weighting!$P$6&gt;0,B4038,"")</f>
        <v>#NUM!</v>
      </c>
      <c r="B4038" t="e">
        <f>Weighting!$C$6</f>
        <v>#DIV/0!</v>
      </c>
      <c r="C4038" t="e">
        <f>Weighting!$F$6</f>
        <v>#NUM!</v>
      </c>
      <c r="D4038" t="e">
        <f>IF(C4038=1,'Data Transformation'!$G$3+0.5*'Data Transformation'!$W$25,IF(C4039=1,D4039-'Data Transformation'!$W$25,FALSE))</f>
        <v>#NUM!</v>
      </c>
      <c r="E4038">
        <f t="array" ref="E4038">IF(ISLOGICAL(D4038),"",FREQUENCY(IF('Data Transformation'!$B$425:$B$8425='Bin Analysis'!$B4035,'Data Transformation'!$G$425:$G$8425),D4038))</f>
        <v>2001</v>
      </c>
      <c r="F4038">
        <f>IF(ISLOGICAL(D4038),"",E4038-E4037)</f>
        <v>0</v>
      </c>
      <c r="G4038">
        <f>Weighting!$H$6</f>
        <v>1</v>
      </c>
      <c r="H4038">
        <f t="array" ref="H4038">FREQUENCY(IF('Data Transformation'!$B$4:$B$8425=B4035,'Data Transformation'!$G$4:$G$8425),'Bin Analysis'!$B4038)</f>
        <v>2073</v>
      </c>
      <c r="I4038">
        <f>H4038-H4037</f>
        <v>2073</v>
      </c>
      <c r="J4038">
        <f>IF(I4038=0,0,1)</f>
        <v>1</v>
      </c>
      <c r="K4038" t="e">
        <f>J4038*Weighting!$W$6</f>
        <v>#NUM!</v>
      </c>
      <c r="M4038" s="14"/>
    </row>
    <row r="4039" spans="1:25" x14ac:dyDescent="0.55000000000000004">
      <c r="A4039" s="32" t="str">
        <f>IF(Weighting!$P$7&gt;0,B4039,"")</f>
        <v/>
      </c>
      <c r="B4039" t="e">
        <f>Weighting!$C$7</f>
        <v>#DIV/0!</v>
      </c>
      <c r="C4039" t="e">
        <f>Weighting!$F$7</f>
        <v>#NUM!</v>
      </c>
      <c r="D4039" t="e">
        <f>IF(C4039=1,'Data Transformation'!$G$3+0.5*'Data Transformation'!$W$25,IF(C4040=1,D4040-'Data Transformation'!$W$25,FALSE))</f>
        <v>#NUM!</v>
      </c>
      <c r="E4039">
        <f t="array" ref="E4039">IF(ISLOGICAL(D4039),"",FREQUENCY(IF('Data Transformation'!$B$425:$B$8425='Bin Analysis'!$B4035,'Data Transformation'!$G$425:$G$8425),D4039))</f>
        <v>2001</v>
      </c>
      <c r="F4039">
        <f t="shared" ref="F4039:F4057" si="504">IF(ISLOGICAL(D4039),"",E4039-E4038)</f>
        <v>0</v>
      </c>
      <c r="G4039">
        <f>Weighting!$H$7</f>
        <v>0</v>
      </c>
      <c r="H4039">
        <f t="array" ref="H4039">FREQUENCY(IF('Data Transformation'!$B$4:$B$8425=B4035,'Data Transformation'!$G$4:$G$8425),'Bin Analysis'!$B4039)</f>
        <v>2073</v>
      </c>
      <c r="I4039">
        <f t="shared" ref="I4039:I4057" si="505">H4039-H4038</f>
        <v>0</v>
      </c>
      <c r="J4039">
        <f>IF(I4039=0,0,1)</f>
        <v>0</v>
      </c>
      <c r="K4039">
        <f>J4039*Weighting!$W$7</f>
        <v>0</v>
      </c>
      <c r="M4039" s="14"/>
    </row>
    <row r="4040" spans="1:25" x14ac:dyDescent="0.55000000000000004">
      <c r="A4040" s="32" t="str">
        <f>IF(Weighting!$P$8&gt;0,B4040,"")</f>
        <v/>
      </c>
      <c r="B4040" t="e">
        <f>Weighting!$C$8</f>
        <v>#DIV/0!</v>
      </c>
      <c r="C4040" t="e">
        <f>Weighting!$F$8</f>
        <v>#NUM!</v>
      </c>
      <c r="D4040" t="e">
        <f>IF(C4040=1,'Data Transformation'!$G$3+0.5*'Data Transformation'!$W$25,IF(C4041=1,D4041-'Data Transformation'!$W$25,FALSE))</f>
        <v>#NUM!</v>
      </c>
      <c r="E4040">
        <f t="array" ref="E4040">IF(ISLOGICAL(D4040),"",FREQUENCY(IF('Data Transformation'!$B$425:$B$8425='Bin Analysis'!$B4035,'Data Transformation'!$G$425:$G$8425),D4040))</f>
        <v>2001</v>
      </c>
      <c r="F4040">
        <f t="shared" si="504"/>
        <v>0</v>
      </c>
      <c r="G4040">
        <f>Weighting!$H$8</f>
        <v>0</v>
      </c>
      <c r="H4040">
        <f t="array" ref="H4040">FREQUENCY(IF('Data Transformation'!$B$4:$B$8425=B4035,'Data Transformation'!$G$4:$G$8425),'Bin Analysis'!$B4040)</f>
        <v>2073</v>
      </c>
      <c r="I4040">
        <f t="shared" si="505"/>
        <v>0</v>
      </c>
      <c r="J4040">
        <f t="shared" ref="J4040:J4057" si="506">IF(I4040=0,0,1)</f>
        <v>0</v>
      </c>
      <c r="K4040">
        <f>J4040*Weighting!$W$8</f>
        <v>0</v>
      </c>
      <c r="M4040" s="14"/>
    </row>
    <row r="4041" spans="1:25" x14ac:dyDescent="0.55000000000000004">
      <c r="A4041" s="32" t="str">
        <f>IF(Weighting!$P$9&gt;0,B4041,"")</f>
        <v/>
      </c>
      <c r="B4041" s="50" t="e">
        <f>Weighting!$C$9</f>
        <v>#DIV/0!</v>
      </c>
      <c r="C4041" t="e">
        <f>Weighting!$F$9</f>
        <v>#NUM!</v>
      </c>
      <c r="D4041" t="e">
        <f>IF(C4041=1,'Data Transformation'!$G$3+0.5*'Data Transformation'!$W$25,IF(C4042=1,D4042-'Data Transformation'!$W$25,FALSE))</f>
        <v>#NUM!</v>
      </c>
      <c r="E4041">
        <f t="array" ref="E4041">IF(ISLOGICAL(D4041),"",FREQUENCY(IF('Data Transformation'!$B$425:$B$8425='Bin Analysis'!$B4035,'Data Transformation'!$G$425:$G$8425),D4041))</f>
        <v>2001</v>
      </c>
      <c r="F4041">
        <f t="shared" si="504"/>
        <v>0</v>
      </c>
      <c r="G4041">
        <f>Weighting!$H$9</f>
        <v>0</v>
      </c>
      <c r="H4041">
        <f t="array" ref="H4041">FREQUENCY(IF('Data Transformation'!$B$4:$B$8425=B4035,'Data Transformation'!$G$4:$G$8425),'Bin Analysis'!$B4041)</f>
        <v>2073</v>
      </c>
      <c r="I4041">
        <f t="shared" si="505"/>
        <v>0</v>
      </c>
      <c r="J4041">
        <f t="shared" si="506"/>
        <v>0</v>
      </c>
      <c r="K4041">
        <f>J4041*Weighting!$W$9</f>
        <v>0</v>
      </c>
      <c r="M4041" s="14"/>
    </row>
    <row r="4042" spans="1:25" x14ac:dyDescent="0.55000000000000004">
      <c r="A4042" s="32" t="str">
        <f>IF(Weighting!$P$10&gt;0,B4042,"")</f>
        <v/>
      </c>
      <c r="B4042" t="e">
        <f>Weighting!$C$10</f>
        <v>#DIV/0!</v>
      </c>
      <c r="C4042" t="e">
        <f>Weighting!$F$10</f>
        <v>#NUM!</v>
      </c>
      <c r="D4042" t="e">
        <f>IF(C4042=1,'Data Transformation'!$G$3+0.5*'Data Transformation'!$W$25,IF(C4043=1,D4043-'Data Transformation'!$W$25,FALSE))</f>
        <v>#NUM!</v>
      </c>
      <c r="E4042">
        <f t="array" ref="E4042">IF(ISLOGICAL(D4042),"",FREQUENCY(IF('Data Transformation'!$B$425:$B$8425='Bin Analysis'!$B4035,'Data Transformation'!$G$425:$G$8425),D4042))</f>
        <v>2001</v>
      </c>
      <c r="F4042">
        <f t="shared" si="504"/>
        <v>0</v>
      </c>
      <c r="G4042">
        <f>Weighting!$H$10</f>
        <v>0</v>
      </c>
      <c r="H4042">
        <f t="array" ref="H4042">FREQUENCY(IF('Data Transformation'!$B$4:$B$8425=B4035,'Data Transformation'!$G$4:$G$8425),'Bin Analysis'!$B4042)</f>
        <v>2073</v>
      </c>
      <c r="I4042">
        <f t="shared" si="505"/>
        <v>0</v>
      </c>
      <c r="J4042">
        <f t="shared" si="506"/>
        <v>0</v>
      </c>
      <c r="K4042">
        <f>J4042*Weighting!$W$10</f>
        <v>0</v>
      </c>
      <c r="M4042" s="14"/>
    </row>
    <row r="4043" spans="1:25" x14ac:dyDescent="0.55000000000000004">
      <c r="A4043" s="32" t="str">
        <f>IF(Weighting!$P$11&gt;0,B4043,"")</f>
        <v/>
      </c>
      <c r="B4043" t="e">
        <f>Weighting!$C$11</f>
        <v>#DIV/0!</v>
      </c>
      <c r="C4043" t="e">
        <f>Weighting!$F$11</f>
        <v>#NUM!</v>
      </c>
      <c r="D4043" t="e">
        <f>IF(C4043=1,'Data Transformation'!$G$3+0.5*'Data Transformation'!$W$25,IF(C4044=1,D4044-'Data Transformation'!$W$25,FALSE))</f>
        <v>#NUM!</v>
      </c>
      <c r="E4043">
        <f t="array" ref="E4043">IF(ISLOGICAL(D4043),"",FREQUENCY(IF('Data Transformation'!$B$425:$B$8425='Bin Analysis'!$B4035,'Data Transformation'!$G$425:$G$8425),D4043))</f>
        <v>2001</v>
      </c>
      <c r="F4043">
        <f t="shared" si="504"/>
        <v>0</v>
      </c>
      <c r="G4043">
        <f>Weighting!$H$11</f>
        <v>0</v>
      </c>
      <c r="H4043">
        <f t="array" ref="H4043">FREQUENCY(IF('Data Transformation'!$B$4:$B$8425=B4035,'Data Transformation'!$G$4:$G$8425),'Bin Analysis'!$B4043)</f>
        <v>2073</v>
      </c>
      <c r="I4043">
        <f t="shared" si="505"/>
        <v>0</v>
      </c>
      <c r="J4043">
        <f t="shared" si="506"/>
        <v>0</v>
      </c>
      <c r="K4043">
        <f>J4043*Weighting!$W$11</f>
        <v>0</v>
      </c>
      <c r="M4043" s="14"/>
    </row>
    <row r="4044" spans="1:25" x14ac:dyDescent="0.55000000000000004">
      <c r="A4044" s="32" t="str">
        <f>IF(Weighting!$P$12&gt;0,B4044,"")</f>
        <v/>
      </c>
      <c r="B4044" t="e">
        <f>Weighting!$C$12</f>
        <v>#DIV/0!</v>
      </c>
      <c r="C4044" t="e">
        <f>Weighting!$F$12</f>
        <v>#NUM!</v>
      </c>
      <c r="D4044" t="e">
        <f>IF(C4044=1,'Data Transformation'!$G$3+0.5*'Data Transformation'!$W$25,IF(C4045=1,D4045-'Data Transformation'!$W$25,FALSE))</f>
        <v>#NUM!</v>
      </c>
      <c r="E4044">
        <f t="array" ref="E4044">IF(ISLOGICAL(D4044),"",FREQUENCY(IF('Data Transformation'!$B$425:$B$8425='Bin Analysis'!$B4035,'Data Transformation'!$G$425:$G$8425),D4044))</f>
        <v>2001</v>
      </c>
      <c r="F4044">
        <f t="shared" si="504"/>
        <v>0</v>
      </c>
      <c r="G4044">
        <f>Weighting!$H$12</f>
        <v>0</v>
      </c>
      <c r="H4044">
        <f t="array" ref="H4044">FREQUENCY(IF('Data Transformation'!$B$4:$B$8425=B4035,'Data Transformation'!$G$4:$G$8425),'Bin Analysis'!$B4044)</f>
        <v>2073</v>
      </c>
      <c r="I4044">
        <f t="shared" si="505"/>
        <v>0</v>
      </c>
      <c r="J4044">
        <f t="shared" si="506"/>
        <v>0</v>
      </c>
      <c r="K4044">
        <f>J4044*Weighting!$W$12</f>
        <v>0</v>
      </c>
      <c r="M4044" s="14"/>
    </row>
    <row r="4045" spans="1:25" x14ac:dyDescent="0.55000000000000004">
      <c r="A4045" s="32" t="str">
        <f>IF(Weighting!$P$13&gt;0,B4045,"")</f>
        <v/>
      </c>
      <c r="B4045" t="e">
        <f>Weighting!$C$13</f>
        <v>#DIV/0!</v>
      </c>
      <c r="C4045" t="e">
        <f>Weighting!$F$13</f>
        <v>#NUM!</v>
      </c>
      <c r="D4045" t="e">
        <f>IF(C4045=1,'Data Transformation'!$G$3+0.5*'Data Transformation'!$W$25,IF(C4046=1,D4046-'Data Transformation'!$W$25,FALSE))</f>
        <v>#NUM!</v>
      </c>
      <c r="E4045">
        <f t="array" ref="E4045">IF(ISLOGICAL(D4045),"",FREQUENCY(IF('Data Transformation'!$B$425:$B$8425='Bin Analysis'!$B4035,'Data Transformation'!$G$425:$G$8425),D4045))</f>
        <v>2001</v>
      </c>
      <c r="F4045">
        <f t="shared" si="504"/>
        <v>0</v>
      </c>
      <c r="G4045">
        <f>Weighting!$H$13</f>
        <v>0</v>
      </c>
      <c r="H4045">
        <f t="array" ref="H4045">FREQUENCY(IF('Data Transformation'!$B$4:$B$8425=B4035,'Data Transformation'!$G$4:$G$8425),'Bin Analysis'!$B4045)</f>
        <v>2073</v>
      </c>
      <c r="I4045">
        <f t="shared" si="505"/>
        <v>0</v>
      </c>
      <c r="J4045">
        <f t="shared" si="506"/>
        <v>0</v>
      </c>
      <c r="K4045">
        <f>J4045*Weighting!$W$13</f>
        <v>0</v>
      </c>
      <c r="M4045" s="14"/>
    </row>
    <row r="4046" spans="1:25" x14ac:dyDescent="0.55000000000000004">
      <c r="A4046" s="32" t="str">
        <f>IF(Weighting!$P$14&gt;0,B4046,"")</f>
        <v/>
      </c>
      <c r="B4046" t="e">
        <f>Weighting!$C$14</f>
        <v>#DIV/0!</v>
      </c>
      <c r="C4046" t="e">
        <f>Weighting!$F$14</f>
        <v>#NUM!</v>
      </c>
      <c r="D4046" t="e">
        <f>IF(C4046=1,'Data Transformation'!$G$3+0.5*'Data Transformation'!$W$25,IF(C4047=1,D4047-'Data Transformation'!$W$25,FALSE))</f>
        <v>#NUM!</v>
      </c>
      <c r="E4046">
        <f t="array" ref="E4046">IF(ISLOGICAL(D4046),"",FREQUENCY(IF('Data Transformation'!$B$425:$B$8425='Bin Analysis'!$B4035,'Data Transformation'!$G$425:$G$8425),D4046))</f>
        <v>2001</v>
      </c>
      <c r="F4046">
        <f t="shared" si="504"/>
        <v>0</v>
      </c>
      <c r="G4046">
        <f>Weighting!$H$14</f>
        <v>0</v>
      </c>
      <c r="H4046">
        <f t="array" ref="H4046">FREQUENCY(IF('Data Transformation'!$B$4:$B$8425=B4035,'Data Transformation'!$G$4:$G$8425),'Bin Analysis'!$B4046)</f>
        <v>2073</v>
      </c>
      <c r="I4046">
        <f t="shared" si="505"/>
        <v>0</v>
      </c>
      <c r="J4046">
        <f t="shared" si="506"/>
        <v>0</v>
      </c>
      <c r="K4046">
        <f>J4046*Weighting!$W$14</f>
        <v>0</v>
      </c>
      <c r="M4046" s="14"/>
    </row>
    <row r="4047" spans="1:25" x14ac:dyDescent="0.55000000000000004">
      <c r="A4047" s="32" t="str">
        <f>IF(Weighting!$P$15&gt;0,B4047,"")</f>
        <v/>
      </c>
      <c r="B4047" t="e">
        <f>Weighting!$C$15</f>
        <v>#DIV/0!</v>
      </c>
      <c r="C4047" t="e">
        <f>Weighting!$F$15</f>
        <v>#NUM!</v>
      </c>
      <c r="D4047" t="e">
        <f>IF(C4047=1,'Data Transformation'!$G$3+0.5*'Data Transformation'!$W$25,IF(C4048=1,D4048-'Data Transformation'!$W$25,FALSE))</f>
        <v>#NUM!</v>
      </c>
      <c r="E4047">
        <f t="array" ref="E4047">IF(ISLOGICAL(D4047),"",FREQUENCY(IF('Data Transformation'!$B$425:$B$8425='Bin Analysis'!$B4035,'Data Transformation'!$G$425:$G$8425),D4047))</f>
        <v>2001</v>
      </c>
      <c r="F4047">
        <f t="shared" si="504"/>
        <v>0</v>
      </c>
      <c r="G4047">
        <f>Weighting!$H$15</f>
        <v>0</v>
      </c>
      <c r="H4047">
        <f t="array" ref="H4047">FREQUENCY(IF('Data Transformation'!$B$4:$B$8425=B4035,'Data Transformation'!$G$4:$G$8425),'Bin Analysis'!$B4047)</f>
        <v>2073</v>
      </c>
      <c r="I4047">
        <f t="shared" si="505"/>
        <v>0</v>
      </c>
      <c r="J4047">
        <f t="shared" si="506"/>
        <v>0</v>
      </c>
      <c r="K4047">
        <f>J4047*Weighting!$W$15</f>
        <v>0</v>
      </c>
      <c r="M4047" s="14"/>
    </row>
    <row r="4048" spans="1:25" x14ac:dyDescent="0.55000000000000004">
      <c r="A4048" s="32" t="str">
        <f>IF(Weighting!$P$16&gt;0,B4048,"")</f>
        <v/>
      </c>
      <c r="B4048" t="e">
        <f>Weighting!$C$16</f>
        <v>#DIV/0!</v>
      </c>
      <c r="C4048" t="e">
        <f>Weighting!$F$16</f>
        <v>#NUM!</v>
      </c>
      <c r="D4048" t="e">
        <f>IF(C4048=1,'Data Transformation'!$G$3+0.5*'Data Transformation'!$W$25,IF(C4049=1,D4049-'Data Transformation'!$W$25,FALSE))</f>
        <v>#NUM!</v>
      </c>
      <c r="E4048">
        <f t="array" ref="E4048">IF(ISLOGICAL(D4048),"",FREQUENCY(IF('Data Transformation'!$B$425:$B$8425='Bin Analysis'!$B4035,'Data Transformation'!$G$425:$G$8425),D4048))</f>
        <v>2001</v>
      </c>
      <c r="F4048">
        <f t="shared" si="504"/>
        <v>0</v>
      </c>
      <c r="G4048">
        <f>Weighting!$H$16</f>
        <v>0</v>
      </c>
      <c r="H4048">
        <f t="array" ref="H4048">FREQUENCY(IF('Data Transformation'!$B$4:$B$8425=B4035,'Data Transformation'!$G$4:$G$8425),'Bin Analysis'!$B4048)</f>
        <v>2073</v>
      </c>
      <c r="I4048">
        <f t="shared" si="505"/>
        <v>0</v>
      </c>
      <c r="J4048">
        <f t="shared" si="506"/>
        <v>0</v>
      </c>
      <c r="K4048">
        <f>J4048*Weighting!$W$16</f>
        <v>0</v>
      </c>
      <c r="M4048" s="14"/>
    </row>
    <row r="4049" spans="1:25" x14ac:dyDescent="0.55000000000000004">
      <c r="A4049" s="32" t="str">
        <f>IF(Weighting!$P$17&gt;0,B4049,"")</f>
        <v/>
      </c>
      <c r="B4049" t="e">
        <f>Weighting!$C$17</f>
        <v>#DIV/0!</v>
      </c>
      <c r="C4049" t="e">
        <f>Weighting!$F$17</f>
        <v>#NUM!</v>
      </c>
      <c r="D4049" t="e">
        <f>IF(C4049=1,'Data Transformation'!$G$3+0.5*'Data Transformation'!$W$25,IF(C4050=1,D4050-'Data Transformation'!$W$25,FALSE))</f>
        <v>#NUM!</v>
      </c>
      <c r="E4049">
        <f t="array" ref="E4049">IF(ISLOGICAL(D4049),"",FREQUENCY(IF('Data Transformation'!$B$425:$B$8425='Bin Analysis'!$B4035,'Data Transformation'!$G$425:$G$8425),D4049))</f>
        <v>2001</v>
      </c>
      <c r="F4049">
        <f t="shared" si="504"/>
        <v>0</v>
      </c>
      <c r="G4049">
        <f>Weighting!$H$17</f>
        <v>0</v>
      </c>
      <c r="H4049">
        <f t="array" ref="H4049">FREQUENCY(IF('Data Transformation'!$B$4:$B$8425=B4035,'Data Transformation'!$G$4:$G$8425),'Bin Analysis'!$B4049)</f>
        <v>2073</v>
      </c>
      <c r="I4049">
        <f t="shared" si="505"/>
        <v>0</v>
      </c>
      <c r="J4049">
        <f t="shared" si="506"/>
        <v>0</v>
      </c>
      <c r="K4049">
        <f>J4049*Weighting!$W$17</f>
        <v>0</v>
      </c>
      <c r="M4049" s="14"/>
    </row>
    <row r="4050" spans="1:25" x14ac:dyDescent="0.55000000000000004">
      <c r="A4050" s="32" t="str">
        <f>IF(Weighting!$P$18&gt;0,B4050,"")</f>
        <v/>
      </c>
      <c r="B4050" t="e">
        <f>Weighting!$C$18</f>
        <v>#DIV/0!</v>
      </c>
      <c r="C4050" t="e">
        <f>Weighting!$F$18</f>
        <v>#NUM!</v>
      </c>
      <c r="D4050" t="e">
        <f>IF(C4050=1,'Data Transformation'!$G$3+0.5*'Data Transformation'!$W$25,IF(C4051=1,D4051-'Data Transformation'!$W$25,FALSE))</f>
        <v>#NUM!</v>
      </c>
      <c r="E4050">
        <f t="array" ref="E4050">IF(ISLOGICAL(D4050),"",FREQUENCY(IF('Data Transformation'!$B$425:$B$8425='Bin Analysis'!$B4035,'Data Transformation'!$G$425:$G$8425),D4050))</f>
        <v>2001</v>
      </c>
      <c r="F4050">
        <f t="shared" si="504"/>
        <v>0</v>
      </c>
      <c r="G4050">
        <f>Weighting!$H$18</f>
        <v>0</v>
      </c>
      <c r="H4050">
        <f t="array" ref="H4050">FREQUENCY(IF('Data Transformation'!$B$4:$B$8425=B4035,'Data Transformation'!$G$4:$G$8425),'Bin Analysis'!$B4050)</f>
        <v>2073</v>
      </c>
      <c r="I4050">
        <f t="shared" si="505"/>
        <v>0</v>
      </c>
      <c r="J4050">
        <f t="shared" si="506"/>
        <v>0</v>
      </c>
      <c r="K4050">
        <f>J4050*Weighting!$W$18</f>
        <v>0</v>
      </c>
      <c r="M4050" s="14"/>
    </row>
    <row r="4051" spans="1:25" x14ac:dyDescent="0.55000000000000004">
      <c r="A4051" s="32" t="str">
        <f>IF(Weighting!$P$19&gt;0,B4051,"")</f>
        <v/>
      </c>
      <c r="B4051" t="e">
        <f>Weighting!$C$19</f>
        <v>#DIV/0!</v>
      </c>
      <c r="C4051" t="e">
        <f>Weighting!$F$19</f>
        <v>#NUM!</v>
      </c>
      <c r="D4051" t="e">
        <f>IF(C4051=1,'Data Transformation'!$G$3+0.5*'Data Transformation'!$W$25,IF(C4052=1,D4052-'Data Transformation'!$W$25,FALSE))</f>
        <v>#NUM!</v>
      </c>
      <c r="E4051">
        <f t="array" ref="E4051">IF(ISLOGICAL(D4051),"",FREQUENCY(IF('Data Transformation'!$B$425:$B$8425='Bin Analysis'!$B4035,'Data Transformation'!$G$425:$G$8425),D4051))</f>
        <v>2001</v>
      </c>
      <c r="F4051">
        <f t="shared" si="504"/>
        <v>0</v>
      </c>
      <c r="G4051">
        <f>Weighting!$H$19</f>
        <v>0</v>
      </c>
      <c r="H4051">
        <f t="array" ref="H4051">FREQUENCY(IF('Data Transformation'!$B$4:$B$8425=B4035,'Data Transformation'!$G$4:$G$8425),'Bin Analysis'!$B4051)</f>
        <v>2073</v>
      </c>
      <c r="I4051">
        <f t="shared" si="505"/>
        <v>0</v>
      </c>
      <c r="J4051">
        <f t="shared" si="506"/>
        <v>0</v>
      </c>
      <c r="K4051">
        <f>J4051*Weighting!$W$19</f>
        <v>0</v>
      </c>
      <c r="M4051" s="14"/>
    </row>
    <row r="4052" spans="1:25" x14ac:dyDescent="0.55000000000000004">
      <c r="A4052" s="32" t="str">
        <f>IF(Weighting!$P$20&gt;0,B4052,"")</f>
        <v/>
      </c>
      <c r="B4052" t="e">
        <f>Weighting!$C$20</f>
        <v>#DIV/0!</v>
      </c>
      <c r="C4052" t="e">
        <f>Weighting!$F$20</f>
        <v>#NUM!</v>
      </c>
      <c r="D4052" t="e">
        <f>IF(C4052=1,'Data Transformation'!$G$3+0.5*'Data Transformation'!$W$25,IF(C4053=1,D4053-'Data Transformation'!$W$25,FALSE))</f>
        <v>#NUM!</v>
      </c>
      <c r="E4052">
        <f t="array" ref="E4052">IF(ISLOGICAL(D4052),"",FREQUENCY(IF('Data Transformation'!$B$425:$B$8425='Bin Analysis'!$B4035,'Data Transformation'!$G$425:$G$8425),D4052))</f>
        <v>2001</v>
      </c>
      <c r="F4052">
        <f t="shared" si="504"/>
        <v>0</v>
      </c>
      <c r="G4052">
        <f>Weighting!$H$20</f>
        <v>0</v>
      </c>
      <c r="H4052">
        <f t="array" ref="H4052">FREQUENCY(IF('Data Transformation'!$B$4:$B$8425=B4035,'Data Transformation'!$G$4:$G$8425),'Bin Analysis'!$B4052)</f>
        <v>2073</v>
      </c>
      <c r="I4052">
        <f t="shared" si="505"/>
        <v>0</v>
      </c>
      <c r="J4052">
        <f t="shared" si="506"/>
        <v>0</v>
      </c>
      <c r="K4052">
        <f>J4052*Weighting!$W$20</f>
        <v>0</v>
      </c>
      <c r="M4052" s="14"/>
    </row>
    <row r="4053" spans="1:25" x14ac:dyDescent="0.55000000000000004">
      <c r="A4053" s="32" t="str">
        <f>IF(Weighting!$P$21&gt;0,B4053,"")</f>
        <v/>
      </c>
      <c r="B4053" t="e">
        <f>Weighting!$C$21</f>
        <v>#DIV/0!</v>
      </c>
      <c r="C4053" t="e">
        <f>Weighting!$F$21</f>
        <v>#NUM!</v>
      </c>
      <c r="D4053" t="e">
        <f>IF(C4053=1,'Data Transformation'!$G$3+0.5*'Data Transformation'!$W$25,IF(C4054=1,D4054-'Data Transformation'!$W$25,FALSE))</f>
        <v>#NUM!</v>
      </c>
      <c r="E4053">
        <f t="array" ref="E4053">IF(ISLOGICAL(D4053),"",FREQUENCY(IF('Data Transformation'!$B$425:$B$8425='Bin Analysis'!$B4035,'Data Transformation'!$G$425:$G$8425),D4053))</f>
        <v>2001</v>
      </c>
      <c r="F4053">
        <f t="shared" si="504"/>
        <v>0</v>
      </c>
      <c r="G4053">
        <f>Weighting!$H$21</f>
        <v>0</v>
      </c>
      <c r="H4053">
        <f t="array" ref="H4053">FREQUENCY(IF('Data Transformation'!$B$4:$B$8425=B4035,'Data Transformation'!$G$4:$G$8425),'Bin Analysis'!$B4053)</f>
        <v>2073</v>
      </c>
      <c r="I4053">
        <f t="shared" si="505"/>
        <v>0</v>
      </c>
      <c r="J4053">
        <f t="shared" si="506"/>
        <v>0</v>
      </c>
      <c r="K4053">
        <f>J4053*Weighting!$W$21</f>
        <v>0</v>
      </c>
      <c r="M4053" s="14"/>
    </row>
    <row r="4054" spans="1:25" x14ac:dyDescent="0.55000000000000004">
      <c r="A4054" s="32" t="str">
        <f>IF(Weighting!$P$22&gt;0,B4054,"")</f>
        <v/>
      </c>
      <c r="B4054" t="e">
        <f>Weighting!$C$22</f>
        <v>#DIV/0!</v>
      </c>
      <c r="C4054" t="e">
        <f>Weighting!$F$22</f>
        <v>#NUM!</v>
      </c>
      <c r="D4054" t="e">
        <f>IF(C4054=1,'Data Transformation'!$G$3+0.5*'Data Transformation'!$W$25,IF(C4055=1,D4055-'Data Transformation'!$W$25,FALSE))</f>
        <v>#NUM!</v>
      </c>
      <c r="E4054">
        <f t="array" ref="E4054">IF(ISLOGICAL(D4054),"",FREQUENCY(IF('Data Transformation'!$B$425:$B$8425='Bin Analysis'!$B4035,'Data Transformation'!$G$425:$G$8425),D4054))</f>
        <v>2001</v>
      </c>
      <c r="F4054">
        <f t="shared" si="504"/>
        <v>0</v>
      </c>
      <c r="G4054">
        <f>Weighting!$H$22</f>
        <v>0</v>
      </c>
      <c r="H4054">
        <f t="array" ref="H4054">FREQUENCY(IF('Data Transformation'!$B$4:$B$8425=B4035,'Data Transformation'!$G$4:$G$8425),'Bin Analysis'!$B4054)</f>
        <v>2073</v>
      </c>
      <c r="I4054">
        <f t="shared" si="505"/>
        <v>0</v>
      </c>
      <c r="J4054">
        <f t="shared" si="506"/>
        <v>0</v>
      </c>
      <c r="K4054">
        <f>J4054*Weighting!$W$22</f>
        <v>0</v>
      </c>
      <c r="M4054" s="14"/>
    </row>
    <row r="4055" spans="1:25" x14ac:dyDescent="0.55000000000000004">
      <c r="A4055" s="32" t="str">
        <f>IF(Weighting!$P$23&gt;0,B4055,"")</f>
        <v/>
      </c>
      <c r="B4055" t="e">
        <f>Weighting!$C$23</f>
        <v>#DIV/0!</v>
      </c>
      <c r="C4055" t="e">
        <f>Weighting!$F$23</f>
        <v>#NUM!</v>
      </c>
      <c r="D4055" t="e">
        <f>IF(C4055=1,'Data Transformation'!$G$3+0.5*'Data Transformation'!$W$25,IF(C4056=1,D4056-'Data Transformation'!$W$25,FALSE))</f>
        <v>#NUM!</v>
      </c>
      <c r="E4055">
        <f t="array" ref="E4055">IF(ISLOGICAL(D4055),"",FREQUENCY(IF('Data Transformation'!$B$425:$B$8425='Bin Analysis'!$B4035,'Data Transformation'!$G$425:$G$8425),D4055))</f>
        <v>2001</v>
      </c>
      <c r="F4055">
        <f t="shared" si="504"/>
        <v>0</v>
      </c>
      <c r="G4055">
        <f>Weighting!$H$23</f>
        <v>0</v>
      </c>
      <c r="H4055">
        <f t="array" ref="H4055">FREQUENCY(IF('Data Transformation'!$B$4:$B$8425=B4035,'Data Transformation'!$G$4:$G$8425),'Bin Analysis'!$B4055)</f>
        <v>2073</v>
      </c>
      <c r="I4055">
        <f t="shared" si="505"/>
        <v>0</v>
      </c>
      <c r="J4055">
        <f t="shared" si="506"/>
        <v>0</v>
      </c>
      <c r="K4055">
        <f>J4055*Weighting!$W$23</f>
        <v>0</v>
      </c>
      <c r="M4055" s="14"/>
    </row>
    <row r="4056" spans="1:25" x14ac:dyDescent="0.55000000000000004">
      <c r="A4056" s="32" t="str">
        <f>IF(Weighting!$P$24&gt;0,B4056,"")</f>
        <v/>
      </c>
      <c r="B4056" t="e">
        <f>Weighting!$C$24</f>
        <v>#DIV/0!</v>
      </c>
      <c r="C4056" t="e">
        <f>Weighting!$F$24</f>
        <v>#NUM!</v>
      </c>
      <c r="D4056" t="e">
        <f>IF(C4056=1,'Data Transformation'!$G$3+0.5*'Data Transformation'!$W$25,IF(C4057=1,D4057-'Data Transformation'!$W$25,FALSE))</f>
        <v>#NUM!</v>
      </c>
      <c r="E4056">
        <f t="array" ref="E4056">IF(ISLOGICAL(D4056),"",FREQUENCY(IF('Data Transformation'!$B$425:$B$8425='Bin Analysis'!$B4035,'Data Transformation'!$G$425:$G$8425),D4056))</f>
        <v>2001</v>
      </c>
      <c r="F4056">
        <f t="shared" si="504"/>
        <v>0</v>
      </c>
      <c r="G4056">
        <f>Weighting!$H$24</f>
        <v>0</v>
      </c>
      <c r="H4056">
        <f t="array" ref="H4056">FREQUENCY(IF('Data Transformation'!$B$4:$B$8425=B4035,'Data Transformation'!$G$4:$G$8425),'Bin Analysis'!$B4056)</f>
        <v>2073</v>
      </c>
      <c r="I4056">
        <f t="shared" si="505"/>
        <v>0</v>
      </c>
      <c r="J4056">
        <f t="shared" si="506"/>
        <v>0</v>
      </c>
      <c r="K4056">
        <f>J4056*Weighting!$W$24</f>
        <v>0</v>
      </c>
      <c r="M4056" s="14"/>
    </row>
    <row r="4057" spans="1:25" x14ac:dyDescent="0.55000000000000004">
      <c r="A4057" s="32" t="str">
        <f>IF(Weighting!$P$25&gt;0,B4057,"")</f>
        <v/>
      </c>
      <c r="B4057" t="e">
        <f>Weighting!$C$25</f>
        <v>#DIV/0!</v>
      </c>
      <c r="C4057" t="e">
        <f>Weighting!$F$25</f>
        <v>#NUM!</v>
      </c>
      <c r="D4057" t="e">
        <f>IF(C4057=1,'Data Transformation'!$G$3+0.5*'Data Transformation'!$W$25,IF(C4058=1,D4058-'Data Transformation'!$W$25,FALSE))</f>
        <v>#NUM!</v>
      </c>
      <c r="E4057">
        <f t="array" ref="E4057">IF(ISLOGICAL(D4057),"",FREQUENCY(IF('Data Transformation'!$B$425:$B$8425='Bin Analysis'!$B4035,'Data Transformation'!$G$425:$G$8425),D4057))</f>
        <v>2001</v>
      </c>
      <c r="F4057">
        <f t="shared" si="504"/>
        <v>0</v>
      </c>
      <c r="G4057">
        <f>Weighting!$H$25</f>
        <v>0</v>
      </c>
      <c r="H4057">
        <f t="array" ref="H4057">FREQUENCY(IF('Data Transformation'!$B$4:$B$8425=B4035,'Data Transformation'!$G$4:$G$8425),'Bin Analysis'!$B4057)</f>
        <v>2073</v>
      </c>
      <c r="I4057">
        <f t="shared" si="505"/>
        <v>0</v>
      </c>
      <c r="J4057">
        <f t="shared" si="506"/>
        <v>0</v>
      </c>
      <c r="K4057">
        <f>J4057*Weighting!$W$25</f>
        <v>0</v>
      </c>
      <c r="M4057" s="14"/>
    </row>
    <row r="4058" spans="1:25" x14ac:dyDescent="0.55000000000000004">
      <c r="O4058"/>
      <c r="P4058"/>
      <c r="Q4058"/>
      <c r="R4058"/>
    </row>
    <row r="4059" spans="1:25" ht="23.35" x14ac:dyDescent="0.8">
      <c r="A4059" s="21" t="s">
        <v>0</v>
      </c>
      <c r="B4059" s="21" t="str">
        <f>IFERROR(VLOOKUP(C4059,'Data Transformation'!$L$6:$M$426,2,FALSE),"")</f>
        <v/>
      </c>
      <c r="C4059" s="21">
        <f>C4035+1</f>
        <v>169</v>
      </c>
      <c r="D4059" s="21"/>
      <c r="E4059" s="21"/>
      <c r="F4059" s="21"/>
      <c r="G4059" s="21"/>
      <c r="H4059" s="22"/>
      <c r="I4059" s="22"/>
      <c r="J4059" s="22"/>
      <c r="K4059" s="21"/>
      <c r="L4059" s="21" t="str">
        <f>B4059</f>
        <v/>
      </c>
      <c r="M4059" s="23" t="e">
        <f>INDEX('Data Transformation'!$O$4:$O$424,MATCH($B4059,'Data Transformation'!$M$4:$M$424,0),MATCH($M$2,'Data Transformation'!$O$3,0))</f>
        <v>#N/A</v>
      </c>
      <c r="N4059" s="27" t="e">
        <f>IF('Input and Summary Results'!$J$16="minimum",'Bin Analysis'!X4060/(M4059-1),'Bin Analysis'!Y4059/('Bin Analysis'!M4059-1))</f>
        <v>#N/A</v>
      </c>
      <c r="O4059" s="27" t="e">
        <f>IF(M4059=FALSE,NA(),(VLOOKUP(1,C4062:K4081,4,FALSE))/(M4059-1))</f>
        <v>#N/A</v>
      </c>
      <c r="P4059" s="27" t="e">
        <f>IF(M4059=FALSE,NA(),SUM(J4062:J4081)/Weighting!$S$5)</f>
        <v>#N/A</v>
      </c>
      <c r="Q4059" s="27" t="e">
        <f>IF(M4059=FALSE,NA(),SUM(K4062:K4081)/Weighting!$S$6)</f>
        <v>#N/A</v>
      </c>
      <c r="R4059" s="27" t="e">
        <f>IF(M4059=FALSE,NA(),(VLOOKUP(1,G4062:K4081,3,FALSE))/(M4059-1))</f>
        <v>#N/A</v>
      </c>
      <c r="S4059" s="22" t="e">
        <f>IF(M4059=FALSE,NA(),IF(SUM(J4062:J4081)=2,"yes","no"))</f>
        <v>#N/A</v>
      </c>
      <c r="X4059" s="2" cm="2">
        <f t="array" ref="X4059:X4060">FREQUENCY(IF('Data Transformation'!$B$425:$B$6424='Bin Analysis'!L4059,'Data Transformation'!$G$425:$G$6424),'Data Transformation'!$U$11)</f>
        <v>0</v>
      </c>
      <c r="Y4059" s="2" cm="2">
        <f t="array" ref="Y4059:Y4060">FREQUENCY(IF('Data Transformation'!$B$425:$B$6424='Bin Analysis'!L4059,'Data Transformation'!$G$425:$G$6424),'Data Transformation'!$U$12)</f>
        <v>0</v>
      </c>
    </row>
    <row r="4060" spans="1:25" x14ac:dyDescent="0.55000000000000004">
      <c r="A4060" s="14" t="s">
        <v>67</v>
      </c>
      <c r="B4060" t="s">
        <v>47</v>
      </c>
      <c r="C4060" t="s">
        <v>5</v>
      </c>
      <c r="D4060" t="s">
        <v>100</v>
      </c>
      <c r="E4060" t="s">
        <v>101</v>
      </c>
      <c r="F4060" t="s">
        <v>102</v>
      </c>
      <c r="G4060" t="s">
        <v>70</v>
      </c>
      <c r="H4060" t="s">
        <v>31</v>
      </c>
      <c r="I4060" t="s">
        <v>32</v>
      </c>
      <c r="J4060" t="s">
        <v>46</v>
      </c>
      <c r="K4060" s="14" t="s">
        <v>45</v>
      </c>
      <c r="M4060" s="14"/>
      <c r="X4060" s="2">
        <v>0</v>
      </c>
      <c r="Y4060" s="2">
        <v>0</v>
      </c>
    </row>
    <row r="4061" spans="1:25" x14ac:dyDescent="0.55000000000000004">
      <c r="A4061" s="32"/>
      <c r="D4061" t="e">
        <f>IF(C4061=1,'Data Transformation'!$G$3+0.5*'Data Transformation'!$W$25,IF(C4062=1,D4062-'Data Transformation'!$W$25,FALSE))</f>
        <v>#NUM!</v>
      </c>
      <c r="E4061">
        <f t="array" ref="E4061">IF(ISLOGICAL(D4061),"",FREQUENCY(IF('Data Transformation'!$B$425:$B$8425='Bin Analysis'!$B4059,'Data Transformation'!$G$425:$G$8425),D4061))</f>
        <v>2001</v>
      </c>
      <c r="F4061" t="e">
        <f>IF(ISLOGICAL(D4061),"",E4061-E4060)</f>
        <v>#VALUE!</v>
      </c>
      <c r="M4061" s="14"/>
    </row>
    <row r="4062" spans="1:25" x14ac:dyDescent="0.55000000000000004">
      <c r="A4062" s="32" t="e">
        <f>IF(Weighting!$P$6&gt;0,B4062,"")</f>
        <v>#NUM!</v>
      </c>
      <c r="B4062" t="e">
        <f>Weighting!$C$6</f>
        <v>#DIV/0!</v>
      </c>
      <c r="C4062" t="e">
        <f>Weighting!$F$6</f>
        <v>#NUM!</v>
      </c>
      <c r="D4062" t="e">
        <f>IF(C4062=1,'Data Transformation'!$G$3+0.5*'Data Transformation'!$W$25,IF(C4063=1,D4063-'Data Transformation'!$W$25,FALSE))</f>
        <v>#NUM!</v>
      </c>
      <c r="E4062">
        <f t="array" ref="E4062">IF(ISLOGICAL(D4062),"",FREQUENCY(IF('Data Transformation'!$B$425:$B$8425='Bin Analysis'!$B4059,'Data Transformation'!$G$425:$G$8425),D4062))</f>
        <v>2001</v>
      </c>
      <c r="F4062">
        <f>IF(ISLOGICAL(D4062),"",E4062-E4061)</f>
        <v>0</v>
      </c>
      <c r="G4062">
        <f>Weighting!$H$6</f>
        <v>1</v>
      </c>
      <c r="H4062">
        <f t="array" ref="H4062">FREQUENCY(IF('Data Transformation'!$B$4:$B$8425=B4059,'Data Transformation'!$G$4:$G$8425),'Bin Analysis'!$B4062)</f>
        <v>2073</v>
      </c>
      <c r="I4062">
        <f>H4062-H4061</f>
        <v>2073</v>
      </c>
      <c r="J4062">
        <f>IF(I4062=0,0,1)</f>
        <v>1</v>
      </c>
      <c r="K4062" t="e">
        <f>J4062*Weighting!$W$6</f>
        <v>#NUM!</v>
      </c>
      <c r="M4062" s="14"/>
    </row>
    <row r="4063" spans="1:25" x14ac:dyDescent="0.55000000000000004">
      <c r="A4063" s="32" t="str">
        <f>IF(Weighting!$P$7&gt;0,B4063,"")</f>
        <v/>
      </c>
      <c r="B4063" t="e">
        <f>Weighting!$C$7</f>
        <v>#DIV/0!</v>
      </c>
      <c r="C4063" t="e">
        <f>Weighting!$F$7</f>
        <v>#NUM!</v>
      </c>
      <c r="D4063" t="e">
        <f>IF(C4063=1,'Data Transformation'!$G$3+0.5*'Data Transformation'!$W$25,IF(C4064=1,D4064-'Data Transformation'!$W$25,FALSE))</f>
        <v>#NUM!</v>
      </c>
      <c r="E4063">
        <f t="array" ref="E4063">IF(ISLOGICAL(D4063),"",FREQUENCY(IF('Data Transformation'!$B$425:$B$8425='Bin Analysis'!$B4059,'Data Transformation'!$G$425:$G$8425),D4063))</f>
        <v>2001</v>
      </c>
      <c r="F4063">
        <f t="shared" ref="F4063:F4081" si="507">IF(ISLOGICAL(D4063),"",E4063-E4062)</f>
        <v>0</v>
      </c>
      <c r="G4063">
        <f>Weighting!$H$7</f>
        <v>0</v>
      </c>
      <c r="H4063">
        <f t="array" ref="H4063">FREQUENCY(IF('Data Transformation'!$B$4:$B$8425=B4059,'Data Transformation'!$G$4:$G$8425),'Bin Analysis'!$B4063)</f>
        <v>2073</v>
      </c>
      <c r="I4063">
        <f t="shared" ref="I4063:I4081" si="508">H4063-H4062</f>
        <v>0</v>
      </c>
      <c r="J4063">
        <f>IF(I4063=0,0,1)</f>
        <v>0</v>
      </c>
      <c r="K4063">
        <f>J4063*Weighting!$W$7</f>
        <v>0</v>
      </c>
      <c r="M4063" s="14"/>
    </row>
    <row r="4064" spans="1:25" x14ac:dyDescent="0.55000000000000004">
      <c r="A4064" s="32" t="str">
        <f>IF(Weighting!$P$8&gt;0,B4064,"")</f>
        <v/>
      </c>
      <c r="B4064" t="e">
        <f>Weighting!$C$8</f>
        <v>#DIV/0!</v>
      </c>
      <c r="C4064" t="e">
        <f>Weighting!$F$8</f>
        <v>#NUM!</v>
      </c>
      <c r="D4064" t="e">
        <f>IF(C4064=1,'Data Transformation'!$G$3+0.5*'Data Transformation'!$W$25,IF(C4065=1,D4065-'Data Transformation'!$W$25,FALSE))</f>
        <v>#NUM!</v>
      </c>
      <c r="E4064">
        <f t="array" ref="E4064">IF(ISLOGICAL(D4064),"",FREQUENCY(IF('Data Transformation'!$B$425:$B$8425='Bin Analysis'!$B4059,'Data Transformation'!$G$425:$G$8425),D4064))</f>
        <v>2001</v>
      </c>
      <c r="F4064">
        <f t="shared" si="507"/>
        <v>0</v>
      </c>
      <c r="G4064">
        <f>Weighting!$H$8</f>
        <v>0</v>
      </c>
      <c r="H4064">
        <f t="array" ref="H4064">FREQUENCY(IF('Data Transformation'!$B$4:$B$8425=B4059,'Data Transformation'!$G$4:$G$8425),'Bin Analysis'!$B4064)</f>
        <v>2073</v>
      </c>
      <c r="I4064">
        <f t="shared" si="508"/>
        <v>0</v>
      </c>
      <c r="J4064">
        <f t="shared" ref="J4064:J4081" si="509">IF(I4064=0,0,1)</f>
        <v>0</v>
      </c>
      <c r="K4064">
        <f>J4064*Weighting!$W$8</f>
        <v>0</v>
      </c>
      <c r="M4064" s="14"/>
    </row>
    <row r="4065" spans="1:13" x14ac:dyDescent="0.55000000000000004">
      <c r="A4065" s="32" t="str">
        <f>IF(Weighting!$P$9&gt;0,B4065,"")</f>
        <v/>
      </c>
      <c r="B4065" s="50" t="e">
        <f>Weighting!$C$9</f>
        <v>#DIV/0!</v>
      </c>
      <c r="C4065" t="e">
        <f>Weighting!$F$9</f>
        <v>#NUM!</v>
      </c>
      <c r="D4065" t="e">
        <f>IF(C4065=1,'Data Transformation'!$G$3+0.5*'Data Transformation'!$W$25,IF(C4066=1,D4066-'Data Transformation'!$W$25,FALSE))</f>
        <v>#NUM!</v>
      </c>
      <c r="E4065">
        <f t="array" ref="E4065">IF(ISLOGICAL(D4065),"",FREQUENCY(IF('Data Transformation'!$B$425:$B$8425='Bin Analysis'!$B4059,'Data Transformation'!$G$425:$G$8425),D4065))</f>
        <v>2001</v>
      </c>
      <c r="F4065">
        <f t="shared" si="507"/>
        <v>0</v>
      </c>
      <c r="G4065">
        <f>Weighting!$H$9</f>
        <v>0</v>
      </c>
      <c r="H4065">
        <f t="array" ref="H4065">FREQUENCY(IF('Data Transformation'!$B$4:$B$8425=B4059,'Data Transformation'!$G$4:$G$8425),'Bin Analysis'!$B4065)</f>
        <v>2073</v>
      </c>
      <c r="I4065">
        <f t="shared" si="508"/>
        <v>0</v>
      </c>
      <c r="J4065">
        <f t="shared" si="509"/>
        <v>0</v>
      </c>
      <c r="K4065">
        <f>J4065*Weighting!$W$9</f>
        <v>0</v>
      </c>
      <c r="M4065" s="14"/>
    </row>
    <row r="4066" spans="1:13" x14ac:dyDescent="0.55000000000000004">
      <c r="A4066" s="32" t="str">
        <f>IF(Weighting!$P$10&gt;0,B4066,"")</f>
        <v/>
      </c>
      <c r="B4066" t="e">
        <f>Weighting!$C$10</f>
        <v>#DIV/0!</v>
      </c>
      <c r="C4066" t="e">
        <f>Weighting!$F$10</f>
        <v>#NUM!</v>
      </c>
      <c r="D4066" t="e">
        <f>IF(C4066=1,'Data Transformation'!$G$3+0.5*'Data Transformation'!$W$25,IF(C4067=1,D4067-'Data Transformation'!$W$25,FALSE))</f>
        <v>#NUM!</v>
      </c>
      <c r="E4066">
        <f t="array" ref="E4066">IF(ISLOGICAL(D4066),"",FREQUENCY(IF('Data Transformation'!$B$425:$B$8425='Bin Analysis'!$B4059,'Data Transformation'!$G$425:$G$8425),D4066))</f>
        <v>2001</v>
      </c>
      <c r="F4066">
        <f t="shared" si="507"/>
        <v>0</v>
      </c>
      <c r="G4066">
        <f>Weighting!$H$10</f>
        <v>0</v>
      </c>
      <c r="H4066">
        <f t="array" ref="H4066">FREQUENCY(IF('Data Transformation'!$B$4:$B$8425=B4059,'Data Transformation'!$G$4:$G$8425),'Bin Analysis'!$B4066)</f>
        <v>2073</v>
      </c>
      <c r="I4066">
        <f t="shared" si="508"/>
        <v>0</v>
      </c>
      <c r="J4066">
        <f t="shared" si="509"/>
        <v>0</v>
      </c>
      <c r="K4066">
        <f>J4066*Weighting!$W$10</f>
        <v>0</v>
      </c>
      <c r="M4066" s="14"/>
    </row>
    <row r="4067" spans="1:13" x14ac:dyDescent="0.55000000000000004">
      <c r="A4067" s="32" t="str">
        <f>IF(Weighting!$P$11&gt;0,B4067,"")</f>
        <v/>
      </c>
      <c r="B4067" t="e">
        <f>Weighting!$C$11</f>
        <v>#DIV/0!</v>
      </c>
      <c r="C4067" t="e">
        <f>Weighting!$F$11</f>
        <v>#NUM!</v>
      </c>
      <c r="D4067" t="e">
        <f>IF(C4067=1,'Data Transformation'!$G$3+0.5*'Data Transformation'!$W$25,IF(C4068=1,D4068-'Data Transformation'!$W$25,FALSE))</f>
        <v>#NUM!</v>
      </c>
      <c r="E4067">
        <f t="array" ref="E4067">IF(ISLOGICAL(D4067),"",FREQUENCY(IF('Data Transformation'!$B$425:$B$8425='Bin Analysis'!$B4059,'Data Transformation'!$G$425:$G$8425),D4067))</f>
        <v>2001</v>
      </c>
      <c r="F4067">
        <f t="shared" si="507"/>
        <v>0</v>
      </c>
      <c r="G4067">
        <f>Weighting!$H$11</f>
        <v>0</v>
      </c>
      <c r="H4067">
        <f t="array" ref="H4067">FREQUENCY(IF('Data Transformation'!$B$4:$B$8425=B4059,'Data Transformation'!$G$4:$G$8425),'Bin Analysis'!$B4067)</f>
        <v>2073</v>
      </c>
      <c r="I4067">
        <f t="shared" si="508"/>
        <v>0</v>
      </c>
      <c r="J4067">
        <f t="shared" si="509"/>
        <v>0</v>
      </c>
      <c r="K4067">
        <f>J4067*Weighting!$W$11</f>
        <v>0</v>
      </c>
      <c r="M4067" s="14"/>
    </row>
    <row r="4068" spans="1:13" x14ac:dyDescent="0.55000000000000004">
      <c r="A4068" s="32" t="str">
        <f>IF(Weighting!$P$12&gt;0,B4068,"")</f>
        <v/>
      </c>
      <c r="B4068" t="e">
        <f>Weighting!$C$12</f>
        <v>#DIV/0!</v>
      </c>
      <c r="C4068" t="e">
        <f>Weighting!$F$12</f>
        <v>#NUM!</v>
      </c>
      <c r="D4068" t="e">
        <f>IF(C4068=1,'Data Transformation'!$G$3+0.5*'Data Transformation'!$W$25,IF(C4069=1,D4069-'Data Transformation'!$W$25,FALSE))</f>
        <v>#NUM!</v>
      </c>
      <c r="E4068">
        <f t="array" ref="E4068">IF(ISLOGICAL(D4068),"",FREQUENCY(IF('Data Transformation'!$B$425:$B$8425='Bin Analysis'!$B4059,'Data Transformation'!$G$425:$G$8425),D4068))</f>
        <v>2001</v>
      </c>
      <c r="F4068">
        <f t="shared" si="507"/>
        <v>0</v>
      </c>
      <c r="G4068">
        <f>Weighting!$H$12</f>
        <v>0</v>
      </c>
      <c r="H4068">
        <f t="array" ref="H4068">FREQUENCY(IF('Data Transformation'!$B$4:$B$8425=B4059,'Data Transformation'!$G$4:$G$8425),'Bin Analysis'!$B4068)</f>
        <v>2073</v>
      </c>
      <c r="I4068">
        <f t="shared" si="508"/>
        <v>0</v>
      </c>
      <c r="J4068">
        <f t="shared" si="509"/>
        <v>0</v>
      </c>
      <c r="K4068">
        <f>J4068*Weighting!$W$12</f>
        <v>0</v>
      </c>
      <c r="M4068" s="14"/>
    </row>
    <row r="4069" spans="1:13" x14ac:dyDescent="0.55000000000000004">
      <c r="A4069" s="32" t="str">
        <f>IF(Weighting!$P$13&gt;0,B4069,"")</f>
        <v/>
      </c>
      <c r="B4069" t="e">
        <f>Weighting!$C$13</f>
        <v>#DIV/0!</v>
      </c>
      <c r="C4069" t="e">
        <f>Weighting!$F$13</f>
        <v>#NUM!</v>
      </c>
      <c r="D4069" t="e">
        <f>IF(C4069=1,'Data Transformation'!$G$3+0.5*'Data Transformation'!$W$25,IF(C4070=1,D4070-'Data Transformation'!$W$25,FALSE))</f>
        <v>#NUM!</v>
      </c>
      <c r="E4069">
        <f t="array" ref="E4069">IF(ISLOGICAL(D4069),"",FREQUENCY(IF('Data Transformation'!$B$425:$B$8425='Bin Analysis'!$B4059,'Data Transformation'!$G$425:$G$8425),D4069))</f>
        <v>2001</v>
      </c>
      <c r="F4069">
        <f t="shared" si="507"/>
        <v>0</v>
      </c>
      <c r="G4069">
        <f>Weighting!$H$13</f>
        <v>0</v>
      </c>
      <c r="H4069">
        <f t="array" ref="H4069">FREQUENCY(IF('Data Transformation'!$B$4:$B$8425=B4059,'Data Transformation'!$G$4:$G$8425),'Bin Analysis'!$B4069)</f>
        <v>2073</v>
      </c>
      <c r="I4069">
        <f t="shared" si="508"/>
        <v>0</v>
      </c>
      <c r="J4069">
        <f t="shared" si="509"/>
        <v>0</v>
      </c>
      <c r="K4069">
        <f>J4069*Weighting!$W$13</f>
        <v>0</v>
      </c>
      <c r="M4069" s="14"/>
    </row>
    <row r="4070" spans="1:13" x14ac:dyDescent="0.55000000000000004">
      <c r="A4070" s="32" t="str">
        <f>IF(Weighting!$P$14&gt;0,B4070,"")</f>
        <v/>
      </c>
      <c r="B4070" t="e">
        <f>Weighting!$C$14</f>
        <v>#DIV/0!</v>
      </c>
      <c r="C4070" t="e">
        <f>Weighting!$F$14</f>
        <v>#NUM!</v>
      </c>
      <c r="D4070" t="e">
        <f>IF(C4070=1,'Data Transformation'!$G$3+0.5*'Data Transformation'!$W$25,IF(C4071=1,D4071-'Data Transformation'!$W$25,FALSE))</f>
        <v>#NUM!</v>
      </c>
      <c r="E4070">
        <f t="array" ref="E4070">IF(ISLOGICAL(D4070),"",FREQUENCY(IF('Data Transformation'!$B$425:$B$8425='Bin Analysis'!$B4059,'Data Transformation'!$G$425:$G$8425),D4070))</f>
        <v>2001</v>
      </c>
      <c r="F4070">
        <f t="shared" si="507"/>
        <v>0</v>
      </c>
      <c r="G4070">
        <f>Weighting!$H$14</f>
        <v>0</v>
      </c>
      <c r="H4070">
        <f t="array" ref="H4070">FREQUENCY(IF('Data Transformation'!$B$4:$B$8425=B4059,'Data Transformation'!$G$4:$G$8425),'Bin Analysis'!$B4070)</f>
        <v>2073</v>
      </c>
      <c r="I4070">
        <f t="shared" si="508"/>
        <v>0</v>
      </c>
      <c r="J4070">
        <f t="shared" si="509"/>
        <v>0</v>
      </c>
      <c r="K4070">
        <f>J4070*Weighting!$W$14</f>
        <v>0</v>
      </c>
      <c r="M4070" s="14"/>
    </row>
    <row r="4071" spans="1:13" x14ac:dyDescent="0.55000000000000004">
      <c r="A4071" s="32" t="str">
        <f>IF(Weighting!$P$15&gt;0,B4071,"")</f>
        <v/>
      </c>
      <c r="B4071" t="e">
        <f>Weighting!$C$15</f>
        <v>#DIV/0!</v>
      </c>
      <c r="C4071" t="e">
        <f>Weighting!$F$15</f>
        <v>#NUM!</v>
      </c>
      <c r="D4071" t="e">
        <f>IF(C4071=1,'Data Transformation'!$G$3+0.5*'Data Transformation'!$W$25,IF(C4072=1,D4072-'Data Transformation'!$W$25,FALSE))</f>
        <v>#NUM!</v>
      </c>
      <c r="E4071">
        <f t="array" ref="E4071">IF(ISLOGICAL(D4071),"",FREQUENCY(IF('Data Transformation'!$B$425:$B$8425='Bin Analysis'!$B4059,'Data Transformation'!$G$425:$G$8425),D4071))</f>
        <v>2001</v>
      </c>
      <c r="F4071">
        <f t="shared" si="507"/>
        <v>0</v>
      </c>
      <c r="G4071">
        <f>Weighting!$H$15</f>
        <v>0</v>
      </c>
      <c r="H4071">
        <f t="array" ref="H4071">FREQUENCY(IF('Data Transformation'!$B$4:$B$8425=B4059,'Data Transformation'!$G$4:$G$8425),'Bin Analysis'!$B4071)</f>
        <v>2073</v>
      </c>
      <c r="I4071">
        <f t="shared" si="508"/>
        <v>0</v>
      </c>
      <c r="J4071">
        <f t="shared" si="509"/>
        <v>0</v>
      </c>
      <c r="K4071">
        <f>J4071*Weighting!$W$15</f>
        <v>0</v>
      </c>
      <c r="M4071" s="14"/>
    </row>
    <row r="4072" spans="1:13" x14ac:dyDescent="0.55000000000000004">
      <c r="A4072" s="32" t="str">
        <f>IF(Weighting!$P$16&gt;0,B4072,"")</f>
        <v/>
      </c>
      <c r="B4072" t="e">
        <f>Weighting!$C$16</f>
        <v>#DIV/0!</v>
      </c>
      <c r="C4072" t="e">
        <f>Weighting!$F$16</f>
        <v>#NUM!</v>
      </c>
      <c r="D4072" t="e">
        <f>IF(C4072=1,'Data Transformation'!$G$3+0.5*'Data Transformation'!$W$25,IF(C4073=1,D4073-'Data Transformation'!$W$25,FALSE))</f>
        <v>#NUM!</v>
      </c>
      <c r="E4072">
        <f t="array" ref="E4072">IF(ISLOGICAL(D4072),"",FREQUENCY(IF('Data Transformation'!$B$425:$B$8425='Bin Analysis'!$B4059,'Data Transformation'!$G$425:$G$8425),D4072))</f>
        <v>2001</v>
      </c>
      <c r="F4072">
        <f t="shared" si="507"/>
        <v>0</v>
      </c>
      <c r="G4072">
        <f>Weighting!$H$16</f>
        <v>0</v>
      </c>
      <c r="H4072">
        <f t="array" ref="H4072">FREQUENCY(IF('Data Transformation'!$B$4:$B$8425=B4059,'Data Transformation'!$G$4:$G$8425),'Bin Analysis'!$B4072)</f>
        <v>2073</v>
      </c>
      <c r="I4072">
        <f t="shared" si="508"/>
        <v>0</v>
      </c>
      <c r="J4072">
        <f t="shared" si="509"/>
        <v>0</v>
      </c>
      <c r="K4072">
        <f>J4072*Weighting!$W$16</f>
        <v>0</v>
      </c>
      <c r="M4072" s="14"/>
    </row>
    <row r="4073" spans="1:13" x14ac:dyDescent="0.55000000000000004">
      <c r="A4073" s="32" t="str">
        <f>IF(Weighting!$P$17&gt;0,B4073,"")</f>
        <v/>
      </c>
      <c r="B4073" t="e">
        <f>Weighting!$C$17</f>
        <v>#DIV/0!</v>
      </c>
      <c r="C4073" t="e">
        <f>Weighting!$F$17</f>
        <v>#NUM!</v>
      </c>
      <c r="D4073" t="e">
        <f>IF(C4073=1,'Data Transformation'!$G$3+0.5*'Data Transformation'!$W$25,IF(C4074=1,D4074-'Data Transformation'!$W$25,FALSE))</f>
        <v>#NUM!</v>
      </c>
      <c r="E4073">
        <f t="array" ref="E4073">IF(ISLOGICAL(D4073),"",FREQUENCY(IF('Data Transformation'!$B$425:$B$8425='Bin Analysis'!$B4059,'Data Transformation'!$G$425:$G$8425),D4073))</f>
        <v>2001</v>
      </c>
      <c r="F4073">
        <f t="shared" si="507"/>
        <v>0</v>
      </c>
      <c r="G4073">
        <f>Weighting!$H$17</f>
        <v>0</v>
      </c>
      <c r="H4073">
        <f t="array" ref="H4073">FREQUENCY(IF('Data Transformation'!$B$4:$B$8425=B4059,'Data Transformation'!$G$4:$G$8425),'Bin Analysis'!$B4073)</f>
        <v>2073</v>
      </c>
      <c r="I4073">
        <f t="shared" si="508"/>
        <v>0</v>
      </c>
      <c r="J4073">
        <f t="shared" si="509"/>
        <v>0</v>
      </c>
      <c r="K4073">
        <f>J4073*Weighting!$W$17</f>
        <v>0</v>
      </c>
      <c r="M4073" s="14"/>
    </row>
    <row r="4074" spans="1:13" x14ac:dyDescent="0.55000000000000004">
      <c r="A4074" s="32" t="str">
        <f>IF(Weighting!$P$18&gt;0,B4074,"")</f>
        <v/>
      </c>
      <c r="B4074" t="e">
        <f>Weighting!$C$18</f>
        <v>#DIV/0!</v>
      </c>
      <c r="C4074" t="e">
        <f>Weighting!$F$18</f>
        <v>#NUM!</v>
      </c>
      <c r="D4074" t="e">
        <f>IF(C4074=1,'Data Transformation'!$G$3+0.5*'Data Transformation'!$W$25,IF(C4075=1,D4075-'Data Transformation'!$W$25,FALSE))</f>
        <v>#NUM!</v>
      </c>
      <c r="E4074">
        <f t="array" ref="E4074">IF(ISLOGICAL(D4074),"",FREQUENCY(IF('Data Transformation'!$B$425:$B$8425='Bin Analysis'!$B4059,'Data Transformation'!$G$425:$G$8425),D4074))</f>
        <v>2001</v>
      </c>
      <c r="F4074">
        <f t="shared" si="507"/>
        <v>0</v>
      </c>
      <c r="G4074">
        <f>Weighting!$H$18</f>
        <v>0</v>
      </c>
      <c r="H4074">
        <f t="array" ref="H4074">FREQUENCY(IF('Data Transformation'!$B$4:$B$8425=B4059,'Data Transformation'!$G$4:$G$8425),'Bin Analysis'!$B4074)</f>
        <v>2073</v>
      </c>
      <c r="I4074">
        <f t="shared" si="508"/>
        <v>0</v>
      </c>
      <c r="J4074">
        <f t="shared" si="509"/>
        <v>0</v>
      </c>
      <c r="K4074">
        <f>J4074*Weighting!$W$18</f>
        <v>0</v>
      </c>
      <c r="M4074" s="14"/>
    </row>
    <row r="4075" spans="1:13" x14ac:dyDescent="0.55000000000000004">
      <c r="A4075" s="32" t="str">
        <f>IF(Weighting!$P$19&gt;0,B4075,"")</f>
        <v/>
      </c>
      <c r="B4075" t="e">
        <f>Weighting!$C$19</f>
        <v>#DIV/0!</v>
      </c>
      <c r="C4075" t="e">
        <f>Weighting!$F$19</f>
        <v>#NUM!</v>
      </c>
      <c r="D4075" t="e">
        <f>IF(C4075=1,'Data Transformation'!$G$3+0.5*'Data Transformation'!$W$25,IF(C4076=1,D4076-'Data Transformation'!$W$25,FALSE))</f>
        <v>#NUM!</v>
      </c>
      <c r="E4075">
        <f t="array" ref="E4075">IF(ISLOGICAL(D4075),"",FREQUENCY(IF('Data Transformation'!$B$425:$B$8425='Bin Analysis'!$B4059,'Data Transformation'!$G$425:$G$8425),D4075))</f>
        <v>2001</v>
      </c>
      <c r="F4075">
        <f t="shared" si="507"/>
        <v>0</v>
      </c>
      <c r="G4075">
        <f>Weighting!$H$19</f>
        <v>0</v>
      </c>
      <c r="H4075">
        <f t="array" ref="H4075">FREQUENCY(IF('Data Transformation'!$B$4:$B$8425=B4059,'Data Transformation'!$G$4:$G$8425),'Bin Analysis'!$B4075)</f>
        <v>2073</v>
      </c>
      <c r="I4075">
        <f t="shared" si="508"/>
        <v>0</v>
      </c>
      <c r="J4075">
        <f t="shared" si="509"/>
        <v>0</v>
      </c>
      <c r="K4075">
        <f>J4075*Weighting!$W$19</f>
        <v>0</v>
      </c>
      <c r="M4075" s="14"/>
    </row>
    <row r="4076" spans="1:13" x14ac:dyDescent="0.55000000000000004">
      <c r="A4076" s="32" t="str">
        <f>IF(Weighting!$P$20&gt;0,B4076,"")</f>
        <v/>
      </c>
      <c r="B4076" t="e">
        <f>Weighting!$C$20</f>
        <v>#DIV/0!</v>
      </c>
      <c r="C4076" t="e">
        <f>Weighting!$F$20</f>
        <v>#NUM!</v>
      </c>
      <c r="D4076" t="e">
        <f>IF(C4076=1,'Data Transformation'!$G$3+0.5*'Data Transformation'!$W$25,IF(C4077=1,D4077-'Data Transformation'!$W$25,FALSE))</f>
        <v>#NUM!</v>
      </c>
      <c r="E4076">
        <f t="array" ref="E4076">IF(ISLOGICAL(D4076),"",FREQUENCY(IF('Data Transformation'!$B$425:$B$8425='Bin Analysis'!$B4059,'Data Transformation'!$G$425:$G$8425),D4076))</f>
        <v>2001</v>
      </c>
      <c r="F4076">
        <f t="shared" si="507"/>
        <v>0</v>
      </c>
      <c r="G4076">
        <f>Weighting!$H$20</f>
        <v>0</v>
      </c>
      <c r="H4076">
        <f t="array" ref="H4076">FREQUENCY(IF('Data Transformation'!$B$4:$B$8425=B4059,'Data Transformation'!$G$4:$G$8425),'Bin Analysis'!$B4076)</f>
        <v>2073</v>
      </c>
      <c r="I4076">
        <f t="shared" si="508"/>
        <v>0</v>
      </c>
      <c r="J4076">
        <f t="shared" si="509"/>
        <v>0</v>
      </c>
      <c r="K4076">
        <f>J4076*Weighting!$W$20</f>
        <v>0</v>
      </c>
      <c r="M4076" s="14"/>
    </row>
    <row r="4077" spans="1:13" x14ac:dyDescent="0.55000000000000004">
      <c r="A4077" s="32" t="str">
        <f>IF(Weighting!$P$21&gt;0,B4077,"")</f>
        <v/>
      </c>
      <c r="B4077" t="e">
        <f>Weighting!$C$21</f>
        <v>#DIV/0!</v>
      </c>
      <c r="C4077" t="e">
        <f>Weighting!$F$21</f>
        <v>#NUM!</v>
      </c>
      <c r="D4077" t="e">
        <f>IF(C4077=1,'Data Transformation'!$G$3+0.5*'Data Transformation'!$W$25,IF(C4078=1,D4078-'Data Transformation'!$W$25,FALSE))</f>
        <v>#NUM!</v>
      </c>
      <c r="E4077">
        <f t="array" ref="E4077">IF(ISLOGICAL(D4077),"",FREQUENCY(IF('Data Transformation'!$B$425:$B$8425='Bin Analysis'!$B4059,'Data Transformation'!$G$425:$G$8425),D4077))</f>
        <v>2001</v>
      </c>
      <c r="F4077">
        <f t="shared" si="507"/>
        <v>0</v>
      </c>
      <c r="G4077">
        <f>Weighting!$H$21</f>
        <v>0</v>
      </c>
      <c r="H4077">
        <f t="array" ref="H4077">FREQUENCY(IF('Data Transformation'!$B$4:$B$8425=B4059,'Data Transformation'!$G$4:$G$8425),'Bin Analysis'!$B4077)</f>
        <v>2073</v>
      </c>
      <c r="I4077">
        <f t="shared" si="508"/>
        <v>0</v>
      </c>
      <c r="J4077">
        <f t="shared" si="509"/>
        <v>0</v>
      </c>
      <c r="K4077">
        <f>J4077*Weighting!$W$21</f>
        <v>0</v>
      </c>
      <c r="M4077" s="14"/>
    </row>
    <row r="4078" spans="1:13" x14ac:dyDescent="0.55000000000000004">
      <c r="A4078" s="32" t="str">
        <f>IF(Weighting!$P$22&gt;0,B4078,"")</f>
        <v/>
      </c>
      <c r="B4078" t="e">
        <f>Weighting!$C$22</f>
        <v>#DIV/0!</v>
      </c>
      <c r="C4078" t="e">
        <f>Weighting!$F$22</f>
        <v>#NUM!</v>
      </c>
      <c r="D4078" t="e">
        <f>IF(C4078=1,'Data Transformation'!$G$3+0.5*'Data Transformation'!$W$25,IF(C4079=1,D4079-'Data Transformation'!$W$25,FALSE))</f>
        <v>#NUM!</v>
      </c>
      <c r="E4078">
        <f t="array" ref="E4078">IF(ISLOGICAL(D4078),"",FREQUENCY(IF('Data Transformation'!$B$425:$B$8425='Bin Analysis'!$B4059,'Data Transformation'!$G$425:$G$8425),D4078))</f>
        <v>2001</v>
      </c>
      <c r="F4078">
        <f t="shared" si="507"/>
        <v>0</v>
      </c>
      <c r="G4078">
        <f>Weighting!$H$22</f>
        <v>0</v>
      </c>
      <c r="H4078">
        <f t="array" ref="H4078">FREQUENCY(IF('Data Transformation'!$B$4:$B$8425=B4059,'Data Transformation'!$G$4:$G$8425),'Bin Analysis'!$B4078)</f>
        <v>2073</v>
      </c>
      <c r="I4078">
        <f t="shared" si="508"/>
        <v>0</v>
      </c>
      <c r="J4078">
        <f t="shared" si="509"/>
        <v>0</v>
      </c>
      <c r="K4078">
        <f>J4078*Weighting!$W$22</f>
        <v>0</v>
      </c>
      <c r="M4078" s="14"/>
    </row>
    <row r="4079" spans="1:13" x14ac:dyDescent="0.55000000000000004">
      <c r="A4079" s="32" t="str">
        <f>IF(Weighting!$P$23&gt;0,B4079,"")</f>
        <v/>
      </c>
      <c r="B4079" t="e">
        <f>Weighting!$C$23</f>
        <v>#DIV/0!</v>
      </c>
      <c r="C4079" t="e">
        <f>Weighting!$F$23</f>
        <v>#NUM!</v>
      </c>
      <c r="D4079" t="e">
        <f>IF(C4079=1,'Data Transformation'!$G$3+0.5*'Data Transformation'!$W$25,IF(C4080=1,D4080-'Data Transformation'!$W$25,FALSE))</f>
        <v>#NUM!</v>
      </c>
      <c r="E4079">
        <f t="array" ref="E4079">IF(ISLOGICAL(D4079),"",FREQUENCY(IF('Data Transformation'!$B$425:$B$8425='Bin Analysis'!$B4059,'Data Transformation'!$G$425:$G$8425),D4079))</f>
        <v>2001</v>
      </c>
      <c r="F4079">
        <f t="shared" si="507"/>
        <v>0</v>
      </c>
      <c r="G4079">
        <f>Weighting!$H$23</f>
        <v>0</v>
      </c>
      <c r="H4079">
        <f t="array" ref="H4079">FREQUENCY(IF('Data Transformation'!$B$4:$B$8425=B4059,'Data Transformation'!$G$4:$G$8425),'Bin Analysis'!$B4079)</f>
        <v>2073</v>
      </c>
      <c r="I4079">
        <f t="shared" si="508"/>
        <v>0</v>
      </c>
      <c r="J4079">
        <f t="shared" si="509"/>
        <v>0</v>
      </c>
      <c r="K4079">
        <f>J4079*Weighting!$W$23</f>
        <v>0</v>
      </c>
      <c r="M4079" s="14"/>
    </row>
    <row r="4080" spans="1:13" x14ac:dyDescent="0.55000000000000004">
      <c r="A4080" s="32" t="str">
        <f>IF(Weighting!$P$24&gt;0,B4080,"")</f>
        <v/>
      </c>
      <c r="B4080" t="e">
        <f>Weighting!$C$24</f>
        <v>#DIV/0!</v>
      </c>
      <c r="C4080" t="e">
        <f>Weighting!$F$24</f>
        <v>#NUM!</v>
      </c>
      <c r="D4080" t="e">
        <f>IF(C4080=1,'Data Transformation'!$G$3+0.5*'Data Transformation'!$W$25,IF(C4081=1,D4081-'Data Transformation'!$W$25,FALSE))</f>
        <v>#NUM!</v>
      </c>
      <c r="E4080">
        <f t="array" ref="E4080">IF(ISLOGICAL(D4080),"",FREQUENCY(IF('Data Transformation'!$B$425:$B$8425='Bin Analysis'!$B4059,'Data Transformation'!$G$425:$G$8425),D4080))</f>
        <v>2001</v>
      </c>
      <c r="F4080">
        <f t="shared" si="507"/>
        <v>0</v>
      </c>
      <c r="G4080">
        <f>Weighting!$H$24</f>
        <v>0</v>
      </c>
      <c r="H4080">
        <f t="array" ref="H4080">FREQUENCY(IF('Data Transformation'!$B$4:$B$8425=B4059,'Data Transformation'!$G$4:$G$8425),'Bin Analysis'!$B4080)</f>
        <v>2073</v>
      </c>
      <c r="I4080">
        <f t="shared" si="508"/>
        <v>0</v>
      </c>
      <c r="J4080">
        <f t="shared" si="509"/>
        <v>0</v>
      </c>
      <c r="K4080">
        <f>J4080*Weighting!$W$24</f>
        <v>0</v>
      </c>
      <c r="M4080" s="14"/>
    </row>
    <row r="4081" spans="1:25" x14ac:dyDescent="0.55000000000000004">
      <c r="A4081" s="32" t="str">
        <f>IF(Weighting!$P$25&gt;0,B4081,"")</f>
        <v/>
      </c>
      <c r="B4081" t="e">
        <f>Weighting!$C$25</f>
        <v>#DIV/0!</v>
      </c>
      <c r="C4081" t="e">
        <f>Weighting!$F$25</f>
        <v>#NUM!</v>
      </c>
      <c r="D4081" t="e">
        <f>IF(C4081=1,'Data Transformation'!$G$3+0.5*'Data Transformation'!$W$25,IF(C4082=1,D4082-'Data Transformation'!$W$25,FALSE))</f>
        <v>#NUM!</v>
      </c>
      <c r="E4081">
        <f t="array" ref="E4081">IF(ISLOGICAL(D4081),"",FREQUENCY(IF('Data Transformation'!$B$425:$B$8425='Bin Analysis'!$B4059,'Data Transformation'!$G$425:$G$8425),D4081))</f>
        <v>2001</v>
      </c>
      <c r="F4081">
        <f t="shared" si="507"/>
        <v>0</v>
      </c>
      <c r="G4081">
        <f>Weighting!$H$25</f>
        <v>0</v>
      </c>
      <c r="H4081">
        <f t="array" ref="H4081">FREQUENCY(IF('Data Transformation'!$B$4:$B$8425=B4059,'Data Transformation'!$G$4:$G$8425),'Bin Analysis'!$B4081)</f>
        <v>2073</v>
      </c>
      <c r="I4081">
        <f t="shared" si="508"/>
        <v>0</v>
      </c>
      <c r="J4081">
        <f t="shared" si="509"/>
        <v>0</v>
      </c>
      <c r="K4081">
        <f>J4081*Weighting!$W$25</f>
        <v>0</v>
      </c>
      <c r="M4081" s="14"/>
    </row>
    <row r="4082" spans="1:25" x14ac:dyDescent="0.55000000000000004">
      <c r="N4082" s="57"/>
      <c r="O4082"/>
      <c r="P4082"/>
      <c r="Q4082"/>
      <c r="R4082"/>
    </row>
    <row r="4083" spans="1:25" ht="23.35" x14ac:dyDescent="0.8">
      <c r="A4083" s="21" t="s">
        <v>0</v>
      </c>
      <c r="B4083" s="21" t="str">
        <f>IFERROR(VLOOKUP(C4083,'Data Transformation'!$L$6:$M$426,2,FALSE),"")</f>
        <v/>
      </c>
      <c r="C4083" s="21">
        <f>C4059+1</f>
        <v>170</v>
      </c>
      <c r="D4083" s="21"/>
      <c r="E4083" s="21"/>
      <c r="F4083" s="21"/>
      <c r="G4083" s="21"/>
      <c r="H4083" s="22"/>
      <c r="I4083" s="22"/>
      <c r="J4083" s="22"/>
      <c r="K4083" s="21"/>
      <c r="L4083" s="21" t="str">
        <f>B4083</f>
        <v/>
      </c>
      <c r="M4083" s="23" t="e">
        <f>INDEX('Data Transformation'!$O$4:$O$424,MATCH($B4083,'Data Transformation'!$M$4:$M$424,0),MATCH($M$2,'Data Transformation'!$O$3,0))</f>
        <v>#N/A</v>
      </c>
      <c r="N4083" s="27" t="e">
        <f>IF('Input and Summary Results'!$J$16="minimum",'Bin Analysis'!X4084/(M4083-1),'Bin Analysis'!Y4083/('Bin Analysis'!M4083-1))</f>
        <v>#N/A</v>
      </c>
      <c r="O4083" s="27" t="e">
        <f>IF(M4083=FALSE,NA(),(VLOOKUP(1,C4086:K4105,4,FALSE))/(M4083-1))</f>
        <v>#N/A</v>
      </c>
      <c r="P4083" s="27" t="e">
        <f>IF(M4083=FALSE,NA(),SUM(J4086:J4105)/Weighting!$S$5)</f>
        <v>#N/A</v>
      </c>
      <c r="Q4083" s="27" t="e">
        <f>IF(M4083=FALSE,NA(),SUM(K4086:K4105)/Weighting!$S$6)</f>
        <v>#N/A</v>
      </c>
      <c r="R4083" s="27" t="e">
        <f>IF(M4083=FALSE,NA(),(VLOOKUP(1,G4086:K4105,3,FALSE))/(M4083-1))</f>
        <v>#N/A</v>
      </c>
      <c r="S4083" s="22" t="e">
        <f>IF(M4083=FALSE,NA(),IF(SUM(J4086:J4105)=2,"yes","no"))</f>
        <v>#N/A</v>
      </c>
      <c r="X4083" s="2" cm="2">
        <f t="array" ref="X4083:X4084">FREQUENCY(IF('Data Transformation'!$B$425:$B$6424='Bin Analysis'!L4083,'Data Transformation'!$G$425:$G$6424),'Data Transformation'!$U$11)</f>
        <v>0</v>
      </c>
      <c r="Y4083" s="2" cm="2">
        <f t="array" ref="Y4083:Y4084">FREQUENCY(IF('Data Transformation'!$B$425:$B$6424='Bin Analysis'!L4083,'Data Transformation'!$G$425:$G$6424),'Data Transformation'!$U$12)</f>
        <v>0</v>
      </c>
    </row>
    <row r="4084" spans="1:25" x14ac:dyDescent="0.55000000000000004">
      <c r="A4084" s="14" t="s">
        <v>67</v>
      </c>
      <c r="B4084" t="s">
        <v>47</v>
      </c>
      <c r="C4084" t="s">
        <v>5</v>
      </c>
      <c r="D4084" t="s">
        <v>100</v>
      </c>
      <c r="E4084" t="s">
        <v>101</v>
      </c>
      <c r="F4084" t="s">
        <v>102</v>
      </c>
      <c r="G4084" t="s">
        <v>70</v>
      </c>
      <c r="H4084" t="s">
        <v>31</v>
      </c>
      <c r="I4084" t="s">
        <v>32</v>
      </c>
      <c r="J4084" t="s">
        <v>46</v>
      </c>
      <c r="K4084" s="14" t="s">
        <v>45</v>
      </c>
      <c r="M4084" s="14"/>
      <c r="X4084" s="2">
        <v>0</v>
      </c>
      <c r="Y4084" s="2">
        <v>0</v>
      </c>
    </row>
    <row r="4085" spans="1:25" x14ac:dyDescent="0.55000000000000004">
      <c r="A4085" s="32"/>
      <c r="D4085" t="e">
        <f>IF(C4085=1,'Data Transformation'!$G$3+0.5*'Data Transformation'!$W$25,IF(C4086=1,D4086-'Data Transformation'!$W$25,FALSE))</f>
        <v>#NUM!</v>
      </c>
      <c r="E4085">
        <f t="array" ref="E4085">IF(ISLOGICAL(D4085),"",FREQUENCY(IF('Data Transformation'!$B$425:$B$8425='Bin Analysis'!$B4083,'Data Transformation'!$G$425:$G$8425),D4085))</f>
        <v>2001</v>
      </c>
      <c r="F4085" t="e">
        <f>IF(ISLOGICAL(D4085),"",E4085-E4084)</f>
        <v>#VALUE!</v>
      </c>
      <c r="M4085" s="14"/>
    </row>
    <row r="4086" spans="1:25" x14ac:dyDescent="0.55000000000000004">
      <c r="A4086" s="32" t="e">
        <f>IF(Weighting!$P$6&gt;0,B4086,"")</f>
        <v>#NUM!</v>
      </c>
      <c r="B4086" t="e">
        <f>Weighting!$C$6</f>
        <v>#DIV/0!</v>
      </c>
      <c r="C4086" t="e">
        <f>Weighting!$F$6</f>
        <v>#NUM!</v>
      </c>
      <c r="D4086" t="e">
        <f>IF(C4086=1,'Data Transformation'!$G$3+0.5*'Data Transformation'!$W$25,IF(C4087=1,D4087-'Data Transformation'!$W$25,FALSE))</f>
        <v>#NUM!</v>
      </c>
      <c r="E4086">
        <f t="array" ref="E4086">IF(ISLOGICAL(D4086),"",FREQUENCY(IF('Data Transformation'!$B$425:$B$8425='Bin Analysis'!$B4083,'Data Transformation'!$G$425:$G$8425),D4086))</f>
        <v>2001</v>
      </c>
      <c r="F4086">
        <f>IF(ISLOGICAL(D4086),"",E4086-E4085)</f>
        <v>0</v>
      </c>
      <c r="G4086">
        <f>Weighting!$H$6</f>
        <v>1</v>
      </c>
      <c r="H4086">
        <f t="array" ref="H4086">FREQUENCY(IF('Data Transformation'!$B$4:$B$8425=B4083,'Data Transformation'!$G$4:$G$8425),'Bin Analysis'!$B4086)</f>
        <v>2073</v>
      </c>
      <c r="I4086">
        <f>H4086-H4085</f>
        <v>2073</v>
      </c>
      <c r="J4086">
        <f>IF(I4086=0,0,1)</f>
        <v>1</v>
      </c>
      <c r="K4086" t="e">
        <f>J4086*Weighting!$W$6</f>
        <v>#NUM!</v>
      </c>
      <c r="M4086" s="14"/>
    </row>
    <row r="4087" spans="1:25" x14ac:dyDescent="0.55000000000000004">
      <c r="A4087" s="32" t="str">
        <f>IF(Weighting!$P$7&gt;0,B4087,"")</f>
        <v/>
      </c>
      <c r="B4087" t="e">
        <f>Weighting!$C$7</f>
        <v>#DIV/0!</v>
      </c>
      <c r="C4087" t="e">
        <f>Weighting!$F$7</f>
        <v>#NUM!</v>
      </c>
      <c r="D4087" t="e">
        <f>IF(C4087=1,'Data Transformation'!$G$3+0.5*'Data Transformation'!$W$25,IF(C4088=1,D4088-'Data Transformation'!$W$25,FALSE))</f>
        <v>#NUM!</v>
      </c>
      <c r="E4087">
        <f t="array" ref="E4087">IF(ISLOGICAL(D4087),"",FREQUENCY(IF('Data Transformation'!$B$425:$B$8425='Bin Analysis'!$B4083,'Data Transformation'!$G$425:$G$8425),D4087))</f>
        <v>2001</v>
      </c>
      <c r="F4087">
        <f t="shared" ref="F4087:F4105" si="510">IF(ISLOGICAL(D4087),"",E4087-E4086)</f>
        <v>0</v>
      </c>
      <c r="G4087">
        <f>Weighting!$H$7</f>
        <v>0</v>
      </c>
      <c r="H4087">
        <f t="array" ref="H4087">FREQUENCY(IF('Data Transformation'!$B$4:$B$8425=B4083,'Data Transformation'!$G$4:$G$8425),'Bin Analysis'!$B4087)</f>
        <v>2073</v>
      </c>
      <c r="I4087">
        <f t="shared" ref="I4087:I4105" si="511">H4087-H4086</f>
        <v>0</v>
      </c>
      <c r="J4087">
        <f>IF(I4087=0,0,1)</f>
        <v>0</v>
      </c>
      <c r="K4087">
        <f>J4087*Weighting!$W$7</f>
        <v>0</v>
      </c>
      <c r="M4087" s="14"/>
    </row>
    <row r="4088" spans="1:25" x14ac:dyDescent="0.55000000000000004">
      <c r="A4088" s="32" t="str">
        <f>IF(Weighting!$P$8&gt;0,B4088,"")</f>
        <v/>
      </c>
      <c r="B4088" t="e">
        <f>Weighting!$C$8</f>
        <v>#DIV/0!</v>
      </c>
      <c r="C4088" t="e">
        <f>Weighting!$F$8</f>
        <v>#NUM!</v>
      </c>
      <c r="D4088" t="e">
        <f>IF(C4088=1,'Data Transformation'!$G$3+0.5*'Data Transformation'!$W$25,IF(C4089=1,D4089-'Data Transformation'!$W$25,FALSE))</f>
        <v>#NUM!</v>
      </c>
      <c r="E4088">
        <f t="array" ref="E4088">IF(ISLOGICAL(D4088),"",FREQUENCY(IF('Data Transformation'!$B$425:$B$8425='Bin Analysis'!$B4083,'Data Transformation'!$G$425:$G$8425),D4088))</f>
        <v>2001</v>
      </c>
      <c r="F4088">
        <f t="shared" si="510"/>
        <v>0</v>
      </c>
      <c r="G4088">
        <f>Weighting!$H$8</f>
        <v>0</v>
      </c>
      <c r="H4088">
        <f t="array" ref="H4088">FREQUENCY(IF('Data Transformation'!$B$4:$B$8425=B4083,'Data Transformation'!$G$4:$G$8425),'Bin Analysis'!$B4088)</f>
        <v>2073</v>
      </c>
      <c r="I4088">
        <f t="shared" si="511"/>
        <v>0</v>
      </c>
      <c r="J4088">
        <f t="shared" ref="J4088:J4105" si="512">IF(I4088=0,0,1)</f>
        <v>0</v>
      </c>
      <c r="K4088">
        <f>J4088*Weighting!$W$8</f>
        <v>0</v>
      </c>
      <c r="M4088" s="14"/>
    </row>
    <row r="4089" spans="1:25" x14ac:dyDescent="0.55000000000000004">
      <c r="A4089" s="32" t="str">
        <f>IF(Weighting!$P$9&gt;0,B4089,"")</f>
        <v/>
      </c>
      <c r="B4089" s="50" t="e">
        <f>Weighting!$C$9</f>
        <v>#DIV/0!</v>
      </c>
      <c r="C4089" t="e">
        <f>Weighting!$F$9</f>
        <v>#NUM!</v>
      </c>
      <c r="D4089" t="e">
        <f>IF(C4089=1,'Data Transformation'!$G$3+0.5*'Data Transformation'!$W$25,IF(C4090=1,D4090-'Data Transformation'!$W$25,FALSE))</f>
        <v>#NUM!</v>
      </c>
      <c r="E4089">
        <f t="array" ref="E4089">IF(ISLOGICAL(D4089),"",FREQUENCY(IF('Data Transformation'!$B$425:$B$8425='Bin Analysis'!$B4083,'Data Transformation'!$G$425:$G$8425),D4089))</f>
        <v>2001</v>
      </c>
      <c r="F4089">
        <f t="shared" si="510"/>
        <v>0</v>
      </c>
      <c r="G4089">
        <f>Weighting!$H$9</f>
        <v>0</v>
      </c>
      <c r="H4089">
        <f t="array" ref="H4089">FREQUENCY(IF('Data Transformation'!$B$4:$B$8425=B4083,'Data Transformation'!$G$4:$G$8425),'Bin Analysis'!$B4089)</f>
        <v>2073</v>
      </c>
      <c r="I4089">
        <f t="shared" si="511"/>
        <v>0</v>
      </c>
      <c r="J4089">
        <f t="shared" si="512"/>
        <v>0</v>
      </c>
      <c r="K4089">
        <f>J4089*Weighting!$W$9</f>
        <v>0</v>
      </c>
      <c r="M4089" s="14"/>
    </row>
    <row r="4090" spans="1:25" x14ac:dyDescent="0.55000000000000004">
      <c r="A4090" s="32" t="str">
        <f>IF(Weighting!$P$10&gt;0,B4090,"")</f>
        <v/>
      </c>
      <c r="B4090" t="e">
        <f>Weighting!$C$10</f>
        <v>#DIV/0!</v>
      </c>
      <c r="C4090" t="e">
        <f>Weighting!$F$10</f>
        <v>#NUM!</v>
      </c>
      <c r="D4090" t="e">
        <f>IF(C4090=1,'Data Transformation'!$G$3+0.5*'Data Transformation'!$W$25,IF(C4091=1,D4091-'Data Transformation'!$W$25,FALSE))</f>
        <v>#NUM!</v>
      </c>
      <c r="E4090">
        <f t="array" ref="E4090">IF(ISLOGICAL(D4090),"",FREQUENCY(IF('Data Transformation'!$B$425:$B$8425='Bin Analysis'!$B4083,'Data Transformation'!$G$425:$G$8425),D4090))</f>
        <v>2001</v>
      </c>
      <c r="F4090">
        <f t="shared" si="510"/>
        <v>0</v>
      </c>
      <c r="G4090">
        <f>Weighting!$H$10</f>
        <v>0</v>
      </c>
      <c r="H4090">
        <f t="array" ref="H4090">FREQUENCY(IF('Data Transformation'!$B$4:$B$8425=B4083,'Data Transformation'!$G$4:$G$8425),'Bin Analysis'!$B4090)</f>
        <v>2073</v>
      </c>
      <c r="I4090">
        <f t="shared" si="511"/>
        <v>0</v>
      </c>
      <c r="J4090">
        <f t="shared" si="512"/>
        <v>0</v>
      </c>
      <c r="K4090">
        <f>J4090*Weighting!$W$10</f>
        <v>0</v>
      </c>
      <c r="M4090" s="14"/>
    </row>
    <row r="4091" spans="1:25" x14ac:dyDescent="0.55000000000000004">
      <c r="A4091" s="32" t="str">
        <f>IF(Weighting!$P$11&gt;0,B4091,"")</f>
        <v/>
      </c>
      <c r="B4091" t="e">
        <f>Weighting!$C$11</f>
        <v>#DIV/0!</v>
      </c>
      <c r="C4091" t="e">
        <f>Weighting!$F$11</f>
        <v>#NUM!</v>
      </c>
      <c r="D4091" t="e">
        <f>IF(C4091=1,'Data Transformation'!$G$3+0.5*'Data Transformation'!$W$25,IF(C4092=1,D4092-'Data Transformation'!$W$25,FALSE))</f>
        <v>#NUM!</v>
      </c>
      <c r="E4091">
        <f t="array" ref="E4091">IF(ISLOGICAL(D4091),"",FREQUENCY(IF('Data Transformation'!$B$425:$B$8425='Bin Analysis'!$B4083,'Data Transformation'!$G$425:$G$8425),D4091))</f>
        <v>2001</v>
      </c>
      <c r="F4091">
        <f t="shared" si="510"/>
        <v>0</v>
      </c>
      <c r="G4091">
        <f>Weighting!$H$11</f>
        <v>0</v>
      </c>
      <c r="H4091">
        <f t="array" ref="H4091">FREQUENCY(IF('Data Transformation'!$B$4:$B$8425=B4083,'Data Transformation'!$G$4:$G$8425),'Bin Analysis'!$B4091)</f>
        <v>2073</v>
      </c>
      <c r="I4091">
        <f t="shared" si="511"/>
        <v>0</v>
      </c>
      <c r="J4091">
        <f t="shared" si="512"/>
        <v>0</v>
      </c>
      <c r="K4091">
        <f>J4091*Weighting!$W$11</f>
        <v>0</v>
      </c>
      <c r="M4091" s="14"/>
    </row>
    <row r="4092" spans="1:25" x14ac:dyDescent="0.55000000000000004">
      <c r="A4092" s="32" t="str">
        <f>IF(Weighting!$P$12&gt;0,B4092,"")</f>
        <v/>
      </c>
      <c r="B4092" t="e">
        <f>Weighting!$C$12</f>
        <v>#DIV/0!</v>
      </c>
      <c r="C4092" t="e">
        <f>Weighting!$F$12</f>
        <v>#NUM!</v>
      </c>
      <c r="D4092" t="e">
        <f>IF(C4092=1,'Data Transformation'!$G$3+0.5*'Data Transformation'!$W$25,IF(C4093=1,D4093-'Data Transformation'!$W$25,FALSE))</f>
        <v>#NUM!</v>
      </c>
      <c r="E4092">
        <f t="array" ref="E4092">IF(ISLOGICAL(D4092),"",FREQUENCY(IF('Data Transformation'!$B$425:$B$8425='Bin Analysis'!$B4083,'Data Transformation'!$G$425:$G$8425),D4092))</f>
        <v>2001</v>
      </c>
      <c r="F4092">
        <f t="shared" si="510"/>
        <v>0</v>
      </c>
      <c r="G4092">
        <f>Weighting!$H$12</f>
        <v>0</v>
      </c>
      <c r="H4092">
        <f t="array" ref="H4092">FREQUENCY(IF('Data Transformation'!$B$4:$B$8425=B4083,'Data Transformation'!$G$4:$G$8425),'Bin Analysis'!$B4092)</f>
        <v>2073</v>
      </c>
      <c r="I4092">
        <f t="shared" si="511"/>
        <v>0</v>
      </c>
      <c r="J4092">
        <f t="shared" si="512"/>
        <v>0</v>
      </c>
      <c r="K4092">
        <f>J4092*Weighting!$W$12</f>
        <v>0</v>
      </c>
      <c r="M4092" s="14"/>
    </row>
    <row r="4093" spans="1:25" x14ac:dyDescent="0.55000000000000004">
      <c r="A4093" s="32" t="str">
        <f>IF(Weighting!$P$13&gt;0,B4093,"")</f>
        <v/>
      </c>
      <c r="B4093" t="e">
        <f>Weighting!$C$13</f>
        <v>#DIV/0!</v>
      </c>
      <c r="C4093" t="e">
        <f>Weighting!$F$13</f>
        <v>#NUM!</v>
      </c>
      <c r="D4093" t="e">
        <f>IF(C4093=1,'Data Transformation'!$G$3+0.5*'Data Transformation'!$W$25,IF(C4094=1,D4094-'Data Transformation'!$W$25,FALSE))</f>
        <v>#NUM!</v>
      </c>
      <c r="E4093">
        <f t="array" ref="E4093">IF(ISLOGICAL(D4093),"",FREQUENCY(IF('Data Transformation'!$B$425:$B$8425='Bin Analysis'!$B4083,'Data Transformation'!$G$425:$G$8425),D4093))</f>
        <v>2001</v>
      </c>
      <c r="F4093">
        <f t="shared" si="510"/>
        <v>0</v>
      </c>
      <c r="G4093">
        <f>Weighting!$H$13</f>
        <v>0</v>
      </c>
      <c r="H4093">
        <f t="array" ref="H4093">FREQUENCY(IF('Data Transformation'!$B$4:$B$8425=B4083,'Data Transformation'!$G$4:$G$8425),'Bin Analysis'!$B4093)</f>
        <v>2073</v>
      </c>
      <c r="I4093">
        <f t="shared" si="511"/>
        <v>0</v>
      </c>
      <c r="J4093">
        <f t="shared" si="512"/>
        <v>0</v>
      </c>
      <c r="K4093">
        <f>J4093*Weighting!$W$13</f>
        <v>0</v>
      </c>
      <c r="M4093" s="14"/>
    </row>
    <row r="4094" spans="1:25" x14ac:dyDescent="0.55000000000000004">
      <c r="A4094" s="32" t="str">
        <f>IF(Weighting!$P$14&gt;0,B4094,"")</f>
        <v/>
      </c>
      <c r="B4094" t="e">
        <f>Weighting!$C$14</f>
        <v>#DIV/0!</v>
      </c>
      <c r="C4094" t="e">
        <f>Weighting!$F$14</f>
        <v>#NUM!</v>
      </c>
      <c r="D4094" t="e">
        <f>IF(C4094=1,'Data Transformation'!$G$3+0.5*'Data Transformation'!$W$25,IF(C4095=1,D4095-'Data Transformation'!$W$25,FALSE))</f>
        <v>#NUM!</v>
      </c>
      <c r="E4094">
        <f t="array" ref="E4094">IF(ISLOGICAL(D4094),"",FREQUENCY(IF('Data Transformation'!$B$425:$B$8425='Bin Analysis'!$B4083,'Data Transformation'!$G$425:$G$8425),D4094))</f>
        <v>2001</v>
      </c>
      <c r="F4094">
        <f t="shared" si="510"/>
        <v>0</v>
      </c>
      <c r="G4094">
        <f>Weighting!$H$14</f>
        <v>0</v>
      </c>
      <c r="H4094">
        <f t="array" ref="H4094">FREQUENCY(IF('Data Transformation'!$B$4:$B$8425=B4083,'Data Transformation'!$G$4:$G$8425),'Bin Analysis'!$B4094)</f>
        <v>2073</v>
      </c>
      <c r="I4094">
        <f t="shared" si="511"/>
        <v>0</v>
      </c>
      <c r="J4094">
        <f t="shared" si="512"/>
        <v>0</v>
      </c>
      <c r="K4094">
        <f>J4094*Weighting!$W$14</f>
        <v>0</v>
      </c>
      <c r="M4094" s="14"/>
    </row>
    <row r="4095" spans="1:25" x14ac:dyDescent="0.55000000000000004">
      <c r="A4095" s="32" t="str">
        <f>IF(Weighting!$P$15&gt;0,B4095,"")</f>
        <v/>
      </c>
      <c r="B4095" t="e">
        <f>Weighting!$C$15</f>
        <v>#DIV/0!</v>
      </c>
      <c r="C4095" t="e">
        <f>Weighting!$F$15</f>
        <v>#NUM!</v>
      </c>
      <c r="D4095" t="e">
        <f>IF(C4095=1,'Data Transformation'!$G$3+0.5*'Data Transformation'!$W$25,IF(C4096=1,D4096-'Data Transformation'!$W$25,FALSE))</f>
        <v>#NUM!</v>
      </c>
      <c r="E4095">
        <f t="array" ref="E4095">IF(ISLOGICAL(D4095),"",FREQUENCY(IF('Data Transformation'!$B$425:$B$8425='Bin Analysis'!$B4083,'Data Transformation'!$G$425:$G$8425),D4095))</f>
        <v>2001</v>
      </c>
      <c r="F4095">
        <f t="shared" si="510"/>
        <v>0</v>
      </c>
      <c r="G4095">
        <f>Weighting!$H$15</f>
        <v>0</v>
      </c>
      <c r="H4095">
        <f t="array" ref="H4095">FREQUENCY(IF('Data Transformation'!$B$4:$B$8425=B4083,'Data Transformation'!$G$4:$G$8425),'Bin Analysis'!$B4095)</f>
        <v>2073</v>
      </c>
      <c r="I4095">
        <f t="shared" si="511"/>
        <v>0</v>
      </c>
      <c r="J4095">
        <f t="shared" si="512"/>
        <v>0</v>
      </c>
      <c r="K4095">
        <f>J4095*Weighting!$W$15</f>
        <v>0</v>
      </c>
      <c r="M4095" s="14"/>
    </row>
    <row r="4096" spans="1:25" x14ac:dyDescent="0.55000000000000004">
      <c r="A4096" s="32" t="str">
        <f>IF(Weighting!$P$16&gt;0,B4096,"")</f>
        <v/>
      </c>
      <c r="B4096" t="e">
        <f>Weighting!$C$16</f>
        <v>#DIV/0!</v>
      </c>
      <c r="C4096" t="e">
        <f>Weighting!$F$16</f>
        <v>#NUM!</v>
      </c>
      <c r="D4096" t="e">
        <f>IF(C4096=1,'Data Transformation'!$G$3+0.5*'Data Transformation'!$W$25,IF(C4097=1,D4097-'Data Transformation'!$W$25,FALSE))</f>
        <v>#NUM!</v>
      </c>
      <c r="E4096">
        <f t="array" ref="E4096">IF(ISLOGICAL(D4096),"",FREQUENCY(IF('Data Transformation'!$B$425:$B$8425='Bin Analysis'!$B4083,'Data Transformation'!$G$425:$G$8425),D4096))</f>
        <v>2001</v>
      </c>
      <c r="F4096">
        <f t="shared" si="510"/>
        <v>0</v>
      </c>
      <c r="G4096">
        <f>Weighting!$H$16</f>
        <v>0</v>
      </c>
      <c r="H4096">
        <f t="array" ref="H4096">FREQUENCY(IF('Data Transformation'!$B$4:$B$8425=B4083,'Data Transformation'!$G$4:$G$8425),'Bin Analysis'!$B4096)</f>
        <v>2073</v>
      </c>
      <c r="I4096">
        <f t="shared" si="511"/>
        <v>0</v>
      </c>
      <c r="J4096">
        <f t="shared" si="512"/>
        <v>0</v>
      </c>
      <c r="K4096">
        <f>J4096*Weighting!$W$16</f>
        <v>0</v>
      </c>
      <c r="M4096" s="14"/>
    </row>
    <row r="4097" spans="1:25" x14ac:dyDescent="0.55000000000000004">
      <c r="A4097" s="32" t="str">
        <f>IF(Weighting!$P$17&gt;0,B4097,"")</f>
        <v/>
      </c>
      <c r="B4097" t="e">
        <f>Weighting!$C$17</f>
        <v>#DIV/0!</v>
      </c>
      <c r="C4097" t="e">
        <f>Weighting!$F$17</f>
        <v>#NUM!</v>
      </c>
      <c r="D4097" t="e">
        <f>IF(C4097=1,'Data Transformation'!$G$3+0.5*'Data Transformation'!$W$25,IF(C4098=1,D4098-'Data Transformation'!$W$25,FALSE))</f>
        <v>#NUM!</v>
      </c>
      <c r="E4097">
        <f t="array" ref="E4097">IF(ISLOGICAL(D4097),"",FREQUENCY(IF('Data Transformation'!$B$425:$B$8425='Bin Analysis'!$B4083,'Data Transformation'!$G$425:$G$8425),D4097))</f>
        <v>2001</v>
      </c>
      <c r="F4097">
        <f t="shared" si="510"/>
        <v>0</v>
      </c>
      <c r="G4097">
        <f>Weighting!$H$17</f>
        <v>0</v>
      </c>
      <c r="H4097">
        <f t="array" ref="H4097">FREQUENCY(IF('Data Transformation'!$B$4:$B$8425=B4083,'Data Transformation'!$G$4:$G$8425),'Bin Analysis'!$B4097)</f>
        <v>2073</v>
      </c>
      <c r="I4097">
        <f t="shared" si="511"/>
        <v>0</v>
      </c>
      <c r="J4097">
        <f t="shared" si="512"/>
        <v>0</v>
      </c>
      <c r="K4097">
        <f>J4097*Weighting!$W$17</f>
        <v>0</v>
      </c>
      <c r="M4097" s="14"/>
    </row>
    <row r="4098" spans="1:25" x14ac:dyDescent="0.55000000000000004">
      <c r="A4098" s="32" t="str">
        <f>IF(Weighting!$P$18&gt;0,B4098,"")</f>
        <v/>
      </c>
      <c r="B4098" t="e">
        <f>Weighting!$C$18</f>
        <v>#DIV/0!</v>
      </c>
      <c r="C4098" t="e">
        <f>Weighting!$F$18</f>
        <v>#NUM!</v>
      </c>
      <c r="D4098" t="e">
        <f>IF(C4098=1,'Data Transformation'!$G$3+0.5*'Data Transformation'!$W$25,IF(C4099=1,D4099-'Data Transformation'!$W$25,FALSE))</f>
        <v>#NUM!</v>
      </c>
      <c r="E4098">
        <f t="array" ref="E4098">IF(ISLOGICAL(D4098),"",FREQUENCY(IF('Data Transformation'!$B$425:$B$8425='Bin Analysis'!$B4083,'Data Transformation'!$G$425:$G$8425),D4098))</f>
        <v>2001</v>
      </c>
      <c r="F4098">
        <f t="shared" si="510"/>
        <v>0</v>
      </c>
      <c r="G4098">
        <f>Weighting!$H$18</f>
        <v>0</v>
      </c>
      <c r="H4098">
        <f t="array" ref="H4098">FREQUENCY(IF('Data Transformation'!$B$4:$B$8425=B4083,'Data Transformation'!$G$4:$G$8425),'Bin Analysis'!$B4098)</f>
        <v>2073</v>
      </c>
      <c r="I4098">
        <f t="shared" si="511"/>
        <v>0</v>
      </c>
      <c r="J4098">
        <f t="shared" si="512"/>
        <v>0</v>
      </c>
      <c r="K4098">
        <f>J4098*Weighting!$W$18</f>
        <v>0</v>
      </c>
      <c r="M4098" s="14"/>
    </row>
    <row r="4099" spans="1:25" x14ac:dyDescent="0.55000000000000004">
      <c r="A4099" s="32" t="str">
        <f>IF(Weighting!$P$19&gt;0,B4099,"")</f>
        <v/>
      </c>
      <c r="B4099" t="e">
        <f>Weighting!$C$19</f>
        <v>#DIV/0!</v>
      </c>
      <c r="C4099" t="e">
        <f>Weighting!$F$19</f>
        <v>#NUM!</v>
      </c>
      <c r="D4099" t="e">
        <f>IF(C4099=1,'Data Transformation'!$G$3+0.5*'Data Transformation'!$W$25,IF(C4100=1,D4100-'Data Transformation'!$W$25,FALSE))</f>
        <v>#NUM!</v>
      </c>
      <c r="E4099">
        <f t="array" ref="E4099">IF(ISLOGICAL(D4099),"",FREQUENCY(IF('Data Transformation'!$B$425:$B$8425='Bin Analysis'!$B4083,'Data Transformation'!$G$425:$G$8425),D4099))</f>
        <v>2001</v>
      </c>
      <c r="F4099">
        <f t="shared" si="510"/>
        <v>0</v>
      </c>
      <c r="G4099">
        <f>Weighting!$H$19</f>
        <v>0</v>
      </c>
      <c r="H4099">
        <f t="array" ref="H4099">FREQUENCY(IF('Data Transformation'!$B$4:$B$8425=B4083,'Data Transformation'!$G$4:$G$8425),'Bin Analysis'!$B4099)</f>
        <v>2073</v>
      </c>
      <c r="I4099">
        <f t="shared" si="511"/>
        <v>0</v>
      </c>
      <c r="J4099">
        <f t="shared" si="512"/>
        <v>0</v>
      </c>
      <c r="K4099">
        <f>J4099*Weighting!$W$19</f>
        <v>0</v>
      </c>
      <c r="M4099" s="14"/>
    </row>
    <row r="4100" spans="1:25" x14ac:dyDescent="0.55000000000000004">
      <c r="A4100" s="32" t="str">
        <f>IF(Weighting!$P$20&gt;0,B4100,"")</f>
        <v/>
      </c>
      <c r="B4100" t="e">
        <f>Weighting!$C$20</f>
        <v>#DIV/0!</v>
      </c>
      <c r="C4100" t="e">
        <f>Weighting!$F$20</f>
        <v>#NUM!</v>
      </c>
      <c r="D4100" t="e">
        <f>IF(C4100=1,'Data Transformation'!$G$3+0.5*'Data Transformation'!$W$25,IF(C4101=1,D4101-'Data Transformation'!$W$25,FALSE))</f>
        <v>#NUM!</v>
      </c>
      <c r="E4100">
        <f t="array" ref="E4100">IF(ISLOGICAL(D4100),"",FREQUENCY(IF('Data Transformation'!$B$425:$B$8425='Bin Analysis'!$B4083,'Data Transformation'!$G$425:$G$8425),D4100))</f>
        <v>2001</v>
      </c>
      <c r="F4100">
        <f t="shared" si="510"/>
        <v>0</v>
      </c>
      <c r="G4100">
        <f>Weighting!$H$20</f>
        <v>0</v>
      </c>
      <c r="H4100">
        <f t="array" ref="H4100">FREQUENCY(IF('Data Transformation'!$B$4:$B$8425=B4083,'Data Transformation'!$G$4:$G$8425),'Bin Analysis'!$B4100)</f>
        <v>2073</v>
      </c>
      <c r="I4100">
        <f t="shared" si="511"/>
        <v>0</v>
      </c>
      <c r="J4100">
        <f t="shared" si="512"/>
        <v>0</v>
      </c>
      <c r="K4100">
        <f>J4100*Weighting!$W$20</f>
        <v>0</v>
      </c>
      <c r="M4100" s="14"/>
    </row>
    <row r="4101" spans="1:25" x14ac:dyDescent="0.55000000000000004">
      <c r="A4101" s="32" t="str">
        <f>IF(Weighting!$P$21&gt;0,B4101,"")</f>
        <v/>
      </c>
      <c r="B4101" t="e">
        <f>Weighting!$C$21</f>
        <v>#DIV/0!</v>
      </c>
      <c r="C4101" t="e">
        <f>Weighting!$F$21</f>
        <v>#NUM!</v>
      </c>
      <c r="D4101" t="e">
        <f>IF(C4101=1,'Data Transformation'!$G$3+0.5*'Data Transformation'!$W$25,IF(C4102=1,D4102-'Data Transformation'!$W$25,FALSE))</f>
        <v>#NUM!</v>
      </c>
      <c r="E4101">
        <f t="array" ref="E4101">IF(ISLOGICAL(D4101),"",FREQUENCY(IF('Data Transformation'!$B$425:$B$8425='Bin Analysis'!$B4083,'Data Transformation'!$G$425:$G$8425),D4101))</f>
        <v>2001</v>
      </c>
      <c r="F4101">
        <f t="shared" si="510"/>
        <v>0</v>
      </c>
      <c r="G4101">
        <f>Weighting!$H$21</f>
        <v>0</v>
      </c>
      <c r="H4101">
        <f t="array" ref="H4101">FREQUENCY(IF('Data Transformation'!$B$4:$B$8425=B4083,'Data Transformation'!$G$4:$G$8425),'Bin Analysis'!$B4101)</f>
        <v>2073</v>
      </c>
      <c r="I4101">
        <f t="shared" si="511"/>
        <v>0</v>
      </c>
      <c r="J4101">
        <f t="shared" si="512"/>
        <v>0</v>
      </c>
      <c r="K4101">
        <f>J4101*Weighting!$W$21</f>
        <v>0</v>
      </c>
      <c r="M4101" s="14"/>
    </row>
    <row r="4102" spans="1:25" x14ac:dyDescent="0.55000000000000004">
      <c r="A4102" s="32" t="str">
        <f>IF(Weighting!$P$22&gt;0,B4102,"")</f>
        <v/>
      </c>
      <c r="B4102" t="e">
        <f>Weighting!$C$22</f>
        <v>#DIV/0!</v>
      </c>
      <c r="C4102" t="e">
        <f>Weighting!$F$22</f>
        <v>#NUM!</v>
      </c>
      <c r="D4102" t="e">
        <f>IF(C4102=1,'Data Transformation'!$G$3+0.5*'Data Transformation'!$W$25,IF(C4103=1,D4103-'Data Transformation'!$W$25,FALSE))</f>
        <v>#NUM!</v>
      </c>
      <c r="E4102">
        <f t="array" ref="E4102">IF(ISLOGICAL(D4102),"",FREQUENCY(IF('Data Transformation'!$B$425:$B$8425='Bin Analysis'!$B4083,'Data Transformation'!$G$425:$G$8425),D4102))</f>
        <v>2001</v>
      </c>
      <c r="F4102">
        <f t="shared" si="510"/>
        <v>0</v>
      </c>
      <c r="G4102">
        <f>Weighting!$H$22</f>
        <v>0</v>
      </c>
      <c r="H4102">
        <f t="array" ref="H4102">FREQUENCY(IF('Data Transformation'!$B$4:$B$8425=B4083,'Data Transformation'!$G$4:$G$8425),'Bin Analysis'!$B4102)</f>
        <v>2073</v>
      </c>
      <c r="I4102">
        <f t="shared" si="511"/>
        <v>0</v>
      </c>
      <c r="J4102">
        <f t="shared" si="512"/>
        <v>0</v>
      </c>
      <c r="K4102">
        <f>J4102*Weighting!$W$22</f>
        <v>0</v>
      </c>
      <c r="M4102" s="14"/>
    </row>
    <row r="4103" spans="1:25" x14ac:dyDescent="0.55000000000000004">
      <c r="A4103" s="32" t="str">
        <f>IF(Weighting!$P$23&gt;0,B4103,"")</f>
        <v/>
      </c>
      <c r="B4103" t="e">
        <f>Weighting!$C$23</f>
        <v>#DIV/0!</v>
      </c>
      <c r="C4103" t="e">
        <f>Weighting!$F$23</f>
        <v>#NUM!</v>
      </c>
      <c r="D4103" t="e">
        <f>IF(C4103=1,'Data Transformation'!$G$3+0.5*'Data Transformation'!$W$25,IF(C4104=1,D4104-'Data Transformation'!$W$25,FALSE))</f>
        <v>#NUM!</v>
      </c>
      <c r="E4103">
        <f t="array" ref="E4103">IF(ISLOGICAL(D4103),"",FREQUENCY(IF('Data Transformation'!$B$425:$B$8425='Bin Analysis'!$B4083,'Data Transformation'!$G$425:$G$8425),D4103))</f>
        <v>2001</v>
      </c>
      <c r="F4103">
        <f t="shared" si="510"/>
        <v>0</v>
      </c>
      <c r="G4103">
        <f>Weighting!$H$23</f>
        <v>0</v>
      </c>
      <c r="H4103">
        <f t="array" ref="H4103">FREQUENCY(IF('Data Transformation'!$B$4:$B$8425=B4083,'Data Transformation'!$G$4:$G$8425),'Bin Analysis'!$B4103)</f>
        <v>2073</v>
      </c>
      <c r="I4103">
        <f t="shared" si="511"/>
        <v>0</v>
      </c>
      <c r="J4103">
        <f t="shared" si="512"/>
        <v>0</v>
      </c>
      <c r="K4103">
        <f>J4103*Weighting!$W$23</f>
        <v>0</v>
      </c>
      <c r="M4103" s="14"/>
    </row>
    <row r="4104" spans="1:25" x14ac:dyDescent="0.55000000000000004">
      <c r="A4104" s="32" t="str">
        <f>IF(Weighting!$P$24&gt;0,B4104,"")</f>
        <v/>
      </c>
      <c r="B4104" t="e">
        <f>Weighting!$C$24</f>
        <v>#DIV/0!</v>
      </c>
      <c r="C4104" t="e">
        <f>Weighting!$F$24</f>
        <v>#NUM!</v>
      </c>
      <c r="D4104" t="e">
        <f>IF(C4104=1,'Data Transformation'!$G$3+0.5*'Data Transformation'!$W$25,IF(C4105=1,D4105-'Data Transformation'!$W$25,FALSE))</f>
        <v>#NUM!</v>
      </c>
      <c r="E4104">
        <f t="array" ref="E4104">IF(ISLOGICAL(D4104),"",FREQUENCY(IF('Data Transformation'!$B$425:$B$8425='Bin Analysis'!$B4083,'Data Transformation'!$G$425:$G$8425),D4104))</f>
        <v>2001</v>
      </c>
      <c r="F4104">
        <f t="shared" si="510"/>
        <v>0</v>
      </c>
      <c r="G4104">
        <f>Weighting!$H$24</f>
        <v>0</v>
      </c>
      <c r="H4104">
        <f t="array" ref="H4104">FREQUENCY(IF('Data Transformation'!$B$4:$B$8425=B4083,'Data Transformation'!$G$4:$G$8425),'Bin Analysis'!$B4104)</f>
        <v>2073</v>
      </c>
      <c r="I4104">
        <f t="shared" si="511"/>
        <v>0</v>
      </c>
      <c r="J4104">
        <f t="shared" si="512"/>
        <v>0</v>
      </c>
      <c r="K4104">
        <f>J4104*Weighting!$W$24</f>
        <v>0</v>
      </c>
      <c r="M4104" s="14"/>
    </row>
    <row r="4105" spans="1:25" x14ac:dyDescent="0.55000000000000004">
      <c r="A4105" s="32" t="str">
        <f>IF(Weighting!$P$25&gt;0,B4105,"")</f>
        <v/>
      </c>
      <c r="B4105" t="e">
        <f>Weighting!$C$25</f>
        <v>#DIV/0!</v>
      </c>
      <c r="C4105" t="e">
        <f>Weighting!$F$25</f>
        <v>#NUM!</v>
      </c>
      <c r="D4105" t="e">
        <f>IF(C4105=1,'Data Transformation'!$G$3+0.5*'Data Transformation'!$W$25,IF(C4106=1,D4106-'Data Transformation'!$W$25,FALSE))</f>
        <v>#NUM!</v>
      </c>
      <c r="E4105">
        <f t="array" ref="E4105">IF(ISLOGICAL(D4105),"",FREQUENCY(IF('Data Transformation'!$B$425:$B$8425='Bin Analysis'!$B4083,'Data Transformation'!$G$425:$G$8425),D4105))</f>
        <v>2001</v>
      </c>
      <c r="F4105">
        <f t="shared" si="510"/>
        <v>0</v>
      </c>
      <c r="G4105">
        <f>Weighting!$H$25</f>
        <v>0</v>
      </c>
      <c r="H4105">
        <f t="array" ref="H4105">FREQUENCY(IF('Data Transformation'!$B$4:$B$8425=B4083,'Data Transformation'!$G$4:$G$8425),'Bin Analysis'!$B4105)</f>
        <v>2073</v>
      </c>
      <c r="I4105">
        <f t="shared" si="511"/>
        <v>0</v>
      </c>
      <c r="J4105">
        <f t="shared" si="512"/>
        <v>0</v>
      </c>
      <c r="K4105">
        <f>J4105*Weighting!$W$25</f>
        <v>0</v>
      </c>
      <c r="M4105" s="14"/>
    </row>
    <row r="4106" spans="1:25" x14ac:dyDescent="0.55000000000000004">
      <c r="O4106"/>
      <c r="P4106"/>
      <c r="Q4106"/>
      <c r="R4106"/>
    </row>
    <row r="4107" spans="1:25" ht="23.35" x14ac:dyDescent="0.8">
      <c r="A4107" s="21" t="s">
        <v>0</v>
      </c>
      <c r="B4107" s="21" t="str">
        <f>IFERROR(VLOOKUP(C4107,'Data Transformation'!$L$6:$M$426,2,FALSE),"")</f>
        <v/>
      </c>
      <c r="C4107" s="21">
        <f>C4083+1</f>
        <v>171</v>
      </c>
      <c r="D4107" s="21"/>
      <c r="E4107" s="21"/>
      <c r="F4107" s="21"/>
      <c r="G4107" s="21"/>
      <c r="H4107" s="22"/>
      <c r="I4107" s="22"/>
      <c r="J4107" s="22"/>
      <c r="K4107" s="21"/>
      <c r="L4107" s="21" t="str">
        <f>B4107</f>
        <v/>
      </c>
      <c r="M4107" s="23" t="e">
        <f>INDEX('Data Transformation'!$O$4:$O$424,MATCH($B4107,'Data Transformation'!$M$4:$M$424,0),MATCH($M$2,'Data Transformation'!$O$3,0))</f>
        <v>#N/A</v>
      </c>
      <c r="N4107" s="27" t="e">
        <f>IF('Input and Summary Results'!$J$16="minimum",'Bin Analysis'!X4108/(M4107-1),'Bin Analysis'!Y4107/('Bin Analysis'!M4107-1))</f>
        <v>#N/A</v>
      </c>
      <c r="O4107" s="27" t="e">
        <f>IF(M4107=FALSE,NA(),(VLOOKUP(1,C4110:K4129,4,FALSE))/(M4107-1))</f>
        <v>#N/A</v>
      </c>
      <c r="P4107" s="27" t="e">
        <f>IF(M4107=FALSE,NA(),SUM(J4110:J4129)/Weighting!$S$5)</f>
        <v>#N/A</v>
      </c>
      <c r="Q4107" s="27" t="e">
        <f>IF(M4107=FALSE,NA(),SUM(K4110:K4129)/Weighting!$S$6)</f>
        <v>#N/A</v>
      </c>
      <c r="R4107" s="27" t="e">
        <f>IF(M4107=FALSE,NA(),(VLOOKUP(1,G4110:K4129,3,FALSE))/(M4107-1))</f>
        <v>#N/A</v>
      </c>
      <c r="S4107" s="22" t="e">
        <f>IF(M4107=FALSE,NA(),IF(SUM(J4110:J4129)=2,"yes","no"))</f>
        <v>#N/A</v>
      </c>
      <c r="X4107" s="2" cm="2">
        <f t="array" ref="X4107:X4108">FREQUENCY(IF('Data Transformation'!$B$425:$B$6424='Bin Analysis'!L4107,'Data Transformation'!$G$425:$G$6424),'Data Transformation'!$U$11)</f>
        <v>0</v>
      </c>
      <c r="Y4107" s="2" cm="2">
        <f t="array" ref="Y4107:Y4108">FREQUENCY(IF('Data Transformation'!$B$425:$B$6424='Bin Analysis'!L4107,'Data Transformation'!$G$425:$G$6424),'Data Transformation'!$U$12)</f>
        <v>0</v>
      </c>
    </row>
    <row r="4108" spans="1:25" x14ac:dyDescent="0.55000000000000004">
      <c r="A4108" s="14" t="s">
        <v>67</v>
      </c>
      <c r="B4108" t="s">
        <v>47</v>
      </c>
      <c r="C4108" t="s">
        <v>5</v>
      </c>
      <c r="D4108" t="s">
        <v>100</v>
      </c>
      <c r="E4108" t="s">
        <v>101</v>
      </c>
      <c r="F4108" t="s">
        <v>102</v>
      </c>
      <c r="G4108" t="s">
        <v>70</v>
      </c>
      <c r="H4108" t="s">
        <v>31</v>
      </c>
      <c r="I4108" t="s">
        <v>32</v>
      </c>
      <c r="J4108" t="s">
        <v>46</v>
      </c>
      <c r="K4108" s="14" t="s">
        <v>45</v>
      </c>
      <c r="M4108" s="14"/>
      <c r="X4108" s="2">
        <v>0</v>
      </c>
      <c r="Y4108" s="2">
        <v>0</v>
      </c>
    </row>
    <row r="4109" spans="1:25" x14ac:dyDescent="0.55000000000000004">
      <c r="A4109" s="32"/>
      <c r="D4109" t="e">
        <f>IF(C4109=1,'Data Transformation'!$G$3+0.5*'Data Transformation'!$W$25,IF(C4110=1,D4110-'Data Transformation'!$W$25,FALSE))</f>
        <v>#NUM!</v>
      </c>
      <c r="E4109">
        <f t="array" ref="E4109">IF(ISLOGICAL(D4109),"",FREQUENCY(IF('Data Transformation'!$B$425:$B$8425='Bin Analysis'!$B4107,'Data Transformation'!$G$425:$G$8425),D4109))</f>
        <v>2001</v>
      </c>
      <c r="F4109" t="e">
        <f>IF(ISLOGICAL(D4109),"",E4109-E4108)</f>
        <v>#VALUE!</v>
      </c>
      <c r="M4109" s="14"/>
    </row>
    <row r="4110" spans="1:25" x14ac:dyDescent="0.55000000000000004">
      <c r="A4110" s="32" t="e">
        <f>IF(Weighting!$P$6&gt;0,B4110,"")</f>
        <v>#NUM!</v>
      </c>
      <c r="B4110" t="e">
        <f>Weighting!$C$6</f>
        <v>#DIV/0!</v>
      </c>
      <c r="C4110" t="e">
        <f>Weighting!$F$6</f>
        <v>#NUM!</v>
      </c>
      <c r="D4110" t="e">
        <f>IF(C4110=1,'Data Transformation'!$G$3+0.5*'Data Transformation'!$W$25,IF(C4111=1,D4111-'Data Transformation'!$W$25,FALSE))</f>
        <v>#NUM!</v>
      </c>
      <c r="E4110">
        <f t="array" ref="E4110">IF(ISLOGICAL(D4110),"",FREQUENCY(IF('Data Transformation'!$B$425:$B$8425='Bin Analysis'!$B4107,'Data Transformation'!$G$425:$G$8425),D4110))</f>
        <v>2001</v>
      </c>
      <c r="F4110">
        <f>IF(ISLOGICAL(D4110),"",E4110-E4109)</f>
        <v>0</v>
      </c>
      <c r="G4110">
        <f>Weighting!$H$6</f>
        <v>1</v>
      </c>
      <c r="H4110">
        <f t="array" ref="H4110">FREQUENCY(IF('Data Transformation'!$B$4:$B$8425=B4107,'Data Transformation'!$G$4:$G$8425),'Bin Analysis'!$B4110)</f>
        <v>2073</v>
      </c>
      <c r="I4110">
        <f>H4110-H4109</f>
        <v>2073</v>
      </c>
      <c r="J4110">
        <f>IF(I4110=0,0,1)</f>
        <v>1</v>
      </c>
      <c r="K4110" t="e">
        <f>J4110*Weighting!$W$6</f>
        <v>#NUM!</v>
      </c>
      <c r="M4110" s="14"/>
    </row>
    <row r="4111" spans="1:25" x14ac:dyDescent="0.55000000000000004">
      <c r="A4111" s="32" t="str">
        <f>IF(Weighting!$P$7&gt;0,B4111,"")</f>
        <v/>
      </c>
      <c r="B4111" t="e">
        <f>Weighting!$C$7</f>
        <v>#DIV/0!</v>
      </c>
      <c r="C4111" t="e">
        <f>Weighting!$F$7</f>
        <v>#NUM!</v>
      </c>
      <c r="D4111" t="e">
        <f>IF(C4111=1,'Data Transformation'!$G$3+0.5*'Data Transformation'!$W$25,IF(C4112=1,D4112-'Data Transformation'!$W$25,FALSE))</f>
        <v>#NUM!</v>
      </c>
      <c r="E4111">
        <f t="array" ref="E4111">IF(ISLOGICAL(D4111),"",FREQUENCY(IF('Data Transformation'!$B$425:$B$8425='Bin Analysis'!$B4107,'Data Transformation'!$G$425:$G$8425),D4111))</f>
        <v>2001</v>
      </c>
      <c r="F4111">
        <f t="shared" ref="F4111:F4129" si="513">IF(ISLOGICAL(D4111),"",E4111-E4110)</f>
        <v>0</v>
      </c>
      <c r="G4111">
        <f>Weighting!$H$7</f>
        <v>0</v>
      </c>
      <c r="H4111">
        <f t="array" ref="H4111">FREQUENCY(IF('Data Transformation'!$B$4:$B$8425=B4107,'Data Transformation'!$G$4:$G$8425),'Bin Analysis'!$B4111)</f>
        <v>2073</v>
      </c>
      <c r="I4111">
        <f t="shared" ref="I4111:I4129" si="514">H4111-H4110</f>
        <v>0</v>
      </c>
      <c r="J4111">
        <f>IF(I4111=0,0,1)</f>
        <v>0</v>
      </c>
      <c r="K4111">
        <f>J4111*Weighting!$W$7</f>
        <v>0</v>
      </c>
      <c r="M4111" s="14"/>
    </row>
    <row r="4112" spans="1:25" x14ac:dyDescent="0.55000000000000004">
      <c r="A4112" s="32" t="str">
        <f>IF(Weighting!$P$8&gt;0,B4112,"")</f>
        <v/>
      </c>
      <c r="B4112" t="e">
        <f>Weighting!$C$8</f>
        <v>#DIV/0!</v>
      </c>
      <c r="C4112" t="e">
        <f>Weighting!$F$8</f>
        <v>#NUM!</v>
      </c>
      <c r="D4112" t="e">
        <f>IF(C4112=1,'Data Transformation'!$G$3+0.5*'Data Transformation'!$W$25,IF(C4113=1,D4113-'Data Transformation'!$W$25,FALSE))</f>
        <v>#NUM!</v>
      </c>
      <c r="E4112">
        <f t="array" ref="E4112">IF(ISLOGICAL(D4112),"",FREQUENCY(IF('Data Transformation'!$B$425:$B$8425='Bin Analysis'!$B4107,'Data Transformation'!$G$425:$G$8425),D4112))</f>
        <v>2001</v>
      </c>
      <c r="F4112">
        <f t="shared" si="513"/>
        <v>0</v>
      </c>
      <c r="G4112">
        <f>Weighting!$H$8</f>
        <v>0</v>
      </c>
      <c r="H4112">
        <f t="array" ref="H4112">FREQUENCY(IF('Data Transformation'!$B$4:$B$8425=B4107,'Data Transformation'!$G$4:$G$8425),'Bin Analysis'!$B4112)</f>
        <v>2073</v>
      </c>
      <c r="I4112">
        <f t="shared" si="514"/>
        <v>0</v>
      </c>
      <c r="J4112">
        <f t="shared" ref="J4112:J4129" si="515">IF(I4112=0,0,1)</f>
        <v>0</v>
      </c>
      <c r="K4112">
        <f>J4112*Weighting!$W$8</f>
        <v>0</v>
      </c>
      <c r="M4112" s="14"/>
    </row>
    <row r="4113" spans="1:13" x14ac:dyDescent="0.55000000000000004">
      <c r="A4113" s="32" t="str">
        <f>IF(Weighting!$P$9&gt;0,B4113,"")</f>
        <v/>
      </c>
      <c r="B4113" s="50" t="e">
        <f>Weighting!$C$9</f>
        <v>#DIV/0!</v>
      </c>
      <c r="C4113" t="e">
        <f>Weighting!$F$9</f>
        <v>#NUM!</v>
      </c>
      <c r="D4113" t="e">
        <f>IF(C4113=1,'Data Transformation'!$G$3+0.5*'Data Transformation'!$W$25,IF(C4114=1,D4114-'Data Transformation'!$W$25,FALSE))</f>
        <v>#NUM!</v>
      </c>
      <c r="E4113">
        <f t="array" ref="E4113">IF(ISLOGICAL(D4113),"",FREQUENCY(IF('Data Transformation'!$B$425:$B$8425='Bin Analysis'!$B4107,'Data Transformation'!$G$425:$G$8425),D4113))</f>
        <v>2001</v>
      </c>
      <c r="F4113">
        <f t="shared" si="513"/>
        <v>0</v>
      </c>
      <c r="G4113">
        <f>Weighting!$H$9</f>
        <v>0</v>
      </c>
      <c r="H4113">
        <f t="array" ref="H4113">FREQUENCY(IF('Data Transformation'!$B$4:$B$8425=B4107,'Data Transformation'!$G$4:$G$8425),'Bin Analysis'!$B4113)</f>
        <v>2073</v>
      </c>
      <c r="I4113">
        <f t="shared" si="514"/>
        <v>0</v>
      </c>
      <c r="J4113">
        <f t="shared" si="515"/>
        <v>0</v>
      </c>
      <c r="K4113">
        <f>J4113*Weighting!$W$9</f>
        <v>0</v>
      </c>
      <c r="M4113" s="14"/>
    </row>
    <row r="4114" spans="1:13" x14ac:dyDescent="0.55000000000000004">
      <c r="A4114" s="32" t="str">
        <f>IF(Weighting!$P$10&gt;0,B4114,"")</f>
        <v/>
      </c>
      <c r="B4114" t="e">
        <f>Weighting!$C$10</f>
        <v>#DIV/0!</v>
      </c>
      <c r="C4114" t="e">
        <f>Weighting!$F$10</f>
        <v>#NUM!</v>
      </c>
      <c r="D4114" t="e">
        <f>IF(C4114=1,'Data Transformation'!$G$3+0.5*'Data Transformation'!$W$25,IF(C4115=1,D4115-'Data Transformation'!$W$25,FALSE))</f>
        <v>#NUM!</v>
      </c>
      <c r="E4114">
        <f t="array" ref="E4114">IF(ISLOGICAL(D4114),"",FREQUENCY(IF('Data Transformation'!$B$425:$B$8425='Bin Analysis'!$B4107,'Data Transformation'!$G$425:$G$8425),D4114))</f>
        <v>2001</v>
      </c>
      <c r="F4114">
        <f t="shared" si="513"/>
        <v>0</v>
      </c>
      <c r="G4114">
        <f>Weighting!$H$10</f>
        <v>0</v>
      </c>
      <c r="H4114">
        <f t="array" ref="H4114">FREQUENCY(IF('Data Transformation'!$B$4:$B$8425=B4107,'Data Transformation'!$G$4:$G$8425),'Bin Analysis'!$B4114)</f>
        <v>2073</v>
      </c>
      <c r="I4114">
        <f t="shared" si="514"/>
        <v>0</v>
      </c>
      <c r="J4114">
        <f t="shared" si="515"/>
        <v>0</v>
      </c>
      <c r="K4114">
        <f>J4114*Weighting!$W$10</f>
        <v>0</v>
      </c>
      <c r="M4114" s="14"/>
    </row>
    <row r="4115" spans="1:13" x14ac:dyDescent="0.55000000000000004">
      <c r="A4115" s="32" t="str">
        <f>IF(Weighting!$P$11&gt;0,B4115,"")</f>
        <v/>
      </c>
      <c r="B4115" t="e">
        <f>Weighting!$C$11</f>
        <v>#DIV/0!</v>
      </c>
      <c r="C4115" t="e">
        <f>Weighting!$F$11</f>
        <v>#NUM!</v>
      </c>
      <c r="D4115" t="e">
        <f>IF(C4115=1,'Data Transformation'!$G$3+0.5*'Data Transformation'!$W$25,IF(C4116=1,D4116-'Data Transformation'!$W$25,FALSE))</f>
        <v>#NUM!</v>
      </c>
      <c r="E4115">
        <f t="array" ref="E4115">IF(ISLOGICAL(D4115),"",FREQUENCY(IF('Data Transformation'!$B$425:$B$8425='Bin Analysis'!$B4107,'Data Transformation'!$G$425:$G$8425),D4115))</f>
        <v>2001</v>
      </c>
      <c r="F4115">
        <f t="shared" si="513"/>
        <v>0</v>
      </c>
      <c r="G4115">
        <f>Weighting!$H$11</f>
        <v>0</v>
      </c>
      <c r="H4115">
        <f t="array" ref="H4115">FREQUENCY(IF('Data Transformation'!$B$4:$B$8425=B4107,'Data Transformation'!$G$4:$G$8425),'Bin Analysis'!$B4115)</f>
        <v>2073</v>
      </c>
      <c r="I4115">
        <f t="shared" si="514"/>
        <v>0</v>
      </c>
      <c r="J4115">
        <f t="shared" si="515"/>
        <v>0</v>
      </c>
      <c r="K4115">
        <f>J4115*Weighting!$W$11</f>
        <v>0</v>
      </c>
      <c r="M4115" s="14"/>
    </row>
    <row r="4116" spans="1:13" x14ac:dyDescent="0.55000000000000004">
      <c r="A4116" s="32" t="str">
        <f>IF(Weighting!$P$12&gt;0,B4116,"")</f>
        <v/>
      </c>
      <c r="B4116" t="e">
        <f>Weighting!$C$12</f>
        <v>#DIV/0!</v>
      </c>
      <c r="C4116" t="e">
        <f>Weighting!$F$12</f>
        <v>#NUM!</v>
      </c>
      <c r="D4116" t="e">
        <f>IF(C4116=1,'Data Transformation'!$G$3+0.5*'Data Transformation'!$W$25,IF(C4117=1,D4117-'Data Transformation'!$W$25,FALSE))</f>
        <v>#NUM!</v>
      </c>
      <c r="E4116">
        <f t="array" ref="E4116">IF(ISLOGICAL(D4116),"",FREQUENCY(IF('Data Transformation'!$B$425:$B$8425='Bin Analysis'!$B4107,'Data Transformation'!$G$425:$G$8425),D4116))</f>
        <v>2001</v>
      </c>
      <c r="F4116">
        <f t="shared" si="513"/>
        <v>0</v>
      </c>
      <c r="G4116">
        <f>Weighting!$H$12</f>
        <v>0</v>
      </c>
      <c r="H4116">
        <f t="array" ref="H4116">FREQUENCY(IF('Data Transformation'!$B$4:$B$8425=B4107,'Data Transformation'!$G$4:$G$8425),'Bin Analysis'!$B4116)</f>
        <v>2073</v>
      </c>
      <c r="I4116">
        <f t="shared" si="514"/>
        <v>0</v>
      </c>
      <c r="J4116">
        <f t="shared" si="515"/>
        <v>0</v>
      </c>
      <c r="K4116">
        <f>J4116*Weighting!$W$12</f>
        <v>0</v>
      </c>
      <c r="M4116" s="14"/>
    </row>
    <row r="4117" spans="1:13" x14ac:dyDescent="0.55000000000000004">
      <c r="A4117" s="32" t="str">
        <f>IF(Weighting!$P$13&gt;0,B4117,"")</f>
        <v/>
      </c>
      <c r="B4117" t="e">
        <f>Weighting!$C$13</f>
        <v>#DIV/0!</v>
      </c>
      <c r="C4117" t="e">
        <f>Weighting!$F$13</f>
        <v>#NUM!</v>
      </c>
      <c r="D4117" t="e">
        <f>IF(C4117=1,'Data Transformation'!$G$3+0.5*'Data Transformation'!$W$25,IF(C4118=1,D4118-'Data Transformation'!$W$25,FALSE))</f>
        <v>#NUM!</v>
      </c>
      <c r="E4117">
        <f t="array" ref="E4117">IF(ISLOGICAL(D4117),"",FREQUENCY(IF('Data Transformation'!$B$425:$B$8425='Bin Analysis'!$B4107,'Data Transformation'!$G$425:$G$8425),D4117))</f>
        <v>2001</v>
      </c>
      <c r="F4117">
        <f t="shared" si="513"/>
        <v>0</v>
      </c>
      <c r="G4117">
        <f>Weighting!$H$13</f>
        <v>0</v>
      </c>
      <c r="H4117">
        <f t="array" ref="H4117">FREQUENCY(IF('Data Transformation'!$B$4:$B$8425=B4107,'Data Transformation'!$G$4:$G$8425),'Bin Analysis'!$B4117)</f>
        <v>2073</v>
      </c>
      <c r="I4117">
        <f t="shared" si="514"/>
        <v>0</v>
      </c>
      <c r="J4117">
        <f t="shared" si="515"/>
        <v>0</v>
      </c>
      <c r="K4117">
        <f>J4117*Weighting!$W$13</f>
        <v>0</v>
      </c>
      <c r="M4117" s="14"/>
    </row>
    <row r="4118" spans="1:13" x14ac:dyDescent="0.55000000000000004">
      <c r="A4118" s="32" t="str">
        <f>IF(Weighting!$P$14&gt;0,B4118,"")</f>
        <v/>
      </c>
      <c r="B4118" t="e">
        <f>Weighting!$C$14</f>
        <v>#DIV/0!</v>
      </c>
      <c r="C4118" t="e">
        <f>Weighting!$F$14</f>
        <v>#NUM!</v>
      </c>
      <c r="D4118" t="e">
        <f>IF(C4118=1,'Data Transformation'!$G$3+0.5*'Data Transformation'!$W$25,IF(C4119=1,D4119-'Data Transformation'!$W$25,FALSE))</f>
        <v>#NUM!</v>
      </c>
      <c r="E4118">
        <f t="array" ref="E4118">IF(ISLOGICAL(D4118),"",FREQUENCY(IF('Data Transformation'!$B$425:$B$8425='Bin Analysis'!$B4107,'Data Transformation'!$G$425:$G$8425),D4118))</f>
        <v>2001</v>
      </c>
      <c r="F4118">
        <f t="shared" si="513"/>
        <v>0</v>
      </c>
      <c r="G4118">
        <f>Weighting!$H$14</f>
        <v>0</v>
      </c>
      <c r="H4118">
        <f t="array" ref="H4118">FREQUENCY(IF('Data Transformation'!$B$4:$B$8425=B4107,'Data Transformation'!$G$4:$G$8425),'Bin Analysis'!$B4118)</f>
        <v>2073</v>
      </c>
      <c r="I4118">
        <f t="shared" si="514"/>
        <v>0</v>
      </c>
      <c r="J4118">
        <f t="shared" si="515"/>
        <v>0</v>
      </c>
      <c r="K4118">
        <f>J4118*Weighting!$W$14</f>
        <v>0</v>
      </c>
      <c r="M4118" s="14"/>
    </row>
    <row r="4119" spans="1:13" x14ac:dyDescent="0.55000000000000004">
      <c r="A4119" s="32" t="str">
        <f>IF(Weighting!$P$15&gt;0,B4119,"")</f>
        <v/>
      </c>
      <c r="B4119" t="e">
        <f>Weighting!$C$15</f>
        <v>#DIV/0!</v>
      </c>
      <c r="C4119" t="e">
        <f>Weighting!$F$15</f>
        <v>#NUM!</v>
      </c>
      <c r="D4119" t="e">
        <f>IF(C4119=1,'Data Transformation'!$G$3+0.5*'Data Transformation'!$W$25,IF(C4120=1,D4120-'Data Transformation'!$W$25,FALSE))</f>
        <v>#NUM!</v>
      </c>
      <c r="E4119">
        <f t="array" ref="E4119">IF(ISLOGICAL(D4119),"",FREQUENCY(IF('Data Transformation'!$B$425:$B$8425='Bin Analysis'!$B4107,'Data Transformation'!$G$425:$G$8425),D4119))</f>
        <v>2001</v>
      </c>
      <c r="F4119">
        <f t="shared" si="513"/>
        <v>0</v>
      </c>
      <c r="G4119">
        <f>Weighting!$H$15</f>
        <v>0</v>
      </c>
      <c r="H4119">
        <f t="array" ref="H4119">FREQUENCY(IF('Data Transformation'!$B$4:$B$8425=B4107,'Data Transformation'!$G$4:$G$8425),'Bin Analysis'!$B4119)</f>
        <v>2073</v>
      </c>
      <c r="I4119">
        <f t="shared" si="514"/>
        <v>0</v>
      </c>
      <c r="J4119">
        <f t="shared" si="515"/>
        <v>0</v>
      </c>
      <c r="K4119">
        <f>J4119*Weighting!$W$15</f>
        <v>0</v>
      </c>
      <c r="M4119" s="14"/>
    </row>
    <row r="4120" spans="1:13" x14ac:dyDescent="0.55000000000000004">
      <c r="A4120" s="32" t="str">
        <f>IF(Weighting!$P$16&gt;0,B4120,"")</f>
        <v/>
      </c>
      <c r="B4120" t="e">
        <f>Weighting!$C$16</f>
        <v>#DIV/0!</v>
      </c>
      <c r="C4120" t="e">
        <f>Weighting!$F$16</f>
        <v>#NUM!</v>
      </c>
      <c r="D4120" t="e">
        <f>IF(C4120=1,'Data Transformation'!$G$3+0.5*'Data Transformation'!$W$25,IF(C4121=1,D4121-'Data Transformation'!$W$25,FALSE))</f>
        <v>#NUM!</v>
      </c>
      <c r="E4120">
        <f t="array" ref="E4120">IF(ISLOGICAL(D4120),"",FREQUENCY(IF('Data Transformation'!$B$425:$B$8425='Bin Analysis'!$B4107,'Data Transformation'!$G$425:$G$8425),D4120))</f>
        <v>2001</v>
      </c>
      <c r="F4120">
        <f t="shared" si="513"/>
        <v>0</v>
      </c>
      <c r="G4120">
        <f>Weighting!$H$16</f>
        <v>0</v>
      </c>
      <c r="H4120">
        <f t="array" ref="H4120">FREQUENCY(IF('Data Transformation'!$B$4:$B$8425=B4107,'Data Transformation'!$G$4:$G$8425),'Bin Analysis'!$B4120)</f>
        <v>2073</v>
      </c>
      <c r="I4120">
        <f t="shared" si="514"/>
        <v>0</v>
      </c>
      <c r="J4120">
        <f t="shared" si="515"/>
        <v>0</v>
      </c>
      <c r="K4120">
        <f>J4120*Weighting!$W$16</f>
        <v>0</v>
      </c>
      <c r="M4120" s="14"/>
    </row>
    <row r="4121" spans="1:13" x14ac:dyDescent="0.55000000000000004">
      <c r="A4121" s="32" t="str">
        <f>IF(Weighting!$P$17&gt;0,B4121,"")</f>
        <v/>
      </c>
      <c r="B4121" t="e">
        <f>Weighting!$C$17</f>
        <v>#DIV/0!</v>
      </c>
      <c r="C4121" t="e">
        <f>Weighting!$F$17</f>
        <v>#NUM!</v>
      </c>
      <c r="D4121" t="e">
        <f>IF(C4121=1,'Data Transformation'!$G$3+0.5*'Data Transformation'!$W$25,IF(C4122=1,D4122-'Data Transformation'!$W$25,FALSE))</f>
        <v>#NUM!</v>
      </c>
      <c r="E4121">
        <f t="array" ref="E4121">IF(ISLOGICAL(D4121),"",FREQUENCY(IF('Data Transformation'!$B$425:$B$8425='Bin Analysis'!$B4107,'Data Transformation'!$G$425:$G$8425),D4121))</f>
        <v>2001</v>
      </c>
      <c r="F4121">
        <f t="shared" si="513"/>
        <v>0</v>
      </c>
      <c r="G4121">
        <f>Weighting!$H$17</f>
        <v>0</v>
      </c>
      <c r="H4121">
        <f t="array" ref="H4121">FREQUENCY(IF('Data Transformation'!$B$4:$B$8425=B4107,'Data Transformation'!$G$4:$G$8425),'Bin Analysis'!$B4121)</f>
        <v>2073</v>
      </c>
      <c r="I4121">
        <f t="shared" si="514"/>
        <v>0</v>
      </c>
      <c r="J4121">
        <f t="shared" si="515"/>
        <v>0</v>
      </c>
      <c r="K4121">
        <f>J4121*Weighting!$W$17</f>
        <v>0</v>
      </c>
      <c r="M4121" s="14"/>
    </row>
    <row r="4122" spans="1:13" x14ac:dyDescent="0.55000000000000004">
      <c r="A4122" s="32" t="str">
        <f>IF(Weighting!$P$18&gt;0,B4122,"")</f>
        <v/>
      </c>
      <c r="B4122" t="e">
        <f>Weighting!$C$18</f>
        <v>#DIV/0!</v>
      </c>
      <c r="C4122" t="e">
        <f>Weighting!$F$18</f>
        <v>#NUM!</v>
      </c>
      <c r="D4122" t="e">
        <f>IF(C4122=1,'Data Transformation'!$G$3+0.5*'Data Transformation'!$W$25,IF(C4123=1,D4123-'Data Transformation'!$W$25,FALSE))</f>
        <v>#NUM!</v>
      </c>
      <c r="E4122">
        <f t="array" ref="E4122">IF(ISLOGICAL(D4122),"",FREQUENCY(IF('Data Transformation'!$B$425:$B$8425='Bin Analysis'!$B4107,'Data Transformation'!$G$425:$G$8425),D4122))</f>
        <v>2001</v>
      </c>
      <c r="F4122">
        <f t="shared" si="513"/>
        <v>0</v>
      </c>
      <c r="G4122">
        <f>Weighting!$H$18</f>
        <v>0</v>
      </c>
      <c r="H4122">
        <f t="array" ref="H4122">FREQUENCY(IF('Data Transformation'!$B$4:$B$8425=B4107,'Data Transformation'!$G$4:$G$8425),'Bin Analysis'!$B4122)</f>
        <v>2073</v>
      </c>
      <c r="I4122">
        <f t="shared" si="514"/>
        <v>0</v>
      </c>
      <c r="J4122">
        <f t="shared" si="515"/>
        <v>0</v>
      </c>
      <c r="K4122">
        <f>J4122*Weighting!$W$18</f>
        <v>0</v>
      </c>
      <c r="M4122" s="14"/>
    </row>
    <row r="4123" spans="1:13" x14ac:dyDescent="0.55000000000000004">
      <c r="A4123" s="32" t="str">
        <f>IF(Weighting!$P$19&gt;0,B4123,"")</f>
        <v/>
      </c>
      <c r="B4123" t="e">
        <f>Weighting!$C$19</f>
        <v>#DIV/0!</v>
      </c>
      <c r="C4123" t="e">
        <f>Weighting!$F$19</f>
        <v>#NUM!</v>
      </c>
      <c r="D4123" t="e">
        <f>IF(C4123=1,'Data Transformation'!$G$3+0.5*'Data Transformation'!$W$25,IF(C4124=1,D4124-'Data Transformation'!$W$25,FALSE))</f>
        <v>#NUM!</v>
      </c>
      <c r="E4123">
        <f t="array" ref="E4123">IF(ISLOGICAL(D4123),"",FREQUENCY(IF('Data Transformation'!$B$425:$B$8425='Bin Analysis'!$B4107,'Data Transformation'!$G$425:$G$8425),D4123))</f>
        <v>2001</v>
      </c>
      <c r="F4123">
        <f t="shared" si="513"/>
        <v>0</v>
      </c>
      <c r="G4123">
        <f>Weighting!$H$19</f>
        <v>0</v>
      </c>
      <c r="H4123">
        <f t="array" ref="H4123">FREQUENCY(IF('Data Transformation'!$B$4:$B$8425=B4107,'Data Transformation'!$G$4:$G$8425),'Bin Analysis'!$B4123)</f>
        <v>2073</v>
      </c>
      <c r="I4123">
        <f t="shared" si="514"/>
        <v>0</v>
      </c>
      <c r="J4123">
        <f t="shared" si="515"/>
        <v>0</v>
      </c>
      <c r="K4123">
        <f>J4123*Weighting!$W$19</f>
        <v>0</v>
      </c>
      <c r="M4123" s="14"/>
    </row>
    <row r="4124" spans="1:13" x14ac:dyDescent="0.55000000000000004">
      <c r="A4124" s="32" t="str">
        <f>IF(Weighting!$P$20&gt;0,B4124,"")</f>
        <v/>
      </c>
      <c r="B4124" t="e">
        <f>Weighting!$C$20</f>
        <v>#DIV/0!</v>
      </c>
      <c r="C4124" t="e">
        <f>Weighting!$F$20</f>
        <v>#NUM!</v>
      </c>
      <c r="D4124" t="e">
        <f>IF(C4124=1,'Data Transformation'!$G$3+0.5*'Data Transformation'!$W$25,IF(C4125=1,D4125-'Data Transformation'!$W$25,FALSE))</f>
        <v>#NUM!</v>
      </c>
      <c r="E4124">
        <f t="array" ref="E4124">IF(ISLOGICAL(D4124),"",FREQUENCY(IF('Data Transformation'!$B$425:$B$8425='Bin Analysis'!$B4107,'Data Transformation'!$G$425:$G$8425),D4124))</f>
        <v>2001</v>
      </c>
      <c r="F4124">
        <f t="shared" si="513"/>
        <v>0</v>
      </c>
      <c r="G4124">
        <f>Weighting!$H$20</f>
        <v>0</v>
      </c>
      <c r="H4124">
        <f t="array" ref="H4124">FREQUENCY(IF('Data Transformation'!$B$4:$B$8425=B4107,'Data Transformation'!$G$4:$G$8425),'Bin Analysis'!$B4124)</f>
        <v>2073</v>
      </c>
      <c r="I4124">
        <f t="shared" si="514"/>
        <v>0</v>
      </c>
      <c r="J4124">
        <f t="shared" si="515"/>
        <v>0</v>
      </c>
      <c r="K4124">
        <f>J4124*Weighting!$W$20</f>
        <v>0</v>
      </c>
      <c r="M4124" s="14"/>
    </row>
    <row r="4125" spans="1:13" x14ac:dyDescent="0.55000000000000004">
      <c r="A4125" s="32" t="str">
        <f>IF(Weighting!$P$21&gt;0,B4125,"")</f>
        <v/>
      </c>
      <c r="B4125" t="e">
        <f>Weighting!$C$21</f>
        <v>#DIV/0!</v>
      </c>
      <c r="C4125" t="e">
        <f>Weighting!$F$21</f>
        <v>#NUM!</v>
      </c>
      <c r="D4125" t="e">
        <f>IF(C4125=1,'Data Transformation'!$G$3+0.5*'Data Transformation'!$W$25,IF(C4126=1,D4126-'Data Transformation'!$W$25,FALSE))</f>
        <v>#NUM!</v>
      </c>
      <c r="E4125">
        <f t="array" ref="E4125">IF(ISLOGICAL(D4125),"",FREQUENCY(IF('Data Transformation'!$B$425:$B$8425='Bin Analysis'!$B4107,'Data Transformation'!$G$425:$G$8425),D4125))</f>
        <v>2001</v>
      </c>
      <c r="F4125">
        <f t="shared" si="513"/>
        <v>0</v>
      </c>
      <c r="G4125">
        <f>Weighting!$H$21</f>
        <v>0</v>
      </c>
      <c r="H4125">
        <f t="array" ref="H4125">FREQUENCY(IF('Data Transformation'!$B$4:$B$8425=B4107,'Data Transformation'!$G$4:$G$8425),'Bin Analysis'!$B4125)</f>
        <v>2073</v>
      </c>
      <c r="I4125">
        <f t="shared" si="514"/>
        <v>0</v>
      </c>
      <c r="J4125">
        <f t="shared" si="515"/>
        <v>0</v>
      </c>
      <c r="K4125">
        <f>J4125*Weighting!$W$21</f>
        <v>0</v>
      </c>
      <c r="M4125" s="14"/>
    </row>
    <row r="4126" spans="1:13" x14ac:dyDescent="0.55000000000000004">
      <c r="A4126" s="32" t="str">
        <f>IF(Weighting!$P$22&gt;0,B4126,"")</f>
        <v/>
      </c>
      <c r="B4126" t="e">
        <f>Weighting!$C$22</f>
        <v>#DIV/0!</v>
      </c>
      <c r="C4126" t="e">
        <f>Weighting!$F$22</f>
        <v>#NUM!</v>
      </c>
      <c r="D4126" t="e">
        <f>IF(C4126=1,'Data Transformation'!$G$3+0.5*'Data Transformation'!$W$25,IF(C4127=1,D4127-'Data Transformation'!$W$25,FALSE))</f>
        <v>#NUM!</v>
      </c>
      <c r="E4126">
        <f t="array" ref="E4126">IF(ISLOGICAL(D4126),"",FREQUENCY(IF('Data Transformation'!$B$425:$B$8425='Bin Analysis'!$B4107,'Data Transformation'!$G$425:$G$8425),D4126))</f>
        <v>2001</v>
      </c>
      <c r="F4126">
        <f t="shared" si="513"/>
        <v>0</v>
      </c>
      <c r="G4126">
        <f>Weighting!$H$22</f>
        <v>0</v>
      </c>
      <c r="H4126">
        <f t="array" ref="H4126">FREQUENCY(IF('Data Transformation'!$B$4:$B$8425=B4107,'Data Transformation'!$G$4:$G$8425),'Bin Analysis'!$B4126)</f>
        <v>2073</v>
      </c>
      <c r="I4126">
        <f t="shared" si="514"/>
        <v>0</v>
      </c>
      <c r="J4126">
        <f t="shared" si="515"/>
        <v>0</v>
      </c>
      <c r="K4126">
        <f>J4126*Weighting!$W$22</f>
        <v>0</v>
      </c>
      <c r="M4126" s="14"/>
    </row>
    <row r="4127" spans="1:13" x14ac:dyDescent="0.55000000000000004">
      <c r="A4127" s="32" t="str">
        <f>IF(Weighting!$P$23&gt;0,B4127,"")</f>
        <v/>
      </c>
      <c r="B4127" t="e">
        <f>Weighting!$C$23</f>
        <v>#DIV/0!</v>
      </c>
      <c r="C4127" t="e">
        <f>Weighting!$F$23</f>
        <v>#NUM!</v>
      </c>
      <c r="D4127" t="e">
        <f>IF(C4127=1,'Data Transformation'!$G$3+0.5*'Data Transformation'!$W$25,IF(C4128=1,D4128-'Data Transformation'!$W$25,FALSE))</f>
        <v>#NUM!</v>
      </c>
      <c r="E4127">
        <f t="array" ref="E4127">IF(ISLOGICAL(D4127),"",FREQUENCY(IF('Data Transformation'!$B$425:$B$8425='Bin Analysis'!$B4107,'Data Transformation'!$G$425:$G$8425),D4127))</f>
        <v>2001</v>
      </c>
      <c r="F4127">
        <f t="shared" si="513"/>
        <v>0</v>
      </c>
      <c r="G4127">
        <f>Weighting!$H$23</f>
        <v>0</v>
      </c>
      <c r="H4127">
        <f t="array" ref="H4127">FREQUENCY(IF('Data Transformation'!$B$4:$B$8425=B4107,'Data Transformation'!$G$4:$G$8425),'Bin Analysis'!$B4127)</f>
        <v>2073</v>
      </c>
      <c r="I4127">
        <f t="shared" si="514"/>
        <v>0</v>
      </c>
      <c r="J4127">
        <f t="shared" si="515"/>
        <v>0</v>
      </c>
      <c r="K4127">
        <f>J4127*Weighting!$W$23</f>
        <v>0</v>
      </c>
      <c r="M4127" s="14"/>
    </row>
    <row r="4128" spans="1:13" x14ac:dyDescent="0.55000000000000004">
      <c r="A4128" s="32" t="str">
        <f>IF(Weighting!$P$24&gt;0,B4128,"")</f>
        <v/>
      </c>
      <c r="B4128" t="e">
        <f>Weighting!$C$24</f>
        <v>#DIV/0!</v>
      </c>
      <c r="C4128" t="e">
        <f>Weighting!$F$24</f>
        <v>#NUM!</v>
      </c>
      <c r="D4128" t="e">
        <f>IF(C4128=1,'Data Transformation'!$G$3+0.5*'Data Transformation'!$W$25,IF(C4129=1,D4129-'Data Transformation'!$W$25,FALSE))</f>
        <v>#NUM!</v>
      </c>
      <c r="E4128">
        <f t="array" ref="E4128">IF(ISLOGICAL(D4128),"",FREQUENCY(IF('Data Transformation'!$B$425:$B$8425='Bin Analysis'!$B4107,'Data Transformation'!$G$425:$G$8425),D4128))</f>
        <v>2001</v>
      </c>
      <c r="F4128">
        <f t="shared" si="513"/>
        <v>0</v>
      </c>
      <c r="G4128">
        <f>Weighting!$H$24</f>
        <v>0</v>
      </c>
      <c r="H4128">
        <f t="array" ref="H4128">FREQUENCY(IF('Data Transformation'!$B$4:$B$8425=B4107,'Data Transformation'!$G$4:$G$8425),'Bin Analysis'!$B4128)</f>
        <v>2073</v>
      </c>
      <c r="I4128">
        <f t="shared" si="514"/>
        <v>0</v>
      </c>
      <c r="J4128">
        <f t="shared" si="515"/>
        <v>0</v>
      </c>
      <c r="K4128">
        <f>J4128*Weighting!$W$24</f>
        <v>0</v>
      </c>
      <c r="M4128" s="14"/>
    </row>
    <row r="4129" spans="1:25" x14ac:dyDescent="0.55000000000000004">
      <c r="A4129" s="32" t="str">
        <f>IF(Weighting!$P$25&gt;0,B4129,"")</f>
        <v/>
      </c>
      <c r="B4129" t="e">
        <f>Weighting!$C$25</f>
        <v>#DIV/0!</v>
      </c>
      <c r="C4129" t="e">
        <f>Weighting!$F$25</f>
        <v>#NUM!</v>
      </c>
      <c r="D4129" t="e">
        <f>IF(C4129=1,'Data Transformation'!$G$3+0.5*'Data Transformation'!$W$25,IF(C4130=1,D4130-'Data Transformation'!$W$25,FALSE))</f>
        <v>#NUM!</v>
      </c>
      <c r="E4129">
        <f t="array" ref="E4129">IF(ISLOGICAL(D4129),"",FREQUENCY(IF('Data Transformation'!$B$425:$B$8425='Bin Analysis'!$B4107,'Data Transformation'!$G$425:$G$8425),D4129))</f>
        <v>2001</v>
      </c>
      <c r="F4129">
        <f t="shared" si="513"/>
        <v>0</v>
      </c>
      <c r="G4129">
        <f>Weighting!$H$25</f>
        <v>0</v>
      </c>
      <c r="H4129">
        <f t="array" ref="H4129">FREQUENCY(IF('Data Transformation'!$B$4:$B$8425=B4107,'Data Transformation'!$G$4:$G$8425),'Bin Analysis'!$B4129)</f>
        <v>2073</v>
      </c>
      <c r="I4129">
        <f t="shared" si="514"/>
        <v>0</v>
      </c>
      <c r="J4129">
        <f t="shared" si="515"/>
        <v>0</v>
      </c>
      <c r="K4129">
        <f>J4129*Weighting!$W$25</f>
        <v>0</v>
      </c>
      <c r="M4129" s="14"/>
    </row>
    <row r="4130" spans="1:25" x14ac:dyDescent="0.55000000000000004">
      <c r="O4130"/>
      <c r="P4130"/>
      <c r="Q4130"/>
      <c r="R4130"/>
    </row>
    <row r="4131" spans="1:25" ht="23.35" x14ac:dyDescent="0.8">
      <c r="A4131" s="21" t="s">
        <v>0</v>
      </c>
      <c r="B4131" s="21" t="str">
        <f>IFERROR(VLOOKUP(C4131,'Data Transformation'!$L$6:$M$426,2,FALSE),"")</f>
        <v/>
      </c>
      <c r="C4131" s="21">
        <f>C4107+1</f>
        <v>172</v>
      </c>
      <c r="D4131" s="21"/>
      <c r="E4131" s="21"/>
      <c r="F4131" s="21"/>
      <c r="G4131" s="21"/>
      <c r="H4131" s="22"/>
      <c r="I4131" s="22"/>
      <c r="J4131" s="22"/>
      <c r="K4131" s="21"/>
      <c r="L4131" s="21" t="str">
        <f>B4131</f>
        <v/>
      </c>
      <c r="M4131" s="23" t="e">
        <f>INDEX('Data Transformation'!$O$4:$O$424,MATCH($B4131,'Data Transformation'!$M$4:$M$424,0),MATCH($M$2,'Data Transformation'!$O$3,0))</f>
        <v>#N/A</v>
      </c>
      <c r="N4131" s="27" t="e">
        <f>IF('Input and Summary Results'!$J$16="minimum",'Bin Analysis'!X4132/(M4131-1),'Bin Analysis'!Y4131/('Bin Analysis'!M4131-1))</f>
        <v>#N/A</v>
      </c>
      <c r="O4131" s="27" t="e">
        <f>IF(M4131=FALSE,NA(),(VLOOKUP(1,C4134:K4153,4,FALSE))/(M4131-1))</f>
        <v>#N/A</v>
      </c>
      <c r="P4131" s="27" t="e">
        <f>IF(M4131=FALSE,NA(),SUM(J4134:J4153)/Weighting!$S$5)</f>
        <v>#N/A</v>
      </c>
      <c r="Q4131" s="27" t="e">
        <f>IF(M4131=FALSE,NA(),SUM(K4134:K4153)/Weighting!$S$6)</f>
        <v>#N/A</v>
      </c>
      <c r="R4131" s="27" t="e">
        <f>IF(M4131=FALSE,NA(),(VLOOKUP(1,G4134:K4153,3,FALSE))/(M4131-1))</f>
        <v>#N/A</v>
      </c>
      <c r="S4131" s="22" t="e">
        <f>IF(M4131=FALSE,NA(),IF(SUM(J4134:J4153)=2,"yes","no"))</f>
        <v>#N/A</v>
      </c>
      <c r="X4131" s="2" cm="2">
        <f t="array" ref="X4131:X4132">FREQUENCY(IF('Data Transformation'!$B$425:$B$6424='Bin Analysis'!L4131,'Data Transformation'!$G$425:$G$6424),'Data Transformation'!$U$11)</f>
        <v>0</v>
      </c>
      <c r="Y4131" s="2" cm="2">
        <f t="array" ref="Y4131:Y4132">FREQUENCY(IF('Data Transformation'!$B$425:$B$6424='Bin Analysis'!L4131,'Data Transformation'!$G$425:$G$6424),'Data Transformation'!$U$12)</f>
        <v>0</v>
      </c>
    </row>
    <row r="4132" spans="1:25" x14ac:dyDescent="0.55000000000000004">
      <c r="A4132" s="14" t="s">
        <v>67</v>
      </c>
      <c r="B4132" t="s">
        <v>47</v>
      </c>
      <c r="C4132" t="s">
        <v>5</v>
      </c>
      <c r="D4132" t="s">
        <v>100</v>
      </c>
      <c r="E4132" t="s">
        <v>101</v>
      </c>
      <c r="F4132" t="s">
        <v>102</v>
      </c>
      <c r="G4132" t="s">
        <v>70</v>
      </c>
      <c r="H4132" t="s">
        <v>31</v>
      </c>
      <c r="I4132" t="s">
        <v>32</v>
      </c>
      <c r="J4132" t="s">
        <v>46</v>
      </c>
      <c r="K4132" s="14" t="s">
        <v>45</v>
      </c>
      <c r="M4132" s="14"/>
      <c r="X4132" s="2">
        <v>0</v>
      </c>
      <c r="Y4132" s="2">
        <v>0</v>
      </c>
    </row>
    <row r="4133" spans="1:25" x14ac:dyDescent="0.55000000000000004">
      <c r="A4133" s="32"/>
      <c r="D4133" t="e">
        <f>IF(C4133=1,'Data Transformation'!$G$3+0.5*'Data Transformation'!$W$25,IF(C4134=1,D4134-'Data Transformation'!$W$25,FALSE))</f>
        <v>#NUM!</v>
      </c>
      <c r="E4133">
        <f t="array" ref="E4133">IF(ISLOGICAL(D4133),"",FREQUENCY(IF('Data Transformation'!$B$425:$B$8425='Bin Analysis'!$B4131,'Data Transformation'!$G$425:$G$8425),D4133))</f>
        <v>2001</v>
      </c>
      <c r="F4133" t="e">
        <f>IF(ISLOGICAL(D4133),"",E4133-E4132)</f>
        <v>#VALUE!</v>
      </c>
      <c r="M4133" s="14"/>
    </row>
    <row r="4134" spans="1:25" x14ac:dyDescent="0.55000000000000004">
      <c r="A4134" s="32" t="e">
        <f>IF(Weighting!$P$6&gt;0,B4134,"")</f>
        <v>#NUM!</v>
      </c>
      <c r="B4134" t="e">
        <f>Weighting!$C$6</f>
        <v>#DIV/0!</v>
      </c>
      <c r="C4134" t="e">
        <f>Weighting!$F$6</f>
        <v>#NUM!</v>
      </c>
      <c r="D4134" t="e">
        <f>IF(C4134=1,'Data Transformation'!$G$3+0.5*'Data Transformation'!$W$25,IF(C4135=1,D4135-'Data Transformation'!$W$25,FALSE))</f>
        <v>#NUM!</v>
      </c>
      <c r="E4134">
        <f t="array" ref="E4134">IF(ISLOGICAL(D4134),"",FREQUENCY(IF('Data Transformation'!$B$425:$B$8425='Bin Analysis'!$B4131,'Data Transformation'!$G$425:$G$8425),D4134))</f>
        <v>2001</v>
      </c>
      <c r="F4134">
        <f>IF(ISLOGICAL(D4134),"",E4134-E4133)</f>
        <v>0</v>
      </c>
      <c r="G4134">
        <f>Weighting!$H$6</f>
        <v>1</v>
      </c>
      <c r="H4134">
        <f t="array" ref="H4134">FREQUENCY(IF('Data Transformation'!$B$4:$B$8425=B4131,'Data Transformation'!$G$4:$G$8425),'Bin Analysis'!$B4134)</f>
        <v>2073</v>
      </c>
      <c r="I4134">
        <f>H4134-H4133</f>
        <v>2073</v>
      </c>
      <c r="J4134">
        <f>IF(I4134=0,0,1)</f>
        <v>1</v>
      </c>
      <c r="K4134" t="e">
        <f>J4134*Weighting!$W$6</f>
        <v>#NUM!</v>
      </c>
      <c r="M4134" s="14"/>
    </row>
    <row r="4135" spans="1:25" x14ac:dyDescent="0.55000000000000004">
      <c r="A4135" s="32" t="str">
        <f>IF(Weighting!$P$7&gt;0,B4135,"")</f>
        <v/>
      </c>
      <c r="B4135" t="e">
        <f>Weighting!$C$7</f>
        <v>#DIV/0!</v>
      </c>
      <c r="C4135" t="e">
        <f>Weighting!$F$7</f>
        <v>#NUM!</v>
      </c>
      <c r="D4135" t="e">
        <f>IF(C4135=1,'Data Transformation'!$G$3+0.5*'Data Transformation'!$W$25,IF(C4136=1,D4136-'Data Transformation'!$W$25,FALSE))</f>
        <v>#NUM!</v>
      </c>
      <c r="E4135">
        <f t="array" ref="E4135">IF(ISLOGICAL(D4135),"",FREQUENCY(IF('Data Transformation'!$B$425:$B$8425='Bin Analysis'!$B4131,'Data Transformation'!$G$425:$G$8425),D4135))</f>
        <v>2001</v>
      </c>
      <c r="F4135">
        <f t="shared" ref="F4135:F4153" si="516">IF(ISLOGICAL(D4135),"",E4135-E4134)</f>
        <v>0</v>
      </c>
      <c r="G4135">
        <f>Weighting!$H$7</f>
        <v>0</v>
      </c>
      <c r="H4135">
        <f t="array" ref="H4135">FREQUENCY(IF('Data Transformation'!$B$4:$B$8425=B4131,'Data Transformation'!$G$4:$G$8425),'Bin Analysis'!$B4135)</f>
        <v>2073</v>
      </c>
      <c r="I4135">
        <f t="shared" ref="I4135:I4153" si="517">H4135-H4134</f>
        <v>0</v>
      </c>
      <c r="J4135">
        <f>IF(I4135=0,0,1)</f>
        <v>0</v>
      </c>
      <c r="K4135">
        <f>J4135*Weighting!$W$7</f>
        <v>0</v>
      </c>
      <c r="M4135" s="14"/>
    </row>
    <row r="4136" spans="1:25" x14ac:dyDescent="0.55000000000000004">
      <c r="A4136" s="32" t="str">
        <f>IF(Weighting!$P$8&gt;0,B4136,"")</f>
        <v/>
      </c>
      <c r="B4136" t="e">
        <f>Weighting!$C$8</f>
        <v>#DIV/0!</v>
      </c>
      <c r="C4136" t="e">
        <f>Weighting!$F$8</f>
        <v>#NUM!</v>
      </c>
      <c r="D4136" t="e">
        <f>IF(C4136=1,'Data Transformation'!$G$3+0.5*'Data Transformation'!$W$25,IF(C4137=1,D4137-'Data Transformation'!$W$25,FALSE))</f>
        <v>#NUM!</v>
      </c>
      <c r="E4136">
        <f t="array" ref="E4136">IF(ISLOGICAL(D4136),"",FREQUENCY(IF('Data Transformation'!$B$425:$B$8425='Bin Analysis'!$B4131,'Data Transformation'!$G$425:$G$8425),D4136))</f>
        <v>2001</v>
      </c>
      <c r="F4136">
        <f t="shared" si="516"/>
        <v>0</v>
      </c>
      <c r="G4136">
        <f>Weighting!$H$8</f>
        <v>0</v>
      </c>
      <c r="H4136">
        <f t="array" ref="H4136">FREQUENCY(IF('Data Transformation'!$B$4:$B$8425=B4131,'Data Transformation'!$G$4:$G$8425),'Bin Analysis'!$B4136)</f>
        <v>2073</v>
      </c>
      <c r="I4136">
        <f t="shared" si="517"/>
        <v>0</v>
      </c>
      <c r="J4136">
        <f t="shared" ref="J4136:J4153" si="518">IF(I4136=0,0,1)</f>
        <v>0</v>
      </c>
      <c r="K4136">
        <f>J4136*Weighting!$W$8</f>
        <v>0</v>
      </c>
      <c r="M4136" s="14"/>
    </row>
    <row r="4137" spans="1:25" x14ac:dyDescent="0.55000000000000004">
      <c r="A4137" s="32" t="str">
        <f>IF(Weighting!$P$9&gt;0,B4137,"")</f>
        <v/>
      </c>
      <c r="B4137" s="50" t="e">
        <f>Weighting!$C$9</f>
        <v>#DIV/0!</v>
      </c>
      <c r="C4137" t="e">
        <f>Weighting!$F$9</f>
        <v>#NUM!</v>
      </c>
      <c r="D4137" t="e">
        <f>IF(C4137=1,'Data Transformation'!$G$3+0.5*'Data Transformation'!$W$25,IF(C4138=1,D4138-'Data Transformation'!$W$25,FALSE))</f>
        <v>#NUM!</v>
      </c>
      <c r="E4137">
        <f t="array" ref="E4137">IF(ISLOGICAL(D4137),"",FREQUENCY(IF('Data Transformation'!$B$425:$B$8425='Bin Analysis'!$B4131,'Data Transformation'!$G$425:$G$8425),D4137))</f>
        <v>2001</v>
      </c>
      <c r="F4137">
        <f t="shared" si="516"/>
        <v>0</v>
      </c>
      <c r="G4137">
        <f>Weighting!$H$9</f>
        <v>0</v>
      </c>
      <c r="H4137">
        <f t="array" ref="H4137">FREQUENCY(IF('Data Transformation'!$B$4:$B$8425=B4131,'Data Transformation'!$G$4:$G$8425),'Bin Analysis'!$B4137)</f>
        <v>2073</v>
      </c>
      <c r="I4137">
        <f t="shared" si="517"/>
        <v>0</v>
      </c>
      <c r="J4137">
        <f t="shared" si="518"/>
        <v>0</v>
      </c>
      <c r="K4137">
        <f>J4137*Weighting!$W$9</f>
        <v>0</v>
      </c>
      <c r="M4137" s="14"/>
    </row>
    <row r="4138" spans="1:25" x14ac:dyDescent="0.55000000000000004">
      <c r="A4138" s="32" t="str">
        <f>IF(Weighting!$P$10&gt;0,B4138,"")</f>
        <v/>
      </c>
      <c r="B4138" t="e">
        <f>Weighting!$C$10</f>
        <v>#DIV/0!</v>
      </c>
      <c r="C4138" t="e">
        <f>Weighting!$F$10</f>
        <v>#NUM!</v>
      </c>
      <c r="D4138" t="e">
        <f>IF(C4138=1,'Data Transformation'!$G$3+0.5*'Data Transformation'!$W$25,IF(C4139=1,D4139-'Data Transformation'!$W$25,FALSE))</f>
        <v>#NUM!</v>
      </c>
      <c r="E4138">
        <f t="array" ref="E4138">IF(ISLOGICAL(D4138),"",FREQUENCY(IF('Data Transformation'!$B$425:$B$8425='Bin Analysis'!$B4131,'Data Transformation'!$G$425:$G$8425),D4138))</f>
        <v>2001</v>
      </c>
      <c r="F4138">
        <f t="shared" si="516"/>
        <v>0</v>
      </c>
      <c r="G4138">
        <f>Weighting!$H$10</f>
        <v>0</v>
      </c>
      <c r="H4138">
        <f t="array" ref="H4138">FREQUENCY(IF('Data Transformation'!$B$4:$B$8425=B4131,'Data Transformation'!$G$4:$G$8425),'Bin Analysis'!$B4138)</f>
        <v>2073</v>
      </c>
      <c r="I4138">
        <f t="shared" si="517"/>
        <v>0</v>
      </c>
      <c r="J4138">
        <f t="shared" si="518"/>
        <v>0</v>
      </c>
      <c r="K4138">
        <f>J4138*Weighting!$W$10</f>
        <v>0</v>
      </c>
      <c r="M4138" s="14"/>
    </row>
    <row r="4139" spans="1:25" x14ac:dyDescent="0.55000000000000004">
      <c r="A4139" s="32" t="str">
        <f>IF(Weighting!$P$11&gt;0,B4139,"")</f>
        <v/>
      </c>
      <c r="B4139" t="e">
        <f>Weighting!$C$11</f>
        <v>#DIV/0!</v>
      </c>
      <c r="C4139" t="e">
        <f>Weighting!$F$11</f>
        <v>#NUM!</v>
      </c>
      <c r="D4139" t="e">
        <f>IF(C4139=1,'Data Transformation'!$G$3+0.5*'Data Transformation'!$W$25,IF(C4140=1,D4140-'Data Transformation'!$W$25,FALSE))</f>
        <v>#NUM!</v>
      </c>
      <c r="E4139">
        <f t="array" ref="E4139">IF(ISLOGICAL(D4139),"",FREQUENCY(IF('Data Transformation'!$B$425:$B$8425='Bin Analysis'!$B4131,'Data Transformation'!$G$425:$G$8425),D4139))</f>
        <v>2001</v>
      </c>
      <c r="F4139">
        <f t="shared" si="516"/>
        <v>0</v>
      </c>
      <c r="G4139">
        <f>Weighting!$H$11</f>
        <v>0</v>
      </c>
      <c r="H4139">
        <f t="array" ref="H4139">FREQUENCY(IF('Data Transformation'!$B$4:$B$8425=B4131,'Data Transformation'!$G$4:$G$8425),'Bin Analysis'!$B4139)</f>
        <v>2073</v>
      </c>
      <c r="I4139">
        <f t="shared" si="517"/>
        <v>0</v>
      </c>
      <c r="J4139">
        <f t="shared" si="518"/>
        <v>0</v>
      </c>
      <c r="K4139">
        <f>J4139*Weighting!$W$11</f>
        <v>0</v>
      </c>
      <c r="M4139" s="14"/>
    </row>
    <row r="4140" spans="1:25" x14ac:dyDescent="0.55000000000000004">
      <c r="A4140" s="32" t="str">
        <f>IF(Weighting!$P$12&gt;0,B4140,"")</f>
        <v/>
      </c>
      <c r="B4140" t="e">
        <f>Weighting!$C$12</f>
        <v>#DIV/0!</v>
      </c>
      <c r="C4140" t="e">
        <f>Weighting!$F$12</f>
        <v>#NUM!</v>
      </c>
      <c r="D4140" t="e">
        <f>IF(C4140=1,'Data Transformation'!$G$3+0.5*'Data Transformation'!$W$25,IF(C4141=1,D4141-'Data Transformation'!$W$25,FALSE))</f>
        <v>#NUM!</v>
      </c>
      <c r="E4140">
        <f t="array" ref="E4140">IF(ISLOGICAL(D4140),"",FREQUENCY(IF('Data Transformation'!$B$425:$B$8425='Bin Analysis'!$B4131,'Data Transformation'!$G$425:$G$8425),D4140))</f>
        <v>2001</v>
      </c>
      <c r="F4140">
        <f t="shared" si="516"/>
        <v>0</v>
      </c>
      <c r="G4140">
        <f>Weighting!$H$12</f>
        <v>0</v>
      </c>
      <c r="H4140">
        <f t="array" ref="H4140">FREQUENCY(IF('Data Transformation'!$B$4:$B$8425=B4131,'Data Transformation'!$G$4:$G$8425),'Bin Analysis'!$B4140)</f>
        <v>2073</v>
      </c>
      <c r="I4140">
        <f t="shared" si="517"/>
        <v>0</v>
      </c>
      <c r="J4140">
        <f t="shared" si="518"/>
        <v>0</v>
      </c>
      <c r="K4140">
        <f>J4140*Weighting!$W$12</f>
        <v>0</v>
      </c>
      <c r="M4140" s="14"/>
    </row>
    <row r="4141" spans="1:25" x14ac:dyDescent="0.55000000000000004">
      <c r="A4141" s="32" t="str">
        <f>IF(Weighting!$P$13&gt;0,B4141,"")</f>
        <v/>
      </c>
      <c r="B4141" t="e">
        <f>Weighting!$C$13</f>
        <v>#DIV/0!</v>
      </c>
      <c r="C4141" t="e">
        <f>Weighting!$F$13</f>
        <v>#NUM!</v>
      </c>
      <c r="D4141" t="e">
        <f>IF(C4141=1,'Data Transformation'!$G$3+0.5*'Data Transformation'!$W$25,IF(C4142=1,D4142-'Data Transformation'!$W$25,FALSE))</f>
        <v>#NUM!</v>
      </c>
      <c r="E4141">
        <f t="array" ref="E4141">IF(ISLOGICAL(D4141),"",FREQUENCY(IF('Data Transformation'!$B$425:$B$8425='Bin Analysis'!$B4131,'Data Transformation'!$G$425:$G$8425),D4141))</f>
        <v>2001</v>
      </c>
      <c r="F4141">
        <f t="shared" si="516"/>
        <v>0</v>
      </c>
      <c r="G4141">
        <f>Weighting!$H$13</f>
        <v>0</v>
      </c>
      <c r="H4141">
        <f t="array" ref="H4141">FREQUENCY(IF('Data Transformation'!$B$4:$B$8425=B4131,'Data Transformation'!$G$4:$G$8425),'Bin Analysis'!$B4141)</f>
        <v>2073</v>
      </c>
      <c r="I4141">
        <f t="shared" si="517"/>
        <v>0</v>
      </c>
      <c r="J4141">
        <f t="shared" si="518"/>
        <v>0</v>
      </c>
      <c r="K4141">
        <f>J4141*Weighting!$W$13</f>
        <v>0</v>
      </c>
      <c r="M4141" s="14"/>
    </row>
    <row r="4142" spans="1:25" x14ac:dyDescent="0.55000000000000004">
      <c r="A4142" s="32" t="str">
        <f>IF(Weighting!$P$14&gt;0,B4142,"")</f>
        <v/>
      </c>
      <c r="B4142" t="e">
        <f>Weighting!$C$14</f>
        <v>#DIV/0!</v>
      </c>
      <c r="C4142" t="e">
        <f>Weighting!$F$14</f>
        <v>#NUM!</v>
      </c>
      <c r="D4142" t="e">
        <f>IF(C4142=1,'Data Transformation'!$G$3+0.5*'Data Transformation'!$W$25,IF(C4143=1,D4143-'Data Transformation'!$W$25,FALSE))</f>
        <v>#NUM!</v>
      </c>
      <c r="E4142">
        <f t="array" ref="E4142">IF(ISLOGICAL(D4142),"",FREQUENCY(IF('Data Transformation'!$B$425:$B$8425='Bin Analysis'!$B4131,'Data Transformation'!$G$425:$G$8425),D4142))</f>
        <v>2001</v>
      </c>
      <c r="F4142">
        <f t="shared" si="516"/>
        <v>0</v>
      </c>
      <c r="G4142">
        <f>Weighting!$H$14</f>
        <v>0</v>
      </c>
      <c r="H4142">
        <f t="array" ref="H4142">FREQUENCY(IF('Data Transformation'!$B$4:$B$8425=B4131,'Data Transformation'!$G$4:$G$8425),'Bin Analysis'!$B4142)</f>
        <v>2073</v>
      </c>
      <c r="I4142">
        <f t="shared" si="517"/>
        <v>0</v>
      </c>
      <c r="J4142">
        <f t="shared" si="518"/>
        <v>0</v>
      </c>
      <c r="K4142">
        <f>J4142*Weighting!$W$14</f>
        <v>0</v>
      </c>
      <c r="M4142" s="14"/>
    </row>
    <row r="4143" spans="1:25" x14ac:dyDescent="0.55000000000000004">
      <c r="A4143" s="32" t="str">
        <f>IF(Weighting!$P$15&gt;0,B4143,"")</f>
        <v/>
      </c>
      <c r="B4143" t="e">
        <f>Weighting!$C$15</f>
        <v>#DIV/0!</v>
      </c>
      <c r="C4143" t="e">
        <f>Weighting!$F$15</f>
        <v>#NUM!</v>
      </c>
      <c r="D4143" t="e">
        <f>IF(C4143=1,'Data Transformation'!$G$3+0.5*'Data Transformation'!$W$25,IF(C4144=1,D4144-'Data Transformation'!$W$25,FALSE))</f>
        <v>#NUM!</v>
      </c>
      <c r="E4143">
        <f t="array" ref="E4143">IF(ISLOGICAL(D4143),"",FREQUENCY(IF('Data Transformation'!$B$425:$B$8425='Bin Analysis'!$B4131,'Data Transformation'!$G$425:$G$8425),D4143))</f>
        <v>2001</v>
      </c>
      <c r="F4143">
        <f t="shared" si="516"/>
        <v>0</v>
      </c>
      <c r="G4143">
        <f>Weighting!$H$15</f>
        <v>0</v>
      </c>
      <c r="H4143">
        <f t="array" ref="H4143">FREQUENCY(IF('Data Transformation'!$B$4:$B$8425=B4131,'Data Transformation'!$G$4:$G$8425),'Bin Analysis'!$B4143)</f>
        <v>2073</v>
      </c>
      <c r="I4143">
        <f t="shared" si="517"/>
        <v>0</v>
      </c>
      <c r="J4143">
        <f t="shared" si="518"/>
        <v>0</v>
      </c>
      <c r="K4143">
        <f>J4143*Weighting!$W$15</f>
        <v>0</v>
      </c>
      <c r="M4143" s="14"/>
    </row>
    <row r="4144" spans="1:25" x14ac:dyDescent="0.55000000000000004">
      <c r="A4144" s="32" t="str">
        <f>IF(Weighting!$P$16&gt;0,B4144,"")</f>
        <v/>
      </c>
      <c r="B4144" t="e">
        <f>Weighting!$C$16</f>
        <v>#DIV/0!</v>
      </c>
      <c r="C4144" t="e">
        <f>Weighting!$F$16</f>
        <v>#NUM!</v>
      </c>
      <c r="D4144" t="e">
        <f>IF(C4144=1,'Data Transformation'!$G$3+0.5*'Data Transformation'!$W$25,IF(C4145=1,D4145-'Data Transformation'!$W$25,FALSE))</f>
        <v>#NUM!</v>
      </c>
      <c r="E4144">
        <f t="array" ref="E4144">IF(ISLOGICAL(D4144),"",FREQUENCY(IF('Data Transformation'!$B$425:$B$8425='Bin Analysis'!$B4131,'Data Transformation'!$G$425:$G$8425),D4144))</f>
        <v>2001</v>
      </c>
      <c r="F4144">
        <f t="shared" si="516"/>
        <v>0</v>
      </c>
      <c r="G4144">
        <f>Weighting!$H$16</f>
        <v>0</v>
      </c>
      <c r="H4144">
        <f t="array" ref="H4144">FREQUENCY(IF('Data Transformation'!$B$4:$B$8425=B4131,'Data Transformation'!$G$4:$G$8425),'Bin Analysis'!$B4144)</f>
        <v>2073</v>
      </c>
      <c r="I4144">
        <f t="shared" si="517"/>
        <v>0</v>
      </c>
      <c r="J4144">
        <f t="shared" si="518"/>
        <v>0</v>
      </c>
      <c r="K4144">
        <f>J4144*Weighting!$W$16</f>
        <v>0</v>
      </c>
      <c r="M4144" s="14"/>
    </row>
    <row r="4145" spans="1:25" x14ac:dyDescent="0.55000000000000004">
      <c r="A4145" s="32" t="str">
        <f>IF(Weighting!$P$17&gt;0,B4145,"")</f>
        <v/>
      </c>
      <c r="B4145" t="e">
        <f>Weighting!$C$17</f>
        <v>#DIV/0!</v>
      </c>
      <c r="C4145" t="e">
        <f>Weighting!$F$17</f>
        <v>#NUM!</v>
      </c>
      <c r="D4145" t="e">
        <f>IF(C4145=1,'Data Transformation'!$G$3+0.5*'Data Transformation'!$W$25,IF(C4146=1,D4146-'Data Transformation'!$W$25,FALSE))</f>
        <v>#NUM!</v>
      </c>
      <c r="E4145">
        <f t="array" ref="E4145">IF(ISLOGICAL(D4145),"",FREQUENCY(IF('Data Transformation'!$B$425:$B$8425='Bin Analysis'!$B4131,'Data Transformation'!$G$425:$G$8425),D4145))</f>
        <v>2001</v>
      </c>
      <c r="F4145">
        <f t="shared" si="516"/>
        <v>0</v>
      </c>
      <c r="G4145">
        <f>Weighting!$H$17</f>
        <v>0</v>
      </c>
      <c r="H4145">
        <f t="array" ref="H4145">FREQUENCY(IF('Data Transformation'!$B$4:$B$8425=B4131,'Data Transformation'!$G$4:$G$8425),'Bin Analysis'!$B4145)</f>
        <v>2073</v>
      </c>
      <c r="I4145">
        <f t="shared" si="517"/>
        <v>0</v>
      </c>
      <c r="J4145">
        <f t="shared" si="518"/>
        <v>0</v>
      </c>
      <c r="K4145">
        <f>J4145*Weighting!$W$17</f>
        <v>0</v>
      </c>
      <c r="M4145" s="14"/>
    </row>
    <row r="4146" spans="1:25" x14ac:dyDescent="0.55000000000000004">
      <c r="A4146" s="32" t="str">
        <f>IF(Weighting!$P$18&gt;0,B4146,"")</f>
        <v/>
      </c>
      <c r="B4146" t="e">
        <f>Weighting!$C$18</f>
        <v>#DIV/0!</v>
      </c>
      <c r="C4146" t="e">
        <f>Weighting!$F$18</f>
        <v>#NUM!</v>
      </c>
      <c r="D4146" t="e">
        <f>IF(C4146=1,'Data Transformation'!$G$3+0.5*'Data Transformation'!$W$25,IF(C4147=1,D4147-'Data Transformation'!$W$25,FALSE))</f>
        <v>#NUM!</v>
      </c>
      <c r="E4146">
        <f t="array" ref="E4146">IF(ISLOGICAL(D4146),"",FREQUENCY(IF('Data Transformation'!$B$425:$B$8425='Bin Analysis'!$B4131,'Data Transformation'!$G$425:$G$8425),D4146))</f>
        <v>2001</v>
      </c>
      <c r="F4146">
        <f t="shared" si="516"/>
        <v>0</v>
      </c>
      <c r="G4146">
        <f>Weighting!$H$18</f>
        <v>0</v>
      </c>
      <c r="H4146">
        <f t="array" ref="H4146">FREQUENCY(IF('Data Transformation'!$B$4:$B$8425=B4131,'Data Transformation'!$G$4:$G$8425),'Bin Analysis'!$B4146)</f>
        <v>2073</v>
      </c>
      <c r="I4146">
        <f t="shared" si="517"/>
        <v>0</v>
      </c>
      <c r="J4146">
        <f t="shared" si="518"/>
        <v>0</v>
      </c>
      <c r="K4146">
        <f>J4146*Weighting!$W$18</f>
        <v>0</v>
      </c>
      <c r="M4146" s="14"/>
    </row>
    <row r="4147" spans="1:25" x14ac:dyDescent="0.55000000000000004">
      <c r="A4147" s="32" t="str">
        <f>IF(Weighting!$P$19&gt;0,B4147,"")</f>
        <v/>
      </c>
      <c r="B4147" t="e">
        <f>Weighting!$C$19</f>
        <v>#DIV/0!</v>
      </c>
      <c r="C4147" t="e">
        <f>Weighting!$F$19</f>
        <v>#NUM!</v>
      </c>
      <c r="D4147" t="e">
        <f>IF(C4147=1,'Data Transformation'!$G$3+0.5*'Data Transformation'!$W$25,IF(C4148=1,D4148-'Data Transformation'!$W$25,FALSE))</f>
        <v>#NUM!</v>
      </c>
      <c r="E4147">
        <f t="array" ref="E4147">IF(ISLOGICAL(D4147),"",FREQUENCY(IF('Data Transformation'!$B$425:$B$8425='Bin Analysis'!$B4131,'Data Transformation'!$G$425:$G$8425),D4147))</f>
        <v>2001</v>
      </c>
      <c r="F4147">
        <f t="shared" si="516"/>
        <v>0</v>
      </c>
      <c r="G4147">
        <f>Weighting!$H$19</f>
        <v>0</v>
      </c>
      <c r="H4147">
        <f t="array" ref="H4147">FREQUENCY(IF('Data Transformation'!$B$4:$B$8425=B4131,'Data Transformation'!$G$4:$G$8425),'Bin Analysis'!$B4147)</f>
        <v>2073</v>
      </c>
      <c r="I4147">
        <f t="shared" si="517"/>
        <v>0</v>
      </c>
      <c r="J4147">
        <f t="shared" si="518"/>
        <v>0</v>
      </c>
      <c r="K4147">
        <f>J4147*Weighting!$W$19</f>
        <v>0</v>
      </c>
      <c r="M4147" s="14"/>
    </row>
    <row r="4148" spans="1:25" x14ac:dyDescent="0.55000000000000004">
      <c r="A4148" s="32" t="str">
        <f>IF(Weighting!$P$20&gt;0,B4148,"")</f>
        <v/>
      </c>
      <c r="B4148" t="e">
        <f>Weighting!$C$20</f>
        <v>#DIV/0!</v>
      </c>
      <c r="C4148" t="e">
        <f>Weighting!$F$20</f>
        <v>#NUM!</v>
      </c>
      <c r="D4148" t="e">
        <f>IF(C4148=1,'Data Transformation'!$G$3+0.5*'Data Transformation'!$W$25,IF(C4149=1,D4149-'Data Transformation'!$W$25,FALSE))</f>
        <v>#NUM!</v>
      </c>
      <c r="E4148">
        <f t="array" ref="E4148">IF(ISLOGICAL(D4148),"",FREQUENCY(IF('Data Transformation'!$B$425:$B$8425='Bin Analysis'!$B4131,'Data Transformation'!$G$425:$G$8425),D4148))</f>
        <v>2001</v>
      </c>
      <c r="F4148">
        <f t="shared" si="516"/>
        <v>0</v>
      </c>
      <c r="G4148">
        <f>Weighting!$H$20</f>
        <v>0</v>
      </c>
      <c r="H4148">
        <f t="array" ref="H4148">FREQUENCY(IF('Data Transformation'!$B$4:$B$8425=B4131,'Data Transformation'!$G$4:$G$8425),'Bin Analysis'!$B4148)</f>
        <v>2073</v>
      </c>
      <c r="I4148">
        <f t="shared" si="517"/>
        <v>0</v>
      </c>
      <c r="J4148">
        <f t="shared" si="518"/>
        <v>0</v>
      </c>
      <c r="K4148">
        <f>J4148*Weighting!$W$20</f>
        <v>0</v>
      </c>
      <c r="M4148" s="14"/>
    </row>
    <row r="4149" spans="1:25" x14ac:dyDescent="0.55000000000000004">
      <c r="A4149" s="32" t="str">
        <f>IF(Weighting!$P$21&gt;0,B4149,"")</f>
        <v/>
      </c>
      <c r="B4149" t="e">
        <f>Weighting!$C$21</f>
        <v>#DIV/0!</v>
      </c>
      <c r="C4149" t="e">
        <f>Weighting!$F$21</f>
        <v>#NUM!</v>
      </c>
      <c r="D4149" t="e">
        <f>IF(C4149=1,'Data Transformation'!$G$3+0.5*'Data Transformation'!$W$25,IF(C4150=1,D4150-'Data Transformation'!$W$25,FALSE))</f>
        <v>#NUM!</v>
      </c>
      <c r="E4149">
        <f t="array" ref="E4149">IF(ISLOGICAL(D4149),"",FREQUENCY(IF('Data Transformation'!$B$425:$B$8425='Bin Analysis'!$B4131,'Data Transformation'!$G$425:$G$8425),D4149))</f>
        <v>2001</v>
      </c>
      <c r="F4149">
        <f t="shared" si="516"/>
        <v>0</v>
      </c>
      <c r="G4149">
        <f>Weighting!$H$21</f>
        <v>0</v>
      </c>
      <c r="H4149">
        <f t="array" ref="H4149">FREQUENCY(IF('Data Transformation'!$B$4:$B$8425=B4131,'Data Transformation'!$G$4:$G$8425),'Bin Analysis'!$B4149)</f>
        <v>2073</v>
      </c>
      <c r="I4149">
        <f t="shared" si="517"/>
        <v>0</v>
      </c>
      <c r="J4149">
        <f t="shared" si="518"/>
        <v>0</v>
      </c>
      <c r="K4149">
        <f>J4149*Weighting!$W$21</f>
        <v>0</v>
      </c>
      <c r="M4149" s="14"/>
    </row>
    <row r="4150" spans="1:25" x14ac:dyDescent="0.55000000000000004">
      <c r="A4150" s="32" t="str">
        <f>IF(Weighting!$P$22&gt;0,B4150,"")</f>
        <v/>
      </c>
      <c r="B4150" t="e">
        <f>Weighting!$C$22</f>
        <v>#DIV/0!</v>
      </c>
      <c r="C4150" t="e">
        <f>Weighting!$F$22</f>
        <v>#NUM!</v>
      </c>
      <c r="D4150" t="e">
        <f>IF(C4150=1,'Data Transformation'!$G$3+0.5*'Data Transformation'!$W$25,IF(C4151=1,D4151-'Data Transformation'!$W$25,FALSE))</f>
        <v>#NUM!</v>
      </c>
      <c r="E4150">
        <f t="array" ref="E4150">IF(ISLOGICAL(D4150),"",FREQUENCY(IF('Data Transformation'!$B$425:$B$8425='Bin Analysis'!$B4131,'Data Transformation'!$G$425:$G$8425),D4150))</f>
        <v>2001</v>
      </c>
      <c r="F4150">
        <f t="shared" si="516"/>
        <v>0</v>
      </c>
      <c r="G4150">
        <f>Weighting!$H$22</f>
        <v>0</v>
      </c>
      <c r="H4150">
        <f t="array" ref="H4150">FREQUENCY(IF('Data Transformation'!$B$4:$B$8425=B4131,'Data Transformation'!$G$4:$G$8425),'Bin Analysis'!$B4150)</f>
        <v>2073</v>
      </c>
      <c r="I4150">
        <f t="shared" si="517"/>
        <v>0</v>
      </c>
      <c r="J4150">
        <f t="shared" si="518"/>
        <v>0</v>
      </c>
      <c r="K4150">
        <f>J4150*Weighting!$W$22</f>
        <v>0</v>
      </c>
      <c r="M4150" s="14"/>
    </row>
    <row r="4151" spans="1:25" x14ac:dyDescent="0.55000000000000004">
      <c r="A4151" s="32" t="str">
        <f>IF(Weighting!$P$23&gt;0,B4151,"")</f>
        <v/>
      </c>
      <c r="B4151" t="e">
        <f>Weighting!$C$23</f>
        <v>#DIV/0!</v>
      </c>
      <c r="C4151" t="e">
        <f>Weighting!$F$23</f>
        <v>#NUM!</v>
      </c>
      <c r="D4151" t="e">
        <f>IF(C4151=1,'Data Transformation'!$G$3+0.5*'Data Transformation'!$W$25,IF(C4152=1,D4152-'Data Transformation'!$W$25,FALSE))</f>
        <v>#NUM!</v>
      </c>
      <c r="E4151">
        <f t="array" ref="E4151">IF(ISLOGICAL(D4151),"",FREQUENCY(IF('Data Transformation'!$B$425:$B$8425='Bin Analysis'!$B4131,'Data Transformation'!$G$425:$G$8425),D4151))</f>
        <v>2001</v>
      </c>
      <c r="F4151">
        <f t="shared" si="516"/>
        <v>0</v>
      </c>
      <c r="G4151">
        <f>Weighting!$H$23</f>
        <v>0</v>
      </c>
      <c r="H4151">
        <f t="array" ref="H4151">FREQUENCY(IF('Data Transformation'!$B$4:$B$8425=B4131,'Data Transformation'!$G$4:$G$8425),'Bin Analysis'!$B4151)</f>
        <v>2073</v>
      </c>
      <c r="I4151">
        <f t="shared" si="517"/>
        <v>0</v>
      </c>
      <c r="J4151">
        <f t="shared" si="518"/>
        <v>0</v>
      </c>
      <c r="K4151">
        <f>J4151*Weighting!$W$23</f>
        <v>0</v>
      </c>
      <c r="M4151" s="14"/>
    </row>
    <row r="4152" spans="1:25" x14ac:dyDescent="0.55000000000000004">
      <c r="A4152" s="32" t="str">
        <f>IF(Weighting!$P$24&gt;0,B4152,"")</f>
        <v/>
      </c>
      <c r="B4152" t="e">
        <f>Weighting!$C$24</f>
        <v>#DIV/0!</v>
      </c>
      <c r="C4152" t="e">
        <f>Weighting!$F$24</f>
        <v>#NUM!</v>
      </c>
      <c r="D4152" t="e">
        <f>IF(C4152=1,'Data Transformation'!$G$3+0.5*'Data Transformation'!$W$25,IF(C4153=1,D4153-'Data Transformation'!$W$25,FALSE))</f>
        <v>#NUM!</v>
      </c>
      <c r="E4152">
        <f t="array" ref="E4152">IF(ISLOGICAL(D4152),"",FREQUENCY(IF('Data Transformation'!$B$425:$B$8425='Bin Analysis'!$B4131,'Data Transformation'!$G$425:$G$8425),D4152))</f>
        <v>2001</v>
      </c>
      <c r="F4152">
        <f t="shared" si="516"/>
        <v>0</v>
      </c>
      <c r="G4152">
        <f>Weighting!$H$24</f>
        <v>0</v>
      </c>
      <c r="H4152">
        <f t="array" ref="H4152">FREQUENCY(IF('Data Transformation'!$B$4:$B$8425=B4131,'Data Transformation'!$G$4:$G$8425),'Bin Analysis'!$B4152)</f>
        <v>2073</v>
      </c>
      <c r="I4152">
        <f t="shared" si="517"/>
        <v>0</v>
      </c>
      <c r="J4152">
        <f t="shared" si="518"/>
        <v>0</v>
      </c>
      <c r="K4152">
        <f>J4152*Weighting!$W$24</f>
        <v>0</v>
      </c>
      <c r="M4152" s="14"/>
    </row>
    <row r="4153" spans="1:25" x14ac:dyDescent="0.55000000000000004">
      <c r="A4153" s="32" t="str">
        <f>IF(Weighting!$P$25&gt;0,B4153,"")</f>
        <v/>
      </c>
      <c r="B4153" t="e">
        <f>Weighting!$C$25</f>
        <v>#DIV/0!</v>
      </c>
      <c r="C4153" t="e">
        <f>Weighting!$F$25</f>
        <v>#NUM!</v>
      </c>
      <c r="D4153" t="e">
        <f>IF(C4153=1,'Data Transformation'!$G$3+0.5*'Data Transformation'!$W$25,IF(C4154=1,D4154-'Data Transformation'!$W$25,FALSE))</f>
        <v>#NUM!</v>
      </c>
      <c r="E4153">
        <f t="array" ref="E4153">IF(ISLOGICAL(D4153),"",FREQUENCY(IF('Data Transformation'!$B$425:$B$8425='Bin Analysis'!$B4131,'Data Transformation'!$G$425:$G$8425),D4153))</f>
        <v>2001</v>
      </c>
      <c r="F4153">
        <f t="shared" si="516"/>
        <v>0</v>
      </c>
      <c r="G4153">
        <f>Weighting!$H$25</f>
        <v>0</v>
      </c>
      <c r="H4153">
        <f t="array" ref="H4153">FREQUENCY(IF('Data Transformation'!$B$4:$B$8425=B4131,'Data Transformation'!$G$4:$G$8425),'Bin Analysis'!$B4153)</f>
        <v>2073</v>
      </c>
      <c r="I4153">
        <f t="shared" si="517"/>
        <v>0</v>
      </c>
      <c r="J4153">
        <f t="shared" si="518"/>
        <v>0</v>
      </c>
      <c r="K4153">
        <f>J4153*Weighting!$W$25</f>
        <v>0</v>
      </c>
      <c r="M4153" s="14"/>
    </row>
    <row r="4154" spans="1:25" x14ac:dyDescent="0.55000000000000004">
      <c r="A4154" s="32"/>
      <c r="M4154" s="14"/>
    </row>
    <row r="4155" spans="1:25" ht="23.35" x14ac:dyDescent="0.8">
      <c r="A4155" s="21" t="s">
        <v>0</v>
      </c>
      <c r="B4155" s="21" t="str">
        <f>IFERROR(VLOOKUP(C4155,'Data Transformation'!$L$6:$M$426,2,FALSE),"")</f>
        <v/>
      </c>
      <c r="C4155" s="21">
        <f>C4131+1</f>
        <v>173</v>
      </c>
      <c r="D4155" s="21"/>
      <c r="E4155" s="21"/>
      <c r="F4155" s="21"/>
      <c r="G4155" s="21"/>
      <c r="H4155" s="22"/>
      <c r="I4155" s="22"/>
      <c r="J4155" s="22"/>
      <c r="K4155" s="21"/>
      <c r="L4155" s="21" t="str">
        <f>B4155</f>
        <v/>
      </c>
      <c r="M4155" s="23" t="e">
        <f>INDEX('Data Transformation'!$O$4:$O$424,MATCH($B4155,'Data Transformation'!$M$4:$M$424,0),MATCH($M$2,'Data Transformation'!$O$3,0))</f>
        <v>#N/A</v>
      </c>
      <c r="N4155" s="27" t="e">
        <f>IF('Input and Summary Results'!$J$16="minimum",'Bin Analysis'!X4156/(M4155-1),'Bin Analysis'!Y4155/('Bin Analysis'!M4155-1))</f>
        <v>#N/A</v>
      </c>
      <c r="O4155" s="27" t="e">
        <f>IF(M4155=FALSE,NA(),(VLOOKUP(1,C4158:K4177,4,FALSE))/(M4155-1))</f>
        <v>#N/A</v>
      </c>
      <c r="P4155" s="27" t="e">
        <f>IF(M4155=FALSE,NA(),SUM(J4158:J4177)/Weighting!$S$5)</f>
        <v>#N/A</v>
      </c>
      <c r="Q4155" s="27" t="e">
        <f>IF(M4155=FALSE,NA(),SUM(K4158:K4177)/Weighting!$S$6)</f>
        <v>#N/A</v>
      </c>
      <c r="R4155" s="27" t="e">
        <f>IF(M4155=FALSE,NA(),(VLOOKUP(1,G4158:K4177,3,FALSE))/(M4155-1))</f>
        <v>#N/A</v>
      </c>
      <c r="S4155" s="22" t="e">
        <f>IF(M4155=FALSE,NA(),IF(SUM(J4158:J4177)=2,"yes","no"))</f>
        <v>#N/A</v>
      </c>
      <c r="X4155" s="2" cm="2">
        <f t="array" ref="X4155:X4156">FREQUENCY(IF('Data Transformation'!$B$425:$B$6424='Bin Analysis'!L4155,'Data Transformation'!$G$425:$G$6424),'Data Transformation'!$U$11)</f>
        <v>0</v>
      </c>
      <c r="Y4155" s="2" cm="2">
        <f t="array" ref="Y4155:Y4156">FREQUENCY(IF('Data Transformation'!$B$425:$B$6424='Bin Analysis'!L4155,'Data Transformation'!$G$425:$G$6424),'Data Transformation'!$U$12)</f>
        <v>0</v>
      </c>
    </row>
    <row r="4156" spans="1:25" x14ac:dyDescent="0.55000000000000004">
      <c r="A4156" s="14" t="s">
        <v>67</v>
      </c>
      <c r="B4156" t="s">
        <v>47</v>
      </c>
      <c r="C4156" t="s">
        <v>5</v>
      </c>
      <c r="D4156" t="s">
        <v>100</v>
      </c>
      <c r="E4156" t="s">
        <v>101</v>
      </c>
      <c r="F4156" t="s">
        <v>102</v>
      </c>
      <c r="G4156" t="s">
        <v>70</v>
      </c>
      <c r="H4156" t="s">
        <v>31</v>
      </c>
      <c r="I4156" t="s">
        <v>32</v>
      </c>
      <c r="J4156" t="s">
        <v>46</v>
      </c>
      <c r="K4156" s="14" t="s">
        <v>45</v>
      </c>
      <c r="M4156" s="14"/>
      <c r="X4156" s="2">
        <v>0</v>
      </c>
      <c r="Y4156" s="2">
        <v>0</v>
      </c>
    </row>
    <row r="4157" spans="1:25" x14ac:dyDescent="0.55000000000000004">
      <c r="A4157" s="32"/>
      <c r="D4157" t="e">
        <f>IF(C4157=1,'Data Transformation'!$G$3+0.5*'Data Transformation'!$W$25,IF(C4158=1,D4158-'Data Transformation'!$W$25,FALSE))</f>
        <v>#NUM!</v>
      </c>
      <c r="E4157">
        <f t="array" ref="E4157">IF(ISLOGICAL(D4157),"",FREQUENCY(IF('Data Transformation'!$B$425:$B$8425='Bin Analysis'!$B4155,'Data Transformation'!$G$425:$G$8425),D4157))</f>
        <v>2001</v>
      </c>
      <c r="F4157" t="e">
        <f>IF(ISLOGICAL(D4157),"",E4157-E4156)</f>
        <v>#VALUE!</v>
      </c>
      <c r="M4157" s="14"/>
    </row>
    <row r="4158" spans="1:25" x14ac:dyDescent="0.55000000000000004">
      <c r="A4158" s="32" t="e">
        <f>IF(Weighting!$P$6&gt;0,B4158,"")</f>
        <v>#NUM!</v>
      </c>
      <c r="B4158" t="e">
        <f>Weighting!$C$6</f>
        <v>#DIV/0!</v>
      </c>
      <c r="C4158" t="e">
        <f>Weighting!$F$6</f>
        <v>#NUM!</v>
      </c>
      <c r="D4158" t="e">
        <f>IF(C4158=1,'Data Transformation'!$G$3+0.5*'Data Transformation'!$W$25,IF(C4159=1,D4159-'Data Transformation'!$W$25,FALSE))</f>
        <v>#NUM!</v>
      </c>
      <c r="E4158">
        <f t="array" ref="E4158">IF(ISLOGICAL(D4158),"",FREQUENCY(IF('Data Transformation'!$B$425:$B$8425='Bin Analysis'!$B4155,'Data Transformation'!$G$425:$G$8425),D4158))</f>
        <v>2001</v>
      </c>
      <c r="F4158">
        <f>IF(ISLOGICAL(D4158),"",E4158-E4157)</f>
        <v>0</v>
      </c>
      <c r="G4158">
        <f>Weighting!$H$6</f>
        <v>1</v>
      </c>
      <c r="H4158">
        <f t="array" ref="H4158">FREQUENCY(IF('Data Transformation'!$B$4:$B$8425=B4155,'Data Transformation'!$G$4:$G$8425),'Bin Analysis'!$B4158)</f>
        <v>2073</v>
      </c>
      <c r="I4158">
        <f>H4158-H4157</f>
        <v>2073</v>
      </c>
      <c r="J4158">
        <f>IF(I4158=0,0,1)</f>
        <v>1</v>
      </c>
      <c r="K4158" t="e">
        <f>J4158*Weighting!$W$6</f>
        <v>#NUM!</v>
      </c>
      <c r="M4158" s="14"/>
    </row>
    <row r="4159" spans="1:25" x14ac:dyDescent="0.55000000000000004">
      <c r="A4159" s="32" t="str">
        <f>IF(Weighting!$P$7&gt;0,B4159,"")</f>
        <v/>
      </c>
      <c r="B4159" t="e">
        <f>Weighting!$C$7</f>
        <v>#DIV/0!</v>
      </c>
      <c r="C4159" t="e">
        <f>Weighting!$F$7</f>
        <v>#NUM!</v>
      </c>
      <c r="D4159" t="e">
        <f>IF(C4159=1,'Data Transformation'!$G$3+0.5*'Data Transformation'!$W$25,IF(C4160=1,D4160-'Data Transformation'!$W$25,FALSE))</f>
        <v>#NUM!</v>
      </c>
      <c r="E4159">
        <f t="array" ref="E4159">IF(ISLOGICAL(D4159),"",FREQUENCY(IF('Data Transformation'!$B$425:$B$8425='Bin Analysis'!$B4155,'Data Transformation'!$G$425:$G$8425),D4159))</f>
        <v>2001</v>
      </c>
      <c r="F4159">
        <f t="shared" ref="F4159:F4177" si="519">IF(ISLOGICAL(D4159),"",E4159-E4158)</f>
        <v>0</v>
      </c>
      <c r="G4159">
        <f>Weighting!$H$7</f>
        <v>0</v>
      </c>
      <c r="H4159">
        <f t="array" ref="H4159">FREQUENCY(IF('Data Transformation'!$B$4:$B$8425=B4155,'Data Transformation'!$G$4:$G$8425),'Bin Analysis'!$B4159)</f>
        <v>2073</v>
      </c>
      <c r="I4159">
        <f t="shared" ref="I4159:I4177" si="520">H4159-H4158</f>
        <v>0</v>
      </c>
      <c r="J4159">
        <f>IF(I4159=0,0,1)</f>
        <v>0</v>
      </c>
      <c r="K4159">
        <f>J4159*Weighting!$W$7</f>
        <v>0</v>
      </c>
      <c r="M4159" s="14"/>
    </row>
    <row r="4160" spans="1:25" x14ac:dyDescent="0.55000000000000004">
      <c r="A4160" s="32" t="str">
        <f>IF(Weighting!$P$8&gt;0,B4160,"")</f>
        <v/>
      </c>
      <c r="B4160" t="e">
        <f>Weighting!$C$8</f>
        <v>#DIV/0!</v>
      </c>
      <c r="C4160" t="e">
        <f>Weighting!$F$8</f>
        <v>#NUM!</v>
      </c>
      <c r="D4160" t="e">
        <f>IF(C4160=1,'Data Transformation'!$G$3+0.5*'Data Transformation'!$W$25,IF(C4161=1,D4161-'Data Transformation'!$W$25,FALSE))</f>
        <v>#NUM!</v>
      </c>
      <c r="E4160">
        <f t="array" ref="E4160">IF(ISLOGICAL(D4160),"",FREQUENCY(IF('Data Transformation'!$B$425:$B$8425='Bin Analysis'!$B4155,'Data Transformation'!$G$425:$G$8425),D4160))</f>
        <v>2001</v>
      </c>
      <c r="F4160">
        <f t="shared" si="519"/>
        <v>0</v>
      </c>
      <c r="G4160">
        <f>Weighting!$H$8</f>
        <v>0</v>
      </c>
      <c r="H4160">
        <f t="array" ref="H4160">FREQUENCY(IF('Data Transformation'!$B$4:$B$8425=B4155,'Data Transformation'!$G$4:$G$8425),'Bin Analysis'!$B4160)</f>
        <v>2073</v>
      </c>
      <c r="I4160">
        <f t="shared" si="520"/>
        <v>0</v>
      </c>
      <c r="J4160">
        <f t="shared" ref="J4160:J4177" si="521">IF(I4160=0,0,1)</f>
        <v>0</v>
      </c>
      <c r="K4160">
        <f>J4160*Weighting!$W$8</f>
        <v>0</v>
      </c>
      <c r="M4160" s="14"/>
    </row>
    <row r="4161" spans="1:13" x14ac:dyDescent="0.55000000000000004">
      <c r="A4161" s="32" t="str">
        <f>IF(Weighting!$P$9&gt;0,B4161,"")</f>
        <v/>
      </c>
      <c r="B4161" s="50" t="e">
        <f>Weighting!$C$9</f>
        <v>#DIV/0!</v>
      </c>
      <c r="C4161" t="e">
        <f>Weighting!$F$9</f>
        <v>#NUM!</v>
      </c>
      <c r="D4161" t="e">
        <f>IF(C4161=1,'Data Transformation'!$G$3+0.5*'Data Transformation'!$W$25,IF(C4162=1,D4162-'Data Transformation'!$W$25,FALSE))</f>
        <v>#NUM!</v>
      </c>
      <c r="E4161">
        <f t="array" ref="E4161">IF(ISLOGICAL(D4161),"",FREQUENCY(IF('Data Transformation'!$B$425:$B$8425='Bin Analysis'!$B4155,'Data Transformation'!$G$425:$G$8425),D4161))</f>
        <v>2001</v>
      </c>
      <c r="F4161">
        <f t="shared" si="519"/>
        <v>0</v>
      </c>
      <c r="G4161">
        <f>Weighting!$H$9</f>
        <v>0</v>
      </c>
      <c r="H4161">
        <f t="array" ref="H4161">FREQUENCY(IF('Data Transformation'!$B$4:$B$8425=B4155,'Data Transformation'!$G$4:$G$8425),'Bin Analysis'!$B4161)</f>
        <v>2073</v>
      </c>
      <c r="I4161">
        <f t="shared" si="520"/>
        <v>0</v>
      </c>
      <c r="J4161">
        <f t="shared" si="521"/>
        <v>0</v>
      </c>
      <c r="K4161">
        <f>J4161*Weighting!$W$9</f>
        <v>0</v>
      </c>
      <c r="M4161" s="14"/>
    </row>
    <row r="4162" spans="1:13" x14ac:dyDescent="0.55000000000000004">
      <c r="A4162" s="32" t="str">
        <f>IF(Weighting!$P$10&gt;0,B4162,"")</f>
        <v/>
      </c>
      <c r="B4162" t="e">
        <f>Weighting!$C$10</f>
        <v>#DIV/0!</v>
      </c>
      <c r="C4162" t="e">
        <f>Weighting!$F$10</f>
        <v>#NUM!</v>
      </c>
      <c r="D4162" t="e">
        <f>IF(C4162=1,'Data Transformation'!$G$3+0.5*'Data Transformation'!$W$25,IF(C4163=1,D4163-'Data Transformation'!$W$25,FALSE))</f>
        <v>#NUM!</v>
      </c>
      <c r="E4162">
        <f t="array" ref="E4162">IF(ISLOGICAL(D4162),"",FREQUENCY(IF('Data Transformation'!$B$425:$B$8425='Bin Analysis'!$B4155,'Data Transformation'!$G$425:$G$8425),D4162))</f>
        <v>2001</v>
      </c>
      <c r="F4162">
        <f t="shared" si="519"/>
        <v>0</v>
      </c>
      <c r="G4162">
        <f>Weighting!$H$10</f>
        <v>0</v>
      </c>
      <c r="H4162">
        <f t="array" ref="H4162">FREQUENCY(IF('Data Transformation'!$B$4:$B$8425=B4155,'Data Transformation'!$G$4:$G$8425),'Bin Analysis'!$B4162)</f>
        <v>2073</v>
      </c>
      <c r="I4162">
        <f t="shared" si="520"/>
        <v>0</v>
      </c>
      <c r="J4162">
        <f t="shared" si="521"/>
        <v>0</v>
      </c>
      <c r="K4162">
        <f>J4162*Weighting!$W$10</f>
        <v>0</v>
      </c>
      <c r="M4162" s="14"/>
    </row>
    <row r="4163" spans="1:13" x14ac:dyDescent="0.55000000000000004">
      <c r="A4163" s="32" t="str">
        <f>IF(Weighting!$P$11&gt;0,B4163,"")</f>
        <v/>
      </c>
      <c r="B4163" t="e">
        <f>Weighting!$C$11</f>
        <v>#DIV/0!</v>
      </c>
      <c r="C4163" t="e">
        <f>Weighting!$F$11</f>
        <v>#NUM!</v>
      </c>
      <c r="D4163" t="e">
        <f>IF(C4163=1,'Data Transformation'!$G$3+0.5*'Data Transformation'!$W$25,IF(C4164=1,D4164-'Data Transformation'!$W$25,FALSE))</f>
        <v>#NUM!</v>
      </c>
      <c r="E4163">
        <f t="array" ref="E4163">IF(ISLOGICAL(D4163),"",FREQUENCY(IF('Data Transformation'!$B$425:$B$8425='Bin Analysis'!$B4155,'Data Transformation'!$G$425:$G$8425),D4163))</f>
        <v>2001</v>
      </c>
      <c r="F4163">
        <f t="shared" si="519"/>
        <v>0</v>
      </c>
      <c r="G4163">
        <f>Weighting!$H$11</f>
        <v>0</v>
      </c>
      <c r="H4163">
        <f t="array" ref="H4163">FREQUENCY(IF('Data Transformation'!$B$4:$B$8425=B4155,'Data Transformation'!$G$4:$G$8425),'Bin Analysis'!$B4163)</f>
        <v>2073</v>
      </c>
      <c r="I4163">
        <f t="shared" si="520"/>
        <v>0</v>
      </c>
      <c r="J4163">
        <f t="shared" si="521"/>
        <v>0</v>
      </c>
      <c r="K4163">
        <f>J4163*Weighting!$W$11</f>
        <v>0</v>
      </c>
      <c r="M4163" s="14"/>
    </row>
    <row r="4164" spans="1:13" x14ac:dyDescent="0.55000000000000004">
      <c r="A4164" s="32" t="str">
        <f>IF(Weighting!$P$12&gt;0,B4164,"")</f>
        <v/>
      </c>
      <c r="B4164" t="e">
        <f>Weighting!$C$12</f>
        <v>#DIV/0!</v>
      </c>
      <c r="C4164" t="e">
        <f>Weighting!$F$12</f>
        <v>#NUM!</v>
      </c>
      <c r="D4164" t="e">
        <f>IF(C4164=1,'Data Transformation'!$G$3+0.5*'Data Transformation'!$W$25,IF(C4165=1,D4165-'Data Transformation'!$W$25,FALSE))</f>
        <v>#NUM!</v>
      </c>
      <c r="E4164">
        <f t="array" ref="E4164">IF(ISLOGICAL(D4164),"",FREQUENCY(IF('Data Transformation'!$B$425:$B$8425='Bin Analysis'!$B4155,'Data Transformation'!$G$425:$G$8425),D4164))</f>
        <v>2001</v>
      </c>
      <c r="F4164">
        <f t="shared" si="519"/>
        <v>0</v>
      </c>
      <c r="G4164">
        <f>Weighting!$H$12</f>
        <v>0</v>
      </c>
      <c r="H4164">
        <f t="array" ref="H4164">FREQUENCY(IF('Data Transformation'!$B$4:$B$8425=B4155,'Data Transformation'!$G$4:$G$8425),'Bin Analysis'!$B4164)</f>
        <v>2073</v>
      </c>
      <c r="I4164">
        <f t="shared" si="520"/>
        <v>0</v>
      </c>
      <c r="J4164">
        <f t="shared" si="521"/>
        <v>0</v>
      </c>
      <c r="K4164">
        <f>J4164*Weighting!$W$12</f>
        <v>0</v>
      </c>
      <c r="M4164" s="14"/>
    </row>
    <row r="4165" spans="1:13" x14ac:dyDescent="0.55000000000000004">
      <c r="A4165" s="32" t="str">
        <f>IF(Weighting!$P$13&gt;0,B4165,"")</f>
        <v/>
      </c>
      <c r="B4165" t="e">
        <f>Weighting!$C$13</f>
        <v>#DIV/0!</v>
      </c>
      <c r="C4165" t="e">
        <f>Weighting!$F$13</f>
        <v>#NUM!</v>
      </c>
      <c r="D4165" t="e">
        <f>IF(C4165=1,'Data Transformation'!$G$3+0.5*'Data Transformation'!$W$25,IF(C4166=1,D4166-'Data Transformation'!$W$25,FALSE))</f>
        <v>#NUM!</v>
      </c>
      <c r="E4165">
        <f t="array" ref="E4165">IF(ISLOGICAL(D4165),"",FREQUENCY(IF('Data Transformation'!$B$425:$B$8425='Bin Analysis'!$B4155,'Data Transformation'!$G$425:$G$8425),D4165))</f>
        <v>2001</v>
      </c>
      <c r="F4165">
        <f t="shared" si="519"/>
        <v>0</v>
      </c>
      <c r="G4165">
        <f>Weighting!$H$13</f>
        <v>0</v>
      </c>
      <c r="H4165">
        <f t="array" ref="H4165">FREQUENCY(IF('Data Transformation'!$B$4:$B$8425=B4155,'Data Transformation'!$G$4:$G$8425),'Bin Analysis'!$B4165)</f>
        <v>2073</v>
      </c>
      <c r="I4165">
        <f t="shared" si="520"/>
        <v>0</v>
      </c>
      <c r="J4165">
        <f t="shared" si="521"/>
        <v>0</v>
      </c>
      <c r="K4165">
        <f>J4165*Weighting!$W$13</f>
        <v>0</v>
      </c>
      <c r="M4165" s="14"/>
    </row>
    <row r="4166" spans="1:13" x14ac:dyDescent="0.55000000000000004">
      <c r="A4166" s="32" t="str">
        <f>IF(Weighting!$P$14&gt;0,B4166,"")</f>
        <v/>
      </c>
      <c r="B4166" t="e">
        <f>Weighting!$C$14</f>
        <v>#DIV/0!</v>
      </c>
      <c r="C4166" t="e">
        <f>Weighting!$F$14</f>
        <v>#NUM!</v>
      </c>
      <c r="D4166" t="e">
        <f>IF(C4166=1,'Data Transformation'!$G$3+0.5*'Data Transformation'!$W$25,IF(C4167=1,D4167-'Data Transformation'!$W$25,FALSE))</f>
        <v>#NUM!</v>
      </c>
      <c r="E4166">
        <f t="array" ref="E4166">IF(ISLOGICAL(D4166),"",FREQUENCY(IF('Data Transformation'!$B$425:$B$8425='Bin Analysis'!$B4155,'Data Transformation'!$G$425:$G$8425),D4166))</f>
        <v>2001</v>
      </c>
      <c r="F4166">
        <f t="shared" si="519"/>
        <v>0</v>
      </c>
      <c r="G4166">
        <f>Weighting!$H$14</f>
        <v>0</v>
      </c>
      <c r="H4166">
        <f t="array" ref="H4166">FREQUENCY(IF('Data Transformation'!$B$4:$B$8425=B4155,'Data Transformation'!$G$4:$G$8425),'Bin Analysis'!$B4166)</f>
        <v>2073</v>
      </c>
      <c r="I4166">
        <f t="shared" si="520"/>
        <v>0</v>
      </c>
      <c r="J4166">
        <f t="shared" si="521"/>
        <v>0</v>
      </c>
      <c r="K4166">
        <f>J4166*Weighting!$W$14</f>
        <v>0</v>
      </c>
      <c r="M4166" s="14"/>
    </row>
    <row r="4167" spans="1:13" x14ac:dyDescent="0.55000000000000004">
      <c r="A4167" s="32" t="str">
        <f>IF(Weighting!$P$15&gt;0,B4167,"")</f>
        <v/>
      </c>
      <c r="B4167" t="e">
        <f>Weighting!$C$15</f>
        <v>#DIV/0!</v>
      </c>
      <c r="C4167" t="e">
        <f>Weighting!$F$15</f>
        <v>#NUM!</v>
      </c>
      <c r="D4167" t="e">
        <f>IF(C4167=1,'Data Transformation'!$G$3+0.5*'Data Transformation'!$W$25,IF(C4168=1,D4168-'Data Transformation'!$W$25,FALSE))</f>
        <v>#NUM!</v>
      </c>
      <c r="E4167">
        <f t="array" ref="E4167">IF(ISLOGICAL(D4167),"",FREQUENCY(IF('Data Transformation'!$B$425:$B$8425='Bin Analysis'!$B4155,'Data Transformation'!$G$425:$G$8425),D4167))</f>
        <v>2001</v>
      </c>
      <c r="F4167">
        <f t="shared" si="519"/>
        <v>0</v>
      </c>
      <c r="G4167">
        <f>Weighting!$H$15</f>
        <v>0</v>
      </c>
      <c r="H4167">
        <f t="array" ref="H4167">FREQUENCY(IF('Data Transformation'!$B$4:$B$8425=B4155,'Data Transformation'!$G$4:$G$8425),'Bin Analysis'!$B4167)</f>
        <v>2073</v>
      </c>
      <c r="I4167">
        <f t="shared" si="520"/>
        <v>0</v>
      </c>
      <c r="J4167">
        <f t="shared" si="521"/>
        <v>0</v>
      </c>
      <c r="K4167">
        <f>J4167*Weighting!$W$15</f>
        <v>0</v>
      </c>
      <c r="M4167" s="14"/>
    </row>
    <row r="4168" spans="1:13" x14ac:dyDescent="0.55000000000000004">
      <c r="A4168" s="32" t="str">
        <f>IF(Weighting!$P$16&gt;0,B4168,"")</f>
        <v/>
      </c>
      <c r="B4168" t="e">
        <f>Weighting!$C$16</f>
        <v>#DIV/0!</v>
      </c>
      <c r="C4168" t="e">
        <f>Weighting!$F$16</f>
        <v>#NUM!</v>
      </c>
      <c r="D4168" t="e">
        <f>IF(C4168=1,'Data Transformation'!$G$3+0.5*'Data Transformation'!$W$25,IF(C4169=1,D4169-'Data Transformation'!$W$25,FALSE))</f>
        <v>#NUM!</v>
      </c>
      <c r="E4168">
        <f t="array" ref="E4168">IF(ISLOGICAL(D4168),"",FREQUENCY(IF('Data Transformation'!$B$425:$B$8425='Bin Analysis'!$B4155,'Data Transformation'!$G$425:$G$8425),D4168))</f>
        <v>2001</v>
      </c>
      <c r="F4168">
        <f t="shared" si="519"/>
        <v>0</v>
      </c>
      <c r="G4168">
        <f>Weighting!$H$16</f>
        <v>0</v>
      </c>
      <c r="H4168">
        <f t="array" ref="H4168">FREQUENCY(IF('Data Transformation'!$B$4:$B$8425=B4155,'Data Transformation'!$G$4:$G$8425),'Bin Analysis'!$B4168)</f>
        <v>2073</v>
      </c>
      <c r="I4168">
        <f t="shared" si="520"/>
        <v>0</v>
      </c>
      <c r="J4168">
        <f t="shared" si="521"/>
        <v>0</v>
      </c>
      <c r="K4168">
        <f>J4168*Weighting!$W$16</f>
        <v>0</v>
      </c>
      <c r="M4168" s="14"/>
    </row>
    <row r="4169" spans="1:13" x14ac:dyDescent="0.55000000000000004">
      <c r="A4169" s="32" t="str">
        <f>IF(Weighting!$P$17&gt;0,B4169,"")</f>
        <v/>
      </c>
      <c r="B4169" t="e">
        <f>Weighting!$C$17</f>
        <v>#DIV/0!</v>
      </c>
      <c r="C4169" t="e">
        <f>Weighting!$F$17</f>
        <v>#NUM!</v>
      </c>
      <c r="D4169" t="e">
        <f>IF(C4169=1,'Data Transformation'!$G$3+0.5*'Data Transformation'!$W$25,IF(C4170=1,D4170-'Data Transformation'!$W$25,FALSE))</f>
        <v>#NUM!</v>
      </c>
      <c r="E4169">
        <f t="array" ref="E4169">IF(ISLOGICAL(D4169),"",FREQUENCY(IF('Data Transformation'!$B$425:$B$8425='Bin Analysis'!$B4155,'Data Transformation'!$G$425:$G$8425),D4169))</f>
        <v>2001</v>
      </c>
      <c r="F4169">
        <f t="shared" si="519"/>
        <v>0</v>
      </c>
      <c r="G4169">
        <f>Weighting!$H$17</f>
        <v>0</v>
      </c>
      <c r="H4169">
        <f t="array" ref="H4169">FREQUENCY(IF('Data Transformation'!$B$4:$B$8425=B4155,'Data Transformation'!$G$4:$G$8425),'Bin Analysis'!$B4169)</f>
        <v>2073</v>
      </c>
      <c r="I4169">
        <f t="shared" si="520"/>
        <v>0</v>
      </c>
      <c r="J4169">
        <f t="shared" si="521"/>
        <v>0</v>
      </c>
      <c r="K4169">
        <f>J4169*Weighting!$W$17</f>
        <v>0</v>
      </c>
      <c r="M4169" s="14"/>
    </row>
    <row r="4170" spans="1:13" x14ac:dyDescent="0.55000000000000004">
      <c r="A4170" s="32" t="str">
        <f>IF(Weighting!$P$18&gt;0,B4170,"")</f>
        <v/>
      </c>
      <c r="B4170" t="e">
        <f>Weighting!$C$18</f>
        <v>#DIV/0!</v>
      </c>
      <c r="C4170" t="e">
        <f>Weighting!$F$18</f>
        <v>#NUM!</v>
      </c>
      <c r="D4170" t="e">
        <f>IF(C4170=1,'Data Transformation'!$G$3+0.5*'Data Transformation'!$W$25,IF(C4171=1,D4171-'Data Transformation'!$W$25,FALSE))</f>
        <v>#NUM!</v>
      </c>
      <c r="E4170">
        <f t="array" ref="E4170">IF(ISLOGICAL(D4170),"",FREQUENCY(IF('Data Transformation'!$B$425:$B$8425='Bin Analysis'!$B4155,'Data Transformation'!$G$425:$G$8425),D4170))</f>
        <v>2001</v>
      </c>
      <c r="F4170">
        <f t="shared" si="519"/>
        <v>0</v>
      </c>
      <c r="G4170">
        <f>Weighting!$H$18</f>
        <v>0</v>
      </c>
      <c r="H4170">
        <f t="array" ref="H4170">FREQUENCY(IF('Data Transformation'!$B$4:$B$8425=B4155,'Data Transformation'!$G$4:$G$8425),'Bin Analysis'!$B4170)</f>
        <v>2073</v>
      </c>
      <c r="I4170">
        <f t="shared" si="520"/>
        <v>0</v>
      </c>
      <c r="J4170">
        <f t="shared" si="521"/>
        <v>0</v>
      </c>
      <c r="K4170">
        <f>J4170*Weighting!$W$18</f>
        <v>0</v>
      </c>
      <c r="M4170" s="14"/>
    </row>
    <row r="4171" spans="1:13" x14ac:dyDescent="0.55000000000000004">
      <c r="A4171" s="32" t="str">
        <f>IF(Weighting!$P$19&gt;0,B4171,"")</f>
        <v/>
      </c>
      <c r="B4171" t="e">
        <f>Weighting!$C$19</f>
        <v>#DIV/0!</v>
      </c>
      <c r="C4171" t="e">
        <f>Weighting!$F$19</f>
        <v>#NUM!</v>
      </c>
      <c r="D4171" t="e">
        <f>IF(C4171=1,'Data Transformation'!$G$3+0.5*'Data Transformation'!$W$25,IF(C4172=1,D4172-'Data Transformation'!$W$25,FALSE))</f>
        <v>#NUM!</v>
      </c>
      <c r="E4171">
        <f t="array" ref="E4171">IF(ISLOGICAL(D4171),"",FREQUENCY(IF('Data Transformation'!$B$425:$B$8425='Bin Analysis'!$B4155,'Data Transformation'!$G$425:$G$8425),D4171))</f>
        <v>2001</v>
      </c>
      <c r="F4171">
        <f t="shared" si="519"/>
        <v>0</v>
      </c>
      <c r="G4171">
        <f>Weighting!$H$19</f>
        <v>0</v>
      </c>
      <c r="H4171">
        <f t="array" ref="H4171">FREQUENCY(IF('Data Transformation'!$B$4:$B$8425=B4155,'Data Transformation'!$G$4:$G$8425),'Bin Analysis'!$B4171)</f>
        <v>2073</v>
      </c>
      <c r="I4171">
        <f t="shared" si="520"/>
        <v>0</v>
      </c>
      <c r="J4171">
        <f t="shared" si="521"/>
        <v>0</v>
      </c>
      <c r="K4171">
        <f>J4171*Weighting!$W$19</f>
        <v>0</v>
      </c>
      <c r="M4171" s="14"/>
    </row>
    <row r="4172" spans="1:13" x14ac:dyDescent="0.55000000000000004">
      <c r="A4172" s="32" t="str">
        <f>IF(Weighting!$P$20&gt;0,B4172,"")</f>
        <v/>
      </c>
      <c r="B4172" t="e">
        <f>Weighting!$C$20</f>
        <v>#DIV/0!</v>
      </c>
      <c r="C4172" t="e">
        <f>Weighting!$F$20</f>
        <v>#NUM!</v>
      </c>
      <c r="D4172" t="e">
        <f>IF(C4172=1,'Data Transformation'!$G$3+0.5*'Data Transformation'!$W$25,IF(C4173=1,D4173-'Data Transformation'!$W$25,FALSE))</f>
        <v>#NUM!</v>
      </c>
      <c r="E4172">
        <f t="array" ref="E4172">IF(ISLOGICAL(D4172),"",FREQUENCY(IF('Data Transformation'!$B$425:$B$8425='Bin Analysis'!$B4155,'Data Transformation'!$G$425:$G$8425),D4172))</f>
        <v>2001</v>
      </c>
      <c r="F4172">
        <f t="shared" si="519"/>
        <v>0</v>
      </c>
      <c r="G4172">
        <f>Weighting!$H$20</f>
        <v>0</v>
      </c>
      <c r="H4172">
        <f t="array" ref="H4172">FREQUENCY(IF('Data Transformation'!$B$4:$B$8425=B4155,'Data Transformation'!$G$4:$G$8425),'Bin Analysis'!$B4172)</f>
        <v>2073</v>
      </c>
      <c r="I4172">
        <f t="shared" si="520"/>
        <v>0</v>
      </c>
      <c r="J4172">
        <f t="shared" si="521"/>
        <v>0</v>
      </c>
      <c r="K4172">
        <f>J4172*Weighting!$W$20</f>
        <v>0</v>
      </c>
      <c r="M4172" s="14"/>
    </row>
    <row r="4173" spans="1:13" x14ac:dyDescent="0.55000000000000004">
      <c r="A4173" s="32" t="str">
        <f>IF(Weighting!$P$21&gt;0,B4173,"")</f>
        <v/>
      </c>
      <c r="B4173" t="e">
        <f>Weighting!$C$21</f>
        <v>#DIV/0!</v>
      </c>
      <c r="C4173" t="e">
        <f>Weighting!$F$21</f>
        <v>#NUM!</v>
      </c>
      <c r="D4173" t="e">
        <f>IF(C4173=1,'Data Transformation'!$G$3+0.5*'Data Transformation'!$W$25,IF(C4174=1,D4174-'Data Transformation'!$W$25,FALSE))</f>
        <v>#NUM!</v>
      </c>
      <c r="E4173">
        <f t="array" ref="E4173">IF(ISLOGICAL(D4173),"",FREQUENCY(IF('Data Transformation'!$B$425:$B$8425='Bin Analysis'!$B4155,'Data Transformation'!$G$425:$G$8425),D4173))</f>
        <v>2001</v>
      </c>
      <c r="F4173">
        <f t="shared" si="519"/>
        <v>0</v>
      </c>
      <c r="G4173">
        <f>Weighting!$H$21</f>
        <v>0</v>
      </c>
      <c r="H4173">
        <f t="array" ref="H4173">FREQUENCY(IF('Data Transformation'!$B$4:$B$8425=B4155,'Data Transformation'!$G$4:$G$8425),'Bin Analysis'!$B4173)</f>
        <v>2073</v>
      </c>
      <c r="I4173">
        <f t="shared" si="520"/>
        <v>0</v>
      </c>
      <c r="J4173">
        <f t="shared" si="521"/>
        <v>0</v>
      </c>
      <c r="K4173">
        <f>J4173*Weighting!$W$21</f>
        <v>0</v>
      </c>
      <c r="M4173" s="14"/>
    </row>
    <row r="4174" spans="1:13" x14ac:dyDescent="0.55000000000000004">
      <c r="A4174" s="32" t="str">
        <f>IF(Weighting!$P$22&gt;0,B4174,"")</f>
        <v/>
      </c>
      <c r="B4174" t="e">
        <f>Weighting!$C$22</f>
        <v>#DIV/0!</v>
      </c>
      <c r="C4174" t="e">
        <f>Weighting!$F$22</f>
        <v>#NUM!</v>
      </c>
      <c r="D4174" t="e">
        <f>IF(C4174=1,'Data Transformation'!$G$3+0.5*'Data Transformation'!$W$25,IF(C4175=1,D4175-'Data Transformation'!$W$25,FALSE))</f>
        <v>#NUM!</v>
      </c>
      <c r="E4174">
        <f t="array" ref="E4174">IF(ISLOGICAL(D4174),"",FREQUENCY(IF('Data Transformation'!$B$425:$B$8425='Bin Analysis'!$B4155,'Data Transformation'!$G$425:$G$8425),D4174))</f>
        <v>2001</v>
      </c>
      <c r="F4174">
        <f t="shared" si="519"/>
        <v>0</v>
      </c>
      <c r="G4174">
        <f>Weighting!$H$22</f>
        <v>0</v>
      </c>
      <c r="H4174">
        <f t="array" ref="H4174">FREQUENCY(IF('Data Transformation'!$B$4:$B$8425=B4155,'Data Transformation'!$G$4:$G$8425),'Bin Analysis'!$B4174)</f>
        <v>2073</v>
      </c>
      <c r="I4174">
        <f t="shared" si="520"/>
        <v>0</v>
      </c>
      <c r="J4174">
        <f t="shared" si="521"/>
        <v>0</v>
      </c>
      <c r="K4174">
        <f>J4174*Weighting!$W$22</f>
        <v>0</v>
      </c>
      <c r="M4174" s="14"/>
    </row>
    <row r="4175" spans="1:13" x14ac:dyDescent="0.55000000000000004">
      <c r="A4175" s="32" t="str">
        <f>IF(Weighting!$P$23&gt;0,B4175,"")</f>
        <v/>
      </c>
      <c r="B4175" t="e">
        <f>Weighting!$C$23</f>
        <v>#DIV/0!</v>
      </c>
      <c r="C4175" t="e">
        <f>Weighting!$F$23</f>
        <v>#NUM!</v>
      </c>
      <c r="D4175" t="e">
        <f>IF(C4175=1,'Data Transformation'!$G$3+0.5*'Data Transformation'!$W$25,IF(C4176=1,D4176-'Data Transformation'!$W$25,FALSE))</f>
        <v>#NUM!</v>
      </c>
      <c r="E4175">
        <f t="array" ref="E4175">IF(ISLOGICAL(D4175),"",FREQUENCY(IF('Data Transformation'!$B$425:$B$8425='Bin Analysis'!$B4155,'Data Transformation'!$G$425:$G$8425),D4175))</f>
        <v>2001</v>
      </c>
      <c r="F4175">
        <f t="shared" si="519"/>
        <v>0</v>
      </c>
      <c r="G4175">
        <f>Weighting!$H$23</f>
        <v>0</v>
      </c>
      <c r="H4175">
        <f t="array" ref="H4175">FREQUENCY(IF('Data Transformation'!$B$4:$B$8425=B4155,'Data Transformation'!$G$4:$G$8425),'Bin Analysis'!$B4175)</f>
        <v>2073</v>
      </c>
      <c r="I4175">
        <f t="shared" si="520"/>
        <v>0</v>
      </c>
      <c r="J4175">
        <f t="shared" si="521"/>
        <v>0</v>
      </c>
      <c r="K4175">
        <f>J4175*Weighting!$W$23</f>
        <v>0</v>
      </c>
      <c r="M4175" s="14"/>
    </row>
    <row r="4176" spans="1:13" x14ac:dyDescent="0.55000000000000004">
      <c r="A4176" s="32" t="str">
        <f>IF(Weighting!$P$24&gt;0,B4176,"")</f>
        <v/>
      </c>
      <c r="B4176" t="e">
        <f>Weighting!$C$24</f>
        <v>#DIV/0!</v>
      </c>
      <c r="C4176" t="e">
        <f>Weighting!$F$24</f>
        <v>#NUM!</v>
      </c>
      <c r="D4176" t="e">
        <f>IF(C4176=1,'Data Transformation'!$G$3+0.5*'Data Transformation'!$W$25,IF(C4177=1,D4177-'Data Transformation'!$W$25,FALSE))</f>
        <v>#NUM!</v>
      </c>
      <c r="E4176">
        <f t="array" ref="E4176">IF(ISLOGICAL(D4176),"",FREQUENCY(IF('Data Transformation'!$B$425:$B$8425='Bin Analysis'!$B4155,'Data Transformation'!$G$425:$G$8425),D4176))</f>
        <v>2001</v>
      </c>
      <c r="F4176">
        <f t="shared" si="519"/>
        <v>0</v>
      </c>
      <c r="G4176">
        <f>Weighting!$H$24</f>
        <v>0</v>
      </c>
      <c r="H4176">
        <f t="array" ref="H4176">FREQUENCY(IF('Data Transformation'!$B$4:$B$8425=B4155,'Data Transformation'!$G$4:$G$8425),'Bin Analysis'!$B4176)</f>
        <v>2073</v>
      </c>
      <c r="I4176">
        <f t="shared" si="520"/>
        <v>0</v>
      </c>
      <c r="J4176">
        <f t="shared" si="521"/>
        <v>0</v>
      </c>
      <c r="K4176">
        <f>J4176*Weighting!$W$24</f>
        <v>0</v>
      </c>
      <c r="M4176" s="14"/>
    </row>
    <row r="4177" spans="1:25" x14ac:dyDescent="0.55000000000000004">
      <c r="A4177" s="32" t="str">
        <f>IF(Weighting!$P$25&gt;0,B4177,"")</f>
        <v/>
      </c>
      <c r="B4177" t="e">
        <f>Weighting!$C$25</f>
        <v>#DIV/0!</v>
      </c>
      <c r="C4177" t="e">
        <f>Weighting!$F$25</f>
        <v>#NUM!</v>
      </c>
      <c r="D4177" t="e">
        <f>IF(C4177=1,'Data Transformation'!$G$3+0.5*'Data Transformation'!$W$25,IF(C4178=1,D4178-'Data Transformation'!$W$25,FALSE))</f>
        <v>#NUM!</v>
      </c>
      <c r="E4177">
        <f t="array" ref="E4177">IF(ISLOGICAL(D4177),"",FREQUENCY(IF('Data Transformation'!$B$425:$B$8425='Bin Analysis'!$B4155,'Data Transformation'!$G$425:$G$8425),D4177))</f>
        <v>2001</v>
      </c>
      <c r="F4177">
        <f t="shared" si="519"/>
        <v>0</v>
      </c>
      <c r="G4177">
        <f>Weighting!$H$25</f>
        <v>0</v>
      </c>
      <c r="H4177">
        <f t="array" ref="H4177">FREQUENCY(IF('Data Transformation'!$B$4:$B$8425=B4155,'Data Transformation'!$G$4:$G$8425),'Bin Analysis'!$B4177)</f>
        <v>2073</v>
      </c>
      <c r="I4177">
        <f t="shared" si="520"/>
        <v>0</v>
      </c>
      <c r="J4177">
        <f t="shared" si="521"/>
        <v>0</v>
      </c>
      <c r="K4177">
        <f>J4177*Weighting!$W$25</f>
        <v>0</v>
      </c>
      <c r="M4177" s="14"/>
    </row>
    <row r="4178" spans="1:25" x14ac:dyDescent="0.55000000000000004">
      <c r="O4178"/>
      <c r="P4178"/>
      <c r="Q4178"/>
      <c r="R4178"/>
    </row>
    <row r="4179" spans="1:25" ht="23.35" x14ac:dyDescent="0.8">
      <c r="A4179" s="21" t="s">
        <v>0</v>
      </c>
      <c r="B4179" s="21" t="str">
        <f>IFERROR(VLOOKUP(C4179,'Data Transformation'!$L$6:$M$426,2,FALSE),"")</f>
        <v/>
      </c>
      <c r="C4179" s="21">
        <f>C4155+1</f>
        <v>174</v>
      </c>
      <c r="D4179" s="21"/>
      <c r="E4179" s="21"/>
      <c r="F4179" s="21"/>
      <c r="G4179" s="21"/>
      <c r="H4179" s="22"/>
      <c r="I4179" s="22"/>
      <c r="J4179" s="22"/>
      <c r="K4179" s="21"/>
      <c r="L4179" s="21" t="str">
        <f>B4179</f>
        <v/>
      </c>
      <c r="M4179" s="23" t="e">
        <f>INDEX('Data Transformation'!$O$4:$O$424,MATCH($B4179,'Data Transformation'!$M$4:$M$424,0),MATCH($M$2,'Data Transformation'!$O$3,0))</f>
        <v>#N/A</v>
      </c>
      <c r="N4179" s="27" t="e">
        <f>IF('Input and Summary Results'!$J$16="minimum",'Bin Analysis'!X4180/(M4179-1),'Bin Analysis'!Y4179/('Bin Analysis'!M4179-1))</f>
        <v>#N/A</v>
      </c>
      <c r="O4179" s="27" t="e">
        <f>IF(M4179=FALSE,NA(),(VLOOKUP(1,C4182:K4201,4,FALSE))/(M4179-1))</f>
        <v>#N/A</v>
      </c>
      <c r="P4179" s="27" t="e">
        <f>IF(M4179=FALSE,NA(),SUM(J4182:J4201)/Weighting!$S$5)</f>
        <v>#N/A</v>
      </c>
      <c r="Q4179" s="27" t="e">
        <f>IF(M4179=FALSE,NA(),SUM(K4182:K4201)/Weighting!$S$6)</f>
        <v>#N/A</v>
      </c>
      <c r="R4179" s="27" t="e">
        <f>IF(M4179=FALSE,NA(),(VLOOKUP(1,G4182:K4201,3,FALSE))/(M4179-1))</f>
        <v>#N/A</v>
      </c>
      <c r="S4179" s="22" t="e">
        <f>IF(M4179=FALSE,NA(),IF(SUM(J4182:J4201)=2,"yes","no"))</f>
        <v>#N/A</v>
      </c>
      <c r="X4179" s="2" cm="2">
        <f t="array" ref="X4179:X4180">FREQUENCY(IF('Data Transformation'!$B$425:$B$6424='Bin Analysis'!L4179,'Data Transformation'!$G$425:$G$6424),'Data Transformation'!$U$11)</f>
        <v>0</v>
      </c>
      <c r="Y4179" s="2" cm="2">
        <f t="array" ref="Y4179:Y4180">FREQUENCY(IF('Data Transformation'!$B$425:$B$6424='Bin Analysis'!L4179,'Data Transformation'!$G$425:$G$6424),'Data Transformation'!$U$12)</f>
        <v>0</v>
      </c>
    </row>
    <row r="4180" spans="1:25" x14ac:dyDescent="0.55000000000000004">
      <c r="A4180" s="14" t="s">
        <v>67</v>
      </c>
      <c r="B4180" t="s">
        <v>47</v>
      </c>
      <c r="C4180" t="s">
        <v>5</v>
      </c>
      <c r="D4180" t="s">
        <v>100</v>
      </c>
      <c r="E4180" t="s">
        <v>101</v>
      </c>
      <c r="F4180" t="s">
        <v>102</v>
      </c>
      <c r="G4180" t="s">
        <v>70</v>
      </c>
      <c r="H4180" t="s">
        <v>31</v>
      </c>
      <c r="I4180" t="s">
        <v>32</v>
      </c>
      <c r="J4180" t="s">
        <v>46</v>
      </c>
      <c r="K4180" s="14" t="s">
        <v>45</v>
      </c>
      <c r="M4180" s="14"/>
      <c r="X4180" s="2">
        <v>0</v>
      </c>
      <c r="Y4180" s="2">
        <v>0</v>
      </c>
    </row>
    <row r="4181" spans="1:25" x14ac:dyDescent="0.55000000000000004">
      <c r="A4181" s="32"/>
      <c r="D4181" t="e">
        <f>IF(C4181=1,'Data Transformation'!$G$3+0.5*'Data Transformation'!$W$25,IF(C4182=1,D4182-'Data Transformation'!$W$25,FALSE))</f>
        <v>#NUM!</v>
      </c>
      <c r="E4181">
        <f t="array" ref="E4181">IF(ISLOGICAL(D4181),"",FREQUENCY(IF('Data Transformation'!$B$425:$B$8425='Bin Analysis'!$B4179,'Data Transformation'!$G$425:$G$8425),D4181))</f>
        <v>2001</v>
      </c>
      <c r="F4181" t="e">
        <f>IF(ISLOGICAL(D4181),"",E4181-E4180)</f>
        <v>#VALUE!</v>
      </c>
      <c r="M4181" s="14"/>
    </row>
    <row r="4182" spans="1:25" x14ac:dyDescent="0.55000000000000004">
      <c r="A4182" s="32" t="e">
        <f>IF(Weighting!$P$6&gt;0,B4182,"")</f>
        <v>#NUM!</v>
      </c>
      <c r="B4182" t="e">
        <f>Weighting!$C$6</f>
        <v>#DIV/0!</v>
      </c>
      <c r="C4182" t="e">
        <f>Weighting!$F$6</f>
        <v>#NUM!</v>
      </c>
      <c r="D4182" t="e">
        <f>IF(C4182=1,'Data Transformation'!$G$3+0.5*'Data Transformation'!$W$25,IF(C4183=1,D4183-'Data Transformation'!$W$25,FALSE))</f>
        <v>#NUM!</v>
      </c>
      <c r="E4182">
        <f t="array" ref="E4182">IF(ISLOGICAL(D4182),"",FREQUENCY(IF('Data Transformation'!$B$425:$B$8425='Bin Analysis'!$B4179,'Data Transformation'!$G$425:$G$8425),D4182))</f>
        <v>2001</v>
      </c>
      <c r="F4182">
        <f>IF(ISLOGICAL(D4182),"",E4182-E4181)</f>
        <v>0</v>
      </c>
      <c r="G4182">
        <f>Weighting!$H$6</f>
        <v>1</v>
      </c>
      <c r="H4182">
        <f t="array" ref="H4182">FREQUENCY(IF('Data Transformation'!$B$4:$B$8425=B4179,'Data Transformation'!$G$4:$G$8425),'Bin Analysis'!$B4182)</f>
        <v>2073</v>
      </c>
      <c r="I4182">
        <f>H4182-H4181</f>
        <v>2073</v>
      </c>
      <c r="J4182">
        <f>IF(I4182=0,0,1)</f>
        <v>1</v>
      </c>
      <c r="K4182" t="e">
        <f>J4182*Weighting!$W$6</f>
        <v>#NUM!</v>
      </c>
      <c r="M4182" s="14"/>
    </row>
    <row r="4183" spans="1:25" x14ac:dyDescent="0.55000000000000004">
      <c r="A4183" s="32" t="str">
        <f>IF(Weighting!$P$7&gt;0,B4183,"")</f>
        <v/>
      </c>
      <c r="B4183" t="e">
        <f>Weighting!$C$7</f>
        <v>#DIV/0!</v>
      </c>
      <c r="C4183" t="e">
        <f>Weighting!$F$7</f>
        <v>#NUM!</v>
      </c>
      <c r="D4183" t="e">
        <f>IF(C4183=1,'Data Transformation'!$G$3+0.5*'Data Transformation'!$W$25,IF(C4184=1,D4184-'Data Transformation'!$W$25,FALSE))</f>
        <v>#NUM!</v>
      </c>
      <c r="E4183">
        <f t="array" ref="E4183">IF(ISLOGICAL(D4183),"",FREQUENCY(IF('Data Transformation'!$B$425:$B$8425='Bin Analysis'!$B4179,'Data Transformation'!$G$425:$G$8425),D4183))</f>
        <v>2001</v>
      </c>
      <c r="F4183">
        <f t="shared" ref="F4183:F4201" si="522">IF(ISLOGICAL(D4183),"",E4183-E4182)</f>
        <v>0</v>
      </c>
      <c r="G4183">
        <f>Weighting!$H$7</f>
        <v>0</v>
      </c>
      <c r="H4183">
        <f t="array" ref="H4183">FREQUENCY(IF('Data Transformation'!$B$4:$B$8425=B4179,'Data Transformation'!$G$4:$G$8425),'Bin Analysis'!$B4183)</f>
        <v>2073</v>
      </c>
      <c r="I4183">
        <f t="shared" ref="I4183:I4201" si="523">H4183-H4182</f>
        <v>0</v>
      </c>
      <c r="J4183">
        <f>IF(I4183=0,0,1)</f>
        <v>0</v>
      </c>
      <c r="K4183">
        <f>J4183*Weighting!$W$7</f>
        <v>0</v>
      </c>
      <c r="M4183" s="14"/>
    </row>
    <row r="4184" spans="1:25" x14ac:dyDescent="0.55000000000000004">
      <c r="A4184" s="32" t="str">
        <f>IF(Weighting!$P$8&gt;0,B4184,"")</f>
        <v/>
      </c>
      <c r="B4184" t="e">
        <f>Weighting!$C$8</f>
        <v>#DIV/0!</v>
      </c>
      <c r="C4184" t="e">
        <f>Weighting!$F$8</f>
        <v>#NUM!</v>
      </c>
      <c r="D4184" t="e">
        <f>IF(C4184=1,'Data Transformation'!$G$3+0.5*'Data Transformation'!$W$25,IF(C4185=1,D4185-'Data Transformation'!$W$25,FALSE))</f>
        <v>#NUM!</v>
      </c>
      <c r="E4184">
        <f t="array" ref="E4184">IF(ISLOGICAL(D4184),"",FREQUENCY(IF('Data Transformation'!$B$425:$B$8425='Bin Analysis'!$B4179,'Data Transformation'!$G$425:$G$8425),D4184))</f>
        <v>2001</v>
      </c>
      <c r="F4184">
        <f t="shared" si="522"/>
        <v>0</v>
      </c>
      <c r="G4184">
        <f>Weighting!$H$8</f>
        <v>0</v>
      </c>
      <c r="H4184">
        <f t="array" ref="H4184">FREQUENCY(IF('Data Transformation'!$B$4:$B$8425=B4179,'Data Transformation'!$G$4:$G$8425),'Bin Analysis'!$B4184)</f>
        <v>2073</v>
      </c>
      <c r="I4184">
        <f t="shared" si="523"/>
        <v>0</v>
      </c>
      <c r="J4184">
        <f t="shared" ref="J4184:J4201" si="524">IF(I4184=0,0,1)</f>
        <v>0</v>
      </c>
      <c r="K4184">
        <f>J4184*Weighting!$W$8</f>
        <v>0</v>
      </c>
      <c r="M4184" s="14"/>
    </row>
    <row r="4185" spans="1:25" x14ac:dyDescent="0.55000000000000004">
      <c r="A4185" s="32" t="str">
        <f>IF(Weighting!$P$9&gt;0,B4185,"")</f>
        <v/>
      </c>
      <c r="B4185" s="50" t="e">
        <f>Weighting!$C$9</f>
        <v>#DIV/0!</v>
      </c>
      <c r="C4185" t="e">
        <f>Weighting!$F$9</f>
        <v>#NUM!</v>
      </c>
      <c r="D4185" t="e">
        <f>IF(C4185=1,'Data Transformation'!$G$3+0.5*'Data Transformation'!$W$25,IF(C4186=1,D4186-'Data Transformation'!$W$25,FALSE))</f>
        <v>#NUM!</v>
      </c>
      <c r="E4185">
        <f t="array" ref="E4185">IF(ISLOGICAL(D4185),"",FREQUENCY(IF('Data Transformation'!$B$425:$B$8425='Bin Analysis'!$B4179,'Data Transformation'!$G$425:$G$8425),D4185))</f>
        <v>2001</v>
      </c>
      <c r="F4185">
        <f t="shared" si="522"/>
        <v>0</v>
      </c>
      <c r="G4185">
        <f>Weighting!$H$9</f>
        <v>0</v>
      </c>
      <c r="H4185">
        <f t="array" ref="H4185">FREQUENCY(IF('Data Transformation'!$B$4:$B$8425=B4179,'Data Transformation'!$G$4:$G$8425),'Bin Analysis'!$B4185)</f>
        <v>2073</v>
      </c>
      <c r="I4185">
        <f t="shared" si="523"/>
        <v>0</v>
      </c>
      <c r="J4185">
        <f t="shared" si="524"/>
        <v>0</v>
      </c>
      <c r="K4185">
        <f>J4185*Weighting!$W$9</f>
        <v>0</v>
      </c>
      <c r="M4185" s="14"/>
    </row>
    <row r="4186" spans="1:25" x14ac:dyDescent="0.55000000000000004">
      <c r="A4186" s="32" t="str">
        <f>IF(Weighting!$P$10&gt;0,B4186,"")</f>
        <v/>
      </c>
      <c r="B4186" t="e">
        <f>Weighting!$C$10</f>
        <v>#DIV/0!</v>
      </c>
      <c r="C4186" t="e">
        <f>Weighting!$F$10</f>
        <v>#NUM!</v>
      </c>
      <c r="D4186" t="e">
        <f>IF(C4186=1,'Data Transformation'!$G$3+0.5*'Data Transformation'!$W$25,IF(C4187=1,D4187-'Data Transformation'!$W$25,FALSE))</f>
        <v>#NUM!</v>
      </c>
      <c r="E4186">
        <f t="array" ref="E4186">IF(ISLOGICAL(D4186),"",FREQUENCY(IF('Data Transformation'!$B$425:$B$8425='Bin Analysis'!$B4179,'Data Transformation'!$G$425:$G$8425),D4186))</f>
        <v>2001</v>
      </c>
      <c r="F4186">
        <f t="shared" si="522"/>
        <v>0</v>
      </c>
      <c r="G4186">
        <f>Weighting!$H$10</f>
        <v>0</v>
      </c>
      <c r="H4186">
        <f t="array" ref="H4186">FREQUENCY(IF('Data Transformation'!$B$4:$B$8425=B4179,'Data Transformation'!$G$4:$G$8425),'Bin Analysis'!$B4186)</f>
        <v>2073</v>
      </c>
      <c r="I4186">
        <f t="shared" si="523"/>
        <v>0</v>
      </c>
      <c r="J4186">
        <f t="shared" si="524"/>
        <v>0</v>
      </c>
      <c r="K4186">
        <f>J4186*Weighting!$W$10</f>
        <v>0</v>
      </c>
      <c r="M4186" s="14"/>
    </row>
    <row r="4187" spans="1:25" x14ac:dyDescent="0.55000000000000004">
      <c r="A4187" s="32" t="str">
        <f>IF(Weighting!$P$11&gt;0,B4187,"")</f>
        <v/>
      </c>
      <c r="B4187" t="e">
        <f>Weighting!$C$11</f>
        <v>#DIV/0!</v>
      </c>
      <c r="C4187" t="e">
        <f>Weighting!$F$11</f>
        <v>#NUM!</v>
      </c>
      <c r="D4187" t="e">
        <f>IF(C4187=1,'Data Transformation'!$G$3+0.5*'Data Transformation'!$W$25,IF(C4188=1,D4188-'Data Transformation'!$W$25,FALSE))</f>
        <v>#NUM!</v>
      </c>
      <c r="E4187">
        <f t="array" ref="E4187">IF(ISLOGICAL(D4187),"",FREQUENCY(IF('Data Transformation'!$B$425:$B$8425='Bin Analysis'!$B4179,'Data Transformation'!$G$425:$G$8425),D4187))</f>
        <v>2001</v>
      </c>
      <c r="F4187">
        <f t="shared" si="522"/>
        <v>0</v>
      </c>
      <c r="G4187">
        <f>Weighting!$H$11</f>
        <v>0</v>
      </c>
      <c r="H4187">
        <f t="array" ref="H4187">FREQUENCY(IF('Data Transformation'!$B$4:$B$8425=B4179,'Data Transformation'!$G$4:$G$8425),'Bin Analysis'!$B4187)</f>
        <v>2073</v>
      </c>
      <c r="I4187">
        <f t="shared" si="523"/>
        <v>0</v>
      </c>
      <c r="J4187">
        <f t="shared" si="524"/>
        <v>0</v>
      </c>
      <c r="K4187">
        <f>J4187*Weighting!$W$11</f>
        <v>0</v>
      </c>
      <c r="M4187" s="14"/>
    </row>
    <row r="4188" spans="1:25" x14ac:dyDescent="0.55000000000000004">
      <c r="A4188" s="32" t="str">
        <f>IF(Weighting!$P$12&gt;0,B4188,"")</f>
        <v/>
      </c>
      <c r="B4188" t="e">
        <f>Weighting!$C$12</f>
        <v>#DIV/0!</v>
      </c>
      <c r="C4188" t="e">
        <f>Weighting!$F$12</f>
        <v>#NUM!</v>
      </c>
      <c r="D4188" t="e">
        <f>IF(C4188=1,'Data Transformation'!$G$3+0.5*'Data Transformation'!$W$25,IF(C4189=1,D4189-'Data Transformation'!$W$25,FALSE))</f>
        <v>#NUM!</v>
      </c>
      <c r="E4188">
        <f t="array" ref="E4188">IF(ISLOGICAL(D4188),"",FREQUENCY(IF('Data Transformation'!$B$425:$B$8425='Bin Analysis'!$B4179,'Data Transformation'!$G$425:$G$8425),D4188))</f>
        <v>2001</v>
      </c>
      <c r="F4188">
        <f t="shared" si="522"/>
        <v>0</v>
      </c>
      <c r="G4188">
        <f>Weighting!$H$12</f>
        <v>0</v>
      </c>
      <c r="H4188">
        <f t="array" ref="H4188">FREQUENCY(IF('Data Transformation'!$B$4:$B$8425=B4179,'Data Transformation'!$G$4:$G$8425),'Bin Analysis'!$B4188)</f>
        <v>2073</v>
      </c>
      <c r="I4188">
        <f t="shared" si="523"/>
        <v>0</v>
      </c>
      <c r="J4188">
        <f t="shared" si="524"/>
        <v>0</v>
      </c>
      <c r="K4188">
        <f>J4188*Weighting!$W$12</f>
        <v>0</v>
      </c>
      <c r="M4188" s="14"/>
    </row>
    <row r="4189" spans="1:25" x14ac:dyDescent="0.55000000000000004">
      <c r="A4189" s="32" t="str">
        <f>IF(Weighting!$P$13&gt;0,B4189,"")</f>
        <v/>
      </c>
      <c r="B4189" t="e">
        <f>Weighting!$C$13</f>
        <v>#DIV/0!</v>
      </c>
      <c r="C4189" t="e">
        <f>Weighting!$F$13</f>
        <v>#NUM!</v>
      </c>
      <c r="D4189" t="e">
        <f>IF(C4189=1,'Data Transformation'!$G$3+0.5*'Data Transformation'!$W$25,IF(C4190=1,D4190-'Data Transformation'!$W$25,FALSE))</f>
        <v>#NUM!</v>
      </c>
      <c r="E4189">
        <f t="array" ref="E4189">IF(ISLOGICAL(D4189),"",FREQUENCY(IF('Data Transformation'!$B$425:$B$8425='Bin Analysis'!$B4179,'Data Transformation'!$G$425:$G$8425),D4189))</f>
        <v>2001</v>
      </c>
      <c r="F4189">
        <f t="shared" si="522"/>
        <v>0</v>
      </c>
      <c r="G4189">
        <f>Weighting!$H$13</f>
        <v>0</v>
      </c>
      <c r="H4189">
        <f t="array" ref="H4189">FREQUENCY(IF('Data Transformation'!$B$4:$B$8425=B4179,'Data Transformation'!$G$4:$G$8425),'Bin Analysis'!$B4189)</f>
        <v>2073</v>
      </c>
      <c r="I4189">
        <f t="shared" si="523"/>
        <v>0</v>
      </c>
      <c r="J4189">
        <f t="shared" si="524"/>
        <v>0</v>
      </c>
      <c r="K4189">
        <f>J4189*Weighting!$W$13</f>
        <v>0</v>
      </c>
      <c r="M4189" s="14"/>
    </row>
    <row r="4190" spans="1:25" x14ac:dyDescent="0.55000000000000004">
      <c r="A4190" s="32" t="str">
        <f>IF(Weighting!$P$14&gt;0,B4190,"")</f>
        <v/>
      </c>
      <c r="B4190" t="e">
        <f>Weighting!$C$14</f>
        <v>#DIV/0!</v>
      </c>
      <c r="C4190" t="e">
        <f>Weighting!$F$14</f>
        <v>#NUM!</v>
      </c>
      <c r="D4190" t="e">
        <f>IF(C4190=1,'Data Transformation'!$G$3+0.5*'Data Transformation'!$W$25,IF(C4191=1,D4191-'Data Transformation'!$W$25,FALSE))</f>
        <v>#NUM!</v>
      </c>
      <c r="E4190">
        <f t="array" ref="E4190">IF(ISLOGICAL(D4190),"",FREQUENCY(IF('Data Transformation'!$B$425:$B$8425='Bin Analysis'!$B4179,'Data Transformation'!$G$425:$G$8425),D4190))</f>
        <v>2001</v>
      </c>
      <c r="F4190">
        <f t="shared" si="522"/>
        <v>0</v>
      </c>
      <c r="G4190">
        <f>Weighting!$H$14</f>
        <v>0</v>
      </c>
      <c r="H4190">
        <f t="array" ref="H4190">FREQUENCY(IF('Data Transformation'!$B$4:$B$8425=B4179,'Data Transformation'!$G$4:$G$8425),'Bin Analysis'!$B4190)</f>
        <v>2073</v>
      </c>
      <c r="I4190">
        <f t="shared" si="523"/>
        <v>0</v>
      </c>
      <c r="J4190">
        <f t="shared" si="524"/>
        <v>0</v>
      </c>
      <c r="K4190">
        <f>J4190*Weighting!$W$14</f>
        <v>0</v>
      </c>
      <c r="M4190" s="14"/>
    </row>
    <row r="4191" spans="1:25" x14ac:dyDescent="0.55000000000000004">
      <c r="A4191" s="32" t="str">
        <f>IF(Weighting!$P$15&gt;0,B4191,"")</f>
        <v/>
      </c>
      <c r="B4191" t="e">
        <f>Weighting!$C$15</f>
        <v>#DIV/0!</v>
      </c>
      <c r="C4191" t="e">
        <f>Weighting!$F$15</f>
        <v>#NUM!</v>
      </c>
      <c r="D4191" t="e">
        <f>IF(C4191=1,'Data Transformation'!$G$3+0.5*'Data Transformation'!$W$25,IF(C4192=1,D4192-'Data Transformation'!$W$25,FALSE))</f>
        <v>#NUM!</v>
      </c>
      <c r="E4191">
        <f t="array" ref="E4191">IF(ISLOGICAL(D4191),"",FREQUENCY(IF('Data Transformation'!$B$425:$B$8425='Bin Analysis'!$B4179,'Data Transformation'!$G$425:$G$8425),D4191))</f>
        <v>2001</v>
      </c>
      <c r="F4191">
        <f t="shared" si="522"/>
        <v>0</v>
      </c>
      <c r="G4191">
        <f>Weighting!$H$15</f>
        <v>0</v>
      </c>
      <c r="H4191">
        <f t="array" ref="H4191">FREQUENCY(IF('Data Transformation'!$B$4:$B$8425=B4179,'Data Transformation'!$G$4:$G$8425),'Bin Analysis'!$B4191)</f>
        <v>2073</v>
      </c>
      <c r="I4191">
        <f t="shared" si="523"/>
        <v>0</v>
      </c>
      <c r="J4191">
        <f t="shared" si="524"/>
        <v>0</v>
      </c>
      <c r="K4191">
        <f>J4191*Weighting!$W$15</f>
        <v>0</v>
      </c>
      <c r="M4191" s="14"/>
    </row>
    <row r="4192" spans="1:25" x14ac:dyDescent="0.55000000000000004">
      <c r="A4192" s="32" t="str">
        <f>IF(Weighting!$P$16&gt;0,B4192,"")</f>
        <v/>
      </c>
      <c r="B4192" t="e">
        <f>Weighting!$C$16</f>
        <v>#DIV/0!</v>
      </c>
      <c r="C4192" t="e">
        <f>Weighting!$F$16</f>
        <v>#NUM!</v>
      </c>
      <c r="D4192" t="e">
        <f>IF(C4192=1,'Data Transformation'!$G$3+0.5*'Data Transformation'!$W$25,IF(C4193=1,D4193-'Data Transformation'!$W$25,FALSE))</f>
        <v>#NUM!</v>
      </c>
      <c r="E4192">
        <f t="array" ref="E4192">IF(ISLOGICAL(D4192),"",FREQUENCY(IF('Data Transformation'!$B$425:$B$8425='Bin Analysis'!$B4179,'Data Transformation'!$G$425:$G$8425),D4192))</f>
        <v>2001</v>
      </c>
      <c r="F4192">
        <f t="shared" si="522"/>
        <v>0</v>
      </c>
      <c r="G4192">
        <f>Weighting!$H$16</f>
        <v>0</v>
      </c>
      <c r="H4192">
        <f t="array" ref="H4192">FREQUENCY(IF('Data Transformation'!$B$4:$B$8425=B4179,'Data Transformation'!$G$4:$G$8425),'Bin Analysis'!$B4192)</f>
        <v>2073</v>
      </c>
      <c r="I4192">
        <f t="shared" si="523"/>
        <v>0</v>
      </c>
      <c r="J4192">
        <f t="shared" si="524"/>
        <v>0</v>
      </c>
      <c r="K4192">
        <f>J4192*Weighting!$W$16</f>
        <v>0</v>
      </c>
      <c r="M4192" s="14"/>
    </row>
    <row r="4193" spans="1:25" x14ac:dyDescent="0.55000000000000004">
      <c r="A4193" s="32" t="str">
        <f>IF(Weighting!$P$17&gt;0,B4193,"")</f>
        <v/>
      </c>
      <c r="B4193" t="e">
        <f>Weighting!$C$17</f>
        <v>#DIV/0!</v>
      </c>
      <c r="C4193" t="e">
        <f>Weighting!$F$17</f>
        <v>#NUM!</v>
      </c>
      <c r="D4193" t="e">
        <f>IF(C4193=1,'Data Transformation'!$G$3+0.5*'Data Transformation'!$W$25,IF(C4194=1,D4194-'Data Transformation'!$W$25,FALSE))</f>
        <v>#NUM!</v>
      </c>
      <c r="E4193">
        <f t="array" ref="E4193">IF(ISLOGICAL(D4193),"",FREQUENCY(IF('Data Transformation'!$B$425:$B$8425='Bin Analysis'!$B4179,'Data Transformation'!$G$425:$G$8425),D4193))</f>
        <v>2001</v>
      </c>
      <c r="F4193">
        <f t="shared" si="522"/>
        <v>0</v>
      </c>
      <c r="G4193">
        <f>Weighting!$H$17</f>
        <v>0</v>
      </c>
      <c r="H4193">
        <f t="array" ref="H4193">FREQUENCY(IF('Data Transformation'!$B$4:$B$8425=B4179,'Data Transformation'!$G$4:$G$8425),'Bin Analysis'!$B4193)</f>
        <v>2073</v>
      </c>
      <c r="I4193">
        <f t="shared" si="523"/>
        <v>0</v>
      </c>
      <c r="J4193">
        <f t="shared" si="524"/>
        <v>0</v>
      </c>
      <c r="K4193">
        <f>J4193*Weighting!$W$17</f>
        <v>0</v>
      </c>
      <c r="M4193" s="14"/>
    </row>
    <row r="4194" spans="1:25" x14ac:dyDescent="0.55000000000000004">
      <c r="A4194" s="32" t="str">
        <f>IF(Weighting!$P$18&gt;0,B4194,"")</f>
        <v/>
      </c>
      <c r="B4194" t="e">
        <f>Weighting!$C$18</f>
        <v>#DIV/0!</v>
      </c>
      <c r="C4194" t="e">
        <f>Weighting!$F$18</f>
        <v>#NUM!</v>
      </c>
      <c r="D4194" t="e">
        <f>IF(C4194=1,'Data Transformation'!$G$3+0.5*'Data Transformation'!$W$25,IF(C4195=1,D4195-'Data Transformation'!$W$25,FALSE))</f>
        <v>#NUM!</v>
      </c>
      <c r="E4194">
        <f t="array" ref="E4194">IF(ISLOGICAL(D4194),"",FREQUENCY(IF('Data Transformation'!$B$425:$B$8425='Bin Analysis'!$B4179,'Data Transformation'!$G$425:$G$8425),D4194))</f>
        <v>2001</v>
      </c>
      <c r="F4194">
        <f t="shared" si="522"/>
        <v>0</v>
      </c>
      <c r="G4194">
        <f>Weighting!$H$18</f>
        <v>0</v>
      </c>
      <c r="H4194">
        <f t="array" ref="H4194">FREQUENCY(IF('Data Transformation'!$B$4:$B$8425=B4179,'Data Transformation'!$G$4:$G$8425),'Bin Analysis'!$B4194)</f>
        <v>2073</v>
      </c>
      <c r="I4194">
        <f t="shared" si="523"/>
        <v>0</v>
      </c>
      <c r="J4194">
        <f t="shared" si="524"/>
        <v>0</v>
      </c>
      <c r="K4194">
        <f>J4194*Weighting!$W$18</f>
        <v>0</v>
      </c>
      <c r="M4194" s="14"/>
    </row>
    <row r="4195" spans="1:25" x14ac:dyDescent="0.55000000000000004">
      <c r="A4195" s="32" t="str">
        <f>IF(Weighting!$P$19&gt;0,B4195,"")</f>
        <v/>
      </c>
      <c r="B4195" t="e">
        <f>Weighting!$C$19</f>
        <v>#DIV/0!</v>
      </c>
      <c r="C4195" t="e">
        <f>Weighting!$F$19</f>
        <v>#NUM!</v>
      </c>
      <c r="D4195" t="e">
        <f>IF(C4195=1,'Data Transformation'!$G$3+0.5*'Data Transformation'!$W$25,IF(C4196=1,D4196-'Data Transformation'!$W$25,FALSE))</f>
        <v>#NUM!</v>
      </c>
      <c r="E4195">
        <f t="array" ref="E4195">IF(ISLOGICAL(D4195),"",FREQUENCY(IF('Data Transformation'!$B$425:$B$8425='Bin Analysis'!$B4179,'Data Transformation'!$G$425:$G$8425),D4195))</f>
        <v>2001</v>
      </c>
      <c r="F4195">
        <f t="shared" si="522"/>
        <v>0</v>
      </c>
      <c r="G4195">
        <f>Weighting!$H$19</f>
        <v>0</v>
      </c>
      <c r="H4195">
        <f t="array" ref="H4195">FREQUENCY(IF('Data Transformation'!$B$4:$B$8425=B4179,'Data Transformation'!$G$4:$G$8425),'Bin Analysis'!$B4195)</f>
        <v>2073</v>
      </c>
      <c r="I4195">
        <f t="shared" si="523"/>
        <v>0</v>
      </c>
      <c r="J4195">
        <f t="shared" si="524"/>
        <v>0</v>
      </c>
      <c r="K4195">
        <f>J4195*Weighting!$W$19</f>
        <v>0</v>
      </c>
      <c r="M4195" s="14"/>
    </row>
    <row r="4196" spans="1:25" x14ac:dyDescent="0.55000000000000004">
      <c r="A4196" s="32" t="str">
        <f>IF(Weighting!$P$20&gt;0,B4196,"")</f>
        <v/>
      </c>
      <c r="B4196" t="e">
        <f>Weighting!$C$20</f>
        <v>#DIV/0!</v>
      </c>
      <c r="C4196" t="e">
        <f>Weighting!$F$20</f>
        <v>#NUM!</v>
      </c>
      <c r="D4196" t="e">
        <f>IF(C4196=1,'Data Transformation'!$G$3+0.5*'Data Transformation'!$W$25,IF(C4197=1,D4197-'Data Transformation'!$W$25,FALSE))</f>
        <v>#NUM!</v>
      </c>
      <c r="E4196">
        <f t="array" ref="E4196">IF(ISLOGICAL(D4196),"",FREQUENCY(IF('Data Transformation'!$B$425:$B$8425='Bin Analysis'!$B4179,'Data Transformation'!$G$425:$G$8425),D4196))</f>
        <v>2001</v>
      </c>
      <c r="F4196">
        <f t="shared" si="522"/>
        <v>0</v>
      </c>
      <c r="G4196">
        <f>Weighting!$H$20</f>
        <v>0</v>
      </c>
      <c r="H4196">
        <f t="array" ref="H4196">FREQUENCY(IF('Data Transformation'!$B$4:$B$8425=B4179,'Data Transformation'!$G$4:$G$8425),'Bin Analysis'!$B4196)</f>
        <v>2073</v>
      </c>
      <c r="I4196">
        <f t="shared" si="523"/>
        <v>0</v>
      </c>
      <c r="J4196">
        <f t="shared" si="524"/>
        <v>0</v>
      </c>
      <c r="K4196">
        <f>J4196*Weighting!$W$20</f>
        <v>0</v>
      </c>
      <c r="M4196" s="14"/>
    </row>
    <row r="4197" spans="1:25" x14ac:dyDescent="0.55000000000000004">
      <c r="A4197" s="32" t="str">
        <f>IF(Weighting!$P$21&gt;0,B4197,"")</f>
        <v/>
      </c>
      <c r="B4197" t="e">
        <f>Weighting!$C$21</f>
        <v>#DIV/0!</v>
      </c>
      <c r="C4197" t="e">
        <f>Weighting!$F$21</f>
        <v>#NUM!</v>
      </c>
      <c r="D4197" t="e">
        <f>IF(C4197=1,'Data Transformation'!$G$3+0.5*'Data Transformation'!$W$25,IF(C4198=1,D4198-'Data Transformation'!$W$25,FALSE))</f>
        <v>#NUM!</v>
      </c>
      <c r="E4197">
        <f t="array" ref="E4197">IF(ISLOGICAL(D4197),"",FREQUENCY(IF('Data Transformation'!$B$425:$B$8425='Bin Analysis'!$B4179,'Data Transformation'!$G$425:$G$8425),D4197))</f>
        <v>2001</v>
      </c>
      <c r="F4197">
        <f t="shared" si="522"/>
        <v>0</v>
      </c>
      <c r="G4197">
        <f>Weighting!$H$21</f>
        <v>0</v>
      </c>
      <c r="H4197">
        <f t="array" ref="H4197">FREQUENCY(IF('Data Transformation'!$B$4:$B$8425=B4179,'Data Transformation'!$G$4:$G$8425),'Bin Analysis'!$B4197)</f>
        <v>2073</v>
      </c>
      <c r="I4197">
        <f t="shared" si="523"/>
        <v>0</v>
      </c>
      <c r="J4197">
        <f t="shared" si="524"/>
        <v>0</v>
      </c>
      <c r="K4197">
        <f>J4197*Weighting!$W$21</f>
        <v>0</v>
      </c>
      <c r="M4197" s="14"/>
    </row>
    <row r="4198" spans="1:25" x14ac:dyDescent="0.55000000000000004">
      <c r="A4198" s="32" t="str">
        <f>IF(Weighting!$P$22&gt;0,B4198,"")</f>
        <v/>
      </c>
      <c r="B4198" t="e">
        <f>Weighting!$C$22</f>
        <v>#DIV/0!</v>
      </c>
      <c r="C4198" t="e">
        <f>Weighting!$F$22</f>
        <v>#NUM!</v>
      </c>
      <c r="D4198" t="e">
        <f>IF(C4198=1,'Data Transformation'!$G$3+0.5*'Data Transformation'!$W$25,IF(C4199=1,D4199-'Data Transformation'!$W$25,FALSE))</f>
        <v>#NUM!</v>
      </c>
      <c r="E4198">
        <f t="array" ref="E4198">IF(ISLOGICAL(D4198),"",FREQUENCY(IF('Data Transformation'!$B$425:$B$8425='Bin Analysis'!$B4179,'Data Transformation'!$G$425:$G$8425),D4198))</f>
        <v>2001</v>
      </c>
      <c r="F4198">
        <f t="shared" si="522"/>
        <v>0</v>
      </c>
      <c r="G4198">
        <f>Weighting!$H$22</f>
        <v>0</v>
      </c>
      <c r="H4198">
        <f t="array" ref="H4198">FREQUENCY(IF('Data Transformation'!$B$4:$B$8425=B4179,'Data Transformation'!$G$4:$G$8425),'Bin Analysis'!$B4198)</f>
        <v>2073</v>
      </c>
      <c r="I4198">
        <f t="shared" si="523"/>
        <v>0</v>
      </c>
      <c r="J4198">
        <f t="shared" si="524"/>
        <v>0</v>
      </c>
      <c r="K4198">
        <f>J4198*Weighting!$W$22</f>
        <v>0</v>
      </c>
      <c r="M4198" s="14"/>
    </row>
    <row r="4199" spans="1:25" x14ac:dyDescent="0.55000000000000004">
      <c r="A4199" s="32" t="str">
        <f>IF(Weighting!$P$23&gt;0,B4199,"")</f>
        <v/>
      </c>
      <c r="B4199" t="e">
        <f>Weighting!$C$23</f>
        <v>#DIV/0!</v>
      </c>
      <c r="C4199" t="e">
        <f>Weighting!$F$23</f>
        <v>#NUM!</v>
      </c>
      <c r="D4199" t="e">
        <f>IF(C4199=1,'Data Transformation'!$G$3+0.5*'Data Transformation'!$W$25,IF(C4200=1,D4200-'Data Transformation'!$W$25,FALSE))</f>
        <v>#NUM!</v>
      </c>
      <c r="E4199">
        <f t="array" ref="E4199">IF(ISLOGICAL(D4199),"",FREQUENCY(IF('Data Transformation'!$B$425:$B$8425='Bin Analysis'!$B4179,'Data Transformation'!$G$425:$G$8425),D4199))</f>
        <v>2001</v>
      </c>
      <c r="F4199">
        <f t="shared" si="522"/>
        <v>0</v>
      </c>
      <c r="G4199">
        <f>Weighting!$H$23</f>
        <v>0</v>
      </c>
      <c r="H4199">
        <f t="array" ref="H4199">FREQUENCY(IF('Data Transformation'!$B$4:$B$8425=B4179,'Data Transformation'!$G$4:$G$8425),'Bin Analysis'!$B4199)</f>
        <v>2073</v>
      </c>
      <c r="I4199">
        <f t="shared" si="523"/>
        <v>0</v>
      </c>
      <c r="J4199">
        <f t="shared" si="524"/>
        <v>0</v>
      </c>
      <c r="K4199">
        <f>J4199*Weighting!$W$23</f>
        <v>0</v>
      </c>
      <c r="M4199" s="14"/>
    </row>
    <row r="4200" spans="1:25" x14ac:dyDescent="0.55000000000000004">
      <c r="A4200" s="32" t="str">
        <f>IF(Weighting!$P$24&gt;0,B4200,"")</f>
        <v/>
      </c>
      <c r="B4200" t="e">
        <f>Weighting!$C$24</f>
        <v>#DIV/0!</v>
      </c>
      <c r="C4200" t="e">
        <f>Weighting!$F$24</f>
        <v>#NUM!</v>
      </c>
      <c r="D4200" t="e">
        <f>IF(C4200=1,'Data Transformation'!$G$3+0.5*'Data Transformation'!$W$25,IF(C4201=1,D4201-'Data Transformation'!$W$25,FALSE))</f>
        <v>#NUM!</v>
      </c>
      <c r="E4200">
        <f t="array" ref="E4200">IF(ISLOGICAL(D4200),"",FREQUENCY(IF('Data Transformation'!$B$425:$B$8425='Bin Analysis'!$B4179,'Data Transformation'!$G$425:$G$8425),D4200))</f>
        <v>2001</v>
      </c>
      <c r="F4200">
        <f t="shared" si="522"/>
        <v>0</v>
      </c>
      <c r="G4200">
        <f>Weighting!$H$24</f>
        <v>0</v>
      </c>
      <c r="H4200">
        <f t="array" ref="H4200">FREQUENCY(IF('Data Transformation'!$B$4:$B$8425=B4179,'Data Transformation'!$G$4:$G$8425),'Bin Analysis'!$B4200)</f>
        <v>2073</v>
      </c>
      <c r="I4200">
        <f t="shared" si="523"/>
        <v>0</v>
      </c>
      <c r="J4200">
        <f t="shared" si="524"/>
        <v>0</v>
      </c>
      <c r="K4200">
        <f>J4200*Weighting!$W$24</f>
        <v>0</v>
      </c>
      <c r="M4200" s="14"/>
    </row>
    <row r="4201" spans="1:25" x14ac:dyDescent="0.55000000000000004">
      <c r="A4201" s="32" t="str">
        <f>IF(Weighting!$P$25&gt;0,B4201,"")</f>
        <v/>
      </c>
      <c r="B4201" t="e">
        <f>Weighting!$C$25</f>
        <v>#DIV/0!</v>
      </c>
      <c r="C4201" t="e">
        <f>Weighting!$F$25</f>
        <v>#NUM!</v>
      </c>
      <c r="D4201" t="e">
        <f>IF(C4201=1,'Data Transformation'!$G$3+0.5*'Data Transformation'!$W$25,IF(C4202=1,D4202-'Data Transformation'!$W$25,FALSE))</f>
        <v>#NUM!</v>
      </c>
      <c r="E4201">
        <f t="array" ref="E4201">IF(ISLOGICAL(D4201),"",FREQUENCY(IF('Data Transformation'!$B$425:$B$8425='Bin Analysis'!$B4179,'Data Transformation'!$G$425:$G$8425),D4201))</f>
        <v>2001</v>
      </c>
      <c r="F4201">
        <f t="shared" si="522"/>
        <v>0</v>
      </c>
      <c r="G4201">
        <f>Weighting!$H$25</f>
        <v>0</v>
      </c>
      <c r="H4201">
        <f t="array" ref="H4201">FREQUENCY(IF('Data Transformation'!$B$4:$B$8425=B4179,'Data Transformation'!$G$4:$G$8425),'Bin Analysis'!$B4201)</f>
        <v>2073</v>
      </c>
      <c r="I4201">
        <f t="shared" si="523"/>
        <v>0</v>
      </c>
      <c r="J4201">
        <f t="shared" si="524"/>
        <v>0</v>
      </c>
      <c r="K4201">
        <f>J4201*Weighting!$W$25</f>
        <v>0</v>
      </c>
      <c r="M4201" s="14"/>
    </row>
    <row r="4202" spans="1:25" x14ac:dyDescent="0.55000000000000004">
      <c r="N4202" s="57"/>
      <c r="O4202"/>
      <c r="P4202"/>
      <c r="Q4202"/>
      <c r="R4202"/>
    </row>
    <row r="4203" spans="1:25" ht="23.35" x14ac:dyDescent="0.8">
      <c r="A4203" s="21" t="s">
        <v>0</v>
      </c>
      <c r="B4203" s="21" t="str">
        <f>IFERROR(VLOOKUP(C4203,'Data Transformation'!$L$6:$M$426,2,FALSE),"")</f>
        <v/>
      </c>
      <c r="C4203" s="21">
        <f>C4179+1</f>
        <v>175</v>
      </c>
      <c r="D4203" s="21"/>
      <c r="E4203" s="21"/>
      <c r="F4203" s="21"/>
      <c r="G4203" s="21"/>
      <c r="H4203" s="22"/>
      <c r="I4203" s="22"/>
      <c r="J4203" s="22"/>
      <c r="K4203" s="21"/>
      <c r="L4203" s="21" t="str">
        <f>B4203</f>
        <v/>
      </c>
      <c r="M4203" s="23" t="e">
        <f>INDEX('Data Transformation'!$O$4:$O$424,MATCH($B4203,'Data Transformation'!$M$4:$M$424,0),MATCH($M$2,'Data Transformation'!$O$3,0))</f>
        <v>#N/A</v>
      </c>
      <c r="N4203" s="27" t="e">
        <f>IF('Input and Summary Results'!$J$16="minimum",'Bin Analysis'!X4204/(M4203-1),'Bin Analysis'!Y4203/('Bin Analysis'!M4203-1))</f>
        <v>#N/A</v>
      </c>
      <c r="O4203" s="27" t="e">
        <f>IF(M4203=FALSE,NA(),(VLOOKUP(1,C4206:K4225,4,FALSE))/(M4203-1))</f>
        <v>#N/A</v>
      </c>
      <c r="P4203" s="27" t="e">
        <f>IF(M4203=FALSE,NA(),SUM(J4206:J4225)/Weighting!$S$5)</f>
        <v>#N/A</v>
      </c>
      <c r="Q4203" s="27" t="e">
        <f>IF(M4203=FALSE,NA(),SUM(K4206:K4225)/Weighting!$S$6)</f>
        <v>#N/A</v>
      </c>
      <c r="R4203" s="27" t="e">
        <f>IF(M4203=FALSE,NA(),(VLOOKUP(1,G4206:K4225,3,FALSE))/(M4203-1))</f>
        <v>#N/A</v>
      </c>
      <c r="S4203" s="22" t="e">
        <f>IF(M4203=FALSE,NA(),IF(SUM(J4206:J4225)=2,"yes","no"))</f>
        <v>#N/A</v>
      </c>
      <c r="X4203" s="2" cm="2">
        <f t="array" ref="X4203:X4204">FREQUENCY(IF('Data Transformation'!$B$425:$B$6424='Bin Analysis'!L4203,'Data Transformation'!$G$425:$G$6424),'Data Transformation'!$U$11)</f>
        <v>0</v>
      </c>
      <c r="Y4203" s="2" cm="2">
        <f t="array" ref="Y4203:Y4204">FREQUENCY(IF('Data Transformation'!$B$425:$B$6424='Bin Analysis'!L4203,'Data Transformation'!$G$425:$G$6424),'Data Transformation'!$U$12)</f>
        <v>0</v>
      </c>
    </row>
    <row r="4204" spans="1:25" x14ac:dyDescent="0.55000000000000004">
      <c r="A4204" s="14" t="s">
        <v>67</v>
      </c>
      <c r="B4204" t="s">
        <v>47</v>
      </c>
      <c r="C4204" t="s">
        <v>5</v>
      </c>
      <c r="D4204" t="s">
        <v>100</v>
      </c>
      <c r="E4204" t="s">
        <v>101</v>
      </c>
      <c r="F4204" t="s">
        <v>102</v>
      </c>
      <c r="G4204" t="s">
        <v>70</v>
      </c>
      <c r="H4204" t="s">
        <v>31</v>
      </c>
      <c r="I4204" t="s">
        <v>32</v>
      </c>
      <c r="J4204" t="s">
        <v>46</v>
      </c>
      <c r="K4204" s="14" t="s">
        <v>45</v>
      </c>
      <c r="M4204" s="14"/>
      <c r="X4204" s="2">
        <v>0</v>
      </c>
      <c r="Y4204" s="2">
        <v>0</v>
      </c>
    </row>
    <row r="4205" spans="1:25" x14ac:dyDescent="0.55000000000000004">
      <c r="A4205" s="32"/>
      <c r="D4205" t="e">
        <f>IF(C4205=1,'Data Transformation'!$G$3+0.5*'Data Transformation'!$W$25,IF(C4206=1,D4206-'Data Transformation'!$W$25,FALSE))</f>
        <v>#NUM!</v>
      </c>
      <c r="E4205">
        <f t="array" ref="E4205">IF(ISLOGICAL(D4205),"",FREQUENCY(IF('Data Transformation'!$B$425:$B$8425='Bin Analysis'!$B4203,'Data Transformation'!$G$425:$G$8425),D4205))</f>
        <v>2001</v>
      </c>
      <c r="F4205" t="e">
        <f>IF(ISLOGICAL(D4205),"",E4205-E4204)</f>
        <v>#VALUE!</v>
      </c>
      <c r="M4205" s="14"/>
    </row>
    <row r="4206" spans="1:25" x14ac:dyDescent="0.55000000000000004">
      <c r="A4206" s="32" t="e">
        <f>IF(Weighting!$P$6&gt;0,B4206,"")</f>
        <v>#NUM!</v>
      </c>
      <c r="B4206" t="e">
        <f>Weighting!$C$6</f>
        <v>#DIV/0!</v>
      </c>
      <c r="C4206" t="e">
        <f>Weighting!$F$6</f>
        <v>#NUM!</v>
      </c>
      <c r="D4206" t="e">
        <f>IF(C4206=1,'Data Transformation'!$G$3+0.5*'Data Transformation'!$W$25,IF(C4207=1,D4207-'Data Transformation'!$W$25,FALSE))</f>
        <v>#NUM!</v>
      </c>
      <c r="E4206">
        <f t="array" ref="E4206">IF(ISLOGICAL(D4206),"",FREQUENCY(IF('Data Transformation'!$B$425:$B$8425='Bin Analysis'!$B4203,'Data Transformation'!$G$425:$G$8425),D4206))</f>
        <v>2001</v>
      </c>
      <c r="F4206">
        <f>IF(ISLOGICAL(D4206),"",E4206-E4205)</f>
        <v>0</v>
      </c>
      <c r="G4206">
        <f>Weighting!$H$6</f>
        <v>1</v>
      </c>
      <c r="H4206">
        <f t="array" ref="H4206">FREQUENCY(IF('Data Transformation'!$B$4:$B$8425=B4203,'Data Transformation'!$G$4:$G$8425),'Bin Analysis'!$B4206)</f>
        <v>2073</v>
      </c>
      <c r="I4206">
        <f>H4206-H4205</f>
        <v>2073</v>
      </c>
      <c r="J4206">
        <f>IF(I4206=0,0,1)</f>
        <v>1</v>
      </c>
      <c r="K4206" t="e">
        <f>J4206*Weighting!$W$6</f>
        <v>#NUM!</v>
      </c>
      <c r="M4206" s="14"/>
    </row>
    <row r="4207" spans="1:25" x14ac:dyDescent="0.55000000000000004">
      <c r="A4207" s="32" t="str">
        <f>IF(Weighting!$P$7&gt;0,B4207,"")</f>
        <v/>
      </c>
      <c r="B4207" t="e">
        <f>Weighting!$C$7</f>
        <v>#DIV/0!</v>
      </c>
      <c r="C4207" t="e">
        <f>Weighting!$F$7</f>
        <v>#NUM!</v>
      </c>
      <c r="D4207" t="e">
        <f>IF(C4207=1,'Data Transformation'!$G$3+0.5*'Data Transformation'!$W$25,IF(C4208=1,D4208-'Data Transformation'!$W$25,FALSE))</f>
        <v>#NUM!</v>
      </c>
      <c r="E4207">
        <f t="array" ref="E4207">IF(ISLOGICAL(D4207),"",FREQUENCY(IF('Data Transformation'!$B$425:$B$8425='Bin Analysis'!$B4203,'Data Transformation'!$G$425:$G$8425),D4207))</f>
        <v>2001</v>
      </c>
      <c r="F4207">
        <f t="shared" ref="F4207:F4225" si="525">IF(ISLOGICAL(D4207),"",E4207-E4206)</f>
        <v>0</v>
      </c>
      <c r="G4207">
        <f>Weighting!$H$7</f>
        <v>0</v>
      </c>
      <c r="H4207">
        <f t="array" ref="H4207">FREQUENCY(IF('Data Transformation'!$B$4:$B$8425=B4203,'Data Transformation'!$G$4:$G$8425),'Bin Analysis'!$B4207)</f>
        <v>2073</v>
      </c>
      <c r="I4207">
        <f t="shared" ref="I4207:I4225" si="526">H4207-H4206</f>
        <v>0</v>
      </c>
      <c r="J4207">
        <f>IF(I4207=0,0,1)</f>
        <v>0</v>
      </c>
      <c r="K4207">
        <f>J4207*Weighting!$W$7</f>
        <v>0</v>
      </c>
      <c r="M4207" s="14"/>
    </row>
    <row r="4208" spans="1:25" x14ac:dyDescent="0.55000000000000004">
      <c r="A4208" s="32" t="str">
        <f>IF(Weighting!$P$8&gt;0,B4208,"")</f>
        <v/>
      </c>
      <c r="B4208" t="e">
        <f>Weighting!$C$8</f>
        <v>#DIV/0!</v>
      </c>
      <c r="C4208" t="e">
        <f>Weighting!$F$8</f>
        <v>#NUM!</v>
      </c>
      <c r="D4208" t="e">
        <f>IF(C4208=1,'Data Transformation'!$G$3+0.5*'Data Transformation'!$W$25,IF(C4209=1,D4209-'Data Transformation'!$W$25,FALSE))</f>
        <v>#NUM!</v>
      </c>
      <c r="E4208">
        <f t="array" ref="E4208">IF(ISLOGICAL(D4208),"",FREQUENCY(IF('Data Transformation'!$B$425:$B$8425='Bin Analysis'!$B4203,'Data Transformation'!$G$425:$G$8425),D4208))</f>
        <v>2001</v>
      </c>
      <c r="F4208">
        <f t="shared" si="525"/>
        <v>0</v>
      </c>
      <c r="G4208">
        <f>Weighting!$H$8</f>
        <v>0</v>
      </c>
      <c r="H4208">
        <f t="array" ref="H4208">FREQUENCY(IF('Data Transformation'!$B$4:$B$8425=B4203,'Data Transformation'!$G$4:$G$8425),'Bin Analysis'!$B4208)</f>
        <v>2073</v>
      </c>
      <c r="I4208">
        <f t="shared" si="526"/>
        <v>0</v>
      </c>
      <c r="J4208">
        <f t="shared" ref="J4208:J4225" si="527">IF(I4208=0,0,1)</f>
        <v>0</v>
      </c>
      <c r="K4208">
        <f>J4208*Weighting!$W$8</f>
        <v>0</v>
      </c>
      <c r="M4208" s="14"/>
    </row>
    <row r="4209" spans="1:13" x14ac:dyDescent="0.55000000000000004">
      <c r="A4209" s="32" t="str">
        <f>IF(Weighting!$P$9&gt;0,B4209,"")</f>
        <v/>
      </c>
      <c r="B4209" s="50" t="e">
        <f>Weighting!$C$9</f>
        <v>#DIV/0!</v>
      </c>
      <c r="C4209" t="e">
        <f>Weighting!$F$9</f>
        <v>#NUM!</v>
      </c>
      <c r="D4209" t="e">
        <f>IF(C4209=1,'Data Transformation'!$G$3+0.5*'Data Transformation'!$W$25,IF(C4210=1,D4210-'Data Transformation'!$W$25,FALSE))</f>
        <v>#NUM!</v>
      </c>
      <c r="E4209">
        <f t="array" ref="E4209">IF(ISLOGICAL(D4209),"",FREQUENCY(IF('Data Transformation'!$B$425:$B$8425='Bin Analysis'!$B4203,'Data Transformation'!$G$425:$G$8425),D4209))</f>
        <v>2001</v>
      </c>
      <c r="F4209">
        <f t="shared" si="525"/>
        <v>0</v>
      </c>
      <c r="G4209">
        <f>Weighting!$H$9</f>
        <v>0</v>
      </c>
      <c r="H4209">
        <f t="array" ref="H4209">FREQUENCY(IF('Data Transformation'!$B$4:$B$8425=B4203,'Data Transformation'!$G$4:$G$8425),'Bin Analysis'!$B4209)</f>
        <v>2073</v>
      </c>
      <c r="I4209">
        <f t="shared" si="526"/>
        <v>0</v>
      </c>
      <c r="J4209">
        <f t="shared" si="527"/>
        <v>0</v>
      </c>
      <c r="K4209">
        <f>J4209*Weighting!$W$9</f>
        <v>0</v>
      </c>
      <c r="M4209" s="14"/>
    </row>
    <row r="4210" spans="1:13" x14ac:dyDescent="0.55000000000000004">
      <c r="A4210" s="32" t="str">
        <f>IF(Weighting!$P$10&gt;0,B4210,"")</f>
        <v/>
      </c>
      <c r="B4210" t="e">
        <f>Weighting!$C$10</f>
        <v>#DIV/0!</v>
      </c>
      <c r="C4210" t="e">
        <f>Weighting!$F$10</f>
        <v>#NUM!</v>
      </c>
      <c r="D4210" t="e">
        <f>IF(C4210=1,'Data Transformation'!$G$3+0.5*'Data Transformation'!$W$25,IF(C4211=1,D4211-'Data Transformation'!$W$25,FALSE))</f>
        <v>#NUM!</v>
      </c>
      <c r="E4210">
        <f t="array" ref="E4210">IF(ISLOGICAL(D4210),"",FREQUENCY(IF('Data Transformation'!$B$425:$B$8425='Bin Analysis'!$B4203,'Data Transformation'!$G$425:$G$8425),D4210))</f>
        <v>2001</v>
      </c>
      <c r="F4210">
        <f t="shared" si="525"/>
        <v>0</v>
      </c>
      <c r="G4210">
        <f>Weighting!$H$10</f>
        <v>0</v>
      </c>
      <c r="H4210">
        <f t="array" ref="H4210">FREQUENCY(IF('Data Transformation'!$B$4:$B$8425=B4203,'Data Transformation'!$G$4:$G$8425),'Bin Analysis'!$B4210)</f>
        <v>2073</v>
      </c>
      <c r="I4210">
        <f t="shared" si="526"/>
        <v>0</v>
      </c>
      <c r="J4210">
        <f t="shared" si="527"/>
        <v>0</v>
      </c>
      <c r="K4210">
        <f>J4210*Weighting!$W$10</f>
        <v>0</v>
      </c>
      <c r="M4210" s="14"/>
    </row>
    <row r="4211" spans="1:13" x14ac:dyDescent="0.55000000000000004">
      <c r="A4211" s="32" t="str">
        <f>IF(Weighting!$P$11&gt;0,B4211,"")</f>
        <v/>
      </c>
      <c r="B4211" t="e">
        <f>Weighting!$C$11</f>
        <v>#DIV/0!</v>
      </c>
      <c r="C4211" t="e">
        <f>Weighting!$F$11</f>
        <v>#NUM!</v>
      </c>
      <c r="D4211" t="e">
        <f>IF(C4211=1,'Data Transformation'!$G$3+0.5*'Data Transformation'!$W$25,IF(C4212=1,D4212-'Data Transformation'!$W$25,FALSE))</f>
        <v>#NUM!</v>
      </c>
      <c r="E4211">
        <f t="array" ref="E4211">IF(ISLOGICAL(D4211),"",FREQUENCY(IF('Data Transformation'!$B$425:$B$8425='Bin Analysis'!$B4203,'Data Transformation'!$G$425:$G$8425),D4211))</f>
        <v>2001</v>
      </c>
      <c r="F4211">
        <f t="shared" si="525"/>
        <v>0</v>
      </c>
      <c r="G4211">
        <f>Weighting!$H$11</f>
        <v>0</v>
      </c>
      <c r="H4211">
        <f t="array" ref="H4211">FREQUENCY(IF('Data Transformation'!$B$4:$B$8425=B4203,'Data Transformation'!$G$4:$G$8425),'Bin Analysis'!$B4211)</f>
        <v>2073</v>
      </c>
      <c r="I4211">
        <f t="shared" si="526"/>
        <v>0</v>
      </c>
      <c r="J4211">
        <f t="shared" si="527"/>
        <v>0</v>
      </c>
      <c r="K4211">
        <f>J4211*Weighting!$W$11</f>
        <v>0</v>
      </c>
      <c r="M4211" s="14"/>
    </row>
    <row r="4212" spans="1:13" x14ac:dyDescent="0.55000000000000004">
      <c r="A4212" s="32" t="str">
        <f>IF(Weighting!$P$12&gt;0,B4212,"")</f>
        <v/>
      </c>
      <c r="B4212" t="e">
        <f>Weighting!$C$12</f>
        <v>#DIV/0!</v>
      </c>
      <c r="C4212" t="e">
        <f>Weighting!$F$12</f>
        <v>#NUM!</v>
      </c>
      <c r="D4212" t="e">
        <f>IF(C4212=1,'Data Transformation'!$G$3+0.5*'Data Transformation'!$W$25,IF(C4213=1,D4213-'Data Transformation'!$W$25,FALSE))</f>
        <v>#NUM!</v>
      </c>
      <c r="E4212">
        <f t="array" ref="E4212">IF(ISLOGICAL(D4212),"",FREQUENCY(IF('Data Transformation'!$B$425:$B$8425='Bin Analysis'!$B4203,'Data Transformation'!$G$425:$G$8425),D4212))</f>
        <v>2001</v>
      </c>
      <c r="F4212">
        <f t="shared" si="525"/>
        <v>0</v>
      </c>
      <c r="G4212">
        <f>Weighting!$H$12</f>
        <v>0</v>
      </c>
      <c r="H4212">
        <f t="array" ref="H4212">FREQUENCY(IF('Data Transformation'!$B$4:$B$8425=B4203,'Data Transformation'!$G$4:$G$8425),'Bin Analysis'!$B4212)</f>
        <v>2073</v>
      </c>
      <c r="I4212">
        <f t="shared" si="526"/>
        <v>0</v>
      </c>
      <c r="J4212">
        <f t="shared" si="527"/>
        <v>0</v>
      </c>
      <c r="K4212">
        <f>J4212*Weighting!$W$12</f>
        <v>0</v>
      </c>
      <c r="M4212" s="14"/>
    </row>
    <row r="4213" spans="1:13" x14ac:dyDescent="0.55000000000000004">
      <c r="A4213" s="32" t="str">
        <f>IF(Weighting!$P$13&gt;0,B4213,"")</f>
        <v/>
      </c>
      <c r="B4213" t="e">
        <f>Weighting!$C$13</f>
        <v>#DIV/0!</v>
      </c>
      <c r="C4213" t="e">
        <f>Weighting!$F$13</f>
        <v>#NUM!</v>
      </c>
      <c r="D4213" t="e">
        <f>IF(C4213=1,'Data Transformation'!$G$3+0.5*'Data Transformation'!$W$25,IF(C4214=1,D4214-'Data Transformation'!$W$25,FALSE))</f>
        <v>#NUM!</v>
      </c>
      <c r="E4213">
        <f t="array" ref="E4213">IF(ISLOGICAL(D4213),"",FREQUENCY(IF('Data Transformation'!$B$425:$B$8425='Bin Analysis'!$B4203,'Data Transformation'!$G$425:$G$8425),D4213))</f>
        <v>2001</v>
      </c>
      <c r="F4213">
        <f t="shared" si="525"/>
        <v>0</v>
      </c>
      <c r="G4213">
        <f>Weighting!$H$13</f>
        <v>0</v>
      </c>
      <c r="H4213">
        <f t="array" ref="H4213">FREQUENCY(IF('Data Transformation'!$B$4:$B$8425=B4203,'Data Transformation'!$G$4:$G$8425),'Bin Analysis'!$B4213)</f>
        <v>2073</v>
      </c>
      <c r="I4213">
        <f t="shared" si="526"/>
        <v>0</v>
      </c>
      <c r="J4213">
        <f t="shared" si="527"/>
        <v>0</v>
      </c>
      <c r="K4213">
        <f>J4213*Weighting!$W$13</f>
        <v>0</v>
      </c>
      <c r="M4213" s="14"/>
    </row>
    <row r="4214" spans="1:13" x14ac:dyDescent="0.55000000000000004">
      <c r="A4214" s="32" t="str">
        <f>IF(Weighting!$P$14&gt;0,B4214,"")</f>
        <v/>
      </c>
      <c r="B4214" t="e">
        <f>Weighting!$C$14</f>
        <v>#DIV/0!</v>
      </c>
      <c r="C4214" t="e">
        <f>Weighting!$F$14</f>
        <v>#NUM!</v>
      </c>
      <c r="D4214" t="e">
        <f>IF(C4214=1,'Data Transformation'!$G$3+0.5*'Data Transformation'!$W$25,IF(C4215=1,D4215-'Data Transformation'!$W$25,FALSE))</f>
        <v>#NUM!</v>
      </c>
      <c r="E4214">
        <f t="array" ref="E4214">IF(ISLOGICAL(D4214),"",FREQUENCY(IF('Data Transformation'!$B$425:$B$8425='Bin Analysis'!$B4203,'Data Transformation'!$G$425:$G$8425),D4214))</f>
        <v>2001</v>
      </c>
      <c r="F4214">
        <f t="shared" si="525"/>
        <v>0</v>
      </c>
      <c r="G4214">
        <f>Weighting!$H$14</f>
        <v>0</v>
      </c>
      <c r="H4214">
        <f t="array" ref="H4214">FREQUENCY(IF('Data Transformation'!$B$4:$B$8425=B4203,'Data Transformation'!$G$4:$G$8425),'Bin Analysis'!$B4214)</f>
        <v>2073</v>
      </c>
      <c r="I4214">
        <f t="shared" si="526"/>
        <v>0</v>
      </c>
      <c r="J4214">
        <f t="shared" si="527"/>
        <v>0</v>
      </c>
      <c r="K4214">
        <f>J4214*Weighting!$W$14</f>
        <v>0</v>
      </c>
      <c r="M4214" s="14"/>
    </row>
    <row r="4215" spans="1:13" x14ac:dyDescent="0.55000000000000004">
      <c r="A4215" s="32" t="str">
        <f>IF(Weighting!$P$15&gt;0,B4215,"")</f>
        <v/>
      </c>
      <c r="B4215" t="e">
        <f>Weighting!$C$15</f>
        <v>#DIV/0!</v>
      </c>
      <c r="C4215" t="e">
        <f>Weighting!$F$15</f>
        <v>#NUM!</v>
      </c>
      <c r="D4215" t="e">
        <f>IF(C4215=1,'Data Transformation'!$G$3+0.5*'Data Transformation'!$W$25,IF(C4216=1,D4216-'Data Transformation'!$W$25,FALSE))</f>
        <v>#NUM!</v>
      </c>
      <c r="E4215">
        <f t="array" ref="E4215">IF(ISLOGICAL(D4215),"",FREQUENCY(IF('Data Transformation'!$B$425:$B$8425='Bin Analysis'!$B4203,'Data Transformation'!$G$425:$G$8425),D4215))</f>
        <v>2001</v>
      </c>
      <c r="F4215">
        <f t="shared" si="525"/>
        <v>0</v>
      </c>
      <c r="G4215">
        <f>Weighting!$H$15</f>
        <v>0</v>
      </c>
      <c r="H4215">
        <f t="array" ref="H4215">FREQUENCY(IF('Data Transformation'!$B$4:$B$8425=B4203,'Data Transformation'!$G$4:$G$8425),'Bin Analysis'!$B4215)</f>
        <v>2073</v>
      </c>
      <c r="I4215">
        <f t="shared" si="526"/>
        <v>0</v>
      </c>
      <c r="J4215">
        <f t="shared" si="527"/>
        <v>0</v>
      </c>
      <c r="K4215">
        <f>J4215*Weighting!$W$15</f>
        <v>0</v>
      </c>
      <c r="M4215" s="14"/>
    </row>
    <row r="4216" spans="1:13" x14ac:dyDescent="0.55000000000000004">
      <c r="A4216" s="32" t="str">
        <f>IF(Weighting!$P$16&gt;0,B4216,"")</f>
        <v/>
      </c>
      <c r="B4216" t="e">
        <f>Weighting!$C$16</f>
        <v>#DIV/0!</v>
      </c>
      <c r="C4216" t="e">
        <f>Weighting!$F$16</f>
        <v>#NUM!</v>
      </c>
      <c r="D4216" t="e">
        <f>IF(C4216=1,'Data Transformation'!$G$3+0.5*'Data Transformation'!$W$25,IF(C4217=1,D4217-'Data Transformation'!$W$25,FALSE))</f>
        <v>#NUM!</v>
      </c>
      <c r="E4216">
        <f t="array" ref="E4216">IF(ISLOGICAL(D4216),"",FREQUENCY(IF('Data Transformation'!$B$425:$B$8425='Bin Analysis'!$B4203,'Data Transformation'!$G$425:$G$8425),D4216))</f>
        <v>2001</v>
      </c>
      <c r="F4216">
        <f t="shared" si="525"/>
        <v>0</v>
      </c>
      <c r="G4216">
        <f>Weighting!$H$16</f>
        <v>0</v>
      </c>
      <c r="H4216">
        <f t="array" ref="H4216">FREQUENCY(IF('Data Transformation'!$B$4:$B$8425=B4203,'Data Transformation'!$G$4:$G$8425),'Bin Analysis'!$B4216)</f>
        <v>2073</v>
      </c>
      <c r="I4216">
        <f t="shared" si="526"/>
        <v>0</v>
      </c>
      <c r="J4216">
        <f t="shared" si="527"/>
        <v>0</v>
      </c>
      <c r="K4216">
        <f>J4216*Weighting!$W$16</f>
        <v>0</v>
      </c>
      <c r="M4216" s="14"/>
    </row>
    <row r="4217" spans="1:13" x14ac:dyDescent="0.55000000000000004">
      <c r="A4217" s="32" t="str">
        <f>IF(Weighting!$P$17&gt;0,B4217,"")</f>
        <v/>
      </c>
      <c r="B4217" t="e">
        <f>Weighting!$C$17</f>
        <v>#DIV/0!</v>
      </c>
      <c r="C4217" t="e">
        <f>Weighting!$F$17</f>
        <v>#NUM!</v>
      </c>
      <c r="D4217" t="e">
        <f>IF(C4217=1,'Data Transformation'!$G$3+0.5*'Data Transformation'!$W$25,IF(C4218=1,D4218-'Data Transformation'!$W$25,FALSE))</f>
        <v>#NUM!</v>
      </c>
      <c r="E4217">
        <f t="array" ref="E4217">IF(ISLOGICAL(D4217),"",FREQUENCY(IF('Data Transformation'!$B$425:$B$8425='Bin Analysis'!$B4203,'Data Transformation'!$G$425:$G$8425),D4217))</f>
        <v>2001</v>
      </c>
      <c r="F4217">
        <f t="shared" si="525"/>
        <v>0</v>
      </c>
      <c r="G4217">
        <f>Weighting!$H$17</f>
        <v>0</v>
      </c>
      <c r="H4217">
        <f t="array" ref="H4217">FREQUENCY(IF('Data Transformation'!$B$4:$B$8425=B4203,'Data Transformation'!$G$4:$G$8425),'Bin Analysis'!$B4217)</f>
        <v>2073</v>
      </c>
      <c r="I4217">
        <f t="shared" si="526"/>
        <v>0</v>
      </c>
      <c r="J4217">
        <f t="shared" si="527"/>
        <v>0</v>
      </c>
      <c r="K4217">
        <f>J4217*Weighting!$W$17</f>
        <v>0</v>
      </c>
      <c r="M4217" s="14"/>
    </row>
    <row r="4218" spans="1:13" x14ac:dyDescent="0.55000000000000004">
      <c r="A4218" s="32" t="str">
        <f>IF(Weighting!$P$18&gt;0,B4218,"")</f>
        <v/>
      </c>
      <c r="B4218" t="e">
        <f>Weighting!$C$18</f>
        <v>#DIV/0!</v>
      </c>
      <c r="C4218" t="e">
        <f>Weighting!$F$18</f>
        <v>#NUM!</v>
      </c>
      <c r="D4218" t="e">
        <f>IF(C4218=1,'Data Transformation'!$G$3+0.5*'Data Transformation'!$W$25,IF(C4219=1,D4219-'Data Transformation'!$W$25,FALSE))</f>
        <v>#NUM!</v>
      </c>
      <c r="E4218">
        <f t="array" ref="E4218">IF(ISLOGICAL(D4218),"",FREQUENCY(IF('Data Transformation'!$B$425:$B$8425='Bin Analysis'!$B4203,'Data Transformation'!$G$425:$G$8425),D4218))</f>
        <v>2001</v>
      </c>
      <c r="F4218">
        <f t="shared" si="525"/>
        <v>0</v>
      </c>
      <c r="G4218">
        <f>Weighting!$H$18</f>
        <v>0</v>
      </c>
      <c r="H4218">
        <f t="array" ref="H4218">FREQUENCY(IF('Data Transformation'!$B$4:$B$8425=B4203,'Data Transformation'!$G$4:$G$8425),'Bin Analysis'!$B4218)</f>
        <v>2073</v>
      </c>
      <c r="I4218">
        <f t="shared" si="526"/>
        <v>0</v>
      </c>
      <c r="J4218">
        <f t="shared" si="527"/>
        <v>0</v>
      </c>
      <c r="K4218">
        <f>J4218*Weighting!$W$18</f>
        <v>0</v>
      </c>
      <c r="M4218" s="14"/>
    </row>
    <row r="4219" spans="1:13" x14ac:dyDescent="0.55000000000000004">
      <c r="A4219" s="32" t="str">
        <f>IF(Weighting!$P$19&gt;0,B4219,"")</f>
        <v/>
      </c>
      <c r="B4219" t="e">
        <f>Weighting!$C$19</f>
        <v>#DIV/0!</v>
      </c>
      <c r="C4219" t="e">
        <f>Weighting!$F$19</f>
        <v>#NUM!</v>
      </c>
      <c r="D4219" t="e">
        <f>IF(C4219=1,'Data Transformation'!$G$3+0.5*'Data Transformation'!$W$25,IF(C4220=1,D4220-'Data Transformation'!$W$25,FALSE))</f>
        <v>#NUM!</v>
      </c>
      <c r="E4219">
        <f t="array" ref="E4219">IF(ISLOGICAL(D4219),"",FREQUENCY(IF('Data Transformation'!$B$425:$B$8425='Bin Analysis'!$B4203,'Data Transformation'!$G$425:$G$8425),D4219))</f>
        <v>2001</v>
      </c>
      <c r="F4219">
        <f t="shared" si="525"/>
        <v>0</v>
      </c>
      <c r="G4219">
        <f>Weighting!$H$19</f>
        <v>0</v>
      </c>
      <c r="H4219">
        <f t="array" ref="H4219">FREQUENCY(IF('Data Transformation'!$B$4:$B$8425=B4203,'Data Transformation'!$G$4:$G$8425),'Bin Analysis'!$B4219)</f>
        <v>2073</v>
      </c>
      <c r="I4219">
        <f t="shared" si="526"/>
        <v>0</v>
      </c>
      <c r="J4219">
        <f t="shared" si="527"/>
        <v>0</v>
      </c>
      <c r="K4219">
        <f>J4219*Weighting!$W$19</f>
        <v>0</v>
      </c>
      <c r="M4219" s="14"/>
    </row>
    <row r="4220" spans="1:13" x14ac:dyDescent="0.55000000000000004">
      <c r="A4220" s="32" t="str">
        <f>IF(Weighting!$P$20&gt;0,B4220,"")</f>
        <v/>
      </c>
      <c r="B4220" t="e">
        <f>Weighting!$C$20</f>
        <v>#DIV/0!</v>
      </c>
      <c r="C4220" t="e">
        <f>Weighting!$F$20</f>
        <v>#NUM!</v>
      </c>
      <c r="D4220" t="e">
        <f>IF(C4220=1,'Data Transformation'!$G$3+0.5*'Data Transformation'!$W$25,IF(C4221=1,D4221-'Data Transformation'!$W$25,FALSE))</f>
        <v>#NUM!</v>
      </c>
      <c r="E4220">
        <f t="array" ref="E4220">IF(ISLOGICAL(D4220),"",FREQUENCY(IF('Data Transformation'!$B$425:$B$8425='Bin Analysis'!$B4203,'Data Transformation'!$G$425:$G$8425),D4220))</f>
        <v>2001</v>
      </c>
      <c r="F4220">
        <f t="shared" si="525"/>
        <v>0</v>
      </c>
      <c r="G4220">
        <f>Weighting!$H$20</f>
        <v>0</v>
      </c>
      <c r="H4220">
        <f t="array" ref="H4220">FREQUENCY(IF('Data Transformation'!$B$4:$B$8425=B4203,'Data Transformation'!$G$4:$G$8425),'Bin Analysis'!$B4220)</f>
        <v>2073</v>
      </c>
      <c r="I4220">
        <f t="shared" si="526"/>
        <v>0</v>
      </c>
      <c r="J4220">
        <f t="shared" si="527"/>
        <v>0</v>
      </c>
      <c r="K4220">
        <f>J4220*Weighting!$W$20</f>
        <v>0</v>
      </c>
      <c r="M4220" s="14"/>
    </row>
    <row r="4221" spans="1:13" x14ac:dyDescent="0.55000000000000004">
      <c r="A4221" s="32" t="str">
        <f>IF(Weighting!$P$21&gt;0,B4221,"")</f>
        <v/>
      </c>
      <c r="B4221" t="e">
        <f>Weighting!$C$21</f>
        <v>#DIV/0!</v>
      </c>
      <c r="C4221" t="e">
        <f>Weighting!$F$21</f>
        <v>#NUM!</v>
      </c>
      <c r="D4221" t="e">
        <f>IF(C4221=1,'Data Transformation'!$G$3+0.5*'Data Transformation'!$W$25,IF(C4222=1,D4222-'Data Transformation'!$W$25,FALSE))</f>
        <v>#NUM!</v>
      </c>
      <c r="E4221">
        <f t="array" ref="E4221">IF(ISLOGICAL(D4221),"",FREQUENCY(IF('Data Transformation'!$B$425:$B$8425='Bin Analysis'!$B4203,'Data Transformation'!$G$425:$G$8425),D4221))</f>
        <v>2001</v>
      </c>
      <c r="F4221">
        <f t="shared" si="525"/>
        <v>0</v>
      </c>
      <c r="G4221">
        <f>Weighting!$H$21</f>
        <v>0</v>
      </c>
      <c r="H4221">
        <f t="array" ref="H4221">FREQUENCY(IF('Data Transformation'!$B$4:$B$8425=B4203,'Data Transformation'!$G$4:$G$8425),'Bin Analysis'!$B4221)</f>
        <v>2073</v>
      </c>
      <c r="I4221">
        <f t="shared" si="526"/>
        <v>0</v>
      </c>
      <c r="J4221">
        <f t="shared" si="527"/>
        <v>0</v>
      </c>
      <c r="K4221">
        <f>J4221*Weighting!$W$21</f>
        <v>0</v>
      </c>
      <c r="M4221" s="14"/>
    </row>
    <row r="4222" spans="1:13" x14ac:dyDescent="0.55000000000000004">
      <c r="A4222" s="32" t="str">
        <f>IF(Weighting!$P$22&gt;0,B4222,"")</f>
        <v/>
      </c>
      <c r="B4222" t="e">
        <f>Weighting!$C$22</f>
        <v>#DIV/0!</v>
      </c>
      <c r="C4222" t="e">
        <f>Weighting!$F$22</f>
        <v>#NUM!</v>
      </c>
      <c r="D4222" t="e">
        <f>IF(C4222=1,'Data Transformation'!$G$3+0.5*'Data Transformation'!$W$25,IF(C4223=1,D4223-'Data Transformation'!$W$25,FALSE))</f>
        <v>#NUM!</v>
      </c>
      <c r="E4222">
        <f t="array" ref="E4222">IF(ISLOGICAL(D4222),"",FREQUENCY(IF('Data Transformation'!$B$425:$B$8425='Bin Analysis'!$B4203,'Data Transformation'!$G$425:$G$8425),D4222))</f>
        <v>2001</v>
      </c>
      <c r="F4222">
        <f t="shared" si="525"/>
        <v>0</v>
      </c>
      <c r="G4222">
        <f>Weighting!$H$22</f>
        <v>0</v>
      </c>
      <c r="H4222">
        <f t="array" ref="H4222">FREQUENCY(IF('Data Transformation'!$B$4:$B$8425=B4203,'Data Transformation'!$G$4:$G$8425),'Bin Analysis'!$B4222)</f>
        <v>2073</v>
      </c>
      <c r="I4222">
        <f t="shared" si="526"/>
        <v>0</v>
      </c>
      <c r="J4222">
        <f t="shared" si="527"/>
        <v>0</v>
      </c>
      <c r="K4222">
        <f>J4222*Weighting!$W$22</f>
        <v>0</v>
      </c>
      <c r="M4222" s="14"/>
    </row>
    <row r="4223" spans="1:13" x14ac:dyDescent="0.55000000000000004">
      <c r="A4223" s="32" t="str">
        <f>IF(Weighting!$P$23&gt;0,B4223,"")</f>
        <v/>
      </c>
      <c r="B4223" t="e">
        <f>Weighting!$C$23</f>
        <v>#DIV/0!</v>
      </c>
      <c r="C4223" t="e">
        <f>Weighting!$F$23</f>
        <v>#NUM!</v>
      </c>
      <c r="D4223" t="e">
        <f>IF(C4223=1,'Data Transformation'!$G$3+0.5*'Data Transformation'!$W$25,IF(C4224=1,D4224-'Data Transformation'!$W$25,FALSE))</f>
        <v>#NUM!</v>
      </c>
      <c r="E4223">
        <f t="array" ref="E4223">IF(ISLOGICAL(D4223),"",FREQUENCY(IF('Data Transformation'!$B$425:$B$8425='Bin Analysis'!$B4203,'Data Transformation'!$G$425:$G$8425),D4223))</f>
        <v>2001</v>
      </c>
      <c r="F4223">
        <f t="shared" si="525"/>
        <v>0</v>
      </c>
      <c r="G4223">
        <f>Weighting!$H$23</f>
        <v>0</v>
      </c>
      <c r="H4223">
        <f t="array" ref="H4223">FREQUENCY(IF('Data Transformation'!$B$4:$B$8425=B4203,'Data Transformation'!$G$4:$G$8425),'Bin Analysis'!$B4223)</f>
        <v>2073</v>
      </c>
      <c r="I4223">
        <f t="shared" si="526"/>
        <v>0</v>
      </c>
      <c r="J4223">
        <f t="shared" si="527"/>
        <v>0</v>
      </c>
      <c r="K4223">
        <f>J4223*Weighting!$W$23</f>
        <v>0</v>
      </c>
      <c r="M4223" s="14"/>
    </row>
    <row r="4224" spans="1:13" x14ac:dyDescent="0.55000000000000004">
      <c r="A4224" s="32" t="str">
        <f>IF(Weighting!$P$24&gt;0,B4224,"")</f>
        <v/>
      </c>
      <c r="B4224" t="e">
        <f>Weighting!$C$24</f>
        <v>#DIV/0!</v>
      </c>
      <c r="C4224" t="e">
        <f>Weighting!$F$24</f>
        <v>#NUM!</v>
      </c>
      <c r="D4224" t="e">
        <f>IF(C4224=1,'Data Transformation'!$G$3+0.5*'Data Transformation'!$W$25,IF(C4225=1,D4225-'Data Transformation'!$W$25,FALSE))</f>
        <v>#NUM!</v>
      </c>
      <c r="E4224">
        <f t="array" ref="E4224">IF(ISLOGICAL(D4224),"",FREQUENCY(IF('Data Transformation'!$B$425:$B$8425='Bin Analysis'!$B4203,'Data Transformation'!$G$425:$G$8425),D4224))</f>
        <v>2001</v>
      </c>
      <c r="F4224">
        <f t="shared" si="525"/>
        <v>0</v>
      </c>
      <c r="G4224">
        <f>Weighting!$H$24</f>
        <v>0</v>
      </c>
      <c r="H4224">
        <f t="array" ref="H4224">FREQUENCY(IF('Data Transformation'!$B$4:$B$8425=B4203,'Data Transformation'!$G$4:$G$8425),'Bin Analysis'!$B4224)</f>
        <v>2073</v>
      </c>
      <c r="I4224">
        <f t="shared" si="526"/>
        <v>0</v>
      </c>
      <c r="J4224">
        <f t="shared" si="527"/>
        <v>0</v>
      </c>
      <c r="K4224">
        <f>J4224*Weighting!$W$24</f>
        <v>0</v>
      </c>
      <c r="M4224" s="14"/>
    </row>
    <row r="4225" spans="1:25" x14ac:dyDescent="0.55000000000000004">
      <c r="A4225" s="32" t="str">
        <f>IF(Weighting!$P$25&gt;0,B4225,"")</f>
        <v/>
      </c>
      <c r="B4225" t="e">
        <f>Weighting!$C$25</f>
        <v>#DIV/0!</v>
      </c>
      <c r="C4225" t="e">
        <f>Weighting!$F$25</f>
        <v>#NUM!</v>
      </c>
      <c r="D4225" t="e">
        <f>IF(C4225=1,'Data Transformation'!$G$3+0.5*'Data Transformation'!$W$25,IF(C4226=1,D4226-'Data Transformation'!$W$25,FALSE))</f>
        <v>#NUM!</v>
      </c>
      <c r="E4225">
        <f t="array" ref="E4225">IF(ISLOGICAL(D4225),"",FREQUENCY(IF('Data Transformation'!$B$425:$B$8425='Bin Analysis'!$B4203,'Data Transformation'!$G$425:$G$8425),D4225))</f>
        <v>2001</v>
      </c>
      <c r="F4225">
        <f t="shared" si="525"/>
        <v>0</v>
      </c>
      <c r="G4225">
        <f>Weighting!$H$25</f>
        <v>0</v>
      </c>
      <c r="H4225">
        <f t="array" ref="H4225">FREQUENCY(IF('Data Transformation'!$B$4:$B$8425=B4203,'Data Transformation'!$G$4:$G$8425),'Bin Analysis'!$B4225)</f>
        <v>2073</v>
      </c>
      <c r="I4225">
        <f t="shared" si="526"/>
        <v>0</v>
      </c>
      <c r="J4225">
        <f t="shared" si="527"/>
        <v>0</v>
      </c>
      <c r="K4225">
        <f>J4225*Weighting!$W$25</f>
        <v>0</v>
      </c>
      <c r="M4225" s="14"/>
    </row>
    <row r="4226" spans="1:25" x14ac:dyDescent="0.55000000000000004">
      <c r="O4226"/>
      <c r="P4226"/>
      <c r="Q4226"/>
      <c r="R4226"/>
    </row>
    <row r="4227" spans="1:25" ht="23.35" x14ac:dyDescent="0.8">
      <c r="A4227" s="21" t="s">
        <v>0</v>
      </c>
      <c r="B4227" s="21" t="str">
        <f>IFERROR(VLOOKUP(C4227,'Data Transformation'!$L$6:$M$426,2,FALSE),"")</f>
        <v/>
      </c>
      <c r="C4227" s="21">
        <f>C4203+1</f>
        <v>176</v>
      </c>
      <c r="D4227" s="21"/>
      <c r="E4227" s="21"/>
      <c r="F4227" s="21"/>
      <c r="G4227" s="21"/>
      <c r="H4227" s="22"/>
      <c r="I4227" s="22"/>
      <c r="J4227" s="22"/>
      <c r="K4227" s="21"/>
      <c r="L4227" s="21" t="str">
        <f>B4227</f>
        <v/>
      </c>
      <c r="M4227" s="23" t="e">
        <f>INDEX('Data Transformation'!$O$4:$O$424,MATCH($B4227,'Data Transformation'!$M$4:$M$424,0),MATCH($M$2,'Data Transformation'!$O$3,0))</f>
        <v>#N/A</v>
      </c>
      <c r="N4227" s="27" t="e">
        <f>IF('Input and Summary Results'!$J$16="minimum",'Bin Analysis'!X4228/(M4227-1),'Bin Analysis'!Y4227/('Bin Analysis'!M4227-1))</f>
        <v>#N/A</v>
      </c>
      <c r="O4227" s="27" t="e">
        <f>IF(M4227=FALSE,NA(),(VLOOKUP(1,C4230:K4249,4,FALSE))/(M4227-1))</f>
        <v>#N/A</v>
      </c>
      <c r="P4227" s="27" t="e">
        <f>IF(M4227=FALSE,NA(),SUM(J4230:J4249)/Weighting!$S$5)</f>
        <v>#N/A</v>
      </c>
      <c r="Q4227" s="27" t="e">
        <f>IF(M4227=FALSE,NA(),SUM(K4230:K4249)/Weighting!$S$6)</f>
        <v>#N/A</v>
      </c>
      <c r="R4227" s="27" t="e">
        <f>IF(M4227=FALSE,NA(),(VLOOKUP(1,G4230:K4249,3,FALSE))/(M4227-1))</f>
        <v>#N/A</v>
      </c>
      <c r="S4227" s="22" t="e">
        <f>IF(M4227=FALSE,NA(),IF(SUM(J4230:J4249)=2,"yes","no"))</f>
        <v>#N/A</v>
      </c>
      <c r="X4227" s="2" cm="2">
        <f t="array" ref="X4227:X4228">FREQUENCY(IF('Data Transformation'!$B$425:$B$6424='Bin Analysis'!L4227,'Data Transformation'!$G$425:$G$6424),'Data Transformation'!$U$11)</f>
        <v>0</v>
      </c>
      <c r="Y4227" s="2" cm="2">
        <f t="array" ref="Y4227:Y4228">FREQUENCY(IF('Data Transformation'!$B$425:$B$6424='Bin Analysis'!L4227,'Data Transformation'!$G$425:$G$6424),'Data Transformation'!$U$12)</f>
        <v>0</v>
      </c>
    </row>
    <row r="4228" spans="1:25" x14ac:dyDescent="0.55000000000000004">
      <c r="A4228" s="14" t="s">
        <v>67</v>
      </c>
      <c r="B4228" t="s">
        <v>47</v>
      </c>
      <c r="C4228" t="s">
        <v>5</v>
      </c>
      <c r="D4228" t="s">
        <v>100</v>
      </c>
      <c r="E4228" t="s">
        <v>101</v>
      </c>
      <c r="F4228" t="s">
        <v>102</v>
      </c>
      <c r="G4228" t="s">
        <v>70</v>
      </c>
      <c r="H4228" t="s">
        <v>31</v>
      </c>
      <c r="I4228" t="s">
        <v>32</v>
      </c>
      <c r="J4228" t="s">
        <v>46</v>
      </c>
      <c r="K4228" s="14" t="s">
        <v>45</v>
      </c>
      <c r="M4228" s="14"/>
      <c r="X4228" s="2">
        <v>0</v>
      </c>
      <c r="Y4228" s="2">
        <v>0</v>
      </c>
    </row>
    <row r="4229" spans="1:25" x14ac:dyDescent="0.55000000000000004">
      <c r="A4229" s="32"/>
      <c r="D4229" t="e">
        <f>IF(C4229=1,'Data Transformation'!$G$3+0.5*'Data Transformation'!$W$25,IF(C4230=1,D4230-'Data Transformation'!$W$25,FALSE))</f>
        <v>#NUM!</v>
      </c>
      <c r="E4229">
        <f t="array" ref="E4229">IF(ISLOGICAL(D4229),"",FREQUENCY(IF('Data Transformation'!$B$425:$B$8425='Bin Analysis'!$B4227,'Data Transformation'!$G$425:$G$8425),D4229))</f>
        <v>2001</v>
      </c>
      <c r="F4229" t="e">
        <f>IF(ISLOGICAL(D4229),"",E4229-E4228)</f>
        <v>#VALUE!</v>
      </c>
      <c r="M4229" s="14"/>
    </row>
    <row r="4230" spans="1:25" x14ac:dyDescent="0.55000000000000004">
      <c r="A4230" s="32" t="e">
        <f>IF(Weighting!$P$6&gt;0,B4230,"")</f>
        <v>#NUM!</v>
      </c>
      <c r="B4230" t="e">
        <f>Weighting!$C$6</f>
        <v>#DIV/0!</v>
      </c>
      <c r="C4230" t="e">
        <f>Weighting!$F$6</f>
        <v>#NUM!</v>
      </c>
      <c r="D4230" t="e">
        <f>IF(C4230=1,'Data Transformation'!$G$3+0.5*'Data Transformation'!$W$25,IF(C4231=1,D4231-'Data Transformation'!$W$25,FALSE))</f>
        <v>#NUM!</v>
      </c>
      <c r="E4230">
        <f t="array" ref="E4230">IF(ISLOGICAL(D4230),"",FREQUENCY(IF('Data Transformation'!$B$425:$B$8425='Bin Analysis'!$B4227,'Data Transformation'!$G$425:$G$8425),D4230))</f>
        <v>2001</v>
      </c>
      <c r="F4230">
        <f>IF(ISLOGICAL(D4230),"",E4230-E4229)</f>
        <v>0</v>
      </c>
      <c r="G4230">
        <f>Weighting!$H$6</f>
        <v>1</v>
      </c>
      <c r="H4230">
        <f t="array" ref="H4230">FREQUENCY(IF('Data Transformation'!$B$4:$B$8425=B4227,'Data Transformation'!$G$4:$G$8425),'Bin Analysis'!$B4230)</f>
        <v>2073</v>
      </c>
      <c r="I4230">
        <f>H4230-H4229</f>
        <v>2073</v>
      </c>
      <c r="J4230">
        <f>IF(I4230=0,0,1)</f>
        <v>1</v>
      </c>
      <c r="K4230" t="e">
        <f>J4230*Weighting!$W$6</f>
        <v>#NUM!</v>
      </c>
      <c r="M4230" s="14"/>
    </row>
    <row r="4231" spans="1:25" x14ac:dyDescent="0.55000000000000004">
      <c r="A4231" s="32" t="str">
        <f>IF(Weighting!$P$7&gt;0,B4231,"")</f>
        <v/>
      </c>
      <c r="B4231" t="e">
        <f>Weighting!$C$7</f>
        <v>#DIV/0!</v>
      </c>
      <c r="C4231" t="e">
        <f>Weighting!$F$7</f>
        <v>#NUM!</v>
      </c>
      <c r="D4231" t="e">
        <f>IF(C4231=1,'Data Transformation'!$G$3+0.5*'Data Transformation'!$W$25,IF(C4232=1,D4232-'Data Transformation'!$W$25,FALSE))</f>
        <v>#NUM!</v>
      </c>
      <c r="E4231">
        <f t="array" ref="E4231">IF(ISLOGICAL(D4231),"",FREQUENCY(IF('Data Transformation'!$B$425:$B$8425='Bin Analysis'!$B4227,'Data Transformation'!$G$425:$G$8425),D4231))</f>
        <v>2001</v>
      </c>
      <c r="F4231">
        <f t="shared" ref="F4231:F4249" si="528">IF(ISLOGICAL(D4231),"",E4231-E4230)</f>
        <v>0</v>
      </c>
      <c r="G4231">
        <f>Weighting!$H$7</f>
        <v>0</v>
      </c>
      <c r="H4231">
        <f t="array" ref="H4231">FREQUENCY(IF('Data Transformation'!$B$4:$B$8425=B4227,'Data Transformation'!$G$4:$G$8425),'Bin Analysis'!$B4231)</f>
        <v>2073</v>
      </c>
      <c r="I4231">
        <f t="shared" ref="I4231:I4249" si="529">H4231-H4230</f>
        <v>0</v>
      </c>
      <c r="J4231">
        <f>IF(I4231=0,0,1)</f>
        <v>0</v>
      </c>
      <c r="K4231">
        <f>J4231*Weighting!$W$7</f>
        <v>0</v>
      </c>
      <c r="M4231" s="14"/>
    </row>
    <row r="4232" spans="1:25" x14ac:dyDescent="0.55000000000000004">
      <c r="A4232" s="32" t="str">
        <f>IF(Weighting!$P$8&gt;0,B4232,"")</f>
        <v/>
      </c>
      <c r="B4232" t="e">
        <f>Weighting!$C$8</f>
        <v>#DIV/0!</v>
      </c>
      <c r="C4232" t="e">
        <f>Weighting!$F$8</f>
        <v>#NUM!</v>
      </c>
      <c r="D4232" t="e">
        <f>IF(C4232=1,'Data Transformation'!$G$3+0.5*'Data Transformation'!$W$25,IF(C4233=1,D4233-'Data Transformation'!$W$25,FALSE))</f>
        <v>#NUM!</v>
      </c>
      <c r="E4232">
        <f t="array" ref="E4232">IF(ISLOGICAL(D4232),"",FREQUENCY(IF('Data Transformation'!$B$425:$B$8425='Bin Analysis'!$B4227,'Data Transformation'!$G$425:$G$8425),D4232))</f>
        <v>2001</v>
      </c>
      <c r="F4232">
        <f t="shared" si="528"/>
        <v>0</v>
      </c>
      <c r="G4232">
        <f>Weighting!$H$8</f>
        <v>0</v>
      </c>
      <c r="H4232">
        <f t="array" ref="H4232">FREQUENCY(IF('Data Transformation'!$B$4:$B$8425=B4227,'Data Transformation'!$G$4:$G$8425),'Bin Analysis'!$B4232)</f>
        <v>2073</v>
      </c>
      <c r="I4232">
        <f t="shared" si="529"/>
        <v>0</v>
      </c>
      <c r="J4232">
        <f t="shared" ref="J4232:J4249" si="530">IF(I4232=0,0,1)</f>
        <v>0</v>
      </c>
      <c r="K4232">
        <f>J4232*Weighting!$W$8</f>
        <v>0</v>
      </c>
      <c r="M4232" s="14"/>
    </row>
    <row r="4233" spans="1:25" x14ac:dyDescent="0.55000000000000004">
      <c r="A4233" s="32" t="str">
        <f>IF(Weighting!$P$9&gt;0,B4233,"")</f>
        <v/>
      </c>
      <c r="B4233" s="50" t="e">
        <f>Weighting!$C$9</f>
        <v>#DIV/0!</v>
      </c>
      <c r="C4233" t="e">
        <f>Weighting!$F$9</f>
        <v>#NUM!</v>
      </c>
      <c r="D4233" t="e">
        <f>IF(C4233=1,'Data Transformation'!$G$3+0.5*'Data Transformation'!$W$25,IF(C4234=1,D4234-'Data Transformation'!$W$25,FALSE))</f>
        <v>#NUM!</v>
      </c>
      <c r="E4233">
        <f t="array" ref="E4233">IF(ISLOGICAL(D4233),"",FREQUENCY(IF('Data Transformation'!$B$425:$B$8425='Bin Analysis'!$B4227,'Data Transformation'!$G$425:$G$8425),D4233))</f>
        <v>2001</v>
      </c>
      <c r="F4233">
        <f t="shared" si="528"/>
        <v>0</v>
      </c>
      <c r="G4233">
        <f>Weighting!$H$9</f>
        <v>0</v>
      </c>
      <c r="H4233">
        <f t="array" ref="H4233">FREQUENCY(IF('Data Transformation'!$B$4:$B$8425=B4227,'Data Transformation'!$G$4:$G$8425),'Bin Analysis'!$B4233)</f>
        <v>2073</v>
      </c>
      <c r="I4233">
        <f t="shared" si="529"/>
        <v>0</v>
      </c>
      <c r="J4233">
        <f t="shared" si="530"/>
        <v>0</v>
      </c>
      <c r="K4233">
        <f>J4233*Weighting!$W$9</f>
        <v>0</v>
      </c>
      <c r="M4233" s="14"/>
    </row>
    <row r="4234" spans="1:25" x14ac:dyDescent="0.55000000000000004">
      <c r="A4234" s="32" t="str">
        <f>IF(Weighting!$P$10&gt;0,B4234,"")</f>
        <v/>
      </c>
      <c r="B4234" t="e">
        <f>Weighting!$C$10</f>
        <v>#DIV/0!</v>
      </c>
      <c r="C4234" t="e">
        <f>Weighting!$F$10</f>
        <v>#NUM!</v>
      </c>
      <c r="D4234" t="e">
        <f>IF(C4234=1,'Data Transformation'!$G$3+0.5*'Data Transformation'!$W$25,IF(C4235=1,D4235-'Data Transformation'!$W$25,FALSE))</f>
        <v>#NUM!</v>
      </c>
      <c r="E4234">
        <f t="array" ref="E4234">IF(ISLOGICAL(D4234),"",FREQUENCY(IF('Data Transformation'!$B$425:$B$8425='Bin Analysis'!$B4227,'Data Transformation'!$G$425:$G$8425),D4234))</f>
        <v>2001</v>
      </c>
      <c r="F4234">
        <f t="shared" si="528"/>
        <v>0</v>
      </c>
      <c r="G4234">
        <f>Weighting!$H$10</f>
        <v>0</v>
      </c>
      <c r="H4234">
        <f t="array" ref="H4234">FREQUENCY(IF('Data Transformation'!$B$4:$B$8425=B4227,'Data Transformation'!$G$4:$G$8425),'Bin Analysis'!$B4234)</f>
        <v>2073</v>
      </c>
      <c r="I4234">
        <f t="shared" si="529"/>
        <v>0</v>
      </c>
      <c r="J4234">
        <f t="shared" si="530"/>
        <v>0</v>
      </c>
      <c r="K4234">
        <f>J4234*Weighting!$W$10</f>
        <v>0</v>
      </c>
      <c r="M4234" s="14"/>
    </row>
    <row r="4235" spans="1:25" x14ac:dyDescent="0.55000000000000004">
      <c r="A4235" s="32" t="str">
        <f>IF(Weighting!$P$11&gt;0,B4235,"")</f>
        <v/>
      </c>
      <c r="B4235" t="e">
        <f>Weighting!$C$11</f>
        <v>#DIV/0!</v>
      </c>
      <c r="C4235" t="e">
        <f>Weighting!$F$11</f>
        <v>#NUM!</v>
      </c>
      <c r="D4235" t="e">
        <f>IF(C4235=1,'Data Transformation'!$G$3+0.5*'Data Transformation'!$W$25,IF(C4236=1,D4236-'Data Transformation'!$W$25,FALSE))</f>
        <v>#NUM!</v>
      </c>
      <c r="E4235">
        <f t="array" ref="E4235">IF(ISLOGICAL(D4235),"",FREQUENCY(IF('Data Transformation'!$B$425:$B$8425='Bin Analysis'!$B4227,'Data Transformation'!$G$425:$G$8425),D4235))</f>
        <v>2001</v>
      </c>
      <c r="F4235">
        <f t="shared" si="528"/>
        <v>0</v>
      </c>
      <c r="G4235">
        <f>Weighting!$H$11</f>
        <v>0</v>
      </c>
      <c r="H4235">
        <f t="array" ref="H4235">FREQUENCY(IF('Data Transformation'!$B$4:$B$8425=B4227,'Data Transformation'!$G$4:$G$8425),'Bin Analysis'!$B4235)</f>
        <v>2073</v>
      </c>
      <c r="I4235">
        <f t="shared" si="529"/>
        <v>0</v>
      </c>
      <c r="J4235">
        <f t="shared" si="530"/>
        <v>0</v>
      </c>
      <c r="K4235">
        <f>J4235*Weighting!$W$11</f>
        <v>0</v>
      </c>
      <c r="M4235" s="14"/>
    </row>
    <row r="4236" spans="1:25" x14ac:dyDescent="0.55000000000000004">
      <c r="A4236" s="32" t="str">
        <f>IF(Weighting!$P$12&gt;0,B4236,"")</f>
        <v/>
      </c>
      <c r="B4236" t="e">
        <f>Weighting!$C$12</f>
        <v>#DIV/0!</v>
      </c>
      <c r="C4236" t="e">
        <f>Weighting!$F$12</f>
        <v>#NUM!</v>
      </c>
      <c r="D4236" t="e">
        <f>IF(C4236=1,'Data Transformation'!$G$3+0.5*'Data Transformation'!$W$25,IF(C4237=1,D4237-'Data Transformation'!$W$25,FALSE))</f>
        <v>#NUM!</v>
      </c>
      <c r="E4236">
        <f t="array" ref="E4236">IF(ISLOGICAL(D4236),"",FREQUENCY(IF('Data Transformation'!$B$425:$B$8425='Bin Analysis'!$B4227,'Data Transformation'!$G$425:$G$8425),D4236))</f>
        <v>2001</v>
      </c>
      <c r="F4236">
        <f t="shared" si="528"/>
        <v>0</v>
      </c>
      <c r="G4236">
        <f>Weighting!$H$12</f>
        <v>0</v>
      </c>
      <c r="H4236">
        <f t="array" ref="H4236">FREQUENCY(IF('Data Transformation'!$B$4:$B$8425=B4227,'Data Transformation'!$G$4:$G$8425),'Bin Analysis'!$B4236)</f>
        <v>2073</v>
      </c>
      <c r="I4236">
        <f t="shared" si="529"/>
        <v>0</v>
      </c>
      <c r="J4236">
        <f t="shared" si="530"/>
        <v>0</v>
      </c>
      <c r="K4236">
        <f>J4236*Weighting!$W$12</f>
        <v>0</v>
      </c>
      <c r="M4236" s="14"/>
    </row>
    <row r="4237" spans="1:25" x14ac:dyDescent="0.55000000000000004">
      <c r="A4237" s="32" t="str">
        <f>IF(Weighting!$P$13&gt;0,B4237,"")</f>
        <v/>
      </c>
      <c r="B4237" t="e">
        <f>Weighting!$C$13</f>
        <v>#DIV/0!</v>
      </c>
      <c r="C4237" t="e">
        <f>Weighting!$F$13</f>
        <v>#NUM!</v>
      </c>
      <c r="D4237" t="e">
        <f>IF(C4237=1,'Data Transformation'!$G$3+0.5*'Data Transformation'!$W$25,IF(C4238=1,D4238-'Data Transformation'!$W$25,FALSE))</f>
        <v>#NUM!</v>
      </c>
      <c r="E4237">
        <f t="array" ref="E4237">IF(ISLOGICAL(D4237),"",FREQUENCY(IF('Data Transformation'!$B$425:$B$8425='Bin Analysis'!$B4227,'Data Transformation'!$G$425:$G$8425),D4237))</f>
        <v>2001</v>
      </c>
      <c r="F4237">
        <f t="shared" si="528"/>
        <v>0</v>
      </c>
      <c r="G4237">
        <f>Weighting!$H$13</f>
        <v>0</v>
      </c>
      <c r="H4237">
        <f t="array" ref="H4237">FREQUENCY(IF('Data Transformation'!$B$4:$B$8425=B4227,'Data Transformation'!$G$4:$G$8425),'Bin Analysis'!$B4237)</f>
        <v>2073</v>
      </c>
      <c r="I4237">
        <f t="shared" si="529"/>
        <v>0</v>
      </c>
      <c r="J4237">
        <f t="shared" si="530"/>
        <v>0</v>
      </c>
      <c r="K4237">
        <f>J4237*Weighting!$W$13</f>
        <v>0</v>
      </c>
      <c r="M4237" s="14"/>
    </row>
    <row r="4238" spans="1:25" x14ac:dyDescent="0.55000000000000004">
      <c r="A4238" s="32" t="str">
        <f>IF(Weighting!$P$14&gt;0,B4238,"")</f>
        <v/>
      </c>
      <c r="B4238" t="e">
        <f>Weighting!$C$14</f>
        <v>#DIV/0!</v>
      </c>
      <c r="C4238" t="e">
        <f>Weighting!$F$14</f>
        <v>#NUM!</v>
      </c>
      <c r="D4238" t="e">
        <f>IF(C4238=1,'Data Transformation'!$G$3+0.5*'Data Transformation'!$W$25,IF(C4239=1,D4239-'Data Transformation'!$W$25,FALSE))</f>
        <v>#NUM!</v>
      </c>
      <c r="E4238">
        <f t="array" ref="E4238">IF(ISLOGICAL(D4238),"",FREQUENCY(IF('Data Transformation'!$B$425:$B$8425='Bin Analysis'!$B4227,'Data Transformation'!$G$425:$G$8425),D4238))</f>
        <v>2001</v>
      </c>
      <c r="F4238">
        <f t="shared" si="528"/>
        <v>0</v>
      </c>
      <c r="G4238">
        <f>Weighting!$H$14</f>
        <v>0</v>
      </c>
      <c r="H4238">
        <f t="array" ref="H4238">FREQUENCY(IF('Data Transformation'!$B$4:$B$8425=B4227,'Data Transformation'!$G$4:$G$8425),'Bin Analysis'!$B4238)</f>
        <v>2073</v>
      </c>
      <c r="I4238">
        <f t="shared" si="529"/>
        <v>0</v>
      </c>
      <c r="J4238">
        <f t="shared" si="530"/>
        <v>0</v>
      </c>
      <c r="K4238">
        <f>J4238*Weighting!$W$14</f>
        <v>0</v>
      </c>
      <c r="M4238" s="14"/>
    </row>
    <row r="4239" spans="1:25" x14ac:dyDescent="0.55000000000000004">
      <c r="A4239" s="32" t="str">
        <f>IF(Weighting!$P$15&gt;0,B4239,"")</f>
        <v/>
      </c>
      <c r="B4239" t="e">
        <f>Weighting!$C$15</f>
        <v>#DIV/0!</v>
      </c>
      <c r="C4239" t="e">
        <f>Weighting!$F$15</f>
        <v>#NUM!</v>
      </c>
      <c r="D4239" t="e">
        <f>IF(C4239=1,'Data Transformation'!$G$3+0.5*'Data Transformation'!$W$25,IF(C4240=1,D4240-'Data Transformation'!$W$25,FALSE))</f>
        <v>#NUM!</v>
      </c>
      <c r="E4239">
        <f t="array" ref="E4239">IF(ISLOGICAL(D4239),"",FREQUENCY(IF('Data Transformation'!$B$425:$B$8425='Bin Analysis'!$B4227,'Data Transformation'!$G$425:$G$8425),D4239))</f>
        <v>2001</v>
      </c>
      <c r="F4239">
        <f t="shared" si="528"/>
        <v>0</v>
      </c>
      <c r="G4239">
        <f>Weighting!$H$15</f>
        <v>0</v>
      </c>
      <c r="H4239">
        <f t="array" ref="H4239">FREQUENCY(IF('Data Transformation'!$B$4:$B$8425=B4227,'Data Transformation'!$G$4:$G$8425),'Bin Analysis'!$B4239)</f>
        <v>2073</v>
      </c>
      <c r="I4239">
        <f t="shared" si="529"/>
        <v>0</v>
      </c>
      <c r="J4239">
        <f t="shared" si="530"/>
        <v>0</v>
      </c>
      <c r="K4239">
        <f>J4239*Weighting!$W$15</f>
        <v>0</v>
      </c>
      <c r="M4239" s="14"/>
    </row>
    <row r="4240" spans="1:25" x14ac:dyDescent="0.55000000000000004">
      <c r="A4240" s="32" t="str">
        <f>IF(Weighting!$P$16&gt;0,B4240,"")</f>
        <v/>
      </c>
      <c r="B4240" t="e">
        <f>Weighting!$C$16</f>
        <v>#DIV/0!</v>
      </c>
      <c r="C4240" t="e">
        <f>Weighting!$F$16</f>
        <v>#NUM!</v>
      </c>
      <c r="D4240" t="e">
        <f>IF(C4240=1,'Data Transformation'!$G$3+0.5*'Data Transformation'!$W$25,IF(C4241=1,D4241-'Data Transformation'!$W$25,FALSE))</f>
        <v>#NUM!</v>
      </c>
      <c r="E4240">
        <f t="array" ref="E4240">IF(ISLOGICAL(D4240),"",FREQUENCY(IF('Data Transformation'!$B$425:$B$8425='Bin Analysis'!$B4227,'Data Transformation'!$G$425:$G$8425),D4240))</f>
        <v>2001</v>
      </c>
      <c r="F4240">
        <f t="shared" si="528"/>
        <v>0</v>
      </c>
      <c r="G4240">
        <f>Weighting!$H$16</f>
        <v>0</v>
      </c>
      <c r="H4240">
        <f t="array" ref="H4240">FREQUENCY(IF('Data Transformation'!$B$4:$B$8425=B4227,'Data Transformation'!$G$4:$G$8425),'Bin Analysis'!$B4240)</f>
        <v>2073</v>
      </c>
      <c r="I4240">
        <f t="shared" si="529"/>
        <v>0</v>
      </c>
      <c r="J4240">
        <f t="shared" si="530"/>
        <v>0</v>
      </c>
      <c r="K4240">
        <f>J4240*Weighting!$W$16</f>
        <v>0</v>
      </c>
      <c r="M4240" s="14"/>
    </row>
    <row r="4241" spans="1:25" x14ac:dyDescent="0.55000000000000004">
      <c r="A4241" s="32" t="str">
        <f>IF(Weighting!$P$17&gt;0,B4241,"")</f>
        <v/>
      </c>
      <c r="B4241" t="e">
        <f>Weighting!$C$17</f>
        <v>#DIV/0!</v>
      </c>
      <c r="C4241" t="e">
        <f>Weighting!$F$17</f>
        <v>#NUM!</v>
      </c>
      <c r="D4241" t="e">
        <f>IF(C4241=1,'Data Transformation'!$G$3+0.5*'Data Transformation'!$W$25,IF(C4242=1,D4242-'Data Transformation'!$W$25,FALSE))</f>
        <v>#NUM!</v>
      </c>
      <c r="E4241">
        <f t="array" ref="E4241">IF(ISLOGICAL(D4241),"",FREQUENCY(IF('Data Transformation'!$B$425:$B$8425='Bin Analysis'!$B4227,'Data Transformation'!$G$425:$G$8425),D4241))</f>
        <v>2001</v>
      </c>
      <c r="F4241">
        <f t="shared" si="528"/>
        <v>0</v>
      </c>
      <c r="G4241">
        <f>Weighting!$H$17</f>
        <v>0</v>
      </c>
      <c r="H4241">
        <f t="array" ref="H4241">FREQUENCY(IF('Data Transformation'!$B$4:$B$8425=B4227,'Data Transformation'!$G$4:$G$8425),'Bin Analysis'!$B4241)</f>
        <v>2073</v>
      </c>
      <c r="I4241">
        <f t="shared" si="529"/>
        <v>0</v>
      </c>
      <c r="J4241">
        <f t="shared" si="530"/>
        <v>0</v>
      </c>
      <c r="K4241">
        <f>J4241*Weighting!$W$17</f>
        <v>0</v>
      </c>
      <c r="M4241" s="14"/>
    </row>
    <row r="4242" spans="1:25" x14ac:dyDescent="0.55000000000000004">
      <c r="A4242" s="32" t="str">
        <f>IF(Weighting!$P$18&gt;0,B4242,"")</f>
        <v/>
      </c>
      <c r="B4242" t="e">
        <f>Weighting!$C$18</f>
        <v>#DIV/0!</v>
      </c>
      <c r="C4242" t="e">
        <f>Weighting!$F$18</f>
        <v>#NUM!</v>
      </c>
      <c r="D4242" t="e">
        <f>IF(C4242=1,'Data Transformation'!$G$3+0.5*'Data Transformation'!$W$25,IF(C4243=1,D4243-'Data Transformation'!$W$25,FALSE))</f>
        <v>#NUM!</v>
      </c>
      <c r="E4242">
        <f t="array" ref="E4242">IF(ISLOGICAL(D4242),"",FREQUENCY(IF('Data Transformation'!$B$425:$B$8425='Bin Analysis'!$B4227,'Data Transformation'!$G$425:$G$8425),D4242))</f>
        <v>2001</v>
      </c>
      <c r="F4242">
        <f t="shared" si="528"/>
        <v>0</v>
      </c>
      <c r="G4242">
        <f>Weighting!$H$18</f>
        <v>0</v>
      </c>
      <c r="H4242">
        <f t="array" ref="H4242">FREQUENCY(IF('Data Transformation'!$B$4:$B$8425=B4227,'Data Transformation'!$G$4:$G$8425),'Bin Analysis'!$B4242)</f>
        <v>2073</v>
      </c>
      <c r="I4242">
        <f t="shared" si="529"/>
        <v>0</v>
      </c>
      <c r="J4242">
        <f t="shared" si="530"/>
        <v>0</v>
      </c>
      <c r="K4242">
        <f>J4242*Weighting!$W$18</f>
        <v>0</v>
      </c>
      <c r="M4242" s="14"/>
    </row>
    <row r="4243" spans="1:25" x14ac:dyDescent="0.55000000000000004">
      <c r="A4243" s="32" t="str">
        <f>IF(Weighting!$P$19&gt;0,B4243,"")</f>
        <v/>
      </c>
      <c r="B4243" t="e">
        <f>Weighting!$C$19</f>
        <v>#DIV/0!</v>
      </c>
      <c r="C4243" t="e">
        <f>Weighting!$F$19</f>
        <v>#NUM!</v>
      </c>
      <c r="D4243" t="e">
        <f>IF(C4243=1,'Data Transformation'!$G$3+0.5*'Data Transformation'!$W$25,IF(C4244=1,D4244-'Data Transformation'!$W$25,FALSE))</f>
        <v>#NUM!</v>
      </c>
      <c r="E4243">
        <f t="array" ref="E4243">IF(ISLOGICAL(D4243),"",FREQUENCY(IF('Data Transformation'!$B$425:$B$8425='Bin Analysis'!$B4227,'Data Transformation'!$G$425:$G$8425),D4243))</f>
        <v>2001</v>
      </c>
      <c r="F4243">
        <f t="shared" si="528"/>
        <v>0</v>
      </c>
      <c r="G4243">
        <f>Weighting!$H$19</f>
        <v>0</v>
      </c>
      <c r="H4243">
        <f t="array" ref="H4243">FREQUENCY(IF('Data Transformation'!$B$4:$B$8425=B4227,'Data Transformation'!$G$4:$G$8425),'Bin Analysis'!$B4243)</f>
        <v>2073</v>
      </c>
      <c r="I4243">
        <f t="shared" si="529"/>
        <v>0</v>
      </c>
      <c r="J4243">
        <f t="shared" si="530"/>
        <v>0</v>
      </c>
      <c r="K4243">
        <f>J4243*Weighting!$W$19</f>
        <v>0</v>
      </c>
      <c r="M4243" s="14"/>
    </row>
    <row r="4244" spans="1:25" x14ac:dyDescent="0.55000000000000004">
      <c r="A4244" s="32" t="str">
        <f>IF(Weighting!$P$20&gt;0,B4244,"")</f>
        <v/>
      </c>
      <c r="B4244" t="e">
        <f>Weighting!$C$20</f>
        <v>#DIV/0!</v>
      </c>
      <c r="C4244" t="e">
        <f>Weighting!$F$20</f>
        <v>#NUM!</v>
      </c>
      <c r="D4244" t="e">
        <f>IF(C4244=1,'Data Transformation'!$G$3+0.5*'Data Transformation'!$W$25,IF(C4245=1,D4245-'Data Transformation'!$W$25,FALSE))</f>
        <v>#NUM!</v>
      </c>
      <c r="E4244">
        <f t="array" ref="E4244">IF(ISLOGICAL(D4244),"",FREQUENCY(IF('Data Transformation'!$B$425:$B$8425='Bin Analysis'!$B4227,'Data Transformation'!$G$425:$G$8425),D4244))</f>
        <v>2001</v>
      </c>
      <c r="F4244">
        <f t="shared" si="528"/>
        <v>0</v>
      </c>
      <c r="G4244">
        <f>Weighting!$H$20</f>
        <v>0</v>
      </c>
      <c r="H4244">
        <f t="array" ref="H4244">FREQUENCY(IF('Data Transformation'!$B$4:$B$8425=B4227,'Data Transformation'!$G$4:$G$8425),'Bin Analysis'!$B4244)</f>
        <v>2073</v>
      </c>
      <c r="I4244">
        <f t="shared" si="529"/>
        <v>0</v>
      </c>
      <c r="J4244">
        <f t="shared" si="530"/>
        <v>0</v>
      </c>
      <c r="K4244">
        <f>J4244*Weighting!$W$20</f>
        <v>0</v>
      </c>
      <c r="M4244" s="14"/>
    </row>
    <row r="4245" spans="1:25" x14ac:dyDescent="0.55000000000000004">
      <c r="A4245" s="32" t="str">
        <f>IF(Weighting!$P$21&gt;0,B4245,"")</f>
        <v/>
      </c>
      <c r="B4245" t="e">
        <f>Weighting!$C$21</f>
        <v>#DIV/0!</v>
      </c>
      <c r="C4245" t="e">
        <f>Weighting!$F$21</f>
        <v>#NUM!</v>
      </c>
      <c r="D4245" t="e">
        <f>IF(C4245=1,'Data Transformation'!$G$3+0.5*'Data Transformation'!$W$25,IF(C4246=1,D4246-'Data Transformation'!$W$25,FALSE))</f>
        <v>#NUM!</v>
      </c>
      <c r="E4245">
        <f t="array" ref="E4245">IF(ISLOGICAL(D4245),"",FREQUENCY(IF('Data Transformation'!$B$425:$B$8425='Bin Analysis'!$B4227,'Data Transformation'!$G$425:$G$8425),D4245))</f>
        <v>2001</v>
      </c>
      <c r="F4245">
        <f t="shared" si="528"/>
        <v>0</v>
      </c>
      <c r="G4245">
        <f>Weighting!$H$21</f>
        <v>0</v>
      </c>
      <c r="H4245">
        <f t="array" ref="H4245">FREQUENCY(IF('Data Transformation'!$B$4:$B$8425=B4227,'Data Transformation'!$G$4:$G$8425),'Bin Analysis'!$B4245)</f>
        <v>2073</v>
      </c>
      <c r="I4245">
        <f t="shared" si="529"/>
        <v>0</v>
      </c>
      <c r="J4245">
        <f t="shared" si="530"/>
        <v>0</v>
      </c>
      <c r="K4245">
        <f>J4245*Weighting!$W$21</f>
        <v>0</v>
      </c>
      <c r="M4245" s="14"/>
    </row>
    <row r="4246" spans="1:25" x14ac:dyDescent="0.55000000000000004">
      <c r="A4246" s="32" t="str">
        <f>IF(Weighting!$P$22&gt;0,B4246,"")</f>
        <v/>
      </c>
      <c r="B4246" t="e">
        <f>Weighting!$C$22</f>
        <v>#DIV/0!</v>
      </c>
      <c r="C4246" t="e">
        <f>Weighting!$F$22</f>
        <v>#NUM!</v>
      </c>
      <c r="D4246" t="e">
        <f>IF(C4246=1,'Data Transformation'!$G$3+0.5*'Data Transformation'!$W$25,IF(C4247=1,D4247-'Data Transformation'!$W$25,FALSE))</f>
        <v>#NUM!</v>
      </c>
      <c r="E4246">
        <f t="array" ref="E4246">IF(ISLOGICAL(D4246),"",FREQUENCY(IF('Data Transformation'!$B$425:$B$8425='Bin Analysis'!$B4227,'Data Transformation'!$G$425:$G$8425),D4246))</f>
        <v>2001</v>
      </c>
      <c r="F4246">
        <f t="shared" si="528"/>
        <v>0</v>
      </c>
      <c r="G4246">
        <f>Weighting!$H$22</f>
        <v>0</v>
      </c>
      <c r="H4246">
        <f t="array" ref="H4246">FREQUENCY(IF('Data Transformation'!$B$4:$B$8425=B4227,'Data Transformation'!$G$4:$G$8425),'Bin Analysis'!$B4246)</f>
        <v>2073</v>
      </c>
      <c r="I4246">
        <f t="shared" si="529"/>
        <v>0</v>
      </c>
      <c r="J4246">
        <f t="shared" si="530"/>
        <v>0</v>
      </c>
      <c r="K4246">
        <f>J4246*Weighting!$W$22</f>
        <v>0</v>
      </c>
      <c r="M4246" s="14"/>
    </row>
    <row r="4247" spans="1:25" x14ac:dyDescent="0.55000000000000004">
      <c r="A4247" s="32" t="str">
        <f>IF(Weighting!$P$23&gt;0,B4247,"")</f>
        <v/>
      </c>
      <c r="B4247" t="e">
        <f>Weighting!$C$23</f>
        <v>#DIV/0!</v>
      </c>
      <c r="C4247" t="e">
        <f>Weighting!$F$23</f>
        <v>#NUM!</v>
      </c>
      <c r="D4247" t="e">
        <f>IF(C4247=1,'Data Transformation'!$G$3+0.5*'Data Transformation'!$W$25,IF(C4248=1,D4248-'Data Transformation'!$W$25,FALSE))</f>
        <v>#NUM!</v>
      </c>
      <c r="E4247">
        <f t="array" ref="E4247">IF(ISLOGICAL(D4247),"",FREQUENCY(IF('Data Transformation'!$B$425:$B$8425='Bin Analysis'!$B4227,'Data Transformation'!$G$425:$G$8425),D4247))</f>
        <v>2001</v>
      </c>
      <c r="F4247">
        <f t="shared" si="528"/>
        <v>0</v>
      </c>
      <c r="G4247">
        <f>Weighting!$H$23</f>
        <v>0</v>
      </c>
      <c r="H4247">
        <f t="array" ref="H4247">FREQUENCY(IF('Data Transformation'!$B$4:$B$8425=B4227,'Data Transformation'!$G$4:$G$8425),'Bin Analysis'!$B4247)</f>
        <v>2073</v>
      </c>
      <c r="I4247">
        <f t="shared" si="529"/>
        <v>0</v>
      </c>
      <c r="J4247">
        <f t="shared" si="530"/>
        <v>0</v>
      </c>
      <c r="K4247">
        <f>J4247*Weighting!$W$23</f>
        <v>0</v>
      </c>
      <c r="M4247" s="14"/>
    </row>
    <row r="4248" spans="1:25" x14ac:dyDescent="0.55000000000000004">
      <c r="A4248" s="32" t="str">
        <f>IF(Weighting!$P$24&gt;0,B4248,"")</f>
        <v/>
      </c>
      <c r="B4248" t="e">
        <f>Weighting!$C$24</f>
        <v>#DIV/0!</v>
      </c>
      <c r="C4248" t="e">
        <f>Weighting!$F$24</f>
        <v>#NUM!</v>
      </c>
      <c r="D4248" t="e">
        <f>IF(C4248=1,'Data Transformation'!$G$3+0.5*'Data Transformation'!$W$25,IF(C4249=1,D4249-'Data Transformation'!$W$25,FALSE))</f>
        <v>#NUM!</v>
      </c>
      <c r="E4248">
        <f t="array" ref="E4248">IF(ISLOGICAL(D4248),"",FREQUENCY(IF('Data Transformation'!$B$425:$B$8425='Bin Analysis'!$B4227,'Data Transformation'!$G$425:$G$8425),D4248))</f>
        <v>2001</v>
      </c>
      <c r="F4248">
        <f t="shared" si="528"/>
        <v>0</v>
      </c>
      <c r="G4248">
        <f>Weighting!$H$24</f>
        <v>0</v>
      </c>
      <c r="H4248">
        <f t="array" ref="H4248">FREQUENCY(IF('Data Transformation'!$B$4:$B$8425=B4227,'Data Transformation'!$G$4:$G$8425),'Bin Analysis'!$B4248)</f>
        <v>2073</v>
      </c>
      <c r="I4248">
        <f t="shared" si="529"/>
        <v>0</v>
      </c>
      <c r="J4248">
        <f t="shared" si="530"/>
        <v>0</v>
      </c>
      <c r="K4248">
        <f>J4248*Weighting!$W$24</f>
        <v>0</v>
      </c>
      <c r="M4248" s="14"/>
    </row>
    <row r="4249" spans="1:25" x14ac:dyDescent="0.55000000000000004">
      <c r="A4249" s="32" t="str">
        <f>IF(Weighting!$P$25&gt;0,B4249,"")</f>
        <v/>
      </c>
      <c r="B4249" t="e">
        <f>Weighting!$C$25</f>
        <v>#DIV/0!</v>
      </c>
      <c r="C4249" t="e">
        <f>Weighting!$F$25</f>
        <v>#NUM!</v>
      </c>
      <c r="D4249" t="e">
        <f>IF(C4249=1,'Data Transformation'!$G$3+0.5*'Data Transformation'!$W$25,IF(C4250=1,D4250-'Data Transformation'!$W$25,FALSE))</f>
        <v>#NUM!</v>
      </c>
      <c r="E4249">
        <f t="array" ref="E4249">IF(ISLOGICAL(D4249),"",FREQUENCY(IF('Data Transformation'!$B$425:$B$8425='Bin Analysis'!$B4227,'Data Transformation'!$G$425:$G$8425),D4249))</f>
        <v>2001</v>
      </c>
      <c r="F4249">
        <f t="shared" si="528"/>
        <v>0</v>
      </c>
      <c r="G4249">
        <f>Weighting!$H$25</f>
        <v>0</v>
      </c>
      <c r="H4249">
        <f t="array" ref="H4249">FREQUENCY(IF('Data Transformation'!$B$4:$B$8425=B4227,'Data Transformation'!$G$4:$G$8425),'Bin Analysis'!$B4249)</f>
        <v>2073</v>
      </c>
      <c r="I4249">
        <f t="shared" si="529"/>
        <v>0</v>
      </c>
      <c r="J4249">
        <f t="shared" si="530"/>
        <v>0</v>
      </c>
      <c r="K4249">
        <f>J4249*Weighting!$W$25</f>
        <v>0</v>
      </c>
      <c r="M4249" s="14"/>
    </row>
    <row r="4250" spans="1:25" x14ac:dyDescent="0.55000000000000004">
      <c r="O4250"/>
      <c r="P4250"/>
      <c r="Q4250"/>
      <c r="R4250"/>
    </row>
    <row r="4251" spans="1:25" ht="23.35" x14ac:dyDescent="0.8">
      <c r="A4251" s="21" t="s">
        <v>0</v>
      </c>
      <c r="B4251" s="21" t="str">
        <f>IFERROR(VLOOKUP(C4251,'Data Transformation'!$L$6:$M$426,2,FALSE),"")</f>
        <v/>
      </c>
      <c r="C4251" s="21">
        <f>C4227+1</f>
        <v>177</v>
      </c>
      <c r="D4251" s="21"/>
      <c r="E4251" s="21"/>
      <c r="F4251" s="21"/>
      <c r="G4251" s="21"/>
      <c r="H4251" s="22"/>
      <c r="I4251" s="22"/>
      <c r="J4251" s="22"/>
      <c r="K4251" s="21"/>
      <c r="L4251" s="21" t="str">
        <f>B4251</f>
        <v/>
      </c>
      <c r="M4251" s="23" t="e">
        <f>INDEX('Data Transformation'!$O$4:$O$424,MATCH($B4251,'Data Transformation'!$M$4:$M$424,0),MATCH($M$2,'Data Transformation'!$O$3,0))</f>
        <v>#N/A</v>
      </c>
      <c r="N4251" s="27" t="e">
        <f>IF('Input and Summary Results'!$J$16="minimum",'Bin Analysis'!X4252/(M4251-1),'Bin Analysis'!Y4251/('Bin Analysis'!M4251-1))</f>
        <v>#N/A</v>
      </c>
      <c r="O4251" s="27" t="e">
        <f>IF(M4251=FALSE,NA(),(VLOOKUP(1,C4254:K4273,4,FALSE))/(M4251-1))</f>
        <v>#N/A</v>
      </c>
      <c r="P4251" s="27" t="e">
        <f>IF(M4251=FALSE,NA(),SUM(J4254:J4273)/Weighting!$S$5)</f>
        <v>#N/A</v>
      </c>
      <c r="Q4251" s="27" t="e">
        <f>IF(M4251=FALSE,NA(),SUM(K4254:K4273)/Weighting!$S$6)</f>
        <v>#N/A</v>
      </c>
      <c r="R4251" s="27" t="e">
        <f>IF(M4251=FALSE,NA(),(VLOOKUP(1,G4254:K4273,3,FALSE))/(M4251-1))</f>
        <v>#N/A</v>
      </c>
      <c r="S4251" s="22" t="e">
        <f>IF(M4251=FALSE,NA(),IF(SUM(J4254:J4273)=2,"yes","no"))</f>
        <v>#N/A</v>
      </c>
      <c r="X4251" s="2" cm="2">
        <f t="array" ref="X4251:X4252">FREQUENCY(IF('Data Transformation'!$B$425:$B$6424='Bin Analysis'!L4251,'Data Transformation'!$G$425:$G$6424),'Data Transformation'!$U$11)</f>
        <v>0</v>
      </c>
      <c r="Y4251" s="2" cm="2">
        <f t="array" ref="Y4251:Y4252">FREQUENCY(IF('Data Transformation'!$B$425:$B$6424='Bin Analysis'!L4251,'Data Transformation'!$G$425:$G$6424),'Data Transformation'!$U$12)</f>
        <v>0</v>
      </c>
    </row>
    <row r="4252" spans="1:25" x14ac:dyDescent="0.55000000000000004">
      <c r="A4252" s="14" t="s">
        <v>67</v>
      </c>
      <c r="B4252" t="s">
        <v>47</v>
      </c>
      <c r="C4252" t="s">
        <v>5</v>
      </c>
      <c r="D4252" t="s">
        <v>100</v>
      </c>
      <c r="E4252" t="s">
        <v>101</v>
      </c>
      <c r="F4252" t="s">
        <v>102</v>
      </c>
      <c r="G4252" t="s">
        <v>70</v>
      </c>
      <c r="H4252" t="s">
        <v>31</v>
      </c>
      <c r="I4252" t="s">
        <v>32</v>
      </c>
      <c r="J4252" t="s">
        <v>46</v>
      </c>
      <c r="K4252" s="14" t="s">
        <v>45</v>
      </c>
      <c r="M4252" s="14"/>
      <c r="X4252" s="2">
        <v>0</v>
      </c>
      <c r="Y4252" s="2">
        <v>0</v>
      </c>
    </row>
    <row r="4253" spans="1:25" x14ac:dyDescent="0.55000000000000004">
      <c r="A4253" s="32"/>
      <c r="D4253" t="e">
        <f>IF(C4253=1,'Data Transformation'!$G$3+0.5*'Data Transformation'!$W$25,IF(C4254=1,D4254-'Data Transformation'!$W$25,FALSE))</f>
        <v>#NUM!</v>
      </c>
      <c r="E4253">
        <f t="array" ref="E4253">IF(ISLOGICAL(D4253),"",FREQUENCY(IF('Data Transformation'!$B$425:$B$8425='Bin Analysis'!$B4251,'Data Transformation'!$G$425:$G$8425),D4253))</f>
        <v>2001</v>
      </c>
      <c r="F4253" t="e">
        <f>IF(ISLOGICAL(D4253),"",E4253-E4252)</f>
        <v>#VALUE!</v>
      </c>
      <c r="M4253" s="14"/>
    </row>
    <row r="4254" spans="1:25" x14ac:dyDescent="0.55000000000000004">
      <c r="A4254" s="32" t="e">
        <f>IF(Weighting!$P$6&gt;0,B4254,"")</f>
        <v>#NUM!</v>
      </c>
      <c r="B4254" t="e">
        <f>Weighting!$C$6</f>
        <v>#DIV/0!</v>
      </c>
      <c r="C4254" t="e">
        <f>Weighting!$F$6</f>
        <v>#NUM!</v>
      </c>
      <c r="D4254" t="e">
        <f>IF(C4254=1,'Data Transformation'!$G$3+0.5*'Data Transformation'!$W$25,IF(C4255=1,D4255-'Data Transformation'!$W$25,FALSE))</f>
        <v>#NUM!</v>
      </c>
      <c r="E4254">
        <f t="array" ref="E4254">IF(ISLOGICAL(D4254),"",FREQUENCY(IF('Data Transformation'!$B$425:$B$8425='Bin Analysis'!$B4251,'Data Transformation'!$G$425:$G$8425),D4254))</f>
        <v>2001</v>
      </c>
      <c r="F4254">
        <f>IF(ISLOGICAL(D4254),"",E4254-E4253)</f>
        <v>0</v>
      </c>
      <c r="G4254">
        <f>Weighting!$H$6</f>
        <v>1</v>
      </c>
      <c r="H4254">
        <f t="array" ref="H4254">FREQUENCY(IF('Data Transformation'!$B$4:$B$8425=B4251,'Data Transformation'!$G$4:$G$8425),'Bin Analysis'!$B4254)</f>
        <v>2073</v>
      </c>
      <c r="I4254">
        <f>H4254-H4253</f>
        <v>2073</v>
      </c>
      <c r="J4254">
        <f>IF(I4254=0,0,1)</f>
        <v>1</v>
      </c>
      <c r="K4254" t="e">
        <f>J4254*Weighting!$W$6</f>
        <v>#NUM!</v>
      </c>
      <c r="M4254" s="14"/>
    </row>
    <row r="4255" spans="1:25" x14ac:dyDescent="0.55000000000000004">
      <c r="A4255" s="32" t="str">
        <f>IF(Weighting!$P$7&gt;0,B4255,"")</f>
        <v/>
      </c>
      <c r="B4255" t="e">
        <f>Weighting!$C$7</f>
        <v>#DIV/0!</v>
      </c>
      <c r="C4255" t="e">
        <f>Weighting!$F$7</f>
        <v>#NUM!</v>
      </c>
      <c r="D4255" t="e">
        <f>IF(C4255=1,'Data Transformation'!$G$3+0.5*'Data Transformation'!$W$25,IF(C4256=1,D4256-'Data Transformation'!$W$25,FALSE))</f>
        <v>#NUM!</v>
      </c>
      <c r="E4255">
        <f t="array" ref="E4255">IF(ISLOGICAL(D4255),"",FREQUENCY(IF('Data Transformation'!$B$425:$B$8425='Bin Analysis'!$B4251,'Data Transformation'!$G$425:$G$8425),D4255))</f>
        <v>2001</v>
      </c>
      <c r="F4255">
        <f t="shared" ref="F4255:F4273" si="531">IF(ISLOGICAL(D4255),"",E4255-E4254)</f>
        <v>0</v>
      </c>
      <c r="G4255">
        <f>Weighting!$H$7</f>
        <v>0</v>
      </c>
      <c r="H4255">
        <f t="array" ref="H4255">FREQUENCY(IF('Data Transformation'!$B$4:$B$8425=B4251,'Data Transformation'!$G$4:$G$8425),'Bin Analysis'!$B4255)</f>
        <v>2073</v>
      </c>
      <c r="I4255">
        <f t="shared" ref="I4255:I4273" si="532">H4255-H4254</f>
        <v>0</v>
      </c>
      <c r="J4255">
        <f>IF(I4255=0,0,1)</f>
        <v>0</v>
      </c>
      <c r="K4255">
        <f>J4255*Weighting!$W$7</f>
        <v>0</v>
      </c>
      <c r="M4255" s="14"/>
    </row>
    <row r="4256" spans="1:25" x14ac:dyDescent="0.55000000000000004">
      <c r="A4256" s="32" t="str">
        <f>IF(Weighting!$P$8&gt;0,B4256,"")</f>
        <v/>
      </c>
      <c r="B4256" t="e">
        <f>Weighting!$C$8</f>
        <v>#DIV/0!</v>
      </c>
      <c r="C4256" t="e">
        <f>Weighting!$F$8</f>
        <v>#NUM!</v>
      </c>
      <c r="D4256" t="e">
        <f>IF(C4256=1,'Data Transformation'!$G$3+0.5*'Data Transformation'!$W$25,IF(C4257=1,D4257-'Data Transformation'!$W$25,FALSE))</f>
        <v>#NUM!</v>
      </c>
      <c r="E4256">
        <f t="array" ref="E4256">IF(ISLOGICAL(D4256),"",FREQUENCY(IF('Data Transformation'!$B$425:$B$8425='Bin Analysis'!$B4251,'Data Transformation'!$G$425:$G$8425),D4256))</f>
        <v>2001</v>
      </c>
      <c r="F4256">
        <f t="shared" si="531"/>
        <v>0</v>
      </c>
      <c r="G4256">
        <f>Weighting!$H$8</f>
        <v>0</v>
      </c>
      <c r="H4256">
        <f t="array" ref="H4256">FREQUENCY(IF('Data Transformation'!$B$4:$B$8425=B4251,'Data Transformation'!$G$4:$G$8425),'Bin Analysis'!$B4256)</f>
        <v>2073</v>
      </c>
      <c r="I4256">
        <f t="shared" si="532"/>
        <v>0</v>
      </c>
      <c r="J4256">
        <f t="shared" ref="J4256:J4273" si="533">IF(I4256=0,0,1)</f>
        <v>0</v>
      </c>
      <c r="K4256">
        <f>J4256*Weighting!$W$8</f>
        <v>0</v>
      </c>
      <c r="M4256" s="14"/>
    </row>
    <row r="4257" spans="1:13" x14ac:dyDescent="0.55000000000000004">
      <c r="A4257" s="32" t="str">
        <f>IF(Weighting!$P$9&gt;0,B4257,"")</f>
        <v/>
      </c>
      <c r="B4257" s="50" t="e">
        <f>Weighting!$C$9</f>
        <v>#DIV/0!</v>
      </c>
      <c r="C4257" t="e">
        <f>Weighting!$F$9</f>
        <v>#NUM!</v>
      </c>
      <c r="D4257" t="e">
        <f>IF(C4257=1,'Data Transformation'!$G$3+0.5*'Data Transformation'!$W$25,IF(C4258=1,D4258-'Data Transformation'!$W$25,FALSE))</f>
        <v>#NUM!</v>
      </c>
      <c r="E4257">
        <f t="array" ref="E4257">IF(ISLOGICAL(D4257),"",FREQUENCY(IF('Data Transformation'!$B$425:$B$8425='Bin Analysis'!$B4251,'Data Transformation'!$G$425:$G$8425),D4257))</f>
        <v>2001</v>
      </c>
      <c r="F4257">
        <f t="shared" si="531"/>
        <v>0</v>
      </c>
      <c r="G4257">
        <f>Weighting!$H$9</f>
        <v>0</v>
      </c>
      <c r="H4257">
        <f t="array" ref="H4257">FREQUENCY(IF('Data Transformation'!$B$4:$B$8425=B4251,'Data Transformation'!$G$4:$G$8425),'Bin Analysis'!$B4257)</f>
        <v>2073</v>
      </c>
      <c r="I4257">
        <f t="shared" si="532"/>
        <v>0</v>
      </c>
      <c r="J4257">
        <f t="shared" si="533"/>
        <v>0</v>
      </c>
      <c r="K4257">
        <f>J4257*Weighting!$W$9</f>
        <v>0</v>
      </c>
      <c r="M4257" s="14"/>
    </row>
    <row r="4258" spans="1:13" x14ac:dyDescent="0.55000000000000004">
      <c r="A4258" s="32" t="str">
        <f>IF(Weighting!$P$10&gt;0,B4258,"")</f>
        <v/>
      </c>
      <c r="B4258" t="e">
        <f>Weighting!$C$10</f>
        <v>#DIV/0!</v>
      </c>
      <c r="C4258" t="e">
        <f>Weighting!$F$10</f>
        <v>#NUM!</v>
      </c>
      <c r="D4258" t="e">
        <f>IF(C4258=1,'Data Transformation'!$G$3+0.5*'Data Transformation'!$W$25,IF(C4259=1,D4259-'Data Transformation'!$W$25,FALSE))</f>
        <v>#NUM!</v>
      </c>
      <c r="E4258">
        <f t="array" ref="E4258">IF(ISLOGICAL(D4258),"",FREQUENCY(IF('Data Transformation'!$B$425:$B$8425='Bin Analysis'!$B4251,'Data Transformation'!$G$425:$G$8425),D4258))</f>
        <v>2001</v>
      </c>
      <c r="F4258">
        <f t="shared" si="531"/>
        <v>0</v>
      </c>
      <c r="G4258">
        <f>Weighting!$H$10</f>
        <v>0</v>
      </c>
      <c r="H4258">
        <f t="array" ref="H4258">FREQUENCY(IF('Data Transformation'!$B$4:$B$8425=B4251,'Data Transformation'!$G$4:$G$8425),'Bin Analysis'!$B4258)</f>
        <v>2073</v>
      </c>
      <c r="I4258">
        <f t="shared" si="532"/>
        <v>0</v>
      </c>
      <c r="J4258">
        <f t="shared" si="533"/>
        <v>0</v>
      </c>
      <c r="K4258">
        <f>J4258*Weighting!$W$10</f>
        <v>0</v>
      </c>
      <c r="M4258" s="14"/>
    </row>
    <row r="4259" spans="1:13" x14ac:dyDescent="0.55000000000000004">
      <c r="A4259" s="32" t="str">
        <f>IF(Weighting!$P$11&gt;0,B4259,"")</f>
        <v/>
      </c>
      <c r="B4259" t="e">
        <f>Weighting!$C$11</f>
        <v>#DIV/0!</v>
      </c>
      <c r="C4259" t="e">
        <f>Weighting!$F$11</f>
        <v>#NUM!</v>
      </c>
      <c r="D4259" t="e">
        <f>IF(C4259=1,'Data Transformation'!$G$3+0.5*'Data Transformation'!$W$25,IF(C4260=1,D4260-'Data Transformation'!$W$25,FALSE))</f>
        <v>#NUM!</v>
      </c>
      <c r="E4259">
        <f t="array" ref="E4259">IF(ISLOGICAL(D4259),"",FREQUENCY(IF('Data Transformation'!$B$425:$B$8425='Bin Analysis'!$B4251,'Data Transformation'!$G$425:$G$8425),D4259))</f>
        <v>2001</v>
      </c>
      <c r="F4259">
        <f t="shared" si="531"/>
        <v>0</v>
      </c>
      <c r="G4259">
        <f>Weighting!$H$11</f>
        <v>0</v>
      </c>
      <c r="H4259">
        <f t="array" ref="H4259">FREQUENCY(IF('Data Transformation'!$B$4:$B$8425=B4251,'Data Transformation'!$G$4:$G$8425),'Bin Analysis'!$B4259)</f>
        <v>2073</v>
      </c>
      <c r="I4259">
        <f t="shared" si="532"/>
        <v>0</v>
      </c>
      <c r="J4259">
        <f t="shared" si="533"/>
        <v>0</v>
      </c>
      <c r="K4259">
        <f>J4259*Weighting!$W$11</f>
        <v>0</v>
      </c>
      <c r="M4259" s="14"/>
    </row>
    <row r="4260" spans="1:13" x14ac:dyDescent="0.55000000000000004">
      <c r="A4260" s="32" t="str">
        <f>IF(Weighting!$P$12&gt;0,B4260,"")</f>
        <v/>
      </c>
      <c r="B4260" t="e">
        <f>Weighting!$C$12</f>
        <v>#DIV/0!</v>
      </c>
      <c r="C4260" t="e">
        <f>Weighting!$F$12</f>
        <v>#NUM!</v>
      </c>
      <c r="D4260" t="e">
        <f>IF(C4260=1,'Data Transformation'!$G$3+0.5*'Data Transformation'!$W$25,IF(C4261=1,D4261-'Data Transformation'!$W$25,FALSE))</f>
        <v>#NUM!</v>
      </c>
      <c r="E4260">
        <f t="array" ref="E4260">IF(ISLOGICAL(D4260),"",FREQUENCY(IF('Data Transformation'!$B$425:$B$8425='Bin Analysis'!$B4251,'Data Transformation'!$G$425:$G$8425),D4260))</f>
        <v>2001</v>
      </c>
      <c r="F4260">
        <f t="shared" si="531"/>
        <v>0</v>
      </c>
      <c r="G4260">
        <f>Weighting!$H$12</f>
        <v>0</v>
      </c>
      <c r="H4260">
        <f t="array" ref="H4260">FREQUENCY(IF('Data Transformation'!$B$4:$B$8425=B4251,'Data Transformation'!$G$4:$G$8425),'Bin Analysis'!$B4260)</f>
        <v>2073</v>
      </c>
      <c r="I4260">
        <f t="shared" si="532"/>
        <v>0</v>
      </c>
      <c r="J4260">
        <f t="shared" si="533"/>
        <v>0</v>
      </c>
      <c r="K4260">
        <f>J4260*Weighting!$W$12</f>
        <v>0</v>
      </c>
      <c r="M4260" s="14"/>
    </row>
    <row r="4261" spans="1:13" x14ac:dyDescent="0.55000000000000004">
      <c r="A4261" s="32" t="str">
        <f>IF(Weighting!$P$13&gt;0,B4261,"")</f>
        <v/>
      </c>
      <c r="B4261" t="e">
        <f>Weighting!$C$13</f>
        <v>#DIV/0!</v>
      </c>
      <c r="C4261" t="e">
        <f>Weighting!$F$13</f>
        <v>#NUM!</v>
      </c>
      <c r="D4261" t="e">
        <f>IF(C4261=1,'Data Transformation'!$G$3+0.5*'Data Transformation'!$W$25,IF(C4262=1,D4262-'Data Transformation'!$W$25,FALSE))</f>
        <v>#NUM!</v>
      </c>
      <c r="E4261">
        <f t="array" ref="E4261">IF(ISLOGICAL(D4261),"",FREQUENCY(IF('Data Transformation'!$B$425:$B$8425='Bin Analysis'!$B4251,'Data Transformation'!$G$425:$G$8425),D4261))</f>
        <v>2001</v>
      </c>
      <c r="F4261">
        <f t="shared" si="531"/>
        <v>0</v>
      </c>
      <c r="G4261">
        <f>Weighting!$H$13</f>
        <v>0</v>
      </c>
      <c r="H4261">
        <f t="array" ref="H4261">FREQUENCY(IF('Data Transformation'!$B$4:$B$8425=B4251,'Data Transformation'!$G$4:$G$8425),'Bin Analysis'!$B4261)</f>
        <v>2073</v>
      </c>
      <c r="I4261">
        <f t="shared" si="532"/>
        <v>0</v>
      </c>
      <c r="J4261">
        <f t="shared" si="533"/>
        <v>0</v>
      </c>
      <c r="K4261">
        <f>J4261*Weighting!$W$13</f>
        <v>0</v>
      </c>
      <c r="M4261" s="14"/>
    </row>
    <row r="4262" spans="1:13" x14ac:dyDescent="0.55000000000000004">
      <c r="A4262" s="32" t="str">
        <f>IF(Weighting!$P$14&gt;0,B4262,"")</f>
        <v/>
      </c>
      <c r="B4262" t="e">
        <f>Weighting!$C$14</f>
        <v>#DIV/0!</v>
      </c>
      <c r="C4262" t="e">
        <f>Weighting!$F$14</f>
        <v>#NUM!</v>
      </c>
      <c r="D4262" t="e">
        <f>IF(C4262=1,'Data Transformation'!$G$3+0.5*'Data Transformation'!$W$25,IF(C4263=1,D4263-'Data Transformation'!$W$25,FALSE))</f>
        <v>#NUM!</v>
      </c>
      <c r="E4262">
        <f t="array" ref="E4262">IF(ISLOGICAL(D4262),"",FREQUENCY(IF('Data Transformation'!$B$425:$B$8425='Bin Analysis'!$B4251,'Data Transformation'!$G$425:$G$8425),D4262))</f>
        <v>2001</v>
      </c>
      <c r="F4262">
        <f t="shared" si="531"/>
        <v>0</v>
      </c>
      <c r="G4262">
        <f>Weighting!$H$14</f>
        <v>0</v>
      </c>
      <c r="H4262">
        <f t="array" ref="H4262">FREQUENCY(IF('Data Transformation'!$B$4:$B$8425=B4251,'Data Transformation'!$G$4:$G$8425),'Bin Analysis'!$B4262)</f>
        <v>2073</v>
      </c>
      <c r="I4262">
        <f t="shared" si="532"/>
        <v>0</v>
      </c>
      <c r="J4262">
        <f t="shared" si="533"/>
        <v>0</v>
      </c>
      <c r="K4262">
        <f>J4262*Weighting!$W$14</f>
        <v>0</v>
      </c>
      <c r="M4262" s="14"/>
    </row>
    <row r="4263" spans="1:13" x14ac:dyDescent="0.55000000000000004">
      <c r="A4263" s="32" t="str">
        <f>IF(Weighting!$P$15&gt;0,B4263,"")</f>
        <v/>
      </c>
      <c r="B4263" t="e">
        <f>Weighting!$C$15</f>
        <v>#DIV/0!</v>
      </c>
      <c r="C4263" t="e">
        <f>Weighting!$F$15</f>
        <v>#NUM!</v>
      </c>
      <c r="D4263" t="e">
        <f>IF(C4263=1,'Data Transformation'!$G$3+0.5*'Data Transformation'!$W$25,IF(C4264=1,D4264-'Data Transformation'!$W$25,FALSE))</f>
        <v>#NUM!</v>
      </c>
      <c r="E4263">
        <f t="array" ref="E4263">IF(ISLOGICAL(D4263),"",FREQUENCY(IF('Data Transformation'!$B$425:$B$8425='Bin Analysis'!$B4251,'Data Transformation'!$G$425:$G$8425),D4263))</f>
        <v>2001</v>
      </c>
      <c r="F4263">
        <f t="shared" si="531"/>
        <v>0</v>
      </c>
      <c r="G4263">
        <f>Weighting!$H$15</f>
        <v>0</v>
      </c>
      <c r="H4263">
        <f t="array" ref="H4263">FREQUENCY(IF('Data Transformation'!$B$4:$B$8425=B4251,'Data Transformation'!$G$4:$G$8425),'Bin Analysis'!$B4263)</f>
        <v>2073</v>
      </c>
      <c r="I4263">
        <f t="shared" si="532"/>
        <v>0</v>
      </c>
      <c r="J4263">
        <f t="shared" si="533"/>
        <v>0</v>
      </c>
      <c r="K4263">
        <f>J4263*Weighting!$W$15</f>
        <v>0</v>
      </c>
      <c r="M4263" s="14"/>
    </row>
    <row r="4264" spans="1:13" x14ac:dyDescent="0.55000000000000004">
      <c r="A4264" s="32" t="str">
        <f>IF(Weighting!$P$16&gt;0,B4264,"")</f>
        <v/>
      </c>
      <c r="B4264" t="e">
        <f>Weighting!$C$16</f>
        <v>#DIV/0!</v>
      </c>
      <c r="C4264" t="e">
        <f>Weighting!$F$16</f>
        <v>#NUM!</v>
      </c>
      <c r="D4264" t="e">
        <f>IF(C4264=1,'Data Transformation'!$G$3+0.5*'Data Transformation'!$W$25,IF(C4265=1,D4265-'Data Transformation'!$W$25,FALSE))</f>
        <v>#NUM!</v>
      </c>
      <c r="E4264">
        <f t="array" ref="E4264">IF(ISLOGICAL(D4264),"",FREQUENCY(IF('Data Transformation'!$B$425:$B$8425='Bin Analysis'!$B4251,'Data Transformation'!$G$425:$G$8425),D4264))</f>
        <v>2001</v>
      </c>
      <c r="F4264">
        <f t="shared" si="531"/>
        <v>0</v>
      </c>
      <c r="G4264">
        <f>Weighting!$H$16</f>
        <v>0</v>
      </c>
      <c r="H4264">
        <f t="array" ref="H4264">FREQUENCY(IF('Data Transformation'!$B$4:$B$8425=B4251,'Data Transformation'!$G$4:$G$8425),'Bin Analysis'!$B4264)</f>
        <v>2073</v>
      </c>
      <c r="I4264">
        <f t="shared" si="532"/>
        <v>0</v>
      </c>
      <c r="J4264">
        <f t="shared" si="533"/>
        <v>0</v>
      </c>
      <c r="K4264">
        <f>J4264*Weighting!$W$16</f>
        <v>0</v>
      </c>
      <c r="M4264" s="14"/>
    </row>
    <row r="4265" spans="1:13" x14ac:dyDescent="0.55000000000000004">
      <c r="A4265" s="32" t="str">
        <f>IF(Weighting!$P$17&gt;0,B4265,"")</f>
        <v/>
      </c>
      <c r="B4265" t="e">
        <f>Weighting!$C$17</f>
        <v>#DIV/0!</v>
      </c>
      <c r="C4265" t="e">
        <f>Weighting!$F$17</f>
        <v>#NUM!</v>
      </c>
      <c r="D4265" t="e">
        <f>IF(C4265=1,'Data Transformation'!$G$3+0.5*'Data Transformation'!$W$25,IF(C4266=1,D4266-'Data Transformation'!$W$25,FALSE))</f>
        <v>#NUM!</v>
      </c>
      <c r="E4265">
        <f t="array" ref="E4265">IF(ISLOGICAL(D4265),"",FREQUENCY(IF('Data Transformation'!$B$425:$B$8425='Bin Analysis'!$B4251,'Data Transformation'!$G$425:$G$8425),D4265))</f>
        <v>2001</v>
      </c>
      <c r="F4265">
        <f t="shared" si="531"/>
        <v>0</v>
      </c>
      <c r="G4265">
        <f>Weighting!$H$17</f>
        <v>0</v>
      </c>
      <c r="H4265">
        <f t="array" ref="H4265">FREQUENCY(IF('Data Transformation'!$B$4:$B$8425=B4251,'Data Transformation'!$G$4:$G$8425),'Bin Analysis'!$B4265)</f>
        <v>2073</v>
      </c>
      <c r="I4265">
        <f t="shared" si="532"/>
        <v>0</v>
      </c>
      <c r="J4265">
        <f t="shared" si="533"/>
        <v>0</v>
      </c>
      <c r="K4265">
        <f>J4265*Weighting!$W$17</f>
        <v>0</v>
      </c>
      <c r="M4265" s="14"/>
    </row>
    <row r="4266" spans="1:13" x14ac:dyDescent="0.55000000000000004">
      <c r="A4266" s="32" t="str">
        <f>IF(Weighting!$P$18&gt;0,B4266,"")</f>
        <v/>
      </c>
      <c r="B4266" t="e">
        <f>Weighting!$C$18</f>
        <v>#DIV/0!</v>
      </c>
      <c r="C4266" t="e">
        <f>Weighting!$F$18</f>
        <v>#NUM!</v>
      </c>
      <c r="D4266" t="e">
        <f>IF(C4266=1,'Data Transformation'!$G$3+0.5*'Data Transformation'!$W$25,IF(C4267=1,D4267-'Data Transformation'!$W$25,FALSE))</f>
        <v>#NUM!</v>
      </c>
      <c r="E4266">
        <f t="array" ref="E4266">IF(ISLOGICAL(D4266),"",FREQUENCY(IF('Data Transformation'!$B$425:$B$8425='Bin Analysis'!$B4251,'Data Transformation'!$G$425:$G$8425),D4266))</f>
        <v>2001</v>
      </c>
      <c r="F4266">
        <f t="shared" si="531"/>
        <v>0</v>
      </c>
      <c r="G4266">
        <f>Weighting!$H$18</f>
        <v>0</v>
      </c>
      <c r="H4266">
        <f t="array" ref="H4266">FREQUENCY(IF('Data Transformation'!$B$4:$B$8425=B4251,'Data Transformation'!$G$4:$G$8425),'Bin Analysis'!$B4266)</f>
        <v>2073</v>
      </c>
      <c r="I4266">
        <f t="shared" si="532"/>
        <v>0</v>
      </c>
      <c r="J4266">
        <f t="shared" si="533"/>
        <v>0</v>
      </c>
      <c r="K4266">
        <f>J4266*Weighting!$W$18</f>
        <v>0</v>
      </c>
      <c r="M4266" s="14"/>
    </row>
    <row r="4267" spans="1:13" x14ac:dyDescent="0.55000000000000004">
      <c r="A4267" s="32" t="str">
        <f>IF(Weighting!$P$19&gt;0,B4267,"")</f>
        <v/>
      </c>
      <c r="B4267" t="e">
        <f>Weighting!$C$19</f>
        <v>#DIV/0!</v>
      </c>
      <c r="C4267" t="e">
        <f>Weighting!$F$19</f>
        <v>#NUM!</v>
      </c>
      <c r="D4267" t="e">
        <f>IF(C4267=1,'Data Transformation'!$G$3+0.5*'Data Transformation'!$W$25,IF(C4268=1,D4268-'Data Transformation'!$W$25,FALSE))</f>
        <v>#NUM!</v>
      </c>
      <c r="E4267">
        <f t="array" ref="E4267">IF(ISLOGICAL(D4267),"",FREQUENCY(IF('Data Transformation'!$B$425:$B$8425='Bin Analysis'!$B4251,'Data Transformation'!$G$425:$G$8425),D4267))</f>
        <v>2001</v>
      </c>
      <c r="F4267">
        <f t="shared" si="531"/>
        <v>0</v>
      </c>
      <c r="G4267">
        <f>Weighting!$H$19</f>
        <v>0</v>
      </c>
      <c r="H4267">
        <f t="array" ref="H4267">FREQUENCY(IF('Data Transformation'!$B$4:$B$8425=B4251,'Data Transformation'!$G$4:$G$8425),'Bin Analysis'!$B4267)</f>
        <v>2073</v>
      </c>
      <c r="I4267">
        <f t="shared" si="532"/>
        <v>0</v>
      </c>
      <c r="J4267">
        <f t="shared" si="533"/>
        <v>0</v>
      </c>
      <c r="K4267">
        <f>J4267*Weighting!$W$19</f>
        <v>0</v>
      </c>
      <c r="M4267" s="14"/>
    </row>
    <row r="4268" spans="1:13" x14ac:dyDescent="0.55000000000000004">
      <c r="A4268" s="32" t="str">
        <f>IF(Weighting!$P$20&gt;0,B4268,"")</f>
        <v/>
      </c>
      <c r="B4268" t="e">
        <f>Weighting!$C$20</f>
        <v>#DIV/0!</v>
      </c>
      <c r="C4268" t="e">
        <f>Weighting!$F$20</f>
        <v>#NUM!</v>
      </c>
      <c r="D4268" t="e">
        <f>IF(C4268=1,'Data Transformation'!$G$3+0.5*'Data Transformation'!$W$25,IF(C4269=1,D4269-'Data Transformation'!$W$25,FALSE))</f>
        <v>#NUM!</v>
      </c>
      <c r="E4268">
        <f t="array" ref="E4268">IF(ISLOGICAL(D4268),"",FREQUENCY(IF('Data Transformation'!$B$425:$B$8425='Bin Analysis'!$B4251,'Data Transformation'!$G$425:$G$8425),D4268))</f>
        <v>2001</v>
      </c>
      <c r="F4268">
        <f t="shared" si="531"/>
        <v>0</v>
      </c>
      <c r="G4268">
        <f>Weighting!$H$20</f>
        <v>0</v>
      </c>
      <c r="H4268">
        <f t="array" ref="H4268">FREQUENCY(IF('Data Transformation'!$B$4:$B$8425=B4251,'Data Transformation'!$G$4:$G$8425),'Bin Analysis'!$B4268)</f>
        <v>2073</v>
      </c>
      <c r="I4268">
        <f t="shared" si="532"/>
        <v>0</v>
      </c>
      <c r="J4268">
        <f t="shared" si="533"/>
        <v>0</v>
      </c>
      <c r="K4268">
        <f>J4268*Weighting!$W$20</f>
        <v>0</v>
      </c>
      <c r="M4268" s="14"/>
    </row>
    <row r="4269" spans="1:13" x14ac:dyDescent="0.55000000000000004">
      <c r="A4269" s="32" t="str">
        <f>IF(Weighting!$P$21&gt;0,B4269,"")</f>
        <v/>
      </c>
      <c r="B4269" t="e">
        <f>Weighting!$C$21</f>
        <v>#DIV/0!</v>
      </c>
      <c r="C4269" t="e">
        <f>Weighting!$F$21</f>
        <v>#NUM!</v>
      </c>
      <c r="D4269" t="e">
        <f>IF(C4269=1,'Data Transformation'!$G$3+0.5*'Data Transformation'!$W$25,IF(C4270=1,D4270-'Data Transformation'!$W$25,FALSE))</f>
        <v>#NUM!</v>
      </c>
      <c r="E4269">
        <f t="array" ref="E4269">IF(ISLOGICAL(D4269),"",FREQUENCY(IF('Data Transformation'!$B$425:$B$8425='Bin Analysis'!$B4251,'Data Transformation'!$G$425:$G$8425),D4269))</f>
        <v>2001</v>
      </c>
      <c r="F4269">
        <f t="shared" si="531"/>
        <v>0</v>
      </c>
      <c r="G4269">
        <f>Weighting!$H$21</f>
        <v>0</v>
      </c>
      <c r="H4269">
        <f t="array" ref="H4269">FREQUENCY(IF('Data Transformation'!$B$4:$B$8425=B4251,'Data Transformation'!$G$4:$G$8425),'Bin Analysis'!$B4269)</f>
        <v>2073</v>
      </c>
      <c r="I4269">
        <f t="shared" si="532"/>
        <v>0</v>
      </c>
      <c r="J4269">
        <f t="shared" si="533"/>
        <v>0</v>
      </c>
      <c r="K4269">
        <f>J4269*Weighting!$W$21</f>
        <v>0</v>
      </c>
      <c r="M4269" s="14"/>
    </row>
    <row r="4270" spans="1:13" x14ac:dyDescent="0.55000000000000004">
      <c r="A4270" s="32" t="str">
        <f>IF(Weighting!$P$22&gt;0,B4270,"")</f>
        <v/>
      </c>
      <c r="B4270" t="e">
        <f>Weighting!$C$22</f>
        <v>#DIV/0!</v>
      </c>
      <c r="C4270" t="e">
        <f>Weighting!$F$22</f>
        <v>#NUM!</v>
      </c>
      <c r="D4270" t="e">
        <f>IF(C4270=1,'Data Transformation'!$G$3+0.5*'Data Transformation'!$W$25,IF(C4271=1,D4271-'Data Transformation'!$W$25,FALSE))</f>
        <v>#NUM!</v>
      </c>
      <c r="E4270">
        <f t="array" ref="E4270">IF(ISLOGICAL(D4270),"",FREQUENCY(IF('Data Transformation'!$B$425:$B$8425='Bin Analysis'!$B4251,'Data Transformation'!$G$425:$G$8425),D4270))</f>
        <v>2001</v>
      </c>
      <c r="F4270">
        <f t="shared" si="531"/>
        <v>0</v>
      </c>
      <c r="G4270">
        <f>Weighting!$H$22</f>
        <v>0</v>
      </c>
      <c r="H4270">
        <f t="array" ref="H4270">FREQUENCY(IF('Data Transformation'!$B$4:$B$8425=B4251,'Data Transformation'!$G$4:$G$8425),'Bin Analysis'!$B4270)</f>
        <v>2073</v>
      </c>
      <c r="I4270">
        <f t="shared" si="532"/>
        <v>0</v>
      </c>
      <c r="J4270">
        <f t="shared" si="533"/>
        <v>0</v>
      </c>
      <c r="K4270">
        <f>J4270*Weighting!$W$22</f>
        <v>0</v>
      </c>
      <c r="M4270" s="14"/>
    </row>
    <row r="4271" spans="1:13" x14ac:dyDescent="0.55000000000000004">
      <c r="A4271" s="32" t="str">
        <f>IF(Weighting!$P$23&gt;0,B4271,"")</f>
        <v/>
      </c>
      <c r="B4271" t="e">
        <f>Weighting!$C$23</f>
        <v>#DIV/0!</v>
      </c>
      <c r="C4271" t="e">
        <f>Weighting!$F$23</f>
        <v>#NUM!</v>
      </c>
      <c r="D4271" t="e">
        <f>IF(C4271=1,'Data Transformation'!$G$3+0.5*'Data Transformation'!$W$25,IF(C4272=1,D4272-'Data Transformation'!$W$25,FALSE))</f>
        <v>#NUM!</v>
      </c>
      <c r="E4271">
        <f t="array" ref="E4271">IF(ISLOGICAL(D4271),"",FREQUENCY(IF('Data Transformation'!$B$425:$B$8425='Bin Analysis'!$B4251,'Data Transformation'!$G$425:$G$8425),D4271))</f>
        <v>2001</v>
      </c>
      <c r="F4271">
        <f t="shared" si="531"/>
        <v>0</v>
      </c>
      <c r="G4271">
        <f>Weighting!$H$23</f>
        <v>0</v>
      </c>
      <c r="H4271">
        <f t="array" ref="H4271">FREQUENCY(IF('Data Transformation'!$B$4:$B$8425=B4251,'Data Transformation'!$G$4:$G$8425),'Bin Analysis'!$B4271)</f>
        <v>2073</v>
      </c>
      <c r="I4271">
        <f t="shared" si="532"/>
        <v>0</v>
      </c>
      <c r="J4271">
        <f t="shared" si="533"/>
        <v>0</v>
      </c>
      <c r="K4271">
        <f>J4271*Weighting!$W$23</f>
        <v>0</v>
      </c>
      <c r="M4271" s="14"/>
    </row>
    <row r="4272" spans="1:13" x14ac:dyDescent="0.55000000000000004">
      <c r="A4272" s="32" t="str">
        <f>IF(Weighting!$P$24&gt;0,B4272,"")</f>
        <v/>
      </c>
      <c r="B4272" t="e">
        <f>Weighting!$C$24</f>
        <v>#DIV/0!</v>
      </c>
      <c r="C4272" t="e">
        <f>Weighting!$F$24</f>
        <v>#NUM!</v>
      </c>
      <c r="D4272" t="e">
        <f>IF(C4272=1,'Data Transformation'!$G$3+0.5*'Data Transformation'!$W$25,IF(C4273=1,D4273-'Data Transformation'!$W$25,FALSE))</f>
        <v>#NUM!</v>
      </c>
      <c r="E4272">
        <f t="array" ref="E4272">IF(ISLOGICAL(D4272),"",FREQUENCY(IF('Data Transformation'!$B$425:$B$8425='Bin Analysis'!$B4251,'Data Transformation'!$G$425:$G$8425),D4272))</f>
        <v>2001</v>
      </c>
      <c r="F4272">
        <f t="shared" si="531"/>
        <v>0</v>
      </c>
      <c r="G4272">
        <f>Weighting!$H$24</f>
        <v>0</v>
      </c>
      <c r="H4272">
        <f t="array" ref="H4272">FREQUENCY(IF('Data Transformation'!$B$4:$B$8425=B4251,'Data Transformation'!$G$4:$G$8425),'Bin Analysis'!$B4272)</f>
        <v>2073</v>
      </c>
      <c r="I4272">
        <f t="shared" si="532"/>
        <v>0</v>
      </c>
      <c r="J4272">
        <f t="shared" si="533"/>
        <v>0</v>
      </c>
      <c r="K4272">
        <f>J4272*Weighting!$W$24</f>
        <v>0</v>
      </c>
      <c r="M4272" s="14"/>
    </row>
    <row r="4273" spans="1:25" x14ac:dyDescent="0.55000000000000004">
      <c r="A4273" s="32" t="str">
        <f>IF(Weighting!$P$25&gt;0,B4273,"")</f>
        <v/>
      </c>
      <c r="B4273" t="e">
        <f>Weighting!$C$25</f>
        <v>#DIV/0!</v>
      </c>
      <c r="C4273" t="e">
        <f>Weighting!$F$25</f>
        <v>#NUM!</v>
      </c>
      <c r="D4273" t="e">
        <f>IF(C4273=1,'Data Transformation'!$G$3+0.5*'Data Transformation'!$W$25,IF(C4274=1,D4274-'Data Transformation'!$W$25,FALSE))</f>
        <v>#NUM!</v>
      </c>
      <c r="E4273">
        <f t="array" ref="E4273">IF(ISLOGICAL(D4273),"",FREQUENCY(IF('Data Transformation'!$B$425:$B$8425='Bin Analysis'!$B4251,'Data Transformation'!$G$425:$G$8425),D4273))</f>
        <v>2001</v>
      </c>
      <c r="F4273">
        <f t="shared" si="531"/>
        <v>0</v>
      </c>
      <c r="G4273">
        <f>Weighting!$H$25</f>
        <v>0</v>
      </c>
      <c r="H4273">
        <f t="array" ref="H4273">FREQUENCY(IF('Data Transformation'!$B$4:$B$8425=B4251,'Data Transformation'!$G$4:$G$8425),'Bin Analysis'!$B4273)</f>
        <v>2073</v>
      </c>
      <c r="I4273">
        <f t="shared" si="532"/>
        <v>0</v>
      </c>
      <c r="J4273">
        <f t="shared" si="533"/>
        <v>0</v>
      </c>
      <c r="K4273">
        <f>J4273*Weighting!$W$25</f>
        <v>0</v>
      </c>
      <c r="M4273" s="14"/>
    </row>
    <row r="4274" spans="1:25" x14ac:dyDescent="0.55000000000000004">
      <c r="O4274"/>
      <c r="P4274"/>
      <c r="Q4274"/>
      <c r="R4274"/>
    </row>
    <row r="4275" spans="1:25" ht="23.35" x14ac:dyDescent="0.8">
      <c r="A4275" s="21" t="s">
        <v>0</v>
      </c>
      <c r="B4275" s="21" t="str">
        <f>IFERROR(VLOOKUP(C4275,'Data Transformation'!$L$6:$M$426,2,FALSE),"")</f>
        <v/>
      </c>
      <c r="C4275" s="21">
        <f>C4251+1</f>
        <v>178</v>
      </c>
      <c r="D4275" s="21"/>
      <c r="E4275" s="21"/>
      <c r="F4275" s="21"/>
      <c r="G4275" s="21"/>
      <c r="H4275" s="22"/>
      <c r="I4275" s="22"/>
      <c r="J4275" s="22"/>
      <c r="K4275" s="21"/>
      <c r="L4275" s="21" t="str">
        <f>B4275</f>
        <v/>
      </c>
      <c r="M4275" s="23" t="e">
        <f>INDEX('Data Transformation'!$O$4:$O$424,MATCH($B4275,'Data Transformation'!$M$4:$M$424,0),MATCH($M$2,'Data Transformation'!$O$3,0))</f>
        <v>#N/A</v>
      </c>
      <c r="N4275" s="27" t="e">
        <f>IF('Input and Summary Results'!$J$16="minimum",'Bin Analysis'!X4276/(M4275-1),'Bin Analysis'!Y4275/('Bin Analysis'!M4275-1))</f>
        <v>#N/A</v>
      </c>
      <c r="O4275" s="27" t="e">
        <f>IF(M4275=FALSE,NA(),(VLOOKUP(1,C4278:K4297,4,FALSE))/(M4275-1))</f>
        <v>#N/A</v>
      </c>
      <c r="P4275" s="27" t="e">
        <f>IF(M4275=FALSE,NA(),SUM(J4278:J4297)/Weighting!$S$5)</f>
        <v>#N/A</v>
      </c>
      <c r="Q4275" s="27" t="e">
        <f>IF(M4275=FALSE,NA(),SUM(K4278:K4297)/Weighting!$S$6)</f>
        <v>#N/A</v>
      </c>
      <c r="R4275" s="27" t="e">
        <f>IF(M4275=FALSE,NA(),(VLOOKUP(1,G4278:K4297,3,FALSE))/(M4275-1))</f>
        <v>#N/A</v>
      </c>
      <c r="S4275" s="22" t="e">
        <f>IF(M4275=FALSE,NA(),IF(SUM(J4278:J4297)=2,"yes","no"))</f>
        <v>#N/A</v>
      </c>
      <c r="X4275" s="2" cm="2">
        <f t="array" ref="X4275:X4276">FREQUENCY(IF('Data Transformation'!$B$425:$B$6424='Bin Analysis'!L4275,'Data Transformation'!$G$425:$G$6424),'Data Transformation'!$U$11)</f>
        <v>0</v>
      </c>
      <c r="Y4275" s="2" cm="2">
        <f t="array" ref="Y4275:Y4276">FREQUENCY(IF('Data Transformation'!$B$425:$B$6424='Bin Analysis'!L4275,'Data Transformation'!$G$425:$G$6424),'Data Transformation'!$U$12)</f>
        <v>0</v>
      </c>
    </row>
    <row r="4276" spans="1:25" x14ac:dyDescent="0.55000000000000004">
      <c r="A4276" s="14" t="s">
        <v>67</v>
      </c>
      <c r="B4276" t="s">
        <v>47</v>
      </c>
      <c r="C4276" t="s">
        <v>5</v>
      </c>
      <c r="D4276" t="s">
        <v>100</v>
      </c>
      <c r="E4276" t="s">
        <v>101</v>
      </c>
      <c r="F4276" t="s">
        <v>102</v>
      </c>
      <c r="G4276" t="s">
        <v>70</v>
      </c>
      <c r="H4276" t="s">
        <v>31</v>
      </c>
      <c r="I4276" t="s">
        <v>32</v>
      </c>
      <c r="J4276" t="s">
        <v>46</v>
      </c>
      <c r="K4276" s="14" t="s">
        <v>45</v>
      </c>
      <c r="M4276" s="14"/>
      <c r="X4276" s="2">
        <v>0</v>
      </c>
      <c r="Y4276" s="2">
        <v>0</v>
      </c>
    </row>
    <row r="4277" spans="1:25" x14ac:dyDescent="0.55000000000000004">
      <c r="A4277" s="32"/>
      <c r="D4277" t="e">
        <f>IF(C4277=1,'Data Transformation'!$G$3+0.5*'Data Transformation'!$W$25,IF(C4278=1,D4278-'Data Transformation'!$W$25,FALSE))</f>
        <v>#NUM!</v>
      </c>
      <c r="E4277">
        <f t="array" ref="E4277">IF(ISLOGICAL(D4277),"",FREQUENCY(IF('Data Transformation'!$B$425:$B$8425='Bin Analysis'!$B4275,'Data Transformation'!$G$425:$G$8425),D4277))</f>
        <v>2001</v>
      </c>
      <c r="F4277" t="e">
        <f>IF(ISLOGICAL(D4277),"",E4277-E4276)</f>
        <v>#VALUE!</v>
      </c>
      <c r="M4277" s="14"/>
    </row>
    <row r="4278" spans="1:25" x14ac:dyDescent="0.55000000000000004">
      <c r="A4278" s="32" t="e">
        <f>IF(Weighting!$P$6&gt;0,B4278,"")</f>
        <v>#NUM!</v>
      </c>
      <c r="B4278" t="e">
        <f>Weighting!$C$6</f>
        <v>#DIV/0!</v>
      </c>
      <c r="C4278" t="e">
        <f>Weighting!$F$6</f>
        <v>#NUM!</v>
      </c>
      <c r="D4278" t="e">
        <f>IF(C4278=1,'Data Transformation'!$G$3+0.5*'Data Transformation'!$W$25,IF(C4279=1,D4279-'Data Transformation'!$W$25,FALSE))</f>
        <v>#NUM!</v>
      </c>
      <c r="E4278">
        <f t="array" ref="E4278">IF(ISLOGICAL(D4278),"",FREQUENCY(IF('Data Transformation'!$B$425:$B$8425='Bin Analysis'!$B4275,'Data Transformation'!$G$425:$G$8425),D4278))</f>
        <v>2001</v>
      </c>
      <c r="F4278">
        <f>IF(ISLOGICAL(D4278),"",E4278-E4277)</f>
        <v>0</v>
      </c>
      <c r="G4278">
        <f>Weighting!$H$6</f>
        <v>1</v>
      </c>
      <c r="H4278">
        <f t="array" ref="H4278">FREQUENCY(IF('Data Transformation'!$B$4:$B$8425=B4275,'Data Transformation'!$G$4:$G$8425),'Bin Analysis'!$B4278)</f>
        <v>2073</v>
      </c>
      <c r="I4278">
        <f>H4278-H4277</f>
        <v>2073</v>
      </c>
      <c r="J4278">
        <f>IF(I4278=0,0,1)</f>
        <v>1</v>
      </c>
      <c r="K4278" t="e">
        <f>J4278*Weighting!$W$6</f>
        <v>#NUM!</v>
      </c>
      <c r="M4278" s="14"/>
    </row>
    <row r="4279" spans="1:25" x14ac:dyDescent="0.55000000000000004">
      <c r="A4279" s="32" t="str">
        <f>IF(Weighting!$P$7&gt;0,B4279,"")</f>
        <v/>
      </c>
      <c r="B4279" t="e">
        <f>Weighting!$C$7</f>
        <v>#DIV/0!</v>
      </c>
      <c r="C4279" t="e">
        <f>Weighting!$F$7</f>
        <v>#NUM!</v>
      </c>
      <c r="D4279" t="e">
        <f>IF(C4279=1,'Data Transformation'!$G$3+0.5*'Data Transformation'!$W$25,IF(C4280=1,D4280-'Data Transformation'!$W$25,FALSE))</f>
        <v>#NUM!</v>
      </c>
      <c r="E4279">
        <f t="array" ref="E4279">IF(ISLOGICAL(D4279),"",FREQUENCY(IF('Data Transformation'!$B$425:$B$8425='Bin Analysis'!$B4275,'Data Transformation'!$G$425:$G$8425),D4279))</f>
        <v>2001</v>
      </c>
      <c r="F4279">
        <f t="shared" ref="F4279:F4297" si="534">IF(ISLOGICAL(D4279),"",E4279-E4278)</f>
        <v>0</v>
      </c>
      <c r="G4279">
        <f>Weighting!$H$7</f>
        <v>0</v>
      </c>
      <c r="H4279">
        <f t="array" ref="H4279">FREQUENCY(IF('Data Transformation'!$B$4:$B$8425=B4275,'Data Transformation'!$G$4:$G$8425),'Bin Analysis'!$B4279)</f>
        <v>2073</v>
      </c>
      <c r="I4279">
        <f t="shared" ref="I4279:I4297" si="535">H4279-H4278</f>
        <v>0</v>
      </c>
      <c r="J4279">
        <f>IF(I4279=0,0,1)</f>
        <v>0</v>
      </c>
      <c r="K4279">
        <f>J4279*Weighting!$W$7</f>
        <v>0</v>
      </c>
      <c r="M4279" s="14"/>
    </row>
    <row r="4280" spans="1:25" x14ac:dyDescent="0.55000000000000004">
      <c r="A4280" s="32" t="str">
        <f>IF(Weighting!$P$8&gt;0,B4280,"")</f>
        <v/>
      </c>
      <c r="B4280" t="e">
        <f>Weighting!$C$8</f>
        <v>#DIV/0!</v>
      </c>
      <c r="C4280" t="e">
        <f>Weighting!$F$8</f>
        <v>#NUM!</v>
      </c>
      <c r="D4280" t="e">
        <f>IF(C4280=1,'Data Transformation'!$G$3+0.5*'Data Transformation'!$W$25,IF(C4281=1,D4281-'Data Transformation'!$W$25,FALSE))</f>
        <v>#NUM!</v>
      </c>
      <c r="E4280">
        <f t="array" ref="E4280">IF(ISLOGICAL(D4280),"",FREQUENCY(IF('Data Transformation'!$B$425:$B$8425='Bin Analysis'!$B4275,'Data Transformation'!$G$425:$G$8425),D4280))</f>
        <v>2001</v>
      </c>
      <c r="F4280">
        <f t="shared" si="534"/>
        <v>0</v>
      </c>
      <c r="G4280">
        <f>Weighting!$H$8</f>
        <v>0</v>
      </c>
      <c r="H4280">
        <f t="array" ref="H4280">FREQUENCY(IF('Data Transformation'!$B$4:$B$8425=B4275,'Data Transformation'!$G$4:$G$8425),'Bin Analysis'!$B4280)</f>
        <v>2073</v>
      </c>
      <c r="I4280">
        <f t="shared" si="535"/>
        <v>0</v>
      </c>
      <c r="J4280">
        <f t="shared" ref="J4280:J4297" si="536">IF(I4280=0,0,1)</f>
        <v>0</v>
      </c>
      <c r="K4280">
        <f>J4280*Weighting!$W$8</f>
        <v>0</v>
      </c>
      <c r="M4280" s="14"/>
    </row>
    <row r="4281" spans="1:25" x14ac:dyDescent="0.55000000000000004">
      <c r="A4281" s="32" t="str">
        <f>IF(Weighting!$P$9&gt;0,B4281,"")</f>
        <v/>
      </c>
      <c r="B4281" s="50" t="e">
        <f>Weighting!$C$9</f>
        <v>#DIV/0!</v>
      </c>
      <c r="C4281" t="e">
        <f>Weighting!$F$9</f>
        <v>#NUM!</v>
      </c>
      <c r="D4281" t="e">
        <f>IF(C4281=1,'Data Transformation'!$G$3+0.5*'Data Transformation'!$W$25,IF(C4282=1,D4282-'Data Transformation'!$W$25,FALSE))</f>
        <v>#NUM!</v>
      </c>
      <c r="E4281">
        <f t="array" ref="E4281">IF(ISLOGICAL(D4281),"",FREQUENCY(IF('Data Transformation'!$B$425:$B$8425='Bin Analysis'!$B4275,'Data Transformation'!$G$425:$G$8425),D4281))</f>
        <v>2001</v>
      </c>
      <c r="F4281">
        <f t="shared" si="534"/>
        <v>0</v>
      </c>
      <c r="G4281">
        <f>Weighting!$H$9</f>
        <v>0</v>
      </c>
      <c r="H4281">
        <f t="array" ref="H4281">FREQUENCY(IF('Data Transformation'!$B$4:$B$8425=B4275,'Data Transformation'!$G$4:$G$8425),'Bin Analysis'!$B4281)</f>
        <v>2073</v>
      </c>
      <c r="I4281">
        <f t="shared" si="535"/>
        <v>0</v>
      </c>
      <c r="J4281">
        <f t="shared" si="536"/>
        <v>0</v>
      </c>
      <c r="K4281">
        <f>J4281*Weighting!$W$9</f>
        <v>0</v>
      </c>
      <c r="M4281" s="14"/>
    </row>
    <row r="4282" spans="1:25" x14ac:dyDescent="0.55000000000000004">
      <c r="A4282" s="32" t="str">
        <f>IF(Weighting!$P$10&gt;0,B4282,"")</f>
        <v/>
      </c>
      <c r="B4282" t="e">
        <f>Weighting!$C$10</f>
        <v>#DIV/0!</v>
      </c>
      <c r="C4282" t="e">
        <f>Weighting!$F$10</f>
        <v>#NUM!</v>
      </c>
      <c r="D4282" t="e">
        <f>IF(C4282=1,'Data Transformation'!$G$3+0.5*'Data Transformation'!$W$25,IF(C4283=1,D4283-'Data Transformation'!$W$25,FALSE))</f>
        <v>#NUM!</v>
      </c>
      <c r="E4282">
        <f t="array" ref="E4282">IF(ISLOGICAL(D4282),"",FREQUENCY(IF('Data Transformation'!$B$425:$B$8425='Bin Analysis'!$B4275,'Data Transformation'!$G$425:$G$8425),D4282))</f>
        <v>2001</v>
      </c>
      <c r="F4282">
        <f t="shared" si="534"/>
        <v>0</v>
      </c>
      <c r="G4282">
        <f>Weighting!$H$10</f>
        <v>0</v>
      </c>
      <c r="H4282">
        <f t="array" ref="H4282">FREQUENCY(IF('Data Transformation'!$B$4:$B$8425=B4275,'Data Transformation'!$G$4:$G$8425),'Bin Analysis'!$B4282)</f>
        <v>2073</v>
      </c>
      <c r="I4282">
        <f t="shared" si="535"/>
        <v>0</v>
      </c>
      <c r="J4282">
        <f t="shared" si="536"/>
        <v>0</v>
      </c>
      <c r="K4282">
        <f>J4282*Weighting!$W$10</f>
        <v>0</v>
      </c>
      <c r="M4282" s="14"/>
    </row>
    <row r="4283" spans="1:25" x14ac:dyDescent="0.55000000000000004">
      <c r="A4283" s="32" t="str">
        <f>IF(Weighting!$P$11&gt;0,B4283,"")</f>
        <v/>
      </c>
      <c r="B4283" t="e">
        <f>Weighting!$C$11</f>
        <v>#DIV/0!</v>
      </c>
      <c r="C4283" t="e">
        <f>Weighting!$F$11</f>
        <v>#NUM!</v>
      </c>
      <c r="D4283" t="e">
        <f>IF(C4283=1,'Data Transformation'!$G$3+0.5*'Data Transformation'!$W$25,IF(C4284=1,D4284-'Data Transformation'!$W$25,FALSE))</f>
        <v>#NUM!</v>
      </c>
      <c r="E4283">
        <f t="array" ref="E4283">IF(ISLOGICAL(D4283),"",FREQUENCY(IF('Data Transformation'!$B$425:$B$8425='Bin Analysis'!$B4275,'Data Transformation'!$G$425:$G$8425),D4283))</f>
        <v>2001</v>
      </c>
      <c r="F4283">
        <f t="shared" si="534"/>
        <v>0</v>
      </c>
      <c r="G4283">
        <f>Weighting!$H$11</f>
        <v>0</v>
      </c>
      <c r="H4283">
        <f t="array" ref="H4283">FREQUENCY(IF('Data Transformation'!$B$4:$B$8425=B4275,'Data Transformation'!$G$4:$G$8425),'Bin Analysis'!$B4283)</f>
        <v>2073</v>
      </c>
      <c r="I4283">
        <f t="shared" si="535"/>
        <v>0</v>
      </c>
      <c r="J4283">
        <f t="shared" si="536"/>
        <v>0</v>
      </c>
      <c r="K4283">
        <f>J4283*Weighting!$W$11</f>
        <v>0</v>
      </c>
      <c r="M4283" s="14"/>
    </row>
    <row r="4284" spans="1:25" x14ac:dyDescent="0.55000000000000004">
      <c r="A4284" s="32" t="str">
        <f>IF(Weighting!$P$12&gt;0,B4284,"")</f>
        <v/>
      </c>
      <c r="B4284" t="e">
        <f>Weighting!$C$12</f>
        <v>#DIV/0!</v>
      </c>
      <c r="C4284" t="e">
        <f>Weighting!$F$12</f>
        <v>#NUM!</v>
      </c>
      <c r="D4284" t="e">
        <f>IF(C4284=1,'Data Transformation'!$G$3+0.5*'Data Transformation'!$W$25,IF(C4285=1,D4285-'Data Transformation'!$W$25,FALSE))</f>
        <v>#NUM!</v>
      </c>
      <c r="E4284">
        <f t="array" ref="E4284">IF(ISLOGICAL(D4284),"",FREQUENCY(IF('Data Transformation'!$B$425:$B$8425='Bin Analysis'!$B4275,'Data Transformation'!$G$425:$G$8425),D4284))</f>
        <v>2001</v>
      </c>
      <c r="F4284">
        <f t="shared" si="534"/>
        <v>0</v>
      </c>
      <c r="G4284">
        <f>Weighting!$H$12</f>
        <v>0</v>
      </c>
      <c r="H4284">
        <f t="array" ref="H4284">FREQUENCY(IF('Data Transformation'!$B$4:$B$8425=B4275,'Data Transformation'!$G$4:$G$8425),'Bin Analysis'!$B4284)</f>
        <v>2073</v>
      </c>
      <c r="I4284">
        <f t="shared" si="535"/>
        <v>0</v>
      </c>
      <c r="J4284">
        <f t="shared" si="536"/>
        <v>0</v>
      </c>
      <c r="K4284">
        <f>J4284*Weighting!$W$12</f>
        <v>0</v>
      </c>
      <c r="M4284" s="14"/>
    </row>
    <row r="4285" spans="1:25" x14ac:dyDescent="0.55000000000000004">
      <c r="A4285" s="32" t="str">
        <f>IF(Weighting!$P$13&gt;0,B4285,"")</f>
        <v/>
      </c>
      <c r="B4285" t="e">
        <f>Weighting!$C$13</f>
        <v>#DIV/0!</v>
      </c>
      <c r="C4285" t="e">
        <f>Weighting!$F$13</f>
        <v>#NUM!</v>
      </c>
      <c r="D4285" t="e">
        <f>IF(C4285=1,'Data Transformation'!$G$3+0.5*'Data Transformation'!$W$25,IF(C4286=1,D4286-'Data Transformation'!$W$25,FALSE))</f>
        <v>#NUM!</v>
      </c>
      <c r="E4285">
        <f t="array" ref="E4285">IF(ISLOGICAL(D4285),"",FREQUENCY(IF('Data Transformation'!$B$425:$B$8425='Bin Analysis'!$B4275,'Data Transformation'!$G$425:$G$8425),D4285))</f>
        <v>2001</v>
      </c>
      <c r="F4285">
        <f t="shared" si="534"/>
        <v>0</v>
      </c>
      <c r="G4285">
        <f>Weighting!$H$13</f>
        <v>0</v>
      </c>
      <c r="H4285">
        <f t="array" ref="H4285">FREQUENCY(IF('Data Transformation'!$B$4:$B$8425=B4275,'Data Transformation'!$G$4:$G$8425),'Bin Analysis'!$B4285)</f>
        <v>2073</v>
      </c>
      <c r="I4285">
        <f t="shared" si="535"/>
        <v>0</v>
      </c>
      <c r="J4285">
        <f t="shared" si="536"/>
        <v>0</v>
      </c>
      <c r="K4285">
        <f>J4285*Weighting!$W$13</f>
        <v>0</v>
      </c>
      <c r="M4285" s="14"/>
    </row>
    <row r="4286" spans="1:25" x14ac:dyDescent="0.55000000000000004">
      <c r="A4286" s="32" t="str">
        <f>IF(Weighting!$P$14&gt;0,B4286,"")</f>
        <v/>
      </c>
      <c r="B4286" t="e">
        <f>Weighting!$C$14</f>
        <v>#DIV/0!</v>
      </c>
      <c r="C4286" t="e">
        <f>Weighting!$F$14</f>
        <v>#NUM!</v>
      </c>
      <c r="D4286" t="e">
        <f>IF(C4286=1,'Data Transformation'!$G$3+0.5*'Data Transformation'!$W$25,IF(C4287=1,D4287-'Data Transformation'!$W$25,FALSE))</f>
        <v>#NUM!</v>
      </c>
      <c r="E4286">
        <f t="array" ref="E4286">IF(ISLOGICAL(D4286),"",FREQUENCY(IF('Data Transformation'!$B$425:$B$8425='Bin Analysis'!$B4275,'Data Transformation'!$G$425:$G$8425),D4286))</f>
        <v>2001</v>
      </c>
      <c r="F4286">
        <f t="shared" si="534"/>
        <v>0</v>
      </c>
      <c r="G4286">
        <f>Weighting!$H$14</f>
        <v>0</v>
      </c>
      <c r="H4286">
        <f t="array" ref="H4286">FREQUENCY(IF('Data Transformation'!$B$4:$B$8425=B4275,'Data Transformation'!$G$4:$G$8425),'Bin Analysis'!$B4286)</f>
        <v>2073</v>
      </c>
      <c r="I4286">
        <f t="shared" si="535"/>
        <v>0</v>
      </c>
      <c r="J4286">
        <f t="shared" si="536"/>
        <v>0</v>
      </c>
      <c r="K4286">
        <f>J4286*Weighting!$W$14</f>
        <v>0</v>
      </c>
      <c r="M4286" s="14"/>
    </row>
    <row r="4287" spans="1:25" x14ac:dyDescent="0.55000000000000004">
      <c r="A4287" s="32" t="str">
        <f>IF(Weighting!$P$15&gt;0,B4287,"")</f>
        <v/>
      </c>
      <c r="B4287" t="e">
        <f>Weighting!$C$15</f>
        <v>#DIV/0!</v>
      </c>
      <c r="C4287" t="e">
        <f>Weighting!$F$15</f>
        <v>#NUM!</v>
      </c>
      <c r="D4287" t="e">
        <f>IF(C4287=1,'Data Transformation'!$G$3+0.5*'Data Transformation'!$W$25,IF(C4288=1,D4288-'Data Transformation'!$W$25,FALSE))</f>
        <v>#NUM!</v>
      </c>
      <c r="E4287">
        <f t="array" ref="E4287">IF(ISLOGICAL(D4287),"",FREQUENCY(IF('Data Transformation'!$B$425:$B$8425='Bin Analysis'!$B4275,'Data Transformation'!$G$425:$G$8425),D4287))</f>
        <v>2001</v>
      </c>
      <c r="F4287">
        <f t="shared" si="534"/>
        <v>0</v>
      </c>
      <c r="G4287">
        <f>Weighting!$H$15</f>
        <v>0</v>
      </c>
      <c r="H4287">
        <f t="array" ref="H4287">FREQUENCY(IF('Data Transformation'!$B$4:$B$8425=B4275,'Data Transformation'!$G$4:$G$8425),'Bin Analysis'!$B4287)</f>
        <v>2073</v>
      </c>
      <c r="I4287">
        <f t="shared" si="535"/>
        <v>0</v>
      </c>
      <c r="J4287">
        <f t="shared" si="536"/>
        <v>0</v>
      </c>
      <c r="K4287">
        <f>J4287*Weighting!$W$15</f>
        <v>0</v>
      </c>
      <c r="M4287" s="14"/>
    </row>
    <row r="4288" spans="1:25" x14ac:dyDescent="0.55000000000000004">
      <c r="A4288" s="32" t="str">
        <f>IF(Weighting!$P$16&gt;0,B4288,"")</f>
        <v/>
      </c>
      <c r="B4288" t="e">
        <f>Weighting!$C$16</f>
        <v>#DIV/0!</v>
      </c>
      <c r="C4288" t="e">
        <f>Weighting!$F$16</f>
        <v>#NUM!</v>
      </c>
      <c r="D4288" t="e">
        <f>IF(C4288=1,'Data Transformation'!$G$3+0.5*'Data Transformation'!$W$25,IF(C4289=1,D4289-'Data Transformation'!$W$25,FALSE))</f>
        <v>#NUM!</v>
      </c>
      <c r="E4288">
        <f t="array" ref="E4288">IF(ISLOGICAL(D4288),"",FREQUENCY(IF('Data Transformation'!$B$425:$B$8425='Bin Analysis'!$B4275,'Data Transformation'!$G$425:$G$8425),D4288))</f>
        <v>2001</v>
      </c>
      <c r="F4288">
        <f t="shared" si="534"/>
        <v>0</v>
      </c>
      <c r="G4288">
        <f>Weighting!$H$16</f>
        <v>0</v>
      </c>
      <c r="H4288">
        <f t="array" ref="H4288">FREQUENCY(IF('Data Transformation'!$B$4:$B$8425=B4275,'Data Transformation'!$G$4:$G$8425),'Bin Analysis'!$B4288)</f>
        <v>2073</v>
      </c>
      <c r="I4288">
        <f t="shared" si="535"/>
        <v>0</v>
      </c>
      <c r="J4288">
        <f t="shared" si="536"/>
        <v>0</v>
      </c>
      <c r="K4288">
        <f>J4288*Weighting!$W$16</f>
        <v>0</v>
      </c>
      <c r="M4288" s="14"/>
    </row>
    <row r="4289" spans="1:25" x14ac:dyDescent="0.55000000000000004">
      <c r="A4289" s="32" t="str">
        <f>IF(Weighting!$P$17&gt;0,B4289,"")</f>
        <v/>
      </c>
      <c r="B4289" t="e">
        <f>Weighting!$C$17</f>
        <v>#DIV/0!</v>
      </c>
      <c r="C4289" t="e">
        <f>Weighting!$F$17</f>
        <v>#NUM!</v>
      </c>
      <c r="D4289" t="e">
        <f>IF(C4289=1,'Data Transformation'!$G$3+0.5*'Data Transformation'!$W$25,IF(C4290=1,D4290-'Data Transformation'!$W$25,FALSE))</f>
        <v>#NUM!</v>
      </c>
      <c r="E4289">
        <f t="array" ref="E4289">IF(ISLOGICAL(D4289),"",FREQUENCY(IF('Data Transformation'!$B$425:$B$8425='Bin Analysis'!$B4275,'Data Transformation'!$G$425:$G$8425),D4289))</f>
        <v>2001</v>
      </c>
      <c r="F4289">
        <f t="shared" si="534"/>
        <v>0</v>
      </c>
      <c r="G4289">
        <f>Weighting!$H$17</f>
        <v>0</v>
      </c>
      <c r="H4289">
        <f t="array" ref="H4289">FREQUENCY(IF('Data Transformation'!$B$4:$B$8425=B4275,'Data Transformation'!$G$4:$G$8425),'Bin Analysis'!$B4289)</f>
        <v>2073</v>
      </c>
      <c r="I4289">
        <f t="shared" si="535"/>
        <v>0</v>
      </c>
      <c r="J4289">
        <f t="shared" si="536"/>
        <v>0</v>
      </c>
      <c r="K4289">
        <f>J4289*Weighting!$W$17</f>
        <v>0</v>
      </c>
      <c r="M4289" s="14"/>
    </row>
    <row r="4290" spans="1:25" x14ac:dyDescent="0.55000000000000004">
      <c r="A4290" s="32" t="str">
        <f>IF(Weighting!$P$18&gt;0,B4290,"")</f>
        <v/>
      </c>
      <c r="B4290" t="e">
        <f>Weighting!$C$18</f>
        <v>#DIV/0!</v>
      </c>
      <c r="C4290" t="e">
        <f>Weighting!$F$18</f>
        <v>#NUM!</v>
      </c>
      <c r="D4290" t="e">
        <f>IF(C4290=1,'Data Transformation'!$G$3+0.5*'Data Transformation'!$W$25,IF(C4291=1,D4291-'Data Transformation'!$W$25,FALSE))</f>
        <v>#NUM!</v>
      </c>
      <c r="E4290">
        <f t="array" ref="E4290">IF(ISLOGICAL(D4290),"",FREQUENCY(IF('Data Transformation'!$B$425:$B$8425='Bin Analysis'!$B4275,'Data Transformation'!$G$425:$G$8425),D4290))</f>
        <v>2001</v>
      </c>
      <c r="F4290">
        <f t="shared" si="534"/>
        <v>0</v>
      </c>
      <c r="G4290">
        <f>Weighting!$H$18</f>
        <v>0</v>
      </c>
      <c r="H4290">
        <f t="array" ref="H4290">FREQUENCY(IF('Data Transformation'!$B$4:$B$8425=B4275,'Data Transformation'!$G$4:$G$8425),'Bin Analysis'!$B4290)</f>
        <v>2073</v>
      </c>
      <c r="I4290">
        <f t="shared" si="535"/>
        <v>0</v>
      </c>
      <c r="J4290">
        <f t="shared" si="536"/>
        <v>0</v>
      </c>
      <c r="K4290">
        <f>J4290*Weighting!$W$18</f>
        <v>0</v>
      </c>
      <c r="M4290" s="14"/>
    </row>
    <row r="4291" spans="1:25" x14ac:dyDescent="0.55000000000000004">
      <c r="A4291" s="32" t="str">
        <f>IF(Weighting!$P$19&gt;0,B4291,"")</f>
        <v/>
      </c>
      <c r="B4291" t="e">
        <f>Weighting!$C$19</f>
        <v>#DIV/0!</v>
      </c>
      <c r="C4291" t="e">
        <f>Weighting!$F$19</f>
        <v>#NUM!</v>
      </c>
      <c r="D4291" t="e">
        <f>IF(C4291=1,'Data Transformation'!$G$3+0.5*'Data Transformation'!$W$25,IF(C4292=1,D4292-'Data Transformation'!$W$25,FALSE))</f>
        <v>#NUM!</v>
      </c>
      <c r="E4291">
        <f t="array" ref="E4291">IF(ISLOGICAL(D4291),"",FREQUENCY(IF('Data Transformation'!$B$425:$B$8425='Bin Analysis'!$B4275,'Data Transformation'!$G$425:$G$8425),D4291))</f>
        <v>2001</v>
      </c>
      <c r="F4291">
        <f t="shared" si="534"/>
        <v>0</v>
      </c>
      <c r="G4291">
        <f>Weighting!$H$19</f>
        <v>0</v>
      </c>
      <c r="H4291">
        <f t="array" ref="H4291">FREQUENCY(IF('Data Transformation'!$B$4:$B$8425=B4275,'Data Transformation'!$G$4:$G$8425),'Bin Analysis'!$B4291)</f>
        <v>2073</v>
      </c>
      <c r="I4291">
        <f t="shared" si="535"/>
        <v>0</v>
      </c>
      <c r="J4291">
        <f t="shared" si="536"/>
        <v>0</v>
      </c>
      <c r="K4291">
        <f>J4291*Weighting!$W$19</f>
        <v>0</v>
      </c>
      <c r="M4291" s="14"/>
    </row>
    <row r="4292" spans="1:25" x14ac:dyDescent="0.55000000000000004">
      <c r="A4292" s="32" t="str">
        <f>IF(Weighting!$P$20&gt;0,B4292,"")</f>
        <v/>
      </c>
      <c r="B4292" t="e">
        <f>Weighting!$C$20</f>
        <v>#DIV/0!</v>
      </c>
      <c r="C4292" t="e">
        <f>Weighting!$F$20</f>
        <v>#NUM!</v>
      </c>
      <c r="D4292" t="e">
        <f>IF(C4292=1,'Data Transformation'!$G$3+0.5*'Data Transformation'!$W$25,IF(C4293=1,D4293-'Data Transformation'!$W$25,FALSE))</f>
        <v>#NUM!</v>
      </c>
      <c r="E4292">
        <f t="array" ref="E4292">IF(ISLOGICAL(D4292),"",FREQUENCY(IF('Data Transformation'!$B$425:$B$8425='Bin Analysis'!$B4275,'Data Transformation'!$G$425:$G$8425),D4292))</f>
        <v>2001</v>
      </c>
      <c r="F4292">
        <f t="shared" si="534"/>
        <v>0</v>
      </c>
      <c r="G4292">
        <f>Weighting!$H$20</f>
        <v>0</v>
      </c>
      <c r="H4292">
        <f t="array" ref="H4292">FREQUENCY(IF('Data Transformation'!$B$4:$B$8425=B4275,'Data Transformation'!$G$4:$G$8425),'Bin Analysis'!$B4292)</f>
        <v>2073</v>
      </c>
      <c r="I4292">
        <f t="shared" si="535"/>
        <v>0</v>
      </c>
      <c r="J4292">
        <f t="shared" si="536"/>
        <v>0</v>
      </c>
      <c r="K4292">
        <f>J4292*Weighting!$W$20</f>
        <v>0</v>
      </c>
      <c r="M4292" s="14"/>
    </row>
    <row r="4293" spans="1:25" x14ac:dyDescent="0.55000000000000004">
      <c r="A4293" s="32" t="str">
        <f>IF(Weighting!$P$21&gt;0,B4293,"")</f>
        <v/>
      </c>
      <c r="B4293" t="e">
        <f>Weighting!$C$21</f>
        <v>#DIV/0!</v>
      </c>
      <c r="C4293" t="e">
        <f>Weighting!$F$21</f>
        <v>#NUM!</v>
      </c>
      <c r="D4293" t="e">
        <f>IF(C4293=1,'Data Transformation'!$G$3+0.5*'Data Transformation'!$W$25,IF(C4294=1,D4294-'Data Transformation'!$W$25,FALSE))</f>
        <v>#NUM!</v>
      </c>
      <c r="E4293">
        <f t="array" ref="E4293">IF(ISLOGICAL(D4293),"",FREQUENCY(IF('Data Transformation'!$B$425:$B$8425='Bin Analysis'!$B4275,'Data Transformation'!$G$425:$G$8425),D4293))</f>
        <v>2001</v>
      </c>
      <c r="F4293">
        <f t="shared" si="534"/>
        <v>0</v>
      </c>
      <c r="G4293">
        <f>Weighting!$H$21</f>
        <v>0</v>
      </c>
      <c r="H4293">
        <f t="array" ref="H4293">FREQUENCY(IF('Data Transformation'!$B$4:$B$8425=B4275,'Data Transformation'!$G$4:$G$8425),'Bin Analysis'!$B4293)</f>
        <v>2073</v>
      </c>
      <c r="I4293">
        <f t="shared" si="535"/>
        <v>0</v>
      </c>
      <c r="J4293">
        <f t="shared" si="536"/>
        <v>0</v>
      </c>
      <c r="K4293">
        <f>J4293*Weighting!$W$21</f>
        <v>0</v>
      </c>
      <c r="M4293" s="14"/>
    </row>
    <row r="4294" spans="1:25" x14ac:dyDescent="0.55000000000000004">
      <c r="A4294" s="32" t="str">
        <f>IF(Weighting!$P$22&gt;0,B4294,"")</f>
        <v/>
      </c>
      <c r="B4294" t="e">
        <f>Weighting!$C$22</f>
        <v>#DIV/0!</v>
      </c>
      <c r="C4294" t="e">
        <f>Weighting!$F$22</f>
        <v>#NUM!</v>
      </c>
      <c r="D4294" t="e">
        <f>IF(C4294=1,'Data Transformation'!$G$3+0.5*'Data Transformation'!$W$25,IF(C4295=1,D4295-'Data Transformation'!$W$25,FALSE))</f>
        <v>#NUM!</v>
      </c>
      <c r="E4294">
        <f t="array" ref="E4294">IF(ISLOGICAL(D4294),"",FREQUENCY(IF('Data Transformation'!$B$425:$B$8425='Bin Analysis'!$B4275,'Data Transformation'!$G$425:$G$8425),D4294))</f>
        <v>2001</v>
      </c>
      <c r="F4294">
        <f t="shared" si="534"/>
        <v>0</v>
      </c>
      <c r="G4294">
        <f>Weighting!$H$22</f>
        <v>0</v>
      </c>
      <c r="H4294">
        <f t="array" ref="H4294">FREQUENCY(IF('Data Transformation'!$B$4:$B$8425=B4275,'Data Transformation'!$G$4:$G$8425),'Bin Analysis'!$B4294)</f>
        <v>2073</v>
      </c>
      <c r="I4294">
        <f t="shared" si="535"/>
        <v>0</v>
      </c>
      <c r="J4294">
        <f t="shared" si="536"/>
        <v>0</v>
      </c>
      <c r="K4294">
        <f>J4294*Weighting!$W$22</f>
        <v>0</v>
      </c>
      <c r="M4294" s="14"/>
    </row>
    <row r="4295" spans="1:25" x14ac:dyDescent="0.55000000000000004">
      <c r="A4295" s="32" t="str">
        <f>IF(Weighting!$P$23&gt;0,B4295,"")</f>
        <v/>
      </c>
      <c r="B4295" t="e">
        <f>Weighting!$C$23</f>
        <v>#DIV/0!</v>
      </c>
      <c r="C4295" t="e">
        <f>Weighting!$F$23</f>
        <v>#NUM!</v>
      </c>
      <c r="D4295" t="e">
        <f>IF(C4295=1,'Data Transformation'!$G$3+0.5*'Data Transformation'!$W$25,IF(C4296=1,D4296-'Data Transformation'!$W$25,FALSE))</f>
        <v>#NUM!</v>
      </c>
      <c r="E4295">
        <f t="array" ref="E4295">IF(ISLOGICAL(D4295),"",FREQUENCY(IF('Data Transformation'!$B$425:$B$8425='Bin Analysis'!$B4275,'Data Transformation'!$G$425:$G$8425),D4295))</f>
        <v>2001</v>
      </c>
      <c r="F4295">
        <f t="shared" si="534"/>
        <v>0</v>
      </c>
      <c r="G4295">
        <f>Weighting!$H$23</f>
        <v>0</v>
      </c>
      <c r="H4295">
        <f t="array" ref="H4295">FREQUENCY(IF('Data Transformation'!$B$4:$B$8425=B4275,'Data Transformation'!$G$4:$G$8425),'Bin Analysis'!$B4295)</f>
        <v>2073</v>
      </c>
      <c r="I4295">
        <f t="shared" si="535"/>
        <v>0</v>
      </c>
      <c r="J4295">
        <f t="shared" si="536"/>
        <v>0</v>
      </c>
      <c r="K4295">
        <f>J4295*Weighting!$W$23</f>
        <v>0</v>
      </c>
      <c r="M4295" s="14"/>
    </row>
    <row r="4296" spans="1:25" x14ac:dyDescent="0.55000000000000004">
      <c r="A4296" s="32" t="str">
        <f>IF(Weighting!$P$24&gt;0,B4296,"")</f>
        <v/>
      </c>
      <c r="B4296" t="e">
        <f>Weighting!$C$24</f>
        <v>#DIV/0!</v>
      </c>
      <c r="C4296" t="e">
        <f>Weighting!$F$24</f>
        <v>#NUM!</v>
      </c>
      <c r="D4296" t="e">
        <f>IF(C4296=1,'Data Transformation'!$G$3+0.5*'Data Transformation'!$W$25,IF(C4297=1,D4297-'Data Transformation'!$W$25,FALSE))</f>
        <v>#NUM!</v>
      </c>
      <c r="E4296">
        <f t="array" ref="E4296">IF(ISLOGICAL(D4296),"",FREQUENCY(IF('Data Transformation'!$B$425:$B$8425='Bin Analysis'!$B4275,'Data Transformation'!$G$425:$G$8425),D4296))</f>
        <v>2001</v>
      </c>
      <c r="F4296">
        <f t="shared" si="534"/>
        <v>0</v>
      </c>
      <c r="G4296">
        <f>Weighting!$H$24</f>
        <v>0</v>
      </c>
      <c r="H4296">
        <f t="array" ref="H4296">FREQUENCY(IF('Data Transformation'!$B$4:$B$8425=B4275,'Data Transformation'!$G$4:$G$8425),'Bin Analysis'!$B4296)</f>
        <v>2073</v>
      </c>
      <c r="I4296">
        <f t="shared" si="535"/>
        <v>0</v>
      </c>
      <c r="J4296">
        <f t="shared" si="536"/>
        <v>0</v>
      </c>
      <c r="K4296">
        <f>J4296*Weighting!$W$24</f>
        <v>0</v>
      </c>
      <c r="M4296" s="14"/>
    </row>
    <row r="4297" spans="1:25" x14ac:dyDescent="0.55000000000000004">
      <c r="A4297" s="32" t="str">
        <f>IF(Weighting!$P$25&gt;0,B4297,"")</f>
        <v/>
      </c>
      <c r="B4297" t="e">
        <f>Weighting!$C$25</f>
        <v>#DIV/0!</v>
      </c>
      <c r="C4297" t="e">
        <f>Weighting!$F$25</f>
        <v>#NUM!</v>
      </c>
      <c r="D4297" t="e">
        <f>IF(C4297=1,'Data Transformation'!$G$3+0.5*'Data Transformation'!$W$25,IF(C4298=1,D4298-'Data Transformation'!$W$25,FALSE))</f>
        <v>#NUM!</v>
      </c>
      <c r="E4297">
        <f t="array" ref="E4297">IF(ISLOGICAL(D4297),"",FREQUENCY(IF('Data Transformation'!$B$425:$B$8425='Bin Analysis'!$B4275,'Data Transformation'!$G$425:$G$8425),D4297))</f>
        <v>2001</v>
      </c>
      <c r="F4297">
        <f t="shared" si="534"/>
        <v>0</v>
      </c>
      <c r="G4297">
        <f>Weighting!$H$25</f>
        <v>0</v>
      </c>
      <c r="H4297">
        <f t="array" ref="H4297">FREQUENCY(IF('Data Transformation'!$B$4:$B$8425=B4275,'Data Transformation'!$G$4:$G$8425),'Bin Analysis'!$B4297)</f>
        <v>2073</v>
      </c>
      <c r="I4297">
        <f t="shared" si="535"/>
        <v>0</v>
      </c>
      <c r="J4297">
        <f t="shared" si="536"/>
        <v>0</v>
      </c>
      <c r="K4297">
        <f>J4297*Weighting!$W$25</f>
        <v>0</v>
      </c>
      <c r="M4297" s="14"/>
    </row>
    <row r="4298" spans="1:25" x14ac:dyDescent="0.55000000000000004">
      <c r="O4298"/>
      <c r="P4298"/>
      <c r="Q4298"/>
      <c r="R4298"/>
    </row>
    <row r="4299" spans="1:25" ht="23.35" x14ac:dyDescent="0.8">
      <c r="A4299" s="21" t="s">
        <v>0</v>
      </c>
      <c r="B4299" s="21" t="str">
        <f>IFERROR(VLOOKUP(C4299,'Data Transformation'!$L$6:$M$426,2,FALSE),"")</f>
        <v/>
      </c>
      <c r="C4299" s="21">
        <f>C4275+1</f>
        <v>179</v>
      </c>
      <c r="D4299" s="21"/>
      <c r="E4299" s="21"/>
      <c r="F4299" s="21"/>
      <c r="G4299" s="21"/>
      <c r="H4299" s="22"/>
      <c r="I4299" s="22"/>
      <c r="J4299" s="22"/>
      <c r="K4299" s="21"/>
      <c r="L4299" s="21" t="str">
        <f>B4299</f>
        <v/>
      </c>
      <c r="M4299" s="23" t="e">
        <f>INDEX('Data Transformation'!$O$4:$O$424,MATCH($B4299,'Data Transformation'!$M$4:$M$424,0),MATCH($M$2,'Data Transformation'!$O$3,0))</f>
        <v>#N/A</v>
      </c>
      <c r="N4299" s="27" t="e">
        <f>IF('Input and Summary Results'!$J$16="minimum",'Bin Analysis'!X4300/(M4299-1),'Bin Analysis'!Y4299/('Bin Analysis'!M4299-1))</f>
        <v>#N/A</v>
      </c>
      <c r="O4299" s="27" t="e">
        <f>IF(M4299=FALSE,NA(),(VLOOKUP(1,C4302:K4321,4,FALSE))/(M4299-1))</f>
        <v>#N/A</v>
      </c>
      <c r="P4299" s="27" t="e">
        <f>IF(M4299=FALSE,NA(),SUM(J4302:J4321)/Weighting!$S$5)</f>
        <v>#N/A</v>
      </c>
      <c r="Q4299" s="27" t="e">
        <f>IF(M4299=FALSE,NA(),SUM(K4302:K4321)/Weighting!$S$6)</f>
        <v>#N/A</v>
      </c>
      <c r="R4299" s="27" t="e">
        <f>IF(M4299=FALSE,NA(),(VLOOKUP(1,G4302:K4321,3,FALSE))/(M4299-1))</f>
        <v>#N/A</v>
      </c>
      <c r="S4299" s="22" t="e">
        <f>IF(M4299=FALSE,NA(),IF(SUM(J4302:J4321)=2,"yes","no"))</f>
        <v>#N/A</v>
      </c>
      <c r="X4299" s="2" cm="2">
        <f t="array" ref="X4299:X4300">FREQUENCY(IF('Data Transformation'!$B$425:$B$6424='Bin Analysis'!L4299,'Data Transformation'!$G$425:$G$6424),'Data Transformation'!$U$11)</f>
        <v>0</v>
      </c>
      <c r="Y4299" s="2" cm="2">
        <f t="array" ref="Y4299:Y4300">FREQUENCY(IF('Data Transformation'!$B$425:$B$6424='Bin Analysis'!L4299,'Data Transformation'!$G$425:$G$6424),'Data Transformation'!$U$12)</f>
        <v>0</v>
      </c>
    </row>
    <row r="4300" spans="1:25" x14ac:dyDescent="0.55000000000000004">
      <c r="A4300" s="14" t="s">
        <v>67</v>
      </c>
      <c r="B4300" t="s">
        <v>47</v>
      </c>
      <c r="C4300" t="s">
        <v>5</v>
      </c>
      <c r="D4300" t="s">
        <v>100</v>
      </c>
      <c r="E4300" t="s">
        <v>101</v>
      </c>
      <c r="F4300" t="s">
        <v>102</v>
      </c>
      <c r="G4300" t="s">
        <v>70</v>
      </c>
      <c r="H4300" t="s">
        <v>31</v>
      </c>
      <c r="I4300" t="s">
        <v>32</v>
      </c>
      <c r="J4300" t="s">
        <v>46</v>
      </c>
      <c r="K4300" s="14" t="s">
        <v>45</v>
      </c>
      <c r="M4300" s="14"/>
      <c r="X4300" s="2">
        <v>0</v>
      </c>
      <c r="Y4300" s="2">
        <v>0</v>
      </c>
    </row>
    <row r="4301" spans="1:25" x14ac:dyDescent="0.55000000000000004">
      <c r="A4301" s="32"/>
      <c r="D4301" t="e">
        <f>IF(C4301=1,'Data Transformation'!$G$3+0.5*'Data Transformation'!$W$25,IF(C4302=1,D4302-'Data Transformation'!$W$25,FALSE))</f>
        <v>#NUM!</v>
      </c>
      <c r="E4301">
        <f t="array" ref="E4301">IF(ISLOGICAL(D4301),"",FREQUENCY(IF('Data Transformation'!$B$425:$B$8425='Bin Analysis'!$B4299,'Data Transformation'!$G$425:$G$8425),D4301))</f>
        <v>2001</v>
      </c>
      <c r="F4301" t="e">
        <f>IF(ISLOGICAL(D4301),"",E4301-E4300)</f>
        <v>#VALUE!</v>
      </c>
      <c r="M4301" s="14"/>
    </row>
    <row r="4302" spans="1:25" x14ac:dyDescent="0.55000000000000004">
      <c r="A4302" s="32" t="e">
        <f>IF(Weighting!$P$6&gt;0,B4302,"")</f>
        <v>#NUM!</v>
      </c>
      <c r="B4302" t="e">
        <f>Weighting!$C$6</f>
        <v>#DIV/0!</v>
      </c>
      <c r="C4302" t="e">
        <f>Weighting!$F$6</f>
        <v>#NUM!</v>
      </c>
      <c r="D4302" t="e">
        <f>IF(C4302=1,'Data Transformation'!$G$3+0.5*'Data Transformation'!$W$25,IF(C4303=1,D4303-'Data Transformation'!$W$25,FALSE))</f>
        <v>#NUM!</v>
      </c>
      <c r="E4302">
        <f t="array" ref="E4302">IF(ISLOGICAL(D4302),"",FREQUENCY(IF('Data Transformation'!$B$425:$B$8425='Bin Analysis'!$B4299,'Data Transformation'!$G$425:$G$8425),D4302))</f>
        <v>2001</v>
      </c>
      <c r="F4302">
        <f>IF(ISLOGICAL(D4302),"",E4302-E4301)</f>
        <v>0</v>
      </c>
      <c r="G4302">
        <f>Weighting!$H$6</f>
        <v>1</v>
      </c>
      <c r="H4302">
        <f t="array" ref="H4302">FREQUENCY(IF('Data Transformation'!$B$4:$B$8425=B4299,'Data Transformation'!$G$4:$G$8425),'Bin Analysis'!$B4302)</f>
        <v>2073</v>
      </c>
      <c r="I4302">
        <f>H4302-H4301</f>
        <v>2073</v>
      </c>
      <c r="J4302">
        <f>IF(I4302=0,0,1)</f>
        <v>1</v>
      </c>
      <c r="K4302" t="e">
        <f>J4302*Weighting!$W$6</f>
        <v>#NUM!</v>
      </c>
      <c r="M4302" s="14"/>
    </row>
    <row r="4303" spans="1:25" x14ac:dyDescent="0.55000000000000004">
      <c r="A4303" s="32" t="str">
        <f>IF(Weighting!$P$7&gt;0,B4303,"")</f>
        <v/>
      </c>
      <c r="B4303" t="e">
        <f>Weighting!$C$7</f>
        <v>#DIV/0!</v>
      </c>
      <c r="C4303" t="e">
        <f>Weighting!$F$7</f>
        <v>#NUM!</v>
      </c>
      <c r="D4303" t="e">
        <f>IF(C4303=1,'Data Transformation'!$G$3+0.5*'Data Transformation'!$W$25,IF(C4304=1,D4304-'Data Transformation'!$W$25,FALSE))</f>
        <v>#NUM!</v>
      </c>
      <c r="E4303">
        <f t="array" ref="E4303">IF(ISLOGICAL(D4303),"",FREQUENCY(IF('Data Transformation'!$B$425:$B$8425='Bin Analysis'!$B4299,'Data Transformation'!$G$425:$G$8425),D4303))</f>
        <v>2001</v>
      </c>
      <c r="F4303">
        <f t="shared" ref="F4303:F4321" si="537">IF(ISLOGICAL(D4303),"",E4303-E4302)</f>
        <v>0</v>
      </c>
      <c r="G4303">
        <f>Weighting!$H$7</f>
        <v>0</v>
      </c>
      <c r="H4303">
        <f t="array" ref="H4303">FREQUENCY(IF('Data Transformation'!$B$4:$B$8425=B4299,'Data Transformation'!$G$4:$G$8425),'Bin Analysis'!$B4303)</f>
        <v>2073</v>
      </c>
      <c r="I4303">
        <f t="shared" ref="I4303:I4321" si="538">H4303-H4302</f>
        <v>0</v>
      </c>
      <c r="J4303">
        <f>IF(I4303=0,0,1)</f>
        <v>0</v>
      </c>
      <c r="K4303">
        <f>J4303*Weighting!$W$7</f>
        <v>0</v>
      </c>
      <c r="M4303" s="14"/>
    </row>
    <row r="4304" spans="1:25" x14ac:dyDescent="0.55000000000000004">
      <c r="A4304" s="32" t="str">
        <f>IF(Weighting!$P$8&gt;0,B4304,"")</f>
        <v/>
      </c>
      <c r="B4304" t="e">
        <f>Weighting!$C$8</f>
        <v>#DIV/0!</v>
      </c>
      <c r="C4304" t="e">
        <f>Weighting!$F$8</f>
        <v>#NUM!</v>
      </c>
      <c r="D4304" t="e">
        <f>IF(C4304=1,'Data Transformation'!$G$3+0.5*'Data Transformation'!$W$25,IF(C4305=1,D4305-'Data Transformation'!$W$25,FALSE))</f>
        <v>#NUM!</v>
      </c>
      <c r="E4304">
        <f t="array" ref="E4304">IF(ISLOGICAL(D4304),"",FREQUENCY(IF('Data Transformation'!$B$425:$B$8425='Bin Analysis'!$B4299,'Data Transformation'!$G$425:$G$8425),D4304))</f>
        <v>2001</v>
      </c>
      <c r="F4304">
        <f t="shared" si="537"/>
        <v>0</v>
      </c>
      <c r="G4304">
        <f>Weighting!$H$8</f>
        <v>0</v>
      </c>
      <c r="H4304">
        <f t="array" ref="H4304">FREQUENCY(IF('Data Transformation'!$B$4:$B$8425=B4299,'Data Transformation'!$G$4:$G$8425),'Bin Analysis'!$B4304)</f>
        <v>2073</v>
      </c>
      <c r="I4304">
        <f t="shared" si="538"/>
        <v>0</v>
      </c>
      <c r="J4304">
        <f t="shared" ref="J4304:J4321" si="539">IF(I4304=0,0,1)</f>
        <v>0</v>
      </c>
      <c r="K4304">
        <f>J4304*Weighting!$W$8</f>
        <v>0</v>
      </c>
      <c r="M4304" s="14"/>
    </row>
    <row r="4305" spans="1:13" x14ac:dyDescent="0.55000000000000004">
      <c r="A4305" s="32" t="str">
        <f>IF(Weighting!$P$9&gt;0,B4305,"")</f>
        <v/>
      </c>
      <c r="B4305" s="50" t="e">
        <f>Weighting!$C$9</f>
        <v>#DIV/0!</v>
      </c>
      <c r="C4305" t="e">
        <f>Weighting!$F$9</f>
        <v>#NUM!</v>
      </c>
      <c r="D4305" t="e">
        <f>IF(C4305=1,'Data Transformation'!$G$3+0.5*'Data Transformation'!$W$25,IF(C4306=1,D4306-'Data Transformation'!$W$25,FALSE))</f>
        <v>#NUM!</v>
      </c>
      <c r="E4305">
        <f t="array" ref="E4305">IF(ISLOGICAL(D4305),"",FREQUENCY(IF('Data Transformation'!$B$425:$B$8425='Bin Analysis'!$B4299,'Data Transformation'!$G$425:$G$8425),D4305))</f>
        <v>2001</v>
      </c>
      <c r="F4305">
        <f t="shared" si="537"/>
        <v>0</v>
      </c>
      <c r="G4305">
        <f>Weighting!$H$9</f>
        <v>0</v>
      </c>
      <c r="H4305">
        <f t="array" ref="H4305">FREQUENCY(IF('Data Transformation'!$B$4:$B$8425=B4299,'Data Transformation'!$G$4:$G$8425),'Bin Analysis'!$B4305)</f>
        <v>2073</v>
      </c>
      <c r="I4305">
        <f t="shared" si="538"/>
        <v>0</v>
      </c>
      <c r="J4305">
        <f t="shared" si="539"/>
        <v>0</v>
      </c>
      <c r="K4305">
        <f>J4305*Weighting!$W$9</f>
        <v>0</v>
      </c>
      <c r="M4305" s="14"/>
    </row>
    <row r="4306" spans="1:13" x14ac:dyDescent="0.55000000000000004">
      <c r="A4306" s="32" t="str">
        <f>IF(Weighting!$P$10&gt;0,B4306,"")</f>
        <v/>
      </c>
      <c r="B4306" t="e">
        <f>Weighting!$C$10</f>
        <v>#DIV/0!</v>
      </c>
      <c r="C4306" t="e">
        <f>Weighting!$F$10</f>
        <v>#NUM!</v>
      </c>
      <c r="D4306" t="e">
        <f>IF(C4306=1,'Data Transformation'!$G$3+0.5*'Data Transformation'!$W$25,IF(C4307=1,D4307-'Data Transformation'!$W$25,FALSE))</f>
        <v>#NUM!</v>
      </c>
      <c r="E4306">
        <f t="array" ref="E4306">IF(ISLOGICAL(D4306),"",FREQUENCY(IF('Data Transformation'!$B$425:$B$8425='Bin Analysis'!$B4299,'Data Transformation'!$G$425:$G$8425),D4306))</f>
        <v>2001</v>
      </c>
      <c r="F4306">
        <f t="shared" si="537"/>
        <v>0</v>
      </c>
      <c r="G4306">
        <f>Weighting!$H$10</f>
        <v>0</v>
      </c>
      <c r="H4306">
        <f t="array" ref="H4306">FREQUENCY(IF('Data Transformation'!$B$4:$B$8425=B4299,'Data Transformation'!$G$4:$G$8425),'Bin Analysis'!$B4306)</f>
        <v>2073</v>
      </c>
      <c r="I4306">
        <f t="shared" si="538"/>
        <v>0</v>
      </c>
      <c r="J4306">
        <f t="shared" si="539"/>
        <v>0</v>
      </c>
      <c r="K4306">
        <f>J4306*Weighting!$W$10</f>
        <v>0</v>
      </c>
      <c r="M4306" s="14"/>
    </row>
    <row r="4307" spans="1:13" x14ac:dyDescent="0.55000000000000004">
      <c r="A4307" s="32" t="str">
        <f>IF(Weighting!$P$11&gt;0,B4307,"")</f>
        <v/>
      </c>
      <c r="B4307" t="e">
        <f>Weighting!$C$11</f>
        <v>#DIV/0!</v>
      </c>
      <c r="C4307" t="e">
        <f>Weighting!$F$11</f>
        <v>#NUM!</v>
      </c>
      <c r="D4307" t="e">
        <f>IF(C4307=1,'Data Transformation'!$G$3+0.5*'Data Transformation'!$W$25,IF(C4308=1,D4308-'Data Transformation'!$W$25,FALSE))</f>
        <v>#NUM!</v>
      </c>
      <c r="E4307">
        <f t="array" ref="E4307">IF(ISLOGICAL(D4307),"",FREQUENCY(IF('Data Transformation'!$B$425:$B$8425='Bin Analysis'!$B4299,'Data Transformation'!$G$425:$G$8425),D4307))</f>
        <v>2001</v>
      </c>
      <c r="F4307">
        <f t="shared" si="537"/>
        <v>0</v>
      </c>
      <c r="G4307">
        <f>Weighting!$H$11</f>
        <v>0</v>
      </c>
      <c r="H4307">
        <f t="array" ref="H4307">FREQUENCY(IF('Data Transformation'!$B$4:$B$8425=B4299,'Data Transformation'!$G$4:$G$8425),'Bin Analysis'!$B4307)</f>
        <v>2073</v>
      </c>
      <c r="I4307">
        <f t="shared" si="538"/>
        <v>0</v>
      </c>
      <c r="J4307">
        <f t="shared" si="539"/>
        <v>0</v>
      </c>
      <c r="K4307">
        <f>J4307*Weighting!$W$11</f>
        <v>0</v>
      </c>
      <c r="M4307" s="14"/>
    </row>
    <row r="4308" spans="1:13" x14ac:dyDescent="0.55000000000000004">
      <c r="A4308" s="32" t="str">
        <f>IF(Weighting!$P$12&gt;0,B4308,"")</f>
        <v/>
      </c>
      <c r="B4308" t="e">
        <f>Weighting!$C$12</f>
        <v>#DIV/0!</v>
      </c>
      <c r="C4308" t="e">
        <f>Weighting!$F$12</f>
        <v>#NUM!</v>
      </c>
      <c r="D4308" t="e">
        <f>IF(C4308=1,'Data Transformation'!$G$3+0.5*'Data Transformation'!$W$25,IF(C4309=1,D4309-'Data Transformation'!$W$25,FALSE))</f>
        <v>#NUM!</v>
      </c>
      <c r="E4308">
        <f t="array" ref="E4308">IF(ISLOGICAL(D4308),"",FREQUENCY(IF('Data Transformation'!$B$425:$B$8425='Bin Analysis'!$B4299,'Data Transformation'!$G$425:$G$8425),D4308))</f>
        <v>2001</v>
      </c>
      <c r="F4308">
        <f t="shared" si="537"/>
        <v>0</v>
      </c>
      <c r="G4308">
        <f>Weighting!$H$12</f>
        <v>0</v>
      </c>
      <c r="H4308">
        <f t="array" ref="H4308">FREQUENCY(IF('Data Transformation'!$B$4:$B$8425=B4299,'Data Transformation'!$G$4:$G$8425),'Bin Analysis'!$B4308)</f>
        <v>2073</v>
      </c>
      <c r="I4308">
        <f t="shared" si="538"/>
        <v>0</v>
      </c>
      <c r="J4308">
        <f t="shared" si="539"/>
        <v>0</v>
      </c>
      <c r="K4308">
        <f>J4308*Weighting!$W$12</f>
        <v>0</v>
      </c>
      <c r="M4308" s="14"/>
    </row>
    <row r="4309" spans="1:13" x14ac:dyDescent="0.55000000000000004">
      <c r="A4309" s="32" t="str">
        <f>IF(Weighting!$P$13&gt;0,B4309,"")</f>
        <v/>
      </c>
      <c r="B4309" t="e">
        <f>Weighting!$C$13</f>
        <v>#DIV/0!</v>
      </c>
      <c r="C4309" t="e">
        <f>Weighting!$F$13</f>
        <v>#NUM!</v>
      </c>
      <c r="D4309" t="e">
        <f>IF(C4309=1,'Data Transformation'!$G$3+0.5*'Data Transformation'!$W$25,IF(C4310=1,D4310-'Data Transformation'!$W$25,FALSE))</f>
        <v>#NUM!</v>
      </c>
      <c r="E4309">
        <f t="array" ref="E4309">IF(ISLOGICAL(D4309),"",FREQUENCY(IF('Data Transformation'!$B$425:$B$8425='Bin Analysis'!$B4299,'Data Transformation'!$G$425:$G$8425),D4309))</f>
        <v>2001</v>
      </c>
      <c r="F4309">
        <f t="shared" si="537"/>
        <v>0</v>
      </c>
      <c r="G4309">
        <f>Weighting!$H$13</f>
        <v>0</v>
      </c>
      <c r="H4309">
        <f t="array" ref="H4309">FREQUENCY(IF('Data Transformation'!$B$4:$B$8425=B4299,'Data Transformation'!$G$4:$G$8425),'Bin Analysis'!$B4309)</f>
        <v>2073</v>
      </c>
      <c r="I4309">
        <f t="shared" si="538"/>
        <v>0</v>
      </c>
      <c r="J4309">
        <f t="shared" si="539"/>
        <v>0</v>
      </c>
      <c r="K4309">
        <f>J4309*Weighting!$W$13</f>
        <v>0</v>
      </c>
      <c r="M4309" s="14"/>
    </row>
    <row r="4310" spans="1:13" x14ac:dyDescent="0.55000000000000004">
      <c r="A4310" s="32" t="str">
        <f>IF(Weighting!$P$14&gt;0,B4310,"")</f>
        <v/>
      </c>
      <c r="B4310" t="e">
        <f>Weighting!$C$14</f>
        <v>#DIV/0!</v>
      </c>
      <c r="C4310" t="e">
        <f>Weighting!$F$14</f>
        <v>#NUM!</v>
      </c>
      <c r="D4310" t="e">
        <f>IF(C4310=1,'Data Transformation'!$G$3+0.5*'Data Transformation'!$W$25,IF(C4311=1,D4311-'Data Transformation'!$W$25,FALSE))</f>
        <v>#NUM!</v>
      </c>
      <c r="E4310">
        <f t="array" ref="E4310">IF(ISLOGICAL(D4310),"",FREQUENCY(IF('Data Transformation'!$B$425:$B$8425='Bin Analysis'!$B4299,'Data Transformation'!$G$425:$G$8425),D4310))</f>
        <v>2001</v>
      </c>
      <c r="F4310">
        <f t="shared" si="537"/>
        <v>0</v>
      </c>
      <c r="G4310">
        <f>Weighting!$H$14</f>
        <v>0</v>
      </c>
      <c r="H4310">
        <f t="array" ref="H4310">FREQUENCY(IF('Data Transformation'!$B$4:$B$8425=B4299,'Data Transformation'!$G$4:$G$8425),'Bin Analysis'!$B4310)</f>
        <v>2073</v>
      </c>
      <c r="I4310">
        <f t="shared" si="538"/>
        <v>0</v>
      </c>
      <c r="J4310">
        <f t="shared" si="539"/>
        <v>0</v>
      </c>
      <c r="K4310">
        <f>J4310*Weighting!$W$14</f>
        <v>0</v>
      </c>
      <c r="M4310" s="14"/>
    </row>
    <row r="4311" spans="1:13" x14ac:dyDescent="0.55000000000000004">
      <c r="A4311" s="32" t="str">
        <f>IF(Weighting!$P$15&gt;0,B4311,"")</f>
        <v/>
      </c>
      <c r="B4311" t="e">
        <f>Weighting!$C$15</f>
        <v>#DIV/0!</v>
      </c>
      <c r="C4311" t="e">
        <f>Weighting!$F$15</f>
        <v>#NUM!</v>
      </c>
      <c r="D4311" t="e">
        <f>IF(C4311=1,'Data Transformation'!$G$3+0.5*'Data Transformation'!$W$25,IF(C4312=1,D4312-'Data Transformation'!$W$25,FALSE))</f>
        <v>#NUM!</v>
      </c>
      <c r="E4311">
        <f t="array" ref="E4311">IF(ISLOGICAL(D4311),"",FREQUENCY(IF('Data Transformation'!$B$425:$B$8425='Bin Analysis'!$B4299,'Data Transformation'!$G$425:$G$8425),D4311))</f>
        <v>2001</v>
      </c>
      <c r="F4311">
        <f t="shared" si="537"/>
        <v>0</v>
      </c>
      <c r="G4311">
        <f>Weighting!$H$15</f>
        <v>0</v>
      </c>
      <c r="H4311">
        <f t="array" ref="H4311">FREQUENCY(IF('Data Transformation'!$B$4:$B$8425=B4299,'Data Transformation'!$G$4:$G$8425),'Bin Analysis'!$B4311)</f>
        <v>2073</v>
      </c>
      <c r="I4311">
        <f t="shared" si="538"/>
        <v>0</v>
      </c>
      <c r="J4311">
        <f t="shared" si="539"/>
        <v>0</v>
      </c>
      <c r="K4311">
        <f>J4311*Weighting!$W$15</f>
        <v>0</v>
      </c>
      <c r="M4311" s="14"/>
    </row>
    <row r="4312" spans="1:13" x14ac:dyDescent="0.55000000000000004">
      <c r="A4312" s="32" t="str">
        <f>IF(Weighting!$P$16&gt;0,B4312,"")</f>
        <v/>
      </c>
      <c r="B4312" t="e">
        <f>Weighting!$C$16</f>
        <v>#DIV/0!</v>
      </c>
      <c r="C4312" t="e">
        <f>Weighting!$F$16</f>
        <v>#NUM!</v>
      </c>
      <c r="D4312" t="e">
        <f>IF(C4312=1,'Data Transformation'!$G$3+0.5*'Data Transformation'!$W$25,IF(C4313=1,D4313-'Data Transformation'!$W$25,FALSE))</f>
        <v>#NUM!</v>
      </c>
      <c r="E4312">
        <f t="array" ref="E4312">IF(ISLOGICAL(D4312),"",FREQUENCY(IF('Data Transformation'!$B$425:$B$8425='Bin Analysis'!$B4299,'Data Transformation'!$G$425:$G$8425),D4312))</f>
        <v>2001</v>
      </c>
      <c r="F4312">
        <f t="shared" si="537"/>
        <v>0</v>
      </c>
      <c r="G4312">
        <f>Weighting!$H$16</f>
        <v>0</v>
      </c>
      <c r="H4312">
        <f t="array" ref="H4312">FREQUENCY(IF('Data Transformation'!$B$4:$B$8425=B4299,'Data Transformation'!$G$4:$G$8425),'Bin Analysis'!$B4312)</f>
        <v>2073</v>
      </c>
      <c r="I4312">
        <f t="shared" si="538"/>
        <v>0</v>
      </c>
      <c r="J4312">
        <f t="shared" si="539"/>
        <v>0</v>
      </c>
      <c r="K4312">
        <f>J4312*Weighting!$W$16</f>
        <v>0</v>
      </c>
      <c r="M4312" s="14"/>
    </row>
    <row r="4313" spans="1:13" x14ac:dyDescent="0.55000000000000004">
      <c r="A4313" s="32" t="str">
        <f>IF(Weighting!$P$17&gt;0,B4313,"")</f>
        <v/>
      </c>
      <c r="B4313" t="e">
        <f>Weighting!$C$17</f>
        <v>#DIV/0!</v>
      </c>
      <c r="C4313" t="e">
        <f>Weighting!$F$17</f>
        <v>#NUM!</v>
      </c>
      <c r="D4313" t="e">
        <f>IF(C4313=1,'Data Transformation'!$G$3+0.5*'Data Transformation'!$W$25,IF(C4314=1,D4314-'Data Transformation'!$W$25,FALSE))</f>
        <v>#NUM!</v>
      </c>
      <c r="E4313">
        <f t="array" ref="E4313">IF(ISLOGICAL(D4313),"",FREQUENCY(IF('Data Transformation'!$B$425:$B$8425='Bin Analysis'!$B4299,'Data Transformation'!$G$425:$G$8425),D4313))</f>
        <v>2001</v>
      </c>
      <c r="F4313">
        <f t="shared" si="537"/>
        <v>0</v>
      </c>
      <c r="G4313">
        <f>Weighting!$H$17</f>
        <v>0</v>
      </c>
      <c r="H4313">
        <f t="array" ref="H4313">FREQUENCY(IF('Data Transformation'!$B$4:$B$8425=B4299,'Data Transformation'!$G$4:$G$8425),'Bin Analysis'!$B4313)</f>
        <v>2073</v>
      </c>
      <c r="I4313">
        <f t="shared" si="538"/>
        <v>0</v>
      </c>
      <c r="J4313">
        <f t="shared" si="539"/>
        <v>0</v>
      </c>
      <c r="K4313">
        <f>J4313*Weighting!$W$17</f>
        <v>0</v>
      </c>
      <c r="M4313" s="14"/>
    </row>
    <row r="4314" spans="1:13" x14ac:dyDescent="0.55000000000000004">
      <c r="A4314" s="32" t="str">
        <f>IF(Weighting!$P$18&gt;0,B4314,"")</f>
        <v/>
      </c>
      <c r="B4314" t="e">
        <f>Weighting!$C$18</f>
        <v>#DIV/0!</v>
      </c>
      <c r="C4314" t="e">
        <f>Weighting!$F$18</f>
        <v>#NUM!</v>
      </c>
      <c r="D4314" t="e">
        <f>IF(C4314=1,'Data Transformation'!$G$3+0.5*'Data Transformation'!$W$25,IF(C4315=1,D4315-'Data Transformation'!$W$25,FALSE))</f>
        <v>#NUM!</v>
      </c>
      <c r="E4314">
        <f t="array" ref="E4314">IF(ISLOGICAL(D4314),"",FREQUENCY(IF('Data Transformation'!$B$425:$B$8425='Bin Analysis'!$B4299,'Data Transformation'!$G$425:$G$8425),D4314))</f>
        <v>2001</v>
      </c>
      <c r="F4314">
        <f t="shared" si="537"/>
        <v>0</v>
      </c>
      <c r="G4314">
        <f>Weighting!$H$18</f>
        <v>0</v>
      </c>
      <c r="H4314">
        <f t="array" ref="H4314">FREQUENCY(IF('Data Transformation'!$B$4:$B$8425=B4299,'Data Transformation'!$G$4:$G$8425),'Bin Analysis'!$B4314)</f>
        <v>2073</v>
      </c>
      <c r="I4314">
        <f t="shared" si="538"/>
        <v>0</v>
      </c>
      <c r="J4314">
        <f t="shared" si="539"/>
        <v>0</v>
      </c>
      <c r="K4314">
        <f>J4314*Weighting!$W$18</f>
        <v>0</v>
      </c>
      <c r="M4314" s="14"/>
    </row>
    <row r="4315" spans="1:13" x14ac:dyDescent="0.55000000000000004">
      <c r="A4315" s="32" t="str">
        <f>IF(Weighting!$P$19&gt;0,B4315,"")</f>
        <v/>
      </c>
      <c r="B4315" t="e">
        <f>Weighting!$C$19</f>
        <v>#DIV/0!</v>
      </c>
      <c r="C4315" t="e">
        <f>Weighting!$F$19</f>
        <v>#NUM!</v>
      </c>
      <c r="D4315" t="e">
        <f>IF(C4315=1,'Data Transformation'!$G$3+0.5*'Data Transformation'!$W$25,IF(C4316=1,D4316-'Data Transformation'!$W$25,FALSE))</f>
        <v>#NUM!</v>
      </c>
      <c r="E4315">
        <f t="array" ref="E4315">IF(ISLOGICAL(D4315),"",FREQUENCY(IF('Data Transformation'!$B$425:$B$8425='Bin Analysis'!$B4299,'Data Transformation'!$G$425:$G$8425),D4315))</f>
        <v>2001</v>
      </c>
      <c r="F4315">
        <f t="shared" si="537"/>
        <v>0</v>
      </c>
      <c r="G4315">
        <f>Weighting!$H$19</f>
        <v>0</v>
      </c>
      <c r="H4315">
        <f t="array" ref="H4315">FREQUENCY(IF('Data Transformation'!$B$4:$B$8425=B4299,'Data Transformation'!$G$4:$G$8425),'Bin Analysis'!$B4315)</f>
        <v>2073</v>
      </c>
      <c r="I4315">
        <f t="shared" si="538"/>
        <v>0</v>
      </c>
      <c r="J4315">
        <f t="shared" si="539"/>
        <v>0</v>
      </c>
      <c r="K4315">
        <f>J4315*Weighting!$W$19</f>
        <v>0</v>
      </c>
      <c r="M4315" s="14"/>
    </row>
    <row r="4316" spans="1:13" x14ac:dyDescent="0.55000000000000004">
      <c r="A4316" s="32" t="str">
        <f>IF(Weighting!$P$20&gt;0,B4316,"")</f>
        <v/>
      </c>
      <c r="B4316" t="e">
        <f>Weighting!$C$20</f>
        <v>#DIV/0!</v>
      </c>
      <c r="C4316" t="e">
        <f>Weighting!$F$20</f>
        <v>#NUM!</v>
      </c>
      <c r="D4316" t="e">
        <f>IF(C4316=1,'Data Transformation'!$G$3+0.5*'Data Transformation'!$W$25,IF(C4317=1,D4317-'Data Transformation'!$W$25,FALSE))</f>
        <v>#NUM!</v>
      </c>
      <c r="E4316">
        <f t="array" ref="E4316">IF(ISLOGICAL(D4316),"",FREQUENCY(IF('Data Transformation'!$B$425:$B$8425='Bin Analysis'!$B4299,'Data Transformation'!$G$425:$G$8425),D4316))</f>
        <v>2001</v>
      </c>
      <c r="F4316">
        <f t="shared" si="537"/>
        <v>0</v>
      </c>
      <c r="G4316">
        <f>Weighting!$H$20</f>
        <v>0</v>
      </c>
      <c r="H4316">
        <f t="array" ref="H4316">FREQUENCY(IF('Data Transformation'!$B$4:$B$8425=B4299,'Data Transformation'!$G$4:$G$8425),'Bin Analysis'!$B4316)</f>
        <v>2073</v>
      </c>
      <c r="I4316">
        <f t="shared" si="538"/>
        <v>0</v>
      </c>
      <c r="J4316">
        <f t="shared" si="539"/>
        <v>0</v>
      </c>
      <c r="K4316">
        <f>J4316*Weighting!$W$20</f>
        <v>0</v>
      </c>
      <c r="M4316" s="14"/>
    </row>
    <row r="4317" spans="1:13" x14ac:dyDescent="0.55000000000000004">
      <c r="A4317" s="32" t="str">
        <f>IF(Weighting!$P$21&gt;0,B4317,"")</f>
        <v/>
      </c>
      <c r="B4317" t="e">
        <f>Weighting!$C$21</f>
        <v>#DIV/0!</v>
      </c>
      <c r="C4317" t="e">
        <f>Weighting!$F$21</f>
        <v>#NUM!</v>
      </c>
      <c r="D4317" t="e">
        <f>IF(C4317=1,'Data Transformation'!$G$3+0.5*'Data Transformation'!$W$25,IF(C4318=1,D4318-'Data Transformation'!$W$25,FALSE))</f>
        <v>#NUM!</v>
      </c>
      <c r="E4317">
        <f t="array" ref="E4317">IF(ISLOGICAL(D4317),"",FREQUENCY(IF('Data Transformation'!$B$425:$B$8425='Bin Analysis'!$B4299,'Data Transformation'!$G$425:$G$8425),D4317))</f>
        <v>2001</v>
      </c>
      <c r="F4317">
        <f t="shared" si="537"/>
        <v>0</v>
      </c>
      <c r="G4317">
        <f>Weighting!$H$21</f>
        <v>0</v>
      </c>
      <c r="H4317">
        <f t="array" ref="H4317">FREQUENCY(IF('Data Transformation'!$B$4:$B$8425=B4299,'Data Transformation'!$G$4:$G$8425),'Bin Analysis'!$B4317)</f>
        <v>2073</v>
      </c>
      <c r="I4317">
        <f t="shared" si="538"/>
        <v>0</v>
      </c>
      <c r="J4317">
        <f t="shared" si="539"/>
        <v>0</v>
      </c>
      <c r="K4317">
        <f>J4317*Weighting!$W$21</f>
        <v>0</v>
      </c>
      <c r="M4317" s="14"/>
    </row>
    <row r="4318" spans="1:13" x14ac:dyDescent="0.55000000000000004">
      <c r="A4318" s="32" t="str">
        <f>IF(Weighting!$P$22&gt;0,B4318,"")</f>
        <v/>
      </c>
      <c r="B4318" t="e">
        <f>Weighting!$C$22</f>
        <v>#DIV/0!</v>
      </c>
      <c r="C4318" t="e">
        <f>Weighting!$F$22</f>
        <v>#NUM!</v>
      </c>
      <c r="D4318" t="e">
        <f>IF(C4318=1,'Data Transformation'!$G$3+0.5*'Data Transformation'!$W$25,IF(C4319=1,D4319-'Data Transformation'!$W$25,FALSE))</f>
        <v>#NUM!</v>
      </c>
      <c r="E4318">
        <f t="array" ref="E4318">IF(ISLOGICAL(D4318),"",FREQUENCY(IF('Data Transformation'!$B$425:$B$8425='Bin Analysis'!$B4299,'Data Transformation'!$G$425:$G$8425),D4318))</f>
        <v>2001</v>
      </c>
      <c r="F4318">
        <f t="shared" si="537"/>
        <v>0</v>
      </c>
      <c r="G4318">
        <f>Weighting!$H$22</f>
        <v>0</v>
      </c>
      <c r="H4318">
        <f t="array" ref="H4318">FREQUENCY(IF('Data Transformation'!$B$4:$B$8425=B4299,'Data Transformation'!$G$4:$G$8425),'Bin Analysis'!$B4318)</f>
        <v>2073</v>
      </c>
      <c r="I4318">
        <f t="shared" si="538"/>
        <v>0</v>
      </c>
      <c r="J4318">
        <f t="shared" si="539"/>
        <v>0</v>
      </c>
      <c r="K4318">
        <f>J4318*Weighting!$W$22</f>
        <v>0</v>
      </c>
      <c r="M4318" s="14"/>
    </row>
    <row r="4319" spans="1:13" x14ac:dyDescent="0.55000000000000004">
      <c r="A4319" s="32" t="str">
        <f>IF(Weighting!$P$23&gt;0,B4319,"")</f>
        <v/>
      </c>
      <c r="B4319" t="e">
        <f>Weighting!$C$23</f>
        <v>#DIV/0!</v>
      </c>
      <c r="C4319" t="e">
        <f>Weighting!$F$23</f>
        <v>#NUM!</v>
      </c>
      <c r="D4319" t="e">
        <f>IF(C4319=1,'Data Transformation'!$G$3+0.5*'Data Transformation'!$W$25,IF(C4320=1,D4320-'Data Transformation'!$W$25,FALSE))</f>
        <v>#NUM!</v>
      </c>
      <c r="E4319">
        <f t="array" ref="E4319">IF(ISLOGICAL(D4319),"",FREQUENCY(IF('Data Transformation'!$B$425:$B$8425='Bin Analysis'!$B4299,'Data Transformation'!$G$425:$G$8425),D4319))</f>
        <v>2001</v>
      </c>
      <c r="F4319">
        <f t="shared" si="537"/>
        <v>0</v>
      </c>
      <c r="G4319">
        <f>Weighting!$H$23</f>
        <v>0</v>
      </c>
      <c r="H4319">
        <f t="array" ref="H4319">FREQUENCY(IF('Data Transformation'!$B$4:$B$8425=B4299,'Data Transformation'!$G$4:$G$8425),'Bin Analysis'!$B4319)</f>
        <v>2073</v>
      </c>
      <c r="I4319">
        <f t="shared" si="538"/>
        <v>0</v>
      </c>
      <c r="J4319">
        <f t="shared" si="539"/>
        <v>0</v>
      </c>
      <c r="K4319">
        <f>J4319*Weighting!$W$23</f>
        <v>0</v>
      </c>
      <c r="M4319" s="14"/>
    </row>
    <row r="4320" spans="1:13" x14ac:dyDescent="0.55000000000000004">
      <c r="A4320" s="32" t="str">
        <f>IF(Weighting!$P$24&gt;0,B4320,"")</f>
        <v/>
      </c>
      <c r="B4320" t="e">
        <f>Weighting!$C$24</f>
        <v>#DIV/0!</v>
      </c>
      <c r="C4320" t="e">
        <f>Weighting!$F$24</f>
        <v>#NUM!</v>
      </c>
      <c r="D4320" t="e">
        <f>IF(C4320=1,'Data Transformation'!$G$3+0.5*'Data Transformation'!$W$25,IF(C4321=1,D4321-'Data Transformation'!$W$25,FALSE))</f>
        <v>#NUM!</v>
      </c>
      <c r="E4320">
        <f t="array" ref="E4320">IF(ISLOGICAL(D4320),"",FREQUENCY(IF('Data Transformation'!$B$425:$B$8425='Bin Analysis'!$B4299,'Data Transformation'!$G$425:$G$8425),D4320))</f>
        <v>2001</v>
      </c>
      <c r="F4320">
        <f t="shared" si="537"/>
        <v>0</v>
      </c>
      <c r="G4320">
        <f>Weighting!$H$24</f>
        <v>0</v>
      </c>
      <c r="H4320">
        <f t="array" ref="H4320">FREQUENCY(IF('Data Transformation'!$B$4:$B$8425=B4299,'Data Transformation'!$G$4:$G$8425),'Bin Analysis'!$B4320)</f>
        <v>2073</v>
      </c>
      <c r="I4320">
        <f t="shared" si="538"/>
        <v>0</v>
      </c>
      <c r="J4320">
        <f t="shared" si="539"/>
        <v>0</v>
      </c>
      <c r="K4320">
        <f>J4320*Weighting!$W$24</f>
        <v>0</v>
      </c>
      <c r="M4320" s="14"/>
    </row>
    <row r="4321" spans="1:25" x14ac:dyDescent="0.55000000000000004">
      <c r="A4321" s="32" t="str">
        <f>IF(Weighting!$P$25&gt;0,B4321,"")</f>
        <v/>
      </c>
      <c r="B4321" t="e">
        <f>Weighting!$C$25</f>
        <v>#DIV/0!</v>
      </c>
      <c r="C4321" t="e">
        <f>Weighting!$F$25</f>
        <v>#NUM!</v>
      </c>
      <c r="D4321" t="e">
        <f>IF(C4321=1,'Data Transformation'!$G$3+0.5*'Data Transformation'!$W$25,IF(C4322=1,D4322-'Data Transformation'!$W$25,FALSE))</f>
        <v>#NUM!</v>
      </c>
      <c r="E4321">
        <f t="array" ref="E4321">IF(ISLOGICAL(D4321),"",FREQUENCY(IF('Data Transformation'!$B$425:$B$8425='Bin Analysis'!$B4299,'Data Transformation'!$G$425:$G$8425),D4321))</f>
        <v>2001</v>
      </c>
      <c r="F4321">
        <f t="shared" si="537"/>
        <v>0</v>
      </c>
      <c r="G4321">
        <f>Weighting!$H$25</f>
        <v>0</v>
      </c>
      <c r="H4321">
        <f t="array" ref="H4321">FREQUENCY(IF('Data Transformation'!$B$4:$B$8425=B4299,'Data Transformation'!$G$4:$G$8425),'Bin Analysis'!$B4321)</f>
        <v>2073</v>
      </c>
      <c r="I4321">
        <f t="shared" si="538"/>
        <v>0</v>
      </c>
      <c r="J4321">
        <f t="shared" si="539"/>
        <v>0</v>
      </c>
      <c r="K4321">
        <f>J4321*Weighting!$W$25</f>
        <v>0</v>
      </c>
      <c r="M4321" s="14"/>
    </row>
    <row r="4322" spans="1:25" x14ac:dyDescent="0.55000000000000004">
      <c r="N4322" s="57"/>
      <c r="O4322"/>
      <c r="P4322"/>
      <c r="Q4322"/>
      <c r="R4322"/>
    </row>
    <row r="4323" spans="1:25" ht="23.35" x14ac:dyDescent="0.8">
      <c r="A4323" s="21" t="s">
        <v>0</v>
      </c>
      <c r="B4323" s="21" t="str">
        <f>IFERROR(VLOOKUP(C4323,'Data Transformation'!$L$6:$M$426,2,FALSE),"")</f>
        <v/>
      </c>
      <c r="C4323" s="21">
        <f>C4299+1</f>
        <v>180</v>
      </c>
      <c r="D4323" s="21"/>
      <c r="E4323" s="21"/>
      <c r="F4323" s="21"/>
      <c r="G4323" s="21"/>
      <c r="H4323" s="22"/>
      <c r="I4323" s="22"/>
      <c r="J4323" s="22"/>
      <c r="K4323" s="21"/>
      <c r="L4323" s="21" t="str">
        <f>B4323</f>
        <v/>
      </c>
      <c r="M4323" s="23" t="e">
        <f>INDEX('Data Transformation'!$O$4:$O$424,MATCH($B4323,'Data Transformation'!$M$4:$M$424,0),MATCH($M$2,'Data Transformation'!$O$3,0))</f>
        <v>#N/A</v>
      </c>
      <c r="N4323" s="27" t="e">
        <f>IF('Input and Summary Results'!$J$16="minimum",'Bin Analysis'!X4324/(M4323-1),'Bin Analysis'!Y4323/('Bin Analysis'!M4323-1))</f>
        <v>#N/A</v>
      </c>
      <c r="O4323" s="27" t="e">
        <f>IF(M4323=FALSE,NA(),(VLOOKUP(1,C4326:K4345,4,FALSE))/(M4323-1))</f>
        <v>#N/A</v>
      </c>
      <c r="P4323" s="27" t="e">
        <f>IF(M4323=FALSE,NA(),SUM(J4326:J4345)/Weighting!$S$5)</f>
        <v>#N/A</v>
      </c>
      <c r="Q4323" s="27" t="e">
        <f>IF(M4323=FALSE,NA(),SUM(K4326:K4345)/Weighting!$S$6)</f>
        <v>#N/A</v>
      </c>
      <c r="R4323" s="27" t="e">
        <f>IF(M4323=FALSE,NA(),(VLOOKUP(1,G4326:K4345,3,FALSE))/(M4323-1))</f>
        <v>#N/A</v>
      </c>
      <c r="S4323" s="22" t="e">
        <f>IF(M4323=FALSE,NA(),IF(SUM(J4326:J4345)=2,"yes","no"))</f>
        <v>#N/A</v>
      </c>
      <c r="X4323" s="2" cm="2">
        <f t="array" ref="X4323:X4324">FREQUENCY(IF('Data Transformation'!$B$425:$B$6424='Bin Analysis'!L4323,'Data Transformation'!$G$425:$G$6424),'Data Transformation'!$U$11)</f>
        <v>0</v>
      </c>
      <c r="Y4323" s="2" cm="2">
        <f t="array" ref="Y4323:Y4324">FREQUENCY(IF('Data Transformation'!$B$425:$B$6424='Bin Analysis'!L4323,'Data Transformation'!$G$425:$G$6424),'Data Transformation'!$U$12)</f>
        <v>0</v>
      </c>
    </row>
    <row r="4324" spans="1:25" x14ac:dyDescent="0.55000000000000004">
      <c r="A4324" s="14" t="s">
        <v>67</v>
      </c>
      <c r="B4324" t="s">
        <v>47</v>
      </c>
      <c r="C4324" t="s">
        <v>5</v>
      </c>
      <c r="D4324" t="s">
        <v>100</v>
      </c>
      <c r="E4324" t="s">
        <v>101</v>
      </c>
      <c r="F4324" t="s">
        <v>102</v>
      </c>
      <c r="G4324" t="s">
        <v>70</v>
      </c>
      <c r="H4324" t="s">
        <v>31</v>
      </c>
      <c r="I4324" t="s">
        <v>32</v>
      </c>
      <c r="J4324" t="s">
        <v>46</v>
      </c>
      <c r="K4324" s="14" t="s">
        <v>45</v>
      </c>
      <c r="M4324" s="14"/>
      <c r="X4324" s="2">
        <v>0</v>
      </c>
      <c r="Y4324" s="2">
        <v>0</v>
      </c>
    </row>
    <row r="4325" spans="1:25" x14ac:dyDescent="0.55000000000000004">
      <c r="A4325" s="32"/>
      <c r="D4325" t="e">
        <f>IF(C4325=1,'Data Transformation'!$G$3+0.5*'Data Transformation'!$W$25,IF(C4326=1,D4326-'Data Transformation'!$W$25,FALSE))</f>
        <v>#NUM!</v>
      </c>
      <c r="E4325">
        <f t="array" ref="E4325">IF(ISLOGICAL(D4325),"",FREQUENCY(IF('Data Transformation'!$B$425:$B$8425='Bin Analysis'!$B4323,'Data Transformation'!$G$425:$G$8425),D4325))</f>
        <v>2001</v>
      </c>
      <c r="F4325" t="e">
        <f>IF(ISLOGICAL(D4325),"",E4325-E4324)</f>
        <v>#VALUE!</v>
      </c>
      <c r="M4325" s="14"/>
    </row>
    <row r="4326" spans="1:25" x14ac:dyDescent="0.55000000000000004">
      <c r="A4326" s="32" t="e">
        <f>IF(Weighting!$P$6&gt;0,B4326,"")</f>
        <v>#NUM!</v>
      </c>
      <c r="B4326" t="e">
        <f>Weighting!$C$6</f>
        <v>#DIV/0!</v>
      </c>
      <c r="C4326" t="e">
        <f>Weighting!$F$6</f>
        <v>#NUM!</v>
      </c>
      <c r="D4326" t="e">
        <f>IF(C4326=1,'Data Transformation'!$G$3+0.5*'Data Transformation'!$W$25,IF(C4327=1,D4327-'Data Transformation'!$W$25,FALSE))</f>
        <v>#NUM!</v>
      </c>
      <c r="E4326">
        <f t="array" ref="E4326">IF(ISLOGICAL(D4326),"",FREQUENCY(IF('Data Transformation'!$B$425:$B$8425='Bin Analysis'!$B4323,'Data Transformation'!$G$425:$G$8425),D4326))</f>
        <v>2001</v>
      </c>
      <c r="F4326">
        <f>IF(ISLOGICAL(D4326),"",E4326-E4325)</f>
        <v>0</v>
      </c>
      <c r="G4326">
        <f>Weighting!$H$6</f>
        <v>1</v>
      </c>
      <c r="H4326">
        <f t="array" ref="H4326">FREQUENCY(IF('Data Transformation'!$B$4:$B$8425=B4323,'Data Transformation'!$G$4:$G$8425),'Bin Analysis'!$B4326)</f>
        <v>2073</v>
      </c>
      <c r="I4326">
        <f>H4326-H4325</f>
        <v>2073</v>
      </c>
      <c r="J4326">
        <f>IF(I4326=0,0,1)</f>
        <v>1</v>
      </c>
      <c r="K4326" t="e">
        <f>J4326*Weighting!$W$6</f>
        <v>#NUM!</v>
      </c>
      <c r="M4326" s="14"/>
    </row>
    <row r="4327" spans="1:25" x14ac:dyDescent="0.55000000000000004">
      <c r="A4327" s="32" t="str">
        <f>IF(Weighting!$P$7&gt;0,B4327,"")</f>
        <v/>
      </c>
      <c r="B4327" t="e">
        <f>Weighting!$C$7</f>
        <v>#DIV/0!</v>
      </c>
      <c r="C4327" t="e">
        <f>Weighting!$F$7</f>
        <v>#NUM!</v>
      </c>
      <c r="D4327" t="e">
        <f>IF(C4327=1,'Data Transformation'!$G$3+0.5*'Data Transformation'!$W$25,IF(C4328=1,D4328-'Data Transformation'!$W$25,FALSE))</f>
        <v>#NUM!</v>
      </c>
      <c r="E4327">
        <f t="array" ref="E4327">IF(ISLOGICAL(D4327),"",FREQUENCY(IF('Data Transformation'!$B$425:$B$8425='Bin Analysis'!$B4323,'Data Transformation'!$G$425:$G$8425),D4327))</f>
        <v>2001</v>
      </c>
      <c r="F4327">
        <f t="shared" ref="F4327:F4345" si="540">IF(ISLOGICAL(D4327),"",E4327-E4326)</f>
        <v>0</v>
      </c>
      <c r="G4327">
        <f>Weighting!$H$7</f>
        <v>0</v>
      </c>
      <c r="H4327">
        <f t="array" ref="H4327">FREQUENCY(IF('Data Transformation'!$B$4:$B$8425=B4323,'Data Transformation'!$G$4:$G$8425),'Bin Analysis'!$B4327)</f>
        <v>2073</v>
      </c>
      <c r="I4327">
        <f t="shared" ref="I4327:I4345" si="541">H4327-H4326</f>
        <v>0</v>
      </c>
      <c r="J4327">
        <f>IF(I4327=0,0,1)</f>
        <v>0</v>
      </c>
      <c r="K4327">
        <f>J4327*Weighting!$W$7</f>
        <v>0</v>
      </c>
      <c r="M4327" s="14"/>
    </row>
    <row r="4328" spans="1:25" x14ac:dyDescent="0.55000000000000004">
      <c r="A4328" s="32" t="str">
        <f>IF(Weighting!$P$8&gt;0,B4328,"")</f>
        <v/>
      </c>
      <c r="B4328" t="e">
        <f>Weighting!$C$8</f>
        <v>#DIV/0!</v>
      </c>
      <c r="C4328" t="e">
        <f>Weighting!$F$8</f>
        <v>#NUM!</v>
      </c>
      <c r="D4328" t="e">
        <f>IF(C4328=1,'Data Transformation'!$G$3+0.5*'Data Transformation'!$W$25,IF(C4329=1,D4329-'Data Transformation'!$W$25,FALSE))</f>
        <v>#NUM!</v>
      </c>
      <c r="E4328">
        <f t="array" ref="E4328">IF(ISLOGICAL(D4328),"",FREQUENCY(IF('Data Transformation'!$B$425:$B$8425='Bin Analysis'!$B4323,'Data Transformation'!$G$425:$G$8425),D4328))</f>
        <v>2001</v>
      </c>
      <c r="F4328">
        <f t="shared" si="540"/>
        <v>0</v>
      </c>
      <c r="G4328">
        <f>Weighting!$H$8</f>
        <v>0</v>
      </c>
      <c r="H4328">
        <f t="array" ref="H4328">FREQUENCY(IF('Data Transformation'!$B$4:$B$8425=B4323,'Data Transformation'!$G$4:$G$8425),'Bin Analysis'!$B4328)</f>
        <v>2073</v>
      </c>
      <c r="I4328">
        <f t="shared" si="541"/>
        <v>0</v>
      </c>
      <c r="J4328">
        <f t="shared" ref="J4328:J4345" si="542">IF(I4328=0,0,1)</f>
        <v>0</v>
      </c>
      <c r="K4328">
        <f>J4328*Weighting!$W$8</f>
        <v>0</v>
      </c>
      <c r="M4328" s="14"/>
    </row>
    <row r="4329" spans="1:25" x14ac:dyDescent="0.55000000000000004">
      <c r="A4329" s="32" t="str">
        <f>IF(Weighting!$P$9&gt;0,B4329,"")</f>
        <v/>
      </c>
      <c r="B4329" s="50" t="e">
        <f>Weighting!$C$9</f>
        <v>#DIV/0!</v>
      </c>
      <c r="C4329" t="e">
        <f>Weighting!$F$9</f>
        <v>#NUM!</v>
      </c>
      <c r="D4329" t="e">
        <f>IF(C4329=1,'Data Transformation'!$G$3+0.5*'Data Transformation'!$W$25,IF(C4330=1,D4330-'Data Transformation'!$W$25,FALSE))</f>
        <v>#NUM!</v>
      </c>
      <c r="E4329">
        <f t="array" ref="E4329">IF(ISLOGICAL(D4329),"",FREQUENCY(IF('Data Transformation'!$B$425:$B$8425='Bin Analysis'!$B4323,'Data Transformation'!$G$425:$G$8425),D4329))</f>
        <v>2001</v>
      </c>
      <c r="F4329">
        <f t="shared" si="540"/>
        <v>0</v>
      </c>
      <c r="G4329">
        <f>Weighting!$H$9</f>
        <v>0</v>
      </c>
      <c r="H4329">
        <f t="array" ref="H4329">FREQUENCY(IF('Data Transformation'!$B$4:$B$8425=B4323,'Data Transformation'!$G$4:$G$8425),'Bin Analysis'!$B4329)</f>
        <v>2073</v>
      </c>
      <c r="I4329">
        <f t="shared" si="541"/>
        <v>0</v>
      </c>
      <c r="J4329">
        <f t="shared" si="542"/>
        <v>0</v>
      </c>
      <c r="K4329">
        <f>J4329*Weighting!$W$9</f>
        <v>0</v>
      </c>
      <c r="M4329" s="14"/>
    </row>
    <row r="4330" spans="1:25" x14ac:dyDescent="0.55000000000000004">
      <c r="A4330" s="32" t="str">
        <f>IF(Weighting!$P$10&gt;0,B4330,"")</f>
        <v/>
      </c>
      <c r="B4330" t="e">
        <f>Weighting!$C$10</f>
        <v>#DIV/0!</v>
      </c>
      <c r="C4330" t="e">
        <f>Weighting!$F$10</f>
        <v>#NUM!</v>
      </c>
      <c r="D4330" t="e">
        <f>IF(C4330=1,'Data Transformation'!$G$3+0.5*'Data Transformation'!$W$25,IF(C4331=1,D4331-'Data Transformation'!$W$25,FALSE))</f>
        <v>#NUM!</v>
      </c>
      <c r="E4330">
        <f t="array" ref="E4330">IF(ISLOGICAL(D4330),"",FREQUENCY(IF('Data Transformation'!$B$425:$B$8425='Bin Analysis'!$B4323,'Data Transformation'!$G$425:$G$8425),D4330))</f>
        <v>2001</v>
      </c>
      <c r="F4330">
        <f t="shared" si="540"/>
        <v>0</v>
      </c>
      <c r="G4330">
        <f>Weighting!$H$10</f>
        <v>0</v>
      </c>
      <c r="H4330">
        <f t="array" ref="H4330">FREQUENCY(IF('Data Transformation'!$B$4:$B$8425=B4323,'Data Transformation'!$G$4:$G$8425),'Bin Analysis'!$B4330)</f>
        <v>2073</v>
      </c>
      <c r="I4330">
        <f t="shared" si="541"/>
        <v>0</v>
      </c>
      <c r="J4330">
        <f t="shared" si="542"/>
        <v>0</v>
      </c>
      <c r="K4330">
        <f>J4330*Weighting!$W$10</f>
        <v>0</v>
      </c>
      <c r="M4330" s="14"/>
    </row>
    <row r="4331" spans="1:25" x14ac:dyDescent="0.55000000000000004">
      <c r="A4331" s="32" t="str">
        <f>IF(Weighting!$P$11&gt;0,B4331,"")</f>
        <v/>
      </c>
      <c r="B4331" t="e">
        <f>Weighting!$C$11</f>
        <v>#DIV/0!</v>
      </c>
      <c r="C4331" t="e">
        <f>Weighting!$F$11</f>
        <v>#NUM!</v>
      </c>
      <c r="D4331" t="e">
        <f>IF(C4331=1,'Data Transformation'!$G$3+0.5*'Data Transformation'!$W$25,IF(C4332=1,D4332-'Data Transformation'!$W$25,FALSE))</f>
        <v>#NUM!</v>
      </c>
      <c r="E4331">
        <f t="array" ref="E4331">IF(ISLOGICAL(D4331),"",FREQUENCY(IF('Data Transformation'!$B$425:$B$8425='Bin Analysis'!$B4323,'Data Transformation'!$G$425:$G$8425),D4331))</f>
        <v>2001</v>
      </c>
      <c r="F4331">
        <f t="shared" si="540"/>
        <v>0</v>
      </c>
      <c r="G4331">
        <f>Weighting!$H$11</f>
        <v>0</v>
      </c>
      <c r="H4331">
        <f t="array" ref="H4331">FREQUENCY(IF('Data Transformation'!$B$4:$B$8425=B4323,'Data Transformation'!$G$4:$G$8425),'Bin Analysis'!$B4331)</f>
        <v>2073</v>
      </c>
      <c r="I4331">
        <f t="shared" si="541"/>
        <v>0</v>
      </c>
      <c r="J4331">
        <f t="shared" si="542"/>
        <v>0</v>
      </c>
      <c r="K4331">
        <f>J4331*Weighting!$W$11</f>
        <v>0</v>
      </c>
      <c r="M4331" s="14"/>
    </row>
    <row r="4332" spans="1:25" x14ac:dyDescent="0.55000000000000004">
      <c r="A4332" s="32" t="str">
        <f>IF(Weighting!$P$12&gt;0,B4332,"")</f>
        <v/>
      </c>
      <c r="B4332" t="e">
        <f>Weighting!$C$12</f>
        <v>#DIV/0!</v>
      </c>
      <c r="C4332" t="e">
        <f>Weighting!$F$12</f>
        <v>#NUM!</v>
      </c>
      <c r="D4332" t="e">
        <f>IF(C4332=1,'Data Transformation'!$G$3+0.5*'Data Transformation'!$W$25,IF(C4333=1,D4333-'Data Transformation'!$W$25,FALSE))</f>
        <v>#NUM!</v>
      </c>
      <c r="E4332">
        <f t="array" ref="E4332">IF(ISLOGICAL(D4332),"",FREQUENCY(IF('Data Transformation'!$B$425:$B$8425='Bin Analysis'!$B4323,'Data Transformation'!$G$425:$G$8425),D4332))</f>
        <v>2001</v>
      </c>
      <c r="F4332">
        <f t="shared" si="540"/>
        <v>0</v>
      </c>
      <c r="G4332">
        <f>Weighting!$H$12</f>
        <v>0</v>
      </c>
      <c r="H4332">
        <f t="array" ref="H4332">FREQUENCY(IF('Data Transformation'!$B$4:$B$8425=B4323,'Data Transformation'!$G$4:$G$8425),'Bin Analysis'!$B4332)</f>
        <v>2073</v>
      </c>
      <c r="I4332">
        <f t="shared" si="541"/>
        <v>0</v>
      </c>
      <c r="J4332">
        <f t="shared" si="542"/>
        <v>0</v>
      </c>
      <c r="K4332">
        <f>J4332*Weighting!$W$12</f>
        <v>0</v>
      </c>
      <c r="M4332" s="14"/>
    </row>
    <row r="4333" spans="1:25" x14ac:dyDescent="0.55000000000000004">
      <c r="A4333" s="32" t="str">
        <f>IF(Weighting!$P$13&gt;0,B4333,"")</f>
        <v/>
      </c>
      <c r="B4333" t="e">
        <f>Weighting!$C$13</f>
        <v>#DIV/0!</v>
      </c>
      <c r="C4333" t="e">
        <f>Weighting!$F$13</f>
        <v>#NUM!</v>
      </c>
      <c r="D4333" t="e">
        <f>IF(C4333=1,'Data Transformation'!$G$3+0.5*'Data Transformation'!$W$25,IF(C4334=1,D4334-'Data Transformation'!$W$25,FALSE))</f>
        <v>#NUM!</v>
      </c>
      <c r="E4333">
        <f t="array" ref="E4333">IF(ISLOGICAL(D4333),"",FREQUENCY(IF('Data Transformation'!$B$425:$B$8425='Bin Analysis'!$B4323,'Data Transformation'!$G$425:$G$8425),D4333))</f>
        <v>2001</v>
      </c>
      <c r="F4333">
        <f t="shared" si="540"/>
        <v>0</v>
      </c>
      <c r="G4333">
        <f>Weighting!$H$13</f>
        <v>0</v>
      </c>
      <c r="H4333">
        <f t="array" ref="H4333">FREQUENCY(IF('Data Transformation'!$B$4:$B$8425=B4323,'Data Transformation'!$G$4:$G$8425),'Bin Analysis'!$B4333)</f>
        <v>2073</v>
      </c>
      <c r="I4333">
        <f t="shared" si="541"/>
        <v>0</v>
      </c>
      <c r="J4333">
        <f t="shared" si="542"/>
        <v>0</v>
      </c>
      <c r="K4333">
        <f>J4333*Weighting!$W$13</f>
        <v>0</v>
      </c>
      <c r="M4333" s="14"/>
    </row>
    <row r="4334" spans="1:25" x14ac:dyDescent="0.55000000000000004">
      <c r="A4334" s="32" t="str">
        <f>IF(Weighting!$P$14&gt;0,B4334,"")</f>
        <v/>
      </c>
      <c r="B4334" t="e">
        <f>Weighting!$C$14</f>
        <v>#DIV/0!</v>
      </c>
      <c r="C4334" t="e">
        <f>Weighting!$F$14</f>
        <v>#NUM!</v>
      </c>
      <c r="D4334" t="e">
        <f>IF(C4334=1,'Data Transformation'!$G$3+0.5*'Data Transformation'!$W$25,IF(C4335=1,D4335-'Data Transformation'!$W$25,FALSE))</f>
        <v>#NUM!</v>
      </c>
      <c r="E4334">
        <f t="array" ref="E4334">IF(ISLOGICAL(D4334),"",FREQUENCY(IF('Data Transformation'!$B$425:$B$8425='Bin Analysis'!$B4323,'Data Transformation'!$G$425:$G$8425),D4334))</f>
        <v>2001</v>
      </c>
      <c r="F4334">
        <f t="shared" si="540"/>
        <v>0</v>
      </c>
      <c r="G4334">
        <f>Weighting!$H$14</f>
        <v>0</v>
      </c>
      <c r="H4334">
        <f t="array" ref="H4334">FREQUENCY(IF('Data Transformation'!$B$4:$B$8425=B4323,'Data Transformation'!$G$4:$G$8425),'Bin Analysis'!$B4334)</f>
        <v>2073</v>
      </c>
      <c r="I4334">
        <f t="shared" si="541"/>
        <v>0</v>
      </c>
      <c r="J4334">
        <f t="shared" si="542"/>
        <v>0</v>
      </c>
      <c r="K4334">
        <f>J4334*Weighting!$W$14</f>
        <v>0</v>
      </c>
      <c r="M4334" s="14"/>
    </row>
    <row r="4335" spans="1:25" x14ac:dyDescent="0.55000000000000004">
      <c r="A4335" s="32" t="str">
        <f>IF(Weighting!$P$15&gt;0,B4335,"")</f>
        <v/>
      </c>
      <c r="B4335" t="e">
        <f>Weighting!$C$15</f>
        <v>#DIV/0!</v>
      </c>
      <c r="C4335" t="e">
        <f>Weighting!$F$15</f>
        <v>#NUM!</v>
      </c>
      <c r="D4335" t="e">
        <f>IF(C4335=1,'Data Transformation'!$G$3+0.5*'Data Transformation'!$W$25,IF(C4336=1,D4336-'Data Transformation'!$W$25,FALSE))</f>
        <v>#NUM!</v>
      </c>
      <c r="E4335">
        <f t="array" ref="E4335">IF(ISLOGICAL(D4335),"",FREQUENCY(IF('Data Transformation'!$B$425:$B$8425='Bin Analysis'!$B4323,'Data Transformation'!$G$425:$G$8425),D4335))</f>
        <v>2001</v>
      </c>
      <c r="F4335">
        <f t="shared" si="540"/>
        <v>0</v>
      </c>
      <c r="G4335">
        <f>Weighting!$H$15</f>
        <v>0</v>
      </c>
      <c r="H4335">
        <f t="array" ref="H4335">FREQUENCY(IF('Data Transformation'!$B$4:$B$8425=B4323,'Data Transformation'!$G$4:$G$8425),'Bin Analysis'!$B4335)</f>
        <v>2073</v>
      </c>
      <c r="I4335">
        <f t="shared" si="541"/>
        <v>0</v>
      </c>
      <c r="J4335">
        <f t="shared" si="542"/>
        <v>0</v>
      </c>
      <c r="K4335">
        <f>J4335*Weighting!$W$15</f>
        <v>0</v>
      </c>
      <c r="M4335" s="14"/>
    </row>
    <row r="4336" spans="1:25" x14ac:dyDescent="0.55000000000000004">
      <c r="A4336" s="32" t="str">
        <f>IF(Weighting!$P$16&gt;0,B4336,"")</f>
        <v/>
      </c>
      <c r="B4336" t="e">
        <f>Weighting!$C$16</f>
        <v>#DIV/0!</v>
      </c>
      <c r="C4336" t="e">
        <f>Weighting!$F$16</f>
        <v>#NUM!</v>
      </c>
      <c r="D4336" t="e">
        <f>IF(C4336=1,'Data Transformation'!$G$3+0.5*'Data Transformation'!$W$25,IF(C4337=1,D4337-'Data Transformation'!$W$25,FALSE))</f>
        <v>#NUM!</v>
      </c>
      <c r="E4336">
        <f t="array" ref="E4336">IF(ISLOGICAL(D4336),"",FREQUENCY(IF('Data Transformation'!$B$425:$B$8425='Bin Analysis'!$B4323,'Data Transformation'!$G$425:$G$8425),D4336))</f>
        <v>2001</v>
      </c>
      <c r="F4336">
        <f t="shared" si="540"/>
        <v>0</v>
      </c>
      <c r="G4336">
        <f>Weighting!$H$16</f>
        <v>0</v>
      </c>
      <c r="H4336">
        <f t="array" ref="H4336">FREQUENCY(IF('Data Transformation'!$B$4:$B$8425=B4323,'Data Transformation'!$G$4:$G$8425),'Bin Analysis'!$B4336)</f>
        <v>2073</v>
      </c>
      <c r="I4336">
        <f t="shared" si="541"/>
        <v>0</v>
      </c>
      <c r="J4336">
        <f t="shared" si="542"/>
        <v>0</v>
      </c>
      <c r="K4336">
        <f>J4336*Weighting!$W$16</f>
        <v>0</v>
      </c>
      <c r="M4336" s="14"/>
    </row>
    <row r="4337" spans="1:25" x14ac:dyDescent="0.55000000000000004">
      <c r="A4337" s="32" t="str">
        <f>IF(Weighting!$P$17&gt;0,B4337,"")</f>
        <v/>
      </c>
      <c r="B4337" t="e">
        <f>Weighting!$C$17</f>
        <v>#DIV/0!</v>
      </c>
      <c r="C4337" t="e">
        <f>Weighting!$F$17</f>
        <v>#NUM!</v>
      </c>
      <c r="D4337" t="e">
        <f>IF(C4337=1,'Data Transformation'!$G$3+0.5*'Data Transformation'!$W$25,IF(C4338=1,D4338-'Data Transformation'!$W$25,FALSE))</f>
        <v>#NUM!</v>
      </c>
      <c r="E4337">
        <f t="array" ref="E4337">IF(ISLOGICAL(D4337),"",FREQUENCY(IF('Data Transformation'!$B$425:$B$8425='Bin Analysis'!$B4323,'Data Transformation'!$G$425:$G$8425),D4337))</f>
        <v>2001</v>
      </c>
      <c r="F4337">
        <f t="shared" si="540"/>
        <v>0</v>
      </c>
      <c r="G4337">
        <f>Weighting!$H$17</f>
        <v>0</v>
      </c>
      <c r="H4337">
        <f t="array" ref="H4337">FREQUENCY(IF('Data Transformation'!$B$4:$B$8425=B4323,'Data Transformation'!$G$4:$G$8425),'Bin Analysis'!$B4337)</f>
        <v>2073</v>
      </c>
      <c r="I4337">
        <f t="shared" si="541"/>
        <v>0</v>
      </c>
      <c r="J4337">
        <f t="shared" si="542"/>
        <v>0</v>
      </c>
      <c r="K4337">
        <f>J4337*Weighting!$W$17</f>
        <v>0</v>
      </c>
      <c r="M4337" s="14"/>
    </row>
    <row r="4338" spans="1:25" x14ac:dyDescent="0.55000000000000004">
      <c r="A4338" s="32" t="str">
        <f>IF(Weighting!$P$18&gt;0,B4338,"")</f>
        <v/>
      </c>
      <c r="B4338" t="e">
        <f>Weighting!$C$18</f>
        <v>#DIV/0!</v>
      </c>
      <c r="C4338" t="e">
        <f>Weighting!$F$18</f>
        <v>#NUM!</v>
      </c>
      <c r="D4338" t="e">
        <f>IF(C4338=1,'Data Transformation'!$G$3+0.5*'Data Transformation'!$W$25,IF(C4339=1,D4339-'Data Transformation'!$W$25,FALSE))</f>
        <v>#NUM!</v>
      </c>
      <c r="E4338">
        <f t="array" ref="E4338">IF(ISLOGICAL(D4338),"",FREQUENCY(IF('Data Transformation'!$B$425:$B$8425='Bin Analysis'!$B4323,'Data Transformation'!$G$425:$G$8425),D4338))</f>
        <v>2001</v>
      </c>
      <c r="F4338">
        <f t="shared" si="540"/>
        <v>0</v>
      </c>
      <c r="G4338">
        <f>Weighting!$H$18</f>
        <v>0</v>
      </c>
      <c r="H4338">
        <f t="array" ref="H4338">FREQUENCY(IF('Data Transformation'!$B$4:$B$8425=B4323,'Data Transformation'!$G$4:$G$8425),'Bin Analysis'!$B4338)</f>
        <v>2073</v>
      </c>
      <c r="I4338">
        <f t="shared" si="541"/>
        <v>0</v>
      </c>
      <c r="J4338">
        <f t="shared" si="542"/>
        <v>0</v>
      </c>
      <c r="K4338">
        <f>J4338*Weighting!$W$18</f>
        <v>0</v>
      </c>
      <c r="M4338" s="14"/>
    </row>
    <row r="4339" spans="1:25" x14ac:dyDescent="0.55000000000000004">
      <c r="A4339" s="32" t="str">
        <f>IF(Weighting!$P$19&gt;0,B4339,"")</f>
        <v/>
      </c>
      <c r="B4339" t="e">
        <f>Weighting!$C$19</f>
        <v>#DIV/0!</v>
      </c>
      <c r="C4339" t="e">
        <f>Weighting!$F$19</f>
        <v>#NUM!</v>
      </c>
      <c r="D4339" t="e">
        <f>IF(C4339=1,'Data Transformation'!$G$3+0.5*'Data Transformation'!$W$25,IF(C4340=1,D4340-'Data Transformation'!$W$25,FALSE))</f>
        <v>#NUM!</v>
      </c>
      <c r="E4339">
        <f t="array" ref="E4339">IF(ISLOGICAL(D4339),"",FREQUENCY(IF('Data Transformation'!$B$425:$B$8425='Bin Analysis'!$B4323,'Data Transformation'!$G$425:$G$8425),D4339))</f>
        <v>2001</v>
      </c>
      <c r="F4339">
        <f t="shared" si="540"/>
        <v>0</v>
      </c>
      <c r="G4339">
        <f>Weighting!$H$19</f>
        <v>0</v>
      </c>
      <c r="H4339">
        <f t="array" ref="H4339">FREQUENCY(IF('Data Transformation'!$B$4:$B$8425=B4323,'Data Transformation'!$G$4:$G$8425),'Bin Analysis'!$B4339)</f>
        <v>2073</v>
      </c>
      <c r="I4339">
        <f t="shared" si="541"/>
        <v>0</v>
      </c>
      <c r="J4339">
        <f t="shared" si="542"/>
        <v>0</v>
      </c>
      <c r="K4339">
        <f>J4339*Weighting!$W$19</f>
        <v>0</v>
      </c>
      <c r="M4339" s="14"/>
    </row>
    <row r="4340" spans="1:25" x14ac:dyDescent="0.55000000000000004">
      <c r="A4340" s="32" t="str">
        <f>IF(Weighting!$P$20&gt;0,B4340,"")</f>
        <v/>
      </c>
      <c r="B4340" t="e">
        <f>Weighting!$C$20</f>
        <v>#DIV/0!</v>
      </c>
      <c r="C4340" t="e">
        <f>Weighting!$F$20</f>
        <v>#NUM!</v>
      </c>
      <c r="D4340" t="e">
        <f>IF(C4340=1,'Data Transformation'!$G$3+0.5*'Data Transformation'!$W$25,IF(C4341=1,D4341-'Data Transformation'!$W$25,FALSE))</f>
        <v>#NUM!</v>
      </c>
      <c r="E4340">
        <f t="array" ref="E4340">IF(ISLOGICAL(D4340),"",FREQUENCY(IF('Data Transformation'!$B$425:$B$8425='Bin Analysis'!$B4323,'Data Transformation'!$G$425:$G$8425),D4340))</f>
        <v>2001</v>
      </c>
      <c r="F4340">
        <f t="shared" si="540"/>
        <v>0</v>
      </c>
      <c r="G4340">
        <f>Weighting!$H$20</f>
        <v>0</v>
      </c>
      <c r="H4340">
        <f t="array" ref="H4340">FREQUENCY(IF('Data Transformation'!$B$4:$B$8425=B4323,'Data Transformation'!$G$4:$G$8425),'Bin Analysis'!$B4340)</f>
        <v>2073</v>
      </c>
      <c r="I4340">
        <f t="shared" si="541"/>
        <v>0</v>
      </c>
      <c r="J4340">
        <f t="shared" si="542"/>
        <v>0</v>
      </c>
      <c r="K4340">
        <f>J4340*Weighting!$W$20</f>
        <v>0</v>
      </c>
      <c r="M4340" s="14"/>
    </row>
    <row r="4341" spans="1:25" x14ac:dyDescent="0.55000000000000004">
      <c r="A4341" s="32" t="str">
        <f>IF(Weighting!$P$21&gt;0,B4341,"")</f>
        <v/>
      </c>
      <c r="B4341" t="e">
        <f>Weighting!$C$21</f>
        <v>#DIV/0!</v>
      </c>
      <c r="C4341" t="e">
        <f>Weighting!$F$21</f>
        <v>#NUM!</v>
      </c>
      <c r="D4341" t="e">
        <f>IF(C4341=1,'Data Transformation'!$G$3+0.5*'Data Transformation'!$W$25,IF(C4342=1,D4342-'Data Transformation'!$W$25,FALSE))</f>
        <v>#NUM!</v>
      </c>
      <c r="E4341">
        <f t="array" ref="E4341">IF(ISLOGICAL(D4341),"",FREQUENCY(IF('Data Transformation'!$B$425:$B$8425='Bin Analysis'!$B4323,'Data Transformation'!$G$425:$G$8425),D4341))</f>
        <v>2001</v>
      </c>
      <c r="F4341">
        <f t="shared" si="540"/>
        <v>0</v>
      </c>
      <c r="G4341">
        <f>Weighting!$H$21</f>
        <v>0</v>
      </c>
      <c r="H4341">
        <f t="array" ref="H4341">FREQUENCY(IF('Data Transformation'!$B$4:$B$8425=B4323,'Data Transformation'!$G$4:$G$8425),'Bin Analysis'!$B4341)</f>
        <v>2073</v>
      </c>
      <c r="I4341">
        <f t="shared" si="541"/>
        <v>0</v>
      </c>
      <c r="J4341">
        <f t="shared" si="542"/>
        <v>0</v>
      </c>
      <c r="K4341">
        <f>J4341*Weighting!$W$21</f>
        <v>0</v>
      </c>
      <c r="M4341" s="14"/>
    </row>
    <row r="4342" spans="1:25" x14ac:dyDescent="0.55000000000000004">
      <c r="A4342" s="32" t="str">
        <f>IF(Weighting!$P$22&gt;0,B4342,"")</f>
        <v/>
      </c>
      <c r="B4342" t="e">
        <f>Weighting!$C$22</f>
        <v>#DIV/0!</v>
      </c>
      <c r="C4342" t="e">
        <f>Weighting!$F$22</f>
        <v>#NUM!</v>
      </c>
      <c r="D4342" t="e">
        <f>IF(C4342=1,'Data Transformation'!$G$3+0.5*'Data Transformation'!$W$25,IF(C4343=1,D4343-'Data Transformation'!$W$25,FALSE))</f>
        <v>#NUM!</v>
      </c>
      <c r="E4342">
        <f t="array" ref="E4342">IF(ISLOGICAL(D4342),"",FREQUENCY(IF('Data Transformation'!$B$425:$B$8425='Bin Analysis'!$B4323,'Data Transformation'!$G$425:$G$8425),D4342))</f>
        <v>2001</v>
      </c>
      <c r="F4342">
        <f t="shared" si="540"/>
        <v>0</v>
      </c>
      <c r="G4342">
        <f>Weighting!$H$22</f>
        <v>0</v>
      </c>
      <c r="H4342">
        <f t="array" ref="H4342">FREQUENCY(IF('Data Transformation'!$B$4:$B$8425=B4323,'Data Transformation'!$G$4:$G$8425),'Bin Analysis'!$B4342)</f>
        <v>2073</v>
      </c>
      <c r="I4342">
        <f t="shared" si="541"/>
        <v>0</v>
      </c>
      <c r="J4342">
        <f t="shared" si="542"/>
        <v>0</v>
      </c>
      <c r="K4342">
        <f>J4342*Weighting!$W$22</f>
        <v>0</v>
      </c>
      <c r="M4342" s="14"/>
    </row>
    <row r="4343" spans="1:25" x14ac:dyDescent="0.55000000000000004">
      <c r="A4343" s="32" t="str">
        <f>IF(Weighting!$P$23&gt;0,B4343,"")</f>
        <v/>
      </c>
      <c r="B4343" t="e">
        <f>Weighting!$C$23</f>
        <v>#DIV/0!</v>
      </c>
      <c r="C4343" t="e">
        <f>Weighting!$F$23</f>
        <v>#NUM!</v>
      </c>
      <c r="D4343" t="e">
        <f>IF(C4343=1,'Data Transformation'!$G$3+0.5*'Data Transformation'!$W$25,IF(C4344=1,D4344-'Data Transformation'!$W$25,FALSE))</f>
        <v>#NUM!</v>
      </c>
      <c r="E4343">
        <f t="array" ref="E4343">IF(ISLOGICAL(D4343),"",FREQUENCY(IF('Data Transformation'!$B$425:$B$8425='Bin Analysis'!$B4323,'Data Transformation'!$G$425:$G$8425),D4343))</f>
        <v>2001</v>
      </c>
      <c r="F4343">
        <f t="shared" si="540"/>
        <v>0</v>
      </c>
      <c r="G4343">
        <f>Weighting!$H$23</f>
        <v>0</v>
      </c>
      <c r="H4343">
        <f t="array" ref="H4343">FREQUENCY(IF('Data Transformation'!$B$4:$B$8425=B4323,'Data Transformation'!$G$4:$G$8425),'Bin Analysis'!$B4343)</f>
        <v>2073</v>
      </c>
      <c r="I4343">
        <f t="shared" si="541"/>
        <v>0</v>
      </c>
      <c r="J4343">
        <f t="shared" si="542"/>
        <v>0</v>
      </c>
      <c r="K4343">
        <f>J4343*Weighting!$W$23</f>
        <v>0</v>
      </c>
      <c r="M4343" s="14"/>
    </row>
    <row r="4344" spans="1:25" x14ac:dyDescent="0.55000000000000004">
      <c r="A4344" s="32" t="str">
        <f>IF(Weighting!$P$24&gt;0,B4344,"")</f>
        <v/>
      </c>
      <c r="B4344" t="e">
        <f>Weighting!$C$24</f>
        <v>#DIV/0!</v>
      </c>
      <c r="C4344" t="e">
        <f>Weighting!$F$24</f>
        <v>#NUM!</v>
      </c>
      <c r="D4344" t="e">
        <f>IF(C4344=1,'Data Transformation'!$G$3+0.5*'Data Transformation'!$W$25,IF(C4345=1,D4345-'Data Transformation'!$W$25,FALSE))</f>
        <v>#NUM!</v>
      </c>
      <c r="E4344">
        <f t="array" ref="E4344">IF(ISLOGICAL(D4344),"",FREQUENCY(IF('Data Transformation'!$B$425:$B$8425='Bin Analysis'!$B4323,'Data Transformation'!$G$425:$G$8425),D4344))</f>
        <v>2001</v>
      </c>
      <c r="F4344">
        <f t="shared" si="540"/>
        <v>0</v>
      </c>
      <c r="G4344">
        <f>Weighting!$H$24</f>
        <v>0</v>
      </c>
      <c r="H4344">
        <f t="array" ref="H4344">FREQUENCY(IF('Data Transformation'!$B$4:$B$8425=B4323,'Data Transformation'!$G$4:$G$8425),'Bin Analysis'!$B4344)</f>
        <v>2073</v>
      </c>
      <c r="I4344">
        <f t="shared" si="541"/>
        <v>0</v>
      </c>
      <c r="J4344">
        <f t="shared" si="542"/>
        <v>0</v>
      </c>
      <c r="K4344">
        <f>J4344*Weighting!$W$24</f>
        <v>0</v>
      </c>
      <c r="M4344" s="14"/>
    </row>
    <row r="4345" spans="1:25" x14ac:dyDescent="0.55000000000000004">
      <c r="A4345" s="32" t="str">
        <f>IF(Weighting!$P$25&gt;0,B4345,"")</f>
        <v/>
      </c>
      <c r="B4345" t="e">
        <f>Weighting!$C$25</f>
        <v>#DIV/0!</v>
      </c>
      <c r="C4345" t="e">
        <f>Weighting!$F$25</f>
        <v>#NUM!</v>
      </c>
      <c r="D4345" t="e">
        <f>IF(C4345=1,'Data Transformation'!$G$3+0.5*'Data Transformation'!$W$25,IF(C4346=1,D4346-'Data Transformation'!$W$25,FALSE))</f>
        <v>#NUM!</v>
      </c>
      <c r="E4345">
        <f t="array" ref="E4345">IF(ISLOGICAL(D4345),"",FREQUENCY(IF('Data Transformation'!$B$425:$B$8425='Bin Analysis'!$B4323,'Data Transformation'!$G$425:$G$8425),D4345))</f>
        <v>2001</v>
      </c>
      <c r="F4345">
        <f t="shared" si="540"/>
        <v>0</v>
      </c>
      <c r="G4345">
        <f>Weighting!$H$25</f>
        <v>0</v>
      </c>
      <c r="H4345">
        <f t="array" ref="H4345">FREQUENCY(IF('Data Transformation'!$B$4:$B$8425=B4323,'Data Transformation'!$G$4:$G$8425),'Bin Analysis'!$B4345)</f>
        <v>2073</v>
      </c>
      <c r="I4345">
        <f t="shared" si="541"/>
        <v>0</v>
      </c>
      <c r="J4345">
        <f t="shared" si="542"/>
        <v>0</v>
      </c>
      <c r="K4345">
        <f>J4345*Weighting!$W$25</f>
        <v>0</v>
      </c>
      <c r="M4345" s="14"/>
    </row>
    <row r="4346" spans="1:25" x14ac:dyDescent="0.55000000000000004">
      <c r="O4346"/>
      <c r="P4346"/>
      <c r="Q4346"/>
      <c r="R4346"/>
    </row>
    <row r="4347" spans="1:25" ht="23.35" x14ac:dyDescent="0.8">
      <c r="A4347" s="21" t="s">
        <v>0</v>
      </c>
      <c r="B4347" s="21" t="str">
        <f>IFERROR(VLOOKUP(C4347,'Data Transformation'!$L$6:$M$426,2,FALSE),"")</f>
        <v/>
      </c>
      <c r="C4347" s="21">
        <f>C4323+1</f>
        <v>181</v>
      </c>
      <c r="D4347" s="21"/>
      <c r="E4347" s="21"/>
      <c r="F4347" s="21"/>
      <c r="G4347" s="21"/>
      <c r="H4347" s="22"/>
      <c r="I4347" s="22"/>
      <c r="J4347" s="22"/>
      <c r="K4347" s="21"/>
      <c r="L4347" s="21" t="str">
        <f>B4347</f>
        <v/>
      </c>
      <c r="M4347" s="23" t="e">
        <f>INDEX('Data Transformation'!$O$4:$O$424,MATCH($B4347,'Data Transformation'!$M$4:$M$424,0),MATCH($M$2,'Data Transformation'!$O$3,0))</f>
        <v>#N/A</v>
      </c>
      <c r="N4347" s="27" t="e">
        <f>IF('Input and Summary Results'!$J$16="minimum",'Bin Analysis'!X4348/(M4347-1),'Bin Analysis'!Y4347/('Bin Analysis'!M4347-1))</f>
        <v>#N/A</v>
      </c>
      <c r="O4347" s="27" t="e">
        <f>IF(M4347=FALSE,NA(),(VLOOKUP(1,C4350:K4369,4,FALSE))/(M4347-1))</f>
        <v>#N/A</v>
      </c>
      <c r="P4347" s="27" t="e">
        <f>IF(M4347=FALSE,NA(),SUM(J4350:J4369)/Weighting!$S$5)</f>
        <v>#N/A</v>
      </c>
      <c r="Q4347" s="27" t="e">
        <f>IF(M4347=FALSE,NA(),SUM(K4350:K4369)/Weighting!$S$6)</f>
        <v>#N/A</v>
      </c>
      <c r="R4347" s="27" t="e">
        <f>IF(M4347=FALSE,NA(),(VLOOKUP(1,G4350:K4369,3,FALSE))/(M4347-1))</f>
        <v>#N/A</v>
      </c>
      <c r="S4347" s="22" t="e">
        <f>IF(M4347=FALSE,NA(),IF(SUM(J4350:J4369)=2,"yes","no"))</f>
        <v>#N/A</v>
      </c>
      <c r="X4347" s="2" cm="2">
        <f t="array" ref="X4347:X4348">FREQUENCY(IF('Data Transformation'!$B$425:$B$6424='Bin Analysis'!L4347,'Data Transformation'!$G$425:$G$6424),'Data Transformation'!$U$11)</f>
        <v>0</v>
      </c>
      <c r="Y4347" s="2" cm="2">
        <f t="array" ref="Y4347:Y4348">FREQUENCY(IF('Data Transformation'!$B$425:$B$6424='Bin Analysis'!L4347,'Data Transformation'!$G$425:$G$6424),'Data Transformation'!$U$12)</f>
        <v>0</v>
      </c>
    </row>
    <row r="4348" spans="1:25" x14ac:dyDescent="0.55000000000000004">
      <c r="A4348" s="14" t="s">
        <v>67</v>
      </c>
      <c r="B4348" t="s">
        <v>47</v>
      </c>
      <c r="C4348" t="s">
        <v>5</v>
      </c>
      <c r="D4348" t="s">
        <v>100</v>
      </c>
      <c r="E4348" t="s">
        <v>101</v>
      </c>
      <c r="F4348" t="s">
        <v>102</v>
      </c>
      <c r="G4348" t="s">
        <v>70</v>
      </c>
      <c r="H4348" t="s">
        <v>31</v>
      </c>
      <c r="I4348" t="s">
        <v>32</v>
      </c>
      <c r="J4348" t="s">
        <v>46</v>
      </c>
      <c r="K4348" s="14" t="s">
        <v>45</v>
      </c>
      <c r="M4348" s="14"/>
      <c r="X4348" s="2">
        <v>0</v>
      </c>
      <c r="Y4348" s="2">
        <v>0</v>
      </c>
    </row>
    <row r="4349" spans="1:25" x14ac:dyDescent="0.55000000000000004">
      <c r="A4349" s="32"/>
      <c r="D4349" t="e">
        <f>IF(C4349=1,'Data Transformation'!$G$3+0.5*'Data Transformation'!$W$25,IF(C4350=1,D4350-'Data Transformation'!$W$25,FALSE))</f>
        <v>#NUM!</v>
      </c>
      <c r="E4349">
        <f t="array" ref="E4349">IF(ISLOGICAL(D4349),"",FREQUENCY(IF('Data Transformation'!$B$425:$B$8425='Bin Analysis'!$B4347,'Data Transformation'!$G$425:$G$8425),D4349))</f>
        <v>2001</v>
      </c>
      <c r="F4349" t="e">
        <f>IF(ISLOGICAL(D4349),"",E4349-E4348)</f>
        <v>#VALUE!</v>
      </c>
      <c r="M4349" s="14"/>
    </row>
    <row r="4350" spans="1:25" x14ac:dyDescent="0.55000000000000004">
      <c r="A4350" s="32" t="e">
        <f>IF(Weighting!$P$6&gt;0,B4350,"")</f>
        <v>#NUM!</v>
      </c>
      <c r="B4350" t="e">
        <f>Weighting!$C$6</f>
        <v>#DIV/0!</v>
      </c>
      <c r="C4350" t="e">
        <f>Weighting!$F$6</f>
        <v>#NUM!</v>
      </c>
      <c r="D4350" t="e">
        <f>IF(C4350=1,'Data Transformation'!$G$3+0.5*'Data Transformation'!$W$25,IF(C4351=1,D4351-'Data Transformation'!$W$25,FALSE))</f>
        <v>#NUM!</v>
      </c>
      <c r="E4350">
        <f t="array" ref="E4350">IF(ISLOGICAL(D4350),"",FREQUENCY(IF('Data Transformation'!$B$425:$B$8425='Bin Analysis'!$B4347,'Data Transformation'!$G$425:$G$8425),D4350))</f>
        <v>2001</v>
      </c>
      <c r="F4350">
        <f>IF(ISLOGICAL(D4350),"",E4350-E4349)</f>
        <v>0</v>
      </c>
      <c r="G4350">
        <f>Weighting!$H$6</f>
        <v>1</v>
      </c>
      <c r="H4350">
        <f t="array" ref="H4350">FREQUENCY(IF('Data Transformation'!$B$4:$B$8425=B4347,'Data Transformation'!$G$4:$G$8425),'Bin Analysis'!$B4350)</f>
        <v>2073</v>
      </c>
      <c r="I4350">
        <f>H4350-H4349</f>
        <v>2073</v>
      </c>
      <c r="J4350">
        <f>IF(I4350=0,0,1)</f>
        <v>1</v>
      </c>
      <c r="K4350" t="e">
        <f>J4350*Weighting!$W$6</f>
        <v>#NUM!</v>
      </c>
      <c r="M4350" s="14"/>
    </row>
    <row r="4351" spans="1:25" x14ac:dyDescent="0.55000000000000004">
      <c r="A4351" s="32" t="str">
        <f>IF(Weighting!$P$7&gt;0,B4351,"")</f>
        <v/>
      </c>
      <c r="B4351" t="e">
        <f>Weighting!$C$7</f>
        <v>#DIV/0!</v>
      </c>
      <c r="C4351" t="e">
        <f>Weighting!$F$7</f>
        <v>#NUM!</v>
      </c>
      <c r="D4351" t="e">
        <f>IF(C4351=1,'Data Transformation'!$G$3+0.5*'Data Transformation'!$W$25,IF(C4352=1,D4352-'Data Transformation'!$W$25,FALSE))</f>
        <v>#NUM!</v>
      </c>
      <c r="E4351">
        <f t="array" ref="E4351">IF(ISLOGICAL(D4351),"",FREQUENCY(IF('Data Transformation'!$B$425:$B$8425='Bin Analysis'!$B4347,'Data Transformation'!$G$425:$G$8425),D4351))</f>
        <v>2001</v>
      </c>
      <c r="F4351">
        <f t="shared" ref="F4351:F4369" si="543">IF(ISLOGICAL(D4351),"",E4351-E4350)</f>
        <v>0</v>
      </c>
      <c r="G4351">
        <f>Weighting!$H$7</f>
        <v>0</v>
      </c>
      <c r="H4351">
        <f t="array" ref="H4351">FREQUENCY(IF('Data Transformation'!$B$4:$B$8425=B4347,'Data Transformation'!$G$4:$G$8425),'Bin Analysis'!$B4351)</f>
        <v>2073</v>
      </c>
      <c r="I4351">
        <f t="shared" ref="I4351:I4369" si="544">H4351-H4350</f>
        <v>0</v>
      </c>
      <c r="J4351">
        <f>IF(I4351=0,0,1)</f>
        <v>0</v>
      </c>
      <c r="K4351">
        <f>J4351*Weighting!$W$7</f>
        <v>0</v>
      </c>
      <c r="M4351" s="14"/>
    </row>
    <row r="4352" spans="1:25" x14ac:dyDescent="0.55000000000000004">
      <c r="A4352" s="32" t="str">
        <f>IF(Weighting!$P$8&gt;0,B4352,"")</f>
        <v/>
      </c>
      <c r="B4352" t="e">
        <f>Weighting!$C$8</f>
        <v>#DIV/0!</v>
      </c>
      <c r="C4352" t="e">
        <f>Weighting!$F$8</f>
        <v>#NUM!</v>
      </c>
      <c r="D4352" t="e">
        <f>IF(C4352=1,'Data Transformation'!$G$3+0.5*'Data Transformation'!$W$25,IF(C4353=1,D4353-'Data Transformation'!$W$25,FALSE))</f>
        <v>#NUM!</v>
      </c>
      <c r="E4352">
        <f t="array" ref="E4352">IF(ISLOGICAL(D4352),"",FREQUENCY(IF('Data Transformation'!$B$425:$B$8425='Bin Analysis'!$B4347,'Data Transformation'!$G$425:$G$8425),D4352))</f>
        <v>2001</v>
      </c>
      <c r="F4352">
        <f t="shared" si="543"/>
        <v>0</v>
      </c>
      <c r="G4352">
        <f>Weighting!$H$8</f>
        <v>0</v>
      </c>
      <c r="H4352">
        <f t="array" ref="H4352">FREQUENCY(IF('Data Transformation'!$B$4:$B$8425=B4347,'Data Transformation'!$G$4:$G$8425),'Bin Analysis'!$B4352)</f>
        <v>2073</v>
      </c>
      <c r="I4352">
        <f t="shared" si="544"/>
        <v>0</v>
      </c>
      <c r="J4352">
        <f t="shared" ref="J4352:J4369" si="545">IF(I4352=0,0,1)</f>
        <v>0</v>
      </c>
      <c r="K4352">
        <f>J4352*Weighting!$W$8</f>
        <v>0</v>
      </c>
      <c r="M4352" s="14"/>
    </row>
    <row r="4353" spans="1:13" x14ac:dyDescent="0.55000000000000004">
      <c r="A4353" s="32" t="str">
        <f>IF(Weighting!$P$9&gt;0,B4353,"")</f>
        <v/>
      </c>
      <c r="B4353" s="50" t="e">
        <f>Weighting!$C$9</f>
        <v>#DIV/0!</v>
      </c>
      <c r="C4353" t="e">
        <f>Weighting!$F$9</f>
        <v>#NUM!</v>
      </c>
      <c r="D4353" t="e">
        <f>IF(C4353=1,'Data Transformation'!$G$3+0.5*'Data Transformation'!$W$25,IF(C4354=1,D4354-'Data Transformation'!$W$25,FALSE))</f>
        <v>#NUM!</v>
      </c>
      <c r="E4353">
        <f t="array" ref="E4353">IF(ISLOGICAL(D4353),"",FREQUENCY(IF('Data Transformation'!$B$425:$B$8425='Bin Analysis'!$B4347,'Data Transformation'!$G$425:$G$8425),D4353))</f>
        <v>2001</v>
      </c>
      <c r="F4353">
        <f t="shared" si="543"/>
        <v>0</v>
      </c>
      <c r="G4353">
        <f>Weighting!$H$9</f>
        <v>0</v>
      </c>
      <c r="H4353">
        <f t="array" ref="H4353">FREQUENCY(IF('Data Transformation'!$B$4:$B$8425=B4347,'Data Transformation'!$G$4:$G$8425),'Bin Analysis'!$B4353)</f>
        <v>2073</v>
      </c>
      <c r="I4353">
        <f t="shared" si="544"/>
        <v>0</v>
      </c>
      <c r="J4353">
        <f t="shared" si="545"/>
        <v>0</v>
      </c>
      <c r="K4353">
        <f>J4353*Weighting!$W$9</f>
        <v>0</v>
      </c>
      <c r="M4353" s="14"/>
    </row>
    <row r="4354" spans="1:13" x14ac:dyDescent="0.55000000000000004">
      <c r="A4354" s="32" t="str">
        <f>IF(Weighting!$P$10&gt;0,B4354,"")</f>
        <v/>
      </c>
      <c r="B4354" t="e">
        <f>Weighting!$C$10</f>
        <v>#DIV/0!</v>
      </c>
      <c r="C4354" t="e">
        <f>Weighting!$F$10</f>
        <v>#NUM!</v>
      </c>
      <c r="D4354" t="e">
        <f>IF(C4354=1,'Data Transformation'!$G$3+0.5*'Data Transformation'!$W$25,IF(C4355=1,D4355-'Data Transformation'!$W$25,FALSE))</f>
        <v>#NUM!</v>
      </c>
      <c r="E4354">
        <f t="array" ref="E4354">IF(ISLOGICAL(D4354),"",FREQUENCY(IF('Data Transformation'!$B$425:$B$8425='Bin Analysis'!$B4347,'Data Transformation'!$G$425:$G$8425),D4354))</f>
        <v>2001</v>
      </c>
      <c r="F4354">
        <f t="shared" si="543"/>
        <v>0</v>
      </c>
      <c r="G4354">
        <f>Weighting!$H$10</f>
        <v>0</v>
      </c>
      <c r="H4354">
        <f t="array" ref="H4354">FREQUENCY(IF('Data Transformation'!$B$4:$B$8425=B4347,'Data Transformation'!$G$4:$G$8425),'Bin Analysis'!$B4354)</f>
        <v>2073</v>
      </c>
      <c r="I4354">
        <f t="shared" si="544"/>
        <v>0</v>
      </c>
      <c r="J4354">
        <f t="shared" si="545"/>
        <v>0</v>
      </c>
      <c r="K4354">
        <f>J4354*Weighting!$W$10</f>
        <v>0</v>
      </c>
      <c r="M4354" s="14"/>
    </row>
    <row r="4355" spans="1:13" x14ac:dyDescent="0.55000000000000004">
      <c r="A4355" s="32" t="str">
        <f>IF(Weighting!$P$11&gt;0,B4355,"")</f>
        <v/>
      </c>
      <c r="B4355" t="e">
        <f>Weighting!$C$11</f>
        <v>#DIV/0!</v>
      </c>
      <c r="C4355" t="e">
        <f>Weighting!$F$11</f>
        <v>#NUM!</v>
      </c>
      <c r="D4355" t="e">
        <f>IF(C4355=1,'Data Transformation'!$G$3+0.5*'Data Transformation'!$W$25,IF(C4356=1,D4356-'Data Transformation'!$W$25,FALSE))</f>
        <v>#NUM!</v>
      </c>
      <c r="E4355">
        <f t="array" ref="E4355">IF(ISLOGICAL(D4355),"",FREQUENCY(IF('Data Transformation'!$B$425:$B$8425='Bin Analysis'!$B4347,'Data Transformation'!$G$425:$G$8425),D4355))</f>
        <v>2001</v>
      </c>
      <c r="F4355">
        <f t="shared" si="543"/>
        <v>0</v>
      </c>
      <c r="G4355">
        <f>Weighting!$H$11</f>
        <v>0</v>
      </c>
      <c r="H4355">
        <f t="array" ref="H4355">FREQUENCY(IF('Data Transformation'!$B$4:$B$8425=B4347,'Data Transformation'!$G$4:$G$8425),'Bin Analysis'!$B4355)</f>
        <v>2073</v>
      </c>
      <c r="I4355">
        <f t="shared" si="544"/>
        <v>0</v>
      </c>
      <c r="J4355">
        <f t="shared" si="545"/>
        <v>0</v>
      </c>
      <c r="K4355">
        <f>J4355*Weighting!$W$11</f>
        <v>0</v>
      </c>
      <c r="M4355" s="14"/>
    </row>
    <row r="4356" spans="1:13" x14ac:dyDescent="0.55000000000000004">
      <c r="A4356" s="32" t="str">
        <f>IF(Weighting!$P$12&gt;0,B4356,"")</f>
        <v/>
      </c>
      <c r="B4356" t="e">
        <f>Weighting!$C$12</f>
        <v>#DIV/0!</v>
      </c>
      <c r="C4356" t="e">
        <f>Weighting!$F$12</f>
        <v>#NUM!</v>
      </c>
      <c r="D4356" t="e">
        <f>IF(C4356=1,'Data Transformation'!$G$3+0.5*'Data Transformation'!$W$25,IF(C4357=1,D4357-'Data Transformation'!$W$25,FALSE))</f>
        <v>#NUM!</v>
      </c>
      <c r="E4356">
        <f t="array" ref="E4356">IF(ISLOGICAL(D4356),"",FREQUENCY(IF('Data Transformation'!$B$425:$B$8425='Bin Analysis'!$B4347,'Data Transformation'!$G$425:$G$8425),D4356))</f>
        <v>2001</v>
      </c>
      <c r="F4356">
        <f t="shared" si="543"/>
        <v>0</v>
      </c>
      <c r="G4356">
        <f>Weighting!$H$12</f>
        <v>0</v>
      </c>
      <c r="H4356">
        <f t="array" ref="H4356">FREQUENCY(IF('Data Transformation'!$B$4:$B$8425=B4347,'Data Transformation'!$G$4:$G$8425),'Bin Analysis'!$B4356)</f>
        <v>2073</v>
      </c>
      <c r="I4356">
        <f t="shared" si="544"/>
        <v>0</v>
      </c>
      <c r="J4356">
        <f t="shared" si="545"/>
        <v>0</v>
      </c>
      <c r="K4356">
        <f>J4356*Weighting!$W$12</f>
        <v>0</v>
      </c>
      <c r="M4356" s="14"/>
    </row>
    <row r="4357" spans="1:13" x14ac:dyDescent="0.55000000000000004">
      <c r="A4357" s="32" t="str">
        <f>IF(Weighting!$P$13&gt;0,B4357,"")</f>
        <v/>
      </c>
      <c r="B4357" t="e">
        <f>Weighting!$C$13</f>
        <v>#DIV/0!</v>
      </c>
      <c r="C4357" t="e">
        <f>Weighting!$F$13</f>
        <v>#NUM!</v>
      </c>
      <c r="D4357" t="e">
        <f>IF(C4357=1,'Data Transformation'!$G$3+0.5*'Data Transformation'!$W$25,IF(C4358=1,D4358-'Data Transformation'!$W$25,FALSE))</f>
        <v>#NUM!</v>
      </c>
      <c r="E4357">
        <f t="array" ref="E4357">IF(ISLOGICAL(D4357),"",FREQUENCY(IF('Data Transformation'!$B$425:$B$8425='Bin Analysis'!$B4347,'Data Transformation'!$G$425:$G$8425),D4357))</f>
        <v>2001</v>
      </c>
      <c r="F4357">
        <f t="shared" si="543"/>
        <v>0</v>
      </c>
      <c r="G4357">
        <f>Weighting!$H$13</f>
        <v>0</v>
      </c>
      <c r="H4357">
        <f t="array" ref="H4357">FREQUENCY(IF('Data Transformation'!$B$4:$B$8425=B4347,'Data Transformation'!$G$4:$G$8425),'Bin Analysis'!$B4357)</f>
        <v>2073</v>
      </c>
      <c r="I4357">
        <f t="shared" si="544"/>
        <v>0</v>
      </c>
      <c r="J4357">
        <f t="shared" si="545"/>
        <v>0</v>
      </c>
      <c r="K4357">
        <f>J4357*Weighting!$W$13</f>
        <v>0</v>
      </c>
      <c r="M4357" s="14"/>
    </row>
    <row r="4358" spans="1:13" x14ac:dyDescent="0.55000000000000004">
      <c r="A4358" s="32" t="str">
        <f>IF(Weighting!$P$14&gt;0,B4358,"")</f>
        <v/>
      </c>
      <c r="B4358" t="e">
        <f>Weighting!$C$14</f>
        <v>#DIV/0!</v>
      </c>
      <c r="C4358" t="e">
        <f>Weighting!$F$14</f>
        <v>#NUM!</v>
      </c>
      <c r="D4358" t="e">
        <f>IF(C4358=1,'Data Transformation'!$G$3+0.5*'Data Transformation'!$W$25,IF(C4359=1,D4359-'Data Transformation'!$W$25,FALSE))</f>
        <v>#NUM!</v>
      </c>
      <c r="E4358">
        <f t="array" ref="E4358">IF(ISLOGICAL(D4358),"",FREQUENCY(IF('Data Transformation'!$B$425:$B$8425='Bin Analysis'!$B4347,'Data Transformation'!$G$425:$G$8425),D4358))</f>
        <v>2001</v>
      </c>
      <c r="F4358">
        <f t="shared" si="543"/>
        <v>0</v>
      </c>
      <c r="G4358">
        <f>Weighting!$H$14</f>
        <v>0</v>
      </c>
      <c r="H4358">
        <f t="array" ref="H4358">FREQUENCY(IF('Data Transformation'!$B$4:$B$8425=B4347,'Data Transformation'!$G$4:$G$8425),'Bin Analysis'!$B4358)</f>
        <v>2073</v>
      </c>
      <c r="I4358">
        <f t="shared" si="544"/>
        <v>0</v>
      </c>
      <c r="J4358">
        <f t="shared" si="545"/>
        <v>0</v>
      </c>
      <c r="K4358">
        <f>J4358*Weighting!$W$14</f>
        <v>0</v>
      </c>
      <c r="M4358" s="14"/>
    </row>
    <row r="4359" spans="1:13" x14ac:dyDescent="0.55000000000000004">
      <c r="A4359" s="32" t="str">
        <f>IF(Weighting!$P$15&gt;0,B4359,"")</f>
        <v/>
      </c>
      <c r="B4359" t="e">
        <f>Weighting!$C$15</f>
        <v>#DIV/0!</v>
      </c>
      <c r="C4359" t="e">
        <f>Weighting!$F$15</f>
        <v>#NUM!</v>
      </c>
      <c r="D4359" t="e">
        <f>IF(C4359=1,'Data Transformation'!$G$3+0.5*'Data Transformation'!$W$25,IF(C4360=1,D4360-'Data Transformation'!$W$25,FALSE))</f>
        <v>#NUM!</v>
      </c>
      <c r="E4359">
        <f t="array" ref="E4359">IF(ISLOGICAL(D4359),"",FREQUENCY(IF('Data Transformation'!$B$425:$B$8425='Bin Analysis'!$B4347,'Data Transformation'!$G$425:$G$8425),D4359))</f>
        <v>2001</v>
      </c>
      <c r="F4359">
        <f t="shared" si="543"/>
        <v>0</v>
      </c>
      <c r="G4359">
        <f>Weighting!$H$15</f>
        <v>0</v>
      </c>
      <c r="H4359">
        <f t="array" ref="H4359">FREQUENCY(IF('Data Transformation'!$B$4:$B$8425=B4347,'Data Transformation'!$G$4:$G$8425),'Bin Analysis'!$B4359)</f>
        <v>2073</v>
      </c>
      <c r="I4359">
        <f t="shared" si="544"/>
        <v>0</v>
      </c>
      <c r="J4359">
        <f t="shared" si="545"/>
        <v>0</v>
      </c>
      <c r="K4359">
        <f>J4359*Weighting!$W$15</f>
        <v>0</v>
      </c>
      <c r="M4359" s="14"/>
    </row>
    <row r="4360" spans="1:13" x14ac:dyDescent="0.55000000000000004">
      <c r="A4360" s="32" t="str">
        <f>IF(Weighting!$P$16&gt;0,B4360,"")</f>
        <v/>
      </c>
      <c r="B4360" t="e">
        <f>Weighting!$C$16</f>
        <v>#DIV/0!</v>
      </c>
      <c r="C4360" t="e">
        <f>Weighting!$F$16</f>
        <v>#NUM!</v>
      </c>
      <c r="D4360" t="e">
        <f>IF(C4360=1,'Data Transformation'!$G$3+0.5*'Data Transformation'!$W$25,IF(C4361=1,D4361-'Data Transformation'!$W$25,FALSE))</f>
        <v>#NUM!</v>
      </c>
      <c r="E4360">
        <f t="array" ref="E4360">IF(ISLOGICAL(D4360),"",FREQUENCY(IF('Data Transformation'!$B$425:$B$8425='Bin Analysis'!$B4347,'Data Transformation'!$G$425:$G$8425),D4360))</f>
        <v>2001</v>
      </c>
      <c r="F4360">
        <f t="shared" si="543"/>
        <v>0</v>
      </c>
      <c r="G4360">
        <f>Weighting!$H$16</f>
        <v>0</v>
      </c>
      <c r="H4360">
        <f t="array" ref="H4360">FREQUENCY(IF('Data Transformation'!$B$4:$B$8425=B4347,'Data Transformation'!$G$4:$G$8425),'Bin Analysis'!$B4360)</f>
        <v>2073</v>
      </c>
      <c r="I4360">
        <f t="shared" si="544"/>
        <v>0</v>
      </c>
      <c r="J4360">
        <f t="shared" si="545"/>
        <v>0</v>
      </c>
      <c r="K4360">
        <f>J4360*Weighting!$W$16</f>
        <v>0</v>
      </c>
      <c r="M4360" s="14"/>
    </row>
    <row r="4361" spans="1:13" x14ac:dyDescent="0.55000000000000004">
      <c r="A4361" s="32" t="str">
        <f>IF(Weighting!$P$17&gt;0,B4361,"")</f>
        <v/>
      </c>
      <c r="B4361" t="e">
        <f>Weighting!$C$17</f>
        <v>#DIV/0!</v>
      </c>
      <c r="C4361" t="e">
        <f>Weighting!$F$17</f>
        <v>#NUM!</v>
      </c>
      <c r="D4361" t="e">
        <f>IF(C4361=1,'Data Transformation'!$G$3+0.5*'Data Transformation'!$W$25,IF(C4362=1,D4362-'Data Transformation'!$W$25,FALSE))</f>
        <v>#NUM!</v>
      </c>
      <c r="E4361">
        <f t="array" ref="E4361">IF(ISLOGICAL(D4361),"",FREQUENCY(IF('Data Transformation'!$B$425:$B$8425='Bin Analysis'!$B4347,'Data Transformation'!$G$425:$G$8425),D4361))</f>
        <v>2001</v>
      </c>
      <c r="F4361">
        <f t="shared" si="543"/>
        <v>0</v>
      </c>
      <c r="G4361">
        <f>Weighting!$H$17</f>
        <v>0</v>
      </c>
      <c r="H4361">
        <f t="array" ref="H4361">FREQUENCY(IF('Data Transformation'!$B$4:$B$8425=B4347,'Data Transformation'!$G$4:$G$8425),'Bin Analysis'!$B4361)</f>
        <v>2073</v>
      </c>
      <c r="I4361">
        <f t="shared" si="544"/>
        <v>0</v>
      </c>
      <c r="J4361">
        <f t="shared" si="545"/>
        <v>0</v>
      </c>
      <c r="K4361">
        <f>J4361*Weighting!$W$17</f>
        <v>0</v>
      </c>
      <c r="M4361" s="14"/>
    </row>
    <row r="4362" spans="1:13" x14ac:dyDescent="0.55000000000000004">
      <c r="A4362" s="32" t="str">
        <f>IF(Weighting!$P$18&gt;0,B4362,"")</f>
        <v/>
      </c>
      <c r="B4362" t="e">
        <f>Weighting!$C$18</f>
        <v>#DIV/0!</v>
      </c>
      <c r="C4362" t="e">
        <f>Weighting!$F$18</f>
        <v>#NUM!</v>
      </c>
      <c r="D4362" t="e">
        <f>IF(C4362=1,'Data Transformation'!$G$3+0.5*'Data Transformation'!$W$25,IF(C4363=1,D4363-'Data Transformation'!$W$25,FALSE))</f>
        <v>#NUM!</v>
      </c>
      <c r="E4362">
        <f t="array" ref="E4362">IF(ISLOGICAL(D4362),"",FREQUENCY(IF('Data Transformation'!$B$425:$B$8425='Bin Analysis'!$B4347,'Data Transformation'!$G$425:$G$8425),D4362))</f>
        <v>2001</v>
      </c>
      <c r="F4362">
        <f t="shared" si="543"/>
        <v>0</v>
      </c>
      <c r="G4362">
        <f>Weighting!$H$18</f>
        <v>0</v>
      </c>
      <c r="H4362">
        <f t="array" ref="H4362">FREQUENCY(IF('Data Transformation'!$B$4:$B$8425=B4347,'Data Transformation'!$G$4:$G$8425),'Bin Analysis'!$B4362)</f>
        <v>2073</v>
      </c>
      <c r="I4362">
        <f t="shared" si="544"/>
        <v>0</v>
      </c>
      <c r="J4362">
        <f t="shared" si="545"/>
        <v>0</v>
      </c>
      <c r="K4362">
        <f>J4362*Weighting!$W$18</f>
        <v>0</v>
      </c>
      <c r="M4362" s="14"/>
    </row>
    <row r="4363" spans="1:13" x14ac:dyDescent="0.55000000000000004">
      <c r="A4363" s="32" t="str">
        <f>IF(Weighting!$P$19&gt;0,B4363,"")</f>
        <v/>
      </c>
      <c r="B4363" t="e">
        <f>Weighting!$C$19</f>
        <v>#DIV/0!</v>
      </c>
      <c r="C4363" t="e">
        <f>Weighting!$F$19</f>
        <v>#NUM!</v>
      </c>
      <c r="D4363" t="e">
        <f>IF(C4363=1,'Data Transformation'!$G$3+0.5*'Data Transformation'!$W$25,IF(C4364=1,D4364-'Data Transformation'!$W$25,FALSE))</f>
        <v>#NUM!</v>
      </c>
      <c r="E4363">
        <f t="array" ref="E4363">IF(ISLOGICAL(D4363),"",FREQUENCY(IF('Data Transformation'!$B$425:$B$8425='Bin Analysis'!$B4347,'Data Transformation'!$G$425:$G$8425),D4363))</f>
        <v>2001</v>
      </c>
      <c r="F4363">
        <f t="shared" si="543"/>
        <v>0</v>
      </c>
      <c r="G4363">
        <f>Weighting!$H$19</f>
        <v>0</v>
      </c>
      <c r="H4363">
        <f t="array" ref="H4363">FREQUENCY(IF('Data Transformation'!$B$4:$B$8425=B4347,'Data Transformation'!$G$4:$G$8425),'Bin Analysis'!$B4363)</f>
        <v>2073</v>
      </c>
      <c r="I4363">
        <f t="shared" si="544"/>
        <v>0</v>
      </c>
      <c r="J4363">
        <f t="shared" si="545"/>
        <v>0</v>
      </c>
      <c r="K4363">
        <f>J4363*Weighting!$W$19</f>
        <v>0</v>
      </c>
      <c r="M4363" s="14"/>
    </row>
    <row r="4364" spans="1:13" x14ac:dyDescent="0.55000000000000004">
      <c r="A4364" s="32" t="str">
        <f>IF(Weighting!$P$20&gt;0,B4364,"")</f>
        <v/>
      </c>
      <c r="B4364" t="e">
        <f>Weighting!$C$20</f>
        <v>#DIV/0!</v>
      </c>
      <c r="C4364" t="e">
        <f>Weighting!$F$20</f>
        <v>#NUM!</v>
      </c>
      <c r="D4364" t="e">
        <f>IF(C4364=1,'Data Transformation'!$G$3+0.5*'Data Transformation'!$W$25,IF(C4365=1,D4365-'Data Transformation'!$W$25,FALSE))</f>
        <v>#NUM!</v>
      </c>
      <c r="E4364">
        <f t="array" ref="E4364">IF(ISLOGICAL(D4364),"",FREQUENCY(IF('Data Transformation'!$B$425:$B$8425='Bin Analysis'!$B4347,'Data Transformation'!$G$425:$G$8425),D4364))</f>
        <v>2001</v>
      </c>
      <c r="F4364">
        <f t="shared" si="543"/>
        <v>0</v>
      </c>
      <c r="G4364">
        <f>Weighting!$H$20</f>
        <v>0</v>
      </c>
      <c r="H4364">
        <f t="array" ref="H4364">FREQUENCY(IF('Data Transformation'!$B$4:$B$8425=B4347,'Data Transformation'!$G$4:$G$8425),'Bin Analysis'!$B4364)</f>
        <v>2073</v>
      </c>
      <c r="I4364">
        <f t="shared" si="544"/>
        <v>0</v>
      </c>
      <c r="J4364">
        <f t="shared" si="545"/>
        <v>0</v>
      </c>
      <c r="K4364">
        <f>J4364*Weighting!$W$20</f>
        <v>0</v>
      </c>
      <c r="M4364" s="14"/>
    </row>
    <row r="4365" spans="1:13" x14ac:dyDescent="0.55000000000000004">
      <c r="A4365" s="32" t="str">
        <f>IF(Weighting!$P$21&gt;0,B4365,"")</f>
        <v/>
      </c>
      <c r="B4365" t="e">
        <f>Weighting!$C$21</f>
        <v>#DIV/0!</v>
      </c>
      <c r="C4365" t="e">
        <f>Weighting!$F$21</f>
        <v>#NUM!</v>
      </c>
      <c r="D4365" t="e">
        <f>IF(C4365=1,'Data Transformation'!$G$3+0.5*'Data Transformation'!$W$25,IF(C4366=1,D4366-'Data Transformation'!$W$25,FALSE))</f>
        <v>#NUM!</v>
      </c>
      <c r="E4365">
        <f t="array" ref="E4365">IF(ISLOGICAL(D4365),"",FREQUENCY(IF('Data Transformation'!$B$425:$B$8425='Bin Analysis'!$B4347,'Data Transformation'!$G$425:$G$8425),D4365))</f>
        <v>2001</v>
      </c>
      <c r="F4365">
        <f t="shared" si="543"/>
        <v>0</v>
      </c>
      <c r="G4365">
        <f>Weighting!$H$21</f>
        <v>0</v>
      </c>
      <c r="H4365">
        <f t="array" ref="H4365">FREQUENCY(IF('Data Transformation'!$B$4:$B$8425=B4347,'Data Transformation'!$G$4:$G$8425),'Bin Analysis'!$B4365)</f>
        <v>2073</v>
      </c>
      <c r="I4365">
        <f t="shared" si="544"/>
        <v>0</v>
      </c>
      <c r="J4365">
        <f t="shared" si="545"/>
        <v>0</v>
      </c>
      <c r="K4365">
        <f>J4365*Weighting!$W$21</f>
        <v>0</v>
      </c>
      <c r="M4365" s="14"/>
    </row>
    <row r="4366" spans="1:13" x14ac:dyDescent="0.55000000000000004">
      <c r="A4366" s="32" t="str">
        <f>IF(Weighting!$P$22&gt;0,B4366,"")</f>
        <v/>
      </c>
      <c r="B4366" t="e">
        <f>Weighting!$C$22</f>
        <v>#DIV/0!</v>
      </c>
      <c r="C4366" t="e">
        <f>Weighting!$F$22</f>
        <v>#NUM!</v>
      </c>
      <c r="D4366" t="e">
        <f>IF(C4366=1,'Data Transformation'!$G$3+0.5*'Data Transformation'!$W$25,IF(C4367=1,D4367-'Data Transformation'!$W$25,FALSE))</f>
        <v>#NUM!</v>
      </c>
      <c r="E4366">
        <f t="array" ref="E4366">IF(ISLOGICAL(D4366),"",FREQUENCY(IF('Data Transformation'!$B$425:$B$8425='Bin Analysis'!$B4347,'Data Transformation'!$G$425:$G$8425),D4366))</f>
        <v>2001</v>
      </c>
      <c r="F4366">
        <f t="shared" si="543"/>
        <v>0</v>
      </c>
      <c r="G4366">
        <f>Weighting!$H$22</f>
        <v>0</v>
      </c>
      <c r="H4366">
        <f t="array" ref="H4366">FREQUENCY(IF('Data Transformation'!$B$4:$B$8425=B4347,'Data Transformation'!$G$4:$G$8425),'Bin Analysis'!$B4366)</f>
        <v>2073</v>
      </c>
      <c r="I4366">
        <f t="shared" si="544"/>
        <v>0</v>
      </c>
      <c r="J4366">
        <f t="shared" si="545"/>
        <v>0</v>
      </c>
      <c r="K4366">
        <f>J4366*Weighting!$W$22</f>
        <v>0</v>
      </c>
      <c r="M4366" s="14"/>
    </row>
    <row r="4367" spans="1:13" x14ac:dyDescent="0.55000000000000004">
      <c r="A4367" s="32" t="str">
        <f>IF(Weighting!$P$23&gt;0,B4367,"")</f>
        <v/>
      </c>
      <c r="B4367" t="e">
        <f>Weighting!$C$23</f>
        <v>#DIV/0!</v>
      </c>
      <c r="C4367" t="e">
        <f>Weighting!$F$23</f>
        <v>#NUM!</v>
      </c>
      <c r="D4367" t="e">
        <f>IF(C4367=1,'Data Transformation'!$G$3+0.5*'Data Transformation'!$W$25,IF(C4368=1,D4368-'Data Transformation'!$W$25,FALSE))</f>
        <v>#NUM!</v>
      </c>
      <c r="E4367">
        <f t="array" ref="E4367">IF(ISLOGICAL(D4367),"",FREQUENCY(IF('Data Transformation'!$B$425:$B$8425='Bin Analysis'!$B4347,'Data Transformation'!$G$425:$G$8425),D4367))</f>
        <v>2001</v>
      </c>
      <c r="F4367">
        <f t="shared" si="543"/>
        <v>0</v>
      </c>
      <c r="G4367">
        <f>Weighting!$H$23</f>
        <v>0</v>
      </c>
      <c r="H4367">
        <f t="array" ref="H4367">FREQUENCY(IF('Data Transformation'!$B$4:$B$8425=B4347,'Data Transformation'!$G$4:$G$8425),'Bin Analysis'!$B4367)</f>
        <v>2073</v>
      </c>
      <c r="I4367">
        <f t="shared" si="544"/>
        <v>0</v>
      </c>
      <c r="J4367">
        <f t="shared" si="545"/>
        <v>0</v>
      </c>
      <c r="K4367">
        <f>J4367*Weighting!$W$23</f>
        <v>0</v>
      </c>
      <c r="M4367" s="14"/>
    </row>
    <row r="4368" spans="1:13" x14ac:dyDescent="0.55000000000000004">
      <c r="A4368" s="32" t="str">
        <f>IF(Weighting!$P$24&gt;0,B4368,"")</f>
        <v/>
      </c>
      <c r="B4368" t="e">
        <f>Weighting!$C$24</f>
        <v>#DIV/0!</v>
      </c>
      <c r="C4368" t="e">
        <f>Weighting!$F$24</f>
        <v>#NUM!</v>
      </c>
      <c r="D4368" t="e">
        <f>IF(C4368=1,'Data Transformation'!$G$3+0.5*'Data Transformation'!$W$25,IF(C4369=1,D4369-'Data Transformation'!$W$25,FALSE))</f>
        <v>#NUM!</v>
      </c>
      <c r="E4368">
        <f t="array" ref="E4368">IF(ISLOGICAL(D4368),"",FREQUENCY(IF('Data Transformation'!$B$425:$B$8425='Bin Analysis'!$B4347,'Data Transformation'!$G$425:$G$8425),D4368))</f>
        <v>2001</v>
      </c>
      <c r="F4368">
        <f t="shared" si="543"/>
        <v>0</v>
      </c>
      <c r="G4368">
        <f>Weighting!$H$24</f>
        <v>0</v>
      </c>
      <c r="H4368">
        <f t="array" ref="H4368">FREQUENCY(IF('Data Transformation'!$B$4:$B$8425=B4347,'Data Transformation'!$G$4:$G$8425),'Bin Analysis'!$B4368)</f>
        <v>2073</v>
      </c>
      <c r="I4368">
        <f t="shared" si="544"/>
        <v>0</v>
      </c>
      <c r="J4368">
        <f t="shared" si="545"/>
        <v>0</v>
      </c>
      <c r="K4368">
        <f>J4368*Weighting!$W$24</f>
        <v>0</v>
      </c>
      <c r="M4368" s="14"/>
    </row>
    <row r="4369" spans="1:25" x14ac:dyDescent="0.55000000000000004">
      <c r="A4369" s="32" t="str">
        <f>IF(Weighting!$P$25&gt;0,B4369,"")</f>
        <v/>
      </c>
      <c r="B4369" t="e">
        <f>Weighting!$C$25</f>
        <v>#DIV/0!</v>
      </c>
      <c r="C4369" t="e">
        <f>Weighting!$F$25</f>
        <v>#NUM!</v>
      </c>
      <c r="D4369" t="e">
        <f>IF(C4369=1,'Data Transformation'!$G$3+0.5*'Data Transformation'!$W$25,IF(C4370=1,D4370-'Data Transformation'!$W$25,FALSE))</f>
        <v>#NUM!</v>
      </c>
      <c r="E4369">
        <f t="array" ref="E4369">IF(ISLOGICAL(D4369),"",FREQUENCY(IF('Data Transformation'!$B$425:$B$8425='Bin Analysis'!$B4347,'Data Transformation'!$G$425:$G$8425),D4369))</f>
        <v>2001</v>
      </c>
      <c r="F4369">
        <f t="shared" si="543"/>
        <v>0</v>
      </c>
      <c r="G4369">
        <f>Weighting!$H$25</f>
        <v>0</v>
      </c>
      <c r="H4369">
        <f t="array" ref="H4369">FREQUENCY(IF('Data Transformation'!$B$4:$B$8425=B4347,'Data Transformation'!$G$4:$G$8425),'Bin Analysis'!$B4369)</f>
        <v>2073</v>
      </c>
      <c r="I4369">
        <f t="shared" si="544"/>
        <v>0</v>
      </c>
      <c r="J4369">
        <f t="shared" si="545"/>
        <v>0</v>
      </c>
      <c r="K4369">
        <f>J4369*Weighting!$W$25</f>
        <v>0</v>
      </c>
      <c r="M4369" s="14"/>
    </row>
    <row r="4370" spans="1:25" x14ac:dyDescent="0.55000000000000004">
      <c r="O4370"/>
      <c r="P4370"/>
      <c r="Q4370"/>
      <c r="R4370"/>
    </row>
    <row r="4371" spans="1:25" ht="23.35" x14ac:dyDescent="0.8">
      <c r="A4371" s="21" t="s">
        <v>0</v>
      </c>
      <c r="B4371" s="21" t="str">
        <f>IFERROR(VLOOKUP(C4371,'Data Transformation'!$L$6:$M$426,2,FALSE),"")</f>
        <v/>
      </c>
      <c r="C4371" s="21">
        <f>C4347+1</f>
        <v>182</v>
      </c>
      <c r="D4371" s="21"/>
      <c r="E4371" s="21"/>
      <c r="F4371" s="21"/>
      <c r="G4371" s="21"/>
      <c r="H4371" s="22"/>
      <c r="I4371" s="22"/>
      <c r="J4371" s="22"/>
      <c r="K4371" s="21"/>
      <c r="L4371" s="21" t="str">
        <f>B4371</f>
        <v/>
      </c>
      <c r="M4371" s="23" t="e">
        <f>INDEX('Data Transformation'!$O$4:$O$424,MATCH($B4371,'Data Transformation'!$M$4:$M$424,0),MATCH($M$2,'Data Transformation'!$O$3,0))</f>
        <v>#N/A</v>
      </c>
      <c r="N4371" s="27" t="e">
        <f>IF('Input and Summary Results'!$J$16="minimum",'Bin Analysis'!X4372/(M4371-1),'Bin Analysis'!Y4371/('Bin Analysis'!M4371-1))</f>
        <v>#N/A</v>
      </c>
      <c r="O4371" s="27" t="e">
        <f>IF(M4371=FALSE,NA(),(VLOOKUP(1,C4374:K4393,4,FALSE))/(M4371-1))</f>
        <v>#N/A</v>
      </c>
      <c r="P4371" s="27" t="e">
        <f>IF(M4371=FALSE,NA(),SUM(J4374:J4393)/Weighting!$S$5)</f>
        <v>#N/A</v>
      </c>
      <c r="Q4371" s="27" t="e">
        <f>IF(M4371=FALSE,NA(),SUM(K4374:K4393)/Weighting!$S$6)</f>
        <v>#N/A</v>
      </c>
      <c r="R4371" s="27" t="e">
        <f>IF(M4371=FALSE,NA(),(VLOOKUP(1,G4374:K4393,3,FALSE))/(M4371-1))</f>
        <v>#N/A</v>
      </c>
      <c r="S4371" s="22" t="e">
        <f>IF(M4371=FALSE,NA(),IF(SUM(J4374:J4393)=2,"yes","no"))</f>
        <v>#N/A</v>
      </c>
      <c r="X4371" s="2" cm="2">
        <f t="array" ref="X4371:X4372">FREQUENCY(IF('Data Transformation'!$B$425:$B$6424='Bin Analysis'!L4371,'Data Transformation'!$G$425:$G$6424),'Data Transformation'!$U$11)</f>
        <v>0</v>
      </c>
      <c r="Y4371" s="2" cm="2">
        <f t="array" ref="Y4371:Y4372">FREQUENCY(IF('Data Transformation'!$B$425:$B$6424='Bin Analysis'!L4371,'Data Transformation'!$G$425:$G$6424),'Data Transformation'!$U$12)</f>
        <v>0</v>
      </c>
    </row>
    <row r="4372" spans="1:25" x14ac:dyDescent="0.55000000000000004">
      <c r="A4372" s="14" t="s">
        <v>67</v>
      </c>
      <c r="B4372" t="s">
        <v>47</v>
      </c>
      <c r="C4372" t="s">
        <v>5</v>
      </c>
      <c r="D4372" t="s">
        <v>100</v>
      </c>
      <c r="E4372" t="s">
        <v>101</v>
      </c>
      <c r="F4372" t="s">
        <v>102</v>
      </c>
      <c r="G4372" t="s">
        <v>70</v>
      </c>
      <c r="H4372" t="s">
        <v>31</v>
      </c>
      <c r="I4372" t="s">
        <v>32</v>
      </c>
      <c r="J4372" t="s">
        <v>46</v>
      </c>
      <c r="K4372" s="14" t="s">
        <v>45</v>
      </c>
      <c r="M4372" s="14"/>
      <c r="X4372" s="2">
        <v>0</v>
      </c>
      <c r="Y4372" s="2">
        <v>0</v>
      </c>
    </row>
    <row r="4373" spans="1:25" x14ac:dyDescent="0.55000000000000004">
      <c r="A4373" s="32"/>
      <c r="D4373" t="e">
        <f>IF(C4373=1,'Data Transformation'!$G$3+0.5*'Data Transformation'!$W$25,IF(C4374=1,D4374-'Data Transformation'!$W$25,FALSE))</f>
        <v>#NUM!</v>
      </c>
      <c r="E4373">
        <f t="array" ref="E4373">IF(ISLOGICAL(D4373),"",FREQUENCY(IF('Data Transformation'!$B$425:$B$8425='Bin Analysis'!$B4371,'Data Transformation'!$G$425:$G$8425),D4373))</f>
        <v>2001</v>
      </c>
      <c r="F4373" t="e">
        <f>IF(ISLOGICAL(D4373),"",E4373-E4372)</f>
        <v>#VALUE!</v>
      </c>
      <c r="M4373" s="14"/>
    </row>
    <row r="4374" spans="1:25" x14ac:dyDescent="0.55000000000000004">
      <c r="A4374" s="32" t="e">
        <f>IF(Weighting!$P$6&gt;0,B4374,"")</f>
        <v>#NUM!</v>
      </c>
      <c r="B4374" t="e">
        <f>Weighting!$C$6</f>
        <v>#DIV/0!</v>
      </c>
      <c r="C4374" t="e">
        <f>Weighting!$F$6</f>
        <v>#NUM!</v>
      </c>
      <c r="D4374" t="e">
        <f>IF(C4374=1,'Data Transformation'!$G$3+0.5*'Data Transformation'!$W$25,IF(C4375=1,D4375-'Data Transformation'!$W$25,FALSE))</f>
        <v>#NUM!</v>
      </c>
      <c r="E4374">
        <f t="array" ref="E4374">IF(ISLOGICAL(D4374),"",FREQUENCY(IF('Data Transformation'!$B$425:$B$8425='Bin Analysis'!$B4371,'Data Transformation'!$G$425:$G$8425),D4374))</f>
        <v>2001</v>
      </c>
      <c r="F4374">
        <f>IF(ISLOGICAL(D4374),"",E4374-E4373)</f>
        <v>0</v>
      </c>
      <c r="G4374">
        <f>Weighting!$H$6</f>
        <v>1</v>
      </c>
      <c r="H4374">
        <f t="array" ref="H4374">FREQUENCY(IF('Data Transformation'!$B$4:$B$8425=B4371,'Data Transformation'!$G$4:$G$8425),'Bin Analysis'!$B4374)</f>
        <v>2073</v>
      </c>
      <c r="I4374">
        <f>H4374-H4373</f>
        <v>2073</v>
      </c>
      <c r="J4374">
        <f>IF(I4374=0,0,1)</f>
        <v>1</v>
      </c>
      <c r="K4374" t="e">
        <f>J4374*Weighting!$W$6</f>
        <v>#NUM!</v>
      </c>
      <c r="M4374" s="14"/>
    </row>
    <row r="4375" spans="1:25" x14ac:dyDescent="0.55000000000000004">
      <c r="A4375" s="32" t="str">
        <f>IF(Weighting!$P$7&gt;0,B4375,"")</f>
        <v/>
      </c>
      <c r="B4375" t="e">
        <f>Weighting!$C$7</f>
        <v>#DIV/0!</v>
      </c>
      <c r="C4375" t="e">
        <f>Weighting!$F$7</f>
        <v>#NUM!</v>
      </c>
      <c r="D4375" t="e">
        <f>IF(C4375=1,'Data Transformation'!$G$3+0.5*'Data Transformation'!$W$25,IF(C4376=1,D4376-'Data Transformation'!$W$25,FALSE))</f>
        <v>#NUM!</v>
      </c>
      <c r="E4375">
        <f t="array" ref="E4375">IF(ISLOGICAL(D4375),"",FREQUENCY(IF('Data Transformation'!$B$425:$B$8425='Bin Analysis'!$B4371,'Data Transformation'!$G$425:$G$8425),D4375))</f>
        <v>2001</v>
      </c>
      <c r="F4375">
        <f t="shared" ref="F4375:F4393" si="546">IF(ISLOGICAL(D4375),"",E4375-E4374)</f>
        <v>0</v>
      </c>
      <c r="G4375">
        <f>Weighting!$H$7</f>
        <v>0</v>
      </c>
      <c r="H4375">
        <f t="array" ref="H4375">FREQUENCY(IF('Data Transformation'!$B$4:$B$8425=B4371,'Data Transformation'!$G$4:$G$8425),'Bin Analysis'!$B4375)</f>
        <v>2073</v>
      </c>
      <c r="I4375">
        <f t="shared" ref="I4375:I4393" si="547">H4375-H4374</f>
        <v>0</v>
      </c>
      <c r="J4375">
        <f>IF(I4375=0,0,1)</f>
        <v>0</v>
      </c>
      <c r="K4375">
        <f>J4375*Weighting!$W$7</f>
        <v>0</v>
      </c>
      <c r="M4375" s="14"/>
    </row>
    <row r="4376" spans="1:25" x14ac:dyDescent="0.55000000000000004">
      <c r="A4376" s="32" t="str">
        <f>IF(Weighting!$P$8&gt;0,B4376,"")</f>
        <v/>
      </c>
      <c r="B4376" t="e">
        <f>Weighting!$C$8</f>
        <v>#DIV/0!</v>
      </c>
      <c r="C4376" t="e">
        <f>Weighting!$F$8</f>
        <v>#NUM!</v>
      </c>
      <c r="D4376" t="e">
        <f>IF(C4376=1,'Data Transformation'!$G$3+0.5*'Data Transformation'!$W$25,IF(C4377=1,D4377-'Data Transformation'!$W$25,FALSE))</f>
        <v>#NUM!</v>
      </c>
      <c r="E4376">
        <f t="array" ref="E4376">IF(ISLOGICAL(D4376),"",FREQUENCY(IF('Data Transformation'!$B$425:$B$8425='Bin Analysis'!$B4371,'Data Transformation'!$G$425:$G$8425),D4376))</f>
        <v>2001</v>
      </c>
      <c r="F4376">
        <f t="shared" si="546"/>
        <v>0</v>
      </c>
      <c r="G4376">
        <f>Weighting!$H$8</f>
        <v>0</v>
      </c>
      <c r="H4376">
        <f t="array" ref="H4376">FREQUENCY(IF('Data Transformation'!$B$4:$B$8425=B4371,'Data Transformation'!$G$4:$G$8425),'Bin Analysis'!$B4376)</f>
        <v>2073</v>
      </c>
      <c r="I4376">
        <f t="shared" si="547"/>
        <v>0</v>
      </c>
      <c r="J4376">
        <f t="shared" ref="J4376:J4393" si="548">IF(I4376=0,0,1)</f>
        <v>0</v>
      </c>
      <c r="K4376">
        <f>J4376*Weighting!$W$8</f>
        <v>0</v>
      </c>
      <c r="M4376" s="14"/>
    </row>
    <row r="4377" spans="1:25" x14ac:dyDescent="0.55000000000000004">
      <c r="A4377" s="32" t="str">
        <f>IF(Weighting!$P$9&gt;0,B4377,"")</f>
        <v/>
      </c>
      <c r="B4377" s="50" t="e">
        <f>Weighting!$C$9</f>
        <v>#DIV/0!</v>
      </c>
      <c r="C4377" t="e">
        <f>Weighting!$F$9</f>
        <v>#NUM!</v>
      </c>
      <c r="D4377" t="e">
        <f>IF(C4377=1,'Data Transformation'!$G$3+0.5*'Data Transformation'!$W$25,IF(C4378=1,D4378-'Data Transformation'!$W$25,FALSE))</f>
        <v>#NUM!</v>
      </c>
      <c r="E4377">
        <f t="array" ref="E4377">IF(ISLOGICAL(D4377),"",FREQUENCY(IF('Data Transformation'!$B$425:$B$8425='Bin Analysis'!$B4371,'Data Transformation'!$G$425:$G$8425),D4377))</f>
        <v>2001</v>
      </c>
      <c r="F4377">
        <f t="shared" si="546"/>
        <v>0</v>
      </c>
      <c r="G4377">
        <f>Weighting!$H$9</f>
        <v>0</v>
      </c>
      <c r="H4377">
        <f t="array" ref="H4377">FREQUENCY(IF('Data Transformation'!$B$4:$B$8425=B4371,'Data Transformation'!$G$4:$G$8425),'Bin Analysis'!$B4377)</f>
        <v>2073</v>
      </c>
      <c r="I4377">
        <f t="shared" si="547"/>
        <v>0</v>
      </c>
      <c r="J4377">
        <f t="shared" si="548"/>
        <v>0</v>
      </c>
      <c r="K4377">
        <f>J4377*Weighting!$W$9</f>
        <v>0</v>
      </c>
      <c r="M4377" s="14"/>
    </row>
    <row r="4378" spans="1:25" x14ac:dyDescent="0.55000000000000004">
      <c r="A4378" s="32" t="str">
        <f>IF(Weighting!$P$10&gt;0,B4378,"")</f>
        <v/>
      </c>
      <c r="B4378" t="e">
        <f>Weighting!$C$10</f>
        <v>#DIV/0!</v>
      </c>
      <c r="C4378" t="e">
        <f>Weighting!$F$10</f>
        <v>#NUM!</v>
      </c>
      <c r="D4378" t="e">
        <f>IF(C4378=1,'Data Transformation'!$G$3+0.5*'Data Transformation'!$W$25,IF(C4379=1,D4379-'Data Transformation'!$W$25,FALSE))</f>
        <v>#NUM!</v>
      </c>
      <c r="E4378">
        <f t="array" ref="E4378">IF(ISLOGICAL(D4378),"",FREQUENCY(IF('Data Transformation'!$B$425:$B$8425='Bin Analysis'!$B4371,'Data Transformation'!$G$425:$G$8425),D4378))</f>
        <v>2001</v>
      </c>
      <c r="F4378">
        <f t="shared" si="546"/>
        <v>0</v>
      </c>
      <c r="G4378">
        <f>Weighting!$H$10</f>
        <v>0</v>
      </c>
      <c r="H4378">
        <f t="array" ref="H4378">FREQUENCY(IF('Data Transformation'!$B$4:$B$8425=B4371,'Data Transformation'!$G$4:$G$8425),'Bin Analysis'!$B4378)</f>
        <v>2073</v>
      </c>
      <c r="I4378">
        <f t="shared" si="547"/>
        <v>0</v>
      </c>
      <c r="J4378">
        <f t="shared" si="548"/>
        <v>0</v>
      </c>
      <c r="K4378">
        <f>J4378*Weighting!$W$10</f>
        <v>0</v>
      </c>
      <c r="M4378" s="14"/>
    </row>
    <row r="4379" spans="1:25" x14ac:dyDescent="0.55000000000000004">
      <c r="A4379" s="32" t="str">
        <f>IF(Weighting!$P$11&gt;0,B4379,"")</f>
        <v/>
      </c>
      <c r="B4379" t="e">
        <f>Weighting!$C$11</f>
        <v>#DIV/0!</v>
      </c>
      <c r="C4379" t="e">
        <f>Weighting!$F$11</f>
        <v>#NUM!</v>
      </c>
      <c r="D4379" t="e">
        <f>IF(C4379=1,'Data Transformation'!$G$3+0.5*'Data Transformation'!$W$25,IF(C4380=1,D4380-'Data Transformation'!$W$25,FALSE))</f>
        <v>#NUM!</v>
      </c>
      <c r="E4379">
        <f t="array" ref="E4379">IF(ISLOGICAL(D4379),"",FREQUENCY(IF('Data Transformation'!$B$425:$B$8425='Bin Analysis'!$B4371,'Data Transformation'!$G$425:$G$8425),D4379))</f>
        <v>2001</v>
      </c>
      <c r="F4379">
        <f t="shared" si="546"/>
        <v>0</v>
      </c>
      <c r="G4379">
        <f>Weighting!$H$11</f>
        <v>0</v>
      </c>
      <c r="H4379">
        <f t="array" ref="H4379">FREQUENCY(IF('Data Transformation'!$B$4:$B$8425=B4371,'Data Transformation'!$G$4:$G$8425),'Bin Analysis'!$B4379)</f>
        <v>2073</v>
      </c>
      <c r="I4379">
        <f t="shared" si="547"/>
        <v>0</v>
      </c>
      <c r="J4379">
        <f t="shared" si="548"/>
        <v>0</v>
      </c>
      <c r="K4379">
        <f>J4379*Weighting!$W$11</f>
        <v>0</v>
      </c>
      <c r="M4379" s="14"/>
    </row>
    <row r="4380" spans="1:25" x14ac:dyDescent="0.55000000000000004">
      <c r="A4380" s="32" t="str">
        <f>IF(Weighting!$P$12&gt;0,B4380,"")</f>
        <v/>
      </c>
      <c r="B4380" t="e">
        <f>Weighting!$C$12</f>
        <v>#DIV/0!</v>
      </c>
      <c r="C4380" t="e">
        <f>Weighting!$F$12</f>
        <v>#NUM!</v>
      </c>
      <c r="D4380" t="e">
        <f>IF(C4380=1,'Data Transformation'!$G$3+0.5*'Data Transformation'!$W$25,IF(C4381=1,D4381-'Data Transformation'!$W$25,FALSE))</f>
        <v>#NUM!</v>
      </c>
      <c r="E4380">
        <f t="array" ref="E4380">IF(ISLOGICAL(D4380),"",FREQUENCY(IF('Data Transformation'!$B$425:$B$8425='Bin Analysis'!$B4371,'Data Transformation'!$G$425:$G$8425),D4380))</f>
        <v>2001</v>
      </c>
      <c r="F4380">
        <f t="shared" si="546"/>
        <v>0</v>
      </c>
      <c r="G4380">
        <f>Weighting!$H$12</f>
        <v>0</v>
      </c>
      <c r="H4380">
        <f t="array" ref="H4380">FREQUENCY(IF('Data Transformation'!$B$4:$B$8425=B4371,'Data Transformation'!$G$4:$G$8425),'Bin Analysis'!$B4380)</f>
        <v>2073</v>
      </c>
      <c r="I4380">
        <f t="shared" si="547"/>
        <v>0</v>
      </c>
      <c r="J4380">
        <f t="shared" si="548"/>
        <v>0</v>
      </c>
      <c r="K4380">
        <f>J4380*Weighting!$W$12</f>
        <v>0</v>
      </c>
      <c r="M4380" s="14"/>
    </row>
    <row r="4381" spans="1:25" x14ac:dyDescent="0.55000000000000004">
      <c r="A4381" s="32" t="str">
        <f>IF(Weighting!$P$13&gt;0,B4381,"")</f>
        <v/>
      </c>
      <c r="B4381" t="e">
        <f>Weighting!$C$13</f>
        <v>#DIV/0!</v>
      </c>
      <c r="C4381" t="e">
        <f>Weighting!$F$13</f>
        <v>#NUM!</v>
      </c>
      <c r="D4381" t="e">
        <f>IF(C4381=1,'Data Transformation'!$G$3+0.5*'Data Transformation'!$W$25,IF(C4382=1,D4382-'Data Transformation'!$W$25,FALSE))</f>
        <v>#NUM!</v>
      </c>
      <c r="E4381">
        <f t="array" ref="E4381">IF(ISLOGICAL(D4381),"",FREQUENCY(IF('Data Transformation'!$B$425:$B$8425='Bin Analysis'!$B4371,'Data Transformation'!$G$425:$G$8425),D4381))</f>
        <v>2001</v>
      </c>
      <c r="F4381">
        <f t="shared" si="546"/>
        <v>0</v>
      </c>
      <c r="G4381">
        <f>Weighting!$H$13</f>
        <v>0</v>
      </c>
      <c r="H4381">
        <f t="array" ref="H4381">FREQUENCY(IF('Data Transformation'!$B$4:$B$8425=B4371,'Data Transformation'!$G$4:$G$8425),'Bin Analysis'!$B4381)</f>
        <v>2073</v>
      </c>
      <c r="I4381">
        <f t="shared" si="547"/>
        <v>0</v>
      </c>
      <c r="J4381">
        <f t="shared" si="548"/>
        <v>0</v>
      </c>
      <c r="K4381">
        <f>J4381*Weighting!$W$13</f>
        <v>0</v>
      </c>
      <c r="M4381" s="14"/>
    </row>
    <row r="4382" spans="1:25" x14ac:dyDescent="0.55000000000000004">
      <c r="A4382" s="32" t="str">
        <f>IF(Weighting!$P$14&gt;0,B4382,"")</f>
        <v/>
      </c>
      <c r="B4382" t="e">
        <f>Weighting!$C$14</f>
        <v>#DIV/0!</v>
      </c>
      <c r="C4382" t="e">
        <f>Weighting!$F$14</f>
        <v>#NUM!</v>
      </c>
      <c r="D4382" t="e">
        <f>IF(C4382=1,'Data Transformation'!$G$3+0.5*'Data Transformation'!$W$25,IF(C4383=1,D4383-'Data Transformation'!$W$25,FALSE))</f>
        <v>#NUM!</v>
      </c>
      <c r="E4382">
        <f t="array" ref="E4382">IF(ISLOGICAL(D4382),"",FREQUENCY(IF('Data Transformation'!$B$425:$B$8425='Bin Analysis'!$B4371,'Data Transformation'!$G$425:$G$8425),D4382))</f>
        <v>2001</v>
      </c>
      <c r="F4382">
        <f t="shared" si="546"/>
        <v>0</v>
      </c>
      <c r="G4382">
        <f>Weighting!$H$14</f>
        <v>0</v>
      </c>
      <c r="H4382">
        <f t="array" ref="H4382">FREQUENCY(IF('Data Transformation'!$B$4:$B$8425=B4371,'Data Transformation'!$G$4:$G$8425),'Bin Analysis'!$B4382)</f>
        <v>2073</v>
      </c>
      <c r="I4382">
        <f t="shared" si="547"/>
        <v>0</v>
      </c>
      <c r="J4382">
        <f t="shared" si="548"/>
        <v>0</v>
      </c>
      <c r="K4382">
        <f>J4382*Weighting!$W$14</f>
        <v>0</v>
      </c>
      <c r="M4382" s="14"/>
    </row>
    <row r="4383" spans="1:25" x14ac:dyDescent="0.55000000000000004">
      <c r="A4383" s="32" t="str">
        <f>IF(Weighting!$P$15&gt;0,B4383,"")</f>
        <v/>
      </c>
      <c r="B4383" t="e">
        <f>Weighting!$C$15</f>
        <v>#DIV/0!</v>
      </c>
      <c r="C4383" t="e">
        <f>Weighting!$F$15</f>
        <v>#NUM!</v>
      </c>
      <c r="D4383" t="e">
        <f>IF(C4383=1,'Data Transformation'!$G$3+0.5*'Data Transformation'!$W$25,IF(C4384=1,D4384-'Data Transformation'!$W$25,FALSE))</f>
        <v>#NUM!</v>
      </c>
      <c r="E4383">
        <f t="array" ref="E4383">IF(ISLOGICAL(D4383),"",FREQUENCY(IF('Data Transformation'!$B$425:$B$8425='Bin Analysis'!$B4371,'Data Transformation'!$G$425:$G$8425),D4383))</f>
        <v>2001</v>
      </c>
      <c r="F4383">
        <f t="shared" si="546"/>
        <v>0</v>
      </c>
      <c r="G4383">
        <f>Weighting!$H$15</f>
        <v>0</v>
      </c>
      <c r="H4383">
        <f t="array" ref="H4383">FREQUENCY(IF('Data Transformation'!$B$4:$B$8425=B4371,'Data Transformation'!$G$4:$G$8425),'Bin Analysis'!$B4383)</f>
        <v>2073</v>
      </c>
      <c r="I4383">
        <f t="shared" si="547"/>
        <v>0</v>
      </c>
      <c r="J4383">
        <f t="shared" si="548"/>
        <v>0</v>
      </c>
      <c r="K4383">
        <f>J4383*Weighting!$W$15</f>
        <v>0</v>
      </c>
      <c r="M4383" s="14"/>
    </row>
    <row r="4384" spans="1:25" x14ac:dyDescent="0.55000000000000004">
      <c r="A4384" s="32" t="str">
        <f>IF(Weighting!$P$16&gt;0,B4384,"")</f>
        <v/>
      </c>
      <c r="B4384" t="e">
        <f>Weighting!$C$16</f>
        <v>#DIV/0!</v>
      </c>
      <c r="C4384" t="e">
        <f>Weighting!$F$16</f>
        <v>#NUM!</v>
      </c>
      <c r="D4384" t="e">
        <f>IF(C4384=1,'Data Transformation'!$G$3+0.5*'Data Transformation'!$W$25,IF(C4385=1,D4385-'Data Transformation'!$W$25,FALSE))</f>
        <v>#NUM!</v>
      </c>
      <c r="E4384">
        <f t="array" ref="E4384">IF(ISLOGICAL(D4384),"",FREQUENCY(IF('Data Transformation'!$B$425:$B$8425='Bin Analysis'!$B4371,'Data Transformation'!$G$425:$G$8425),D4384))</f>
        <v>2001</v>
      </c>
      <c r="F4384">
        <f t="shared" si="546"/>
        <v>0</v>
      </c>
      <c r="G4384">
        <f>Weighting!$H$16</f>
        <v>0</v>
      </c>
      <c r="H4384">
        <f t="array" ref="H4384">FREQUENCY(IF('Data Transformation'!$B$4:$B$8425=B4371,'Data Transformation'!$G$4:$G$8425),'Bin Analysis'!$B4384)</f>
        <v>2073</v>
      </c>
      <c r="I4384">
        <f t="shared" si="547"/>
        <v>0</v>
      </c>
      <c r="J4384">
        <f t="shared" si="548"/>
        <v>0</v>
      </c>
      <c r="K4384">
        <f>J4384*Weighting!$W$16</f>
        <v>0</v>
      </c>
      <c r="M4384" s="14"/>
    </row>
    <row r="4385" spans="1:25" x14ac:dyDescent="0.55000000000000004">
      <c r="A4385" s="32" t="str">
        <f>IF(Weighting!$P$17&gt;0,B4385,"")</f>
        <v/>
      </c>
      <c r="B4385" t="e">
        <f>Weighting!$C$17</f>
        <v>#DIV/0!</v>
      </c>
      <c r="C4385" t="e">
        <f>Weighting!$F$17</f>
        <v>#NUM!</v>
      </c>
      <c r="D4385" t="e">
        <f>IF(C4385=1,'Data Transformation'!$G$3+0.5*'Data Transformation'!$W$25,IF(C4386=1,D4386-'Data Transformation'!$W$25,FALSE))</f>
        <v>#NUM!</v>
      </c>
      <c r="E4385">
        <f t="array" ref="E4385">IF(ISLOGICAL(D4385),"",FREQUENCY(IF('Data Transformation'!$B$425:$B$8425='Bin Analysis'!$B4371,'Data Transformation'!$G$425:$G$8425),D4385))</f>
        <v>2001</v>
      </c>
      <c r="F4385">
        <f t="shared" si="546"/>
        <v>0</v>
      </c>
      <c r="G4385">
        <f>Weighting!$H$17</f>
        <v>0</v>
      </c>
      <c r="H4385">
        <f t="array" ref="H4385">FREQUENCY(IF('Data Transformation'!$B$4:$B$8425=B4371,'Data Transformation'!$G$4:$G$8425),'Bin Analysis'!$B4385)</f>
        <v>2073</v>
      </c>
      <c r="I4385">
        <f t="shared" si="547"/>
        <v>0</v>
      </c>
      <c r="J4385">
        <f t="shared" si="548"/>
        <v>0</v>
      </c>
      <c r="K4385">
        <f>J4385*Weighting!$W$17</f>
        <v>0</v>
      </c>
      <c r="M4385" s="14"/>
    </row>
    <row r="4386" spans="1:25" x14ac:dyDescent="0.55000000000000004">
      <c r="A4386" s="32" t="str">
        <f>IF(Weighting!$P$18&gt;0,B4386,"")</f>
        <v/>
      </c>
      <c r="B4386" t="e">
        <f>Weighting!$C$18</f>
        <v>#DIV/0!</v>
      </c>
      <c r="C4386" t="e">
        <f>Weighting!$F$18</f>
        <v>#NUM!</v>
      </c>
      <c r="D4386" t="e">
        <f>IF(C4386=1,'Data Transformation'!$G$3+0.5*'Data Transformation'!$W$25,IF(C4387=1,D4387-'Data Transformation'!$W$25,FALSE))</f>
        <v>#NUM!</v>
      </c>
      <c r="E4386">
        <f t="array" ref="E4386">IF(ISLOGICAL(D4386),"",FREQUENCY(IF('Data Transformation'!$B$425:$B$8425='Bin Analysis'!$B4371,'Data Transformation'!$G$425:$G$8425),D4386))</f>
        <v>2001</v>
      </c>
      <c r="F4386">
        <f t="shared" si="546"/>
        <v>0</v>
      </c>
      <c r="G4386">
        <f>Weighting!$H$18</f>
        <v>0</v>
      </c>
      <c r="H4386">
        <f t="array" ref="H4386">FREQUENCY(IF('Data Transformation'!$B$4:$B$8425=B4371,'Data Transformation'!$G$4:$G$8425),'Bin Analysis'!$B4386)</f>
        <v>2073</v>
      </c>
      <c r="I4386">
        <f t="shared" si="547"/>
        <v>0</v>
      </c>
      <c r="J4386">
        <f t="shared" si="548"/>
        <v>0</v>
      </c>
      <c r="K4386">
        <f>J4386*Weighting!$W$18</f>
        <v>0</v>
      </c>
      <c r="M4386" s="14"/>
    </row>
    <row r="4387" spans="1:25" x14ac:dyDescent="0.55000000000000004">
      <c r="A4387" s="32" t="str">
        <f>IF(Weighting!$P$19&gt;0,B4387,"")</f>
        <v/>
      </c>
      <c r="B4387" t="e">
        <f>Weighting!$C$19</f>
        <v>#DIV/0!</v>
      </c>
      <c r="C4387" t="e">
        <f>Weighting!$F$19</f>
        <v>#NUM!</v>
      </c>
      <c r="D4387" t="e">
        <f>IF(C4387=1,'Data Transformation'!$G$3+0.5*'Data Transformation'!$W$25,IF(C4388=1,D4388-'Data Transformation'!$W$25,FALSE))</f>
        <v>#NUM!</v>
      </c>
      <c r="E4387">
        <f t="array" ref="E4387">IF(ISLOGICAL(D4387),"",FREQUENCY(IF('Data Transformation'!$B$425:$B$8425='Bin Analysis'!$B4371,'Data Transformation'!$G$425:$G$8425),D4387))</f>
        <v>2001</v>
      </c>
      <c r="F4387">
        <f t="shared" si="546"/>
        <v>0</v>
      </c>
      <c r="G4387">
        <f>Weighting!$H$19</f>
        <v>0</v>
      </c>
      <c r="H4387">
        <f t="array" ref="H4387">FREQUENCY(IF('Data Transformation'!$B$4:$B$8425=B4371,'Data Transformation'!$G$4:$G$8425),'Bin Analysis'!$B4387)</f>
        <v>2073</v>
      </c>
      <c r="I4387">
        <f t="shared" si="547"/>
        <v>0</v>
      </c>
      <c r="J4387">
        <f t="shared" si="548"/>
        <v>0</v>
      </c>
      <c r="K4387">
        <f>J4387*Weighting!$W$19</f>
        <v>0</v>
      </c>
      <c r="M4387" s="14"/>
    </row>
    <row r="4388" spans="1:25" x14ac:dyDescent="0.55000000000000004">
      <c r="A4388" s="32" t="str">
        <f>IF(Weighting!$P$20&gt;0,B4388,"")</f>
        <v/>
      </c>
      <c r="B4388" t="e">
        <f>Weighting!$C$20</f>
        <v>#DIV/0!</v>
      </c>
      <c r="C4388" t="e">
        <f>Weighting!$F$20</f>
        <v>#NUM!</v>
      </c>
      <c r="D4388" t="e">
        <f>IF(C4388=1,'Data Transformation'!$G$3+0.5*'Data Transformation'!$W$25,IF(C4389=1,D4389-'Data Transformation'!$W$25,FALSE))</f>
        <v>#NUM!</v>
      </c>
      <c r="E4388">
        <f t="array" ref="E4388">IF(ISLOGICAL(D4388),"",FREQUENCY(IF('Data Transformation'!$B$425:$B$8425='Bin Analysis'!$B4371,'Data Transformation'!$G$425:$G$8425),D4388))</f>
        <v>2001</v>
      </c>
      <c r="F4388">
        <f t="shared" si="546"/>
        <v>0</v>
      </c>
      <c r="G4388">
        <f>Weighting!$H$20</f>
        <v>0</v>
      </c>
      <c r="H4388">
        <f t="array" ref="H4388">FREQUENCY(IF('Data Transformation'!$B$4:$B$8425=B4371,'Data Transformation'!$G$4:$G$8425),'Bin Analysis'!$B4388)</f>
        <v>2073</v>
      </c>
      <c r="I4388">
        <f t="shared" si="547"/>
        <v>0</v>
      </c>
      <c r="J4388">
        <f t="shared" si="548"/>
        <v>0</v>
      </c>
      <c r="K4388">
        <f>J4388*Weighting!$W$20</f>
        <v>0</v>
      </c>
      <c r="M4388" s="14"/>
    </row>
    <row r="4389" spans="1:25" x14ac:dyDescent="0.55000000000000004">
      <c r="A4389" s="32" t="str">
        <f>IF(Weighting!$P$21&gt;0,B4389,"")</f>
        <v/>
      </c>
      <c r="B4389" t="e">
        <f>Weighting!$C$21</f>
        <v>#DIV/0!</v>
      </c>
      <c r="C4389" t="e">
        <f>Weighting!$F$21</f>
        <v>#NUM!</v>
      </c>
      <c r="D4389" t="e">
        <f>IF(C4389=1,'Data Transformation'!$G$3+0.5*'Data Transformation'!$W$25,IF(C4390=1,D4390-'Data Transformation'!$W$25,FALSE))</f>
        <v>#NUM!</v>
      </c>
      <c r="E4389">
        <f t="array" ref="E4389">IF(ISLOGICAL(D4389),"",FREQUENCY(IF('Data Transformation'!$B$425:$B$8425='Bin Analysis'!$B4371,'Data Transformation'!$G$425:$G$8425),D4389))</f>
        <v>2001</v>
      </c>
      <c r="F4389">
        <f t="shared" si="546"/>
        <v>0</v>
      </c>
      <c r="G4389">
        <f>Weighting!$H$21</f>
        <v>0</v>
      </c>
      <c r="H4389">
        <f t="array" ref="H4389">FREQUENCY(IF('Data Transformation'!$B$4:$B$8425=B4371,'Data Transformation'!$G$4:$G$8425),'Bin Analysis'!$B4389)</f>
        <v>2073</v>
      </c>
      <c r="I4389">
        <f t="shared" si="547"/>
        <v>0</v>
      </c>
      <c r="J4389">
        <f t="shared" si="548"/>
        <v>0</v>
      </c>
      <c r="K4389">
        <f>J4389*Weighting!$W$21</f>
        <v>0</v>
      </c>
      <c r="M4389" s="14"/>
    </row>
    <row r="4390" spans="1:25" x14ac:dyDescent="0.55000000000000004">
      <c r="A4390" s="32" t="str">
        <f>IF(Weighting!$P$22&gt;0,B4390,"")</f>
        <v/>
      </c>
      <c r="B4390" t="e">
        <f>Weighting!$C$22</f>
        <v>#DIV/0!</v>
      </c>
      <c r="C4390" t="e">
        <f>Weighting!$F$22</f>
        <v>#NUM!</v>
      </c>
      <c r="D4390" t="e">
        <f>IF(C4390=1,'Data Transformation'!$G$3+0.5*'Data Transformation'!$W$25,IF(C4391=1,D4391-'Data Transformation'!$W$25,FALSE))</f>
        <v>#NUM!</v>
      </c>
      <c r="E4390">
        <f t="array" ref="E4390">IF(ISLOGICAL(D4390),"",FREQUENCY(IF('Data Transformation'!$B$425:$B$8425='Bin Analysis'!$B4371,'Data Transformation'!$G$425:$G$8425),D4390))</f>
        <v>2001</v>
      </c>
      <c r="F4390">
        <f t="shared" si="546"/>
        <v>0</v>
      </c>
      <c r="G4390">
        <f>Weighting!$H$22</f>
        <v>0</v>
      </c>
      <c r="H4390">
        <f t="array" ref="H4390">FREQUENCY(IF('Data Transformation'!$B$4:$B$8425=B4371,'Data Transformation'!$G$4:$G$8425),'Bin Analysis'!$B4390)</f>
        <v>2073</v>
      </c>
      <c r="I4390">
        <f t="shared" si="547"/>
        <v>0</v>
      </c>
      <c r="J4390">
        <f t="shared" si="548"/>
        <v>0</v>
      </c>
      <c r="K4390">
        <f>J4390*Weighting!$W$22</f>
        <v>0</v>
      </c>
      <c r="M4390" s="14"/>
    </row>
    <row r="4391" spans="1:25" x14ac:dyDescent="0.55000000000000004">
      <c r="A4391" s="32" t="str">
        <f>IF(Weighting!$P$23&gt;0,B4391,"")</f>
        <v/>
      </c>
      <c r="B4391" t="e">
        <f>Weighting!$C$23</f>
        <v>#DIV/0!</v>
      </c>
      <c r="C4391" t="e">
        <f>Weighting!$F$23</f>
        <v>#NUM!</v>
      </c>
      <c r="D4391" t="e">
        <f>IF(C4391=1,'Data Transformation'!$G$3+0.5*'Data Transformation'!$W$25,IF(C4392=1,D4392-'Data Transformation'!$W$25,FALSE))</f>
        <v>#NUM!</v>
      </c>
      <c r="E4391">
        <f t="array" ref="E4391">IF(ISLOGICAL(D4391),"",FREQUENCY(IF('Data Transformation'!$B$425:$B$8425='Bin Analysis'!$B4371,'Data Transformation'!$G$425:$G$8425),D4391))</f>
        <v>2001</v>
      </c>
      <c r="F4391">
        <f t="shared" si="546"/>
        <v>0</v>
      </c>
      <c r="G4391">
        <f>Weighting!$H$23</f>
        <v>0</v>
      </c>
      <c r="H4391">
        <f t="array" ref="H4391">FREQUENCY(IF('Data Transformation'!$B$4:$B$8425=B4371,'Data Transformation'!$G$4:$G$8425),'Bin Analysis'!$B4391)</f>
        <v>2073</v>
      </c>
      <c r="I4391">
        <f t="shared" si="547"/>
        <v>0</v>
      </c>
      <c r="J4391">
        <f t="shared" si="548"/>
        <v>0</v>
      </c>
      <c r="K4391">
        <f>J4391*Weighting!$W$23</f>
        <v>0</v>
      </c>
      <c r="M4391" s="14"/>
    </row>
    <row r="4392" spans="1:25" x14ac:dyDescent="0.55000000000000004">
      <c r="A4392" s="32" t="str">
        <f>IF(Weighting!$P$24&gt;0,B4392,"")</f>
        <v/>
      </c>
      <c r="B4392" t="e">
        <f>Weighting!$C$24</f>
        <v>#DIV/0!</v>
      </c>
      <c r="C4392" t="e">
        <f>Weighting!$F$24</f>
        <v>#NUM!</v>
      </c>
      <c r="D4392" t="e">
        <f>IF(C4392=1,'Data Transformation'!$G$3+0.5*'Data Transformation'!$W$25,IF(C4393=1,D4393-'Data Transformation'!$W$25,FALSE))</f>
        <v>#NUM!</v>
      </c>
      <c r="E4392">
        <f t="array" ref="E4392">IF(ISLOGICAL(D4392),"",FREQUENCY(IF('Data Transformation'!$B$425:$B$8425='Bin Analysis'!$B4371,'Data Transformation'!$G$425:$G$8425),D4392))</f>
        <v>2001</v>
      </c>
      <c r="F4392">
        <f t="shared" si="546"/>
        <v>0</v>
      </c>
      <c r="G4392">
        <f>Weighting!$H$24</f>
        <v>0</v>
      </c>
      <c r="H4392">
        <f t="array" ref="H4392">FREQUENCY(IF('Data Transformation'!$B$4:$B$8425=B4371,'Data Transformation'!$G$4:$G$8425),'Bin Analysis'!$B4392)</f>
        <v>2073</v>
      </c>
      <c r="I4392">
        <f t="shared" si="547"/>
        <v>0</v>
      </c>
      <c r="J4392">
        <f t="shared" si="548"/>
        <v>0</v>
      </c>
      <c r="K4392">
        <f>J4392*Weighting!$W$24</f>
        <v>0</v>
      </c>
      <c r="M4392" s="14"/>
    </row>
    <row r="4393" spans="1:25" x14ac:dyDescent="0.55000000000000004">
      <c r="A4393" s="32" t="str">
        <f>IF(Weighting!$P$25&gt;0,B4393,"")</f>
        <v/>
      </c>
      <c r="B4393" t="e">
        <f>Weighting!$C$25</f>
        <v>#DIV/0!</v>
      </c>
      <c r="C4393" t="e">
        <f>Weighting!$F$25</f>
        <v>#NUM!</v>
      </c>
      <c r="D4393" t="e">
        <f>IF(C4393=1,'Data Transformation'!$G$3+0.5*'Data Transformation'!$W$25,IF(C4394=1,D4394-'Data Transformation'!$W$25,FALSE))</f>
        <v>#NUM!</v>
      </c>
      <c r="E4393">
        <f t="array" ref="E4393">IF(ISLOGICAL(D4393),"",FREQUENCY(IF('Data Transformation'!$B$425:$B$8425='Bin Analysis'!$B4371,'Data Transformation'!$G$425:$G$8425),D4393))</f>
        <v>2001</v>
      </c>
      <c r="F4393">
        <f t="shared" si="546"/>
        <v>0</v>
      </c>
      <c r="G4393">
        <f>Weighting!$H$25</f>
        <v>0</v>
      </c>
      <c r="H4393">
        <f t="array" ref="H4393">FREQUENCY(IF('Data Transformation'!$B$4:$B$8425=B4371,'Data Transformation'!$G$4:$G$8425),'Bin Analysis'!$B4393)</f>
        <v>2073</v>
      </c>
      <c r="I4393">
        <f t="shared" si="547"/>
        <v>0</v>
      </c>
      <c r="J4393">
        <f t="shared" si="548"/>
        <v>0</v>
      </c>
      <c r="K4393">
        <f>J4393*Weighting!$W$25</f>
        <v>0</v>
      </c>
      <c r="M4393" s="14"/>
    </row>
    <row r="4394" spans="1:25" x14ac:dyDescent="0.55000000000000004">
      <c r="O4394"/>
      <c r="P4394"/>
      <c r="Q4394"/>
      <c r="R4394"/>
    </row>
    <row r="4395" spans="1:25" ht="23.35" x14ac:dyDescent="0.8">
      <c r="A4395" s="21" t="s">
        <v>0</v>
      </c>
      <c r="B4395" s="21" t="str">
        <f>IFERROR(VLOOKUP(C4395,'Data Transformation'!$L$6:$M$426,2,FALSE),"")</f>
        <v/>
      </c>
      <c r="C4395" s="21">
        <f>C4371+1</f>
        <v>183</v>
      </c>
      <c r="D4395" s="21"/>
      <c r="E4395" s="21"/>
      <c r="F4395" s="21"/>
      <c r="G4395" s="21"/>
      <c r="H4395" s="22"/>
      <c r="I4395" s="22"/>
      <c r="J4395" s="22"/>
      <c r="K4395" s="21"/>
      <c r="L4395" s="21" t="str">
        <f>B4395</f>
        <v/>
      </c>
      <c r="M4395" s="23" t="e">
        <f>INDEX('Data Transformation'!$O$4:$O$424,MATCH($B4395,'Data Transformation'!$M$4:$M$424,0),MATCH($M$2,'Data Transformation'!$O$3,0))</f>
        <v>#N/A</v>
      </c>
      <c r="N4395" s="27" t="e">
        <f>IF('Input and Summary Results'!$J$16="minimum",'Bin Analysis'!X4396/(M4395-1),'Bin Analysis'!Y4395/('Bin Analysis'!M4395-1))</f>
        <v>#N/A</v>
      </c>
      <c r="O4395" s="27" t="e">
        <f>IF(M4395=FALSE,NA(),(VLOOKUP(1,C4398:K4417,4,FALSE))/(M4395-1))</f>
        <v>#N/A</v>
      </c>
      <c r="P4395" s="27" t="e">
        <f>IF(M4395=FALSE,NA(),SUM(J4398:J4417)/Weighting!$S$5)</f>
        <v>#N/A</v>
      </c>
      <c r="Q4395" s="27" t="e">
        <f>IF(M4395=FALSE,NA(),SUM(K4398:K4417)/Weighting!$S$6)</f>
        <v>#N/A</v>
      </c>
      <c r="R4395" s="27" t="e">
        <f>IF(M4395=FALSE,NA(),(VLOOKUP(1,G4398:K4417,3,FALSE))/(M4395-1))</f>
        <v>#N/A</v>
      </c>
      <c r="S4395" s="22" t="e">
        <f>IF(M4395=FALSE,NA(),IF(SUM(J4398:J4417)=2,"yes","no"))</f>
        <v>#N/A</v>
      </c>
      <c r="X4395" s="2" cm="2">
        <f t="array" ref="X4395:X4396">FREQUENCY(IF('Data Transformation'!$B$425:$B$6424='Bin Analysis'!L4395,'Data Transformation'!$G$425:$G$6424),'Data Transformation'!$U$11)</f>
        <v>0</v>
      </c>
      <c r="Y4395" s="2" cm="2">
        <f t="array" ref="Y4395:Y4396">FREQUENCY(IF('Data Transformation'!$B$425:$B$6424='Bin Analysis'!L4395,'Data Transformation'!$G$425:$G$6424),'Data Transformation'!$U$12)</f>
        <v>0</v>
      </c>
    </row>
    <row r="4396" spans="1:25" x14ac:dyDescent="0.55000000000000004">
      <c r="A4396" s="14" t="s">
        <v>67</v>
      </c>
      <c r="B4396" t="s">
        <v>47</v>
      </c>
      <c r="C4396" t="s">
        <v>5</v>
      </c>
      <c r="D4396" t="s">
        <v>100</v>
      </c>
      <c r="E4396" t="s">
        <v>101</v>
      </c>
      <c r="F4396" t="s">
        <v>102</v>
      </c>
      <c r="G4396" t="s">
        <v>70</v>
      </c>
      <c r="H4396" t="s">
        <v>31</v>
      </c>
      <c r="I4396" t="s">
        <v>32</v>
      </c>
      <c r="J4396" t="s">
        <v>46</v>
      </c>
      <c r="K4396" s="14" t="s">
        <v>45</v>
      </c>
      <c r="M4396" s="14"/>
      <c r="X4396" s="2">
        <v>0</v>
      </c>
      <c r="Y4396" s="2">
        <v>0</v>
      </c>
    </row>
    <row r="4397" spans="1:25" x14ac:dyDescent="0.55000000000000004">
      <c r="A4397" s="32"/>
      <c r="D4397" t="e">
        <f>IF(C4397=1,'Data Transformation'!$G$3+0.5*'Data Transformation'!$W$25,IF(C4398=1,D4398-'Data Transformation'!$W$25,FALSE))</f>
        <v>#NUM!</v>
      </c>
      <c r="E4397">
        <f t="array" ref="E4397">IF(ISLOGICAL(D4397),"",FREQUENCY(IF('Data Transformation'!$B$425:$B$8425='Bin Analysis'!$B4395,'Data Transformation'!$G$425:$G$8425),D4397))</f>
        <v>2001</v>
      </c>
      <c r="F4397" t="e">
        <f>IF(ISLOGICAL(D4397),"",E4397-E4396)</f>
        <v>#VALUE!</v>
      </c>
      <c r="M4397" s="14"/>
    </row>
    <row r="4398" spans="1:25" x14ac:dyDescent="0.55000000000000004">
      <c r="A4398" s="32" t="e">
        <f>IF(Weighting!$P$6&gt;0,B4398,"")</f>
        <v>#NUM!</v>
      </c>
      <c r="B4398" t="e">
        <f>Weighting!$C$6</f>
        <v>#DIV/0!</v>
      </c>
      <c r="C4398" t="e">
        <f>Weighting!$F$6</f>
        <v>#NUM!</v>
      </c>
      <c r="D4398" t="e">
        <f>IF(C4398=1,'Data Transformation'!$G$3+0.5*'Data Transformation'!$W$25,IF(C4399=1,D4399-'Data Transformation'!$W$25,FALSE))</f>
        <v>#NUM!</v>
      </c>
      <c r="E4398">
        <f t="array" ref="E4398">IF(ISLOGICAL(D4398),"",FREQUENCY(IF('Data Transformation'!$B$425:$B$8425='Bin Analysis'!$B4395,'Data Transformation'!$G$425:$G$8425),D4398))</f>
        <v>2001</v>
      </c>
      <c r="F4398">
        <f>IF(ISLOGICAL(D4398),"",E4398-E4397)</f>
        <v>0</v>
      </c>
      <c r="G4398">
        <f>Weighting!$H$6</f>
        <v>1</v>
      </c>
      <c r="H4398">
        <f t="array" ref="H4398">FREQUENCY(IF('Data Transformation'!$B$4:$B$8425=B4395,'Data Transformation'!$G$4:$G$8425),'Bin Analysis'!$B4398)</f>
        <v>2073</v>
      </c>
      <c r="I4398">
        <f>H4398-H4397</f>
        <v>2073</v>
      </c>
      <c r="J4398">
        <f>IF(I4398=0,0,1)</f>
        <v>1</v>
      </c>
      <c r="K4398" t="e">
        <f>J4398*Weighting!$W$6</f>
        <v>#NUM!</v>
      </c>
      <c r="M4398" s="14"/>
    </row>
    <row r="4399" spans="1:25" x14ac:dyDescent="0.55000000000000004">
      <c r="A4399" s="32" t="str">
        <f>IF(Weighting!$P$7&gt;0,B4399,"")</f>
        <v/>
      </c>
      <c r="B4399" t="e">
        <f>Weighting!$C$7</f>
        <v>#DIV/0!</v>
      </c>
      <c r="C4399" t="e">
        <f>Weighting!$F$7</f>
        <v>#NUM!</v>
      </c>
      <c r="D4399" t="e">
        <f>IF(C4399=1,'Data Transformation'!$G$3+0.5*'Data Transformation'!$W$25,IF(C4400=1,D4400-'Data Transformation'!$W$25,FALSE))</f>
        <v>#NUM!</v>
      </c>
      <c r="E4399">
        <f t="array" ref="E4399">IF(ISLOGICAL(D4399),"",FREQUENCY(IF('Data Transformation'!$B$425:$B$8425='Bin Analysis'!$B4395,'Data Transformation'!$G$425:$G$8425),D4399))</f>
        <v>2001</v>
      </c>
      <c r="F4399">
        <f t="shared" ref="F4399:F4417" si="549">IF(ISLOGICAL(D4399),"",E4399-E4398)</f>
        <v>0</v>
      </c>
      <c r="G4399">
        <f>Weighting!$H$7</f>
        <v>0</v>
      </c>
      <c r="H4399">
        <f t="array" ref="H4399">FREQUENCY(IF('Data Transformation'!$B$4:$B$8425=B4395,'Data Transformation'!$G$4:$G$8425),'Bin Analysis'!$B4399)</f>
        <v>2073</v>
      </c>
      <c r="I4399">
        <f t="shared" ref="I4399:I4417" si="550">H4399-H4398</f>
        <v>0</v>
      </c>
      <c r="J4399">
        <f>IF(I4399=0,0,1)</f>
        <v>0</v>
      </c>
      <c r="K4399">
        <f>J4399*Weighting!$W$7</f>
        <v>0</v>
      </c>
      <c r="M4399" s="14"/>
    </row>
    <row r="4400" spans="1:25" x14ac:dyDescent="0.55000000000000004">
      <c r="A4400" s="32" t="str">
        <f>IF(Weighting!$P$8&gt;0,B4400,"")</f>
        <v/>
      </c>
      <c r="B4400" t="e">
        <f>Weighting!$C$8</f>
        <v>#DIV/0!</v>
      </c>
      <c r="C4400" t="e">
        <f>Weighting!$F$8</f>
        <v>#NUM!</v>
      </c>
      <c r="D4400" t="e">
        <f>IF(C4400=1,'Data Transformation'!$G$3+0.5*'Data Transformation'!$W$25,IF(C4401=1,D4401-'Data Transformation'!$W$25,FALSE))</f>
        <v>#NUM!</v>
      </c>
      <c r="E4400">
        <f t="array" ref="E4400">IF(ISLOGICAL(D4400),"",FREQUENCY(IF('Data Transformation'!$B$425:$B$8425='Bin Analysis'!$B4395,'Data Transformation'!$G$425:$G$8425),D4400))</f>
        <v>2001</v>
      </c>
      <c r="F4400">
        <f t="shared" si="549"/>
        <v>0</v>
      </c>
      <c r="G4400">
        <f>Weighting!$H$8</f>
        <v>0</v>
      </c>
      <c r="H4400">
        <f t="array" ref="H4400">FREQUENCY(IF('Data Transformation'!$B$4:$B$8425=B4395,'Data Transformation'!$G$4:$G$8425),'Bin Analysis'!$B4400)</f>
        <v>2073</v>
      </c>
      <c r="I4400">
        <f t="shared" si="550"/>
        <v>0</v>
      </c>
      <c r="J4400">
        <f t="shared" ref="J4400:J4417" si="551">IF(I4400=0,0,1)</f>
        <v>0</v>
      </c>
      <c r="K4400">
        <f>J4400*Weighting!$W$8</f>
        <v>0</v>
      </c>
      <c r="M4400" s="14"/>
    </row>
    <row r="4401" spans="1:13" x14ac:dyDescent="0.55000000000000004">
      <c r="A4401" s="32" t="str">
        <f>IF(Weighting!$P$9&gt;0,B4401,"")</f>
        <v/>
      </c>
      <c r="B4401" s="50" t="e">
        <f>Weighting!$C$9</f>
        <v>#DIV/0!</v>
      </c>
      <c r="C4401" t="e">
        <f>Weighting!$F$9</f>
        <v>#NUM!</v>
      </c>
      <c r="D4401" t="e">
        <f>IF(C4401=1,'Data Transformation'!$G$3+0.5*'Data Transformation'!$W$25,IF(C4402=1,D4402-'Data Transformation'!$W$25,FALSE))</f>
        <v>#NUM!</v>
      </c>
      <c r="E4401">
        <f t="array" ref="E4401">IF(ISLOGICAL(D4401),"",FREQUENCY(IF('Data Transformation'!$B$425:$B$8425='Bin Analysis'!$B4395,'Data Transformation'!$G$425:$G$8425),D4401))</f>
        <v>2001</v>
      </c>
      <c r="F4401">
        <f t="shared" si="549"/>
        <v>0</v>
      </c>
      <c r="G4401">
        <f>Weighting!$H$9</f>
        <v>0</v>
      </c>
      <c r="H4401">
        <f t="array" ref="H4401">FREQUENCY(IF('Data Transformation'!$B$4:$B$8425=B4395,'Data Transformation'!$G$4:$G$8425),'Bin Analysis'!$B4401)</f>
        <v>2073</v>
      </c>
      <c r="I4401">
        <f t="shared" si="550"/>
        <v>0</v>
      </c>
      <c r="J4401">
        <f t="shared" si="551"/>
        <v>0</v>
      </c>
      <c r="K4401">
        <f>J4401*Weighting!$W$9</f>
        <v>0</v>
      </c>
      <c r="M4401" s="14"/>
    </row>
    <row r="4402" spans="1:13" x14ac:dyDescent="0.55000000000000004">
      <c r="A4402" s="32" t="str">
        <f>IF(Weighting!$P$10&gt;0,B4402,"")</f>
        <v/>
      </c>
      <c r="B4402" t="e">
        <f>Weighting!$C$10</f>
        <v>#DIV/0!</v>
      </c>
      <c r="C4402" t="e">
        <f>Weighting!$F$10</f>
        <v>#NUM!</v>
      </c>
      <c r="D4402" t="e">
        <f>IF(C4402=1,'Data Transformation'!$G$3+0.5*'Data Transformation'!$W$25,IF(C4403=1,D4403-'Data Transformation'!$W$25,FALSE))</f>
        <v>#NUM!</v>
      </c>
      <c r="E4402">
        <f t="array" ref="E4402">IF(ISLOGICAL(D4402),"",FREQUENCY(IF('Data Transformation'!$B$425:$B$8425='Bin Analysis'!$B4395,'Data Transformation'!$G$425:$G$8425),D4402))</f>
        <v>2001</v>
      </c>
      <c r="F4402">
        <f t="shared" si="549"/>
        <v>0</v>
      </c>
      <c r="G4402">
        <f>Weighting!$H$10</f>
        <v>0</v>
      </c>
      <c r="H4402">
        <f t="array" ref="H4402">FREQUENCY(IF('Data Transformation'!$B$4:$B$8425=B4395,'Data Transformation'!$G$4:$G$8425),'Bin Analysis'!$B4402)</f>
        <v>2073</v>
      </c>
      <c r="I4402">
        <f t="shared" si="550"/>
        <v>0</v>
      </c>
      <c r="J4402">
        <f t="shared" si="551"/>
        <v>0</v>
      </c>
      <c r="K4402">
        <f>J4402*Weighting!$W$10</f>
        <v>0</v>
      </c>
      <c r="M4402" s="14"/>
    </row>
    <row r="4403" spans="1:13" x14ac:dyDescent="0.55000000000000004">
      <c r="A4403" s="32" t="str">
        <f>IF(Weighting!$P$11&gt;0,B4403,"")</f>
        <v/>
      </c>
      <c r="B4403" t="e">
        <f>Weighting!$C$11</f>
        <v>#DIV/0!</v>
      </c>
      <c r="C4403" t="e">
        <f>Weighting!$F$11</f>
        <v>#NUM!</v>
      </c>
      <c r="D4403" t="e">
        <f>IF(C4403=1,'Data Transformation'!$G$3+0.5*'Data Transformation'!$W$25,IF(C4404=1,D4404-'Data Transformation'!$W$25,FALSE))</f>
        <v>#NUM!</v>
      </c>
      <c r="E4403">
        <f t="array" ref="E4403">IF(ISLOGICAL(D4403),"",FREQUENCY(IF('Data Transformation'!$B$425:$B$8425='Bin Analysis'!$B4395,'Data Transformation'!$G$425:$G$8425),D4403))</f>
        <v>2001</v>
      </c>
      <c r="F4403">
        <f t="shared" si="549"/>
        <v>0</v>
      </c>
      <c r="G4403">
        <f>Weighting!$H$11</f>
        <v>0</v>
      </c>
      <c r="H4403">
        <f t="array" ref="H4403">FREQUENCY(IF('Data Transformation'!$B$4:$B$8425=B4395,'Data Transformation'!$G$4:$G$8425),'Bin Analysis'!$B4403)</f>
        <v>2073</v>
      </c>
      <c r="I4403">
        <f t="shared" si="550"/>
        <v>0</v>
      </c>
      <c r="J4403">
        <f t="shared" si="551"/>
        <v>0</v>
      </c>
      <c r="K4403">
        <f>J4403*Weighting!$W$11</f>
        <v>0</v>
      </c>
      <c r="M4403" s="14"/>
    </row>
    <row r="4404" spans="1:13" x14ac:dyDescent="0.55000000000000004">
      <c r="A4404" s="32" t="str">
        <f>IF(Weighting!$P$12&gt;0,B4404,"")</f>
        <v/>
      </c>
      <c r="B4404" t="e">
        <f>Weighting!$C$12</f>
        <v>#DIV/0!</v>
      </c>
      <c r="C4404" t="e">
        <f>Weighting!$F$12</f>
        <v>#NUM!</v>
      </c>
      <c r="D4404" t="e">
        <f>IF(C4404=1,'Data Transformation'!$G$3+0.5*'Data Transformation'!$W$25,IF(C4405=1,D4405-'Data Transformation'!$W$25,FALSE))</f>
        <v>#NUM!</v>
      </c>
      <c r="E4404">
        <f t="array" ref="E4404">IF(ISLOGICAL(D4404),"",FREQUENCY(IF('Data Transformation'!$B$425:$B$8425='Bin Analysis'!$B4395,'Data Transformation'!$G$425:$G$8425),D4404))</f>
        <v>2001</v>
      </c>
      <c r="F4404">
        <f t="shared" si="549"/>
        <v>0</v>
      </c>
      <c r="G4404">
        <f>Weighting!$H$12</f>
        <v>0</v>
      </c>
      <c r="H4404">
        <f t="array" ref="H4404">FREQUENCY(IF('Data Transformation'!$B$4:$B$8425=B4395,'Data Transformation'!$G$4:$G$8425),'Bin Analysis'!$B4404)</f>
        <v>2073</v>
      </c>
      <c r="I4404">
        <f t="shared" si="550"/>
        <v>0</v>
      </c>
      <c r="J4404">
        <f t="shared" si="551"/>
        <v>0</v>
      </c>
      <c r="K4404">
        <f>J4404*Weighting!$W$12</f>
        <v>0</v>
      </c>
      <c r="M4404" s="14"/>
    </row>
    <row r="4405" spans="1:13" x14ac:dyDescent="0.55000000000000004">
      <c r="A4405" s="32" t="str">
        <f>IF(Weighting!$P$13&gt;0,B4405,"")</f>
        <v/>
      </c>
      <c r="B4405" t="e">
        <f>Weighting!$C$13</f>
        <v>#DIV/0!</v>
      </c>
      <c r="C4405" t="e">
        <f>Weighting!$F$13</f>
        <v>#NUM!</v>
      </c>
      <c r="D4405" t="e">
        <f>IF(C4405=1,'Data Transformation'!$G$3+0.5*'Data Transformation'!$W$25,IF(C4406=1,D4406-'Data Transformation'!$W$25,FALSE))</f>
        <v>#NUM!</v>
      </c>
      <c r="E4405">
        <f t="array" ref="E4405">IF(ISLOGICAL(D4405),"",FREQUENCY(IF('Data Transformation'!$B$425:$B$8425='Bin Analysis'!$B4395,'Data Transformation'!$G$425:$G$8425),D4405))</f>
        <v>2001</v>
      </c>
      <c r="F4405">
        <f t="shared" si="549"/>
        <v>0</v>
      </c>
      <c r="G4405">
        <f>Weighting!$H$13</f>
        <v>0</v>
      </c>
      <c r="H4405">
        <f t="array" ref="H4405">FREQUENCY(IF('Data Transformation'!$B$4:$B$8425=B4395,'Data Transformation'!$G$4:$G$8425),'Bin Analysis'!$B4405)</f>
        <v>2073</v>
      </c>
      <c r="I4405">
        <f t="shared" si="550"/>
        <v>0</v>
      </c>
      <c r="J4405">
        <f t="shared" si="551"/>
        <v>0</v>
      </c>
      <c r="K4405">
        <f>J4405*Weighting!$W$13</f>
        <v>0</v>
      </c>
      <c r="M4405" s="14"/>
    </row>
    <row r="4406" spans="1:13" x14ac:dyDescent="0.55000000000000004">
      <c r="A4406" s="32" t="str">
        <f>IF(Weighting!$P$14&gt;0,B4406,"")</f>
        <v/>
      </c>
      <c r="B4406" t="e">
        <f>Weighting!$C$14</f>
        <v>#DIV/0!</v>
      </c>
      <c r="C4406" t="e">
        <f>Weighting!$F$14</f>
        <v>#NUM!</v>
      </c>
      <c r="D4406" t="e">
        <f>IF(C4406=1,'Data Transformation'!$G$3+0.5*'Data Transformation'!$W$25,IF(C4407=1,D4407-'Data Transformation'!$W$25,FALSE))</f>
        <v>#NUM!</v>
      </c>
      <c r="E4406">
        <f t="array" ref="E4406">IF(ISLOGICAL(D4406),"",FREQUENCY(IF('Data Transformation'!$B$425:$B$8425='Bin Analysis'!$B4395,'Data Transformation'!$G$425:$G$8425),D4406))</f>
        <v>2001</v>
      </c>
      <c r="F4406">
        <f t="shared" si="549"/>
        <v>0</v>
      </c>
      <c r="G4406">
        <f>Weighting!$H$14</f>
        <v>0</v>
      </c>
      <c r="H4406">
        <f t="array" ref="H4406">FREQUENCY(IF('Data Transformation'!$B$4:$B$8425=B4395,'Data Transformation'!$G$4:$G$8425),'Bin Analysis'!$B4406)</f>
        <v>2073</v>
      </c>
      <c r="I4406">
        <f t="shared" si="550"/>
        <v>0</v>
      </c>
      <c r="J4406">
        <f t="shared" si="551"/>
        <v>0</v>
      </c>
      <c r="K4406">
        <f>J4406*Weighting!$W$14</f>
        <v>0</v>
      </c>
      <c r="M4406" s="14"/>
    </row>
    <row r="4407" spans="1:13" x14ac:dyDescent="0.55000000000000004">
      <c r="A4407" s="32" t="str">
        <f>IF(Weighting!$P$15&gt;0,B4407,"")</f>
        <v/>
      </c>
      <c r="B4407" t="e">
        <f>Weighting!$C$15</f>
        <v>#DIV/0!</v>
      </c>
      <c r="C4407" t="e">
        <f>Weighting!$F$15</f>
        <v>#NUM!</v>
      </c>
      <c r="D4407" t="e">
        <f>IF(C4407=1,'Data Transformation'!$G$3+0.5*'Data Transformation'!$W$25,IF(C4408=1,D4408-'Data Transformation'!$W$25,FALSE))</f>
        <v>#NUM!</v>
      </c>
      <c r="E4407">
        <f t="array" ref="E4407">IF(ISLOGICAL(D4407),"",FREQUENCY(IF('Data Transformation'!$B$425:$B$8425='Bin Analysis'!$B4395,'Data Transformation'!$G$425:$G$8425),D4407))</f>
        <v>2001</v>
      </c>
      <c r="F4407">
        <f t="shared" si="549"/>
        <v>0</v>
      </c>
      <c r="G4407">
        <f>Weighting!$H$15</f>
        <v>0</v>
      </c>
      <c r="H4407">
        <f t="array" ref="H4407">FREQUENCY(IF('Data Transformation'!$B$4:$B$8425=B4395,'Data Transformation'!$G$4:$G$8425),'Bin Analysis'!$B4407)</f>
        <v>2073</v>
      </c>
      <c r="I4407">
        <f t="shared" si="550"/>
        <v>0</v>
      </c>
      <c r="J4407">
        <f t="shared" si="551"/>
        <v>0</v>
      </c>
      <c r="K4407">
        <f>J4407*Weighting!$W$15</f>
        <v>0</v>
      </c>
      <c r="M4407" s="14"/>
    </row>
    <row r="4408" spans="1:13" x14ac:dyDescent="0.55000000000000004">
      <c r="A4408" s="32" t="str">
        <f>IF(Weighting!$P$16&gt;0,B4408,"")</f>
        <v/>
      </c>
      <c r="B4408" t="e">
        <f>Weighting!$C$16</f>
        <v>#DIV/0!</v>
      </c>
      <c r="C4408" t="e">
        <f>Weighting!$F$16</f>
        <v>#NUM!</v>
      </c>
      <c r="D4408" t="e">
        <f>IF(C4408=1,'Data Transformation'!$G$3+0.5*'Data Transformation'!$W$25,IF(C4409=1,D4409-'Data Transformation'!$W$25,FALSE))</f>
        <v>#NUM!</v>
      </c>
      <c r="E4408">
        <f t="array" ref="E4408">IF(ISLOGICAL(D4408),"",FREQUENCY(IF('Data Transformation'!$B$425:$B$8425='Bin Analysis'!$B4395,'Data Transformation'!$G$425:$G$8425),D4408))</f>
        <v>2001</v>
      </c>
      <c r="F4408">
        <f t="shared" si="549"/>
        <v>0</v>
      </c>
      <c r="G4408">
        <f>Weighting!$H$16</f>
        <v>0</v>
      </c>
      <c r="H4408">
        <f t="array" ref="H4408">FREQUENCY(IF('Data Transformation'!$B$4:$B$8425=B4395,'Data Transformation'!$G$4:$G$8425),'Bin Analysis'!$B4408)</f>
        <v>2073</v>
      </c>
      <c r="I4408">
        <f t="shared" si="550"/>
        <v>0</v>
      </c>
      <c r="J4408">
        <f t="shared" si="551"/>
        <v>0</v>
      </c>
      <c r="K4408">
        <f>J4408*Weighting!$W$16</f>
        <v>0</v>
      </c>
      <c r="M4408" s="14"/>
    </row>
    <row r="4409" spans="1:13" x14ac:dyDescent="0.55000000000000004">
      <c r="A4409" s="32" t="str">
        <f>IF(Weighting!$P$17&gt;0,B4409,"")</f>
        <v/>
      </c>
      <c r="B4409" t="e">
        <f>Weighting!$C$17</f>
        <v>#DIV/0!</v>
      </c>
      <c r="C4409" t="e">
        <f>Weighting!$F$17</f>
        <v>#NUM!</v>
      </c>
      <c r="D4409" t="e">
        <f>IF(C4409=1,'Data Transformation'!$G$3+0.5*'Data Transformation'!$W$25,IF(C4410=1,D4410-'Data Transformation'!$W$25,FALSE))</f>
        <v>#NUM!</v>
      </c>
      <c r="E4409">
        <f t="array" ref="E4409">IF(ISLOGICAL(D4409),"",FREQUENCY(IF('Data Transformation'!$B$425:$B$8425='Bin Analysis'!$B4395,'Data Transformation'!$G$425:$G$8425),D4409))</f>
        <v>2001</v>
      </c>
      <c r="F4409">
        <f t="shared" si="549"/>
        <v>0</v>
      </c>
      <c r="G4409">
        <f>Weighting!$H$17</f>
        <v>0</v>
      </c>
      <c r="H4409">
        <f t="array" ref="H4409">FREQUENCY(IF('Data Transformation'!$B$4:$B$8425=B4395,'Data Transformation'!$G$4:$G$8425),'Bin Analysis'!$B4409)</f>
        <v>2073</v>
      </c>
      <c r="I4409">
        <f t="shared" si="550"/>
        <v>0</v>
      </c>
      <c r="J4409">
        <f t="shared" si="551"/>
        <v>0</v>
      </c>
      <c r="K4409">
        <f>J4409*Weighting!$W$17</f>
        <v>0</v>
      </c>
      <c r="M4409" s="14"/>
    </row>
    <row r="4410" spans="1:13" x14ac:dyDescent="0.55000000000000004">
      <c r="A4410" s="32" t="str">
        <f>IF(Weighting!$P$18&gt;0,B4410,"")</f>
        <v/>
      </c>
      <c r="B4410" t="e">
        <f>Weighting!$C$18</f>
        <v>#DIV/0!</v>
      </c>
      <c r="C4410" t="e">
        <f>Weighting!$F$18</f>
        <v>#NUM!</v>
      </c>
      <c r="D4410" t="e">
        <f>IF(C4410=1,'Data Transformation'!$G$3+0.5*'Data Transformation'!$W$25,IF(C4411=1,D4411-'Data Transformation'!$W$25,FALSE))</f>
        <v>#NUM!</v>
      </c>
      <c r="E4410">
        <f t="array" ref="E4410">IF(ISLOGICAL(D4410),"",FREQUENCY(IF('Data Transformation'!$B$425:$B$8425='Bin Analysis'!$B4395,'Data Transformation'!$G$425:$G$8425),D4410))</f>
        <v>2001</v>
      </c>
      <c r="F4410">
        <f t="shared" si="549"/>
        <v>0</v>
      </c>
      <c r="G4410">
        <f>Weighting!$H$18</f>
        <v>0</v>
      </c>
      <c r="H4410">
        <f t="array" ref="H4410">FREQUENCY(IF('Data Transformation'!$B$4:$B$8425=B4395,'Data Transformation'!$G$4:$G$8425),'Bin Analysis'!$B4410)</f>
        <v>2073</v>
      </c>
      <c r="I4410">
        <f t="shared" si="550"/>
        <v>0</v>
      </c>
      <c r="J4410">
        <f t="shared" si="551"/>
        <v>0</v>
      </c>
      <c r="K4410">
        <f>J4410*Weighting!$W$18</f>
        <v>0</v>
      </c>
      <c r="M4410" s="14"/>
    </row>
    <row r="4411" spans="1:13" x14ac:dyDescent="0.55000000000000004">
      <c r="A4411" s="32" t="str">
        <f>IF(Weighting!$P$19&gt;0,B4411,"")</f>
        <v/>
      </c>
      <c r="B4411" t="e">
        <f>Weighting!$C$19</f>
        <v>#DIV/0!</v>
      </c>
      <c r="C4411" t="e">
        <f>Weighting!$F$19</f>
        <v>#NUM!</v>
      </c>
      <c r="D4411" t="e">
        <f>IF(C4411=1,'Data Transformation'!$G$3+0.5*'Data Transformation'!$W$25,IF(C4412=1,D4412-'Data Transformation'!$W$25,FALSE))</f>
        <v>#NUM!</v>
      </c>
      <c r="E4411">
        <f t="array" ref="E4411">IF(ISLOGICAL(D4411),"",FREQUENCY(IF('Data Transformation'!$B$425:$B$8425='Bin Analysis'!$B4395,'Data Transformation'!$G$425:$G$8425),D4411))</f>
        <v>2001</v>
      </c>
      <c r="F4411">
        <f t="shared" si="549"/>
        <v>0</v>
      </c>
      <c r="G4411">
        <f>Weighting!$H$19</f>
        <v>0</v>
      </c>
      <c r="H4411">
        <f t="array" ref="H4411">FREQUENCY(IF('Data Transformation'!$B$4:$B$8425=B4395,'Data Transformation'!$G$4:$G$8425),'Bin Analysis'!$B4411)</f>
        <v>2073</v>
      </c>
      <c r="I4411">
        <f t="shared" si="550"/>
        <v>0</v>
      </c>
      <c r="J4411">
        <f t="shared" si="551"/>
        <v>0</v>
      </c>
      <c r="K4411">
        <f>J4411*Weighting!$W$19</f>
        <v>0</v>
      </c>
      <c r="M4411" s="14"/>
    </row>
    <row r="4412" spans="1:13" x14ac:dyDescent="0.55000000000000004">
      <c r="A4412" s="32" t="str">
        <f>IF(Weighting!$P$20&gt;0,B4412,"")</f>
        <v/>
      </c>
      <c r="B4412" t="e">
        <f>Weighting!$C$20</f>
        <v>#DIV/0!</v>
      </c>
      <c r="C4412" t="e">
        <f>Weighting!$F$20</f>
        <v>#NUM!</v>
      </c>
      <c r="D4412" t="e">
        <f>IF(C4412=1,'Data Transformation'!$G$3+0.5*'Data Transformation'!$W$25,IF(C4413=1,D4413-'Data Transformation'!$W$25,FALSE))</f>
        <v>#NUM!</v>
      </c>
      <c r="E4412">
        <f t="array" ref="E4412">IF(ISLOGICAL(D4412),"",FREQUENCY(IF('Data Transformation'!$B$425:$B$8425='Bin Analysis'!$B4395,'Data Transformation'!$G$425:$G$8425),D4412))</f>
        <v>2001</v>
      </c>
      <c r="F4412">
        <f t="shared" si="549"/>
        <v>0</v>
      </c>
      <c r="G4412">
        <f>Weighting!$H$20</f>
        <v>0</v>
      </c>
      <c r="H4412">
        <f t="array" ref="H4412">FREQUENCY(IF('Data Transformation'!$B$4:$B$8425=B4395,'Data Transformation'!$G$4:$G$8425),'Bin Analysis'!$B4412)</f>
        <v>2073</v>
      </c>
      <c r="I4412">
        <f t="shared" si="550"/>
        <v>0</v>
      </c>
      <c r="J4412">
        <f t="shared" si="551"/>
        <v>0</v>
      </c>
      <c r="K4412">
        <f>J4412*Weighting!$W$20</f>
        <v>0</v>
      </c>
      <c r="M4412" s="14"/>
    </row>
    <row r="4413" spans="1:13" x14ac:dyDescent="0.55000000000000004">
      <c r="A4413" s="32" t="str">
        <f>IF(Weighting!$P$21&gt;0,B4413,"")</f>
        <v/>
      </c>
      <c r="B4413" t="e">
        <f>Weighting!$C$21</f>
        <v>#DIV/0!</v>
      </c>
      <c r="C4413" t="e">
        <f>Weighting!$F$21</f>
        <v>#NUM!</v>
      </c>
      <c r="D4413" t="e">
        <f>IF(C4413=1,'Data Transformation'!$G$3+0.5*'Data Transformation'!$W$25,IF(C4414=1,D4414-'Data Transformation'!$W$25,FALSE))</f>
        <v>#NUM!</v>
      </c>
      <c r="E4413">
        <f t="array" ref="E4413">IF(ISLOGICAL(D4413),"",FREQUENCY(IF('Data Transformation'!$B$425:$B$8425='Bin Analysis'!$B4395,'Data Transformation'!$G$425:$G$8425),D4413))</f>
        <v>2001</v>
      </c>
      <c r="F4413">
        <f t="shared" si="549"/>
        <v>0</v>
      </c>
      <c r="G4413">
        <f>Weighting!$H$21</f>
        <v>0</v>
      </c>
      <c r="H4413">
        <f t="array" ref="H4413">FREQUENCY(IF('Data Transformation'!$B$4:$B$8425=B4395,'Data Transformation'!$G$4:$G$8425),'Bin Analysis'!$B4413)</f>
        <v>2073</v>
      </c>
      <c r="I4413">
        <f t="shared" si="550"/>
        <v>0</v>
      </c>
      <c r="J4413">
        <f t="shared" si="551"/>
        <v>0</v>
      </c>
      <c r="K4413">
        <f>J4413*Weighting!$W$21</f>
        <v>0</v>
      </c>
      <c r="M4413" s="14"/>
    </row>
    <row r="4414" spans="1:13" x14ac:dyDescent="0.55000000000000004">
      <c r="A4414" s="32" t="str">
        <f>IF(Weighting!$P$22&gt;0,B4414,"")</f>
        <v/>
      </c>
      <c r="B4414" t="e">
        <f>Weighting!$C$22</f>
        <v>#DIV/0!</v>
      </c>
      <c r="C4414" t="e">
        <f>Weighting!$F$22</f>
        <v>#NUM!</v>
      </c>
      <c r="D4414" t="e">
        <f>IF(C4414=1,'Data Transformation'!$G$3+0.5*'Data Transformation'!$W$25,IF(C4415=1,D4415-'Data Transformation'!$W$25,FALSE))</f>
        <v>#NUM!</v>
      </c>
      <c r="E4414">
        <f t="array" ref="E4414">IF(ISLOGICAL(D4414),"",FREQUENCY(IF('Data Transformation'!$B$425:$B$8425='Bin Analysis'!$B4395,'Data Transformation'!$G$425:$G$8425),D4414))</f>
        <v>2001</v>
      </c>
      <c r="F4414">
        <f t="shared" si="549"/>
        <v>0</v>
      </c>
      <c r="G4414">
        <f>Weighting!$H$22</f>
        <v>0</v>
      </c>
      <c r="H4414">
        <f t="array" ref="H4414">FREQUENCY(IF('Data Transformation'!$B$4:$B$8425=B4395,'Data Transformation'!$G$4:$G$8425),'Bin Analysis'!$B4414)</f>
        <v>2073</v>
      </c>
      <c r="I4414">
        <f t="shared" si="550"/>
        <v>0</v>
      </c>
      <c r="J4414">
        <f t="shared" si="551"/>
        <v>0</v>
      </c>
      <c r="K4414">
        <f>J4414*Weighting!$W$22</f>
        <v>0</v>
      </c>
      <c r="M4414" s="14"/>
    </row>
    <row r="4415" spans="1:13" x14ac:dyDescent="0.55000000000000004">
      <c r="A4415" s="32" t="str">
        <f>IF(Weighting!$P$23&gt;0,B4415,"")</f>
        <v/>
      </c>
      <c r="B4415" t="e">
        <f>Weighting!$C$23</f>
        <v>#DIV/0!</v>
      </c>
      <c r="C4415" t="e">
        <f>Weighting!$F$23</f>
        <v>#NUM!</v>
      </c>
      <c r="D4415" t="e">
        <f>IF(C4415=1,'Data Transformation'!$G$3+0.5*'Data Transformation'!$W$25,IF(C4416=1,D4416-'Data Transformation'!$W$25,FALSE))</f>
        <v>#NUM!</v>
      </c>
      <c r="E4415">
        <f t="array" ref="E4415">IF(ISLOGICAL(D4415),"",FREQUENCY(IF('Data Transformation'!$B$425:$B$8425='Bin Analysis'!$B4395,'Data Transformation'!$G$425:$G$8425),D4415))</f>
        <v>2001</v>
      </c>
      <c r="F4415">
        <f t="shared" si="549"/>
        <v>0</v>
      </c>
      <c r="G4415">
        <f>Weighting!$H$23</f>
        <v>0</v>
      </c>
      <c r="H4415">
        <f t="array" ref="H4415">FREQUENCY(IF('Data Transformation'!$B$4:$B$8425=B4395,'Data Transformation'!$G$4:$G$8425),'Bin Analysis'!$B4415)</f>
        <v>2073</v>
      </c>
      <c r="I4415">
        <f t="shared" si="550"/>
        <v>0</v>
      </c>
      <c r="J4415">
        <f t="shared" si="551"/>
        <v>0</v>
      </c>
      <c r="K4415">
        <f>J4415*Weighting!$W$23</f>
        <v>0</v>
      </c>
      <c r="M4415" s="14"/>
    </row>
    <row r="4416" spans="1:13" x14ac:dyDescent="0.55000000000000004">
      <c r="A4416" s="32" t="str">
        <f>IF(Weighting!$P$24&gt;0,B4416,"")</f>
        <v/>
      </c>
      <c r="B4416" t="e">
        <f>Weighting!$C$24</f>
        <v>#DIV/0!</v>
      </c>
      <c r="C4416" t="e">
        <f>Weighting!$F$24</f>
        <v>#NUM!</v>
      </c>
      <c r="D4416" t="e">
        <f>IF(C4416=1,'Data Transformation'!$G$3+0.5*'Data Transformation'!$W$25,IF(C4417=1,D4417-'Data Transformation'!$W$25,FALSE))</f>
        <v>#NUM!</v>
      </c>
      <c r="E4416">
        <f t="array" ref="E4416">IF(ISLOGICAL(D4416),"",FREQUENCY(IF('Data Transformation'!$B$425:$B$8425='Bin Analysis'!$B4395,'Data Transformation'!$G$425:$G$8425),D4416))</f>
        <v>2001</v>
      </c>
      <c r="F4416">
        <f t="shared" si="549"/>
        <v>0</v>
      </c>
      <c r="G4416">
        <f>Weighting!$H$24</f>
        <v>0</v>
      </c>
      <c r="H4416">
        <f t="array" ref="H4416">FREQUENCY(IF('Data Transformation'!$B$4:$B$8425=B4395,'Data Transformation'!$G$4:$G$8425),'Bin Analysis'!$B4416)</f>
        <v>2073</v>
      </c>
      <c r="I4416">
        <f t="shared" si="550"/>
        <v>0</v>
      </c>
      <c r="J4416">
        <f t="shared" si="551"/>
        <v>0</v>
      </c>
      <c r="K4416">
        <f>J4416*Weighting!$W$24</f>
        <v>0</v>
      </c>
      <c r="M4416" s="14"/>
    </row>
    <row r="4417" spans="1:25" x14ac:dyDescent="0.55000000000000004">
      <c r="A4417" s="32" t="str">
        <f>IF(Weighting!$P$25&gt;0,B4417,"")</f>
        <v/>
      </c>
      <c r="B4417" t="e">
        <f>Weighting!$C$25</f>
        <v>#DIV/0!</v>
      </c>
      <c r="C4417" t="e">
        <f>Weighting!$F$25</f>
        <v>#NUM!</v>
      </c>
      <c r="D4417" t="e">
        <f>IF(C4417=1,'Data Transformation'!$G$3+0.5*'Data Transformation'!$W$25,IF(C4418=1,D4418-'Data Transformation'!$W$25,FALSE))</f>
        <v>#NUM!</v>
      </c>
      <c r="E4417">
        <f t="array" ref="E4417">IF(ISLOGICAL(D4417),"",FREQUENCY(IF('Data Transformation'!$B$425:$B$8425='Bin Analysis'!$B4395,'Data Transformation'!$G$425:$G$8425),D4417))</f>
        <v>2001</v>
      </c>
      <c r="F4417">
        <f t="shared" si="549"/>
        <v>0</v>
      </c>
      <c r="G4417">
        <f>Weighting!$H$25</f>
        <v>0</v>
      </c>
      <c r="H4417">
        <f t="array" ref="H4417">FREQUENCY(IF('Data Transformation'!$B$4:$B$8425=B4395,'Data Transformation'!$G$4:$G$8425),'Bin Analysis'!$B4417)</f>
        <v>2073</v>
      </c>
      <c r="I4417">
        <f t="shared" si="550"/>
        <v>0</v>
      </c>
      <c r="J4417">
        <f t="shared" si="551"/>
        <v>0</v>
      </c>
      <c r="K4417">
        <f>J4417*Weighting!$W$25</f>
        <v>0</v>
      </c>
      <c r="M4417" s="14"/>
    </row>
    <row r="4418" spans="1:25" x14ac:dyDescent="0.55000000000000004">
      <c r="O4418"/>
      <c r="P4418"/>
      <c r="Q4418"/>
      <c r="R4418"/>
    </row>
    <row r="4419" spans="1:25" ht="23.35" x14ac:dyDescent="0.8">
      <c r="A4419" s="21" t="s">
        <v>0</v>
      </c>
      <c r="B4419" s="21" t="str">
        <f>IFERROR(VLOOKUP(C4419,'Data Transformation'!$L$6:$M$426,2,FALSE),"")</f>
        <v/>
      </c>
      <c r="C4419" s="21">
        <f>C4395+1</f>
        <v>184</v>
      </c>
      <c r="D4419" s="21"/>
      <c r="E4419" s="21"/>
      <c r="F4419" s="21"/>
      <c r="G4419" s="21"/>
      <c r="H4419" s="22"/>
      <c r="I4419" s="22"/>
      <c r="J4419" s="22"/>
      <c r="K4419" s="21"/>
      <c r="L4419" s="21" t="str">
        <f>B4419</f>
        <v/>
      </c>
      <c r="M4419" s="23" t="e">
        <f>INDEX('Data Transformation'!$O$4:$O$424,MATCH($B4419,'Data Transformation'!$M$4:$M$424,0),MATCH($M$2,'Data Transformation'!$O$3,0))</f>
        <v>#N/A</v>
      </c>
      <c r="N4419" s="27" t="e">
        <f>IF('Input and Summary Results'!$J$16="minimum",'Bin Analysis'!X4420/(M4419-1),'Bin Analysis'!Y4419/('Bin Analysis'!M4419-1))</f>
        <v>#N/A</v>
      </c>
      <c r="O4419" s="27" t="e">
        <f>IF(M4419=FALSE,NA(),(VLOOKUP(1,C4422:K4441,4,FALSE))/(M4419-1))</f>
        <v>#N/A</v>
      </c>
      <c r="P4419" s="27" t="e">
        <f>IF(M4419=FALSE,NA(),SUM(J4422:J4441)/Weighting!$S$5)</f>
        <v>#N/A</v>
      </c>
      <c r="Q4419" s="27" t="e">
        <f>IF(M4419=FALSE,NA(),SUM(K4422:K4441)/Weighting!$S$6)</f>
        <v>#N/A</v>
      </c>
      <c r="R4419" s="27" t="e">
        <f>IF(M4419=FALSE,NA(),(VLOOKUP(1,G4422:K4441,3,FALSE))/(M4419-1))</f>
        <v>#N/A</v>
      </c>
      <c r="S4419" s="22" t="e">
        <f>IF(M4419=FALSE,NA(),IF(SUM(J4422:J4441)=2,"yes","no"))</f>
        <v>#N/A</v>
      </c>
      <c r="X4419" s="2" cm="2">
        <f t="array" ref="X4419:X4420">FREQUENCY(IF('Data Transformation'!$B$425:$B$6424='Bin Analysis'!L4419,'Data Transformation'!$G$425:$G$6424),'Data Transformation'!$U$11)</f>
        <v>0</v>
      </c>
      <c r="Y4419" s="2" cm="2">
        <f t="array" ref="Y4419:Y4420">FREQUENCY(IF('Data Transformation'!$B$425:$B$6424='Bin Analysis'!L4419,'Data Transformation'!$G$425:$G$6424),'Data Transformation'!$U$12)</f>
        <v>0</v>
      </c>
    </row>
    <row r="4420" spans="1:25" x14ac:dyDescent="0.55000000000000004">
      <c r="A4420" s="14" t="s">
        <v>67</v>
      </c>
      <c r="B4420" t="s">
        <v>47</v>
      </c>
      <c r="C4420" t="s">
        <v>5</v>
      </c>
      <c r="D4420" t="s">
        <v>100</v>
      </c>
      <c r="E4420" t="s">
        <v>101</v>
      </c>
      <c r="F4420" t="s">
        <v>102</v>
      </c>
      <c r="G4420" t="s">
        <v>70</v>
      </c>
      <c r="H4420" t="s">
        <v>31</v>
      </c>
      <c r="I4420" t="s">
        <v>32</v>
      </c>
      <c r="J4420" t="s">
        <v>46</v>
      </c>
      <c r="K4420" s="14" t="s">
        <v>45</v>
      </c>
      <c r="M4420" s="14"/>
      <c r="X4420" s="2">
        <v>0</v>
      </c>
      <c r="Y4420" s="2">
        <v>0</v>
      </c>
    </row>
    <row r="4421" spans="1:25" x14ac:dyDescent="0.55000000000000004">
      <c r="A4421" s="32"/>
      <c r="D4421" t="e">
        <f>IF(C4421=1,'Data Transformation'!$G$3+0.5*'Data Transformation'!$W$25,IF(C4422=1,D4422-'Data Transformation'!$W$25,FALSE))</f>
        <v>#NUM!</v>
      </c>
      <c r="E4421">
        <f t="array" ref="E4421">IF(ISLOGICAL(D4421),"",FREQUENCY(IF('Data Transformation'!$B$425:$B$8425='Bin Analysis'!$B4419,'Data Transformation'!$G$425:$G$8425),D4421))</f>
        <v>2001</v>
      </c>
      <c r="F4421" t="e">
        <f>IF(ISLOGICAL(D4421),"",E4421-E4420)</f>
        <v>#VALUE!</v>
      </c>
      <c r="M4421" s="14"/>
    </row>
    <row r="4422" spans="1:25" x14ac:dyDescent="0.55000000000000004">
      <c r="A4422" s="32" t="e">
        <f>IF(Weighting!$P$6&gt;0,B4422,"")</f>
        <v>#NUM!</v>
      </c>
      <c r="B4422" t="e">
        <f>Weighting!$C$6</f>
        <v>#DIV/0!</v>
      </c>
      <c r="C4422" t="e">
        <f>Weighting!$F$6</f>
        <v>#NUM!</v>
      </c>
      <c r="D4422" t="e">
        <f>IF(C4422=1,'Data Transformation'!$G$3+0.5*'Data Transformation'!$W$25,IF(C4423=1,D4423-'Data Transformation'!$W$25,FALSE))</f>
        <v>#NUM!</v>
      </c>
      <c r="E4422">
        <f t="array" ref="E4422">IF(ISLOGICAL(D4422),"",FREQUENCY(IF('Data Transformation'!$B$425:$B$8425='Bin Analysis'!$B4419,'Data Transformation'!$G$425:$G$8425),D4422))</f>
        <v>2001</v>
      </c>
      <c r="F4422">
        <f>IF(ISLOGICAL(D4422),"",E4422-E4421)</f>
        <v>0</v>
      </c>
      <c r="G4422">
        <f>Weighting!$H$6</f>
        <v>1</v>
      </c>
      <c r="H4422">
        <f t="array" ref="H4422">FREQUENCY(IF('Data Transformation'!$B$4:$B$8425=B4419,'Data Transformation'!$G$4:$G$8425),'Bin Analysis'!$B4422)</f>
        <v>2073</v>
      </c>
      <c r="I4422">
        <f>H4422-H4421</f>
        <v>2073</v>
      </c>
      <c r="J4422">
        <f>IF(I4422=0,0,1)</f>
        <v>1</v>
      </c>
      <c r="K4422" t="e">
        <f>J4422*Weighting!$W$6</f>
        <v>#NUM!</v>
      </c>
      <c r="M4422" s="14"/>
    </row>
    <row r="4423" spans="1:25" x14ac:dyDescent="0.55000000000000004">
      <c r="A4423" s="32" t="str">
        <f>IF(Weighting!$P$7&gt;0,B4423,"")</f>
        <v/>
      </c>
      <c r="B4423" t="e">
        <f>Weighting!$C$7</f>
        <v>#DIV/0!</v>
      </c>
      <c r="C4423" t="e">
        <f>Weighting!$F$7</f>
        <v>#NUM!</v>
      </c>
      <c r="D4423" t="e">
        <f>IF(C4423=1,'Data Transformation'!$G$3+0.5*'Data Transformation'!$W$25,IF(C4424=1,D4424-'Data Transformation'!$W$25,FALSE))</f>
        <v>#NUM!</v>
      </c>
      <c r="E4423">
        <f t="array" ref="E4423">IF(ISLOGICAL(D4423),"",FREQUENCY(IF('Data Transformation'!$B$425:$B$8425='Bin Analysis'!$B4419,'Data Transformation'!$G$425:$G$8425),D4423))</f>
        <v>2001</v>
      </c>
      <c r="F4423">
        <f t="shared" ref="F4423:F4441" si="552">IF(ISLOGICAL(D4423),"",E4423-E4422)</f>
        <v>0</v>
      </c>
      <c r="G4423">
        <f>Weighting!$H$7</f>
        <v>0</v>
      </c>
      <c r="H4423">
        <f t="array" ref="H4423">FREQUENCY(IF('Data Transformation'!$B$4:$B$8425=B4419,'Data Transformation'!$G$4:$G$8425),'Bin Analysis'!$B4423)</f>
        <v>2073</v>
      </c>
      <c r="I4423">
        <f t="shared" ref="I4423:I4441" si="553">H4423-H4422</f>
        <v>0</v>
      </c>
      <c r="J4423">
        <f>IF(I4423=0,0,1)</f>
        <v>0</v>
      </c>
      <c r="K4423">
        <f>J4423*Weighting!$W$7</f>
        <v>0</v>
      </c>
      <c r="M4423" s="14"/>
    </row>
    <row r="4424" spans="1:25" x14ac:dyDescent="0.55000000000000004">
      <c r="A4424" s="32" t="str">
        <f>IF(Weighting!$P$8&gt;0,B4424,"")</f>
        <v/>
      </c>
      <c r="B4424" t="e">
        <f>Weighting!$C$8</f>
        <v>#DIV/0!</v>
      </c>
      <c r="C4424" t="e">
        <f>Weighting!$F$8</f>
        <v>#NUM!</v>
      </c>
      <c r="D4424" t="e">
        <f>IF(C4424=1,'Data Transformation'!$G$3+0.5*'Data Transformation'!$W$25,IF(C4425=1,D4425-'Data Transformation'!$W$25,FALSE))</f>
        <v>#NUM!</v>
      </c>
      <c r="E4424">
        <f t="array" ref="E4424">IF(ISLOGICAL(D4424),"",FREQUENCY(IF('Data Transformation'!$B$425:$B$8425='Bin Analysis'!$B4419,'Data Transformation'!$G$425:$G$8425),D4424))</f>
        <v>2001</v>
      </c>
      <c r="F4424">
        <f t="shared" si="552"/>
        <v>0</v>
      </c>
      <c r="G4424">
        <f>Weighting!$H$8</f>
        <v>0</v>
      </c>
      <c r="H4424">
        <f t="array" ref="H4424">FREQUENCY(IF('Data Transformation'!$B$4:$B$8425=B4419,'Data Transformation'!$G$4:$G$8425),'Bin Analysis'!$B4424)</f>
        <v>2073</v>
      </c>
      <c r="I4424">
        <f t="shared" si="553"/>
        <v>0</v>
      </c>
      <c r="J4424">
        <f t="shared" ref="J4424:J4441" si="554">IF(I4424=0,0,1)</f>
        <v>0</v>
      </c>
      <c r="K4424">
        <f>J4424*Weighting!$W$8</f>
        <v>0</v>
      </c>
      <c r="M4424" s="14"/>
    </row>
    <row r="4425" spans="1:25" x14ac:dyDescent="0.55000000000000004">
      <c r="A4425" s="32" t="str">
        <f>IF(Weighting!$P$9&gt;0,B4425,"")</f>
        <v/>
      </c>
      <c r="B4425" s="50" t="e">
        <f>Weighting!$C$9</f>
        <v>#DIV/0!</v>
      </c>
      <c r="C4425" t="e">
        <f>Weighting!$F$9</f>
        <v>#NUM!</v>
      </c>
      <c r="D4425" t="e">
        <f>IF(C4425=1,'Data Transformation'!$G$3+0.5*'Data Transformation'!$W$25,IF(C4426=1,D4426-'Data Transformation'!$W$25,FALSE))</f>
        <v>#NUM!</v>
      </c>
      <c r="E4425">
        <f t="array" ref="E4425">IF(ISLOGICAL(D4425),"",FREQUENCY(IF('Data Transformation'!$B$425:$B$8425='Bin Analysis'!$B4419,'Data Transformation'!$G$425:$G$8425),D4425))</f>
        <v>2001</v>
      </c>
      <c r="F4425">
        <f t="shared" si="552"/>
        <v>0</v>
      </c>
      <c r="G4425">
        <f>Weighting!$H$9</f>
        <v>0</v>
      </c>
      <c r="H4425">
        <f t="array" ref="H4425">FREQUENCY(IF('Data Transformation'!$B$4:$B$8425=B4419,'Data Transformation'!$G$4:$G$8425),'Bin Analysis'!$B4425)</f>
        <v>2073</v>
      </c>
      <c r="I4425">
        <f t="shared" si="553"/>
        <v>0</v>
      </c>
      <c r="J4425">
        <f t="shared" si="554"/>
        <v>0</v>
      </c>
      <c r="K4425">
        <f>J4425*Weighting!$W$9</f>
        <v>0</v>
      </c>
      <c r="M4425" s="14"/>
    </row>
    <row r="4426" spans="1:25" x14ac:dyDescent="0.55000000000000004">
      <c r="A4426" s="32" t="str">
        <f>IF(Weighting!$P$10&gt;0,B4426,"")</f>
        <v/>
      </c>
      <c r="B4426" t="e">
        <f>Weighting!$C$10</f>
        <v>#DIV/0!</v>
      </c>
      <c r="C4426" t="e">
        <f>Weighting!$F$10</f>
        <v>#NUM!</v>
      </c>
      <c r="D4426" t="e">
        <f>IF(C4426=1,'Data Transformation'!$G$3+0.5*'Data Transformation'!$W$25,IF(C4427=1,D4427-'Data Transformation'!$W$25,FALSE))</f>
        <v>#NUM!</v>
      </c>
      <c r="E4426">
        <f t="array" ref="E4426">IF(ISLOGICAL(D4426),"",FREQUENCY(IF('Data Transformation'!$B$425:$B$8425='Bin Analysis'!$B4419,'Data Transformation'!$G$425:$G$8425),D4426))</f>
        <v>2001</v>
      </c>
      <c r="F4426">
        <f t="shared" si="552"/>
        <v>0</v>
      </c>
      <c r="G4426">
        <f>Weighting!$H$10</f>
        <v>0</v>
      </c>
      <c r="H4426">
        <f t="array" ref="H4426">FREQUENCY(IF('Data Transformation'!$B$4:$B$8425=B4419,'Data Transformation'!$G$4:$G$8425),'Bin Analysis'!$B4426)</f>
        <v>2073</v>
      </c>
      <c r="I4426">
        <f t="shared" si="553"/>
        <v>0</v>
      </c>
      <c r="J4426">
        <f t="shared" si="554"/>
        <v>0</v>
      </c>
      <c r="K4426">
        <f>J4426*Weighting!$W$10</f>
        <v>0</v>
      </c>
      <c r="M4426" s="14"/>
    </row>
    <row r="4427" spans="1:25" x14ac:dyDescent="0.55000000000000004">
      <c r="A4427" s="32" t="str">
        <f>IF(Weighting!$P$11&gt;0,B4427,"")</f>
        <v/>
      </c>
      <c r="B4427" t="e">
        <f>Weighting!$C$11</f>
        <v>#DIV/0!</v>
      </c>
      <c r="C4427" t="e">
        <f>Weighting!$F$11</f>
        <v>#NUM!</v>
      </c>
      <c r="D4427" t="e">
        <f>IF(C4427=1,'Data Transformation'!$G$3+0.5*'Data Transformation'!$W$25,IF(C4428=1,D4428-'Data Transformation'!$W$25,FALSE))</f>
        <v>#NUM!</v>
      </c>
      <c r="E4427">
        <f t="array" ref="E4427">IF(ISLOGICAL(D4427),"",FREQUENCY(IF('Data Transformation'!$B$425:$B$8425='Bin Analysis'!$B4419,'Data Transformation'!$G$425:$G$8425),D4427))</f>
        <v>2001</v>
      </c>
      <c r="F4427">
        <f t="shared" si="552"/>
        <v>0</v>
      </c>
      <c r="G4427">
        <f>Weighting!$H$11</f>
        <v>0</v>
      </c>
      <c r="H4427">
        <f t="array" ref="H4427">FREQUENCY(IF('Data Transformation'!$B$4:$B$8425=B4419,'Data Transformation'!$G$4:$G$8425),'Bin Analysis'!$B4427)</f>
        <v>2073</v>
      </c>
      <c r="I4427">
        <f t="shared" si="553"/>
        <v>0</v>
      </c>
      <c r="J4427">
        <f t="shared" si="554"/>
        <v>0</v>
      </c>
      <c r="K4427">
        <f>J4427*Weighting!$W$11</f>
        <v>0</v>
      </c>
      <c r="M4427" s="14"/>
    </row>
    <row r="4428" spans="1:25" x14ac:dyDescent="0.55000000000000004">
      <c r="A4428" s="32" t="str">
        <f>IF(Weighting!$P$12&gt;0,B4428,"")</f>
        <v/>
      </c>
      <c r="B4428" t="e">
        <f>Weighting!$C$12</f>
        <v>#DIV/0!</v>
      </c>
      <c r="C4428" t="e">
        <f>Weighting!$F$12</f>
        <v>#NUM!</v>
      </c>
      <c r="D4428" t="e">
        <f>IF(C4428=1,'Data Transformation'!$G$3+0.5*'Data Transformation'!$W$25,IF(C4429=1,D4429-'Data Transformation'!$W$25,FALSE))</f>
        <v>#NUM!</v>
      </c>
      <c r="E4428">
        <f t="array" ref="E4428">IF(ISLOGICAL(D4428),"",FREQUENCY(IF('Data Transformation'!$B$425:$B$8425='Bin Analysis'!$B4419,'Data Transformation'!$G$425:$G$8425),D4428))</f>
        <v>2001</v>
      </c>
      <c r="F4428">
        <f t="shared" si="552"/>
        <v>0</v>
      </c>
      <c r="G4428">
        <f>Weighting!$H$12</f>
        <v>0</v>
      </c>
      <c r="H4428">
        <f t="array" ref="H4428">FREQUENCY(IF('Data Transformation'!$B$4:$B$8425=B4419,'Data Transformation'!$G$4:$G$8425),'Bin Analysis'!$B4428)</f>
        <v>2073</v>
      </c>
      <c r="I4428">
        <f t="shared" si="553"/>
        <v>0</v>
      </c>
      <c r="J4428">
        <f t="shared" si="554"/>
        <v>0</v>
      </c>
      <c r="K4428">
        <f>J4428*Weighting!$W$12</f>
        <v>0</v>
      </c>
      <c r="M4428" s="14"/>
    </row>
    <row r="4429" spans="1:25" x14ac:dyDescent="0.55000000000000004">
      <c r="A4429" s="32" t="str">
        <f>IF(Weighting!$P$13&gt;0,B4429,"")</f>
        <v/>
      </c>
      <c r="B4429" t="e">
        <f>Weighting!$C$13</f>
        <v>#DIV/0!</v>
      </c>
      <c r="C4429" t="e">
        <f>Weighting!$F$13</f>
        <v>#NUM!</v>
      </c>
      <c r="D4429" t="e">
        <f>IF(C4429=1,'Data Transformation'!$G$3+0.5*'Data Transformation'!$W$25,IF(C4430=1,D4430-'Data Transformation'!$W$25,FALSE))</f>
        <v>#NUM!</v>
      </c>
      <c r="E4429">
        <f t="array" ref="E4429">IF(ISLOGICAL(D4429),"",FREQUENCY(IF('Data Transformation'!$B$425:$B$8425='Bin Analysis'!$B4419,'Data Transformation'!$G$425:$G$8425),D4429))</f>
        <v>2001</v>
      </c>
      <c r="F4429">
        <f t="shared" si="552"/>
        <v>0</v>
      </c>
      <c r="G4429">
        <f>Weighting!$H$13</f>
        <v>0</v>
      </c>
      <c r="H4429">
        <f t="array" ref="H4429">FREQUENCY(IF('Data Transformation'!$B$4:$B$8425=B4419,'Data Transformation'!$G$4:$G$8425),'Bin Analysis'!$B4429)</f>
        <v>2073</v>
      </c>
      <c r="I4429">
        <f t="shared" si="553"/>
        <v>0</v>
      </c>
      <c r="J4429">
        <f t="shared" si="554"/>
        <v>0</v>
      </c>
      <c r="K4429">
        <f>J4429*Weighting!$W$13</f>
        <v>0</v>
      </c>
      <c r="M4429" s="14"/>
    </row>
    <row r="4430" spans="1:25" x14ac:dyDescent="0.55000000000000004">
      <c r="A4430" s="32" t="str">
        <f>IF(Weighting!$P$14&gt;0,B4430,"")</f>
        <v/>
      </c>
      <c r="B4430" t="e">
        <f>Weighting!$C$14</f>
        <v>#DIV/0!</v>
      </c>
      <c r="C4430" t="e">
        <f>Weighting!$F$14</f>
        <v>#NUM!</v>
      </c>
      <c r="D4430" t="e">
        <f>IF(C4430=1,'Data Transformation'!$G$3+0.5*'Data Transformation'!$W$25,IF(C4431=1,D4431-'Data Transformation'!$W$25,FALSE))</f>
        <v>#NUM!</v>
      </c>
      <c r="E4430">
        <f t="array" ref="E4430">IF(ISLOGICAL(D4430),"",FREQUENCY(IF('Data Transformation'!$B$425:$B$8425='Bin Analysis'!$B4419,'Data Transformation'!$G$425:$G$8425),D4430))</f>
        <v>2001</v>
      </c>
      <c r="F4430">
        <f t="shared" si="552"/>
        <v>0</v>
      </c>
      <c r="G4430">
        <f>Weighting!$H$14</f>
        <v>0</v>
      </c>
      <c r="H4430">
        <f t="array" ref="H4430">FREQUENCY(IF('Data Transformation'!$B$4:$B$8425=B4419,'Data Transformation'!$G$4:$G$8425),'Bin Analysis'!$B4430)</f>
        <v>2073</v>
      </c>
      <c r="I4430">
        <f t="shared" si="553"/>
        <v>0</v>
      </c>
      <c r="J4430">
        <f t="shared" si="554"/>
        <v>0</v>
      </c>
      <c r="K4430">
        <f>J4430*Weighting!$W$14</f>
        <v>0</v>
      </c>
      <c r="M4430" s="14"/>
    </row>
    <row r="4431" spans="1:25" x14ac:dyDescent="0.55000000000000004">
      <c r="A4431" s="32" t="str">
        <f>IF(Weighting!$P$15&gt;0,B4431,"")</f>
        <v/>
      </c>
      <c r="B4431" t="e">
        <f>Weighting!$C$15</f>
        <v>#DIV/0!</v>
      </c>
      <c r="C4431" t="e">
        <f>Weighting!$F$15</f>
        <v>#NUM!</v>
      </c>
      <c r="D4431" t="e">
        <f>IF(C4431=1,'Data Transformation'!$G$3+0.5*'Data Transformation'!$W$25,IF(C4432=1,D4432-'Data Transformation'!$W$25,FALSE))</f>
        <v>#NUM!</v>
      </c>
      <c r="E4431">
        <f t="array" ref="E4431">IF(ISLOGICAL(D4431),"",FREQUENCY(IF('Data Transformation'!$B$425:$B$8425='Bin Analysis'!$B4419,'Data Transformation'!$G$425:$G$8425),D4431))</f>
        <v>2001</v>
      </c>
      <c r="F4431">
        <f t="shared" si="552"/>
        <v>0</v>
      </c>
      <c r="G4431">
        <f>Weighting!$H$15</f>
        <v>0</v>
      </c>
      <c r="H4431">
        <f t="array" ref="H4431">FREQUENCY(IF('Data Transformation'!$B$4:$B$8425=B4419,'Data Transformation'!$G$4:$G$8425),'Bin Analysis'!$B4431)</f>
        <v>2073</v>
      </c>
      <c r="I4431">
        <f t="shared" si="553"/>
        <v>0</v>
      </c>
      <c r="J4431">
        <f t="shared" si="554"/>
        <v>0</v>
      </c>
      <c r="K4431">
        <f>J4431*Weighting!$W$15</f>
        <v>0</v>
      </c>
      <c r="M4431" s="14"/>
    </row>
    <row r="4432" spans="1:25" x14ac:dyDescent="0.55000000000000004">
      <c r="A4432" s="32" t="str">
        <f>IF(Weighting!$P$16&gt;0,B4432,"")</f>
        <v/>
      </c>
      <c r="B4432" t="e">
        <f>Weighting!$C$16</f>
        <v>#DIV/0!</v>
      </c>
      <c r="C4432" t="e">
        <f>Weighting!$F$16</f>
        <v>#NUM!</v>
      </c>
      <c r="D4432" t="e">
        <f>IF(C4432=1,'Data Transformation'!$G$3+0.5*'Data Transformation'!$W$25,IF(C4433=1,D4433-'Data Transformation'!$W$25,FALSE))</f>
        <v>#NUM!</v>
      </c>
      <c r="E4432">
        <f t="array" ref="E4432">IF(ISLOGICAL(D4432),"",FREQUENCY(IF('Data Transformation'!$B$425:$B$8425='Bin Analysis'!$B4419,'Data Transformation'!$G$425:$G$8425),D4432))</f>
        <v>2001</v>
      </c>
      <c r="F4432">
        <f t="shared" si="552"/>
        <v>0</v>
      </c>
      <c r="G4432">
        <f>Weighting!$H$16</f>
        <v>0</v>
      </c>
      <c r="H4432">
        <f t="array" ref="H4432">FREQUENCY(IF('Data Transformation'!$B$4:$B$8425=B4419,'Data Transformation'!$G$4:$G$8425),'Bin Analysis'!$B4432)</f>
        <v>2073</v>
      </c>
      <c r="I4432">
        <f t="shared" si="553"/>
        <v>0</v>
      </c>
      <c r="J4432">
        <f t="shared" si="554"/>
        <v>0</v>
      </c>
      <c r="K4432">
        <f>J4432*Weighting!$W$16</f>
        <v>0</v>
      </c>
      <c r="M4432" s="14"/>
    </row>
    <row r="4433" spans="1:25" x14ac:dyDescent="0.55000000000000004">
      <c r="A4433" s="32" t="str">
        <f>IF(Weighting!$P$17&gt;0,B4433,"")</f>
        <v/>
      </c>
      <c r="B4433" t="e">
        <f>Weighting!$C$17</f>
        <v>#DIV/0!</v>
      </c>
      <c r="C4433" t="e">
        <f>Weighting!$F$17</f>
        <v>#NUM!</v>
      </c>
      <c r="D4433" t="e">
        <f>IF(C4433=1,'Data Transformation'!$G$3+0.5*'Data Transformation'!$W$25,IF(C4434=1,D4434-'Data Transformation'!$W$25,FALSE))</f>
        <v>#NUM!</v>
      </c>
      <c r="E4433">
        <f t="array" ref="E4433">IF(ISLOGICAL(D4433),"",FREQUENCY(IF('Data Transformation'!$B$425:$B$8425='Bin Analysis'!$B4419,'Data Transformation'!$G$425:$G$8425),D4433))</f>
        <v>2001</v>
      </c>
      <c r="F4433">
        <f t="shared" si="552"/>
        <v>0</v>
      </c>
      <c r="G4433">
        <f>Weighting!$H$17</f>
        <v>0</v>
      </c>
      <c r="H4433">
        <f t="array" ref="H4433">FREQUENCY(IF('Data Transformation'!$B$4:$B$8425=B4419,'Data Transformation'!$G$4:$G$8425),'Bin Analysis'!$B4433)</f>
        <v>2073</v>
      </c>
      <c r="I4433">
        <f t="shared" si="553"/>
        <v>0</v>
      </c>
      <c r="J4433">
        <f t="shared" si="554"/>
        <v>0</v>
      </c>
      <c r="K4433">
        <f>J4433*Weighting!$W$17</f>
        <v>0</v>
      </c>
      <c r="M4433" s="14"/>
    </row>
    <row r="4434" spans="1:25" x14ac:dyDescent="0.55000000000000004">
      <c r="A4434" s="32" t="str">
        <f>IF(Weighting!$P$18&gt;0,B4434,"")</f>
        <v/>
      </c>
      <c r="B4434" t="e">
        <f>Weighting!$C$18</f>
        <v>#DIV/0!</v>
      </c>
      <c r="C4434" t="e">
        <f>Weighting!$F$18</f>
        <v>#NUM!</v>
      </c>
      <c r="D4434" t="e">
        <f>IF(C4434=1,'Data Transformation'!$G$3+0.5*'Data Transformation'!$W$25,IF(C4435=1,D4435-'Data Transformation'!$W$25,FALSE))</f>
        <v>#NUM!</v>
      </c>
      <c r="E4434">
        <f t="array" ref="E4434">IF(ISLOGICAL(D4434),"",FREQUENCY(IF('Data Transformation'!$B$425:$B$8425='Bin Analysis'!$B4419,'Data Transformation'!$G$425:$G$8425),D4434))</f>
        <v>2001</v>
      </c>
      <c r="F4434">
        <f t="shared" si="552"/>
        <v>0</v>
      </c>
      <c r="G4434">
        <f>Weighting!$H$18</f>
        <v>0</v>
      </c>
      <c r="H4434">
        <f t="array" ref="H4434">FREQUENCY(IF('Data Transformation'!$B$4:$B$8425=B4419,'Data Transformation'!$G$4:$G$8425),'Bin Analysis'!$B4434)</f>
        <v>2073</v>
      </c>
      <c r="I4434">
        <f t="shared" si="553"/>
        <v>0</v>
      </c>
      <c r="J4434">
        <f t="shared" si="554"/>
        <v>0</v>
      </c>
      <c r="K4434">
        <f>J4434*Weighting!$W$18</f>
        <v>0</v>
      </c>
      <c r="M4434" s="14"/>
    </row>
    <row r="4435" spans="1:25" x14ac:dyDescent="0.55000000000000004">
      <c r="A4435" s="32" t="str">
        <f>IF(Weighting!$P$19&gt;0,B4435,"")</f>
        <v/>
      </c>
      <c r="B4435" t="e">
        <f>Weighting!$C$19</f>
        <v>#DIV/0!</v>
      </c>
      <c r="C4435" t="e">
        <f>Weighting!$F$19</f>
        <v>#NUM!</v>
      </c>
      <c r="D4435" t="e">
        <f>IF(C4435=1,'Data Transformation'!$G$3+0.5*'Data Transformation'!$W$25,IF(C4436=1,D4436-'Data Transformation'!$W$25,FALSE))</f>
        <v>#NUM!</v>
      </c>
      <c r="E4435">
        <f t="array" ref="E4435">IF(ISLOGICAL(D4435),"",FREQUENCY(IF('Data Transformation'!$B$425:$B$8425='Bin Analysis'!$B4419,'Data Transformation'!$G$425:$G$8425),D4435))</f>
        <v>2001</v>
      </c>
      <c r="F4435">
        <f t="shared" si="552"/>
        <v>0</v>
      </c>
      <c r="G4435">
        <f>Weighting!$H$19</f>
        <v>0</v>
      </c>
      <c r="H4435">
        <f t="array" ref="H4435">FREQUENCY(IF('Data Transformation'!$B$4:$B$8425=B4419,'Data Transformation'!$G$4:$G$8425),'Bin Analysis'!$B4435)</f>
        <v>2073</v>
      </c>
      <c r="I4435">
        <f t="shared" si="553"/>
        <v>0</v>
      </c>
      <c r="J4435">
        <f t="shared" si="554"/>
        <v>0</v>
      </c>
      <c r="K4435">
        <f>J4435*Weighting!$W$19</f>
        <v>0</v>
      </c>
      <c r="M4435" s="14"/>
    </row>
    <row r="4436" spans="1:25" x14ac:dyDescent="0.55000000000000004">
      <c r="A4436" s="32" t="str">
        <f>IF(Weighting!$P$20&gt;0,B4436,"")</f>
        <v/>
      </c>
      <c r="B4436" t="e">
        <f>Weighting!$C$20</f>
        <v>#DIV/0!</v>
      </c>
      <c r="C4436" t="e">
        <f>Weighting!$F$20</f>
        <v>#NUM!</v>
      </c>
      <c r="D4436" t="e">
        <f>IF(C4436=1,'Data Transformation'!$G$3+0.5*'Data Transformation'!$W$25,IF(C4437=1,D4437-'Data Transformation'!$W$25,FALSE))</f>
        <v>#NUM!</v>
      </c>
      <c r="E4436">
        <f t="array" ref="E4436">IF(ISLOGICAL(D4436),"",FREQUENCY(IF('Data Transformation'!$B$425:$B$8425='Bin Analysis'!$B4419,'Data Transformation'!$G$425:$G$8425),D4436))</f>
        <v>2001</v>
      </c>
      <c r="F4436">
        <f t="shared" si="552"/>
        <v>0</v>
      </c>
      <c r="G4436">
        <f>Weighting!$H$20</f>
        <v>0</v>
      </c>
      <c r="H4436">
        <f t="array" ref="H4436">FREQUENCY(IF('Data Transformation'!$B$4:$B$8425=B4419,'Data Transformation'!$G$4:$G$8425),'Bin Analysis'!$B4436)</f>
        <v>2073</v>
      </c>
      <c r="I4436">
        <f t="shared" si="553"/>
        <v>0</v>
      </c>
      <c r="J4436">
        <f t="shared" si="554"/>
        <v>0</v>
      </c>
      <c r="K4436">
        <f>J4436*Weighting!$W$20</f>
        <v>0</v>
      </c>
      <c r="M4436" s="14"/>
    </row>
    <row r="4437" spans="1:25" x14ac:dyDescent="0.55000000000000004">
      <c r="A4437" s="32" t="str">
        <f>IF(Weighting!$P$21&gt;0,B4437,"")</f>
        <v/>
      </c>
      <c r="B4437" t="e">
        <f>Weighting!$C$21</f>
        <v>#DIV/0!</v>
      </c>
      <c r="C4437" t="e">
        <f>Weighting!$F$21</f>
        <v>#NUM!</v>
      </c>
      <c r="D4437" t="e">
        <f>IF(C4437=1,'Data Transformation'!$G$3+0.5*'Data Transformation'!$W$25,IF(C4438=1,D4438-'Data Transformation'!$W$25,FALSE))</f>
        <v>#NUM!</v>
      </c>
      <c r="E4437">
        <f t="array" ref="E4437">IF(ISLOGICAL(D4437),"",FREQUENCY(IF('Data Transformation'!$B$425:$B$8425='Bin Analysis'!$B4419,'Data Transformation'!$G$425:$G$8425),D4437))</f>
        <v>2001</v>
      </c>
      <c r="F4437">
        <f t="shared" si="552"/>
        <v>0</v>
      </c>
      <c r="G4437">
        <f>Weighting!$H$21</f>
        <v>0</v>
      </c>
      <c r="H4437">
        <f t="array" ref="H4437">FREQUENCY(IF('Data Transformation'!$B$4:$B$8425=B4419,'Data Transformation'!$G$4:$G$8425),'Bin Analysis'!$B4437)</f>
        <v>2073</v>
      </c>
      <c r="I4437">
        <f t="shared" si="553"/>
        <v>0</v>
      </c>
      <c r="J4437">
        <f t="shared" si="554"/>
        <v>0</v>
      </c>
      <c r="K4437">
        <f>J4437*Weighting!$W$21</f>
        <v>0</v>
      </c>
      <c r="M4437" s="14"/>
    </row>
    <row r="4438" spans="1:25" x14ac:dyDescent="0.55000000000000004">
      <c r="A4438" s="32" t="str">
        <f>IF(Weighting!$P$22&gt;0,B4438,"")</f>
        <v/>
      </c>
      <c r="B4438" t="e">
        <f>Weighting!$C$22</f>
        <v>#DIV/0!</v>
      </c>
      <c r="C4438" t="e">
        <f>Weighting!$F$22</f>
        <v>#NUM!</v>
      </c>
      <c r="D4438" t="e">
        <f>IF(C4438=1,'Data Transformation'!$G$3+0.5*'Data Transformation'!$W$25,IF(C4439=1,D4439-'Data Transformation'!$W$25,FALSE))</f>
        <v>#NUM!</v>
      </c>
      <c r="E4438">
        <f t="array" ref="E4438">IF(ISLOGICAL(D4438),"",FREQUENCY(IF('Data Transformation'!$B$425:$B$8425='Bin Analysis'!$B4419,'Data Transformation'!$G$425:$G$8425),D4438))</f>
        <v>2001</v>
      </c>
      <c r="F4438">
        <f t="shared" si="552"/>
        <v>0</v>
      </c>
      <c r="G4438">
        <f>Weighting!$H$22</f>
        <v>0</v>
      </c>
      <c r="H4438">
        <f t="array" ref="H4438">FREQUENCY(IF('Data Transformation'!$B$4:$B$8425=B4419,'Data Transformation'!$G$4:$G$8425),'Bin Analysis'!$B4438)</f>
        <v>2073</v>
      </c>
      <c r="I4438">
        <f t="shared" si="553"/>
        <v>0</v>
      </c>
      <c r="J4438">
        <f t="shared" si="554"/>
        <v>0</v>
      </c>
      <c r="K4438">
        <f>J4438*Weighting!$W$22</f>
        <v>0</v>
      </c>
      <c r="M4438" s="14"/>
    </row>
    <row r="4439" spans="1:25" x14ac:dyDescent="0.55000000000000004">
      <c r="A4439" s="32" t="str">
        <f>IF(Weighting!$P$23&gt;0,B4439,"")</f>
        <v/>
      </c>
      <c r="B4439" t="e">
        <f>Weighting!$C$23</f>
        <v>#DIV/0!</v>
      </c>
      <c r="C4439" t="e">
        <f>Weighting!$F$23</f>
        <v>#NUM!</v>
      </c>
      <c r="D4439" t="e">
        <f>IF(C4439=1,'Data Transformation'!$G$3+0.5*'Data Transformation'!$W$25,IF(C4440=1,D4440-'Data Transformation'!$W$25,FALSE))</f>
        <v>#NUM!</v>
      </c>
      <c r="E4439">
        <f t="array" ref="E4439">IF(ISLOGICAL(D4439),"",FREQUENCY(IF('Data Transformation'!$B$425:$B$8425='Bin Analysis'!$B4419,'Data Transformation'!$G$425:$G$8425),D4439))</f>
        <v>2001</v>
      </c>
      <c r="F4439">
        <f t="shared" si="552"/>
        <v>0</v>
      </c>
      <c r="G4439">
        <f>Weighting!$H$23</f>
        <v>0</v>
      </c>
      <c r="H4439">
        <f t="array" ref="H4439">FREQUENCY(IF('Data Transformation'!$B$4:$B$8425=B4419,'Data Transformation'!$G$4:$G$8425),'Bin Analysis'!$B4439)</f>
        <v>2073</v>
      </c>
      <c r="I4439">
        <f t="shared" si="553"/>
        <v>0</v>
      </c>
      <c r="J4439">
        <f t="shared" si="554"/>
        <v>0</v>
      </c>
      <c r="K4439">
        <f>J4439*Weighting!$W$23</f>
        <v>0</v>
      </c>
      <c r="M4439" s="14"/>
    </row>
    <row r="4440" spans="1:25" x14ac:dyDescent="0.55000000000000004">
      <c r="A4440" s="32" t="str">
        <f>IF(Weighting!$P$24&gt;0,B4440,"")</f>
        <v/>
      </c>
      <c r="B4440" t="e">
        <f>Weighting!$C$24</f>
        <v>#DIV/0!</v>
      </c>
      <c r="C4440" t="e">
        <f>Weighting!$F$24</f>
        <v>#NUM!</v>
      </c>
      <c r="D4440" t="e">
        <f>IF(C4440=1,'Data Transformation'!$G$3+0.5*'Data Transformation'!$W$25,IF(C4441=1,D4441-'Data Transformation'!$W$25,FALSE))</f>
        <v>#NUM!</v>
      </c>
      <c r="E4440">
        <f t="array" ref="E4440">IF(ISLOGICAL(D4440),"",FREQUENCY(IF('Data Transformation'!$B$425:$B$8425='Bin Analysis'!$B4419,'Data Transformation'!$G$425:$G$8425),D4440))</f>
        <v>2001</v>
      </c>
      <c r="F4440">
        <f t="shared" si="552"/>
        <v>0</v>
      </c>
      <c r="G4440">
        <f>Weighting!$H$24</f>
        <v>0</v>
      </c>
      <c r="H4440">
        <f t="array" ref="H4440">FREQUENCY(IF('Data Transformation'!$B$4:$B$8425=B4419,'Data Transformation'!$G$4:$G$8425),'Bin Analysis'!$B4440)</f>
        <v>2073</v>
      </c>
      <c r="I4440">
        <f t="shared" si="553"/>
        <v>0</v>
      </c>
      <c r="J4440">
        <f t="shared" si="554"/>
        <v>0</v>
      </c>
      <c r="K4440">
        <f>J4440*Weighting!$W$24</f>
        <v>0</v>
      </c>
      <c r="M4440" s="14"/>
    </row>
    <row r="4441" spans="1:25" x14ac:dyDescent="0.55000000000000004">
      <c r="A4441" s="32" t="str">
        <f>IF(Weighting!$P$25&gt;0,B4441,"")</f>
        <v/>
      </c>
      <c r="B4441" t="e">
        <f>Weighting!$C$25</f>
        <v>#DIV/0!</v>
      </c>
      <c r="C4441" t="e">
        <f>Weighting!$F$25</f>
        <v>#NUM!</v>
      </c>
      <c r="D4441" t="e">
        <f>IF(C4441=1,'Data Transformation'!$G$3+0.5*'Data Transformation'!$W$25,IF(C4442=1,D4442-'Data Transformation'!$W$25,FALSE))</f>
        <v>#NUM!</v>
      </c>
      <c r="E4441">
        <f t="array" ref="E4441">IF(ISLOGICAL(D4441),"",FREQUENCY(IF('Data Transformation'!$B$425:$B$8425='Bin Analysis'!$B4419,'Data Transformation'!$G$425:$G$8425),D4441))</f>
        <v>2001</v>
      </c>
      <c r="F4441">
        <f t="shared" si="552"/>
        <v>0</v>
      </c>
      <c r="G4441">
        <f>Weighting!$H$25</f>
        <v>0</v>
      </c>
      <c r="H4441">
        <f t="array" ref="H4441">FREQUENCY(IF('Data Transformation'!$B$4:$B$8425=B4419,'Data Transformation'!$G$4:$G$8425),'Bin Analysis'!$B4441)</f>
        <v>2073</v>
      </c>
      <c r="I4441">
        <f t="shared" si="553"/>
        <v>0</v>
      </c>
      <c r="J4441">
        <f t="shared" si="554"/>
        <v>0</v>
      </c>
      <c r="K4441">
        <f>J4441*Weighting!$W$25</f>
        <v>0</v>
      </c>
      <c r="M4441" s="14"/>
    </row>
    <row r="4442" spans="1:25" x14ac:dyDescent="0.55000000000000004">
      <c r="N4442" s="57"/>
      <c r="O4442"/>
      <c r="P4442"/>
      <c r="Q4442"/>
      <c r="R4442"/>
    </row>
    <row r="4443" spans="1:25" ht="23.35" x14ac:dyDescent="0.8">
      <c r="A4443" s="21" t="s">
        <v>0</v>
      </c>
      <c r="B4443" s="21" t="str">
        <f>IFERROR(VLOOKUP(C4443,'Data Transformation'!$L$6:$M$426,2,FALSE),"")</f>
        <v/>
      </c>
      <c r="C4443" s="21">
        <f>C4419+1</f>
        <v>185</v>
      </c>
      <c r="D4443" s="21"/>
      <c r="E4443" s="21"/>
      <c r="F4443" s="21"/>
      <c r="G4443" s="21"/>
      <c r="H4443" s="22"/>
      <c r="I4443" s="22"/>
      <c r="J4443" s="22"/>
      <c r="K4443" s="21"/>
      <c r="L4443" s="21" t="str">
        <f>B4443</f>
        <v/>
      </c>
      <c r="M4443" s="23" t="e">
        <f>INDEX('Data Transformation'!$O$4:$O$424,MATCH($B4443,'Data Transformation'!$M$4:$M$424,0),MATCH($M$2,'Data Transformation'!$O$3,0))</f>
        <v>#N/A</v>
      </c>
      <c r="N4443" s="27" t="e">
        <f>IF('Input and Summary Results'!$J$16="minimum",'Bin Analysis'!X4444/(M4443-1),'Bin Analysis'!Y4443/('Bin Analysis'!M4443-1))</f>
        <v>#N/A</v>
      </c>
      <c r="O4443" s="27" t="e">
        <f>IF(M4443=FALSE,NA(),(VLOOKUP(1,C4446:K4465,4,FALSE))/(M4443-1))</f>
        <v>#N/A</v>
      </c>
      <c r="P4443" s="27" t="e">
        <f>IF(M4443=FALSE,NA(),SUM(J4446:J4465)/Weighting!$S$5)</f>
        <v>#N/A</v>
      </c>
      <c r="Q4443" s="27" t="e">
        <f>IF(M4443=FALSE,NA(),SUM(K4446:K4465)/Weighting!$S$6)</f>
        <v>#N/A</v>
      </c>
      <c r="R4443" s="27" t="e">
        <f>IF(M4443=FALSE,NA(),(VLOOKUP(1,G4446:K4465,3,FALSE))/(M4443-1))</f>
        <v>#N/A</v>
      </c>
      <c r="S4443" s="22" t="e">
        <f>IF(M4443=FALSE,NA(),IF(SUM(J4446:J4465)=2,"yes","no"))</f>
        <v>#N/A</v>
      </c>
      <c r="X4443" s="2" cm="2">
        <f t="array" ref="X4443:X4444">FREQUENCY(IF('Data Transformation'!$B$425:$B$6424='Bin Analysis'!L4443,'Data Transformation'!$G$425:$G$6424),'Data Transformation'!$U$11)</f>
        <v>0</v>
      </c>
      <c r="Y4443" s="2" cm="2">
        <f t="array" ref="Y4443:Y4444">FREQUENCY(IF('Data Transformation'!$B$425:$B$6424='Bin Analysis'!L4443,'Data Transformation'!$G$425:$G$6424),'Data Transformation'!$U$12)</f>
        <v>0</v>
      </c>
    </row>
    <row r="4444" spans="1:25" x14ac:dyDescent="0.55000000000000004">
      <c r="A4444" s="14" t="s">
        <v>67</v>
      </c>
      <c r="B4444" t="s">
        <v>47</v>
      </c>
      <c r="C4444" t="s">
        <v>5</v>
      </c>
      <c r="D4444" t="s">
        <v>100</v>
      </c>
      <c r="E4444" t="s">
        <v>101</v>
      </c>
      <c r="F4444" t="s">
        <v>102</v>
      </c>
      <c r="G4444" t="s">
        <v>70</v>
      </c>
      <c r="H4444" t="s">
        <v>31</v>
      </c>
      <c r="I4444" t="s">
        <v>32</v>
      </c>
      <c r="J4444" t="s">
        <v>46</v>
      </c>
      <c r="K4444" s="14" t="s">
        <v>45</v>
      </c>
      <c r="M4444" s="14"/>
      <c r="X4444" s="2">
        <v>0</v>
      </c>
      <c r="Y4444" s="2">
        <v>0</v>
      </c>
    </row>
    <row r="4445" spans="1:25" x14ac:dyDescent="0.55000000000000004">
      <c r="A4445" s="32"/>
      <c r="D4445" t="e">
        <f>IF(C4445=1,'Data Transformation'!$G$3+0.5*'Data Transformation'!$W$25,IF(C4446=1,D4446-'Data Transformation'!$W$25,FALSE))</f>
        <v>#NUM!</v>
      </c>
      <c r="E4445">
        <f t="array" ref="E4445">IF(ISLOGICAL(D4445),"",FREQUENCY(IF('Data Transformation'!$B$425:$B$8425='Bin Analysis'!$B4443,'Data Transformation'!$G$425:$G$8425),D4445))</f>
        <v>2001</v>
      </c>
      <c r="F4445" t="e">
        <f>IF(ISLOGICAL(D4445),"",E4445-E4444)</f>
        <v>#VALUE!</v>
      </c>
      <c r="M4445" s="14"/>
    </row>
    <row r="4446" spans="1:25" x14ac:dyDescent="0.55000000000000004">
      <c r="A4446" s="32" t="e">
        <f>IF(Weighting!$P$6&gt;0,B4446,"")</f>
        <v>#NUM!</v>
      </c>
      <c r="B4446" t="e">
        <f>Weighting!$C$6</f>
        <v>#DIV/0!</v>
      </c>
      <c r="C4446" t="e">
        <f>Weighting!$F$6</f>
        <v>#NUM!</v>
      </c>
      <c r="D4446" t="e">
        <f>IF(C4446=1,'Data Transformation'!$G$3+0.5*'Data Transformation'!$W$25,IF(C4447=1,D4447-'Data Transformation'!$W$25,FALSE))</f>
        <v>#NUM!</v>
      </c>
      <c r="E4446">
        <f t="array" ref="E4446">IF(ISLOGICAL(D4446),"",FREQUENCY(IF('Data Transformation'!$B$425:$B$8425='Bin Analysis'!$B4443,'Data Transformation'!$G$425:$G$8425),D4446))</f>
        <v>2001</v>
      </c>
      <c r="F4446">
        <f>IF(ISLOGICAL(D4446),"",E4446-E4445)</f>
        <v>0</v>
      </c>
      <c r="G4446">
        <f>Weighting!$H$6</f>
        <v>1</v>
      </c>
      <c r="H4446">
        <f t="array" ref="H4446">FREQUENCY(IF('Data Transformation'!$B$4:$B$8425=B4443,'Data Transformation'!$G$4:$G$8425),'Bin Analysis'!$B4446)</f>
        <v>2073</v>
      </c>
      <c r="I4446">
        <f>H4446-H4445</f>
        <v>2073</v>
      </c>
      <c r="J4446">
        <f>IF(I4446=0,0,1)</f>
        <v>1</v>
      </c>
      <c r="K4446" t="e">
        <f>J4446*Weighting!$W$6</f>
        <v>#NUM!</v>
      </c>
      <c r="M4446" s="14"/>
    </row>
    <row r="4447" spans="1:25" x14ac:dyDescent="0.55000000000000004">
      <c r="A4447" s="32" t="str">
        <f>IF(Weighting!$P$7&gt;0,B4447,"")</f>
        <v/>
      </c>
      <c r="B4447" t="e">
        <f>Weighting!$C$7</f>
        <v>#DIV/0!</v>
      </c>
      <c r="C4447" t="e">
        <f>Weighting!$F$7</f>
        <v>#NUM!</v>
      </c>
      <c r="D4447" t="e">
        <f>IF(C4447=1,'Data Transformation'!$G$3+0.5*'Data Transformation'!$W$25,IF(C4448=1,D4448-'Data Transformation'!$W$25,FALSE))</f>
        <v>#NUM!</v>
      </c>
      <c r="E4447">
        <f t="array" ref="E4447">IF(ISLOGICAL(D4447),"",FREQUENCY(IF('Data Transformation'!$B$425:$B$8425='Bin Analysis'!$B4443,'Data Transformation'!$G$425:$G$8425),D4447))</f>
        <v>2001</v>
      </c>
      <c r="F4447">
        <f t="shared" ref="F4447:F4465" si="555">IF(ISLOGICAL(D4447),"",E4447-E4446)</f>
        <v>0</v>
      </c>
      <c r="G4447">
        <f>Weighting!$H$7</f>
        <v>0</v>
      </c>
      <c r="H4447">
        <f t="array" ref="H4447">FREQUENCY(IF('Data Transformation'!$B$4:$B$8425=B4443,'Data Transformation'!$G$4:$G$8425),'Bin Analysis'!$B4447)</f>
        <v>2073</v>
      </c>
      <c r="I4447">
        <f t="shared" ref="I4447:I4465" si="556">H4447-H4446</f>
        <v>0</v>
      </c>
      <c r="J4447">
        <f>IF(I4447=0,0,1)</f>
        <v>0</v>
      </c>
      <c r="K4447">
        <f>J4447*Weighting!$W$7</f>
        <v>0</v>
      </c>
      <c r="M4447" s="14"/>
    </row>
    <row r="4448" spans="1:25" x14ac:dyDescent="0.55000000000000004">
      <c r="A4448" s="32" t="str">
        <f>IF(Weighting!$P$8&gt;0,B4448,"")</f>
        <v/>
      </c>
      <c r="B4448" t="e">
        <f>Weighting!$C$8</f>
        <v>#DIV/0!</v>
      </c>
      <c r="C4448" t="e">
        <f>Weighting!$F$8</f>
        <v>#NUM!</v>
      </c>
      <c r="D4448" t="e">
        <f>IF(C4448=1,'Data Transformation'!$G$3+0.5*'Data Transformation'!$W$25,IF(C4449=1,D4449-'Data Transformation'!$W$25,FALSE))</f>
        <v>#NUM!</v>
      </c>
      <c r="E4448">
        <f t="array" ref="E4448">IF(ISLOGICAL(D4448),"",FREQUENCY(IF('Data Transformation'!$B$425:$B$8425='Bin Analysis'!$B4443,'Data Transformation'!$G$425:$G$8425),D4448))</f>
        <v>2001</v>
      </c>
      <c r="F4448">
        <f t="shared" si="555"/>
        <v>0</v>
      </c>
      <c r="G4448">
        <f>Weighting!$H$8</f>
        <v>0</v>
      </c>
      <c r="H4448">
        <f t="array" ref="H4448">FREQUENCY(IF('Data Transformation'!$B$4:$B$8425=B4443,'Data Transformation'!$G$4:$G$8425),'Bin Analysis'!$B4448)</f>
        <v>2073</v>
      </c>
      <c r="I4448">
        <f t="shared" si="556"/>
        <v>0</v>
      </c>
      <c r="J4448">
        <f t="shared" ref="J4448:J4465" si="557">IF(I4448=0,0,1)</f>
        <v>0</v>
      </c>
      <c r="K4448">
        <f>J4448*Weighting!$W$8</f>
        <v>0</v>
      </c>
      <c r="M4448" s="14"/>
    </row>
    <row r="4449" spans="1:13" x14ac:dyDescent="0.55000000000000004">
      <c r="A4449" s="32" t="str">
        <f>IF(Weighting!$P$9&gt;0,B4449,"")</f>
        <v/>
      </c>
      <c r="B4449" s="50" t="e">
        <f>Weighting!$C$9</f>
        <v>#DIV/0!</v>
      </c>
      <c r="C4449" t="e">
        <f>Weighting!$F$9</f>
        <v>#NUM!</v>
      </c>
      <c r="D4449" t="e">
        <f>IF(C4449=1,'Data Transformation'!$G$3+0.5*'Data Transformation'!$W$25,IF(C4450=1,D4450-'Data Transformation'!$W$25,FALSE))</f>
        <v>#NUM!</v>
      </c>
      <c r="E4449">
        <f t="array" ref="E4449">IF(ISLOGICAL(D4449),"",FREQUENCY(IF('Data Transformation'!$B$425:$B$8425='Bin Analysis'!$B4443,'Data Transformation'!$G$425:$G$8425),D4449))</f>
        <v>2001</v>
      </c>
      <c r="F4449">
        <f t="shared" si="555"/>
        <v>0</v>
      </c>
      <c r="G4449">
        <f>Weighting!$H$9</f>
        <v>0</v>
      </c>
      <c r="H4449">
        <f t="array" ref="H4449">FREQUENCY(IF('Data Transformation'!$B$4:$B$8425=B4443,'Data Transformation'!$G$4:$G$8425),'Bin Analysis'!$B4449)</f>
        <v>2073</v>
      </c>
      <c r="I4449">
        <f t="shared" si="556"/>
        <v>0</v>
      </c>
      <c r="J4449">
        <f t="shared" si="557"/>
        <v>0</v>
      </c>
      <c r="K4449">
        <f>J4449*Weighting!$W$9</f>
        <v>0</v>
      </c>
      <c r="M4449" s="14"/>
    </row>
    <row r="4450" spans="1:13" x14ac:dyDescent="0.55000000000000004">
      <c r="A4450" s="32" t="str">
        <f>IF(Weighting!$P$10&gt;0,B4450,"")</f>
        <v/>
      </c>
      <c r="B4450" t="e">
        <f>Weighting!$C$10</f>
        <v>#DIV/0!</v>
      </c>
      <c r="C4450" t="e">
        <f>Weighting!$F$10</f>
        <v>#NUM!</v>
      </c>
      <c r="D4450" t="e">
        <f>IF(C4450=1,'Data Transformation'!$G$3+0.5*'Data Transformation'!$W$25,IF(C4451=1,D4451-'Data Transformation'!$W$25,FALSE))</f>
        <v>#NUM!</v>
      </c>
      <c r="E4450">
        <f t="array" ref="E4450">IF(ISLOGICAL(D4450),"",FREQUENCY(IF('Data Transformation'!$B$425:$B$8425='Bin Analysis'!$B4443,'Data Transformation'!$G$425:$G$8425),D4450))</f>
        <v>2001</v>
      </c>
      <c r="F4450">
        <f t="shared" si="555"/>
        <v>0</v>
      </c>
      <c r="G4450">
        <f>Weighting!$H$10</f>
        <v>0</v>
      </c>
      <c r="H4450">
        <f t="array" ref="H4450">FREQUENCY(IF('Data Transformation'!$B$4:$B$8425=B4443,'Data Transformation'!$G$4:$G$8425),'Bin Analysis'!$B4450)</f>
        <v>2073</v>
      </c>
      <c r="I4450">
        <f t="shared" si="556"/>
        <v>0</v>
      </c>
      <c r="J4450">
        <f t="shared" si="557"/>
        <v>0</v>
      </c>
      <c r="K4450">
        <f>J4450*Weighting!$W$10</f>
        <v>0</v>
      </c>
      <c r="M4450" s="14"/>
    </row>
    <row r="4451" spans="1:13" x14ac:dyDescent="0.55000000000000004">
      <c r="A4451" s="32" t="str">
        <f>IF(Weighting!$P$11&gt;0,B4451,"")</f>
        <v/>
      </c>
      <c r="B4451" t="e">
        <f>Weighting!$C$11</f>
        <v>#DIV/0!</v>
      </c>
      <c r="C4451" t="e">
        <f>Weighting!$F$11</f>
        <v>#NUM!</v>
      </c>
      <c r="D4451" t="e">
        <f>IF(C4451=1,'Data Transformation'!$G$3+0.5*'Data Transformation'!$W$25,IF(C4452=1,D4452-'Data Transformation'!$W$25,FALSE))</f>
        <v>#NUM!</v>
      </c>
      <c r="E4451">
        <f t="array" ref="E4451">IF(ISLOGICAL(D4451),"",FREQUENCY(IF('Data Transformation'!$B$425:$B$8425='Bin Analysis'!$B4443,'Data Transformation'!$G$425:$G$8425),D4451))</f>
        <v>2001</v>
      </c>
      <c r="F4451">
        <f t="shared" si="555"/>
        <v>0</v>
      </c>
      <c r="G4451">
        <f>Weighting!$H$11</f>
        <v>0</v>
      </c>
      <c r="H4451">
        <f t="array" ref="H4451">FREQUENCY(IF('Data Transformation'!$B$4:$B$8425=B4443,'Data Transformation'!$G$4:$G$8425),'Bin Analysis'!$B4451)</f>
        <v>2073</v>
      </c>
      <c r="I4451">
        <f t="shared" si="556"/>
        <v>0</v>
      </c>
      <c r="J4451">
        <f t="shared" si="557"/>
        <v>0</v>
      </c>
      <c r="K4451">
        <f>J4451*Weighting!$W$11</f>
        <v>0</v>
      </c>
      <c r="M4451" s="14"/>
    </row>
    <row r="4452" spans="1:13" x14ac:dyDescent="0.55000000000000004">
      <c r="A4452" s="32" t="str">
        <f>IF(Weighting!$P$12&gt;0,B4452,"")</f>
        <v/>
      </c>
      <c r="B4452" t="e">
        <f>Weighting!$C$12</f>
        <v>#DIV/0!</v>
      </c>
      <c r="C4452" t="e">
        <f>Weighting!$F$12</f>
        <v>#NUM!</v>
      </c>
      <c r="D4452" t="e">
        <f>IF(C4452=1,'Data Transformation'!$G$3+0.5*'Data Transformation'!$W$25,IF(C4453=1,D4453-'Data Transformation'!$W$25,FALSE))</f>
        <v>#NUM!</v>
      </c>
      <c r="E4452">
        <f t="array" ref="E4452">IF(ISLOGICAL(D4452),"",FREQUENCY(IF('Data Transformation'!$B$425:$B$8425='Bin Analysis'!$B4443,'Data Transformation'!$G$425:$G$8425),D4452))</f>
        <v>2001</v>
      </c>
      <c r="F4452">
        <f t="shared" si="555"/>
        <v>0</v>
      </c>
      <c r="G4452">
        <f>Weighting!$H$12</f>
        <v>0</v>
      </c>
      <c r="H4452">
        <f t="array" ref="H4452">FREQUENCY(IF('Data Transformation'!$B$4:$B$8425=B4443,'Data Transformation'!$G$4:$G$8425),'Bin Analysis'!$B4452)</f>
        <v>2073</v>
      </c>
      <c r="I4452">
        <f t="shared" si="556"/>
        <v>0</v>
      </c>
      <c r="J4452">
        <f t="shared" si="557"/>
        <v>0</v>
      </c>
      <c r="K4452">
        <f>J4452*Weighting!$W$12</f>
        <v>0</v>
      </c>
      <c r="M4452" s="14"/>
    </row>
    <row r="4453" spans="1:13" x14ac:dyDescent="0.55000000000000004">
      <c r="A4453" s="32" t="str">
        <f>IF(Weighting!$P$13&gt;0,B4453,"")</f>
        <v/>
      </c>
      <c r="B4453" t="e">
        <f>Weighting!$C$13</f>
        <v>#DIV/0!</v>
      </c>
      <c r="C4453" t="e">
        <f>Weighting!$F$13</f>
        <v>#NUM!</v>
      </c>
      <c r="D4453" t="e">
        <f>IF(C4453=1,'Data Transformation'!$G$3+0.5*'Data Transformation'!$W$25,IF(C4454=1,D4454-'Data Transformation'!$W$25,FALSE))</f>
        <v>#NUM!</v>
      </c>
      <c r="E4453">
        <f t="array" ref="E4453">IF(ISLOGICAL(D4453),"",FREQUENCY(IF('Data Transformation'!$B$425:$B$8425='Bin Analysis'!$B4443,'Data Transformation'!$G$425:$G$8425),D4453))</f>
        <v>2001</v>
      </c>
      <c r="F4453">
        <f t="shared" si="555"/>
        <v>0</v>
      </c>
      <c r="G4453">
        <f>Weighting!$H$13</f>
        <v>0</v>
      </c>
      <c r="H4453">
        <f t="array" ref="H4453">FREQUENCY(IF('Data Transformation'!$B$4:$B$8425=B4443,'Data Transformation'!$G$4:$G$8425),'Bin Analysis'!$B4453)</f>
        <v>2073</v>
      </c>
      <c r="I4453">
        <f t="shared" si="556"/>
        <v>0</v>
      </c>
      <c r="J4453">
        <f t="shared" si="557"/>
        <v>0</v>
      </c>
      <c r="K4453">
        <f>J4453*Weighting!$W$13</f>
        <v>0</v>
      </c>
      <c r="M4453" s="14"/>
    </row>
    <row r="4454" spans="1:13" x14ac:dyDescent="0.55000000000000004">
      <c r="A4454" s="32" t="str">
        <f>IF(Weighting!$P$14&gt;0,B4454,"")</f>
        <v/>
      </c>
      <c r="B4454" t="e">
        <f>Weighting!$C$14</f>
        <v>#DIV/0!</v>
      </c>
      <c r="C4454" t="e">
        <f>Weighting!$F$14</f>
        <v>#NUM!</v>
      </c>
      <c r="D4454" t="e">
        <f>IF(C4454=1,'Data Transformation'!$G$3+0.5*'Data Transformation'!$W$25,IF(C4455=1,D4455-'Data Transformation'!$W$25,FALSE))</f>
        <v>#NUM!</v>
      </c>
      <c r="E4454">
        <f t="array" ref="E4454">IF(ISLOGICAL(D4454),"",FREQUENCY(IF('Data Transformation'!$B$425:$B$8425='Bin Analysis'!$B4443,'Data Transformation'!$G$425:$G$8425),D4454))</f>
        <v>2001</v>
      </c>
      <c r="F4454">
        <f t="shared" si="555"/>
        <v>0</v>
      </c>
      <c r="G4454">
        <f>Weighting!$H$14</f>
        <v>0</v>
      </c>
      <c r="H4454">
        <f t="array" ref="H4454">FREQUENCY(IF('Data Transformation'!$B$4:$B$8425=B4443,'Data Transformation'!$G$4:$G$8425),'Bin Analysis'!$B4454)</f>
        <v>2073</v>
      </c>
      <c r="I4454">
        <f t="shared" si="556"/>
        <v>0</v>
      </c>
      <c r="J4454">
        <f t="shared" si="557"/>
        <v>0</v>
      </c>
      <c r="K4454">
        <f>J4454*Weighting!$W$14</f>
        <v>0</v>
      </c>
      <c r="M4454" s="14"/>
    </row>
    <row r="4455" spans="1:13" x14ac:dyDescent="0.55000000000000004">
      <c r="A4455" s="32" t="str">
        <f>IF(Weighting!$P$15&gt;0,B4455,"")</f>
        <v/>
      </c>
      <c r="B4455" t="e">
        <f>Weighting!$C$15</f>
        <v>#DIV/0!</v>
      </c>
      <c r="C4455" t="e">
        <f>Weighting!$F$15</f>
        <v>#NUM!</v>
      </c>
      <c r="D4455" t="e">
        <f>IF(C4455=1,'Data Transformation'!$G$3+0.5*'Data Transformation'!$W$25,IF(C4456=1,D4456-'Data Transformation'!$W$25,FALSE))</f>
        <v>#NUM!</v>
      </c>
      <c r="E4455">
        <f t="array" ref="E4455">IF(ISLOGICAL(D4455),"",FREQUENCY(IF('Data Transformation'!$B$425:$B$8425='Bin Analysis'!$B4443,'Data Transformation'!$G$425:$G$8425),D4455))</f>
        <v>2001</v>
      </c>
      <c r="F4455">
        <f t="shared" si="555"/>
        <v>0</v>
      </c>
      <c r="G4455">
        <f>Weighting!$H$15</f>
        <v>0</v>
      </c>
      <c r="H4455">
        <f t="array" ref="H4455">FREQUENCY(IF('Data Transformation'!$B$4:$B$8425=B4443,'Data Transformation'!$G$4:$G$8425),'Bin Analysis'!$B4455)</f>
        <v>2073</v>
      </c>
      <c r="I4455">
        <f t="shared" si="556"/>
        <v>0</v>
      </c>
      <c r="J4455">
        <f t="shared" si="557"/>
        <v>0</v>
      </c>
      <c r="K4455">
        <f>J4455*Weighting!$W$15</f>
        <v>0</v>
      </c>
      <c r="M4455" s="14"/>
    </row>
    <row r="4456" spans="1:13" x14ac:dyDescent="0.55000000000000004">
      <c r="A4456" s="32" t="str">
        <f>IF(Weighting!$P$16&gt;0,B4456,"")</f>
        <v/>
      </c>
      <c r="B4456" t="e">
        <f>Weighting!$C$16</f>
        <v>#DIV/0!</v>
      </c>
      <c r="C4456" t="e">
        <f>Weighting!$F$16</f>
        <v>#NUM!</v>
      </c>
      <c r="D4456" t="e">
        <f>IF(C4456=1,'Data Transformation'!$G$3+0.5*'Data Transformation'!$W$25,IF(C4457=1,D4457-'Data Transformation'!$W$25,FALSE))</f>
        <v>#NUM!</v>
      </c>
      <c r="E4456">
        <f t="array" ref="E4456">IF(ISLOGICAL(D4456),"",FREQUENCY(IF('Data Transformation'!$B$425:$B$8425='Bin Analysis'!$B4443,'Data Transformation'!$G$425:$G$8425),D4456))</f>
        <v>2001</v>
      </c>
      <c r="F4456">
        <f t="shared" si="555"/>
        <v>0</v>
      </c>
      <c r="G4456">
        <f>Weighting!$H$16</f>
        <v>0</v>
      </c>
      <c r="H4456">
        <f t="array" ref="H4456">FREQUENCY(IF('Data Transformation'!$B$4:$B$8425=B4443,'Data Transformation'!$G$4:$G$8425),'Bin Analysis'!$B4456)</f>
        <v>2073</v>
      </c>
      <c r="I4456">
        <f t="shared" si="556"/>
        <v>0</v>
      </c>
      <c r="J4456">
        <f t="shared" si="557"/>
        <v>0</v>
      </c>
      <c r="K4456">
        <f>J4456*Weighting!$W$16</f>
        <v>0</v>
      </c>
      <c r="M4456" s="14"/>
    </row>
    <row r="4457" spans="1:13" x14ac:dyDescent="0.55000000000000004">
      <c r="A4457" s="32" t="str">
        <f>IF(Weighting!$P$17&gt;0,B4457,"")</f>
        <v/>
      </c>
      <c r="B4457" t="e">
        <f>Weighting!$C$17</f>
        <v>#DIV/0!</v>
      </c>
      <c r="C4457" t="e">
        <f>Weighting!$F$17</f>
        <v>#NUM!</v>
      </c>
      <c r="D4457" t="e">
        <f>IF(C4457=1,'Data Transformation'!$G$3+0.5*'Data Transformation'!$W$25,IF(C4458=1,D4458-'Data Transformation'!$W$25,FALSE))</f>
        <v>#NUM!</v>
      </c>
      <c r="E4457">
        <f t="array" ref="E4457">IF(ISLOGICAL(D4457),"",FREQUENCY(IF('Data Transformation'!$B$425:$B$8425='Bin Analysis'!$B4443,'Data Transformation'!$G$425:$G$8425),D4457))</f>
        <v>2001</v>
      </c>
      <c r="F4457">
        <f t="shared" si="555"/>
        <v>0</v>
      </c>
      <c r="G4457">
        <f>Weighting!$H$17</f>
        <v>0</v>
      </c>
      <c r="H4457">
        <f t="array" ref="H4457">FREQUENCY(IF('Data Transformation'!$B$4:$B$8425=B4443,'Data Transformation'!$G$4:$G$8425),'Bin Analysis'!$B4457)</f>
        <v>2073</v>
      </c>
      <c r="I4457">
        <f t="shared" si="556"/>
        <v>0</v>
      </c>
      <c r="J4457">
        <f t="shared" si="557"/>
        <v>0</v>
      </c>
      <c r="K4457">
        <f>J4457*Weighting!$W$17</f>
        <v>0</v>
      </c>
      <c r="M4457" s="14"/>
    </row>
    <row r="4458" spans="1:13" x14ac:dyDescent="0.55000000000000004">
      <c r="A4458" s="32" t="str">
        <f>IF(Weighting!$P$18&gt;0,B4458,"")</f>
        <v/>
      </c>
      <c r="B4458" t="e">
        <f>Weighting!$C$18</f>
        <v>#DIV/0!</v>
      </c>
      <c r="C4458" t="e">
        <f>Weighting!$F$18</f>
        <v>#NUM!</v>
      </c>
      <c r="D4458" t="e">
        <f>IF(C4458=1,'Data Transformation'!$G$3+0.5*'Data Transformation'!$W$25,IF(C4459=1,D4459-'Data Transformation'!$W$25,FALSE))</f>
        <v>#NUM!</v>
      </c>
      <c r="E4458">
        <f t="array" ref="E4458">IF(ISLOGICAL(D4458),"",FREQUENCY(IF('Data Transformation'!$B$425:$B$8425='Bin Analysis'!$B4443,'Data Transformation'!$G$425:$G$8425),D4458))</f>
        <v>2001</v>
      </c>
      <c r="F4458">
        <f t="shared" si="555"/>
        <v>0</v>
      </c>
      <c r="G4458">
        <f>Weighting!$H$18</f>
        <v>0</v>
      </c>
      <c r="H4458">
        <f t="array" ref="H4458">FREQUENCY(IF('Data Transformation'!$B$4:$B$8425=B4443,'Data Transformation'!$G$4:$G$8425),'Bin Analysis'!$B4458)</f>
        <v>2073</v>
      </c>
      <c r="I4458">
        <f t="shared" si="556"/>
        <v>0</v>
      </c>
      <c r="J4458">
        <f t="shared" si="557"/>
        <v>0</v>
      </c>
      <c r="K4458">
        <f>J4458*Weighting!$W$18</f>
        <v>0</v>
      </c>
      <c r="M4458" s="14"/>
    </row>
    <row r="4459" spans="1:13" x14ac:dyDescent="0.55000000000000004">
      <c r="A4459" s="32" t="str">
        <f>IF(Weighting!$P$19&gt;0,B4459,"")</f>
        <v/>
      </c>
      <c r="B4459" t="e">
        <f>Weighting!$C$19</f>
        <v>#DIV/0!</v>
      </c>
      <c r="C4459" t="e">
        <f>Weighting!$F$19</f>
        <v>#NUM!</v>
      </c>
      <c r="D4459" t="e">
        <f>IF(C4459=1,'Data Transformation'!$G$3+0.5*'Data Transformation'!$W$25,IF(C4460=1,D4460-'Data Transformation'!$W$25,FALSE))</f>
        <v>#NUM!</v>
      </c>
      <c r="E4459">
        <f t="array" ref="E4459">IF(ISLOGICAL(D4459),"",FREQUENCY(IF('Data Transformation'!$B$425:$B$8425='Bin Analysis'!$B4443,'Data Transformation'!$G$425:$G$8425),D4459))</f>
        <v>2001</v>
      </c>
      <c r="F4459">
        <f t="shared" si="555"/>
        <v>0</v>
      </c>
      <c r="G4459">
        <f>Weighting!$H$19</f>
        <v>0</v>
      </c>
      <c r="H4459">
        <f t="array" ref="H4459">FREQUENCY(IF('Data Transformation'!$B$4:$B$8425=B4443,'Data Transformation'!$G$4:$G$8425),'Bin Analysis'!$B4459)</f>
        <v>2073</v>
      </c>
      <c r="I4459">
        <f t="shared" si="556"/>
        <v>0</v>
      </c>
      <c r="J4459">
        <f t="shared" si="557"/>
        <v>0</v>
      </c>
      <c r="K4459">
        <f>J4459*Weighting!$W$19</f>
        <v>0</v>
      </c>
      <c r="M4459" s="14"/>
    </row>
    <row r="4460" spans="1:13" x14ac:dyDescent="0.55000000000000004">
      <c r="A4460" s="32" t="str">
        <f>IF(Weighting!$P$20&gt;0,B4460,"")</f>
        <v/>
      </c>
      <c r="B4460" t="e">
        <f>Weighting!$C$20</f>
        <v>#DIV/0!</v>
      </c>
      <c r="C4460" t="e">
        <f>Weighting!$F$20</f>
        <v>#NUM!</v>
      </c>
      <c r="D4460" t="e">
        <f>IF(C4460=1,'Data Transformation'!$G$3+0.5*'Data Transformation'!$W$25,IF(C4461=1,D4461-'Data Transformation'!$W$25,FALSE))</f>
        <v>#NUM!</v>
      </c>
      <c r="E4460">
        <f t="array" ref="E4460">IF(ISLOGICAL(D4460),"",FREQUENCY(IF('Data Transformation'!$B$425:$B$8425='Bin Analysis'!$B4443,'Data Transformation'!$G$425:$G$8425),D4460))</f>
        <v>2001</v>
      </c>
      <c r="F4460">
        <f t="shared" si="555"/>
        <v>0</v>
      </c>
      <c r="G4460">
        <f>Weighting!$H$20</f>
        <v>0</v>
      </c>
      <c r="H4460">
        <f t="array" ref="H4460">FREQUENCY(IF('Data Transformation'!$B$4:$B$8425=B4443,'Data Transformation'!$G$4:$G$8425),'Bin Analysis'!$B4460)</f>
        <v>2073</v>
      </c>
      <c r="I4460">
        <f t="shared" si="556"/>
        <v>0</v>
      </c>
      <c r="J4460">
        <f t="shared" si="557"/>
        <v>0</v>
      </c>
      <c r="K4460">
        <f>J4460*Weighting!$W$20</f>
        <v>0</v>
      </c>
      <c r="M4460" s="14"/>
    </row>
    <row r="4461" spans="1:13" x14ac:dyDescent="0.55000000000000004">
      <c r="A4461" s="32" t="str">
        <f>IF(Weighting!$P$21&gt;0,B4461,"")</f>
        <v/>
      </c>
      <c r="B4461" t="e">
        <f>Weighting!$C$21</f>
        <v>#DIV/0!</v>
      </c>
      <c r="C4461" t="e">
        <f>Weighting!$F$21</f>
        <v>#NUM!</v>
      </c>
      <c r="D4461" t="e">
        <f>IF(C4461=1,'Data Transformation'!$G$3+0.5*'Data Transformation'!$W$25,IF(C4462=1,D4462-'Data Transformation'!$W$25,FALSE))</f>
        <v>#NUM!</v>
      </c>
      <c r="E4461">
        <f t="array" ref="E4461">IF(ISLOGICAL(D4461),"",FREQUENCY(IF('Data Transformation'!$B$425:$B$8425='Bin Analysis'!$B4443,'Data Transformation'!$G$425:$G$8425),D4461))</f>
        <v>2001</v>
      </c>
      <c r="F4461">
        <f t="shared" si="555"/>
        <v>0</v>
      </c>
      <c r="G4461">
        <f>Weighting!$H$21</f>
        <v>0</v>
      </c>
      <c r="H4461">
        <f t="array" ref="H4461">FREQUENCY(IF('Data Transformation'!$B$4:$B$8425=B4443,'Data Transformation'!$G$4:$G$8425),'Bin Analysis'!$B4461)</f>
        <v>2073</v>
      </c>
      <c r="I4461">
        <f t="shared" si="556"/>
        <v>0</v>
      </c>
      <c r="J4461">
        <f t="shared" si="557"/>
        <v>0</v>
      </c>
      <c r="K4461">
        <f>J4461*Weighting!$W$21</f>
        <v>0</v>
      </c>
      <c r="M4461" s="14"/>
    </row>
    <row r="4462" spans="1:13" x14ac:dyDescent="0.55000000000000004">
      <c r="A4462" s="32" t="str">
        <f>IF(Weighting!$P$22&gt;0,B4462,"")</f>
        <v/>
      </c>
      <c r="B4462" t="e">
        <f>Weighting!$C$22</f>
        <v>#DIV/0!</v>
      </c>
      <c r="C4462" t="e">
        <f>Weighting!$F$22</f>
        <v>#NUM!</v>
      </c>
      <c r="D4462" t="e">
        <f>IF(C4462=1,'Data Transformation'!$G$3+0.5*'Data Transformation'!$W$25,IF(C4463=1,D4463-'Data Transformation'!$W$25,FALSE))</f>
        <v>#NUM!</v>
      </c>
      <c r="E4462">
        <f t="array" ref="E4462">IF(ISLOGICAL(D4462),"",FREQUENCY(IF('Data Transformation'!$B$425:$B$8425='Bin Analysis'!$B4443,'Data Transformation'!$G$425:$G$8425),D4462))</f>
        <v>2001</v>
      </c>
      <c r="F4462">
        <f t="shared" si="555"/>
        <v>0</v>
      </c>
      <c r="G4462">
        <f>Weighting!$H$22</f>
        <v>0</v>
      </c>
      <c r="H4462">
        <f t="array" ref="H4462">FREQUENCY(IF('Data Transformation'!$B$4:$B$8425=B4443,'Data Transformation'!$G$4:$G$8425),'Bin Analysis'!$B4462)</f>
        <v>2073</v>
      </c>
      <c r="I4462">
        <f t="shared" si="556"/>
        <v>0</v>
      </c>
      <c r="J4462">
        <f t="shared" si="557"/>
        <v>0</v>
      </c>
      <c r="K4462">
        <f>J4462*Weighting!$W$22</f>
        <v>0</v>
      </c>
      <c r="M4462" s="14"/>
    </row>
    <row r="4463" spans="1:13" x14ac:dyDescent="0.55000000000000004">
      <c r="A4463" s="32" t="str">
        <f>IF(Weighting!$P$23&gt;0,B4463,"")</f>
        <v/>
      </c>
      <c r="B4463" t="e">
        <f>Weighting!$C$23</f>
        <v>#DIV/0!</v>
      </c>
      <c r="C4463" t="e">
        <f>Weighting!$F$23</f>
        <v>#NUM!</v>
      </c>
      <c r="D4463" t="e">
        <f>IF(C4463=1,'Data Transformation'!$G$3+0.5*'Data Transformation'!$W$25,IF(C4464=1,D4464-'Data Transformation'!$W$25,FALSE))</f>
        <v>#NUM!</v>
      </c>
      <c r="E4463">
        <f t="array" ref="E4463">IF(ISLOGICAL(D4463),"",FREQUENCY(IF('Data Transformation'!$B$425:$B$8425='Bin Analysis'!$B4443,'Data Transformation'!$G$425:$G$8425),D4463))</f>
        <v>2001</v>
      </c>
      <c r="F4463">
        <f t="shared" si="555"/>
        <v>0</v>
      </c>
      <c r="G4463">
        <f>Weighting!$H$23</f>
        <v>0</v>
      </c>
      <c r="H4463">
        <f t="array" ref="H4463">FREQUENCY(IF('Data Transformation'!$B$4:$B$8425=B4443,'Data Transformation'!$G$4:$G$8425),'Bin Analysis'!$B4463)</f>
        <v>2073</v>
      </c>
      <c r="I4463">
        <f t="shared" si="556"/>
        <v>0</v>
      </c>
      <c r="J4463">
        <f t="shared" si="557"/>
        <v>0</v>
      </c>
      <c r="K4463">
        <f>J4463*Weighting!$W$23</f>
        <v>0</v>
      </c>
      <c r="M4463" s="14"/>
    </row>
    <row r="4464" spans="1:13" x14ac:dyDescent="0.55000000000000004">
      <c r="A4464" s="32" t="str">
        <f>IF(Weighting!$P$24&gt;0,B4464,"")</f>
        <v/>
      </c>
      <c r="B4464" t="e">
        <f>Weighting!$C$24</f>
        <v>#DIV/0!</v>
      </c>
      <c r="C4464" t="e">
        <f>Weighting!$F$24</f>
        <v>#NUM!</v>
      </c>
      <c r="D4464" t="e">
        <f>IF(C4464=1,'Data Transformation'!$G$3+0.5*'Data Transformation'!$W$25,IF(C4465=1,D4465-'Data Transformation'!$W$25,FALSE))</f>
        <v>#NUM!</v>
      </c>
      <c r="E4464">
        <f t="array" ref="E4464">IF(ISLOGICAL(D4464),"",FREQUENCY(IF('Data Transformation'!$B$425:$B$8425='Bin Analysis'!$B4443,'Data Transformation'!$G$425:$G$8425),D4464))</f>
        <v>2001</v>
      </c>
      <c r="F4464">
        <f t="shared" si="555"/>
        <v>0</v>
      </c>
      <c r="G4464">
        <f>Weighting!$H$24</f>
        <v>0</v>
      </c>
      <c r="H4464">
        <f t="array" ref="H4464">FREQUENCY(IF('Data Transformation'!$B$4:$B$8425=B4443,'Data Transformation'!$G$4:$G$8425),'Bin Analysis'!$B4464)</f>
        <v>2073</v>
      </c>
      <c r="I4464">
        <f t="shared" si="556"/>
        <v>0</v>
      </c>
      <c r="J4464">
        <f t="shared" si="557"/>
        <v>0</v>
      </c>
      <c r="K4464">
        <f>J4464*Weighting!$W$24</f>
        <v>0</v>
      </c>
      <c r="M4464" s="14"/>
    </row>
    <row r="4465" spans="1:25" x14ac:dyDescent="0.55000000000000004">
      <c r="A4465" s="32" t="str">
        <f>IF(Weighting!$P$25&gt;0,B4465,"")</f>
        <v/>
      </c>
      <c r="B4465" t="e">
        <f>Weighting!$C$25</f>
        <v>#DIV/0!</v>
      </c>
      <c r="C4465" t="e">
        <f>Weighting!$F$25</f>
        <v>#NUM!</v>
      </c>
      <c r="D4465" t="e">
        <f>IF(C4465=1,'Data Transformation'!$G$3+0.5*'Data Transformation'!$W$25,IF(C4466=1,D4466-'Data Transformation'!$W$25,FALSE))</f>
        <v>#NUM!</v>
      </c>
      <c r="E4465">
        <f t="array" ref="E4465">IF(ISLOGICAL(D4465),"",FREQUENCY(IF('Data Transformation'!$B$425:$B$8425='Bin Analysis'!$B4443,'Data Transformation'!$G$425:$G$8425),D4465))</f>
        <v>2001</v>
      </c>
      <c r="F4465">
        <f t="shared" si="555"/>
        <v>0</v>
      </c>
      <c r="G4465">
        <f>Weighting!$H$25</f>
        <v>0</v>
      </c>
      <c r="H4465">
        <f t="array" ref="H4465">FREQUENCY(IF('Data Transformation'!$B$4:$B$8425=B4443,'Data Transformation'!$G$4:$G$8425),'Bin Analysis'!$B4465)</f>
        <v>2073</v>
      </c>
      <c r="I4465">
        <f t="shared" si="556"/>
        <v>0</v>
      </c>
      <c r="J4465">
        <f t="shared" si="557"/>
        <v>0</v>
      </c>
      <c r="K4465">
        <f>J4465*Weighting!$W$25</f>
        <v>0</v>
      </c>
      <c r="M4465" s="14"/>
    </row>
    <row r="4466" spans="1:25" x14ac:dyDescent="0.55000000000000004">
      <c r="O4466"/>
      <c r="P4466"/>
      <c r="Q4466"/>
      <c r="R4466"/>
    </row>
    <row r="4467" spans="1:25" ht="23.35" x14ac:dyDescent="0.8">
      <c r="A4467" s="21" t="s">
        <v>0</v>
      </c>
      <c r="B4467" s="21" t="str">
        <f>IFERROR(VLOOKUP(C4467,'Data Transformation'!$L$6:$M$426,2,FALSE),"")</f>
        <v/>
      </c>
      <c r="C4467" s="21">
        <f>C4443+1</f>
        <v>186</v>
      </c>
      <c r="D4467" s="21"/>
      <c r="E4467" s="21"/>
      <c r="F4467" s="21"/>
      <c r="G4467" s="21"/>
      <c r="H4467" s="22"/>
      <c r="I4467" s="22"/>
      <c r="J4467" s="22"/>
      <c r="K4467" s="21"/>
      <c r="L4467" s="21" t="str">
        <f>B4467</f>
        <v/>
      </c>
      <c r="M4467" s="23" t="e">
        <f>INDEX('Data Transformation'!$O$4:$O$424,MATCH($B4467,'Data Transformation'!$M$4:$M$424,0),MATCH($M$2,'Data Transformation'!$O$3,0))</f>
        <v>#N/A</v>
      </c>
      <c r="N4467" s="27" t="e">
        <f>IF('Input and Summary Results'!$J$16="minimum",'Bin Analysis'!X4468/(M4467-1),'Bin Analysis'!Y4467/('Bin Analysis'!M4467-1))</f>
        <v>#N/A</v>
      </c>
      <c r="O4467" s="27" t="e">
        <f>IF(M4467=FALSE,NA(),(VLOOKUP(1,C4470:K4489,4,FALSE))/(M4467-1))</f>
        <v>#N/A</v>
      </c>
      <c r="P4467" s="27" t="e">
        <f>IF(M4467=FALSE,NA(),SUM(J4470:J4489)/Weighting!$S$5)</f>
        <v>#N/A</v>
      </c>
      <c r="Q4467" s="27" t="e">
        <f>IF(M4467=FALSE,NA(),SUM(K4470:K4489)/Weighting!$S$6)</f>
        <v>#N/A</v>
      </c>
      <c r="R4467" s="27" t="e">
        <f>IF(M4467=FALSE,NA(),(VLOOKUP(1,G4470:K4489,3,FALSE))/(M4467-1))</f>
        <v>#N/A</v>
      </c>
      <c r="S4467" s="22" t="e">
        <f>IF(M4467=FALSE,NA(),IF(SUM(J4470:J4489)=2,"yes","no"))</f>
        <v>#N/A</v>
      </c>
      <c r="X4467" s="2" cm="2">
        <f t="array" ref="X4467:X4468">FREQUENCY(IF('Data Transformation'!$B$425:$B$6424='Bin Analysis'!L4467,'Data Transformation'!$G$425:$G$6424),'Data Transformation'!$U$11)</f>
        <v>0</v>
      </c>
      <c r="Y4467" s="2" cm="2">
        <f t="array" ref="Y4467:Y4468">FREQUENCY(IF('Data Transformation'!$B$425:$B$6424='Bin Analysis'!L4467,'Data Transformation'!$G$425:$G$6424),'Data Transformation'!$U$12)</f>
        <v>0</v>
      </c>
    </row>
    <row r="4468" spans="1:25" x14ac:dyDescent="0.55000000000000004">
      <c r="A4468" s="14" t="s">
        <v>67</v>
      </c>
      <c r="B4468" t="s">
        <v>47</v>
      </c>
      <c r="C4468" t="s">
        <v>5</v>
      </c>
      <c r="D4468" t="s">
        <v>100</v>
      </c>
      <c r="E4468" t="s">
        <v>101</v>
      </c>
      <c r="F4468" t="s">
        <v>102</v>
      </c>
      <c r="G4468" t="s">
        <v>70</v>
      </c>
      <c r="H4468" t="s">
        <v>31</v>
      </c>
      <c r="I4468" t="s">
        <v>32</v>
      </c>
      <c r="J4468" t="s">
        <v>46</v>
      </c>
      <c r="K4468" s="14" t="s">
        <v>45</v>
      </c>
      <c r="M4468" s="14"/>
      <c r="X4468" s="2">
        <v>0</v>
      </c>
      <c r="Y4468" s="2">
        <v>0</v>
      </c>
    </row>
    <row r="4469" spans="1:25" x14ac:dyDescent="0.55000000000000004">
      <c r="A4469" s="32"/>
      <c r="D4469" t="e">
        <f>IF(C4469=1,'Data Transformation'!$G$3+0.5*'Data Transformation'!$W$25,IF(C4470=1,D4470-'Data Transformation'!$W$25,FALSE))</f>
        <v>#NUM!</v>
      </c>
      <c r="E4469">
        <f t="array" ref="E4469">IF(ISLOGICAL(D4469),"",FREQUENCY(IF('Data Transformation'!$B$425:$B$8425='Bin Analysis'!$B4467,'Data Transformation'!$G$425:$G$8425),D4469))</f>
        <v>2001</v>
      </c>
      <c r="F4469" t="e">
        <f>IF(ISLOGICAL(D4469),"",E4469-E4468)</f>
        <v>#VALUE!</v>
      </c>
      <c r="M4469" s="14"/>
    </row>
    <row r="4470" spans="1:25" x14ac:dyDescent="0.55000000000000004">
      <c r="A4470" s="32" t="e">
        <f>IF(Weighting!$P$6&gt;0,B4470,"")</f>
        <v>#NUM!</v>
      </c>
      <c r="B4470" t="e">
        <f>Weighting!$C$6</f>
        <v>#DIV/0!</v>
      </c>
      <c r="C4470" t="e">
        <f>Weighting!$F$6</f>
        <v>#NUM!</v>
      </c>
      <c r="D4470" t="e">
        <f>IF(C4470=1,'Data Transformation'!$G$3+0.5*'Data Transformation'!$W$25,IF(C4471=1,D4471-'Data Transformation'!$W$25,FALSE))</f>
        <v>#NUM!</v>
      </c>
      <c r="E4470">
        <f t="array" ref="E4470">IF(ISLOGICAL(D4470),"",FREQUENCY(IF('Data Transformation'!$B$425:$B$8425='Bin Analysis'!$B4467,'Data Transformation'!$G$425:$G$8425),D4470))</f>
        <v>2001</v>
      </c>
      <c r="F4470">
        <f>IF(ISLOGICAL(D4470),"",E4470-E4469)</f>
        <v>0</v>
      </c>
      <c r="G4470">
        <f>Weighting!$H$6</f>
        <v>1</v>
      </c>
      <c r="H4470">
        <f t="array" ref="H4470">FREQUENCY(IF('Data Transformation'!$B$4:$B$8425=B4467,'Data Transformation'!$G$4:$G$8425),'Bin Analysis'!$B4470)</f>
        <v>2073</v>
      </c>
      <c r="I4470">
        <f>H4470-H4469</f>
        <v>2073</v>
      </c>
      <c r="J4470">
        <f>IF(I4470=0,0,1)</f>
        <v>1</v>
      </c>
      <c r="K4470" t="e">
        <f>J4470*Weighting!$W$6</f>
        <v>#NUM!</v>
      </c>
      <c r="M4470" s="14"/>
    </row>
    <row r="4471" spans="1:25" x14ac:dyDescent="0.55000000000000004">
      <c r="A4471" s="32" t="str">
        <f>IF(Weighting!$P$7&gt;0,B4471,"")</f>
        <v/>
      </c>
      <c r="B4471" t="e">
        <f>Weighting!$C$7</f>
        <v>#DIV/0!</v>
      </c>
      <c r="C4471" t="e">
        <f>Weighting!$F$7</f>
        <v>#NUM!</v>
      </c>
      <c r="D4471" t="e">
        <f>IF(C4471=1,'Data Transformation'!$G$3+0.5*'Data Transformation'!$W$25,IF(C4472=1,D4472-'Data Transformation'!$W$25,FALSE))</f>
        <v>#NUM!</v>
      </c>
      <c r="E4471">
        <f t="array" ref="E4471">IF(ISLOGICAL(D4471),"",FREQUENCY(IF('Data Transformation'!$B$425:$B$8425='Bin Analysis'!$B4467,'Data Transformation'!$G$425:$G$8425),D4471))</f>
        <v>2001</v>
      </c>
      <c r="F4471">
        <f t="shared" ref="F4471:F4489" si="558">IF(ISLOGICAL(D4471),"",E4471-E4470)</f>
        <v>0</v>
      </c>
      <c r="G4471">
        <f>Weighting!$H$7</f>
        <v>0</v>
      </c>
      <c r="H4471">
        <f t="array" ref="H4471">FREQUENCY(IF('Data Transformation'!$B$4:$B$8425=B4467,'Data Transformation'!$G$4:$G$8425),'Bin Analysis'!$B4471)</f>
        <v>2073</v>
      </c>
      <c r="I4471">
        <f t="shared" ref="I4471:I4489" si="559">H4471-H4470</f>
        <v>0</v>
      </c>
      <c r="J4471">
        <f>IF(I4471=0,0,1)</f>
        <v>0</v>
      </c>
      <c r="K4471">
        <f>J4471*Weighting!$W$7</f>
        <v>0</v>
      </c>
      <c r="M4471" s="14"/>
    </row>
    <row r="4472" spans="1:25" x14ac:dyDescent="0.55000000000000004">
      <c r="A4472" s="32" t="str">
        <f>IF(Weighting!$P$8&gt;0,B4472,"")</f>
        <v/>
      </c>
      <c r="B4472" t="e">
        <f>Weighting!$C$8</f>
        <v>#DIV/0!</v>
      </c>
      <c r="C4472" t="e">
        <f>Weighting!$F$8</f>
        <v>#NUM!</v>
      </c>
      <c r="D4472" t="e">
        <f>IF(C4472=1,'Data Transformation'!$G$3+0.5*'Data Transformation'!$W$25,IF(C4473=1,D4473-'Data Transformation'!$W$25,FALSE))</f>
        <v>#NUM!</v>
      </c>
      <c r="E4472">
        <f t="array" ref="E4472">IF(ISLOGICAL(D4472),"",FREQUENCY(IF('Data Transformation'!$B$425:$B$8425='Bin Analysis'!$B4467,'Data Transformation'!$G$425:$G$8425),D4472))</f>
        <v>2001</v>
      </c>
      <c r="F4472">
        <f t="shared" si="558"/>
        <v>0</v>
      </c>
      <c r="G4472">
        <f>Weighting!$H$8</f>
        <v>0</v>
      </c>
      <c r="H4472">
        <f t="array" ref="H4472">FREQUENCY(IF('Data Transformation'!$B$4:$B$8425=B4467,'Data Transformation'!$G$4:$G$8425),'Bin Analysis'!$B4472)</f>
        <v>2073</v>
      </c>
      <c r="I4472">
        <f t="shared" si="559"/>
        <v>0</v>
      </c>
      <c r="J4472">
        <f t="shared" ref="J4472:J4489" si="560">IF(I4472=0,0,1)</f>
        <v>0</v>
      </c>
      <c r="K4472">
        <f>J4472*Weighting!$W$8</f>
        <v>0</v>
      </c>
      <c r="M4472" s="14"/>
    </row>
    <row r="4473" spans="1:25" x14ac:dyDescent="0.55000000000000004">
      <c r="A4473" s="32" t="str">
        <f>IF(Weighting!$P$9&gt;0,B4473,"")</f>
        <v/>
      </c>
      <c r="B4473" s="50" t="e">
        <f>Weighting!$C$9</f>
        <v>#DIV/0!</v>
      </c>
      <c r="C4473" t="e">
        <f>Weighting!$F$9</f>
        <v>#NUM!</v>
      </c>
      <c r="D4473" t="e">
        <f>IF(C4473=1,'Data Transformation'!$G$3+0.5*'Data Transformation'!$W$25,IF(C4474=1,D4474-'Data Transformation'!$W$25,FALSE))</f>
        <v>#NUM!</v>
      </c>
      <c r="E4473">
        <f t="array" ref="E4473">IF(ISLOGICAL(D4473),"",FREQUENCY(IF('Data Transformation'!$B$425:$B$8425='Bin Analysis'!$B4467,'Data Transformation'!$G$425:$G$8425),D4473))</f>
        <v>2001</v>
      </c>
      <c r="F4473">
        <f t="shared" si="558"/>
        <v>0</v>
      </c>
      <c r="G4473">
        <f>Weighting!$H$9</f>
        <v>0</v>
      </c>
      <c r="H4473">
        <f t="array" ref="H4473">FREQUENCY(IF('Data Transformation'!$B$4:$B$8425=B4467,'Data Transformation'!$G$4:$G$8425),'Bin Analysis'!$B4473)</f>
        <v>2073</v>
      </c>
      <c r="I4473">
        <f t="shared" si="559"/>
        <v>0</v>
      </c>
      <c r="J4473">
        <f t="shared" si="560"/>
        <v>0</v>
      </c>
      <c r="K4473">
        <f>J4473*Weighting!$W$9</f>
        <v>0</v>
      </c>
      <c r="M4473" s="14"/>
    </row>
    <row r="4474" spans="1:25" x14ac:dyDescent="0.55000000000000004">
      <c r="A4474" s="32" t="str">
        <f>IF(Weighting!$P$10&gt;0,B4474,"")</f>
        <v/>
      </c>
      <c r="B4474" t="e">
        <f>Weighting!$C$10</f>
        <v>#DIV/0!</v>
      </c>
      <c r="C4474" t="e">
        <f>Weighting!$F$10</f>
        <v>#NUM!</v>
      </c>
      <c r="D4474" t="e">
        <f>IF(C4474=1,'Data Transformation'!$G$3+0.5*'Data Transformation'!$W$25,IF(C4475=1,D4475-'Data Transformation'!$W$25,FALSE))</f>
        <v>#NUM!</v>
      </c>
      <c r="E4474">
        <f t="array" ref="E4474">IF(ISLOGICAL(D4474),"",FREQUENCY(IF('Data Transformation'!$B$425:$B$8425='Bin Analysis'!$B4467,'Data Transformation'!$G$425:$G$8425),D4474))</f>
        <v>2001</v>
      </c>
      <c r="F4474">
        <f t="shared" si="558"/>
        <v>0</v>
      </c>
      <c r="G4474">
        <f>Weighting!$H$10</f>
        <v>0</v>
      </c>
      <c r="H4474">
        <f t="array" ref="H4474">FREQUENCY(IF('Data Transformation'!$B$4:$B$8425=B4467,'Data Transformation'!$G$4:$G$8425),'Bin Analysis'!$B4474)</f>
        <v>2073</v>
      </c>
      <c r="I4474">
        <f t="shared" si="559"/>
        <v>0</v>
      </c>
      <c r="J4474">
        <f t="shared" si="560"/>
        <v>0</v>
      </c>
      <c r="K4474">
        <f>J4474*Weighting!$W$10</f>
        <v>0</v>
      </c>
      <c r="M4474" s="14"/>
    </row>
    <row r="4475" spans="1:25" x14ac:dyDescent="0.55000000000000004">
      <c r="A4475" s="32" t="str">
        <f>IF(Weighting!$P$11&gt;0,B4475,"")</f>
        <v/>
      </c>
      <c r="B4475" t="e">
        <f>Weighting!$C$11</f>
        <v>#DIV/0!</v>
      </c>
      <c r="C4475" t="e">
        <f>Weighting!$F$11</f>
        <v>#NUM!</v>
      </c>
      <c r="D4475" t="e">
        <f>IF(C4475=1,'Data Transformation'!$G$3+0.5*'Data Transformation'!$W$25,IF(C4476=1,D4476-'Data Transformation'!$W$25,FALSE))</f>
        <v>#NUM!</v>
      </c>
      <c r="E4475">
        <f t="array" ref="E4475">IF(ISLOGICAL(D4475),"",FREQUENCY(IF('Data Transformation'!$B$425:$B$8425='Bin Analysis'!$B4467,'Data Transformation'!$G$425:$G$8425),D4475))</f>
        <v>2001</v>
      </c>
      <c r="F4475">
        <f t="shared" si="558"/>
        <v>0</v>
      </c>
      <c r="G4475">
        <f>Weighting!$H$11</f>
        <v>0</v>
      </c>
      <c r="H4475">
        <f t="array" ref="H4475">FREQUENCY(IF('Data Transformation'!$B$4:$B$8425=B4467,'Data Transformation'!$G$4:$G$8425),'Bin Analysis'!$B4475)</f>
        <v>2073</v>
      </c>
      <c r="I4475">
        <f t="shared" si="559"/>
        <v>0</v>
      </c>
      <c r="J4475">
        <f t="shared" si="560"/>
        <v>0</v>
      </c>
      <c r="K4475">
        <f>J4475*Weighting!$W$11</f>
        <v>0</v>
      </c>
      <c r="M4475" s="14"/>
    </row>
    <row r="4476" spans="1:25" x14ac:dyDescent="0.55000000000000004">
      <c r="A4476" s="32" t="str">
        <f>IF(Weighting!$P$12&gt;0,B4476,"")</f>
        <v/>
      </c>
      <c r="B4476" t="e">
        <f>Weighting!$C$12</f>
        <v>#DIV/0!</v>
      </c>
      <c r="C4476" t="e">
        <f>Weighting!$F$12</f>
        <v>#NUM!</v>
      </c>
      <c r="D4476" t="e">
        <f>IF(C4476=1,'Data Transformation'!$G$3+0.5*'Data Transformation'!$W$25,IF(C4477=1,D4477-'Data Transformation'!$W$25,FALSE))</f>
        <v>#NUM!</v>
      </c>
      <c r="E4476">
        <f t="array" ref="E4476">IF(ISLOGICAL(D4476),"",FREQUENCY(IF('Data Transformation'!$B$425:$B$8425='Bin Analysis'!$B4467,'Data Transformation'!$G$425:$G$8425),D4476))</f>
        <v>2001</v>
      </c>
      <c r="F4476">
        <f t="shared" si="558"/>
        <v>0</v>
      </c>
      <c r="G4476">
        <f>Weighting!$H$12</f>
        <v>0</v>
      </c>
      <c r="H4476">
        <f t="array" ref="H4476">FREQUENCY(IF('Data Transformation'!$B$4:$B$8425=B4467,'Data Transformation'!$G$4:$G$8425),'Bin Analysis'!$B4476)</f>
        <v>2073</v>
      </c>
      <c r="I4476">
        <f t="shared" si="559"/>
        <v>0</v>
      </c>
      <c r="J4476">
        <f t="shared" si="560"/>
        <v>0</v>
      </c>
      <c r="K4476">
        <f>J4476*Weighting!$W$12</f>
        <v>0</v>
      </c>
      <c r="M4476" s="14"/>
    </row>
    <row r="4477" spans="1:25" x14ac:dyDescent="0.55000000000000004">
      <c r="A4477" s="32" t="str">
        <f>IF(Weighting!$P$13&gt;0,B4477,"")</f>
        <v/>
      </c>
      <c r="B4477" t="e">
        <f>Weighting!$C$13</f>
        <v>#DIV/0!</v>
      </c>
      <c r="C4477" t="e">
        <f>Weighting!$F$13</f>
        <v>#NUM!</v>
      </c>
      <c r="D4477" t="e">
        <f>IF(C4477=1,'Data Transformation'!$G$3+0.5*'Data Transformation'!$W$25,IF(C4478=1,D4478-'Data Transformation'!$W$25,FALSE))</f>
        <v>#NUM!</v>
      </c>
      <c r="E4477">
        <f t="array" ref="E4477">IF(ISLOGICAL(D4477),"",FREQUENCY(IF('Data Transformation'!$B$425:$B$8425='Bin Analysis'!$B4467,'Data Transformation'!$G$425:$G$8425),D4477))</f>
        <v>2001</v>
      </c>
      <c r="F4477">
        <f t="shared" si="558"/>
        <v>0</v>
      </c>
      <c r="G4477">
        <f>Weighting!$H$13</f>
        <v>0</v>
      </c>
      <c r="H4477">
        <f t="array" ref="H4477">FREQUENCY(IF('Data Transformation'!$B$4:$B$8425=B4467,'Data Transformation'!$G$4:$G$8425),'Bin Analysis'!$B4477)</f>
        <v>2073</v>
      </c>
      <c r="I4477">
        <f t="shared" si="559"/>
        <v>0</v>
      </c>
      <c r="J4477">
        <f t="shared" si="560"/>
        <v>0</v>
      </c>
      <c r="K4477">
        <f>J4477*Weighting!$W$13</f>
        <v>0</v>
      </c>
      <c r="M4477" s="14"/>
    </row>
    <row r="4478" spans="1:25" x14ac:dyDescent="0.55000000000000004">
      <c r="A4478" s="32" t="str">
        <f>IF(Weighting!$P$14&gt;0,B4478,"")</f>
        <v/>
      </c>
      <c r="B4478" t="e">
        <f>Weighting!$C$14</f>
        <v>#DIV/0!</v>
      </c>
      <c r="C4478" t="e">
        <f>Weighting!$F$14</f>
        <v>#NUM!</v>
      </c>
      <c r="D4478" t="e">
        <f>IF(C4478=1,'Data Transformation'!$G$3+0.5*'Data Transformation'!$W$25,IF(C4479=1,D4479-'Data Transformation'!$W$25,FALSE))</f>
        <v>#NUM!</v>
      </c>
      <c r="E4478">
        <f t="array" ref="E4478">IF(ISLOGICAL(D4478),"",FREQUENCY(IF('Data Transformation'!$B$425:$B$8425='Bin Analysis'!$B4467,'Data Transformation'!$G$425:$G$8425),D4478))</f>
        <v>2001</v>
      </c>
      <c r="F4478">
        <f t="shared" si="558"/>
        <v>0</v>
      </c>
      <c r="G4478">
        <f>Weighting!$H$14</f>
        <v>0</v>
      </c>
      <c r="H4478">
        <f t="array" ref="H4478">FREQUENCY(IF('Data Transformation'!$B$4:$B$8425=B4467,'Data Transformation'!$G$4:$G$8425),'Bin Analysis'!$B4478)</f>
        <v>2073</v>
      </c>
      <c r="I4478">
        <f t="shared" si="559"/>
        <v>0</v>
      </c>
      <c r="J4478">
        <f t="shared" si="560"/>
        <v>0</v>
      </c>
      <c r="K4478">
        <f>J4478*Weighting!$W$14</f>
        <v>0</v>
      </c>
      <c r="M4478" s="14"/>
    </row>
    <row r="4479" spans="1:25" x14ac:dyDescent="0.55000000000000004">
      <c r="A4479" s="32" t="str">
        <f>IF(Weighting!$P$15&gt;0,B4479,"")</f>
        <v/>
      </c>
      <c r="B4479" t="e">
        <f>Weighting!$C$15</f>
        <v>#DIV/0!</v>
      </c>
      <c r="C4479" t="e">
        <f>Weighting!$F$15</f>
        <v>#NUM!</v>
      </c>
      <c r="D4479" t="e">
        <f>IF(C4479=1,'Data Transformation'!$G$3+0.5*'Data Transformation'!$W$25,IF(C4480=1,D4480-'Data Transformation'!$W$25,FALSE))</f>
        <v>#NUM!</v>
      </c>
      <c r="E4479">
        <f t="array" ref="E4479">IF(ISLOGICAL(D4479),"",FREQUENCY(IF('Data Transformation'!$B$425:$B$8425='Bin Analysis'!$B4467,'Data Transformation'!$G$425:$G$8425),D4479))</f>
        <v>2001</v>
      </c>
      <c r="F4479">
        <f t="shared" si="558"/>
        <v>0</v>
      </c>
      <c r="G4479">
        <f>Weighting!$H$15</f>
        <v>0</v>
      </c>
      <c r="H4479">
        <f t="array" ref="H4479">FREQUENCY(IF('Data Transformation'!$B$4:$B$8425=B4467,'Data Transformation'!$G$4:$G$8425),'Bin Analysis'!$B4479)</f>
        <v>2073</v>
      </c>
      <c r="I4479">
        <f t="shared" si="559"/>
        <v>0</v>
      </c>
      <c r="J4479">
        <f t="shared" si="560"/>
        <v>0</v>
      </c>
      <c r="K4479">
        <f>J4479*Weighting!$W$15</f>
        <v>0</v>
      </c>
      <c r="M4479" s="14"/>
    </row>
    <row r="4480" spans="1:25" x14ac:dyDescent="0.55000000000000004">
      <c r="A4480" s="32" t="str">
        <f>IF(Weighting!$P$16&gt;0,B4480,"")</f>
        <v/>
      </c>
      <c r="B4480" t="e">
        <f>Weighting!$C$16</f>
        <v>#DIV/0!</v>
      </c>
      <c r="C4480" t="e">
        <f>Weighting!$F$16</f>
        <v>#NUM!</v>
      </c>
      <c r="D4480" t="e">
        <f>IF(C4480=1,'Data Transformation'!$G$3+0.5*'Data Transformation'!$W$25,IF(C4481=1,D4481-'Data Transformation'!$W$25,FALSE))</f>
        <v>#NUM!</v>
      </c>
      <c r="E4480">
        <f t="array" ref="E4480">IF(ISLOGICAL(D4480),"",FREQUENCY(IF('Data Transformation'!$B$425:$B$8425='Bin Analysis'!$B4467,'Data Transformation'!$G$425:$G$8425),D4480))</f>
        <v>2001</v>
      </c>
      <c r="F4480">
        <f t="shared" si="558"/>
        <v>0</v>
      </c>
      <c r="G4480">
        <f>Weighting!$H$16</f>
        <v>0</v>
      </c>
      <c r="H4480">
        <f t="array" ref="H4480">FREQUENCY(IF('Data Transformation'!$B$4:$B$8425=B4467,'Data Transformation'!$G$4:$G$8425),'Bin Analysis'!$B4480)</f>
        <v>2073</v>
      </c>
      <c r="I4480">
        <f t="shared" si="559"/>
        <v>0</v>
      </c>
      <c r="J4480">
        <f t="shared" si="560"/>
        <v>0</v>
      </c>
      <c r="K4480">
        <f>J4480*Weighting!$W$16</f>
        <v>0</v>
      </c>
      <c r="M4480" s="14"/>
    </row>
    <row r="4481" spans="1:25" x14ac:dyDescent="0.55000000000000004">
      <c r="A4481" s="32" t="str">
        <f>IF(Weighting!$P$17&gt;0,B4481,"")</f>
        <v/>
      </c>
      <c r="B4481" t="e">
        <f>Weighting!$C$17</f>
        <v>#DIV/0!</v>
      </c>
      <c r="C4481" t="e">
        <f>Weighting!$F$17</f>
        <v>#NUM!</v>
      </c>
      <c r="D4481" t="e">
        <f>IF(C4481=1,'Data Transformation'!$G$3+0.5*'Data Transformation'!$W$25,IF(C4482=1,D4482-'Data Transformation'!$W$25,FALSE))</f>
        <v>#NUM!</v>
      </c>
      <c r="E4481">
        <f t="array" ref="E4481">IF(ISLOGICAL(D4481),"",FREQUENCY(IF('Data Transformation'!$B$425:$B$8425='Bin Analysis'!$B4467,'Data Transformation'!$G$425:$G$8425),D4481))</f>
        <v>2001</v>
      </c>
      <c r="F4481">
        <f t="shared" si="558"/>
        <v>0</v>
      </c>
      <c r="G4481">
        <f>Weighting!$H$17</f>
        <v>0</v>
      </c>
      <c r="H4481">
        <f t="array" ref="H4481">FREQUENCY(IF('Data Transformation'!$B$4:$B$8425=B4467,'Data Transformation'!$G$4:$G$8425),'Bin Analysis'!$B4481)</f>
        <v>2073</v>
      </c>
      <c r="I4481">
        <f t="shared" si="559"/>
        <v>0</v>
      </c>
      <c r="J4481">
        <f t="shared" si="560"/>
        <v>0</v>
      </c>
      <c r="K4481">
        <f>J4481*Weighting!$W$17</f>
        <v>0</v>
      </c>
      <c r="M4481" s="14"/>
    </row>
    <row r="4482" spans="1:25" x14ac:dyDescent="0.55000000000000004">
      <c r="A4482" s="32" t="str">
        <f>IF(Weighting!$P$18&gt;0,B4482,"")</f>
        <v/>
      </c>
      <c r="B4482" t="e">
        <f>Weighting!$C$18</f>
        <v>#DIV/0!</v>
      </c>
      <c r="C4482" t="e">
        <f>Weighting!$F$18</f>
        <v>#NUM!</v>
      </c>
      <c r="D4482" t="e">
        <f>IF(C4482=1,'Data Transformation'!$G$3+0.5*'Data Transformation'!$W$25,IF(C4483=1,D4483-'Data Transformation'!$W$25,FALSE))</f>
        <v>#NUM!</v>
      </c>
      <c r="E4482">
        <f t="array" ref="E4482">IF(ISLOGICAL(D4482),"",FREQUENCY(IF('Data Transformation'!$B$425:$B$8425='Bin Analysis'!$B4467,'Data Transformation'!$G$425:$G$8425),D4482))</f>
        <v>2001</v>
      </c>
      <c r="F4482">
        <f t="shared" si="558"/>
        <v>0</v>
      </c>
      <c r="G4482">
        <f>Weighting!$H$18</f>
        <v>0</v>
      </c>
      <c r="H4482">
        <f t="array" ref="H4482">FREQUENCY(IF('Data Transformation'!$B$4:$B$8425=B4467,'Data Transformation'!$G$4:$G$8425),'Bin Analysis'!$B4482)</f>
        <v>2073</v>
      </c>
      <c r="I4482">
        <f t="shared" si="559"/>
        <v>0</v>
      </c>
      <c r="J4482">
        <f t="shared" si="560"/>
        <v>0</v>
      </c>
      <c r="K4482">
        <f>J4482*Weighting!$W$18</f>
        <v>0</v>
      </c>
      <c r="M4482" s="14"/>
    </row>
    <row r="4483" spans="1:25" x14ac:dyDescent="0.55000000000000004">
      <c r="A4483" s="32" t="str">
        <f>IF(Weighting!$P$19&gt;0,B4483,"")</f>
        <v/>
      </c>
      <c r="B4483" t="e">
        <f>Weighting!$C$19</f>
        <v>#DIV/0!</v>
      </c>
      <c r="C4483" t="e">
        <f>Weighting!$F$19</f>
        <v>#NUM!</v>
      </c>
      <c r="D4483" t="e">
        <f>IF(C4483=1,'Data Transformation'!$G$3+0.5*'Data Transformation'!$W$25,IF(C4484=1,D4484-'Data Transformation'!$W$25,FALSE))</f>
        <v>#NUM!</v>
      </c>
      <c r="E4483">
        <f t="array" ref="E4483">IF(ISLOGICAL(D4483),"",FREQUENCY(IF('Data Transformation'!$B$425:$B$8425='Bin Analysis'!$B4467,'Data Transformation'!$G$425:$G$8425),D4483))</f>
        <v>2001</v>
      </c>
      <c r="F4483">
        <f t="shared" si="558"/>
        <v>0</v>
      </c>
      <c r="G4483">
        <f>Weighting!$H$19</f>
        <v>0</v>
      </c>
      <c r="H4483">
        <f t="array" ref="H4483">FREQUENCY(IF('Data Transformation'!$B$4:$B$8425=B4467,'Data Transformation'!$G$4:$G$8425),'Bin Analysis'!$B4483)</f>
        <v>2073</v>
      </c>
      <c r="I4483">
        <f t="shared" si="559"/>
        <v>0</v>
      </c>
      <c r="J4483">
        <f t="shared" si="560"/>
        <v>0</v>
      </c>
      <c r="K4483">
        <f>J4483*Weighting!$W$19</f>
        <v>0</v>
      </c>
      <c r="M4483" s="14"/>
    </row>
    <row r="4484" spans="1:25" x14ac:dyDescent="0.55000000000000004">
      <c r="A4484" s="32" t="str">
        <f>IF(Weighting!$P$20&gt;0,B4484,"")</f>
        <v/>
      </c>
      <c r="B4484" t="e">
        <f>Weighting!$C$20</f>
        <v>#DIV/0!</v>
      </c>
      <c r="C4484" t="e">
        <f>Weighting!$F$20</f>
        <v>#NUM!</v>
      </c>
      <c r="D4484" t="e">
        <f>IF(C4484=1,'Data Transformation'!$G$3+0.5*'Data Transformation'!$W$25,IF(C4485=1,D4485-'Data Transformation'!$W$25,FALSE))</f>
        <v>#NUM!</v>
      </c>
      <c r="E4484">
        <f t="array" ref="E4484">IF(ISLOGICAL(D4484),"",FREQUENCY(IF('Data Transformation'!$B$425:$B$8425='Bin Analysis'!$B4467,'Data Transformation'!$G$425:$G$8425),D4484))</f>
        <v>2001</v>
      </c>
      <c r="F4484">
        <f t="shared" si="558"/>
        <v>0</v>
      </c>
      <c r="G4484">
        <f>Weighting!$H$20</f>
        <v>0</v>
      </c>
      <c r="H4484">
        <f t="array" ref="H4484">FREQUENCY(IF('Data Transformation'!$B$4:$B$8425=B4467,'Data Transformation'!$G$4:$G$8425),'Bin Analysis'!$B4484)</f>
        <v>2073</v>
      </c>
      <c r="I4484">
        <f t="shared" si="559"/>
        <v>0</v>
      </c>
      <c r="J4484">
        <f t="shared" si="560"/>
        <v>0</v>
      </c>
      <c r="K4484">
        <f>J4484*Weighting!$W$20</f>
        <v>0</v>
      </c>
      <c r="M4484" s="14"/>
    </row>
    <row r="4485" spans="1:25" x14ac:dyDescent="0.55000000000000004">
      <c r="A4485" s="32" t="str">
        <f>IF(Weighting!$P$21&gt;0,B4485,"")</f>
        <v/>
      </c>
      <c r="B4485" t="e">
        <f>Weighting!$C$21</f>
        <v>#DIV/0!</v>
      </c>
      <c r="C4485" t="e">
        <f>Weighting!$F$21</f>
        <v>#NUM!</v>
      </c>
      <c r="D4485" t="e">
        <f>IF(C4485=1,'Data Transformation'!$G$3+0.5*'Data Transformation'!$W$25,IF(C4486=1,D4486-'Data Transformation'!$W$25,FALSE))</f>
        <v>#NUM!</v>
      </c>
      <c r="E4485">
        <f t="array" ref="E4485">IF(ISLOGICAL(D4485),"",FREQUENCY(IF('Data Transformation'!$B$425:$B$8425='Bin Analysis'!$B4467,'Data Transformation'!$G$425:$G$8425),D4485))</f>
        <v>2001</v>
      </c>
      <c r="F4485">
        <f t="shared" si="558"/>
        <v>0</v>
      </c>
      <c r="G4485">
        <f>Weighting!$H$21</f>
        <v>0</v>
      </c>
      <c r="H4485">
        <f t="array" ref="H4485">FREQUENCY(IF('Data Transformation'!$B$4:$B$8425=B4467,'Data Transformation'!$G$4:$G$8425),'Bin Analysis'!$B4485)</f>
        <v>2073</v>
      </c>
      <c r="I4485">
        <f t="shared" si="559"/>
        <v>0</v>
      </c>
      <c r="J4485">
        <f t="shared" si="560"/>
        <v>0</v>
      </c>
      <c r="K4485">
        <f>J4485*Weighting!$W$21</f>
        <v>0</v>
      </c>
      <c r="M4485" s="14"/>
    </row>
    <row r="4486" spans="1:25" x14ac:dyDescent="0.55000000000000004">
      <c r="A4486" s="32" t="str">
        <f>IF(Weighting!$P$22&gt;0,B4486,"")</f>
        <v/>
      </c>
      <c r="B4486" t="e">
        <f>Weighting!$C$22</f>
        <v>#DIV/0!</v>
      </c>
      <c r="C4486" t="e">
        <f>Weighting!$F$22</f>
        <v>#NUM!</v>
      </c>
      <c r="D4486" t="e">
        <f>IF(C4486=1,'Data Transformation'!$G$3+0.5*'Data Transformation'!$W$25,IF(C4487=1,D4487-'Data Transformation'!$W$25,FALSE))</f>
        <v>#NUM!</v>
      </c>
      <c r="E4486">
        <f t="array" ref="E4486">IF(ISLOGICAL(D4486),"",FREQUENCY(IF('Data Transformation'!$B$425:$B$8425='Bin Analysis'!$B4467,'Data Transformation'!$G$425:$G$8425),D4486))</f>
        <v>2001</v>
      </c>
      <c r="F4486">
        <f t="shared" si="558"/>
        <v>0</v>
      </c>
      <c r="G4486">
        <f>Weighting!$H$22</f>
        <v>0</v>
      </c>
      <c r="H4486">
        <f t="array" ref="H4486">FREQUENCY(IF('Data Transformation'!$B$4:$B$8425=B4467,'Data Transformation'!$G$4:$G$8425),'Bin Analysis'!$B4486)</f>
        <v>2073</v>
      </c>
      <c r="I4486">
        <f t="shared" si="559"/>
        <v>0</v>
      </c>
      <c r="J4486">
        <f t="shared" si="560"/>
        <v>0</v>
      </c>
      <c r="K4486">
        <f>J4486*Weighting!$W$22</f>
        <v>0</v>
      </c>
      <c r="M4486" s="14"/>
    </row>
    <row r="4487" spans="1:25" x14ac:dyDescent="0.55000000000000004">
      <c r="A4487" s="32" t="str">
        <f>IF(Weighting!$P$23&gt;0,B4487,"")</f>
        <v/>
      </c>
      <c r="B4487" t="e">
        <f>Weighting!$C$23</f>
        <v>#DIV/0!</v>
      </c>
      <c r="C4487" t="e">
        <f>Weighting!$F$23</f>
        <v>#NUM!</v>
      </c>
      <c r="D4487" t="e">
        <f>IF(C4487=1,'Data Transformation'!$G$3+0.5*'Data Transformation'!$W$25,IF(C4488=1,D4488-'Data Transformation'!$W$25,FALSE))</f>
        <v>#NUM!</v>
      </c>
      <c r="E4487">
        <f t="array" ref="E4487">IF(ISLOGICAL(D4487),"",FREQUENCY(IF('Data Transformation'!$B$425:$B$8425='Bin Analysis'!$B4467,'Data Transformation'!$G$425:$G$8425),D4487))</f>
        <v>2001</v>
      </c>
      <c r="F4487">
        <f t="shared" si="558"/>
        <v>0</v>
      </c>
      <c r="G4487">
        <f>Weighting!$H$23</f>
        <v>0</v>
      </c>
      <c r="H4487">
        <f t="array" ref="H4487">FREQUENCY(IF('Data Transformation'!$B$4:$B$8425=B4467,'Data Transformation'!$G$4:$G$8425),'Bin Analysis'!$B4487)</f>
        <v>2073</v>
      </c>
      <c r="I4487">
        <f t="shared" si="559"/>
        <v>0</v>
      </c>
      <c r="J4487">
        <f t="shared" si="560"/>
        <v>0</v>
      </c>
      <c r="K4487">
        <f>J4487*Weighting!$W$23</f>
        <v>0</v>
      </c>
      <c r="M4487" s="14"/>
    </row>
    <row r="4488" spans="1:25" x14ac:dyDescent="0.55000000000000004">
      <c r="A4488" s="32" t="str">
        <f>IF(Weighting!$P$24&gt;0,B4488,"")</f>
        <v/>
      </c>
      <c r="B4488" t="e">
        <f>Weighting!$C$24</f>
        <v>#DIV/0!</v>
      </c>
      <c r="C4488" t="e">
        <f>Weighting!$F$24</f>
        <v>#NUM!</v>
      </c>
      <c r="D4488" t="e">
        <f>IF(C4488=1,'Data Transformation'!$G$3+0.5*'Data Transformation'!$W$25,IF(C4489=1,D4489-'Data Transformation'!$W$25,FALSE))</f>
        <v>#NUM!</v>
      </c>
      <c r="E4488">
        <f t="array" ref="E4488">IF(ISLOGICAL(D4488),"",FREQUENCY(IF('Data Transformation'!$B$425:$B$8425='Bin Analysis'!$B4467,'Data Transformation'!$G$425:$G$8425),D4488))</f>
        <v>2001</v>
      </c>
      <c r="F4488">
        <f t="shared" si="558"/>
        <v>0</v>
      </c>
      <c r="G4488">
        <f>Weighting!$H$24</f>
        <v>0</v>
      </c>
      <c r="H4488">
        <f t="array" ref="H4488">FREQUENCY(IF('Data Transformation'!$B$4:$B$8425=B4467,'Data Transformation'!$G$4:$G$8425),'Bin Analysis'!$B4488)</f>
        <v>2073</v>
      </c>
      <c r="I4488">
        <f t="shared" si="559"/>
        <v>0</v>
      </c>
      <c r="J4488">
        <f t="shared" si="560"/>
        <v>0</v>
      </c>
      <c r="K4488">
        <f>J4488*Weighting!$W$24</f>
        <v>0</v>
      </c>
      <c r="M4488" s="14"/>
    </row>
    <row r="4489" spans="1:25" x14ac:dyDescent="0.55000000000000004">
      <c r="A4489" s="32" t="str">
        <f>IF(Weighting!$P$25&gt;0,B4489,"")</f>
        <v/>
      </c>
      <c r="B4489" t="e">
        <f>Weighting!$C$25</f>
        <v>#DIV/0!</v>
      </c>
      <c r="C4489" t="e">
        <f>Weighting!$F$25</f>
        <v>#NUM!</v>
      </c>
      <c r="D4489" t="e">
        <f>IF(C4489=1,'Data Transformation'!$G$3+0.5*'Data Transformation'!$W$25,IF(C4490=1,D4490-'Data Transformation'!$W$25,FALSE))</f>
        <v>#NUM!</v>
      </c>
      <c r="E4489">
        <f t="array" ref="E4489">IF(ISLOGICAL(D4489),"",FREQUENCY(IF('Data Transformation'!$B$425:$B$8425='Bin Analysis'!$B4467,'Data Transformation'!$G$425:$G$8425),D4489))</f>
        <v>2001</v>
      </c>
      <c r="F4489">
        <f t="shared" si="558"/>
        <v>0</v>
      </c>
      <c r="G4489">
        <f>Weighting!$H$25</f>
        <v>0</v>
      </c>
      <c r="H4489">
        <f t="array" ref="H4489">FREQUENCY(IF('Data Transformation'!$B$4:$B$8425=B4467,'Data Transformation'!$G$4:$G$8425),'Bin Analysis'!$B4489)</f>
        <v>2073</v>
      </c>
      <c r="I4489">
        <f t="shared" si="559"/>
        <v>0</v>
      </c>
      <c r="J4489">
        <f t="shared" si="560"/>
        <v>0</v>
      </c>
      <c r="K4489">
        <f>J4489*Weighting!$W$25</f>
        <v>0</v>
      </c>
      <c r="M4489" s="14"/>
    </row>
    <row r="4490" spans="1:25" x14ac:dyDescent="0.55000000000000004">
      <c r="O4490"/>
      <c r="P4490"/>
      <c r="Q4490"/>
      <c r="R4490"/>
    </row>
    <row r="4491" spans="1:25" ht="23.35" x14ac:dyDescent="0.8">
      <c r="A4491" s="21" t="s">
        <v>0</v>
      </c>
      <c r="B4491" s="21" t="str">
        <f>IFERROR(VLOOKUP(C4491,'Data Transformation'!$L$6:$M$426,2,FALSE),"")</f>
        <v/>
      </c>
      <c r="C4491" s="21">
        <f>C4467+1</f>
        <v>187</v>
      </c>
      <c r="D4491" s="21"/>
      <c r="E4491" s="21"/>
      <c r="F4491" s="21"/>
      <c r="G4491" s="21"/>
      <c r="H4491" s="22"/>
      <c r="I4491" s="22"/>
      <c r="J4491" s="22"/>
      <c r="K4491" s="21"/>
      <c r="L4491" s="21" t="str">
        <f>B4491</f>
        <v/>
      </c>
      <c r="M4491" s="23" t="e">
        <f>INDEX('Data Transformation'!$O$4:$O$424,MATCH($B4491,'Data Transformation'!$M$4:$M$424,0),MATCH($M$2,'Data Transformation'!$O$3,0))</f>
        <v>#N/A</v>
      </c>
      <c r="N4491" s="27" t="e">
        <f>IF('Input and Summary Results'!$J$16="minimum",'Bin Analysis'!X4492/(M4491-1),'Bin Analysis'!Y4491/('Bin Analysis'!M4491-1))</f>
        <v>#N/A</v>
      </c>
      <c r="O4491" s="27" t="e">
        <f>IF(M4491=FALSE,NA(),(VLOOKUP(1,C4494:K4513,4,FALSE))/(M4491-1))</f>
        <v>#N/A</v>
      </c>
      <c r="P4491" s="27" t="e">
        <f>IF(M4491=FALSE,NA(),SUM(J4494:J4513)/Weighting!$S$5)</f>
        <v>#N/A</v>
      </c>
      <c r="Q4491" s="27" t="e">
        <f>IF(M4491=FALSE,NA(),SUM(K4494:K4513)/Weighting!$S$6)</f>
        <v>#N/A</v>
      </c>
      <c r="R4491" s="27" t="e">
        <f>IF(M4491=FALSE,NA(),(VLOOKUP(1,G4494:K4513,3,FALSE))/(M4491-1))</f>
        <v>#N/A</v>
      </c>
      <c r="S4491" s="22" t="e">
        <f>IF(M4491=FALSE,NA(),IF(SUM(J4494:J4513)=2,"yes","no"))</f>
        <v>#N/A</v>
      </c>
      <c r="X4491" s="2" cm="2">
        <f t="array" ref="X4491:X4492">FREQUENCY(IF('Data Transformation'!$B$425:$B$6424='Bin Analysis'!L4491,'Data Transformation'!$G$425:$G$6424),'Data Transformation'!$U$11)</f>
        <v>0</v>
      </c>
      <c r="Y4491" s="2" cm="2">
        <f t="array" ref="Y4491:Y4492">FREQUENCY(IF('Data Transformation'!$B$425:$B$6424='Bin Analysis'!L4491,'Data Transformation'!$G$425:$G$6424),'Data Transformation'!$U$12)</f>
        <v>0</v>
      </c>
    </row>
    <row r="4492" spans="1:25" x14ac:dyDescent="0.55000000000000004">
      <c r="A4492" s="14" t="s">
        <v>67</v>
      </c>
      <c r="B4492" t="s">
        <v>47</v>
      </c>
      <c r="C4492" t="s">
        <v>5</v>
      </c>
      <c r="D4492" t="s">
        <v>100</v>
      </c>
      <c r="E4492" t="s">
        <v>101</v>
      </c>
      <c r="F4492" t="s">
        <v>102</v>
      </c>
      <c r="G4492" t="s">
        <v>70</v>
      </c>
      <c r="H4492" t="s">
        <v>31</v>
      </c>
      <c r="I4492" t="s">
        <v>32</v>
      </c>
      <c r="J4492" t="s">
        <v>46</v>
      </c>
      <c r="K4492" s="14" t="s">
        <v>45</v>
      </c>
      <c r="M4492" s="14"/>
      <c r="X4492" s="2">
        <v>0</v>
      </c>
      <c r="Y4492" s="2">
        <v>0</v>
      </c>
    </row>
    <row r="4493" spans="1:25" x14ac:dyDescent="0.55000000000000004">
      <c r="A4493" s="32"/>
      <c r="D4493" t="e">
        <f>IF(C4493=1,'Data Transformation'!$G$3+0.5*'Data Transformation'!$W$25,IF(C4494=1,D4494-'Data Transformation'!$W$25,FALSE))</f>
        <v>#NUM!</v>
      </c>
      <c r="E4493">
        <f t="array" ref="E4493">IF(ISLOGICAL(D4493),"",FREQUENCY(IF('Data Transformation'!$B$425:$B$8425='Bin Analysis'!$B4491,'Data Transformation'!$G$425:$G$8425),D4493))</f>
        <v>2001</v>
      </c>
      <c r="F4493" t="e">
        <f>IF(ISLOGICAL(D4493),"",E4493-E4492)</f>
        <v>#VALUE!</v>
      </c>
      <c r="M4493" s="14"/>
    </row>
    <row r="4494" spans="1:25" x14ac:dyDescent="0.55000000000000004">
      <c r="A4494" s="32" t="e">
        <f>IF(Weighting!$P$6&gt;0,B4494,"")</f>
        <v>#NUM!</v>
      </c>
      <c r="B4494" t="e">
        <f>Weighting!$C$6</f>
        <v>#DIV/0!</v>
      </c>
      <c r="C4494" t="e">
        <f>Weighting!$F$6</f>
        <v>#NUM!</v>
      </c>
      <c r="D4494" t="e">
        <f>IF(C4494=1,'Data Transformation'!$G$3+0.5*'Data Transformation'!$W$25,IF(C4495=1,D4495-'Data Transformation'!$W$25,FALSE))</f>
        <v>#NUM!</v>
      </c>
      <c r="E4494">
        <f t="array" ref="E4494">IF(ISLOGICAL(D4494),"",FREQUENCY(IF('Data Transformation'!$B$425:$B$8425='Bin Analysis'!$B4491,'Data Transformation'!$G$425:$G$8425),D4494))</f>
        <v>2001</v>
      </c>
      <c r="F4494">
        <f>IF(ISLOGICAL(D4494),"",E4494-E4493)</f>
        <v>0</v>
      </c>
      <c r="G4494">
        <f>Weighting!$H$6</f>
        <v>1</v>
      </c>
      <c r="H4494">
        <f t="array" ref="H4494">FREQUENCY(IF('Data Transformation'!$B$4:$B$8425=B4491,'Data Transformation'!$G$4:$G$8425),'Bin Analysis'!$B4494)</f>
        <v>2073</v>
      </c>
      <c r="I4494">
        <f>H4494-H4493</f>
        <v>2073</v>
      </c>
      <c r="J4494">
        <f>IF(I4494=0,0,1)</f>
        <v>1</v>
      </c>
      <c r="K4494" t="e">
        <f>J4494*Weighting!$W$6</f>
        <v>#NUM!</v>
      </c>
      <c r="M4494" s="14"/>
    </row>
    <row r="4495" spans="1:25" x14ac:dyDescent="0.55000000000000004">
      <c r="A4495" s="32" t="str">
        <f>IF(Weighting!$P$7&gt;0,B4495,"")</f>
        <v/>
      </c>
      <c r="B4495" t="e">
        <f>Weighting!$C$7</f>
        <v>#DIV/0!</v>
      </c>
      <c r="C4495" t="e">
        <f>Weighting!$F$7</f>
        <v>#NUM!</v>
      </c>
      <c r="D4495" t="e">
        <f>IF(C4495=1,'Data Transformation'!$G$3+0.5*'Data Transformation'!$W$25,IF(C4496=1,D4496-'Data Transformation'!$W$25,FALSE))</f>
        <v>#NUM!</v>
      </c>
      <c r="E4495">
        <f t="array" ref="E4495">IF(ISLOGICAL(D4495),"",FREQUENCY(IF('Data Transformation'!$B$425:$B$8425='Bin Analysis'!$B4491,'Data Transformation'!$G$425:$G$8425),D4495))</f>
        <v>2001</v>
      </c>
      <c r="F4495">
        <f t="shared" ref="F4495:F4513" si="561">IF(ISLOGICAL(D4495),"",E4495-E4494)</f>
        <v>0</v>
      </c>
      <c r="G4495">
        <f>Weighting!$H$7</f>
        <v>0</v>
      </c>
      <c r="H4495">
        <f t="array" ref="H4495">FREQUENCY(IF('Data Transformation'!$B$4:$B$8425=B4491,'Data Transformation'!$G$4:$G$8425),'Bin Analysis'!$B4495)</f>
        <v>2073</v>
      </c>
      <c r="I4495">
        <f t="shared" ref="I4495:I4513" si="562">H4495-H4494</f>
        <v>0</v>
      </c>
      <c r="J4495">
        <f>IF(I4495=0,0,1)</f>
        <v>0</v>
      </c>
      <c r="K4495">
        <f>J4495*Weighting!$W$7</f>
        <v>0</v>
      </c>
      <c r="M4495" s="14"/>
    </row>
    <row r="4496" spans="1:25" x14ac:dyDescent="0.55000000000000004">
      <c r="A4496" s="32" t="str">
        <f>IF(Weighting!$P$8&gt;0,B4496,"")</f>
        <v/>
      </c>
      <c r="B4496" t="e">
        <f>Weighting!$C$8</f>
        <v>#DIV/0!</v>
      </c>
      <c r="C4496" t="e">
        <f>Weighting!$F$8</f>
        <v>#NUM!</v>
      </c>
      <c r="D4496" t="e">
        <f>IF(C4496=1,'Data Transformation'!$G$3+0.5*'Data Transformation'!$W$25,IF(C4497=1,D4497-'Data Transformation'!$W$25,FALSE))</f>
        <v>#NUM!</v>
      </c>
      <c r="E4496">
        <f t="array" ref="E4496">IF(ISLOGICAL(D4496),"",FREQUENCY(IF('Data Transformation'!$B$425:$B$8425='Bin Analysis'!$B4491,'Data Transformation'!$G$425:$G$8425),D4496))</f>
        <v>2001</v>
      </c>
      <c r="F4496">
        <f t="shared" si="561"/>
        <v>0</v>
      </c>
      <c r="G4496">
        <f>Weighting!$H$8</f>
        <v>0</v>
      </c>
      <c r="H4496">
        <f t="array" ref="H4496">FREQUENCY(IF('Data Transformation'!$B$4:$B$8425=B4491,'Data Transformation'!$G$4:$G$8425),'Bin Analysis'!$B4496)</f>
        <v>2073</v>
      </c>
      <c r="I4496">
        <f t="shared" si="562"/>
        <v>0</v>
      </c>
      <c r="J4496">
        <f t="shared" ref="J4496:J4513" si="563">IF(I4496=0,0,1)</f>
        <v>0</v>
      </c>
      <c r="K4496">
        <f>J4496*Weighting!$W$8</f>
        <v>0</v>
      </c>
      <c r="M4496" s="14"/>
    </row>
    <row r="4497" spans="1:13" x14ac:dyDescent="0.55000000000000004">
      <c r="A4497" s="32" t="str">
        <f>IF(Weighting!$P$9&gt;0,B4497,"")</f>
        <v/>
      </c>
      <c r="B4497" s="50" t="e">
        <f>Weighting!$C$9</f>
        <v>#DIV/0!</v>
      </c>
      <c r="C4497" t="e">
        <f>Weighting!$F$9</f>
        <v>#NUM!</v>
      </c>
      <c r="D4497" t="e">
        <f>IF(C4497=1,'Data Transformation'!$G$3+0.5*'Data Transformation'!$W$25,IF(C4498=1,D4498-'Data Transformation'!$W$25,FALSE))</f>
        <v>#NUM!</v>
      </c>
      <c r="E4497">
        <f t="array" ref="E4497">IF(ISLOGICAL(D4497),"",FREQUENCY(IF('Data Transformation'!$B$425:$B$8425='Bin Analysis'!$B4491,'Data Transformation'!$G$425:$G$8425),D4497))</f>
        <v>2001</v>
      </c>
      <c r="F4497">
        <f t="shared" si="561"/>
        <v>0</v>
      </c>
      <c r="G4497">
        <f>Weighting!$H$9</f>
        <v>0</v>
      </c>
      <c r="H4497">
        <f t="array" ref="H4497">FREQUENCY(IF('Data Transformation'!$B$4:$B$8425=B4491,'Data Transformation'!$G$4:$G$8425),'Bin Analysis'!$B4497)</f>
        <v>2073</v>
      </c>
      <c r="I4497">
        <f t="shared" si="562"/>
        <v>0</v>
      </c>
      <c r="J4497">
        <f t="shared" si="563"/>
        <v>0</v>
      </c>
      <c r="K4497">
        <f>J4497*Weighting!$W$9</f>
        <v>0</v>
      </c>
      <c r="M4497" s="14"/>
    </row>
    <row r="4498" spans="1:13" x14ac:dyDescent="0.55000000000000004">
      <c r="A4498" s="32" t="str">
        <f>IF(Weighting!$P$10&gt;0,B4498,"")</f>
        <v/>
      </c>
      <c r="B4498" t="e">
        <f>Weighting!$C$10</f>
        <v>#DIV/0!</v>
      </c>
      <c r="C4498" t="e">
        <f>Weighting!$F$10</f>
        <v>#NUM!</v>
      </c>
      <c r="D4498" t="e">
        <f>IF(C4498=1,'Data Transformation'!$G$3+0.5*'Data Transformation'!$W$25,IF(C4499=1,D4499-'Data Transformation'!$W$25,FALSE))</f>
        <v>#NUM!</v>
      </c>
      <c r="E4498">
        <f t="array" ref="E4498">IF(ISLOGICAL(D4498),"",FREQUENCY(IF('Data Transformation'!$B$425:$B$8425='Bin Analysis'!$B4491,'Data Transformation'!$G$425:$G$8425),D4498))</f>
        <v>2001</v>
      </c>
      <c r="F4498">
        <f t="shared" si="561"/>
        <v>0</v>
      </c>
      <c r="G4498">
        <f>Weighting!$H$10</f>
        <v>0</v>
      </c>
      <c r="H4498">
        <f t="array" ref="H4498">FREQUENCY(IF('Data Transformation'!$B$4:$B$8425=B4491,'Data Transformation'!$G$4:$G$8425),'Bin Analysis'!$B4498)</f>
        <v>2073</v>
      </c>
      <c r="I4498">
        <f t="shared" si="562"/>
        <v>0</v>
      </c>
      <c r="J4498">
        <f t="shared" si="563"/>
        <v>0</v>
      </c>
      <c r="K4498">
        <f>J4498*Weighting!$W$10</f>
        <v>0</v>
      </c>
      <c r="M4498" s="14"/>
    </row>
    <row r="4499" spans="1:13" x14ac:dyDescent="0.55000000000000004">
      <c r="A4499" s="32" t="str">
        <f>IF(Weighting!$P$11&gt;0,B4499,"")</f>
        <v/>
      </c>
      <c r="B4499" t="e">
        <f>Weighting!$C$11</f>
        <v>#DIV/0!</v>
      </c>
      <c r="C4499" t="e">
        <f>Weighting!$F$11</f>
        <v>#NUM!</v>
      </c>
      <c r="D4499" t="e">
        <f>IF(C4499=1,'Data Transformation'!$G$3+0.5*'Data Transformation'!$W$25,IF(C4500=1,D4500-'Data Transformation'!$W$25,FALSE))</f>
        <v>#NUM!</v>
      </c>
      <c r="E4499">
        <f t="array" ref="E4499">IF(ISLOGICAL(D4499),"",FREQUENCY(IF('Data Transformation'!$B$425:$B$8425='Bin Analysis'!$B4491,'Data Transformation'!$G$425:$G$8425),D4499))</f>
        <v>2001</v>
      </c>
      <c r="F4499">
        <f t="shared" si="561"/>
        <v>0</v>
      </c>
      <c r="G4499">
        <f>Weighting!$H$11</f>
        <v>0</v>
      </c>
      <c r="H4499">
        <f t="array" ref="H4499">FREQUENCY(IF('Data Transformation'!$B$4:$B$8425=B4491,'Data Transformation'!$G$4:$G$8425),'Bin Analysis'!$B4499)</f>
        <v>2073</v>
      </c>
      <c r="I4499">
        <f t="shared" si="562"/>
        <v>0</v>
      </c>
      <c r="J4499">
        <f t="shared" si="563"/>
        <v>0</v>
      </c>
      <c r="K4499">
        <f>J4499*Weighting!$W$11</f>
        <v>0</v>
      </c>
      <c r="M4499" s="14"/>
    </row>
    <row r="4500" spans="1:13" x14ac:dyDescent="0.55000000000000004">
      <c r="A4500" s="32" t="str">
        <f>IF(Weighting!$P$12&gt;0,B4500,"")</f>
        <v/>
      </c>
      <c r="B4500" t="e">
        <f>Weighting!$C$12</f>
        <v>#DIV/0!</v>
      </c>
      <c r="C4500" t="e">
        <f>Weighting!$F$12</f>
        <v>#NUM!</v>
      </c>
      <c r="D4500" t="e">
        <f>IF(C4500=1,'Data Transformation'!$G$3+0.5*'Data Transformation'!$W$25,IF(C4501=1,D4501-'Data Transformation'!$W$25,FALSE))</f>
        <v>#NUM!</v>
      </c>
      <c r="E4500">
        <f t="array" ref="E4500">IF(ISLOGICAL(D4500),"",FREQUENCY(IF('Data Transformation'!$B$425:$B$8425='Bin Analysis'!$B4491,'Data Transformation'!$G$425:$G$8425),D4500))</f>
        <v>2001</v>
      </c>
      <c r="F4500">
        <f t="shared" si="561"/>
        <v>0</v>
      </c>
      <c r="G4500">
        <f>Weighting!$H$12</f>
        <v>0</v>
      </c>
      <c r="H4500">
        <f t="array" ref="H4500">FREQUENCY(IF('Data Transformation'!$B$4:$B$8425=B4491,'Data Transformation'!$G$4:$G$8425),'Bin Analysis'!$B4500)</f>
        <v>2073</v>
      </c>
      <c r="I4500">
        <f t="shared" si="562"/>
        <v>0</v>
      </c>
      <c r="J4500">
        <f t="shared" si="563"/>
        <v>0</v>
      </c>
      <c r="K4500">
        <f>J4500*Weighting!$W$12</f>
        <v>0</v>
      </c>
      <c r="M4500" s="14"/>
    </row>
    <row r="4501" spans="1:13" x14ac:dyDescent="0.55000000000000004">
      <c r="A4501" s="32" t="str">
        <f>IF(Weighting!$P$13&gt;0,B4501,"")</f>
        <v/>
      </c>
      <c r="B4501" t="e">
        <f>Weighting!$C$13</f>
        <v>#DIV/0!</v>
      </c>
      <c r="C4501" t="e">
        <f>Weighting!$F$13</f>
        <v>#NUM!</v>
      </c>
      <c r="D4501" t="e">
        <f>IF(C4501=1,'Data Transformation'!$G$3+0.5*'Data Transformation'!$W$25,IF(C4502=1,D4502-'Data Transformation'!$W$25,FALSE))</f>
        <v>#NUM!</v>
      </c>
      <c r="E4501">
        <f t="array" ref="E4501">IF(ISLOGICAL(D4501),"",FREQUENCY(IF('Data Transformation'!$B$425:$B$8425='Bin Analysis'!$B4491,'Data Transformation'!$G$425:$G$8425),D4501))</f>
        <v>2001</v>
      </c>
      <c r="F4501">
        <f t="shared" si="561"/>
        <v>0</v>
      </c>
      <c r="G4501">
        <f>Weighting!$H$13</f>
        <v>0</v>
      </c>
      <c r="H4501">
        <f t="array" ref="H4501">FREQUENCY(IF('Data Transformation'!$B$4:$B$8425=B4491,'Data Transformation'!$G$4:$G$8425),'Bin Analysis'!$B4501)</f>
        <v>2073</v>
      </c>
      <c r="I4501">
        <f t="shared" si="562"/>
        <v>0</v>
      </c>
      <c r="J4501">
        <f t="shared" si="563"/>
        <v>0</v>
      </c>
      <c r="K4501">
        <f>J4501*Weighting!$W$13</f>
        <v>0</v>
      </c>
      <c r="M4501" s="14"/>
    </row>
    <row r="4502" spans="1:13" x14ac:dyDescent="0.55000000000000004">
      <c r="A4502" s="32" t="str">
        <f>IF(Weighting!$P$14&gt;0,B4502,"")</f>
        <v/>
      </c>
      <c r="B4502" t="e">
        <f>Weighting!$C$14</f>
        <v>#DIV/0!</v>
      </c>
      <c r="C4502" t="e">
        <f>Weighting!$F$14</f>
        <v>#NUM!</v>
      </c>
      <c r="D4502" t="e">
        <f>IF(C4502=1,'Data Transformation'!$G$3+0.5*'Data Transformation'!$W$25,IF(C4503=1,D4503-'Data Transformation'!$W$25,FALSE))</f>
        <v>#NUM!</v>
      </c>
      <c r="E4502">
        <f t="array" ref="E4502">IF(ISLOGICAL(D4502),"",FREQUENCY(IF('Data Transformation'!$B$425:$B$8425='Bin Analysis'!$B4491,'Data Transformation'!$G$425:$G$8425),D4502))</f>
        <v>2001</v>
      </c>
      <c r="F4502">
        <f t="shared" si="561"/>
        <v>0</v>
      </c>
      <c r="G4502">
        <f>Weighting!$H$14</f>
        <v>0</v>
      </c>
      <c r="H4502">
        <f t="array" ref="H4502">FREQUENCY(IF('Data Transformation'!$B$4:$B$8425=B4491,'Data Transformation'!$G$4:$G$8425),'Bin Analysis'!$B4502)</f>
        <v>2073</v>
      </c>
      <c r="I4502">
        <f t="shared" si="562"/>
        <v>0</v>
      </c>
      <c r="J4502">
        <f t="shared" si="563"/>
        <v>0</v>
      </c>
      <c r="K4502">
        <f>J4502*Weighting!$W$14</f>
        <v>0</v>
      </c>
      <c r="M4502" s="14"/>
    </row>
    <row r="4503" spans="1:13" x14ac:dyDescent="0.55000000000000004">
      <c r="A4503" s="32" t="str">
        <f>IF(Weighting!$P$15&gt;0,B4503,"")</f>
        <v/>
      </c>
      <c r="B4503" t="e">
        <f>Weighting!$C$15</f>
        <v>#DIV/0!</v>
      </c>
      <c r="C4503" t="e">
        <f>Weighting!$F$15</f>
        <v>#NUM!</v>
      </c>
      <c r="D4503" t="e">
        <f>IF(C4503=1,'Data Transformation'!$G$3+0.5*'Data Transformation'!$W$25,IF(C4504=1,D4504-'Data Transformation'!$W$25,FALSE))</f>
        <v>#NUM!</v>
      </c>
      <c r="E4503">
        <f t="array" ref="E4503">IF(ISLOGICAL(D4503),"",FREQUENCY(IF('Data Transformation'!$B$425:$B$8425='Bin Analysis'!$B4491,'Data Transformation'!$G$425:$G$8425),D4503))</f>
        <v>2001</v>
      </c>
      <c r="F4503">
        <f t="shared" si="561"/>
        <v>0</v>
      </c>
      <c r="G4503">
        <f>Weighting!$H$15</f>
        <v>0</v>
      </c>
      <c r="H4503">
        <f t="array" ref="H4503">FREQUENCY(IF('Data Transformation'!$B$4:$B$8425=B4491,'Data Transformation'!$G$4:$G$8425),'Bin Analysis'!$B4503)</f>
        <v>2073</v>
      </c>
      <c r="I4503">
        <f t="shared" si="562"/>
        <v>0</v>
      </c>
      <c r="J4503">
        <f t="shared" si="563"/>
        <v>0</v>
      </c>
      <c r="K4503">
        <f>J4503*Weighting!$W$15</f>
        <v>0</v>
      </c>
      <c r="M4503" s="14"/>
    </row>
    <row r="4504" spans="1:13" x14ac:dyDescent="0.55000000000000004">
      <c r="A4504" s="32" t="str">
        <f>IF(Weighting!$P$16&gt;0,B4504,"")</f>
        <v/>
      </c>
      <c r="B4504" t="e">
        <f>Weighting!$C$16</f>
        <v>#DIV/0!</v>
      </c>
      <c r="C4504" t="e">
        <f>Weighting!$F$16</f>
        <v>#NUM!</v>
      </c>
      <c r="D4504" t="e">
        <f>IF(C4504=1,'Data Transformation'!$G$3+0.5*'Data Transformation'!$W$25,IF(C4505=1,D4505-'Data Transformation'!$W$25,FALSE))</f>
        <v>#NUM!</v>
      </c>
      <c r="E4504">
        <f t="array" ref="E4504">IF(ISLOGICAL(D4504),"",FREQUENCY(IF('Data Transformation'!$B$425:$B$8425='Bin Analysis'!$B4491,'Data Transformation'!$G$425:$G$8425),D4504))</f>
        <v>2001</v>
      </c>
      <c r="F4504">
        <f t="shared" si="561"/>
        <v>0</v>
      </c>
      <c r="G4504">
        <f>Weighting!$H$16</f>
        <v>0</v>
      </c>
      <c r="H4504">
        <f t="array" ref="H4504">FREQUENCY(IF('Data Transformation'!$B$4:$B$8425=B4491,'Data Transformation'!$G$4:$G$8425),'Bin Analysis'!$B4504)</f>
        <v>2073</v>
      </c>
      <c r="I4504">
        <f t="shared" si="562"/>
        <v>0</v>
      </c>
      <c r="J4504">
        <f t="shared" si="563"/>
        <v>0</v>
      </c>
      <c r="K4504">
        <f>J4504*Weighting!$W$16</f>
        <v>0</v>
      </c>
      <c r="M4504" s="14"/>
    </row>
    <row r="4505" spans="1:13" x14ac:dyDescent="0.55000000000000004">
      <c r="A4505" s="32" t="str">
        <f>IF(Weighting!$P$17&gt;0,B4505,"")</f>
        <v/>
      </c>
      <c r="B4505" t="e">
        <f>Weighting!$C$17</f>
        <v>#DIV/0!</v>
      </c>
      <c r="C4505" t="e">
        <f>Weighting!$F$17</f>
        <v>#NUM!</v>
      </c>
      <c r="D4505" t="e">
        <f>IF(C4505=1,'Data Transformation'!$G$3+0.5*'Data Transformation'!$W$25,IF(C4506=1,D4506-'Data Transformation'!$W$25,FALSE))</f>
        <v>#NUM!</v>
      </c>
      <c r="E4505">
        <f t="array" ref="E4505">IF(ISLOGICAL(D4505),"",FREQUENCY(IF('Data Transformation'!$B$425:$B$8425='Bin Analysis'!$B4491,'Data Transformation'!$G$425:$G$8425),D4505))</f>
        <v>2001</v>
      </c>
      <c r="F4505">
        <f t="shared" si="561"/>
        <v>0</v>
      </c>
      <c r="G4505">
        <f>Weighting!$H$17</f>
        <v>0</v>
      </c>
      <c r="H4505">
        <f t="array" ref="H4505">FREQUENCY(IF('Data Transformation'!$B$4:$B$8425=B4491,'Data Transformation'!$G$4:$G$8425),'Bin Analysis'!$B4505)</f>
        <v>2073</v>
      </c>
      <c r="I4505">
        <f t="shared" si="562"/>
        <v>0</v>
      </c>
      <c r="J4505">
        <f t="shared" si="563"/>
        <v>0</v>
      </c>
      <c r="K4505">
        <f>J4505*Weighting!$W$17</f>
        <v>0</v>
      </c>
      <c r="M4505" s="14"/>
    </row>
    <row r="4506" spans="1:13" x14ac:dyDescent="0.55000000000000004">
      <c r="A4506" s="32" t="str">
        <f>IF(Weighting!$P$18&gt;0,B4506,"")</f>
        <v/>
      </c>
      <c r="B4506" t="e">
        <f>Weighting!$C$18</f>
        <v>#DIV/0!</v>
      </c>
      <c r="C4506" t="e">
        <f>Weighting!$F$18</f>
        <v>#NUM!</v>
      </c>
      <c r="D4506" t="e">
        <f>IF(C4506=1,'Data Transformation'!$G$3+0.5*'Data Transformation'!$W$25,IF(C4507=1,D4507-'Data Transformation'!$W$25,FALSE))</f>
        <v>#NUM!</v>
      </c>
      <c r="E4506">
        <f t="array" ref="E4506">IF(ISLOGICAL(D4506),"",FREQUENCY(IF('Data Transformation'!$B$425:$B$8425='Bin Analysis'!$B4491,'Data Transformation'!$G$425:$G$8425),D4506))</f>
        <v>2001</v>
      </c>
      <c r="F4506">
        <f t="shared" si="561"/>
        <v>0</v>
      </c>
      <c r="G4506">
        <f>Weighting!$H$18</f>
        <v>0</v>
      </c>
      <c r="H4506">
        <f t="array" ref="H4506">FREQUENCY(IF('Data Transformation'!$B$4:$B$8425=B4491,'Data Transformation'!$G$4:$G$8425),'Bin Analysis'!$B4506)</f>
        <v>2073</v>
      </c>
      <c r="I4506">
        <f t="shared" si="562"/>
        <v>0</v>
      </c>
      <c r="J4506">
        <f t="shared" si="563"/>
        <v>0</v>
      </c>
      <c r="K4506">
        <f>J4506*Weighting!$W$18</f>
        <v>0</v>
      </c>
      <c r="M4506" s="14"/>
    </row>
    <row r="4507" spans="1:13" x14ac:dyDescent="0.55000000000000004">
      <c r="A4507" s="32" t="str">
        <f>IF(Weighting!$P$19&gt;0,B4507,"")</f>
        <v/>
      </c>
      <c r="B4507" t="e">
        <f>Weighting!$C$19</f>
        <v>#DIV/0!</v>
      </c>
      <c r="C4507" t="e">
        <f>Weighting!$F$19</f>
        <v>#NUM!</v>
      </c>
      <c r="D4507" t="e">
        <f>IF(C4507=1,'Data Transformation'!$G$3+0.5*'Data Transformation'!$W$25,IF(C4508=1,D4508-'Data Transformation'!$W$25,FALSE))</f>
        <v>#NUM!</v>
      </c>
      <c r="E4507">
        <f t="array" ref="E4507">IF(ISLOGICAL(D4507),"",FREQUENCY(IF('Data Transformation'!$B$425:$B$8425='Bin Analysis'!$B4491,'Data Transformation'!$G$425:$G$8425),D4507))</f>
        <v>2001</v>
      </c>
      <c r="F4507">
        <f t="shared" si="561"/>
        <v>0</v>
      </c>
      <c r="G4507">
        <f>Weighting!$H$19</f>
        <v>0</v>
      </c>
      <c r="H4507">
        <f t="array" ref="H4507">FREQUENCY(IF('Data Transformation'!$B$4:$B$8425=B4491,'Data Transformation'!$G$4:$G$8425),'Bin Analysis'!$B4507)</f>
        <v>2073</v>
      </c>
      <c r="I4507">
        <f t="shared" si="562"/>
        <v>0</v>
      </c>
      <c r="J4507">
        <f t="shared" si="563"/>
        <v>0</v>
      </c>
      <c r="K4507">
        <f>J4507*Weighting!$W$19</f>
        <v>0</v>
      </c>
      <c r="M4507" s="14"/>
    </row>
    <row r="4508" spans="1:13" x14ac:dyDescent="0.55000000000000004">
      <c r="A4508" s="32" t="str">
        <f>IF(Weighting!$P$20&gt;0,B4508,"")</f>
        <v/>
      </c>
      <c r="B4508" t="e">
        <f>Weighting!$C$20</f>
        <v>#DIV/0!</v>
      </c>
      <c r="C4508" t="e">
        <f>Weighting!$F$20</f>
        <v>#NUM!</v>
      </c>
      <c r="D4508" t="e">
        <f>IF(C4508=1,'Data Transformation'!$G$3+0.5*'Data Transformation'!$W$25,IF(C4509=1,D4509-'Data Transformation'!$W$25,FALSE))</f>
        <v>#NUM!</v>
      </c>
      <c r="E4508">
        <f t="array" ref="E4508">IF(ISLOGICAL(D4508),"",FREQUENCY(IF('Data Transformation'!$B$425:$B$8425='Bin Analysis'!$B4491,'Data Transformation'!$G$425:$G$8425),D4508))</f>
        <v>2001</v>
      </c>
      <c r="F4508">
        <f t="shared" si="561"/>
        <v>0</v>
      </c>
      <c r="G4508">
        <f>Weighting!$H$20</f>
        <v>0</v>
      </c>
      <c r="H4508">
        <f t="array" ref="H4508">FREQUENCY(IF('Data Transformation'!$B$4:$B$8425=B4491,'Data Transformation'!$G$4:$G$8425),'Bin Analysis'!$B4508)</f>
        <v>2073</v>
      </c>
      <c r="I4508">
        <f t="shared" si="562"/>
        <v>0</v>
      </c>
      <c r="J4508">
        <f t="shared" si="563"/>
        <v>0</v>
      </c>
      <c r="K4508">
        <f>J4508*Weighting!$W$20</f>
        <v>0</v>
      </c>
      <c r="M4508" s="14"/>
    </row>
    <row r="4509" spans="1:13" x14ac:dyDescent="0.55000000000000004">
      <c r="A4509" s="32" t="str">
        <f>IF(Weighting!$P$21&gt;0,B4509,"")</f>
        <v/>
      </c>
      <c r="B4509" t="e">
        <f>Weighting!$C$21</f>
        <v>#DIV/0!</v>
      </c>
      <c r="C4509" t="e">
        <f>Weighting!$F$21</f>
        <v>#NUM!</v>
      </c>
      <c r="D4509" t="e">
        <f>IF(C4509=1,'Data Transformation'!$G$3+0.5*'Data Transformation'!$W$25,IF(C4510=1,D4510-'Data Transformation'!$W$25,FALSE))</f>
        <v>#NUM!</v>
      </c>
      <c r="E4509">
        <f t="array" ref="E4509">IF(ISLOGICAL(D4509),"",FREQUENCY(IF('Data Transformation'!$B$425:$B$8425='Bin Analysis'!$B4491,'Data Transformation'!$G$425:$G$8425),D4509))</f>
        <v>2001</v>
      </c>
      <c r="F4509">
        <f t="shared" si="561"/>
        <v>0</v>
      </c>
      <c r="G4509">
        <f>Weighting!$H$21</f>
        <v>0</v>
      </c>
      <c r="H4509">
        <f t="array" ref="H4509">FREQUENCY(IF('Data Transformation'!$B$4:$B$8425=B4491,'Data Transformation'!$G$4:$G$8425),'Bin Analysis'!$B4509)</f>
        <v>2073</v>
      </c>
      <c r="I4509">
        <f t="shared" si="562"/>
        <v>0</v>
      </c>
      <c r="J4509">
        <f t="shared" si="563"/>
        <v>0</v>
      </c>
      <c r="K4509">
        <f>J4509*Weighting!$W$21</f>
        <v>0</v>
      </c>
      <c r="M4509" s="14"/>
    </row>
    <row r="4510" spans="1:13" x14ac:dyDescent="0.55000000000000004">
      <c r="A4510" s="32" t="str">
        <f>IF(Weighting!$P$22&gt;0,B4510,"")</f>
        <v/>
      </c>
      <c r="B4510" t="e">
        <f>Weighting!$C$22</f>
        <v>#DIV/0!</v>
      </c>
      <c r="C4510" t="e">
        <f>Weighting!$F$22</f>
        <v>#NUM!</v>
      </c>
      <c r="D4510" t="e">
        <f>IF(C4510=1,'Data Transformation'!$G$3+0.5*'Data Transformation'!$W$25,IF(C4511=1,D4511-'Data Transformation'!$W$25,FALSE))</f>
        <v>#NUM!</v>
      </c>
      <c r="E4510">
        <f t="array" ref="E4510">IF(ISLOGICAL(D4510),"",FREQUENCY(IF('Data Transformation'!$B$425:$B$8425='Bin Analysis'!$B4491,'Data Transformation'!$G$425:$G$8425),D4510))</f>
        <v>2001</v>
      </c>
      <c r="F4510">
        <f t="shared" si="561"/>
        <v>0</v>
      </c>
      <c r="G4510">
        <f>Weighting!$H$22</f>
        <v>0</v>
      </c>
      <c r="H4510">
        <f t="array" ref="H4510">FREQUENCY(IF('Data Transformation'!$B$4:$B$8425=B4491,'Data Transformation'!$G$4:$G$8425),'Bin Analysis'!$B4510)</f>
        <v>2073</v>
      </c>
      <c r="I4510">
        <f t="shared" si="562"/>
        <v>0</v>
      </c>
      <c r="J4510">
        <f t="shared" si="563"/>
        <v>0</v>
      </c>
      <c r="K4510">
        <f>J4510*Weighting!$W$22</f>
        <v>0</v>
      </c>
      <c r="M4510" s="14"/>
    </row>
    <row r="4511" spans="1:13" x14ac:dyDescent="0.55000000000000004">
      <c r="A4511" s="32" t="str">
        <f>IF(Weighting!$P$23&gt;0,B4511,"")</f>
        <v/>
      </c>
      <c r="B4511" t="e">
        <f>Weighting!$C$23</f>
        <v>#DIV/0!</v>
      </c>
      <c r="C4511" t="e">
        <f>Weighting!$F$23</f>
        <v>#NUM!</v>
      </c>
      <c r="D4511" t="e">
        <f>IF(C4511=1,'Data Transformation'!$G$3+0.5*'Data Transformation'!$W$25,IF(C4512=1,D4512-'Data Transformation'!$W$25,FALSE))</f>
        <v>#NUM!</v>
      </c>
      <c r="E4511">
        <f t="array" ref="E4511">IF(ISLOGICAL(D4511),"",FREQUENCY(IF('Data Transformation'!$B$425:$B$8425='Bin Analysis'!$B4491,'Data Transformation'!$G$425:$G$8425),D4511))</f>
        <v>2001</v>
      </c>
      <c r="F4511">
        <f t="shared" si="561"/>
        <v>0</v>
      </c>
      <c r="G4511">
        <f>Weighting!$H$23</f>
        <v>0</v>
      </c>
      <c r="H4511">
        <f t="array" ref="H4511">FREQUENCY(IF('Data Transformation'!$B$4:$B$8425=B4491,'Data Transformation'!$G$4:$G$8425),'Bin Analysis'!$B4511)</f>
        <v>2073</v>
      </c>
      <c r="I4511">
        <f t="shared" si="562"/>
        <v>0</v>
      </c>
      <c r="J4511">
        <f t="shared" si="563"/>
        <v>0</v>
      </c>
      <c r="K4511">
        <f>J4511*Weighting!$W$23</f>
        <v>0</v>
      </c>
      <c r="M4511" s="14"/>
    </row>
    <row r="4512" spans="1:13" x14ac:dyDescent="0.55000000000000004">
      <c r="A4512" s="32" t="str">
        <f>IF(Weighting!$P$24&gt;0,B4512,"")</f>
        <v/>
      </c>
      <c r="B4512" t="e">
        <f>Weighting!$C$24</f>
        <v>#DIV/0!</v>
      </c>
      <c r="C4512" t="e">
        <f>Weighting!$F$24</f>
        <v>#NUM!</v>
      </c>
      <c r="D4512" t="e">
        <f>IF(C4512=1,'Data Transformation'!$G$3+0.5*'Data Transformation'!$W$25,IF(C4513=1,D4513-'Data Transformation'!$W$25,FALSE))</f>
        <v>#NUM!</v>
      </c>
      <c r="E4512">
        <f t="array" ref="E4512">IF(ISLOGICAL(D4512),"",FREQUENCY(IF('Data Transformation'!$B$425:$B$8425='Bin Analysis'!$B4491,'Data Transformation'!$G$425:$G$8425),D4512))</f>
        <v>2001</v>
      </c>
      <c r="F4512">
        <f t="shared" si="561"/>
        <v>0</v>
      </c>
      <c r="G4512">
        <f>Weighting!$H$24</f>
        <v>0</v>
      </c>
      <c r="H4512">
        <f t="array" ref="H4512">FREQUENCY(IF('Data Transformation'!$B$4:$B$8425=B4491,'Data Transformation'!$G$4:$G$8425),'Bin Analysis'!$B4512)</f>
        <v>2073</v>
      </c>
      <c r="I4512">
        <f t="shared" si="562"/>
        <v>0</v>
      </c>
      <c r="J4512">
        <f t="shared" si="563"/>
        <v>0</v>
      </c>
      <c r="K4512">
        <f>J4512*Weighting!$W$24</f>
        <v>0</v>
      </c>
      <c r="M4512" s="14"/>
    </row>
    <row r="4513" spans="1:25" x14ac:dyDescent="0.55000000000000004">
      <c r="A4513" s="32" t="str">
        <f>IF(Weighting!$P$25&gt;0,B4513,"")</f>
        <v/>
      </c>
      <c r="B4513" t="e">
        <f>Weighting!$C$25</f>
        <v>#DIV/0!</v>
      </c>
      <c r="C4513" t="e">
        <f>Weighting!$F$25</f>
        <v>#NUM!</v>
      </c>
      <c r="D4513" t="e">
        <f>IF(C4513=1,'Data Transformation'!$G$3+0.5*'Data Transformation'!$W$25,IF(C4514=1,D4514-'Data Transformation'!$W$25,FALSE))</f>
        <v>#NUM!</v>
      </c>
      <c r="E4513">
        <f t="array" ref="E4513">IF(ISLOGICAL(D4513),"",FREQUENCY(IF('Data Transformation'!$B$425:$B$8425='Bin Analysis'!$B4491,'Data Transformation'!$G$425:$G$8425),D4513))</f>
        <v>2001</v>
      </c>
      <c r="F4513">
        <f t="shared" si="561"/>
        <v>0</v>
      </c>
      <c r="G4513">
        <f>Weighting!$H$25</f>
        <v>0</v>
      </c>
      <c r="H4513">
        <f t="array" ref="H4513">FREQUENCY(IF('Data Transformation'!$B$4:$B$8425=B4491,'Data Transformation'!$G$4:$G$8425),'Bin Analysis'!$B4513)</f>
        <v>2073</v>
      </c>
      <c r="I4513">
        <f t="shared" si="562"/>
        <v>0</v>
      </c>
      <c r="J4513">
        <f t="shared" si="563"/>
        <v>0</v>
      </c>
      <c r="K4513">
        <f>J4513*Weighting!$W$25</f>
        <v>0</v>
      </c>
      <c r="M4513" s="14"/>
    </row>
    <row r="4514" spans="1:25" x14ac:dyDescent="0.55000000000000004">
      <c r="O4514"/>
      <c r="P4514"/>
      <c r="Q4514"/>
      <c r="R4514"/>
    </row>
    <row r="4515" spans="1:25" ht="23.35" x14ac:dyDescent="0.8">
      <c r="A4515" s="21" t="s">
        <v>0</v>
      </c>
      <c r="B4515" s="21" t="str">
        <f>IFERROR(VLOOKUP(C4515,'Data Transformation'!$L$6:$M$426,2,FALSE),"")</f>
        <v/>
      </c>
      <c r="C4515" s="21">
        <f>C4491+1</f>
        <v>188</v>
      </c>
      <c r="D4515" s="21"/>
      <c r="E4515" s="21"/>
      <c r="F4515" s="21"/>
      <c r="G4515" s="21"/>
      <c r="H4515" s="22"/>
      <c r="I4515" s="22"/>
      <c r="J4515" s="22"/>
      <c r="K4515" s="21"/>
      <c r="L4515" s="21" t="str">
        <f>B4515</f>
        <v/>
      </c>
      <c r="M4515" s="23" t="e">
        <f>INDEX('Data Transformation'!$O$4:$O$424,MATCH($B4515,'Data Transformation'!$M$4:$M$424,0),MATCH($M$2,'Data Transformation'!$O$3,0))</f>
        <v>#N/A</v>
      </c>
      <c r="N4515" s="27" t="e">
        <f>IF('Input and Summary Results'!$J$16="minimum",'Bin Analysis'!X4516/(M4515-1),'Bin Analysis'!Y4515/('Bin Analysis'!M4515-1))</f>
        <v>#N/A</v>
      </c>
      <c r="O4515" s="27" t="e">
        <f>IF(M4515=FALSE,NA(),(VLOOKUP(1,C4518:K4537,4,FALSE))/(M4515-1))</f>
        <v>#N/A</v>
      </c>
      <c r="P4515" s="27" t="e">
        <f>IF(M4515=FALSE,NA(),SUM(J4518:J4537)/Weighting!$S$5)</f>
        <v>#N/A</v>
      </c>
      <c r="Q4515" s="27" t="e">
        <f>IF(M4515=FALSE,NA(),SUM(K4518:K4537)/Weighting!$S$6)</f>
        <v>#N/A</v>
      </c>
      <c r="R4515" s="27" t="e">
        <f>IF(M4515=FALSE,NA(),(VLOOKUP(1,G4518:K4537,3,FALSE))/(M4515-1))</f>
        <v>#N/A</v>
      </c>
      <c r="S4515" s="22" t="e">
        <f>IF(M4515=FALSE,NA(),IF(SUM(J4518:J4537)=2,"yes","no"))</f>
        <v>#N/A</v>
      </c>
      <c r="X4515" s="2" cm="2">
        <f t="array" ref="X4515:X4516">FREQUENCY(IF('Data Transformation'!$B$425:$B$6424='Bin Analysis'!L4515,'Data Transformation'!$G$425:$G$6424),'Data Transformation'!$U$11)</f>
        <v>0</v>
      </c>
      <c r="Y4515" s="2" cm="2">
        <f t="array" ref="Y4515:Y4516">FREQUENCY(IF('Data Transformation'!$B$425:$B$6424='Bin Analysis'!L4515,'Data Transformation'!$G$425:$G$6424),'Data Transformation'!$U$12)</f>
        <v>0</v>
      </c>
    </row>
    <row r="4516" spans="1:25" x14ac:dyDescent="0.55000000000000004">
      <c r="A4516" s="14" t="s">
        <v>67</v>
      </c>
      <c r="B4516" t="s">
        <v>47</v>
      </c>
      <c r="C4516" t="s">
        <v>5</v>
      </c>
      <c r="D4516" t="s">
        <v>100</v>
      </c>
      <c r="E4516" t="s">
        <v>101</v>
      </c>
      <c r="F4516" t="s">
        <v>102</v>
      </c>
      <c r="G4516" t="s">
        <v>70</v>
      </c>
      <c r="H4516" t="s">
        <v>31</v>
      </c>
      <c r="I4516" t="s">
        <v>32</v>
      </c>
      <c r="J4516" t="s">
        <v>46</v>
      </c>
      <c r="K4516" s="14" t="s">
        <v>45</v>
      </c>
      <c r="M4516" s="14"/>
      <c r="X4516" s="2">
        <v>0</v>
      </c>
      <c r="Y4516" s="2">
        <v>0</v>
      </c>
    </row>
    <row r="4517" spans="1:25" x14ac:dyDescent="0.55000000000000004">
      <c r="A4517" s="32"/>
      <c r="D4517" t="e">
        <f>IF(C4517=1,'Data Transformation'!$G$3+0.5*'Data Transformation'!$W$25,IF(C4518=1,D4518-'Data Transformation'!$W$25,FALSE))</f>
        <v>#NUM!</v>
      </c>
      <c r="E4517">
        <f t="array" ref="E4517">IF(ISLOGICAL(D4517),"",FREQUENCY(IF('Data Transformation'!$B$425:$B$8425='Bin Analysis'!$B4515,'Data Transformation'!$G$425:$G$8425),D4517))</f>
        <v>2001</v>
      </c>
      <c r="F4517" t="e">
        <f>IF(ISLOGICAL(D4517),"",E4517-E4516)</f>
        <v>#VALUE!</v>
      </c>
      <c r="M4517" s="14"/>
    </row>
    <row r="4518" spans="1:25" x14ac:dyDescent="0.55000000000000004">
      <c r="A4518" s="32" t="e">
        <f>IF(Weighting!$P$6&gt;0,B4518,"")</f>
        <v>#NUM!</v>
      </c>
      <c r="B4518" t="e">
        <f>Weighting!$C$6</f>
        <v>#DIV/0!</v>
      </c>
      <c r="C4518" t="e">
        <f>Weighting!$F$6</f>
        <v>#NUM!</v>
      </c>
      <c r="D4518" t="e">
        <f>IF(C4518=1,'Data Transformation'!$G$3+0.5*'Data Transformation'!$W$25,IF(C4519=1,D4519-'Data Transformation'!$W$25,FALSE))</f>
        <v>#NUM!</v>
      </c>
      <c r="E4518">
        <f t="array" ref="E4518">IF(ISLOGICAL(D4518),"",FREQUENCY(IF('Data Transformation'!$B$425:$B$8425='Bin Analysis'!$B4515,'Data Transformation'!$G$425:$G$8425),D4518))</f>
        <v>2001</v>
      </c>
      <c r="F4518">
        <f>IF(ISLOGICAL(D4518),"",E4518-E4517)</f>
        <v>0</v>
      </c>
      <c r="G4518">
        <f>Weighting!$H$6</f>
        <v>1</v>
      </c>
      <c r="H4518">
        <f t="array" ref="H4518">FREQUENCY(IF('Data Transformation'!$B$4:$B$8425=B4515,'Data Transformation'!$G$4:$G$8425),'Bin Analysis'!$B4518)</f>
        <v>2073</v>
      </c>
      <c r="I4518">
        <f>H4518-H4517</f>
        <v>2073</v>
      </c>
      <c r="J4518">
        <f>IF(I4518=0,0,1)</f>
        <v>1</v>
      </c>
      <c r="K4518" t="e">
        <f>J4518*Weighting!$W$6</f>
        <v>#NUM!</v>
      </c>
      <c r="M4518" s="14"/>
    </row>
    <row r="4519" spans="1:25" x14ac:dyDescent="0.55000000000000004">
      <c r="A4519" s="32" t="str">
        <f>IF(Weighting!$P$7&gt;0,B4519,"")</f>
        <v/>
      </c>
      <c r="B4519" t="e">
        <f>Weighting!$C$7</f>
        <v>#DIV/0!</v>
      </c>
      <c r="C4519" t="e">
        <f>Weighting!$F$7</f>
        <v>#NUM!</v>
      </c>
      <c r="D4519" t="e">
        <f>IF(C4519=1,'Data Transformation'!$G$3+0.5*'Data Transformation'!$W$25,IF(C4520=1,D4520-'Data Transformation'!$W$25,FALSE))</f>
        <v>#NUM!</v>
      </c>
      <c r="E4519">
        <f t="array" ref="E4519">IF(ISLOGICAL(D4519),"",FREQUENCY(IF('Data Transformation'!$B$425:$B$8425='Bin Analysis'!$B4515,'Data Transformation'!$G$425:$G$8425),D4519))</f>
        <v>2001</v>
      </c>
      <c r="F4519">
        <f t="shared" ref="F4519:F4537" si="564">IF(ISLOGICAL(D4519),"",E4519-E4518)</f>
        <v>0</v>
      </c>
      <c r="G4519">
        <f>Weighting!$H$7</f>
        <v>0</v>
      </c>
      <c r="H4519">
        <f t="array" ref="H4519">FREQUENCY(IF('Data Transformation'!$B$4:$B$8425=B4515,'Data Transformation'!$G$4:$G$8425),'Bin Analysis'!$B4519)</f>
        <v>2073</v>
      </c>
      <c r="I4519">
        <f t="shared" ref="I4519:I4537" si="565">H4519-H4518</f>
        <v>0</v>
      </c>
      <c r="J4519">
        <f>IF(I4519=0,0,1)</f>
        <v>0</v>
      </c>
      <c r="K4519">
        <f>J4519*Weighting!$W$7</f>
        <v>0</v>
      </c>
      <c r="M4519" s="14"/>
    </row>
    <row r="4520" spans="1:25" x14ac:dyDescent="0.55000000000000004">
      <c r="A4520" s="32" t="str">
        <f>IF(Weighting!$P$8&gt;0,B4520,"")</f>
        <v/>
      </c>
      <c r="B4520" t="e">
        <f>Weighting!$C$8</f>
        <v>#DIV/0!</v>
      </c>
      <c r="C4520" t="e">
        <f>Weighting!$F$8</f>
        <v>#NUM!</v>
      </c>
      <c r="D4520" t="e">
        <f>IF(C4520=1,'Data Transformation'!$G$3+0.5*'Data Transformation'!$W$25,IF(C4521=1,D4521-'Data Transformation'!$W$25,FALSE))</f>
        <v>#NUM!</v>
      </c>
      <c r="E4520">
        <f t="array" ref="E4520">IF(ISLOGICAL(D4520),"",FREQUENCY(IF('Data Transformation'!$B$425:$B$8425='Bin Analysis'!$B4515,'Data Transformation'!$G$425:$G$8425),D4520))</f>
        <v>2001</v>
      </c>
      <c r="F4520">
        <f t="shared" si="564"/>
        <v>0</v>
      </c>
      <c r="G4520">
        <f>Weighting!$H$8</f>
        <v>0</v>
      </c>
      <c r="H4520">
        <f t="array" ref="H4520">FREQUENCY(IF('Data Transformation'!$B$4:$B$8425=B4515,'Data Transformation'!$G$4:$G$8425),'Bin Analysis'!$B4520)</f>
        <v>2073</v>
      </c>
      <c r="I4520">
        <f t="shared" si="565"/>
        <v>0</v>
      </c>
      <c r="J4520">
        <f t="shared" ref="J4520:J4537" si="566">IF(I4520=0,0,1)</f>
        <v>0</v>
      </c>
      <c r="K4520">
        <f>J4520*Weighting!$W$8</f>
        <v>0</v>
      </c>
      <c r="M4520" s="14"/>
    </row>
    <row r="4521" spans="1:25" x14ac:dyDescent="0.55000000000000004">
      <c r="A4521" s="32" t="str">
        <f>IF(Weighting!$P$9&gt;0,B4521,"")</f>
        <v/>
      </c>
      <c r="B4521" s="50" t="e">
        <f>Weighting!$C$9</f>
        <v>#DIV/0!</v>
      </c>
      <c r="C4521" t="e">
        <f>Weighting!$F$9</f>
        <v>#NUM!</v>
      </c>
      <c r="D4521" t="e">
        <f>IF(C4521=1,'Data Transformation'!$G$3+0.5*'Data Transformation'!$W$25,IF(C4522=1,D4522-'Data Transformation'!$W$25,FALSE))</f>
        <v>#NUM!</v>
      </c>
      <c r="E4521">
        <f t="array" ref="E4521">IF(ISLOGICAL(D4521),"",FREQUENCY(IF('Data Transformation'!$B$425:$B$8425='Bin Analysis'!$B4515,'Data Transformation'!$G$425:$G$8425),D4521))</f>
        <v>2001</v>
      </c>
      <c r="F4521">
        <f t="shared" si="564"/>
        <v>0</v>
      </c>
      <c r="G4521">
        <f>Weighting!$H$9</f>
        <v>0</v>
      </c>
      <c r="H4521">
        <f t="array" ref="H4521">FREQUENCY(IF('Data Transformation'!$B$4:$B$8425=B4515,'Data Transformation'!$G$4:$G$8425),'Bin Analysis'!$B4521)</f>
        <v>2073</v>
      </c>
      <c r="I4521">
        <f t="shared" si="565"/>
        <v>0</v>
      </c>
      <c r="J4521">
        <f t="shared" si="566"/>
        <v>0</v>
      </c>
      <c r="K4521">
        <f>J4521*Weighting!$W$9</f>
        <v>0</v>
      </c>
      <c r="M4521" s="14"/>
    </row>
    <row r="4522" spans="1:25" x14ac:dyDescent="0.55000000000000004">
      <c r="A4522" s="32" t="str">
        <f>IF(Weighting!$P$10&gt;0,B4522,"")</f>
        <v/>
      </c>
      <c r="B4522" t="e">
        <f>Weighting!$C$10</f>
        <v>#DIV/0!</v>
      </c>
      <c r="C4522" t="e">
        <f>Weighting!$F$10</f>
        <v>#NUM!</v>
      </c>
      <c r="D4522" t="e">
        <f>IF(C4522=1,'Data Transformation'!$G$3+0.5*'Data Transformation'!$W$25,IF(C4523=1,D4523-'Data Transformation'!$W$25,FALSE))</f>
        <v>#NUM!</v>
      </c>
      <c r="E4522">
        <f t="array" ref="E4522">IF(ISLOGICAL(D4522),"",FREQUENCY(IF('Data Transformation'!$B$425:$B$8425='Bin Analysis'!$B4515,'Data Transformation'!$G$425:$G$8425),D4522))</f>
        <v>2001</v>
      </c>
      <c r="F4522">
        <f t="shared" si="564"/>
        <v>0</v>
      </c>
      <c r="G4522">
        <f>Weighting!$H$10</f>
        <v>0</v>
      </c>
      <c r="H4522">
        <f t="array" ref="H4522">FREQUENCY(IF('Data Transformation'!$B$4:$B$8425=B4515,'Data Transformation'!$G$4:$G$8425),'Bin Analysis'!$B4522)</f>
        <v>2073</v>
      </c>
      <c r="I4522">
        <f t="shared" si="565"/>
        <v>0</v>
      </c>
      <c r="J4522">
        <f t="shared" si="566"/>
        <v>0</v>
      </c>
      <c r="K4522">
        <f>J4522*Weighting!$W$10</f>
        <v>0</v>
      </c>
      <c r="M4522" s="14"/>
    </row>
    <row r="4523" spans="1:25" x14ac:dyDescent="0.55000000000000004">
      <c r="A4523" s="32" t="str">
        <f>IF(Weighting!$P$11&gt;0,B4523,"")</f>
        <v/>
      </c>
      <c r="B4523" t="e">
        <f>Weighting!$C$11</f>
        <v>#DIV/0!</v>
      </c>
      <c r="C4523" t="e">
        <f>Weighting!$F$11</f>
        <v>#NUM!</v>
      </c>
      <c r="D4523" t="e">
        <f>IF(C4523=1,'Data Transformation'!$G$3+0.5*'Data Transformation'!$W$25,IF(C4524=1,D4524-'Data Transformation'!$W$25,FALSE))</f>
        <v>#NUM!</v>
      </c>
      <c r="E4523">
        <f t="array" ref="E4523">IF(ISLOGICAL(D4523),"",FREQUENCY(IF('Data Transformation'!$B$425:$B$8425='Bin Analysis'!$B4515,'Data Transformation'!$G$425:$G$8425),D4523))</f>
        <v>2001</v>
      </c>
      <c r="F4523">
        <f t="shared" si="564"/>
        <v>0</v>
      </c>
      <c r="G4523">
        <f>Weighting!$H$11</f>
        <v>0</v>
      </c>
      <c r="H4523">
        <f t="array" ref="H4523">FREQUENCY(IF('Data Transformation'!$B$4:$B$8425=B4515,'Data Transformation'!$G$4:$G$8425),'Bin Analysis'!$B4523)</f>
        <v>2073</v>
      </c>
      <c r="I4523">
        <f t="shared" si="565"/>
        <v>0</v>
      </c>
      <c r="J4523">
        <f t="shared" si="566"/>
        <v>0</v>
      </c>
      <c r="K4523">
        <f>J4523*Weighting!$W$11</f>
        <v>0</v>
      </c>
      <c r="M4523" s="14"/>
    </row>
    <row r="4524" spans="1:25" x14ac:dyDescent="0.55000000000000004">
      <c r="A4524" s="32" t="str">
        <f>IF(Weighting!$P$12&gt;0,B4524,"")</f>
        <v/>
      </c>
      <c r="B4524" t="e">
        <f>Weighting!$C$12</f>
        <v>#DIV/0!</v>
      </c>
      <c r="C4524" t="e">
        <f>Weighting!$F$12</f>
        <v>#NUM!</v>
      </c>
      <c r="D4524" t="e">
        <f>IF(C4524=1,'Data Transformation'!$G$3+0.5*'Data Transformation'!$W$25,IF(C4525=1,D4525-'Data Transformation'!$W$25,FALSE))</f>
        <v>#NUM!</v>
      </c>
      <c r="E4524">
        <f t="array" ref="E4524">IF(ISLOGICAL(D4524),"",FREQUENCY(IF('Data Transformation'!$B$425:$B$8425='Bin Analysis'!$B4515,'Data Transformation'!$G$425:$G$8425),D4524))</f>
        <v>2001</v>
      </c>
      <c r="F4524">
        <f t="shared" si="564"/>
        <v>0</v>
      </c>
      <c r="G4524">
        <f>Weighting!$H$12</f>
        <v>0</v>
      </c>
      <c r="H4524">
        <f t="array" ref="H4524">FREQUENCY(IF('Data Transformation'!$B$4:$B$8425=B4515,'Data Transformation'!$G$4:$G$8425),'Bin Analysis'!$B4524)</f>
        <v>2073</v>
      </c>
      <c r="I4524">
        <f t="shared" si="565"/>
        <v>0</v>
      </c>
      <c r="J4524">
        <f t="shared" si="566"/>
        <v>0</v>
      </c>
      <c r="K4524">
        <f>J4524*Weighting!$W$12</f>
        <v>0</v>
      </c>
      <c r="M4524" s="14"/>
    </row>
    <row r="4525" spans="1:25" x14ac:dyDescent="0.55000000000000004">
      <c r="A4525" s="32" t="str">
        <f>IF(Weighting!$P$13&gt;0,B4525,"")</f>
        <v/>
      </c>
      <c r="B4525" t="e">
        <f>Weighting!$C$13</f>
        <v>#DIV/0!</v>
      </c>
      <c r="C4525" t="e">
        <f>Weighting!$F$13</f>
        <v>#NUM!</v>
      </c>
      <c r="D4525" t="e">
        <f>IF(C4525=1,'Data Transformation'!$G$3+0.5*'Data Transformation'!$W$25,IF(C4526=1,D4526-'Data Transformation'!$W$25,FALSE))</f>
        <v>#NUM!</v>
      </c>
      <c r="E4525">
        <f t="array" ref="E4525">IF(ISLOGICAL(D4525),"",FREQUENCY(IF('Data Transformation'!$B$425:$B$8425='Bin Analysis'!$B4515,'Data Transformation'!$G$425:$G$8425),D4525))</f>
        <v>2001</v>
      </c>
      <c r="F4525">
        <f t="shared" si="564"/>
        <v>0</v>
      </c>
      <c r="G4525">
        <f>Weighting!$H$13</f>
        <v>0</v>
      </c>
      <c r="H4525">
        <f t="array" ref="H4525">FREQUENCY(IF('Data Transformation'!$B$4:$B$8425=B4515,'Data Transformation'!$G$4:$G$8425),'Bin Analysis'!$B4525)</f>
        <v>2073</v>
      </c>
      <c r="I4525">
        <f t="shared" si="565"/>
        <v>0</v>
      </c>
      <c r="J4525">
        <f t="shared" si="566"/>
        <v>0</v>
      </c>
      <c r="K4525">
        <f>J4525*Weighting!$W$13</f>
        <v>0</v>
      </c>
      <c r="M4525" s="14"/>
    </row>
    <row r="4526" spans="1:25" x14ac:dyDescent="0.55000000000000004">
      <c r="A4526" s="32" t="str">
        <f>IF(Weighting!$P$14&gt;0,B4526,"")</f>
        <v/>
      </c>
      <c r="B4526" t="e">
        <f>Weighting!$C$14</f>
        <v>#DIV/0!</v>
      </c>
      <c r="C4526" t="e">
        <f>Weighting!$F$14</f>
        <v>#NUM!</v>
      </c>
      <c r="D4526" t="e">
        <f>IF(C4526=1,'Data Transformation'!$G$3+0.5*'Data Transformation'!$W$25,IF(C4527=1,D4527-'Data Transformation'!$W$25,FALSE))</f>
        <v>#NUM!</v>
      </c>
      <c r="E4526">
        <f t="array" ref="E4526">IF(ISLOGICAL(D4526),"",FREQUENCY(IF('Data Transformation'!$B$425:$B$8425='Bin Analysis'!$B4515,'Data Transformation'!$G$425:$G$8425),D4526))</f>
        <v>2001</v>
      </c>
      <c r="F4526">
        <f t="shared" si="564"/>
        <v>0</v>
      </c>
      <c r="G4526">
        <f>Weighting!$H$14</f>
        <v>0</v>
      </c>
      <c r="H4526">
        <f t="array" ref="H4526">FREQUENCY(IF('Data Transformation'!$B$4:$B$8425=B4515,'Data Transformation'!$G$4:$G$8425),'Bin Analysis'!$B4526)</f>
        <v>2073</v>
      </c>
      <c r="I4526">
        <f t="shared" si="565"/>
        <v>0</v>
      </c>
      <c r="J4526">
        <f t="shared" si="566"/>
        <v>0</v>
      </c>
      <c r="K4526">
        <f>J4526*Weighting!$W$14</f>
        <v>0</v>
      </c>
      <c r="M4526" s="14"/>
    </row>
    <row r="4527" spans="1:25" x14ac:dyDescent="0.55000000000000004">
      <c r="A4527" s="32" t="str">
        <f>IF(Weighting!$P$15&gt;0,B4527,"")</f>
        <v/>
      </c>
      <c r="B4527" t="e">
        <f>Weighting!$C$15</f>
        <v>#DIV/0!</v>
      </c>
      <c r="C4527" t="e">
        <f>Weighting!$F$15</f>
        <v>#NUM!</v>
      </c>
      <c r="D4527" t="e">
        <f>IF(C4527=1,'Data Transformation'!$G$3+0.5*'Data Transformation'!$W$25,IF(C4528=1,D4528-'Data Transformation'!$W$25,FALSE))</f>
        <v>#NUM!</v>
      </c>
      <c r="E4527">
        <f t="array" ref="E4527">IF(ISLOGICAL(D4527),"",FREQUENCY(IF('Data Transformation'!$B$425:$B$8425='Bin Analysis'!$B4515,'Data Transformation'!$G$425:$G$8425),D4527))</f>
        <v>2001</v>
      </c>
      <c r="F4527">
        <f t="shared" si="564"/>
        <v>0</v>
      </c>
      <c r="G4527">
        <f>Weighting!$H$15</f>
        <v>0</v>
      </c>
      <c r="H4527">
        <f t="array" ref="H4527">FREQUENCY(IF('Data Transformation'!$B$4:$B$8425=B4515,'Data Transformation'!$G$4:$G$8425),'Bin Analysis'!$B4527)</f>
        <v>2073</v>
      </c>
      <c r="I4527">
        <f t="shared" si="565"/>
        <v>0</v>
      </c>
      <c r="J4527">
        <f t="shared" si="566"/>
        <v>0</v>
      </c>
      <c r="K4527">
        <f>J4527*Weighting!$W$15</f>
        <v>0</v>
      </c>
      <c r="M4527" s="14"/>
    </row>
    <row r="4528" spans="1:25" x14ac:dyDescent="0.55000000000000004">
      <c r="A4528" s="32" t="str">
        <f>IF(Weighting!$P$16&gt;0,B4528,"")</f>
        <v/>
      </c>
      <c r="B4528" t="e">
        <f>Weighting!$C$16</f>
        <v>#DIV/0!</v>
      </c>
      <c r="C4528" t="e">
        <f>Weighting!$F$16</f>
        <v>#NUM!</v>
      </c>
      <c r="D4528" t="e">
        <f>IF(C4528=1,'Data Transformation'!$G$3+0.5*'Data Transformation'!$W$25,IF(C4529=1,D4529-'Data Transformation'!$W$25,FALSE))</f>
        <v>#NUM!</v>
      </c>
      <c r="E4528">
        <f t="array" ref="E4528">IF(ISLOGICAL(D4528),"",FREQUENCY(IF('Data Transformation'!$B$425:$B$8425='Bin Analysis'!$B4515,'Data Transformation'!$G$425:$G$8425),D4528))</f>
        <v>2001</v>
      </c>
      <c r="F4528">
        <f t="shared" si="564"/>
        <v>0</v>
      </c>
      <c r="G4528">
        <f>Weighting!$H$16</f>
        <v>0</v>
      </c>
      <c r="H4528">
        <f t="array" ref="H4528">FREQUENCY(IF('Data Transformation'!$B$4:$B$8425=B4515,'Data Transformation'!$G$4:$G$8425),'Bin Analysis'!$B4528)</f>
        <v>2073</v>
      </c>
      <c r="I4528">
        <f t="shared" si="565"/>
        <v>0</v>
      </c>
      <c r="J4528">
        <f t="shared" si="566"/>
        <v>0</v>
      </c>
      <c r="K4528">
        <f>J4528*Weighting!$W$16</f>
        <v>0</v>
      </c>
      <c r="M4528" s="14"/>
    </row>
    <row r="4529" spans="1:25" x14ac:dyDescent="0.55000000000000004">
      <c r="A4529" s="32" t="str">
        <f>IF(Weighting!$P$17&gt;0,B4529,"")</f>
        <v/>
      </c>
      <c r="B4529" t="e">
        <f>Weighting!$C$17</f>
        <v>#DIV/0!</v>
      </c>
      <c r="C4529" t="e">
        <f>Weighting!$F$17</f>
        <v>#NUM!</v>
      </c>
      <c r="D4529" t="e">
        <f>IF(C4529=1,'Data Transformation'!$G$3+0.5*'Data Transformation'!$W$25,IF(C4530=1,D4530-'Data Transformation'!$W$25,FALSE))</f>
        <v>#NUM!</v>
      </c>
      <c r="E4529">
        <f t="array" ref="E4529">IF(ISLOGICAL(D4529),"",FREQUENCY(IF('Data Transformation'!$B$425:$B$8425='Bin Analysis'!$B4515,'Data Transformation'!$G$425:$G$8425),D4529))</f>
        <v>2001</v>
      </c>
      <c r="F4529">
        <f t="shared" si="564"/>
        <v>0</v>
      </c>
      <c r="G4529">
        <f>Weighting!$H$17</f>
        <v>0</v>
      </c>
      <c r="H4529">
        <f t="array" ref="H4529">FREQUENCY(IF('Data Transformation'!$B$4:$B$8425=B4515,'Data Transformation'!$G$4:$G$8425),'Bin Analysis'!$B4529)</f>
        <v>2073</v>
      </c>
      <c r="I4529">
        <f t="shared" si="565"/>
        <v>0</v>
      </c>
      <c r="J4529">
        <f t="shared" si="566"/>
        <v>0</v>
      </c>
      <c r="K4529">
        <f>J4529*Weighting!$W$17</f>
        <v>0</v>
      </c>
      <c r="M4529" s="14"/>
    </row>
    <row r="4530" spans="1:25" x14ac:dyDescent="0.55000000000000004">
      <c r="A4530" s="32" t="str">
        <f>IF(Weighting!$P$18&gt;0,B4530,"")</f>
        <v/>
      </c>
      <c r="B4530" t="e">
        <f>Weighting!$C$18</f>
        <v>#DIV/0!</v>
      </c>
      <c r="C4530" t="e">
        <f>Weighting!$F$18</f>
        <v>#NUM!</v>
      </c>
      <c r="D4530" t="e">
        <f>IF(C4530=1,'Data Transformation'!$G$3+0.5*'Data Transformation'!$W$25,IF(C4531=1,D4531-'Data Transformation'!$W$25,FALSE))</f>
        <v>#NUM!</v>
      </c>
      <c r="E4530">
        <f t="array" ref="E4530">IF(ISLOGICAL(D4530),"",FREQUENCY(IF('Data Transformation'!$B$425:$B$8425='Bin Analysis'!$B4515,'Data Transformation'!$G$425:$G$8425),D4530))</f>
        <v>2001</v>
      </c>
      <c r="F4530">
        <f t="shared" si="564"/>
        <v>0</v>
      </c>
      <c r="G4530">
        <f>Weighting!$H$18</f>
        <v>0</v>
      </c>
      <c r="H4530">
        <f t="array" ref="H4530">FREQUENCY(IF('Data Transformation'!$B$4:$B$8425=B4515,'Data Transformation'!$G$4:$G$8425),'Bin Analysis'!$B4530)</f>
        <v>2073</v>
      </c>
      <c r="I4530">
        <f t="shared" si="565"/>
        <v>0</v>
      </c>
      <c r="J4530">
        <f t="shared" si="566"/>
        <v>0</v>
      </c>
      <c r="K4530">
        <f>J4530*Weighting!$W$18</f>
        <v>0</v>
      </c>
      <c r="M4530" s="14"/>
    </row>
    <row r="4531" spans="1:25" x14ac:dyDescent="0.55000000000000004">
      <c r="A4531" s="32" t="str">
        <f>IF(Weighting!$P$19&gt;0,B4531,"")</f>
        <v/>
      </c>
      <c r="B4531" t="e">
        <f>Weighting!$C$19</f>
        <v>#DIV/0!</v>
      </c>
      <c r="C4531" t="e">
        <f>Weighting!$F$19</f>
        <v>#NUM!</v>
      </c>
      <c r="D4531" t="e">
        <f>IF(C4531=1,'Data Transformation'!$G$3+0.5*'Data Transformation'!$W$25,IF(C4532=1,D4532-'Data Transformation'!$W$25,FALSE))</f>
        <v>#NUM!</v>
      </c>
      <c r="E4531">
        <f t="array" ref="E4531">IF(ISLOGICAL(D4531),"",FREQUENCY(IF('Data Transformation'!$B$425:$B$8425='Bin Analysis'!$B4515,'Data Transformation'!$G$425:$G$8425),D4531))</f>
        <v>2001</v>
      </c>
      <c r="F4531">
        <f t="shared" si="564"/>
        <v>0</v>
      </c>
      <c r="G4531">
        <f>Weighting!$H$19</f>
        <v>0</v>
      </c>
      <c r="H4531">
        <f t="array" ref="H4531">FREQUENCY(IF('Data Transformation'!$B$4:$B$8425=B4515,'Data Transformation'!$G$4:$G$8425),'Bin Analysis'!$B4531)</f>
        <v>2073</v>
      </c>
      <c r="I4531">
        <f t="shared" si="565"/>
        <v>0</v>
      </c>
      <c r="J4531">
        <f t="shared" si="566"/>
        <v>0</v>
      </c>
      <c r="K4531">
        <f>J4531*Weighting!$W$19</f>
        <v>0</v>
      </c>
      <c r="M4531" s="14"/>
    </row>
    <row r="4532" spans="1:25" x14ac:dyDescent="0.55000000000000004">
      <c r="A4532" s="32" t="str">
        <f>IF(Weighting!$P$20&gt;0,B4532,"")</f>
        <v/>
      </c>
      <c r="B4532" t="e">
        <f>Weighting!$C$20</f>
        <v>#DIV/0!</v>
      </c>
      <c r="C4532" t="e">
        <f>Weighting!$F$20</f>
        <v>#NUM!</v>
      </c>
      <c r="D4532" t="e">
        <f>IF(C4532=1,'Data Transformation'!$G$3+0.5*'Data Transformation'!$W$25,IF(C4533=1,D4533-'Data Transformation'!$W$25,FALSE))</f>
        <v>#NUM!</v>
      </c>
      <c r="E4532">
        <f t="array" ref="E4532">IF(ISLOGICAL(D4532),"",FREQUENCY(IF('Data Transformation'!$B$425:$B$8425='Bin Analysis'!$B4515,'Data Transformation'!$G$425:$G$8425),D4532))</f>
        <v>2001</v>
      </c>
      <c r="F4532">
        <f t="shared" si="564"/>
        <v>0</v>
      </c>
      <c r="G4532">
        <f>Weighting!$H$20</f>
        <v>0</v>
      </c>
      <c r="H4532">
        <f t="array" ref="H4532">FREQUENCY(IF('Data Transformation'!$B$4:$B$8425=B4515,'Data Transformation'!$G$4:$G$8425),'Bin Analysis'!$B4532)</f>
        <v>2073</v>
      </c>
      <c r="I4532">
        <f t="shared" si="565"/>
        <v>0</v>
      </c>
      <c r="J4532">
        <f t="shared" si="566"/>
        <v>0</v>
      </c>
      <c r="K4532">
        <f>J4532*Weighting!$W$20</f>
        <v>0</v>
      </c>
      <c r="M4532" s="14"/>
    </row>
    <row r="4533" spans="1:25" x14ac:dyDescent="0.55000000000000004">
      <c r="A4533" s="32" t="str">
        <f>IF(Weighting!$P$21&gt;0,B4533,"")</f>
        <v/>
      </c>
      <c r="B4533" t="e">
        <f>Weighting!$C$21</f>
        <v>#DIV/0!</v>
      </c>
      <c r="C4533" t="e">
        <f>Weighting!$F$21</f>
        <v>#NUM!</v>
      </c>
      <c r="D4533" t="e">
        <f>IF(C4533=1,'Data Transformation'!$G$3+0.5*'Data Transformation'!$W$25,IF(C4534=1,D4534-'Data Transformation'!$W$25,FALSE))</f>
        <v>#NUM!</v>
      </c>
      <c r="E4533">
        <f t="array" ref="E4533">IF(ISLOGICAL(D4533),"",FREQUENCY(IF('Data Transformation'!$B$425:$B$8425='Bin Analysis'!$B4515,'Data Transformation'!$G$425:$G$8425),D4533))</f>
        <v>2001</v>
      </c>
      <c r="F4533">
        <f t="shared" si="564"/>
        <v>0</v>
      </c>
      <c r="G4533">
        <f>Weighting!$H$21</f>
        <v>0</v>
      </c>
      <c r="H4533">
        <f t="array" ref="H4533">FREQUENCY(IF('Data Transformation'!$B$4:$B$8425=B4515,'Data Transformation'!$G$4:$G$8425),'Bin Analysis'!$B4533)</f>
        <v>2073</v>
      </c>
      <c r="I4533">
        <f t="shared" si="565"/>
        <v>0</v>
      </c>
      <c r="J4533">
        <f t="shared" si="566"/>
        <v>0</v>
      </c>
      <c r="K4533">
        <f>J4533*Weighting!$W$21</f>
        <v>0</v>
      </c>
      <c r="M4533" s="14"/>
    </row>
    <row r="4534" spans="1:25" x14ac:dyDescent="0.55000000000000004">
      <c r="A4534" s="32" t="str">
        <f>IF(Weighting!$P$22&gt;0,B4534,"")</f>
        <v/>
      </c>
      <c r="B4534" t="e">
        <f>Weighting!$C$22</f>
        <v>#DIV/0!</v>
      </c>
      <c r="C4534" t="e">
        <f>Weighting!$F$22</f>
        <v>#NUM!</v>
      </c>
      <c r="D4534" t="e">
        <f>IF(C4534=1,'Data Transformation'!$G$3+0.5*'Data Transformation'!$W$25,IF(C4535=1,D4535-'Data Transformation'!$W$25,FALSE))</f>
        <v>#NUM!</v>
      </c>
      <c r="E4534">
        <f t="array" ref="E4534">IF(ISLOGICAL(D4534),"",FREQUENCY(IF('Data Transformation'!$B$425:$B$8425='Bin Analysis'!$B4515,'Data Transformation'!$G$425:$G$8425),D4534))</f>
        <v>2001</v>
      </c>
      <c r="F4534">
        <f t="shared" si="564"/>
        <v>0</v>
      </c>
      <c r="G4534">
        <f>Weighting!$H$22</f>
        <v>0</v>
      </c>
      <c r="H4534">
        <f t="array" ref="H4534">FREQUENCY(IF('Data Transformation'!$B$4:$B$8425=B4515,'Data Transformation'!$G$4:$G$8425),'Bin Analysis'!$B4534)</f>
        <v>2073</v>
      </c>
      <c r="I4534">
        <f t="shared" si="565"/>
        <v>0</v>
      </c>
      <c r="J4534">
        <f t="shared" si="566"/>
        <v>0</v>
      </c>
      <c r="K4534">
        <f>J4534*Weighting!$W$22</f>
        <v>0</v>
      </c>
      <c r="M4534" s="14"/>
    </row>
    <row r="4535" spans="1:25" x14ac:dyDescent="0.55000000000000004">
      <c r="A4535" s="32" t="str">
        <f>IF(Weighting!$P$23&gt;0,B4535,"")</f>
        <v/>
      </c>
      <c r="B4535" t="e">
        <f>Weighting!$C$23</f>
        <v>#DIV/0!</v>
      </c>
      <c r="C4535" t="e">
        <f>Weighting!$F$23</f>
        <v>#NUM!</v>
      </c>
      <c r="D4535" t="e">
        <f>IF(C4535=1,'Data Transformation'!$G$3+0.5*'Data Transformation'!$W$25,IF(C4536=1,D4536-'Data Transformation'!$W$25,FALSE))</f>
        <v>#NUM!</v>
      </c>
      <c r="E4535">
        <f t="array" ref="E4535">IF(ISLOGICAL(D4535),"",FREQUENCY(IF('Data Transformation'!$B$425:$B$8425='Bin Analysis'!$B4515,'Data Transformation'!$G$425:$G$8425),D4535))</f>
        <v>2001</v>
      </c>
      <c r="F4535">
        <f t="shared" si="564"/>
        <v>0</v>
      </c>
      <c r="G4535">
        <f>Weighting!$H$23</f>
        <v>0</v>
      </c>
      <c r="H4535">
        <f t="array" ref="H4535">FREQUENCY(IF('Data Transformation'!$B$4:$B$8425=B4515,'Data Transformation'!$G$4:$G$8425),'Bin Analysis'!$B4535)</f>
        <v>2073</v>
      </c>
      <c r="I4535">
        <f t="shared" si="565"/>
        <v>0</v>
      </c>
      <c r="J4535">
        <f t="shared" si="566"/>
        <v>0</v>
      </c>
      <c r="K4535">
        <f>J4535*Weighting!$W$23</f>
        <v>0</v>
      </c>
      <c r="M4535" s="14"/>
    </row>
    <row r="4536" spans="1:25" x14ac:dyDescent="0.55000000000000004">
      <c r="A4536" s="32" t="str">
        <f>IF(Weighting!$P$24&gt;0,B4536,"")</f>
        <v/>
      </c>
      <c r="B4536" t="e">
        <f>Weighting!$C$24</f>
        <v>#DIV/0!</v>
      </c>
      <c r="C4536" t="e">
        <f>Weighting!$F$24</f>
        <v>#NUM!</v>
      </c>
      <c r="D4536" t="e">
        <f>IF(C4536=1,'Data Transformation'!$G$3+0.5*'Data Transformation'!$W$25,IF(C4537=1,D4537-'Data Transformation'!$W$25,FALSE))</f>
        <v>#NUM!</v>
      </c>
      <c r="E4536">
        <f t="array" ref="E4536">IF(ISLOGICAL(D4536),"",FREQUENCY(IF('Data Transformation'!$B$425:$B$8425='Bin Analysis'!$B4515,'Data Transformation'!$G$425:$G$8425),D4536))</f>
        <v>2001</v>
      </c>
      <c r="F4536">
        <f t="shared" si="564"/>
        <v>0</v>
      </c>
      <c r="G4536">
        <f>Weighting!$H$24</f>
        <v>0</v>
      </c>
      <c r="H4536">
        <f t="array" ref="H4536">FREQUENCY(IF('Data Transformation'!$B$4:$B$8425=B4515,'Data Transformation'!$G$4:$G$8425),'Bin Analysis'!$B4536)</f>
        <v>2073</v>
      </c>
      <c r="I4536">
        <f t="shared" si="565"/>
        <v>0</v>
      </c>
      <c r="J4536">
        <f t="shared" si="566"/>
        <v>0</v>
      </c>
      <c r="K4536">
        <f>J4536*Weighting!$W$24</f>
        <v>0</v>
      </c>
      <c r="M4536" s="14"/>
    </row>
    <row r="4537" spans="1:25" x14ac:dyDescent="0.55000000000000004">
      <c r="A4537" s="32" t="str">
        <f>IF(Weighting!$P$25&gt;0,B4537,"")</f>
        <v/>
      </c>
      <c r="B4537" t="e">
        <f>Weighting!$C$25</f>
        <v>#DIV/0!</v>
      </c>
      <c r="C4537" t="e">
        <f>Weighting!$F$25</f>
        <v>#NUM!</v>
      </c>
      <c r="D4537" t="e">
        <f>IF(C4537=1,'Data Transformation'!$G$3+0.5*'Data Transformation'!$W$25,IF(C4538=1,D4538-'Data Transformation'!$W$25,FALSE))</f>
        <v>#NUM!</v>
      </c>
      <c r="E4537">
        <f t="array" ref="E4537">IF(ISLOGICAL(D4537),"",FREQUENCY(IF('Data Transformation'!$B$425:$B$8425='Bin Analysis'!$B4515,'Data Transformation'!$G$425:$G$8425),D4537))</f>
        <v>2001</v>
      </c>
      <c r="F4537">
        <f t="shared" si="564"/>
        <v>0</v>
      </c>
      <c r="G4537">
        <f>Weighting!$H$25</f>
        <v>0</v>
      </c>
      <c r="H4537">
        <f t="array" ref="H4537">FREQUENCY(IF('Data Transformation'!$B$4:$B$8425=B4515,'Data Transformation'!$G$4:$G$8425),'Bin Analysis'!$B4537)</f>
        <v>2073</v>
      </c>
      <c r="I4537">
        <f t="shared" si="565"/>
        <v>0</v>
      </c>
      <c r="J4537">
        <f t="shared" si="566"/>
        <v>0</v>
      </c>
      <c r="K4537">
        <f>J4537*Weighting!$W$25</f>
        <v>0</v>
      </c>
      <c r="M4537" s="14"/>
    </row>
    <row r="4538" spans="1:25" x14ac:dyDescent="0.55000000000000004">
      <c r="O4538"/>
      <c r="P4538"/>
      <c r="Q4538"/>
      <c r="R4538"/>
    </row>
    <row r="4539" spans="1:25" ht="23.35" x14ac:dyDescent="0.8">
      <c r="A4539" s="21" t="s">
        <v>0</v>
      </c>
      <c r="B4539" s="21" t="str">
        <f>IFERROR(VLOOKUP(C4539,'Data Transformation'!$L$6:$M$426,2,FALSE),"")</f>
        <v/>
      </c>
      <c r="C4539" s="21">
        <f>C4515+1</f>
        <v>189</v>
      </c>
      <c r="D4539" s="21"/>
      <c r="E4539" s="21"/>
      <c r="F4539" s="21"/>
      <c r="G4539" s="21"/>
      <c r="H4539" s="22"/>
      <c r="I4539" s="22"/>
      <c r="J4539" s="22"/>
      <c r="K4539" s="21"/>
      <c r="L4539" s="21" t="str">
        <f>B4539</f>
        <v/>
      </c>
      <c r="M4539" s="23" t="e">
        <f>INDEX('Data Transformation'!$O$4:$O$424,MATCH($B4539,'Data Transformation'!$M$4:$M$424,0),MATCH($M$2,'Data Transformation'!$O$3,0))</f>
        <v>#N/A</v>
      </c>
      <c r="N4539" s="27" t="e">
        <f>IF('Input and Summary Results'!$J$16="minimum",'Bin Analysis'!X4540/(M4539-1),'Bin Analysis'!Y4539/('Bin Analysis'!M4539-1))</f>
        <v>#N/A</v>
      </c>
      <c r="O4539" s="27" t="e">
        <f>IF(M4539=FALSE,NA(),(VLOOKUP(1,C4542:K4561,4,FALSE))/(M4539-1))</f>
        <v>#N/A</v>
      </c>
      <c r="P4539" s="27" t="e">
        <f>IF(M4539=FALSE,NA(),SUM(J4542:J4561)/Weighting!$S$5)</f>
        <v>#N/A</v>
      </c>
      <c r="Q4539" s="27" t="e">
        <f>IF(M4539=FALSE,NA(),SUM(K4542:K4561)/Weighting!$S$6)</f>
        <v>#N/A</v>
      </c>
      <c r="R4539" s="27" t="e">
        <f>IF(M4539=FALSE,NA(),(VLOOKUP(1,G4542:K4561,3,FALSE))/(M4539-1))</f>
        <v>#N/A</v>
      </c>
      <c r="S4539" s="22" t="e">
        <f>IF(M4539=FALSE,NA(),IF(SUM(J4542:J4561)=2,"yes","no"))</f>
        <v>#N/A</v>
      </c>
      <c r="X4539" s="2" cm="2">
        <f t="array" ref="X4539:X4540">FREQUENCY(IF('Data Transformation'!$B$425:$B$6424='Bin Analysis'!L4539,'Data Transformation'!$G$425:$G$6424),'Data Transformation'!$U$11)</f>
        <v>0</v>
      </c>
      <c r="Y4539" s="2" cm="2">
        <f t="array" ref="Y4539:Y4540">FREQUENCY(IF('Data Transformation'!$B$425:$B$6424='Bin Analysis'!L4539,'Data Transformation'!$G$425:$G$6424),'Data Transformation'!$U$12)</f>
        <v>0</v>
      </c>
    </row>
    <row r="4540" spans="1:25" x14ac:dyDescent="0.55000000000000004">
      <c r="A4540" s="14" t="s">
        <v>67</v>
      </c>
      <c r="B4540" t="s">
        <v>47</v>
      </c>
      <c r="C4540" t="s">
        <v>5</v>
      </c>
      <c r="D4540" t="s">
        <v>100</v>
      </c>
      <c r="E4540" t="s">
        <v>101</v>
      </c>
      <c r="F4540" t="s">
        <v>102</v>
      </c>
      <c r="G4540" t="s">
        <v>70</v>
      </c>
      <c r="H4540" t="s">
        <v>31</v>
      </c>
      <c r="I4540" t="s">
        <v>32</v>
      </c>
      <c r="J4540" t="s">
        <v>46</v>
      </c>
      <c r="K4540" s="14" t="s">
        <v>45</v>
      </c>
      <c r="M4540" s="14"/>
      <c r="X4540" s="2">
        <v>0</v>
      </c>
      <c r="Y4540" s="2">
        <v>0</v>
      </c>
    </row>
    <row r="4541" spans="1:25" x14ac:dyDescent="0.55000000000000004">
      <c r="A4541" s="32"/>
      <c r="D4541" t="e">
        <f>IF(C4541=1,'Data Transformation'!$G$3+0.5*'Data Transformation'!$W$25,IF(C4542=1,D4542-'Data Transformation'!$W$25,FALSE))</f>
        <v>#NUM!</v>
      </c>
      <c r="E4541">
        <f t="array" ref="E4541">IF(ISLOGICAL(D4541),"",FREQUENCY(IF('Data Transformation'!$B$425:$B$8425='Bin Analysis'!$B4539,'Data Transformation'!$G$425:$G$8425),D4541))</f>
        <v>2001</v>
      </c>
      <c r="F4541" t="e">
        <f>IF(ISLOGICAL(D4541),"",E4541-E4540)</f>
        <v>#VALUE!</v>
      </c>
      <c r="M4541" s="14"/>
    </row>
    <row r="4542" spans="1:25" x14ac:dyDescent="0.55000000000000004">
      <c r="A4542" s="32" t="e">
        <f>IF(Weighting!$P$6&gt;0,B4542,"")</f>
        <v>#NUM!</v>
      </c>
      <c r="B4542" t="e">
        <f>Weighting!$C$6</f>
        <v>#DIV/0!</v>
      </c>
      <c r="C4542" t="e">
        <f>Weighting!$F$6</f>
        <v>#NUM!</v>
      </c>
      <c r="D4542" t="e">
        <f>IF(C4542=1,'Data Transformation'!$G$3+0.5*'Data Transformation'!$W$25,IF(C4543=1,D4543-'Data Transformation'!$W$25,FALSE))</f>
        <v>#NUM!</v>
      </c>
      <c r="E4542">
        <f t="array" ref="E4542">IF(ISLOGICAL(D4542),"",FREQUENCY(IF('Data Transformation'!$B$425:$B$8425='Bin Analysis'!$B4539,'Data Transformation'!$G$425:$G$8425),D4542))</f>
        <v>2001</v>
      </c>
      <c r="F4542">
        <f>IF(ISLOGICAL(D4542),"",E4542-E4541)</f>
        <v>0</v>
      </c>
      <c r="G4542">
        <f>Weighting!$H$6</f>
        <v>1</v>
      </c>
      <c r="H4542">
        <f t="array" ref="H4542">FREQUENCY(IF('Data Transformation'!$B$4:$B$8425=B4539,'Data Transformation'!$G$4:$G$8425),'Bin Analysis'!$B4542)</f>
        <v>2073</v>
      </c>
      <c r="I4542">
        <f>H4542-H4541</f>
        <v>2073</v>
      </c>
      <c r="J4542">
        <f>IF(I4542=0,0,1)</f>
        <v>1</v>
      </c>
      <c r="K4542" t="e">
        <f>J4542*Weighting!$W$6</f>
        <v>#NUM!</v>
      </c>
      <c r="M4542" s="14"/>
    </row>
    <row r="4543" spans="1:25" x14ac:dyDescent="0.55000000000000004">
      <c r="A4543" s="32" t="str">
        <f>IF(Weighting!$P$7&gt;0,B4543,"")</f>
        <v/>
      </c>
      <c r="B4543" t="e">
        <f>Weighting!$C$7</f>
        <v>#DIV/0!</v>
      </c>
      <c r="C4543" t="e">
        <f>Weighting!$F$7</f>
        <v>#NUM!</v>
      </c>
      <c r="D4543" t="e">
        <f>IF(C4543=1,'Data Transformation'!$G$3+0.5*'Data Transformation'!$W$25,IF(C4544=1,D4544-'Data Transformation'!$W$25,FALSE))</f>
        <v>#NUM!</v>
      </c>
      <c r="E4543">
        <f t="array" ref="E4543">IF(ISLOGICAL(D4543),"",FREQUENCY(IF('Data Transformation'!$B$425:$B$8425='Bin Analysis'!$B4539,'Data Transformation'!$G$425:$G$8425),D4543))</f>
        <v>2001</v>
      </c>
      <c r="F4543">
        <f t="shared" ref="F4543:F4561" si="567">IF(ISLOGICAL(D4543),"",E4543-E4542)</f>
        <v>0</v>
      </c>
      <c r="G4543">
        <f>Weighting!$H$7</f>
        <v>0</v>
      </c>
      <c r="H4543">
        <f t="array" ref="H4543">FREQUENCY(IF('Data Transformation'!$B$4:$B$8425=B4539,'Data Transformation'!$G$4:$G$8425),'Bin Analysis'!$B4543)</f>
        <v>2073</v>
      </c>
      <c r="I4543">
        <f t="shared" ref="I4543:I4561" si="568">H4543-H4542</f>
        <v>0</v>
      </c>
      <c r="J4543">
        <f>IF(I4543=0,0,1)</f>
        <v>0</v>
      </c>
      <c r="K4543">
        <f>J4543*Weighting!$W$7</f>
        <v>0</v>
      </c>
      <c r="M4543" s="14"/>
    </row>
    <row r="4544" spans="1:25" x14ac:dyDescent="0.55000000000000004">
      <c r="A4544" s="32" t="str">
        <f>IF(Weighting!$P$8&gt;0,B4544,"")</f>
        <v/>
      </c>
      <c r="B4544" t="e">
        <f>Weighting!$C$8</f>
        <v>#DIV/0!</v>
      </c>
      <c r="C4544" t="e">
        <f>Weighting!$F$8</f>
        <v>#NUM!</v>
      </c>
      <c r="D4544" t="e">
        <f>IF(C4544=1,'Data Transformation'!$G$3+0.5*'Data Transformation'!$W$25,IF(C4545=1,D4545-'Data Transformation'!$W$25,FALSE))</f>
        <v>#NUM!</v>
      </c>
      <c r="E4544">
        <f t="array" ref="E4544">IF(ISLOGICAL(D4544),"",FREQUENCY(IF('Data Transformation'!$B$425:$B$8425='Bin Analysis'!$B4539,'Data Transformation'!$G$425:$G$8425),D4544))</f>
        <v>2001</v>
      </c>
      <c r="F4544">
        <f t="shared" si="567"/>
        <v>0</v>
      </c>
      <c r="G4544">
        <f>Weighting!$H$8</f>
        <v>0</v>
      </c>
      <c r="H4544">
        <f t="array" ref="H4544">FREQUENCY(IF('Data Transformation'!$B$4:$B$8425=B4539,'Data Transformation'!$G$4:$G$8425),'Bin Analysis'!$B4544)</f>
        <v>2073</v>
      </c>
      <c r="I4544">
        <f t="shared" si="568"/>
        <v>0</v>
      </c>
      <c r="J4544">
        <f t="shared" ref="J4544:J4561" si="569">IF(I4544=0,0,1)</f>
        <v>0</v>
      </c>
      <c r="K4544">
        <f>J4544*Weighting!$W$8</f>
        <v>0</v>
      </c>
      <c r="M4544" s="14"/>
    </row>
    <row r="4545" spans="1:13" x14ac:dyDescent="0.55000000000000004">
      <c r="A4545" s="32" t="str">
        <f>IF(Weighting!$P$9&gt;0,B4545,"")</f>
        <v/>
      </c>
      <c r="B4545" s="50" t="e">
        <f>Weighting!$C$9</f>
        <v>#DIV/0!</v>
      </c>
      <c r="C4545" t="e">
        <f>Weighting!$F$9</f>
        <v>#NUM!</v>
      </c>
      <c r="D4545" t="e">
        <f>IF(C4545=1,'Data Transformation'!$G$3+0.5*'Data Transformation'!$W$25,IF(C4546=1,D4546-'Data Transformation'!$W$25,FALSE))</f>
        <v>#NUM!</v>
      </c>
      <c r="E4545">
        <f t="array" ref="E4545">IF(ISLOGICAL(D4545),"",FREQUENCY(IF('Data Transformation'!$B$425:$B$8425='Bin Analysis'!$B4539,'Data Transformation'!$G$425:$G$8425),D4545))</f>
        <v>2001</v>
      </c>
      <c r="F4545">
        <f t="shared" si="567"/>
        <v>0</v>
      </c>
      <c r="G4545">
        <f>Weighting!$H$9</f>
        <v>0</v>
      </c>
      <c r="H4545">
        <f t="array" ref="H4545">FREQUENCY(IF('Data Transformation'!$B$4:$B$8425=B4539,'Data Transformation'!$G$4:$G$8425),'Bin Analysis'!$B4545)</f>
        <v>2073</v>
      </c>
      <c r="I4545">
        <f t="shared" si="568"/>
        <v>0</v>
      </c>
      <c r="J4545">
        <f t="shared" si="569"/>
        <v>0</v>
      </c>
      <c r="K4545">
        <f>J4545*Weighting!$W$9</f>
        <v>0</v>
      </c>
      <c r="M4545" s="14"/>
    </row>
    <row r="4546" spans="1:13" x14ac:dyDescent="0.55000000000000004">
      <c r="A4546" s="32" t="str">
        <f>IF(Weighting!$P$10&gt;0,B4546,"")</f>
        <v/>
      </c>
      <c r="B4546" t="e">
        <f>Weighting!$C$10</f>
        <v>#DIV/0!</v>
      </c>
      <c r="C4546" t="e">
        <f>Weighting!$F$10</f>
        <v>#NUM!</v>
      </c>
      <c r="D4546" t="e">
        <f>IF(C4546=1,'Data Transformation'!$G$3+0.5*'Data Transformation'!$W$25,IF(C4547=1,D4547-'Data Transformation'!$W$25,FALSE))</f>
        <v>#NUM!</v>
      </c>
      <c r="E4546">
        <f t="array" ref="E4546">IF(ISLOGICAL(D4546),"",FREQUENCY(IF('Data Transformation'!$B$425:$B$8425='Bin Analysis'!$B4539,'Data Transformation'!$G$425:$G$8425),D4546))</f>
        <v>2001</v>
      </c>
      <c r="F4546">
        <f t="shared" si="567"/>
        <v>0</v>
      </c>
      <c r="G4546">
        <f>Weighting!$H$10</f>
        <v>0</v>
      </c>
      <c r="H4546">
        <f t="array" ref="H4546">FREQUENCY(IF('Data Transformation'!$B$4:$B$8425=B4539,'Data Transformation'!$G$4:$G$8425),'Bin Analysis'!$B4546)</f>
        <v>2073</v>
      </c>
      <c r="I4546">
        <f t="shared" si="568"/>
        <v>0</v>
      </c>
      <c r="J4546">
        <f t="shared" si="569"/>
        <v>0</v>
      </c>
      <c r="K4546">
        <f>J4546*Weighting!$W$10</f>
        <v>0</v>
      </c>
      <c r="M4546" s="14"/>
    </row>
    <row r="4547" spans="1:13" x14ac:dyDescent="0.55000000000000004">
      <c r="A4547" s="32" t="str">
        <f>IF(Weighting!$P$11&gt;0,B4547,"")</f>
        <v/>
      </c>
      <c r="B4547" t="e">
        <f>Weighting!$C$11</f>
        <v>#DIV/0!</v>
      </c>
      <c r="C4547" t="e">
        <f>Weighting!$F$11</f>
        <v>#NUM!</v>
      </c>
      <c r="D4547" t="e">
        <f>IF(C4547=1,'Data Transformation'!$G$3+0.5*'Data Transformation'!$W$25,IF(C4548=1,D4548-'Data Transformation'!$W$25,FALSE))</f>
        <v>#NUM!</v>
      </c>
      <c r="E4547">
        <f t="array" ref="E4547">IF(ISLOGICAL(D4547),"",FREQUENCY(IF('Data Transformation'!$B$425:$B$8425='Bin Analysis'!$B4539,'Data Transformation'!$G$425:$G$8425),D4547))</f>
        <v>2001</v>
      </c>
      <c r="F4547">
        <f t="shared" si="567"/>
        <v>0</v>
      </c>
      <c r="G4547">
        <f>Weighting!$H$11</f>
        <v>0</v>
      </c>
      <c r="H4547">
        <f t="array" ref="H4547">FREQUENCY(IF('Data Transformation'!$B$4:$B$8425=B4539,'Data Transformation'!$G$4:$G$8425),'Bin Analysis'!$B4547)</f>
        <v>2073</v>
      </c>
      <c r="I4547">
        <f t="shared" si="568"/>
        <v>0</v>
      </c>
      <c r="J4547">
        <f t="shared" si="569"/>
        <v>0</v>
      </c>
      <c r="K4547">
        <f>J4547*Weighting!$W$11</f>
        <v>0</v>
      </c>
      <c r="M4547" s="14"/>
    </row>
    <row r="4548" spans="1:13" x14ac:dyDescent="0.55000000000000004">
      <c r="A4548" s="32" t="str">
        <f>IF(Weighting!$P$12&gt;0,B4548,"")</f>
        <v/>
      </c>
      <c r="B4548" t="e">
        <f>Weighting!$C$12</f>
        <v>#DIV/0!</v>
      </c>
      <c r="C4548" t="e">
        <f>Weighting!$F$12</f>
        <v>#NUM!</v>
      </c>
      <c r="D4548" t="e">
        <f>IF(C4548=1,'Data Transformation'!$G$3+0.5*'Data Transformation'!$W$25,IF(C4549=1,D4549-'Data Transformation'!$W$25,FALSE))</f>
        <v>#NUM!</v>
      </c>
      <c r="E4548">
        <f t="array" ref="E4548">IF(ISLOGICAL(D4548),"",FREQUENCY(IF('Data Transformation'!$B$425:$B$8425='Bin Analysis'!$B4539,'Data Transformation'!$G$425:$G$8425),D4548))</f>
        <v>2001</v>
      </c>
      <c r="F4548">
        <f t="shared" si="567"/>
        <v>0</v>
      </c>
      <c r="G4548">
        <f>Weighting!$H$12</f>
        <v>0</v>
      </c>
      <c r="H4548">
        <f t="array" ref="H4548">FREQUENCY(IF('Data Transformation'!$B$4:$B$8425=B4539,'Data Transformation'!$G$4:$G$8425),'Bin Analysis'!$B4548)</f>
        <v>2073</v>
      </c>
      <c r="I4548">
        <f t="shared" si="568"/>
        <v>0</v>
      </c>
      <c r="J4548">
        <f t="shared" si="569"/>
        <v>0</v>
      </c>
      <c r="K4548">
        <f>J4548*Weighting!$W$12</f>
        <v>0</v>
      </c>
      <c r="M4548" s="14"/>
    </row>
    <row r="4549" spans="1:13" x14ac:dyDescent="0.55000000000000004">
      <c r="A4549" s="32" t="str">
        <f>IF(Weighting!$P$13&gt;0,B4549,"")</f>
        <v/>
      </c>
      <c r="B4549" t="e">
        <f>Weighting!$C$13</f>
        <v>#DIV/0!</v>
      </c>
      <c r="C4549" t="e">
        <f>Weighting!$F$13</f>
        <v>#NUM!</v>
      </c>
      <c r="D4549" t="e">
        <f>IF(C4549=1,'Data Transformation'!$G$3+0.5*'Data Transformation'!$W$25,IF(C4550=1,D4550-'Data Transformation'!$W$25,FALSE))</f>
        <v>#NUM!</v>
      </c>
      <c r="E4549">
        <f t="array" ref="E4549">IF(ISLOGICAL(D4549),"",FREQUENCY(IF('Data Transformation'!$B$425:$B$8425='Bin Analysis'!$B4539,'Data Transformation'!$G$425:$G$8425),D4549))</f>
        <v>2001</v>
      </c>
      <c r="F4549">
        <f t="shared" si="567"/>
        <v>0</v>
      </c>
      <c r="G4549">
        <f>Weighting!$H$13</f>
        <v>0</v>
      </c>
      <c r="H4549">
        <f t="array" ref="H4549">FREQUENCY(IF('Data Transformation'!$B$4:$B$8425=B4539,'Data Transformation'!$G$4:$G$8425),'Bin Analysis'!$B4549)</f>
        <v>2073</v>
      </c>
      <c r="I4549">
        <f t="shared" si="568"/>
        <v>0</v>
      </c>
      <c r="J4549">
        <f t="shared" si="569"/>
        <v>0</v>
      </c>
      <c r="K4549">
        <f>J4549*Weighting!$W$13</f>
        <v>0</v>
      </c>
      <c r="M4549" s="14"/>
    </row>
    <row r="4550" spans="1:13" x14ac:dyDescent="0.55000000000000004">
      <c r="A4550" s="32" t="str">
        <f>IF(Weighting!$P$14&gt;0,B4550,"")</f>
        <v/>
      </c>
      <c r="B4550" t="e">
        <f>Weighting!$C$14</f>
        <v>#DIV/0!</v>
      </c>
      <c r="C4550" t="e">
        <f>Weighting!$F$14</f>
        <v>#NUM!</v>
      </c>
      <c r="D4550" t="e">
        <f>IF(C4550=1,'Data Transformation'!$G$3+0.5*'Data Transformation'!$W$25,IF(C4551=1,D4551-'Data Transformation'!$W$25,FALSE))</f>
        <v>#NUM!</v>
      </c>
      <c r="E4550">
        <f t="array" ref="E4550">IF(ISLOGICAL(D4550),"",FREQUENCY(IF('Data Transformation'!$B$425:$B$8425='Bin Analysis'!$B4539,'Data Transformation'!$G$425:$G$8425),D4550))</f>
        <v>2001</v>
      </c>
      <c r="F4550">
        <f t="shared" si="567"/>
        <v>0</v>
      </c>
      <c r="G4550">
        <f>Weighting!$H$14</f>
        <v>0</v>
      </c>
      <c r="H4550">
        <f t="array" ref="H4550">FREQUENCY(IF('Data Transformation'!$B$4:$B$8425=B4539,'Data Transformation'!$G$4:$G$8425),'Bin Analysis'!$B4550)</f>
        <v>2073</v>
      </c>
      <c r="I4550">
        <f t="shared" si="568"/>
        <v>0</v>
      </c>
      <c r="J4550">
        <f t="shared" si="569"/>
        <v>0</v>
      </c>
      <c r="K4550">
        <f>J4550*Weighting!$W$14</f>
        <v>0</v>
      </c>
      <c r="M4550" s="14"/>
    </row>
    <row r="4551" spans="1:13" x14ac:dyDescent="0.55000000000000004">
      <c r="A4551" s="32" t="str">
        <f>IF(Weighting!$P$15&gt;0,B4551,"")</f>
        <v/>
      </c>
      <c r="B4551" t="e">
        <f>Weighting!$C$15</f>
        <v>#DIV/0!</v>
      </c>
      <c r="C4551" t="e">
        <f>Weighting!$F$15</f>
        <v>#NUM!</v>
      </c>
      <c r="D4551" t="e">
        <f>IF(C4551=1,'Data Transformation'!$G$3+0.5*'Data Transformation'!$W$25,IF(C4552=1,D4552-'Data Transformation'!$W$25,FALSE))</f>
        <v>#NUM!</v>
      </c>
      <c r="E4551">
        <f t="array" ref="E4551">IF(ISLOGICAL(D4551),"",FREQUENCY(IF('Data Transformation'!$B$425:$B$8425='Bin Analysis'!$B4539,'Data Transformation'!$G$425:$G$8425),D4551))</f>
        <v>2001</v>
      </c>
      <c r="F4551">
        <f t="shared" si="567"/>
        <v>0</v>
      </c>
      <c r="G4551">
        <f>Weighting!$H$15</f>
        <v>0</v>
      </c>
      <c r="H4551">
        <f t="array" ref="H4551">FREQUENCY(IF('Data Transformation'!$B$4:$B$8425=B4539,'Data Transformation'!$G$4:$G$8425),'Bin Analysis'!$B4551)</f>
        <v>2073</v>
      </c>
      <c r="I4551">
        <f t="shared" si="568"/>
        <v>0</v>
      </c>
      <c r="J4551">
        <f t="shared" si="569"/>
        <v>0</v>
      </c>
      <c r="K4551">
        <f>J4551*Weighting!$W$15</f>
        <v>0</v>
      </c>
      <c r="M4551" s="14"/>
    </row>
    <row r="4552" spans="1:13" x14ac:dyDescent="0.55000000000000004">
      <c r="A4552" s="32" t="str">
        <f>IF(Weighting!$P$16&gt;0,B4552,"")</f>
        <v/>
      </c>
      <c r="B4552" t="e">
        <f>Weighting!$C$16</f>
        <v>#DIV/0!</v>
      </c>
      <c r="C4552" t="e">
        <f>Weighting!$F$16</f>
        <v>#NUM!</v>
      </c>
      <c r="D4552" t="e">
        <f>IF(C4552=1,'Data Transformation'!$G$3+0.5*'Data Transformation'!$W$25,IF(C4553=1,D4553-'Data Transformation'!$W$25,FALSE))</f>
        <v>#NUM!</v>
      </c>
      <c r="E4552">
        <f t="array" ref="E4552">IF(ISLOGICAL(D4552),"",FREQUENCY(IF('Data Transformation'!$B$425:$B$8425='Bin Analysis'!$B4539,'Data Transformation'!$G$425:$G$8425),D4552))</f>
        <v>2001</v>
      </c>
      <c r="F4552">
        <f t="shared" si="567"/>
        <v>0</v>
      </c>
      <c r="G4552">
        <f>Weighting!$H$16</f>
        <v>0</v>
      </c>
      <c r="H4552">
        <f t="array" ref="H4552">FREQUENCY(IF('Data Transformation'!$B$4:$B$8425=B4539,'Data Transformation'!$G$4:$G$8425),'Bin Analysis'!$B4552)</f>
        <v>2073</v>
      </c>
      <c r="I4552">
        <f t="shared" si="568"/>
        <v>0</v>
      </c>
      <c r="J4552">
        <f t="shared" si="569"/>
        <v>0</v>
      </c>
      <c r="K4552">
        <f>J4552*Weighting!$W$16</f>
        <v>0</v>
      </c>
      <c r="M4552" s="14"/>
    </row>
    <row r="4553" spans="1:13" x14ac:dyDescent="0.55000000000000004">
      <c r="A4553" s="32" t="str">
        <f>IF(Weighting!$P$17&gt;0,B4553,"")</f>
        <v/>
      </c>
      <c r="B4553" t="e">
        <f>Weighting!$C$17</f>
        <v>#DIV/0!</v>
      </c>
      <c r="C4553" t="e">
        <f>Weighting!$F$17</f>
        <v>#NUM!</v>
      </c>
      <c r="D4553" t="e">
        <f>IF(C4553=1,'Data Transformation'!$G$3+0.5*'Data Transformation'!$W$25,IF(C4554=1,D4554-'Data Transformation'!$W$25,FALSE))</f>
        <v>#NUM!</v>
      </c>
      <c r="E4553">
        <f t="array" ref="E4553">IF(ISLOGICAL(D4553),"",FREQUENCY(IF('Data Transformation'!$B$425:$B$8425='Bin Analysis'!$B4539,'Data Transformation'!$G$425:$G$8425),D4553))</f>
        <v>2001</v>
      </c>
      <c r="F4553">
        <f t="shared" si="567"/>
        <v>0</v>
      </c>
      <c r="G4553">
        <f>Weighting!$H$17</f>
        <v>0</v>
      </c>
      <c r="H4553">
        <f t="array" ref="H4553">FREQUENCY(IF('Data Transformation'!$B$4:$B$8425=B4539,'Data Transformation'!$G$4:$G$8425),'Bin Analysis'!$B4553)</f>
        <v>2073</v>
      </c>
      <c r="I4553">
        <f t="shared" si="568"/>
        <v>0</v>
      </c>
      <c r="J4553">
        <f t="shared" si="569"/>
        <v>0</v>
      </c>
      <c r="K4553">
        <f>J4553*Weighting!$W$17</f>
        <v>0</v>
      </c>
      <c r="M4553" s="14"/>
    </row>
    <row r="4554" spans="1:13" x14ac:dyDescent="0.55000000000000004">
      <c r="A4554" s="32" t="str">
        <f>IF(Weighting!$P$18&gt;0,B4554,"")</f>
        <v/>
      </c>
      <c r="B4554" t="e">
        <f>Weighting!$C$18</f>
        <v>#DIV/0!</v>
      </c>
      <c r="C4554" t="e">
        <f>Weighting!$F$18</f>
        <v>#NUM!</v>
      </c>
      <c r="D4554" t="e">
        <f>IF(C4554=1,'Data Transformation'!$G$3+0.5*'Data Transformation'!$W$25,IF(C4555=1,D4555-'Data Transformation'!$W$25,FALSE))</f>
        <v>#NUM!</v>
      </c>
      <c r="E4554">
        <f t="array" ref="E4554">IF(ISLOGICAL(D4554),"",FREQUENCY(IF('Data Transformation'!$B$425:$B$8425='Bin Analysis'!$B4539,'Data Transformation'!$G$425:$G$8425),D4554))</f>
        <v>2001</v>
      </c>
      <c r="F4554">
        <f t="shared" si="567"/>
        <v>0</v>
      </c>
      <c r="G4554">
        <f>Weighting!$H$18</f>
        <v>0</v>
      </c>
      <c r="H4554">
        <f t="array" ref="H4554">FREQUENCY(IF('Data Transformation'!$B$4:$B$8425=B4539,'Data Transformation'!$G$4:$G$8425),'Bin Analysis'!$B4554)</f>
        <v>2073</v>
      </c>
      <c r="I4554">
        <f t="shared" si="568"/>
        <v>0</v>
      </c>
      <c r="J4554">
        <f t="shared" si="569"/>
        <v>0</v>
      </c>
      <c r="K4554">
        <f>J4554*Weighting!$W$18</f>
        <v>0</v>
      </c>
      <c r="M4554" s="14"/>
    </row>
    <row r="4555" spans="1:13" x14ac:dyDescent="0.55000000000000004">
      <c r="A4555" s="32" t="str">
        <f>IF(Weighting!$P$19&gt;0,B4555,"")</f>
        <v/>
      </c>
      <c r="B4555" t="e">
        <f>Weighting!$C$19</f>
        <v>#DIV/0!</v>
      </c>
      <c r="C4555" t="e">
        <f>Weighting!$F$19</f>
        <v>#NUM!</v>
      </c>
      <c r="D4555" t="e">
        <f>IF(C4555=1,'Data Transformation'!$G$3+0.5*'Data Transformation'!$W$25,IF(C4556=1,D4556-'Data Transformation'!$W$25,FALSE))</f>
        <v>#NUM!</v>
      </c>
      <c r="E4555">
        <f t="array" ref="E4555">IF(ISLOGICAL(D4555),"",FREQUENCY(IF('Data Transformation'!$B$425:$B$8425='Bin Analysis'!$B4539,'Data Transformation'!$G$425:$G$8425),D4555))</f>
        <v>2001</v>
      </c>
      <c r="F4555">
        <f t="shared" si="567"/>
        <v>0</v>
      </c>
      <c r="G4555">
        <f>Weighting!$H$19</f>
        <v>0</v>
      </c>
      <c r="H4555">
        <f t="array" ref="H4555">FREQUENCY(IF('Data Transformation'!$B$4:$B$8425=B4539,'Data Transformation'!$G$4:$G$8425),'Bin Analysis'!$B4555)</f>
        <v>2073</v>
      </c>
      <c r="I4555">
        <f t="shared" si="568"/>
        <v>0</v>
      </c>
      <c r="J4555">
        <f t="shared" si="569"/>
        <v>0</v>
      </c>
      <c r="K4555">
        <f>J4555*Weighting!$W$19</f>
        <v>0</v>
      </c>
      <c r="M4555" s="14"/>
    </row>
    <row r="4556" spans="1:13" x14ac:dyDescent="0.55000000000000004">
      <c r="A4556" s="32" t="str">
        <f>IF(Weighting!$P$20&gt;0,B4556,"")</f>
        <v/>
      </c>
      <c r="B4556" t="e">
        <f>Weighting!$C$20</f>
        <v>#DIV/0!</v>
      </c>
      <c r="C4556" t="e">
        <f>Weighting!$F$20</f>
        <v>#NUM!</v>
      </c>
      <c r="D4556" t="e">
        <f>IF(C4556=1,'Data Transformation'!$G$3+0.5*'Data Transformation'!$W$25,IF(C4557=1,D4557-'Data Transformation'!$W$25,FALSE))</f>
        <v>#NUM!</v>
      </c>
      <c r="E4556">
        <f t="array" ref="E4556">IF(ISLOGICAL(D4556),"",FREQUENCY(IF('Data Transformation'!$B$425:$B$8425='Bin Analysis'!$B4539,'Data Transformation'!$G$425:$G$8425),D4556))</f>
        <v>2001</v>
      </c>
      <c r="F4556">
        <f t="shared" si="567"/>
        <v>0</v>
      </c>
      <c r="G4556">
        <f>Weighting!$H$20</f>
        <v>0</v>
      </c>
      <c r="H4556">
        <f t="array" ref="H4556">FREQUENCY(IF('Data Transformation'!$B$4:$B$8425=B4539,'Data Transformation'!$G$4:$G$8425),'Bin Analysis'!$B4556)</f>
        <v>2073</v>
      </c>
      <c r="I4556">
        <f t="shared" si="568"/>
        <v>0</v>
      </c>
      <c r="J4556">
        <f t="shared" si="569"/>
        <v>0</v>
      </c>
      <c r="K4556">
        <f>J4556*Weighting!$W$20</f>
        <v>0</v>
      </c>
      <c r="M4556" s="14"/>
    </row>
    <row r="4557" spans="1:13" x14ac:dyDescent="0.55000000000000004">
      <c r="A4557" s="32" t="str">
        <f>IF(Weighting!$P$21&gt;0,B4557,"")</f>
        <v/>
      </c>
      <c r="B4557" t="e">
        <f>Weighting!$C$21</f>
        <v>#DIV/0!</v>
      </c>
      <c r="C4557" t="e">
        <f>Weighting!$F$21</f>
        <v>#NUM!</v>
      </c>
      <c r="D4557" t="e">
        <f>IF(C4557=1,'Data Transformation'!$G$3+0.5*'Data Transformation'!$W$25,IF(C4558=1,D4558-'Data Transformation'!$W$25,FALSE))</f>
        <v>#NUM!</v>
      </c>
      <c r="E4557">
        <f t="array" ref="E4557">IF(ISLOGICAL(D4557),"",FREQUENCY(IF('Data Transformation'!$B$425:$B$8425='Bin Analysis'!$B4539,'Data Transformation'!$G$425:$G$8425),D4557))</f>
        <v>2001</v>
      </c>
      <c r="F4557">
        <f t="shared" si="567"/>
        <v>0</v>
      </c>
      <c r="G4557">
        <f>Weighting!$H$21</f>
        <v>0</v>
      </c>
      <c r="H4557">
        <f t="array" ref="H4557">FREQUENCY(IF('Data Transformation'!$B$4:$B$8425=B4539,'Data Transformation'!$G$4:$G$8425),'Bin Analysis'!$B4557)</f>
        <v>2073</v>
      </c>
      <c r="I4557">
        <f t="shared" si="568"/>
        <v>0</v>
      </c>
      <c r="J4557">
        <f t="shared" si="569"/>
        <v>0</v>
      </c>
      <c r="K4557">
        <f>J4557*Weighting!$W$21</f>
        <v>0</v>
      </c>
      <c r="M4557" s="14"/>
    </row>
    <row r="4558" spans="1:13" x14ac:dyDescent="0.55000000000000004">
      <c r="A4558" s="32" t="str">
        <f>IF(Weighting!$P$22&gt;0,B4558,"")</f>
        <v/>
      </c>
      <c r="B4558" t="e">
        <f>Weighting!$C$22</f>
        <v>#DIV/0!</v>
      </c>
      <c r="C4558" t="e">
        <f>Weighting!$F$22</f>
        <v>#NUM!</v>
      </c>
      <c r="D4558" t="e">
        <f>IF(C4558=1,'Data Transformation'!$G$3+0.5*'Data Transformation'!$W$25,IF(C4559=1,D4559-'Data Transformation'!$W$25,FALSE))</f>
        <v>#NUM!</v>
      </c>
      <c r="E4558">
        <f t="array" ref="E4558">IF(ISLOGICAL(D4558),"",FREQUENCY(IF('Data Transformation'!$B$425:$B$8425='Bin Analysis'!$B4539,'Data Transformation'!$G$425:$G$8425),D4558))</f>
        <v>2001</v>
      </c>
      <c r="F4558">
        <f t="shared" si="567"/>
        <v>0</v>
      </c>
      <c r="G4558">
        <f>Weighting!$H$22</f>
        <v>0</v>
      </c>
      <c r="H4558">
        <f t="array" ref="H4558">FREQUENCY(IF('Data Transformation'!$B$4:$B$8425=B4539,'Data Transformation'!$G$4:$G$8425),'Bin Analysis'!$B4558)</f>
        <v>2073</v>
      </c>
      <c r="I4558">
        <f t="shared" si="568"/>
        <v>0</v>
      </c>
      <c r="J4558">
        <f t="shared" si="569"/>
        <v>0</v>
      </c>
      <c r="K4558">
        <f>J4558*Weighting!$W$22</f>
        <v>0</v>
      </c>
      <c r="M4558" s="14"/>
    </row>
    <row r="4559" spans="1:13" x14ac:dyDescent="0.55000000000000004">
      <c r="A4559" s="32" t="str">
        <f>IF(Weighting!$P$23&gt;0,B4559,"")</f>
        <v/>
      </c>
      <c r="B4559" t="e">
        <f>Weighting!$C$23</f>
        <v>#DIV/0!</v>
      </c>
      <c r="C4559" t="e">
        <f>Weighting!$F$23</f>
        <v>#NUM!</v>
      </c>
      <c r="D4559" t="e">
        <f>IF(C4559=1,'Data Transformation'!$G$3+0.5*'Data Transformation'!$W$25,IF(C4560=1,D4560-'Data Transformation'!$W$25,FALSE))</f>
        <v>#NUM!</v>
      </c>
      <c r="E4559">
        <f t="array" ref="E4559">IF(ISLOGICAL(D4559),"",FREQUENCY(IF('Data Transformation'!$B$425:$B$8425='Bin Analysis'!$B4539,'Data Transformation'!$G$425:$G$8425),D4559))</f>
        <v>2001</v>
      </c>
      <c r="F4559">
        <f t="shared" si="567"/>
        <v>0</v>
      </c>
      <c r="G4559">
        <f>Weighting!$H$23</f>
        <v>0</v>
      </c>
      <c r="H4559">
        <f t="array" ref="H4559">FREQUENCY(IF('Data Transformation'!$B$4:$B$8425=B4539,'Data Transformation'!$G$4:$G$8425),'Bin Analysis'!$B4559)</f>
        <v>2073</v>
      </c>
      <c r="I4559">
        <f t="shared" si="568"/>
        <v>0</v>
      </c>
      <c r="J4559">
        <f t="shared" si="569"/>
        <v>0</v>
      </c>
      <c r="K4559">
        <f>J4559*Weighting!$W$23</f>
        <v>0</v>
      </c>
      <c r="M4559" s="14"/>
    </row>
    <row r="4560" spans="1:13" x14ac:dyDescent="0.55000000000000004">
      <c r="A4560" s="32" t="str">
        <f>IF(Weighting!$P$24&gt;0,B4560,"")</f>
        <v/>
      </c>
      <c r="B4560" t="e">
        <f>Weighting!$C$24</f>
        <v>#DIV/0!</v>
      </c>
      <c r="C4560" t="e">
        <f>Weighting!$F$24</f>
        <v>#NUM!</v>
      </c>
      <c r="D4560" t="e">
        <f>IF(C4560=1,'Data Transformation'!$G$3+0.5*'Data Transformation'!$W$25,IF(C4561=1,D4561-'Data Transformation'!$W$25,FALSE))</f>
        <v>#NUM!</v>
      </c>
      <c r="E4560">
        <f t="array" ref="E4560">IF(ISLOGICAL(D4560),"",FREQUENCY(IF('Data Transformation'!$B$425:$B$8425='Bin Analysis'!$B4539,'Data Transformation'!$G$425:$G$8425),D4560))</f>
        <v>2001</v>
      </c>
      <c r="F4560">
        <f t="shared" si="567"/>
        <v>0</v>
      </c>
      <c r="G4560">
        <f>Weighting!$H$24</f>
        <v>0</v>
      </c>
      <c r="H4560">
        <f t="array" ref="H4560">FREQUENCY(IF('Data Transformation'!$B$4:$B$8425=B4539,'Data Transformation'!$G$4:$G$8425),'Bin Analysis'!$B4560)</f>
        <v>2073</v>
      </c>
      <c r="I4560">
        <f t="shared" si="568"/>
        <v>0</v>
      </c>
      <c r="J4560">
        <f t="shared" si="569"/>
        <v>0</v>
      </c>
      <c r="K4560">
        <f>J4560*Weighting!$W$24</f>
        <v>0</v>
      </c>
      <c r="M4560" s="14"/>
    </row>
    <row r="4561" spans="1:25" x14ac:dyDescent="0.55000000000000004">
      <c r="A4561" s="32" t="str">
        <f>IF(Weighting!$P$25&gt;0,B4561,"")</f>
        <v/>
      </c>
      <c r="B4561" t="e">
        <f>Weighting!$C$25</f>
        <v>#DIV/0!</v>
      </c>
      <c r="C4561" t="e">
        <f>Weighting!$F$25</f>
        <v>#NUM!</v>
      </c>
      <c r="D4561" t="e">
        <f>IF(C4561=1,'Data Transformation'!$G$3+0.5*'Data Transformation'!$W$25,IF(C4562=1,D4562-'Data Transformation'!$W$25,FALSE))</f>
        <v>#NUM!</v>
      </c>
      <c r="E4561">
        <f t="array" ref="E4561">IF(ISLOGICAL(D4561),"",FREQUENCY(IF('Data Transformation'!$B$425:$B$8425='Bin Analysis'!$B4539,'Data Transformation'!$G$425:$G$8425),D4561))</f>
        <v>2001</v>
      </c>
      <c r="F4561">
        <f t="shared" si="567"/>
        <v>0</v>
      </c>
      <c r="G4561">
        <f>Weighting!$H$25</f>
        <v>0</v>
      </c>
      <c r="H4561">
        <f t="array" ref="H4561">FREQUENCY(IF('Data Transformation'!$B$4:$B$8425=B4539,'Data Transformation'!$G$4:$G$8425),'Bin Analysis'!$B4561)</f>
        <v>2073</v>
      </c>
      <c r="I4561">
        <f t="shared" si="568"/>
        <v>0</v>
      </c>
      <c r="J4561">
        <f t="shared" si="569"/>
        <v>0</v>
      </c>
      <c r="K4561">
        <f>J4561*Weighting!$W$25</f>
        <v>0</v>
      </c>
      <c r="M4561" s="14"/>
    </row>
    <row r="4562" spans="1:25" x14ac:dyDescent="0.55000000000000004">
      <c r="A4562" s="32"/>
      <c r="M4562" s="14"/>
      <c r="N4562" s="57"/>
    </row>
    <row r="4563" spans="1:25" ht="23.35" x14ac:dyDescent="0.8">
      <c r="A4563" s="21" t="s">
        <v>0</v>
      </c>
      <c r="B4563" s="21" t="str">
        <f>IFERROR(VLOOKUP(C4563,'Data Transformation'!$L$6:$M$426,2,FALSE),"")</f>
        <v/>
      </c>
      <c r="C4563" s="21">
        <f>C4539+1</f>
        <v>190</v>
      </c>
      <c r="D4563" s="21"/>
      <c r="E4563" s="21"/>
      <c r="F4563" s="21"/>
      <c r="G4563" s="21"/>
      <c r="H4563" s="22"/>
      <c r="I4563" s="22"/>
      <c r="J4563" s="22"/>
      <c r="K4563" s="21"/>
      <c r="L4563" s="21" t="str">
        <f>B4563</f>
        <v/>
      </c>
      <c r="M4563" s="23" t="e">
        <f>INDEX('Data Transformation'!$O$4:$O$424,MATCH($B4563,'Data Transformation'!$M$4:$M$424,0),MATCH($M$2,'Data Transformation'!$O$3,0))</f>
        <v>#N/A</v>
      </c>
      <c r="N4563" s="27" t="e">
        <f>IF('Input and Summary Results'!$J$16="minimum",'Bin Analysis'!X4564/(M4563-1),'Bin Analysis'!Y4563/('Bin Analysis'!M4563-1))</f>
        <v>#N/A</v>
      </c>
      <c r="O4563" s="27" t="e">
        <f>IF(M4563=FALSE,NA(),(VLOOKUP(1,C4566:K4585,4,FALSE))/(M4563-1))</f>
        <v>#N/A</v>
      </c>
      <c r="P4563" s="27" t="e">
        <f>IF(M4563=FALSE,NA(),SUM(J4566:J4585)/Weighting!$S$5)</f>
        <v>#N/A</v>
      </c>
      <c r="Q4563" s="27" t="e">
        <f>IF(M4563=FALSE,NA(),SUM(K4566:K4585)/Weighting!$S$6)</f>
        <v>#N/A</v>
      </c>
      <c r="R4563" s="27" t="e">
        <f>IF(M4563=FALSE,NA(),(VLOOKUP(1,G4566:K4585,3,FALSE))/(M4563-1))</f>
        <v>#N/A</v>
      </c>
      <c r="S4563" s="22" t="e">
        <f>IF(M4563=FALSE,NA(),IF(SUM(J4566:J4585)=2,"yes","no"))</f>
        <v>#N/A</v>
      </c>
      <c r="X4563" s="2" cm="2">
        <f t="array" ref="X4563:X4564">FREQUENCY(IF('Data Transformation'!$B$425:$B$6424='Bin Analysis'!L4563,'Data Transformation'!$G$425:$G$6424),'Data Transformation'!$U$11)</f>
        <v>0</v>
      </c>
      <c r="Y4563" s="2" cm="2">
        <f t="array" ref="Y4563:Y4564">FREQUENCY(IF('Data Transformation'!$B$425:$B$6424='Bin Analysis'!L4563,'Data Transformation'!$G$425:$G$6424),'Data Transformation'!$U$12)</f>
        <v>0</v>
      </c>
    </row>
    <row r="4564" spans="1:25" x14ac:dyDescent="0.55000000000000004">
      <c r="A4564" s="14" t="s">
        <v>67</v>
      </c>
      <c r="B4564" t="s">
        <v>47</v>
      </c>
      <c r="C4564" t="s">
        <v>5</v>
      </c>
      <c r="D4564" t="s">
        <v>100</v>
      </c>
      <c r="E4564" t="s">
        <v>101</v>
      </c>
      <c r="F4564" t="s">
        <v>102</v>
      </c>
      <c r="G4564" t="s">
        <v>70</v>
      </c>
      <c r="H4564" t="s">
        <v>31</v>
      </c>
      <c r="I4564" t="s">
        <v>32</v>
      </c>
      <c r="J4564" t="s">
        <v>46</v>
      </c>
      <c r="K4564" s="14" t="s">
        <v>45</v>
      </c>
      <c r="M4564" s="14"/>
      <c r="X4564" s="2">
        <v>0</v>
      </c>
      <c r="Y4564" s="2">
        <v>0</v>
      </c>
    </row>
    <row r="4565" spans="1:25" x14ac:dyDescent="0.55000000000000004">
      <c r="A4565" s="32"/>
      <c r="D4565" t="e">
        <f>IF(C4565=1,'Data Transformation'!$G$3+0.5*'Data Transformation'!$W$25,IF(C4566=1,D4566-'Data Transformation'!$W$25,FALSE))</f>
        <v>#NUM!</v>
      </c>
      <c r="E4565">
        <f t="array" ref="E4565">IF(ISLOGICAL(D4565),"",FREQUENCY(IF('Data Transformation'!$B$425:$B$8425='Bin Analysis'!$B4563,'Data Transformation'!$G$425:$G$8425),D4565))</f>
        <v>2001</v>
      </c>
      <c r="F4565" t="e">
        <f>IF(ISLOGICAL(D4565),"",E4565-E4564)</f>
        <v>#VALUE!</v>
      </c>
      <c r="M4565" s="14"/>
    </row>
    <row r="4566" spans="1:25" x14ac:dyDescent="0.55000000000000004">
      <c r="A4566" s="32" t="e">
        <f>IF(Weighting!$P$6&gt;0,B4566,"")</f>
        <v>#NUM!</v>
      </c>
      <c r="B4566" t="e">
        <f>Weighting!$C$6</f>
        <v>#DIV/0!</v>
      </c>
      <c r="C4566" t="e">
        <f>Weighting!$F$6</f>
        <v>#NUM!</v>
      </c>
      <c r="D4566" t="e">
        <f>IF(C4566=1,'Data Transformation'!$G$3+0.5*'Data Transformation'!$W$25,IF(C4567=1,D4567-'Data Transformation'!$W$25,FALSE))</f>
        <v>#NUM!</v>
      </c>
      <c r="E4566">
        <f t="array" ref="E4566">IF(ISLOGICAL(D4566),"",FREQUENCY(IF('Data Transformation'!$B$425:$B$8425='Bin Analysis'!$B4563,'Data Transformation'!$G$425:$G$8425),D4566))</f>
        <v>2001</v>
      </c>
      <c r="F4566">
        <f>IF(ISLOGICAL(D4566),"",E4566-E4565)</f>
        <v>0</v>
      </c>
      <c r="G4566">
        <f>Weighting!$H$6</f>
        <v>1</v>
      </c>
      <c r="H4566">
        <f t="array" ref="H4566">FREQUENCY(IF('Data Transformation'!$B$4:$B$8425=B4563,'Data Transformation'!$G$4:$G$8425),'Bin Analysis'!$B4566)</f>
        <v>2073</v>
      </c>
      <c r="I4566">
        <f>H4566-H4565</f>
        <v>2073</v>
      </c>
      <c r="J4566">
        <f>IF(I4566=0,0,1)</f>
        <v>1</v>
      </c>
      <c r="K4566" t="e">
        <f>J4566*Weighting!$W$6</f>
        <v>#NUM!</v>
      </c>
      <c r="M4566" s="14"/>
    </row>
    <row r="4567" spans="1:25" x14ac:dyDescent="0.55000000000000004">
      <c r="A4567" s="32" t="str">
        <f>IF(Weighting!$P$7&gt;0,B4567,"")</f>
        <v/>
      </c>
      <c r="B4567" t="e">
        <f>Weighting!$C$7</f>
        <v>#DIV/0!</v>
      </c>
      <c r="C4567" t="e">
        <f>Weighting!$F$7</f>
        <v>#NUM!</v>
      </c>
      <c r="D4567" t="e">
        <f>IF(C4567=1,'Data Transformation'!$G$3+0.5*'Data Transformation'!$W$25,IF(C4568=1,D4568-'Data Transformation'!$W$25,FALSE))</f>
        <v>#NUM!</v>
      </c>
      <c r="E4567">
        <f t="array" ref="E4567">IF(ISLOGICAL(D4567),"",FREQUENCY(IF('Data Transformation'!$B$425:$B$8425='Bin Analysis'!$B4563,'Data Transformation'!$G$425:$G$8425),D4567))</f>
        <v>2001</v>
      </c>
      <c r="F4567">
        <f t="shared" ref="F4567:F4585" si="570">IF(ISLOGICAL(D4567),"",E4567-E4566)</f>
        <v>0</v>
      </c>
      <c r="G4567">
        <f>Weighting!$H$7</f>
        <v>0</v>
      </c>
      <c r="H4567">
        <f t="array" ref="H4567">FREQUENCY(IF('Data Transformation'!$B$4:$B$8425=B4563,'Data Transformation'!$G$4:$G$8425),'Bin Analysis'!$B4567)</f>
        <v>2073</v>
      </c>
      <c r="I4567">
        <f t="shared" ref="I4567:I4585" si="571">H4567-H4566</f>
        <v>0</v>
      </c>
      <c r="J4567">
        <f>IF(I4567=0,0,1)</f>
        <v>0</v>
      </c>
      <c r="K4567">
        <f>J4567*Weighting!$W$7</f>
        <v>0</v>
      </c>
      <c r="M4567" s="14"/>
    </row>
    <row r="4568" spans="1:25" x14ac:dyDescent="0.55000000000000004">
      <c r="A4568" s="32" t="str">
        <f>IF(Weighting!$P$8&gt;0,B4568,"")</f>
        <v/>
      </c>
      <c r="B4568" t="e">
        <f>Weighting!$C$8</f>
        <v>#DIV/0!</v>
      </c>
      <c r="C4568" t="e">
        <f>Weighting!$F$8</f>
        <v>#NUM!</v>
      </c>
      <c r="D4568" t="e">
        <f>IF(C4568=1,'Data Transformation'!$G$3+0.5*'Data Transformation'!$W$25,IF(C4569=1,D4569-'Data Transformation'!$W$25,FALSE))</f>
        <v>#NUM!</v>
      </c>
      <c r="E4568">
        <f t="array" ref="E4568">IF(ISLOGICAL(D4568),"",FREQUENCY(IF('Data Transformation'!$B$425:$B$8425='Bin Analysis'!$B4563,'Data Transformation'!$G$425:$G$8425),D4568))</f>
        <v>2001</v>
      </c>
      <c r="F4568">
        <f t="shared" si="570"/>
        <v>0</v>
      </c>
      <c r="G4568">
        <f>Weighting!$H$8</f>
        <v>0</v>
      </c>
      <c r="H4568">
        <f t="array" ref="H4568">FREQUENCY(IF('Data Transformation'!$B$4:$B$8425=B4563,'Data Transformation'!$G$4:$G$8425),'Bin Analysis'!$B4568)</f>
        <v>2073</v>
      </c>
      <c r="I4568">
        <f t="shared" si="571"/>
        <v>0</v>
      </c>
      <c r="J4568">
        <f t="shared" ref="J4568:J4585" si="572">IF(I4568=0,0,1)</f>
        <v>0</v>
      </c>
      <c r="K4568">
        <f>J4568*Weighting!$W$8</f>
        <v>0</v>
      </c>
      <c r="M4568" s="14"/>
    </row>
    <row r="4569" spans="1:25" x14ac:dyDescent="0.55000000000000004">
      <c r="A4569" s="32" t="str">
        <f>IF(Weighting!$P$9&gt;0,B4569,"")</f>
        <v/>
      </c>
      <c r="B4569" s="50" t="e">
        <f>Weighting!$C$9</f>
        <v>#DIV/0!</v>
      </c>
      <c r="C4569" t="e">
        <f>Weighting!$F$9</f>
        <v>#NUM!</v>
      </c>
      <c r="D4569" t="e">
        <f>IF(C4569=1,'Data Transformation'!$G$3+0.5*'Data Transformation'!$W$25,IF(C4570=1,D4570-'Data Transformation'!$W$25,FALSE))</f>
        <v>#NUM!</v>
      </c>
      <c r="E4569">
        <f t="array" ref="E4569">IF(ISLOGICAL(D4569),"",FREQUENCY(IF('Data Transformation'!$B$425:$B$8425='Bin Analysis'!$B4563,'Data Transformation'!$G$425:$G$8425),D4569))</f>
        <v>2001</v>
      </c>
      <c r="F4569">
        <f t="shared" si="570"/>
        <v>0</v>
      </c>
      <c r="G4569">
        <f>Weighting!$H$9</f>
        <v>0</v>
      </c>
      <c r="H4569">
        <f t="array" ref="H4569">FREQUENCY(IF('Data Transformation'!$B$4:$B$8425=B4563,'Data Transformation'!$G$4:$G$8425),'Bin Analysis'!$B4569)</f>
        <v>2073</v>
      </c>
      <c r="I4569">
        <f t="shared" si="571"/>
        <v>0</v>
      </c>
      <c r="J4569">
        <f t="shared" si="572"/>
        <v>0</v>
      </c>
      <c r="K4569">
        <f>J4569*Weighting!$W$9</f>
        <v>0</v>
      </c>
      <c r="M4569" s="14"/>
    </row>
    <row r="4570" spans="1:25" x14ac:dyDescent="0.55000000000000004">
      <c r="A4570" s="32" t="str">
        <f>IF(Weighting!$P$10&gt;0,B4570,"")</f>
        <v/>
      </c>
      <c r="B4570" t="e">
        <f>Weighting!$C$10</f>
        <v>#DIV/0!</v>
      </c>
      <c r="C4570" t="e">
        <f>Weighting!$F$10</f>
        <v>#NUM!</v>
      </c>
      <c r="D4570" t="e">
        <f>IF(C4570=1,'Data Transformation'!$G$3+0.5*'Data Transformation'!$W$25,IF(C4571=1,D4571-'Data Transformation'!$W$25,FALSE))</f>
        <v>#NUM!</v>
      </c>
      <c r="E4570">
        <f t="array" ref="E4570">IF(ISLOGICAL(D4570),"",FREQUENCY(IF('Data Transformation'!$B$425:$B$8425='Bin Analysis'!$B4563,'Data Transformation'!$G$425:$G$8425),D4570))</f>
        <v>2001</v>
      </c>
      <c r="F4570">
        <f t="shared" si="570"/>
        <v>0</v>
      </c>
      <c r="G4570">
        <f>Weighting!$H$10</f>
        <v>0</v>
      </c>
      <c r="H4570">
        <f t="array" ref="H4570">FREQUENCY(IF('Data Transformation'!$B$4:$B$8425=B4563,'Data Transformation'!$G$4:$G$8425),'Bin Analysis'!$B4570)</f>
        <v>2073</v>
      </c>
      <c r="I4570">
        <f t="shared" si="571"/>
        <v>0</v>
      </c>
      <c r="J4570">
        <f t="shared" si="572"/>
        <v>0</v>
      </c>
      <c r="K4570">
        <f>J4570*Weighting!$W$10</f>
        <v>0</v>
      </c>
      <c r="M4570" s="14"/>
    </row>
    <row r="4571" spans="1:25" x14ac:dyDescent="0.55000000000000004">
      <c r="A4571" s="32" t="str">
        <f>IF(Weighting!$P$11&gt;0,B4571,"")</f>
        <v/>
      </c>
      <c r="B4571" t="e">
        <f>Weighting!$C$11</f>
        <v>#DIV/0!</v>
      </c>
      <c r="C4571" t="e">
        <f>Weighting!$F$11</f>
        <v>#NUM!</v>
      </c>
      <c r="D4571" t="e">
        <f>IF(C4571=1,'Data Transformation'!$G$3+0.5*'Data Transformation'!$W$25,IF(C4572=1,D4572-'Data Transformation'!$W$25,FALSE))</f>
        <v>#NUM!</v>
      </c>
      <c r="E4571">
        <f t="array" ref="E4571">IF(ISLOGICAL(D4571),"",FREQUENCY(IF('Data Transformation'!$B$425:$B$8425='Bin Analysis'!$B4563,'Data Transformation'!$G$425:$G$8425),D4571))</f>
        <v>2001</v>
      </c>
      <c r="F4571">
        <f t="shared" si="570"/>
        <v>0</v>
      </c>
      <c r="G4571">
        <f>Weighting!$H$11</f>
        <v>0</v>
      </c>
      <c r="H4571">
        <f t="array" ref="H4571">FREQUENCY(IF('Data Transformation'!$B$4:$B$8425=B4563,'Data Transformation'!$G$4:$G$8425),'Bin Analysis'!$B4571)</f>
        <v>2073</v>
      </c>
      <c r="I4571">
        <f t="shared" si="571"/>
        <v>0</v>
      </c>
      <c r="J4571">
        <f t="shared" si="572"/>
        <v>0</v>
      </c>
      <c r="K4571">
        <f>J4571*Weighting!$W$11</f>
        <v>0</v>
      </c>
      <c r="M4571" s="14"/>
    </row>
    <row r="4572" spans="1:25" x14ac:dyDescent="0.55000000000000004">
      <c r="A4572" s="32" t="str">
        <f>IF(Weighting!$P$12&gt;0,B4572,"")</f>
        <v/>
      </c>
      <c r="B4572" t="e">
        <f>Weighting!$C$12</f>
        <v>#DIV/0!</v>
      </c>
      <c r="C4572" t="e">
        <f>Weighting!$F$12</f>
        <v>#NUM!</v>
      </c>
      <c r="D4572" t="e">
        <f>IF(C4572=1,'Data Transformation'!$G$3+0.5*'Data Transformation'!$W$25,IF(C4573=1,D4573-'Data Transformation'!$W$25,FALSE))</f>
        <v>#NUM!</v>
      </c>
      <c r="E4572">
        <f t="array" ref="E4572">IF(ISLOGICAL(D4572),"",FREQUENCY(IF('Data Transformation'!$B$425:$B$8425='Bin Analysis'!$B4563,'Data Transformation'!$G$425:$G$8425),D4572))</f>
        <v>2001</v>
      </c>
      <c r="F4572">
        <f t="shared" si="570"/>
        <v>0</v>
      </c>
      <c r="G4572">
        <f>Weighting!$H$12</f>
        <v>0</v>
      </c>
      <c r="H4572">
        <f t="array" ref="H4572">FREQUENCY(IF('Data Transformation'!$B$4:$B$8425=B4563,'Data Transformation'!$G$4:$G$8425),'Bin Analysis'!$B4572)</f>
        <v>2073</v>
      </c>
      <c r="I4572">
        <f t="shared" si="571"/>
        <v>0</v>
      </c>
      <c r="J4572">
        <f t="shared" si="572"/>
        <v>0</v>
      </c>
      <c r="K4572">
        <f>J4572*Weighting!$W$12</f>
        <v>0</v>
      </c>
      <c r="M4572" s="14"/>
    </row>
    <row r="4573" spans="1:25" x14ac:dyDescent="0.55000000000000004">
      <c r="A4573" s="32" t="str">
        <f>IF(Weighting!$P$13&gt;0,B4573,"")</f>
        <v/>
      </c>
      <c r="B4573" t="e">
        <f>Weighting!$C$13</f>
        <v>#DIV/0!</v>
      </c>
      <c r="C4573" t="e">
        <f>Weighting!$F$13</f>
        <v>#NUM!</v>
      </c>
      <c r="D4573" t="e">
        <f>IF(C4573=1,'Data Transformation'!$G$3+0.5*'Data Transformation'!$W$25,IF(C4574=1,D4574-'Data Transformation'!$W$25,FALSE))</f>
        <v>#NUM!</v>
      </c>
      <c r="E4573">
        <f t="array" ref="E4573">IF(ISLOGICAL(D4573),"",FREQUENCY(IF('Data Transformation'!$B$425:$B$8425='Bin Analysis'!$B4563,'Data Transformation'!$G$425:$G$8425),D4573))</f>
        <v>2001</v>
      </c>
      <c r="F4573">
        <f t="shared" si="570"/>
        <v>0</v>
      </c>
      <c r="G4573">
        <f>Weighting!$H$13</f>
        <v>0</v>
      </c>
      <c r="H4573">
        <f t="array" ref="H4573">FREQUENCY(IF('Data Transformation'!$B$4:$B$8425=B4563,'Data Transformation'!$G$4:$G$8425),'Bin Analysis'!$B4573)</f>
        <v>2073</v>
      </c>
      <c r="I4573">
        <f t="shared" si="571"/>
        <v>0</v>
      </c>
      <c r="J4573">
        <f t="shared" si="572"/>
        <v>0</v>
      </c>
      <c r="K4573">
        <f>J4573*Weighting!$W$13</f>
        <v>0</v>
      </c>
      <c r="M4573" s="14"/>
    </row>
    <row r="4574" spans="1:25" x14ac:dyDescent="0.55000000000000004">
      <c r="A4574" s="32" t="str">
        <f>IF(Weighting!$P$14&gt;0,B4574,"")</f>
        <v/>
      </c>
      <c r="B4574" t="e">
        <f>Weighting!$C$14</f>
        <v>#DIV/0!</v>
      </c>
      <c r="C4574" t="e">
        <f>Weighting!$F$14</f>
        <v>#NUM!</v>
      </c>
      <c r="D4574" t="e">
        <f>IF(C4574=1,'Data Transformation'!$G$3+0.5*'Data Transformation'!$W$25,IF(C4575=1,D4575-'Data Transformation'!$W$25,FALSE))</f>
        <v>#NUM!</v>
      </c>
      <c r="E4574">
        <f t="array" ref="E4574">IF(ISLOGICAL(D4574),"",FREQUENCY(IF('Data Transformation'!$B$425:$B$8425='Bin Analysis'!$B4563,'Data Transformation'!$G$425:$G$8425),D4574))</f>
        <v>2001</v>
      </c>
      <c r="F4574">
        <f t="shared" si="570"/>
        <v>0</v>
      </c>
      <c r="G4574">
        <f>Weighting!$H$14</f>
        <v>0</v>
      </c>
      <c r="H4574">
        <f t="array" ref="H4574">FREQUENCY(IF('Data Transformation'!$B$4:$B$8425=B4563,'Data Transformation'!$G$4:$G$8425),'Bin Analysis'!$B4574)</f>
        <v>2073</v>
      </c>
      <c r="I4574">
        <f t="shared" si="571"/>
        <v>0</v>
      </c>
      <c r="J4574">
        <f t="shared" si="572"/>
        <v>0</v>
      </c>
      <c r="K4574">
        <f>J4574*Weighting!$W$14</f>
        <v>0</v>
      </c>
      <c r="M4574" s="14"/>
    </row>
    <row r="4575" spans="1:25" x14ac:dyDescent="0.55000000000000004">
      <c r="A4575" s="32" t="str">
        <f>IF(Weighting!$P$15&gt;0,B4575,"")</f>
        <v/>
      </c>
      <c r="B4575" t="e">
        <f>Weighting!$C$15</f>
        <v>#DIV/0!</v>
      </c>
      <c r="C4575" t="e">
        <f>Weighting!$F$15</f>
        <v>#NUM!</v>
      </c>
      <c r="D4575" t="e">
        <f>IF(C4575=1,'Data Transformation'!$G$3+0.5*'Data Transformation'!$W$25,IF(C4576=1,D4576-'Data Transformation'!$W$25,FALSE))</f>
        <v>#NUM!</v>
      </c>
      <c r="E4575">
        <f t="array" ref="E4575">IF(ISLOGICAL(D4575),"",FREQUENCY(IF('Data Transformation'!$B$425:$B$8425='Bin Analysis'!$B4563,'Data Transformation'!$G$425:$G$8425),D4575))</f>
        <v>2001</v>
      </c>
      <c r="F4575">
        <f t="shared" si="570"/>
        <v>0</v>
      </c>
      <c r="G4575">
        <f>Weighting!$H$15</f>
        <v>0</v>
      </c>
      <c r="H4575">
        <f t="array" ref="H4575">FREQUENCY(IF('Data Transformation'!$B$4:$B$8425=B4563,'Data Transformation'!$G$4:$G$8425),'Bin Analysis'!$B4575)</f>
        <v>2073</v>
      </c>
      <c r="I4575">
        <f t="shared" si="571"/>
        <v>0</v>
      </c>
      <c r="J4575">
        <f t="shared" si="572"/>
        <v>0</v>
      </c>
      <c r="K4575">
        <f>J4575*Weighting!$W$15</f>
        <v>0</v>
      </c>
      <c r="M4575" s="14"/>
    </row>
    <row r="4576" spans="1:25" x14ac:dyDescent="0.55000000000000004">
      <c r="A4576" s="32" t="str">
        <f>IF(Weighting!$P$16&gt;0,B4576,"")</f>
        <v/>
      </c>
      <c r="B4576" t="e">
        <f>Weighting!$C$16</f>
        <v>#DIV/0!</v>
      </c>
      <c r="C4576" t="e">
        <f>Weighting!$F$16</f>
        <v>#NUM!</v>
      </c>
      <c r="D4576" t="e">
        <f>IF(C4576=1,'Data Transformation'!$G$3+0.5*'Data Transformation'!$W$25,IF(C4577=1,D4577-'Data Transformation'!$W$25,FALSE))</f>
        <v>#NUM!</v>
      </c>
      <c r="E4576">
        <f t="array" ref="E4576">IF(ISLOGICAL(D4576),"",FREQUENCY(IF('Data Transformation'!$B$425:$B$8425='Bin Analysis'!$B4563,'Data Transformation'!$G$425:$G$8425),D4576))</f>
        <v>2001</v>
      </c>
      <c r="F4576">
        <f t="shared" si="570"/>
        <v>0</v>
      </c>
      <c r="G4576">
        <f>Weighting!$H$16</f>
        <v>0</v>
      </c>
      <c r="H4576">
        <f t="array" ref="H4576">FREQUENCY(IF('Data Transformation'!$B$4:$B$8425=B4563,'Data Transformation'!$G$4:$G$8425),'Bin Analysis'!$B4576)</f>
        <v>2073</v>
      </c>
      <c r="I4576">
        <f t="shared" si="571"/>
        <v>0</v>
      </c>
      <c r="J4576">
        <f t="shared" si="572"/>
        <v>0</v>
      </c>
      <c r="K4576">
        <f>J4576*Weighting!$W$16</f>
        <v>0</v>
      </c>
      <c r="M4576" s="14"/>
    </row>
    <row r="4577" spans="1:25" x14ac:dyDescent="0.55000000000000004">
      <c r="A4577" s="32" t="str">
        <f>IF(Weighting!$P$17&gt;0,B4577,"")</f>
        <v/>
      </c>
      <c r="B4577" t="e">
        <f>Weighting!$C$17</f>
        <v>#DIV/0!</v>
      </c>
      <c r="C4577" t="e">
        <f>Weighting!$F$17</f>
        <v>#NUM!</v>
      </c>
      <c r="D4577" t="e">
        <f>IF(C4577=1,'Data Transformation'!$G$3+0.5*'Data Transformation'!$W$25,IF(C4578=1,D4578-'Data Transformation'!$W$25,FALSE))</f>
        <v>#NUM!</v>
      </c>
      <c r="E4577">
        <f t="array" ref="E4577">IF(ISLOGICAL(D4577),"",FREQUENCY(IF('Data Transformation'!$B$425:$B$8425='Bin Analysis'!$B4563,'Data Transformation'!$G$425:$G$8425),D4577))</f>
        <v>2001</v>
      </c>
      <c r="F4577">
        <f t="shared" si="570"/>
        <v>0</v>
      </c>
      <c r="G4577">
        <f>Weighting!$H$17</f>
        <v>0</v>
      </c>
      <c r="H4577">
        <f t="array" ref="H4577">FREQUENCY(IF('Data Transformation'!$B$4:$B$8425=B4563,'Data Transformation'!$G$4:$G$8425),'Bin Analysis'!$B4577)</f>
        <v>2073</v>
      </c>
      <c r="I4577">
        <f t="shared" si="571"/>
        <v>0</v>
      </c>
      <c r="J4577">
        <f t="shared" si="572"/>
        <v>0</v>
      </c>
      <c r="K4577">
        <f>J4577*Weighting!$W$17</f>
        <v>0</v>
      </c>
      <c r="M4577" s="14"/>
    </row>
    <row r="4578" spans="1:25" x14ac:dyDescent="0.55000000000000004">
      <c r="A4578" s="32" t="str">
        <f>IF(Weighting!$P$18&gt;0,B4578,"")</f>
        <v/>
      </c>
      <c r="B4578" t="e">
        <f>Weighting!$C$18</f>
        <v>#DIV/0!</v>
      </c>
      <c r="C4578" t="e">
        <f>Weighting!$F$18</f>
        <v>#NUM!</v>
      </c>
      <c r="D4578" t="e">
        <f>IF(C4578=1,'Data Transformation'!$G$3+0.5*'Data Transformation'!$W$25,IF(C4579=1,D4579-'Data Transformation'!$W$25,FALSE))</f>
        <v>#NUM!</v>
      </c>
      <c r="E4578">
        <f t="array" ref="E4578">IF(ISLOGICAL(D4578),"",FREQUENCY(IF('Data Transformation'!$B$425:$B$8425='Bin Analysis'!$B4563,'Data Transformation'!$G$425:$G$8425),D4578))</f>
        <v>2001</v>
      </c>
      <c r="F4578">
        <f t="shared" si="570"/>
        <v>0</v>
      </c>
      <c r="G4578">
        <f>Weighting!$H$18</f>
        <v>0</v>
      </c>
      <c r="H4578">
        <f t="array" ref="H4578">FREQUENCY(IF('Data Transformation'!$B$4:$B$8425=B4563,'Data Transformation'!$G$4:$G$8425),'Bin Analysis'!$B4578)</f>
        <v>2073</v>
      </c>
      <c r="I4578">
        <f t="shared" si="571"/>
        <v>0</v>
      </c>
      <c r="J4578">
        <f t="shared" si="572"/>
        <v>0</v>
      </c>
      <c r="K4578">
        <f>J4578*Weighting!$W$18</f>
        <v>0</v>
      </c>
      <c r="M4578" s="14"/>
    </row>
    <row r="4579" spans="1:25" x14ac:dyDescent="0.55000000000000004">
      <c r="A4579" s="32" t="str">
        <f>IF(Weighting!$P$19&gt;0,B4579,"")</f>
        <v/>
      </c>
      <c r="B4579" t="e">
        <f>Weighting!$C$19</f>
        <v>#DIV/0!</v>
      </c>
      <c r="C4579" t="e">
        <f>Weighting!$F$19</f>
        <v>#NUM!</v>
      </c>
      <c r="D4579" t="e">
        <f>IF(C4579=1,'Data Transformation'!$G$3+0.5*'Data Transformation'!$W$25,IF(C4580=1,D4580-'Data Transformation'!$W$25,FALSE))</f>
        <v>#NUM!</v>
      </c>
      <c r="E4579">
        <f t="array" ref="E4579">IF(ISLOGICAL(D4579),"",FREQUENCY(IF('Data Transformation'!$B$425:$B$8425='Bin Analysis'!$B4563,'Data Transformation'!$G$425:$G$8425),D4579))</f>
        <v>2001</v>
      </c>
      <c r="F4579">
        <f t="shared" si="570"/>
        <v>0</v>
      </c>
      <c r="G4579">
        <f>Weighting!$H$19</f>
        <v>0</v>
      </c>
      <c r="H4579">
        <f t="array" ref="H4579">FREQUENCY(IF('Data Transformation'!$B$4:$B$8425=B4563,'Data Transformation'!$G$4:$G$8425),'Bin Analysis'!$B4579)</f>
        <v>2073</v>
      </c>
      <c r="I4579">
        <f t="shared" si="571"/>
        <v>0</v>
      </c>
      <c r="J4579">
        <f t="shared" si="572"/>
        <v>0</v>
      </c>
      <c r="K4579">
        <f>J4579*Weighting!$W$19</f>
        <v>0</v>
      </c>
      <c r="M4579" s="14"/>
    </row>
    <row r="4580" spans="1:25" x14ac:dyDescent="0.55000000000000004">
      <c r="A4580" s="32" t="str">
        <f>IF(Weighting!$P$20&gt;0,B4580,"")</f>
        <v/>
      </c>
      <c r="B4580" t="e">
        <f>Weighting!$C$20</f>
        <v>#DIV/0!</v>
      </c>
      <c r="C4580" t="e">
        <f>Weighting!$F$20</f>
        <v>#NUM!</v>
      </c>
      <c r="D4580" t="e">
        <f>IF(C4580=1,'Data Transformation'!$G$3+0.5*'Data Transformation'!$W$25,IF(C4581=1,D4581-'Data Transformation'!$W$25,FALSE))</f>
        <v>#NUM!</v>
      </c>
      <c r="E4580">
        <f t="array" ref="E4580">IF(ISLOGICAL(D4580),"",FREQUENCY(IF('Data Transformation'!$B$425:$B$8425='Bin Analysis'!$B4563,'Data Transformation'!$G$425:$G$8425),D4580))</f>
        <v>2001</v>
      </c>
      <c r="F4580">
        <f t="shared" si="570"/>
        <v>0</v>
      </c>
      <c r="G4580">
        <f>Weighting!$H$20</f>
        <v>0</v>
      </c>
      <c r="H4580">
        <f t="array" ref="H4580">FREQUENCY(IF('Data Transformation'!$B$4:$B$8425=B4563,'Data Transformation'!$G$4:$G$8425),'Bin Analysis'!$B4580)</f>
        <v>2073</v>
      </c>
      <c r="I4580">
        <f t="shared" si="571"/>
        <v>0</v>
      </c>
      <c r="J4580">
        <f t="shared" si="572"/>
        <v>0</v>
      </c>
      <c r="K4580">
        <f>J4580*Weighting!$W$20</f>
        <v>0</v>
      </c>
      <c r="M4580" s="14"/>
    </row>
    <row r="4581" spans="1:25" x14ac:dyDescent="0.55000000000000004">
      <c r="A4581" s="32" t="str">
        <f>IF(Weighting!$P$21&gt;0,B4581,"")</f>
        <v/>
      </c>
      <c r="B4581" t="e">
        <f>Weighting!$C$21</f>
        <v>#DIV/0!</v>
      </c>
      <c r="C4581" t="e">
        <f>Weighting!$F$21</f>
        <v>#NUM!</v>
      </c>
      <c r="D4581" t="e">
        <f>IF(C4581=1,'Data Transformation'!$G$3+0.5*'Data Transformation'!$W$25,IF(C4582=1,D4582-'Data Transformation'!$W$25,FALSE))</f>
        <v>#NUM!</v>
      </c>
      <c r="E4581">
        <f t="array" ref="E4581">IF(ISLOGICAL(D4581),"",FREQUENCY(IF('Data Transformation'!$B$425:$B$8425='Bin Analysis'!$B4563,'Data Transformation'!$G$425:$G$8425),D4581))</f>
        <v>2001</v>
      </c>
      <c r="F4581">
        <f t="shared" si="570"/>
        <v>0</v>
      </c>
      <c r="G4581">
        <f>Weighting!$H$21</f>
        <v>0</v>
      </c>
      <c r="H4581">
        <f t="array" ref="H4581">FREQUENCY(IF('Data Transformation'!$B$4:$B$8425=B4563,'Data Transformation'!$G$4:$G$8425),'Bin Analysis'!$B4581)</f>
        <v>2073</v>
      </c>
      <c r="I4581">
        <f t="shared" si="571"/>
        <v>0</v>
      </c>
      <c r="J4581">
        <f t="shared" si="572"/>
        <v>0</v>
      </c>
      <c r="K4581">
        <f>J4581*Weighting!$W$21</f>
        <v>0</v>
      </c>
      <c r="M4581" s="14"/>
    </row>
    <row r="4582" spans="1:25" x14ac:dyDescent="0.55000000000000004">
      <c r="A4582" s="32" t="str">
        <f>IF(Weighting!$P$22&gt;0,B4582,"")</f>
        <v/>
      </c>
      <c r="B4582" t="e">
        <f>Weighting!$C$22</f>
        <v>#DIV/0!</v>
      </c>
      <c r="C4582" t="e">
        <f>Weighting!$F$22</f>
        <v>#NUM!</v>
      </c>
      <c r="D4582" t="e">
        <f>IF(C4582=1,'Data Transformation'!$G$3+0.5*'Data Transformation'!$W$25,IF(C4583=1,D4583-'Data Transformation'!$W$25,FALSE))</f>
        <v>#NUM!</v>
      </c>
      <c r="E4582">
        <f t="array" ref="E4582">IF(ISLOGICAL(D4582),"",FREQUENCY(IF('Data Transformation'!$B$425:$B$8425='Bin Analysis'!$B4563,'Data Transformation'!$G$425:$G$8425),D4582))</f>
        <v>2001</v>
      </c>
      <c r="F4582">
        <f t="shared" si="570"/>
        <v>0</v>
      </c>
      <c r="G4582">
        <f>Weighting!$H$22</f>
        <v>0</v>
      </c>
      <c r="H4582">
        <f t="array" ref="H4582">FREQUENCY(IF('Data Transformation'!$B$4:$B$8425=B4563,'Data Transformation'!$G$4:$G$8425),'Bin Analysis'!$B4582)</f>
        <v>2073</v>
      </c>
      <c r="I4582">
        <f t="shared" si="571"/>
        <v>0</v>
      </c>
      <c r="J4582">
        <f t="shared" si="572"/>
        <v>0</v>
      </c>
      <c r="K4582">
        <f>J4582*Weighting!$W$22</f>
        <v>0</v>
      </c>
      <c r="M4582" s="14"/>
    </row>
    <row r="4583" spans="1:25" x14ac:dyDescent="0.55000000000000004">
      <c r="A4583" s="32" t="str">
        <f>IF(Weighting!$P$23&gt;0,B4583,"")</f>
        <v/>
      </c>
      <c r="B4583" t="e">
        <f>Weighting!$C$23</f>
        <v>#DIV/0!</v>
      </c>
      <c r="C4583" t="e">
        <f>Weighting!$F$23</f>
        <v>#NUM!</v>
      </c>
      <c r="D4583" t="e">
        <f>IF(C4583=1,'Data Transformation'!$G$3+0.5*'Data Transformation'!$W$25,IF(C4584=1,D4584-'Data Transformation'!$W$25,FALSE))</f>
        <v>#NUM!</v>
      </c>
      <c r="E4583">
        <f t="array" ref="E4583">IF(ISLOGICAL(D4583),"",FREQUENCY(IF('Data Transformation'!$B$425:$B$8425='Bin Analysis'!$B4563,'Data Transformation'!$G$425:$G$8425),D4583))</f>
        <v>2001</v>
      </c>
      <c r="F4583">
        <f t="shared" si="570"/>
        <v>0</v>
      </c>
      <c r="G4583">
        <f>Weighting!$H$23</f>
        <v>0</v>
      </c>
      <c r="H4583">
        <f t="array" ref="H4583">FREQUENCY(IF('Data Transformation'!$B$4:$B$8425=B4563,'Data Transformation'!$G$4:$G$8425),'Bin Analysis'!$B4583)</f>
        <v>2073</v>
      </c>
      <c r="I4583">
        <f t="shared" si="571"/>
        <v>0</v>
      </c>
      <c r="J4583">
        <f t="shared" si="572"/>
        <v>0</v>
      </c>
      <c r="K4583">
        <f>J4583*Weighting!$W$23</f>
        <v>0</v>
      </c>
      <c r="M4583" s="14"/>
    </row>
    <row r="4584" spans="1:25" x14ac:dyDescent="0.55000000000000004">
      <c r="A4584" s="32" t="str">
        <f>IF(Weighting!$P$24&gt;0,B4584,"")</f>
        <v/>
      </c>
      <c r="B4584" t="e">
        <f>Weighting!$C$24</f>
        <v>#DIV/0!</v>
      </c>
      <c r="C4584" t="e">
        <f>Weighting!$F$24</f>
        <v>#NUM!</v>
      </c>
      <c r="D4584" t="e">
        <f>IF(C4584=1,'Data Transformation'!$G$3+0.5*'Data Transformation'!$W$25,IF(C4585=1,D4585-'Data Transformation'!$W$25,FALSE))</f>
        <v>#NUM!</v>
      </c>
      <c r="E4584">
        <f t="array" ref="E4584">IF(ISLOGICAL(D4584),"",FREQUENCY(IF('Data Transformation'!$B$425:$B$8425='Bin Analysis'!$B4563,'Data Transformation'!$G$425:$G$8425),D4584))</f>
        <v>2001</v>
      </c>
      <c r="F4584">
        <f t="shared" si="570"/>
        <v>0</v>
      </c>
      <c r="G4584">
        <f>Weighting!$H$24</f>
        <v>0</v>
      </c>
      <c r="H4584">
        <f t="array" ref="H4584">FREQUENCY(IF('Data Transformation'!$B$4:$B$8425=B4563,'Data Transformation'!$G$4:$G$8425),'Bin Analysis'!$B4584)</f>
        <v>2073</v>
      </c>
      <c r="I4584">
        <f t="shared" si="571"/>
        <v>0</v>
      </c>
      <c r="J4584">
        <f t="shared" si="572"/>
        <v>0</v>
      </c>
      <c r="K4584">
        <f>J4584*Weighting!$W$24</f>
        <v>0</v>
      </c>
      <c r="M4584" s="14"/>
    </row>
    <row r="4585" spans="1:25" x14ac:dyDescent="0.55000000000000004">
      <c r="A4585" s="32" t="str">
        <f>IF(Weighting!$P$25&gt;0,B4585,"")</f>
        <v/>
      </c>
      <c r="B4585" t="e">
        <f>Weighting!$C$25</f>
        <v>#DIV/0!</v>
      </c>
      <c r="C4585" t="e">
        <f>Weighting!$F$25</f>
        <v>#NUM!</v>
      </c>
      <c r="D4585" t="e">
        <f>IF(C4585=1,'Data Transformation'!$G$3+0.5*'Data Transformation'!$W$25,IF(C4586=1,D4586-'Data Transformation'!$W$25,FALSE))</f>
        <v>#NUM!</v>
      </c>
      <c r="E4585">
        <f t="array" ref="E4585">IF(ISLOGICAL(D4585),"",FREQUENCY(IF('Data Transformation'!$B$425:$B$8425='Bin Analysis'!$B4563,'Data Transformation'!$G$425:$G$8425),D4585))</f>
        <v>2001</v>
      </c>
      <c r="F4585">
        <f t="shared" si="570"/>
        <v>0</v>
      </c>
      <c r="G4585">
        <f>Weighting!$H$25</f>
        <v>0</v>
      </c>
      <c r="H4585">
        <f t="array" ref="H4585">FREQUENCY(IF('Data Transformation'!$B$4:$B$8425=B4563,'Data Transformation'!$G$4:$G$8425),'Bin Analysis'!$B4585)</f>
        <v>2073</v>
      </c>
      <c r="I4585">
        <f t="shared" si="571"/>
        <v>0</v>
      </c>
      <c r="J4585">
        <f t="shared" si="572"/>
        <v>0</v>
      </c>
      <c r="K4585">
        <f>J4585*Weighting!$W$25</f>
        <v>0</v>
      </c>
      <c r="M4585" s="14"/>
    </row>
    <row r="4586" spans="1:25" x14ac:dyDescent="0.55000000000000004">
      <c r="O4586"/>
      <c r="P4586"/>
      <c r="Q4586"/>
      <c r="R4586"/>
    </row>
    <row r="4587" spans="1:25" ht="23.35" x14ac:dyDescent="0.8">
      <c r="A4587" s="21" t="s">
        <v>0</v>
      </c>
      <c r="B4587" s="21" t="str">
        <f>IFERROR(VLOOKUP(C4587,'Data Transformation'!$L$6:$M$426,2,FALSE),"")</f>
        <v/>
      </c>
      <c r="C4587" s="21">
        <f>C4563+1</f>
        <v>191</v>
      </c>
      <c r="D4587" s="21"/>
      <c r="E4587" s="21"/>
      <c r="F4587" s="21"/>
      <c r="G4587" s="21"/>
      <c r="H4587" s="22"/>
      <c r="I4587" s="22"/>
      <c r="J4587" s="22"/>
      <c r="K4587" s="21"/>
      <c r="L4587" s="21" t="str">
        <f>B4587</f>
        <v/>
      </c>
      <c r="M4587" s="23" t="e">
        <f>INDEX('Data Transformation'!$O$4:$O$424,MATCH($B4587,'Data Transformation'!$M$4:$M$424,0),MATCH($M$2,'Data Transformation'!$O$3,0))</f>
        <v>#N/A</v>
      </c>
      <c r="N4587" s="27" t="e">
        <f>IF('Input and Summary Results'!$J$16="minimum",'Bin Analysis'!X4588/(M4587-1),'Bin Analysis'!Y4587/('Bin Analysis'!M4587-1))</f>
        <v>#N/A</v>
      </c>
      <c r="O4587" s="27" t="e">
        <f>IF(M4587=FALSE,NA(),(VLOOKUP(1,C4590:K4609,4,FALSE))/(M4587-1))</f>
        <v>#N/A</v>
      </c>
      <c r="P4587" s="27" t="e">
        <f>IF(M4587=FALSE,NA(),SUM(J4590:J4609)/Weighting!$S$5)</f>
        <v>#N/A</v>
      </c>
      <c r="Q4587" s="27" t="e">
        <f>IF(M4587=FALSE,NA(),SUM(K4590:K4609)/Weighting!$S$6)</f>
        <v>#N/A</v>
      </c>
      <c r="R4587" s="27" t="e">
        <f>IF(M4587=FALSE,NA(),(VLOOKUP(1,G4590:K4609,3,FALSE))/(M4587-1))</f>
        <v>#N/A</v>
      </c>
      <c r="S4587" s="22" t="e">
        <f>IF(M4587=FALSE,NA(),IF(SUM(J4590:J4609)=2,"yes","no"))</f>
        <v>#N/A</v>
      </c>
      <c r="X4587" s="2" cm="2">
        <f t="array" ref="X4587:X4588">FREQUENCY(IF('Data Transformation'!$B$425:$B$6424='Bin Analysis'!L4587,'Data Transformation'!$G$425:$G$6424),'Data Transformation'!$U$11)</f>
        <v>0</v>
      </c>
      <c r="Y4587" s="2" cm="2">
        <f t="array" ref="Y4587:Y4588">FREQUENCY(IF('Data Transformation'!$B$425:$B$6424='Bin Analysis'!L4587,'Data Transformation'!$G$425:$G$6424),'Data Transformation'!$U$12)</f>
        <v>0</v>
      </c>
    </row>
    <row r="4588" spans="1:25" x14ac:dyDescent="0.55000000000000004">
      <c r="A4588" s="14" t="s">
        <v>67</v>
      </c>
      <c r="B4588" t="s">
        <v>47</v>
      </c>
      <c r="C4588" t="s">
        <v>5</v>
      </c>
      <c r="D4588" t="s">
        <v>100</v>
      </c>
      <c r="E4588" t="s">
        <v>101</v>
      </c>
      <c r="F4588" t="s">
        <v>102</v>
      </c>
      <c r="G4588" t="s">
        <v>70</v>
      </c>
      <c r="H4588" t="s">
        <v>31</v>
      </c>
      <c r="I4588" t="s">
        <v>32</v>
      </c>
      <c r="J4588" t="s">
        <v>46</v>
      </c>
      <c r="K4588" s="14" t="s">
        <v>45</v>
      </c>
      <c r="M4588" s="14"/>
      <c r="X4588" s="2">
        <v>0</v>
      </c>
      <c r="Y4588" s="2">
        <v>0</v>
      </c>
    </row>
    <row r="4589" spans="1:25" x14ac:dyDescent="0.55000000000000004">
      <c r="A4589" s="32"/>
      <c r="D4589" t="e">
        <f>IF(C4589=1,'Data Transformation'!$G$3+0.5*'Data Transformation'!$W$25,IF(C4590=1,D4590-'Data Transformation'!$W$25,FALSE))</f>
        <v>#NUM!</v>
      </c>
      <c r="E4589">
        <f t="array" ref="E4589">IF(ISLOGICAL(D4589),"",FREQUENCY(IF('Data Transformation'!$B$425:$B$8425='Bin Analysis'!$B4587,'Data Transformation'!$G$425:$G$8425),D4589))</f>
        <v>2001</v>
      </c>
      <c r="F4589" t="e">
        <f>IF(ISLOGICAL(D4589),"",E4589-E4588)</f>
        <v>#VALUE!</v>
      </c>
      <c r="M4589" s="14"/>
    </row>
    <row r="4590" spans="1:25" x14ac:dyDescent="0.55000000000000004">
      <c r="A4590" s="32" t="e">
        <f>IF(Weighting!$P$6&gt;0,B4590,"")</f>
        <v>#NUM!</v>
      </c>
      <c r="B4590" t="e">
        <f>Weighting!$C$6</f>
        <v>#DIV/0!</v>
      </c>
      <c r="C4590" t="e">
        <f>Weighting!$F$6</f>
        <v>#NUM!</v>
      </c>
      <c r="D4590" t="e">
        <f>IF(C4590=1,'Data Transformation'!$G$3+0.5*'Data Transformation'!$W$25,IF(C4591=1,D4591-'Data Transformation'!$W$25,FALSE))</f>
        <v>#NUM!</v>
      </c>
      <c r="E4590">
        <f t="array" ref="E4590">IF(ISLOGICAL(D4590),"",FREQUENCY(IF('Data Transformation'!$B$425:$B$8425='Bin Analysis'!$B4587,'Data Transformation'!$G$425:$G$8425),D4590))</f>
        <v>2001</v>
      </c>
      <c r="F4590">
        <f>IF(ISLOGICAL(D4590),"",E4590-E4589)</f>
        <v>0</v>
      </c>
      <c r="G4590">
        <f>Weighting!$H$6</f>
        <v>1</v>
      </c>
      <c r="H4590">
        <f t="array" ref="H4590">FREQUENCY(IF('Data Transformation'!$B$4:$B$8425=B4587,'Data Transformation'!$G$4:$G$8425),'Bin Analysis'!$B4590)</f>
        <v>2073</v>
      </c>
      <c r="I4590">
        <f>H4590-H4589</f>
        <v>2073</v>
      </c>
      <c r="J4590">
        <f>IF(I4590=0,0,1)</f>
        <v>1</v>
      </c>
      <c r="K4590" t="e">
        <f>J4590*Weighting!$W$6</f>
        <v>#NUM!</v>
      </c>
      <c r="M4590" s="14"/>
    </row>
    <row r="4591" spans="1:25" x14ac:dyDescent="0.55000000000000004">
      <c r="A4591" s="32" t="str">
        <f>IF(Weighting!$P$7&gt;0,B4591,"")</f>
        <v/>
      </c>
      <c r="B4591" t="e">
        <f>Weighting!$C$7</f>
        <v>#DIV/0!</v>
      </c>
      <c r="C4591" t="e">
        <f>Weighting!$F$7</f>
        <v>#NUM!</v>
      </c>
      <c r="D4591" t="e">
        <f>IF(C4591=1,'Data Transformation'!$G$3+0.5*'Data Transformation'!$W$25,IF(C4592=1,D4592-'Data Transformation'!$W$25,FALSE))</f>
        <v>#NUM!</v>
      </c>
      <c r="E4591">
        <f t="array" ref="E4591">IF(ISLOGICAL(D4591),"",FREQUENCY(IF('Data Transformation'!$B$425:$B$8425='Bin Analysis'!$B4587,'Data Transformation'!$G$425:$G$8425),D4591))</f>
        <v>2001</v>
      </c>
      <c r="F4591">
        <f t="shared" ref="F4591:F4609" si="573">IF(ISLOGICAL(D4591),"",E4591-E4590)</f>
        <v>0</v>
      </c>
      <c r="G4591">
        <f>Weighting!$H$7</f>
        <v>0</v>
      </c>
      <c r="H4591">
        <f t="array" ref="H4591">FREQUENCY(IF('Data Transformation'!$B$4:$B$8425=B4587,'Data Transformation'!$G$4:$G$8425),'Bin Analysis'!$B4591)</f>
        <v>2073</v>
      </c>
      <c r="I4591">
        <f t="shared" ref="I4591:I4609" si="574">H4591-H4590</f>
        <v>0</v>
      </c>
      <c r="J4591">
        <f>IF(I4591=0,0,1)</f>
        <v>0</v>
      </c>
      <c r="K4591">
        <f>J4591*Weighting!$W$7</f>
        <v>0</v>
      </c>
      <c r="M4591" s="14"/>
    </row>
    <row r="4592" spans="1:25" x14ac:dyDescent="0.55000000000000004">
      <c r="A4592" s="32" t="str">
        <f>IF(Weighting!$P$8&gt;0,B4592,"")</f>
        <v/>
      </c>
      <c r="B4592" t="e">
        <f>Weighting!$C$8</f>
        <v>#DIV/0!</v>
      </c>
      <c r="C4592" t="e">
        <f>Weighting!$F$8</f>
        <v>#NUM!</v>
      </c>
      <c r="D4592" t="e">
        <f>IF(C4592=1,'Data Transformation'!$G$3+0.5*'Data Transformation'!$W$25,IF(C4593=1,D4593-'Data Transformation'!$W$25,FALSE))</f>
        <v>#NUM!</v>
      </c>
      <c r="E4592">
        <f t="array" ref="E4592">IF(ISLOGICAL(D4592),"",FREQUENCY(IF('Data Transformation'!$B$425:$B$8425='Bin Analysis'!$B4587,'Data Transformation'!$G$425:$G$8425),D4592))</f>
        <v>2001</v>
      </c>
      <c r="F4592">
        <f t="shared" si="573"/>
        <v>0</v>
      </c>
      <c r="G4592">
        <f>Weighting!$H$8</f>
        <v>0</v>
      </c>
      <c r="H4592">
        <f t="array" ref="H4592">FREQUENCY(IF('Data Transformation'!$B$4:$B$8425=B4587,'Data Transformation'!$G$4:$G$8425),'Bin Analysis'!$B4592)</f>
        <v>2073</v>
      </c>
      <c r="I4592">
        <f t="shared" si="574"/>
        <v>0</v>
      </c>
      <c r="J4592">
        <f t="shared" ref="J4592:J4609" si="575">IF(I4592=0,0,1)</f>
        <v>0</v>
      </c>
      <c r="K4592">
        <f>J4592*Weighting!$W$8</f>
        <v>0</v>
      </c>
      <c r="M4592" s="14"/>
    </row>
    <row r="4593" spans="1:13" x14ac:dyDescent="0.55000000000000004">
      <c r="A4593" s="32" t="str">
        <f>IF(Weighting!$P$9&gt;0,B4593,"")</f>
        <v/>
      </c>
      <c r="B4593" s="50" t="e">
        <f>Weighting!$C$9</f>
        <v>#DIV/0!</v>
      </c>
      <c r="C4593" t="e">
        <f>Weighting!$F$9</f>
        <v>#NUM!</v>
      </c>
      <c r="D4593" t="e">
        <f>IF(C4593=1,'Data Transformation'!$G$3+0.5*'Data Transformation'!$W$25,IF(C4594=1,D4594-'Data Transformation'!$W$25,FALSE))</f>
        <v>#NUM!</v>
      </c>
      <c r="E4593">
        <f t="array" ref="E4593">IF(ISLOGICAL(D4593),"",FREQUENCY(IF('Data Transformation'!$B$425:$B$8425='Bin Analysis'!$B4587,'Data Transformation'!$G$425:$G$8425),D4593))</f>
        <v>2001</v>
      </c>
      <c r="F4593">
        <f t="shared" si="573"/>
        <v>0</v>
      </c>
      <c r="G4593">
        <f>Weighting!$H$9</f>
        <v>0</v>
      </c>
      <c r="H4593">
        <f t="array" ref="H4593">FREQUENCY(IF('Data Transformation'!$B$4:$B$8425=B4587,'Data Transformation'!$G$4:$G$8425),'Bin Analysis'!$B4593)</f>
        <v>2073</v>
      </c>
      <c r="I4593">
        <f t="shared" si="574"/>
        <v>0</v>
      </c>
      <c r="J4593">
        <f t="shared" si="575"/>
        <v>0</v>
      </c>
      <c r="K4593">
        <f>J4593*Weighting!$W$9</f>
        <v>0</v>
      </c>
      <c r="M4593" s="14"/>
    </row>
    <row r="4594" spans="1:13" x14ac:dyDescent="0.55000000000000004">
      <c r="A4594" s="32" t="str">
        <f>IF(Weighting!$P$10&gt;0,B4594,"")</f>
        <v/>
      </c>
      <c r="B4594" t="e">
        <f>Weighting!$C$10</f>
        <v>#DIV/0!</v>
      </c>
      <c r="C4594" t="e">
        <f>Weighting!$F$10</f>
        <v>#NUM!</v>
      </c>
      <c r="D4594" t="e">
        <f>IF(C4594=1,'Data Transformation'!$G$3+0.5*'Data Transformation'!$W$25,IF(C4595=1,D4595-'Data Transformation'!$W$25,FALSE))</f>
        <v>#NUM!</v>
      </c>
      <c r="E4594">
        <f t="array" ref="E4594">IF(ISLOGICAL(D4594),"",FREQUENCY(IF('Data Transformation'!$B$425:$B$8425='Bin Analysis'!$B4587,'Data Transformation'!$G$425:$G$8425),D4594))</f>
        <v>2001</v>
      </c>
      <c r="F4594">
        <f t="shared" si="573"/>
        <v>0</v>
      </c>
      <c r="G4594">
        <f>Weighting!$H$10</f>
        <v>0</v>
      </c>
      <c r="H4594">
        <f t="array" ref="H4594">FREQUENCY(IF('Data Transformation'!$B$4:$B$8425=B4587,'Data Transformation'!$G$4:$G$8425),'Bin Analysis'!$B4594)</f>
        <v>2073</v>
      </c>
      <c r="I4594">
        <f t="shared" si="574"/>
        <v>0</v>
      </c>
      <c r="J4594">
        <f t="shared" si="575"/>
        <v>0</v>
      </c>
      <c r="K4594">
        <f>J4594*Weighting!$W$10</f>
        <v>0</v>
      </c>
      <c r="M4594" s="14"/>
    </row>
    <row r="4595" spans="1:13" x14ac:dyDescent="0.55000000000000004">
      <c r="A4595" s="32" t="str">
        <f>IF(Weighting!$P$11&gt;0,B4595,"")</f>
        <v/>
      </c>
      <c r="B4595" t="e">
        <f>Weighting!$C$11</f>
        <v>#DIV/0!</v>
      </c>
      <c r="C4595" t="e">
        <f>Weighting!$F$11</f>
        <v>#NUM!</v>
      </c>
      <c r="D4595" t="e">
        <f>IF(C4595=1,'Data Transformation'!$G$3+0.5*'Data Transformation'!$W$25,IF(C4596=1,D4596-'Data Transformation'!$W$25,FALSE))</f>
        <v>#NUM!</v>
      </c>
      <c r="E4595">
        <f t="array" ref="E4595">IF(ISLOGICAL(D4595),"",FREQUENCY(IF('Data Transformation'!$B$425:$B$8425='Bin Analysis'!$B4587,'Data Transformation'!$G$425:$G$8425),D4595))</f>
        <v>2001</v>
      </c>
      <c r="F4595">
        <f t="shared" si="573"/>
        <v>0</v>
      </c>
      <c r="G4595">
        <f>Weighting!$H$11</f>
        <v>0</v>
      </c>
      <c r="H4595">
        <f t="array" ref="H4595">FREQUENCY(IF('Data Transformation'!$B$4:$B$8425=B4587,'Data Transformation'!$G$4:$G$8425),'Bin Analysis'!$B4595)</f>
        <v>2073</v>
      </c>
      <c r="I4595">
        <f t="shared" si="574"/>
        <v>0</v>
      </c>
      <c r="J4595">
        <f t="shared" si="575"/>
        <v>0</v>
      </c>
      <c r="K4595">
        <f>J4595*Weighting!$W$11</f>
        <v>0</v>
      </c>
      <c r="M4595" s="14"/>
    </row>
    <row r="4596" spans="1:13" x14ac:dyDescent="0.55000000000000004">
      <c r="A4596" s="32" t="str">
        <f>IF(Weighting!$P$12&gt;0,B4596,"")</f>
        <v/>
      </c>
      <c r="B4596" t="e">
        <f>Weighting!$C$12</f>
        <v>#DIV/0!</v>
      </c>
      <c r="C4596" t="e">
        <f>Weighting!$F$12</f>
        <v>#NUM!</v>
      </c>
      <c r="D4596" t="e">
        <f>IF(C4596=1,'Data Transformation'!$G$3+0.5*'Data Transformation'!$W$25,IF(C4597=1,D4597-'Data Transformation'!$W$25,FALSE))</f>
        <v>#NUM!</v>
      </c>
      <c r="E4596">
        <f t="array" ref="E4596">IF(ISLOGICAL(D4596),"",FREQUENCY(IF('Data Transformation'!$B$425:$B$8425='Bin Analysis'!$B4587,'Data Transformation'!$G$425:$G$8425),D4596))</f>
        <v>2001</v>
      </c>
      <c r="F4596">
        <f t="shared" si="573"/>
        <v>0</v>
      </c>
      <c r="G4596">
        <f>Weighting!$H$12</f>
        <v>0</v>
      </c>
      <c r="H4596">
        <f t="array" ref="H4596">FREQUENCY(IF('Data Transformation'!$B$4:$B$8425=B4587,'Data Transformation'!$G$4:$G$8425),'Bin Analysis'!$B4596)</f>
        <v>2073</v>
      </c>
      <c r="I4596">
        <f t="shared" si="574"/>
        <v>0</v>
      </c>
      <c r="J4596">
        <f t="shared" si="575"/>
        <v>0</v>
      </c>
      <c r="K4596">
        <f>J4596*Weighting!$W$12</f>
        <v>0</v>
      </c>
      <c r="M4596" s="14"/>
    </row>
    <row r="4597" spans="1:13" x14ac:dyDescent="0.55000000000000004">
      <c r="A4597" s="32" t="str">
        <f>IF(Weighting!$P$13&gt;0,B4597,"")</f>
        <v/>
      </c>
      <c r="B4597" t="e">
        <f>Weighting!$C$13</f>
        <v>#DIV/0!</v>
      </c>
      <c r="C4597" t="e">
        <f>Weighting!$F$13</f>
        <v>#NUM!</v>
      </c>
      <c r="D4597" t="e">
        <f>IF(C4597=1,'Data Transformation'!$G$3+0.5*'Data Transformation'!$W$25,IF(C4598=1,D4598-'Data Transformation'!$W$25,FALSE))</f>
        <v>#NUM!</v>
      </c>
      <c r="E4597">
        <f t="array" ref="E4597">IF(ISLOGICAL(D4597),"",FREQUENCY(IF('Data Transformation'!$B$425:$B$8425='Bin Analysis'!$B4587,'Data Transformation'!$G$425:$G$8425),D4597))</f>
        <v>2001</v>
      </c>
      <c r="F4597">
        <f t="shared" si="573"/>
        <v>0</v>
      </c>
      <c r="G4597">
        <f>Weighting!$H$13</f>
        <v>0</v>
      </c>
      <c r="H4597">
        <f t="array" ref="H4597">FREQUENCY(IF('Data Transformation'!$B$4:$B$8425=B4587,'Data Transformation'!$G$4:$G$8425),'Bin Analysis'!$B4597)</f>
        <v>2073</v>
      </c>
      <c r="I4597">
        <f t="shared" si="574"/>
        <v>0</v>
      </c>
      <c r="J4597">
        <f t="shared" si="575"/>
        <v>0</v>
      </c>
      <c r="K4597">
        <f>J4597*Weighting!$W$13</f>
        <v>0</v>
      </c>
      <c r="M4597" s="14"/>
    </row>
    <row r="4598" spans="1:13" x14ac:dyDescent="0.55000000000000004">
      <c r="A4598" s="32" t="str">
        <f>IF(Weighting!$P$14&gt;0,B4598,"")</f>
        <v/>
      </c>
      <c r="B4598" t="e">
        <f>Weighting!$C$14</f>
        <v>#DIV/0!</v>
      </c>
      <c r="C4598" t="e">
        <f>Weighting!$F$14</f>
        <v>#NUM!</v>
      </c>
      <c r="D4598" t="e">
        <f>IF(C4598=1,'Data Transformation'!$G$3+0.5*'Data Transformation'!$W$25,IF(C4599=1,D4599-'Data Transformation'!$W$25,FALSE))</f>
        <v>#NUM!</v>
      </c>
      <c r="E4598">
        <f t="array" ref="E4598">IF(ISLOGICAL(D4598),"",FREQUENCY(IF('Data Transformation'!$B$425:$B$8425='Bin Analysis'!$B4587,'Data Transformation'!$G$425:$G$8425),D4598))</f>
        <v>2001</v>
      </c>
      <c r="F4598">
        <f t="shared" si="573"/>
        <v>0</v>
      </c>
      <c r="G4598">
        <f>Weighting!$H$14</f>
        <v>0</v>
      </c>
      <c r="H4598">
        <f t="array" ref="H4598">FREQUENCY(IF('Data Transformation'!$B$4:$B$8425=B4587,'Data Transformation'!$G$4:$G$8425),'Bin Analysis'!$B4598)</f>
        <v>2073</v>
      </c>
      <c r="I4598">
        <f t="shared" si="574"/>
        <v>0</v>
      </c>
      <c r="J4598">
        <f t="shared" si="575"/>
        <v>0</v>
      </c>
      <c r="K4598">
        <f>J4598*Weighting!$W$14</f>
        <v>0</v>
      </c>
      <c r="M4598" s="14"/>
    </row>
    <row r="4599" spans="1:13" x14ac:dyDescent="0.55000000000000004">
      <c r="A4599" s="32" t="str">
        <f>IF(Weighting!$P$15&gt;0,B4599,"")</f>
        <v/>
      </c>
      <c r="B4599" t="e">
        <f>Weighting!$C$15</f>
        <v>#DIV/0!</v>
      </c>
      <c r="C4599" t="e">
        <f>Weighting!$F$15</f>
        <v>#NUM!</v>
      </c>
      <c r="D4599" t="e">
        <f>IF(C4599=1,'Data Transformation'!$G$3+0.5*'Data Transformation'!$W$25,IF(C4600=1,D4600-'Data Transformation'!$W$25,FALSE))</f>
        <v>#NUM!</v>
      </c>
      <c r="E4599">
        <f t="array" ref="E4599">IF(ISLOGICAL(D4599),"",FREQUENCY(IF('Data Transformation'!$B$425:$B$8425='Bin Analysis'!$B4587,'Data Transformation'!$G$425:$G$8425),D4599))</f>
        <v>2001</v>
      </c>
      <c r="F4599">
        <f t="shared" si="573"/>
        <v>0</v>
      </c>
      <c r="G4599">
        <f>Weighting!$H$15</f>
        <v>0</v>
      </c>
      <c r="H4599">
        <f t="array" ref="H4599">FREQUENCY(IF('Data Transformation'!$B$4:$B$8425=B4587,'Data Transformation'!$G$4:$G$8425),'Bin Analysis'!$B4599)</f>
        <v>2073</v>
      </c>
      <c r="I4599">
        <f t="shared" si="574"/>
        <v>0</v>
      </c>
      <c r="J4599">
        <f t="shared" si="575"/>
        <v>0</v>
      </c>
      <c r="K4599">
        <f>J4599*Weighting!$W$15</f>
        <v>0</v>
      </c>
      <c r="M4599" s="14"/>
    </row>
    <row r="4600" spans="1:13" x14ac:dyDescent="0.55000000000000004">
      <c r="A4600" s="32" t="str">
        <f>IF(Weighting!$P$16&gt;0,B4600,"")</f>
        <v/>
      </c>
      <c r="B4600" t="e">
        <f>Weighting!$C$16</f>
        <v>#DIV/0!</v>
      </c>
      <c r="C4600" t="e">
        <f>Weighting!$F$16</f>
        <v>#NUM!</v>
      </c>
      <c r="D4600" t="e">
        <f>IF(C4600=1,'Data Transformation'!$G$3+0.5*'Data Transformation'!$W$25,IF(C4601=1,D4601-'Data Transformation'!$W$25,FALSE))</f>
        <v>#NUM!</v>
      </c>
      <c r="E4600">
        <f t="array" ref="E4600">IF(ISLOGICAL(D4600),"",FREQUENCY(IF('Data Transformation'!$B$425:$B$8425='Bin Analysis'!$B4587,'Data Transformation'!$G$425:$G$8425),D4600))</f>
        <v>2001</v>
      </c>
      <c r="F4600">
        <f t="shared" si="573"/>
        <v>0</v>
      </c>
      <c r="G4600">
        <f>Weighting!$H$16</f>
        <v>0</v>
      </c>
      <c r="H4600">
        <f t="array" ref="H4600">FREQUENCY(IF('Data Transformation'!$B$4:$B$8425=B4587,'Data Transformation'!$G$4:$G$8425),'Bin Analysis'!$B4600)</f>
        <v>2073</v>
      </c>
      <c r="I4600">
        <f t="shared" si="574"/>
        <v>0</v>
      </c>
      <c r="J4600">
        <f t="shared" si="575"/>
        <v>0</v>
      </c>
      <c r="K4600">
        <f>J4600*Weighting!$W$16</f>
        <v>0</v>
      </c>
      <c r="M4600" s="14"/>
    </row>
    <row r="4601" spans="1:13" x14ac:dyDescent="0.55000000000000004">
      <c r="A4601" s="32" t="str">
        <f>IF(Weighting!$P$17&gt;0,B4601,"")</f>
        <v/>
      </c>
      <c r="B4601" t="e">
        <f>Weighting!$C$17</f>
        <v>#DIV/0!</v>
      </c>
      <c r="C4601" t="e">
        <f>Weighting!$F$17</f>
        <v>#NUM!</v>
      </c>
      <c r="D4601" t="e">
        <f>IF(C4601=1,'Data Transformation'!$G$3+0.5*'Data Transformation'!$W$25,IF(C4602=1,D4602-'Data Transformation'!$W$25,FALSE))</f>
        <v>#NUM!</v>
      </c>
      <c r="E4601">
        <f t="array" ref="E4601">IF(ISLOGICAL(D4601),"",FREQUENCY(IF('Data Transformation'!$B$425:$B$8425='Bin Analysis'!$B4587,'Data Transformation'!$G$425:$G$8425),D4601))</f>
        <v>2001</v>
      </c>
      <c r="F4601">
        <f t="shared" si="573"/>
        <v>0</v>
      </c>
      <c r="G4601">
        <f>Weighting!$H$17</f>
        <v>0</v>
      </c>
      <c r="H4601">
        <f t="array" ref="H4601">FREQUENCY(IF('Data Transformation'!$B$4:$B$8425=B4587,'Data Transformation'!$G$4:$G$8425),'Bin Analysis'!$B4601)</f>
        <v>2073</v>
      </c>
      <c r="I4601">
        <f t="shared" si="574"/>
        <v>0</v>
      </c>
      <c r="J4601">
        <f t="shared" si="575"/>
        <v>0</v>
      </c>
      <c r="K4601">
        <f>J4601*Weighting!$W$17</f>
        <v>0</v>
      </c>
      <c r="M4601" s="14"/>
    </row>
    <row r="4602" spans="1:13" x14ac:dyDescent="0.55000000000000004">
      <c r="A4602" s="32" t="str">
        <f>IF(Weighting!$P$18&gt;0,B4602,"")</f>
        <v/>
      </c>
      <c r="B4602" t="e">
        <f>Weighting!$C$18</f>
        <v>#DIV/0!</v>
      </c>
      <c r="C4602" t="e">
        <f>Weighting!$F$18</f>
        <v>#NUM!</v>
      </c>
      <c r="D4602" t="e">
        <f>IF(C4602=1,'Data Transformation'!$G$3+0.5*'Data Transformation'!$W$25,IF(C4603=1,D4603-'Data Transformation'!$W$25,FALSE))</f>
        <v>#NUM!</v>
      </c>
      <c r="E4602">
        <f t="array" ref="E4602">IF(ISLOGICAL(D4602),"",FREQUENCY(IF('Data Transformation'!$B$425:$B$8425='Bin Analysis'!$B4587,'Data Transformation'!$G$425:$G$8425),D4602))</f>
        <v>2001</v>
      </c>
      <c r="F4602">
        <f t="shared" si="573"/>
        <v>0</v>
      </c>
      <c r="G4602">
        <f>Weighting!$H$18</f>
        <v>0</v>
      </c>
      <c r="H4602">
        <f t="array" ref="H4602">FREQUENCY(IF('Data Transformation'!$B$4:$B$8425=B4587,'Data Transformation'!$G$4:$G$8425),'Bin Analysis'!$B4602)</f>
        <v>2073</v>
      </c>
      <c r="I4602">
        <f t="shared" si="574"/>
        <v>0</v>
      </c>
      <c r="J4602">
        <f t="shared" si="575"/>
        <v>0</v>
      </c>
      <c r="K4602">
        <f>J4602*Weighting!$W$18</f>
        <v>0</v>
      </c>
      <c r="M4602" s="14"/>
    </row>
    <row r="4603" spans="1:13" x14ac:dyDescent="0.55000000000000004">
      <c r="A4603" s="32" t="str">
        <f>IF(Weighting!$P$19&gt;0,B4603,"")</f>
        <v/>
      </c>
      <c r="B4603" t="e">
        <f>Weighting!$C$19</f>
        <v>#DIV/0!</v>
      </c>
      <c r="C4603" t="e">
        <f>Weighting!$F$19</f>
        <v>#NUM!</v>
      </c>
      <c r="D4603" t="e">
        <f>IF(C4603=1,'Data Transformation'!$G$3+0.5*'Data Transformation'!$W$25,IF(C4604=1,D4604-'Data Transformation'!$W$25,FALSE))</f>
        <v>#NUM!</v>
      </c>
      <c r="E4603">
        <f t="array" ref="E4603">IF(ISLOGICAL(D4603),"",FREQUENCY(IF('Data Transformation'!$B$425:$B$8425='Bin Analysis'!$B4587,'Data Transformation'!$G$425:$G$8425),D4603))</f>
        <v>2001</v>
      </c>
      <c r="F4603">
        <f t="shared" si="573"/>
        <v>0</v>
      </c>
      <c r="G4603">
        <f>Weighting!$H$19</f>
        <v>0</v>
      </c>
      <c r="H4603">
        <f t="array" ref="H4603">FREQUENCY(IF('Data Transformation'!$B$4:$B$8425=B4587,'Data Transformation'!$G$4:$G$8425),'Bin Analysis'!$B4603)</f>
        <v>2073</v>
      </c>
      <c r="I4603">
        <f t="shared" si="574"/>
        <v>0</v>
      </c>
      <c r="J4603">
        <f t="shared" si="575"/>
        <v>0</v>
      </c>
      <c r="K4603">
        <f>J4603*Weighting!$W$19</f>
        <v>0</v>
      </c>
      <c r="M4603" s="14"/>
    </row>
    <row r="4604" spans="1:13" x14ac:dyDescent="0.55000000000000004">
      <c r="A4604" s="32" t="str">
        <f>IF(Weighting!$P$20&gt;0,B4604,"")</f>
        <v/>
      </c>
      <c r="B4604" t="e">
        <f>Weighting!$C$20</f>
        <v>#DIV/0!</v>
      </c>
      <c r="C4604" t="e">
        <f>Weighting!$F$20</f>
        <v>#NUM!</v>
      </c>
      <c r="D4604" t="e">
        <f>IF(C4604=1,'Data Transformation'!$G$3+0.5*'Data Transformation'!$W$25,IF(C4605=1,D4605-'Data Transformation'!$W$25,FALSE))</f>
        <v>#NUM!</v>
      </c>
      <c r="E4604">
        <f t="array" ref="E4604">IF(ISLOGICAL(D4604),"",FREQUENCY(IF('Data Transformation'!$B$425:$B$8425='Bin Analysis'!$B4587,'Data Transformation'!$G$425:$G$8425),D4604))</f>
        <v>2001</v>
      </c>
      <c r="F4604">
        <f t="shared" si="573"/>
        <v>0</v>
      </c>
      <c r="G4604">
        <f>Weighting!$H$20</f>
        <v>0</v>
      </c>
      <c r="H4604">
        <f t="array" ref="H4604">FREQUENCY(IF('Data Transformation'!$B$4:$B$8425=B4587,'Data Transformation'!$G$4:$G$8425),'Bin Analysis'!$B4604)</f>
        <v>2073</v>
      </c>
      <c r="I4604">
        <f t="shared" si="574"/>
        <v>0</v>
      </c>
      <c r="J4604">
        <f t="shared" si="575"/>
        <v>0</v>
      </c>
      <c r="K4604">
        <f>J4604*Weighting!$W$20</f>
        <v>0</v>
      </c>
      <c r="M4604" s="14"/>
    </row>
    <row r="4605" spans="1:13" x14ac:dyDescent="0.55000000000000004">
      <c r="A4605" s="32" t="str">
        <f>IF(Weighting!$P$21&gt;0,B4605,"")</f>
        <v/>
      </c>
      <c r="B4605" t="e">
        <f>Weighting!$C$21</f>
        <v>#DIV/0!</v>
      </c>
      <c r="C4605" t="e">
        <f>Weighting!$F$21</f>
        <v>#NUM!</v>
      </c>
      <c r="D4605" t="e">
        <f>IF(C4605=1,'Data Transformation'!$G$3+0.5*'Data Transformation'!$W$25,IF(C4606=1,D4606-'Data Transformation'!$W$25,FALSE))</f>
        <v>#NUM!</v>
      </c>
      <c r="E4605">
        <f t="array" ref="E4605">IF(ISLOGICAL(D4605),"",FREQUENCY(IF('Data Transformation'!$B$425:$B$8425='Bin Analysis'!$B4587,'Data Transformation'!$G$425:$G$8425),D4605))</f>
        <v>2001</v>
      </c>
      <c r="F4605">
        <f t="shared" si="573"/>
        <v>0</v>
      </c>
      <c r="G4605">
        <f>Weighting!$H$21</f>
        <v>0</v>
      </c>
      <c r="H4605">
        <f t="array" ref="H4605">FREQUENCY(IF('Data Transformation'!$B$4:$B$8425=B4587,'Data Transformation'!$G$4:$G$8425),'Bin Analysis'!$B4605)</f>
        <v>2073</v>
      </c>
      <c r="I4605">
        <f t="shared" si="574"/>
        <v>0</v>
      </c>
      <c r="J4605">
        <f t="shared" si="575"/>
        <v>0</v>
      </c>
      <c r="K4605">
        <f>J4605*Weighting!$W$21</f>
        <v>0</v>
      </c>
      <c r="M4605" s="14"/>
    </row>
    <row r="4606" spans="1:13" x14ac:dyDescent="0.55000000000000004">
      <c r="A4606" s="32" t="str">
        <f>IF(Weighting!$P$22&gt;0,B4606,"")</f>
        <v/>
      </c>
      <c r="B4606" t="e">
        <f>Weighting!$C$22</f>
        <v>#DIV/0!</v>
      </c>
      <c r="C4606" t="e">
        <f>Weighting!$F$22</f>
        <v>#NUM!</v>
      </c>
      <c r="D4606" t="e">
        <f>IF(C4606=1,'Data Transformation'!$G$3+0.5*'Data Transformation'!$W$25,IF(C4607=1,D4607-'Data Transformation'!$W$25,FALSE))</f>
        <v>#NUM!</v>
      </c>
      <c r="E4606">
        <f t="array" ref="E4606">IF(ISLOGICAL(D4606),"",FREQUENCY(IF('Data Transformation'!$B$425:$B$8425='Bin Analysis'!$B4587,'Data Transformation'!$G$425:$G$8425),D4606))</f>
        <v>2001</v>
      </c>
      <c r="F4606">
        <f t="shared" si="573"/>
        <v>0</v>
      </c>
      <c r="G4606">
        <f>Weighting!$H$22</f>
        <v>0</v>
      </c>
      <c r="H4606">
        <f t="array" ref="H4606">FREQUENCY(IF('Data Transformation'!$B$4:$B$8425=B4587,'Data Transformation'!$G$4:$G$8425),'Bin Analysis'!$B4606)</f>
        <v>2073</v>
      </c>
      <c r="I4606">
        <f t="shared" si="574"/>
        <v>0</v>
      </c>
      <c r="J4606">
        <f t="shared" si="575"/>
        <v>0</v>
      </c>
      <c r="K4606">
        <f>J4606*Weighting!$W$22</f>
        <v>0</v>
      </c>
      <c r="M4606" s="14"/>
    </row>
    <row r="4607" spans="1:13" x14ac:dyDescent="0.55000000000000004">
      <c r="A4607" s="32" t="str">
        <f>IF(Weighting!$P$23&gt;0,B4607,"")</f>
        <v/>
      </c>
      <c r="B4607" t="e">
        <f>Weighting!$C$23</f>
        <v>#DIV/0!</v>
      </c>
      <c r="C4607" t="e">
        <f>Weighting!$F$23</f>
        <v>#NUM!</v>
      </c>
      <c r="D4607" t="e">
        <f>IF(C4607=1,'Data Transformation'!$G$3+0.5*'Data Transformation'!$W$25,IF(C4608=1,D4608-'Data Transformation'!$W$25,FALSE))</f>
        <v>#NUM!</v>
      </c>
      <c r="E4607">
        <f t="array" ref="E4607">IF(ISLOGICAL(D4607),"",FREQUENCY(IF('Data Transformation'!$B$425:$B$8425='Bin Analysis'!$B4587,'Data Transformation'!$G$425:$G$8425),D4607))</f>
        <v>2001</v>
      </c>
      <c r="F4607">
        <f t="shared" si="573"/>
        <v>0</v>
      </c>
      <c r="G4607">
        <f>Weighting!$H$23</f>
        <v>0</v>
      </c>
      <c r="H4607">
        <f t="array" ref="H4607">FREQUENCY(IF('Data Transformation'!$B$4:$B$8425=B4587,'Data Transformation'!$G$4:$G$8425),'Bin Analysis'!$B4607)</f>
        <v>2073</v>
      </c>
      <c r="I4607">
        <f t="shared" si="574"/>
        <v>0</v>
      </c>
      <c r="J4607">
        <f t="shared" si="575"/>
        <v>0</v>
      </c>
      <c r="K4607">
        <f>J4607*Weighting!$W$23</f>
        <v>0</v>
      </c>
      <c r="M4607" s="14"/>
    </row>
    <row r="4608" spans="1:13" x14ac:dyDescent="0.55000000000000004">
      <c r="A4608" s="32" t="str">
        <f>IF(Weighting!$P$24&gt;0,B4608,"")</f>
        <v/>
      </c>
      <c r="B4608" t="e">
        <f>Weighting!$C$24</f>
        <v>#DIV/0!</v>
      </c>
      <c r="C4608" t="e">
        <f>Weighting!$F$24</f>
        <v>#NUM!</v>
      </c>
      <c r="D4608" t="e">
        <f>IF(C4608=1,'Data Transformation'!$G$3+0.5*'Data Transformation'!$W$25,IF(C4609=1,D4609-'Data Transformation'!$W$25,FALSE))</f>
        <v>#NUM!</v>
      </c>
      <c r="E4608">
        <f t="array" ref="E4608">IF(ISLOGICAL(D4608),"",FREQUENCY(IF('Data Transformation'!$B$425:$B$8425='Bin Analysis'!$B4587,'Data Transformation'!$G$425:$G$8425),D4608))</f>
        <v>2001</v>
      </c>
      <c r="F4608">
        <f t="shared" si="573"/>
        <v>0</v>
      </c>
      <c r="G4608">
        <f>Weighting!$H$24</f>
        <v>0</v>
      </c>
      <c r="H4608">
        <f t="array" ref="H4608">FREQUENCY(IF('Data Transformation'!$B$4:$B$8425=B4587,'Data Transformation'!$G$4:$G$8425),'Bin Analysis'!$B4608)</f>
        <v>2073</v>
      </c>
      <c r="I4608">
        <f t="shared" si="574"/>
        <v>0</v>
      </c>
      <c r="J4608">
        <f t="shared" si="575"/>
        <v>0</v>
      </c>
      <c r="K4608">
        <f>J4608*Weighting!$W$24</f>
        <v>0</v>
      </c>
      <c r="M4608" s="14"/>
    </row>
    <row r="4609" spans="1:25" x14ac:dyDescent="0.55000000000000004">
      <c r="A4609" s="32" t="str">
        <f>IF(Weighting!$P$25&gt;0,B4609,"")</f>
        <v/>
      </c>
      <c r="B4609" t="e">
        <f>Weighting!$C$25</f>
        <v>#DIV/0!</v>
      </c>
      <c r="C4609" t="e">
        <f>Weighting!$F$25</f>
        <v>#NUM!</v>
      </c>
      <c r="D4609" t="e">
        <f>IF(C4609=1,'Data Transformation'!$G$3+0.5*'Data Transformation'!$W$25,IF(C4610=1,D4610-'Data Transformation'!$W$25,FALSE))</f>
        <v>#NUM!</v>
      </c>
      <c r="E4609">
        <f t="array" ref="E4609">IF(ISLOGICAL(D4609),"",FREQUENCY(IF('Data Transformation'!$B$425:$B$8425='Bin Analysis'!$B4587,'Data Transformation'!$G$425:$G$8425),D4609))</f>
        <v>2001</v>
      </c>
      <c r="F4609">
        <f t="shared" si="573"/>
        <v>0</v>
      </c>
      <c r="G4609">
        <f>Weighting!$H$25</f>
        <v>0</v>
      </c>
      <c r="H4609">
        <f t="array" ref="H4609">FREQUENCY(IF('Data Transformation'!$B$4:$B$8425=B4587,'Data Transformation'!$G$4:$G$8425),'Bin Analysis'!$B4609)</f>
        <v>2073</v>
      </c>
      <c r="I4609">
        <f t="shared" si="574"/>
        <v>0</v>
      </c>
      <c r="J4609">
        <f t="shared" si="575"/>
        <v>0</v>
      </c>
      <c r="K4609">
        <f>J4609*Weighting!$W$25</f>
        <v>0</v>
      </c>
      <c r="M4609" s="14"/>
    </row>
    <row r="4610" spans="1:25" x14ac:dyDescent="0.55000000000000004">
      <c r="O4610"/>
      <c r="P4610"/>
      <c r="Q4610"/>
      <c r="R4610"/>
    </row>
    <row r="4611" spans="1:25" ht="23.35" x14ac:dyDescent="0.8">
      <c r="A4611" s="21" t="s">
        <v>0</v>
      </c>
      <c r="B4611" s="21" t="str">
        <f>IFERROR(VLOOKUP(C4611,'Data Transformation'!$L$6:$M$426,2,FALSE),"")</f>
        <v/>
      </c>
      <c r="C4611" s="21">
        <f>C4587+1</f>
        <v>192</v>
      </c>
      <c r="D4611" s="21"/>
      <c r="E4611" s="21"/>
      <c r="F4611" s="21"/>
      <c r="G4611" s="21"/>
      <c r="H4611" s="22"/>
      <c r="I4611" s="22"/>
      <c r="J4611" s="22"/>
      <c r="K4611" s="21"/>
      <c r="L4611" s="21" t="str">
        <f>B4611</f>
        <v/>
      </c>
      <c r="M4611" s="23" t="e">
        <f>INDEX('Data Transformation'!$O$4:$O$424,MATCH($B4611,'Data Transformation'!$M$4:$M$424,0),MATCH($M$2,'Data Transformation'!$O$3,0))</f>
        <v>#N/A</v>
      </c>
      <c r="N4611" s="27" t="e">
        <f>IF('Input and Summary Results'!$J$16="minimum",'Bin Analysis'!X4612/(M4611-1),'Bin Analysis'!Y4611/('Bin Analysis'!M4611-1))</f>
        <v>#N/A</v>
      </c>
      <c r="O4611" s="27" t="e">
        <f>IF(M4611=FALSE,NA(),(VLOOKUP(1,C4614:K4633,4,FALSE))/(M4611-1))</f>
        <v>#N/A</v>
      </c>
      <c r="P4611" s="27" t="e">
        <f>IF(M4611=FALSE,NA(),SUM(J4614:J4633)/Weighting!$S$5)</f>
        <v>#N/A</v>
      </c>
      <c r="Q4611" s="27" t="e">
        <f>IF(M4611=FALSE,NA(),SUM(K4614:K4633)/Weighting!$S$6)</f>
        <v>#N/A</v>
      </c>
      <c r="R4611" s="27" t="e">
        <f>IF(M4611=FALSE,NA(),(VLOOKUP(1,G4614:K4633,3,FALSE))/(M4611-1))</f>
        <v>#N/A</v>
      </c>
      <c r="S4611" s="22" t="e">
        <f>IF(M4611=FALSE,NA(),IF(SUM(J4614:J4633)=2,"yes","no"))</f>
        <v>#N/A</v>
      </c>
      <c r="X4611" s="2" cm="2">
        <f t="array" ref="X4611:X4612">FREQUENCY(IF('Data Transformation'!$B$425:$B$6424='Bin Analysis'!L4611,'Data Transformation'!$G$425:$G$6424),'Data Transformation'!$U$11)</f>
        <v>0</v>
      </c>
      <c r="Y4611" s="2" cm="2">
        <f t="array" ref="Y4611:Y4612">FREQUENCY(IF('Data Transformation'!$B$425:$B$6424='Bin Analysis'!L4611,'Data Transformation'!$G$425:$G$6424),'Data Transformation'!$U$12)</f>
        <v>0</v>
      </c>
    </row>
    <row r="4612" spans="1:25" x14ac:dyDescent="0.55000000000000004">
      <c r="A4612" s="14" t="s">
        <v>67</v>
      </c>
      <c r="B4612" t="s">
        <v>47</v>
      </c>
      <c r="C4612" t="s">
        <v>5</v>
      </c>
      <c r="D4612" t="s">
        <v>100</v>
      </c>
      <c r="E4612" t="s">
        <v>101</v>
      </c>
      <c r="F4612" t="s">
        <v>102</v>
      </c>
      <c r="G4612" t="s">
        <v>70</v>
      </c>
      <c r="H4612" t="s">
        <v>31</v>
      </c>
      <c r="I4612" t="s">
        <v>32</v>
      </c>
      <c r="J4612" t="s">
        <v>46</v>
      </c>
      <c r="K4612" s="14" t="s">
        <v>45</v>
      </c>
      <c r="M4612" s="14"/>
      <c r="X4612" s="2">
        <v>0</v>
      </c>
      <c r="Y4612" s="2">
        <v>0</v>
      </c>
    </row>
    <row r="4613" spans="1:25" x14ac:dyDescent="0.55000000000000004">
      <c r="A4613" s="32"/>
      <c r="D4613" t="e">
        <f>IF(C4613=1,'Data Transformation'!$G$3+0.5*'Data Transformation'!$W$25,IF(C4614=1,D4614-'Data Transformation'!$W$25,FALSE))</f>
        <v>#NUM!</v>
      </c>
      <c r="E4613">
        <f t="array" ref="E4613">IF(ISLOGICAL(D4613),"",FREQUENCY(IF('Data Transformation'!$B$425:$B$8425='Bin Analysis'!$B4611,'Data Transformation'!$G$425:$G$8425),D4613))</f>
        <v>2001</v>
      </c>
      <c r="F4613" t="e">
        <f>IF(ISLOGICAL(D4613),"",E4613-E4612)</f>
        <v>#VALUE!</v>
      </c>
      <c r="M4613" s="14"/>
    </row>
    <row r="4614" spans="1:25" x14ac:dyDescent="0.55000000000000004">
      <c r="A4614" s="32" t="e">
        <f>IF(Weighting!$P$6&gt;0,B4614,"")</f>
        <v>#NUM!</v>
      </c>
      <c r="B4614" t="e">
        <f>Weighting!$C$6</f>
        <v>#DIV/0!</v>
      </c>
      <c r="C4614" t="e">
        <f>Weighting!$F$6</f>
        <v>#NUM!</v>
      </c>
      <c r="D4614" t="e">
        <f>IF(C4614=1,'Data Transformation'!$G$3+0.5*'Data Transformation'!$W$25,IF(C4615=1,D4615-'Data Transformation'!$W$25,FALSE))</f>
        <v>#NUM!</v>
      </c>
      <c r="E4614">
        <f t="array" ref="E4614">IF(ISLOGICAL(D4614),"",FREQUENCY(IF('Data Transformation'!$B$425:$B$8425='Bin Analysis'!$B4611,'Data Transformation'!$G$425:$G$8425),D4614))</f>
        <v>2001</v>
      </c>
      <c r="F4614">
        <f>IF(ISLOGICAL(D4614),"",E4614-E4613)</f>
        <v>0</v>
      </c>
      <c r="G4614">
        <f>Weighting!$H$6</f>
        <v>1</v>
      </c>
      <c r="H4614">
        <f t="array" ref="H4614">FREQUENCY(IF('Data Transformation'!$B$4:$B$8425=B4611,'Data Transformation'!$G$4:$G$8425),'Bin Analysis'!$B4614)</f>
        <v>2073</v>
      </c>
      <c r="I4614">
        <f>H4614-H4613</f>
        <v>2073</v>
      </c>
      <c r="J4614">
        <f>IF(I4614=0,0,1)</f>
        <v>1</v>
      </c>
      <c r="K4614" t="e">
        <f>J4614*Weighting!$W$6</f>
        <v>#NUM!</v>
      </c>
      <c r="M4614" s="14"/>
    </row>
    <row r="4615" spans="1:25" x14ac:dyDescent="0.55000000000000004">
      <c r="A4615" s="32" t="str">
        <f>IF(Weighting!$P$7&gt;0,B4615,"")</f>
        <v/>
      </c>
      <c r="B4615" t="e">
        <f>Weighting!$C$7</f>
        <v>#DIV/0!</v>
      </c>
      <c r="C4615" t="e">
        <f>Weighting!$F$7</f>
        <v>#NUM!</v>
      </c>
      <c r="D4615" t="e">
        <f>IF(C4615=1,'Data Transformation'!$G$3+0.5*'Data Transformation'!$W$25,IF(C4616=1,D4616-'Data Transformation'!$W$25,FALSE))</f>
        <v>#NUM!</v>
      </c>
      <c r="E4615">
        <f t="array" ref="E4615">IF(ISLOGICAL(D4615),"",FREQUENCY(IF('Data Transformation'!$B$425:$B$8425='Bin Analysis'!$B4611,'Data Transformation'!$G$425:$G$8425),D4615))</f>
        <v>2001</v>
      </c>
      <c r="F4615">
        <f t="shared" ref="F4615:F4633" si="576">IF(ISLOGICAL(D4615),"",E4615-E4614)</f>
        <v>0</v>
      </c>
      <c r="G4615">
        <f>Weighting!$H$7</f>
        <v>0</v>
      </c>
      <c r="H4615">
        <f t="array" ref="H4615">FREQUENCY(IF('Data Transformation'!$B$4:$B$8425=B4611,'Data Transformation'!$G$4:$G$8425),'Bin Analysis'!$B4615)</f>
        <v>2073</v>
      </c>
      <c r="I4615">
        <f t="shared" ref="I4615:I4633" si="577">H4615-H4614</f>
        <v>0</v>
      </c>
      <c r="J4615">
        <f>IF(I4615=0,0,1)</f>
        <v>0</v>
      </c>
      <c r="K4615">
        <f>J4615*Weighting!$W$7</f>
        <v>0</v>
      </c>
      <c r="M4615" s="14"/>
    </row>
    <row r="4616" spans="1:25" x14ac:dyDescent="0.55000000000000004">
      <c r="A4616" s="32" t="str">
        <f>IF(Weighting!$P$8&gt;0,B4616,"")</f>
        <v/>
      </c>
      <c r="B4616" t="e">
        <f>Weighting!$C$8</f>
        <v>#DIV/0!</v>
      </c>
      <c r="C4616" t="e">
        <f>Weighting!$F$8</f>
        <v>#NUM!</v>
      </c>
      <c r="D4616" t="e">
        <f>IF(C4616=1,'Data Transformation'!$G$3+0.5*'Data Transformation'!$W$25,IF(C4617=1,D4617-'Data Transformation'!$W$25,FALSE))</f>
        <v>#NUM!</v>
      </c>
      <c r="E4616">
        <f t="array" ref="E4616">IF(ISLOGICAL(D4616),"",FREQUENCY(IF('Data Transformation'!$B$425:$B$8425='Bin Analysis'!$B4611,'Data Transformation'!$G$425:$G$8425),D4616))</f>
        <v>2001</v>
      </c>
      <c r="F4616">
        <f t="shared" si="576"/>
        <v>0</v>
      </c>
      <c r="G4616">
        <f>Weighting!$H$8</f>
        <v>0</v>
      </c>
      <c r="H4616">
        <f t="array" ref="H4616">FREQUENCY(IF('Data Transformation'!$B$4:$B$8425=B4611,'Data Transformation'!$G$4:$G$8425),'Bin Analysis'!$B4616)</f>
        <v>2073</v>
      </c>
      <c r="I4616">
        <f t="shared" si="577"/>
        <v>0</v>
      </c>
      <c r="J4616">
        <f t="shared" ref="J4616:J4633" si="578">IF(I4616=0,0,1)</f>
        <v>0</v>
      </c>
      <c r="K4616">
        <f>J4616*Weighting!$W$8</f>
        <v>0</v>
      </c>
      <c r="M4616" s="14"/>
    </row>
    <row r="4617" spans="1:25" x14ac:dyDescent="0.55000000000000004">
      <c r="A4617" s="32" t="str">
        <f>IF(Weighting!$P$9&gt;0,B4617,"")</f>
        <v/>
      </c>
      <c r="B4617" s="50" t="e">
        <f>Weighting!$C$9</f>
        <v>#DIV/0!</v>
      </c>
      <c r="C4617" t="e">
        <f>Weighting!$F$9</f>
        <v>#NUM!</v>
      </c>
      <c r="D4617" t="e">
        <f>IF(C4617=1,'Data Transformation'!$G$3+0.5*'Data Transformation'!$W$25,IF(C4618=1,D4618-'Data Transformation'!$W$25,FALSE))</f>
        <v>#NUM!</v>
      </c>
      <c r="E4617">
        <f t="array" ref="E4617">IF(ISLOGICAL(D4617),"",FREQUENCY(IF('Data Transformation'!$B$425:$B$8425='Bin Analysis'!$B4611,'Data Transformation'!$G$425:$G$8425),D4617))</f>
        <v>2001</v>
      </c>
      <c r="F4617">
        <f t="shared" si="576"/>
        <v>0</v>
      </c>
      <c r="G4617">
        <f>Weighting!$H$9</f>
        <v>0</v>
      </c>
      <c r="H4617">
        <f t="array" ref="H4617">FREQUENCY(IF('Data Transformation'!$B$4:$B$8425=B4611,'Data Transformation'!$G$4:$G$8425),'Bin Analysis'!$B4617)</f>
        <v>2073</v>
      </c>
      <c r="I4617">
        <f t="shared" si="577"/>
        <v>0</v>
      </c>
      <c r="J4617">
        <f t="shared" si="578"/>
        <v>0</v>
      </c>
      <c r="K4617">
        <f>J4617*Weighting!$W$9</f>
        <v>0</v>
      </c>
      <c r="M4617" s="14"/>
    </row>
    <row r="4618" spans="1:25" x14ac:dyDescent="0.55000000000000004">
      <c r="A4618" s="32" t="str">
        <f>IF(Weighting!$P$10&gt;0,B4618,"")</f>
        <v/>
      </c>
      <c r="B4618" t="e">
        <f>Weighting!$C$10</f>
        <v>#DIV/0!</v>
      </c>
      <c r="C4618" t="e">
        <f>Weighting!$F$10</f>
        <v>#NUM!</v>
      </c>
      <c r="D4618" t="e">
        <f>IF(C4618=1,'Data Transformation'!$G$3+0.5*'Data Transformation'!$W$25,IF(C4619=1,D4619-'Data Transformation'!$W$25,FALSE))</f>
        <v>#NUM!</v>
      </c>
      <c r="E4618">
        <f t="array" ref="E4618">IF(ISLOGICAL(D4618),"",FREQUENCY(IF('Data Transformation'!$B$425:$B$8425='Bin Analysis'!$B4611,'Data Transformation'!$G$425:$G$8425),D4618))</f>
        <v>2001</v>
      </c>
      <c r="F4618">
        <f t="shared" si="576"/>
        <v>0</v>
      </c>
      <c r="G4618">
        <f>Weighting!$H$10</f>
        <v>0</v>
      </c>
      <c r="H4618">
        <f t="array" ref="H4618">FREQUENCY(IF('Data Transformation'!$B$4:$B$8425=B4611,'Data Transformation'!$G$4:$G$8425),'Bin Analysis'!$B4618)</f>
        <v>2073</v>
      </c>
      <c r="I4618">
        <f t="shared" si="577"/>
        <v>0</v>
      </c>
      <c r="J4618">
        <f t="shared" si="578"/>
        <v>0</v>
      </c>
      <c r="K4618">
        <f>J4618*Weighting!$W$10</f>
        <v>0</v>
      </c>
      <c r="M4618" s="14"/>
    </row>
    <row r="4619" spans="1:25" x14ac:dyDescent="0.55000000000000004">
      <c r="A4619" s="32" t="str">
        <f>IF(Weighting!$P$11&gt;0,B4619,"")</f>
        <v/>
      </c>
      <c r="B4619" t="e">
        <f>Weighting!$C$11</f>
        <v>#DIV/0!</v>
      </c>
      <c r="C4619" t="e">
        <f>Weighting!$F$11</f>
        <v>#NUM!</v>
      </c>
      <c r="D4619" t="e">
        <f>IF(C4619=1,'Data Transformation'!$G$3+0.5*'Data Transformation'!$W$25,IF(C4620=1,D4620-'Data Transformation'!$W$25,FALSE))</f>
        <v>#NUM!</v>
      </c>
      <c r="E4619">
        <f t="array" ref="E4619">IF(ISLOGICAL(D4619),"",FREQUENCY(IF('Data Transformation'!$B$425:$B$8425='Bin Analysis'!$B4611,'Data Transformation'!$G$425:$G$8425),D4619))</f>
        <v>2001</v>
      </c>
      <c r="F4619">
        <f t="shared" si="576"/>
        <v>0</v>
      </c>
      <c r="G4619">
        <f>Weighting!$H$11</f>
        <v>0</v>
      </c>
      <c r="H4619">
        <f t="array" ref="H4619">FREQUENCY(IF('Data Transformation'!$B$4:$B$8425=B4611,'Data Transformation'!$G$4:$G$8425),'Bin Analysis'!$B4619)</f>
        <v>2073</v>
      </c>
      <c r="I4619">
        <f t="shared" si="577"/>
        <v>0</v>
      </c>
      <c r="J4619">
        <f t="shared" si="578"/>
        <v>0</v>
      </c>
      <c r="K4619">
        <f>J4619*Weighting!$W$11</f>
        <v>0</v>
      </c>
      <c r="M4619" s="14"/>
    </row>
    <row r="4620" spans="1:25" x14ac:dyDescent="0.55000000000000004">
      <c r="A4620" s="32" t="str">
        <f>IF(Weighting!$P$12&gt;0,B4620,"")</f>
        <v/>
      </c>
      <c r="B4620" t="e">
        <f>Weighting!$C$12</f>
        <v>#DIV/0!</v>
      </c>
      <c r="C4620" t="e">
        <f>Weighting!$F$12</f>
        <v>#NUM!</v>
      </c>
      <c r="D4620" t="e">
        <f>IF(C4620=1,'Data Transformation'!$G$3+0.5*'Data Transformation'!$W$25,IF(C4621=1,D4621-'Data Transformation'!$W$25,FALSE))</f>
        <v>#NUM!</v>
      </c>
      <c r="E4620">
        <f t="array" ref="E4620">IF(ISLOGICAL(D4620),"",FREQUENCY(IF('Data Transformation'!$B$425:$B$8425='Bin Analysis'!$B4611,'Data Transformation'!$G$425:$G$8425),D4620))</f>
        <v>2001</v>
      </c>
      <c r="F4620">
        <f t="shared" si="576"/>
        <v>0</v>
      </c>
      <c r="G4620">
        <f>Weighting!$H$12</f>
        <v>0</v>
      </c>
      <c r="H4620">
        <f t="array" ref="H4620">FREQUENCY(IF('Data Transformation'!$B$4:$B$8425=B4611,'Data Transformation'!$G$4:$G$8425),'Bin Analysis'!$B4620)</f>
        <v>2073</v>
      </c>
      <c r="I4620">
        <f t="shared" si="577"/>
        <v>0</v>
      </c>
      <c r="J4620">
        <f t="shared" si="578"/>
        <v>0</v>
      </c>
      <c r="K4620">
        <f>J4620*Weighting!$W$12</f>
        <v>0</v>
      </c>
      <c r="M4620" s="14"/>
    </row>
    <row r="4621" spans="1:25" x14ac:dyDescent="0.55000000000000004">
      <c r="A4621" s="32" t="str">
        <f>IF(Weighting!$P$13&gt;0,B4621,"")</f>
        <v/>
      </c>
      <c r="B4621" t="e">
        <f>Weighting!$C$13</f>
        <v>#DIV/0!</v>
      </c>
      <c r="C4621" t="e">
        <f>Weighting!$F$13</f>
        <v>#NUM!</v>
      </c>
      <c r="D4621" t="e">
        <f>IF(C4621=1,'Data Transformation'!$G$3+0.5*'Data Transformation'!$W$25,IF(C4622=1,D4622-'Data Transformation'!$W$25,FALSE))</f>
        <v>#NUM!</v>
      </c>
      <c r="E4621">
        <f t="array" ref="E4621">IF(ISLOGICAL(D4621),"",FREQUENCY(IF('Data Transformation'!$B$425:$B$8425='Bin Analysis'!$B4611,'Data Transformation'!$G$425:$G$8425),D4621))</f>
        <v>2001</v>
      </c>
      <c r="F4621">
        <f t="shared" si="576"/>
        <v>0</v>
      </c>
      <c r="G4621">
        <f>Weighting!$H$13</f>
        <v>0</v>
      </c>
      <c r="H4621">
        <f t="array" ref="H4621">FREQUENCY(IF('Data Transformation'!$B$4:$B$8425=B4611,'Data Transformation'!$G$4:$G$8425),'Bin Analysis'!$B4621)</f>
        <v>2073</v>
      </c>
      <c r="I4621">
        <f t="shared" si="577"/>
        <v>0</v>
      </c>
      <c r="J4621">
        <f t="shared" si="578"/>
        <v>0</v>
      </c>
      <c r="K4621">
        <f>J4621*Weighting!$W$13</f>
        <v>0</v>
      </c>
      <c r="M4621" s="14"/>
    </row>
    <row r="4622" spans="1:25" x14ac:dyDescent="0.55000000000000004">
      <c r="A4622" s="32" t="str">
        <f>IF(Weighting!$P$14&gt;0,B4622,"")</f>
        <v/>
      </c>
      <c r="B4622" t="e">
        <f>Weighting!$C$14</f>
        <v>#DIV/0!</v>
      </c>
      <c r="C4622" t="e">
        <f>Weighting!$F$14</f>
        <v>#NUM!</v>
      </c>
      <c r="D4622" t="e">
        <f>IF(C4622=1,'Data Transformation'!$G$3+0.5*'Data Transformation'!$W$25,IF(C4623=1,D4623-'Data Transformation'!$W$25,FALSE))</f>
        <v>#NUM!</v>
      </c>
      <c r="E4622">
        <f t="array" ref="E4622">IF(ISLOGICAL(D4622),"",FREQUENCY(IF('Data Transformation'!$B$425:$B$8425='Bin Analysis'!$B4611,'Data Transformation'!$G$425:$G$8425),D4622))</f>
        <v>2001</v>
      </c>
      <c r="F4622">
        <f t="shared" si="576"/>
        <v>0</v>
      </c>
      <c r="G4622">
        <f>Weighting!$H$14</f>
        <v>0</v>
      </c>
      <c r="H4622">
        <f t="array" ref="H4622">FREQUENCY(IF('Data Transformation'!$B$4:$B$8425=B4611,'Data Transformation'!$G$4:$G$8425),'Bin Analysis'!$B4622)</f>
        <v>2073</v>
      </c>
      <c r="I4622">
        <f t="shared" si="577"/>
        <v>0</v>
      </c>
      <c r="J4622">
        <f t="shared" si="578"/>
        <v>0</v>
      </c>
      <c r="K4622">
        <f>J4622*Weighting!$W$14</f>
        <v>0</v>
      </c>
      <c r="M4622" s="14"/>
    </row>
    <row r="4623" spans="1:25" x14ac:dyDescent="0.55000000000000004">
      <c r="A4623" s="32" t="str">
        <f>IF(Weighting!$P$15&gt;0,B4623,"")</f>
        <v/>
      </c>
      <c r="B4623" t="e">
        <f>Weighting!$C$15</f>
        <v>#DIV/0!</v>
      </c>
      <c r="C4623" t="e">
        <f>Weighting!$F$15</f>
        <v>#NUM!</v>
      </c>
      <c r="D4623" t="e">
        <f>IF(C4623=1,'Data Transformation'!$G$3+0.5*'Data Transformation'!$W$25,IF(C4624=1,D4624-'Data Transformation'!$W$25,FALSE))</f>
        <v>#NUM!</v>
      </c>
      <c r="E4623">
        <f t="array" ref="E4623">IF(ISLOGICAL(D4623),"",FREQUENCY(IF('Data Transformation'!$B$425:$B$8425='Bin Analysis'!$B4611,'Data Transformation'!$G$425:$G$8425),D4623))</f>
        <v>2001</v>
      </c>
      <c r="F4623">
        <f t="shared" si="576"/>
        <v>0</v>
      </c>
      <c r="G4623">
        <f>Weighting!$H$15</f>
        <v>0</v>
      </c>
      <c r="H4623">
        <f t="array" ref="H4623">FREQUENCY(IF('Data Transformation'!$B$4:$B$8425=B4611,'Data Transformation'!$G$4:$G$8425),'Bin Analysis'!$B4623)</f>
        <v>2073</v>
      </c>
      <c r="I4623">
        <f t="shared" si="577"/>
        <v>0</v>
      </c>
      <c r="J4623">
        <f t="shared" si="578"/>
        <v>0</v>
      </c>
      <c r="K4623">
        <f>J4623*Weighting!$W$15</f>
        <v>0</v>
      </c>
      <c r="M4623" s="14"/>
    </row>
    <row r="4624" spans="1:25" x14ac:dyDescent="0.55000000000000004">
      <c r="A4624" s="32" t="str">
        <f>IF(Weighting!$P$16&gt;0,B4624,"")</f>
        <v/>
      </c>
      <c r="B4624" t="e">
        <f>Weighting!$C$16</f>
        <v>#DIV/0!</v>
      </c>
      <c r="C4624" t="e">
        <f>Weighting!$F$16</f>
        <v>#NUM!</v>
      </c>
      <c r="D4624" t="e">
        <f>IF(C4624=1,'Data Transformation'!$G$3+0.5*'Data Transformation'!$W$25,IF(C4625=1,D4625-'Data Transformation'!$W$25,FALSE))</f>
        <v>#NUM!</v>
      </c>
      <c r="E4624">
        <f t="array" ref="E4624">IF(ISLOGICAL(D4624),"",FREQUENCY(IF('Data Transformation'!$B$425:$B$8425='Bin Analysis'!$B4611,'Data Transformation'!$G$425:$G$8425),D4624))</f>
        <v>2001</v>
      </c>
      <c r="F4624">
        <f t="shared" si="576"/>
        <v>0</v>
      </c>
      <c r="G4624">
        <f>Weighting!$H$16</f>
        <v>0</v>
      </c>
      <c r="H4624">
        <f t="array" ref="H4624">FREQUENCY(IF('Data Transformation'!$B$4:$B$8425=B4611,'Data Transformation'!$G$4:$G$8425),'Bin Analysis'!$B4624)</f>
        <v>2073</v>
      </c>
      <c r="I4624">
        <f t="shared" si="577"/>
        <v>0</v>
      </c>
      <c r="J4624">
        <f t="shared" si="578"/>
        <v>0</v>
      </c>
      <c r="K4624">
        <f>J4624*Weighting!$W$16</f>
        <v>0</v>
      </c>
      <c r="M4624" s="14"/>
    </row>
    <row r="4625" spans="1:25" x14ac:dyDescent="0.55000000000000004">
      <c r="A4625" s="32" t="str">
        <f>IF(Weighting!$P$17&gt;0,B4625,"")</f>
        <v/>
      </c>
      <c r="B4625" t="e">
        <f>Weighting!$C$17</f>
        <v>#DIV/0!</v>
      </c>
      <c r="C4625" t="e">
        <f>Weighting!$F$17</f>
        <v>#NUM!</v>
      </c>
      <c r="D4625" t="e">
        <f>IF(C4625=1,'Data Transformation'!$G$3+0.5*'Data Transformation'!$W$25,IF(C4626=1,D4626-'Data Transformation'!$W$25,FALSE))</f>
        <v>#NUM!</v>
      </c>
      <c r="E4625">
        <f t="array" ref="E4625">IF(ISLOGICAL(D4625),"",FREQUENCY(IF('Data Transformation'!$B$425:$B$8425='Bin Analysis'!$B4611,'Data Transformation'!$G$425:$G$8425),D4625))</f>
        <v>2001</v>
      </c>
      <c r="F4625">
        <f t="shared" si="576"/>
        <v>0</v>
      </c>
      <c r="G4625">
        <f>Weighting!$H$17</f>
        <v>0</v>
      </c>
      <c r="H4625">
        <f t="array" ref="H4625">FREQUENCY(IF('Data Transformation'!$B$4:$B$8425=B4611,'Data Transformation'!$G$4:$G$8425),'Bin Analysis'!$B4625)</f>
        <v>2073</v>
      </c>
      <c r="I4625">
        <f t="shared" si="577"/>
        <v>0</v>
      </c>
      <c r="J4625">
        <f t="shared" si="578"/>
        <v>0</v>
      </c>
      <c r="K4625">
        <f>J4625*Weighting!$W$17</f>
        <v>0</v>
      </c>
      <c r="M4625" s="14"/>
    </row>
    <row r="4626" spans="1:25" x14ac:dyDescent="0.55000000000000004">
      <c r="A4626" s="32" t="str">
        <f>IF(Weighting!$P$18&gt;0,B4626,"")</f>
        <v/>
      </c>
      <c r="B4626" t="e">
        <f>Weighting!$C$18</f>
        <v>#DIV/0!</v>
      </c>
      <c r="C4626" t="e">
        <f>Weighting!$F$18</f>
        <v>#NUM!</v>
      </c>
      <c r="D4626" t="e">
        <f>IF(C4626=1,'Data Transformation'!$G$3+0.5*'Data Transformation'!$W$25,IF(C4627=1,D4627-'Data Transformation'!$W$25,FALSE))</f>
        <v>#NUM!</v>
      </c>
      <c r="E4626">
        <f t="array" ref="E4626">IF(ISLOGICAL(D4626),"",FREQUENCY(IF('Data Transformation'!$B$425:$B$8425='Bin Analysis'!$B4611,'Data Transformation'!$G$425:$G$8425),D4626))</f>
        <v>2001</v>
      </c>
      <c r="F4626">
        <f t="shared" si="576"/>
        <v>0</v>
      </c>
      <c r="G4626">
        <f>Weighting!$H$18</f>
        <v>0</v>
      </c>
      <c r="H4626">
        <f t="array" ref="H4626">FREQUENCY(IF('Data Transformation'!$B$4:$B$8425=B4611,'Data Transformation'!$G$4:$G$8425),'Bin Analysis'!$B4626)</f>
        <v>2073</v>
      </c>
      <c r="I4626">
        <f t="shared" si="577"/>
        <v>0</v>
      </c>
      <c r="J4626">
        <f t="shared" si="578"/>
        <v>0</v>
      </c>
      <c r="K4626">
        <f>J4626*Weighting!$W$18</f>
        <v>0</v>
      </c>
      <c r="M4626" s="14"/>
    </row>
    <row r="4627" spans="1:25" x14ac:dyDescent="0.55000000000000004">
      <c r="A4627" s="32" t="str">
        <f>IF(Weighting!$P$19&gt;0,B4627,"")</f>
        <v/>
      </c>
      <c r="B4627" t="e">
        <f>Weighting!$C$19</f>
        <v>#DIV/0!</v>
      </c>
      <c r="C4627" t="e">
        <f>Weighting!$F$19</f>
        <v>#NUM!</v>
      </c>
      <c r="D4627" t="e">
        <f>IF(C4627=1,'Data Transformation'!$G$3+0.5*'Data Transformation'!$W$25,IF(C4628=1,D4628-'Data Transformation'!$W$25,FALSE))</f>
        <v>#NUM!</v>
      </c>
      <c r="E4627">
        <f t="array" ref="E4627">IF(ISLOGICAL(D4627),"",FREQUENCY(IF('Data Transformation'!$B$425:$B$8425='Bin Analysis'!$B4611,'Data Transformation'!$G$425:$G$8425),D4627))</f>
        <v>2001</v>
      </c>
      <c r="F4627">
        <f t="shared" si="576"/>
        <v>0</v>
      </c>
      <c r="G4627">
        <f>Weighting!$H$19</f>
        <v>0</v>
      </c>
      <c r="H4627">
        <f t="array" ref="H4627">FREQUENCY(IF('Data Transformation'!$B$4:$B$8425=B4611,'Data Transformation'!$G$4:$G$8425),'Bin Analysis'!$B4627)</f>
        <v>2073</v>
      </c>
      <c r="I4627">
        <f t="shared" si="577"/>
        <v>0</v>
      </c>
      <c r="J4627">
        <f t="shared" si="578"/>
        <v>0</v>
      </c>
      <c r="K4627">
        <f>J4627*Weighting!$W$19</f>
        <v>0</v>
      </c>
      <c r="M4627" s="14"/>
    </row>
    <row r="4628" spans="1:25" x14ac:dyDescent="0.55000000000000004">
      <c r="A4628" s="32" t="str">
        <f>IF(Weighting!$P$20&gt;0,B4628,"")</f>
        <v/>
      </c>
      <c r="B4628" t="e">
        <f>Weighting!$C$20</f>
        <v>#DIV/0!</v>
      </c>
      <c r="C4628" t="e">
        <f>Weighting!$F$20</f>
        <v>#NUM!</v>
      </c>
      <c r="D4628" t="e">
        <f>IF(C4628=1,'Data Transformation'!$G$3+0.5*'Data Transformation'!$W$25,IF(C4629=1,D4629-'Data Transformation'!$W$25,FALSE))</f>
        <v>#NUM!</v>
      </c>
      <c r="E4628">
        <f t="array" ref="E4628">IF(ISLOGICAL(D4628),"",FREQUENCY(IF('Data Transformation'!$B$425:$B$8425='Bin Analysis'!$B4611,'Data Transformation'!$G$425:$G$8425),D4628))</f>
        <v>2001</v>
      </c>
      <c r="F4628">
        <f t="shared" si="576"/>
        <v>0</v>
      </c>
      <c r="G4628">
        <f>Weighting!$H$20</f>
        <v>0</v>
      </c>
      <c r="H4628">
        <f t="array" ref="H4628">FREQUENCY(IF('Data Transformation'!$B$4:$B$8425=B4611,'Data Transformation'!$G$4:$G$8425),'Bin Analysis'!$B4628)</f>
        <v>2073</v>
      </c>
      <c r="I4628">
        <f t="shared" si="577"/>
        <v>0</v>
      </c>
      <c r="J4628">
        <f t="shared" si="578"/>
        <v>0</v>
      </c>
      <c r="K4628">
        <f>J4628*Weighting!$W$20</f>
        <v>0</v>
      </c>
      <c r="M4628" s="14"/>
    </row>
    <row r="4629" spans="1:25" x14ac:dyDescent="0.55000000000000004">
      <c r="A4629" s="32" t="str">
        <f>IF(Weighting!$P$21&gt;0,B4629,"")</f>
        <v/>
      </c>
      <c r="B4629" t="e">
        <f>Weighting!$C$21</f>
        <v>#DIV/0!</v>
      </c>
      <c r="C4629" t="e">
        <f>Weighting!$F$21</f>
        <v>#NUM!</v>
      </c>
      <c r="D4629" t="e">
        <f>IF(C4629=1,'Data Transformation'!$G$3+0.5*'Data Transformation'!$W$25,IF(C4630=1,D4630-'Data Transformation'!$W$25,FALSE))</f>
        <v>#NUM!</v>
      </c>
      <c r="E4629">
        <f t="array" ref="E4629">IF(ISLOGICAL(D4629),"",FREQUENCY(IF('Data Transformation'!$B$425:$B$8425='Bin Analysis'!$B4611,'Data Transformation'!$G$425:$G$8425),D4629))</f>
        <v>2001</v>
      </c>
      <c r="F4629">
        <f t="shared" si="576"/>
        <v>0</v>
      </c>
      <c r="G4629">
        <f>Weighting!$H$21</f>
        <v>0</v>
      </c>
      <c r="H4629">
        <f t="array" ref="H4629">FREQUENCY(IF('Data Transformation'!$B$4:$B$8425=B4611,'Data Transformation'!$G$4:$G$8425),'Bin Analysis'!$B4629)</f>
        <v>2073</v>
      </c>
      <c r="I4629">
        <f t="shared" si="577"/>
        <v>0</v>
      </c>
      <c r="J4629">
        <f t="shared" si="578"/>
        <v>0</v>
      </c>
      <c r="K4629">
        <f>J4629*Weighting!$W$21</f>
        <v>0</v>
      </c>
      <c r="M4629" s="14"/>
    </row>
    <row r="4630" spans="1:25" x14ac:dyDescent="0.55000000000000004">
      <c r="A4630" s="32" t="str">
        <f>IF(Weighting!$P$22&gt;0,B4630,"")</f>
        <v/>
      </c>
      <c r="B4630" t="e">
        <f>Weighting!$C$22</f>
        <v>#DIV/0!</v>
      </c>
      <c r="C4630" t="e">
        <f>Weighting!$F$22</f>
        <v>#NUM!</v>
      </c>
      <c r="D4630" t="e">
        <f>IF(C4630=1,'Data Transformation'!$G$3+0.5*'Data Transformation'!$W$25,IF(C4631=1,D4631-'Data Transformation'!$W$25,FALSE))</f>
        <v>#NUM!</v>
      </c>
      <c r="E4630">
        <f t="array" ref="E4630">IF(ISLOGICAL(D4630),"",FREQUENCY(IF('Data Transformation'!$B$425:$B$8425='Bin Analysis'!$B4611,'Data Transformation'!$G$425:$G$8425),D4630))</f>
        <v>2001</v>
      </c>
      <c r="F4630">
        <f t="shared" si="576"/>
        <v>0</v>
      </c>
      <c r="G4630">
        <f>Weighting!$H$22</f>
        <v>0</v>
      </c>
      <c r="H4630">
        <f t="array" ref="H4630">FREQUENCY(IF('Data Transformation'!$B$4:$B$8425=B4611,'Data Transformation'!$G$4:$G$8425),'Bin Analysis'!$B4630)</f>
        <v>2073</v>
      </c>
      <c r="I4630">
        <f t="shared" si="577"/>
        <v>0</v>
      </c>
      <c r="J4630">
        <f t="shared" si="578"/>
        <v>0</v>
      </c>
      <c r="K4630">
        <f>J4630*Weighting!$W$22</f>
        <v>0</v>
      </c>
      <c r="M4630" s="14"/>
    </row>
    <row r="4631" spans="1:25" x14ac:dyDescent="0.55000000000000004">
      <c r="A4631" s="32" t="str">
        <f>IF(Weighting!$P$23&gt;0,B4631,"")</f>
        <v/>
      </c>
      <c r="B4631" t="e">
        <f>Weighting!$C$23</f>
        <v>#DIV/0!</v>
      </c>
      <c r="C4631" t="e">
        <f>Weighting!$F$23</f>
        <v>#NUM!</v>
      </c>
      <c r="D4631" t="e">
        <f>IF(C4631=1,'Data Transformation'!$G$3+0.5*'Data Transformation'!$W$25,IF(C4632=1,D4632-'Data Transformation'!$W$25,FALSE))</f>
        <v>#NUM!</v>
      </c>
      <c r="E4631">
        <f t="array" ref="E4631">IF(ISLOGICAL(D4631),"",FREQUENCY(IF('Data Transformation'!$B$425:$B$8425='Bin Analysis'!$B4611,'Data Transformation'!$G$425:$G$8425),D4631))</f>
        <v>2001</v>
      </c>
      <c r="F4631">
        <f t="shared" si="576"/>
        <v>0</v>
      </c>
      <c r="G4631">
        <f>Weighting!$H$23</f>
        <v>0</v>
      </c>
      <c r="H4631">
        <f t="array" ref="H4631">FREQUENCY(IF('Data Transformation'!$B$4:$B$8425=B4611,'Data Transformation'!$G$4:$G$8425),'Bin Analysis'!$B4631)</f>
        <v>2073</v>
      </c>
      <c r="I4631">
        <f t="shared" si="577"/>
        <v>0</v>
      </c>
      <c r="J4631">
        <f t="shared" si="578"/>
        <v>0</v>
      </c>
      <c r="K4631">
        <f>J4631*Weighting!$W$23</f>
        <v>0</v>
      </c>
      <c r="M4631" s="14"/>
    </row>
    <row r="4632" spans="1:25" x14ac:dyDescent="0.55000000000000004">
      <c r="A4632" s="32" t="str">
        <f>IF(Weighting!$P$24&gt;0,B4632,"")</f>
        <v/>
      </c>
      <c r="B4632" t="e">
        <f>Weighting!$C$24</f>
        <v>#DIV/0!</v>
      </c>
      <c r="C4632" t="e">
        <f>Weighting!$F$24</f>
        <v>#NUM!</v>
      </c>
      <c r="D4632" t="e">
        <f>IF(C4632=1,'Data Transformation'!$G$3+0.5*'Data Transformation'!$W$25,IF(C4633=1,D4633-'Data Transformation'!$W$25,FALSE))</f>
        <v>#NUM!</v>
      </c>
      <c r="E4632">
        <f t="array" ref="E4632">IF(ISLOGICAL(D4632),"",FREQUENCY(IF('Data Transformation'!$B$425:$B$8425='Bin Analysis'!$B4611,'Data Transformation'!$G$425:$G$8425),D4632))</f>
        <v>2001</v>
      </c>
      <c r="F4632">
        <f t="shared" si="576"/>
        <v>0</v>
      </c>
      <c r="G4632">
        <f>Weighting!$H$24</f>
        <v>0</v>
      </c>
      <c r="H4632">
        <f t="array" ref="H4632">FREQUENCY(IF('Data Transformation'!$B$4:$B$8425=B4611,'Data Transformation'!$G$4:$G$8425),'Bin Analysis'!$B4632)</f>
        <v>2073</v>
      </c>
      <c r="I4632">
        <f t="shared" si="577"/>
        <v>0</v>
      </c>
      <c r="J4632">
        <f t="shared" si="578"/>
        <v>0</v>
      </c>
      <c r="K4632">
        <f>J4632*Weighting!$W$24</f>
        <v>0</v>
      </c>
      <c r="M4632" s="14"/>
    </row>
    <row r="4633" spans="1:25" x14ac:dyDescent="0.55000000000000004">
      <c r="A4633" s="32" t="str">
        <f>IF(Weighting!$P$25&gt;0,B4633,"")</f>
        <v/>
      </c>
      <c r="B4633" t="e">
        <f>Weighting!$C$25</f>
        <v>#DIV/0!</v>
      </c>
      <c r="C4633" t="e">
        <f>Weighting!$F$25</f>
        <v>#NUM!</v>
      </c>
      <c r="D4633" t="e">
        <f>IF(C4633=1,'Data Transformation'!$G$3+0.5*'Data Transformation'!$W$25,IF(C4634=1,D4634-'Data Transformation'!$W$25,FALSE))</f>
        <v>#NUM!</v>
      </c>
      <c r="E4633">
        <f t="array" ref="E4633">IF(ISLOGICAL(D4633),"",FREQUENCY(IF('Data Transformation'!$B$425:$B$8425='Bin Analysis'!$B4611,'Data Transformation'!$G$425:$G$8425),D4633))</f>
        <v>2001</v>
      </c>
      <c r="F4633">
        <f t="shared" si="576"/>
        <v>0</v>
      </c>
      <c r="G4633">
        <f>Weighting!$H$25</f>
        <v>0</v>
      </c>
      <c r="H4633">
        <f t="array" ref="H4633">FREQUENCY(IF('Data Transformation'!$B$4:$B$8425=B4611,'Data Transformation'!$G$4:$G$8425),'Bin Analysis'!$B4633)</f>
        <v>2073</v>
      </c>
      <c r="I4633">
        <f t="shared" si="577"/>
        <v>0</v>
      </c>
      <c r="J4633">
        <f t="shared" si="578"/>
        <v>0</v>
      </c>
      <c r="K4633">
        <f>J4633*Weighting!$W$25</f>
        <v>0</v>
      </c>
      <c r="M4633" s="14"/>
    </row>
    <row r="4634" spans="1:25" x14ac:dyDescent="0.55000000000000004">
      <c r="O4634"/>
      <c r="P4634"/>
      <c r="Q4634"/>
      <c r="R4634"/>
    </row>
    <row r="4635" spans="1:25" ht="23.35" x14ac:dyDescent="0.8">
      <c r="A4635" s="21" t="s">
        <v>0</v>
      </c>
      <c r="B4635" s="21" t="str">
        <f>IFERROR(VLOOKUP(C4635,'Data Transformation'!$L$6:$M$426,2,FALSE),"")</f>
        <v/>
      </c>
      <c r="C4635" s="21">
        <f>C4611+1</f>
        <v>193</v>
      </c>
      <c r="D4635" s="21"/>
      <c r="E4635" s="21"/>
      <c r="F4635" s="21"/>
      <c r="G4635" s="21"/>
      <c r="H4635" s="22"/>
      <c r="I4635" s="22"/>
      <c r="J4635" s="22"/>
      <c r="K4635" s="21"/>
      <c r="L4635" s="21" t="str">
        <f>B4635</f>
        <v/>
      </c>
      <c r="M4635" s="23" t="e">
        <f>INDEX('Data Transformation'!$O$4:$O$424,MATCH($B4635,'Data Transformation'!$M$4:$M$424,0),MATCH($M$2,'Data Transformation'!$O$3,0))</f>
        <v>#N/A</v>
      </c>
      <c r="N4635" s="27" t="e">
        <f>IF('Input and Summary Results'!$J$16="minimum",'Bin Analysis'!X4636/(M4635-1),'Bin Analysis'!Y4635/('Bin Analysis'!M4635-1))</f>
        <v>#N/A</v>
      </c>
      <c r="O4635" s="27" t="e">
        <f>IF(M4635=FALSE,NA(),(VLOOKUP(1,C4638:K4657,4,FALSE))/(M4635-1))</f>
        <v>#N/A</v>
      </c>
      <c r="P4635" s="27" t="e">
        <f>IF(M4635=FALSE,NA(),SUM(J4638:J4657)/Weighting!$S$5)</f>
        <v>#N/A</v>
      </c>
      <c r="Q4635" s="27" t="e">
        <f>IF(M4635=FALSE,NA(),SUM(K4638:K4657)/Weighting!$S$6)</f>
        <v>#N/A</v>
      </c>
      <c r="R4635" s="27" t="e">
        <f>IF(M4635=FALSE,NA(),(VLOOKUP(1,G4638:K4657,3,FALSE))/(M4635-1))</f>
        <v>#N/A</v>
      </c>
      <c r="S4635" s="22" t="e">
        <f>IF(M4635=FALSE,NA(),IF(SUM(J4638:J4657)=2,"yes","no"))</f>
        <v>#N/A</v>
      </c>
      <c r="X4635" s="2" cm="2">
        <f t="array" ref="X4635:X4636">FREQUENCY(IF('Data Transformation'!$B$425:$B$6424='Bin Analysis'!L4635,'Data Transformation'!$G$425:$G$6424),'Data Transformation'!$U$11)</f>
        <v>0</v>
      </c>
      <c r="Y4635" s="2" cm="2">
        <f t="array" ref="Y4635:Y4636">FREQUENCY(IF('Data Transformation'!$B$425:$B$6424='Bin Analysis'!L4635,'Data Transformation'!$G$425:$G$6424),'Data Transformation'!$U$12)</f>
        <v>0</v>
      </c>
    </row>
    <row r="4636" spans="1:25" x14ac:dyDescent="0.55000000000000004">
      <c r="A4636" s="14" t="s">
        <v>67</v>
      </c>
      <c r="B4636" t="s">
        <v>47</v>
      </c>
      <c r="C4636" t="s">
        <v>5</v>
      </c>
      <c r="D4636" t="s">
        <v>100</v>
      </c>
      <c r="E4636" t="s">
        <v>101</v>
      </c>
      <c r="F4636" t="s">
        <v>102</v>
      </c>
      <c r="G4636" t="s">
        <v>70</v>
      </c>
      <c r="H4636" t="s">
        <v>31</v>
      </c>
      <c r="I4636" t="s">
        <v>32</v>
      </c>
      <c r="J4636" t="s">
        <v>46</v>
      </c>
      <c r="K4636" s="14" t="s">
        <v>45</v>
      </c>
      <c r="M4636" s="14"/>
      <c r="X4636" s="2">
        <v>0</v>
      </c>
      <c r="Y4636" s="2">
        <v>0</v>
      </c>
    </row>
    <row r="4637" spans="1:25" x14ac:dyDescent="0.55000000000000004">
      <c r="A4637" s="32"/>
      <c r="D4637" t="e">
        <f>IF(C4637=1,'Data Transformation'!$G$3+0.5*'Data Transformation'!$W$25,IF(C4638=1,D4638-'Data Transformation'!$W$25,FALSE))</f>
        <v>#NUM!</v>
      </c>
      <c r="E4637">
        <f t="array" ref="E4637">IF(ISLOGICAL(D4637),"",FREQUENCY(IF('Data Transformation'!$B$425:$B$8425='Bin Analysis'!$B4635,'Data Transformation'!$G$425:$G$8425),D4637))</f>
        <v>2001</v>
      </c>
      <c r="F4637" t="e">
        <f>IF(ISLOGICAL(D4637),"",E4637-E4636)</f>
        <v>#VALUE!</v>
      </c>
      <c r="M4637" s="14"/>
    </row>
    <row r="4638" spans="1:25" x14ac:dyDescent="0.55000000000000004">
      <c r="A4638" s="32" t="e">
        <f>IF(Weighting!$P$6&gt;0,B4638,"")</f>
        <v>#NUM!</v>
      </c>
      <c r="B4638" t="e">
        <f>Weighting!$C$6</f>
        <v>#DIV/0!</v>
      </c>
      <c r="C4638" t="e">
        <f>Weighting!$F$6</f>
        <v>#NUM!</v>
      </c>
      <c r="D4638" t="e">
        <f>IF(C4638=1,'Data Transformation'!$G$3+0.5*'Data Transformation'!$W$25,IF(C4639=1,D4639-'Data Transformation'!$W$25,FALSE))</f>
        <v>#NUM!</v>
      </c>
      <c r="E4638">
        <f t="array" ref="E4638">IF(ISLOGICAL(D4638),"",FREQUENCY(IF('Data Transformation'!$B$425:$B$8425='Bin Analysis'!$B4635,'Data Transformation'!$G$425:$G$8425),D4638))</f>
        <v>2001</v>
      </c>
      <c r="F4638">
        <f>IF(ISLOGICAL(D4638),"",E4638-E4637)</f>
        <v>0</v>
      </c>
      <c r="G4638">
        <f>Weighting!$H$6</f>
        <v>1</v>
      </c>
      <c r="H4638">
        <f t="array" ref="H4638">FREQUENCY(IF('Data Transformation'!$B$4:$B$8425=B4635,'Data Transformation'!$G$4:$G$8425),'Bin Analysis'!$B4638)</f>
        <v>2073</v>
      </c>
      <c r="I4638">
        <f>H4638-H4637</f>
        <v>2073</v>
      </c>
      <c r="J4638">
        <f>IF(I4638=0,0,1)</f>
        <v>1</v>
      </c>
      <c r="K4638" t="e">
        <f>J4638*Weighting!$W$6</f>
        <v>#NUM!</v>
      </c>
      <c r="M4638" s="14"/>
    </row>
    <row r="4639" spans="1:25" x14ac:dyDescent="0.55000000000000004">
      <c r="A4639" s="32" t="str">
        <f>IF(Weighting!$P$7&gt;0,B4639,"")</f>
        <v/>
      </c>
      <c r="B4639" t="e">
        <f>Weighting!$C$7</f>
        <v>#DIV/0!</v>
      </c>
      <c r="C4639" t="e">
        <f>Weighting!$F$7</f>
        <v>#NUM!</v>
      </c>
      <c r="D4639" t="e">
        <f>IF(C4639=1,'Data Transformation'!$G$3+0.5*'Data Transformation'!$W$25,IF(C4640=1,D4640-'Data Transformation'!$W$25,FALSE))</f>
        <v>#NUM!</v>
      </c>
      <c r="E4639">
        <f t="array" ref="E4639">IF(ISLOGICAL(D4639),"",FREQUENCY(IF('Data Transformation'!$B$425:$B$8425='Bin Analysis'!$B4635,'Data Transformation'!$G$425:$G$8425),D4639))</f>
        <v>2001</v>
      </c>
      <c r="F4639">
        <f t="shared" ref="F4639:F4657" si="579">IF(ISLOGICAL(D4639),"",E4639-E4638)</f>
        <v>0</v>
      </c>
      <c r="G4639">
        <f>Weighting!$H$7</f>
        <v>0</v>
      </c>
      <c r="H4639">
        <f t="array" ref="H4639">FREQUENCY(IF('Data Transformation'!$B$4:$B$8425=B4635,'Data Transformation'!$G$4:$G$8425),'Bin Analysis'!$B4639)</f>
        <v>2073</v>
      </c>
      <c r="I4639">
        <f t="shared" ref="I4639:I4657" si="580">H4639-H4638</f>
        <v>0</v>
      </c>
      <c r="J4639">
        <f>IF(I4639=0,0,1)</f>
        <v>0</v>
      </c>
      <c r="K4639">
        <f>J4639*Weighting!$W$7</f>
        <v>0</v>
      </c>
      <c r="M4639" s="14"/>
    </row>
    <row r="4640" spans="1:25" x14ac:dyDescent="0.55000000000000004">
      <c r="A4640" s="32" t="str">
        <f>IF(Weighting!$P$8&gt;0,B4640,"")</f>
        <v/>
      </c>
      <c r="B4640" t="e">
        <f>Weighting!$C$8</f>
        <v>#DIV/0!</v>
      </c>
      <c r="C4640" t="e">
        <f>Weighting!$F$8</f>
        <v>#NUM!</v>
      </c>
      <c r="D4640" t="e">
        <f>IF(C4640=1,'Data Transformation'!$G$3+0.5*'Data Transformation'!$W$25,IF(C4641=1,D4641-'Data Transformation'!$W$25,FALSE))</f>
        <v>#NUM!</v>
      </c>
      <c r="E4640">
        <f t="array" ref="E4640">IF(ISLOGICAL(D4640),"",FREQUENCY(IF('Data Transformation'!$B$425:$B$8425='Bin Analysis'!$B4635,'Data Transformation'!$G$425:$G$8425),D4640))</f>
        <v>2001</v>
      </c>
      <c r="F4640">
        <f t="shared" si="579"/>
        <v>0</v>
      </c>
      <c r="G4640">
        <f>Weighting!$H$8</f>
        <v>0</v>
      </c>
      <c r="H4640">
        <f t="array" ref="H4640">FREQUENCY(IF('Data Transformation'!$B$4:$B$8425=B4635,'Data Transformation'!$G$4:$G$8425),'Bin Analysis'!$B4640)</f>
        <v>2073</v>
      </c>
      <c r="I4640">
        <f t="shared" si="580"/>
        <v>0</v>
      </c>
      <c r="J4640">
        <f t="shared" ref="J4640:J4657" si="581">IF(I4640=0,0,1)</f>
        <v>0</v>
      </c>
      <c r="K4640">
        <f>J4640*Weighting!$W$8</f>
        <v>0</v>
      </c>
      <c r="M4640" s="14"/>
    </row>
    <row r="4641" spans="1:13" x14ac:dyDescent="0.55000000000000004">
      <c r="A4641" s="32" t="str">
        <f>IF(Weighting!$P$9&gt;0,B4641,"")</f>
        <v/>
      </c>
      <c r="B4641" s="50" t="e">
        <f>Weighting!$C$9</f>
        <v>#DIV/0!</v>
      </c>
      <c r="C4641" t="e">
        <f>Weighting!$F$9</f>
        <v>#NUM!</v>
      </c>
      <c r="D4641" t="e">
        <f>IF(C4641=1,'Data Transformation'!$G$3+0.5*'Data Transformation'!$W$25,IF(C4642=1,D4642-'Data Transformation'!$W$25,FALSE))</f>
        <v>#NUM!</v>
      </c>
      <c r="E4641">
        <f t="array" ref="E4641">IF(ISLOGICAL(D4641),"",FREQUENCY(IF('Data Transformation'!$B$425:$B$8425='Bin Analysis'!$B4635,'Data Transformation'!$G$425:$G$8425),D4641))</f>
        <v>2001</v>
      </c>
      <c r="F4641">
        <f t="shared" si="579"/>
        <v>0</v>
      </c>
      <c r="G4641">
        <f>Weighting!$H$9</f>
        <v>0</v>
      </c>
      <c r="H4641">
        <f t="array" ref="H4641">FREQUENCY(IF('Data Transformation'!$B$4:$B$8425=B4635,'Data Transformation'!$G$4:$G$8425),'Bin Analysis'!$B4641)</f>
        <v>2073</v>
      </c>
      <c r="I4641">
        <f t="shared" si="580"/>
        <v>0</v>
      </c>
      <c r="J4641">
        <f t="shared" si="581"/>
        <v>0</v>
      </c>
      <c r="K4641">
        <f>J4641*Weighting!$W$9</f>
        <v>0</v>
      </c>
      <c r="M4641" s="14"/>
    </row>
    <row r="4642" spans="1:13" x14ac:dyDescent="0.55000000000000004">
      <c r="A4642" s="32" t="str">
        <f>IF(Weighting!$P$10&gt;0,B4642,"")</f>
        <v/>
      </c>
      <c r="B4642" t="e">
        <f>Weighting!$C$10</f>
        <v>#DIV/0!</v>
      </c>
      <c r="C4642" t="e">
        <f>Weighting!$F$10</f>
        <v>#NUM!</v>
      </c>
      <c r="D4642" t="e">
        <f>IF(C4642=1,'Data Transformation'!$G$3+0.5*'Data Transformation'!$W$25,IF(C4643=1,D4643-'Data Transformation'!$W$25,FALSE))</f>
        <v>#NUM!</v>
      </c>
      <c r="E4642">
        <f t="array" ref="E4642">IF(ISLOGICAL(D4642),"",FREQUENCY(IF('Data Transformation'!$B$425:$B$8425='Bin Analysis'!$B4635,'Data Transformation'!$G$425:$G$8425),D4642))</f>
        <v>2001</v>
      </c>
      <c r="F4642">
        <f t="shared" si="579"/>
        <v>0</v>
      </c>
      <c r="G4642">
        <f>Weighting!$H$10</f>
        <v>0</v>
      </c>
      <c r="H4642">
        <f t="array" ref="H4642">FREQUENCY(IF('Data Transformation'!$B$4:$B$8425=B4635,'Data Transformation'!$G$4:$G$8425),'Bin Analysis'!$B4642)</f>
        <v>2073</v>
      </c>
      <c r="I4642">
        <f t="shared" si="580"/>
        <v>0</v>
      </c>
      <c r="J4642">
        <f t="shared" si="581"/>
        <v>0</v>
      </c>
      <c r="K4642">
        <f>J4642*Weighting!$W$10</f>
        <v>0</v>
      </c>
      <c r="M4642" s="14"/>
    </row>
    <row r="4643" spans="1:13" x14ac:dyDescent="0.55000000000000004">
      <c r="A4643" s="32" t="str">
        <f>IF(Weighting!$P$11&gt;0,B4643,"")</f>
        <v/>
      </c>
      <c r="B4643" t="e">
        <f>Weighting!$C$11</f>
        <v>#DIV/0!</v>
      </c>
      <c r="C4643" t="e">
        <f>Weighting!$F$11</f>
        <v>#NUM!</v>
      </c>
      <c r="D4643" t="e">
        <f>IF(C4643=1,'Data Transformation'!$G$3+0.5*'Data Transformation'!$W$25,IF(C4644=1,D4644-'Data Transformation'!$W$25,FALSE))</f>
        <v>#NUM!</v>
      </c>
      <c r="E4643">
        <f t="array" ref="E4643">IF(ISLOGICAL(D4643),"",FREQUENCY(IF('Data Transformation'!$B$425:$B$8425='Bin Analysis'!$B4635,'Data Transformation'!$G$425:$G$8425),D4643))</f>
        <v>2001</v>
      </c>
      <c r="F4643">
        <f t="shared" si="579"/>
        <v>0</v>
      </c>
      <c r="G4643">
        <f>Weighting!$H$11</f>
        <v>0</v>
      </c>
      <c r="H4643">
        <f t="array" ref="H4643">FREQUENCY(IF('Data Transformation'!$B$4:$B$8425=B4635,'Data Transformation'!$G$4:$G$8425),'Bin Analysis'!$B4643)</f>
        <v>2073</v>
      </c>
      <c r="I4643">
        <f t="shared" si="580"/>
        <v>0</v>
      </c>
      <c r="J4643">
        <f t="shared" si="581"/>
        <v>0</v>
      </c>
      <c r="K4643">
        <f>J4643*Weighting!$W$11</f>
        <v>0</v>
      </c>
      <c r="M4643" s="14"/>
    </row>
    <row r="4644" spans="1:13" x14ac:dyDescent="0.55000000000000004">
      <c r="A4644" s="32" t="str">
        <f>IF(Weighting!$P$12&gt;0,B4644,"")</f>
        <v/>
      </c>
      <c r="B4644" t="e">
        <f>Weighting!$C$12</f>
        <v>#DIV/0!</v>
      </c>
      <c r="C4644" t="e">
        <f>Weighting!$F$12</f>
        <v>#NUM!</v>
      </c>
      <c r="D4644" t="e">
        <f>IF(C4644=1,'Data Transformation'!$G$3+0.5*'Data Transformation'!$W$25,IF(C4645=1,D4645-'Data Transformation'!$W$25,FALSE))</f>
        <v>#NUM!</v>
      </c>
      <c r="E4644">
        <f t="array" ref="E4644">IF(ISLOGICAL(D4644),"",FREQUENCY(IF('Data Transformation'!$B$425:$B$8425='Bin Analysis'!$B4635,'Data Transformation'!$G$425:$G$8425),D4644))</f>
        <v>2001</v>
      </c>
      <c r="F4644">
        <f t="shared" si="579"/>
        <v>0</v>
      </c>
      <c r="G4644">
        <f>Weighting!$H$12</f>
        <v>0</v>
      </c>
      <c r="H4644">
        <f t="array" ref="H4644">FREQUENCY(IF('Data Transformation'!$B$4:$B$8425=B4635,'Data Transformation'!$G$4:$G$8425),'Bin Analysis'!$B4644)</f>
        <v>2073</v>
      </c>
      <c r="I4644">
        <f t="shared" si="580"/>
        <v>0</v>
      </c>
      <c r="J4644">
        <f t="shared" si="581"/>
        <v>0</v>
      </c>
      <c r="K4644">
        <f>J4644*Weighting!$W$12</f>
        <v>0</v>
      </c>
      <c r="M4644" s="14"/>
    </row>
    <row r="4645" spans="1:13" x14ac:dyDescent="0.55000000000000004">
      <c r="A4645" s="32" t="str">
        <f>IF(Weighting!$P$13&gt;0,B4645,"")</f>
        <v/>
      </c>
      <c r="B4645" t="e">
        <f>Weighting!$C$13</f>
        <v>#DIV/0!</v>
      </c>
      <c r="C4645" t="e">
        <f>Weighting!$F$13</f>
        <v>#NUM!</v>
      </c>
      <c r="D4645" t="e">
        <f>IF(C4645=1,'Data Transformation'!$G$3+0.5*'Data Transformation'!$W$25,IF(C4646=1,D4646-'Data Transformation'!$W$25,FALSE))</f>
        <v>#NUM!</v>
      </c>
      <c r="E4645">
        <f t="array" ref="E4645">IF(ISLOGICAL(D4645),"",FREQUENCY(IF('Data Transformation'!$B$425:$B$8425='Bin Analysis'!$B4635,'Data Transformation'!$G$425:$G$8425),D4645))</f>
        <v>2001</v>
      </c>
      <c r="F4645">
        <f t="shared" si="579"/>
        <v>0</v>
      </c>
      <c r="G4645">
        <f>Weighting!$H$13</f>
        <v>0</v>
      </c>
      <c r="H4645">
        <f t="array" ref="H4645">FREQUENCY(IF('Data Transformation'!$B$4:$B$8425=B4635,'Data Transformation'!$G$4:$G$8425),'Bin Analysis'!$B4645)</f>
        <v>2073</v>
      </c>
      <c r="I4645">
        <f t="shared" si="580"/>
        <v>0</v>
      </c>
      <c r="J4645">
        <f t="shared" si="581"/>
        <v>0</v>
      </c>
      <c r="K4645">
        <f>J4645*Weighting!$W$13</f>
        <v>0</v>
      </c>
      <c r="M4645" s="14"/>
    </row>
    <row r="4646" spans="1:13" x14ac:dyDescent="0.55000000000000004">
      <c r="A4646" s="32" t="str">
        <f>IF(Weighting!$P$14&gt;0,B4646,"")</f>
        <v/>
      </c>
      <c r="B4646" t="e">
        <f>Weighting!$C$14</f>
        <v>#DIV/0!</v>
      </c>
      <c r="C4646" t="e">
        <f>Weighting!$F$14</f>
        <v>#NUM!</v>
      </c>
      <c r="D4646" t="e">
        <f>IF(C4646=1,'Data Transformation'!$G$3+0.5*'Data Transformation'!$W$25,IF(C4647=1,D4647-'Data Transformation'!$W$25,FALSE))</f>
        <v>#NUM!</v>
      </c>
      <c r="E4646">
        <f t="array" ref="E4646">IF(ISLOGICAL(D4646),"",FREQUENCY(IF('Data Transformation'!$B$425:$B$8425='Bin Analysis'!$B4635,'Data Transformation'!$G$425:$G$8425),D4646))</f>
        <v>2001</v>
      </c>
      <c r="F4646">
        <f t="shared" si="579"/>
        <v>0</v>
      </c>
      <c r="G4646">
        <f>Weighting!$H$14</f>
        <v>0</v>
      </c>
      <c r="H4646">
        <f t="array" ref="H4646">FREQUENCY(IF('Data Transformation'!$B$4:$B$8425=B4635,'Data Transformation'!$G$4:$G$8425),'Bin Analysis'!$B4646)</f>
        <v>2073</v>
      </c>
      <c r="I4646">
        <f t="shared" si="580"/>
        <v>0</v>
      </c>
      <c r="J4646">
        <f t="shared" si="581"/>
        <v>0</v>
      </c>
      <c r="K4646">
        <f>J4646*Weighting!$W$14</f>
        <v>0</v>
      </c>
      <c r="M4646" s="14"/>
    </row>
    <row r="4647" spans="1:13" x14ac:dyDescent="0.55000000000000004">
      <c r="A4647" s="32" t="str">
        <f>IF(Weighting!$P$15&gt;0,B4647,"")</f>
        <v/>
      </c>
      <c r="B4647" t="e">
        <f>Weighting!$C$15</f>
        <v>#DIV/0!</v>
      </c>
      <c r="C4647" t="e">
        <f>Weighting!$F$15</f>
        <v>#NUM!</v>
      </c>
      <c r="D4647" t="e">
        <f>IF(C4647=1,'Data Transformation'!$G$3+0.5*'Data Transformation'!$W$25,IF(C4648=1,D4648-'Data Transformation'!$W$25,FALSE))</f>
        <v>#NUM!</v>
      </c>
      <c r="E4647">
        <f t="array" ref="E4647">IF(ISLOGICAL(D4647),"",FREQUENCY(IF('Data Transformation'!$B$425:$B$8425='Bin Analysis'!$B4635,'Data Transformation'!$G$425:$G$8425),D4647))</f>
        <v>2001</v>
      </c>
      <c r="F4647">
        <f t="shared" si="579"/>
        <v>0</v>
      </c>
      <c r="G4647">
        <f>Weighting!$H$15</f>
        <v>0</v>
      </c>
      <c r="H4647">
        <f t="array" ref="H4647">FREQUENCY(IF('Data Transformation'!$B$4:$B$8425=B4635,'Data Transformation'!$G$4:$G$8425),'Bin Analysis'!$B4647)</f>
        <v>2073</v>
      </c>
      <c r="I4647">
        <f t="shared" si="580"/>
        <v>0</v>
      </c>
      <c r="J4647">
        <f t="shared" si="581"/>
        <v>0</v>
      </c>
      <c r="K4647">
        <f>J4647*Weighting!$W$15</f>
        <v>0</v>
      </c>
      <c r="M4647" s="14"/>
    </row>
    <row r="4648" spans="1:13" x14ac:dyDescent="0.55000000000000004">
      <c r="A4648" s="32" t="str">
        <f>IF(Weighting!$P$16&gt;0,B4648,"")</f>
        <v/>
      </c>
      <c r="B4648" t="e">
        <f>Weighting!$C$16</f>
        <v>#DIV/0!</v>
      </c>
      <c r="C4648" t="e">
        <f>Weighting!$F$16</f>
        <v>#NUM!</v>
      </c>
      <c r="D4648" t="e">
        <f>IF(C4648=1,'Data Transformation'!$G$3+0.5*'Data Transformation'!$W$25,IF(C4649=1,D4649-'Data Transformation'!$W$25,FALSE))</f>
        <v>#NUM!</v>
      </c>
      <c r="E4648">
        <f t="array" ref="E4648">IF(ISLOGICAL(D4648),"",FREQUENCY(IF('Data Transformation'!$B$425:$B$8425='Bin Analysis'!$B4635,'Data Transformation'!$G$425:$G$8425),D4648))</f>
        <v>2001</v>
      </c>
      <c r="F4648">
        <f t="shared" si="579"/>
        <v>0</v>
      </c>
      <c r="G4648">
        <f>Weighting!$H$16</f>
        <v>0</v>
      </c>
      <c r="H4648">
        <f t="array" ref="H4648">FREQUENCY(IF('Data Transformation'!$B$4:$B$8425=B4635,'Data Transformation'!$G$4:$G$8425),'Bin Analysis'!$B4648)</f>
        <v>2073</v>
      </c>
      <c r="I4648">
        <f t="shared" si="580"/>
        <v>0</v>
      </c>
      <c r="J4648">
        <f t="shared" si="581"/>
        <v>0</v>
      </c>
      <c r="K4648">
        <f>J4648*Weighting!$W$16</f>
        <v>0</v>
      </c>
      <c r="M4648" s="14"/>
    </row>
    <row r="4649" spans="1:13" x14ac:dyDescent="0.55000000000000004">
      <c r="A4649" s="32" t="str">
        <f>IF(Weighting!$P$17&gt;0,B4649,"")</f>
        <v/>
      </c>
      <c r="B4649" t="e">
        <f>Weighting!$C$17</f>
        <v>#DIV/0!</v>
      </c>
      <c r="C4649" t="e">
        <f>Weighting!$F$17</f>
        <v>#NUM!</v>
      </c>
      <c r="D4649" t="e">
        <f>IF(C4649=1,'Data Transformation'!$G$3+0.5*'Data Transformation'!$W$25,IF(C4650=1,D4650-'Data Transformation'!$W$25,FALSE))</f>
        <v>#NUM!</v>
      </c>
      <c r="E4649">
        <f t="array" ref="E4649">IF(ISLOGICAL(D4649),"",FREQUENCY(IF('Data Transformation'!$B$425:$B$8425='Bin Analysis'!$B4635,'Data Transformation'!$G$425:$G$8425),D4649))</f>
        <v>2001</v>
      </c>
      <c r="F4649">
        <f t="shared" si="579"/>
        <v>0</v>
      </c>
      <c r="G4649">
        <f>Weighting!$H$17</f>
        <v>0</v>
      </c>
      <c r="H4649">
        <f t="array" ref="H4649">FREQUENCY(IF('Data Transformation'!$B$4:$B$8425=B4635,'Data Transformation'!$G$4:$G$8425),'Bin Analysis'!$B4649)</f>
        <v>2073</v>
      </c>
      <c r="I4649">
        <f t="shared" si="580"/>
        <v>0</v>
      </c>
      <c r="J4649">
        <f t="shared" si="581"/>
        <v>0</v>
      </c>
      <c r="K4649">
        <f>J4649*Weighting!$W$17</f>
        <v>0</v>
      </c>
      <c r="M4649" s="14"/>
    </row>
    <row r="4650" spans="1:13" x14ac:dyDescent="0.55000000000000004">
      <c r="A4650" s="32" t="str">
        <f>IF(Weighting!$P$18&gt;0,B4650,"")</f>
        <v/>
      </c>
      <c r="B4650" t="e">
        <f>Weighting!$C$18</f>
        <v>#DIV/0!</v>
      </c>
      <c r="C4650" t="e">
        <f>Weighting!$F$18</f>
        <v>#NUM!</v>
      </c>
      <c r="D4650" t="e">
        <f>IF(C4650=1,'Data Transformation'!$G$3+0.5*'Data Transformation'!$W$25,IF(C4651=1,D4651-'Data Transformation'!$W$25,FALSE))</f>
        <v>#NUM!</v>
      </c>
      <c r="E4650">
        <f t="array" ref="E4650">IF(ISLOGICAL(D4650),"",FREQUENCY(IF('Data Transformation'!$B$425:$B$8425='Bin Analysis'!$B4635,'Data Transformation'!$G$425:$G$8425),D4650))</f>
        <v>2001</v>
      </c>
      <c r="F4650">
        <f t="shared" si="579"/>
        <v>0</v>
      </c>
      <c r="G4650">
        <f>Weighting!$H$18</f>
        <v>0</v>
      </c>
      <c r="H4650">
        <f t="array" ref="H4650">FREQUENCY(IF('Data Transformation'!$B$4:$B$8425=B4635,'Data Transformation'!$G$4:$G$8425),'Bin Analysis'!$B4650)</f>
        <v>2073</v>
      </c>
      <c r="I4650">
        <f t="shared" si="580"/>
        <v>0</v>
      </c>
      <c r="J4650">
        <f t="shared" si="581"/>
        <v>0</v>
      </c>
      <c r="K4650">
        <f>J4650*Weighting!$W$18</f>
        <v>0</v>
      </c>
      <c r="M4650" s="14"/>
    </row>
    <row r="4651" spans="1:13" x14ac:dyDescent="0.55000000000000004">
      <c r="A4651" s="32" t="str">
        <f>IF(Weighting!$P$19&gt;0,B4651,"")</f>
        <v/>
      </c>
      <c r="B4651" t="e">
        <f>Weighting!$C$19</f>
        <v>#DIV/0!</v>
      </c>
      <c r="C4651" t="e">
        <f>Weighting!$F$19</f>
        <v>#NUM!</v>
      </c>
      <c r="D4651" t="e">
        <f>IF(C4651=1,'Data Transformation'!$G$3+0.5*'Data Transformation'!$W$25,IF(C4652=1,D4652-'Data Transformation'!$W$25,FALSE))</f>
        <v>#NUM!</v>
      </c>
      <c r="E4651">
        <f t="array" ref="E4651">IF(ISLOGICAL(D4651),"",FREQUENCY(IF('Data Transformation'!$B$425:$B$8425='Bin Analysis'!$B4635,'Data Transformation'!$G$425:$G$8425),D4651))</f>
        <v>2001</v>
      </c>
      <c r="F4651">
        <f t="shared" si="579"/>
        <v>0</v>
      </c>
      <c r="G4651">
        <f>Weighting!$H$19</f>
        <v>0</v>
      </c>
      <c r="H4651">
        <f t="array" ref="H4651">FREQUENCY(IF('Data Transformation'!$B$4:$B$8425=B4635,'Data Transformation'!$G$4:$G$8425),'Bin Analysis'!$B4651)</f>
        <v>2073</v>
      </c>
      <c r="I4651">
        <f t="shared" si="580"/>
        <v>0</v>
      </c>
      <c r="J4651">
        <f t="shared" si="581"/>
        <v>0</v>
      </c>
      <c r="K4651">
        <f>J4651*Weighting!$W$19</f>
        <v>0</v>
      </c>
      <c r="M4651" s="14"/>
    </row>
    <row r="4652" spans="1:13" x14ac:dyDescent="0.55000000000000004">
      <c r="A4652" s="32" t="str">
        <f>IF(Weighting!$P$20&gt;0,B4652,"")</f>
        <v/>
      </c>
      <c r="B4652" t="e">
        <f>Weighting!$C$20</f>
        <v>#DIV/0!</v>
      </c>
      <c r="C4652" t="e">
        <f>Weighting!$F$20</f>
        <v>#NUM!</v>
      </c>
      <c r="D4652" t="e">
        <f>IF(C4652=1,'Data Transformation'!$G$3+0.5*'Data Transformation'!$W$25,IF(C4653=1,D4653-'Data Transformation'!$W$25,FALSE))</f>
        <v>#NUM!</v>
      </c>
      <c r="E4652">
        <f t="array" ref="E4652">IF(ISLOGICAL(D4652),"",FREQUENCY(IF('Data Transformation'!$B$425:$B$8425='Bin Analysis'!$B4635,'Data Transformation'!$G$425:$G$8425),D4652))</f>
        <v>2001</v>
      </c>
      <c r="F4652">
        <f t="shared" si="579"/>
        <v>0</v>
      </c>
      <c r="G4652">
        <f>Weighting!$H$20</f>
        <v>0</v>
      </c>
      <c r="H4652">
        <f t="array" ref="H4652">FREQUENCY(IF('Data Transformation'!$B$4:$B$8425=B4635,'Data Transformation'!$G$4:$G$8425),'Bin Analysis'!$B4652)</f>
        <v>2073</v>
      </c>
      <c r="I4652">
        <f t="shared" si="580"/>
        <v>0</v>
      </c>
      <c r="J4652">
        <f t="shared" si="581"/>
        <v>0</v>
      </c>
      <c r="K4652">
        <f>J4652*Weighting!$W$20</f>
        <v>0</v>
      </c>
      <c r="M4652" s="14"/>
    </row>
    <row r="4653" spans="1:13" x14ac:dyDescent="0.55000000000000004">
      <c r="A4653" s="32" t="str">
        <f>IF(Weighting!$P$21&gt;0,B4653,"")</f>
        <v/>
      </c>
      <c r="B4653" t="e">
        <f>Weighting!$C$21</f>
        <v>#DIV/0!</v>
      </c>
      <c r="C4653" t="e">
        <f>Weighting!$F$21</f>
        <v>#NUM!</v>
      </c>
      <c r="D4653" t="e">
        <f>IF(C4653=1,'Data Transformation'!$G$3+0.5*'Data Transformation'!$W$25,IF(C4654=1,D4654-'Data Transformation'!$W$25,FALSE))</f>
        <v>#NUM!</v>
      </c>
      <c r="E4653">
        <f t="array" ref="E4653">IF(ISLOGICAL(D4653),"",FREQUENCY(IF('Data Transformation'!$B$425:$B$8425='Bin Analysis'!$B4635,'Data Transformation'!$G$425:$G$8425),D4653))</f>
        <v>2001</v>
      </c>
      <c r="F4653">
        <f t="shared" si="579"/>
        <v>0</v>
      </c>
      <c r="G4653">
        <f>Weighting!$H$21</f>
        <v>0</v>
      </c>
      <c r="H4653">
        <f t="array" ref="H4653">FREQUENCY(IF('Data Transformation'!$B$4:$B$8425=B4635,'Data Transformation'!$G$4:$G$8425),'Bin Analysis'!$B4653)</f>
        <v>2073</v>
      </c>
      <c r="I4653">
        <f t="shared" si="580"/>
        <v>0</v>
      </c>
      <c r="J4653">
        <f t="shared" si="581"/>
        <v>0</v>
      </c>
      <c r="K4653">
        <f>J4653*Weighting!$W$21</f>
        <v>0</v>
      </c>
      <c r="M4653" s="14"/>
    </row>
    <row r="4654" spans="1:13" x14ac:dyDescent="0.55000000000000004">
      <c r="A4654" s="32" t="str">
        <f>IF(Weighting!$P$22&gt;0,B4654,"")</f>
        <v/>
      </c>
      <c r="B4654" t="e">
        <f>Weighting!$C$22</f>
        <v>#DIV/0!</v>
      </c>
      <c r="C4654" t="e">
        <f>Weighting!$F$22</f>
        <v>#NUM!</v>
      </c>
      <c r="D4654" t="e">
        <f>IF(C4654=1,'Data Transformation'!$G$3+0.5*'Data Transformation'!$W$25,IF(C4655=1,D4655-'Data Transformation'!$W$25,FALSE))</f>
        <v>#NUM!</v>
      </c>
      <c r="E4654">
        <f t="array" ref="E4654">IF(ISLOGICAL(D4654),"",FREQUENCY(IF('Data Transformation'!$B$425:$B$8425='Bin Analysis'!$B4635,'Data Transformation'!$G$425:$G$8425),D4654))</f>
        <v>2001</v>
      </c>
      <c r="F4654">
        <f t="shared" si="579"/>
        <v>0</v>
      </c>
      <c r="G4654">
        <f>Weighting!$H$22</f>
        <v>0</v>
      </c>
      <c r="H4654">
        <f t="array" ref="H4654">FREQUENCY(IF('Data Transformation'!$B$4:$B$8425=B4635,'Data Transformation'!$G$4:$G$8425),'Bin Analysis'!$B4654)</f>
        <v>2073</v>
      </c>
      <c r="I4654">
        <f t="shared" si="580"/>
        <v>0</v>
      </c>
      <c r="J4654">
        <f t="shared" si="581"/>
        <v>0</v>
      </c>
      <c r="K4654">
        <f>J4654*Weighting!$W$22</f>
        <v>0</v>
      </c>
      <c r="M4654" s="14"/>
    </row>
    <row r="4655" spans="1:13" x14ac:dyDescent="0.55000000000000004">
      <c r="A4655" s="32" t="str">
        <f>IF(Weighting!$P$23&gt;0,B4655,"")</f>
        <v/>
      </c>
      <c r="B4655" t="e">
        <f>Weighting!$C$23</f>
        <v>#DIV/0!</v>
      </c>
      <c r="C4655" t="e">
        <f>Weighting!$F$23</f>
        <v>#NUM!</v>
      </c>
      <c r="D4655" t="e">
        <f>IF(C4655=1,'Data Transformation'!$G$3+0.5*'Data Transformation'!$W$25,IF(C4656=1,D4656-'Data Transformation'!$W$25,FALSE))</f>
        <v>#NUM!</v>
      </c>
      <c r="E4655">
        <f t="array" ref="E4655">IF(ISLOGICAL(D4655),"",FREQUENCY(IF('Data Transformation'!$B$425:$B$8425='Bin Analysis'!$B4635,'Data Transformation'!$G$425:$G$8425),D4655))</f>
        <v>2001</v>
      </c>
      <c r="F4655">
        <f t="shared" si="579"/>
        <v>0</v>
      </c>
      <c r="G4655">
        <f>Weighting!$H$23</f>
        <v>0</v>
      </c>
      <c r="H4655">
        <f t="array" ref="H4655">FREQUENCY(IF('Data Transformation'!$B$4:$B$8425=B4635,'Data Transformation'!$G$4:$G$8425),'Bin Analysis'!$B4655)</f>
        <v>2073</v>
      </c>
      <c r="I4655">
        <f t="shared" si="580"/>
        <v>0</v>
      </c>
      <c r="J4655">
        <f t="shared" si="581"/>
        <v>0</v>
      </c>
      <c r="K4655">
        <f>J4655*Weighting!$W$23</f>
        <v>0</v>
      </c>
      <c r="M4655" s="14"/>
    </row>
    <row r="4656" spans="1:13" x14ac:dyDescent="0.55000000000000004">
      <c r="A4656" s="32" t="str">
        <f>IF(Weighting!$P$24&gt;0,B4656,"")</f>
        <v/>
      </c>
      <c r="B4656" t="e">
        <f>Weighting!$C$24</f>
        <v>#DIV/0!</v>
      </c>
      <c r="C4656" t="e">
        <f>Weighting!$F$24</f>
        <v>#NUM!</v>
      </c>
      <c r="D4656" t="e">
        <f>IF(C4656=1,'Data Transformation'!$G$3+0.5*'Data Transformation'!$W$25,IF(C4657=1,D4657-'Data Transformation'!$W$25,FALSE))</f>
        <v>#NUM!</v>
      </c>
      <c r="E4656">
        <f t="array" ref="E4656">IF(ISLOGICAL(D4656),"",FREQUENCY(IF('Data Transformation'!$B$425:$B$8425='Bin Analysis'!$B4635,'Data Transformation'!$G$425:$G$8425),D4656))</f>
        <v>2001</v>
      </c>
      <c r="F4656">
        <f t="shared" si="579"/>
        <v>0</v>
      </c>
      <c r="G4656">
        <f>Weighting!$H$24</f>
        <v>0</v>
      </c>
      <c r="H4656">
        <f t="array" ref="H4656">FREQUENCY(IF('Data Transformation'!$B$4:$B$8425=B4635,'Data Transformation'!$G$4:$G$8425),'Bin Analysis'!$B4656)</f>
        <v>2073</v>
      </c>
      <c r="I4656">
        <f t="shared" si="580"/>
        <v>0</v>
      </c>
      <c r="J4656">
        <f t="shared" si="581"/>
        <v>0</v>
      </c>
      <c r="K4656">
        <f>J4656*Weighting!$W$24</f>
        <v>0</v>
      </c>
      <c r="M4656" s="14"/>
    </row>
    <row r="4657" spans="1:25" x14ac:dyDescent="0.55000000000000004">
      <c r="A4657" s="32" t="str">
        <f>IF(Weighting!$P$25&gt;0,B4657,"")</f>
        <v/>
      </c>
      <c r="B4657" t="e">
        <f>Weighting!$C$25</f>
        <v>#DIV/0!</v>
      </c>
      <c r="C4657" t="e">
        <f>Weighting!$F$25</f>
        <v>#NUM!</v>
      </c>
      <c r="D4657" t="e">
        <f>IF(C4657=1,'Data Transformation'!$G$3+0.5*'Data Transformation'!$W$25,IF(C4658=1,D4658-'Data Transformation'!$W$25,FALSE))</f>
        <v>#NUM!</v>
      </c>
      <c r="E4657">
        <f t="array" ref="E4657">IF(ISLOGICAL(D4657),"",FREQUENCY(IF('Data Transformation'!$B$425:$B$8425='Bin Analysis'!$B4635,'Data Transformation'!$G$425:$G$8425),D4657))</f>
        <v>2001</v>
      </c>
      <c r="F4657">
        <f t="shared" si="579"/>
        <v>0</v>
      </c>
      <c r="G4657">
        <f>Weighting!$H$25</f>
        <v>0</v>
      </c>
      <c r="H4657">
        <f t="array" ref="H4657">FREQUENCY(IF('Data Transformation'!$B$4:$B$8425=B4635,'Data Transformation'!$G$4:$G$8425),'Bin Analysis'!$B4657)</f>
        <v>2073</v>
      </c>
      <c r="I4657">
        <f t="shared" si="580"/>
        <v>0</v>
      </c>
      <c r="J4657">
        <f t="shared" si="581"/>
        <v>0</v>
      </c>
      <c r="K4657">
        <f>J4657*Weighting!$W$25</f>
        <v>0</v>
      </c>
      <c r="M4657" s="14"/>
    </row>
    <row r="4658" spans="1:25" x14ac:dyDescent="0.55000000000000004">
      <c r="O4658"/>
      <c r="P4658"/>
      <c r="Q4658"/>
      <c r="R4658"/>
    </row>
    <row r="4659" spans="1:25" ht="23.35" x14ac:dyDescent="0.8">
      <c r="A4659" s="21" t="s">
        <v>0</v>
      </c>
      <c r="B4659" s="21" t="str">
        <f>IFERROR(VLOOKUP(C4659,'Data Transformation'!$L$6:$M$426,2,FALSE),"")</f>
        <v/>
      </c>
      <c r="C4659" s="21">
        <f>C4635+1</f>
        <v>194</v>
      </c>
      <c r="D4659" s="21"/>
      <c r="E4659" s="21"/>
      <c r="F4659" s="21"/>
      <c r="G4659" s="21"/>
      <c r="H4659" s="22"/>
      <c r="I4659" s="22"/>
      <c r="J4659" s="22"/>
      <c r="K4659" s="21"/>
      <c r="L4659" s="21" t="str">
        <f>B4659</f>
        <v/>
      </c>
      <c r="M4659" s="23" t="e">
        <f>INDEX('Data Transformation'!$O$4:$O$424,MATCH($B4659,'Data Transformation'!$M$4:$M$424,0),MATCH($M$2,'Data Transformation'!$O$3,0))</f>
        <v>#N/A</v>
      </c>
      <c r="N4659" s="27" t="e">
        <f>IF('Input and Summary Results'!$J$16="minimum",'Bin Analysis'!X4660/(M4659-1),'Bin Analysis'!Y4659/('Bin Analysis'!M4659-1))</f>
        <v>#N/A</v>
      </c>
      <c r="O4659" s="27" t="e">
        <f>IF(M4659=FALSE,NA(),(VLOOKUP(1,C4662:K4681,4,FALSE))/(M4659-1))</f>
        <v>#N/A</v>
      </c>
      <c r="P4659" s="27" t="e">
        <f>IF(M4659=FALSE,NA(),SUM(J4662:J4681)/Weighting!$S$5)</f>
        <v>#N/A</v>
      </c>
      <c r="Q4659" s="27" t="e">
        <f>IF(M4659=FALSE,NA(),SUM(K4662:K4681)/Weighting!$S$6)</f>
        <v>#N/A</v>
      </c>
      <c r="R4659" s="27" t="e">
        <f>IF(M4659=FALSE,NA(),(VLOOKUP(1,G4662:K4681,3,FALSE))/(M4659-1))</f>
        <v>#N/A</v>
      </c>
      <c r="S4659" s="22" t="e">
        <f>IF(M4659=FALSE,NA(),IF(SUM(J4662:J4681)=2,"yes","no"))</f>
        <v>#N/A</v>
      </c>
      <c r="X4659" s="2" cm="2">
        <f t="array" ref="X4659:X4660">FREQUENCY(IF('Data Transformation'!$B$425:$B$6424='Bin Analysis'!L4659,'Data Transformation'!$G$425:$G$6424),'Data Transformation'!$U$11)</f>
        <v>0</v>
      </c>
      <c r="Y4659" s="2" cm="2">
        <f t="array" ref="Y4659:Y4660">FREQUENCY(IF('Data Transformation'!$B$425:$B$6424='Bin Analysis'!L4659,'Data Transformation'!$G$425:$G$6424),'Data Transformation'!$U$12)</f>
        <v>0</v>
      </c>
    </row>
    <row r="4660" spans="1:25" x14ac:dyDescent="0.55000000000000004">
      <c r="A4660" s="14" t="s">
        <v>67</v>
      </c>
      <c r="B4660" t="s">
        <v>47</v>
      </c>
      <c r="C4660" t="s">
        <v>5</v>
      </c>
      <c r="D4660" t="s">
        <v>100</v>
      </c>
      <c r="E4660" t="s">
        <v>101</v>
      </c>
      <c r="F4660" t="s">
        <v>102</v>
      </c>
      <c r="G4660" t="s">
        <v>70</v>
      </c>
      <c r="H4660" t="s">
        <v>31</v>
      </c>
      <c r="I4660" t="s">
        <v>32</v>
      </c>
      <c r="J4660" t="s">
        <v>46</v>
      </c>
      <c r="K4660" s="14" t="s">
        <v>45</v>
      </c>
      <c r="M4660" s="14"/>
      <c r="X4660" s="2">
        <v>0</v>
      </c>
      <c r="Y4660" s="2">
        <v>0</v>
      </c>
    </row>
    <row r="4661" spans="1:25" x14ac:dyDescent="0.55000000000000004">
      <c r="A4661" s="32"/>
      <c r="D4661" t="e">
        <f>IF(C4661=1,'Data Transformation'!$G$3+0.5*'Data Transformation'!$W$25,IF(C4662=1,D4662-'Data Transformation'!$W$25,FALSE))</f>
        <v>#NUM!</v>
      </c>
      <c r="E4661">
        <f t="array" ref="E4661">IF(ISLOGICAL(D4661),"",FREQUENCY(IF('Data Transformation'!$B$425:$B$8425='Bin Analysis'!$B4659,'Data Transformation'!$G$425:$G$8425),D4661))</f>
        <v>2001</v>
      </c>
      <c r="F4661" t="e">
        <f>IF(ISLOGICAL(D4661),"",E4661-E4660)</f>
        <v>#VALUE!</v>
      </c>
      <c r="M4661" s="14"/>
    </row>
    <row r="4662" spans="1:25" x14ac:dyDescent="0.55000000000000004">
      <c r="A4662" s="32" t="e">
        <f>IF(Weighting!$P$6&gt;0,B4662,"")</f>
        <v>#NUM!</v>
      </c>
      <c r="B4662" t="e">
        <f>Weighting!$C$6</f>
        <v>#DIV/0!</v>
      </c>
      <c r="C4662" t="e">
        <f>Weighting!$F$6</f>
        <v>#NUM!</v>
      </c>
      <c r="D4662" t="e">
        <f>IF(C4662=1,'Data Transformation'!$G$3+0.5*'Data Transformation'!$W$25,IF(C4663=1,D4663-'Data Transformation'!$W$25,FALSE))</f>
        <v>#NUM!</v>
      </c>
      <c r="E4662">
        <f t="array" ref="E4662">IF(ISLOGICAL(D4662),"",FREQUENCY(IF('Data Transformation'!$B$425:$B$8425='Bin Analysis'!$B4659,'Data Transformation'!$G$425:$G$8425),D4662))</f>
        <v>2001</v>
      </c>
      <c r="F4662">
        <f>IF(ISLOGICAL(D4662),"",E4662-E4661)</f>
        <v>0</v>
      </c>
      <c r="G4662">
        <f>Weighting!$H$6</f>
        <v>1</v>
      </c>
      <c r="H4662">
        <f t="array" ref="H4662">FREQUENCY(IF('Data Transformation'!$B$4:$B$8425=B4659,'Data Transformation'!$G$4:$G$8425),'Bin Analysis'!$B4662)</f>
        <v>2073</v>
      </c>
      <c r="I4662">
        <f>H4662-H4661</f>
        <v>2073</v>
      </c>
      <c r="J4662">
        <f>IF(I4662=0,0,1)</f>
        <v>1</v>
      </c>
      <c r="K4662" t="e">
        <f>J4662*Weighting!$W$6</f>
        <v>#NUM!</v>
      </c>
      <c r="M4662" s="14"/>
    </row>
    <row r="4663" spans="1:25" x14ac:dyDescent="0.55000000000000004">
      <c r="A4663" s="32" t="str">
        <f>IF(Weighting!$P$7&gt;0,B4663,"")</f>
        <v/>
      </c>
      <c r="B4663" t="e">
        <f>Weighting!$C$7</f>
        <v>#DIV/0!</v>
      </c>
      <c r="C4663" t="e">
        <f>Weighting!$F$7</f>
        <v>#NUM!</v>
      </c>
      <c r="D4663" t="e">
        <f>IF(C4663=1,'Data Transformation'!$G$3+0.5*'Data Transformation'!$W$25,IF(C4664=1,D4664-'Data Transformation'!$W$25,FALSE))</f>
        <v>#NUM!</v>
      </c>
      <c r="E4663">
        <f t="array" ref="E4663">IF(ISLOGICAL(D4663),"",FREQUENCY(IF('Data Transformation'!$B$425:$B$8425='Bin Analysis'!$B4659,'Data Transformation'!$G$425:$G$8425),D4663))</f>
        <v>2001</v>
      </c>
      <c r="F4663">
        <f t="shared" ref="F4663:F4681" si="582">IF(ISLOGICAL(D4663),"",E4663-E4662)</f>
        <v>0</v>
      </c>
      <c r="G4663">
        <f>Weighting!$H$7</f>
        <v>0</v>
      </c>
      <c r="H4663">
        <f t="array" ref="H4663">FREQUENCY(IF('Data Transformation'!$B$4:$B$8425=B4659,'Data Transformation'!$G$4:$G$8425),'Bin Analysis'!$B4663)</f>
        <v>2073</v>
      </c>
      <c r="I4663">
        <f t="shared" ref="I4663:I4681" si="583">H4663-H4662</f>
        <v>0</v>
      </c>
      <c r="J4663">
        <f>IF(I4663=0,0,1)</f>
        <v>0</v>
      </c>
      <c r="K4663">
        <f>J4663*Weighting!$W$7</f>
        <v>0</v>
      </c>
      <c r="M4663" s="14"/>
    </row>
    <row r="4664" spans="1:25" x14ac:dyDescent="0.55000000000000004">
      <c r="A4664" s="32" t="str">
        <f>IF(Weighting!$P$8&gt;0,B4664,"")</f>
        <v/>
      </c>
      <c r="B4664" t="e">
        <f>Weighting!$C$8</f>
        <v>#DIV/0!</v>
      </c>
      <c r="C4664" t="e">
        <f>Weighting!$F$8</f>
        <v>#NUM!</v>
      </c>
      <c r="D4664" t="e">
        <f>IF(C4664=1,'Data Transformation'!$G$3+0.5*'Data Transformation'!$W$25,IF(C4665=1,D4665-'Data Transformation'!$W$25,FALSE))</f>
        <v>#NUM!</v>
      </c>
      <c r="E4664">
        <f t="array" ref="E4664">IF(ISLOGICAL(D4664),"",FREQUENCY(IF('Data Transformation'!$B$425:$B$8425='Bin Analysis'!$B4659,'Data Transformation'!$G$425:$G$8425),D4664))</f>
        <v>2001</v>
      </c>
      <c r="F4664">
        <f t="shared" si="582"/>
        <v>0</v>
      </c>
      <c r="G4664">
        <f>Weighting!$H$8</f>
        <v>0</v>
      </c>
      <c r="H4664">
        <f t="array" ref="H4664">FREQUENCY(IF('Data Transformation'!$B$4:$B$8425=B4659,'Data Transformation'!$G$4:$G$8425),'Bin Analysis'!$B4664)</f>
        <v>2073</v>
      </c>
      <c r="I4664">
        <f t="shared" si="583"/>
        <v>0</v>
      </c>
      <c r="J4664">
        <f t="shared" ref="J4664:J4681" si="584">IF(I4664=0,0,1)</f>
        <v>0</v>
      </c>
      <c r="K4664">
        <f>J4664*Weighting!$W$8</f>
        <v>0</v>
      </c>
      <c r="M4664" s="14"/>
    </row>
    <row r="4665" spans="1:25" x14ac:dyDescent="0.55000000000000004">
      <c r="A4665" s="32" t="str">
        <f>IF(Weighting!$P$9&gt;0,B4665,"")</f>
        <v/>
      </c>
      <c r="B4665" s="50" t="e">
        <f>Weighting!$C$9</f>
        <v>#DIV/0!</v>
      </c>
      <c r="C4665" t="e">
        <f>Weighting!$F$9</f>
        <v>#NUM!</v>
      </c>
      <c r="D4665" t="e">
        <f>IF(C4665=1,'Data Transformation'!$G$3+0.5*'Data Transformation'!$W$25,IF(C4666=1,D4666-'Data Transformation'!$W$25,FALSE))</f>
        <v>#NUM!</v>
      </c>
      <c r="E4665">
        <f t="array" ref="E4665">IF(ISLOGICAL(D4665),"",FREQUENCY(IF('Data Transformation'!$B$425:$B$8425='Bin Analysis'!$B4659,'Data Transformation'!$G$425:$G$8425),D4665))</f>
        <v>2001</v>
      </c>
      <c r="F4665">
        <f t="shared" si="582"/>
        <v>0</v>
      </c>
      <c r="G4665">
        <f>Weighting!$H$9</f>
        <v>0</v>
      </c>
      <c r="H4665">
        <f t="array" ref="H4665">FREQUENCY(IF('Data Transformation'!$B$4:$B$8425=B4659,'Data Transformation'!$G$4:$G$8425),'Bin Analysis'!$B4665)</f>
        <v>2073</v>
      </c>
      <c r="I4665">
        <f t="shared" si="583"/>
        <v>0</v>
      </c>
      <c r="J4665">
        <f t="shared" si="584"/>
        <v>0</v>
      </c>
      <c r="K4665">
        <f>J4665*Weighting!$W$9</f>
        <v>0</v>
      </c>
      <c r="M4665" s="14"/>
    </row>
    <row r="4666" spans="1:25" x14ac:dyDescent="0.55000000000000004">
      <c r="A4666" s="32" t="str">
        <f>IF(Weighting!$P$10&gt;0,B4666,"")</f>
        <v/>
      </c>
      <c r="B4666" t="e">
        <f>Weighting!$C$10</f>
        <v>#DIV/0!</v>
      </c>
      <c r="C4666" t="e">
        <f>Weighting!$F$10</f>
        <v>#NUM!</v>
      </c>
      <c r="D4666" t="e">
        <f>IF(C4666=1,'Data Transformation'!$G$3+0.5*'Data Transformation'!$W$25,IF(C4667=1,D4667-'Data Transformation'!$W$25,FALSE))</f>
        <v>#NUM!</v>
      </c>
      <c r="E4666">
        <f t="array" ref="E4666">IF(ISLOGICAL(D4666),"",FREQUENCY(IF('Data Transformation'!$B$425:$B$8425='Bin Analysis'!$B4659,'Data Transformation'!$G$425:$G$8425),D4666))</f>
        <v>2001</v>
      </c>
      <c r="F4666">
        <f t="shared" si="582"/>
        <v>0</v>
      </c>
      <c r="G4666">
        <f>Weighting!$H$10</f>
        <v>0</v>
      </c>
      <c r="H4666">
        <f t="array" ref="H4666">FREQUENCY(IF('Data Transformation'!$B$4:$B$8425=B4659,'Data Transformation'!$G$4:$G$8425),'Bin Analysis'!$B4666)</f>
        <v>2073</v>
      </c>
      <c r="I4666">
        <f t="shared" si="583"/>
        <v>0</v>
      </c>
      <c r="J4666">
        <f t="shared" si="584"/>
        <v>0</v>
      </c>
      <c r="K4666">
        <f>J4666*Weighting!$W$10</f>
        <v>0</v>
      </c>
      <c r="M4666" s="14"/>
    </row>
    <row r="4667" spans="1:25" x14ac:dyDescent="0.55000000000000004">
      <c r="A4667" s="32" t="str">
        <f>IF(Weighting!$P$11&gt;0,B4667,"")</f>
        <v/>
      </c>
      <c r="B4667" t="e">
        <f>Weighting!$C$11</f>
        <v>#DIV/0!</v>
      </c>
      <c r="C4667" t="e">
        <f>Weighting!$F$11</f>
        <v>#NUM!</v>
      </c>
      <c r="D4667" t="e">
        <f>IF(C4667=1,'Data Transformation'!$G$3+0.5*'Data Transformation'!$W$25,IF(C4668=1,D4668-'Data Transformation'!$W$25,FALSE))</f>
        <v>#NUM!</v>
      </c>
      <c r="E4667">
        <f t="array" ref="E4667">IF(ISLOGICAL(D4667),"",FREQUENCY(IF('Data Transformation'!$B$425:$B$8425='Bin Analysis'!$B4659,'Data Transformation'!$G$425:$G$8425),D4667))</f>
        <v>2001</v>
      </c>
      <c r="F4667">
        <f t="shared" si="582"/>
        <v>0</v>
      </c>
      <c r="G4667">
        <f>Weighting!$H$11</f>
        <v>0</v>
      </c>
      <c r="H4667">
        <f t="array" ref="H4667">FREQUENCY(IF('Data Transformation'!$B$4:$B$8425=B4659,'Data Transformation'!$G$4:$G$8425),'Bin Analysis'!$B4667)</f>
        <v>2073</v>
      </c>
      <c r="I4667">
        <f t="shared" si="583"/>
        <v>0</v>
      </c>
      <c r="J4667">
        <f t="shared" si="584"/>
        <v>0</v>
      </c>
      <c r="K4667">
        <f>J4667*Weighting!$W$11</f>
        <v>0</v>
      </c>
      <c r="M4667" s="14"/>
    </row>
    <row r="4668" spans="1:25" x14ac:dyDescent="0.55000000000000004">
      <c r="A4668" s="32" t="str">
        <f>IF(Weighting!$P$12&gt;0,B4668,"")</f>
        <v/>
      </c>
      <c r="B4668" t="e">
        <f>Weighting!$C$12</f>
        <v>#DIV/0!</v>
      </c>
      <c r="C4668" t="e">
        <f>Weighting!$F$12</f>
        <v>#NUM!</v>
      </c>
      <c r="D4668" t="e">
        <f>IF(C4668=1,'Data Transformation'!$G$3+0.5*'Data Transformation'!$W$25,IF(C4669=1,D4669-'Data Transformation'!$W$25,FALSE))</f>
        <v>#NUM!</v>
      </c>
      <c r="E4668">
        <f t="array" ref="E4668">IF(ISLOGICAL(D4668),"",FREQUENCY(IF('Data Transformation'!$B$425:$B$8425='Bin Analysis'!$B4659,'Data Transformation'!$G$425:$G$8425),D4668))</f>
        <v>2001</v>
      </c>
      <c r="F4668">
        <f t="shared" si="582"/>
        <v>0</v>
      </c>
      <c r="G4668">
        <f>Weighting!$H$12</f>
        <v>0</v>
      </c>
      <c r="H4668">
        <f t="array" ref="H4668">FREQUENCY(IF('Data Transformation'!$B$4:$B$8425=B4659,'Data Transformation'!$G$4:$G$8425),'Bin Analysis'!$B4668)</f>
        <v>2073</v>
      </c>
      <c r="I4668">
        <f t="shared" si="583"/>
        <v>0</v>
      </c>
      <c r="J4668">
        <f t="shared" si="584"/>
        <v>0</v>
      </c>
      <c r="K4668">
        <f>J4668*Weighting!$W$12</f>
        <v>0</v>
      </c>
      <c r="M4668" s="14"/>
    </row>
    <row r="4669" spans="1:25" x14ac:dyDescent="0.55000000000000004">
      <c r="A4669" s="32" t="str">
        <f>IF(Weighting!$P$13&gt;0,B4669,"")</f>
        <v/>
      </c>
      <c r="B4669" t="e">
        <f>Weighting!$C$13</f>
        <v>#DIV/0!</v>
      </c>
      <c r="C4669" t="e">
        <f>Weighting!$F$13</f>
        <v>#NUM!</v>
      </c>
      <c r="D4669" t="e">
        <f>IF(C4669=1,'Data Transformation'!$G$3+0.5*'Data Transformation'!$W$25,IF(C4670=1,D4670-'Data Transformation'!$W$25,FALSE))</f>
        <v>#NUM!</v>
      </c>
      <c r="E4669">
        <f t="array" ref="E4669">IF(ISLOGICAL(D4669),"",FREQUENCY(IF('Data Transformation'!$B$425:$B$8425='Bin Analysis'!$B4659,'Data Transformation'!$G$425:$G$8425),D4669))</f>
        <v>2001</v>
      </c>
      <c r="F4669">
        <f t="shared" si="582"/>
        <v>0</v>
      </c>
      <c r="G4669">
        <f>Weighting!$H$13</f>
        <v>0</v>
      </c>
      <c r="H4669">
        <f t="array" ref="H4669">FREQUENCY(IF('Data Transformation'!$B$4:$B$8425=B4659,'Data Transformation'!$G$4:$G$8425),'Bin Analysis'!$B4669)</f>
        <v>2073</v>
      </c>
      <c r="I4669">
        <f t="shared" si="583"/>
        <v>0</v>
      </c>
      <c r="J4669">
        <f t="shared" si="584"/>
        <v>0</v>
      </c>
      <c r="K4669">
        <f>J4669*Weighting!$W$13</f>
        <v>0</v>
      </c>
      <c r="M4669" s="14"/>
    </row>
    <row r="4670" spans="1:25" x14ac:dyDescent="0.55000000000000004">
      <c r="A4670" s="32" t="str">
        <f>IF(Weighting!$P$14&gt;0,B4670,"")</f>
        <v/>
      </c>
      <c r="B4670" t="e">
        <f>Weighting!$C$14</f>
        <v>#DIV/0!</v>
      </c>
      <c r="C4670" t="e">
        <f>Weighting!$F$14</f>
        <v>#NUM!</v>
      </c>
      <c r="D4670" t="e">
        <f>IF(C4670=1,'Data Transformation'!$G$3+0.5*'Data Transformation'!$W$25,IF(C4671=1,D4671-'Data Transformation'!$W$25,FALSE))</f>
        <v>#NUM!</v>
      </c>
      <c r="E4670">
        <f t="array" ref="E4670">IF(ISLOGICAL(D4670),"",FREQUENCY(IF('Data Transformation'!$B$425:$B$8425='Bin Analysis'!$B4659,'Data Transformation'!$G$425:$G$8425),D4670))</f>
        <v>2001</v>
      </c>
      <c r="F4670">
        <f t="shared" si="582"/>
        <v>0</v>
      </c>
      <c r="G4670">
        <f>Weighting!$H$14</f>
        <v>0</v>
      </c>
      <c r="H4670">
        <f t="array" ref="H4670">FREQUENCY(IF('Data Transformation'!$B$4:$B$8425=B4659,'Data Transformation'!$G$4:$G$8425),'Bin Analysis'!$B4670)</f>
        <v>2073</v>
      </c>
      <c r="I4670">
        <f t="shared" si="583"/>
        <v>0</v>
      </c>
      <c r="J4670">
        <f t="shared" si="584"/>
        <v>0</v>
      </c>
      <c r="K4670">
        <f>J4670*Weighting!$W$14</f>
        <v>0</v>
      </c>
      <c r="M4670" s="14"/>
    </row>
    <row r="4671" spans="1:25" x14ac:dyDescent="0.55000000000000004">
      <c r="A4671" s="32" t="str">
        <f>IF(Weighting!$P$15&gt;0,B4671,"")</f>
        <v/>
      </c>
      <c r="B4671" t="e">
        <f>Weighting!$C$15</f>
        <v>#DIV/0!</v>
      </c>
      <c r="C4671" t="e">
        <f>Weighting!$F$15</f>
        <v>#NUM!</v>
      </c>
      <c r="D4671" t="e">
        <f>IF(C4671=1,'Data Transformation'!$G$3+0.5*'Data Transformation'!$W$25,IF(C4672=1,D4672-'Data Transformation'!$W$25,FALSE))</f>
        <v>#NUM!</v>
      </c>
      <c r="E4671">
        <f t="array" ref="E4671">IF(ISLOGICAL(D4671),"",FREQUENCY(IF('Data Transformation'!$B$425:$B$8425='Bin Analysis'!$B4659,'Data Transformation'!$G$425:$G$8425),D4671))</f>
        <v>2001</v>
      </c>
      <c r="F4671">
        <f t="shared" si="582"/>
        <v>0</v>
      </c>
      <c r="G4671">
        <f>Weighting!$H$15</f>
        <v>0</v>
      </c>
      <c r="H4671">
        <f t="array" ref="H4671">FREQUENCY(IF('Data Transformation'!$B$4:$B$8425=B4659,'Data Transformation'!$G$4:$G$8425),'Bin Analysis'!$B4671)</f>
        <v>2073</v>
      </c>
      <c r="I4671">
        <f t="shared" si="583"/>
        <v>0</v>
      </c>
      <c r="J4671">
        <f t="shared" si="584"/>
        <v>0</v>
      </c>
      <c r="K4671">
        <f>J4671*Weighting!$W$15</f>
        <v>0</v>
      </c>
      <c r="M4671" s="14"/>
    </row>
    <row r="4672" spans="1:25" x14ac:dyDescent="0.55000000000000004">
      <c r="A4672" s="32" t="str">
        <f>IF(Weighting!$P$16&gt;0,B4672,"")</f>
        <v/>
      </c>
      <c r="B4672" t="e">
        <f>Weighting!$C$16</f>
        <v>#DIV/0!</v>
      </c>
      <c r="C4672" t="e">
        <f>Weighting!$F$16</f>
        <v>#NUM!</v>
      </c>
      <c r="D4672" t="e">
        <f>IF(C4672=1,'Data Transformation'!$G$3+0.5*'Data Transformation'!$W$25,IF(C4673=1,D4673-'Data Transformation'!$W$25,FALSE))</f>
        <v>#NUM!</v>
      </c>
      <c r="E4672">
        <f t="array" ref="E4672">IF(ISLOGICAL(D4672),"",FREQUENCY(IF('Data Transformation'!$B$425:$B$8425='Bin Analysis'!$B4659,'Data Transformation'!$G$425:$G$8425),D4672))</f>
        <v>2001</v>
      </c>
      <c r="F4672">
        <f t="shared" si="582"/>
        <v>0</v>
      </c>
      <c r="G4672">
        <f>Weighting!$H$16</f>
        <v>0</v>
      </c>
      <c r="H4672">
        <f t="array" ref="H4672">FREQUENCY(IF('Data Transformation'!$B$4:$B$8425=B4659,'Data Transformation'!$G$4:$G$8425),'Bin Analysis'!$B4672)</f>
        <v>2073</v>
      </c>
      <c r="I4672">
        <f t="shared" si="583"/>
        <v>0</v>
      </c>
      <c r="J4672">
        <f t="shared" si="584"/>
        <v>0</v>
      </c>
      <c r="K4672">
        <f>J4672*Weighting!$W$16</f>
        <v>0</v>
      </c>
      <c r="M4672" s="14"/>
    </row>
    <row r="4673" spans="1:25" x14ac:dyDescent="0.55000000000000004">
      <c r="A4673" s="32" t="str">
        <f>IF(Weighting!$P$17&gt;0,B4673,"")</f>
        <v/>
      </c>
      <c r="B4673" t="e">
        <f>Weighting!$C$17</f>
        <v>#DIV/0!</v>
      </c>
      <c r="C4673" t="e">
        <f>Weighting!$F$17</f>
        <v>#NUM!</v>
      </c>
      <c r="D4673" t="e">
        <f>IF(C4673=1,'Data Transformation'!$G$3+0.5*'Data Transformation'!$W$25,IF(C4674=1,D4674-'Data Transformation'!$W$25,FALSE))</f>
        <v>#NUM!</v>
      </c>
      <c r="E4673">
        <f t="array" ref="E4673">IF(ISLOGICAL(D4673),"",FREQUENCY(IF('Data Transformation'!$B$425:$B$8425='Bin Analysis'!$B4659,'Data Transformation'!$G$425:$G$8425),D4673))</f>
        <v>2001</v>
      </c>
      <c r="F4673">
        <f t="shared" si="582"/>
        <v>0</v>
      </c>
      <c r="G4673">
        <f>Weighting!$H$17</f>
        <v>0</v>
      </c>
      <c r="H4673">
        <f t="array" ref="H4673">FREQUENCY(IF('Data Transformation'!$B$4:$B$8425=B4659,'Data Transformation'!$G$4:$G$8425),'Bin Analysis'!$B4673)</f>
        <v>2073</v>
      </c>
      <c r="I4673">
        <f t="shared" si="583"/>
        <v>0</v>
      </c>
      <c r="J4673">
        <f t="shared" si="584"/>
        <v>0</v>
      </c>
      <c r="K4673">
        <f>J4673*Weighting!$W$17</f>
        <v>0</v>
      </c>
      <c r="M4673" s="14"/>
    </row>
    <row r="4674" spans="1:25" x14ac:dyDescent="0.55000000000000004">
      <c r="A4674" s="32" t="str">
        <f>IF(Weighting!$P$18&gt;0,B4674,"")</f>
        <v/>
      </c>
      <c r="B4674" t="e">
        <f>Weighting!$C$18</f>
        <v>#DIV/0!</v>
      </c>
      <c r="C4674" t="e">
        <f>Weighting!$F$18</f>
        <v>#NUM!</v>
      </c>
      <c r="D4674" t="e">
        <f>IF(C4674=1,'Data Transformation'!$G$3+0.5*'Data Transformation'!$W$25,IF(C4675=1,D4675-'Data Transformation'!$W$25,FALSE))</f>
        <v>#NUM!</v>
      </c>
      <c r="E4674">
        <f t="array" ref="E4674">IF(ISLOGICAL(D4674),"",FREQUENCY(IF('Data Transformation'!$B$425:$B$8425='Bin Analysis'!$B4659,'Data Transformation'!$G$425:$G$8425),D4674))</f>
        <v>2001</v>
      </c>
      <c r="F4674">
        <f t="shared" si="582"/>
        <v>0</v>
      </c>
      <c r="G4674">
        <f>Weighting!$H$18</f>
        <v>0</v>
      </c>
      <c r="H4674">
        <f t="array" ref="H4674">FREQUENCY(IF('Data Transformation'!$B$4:$B$8425=B4659,'Data Transformation'!$G$4:$G$8425),'Bin Analysis'!$B4674)</f>
        <v>2073</v>
      </c>
      <c r="I4674">
        <f t="shared" si="583"/>
        <v>0</v>
      </c>
      <c r="J4674">
        <f t="shared" si="584"/>
        <v>0</v>
      </c>
      <c r="K4674">
        <f>J4674*Weighting!$W$18</f>
        <v>0</v>
      </c>
      <c r="M4674" s="14"/>
    </row>
    <row r="4675" spans="1:25" x14ac:dyDescent="0.55000000000000004">
      <c r="A4675" s="32" t="str">
        <f>IF(Weighting!$P$19&gt;0,B4675,"")</f>
        <v/>
      </c>
      <c r="B4675" t="e">
        <f>Weighting!$C$19</f>
        <v>#DIV/0!</v>
      </c>
      <c r="C4675" t="e">
        <f>Weighting!$F$19</f>
        <v>#NUM!</v>
      </c>
      <c r="D4675" t="e">
        <f>IF(C4675=1,'Data Transformation'!$G$3+0.5*'Data Transformation'!$W$25,IF(C4676=1,D4676-'Data Transformation'!$W$25,FALSE))</f>
        <v>#NUM!</v>
      </c>
      <c r="E4675">
        <f t="array" ref="E4675">IF(ISLOGICAL(D4675),"",FREQUENCY(IF('Data Transformation'!$B$425:$B$8425='Bin Analysis'!$B4659,'Data Transformation'!$G$425:$G$8425),D4675))</f>
        <v>2001</v>
      </c>
      <c r="F4675">
        <f t="shared" si="582"/>
        <v>0</v>
      </c>
      <c r="G4675">
        <f>Weighting!$H$19</f>
        <v>0</v>
      </c>
      <c r="H4675">
        <f t="array" ref="H4675">FREQUENCY(IF('Data Transformation'!$B$4:$B$8425=B4659,'Data Transformation'!$G$4:$G$8425),'Bin Analysis'!$B4675)</f>
        <v>2073</v>
      </c>
      <c r="I4675">
        <f t="shared" si="583"/>
        <v>0</v>
      </c>
      <c r="J4675">
        <f t="shared" si="584"/>
        <v>0</v>
      </c>
      <c r="K4675">
        <f>J4675*Weighting!$W$19</f>
        <v>0</v>
      </c>
      <c r="M4675" s="14"/>
    </row>
    <row r="4676" spans="1:25" x14ac:dyDescent="0.55000000000000004">
      <c r="A4676" s="32" t="str">
        <f>IF(Weighting!$P$20&gt;0,B4676,"")</f>
        <v/>
      </c>
      <c r="B4676" t="e">
        <f>Weighting!$C$20</f>
        <v>#DIV/0!</v>
      </c>
      <c r="C4676" t="e">
        <f>Weighting!$F$20</f>
        <v>#NUM!</v>
      </c>
      <c r="D4676" t="e">
        <f>IF(C4676=1,'Data Transformation'!$G$3+0.5*'Data Transformation'!$W$25,IF(C4677=1,D4677-'Data Transformation'!$W$25,FALSE))</f>
        <v>#NUM!</v>
      </c>
      <c r="E4676">
        <f t="array" ref="E4676">IF(ISLOGICAL(D4676),"",FREQUENCY(IF('Data Transformation'!$B$425:$B$8425='Bin Analysis'!$B4659,'Data Transformation'!$G$425:$G$8425),D4676))</f>
        <v>2001</v>
      </c>
      <c r="F4676">
        <f t="shared" si="582"/>
        <v>0</v>
      </c>
      <c r="G4676">
        <f>Weighting!$H$20</f>
        <v>0</v>
      </c>
      <c r="H4676">
        <f t="array" ref="H4676">FREQUENCY(IF('Data Transformation'!$B$4:$B$8425=B4659,'Data Transformation'!$G$4:$G$8425),'Bin Analysis'!$B4676)</f>
        <v>2073</v>
      </c>
      <c r="I4676">
        <f t="shared" si="583"/>
        <v>0</v>
      </c>
      <c r="J4676">
        <f t="shared" si="584"/>
        <v>0</v>
      </c>
      <c r="K4676">
        <f>J4676*Weighting!$W$20</f>
        <v>0</v>
      </c>
      <c r="M4676" s="14"/>
    </row>
    <row r="4677" spans="1:25" x14ac:dyDescent="0.55000000000000004">
      <c r="A4677" s="32" t="str">
        <f>IF(Weighting!$P$21&gt;0,B4677,"")</f>
        <v/>
      </c>
      <c r="B4677" t="e">
        <f>Weighting!$C$21</f>
        <v>#DIV/0!</v>
      </c>
      <c r="C4677" t="e">
        <f>Weighting!$F$21</f>
        <v>#NUM!</v>
      </c>
      <c r="D4677" t="e">
        <f>IF(C4677=1,'Data Transformation'!$G$3+0.5*'Data Transformation'!$W$25,IF(C4678=1,D4678-'Data Transformation'!$W$25,FALSE))</f>
        <v>#NUM!</v>
      </c>
      <c r="E4677">
        <f t="array" ref="E4677">IF(ISLOGICAL(D4677),"",FREQUENCY(IF('Data Transformation'!$B$425:$B$8425='Bin Analysis'!$B4659,'Data Transformation'!$G$425:$G$8425),D4677))</f>
        <v>2001</v>
      </c>
      <c r="F4677">
        <f t="shared" si="582"/>
        <v>0</v>
      </c>
      <c r="G4677">
        <f>Weighting!$H$21</f>
        <v>0</v>
      </c>
      <c r="H4677">
        <f t="array" ref="H4677">FREQUENCY(IF('Data Transformation'!$B$4:$B$8425=B4659,'Data Transformation'!$G$4:$G$8425),'Bin Analysis'!$B4677)</f>
        <v>2073</v>
      </c>
      <c r="I4677">
        <f t="shared" si="583"/>
        <v>0</v>
      </c>
      <c r="J4677">
        <f t="shared" si="584"/>
        <v>0</v>
      </c>
      <c r="K4677">
        <f>J4677*Weighting!$W$21</f>
        <v>0</v>
      </c>
      <c r="M4677" s="14"/>
    </row>
    <row r="4678" spans="1:25" x14ac:dyDescent="0.55000000000000004">
      <c r="A4678" s="32" t="str">
        <f>IF(Weighting!$P$22&gt;0,B4678,"")</f>
        <v/>
      </c>
      <c r="B4678" t="e">
        <f>Weighting!$C$22</f>
        <v>#DIV/0!</v>
      </c>
      <c r="C4678" t="e">
        <f>Weighting!$F$22</f>
        <v>#NUM!</v>
      </c>
      <c r="D4678" t="e">
        <f>IF(C4678=1,'Data Transformation'!$G$3+0.5*'Data Transformation'!$W$25,IF(C4679=1,D4679-'Data Transformation'!$W$25,FALSE))</f>
        <v>#NUM!</v>
      </c>
      <c r="E4678">
        <f t="array" ref="E4678">IF(ISLOGICAL(D4678),"",FREQUENCY(IF('Data Transformation'!$B$425:$B$8425='Bin Analysis'!$B4659,'Data Transformation'!$G$425:$G$8425),D4678))</f>
        <v>2001</v>
      </c>
      <c r="F4678">
        <f t="shared" si="582"/>
        <v>0</v>
      </c>
      <c r="G4678">
        <f>Weighting!$H$22</f>
        <v>0</v>
      </c>
      <c r="H4678">
        <f t="array" ref="H4678">FREQUENCY(IF('Data Transformation'!$B$4:$B$8425=B4659,'Data Transformation'!$G$4:$G$8425),'Bin Analysis'!$B4678)</f>
        <v>2073</v>
      </c>
      <c r="I4678">
        <f t="shared" si="583"/>
        <v>0</v>
      </c>
      <c r="J4678">
        <f t="shared" si="584"/>
        <v>0</v>
      </c>
      <c r="K4678">
        <f>J4678*Weighting!$W$22</f>
        <v>0</v>
      </c>
      <c r="M4678" s="14"/>
    </row>
    <row r="4679" spans="1:25" x14ac:dyDescent="0.55000000000000004">
      <c r="A4679" s="32" t="str">
        <f>IF(Weighting!$P$23&gt;0,B4679,"")</f>
        <v/>
      </c>
      <c r="B4679" t="e">
        <f>Weighting!$C$23</f>
        <v>#DIV/0!</v>
      </c>
      <c r="C4679" t="e">
        <f>Weighting!$F$23</f>
        <v>#NUM!</v>
      </c>
      <c r="D4679" t="e">
        <f>IF(C4679=1,'Data Transformation'!$G$3+0.5*'Data Transformation'!$W$25,IF(C4680=1,D4680-'Data Transformation'!$W$25,FALSE))</f>
        <v>#NUM!</v>
      </c>
      <c r="E4679">
        <f t="array" ref="E4679">IF(ISLOGICAL(D4679),"",FREQUENCY(IF('Data Transformation'!$B$425:$B$8425='Bin Analysis'!$B4659,'Data Transformation'!$G$425:$G$8425),D4679))</f>
        <v>2001</v>
      </c>
      <c r="F4679">
        <f t="shared" si="582"/>
        <v>0</v>
      </c>
      <c r="G4679">
        <f>Weighting!$H$23</f>
        <v>0</v>
      </c>
      <c r="H4679">
        <f t="array" ref="H4679">FREQUENCY(IF('Data Transformation'!$B$4:$B$8425=B4659,'Data Transformation'!$G$4:$G$8425),'Bin Analysis'!$B4679)</f>
        <v>2073</v>
      </c>
      <c r="I4679">
        <f t="shared" si="583"/>
        <v>0</v>
      </c>
      <c r="J4679">
        <f t="shared" si="584"/>
        <v>0</v>
      </c>
      <c r="K4679">
        <f>J4679*Weighting!$W$23</f>
        <v>0</v>
      </c>
      <c r="M4679" s="14"/>
    </row>
    <row r="4680" spans="1:25" x14ac:dyDescent="0.55000000000000004">
      <c r="A4680" s="32" t="str">
        <f>IF(Weighting!$P$24&gt;0,B4680,"")</f>
        <v/>
      </c>
      <c r="B4680" t="e">
        <f>Weighting!$C$24</f>
        <v>#DIV/0!</v>
      </c>
      <c r="C4680" t="e">
        <f>Weighting!$F$24</f>
        <v>#NUM!</v>
      </c>
      <c r="D4680" t="e">
        <f>IF(C4680=1,'Data Transformation'!$G$3+0.5*'Data Transformation'!$W$25,IF(C4681=1,D4681-'Data Transformation'!$W$25,FALSE))</f>
        <v>#NUM!</v>
      </c>
      <c r="E4680">
        <f t="array" ref="E4680">IF(ISLOGICAL(D4680),"",FREQUENCY(IF('Data Transformation'!$B$425:$B$8425='Bin Analysis'!$B4659,'Data Transformation'!$G$425:$G$8425),D4680))</f>
        <v>2001</v>
      </c>
      <c r="F4680">
        <f t="shared" si="582"/>
        <v>0</v>
      </c>
      <c r="G4680">
        <f>Weighting!$H$24</f>
        <v>0</v>
      </c>
      <c r="H4680">
        <f t="array" ref="H4680">FREQUENCY(IF('Data Transformation'!$B$4:$B$8425=B4659,'Data Transformation'!$G$4:$G$8425),'Bin Analysis'!$B4680)</f>
        <v>2073</v>
      </c>
      <c r="I4680">
        <f t="shared" si="583"/>
        <v>0</v>
      </c>
      <c r="J4680">
        <f t="shared" si="584"/>
        <v>0</v>
      </c>
      <c r="K4680">
        <f>J4680*Weighting!$W$24</f>
        <v>0</v>
      </c>
      <c r="M4680" s="14"/>
    </row>
    <row r="4681" spans="1:25" x14ac:dyDescent="0.55000000000000004">
      <c r="A4681" s="32" t="str">
        <f>IF(Weighting!$P$25&gt;0,B4681,"")</f>
        <v/>
      </c>
      <c r="B4681" t="e">
        <f>Weighting!$C$25</f>
        <v>#DIV/0!</v>
      </c>
      <c r="C4681" t="e">
        <f>Weighting!$F$25</f>
        <v>#NUM!</v>
      </c>
      <c r="D4681" t="e">
        <f>IF(C4681=1,'Data Transformation'!$G$3+0.5*'Data Transformation'!$W$25,IF(C4682=1,D4682-'Data Transformation'!$W$25,FALSE))</f>
        <v>#NUM!</v>
      </c>
      <c r="E4681">
        <f t="array" ref="E4681">IF(ISLOGICAL(D4681),"",FREQUENCY(IF('Data Transformation'!$B$425:$B$8425='Bin Analysis'!$B4659,'Data Transformation'!$G$425:$G$8425),D4681))</f>
        <v>2001</v>
      </c>
      <c r="F4681">
        <f t="shared" si="582"/>
        <v>0</v>
      </c>
      <c r="G4681">
        <f>Weighting!$H$25</f>
        <v>0</v>
      </c>
      <c r="H4681">
        <f t="array" ref="H4681">FREQUENCY(IF('Data Transformation'!$B$4:$B$8425=B4659,'Data Transformation'!$G$4:$G$8425),'Bin Analysis'!$B4681)</f>
        <v>2073</v>
      </c>
      <c r="I4681">
        <f t="shared" si="583"/>
        <v>0</v>
      </c>
      <c r="J4681">
        <f t="shared" si="584"/>
        <v>0</v>
      </c>
      <c r="K4681">
        <f>J4681*Weighting!$W$25</f>
        <v>0</v>
      </c>
      <c r="M4681" s="14"/>
    </row>
    <row r="4682" spans="1:25" x14ac:dyDescent="0.55000000000000004">
      <c r="N4682" s="57"/>
      <c r="O4682"/>
      <c r="P4682"/>
      <c r="Q4682"/>
      <c r="R4682"/>
    </row>
    <row r="4683" spans="1:25" ht="23.35" x14ac:dyDescent="0.8">
      <c r="A4683" s="21" t="s">
        <v>0</v>
      </c>
      <c r="B4683" s="21" t="str">
        <f>IFERROR(VLOOKUP(C4683,'Data Transformation'!$L$6:$M$426,2,FALSE),"")</f>
        <v/>
      </c>
      <c r="C4683" s="21">
        <f>C4659+1</f>
        <v>195</v>
      </c>
      <c r="D4683" s="21"/>
      <c r="E4683" s="21"/>
      <c r="F4683" s="21"/>
      <c r="G4683" s="21"/>
      <c r="H4683" s="22"/>
      <c r="I4683" s="22"/>
      <c r="J4683" s="22"/>
      <c r="K4683" s="21"/>
      <c r="L4683" s="21" t="str">
        <f>B4683</f>
        <v/>
      </c>
      <c r="M4683" s="23" t="e">
        <f>INDEX('Data Transformation'!$O$4:$O$424,MATCH($B4683,'Data Transformation'!$M$4:$M$424,0),MATCH($M$2,'Data Transformation'!$O$3,0))</f>
        <v>#N/A</v>
      </c>
      <c r="N4683" s="27" t="e">
        <f>IF('Input and Summary Results'!$J$16="minimum",'Bin Analysis'!X4684/(M4683-1),'Bin Analysis'!Y4683/('Bin Analysis'!M4683-1))</f>
        <v>#N/A</v>
      </c>
      <c r="O4683" s="27" t="e">
        <f>IF(M4683=FALSE,NA(),(VLOOKUP(1,C4686:K4705,4,FALSE))/(M4683-1))</f>
        <v>#N/A</v>
      </c>
      <c r="P4683" s="27" t="e">
        <f>IF(M4683=FALSE,NA(),SUM(J4686:J4705)/Weighting!$S$5)</f>
        <v>#N/A</v>
      </c>
      <c r="Q4683" s="27" t="e">
        <f>IF(M4683=FALSE,NA(),SUM(K4686:K4705)/Weighting!$S$6)</f>
        <v>#N/A</v>
      </c>
      <c r="R4683" s="27" t="e">
        <f>IF(M4683=FALSE,NA(),(VLOOKUP(1,G4686:K4705,3,FALSE))/(M4683-1))</f>
        <v>#N/A</v>
      </c>
      <c r="S4683" s="22" t="e">
        <f>IF(M4683=FALSE,NA(),IF(SUM(J4686:J4705)=2,"yes","no"))</f>
        <v>#N/A</v>
      </c>
      <c r="X4683" s="2" cm="2">
        <f t="array" ref="X4683:X4684">FREQUENCY(IF('Data Transformation'!$B$425:$B$6424='Bin Analysis'!L4683,'Data Transformation'!$G$425:$G$6424),'Data Transformation'!$U$11)</f>
        <v>0</v>
      </c>
      <c r="Y4683" s="2" cm="2">
        <f t="array" ref="Y4683:Y4684">FREQUENCY(IF('Data Transformation'!$B$425:$B$6424='Bin Analysis'!L4683,'Data Transformation'!$G$425:$G$6424),'Data Transformation'!$U$12)</f>
        <v>0</v>
      </c>
    </row>
    <row r="4684" spans="1:25" x14ac:dyDescent="0.55000000000000004">
      <c r="A4684" s="14" t="s">
        <v>67</v>
      </c>
      <c r="B4684" t="s">
        <v>47</v>
      </c>
      <c r="C4684" t="s">
        <v>5</v>
      </c>
      <c r="D4684" t="s">
        <v>100</v>
      </c>
      <c r="E4684" t="s">
        <v>101</v>
      </c>
      <c r="F4684" t="s">
        <v>102</v>
      </c>
      <c r="G4684" t="s">
        <v>70</v>
      </c>
      <c r="H4684" t="s">
        <v>31</v>
      </c>
      <c r="I4684" t="s">
        <v>32</v>
      </c>
      <c r="J4684" t="s">
        <v>46</v>
      </c>
      <c r="K4684" s="14" t="s">
        <v>45</v>
      </c>
      <c r="M4684" s="14"/>
      <c r="X4684" s="2">
        <v>0</v>
      </c>
      <c r="Y4684" s="2">
        <v>0</v>
      </c>
    </row>
    <row r="4685" spans="1:25" x14ac:dyDescent="0.55000000000000004">
      <c r="A4685" s="32"/>
      <c r="D4685" t="e">
        <f>IF(C4685=1,'Data Transformation'!$G$3+0.5*'Data Transformation'!$W$25,IF(C4686=1,D4686-'Data Transformation'!$W$25,FALSE))</f>
        <v>#NUM!</v>
      </c>
      <c r="E4685">
        <f t="array" ref="E4685">IF(ISLOGICAL(D4685),"",FREQUENCY(IF('Data Transformation'!$B$425:$B$8425='Bin Analysis'!$B4683,'Data Transformation'!$G$425:$G$8425),D4685))</f>
        <v>2001</v>
      </c>
      <c r="F4685" t="e">
        <f>IF(ISLOGICAL(D4685),"",E4685-E4684)</f>
        <v>#VALUE!</v>
      </c>
      <c r="M4685" s="14"/>
    </row>
    <row r="4686" spans="1:25" x14ac:dyDescent="0.55000000000000004">
      <c r="A4686" s="32" t="e">
        <f>IF(Weighting!$P$6&gt;0,B4686,"")</f>
        <v>#NUM!</v>
      </c>
      <c r="B4686" t="e">
        <f>Weighting!$C$6</f>
        <v>#DIV/0!</v>
      </c>
      <c r="C4686" t="e">
        <f>Weighting!$F$6</f>
        <v>#NUM!</v>
      </c>
      <c r="D4686" t="e">
        <f>IF(C4686=1,'Data Transformation'!$G$3+0.5*'Data Transformation'!$W$25,IF(C4687=1,D4687-'Data Transformation'!$W$25,FALSE))</f>
        <v>#NUM!</v>
      </c>
      <c r="E4686">
        <f t="array" ref="E4686">IF(ISLOGICAL(D4686),"",FREQUENCY(IF('Data Transformation'!$B$425:$B$8425='Bin Analysis'!$B4683,'Data Transformation'!$G$425:$G$8425),D4686))</f>
        <v>2001</v>
      </c>
      <c r="F4686">
        <f>IF(ISLOGICAL(D4686),"",E4686-E4685)</f>
        <v>0</v>
      </c>
      <c r="G4686">
        <f>Weighting!$H$6</f>
        <v>1</v>
      </c>
      <c r="H4686">
        <f t="array" ref="H4686">FREQUENCY(IF('Data Transformation'!$B$4:$B$8425=B4683,'Data Transformation'!$G$4:$G$8425),'Bin Analysis'!$B4686)</f>
        <v>2073</v>
      </c>
      <c r="I4686">
        <f>H4686-H4685</f>
        <v>2073</v>
      </c>
      <c r="J4686">
        <f>IF(I4686=0,0,1)</f>
        <v>1</v>
      </c>
      <c r="K4686" t="e">
        <f>J4686*Weighting!$W$6</f>
        <v>#NUM!</v>
      </c>
      <c r="M4686" s="14"/>
    </row>
    <row r="4687" spans="1:25" x14ac:dyDescent="0.55000000000000004">
      <c r="A4687" s="32" t="str">
        <f>IF(Weighting!$P$7&gt;0,B4687,"")</f>
        <v/>
      </c>
      <c r="B4687" t="e">
        <f>Weighting!$C$7</f>
        <v>#DIV/0!</v>
      </c>
      <c r="C4687" t="e">
        <f>Weighting!$F$7</f>
        <v>#NUM!</v>
      </c>
      <c r="D4687" t="e">
        <f>IF(C4687=1,'Data Transformation'!$G$3+0.5*'Data Transformation'!$W$25,IF(C4688=1,D4688-'Data Transformation'!$W$25,FALSE))</f>
        <v>#NUM!</v>
      </c>
      <c r="E4687">
        <f t="array" ref="E4687">IF(ISLOGICAL(D4687),"",FREQUENCY(IF('Data Transformation'!$B$425:$B$8425='Bin Analysis'!$B4683,'Data Transformation'!$G$425:$G$8425),D4687))</f>
        <v>2001</v>
      </c>
      <c r="F4687">
        <f t="shared" ref="F4687:F4705" si="585">IF(ISLOGICAL(D4687),"",E4687-E4686)</f>
        <v>0</v>
      </c>
      <c r="G4687">
        <f>Weighting!$H$7</f>
        <v>0</v>
      </c>
      <c r="H4687">
        <f t="array" ref="H4687">FREQUENCY(IF('Data Transformation'!$B$4:$B$8425=B4683,'Data Transformation'!$G$4:$G$8425),'Bin Analysis'!$B4687)</f>
        <v>2073</v>
      </c>
      <c r="I4687">
        <f t="shared" ref="I4687:I4705" si="586">H4687-H4686</f>
        <v>0</v>
      </c>
      <c r="J4687">
        <f>IF(I4687=0,0,1)</f>
        <v>0</v>
      </c>
      <c r="K4687">
        <f>J4687*Weighting!$W$7</f>
        <v>0</v>
      </c>
      <c r="M4687" s="14"/>
    </row>
    <row r="4688" spans="1:25" x14ac:dyDescent="0.55000000000000004">
      <c r="A4688" s="32" t="str">
        <f>IF(Weighting!$P$8&gt;0,B4688,"")</f>
        <v/>
      </c>
      <c r="B4688" t="e">
        <f>Weighting!$C$8</f>
        <v>#DIV/0!</v>
      </c>
      <c r="C4688" t="e">
        <f>Weighting!$F$8</f>
        <v>#NUM!</v>
      </c>
      <c r="D4688" t="e">
        <f>IF(C4688=1,'Data Transformation'!$G$3+0.5*'Data Transformation'!$W$25,IF(C4689=1,D4689-'Data Transformation'!$W$25,FALSE))</f>
        <v>#NUM!</v>
      </c>
      <c r="E4688">
        <f t="array" ref="E4688">IF(ISLOGICAL(D4688),"",FREQUENCY(IF('Data Transformation'!$B$425:$B$8425='Bin Analysis'!$B4683,'Data Transformation'!$G$425:$G$8425),D4688))</f>
        <v>2001</v>
      </c>
      <c r="F4688">
        <f t="shared" si="585"/>
        <v>0</v>
      </c>
      <c r="G4688">
        <f>Weighting!$H$8</f>
        <v>0</v>
      </c>
      <c r="H4688">
        <f t="array" ref="H4688">FREQUENCY(IF('Data Transformation'!$B$4:$B$8425=B4683,'Data Transformation'!$G$4:$G$8425),'Bin Analysis'!$B4688)</f>
        <v>2073</v>
      </c>
      <c r="I4688">
        <f t="shared" si="586"/>
        <v>0</v>
      </c>
      <c r="J4688">
        <f t="shared" ref="J4688:J4705" si="587">IF(I4688=0,0,1)</f>
        <v>0</v>
      </c>
      <c r="K4688">
        <f>J4688*Weighting!$W$8</f>
        <v>0</v>
      </c>
      <c r="M4688" s="14"/>
    </row>
    <row r="4689" spans="1:13" x14ac:dyDescent="0.55000000000000004">
      <c r="A4689" s="32" t="str">
        <f>IF(Weighting!$P$9&gt;0,B4689,"")</f>
        <v/>
      </c>
      <c r="B4689" s="50" t="e">
        <f>Weighting!$C$9</f>
        <v>#DIV/0!</v>
      </c>
      <c r="C4689" t="e">
        <f>Weighting!$F$9</f>
        <v>#NUM!</v>
      </c>
      <c r="D4689" t="e">
        <f>IF(C4689=1,'Data Transformation'!$G$3+0.5*'Data Transformation'!$W$25,IF(C4690=1,D4690-'Data Transformation'!$W$25,FALSE))</f>
        <v>#NUM!</v>
      </c>
      <c r="E4689">
        <f t="array" ref="E4689">IF(ISLOGICAL(D4689),"",FREQUENCY(IF('Data Transformation'!$B$425:$B$8425='Bin Analysis'!$B4683,'Data Transformation'!$G$425:$G$8425),D4689))</f>
        <v>2001</v>
      </c>
      <c r="F4689">
        <f t="shared" si="585"/>
        <v>0</v>
      </c>
      <c r="G4689">
        <f>Weighting!$H$9</f>
        <v>0</v>
      </c>
      <c r="H4689">
        <f t="array" ref="H4689">FREQUENCY(IF('Data Transformation'!$B$4:$B$8425=B4683,'Data Transformation'!$G$4:$G$8425),'Bin Analysis'!$B4689)</f>
        <v>2073</v>
      </c>
      <c r="I4689">
        <f t="shared" si="586"/>
        <v>0</v>
      </c>
      <c r="J4689">
        <f t="shared" si="587"/>
        <v>0</v>
      </c>
      <c r="K4689">
        <f>J4689*Weighting!$W$9</f>
        <v>0</v>
      </c>
      <c r="M4689" s="14"/>
    </row>
    <row r="4690" spans="1:13" x14ac:dyDescent="0.55000000000000004">
      <c r="A4690" s="32" t="str">
        <f>IF(Weighting!$P$10&gt;0,B4690,"")</f>
        <v/>
      </c>
      <c r="B4690" t="e">
        <f>Weighting!$C$10</f>
        <v>#DIV/0!</v>
      </c>
      <c r="C4690" t="e">
        <f>Weighting!$F$10</f>
        <v>#NUM!</v>
      </c>
      <c r="D4690" t="e">
        <f>IF(C4690=1,'Data Transformation'!$G$3+0.5*'Data Transformation'!$W$25,IF(C4691=1,D4691-'Data Transformation'!$W$25,FALSE))</f>
        <v>#NUM!</v>
      </c>
      <c r="E4690">
        <f t="array" ref="E4690">IF(ISLOGICAL(D4690),"",FREQUENCY(IF('Data Transformation'!$B$425:$B$8425='Bin Analysis'!$B4683,'Data Transformation'!$G$425:$G$8425),D4690))</f>
        <v>2001</v>
      </c>
      <c r="F4690">
        <f t="shared" si="585"/>
        <v>0</v>
      </c>
      <c r="G4690">
        <f>Weighting!$H$10</f>
        <v>0</v>
      </c>
      <c r="H4690">
        <f t="array" ref="H4690">FREQUENCY(IF('Data Transformation'!$B$4:$B$8425=B4683,'Data Transformation'!$G$4:$G$8425),'Bin Analysis'!$B4690)</f>
        <v>2073</v>
      </c>
      <c r="I4690">
        <f t="shared" si="586"/>
        <v>0</v>
      </c>
      <c r="J4690">
        <f t="shared" si="587"/>
        <v>0</v>
      </c>
      <c r="K4690">
        <f>J4690*Weighting!$W$10</f>
        <v>0</v>
      </c>
      <c r="M4690" s="14"/>
    </row>
    <row r="4691" spans="1:13" x14ac:dyDescent="0.55000000000000004">
      <c r="A4691" s="32" t="str">
        <f>IF(Weighting!$P$11&gt;0,B4691,"")</f>
        <v/>
      </c>
      <c r="B4691" t="e">
        <f>Weighting!$C$11</f>
        <v>#DIV/0!</v>
      </c>
      <c r="C4691" t="e">
        <f>Weighting!$F$11</f>
        <v>#NUM!</v>
      </c>
      <c r="D4691" t="e">
        <f>IF(C4691=1,'Data Transformation'!$G$3+0.5*'Data Transformation'!$W$25,IF(C4692=1,D4692-'Data Transformation'!$W$25,FALSE))</f>
        <v>#NUM!</v>
      </c>
      <c r="E4691">
        <f t="array" ref="E4691">IF(ISLOGICAL(D4691),"",FREQUENCY(IF('Data Transformation'!$B$425:$B$8425='Bin Analysis'!$B4683,'Data Transformation'!$G$425:$G$8425),D4691))</f>
        <v>2001</v>
      </c>
      <c r="F4691">
        <f t="shared" si="585"/>
        <v>0</v>
      </c>
      <c r="G4691">
        <f>Weighting!$H$11</f>
        <v>0</v>
      </c>
      <c r="H4691">
        <f t="array" ref="H4691">FREQUENCY(IF('Data Transformation'!$B$4:$B$8425=B4683,'Data Transformation'!$G$4:$G$8425),'Bin Analysis'!$B4691)</f>
        <v>2073</v>
      </c>
      <c r="I4691">
        <f t="shared" si="586"/>
        <v>0</v>
      </c>
      <c r="J4691">
        <f t="shared" si="587"/>
        <v>0</v>
      </c>
      <c r="K4691">
        <f>J4691*Weighting!$W$11</f>
        <v>0</v>
      </c>
      <c r="M4691" s="14"/>
    </row>
    <row r="4692" spans="1:13" x14ac:dyDescent="0.55000000000000004">
      <c r="A4692" s="32" t="str">
        <f>IF(Weighting!$P$12&gt;0,B4692,"")</f>
        <v/>
      </c>
      <c r="B4692" t="e">
        <f>Weighting!$C$12</f>
        <v>#DIV/0!</v>
      </c>
      <c r="C4692" t="e">
        <f>Weighting!$F$12</f>
        <v>#NUM!</v>
      </c>
      <c r="D4692" t="e">
        <f>IF(C4692=1,'Data Transformation'!$G$3+0.5*'Data Transformation'!$W$25,IF(C4693=1,D4693-'Data Transformation'!$W$25,FALSE))</f>
        <v>#NUM!</v>
      </c>
      <c r="E4692">
        <f t="array" ref="E4692">IF(ISLOGICAL(D4692),"",FREQUENCY(IF('Data Transformation'!$B$425:$B$8425='Bin Analysis'!$B4683,'Data Transformation'!$G$425:$G$8425),D4692))</f>
        <v>2001</v>
      </c>
      <c r="F4692">
        <f t="shared" si="585"/>
        <v>0</v>
      </c>
      <c r="G4692">
        <f>Weighting!$H$12</f>
        <v>0</v>
      </c>
      <c r="H4692">
        <f t="array" ref="H4692">FREQUENCY(IF('Data Transformation'!$B$4:$B$8425=B4683,'Data Transformation'!$G$4:$G$8425),'Bin Analysis'!$B4692)</f>
        <v>2073</v>
      </c>
      <c r="I4692">
        <f t="shared" si="586"/>
        <v>0</v>
      </c>
      <c r="J4692">
        <f t="shared" si="587"/>
        <v>0</v>
      </c>
      <c r="K4692">
        <f>J4692*Weighting!$W$12</f>
        <v>0</v>
      </c>
      <c r="M4692" s="14"/>
    </row>
    <row r="4693" spans="1:13" x14ac:dyDescent="0.55000000000000004">
      <c r="A4693" s="32" t="str">
        <f>IF(Weighting!$P$13&gt;0,B4693,"")</f>
        <v/>
      </c>
      <c r="B4693" t="e">
        <f>Weighting!$C$13</f>
        <v>#DIV/0!</v>
      </c>
      <c r="C4693" t="e">
        <f>Weighting!$F$13</f>
        <v>#NUM!</v>
      </c>
      <c r="D4693" t="e">
        <f>IF(C4693=1,'Data Transformation'!$G$3+0.5*'Data Transformation'!$W$25,IF(C4694=1,D4694-'Data Transformation'!$W$25,FALSE))</f>
        <v>#NUM!</v>
      </c>
      <c r="E4693">
        <f t="array" ref="E4693">IF(ISLOGICAL(D4693),"",FREQUENCY(IF('Data Transformation'!$B$425:$B$8425='Bin Analysis'!$B4683,'Data Transformation'!$G$425:$G$8425),D4693))</f>
        <v>2001</v>
      </c>
      <c r="F4693">
        <f t="shared" si="585"/>
        <v>0</v>
      </c>
      <c r="G4693">
        <f>Weighting!$H$13</f>
        <v>0</v>
      </c>
      <c r="H4693">
        <f t="array" ref="H4693">FREQUENCY(IF('Data Transformation'!$B$4:$B$8425=B4683,'Data Transformation'!$G$4:$G$8425),'Bin Analysis'!$B4693)</f>
        <v>2073</v>
      </c>
      <c r="I4693">
        <f t="shared" si="586"/>
        <v>0</v>
      </c>
      <c r="J4693">
        <f t="shared" si="587"/>
        <v>0</v>
      </c>
      <c r="K4693">
        <f>J4693*Weighting!$W$13</f>
        <v>0</v>
      </c>
      <c r="M4693" s="14"/>
    </row>
    <row r="4694" spans="1:13" x14ac:dyDescent="0.55000000000000004">
      <c r="A4694" s="32" t="str">
        <f>IF(Weighting!$P$14&gt;0,B4694,"")</f>
        <v/>
      </c>
      <c r="B4694" t="e">
        <f>Weighting!$C$14</f>
        <v>#DIV/0!</v>
      </c>
      <c r="C4694" t="e">
        <f>Weighting!$F$14</f>
        <v>#NUM!</v>
      </c>
      <c r="D4694" t="e">
        <f>IF(C4694=1,'Data Transformation'!$G$3+0.5*'Data Transformation'!$W$25,IF(C4695=1,D4695-'Data Transformation'!$W$25,FALSE))</f>
        <v>#NUM!</v>
      </c>
      <c r="E4694">
        <f t="array" ref="E4694">IF(ISLOGICAL(D4694),"",FREQUENCY(IF('Data Transformation'!$B$425:$B$8425='Bin Analysis'!$B4683,'Data Transformation'!$G$425:$G$8425),D4694))</f>
        <v>2001</v>
      </c>
      <c r="F4694">
        <f t="shared" si="585"/>
        <v>0</v>
      </c>
      <c r="G4694">
        <f>Weighting!$H$14</f>
        <v>0</v>
      </c>
      <c r="H4694">
        <f t="array" ref="H4694">FREQUENCY(IF('Data Transformation'!$B$4:$B$8425=B4683,'Data Transformation'!$G$4:$G$8425),'Bin Analysis'!$B4694)</f>
        <v>2073</v>
      </c>
      <c r="I4694">
        <f t="shared" si="586"/>
        <v>0</v>
      </c>
      <c r="J4694">
        <f t="shared" si="587"/>
        <v>0</v>
      </c>
      <c r="K4694">
        <f>J4694*Weighting!$W$14</f>
        <v>0</v>
      </c>
      <c r="M4694" s="14"/>
    </row>
    <row r="4695" spans="1:13" x14ac:dyDescent="0.55000000000000004">
      <c r="A4695" s="32" t="str">
        <f>IF(Weighting!$P$15&gt;0,B4695,"")</f>
        <v/>
      </c>
      <c r="B4695" t="e">
        <f>Weighting!$C$15</f>
        <v>#DIV/0!</v>
      </c>
      <c r="C4695" t="e">
        <f>Weighting!$F$15</f>
        <v>#NUM!</v>
      </c>
      <c r="D4695" t="e">
        <f>IF(C4695=1,'Data Transformation'!$G$3+0.5*'Data Transformation'!$W$25,IF(C4696=1,D4696-'Data Transformation'!$W$25,FALSE))</f>
        <v>#NUM!</v>
      </c>
      <c r="E4695">
        <f t="array" ref="E4695">IF(ISLOGICAL(D4695),"",FREQUENCY(IF('Data Transformation'!$B$425:$B$8425='Bin Analysis'!$B4683,'Data Transformation'!$G$425:$G$8425),D4695))</f>
        <v>2001</v>
      </c>
      <c r="F4695">
        <f t="shared" si="585"/>
        <v>0</v>
      </c>
      <c r="G4695">
        <f>Weighting!$H$15</f>
        <v>0</v>
      </c>
      <c r="H4695">
        <f t="array" ref="H4695">FREQUENCY(IF('Data Transformation'!$B$4:$B$8425=B4683,'Data Transformation'!$G$4:$G$8425),'Bin Analysis'!$B4695)</f>
        <v>2073</v>
      </c>
      <c r="I4695">
        <f t="shared" si="586"/>
        <v>0</v>
      </c>
      <c r="J4695">
        <f t="shared" si="587"/>
        <v>0</v>
      </c>
      <c r="K4695">
        <f>J4695*Weighting!$W$15</f>
        <v>0</v>
      </c>
      <c r="M4695" s="14"/>
    </row>
    <row r="4696" spans="1:13" x14ac:dyDescent="0.55000000000000004">
      <c r="A4696" s="32" t="str">
        <f>IF(Weighting!$P$16&gt;0,B4696,"")</f>
        <v/>
      </c>
      <c r="B4696" t="e">
        <f>Weighting!$C$16</f>
        <v>#DIV/0!</v>
      </c>
      <c r="C4696" t="e">
        <f>Weighting!$F$16</f>
        <v>#NUM!</v>
      </c>
      <c r="D4696" t="e">
        <f>IF(C4696=1,'Data Transformation'!$G$3+0.5*'Data Transformation'!$W$25,IF(C4697=1,D4697-'Data Transformation'!$W$25,FALSE))</f>
        <v>#NUM!</v>
      </c>
      <c r="E4696">
        <f t="array" ref="E4696">IF(ISLOGICAL(D4696),"",FREQUENCY(IF('Data Transformation'!$B$425:$B$8425='Bin Analysis'!$B4683,'Data Transformation'!$G$425:$G$8425),D4696))</f>
        <v>2001</v>
      </c>
      <c r="F4696">
        <f t="shared" si="585"/>
        <v>0</v>
      </c>
      <c r="G4696">
        <f>Weighting!$H$16</f>
        <v>0</v>
      </c>
      <c r="H4696">
        <f t="array" ref="H4696">FREQUENCY(IF('Data Transformation'!$B$4:$B$8425=B4683,'Data Transformation'!$G$4:$G$8425),'Bin Analysis'!$B4696)</f>
        <v>2073</v>
      </c>
      <c r="I4696">
        <f t="shared" si="586"/>
        <v>0</v>
      </c>
      <c r="J4696">
        <f t="shared" si="587"/>
        <v>0</v>
      </c>
      <c r="K4696">
        <f>J4696*Weighting!$W$16</f>
        <v>0</v>
      </c>
      <c r="M4696" s="14"/>
    </row>
    <row r="4697" spans="1:13" x14ac:dyDescent="0.55000000000000004">
      <c r="A4697" s="32" t="str">
        <f>IF(Weighting!$P$17&gt;0,B4697,"")</f>
        <v/>
      </c>
      <c r="B4697" t="e">
        <f>Weighting!$C$17</f>
        <v>#DIV/0!</v>
      </c>
      <c r="C4697" t="e">
        <f>Weighting!$F$17</f>
        <v>#NUM!</v>
      </c>
      <c r="D4697" t="e">
        <f>IF(C4697=1,'Data Transformation'!$G$3+0.5*'Data Transformation'!$W$25,IF(C4698=1,D4698-'Data Transformation'!$W$25,FALSE))</f>
        <v>#NUM!</v>
      </c>
      <c r="E4697">
        <f t="array" ref="E4697">IF(ISLOGICAL(D4697),"",FREQUENCY(IF('Data Transformation'!$B$425:$B$8425='Bin Analysis'!$B4683,'Data Transformation'!$G$425:$G$8425),D4697))</f>
        <v>2001</v>
      </c>
      <c r="F4697">
        <f t="shared" si="585"/>
        <v>0</v>
      </c>
      <c r="G4697">
        <f>Weighting!$H$17</f>
        <v>0</v>
      </c>
      <c r="H4697">
        <f t="array" ref="H4697">FREQUENCY(IF('Data Transformation'!$B$4:$B$8425=B4683,'Data Transformation'!$G$4:$G$8425),'Bin Analysis'!$B4697)</f>
        <v>2073</v>
      </c>
      <c r="I4697">
        <f t="shared" si="586"/>
        <v>0</v>
      </c>
      <c r="J4697">
        <f t="shared" si="587"/>
        <v>0</v>
      </c>
      <c r="K4697">
        <f>J4697*Weighting!$W$17</f>
        <v>0</v>
      </c>
      <c r="M4697" s="14"/>
    </row>
    <row r="4698" spans="1:13" x14ac:dyDescent="0.55000000000000004">
      <c r="A4698" s="32" t="str">
        <f>IF(Weighting!$P$18&gt;0,B4698,"")</f>
        <v/>
      </c>
      <c r="B4698" t="e">
        <f>Weighting!$C$18</f>
        <v>#DIV/0!</v>
      </c>
      <c r="C4698" t="e">
        <f>Weighting!$F$18</f>
        <v>#NUM!</v>
      </c>
      <c r="D4698" t="e">
        <f>IF(C4698=1,'Data Transformation'!$G$3+0.5*'Data Transformation'!$W$25,IF(C4699=1,D4699-'Data Transformation'!$W$25,FALSE))</f>
        <v>#NUM!</v>
      </c>
      <c r="E4698">
        <f t="array" ref="E4698">IF(ISLOGICAL(D4698),"",FREQUENCY(IF('Data Transformation'!$B$425:$B$8425='Bin Analysis'!$B4683,'Data Transformation'!$G$425:$G$8425),D4698))</f>
        <v>2001</v>
      </c>
      <c r="F4698">
        <f t="shared" si="585"/>
        <v>0</v>
      </c>
      <c r="G4698">
        <f>Weighting!$H$18</f>
        <v>0</v>
      </c>
      <c r="H4698">
        <f t="array" ref="H4698">FREQUENCY(IF('Data Transformation'!$B$4:$B$8425=B4683,'Data Transformation'!$G$4:$G$8425),'Bin Analysis'!$B4698)</f>
        <v>2073</v>
      </c>
      <c r="I4698">
        <f t="shared" si="586"/>
        <v>0</v>
      </c>
      <c r="J4698">
        <f t="shared" si="587"/>
        <v>0</v>
      </c>
      <c r="K4698">
        <f>J4698*Weighting!$W$18</f>
        <v>0</v>
      </c>
      <c r="M4698" s="14"/>
    </row>
    <row r="4699" spans="1:13" x14ac:dyDescent="0.55000000000000004">
      <c r="A4699" s="32" t="str">
        <f>IF(Weighting!$P$19&gt;0,B4699,"")</f>
        <v/>
      </c>
      <c r="B4699" t="e">
        <f>Weighting!$C$19</f>
        <v>#DIV/0!</v>
      </c>
      <c r="C4699" t="e">
        <f>Weighting!$F$19</f>
        <v>#NUM!</v>
      </c>
      <c r="D4699" t="e">
        <f>IF(C4699=1,'Data Transformation'!$G$3+0.5*'Data Transformation'!$W$25,IF(C4700=1,D4700-'Data Transformation'!$W$25,FALSE))</f>
        <v>#NUM!</v>
      </c>
      <c r="E4699">
        <f t="array" ref="E4699">IF(ISLOGICAL(D4699),"",FREQUENCY(IF('Data Transformation'!$B$425:$B$8425='Bin Analysis'!$B4683,'Data Transformation'!$G$425:$G$8425),D4699))</f>
        <v>2001</v>
      </c>
      <c r="F4699">
        <f t="shared" si="585"/>
        <v>0</v>
      </c>
      <c r="G4699">
        <f>Weighting!$H$19</f>
        <v>0</v>
      </c>
      <c r="H4699">
        <f t="array" ref="H4699">FREQUENCY(IF('Data Transformation'!$B$4:$B$8425=B4683,'Data Transformation'!$G$4:$G$8425),'Bin Analysis'!$B4699)</f>
        <v>2073</v>
      </c>
      <c r="I4699">
        <f t="shared" si="586"/>
        <v>0</v>
      </c>
      <c r="J4699">
        <f t="shared" si="587"/>
        <v>0</v>
      </c>
      <c r="K4699">
        <f>J4699*Weighting!$W$19</f>
        <v>0</v>
      </c>
      <c r="M4699" s="14"/>
    </row>
    <row r="4700" spans="1:13" x14ac:dyDescent="0.55000000000000004">
      <c r="A4700" s="32" t="str">
        <f>IF(Weighting!$P$20&gt;0,B4700,"")</f>
        <v/>
      </c>
      <c r="B4700" t="e">
        <f>Weighting!$C$20</f>
        <v>#DIV/0!</v>
      </c>
      <c r="C4700" t="e">
        <f>Weighting!$F$20</f>
        <v>#NUM!</v>
      </c>
      <c r="D4700" t="e">
        <f>IF(C4700=1,'Data Transformation'!$G$3+0.5*'Data Transformation'!$W$25,IF(C4701=1,D4701-'Data Transformation'!$W$25,FALSE))</f>
        <v>#NUM!</v>
      </c>
      <c r="E4700">
        <f t="array" ref="E4700">IF(ISLOGICAL(D4700),"",FREQUENCY(IF('Data Transformation'!$B$425:$B$8425='Bin Analysis'!$B4683,'Data Transformation'!$G$425:$G$8425),D4700))</f>
        <v>2001</v>
      </c>
      <c r="F4700">
        <f t="shared" si="585"/>
        <v>0</v>
      </c>
      <c r="G4700">
        <f>Weighting!$H$20</f>
        <v>0</v>
      </c>
      <c r="H4700">
        <f t="array" ref="H4700">FREQUENCY(IF('Data Transformation'!$B$4:$B$8425=B4683,'Data Transformation'!$G$4:$G$8425),'Bin Analysis'!$B4700)</f>
        <v>2073</v>
      </c>
      <c r="I4700">
        <f t="shared" si="586"/>
        <v>0</v>
      </c>
      <c r="J4700">
        <f t="shared" si="587"/>
        <v>0</v>
      </c>
      <c r="K4700">
        <f>J4700*Weighting!$W$20</f>
        <v>0</v>
      </c>
      <c r="M4700" s="14"/>
    </row>
    <row r="4701" spans="1:13" x14ac:dyDescent="0.55000000000000004">
      <c r="A4701" s="32" t="str">
        <f>IF(Weighting!$P$21&gt;0,B4701,"")</f>
        <v/>
      </c>
      <c r="B4701" t="e">
        <f>Weighting!$C$21</f>
        <v>#DIV/0!</v>
      </c>
      <c r="C4701" t="e">
        <f>Weighting!$F$21</f>
        <v>#NUM!</v>
      </c>
      <c r="D4701" t="e">
        <f>IF(C4701=1,'Data Transformation'!$G$3+0.5*'Data Transformation'!$W$25,IF(C4702=1,D4702-'Data Transformation'!$W$25,FALSE))</f>
        <v>#NUM!</v>
      </c>
      <c r="E4701">
        <f t="array" ref="E4701">IF(ISLOGICAL(D4701),"",FREQUENCY(IF('Data Transformation'!$B$425:$B$8425='Bin Analysis'!$B4683,'Data Transformation'!$G$425:$G$8425),D4701))</f>
        <v>2001</v>
      </c>
      <c r="F4701">
        <f t="shared" si="585"/>
        <v>0</v>
      </c>
      <c r="G4701">
        <f>Weighting!$H$21</f>
        <v>0</v>
      </c>
      <c r="H4701">
        <f t="array" ref="H4701">FREQUENCY(IF('Data Transformation'!$B$4:$B$8425=B4683,'Data Transformation'!$G$4:$G$8425),'Bin Analysis'!$B4701)</f>
        <v>2073</v>
      </c>
      <c r="I4701">
        <f t="shared" si="586"/>
        <v>0</v>
      </c>
      <c r="J4701">
        <f t="shared" si="587"/>
        <v>0</v>
      </c>
      <c r="K4701">
        <f>J4701*Weighting!$W$21</f>
        <v>0</v>
      </c>
      <c r="M4701" s="14"/>
    </row>
    <row r="4702" spans="1:13" x14ac:dyDescent="0.55000000000000004">
      <c r="A4702" s="32" t="str">
        <f>IF(Weighting!$P$22&gt;0,B4702,"")</f>
        <v/>
      </c>
      <c r="B4702" t="e">
        <f>Weighting!$C$22</f>
        <v>#DIV/0!</v>
      </c>
      <c r="C4702" t="e">
        <f>Weighting!$F$22</f>
        <v>#NUM!</v>
      </c>
      <c r="D4702" t="e">
        <f>IF(C4702=1,'Data Transformation'!$G$3+0.5*'Data Transformation'!$W$25,IF(C4703=1,D4703-'Data Transformation'!$W$25,FALSE))</f>
        <v>#NUM!</v>
      </c>
      <c r="E4702">
        <f t="array" ref="E4702">IF(ISLOGICAL(D4702),"",FREQUENCY(IF('Data Transformation'!$B$425:$B$8425='Bin Analysis'!$B4683,'Data Transformation'!$G$425:$G$8425),D4702))</f>
        <v>2001</v>
      </c>
      <c r="F4702">
        <f t="shared" si="585"/>
        <v>0</v>
      </c>
      <c r="G4702">
        <f>Weighting!$H$22</f>
        <v>0</v>
      </c>
      <c r="H4702">
        <f t="array" ref="H4702">FREQUENCY(IF('Data Transformation'!$B$4:$B$8425=B4683,'Data Transformation'!$G$4:$G$8425),'Bin Analysis'!$B4702)</f>
        <v>2073</v>
      </c>
      <c r="I4702">
        <f t="shared" si="586"/>
        <v>0</v>
      </c>
      <c r="J4702">
        <f t="shared" si="587"/>
        <v>0</v>
      </c>
      <c r="K4702">
        <f>J4702*Weighting!$W$22</f>
        <v>0</v>
      </c>
      <c r="M4702" s="14"/>
    </row>
    <row r="4703" spans="1:13" x14ac:dyDescent="0.55000000000000004">
      <c r="A4703" s="32" t="str">
        <f>IF(Weighting!$P$23&gt;0,B4703,"")</f>
        <v/>
      </c>
      <c r="B4703" t="e">
        <f>Weighting!$C$23</f>
        <v>#DIV/0!</v>
      </c>
      <c r="C4703" t="e">
        <f>Weighting!$F$23</f>
        <v>#NUM!</v>
      </c>
      <c r="D4703" t="e">
        <f>IF(C4703=1,'Data Transformation'!$G$3+0.5*'Data Transformation'!$W$25,IF(C4704=1,D4704-'Data Transformation'!$W$25,FALSE))</f>
        <v>#NUM!</v>
      </c>
      <c r="E4703">
        <f t="array" ref="E4703">IF(ISLOGICAL(D4703),"",FREQUENCY(IF('Data Transformation'!$B$425:$B$8425='Bin Analysis'!$B4683,'Data Transformation'!$G$425:$G$8425),D4703))</f>
        <v>2001</v>
      </c>
      <c r="F4703">
        <f t="shared" si="585"/>
        <v>0</v>
      </c>
      <c r="G4703">
        <f>Weighting!$H$23</f>
        <v>0</v>
      </c>
      <c r="H4703">
        <f t="array" ref="H4703">FREQUENCY(IF('Data Transformation'!$B$4:$B$8425=B4683,'Data Transformation'!$G$4:$G$8425),'Bin Analysis'!$B4703)</f>
        <v>2073</v>
      </c>
      <c r="I4703">
        <f t="shared" si="586"/>
        <v>0</v>
      </c>
      <c r="J4703">
        <f t="shared" si="587"/>
        <v>0</v>
      </c>
      <c r="K4703">
        <f>J4703*Weighting!$W$23</f>
        <v>0</v>
      </c>
      <c r="M4703" s="14"/>
    </row>
    <row r="4704" spans="1:13" x14ac:dyDescent="0.55000000000000004">
      <c r="A4704" s="32" t="str">
        <f>IF(Weighting!$P$24&gt;0,B4704,"")</f>
        <v/>
      </c>
      <c r="B4704" t="e">
        <f>Weighting!$C$24</f>
        <v>#DIV/0!</v>
      </c>
      <c r="C4704" t="e">
        <f>Weighting!$F$24</f>
        <v>#NUM!</v>
      </c>
      <c r="D4704" t="e">
        <f>IF(C4704=1,'Data Transformation'!$G$3+0.5*'Data Transformation'!$W$25,IF(C4705=1,D4705-'Data Transformation'!$W$25,FALSE))</f>
        <v>#NUM!</v>
      </c>
      <c r="E4704">
        <f t="array" ref="E4704">IF(ISLOGICAL(D4704),"",FREQUENCY(IF('Data Transformation'!$B$425:$B$8425='Bin Analysis'!$B4683,'Data Transformation'!$G$425:$G$8425),D4704))</f>
        <v>2001</v>
      </c>
      <c r="F4704">
        <f t="shared" si="585"/>
        <v>0</v>
      </c>
      <c r="G4704">
        <f>Weighting!$H$24</f>
        <v>0</v>
      </c>
      <c r="H4704">
        <f t="array" ref="H4704">FREQUENCY(IF('Data Transformation'!$B$4:$B$8425=B4683,'Data Transformation'!$G$4:$G$8425),'Bin Analysis'!$B4704)</f>
        <v>2073</v>
      </c>
      <c r="I4704">
        <f t="shared" si="586"/>
        <v>0</v>
      </c>
      <c r="J4704">
        <f t="shared" si="587"/>
        <v>0</v>
      </c>
      <c r="K4704">
        <f>J4704*Weighting!$W$24</f>
        <v>0</v>
      </c>
      <c r="M4704" s="14"/>
    </row>
    <row r="4705" spans="1:25" x14ac:dyDescent="0.55000000000000004">
      <c r="A4705" s="32" t="str">
        <f>IF(Weighting!$P$25&gt;0,B4705,"")</f>
        <v/>
      </c>
      <c r="B4705" t="e">
        <f>Weighting!$C$25</f>
        <v>#DIV/0!</v>
      </c>
      <c r="C4705" t="e">
        <f>Weighting!$F$25</f>
        <v>#NUM!</v>
      </c>
      <c r="D4705" t="e">
        <f>IF(C4705=1,'Data Transformation'!$G$3+0.5*'Data Transformation'!$W$25,IF(C4706=1,D4706-'Data Transformation'!$W$25,FALSE))</f>
        <v>#NUM!</v>
      </c>
      <c r="E4705">
        <f t="array" ref="E4705">IF(ISLOGICAL(D4705),"",FREQUENCY(IF('Data Transformation'!$B$425:$B$8425='Bin Analysis'!$B4683,'Data Transformation'!$G$425:$G$8425),D4705))</f>
        <v>2001</v>
      </c>
      <c r="F4705">
        <f t="shared" si="585"/>
        <v>0</v>
      </c>
      <c r="G4705">
        <f>Weighting!$H$25</f>
        <v>0</v>
      </c>
      <c r="H4705">
        <f t="array" ref="H4705">FREQUENCY(IF('Data Transformation'!$B$4:$B$8425=B4683,'Data Transformation'!$G$4:$G$8425),'Bin Analysis'!$B4705)</f>
        <v>2073</v>
      </c>
      <c r="I4705">
        <f t="shared" si="586"/>
        <v>0</v>
      </c>
      <c r="J4705">
        <f t="shared" si="587"/>
        <v>0</v>
      </c>
      <c r="K4705">
        <f>J4705*Weighting!$W$25</f>
        <v>0</v>
      </c>
      <c r="M4705" s="14"/>
    </row>
    <row r="4706" spans="1:25" x14ac:dyDescent="0.55000000000000004">
      <c r="O4706"/>
      <c r="P4706"/>
      <c r="Q4706"/>
      <c r="R4706"/>
    </row>
    <row r="4707" spans="1:25" ht="23.35" x14ac:dyDescent="0.8">
      <c r="A4707" s="21" t="s">
        <v>0</v>
      </c>
      <c r="B4707" s="21" t="str">
        <f>IFERROR(VLOOKUP(C4707,'Data Transformation'!$L$6:$M$426,2,FALSE),"")</f>
        <v/>
      </c>
      <c r="C4707" s="21">
        <f>C4683+1</f>
        <v>196</v>
      </c>
      <c r="D4707" s="21"/>
      <c r="E4707" s="21"/>
      <c r="F4707" s="21"/>
      <c r="G4707" s="21"/>
      <c r="H4707" s="22"/>
      <c r="I4707" s="22"/>
      <c r="J4707" s="22"/>
      <c r="K4707" s="21"/>
      <c r="L4707" s="21" t="str">
        <f>B4707</f>
        <v/>
      </c>
      <c r="M4707" s="23" t="e">
        <f>INDEX('Data Transformation'!$O$4:$O$424,MATCH($B4707,'Data Transformation'!$M$4:$M$424,0),MATCH($M$2,'Data Transformation'!$O$3,0))</f>
        <v>#N/A</v>
      </c>
      <c r="N4707" s="27" t="e">
        <f>IF('Input and Summary Results'!$J$16="minimum",'Bin Analysis'!X4708/(M4707-1),'Bin Analysis'!Y4707/('Bin Analysis'!M4707-1))</f>
        <v>#N/A</v>
      </c>
      <c r="O4707" s="27" t="e">
        <f>IF(M4707=FALSE,NA(),(VLOOKUP(1,C4710:K4729,4,FALSE))/(M4707-1))</f>
        <v>#N/A</v>
      </c>
      <c r="P4707" s="27" t="e">
        <f>IF(M4707=FALSE,NA(),SUM(J4710:J4729)/Weighting!$S$5)</f>
        <v>#N/A</v>
      </c>
      <c r="Q4707" s="27" t="e">
        <f>IF(M4707=FALSE,NA(),SUM(K4710:K4729)/Weighting!$S$6)</f>
        <v>#N/A</v>
      </c>
      <c r="R4707" s="27" t="e">
        <f>IF(M4707=FALSE,NA(),(VLOOKUP(1,G4710:K4729,3,FALSE))/(M4707-1))</f>
        <v>#N/A</v>
      </c>
      <c r="S4707" s="22" t="e">
        <f>IF(M4707=FALSE,NA(),IF(SUM(J4710:J4729)=2,"yes","no"))</f>
        <v>#N/A</v>
      </c>
      <c r="X4707" s="2" cm="2">
        <f t="array" ref="X4707:X4708">FREQUENCY(IF('Data Transformation'!$B$425:$B$6424='Bin Analysis'!L4707,'Data Transformation'!$G$425:$G$6424),'Data Transformation'!$U$11)</f>
        <v>0</v>
      </c>
      <c r="Y4707" s="2" cm="2">
        <f t="array" ref="Y4707:Y4708">FREQUENCY(IF('Data Transformation'!$B$425:$B$6424='Bin Analysis'!L4707,'Data Transformation'!$G$425:$G$6424),'Data Transformation'!$U$12)</f>
        <v>0</v>
      </c>
    </row>
    <row r="4708" spans="1:25" x14ac:dyDescent="0.55000000000000004">
      <c r="A4708" s="14" t="s">
        <v>67</v>
      </c>
      <c r="B4708" t="s">
        <v>47</v>
      </c>
      <c r="C4708" t="s">
        <v>5</v>
      </c>
      <c r="D4708" t="s">
        <v>100</v>
      </c>
      <c r="E4708" t="s">
        <v>101</v>
      </c>
      <c r="F4708" t="s">
        <v>102</v>
      </c>
      <c r="G4708" t="s">
        <v>70</v>
      </c>
      <c r="H4708" t="s">
        <v>31</v>
      </c>
      <c r="I4708" t="s">
        <v>32</v>
      </c>
      <c r="J4708" t="s">
        <v>46</v>
      </c>
      <c r="K4708" s="14" t="s">
        <v>45</v>
      </c>
      <c r="M4708" s="14"/>
      <c r="X4708" s="2">
        <v>0</v>
      </c>
      <c r="Y4708" s="2">
        <v>0</v>
      </c>
    </row>
    <row r="4709" spans="1:25" x14ac:dyDescent="0.55000000000000004">
      <c r="A4709" s="32"/>
      <c r="D4709" t="e">
        <f>IF(C4709=1,'Data Transformation'!$G$3+0.5*'Data Transformation'!$W$25,IF(C4710=1,D4710-'Data Transformation'!$W$25,FALSE))</f>
        <v>#NUM!</v>
      </c>
      <c r="E4709">
        <f t="array" ref="E4709">IF(ISLOGICAL(D4709),"",FREQUENCY(IF('Data Transformation'!$B$425:$B$8425='Bin Analysis'!$B4707,'Data Transformation'!$G$425:$G$8425),D4709))</f>
        <v>2001</v>
      </c>
      <c r="F4709" t="e">
        <f>IF(ISLOGICAL(D4709),"",E4709-E4708)</f>
        <v>#VALUE!</v>
      </c>
      <c r="M4709" s="14"/>
    </row>
    <row r="4710" spans="1:25" x14ac:dyDescent="0.55000000000000004">
      <c r="A4710" s="32" t="e">
        <f>IF(Weighting!$P$6&gt;0,B4710,"")</f>
        <v>#NUM!</v>
      </c>
      <c r="B4710" t="e">
        <f>Weighting!$C$6</f>
        <v>#DIV/0!</v>
      </c>
      <c r="C4710" t="e">
        <f>Weighting!$F$6</f>
        <v>#NUM!</v>
      </c>
      <c r="D4710" t="e">
        <f>IF(C4710=1,'Data Transformation'!$G$3+0.5*'Data Transformation'!$W$25,IF(C4711=1,D4711-'Data Transformation'!$W$25,FALSE))</f>
        <v>#NUM!</v>
      </c>
      <c r="E4710">
        <f t="array" ref="E4710">IF(ISLOGICAL(D4710),"",FREQUENCY(IF('Data Transformation'!$B$425:$B$8425='Bin Analysis'!$B4707,'Data Transformation'!$G$425:$G$8425),D4710))</f>
        <v>2001</v>
      </c>
      <c r="F4710">
        <f>IF(ISLOGICAL(D4710),"",E4710-E4709)</f>
        <v>0</v>
      </c>
      <c r="G4710">
        <f>Weighting!$H$6</f>
        <v>1</v>
      </c>
      <c r="H4710">
        <f t="array" ref="H4710">FREQUENCY(IF('Data Transformation'!$B$4:$B$8425=B4707,'Data Transformation'!$G$4:$G$8425),'Bin Analysis'!$B4710)</f>
        <v>2073</v>
      </c>
      <c r="I4710">
        <f>H4710-H4709</f>
        <v>2073</v>
      </c>
      <c r="J4710">
        <f>IF(I4710=0,0,1)</f>
        <v>1</v>
      </c>
      <c r="K4710" t="e">
        <f>J4710*Weighting!$W$6</f>
        <v>#NUM!</v>
      </c>
      <c r="M4710" s="14"/>
    </row>
    <row r="4711" spans="1:25" x14ac:dyDescent="0.55000000000000004">
      <c r="A4711" s="32" t="str">
        <f>IF(Weighting!$P$7&gt;0,B4711,"")</f>
        <v/>
      </c>
      <c r="B4711" t="e">
        <f>Weighting!$C$7</f>
        <v>#DIV/0!</v>
      </c>
      <c r="C4711" t="e">
        <f>Weighting!$F$7</f>
        <v>#NUM!</v>
      </c>
      <c r="D4711" t="e">
        <f>IF(C4711=1,'Data Transformation'!$G$3+0.5*'Data Transformation'!$W$25,IF(C4712=1,D4712-'Data Transformation'!$W$25,FALSE))</f>
        <v>#NUM!</v>
      </c>
      <c r="E4711">
        <f t="array" ref="E4711">IF(ISLOGICAL(D4711),"",FREQUENCY(IF('Data Transformation'!$B$425:$B$8425='Bin Analysis'!$B4707,'Data Transformation'!$G$425:$G$8425),D4711))</f>
        <v>2001</v>
      </c>
      <c r="F4711">
        <f t="shared" ref="F4711:F4729" si="588">IF(ISLOGICAL(D4711),"",E4711-E4710)</f>
        <v>0</v>
      </c>
      <c r="G4711">
        <f>Weighting!$H$7</f>
        <v>0</v>
      </c>
      <c r="H4711">
        <f t="array" ref="H4711">FREQUENCY(IF('Data Transformation'!$B$4:$B$8425=B4707,'Data Transformation'!$G$4:$G$8425),'Bin Analysis'!$B4711)</f>
        <v>2073</v>
      </c>
      <c r="I4711">
        <f t="shared" ref="I4711:I4729" si="589">H4711-H4710</f>
        <v>0</v>
      </c>
      <c r="J4711">
        <f>IF(I4711=0,0,1)</f>
        <v>0</v>
      </c>
      <c r="K4711">
        <f>J4711*Weighting!$W$7</f>
        <v>0</v>
      </c>
      <c r="M4711" s="14"/>
    </row>
    <row r="4712" spans="1:25" x14ac:dyDescent="0.55000000000000004">
      <c r="A4712" s="32" t="str">
        <f>IF(Weighting!$P$8&gt;0,B4712,"")</f>
        <v/>
      </c>
      <c r="B4712" t="e">
        <f>Weighting!$C$8</f>
        <v>#DIV/0!</v>
      </c>
      <c r="C4712" t="e">
        <f>Weighting!$F$8</f>
        <v>#NUM!</v>
      </c>
      <c r="D4712" t="e">
        <f>IF(C4712=1,'Data Transformation'!$G$3+0.5*'Data Transformation'!$W$25,IF(C4713=1,D4713-'Data Transformation'!$W$25,FALSE))</f>
        <v>#NUM!</v>
      </c>
      <c r="E4712">
        <f t="array" ref="E4712">IF(ISLOGICAL(D4712),"",FREQUENCY(IF('Data Transformation'!$B$425:$B$8425='Bin Analysis'!$B4707,'Data Transformation'!$G$425:$G$8425),D4712))</f>
        <v>2001</v>
      </c>
      <c r="F4712">
        <f t="shared" si="588"/>
        <v>0</v>
      </c>
      <c r="G4712">
        <f>Weighting!$H$8</f>
        <v>0</v>
      </c>
      <c r="H4712">
        <f t="array" ref="H4712">FREQUENCY(IF('Data Transformation'!$B$4:$B$8425=B4707,'Data Transformation'!$G$4:$G$8425),'Bin Analysis'!$B4712)</f>
        <v>2073</v>
      </c>
      <c r="I4712">
        <f t="shared" si="589"/>
        <v>0</v>
      </c>
      <c r="J4712">
        <f t="shared" ref="J4712:J4729" si="590">IF(I4712=0,0,1)</f>
        <v>0</v>
      </c>
      <c r="K4712">
        <f>J4712*Weighting!$W$8</f>
        <v>0</v>
      </c>
      <c r="M4712" s="14"/>
    </row>
    <row r="4713" spans="1:25" x14ac:dyDescent="0.55000000000000004">
      <c r="A4713" s="32" t="str">
        <f>IF(Weighting!$P$9&gt;0,B4713,"")</f>
        <v/>
      </c>
      <c r="B4713" s="50" t="e">
        <f>Weighting!$C$9</f>
        <v>#DIV/0!</v>
      </c>
      <c r="C4713" t="e">
        <f>Weighting!$F$9</f>
        <v>#NUM!</v>
      </c>
      <c r="D4713" t="e">
        <f>IF(C4713=1,'Data Transformation'!$G$3+0.5*'Data Transformation'!$W$25,IF(C4714=1,D4714-'Data Transformation'!$W$25,FALSE))</f>
        <v>#NUM!</v>
      </c>
      <c r="E4713">
        <f t="array" ref="E4713">IF(ISLOGICAL(D4713),"",FREQUENCY(IF('Data Transformation'!$B$425:$B$8425='Bin Analysis'!$B4707,'Data Transformation'!$G$425:$G$8425),D4713))</f>
        <v>2001</v>
      </c>
      <c r="F4713">
        <f t="shared" si="588"/>
        <v>0</v>
      </c>
      <c r="G4713">
        <f>Weighting!$H$9</f>
        <v>0</v>
      </c>
      <c r="H4713">
        <f t="array" ref="H4713">FREQUENCY(IF('Data Transformation'!$B$4:$B$8425=B4707,'Data Transformation'!$G$4:$G$8425),'Bin Analysis'!$B4713)</f>
        <v>2073</v>
      </c>
      <c r="I4713">
        <f t="shared" si="589"/>
        <v>0</v>
      </c>
      <c r="J4713">
        <f t="shared" si="590"/>
        <v>0</v>
      </c>
      <c r="K4713">
        <f>J4713*Weighting!$W$9</f>
        <v>0</v>
      </c>
      <c r="M4713" s="14"/>
    </row>
    <row r="4714" spans="1:25" x14ac:dyDescent="0.55000000000000004">
      <c r="A4714" s="32" t="str">
        <f>IF(Weighting!$P$10&gt;0,B4714,"")</f>
        <v/>
      </c>
      <c r="B4714" t="e">
        <f>Weighting!$C$10</f>
        <v>#DIV/0!</v>
      </c>
      <c r="C4714" t="e">
        <f>Weighting!$F$10</f>
        <v>#NUM!</v>
      </c>
      <c r="D4714" t="e">
        <f>IF(C4714=1,'Data Transformation'!$G$3+0.5*'Data Transformation'!$W$25,IF(C4715=1,D4715-'Data Transformation'!$W$25,FALSE))</f>
        <v>#NUM!</v>
      </c>
      <c r="E4714">
        <f t="array" ref="E4714">IF(ISLOGICAL(D4714),"",FREQUENCY(IF('Data Transformation'!$B$425:$B$8425='Bin Analysis'!$B4707,'Data Transformation'!$G$425:$G$8425),D4714))</f>
        <v>2001</v>
      </c>
      <c r="F4714">
        <f t="shared" si="588"/>
        <v>0</v>
      </c>
      <c r="G4714">
        <f>Weighting!$H$10</f>
        <v>0</v>
      </c>
      <c r="H4714">
        <f t="array" ref="H4714">FREQUENCY(IF('Data Transformation'!$B$4:$B$8425=B4707,'Data Transformation'!$G$4:$G$8425),'Bin Analysis'!$B4714)</f>
        <v>2073</v>
      </c>
      <c r="I4714">
        <f t="shared" si="589"/>
        <v>0</v>
      </c>
      <c r="J4714">
        <f t="shared" si="590"/>
        <v>0</v>
      </c>
      <c r="K4714">
        <f>J4714*Weighting!$W$10</f>
        <v>0</v>
      </c>
      <c r="M4714" s="14"/>
    </row>
    <row r="4715" spans="1:25" x14ac:dyDescent="0.55000000000000004">
      <c r="A4715" s="32" t="str">
        <f>IF(Weighting!$P$11&gt;0,B4715,"")</f>
        <v/>
      </c>
      <c r="B4715" t="e">
        <f>Weighting!$C$11</f>
        <v>#DIV/0!</v>
      </c>
      <c r="C4715" t="e">
        <f>Weighting!$F$11</f>
        <v>#NUM!</v>
      </c>
      <c r="D4715" t="e">
        <f>IF(C4715=1,'Data Transformation'!$G$3+0.5*'Data Transformation'!$W$25,IF(C4716=1,D4716-'Data Transformation'!$W$25,FALSE))</f>
        <v>#NUM!</v>
      </c>
      <c r="E4715">
        <f t="array" ref="E4715">IF(ISLOGICAL(D4715),"",FREQUENCY(IF('Data Transformation'!$B$425:$B$8425='Bin Analysis'!$B4707,'Data Transformation'!$G$425:$G$8425),D4715))</f>
        <v>2001</v>
      </c>
      <c r="F4715">
        <f t="shared" si="588"/>
        <v>0</v>
      </c>
      <c r="G4715">
        <f>Weighting!$H$11</f>
        <v>0</v>
      </c>
      <c r="H4715">
        <f t="array" ref="H4715">FREQUENCY(IF('Data Transformation'!$B$4:$B$8425=B4707,'Data Transformation'!$G$4:$G$8425),'Bin Analysis'!$B4715)</f>
        <v>2073</v>
      </c>
      <c r="I4715">
        <f t="shared" si="589"/>
        <v>0</v>
      </c>
      <c r="J4715">
        <f t="shared" si="590"/>
        <v>0</v>
      </c>
      <c r="K4715">
        <f>J4715*Weighting!$W$11</f>
        <v>0</v>
      </c>
      <c r="M4715" s="14"/>
    </row>
    <row r="4716" spans="1:25" x14ac:dyDescent="0.55000000000000004">
      <c r="A4716" s="32" t="str">
        <f>IF(Weighting!$P$12&gt;0,B4716,"")</f>
        <v/>
      </c>
      <c r="B4716" t="e">
        <f>Weighting!$C$12</f>
        <v>#DIV/0!</v>
      </c>
      <c r="C4716" t="e">
        <f>Weighting!$F$12</f>
        <v>#NUM!</v>
      </c>
      <c r="D4716" t="e">
        <f>IF(C4716=1,'Data Transformation'!$G$3+0.5*'Data Transformation'!$W$25,IF(C4717=1,D4717-'Data Transformation'!$W$25,FALSE))</f>
        <v>#NUM!</v>
      </c>
      <c r="E4716">
        <f t="array" ref="E4716">IF(ISLOGICAL(D4716),"",FREQUENCY(IF('Data Transformation'!$B$425:$B$8425='Bin Analysis'!$B4707,'Data Transformation'!$G$425:$G$8425),D4716))</f>
        <v>2001</v>
      </c>
      <c r="F4716">
        <f t="shared" si="588"/>
        <v>0</v>
      </c>
      <c r="G4716">
        <f>Weighting!$H$12</f>
        <v>0</v>
      </c>
      <c r="H4716">
        <f t="array" ref="H4716">FREQUENCY(IF('Data Transformation'!$B$4:$B$8425=B4707,'Data Transformation'!$G$4:$G$8425),'Bin Analysis'!$B4716)</f>
        <v>2073</v>
      </c>
      <c r="I4716">
        <f t="shared" si="589"/>
        <v>0</v>
      </c>
      <c r="J4716">
        <f t="shared" si="590"/>
        <v>0</v>
      </c>
      <c r="K4716">
        <f>J4716*Weighting!$W$12</f>
        <v>0</v>
      </c>
      <c r="M4716" s="14"/>
    </row>
    <row r="4717" spans="1:25" x14ac:dyDescent="0.55000000000000004">
      <c r="A4717" s="32" t="str">
        <f>IF(Weighting!$P$13&gt;0,B4717,"")</f>
        <v/>
      </c>
      <c r="B4717" t="e">
        <f>Weighting!$C$13</f>
        <v>#DIV/0!</v>
      </c>
      <c r="C4717" t="e">
        <f>Weighting!$F$13</f>
        <v>#NUM!</v>
      </c>
      <c r="D4717" t="e">
        <f>IF(C4717=1,'Data Transformation'!$G$3+0.5*'Data Transformation'!$W$25,IF(C4718=1,D4718-'Data Transformation'!$W$25,FALSE))</f>
        <v>#NUM!</v>
      </c>
      <c r="E4717">
        <f t="array" ref="E4717">IF(ISLOGICAL(D4717),"",FREQUENCY(IF('Data Transformation'!$B$425:$B$8425='Bin Analysis'!$B4707,'Data Transformation'!$G$425:$G$8425),D4717))</f>
        <v>2001</v>
      </c>
      <c r="F4717">
        <f t="shared" si="588"/>
        <v>0</v>
      </c>
      <c r="G4717">
        <f>Weighting!$H$13</f>
        <v>0</v>
      </c>
      <c r="H4717">
        <f t="array" ref="H4717">FREQUENCY(IF('Data Transformation'!$B$4:$B$8425=B4707,'Data Transformation'!$G$4:$G$8425),'Bin Analysis'!$B4717)</f>
        <v>2073</v>
      </c>
      <c r="I4717">
        <f t="shared" si="589"/>
        <v>0</v>
      </c>
      <c r="J4717">
        <f t="shared" si="590"/>
        <v>0</v>
      </c>
      <c r="K4717">
        <f>J4717*Weighting!$W$13</f>
        <v>0</v>
      </c>
      <c r="M4717" s="14"/>
    </row>
    <row r="4718" spans="1:25" x14ac:dyDescent="0.55000000000000004">
      <c r="A4718" s="32" t="str">
        <f>IF(Weighting!$P$14&gt;0,B4718,"")</f>
        <v/>
      </c>
      <c r="B4718" t="e">
        <f>Weighting!$C$14</f>
        <v>#DIV/0!</v>
      </c>
      <c r="C4718" t="e">
        <f>Weighting!$F$14</f>
        <v>#NUM!</v>
      </c>
      <c r="D4718" t="e">
        <f>IF(C4718=1,'Data Transformation'!$G$3+0.5*'Data Transformation'!$W$25,IF(C4719=1,D4719-'Data Transformation'!$W$25,FALSE))</f>
        <v>#NUM!</v>
      </c>
      <c r="E4718">
        <f t="array" ref="E4718">IF(ISLOGICAL(D4718),"",FREQUENCY(IF('Data Transformation'!$B$425:$B$8425='Bin Analysis'!$B4707,'Data Transformation'!$G$425:$G$8425),D4718))</f>
        <v>2001</v>
      </c>
      <c r="F4718">
        <f t="shared" si="588"/>
        <v>0</v>
      </c>
      <c r="G4718">
        <f>Weighting!$H$14</f>
        <v>0</v>
      </c>
      <c r="H4718">
        <f t="array" ref="H4718">FREQUENCY(IF('Data Transformation'!$B$4:$B$8425=B4707,'Data Transformation'!$G$4:$G$8425),'Bin Analysis'!$B4718)</f>
        <v>2073</v>
      </c>
      <c r="I4718">
        <f t="shared" si="589"/>
        <v>0</v>
      </c>
      <c r="J4718">
        <f t="shared" si="590"/>
        <v>0</v>
      </c>
      <c r="K4718">
        <f>J4718*Weighting!$W$14</f>
        <v>0</v>
      </c>
      <c r="M4718" s="14"/>
    </row>
    <row r="4719" spans="1:25" x14ac:dyDescent="0.55000000000000004">
      <c r="A4719" s="32" t="str">
        <f>IF(Weighting!$P$15&gt;0,B4719,"")</f>
        <v/>
      </c>
      <c r="B4719" t="e">
        <f>Weighting!$C$15</f>
        <v>#DIV/0!</v>
      </c>
      <c r="C4719" t="e">
        <f>Weighting!$F$15</f>
        <v>#NUM!</v>
      </c>
      <c r="D4719" t="e">
        <f>IF(C4719=1,'Data Transformation'!$G$3+0.5*'Data Transformation'!$W$25,IF(C4720=1,D4720-'Data Transformation'!$W$25,FALSE))</f>
        <v>#NUM!</v>
      </c>
      <c r="E4719">
        <f t="array" ref="E4719">IF(ISLOGICAL(D4719),"",FREQUENCY(IF('Data Transformation'!$B$425:$B$8425='Bin Analysis'!$B4707,'Data Transformation'!$G$425:$G$8425),D4719))</f>
        <v>2001</v>
      </c>
      <c r="F4719">
        <f t="shared" si="588"/>
        <v>0</v>
      </c>
      <c r="G4719">
        <f>Weighting!$H$15</f>
        <v>0</v>
      </c>
      <c r="H4719">
        <f t="array" ref="H4719">FREQUENCY(IF('Data Transformation'!$B$4:$B$8425=B4707,'Data Transformation'!$G$4:$G$8425),'Bin Analysis'!$B4719)</f>
        <v>2073</v>
      </c>
      <c r="I4719">
        <f t="shared" si="589"/>
        <v>0</v>
      </c>
      <c r="J4719">
        <f t="shared" si="590"/>
        <v>0</v>
      </c>
      <c r="K4719">
        <f>J4719*Weighting!$W$15</f>
        <v>0</v>
      </c>
      <c r="M4719" s="14"/>
    </row>
    <row r="4720" spans="1:25" x14ac:dyDescent="0.55000000000000004">
      <c r="A4720" s="32" t="str">
        <f>IF(Weighting!$P$16&gt;0,B4720,"")</f>
        <v/>
      </c>
      <c r="B4720" t="e">
        <f>Weighting!$C$16</f>
        <v>#DIV/0!</v>
      </c>
      <c r="C4720" t="e">
        <f>Weighting!$F$16</f>
        <v>#NUM!</v>
      </c>
      <c r="D4720" t="e">
        <f>IF(C4720=1,'Data Transformation'!$G$3+0.5*'Data Transformation'!$W$25,IF(C4721=1,D4721-'Data Transformation'!$W$25,FALSE))</f>
        <v>#NUM!</v>
      </c>
      <c r="E4720">
        <f t="array" ref="E4720">IF(ISLOGICAL(D4720),"",FREQUENCY(IF('Data Transformation'!$B$425:$B$8425='Bin Analysis'!$B4707,'Data Transformation'!$G$425:$G$8425),D4720))</f>
        <v>2001</v>
      </c>
      <c r="F4720">
        <f t="shared" si="588"/>
        <v>0</v>
      </c>
      <c r="G4720">
        <f>Weighting!$H$16</f>
        <v>0</v>
      </c>
      <c r="H4720">
        <f t="array" ref="H4720">FREQUENCY(IF('Data Transformation'!$B$4:$B$8425=B4707,'Data Transformation'!$G$4:$G$8425),'Bin Analysis'!$B4720)</f>
        <v>2073</v>
      </c>
      <c r="I4720">
        <f t="shared" si="589"/>
        <v>0</v>
      </c>
      <c r="J4720">
        <f t="shared" si="590"/>
        <v>0</v>
      </c>
      <c r="K4720">
        <f>J4720*Weighting!$W$16</f>
        <v>0</v>
      </c>
      <c r="M4720" s="14"/>
    </row>
    <row r="4721" spans="1:25" x14ac:dyDescent="0.55000000000000004">
      <c r="A4721" s="32" t="str">
        <f>IF(Weighting!$P$17&gt;0,B4721,"")</f>
        <v/>
      </c>
      <c r="B4721" t="e">
        <f>Weighting!$C$17</f>
        <v>#DIV/0!</v>
      </c>
      <c r="C4721" t="e">
        <f>Weighting!$F$17</f>
        <v>#NUM!</v>
      </c>
      <c r="D4721" t="e">
        <f>IF(C4721=1,'Data Transformation'!$G$3+0.5*'Data Transformation'!$W$25,IF(C4722=1,D4722-'Data Transformation'!$W$25,FALSE))</f>
        <v>#NUM!</v>
      </c>
      <c r="E4721">
        <f t="array" ref="E4721">IF(ISLOGICAL(D4721),"",FREQUENCY(IF('Data Transformation'!$B$425:$B$8425='Bin Analysis'!$B4707,'Data Transformation'!$G$425:$G$8425),D4721))</f>
        <v>2001</v>
      </c>
      <c r="F4721">
        <f t="shared" si="588"/>
        <v>0</v>
      </c>
      <c r="G4721">
        <f>Weighting!$H$17</f>
        <v>0</v>
      </c>
      <c r="H4721">
        <f t="array" ref="H4721">FREQUENCY(IF('Data Transformation'!$B$4:$B$8425=B4707,'Data Transformation'!$G$4:$G$8425),'Bin Analysis'!$B4721)</f>
        <v>2073</v>
      </c>
      <c r="I4721">
        <f t="shared" si="589"/>
        <v>0</v>
      </c>
      <c r="J4721">
        <f t="shared" si="590"/>
        <v>0</v>
      </c>
      <c r="K4721">
        <f>J4721*Weighting!$W$17</f>
        <v>0</v>
      </c>
      <c r="M4721" s="14"/>
    </row>
    <row r="4722" spans="1:25" x14ac:dyDescent="0.55000000000000004">
      <c r="A4722" s="32" t="str">
        <f>IF(Weighting!$P$18&gt;0,B4722,"")</f>
        <v/>
      </c>
      <c r="B4722" t="e">
        <f>Weighting!$C$18</f>
        <v>#DIV/0!</v>
      </c>
      <c r="C4722" t="e">
        <f>Weighting!$F$18</f>
        <v>#NUM!</v>
      </c>
      <c r="D4722" t="e">
        <f>IF(C4722=1,'Data Transformation'!$G$3+0.5*'Data Transformation'!$W$25,IF(C4723=1,D4723-'Data Transformation'!$W$25,FALSE))</f>
        <v>#NUM!</v>
      </c>
      <c r="E4722">
        <f t="array" ref="E4722">IF(ISLOGICAL(D4722),"",FREQUENCY(IF('Data Transformation'!$B$425:$B$8425='Bin Analysis'!$B4707,'Data Transformation'!$G$425:$G$8425),D4722))</f>
        <v>2001</v>
      </c>
      <c r="F4722">
        <f t="shared" si="588"/>
        <v>0</v>
      </c>
      <c r="G4722">
        <f>Weighting!$H$18</f>
        <v>0</v>
      </c>
      <c r="H4722">
        <f t="array" ref="H4722">FREQUENCY(IF('Data Transformation'!$B$4:$B$8425=B4707,'Data Transformation'!$G$4:$G$8425),'Bin Analysis'!$B4722)</f>
        <v>2073</v>
      </c>
      <c r="I4722">
        <f t="shared" si="589"/>
        <v>0</v>
      </c>
      <c r="J4722">
        <f t="shared" si="590"/>
        <v>0</v>
      </c>
      <c r="K4722">
        <f>J4722*Weighting!$W$18</f>
        <v>0</v>
      </c>
      <c r="M4722" s="14"/>
    </row>
    <row r="4723" spans="1:25" x14ac:dyDescent="0.55000000000000004">
      <c r="A4723" s="32" t="str">
        <f>IF(Weighting!$P$19&gt;0,B4723,"")</f>
        <v/>
      </c>
      <c r="B4723" t="e">
        <f>Weighting!$C$19</f>
        <v>#DIV/0!</v>
      </c>
      <c r="C4723" t="e">
        <f>Weighting!$F$19</f>
        <v>#NUM!</v>
      </c>
      <c r="D4723" t="e">
        <f>IF(C4723=1,'Data Transformation'!$G$3+0.5*'Data Transformation'!$W$25,IF(C4724=1,D4724-'Data Transformation'!$W$25,FALSE))</f>
        <v>#NUM!</v>
      </c>
      <c r="E4723">
        <f t="array" ref="E4723">IF(ISLOGICAL(D4723),"",FREQUENCY(IF('Data Transformation'!$B$425:$B$8425='Bin Analysis'!$B4707,'Data Transformation'!$G$425:$G$8425),D4723))</f>
        <v>2001</v>
      </c>
      <c r="F4723">
        <f t="shared" si="588"/>
        <v>0</v>
      </c>
      <c r="G4723">
        <f>Weighting!$H$19</f>
        <v>0</v>
      </c>
      <c r="H4723">
        <f t="array" ref="H4723">FREQUENCY(IF('Data Transformation'!$B$4:$B$8425=B4707,'Data Transformation'!$G$4:$G$8425),'Bin Analysis'!$B4723)</f>
        <v>2073</v>
      </c>
      <c r="I4723">
        <f t="shared" si="589"/>
        <v>0</v>
      </c>
      <c r="J4723">
        <f t="shared" si="590"/>
        <v>0</v>
      </c>
      <c r="K4723">
        <f>J4723*Weighting!$W$19</f>
        <v>0</v>
      </c>
      <c r="M4723" s="14"/>
    </row>
    <row r="4724" spans="1:25" x14ac:dyDescent="0.55000000000000004">
      <c r="A4724" s="32" t="str">
        <f>IF(Weighting!$P$20&gt;0,B4724,"")</f>
        <v/>
      </c>
      <c r="B4724" t="e">
        <f>Weighting!$C$20</f>
        <v>#DIV/0!</v>
      </c>
      <c r="C4724" t="e">
        <f>Weighting!$F$20</f>
        <v>#NUM!</v>
      </c>
      <c r="D4724" t="e">
        <f>IF(C4724=1,'Data Transformation'!$G$3+0.5*'Data Transformation'!$W$25,IF(C4725=1,D4725-'Data Transformation'!$W$25,FALSE))</f>
        <v>#NUM!</v>
      </c>
      <c r="E4724">
        <f t="array" ref="E4724">IF(ISLOGICAL(D4724),"",FREQUENCY(IF('Data Transformation'!$B$425:$B$8425='Bin Analysis'!$B4707,'Data Transformation'!$G$425:$G$8425),D4724))</f>
        <v>2001</v>
      </c>
      <c r="F4724">
        <f t="shared" si="588"/>
        <v>0</v>
      </c>
      <c r="G4724">
        <f>Weighting!$H$20</f>
        <v>0</v>
      </c>
      <c r="H4724">
        <f t="array" ref="H4724">FREQUENCY(IF('Data Transformation'!$B$4:$B$8425=B4707,'Data Transformation'!$G$4:$G$8425),'Bin Analysis'!$B4724)</f>
        <v>2073</v>
      </c>
      <c r="I4724">
        <f t="shared" si="589"/>
        <v>0</v>
      </c>
      <c r="J4724">
        <f t="shared" si="590"/>
        <v>0</v>
      </c>
      <c r="K4724">
        <f>J4724*Weighting!$W$20</f>
        <v>0</v>
      </c>
      <c r="M4724" s="14"/>
    </row>
    <row r="4725" spans="1:25" x14ac:dyDescent="0.55000000000000004">
      <c r="A4725" s="32" t="str">
        <f>IF(Weighting!$P$21&gt;0,B4725,"")</f>
        <v/>
      </c>
      <c r="B4725" t="e">
        <f>Weighting!$C$21</f>
        <v>#DIV/0!</v>
      </c>
      <c r="C4725" t="e">
        <f>Weighting!$F$21</f>
        <v>#NUM!</v>
      </c>
      <c r="D4725" t="e">
        <f>IF(C4725=1,'Data Transformation'!$G$3+0.5*'Data Transformation'!$W$25,IF(C4726=1,D4726-'Data Transformation'!$W$25,FALSE))</f>
        <v>#NUM!</v>
      </c>
      <c r="E4725">
        <f t="array" ref="E4725">IF(ISLOGICAL(D4725),"",FREQUENCY(IF('Data Transformation'!$B$425:$B$8425='Bin Analysis'!$B4707,'Data Transformation'!$G$425:$G$8425),D4725))</f>
        <v>2001</v>
      </c>
      <c r="F4725">
        <f t="shared" si="588"/>
        <v>0</v>
      </c>
      <c r="G4725">
        <f>Weighting!$H$21</f>
        <v>0</v>
      </c>
      <c r="H4725">
        <f t="array" ref="H4725">FREQUENCY(IF('Data Transformation'!$B$4:$B$8425=B4707,'Data Transformation'!$G$4:$G$8425),'Bin Analysis'!$B4725)</f>
        <v>2073</v>
      </c>
      <c r="I4725">
        <f t="shared" si="589"/>
        <v>0</v>
      </c>
      <c r="J4725">
        <f t="shared" si="590"/>
        <v>0</v>
      </c>
      <c r="K4725">
        <f>J4725*Weighting!$W$21</f>
        <v>0</v>
      </c>
      <c r="M4725" s="14"/>
    </row>
    <row r="4726" spans="1:25" x14ac:dyDescent="0.55000000000000004">
      <c r="A4726" s="32" t="str">
        <f>IF(Weighting!$P$22&gt;0,B4726,"")</f>
        <v/>
      </c>
      <c r="B4726" t="e">
        <f>Weighting!$C$22</f>
        <v>#DIV/0!</v>
      </c>
      <c r="C4726" t="e">
        <f>Weighting!$F$22</f>
        <v>#NUM!</v>
      </c>
      <c r="D4726" t="e">
        <f>IF(C4726=1,'Data Transformation'!$G$3+0.5*'Data Transformation'!$W$25,IF(C4727=1,D4727-'Data Transformation'!$W$25,FALSE))</f>
        <v>#NUM!</v>
      </c>
      <c r="E4726">
        <f t="array" ref="E4726">IF(ISLOGICAL(D4726),"",FREQUENCY(IF('Data Transformation'!$B$425:$B$8425='Bin Analysis'!$B4707,'Data Transformation'!$G$425:$G$8425),D4726))</f>
        <v>2001</v>
      </c>
      <c r="F4726">
        <f t="shared" si="588"/>
        <v>0</v>
      </c>
      <c r="G4726">
        <f>Weighting!$H$22</f>
        <v>0</v>
      </c>
      <c r="H4726">
        <f t="array" ref="H4726">FREQUENCY(IF('Data Transformation'!$B$4:$B$8425=B4707,'Data Transformation'!$G$4:$G$8425),'Bin Analysis'!$B4726)</f>
        <v>2073</v>
      </c>
      <c r="I4726">
        <f t="shared" si="589"/>
        <v>0</v>
      </c>
      <c r="J4726">
        <f t="shared" si="590"/>
        <v>0</v>
      </c>
      <c r="K4726">
        <f>J4726*Weighting!$W$22</f>
        <v>0</v>
      </c>
      <c r="M4726" s="14"/>
    </row>
    <row r="4727" spans="1:25" x14ac:dyDescent="0.55000000000000004">
      <c r="A4727" s="32" t="str">
        <f>IF(Weighting!$P$23&gt;0,B4727,"")</f>
        <v/>
      </c>
      <c r="B4727" t="e">
        <f>Weighting!$C$23</f>
        <v>#DIV/0!</v>
      </c>
      <c r="C4727" t="e">
        <f>Weighting!$F$23</f>
        <v>#NUM!</v>
      </c>
      <c r="D4727" t="e">
        <f>IF(C4727=1,'Data Transformation'!$G$3+0.5*'Data Transformation'!$W$25,IF(C4728=1,D4728-'Data Transformation'!$W$25,FALSE))</f>
        <v>#NUM!</v>
      </c>
      <c r="E4727">
        <f t="array" ref="E4727">IF(ISLOGICAL(D4727),"",FREQUENCY(IF('Data Transformation'!$B$425:$B$8425='Bin Analysis'!$B4707,'Data Transformation'!$G$425:$G$8425),D4727))</f>
        <v>2001</v>
      </c>
      <c r="F4727">
        <f t="shared" si="588"/>
        <v>0</v>
      </c>
      <c r="G4727">
        <f>Weighting!$H$23</f>
        <v>0</v>
      </c>
      <c r="H4727">
        <f t="array" ref="H4727">FREQUENCY(IF('Data Transformation'!$B$4:$B$8425=B4707,'Data Transformation'!$G$4:$G$8425),'Bin Analysis'!$B4727)</f>
        <v>2073</v>
      </c>
      <c r="I4727">
        <f t="shared" si="589"/>
        <v>0</v>
      </c>
      <c r="J4727">
        <f t="shared" si="590"/>
        <v>0</v>
      </c>
      <c r="K4727">
        <f>J4727*Weighting!$W$23</f>
        <v>0</v>
      </c>
      <c r="M4727" s="14"/>
    </row>
    <row r="4728" spans="1:25" x14ac:dyDescent="0.55000000000000004">
      <c r="A4728" s="32" t="str">
        <f>IF(Weighting!$P$24&gt;0,B4728,"")</f>
        <v/>
      </c>
      <c r="B4728" t="e">
        <f>Weighting!$C$24</f>
        <v>#DIV/0!</v>
      </c>
      <c r="C4728" t="e">
        <f>Weighting!$F$24</f>
        <v>#NUM!</v>
      </c>
      <c r="D4728" t="e">
        <f>IF(C4728=1,'Data Transformation'!$G$3+0.5*'Data Transformation'!$W$25,IF(C4729=1,D4729-'Data Transformation'!$W$25,FALSE))</f>
        <v>#NUM!</v>
      </c>
      <c r="E4728">
        <f t="array" ref="E4728">IF(ISLOGICAL(D4728),"",FREQUENCY(IF('Data Transformation'!$B$425:$B$8425='Bin Analysis'!$B4707,'Data Transformation'!$G$425:$G$8425),D4728))</f>
        <v>2001</v>
      </c>
      <c r="F4728">
        <f t="shared" si="588"/>
        <v>0</v>
      </c>
      <c r="G4728">
        <f>Weighting!$H$24</f>
        <v>0</v>
      </c>
      <c r="H4728">
        <f t="array" ref="H4728">FREQUENCY(IF('Data Transformation'!$B$4:$B$8425=B4707,'Data Transformation'!$G$4:$G$8425),'Bin Analysis'!$B4728)</f>
        <v>2073</v>
      </c>
      <c r="I4728">
        <f t="shared" si="589"/>
        <v>0</v>
      </c>
      <c r="J4728">
        <f t="shared" si="590"/>
        <v>0</v>
      </c>
      <c r="K4728">
        <f>J4728*Weighting!$W$24</f>
        <v>0</v>
      </c>
      <c r="M4728" s="14"/>
    </row>
    <row r="4729" spans="1:25" x14ac:dyDescent="0.55000000000000004">
      <c r="A4729" s="32" t="str">
        <f>IF(Weighting!$P$25&gt;0,B4729,"")</f>
        <v/>
      </c>
      <c r="B4729" t="e">
        <f>Weighting!$C$25</f>
        <v>#DIV/0!</v>
      </c>
      <c r="C4729" t="e">
        <f>Weighting!$F$25</f>
        <v>#NUM!</v>
      </c>
      <c r="D4729" t="e">
        <f>IF(C4729=1,'Data Transformation'!$G$3+0.5*'Data Transformation'!$W$25,IF(C4730=1,D4730-'Data Transformation'!$W$25,FALSE))</f>
        <v>#NUM!</v>
      </c>
      <c r="E4729">
        <f t="array" ref="E4729">IF(ISLOGICAL(D4729),"",FREQUENCY(IF('Data Transformation'!$B$425:$B$8425='Bin Analysis'!$B4707,'Data Transformation'!$G$425:$G$8425),D4729))</f>
        <v>2001</v>
      </c>
      <c r="F4729">
        <f t="shared" si="588"/>
        <v>0</v>
      </c>
      <c r="G4729">
        <f>Weighting!$H$25</f>
        <v>0</v>
      </c>
      <c r="H4729">
        <f t="array" ref="H4729">FREQUENCY(IF('Data Transformation'!$B$4:$B$8425=B4707,'Data Transformation'!$G$4:$G$8425),'Bin Analysis'!$B4729)</f>
        <v>2073</v>
      </c>
      <c r="I4729">
        <f t="shared" si="589"/>
        <v>0</v>
      </c>
      <c r="J4729">
        <f t="shared" si="590"/>
        <v>0</v>
      </c>
      <c r="K4729">
        <f>J4729*Weighting!$W$25</f>
        <v>0</v>
      </c>
      <c r="M4729" s="14"/>
    </row>
    <row r="4730" spans="1:25" x14ac:dyDescent="0.55000000000000004">
      <c r="O4730"/>
      <c r="P4730"/>
      <c r="Q4730"/>
      <c r="R4730"/>
    </row>
    <row r="4731" spans="1:25" ht="23.35" x14ac:dyDescent="0.8">
      <c r="A4731" s="21" t="s">
        <v>0</v>
      </c>
      <c r="B4731" s="21" t="str">
        <f>IFERROR(VLOOKUP(C4731,'Data Transformation'!$L$6:$M$426,2,FALSE),"")</f>
        <v/>
      </c>
      <c r="C4731" s="21">
        <f>C4707+1</f>
        <v>197</v>
      </c>
      <c r="D4731" s="21"/>
      <c r="E4731" s="21"/>
      <c r="F4731" s="21"/>
      <c r="G4731" s="21"/>
      <c r="H4731" s="22"/>
      <c r="I4731" s="22"/>
      <c r="J4731" s="22"/>
      <c r="K4731" s="21"/>
      <c r="L4731" s="21" t="str">
        <f>B4731</f>
        <v/>
      </c>
      <c r="M4731" s="23" t="e">
        <f>INDEX('Data Transformation'!$O$4:$O$424,MATCH($B4731,'Data Transformation'!$M$4:$M$424,0),MATCH($M$2,'Data Transformation'!$O$3,0))</f>
        <v>#N/A</v>
      </c>
      <c r="N4731" s="27" t="e">
        <f>IF('Input and Summary Results'!$J$16="minimum",'Bin Analysis'!X4732/(M4731-1),'Bin Analysis'!Y4731/('Bin Analysis'!M4731-1))</f>
        <v>#N/A</v>
      </c>
      <c r="O4731" s="27" t="e">
        <f>IF(M4731=FALSE,NA(),(VLOOKUP(1,C4734:K4753,4,FALSE))/(M4731-1))</f>
        <v>#N/A</v>
      </c>
      <c r="P4731" s="27" t="e">
        <f>IF(M4731=FALSE,NA(),SUM(J4734:J4753)/Weighting!$S$5)</f>
        <v>#N/A</v>
      </c>
      <c r="Q4731" s="27" t="e">
        <f>IF(M4731=FALSE,NA(),SUM(K4734:K4753)/Weighting!$S$6)</f>
        <v>#N/A</v>
      </c>
      <c r="R4731" s="27" t="e">
        <f>IF(M4731=FALSE,NA(),(VLOOKUP(1,G4734:K4753,3,FALSE))/(M4731-1))</f>
        <v>#N/A</v>
      </c>
      <c r="S4731" s="22" t="e">
        <f>IF(M4731=FALSE,NA(),IF(SUM(J4734:J4753)=2,"yes","no"))</f>
        <v>#N/A</v>
      </c>
      <c r="X4731" s="2" cm="2">
        <f t="array" ref="X4731:X4732">FREQUENCY(IF('Data Transformation'!$B$425:$B$6424='Bin Analysis'!L4731,'Data Transformation'!$G$425:$G$6424),'Data Transformation'!$U$11)</f>
        <v>0</v>
      </c>
      <c r="Y4731" s="2" cm="2">
        <f t="array" ref="Y4731:Y4732">FREQUENCY(IF('Data Transformation'!$B$425:$B$6424='Bin Analysis'!L4731,'Data Transformation'!$G$425:$G$6424),'Data Transformation'!$U$12)</f>
        <v>0</v>
      </c>
    </row>
    <row r="4732" spans="1:25" x14ac:dyDescent="0.55000000000000004">
      <c r="A4732" s="14" t="s">
        <v>67</v>
      </c>
      <c r="B4732" t="s">
        <v>47</v>
      </c>
      <c r="C4732" t="s">
        <v>5</v>
      </c>
      <c r="D4732" t="s">
        <v>100</v>
      </c>
      <c r="E4732" t="s">
        <v>101</v>
      </c>
      <c r="F4732" t="s">
        <v>102</v>
      </c>
      <c r="G4732" t="s">
        <v>70</v>
      </c>
      <c r="H4732" t="s">
        <v>31</v>
      </c>
      <c r="I4732" t="s">
        <v>32</v>
      </c>
      <c r="J4732" t="s">
        <v>46</v>
      </c>
      <c r="K4732" s="14" t="s">
        <v>45</v>
      </c>
      <c r="M4732" s="14"/>
      <c r="X4732" s="2">
        <v>0</v>
      </c>
      <c r="Y4732" s="2">
        <v>0</v>
      </c>
    </row>
    <row r="4733" spans="1:25" x14ac:dyDescent="0.55000000000000004">
      <c r="A4733" s="32"/>
      <c r="D4733" t="e">
        <f>IF(C4733=1,'Data Transformation'!$G$3+0.5*'Data Transformation'!$W$25,IF(C4734=1,D4734-'Data Transformation'!$W$25,FALSE))</f>
        <v>#NUM!</v>
      </c>
      <c r="E4733">
        <f t="array" ref="E4733">IF(ISLOGICAL(D4733),"",FREQUENCY(IF('Data Transformation'!$B$425:$B$8425='Bin Analysis'!$B4731,'Data Transformation'!$G$425:$G$8425),D4733))</f>
        <v>2001</v>
      </c>
      <c r="F4733" t="e">
        <f>IF(ISLOGICAL(D4733),"",E4733-E4732)</f>
        <v>#VALUE!</v>
      </c>
      <c r="M4733" s="14"/>
    </row>
    <row r="4734" spans="1:25" x14ac:dyDescent="0.55000000000000004">
      <c r="A4734" s="32" t="e">
        <f>IF(Weighting!$P$6&gt;0,B4734,"")</f>
        <v>#NUM!</v>
      </c>
      <c r="B4734" t="e">
        <f>Weighting!$C$6</f>
        <v>#DIV/0!</v>
      </c>
      <c r="C4734" t="e">
        <f>Weighting!$F$6</f>
        <v>#NUM!</v>
      </c>
      <c r="D4734" t="e">
        <f>IF(C4734=1,'Data Transformation'!$G$3+0.5*'Data Transformation'!$W$25,IF(C4735=1,D4735-'Data Transformation'!$W$25,FALSE))</f>
        <v>#NUM!</v>
      </c>
      <c r="E4734">
        <f t="array" ref="E4734">IF(ISLOGICAL(D4734),"",FREQUENCY(IF('Data Transformation'!$B$425:$B$8425='Bin Analysis'!$B4731,'Data Transformation'!$G$425:$G$8425),D4734))</f>
        <v>2001</v>
      </c>
      <c r="F4734">
        <f>IF(ISLOGICAL(D4734),"",E4734-E4733)</f>
        <v>0</v>
      </c>
      <c r="G4734">
        <f>Weighting!$H$6</f>
        <v>1</v>
      </c>
      <c r="H4734">
        <f t="array" ref="H4734">FREQUENCY(IF('Data Transformation'!$B$4:$B$8425=B4731,'Data Transformation'!$G$4:$G$8425),'Bin Analysis'!$B4734)</f>
        <v>2073</v>
      </c>
      <c r="I4734">
        <f>H4734-H4733</f>
        <v>2073</v>
      </c>
      <c r="J4734">
        <f>IF(I4734=0,0,1)</f>
        <v>1</v>
      </c>
      <c r="K4734" t="e">
        <f>J4734*Weighting!$W$6</f>
        <v>#NUM!</v>
      </c>
      <c r="M4734" s="14"/>
    </row>
    <row r="4735" spans="1:25" x14ac:dyDescent="0.55000000000000004">
      <c r="A4735" s="32" t="str">
        <f>IF(Weighting!$P$7&gt;0,B4735,"")</f>
        <v/>
      </c>
      <c r="B4735" t="e">
        <f>Weighting!$C$7</f>
        <v>#DIV/0!</v>
      </c>
      <c r="C4735" t="e">
        <f>Weighting!$F$7</f>
        <v>#NUM!</v>
      </c>
      <c r="D4735" t="e">
        <f>IF(C4735=1,'Data Transformation'!$G$3+0.5*'Data Transformation'!$W$25,IF(C4736=1,D4736-'Data Transformation'!$W$25,FALSE))</f>
        <v>#NUM!</v>
      </c>
      <c r="E4735">
        <f t="array" ref="E4735">IF(ISLOGICAL(D4735),"",FREQUENCY(IF('Data Transformation'!$B$425:$B$8425='Bin Analysis'!$B4731,'Data Transformation'!$G$425:$G$8425),D4735))</f>
        <v>2001</v>
      </c>
      <c r="F4735">
        <f t="shared" ref="F4735:F4753" si="591">IF(ISLOGICAL(D4735),"",E4735-E4734)</f>
        <v>0</v>
      </c>
      <c r="G4735">
        <f>Weighting!$H$7</f>
        <v>0</v>
      </c>
      <c r="H4735">
        <f t="array" ref="H4735">FREQUENCY(IF('Data Transformation'!$B$4:$B$8425=B4731,'Data Transformation'!$G$4:$G$8425),'Bin Analysis'!$B4735)</f>
        <v>2073</v>
      </c>
      <c r="I4735">
        <f t="shared" ref="I4735:I4753" si="592">H4735-H4734</f>
        <v>0</v>
      </c>
      <c r="J4735">
        <f>IF(I4735=0,0,1)</f>
        <v>0</v>
      </c>
      <c r="K4735">
        <f>J4735*Weighting!$W$7</f>
        <v>0</v>
      </c>
      <c r="M4735" s="14"/>
    </row>
    <row r="4736" spans="1:25" x14ac:dyDescent="0.55000000000000004">
      <c r="A4736" s="32" t="str">
        <f>IF(Weighting!$P$8&gt;0,B4736,"")</f>
        <v/>
      </c>
      <c r="B4736" t="e">
        <f>Weighting!$C$8</f>
        <v>#DIV/0!</v>
      </c>
      <c r="C4736" t="e">
        <f>Weighting!$F$8</f>
        <v>#NUM!</v>
      </c>
      <c r="D4736" t="e">
        <f>IF(C4736=1,'Data Transformation'!$G$3+0.5*'Data Transformation'!$W$25,IF(C4737=1,D4737-'Data Transformation'!$W$25,FALSE))</f>
        <v>#NUM!</v>
      </c>
      <c r="E4736">
        <f t="array" ref="E4736">IF(ISLOGICAL(D4736),"",FREQUENCY(IF('Data Transformation'!$B$425:$B$8425='Bin Analysis'!$B4731,'Data Transformation'!$G$425:$G$8425),D4736))</f>
        <v>2001</v>
      </c>
      <c r="F4736">
        <f t="shared" si="591"/>
        <v>0</v>
      </c>
      <c r="G4736">
        <f>Weighting!$H$8</f>
        <v>0</v>
      </c>
      <c r="H4736">
        <f t="array" ref="H4736">FREQUENCY(IF('Data Transformation'!$B$4:$B$8425=B4731,'Data Transformation'!$G$4:$G$8425),'Bin Analysis'!$B4736)</f>
        <v>2073</v>
      </c>
      <c r="I4736">
        <f t="shared" si="592"/>
        <v>0</v>
      </c>
      <c r="J4736">
        <f t="shared" ref="J4736:J4753" si="593">IF(I4736=0,0,1)</f>
        <v>0</v>
      </c>
      <c r="K4736">
        <f>J4736*Weighting!$W$8</f>
        <v>0</v>
      </c>
      <c r="M4736" s="14"/>
    </row>
    <row r="4737" spans="1:13" x14ac:dyDescent="0.55000000000000004">
      <c r="A4737" s="32" t="str">
        <f>IF(Weighting!$P$9&gt;0,B4737,"")</f>
        <v/>
      </c>
      <c r="B4737" s="50" t="e">
        <f>Weighting!$C$9</f>
        <v>#DIV/0!</v>
      </c>
      <c r="C4737" t="e">
        <f>Weighting!$F$9</f>
        <v>#NUM!</v>
      </c>
      <c r="D4737" t="e">
        <f>IF(C4737=1,'Data Transformation'!$G$3+0.5*'Data Transformation'!$W$25,IF(C4738=1,D4738-'Data Transformation'!$W$25,FALSE))</f>
        <v>#NUM!</v>
      </c>
      <c r="E4737">
        <f t="array" ref="E4737">IF(ISLOGICAL(D4737),"",FREQUENCY(IF('Data Transformation'!$B$425:$B$8425='Bin Analysis'!$B4731,'Data Transformation'!$G$425:$G$8425),D4737))</f>
        <v>2001</v>
      </c>
      <c r="F4737">
        <f t="shared" si="591"/>
        <v>0</v>
      </c>
      <c r="G4737">
        <f>Weighting!$H$9</f>
        <v>0</v>
      </c>
      <c r="H4737">
        <f t="array" ref="H4737">FREQUENCY(IF('Data Transformation'!$B$4:$B$8425=B4731,'Data Transformation'!$G$4:$G$8425),'Bin Analysis'!$B4737)</f>
        <v>2073</v>
      </c>
      <c r="I4737">
        <f t="shared" si="592"/>
        <v>0</v>
      </c>
      <c r="J4737">
        <f t="shared" si="593"/>
        <v>0</v>
      </c>
      <c r="K4737">
        <f>J4737*Weighting!$W$9</f>
        <v>0</v>
      </c>
      <c r="M4737" s="14"/>
    </row>
    <row r="4738" spans="1:13" x14ac:dyDescent="0.55000000000000004">
      <c r="A4738" s="32" t="str">
        <f>IF(Weighting!$P$10&gt;0,B4738,"")</f>
        <v/>
      </c>
      <c r="B4738" t="e">
        <f>Weighting!$C$10</f>
        <v>#DIV/0!</v>
      </c>
      <c r="C4738" t="e">
        <f>Weighting!$F$10</f>
        <v>#NUM!</v>
      </c>
      <c r="D4738" t="e">
        <f>IF(C4738=1,'Data Transformation'!$G$3+0.5*'Data Transformation'!$W$25,IF(C4739=1,D4739-'Data Transformation'!$W$25,FALSE))</f>
        <v>#NUM!</v>
      </c>
      <c r="E4738">
        <f t="array" ref="E4738">IF(ISLOGICAL(D4738),"",FREQUENCY(IF('Data Transformation'!$B$425:$B$8425='Bin Analysis'!$B4731,'Data Transformation'!$G$425:$G$8425),D4738))</f>
        <v>2001</v>
      </c>
      <c r="F4738">
        <f t="shared" si="591"/>
        <v>0</v>
      </c>
      <c r="G4738">
        <f>Weighting!$H$10</f>
        <v>0</v>
      </c>
      <c r="H4738">
        <f t="array" ref="H4738">FREQUENCY(IF('Data Transformation'!$B$4:$B$8425=B4731,'Data Transformation'!$G$4:$G$8425),'Bin Analysis'!$B4738)</f>
        <v>2073</v>
      </c>
      <c r="I4738">
        <f t="shared" si="592"/>
        <v>0</v>
      </c>
      <c r="J4738">
        <f t="shared" si="593"/>
        <v>0</v>
      </c>
      <c r="K4738">
        <f>J4738*Weighting!$W$10</f>
        <v>0</v>
      </c>
      <c r="M4738" s="14"/>
    </row>
    <row r="4739" spans="1:13" x14ac:dyDescent="0.55000000000000004">
      <c r="A4739" s="32" t="str">
        <f>IF(Weighting!$P$11&gt;0,B4739,"")</f>
        <v/>
      </c>
      <c r="B4739" t="e">
        <f>Weighting!$C$11</f>
        <v>#DIV/0!</v>
      </c>
      <c r="C4739" t="e">
        <f>Weighting!$F$11</f>
        <v>#NUM!</v>
      </c>
      <c r="D4739" t="e">
        <f>IF(C4739=1,'Data Transformation'!$G$3+0.5*'Data Transformation'!$W$25,IF(C4740=1,D4740-'Data Transformation'!$W$25,FALSE))</f>
        <v>#NUM!</v>
      </c>
      <c r="E4739">
        <f t="array" ref="E4739">IF(ISLOGICAL(D4739),"",FREQUENCY(IF('Data Transformation'!$B$425:$B$8425='Bin Analysis'!$B4731,'Data Transformation'!$G$425:$G$8425),D4739))</f>
        <v>2001</v>
      </c>
      <c r="F4739">
        <f t="shared" si="591"/>
        <v>0</v>
      </c>
      <c r="G4739">
        <f>Weighting!$H$11</f>
        <v>0</v>
      </c>
      <c r="H4739">
        <f t="array" ref="H4739">FREQUENCY(IF('Data Transformation'!$B$4:$B$8425=B4731,'Data Transformation'!$G$4:$G$8425),'Bin Analysis'!$B4739)</f>
        <v>2073</v>
      </c>
      <c r="I4739">
        <f t="shared" si="592"/>
        <v>0</v>
      </c>
      <c r="J4739">
        <f t="shared" si="593"/>
        <v>0</v>
      </c>
      <c r="K4739">
        <f>J4739*Weighting!$W$11</f>
        <v>0</v>
      </c>
      <c r="M4739" s="14"/>
    </row>
    <row r="4740" spans="1:13" x14ac:dyDescent="0.55000000000000004">
      <c r="A4740" s="32" t="str">
        <f>IF(Weighting!$P$12&gt;0,B4740,"")</f>
        <v/>
      </c>
      <c r="B4740" t="e">
        <f>Weighting!$C$12</f>
        <v>#DIV/0!</v>
      </c>
      <c r="C4740" t="e">
        <f>Weighting!$F$12</f>
        <v>#NUM!</v>
      </c>
      <c r="D4740" t="e">
        <f>IF(C4740=1,'Data Transformation'!$G$3+0.5*'Data Transformation'!$W$25,IF(C4741=1,D4741-'Data Transformation'!$W$25,FALSE))</f>
        <v>#NUM!</v>
      </c>
      <c r="E4740">
        <f t="array" ref="E4740">IF(ISLOGICAL(D4740),"",FREQUENCY(IF('Data Transformation'!$B$425:$B$8425='Bin Analysis'!$B4731,'Data Transformation'!$G$425:$G$8425),D4740))</f>
        <v>2001</v>
      </c>
      <c r="F4740">
        <f t="shared" si="591"/>
        <v>0</v>
      </c>
      <c r="G4740">
        <f>Weighting!$H$12</f>
        <v>0</v>
      </c>
      <c r="H4740">
        <f t="array" ref="H4740">FREQUENCY(IF('Data Transformation'!$B$4:$B$8425=B4731,'Data Transformation'!$G$4:$G$8425),'Bin Analysis'!$B4740)</f>
        <v>2073</v>
      </c>
      <c r="I4740">
        <f t="shared" si="592"/>
        <v>0</v>
      </c>
      <c r="J4740">
        <f t="shared" si="593"/>
        <v>0</v>
      </c>
      <c r="K4740">
        <f>J4740*Weighting!$W$12</f>
        <v>0</v>
      </c>
      <c r="M4740" s="14"/>
    </row>
    <row r="4741" spans="1:13" x14ac:dyDescent="0.55000000000000004">
      <c r="A4741" s="32" t="str">
        <f>IF(Weighting!$P$13&gt;0,B4741,"")</f>
        <v/>
      </c>
      <c r="B4741" t="e">
        <f>Weighting!$C$13</f>
        <v>#DIV/0!</v>
      </c>
      <c r="C4741" t="e">
        <f>Weighting!$F$13</f>
        <v>#NUM!</v>
      </c>
      <c r="D4741" t="e">
        <f>IF(C4741=1,'Data Transformation'!$G$3+0.5*'Data Transformation'!$W$25,IF(C4742=1,D4742-'Data Transformation'!$W$25,FALSE))</f>
        <v>#NUM!</v>
      </c>
      <c r="E4741">
        <f t="array" ref="E4741">IF(ISLOGICAL(D4741),"",FREQUENCY(IF('Data Transformation'!$B$425:$B$8425='Bin Analysis'!$B4731,'Data Transformation'!$G$425:$G$8425),D4741))</f>
        <v>2001</v>
      </c>
      <c r="F4741">
        <f t="shared" si="591"/>
        <v>0</v>
      </c>
      <c r="G4741">
        <f>Weighting!$H$13</f>
        <v>0</v>
      </c>
      <c r="H4741">
        <f t="array" ref="H4741">FREQUENCY(IF('Data Transformation'!$B$4:$B$8425=B4731,'Data Transformation'!$G$4:$G$8425),'Bin Analysis'!$B4741)</f>
        <v>2073</v>
      </c>
      <c r="I4741">
        <f t="shared" si="592"/>
        <v>0</v>
      </c>
      <c r="J4741">
        <f t="shared" si="593"/>
        <v>0</v>
      </c>
      <c r="K4741">
        <f>J4741*Weighting!$W$13</f>
        <v>0</v>
      </c>
      <c r="M4741" s="14"/>
    </row>
    <row r="4742" spans="1:13" x14ac:dyDescent="0.55000000000000004">
      <c r="A4742" s="32" t="str">
        <f>IF(Weighting!$P$14&gt;0,B4742,"")</f>
        <v/>
      </c>
      <c r="B4742" t="e">
        <f>Weighting!$C$14</f>
        <v>#DIV/0!</v>
      </c>
      <c r="C4742" t="e">
        <f>Weighting!$F$14</f>
        <v>#NUM!</v>
      </c>
      <c r="D4742" t="e">
        <f>IF(C4742=1,'Data Transformation'!$G$3+0.5*'Data Transformation'!$W$25,IF(C4743=1,D4743-'Data Transformation'!$W$25,FALSE))</f>
        <v>#NUM!</v>
      </c>
      <c r="E4742">
        <f t="array" ref="E4742">IF(ISLOGICAL(D4742),"",FREQUENCY(IF('Data Transformation'!$B$425:$B$8425='Bin Analysis'!$B4731,'Data Transformation'!$G$425:$G$8425),D4742))</f>
        <v>2001</v>
      </c>
      <c r="F4742">
        <f t="shared" si="591"/>
        <v>0</v>
      </c>
      <c r="G4742">
        <f>Weighting!$H$14</f>
        <v>0</v>
      </c>
      <c r="H4742">
        <f t="array" ref="H4742">FREQUENCY(IF('Data Transformation'!$B$4:$B$8425=B4731,'Data Transformation'!$G$4:$G$8425),'Bin Analysis'!$B4742)</f>
        <v>2073</v>
      </c>
      <c r="I4742">
        <f t="shared" si="592"/>
        <v>0</v>
      </c>
      <c r="J4742">
        <f t="shared" si="593"/>
        <v>0</v>
      </c>
      <c r="K4742">
        <f>J4742*Weighting!$W$14</f>
        <v>0</v>
      </c>
      <c r="M4742" s="14"/>
    </row>
    <row r="4743" spans="1:13" x14ac:dyDescent="0.55000000000000004">
      <c r="A4743" s="32" t="str">
        <f>IF(Weighting!$P$15&gt;0,B4743,"")</f>
        <v/>
      </c>
      <c r="B4743" t="e">
        <f>Weighting!$C$15</f>
        <v>#DIV/0!</v>
      </c>
      <c r="C4743" t="e">
        <f>Weighting!$F$15</f>
        <v>#NUM!</v>
      </c>
      <c r="D4743" t="e">
        <f>IF(C4743=1,'Data Transformation'!$G$3+0.5*'Data Transformation'!$W$25,IF(C4744=1,D4744-'Data Transformation'!$W$25,FALSE))</f>
        <v>#NUM!</v>
      </c>
      <c r="E4743">
        <f t="array" ref="E4743">IF(ISLOGICAL(D4743),"",FREQUENCY(IF('Data Transformation'!$B$425:$B$8425='Bin Analysis'!$B4731,'Data Transformation'!$G$425:$G$8425),D4743))</f>
        <v>2001</v>
      </c>
      <c r="F4743">
        <f t="shared" si="591"/>
        <v>0</v>
      </c>
      <c r="G4743">
        <f>Weighting!$H$15</f>
        <v>0</v>
      </c>
      <c r="H4743">
        <f t="array" ref="H4743">FREQUENCY(IF('Data Transformation'!$B$4:$B$8425=B4731,'Data Transformation'!$G$4:$G$8425),'Bin Analysis'!$B4743)</f>
        <v>2073</v>
      </c>
      <c r="I4743">
        <f t="shared" si="592"/>
        <v>0</v>
      </c>
      <c r="J4743">
        <f t="shared" si="593"/>
        <v>0</v>
      </c>
      <c r="K4743">
        <f>J4743*Weighting!$W$15</f>
        <v>0</v>
      </c>
      <c r="M4743" s="14"/>
    </row>
    <row r="4744" spans="1:13" x14ac:dyDescent="0.55000000000000004">
      <c r="A4744" s="32" t="str">
        <f>IF(Weighting!$P$16&gt;0,B4744,"")</f>
        <v/>
      </c>
      <c r="B4744" t="e">
        <f>Weighting!$C$16</f>
        <v>#DIV/0!</v>
      </c>
      <c r="C4744" t="e">
        <f>Weighting!$F$16</f>
        <v>#NUM!</v>
      </c>
      <c r="D4744" t="e">
        <f>IF(C4744=1,'Data Transformation'!$G$3+0.5*'Data Transformation'!$W$25,IF(C4745=1,D4745-'Data Transformation'!$W$25,FALSE))</f>
        <v>#NUM!</v>
      </c>
      <c r="E4744">
        <f t="array" ref="E4744">IF(ISLOGICAL(D4744),"",FREQUENCY(IF('Data Transformation'!$B$425:$B$8425='Bin Analysis'!$B4731,'Data Transformation'!$G$425:$G$8425),D4744))</f>
        <v>2001</v>
      </c>
      <c r="F4744">
        <f t="shared" si="591"/>
        <v>0</v>
      </c>
      <c r="G4744">
        <f>Weighting!$H$16</f>
        <v>0</v>
      </c>
      <c r="H4744">
        <f t="array" ref="H4744">FREQUENCY(IF('Data Transformation'!$B$4:$B$8425=B4731,'Data Transformation'!$G$4:$G$8425),'Bin Analysis'!$B4744)</f>
        <v>2073</v>
      </c>
      <c r="I4744">
        <f t="shared" si="592"/>
        <v>0</v>
      </c>
      <c r="J4744">
        <f t="shared" si="593"/>
        <v>0</v>
      </c>
      <c r="K4744">
        <f>J4744*Weighting!$W$16</f>
        <v>0</v>
      </c>
      <c r="M4744" s="14"/>
    </row>
    <row r="4745" spans="1:13" x14ac:dyDescent="0.55000000000000004">
      <c r="A4745" s="32" t="str">
        <f>IF(Weighting!$P$17&gt;0,B4745,"")</f>
        <v/>
      </c>
      <c r="B4745" t="e">
        <f>Weighting!$C$17</f>
        <v>#DIV/0!</v>
      </c>
      <c r="C4745" t="e">
        <f>Weighting!$F$17</f>
        <v>#NUM!</v>
      </c>
      <c r="D4745" t="e">
        <f>IF(C4745=1,'Data Transformation'!$G$3+0.5*'Data Transformation'!$W$25,IF(C4746=1,D4746-'Data Transformation'!$W$25,FALSE))</f>
        <v>#NUM!</v>
      </c>
      <c r="E4745">
        <f t="array" ref="E4745">IF(ISLOGICAL(D4745),"",FREQUENCY(IF('Data Transformation'!$B$425:$B$8425='Bin Analysis'!$B4731,'Data Transformation'!$G$425:$G$8425),D4745))</f>
        <v>2001</v>
      </c>
      <c r="F4745">
        <f t="shared" si="591"/>
        <v>0</v>
      </c>
      <c r="G4745">
        <f>Weighting!$H$17</f>
        <v>0</v>
      </c>
      <c r="H4745">
        <f t="array" ref="H4745">FREQUENCY(IF('Data Transformation'!$B$4:$B$8425=B4731,'Data Transformation'!$G$4:$G$8425),'Bin Analysis'!$B4745)</f>
        <v>2073</v>
      </c>
      <c r="I4745">
        <f t="shared" si="592"/>
        <v>0</v>
      </c>
      <c r="J4745">
        <f t="shared" si="593"/>
        <v>0</v>
      </c>
      <c r="K4745">
        <f>J4745*Weighting!$W$17</f>
        <v>0</v>
      </c>
      <c r="M4745" s="14"/>
    </row>
    <row r="4746" spans="1:13" x14ac:dyDescent="0.55000000000000004">
      <c r="A4746" s="32" t="str">
        <f>IF(Weighting!$P$18&gt;0,B4746,"")</f>
        <v/>
      </c>
      <c r="B4746" t="e">
        <f>Weighting!$C$18</f>
        <v>#DIV/0!</v>
      </c>
      <c r="C4746" t="e">
        <f>Weighting!$F$18</f>
        <v>#NUM!</v>
      </c>
      <c r="D4746" t="e">
        <f>IF(C4746=1,'Data Transformation'!$G$3+0.5*'Data Transformation'!$W$25,IF(C4747=1,D4747-'Data Transformation'!$W$25,FALSE))</f>
        <v>#NUM!</v>
      </c>
      <c r="E4746">
        <f t="array" ref="E4746">IF(ISLOGICAL(D4746),"",FREQUENCY(IF('Data Transformation'!$B$425:$B$8425='Bin Analysis'!$B4731,'Data Transformation'!$G$425:$G$8425),D4746))</f>
        <v>2001</v>
      </c>
      <c r="F4746">
        <f t="shared" si="591"/>
        <v>0</v>
      </c>
      <c r="G4746">
        <f>Weighting!$H$18</f>
        <v>0</v>
      </c>
      <c r="H4746">
        <f t="array" ref="H4746">FREQUENCY(IF('Data Transformation'!$B$4:$B$8425=B4731,'Data Transformation'!$G$4:$G$8425),'Bin Analysis'!$B4746)</f>
        <v>2073</v>
      </c>
      <c r="I4746">
        <f t="shared" si="592"/>
        <v>0</v>
      </c>
      <c r="J4746">
        <f t="shared" si="593"/>
        <v>0</v>
      </c>
      <c r="K4746">
        <f>J4746*Weighting!$W$18</f>
        <v>0</v>
      </c>
      <c r="M4746" s="14"/>
    </row>
    <row r="4747" spans="1:13" x14ac:dyDescent="0.55000000000000004">
      <c r="A4747" s="32" t="str">
        <f>IF(Weighting!$P$19&gt;0,B4747,"")</f>
        <v/>
      </c>
      <c r="B4747" t="e">
        <f>Weighting!$C$19</f>
        <v>#DIV/0!</v>
      </c>
      <c r="C4747" t="e">
        <f>Weighting!$F$19</f>
        <v>#NUM!</v>
      </c>
      <c r="D4747" t="e">
        <f>IF(C4747=1,'Data Transformation'!$G$3+0.5*'Data Transformation'!$W$25,IF(C4748=1,D4748-'Data Transformation'!$W$25,FALSE))</f>
        <v>#NUM!</v>
      </c>
      <c r="E4747">
        <f t="array" ref="E4747">IF(ISLOGICAL(D4747),"",FREQUENCY(IF('Data Transformation'!$B$425:$B$8425='Bin Analysis'!$B4731,'Data Transformation'!$G$425:$G$8425),D4747))</f>
        <v>2001</v>
      </c>
      <c r="F4747">
        <f t="shared" si="591"/>
        <v>0</v>
      </c>
      <c r="G4747">
        <f>Weighting!$H$19</f>
        <v>0</v>
      </c>
      <c r="H4747">
        <f t="array" ref="H4747">FREQUENCY(IF('Data Transformation'!$B$4:$B$8425=B4731,'Data Transformation'!$G$4:$G$8425),'Bin Analysis'!$B4747)</f>
        <v>2073</v>
      </c>
      <c r="I4747">
        <f t="shared" si="592"/>
        <v>0</v>
      </c>
      <c r="J4747">
        <f t="shared" si="593"/>
        <v>0</v>
      </c>
      <c r="K4747">
        <f>J4747*Weighting!$W$19</f>
        <v>0</v>
      </c>
      <c r="M4747" s="14"/>
    </row>
    <row r="4748" spans="1:13" x14ac:dyDescent="0.55000000000000004">
      <c r="A4748" s="32" t="str">
        <f>IF(Weighting!$P$20&gt;0,B4748,"")</f>
        <v/>
      </c>
      <c r="B4748" t="e">
        <f>Weighting!$C$20</f>
        <v>#DIV/0!</v>
      </c>
      <c r="C4748" t="e">
        <f>Weighting!$F$20</f>
        <v>#NUM!</v>
      </c>
      <c r="D4748" t="e">
        <f>IF(C4748=1,'Data Transformation'!$G$3+0.5*'Data Transformation'!$W$25,IF(C4749=1,D4749-'Data Transformation'!$W$25,FALSE))</f>
        <v>#NUM!</v>
      </c>
      <c r="E4748">
        <f t="array" ref="E4748">IF(ISLOGICAL(D4748),"",FREQUENCY(IF('Data Transformation'!$B$425:$B$8425='Bin Analysis'!$B4731,'Data Transformation'!$G$425:$G$8425),D4748))</f>
        <v>2001</v>
      </c>
      <c r="F4748">
        <f t="shared" si="591"/>
        <v>0</v>
      </c>
      <c r="G4748">
        <f>Weighting!$H$20</f>
        <v>0</v>
      </c>
      <c r="H4748">
        <f t="array" ref="H4748">FREQUENCY(IF('Data Transformation'!$B$4:$B$8425=B4731,'Data Transformation'!$G$4:$G$8425),'Bin Analysis'!$B4748)</f>
        <v>2073</v>
      </c>
      <c r="I4748">
        <f t="shared" si="592"/>
        <v>0</v>
      </c>
      <c r="J4748">
        <f t="shared" si="593"/>
        <v>0</v>
      </c>
      <c r="K4748">
        <f>J4748*Weighting!$W$20</f>
        <v>0</v>
      </c>
      <c r="M4748" s="14"/>
    </row>
    <row r="4749" spans="1:13" x14ac:dyDescent="0.55000000000000004">
      <c r="A4749" s="32" t="str">
        <f>IF(Weighting!$P$21&gt;0,B4749,"")</f>
        <v/>
      </c>
      <c r="B4749" t="e">
        <f>Weighting!$C$21</f>
        <v>#DIV/0!</v>
      </c>
      <c r="C4749" t="e">
        <f>Weighting!$F$21</f>
        <v>#NUM!</v>
      </c>
      <c r="D4749" t="e">
        <f>IF(C4749=1,'Data Transformation'!$G$3+0.5*'Data Transformation'!$W$25,IF(C4750=1,D4750-'Data Transformation'!$W$25,FALSE))</f>
        <v>#NUM!</v>
      </c>
      <c r="E4749">
        <f t="array" ref="E4749">IF(ISLOGICAL(D4749),"",FREQUENCY(IF('Data Transformation'!$B$425:$B$8425='Bin Analysis'!$B4731,'Data Transformation'!$G$425:$G$8425),D4749))</f>
        <v>2001</v>
      </c>
      <c r="F4749">
        <f t="shared" si="591"/>
        <v>0</v>
      </c>
      <c r="G4749">
        <f>Weighting!$H$21</f>
        <v>0</v>
      </c>
      <c r="H4749">
        <f t="array" ref="H4749">FREQUENCY(IF('Data Transformation'!$B$4:$B$8425=B4731,'Data Transformation'!$G$4:$G$8425),'Bin Analysis'!$B4749)</f>
        <v>2073</v>
      </c>
      <c r="I4749">
        <f t="shared" si="592"/>
        <v>0</v>
      </c>
      <c r="J4749">
        <f t="shared" si="593"/>
        <v>0</v>
      </c>
      <c r="K4749">
        <f>J4749*Weighting!$W$21</f>
        <v>0</v>
      </c>
      <c r="M4749" s="14"/>
    </row>
    <row r="4750" spans="1:13" x14ac:dyDescent="0.55000000000000004">
      <c r="A4750" s="32" t="str">
        <f>IF(Weighting!$P$22&gt;0,B4750,"")</f>
        <v/>
      </c>
      <c r="B4750" t="e">
        <f>Weighting!$C$22</f>
        <v>#DIV/0!</v>
      </c>
      <c r="C4750" t="e">
        <f>Weighting!$F$22</f>
        <v>#NUM!</v>
      </c>
      <c r="D4750" t="e">
        <f>IF(C4750=1,'Data Transformation'!$G$3+0.5*'Data Transformation'!$W$25,IF(C4751=1,D4751-'Data Transformation'!$W$25,FALSE))</f>
        <v>#NUM!</v>
      </c>
      <c r="E4750">
        <f t="array" ref="E4750">IF(ISLOGICAL(D4750),"",FREQUENCY(IF('Data Transformation'!$B$425:$B$8425='Bin Analysis'!$B4731,'Data Transformation'!$G$425:$G$8425),D4750))</f>
        <v>2001</v>
      </c>
      <c r="F4750">
        <f t="shared" si="591"/>
        <v>0</v>
      </c>
      <c r="G4750">
        <f>Weighting!$H$22</f>
        <v>0</v>
      </c>
      <c r="H4750">
        <f t="array" ref="H4750">FREQUENCY(IF('Data Transformation'!$B$4:$B$8425=B4731,'Data Transformation'!$G$4:$G$8425),'Bin Analysis'!$B4750)</f>
        <v>2073</v>
      </c>
      <c r="I4750">
        <f t="shared" si="592"/>
        <v>0</v>
      </c>
      <c r="J4750">
        <f t="shared" si="593"/>
        <v>0</v>
      </c>
      <c r="K4750">
        <f>J4750*Weighting!$W$22</f>
        <v>0</v>
      </c>
      <c r="M4750" s="14"/>
    </row>
    <row r="4751" spans="1:13" x14ac:dyDescent="0.55000000000000004">
      <c r="A4751" s="32" t="str">
        <f>IF(Weighting!$P$23&gt;0,B4751,"")</f>
        <v/>
      </c>
      <c r="B4751" t="e">
        <f>Weighting!$C$23</f>
        <v>#DIV/0!</v>
      </c>
      <c r="C4751" t="e">
        <f>Weighting!$F$23</f>
        <v>#NUM!</v>
      </c>
      <c r="D4751" t="e">
        <f>IF(C4751=1,'Data Transformation'!$G$3+0.5*'Data Transformation'!$W$25,IF(C4752=1,D4752-'Data Transformation'!$W$25,FALSE))</f>
        <v>#NUM!</v>
      </c>
      <c r="E4751">
        <f t="array" ref="E4751">IF(ISLOGICAL(D4751),"",FREQUENCY(IF('Data Transformation'!$B$425:$B$8425='Bin Analysis'!$B4731,'Data Transformation'!$G$425:$G$8425),D4751))</f>
        <v>2001</v>
      </c>
      <c r="F4751">
        <f t="shared" si="591"/>
        <v>0</v>
      </c>
      <c r="G4751">
        <f>Weighting!$H$23</f>
        <v>0</v>
      </c>
      <c r="H4751">
        <f t="array" ref="H4751">FREQUENCY(IF('Data Transformation'!$B$4:$B$8425=B4731,'Data Transformation'!$G$4:$G$8425),'Bin Analysis'!$B4751)</f>
        <v>2073</v>
      </c>
      <c r="I4751">
        <f t="shared" si="592"/>
        <v>0</v>
      </c>
      <c r="J4751">
        <f t="shared" si="593"/>
        <v>0</v>
      </c>
      <c r="K4751">
        <f>J4751*Weighting!$W$23</f>
        <v>0</v>
      </c>
      <c r="M4751" s="14"/>
    </row>
    <row r="4752" spans="1:13" x14ac:dyDescent="0.55000000000000004">
      <c r="A4752" s="32" t="str">
        <f>IF(Weighting!$P$24&gt;0,B4752,"")</f>
        <v/>
      </c>
      <c r="B4752" t="e">
        <f>Weighting!$C$24</f>
        <v>#DIV/0!</v>
      </c>
      <c r="C4752" t="e">
        <f>Weighting!$F$24</f>
        <v>#NUM!</v>
      </c>
      <c r="D4752" t="e">
        <f>IF(C4752=1,'Data Transformation'!$G$3+0.5*'Data Transformation'!$W$25,IF(C4753=1,D4753-'Data Transformation'!$W$25,FALSE))</f>
        <v>#NUM!</v>
      </c>
      <c r="E4752">
        <f t="array" ref="E4752">IF(ISLOGICAL(D4752),"",FREQUENCY(IF('Data Transformation'!$B$425:$B$8425='Bin Analysis'!$B4731,'Data Transformation'!$G$425:$G$8425),D4752))</f>
        <v>2001</v>
      </c>
      <c r="F4752">
        <f t="shared" si="591"/>
        <v>0</v>
      </c>
      <c r="G4752">
        <f>Weighting!$H$24</f>
        <v>0</v>
      </c>
      <c r="H4752">
        <f t="array" ref="H4752">FREQUENCY(IF('Data Transformation'!$B$4:$B$8425=B4731,'Data Transformation'!$G$4:$G$8425),'Bin Analysis'!$B4752)</f>
        <v>2073</v>
      </c>
      <c r="I4752">
        <f t="shared" si="592"/>
        <v>0</v>
      </c>
      <c r="J4752">
        <f t="shared" si="593"/>
        <v>0</v>
      </c>
      <c r="K4752">
        <f>J4752*Weighting!$W$24</f>
        <v>0</v>
      </c>
      <c r="M4752" s="14"/>
    </row>
    <row r="4753" spans="1:25" x14ac:dyDescent="0.55000000000000004">
      <c r="A4753" s="32" t="str">
        <f>IF(Weighting!$P$25&gt;0,B4753,"")</f>
        <v/>
      </c>
      <c r="B4753" t="e">
        <f>Weighting!$C$25</f>
        <v>#DIV/0!</v>
      </c>
      <c r="C4753" t="e">
        <f>Weighting!$F$25</f>
        <v>#NUM!</v>
      </c>
      <c r="D4753" t="e">
        <f>IF(C4753=1,'Data Transformation'!$G$3+0.5*'Data Transformation'!$W$25,IF(C4754=1,D4754-'Data Transformation'!$W$25,FALSE))</f>
        <v>#NUM!</v>
      </c>
      <c r="E4753">
        <f t="array" ref="E4753">IF(ISLOGICAL(D4753),"",FREQUENCY(IF('Data Transformation'!$B$425:$B$8425='Bin Analysis'!$B4731,'Data Transformation'!$G$425:$G$8425),D4753))</f>
        <v>2001</v>
      </c>
      <c r="F4753">
        <f t="shared" si="591"/>
        <v>0</v>
      </c>
      <c r="G4753">
        <f>Weighting!$H$25</f>
        <v>0</v>
      </c>
      <c r="H4753">
        <f t="array" ref="H4753">FREQUENCY(IF('Data Transformation'!$B$4:$B$8425=B4731,'Data Transformation'!$G$4:$G$8425),'Bin Analysis'!$B4753)</f>
        <v>2073</v>
      </c>
      <c r="I4753">
        <f t="shared" si="592"/>
        <v>0</v>
      </c>
      <c r="J4753">
        <f t="shared" si="593"/>
        <v>0</v>
      </c>
      <c r="K4753">
        <f>J4753*Weighting!$W$25</f>
        <v>0</v>
      </c>
      <c r="M4753" s="14"/>
    </row>
    <row r="4754" spans="1:25" x14ac:dyDescent="0.55000000000000004">
      <c r="O4754"/>
      <c r="P4754"/>
      <c r="Q4754"/>
      <c r="R4754"/>
    </row>
    <row r="4755" spans="1:25" ht="23.35" x14ac:dyDescent="0.8">
      <c r="A4755" s="21" t="s">
        <v>0</v>
      </c>
      <c r="B4755" s="21" t="str">
        <f>IFERROR(VLOOKUP(C4755,'Data Transformation'!$L$6:$M$426,2,FALSE),"")</f>
        <v/>
      </c>
      <c r="C4755" s="21">
        <f>C4731+1</f>
        <v>198</v>
      </c>
      <c r="D4755" s="21"/>
      <c r="E4755" s="21"/>
      <c r="F4755" s="21"/>
      <c r="G4755" s="21"/>
      <c r="H4755" s="22"/>
      <c r="I4755" s="22"/>
      <c r="J4755" s="22"/>
      <c r="K4755" s="21"/>
      <c r="L4755" s="21" t="str">
        <f>B4755</f>
        <v/>
      </c>
      <c r="M4755" s="23" t="e">
        <f>INDEX('Data Transformation'!$O$4:$O$424,MATCH($B4755,'Data Transformation'!$M$4:$M$424,0),MATCH($M$2,'Data Transformation'!$O$3,0))</f>
        <v>#N/A</v>
      </c>
      <c r="N4755" s="27" t="e">
        <f>IF('Input and Summary Results'!$J$16="minimum",'Bin Analysis'!X4756/(M4755-1),'Bin Analysis'!Y4755/('Bin Analysis'!M4755-1))</f>
        <v>#N/A</v>
      </c>
      <c r="O4755" s="27" t="e">
        <f>IF(M4755=FALSE,NA(),(VLOOKUP(1,C4758:K4777,4,FALSE))/(M4755-1))</f>
        <v>#N/A</v>
      </c>
      <c r="P4755" s="27" t="e">
        <f>IF(M4755=FALSE,NA(),SUM(J4758:J4777)/Weighting!$S$5)</f>
        <v>#N/A</v>
      </c>
      <c r="Q4755" s="27" t="e">
        <f>IF(M4755=FALSE,NA(),SUM(K4758:K4777)/Weighting!$S$6)</f>
        <v>#N/A</v>
      </c>
      <c r="R4755" s="27" t="e">
        <f>IF(M4755=FALSE,NA(),(VLOOKUP(1,G4758:K4777,3,FALSE))/(M4755-1))</f>
        <v>#N/A</v>
      </c>
      <c r="S4755" s="22" t="e">
        <f>IF(M4755=FALSE,NA(),IF(SUM(J4758:J4777)=2,"yes","no"))</f>
        <v>#N/A</v>
      </c>
      <c r="X4755" s="2" cm="2">
        <f t="array" ref="X4755:X4756">FREQUENCY(IF('Data Transformation'!$B$425:$B$6424='Bin Analysis'!L4755,'Data Transformation'!$G$425:$G$6424),'Data Transformation'!$U$11)</f>
        <v>0</v>
      </c>
      <c r="Y4755" s="2" cm="2">
        <f t="array" ref="Y4755:Y4756">FREQUENCY(IF('Data Transformation'!$B$425:$B$6424='Bin Analysis'!L4755,'Data Transformation'!$G$425:$G$6424),'Data Transformation'!$U$12)</f>
        <v>0</v>
      </c>
    </row>
    <row r="4756" spans="1:25" x14ac:dyDescent="0.55000000000000004">
      <c r="A4756" s="14" t="s">
        <v>67</v>
      </c>
      <c r="B4756" t="s">
        <v>47</v>
      </c>
      <c r="C4756" t="s">
        <v>5</v>
      </c>
      <c r="D4756" t="s">
        <v>100</v>
      </c>
      <c r="E4756" t="s">
        <v>101</v>
      </c>
      <c r="F4756" t="s">
        <v>102</v>
      </c>
      <c r="G4756" t="s">
        <v>70</v>
      </c>
      <c r="H4756" t="s">
        <v>31</v>
      </c>
      <c r="I4756" t="s">
        <v>32</v>
      </c>
      <c r="J4756" t="s">
        <v>46</v>
      </c>
      <c r="K4756" s="14" t="s">
        <v>45</v>
      </c>
      <c r="M4756" s="14"/>
      <c r="X4756" s="2">
        <v>0</v>
      </c>
      <c r="Y4756" s="2">
        <v>0</v>
      </c>
    </row>
    <row r="4757" spans="1:25" x14ac:dyDescent="0.55000000000000004">
      <c r="A4757" s="32"/>
      <c r="D4757" t="e">
        <f>IF(C4757=1,'Data Transformation'!$G$3+0.5*'Data Transformation'!$W$25,IF(C4758=1,D4758-'Data Transformation'!$W$25,FALSE))</f>
        <v>#NUM!</v>
      </c>
      <c r="E4757">
        <f t="array" ref="E4757">IF(ISLOGICAL(D4757),"",FREQUENCY(IF('Data Transformation'!$B$425:$B$8425='Bin Analysis'!$B4755,'Data Transformation'!$G$425:$G$8425),D4757))</f>
        <v>2001</v>
      </c>
      <c r="F4757" t="e">
        <f>IF(ISLOGICAL(D4757),"",E4757-E4756)</f>
        <v>#VALUE!</v>
      </c>
      <c r="M4757" s="14"/>
    </row>
    <row r="4758" spans="1:25" x14ac:dyDescent="0.55000000000000004">
      <c r="A4758" s="32" t="e">
        <f>IF(Weighting!$P$6&gt;0,B4758,"")</f>
        <v>#NUM!</v>
      </c>
      <c r="B4758" t="e">
        <f>Weighting!$C$6</f>
        <v>#DIV/0!</v>
      </c>
      <c r="C4758" t="e">
        <f>Weighting!$F$6</f>
        <v>#NUM!</v>
      </c>
      <c r="D4758" t="e">
        <f>IF(C4758=1,'Data Transformation'!$G$3+0.5*'Data Transformation'!$W$25,IF(C4759=1,D4759-'Data Transformation'!$W$25,FALSE))</f>
        <v>#NUM!</v>
      </c>
      <c r="E4758">
        <f t="array" ref="E4758">IF(ISLOGICAL(D4758),"",FREQUENCY(IF('Data Transformation'!$B$425:$B$8425='Bin Analysis'!$B4755,'Data Transformation'!$G$425:$G$8425),D4758))</f>
        <v>2001</v>
      </c>
      <c r="F4758">
        <f>IF(ISLOGICAL(D4758),"",E4758-E4757)</f>
        <v>0</v>
      </c>
      <c r="G4758">
        <f>Weighting!$H$6</f>
        <v>1</v>
      </c>
      <c r="H4758">
        <f t="array" ref="H4758">FREQUENCY(IF('Data Transformation'!$B$4:$B$8425=B4755,'Data Transformation'!$G$4:$G$8425),'Bin Analysis'!$B4758)</f>
        <v>2073</v>
      </c>
      <c r="I4758">
        <f>H4758-H4757</f>
        <v>2073</v>
      </c>
      <c r="J4758">
        <f>IF(I4758=0,0,1)</f>
        <v>1</v>
      </c>
      <c r="K4758" t="e">
        <f>J4758*Weighting!$W$6</f>
        <v>#NUM!</v>
      </c>
      <c r="M4758" s="14"/>
    </row>
    <row r="4759" spans="1:25" x14ac:dyDescent="0.55000000000000004">
      <c r="A4759" s="32" t="str">
        <f>IF(Weighting!$P$7&gt;0,B4759,"")</f>
        <v/>
      </c>
      <c r="B4759" t="e">
        <f>Weighting!$C$7</f>
        <v>#DIV/0!</v>
      </c>
      <c r="C4759" t="e">
        <f>Weighting!$F$7</f>
        <v>#NUM!</v>
      </c>
      <c r="D4759" t="e">
        <f>IF(C4759=1,'Data Transformation'!$G$3+0.5*'Data Transformation'!$W$25,IF(C4760=1,D4760-'Data Transformation'!$W$25,FALSE))</f>
        <v>#NUM!</v>
      </c>
      <c r="E4759">
        <f t="array" ref="E4759">IF(ISLOGICAL(D4759),"",FREQUENCY(IF('Data Transformation'!$B$425:$B$8425='Bin Analysis'!$B4755,'Data Transformation'!$G$425:$G$8425),D4759))</f>
        <v>2001</v>
      </c>
      <c r="F4759">
        <f t="shared" ref="F4759:F4777" si="594">IF(ISLOGICAL(D4759),"",E4759-E4758)</f>
        <v>0</v>
      </c>
      <c r="G4759">
        <f>Weighting!$H$7</f>
        <v>0</v>
      </c>
      <c r="H4759">
        <f t="array" ref="H4759">FREQUENCY(IF('Data Transformation'!$B$4:$B$8425=B4755,'Data Transformation'!$G$4:$G$8425),'Bin Analysis'!$B4759)</f>
        <v>2073</v>
      </c>
      <c r="I4759">
        <f t="shared" ref="I4759:I4777" si="595">H4759-H4758</f>
        <v>0</v>
      </c>
      <c r="J4759">
        <f>IF(I4759=0,0,1)</f>
        <v>0</v>
      </c>
      <c r="K4759">
        <f>J4759*Weighting!$W$7</f>
        <v>0</v>
      </c>
      <c r="M4759" s="14"/>
    </row>
    <row r="4760" spans="1:25" x14ac:dyDescent="0.55000000000000004">
      <c r="A4760" s="32" t="str">
        <f>IF(Weighting!$P$8&gt;0,B4760,"")</f>
        <v/>
      </c>
      <c r="B4760" t="e">
        <f>Weighting!$C$8</f>
        <v>#DIV/0!</v>
      </c>
      <c r="C4760" t="e">
        <f>Weighting!$F$8</f>
        <v>#NUM!</v>
      </c>
      <c r="D4760" t="e">
        <f>IF(C4760=1,'Data Transformation'!$G$3+0.5*'Data Transformation'!$W$25,IF(C4761=1,D4761-'Data Transformation'!$W$25,FALSE))</f>
        <v>#NUM!</v>
      </c>
      <c r="E4760">
        <f t="array" ref="E4760">IF(ISLOGICAL(D4760),"",FREQUENCY(IF('Data Transformation'!$B$425:$B$8425='Bin Analysis'!$B4755,'Data Transformation'!$G$425:$G$8425),D4760))</f>
        <v>2001</v>
      </c>
      <c r="F4760">
        <f t="shared" si="594"/>
        <v>0</v>
      </c>
      <c r="G4760">
        <f>Weighting!$H$8</f>
        <v>0</v>
      </c>
      <c r="H4760">
        <f t="array" ref="H4760">FREQUENCY(IF('Data Transformation'!$B$4:$B$8425=B4755,'Data Transformation'!$G$4:$G$8425),'Bin Analysis'!$B4760)</f>
        <v>2073</v>
      </c>
      <c r="I4760">
        <f t="shared" si="595"/>
        <v>0</v>
      </c>
      <c r="J4760">
        <f t="shared" ref="J4760:J4777" si="596">IF(I4760=0,0,1)</f>
        <v>0</v>
      </c>
      <c r="K4760">
        <f>J4760*Weighting!$W$8</f>
        <v>0</v>
      </c>
      <c r="M4760" s="14"/>
    </row>
    <row r="4761" spans="1:25" x14ac:dyDescent="0.55000000000000004">
      <c r="A4761" s="32" t="str">
        <f>IF(Weighting!$P$9&gt;0,B4761,"")</f>
        <v/>
      </c>
      <c r="B4761" s="50" t="e">
        <f>Weighting!$C$9</f>
        <v>#DIV/0!</v>
      </c>
      <c r="C4761" t="e">
        <f>Weighting!$F$9</f>
        <v>#NUM!</v>
      </c>
      <c r="D4761" t="e">
        <f>IF(C4761=1,'Data Transformation'!$G$3+0.5*'Data Transformation'!$W$25,IF(C4762=1,D4762-'Data Transformation'!$W$25,FALSE))</f>
        <v>#NUM!</v>
      </c>
      <c r="E4761">
        <f t="array" ref="E4761">IF(ISLOGICAL(D4761),"",FREQUENCY(IF('Data Transformation'!$B$425:$B$8425='Bin Analysis'!$B4755,'Data Transformation'!$G$425:$G$8425),D4761))</f>
        <v>2001</v>
      </c>
      <c r="F4761">
        <f t="shared" si="594"/>
        <v>0</v>
      </c>
      <c r="G4761">
        <f>Weighting!$H$9</f>
        <v>0</v>
      </c>
      <c r="H4761">
        <f t="array" ref="H4761">FREQUENCY(IF('Data Transformation'!$B$4:$B$8425=B4755,'Data Transformation'!$G$4:$G$8425),'Bin Analysis'!$B4761)</f>
        <v>2073</v>
      </c>
      <c r="I4761">
        <f t="shared" si="595"/>
        <v>0</v>
      </c>
      <c r="J4761">
        <f t="shared" si="596"/>
        <v>0</v>
      </c>
      <c r="K4761">
        <f>J4761*Weighting!$W$9</f>
        <v>0</v>
      </c>
      <c r="M4761" s="14"/>
    </row>
    <row r="4762" spans="1:25" x14ac:dyDescent="0.55000000000000004">
      <c r="A4762" s="32" t="str">
        <f>IF(Weighting!$P$10&gt;0,B4762,"")</f>
        <v/>
      </c>
      <c r="B4762" t="e">
        <f>Weighting!$C$10</f>
        <v>#DIV/0!</v>
      </c>
      <c r="C4762" t="e">
        <f>Weighting!$F$10</f>
        <v>#NUM!</v>
      </c>
      <c r="D4762" t="e">
        <f>IF(C4762=1,'Data Transformation'!$G$3+0.5*'Data Transformation'!$W$25,IF(C4763=1,D4763-'Data Transformation'!$W$25,FALSE))</f>
        <v>#NUM!</v>
      </c>
      <c r="E4762">
        <f t="array" ref="E4762">IF(ISLOGICAL(D4762),"",FREQUENCY(IF('Data Transformation'!$B$425:$B$8425='Bin Analysis'!$B4755,'Data Transformation'!$G$425:$G$8425),D4762))</f>
        <v>2001</v>
      </c>
      <c r="F4762">
        <f t="shared" si="594"/>
        <v>0</v>
      </c>
      <c r="G4762">
        <f>Weighting!$H$10</f>
        <v>0</v>
      </c>
      <c r="H4762">
        <f t="array" ref="H4762">FREQUENCY(IF('Data Transformation'!$B$4:$B$8425=B4755,'Data Transformation'!$G$4:$G$8425),'Bin Analysis'!$B4762)</f>
        <v>2073</v>
      </c>
      <c r="I4762">
        <f t="shared" si="595"/>
        <v>0</v>
      </c>
      <c r="J4762">
        <f t="shared" si="596"/>
        <v>0</v>
      </c>
      <c r="K4762">
        <f>J4762*Weighting!$W$10</f>
        <v>0</v>
      </c>
      <c r="M4762" s="14"/>
    </row>
    <row r="4763" spans="1:25" x14ac:dyDescent="0.55000000000000004">
      <c r="A4763" s="32" t="str">
        <f>IF(Weighting!$P$11&gt;0,B4763,"")</f>
        <v/>
      </c>
      <c r="B4763" t="e">
        <f>Weighting!$C$11</f>
        <v>#DIV/0!</v>
      </c>
      <c r="C4763" t="e">
        <f>Weighting!$F$11</f>
        <v>#NUM!</v>
      </c>
      <c r="D4763" t="e">
        <f>IF(C4763=1,'Data Transformation'!$G$3+0.5*'Data Transformation'!$W$25,IF(C4764=1,D4764-'Data Transformation'!$W$25,FALSE))</f>
        <v>#NUM!</v>
      </c>
      <c r="E4763">
        <f t="array" ref="E4763">IF(ISLOGICAL(D4763),"",FREQUENCY(IF('Data Transformation'!$B$425:$B$8425='Bin Analysis'!$B4755,'Data Transformation'!$G$425:$G$8425),D4763))</f>
        <v>2001</v>
      </c>
      <c r="F4763">
        <f t="shared" si="594"/>
        <v>0</v>
      </c>
      <c r="G4763">
        <f>Weighting!$H$11</f>
        <v>0</v>
      </c>
      <c r="H4763">
        <f t="array" ref="H4763">FREQUENCY(IF('Data Transformation'!$B$4:$B$8425=B4755,'Data Transformation'!$G$4:$G$8425),'Bin Analysis'!$B4763)</f>
        <v>2073</v>
      </c>
      <c r="I4763">
        <f t="shared" si="595"/>
        <v>0</v>
      </c>
      <c r="J4763">
        <f t="shared" si="596"/>
        <v>0</v>
      </c>
      <c r="K4763">
        <f>J4763*Weighting!$W$11</f>
        <v>0</v>
      </c>
      <c r="M4763" s="14"/>
    </row>
    <row r="4764" spans="1:25" x14ac:dyDescent="0.55000000000000004">
      <c r="A4764" s="32" t="str">
        <f>IF(Weighting!$P$12&gt;0,B4764,"")</f>
        <v/>
      </c>
      <c r="B4764" t="e">
        <f>Weighting!$C$12</f>
        <v>#DIV/0!</v>
      </c>
      <c r="C4764" t="e">
        <f>Weighting!$F$12</f>
        <v>#NUM!</v>
      </c>
      <c r="D4764" t="e">
        <f>IF(C4764=1,'Data Transformation'!$G$3+0.5*'Data Transformation'!$W$25,IF(C4765=1,D4765-'Data Transformation'!$W$25,FALSE))</f>
        <v>#NUM!</v>
      </c>
      <c r="E4764">
        <f t="array" ref="E4764">IF(ISLOGICAL(D4764),"",FREQUENCY(IF('Data Transformation'!$B$425:$B$8425='Bin Analysis'!$B4755,'Data Transformation'!$G$425:$G$8425),D4764))</f>
        <v>2001</v>
      </c>
      <c r="F4764">
        <f t="shared" si="594"/>
        <v>0</v>
      </c>
      <c r="G4764">
        <f>Weighting!$H$12</f>
        <v>0</v>
      </c>
      <c r="H4764">
        <f t="array" ref="H4764">FREQUENCY(IF('Data Transformation'!$B$4:$B$8425=B4755,'Data Transformation'!$G$4:$G$8425),'Bin Analysis'!$B4764)</f>
        <v>2073</v>
      </c>
      <c r="I4764">
        <f t="shared" si="595"/>
        <v>0</v>
      </c>
      <c r="J4764">
        <f t="shared" si="596"/>
        <v>0</v>
      </c>
      <c r="K4764">
        <f>J4764*Weighting!$W$12</f>
        <v>0</v>
      </c>
      <c r="M4764" s="14"/>
    </row>
    <row r="4765" spans="1:25" x14ac:dyDescent="0.55000000000000004">
      <c r="A4765" s="32" t="str">
        <f>IF(Weighting!$P$13&gt;0,B4765,"")</f>
        <v/>
      </c>
      <c r="B4765" t="e">
        <f>Weighting!$C$13</f>
        <v>#DIV/0!</v>
      </c>
      <c r="C4765" t="e">
        <f>Weighting!$F$13</f>
        <v>#NUM!</v>
      </c>
      <c r="D4765" t="e">
        <f>IF(C4765=1,'Data Transformation'!$G$3+0.5*'Data Transformation'!$W$25,IF(C4766=1,D4766-'Data Transformation'!$W$25,FALSE))</f>
        <v>#NUM!</v>
      </c>
      <c r="E4765">
        <f t="array" ref="E4765">IF(ISLOGICAL(D4765),"",FREQUENCY(IF('Data Transformation'!$B$425:$B$8425='Bin Analysis'!$B4755,'Data Transformation'!$G$425:$G$8425),D4765))</f>
        <v>2001</v>
      </c>
      <c r="F4765">
        <f t="shared" si="594"/>
        <v>0</v>
      </c>
      <c r="G4765">
        <f>Weighting!$H$13</f>
        <v>0</v>
      </c>
      <c r="H4765">
        <f t="array" ref="H4765">FREQUENCY(IF('Data Transformation'!$B$4:$B$8425=B4755,'Data Transformation'!$G$4:$G$8425),'Bin Analysis'!$B4765)</f>
        <v>2073</v>
      </c>
      <c r="I4765">
        <f t="shared" si="595"/>
        <v>0</v>
      </c>
      <c r="J4765">
        <f t="shared" si="596"/>
        <v>0</v>
      </c>
      <c r="K4765">
        <f>J4765*Weighting!$W$13</f>
        <v>0</v>
      </c>
      <c r="M4765" s="14"/>
    </row>
    <row r="4766" spans="1:25" x14ac:dyDescent="0.55000000000000004">
      <c r="A4766" s="32" t="str">
        <f>IF(Weighting!$P$14&gt;0,B4766,"")</f>
        <v/>
      </c>
      <c r="B4766" t="e">
        <f>Weighting!$C$14</f>
        <v>#DIV/0!</v>
      </c>
      <c r="C4766" t="e">
        <f>Weighting!$F$14</f>
        <v>#NUM!</v>
      </c>
      <c r="D4766" t="e">
        <f>IF(C4766=1,'Data Transformation'!$G$3+0.5*'Data Transformation'!$W$25,IF(C4767=1,D4767-'Data Transformation'!$W$25,FALSE))</f>
        <v>#NUM!</v>
      </c>
      <c r="E4766">
        <f t="array" ref="E4766">IF(ISLOGICAL(D4766),"",FREQUENCY(IF('Data Transformation'!$B$425:$B$8425='Bin Analysis'!$B4755,'Data Transformation'!$G$425:$G$8425),D4766))</f>
        <v>2001</v>
      </c>
      <c r="F4766">
        <f t="shared" si="594"/>
        <v>0</v>
      </c>
      <c r="G4766">
        <f>Weighting!$H$14</f>
        <v>0</v>
      </c>
      <c r="H4766">
        <f t="array" ref="H4766">FREQUENCY(IF('Data Transformation'!$B$4:$B$8425=B4755,'Data Transformation'!$G$4:$G$8425),'Bin Analysis'!$B4766)</f>
        <v>2073</v>
      </c>
      <c r="I4766">
        <f t="shared" si="595"/>
        <v>0</v>
      </c>
      <c r="J4766">
        <f t="shared" si="596"/>
        <v>0</v>
      </c>
      <c r="K4766">
        <f>J4766*Weighting!$W$14</f>
        <v>0</v>
      </c>
      <c r="M4766" s="14"/>
    </row>
    <row r="4767" spans="1:25" x14ac:dyDescent="0.55000000000000004">
      <c r="A4767" s="32" t="str">
        <f>IF(Weighting!$P$15&gt;0,B4767,"")</f>
        <v/>
      </c>
      <c r="B4767" t="e">
        <f>Weighting!$C$15</f>
        <v>#DIV/0!</v>
      </c>
      <c r="C4767" t="e">
        <f>Weighting!$F$15</f>
        <v>#NUM!</v>
      </c>
      <c r="D4767" t="e">
        <f>IF(C4767=1,'Data Transformation'!$G$3+0.5*'Data Transformation'!$W$25,IF(C4768=1,D4768-'Data Transformation'!$W$25,FALSE))</f>
        <v>#NUM!</v>
      </c>
      <c r="E4767">
        <f t="array" ref="E4767">IF(ISLOGICAL(D4767),"",FREQUENCY(IF('Data Transformation'!$B$425:$B$8425='Bin Analysis'!$B4755,'Data Transformation'!$G$425:$G$8425),D4767))</f>
        <v>2001</v>
      </c>
      <c r="F4767">
        <f t="shared" si="594"/>
        <v>0</v>
      </c>
      <c r="G4767">
        <f>Weighting!$H$15</f>
        <v>0</v>
      </c>
      <c r="H4767">
        <f t="array" ref="H4767">FREQUENCY(IF('Data Transformation'!$B$4:$B$8425=B4755,'Data Transformation'!$G$4:$G$8425),'Bin Analysis'!$B4767)</f>
        <v>2073</v>
      </c>
      <c r="I4767">
        <f t="shared" si="595"/>
        <v>0</v>
      </c>
      <c r="J4767">
        <f t="shared" si="596"/>
        <v>0</v>
      </c>
      <c r="K4767">
        <f>J4767*Weighting!$W$15</f>
        <v>0</v>
      </c>
      <c r="M4767" s="14"/>
    </row>
    <row r="4768" spans="1:25" x14ac:dyDescent="0.55000000000000004">
      <c r="A4768" s="32" t="str">
        <f>IF(Weighting!$P$16&gt;0,B4768,"")</f>
        <v/>
      </c>
      <c r="B4768" t="e">
        <f>Weighting!$C$16</f>
        <v>#DIV/0!</v>
      </c>
      <c r="C4768" t="e">
        <f>Weighting!$F$16</f>
        <v>#NUM!</v>
      </c>
      <c r="D4768" t="e">
        <f>IF(C4768=1,'Data Transformation'!$G$3+0.5*'Data Transformation'!$W$25,IF(C4769=1,D4769-'Data Transformation'!$W$25,FALSE))</f>
        <v>#NUM!</v>
      </c>
      <c r="E4768">
        <f t="array" ref="E4768">IF(ISLOGICAL(D4768),"",FREQUENCY(IF('Data Transformation'!$B$425:$B$8425='Bin Analysis'!$B4755,'Data Transformation'!$G$425:$G$8425),D4768))</f>
        <v>2001</v>
      </c>
      <c r="F4768">
        <f t="shared" si="594"/>
        <v>0</v>
      </c>
      <c r="G4768">
        <f>Weighting!$H$16</f>
        <v>0</v>
      </c>
      <c r="H4768">
        <f t="array" ref="H4768">FREQUENCY(IF('Data Transformation'!$B$4:$B$8425=B4755,'Data Transformation'!$G$4:$G$8425),'Bin Analysis'!$B4768)</f>
        <v>2073</v>
      </c>
      <c r="I4768">
        <f t="shared" si="595"/>
        <v>0</v>
      </c>
      <c r="J4768">
        <f t="shared" si="596"/>
        <v>0</v>
      </c>
      <c r="K4768">
        <f>J4768*Weighting!$W$16</f>
        <v>0</v>
      </c>
      <c r="M4768" s="14"/>
    </row>
    <row r="4769" spans="1:25" x14ac:dyDescent="0.55000000000000004">
      <c r="A4769" s="32" t="str">
        <f>IF(Weighting!$P$17&gt;0,B4769,"")</f>
        <v/>
      </c>
      <c r="B4769" t="e">
        <f>Weighting!$C$17</f>
        <v>#DIV/0!</v>
      </c>
      <c r="C4769" t="e">
        <f>Weighting!$F$17</f>
        <v>#NUM!</v>
      </c>
      <c r="D4769" t="e">
        <f>IF(C4769=1,'Data Transformation'!$G$3+0.5*'Data Transformation'!$W$25,IF(C4770=1,D4770-'Data Transformation'!$W$25,FALSE))</f>
        <v>#NUM!</v>
      </c>
      <c r="E4769">
        <f t="array" ref="E4769">IF(ISLOGICAL(D4769),"",FREQUENCY(IF('Data Transformation'!$B$425:$B$8425='Bin Analysis'!$B4755,'Data Transformation'!$G$425:$G$8425),D4769))</f>
        <v>2001</v>
      </c>
      <c r="F4769">
        <f t="shared" si="594"/>
        <v>0</v>
      </c>
      <c r="G4769">
        <f>Weighting!$H$17</f>
        <v>0</v>
      </c>
      <c r="H4769">
        <f t="array" ref="H4769">FREQUENCY(IF('Data Transformation'!$B$4:$B$8425=B4755,'Data Transformation'!$G$4:$G$8425),'Bin Analysis'!$B4769)</f>
        <v>2073</v>
      </c>
      <c r="I4769">
        <f t="shared" si="595"/>
        <v>0</v>
      </c>
      <c r="J4769">
        <f t="shared" si="596"/>
        <v>0</v>
      </c>
      <c r="K4769">
        <f>J4769*Weighting!$W$17</f>
        <v>0</v>
      </c>
      <c r="M4769" s="14"/>
    </row>
    <row r="4770" spans="1:25" x14ac:dyDescent="0.55000000000000004">
      <c r="A4770" s="32" t="str">
        <f>IF(Weighting!$P$18&gt;0,B4770,"")</f>
        <v/>
      </c>
      <c r="B4770" t="e">
        <f>Weighting!$C$18</f>
        <v>#DIV/0!</v>
      </c>
      <c r="C4770" t="e">
        <f>Weighting!$F$18</f>
        <v>#NUM!</v>
      </c>
      <c r="D4770" t="e">
        <f>IF(C4770=1,'Data Transformation'!$G$3+0.5*'Data Transformation'!$W$25,IF(C4771=1,D4771-'Data Transformation'!$W$25,FALSE))</f>
        <v>#NUM!</v>
      </c>
      <c r="E4770">
        <f t="array" ref="E4770">IF(ISLOGICAL(D4770),"",FREQUENCY(IF('Data Transformation'!$B$425:$B$8425='Bin Analysis'!$B4755,'Data Transformation'!$G$425:$G$8425),D4770))</f>
        <v>2001</v>
      </c>
      <c r="F4770">
        <f t="shared" si="594"/>
        <v>0</v>
      </c>
      <c r="G4770">
        <f>Weighting!$H$18</f>
        <v>0</v>
      </c>
      <c r="H4770">
        <f t="array" ref="H4770">FREQUENCY(IF('Data Transformation'!$B$4:$B$8425=B4755,'Data Transformation'!$G$4:$G$8425),'Bin Analysis'!$B4770)</f>
        <v>2073</v>
      </c>
      <c r="I4770">
        <f t="shared" si="595"/>
        <v>0</v>
      </c>
      <c r="J4770">
        <f t="shared" si="596"/>
        <v>0</v>
      </c>
      <c r="K4770">
        <f>J4770*Weighting!$W$18</f>
        <v>0</v>
      </c>
      <c r="M4770" s="14"/>
    </row>
    <row r="4771" spans="1:25" x14ac:dyDescent="0.55000000000000004">
      <c r="A4771" s="32" t="str">
        <f>IF(Weighting!$P$19&gt;0,B4771,"")</f>
        <v/>
      </c>
      <c r="B4771" t="e">
        <f>Weighting!$C$19</f>
        <v>#DIV/0!</v>
      </c>
      <c r="C4771" t="e">
        <f>Weighting!$F$19</f>
        <v>#NUM!</v>
      </c>
      <c r="D4771" t="e">
        <f>IF(C4771=1,'Data Transformation'!$G$3+0.5*'Data Transformation'!$W$25,IF(C4772=1,D4772-'Data Transformation'!$W$25,FALSE))</f>
        <v>#NUM!</v>
      </c>
      <c r="E4771">
        <f t="array" ref="E4771">IF(ISLOGICAL(D4771),"",FREQUENCY(IF('Data Transformation'!$B$425:$B$8425='Bin Analysis'!$B4755,'Data Transformation'!$G$425:$G$8425),D4771))</f>
        <v>2001</v>
      </c>
      <c r="F4771">
        <f t="shared" si="594"/>
        <v>0</v>
      </c>
      <c r="G4771">
        <f>Weighting!$H$19</f>
        <v>0</v>
      </c>
      <c r="H4771">
        <f t="array" ref="H4771">FREQUENCY(IF('Data Transformation'!$B$4:$B$8425=B4755,'Data Transformation'!$G$4:$G$8425),'Bin Analysis'!$B4771)</f>
        <v>2073</v>
      </c>
      <c r="I4771">
        <f t="shared" si="595"/>
        <v>0</v>
      </c>
      <c r="J4771">
        <f t="shared" si="596"/>
        <v>0</v>
      </c>
      <c r="K4771">
        <f>J4771*Weighting!$W$19</f>
        <v>0</v>
      </c>
      <c r="M4771" s="14"/>
    </row>
    <row r="4772" spans="1:25" x14ac:dyDescent="0.55000000000000004">
      <c r="A4772" s="32" t="str">
        <f>IF(Weighting!$P$20&gt;0,B4772,"")</f>
        <v/>
      </c>
      <c r="B4772" t="e">
        <f>Weighting!$C$20</f>
        <v>#DIV/0!</v>
      </c>
      <c r="C4772" t="e">
        <f>Weighting!$F$20</f>
        <v>#NUM!</v>
      </c>
      <c r="D4772" t="e">
        <f>IF(C4772=1,'Data Transformation'!$G$3+0.5*'Data Transformation'!$W$25,IF(C4773=1,D4773-'Data Transformation'!$W$25,FALSE))</f>
        <v>#NUM!</v>
      </c>
      <c r="E4772">
        <f t="array" ref="E4772">IF(ISLOGICAL(D4772),"",FREQUENCY(IF('Data Transformation'!$B$425:$B$8425='Bin Analysis'!$B4755,'Data Transformation'!$G$425:$G$8425),D4772))</f>
        <v>2001</v>
      </c>
      <c r="F4772">
        <f t="shared" si="594"/>
        <v>0</v>
      </c>
      <c r="G4772">
        <f>Weighting!$H$20</f>
        <v>0</v>
      </c>
      <c r="H4772">
        <f t="array" ref="H4772">FREQUENCY(IF('Data Transformation'!$B$4:$B$8425=B4755,'Data Transformation'!$G$4:$G$8425),'Bin Analysis'!$B4772)</f>
        <v>2073</v>
      </c>
      <c r="I4772">
        <f t="shared" si="595"/>
        <v>0</v>
      </c>
      <c r="J4772">
        <f t="shared" si="596"/>
        <v>0</v>
      </c>
      <c r="K4772">
        <f>J4772*Weighting!$W$20</f>
        <v>0</v>
      </c>
      <c r="M4772" s="14"/>
    </row>
    <row r="4773" spans="1:25" x14ac:dyDescent="0.55000000000000004">
      <c r="A4773" s="32" t="str">
        <f>IF(Weighting!$P$21&gt;0,B4773,"")</f>
        <v/>
      </c>
      <c r="B4773" t="e">
        <f>Weighting!$C$21</f>
        <v>#DIV/0!</v>
      </c>
      <c r="C4773" t="e">
        <f>Weighting!$F$21</f>
        <v>#NUM!</v>
      </c>
      <c r="D4773" t="e">
        <f>IF(C4773=1,'Data Transformation'!$G$3+0.5*'Data Transformation'!$W$25,IF(C4774=1,D4774-'Data Transformation'!$W$25,FALSE))</f>
        <v>#NUM!</v>
      </c>
      <c r="E4773">
        <f t="array" ref="E4773">IF(ISLOGICAL(D4773),"",FREQUENCY(IF('Data Transformation'!$B$425:$B$8425='Bin Analysis'!$B4755,'Data Transformation'!$G$425:$G$8425),D4773))</f>
        <v>2001</v>
      </c>
      <c r="F4773">
        <f t="shared" si="594"/>
        <v>0</v>
      </c>
      <c r="G4773">
        <f>Weighting!$H$21</f>
        <v>0</v>
      </c>
      <c r="H4773">
        <f t="array" ref="H4773">FREQUENCY(IF('Data Transformation'!$B$4:$B$8425=B4755,'Data Transformation'!$G$4:$G$8425),'Bin Analysis'!$B4773)</f>
        <v>2073</v>
      </c>
      <c r="I4773">
        <f t="shared" si="595"/>
        <v>0</v>
      </c>
      <c r="J4773">
        <f t="shared" si="596"/>
        <v>0</v>
      </c>
      <c r="K4773">
        <f>J4773*Weighting!$W$21</f>
        <v>0</v>
      </c>
      <c r="M4773" s="14"/>
    </row>
    <row r="4774" spans="1:25" x14ac:dyDescent="0.55000000000000004">
      <c r="A4774" s="32" t="str">
        <f>IF(Weighting!$P$22&gt;0,B4774,"")</f>
        <v/>
      </c>
      <c r="B4774" t="e">
        <f>Weighting!$C$22</f>
        <v>#DIV/0!</v>
      </c>
      <c r="C4774" t="e">
        <f>Weighting!$F$22</f>
        <v>#NUM!</v>
      </c>
      <c r="D4774" t="e">
        <f>IF(C4774=1,'Data Transformation'!$G$3+0.5*'Data Transformation'!$W$25,IF(C4775=1,D4775-'Data Transformation'!$W$25,FALSE))</f>
        <v>#NUM!</v>
      </c>
      <c r="E4774">
        <f t="array" ref="E4774">IF(ISLOGICAL(D4774),"",FREQUENCY(IF('Data Transformation'!$B$425:$B$8425='Bin Analysis'!$B4755,'Data Transformation'!$G$425:$G$8425),D4774))</f>
        <v>2001</v>
      </c>
      <c r="F4774">
        <f t="shared" si="594"/>
        <v>0</v>
      </c>
      <c r="G4774">
        <f>Weighting!$H$22</f>
        <v>0</v>
      </c>
      <c r="H4774">
        <f t="array" ref="H4774">FREQUENCY(IF('Data Transformation'!$B$4:$B$8425=B4755,'Data Transformation'!$G$4:$G$8425),'Bin Analysis'!$B4774)</f>
        <v>2073</v>
      </c>
      <c r="I4774">
        <f t="shared" si="595"/>
        <v>0</v>
      </c>
      <c r="J4774">
        <f t="shared" si="596"/>
        <v>0</v>
      </c>
      <c r="K4774">
        <f>J4774*Weighting!$W$22</f>
        <v>0</v>
      </c>
      <c r="M4774" s="14"/>
    </row>
    <row r="4775" spans="1:25" x14ac:dyDescent="0.55000000000000004">
      <c r="A4775" s="32" t="str">
        <f>IF(Weighting!$P$23&gt;0,B4775,"")</f>
        <v/>
      </c>
      <c r="B4775" t="e">
        <f>Weighting!$C$23</f>
        <v>#DIV/0!</v>
      </c>
      <c r="C4775" t="e">
        <f>Weighting!$F$23</f>
        <v>#NUM!</v>
      </c>
      <c r="D4775" t="e">
        <f>IF(C4775=1,'Data Transformation'!$G$3+0.5*'Data Transformation'!$W$25,IF(C4776=1,D4776-'Data Transformation'!$W$25,FALSE))</f>
        <v>#NUM!</v>
      </c>
      <c r="E4775">
        <f t="array" ref="E4775">IF(ISLOGICAL(D4775),"",FREQUENCY(IF('Data Transformation'!$B$425:$B$8425='Bin Analysis'!$B4755,'Data Transformation'!$G$425:$G$8425),D4775))</f>
        <v>2001</v>
      </c>
      <c r="F4775">
        <f t="shared" si="594"/>
        <v>0</v>
      </c>
      <c r="G4775">
        <f>Weighting!$H$23</f>
        <v>0</v>
      </c>
      <c r="H4775">
        <f t="array" ref="H4775">FREQUENCY(IF('Data Transformation'!$B$4:$B$8425=B4755,'Data Transformation'!$G$4:$G$8425),'Bin Analysis'!$B4775)</f>
        <v>2073</v>
      </c>
      <c r="I4775">
        <f t="shared" si="595"/>
        <v>0</v>
      </c>
      <c r="J4775">
        <f t="shared" si="596"/>
        <v>0</v>
      </c>
      <c r="K4775">
        <f>J4775*Weighting!$W$23</f>
        <v>0</v>
      </c>
      <c r="M4775" s="14"/>
    </row>
    <row r="4776" spans="1:25" x14ac:dyDescent="0.55000000000000004">
      <c r="A4776" s="32" t="str">
        <f>IF(Weighting!$P$24&gt;0,B4776,"")</f>
        <v/>
      </c>
      <c r="B4776" t="e">
        <f>Weighting!$C$24</f>
        <v>#DIV/0!</v>
      </c>
      <c r="C4776" t="e">
        <f>Weighting!$F$24</f>
        <v>#NUM!</v>
      </c>
      <c r="D4776" t="e">
        <f>IF(C4776=1,'Data Transformation'!$G$3+0.5*'Data Transformation'!$W$25,IF(C4777=1,D4777-'Data Transformation'!$W$25,FALSE))</f>
        <v>#NUM!</v>
      </c>
      <c r="E4776">
        <f t="array" ref="E4776">IF(ISLOGICAL(D4776),"",FREQUENCY(IF('Data Transformation'!$B$425:$B$8425='Bin Analysis'!$B4755,'Data Transformation'!$G$425:$G$8425),D4776))</f>
        <v>2001</v>
      </c>
      <c r="F4776">
        <f t="shared" si="594"/>
        <v>0</v>
      </c>
      <c r="G4776">
        <f>Weighting!$H$24</f>
        <v>0</v>
      </c>
      <c r="H4776">
        <f t="array" ref="H4776">FREQUENCY(IF('Data Transformation'!$B$4:$B$8425=B4755,'Data Transformation'!$G$4:$G$8425),'Bin Analysis'!$B4776)</f>
        <v>2073</v>
      </c>
      <c r="I4776">
        <f t="shared" si="595"/>
        <v>0</v>
      </c>
      <c r="J4776">
        <f t="shared" si="596"/>
        <v>0</v>
      </c>
      <c r="K4776">
        <f>J4776*Weighting!$W$24</f>
        <v>0</v>
      </c>
      <c r="M4776" s="14"/>
    </row>
    <row r="4777" spans="1:25" x14ac:dyDescent="0.55000000000000004">
      <c r="A4777" s="32" t="str">
        <f>IF(Weighting!$P$25&gt;0,B4777,"")</f>
        <v/>
      </c>
      <c r="B4777" t="e">
        <f>Weighting!$C$25</f>
        <v>#DIV/0!</v>
      </c>
      <c r="C4777" t="e">
        <f>Weighting!$F$25</f>
        <v>#NUM!</v>
      </c>
      <c r="D4777" t="e">
        <f>IF(C4777=1,'Data Transformation'!$G$3+0.5*'Data Transformation'!$W$25,IF(C4778=1,D4778-'Data Transformation'!$W$25,FALSE))</f>
        <v>#NUM!</v>
      </c>
      <c r="E4777">
        <f t="array" ref="E4777">IF(ISLOGICAL(D4777),"",FREQUENCY(IF('Data Transformation'!$B$425:$B$8425='Bin Analysis'!$B4755,'Data Transformation'!$G$425:$G$8425),D4777))</f>
        <v>2001</v>
      </c>
      <c r="F4777">
        <f t="shared" si="594"/>
        <v>0</v>
      </c>
      <c r="G4777">
        <f>Weighting!$H$25</f>
        <v>0</v>
      </c>
      <c r="H4777">
        <f t="array" ref="H4777">FREQUENCY(IF('Data Transformation'!$B$4:$B$8425=B4755,'Data Transformation'!$G$4:$G$8425),'Bin Analysis'!$B4777)</f>
        <v>2073</v>
      </c>
      <c r="I4777">
        <f t="shared" si="595"/>
        <v>0</v>
      </c>
      <c r="J4777">
        <f t="shared" si="596"/>
        <v>0</v>
      </c>
      <c r="K4777">
        <f>J4777*Weighting!$W$25</f>
        <v>0</v>
      </c>
      <c r="M4777" s="14"/>
    </row>
    <row r="4778" spans="1:25" x14ac:dyDescent="0.55000000000000004">
      <c r="O4778"/>
      <c r="P4778"/>
      <c r="Q4778"/>
      <c r="R4778"/>
    </row>
    <row r="4779" spans="1:25" ht="23.35" x14ac:dyDescent="0.8">
      <c r="A4779" s="21" t="s">
        <v>0</v>
      </c>
      <c r="B4779" s="21" t="str">
        <f>IFERROR(VLOOKUP(C4779,'Data Transformation'!$L$6:$M$426,2,FALSE),"")</f>
        <v/>
      </c>
      <c r="C4779" s="21">
        <f>C4755+1</f>
        <v>199</v>
      </c>
      <c r="D4779" s="21"/>
      <c r="E4779" s="21"/>
      <c r="F4779" s="21"/>
      <c r="G4779" s="21"/>
      <c r="H4779" s="22"/>
      <c r="I4779" s="22"/>
      <c r="J4779" s="22"/>
      <c r="K4779" s="21"/>
      <c r="L4779" s="21" t="str">
        <f>B4779</f>
        <v/>
      </c>
      <c r="M4779" s="23" t="e">
        <f>INDEX('Data Transformation'!$O$4:$O$424,MATCH($B4779,'Data Transformation'!$M$4:$M$424,0),MATCH($M$2,'Data Transformation'!$O$3,0))</f>
        <v>#N/A</v>
      </c>
      <c r="N4779" s="27" t="e">
        <f>IF('Input and Summary Results'!$J$16="minimum",'Bin Analysis'!X4780/(M4779-1),'Bin Analysis'!Y4779/('Bin Analysis'!M4779-1))</f>
        <v>#N/A</v>
      </c>
      <c r="O4779" s="27" t="e">
        <f>IF(M4779=FALSE,NA(),(VLOOKUP(1,C4782:K4801,4,FALSE))/(M4779-1))</f>
        <v>#N/A</v>
      </c>
      <c r="P4779" s="27" t="e">
        <f>IF(M4779=FALSE,NA(),SUM(J4782:J4801)/Weighting!$S$5)</f>
        <v>#N/A</v>
      </c>
      <c r="Q4779" s="27" t="e">
        <f>IF(M4779=FALSE,NA(),SUM(K4782:K4801)/Weighting!$S$6)</f>
        <v>#N/A</v>
      </c>
      <c r="R4779" s="27" t="e">
        <f>IF(M4779=FALSE,NA(),(VLOOKUP(1,G4782:K4801,3,FALSE))/(M4779-1))</f>
        <v>#N/A</v>
      </c>
      <c r="S4779" s="22" t="e">
        <f>IF(M4779=FALSE,NA(),IF(SUM(J4782:J4801)=2,"yes","no"))</f>
        <v>#N/A</v>
      </c>
      <c r="X4779" s="2" cm="2">
        <f t="array" ref="X4779:X4780">FREQUENCY(IF('Data Transformation'!$B$425:$B$6424='Bin Analysis'!L4779,'Data Transformation'!$G$425:$G$6424),'Data Transformation'!$U$11)</f>
        <v>0</v>
      </c>
      <c r="Y4779" s="2" cm="2">
        <f t="array" ref="Y4779:Y4780">FREQUENCY(IF('Data Transformation'!$B$425:$B$6424='Bin Analysis'!L4779,'Data Transformation'!$G$425:$G$6424),'Data Transformation'!$U$12)</f>
        <v>0</v>
      </c>
    </row>
    <row r="4780" spans="1:25" x14ac:dyDescent="0.55000000000000004">
      <c r="A4780" s="14" t="s">
        <v>67</v>
      </c>
      <c r="B4780" t="s">
        <v>47</v>
      </c>
      <c r="C4780" t="s">
        <v>5</v>
      </c>
      <c r="D4780" t="s">
        <v>100</v>
      </c>
      <c r="E4780" t="s">
        <v>101</v>
      </c>
      <c r="F4780" t="s">
        <v>102</v>
      </c>
      <c r="G4780" t="s">
        <v>70</v>
      </c>
      <c r="H4780" t="s">
        <v>31</v>
      </c>
      <c r="I4780" t="s">
        <v>32</v>
      </c>
      <c r="J4780" t="s">
        <v>46</v>
      </c>
      <c r="K4780" s="14" t="s">
        <v>45</v>
      </c>
      <c r="M4780" s="14"/>
      <c r="X4780" s="2">
        <v>0</v>
      </c>
      <c r="Y4780" s="2">
        <v>0</v>
      </c>
    </row>
    <row r="4781" spans="1:25" x14ac:dyDescent="0.55000000000000004">
      <c r="A4781" s="32"/>
      <c r="D4781" t="e">
        <f>IF(C4781=1,'Data Transformation'!$G$3+0.5*'Data Transformation'!$W$25,IF(C4782=1,D4782-'Data Transformation'!$W$25,FALSE))</f>
        <v>#NUM!</v>
      </c>
      <c r="E4781">
        <f t="array" ref="E4781">IF(ISLOGICAL(D4781),"",FREQUENCY(IF('Data Transformation'!$B$425:$B$8425='Bin Analysis'!$B4779,'Data Transformation'!$G$425:$G$8425),D4781))</f>
        <v>2001</v>
      </c>
      <c r="F4781" t="e">
        <f>IF(ISLOGICAL(D4781),"",E4781-E4780)</f>
        <v>#VALUE!</v>
      </c>
      <c r="M4781" s="14"/>
    </row>
    <row r="4782" spans="1:25" x14ac:dyDescent="0.55000000000000004">
      <c r="A4782" s="32" t="e">
        <f>IF(Weighting!$P$6&gt;0,B4782,"")</f>
        <v>#NUM!</v>
      </c>
      <c r="B4782" t="e">
        <f>Weighting!$C$6</f>
        <v>#DIV/0!</v>
      </c>
      <c r="C4782" t="e">
        <f>Weighting!$F$6</f>
        <v>#NUM!</v>
      </c>
      <c r="D4782" t="e">
        <f>IF(C4782=1,'Data Transformation'!$G$3+0.5*'Data Transformation'!$W$25,IF(C4783=1,D4783-'Data Transformation'!$W$25,FALSE))</f>
        <v>#NUM!</v>
      </c>
      <c r="E4782">
        <f t="array" ref="E4782">IF(ISLOGICAL(D4782),"",FREQUENCY(IF('Data Transformation'!$B$425:$B$8425='Bin Analysis'!$B4779,'Data Transformation'!$G$425:$G$8425),D4782))</f>
        <v>2001</v>
      </c>
      <c r="F4782">
        <f>IF(ISLOGICAL(D4782),"",E4782-E4781)</f>
        <v>0</v>
      </c>
      <c r="G4782">
        <f>Weighting!$H$6</f>
        <v>1</v>
      </c>
      <c r="H4782">
        <f t="array" ref="H4782">FREQUENCY(IF('Data Transformation'!$B$4:$B$8425=B4779,'Data Transformation'!$G$4:$G$8425),'Bin Analysis'!$B4782)</f>
        <v>2073</v>
      </c>
      <c r="I4782">
        <f>H4782-H4781</f>
        <v>2073</v>
      </c>
      <c r="J4782">
        <f>IF(I4782=0,0,1)</f>
        <v>1</v>
      </c>
      <c r="K4782" t="e">
        <f>J4782*Weighting!$W$6</f>
        <v>#NUM!</v>
      </c>
      <c r="M4782" s="14"/>
    </row>
    <row r="4783" spans="1:25" x14ac:dyDescent="0.55000000000000004">
      <c r="A4783" s="32" t="str">
        <f>IF(Weighting!$P$7&gt;0,B4783,"")</f>
        <v/>
      </c>
      <c r="B4783" t="e">
        <f>Weighting!$C$7</f>
        <v>#DIV/0!</v>
      </c>
      <c r="C4783" t="e">
        <f>Weighting!$F$7</f>
        <v>#NUM!</v>
      </c>
      <c r="D4783" t="e">
        <f>IF(C4783=1,'Data Transformation'!$G$3+0.5*'Data Transformation'!$W$25,IF(C4784=1,D4784-'Data Transformation'!$W$25,FALSE))</f>
        <v>#NUM!</v>
      </c>
      <c r="E4783">
        <f t="array" ref="E4783">IF(ISLOGICAL(D4783),"",FREQUENCY(IF('Data Transformation'!$B$425:$B$8425='Bin Analysis'!$B4779,'Data Transformation'!$G$425:$G$8425),D4783))</f>
        <v>2001</v>
      </c>
      <c r="F4783">
        <f t="shared" ref="F4783:F4801" si="597">IF(ISLOGICAL(D4783),"",E4783-E4782)</f>
        <v>0</v>
      </c>
      <c r="G4783">
        <f>Weighting!$H$7</f>
        <v>0</v>
      </c>
      <c r="H4783">
        <f t="array" ref="H4783">FREQUENCY(IF('Data Transformation'!$B$4:$B$8425=B4779,'Data Transformation'!$G$4:$G$8425),'Bin Analysis'!$B4783)</f>
        <v>2073</v>
      </c>
      <c r="I4783">
        <f t="shared" ref="I4783:I4801" si="598">H4783-H4782</f>
        <v>0</v>
      </c>
      <c r="J4783">
        <f>IF(I4783=0,0,1)</f>
        <v>0</v>
      </c>
      <c r="K4783">
        <f>J4783*Weighting!$W$7</f>
        <v>0</v>
      </c>
      <c r="M4783" s="14"/>
    </row>
    <row r="4784" spans="1:25" x14ac:dyDescent="0.55000000000000004">
      <c r="A4784" s="32" t="str">
        <f>IF(Weighting!$P$8&gt;0,B4784,"")</f>
        <v/>
      </c>
      <c r="B4784" t="e">
        <f>Weighting!$C$8</f>
        <v>#DIV/0!</v>
      </c>
      <c r="C4784" t="e">
        <f>Weighting!$F$8</f>
        <v>#NUM!</v>
      </c>
      <c r="D4784" t="e">
        <f>IF(C4784=1,'Data Transformation'!$G$3+0.5*'Data Transformation'!$W$25,IF(C4785=1,D4785-'Data Transformation'!$W$25,FALSE))</f>
        <v>#NUM!</v>
      </c>
      <c r="E4784">
        <f t="array" ref="E4784">IF(ISLOGICAL(D4784),"",FREQUENCY(IF('Data Transformation'!$B$425:$B$8425='Bin Analysis'!$B4779,'Data Transformation'!$G$425:$G$8425),D4784))</f>
        <v>2001</v>
      </c>
      <c r="F4784">
        <f t="shared" si="597"/>
        <v>0</v>
      </c>
      <c r="G4784">
        <f>Weighting!$H$8</f>
        <v>0</v>
      </c>
      <c r="H4784">
        <f t="array" ref="H4784">FREQUENCY(IF('Data Transformation'!$B$4:$B$8425=B4779,'Data Transformation'!$G$4:$G$8425),'Bin Analysis'!$B4784)</f>
        <v>2073</v>
      </c>
      <c r="I4784">
        <f t="shared" si="598"/>
        <v>0</v>
      </c>
      <c r="J4784">
        <f t="shared" ref="J4784:J4801" si="599">IF(I4784=0,0,1)</f>
        <v>0</v>
      </c>
      <c r="K4784">
        <f>J4784*Weighting!$W$8</f>
        <v>0</v>
      </c>
      <c r="M4784" s="14"/>
    </row>
    <row r="4785" spans="1:13" x14ac:dyDescent="0.55000000000000004">
      <c r="A4785" s="32" t="str">
        <f>IF(Weighting!$P$9&gt;0,B4785,"")</f>
        <v/>
      </c>
      <c r="B4785" s="50" t="e">
        <f>Weighting!$C$9</f>
        <v>#DIV/0!</v>
      </c>
      <c r="C4785" t="e">
        <f>Weighting!$F$9</f>
        <v>#NUM!</v>
      </c>
      <c r="D4785" t="e">
        <f>IF(C4785=1,'Data Transformation'!$G$3+0.5*'Data Transformation'!$W$25,IF(C4786=1,D4786-'Data Transformation'!$W$25,FALSE))</f>
        <v>#NUM!</v>
      </c>
      <c r="E4785">
        <f t="array" ref="E4785">IF(ISLOGICAL(D4785),"",FREQUENCY(IF('Data Transformation'!$B$425:$B$8425='Bin Analysis'!$B4779,'Data Transformation'!$G$425:$G$8425),D4785))</f>
        <v>2001</v>
      </c>
      <c r="F4785">
        <f t="shared" si="597"/>
        <v>0</v>
      </c>
      <c r="G4785">
        <f>Weighting!$H$9</f>
        <v>0</v>
      </c>
      <c r="H4785">
        <f t="array" ref="H4785">FREQUENCY(IF('Data Transformation'!$B$4:$B$8425=B4779,'Data Transformation'!$G$4:$G$8425),'Bin Analysis'!$B4785)</f>
        <v>2073</v>
      </c>
      <c r="I4785">
        <f t="shared" si="598"/>
        <v>0</v>
      </c>
      <c r="J4785">
        <f t="shared" si="599"/>
        <v>0</v>
      </c>
      <c r="K4785">
        <f>J4785*Weighting!$W$9</f>
        <v>0</v>
      </c>
      <c r="M4785" s="14"/>
    </row>
    <row r="4786" spans="1:13" x14ac:dyDescent="0.55000000000000004">
      <c r="A4786" s="32" t="str">
        <f>IF(Weighting!$P$10&gt;0,B4786,"")</f>
        <v/>
      </c>
      <c r="B4786" t="e">
        <f>Weighting!$C$10</f>
        <v>#DIV/0!</v>
      </c>
      <c r="C4786" t="e">
        <f>Weighting!$F$10</f>
        <v>#NUM!</v>
      </c>
      <c r="D4786" t="e">
        <f>IF(C4786=1,'Data Transformation'!$G$3+0.5*'Data Transformation'!$W$25,IF(C4787=1,D4787-'Data Transformation'!$W$25,FALSE))</f>
        <v>#NUM!</v>
      </c>
      <c r="E4786">
        <f t="array" ref="E4786">IF(ISLOGICAL(D4786),"",FREQUENCY(IF('Data Transformation'!$B$425:$B$8425='Bin Analysis'!$B4779,'Data Transformation'!$G$425:$G$8425),D4786))</f>
        <v>2001</v>
      </c>
      <c r="F4786">
        <f t="shared" si="597"/>
        <v>0</v>
      </c>
      <c r="G4786">
        <f>Weighting!$H$10</f>
        <v>0</v>
      </c>
      <c r="H4786">
        <f t="array" ref="H4786">FREQUENCY(IF('Data Transformation'!$B$4:$B$8425=B4779,'Data Transformation'!$G$4:$G$8425),'Bin Analysis'!$B4786)</f>
        <v>2073</v>
      </c>
      <c r="I4786">
        <f t="shared" si="598"/>
        <v>0</v>
      </c>
      <c r="J4786">
        <f t="shared" si="599"/>
        <v>0</v>
      </c>
      <c r="K4786">
        <f>J4786*Weighting!$W$10</f>
        <v>0</v>
      </c>
      <c r="M4786" s="14"/>
    </row>
    <row r="4787" spans="1:13" x14ac:dyDescent="0.55000000000000004">
      <c r="A4787" s="32" t="str">
        <f>IF(Weighting!$P$11&gt;0,B4787,"")</f>
        <v/>
      </c>
      <c r="B4787" t="e">
        <f>Weighting!$C$11</f>
        <v>#DIV/0!</v>
      </c>
      <c r="C4787" t="e">
        <f>Weighting!$F$11</f>
        <v>#NUM!</v>
      </c>
      <c r="D4787" t="e">
        <f>IF(C4787=1,'Data Transformation'!$G$3+0.5*'Data Transformation'!$W$25,IF(C4788=1,D4788-'Data Transformation'!$W$25,FALSE))</f>
        <v>#NUM!</v>
      </c>
      <c r="E4787">
        <f t="array" ref="E4787">IF(ISLOGICAL(D4787),"",FREQUENCY(IF('Data Transformation'!$B$425:$B$8425='Bin Analysis'!$B4779,'Data Transformation'!$G$425:$G$8425),D4787))</f>
        <v>2001</v>
      </c>
      <c r="F4787">
        <f t="shared" si="597"/>
        <v>0</v>
      </c>
      <c r="G4787">
        <f>Weighting!$H$11</f>
        <v>0</v>
      </c>
      <c r="H4787">
        <f t="array" ref="H4787">FREQUENCY(IF('Data Transformation'!$B$4:$B$8425=B4779,'Data Transformation'!$G$4:$G$8425),'Bin Analysis'!$B4787)</f>
        <v>2073</v>
      </c>
      <c r="I4787">
        <f t="shared" si="598"/>
        <v>0</v>
      </c>
      <c r="J4787">
        <f t="shared" si="599"/>
        <v>0</v>
      </c>
      <c r="K4787">
        <f>J4787*Weighting!$W$11</f>
        <v>0</v>
      </c>
      <c r="M4787" s="14"/>
    </row>
    <row r="4788" spans="1:13" x14ac:dyDescent="0.55000000000000004">
      <c r="A4788" s="32" t="str">
        <f>IF(Weighting!$P$12&gt;0,B4788,"")</f>
        <v/>
      </c>
      <c r="B4788" t="e">
        <f>Weighting!$C$12</f>
        <v>#DIV/0!</v>
      </c>
      <c r="C4788" t="e">
        <f>Weighting!$F$12</f>
        <v>#NUM!</v>
      </c>
      <c r="D4788" t="e">
        <f>IF(C4788=1,'Data Transformation'!$G$3+0.5*'Data Transformation'!$W$25,IF(C4789=1,D4789-'Data Transformation'!$W$25,FALSE))</f>
        <v>#NUM!</v>
      </c>
      <c r="E4788">
        <f t="array" ref="E4788">IF(ISLOGICAL(D4788),"",FREQUENCY(IF('Data Transformation'!$B$425:$B$8425='Bin Analysis'!$B4779,'Data Transformation'!$G$425:$G$8425),D4788))</f>
        <v>2001</v>
      </c>
      <c r="F4788">
        <f t="shared" si="597"/>
        <v>0</v>
      </c>
      <c r="G4788">
        <f>Weighting!$H$12</f>
        <v>0</v>
      </c>
      <c r="H4788">
        <f t="array" ref="H4788">FREQUENCY(IF('Data Transformation'!$B$4:$B$8425=B4779,'Data Transformation'!$G$4:$G$8425),'Bin Analysis'!$B4788)</f>
        <v>2073</v>
      </c>
      <c r="I4788">
        <f t="shared" si="598"/>
        <v>0</v>
      </c>
      <c r="J4788">
        <f t="shared" si="599"/>
        <v>0</v>
      </c>
      <c r="K4788">
        <f>J4788*Weighting!$W$12</f>
        <v>0</v>
      </c>
      <c r="M4788" s="14"/>
    </row>
    <row r="4789" spans="1:13" x14ac:dyDescent="0.55000000000000004">
      <c r="A4789" s="32" t="str">
        <f>IF(Weighting!$P$13&gt;0,B4789,"")</f>
        <v/>
      </c>
      <c r="B4789" t="e">
        <f>Weighting!$C$13</f>
        <v>#DIV/0!</v>
      </c>
      <c r="C4789" t="e">
        <f>Weighting!$F$13</f>
        <v>#NUM!</v>
      </c>
      <c r="D4789" t="e">
        <f>IF(C4789=1,'Data Transformation'!$G$3+0.5*'Data Transformation'!$W$25,IF(C4790=1,D4790-'Data Transformation'!$W$25,FALSE))</f>
        <v>#NUM!</v>
      </c>
      <c r="E4789">
        <f t="array" ref="E4789">IF(ISLOGICAL(D4789),"",FREQUENCY(IF('Data Transformation'!$B$425:$B$8425='Bin Analysis'!$B4779,'Data Transformation'!$G$425:$G$8425),D4789))</f>
        <v>2001</v>
      </c>
      <c r="F4789">
        <f t="shared" si="597"/>
        <v>0</v>
      </c>
      <c r="G4789">
        <f>Weighting!$H$13</f>
        <v>0</v>
      </c>
      <c r="H4789">
        <f t="array" ref="H4789">FREQUENCY(IF('Data Transformation'!$B$4:$B$8425=B4779,'Data Transformation'!$G$4:$G$8425),'Bin Analysis'!$B4789)</f>
        <v>2073</v>
      </c>
      <c r="I4789">
        <f t="shared" si="598"/>
        <v>0</v>
      </c>
      <c r="J4789">
        <f t="shared" si="599"/>
        <v>0</v>
      </c>
      <c r="K4789">
        <f>J4789*Weighting!$W$13</f>
        <v>0</v>
      </c>
      <c r="M4789" s="14"/>
    </row>
    <row r="4790" spans="1:13" x14ac:dyDescent="0.55000000000000004">
      <c r="A4790" s="32" t="str">
        <f>IF(Weighting!$P$14&gt;0,B4790,"")</f>
        <v/>
      </c>
      <c r="B4790" t="e">
        <f>Weighting!$C$14</f>
        <v>#DIV/0!</v>
      </c>
      <c r="C4790" t="e">
        <f>Weighting!$F$14</f>
        <v>#NUM!</v>
      </c>
      <c r="D4790" t="e">
        <f>IF(C4790=1,'Data Transformation'!$G$3+0.5*'Data Transformation'!$W$25,IF(C4791=1,D4791-'Data Transformation'!$W$25,FALSE))</f>
        <v>#NUM!</v>
      </c>
      <c r="E4790">
        <f t="array" ref="E4790">IF(ISLOGICAL(D4790),"",FREQUENCY(IF('Data Transformation'!$B$425:$B$8425='Bin Analysis'!$B4779,'Data Transformation'!$G$425:$G$8425),D4790))</f>
        <v>2001</v>
      </c>
      <c r="F4790">
        <f t="shared" si="597"/>
        <v>0</v>
      </c>
      <c r="G4790">
        <f>Weighting!$H$14</f>
        <v>0</v>
      </c>
      <c r="H4790">
        <f t="array" ref="H4790">FREQUENCY(IF('Data Transformation'!$B$4:$B$8425=B4779,'Data Transformation'!$G$4:$G$8425),'Bin Analysis'!$B4790)</f>
        <v>2073</v>
      </c>
      <c r="I4790">
        <f t="shared" si="598"/>
        <v>0</v>
      </c>
      <c r="J4790">
        <f t="shared" si="599"/>
        <v>0</v>
      </c>
      <c r="K4790">
        <f>J4790*Weighting!$W$14</f>
        <v>0</v>
      </c>
      <c r="M4790" s="14"/>
    </row>
    <row r="4791" spans="1:13" x14ac:dyDescent="0.55000000000000004">
      <c r="A4791" s="32" t="str">
        <f>IF(Weighting!$P$15&gt;0,B4791,"")</f>
        <v/>
      </c>
      <c r="B4791" t="e">
        <f>Weighting!$C$15</f>
        <v>#DIV/0!</v>
      </c>
      <c r="C4791" t="e">
        <f>Weighting!$F$15</f>
        <v>#NUM!</v>
      </c>
      <c r="D4791" t="e">
        <f>IF(C4791=1,'Data Transformation'!$G$3+0.5*'Data Transformation'!$W$25,IF(C4792=1,D4792-'Data Transformation'!$W$25,FALSE))</f>
        <v>#NUM!</v>
      </c>
      <c r="E4791">
        <f t="array" ref="E4791">IF(ISLOGICAL(D4791),"",FREQUENCY(IF('Data Transformation'!$B$425:$B$8425='Bin Analysis'!$B4779,'Data Transformation'!$G$425:$G$8425),D4791))</f>
        <v>2001</v>
      </c>
      <c r="F4791">
        <f t="shared" si="597"/>
        <v>0</v>
      </c>
      <c r="G4791">
        <f>Weighting!$H$15</f>
        <v>0</v>
      </c>
      <c r="H4791">
        <f t="array" ref="H4791">FREQUENCY(IF('Data Transformation'!$B$4:$B$8425=B4779,'Data Transformation'!$G$4:$G$8425),'Bin Analysis'!$B4791)</f>
        <v>2073</v>
      </c>
      <c r="I4791">
        <f t="shared" si="598"/>
        <v>0</v>
      </c>
      <c r="J4791">
        <f t="shared" si="599"/>
        <v>0</v>
      </c>
      <c r="K4791">
        <f>J4791*Weighting!$W$15</f>
        <v>0</v>
      </c>
      <c r="M4791" s="14"/>
    </row>
    <row r="4792" spans="1:13" x14ac:dyDescent="0.55000000000000004">
      <c r="A4792" s="32" t="str">
        <f>IF(Weighting!$P$16&gt;0,B4792,"")</f>
        <v/>
      </c>
      <c r="B4792" t="e">
        <f>Weighting!$C$16</f>
        <v>#DIV/0!</v>
      </c>
      <c r="C4792" t="e">
        <f>Weighting!$F$16</f>
        <v>#NUM!</v>
      </c>
      <c r="D4792" t="e">
        <f>IF(C4792=1,'Data Transformation'!$G$3+0.5*'Data Transformation'!$W$25,IF(C4793=1,D4793-'Data Transformation'!$W$25,FALSE))</f>
        <v>#NUM!</v>
      </c>
      <c r="E4792">
        <f t="array" ref="E4792">IF(ISLOGICAL(D4792),"",FREQUENCY(IF('Data Transformation'!$B$425:$B$8425='Bin Analysis'!$B4779,'Data Transformation'!$G$425:$G$8425),D4792))</f>
        <v>2001</v>
      </c>
      <c r="F4792">
        <f t="shared" si="597"/>
        <v>0</v>
      </c>
      <c r="G4792">
        <f>Weighting!$H$16</f>
        <v>0</v>
      </c>
      <c r="H4792">
        <f t="array" ref="H4792">FREQUENCY(IF('Data Transformation'!$B$4:$B$8425=B4779,'Data Transformation'!$G$4:$G$8425),'Bin Analysis'!$B4792)</f>
        <v>2073</v>
      </c>
      <c r="I4792">
        <f t="shared" si="598"/>
        <v>0</v>
      </c>
      <c r="J4792">
        <f t="shared" si="599"/>
        <v>0</v>
      </c>
      <c r="K4792">
        <f>J4792*Weighting!$W$16</f>
        <v>0</v>
      </c>
      <c r="M4792" s="14"/>
    </row>
    <row r="4793" spans="1:13" x14ac:dyDescent="0.55000000000000004">
      <c r="A4793" s="32" t="str">
        <f>IF(Weighting!$P$17&gt;0,B4793,"")</f>
        <v/>
      </c>
      <c r="B4793" t="e">
        <f>Weighting!$C$17</f>
        <v>#DIV/0!</v>
      </c>
      <c r="C4793" t="e">
        <f>Weighting!$F$17</f>
        <v>#NUM!</v>
      </c>
      <c r="D4793" t="e">
        <f>IF(C4793=1,'Data Transformation'!$G$3+0.5*'Data Transformation'!$W$25,IF(C4794=1,D4794-'Data Transformation'!$W$25,FALSE))</f>
        <v>#NUM!</v>
      </c>
      <c r="E4793">
        <f t="array" ref="E4793">IF(ISLOGICAL(D4793),"",FREQUENCY(IF('Data Transformation'!$B$425:$B$8425='Bin Analysis'!$B4779,'Data Transformation'!$G$425:$G$8425),D4793))</f>
        <v>2001</v>
      </c>
      <c r="F4793">
        <f t="shared" si="597"/>
        <v>0</v>
      </c>
      <c r="G4793">
        <f>Weighting!$H$17</f>
        <v>0</v>
      </c>
      <c r="H4793">
        <f t="array" ref="H4793">FREQUENCY(IF('Data Transformation'!$B$4:$B$8425=B4779,'Data Transformation'!$G$4:$G$8425),'Bin Analysis'!$B4793)</f>
        <v>2073</v>
      </c>
      <c r="I4793">
        <f t="shared" si="598"/>
        <v>0</v>
      </c>
      <c r="J4793">
        <f t="shared" si="599"/>
        <v>0</v>
      </c>
      <c r="K4793">
        <f>J4793*Weighting!$W$17</f>
        <v>0</v>
      </c>
      <c r="M4793" s="14"/>
    </row>
    <row r="4794" spans="1:13" x14ac:dyDescent="0.55000000000000004">
      <c r="A4794" s="32" t="str">
        <f>IF(Weighting!$P$18&gt;0,B4794,"")</f>
        <v/>
      </c>
      <c r="B4794" t="e">
        <f>Weighting!$C$18</f>
        <v>#DIV/0!</v>
      </c>
      <c r="C4794" t="e">
        <f>Weighting!$F$18</f>
        <v>#NUM!</v>
      </c>
      <c r="D4794" t="e">
        <f>IF(C4794=1,'Data Transformation'!$G$3+0.5*'Data Transformation'!$W$25,IF(C4795=1,D4795-'Data Transformation'!$W$25,FALSE))</f>
        <v>#NUM!</v>
      </c>
      <c r="E4794">
        <f t="array" ref="E4794">IF(ISLOGICAL(D4794),"",FREQUENCY(IF('Data Transformation'!$B$425:$B$8425='Bin Analysis'!$B4779,'Data Transformation'!$G$425:$G$8425),D4794))</f>
        <v>2001</v>
      </c>
      <c r="F4794">
        <f t="shared" si="597"/>
        <v>0</v>
      </c>
      <c r="G4794">
        <f>Weighting!$H$18</f>
        <v>0</v>
      </c>
      <c r="H4794">
        <f t="array" ref="H4794">FREQUENCY(IF('Data Transformation'!$B$4:$B$8425=B4779,'Data Transformation'!$G$4:$G$8425),'Bin Analysis'!$B4794)</f>
        <v>2073</v>
      </c>
      <c r="I4794">
        <f t="shared" si="598"/>
        <v>0</v>
      </c>
      <c r="J4794">
        <f t="shared" si="599"/>
        <v>0</v>
      </c>
      <c r="K4794">
        <f>J4794*Weighting!$W$18</f>
        <v>0</v>
      </c>
      <c r="M4794" s="14"/>
    </row>
    <row r="4795" spans="1:13" x14ac:dyDescent="0.55000000000000004">
      <c r="A4795" s="32" t="str">
        <f>IF(Weighting!$P$19&gt;0,B4795,"")</f>
        <v/>
      </c>
      <c r="B4795" t="e">
        <f>Weighting!$C$19</f>
        <v>#DIV/0!</v>
      </c>
      <c r="C4795" t="e">
        <f>Weighting!$F$19</f>
        <v>#NUM!</v>
      </c>
      <c r="D4795" t="e">
        <f>IF(C4795=1,'Data Transformation'!$G$3+0.5*'Data Transformation'!$W$25,IF(C4796=1,D4796-'Data Transformation'!$W$25,FALSE))</f>
        <v>#NUM!</v>
      </c>
      <c r="E4795">
        <f t="array" ref="E4795">IF(ISLOGICAL(D4795),"",FREQUENCY(IF('Data Transformation'!$B$425:$B$8425='Bin Analysis'!$B4779,'Data Transformation'!$G$425:$G$8425),D4795))</f>
        <v>2001</v>
      </c>
      <c r="F4795">
        <f t="shared" si="597"/>
        <v>0</v>
      </c>
      <c r="G4795">
        <f>Weighting!$H$19</f>
        <v>0</v>
      </c>
      <c r="H4795">
        <f t="array" ref="H4795">FREQUENCY(IF('Data Transformation'!$B$4:$B$8425=B4779,'Data Transformation'!$G$4:$G$8425),'Bin Analysis'!$B4795)</f>
        <v>2073</v>
      </c>
      <c r="I4795">
        <f t="shared" si="598"/>
        <v>0</v>
      </c>
      <c r="J4795">
        <f t="shared" si="599"/>
        <v>0</v>
      </c>
      <c r="K4795">
        <f>J4795*Weighting!$W$19</f>
        <v>0</v>
      </c>
      <c r="M4795" s="14"/>
    </row>
    <row r="4796" spans="1:13" x14ac:dyDescent="0.55000000000000004">
      <c r="A4796" s="32" t="str">
        <f>IF(Weighting!$P$20&gt;0,B4796,"")</f>
        <v/>
      </c>
      <c r="B4796" t="e">
        <f>Weighting!$C$20</f>
        <v>#DIV/0!</v>
      </c>
      <c r="C4796" t="e">
        <f>Weighting!$F$20</f>
        <v>#NUM!</v>
      </c>
      <c r="D4796" t="e">
        <f>IF(C4796=1,'Data Transformation'!$G$3+0.5*'Data Transformation'!$W$25,IF(C4797=1,D4797-'Data Transformation'!$W$25,FALSE))</f>
        <v>#NUM!</v>
      </c>
      <c r="E4796">
        <f t="array" ref="E4796">IF(ISLOGICAL(D4796),"",FREQUENCY(IF('Data Transformation'!$B$425:$B$8425='Bin Analysis'!$B4779,'Data Transformation'!$G$425:$G$8425),D4796))</f>
        <v>2001</v>
      </c>
      <c r="F4796">
        <f t="shared" si="597"/>
        <v>0</v>
      </c>
      <c r="G4796">
        <f>Weighting!$H$20</f>
        <v>0</v>
      </c>
      <c r="H4796">
        <f t="array" ref="H4796">FREQUENCY(IF('Data Transformation'!$B$4:$B$8425=B4779,'Data Transformation'!$G$4:$G$8425),'Bin Analysis'!$B4796)</f>
        <v>2073</v>
      </c>
      <c r="I4796">
        <f t="shared" si="598"/>
        <v>0</v>
      </c>
      <c r="J4796">
        <f t="shared" si="599"/>
        <v>0</v>
      </c>
      <c r="K4796">
        <f>J4796*Weighting!$W$20</f>
        <v>0</v>
      </c>
      <c r="M4796" s="14"/>
    </row>
    <row r="4797" spans="1:13" x14ac:dyDescent="0.55000000000000004">
      <c r="A4797" s="32" t="str">
        <f>IF(Weighting!$P$21&gt;0,B4797,"")</f>
        <v/>
      </c>
      <c r="B4797" t="e">
        <f>Weighting!$C$21</f>
        <v>#DIV/0!</v>
      </c>
      <c r="C4797" t="e">
        <f>Weighting!$F$21</f>
        <v>#NUM!</v>
      </c>
      <c r="D4797" t="e">
        <f>IF(C4797=1,'Data Transformation'!$G$3+0.5*'Data Transformation'!$W$25,IF(C4798=1,D4798-'Data Transformation'!$W$25,FALSE))</f>
        <v>#NUM!</v>
      </c>
      <c r="E4797">
        <f t="array" ref="E4797">IF(ISLOGICAL(D4797),"",FREQUENCY(IF('Data Transformation'!$B$425:$B$8425='Bin Analysis'!$B4779,'Data Transformation'!$G$425:$G$8425),D4797))</f>
        <v>2001</v>
      </c>
      <c r="F4797">
        <f t="shared" si="597"/>
        <v>0</v>
      </c>
      <c r="G4797">
        <f>Weighting!$H$21</f>
        <v>0</v>
      </c>
      <c r="H4797">
        <f t="array" ref="H4797">FREQUENCY(IF('Data Transformation'!$B$4:$B$8425=B4779,'Data Transformation'!$G$4:$G$8425),'Bin Analysis'!$B4797)</f>
        <v>2073</v>
      </c>
      <c r="I4797">
        <f t="shared" si="598"/>
        <v>0</v>
      </c>
      <c r="J4797">
        <f t="shared" si="599"/>
        <v>0</v>
      </c>
      <c r="K4797">
        <f>J4797*Weighting!$W$21</f>
        <v>0</v>
      </c>
      <c r="M4797" s="14"/>
    </row>
    <row r="4798" spans="1:13" x14ac:dyDescent="0.55000000000000004">
      <c r="A4798" s="32" t="str">
        <f>IF(Weighting!$P$22&gt;0,B4798,"")</f>
        <v/>
      </c>
      <c r="B4798" t="e">
        <f>Weighting!$C$22</f>
        <v>#DIV/0!</v>
      </c>
      <c r="C4798" t="e">
        <f>Weighting!$F$22</f>
        <v>#NUM!</v>
      </c>
      <c r="D4798" t="e">
        <f>IF(C4798=1,'Data Transformation'!$G$3+0.5*'Data Transformation'!$W$25,IF(C4799=1,D4799-'Data Transformation'!$W$25,FALSE))</f>
        <v>#NUM!</v>
      </c>
      <c r="E4798">
        <f t="array" ref="E4798">IF(ISLOGICAL(D4798),"",FREQUENCY(IF('Data Transformation'!$B$425:$B$8425='Bin Analysis'!$B4779,'Data Transformation'!$G$425:$G$8425),D4798))</f>
        <v>2001</v>
      </c>
      <c r="F4798">
        <f t="shared" si="597"/>
        <v>0</v>
      </c>
      <c r="G4798">
        <f>Weighting!$H$22</f>
        <v>0</v>
      </c>
      <c r="H4798">
        <f t="array" ref="H4798">FREQUENCY(IF('Data Transformation'!$B$4:$B$8425=B4779,'Data Transformation'!$G$4:$G$8425),'Bin Analysis'!$B4798)</f>
        <v>2073</v>
      </c>
      <c r="I4798">
        <f t="shared" si="598"/>
        <v>0</v>
      </c>
      <c r="J4798">
        <f t="shared" si="599"/>
        <v>0</v>
      </c>
      <c r="K4798">
        <f>J4798*Weighting!$W$22</f>
        <v>0</v>
      </c>
      <c r="M4798" s="14"/>
    </row>
    <row r="4799" spans="1:13" x14ac:dyDescent="0.55000000000000004">
      <c r="A4799" s="32" t="str">
        <f>IF(Weighting!$P$23&gt;0,B4799,"")</f>
        <v/>
      </c>
      <c r="B4799" t="e">
        <f>Weighting!$C$23</f>
        <v>#DIV/0!</v>
      </c>
      <c r="C4799" t="e">
        <f>Weighting!$F$23</f>
        <v>#NUM!</v>
      </c>
      <c r="D4799" t="e">
        <f>IF(C4799=1,'Data Transformation'!$G$3+0.5*'Data Transformation'!$W$25,IF(C4800=1,D4800-'Data Transformation'!$W$25,FALSE))</f>
        <v>#NUM!</v>
      </c>
      <c r="E4799">
        <f t="array" ref="E4799">IF(ISLOGICAL(D4799),"",FREQUENCY(IF('Data Transformation'!$B$425:$B$8425='Bin Analysis'!$B4779,'Data Transformation'!$G$425:$G$8425),D4799))</f>
        <v>2001</v>
      </c>
      <c r="F4799">
        <f t="shared" si="597"/>
        <v>0</v>
      </c>
      <c r="G4799">
        <f>Weighting!$H$23</f>
        <v>0</v>
      </c>
      <c r="H4799">
        <f t="array" ref="H4799">FREQUENCY(IF('Data Transformation'!$B$4:$B$8425=B4779,'Data Transformation'!$G$4:$G$8425),'Bin Analysis'!$B4799)</f>
        <v>2073</v>
      </c>
      <c r="I4799">
        <f t="shared" si="598"/>
        <v>0</v>
      </c>
      <c r="J4799">
        <f t="shared" si="599"/>
        <v>0</v>
      </c>
      <c r="K4799">
        <f>J4799*Weighting!$W$23</f>
        <v>0</v>
      </c>
      <c r="M4799" s="14"/>
    </row>
    <row r="4800" spans="1:13" x14ac:dyDescent="0.55000000000000004">
      <c r="A4800" s="32" t="str">
        <f>IF(Weighting!$P$24&gt;0,B4800,"")</f>
        <v/>
      </c>
      <c r="B4800" t="e">
        <f>Weighting!$C$24</f>
        <v>#DIV/0!</v>
      </c>
      <c r="C4800" t="e">
        <f>Weighting!$F$24</f>
        <v>#NUM!</v>
      </c>
      <c r="D4800" t="e">
        <f>IF(C4800=1,'Data Transformation'!$G$3+0.5*'Data Transformation'!$W$25,IF(C4801=1,D4801-'Data Transformation'!$W$25,FALSE))</f>
        <v>#NUM!</v>
      </c>
      <c r="E4800">
        <f t="array" ref="E4800">IF(ISLOGICAL(D4800),"",FREQUENCY(IF('Data Transformation'!$B$425:$B$8425='Bin Analysis'!$B4779,'Data Transformation'!$G$425:$G$8425),D4800))</f>
        <v>2001</v>
      </c>
      <c r="F4800">
        <f t="shared" si="597"/>
        <v>0</v>
      </c>
      <c r="G4800">
        <f>Weighting!$H$24</f>
        <v>0</v>
      </c>
      <c r="H4800">
        <f t="array" ref="H4800">FREQUENCY(IF('Data Transformation'!$B$4:$B$8425=B4779,'Data Transformation'!$G$4:$G$8425),'Bin Analysis'!$B4800)</f>
        <v>2073</v>
      </c>
      <c r="I4800">
        <f t="shared" si="598"/>
        <v>0</v>
      </c>
      <c r="J4800">
        <f t="shared" si="599"/>
        <v>0</v>
      </c>
      <c r="K4800">
        <f>J4800*Weighting!$W$24</f>
        <v>0</v>
      </c>
      <c r="M4800" s="14"/>
    </row>
    <row r="4801" spans="1:25" x14ac:dyDescent="0.55000000000000004">
      <c r="A4801" s="32" t="str">
        <f>IF(Weighting!$P$25&gt;0,B4801,"")</f>
        <v/>
      </c>
      <c r="B4801" t="e">
        <f>Weighting!$C$25</f>
        <v>#DIV/0!</v>
      </c>
      <c r="C4801" t="e">
        <f>Weighting!$F$25</f>
        <v>#NUM!</v>
      </c>
      <c r="D4801" t="e">
        <f>IF(C4801=1,'Data Transformation'!$G$3+0.5*'Data Transformation'!$W$25,IF(C4802=1,D4802-'Data Transformation'!$W$25,FALSE))</f>
        <v>#NUM!</v>
      </c>
      <c r="E4801">
        <f t="array" ref="E4801">IF(ISLOGICAL(D4801),"",FREQUENCY(IF('Data Transformation'!$B$425:$B$8425='Bin Analysis'!$B4779,'Data Transformation'!$G$425:$G$8425),D4801))</f>
        <v>2001</v>
      </c>
      <c r="F4801">
        <f t="shared" si="597"/>
        <v>0</v>
      </c>
      <c r="G4801">
        <f>Weighting!$H$25</f>
        <v>0</v>
      </c>
      <c r="H4801">
        <f t="array" ref="H4801">FREQUENCY(IF('Data Transformation'!$B$4:$B$8425=B4779,'Data Transformation'!$G$4:$G$8425),'Bin Analysis'!$B4801)</f>
        <v>2073</v>
      </c>
      <c r="I4801">
        <f t="shared" si="598"/>
        <v>0</v>
      </c>
      <c r="J4801">
        <f t="shared" si="599"/>
        <v>0</v>
      </c>
      <c r="K4801">
        <f>J4801*Weighting!$W$25</f>
        <v>0</v>
      </c>
      <c r="M4801" s="14"/>
    </row>
    <row r="4802" spans="1:25" x14ac:dyDescent="0.55000000000000004">
      <c r="N4802" s="57"/>
      <c r="O4802"/>
      <c r="P4802"/>
      <c r="Q4802"/>
      <c r="R4802"/>
    </row>
    <row r="4803" spans="1:25" ht="23.35" x14ac:dyDescent="0.8">
      <c r="A4803" s="21" t="s">
        <v>0</v>
      </c>
      <c r="B4803" s="21" t="str">
        <f>IFERROR(VLOOKUP(C4803,'Data Transformation'!$L$6:$M$426,2,FALSE),"")</f>
        <v/>
      </c>
      <c r="C4803" s="21">
        <f>C4779+1</f>
        <v>200</v>
      </c>
      <c r="D4803" s="21"/>
      <c r="E4803" s="21"/>
      <c r="F4803" s="21"/>
      <c r="G4803" s="21"/>
      <c r="H4803" s="22"/>
      <c r="I4803" s="22"/>
      <c r="J4803" s="22"/>
      <c r="K4803" s="21"/>
      <c r="L4803" s="21" t="str">
        <f>B4803</f>
        <v/>
      </c>
      <c r="M4803" s="23" t="e">
        <f>INDEX('Data Transformation'!$O$4:$O$424,MATCH($B4803,'Data Transformation'!$M$4:$M$424,0),MATCH($M$2,'Data Transformation'!$O$3,0))</f>
        <v>#N/A</v>
      </c>
      <c r="N4803" s="27" t="e">
        <f>IF('Input and Summary Results'!$J$16="minimum",'Bin Analysis'!X4804/(M4803-1),'Bin Analysis'!Y4803/('Bin Analysis'!M4803-1))</f>
        <v>#N/A</v>
      </c>
      <c r="O4803" s="27" t="e">
        <f>IF(M4803=FALSE,NA(),(VLOOKUP(1,C4806:K4825,4,FALSE))/(M4803-1))</f>
        <v>#N/A</v>
      </c>
      <c r="P4803" s="27" t="e">
        <f>IF(M4803=FALSE,NA(),SUM(J4806:J4825)/Weighting!$S$5)</f>
        <v>#N/A</v>
      </c>
      <c r="Q4803" s="27" t="e">
        <f>IF(M4803=FALSE,NA(),SUM(K4806:K4825)/Weighting!$S$6)</f>
        <v>#N/A</v>
      </c>
      <c r="R4803" s="27" t="e">
        <f>IF(M4803=FALSE,NA(),(VLOOKUP(1,G4806:K4825,3,FALSE))/(M4803-1))</f>
        <v>#N/A</v>
      </c>
      <c r="S4803" s="22" t="e">
        <f>IF(M4803=FALSE,NA(),IF(SUM(J4806:J4825)=2,"yes","no"))</f>
        <v>#N/A</v>
      </c>
      <c r="X4803" s="2" cm="2">
        <f t="array" ref="X4803:X4804">FREQUENCY(IF('Data Transformation'!$B$425:$B$6424='Bin Analysis'!L4803,'Data Transformation'!$G$425:$G$6424),'Data Transformation'!$U$11)</f>
        <v>0</v>
      </c>
      <c r="Y4803" s="2" cm="2">
        <f t="array" ref="Y4803:Y4804">FREQUENCY(IF('Data Transformation'!$B$425:$B$6424='Bin Analysis'!L4803,'Data Transformation'!$G$425:$G$6424),'Data Transformation'!$U$12)</f>
        <v>0</v>
      </c>
    </row>
    <row r="4804" spans="1:25" x14ac:dyDescent="0.55000000000000004">
      <c r="A4804" s="14" t="s">
        <v>67</v>
      </c>
      <c r="B4804" t="s">
        <v>47</v>
      </c>
      <c r="C4804" t="s">
        <v>5</v>
      </c>
      <c r="D4804" t="s">
        <v>100</v>
      </c>
      <c r="E4804" t="s">
        <v>101</v>
      </c>
      <c r="F4804" t="s">
        <v>102</v>
      </c>
      <c r="G4804" t="s">
        <v>70</v>
      </c>
      <c r="H4804" t="s">
        <v>31</v>
      </c>
      <c r="I4804" t="s">
        <v>32</v>
      </c>
      <c r="J4804" t="s">
        <v>46</v>
      </c>
      <c r="K4804" s="14" t="s">
        <v>45</v>
      </c>
      <c r="M4804" s="14"/>
      <c r="X4804" s="2">
        <v>0</v>
      </c>
      <c r="Y4804" s="2">
        <v>0</v>
      </c>
    </row>
    <row r="4805" spans="1:25" x14ac:dyDescent="0.55000000000000004">
      <c r="A4805" s="32"/>
      <c r="D4805" t="e">
        <f>IF(C4805=1,'Data Transformation'!$G$3+0.5*'Data Transformation'!$W$25,IF(C4806=1,D4806-'Data Transformation'!$W$25,FALSE))</f>
        <v>#NUM!</v>
      </c>
      <c r="E4805">
        <f t="array" ref="E4805">IF(ISLOGICAL(D4805),"",FREQUENCY(IF('Data Transformation'!$B$425:$B$8425='Bin Analysis'!$B4803,'Data Transformation'!$G$425:$G$8425),D4805))</f>
        <v>2001</v>
      </c>
      <c r="F4805" t="e">
        <f>IF(ISLOGICAL(D4805),"",E4805-E4804)</f>
        <v>#VALUE!</v>
      </c>
      <c r="M4805" s="14"/>
    </row>
    <row r="4806" spans="1:25" x14ac:dyDescent="0.55000000000000004">
      <c r="A4806" s="32" t="e">
        <f>IF(Weighting!$P$6&gt;0,B4806,"")</f>
        <v>#NUM!</v>
      </c>
      <c r="B4806" t="e">
        <f>Weighting!$C$6</f>
        <v>#DIV/0!</v>
      </c>
      <c r="C4806" t="e">
        <f>Weighting!$F$6</f>
        <v>#NUM!</v>
      </c>
      <c r="D4806" t="e">
        <f>IF(C4806=1,'Data Transformation'!$G$3+0.5*'Data Transformation'!$W$25,IF(C4807=1,D4807-'Data Transformation'!$W$25,FALSE))</f>
        <v>#NUM!</v>
      </c>
      <c r="E4806">
        <f t="array" ref="E4806">IF(ISLOGICAL(D4806),"",FREQUENCY(IF('Data Transformation'!$B$425:$B$8425='Bin Analysis'!$B4803,'Data Transformation'!$G$425:$G$8425),D4806))</f>
        <v>2001</v>
      </c>
      <c r="F4806">
        <f>IF(ISLOGICAL(D4806),"",E4806-E4805)</f>
        <v>0</v>
      </c>
      <c r="G4806">
        <f>Weighting!$H$6</f>
        <v>1</v>
      </c>
      <c r="H4806">
        <f t="array" ref="H4806">FREQUENCY(IF('Data Transformation'!$B$4:$B$8425=B4803,'Data Transformation'!$G$4:$G$8425),'Bin Analysis'!$B4806)</f>
        <v>2073</v>
      </c>
      <c r="I4806">
        <f>H4806-H4805</f>
        <v>2073</v>
      </c>
      <c r="J4806">
        <f>IF(I4806=0,0,1)</f>
        <v>1</v>
      </c>
      <c r="K4806" t="e">
        <f>J4806*Weighting!$W$6</f>
        <v>#NUM!</v>
      </c>
      <c r="M4806" s="14"/>
    </row>
    <row r="4807" spans="1:25" x14ac:dyDescent="0.55000000000000004">
      <c r="A4807" s="32" t="str">
        <f>IF(Weighting!$P$7&gt;0,B4807,"")</f>
        <v/>
      </c>
      <c r="B4807" t="e">
        <f>Weighting!$C$7</f>
        <v>#DIV/0!</v>
      </c>
      <c r="C4807" t="e">
        <f>Weighting!$F$7</f>
        <v>#NUM!</v>
      </c>
      <c r="D4807" t="e">
        <f>IF(C4807=1,'Data Transformation'!$G$3+0.5*'Data Transformation'!$W$25,IF(C4808=1,D4808-'Data Transformation'!$W$25,FALSE))</f>
        <v>#NUM!</v>
      </c>
      <c r="E4807">
        <f t="array" ref="E4807">IF(ISLOGICAL(D4807),"",FREQUENCY(IF('Data Transformation'!$B$425:$B$8425='Bin Analysis'!$B4803,'Data Transformation'!$G$425:$G$8425),D4807))</f>
        <v>2001</v>
      </c>
      <c r="F4807">
        <f t="shared" ref="F4807:F4825" si="600">IF(ISLOGICAL(D4807),"",E4807-E4806)</f>
        <v>0</v>
      </c>
      <c r="G4807">
        <f>Weighting!$H$7</f>
        <v>0</v>
      </c>
      <c r="H4807">
        <f t="array" ref="H4807">FREQUENCY(IF('Data Transformation'!$B$4:$B$8425=B4803,'Data Transformation'!$G$4:$G$8425),'Bin Analysis'!$B4807)</f>
        <v>2073</v>
      </c>
      <c r="I4807">
        <f t="shared" ref="I4807:I4825" si="601">H4807-H4806</f>
        <v>0</v>
      </c>
      <c r="J4807">
        <f>IF(I4807=0,0,1)</f>
        <v>0</v>
      </c>
      <c r="K4807">
        <f>J4807*Weighting!$W$7</f>
        <v>0</v>
      </c>
      <c r="M4807" s="14"/>
    </row>
    <row r="4808" spans="1:25" x14ac:dyDescent="0.55000000000000004">
      <c r="A4808" s="32" t="str">
        <f>IF(Weighting!$P$8&gt;0,B4808,"")</f>
        <v/>
      </c>
      <c r="B4808" t="e">
        <f>Weighting!$C$8</f>
        <v>#DIV/0!</v>
      </c>
      <c r="C4808" t="e">
        <f>Weighting!$F$8</f>
        <v>#NUM!</v>
      </c>
      <c r="D4808" t="e">
        <f>IF(C4808=1,'Data Transformation'!$G$3+0.5*'Data Transformation'!$W$25,IF(C4809=1,D4809-'Data Transformation'!$W$25,FALSE))</f>
        <v>#NUM!</v>
      </c>
      <c r="E4808">
        <f t="array" ref="E4808">IF(ISLOGICAL(D4808),"",FREQUENCY(IF('Data Transformation'!$B$425:$B$8425='Bin Analysis'!$B4803,'Data Transformation'!$G$425:$G$8425),D4808))</f>
        <v>2001</v>
      </c>
      <c r="F4808">
        <f t="shared" si="600"/>
        <v>0</v>
      </c>
      <c r="G4808">
        <f>Weighting!$H$8</f>
        <v>0</v>
      </c>
      <c r="H4808">
        <f t="array" ref="H4808">FREQUENCY(IF('Data Transformation'!$B$4:$B$8425=B4803,'Data Transformation'!$G$4:$G$8425),'Bin Analysis'!$B4808)</f>
        <v>2073</v>
      </c>
      <c r="I4808">
        <f t="shared" si="601"/>
        <v>0</v>
      </c>
      <c r="J4808">
        <f t="shared" ref="J4808:J4825" si="602">IF(I4808=0,0,1)</f>
        <v>0</v>
      </c>
      <c r="K4808">
        <f>J4808*Weighting!$W$8</f>
        <v>0</v>
      </c>
      <c r="M4808" s="14"/>
    </row>
    <row r="4809" spans="1:25" x14ac:dyDescent="0.55000000000000004">
      <c r="A4809" s="32" t="str">
        <f>IF(Weighting!$P$9&gt;0,B4809,"")</f>
        <v/>
      </c>
      <c r="B4809" s="50" t="e">
        <f>Weighting!$C$9</f>
        <v>#DIV/0!</v>
      </c>
      <c r="C4809" t="e">
        <f>Weighting!$F$9</f>
        <v>#NUM!</v>
      </c>
      <c r="D4809" t="e">
        <f>IF(C4809=1,'Data Transformation'!$G$3+0.5*'Data Transformation'!$W$25,IF(C4810=1,D4810-'Data Transformation'!$W$25,FALSE))</f>
        <v>#NUM!</v>
      </c>
      <c r="E4809">
        <f t="array" ref="E4809">IF(ISLOGICAL(D4809),"",FREQUENCY(IF('Data Transformation'!$B$425:$B$8425='Bin Analysis'!$B4803,'Data Transformation'!$G$425:$G$8425),D4809))</f>
        <v>2001</v>
      </c>
      <c r="F4809">
        <f t="shared" si="600"/>
        <v>0</v>
      </c>
      <c r="G4809">
        <f>Weighting!$H$9</f>
        <v>0</v>
      </c>
      <c r="H4809">
        <f t="array" ref="H4809">FREQUENCY(IF('Data Transformation'!$B$4:$B$8425=B4803,'Data Transformation'!$G$4:$G$8425),'Bin Analysis'!$B4809)</f>
        <v>2073</v>
      </c>
      <c r="I4809">
        <f t="shared" si="601"/>
        <v>0</v>
      </c>
      <c r="J4809">
        <f t="shared" si="602"/>
        <v>0</v>
      </c>
      <c r="K4809">
        <f>J4809*Weighting!$W$9</f>
        <v>0</v>
      </c>
      <c r="M4809" s="14"/>
    </row>
    <row r="4810" spans="1:25" x14ac:dyDescent="0.55000000000000004">
      <c r="A4810" s="32" t="str">
        <f>IF(Weighting!$P$10&gt;0,B4810,"")</f>
        <v/>
      </c>
      <c r="B4810" t="e">
        <f>Weighting!$C$10</f>
        <v>#DIV/0!</v>
      </c>
      <c r="C4810" t="e">
        <f>Weighting!$F$10</f>
        <v>#NUM!</v>
      </c>
      <c r="D4810" t="e">
        <f>IF(C4810=1,'Data Transformation'!$G$3+0.5*'Data Transformation'!$W$25,IF(C4811=1,D4811-'Data Transformation'!$W$25,FALSE))</f>
        <v>#NUM!</v>
      </c>
      <c r="E4810">
        <f t="array" ref="E4810">IF(ISLOGICAL(D4810),"",FREQUENCY(IF('Data Transformation'!$B$425:$B$8425='Bin Analysis'!$B4803,'Data Transformation'!$G$425:$G$8425),D4810))</f>
        <v>2001</v>
      </c>
      <c r="F4810">
        <f t="shared" si="600"/>
        <v>0</v>
      </c>
      <c r="G4810">
        <f>Weighting!$H$10</f>
        <v>0</v>
      </c>
      <c r="H4810">
        <f t="array" ref="H4810">FREQUENCY(IF('Data Transformation'!$B$4:$B$8425=B4803,'Data Transformation'!$G$4:$G$8425),'Bin Analysis'!$B4810)</f>
        <v>2073</v>
      </c>
      <c r="I4810">
        <f t="shared" si="601"/>
        <v>0</v>
      </c>
      <c r="J4810">
        <f t="shared" si="602"/>
        <v>0</v>
      </c>
      <c r="K4810">
        <f>J4810*Weighting!$W$10</f>
        <v>0</v>
      </c>
      <c r="M4810" s="14"/>
    </row>
    <row r="4811" spans="1:25" x14ac:dyDescent="0.55000000000000004">
      <c r="A4811" s="32" t="str">
        <f>IF(Weighting!$P$11&gt;0,B4811,"")</f>
        <v/>
      </c>
      <c r="B4811" t="e">
        <f>Weighting!$C$11</f>
        <v>#DIV/0!</v>
      </c>
      <c r="C4811" t="e">
        <f>Weighting!$F$11</f>
        <v>#NUM!</v>
      </c>
      <c r="D4811" t="e">
        <f>IF(C4811=1,'Data Transformation'!$G$3+0.5*'Data Transformation'!$W$25,IF(C4812=1,D4812-'Data Transformation'!$W$25,FALSE))</f>
        <v>#NUM!</v>
      </c>
      <c r="E4811">
        <f t="array" ref="E4811">IF(ISLOGICAL(D4811),"",FREQUENCY(IF('Data Transformation'!$B$425:$B$8425='Bin Analysis'!$B4803,'Data Transformation'!$G$425:$G$8425),D4811))</f>
        <v>2001</v>
      </c>
      <c r="F4811">
        <f t="shared" si="600"/>
        <v>0</v>
      </c>
      <c r="G4811">
        <f>Weighting!$H$11</f>
        <v>0</v>
      </c>
      <c r="H4811">
        <f t="array" ref="H4811">FREQUENCY(IF('Data Transformation'!$B$4:$B$8425=B4803,'Data Transformation'!$G$4:$G$8425),'Bin Analysis'!$B4811)</f>
        <v>2073</v>
      </c>
      <c r="I4811">
        <f t="shared" si="601"/>
        <v>0</v>
      </c>
      <c r="J4811">
        <f t="shared" si="602"/>
        <v>0</v>
      </c>
      <c r="K4811">
        <f>J4811*Weighting!$W$11</f>
        <v>0</v>
      </c>
      <c r="M4811" s="14"/>
    </row>
    <row r="4812" spans="1:25" x14ac:dyDescent="0.55000000000000004">
      <c r="A4812" s="32" t="str">
        <f>IF(Weighting!$P$12&gt;0,B4812,"")</f>
        <v/>
      </c>
      <c r="B4812" t="e">
        <f>Weighting!$C$12</f>
        <v>#DIV/0!</v>
      </c>
      <c r="C4812" t="e">
        <f>Weighting!$F$12</f>
        <v>#NUM!</v>
      </c>
      <c r="D4812" t="e">
        <f>IF(C4812=1,'Data Transformation'!$G$3+0.5*'Data Transformation'!$W$25,IF(C4813=1,D4813-'Data Transformation'!$W$25,FALSE))</f>
        <v>#NUM!</v>
      </c>
      <c r="E4812">
        <f t="array" ref="E4812">IF(ISLOGICAL(D4812),"",FREQUENCY(IF('Data Transformation'!$B$425:$B$8425='Bin Analysis'!$B4803,'Data Transformation'!$G$425:$G$8425),D4812))</f>
        <v>2001</v>
      </c>
      <c r="F4812">
        <f t="shared" si="600"/>
        <v>0</v>
      </c>
      <c r="G4812">
        <f>Weighting!$H$12</f>
        <v>0</v>
      </c>
      <c r="H4812">
        <f t="array" ref="H4812">FREQUENCY(IF('Data Transformation'!$B$4:$B$8425=B4803,'Data Transformation'!$G$4:$G$8425),'Bin Analysis'!$B4812)</f>
        <v>2073</v>
      </c>
      <c r="I4812">
        <f t="shared" si="601"/>
        <v>0</v>
      </c>
      <c r="J4812">
        <f t="shared" si="602"/>
        <v>0</v>
      </c>
      <c r="K4812">
        <f>J4812*Weighting!$W$12</f>
        <v>0</v>
      </c>
      <c r="M4812" s="14"/>
    </row>
    <row r="4813" spans="1:25" x14ac:dyDescent="0.55000000000000004">
      <c r="A4813" s="32" t="str">
        <f>IF(Weighting!$P$13&gt;0,B4813,"")</f>
        <v/>
      </c>
      <c r="B4813" t="e">
        <f>Weighting!$C$13</f>
        <v>#DIV/0!</v>
      </c>
      <c r="C4813" t="e">
        <f>Weighting!$F$13</f>
        <v>#NUM!</v>
      </c>
      <c r="D4813" t="e">
        <f>IF(C4813=1,'Data Transformation'!$G$3+0.5*'Data Transformation'!$W$25,IF(C4814=1,D4814-'Data Transformation'!$W$25,FALSE))</f>
        <v>#NUM!</v>
      </c>
      <c r="E4813">
        <f t="array" ref="E4813">IF(ISLOGICAL(D4813),"",FREQUENCY(IF('Data Transformation'!$B$425:$B$8425='Bin Analysis'!$B4803,'Data Transformation'!$G$425:$G$8425),D4813))</f>
        <v>2001</v>
      </c>
      <c r="F4813">
        <f t="shared" si="600"/>
        <v>0</v>
      </c>
      <c r="G4813">
        <f>Weighting!$H$13</f>
        <v>0</v>
      </c>
      <c r="H4813">
        <f t="array" ref="H4813">FREQUENCY(IF('Data Transformation'!$B$4:$B$8425=B4803,'Data Transformation'!$G$4:$G$8425),'Bin Analysis'!$B4813)</f>
        <v>2073</v>
      </c>
      <c r="I4813">
        <f t="shared" si="601"/>
        <v>0</v>
      </c>
      <c r="J4813">
        <f t="shared" si="602"/>
        <v>0</v>
      </c>
      <c r="K4813">
        <f>J4813*Weighting!$W$13</f>
        <v>0</v>
      </c>
      <c r="M4813" s="14"/>
    </row>
    <row r="4814" spans="1:25" x14ac:dyDescent="0.55000000000000004">
      <c r="A4814" s="32" t="str">
        <f>IF(Weighting!$P$14&gt;0,B4814,"")</f>
        <v/>
      </c>
      <c r="B4814" t="e">
        <f>Weighting!$C$14</f>
        <v>#DIV/0!</v>
      </c>
      <c r="C4814" t="e">
        <f>Weighting!$F$14</f>
        <v>#NUM!</v>
      </c>
      <c r="D4814" t="e">
        <f>IF(C4814=1,'Data Transformation'!$G$3+0.5*'Data Transformation'!$W$25,IF(C4815=1,D4815-'Data Transformation'!$W$25,FALSE))</f>
        <v>#NUM!</v>
      </c>
      <c r="E4814">
        <f t="array" ref="E4814">IF(ISLOGICAL(D4814),"",FREQUENCY(IF('Data Transformation'!$B$425:$B$8425='Bin Analysis'!$B4803,'Data Transformation'!$G$425:$G$8425),D4814))</f>
        <v>2001</v>
      </c>
      <c r="F4814">
        <f t="shared" si="600"/>
        <v>0</v>
      </c>
      <c r="G4814">
        <f>Weighting!$H$14</f>
        <v>0</v>
      </c>
      <c r="H4814">
        <f t="array" ref="H4814">FREQUENCY(IF('Data Transformation'!$B$4:$B$8425=B4803,'Data Transformation'!$G$4:$G$8425),'Bin Analysis'!$B4814)</f>
        <v>2073</v>
      </c>
      <c r="I4814">
        <f t="shared" si="601"/>
        <v>0</v>
      </c>
      <c r="J4814">
        <f t="shared" si="602"/>
        <v>0</v>
      </c>
      <c r="K4814">
        <f>J4814*Weighting!$W$14</f>
        <v>0</v>
      </c>
      <c r="M4814" s="14"/>
    </row>
    <row r="4815" spans="1:25" x14ac:dyDescent="0.55000000000000004">
      <c r="A4815" s="32" t="str">
        <f>IF(Weighting!$P$15&gt;0,B4815,"")</f>
        <v/>
      </c>
      <c r="B4815" t="e">
        <f>Weighting!$C$15</f>
        <v>#DIV/0!</v>
      </c>
      <c r="C4815" t="e">
        <f>Weighting!$F$15</f>
        <v>#NUM!</v>
      </c>
      <c r="D4815" t="e">
        <f>IF(C4815=1,'Data Transformation'!$G$3+0.5*'Data Transformation'!$W$25,IF(C4816=1,D4816-'Data Transformation'!$W$25,FALSE))</f>
        <v>#NUM!</v>
      </c>
      <c r="E4815">
        <f t="array" ref="E4815">IF(ISLOGICAL(D4815),"",FREQUENCY(IF('Data Transformation'!$B$425:$B$8425='Bin Analysis'!$B4803,'Data Transformation'!$G$425:$G$8425),D4815))</f>
        <v>2001</v>
      </c>
      <c r="F4815">
        <f t="shared" si="600"/>
        <v>0</v>
      </c>
      <c r="G4815">
        <f>Weighting!$H$15</f>
        <v>0</v>
      </c>
      <c r="H4815">
        <f t="array" ref="H4815">FREQUENCY(IF('Data Transformation'!$B$4:$B$8425=B4803,'Data Transformation'!$G$4:$G$8425),'Bin Analysis'!$B4815)</f>
        <v>2073</v>
      </c>
      <c r="I4815">
        <f t="shared" si="601"/>
        <v>0</v>
      </c>
      <c r="J4815">
        <f t="shared" si="602"/>
        <v>0</v>
      </c>
      <c r="K4815">
        <f>J4815*Weighting!$W$15</f>
        <v>0</v>
      </c>
      <c r="M4815" s="14"/>
    </row>
    <row r="4816" spans="1:25" x14ac:dyDescent="0.55000000000000004">
      <c r="A4816" s="32" t="str">
        <f>IF(Weighting!$P$16&gt;0,B4816,"")</f>
        <v/>
      </c>
      <c r="B4816" t="e">
        <f>Weighting!$C$16</f>
        <v>#DIV/0!</v>
      </c>
      <c r="C4816" t="e">
        <f>Weighting!$F$16</f>
        <v>#NUM!</v>
      </c>
      <c r="D4816" t="e">
        <f>IF(C4816=1,'Data Transformation'!$G$3+0.5*'Data Transformation'!$W$25,IF(C4817=1,D4817-'Data Transformation'!$W$25,FALSE))</f>
        <v>#NUM!</v>
      </c>
      <c r="E4816">
        <f t="array" ref="E4816">IF(ISLOGICAL(D4816),"",FREQUENCY(IF('Data Transformation'!$B$425:$B$8425='Bin Analysis'!$B4803,'Data Transformation'!$G$425:$G$8425),D4816))</f>
        <v>2001</v>
      </c>
      <c r="F4816">
        <f t="shared" si="600"/>
        <v>0</v>
      </c>
      <c r="G4816">
        <f>Weighting!$H$16</f>
        <v>0</v>
      </c>
      <c r="H4816">
        <f t="array" ref="H4816">FREQUENCY(IF('Data Transformation'!$B$4:$B$8425=B4803,'Data Transformation'!$G$4:$G$8425),'Bin Analysis'!$B4816)</f>
        <v>2073</v>
      </c>
      <c r="I4816">
        <f t="shared" si="601"/>
        <v>0</v>
      </c>
      <c r="J4816">
        <f t="shared" si="602"/>
        <v>0</v>
      </c>
      <c r="K4816">
        <f>J4816*Weighting!$W$16</f>
        <v>0</v>
      </c>
      <c r="M4816" s="14"/>
    </row>
    <row r="4817" spans="1:25" x14ac:dyDescent="0.55000000000000004">
      <c r="A4817" s="32" t="str">
        <f>IF(Weighting!$P$17&gt;0,B4817,"")</f>
        <v/>
      </c>
      <c r="B4817" t="e">
        <f>Weighting!$C$17</f>
        <v>#DIV/0!</v>
      </c>
      <c r="C4817" t="e">
        <f>Weighting!$F$17</f>
        <v>#NUM!</v>
      </c>
      <c r="D4817" t="e">
        <f>IF(C4817=1,'Data Transformation'!$G$3+0.5*'Data Transformation'!$W$25,IF(C4818=1,D4818-'Data Transformation'!$W$25,FALSE))</f>
        <v>#NUM!</v>
      </c>
      <c r="E4817">
        <f t="array" ref="E4817">IF(ISLOGICAL(D4817),"",FREQUENCY(IF('Data Transformation'!$B$425:$B$8425='Bin Analysis'!$B4803,'Data Transformation'!$G$425:$G$8425),D4817))</f>
        <v>2001</v>
      </c>
      <c r="F4817">
        <f t="shared" si="600"/>
        <v>0</v>
      </c>
      <c r="G4817">
        <f>Weighting!$H$17</f>
        <v>0</v>
      </c>
      <c r="H4817">
        <f t="array" ref="H4817">FREQUENCY(IF('Data Transformation'!$B$4:$B$8425=B4803,'Data Transformation'!$G$4:$G$8425),'Bin Analysis'!$B4817)</f>
        <v>2073</v>
      </c>
      <c r="I4817">
        <f t="shared" si="601"/>
        <v>0</v>
      </c>
      <c r="J4817">
        <f t="shared" si="602"/>
        <v>0</v>
      </c>
      <c r="K4817">
        <f>J4817*Weighting!$W$17</f>
        <v>0</v>
      </c>
      <c r="M4817" s="14"/>
    </row>
    <row r="4818" spans="1:25" x14ac:dyDescent="0.55000000000000004">
      <c r="A4818" s="32" t="str">
        <f>IF(Weighting!$P$18&gt;0,B4818,"")</f>
        <v/>
      </c>
      <c r="B4818" t="e">
        <f>Weighting!$C$18</f>
        <v>#DIV/0!</v>
      </c>
      <c r="C4818" t="e">
        <f>Weighting!$F$18</f>
        <v>#NUM!</v>
      </c>
      <c r="D4818" t="e">
        <f>IF(C4818=1,'Data Transformation'!$G$3+0.5*'Data Transformation'!$W$25,IF(C4819=1,D4819-'Data Transformation'!$W$25,FALSE))</f>
        <v>#NUM!</v>
      </c>
      <c r="E4818">
        <f t="array" ref="E4818">IF(ISLOGICAL(D4818),"",FREQUENCY(IF('Data Transformation'!$B$425:$B$8425='Bin Analysis'!$B4803,'Data Transformation'!$G$425:$G$8425),D4818))</f>
        <v>2001</v>
      </c>
      <c r="F4818">
        <f t="shared" si="600"/>
        <v>0</v>
      </c>
      <c r="G4818">
        <f>Weighting!$H$18</f>
        <v>0</v>
      </c>
      <c r="H4818">
        <f t="array" ref="H4818">FREQUENCY(IF('Data Transformation'!$B$4:$B$8425=B4803,'Data Transformation'!$G$4:$G$8425),'Bin Analysis'!$B4818)</f>
        <v>2073</v>
      </c>
      <c r="I4818">
        <f t="shared" si="601"/>
        <v>0</v>
      </c>
      <c r="J4818">
        <f t="shared" si="602"/>
        <v>0</v>
      </c>
      <c r="K4818">
        <f>J4818*Weighting!$W$18</f>
        <v>0</v>
      </c>
      <c r="M4818" s="14"/>
    </row>
    <row r="4819" spans="1:25" x14ac:dyDescent="0.55000000000000004">
      <c r="A4819" s="32" t="str">
        <f>IF(Weighting!$P$19&gt;0,B4819,"")</f>
        <v/>
      </c>
      <c r="B4819" t="e">
        <f>Weighting!$C$19</f>
        <v>#DIV/0!</v>
      </c>
      <c r="C4819" t="e">
        <f>Weighting!$F$19</f>
        <v>#NUM!</v>
      </c>
      <c r="D4819" t="e">
        <f>IF(C4819=1,'Data Transformation'!$G$3+0.5*'Data Transformation'!$W$25,IF(C4820=1,D4820-'Data Transformation'!$W$25,FALSE))</f>
        <v>#NUM!</v>
      </c>
      <c r="E4819">
        <f t="array" ref="E4819">IF(ISLOGICAL(D4819),"",FREQUENCY(IF('Data Transformation'!$B$425:$B$8425='Bin Analysis'!$B4803,'Data Transformation'!$G$425:$G$8425),D4819))</f>
        <v>2001</v>
      </c>
      <c r="F4819">
        <f t="shared" si="600"/>
        <v>0</v>
      </c>
      <c r="G4819">
        <f>Weighting!$H$19</f>
        <v>0</v>
      </c>
      <c r="H4819">
        <f t="array" ref="H4819">FREQUENCY(IF('Data Transformation'!$B$4:$B$8425=B4803,'Data Transformation'!$G$4:$G$8425),'Bin Analysis'!$B4819)</f>
        <v>2073</v>
      </c>
      <c r="I4819">
        <f t="shared" si="601"/>
        <v>0</v>
      </c>
      <c r="J4819">
        <f t="shared" si="602"/>
        <v>0</v>
      </c>
      <c r="K4819">
        <f>J4819*Weighting!$W$19</f>
        <v>0</v>
      </c>
      <c r="M4819" s="14"/>
    </row>
    <row r="4820" spans="1:25" x14ac:dyDescent="0.55000000000000004">
      <c r="A4820" s="32" t="str">
        <f>IF(Weighting!$P$20&gt;0,B4820,"")</f>
        <v/>
      </c>
      <c r="B4820" t="e">
        <f>Weighting!$C$20</f>
        <v>#DIV/0!</v>
      </c>
      <c r="C4820" t="e">
        <f>Weighting!$F$20</f>
        <v>#NUM!</v>
      </c>
      <c r="D4820" t="e">
        <f>IF(C4820=1,'Data Transformation'!$G$3+0.5*'Data Transformation'!$W$25,IF(C4821=1,D4821-'Data Transformation'!$W$25,FALSE))</f>
        <v>#NUM!</v>
      </c>
      <c r="E4820">
        <f t="array" ref="E4820">IF(ISLOGICAL(D4820),"",FREQUENCY(IF('Data Transformation'!$B$425:$B$8425='Bin Analysis'!$B4803,'Data Transformation'!$G$425:$G$8425),D4820))</f>
        <v>2001</v>
      </c>
      <c r="F4820">
        <f t="shared" si="600"/>
        <v>0</v>
      </c>
      <c r="G4820">
        <f>Weighting!$H$20</f>
        <v>0</v>
      </c>
      <c r="H4820">
        <f t="array" ref="H4820">FREQUENCY(IF('Data Transformation'!$B$4:$B$8425=B4803,'Data Transformation'!$G$4:$G$8425),'Bin Analysis'!$B4820)</f>
        <v>2073</v>
      </c>
      <c r="I4820">
        <f t="shared" si="601"/>
        <v>0</v>
      </c>
      <c r="J4820">
        <f t="shared" si="602"/>
        <v>0</v>
      </c>
      <c r="K4820">
        <f>J4820*Weighting!$W$20</f>
        <v>0</v>
      </c>
      <c r="M4820" s="14"/>
    </row>
    <row r="4821" spans="1:25" x14ac:dyDescent="0.55000000000000004">
      <c r="A4821" s="32" t="str">
        <f>IF(Weighting!$P$21&gt;0,B4821,"")</f>
        <v/>
      </c>
      <c r="B4821" t="e">
        <f>Weighting!$C$21</f>
        <v>#DIV/0!</v>
      </c>
      <c r="C4821" t="e">
        <f>Weighting!$F$21</f>
        <v>#NUM!</v>
      </c>
      <c r="D4821" t="e">
        <f>IF(C4821=1,'Data Transformation'!$G$3+0.5*'Data Transformation'!$W$25,IF(C4822=1,D4822-'Data Transformation'!$W$25,FALSE))</f>
        <v>#NUM!</v>
      </c>
      <c r="E4821">
        <f t="array" ref="E4821">IF(ISLOGICAL(D4821),"",FREQUENCY(IF('Data Transformation'!$B$425:$B$8425='Bin Analysis'!$B4803,'Data Transformation'!$G$425:$G$8425),D4821))</f>
        <v>2001</v>
      </c>
      <c r="F4821">
        <f t="shared" si="600"/>
        <v>0</v>
      </c>
      <c r="G4821">
        <f>Weighting!$H$21</f>
        <v>0</v>
      </c>
      <c r="H4821">
        <f t="array" ref="H4821">FREQUENCY(IF('Data Transformation'!$B$4:$B$8425=B4803,'Data Transformation'!$G$4:$G$8425),'Bin Analysis'!$B4821)</f>
        <v>2073</v>
      </c>
      <c r="I4821">
        <f t="shared" si="601"/>
        <v>0</v>
      </c>
      <c r="J4821">
        <f t="shared" si="602"/>
        <v>0</v>
      </c>
      <c r="K4821">
        <f>J4821*Weighting!$W$21</f>
        <v>0</v>
      </c>
      <c r="M4821" s="14"/>
    </row>
    <row r="4822" spans="1:25" x14ac:dyDescent="0.55000000000000004">
      <c r="A4822" s="32" t="str">
        <f>IF(Weighting!$P$22&gt;0,B4822,"")</f>
        <v/>
      </c>
      <c r="B4822" t="e">
        <f>Weighting!$C$22</f>
        <v>#DIV/0!</v>
      </c>
      <c r="C4822" t="e">
        <f>Weighting!$F$22</f>
        <v>#NUM!</v>
      </c>
      <c r="D4822" t="e">
        <f>IF(C4822=1,'Data Transformation'!$G$3+0.5*'Data Transformation'!$W$25,IF(C4823=1,D4823-'Data Transformation'!$W$25,FALSE))</f>
        <v>#NUM!</v>
      </c>
      <c r="E4822">
        <f t="array" ref="E4822">IF(ISLOGICAL(D4822),"",FREQUENCY(IF('Data Transformation'!$B$425:$B$8425='Bin Analysis'!$B4803,'Data Transformation'!$G$425:$G$8425),D4822))</f>
        <v>2001</v>
      </c>
      <c r="F4822">
        <f t="shared" si="600"/>
        <v>0</v>
      </c>
      <c r="G4822">
        <f>Weighting!$H$22</f>
        <v>0</v>
      </c>
      <c r="H4822">
        <f t="array" ref="H4822">FREQUENCY(IF('Data Transformation'!$B$4:$B$8425=B4803,'Data Transformation'!$G$4:$G$8425),'Bin Analysis'!$B4822)</f>
        <v>2073</v>
      </c>
      <c r="I4822">
        <f t="shared" si="601"/>
        <v>0</v>
      </c>
      <c r="J4822">
        <f t="shared" si="602"/>
        <v>0</v>
      </c>
      <c r="K4822">
        <f>J4822*Weighting!$W$22</f>
        <v>0</v>
      </c>
      <c r="M4822" s="14"/>
    </row>
    <row r="4823" spans="1:25" x14ac:dyDescent="0.55000000000000004">
      <c r="A4823" s="32" t="str">
        <f>IF(Weighting!$P$23&gt;0,B4823,"")</f>
        <v/>
      </c>
      <c r="B4823" t="e">
        <f>Weighting!$C$23</f>
        <v>#DIV/0!</v>
      </c>
      <c r="C4823" t="e">
        <f>Weighting!$F$23</f>
        <v>#NUM!</v>
      </c>
      <c r="D4823" t="e">
        <f>IF(C4823=1,'Data Transformation'!$G$3+0.5*'Data Transformation'!$W$25,IF(C4824=1,D4824-'Data Transformation'!$W$25,FALSE))</f>
        <v>#NUM!</v>
      </c>
      <c r="E4823">
        <f t="array" ref="E4823">IF(ISLOGICAL(D4823),"",FREQUENCY(IF('Data Transformation'!$B$425:$B$8425='Bin Analysis'!$B4803,'Data Transformation'!$G$425:$G$8425),D4823))</f>
        <v>2001</v>
      </c>
      <c r="F4823">
        <f t="shared" si="600"/>
        <v>0</v>
      </c>
      <c r="G4823">
        <f>Weighting!$H$23</f>
        <v>0</v>
      </c>
      <c r="H4823">
        <f t="array" ref="H4823">FREQUENCY(IF('Data Transformation'!$B$4:$B$8425=B4803,'Data Transformation'!$G$4:$G$8425),'Bin Analysis'!$B4823)</f>
        <v>2073</v>
      </c>
      <c r="I4823">
        <f t="shared" si="601"/>
        <v>0</v>
      </c>
      <c r="J4823">
        <f t="shared" si="602"/>
        <v>0</v>
      </c>
      <c r="K4823">
        <f>J4823*Weighting!$W$23</f>
        <v>0</v>
      </c>
      <c r="M4823" s="14"/>
    </row>
    <row r="4824" spans="1:25" x14ac:dyDescent="0.55000000000000004">
      <c r="A4824" s="32" t="str">
        <f>IF(Weighting!$P$24&gt;0,B4824,"")</f>
        <v/>
      </c>
      <c r="B4824" t="e">
        <f>Weighting!$C$24</f>
        <v>#DIV/0!</v>
      </c>
      <c r="C4824" t="e">
        <f>Weighting!$F$24</f>
        <v>#NUM!</v>
      </c>
      <c r="D4824" t="e">
        <f>IF(C4824=1,'Data Transformation'!$G$3+0.5*'Data Transformation'!$W$25,IF(C4825=1,D4825-'Data Transformation'!$W$25,FALSE))</f>
        <v>#NUM!</v>
      </c>
      <c r="E4824">
        <f t="array" ref="E4824">IF(ISLOGICAL(D4824),"",FREQUENCY(IF('Data Transformation'!$B$425:$B$8425='Bin Analysis'!$B4803,'Data Transformation'!$G$425:$G$8425),D4824))</f>
        <v>2001</v>
      </c>
      <c r="F4824">
        <f t="shared" si="600"/>
        <v>0</v>
      </c>
      <c r="G4824">
        <f>Weighting!$H$24</f>
        <v>0</v>
      </c>
      <c r="H4824">
        <f t="array" ref="H4824">FREQUENCY(IF('Data Transformation'!$B$4:$B$8425=B4803,'Data Transformation'!$G$4:$G$8425),'Bin Analysis'!$B4824)</f>
        <v>2073</v>
      </c>
      <c r="I4824">
        <f t="shared" si="601"/>
        <v>0</v>
      </c>
      <c r="J4824">
        <f t="shared" si="602"/>
        <v>0</v>
      </c>
      <c r="K4824">
        <f>J4824*Weighting!$W$24</f>
        <v>0</v>
      </c>
      <c r="M4824" s="14"/>
    </row>
    <row r="4825" spans="1:25" x14ac:dyDescent="0.55000000000000004">
      <c r="A4825" s="32" t="str">
        <f>IF(Weighting!$P$25&gt;0,B4825,"")</f>
        <v/>
      </c>
      <c r="B4825" t="e">
        <f>Weighting!$C$25</f>
        <v>#DIV/0!</v>
      </c>
      <c r="C4825" t="e">
        <f>Weighting!$F$25</f>
        <v>#NUM!</v>
      </c>
      <c r="D4825" t="e">
        <f>IF(C4825=1,'Data Transformation'!$G$3+0.5*'Data Transformation'!$W$25,IF(C4826=1,D4826-'Data Transformation'!$W$25,FALSE))</f>
        <v>#NUM!</v>
      </c>
      <c r="E4825">
        <f t="array" ref="E4825">IF(ISLOGICAL(D4825),"",FREQUENCY(IF('Data Transformation'!$B$425:$B$8425='Bin Analysis'!$B4803,'Data Transformation'!$G$425:$G$8425),D4825))</f>
        <v>2001</v>
      </c>
      <c r="F4825">
        <f t="shared" si="600"/>
        <v>0</v>
      </c>
      <c r="G4825">
        <f>Weighting!$H$25</f>
        <v>0</v>
      </c>
      <c r="H4825">
        <f t="array" ref="H4825">FREQUENCY(IF('Data Transformation'!$B$4:$B$8425=B4803,'Data Transformation'!$G$4:$G$8425),'Bin Analysis'!$B4825)</f>
        <v>2073</v>
      </c>
      <c r="I4825">
        <f t="shared" si="601"/>
        <v>0</v>
      </c>
      <c r="J4825">
        <f t="shared" si="602"/>
        <v>0</v>
      </c>
      <c r="K4825">
        <f>J4825*Weighting!$W$25</f>
        <v>0</v>
      </c>
      <c r="M4825" s="14"/>
    </row>
    <row r="4826" spans="1:25" x14ac:dyDescent="0.55000000000000004">
      <c r="O4826"/>
      <c r="P4826"/>
      <c r="Q4826"/>
      <c r="R4826"/>
    </row>
    <row r="4827" spans="1:25" ht="23.35" x14ac:dyDescent="0.8">
      <c r="A4827" s="21" t="s">
        <v>0</v>
      </c>
      <c r="B4827" s="21" t="str">
        <f>IFERROR(VLOOKUP(C4827,'Data Transformation'!$L$6:$M$426,2,FALSE),"")</f>
        <v/>
      </c>
      <c r="C4827" s="21">
        <f>C4803+1</f>
        <v>201</v>
      </c>
      <c r="D4827" s="21"/>
      <c r="E4827" s="21"/>
      <c r="F4827" s="21"/>
      <c r="G4827" s="21"/>
      <c r="H4827" s="22"/>
      <c r="I4827" s="22"/>
      <c r="J4827" s="22"/>
      <c r="K4827" s="21"/>
      <c r="L4827" s="21" t="str">
        <f>B4827</f>
        <v/>
      </c>
      <c r="M4827" s="23" t="e">
        <f>INDEX('Data Transformation'!$O$4:$O$424,MATCH($B4827,'Data Transformation'!$M$4:$M$424,0),MATCH($M$2,'Data Transformation'!$O$3,0))</f>
        <v>#N/A</v>
      </c>
      <c r="N4827" s="27" t="e">
        <f>IF('Input and Summary Results'!$J$16="minimum",'Bin Analysis'!X4828/(M4827-1),'Bin Analysis'!Y4827/('Bin Analysis'!M4827-1))</f>
        <v>#N/A</v>
      </c>
      <c r="O4827" s="27" t="e">
        <f>IF(M4827=FALSE,NA(),(VLOOKUP(1,C4830:K4849,4,FALSE))/(M4827-1))</f>
        <v>#N/A</v>
      </c>
      <c r="P4827" s="27" t="e">
        <f>IF(M4827=FALSE,NA(),SUM(J4830:J4849)/Weighting!$S$5)</f>
        <v>#N/A</v>
      </c>
      <c r="Q4827" s="27" t="e">
        <f>IF(M4827=FALSE,NA(),SUM(K4830:K4849)/Weighting!$S$6)</f>
        <v>#N/A</v>
      </c>
      <c r="R4827" s="27" t="e">
        <f>IF(M4827=FALSE,NA(),(VLOOKUP(1,G4830:K4849,3,FALSE))/(M4827-1))</f>
        <v>#N/A</v>
      </c>
      <c r="S4827" s="22" t="e">
        <f>IF(M4827=FALSE,NA(),IF(SUM(J4830:J4849)=2,"yes","no"))</f>
        <v>#N/A</v>
      </c>
      <c r="X4827" s="2" cm="2">
        <f t="array" ref="X4827:X4828">FREQUENCY(IF('Data Transformation'!$B$425:$B$6424='Bin Analysis'!L4827,'Data Transformation'!$G$425:$G$6424),'Data Transformation'!$U$11)</f>
        <v>0</v>
      </c>
      <c r="Y4827" s="2" cm="2">
        <f t="array" ref="Y4827:Y4828">FREQUENCY(IF('Data Transformation'!$B$425:$B$6424='Bin Analysis'!L4827,'Data Transformation'!$G$425:$G$6424),'Data Transformation'!$U$12)</f>
        <v>0</v>
      </c>
    </row>
    <row r="4828" spans="1:25" x14ac:dyDescent="0.55000000000000004">
      <c r="A4828" s="14" t="s">
        <v>67</v>
      </c>
      <c r="B4828" t="s">
        <v>47</v>
      </c>
      <c r="C4828" t="s">
        <v>5</v>
      </c>
      <c r="D4828" t="s">
        <v>100</v>
      </c>
      <c r="E4828" t="s">
        <v>101</v>
      </c>
      <c r="F4828" t="s">
        <v>102</v>
      </c>
      <c r="G4828" t="s">
        <v>70</v>
      </c>
      <c r="H4828" t="s">
        <v>31</v>
      </c>
      <c r="I4828" t="s">
        <v>32</v>
      </c>
      <c r="J4828" t="s">
        <v>46</v>
      </c>
      <c r="K4828" s="14" t="s">
        <v>45</v>
      </c>
      <c r="M4828" s="14"/>
      <c r="X4828" s="2">
        <v>0</v>
      </c>
      <c r="Y4828" s="2">
        <v>0</v>
      </c>
    </row>
    <row r="4829" spans="1:25" x14ac:dyDescent="0.55000000000000004">
      <c r="A4829" s="32"/>
      <c r="D4829" t="e">
        <f>IF(C4829=1,'Data Transformation'!$G$3+0.5*'Data Transformation'!$W$25,IF(C4830=1,D4830-'Data Transformation'!$W$25,FALSE))</f>
        <v>#NUM!</v>
      </c>
      <c r="E4829">
        <f t="array" ref="E4829">IF(ISLOGICAL(D4829),"",FREQUENCY(IF('Data Transformation'!$B$425:$B$8425='Bin Analysis'!$B4827,'Data Transformation'!$G$425:$G$8425),D4829))</f>
        <v>2001</v>
      </c>
      <c r="F4829" t="e">
        <f>IF(ISLOGICAL(D4829),"",E4829-E4828)</f>
        <v>#VALUE!</v>
      </c>
      <c r="M4829" s="14"/>
    </row>
    <row r="4830" spans="1:25" x14ac:dyDescent="0.55000000000000004">
      <c r="A4830" s="32" t="e">
        <f>IF(Weighting!$P$6&gt;0,B4830,"")</f>
        <v>#NUM!</v>
      </c>
      <c r="B4830" t="e">
        <f>Weighting!$C$6</f>
        <v>#DIV/0!</v>
      </c>
      <c r="C4830" t="e">
        <f>Weighting!$F$6</f>
        <v>#NUM!</v>
      </c>
      <c r="D4830" t="e">
        <f>IF(C4830=1,'Data Transformation'!$G$3+0.5*'Data Transformation'!$W$25,IF(C4831=1,D4831-'Data Transformation'!$W$25,FALSE))</f>
        <v>#NUM!</v>
      </c>
      <c r="E4830">
        <f t="array" ref="E4830">IF(ISLOGICAL(D4830),"",FREQUENCY(IF('Data Transformation'!$B$425:$B$8425='Bin Analysis'!$B4827,'Data Transformation'!$G$425:$G$8425),D4830))</f>
        <v>2001</v>
      </c>
      <c r="F4830">
        <f>IF(ISLOGICAL(D4830),"",E4830-E4829)</f>
        <v>0</v>
      </c>
      <c r="G4830">
        <f>Weighting!$H$6</f>
        <v>1</v>
      </c>
      <c r="H4830">
        <f t="array" ref="H4830">FREQUENCY(IF('Data Transformation'!$B$4:$B$8425=B4827,'Data Transformation'!$G$4:$G$8425),'Bin Analysis'!$B4830)</f>
        <v>2073</v>
      </c>
      <c r="I4830">
        <f>H4830-H4829</f>
        <v>2073</v>
      </c>
      <c r="J4830">
        <f>IF(I4830=0,0,1)</f>
        <v>1</v>
      </c>
      <c r="K4830" t="e">
        <f>J4830*Weighting!$W$6</f>
        <v>#NUM!</v>
      </c>
      <c r="M4830" s="14"/>
    </row>
    <row r="4831" spans="1:25" x14ac:dyDescent="0.55000000000000004">
      <c r="A4831" s="32" t="str">
        <f>IF(Weighting!$P$7&gt;0,B4831,"")</f>
        <v/>
      </c>
      <c r="B4831" t="e">
        <f>Weighting!$C$7</f>
        <v>#DIV/0!</v>
      </c>
      <c r="C4831" t="e">
        <f>Weighting!$F$7</f>
        <v>#NUM!</v>
      </c>
      <c r="D4831" t="e">
        <f>IF(C4831=1,'Data Transformation'!$G$3+0.5*'Data Transformation'!$W$25,IF(C4832=1,D4832-'Data Transformation'!$W$25,FALSE))</f>
        <v>#NUM!</v>
      </c>
      <c r="E4831">
        <f t="array" ref="E4831">IF(ISLOGICAL(D4831),"",FREQUENCY(IF('Data Transformation'!$B$425:$B$8425='Bin Analysis'!$B4827,'Data Transformation'!$G$425:$G$8425),D4831))</f>
        <v>2001</v>
      </c>
      <c r="F4831">
        <f t="shared" ref="F4831:F4849" si="603">IF(ISLOGICAL(D4831),"",E4831-E4830)</f>
        <v>0</v>
      </c>
      <c r="G4831">
        <f>Weighting!$H$7</f>
        <v>0</v>
      </c>
      <c r="H4831">
        <f t="array" ref="H4831">FREQUENCY(IF('Data Transformation'!$B$4:$B$8425=B4827,'Data Transformation'!$G$4:$G$8425),'Bin Analysis'!$B4831)</f>
        <v>2073</v>
      </c>
      <c r="I4831">
        <f t="shared" ref="I4831:I4849" si="604">H4831-H4830</f>
        <v>0</v>
      </c>
      <c r="J4831">
        <f>IF(I4831=0,0,1)</f>
        <v>0</v>
      </c>
      <c r="K4831">
        <f>J4831*Weighting!$W$7</f>
        <v>0</v>
      </c>
      <c r="M4831" s="14"/>
    </row>
    <row r="4832" spans="1:25" x14ac:dyDescent="0.55000000000000004">
      <c r="A4832" s="32" t="str">
        <f>IF(Weighting!$P$8&gt;0,B4832,"")</f>
        <v/>
      </c>
      <c r="B4832" t="e">
        <f>Weighting!$C$8</f>
        <v>#DIV/0!</v>
      </c>
      <c r="C4832" t="e">
        <f>Weighting!$F$8</f>
        <v>#NUM!</v>
      </c>
      <c r="D4832" t="e">
        <f>IF(C4832=1,'Data Transformation'!$G$3+0.5*'Data Transformation'!$W$25,IF(C4833=1,D4833-'Data Transformation'!$W$25,FALSE))</f>
        <v>#NUM!</v>
      </c>
      <c r="E4832">
        <f t="array" ref="E4832">IF(ISLOGICAL(D4832),"",FREQUENCY(IF('Data Transformation'!$B$425:$B$8425='Bin Analysis'!$B4827,'Data Transformation'!$G$425:$G$8425),D4832))</f>
        <v>2001</v>
      </c>
      <c r="F4832">
        <f t="shared" si="603"/>
        <v>0</v>
      </c>
      <c r="G4832">
        <f>Weighting!$H$8</f>
        <v>0</v>
      </c>
      <c r="H4832">
        <f t="array" ref="H4832">FREQUENCY(IF('Data Transformation'!$B$4:$B$8425=B4827,'Data Transformation'!$G$4:$G$8425),'Bin Analysis'!$B4832)</f>
        <v>2073</v>
      </c>
      <c r="I4832">
        <f t="shared" si="604"/>
        <v>0</v>
      </c>
      <c r="J4832">
        <f t="shared" ref="J4832:J4849" si="605">IF(I4832=0,0,1)</f>
        <v>0</v>
      </c>
      <c r="K4832">
        <f>J4832*Weighting!$W$8</f>
        <v>0</v>
      </c>
      <c r="M4832" s="14"/>
    </row>
    <row r="4833" spans="1:13" x14ac:dyDescent="0.55000000000000004">
      <c r="A4833" s="32" t="str">
        <f>IF(Weighting!$P$9&gt;0,B4833,"")</f>
        <v/>
      </c>
      <c r="B4833" s="50" t="e">
        <f>Weighting!$C$9</f>
        <v>#DIV/0!</v>
      </c>
      <c r="C4833" t="e">
        <f>Weighting!$F$9</f>
        <v>#NUM!</v>
      </c>
      <c r="D4833" t="e">
        <f>IF(C4833=1,'Data Transformation'!$G$3+0.5*'Data Transformation'!$W$25,IF(C4834=1,D4834-'Data Transformation'!$W$25,FALSE))</f>
        <v>#NUM!</v>
      </c>
      <c r="E4833">
        <f t="array" ref="E4833">IF(ISLOGICAL(D4833),"",FREQUENCY(IF('Data Transformation'!$B$425:$B$8425='Bin Analysis'!$B4827,'Data Transformation'!$G$425:$G$8425),D4833))</f>
        <v>2001</v>
      </c>
      <c r="F4833">
        <f t="shared" si="603"/>
        <v>0</v>
      </c>
      <c r="G4833">
        <f>Weighting!$H$9</f>
        <v>0</v>
      </c>
      <c r="H4833">
        <f t="array" ref="H4833">FREQUENCY(IF('Data Transformation'!$B$4:$B$8425=B4827,'Data Transformation'!$G$4:$G$8425),'Bin Analysis'!$B4833)</f>
        <v>2073</v>
      </c>
      <c r="I4833">
        <f t="shared" si="604"/>
        <v>0</v>
      </c>
      <c r="J4833">
        <f t="shared" si="605"/>
        <v>0</v>
      </c>
      <c r="K4833">
        <f>J4833*Weighting!$W$9</f>
        <v>0</v>
      </c>
      <c r="M4833" s="14"/>
    </row>
    <row r="4834" spans="1:13" x14ac:dyDescent="0.55000000000000004">
      <c r="A4834" s="32" t="str">
        <f>IF(Weighting!$P$10&gt;0,B4834,"")</f>
        <v/>
      </c>
      <c r="B4834" t="e">
        <f>Weighting!$C$10</f>
        <v>#DIV/0!</v>
      </c>
      <c r="C4834" t="e">
        <f>Weighting!$F$10</f>
        <v>#NUM!</v>
      </c>
      <c r="D4834" t="e">
        <f>IF(C4834=1,'Data Transformation'!$G$3+0.5*'Data Transformation'!$W$25,IF(C4835=1,D4835-'Data Transformation'!$W$25,FALSE))</f>
        <v>#NUM!</v>
      </c>
      <c r="E4834">
        <f t="array" ref="E4834">IF(ISLOGICAL(D4834),"",FREQUENCY(IF('Data Transformation'!$B$425:$B$8425='Bin Analysis'!$B4827,'Data Transformation'!$G$425:$G$8425),D4834))</f>
        <v>2001</v>
      </c>
      <c r="F4834">
        <f t="shared" si="603"/>
        <v>0</v>
      </c>
      <c r="G4834">
        <f>Weighting!$H$10</f>
        <v>0</v>
      </c>
      <c r="H4834">
        <f t="array" ref="H4834">FREQUENCY(IF('Data Transformation'!$B$4:$B$8425=B4827,'Data Transformation'!$G$4:$G$8425),'Bin Analysis'!$B4834)</f>
        <v>2073</v>
      </c>
      <c r="I4834">
        <f t="shared" si="604"/>
        <v>0</v>
      </c>
      <c r="J4834">
        <f t="shared" si="605"/>
        <v>0</v>
      </c>
      <c r="K4834">
        <f>J4834*Weighting!$W$10</f>
        <v>0</v>
      </c>
      <c r="M4834" s="14"/>
    </row>
    <row r="4835" spans="1:13" x14ac:dyDescent="0.55000000000000004">
      <c r="A4835" s="32" t="str">
        <f>IF(Weighting!$P$11&gt;0,B4835,"")</f>
        <v/>
      </c>
      <c r="B4835" t="e">
        <f>Weighting!$C$11</f>
        <v>#DIV/0!</v>
      </c>
      <c r="C4835" t="e">
        <f>Weighting!$F$11</f>
        <v>#NUM!</v>
      </c>
      <c r="D4835" t="e">
        <f>IF(C4835=1,'Data Transformation'!$G$3+0.5*'Data Transformation'!$W$25,IF(C4836=1,D4836-'Data Transformation'!$W$25,FALSE))</f>
        <v>#NUM!</v>
      </c>
      <c r="E4835">
        <f t="array" ref="E4835">IF(ISLOGICAL(D4835),"",FREQUENCY(IF('Data Transformation'!$B$425:$B$8425='Bin Analysis'!$B4827,'Data Transformation'!$G$425:$G$8425),D4835))</f>
        <v>2001</v>
      </c>
      <c r="F4835">
        <f t="shared" si="603"/>
        <v>0</v>
      </c>
      <c r="G4835">
        <f>Weighting!$H$11</f>
        <v>0</v>
      </c>
      <c r="H4835">
        <f t="array" ref="H4835">FREQUENCY(IF('Data Transformation'!$B$4:$B$8425=B4827,'Data Transformation'!$G$4:$G$8425),'Bin Analysis'!$B4835)</f>
        <v>2073</v>
      </c>
      <c r="I4835">
        <f t="shared" si="604"/>
        <v>0</v>
      </c>
      <c r="J4835">
        <f t="shared" si="605"/>
        <v>0</v>
      </c>
      <c r="K4835">
        <f>J4835*Weighting!$W$11</f>
        <v>0</v>
      </c>
      <c r="M4835" s="14"/>
    </row>
    <row r="4836" spans="1:13" x14ac:dyDescent="0.55000000000000004">
      <c r="A4836" s="32" t="str">
        <f>IF(Weighting!$P$12&gt;0,B4836,"")</f>
        <v/>
      </c>
      <c r="B4836" t="e">
        <f>Weighting!$C$12</f>
        <v>#DIV/0!</v>
      </c>
      <c r="C4836" t="e">
        <f>Weighting!$F$12</f>
        <v>#NUM!</v>
      </c>
      <c r="D4836" t="e">
        <f>IF(C4836=1,'Data Transformation'!$G$3+0.5*'Data Transformation'!$W$25,IF(C4837=1,D4837-'Data Transformation'!$W$25,FALSE))</f>
        <v>#NUM!</v>
      </c>
      <c r="E4836">
        <f t="array" ref="E4836">IF(ISLOGICAL(D4836),"",FREQUENCY(IF('Data Transformation'!$B$425:$B$8425='Bin Analysis'!$B4827,'Data Transformation'!$G$425:$G$8425),D4836))</f>
        <v>2001</v>
      </c>
      <c r="F4836">
        <f t="shared" si="603"/>
        <v>0</v>
      </c>
      <c r="G4836">
        <f>Weighting!$H$12</f>
        <v>0</v>
      </c>
      <c r="H4836">
        <f t="array" ref="H4836">FREQUENCY(IF('Data Transformation'!$B$4:$B$8425=B4827,'Data Transformation'!$G$4:$G$8425),'Bin Analysis'!$B4836)</f>
        <v>2073</v>
      </c>
      <c r="I4836">
        <f t="shared" si="604"/>
        <v>0</v>
      </c>
      <c r="J4836">
        <f t="shared" si="605"/>
        <v>0</v>
      </c>
      <c r="K4836">
        <f>J4836*Weighting!$W$12</f>
        <v>0</v>
      </c>
      <c r="M4836" s="14"/>
    </row>
    <row r="4837" spans="1:13" x14ac:dyDescent="0.55000000000000004">
      <c r="A4837" s="32" t="str">
        <f>IF(Weighting!$P$13&gt;0,B4837,"")</f>
        <v/>
      </c>
      <c r="B4837" t="e">
        <f>Weighting!$C$13</f>
        <v>#DIV/0!</v>
      </c>
      <c r="C4837" t="e">
        <f>Weighting!$F$13</f>
        <v>#NUM!</v>
      </c>
      <c r="D4837" t="e">
        <f>IF(C4837=1,'Data Transformation'!$G$3+0.5*'Data Transformation'!$W$25,IF(C4838=1,D4838-'Data Transformation'!$W$25,FALSE))</f>
        <v>#NUM!</v>
      </c>
      <c r="E4837">
        <f t="array" ref="E4837">IF(ISLOGICAL(D4837),"",FREQUENCY(IF('Data Transformation'!$B$425:$B$8425='Bin Analysis'!$B4827,'Data Transformation'!$G$425:$G$8425),D4837))</f>
        <v>2001</v>
      </c>
      <c r="F4837">
        <f t="shared" si="603"/>
        <v>0</v>
      </c>
      <c r="G4837">
        <f>Weighting!$H$13</f>
        <v>0</v>
      </c>
      <c r="H4837">
        <f t="array" ref="H4837">FREQUENCY(IF('Data Transformation'!$B$4:$B$8425=B4827,'Data Transformation'!$G$4:$G$8425),'Bin Analysis'!$B4837)</f>
        <v>2073</v>
      </c>
      <c r="I4837">
        <f t="shared" si="604"/>
        <v>0</v>
      </c>
      <c r="J4837">
        <f t="shared" si="605"/>
        <v>0</v>
      </c>
      <c r="K4837">
        <f>J4837*Weighting!$W$13</f>
        <v>0</v>
      </c>
      <c r="M4837" s="14"/>
    </row>
    <row r="4838" spans="1:13" x14ac:dyDescent="0.55000000000000004">
      <c r="A4838" s="32" t="str">
        <f>IF(Weighting!$P$14&gt;0,B4838,"")</f>
        <v/>
      </c>
      <c r="B4838" t="e">
        <f>Weighting!$C$14</f>
        <v>#DIV/0!</v>
      </c>
      <c r="C4838" t="e">
        <f>Weighting!$F$14</f>
        <v>#NUM!</v>
      </c>
      <c r="D4838" t="e">
        <f>IF(C4838=1,'Data Transformation'!$G$3+0.5*'Data Transformation'!$W$25,IF(C4839=1,D4839-'Data Transformation'!$W$25,FALSE))</f>
        <v>#NUM!</v>
      </c>
      <c r="E4838">
        <f t="array" ref="E4838">IF(ISLOGICAL(D4838),"",FREQUENCY(IF('Data Transformation'!$B$425:$B$8425='Bin Analysis'!$B4827,'Data Transformation'!$G$425:$G$8425),D4838))</f>
        <v>2001</v>
      </c>
      <c r="F4838">
        <f t="shared" si="603"/>
        <v>0</v>
      </c>
      <c r="G4838">
        <f>Weighting!$H$14</f>
        <v>0</v>
      </c>
      <c r="H4838">
        <f t="array" ref="H4838">FREQUENCY(IF('Data Transformation'!$B$4:$B$8425=B4827,'Data Transformation'!$G$4:$G$8425),'Bin Analysis'!$B4838)</f>
        <v>2073</v>
      </c>
      <c r="I4838">
        <f t="shared" si="604"/>
        <v>0</v>
      </c>
      <c r="J4838">
        <f t="shared" si="605"/>
        <v>0</v>
      </c>
      <c r="K4838">
        <f>J4838*Weighting!$W$14</f>
        <v>0</v>
      </c>
      <c r="M4838" s="14"/>
    </row>
    <row r="4839" spans="1:13" x14ac:dyDescent="0.55000000000000004">
      <c r="A4839" s="32" t="str">
        <f>IF(Weighting!$P$15&gt;0,B4839,"")</f>
        <v/>
      </c>
      <c r="B4839" t="e">
        <f>Weighting!$C$15</f>
        <v>#DIV/0!</v>
      </c>
      <c r="C4839" t="e">
        <f>Weighting!$F$15</f>
        <v>#NUM!</v>
      </c>
      <c r="D4839" t="e">
        <f>IF(C4839=1,'Data Transformation'!$G$3+0.5*'Data Transformation'!$W$25,IF(C4840=1,D4840-'Data Transformation'!$W$25,FALSE))</f>
        <v>#NUM!</v>
      </c>
      <c r="E4839">
        <f t="array" ref="E4839">IF(ISLOGICAL(D4839),"",FREQUENCY(IF('Data Transformation'!$B$425:$B$8425='Bin Analysis'!$B4827,'Data Transformation'!$G$425:$G$8425),D4839))</f>
        <v>2001</v>
      </c>
      <c r="F4839">
        <f t="shared" si="603"/>
        <v>0</v>
      </c>
      <c r="G4839">
        <f>Weighting!$H$15</f>
        <v>0</v>
      </c>
      <c r="H4839">
        <f t="array" ref="H4839">FREQUENCY(IF('Data Transformation'!$B$4:$B$8425=B4827,'Data Transformation'!$G$4:$G$8425),'Bin Analysis'!$B4839)</f>
        <v>2073</v>
      </c>
      <c r="I4839">
        <f t="shared" si="604"/>
        <v>0</v>
      </c>
      <c r="J4839">
        <f t="shared" si="605"/>
        <v>0</v>
      </c>
      <c r="K4839">
        <f>J4839*Weighting!$W$15</f>
        <v>0</v>
      </c>
      <c r="M4839" s="14"/>
    </row>
    <row r="4840" spans="1:13" x14ac:dyDescent="0.55000000000000004">
      <c r="A4840" s="32" t="str">
        <f>IF(Weighting!$P$16&gt;0,B4840,"")</f>
        <v/>
      </c>
      <c r="B4840" t="e">
        <f>Weighting!$C$16</f>
        <v>#DIV/0!</v>
      </c>
      <c r="C4840" t="e">
        <f>Weighting!$F$16</f>
        <v>#NUM!</v>
      </c>
      <c r="D4840" t="e">
        <f>IF(C4840=1,'Data Transformation'!$G$3+0.5*'Data Transformation'!$W$25,IF(C4841=1,D4841-'Data Transformation'!$W$25,FALSE))</f>
        <v>#NUM!</v>
      </c>
      <c r="E4840">
        <f t="array" ref="E4840">IF(ISLOGICAL(D4840),"",FREQUENCY(IF('Data Transformation'!$B$425:$B$8425='Bin Analysis'!$B4827,'Data Transformation'!$G$425:$G$8425),D4840))</f>
        <v>2001</v>
      </c>
      <c r="F4840">
        <f t="shared" si="603"/>
        <v>0</v>
      </c>
      <c r="G4840">
        <f>Weighting!$H$16</f>
        <v>0</v>
      </c>
      <c r="H4840">
        <f t="array" ref="H4840">FREQUENCY(IF('Data Transformation'!$B$4:$B$8425=B4827,'Data Transformation'!$G$4:$G$8425),'Bin Analysis'!$B4840)</f>
        <v>2073</v>
      </c>
      <c r="I4840">
        <f t="shared" si="604"/>
        <v>0</v>
      </c>
      <c r="J4840">
        <f t="shared" si="605"/>
        <v>0</v>
      </c>
      <c r="K4840">
        <f>J4840*Weighting!$W$16</f>
        <v>0</v>
      </c>
      <c r="M4840" s="14"/>
    </row>
    <row r="4841" spans="1:13" x14ac:dyDescent="0.55000000000000004">
      <c r="A4841" s="32" t="str">
        <f>IF(Weighting!$P$17&gt;0,B4841,"")</f>
        <v/>
      </c>
      <c r="B4841" t="e">
        <f>Weighting!$C$17</f>
        <v>#DIV/0!</v>
      </c>
      <c r="C4841" t="e">
        <f>Weighting!$F$17</f>
        <v>#NUM!</v>
      </c>
      <c r="D4841" t="e">
        <f>IF(C4841=1,'Data Transformation'!$G$3+0.5*'Data Transformation'!$W$25,IF(C4842=1,D4842-'Data Transformation'!$W$25,FALSE))</f>
        <v>#NUM!</v>
      </c>
      <c r="E4841">
        <f t="array" ref="E4841">IF(ISLOGICAL(D4841),"",FREQUENCY(IF('Data Transformation'!$B$425:$B$8425='Bin Analysis'!$B4827,'Data Transformation'!$G$425:$G$8425),D4841))</f>
        <v>2001</v>
      </c>
      <c r="F4841">
        <f t="shared" si="603"/>
        <v>0</v>
      </c>
      <c r="G4841">
        <f>Weighting!$H$17</f>
        <v>0</v>
      </c>
      <c r="H4841">
        <f t="array" ref="H4841">FREQUENCY(IF('Data Transformation'!$B$4:$B$8425=B4827,'Data Transformation'!$G$4:$G$8425),'Bin Analysis'!$B4841)</f>
        <v>2073</v>
      </c>
      <c r="I4841">
        <f t="shared" si="604"/>
        <v>0</v>
      </c>
      <c r="J4841">
        <f t="shared" si="605"/>
        <v>0</v>
      </c>
      <c r="K4841">
        <f>J4841*Weighting!$W$17</f>
        <v>0</v>
      </c>
      <c r="M4841" s="14"/>
    </row>
    <row r="4842" spans="1:13" x14ac:dyDescent="0.55000000000000004">
      <c r="A4842" s="32" t="str">
        <f>IF(Weighting!$P$18&gt;0,B4842,"")</f>
        <v/>
      </c>
      <c r="B4842" t="e">
        <f>Weighting!$C$18</f>
        <v>#DIV/0!</v>
      </c>
      <c r="C4842" t="e">
        <f>Weighting!$F$18</f>
        <v>#NUM!</v>
      </c>
      <c r="D4842" t="e">
        <f>IF(C4842=1,'Data Transformation'!$G$3+0.5*'Data Transformation'!$W$25,IF(C4843=1,D4843-'Data Transformation'!$W$25,FALSE))</f>
        <v>#NUM!</v>
      </c>
      <c r="E4842">
        <f t="array" ref="E4842">IF(ISLOGICAL(D4842),"",FREQUENCY(IF('Data Transformation'!$B$425:$B$8425='Bin Analysis'!$B4827,'Data Transformation'!$G$425:$G$8425),D4842))</f>
        <v>2001</v>
      </c>
      <c r="F4842">
        <f t="shared" si="603"/>
        <v>0</v>
      </c>
      <c r="G4842">
        <f>Weighting!$H$18</f>
        <v>0</v>
      </c>
      <c r="H4842">
        <f t="array" ref="H4842">FREQUENCY(IF('Data Transformation'!$B$4:$B$8425=B4827,'Data Transformation'!$G$4:$G$8425),'Bin Analysis'!$B4842)</f>
        <v>2073</v>
      </c>
      <c r="I4842">
        <f t="shared" si="604"/>
        <v>0</v>
      </c>
      <c r="J4842">
        <f t="shared" si="605"/>
        <v>0</v>
      </c>
      <c r="K4842">
        <f>J4842*Weighting!$W$18</f>
        <v>0</v>
      </c>
      <c r="M4842" s="14"/>
    </row>
    <row r="4843" spans="1:13" x14ac:dyDescent="0.55000000000000004">
      <c r="A4843" s="32" t="str">
        <f>IF(Weighting!$P$19&gt;0,B4843,"")</f>
        <v/>
      </c>
      <c r="B4843" t="e">
        <f>Weighting!$C$19</f>
        <v>#DIV/0!</v>
      </c>
      <c r="C4843" t="e">
        <f>Weighting!$F$19</f>
        <v>#NUM!</v>
      </c>
      <c r="D4843" t="e">
        <f>IF(C4843=1,'Data Transformation'!$G$3+0.5*'Data Transformation'!$W$25,IF(C4844=1,D4844-'Data Transformation'!$W$25,FALSE))</f>
        <v>#NUM!</v>
      </c>
      <c r="E4843">
        <f t="array" ref="E4843">IF(ISLOGICAL(D4843),"",FREQUENCY(IF('Data Transformation'!$B$425:$B$8425='Bin Analysis'!$B4827,'Data Transformation'!$G$425:$G$8425),D4843))</f>
        <v>2001</v>
      </c>
      <c r="F4843">
        <f t="shared" si="603"/>
        <v>0</v>
      </c>
      <c r="G4843">
        <f>Weighting!$H$19</f>
        <v>0</v>
      </c>
      <c r="H4843">
        <f t="array" ref="H4843">FREQUENCY(IF('Data Transformation'!$B$4:$B$8425=B4827,'Data Transformation'!$G$4:$G$8425),'Bin Analysis'!$B4843)</f>
        <v>2073</v>
      </c>
      <c r="I4843">
        <f t="shared" si="604"/>
        <v>0</v>
      </c>
      <c r="J4843">
        <f t="shared" si="605"/>
        <v>0</v>
      </c>
      <c r="K4843">
        <f>J4843*Weighting!$W$19</f>
        <v>0</v>
      </c>
      <c r="M4843" s="14"/>
    </row>
    <row r="4844" spans="1:13" x14ac:dyDescent="0.55000000000000004">
      <c r="A4844" s="32" t="str">
        <f>IF(Weighting!$P$20&gt;0,B4844,"")</f>
        <v/>
      </c>
      <c r="B4844" t="e">
        <f>Weighting!$C$20</f>
        <v>#DIV/0!</v>
      </c>
      <c r="C4844" t="e">
        <f>Weighting!$F$20</f>
        <v>#NUM!</v>
      </c>
      <c r="D4844" t="e">
        <f>IF(C4844=1,'Data Transformation'!$G$3+0.5*'Data Transformation'!$W$25,IF(C4845=1,D4845-'Data Transformation'!$W$25,FALSE))</f>
        <v>#NUM!</v>
      </c>
      <c r="E4844">
        <f t="array" ref="E4844">IF(ISLOGICAL(D4844),"",FREQUENCY(IF('Data Transformation'!$B$425:$B$8425='Bin Analysis'!$B4827,'Data Transformation'!$G$425:$G$8425),D4844))</f>
        <v>2001</v>
      </c>
      <c r="F4844">
        <f t="shared" si="603"/>
        <v>0</v>
      </c>
      <c r="G4844">
        <f>Weighting!$H$20</f>
        <v>0</v>
      </c>
      <c r="H4844">
        <f t="array" ref="H4844">FREQUENCY(IF('Data Transformation'!$B$4:$B$8425=B4827,'Data Transformation'!$G$4:$G$8425),'Bin Analysis'!$B4844)</f>
        <v>2073</v>
      </c>
      <c r="I4844">
        <f t="shared" si="604"/>
        <v>0</v>
      </c>
      <c r="J4844">
        <f t="shared" si="605"/>
        <v>0</v>
      </c>
      <c r="K4844">
        <f>J4844*Weighting!$W$20</f>
        <v>0</v>
      </c>
      <c r="M4844" s="14"/>
    </row>
    <row r="4845" spans="1:13" x14ac:dyDescent="0.55000000000000004">
      <c r="A4845" s="32" t="str">
        <f>IF(Weighting!$P$21&gt;0,B4845,"")</f>
        <v/>
      </c>
      <c r="B4845" t="e">
        <f>Weighting!$C$21</f>
        <v>#DIV/0!</v>
      </c>
      <c r="C4845" t="e">
        <f>Weighting!$F$21</f>
        <v>#NUM!</v>
      </c>
      <c r="D4845" t="e">
        <f>IF(C4845=1,'Data Transformation'!$G$3+0.5*'Data Transformation'!$W$25,IF(C4846=1,D4846-'Data Transformation'!$W$25,FALSE))</f>
        <v>#NUM!</v>
      </c>
      <c r="E4845">
        <f t="array" ref="E4845">IF(ISLOGICAL(D4845),"",FREQUENCY(IF('Data Transformation'!$B$425:$B$8425='Bin Analysis'!$B4827,'Data Transformation'!$G$425:$G$8425),D4845))</f>
        <v>2001</v>
      </c>
      <c r="F4845">
        <f t="shared" si="603"/>
        <v>0</v>
      </c>
      <c r="G4845">
        <f>Weighting!$H$21</f>
        <v>0</v>
      </c>
      <c r="H4845">
        <f t="array" ref="H4845">FREQUENCY(IF('Data Transformation'!$B$4:$B$8425=B4827,'Data Transformation'!$G$4:$G$8425),'Bin Analysis'!$B4845)</f>
        <v>2073</v>
      </c>
      <c r="I4845">
        <f t="shared" si="604"/>
        <v>0</v>
      </c>
      <c r="J4845">
        <f t="shared" si="605"/>
        <v>0</v>
      </c>
      <c r="K4845">
        <f>J4845*Weighting!$W$21</f>
        <v>0</v>
      </c>
      <c r="M4845" s="14"/>
    </row>
    <row r="4846" spans="1:13" x14ac:dyDescent="0.55000000000000004">
      <c r="A4846" s="32" t="str">
        <f>IF(Weighting!$P$22&gt;0,B4846,"")</f>
        <v/>
      </c>
      <c r="B4846" t="e">
        <f>Weighting!$C$22</f>
        <v>#DIV/0!</v>
      </c>
      <c r="C4846" t="e">
        <f>Weighting!$F$22</f>
        <v>#NUM!</v>
      </c>
      <c r="D4846" t="e">
        <f>IF(C4846=1,'Data Transformation'!$G$3+0.5*'Data Transformation'!$W$25,IF(C4847=1,D4847-'Data Transformation'!$W$25,FALSE))</f>
        <v>#NUM!</v>
      </c>
      <c r="E4846">
        <f t="array" ref="E4846">IF(ISLOGICAL(D4846),"",FREQUENCY(IF('Data Transformation'!$B$425:$B$8425='Bin Analysis'!$B4827,'Data Transformation'!$G$425:$G$8425),D4846))</f>
        <v>2001</v>
      </c>
      <c r="F4846">
        <f t="shared" si="603"/>
        <v>0</v>
      </c>
      <c r="G4846">
        <f>Weighting!$H$22</f>
        <v>0</v>
      </c>
      <c r="H4846">
        <f t="array" ref="H4846">FREQUENCY(IF('Data Transformation'!$B$4:$B$8425=B4827,'Data Transformation'!$G$4:$G$8425),'Bin Analysis'!$B4846)</f>
        <v>2073</v>
      </c>
      <c r="I4846">
        <f t="shared" si="604"/>
        <v>0</v>
      </c>
      <c r="J4846">
        <f t="shared" si="605"/>
        <v>0</v>
      </c>
      <c r="K4846">
        <f>J4846*Weighting!$W$22</f>
        <v>0</v>
      </c>
      <c r="M4846" s="14"/>
    </row>
    <row r="4847" spans="1:13" x14ac:dyDescent="0.55000000000000004">
      <c r="A4847" s="32" t="str">
        <f>IF(Weighting!$P$23&gt;0,B4847,"")</f>
        <v/>
      </c>
      <c r="B4847" t="e">
        <f>Weighting!$C$23</f>
        <v>#DIV/0!</v>
      </c>
      <c r="C4847" t="e">
        <f>Weighting!$F$23</f>
        <v>#NUM!</v>
      </c>
      <c r="D4847" t="e">
        <f>IF(C4847=1,'Data Transformation'!$G$3+0.5*'Data Transformation'!$W$25,IF(C4848=1,D4848-'Data Transformation'!$W$25,FALSE))</f>
        <v>#NUM!</v>
      </c>
      <c r="E4847">
        <f t="array" ref="E4847">IF(ISLOGICAL(D4847),"",FREQUENCY(IF('Data Transformation'!$B$425:$B$8425='Bin Analysis'!$B4827,'Data Transformation'!$G$425:$G$8425),D4847))</f>
        <v>2001</v>
      </c>
      <c r="F4847">
        <f t="shared" si="603"/>
        <v>0</v>
      </c>
      <c r="G4847">
        <f>Weighting!$H$23</f>
        <v>0</v>
      </c>
      <c r="H4847">
        <f t="array" ref="H4847">FREQUENCY(IF('Data Transformation'!$B$4:$B$8425=B4827,'Data Transformation'!$G$4:$G$8425),'Bin Analysis'!$B4847)</f>
        <v>2073</v>
      </c>
      <c r="I4847">
        <f t="shared" si="604"/>
        <v>0</v>
      </c>
      <c r="J4847">
        <f t="shared" si="605"/>
        <v>0</v>
      </c>
      <c r="K4847">
        <f>J4847*Weighting!$W$23</f>
        <v>0</v>
      </c>
      <c r="M4847" s="14"/>
    </row>
    <row r="4848" spans="1:13" x14ac:dyDescent="0.55000000000000004">
      <c r="A4848" s="32" t="str">
        <f>IF(Weighting!$P$24&gt;0,B4848,"")</f>
        <v/>
      </c>
      <c r="B4848" t="e">
        <f>Weighting!$C$24</f>
        <v>#DIV/0!</v>
      </c>
      <c r="C4848" t="e">
        <f>Weighting!$F$24</f>
        <v>#NUM!</v>
      </c>
      <c r="D4848" t="e">
        <f>IF(C4848=1,'Data Transformation'!$G$3+0.5*'Data Transformation'!$W$25,IF(C4849=1,D4849-'Data Transformation'!$W$25,FALSE))</f>
        <v>#NUM!</v>
      </c>
      <c r="E4848">
        <f t="array" ref="E4848">IF(ISLOGICAL(D4848),"",FREQUENCY(IF('Data Transformation'!$B$425:$B$8425='Bin Analysis'!$B4827,'Data Transformation'!$G$425:$G$8425),D4848))</f>
        <v>2001</v>
      </c>
      <c r="F4848">
        <f t="shared" si="603"/>
        <v>0</v>
      </c>
      <c r="G4848">
        <f>Weighting!$H$24</f>
        <v>0</v>
      </c>
      <c r="H4848">
        <f t="array" ref="H4848">FREQUENCY(IF('Data Transformation'!$B$4:$B$8425=B4827,'Data Transformation'!$G$4:$G$8425),'Bin Analysis'!$B4848)</f>
        <v>2073</v>
      </c>
      <c r="I4848">
        <f t="shared" si="604"/>
        <v>0</v>
      </c>
      <c r="J4848">
        <f t="shared" si="605"/>
        <v>0</v>
      </c>
      <c r="K4848">
        <f>J4848*Weighting!$W$24</f>
        <v>0</v>
      </c>
      <c r="M4848" s="14"/>
    </row>
    <row r="4849" spans="1:25" x14ac:dyDescent="0.55000000000000004">
      <c r="A4849" s="32" t="str">
        <f>IF(Weighting!$P$25&gt;0,B4849,"")</f>
        <v/>
      </c>
      <c r="B4849" t="e">
        <f>Weighting!$C$25</f>
        <v>#DIV/0!</v>
      </c>
      <c r="C4849" t="e">
        <f>Weighting!$F$25</f>
        <v>#NUM!</v>
      </c>
      <c r="D4849" t="e">
        <f>IF(C4849=1,'Data Transformation'!$G$3+0.5*'Data Transformation'!$W$25,IF(C4850=1,D4850-'Data Transformation'!$W$25,FALSE))</f>
        <v>#NUM!</v>
      </c>
      <c r="E4849">
        <f t="array" ref="E4849">IF(ISLOGICAL(D4849),"",FREQUENCY(IF('Data Transformation'!$B$425:$B$8425='Bin Analysis'!$B4827,'Data Transformation'!$G$425:$G$8425),D4849))</f>
        <v>2001</v>
      </c>
      <c r="F4849">
        <f t="shared" si="603"/>
        <v>0</v>
      </c>
      <c r="G4849">
        <f>Weighting!$H$25</f>
        <v>0</v>
      </c>
      <c r="H4849">
        <f t="array" ref="H4849">FREQUENCY(IF('Data Transformation'!$B$4:$B$8425=B4827,'Data Transformation'!$G$4:$G$8425),'Bin Analysis'!$B4849)</f>
        <v>2073</v>
      </c>
      <c r="I4849">
        <f t="shared" si="604"/>
        <v>0</v>
      </c>
      <c r="J4849">
        <f t="shared" si="605"/>
        <v>0</v>
      </c>
      <c r="K4849">
        <f>J4849*Weighting!$W$25</f>
        <v>0</v>
      </c>
      <c r="M4849" s="14"/>
    </row>
    <row r="4850" spans="1:25" x14ac:dyDescent="0.55000000000000004">
      <c r="O4850"/>
      <c r="P4850"/>
      <c r="Q4850"/>
      <c r="R4850"/>
    </row>
    <row r="4851" spans="1:25" ht="23.35" x14ac:dyDescent="0.8">
      <c r="A4851" s="21" t="s">
        <v>0</v>
      </c>
      <c r="B4851" s="21" t="str">
        <f>IFERROR(VLOOKUP(C4851,'Data Transformation'!$L$6:$M$426,2,FALSE),"")</f>
        <v/>
      </c>
      <c r="C4851" s="21">
        <f>C4827+1</f>
        <v>202</v>
      </c>
      <c r="D4851" s="21"/>
      <c r="E4851" s="21"/>
      <c r="F4851" s="21"/>
      <c r="G4851" s="21"/>
      <c r="H4851" s="22"/>
      <c r="I4851" s="22"/>
      <c r="J4851" s="22"/>
      <c r="K4851" s="21"/>
      <c r="L4851" s="21" t="str">
        <f>B4851</f>
        <v/>
      </c>
      <c r="M4851" s="23" t="e">
        <f>INDEX('Data Transformation'!$O$4:$O$424,MATCH($B4851,'Data Transformation'!$M$4:$M$424,0),MATCH($M$2,'Data Transformation'!$O$3,0))</f>
        <v>#N/A</v>
      </c>
      <c r="N4851" s="27" t="e">
        <f>IF('Input and Summary Results'!$J$16="minimum",'Bin Analysis'!X4852/(M4851-1),'Bin Analysis'!Y4851/('Bin Analysis'!M4851-1))</f>
        <v>#N/A</v>
      </c>
      <c r="O4851" s="27" t="e">
        <f>IF(M4851=FALSE,NA(),(VLOOKUP(1,C4854:K4873,4,FALSE))/(M4851-1))</f>
        <v>#N/A</v>
      </c>
      <c r="P4851" s="27" t="e">
        <f>IF(M4851=FALSE,NA(),SUM(J4854:J4873)/Weighting!$S$5)</f>
        <v>#N/A</v>
      </c>
      <c r="Q4851" s="27" t="e">
        <f>IF(M4851=FALSE,NA(),SUM(K4854:K4873)/Weighting!$S$6)</f>
        <v>#N/A</v>
      </c>
      <c r="R4851" s="27" t="e">
        <f>IF(M4851=FALSE,NA(),(VLOOKUP(1,G4854:K4873,3,FALSE))/(M4851-1))</f>
        <v>#N/A</v>
      </c>
      <c r="S4851" s="22" t="e">
        <f>IF(M4851=FALSE,NA(),IF(SUM(J4854:J4873)=2,"yes","no"))</f>
        <v>#N/A</v>
      </c>
      <c r="X4851" s="2" cm="2">
        <f t="array" ref="X4851:X4852">FREQUENCY(IF('Data Transformation'!$B$425:$B$6424='Bin Analysis'!L4851,'Data Transformation'!$G$425:$G$6424),'Data Transformation'!$U$11)</f>
        <v>0</v>
      </c>
      <c r="Y4851" s="2" cm="2">
        <f t="array" ref="Y4851:Y4852">FREQUENCY(IF('Data Transformation'!$B$425:$B$6424='Bin Analysis'!L4851,'Data Transformation'!$G$425:$G$6424),'Data Transformation'!$U$12)</f>
        <v>0</v>
      </c>
    </row>
    <row r="4852" spans="1:25" x14ac:dyDescent="0.55000000000000004">
      <c r="A4852" s="14" t="s">
        <v>67</v>
      </c>
      <c r="B4852" t="s">
        <v>47</v>
      </c>
      <c r="C4852" t="s">
        <v>5</v>
      </c>
      <c r="D4852" t="s">
        <v>100</v>
      </c>
      <c r="E4852" t="s">
        <v>101</v>
      </c>
      <c r="F4852" t="s">
        <v>102</v>
      </c>
      <c r="G4852" t="s">
        <v>70</v>
      </c>
      <c r="H4852" t="s">
        <v>31</v>
      </c>
      <c r="I4852" t="s">
        <v>32</v>
      </c>
      <c r="J4852" t="s">
        <v>46</v>
      </c>
      <c r="K4852" s="14" t="s">
        <v>45</v>
      </c>
      <c r="M4852" s="14"/>
      <c r="X4852" s="2">
        <v>0</v>
      </c>
      <c r="Y4852" s="2">
        <v>0</v>
      </c>
    </row>
    <row r="4853" spans="1:25" x14ac:dyDescent="0.55000000000000004">
      <c r="A4853" s="32"/>
      <c r="D4853" t="e">
        <f>IF(C4853=1,'Data Transformation'!$G$3+0.5*'Data Transformation'!$W$25,IF(C4854=1,D4854-'Data Transformation'!$W$25,FALSE))</f>
        <v>#NUM!</v>
      </c>
      <c r="E4853">
        <f t="array" ref="E4853">IF(ISLOGICAL(D4853),"",FREQUENCY(IF('Data Transformation'!$B$425:$B$8425='Bin Analysis'!$B4851,'Data Transformation'!$G$425:$G$8425),D4853))</f>
        <v>2001</v>
      </c>
      <c r="F4853" t="e">
        <f>IF(ISLOGICAL(D4853),"",E4853-E4852)</f>
        <v>#VALUE!</v>
      </c>
      <c r="M4853" s="14"/>
    </row>
    <row r="4854" spans="1:25" x14ac:dyDescent="0.55000000000000004">
      <c r="A4854" s="32" t="e">
        <f>IF(Weighting!$P$6&gt;0,B4854,"")</f>
        <v>#NUM!</v>
      </c>
      <c r="B4854" t="e">
        <f>Weighting!$C$6</f>
        <v>#DIV/0!</v>
      </c>
      <c r="C4854" t="e">
        <f>Weighting!$F$6</f>
        <v>#NUM!</v>
      </c>
      <c r="D4854" t="e">
        <f>IF(C4854=1,'Data Transformation'!$G$3+0.5*'Data Transformation'!$W$25,IF(C4855=1,D4855-'Data Transformation'!$W$25,FALSE))</f>
        <v>#NUM!</v>
      </c>
      <c r="E4854">
        <f t="array" ref="E4854">IF(ISLOGICAL(D4854),"",FREQUENCY(IF('Data Transformation'!$B$425:$B$8425='Bin Analysis'!$B4851,'Data Transformation'!$G$425:$G$8425),D4854))</f>
        <v>2001</v>
      </c>
      <c r="F4854">
        <f>IF(ISLOGICAL(D4854),"",E4854-E4853)</f>
        <v>0</v>
      </c>
      <c r="G4854">
        <f>Weighting!$H$6</f>
        <v>1</v>
      </c>
      <c r="H4854">
        <f t="array" ref="H4854">FREQUENCY(IF('Data Transformation'!$B$4:$B$8425=B4851,'Data Transformation'!$G$4:$G$8425),'Bin Analysis'!$B4854)</f>
        <v>2073</v>
      </c>
      <c r="I4854">
        <f>H4854-H4853</f>
        <v>2073</v>
      </c>
      <c r="J4854">
        <f>IF(I4854=0,0,1)</f>
        <v>1</v>
      </c>
      <c r="K4854" t="e">
        <f>J4854*Weighting!$W$6</f>
        <v>#NUM!</v>
      </c>
      <c r="M4854" s="14"/>
    </row>
    <row r="4855" spans="1:25" x14ac:dyDescent="0.55000000000000004">
      <c r="A4855" s="32" t="str">
        <f>IF(Weighting!$P$7&gt;0,B4855,"")</f>
        <v/>
      </c>
      <c r="B4855" t="e">
        <f>Weighting!$C$7</f>
        <v>#DIV/0!</v>
      </c>
      <c r="C4855" t="e">
        <f>Weighting!$F$7</f>
        <v>#NUM!</v>
      </c>
      <c r="D4855" t="e">
        <f>IF(C4855=1,'Data Transformation'!$G$3+0.5*'Data Transformation'!$W$25,IF(C4856=1,D4856-'Data Transformation'!$W$25,FALSE))</f>
        <v>#NUM!</v>
      </c>
      <c r="E4855">
        <f t="array" ref="E4855">IF(ISLOGICAL(D4855),"",FREQUENCY(IF('Data Transformation'!$B$425:$B$8425='Bin Analysis'!$B4851,'Data Transformation'!$G$425:$G$8425),D4855))</f>
        <v>2001</v>
      </c>
      <c r="F4855">
        <f t="shared" ref="F4855:F4873" si="606">IF(ISLOGICAL(D4855),"",E4855-E4854)</f>
        <v>0</v>
      </c>
      <c r="G4855">
        <f>Weighting!$H$7</f>
        <v>0</v>
      </c>
      <c r="H4855">
        <f t="array" ref="H4855">FREQUENCY(IF('Data Transformation'!$B$4:$B$8425=B4851,'Data Transformation'!$G$4:$G$8425),'Bin Analysis'!$B4855)</f>
        <v>2073</v>
      </c>
      <c r="I4855">
        <f t="shared" ref="I4855:I4873" si="607">H4855-H4854</f>
        <v>0</v>
      </c>
      <c r="J4855">
        <f>IF(I4855=0,0,1)</f>
        <v>0</v>
      </c>
      <c r="K4855">
        <f>J4855*Weighting!$W$7</f>
        <v>0</v>
      </c>
      <c r="M4855" s="14"/>
    </row>
    <row r="4856" spans="1:25" x14ac:dyDescent="0.55000000000000004">
      <c r="A4856" s="32" t="str">
        <f>IF(Weighting!$P$8&gt;0,B4856,"")</f>
        <v/>
      </c>
      <c r="B4856" t="e">
        <f>Weighting!$C$8</f>
        <v>#DIV/0!</v>
      </c>
      <c r="C4856" t="e">
        <f>Weighting!$F$8</f>
        <v>#NUM!</v>
      </c>
      <c r="D4856" t="e">
        <f>IF(C4856=1,'Data Transformation'!$G$3+0.5*'Data Transformation'!$W$25,IF(C4857=1,D4857-'Data Transformation'!$W$25,FALSE))</f>
        <v>#NUM!</v>
      </c>
      <c r="E4856">
        <f t="array" ref="E4856">IF(ISLOGICAL(D4856),"",FREQUENCY(IF('Data Transformation'!$B$425:$B$8425='Bin Analysis'!$B4851,'Data Transformation'!$G$425:$G$8425),D4856))</f>
        <v>2001</v>
      </c>
      <c r="F4856">
        <f t="shared" si="606"/>
        <v>0</v>
      </c>
      <c r="G4856">
        <f>Weighting!$H$8</f>
        <v>0</v>
      </c>
      <c r="H4856">
        <f t="array" ref="H4856">FREQUENCY(IF('Data Transformation'!$B$4:$B$8425=B4851,'Data Transformation'!$G$4:$G$8425),'Bin Analysis'!$B4856)</f>
        <v>2073</v>
      </c>
      <c r="I4856">
        <f t="shared" si="607"/>
        <v>0</v>
      </c>
      <c r="J4856">
        <f t="shared" ref="J4856:J4873" si="608">IF(I4856=0,0,1)</f>
        <v>0</v>
      </c>
      <c r="K4856">
        <f>J4856*Weighting!$W$8</f>
        <v>0</v>
      </c>
      <c r="M4856" s="14"/>
    </row>
    <row r="4857" spans="1:25" x14ac:dyDescent="0.55000000000000004">
      <c r="A4857" s="32" t="str">
        <f>IF(Weighting!$P$9&gt;0,B4857,"")</f>
        <v/>
      </c>
      <c r="B4857" s="50" t="e">
        <f>Weighting!$C$9</f>
        <v>#DIV/0!</v>
      </c>
      <c r="C4857" t="e">
        <f>Weighting!$F$9</f>
        <v>#NUM!</v>
      </c>
      <c r="D4857" t="e">
        <f>IF(C4857=1,'Data Transformation'!$G$3+0.5*'Data Transformation'!$W$25,IF(C4858=1,D4858-'Data Transformation'!$W$25,FALSE))</f>
        <v>#NUM!</v>
      </c>
      <c r="E4857">
        <f t="array" ref="E4857">IF(ISLOGICAL(D4857),"",FREQUENCY(IF('Data Transformation'!$B$425:$B$8425='Bin Analysis'!$B4851,'Data Transformation'!$G$425:$G$8425),D4857))</f>
        <v>2001</v>
      </c>
      <c r="F4857">
        <f t="shared" si="606"/>
        <v>0</v>
      </c>
      <c r="G4857">
        <f>Weighting!$H$9</f>
        <v>0</v>
      </c>
      <c r="H4857">
        <f t="array" ref="H4857">FREQUENCY(IF('Data Transformation'!$B$4:$B$8425=B4851,'Data Transformation'!$G$4:$G$8425),'Bin Analysis'!$B4857)</f>
        <v>2073</v>
      </c>
      <c r="I4857">
        <f t="shared" si="607"/>
        <v>0</v>
      </c>
      <c r="J4857">
        <f t="shared" si="608"/>
        <v>0</v>
      </c>
      <c r="K4857">
        <f>J4857*Weighting!$W$9</f>
        <v>0</v>
      </c>
      <c r="M4857" s="14"/>
    </row>
    <row r="4858" spans="1:25" x14ac:dyDescent="0.55000000000000004">
      <c r="A4858" s="32" t="str">
        <f>IF(Weighting!$P$10&gt;0,B4858,"")</f>
        <v/>
      </c>
      <c r="B4858" t="e">
        <f>Weighting!$C$10</f>
        <v>#DIV/0!</v>
      </c>
      <c r="C4858" t="e">
        <f>Weighting!$F$10</f>
        <v>#NUM!</v>
      </c>
      <c r="D4858" t="e">
        <f>IF(C4858=1,'Data Transformation'!$G$3+0.5*'Data Transformation'!$W$25,IF(C4859=1,D4859-'Data Transformation'!$W$25,FALSE))</f>
        <v>#NUM!</v>
      </c>
      <c r="E4858">
        <f t="array" ref="E4858">IF(ISLOGICAL(D4858),"",FREQUENCY(IF('Data Transformation'!$B$425:$B$8425='Bin Analysis'!$B4851,'Data Transformation'!$G$425:$G$8425),D4858))</f>
        <v>2001</v>
      </c>
      <c r="F4858">
        <f t="shared" si="606"/>
        <v>0</v>
      </c>
      <c r="G4858">
        <f>Weighting!$H$10</f>
        <v>0</v>
      </c>
      <c r="H4858">
        <f t="array" ref="H4858">FREQUENCY(IF('Data Transformation'!$B$4:$B$8425=B4851,'Data Transformation'!$G$4:$G$8425),'Bin Analysis'!$B4858)</f>
        <v>2073</v>
      </c>
      <c r="I4858">
        <f t="shared" si="607"/>
        <v>0</v>
      </c>
      <c r="J4858">
        <f t="shared" si="608"/>
        <v>0</v>
      </c>
      <c r="K4858">
        <f>J4858*Weighting!$W$10</f>
        <v>0</v>
      </c>
      <c r="M4858" s="14"/>
    </row>
    <row r="4859" spans="1:25" x14ac:dyDescent="0.55000000000000004">
      <c r="A4859" s="32" t="str">
        <f>IF(Weighting!$P$11&gt;0,B4859,"")</f>
        <v/>
      </c>
      <c r="B4859" t="e">
        <f>Weighting!$C$11</f>
        <v>#DIV/0!</v>
      </c>
      <c r="C4859" t="e">
        <f>Weighting!$F$11</f>
        <v>#NUM!</v>
      </c>
      <c r="D4859" t="e">
        <f>IF(C4859=1,'Data Transformation'!$G$3+0.5*'Data Transformation'!$W$25,IF(C4860=1,D4860-'Data Transformation'!$W$25,FALSE))</f>
        <v>#NUM!</v>
      </c>
      <c r="E4859">
        <f t="array" ref="E4859">IF(ISLOGICAL(D4859),"",FREQUENCY(IF('Data Transformation'!$B$425:$B$8425='Bin Analysis'!$B4851,'Data Transformation'!$G$425:$G$8425),D4859))</f>
        <v>2001</v>
      </c>
      <c r="F4859">
        <f t="shared" si="606"/>
        <v>0</v>
      </c>
      <c r="G4859">
        <f>Weighting!$H$11</f>
        <v>0</v>
      </c>
      <c r="H4859">
        <f t="array" ref="H4859">FREQUENCY(IF('Data Transformation'!$B$4:$B$8425=B4851,'Data Transformation'!$G$4:$G$8425),'Bin Analysis'!$B4859)</f>
        <v>2073</v>
      </c>
      <c r="I4859">
        <f t="shared" si="607"/>
        <v>0</v>
      </c>
      <c r="J4859">
        <f t="shared" si="608"/>
        <v>0</v>
      </c>
      <c r="K4859">
        <f>J4859*Weighting!$W$11</f>
        <v>0</v>
      </c>
      <c r="M4859" s="14"/>
    </row>
    <row r="4860" spans="1:25" x14ac:dyDescent="0.55000000000000004">
      <c r="A4860" s="32" t="str">
        <f>IF(Weighting!$P$12&gt;0,B4860,"")</f>
        <v/>
      </c>
      <c r="B4860" t="e">
        <f>Weighting!$C$12</f>
        <v>#DIV/0!</v>
      </c>
      <c r="C4860" t="e">
        <f>Weighting!$F$12</f>
        <v>#NUM!</v>
      </c>
      <c r="D4860" t="e">
        <f>IF(C4860=1,'Data Transformation'!$G$3+0.5*'Data Transformation'!$W$25,IF(C4861=1,D4861-'Data Transformation'!$W$25,FALSE))</f>
        <v>#NUM!</v>
      </c>
      <c r="E4860">
        <f t="array" ref="E4860">IF(ISLOGICAL(D4860),"",FREQUENCY(IF('Data Transformation'!$B$425:$B$8425='Bin Analysis'!$B4851,'Data Transformation'!$G$425:$G$8425),D4860))</f>
        <v>2001</v>
      </c>
      <c r="F4860">
        <f t="shared" si="606"/>
        <v>0</v>
      </c>
      <c r="G4860">
        <f>Weighting!$H$12</f>
        <v>0</v>
      </c>
      <c r="H4860">
        <f t="array" ref="H4860">FREQUENCY(IF('Data Transformation'!$B$4:$B$8425=B4851,'Data Transformation'!$G$4:$G$8425),'Bin Analysis'!$B4860)</f>
        <v>2073</v>
      </c>
      <c r="I4860">
        <f t="shared" si="607"/>
        <v>0</v>
      </c>
      <c r="J4860">
        <f t="shared" si="608"/>
        <v>0</v>
      </c>
      <c r="K4860">
        <f>J4860*Weighting!$W$12</f>
        <v>0</v>
      </c>
      <c r="M4860" s="14"/>
    </row>
    <row r="4861" spans="1:25" x14ac:dyDescent="0.55000000000000004">
      <c r="A4861" s="32" t="str">
        <f>IF(Weighting!$P$13&gt;0,B4861,"")</f>
        <v/>
      </c>
      <c r="B4861" t="e">
        <f>Weighting!$C$13</f>
        <v>#DIV/0!</v>
      </c>
      <c r="C4861" t="e">
        <f>Weighting!$F$13</f>
        <v>#NUM!</v>
      </c>
      <c r="D4861" t="e">
        <f>IF(C4861=1,'Data Transformation'!$G$3+0.5*'Data Transformation'!$W$25,IF(C4862=1,D4862-'Data Transformation'!$W$25,FALSE))</f>
        <v>#NUM!</v>
      </c>
      <c r="E4861">
        <f t="array" ref="E4861">IF(ISLOGICAL(D4861),"",FREQUENCY(IF('Data Transformation'!$B$425:$B$8425='Bin Analysis'!$B4851,'Data Transformation'!$G$425:$G$8425),D4861))</f>
        <v>2001</v>
      </c>
      <c r="F4861">
        <f t="shared" si="606"/>
        <v>0</v>
      </c>
      <c r="G4861">
        <f>Weighting!$H$13</f>
        <v>0</v>
      </c>
      <c r="H4861">
        <f t="array" ref="H4861">FREQUENCY(IF('Data Transformation'!$B$4:$B$8425=B4851,'Data Transformation'!$G$4:$G$8425),'Bin Analysis'!$B4861)</f>
        <v>2073</v>
      </c>
      <c r="I4861">
        <f t="shared" si="607"/>
        <v>0</v>
      </c>
      <c r="J4861">
        <f t="shared" si="608"/>
        <v>0</v>
      </c>
      <c r="K4861">
        <f>J4861*Weighting!$W$13</f>
        <v>0</v>
      </c>
      <c r="M4861" s="14"/>
    </row>
    <row r="4862" spans="1:25" x14ac:dyDescent="0.55000000000000004">
      <c r="A4862" s="32" t="str">
        <f>IF(Weighting!$P$14&gt;0,B4862,"")</f>
        <v/>
      </c>
      <c r="B4862" t="e">
        <f>Weighting!$C$14</f>
        <v>#DIV/0!</v>
      </c>
      <c r="C4862" t="e">
        <f>Weighting!$F$14</f>
        <v>#NUM!</v>
      </c>
      <c r="D4862" t="e">
        <f>IF(C4862=1,'Data Transformation'!$G$3+0.5*'Data Transformation'!$W$25,IF(C4863=1,D4863-'Data Transformation'!$W$25,FALSE))</f>
        <v>#NUM!</v>
      </c>
      <c r="E4862">
        <f t="array" ref="E4862">IF(ISLOGICAL(D4862),"",FREQUENCY(IF('Data Transformation'!$B$425:$B$8425='Bin Analysis'!$B4851,'Data Transformation'!$G$425:$G$8425),D4862))</f>
        <v>2001</v>
      </c>
      <c r="F4862">
        <f t="shared" si="606"/>
        <v>0</v>
      </c>
      <c r="G4862">
        <f>Weighting!$H$14</f>
        <v>0</v>
      </c>
      <c r="H4862">
        <f t="array" ref="H4862">FREQUENCY(IF('Data Transformation'!$B$4:$B$8425=B4851,'Data Transformation'!$G$4:$G$8425),'Bin Analysis'!$B4862)</f>
        <v>2073</v>
      </c>
      <c r="I4862">
        <f t="shared" si="607"/>
        <v>0</v>
      </c>
      <c r="J4862">
        <f t="shared" si="608"/>
        <v>0</v>
      </c>
      <c r="K4862">
        <f>J4862*Weighting!$W$14</f>
        <v>0</v>
      </c>
      <c r="M4862" s="14"/>
    </row>
    <row r="4863" spans="1:25" x14ac:dyDescent="0.55000000000000004">
      <c r="A4863" s="32" t="str">
        <f>IF(Weighting!$P$15&gt;0,B4863,"")</f>
        <v/>
      </c>
      <c r="B4863" t="e">
        <f>Weighting!$C$15</f>
        <v>#DIV/0!</v>
      </c>
      <c r="C4863" t="e">
        <f>Weighting!$F$15</f>
        <v>#NUM!</v>
      </c>
      <c r="D4863" t="e">
        <f>IF(C4863=1,'Data Transformation'!$G$3+0.5*'Data Transformation'!$W$25,IF(C4864=1,D4864-'Data Transformation'!$W$25,FALSE))</f>
        <v>#NUM!</v>
      </c>
      <c r="E4863">
        <f t="array" ref="E4863">IF(ISLOGICAL(D4863),"",FREQUENCY(IF('Data Transformation'!$B$425:$B$8425='Bin Analysis'!$B4851,'Data Transformation'!$G$425:$G$8425),D4863))</f>
        <v>2001</v>
      </c>
      <c r="F4863">
        <f t="shared" si="606"/>
        <v>0</v>
      </c>
      <c r="G4863">
        <f>Weighting!$H$15</f>
        <v>0</v>
      </c>
      <c r="H4863">
        <f t="array" ref="H4863">FREQUENCY(IF('Data Transformation'!$B$4:$B$8425=B4851,'Data Transformation'!$G$4:$G$8425),'Bin Analysis'!$B4863)</f>
        <v>2073</v>
      </c>
      <c r="I4863">
        <f t="shared" si="607"/>
        <v>0</v>
      </c>
      <c r="J4863">
        <f t="shared" si="608"/>
        <v>0</v>
      </c>
      <c r="K4863">
        <f>J4863*Weighting!$W$15</f>
        <v>0</v>
      </c>
      <c r="M4863" s="14"/>
    </row>
    <row r="4864" spans="1:25" x14ac:dyDescent="0.55000000000000004">
      <c r="A4864" s="32" t="str">
        <f>IF(Weighting!$P$16&gt;0,B4864,"")</f>
        <v/>
      </c>
      <c r="B4864" t="e">
        <f>Weighting!$C$16</f>
        <v>#DIV/0!</v>
      </c>
      <c r="C4864" t="e">
        <f>Weighting!$F$16</f>
        <v>#NUM!</v>
      </c>
      <c r="D4864" t="e">
        <f>IF(C4864=1,'Data Transformation'!$G$3+0.5*'Data Transformation'!$W$25,IF(C4865=1,D4865-'Data Transformation'!$W$25,FALSE))</f>
        <v>#NUM!</v>
      </c>
      <c r="E4864">
        <f t="array" ref="E4864">IF(ISLOGICAL(D4864),"",FREQUENCY(IF('Data Transformation'!$B$425:$B$8425='Bin Analysis'!$B4851,'Data Transformation'!$G$425:$G$8425),D4864))</f>
        <v>2001</v>
      </c>
      <c r="F4864">
        <f t="shared" si="606"/>
        <v>0</v>
      </c>
      <c r="G4864">
        <f>Weighting!$H$16</f>
        <v>0</v>
      </c>
      <c r="H4864">
        <f t="array" ref="H4864">FREQUENCY(IF('Data Transformation'!$B$4:$B$8425=B4851,'Data Transformation'!$G$4:$G$8425),'Bin Analysis'!$B4864)</f>
        <v>2073</v>
      </c>
      <c r="I4864">
        <f t="shared" si="607"/>
        <v>0</v>
      </c>
      <c r="J4864">
        <f t="shared" si="608"/>
        <v>0</v>
      </c>
      <c r="K4864">
        <f>J4864*Weighting!$W$16</f>
        <v>0</v>
      </c>
      <c r="M4864" s="14"/>
    </row>
    <row r="4865" spans="1:25" x14ac:dyDescent="0.55000000000000004">
      <c r="A4865" s="32" t="str">
        <f>IF(Weighting!$P$17&gt;0,B4865,"")</f>
        <v/>
      </c>
      <c r="B4865" t="e">
        <f>Weighting!$C$17</f>
        <v>#DIV/0!</v>
      </c>
      <c r="C4865" t="e">
        <f>Weighting!$F$17</f>
        <v>#NUM!</v>
      </c>
      <c r="D4865" t="e">
        <f>IF(C4865=1,'Data Transformation'!$G$3+0.5*'Data Transformation'!$W$25,IF(C4866=1,D4866-'Data Transformation'!$W$25,FALSE))</f>
        <v>#NUM!</v>
      </c>
      <c r="E4865">
        <f t="array" ref="E4865">IF(ISLOGICAL(D4865),"",FREQUENCY(IF('Data Transformation'!$B$425:$B$8425='Bin Analysis'!$B4851,'Data Transformation'!$G$425:$G$8425),D4865))</f>
        <v>2001</v>
      </c>
      <c r="F4865">
        <f t="shared" si="606"/>
        <v>0</v>
      </c>
      <c r="G4865">
        <f>Weighting!$H$17</f>
        <v>0</v>
      </c>
      <c r="H4865">
        <f t="array" ref="H4865">FREQUENCY(IF('Data Transformation'!$B$4:$B$8425=B4851,'Data Transformation'!$G$4:$G$8425),'Bin Analysis'!$B4865)</f>
        <v>2073</v>
      </c>
      <c r="I4865">
        <f t="shared" si="607"/>
        <v>0</v>
      </c>
      <c r="J4865">
        <f t="shared" si="608"/>
        <v>0</v>
      </c>
      <c r="K4865">
        <f>J4865*Weighting!$W$17</f>
        <v>0</v>
      </c>
      <c r="M4865" s="14"/>
    </row>
    <row r="4866" spans="1:25" x14ac:dyDescent="0.55000000000000004">
      <c r="A4866" s="32" t="str">
        <f>IF(Weighting!$P$18&gt;0,B4866,"")</f>
        <v/>
      </c>
      <c r="B4866" t="e">
        <f>Weighting!$C$18</f>
        <v>#DIV/0!</v>
      </c>
      <c r="C4866" t="e">
        <f>Weighting!$F$18</f>
        <v>#NUM!</v>
      </c>
      <c r="D4866" t="e">
        <f>IF(C4866=1,'Data Transformation'!$G$3+0.5*'Data Transformation'!$W$25,IF(C4867=1,D4867-'Data Transformation'!$W$25,FALSE))</f>
        <v>#NUM!</v>
      </c>
      <c r="E4866">
        <f t="array" ref="E4866">IF(ISLOGICAL(D4866),"",FREQUENCY(IF('Data Transformation'!$B$425:$B$8425='Bin Analysis'!$B4851,'Data Transformation'!$G$425:$G$8425),D4866))</f>
        <v>2001</v>
      </c>
      <c r="F4866">
        <f t="shared" si="606"/>
        <v>0</v>
      </c>
      <c r="G4866">
        <f>Weighting!$H$18</f>
        <v>0</v>
      </c>
      <c r="H4866">
        <f t="array" ref="H4866">FREQUENCY(IF('Data Transformation'!$B$4:$B$8425=B4851,'Data Transformation'!$G$4:$G$8425),'Bin Analysis'!$B4866)</f>
        <v>2073</v>
      </c>
      <c r="I4866">
        <f t="shared" si="607"/>
        <v>0</v>
      </c>
      <c r="J4866">
        <f t="shared" si="608"/>
        <v>0</v>
      </c>
      <c r="K4866">
        <f>J4866*Weighting!$W$18</f>
        <v>0</v>
      </c>
      <c r="M4866" s="14"/>
    </row>
    <row r="4867" spans="1:25" x14ac:dyDescent="0.55000000000000004">
      <c r="A4867" s="32" t="str">
        <f>IF(Weighting!$P$19&gt;0,B4867,"")</f>
        <v/>
      </c>
      <c r="B4867" t="e">
        <f>Weighting!$C$19</f>
        <v>#DIV/0!</v>
      </c>
      <c r="C4867" t="e">
        <f>Weighting!$F$19</f>
        <v>#NUM!</v>
      </c>
      <c r="D4867" t="e">
        <f>IF(C4867=1,'Data Transformation'!$G$3+0.5*'Data Transformation'!$W$25,IF(C4868=1,D4868-'Data Transformation'!$W$25,FALSE))</f>
        <v>#NUM!</v>
      </c>
      <c r="E4867">
        <f t="array" ref="E4867">IF(ISLOGICAL(D4867),"",FREQUENCY(IF('Data Transformation'!$B$425:$B$8425='Bin Analysis'!$B4851,'Data Transformation'!$G$425:$G$8425),D4867))</f>
        <v>2001</v>
      </c>
      <c r="F4867">
        <f t="shared" si="606"/>
        <v>0</v>
      </c>
      <c r="G4867">
        <f>Weighting!$H$19</f>
        <v>0</v>
      </c>
      <c r="H4867">
        <f t="array" ref="H4867">FREQUENCY(IF('Data Transformation'!$B$4:$B$8425=B4851,'Data Transformation'!$G$4:$G$8425),'Bin Analysis'!$B4867)</f>
        <v>2073</v>
      </c>
      <c r="I4867">
        <f t="shared" si="607"/>
        <v>0</v>
      </c>
      <c r="J4867">
        <f t="shared" si="608"/>
        <v>0</v>
      </c>
      <c r="K4867">
        <f>J4867*Weighting!$W$19</f>
        <v>0</v>
      </c>
      <c r="M4867" s="14"/>
    </row>
    <row r="4868" spans="1:25" x14ac:dyDescent="0.55000000000000004">
      <c r="A4868" s="32" t="str">
        <f>IF(Weighting!$P$20&gt;0,B4868,"")</f>
        <v/>
      </c>
      <c r="B4868" t="e">
        <f>Weighting!$C$20</f>
        <v>#DIV/0!</v>
      </c>
      <c r="C4868" t="e">
        <f>Weighting!$F$20</f>
        <v>#NUM!</v>
      </c>
      <c r="D4868" t="e">
        <f>IF(C4868=1,'Data Transformation'!$G$3+0.5*'Data Transformation'!$W$25,IF(C4869=1,D4869-'Data Transformation'!$W$25,FALSE))</f>
        <v>#NUM!</v>
      </c>
      <c r="E4868">
        <f t="array" ref="E4868">IF(ISLOGICAL(D4868),"",FREQUENCY(IF('Data Transformation'!$B$425:$B$8425='Bin Analysis'!$B4851,'Data Transformation'!$G$425:$G$8425),D4868))</f>
        <v>2001</v>
      </c>
      <c r="F4868">
        <f t="shared" si="606"/>
        <v>0</v>
      </c>
      <c r="G4868">
        <f>Weighting!$H$20</f>
        <v>0</v>
      </c>
      <c r="H4868">
        <f t="array" ref="H4868">FREQUENCY(IF('Data Transformation'!$B$4:$B$8425=B4851,'Data Transformation'!$G$4:$G$8425),'Bin Analysis'!$B4868)</f>
        <v>2073</v>
      </c>
      <c r="I4868">
        <f t="shared" si="607"/>
        <v>0</v>
      </c>
      <c r="J4868">
        <f t="shared" si="608"/>
        <v>0</v>
      </c>
      <c r="K4868">
        <f>J4868*Weighting!$W$20</f>
        <v>0</v>
      </c>
      <c r="M4868" s="14"/>
    </row>
    <row r="4869" spans="1:25" x14ac:dyDescent="0.55000000000000004">
      <c r="A4869" s="32" t="str">
        <f>IF(Weighting!$P$21&gt;0,B4869,"")</f>
        <v/>
      </c>
      <c r="B4869" t="e">
        <f>Weighting!$C$21</f>
        <v>#DIV/0!</v>
      </c>
      <c r="C4869" t="e">
        <f>Weighting!$F$21</f>
        <v>#NUM!</v>
      </c>
      <c r="D4869" t="e">
        <f>IF(C4869=1,'Data Transformation'!$G$3+0.5*'Data Transformation'!$W$25,IF(C4870=1,D4870-'Data Transformation'!$W$25,FALSE))</f>
        <v>#NUM!</v>
      </c>
      <c r="E4869">
        <f t="array" ref="E4869">IF(ISLOGICAL(D4869),"",FREQUENCY(IF('Data Transformation'!$B$425:$B$8425='Bin Analysis'!$B4851,'Data Transformation'!$G$425:$G$8425),D4869))</f>
        <v>2001</v>
      </c>
      <c r="F4869">
        <f t="shared" si="606"/>
        <v>0</v>
      </c>
      <c r="G4869">
        <f>Weighting!$H$21</f>
        <v>0</v>
      </c>
      <c r="H4869">
        <f t="array" ref="H4869">FREQUENCY(IF('Data Transformation'!$B$4:$B$8425=B4851,'Data Transformation'!$G$4:$G$8425),'Bin Analysis'!$B4869)</f>
        <v>2073</v>
      </c>
      <c r="I4869">
        <f t="shared" si="607"/>
        <v>0</v>
      </c>
      <c r="J4869">
        <f t="shared" si="608"/>
        <v>0</v>
      </c>
      <c r="K4869">
        <f>J4869*Weighting!$W$21</f>
        <v>0</v>
      </c>
      <c r="M4869" s="14"/>
    </row>
    <row r="4870" spans="1:25" x14ac:dyDescent="0.55000000000000004">
      <c r="A4870" s="32" t="str">
        <f>IF(Weighting!$P$22&gt;0,B4870,"")</f>
        <v/>
      </c>
      <c r="B4870" t="e">
        <f>Weighting!$C$22</f>
        <v>#DIV/0!</v>
      </c>
      <c r="C4870" t="e">
        <f>Weighting!$F$22</f>
        <v>#NUM!</v>
      </c>
      <c r="D4870" t="e">
        <f>IF(C4870=1,'Data Transformation'!$G$3+0.5*'Data Transformation'!$W$25,IF(C4871=1,D4871-'Data Transformation'!$W$25,FALSE))</f>
        <v>#NUM!</v>
      </c>
      <c r="E4870">
        <f t="array" ref="E4870">IF(ISLOGICAL(D4870),"",FREQUENCY(IF('Data Transformation'!$B$425:$B$8425='Bin Analysis'!$B4851,'Data Transformation'!$G$425:$G$8425),D4870))</f>
        <v>2001</v>
      </c>
      <c r="F4870">
        <f t="shared" si="606"/>
        <v>0</v>
      </c>
      <c r="G4870">
        <f>Weighting!$H$22</f>
        <v>0</v>
      </c>
      <c r="H4870">
        <f t="array" ref="H4870">FREQUENCY(IF('Data Transformation'!$B$4:$B$8425=B4851,'Data Transformation'!$G$4:$G$8425),'Bin Analysis'!$B4870)</f>
        <v>2073</v>
      </c>
      <c r="I4870">
        <f t="shared" si="607"/>
        <v>0</v>
      </c>
      <c r="J4870">
        <f t="shared" si="608"/>
        <v>0</v>
      </c>
      <c r="K4870">
        <f>J4870*Weighting!$W$22</f>
        <v>0</v>
      </c>
      <c r="M4870" s="14"/>
    </row>
    <row r="4871" spans="1:25" x14ac:dyDescent="0.55000000000000004">
      <c r="A4871" s="32" t="str">
        <f>IF(Weighting!$P$23&gt;0,B4871,"")</f>
        <v/>
      </c>
      <c r="B4871" t="e">
        <f>Weighting!$C$23</f>
        <v>#DIV/0!</v>
      </c>
      <c r="C4871" t="e">
        <f>Weighting!$F$23</f>
        <v>#NUM!</v>
      </c>
      <c r="D4871" t="e">
        <f>IF(C4871=1,'Data Transformation'!$G$3+0.5*'Data Transformation'!$W$25,IF(C4872=1,D4872-'Data Transformation'!$W$25,FALSE))</f>
        <v>#NUM!</v>
      </c>
      <c r="E4871">
        <f t="array" ref="E4871">IF(ISLOGICAL(D4871),"",FREQUENCY(IF('Data Transformation'!$B$425:$B$8425='Bin Analysis'!$B4851,'Data Transformation'!$G$425:$G$8425),D4871))</f>
        <v>2001</v>
      </c>
      <c r="F4871">
        <f t="shared" si="606"/>
        <v>0</v>
      </c>
      <c r="G4871">
        <f>Weighting!$H$23</f>
        <v>0</v>
      </c>
      <c r="H4871">
        <f t="array" ref="H4871">FREQUENCY(IF('Data Transformation'!$B$4:$B$8425=B4851,'Data Transformation'!$G$4:$G$8425),'Bin Analysis'!$B4871)</f>
        <v>2073</v>
      </c>
      <c r="I4871">
        <f t="shared" si="607"/>
        <v>0</v>
      </c>
      <c r="J4871">
        <f t="shared" si="608"/>
        <v>0</v>
      </c>
      <c r="K4871">
        <f>J4871*Weighting!$W$23</f>
        <v>0</v>
      </c>
      <c r="M4871" s="14"/>
    </row>
    <row r="4872" spans="1:25" x14ac:dyDescent="0.55000000000000004">
      <c r="A4872" s="32" t="str">
        <f>IF(Weighting!$P$24&gt;0,B4872,"")</f>
        <v/>
      </c>
      <c r="B4872" t="e">
        <f>Weighting!$C$24</f>
        <v>#DIV/0!</v>
      </c>
      <c r="C4872" t="e">
        <f>Weighting!$F$24</f>
        <v>#NUM!</v>
      </c>
      <c r="D4872" t="e">
        <f>IF(C4872=1,'Data Transformation'!$G$3+0.5*'Data Transformation'!$W$25,IF(C4873=1,D4873-'Data Transformation'!$W$25,FALSE))</f>
        <v>#NUM!</v>
      </c>
      <c r="E4872">
        <f t="array" ref="E4872">IF(ISLOGICAL(D4872),"",FREQUENCY(IF('Data Transformation'!$B$425:$B$8425='Bin Analysis'!$B4851,'Data Transformation'!$G$425:$G$8425),D4872))</f>
        <v>2001</v>
      </c>
      <c r="F4872">
        <f t="shared" si="606"/>
        <v>0</v>
      </c>
      <c r="G4872">
        <f>Weighting!$H$24</f>
        <v>0</v>
      </c>
      <c r="H4872">
        <f t="array" ref="H4872">FREQUENCY(IF('Data Transformation'!$B$4:$B$8425=B4851,'Data Transformation'!$G$4:$G$8425),'Bin Analysis'!$B4872)</f>
        <v>2073</v>
      </c>
      <c r="I4872">
        <f t="shared" si="607"/>
        <v>0</v>
      </c>
      <c r="J4872">
        <f t="shared" si="608"/>
        <v>0</v>
      </c>
      <c r="K4872">
        <f>J4872*Weighting!$W$24</f>
        <v>0</v>
      </c>
      <c r="M4872" s="14"/>
    </row>
    <row r="4873" spans="1:25" x14ac:dyDescent="0.55000000000000004">
      <c r="A4873" s="32" t="str">
        <f>IF(Weighting!$P$25&gt;0,B4873,"")</f>
        <v/>
      </c>
      <c r="B4873" t="e">
        <f>Weighting!$C$25</f>
        <v>#DIV/0!</v>
      </c>
      <c r="C4873" t="e">
        <f>Weighting!$F$25</f>
        <v>#NUM!</v>
      </c>
      <c r="D4873" t="e">
        <f>IF(C4873=1,'Data Transformation'!$G$3+0.5*'Data Transformation'!$W$25,IF(C4874=1,D4874-'Data Transformation'!$W$25,FALSE))</f>
        <v>#NUM!</v>
      </c>
      <c r="E4873">
        <f t="array" ref="E4873">IF(ISLOGICAL(D4873),"",FREQUENCY(IF('Data Transformation'!$B$425:$B$8425='Bin Analysis'!$B4851,'Data Transformation'!$G$425:$G$8425),D4873))</f>
        <v>2001</v>
      </c>
      <c r="F4873">
        <f t="shared" si="606"/>
        <v>0</v>
      </c>
      <c r="G4873">
        <f>Weighting!$H$25</f>
        <v>0</v>
      </c>
      <c r="H4873">
        <f t="array" ref="H4873">FREQUENCY(IF('Data Transformation'!$B$4:$B$8425=B4851,'Data Transformation'!$G$4:$G$8425),'Bin Analysis'!$B4873)</f>
        <v>2073</v>
      </c>
      <c r="I4873">
        <f t="shared" si="607"/>
        <v>0</v>
      </c>
      <c r="J4873">
        <f t="shared" si="608"/>
        <v>0</v>
      </c>
      <c r="K4873">
        <f>J4873*Weighting!$W$25</f>
        <v>0</v>
      </c>
      <c r="M4873" s="14"/>
    </row>
    <row r="4874" spans="1:25" x14ac:dyDescent="0.55000000000000004">
      <c r="O4874"/>
      <c r="P4874"/>
      <c r="Q4874"/>
      <c r="R4874"/>
    </row>
    <row r="4875" spans="1:25" ht="23.35" x14ac:dyDescent="0.8">
      <c r="A4875" s="21" t="s">
        <v>0</v>
      </c>
      <c r="B4875" s="21" t="str">
        <f>IFERROR(VLOOKUP(C4875,'Data Transformation'!$L$6:$M$426,2,FALSE),"")</f>
        <v/>
      </c>
      <c r="C4875" s="21">
        <f>C4851+1</f>
        <v>203</v>
      </c>
      <c r="D4875" s="21"/>
      <c r="E4875" s="21"/>
      <c r="F4875" s="21"/>
      <c r="G4875" s="21"/>
      <c r="H4875" s="22"/>
      <c r="I4875" s="22"/>
      <c r="J4875" s="22"/>
      <c r="K4875" s="21"/>
      <c r="L4875" s="21" t="str">
        <f>B4875</f>
        <v/>
      </c>
      <c r="M4875" s="23" t="e">
        <f>INDEX('Data Transformation'!$O$4:$O$424,MATCH($B4875,'Data Transformation'!$M$4:$M$424,0),MATCH($M$2,'Data Transformation'!$O$3,0))</f>
        <v>#N/A</v>
      </c>
      <c r="N4875" s="27" t="e">
        <f>IF('Input and Summary Results'!$J$16="minimum",'Bin Analysis'!X4876/(M4875-1),'Bin Analysis'!Y4875/('Bin Analysis'!M4875-1))</f>
        <v>#N/A</v>
      </c>
      <c r="O4875" s="27" t="e">
        <f>IF(M4875=FALSE,NA(),(VLOOKUP(1,C4878:K4897,4,FALSE))/(M4875-1))</f>
        <v>#N/A</v>
      </c>
      <c r="P4875" s="27" t="e">
        <f>IF(M4875=FALSE,NA(),SUM(J4878:J4897)/Weighting!$S$5)</f>
        <v>#N/A</v>
      </c>
      <c r="Q4875" s="27" t="e">
        <f>IF(M4875=FALSE,NA(),SUM(K4878:K4897)/Weighting!$S$6)</f>
        <v>#N/A</v>
      </c>
      <c r="R4875" s="27" t="e">
        <f>IF(M4875=FALSE,NA(),(VLOOKUP(1,G4878:K4897,3,FALSE))/(M4875-1))</f>
        <v>#N/A</v>
      </c>
      <c r="S4875" s="22" t="e">
        <f>IF(M4875=FALSE,NA(),IF(SUM(J4878:J4897)=2,"yes","no"))</f>
        <v>#N/A</v>
      </c>
      <c r="X4875" s="2" cm="2">
        <f t="array" ref="X4875:X4876">FREQUENCY(IF('Data Transformation'!$B$425:$B$6424='Bin Analysis'!L4875,'Data Transformation'!$G$425:$G$6424),'Data Transformation'!$U$11)</f>
        <v>0</v>
      </c>
      <c r="Y4875" s="2" cm="2">
        <f t="array" ref="Y4875:Y4876">FREQUENCY(IF('Data Transformation'!$B$425:$B$6424='Bin Analysis'!L4875,'Data Transformation'!$G$425:$G$6424),'Data Transformation'!$U$12)</f>
        <v>0</v>
      </c>
    </row>
    <row r="4876" spans="1:25" x14ac:dyDescent="0.55000000000000004">
      <c r="A4876" s="14" t="s">
        <v>67</v>
      </c>
      <c r="B4876" t="s">
        <v>47</v>
      </c>
      <c r="C4876" t="s">
        <v>5</v>
      </c>
      <c r="D4876" t="s">
        <v>100</v>
      </c>
      <c r="E4876" t="s">
        <v>101</v>
      </c>
      <c r="F4876" t="s">
        <v>102</v>
      </c>
      <c r="G4876" t="s">
        <v>70</v>
      </c>
      <c r="H4876" t="s">
        <v>31</v>
      </c>
      <c r="I4876" t="s">
        <v>32</v>
      </c>
      <c r="J4876" t="s">
        <v>46</v>
      </c>
      <c r="K4876" s="14" t="s">
        <v>45</v>
      </c>
      <c r="M4876" s="14"/>
      <c r="X4876" s="2">
        <v>0</v>
      </c>
      <c r="Y4876" s="2">
        <v>0</v>
      </c>
    </row>
    <row r="4877" spans="1:25" x14ac:dyDescent="0.55000000000000004">
      <c r="A4877" s="32"/>
      <c r="D4877" t="e">
        <f>IF(C4877=1,'Data Transformation'!$G$3+0.5*'Data Transformation'!$W$25,IF(C4878=1,D4878-'Data Transformation'!$W$25,FALSE))</f>
        <v>#NUM!</v>
      </c>
      <c r="E4877">
        <f t="array" ref="E4877">IF(ISLOGICAL(D4877),"",FREQUENCY(IF('Data Transformation'!$B$425:$B$8425='Bin Analysis'!$B4875,'Data Transformation'!$G$425:$G$8425),D4877))</f>
        <v>2001</v>
      </c>
      <c r="F4877" t="e">
        <f>IF(ISLOGICAL(D4877),"",E4877-E4876)</f>
        <v>#VALUE!</v>
      </c>
      <c r="M4877" s="14"/>
    </row>
    <row r="4878" spans="1:25" x14ac:dyDescent="0.55000000000000004">
      <c r="A4878" s="32" t="e">
        <f>IF(Weighting!$P$6&gt;0,B4878,"")</f>
        <v>#NUM!</v>
      </c>
      <c r="B4878" t="e">
        <f>Weighting!$C$6</f>
        <v>#DIV/0!</v>
      </c>
      <c r="C4878" t="e">
        <f>Weighting!$F$6</f>
        <v>#NUM!</v>
      </c>
      <c r="D4878" t="e">
        <f>IF(C4878=1,'Data Transformation'!$G$3+0.5*'Data Transformation'!$W$25,IF(C4879=1,D4879-'Data Transformation'!$W$25,FALSE))</f>
        <v>#NUM!</v>
      </c>
      <c r="E4878">
        <f t="array" ref="E4878">IF(ISLOGICAL(D4878),"",FREQUENCY(IF('Data Transformation'!$B$425:$B$8425='Bin Analysis'!$B4875,'Data Transformation'!$G$425:$G$8425),D4878))</f>
        <v>2001</v>
      </c>
      <c r="F4878">
        <f>IF(ISLOGICAL(D4878),"",E4878-E4877)</f>
        <v>0</v>
      </c>
      <c r="G4878">
        <f>Weighting!$H$6</f>
        <v>1</v>
      </c>
      <c r="H4878">
        <f t="array" ref="H4878">FREQUENCY(IF('Data Transformation'!$B$4:$B$8425=B4875,'Data Transformation'!$G$4:$G$8425),'Bin Analysis'!$B4878)</f>
        <v>2073</v>
      </c>
      <c r="I4878">
        <f>H4878-H4877</f>
        <v>2073</v>
      </c>
      <c r="J4878">
        <f>IF(I4878=0,0,1)</f>
        <v>1</v>
      </c>
      <c r="K4878" t="e">
        <f>J4878*Weighting!$W$6</f>
        <v>#NUM!</v>
      </c>
      <c r="M4878" s="14"/>
    </row>
    <row r="4879" spans="1:25" x14ac:dyDescent="0.55000000000000004">
      <c r="A4879" s="32" t="str">
        <f>IF(Weighting!$P$7&gt;0,B4879,"")</f>
        <v/>
      </c>
      <c r="B4879" t="e">
        <f>Weighting!$C$7</f>
        <v>#DIV/0!</v>
      </c>
      <c r="C4879" t="e">
        <f>Weighting!$F$7</f>
        <v>#NUM!</v>
      </c>
      <c r="D4879" t="e">
        <f>IF(C4879=1,'Data Transformation'!$G$3+0.5*'Data Transformation'!$W$25,IF(C4880=1,D4880-'Data Transformation'!$W$25,FALSE))</f>
        <v>#NUM!</v>
      </c>
      <c r="E4879">
        <f t="array" ref="E4879">IF(ISLOGICAL(D4879),"",FREQUENCY(IF('Data Transformation'!$B$425:$B$8425='Bin Analysis'!$B4875,'Data Transformation'!$G$425:$G$8425),D4879))</f>
        <v>2001</v>
      </c>
      <c r="F4879">
        <f t="shared" ref="F4879:F4897" si="609">IF(ISLOGICAL(D4879),"",E4879-E4878)</f>
        <v>0</v>
      </c>
      <c r="G4879">
        <f>Weighting!$H$7</f>
        <v>0</v>
      </c>
      <c r="H4879">
        <f t="array" ref="H4879">FREQUENCY(IF('Data Transformation'!$B$4:$B$8425=B4875,'Data Transformation'!$G$4:$G$8425),'Bin Analysis'!$B4879)</f>
        <v>2073</v>
      </c>
      <c r="I4879">
        <f t="shared" ref="I4879:I4897" si="610">H4879-H4878</f>
        <v>0</v>
      </c>
      <c r="J4879">
        <f>IF(I4879=0,0,1)</f>
        <v>0</v>
      </c>
      <c r="K4879">
        <f>J4879*Weighting!$W$7</f>
        <v>0</v>
      </c>
      <c r="M4879" s="14"/>
    </row>
    <row r="4880" spans="1:25" x14ac:dyDescent="0.55000000000000004">
      <c r="A4880" s="32" t="str">
        <f>IF(Weighting!$P$8&gt;0,B4880,"")</f>
        <v/>
      </c>
      <c r="B4880" t="e">
        <f>Weighting!$C$8</f>
        <v>#DIV/0!</v>
      </c>
      <c r="C4880" t="e">
        <f>Weighting!$F$8</f>
        <v>#NUM!</v>
      </c>
      <c r="D4880" t="e">
        <f>IF(C4880=1,'Data Transformation'!$G$3+0.5*'Data Transformation'!$W$25,IF(C4881=1,D4881-'Data Transformation'!$W$25,FALSE))</f>
        <v>#NUM!</v>
      </c>
      <c r="E4880">
        <f t="array" ref="E4880">IF(ISLOGICAL(D4880),"",FREQUENCY(IF('Data Transformation'!$B$425:$B$8425='Bin Analysis'!$B4875,'Data Transformation'!$G$425:$G$8425),D4880))</f>
        <v>2001</v>
      </c>
      <c r="F4880">
        <f t="shared" si="609"/>
        <v>0</v>
      </c>
      <c r="G4880">
        <f>Weighting!$H$8</f>
        <v>0</v>
      </c>
      <c r="H4880">
        <f t="array" ref="H4880">FREQUENCY(IF('Data Transformation'!$B$4:$B$8425=B4875,'Data Transformation'!$G$4:$G$8425),'Bin Analysis'!$B4880)</f>
        <v>2073</v>
      </c>
      <c r="I4880">
        <f t="shared" si="610"/>
        <v>0</v>
      </c>
      <c r="J4880">
        <f t="shared" ref="J4880:J4897" si="611">IF(I4880=0,0,1)</f>
        <v>0</v>
      </c>
      <c r="K4880">
        <f>J4880*Weighting!$W$8</f>
        <v>0</v>
      </c>
      <c r="M4880" s="14"/>
    </row>
    <row r="4881" spans="1:13" x14ac:dyDescent="0.55000000000000004">
      <c r="A4881" s="32" t="str">
        <f>IF(Weighting!$P$9&gt;0,B4881,"")</f>
        <v/>
      </c>
      <c r="B4881" s="50" t="e">
        <f>Weighting!$C$9</f>
        <v>#DIV/0!</v>
      </c>
      <c r="C4881" t="e">
        <f>Weighting!$F$9</f>
        <v>#NUM!</v>
      </c>
      <c r="D4881" t="e">
        <f>IF(C4881=1,'Data Transformation'!$G$3+0.5*'Data Transformation'!$W$25,IF(C4882=1,D4882-'Data Transformation'!$W$25,FALSE))</f>
        <v>#NUM!</v>
      </c>
      <c r="E4881">
        <f t="array" ref="E4881">IF(ISLOGICAL(D4881),"",FREQUENCY(IF('Data Transformation'!$B$425:$B$8425='Bin Analysis'!$B4875,'Data Transformation'!$G$425:$G$8425),D4881))</f>
        <v>2001</v>
      </c>
      <c r="F4881">
        <f t="shared" si="609"/>
        <v>0</v>
      </c>
      <c r="G4881">
        <f>Weighting!$H$9</f>
        <v>0</v>
      </c>
      <c r="H4881">
        <f t="array" ref="H4881">FREQUENCY(IF('Data Transformation'!$B$4:$B$8425=B4875,'Data Transformation'!$G$4:$G$8425),'Bin Analysis'!$B4881)</f>
        <v>2073</v>
      </c>
      <c r="I4881">
        <f t="shared" si="610"/>
        <v>0</v>
      </c>
      <c r="J4881">
        <f t="shared" si="611"/>
        <v>0</v>
      </c>
      <c r="K4881">
        <f>J4881*Weighting!$W$9</f>
        <v>0</v>
      </c>
      <c r="M4881" s="14"/>
    </row>
    <row r="4882" spans="1:13" x14ac:dyDescent="0.55000000000000004">
      <c r="A4882" s="32" t="str">
        <f>IF(Weighting!$P$10&gt;0,B4882,"")</f>
        <v/>
      </c>
      <c r="B4882" t="e">
        <f>Weighting!$C$10</f>
        <v>#DIV/0!</v>
      </c>
      <c r="C4882" t="e">
        <f>Weighting!$F$10</f>
        <v>#NUM!</v>
      </c>
      <c r="D4882" t="e">
        <f>IF(C4882=1,'Data Transformation'!$G$3+0.5*'Data Transformation'!$W$25,IF(C4883=1,D4883-'Data Transformation'!$W$25,FALSE))</f>
        <v>#NUM!</v>
      </c>
      <c r="E4882">
        <f t="array" ref="E4882">IF(ISLOGICAL(D4882),"",FREQUENCY(IF('Data Transformation'!$B$425:$B$8425='Bin Analysis'!$B4875,'Data Transformation'!$G$425:$G$8425),D4882))</f>
        <v>2001</v>
      </c>
      <c r="F4882">
        <f t="shared" si="609"/>
        <v>0</v>
      </c>
      <c r="G4882">
        <f>Weighting!$H$10</f>
        <v>0</v>
      </c>
      <c r="H4882">
        <f t="array" ref="H4882">FREQUENCY(IF('Data Transformation'!$B$4:$B$8425=B4875,'Data Transformation'!$G$4:$G$8425),'Bin Analysis'!$B4882)</f>
        <v>2073</v>
      </c>
      <c r="I4882">
        <f t="shared" si="610"/>
        <v>0</v>
      </c>
      <c r="J4882">
        <f t="shared" si="611"/>
        <v>0</v>
      </c>
      <c r="K4882">
        <f>J4882*Weighting!$W$10</f>
        <v>0</v>
      </c>
      <c r="M4882" s="14"/>
    </row>
    <row r="4883" spans="1:13" x14ac:dyDescent="0.55000000000000004">
      <c r="A4883" s="32" t="str">
        <f>IF(Weighting!$P$11&gt;0,B4883,"")</f>
        <v/>
      </c>
      <c r="B4883" t="e">
        <f>Weighting!$C$11</f>
        <v>#DIV/0!</v>
      </c>
      <c r="C4883" t="e">
        <f>Weighting!$F$11</f>
        <v>#NUM!</v>
      </c>
      <c r="D4883" t="e">
        <f>IF(C4883=1,'Data Transformation'!$G$3+0.5*'Data Transformation'!$W$25,IF(C4884=1,D4884-'Data Transformation'!$W$25,FALSE))</f>
        <v>#NUM!</v>
      </c>
      <c r="E4883">
        <f t="array" ref="E4883">IF(ISLOGICAL(D4883),"",FREQUENCY(IF('Data Transformation'!$B$425:$B$8425='Bin Analysis'!$B4875,'Data Transformation'!$G$425:$G$8425),D4883))</f>
        <v>2001</v>
      </c>
      <c r="F4883">
        <f t="shared" si="609"/>
        <v>0</v>
      </c>
      <c r="G4883">
        <f>Weighting!$H$11</f>
        <v>0</v>
      </c>
      <c r="H4883">
        <f t="array" ref="H4883">FREQUENCY(IF('Data Transformation'!$B$4:$B$8425=B4875,'Data Transformation'!$G$4:$G$8425),'Bin Analysis'!$B4883)</f>
        <v>2073</v>
      </c>
      <c r="I4883">
        <f t="shared" si="610"/>
        <v>0</v>
      </c>
      <c r="J4883">
        <f t="shared" si="611"/>
        <v>0</v>
      </c>
      <c r="K4883">
        <f>J4883*Weighting!$W$11</f>
        <v>0</v>
      </c>
      <c r="M4883" s="14"/>
    </row>
    <row r="4884" spans="1:13" x14ac:dyDescent="0.55000000000000004">
      <c r="A4884" s="32" t="str">
        <f>IF(Weighting!$P$12&gt;0,B4884,"")</f>
        <v/>
      </c>
      <c r="B4884" t="e">
        <f>Weighting!$C$12</f>
        <v>#DIV/0!</v>
      </c>
      <c r="C4884" t="e">
        <f>Weighting!$F$12</f>
        <v>#NUM!</v>
      </c>
      <c r="D4884" t="e">
        <f>IF(C4884=1,'Data Transformation'!$G$3+0.5*'Data Transformation'!$W$25,IF(C4885=1,D4885-'Data Transformation'!$W$25,FALSE))</f>
        <v>#NUM!</v>
      </c>
      <c r="E4884">
        <f t="array" ref="E4884">IF(ISLOGICAL(D4884),"",FREQUENCY(IF('Data Transformation'!$B$425:$B$8425='Bin Analysis'!$B4875,'Data Transformation'!$G$425:$G$8425),D4884))</f>
        <v>2001</v>
      </c>
      <c r="F4884">
        <f t="shared" si="609"/>
        <v>0</v>
      </c>
      <c r="G4884">
        <f>Weighting!$H$12</f>
        <v>0</v>
      </c>
      <c r="H4884">
        <f t="array" ref="H4884">FREQUENCY(IF('Data Transformation'!$B$4:$B$8425=B4875,'Data Transformation'!$G$4:$G$8425),'Bin Analysis'!$B4884)</f>
        <v>2073</v>
      </c>
      <c r="I4884">
        <f t="shared" si="610"/>
        <v>0</v>
      </c>
      <c r="J4884">
        <f t="shared" si="611"/>
        <v>0</v>
      </c>
      <c r="K4884">
        <f>J4884*Weighting!$W$12</f>
        <v>0</v>
      </c>
      <c r="M4884" s="14"/>
    </row>
    <row r="4885" spans="1:13" x14ac:dyDescent="0.55000000000000004">
      <c r="A4885" s="32" t="str">
        <f>IF(Weighting!$P$13&gt;0,B4885,"")</f>
        <v/>
      </c>
      <c r="B4885" t="e">
        <f>Weighting!$C$13</f>
        <v>#DIV/0!</v>
      </c>
      <c r="C4885" t="e">
        <f>Weighting!$F$13</f>
        <v>#NUM!</v>
      </c>
      <c r="D4885" t="e">
        <f>IF(C4885=1,'Data Transformation'!$G$3+0.5*'Data Transformation'!$W$25,IF(C4886=1,D4886-'Data Transformation'!$W$25,FALSE))</f>
        <v>#NUM!</v>
      </c>
      <c r="E4885">
        <f t="array" ref="E4885">IF(ISLOGICAL(D4885),"",FREQUENCY(IF('Data Transformation'!$B$425:$B$8425='Bin Analysis'!$B4875,'Data Transformation'!$G$425:$G$8425),D4885))</f>
        <v>2001</v>
      </c>
      <c r="F4885">
        <f t="shared" si="609"/>
        <v>0</v>
      </c>
      <c r="G4885">
        <f>Weighting!$H$13</f>
        <v>0</v>
      </c>
      <c r="H4885">
        <f t="array" ref="H4885">FREQUENCY(IF('Data Transformation'!$B$4:$B$8425=B4875,'Data Transformation'!$G$4:$G$8425),'Bin Analysis'!$B4885)</f>
        <v>2073</v>
      </c>
      <c r="I4885">
        <f t="shared" si="610"/>
        <v>0</v>
      </c>
      <c r="J4885">
        <f t="shared" si="611"/>
        <v>0</v>
      </c>
      <c r="K4885">
        <f>J4885*Weighting!$W$13</f>
        <v>0</v>
      </c>
      <c r="M4885" s="14"/>
    </row>
    <row r="4886" spans="1:13" x14ac:dyDescent="0.55000000000000004">
      <c r="A4886" s="32" t="str">
        <f>IF(Weighting!$P$14&gt;0,B4886,"")</f>
        <v/>
      </c>
      <c r="B4886" t="e">
        <f>Weighting!$C$14</f>
        <v>#DIV/0!</v>
      </c>
      <c r="C4886" t="e">
        <f>Weighting!$F$14</f>
        <v>#NUM!</v>
      </c>
      <c r="D4886" t="e">
        <f>IF(C4886=1,'Data Transformation'!$G$3+0.5*'Data Transformation'!$W$25,IF(C4887=1,D4887-'Data Transformation'!$W$25,FALSE))</f>
        <v>#NUM!</v>
      </c>
      <c r="E4886">
        <f t="array" ref="E4886">IF(ISLOGICAL(D4886),"",FREQUENCY(IF('Data Transformation'!$B$425:$B$8425='Bin Analysis'!$B4875,'Data Transformation'!$G$425:$G$8425),D4886))</f>
        <v>2001</v>
      </c>
      <c r="F4886">
        <f t="shared" si="609"/>
        <v>0</v>
      </c>
      <c r="G4886">
        <f>Weighting!$H$14</f>
        <v>0</v>
      </c>
      <c r="H4886">
        <f t="array" ref="H4886">FREQUENCY(IF('Data Transformation'!$B$4:$B$8425=B4875,'Data Transformation'!$G$4:$G$8425),'Bin Analysis'!$B4886)</f>
        <v>2073</v>
      </c>
      <c r="I4886">
        <f t="shared" si="610"/>
        <v>0</v>
      </c>
      <c r="J4886">
        <f t="shared" si="611"/>
        <v>0</v>
      </c>
      <c r="K4886">
        <f>J4886*Weighting!$W$14</f>
        <v>0</v>
      </c>
      <c r="M4886" s="14"/>
    </row>
    <row r="4887" spans="1:13" x14ac:dyDescent="0.55000000000000004">
      <c r="A4887" s="32" t="str">
        <f>IF(Weighting!$P$15&gt;0,B4887,"")</f>
        <v/>
      </c>
      <c r="B4887" t="e">
        <f>Weighting!$C$15</f>
        <v>#DIV/0!</v>
      </c>
      <c r="C4887" t="e">
        <f>Weighting!$F$15</f>
        <v>#NUM!</v>
      </c>
      <c r="D4887" t="e">
        <f>IF(C4887=1,'Data Transformation'!$G$3+0.5*'Data Transformation'!$W$25,IF(C4888=1,D4888-'Data Transformation'!$W$25,FALSE))</f>
        <v>#NUM!</v>
      </c>
      <c r="E4887">
        <f t="array" ref="E4887">IF(ISLOGICAL(D4887),"",FREQUENCY(IF('Data Transformation'!$B$425:$B$8425='Bin Analysis'!$B4875,'Data Transformation'!$G$425:$G$8425),D4887))</f>
        <v>2001</v>
      </c>
      <c r="F4887">
        <f t="shared" si="609"/>
        <v>0</v>
      </c>
      <c r="G4887">
        <f>Weighting!$H$15</f>
        <v>0</v>
      </c>
      <c r="H4887">
        <f t="array" ref="H4887">FREQUENCY(IF('Data Transformation'!$B$4:$B$8425=B4875,'Data Transformation'!$G$4:$G$8425),'Bin Analysis'!$B4887)</f>
        <v>2073</v>
      </c>
      <c r="I4887">
        <f t="shared" si="610"/>
        <v>0</v>
      </c>
      <c r="J4887">
        <f t="shared" si="611"/>
        <v>0</v>
      </c>
      <c r="K4887">
        <f>J4887*Weighting!$W$15</f>
        <v>0</v>
      </c>
      <c r="M4887" s="14"/>
    </row>
    <row r="4888" spans="1:13" x14ac:dyDescent="0.55000000000000004">
      <c r="A4888" s="32" t="str">
        <f>IF(Weighting!$P$16&gt;0,B4888,"")</f>
        <v/>
      </c>
      <c r="B4888" t="e">
        <f>Weighting!$C$16</f>
        <v>#DIV/0!</v>
      </c>
      <c r="C4888" t="e">
        <f>Weighting!$F$16</f>
        <v>#NUM!</v>
      </c>
      <c r="D4888" t="e">
        <f>IF(C4888=1,'Data Transformation'!$G$3+0.5*'Data Transformation'!$W$25,IF(C4889=1,D4889-'Data Transformation'!$W$25,FALSE))</f>
        <v>#NUM!</v>
      </c>
      <c r="E4888">
        <f t="array" ref="E4888">IF(ISLOGICAL(D4888),"",FREQUENCY(IF('Data Transformation'!$B$425:$B$8425='Bin Analysis'!$B4875,'Data Transformation'!$G$425:$G$8425),D4888))</f>
        <v>2001</v>
      </c>
      <c r="F4888">
        <f t="shared" si="609"/>
        <v>0</v>
      </c>
      <c r="G4888">
        <f>Weighting!$H$16</f>
        <v>0</v>
      </c>
      <c r="H4888">
        <f t="array" ref="H4888">FREQUENCY(IF('Data Transformation'!$B$4:$B$8425=B4875,'Data Transformation'!$G$4:$G$8425),'Bin Analysis'!$B4888)</f>
        <v>2073</v>
      </c>
      <c r="I4888">
        <f t="shared" si="610"/>
        <v>0</v>
      </c>
      <c r="J4888">
        <f t="shared" si="611"/>
        <v>0</v>
      </c>
      <c r="K4888">
        <f>J4888*Weighting!$W$16</f>
        <v>0</v>
      </c>
      <c r="M4888" s="14"/>
    </row>
    <row r="4889" spans="1:13" x14ac:dyDescent="0.55000000000000004">
      <c r="A4889" s="32" t="str">
        <f>IF(Weighting!$P$17&gt;0,B4889,"")</f>
        <v/>
      </c>
      <c r="B4889" t="e">
        <f>Weighting!$C$17</f>
        <v>#DIV/0!</v>
      </c>
      <c r="C4889" t="e">
        <f>Weighting!$F$17</f>
        <v>#NUM!</v>
      </c>
      <c r="D4889" t="e">
        <f>IF(C4889=1,'Data Transformation'!$G$3+0.5*'Data Transformation'!$W$25,IF(C4890=1,D4890-'Data Transformation'!$W$25,FALSE))</f>
        <v>#NUM!</v>
      </c>
      <c r="E4889">
        <f t="array" ref="E4889">IF(ISLOGICAL(D4889),"",FREQUENCY(IF('Data Transformation'!$B$425:$B$8425='Bin Analysis'!$B4875,'Data Transformation'!$G$425:$G$8425),D4889))</f>
        <v>2001</v>
      </c>
      <c r="F4889">
        <f t="shared" si="609"/>
        <v>0</v>
      </c>
      <c r="G4889">
        <f>Weighting!$H$17</f>
        <v>0</v>
      </c>
      <c r="H4889">
        <f t="array" ref="H4889">FREQUENCY(IF('Data Transformation'!$B$4:$B$8425=B4875,'Data Transformation'!$G$4:$G$8425),'Bin Analysis'!$B4889)</f>
        <v>2073</v>
      </c>
      <c r="I4889">
        <f t="shared" si="610"/>
        <v>0</v>
      </c>
      <c r="J4889">
        <f t="shared" si="611"/>
        <v>0</v>
      </c>
      <c r="K4889">
        <f>J4889*Weighting!$W$17</f>
        <v>0</v>
      </c>
      <c r="M4889" s="14"/>
    </row>
    <row r="4890" spans="1:13" x14ac:dyDescent="0.55000000000000004">
      <c r="A4890" s="32" t="str">
        <f>IF(Weighting!$P$18&gt;0,B4890,"")</f>
        <v/>
      </c>
      <c r="B4890" t="e">
        <f>Weighting!$C$18</f>
        <v>#DIV/0!</v>
      </c>
      <c r="C4890" t="e">
        <f>Weighting!$F$18</f>
        <v>#NUM!</v>
      </c>
      <c r="D4890" t="e">
        <f>IF(C4890=1,'Data Transformation'!$G$3+0.5*'Data Transformation'!$W$25,IF(C4891=1,D4891-'Data Transformation'!$W$25,FALSE))</f>
        <v>#NUM!</v>
      </c>
      <c r="E4890">
        <f t="array" ref="E4890">IF(ISLOGICAL(D4890),"",FREQUENCY(IF('Data Transformation'!$B$425:$B$8425='Bin Analysis'!$B4875,'Data Transformation'!$G$425:$G$8425),D4890))</f>
        <v>2001</v>
      </c>
      <c r="F4890">
        <f t="shared" si="609"/>
        <v>0</v>
      </c>
      <c r="G4890">
        <f>Weighting!$H$18</f>
        <v>0</v>
      </c>
      <c r="H4890">
        <f t="array" ref="H4890">FREQUENCY(IF('Data Transformation'!$B$4:$B$8425=B4875,'Data Transformation'!$G$4:$G$8425),'Bin Analysis'!$B4890)</f>
        <v>2073</v>
      </c>
      <c r="I4890">
        <f t="shared" si="610"/>
        <v>0</v>
      </c>
      <c r="J4890">
        <f t="shared" si="611"/>
        <v>0</v>
      </c>
      <c r="K4890">
        <f>J4890*Weighting!$W$18</f>
        <v>0</v>
      </c>
      <c r="M4890" s="14"/>
    </row>
    <row r="4891" spans="1:13" x14ac:dyDescent="0.55000000000000004">
      <c r="A4891" s="32" t="str">
        <f>IF(Weighting!$P$19&gt;0,B4891,"")</f>
        <v/>
      </c>
      <c r="B4891" t="e">
        <f>Weighting!$C$19</f>
        <v>#DIV/0!</v>
      </c>
      <c r="C4891" t="e">
        <f>Weighting!$F$19</f>
        <v>#NUM!</v>
      </c>
      <c r="D4891" t="e">
        <f>IF(C4891=1,'Data Transformation'!$G$3+0.5*'Data Transformation'!$W$25,IF(C4892=1,D4892-'Data Transformation'!$W$25,FALSE))</f>
        <v>#NUM!</v>
      </c>
      <c r="E4891">
        <f t="array" ref="E4891">IF(ISLOGICAL(D4891),"",FREQUENCY(IF('Data Transformation'!$B$425:$B$8425='Bin Analysis'!$B4875,'Data Transformation'!$G$425:$G$8425),D4891))</f>
        <v>2001</v>
      </c>
      <c r="F4891">
        <f t="shared" si="609"/>
        <v>0</v>
      </c>
      <c r="G4891">
        <f>Weighting!$H$19</f>
        <v>0</v>
      </c>
      <c r="H4891">
        <f t="array" ref="H4891">FREQUENCY(IF('Data Transformation'!$B$4:$B$8425=B4875,'Data Transformation'!$G$4:$G$8425),'Bin Analysis'!$B4891)</f>
        <v>2073</v>
      </c>
      <c r="I4891">
        <f t="shared" si="610"/>
        <v>0</v>
      </c>
      <c r="J4891">
        <f t="shared" si="611"/>
        <v>0</v>
      </c>
      <c r="K4891">
        <f>J4891*Weighting!$W$19</f>
        <v>0</v>
      </c>
      <c r="M4891" s="14"/>
    </row>
    <row r="4892" spans="1:13" x14ac:dyDescent="0.55000000000000004">
      <c r="A4892" s="32" t="str">
        <f>IF(Weighting!$P$20&gt;0,B4892,"")</f>
        <v/>
      </c>
      <c r="B4892" t="e">
        <f>Weighting!$C$20</f>
        <v>#DIV/0!</v>
      </c>
      <c r="C4892" t="e">
        <f>Weighting!$F$20</f>
        <v>#NUM!</v>
      </c>
      <c r="D4892" t="e">
        <f>IF(C4892=1,'Data Transformation'!$G$3+0.5*'Data Transformation'!$W$25,IF(C4893=1,D4893-'Data Transformation'!$W$25,FALSE))</f>
        <v>#NUM!</v>
      </c>
      <c r="E4892">
        <f t="array" ref="E4892">IF(ISLOGICAL(D4892),"",FREQUENCY(IF('Data Transformation'!$B$425:$B$8425='Bin Analysis'!$B4875,'Data Transformation'!$G$425:$G$8425),D4892))</f>
        <v>2001</v>
      </c>
      <c r="F4892">
        <f t="shared" si="609"/>
        <v>0</v>
      </c>
      <c r="G4892">
        <f>Weighting!$H$20</f>
        <v>0</v>
      </c>
      <c r="H4892">
        <f t="array" ref="H4892">FREQUENCY(IF('Data Transformation'!$B$4:$B$8425=B4875,'Data Transformation'!$G$4:$G$8425),'Bin Analysis'!$B4892)</f>
        <v>2073</v>
      </c>
      <c r="I4892">
        <f t="shared" si="610"/>
        <v>0</v>
      </c>
      <c r="J4892">
        <f t="shared" si="611"/>
        <v>0</v>
      </c>
      <c r="K4892">
        <f>J4892*Weighting!$W$20</f>
        <v>0</v>
      </c>
      <c r="M4892" s="14"/>
    </row>
    <row r="4893" spans="1:13" x14ac:dyDescent="0.55000000000000004">
      <c r="A4893" s="32" t="str">
        <f>IF(Weighting!$P$21&gt;0,B4893,"")</f>
        <v/>
      </c>
      <c r="B4893" t="e">
        <f>Weighting!$C$21</f>
        <v>#DIV/0!</v>
      </c>
      <c r="C4893" t="e">
        <f>Weighting!$F$21</f>
        <v>#NUM!</v>
      </c>
      <c r="D4893" t="e">
        <f>IF(C4893=1,'Data Transformation'!$G$3+0.5*'Data Transformation'!$W$25,IF(C4894=1,D4894-'Data Transformation'!$W$25,FALSE))</f>
        <v>#NUM!</v>
      </c>
      <c r="E4893">
        <f t="array" ref="E4893">IF(ISLOGICAL(D4893),"",FREQUENCY(IF('Data Transformation'!$B$425:$B$8425='Bin Analysis'!$B4875,'Data Transformation'!$G$425:$G$8425),D4893))</f>
        <v>2001</v>
      </c>
      <c r="F4893">
        <f t="shared" si="609"/>
        <v>0</v>
      </c>
      <c r="G4893">
        <f>Weighting!$H$21</f>
        <v>0</v>
      </c>
      <c r="H4893">
        <f t="array" ref="H4893">FREQUENCY(IF('Data Transformation'!$B$4:$B$8425=B4875,'Data Transformation'!$G$4:$G$8425),'Bin Analysis'!$B4893)</f>
        <v>2073</v>
      </c>
      <c r="I4893">
        <f t="shared" si="610"/>
        <v>0</v>
      </c>
      <c r="J4893">
        <f t="shared" si="611"/>
        <v>0</v>
      </c>
      <c r="K4893">
        <f>J4893*Weighting!$W$21</f>
        <v>0</v>
      </c>
      <c r="M4893" s="14"/>
    </row>
    <row r="4894" spans="1:13" x14ac:dyDescent="0.55000000000000004">
      <c r="A4894" s="32" t="str">
        <f>IF(Weighting!$P$22&gt;0,B4894,"")</f>
        <v/>
      </c>
      <c r="B4894" t="e">
        <f>Weighting!$C$22</f>
        <v>#DIV/0!</v>
      </c>
      <c r="C4894" t="e">
        <f>Weighting!$F$22</f>
        <v>#NUM!</v>
      </c>
      <c r="D4894" t="e">
        <f>IF(C4894=1,'Data Transformation'!$G$3+0.5*'Data Transformation'!$W$25,IF(C4895=1,D4895-'Data Transformation'!$W$25,FALSE))</f>
        <v>#NUM!</v>
      </c>
      <c r="E4894">
        <f t="array" ref="E4894">IF(ISLOGICAL(D4894),"",FREQUENCY(IF('Data Transformation'!$B$425:$B$8425='Bin Analysis'!$B4875,'Data Transformation'!$G$425:$G$8425),D4894))</f>
        <v>2001</v>
      </c>
      <c r="F4894">
        <f t="shared" si="609"/>
        <v>0</v>
      </c>
      <c r="G4894">
        <f>Weighting!$H$22</f>
        <v>0</v>
      </c>
      <c r="H4894">
        <f t="array" ref="H4894">FREQUENCY(IF('Data Transformation'!$B$4:$B$8425=B4875,'Data Transformation'!$G$4:$G$8425),'Bin Analysis'!$B4894)</f>
        <v>2073</v>
      </c>
      <c r="I4894">
        <f t="shared" si="610"/>
        <v>0</v>
      </c>
      <c r="J4894">
        <f t="shared" si="611"/>
        <v>0</v>
      </c>
      <c r="K4894">
        <f>J4894*Weighting!$W$22</f>
        <v>0</v>
      </c>
      <c r="M4894" s="14"/>
    </row>
    <row r="4895" spans="1:13" x14ac:dyDescent="0.55000000000000004">
      <c r="A4895" s="32" t="str">
        <f>IF(Weighting!$P$23&gt;0,B4895,"")</f>
        <v/>
      </c>
      <c r="B4895" t="e">
        <f>Weighting!$C$23</f>
        <v>#DIV/0!</v>
      </c>
      <c r="C4895" t="e">
        <f>Weighting!$F$23</f>
        <v>#NUM!</v>
      </c>
      <c r="D4895" t="e">
        <f>IF(C4895=1,'Data Transformation'!$G$3+0.5*'Data Transformation'!$W$25,IF(C4896=1,D4896-'Data Transformation'!$W$25,FALSE))</f>
        <v>#NUM!</v>
      </c>
      <c r="E4895">
        <f t="array" ref="E4895">IF(ISLOGICAL(D4895),"",FREQUENCY(IF('Data Transformation'!$B$425:$B$8425='Bin Analysis'!$B4875,'Data Transformation'!$G$425:$G$8425),D4895))</f>
        <v>2001</v>
      </c>
      <c r="F4895">
        <f t="shared" si="609"/>
        <v>0</v>
      </c>
      <c r="G4895">
        <f>Weighting!$H$23</f>
        <v>0</v>
      </c>
      <c r="H4895">
        <f t="array" ref="H4895">FREQUENCY(IF('Data Transformation'!$B$4:$B$8425=B4875,'Data Transformation'!$G$4:$G$8425),'Bin Analysis'!$B4895)</f>
        <v>2073</v>
      </c>
      <c r="I4895">
        <f t="shared" si="610"/>
        <v>0</v>
      </c>
      <c r="J4895">
        <f t="shared" si="611"/>
        <v>0</v>
      </c>
      <c r="K4895">
        <f>J4895*Weighting!$W$23</f>
        <v>0</v>
      </c>
      <c r="M4895" s="14"/>
    </row>
    <row r="4896" spans="1:13" x14ac:dyDescent="0.55000000000000004">
      <c r="A4896" s="32" t="str">
        <f>IF(Weighting!$P$24&gt;0,B4896,"")</f>
        <v/>
      </c>
      <c r="B4896" t="e">
        <f>Weighting!$C$24</f>
        <v>#DIV/0!</v>
      </c>
      <c r="C4896" t="e">
        <f>Weighting!$F$24</f>
        <v>#NUM!</v>
      </c>
      <c r="D4896" t="e">
        <f>IF(C4896=1,'Data Transformation'!$G$3+0.5*'Data Transformation'!$W$25,IF(C4897=1,D4897-'Data Transformation'!$W$25,FALSE))</f>
        <v>#NUM!</v>
      </c>
      <c r="E4896">
        <f t="array" ref="E4896">IF(ISLOGICAL(D4896),"",FREQUENCY(IF('Data Transformation'!$B$425:$B$8425='Bin Analysis'!$B4875,'Data Transformation'!$G$425:$G$8425),D4896))</f>
        <v>2001</v>
      </c>
      <c r="F4896">
        <f t="shared" si="609"/>
        <v>0</v>
      </c>
      <c r="G4896">
        <f>Weighting!$H$24</f>
        <v>0</v>
      </c>
      <c r="H4896">
        <f t="array" ref="H4896">FREQUENCY(IF('Data Transformation'!$B$4:$B$8425=B4875,'Data Transformation'!$G$4:$G$8425),'Bin Analysis'!$B4896)</f>
        <v>2073</v>
      </c>
      <c r="I4896">
        <f t="shared" si="610"/>
        <v>0</v>
      </c>
      <c r="J4896">
        <f t="shared" si="611"/>
        <v>0</v>
      </c>
      <c r="K4896">
        <f>J4896*Weighting!$W$24</f>
        <v>0</v>
      </c>
      <c r="M4896" s="14"/>
    </row>
    <row r="4897" spans="1:25" x14ac:dyDescent="0.55000000000000004">
      <c r="A4897" s="32" t="str">
        <f>IF(Weighting!$P$25&gt;0,B4897,"")</f>
        <v/>
      </c>
      <c r="B4897" t="e">
        <f>Weighting!$C$25</f>
        <v>#DIV/0!</v>
      </c>
      <c r="C4897" t="e">
        <f>Weighting!$F$25</f>
        <v>#NUM!</v>
      </c>
      <c r="D4897" t="e">
        <f>IF(C4897=1,'Data Transformation'!$G$3+0.5*'Data Transformation'!$W$25,IF(C4898=1,D4898-'Data Transformation'!$W$25,FALSE))</f>
        <v>#NUM!</v>
      </c>
      <c r="E4897">
        <f t="array" ref="E4897">IF(ISLOGICAL(D4897),"",FREQUENCY(IF('Data Transformation'!$B$425:$B$8425='Bin Analysis'!$B4875,'Data Transformation'!$G$425:$G$8425),D4897))</f>
        <v>2001</v>
      </c>
      <c r="F4897">
        <f t="shared" si="609"/>
        <v>0</v>
      </c>
      <c r="G4897">
        <f>Weighting!$H$25</f>
        <v>0</v>
      </c>
      <c r="H4897">
        <f t="array" ref="H4897">FREQUENCY(IF('Data Transformation'!$B$4:$B$8425=B4875,'Data Transformation'!$G$4:$G$8425),'Bin Analysis'!$B4897)</f>
        <v>2073</v>
      </c>
      <c r="I4897">
        <f t="shared" si="610"/>
        <v>0</v>
      </c>
      <c r="J4897">
        <f t="shared" si="611"/>
        <v>0</v>
      </c>
      <c r="K4897">
        <f>J4897*Weighting!$W$25</f>
        <v>0</v>
      </c>
      <c r="M4897" s="14"/>
    </row>
    <row r="4898" spans="1:25" x14ac:dyDescent="0.55000000000000004">
      <c r="O4898"/>
      <c r="P4898"/>
      <c r="Q4898"/>
      <c r="R4898"/>
    </row>
    <row r="4899" spans="1:25" ht="23.35" x14ac:dyDescent="0.8">
      <c r="A4899" s="21" t="s">
        <v>0</v>
      </c>
      <c r="B4899" s="21" t="str">
        <f>IFERROR(VLOOKUP(C4899,'Data Transformation'!$L$6:$M$426,2,FALSE),"")</f>
        <v/>
      </c>
      <c r="C4899" s="21">
        <f>C4875+1</f>
        <v>204</v>
      </c>
      <c r="D4899" s="21"/>
      <c r="E4899" s="21"/>
      <c r="F4899" s="21"/>
      <c r="G4899" s="21"/>
      <c r="H4899" s="22"/>
      <c r="I4899" s="22"/>
      <c r="J4899" s="22"/>
      <c r="K4899" s="21"/>
      <c r="L4899" s="21" t="str">
        <f>B4899</f>
        <v/>
      </c>
      <c r="M4899" s="23" t="e">
        <f>INDEX('Data Transformation'!$O$4:$O$424,MATCH($B4899,'Data Transformation'!$M$4:$M$424,0),MATCH($M$2,'Data Transformation'!$O$3,0))</f>
        <v>#N/A</v>
      </c>
      <c r="N4899" s="27" t="e">
        <f>IF('Input and Summary Results'!$J$16="minimum",'Bin Analysis'!X4900/(M4899-1),'Bin Analysis'!Y4899/('Bin Analysis'!M4899-1))</f>
        <v>#N/A</v>
      </c>
      <c r="O4899" s="27" t="e">
        <f>IF(M4899=FALSE,NA(),(VLOOKUP(1,C4902:K4921,4,FALSE))/(M4899-1))</f>
        <v>#N/A</v>
      </c>
      <c r="P4899" s="27" t="e">
        <f>IF(M4899=FALSE,NA(),SUM(J4902:J4921)/Weighting!$S$5)</f>
        <v>#N/A</v>
      </c>
      <c r="Q4899" s="27" t="e">
        <f>IF(M4899=FALSE,NA(),SUM(K4902:K4921)/Weighting!$S$6)</f>
        <v>#N/A</v>
      </c>
      <c r="R4899" s="27" t="e">
        <f>IF(M4899=FALSE,NA(),(VLOOKUP(1,G4902:K4921,3,FALSE))/(M4899-1))</f>
        <v>#N/A</v>
      </c>
      <c r="S4899" s="22" t="e">
        <f>IF(M4899=FALSE,NA(),IF(SUM(J4902:J4921)=2,"yes","no"))</f>
        <v>#N/A</v>
      </c>
      <c r="X4899" s="2" cm="2">
        <f t="array" ref="X4899:X4900">FREQUENCY(IF('Data Transformation'!$B$425:$B$6424='Bin Analysis'!L4899,'Data Transformation'!$G$425:$G$6424),'Data Transformation'!$U$11)</f>
        <v>0</v>
      </c>
      <c r="Y4899" s="2" cm="2">
        <f t="array" ref="Y4899:Y4900">FREQUENCY(IF('Data Transformation'!$B$425:$B$6424='Bin Analysis'!L4899,'Data Transformation'!$G$425:$G$6424),'Data Transformation'!$U$12)</f>
        <v>0</v>
      </c>
    </row>
    <row r="4900" spans="1:25" x14ac:dyDescent="0.55000000000000004">
      <c r="A4900" s="14" t="s">
        <v>67</v>
      </c>
      <c r="B4900" t="s">
        <v>47</v>
      </c>
      <c r="C4900" t="s">
        <v>5</v>
      </c>
      <c r="D4900" t="s">
        <v>100</v>
      </c>
      <c r="E4900" t="s">
        <v>101</v>
      </c>
      <c r="F4900" t="s">
        <v>102</v>
      </c>
      <c r="G4900" t="s">
        <v>70</v>
      </c>
      <c r="H4900" t="s">
        <v>31</v>
      </c>
      <c r="I4900" t="s">
        <v>32</v>
      </c>
      <c r="J4900" t="s">
        <v>46</v>
      </c>
      <c r="K4900" s="14" t="s">
        <v>45</v>
      </c>
      <c r="M4900" s="14"/>
      <c r="X4900" s="2">
        <v>0</v>
      </c>
      <c r="Y4900" s="2">
        <v>0</v>
      </c>
    </row>
    <row r="4901" spans="1:25" x14ac:dyDescent="0.55000000000000004">
      <c r="A4901" s="32"/>
      <c r="D4901" t="e">
        <f>IF(C4901=1,'Data Transformation'!$G$3+0.5*'Data Transformation'!$W$25,IF(C4902=1,D4902-'Data Transformation'!$W$25,FALSE))</f>
        <v>#NUM!</v>
      </c>
      <c r="E4901">
        <f t="array" ref="E4901">IF(ISLOGICAL(D4901),"",FREQUENCY(IF('Data Transformation'!$B$425:$B$8425='Bin Analysis'!$B4899,'Data Transformation'!$G$425:$G$8425),D4901))</f>
        <v>2001</v>
      </c>
      <c r="F4901" t="e">
        <f>IF(ISLOGICAL(D4901),"",E4901-E4900)</f>
        <v>#VALUE!</v>
      </c>
      <c r="M4901" s="14"/>
    </row>
    <row r="4902" spans="1:25" x14ac:dyDescent="0.55000000000000004">
      <c r="A4902" s="32" t="e">
        <f>IF(Weighting!$P$6&gt;0,B4902,"")</f>
        <v>#NUM!</v>
      </c>
      <c r="B4902" t="e">
        <f>Weighting!$C$6</f>
        <v>#DIV/0!</v>
      </c>
      <c r="C4902" t="e">
        <f>Weighting!$F$6</f>
        <v>#NUM!</v>
      </c>
      <c r="D4902" t="e">
        <f>IF(C4902=1,'Data Transformation'!$G$3+0.5*'Data Transformation'!$W$25,IF(C4903=1,D4903-'Data Transformation'!$W$25,FALSE))</f>
        <v>#NUM!</v>
      </c>
      <c r="E4902">
        <f t="array" ref="E4902">IF(ISLOGICAL(D4902),"",FREQUENCY(IF('Data Transformation'!$B$425:$B$8425='Bin Analysis'!$B4899,'Data Transformation'!$G$425:$G$8425),D4902))</f>
        <v>2001</v>
      </c>
      <c r="F4902">
        <f>IF(ISLOGICAL(D4902),"",E4902-E4901)</f>
        <v>0</v>
      </c>
      <c r="G4902">
        <f>Weighting!$H$6</f>
        <v>1</v>
      </c>
      <c r="H4902">
        <f t="array" ref="H4902">FREQUENCY(IF('Data Transformation'!$B$4:$B$8425=B4899,'Data Transformation'!$G$4:$G$8425),'Bin Analysis'!$B4902)</f>
        <v>2073</v>
      </c>
      <c r="I4902">
        <f>H4902-H4901</f>
        <v>2073</v>
      </c>
      <c r="J4902">
        <f>IF(I4902=0,0,1)</f>
        <v>1</v>
      </c>
      <c r="K4902" t="e">
        <f>J4902*Weighting!$W$6</f>
        <v>#NUM!</v>
      </c>
      <c r="M4902" s="14"/>
    </row>
    <row r="4903" spans="1:25" x14ac:dyDescent="0.55000000000000004">
      <c r="A4903" s="32" t="str">
        <f>IF(Weighting!$P$7&gt;0,B4903,"")</f>
        <v/>
      </c>
      <c r="B4903" t="e">
        <f>Weighting!$C$7</f>
        <v>#DIV/0!</v>
      </c>
      <c r="C4903" t="e">
        <f>Weighting!$F$7</f>
        <v>#NUM!</v>
      </c>
      <c r="D4903" t="e">
        <f>IF(C4903=1,'Data Transformation'!$G$3+0.5*'Data Transformation'!$W$25,IF(C4904=1,D4904-'Data Transformation'!$W$25,FALSE))</f>
        <v>#NUM!</v>
      </c>
      <c r="E4903">
        <f t="array" ref="E4903">IF(ISLOGICAL(D4903),"",FREQUENCY(IF('Data Transformation'!$B$425:$B$8425='Bin Analysis'!$B4899,'Data Transformation'!$G$425:$G$8425),D4903))</f>
        <v>2001</v>
      </c>
      <c r="F4903">
        <f t="shared" ref="F4903:F4921" si="612">IF(ISLOGICAL(D4903),"",E4903-E4902)</f>
        <v>0</v>
      </c>
      <c r="G4903">
        <f>Weighting!$H$7</f>
        <v>0</v>
      </c>
      <c r="H4903">
        <f t="array" ref="H4903">FREQUENCY(IF('Data Transformation'!$B$4:$B$8425=B4899,'Data Transformation'!$G$4:$G$8425),'Bin Analysis'!$B4903)</f>
        <v>2073</v>
      </c>
      <c r="I4903">
        <f t="shared" ref="I4903:I4921" si="613">H4903-H4902</f>
        <v>0</v>
      </c>
      <c r="J4903">
        <f>IF(I4903=0,0,1)</f>
        <v>0</v>
      </c>
      <c r="K4903">
        <f>J4903*Weighting!$W$7</f>
        <v>0</v>
      </c>
      <c r="M4903" s="14"/>
    </row>
    <row r="4904" spans="1:25" x14ac:dyDescent="0.55000000000000004">
      <c r="A4904" s="32" t="str">
        <f>IF(Weighting!$P$8&gt;0,B4904,"")</f>
        <v/>
      </c>
      <c r="B4904" t="e">
        <f>Weighting!$C$8</f>
        <v>#DIV/0!</v>
      </c>
      <c r="C4904" t="e">
        <f>Weighting!$F$8</f>
        <v>#NUM!</v>
      </c>
      <c r="D4904" t="e">
        <f>IF(C4904=1,'Data Transformation'!$G$3+0.5*'Data Transformation'!$W$25,IF(C4905=1,D4905-'Data Transformation'!$W$25,FALSE))</f>
        <v>#NUM!</v>
      </c>
      <c r="E4904">
        <f t="array" ref="E4904">IF(ISLOGICAL(D4904),"",FREQUENCY(IF('Data Transformation'!$B$425:$B$8425='Bin Analysis'!$B4899,'Data Transformation'!$G$425:$G$8425),D4904))</f>
        <v>2001</v>
      </c>
      <c r="F4904">
        <f t="shared" si="612"/>
        <v>0</v>
      </c>
      <c r="G4904">
        <f>Weighting!$H$8</f>
        <v>0</v>
      </c>
      <c r="H4904">
        <f t="array" ref="H4904">FREQUENCY(IF('Data Transformation'!$B$4:$B$8425=B4899,'Data Transformation'!$G$4:$G$8425),'Bin Analysis'!$B4904)</f>
        <v>2073</v>
      </c>
      <c r="I4904">
        <f t="shared" si="613"/>
        <v>0</v>
      </c>
      <c r="J4904">
        <f t="shared" ref="J4904:J4921" si="614">IF(I4904=0,0,1)</f>
        <v>0</v>
      </c>
      <c r="K4904">
        <f>J4904*Weighting!$W$8</f>
        <v>0</v>
      </c>
      <c r="M4904" s="14"/>
    </row>
    <row r="4905" spans="1:25" x14ac:dyDescent="0.55000000000000004">
      <c r="A4905" s="32" t="str">
        <f>IF(Weighting!$P$9&gt;0,B4905,"")</f>
        <v/>
      </c>
      <c r="B4905" s="50" t="e">
        <f>Weighting!$C$9</f>
        <v>#DIV/0!</v>
      </c>
      <c r="C4905" t="e">
        <f>Weighting!$F$9</f>
        <v>#NUM!</v>
      </c>
      <c r="D4905" t="e">
        <f>IF(C4905=1,'Data Transformation'!$G$3+0.5*'Data Transformation'!$W$25,IF(C4906=1,D4906-'Data Transformation'!$W$25,FALSE))</f>
        <v>#NUM!</v>
      </c>
      <c r="E4905">
        <f t="array" ref="E4905">IF(ISLOGICAL(D4905),"",FREQUENCY(IF('Data Transformation'!$B$425:$B$8425='Bin Analysis'!$B4899,'Data Transformation'!$G$425:$G$8425),D4905))</f>
        <v>2001</v>
      </c>
      <c r="F4905">
        <f t="shared" si="612"/>
        <v>0</v>
      </c>
      <c r="G4905">
        <f>Weighting!$H$9</f>
        <v>0</v>
      </c>
      <c r="H4905">
        <f t="array" ref="H4905">FREQUENCY(IF('Data Transformation'!$B$4:$B$8425=B4899,'Data Transformation'!$G$4:$G$8425),'Bin Analysis'!$B4905)</f>
        <v>2073</v>
      </c>
      <c r="I4905">
        <f t="shared" si="613"/>
        <v>0</v>
      </c>
      <c r="J4905">
        <f t="shared" si="614"/>
        <v>0</v>
      </c>
      <c r="K4905">
        <f>J4905*Weighting!$W$9</f>
        <v>0</v>
      </c>
      <c r="M4905" s="14"/>
    </row>
    <row r="4906" spans="1:25" x14ac:dyDescent="0.55000000000000004">
      <c r="A4906" s="32" t="str">
        <f>IF(Weighting!$P$10&gt;0,B4906,"")</f>
        <v/>
      </c>
      <c r="B4906" t="e">
        <f>Weighting!$C$10</f>
        <v>#DIV/0!</v>
      </c>
      <c r="C4906" t="e">
        <f>Weighting!$F$10</f>
        <v>#NUM!</v>
      </c>
      <c r="D4906" t="e">
        <f>IF(C4906=1,'Data Transformation'!$G$3+0.5*'Data Transformation'!$W$25,IF(C4907=1,D4907-'Data Transformation'!$W$25,FALSE))</f>
        <v>#NUM!</v>
      </c>
      <c r="E4906">
        <f t="array" ref="E4906">IF(ISLOGICAL(D4906),"",FREQUENCY(IF('Data Transformation'!$B$425:$B$8425='Bin Analysis'!$B4899,'Data Transformation'!$G$425:$G$8425),D4906))</f>
        <v>2001</v>
      </c>
      <c r="F4906">
        <f t="shared" si="612"/>
        <v>0</v>
      </c>
      <c r="G4906">
        <f>Weighting!$H$10</f>
        <v>0</v>
      </c>
      <c r="H4906">
        <f t="array" ref="H4906">FREQUENCY(IF('Data Transformation'!$B$4:$B$8425=B4899,'Data Transformation'!$G$4:$G$8425),'Bin Analysis'!$B4906)</f>
        <v>2073</v>
      </c>
      <c r="I4906">
        <f t="shared" si="613"/>
        <v>0</v>
      </c>
      <c r="J4906">
        <f t="shared" si="614"/>
        <v>0</v>
      </c>
      <c r="K4906">
        <f>J4906*Weighting!$W$10</f>
        <v>0</v>
      </c>
      <c r="M4906" s="14"/>
    </row>
    <row r="4907" spans="1:25" x14ac:dyDescent="0.55000000000000004">
      <c r="A4907" s="32" t="str">
        <f>IF(Weighting!$P$11&gt;0,B4907,"")</f>
        <v/>
      </c>
      <c r="B4907" t="e">
        <f>Weighting!$C$11</f>
        <v>#DIV/0!</v>
      </c>
      <c r="C4907" t="e">
        <f>Weighting!$F$11</f>
        <v>#NUM!</v>
      </c>
      <c r="D4907" t="e">
        <f>IF(C4907=1,'Data Transformation'!$G$3+0.5*'Data Transformation'!$W$25,IF(C4908=1,D4908-'Data Transformation'!$W$25,FALSE))</f>
        <v>#NUM!</v>
      </c>
      <c r="E4907">
        <f t="array" ref="E4907">IF(ISLOGICAL(D4907),"",FREQUENCY(IF('Data Transformation'!$B$425:$B$8425='Bin Analysis'!$B4899,'Data Transformation'!$G$425:$G$8425),D4907))</f>
        <v>2001</v>
      </c>
      <c r="F4907">
        <f t="shared" si="612"/>
        <v>0</v>
      </c>
      <c r="G4907">
        <f>Weighting!$H$11</f>
        <v>0</v>
      </c>
      <c r="H4907">
        <f t="array" ref="H4907">FREQUENCY(IF('Data Transformation'!$B$4:$B$8425=B4899,'Data Transformation'!$G$4:$G$8425),'Bin Analysis'!$B4907)</f>
        <v>2073</v>
      </c>
      <c r="I4907">
        <f t="shared" si="613"/>
        <v>0</v>
      </c>
      <c r="J4907">
        <f t="shared" si="614"/>
        <v>0</v>
      </c>
      <c r="K4907">
        <f>J4907*Weighting!$W$11</f>
        <v>0</v>
      </c>
      <c r="M4907" s="14"/>
    </row>
    <row r="4908" spans="1:25" x14ac:dyDescent="0.55000000000000004">
      <c r="A4908" s="32" t="str">
        <f>IF(Weighting!$P$12&gt;0,B4908,"")</f>
        <v/>
      </c>
      <c r="B4908" t="e">
        <f>Weighting!$C$12</f>
        <v>#DIV/0!</v>
      </c>
      <c r="C4908" t="e">
        <f>Weighting!$F$12</f>
        <v>#NUM!</v>
      </c>
      <c r="D4908" t="e">
        <f>IF(C4908=1,'Data Transformation'!$G$3+0.5*'Data Transformation'!$W$25,IF(C4909=1,D4909-'Data Transformation'!$W$25,FALSE))</f>
        <v>#NUM!</v>
      </c>
      <c r="E4908">
        <f t="array" ref="E4908">IF(ISLOGICAL(D4908),"",FREQUENCY(IF('Data Transformation'!$B$425:$B$8425='Bin Analysis'!$B4899,'Data Transformation'!$G$425:$G$8425),D4908))</f>
        <v>2001</v>
      </c>
      <c r="F4908">
        <f t="shared" si="612"/>
        <v>0</v>
      </c>
      <c r="G4908">
        <f>Weighting!$H$12</f>
        <v>0</v>
      </c>
      <c r="H4908">
        <f t="array" ref="H4908">FREQUENCY(IF('Data Transformation'!$B$4:$B$8425=B4899,'Data Transformation'!$G$4:$G$8425),'Bin Analysis'!$B4908)</f>
        <v>2073</v>
      </c>
      <c r="I4908">
        <f t="shared" si="613"/>
        <v>0</v>
      </c>
      <c r="J4908">
        <f t="shared" si="614"/>
        <v>0</v>
      </c>
      <c r="K4908">
        <f>J4908*Weighting!$W$12</f>
        <v>0</v>
      </c>
      <c r="M4908" s="14"/>
    </row>
    <row r="4909" spans="1:25" x14ac:dyDescent="0.55000000000000004">
      <c r="A4909" s="32" t="str">
        <f>IF(Weighting!$P$13&gt;0,B4909,"")</f>
        <v/>
      </c>
      <c r="B4909" t="e">
        <f>Weighting!$C$13</f>
        <v>#DIV/0!</v>
      </c>
      <c r="C4909" t="e">
        <f>Weighting!$F$13</f>
        <v>#NUM!</v>
      </c>
      <c r="D4909" t="e">
        <f>IF(C4909=1,'Data Transformation'!$G$3+0.5*'Data Transformation'!$W$25,IF(C4910=1,D4910-'Data Transformation'!$W$25,FALSE))</f>
        <v>#NUM!</v>
      </c>
      <c r="E4909">
        <f t="array" ref="E4909">IF(ISLOGICAL(D4909),"",FREQUENCY(IF('Data Transformation'!$B$425:$B$8425='Bin Analysis'!$B4899,'Data Transformation'!$G$425:$G$8425),D4909))</f>
        <v>2001</v>
      </c>
      <c r="F4909">
        <f t="shared" si="612"/>
        <v>0</v>
      </c>
      <c r="G4909">
        <f>Weighting!$H$13</f>
        <v>0</v>
      </c>
      <c r="H4909">
        <f t="array" ref="H4909">FREQUENCY(IF('Data Transformation'!$B$4:$B$8425=B4899,'Data Transformation'!$G$4:$G$8425),'Bin Analysis'!$B4909)</f>
        <v>2073</v>
      </c>
      <c r="I4909">
        <f t="shared" si="613"/>
        <v>0</v>
      </c>
      <c r="J4909">
        <f t="shared" si="614"/>
        <v>0</v>
      </c>
      <c r="K4909">
        <f>J4909*Weighting!$W$13</f>
        <v>0</v>
      </c>
      <c r="M4909" s="14"/>
    </row>
    <row r="4910" spans="1:25" x14ac:dyDescent="0.55000000000000004">
      <c r="A4910" s="32" t="str">
        <f>IF(Weighting!$P$14&gt;0,B4910,"")</f>
        <v/>
      </c>
      <c r="B4910" t="e">
        <f>Weighting!$C$14</f>
        <v>#DIV/0!</v>
      </c>
      <c r="C4910" t="e">
        <f>Weighting!$F$14</f>
        <v>#NUM!</v>
      </c>
      <c r="D4910" t="e">
        <f>IF(C4910=1,'Data Transformation'!$G$3+0.5*'Data Transformation'!$W$25,IF(C4911=1,D4911-'Data Transformation'!$W$25,FALSE))</f>
        <v>#NUM!</v>
      </c>
      <c r="E4910">
        <f t="array" ref="E4910">IF(ISLOGICAL(D4910),"",FREQUENCY(IF('Data Transformation'!$B$425:$B$8425='Bin Analysis'!$B4899,'Data Transformation'!$G$425:$G$8425),D4910))</f>
        <v>2001</v>
      </c>
      <c r="F4910">
        <f t="shared" si="612"/>
        <v>0</v>
      </c>
      <c r="G4910">
        <f>Weighting!$H$14</f>
        <v>0</v>
      </c>
      <c r="H4910">
        <f t="array" ref="H4910">FREQUENCY(IF('Data Transformation'!$B$4:$B$8425=B4899,'Data Transformation'!$G$4:$G$8425),'Bin Analysis'!$B4910)</f>
        <v>2073</v>
      </c>
      <c r="I4910">
        <f t="shared" si="613"/>
        <v>0</v>
      </c>
      <c r="J4910">
        <f t="shared" si="614"/>
        <v>0</v>
      </c>
      <c r="K4910">
        <f>J4910*Weighting!$W$14</f>
        <v>0</v>
      </c>
      <c r="M4910" s="14"/>
    </row>
    <row r="4911" spans="1:25" x14ac:dyDescent="0.55000000000000004">
      <c r="A4911" s="32" t="str">
        <f>IF(Weighting!$P$15&gt;0,B4911,"")</f>
        <v/>
      </c>
      <c r="B4911" t="e">
        <f>Weighting!$C$15</f>
        <v>#DIV/0!</v>
      </c>
      <c r="C4911" t="e">
        <f>Weighting!$F$15</f>
        <v>#NUM!</v>
      </c>
      <c r="D4911" t="e">
        <f>IF(C4911=1,'Data Transformation'!$G$3+0.5*'Data Transformation'!$W$25,IF(C4912=1,D4912-'Data Transformation'!$W$25,FALSE))</f>
        <v>#NUM!</v>
      </c>
      <c r="E4911">
        <f t="array" ref="E4911">IF(ISLOGICAL(D4911),"",FREQUENCY(IF('Data Transformation'!$B$425:$B$8425='Bin Analysis'!$B4899,'Data Transformation'!$G$425:$G$8425),D4911))</f>
        <v>2001</v>
      </c>
      <c r="F4911">
        <f t="shared" si="612"/>
        <v>0</v>
      </c>
      <c r="G4911">
        <f>Weighting!$H$15</f>
        <v>0</v>
      </c>
      <c r="H4911">
        <f t="array" ref="H4911">FREQUENCY(IF('Data Transformation'!$B$4:$B$8425=B4899,'Data Transformation'!$G$4:$G$8425),'Bin Analysis'!$B4911)</f>
        <v>2073</v>
      </c>
      <c r="I4911">
        <f t="shared" si="613"/>
        <v>0</v>
      </c>
      <c r="J4911">
        <f t="shared" si="614"/>
        <v>0</v>
      </c>
      <c r="K4911">
        <f>J4911*Weighting!$W$15</f>
        <v>0</v>
      </c>
      <c r="M4911" s="14"/>
    </row>
    <row r="4912" spans="1:25" x14ac:dyDescent="0.55000000000000004">
      <c r="A4912" s="32" t="str">
        <f>IF(Weighting!$P$16&gt;0,B4912,"")</f>
        <v/>
      </c>
      <c r="B4912" t="e">
        <f>Weighting!$C$16</f>
        <v>#DIV/0!</v>
      </c>
      <c r="C4912" t="e">
        <f>Weighting!$F$16</f>
        <v>#NUM!</v>
      </c>
      <c r="D4912" t="e">
        <f>IF(C4912=1,'Data Transformation'!$G$3+0.5*'Data Transformation'!$W$25,IF(C4913=1,D4913-'Data Transformation'!$W$25,FALSE))</f>
        <v>#NUM!</v>
      </c>
      <c r="E4912">
        <f t="array" ref="E4912">IF(ISLOGICAL(D4912),"",FREQUENCY(IF('Data Transformation'!$B$425:$B$8425='Bin Analysis'!$B4899,'Data Transformation'!$G$425:$G$8425),D4912))</f>
        <v>2001</v>
      </c>
      <c r="F4912">
        <f t="shared" si="612"/>
        <v>0</v>
      </c>
      <c r="G4912">
        <f>Weighting!$H$16</f>
        <v>0</v>
      </c>
      <c r="H4912">
        <f t="array" ref="H4912">FREQUENCY(IF('Data Transformation'!$B$4:$B$8425=B4899,'Data Transformation'!$G$4:$G$8425),'Bin Analysis'!$B4912)</f>
        <v>2073</v>
      </c>
      <c r="I4912">
        <f t="shared" si="613"/>
        <v>0</v>
      </c>
      <c r="J4912">
        <f t="shared" si="614"/>
        <v>0</v>
      </c>
      <c r="K4912">
        <f>J4912*Weighting!$W$16</f>
        <v>0</v>
      </c>
      <c r="M4912" s="14"/>
    </row>
    <row r="4913" spans="1:25" x14ac:dyDescent="0.55000000000000004">
      <c r="A4913" s="32" t="str">
        <f>IF(Weighting!$P$17&gt;0,B4913,"")</f>
        <v/>
      </c>
      <c r="B4913" t="e">
        <f>Weighting!$C$17</f>
        <v>#DIV/0!</v>
      </c>
      <c r="C4913" t="e">
        <f>Weighting!$F$17</f>
        <v>#NUM!</v>
      </c>
      <c r="D4913" t="e">
        <f>IF(C4913=1,'Data Transformation'!$G$3+0.5*'Data Transformation'!$W$25,IF(C4914=1,D4914-'Data Transformation'!$W$25,FALSE))</f>
        <v>#NUM!</v>
      </c>
      <c r="E4913">
        <f t="array" ref="E4913">IF(ISLOGICAL(D4913),"",FREQUENCY(IF('Data Transformation'!$B$425:$B$8425='Bin Analysis'!$B4899,'Data Transformation'!$G$425:$G$8425),D4913))</f>
        <v>2001</v>
      </c>
      <c r="F4913">
        <f t="shared" si="612"/>
        <v>0</v>
      </c>
      <c r="G4913">
        <f>Weighting!$H$17</f>
        <v>0</v>
      </c>
      <c r="H4913">
        <f t="array" ref="H4913">FREQUENCY(IF('Data Transformation'!$B$4:$B$8425=B4899,'Data Transformation'!$G$4:$G$8425),'Bin Analysis'!$B4913)</f>
        <v>2073</v>
      </c>
      <c r="I4913">
        <f t="shared" si="613"/>
        <v>0</v>
      </c>
      <c r="J4913">
        <f t="shared" si="614"/>
        <v>0</v>
      </c>
      <c r="K4913">
        <f>J4913*Weighting!$W$17</f>
        <v>0</v>
      </c>
      <c r="M4913" s="14"/>
    </row>
    <row r="4914" spans="1:25" x14ac:dyDescent="0.55000000000000004">
      <c r="A4914" s="32" t="str">
        <f>IF(Weighting!$P$18&gt;0,B4914,"")</f>
        <v/>
      </c>
      <c r="B4914" t="e">
        <f>Weighting!$C$18</f>
        <v>#DIV/0!</v>
      </c>
      <c r="C4914" t="e">
        <f>Weighting!$F$18</f>
        <v>#NUM!</v>
      </c>
      <c r="D4914" t="e">
        <f>IF(C4914=1,'Data Transformation'!$G$3+0.5*'Data Transformation'!$W$25,IF(C4915=1,D4915-'Data Transformation'!$W$25,FALSE))</f>
        <v>#NUM!</v>
      </c>
      <c r="E4914">
        <f t="array" ref="E4914">IF(ISLOGICAL(D4914),"",FREQUENCY(IF('Data Transformation'!$B$425:$B$8425='Bin Analysis'!$B4899,'Data Transformation'!$G$425:$G$8425),D4914))</f>
        <v>2001</v>
      </c>
      <c r="F4914">
        <f t="shared" si="612"/>
        <v>0</v>
      </c>
      <c r="G4914">
        <f>Weighting!$H$18</f>
        <v>0</v>
      </c>
      <c r="H4914">
        <f t="array" ref="H4914">FREQUENCY(IF('Data Transformation'!$B$4:$B$8425=B4899,'Data Transformation'!$G$4:$G$8425),'Bin Analysis'!$B4914)</f>
        <v>2073</v>
      </c>
      <c r="I4914">
        <f t="shared" si="613"/>
        <v>0</v>
      </c>
      <c r="J4914">
        <f t="shared" si="614"/>
        <v>0</v>
      </c>
      <c r="K4914">
        <f>J4914*Weighting!$W$18</f>
        <v>0</v>
      </c>
      <c r="M4914" s="14"/>
    </row>
    <row r="4915" spans="1:25" x14ac:dyDescent="0.55000000000000004">
      <c r="A4915" s="32" t="str">
        <f>IF(Weighting!$P$19&gt;0,B4915,"")</f>
        <v/>
      </c>
      <c r="B4915" t="e">
        <f>Weighting!$C$19</f>
        <v>#DIV/0!</v>
      </c>
      <c r="C4915" t="e">
        <f>Weighting!$F$19</f>
        <v>#NUM!</v>
      </c>
      <c r="D4915" t="e">
        <f>IF(C4915=1,'Data Transformation'!$G$3+0.5*'Data Transformation'!$W$25,IF(C4916=1,D4916-'Data Transformation'!$W$25,FALSE))</f>
        <v>#NUM!</v>
      </c>
      <c r="E4915">
        <f t="array" ref="E4915">IF(ISLOGICAL(D4915),"",FREQUENCY(IF('Data Transformation'!$B$425:$B$8425='Bin Analysis'!$B4899,'Data Transformation'!$G$425:$G$8425),D4915))</f>
        <v>2001</v>
      </c>
      <c r="F4915">
        <f t="shared" si="612"/>
        <v>0</v>
      </c>
      <c r="G4915">
        <f>Weighting!$H$19</f>
        <v>0</v>
      </c>
      <c r="H4915">
        <f t="array" ref="H4915">FREQUENCY(IF('Data Transformation'!$B$4:$B$8425=B4899,'Data Transformation'!$G$4:$G$8425),'Bin Analysis'!$B4915)</f>
        <v>2073</v>
      </c>
      <c r="I4915">
        <f t="shared" si="613"/>
        <v>0</v>
      </c>
      <c r="J4915">
        <f t="shared" si="614"/>
        <v>0</v>
      </c>
      <c r="K4915">
        <f>J4915*Weighting!$W$19</f>
        <v>0</v>
      </c>
      <c r="M4915" s="14"/>
    </row>
    <row r="4916" spans="1:25" x14ac:dyDescent="0.55000000000000004">
      <c r="A4916" s="32" t="str">
        <f>IF(Weighting!$P$20&gt;0,B4916,"")</f>
        <v/>
      </c>
      <c r="B4916" t="e">
        <f>Weighting!$C$20</f>
        <v>#DIV/0!</v>
      </c>
      <c r="C4916" t="e">
        <f>Weighting!$F$20</f>
        <v>#NUM!</v>
      </c>
      <c r="D4916" t="e">
        <f>IF(C4916=1,'Data Transformation'!$G$3+0.5*'Data Transformation'!$W$25,IF(C4917=1,D4917-'Data Transformation'!$W$25,FALSE))</f>
        <v>#NUM!</v>
      </c>
      <c r="E4916">
        <f t="array" ref="E4916">IF(ISLOGICAL(D4916),"",FREQUENCY(IF('Data Transformation'!$B$425:$B$8425='Bin Analysis'!$B4899,'Data Transformation'!$G$425:$G$8425),D4916))</f>
        <v>2001</v>
      </c>
      <c r="F4916">
        <f t="shared" si="612"/>
        <v>0</v>
      </c>
      <c r="G4916">
        <f>Weighting!$H$20</f>
        <v>0</v>
      </c>
      <c r="H4916">
        <f t="array" ref="H4916">FREQUENCY(IF('Data Transformation'!$B$4:$B$8425=B4899,'Data Transformation'!$G$4:$G$8425),'Bin Analysis'!$B4916)</f>
        <v>2073</v>
      </c>
      <c r="I4916">
        <f t="shared" si="613"/>
        <v>0</v>
      </c>
      <c r="J4916">
        <f t="shared" si="614"/>
        <v>0</v>
      </c>
      <c r="K4916">
        <f>J4916*Weighting!$W$20</f>
        <v>0</v>
      </c>
      <c r="M4916" s="14"/>
    </row>
    <row r="4917" spans="1:25" x14ac:dyDescent="0.55000000000000004">
      <c r="A4917" s="32" t="str">
        <f>IF(Weighting!$P$21&gt;0,B4917,"")</f>
        <v/>
      </c>
      <c r="B4917" t="e">
        <f>Weighting!$C$21</f>
        <v>#DIV/0!</v>
      </c>
      <c r="C4917" t="e">
        <f>Weighting!$F$21</f>
        <v>#NUM!</v>
      </c>
      <c r="D4917" t="e">
        <f>IF(C4917=1,'Data Transformation'!$G$3+0.5*'Data Transformation'!$W$25,IF(C4918=1,D4918-'Data Transformation'!$W$25,FALSE))</f>
        <v>#NUM!</v>
      </c>
      <c r="E4917">
        <f t="array" ref="E4917">IF(ISLOGICAL(D4917),"",FREQUENCY(IF('Data Transformation'!$B$425:$B$8425='Bin Analysis'!$B4899,'Data Transformation'!$G$425:$G$8425),D4917))</f>
        <v>2001</v>
      </c>
      <c r="F4917">
        <f t="shared" si="612"/>
        <v>0</v>
      </c>
      <c r="G4917">
        <f>Weighting!$H$21</f>
        <v>0</v>
      </c>
      <c r="H4917">
        <f t="array" ref="H4917">FREQUENCY(IF('Data Transformation'!$B$4:$B$8425=B4899,'Data Transformation'!$G$4:$G$8425),'Bin Analysis'!$B4917)</f>
        <v>2073</v>
      </c>
      <c r="I4917">
        <f t="shared" si="613"/>
        <v>0</v>
      </c>
      <c r="J4917">
        <f t="shared" si="614"/>
        <v>0</v>
      </c>
      <c r="K4917">
        <f>J4917*Weighting!$W$21</f>
        <v>0</v>
      </c>
      <c r="M4917" s="14"/>
    </row>
    <row r="4918" spans="1:25" x14ac:dyDescent="0.55000000000000004">
      <c r="A4918" s="32" t="str">
        <f>IF(Weighting!$P$22&gt;0,B4918,"")</f>
        <v/>
      </c>
      <c r="B4918" t="e">
        <f>Weighting!$C$22</f>
        <v>#DIV/0!</v>
      </c>
      <c r="C4918" t="e">
        <f>Weighting!$F$22</f>
        <v>#NUM!</v>
      </c>
      <c r="D4918" t="e">
        <f>IF(C4918=1,'Data Transformation'!$G$3+0.5*'Data Transformation'!$W$25,IF(C4919=1,D4919-'Data Transformation'!$W$25,FALSE))</f>
        <v>#NUM!</v>
      </c>
      <c r="E4918">
        <f t="array" ref="E4918">IF(ISLOGICAL(D4918),"",FREQUENCY(IF('Data Transformation'!$B$425:$B$8425='Bin Analysis'!$B4899,'Data Transformation'!$G$425:$G$8425),D4918))</f>
        <v>2001</v>
      </c>
      <c r="F4918">
        <f t="shared" si="612"/>
        <v>0</v>
      </c>
      <c r="G4918">
        <f>Weighting!$H$22</f>
        <v>0</v>
      </c>
      <c r="H4918">
        <f t="array" ref="H4918">FREQUENCY(IF('Data Transformation'!$B$4:$B$8425=B4899,'Data Transformation'!$G$4:$G$8425),'Bin Analysis'!$B4918)</f>
        <v>2073</v>
      </c>
      <c r="I4918">
        <f t="shared" si="613"/>
        <v>0</v>
      </c>
      <c r="J4918">
        <f t="shared" si="614"/>
        <v>0</v>
      </c>
      <c r="K4918">
        <f>J4918*Weighting!$W$22</f>
        <v>0</v>
      </c>
      <c r="M4918" s="14"/>
    </row>
    <row r="4919" spans="1:25" x14ac:dyDescent="0.55000000000000004">
      <c r="A4919" s="32" t="str">
        <f>IF(Weighting!$P$23&gt;0,B4919,"")</f>
        <v/>
      </c>
      <c r="B4919" t="e">
        <f>Weighting!$C$23</f>
        <v>#DIV/0!</v>
      </c>
      <c r="C4919" t="e">
        <f>Weighting!$F$23</f>
        <v>#NUM!</v>
      </c>
      <c r="D4919" t="e">
        <f>IF(C4919=1,'Data Transformation'!$G$3+0.5*'Data Transformation'!$W$25,IF(C4920=1,D4920-'Data Transformation'!$W$25,FALSE))</f>
        <v>#NUM!</v>
      </c>
      <c r="E4919">
        <f t="array" ref="E4919">IF(ISLOGICAL(D4919),"",FREQUENCY(IF('Data Transformation'!$B$425:$B$8425='Bin Analysis'!$B4899,'Data Transformation'!$G$425:$G$8425),D4919))</f>
        <v>2001</v>
      </c>
      <c r="F4919">
        <f t="shared" si="612"/>
        <v>0</v>
      </c>
      <c r="G4919">
        <f>Weighting!$H$23</f>
        <v>0</v>
      </c>
      <c r="H4919">
        <f t="array" ref="H4919">FREQUENCY(IF('Data Transformation'!$B$4:$B$8425=B4899,'Data Transformation'!$G$4:$G$8425),'Bin Analysis'!$B4919)</f>
        <v>2073</v>
      </c>
      <c r="I4919">
        <f t="shared" si="613"/>
        <v>0</v>
      </c>
      <c r="J4919">
        <f t="shared" si="614"/>
        <v>0</v>
      </c>
      <c r="K4919">
        <f>J4919*Weighting!$W$23</f>
        <v>0</v>
      </c>
      <c r="M4919" s="14"/>
    </row>
    <row r="4920" spans="1:25" x14ac:dyDescent="0.55000000000000004">
      <c r="A4920" s="32" t="str">
        <f>IF(Weighting!$P$24&gt;0,B4920,"")</f>
        <v/>
      </c>
      <c r="B4920" t="e">
        <f>Weighting!$C$24</f>
        <v>#DIV/0!</v>
      </c>
      <c r="C4920" t="e">
        <f>Weighting!$F$24</f>
        <v>#NUM!</v>
      </c>
      <c r="D4920" t="e">
        <f>IF(C4920=1,'Data Transformation'!$G$3+0.5*'Data Transformation'!$W$25,IF(C4921=1,D4921-'Data Transformation'!$W$25,FALSE))</f>
        <v>#NUM!</v>
      </c>
      <c r="E4920">
        <f t="array" ref="E4920">IF(ISLOGICAL(D4920),"",FREQUENCY(IF('Data Transformation'!$B$425:$B$8425='Bin Analysis'!$B4899,'Data Transformation'!$G$425:$G$8425),D4920))</f>
        <v>2001</v>
      </c>
      <c r="F4920">
        <f t="shared" si="612"/>
        <v>0</v>
      </c>
      <c r="G4920">
        <f>Weighting!$H$24</f>
        <v>0</v>
      </c>
      <c r="H4920">
        <f t="array" ref="H4920">FREQUENCY(IF('Data Transformation'!$B$4:$B$8425=B4899,'Data Transformation'!$G$4:$G$8425),'Bin Analysis'!$B4920)</f>
        <v>2073</v>
      </c>
      <c r="I4920">
        <f t="shared" si="613"/>
        <v>0</v>
      </c>
      <c r="J4920">
        <f t="shared" si="614"/>
        <v>0</v>
      </c>
      <c r="K4920">
        <f>J4920*Weighting!$W$24</f>
        <v>0</v>
      </c>
      <c r="M4920" s="14"/>
    </row>
    <row r="4921" spans="1:25" x14ac:dyDescent="0.55000000000000004">
      <c r="A4921" s="32" t="str">
        <f>IF(Weighting!$P$25&gt;0,B4921,"")</f>
        <v/>
      </c>
      <c r="B4921" t="e">
        <f>Weighting!$C$25</f>
        <v>#DIV/0!</v>
      </c>
      <c r="C4921" t="e">
        <f>Weighting!$F$25</f>
        <v>#NUM!</v>
      </c>
      <c r="D4921" t="e">
        <f>IF(C4921=1,'Data Transformation'!$G$3+0.5*'Data Transformation'!$W$25,IF(C4922=1,D4922-'Data Transformation'!$W$25,FALSE))</f>
        <v>#NUM!</v>
      </c>
      <c r="E4921">
        <f t="array" ref="E4921">IF(ISLOGICAL(D4921),"",FREQUENCY(IF('Data Transformation'!$B$425:$B$8425='Bin Analysis'!$B4899,'Data Transformation'!$G$425:$G$8425),D4921))</f>
        <v>2001</v>
      </c>
      <c r="F4921">
        <f t="shared" si="612"/>
        <v>0</v>
      </c>
      <c r="G4921">
        <f>Weighting!$H$25</f>
        <v>0</v>
      </c>
      <c r="H4921">
        <f t="array" ref="H4921">FREQUENCY(IF('Data Transformation'!$B$4:$B$8425=B4899,'Data Transformation'!$G$4:$G$8425),'Bin Analysis'!$B4921)</f>
        <v>2073</v>
      </c>
      <c r="I4921">
        <f t="shared" si="613"/>
        <v>0</v>
      </c>
      <c r="J4921">
        <f t="shared" si="614"/>
        <v>0</v>
      </c>
      <c r="K4921">
        <f>J4921*Weighting!$W$25</f>
        <v>0</v>
      </c>
      <c r="M4921" s="14"/>
    </row>
    <row r="4922" spans="1:25" x14ac:dyDescent="0.55000000000000004">
      <c r="N4922" s="57"/>
      <c r="O4922"/>
      <c r="P4922"/>
      <c r="Q4922"/>
      <c r="R4922"/>
    </row>
    <row r="4923" spans="1:25" ht="23.35" x14ac:dyDescent="0.8">
      <c r="A4923" s="21" t="s">
        <v>0</v>
      </c>
      <c r="B4923" s="21" t="str">
        <f>IFERROR(VLOOKUP(C4923,'Data Transformation'!$L$6:$M$426,2,FALSE),"")</f>
        <v/>
      </c>
      <c r="C4923" s="21">
        <f>C4899+1</f>
        <v>205</v>
      </c>
      <c r="D4923" s="21"/>
      <c r="E4923" s="21"/>
      <c r="F4923" s="21"/>
      <c r="G4923" s="21"/>
      <c r="H4923" s="22"/>
      <c r="I4923" s="22"/>
      <c r="J4923" s="22"/>
      <c r="K4923" s="21"/>
      <c r="L4923" s="21" t="str">
        <f>B4923</f>
        <v/>
      </c>
      <c r="M4923" s="23" t="e">
        <f>INDEX('Data Transformation'!$O$4:$O$424,MATCH($B4923,'Data Transformation'!$M$4:$M$424,0),MATCH($M$2,'Data Transformation'!$O$3,0))</f>
        <v>#N/A</v>
      </c>
      <c r="N4923" s="27" t="e">
        <f>IF('Input and Summary Results'!$J$16="minimum",'Bin Analysis'!X4924/(M4923-1),'Bin Analysis'!Y4923/('Bin Analysis'!M4923-1))</f>
        <v>#N/A</v>
      </c>
      <c r="O4923" s="27" t="e">
        <f>IF(M4923=FALSE,NA(),(VLOOKUP(1,C4926:K4945,4,FALSE))/(M4923-1))</f>
        <v>#N/A</v>
      </c>
      <c r="P4923" s="27" t="e">
        <f>IF(M4923=FALSE,NA(),SUM(J4926:J4945)/Weighting!$S$5)</f>
        <v>#N/A</v>
      </c>
      <c r="Q4923" s="27" t="e">
        <f>IF(M4923=FALSE,NA(),SUM(K4926:K4945)/Weighting!$S$6)</f>
        <v>#N/A</v>
      </c>
      <c r="R4923" s="27" t="e">
        <f>IF(M4923=FALSE,NA(),(VLOOKUP(1,G4926:K4945,3,FALSE))/(M4923-1))</f>
        <v>#N/A</v>
      </c>
      <c r="S4923" s="22" t="e">
        <f>IF(M4923=FALSE,NA(),IF(SUM(J4926:J4945)=2,"yes","no"))</f>
        <v>#N/A</v>
      </c>
      <c r="X4923" s="2" cm="2">
        <f t="array" ref="X4923:X4924">FREQUENCY(IF('Data Transformation'!$B$425:$B$6424='Bin Analysis'!L4923,'Data Transformation'!$G$425:$G$6424),'Data Transformation'!$U$11)</f>
        <v>0</v>
      </c>
      <c r="Y4923" s="2" cm="2">
        <f t="array" ref="Y4923:Y4924">FREQUENCY(IF('Data Transformation'!$B$425:$B$6424='Bin Analysis'!L4923,'Data Transformation'!$G$425:$G$6424),'Data Transformation'!$U$12)</f>
        <v>0</v>
      </c>
    </row>
    <row r="4924" spans="1:25" x14ac:dyDescent="0.55000000000000004">
      <c r="A4924" s="14" t="s">
        <v>67</v>
      </c>
      <c r="B4924" t="s">
        <v>47</v>
      </c>
      <c r="C4924" t="s">
        <v>5</v>
      </c>
      <c r="D4924" t="s">
        <v>100</v>
      </c>
      <c r="E4924" t="s">
        <v>101</v>
      </c>
      <c r="F4924" t="s">
        <v>102</v>
      </c>
      <c r="G4924" t="s">
        <v>70</v>
      </c>
      <c r="H4924" t="s">
        <v>31</v>
      </c>
      <c r="I4924" t="s">
        <v>32</v>
      </c>
      <c r="J4924" t="s">
        <v>46</v>
      </c>
      <c r="K4924" s="14" t="s">
        <v>45</v>
      </c>
      <c r="M4924" s="14"/>
      <c r="X4924" s="2">
        <v>0</v>
      </c>
      <c r="Y4924" s="2">
        <v>0</v>
      </c>
    </row>
    <row r="4925" spans="1:25" x14ac:dyDescent="0.55000000000000004">
      <c r="A4925" s="32"/>
      <c r="D4925" t="e">
        <f>IF(C4925=1,'Data Transformation'!$G$3+0.5*'Data Transformation'!$W$25,IF(C4926=1,D4926-'Data Transformation'!$W$25,FALSE))</f>
        <v>#NUM!</v>
      </c>
      <c r="E4925">
        <f t="array" ref="E4925">IF(ISLOGICAL(D4925),"",FREQUENCY(IF('Data Transformation'!$B$425:$B$8425='Bin Analysis'!$B4923,'Data Transformation'!$G$425:$G$8425),D4925))</f>
        <v>2001</v>
      </c>
      <c r="F4925" t="e">
        <f>IF(ISLOGICAL(D4925),"",E4925-E4924)</f>
        <v>#VALUE!</v>
      </c>
      <c r="M4925" s="14"/>
    </row>
    <row r="4926" spans="1:25" x14ac:dyDescent="0.55000000000000004">
      <c r="A4926" s="32" t="e">
        <f>IF(Weighting!$P$6&gt;0,B4926,"")</f>
        <v>#NUM!</v>
      </c>
      <c r="B4926" t="e">
        <f>Weighting!$C$6</f>
        <v>#DIV/0!</v>
      </c>
      <c r="C4926" t="e">
        <f>Weighting!$F$6</f>
        <v>#NUM!</v>
      </c>
      <c r="D4926" t="e">
        <f>IF(C4926=1,'Data Transformation'!$G$3+0.5*'Data Transformation'!$W$25,IF(C4927=1,D4927-'Data Transformation'!$W$25,FALSE))</f>
        <v>#NUM!</v>
      </c>
      <c r="E4926">
        <f t="array" ref="E4926">IF(ISLOGICAL(D4926),"",FREQUENCY(IF('Data Transformation'!$B$425:$B$8425='Bin Analysis'!$B4923,'Data Transformation'!$G$425:$G$8425),D4926))</f>
        <v>2001</v>
      </c>
      <c r="F4926">
        <f>IF(ISLOGICAL(D4926),"",E4926-E4925)</f>
        <v>0</v>
      </c>
      <c r="G4926">
        <f>Weighting!$H$6</f>
        <v>1</v>
      </c>
      <c r="H4926">
        <f t="array" ref="H4926">FREQUENCY(IF('Data Transformation'!$B$4:$B$8425=B4923,'Data Transformation'!$G$4:$G$8425),'Bin Analysis'!$B4926)</f>
        <v>2073</v>
      </c>
      <c r="I4926">
        <f>H4926-H4925</f>
        <v>2073</v>
      </c>
      <c r="J4926">
        <f>IF(I4926=0,0,1)</f>
        <v>1</v>
      </c>
      <c r="K4926" t="e">
        <f>J4926*Weighting!$W$6</f>
        <v>#NUM!</v>
      </c>
      <c r="M4926" s="14"/>
    </row>
    <row r="4927" spans="1:25" x14ac:dyDescent="0.55000000000000004">
      <c r="A4927" s="32" t="str">
        <f>IF(Weighting!$P$7&gt;0,B4927,"")</f>
        <v/>
      </c>
      <c r="B4927" t="e">
        <f>Weighting!$C$7</f>
        <v>#DIV/0!</v>
      </c>
      <c r="C4927" t="e">
        <f>Weighting!$F$7</f>
        <v>#NUM!</v>
      </c>
      <c r="D4927" t="e">
        <f>IF(C4927=1,'Data Transformation'!$G$3+0.5*'Data Transformation'!$W$25,IF(C4928=1,D4928-'Data Transformation'!$W$25,FALSE))</f>
        <v>#NUM!</v>
      </c>
      <c r="E4927">
        <f t="array" ref="E4927">IF(ISLOGICAL(D4927),"",FREQUENCY(IF('Data Transformation'!$B$425:$B$8425='Bin Analysis'!$B4923,'Data Transformation'!$G$425:$G$8425),D4927))</f>
        <v>2001</v>
      </c>
      <c r="F4927">
        <f t="shared" ref="F4927:F4945" si="615">IF(ISLOGICAL(D4927),"",E4927-E4926)</f>
        <v>0</v>
      </c>
      <c r="G4927">
        <f>Weighting!$H$7</f>
        <v>0</v>
      </c>
      <c r="H4927">
        <f t="array" ref="H4927">FREQUENCY(IF('Data Transformation'!$B$4:$B$8425=B4923,'Data Transformation'!$G$4:$G$8425),'Bin Analysis'!$B4927)</f>
        <v>2073</v>
      </c>
      <c r="I4927">
        <f t="shared" ref="I4927:I4945" si="616">H4927-H4926</f>
        <v>0</v>
      </c>
      <c r="J4927">
        <f>IF(I4927=0,0,1)</f>
        <v>0</v>
      </c>
      <c r="K4927">
        <f>J4927*Weighting!$W$7</f>
        <v>0</v>
      </c>
      <c r="M4927" s="14"/>
    </row>
    <row r="4928" spans="1:25" x14ac:dyDescent="0.55000000000000004">
      <c r="A4928" s="32" t="str">
        <f>IF(Weighting!$P$8&gt;0,B4928,"")</f>
        <v/>
      </c>
      <c r="B4928" t="e">
        <f>Weighting!$C$8</f>
        <v>#DIV/0!</v>
      </c>
      <c r="C4928" t="e">
        <f>Weighting!$F$8</f>
        <v>#NUM!</v>
      </c>
      <c r="D4928" t="e">
        <f>IF(C4928=1,'Data Transformation'!$G$3+0.5*'Data Transformation'!$W$25,IF(C4929=1,D4929-'Data Transformation'!$W$25,FALSE))</f>
        <v>#NUM!</v>
      </c>
      <c r="E4928">
        <f t="array" ref="E4928">IF(ISLOGICAL(D4928),"",FREQUENCY(IF('Data Transformation'!$B$425:$B$8425='Bin Analysis'!$B4923,'Data Transformation'!$G$425:$G$8425),D4928))</f>
        <v>2001</v>
      </c>
      <c r="F4928">
        <f t="shared" si="615"/>
        <v>0</v>
      </c>
      <c r="G4928">
        <f>Weighting!$H$8</f>
        <v>0</v>
      </c>
      <c r="H4928">
        <f t="array" ref="H4928">FREQUENCY(IF('Data Transformation'!$B$4:$B$8425=B4923,'Data Transformation'!$G$4:$G$8425),'Bin Analysis'!$B4928)</f>
        <v>2073</v>
      </c>
      <c r="I4928">
        <f t="shared" si="616"/>
        <v>0</v>
      </c>
      <c r="J4928">
        <f t="shared" ref="J4928:J4945" si="617">IF(I4928=0,0,1)</f>
        <v>0</v>
      </c>
      <c r="K4928">
        <f>J4928*Weighting!$W$8</f>
        <v>0</v>
      </c>
      <c r="M4928" s="14"/>
    </row>
    <row r="4929" spans="1:13" x14ac:dyDescent="0.55000000000000004">
      <c r="A4929" s="32" t="str">
        <f>IF(Weighting!$P$9&gt;0,B4929,"")</f>
        <v/>
      </c>
      <c r="B4929" s="50" t="e">
        <f>Weighting!$C$9</f>
        <v>#DIV/0!</v>
      </c>
      <c r="C4929" t="e">
        <f>Weighting!$F$9</f>
        <v>#NUM!</v>
      </c>
      <c r="D4929" t="e">
        <f>IF(C4929=1,'Data Transformation'!$G$3+0.5*'Data Transformation'!$W$25,IF(C4930=1,D4930-'Data Transformation'!$W$25,FALSE))</f>
        <v>#NUM!</v>
      </c>
      <c r="E4929">
        <f t="array" ref="E4929">IF(ISLOGICAL(D4929),"",FREQUENCY(IF('Data Transformation'!$B$425:$B$8425='Bin Analysis'!$B4923,'Data Transformation'!$G$425:$G$8425),D4929))</f>
        <v>2001</v>
      </c>
      <c r="F4929">
        <f t="shared" si="615"/>
        <v>0</v>
      </c>
      <c r="G4929">
        <f>Weighting!$H$9</f>
        <v>0</v>
      </c>
      <c r="H4929">
        <f t="array" ref="H4929">FREQUENCY(IF('Data Transformation'!$B$4:$B$8425=B4923,'Data Transformation'!$G$4:$G$8425),'Bin Analysis'!$B4929)</f>
        <v>2073</v>
      </c>
      <c r="I4929">
        <f t="shared" si="616"/>
        <v>0</v>
      </c>
      <c r="J4929">
        <f t="shared" si="617"/>
        <v>0</v>
      </c>
      <c r="K4929">
        <f>J4929*Weighting!$W$9</f>
        <v>0</v>
      </c>
      <c r="M4929" s="14"/>
    </row>
    <row r="4930" spans="1:13" x14ac:dyDescent="0.55000000000000004">
      <c r="A4930" s="32" t="str">
        <f>IF(Weighting!$P$10&gt;0,B4930,"")</f>
        <v/>
      </c>
      <c r="B4930" t="e">
        <f>Weighting!$C$10</f>
        <v>#DIV/0!</v>
      </c>
      <c r="C4930" t="e">
        <f>Weighting!$F$10</f>
        <v>#NUM!</v>
      </c>
      <c r="D4930" t="e">
        <f>IF(C4930=1,'Data Transformation'!$G$3+0.5*'Data Transformation'!$W$25,IF(C4931=1,D4931-'Data Transformation'!$W$25,FALSE))</f>
        <v>#NUM!</v>
      </c>
      <c r="E4930">
        <f t="array" ref="E4930">IF(ISLOGICAL(D4930),"",FREQUENCY(IF('Data Transformation'!$B$425:$B$8425='Bin Analysis'!$B4923,'Data Transformation'!$G$425:$G$8425),D4930))</f>
        <v>2001</v>
      </c>
      <c r="F4930">
        <f t="shared" si="615"/>
        <v>0</v>
      </c>
      <c r="G4930">
        <f>Weighting!$H$10</f>
        <v>0</v>
      </c>
      <c r="H4930">
        <f t="array" ref="H4930">FREQUENCY(IF('Data Transformation'!$B$4:$B$8425=B4923,'Data Transformation'!$G$4:$G$8425),'Bin Analysis'!$B4930)</f>
        <v>2073</v>
      </c>
      <c r="I4930">
        <f t="shared" si="616"/>
        <v>0</v>
      </c>
      <c r="J4930">
        <f t="shared" si="617"/>
        <v>0</v>
      </c>
      <c r="K4930">
        <f>J4930*Weighting!$W$10</f>
        <v>0</v>
      </c>
      <c r="M4930" s="14"/>
    </row>
    <row r="4931" spans="1:13" x14ac:dyDescent="0.55000000000000004">
      <c r="A4931" s="32" t="str">
        <f>IF(Weighting!$P$11&gt;0,B4931,"")</f>
        <v/>
      </c>
      <c r="B4931" t="e">
        <f>Weighting!$C$11</f>
        <v>#DIV/0!</v>
      </c>
      <c r="C4931" t="e">
        <f>Weighting!$F$11</f>
        <v>#NUM!</v>
      </c>
      <c r="D4931" t="e">
        <f>IF(C4931=1,'Data Transformation'!$G$3+0.5*'Data Transformation'!$W$25,IF(C4932=1,D4932-'Data Transformation'!$W$25,FALSE))</f>
        <v>#NUM!</v>
      </c>
      <c r="E4931">
        <f t="array" ref="E4931">IF(ISLOGICAL(D4931),"",FREQUENCY(IF('Data Transformation'!$B$425:$B$8425='Bin Analysis'!$B4923,'Data Transformation'!$G$425:$G$8425),D4931))</f>
        <v>2001</v>
      </c>
      <c r="F4931">
        <f t="shared" si="615"/>
        <v>0</v>
      </c>
      <c r="G4931">
        <f>Weighting!$H$11</f>
        <v>0</v>
      </c>
      <c r="H4931">
        <f t="array" ref="H4931">FREQUENCY(IF('Data Transformation'!$B$4:$B$8425=B4923,'Data Transformation'!$G$4:$G$8425),'Bin Analysis'!$B4931)</f>
        <v>2073</v>
      </c>
      <c r="I4931">
        <f t="shared" si="616"/>
        <v>0</v>
      </c>
      <c r="J4931">
        <f t="shared" si="617"/>
        <v>0</v>
      </c>
      <c r="K4931">
        <f>J4931*Weighting!$W$11</f>
        <v>0</v>
      </c>
      <c r="M4931" s="14"/>
    </row>
    <row r="4932" spans="1:13" x14ac:dyDescent="0.55000000000000004">
      <c r="A4932" s="32" t="str">
        <f>IF(Weighting!$P$12&gt;0,B4932,"")</f>
        <v/>
      </c>
      <c r="B4932" t="e">
        <f>Weighting!$C$12</f>
        <v>#DIV/0!</v>
      </c>
      <c r="C4932" t="e">
        <f>Weighting!$F$12</f>
        <v>#NUM!</v>
      </c>
      <c r="D4932" t="e">
        <f>IF(C4932=1,'Data Transformation'!$G$3+0.5*'Data Transformation'!$W$25,IF(C4933=1,D4933-'Data Transformation'!$W$25,FALSE))</f>
        <v>#NUM!</v>
      </c>
      <c r="E4932">
        <f t="array" ref="E4932">IF(ISLOGICAL(D4932),"",FREQUENCY(IF('Data Transformation'!$B$425:$B$8425='Bin Analysis'!$B4923,'Data Transformation'!$G$425:$G$8425),D4932))</f>
        <v>2001</v>
      </c>
      <c r="F4932">
        <f t="shared" si="615"/>
        <v>0</v>
      </c>
      <c r="G4932">
        <f>Weighting!$H$12</f>
        <v>0</v>
      </c>
      <c r="H4932">
        <f t="array" ref="H4932">FREQUENCY(IF('Data Transformation'!$B$4:$B$8425=B4923,'Data Transformation'!$G$4:$G$8425),'Bin Analysis'!$B4932)</f>
        <v>2073</v>
      </c>
      <c r="I4932">
        <f t="shared" si="616"/>
        <v>0</v>
      </c>
      <c r="J4932">
        <f t="shared" si="617"/>
        <v>0</v>
      </c>
      <c r="K4932">
        <f>J4932*Weighting!$W$12</f>
        <v>0</v>
      </c>
      <c r="M4932" s="14"/>
    </row>
    <row r="4933" spans="1:13" x14ac:dyDescent="0.55000000000000004">
      <c r="A4933" s="32" t="str">
        <f>IF(Weighting!$P$13&gt;0,B4933,"")</f>
        <v/>
      </c>
      <c r="B4933" t="e">
        <f>Weighting!$C$13</f>
        <v>#DIV/0!</v>
      </c>
      <c r="C4933" t="e">
        <f>Weighting!$F$13</f>
        <v>#NUM!</v>
      </c>
      <c r="D4933" t="e">
        <f>IF(C4933=1,'Data Transformation'!$G$3+0.5*'Data Transformation'!$W$25,IF(C4934=1,D4934-'Data Transformation'!$W$25,FALSE))</f>
        <v>#NUM!</v>
      </c>
      <c r="E4933">
        <f t="array" ref="E4933">IF(ISLOGICAL(D4933),"",FREQUENCY(IF('Data Transformation'!$B$425:$B$8425='Bin Analysis'!$B4923,'Data Transformation'!$G$425:$G$8425),D4933))</f>
        <v>2001</v>
      </c>
      <c r="F4933">
        <f t="shared" si="615"/>
        <v>0</v>
      </c>
      <c r="G4933">
        <f>Weighting!$H$13</f>
        <v>0</v>
      </c>
      <c r="H4933">
        <f t="array" ref="H4933">FREQUENCY(IF('Data Transformation'!$B$4:$B$8425=B4923,'Data Transformation'!$G$4:$G$8425),'Bin Analysis'!$B4933)</f>
        <v>2073</v>
      </c>
      <c r="I4933">
        <f t="shared" si="616"/>
        <v>0</v>
      </c>
      <c r="J4933">
        <f t="shared" si="617"/>
        <v>0</v>
      </c>
      <c r="K4933">
        <f>J4933*Weighting!$W$13</f>
        <v>0</v>
      </c>
      <c r="M4933" s="14"/>
    </row>
    <row r="4934" spans="1:13" x14ac:dyDescent="0.55000000000000004">
      <c r="A4934" s="32" t="str">
        <f>IF(Weighting!$P$14&gt;0,B4934,"")</f>
        <v/>
      </c>
      <c r="B4934" t="e">
        <f>Weighting!$C$14</f>
        <v>#DIV/0!</v>
      </c>
      <c r="C4934" t="e">
        <f>Weighting!$F$14</f>
        <v>#NUM!</v>
      </c>
      <c r="D4934" t="e">
        <f>IF(C4934=1,'Data Transformation'!$G$3+0.5*'Data Transformation'!$W$25,IF(C4935=1,D4935-'Data Transformation'!$W$25,FALSE))</f>
        <v>#NUM!</v>
      </c>
      <c r="E4934">
        <f t="array" ref="E4934">IF(ISLOGICAL(D4934),"",FREQUENCY(IF('Data Transformation'!$B$425:$B$8425='Bin Analysis'!$B4923,'Data Transformation'!$G$425:$G$8425),D4934))</f>
        <v>2001</v>
      </c>
      <c r="F4934">
        <f t="shared" si="615"/>
        <v>0</v>
      </c>
      <c r="G4934">
        <f>Weighting!$H$14</f>
        <v>0</v>
      </c>
      <c r="H4934">
        <f t="array" ref="H4934">FREQUENCY(IF('Data Transformation'!$B$4:$B$8425=B4923,'Data Transformation'!$G$4:$G$8425),'Bin Analysis'!$B4934)</f>
        <v>2073</v>
      </c>
      <c r="I4934">
        <f t="shared" si="616"/>
        <v>0</v>
      </c>
      <c r="J4934">
        <f t="shared" si="617"/>
        <v>0</v>
      </c>
      <c r="K4934">
        <f>J4934*Weighting!$W$14</f>
        <v>0</v>
      </c>
      <c r="M4934" s="14"/>
    </row>
    <row r="4935" spans="1:13" x14ac:dyDescent="0.55000000000000004">
      <c r="A4935" s="32" t="str">
        <f>IF(Weighting!$P$15&gt;0,B4935,"")</f>
        <v/>
      </c>
      <c r="B4935" t="e">
        <f>Weighting!$C$15</f>
        <v>#DIV/0!</v>
      </c>
      <c r="C4935" t="e">
        <f>Weighting!$F$15</f>
        <v>#NUM!</v>
      </c>
      <c r="D4935" t="e">
        <f>IF(C4935=1,'Data Transformation'!$G$3+0.5*'Data Transformation'!$W$25,IF(C4936=1,D4936-'Data Transformation'!$W$25,FALSE))</f>
        <v>#NUM!</v>
      </c>
      <c r="E4935">
        <f t="array" ref="E4935">IF(ISLOGICAL(D4935),"",FREQUENCY(IF('Data Transformation'!$B$425:$B$8425='Bin Analysis'!$B4923,'Data Transformation'!$G$425:$G$8425),D4935))</f>
        <v>2001</v>
      </c>
      <c r="F4935">
        <f t="shared" si="615"/>
        <v>0</v>
      </c>
      <c r="G4935">
        <f>Weighting!$H$15</f>
        <v>0</v>
      </c>
      <c r="H4935">
        <f t="array" ref="H4935">FREQUENCY(IF('Data Transformation'!$B$4:$B$8425=B4923,'Data Transformation'!$G$4:$G$8425),'Bin Analysis'!$B4935)</f>
        <v>2073</v>
      </c>
      <c r="I4935">
        <f t="shared" si="616"/>
        <v>0</v>
      </c>
      <c r="J4935">
        <f t="shared" si="617"/>
        <v>0</v>
      </c>
      <c r="K4935">
        <f>J4935*Weighting!$W$15</f>
        <v>0</v>
      </c>
      <c r="M4935" s="14"/>
    </row>
    <row r="4936" spans="1:13" x14ac:dyDescent="0.55000000000000004">
      <c r="A4936" s="32" t="str">
        <f>IF(Weighting!$P$16&gt;0,B4936,"")</f>
        <v/>
      </c>
      <c r="B4936" t="e">
        <f>Weighting!$C$16</f>
        <v>#DIV/0!</v>
      </c>
      <c r="C4936" t="e">
        <f>Weighting!$F$16</f>
        <v>#NUM!</v>
      </c>
      <c r="D4936" t="e">
        <f>IF(C4936=1,'Data Transformation'!$G$3+0.5*'Data Transformation'!$W$25,IF(C4937=1,D4937-'Data Transformation'!$W$25,FALSE))</f>
        <v>#NUM!</v>
      </c>
      <c r="E4936">
        <f t="array" ref="E4936">IF(ISLOGICAL(D4936),"",FREQUENCY(IF('Data Transformation'!$B$425:$B$8425='Bin Analysis'!$B4923,'Data Transformation'!$G$425:$G$8425),D4936))</f>
        <v>2001</v>
      </c>
      <c r="F4936">
        <f t="shared" si="615"/>
        <v>0</v>
      </c>
      <c r="G4936">
        <f>Weighting!$H$16</f>
        <v>0</v>
      </c>
      <c r="H4936">
        <f t="array" ref="H4936">FREQUENCY(IF('Data Transformation'!$B$4:$B$8425=B4923,'Data Transformation'!$G$4:$G$8425),'Bin Analysis'!$B4936)</f>
        <v>2073</v>
      </c>
      <c r="I4936">
        <f t="shared" si="616"/>
        <v>0</v>
      </c>
      <c r="J4936">
        <f t="shared" si="617"/>
        <v>0</v>
      </c>
      <c r="K4936">
        <f>J4936*Weighting!$W$16</f>
        <v>0</v>
      </c>
      <c r="M4936" s="14"/>
    </row>
    <row r="4937" spans="1:13" x14ac:dyDescent="0.55000000000000004">
      <c r="A4937" s="32" t="str">
        <f>IF(Weighting!$P$17&gt;0,B4937,"")</f>
        <v/>
      </c>
      <c r="B4937" t="e">
        <f>Weighting!$C$17</f>
        <v>#DIV/0!</v>
      </c>
      <c r="C4937" t="e">
        <f>Weighting!$F$17</f>
        <v>#NUM!</v>
      </c>
      <c r="D4937" t="e">
        <f>IF(C4937=1,'Data Transformation'!$G$3+0.5*'Data Transformation'!$W$25,IF(C4938=1,D4938-'Data Transformation'!$W$25,FALSE))</f>
        <v>#NUM!</v>
      </c>
      <c r="E4937">
        <f t="array" ref="E4937">IF(ISLOGICAL(D4937),"",FREQUENCY(IF('Data Transformation'!$B$425:$B$8425='Bin Analysis'!$B4923,'Data Transformation'!$G$425:$G$8425),D4937))</f>
        <v>2001</v>
      </c>
      <c r="F4937">
        <f t="shared" si="615"/>
        <v>0</v>
      </c>
      <c r="G4937">
        <f>Weighting!$H$17</f>
        <v>0</v>
      </c>
      <c r="H4937">
        <f t="array" ref="H4937">FREQUENCY(IF('Data Transformation'!$B$4:$B$8425=B4923,'Data Transformation'!$G$4:$G$8425),'Bin Analysis'!$B4937)</f>
        <v>2073</v>
      </c>
      <c r="I4937">
        <f t="shared" si="616"/>
        <v>0</v>
      </c>
      <c r="J4937">
        <f t="shared" si="617"/>
        <v>0</v>
      </c>
      <c r="K4937">
        <f>J4937*Weighting!$W$17</f>
        <v>0</v>
      </c>
      <c r="M4937" s="14"/>
    </row>
    <row r="4938" spans="1:13" x14ac:dyDescent="0.55000000000000004">
      <c r="A4938" s="32" t="str">
        <f>IF(Weighting!$P$18&gt;0,B4938,"")</f>
        <v/>
      </c>
      <c r="B4938" t="e">
        <f>Weighting!$C$18</f>
        <v>#DIV/0!</v>
      </c>
      <c r="C4938" t="e">
        <f>Weighting!$F$18</f>
        <v>#NUM!</v>
      </c>
      <c r="D4938" t="e">
        <f>IF(C4938=1,'Data Transformation'!$G$3+0.5*'Data Transformation'!$W$25,IF(C4939=1,D4939-'Data Transformation'!$W$25,FALSE))</f>
        <v>#NUM!</v>
      </c>
      <c r="E4938">
        <f t="array" ref="E4938">IF(ISLOGICAL(D4938),"",FREQUENCY(IF('Data Transformation'!$B$425:$B$8425='Bin Analysis'!$B4923,'Data Transformation'!$G$425:$G$8425),D4938))</f>
        <v>2001</v>
      </c>
      <c r="F4938">
        <f t="shared" si="615"/>
        <v>0</v>
      </c>
      <c r="G4938">
        <f>Weighting!$H$18</f>
        <v>0</v>
      </c>
      <c r="H4938">
        <f t="array" ref="H4938">FREQUENCY(IF('Data Transformation'!$B$4:$B$8425=B4923,'Data Transformation'!$G$4:$G$8425),'Bin Analysis'!$B4938)</f>
        <v>2073</v>
      </c>
      <c r="I4938">
        <f t="shared" si="616"/>
        <v>0</v>
      </c>
      <c r="J4938">
        <f t="shared" si="617"/>
        <v>0</v>
      </c>
      <c r="K4938">
        <f>J4938*Weighting!$W$18</f>
        <v>0</v>
      </c>
      <c r="M4938" s="14"/>
    </row>
    <row r="4939" spans="1:13" x14ac:dyDescent="0.55000000000000004">
      <c r="A4939" s="32" t="str">
        <f>IF(Weighting!$P$19&gt;0,B4939,"")</f>
        <v/>
      </c>
      <c r="B4939" t="e">
        <f>Weighting!$C$19</f>
        <v>#DIV/0!</v>
      </c>
      <c r="C4939" t="e">
        <f>Weighting!$F$19</f>
        <v>#NUM!</v>
      </c>
      <c r="D4939" t="e">
        <f>IF(C4939=1,'Data Transformation'!$G$3+0.5*'Data Transformation'!$W$25,IF(C4940=1,D4940-'Data Transformation'!$W$25,FALSE))</f>
        <v>#NUM!</v>
      </c>
      <c r="E4939">
        <f t="array" ref="E4939">IF(ISLOGICAL(D4939),"",FREQUENCY(IF('Data Transformation'!$B$425:$B$8425='Bin Analysis'!$B4923,'Data Transformation'!$G$425:$G$8425),D4939))</f>
        <v>2001</v>
      </c>
      <c r="F4939">
        <f t="shared" si="615"/>
        <v>0</v>
      </c>
      <c r="G4939">
        <f>Weighting!$H$19</f>
        <v>0</v>
      </c>
      <c r="H4939">
        <f t="array" ref="H4939">FREQUENCY(IF('Data Transformation'!$B$4:$B$8425=B4923,'Data Transformation'!$G$4:$G$8425),'Bin Analysis'!$B4939)</f>
        <v>2073</v>
      </c>
      <c r="I4939">
        <f t="shared" si="616"/>
        <v>0</v>
      </c>
      <c r="J4939">
        <f t="shared" si="617"/>
        <v>0</v>
      </c>
      <c r="K4939">
        <f>J4939*Weighting!$W$19</f>
        <v>0</v>
      </c>
      <c r="M4939" s="14"/>
    </row>
    <row r="4940" spans="1:13" x14ac:dyDescent="0.55000000000000004">
      <c r="A4940" s="32" t="str">
        <f>IF(Weighting!$P$20&gt;0,B4940,"")</f>
        <v/>
      </c>
      <c r="B4940" t="e">
        <f>Weighting!$C$20</f>
        <v>#DIV/0!</v>
      </c>
      <c r="C4940" t="e">
        <f>Weighting!$F$20</f>
        <v>#NUM!</v>
      </c>
      <c r="D4940" t="e">
        <f>IF(C4940=1,'Data Transformation'!$G$3+0.5*'Data Transformation'!$W$25,IF(C4941=1,D4941-'Data Transformation'!$W$25,FALSE))</f>
        <v>#NUM!</v>
      </c>
      <c r="E4940">
        <f t="array" ref="E4940">IF(ISLOGICAL(D4940),"",FREQUENCY(IF('Data Transformation'!$B$425:$B$8425='Bin Analysis'!$B4923,'Data Transformation'!$G$425:$G$8425),D4940))</f>
        <v>2001</v>
      </c>
      <c r="F4940">
        <f t="shared" si="615"/>
        <v>0</v>
      </c>
      <c r="G4940">
        <f>Weighting!$H$20</f>
        <v>0</v>
      </c>
      <c r="H4940">
        <f t="array" ref="H4940">FREQUENCY(IF('Data Transformation'!$B$4:$B$8425=B4923,'Data Transformation'!$G$4:$G$8425),'Bin Analysis'!$B4940)</f>
        <v>2073</v>
      </c>
      <c r="I4940">
        <f t="shared" si="616"/>
        <v>0</v>
      </c>
      <c r="J4940">
        <f t="shared" si="617"/>
        <v>0</v>
      </c>
      <c r="K4940">
        <f>J4940*Weighting!$W$20</f>
        <v>0</v>
      </c>
      <c r="M4940" s="14"/>
    </row>
    <row r="4941" spans="1:13" x14ac:dyDescent="0.55000000000000004">
      <c r="A4941" s="32" t="str">
        <f>IF(Weighting!$P$21&gt;0,B4941,"")</f>
        <v/>
      </c>
      <c r="B4941" t="e">
        <f>Weighting!$C$21</f>
        <v>#DIV/0!</v>
      </c>
      <c r="C4941" t="e">
        <f>Weighting!$F$21</f>
        <v>#NUM!</v>
      </c>
      <c r="D4941" t="e">
        <f>IF(C4941=1,'Data Transformation'!$G$3+0.5*'Data Transformation'!$W$25,IF(C4942=1,D4942-'Data Transformation'!$W$25,FALSE))</f>
        <v>#NUM!</v>
      </c>
      <c r="E4941">
        <f t="array" ref="E4941">IF(ISLOGICAL(D4941),"",FREQUENCY(IF('Data Transformation'!$B$425:$B$8425='Bin Analysis'!$B4923,'Data Transformation'!$G$425:$G$8425),D4941))</f>
        <v>2001</v>
      </c>
      <c r="F4941">
        <f t="shared" si="615"/>
        <v>0</v>
      </c>
      <c r="G4941">
        <f>Weighting!$H$21</f>
        <v>0</v>
      </c>
      <c r="H4941">
        <f t="array" ref="H4941">FREQUENCY(IF('Data Transformation'!$B$4:$B$8425=B4923,'Data Transformation'!$G$4:$G$8425),'Bin Analysis'!$B4941)</f>
        <v>2073</v>
      </c>
      <c r="I4941">
        <f t="shared" si="616"/>
        <v>0</v>
      </c>
      <c r="J4941">
        <f t="shared" si="617"/>
        <v>0</v>
      </c>
      <c r="K4941">
        <f>J4941*Weighting!$W$21</f>
        <v>0</v>
      </c>
      <c r="M4941" s="14"/>
    </row>
    <row r="4942" spans="1:13" x14ac:dyDescent="0.55000000000000004">
      <c r="A4942" s="32" t="str">
        <f>IF(Weighting!$P$22&gt;0,B4942,"")</f>
        <v/>
      </c>
      <c r="B4942" t="e">
        <f>Weighting!$C$22</f>
        <v>#DIV/0!</v>
      </c>
      <c r="C4942" t="e">
        <f>Weighting!$F$22</f>
        <v>#NUM!</v>
      </c>
      <c r="D4942" t="e">
        <f>IF(C4942=1,'Data Transformation'!$G$3+0.5*'Data Transformation'!$W$25,IF(C4943=1,D4943-'Data Transformation'!$W$25,FALSE))</f>
        <v>#NUM!</v>
      </c>
      <c r="E4942">
        <f t="array" ref="E4942">IF(ISLOGICAL(D4942),"",FREQUENCY(IF('Data Transformation'!$B$425:$B$8425='Bin Analysis'!$B4923,'Data Transformation'!$G$425:$G$8425),D4942))</f>
        <v>2001</v>
      </c>
      <c r="F4942">
        <f t="shared" si="615"/>
        <v>0</v>
      </c>
      <c r="G4942">
        <f>Weighting!$H$22</f>
        <v>0</v>
      </c>
      <c r="H4942">
        <f t="array" ref="H4942">FREQUENCY(IF('Data Transformation'!$B$4:$B$8425=B4923,'Data Transformation'!$G$4:$G$8425),'Bin Analysis'!$B4942)</f>
        <v>2073</v>
      </c>
      <c r="I4942">
        <f t="shared" si="616"/>
        <v>0</v>
      </c>
      <c r="J4942">
        <f t="shared" si="617"/>
        <v>0</v>
      </c>
      <c r="K4942">
        <f>J4942*Weighting!$W$22</f>
        <v>0</v>
      </c>
      <c r="M4942" s="14"/>
    </row>
    <row r="4943" spans="1:13" x14ac:dyDescent="0.55000000000000004">
      <c r="A4943" s="32" t="str">
        <f>IF(Weighting!$P$23&gt;0,B4943,"")</f>
        <v/>
      </c>
      <c r="B4943" t="e">
        <f>Weighting!$C$23</f>
        <v>#DIV/0!</v>
      </c>
      <c r="C4943" t="e">
        <f>Weighting!$F$23</f>
        <v>#NUM!</v>
      </c>
      <c r="D4943" t="e">
        <f>IF(C4943=1,'Data Transformation'!$G$3+0.5*'Data Transformation'!$W$25,IF(C4944=1,D4944-'Data Transformation'!$W$25,FALSE))</f>
        <v>#NUM!</v>
      </c>
      <c r="E4943">
        <f t="array" ref="E4943">IF(ISLOGICAL(D4943),"",FREQUENCY(IF('Data Transformation'!$B$425:$B$8425='Bin Analysis'!$B4923,'Data Transformation'!$G$425:$G$8425),D4943))</f>
        <v>2001</v>
      </c>
      <c r="F4943">
        <f t="shared" si="615"/>
        <v>0</v>
      </c>
      <c r="G4943">
        <f>Weighting!$H$23</f>
        <v>0</v>
      </c>
      <c r="H4943">
        <f t="array" ref="H4943">FREQUENCY(IF('Data Transformation'!$B$4:$B$8425=B4923,'Data Transformation'!$G$4:$G$8425),'Bin Analysis'!$B4943)</f>
        <v>2073</v>
      </c>
      <c r="I4943">
        <f t="shared" si="616"/>
        <v>0</v>
      </c>
      <c r="J4943">
        <f t="shared" si="617"/>
        <v>0</v>
      </c>
      <c r="K4943">
        <f>J4943*Weighting!$W$23</f>
        <v>0</v>
      </c>
      <c r="M4943" s="14"/>
    </row>
    <row r="4944" spans="1:13" x14ac:dyDescent="0.55000000000000004">
      <c r="A4944" s="32" t="str">
        <f>IF(Weighting!$P$24&gt;0,B4944,"")</f>
        <v/>
      </c>
      <c r="B4944" t="e">
        <f>Weighting!$C$24</f>
        <v>#DIV/0!</v>
      </c>
      <c r="C4944" t="e">
        <f>Weighting!$F$24</f>
        <v>#NUM!</v>
      </c>
      <c r="D4944" t="e">
        <f>IF(C4944=1,'Data Transformation'!$G$3+0.5*'Data Transformation'!$W$25,IF(C4945=1,D4945-'Data Transformation'!$W$25,FALSE))</f>
        <v>#NUM!</v>
      </c>
      <c r="E4944">
        <f t="array" ref="E4944">IF(ISLOGICAL(D4944),"",FREQUENCY(IF('Data Transformation'!$B$425:$B$8425='Bin Analysis'!$B4923,'Data Transformation'!$G$425:$G$8425),D4944))</f>
        <v>2001</v>
      </c>
      <c r="F4944">
        <f t="shared" si="615"/>
        <v>0</v>
      </c>
      <c r="G4944">
        <f>Weighting!$H$24</f>
        <v>0</v>
      </c>
      <c r="H4944">
        <f t="array" ref="H4944">FREQUENCY(IF('Data Transformation'!$B$4:$B$8425=B4923,'Data Transformation'!$G$4:$G$8425),'Bin Analysis'!$B4944)</f>
        <v>2073</v>
      </c>
      <c r="I4944">
        <f t="shared" si="616"/>
        <v>0</v>
      </c>
      <c r="J4944">
        <f t="shared" si="617"/>
        <v>0</v>
      </c>
      <c r="K4944">
        <f>J4944*Weighting!$W$24</f>
        <v>0</v>
      </c>
      <c r="M4944" s="14"/>
    </row>
    <row r="4945" spans="1:25" x14ac:dyDescent="0.55000000000000004">
      <c r="A4945" s="32" t="str">
        <f>IF(Weighting!$P$25&gt;0,B4945,"")</f>
        <v/>
      </c>
      <c r="B4945" t="e">
        <f>Weighting!$C$25</f>
        <v>#DIV/0!</v>
      </c>
      <c r="C4945" t="e">
        <f>Weighting!$F$25</f>
        <v>#NUM!</v>
      </c>
      <c r="D4945" t="e">
        <f>IF(C4945=1,'Data Transformation'!$G$3+0.5*'Data Transformation'!$W$25,IF(C4946=1,D4946-'Data Transformation'!$W$25,FALSE))</f>
        <v>#NUM!</v>
      </c>
      <c r="E4945">
        <f t="array" ref="E4945">IF(ISLOGICAL(D4945),"",FREQUENCY(IF('Data Transformation'!$B$425:$B$8425='Bin Analysis'!$B4923,'Data Transformation'!$G$425:$G$8425),D4945))</f>
        <v>2001</v>
      </c>
      <c r="F4945">
        <f t="shared" si="615"/>
        <v>0</v>
      </c>
      <c r="G4945">
        <f>Weighting!$H$25</f>
        <v>0</v>
      </c>
      <c r="H4945">
        <f t="array" ref="H4945">FREQUENCY(IF('Data Transformation'!$B$4:$B$8425=B4923,'Data Transformation'!$G$4:$G$8425),'Bin Analysis'!$B4945)</f>
        <v>2073</v>
      </c>
      <c r="I4945">
        <f t="shared" si="616"/>
        <v>0</v>
      </c>
      <c r="J4945">
        <f t="shared" si="617"/>
        <v>0</v>
      </c>
      <c r="K4945">
        <f>J4945*Weighting!$W$25</f>
        <v>0</v>
      </c>
      <c r="M4945" s="14"/>
    </row>
    <row r="4946" spans="1:25" x14ac:dyDescent="0.55000000000000004">
      <c r="O4946"/>
      <c r="P4946"/>
      <c r="Q4946"/>
      <c r="R4946"/>
    </row>
    <row r="4947" spans="1:25" ht="23.35" x14ac:dyDescent="0.8">
      <c r="A4947" s="21" t="s">
        <v>0</v>
      </c>
      <c r="B4947" s="21" t="str">
        <f>IFERROR(VLOOKUP(C4947,'Data Transformation'!$L$6:$M$426,2,FALSE),"")</f>
        <v/>
      </c>
      <c r="C4947" s="21">
        <f>C4923+1</f>
        <v>206</v>
      </c>
      <c r="D4947" s="21"/>
      <c r="E4947" s="21"/>
      <c r="F4947" s="21"/>
      <c r="G4947" s="21"/>
      <c r="H4947" s="22"/>
      <c r="I4947" s="22"/>
      <c r="J4947" s="22"/>
      <c r="K4947" s="21"/>
      <c r="L4947" s="21" t="str">
        <f>B4947</f>
        <v/>
      </c>
      <c r="M4947" s="23" t="e">
        <f>INDEX('Data Transformation'!$O$4:$O$424,MATCH($B4947,'Data Transformation'!$M$4:$M$424,0),MATCH($M$2,'Data Transformation'!$O$3,0))</f>
        <v>#N/A</v>
      </c>
      <c r="N4947" s="27" t="e">
        <f>IF('Input and Summary Results'!$J$16="minimum",'Bin Analysis'!X4948/(M4947-1),'Bin Analysis'!Y4947/('Bin Analysis'!M4947-1))</f>
        <v>#N/A</v>
      </c>
      <c r="O4947" s="27" t="e">
        <f>IF(M4947=FALSE,NA(),(VLOOKUP(1,C4950:K4969,4,FALSE))/(M4947-1))</f>
        <v>#N/A</v>
      </c>
      <c r="P4947" s="27" t="e">
        <f>IF(M4947=FALSE,NA(),SUM(J4950:J4969)/Weighting!$S$5)</f>
        <v>#N/A</v>
      </c>
      <c r="Q4947" s="27" t="e">
        <f>IF(M4947=FALSE,NA(),SUM(K4950:K4969)/Weighting!$S$6)</f>
        <v>#N/A</v>
      </c>
      <c r="R4947" s="27" t="e">
        <f>IF(M4947=FALSE,NA(),(VLOOKUP(1,G4950:K4969,3,FALSE))/(M4947-1))</f>
        <v>#N/A</v>
      </c>
      <c r="S4947" s="22" t="e">
        <f>IF(M4947=FALSE,NA(),IF(SUM(J4950:J4969)=2,"yes","no"))</f>
        <v>#N/A</v>
      </c>
      <c r="X4947" s="2" cm="2">
        <f t="array" ref="X4947:X4948">FREQUENCY(IF('Data Transformation'!$B$425:$B$6424='Bin Analysis'!L4947,'Data Transformation'!$G$425:$G$6424),'Data Transformation'!$U$11)</f>
        <v>0</v>
      </c>
      <c r="Y4947" s="2" cm="2">
        <f t="array" ref="Y4947:Y4948">FREQUENCY(IF('Data Transformation'!$B$425:$B$6424='Bin Analysis'!L4947,'Data Transformation'!$G$425:$G$6424),'Data Transformation'!$U$12)</f>
        <v>0</v>
      </c>
    </row>
    <row r="4948" spans="1:25" x14ac:dyDescent="0.55000000000000004">
      <c r="A4948" s="14" t="s">
        <v>67</v>
      </c>
      <c r="B4948" t="s">
        <v>47</v>
      </c>
      <c r="C4948" t="s">
        <v>5</v>
      </c>
      <c r="D4948" t="s">
        <v>100</v>
      </c>
      <c r="E4948" t="s">
        <v>101</v>
      </c>
      <c r="F4948" t="s">
        <v>102</v>
      </c>
      <c r="G4948" t="s">
        <v>70</v>
      </c>
      <c r="H4948" t="s">
        <v>31</v>
      </c>
      <c r="I4948" t="s">
        <v>32</v>
      </c>
      <c r="J4948" t="s">
        <v>46</v>
      </c>
      <c r="K4948" s="14" t="s">
        <v>45</v>
      </c>
      <c r="M4948" s="14"/>
      <c r="X4948" s="2">
        <v>0</v>
      </c>
      <c r="Y4948" s="2">
        <v>0</v>
      </c>
    </row>
    <row r="4949" spans="1:25" x14ac:dyDescent="0.55000000000000004">
      <c r="A4949" s="32"/>
      <c r="D4949" t="e">
        <f>IF(C4949=1,'Data Transformation'!$G$3+0.5*'Data Transformation'!$W$25,IF(C4950=1,D4950-'Data Transformation'!$W$25,FALSE))</f>
        <v>#NUM!</v>
      </c>
      <c r="E4949">
        <f t="array" ref="E4949">IF(ISLOGICAL(D4949),"",FREQUENCY(IF('Data Transformation'!$B$425:$B$8425='Bin Analysis'!$B4947,'Data Transformation'!$G$425:$G$8425),D4949))</f>
        <v>2001</v>
      </c>
      <c r="F4949" t="e">
        <f>IF(ISLOGICAL(D4949),"",E4949-E4948)</f>
        <v>#VALUE!</v>
      </c>
      <c r="M4949" s="14"/>
    </row>
    <row r="4950" spans="1:25" x14ac:dyDescent="0.55000000000000004">
      <c r="A4950" s="32" t="e">
        <f>IF(Weighting!$P$6&gt;0,B4950,"")</f>
        <v>#NUM!</v>
      </c>
      <c r="B4950" t="e">
        <f>Weighting!$C$6</f>
        <v>#DIV/0!</v>
      </c>
      <c r="C4950" t="e">
        <f>Weighting!$F$6</f>
        <v>#NUM!</v>
      </c>
      <c r="D4950" t="e">
        <f>IF(C4950=1,'Data Transformation'!$G$3+0.5*'Data Transformation'!$W$25,IF(C4951=1,D4951-'Data Transformation'!$W$25,FALSE))</f>
        <v>#NUM!</v>
      </c>
      <c r="E4950">
        <f t="array" ref="E4950">IF(ISLOGICAL(D4950),"",FREQUENCY(IF('Data Transformation'!$B$425:$B$8425='Bin Analysis'!$B4947,'Data Transformation'!$G$425:$G$8425),D4950))</f>
        <v>2001</v>
      </c>
      <c r="F4950">
        <f>IF(ISLOGICAL(D4950),"",E4950-E4949)</f>
        <v>0</v>
      </c>
      <c r="G4950">
        <f>Weighting!$H$6</f>
        <v>1</v>
      </c>
      <c r="H4950">
        <f t="array" ref="H4950">FREQUENCY(IF('Data Transformation'!$B$4:$B$8425=B4947,'Data Transformation'!$G$4:$G$8425),'Bin Analysis'!$B4950)</f>
        <v>2073</v>
      </c>
      <c r="I4950">
        <f>H4950-H4949</f>
        <v>2073</v>
      </c>
      <c r="J4950">
        <f>IF(I4950=0,0,1)</f>
        <v>1</v>
      </c>
      <c r="K4950" t="e">
        <f>J4950*Weighting!$W$6</f>
        <v>#NUM!</v>
      </c>
      <c r="M4950" s="14"/>
    </row>
    <row r="4951" spans="1:25" x14ac:dyDescent="0.55000000000000004">
      <c r="A4951" s="32" t="str">
        <f>IF(Weighting!$P$7&gt;0,B4951,"")</f>
        <v/>
      </c>
      <c r="B4951" t="e">
        <f>Weighting!$C$7</f>
        <v>#DIV/0!</v>
      </c>
      <c r="C4951" t="e">
        <f>Weighting!$F$7</f>
        <v>#NUM!</v>
      </c>
      <c r="D4951" t="e">
        <f>IF(C4951=1,'Data Transformation'!$G$3+0.5*'Data Transformation'!$W$25,IF(C4952=1,D4952-'Data Transformation'!$W$25,FALSE))</f>
        <v>#NUM!</v>
      </c>
      <c r="E4951">
        <f t="array" ref="E4951">IF(ISLOGICAL(D4951),"",FREQUENCY(IF('Data Transformation'!$B$425:$B$8425='Bin Analysis'!$B4947,'Data Transformation'!$G$425:$G$8425),D4951))</f>
        <v>2001</v>
      </c>
      <c r="F4951">
        <f t="shared" ref="F4951:F4969" si="618">IF(ISLOGICAL(D4951),"",E4951-E4950)</f>
        <v>0</v>
      </c>
      <c r="G4951">
        <f>Weighting!$H$7</f>
        <v>0</v>
      </c>
      <c r="H4951">
        <f t="array" ref="H4951">FREQUENCY(IF('Data Transformation'!$B$4:$B$8425=B4947,'Data Transformation'!$G$4:$G$8425),'Bin Analysis'!$B4951)</f>
        <v>2073</v>
      </c>
      <c r="I4951">
        <f t="shared" ref="I4951:I4969" si="619">H4951-H4950</f>
        <v>0</v>
      </c>
      <c r="J4951">
        <f>IF(I4951=0,0,1)</f>
        <v>0</v>
      </c>
      <c r="K4951">
        <f>J4951*Weighting!$W$7</f>
        <v>0</v>
      </c>
      <c r="M4951" s="14"/>
    </row>
    <row r="4952" spans="1:25" x14ac:dyDescent="0.55000000000000004">
      <c r="A4952" s="32" t="str">
        <f>IF(Weighting!$P$8&gt;0,B4952,"")</f>
        <v/>
      </c>
      <c r="B4952" t="e">
        <f>Weighting!$C$8</f>
        <v>#DIV/0!</v>
      </c>
      <c r="C4952" t="e">
        <f>Weighting!$F$8</f>
        <v>#NUM!</v>
      </c>
      <c r="D4952" t="e">
        <f>IF(C4952=1,'Data Transformation'!$G$3+0.5*'Data Transformation'!$W$25,IF(C4953=1,D4953-'Data Transformation'!$W$25,FALSE))</f>
        <v>#NUM!</v>
      </c>
      <c r="E4952">
        <f t="array" ref="E4952">IF(ISLOGICAL(D4952),"",FREQUENCY(IF('Data Transformation'!$B$425:$B$8425='Bin Analysis'!$B4947,'Data Transformation'!$G$425:$G$8425),D4952))</f>
        <v>2001</v>
      </c>
      <c r="F4952">
        <f t="shared" si="618"/>
        <v>0</v>
      </c>
      <c r="G4952">
        <f>Weighting!$H$8</f>
        <v>0</v>
      </c>
      <c r="H4952">
        <f t="array" ref="H4952">FREQUENCY(IF('Data Transformation'!$B$4:$B$8425=B4947,'Data Transformation'!$G$4:$G$8425),'Bin Analysis'!$B4952)</f>
        <v>2073</v>
      </c>
      <c r="I4952">
        <f t="shared" si="619"/>
        <v>0</v>
      </c>
      <c r="J4952">
        <f t="shared" ref="J4952:J4969" si="620">IF(I4952=0,0,1)</f>
        <v>0</v>
      </c>
      <c r="K4952">
        <f>J4952*Weighting!$W$8</f>
        <v>0</v>
      </c>
      <c r="M4952" s="14"/>
    </row>
    <row r="4953" spans="1:25" x14ac:dyDescent="0.55000000000000004">
      <c r="A4953" s="32" t="str">
        <f>IF(Weighting!$P$9&gt;0,B4953,"")</f>
        <v/>
      </c>
      <c r="B4953" s="50" t="e">
        <f>Weighting!$C$9</f>
        <v>#DIV/0!</v>
      </c>
      <c r="C4953" t="e">
        <f>Weighting!$F$9</f>
        <v>#NUM!</v>
      </c>
      <c r="D4953" t="e">
        <f>IF(C4953=1,'Data Transformation'!$G$3+0.5*'Data Transformation'!$W$25,IF(C4954=1,D4954-'Data Transformation'!$W$25,FALSE))</f>
        <v>#NUM!</v>
      </c>
      <c r="E4953">
        <f t="array" ref="E4953">IF(ISLOGICAL(D4953),"",FREQUENCY(IF('Data Transformation'!$B$425:$B$8425='Bin Analysis'!$B4947,'Data Transformation'!$G$425:$G$8425),D4953))</f>
        <v>2001</v>
      </c>
      <c r="F4953">
        <f t="shared" si="618"/>
        <v>0</v>
      </c>
      <c r="G4953">
        <f>Weighting!$H$9</f>
        <v>0</v>
      </c>
      <c r="H4953">
        <f t="array" ref="H4953">FREQUENCY(IF('Data Transformation'!$B$4:$B$8425=B4947,'Data Transformation'!$G$4:$G$8425),'Bin Analysis'!$B4953)</f>
        <v>2073</v>
      </c>
      <c r="I4953">
        <f t="shared" si="619"/>
        <v>0</v>
      </c>
      <c r="J4953">
        <f t="shared" si="620"/>
        <v>0</v>
      </c>
      <c r="K4953">
        <f>J4953*Weighting!$W$9</f>
        <v>0</v>
      </c>
      <c r="M4953" s="14"/>
    </row>
    <row r="4954" spans="1:25" x14ac:dyDescent="0.55000000000000004">
      <c r="A4954" s="32" t="str">
        <f>IF(Weighting!$P$10&gt;0,B4954,"")</f>
        <v/>
      </c>
      <c r="B4954" t="e">
        <f>Weighting!$C$10</f>
        <v>#DIV/0!</v>
      </c>
      <c r="C4954" t="e">
        <f>Weighting!$F$10</f>
        <v>#NUM!</v>
      </c>
      <c r="D4954" t="e">
        <f>IF(C4954=1,'Data Transformation'!$G$3+0.5*'Data Transformation'!$W$25,IF(C4955=1,D4955-'Data Transformation'!$W$25,FALSE))</f>
        <v>#NUM!</v>
      </c>
      <c r="E4954">
        <f t="array" ref="E4954">IF(ISLOGICAL(D4954),"",FREQUENCY(IF('Data Transformation'!$B$425:$B$8425='Bin Analysis'!$B4947,'Data Transformation'!$G$425:$G$8425),D4954))</f>
        <v>2001</v>
      </c>
      <c r="F4954">
        <f t="shared" si="618"/>
        <v>0</v>
      </c>
      <c r="G4954">
        <f>Weighting!$H$10</f>
        <v>0</v>
      </c>
      <c r="H4954">
        <f t="array" ref="H4954">FREQUENCY(IF('Data Transformation'!$B$4:$B$8425=B4947,'Data Transformation'!$G$4:$G$8425),'Bin Analysis'!$B4954)</f>
        <v>2073</v>
      </c>
      <c r="I4954">
        <f t="shared" si="619"/>
        <v>0</v>
      </c>
      <c r="J4954">
        <f t="shared" si="620"/>
        <v>0</v>
      </c>
      <c r="K4954">
        <f>J4954*Weighting!$W$10</f>
        <v>0</v>
      </c>
      <c r="M4954" s="14"/>
    </row>
    <row r="4955" spans="1:25" x14ac:dyDescent="0.55000000000000004">
      <c r="A4955" s="32" t="str">
        <f>IF(Weighting!$P$11&gt;0,B4955,"")</f>
        <v/>
      </c>
      <c r="B4955" t="e">
        <f>Weighting!$C$11</f>
        <v>#DIV/0!</v>
      </c>
      <c r="C4955" t="e">
        <f>Weighting!$F$11</f>
        <v>#NUM!</v>
      </c>
      <c r="D4955" t="e">
        <f>IF(C4955=1,'Data Transformation'!$G$3+0.5*'Data Transformation'!$W$25,IF(C4956=1,D4956-'Data Transformation'!$W$25,FALSE))</f>
        <v>#NUM!</v>
      </c>
      <c r="E4955">
        <f t="array" ref="E4955">IF(ISLOGICAL(D4955),"",FREQUENCY(IF('Data Transformation'!$B$425:$B$8425='Bin Analysis'!$B4947,'Data Transformation'!$G$425:$G$8425),D4955))</f>
        <v>2001</v>
      </c>
      <c r="F4955">
        <f t="shared" si="618"/>
        <v>0</v>
      </c>
      <c r="G4955">
        <f>Weighting!$H$11</f>
        <v>0</v>
      </c>
      <c r="H4955">
        <f t="array" ref="H4955">FREQUENCY(IF('Data Transformation'!$B$4:$B$8425=B4947,'Data Transformation'!$G$4:$G$8425),'Bin Analysis'!$B4955)</f>
        <v>2073</v>
      </c>
      <c r="I4955">
        <f t="shared" si="619"/>
        <v>0</v>
      </c>
      <c r="J4955">
        <f t="shared" si="620"/>
        <v>0</v>
      </c>
      <c r="K4955">
        <f>J4955*Weighting!$W$11</f>
        <v>0</v>
      </c>
      <c r="M4955" s="14"/>
    </row>
    <row r="4956" spans="1:25" x14ac:dyDescent="0.55000000000000004">
      <c r="A4956" s="32" t="str">
        <f>IF(Weighting!$P$12&gt;0,B4956,"")</f>
        <v/>
      </c>
      <c r="B4956" t="e">
        <f>Weighting!$C$12</f>
        <v>#DIV/0!</v>
      </c>
      <c r="C4956" t="e">
        <f>Weighting!$F$12</f>
        <v>#NUM!</v>
      </c>
      <c r="D4956" t="e">
        <f>IF(C4956=1,'Data Transformation'!$G$3+0.5*'Data Transformation'!$W$25,IF(C4957=1,D4957-'Data Transformation'!$W$25,FALSE))</f>
        <v>#NUM!</v>
      </c>
      <c r="E4956">
        <f t="array" ref="E4956">IF(ISLOGICAL(D4956),"",FREQUENCY(IF('Data Transformation'!$B$425:$B$8425='Bin Analysis'!$B4947,'Data Transformation'!$G$425:$G$8425),D4956))</f>
        <v>2001</v>
      </c>
      <c r="F4956">
        <f t="shared" si="618"/>
        <v>0</v>
      </c>
      <c r="G4956">
        <f>Weighting!$H$12</f>
        <v>0</v>
      </c>
      <c r="H4956">
        <f t="array" ref="H4956">FREQUENCY(IF('Data Transformation'!$B$4:$B$8425=B4947,'Data Transformation'!$G$4:$G$8425),'Bin Analysis'!$B4956)</f>
        <v>2073</v>
      </c>
      <c r="I4956">
        <f t="shared" si="619"/>
        <v>0</v>
      </c>
      <c r="J4956">
        <f t="shared" si="620"/>
        <v>0</v>
      </c>
      <c r="K4956">
        <f>J4956*Weighting!$W$12</f>
        <v>0</v>
      </c>
      <c r="M4956" s="14"/>
    </row>
    <row r="4957" spans="1:25" x14ac:dyDescent="0.55000000000000004">
      <c r="A4957" s="32" t="str">
        <f>IF(Weighting!$P$13&gt;0,B4957,"")</f>
        <v/>
      </c>
      <c r="B4957" t="e">
        <f>Weighting!$C$13</f>
        <v>#DIV/0!</v>
      </c>
      <c r="C4957" t="e">
        <f>Weighting!$F$13</f>
        <v>#NUM!</v>
      </c>
      <c r="D4957" t="e">
        <f>IF(C4957=1,'Data Transformation'!$G$3+0.5*'Data Transformation'!$W$25,IF(C4958=1,D4958-'Data Transformation'!$W$25,FALSE))</f>
        <v>#NUM!</v>
      </c>
      <c r="E4957">
        <f t="array" ref="E4957">IF(ISLOGICAL(D4957),"",FREQUENCY(IF('Data Transformation'!$B$425:$B$8425='Bin Analysis'!$B4947,'Data Transformation'!$G$425:$G$8425),D4957))</f>
        <v>2001</v>
      </c>
      <c r="F4957">
        <f t="shared" si="618"/>
        <v>0</v>
      </c>
      <c r="G4957">
        <f>Weighting!$H$13</f>
        <v>0</v>
      </c>
      <c r="H4957">
        <f t="array" ref="H4957">FREQUENCY(IF('Data Transformation'!$B$4:$B$8425=B4947,'Data Transformation'!$G$4:$G$8425),'Bin Analysis'!$B4957)</f>
        <v>2073</v>
      </c>
      <c r="I4957">
        <f t="shared" si="619"/>
        <v>0</v>
      </c>
      <c r="J4957">
        <f t="shared" si="620"/>
        <v>0</v>
      </c>
      <c r="K4957">
        <f>J4957*Weighting!$W$13</f>
        <v>0</v>
      </c>
      <c r="M4957" s="14"/>
    </row>
    <row r="4958" spans="1:25" x14ac:dyDescent="0.55000000000000004">
      <c r="A4958" s="32" t="str">
        <f>IF(Weighting!$P$14&gt;0,B4958,"")</f>
        <v/>
      </c>
      <c r="B4958" t="e">
        <f>Weighting!$C$14</f>
        <v>#DIV/0!</v>
      </c>
      <c r="C4958" t="e">
        <f>Weighting!$F$14</f>
        <v>#NUM!</v>
      </c>
      <c r="D4958" t="e">
        <f>IF(C4958=1,'Data Transformation'!$G$3+0.5*'Data Transformation'!$W$25,IF(C4959=1,D4959-'Data Transformation'!$W$25,FALSE))</f>
        <v>#NUM!</v>
      </c>
      <c r="E4958">
        <f t="array" ref="E4958">IF(ISLOGICAL(D4958),"",FREQUENCY(IF('Data Transformation'!$B$425:$B$8425='Bin Analysis'!$B4947,'Data Transformation'!$G$425:$G$8425),D4958))</f>
        <v>2001</v>
      </c>
      <c r="F4958">
        <f t="shared" si="618"/>
        <v>0</v>
      </c>
      <c r="G4958">
        <f>Weighting!$H$14</f>
        <v>0</v>
      </c>
      <c r="H4958">
        <f t="array" ref="H4958">FREQUENCY(IF('Data Transformation'!$B$4:$B$8425=B4947,'Data Transformation'!$G$4:$G$8425),'Bin Analysis'!$B4958)</f>
        <v>2073</v>
      </c>
      <c r="I4958">
        <f t="shared" si="619"/>
        <v>0</v>
      </c>
      <c r="J4958">
        <f t="shared" si="620"/>
        <v>0</v>
      </c>
      <c r="K4958">
        <f>J4958*Weighting!$W$14</f>
        <v>0</v>
      </c>
      <c r="M4958" s="14"/>
    </row>
    <row r="4959" spans="1:25" x14ac:dyDescent="0.55000000000000004">
      <c r="A4959" s="32" t="str">
        <f>IF(Weighting!$P$15&gt;0,B4959,"")</f>
        <v/>
      </c>
      <c r="B4959" t="e">
        <f>Weighting!$C$15</f>
        <v>#DIV/0!</v>
      </c>
      <c r="C4959" t="e">
        <f>Weighting!$F$15</f>
        <v>#NUM!</v>
      </c>
      <c r="D4959" t="e">
        <f>IF(C4959=1,'Data Transformation'!$G$3+0.5*'Data Transformation'!$W$25,IF(C4960=1,D4960-'Data Transformation'!$W$25,FALSE))</f>
        <v>#NUM!</v>
      </c>
      <c r="E4959">
        <f t="array" ref="E4959">IF(ISLOGICAL(D4959),"",FREQUENCY(IF('Data Transformation'!$B$425:$B$8425='Bin Analysis'!$B4947,'Data Transformation'!$G$425:$G$8425),D4959))</f>
        <v>2001</v>
      </c>
      <c r="F4959">
        <f t="shared" si="618"/>
        <v>0</v>
      </c>
      <c r="G4959">
        <f>Weighting!$H$15</f>
        <v>0</v>
      </c>
      <c r="H4959">
        <f t="array" ref="H4959">FREQUENCY(IF('Data Transformation'!$B$4:$B$8425=B4947,'Data Transformation'!$G$4:$G$8425),'Bin Analysis'!$B4959)</f>
        <v>2073</v>
      </c>
      <c r="I4959">
        <f t="shared" si="619"/>
        <v>0</v>
      </c>
      <c r="J4959">
        <f t="shared" si="620"/>
        <v>0</v>
      </c>
      <c r="K4959">
        <f>J4959*Weighting!$W$15</f>
        <v>0</v>
      </c>
      <c r="M4959" s="14"/>
    </row>
    <row r="4960" spans="1:25" x14ac:dyDescent="0.55000000000000004">
      <c r="A4960" s="32" t="str">
        <f>IF(Weighting!$P$16&gt;0,B4960,"")</f>
        <v/>
      </c>
      <c r="B4960" t="e">
        <f>Weighting!$C$16</f>
        <v>#DIV/0!</v>
      </c>
      <c r="C4960" t="e">
        <f>Weighting!$F$16</f>
        <v>#NUM!</v>
      </c>
      <c r="D4960" t="e">
        <f>IF(C4960=1,'Data Transformation'!$G$3+0.5*'Data Transformation'!$W$25,IF(C4961=1,D4961-'Data Transformation'!$W$25,FALSE))</f>
        <v>#NUM!</v>
      </c>
      <c r="E4960">
        <f t="array" ref="E4960">IF(ISLOGICAL(D4960),"",FREQUENCY(IF('Data Transformation'!$B$425:$B$8425='Bin Analysis'!$B4947,'Data Transformation'!$G$425:$G$8425),D4960))</f>
        <v>2001</v>
      </c>
      <c r="F4960">
        <f t="shared" si="618"/>
        <v>0</v>
      </c>
      <c r="G4960">
        <f>Weighting!$H$16</f>
        <v>0</v>
      </c>
      <c r="H4960">
        <f t="array" ref="H4960">FREQUENCY(IF('Data Transformation'!$B$4:$B$8425=B4947,'Data Transformation'!$G$4:$G$8425),'Bin Analysis'!$B4960)</f>
        <v>2073</v>
      </c>
      <c r="I4960">
        <f t="shared" si="619"/>
        <v>0</v>
      </c>
      <c r="J4960">
        <f t="shared" si="620"/>
        <v>0</v>
      </c>
      <c r="K4960">
        <f>J4960*Weighting!$W$16</f>
        <v>0</v>
      </c>
      <c r="M4960" s="14"/>
    </row>
    <row r="4961" spans="1:25" x14ac:dyDescent="0.55000000000000004">
      <c r="A4961" s="32" t="str">
        <f>IF(Weighting!$P$17&gt;0,B4961,"")</f>
        <v/>
      </c>
      <c r="B4961" t="e">
        <f>Weighting!$C$17</f>
        <v>#DIV/0!</v>
      </c>
      <c r="C4961" t="e">
        <f>Weighting!$F$17</f>
        <v>#NUM!</v>
      </c>
      <c r="D4961" t="e">
        <f>IF(C4961=1,'Data Transformation'!$G$3+0.5*'Data Transformation'!$W$25,IF(C4962=1,D4962-'Data Transformation'!$W$25,FALSE))</f>
        <v>#NUM!</v>
      </c>
      <c r="E4961">
        <f t="array" ref="E4961">IF(ISLOGICAL(D4961),"",FREQUENCY(IF('Data Transformation'!$B$425:$B$8425='Bin Analysis'!$B4947,'Data Transformation'!$G$425:$G$8425),D4961))</f>
        <v>2001</v>
      </c>
      <c r="F4961">
        <f t="shared" si="618"/>
        <v>0</v>
      </c>
      <c r="G4961">
        <f>Weighting!$H$17</f>
        <v>0</v>
      </c>
      <c r="H4961">
        <f t="array" ref="H4961">FREQUENCY(IF('Data Transformation'!$B$4:$B$8425=B4947,'Data Transformation'!$G$4:$G$8425),'Bin Analysis'!$B4961)</f>
        <v>2073</v>
      </c>
      <c r="I4961">
        <f t="shared" si="619"/>
        <v>0</v>
      </c>
      <c r="J4961">
        <f t="shared" si="620"/>
        <v>0</v>
      </c>
      <c r="K4961">
        <f>J4961*Weighting!$W$17</f>
        <v>0</v>
      </c>
      <c r="M4961" s="14"/>
    </row>
    <row r="4962" spans="1:25" x14ac:dyDescent="0.55000000000000004">
      <c r="A4962" s="32" t="str">
        <f>IF(Weighting!$P$18&gt;0,B4962,"")</f>
        <v/>
      </c>
      <c r="B4962" t="e">
        <f>Weighting!$C$18</f>
        <v>#DIV/0!</v>
      </c>
      <c r="C4962" t="e">
        <f>Weighting!$F$18</f>
        <v>#NUM!</v>
      </c>
      <c r="D4962" t="e">
        <f>IF(C4962=1,'Data Transformation'!$G$3+0.5*'Data Transformation'!$W$25,IF(C4963=1,D4963-'Data Transformation'!$W$25,FALSE))</f>
        <v>#NUM!</v>
      </c>
      <c r="E4962">
        <f t="array" ref="E4962">IF(ISLOGICAL(D4962),"",FREQUENCY(IF('Data Transformation'!$B$425:$B$8425='Bin Analysis'!$B4947,'Data Transformation'!$G$425:$G$8425),D4962))</f>
        <v>2001</v>
      </c>
      <c r="F4962">
        <f t="shared" si="618"/>
        <v>0</v>
      </c>
      <c r="G4962">
        <f>Weighting!$H$18</f>
        <v>0</v>
      </c>
      <c r="H4962">
        <f t="array" ref="H4962">FREQUENCY(IF('Data Transformation'!$B$4:$B$8425=B4947,'Data Transformation'!$G$4:$G$8425),'Bin Analysis'!$B4962)</f>
        <v>2073</v>
      </c>
      <c r="I4962">
        <f t="shared" si="619"/>
        <v>0</v>
      </c>
      <c r="J4962">
        <f t="shared" si="620"/>
        <v>0</v>
      </c>
      <c r="K4962">
        <f>J4962*Weighting!$W$18</f>
        <v>0</v>
      </c>
      <c r="M4962" s="14"/>
    </row>
    <row r="4963" spans="1:25" x14ac:dyDescent="0.55000000000000004">
      <c r="A4963" s="32" t="str">
        <f>IF(Weighting!$P$19&gt;0,B4963,"")</f>
        <v/>
      </c>
      <c r="B4963" t="e">
        <f>Weighting!$C$19</f>
        <v>#DIV/0!</v>
      </c>
      <c r="C4963" t="e">
        <f>Weighting!$F$19</f>
        <v>#NUM!</v>
      </c>
      <c r="D4963" t="e">
        <f>IF(C4963=1,'Data Transformation'!$G$3+0.5*'Data Transformation'!$W$25,IF(C4964=1,D4964-'Data Transformation'!$W$25,FALSE))</f>
        <v>#NUM!</v>
      </c>
      <c r="E4963">
        <f t="array" ref="E4963">IF(ISLOGICAL(D4963),"",FREQUENCY(IF('Data Transformation'!$B$425:$B$8425='Bin Analysis'!$B4947,'Data Transformation'!$G$425:$G$8425),D4963))</f>
        <v>2001</v>
      </c>
      <c r="F4963">
        <f t="shared" si="618"/>
        <v>0</v>
      </c>
      <c r="G4963">
        <f>Weighting!$H$19</f>
        <v>0</v>
      </c>
      <c r="H4963">
        <f t="array" ref="H4963">FREQUENCY(IF('Data Transformation'!$B$4:$B$8425=B4947,'Data Transformation'!$G$4:$G$8425),'Bin Analysis'!$B4963)</f>
        <v>2073</v>
      </c>
      <c r="I4963">
        <f t="shared" si="619"/>
        <v>0</v>
      </c>
      <c r="J4963">
        <f t="shared" si="620"/>
        <v>0</v>
      </c>
      <c r="K4963">
        <f>J4963*Weighting!$W$19</f>
        <v>0</v>
      </c>
      <c r="M4963" s="14"/>
    </row>
    <row r="4964" spans="1:25" x14ac:dyDescent="0.55000000000000004">
      <c r="A4964" s="32" t="str">
        <f>IF(Weighting!$P$20&gt;0,B4964,"")</f>
        <v/>
      </c>
      <c r="B4964" t="e">
        <f>Weighting!$C$20</f>
        <v>#DIV/0!</v>
      </c>
      <c r="C4964" t="e">
        <f>Weighting!$F$20</f>
        <v>#NUM!</v>
      </c>
      <c r="D4964" t="e">
        <f>IF(C4964=1,'Data Transformation'!$G$3+0.5*'Data Transformation'!$W$25,IF(C4965=1,D4965-'Data Transformation'!$W$25,FALSE))</f>
        <v>#NUM!</v>
      </c>
      <c r="E4964">
        <f t="array" ref="E4964">IF(ISLOGICAL(D4964),"",FREQUENCY(IF('Data Transformation'!$B$425:$B$8425='Bin Analysis'!$B4947,'Data Transformation'!$G$425:$G$8425),D4964))</f>
        <v>2001</v>
      </c>
      <c r="F4964">
        <f t="shared" si="618"/>
        <v>0</v>
      </c>
      <c r="G4964">
        <f>Weighting!$H$20</f>
        <v>0</v>
      </c>
      <c r="H4964">
        <f t="array" ref="H4964">FREQUENCY(IF('Data Transformation'!$B$4:$B$8425=B4947,'Data Transformation'!$G$4:$G$8425),'Bin Analysis'!$B4964)</f>
        <v>2073</v>
      </c>
      <c r="I4964">
        <f t="shared" si="619"/>
        <v>0</v>
      </c>
      <c r="J4964">
        <f t="shared" si="620"/>
        <v>0</v>
      </c>
      <c r="K4964">
        <f>J4964*Weighting!$W$20</f>
        <v>0</v>
      </c>
      <c r="M4964" s="14"/>
    </row>
    <row r="4965" spans="1:25" x14ac:dyDescent="0.55000000000000004">
      <c r="A4965" s="32" t="str">
        <f>IF(Weighting!$P$21&gt;0,B4965,"")</f>
        <v/>
      </c>
      <c r="B4965" t="e">
        <f>Weighting!$C$21</f>
        <v>#DIV/0!</v>
      </c>
      <c r="C4965" t="e">
        <f>Weighting!$F$21</f>
        <v>#NUM!</v>
      </c>
      <c r="D4965" t="e">
        <f>IF(C4965=1,'Data Transformation'!$G$3+0.5*'Data Transformation'!$W$25,IF(C4966=1,D4966-'Data Transformation'!$W$25,FALSE))</f>
        <v>#NUM!</v>
      </c>
      <c r="E4965">
        <f t="array" ref="E4965">IF(ISLOGICAL(D4965),"",FREQUENCY(IF('Data Transformation'!$B$425:$B$8425='Bin Analysis'!$B4947,'Data Transformation'!$G$425:$G$8425),D4965))</f>
        <v>2001</v>
      </c>
      <c r="F4965">
        <f t="shared" si="618"/>
        <v>0</v>
      </c>
      <c r="G4965">
        <f>Weighting!$H$21</f>
        <v>0</v>
      </c>
      <c r="H4965">
        <f t="array" ref="H4965">FREQUENCY(IF('Data Transformation'!$B$4:$B$8425=B4947,'Data Transformation'!$G$4:$G$8425),'Bin Analysis'!$B4965)</f>
        <v>2073</v>
      </c>
      <c r="I4965">
        <f t="shared" si="619"/>
        <v>0</v>
      </c>
      <c r="J4965">
        <f t="shared" si="620"/>
        <v>0</v>
      </c>
      <c r="K4965">
        <f>J4965*Weighting!$W$21</f>
        <v>0</v>
      </c>
      <c r="M4965" s="14"/>
    </row>
    <row r="4966" spans="1:25" x14ac:dyDescent="0.55000000000000004">
      <c r="A4966" s="32" t="str">
        <f>IF(Weighting!$P$22&gt;0,B4966,"")</f>
        <v/>
      </c>
      <c r="B4966" t="e">
        <f>Weighting!$C$22</f>
        <v>#DIV/0!</v>
      </c>
      <c r="C4966" t="e">
        <f>Weighting!$F$22</f>
        <v>#NUM!</v>
      </c>
      <c r="D4966" t="e">
        <f>IF(C4966=1,'Data Transformation'!$G$3+0.5*'Data Transformation'!$W$25,IF(C4967=1,D4967-'Data Transformation'!$W$25,FALSE))</f>
        <v>#NUM!</v>
      </c>
      <c r="E4966">
        <f t="array" ref="E4966">IF(ISLOGICAL(D4966),"",FREQUENCY(IF('Data Transformation'!$B$425:$B$8425='Bin Analysis'!$B4947,'Data Transformation'!$G$425:$G$8425),D4966))</f>
        <v>2001</v>
      </c>
      <c r="F4966">
        <f t="shared" si="618"/>
        <v>0</v>
      </c>
      <c r="G4966">
        <f>Weighting!$H$22</f>
        <v>0</v>
      </c>
      <c r="H4966">
        <f t="array" ref="H4966">FREQUENCY(IF('Data Transformation'!$B$4:$B$8425=B4947,'Data Transformation'!$G$4:$G$8425),'Bin Analysis'!$B4966)</f>
        <v>2073</v>
      </c>
      <c r="I4966">
        <f t="shared" si="619"/>
        <v>0</v>
      </c>
      <c r="J4966">
        <f t="shared" si="620"/>
        <v>0</v>
      </c>
      <c r="K4966">
        <f>J4966*Weighting!$W$22</f>
        <v>0</v>
      </c>
      <c r="M4966" s="14"/>
    </row>
    <row r="4967" spans="1:25" x14ac:dyDescent="0.55000000000000004">
      <c r="A4967" s="32" t="str">
        <f>IF(Weighting!$P$23&gt;0,B4967,"")</f>
        <v/>
      </c>
      <c r="B4967" t="e">
        <f>Weighting!$C$23</f>
        <v>#DIV/0!</v>
      </c>
      <c r="C4967" t="e">
        <f>Weighting!$F$23</f>
        <v>#NUM!</v>
      </c>
      <c r="D4967" t="e">
        <f>IF(C4967=1,'Data Transformation'!$G$3+0.5*'Data Transformation'!$W$25,IF(C4968=1,D4968-'Data Transformation'!$W$25,FALSE))</f>
        <v>#NUM!</v>
      </c>
      <c r="E4967">
        <f t="array" ref="E4967">IF(ISLOGICAL(D4967),"",FREQUENCY(IF('Data Transformation'!$B$425:$B$8425='Bin Analysis'!$B4947,'Data Transformation'!$G$425:$G$8425),D4967))</f>
        <v>2001</v>
      </c>
      <c r="F4967">
        <f t="shared" si="618"/>
        <v>0</v>
      </c>
      <c r="G4967">
        <f>Weighting!$H$23</f>
        <v>0</v>
      </c>
      <c r="H4967">
        <f t="array" ref="H4967">FREQUENCY(IF('Data Transformation'!$B$4:$B$8425=B4947,'Data Transformation'!$G$4:$G$8425),'Bin Analysis'!$B4967)</f>
        <v>2073</v>
      </c>
      <c r="I4967">
        <f t="shared" si="619"/>
        <v>0</v>
      </c>
      <c r="J4967">
        <f t="shared" si="620"/>
        <v>0</v>
      </c>
      <c r="K4967">
        <f>J4967*Weighting!$W$23</f>
        <v>0</v>
      </c>
      <c r="M4967" s="14"/>
    </row>
    <row r="4968" spans="1:25" x14ac:dyDescent="0.55000000000000004">
      <c r="A4968" s="32" t="str">
        <f>IF(Weighting!$P$24&gt;0,B4968,"")</f>
        <v/>
      </c>
      <c r="B4968" t="e">
        <f>Weighting!$C$24</f>
        <v>#DIV/0!</v>
      </c>
      <c r="C4968" t="e">
        <f>Weighting!$F$24</f>
        <v>#NUM!</v>
      </c>
      <c r="D4968" t="e">
        <f>IF(C4968=1,'Data Transformation'!$G$3+0.5*'Data Transformation'!$W$25,IF(C4969=1,D4969-'Data Transformation'!$W$25,FALSE))</f>
        <v>#NUM!</v>
      </c>
      <c r="E4968">
        <f t="array" ref="E4968">IF(ISLOGICAL(D4968),"",FREQUENCY(IF('Data Transformation'!$B$425:$B$8425='Bin Analysis'!$B4947,'Data Transformation'!$G$425:$G$8425),D4968))</f>
        <v>2001</v>
      </c>
      <c r="F4968">
        <f t="shared" si="618"/>
        <v>0</v>
      </c>
      <c r="G4968">
        <f>Weighting!$H$24</f>
        <v>0</v>
      </c>
      <c r="H4968">
        <f t="array" ref="H4968">FREQUENCY(IF('Data Transformation'!$B$4:$B$8425=B4947,'Data Transformation'!$G$4:$G$8425),'Bin Analysis'!$B4968)</f>
        <v>2073</v>
      </c>
      <c r="I4968">
        <f t="shared" si="619"/>
        <v>0</v>
      </c>
      <c r="J4968">
        <f t="shared" si="620"/>
        <v>0</v>
      </c>
      <c r="K4968">
        <f>J4968*Weighting!$W$24</f>
        <v>0</v>
      </c>
      <c r="M4968" s="14"/>
    </row>
    <row r="4969" spans="1:25" x14ac:dyDescent="0.55000000000000004">
      <c r="A4969" s="32" t="str">
        <f>IF(Weighting!$P$25&gt;0,B4969,"")</f>
        <v/>
      </c>
      <c r="B4969" t="e">
        <f>Weighting!$C$25</f>
        <v>#DIV/0!</v>
      </c>
      <c r="C4969" t="e">
        <f>Weighting!$F$25</f>
        <v>#NUM!</v>
      </c>
      <c r="D4969" t="e">
        <f>IF(C4969=1,'Data Transformation'!$G$3+0.5*'Data Transformation'!$W$25,IF(C4970=1,D4970-'Data Transformation'!$W$25,FALSE))</f>
        <v>#NUM!</v>
      </c>
      <c r="E4969">
        <f t="array" ref="E4969">IF(ISLOGICAL(D4969),"",FREQUENCY(IF('Data Transformation'!$B$425:$B$8425='Bin Analysis'!$B4947,'Data Transformation'!$G$425:$G$8425),D4969))</f>
        <v>2001</v>
      </c>
      <c r="F4969">
        <f t="shared" si="618"/>
        <v>0</v>
      </c>
      <c r="G4969">
        <f>Weighting!$H$25</f>
        <v>0</v>
      </c>
      <c r="H4969">
        <f t="array" ref="H4969">FREQUENCY(IF('Data Transformation'!$B$4:$B$8425=B4947,'Data Transformation'!$G$4:$G$8425),'Bin Analysis'!$B4969)</f>
        <v>2073</v>
      </c>
      <c r="I4969">
        <f t="shared" si="619"/>
        <v>0</v>
      </c>
      <c r="J4969">
        <f t="shared" si="620"/>
        <v>0</v>
      </c>
      <c r="K4969">
        <f>J4969*Weighting!$W$25</f>
        <v>0</v>
      </c>
      <c r="M4969" s="14"/>
    </row>
    <row r="4970" spans="1:25" x14ac:dyDescent="0.55000000000000004">
      <c r="A4970" s="32"/>
      <c r="M4970" s="14"/>
    </row>
    <row r="4971" spans="1:25" ht="23.35" x14ac:dyDescent="0.8">
      <c r="A4971" s="21" t="s">
        <v>0</v>
      </c>
      <c r="B4971" s="21" t="str">
        <f>IFERROR(VLOOKUP(C4971,'Data Transformation'!$L$6:$M$426,2,FALSE),"")</f>
        <v/>
      </c>
      <c r="C4971" s="21">
        <f>C4947+1</f>
        <v>207</v>
      </c>
      <c r="D4971" s="21"/>
      <c r="E4971" s="21"/>
      <c r="F4971" s="21"/>
      <c r="G4971" s="21"/>
      <c r="H4971" s="22"/>
      <c r="I4971" s="22"/>
      <c r="J4971" s="22"/>
      <c r="K4971" s="21"/>
      <c r="L4971" s="21" t="str">
        <f>B4971</f>
        <v/>
      </c>
      <c r="M4971" s="23" t="e">
        <f>INDEX('Data Transformation'!$O$4:$O$424,MATCH($B4971,'Data Transformation'!$M$4:$M$424,0),MATCH($M$2,'Data Transformation'!$O$3,0))</f>
        <v>#N/A</v>
      </c>
      <c r="N4971" s="27" t="e">
        <f>IF('Input and Summary Results'!$J$16="minimum",'Bin Analysis'!X4972/(M4971-1),'Bin Analysis'!Y4971/('Bin Analysis'!M4971-1))</f>
        <v>#N/A</v>
      </c>
      <c r="O4971" s="27" t="e">
        <f>IF(M4971=FALSE,NA(),(VLOOKUP(1,C4974:K4993,4,FALSE))/(M4971-1))</f>
        <v>#N/A</v>
      </c>
      <c r="P4971" s="27" t="e">
        <f>IF(M4971=FALSE,NA(),SUM(J4974:J4993)/Weighting!$S$5)</f>
        <v>#N/A</v>
      </c>
      <c r="Q4971" s="27" t="e">
        <f>IF(M4971=FALSE,NA(),SUM(K4974:K4993)/Weighting!$S$6)</f>
        <v>#N/A</v>
      </c>
      <c r="R4971" s="27" t="e">
        <f>IF(M4971=FALSE,NA(),(VLOOKUP(1,G4974:K4993,3,FALSE))/(M4971-1))</f>
        <v>#N/A</v>
      </c>
      <c r="S4971" s="22" t="e">
        <f>IF(M4971=FALSE,NA(),IF(SUM(J4974:J4993)=2,"yes","no"))</f>
        <v>#N/A</v>
      </c>
      <c r="X4971" s="2" cm="2">
        <f t="array" ref="X4971:X4972">FREQUENCY(IF('Data Transformation'!$B$425:$B$6424='Bin Analysis'!L4971,'Data Transformation'!$G$425:$G$6424),'Data Transformation'!$U$11)</f>
        <v>0</v>
      </c>
      <c r="Y4971" s="2" cm="2">
        <f t="array" ref="Y4971:Y4972">FREQUENCY(IF('Data Transformation'!$B$425:$B$6424='Bin Analysis'!L4971,'Data Transformation'!$G$425:$G$6424),'Data Transformation'!$U$12)</f>
        <v>0</v>
      </c>
    </row>
    <row r="4972" spans="1:25" x14ac:dyDescent="0.55000000000000004">
      <c r="A4972" s="14" t="s">
        <v>67</v>
      </c>
      <c r="B4972" t="s">
        <v>47</v>
      </c>
      <c r="C4972" t="s">
        <v>5</v>
      </c>
      <c r="D4972" t="s">
        <v>100</v>
      </c>
      <c r="E4972" t="s">
        <v>101</v>
      </c>
      <c r="F4972" t="s">
        <v>102</v>
      </c>
      <c r="G4972" t="s">
        <v>70</v>
      </c>
      <c r="H4972" t="s">
        <v>31</v>
      </c>
      <c r="I4972" t="s">
        <v>32</v>
      </c>
      <c r="J4972" t="s">
        <v>46</v>
      </c>
      <c r="K4972" s="14" t="s">
        <v>45</v>
      </c>
      <c r="M4972" s="14"/>
      <c r="X4972" s="2">
        <v>0</v>
      </c>
      <c r="Y4972" s="2">
        <v>0</v>
      </c>
    </row>
    <row r="4973" spans="1:25" x14ac:dyDescent="0.55000000000000004">
      <c r="A4973" s="32"/>
      <c r="D4973" t="e">
        <f>IF(C4973=1,'Data Transformation'!$G$3+0.5*'Data Transformation'!$W$25,IF(C4974=1,D4974-'Data Transformation'!$W$25,FALSE))</f>
        <v>#NUM!</v>
      </c>
      <c r="E4973">
        <f t="array" ref="E4973">IF(ISLOGICAL(D4973),"",FREQUENCY(IF('Data Transformation'!$B$425:$B$8425='Bin Analysis'!$B4971,'Data Transformation'!$G$425:$G$8425),D4973))</f>
        <v>2001</v>
      </c>
      <c r="F4973" t="e">
        <f>IF(ISLOGICAL(D4973),"",E4973-E4972)</f>
        <v>#VALUE!</v>
      </c>
      <c r="M4973" s="14"/>
    </row>
    <row r="4974" spans="1:25" x14ac:dyDescent="0.55000000000000004">
      <c r="A4974" s="32" t="e">
        <f>IF(Weighting!$P$6&gt;0,B4974,"")</f>
        <v>#NUM!</v>
      </c>
      <c r="B4974" t="e">
        <f>Weighting!$C$6</f>
        <v>#DIV/0!</v>
      </c>
      <c r="C4974" t="e">
        <f>Weighting!$F$6</f>
        <v>#NUM!</v>
      </c>
      <c r="D4974" t="e">
        <f>IF(C4974=1,'Data Transformation'!$G$3+0.5*'Data Transformation'!$W$25,IF(C4975=1,D4975-'Data Transformation'!$W$25,FALSE))</f>
        <v>#NUM!</v>
      </c>
      <c r="E4974">
        <f t="array" ref="E4974">IF(ISLOGICAL(D4974),"",FREQUENCY(IF('Data Transformation'!$B$425:$B$8425='Bin Analysis'!$B4971,'Data Transformation'!$G$425:$G$8425),D4974))</f>
        <v>2001</v>
      </c>
      <c r="F4974">
        <f>IF(ISLOGICAL(D4974),"",E4974-E4973)</f>
        <v>0</v>
      </c>
      <c r="G4974">
        <f>Weighting!$H$6</f>
        <v>1</v>
      </c>
      <c r="H4974">
        <f t="array" ref="H4974">FREQUENCY(IF('Data Transformation'!$B$4:$B$8425=B4971,'Data Transformation'!$G$4:$G$8425),'Bin Analysis'!$B4974)</f>
        <v>2073</v>
      </c>
      <c r="I4974">
        <f>H4974-H4973</f>
        <v>2073</v>
      </c>
      <c r="J4974">
        <f>IF(I4974=0,0,1)</f>
        <v>1</v>
      </c>
      <c r="K4974" t="e">
        <f>J4974*Weighting!$W$6</f>
        <v>#NUM!</v>
      </c>
      <c r="M4974" s="14"/>
    </row>
    <row r="4975" spans="1:25" x14ac:dyDescent="0.55000000000000004">
      <c r="A4975" s="32" t="str">
        <f>IF(Weighting!$P$7&gt;0,B4975,"")</f>
        <v/>
      </c>
      <c r="B4975" t="e">
        <f>Weighting!$C$7</f>
        <v>#DIV/0!</v>
      </c>
      <c r="C4975" t="e">
        <f>Weighting!$F$7</f>
        <v>#NUM!</v>
      </c>
      <c r="D4975" t="e">
        <f>IF(C4975=1,'Data Transformation'!$G$3+0.5*'Data Transformation'!$W$25,IF(C4976=1,D4976-'Data Transformation'!$W$25,FALSE))</f>
        <v>#NUM!</v>
      </c>
      <c r="E4975">
        <f t="array" ref="E4975">IF(ISLOGICAL(D4975),"",FREQUENCY(IF('Data Transformation'!$B$425:$B$8425='Bin Analysis'!$B4971,'Data Transformation'!$G$425:$G$8425),D4975))</f>
        <v>2001</v>
      </c>
      <c r="F4975">
        <f t="shared" ref="F4975:F4993" si="621">IF(ISLOGICAL(D4975),"",E4975-E4974)</f>
        <v>0</v>
      </c>
      <c r="G4975">
        <f>Weighting!$H$7</f>
        <v>0</v>
      </c>
      <c r="H4975">
        <f t="array" ref="H4975">FREQUENCY(IF('Data Transformation'!$B$4:$B$8425=B4971,'Data Transformation'!$G$4:$G$8425),'Bin Analysis'!$B4975)</f>
        <v>2073</v>
      </c>
      <c r="I4975">
        <f t="shared" ref="I4975:I4993" si="622">H4975-H4974</f>
        <v>0</v>
      </c>
      <c r="J4975">
        <f>IF(I4975=0,0,1)</f>
        <v>0</v>
      </c>
      <c r="K4975">
        <f>J4975*Weighting!$W$7</f>
        <v>0</v>
      </c>
      <c r="M4975" s="14"/>
    </row>
    <row r="4976" spans="1:25" x14ac:dyDescent="0.55000000000000004">
      <c r="A4976" s="32" t="str">
        <f>IF(Weighting!$P$8&gt;0,B4976,"")</f>
        <v/>
      </c>
      <c r="B4976" t="e">
        <f>Weighting!$C$8</f>
        <v>#DIV/0!</v>
      </c>
      <c r="C4976" t="e">
        <f>Weighting!$F$8</f>
        <v>#NUM!</v>
      </c>
      <c r="D4976" t="e">
        <f>IF(C4976=1,'Data Transformation'!$G$3+0.5*'Data Transformation'!$W$25,IF(C4977=1,D4977-'Data Transformation'!$W$25,FALSE))</f>
        <v>#NUM!</v>
      </c>
      <c r="E4976">
        <f t="array" ref="E4976">IF(ISLOGICAL(D4976),"",FREQUENCY(IF('Data Transformation'!$B$425:$B$8425='Bin Analysis'!$B4971,'Data Transformation'!$G$425:$G$8425),D4976))</f>
        <v>2001</v>
      </c>
      <c r="F4976">
        <f t="shared" si="621"/>
        <v>0</v>
      </c>
      <c r="G4976">
        <f>Weighting!$H$8</f>
        <v>0</v>
      </c>
      <c r="H4976">
        <f t="array" ref="H4976">FREQUENCY(IF('Data Transformation'!$B$4:$B$8425=B4971,'Data Transformation'!$G$4:$G$8425),'Bin Analysis'!$B4976)</f>
        <v>2073</v>
      </c>
      <c r="I4976">
        <f t="shared" si="622"/>
        <v>0</v>
      </c>
      <c r="J4976">
        <f t="shared" ref="J4976:J4993" si="623">IF(I4976=0,0,1)</f>
        <v>0</v>
      </c>
      <c r="K4976">
        <f>J4976*Weighting!$W$8</f>
        <v>0</v>
      </c>
      <c r="M4976" s="14"/>
    </row>
    <row r="4977" spans="1:13" x14ac:dyDescent="0.55000000000000004">
      <c r="A4977" s="32" t="str">
        <f>IF(Weighting!$P$9&gt;0,B4977,"")</f>
        <v/>
      </c>
      <c r="B4977" s="50" t="e">
        <f>Weighting!$C$9</f>
        <v>#DIV/0!</v>
      </c>
      <c r="C4977" t="e">
        <f>Weighting!$F$9</f>
        <v>#NUM!</v>
      </c>
      <c r="D4977" t="e">
        <f>IF(C4977=1,'Data Transformation'!$G$3+0.5*'Data Transformation'!$W$25,IF(C4978=1,D4978-'Data Transformation'!$W$25,FALSE))</f>
        <v>#NUM!</v>
      </c>
      <c r="E4977">
        <f t="array" ref="E4977">IF(ISLOGICAL(D4977),"",FREQUENCY(IF('Data Transformation'!$B$425:$B$8425='Bin Analysis'!$B4971,'Data Transformation'!$G$425:$G$8425),D4977))</f>
        <v>2001</v>
      </c>
      <c r="F4977">
        <f t="shared" si="621"/>
        <v>0</v>
      </c>
      <c r="G4977">
        <f>Weighting!$H$9</f>
        <v>0</v>
      </c>
      <c r="H4977">
        <f t="array" ref="H4977">FREQUENCY(IF('Data Transformation'!$B$4:$B$8425=B4971,'Data Transformation'!$G$4:$G$8425),'Bin Analysis'!$B4977)</f>
        <v>2073</v>
      </c>
      <c r="I4977">
        <f t="shared" si="622"/>
        <v>0</v>
      </c>
      <c r="J4977">
        <f t="shared" si="623"/>
        <v>0</v>
      </c>
      <c r="K4977">
        <f>J4977*Weighting!$W$9</f>
        <v>0</v>
      </c>
      <c r="M4977" s="14"/>
    </row>
    <row r="4978" spans="1:13" x14ac:dyDescent="0.55000000000000004">
      <c r="A4978" s="32" t="str">
        <f>IF(Weighting!$P$10&gt;0,B4978,"")</f>
        <v/>
      </c>
      <c r="B4978" t="e">
        <f>Weighting!$C$10</f>
        <v>#DIV/0!</v>
      </c>
      <c r="C4978" t="e">
        <f>Weighting!$F$10</f>
        <v>#NUM!</v>
      </c>
      <c r="D4978" t="e">
        <f>IF(C4978=1,'Data Transformation'!$G$3+0.5*'Data Transformation'!$W$25,IF(C4979=1,D4979-'Data Transformation'!$W$25,FALSE))</f>
        <v>#NUM!</v>
      </c>
      <c r="E4978">
        <f t="array" ref="E4978">IF(ISLOGICAL(D4978),"",FREQUENCY(IF('Data Transformation'!$B$425:$B$8425='Bin Analysis'!$B4971,'Data Transformation'!$G$425:$G$8425),D4978))</f>
        <v>2001</v>
      </c>
      <c r="F4978">
        <f t="shared" si="621"/>
        <v>0</v>
      </c>
      <c r="G4978">
        <f>Weighting!$H$10</f>
        <v>0</v>
      </c>
      <c r="H4978">
        <f t="array" ref="H4978">FREQUENCY(IF('Data Transformation'!$B$4:$B$8425=B4971,'Data Transformation'!$G$4:$G$8425),'Bin Analysis'!$B4978)</f>
        <v>2073</v>
      </c>
      <c r="I4978">
        <f t="shared" si="622"/>
        <v>0</v>
      </c>
      <c r="J4978">
        <f t="shared" si="623"/>
        <v>0</v>
      </c>
      <c r="K4978">
        <f>J4978*Weighting!$W$10</f>
        <v>0</v>
      </c>
      <c r="M4978" s="14"/>
    </row>
    <row r="4979" spans="1:13" x14ac:dyDescent="0.55000000000000004">
      <c r="A4979" s="32" t="str">
        <f>IF(Weighting!$P$11&gt;0,B4979,"")</f>
        <v/>
      </c>
      <c r="B4979" t="e">
        <f>Weighting!$C$11</f>
        <v>#DIV/0!</v>
      </c>
      <c r="C4979" t="e">
        <f>Weighting!$F$11</f>
        <v>#NUM!</v>
      </c>
      <c r="D4979" t="e">
        <f>IF(C4979=1,'Data Transformation'!$G$3+0.5*'Data Transformation'!$W$25,IF(C4980=1,D4980-'Data Transformation'!$W$25,FALSE))</f>
        <v>#NUM!</v>
      </c>
      <c r="E4979">
        <f t="array" ref="E4979">IF(ISLOGICAL(D4979),"",FREQUENCY(IF('Data Transformation'!$B$425:$B$8425='Bin Analysis'!$B4971,'Data Transformation'!$G$425:$G$8425),D4979))</f>
        <v>2001</v>
      </c>
      <c r="F4979">
        <f t="shared" si="621"/>
        <v>0</v>
      </c>
      <c r="G4979">
        <f>Weighting!$H$11</f>
        <v>0</v>
      </c>
      <c r="H4979">
        <f t="array" ref="H4979">FREQUENCY(IF('Data Transformation'!$B$4:$B$8425=B4971,'Data Transformation'!$G$4:$G$8425),'Bin Analysis'!$B4979)</f>
        <v>2073</v>
      </c>
      <c r="I4979">
        <f t="shared" si="622"/>
        <v>0</v>
      </c>
      <c r="J4979">
        <f t="shared" si="623"/>
        <v>0</v>
      </c>
      <c r="K4979">
        <f>J4979*Weighting!$W$11</f>
        <v>0</v>
      </c>
      <c r="M4979" s="14"/>
    </row>
    <row r="4980" spans="1:13" x14ac:dyDescent="0.55000000000000004">
      <c r="A4980" s="32" t="str">
        <f>IF(Weighting!$P$12&gt;0,B4980,"")</f>
        <v/>
      </c>
      <c r="B4980" t="e">
        <f>Weighting!$C$12</f>
        <v>#DIV/0!</v>
      </c>
      <c r="C4980" t="e">
        <f>Weighting!$F$12</f>
        <v>#NUM!</v>
      </c>
      <c r="D4980" t="e">
        <f>IF(C4980=1,'Data Transformation'!$G$3+0.5*'Data Transformation'!$W$25,IF(C4981=1,D4981-'Data Transformation'!$W$25,FALSE))</f>
        <v>#NUM!</v>
      </c>
      <c r="E4980">
        <f t="array" ref="E4980">IF(ISLOGICAL(D4980),"",FREQUENCY(IF('Data Transformation'!$B$425:$B$8425='Bin Analysis'!$B4971,'Data Transformation'!$G$425:$G$8425),D4980))</f>
        <v>2001</v>
      </c>
      <c r="F4980">
        <f t="shared" si="621"/>
        <v>0</v>
      </c>
      <c r="G4980">
        <f>Weighting!$H$12</f>
        <v>0</v>
      </c>
      <c r="H4980">
        <f t="array" ref="H4980">FREQUENCY(IF('Data Transformation'!$B$4:$B$8425=B4971,'Data Transformation'!$G$4:$G$8425),'Bin Analysis'!$B4980)</f>
        <v>2073</v>
      </c>
      <c r="I4980">
        <f t="shared" si="622"/>
        <v>0</v>
      </c>
      <c r="J4980">
        <f t="shared" si="623"/>
        <v>0</v>
      </c>
      <c r="K4980">
        <f>J4980*Weighting!$W$12</f>
        <v>0</v>
      </c>
      <c r="M4980" s="14"/>
    </row>
    <row r="4981" spans="1:13" x14ac:dyDescent="0.55000000000000004">
      <c r="A4981" s="32" t="str">
        <f>IF(Weighting!$P$13&gt;0,B4981,"")</f>
        <v/>
      </c>
      <c r="B4981" t="e">
        <f>Weighting!$C$13</f>
        <v>#DIV/0!</v>
      </c>
      <c r="C4981" t="e">
        <f>Weighting!$F$13</f>
        <v>#NUM!</v>
      </c>
      <c r="D4981" t="e">
        <f>IF(C4981=1,'Data Transformation'!$G$3+0.5*'Data Transformation'!$W$25,IF(C4982=1,D4982-'Data Transformation'!$W$25,FALSE))</f>
        <v>#NUM!</v>
      </c>
      <c r="E4981">
        <f t="array" ref="E4981">IF(ISLOGICAL(D4981),"",FREQUENCY(IF('Data Transformation'!$B$425:$B$8425='Bin Analysis'!$B4971,'Data Transformation'!$G$425:$G$8425),D4981))</f>
        <v>2001</v>
      </c>
      <c r="F4981">
        <f t="shared" si="621"/>
        <v>0</v>
      </c>
      <c r="G4981">
        <f>Weighting!$H$13</f>
        <v>0</v>
      </c>
      <c r="H4981">
        <f t="array" ref="H4981">FREQUENCY(IF('Data Transformation'!$B$4:$B$8425=B4971,'Data Transformation'!$G$4:$G$8425),'Bin Analysis'!$B4981)</f>
        <v>2073</v>
      </c>
      <c r="I4981">
        <f t="shared" si="622"/>
        <v>0</v>
      </c>
      <c r="J4981">
        <f t="shared" si="623"/>
        <v>0</v>
      </c>
      <c r="K4981">
        <f>J4981*Weighting!$W$13</f>
        <v>0</v>
      </c>
      <c r="M4981" s="14"/>
    </row>
    <row r="4982" spans="1:13" x14ac:dyDescent="0.55000000000000004">
      <c r="A4982" s="32" t="str">
        <f>IF(Weighting!$P$14&gt;0,B4982,"")</f>
        <v/>
      </c>
      <c r="B4982" t="e">
        <f>Weighting!$C$14</f>
        <v>#DIV/0!</v>
      </c>
      <c r="C4982" t="e">
        <f>Weighting!$F$14</f>
        <v>#NUM!</v>
      </c>
      <c r="D4982" t="e">
        <f>IF(C4982=1,'Data Transformation'!$G$3+0.5*'Data Transformation'!$W$25,IF(C4983=1,D4983-'Data Transformation'!$W$25,FALSE))</f>
        <v>#NUM!</v>
      </c>
      <c r="E4982">
        <f t="array" ref="E4982">IF(ISLOGICAL(D4982),"",FREQUENCY(IF('Data Transformation'!$B$425:$B$8425='Bin Analysis'!$B4971,'Data Transformation'!$G$425:$G$8425),D4982))</f>
        <v>2001</v>
      </c>
      <c r="F4982">
        <f t="shared" si="621"/>
        <v>0</v>
      </c>
      <c r="G4982">
        <f>Weighting!$H$14</f>
        <v>0</v>
      </c>
      <c r="H4982">
        <f t="array" ref="H4982">FREQUENCY(IF('Data Transformation'!$B$4:$B$8425=B4971,'Data Transformation'!$G$4:$G$8425),'Bin Analysis'!$B4982)</f>
        <v>2073</v>
      </c>
      <c r="I4982">
        <f t="shared" si="622"/>
        <v>0</v>
      </c>
      <c r="J4982">
        <f t="shared" si="623"/>
        <v>0</v>
      </c>
      <c r="K4982">
        <f>J4982*Weighting!$W$14</f>
        <v>0</v>
      </c>
      <c r="M4982" s="14"/>
    </row>
    <row r="4983" spans="1:13" x14ac:dyDescent="0.55000000000000004">
      <c r="A4983" s="32" t="str">
        <f>IF(Weighting!$P$15&gt;0,B4983,"")</f>
        <v/>
      </c>
      <c r="B4983" t="e">
        <f>Weighting!$C$15</f>
        <v>#DIV/0!</v>
      </c>
      <c r="C4983" t="e">
        <f>Weighting!$F$15</f>
        <v>#NUM!</v>
      </c>
      <c r="D4983" t="e">
        <f>IF(C4983=1,'Data Transformation'!$G$3+0.5*'Data Transformation'!$W$25,IF(C4984=1,D4984-'Data Transformation'!$W$25,FALSE))</f>
        <v>#NUM!</v>
      </c>
      <c r="E4983">
        <f t="array" ref="E4983">IF(ISLOGICAL(D4983),"",FREQUENCY(IF('Data Transformation'!$B$425:$B$8425='Bin Analysis'!$B4971,'Data Transformation'!$G$425:$G$8425),D4983))</f>
        <v>2001</v>
      </c>
      <c r="F4983">
        <f t="shared" si="621"/>
        <v>0</v>
      </c>
      <c r="G4983">
        <f>Weighting!$H$15</f>
        <v>0</v>
      </c>
      <c r="H4983">
        <f t="array" ref="H4983">FREQUENCY(IF('Data Transformation'!$B$4:$B$8425=B4971,'Data Transformation'!$G$4:$G$8425),'Bin Analysis'!$B4983)</f>
        <v>2073</v>
      </c>
      <c r="I4983">
        <f t="shared" si="622"/>
        <v>0</v>
      </c>
      <c r="J4983">
        <f t="shared" si="623"/>
        <v>0</v>
      </c>
      <c r="K4983">
        <f>J4983*Weighting!$W$15</f>
        <v>0</v>
      </c>
      <c r="M4983" s="14"/>
    </row>
    <row r="4984" spans="1:13" x14ac:dyDescent="0.55000000000000004">
      <c r="A4984" s="32" t="str">
        <f>IF(Weighting!$P$16&gt;0,B4984,"")</f>
        <v/>
      </c>
      <c r="B4984" t="e">
        <f>Weighting!$C$16</f>
        <v>#DIV/0!</v>
      </c>
      <c r="C4984" t="e">
        <f>Weighting!$F$16</f>
        <v>#NUM!</v>
      </c>
      <c r="D4984" t="e">
        <f>IF(C4984=1,'Data Transformation'!$G$3+0.5*'Data Transformation'!$W$25,IF(C4985=1,D4985-'Data Transformation'!$W$25,FALSE))</f>
        <v>#NUM!</v>
      </c>
      <c r="E4984">
        <f t="array" ref="E4984">IF(ISLOGICAL(D4984),"",FREQUENCY(IF('Data Transformation'!$B$425:$B$8425='Bin Analysis'!$B4971,'Data Transformation'!$G$425:$G$8425),D4984))</f>
        <v>2001</v>
      </c>
      <c r="F4984">
        <f t="shared" si="621"/>
        <v>0</v>
      </c>
      <c r="G4984">
        <f>Weighting!$H$16</f>
        <v>0</v>
      </c>
      <c r="H4984">
        <f t="array" ref="H4984">FREQUENCY(IF('Data Transformation'!$B$4:$B$8425=B4971,'Data Transformation'!$G$4:$G$8425),'Bin Analysis'!$B4984)</f>
        <v>2073</v>
      </c>
      <c r="I4984">
        <f t="shared" si="622"/>
        <v>0</v>
      </c>
      <c r="J4984">
        <f t="shared" si="623"/>
        <v>0</v>
      </c>
      <c r="K4984">
        <f>J4984*Weighting!$W$16</f>
        <v>0</v>
      </c>
      <c r="M4984" s="14"/>
    </row>
    <row r="4985" spans="1:13" x14ac:dyDescent="0.55000000000000004">
      <c r="A4985" s="32" t="str">
        <f>IF(Weighting!$P$17&gt;0,B4985,"")</f>
        <v/>
      </c>
      <c r="B4985" t="e">
        <f>Weighting!$C$17</f>
        <v>#DIV/0!</v>
      </c>
      <c r="C4985" t="e">
        <f>Weighting!$F$17</f>
        <v>#NUM!</v>
      </c>
      <c r="D4985" t="e">
        <f>IF(C4985=1,'Data Transformation'!$G$3+0.5*'Data Transformation'!$W$25,IF(C4986=1,D4986-'Data Transformation'!$W$25,FALSE))</f>
        <v>#NUM!</v>
      </c>
      <c r="E4985">
        <f t="array" ref="E4985">IF(ISLOGICAL(D4985),"",FREQUENCY(IF('Data Transformation'!$B$425:$B$8425='Bin Analysis'!$B4971,'Data Transformation'!$G$425:$G$8425),D4985))</f>
        <v>2001</v>
      </c>
      <c r="F4985">
        <f t="shared" si="621"/>
        <v>0</v>
      </c>
      <c r="G4985">
        <f>Weighting!$H$17</f>
        <v>0</v>
      </c>
      <c r="H4985">
        <f t="array" ref="H4985">FREQUENCY(IF('Data Transformation'!$B$4:$B$8425=B4971,'Data Transformation'!$G$4:$G$8425),'Bin Analysis'!$B4985)</f>
        <v>2073</v>
      </c>
      <c r="I4985">
        <f t="shared" si="622"/>
        <v>0</v>
      </c>
      <c r="J4985">
        <f t="shared" si="623"/>
        <v>0</v>
      </c>
      <c r="K4985">
        <f>J4985*Weighting!$W$17</f>
        <v>0</v>
      </c>
      <c r="M4985" s="14"/>
    </row>
    <row r="4986" spans="1:13" x14ac:dyDescent="0.55000000000000004">
      <c r="A4986" s="32" t="str">
        <f>IF(Weighting!$P$18&gt;0,B4986,"")</f>
        <v/>
      </c>
      <c r="B4986" t="e">
        <f>Weighting!$C$18</f>
        <v>#DIV/0!</v>
      </c>
      <c r="C4986" t="e">
        <f>Weighting!$F$18</f>
        <v>#NUM!</v>
      </c>
      <c r="D4986" t="e">
        <f>IF(C4986=1,'Data Transformation'!$G$3+0.5*'Data Transformation'!$W$25,IF(C4987=1,D4987-'Data Transformation'!$W$25,FALSE))</f>
        <v>#NUM!</v>
      </c>
      <c r="E4986">
        <f t="array" ref="E4986">IF(ISLOGICAL(D4986),"",FREQUENCY(IF('Data Transformation'!$B$425:$B$8425='Bin Analysis'!$B4971,'Data Transformation'!$G$425:$G$8425),D4986))</f>
        <v>2001</v>
      </c>
      <c r="F4986">
        <f t="shared" si="621"/>
        <v>0</v>
      </c>
      <c r="G4986">
        <f>Weighting!$H$18</f>
        <v>0</v>
      </c>
      <c r="H4986">
        <f t="array" ref="H4986">FREQUENCY(IF('Data Transformation'!$B$4:$B$8425=B4971,'Data Transformation'!$G$4:$G$8425),'Bin Analysis'!$B4986)</f>
        <v>2073</v>
      </c>
      <c r="I4986">
        <f t="shared" si="622"/>
        <v>0</v>
      </c>
      <c r="J4986">
        <f t="shared" si="623"/>
        <v>0</v>
      </c>
      <c r="K4986">
        <f>J4986*Weighting!$W$18</f>
        <v>0</v>
      </c>
      <c r="M4986" s="14"/>
    </row>
    <row r="4987" spans="1:13" x14ac:dyDescent="0.55000000000000004">
      <c r="A4987" s="32" t="str">
        <f>IF(Weighting!$P$19&gt;0,B4987,"")</f>
        <v/>
      </c>
      <c r="B4987" t="e">
        <f>Weighting!$C$19</f>
        <v>#DIV/0!</v>
      </c>
      <c r="C4987" t="e">
        <f>Weighting!$F$19</f>
        <v>#NUM!</v>
      </c>
      <c r="D4987" t="e">
        <f>IF(C4987=1,'Data Transformation'!$G$3+0.5*'Data Transformation'!$W$25,IF(C4988=1,D4988-'Data Transformation'!$W$25,FALSE))</f>
        <v>#NUM!</v>
      </c>
      <c r="E4987">
        <f t="array" ref="E4987">IF(ISLOGICAL(D4987),"",FREQUENCY(IF('Data Transformation'!$B$425:$B$8425='Bin Analysis'!$B4971,'Data Transformation'!$G$425:$G$8425),D4987))</f>
        <v>2001</v>
      </c>
      <c r="F4987">
        <f t="shared" si="621"/>
        <v>0</v>
      </c>
      <c r="G4987">
        <f>Weighting!$H$19</f>
        <v>0</v>
      </c>
      <c r="H4987">
        <f t="array" ref="H4987">FREQUENCY(IF('Data Transformation'!$B$4:$B$8425=B4971,'Data Transformation'!$G$4:$G$8425),'Bin Analysis'!$B4987)</f>
        <v>2073</v>
      </c>
      <c r="I4987">
        <f t="shared" si="622"/>
        <v>0</v>
      </c>
      <c r="J4987">
        <f t="shared" si="623"/>
        <v>0</v>
      </c>
      <c r="K4987">
        <f>J4987*Weighting!$W$19</f>
        <v>0</v>
      </c>
      <c r="M4987" s="14"/>
    </row>
    <row r="4988" spans="1:13" x14ac:dyDescent="0.55000000000000004">
      <c r="A4988" s="32" t="str">
        <f>IF(Weighting!$P$20&gt;0,B4988,"")</f>
        <v/>
      </c>
      <c r="B4988" t="e">
        <f>Weighting!$C$20</f>
        <v>#DIV/0!</v>
      </c>
      <c r="C4988" t="e">
        <f>Weighting!$F$20</f>
        <v>#NUM!</v>
      </c>
      <c r="D4988" t="e">
        <f>IF(C4988=1,'Data Transformation'!$G$3+0.5*'Data Transformation'!$W$25,IF(C4989=1,D4989-'Data Transformation'!$W$25,FALSE))</f>
        <v>#NUM!</v>
      </c>
      <c r="E4988">
        <f t="array" ref="E4988">IF(ISLOGICAL(D4988),"",FREQUENCY(IF('Data Transformation'!$B$425:$B$8425='Bin Analysis'!$B4971,'Data Transformation'!$G$425:$G$8425),D4988))</f>
        <v>2001</v>
      </c>
      <c r="F4988">
        <f t="shared" si="621"/>
        <v>0</v>
      </c>
      <c r="G4988">
        <f>Weighting!$H$20</f>
        <v>0</v>
      </c>
      <c r="H4988">
        <f t="array" ref="H4988">FREQUENCY(IF('Data Transformation'!$B$4:$B$8425=B4971,'Data Transformation'!$G$4:$G$8425),'Bin Analysis'!$B4988)</f>
        <v>2073</v>
      </c>
      <c r="I4988">
        <f t="shared" si="622"/>
        <v>0</v>
      </c>
      <c r="J4988">
        <f t="shared" si="623"/>
        <v>0</v>
      </c>
      <c r="K4988">
        <f>J4988*Weighting!$W$20</f>
        <v>0</v>
      </c>
      <c r="M4988" s="14"/>
    </row>
    <row r="4989" spans="1:13" x14ac:dyDescent="0.55000000000000004">
      <c r="A4989" s="32" t="str">
        <f>IF(Weighting!$P$21&gt;0,B4989,"")</f>
        <v/>
      </c>
      <c r="B4989" t="e">
        <f>Weighting!$C$21</f>
        <v>#DIV/0!</v>
      </c>
      <c r="C4989" t="e">
        <f>Weighting!$F$21</f>
        <v>#NUM!</v>
      </c>
      <c r="D4989" t="e">
        <f>IF(C4989=1,'Data Transformation'!$G$3+0.5*'Data Transformation'!$W$25,IF(C4990=1,D4990-'Data Transformation'!$W$25,FALSE))</f>
        <v>#NUM!</v>
      </c>
      <c r="E4989">
        <f t="array" ref="E4989">IF(ISLOGICAL(D4989),"",FREQUENCY(IF('Data Transformation'!$B$425:$B$8425='Bin Analysis'!$B4971,'Data Transformation'!$G$425:$G$8425),D4989))</f>
        <v>2001</v>
      </c>
      <c r="F4989">
        <f t="shared" si="621"/>
        <v>0</v>
      </c>
      <c r="G4989">
        <f>Weighting!$H$21</f>
        <v>0</v>
      </c>
      <c r="H4989">
        <f t="array" ref="H4989">FREQUENCY(IF('Data Transformation'!$B$4:$B$8425=B4971,'Data Transformation'!$G$4:$G$8425),'Bin Analysis'!$B4989)</f>
        <v>2073</v>
      </c>
      <c r="I4989">
        <f t="shared" si="622"/>
        <v>0</v>
      </c>
      <c r="J4989">
        <f t="shared" si="623"/>
        <v>0</v>
      </c>
      <c r="K4989">
        <f>J4989*Weighting!$W$21</f>
        <v>0</v>
      </c>
      <c r="M4989" s="14"/>
    </row>
    <row r="4990" spans="1:13" x14ac:dyDescent="0.55000000000000004">
      <c r="A4990" s="32" t="str">
        <f>IF(Weighting!$P$22&gt;0,B4990,"")</f>
        <v/>
      </c>
      <c r="B4990" t="e">
        <f>Weighting!$C$22</f>
        <v>#DIV/0!</v>
      </c>
      <c r="C4990" t="e">
        <f>Weighting!$F$22</f>
        <v>#NUM!</v>
      </c>
      <c r="D4990" t="e">
        <f>IF(C4990=1,'Data Transformation'!$G$3+0.5*'Data Transformation'!$W$25,IF(C4991=1,D4991-'Data Transformation'!$W$25,FALSE))</f>
        <v>#NUM!</v>
      </c>
      <c r="E4990">
        <f t="array" ref="E4990">IF(ISLOGICAL(D4990),"",FREQUENCY(IF('Data Transformation'!$B$425:$B$8425='Bin Analysis'!$B4971,'Data Transformation'!$G$425:$G$8425),D4990))</f>
        <v>2001</v>
      </c>
      <c r="F4990">
        <f t="shared" si="621"/>
        <v>0</v>
      </c>
      <c r="G4990">
        <f>Weighting!$H$22</f>
        <v>0</v>
      </c>
      <c r="H4990">
        <f t="array" ref="H4990">FREQUENCY(IF('Data Transformation'!$B$4:$B$8425=B4971,'Data Transformation'!$G$4:$G$8425),'Bin Analysis'!$B4990)</f>
        <v>2073</v>
      </c>
      <c r="I4990">
        <f t="shared" si="622"/>
        <v>0</v>
      </c>
      <c r="J4990">
        <f t="shared" si="623"/>
        <v>0</v>
      </c>
      <c r="K4990">
        <f>J4990*Weighting!$W$22</f>
        <v>0</v>
      </c>
      <c r="M4990" s="14"/>
    </row>
    <row r="4991" spans="1:13" x14ac:dyDescent="0.55000000000000004">
      <c r="A4991" s="32" t="str">
        <f>IF(Weighting!$P$23&gt;0,B4991,"")</f>
        <v/>
      </c>
      <c r="B4991" t="e">
        <f>Weighting!$C$23</f>
        <v>#DIV/0!</v>
      </c>
      <c r="C4991" t="e">
        <f>Weighting!$F$23</f>
        <v>#NUM!</v>
      </c>
      <c r="D4991" t="e">
        <f>IF(C4991=1,'Data Transformation'!$G$3+0.5*'Data Transformation'!$W$25,IF(C4992=1,D4992-'Data Transformation'!$W$25,FALSE))</f>
        <v>#NUM!</v>
      </c>
      <c r="E4991">
        <f t="array" ref="E4991">IF(ISLOGICAL(D4991),"",FREQUENCY(IF('Data Transformation'!$B$425:$B$8425='Bin Analysis'!$B4971,'Data Transformation'!$G$425:$G$8425),D4991))</f>
        <v>2001</v>
      </c>
      <c r="F4991">
        <f t="shared" si="621"/>
        <v>0</v>
      </c>
      <c r="G4991">
        <f>Weighting!$H$23</f>
        <v>0</v>
      </c>
      <c r="H4991">
        <f t="array" ref="H4991">FREQUENCY(IF('Data Transformation'!$B$4:$B$8425=B4971,'Data Transformation'!$G$4:$G$8425),'Bin Analysis'!$B4991)</f>
        <v>2073</v>
      </c>
      <c r="I4991">
        <f t="shared" si="622"/>
        <v>0</v>
      </c>
      <c r="J4991">
        <f t="shared" si="623"/>
        <v>0</v>
      </c>
      <c r="K4991">
        <f>J4991*Weighting!$W$23</f>
        <v>0</v>
      </c>
      <c r="M4991" s="14"/>
    </row>
    <row r="4992" spans="1:13" x14ac:dyDescent="0.55000000000000004">
      <c r="A4992" s="32" t="str">
        <f>IF(Weighting!$P$24&gt;0,B4992,"")</f>
        <v/>
      </c>
      <c r="B4992" t="e">
        <f>Weighting!$C$24</f>
        <v>#DIV/0!</v>
      </c>
      <c r="C4992" t="e">
        <f>Weighting!$F$24</f>
        <v>#NUM!</v>
      </c>
      <c r="D4992" t="e">
        <f>IF(C4992=1,'Data Transformation'!$G$3+0.5*'Data Transformation'!$W$25,IF(C4993=1,D4993-'Data Transformation'!$W$25,FALSE))</f>
        <v>#NUM!</v>
      </c>
      <c r="E4992">
        <f t="array" ref="E4992">IF(ISLOGICAL(D4992),"",FREQUENCY(IF('Data Transformation'!$B$425:$B$8425='Bin Analysis'!$B4971,'Data Transformation'!$G$425:$G$8425),D4992))</f>
        <v>2001</v>
      </c>
      <c r="F4992">
        <f t="shared" si="621"/>
        <v>0</v>
      </c>
      <c r="G4992">
        <f>Weighting!$H$24</f>
        <v>0</v>
      </c>
      <c r="H4992">
        <f t="array" ref="H4992">FREQUENCY(IF('Data Transformation'!$B$4:$B$8425=B4971,'Data Transformation'!$G$4:$G$8425),'Bin Analysis'!$B4992)</f>
        <v>2073</v>
      </c>
      <c r="I4992">
        <f t="shared" si="622"/>
        <v>0</v>
      </c>
      <c r="J4992">
        <f t="shared" si="623"/>
        <v>0</v>
      </c>
      <c r="K4992">
        <f>J4992*Weighting!$W$24</f>
        <v>0</v>
      </c>
      <c r="M4992" s="14"/>
    </row>
    <row r="4993" spans="1:25" x14ac:dyDescent="0.55000000000000004">
      <c r="A4993" s="32" t="str">
        <f>IF(Weighting!$P$25&gt;0,B4993,"")</f>
        <v/>
      </c>
      <c r="B4993" t="e">
        <f>Weighting!$C$25</f>
        <v>#DIV/0!</v>
      </c>
      <c r="C4993" t="e">
        <f>Weighting!$F$25</f>
        <v>#NUM!</v>
      </c>
      <c r="D4993" t="e">
        <f>IF(C4993=1,'Data Transformation'!$G$3+0.5*'Data Transformation'!$W$25,IF(C4994=1,D4994-'Data Transformation'!$W$25,FALSE))</f>
        <v>#NUM!</v>
      </c>
      <c r="E4993">
        <f t="array" ref="E4993">IF(ISLOGICAL(D4993),"",FREQUENCY(IF('Data Transformation'!$B$425:$B$8425='Bin Analysis'!$B4971,'Data Transformation'!$G$425:$G$8425),D4993))</f>
        <v>2001</v>
      </c>
      <c r="F4993">
        <f t="shared" si="621"/>
        <v>0</v>
      </c>
      <c r="G4993">
        <f>Weighting!$H$25</f>
        <v>0</v>
      </c>
      <c r="H4993">
        <f t="array" ref="H4993">FREQUENCY(IF('Data Transformation'!$B$4:$B$8425=B4971,'Data Transformation'!$G$4:$G$8425),'Bin Analysis'!$B4993)</f>
        <v>2073</v>
      </c>
      <c r="I4993">
        <f t="shared" si="622"/>
        <v>0</v>
      </c>
      <c r="J4993">
        <f t="shared" si="623"/>
        <v>0</v>
      </c>
      <c r="K4993">
        <f>J4993*Weighting!$W$25</f>
        <v>0</v>
      </c>
      <c r="M4993" s="14"/>
    </row>
    <row r="4994" spans="1:25" x14ac:dyDescent="0.55000000000000004">
      <c r="O4994"/>
      <c r="P4994"/>
      <c r="Q4994"/>
      <c r="R4994"/>
    </row>
    <row r="4995" spans="1:25" ht="23.35" x14ac:dyDescent="0.8">
      <c r="A4995" s="21" t="s">
        <v>0</v>
      </c>
      <c r="B4995" s="21" t="str">
        <f>IFERROR(VLOOKUP(C4995,'Data Transformation'!$L$6:$M$426,2,FALSE),"")</f>
        <v/>
      </c>
      <c r="C4995" s="21">
        <f>C4971+1</f>
        <v>208</v>
      </c>
      <c r="D4995" s="21"/>
      <c r="E4995" s="21"/>
      <c r="F4995" s="21"/>
      <c r="G4995" s="21"/>
      <c r="H4995" s="22"/>
      <c r="I4995" s="22"/>
      <c r="J4995" s="22"/>
      <c r="K4995" s="21"/>
      <c r="L4995" s="21" t="str">
        <f>B4995</f>
        <v/>
      </c>
      <c r="M4995" s="23" t="e">
        <f>INDEX('Data Transformation'!$O$4:$O$424,MATCH($B4995,'Data Transformation'!$M$4:$M$424,0),MATCH($M$2,'Data Transformation'!$O$3,0))</f>
        <v>#N/A</v>
      </c>
      <c r="N4995" s="27" t="e">
        <f>IF('Input and Summary Results'!$J$16="minimum",'Bin Analysis'!X4996/(M4995-1),'Bin Analysis'!Y4995/('Bin Analysis'!M4995-1))</f>
        <v>#N/A</v>
      </c>
      <c r="O4995" s="27" t="e">
        <f>IF(M4995=FALSE,NA(),(VLOOKUP(1,C4998:K5017,4,FALSE))/(M4995-1))</f>
        <v>#N/A</v>
      </c>
      <c r="P4995" s="27" t="e">
        <f>IF(M4995=FALSE,NA(),SUM(J4998:J5017)/Weighting!$S$5)</f>
        <v>#N/A</v>
      </c>
      <c r="Q4995" s="27" t="e">
        <f>IF(M4995=FALSE,NA(),SUM(K4998:K5017)/Weighting!$S$6)</f>
        <v>#N/A</v>
      </c>
      <c r="R4995" s="27" t="e">
        <f>IF(M4995=FALSE,NA(),(VLOOKUP(1,G4998:K5017,3,FALSE))/(M4995-1))</f>
        <v>#N/A</v>
      </c>
      <c r="S4995" s="22" t="e">
        <f>IF(M4995=FALSE,NA(),IF(SUM(J4998:J5017)=2,"yes","no"))</f>
        <v>#N/A</v>
      </c>
      <c r="X4995" s="2" cm="2">
        <f t="array" ref="X4995:X4996">FREQUENCY(IF('Data Transformation'!$B$425:$B$6424='Bin Analysis'!L4995,'Data Transformation'!$G$425:$G$6424),'Data Transformation'!$U$11)</f>
        <v>0</v>
      </c>
      <c r="Y4995" s="2" cm="2">
        <f t="array" ref="Y4995:Y4996">FREQUENCY(IF('Data Transformation'!$B$425:$B$6424='Bin Analysis'!L4995,'Data Transformation'!$G$425:$G$6424),'Data Transformation'!$U$12)</f>
        <v>0</v>
      </c>
    </row>
    <row r="4996" spans="1:25" x14ac:dyDescent="0.55000000000000004">
      <c r="A4996" s="14" t="s">
        <v>67</v>
      </c>
      <c r="B4996" t="s">
        <v>47</v>
      </c>
      <c r="C4996" t="s">
        <v>5</v>
      </c>
      <c r="D4996" t="s">
        <v>100</v>
      </c>
      <c r="E4996" t="s">
        <v>101</v>
      </c>
      <c r="F4996" t="s">
        <v>102</v>
      </c>
      <c r="G4996" t="s">
        <v>70</v>
      </c>
      <c r="H4996" t="s">
        <v>31</v>
      </c>
      <c r="I4996" t="s">
        <v>32</v>
      </c>
      <c r="J4996" t="s">
        <v>46</v>
      </c>
      <c r="K4996" s="14" t="s">
        <v>45</v>
      </c>
      <c r="M4996" s="14"/>
      <c r="X4996" s="2">
        <v>0</v>
      </c>
      <c r="Y4996" s="2">
        <v>0</v>
      </c>
    </row>
    <row r="4997" spans="1:25" x14ac:dyDescent="0.55000000000000004">
      <c r="A4997" s="32"/>
      <c r="D4997" t="e">
        <f>IF(C4997=1,'Data Transformation'!$G$3+0.5*'Data Transformation'!$W$25,IF(C4998=1,D4998-'Data Transformation'!$W$25,FALSE))</f>
        <v>#NUM!</v>
      </c>
      <c r="E4997">
        <f t="array" ref="E4997">IF(ISLOGICAL(D4997),"",FREQUENCY(IF('Data Transformation'!$B$425:$B$8425='Bin Analysis'!$B4995,'Data Transformation'!$G$425:$G$8425),D4997))</f>
        <v>2001</v>
      </c>
      <c r="F4997" t="e">
        <f>IF(ISLOGICAL(D4997),"",E4997-E4996)</f>
        <v>#VALUE!</v>
      </c>
      <c r="M4997" s="14"/>
    </row>
    <row r="4998" spans="1:25" x14ac:dyDescent="0.55000000000000004">
      <c r="A4998" s="32" t="e">
        <f>IF(Weighting!$P$6&gt;0,B4998,"")</f>
        <v>#NUM!</v>
      </c>
      <c r="B4998" t="e">
        <f>Weighting!$C$6</f>
        <v>#DIV/0!</v>
      </c>
      <c r="C4998" t="e">
        <f>Weighting!$F$6</f>
        <v>#NUM!</v>
      </c>
      <c r="D4998" t="e">
        <f>IF(C4998=1,'Data Transformation'!$G$3+0.5*'Data Transformation'!$W$25,IF(C4999=1,D4999-'Data Transformation'!$W$25,FALSE))</f>
        <v>#NUM!</v>
      </c>
      <c r="E4998">
        <f t="array" ref="E4998">IF(ISLOGICAL(D4998),"",FREQUENCY(IF('Data Transformation'!$B$425:$B$8425='Bin Analysis'!$B4995,'Data Transformation'!$G$425:$G$8425),D4998))</f>
        <v>2001</v>
      </c>
      <c r="F4998">
        <f>IF(ISLOGICAL(D4998),"",E4998-E4997)</f>
        <v>0</v>
      </c>
      <c r="G4998">
        <f>Weighting!$H$6</f>
        <v>1</v>
      </c>
      <c r="H4998">
        <f t="array" ref="H4998">FREQUENCY(IF('Data Transformation'!$B$4:$B$8425=B4995,'Data Transformation'!$G$4:$G$8425),'Bin Analysis'!$B4998)</f>
        <v>2073</v>
      </c>
      <c r="I4998">
        <f>H4998-H4997</f>
        <v>2073</v>
      </c>
      <c r="J4998">
        <f>IF(I4998=0,0,1)</f>
        <v>1</v>
      </c>
      <c r="K4998" t="e">
        <f>J4998*Weighting!$W$6</f>
        <v>#NUM!</v>
      </c>
      <c r="M4998" s="14"/>
    </row>
    <row r="4999" spans="1:25" x14ac:dyDescent="0.55000000000000004">
      <c r="A4999" s="32" t="str">
        <f>IF(Weighting!$P$7&gt;0,B4999,"")</f>
        <v/>
      </c>
      <c r="B4999" t="e">
        <f>Weighting!$C$7</f>
        <v>#DIV/0!</v>
      </c>
      <c r="C4999" t="e">
        <f>Weighting!$F$7</f>
        <v>#NUM!</v>
      </c>
      <c r="D4999" t="e">
        <f>IF(C4999=1,'Data Transformation'!$G$3+0.5*'Data Transformation'!$W$25,IF(C5000=1,D5000-'Data Transformation'!$W$25,FALSE))</f>
        <v>#NUM!</v>
      </c>
      <c r="E4999">
        <f t="array" ref="E4999">IF(ISLOGICAL(D4999),"",FREQUENCY(IF('Data Transformation'!$B$425:$B$8425='Bin Analysis'!$B4995,'Data Transformation'!$G$425:$G$8425),D4999))</f>
        <v>2001</v>
      </c>
      <c r="F4999">
        <f t="shared" ref="F4999:F5017" si="624">IF(ISLOGICAL(D4999),"",E4999-E4998)</f>
        <v>0</v>
      </c>
      <c r="G4999">
        <f>Weighting!$H$7</f>
        <v>0</v>
      </c>
      <c r="H4999">
        <f t="array" ref="H4999">FREQUENCY(IF('Data Transformation'!$B$4:$B$8425=B4995,'Data Transformation'!$G$4:$G$8425),'Bin Analysis'!$B4999)</f>
        <v>2073</v>
      </c>
      <c r="I4999">
        <f t="shared" ref="I4999:I5017" si="625">H4999-H4998</f>
        <v>0</v>
      </c>
      <c r="J4999">
        <f>IF(I4999=0,0,1)</f>
        <v>0</v>
      </c>
      <c r="K4999">
        <f>J4999*Weighting!$W$7</f>
        <v>0</v>
      </c>
      <c r="M4999" s="14"/>
    </row>
    <row r="5000" spans="1:25" x14ac:dyDescent="0.55000000000000004">
      <c r="A5000" s="32" t="str">
        <f>IF(Weighting!$P$8&gt;0,B5000,"")</f>
        <v/>
      </c>
      <c r="B5000" t="e">
        <f>Weighting!$C$8</f>
        <v>#DIV/0!</v>
      </c>
      <c r="C5000" t="e">
        <f>Weighting!$F$8</f>
        <v>#NUM!</v>
      </c>
      <c r="D5000" t="e">
        <f>IF(C5000=1,'Data Transformation'!$G$3+0.5*'Data Transformation'!$W$25,IF(C5001=1,D5001-'Data Transformation'!$W$25,FALSE))</f>
        <v>#NUM!</v>
      </c>
      <c r="E5000">
        <f t="array" ref="E5000">IF(ISLOGICAL(D5000),"",FREQUENCY(IF('Data Transformation'!$B$425:$B$8425='Bin Analysis'!$B4995,'Data Transformation'!$G$425:$G$8425),D5000))</f>
        <v>2001</v>
      </c>
      <c r="F5000">
        <f t="shared" si="624"/>
        <v>0</v>
      </c>
      <c r="G5000">
        <f>Weighting!$H$8</f>
        <v>0</v>
      </c>
      <c r="H5000">
        <f t="array" ref="H5000">FREQUENCY(IF('Data Transformation'!$B$4:$B$8425=B4995,'Data Transformation'!$G$4:$G$8425),'Bin Analysis'!$B5000)</f>
        <v>2073</v>
      </c>
      <c r="I5000">
        <f t="shared" si="625"/>
        <v>0</v>
      </c>
      <c r="J5000">
        <f t="shared" ref="J5000:J5017" si="626">IF(I5000=0,0,1)</f>
        <v>0</v>
      </c>
      <c r="K5000">
        <f>J5000*Weighting!$W$8</f>
        <v>0</v>
      </c>
      <c r="M5000" s="14"/>
    </row>
    <row r="5001" spans="1:25" x14ac:dyDescent="0.55000000000000004">
      <c r="A5001" s="32" t="str">
        <f>IF(Weighting!$P$9&gt;0,B5001,"")</f>
        <v/>
      </c>
      <c r="B5001" s="50" t="e">
        <f>Weighting!$C$9</f>
        <v>#DIV/0!</v>
      </c>
      <c r="C5001" t="e">
        <f>Weighting!$F$9</f>
        <v>#NUM!</v>
      </c>
      <c r="D5001" t="e">
        <f>IF(C5001=1,'Data Transformation'!$G$3+0.5*'Data Transformation'!$W$25,IF(C5002=1,D5002-'Data Transformation'!$W$25,FALSE))</f>
        <v>#NUM!</v>
      </c>
      <c r="E5001">
        <f t="array" ref="E5001">IF(ISLOGICAL(D5001),"",FREQUENCY(IF('Data Transformation'!$B$425:$B$8425='Bin Analysis'!$B4995,'Data Transformation'!$G$425:$G$8425),D5001))</f>
        <v>2001</v>
      </c>
      <c r="F5001">
        <f t="shared" si="624"/>
        <v>0</v>
      </c>
      <c r="G5001">
        <f>Weighting!$H$9</f>
        <v>0</v>
      </c>
      <c r="H5001">
        <f t="array" ref="H5001">FREQUENCY(IF('Data Transformation'!$B$4:$B$8425=B4995,'Data Transformation'!$G$4:$G$8425),'Bin Analysis'!$B5001)</f>
        <v>2073</v>
      </c>
      <c r="I5001">
        <f t="shared" si="625"/>
        <v>0</v>
      </c>
      <c r="J5001">
        <f t="shared" si="626"/>
        <v>0</v>
      </c>
      <c r="K5001">
        <f>J5001*Weighting!$W$9</f>
        <v>0</v>
      </c>
      <c r="M5001" s="14"/>
    </row>
    <row r="5002" spans="1:25" x14ac:dyDescent="0.55000000000000004">
      <c r="A5002" s="32" t="str">
        <f>IF(Weighting!$P$10&gt;0,B5002,"")</f>
        <v/>
      </c>
      <c r="B5002" t="e">
        <f>Weighting!$C$10</f>
        <v>#DIV/0!</v>
      </c>
      <c r="C5002" t="e">
        <f>Weighting!$F$10</f>
        <v>#NUM!</v>
      </c>
      <c r="D5002" t="e">
        <f>IF(C5002=1,'Data Transformation'!$G$3+0.5*'Data Transformation'!$W$25,IF(C5003=1,D5003-'Data Transformation'!$W$25,FALSE))</f>
        <v>#NUM!</v>
      </c>
      <c r="E5002">
        <f t="array" ref="E5002">IF(ISLOGICAL(D5002),"",FREQUENCY(IF('Data Transformation'!$B$425:$B$8425='Bin Analysis'!$B4995,'Data Transformation'!$G$425:$G$8425),D5002))</f>
        <v>2001</v>
      </c>
      <c r="F5002">
        <f t="shared" si="624"/>
        <v>0</v>
      </c>
      <c r="G5002">
        <f>Weighting!$H$10</f>
        <v>0</v>
      </c>
      <c r="H5002">
        <f t="array" ref="H5002">FREQUENCY(IF('Data Transformation'!$B$4:$B$8425=B4995,'Data Transformation'!$G$4:$G$8425),'Bin Analysis'!$B5002)</f>
        <v>2073</v>
      </c>
      <c r="I5002">
        <f t="shared" si="625"/>
        <v>0</v>
      </c>
      <c r="J5002">
        <f t="shared" si="626"/>
        <v>0</v>
      </c>
      <c r="K5002">
        <f>J5002*Weighting!$W$10</f>
        <v>0</v>
      </c>
      <c r="M5002" s="14"/>
    </row>
    <row r="5003" spans="1:25" x14ac:dyDescent="0.55000000000000004">
      <c r="A5003" s="32" t="str">
        <f>IF(Weighting!$P$11&gt;0,B5003,"")</f>
        <v/>
      </c>
      <c r="B5003" t="e">
        <f>Weighting!$C$11</f>
        <v>#DIV/0!</v>
      </c>
      <c r="C5003" t="e">
        <f>Weighting!$F$11</f>
        <v>#NUM!</v>
      </c>
      <c r="D5003" t="e">
        <f>IF(C5003=1,'Data Transformation'!$G$3+0.5*'Data Transformation'!$W$25,IF(C5004=1,D5004-'Data Transformation'!$W$25,FALSE))</f>
        <v>#NUM!</v>
      </c>
      <c r="E5003">
        <f t="array" ref="E5003">IF(ISLOGICAL(D5003),"",FREQUENCY(IF('Data Transformation'!$B$425:$B$8425='Bin Analysis'!$B4995,'Data Transformation'!$G$425:$G$8425),D5003))</f>
        <v>2001</v>
      </c>
      <c r="F5003">
        <f t="shared" si="624"/>
        <v>0</v>
      </c>
      <c r="G5003">
        <f>Weighting!$H$11</f>
        <v>0</v>
      </c>
      <c r="H5003">
        <f t="array" ref="H5003">FREQUENCY(IF('Data Transformation'!$B$4:$B$8425=B4995,'Data Transformation'!$G$4:$G$8425),'Bin Analysis'!$B5003)</f>
        <v>2073</v>
      </c>
      <c r="I5003">
        <f t="shared" si="625"/>
        <v>0</v>
      </c>
      <c r="J5003">
        <f t="shared" si="626"/>
        <v>0</v>
      </c>
      <c r="K5003">
        <f>J5003*Weighting!$W$11</f>
        <v>0</v>
      </c>
      <c r="M5003" s="14"/>
    </row>
    <row r="5004" spans="1:25" x14ac:dyDescent="0.55000000000000004">
      <c r="A5004" s="32" t="str">
        <f>IF(Weighting!$P$12&gt;0,B5004,"")</f>
        <v/>
      </c>
      <c r="B5004" t="e">
        <f>Weighting!$C$12</f>
        <v>#DIV/0!</v>
      </c>
      <c r="C5004" t="e">
        <f>Weighting!$F$12</f>
        <v>#NUM!</v>
      </c>
      <c r="D5004" t="e">
        <f>IF(C5004=1,'Data Transformation'!$G$3+0.5*'Data Transformation'!$W$25,IF(C5005=1,D5005-'Data Transformation'!$W$25,FALSE))</f>
        <v>#NUM!</v>
      </c>
      <c r="E5004">
        <f t="array" ref="E5004">IF(ISLOGICAL(D5004),"",FREQUENCY(IF('Data Transformation'!$B$425:$B$8425='Bin Analysis'!$B4995,'Data Transformation'!$G$425:$G$8425),D5004))</f>
        <v>2001</v>
      </c>
      <c r="F5004">
        <f t="shared" si="624"/>
        <v>0</v>
      </c>
      <c r="G5004">
        <f>Weighting!$H$12</f>
        <v>0</v>
      </c>
      <c r="H5004">
        <f t="array" ref="H5004">FREQUENCY(IF('Data Transformation'!$B$4:$B$8425=B4995,'Data Transformation'!$G$4:$G$8425),'Bin Analysis'!$B5004)</f>
        <v>2073</v>
      </c>
      <c r="I5004">
        <f t="shared" si="625"/>
        <v>0</v>
      </c>
      <c r="J5004">
        <f t="shared" si="626"/>
        <v>0</v>
      </c>
      <c r="K5004">
        <f>J5004*Weighting!$W$12</f>
        <v>0</v>
      </c>
      <c r="M5004" s="14"/>
    </row>
    <row r="5005" spans="1:25" x14ac:dyDescent="0.55000000000000004">
      <c r="A5005" s="32" t="str">
        <f>IF(Weighting!$P$13&gt;0,B5005,"")</f>
        <v/>
      </c>
      <c r="B5005" t="e">
        <f>Weighting!$C$13</f>
        <v>#DIV/0!</v>
      </c>
      <c r="C5005" t="e">
        <f>Weighting!$F$13</f>
        <v>#NUM!</v>
      </c>
      <c r="D5005" t="e">
        <f>IF(C5005=1,'Data Transformation'!$G$3+0.5*'Data Transformation'!$W$25,IF(C5006=1,D5006-'Data Transformation'!$W$25,FALSE))</f>
        <v>#NUM!</v>
      </c>
      <c r="E5005">
        <f t="array" ref="E5005">IF(ISLOGICAL(D5005),"",FREQUENCY(IF('Data Transformation'!$B$425:$B$8425='Bin Analysis'!$B4995,'Data Transformation'!$G$425:$G$8425),D5005))</f>
        <v>2001</v>
      </c>
      <c r="F5005">
        <f t="shared" si="624"/>
        <v>0</v>
      </c>
      <c r="G5005">
        <f>Weighting!$H$13</f>
        <v>0</v>
      </c>
      <c r="H5005">
        <f t="array" ref="H5005">FREQUENCY(IF('Data Transformation'!$B$4:$B$8425=B4995,'Data Transformation'!$G$4:$G$8425),'Bin Analysis'!$B5005)</f>
        <v>2073</v>
      </c>
      <c r="I5005">
        <f t="shared" si="625"/>
        <v>0</v>
      </c>
      <c r="J5005">
        <f t="shared" si="626"/>
        <v>0</v>
      </c>
      <c r="K5005">
        <f>J5005*Weighting!$W$13</f>
        <v>0</v>
      </c>
      <c r="M5005" s="14"/>
    </row>
    <row r="5006" spans="1:25" x14ac:dyDescent="0.55000000000000004">
      <c r="A5006" s="32" t="str">
        <f>IF(Weighting!$P$14&gt;0,B5006,"")</f>
        <v/>
      </c>
      <c r="B5006" t="e">
        <f>Weighting!$C$14</f>
        <v>#DIV/0!</v>
      </c>
      <c r="C5006" t="e">
        <f>Weighting!$F$14</f>
        <v>#NUM!</v>
      </c>
      <c r="D5006" t="e">
        <f>IF(C5006=1,'Data Transformation'!$G$3+0.5*'Data Transformation'!$W$25,IF(C5007=1,D5007-'Data Transformation'!$W$25,FALSE))</f>
        <v>#NUM!</v>
      </c>
      <c r="E5006">
        <f t="array" ref="E5006">IF(ISLOGICAL(D5006),"",FREQUENCY(IF('Data Transformation'!$B$425:$B$8425='Bin Analysis'!$B4995,'Data Transformation'!$G$425:$G$8425),D5006))</f>
        <v>2001</v>
      </c>
      <c r="F5006">
        <f t="shared" si="624"/>
        <v>0</v>
      </c>
      <c r="G5006">
        <f>Weighting!$H$14</f>
        <v>0</v>
      </c>
      <c r="H5006">
        <f t="array" ref="H5006">FREQUENCY(IF('Data Transformation'!$B$4:$B$8425=B4995,'Data Transformation'!$G$4:$G$8425),'Bin Analysis'!$B5006)</f>
        <v>2073</v>
      </c>
      <c r="I5006">
        <f t="shared" si="625"/>
        <v>0</v>
      </c>
      <c r="J5006">
        <f t="shared" si="626"/>
        <v>0</v>
      </c>
      <c r="K5006">
        <f>J5006*Weighting!$W$14</f>
        <v>0</v>
      </c>
      <c r="M5006" s="14"/>
    </row>
    <row r="5007" spans="1:25" x14ac:dyDescent="0.55000000000000004">
      <c r="A5007" s="32" t="str">
        <f>IF(Weighting!$P$15&gt;0,B5007,"")</f>
        <v/>
      </c>
      <c r="B5007" t="e">
        <f>Weighting!$C$15</f>
        <v>#DIV/0!</v>
      </c>
      <c r="C5007" t="e">
        <f>Weighting!$F$15</f>
        <v>#NUM!</v>
      </c>
      <c r="D5007" t="e">
        <f>IF(C5007=1,'Data Transformation'!$G$3+0.5*'Data Transformation'!$W$25,IF(C5008=1,D5008-'Data Transformation'!$W$25,FALSE))</f>
        <v>#NUM!</v>
      </c>
      <c r="E5007">
        <f t="array" ref="E5007">IF(ISLOGICAL(D5007),"",FREQUENCY(IF('Data Transformation'!$B$425:$B$8425='Bin Analysis'!$B4995,'Data Transformation'!$G$425:$G$8425),D5007))</f>
        <v>2001</v>
      </c>
      <c r="F5007">
        <f t="shared" si="624"/>
        <v>0</v>
      </c>
      <c r="G5007">
        <f>Weighting!$H$15</f>
        <v>0</v>
      </c>
      <c r="H5007">
        <f t="array" ref="H5007">FREQUENCY(IF('Data Transformation'!$B$4:$B$8425=B4995,'Data Transformation'!$G$4:$G$8425),'Bin Analysis'!$B5007)</f>
        <v>2073</v>
      </c>
      <c r="I5007">
        <f t="shared" si="625"/>
        <v>0</v>
      </c>
      <c r="J5007">
        <f t="shared" si="626"/>
        <v>0</v>
      </c>
      <c r="K5007">
        <f>J5007*Weighting!$W$15</f>
        <v>0</v>
      </c>
      <c r="M5007" s="14"/>
    </row>
    <row r="5008" spans="1:25" x14ac:dyDescent="0.55000000000000004">
      <c r="A5008" s="32" t="str">
        <f>IF(Weighting!$P$16&gt;0,B5008,"")</f>
        <v/>
      </c>
      <c r="B5008" t="e">
        <f>Weighting!$C$16</f>
        <v>#DIV/0!</v>
      </c>
      <c r="C5008" t="e">
        <f>Weighting!$F$16</f>
        <v>#NUM!</v>
      </c>
      <c r="D5008" t="e">
        <f>IF(C5008=1,'Data Transformation'!$G$3+0.5*'Data Transformation'!$W$25,IF(C5009=1,D5009-'Data Transformation'!$W$25,FALSE))</f>
        <v>#NUM!</v>
      </c>
      <c r="E5008">
        <f t="array" ref="E5008">IF(ISLOGICAL(D5008),"",FREQUENCY(IF('Data Transformation'!$B$425:$B$8425='Bin Analysis'!$B4995,'Data Transformation'!$G$425:$G$8425),D5008))</f>
        <v>2001</v>
      </c>
      <c r="F5008">
        <f t="shared" si="624"/>
        <v>0</v>
      </c>
      <c r="G5008">
        <f>Weighting!$H$16</f>
        <v>0</v>
      </c>
      <c r="H5008">
        <f t="array" ref="H5008">FREQUENCY(IF('Data Transformation'!$B$4:$B$8425=B4995,'Data Transformation'!$G$4:$G$8425),'Bin Analysis'!$B5008)</f>
        <v>2073</v>
      </c>
      <c r="I5008">
        <f t="shared" si="625"/>
        <v>0</v>
      </c>
      <c r="J5008">
        <f t="shared" si="626"/>
        <v>0</v>
      </c>
      <c r="K5008">
        <f>J5008*Weighting!$W$16</f>
        <v>0</v>
      </c>
      <c r="M5008" s="14"/>
    </row>
    <row r="5009" spans="1:25" x14ac:dyDescent="0.55000000000000004">
      <c r="A5009" s="32" t="str">
        <f>IF(Weighting!$P$17&gt;0,B5009,"")</f>
        <v/>
      </c>
      <c r="B5009" t="e">
        <f>Weighting!$C$17</f>
        <v>#DIV/0!</v>
      </c>
      <c r="C5009" t="e">
        <f>Weighting!$F$17</f>
        <v>#NUM!</v>
      </c>
      <c r="D5009" t="e">
        <f>IF(C5009=1,'Data Transformation'!$G$3+0.5*'Data Transformation'!$W$25,IF(C5010=1,D5010-'Data Transformation'!$W$25,FALSE))</f>
        <v>#NUM!</v>
      </c>
      <c r="E5009">
        <f t="array" ref="E5009">IF(ISLOGICAL(D5009),"",FREQUENCY(IF('Data Transformation'!$B$425:$B$8425='Bin Analysis'!$B4995,'Data Transformation'!$G$425:$G$8425),D5009))</f>
        <v>2001</v>
      </c>
      <c r="F5009">
        <f t="shared" si="624"/>
        <v>0</v>
      </c>
      <c r="G5009">
        <f>Weighting!$H$17</f>
        <v>0</v>
      </c>
      <c r="H5009">
        <f t="array" ref="H5009">FREQUENCY(IF('Data Transformation'!$B$4:$B$8425=B4995,'Data Transformation'!$G$4:$G$8425),'Bin Analysis'!$B5009)</f>
        <v>2073</v>
      </c>
      <c r="I5009">
        <f t="shared" si="625"/>
        <v>0</v>
      </c>
      <c r="J5009">
        <f t="shared" si="626"/>
        <v>0</v>
      </c>
      <c r="K5009">
        <f>J5009*Weighting!$W$17</f>
        <v>0</v>
      </c>
      <c r="M5009" s="14"/>
    </row>
    <row r="5010" spans="1:25" x14ac:dyDescent="0.55000000000000004">
      <c r="A5010" s="32" t="str">
        <f>IF(Weighting!$P$18&gt;0,B5010,"")</f>
        <v/>
      </c>
      <c r="B5010" t="e">
        <f>Weighting!$C$18</f>
        <v>#DIV/0!</v>
      </c>
      <c r="C5010" t="e">
        <f>Weighting!$F$18</f>
        <v>#NUM!</v>
      </c>
      <c r="D5010" t="e">
        <f>IF(C5010=1,'Data Transformation'!$G$3+0.5*'Data Transformation'!$W$25,IF(C5011=1,D5011-'Data Transformation'!$W$25,FALSE))</f>
        <v>#NUM!</v>
      </c>
      <c r="E5010">
        <f t="array" ref="E5010">IF(ISLOGICAL(D5010),"",FREQUENCY(IF('Data Transformation'!$B$425:$B$8425='Bin Analysis'!$B4995,'Data Transformation'!$G$425:$G$8425),D5010))</f>
        <v>2001</v>
      </c>
      <c r="F5010">
        <f t="shared" si="624"/>
        <v>0</v>
      </c>
      <c r="G5010">
        <f>Weighting!$H$18</f>
        <v>0</v>
      </c>
      <c r="H5010">
        <f t="array" ref="H5010">FREQUENCY(IF('Data Transformation'!$B$4:$B$8425=B4995,'Data Transformation'!$G$4:$G$8425),'Bin Analysis'!$B5010)</f>
        <v>2073</v>
      </c>
      <c r="I5010">
        <f t="shared" si="625"/>
        <v>0</v>
      </c>
      <c r="J5010">
        <f t="shared" si="626"/>
        <v>0</v>
      </c>
      <c r="K5010">
        <f>J5010*Weighting!$W$18</f>
        <v>0</v>
      </c>
      <c r="M5010" s="14"/>
    </row>
    <row r="5011" spans="1:25" x14ac:dyDescent="0.55000000000000004">
      <c r="A5011" s="32" t="str">
        <f>IF(Weighting!$P$19&gt;0,B5011,"")</f>
        <v/>
      </c>
      <c r="B5011" t="e">
        <f>Weighting!$C$19</f>
        <v>#DIV/0!</v>
      </c>
      <c r="C5011" t="e">
        <f>Weighting!$F$19</f>
        <v>#NUM!</v>
      </c>
      <c r="D5011" t="e">
        <f>IF(C5011=1,'Data Transformation'!$G$3+0.5*'Data Transformation'!$W$25,IF(C5012=1,D5012-'Data Transformation'!$W$25,FALSE))</f>
        <v>#NUM!</v>
      </c>
      <c r="E5011">
        <f t="array" ref="E5011">IF(ISLOGICAL(D5011),"",FREQUENCY(IF('Data Transformation'!$B$425:$B$8425='Bin Analysis'!$B4995,'Data Transformation'!$G$425:$G$8425),D5011))</f>
        <v>2001</v>
      </c>
      <c r="F5011">
        <f t="shared" si="624"/>
        <v>0</v>
      </c>
      <c r="G5011">
        <f>Weighting!$H$19</f>
        <v>0</v>
      </c>
      <c r="H5011">
        <f t="array" ref="H5011">FREQUENCY(IF('Data Transformation'!$B$4:$B$8425=B4995,'Data Transformation'!$G$4:$G$8425),'Bin Analysis'!$B5011)</f>
        <v>2073</v>
      </c>
      <c r="I5011">
        <f t="shared" si="625"/>
        <v>0</v>
      </c>
      <c r="J5011">
        <f t="shared" si="626"/>
        <v>0</v>
      </c>
      <c r="K5011">
        <f>J5011*Weighting!$W$19</f>
        <v>0</v>
      </c>
      <c r="M5011" s="14"/>
    </row>
    <row r="5012" spans="1:25" x14ac:dyDescent="0.55000000000000004">
      <c r="A5012" s="32" t="str">
        <f>IF(Weighting!$P$20&gt;0,B5012,"")</f>
        <v/>
      </c>
      <c r="B5012" t="e">
        <f>Weighting!$C$20</f>
        <v>#DIV/0!</v>
      </c>
      <c r="C5012" t="e">
        <f>Weighting!$F$20</f>
        <v>#NUM!</v>
      </c>
      <c r="D5012" t="e">
        <f>IF(C5012=1,'Data Transformation'!$G$3+0.5*'Data Transformation'!$W$25,IF(C5013=1,D5013-'Data Transformation'!$W$25,FALSE))</f>
        <v>#NUM!</v>
      </c>
      <c r="E5012">
        <f t="array" ref="E5012">IF(ISLOGICAL(D5012),"",FREQUENCY(IF('Data Transformation'!$B$425:$B$8425='Bin Analysis'!$B4995,'Data Transformation'!$G$425:$G$8425),D5012))</f>
        <v>2001</v>
      </c>
      <c r="F5012">
        <f t="shared" si="624"/>
        <v>0</v>
      </c>
      <c r="G5012">
        <f>Weighting!$H$20</f>
        <v>0</v>
      </c>
      <c r="H5012">
        <f t="array" ref="H5012">FREQUENCY(IF('Data Transformation'!$B$4:$B$8425=B4995,'Data Transformation'!$G$4:$G$8425),'Bin Analysis'!$B5012)</f>
        <v>2073</v>
      </c>
      <c r="I5012">
        <f t="shared" si="625"/>
        <v>0</v>
      </c>
      <c r="J5012">
        <f t="shared" si="626"/>
        <v>0</v>
      </c>
      <c r="K5012">
        <f>J5012*Weighting!$W$20</f>
        <v>0</v>
      </c>
      <c r="M5012" s="14"/>
    </row>
    <row r="5013" spans="1:25" x14ac:dyDescent="0.55000000000000004">
      <c r="A5013" s="32" t="str">
        <f>IF(Weighting!$P$21&gt;0,B5013,"")</f>
        <v/>
      </c>
      <c r="B5013" t="e">
        <f>Weighting!$C$21</f>
        <v>#DIV/0!</v>
      </c>
      <c r="C5013" t="e">
        <f>Weighting!$F$21</f>
        <v>#NUM!</v>
      </c>
      <c r="D5013" t="e">
        <f>IF(C5013=1,'Data Transformation'!$G$3+0.5*'Data Transformation'!$W$25,IF(C5014=1,D5014-'Data Transformation'!$W$25,FALSE))</f>
        <v>#NUM!</v>
      </c>
      <c r="E5013">
        <f t="array" ref="E5013">IF(ISLOGICAL(D5013),"",FREQUENCY(IF('Data Transformation'!$B$425:$B$8425='Bin Analysis'!$B4995,'Data Transformation'!$G$425:$G$8425),D5013))</f>
        <v>2001</v>
      </c>
      <c r="F5013">
        <f t="shared" si="624"/>
        <v>0</v>
      </c>
      <c r="G5013">
        <f>Weighting!$H$21</f>
        <v>0</v>
      </c>
      <c r="H5013">
        <f t="array" ref="H5013">FREQUENCY(IF('Data Transformation'!$B$4:$B$8425=B4995,'Data Transformation'!$G$4:$G$8425),'Bin Analysis'!$B5013)</f>
        <v>2073</v>
      </c>
      <c r="I5013">
        <f t="shared" si="625"/>
        <v>0</v>
      </c>
      <c r="J5013">
        <f t="shared" si="626"/>
        <v>0</v>
      </c>
      <c r="K5013">
        <f>J5013*Weighting!$W$21</f>
        <v>0</v>
      </c>
      <c r="M5013" s="14"/>
    </row>
    <row r="5014" spans="1:25" x14ac:dyDescent="0.55000000000000004">
      <c r="A5014" s="32" t="str">
        <f>IF(Weighting!$P$22&gt;0,B5014,"")</f>
        <v/>
      </c>
      <c r="B5014" t="e">
        <f>Weighting!$C$22</f>
        <v>#DIV/0!</v>
      </c>
      <c r="C5014" t="e">
        <f>Weighting!$F$22</f>
        <v>#NUM!</v>
      </c>
      <c r="D5014" t="e">
        <f>IF(C5014=1,'Data Transformation'!$G$3+0.5*'Data Transformation'!$W$25,IF(C5015=1,D5015-'Data Transformation'!$W$25,FALSE))</f>
        <v>#NUM!</v>
      </c>
      <c r="E5014">
        <f t="array" ref="E5014">IF(ISLOGICAL(D5014),"",FREQUENCY(IF('Data Transformation'!$B$425:$B$8425='Bin Analysis'!$B4995,'Data Transformation'!$G$425:$G$8425),D5014))</f>
        <v>2001</v>
      </c>
      <c r="F5014">
        <f t="shared" si="624"/>
        <v>0</v>
      </c>
      <c r="G5014">
        <f>Weighting!$H$22</f>
        <v>0</v>
      </c>
      <c r="H5014">
        <f t="array" ref="H5014">FREQUENCY(IF('Data Transformation'!$B$4:$B$8425=B4995,'Data Transformation'!$G$4:$G$8425),'Bin Analysis'!$B5014)</f>
        <v>2073</v>
      </c>
      <c r="I5014">
        <f t="shared" si="625"/>
        <v>0</v>
      </c>
      <c r="J5014">
        <f t="shared" si="626"/>
        <v>0</v>
      </c>
      <c r="K5014">
        <f>J5014*Weighting!$W$22</f>
        <v>0</v>
      </c>
      <c r="M5014" s="14"/>
    </row>
    <row r="5015" spans="1:25" x14ac:dyDescent="0.55000000000000004">
      <c r="A5015" s="32" t="str">
        <f>IF(Weighting!$P$23&gt;0,B5015,"")</f>
        <v/>
      </c>
      <c r="B5015" t="e">
        <f>Weighting!$C$23</f>
        <v>#DIV/0!</v>
      </c>
      <c r="C5015" t="e">
        <f>Weighting!$F$23</f>
        <v>#NUM!</v>
      </c>
      <c r="D5015" t="e">
        <f>IF(C5015=1,'Data Transformation'!$G$3+0.5*'Data Transformation'!$W$25,IF(C5016=1,D5016-'Data Transformation'!$W$25,FALSE))</f>
        <v>#NUM!</v>
      </c>
      <c r="E5015">
        <f t="array" ref="E5015">IF(ISLOGICAL(D5015),"",FREQUENCY(IF('Data Transformation'!$B$425:$B$8425='Bin Analysis'!$B4995,'Data Transformation'!$G$425:$G$8425),D5015))</f>
        <v>2001</v>
      </c>
      <c r="F5015">
        <f t="shared" si="624"/>
        <v>0</v>
      </c>
      <c r="G5015">
        <f>Weighting!$H$23</f>
        <v>0</v>
      </c>
      <c r="H5015">
        <f t="array" ref="H5015">FREQUENCY(IF('Data Transformation'!$B$4:$B$8425=B4995,'Data Transformation'!$G$4:$G$8425),'Bin Analysis'!$B5015)</f>
        <v>2073</v>
      </c>
      <c r="I5015">
        <f t="shared" si="625"/>
        <v>0</v>
      </c>
      <c r="J5015">
        <f t="shared" si="626"/>
        <v>0</v>
      </c>
      <c r="K5015">
        <f>J5015*Weighting!$W$23</f>
        <v>0</v>
      </c>
      <c r="M5015" s="14"/>
    </row>
    <row r="5016" spans="1:25" x14ac:dyDescent="0.55000000000000004">
      <c r="A5016" s="32" t="str">
        <f>IF(Weighting!$P$24&gt;0,B5016,"")</f>
        <v/>
      </c>
      <c r="B5016" t="e">
        <f>Weighting!$C$24</f>
        <v>#DIV/0!</v>
      </c>
      <c r="C5016" t="e">
        <f>Weighting!$F$24</f>
        <v>#NUM!</v>
      </c>
      <c r="D5016" t="e">
        <f>IF(C5016=1,'Data Transformation'!$G$3+0.5*'Data Transformation'!$W$25,IF(C5017=1,D5017-'Data Transformation'!$W$25,FALSE))</f>
        <v>#NUM!</v>
      </c>
      <c r="E5016">
        <f t="array" ref="E5016">IF(ISLOGICAL(D5016),"",FREQUENCY(IF('Data Transformation'!$B$425:$B$8425='Bin Analysis'!$B4995,'Data Transformation'!$G$425:$G$8425),D5016))</f>
        <v>2001</v>
      </c>
      <c r="F5016">
        <f t="shared" si="624"/>
        <v>0</v>
      </c>
      <c r="G5016">
        <f>Weighting!$H$24</f>
        <v>0</v>
      </c>
      <c r="H5016">
        <f t="array" ref="H5016">FREQUENCY(IF('Data Transformation'!$B$4:$B$8425=B4995,'Data Transformation'!$G$4:$G$8425),'Bin Analysis'!$B5016)</f>
        <v>2073</v>
      </c>
      <c r="I5016">
        <f t="shared" si="625"/>
        <v>0</v>
      </c>
      <c r="J5016">
        <f t="shared" si="626"/>
        <v>0</v>
      </c>
      <c r="K5016">
        <f>J5016*Weighting!$W$24</f>
        <v>0</v>
      </c>
      <c r="M5016" s="14"/>
    </row>
    <row r="5017" spans="1:25" x14ac:dyDescent="0.55000000000000004">
      <c r="A5017" s="32" t="str">
        <f>IF(Weighting!$P$25&gt;0,B5017,"")</f>
        <v/>
      </c>
      <c r="B5017" t="e">
        <f>Weighting!$C$25</f>
        <v>#DIV/0!</v>
      </c>
      <c r="C5017" t="e">
        <f>Weighting!$F$25</f>
        <v>#NUM!</v>
      </c>
      <c r="D5017" t="e">
        <f>IF(C5017=1,'Data Transformation'!$G$3+0.5*'Data Transformation'!$W$25,IF(C5018=1,D5018-'Data Transformation'!$W$25,FALSE))</f>
        <v>#NUM!</v>
      </c>
      <c r="E5017">
        <f t="array" ref="E5017">IF(ISLOGICAL(D5017),"",FREQUENCY(IF('Data Transformation'!$B$425:$B$8425='Bin Analysis'!$B4995,'Data Transformation'!$G$425:$G$8425),D5017))</f>
        <v>2001</v>
      </c>
      <c r="F5017">
        <f t="shared" si="624"/>
        <v>0</v>
      </c>
      <c r="G5017">
        <f>Weighting!$H$25</f>
        <v>0</v>
      </c>
      <c r="H5017">
        <f t="array" ref="H5017">FREQUENCY(IF('Data Transformation'!$B$4:$B$8425=B4995,'Data Transformation'!$G$4:$G$8425),'Bin Analysis'!$B5017)</f>
        <v>2073</v>
      </c>
      <c r="I5017">
        <f t="shared" si="625"/>
        <v>0</v>
      </c>
      <c r="J5017">
        <f t="shared" si="626"/>
        <v>0</v>
      </c>
      <c r="K5017">
        <f>J5017*Weighting!$W$25</f>
        <v>0</v>
      </c>
      <c r="M5017" s="14"/>
    </row>
    <row r="5018" spans="1:25" x14ac:dyDescent="0.55000000000000004">
      <c r="O5018"/>
      <c r="P5018"/>
      <c r="Q5018"/>
      <c r="R5018"/>
    </row>
    <row r="5019" spans="1:25" ht="23.35" x14ac:dyDescent="0.8">
      <c r="A5019" s="21" t="s">
        <v>0</v>
      </c>
      <c r="B5019" s="21" t="str">
        <f>IFERROR(VLOOKUP(C5019,'Data Transformation'!$L$6:$M$426,2,FALSE),"")</f>
        <v/>
      </c>
      <c r="C5019" s="21">
        <f>C4995+1</f>
        <v>209</v>
      </c>
      <c r="D5019" s="21"/>
      <c r="E5019" s="21"/>
      <c r="F5019" s="21"/>
      <c r="G5019" s="21"/>
      <c r="H5019" s="22"/>
      <c r="I5019" s="22"/>
      <c r="J5019" s="22"/>
      <c r="K5019" s="21"/>
      <c r="L5019" s="21" t="str">
        <f>B5019</f>
        <v/>
      </c>
      <c r="M5019" s="23" t="e">
        <f>INDEX('Data Transformation'!$O$4:$O$424,MATCH($B5019,'Data Transformation'!$M$4:$M$424,0),MATCH($M$2,'Data Transformation'!$O$3,0))</f>
        <v>#N/A</v>
      </c>
      <c r="N5019" s="27" t="e">
        <f>IF('Input and Summary Results'!$J$16="minimum",'Bin Analysis'!X5020/(M5019-1),'Bin Analysis'!Y5019/('Bin Analysis'!M5019-1))</f>
        <v>#N/A</v>
      </c>
      <c r="O5019" s="27" t="e">
        <f>IF(M5019=FALSE,NA(),(VLOOKUP(1,C5022:K5041,4,FALSE))/(M5019-1))</f>
        <v>#N/A</v>
      </c>
      <c r="P5019" s="27" t="e">
        <f>IF(M5019=FALSE,NA(),SUM(J5022:J5041)/Weighting!$S$5)</f>
        <v>#N/A</v>
      </c>
      <c r="Q5019" s="27" t="e">
        <f>IF(M5019=FALSE,NA(),SUM(K5022:K5041)/Weighting!$S$6)</f>
        <v>#N/A</v>
      </c>
      <c r="R5019" s="27" t="e">
        <f>IF(M5019=FALSE,NA(),(VLOOKUP(1,G5022:K5041,3,FALSE))/(M5019-1))</f>
        <v>#N/A</v>
      </c>
      <c r="S5019" s="22" t="e">
        <f>IF(M5019=FALSE,NA(),IF(SUM(J5022:J5041)=2,"yes","no"))</f>
        <v>#N/A</v>
      </c>
      <c r="X5019" s="2" cm="2">
        <f t="array" ref="X5019:X5020">FREQUENCY(IF('Data Transformation'!$B$425:$B$6424='Bin Analysis'!L5019,'Data Transformation'!$G$425:$G$6424),'Data Transformation'!$U$11)</f>
        <v>0</v>
      </c>
      <c r="Y5019" s="2" cm="2">
        <f t="array" ref="Y5019:Y5020">FREQUENCY(IF('Data Transformation'!$B$425:$B$6424='Bin Analysis'!L5019,'Data Transformation'!$G$425:$G$6424),'Data Transformation'!$U$12)</f>
        <v>0</v>
      </c>
    </row>
    <row r="5020" spans="1:25" x14ac:dyDescent="0.55000000000000004">
      <c r="A5020" s="14" t="s">
        <v>67</v>
      </c>
      <c r="B5020" t="s">
        <v>47</v>
      </c>
      <c r="C5020" t="s">
        <v>5</v>
      </c>
      <c r="D5020" t="s">
        <v>100</v>
      </c>
      <c r="E5020" t="s">
        <v>101</v>
      </c>
      <c r="F5020" t="s">
        <v>102</v>
      </c>
      <c r="G5020" t="s">
        <v>70</v>
      </c>
      <c r="H5020" t="s">
        <v>31</v>
      </c>
      <c r="I5020" t="s">
        <v>32</v>
      </c>
      <c r="J5020" t="s">
        <v>46</v>
      </c>
      <c r="K5020" s="14" t="s">
        <v>45</v>
      </c>
      <c r="M5020" s="14"/>
      <c r="X5020" s="2">
        <v>0</v>
      </c>
      <c r="Y5020" s="2">
        <v>0</v>
      </c>
    </row>
    <row r="5021" spans="1:25" x14ac:dyDescent="0.55000000000000004">
      <c r="A5021" s="32"/>
      <c r="D5021" t="e">
        <f>IF(C5021=1,'Data Transformation'!$G$3+0.5*'Data Transformation'!$W$25,IF(C5022=1,D5022-'Data Transformation'!$W$25,FALSE))</f>
        <v>#NUM!</v>
      </c>
      <c r="E5021">
        <f t="array" ref="E5021">IF(ISLOGICAL(D5021),"",FREQUENCY(IF('Data Transformation'!$B$425:$B$8425='Bin Analysis'!$B5019,'Data Transformation'!$G$425:$G$8425),D5021))</f>
        <v>2001</v>
      </c>
      <c r="F5021" t="e">
        <f>IF(ISLOGICAL(D5021),"",E5021-E5020)</f>
        <v>#VALUE!</v>
      </c>
      <c r="M5021" s="14"/>
    </row>
    <row r="5022" spans="1:25" x14ac:dyDescent="0.55000000000000004">
      <c r="A5022" s="32" t="e">
        <f>IF(Weighting!$P$6&gt;0,B5022,"")</f>
        <v>#NUM!</v>
      </c>
      <c r="B5022" t="e">
        <f>Weighting!$C$6</f>
        <v>#DIV/0!</v>
      </c>
      <c r="C5022" t="e">
        <f>Weighting!$F$6</f>
        <v>#NUM!</v>
      </c>
      <c r="D5022" t="e">
        <f>IF(C5022=1,'Data Transformation'!$G$3+0.5*'Data Transformation'!$W$25,IF(C5023=1,D5023-'Data Transformation'!$W$25,FALSE))</f>
        <v>#NUM!</v>
      </c>
      <c r="E5022">
        <f t="array" ref="E5022">IF(ISLOGICAL(D5022),"",FREQUENCY(IF('Data Transformation'!$B$425:$B$8425='Bin Analysis'!$B5019,'Data Transformation'!$G$425:$G$8425),D5022))</f>
        <v>2001</v>
      </c>
      <c r="F5022">
        <f>IF(ISLOGICAL(D5022),"",E5022-E5021)</f>
        <v>0</v>
      </c>
      <c r="G5022">
        <f>Weighting!$H$6</f>
        <v>1</v>
      </c>
      <c r="H5022">
        <f t="array" ref="H5022">FREQUENCY(IF('Data Transformation'!$B$4:$B$8425=B5019,'Data Transformation'!$G$4:$G$8425),'Bin Analysis'!$B5022)</f>
        <v>2073</v>
      </c>
      <c r="I5022">
        <f>H5022-H5021</f>
        <v>2073</v>
      </c>
      <c r="J5022">
        <f>IF(I5022=0,0,1)</f>
        <v>1</v>
      </c>
      <c r="K5022" t="e">
        <f>J5022*Weighting!$W$6</f>
        <v>#NUM!</v>
      </c>
      <c r="M5022" s="14"/>
    </row>
    <row r="5023" spans="1:25" x14ac:dyDescent="0.55000000000000004">
      <c r="A5023" s="32" t="str">
        <f>IF(Weighting!$P$7&gt;0,B5023,"")</f>
        <v/>
      </c>
      <c r="B5023" t="e">
        <f>Weighting!$C$7</f>
        <v>#DIV/0!</v>
      </c>
      <c r="C5023" t="e">
        <f>Weighting!$F$7</f>
        <v>#NUM!</v>
      </c>
      <c r="D5023" t="e">
        <f>IF(C5023=1,'Data Transformation'!$G$3+0.5*'Data Transformation'!$W$25,IF(C5024=1,D5024-'Data Transformation'!$W$25,FALSE))</f>
        <v>#NUM!</v>
      </c>
      <c r="E5023">
        <f t="array" ref="E5023">IF(ISLOGICAL(D5023),"",FREQUENCY(IF('Data Transformation'!$B$425:$B$8425='Bin Analysis'!$B5019,'Data Transformation'!$G$425:$G$8425),D5023))</f>
        <v>2001</v>
      </c>
      <c r="F5023">
        <f t="shared" ref="F5023:F5041" si="627">IF(ISLOGICAL(D5023),"",E5023-E5022)</f>
        <v>0</v>
      </c>
      <c r="G5023">
        <f>Weighting!$H$7</f>
        <v>0</v>
      </c>
      <c r="H5023">
        <f t="array" ref="H5023">FREQUENCY(IF('Data Transformation'!$B$4:$B$8425=B5019,'Data Transformation'!$G$4:$G$8425),'Bin Analysis'!$B5023)</f>
        <v>2073</v>
      </c>
      <c r="I5023">
        <f t="shared" ref="I5023:I5041" si="628">H5023-H5022</f>
        <v>0</v>
      </c>
      <c r="J5023">
        <f>IF(I5023=0,0,1)</f>
        <v>0</v>
      </c>
      <c r="K5023">
        <f>J5023*Weighting!$W$7</f>
        <v>0</v>
      </c>
      <c r="M5023" s="14"/>
    </row>
    <row r="5024" spans="1:25" x14ac:dyDescent="0.55000000000000004">
      <c r="A5024" s="32" t="str">
        <f>IF(Weighting!$P$8&gt;0,B5024,"")</f>
        <v/>
      </c>
      <c r="B5024" t="e">
        <f>Weighting!$C$8</f>
        <v>#DIV/0!</v>
      </c>
      <c r="C5024" t="e">
        <f>Weighting!$F$8</f>
        <v>#NUM!</v>
      </c>
      <c r="D5024" t="e">
        <f>IF(C5024=1,'Data Transformation'!$G$3+0.5*'Data Transformation'!$W$25,IF(C5025=1,D5025-'Data Transformation'!$W$25,FALSE))</f>
        <v>#NUM!</v>
      </c>
      <c r="E5024">
        <f t="array" ref="E5024">IF(ISLOGICAL(D5024),"",FREQUENCY(IF('Data Transformation'!$B$425:$B$8425='Bin Analysis'!$B5019,'Data Transformation'!$G$425:$G$8425),D5024))</f>
        <v>2001</v>
      </c>
      <c r="F5024">
        <f t="shared" si="627"/>
        <v>0</v>
      </c>
      <c r="G5024">
        <f>Weighting!$H$8</f>
        <v>0</v>
      </c>
      <c r="H5024">
        <f t="array" ref="H5024">FREQUENCY(IF('Data Transformation'!$B$4:$B$8425=B5019,'Data Transformation'!$G$4:$G$8425),'Bin Analysis'!$B5024)</f>
        <v>2073</v>
      </c>
      <c r="I5024">
        <f t="shared" si="628"/>
        <v>0</v>
      </c>
      <c r="J5024">
        <f t="shared" ref="J5024:J5041" si="629">IF(I5024=0,0,1)</f>
        <v>0</v>
      </c>
      <c r="K5024">
        <f>J5024*Weighting!$W$8</f>
        <v>0</v>
      </c>
      <c r="M5024" s="14"/>
    </row>
    <row r="5025" spans="1:13" x14ac:dyDescent="0.55000000000000004">
      <c r="A5025" s="32" t="str">
        <f>IF(Weighting!$P$9&gt;0,B5025,"")</f>
        <v/>
      </c>
      <c r="B5025" s="50" t="e">
        <f>Weighting!$C$9</f>
        <v>#DIV/0!</v>
      </c>
      <c r="C5025" t="e">
        <f>Weighting!$F$9</f>
        <v>#NUM!</v>
      </c>
      <c r="D5025" t="e">
        <f>IF(C5025=1,'Data Transformation'!$G$3+0.5*'Data Transformation'!$W$25,IF(C5026=1,D5026-'Data Transformation'!$W$25,FALSE))</f>
        <v>#NUM!</v>
      </c>
      <c r="E5025">
        <f t="array" ref="E5025">IF(ISLOGICAL(D5025),"",FREQUENCY(IF('Data Transformation'!$B$425:$B$8425='Bin Analysis'!$B5019,'Data Transformation'!$G$425:$G$8425),D5025))</f>
        <v>2001</v>
      </c>
      <c r="F5025">
        <f t="shared" si="627"/>
        <v>0</v>
      </c>
      <c r="G5025">
        <f>Weighting!$H$9</f>
        <v>0</v>
      </c>
      <c r="H5025">
        <f t="array" ref="H5025">FREQUENCY(IF('Data Transformation'!$B$4:$B$8425=B5019,'Data Transformation'!$G$4:$G$8425),'Bin Analysis'!$B5025)</f>
        <v>2073</v>
      </c>
      <c r="I5025">
        <f t="shared" si="628"/>
        <v>0</v>
      </c>
      <c r="J5025">
        <f t="shared" si="629"/>
        <v>0</v>
      </c>
      <c r="K5025">
        <f>J5025*Weighting!$W$9</f>
        <v>0</v>
      </c>
      <c r="M5025" s="14"/>
    </row>
    <row r="5026" spans="1:13" x14ac:dyDescent="0.55000000000000004">
      <c r="A5026" s="32" t="str">
        <f>IF(Weighting!$P$10&gt;0,B5026,"")</f>
        <v/>
      </c>
      <c r="B5026" t="e">
        <f>Weighting!$C$10</f>
        <v>#DIV/0!</v>
      </c>
      <c r="C5026" t="e">
        <f>Weighting!$F$10</f>
        <v>#NUM!</v>
      </c>
      <c r="D5026" t="e">
        <f>IF(C5026=1,'Data Transformation'!$G$3+0.5*'Data Transformation'!$W$25,IF(C5027=1,D5027-'Data Transformation'!$W$25,FALSE))</f>
        <v>#NUM!</v>
      </c>
      <c r="E5026">
        <f t="array" ref="E5026">IF(ISLOGICAL(D5026),"",FREQUENCY(IF('Data Transformation'!$B$425:$B$8425='Bin Analysis'!$B5019,'Data Transformation'!$G$425:$G$8425),D5026))</f>
        <v>2001</v>
      </c>
      <c r="F5026">
        <f t="shared" si="627"/>
        <v>0</v>
      </c>
      <c r="G5026">
        <f>Weighting!$H$10</f>
        <v>0</v>
      </c>
      <c r="H5026">
        <f t="array" ref="H5026">FREQUENCY(IF('Data Transformation'!$B$4:$B$8425=B5019,'Data Transformation'!$G$4:$G$8425),'Bin Analysis'!$B5026)</f>
        <v>2073</v>
      </c>
      <c r="I5026">
        <f t="shared" si="628"/>
        <v>0</v>
      </c>
      <c r="J5026">
        <f t="shared" si="629"/>
        <v>0</v>
      </c>
      <c r="K5026">
        <f>J5026*Weighting!$W$10</f>
        <v>0</v>
      </c>
      <c r="M5026" s="14"/>
    </row>
    <row r="5027" spans="1:13" x14ac:dyDescent="0.55000000000000004">
      <c r="A5027" s="32" t="str">
        <f>IF(Weighting!$P$11&gt;0,B5027,"")</f>
        <v/>
      </c>
      <c r="B5027" t="e">
        <f>Weighting!$C$11</f>
        <v>#DIV/0!</v>
      </c>
      <c r="C5027" t="e">
        <f>Weighting!$F$11</f>
        <v>#NUM!</v>
      </c>
      <c r="D5027" t="e">
        <f>IF(C5027=1,'Data Transformation'!$G$3+0.5*'Data Transformation'!$W$25,IF(C5028=1,D5028-'Data Transformation'!$W$25,FALSE))</f>
        <v>#NUM!</v>
      </c>
      <c r="E5027">
        <f t="array" ref="E5027">IF(ISLOGICAL(D5027),"",FREQUENCY(IF('Data Transformation'!$B$425:$B$8425='Bin Analysis'!$B5019,'Data Transformation'!$G$425:$G$8425),D5027))</f>
        <v>2001</v>
      </c>
      <c r="F5027">
        <f t="shared" si="627"/>
        <v>0</v>
      </c>
      <c r="G5027">
        <f>Weighting!$H$11</f>
        <v>0</v>
      </c>
      <c r="H5027">
        <f t="array" ref="H5027">FREQUENCY(IF('Data Transformation'!$B$4:$B$8425=B5019,'Data Transformation'!$G$4:$G$8425),'Bin Analysis'!$B5027)</f>
        <v>2073</v>
      </c>
      <c r="I5027">
        <f t="shared" si="628"/>
        <v>0</v>
      </c>
      <c r="J5027">
        <f t="shared" si="629"/>
        <v>0</v>
      </c>
      <c r="K5027">
        <f>J5027*Weighting!$W$11</f>
        <v>0</v>
      </c>
      <c r="M5027" s="14"/>
    </row>
    <row r="5028" spans="1:13" x14ac:dyDescent="0.55000000000000004">
      <c r="A5028" s="32" t="str">
        <f>IF(Weighting!$P$12&gt;0,B5028,"")</f>
        <v/>
      </c>
      <c r="B5028" t="e">
        <f>Weighting!$C$12</f>
        <v>#DIV/0!</v>
      </c>
      <c r="C5028" t="e">
        <f>Weighting!$F$12</f>
        <v>#NUM!</v>
      </c>
      <c r="D5028" t="e">
        <f>IF(C5028=1,'Data Transformation'!$G$3+0.5*'Data Transformation'!$W$25,IF(C5029=1,D5029-'Data Transformation'!$W$25,FALSE))</f>
        <v>#NUM!</v>
      </c>
      <c r="E5028">
        <f t="array" ref="E5028">IF(ISLOGICAL(D5028),"",FREQUENCY(IF('Data Transformation'!$B$425:$B$8425='Bin Analysis'!$B5019,'Data Transformation'!$G$425:$G$8425),D5028))</f>
        <v>2001</v>
      </c>
      <c r="F5028">
        <f t="shared" si="627"/>
        <v>0</v>
      </c>
      <c r="G5028">
        <f>Weighting!$H$12</f>
        <v>0</v>
      </c>
      <c r="H5028">
        <f t="array" ref="H5028">FREQUENCY(IF('Data Transformation'!$B$4:$B$8425=B5019,'Data Transformation'!$G$4:$G$8425),'Bin Analysis'!$B5028)</f>
        <v>2073</v>
      </c>
      <c r="I5028">
        <f t="shared" si="628"/>
        <v>0</v>
      </c>
      <c r="J5028">
        <f t="shared" si="629"/>
        <v>0</v>
      </c>
      <c r="K5028">
        <f>J5028*Weighting!$W$12</f>
        <v>0</v>
      </c>
      <c r="M5028" s="14"/>
    </row>
    <row r="5029" spans="1:13" x14ac:dyDescent="0.55000000000000004">
      <c r="A5029" s="32" t="str">
        <f>IF(Weighting!$P$13&gt;0,B5029,"")</f>
        <v/>
      </c>
      <c r="B5029" t="e">
        <f>Weighting!$C$13</f>
        <v>#DIV/0!</v>
      </c>
      <c r="C5029" t="e">
        <f>Weighting!$F$13</f>
        <v>#NUM!</v>
      </c>
      <c r="D5029" t="e">
        <f>IF(C5029=1,'Data Transformation'!$G$3+0.5*'Data Transformation'!$W$25,IF(C5030=1,D5030-'Data Transformation'!$W$25,FALSE))</f>
        <v>#NUM!</v>
      </c>
      <c r="E5029">
        <f t="array" ref="E5029">IF(ISLOGICAL(D5029),"",FREQUENCY(IF('Data Transformation'!$B$425:$B$8425='Bin Analysis'!$B5019,'Data Transformation'!$G$425:$G$8425),D5029))</f>
        <v>2001</v>
      </c>
      <c r="F5029">
        <f t="shared" si="627"/>
        <v>0</v>
      </c>
      <c r="G5029">
        <f>Weighting!$H$13</f>
        <v>0</v>
      </c>
      <c r="H5029">
        <f t="array" ref="H5029">FREQUENCY(IF('Data Transformation'!$B$4:$B$8425=B5019,'Data Transformation'!$G$4:$G$8425),'Bin Analysis'!$B5029)</f>
        <v>2073</v>
      </c>
      <c r="I5029">
        <f t="shared" si="628"/>
        <v>0</v>
      </c>
      <c r="J5029">
        <f t="shared" si="629"/>
        <v>0</v>
      </c>
      <c r="K5029">
        <f>J5029*Weighting!$W$13</f>
        <v>0</v>
      </c>
      <c r="M5029" s="14"/>
    </row>
    <row r="5030" spans="1:13" x14ac:dyDescent="0.55000000000000004">
      <c r="A5030" s="32" t="str">
        <f>IF(Weighting!$P$14&gt;0,B5030,"")</f>
        <v/>
      </c>
      <c r="B5030" t="e">
        <f>Weighting!$C$14</f>
        <v>#DIV/0!</v>
      </c>
      <c r="C5030" t="e">
        <f>Weighting!$F$14</f>
        <v>#NUM!</v>
      </c>
      <c r="D5030" t="e">
        <f>IF(C5030=1,'Data Transformation'!$G$3+0.5*'Data Transformation'!$W$25,IF(C5031=1,D5031-'Data Transformation'!$W$25,FALSE))</f>
        <v>#NUM!</v>
      </c>
      <c r="E5030">
        <f t="array" ref="E5030">IF(ISLOGICAL(D5030),"",FREQUENCY(IF('Data Transformation'!$B$425:$B$8425='Bin Analysis'!$B5019,'Data Transformation'!$G$425:$G$8425),D5030))</f>
        <v>2001</v>
      </c>
      <c r="F5030">
        <f t="shared" si="627"/>
        <v>0</v>
      </c>
      <c r="G5030">
        <f>Weighting!$H$14</f>
        <v>0</v>
      </c>
      <c r="H5030">
        <f t="array" ref="H5030">FREQUENCY(IF('Data Transformation'!$B$4:$B$8425=B5019,'Data Transformation'!$G$4:$G$8425),'Bin Analysis'!$B5030)</f>
        <v>2073</v>
      </c>
      <c r="I5030">
        <f t="shared" si="628"/>
        <v>0</v>
      </c>
      <c r="J5030">
        <f t="shared" si="629"/>
        <v>0</v>
      </c>
      <c r="K5030">
        <f>J5030*Weighting!$W$14</f>
        <v>0</v>
      </c>
      <c r="M5030" s="14"/>
    </row>
    <row r="5031" spans="1:13" x14ac:dyDescent="0.55000000000000004">
      <c r="A5031" s="32" t="str">
        <f>IF(Weighting!$P$15&gt;0,B5031,"")</f>
        <v/>
      </c>
      <c r="B5031" t="e">
        <f>Weighting!$C$15</f>
        <v>#DIV/0!</v>
      </c>
      <c r="C5031" t="e">
        <f>Weighting!$F$15</f>
        <v>#NUM!</v>
      </c>
      <c r="D5031" t="e">
        <f>IF(C5031=1,'Data Transformation'!$G$3+0.5*'Data Transformation'!$W$25,IF(C5032=1,D5032-'Data Transformation'!$W$25,FALSE))</f>
        <v>#NUM!</v>
      </c>
      <c r="E5031">
        <f t="array" ref="E5031">IF(ISLOGICAL(D5031),"",FREQUENCY(IF('Data Transformation'!$B$425:$B$8425='Bin Analysis'!$B5019,'Data Transformation'!$G$425:$G$8425),D5031))</f>
        <v>2001</v>
      </c>
      <c r="F5031">
        <f t="shared" si="627"/>
        <v>0</v>
      </c>
      <c r="G5031">
        <f>Weighting!$H$15</f>
        <v>0</v>
      </c>
      <c r="H5031">
        <f t="array" ref="H5031">FREQUENCY(IF('Data Transformation'!$B$4:$B$8425=B5019,'Data Transformation'!$G$4:$G$8425),'Bin Analysis'!$B5031)</f>
        <v>2073</v>
      </c>
      <c r="I5031">
        <f t="shared" si="628"/>
        <v>0</v>
      </c>
      <c r="J5031">
        <f t="shared" si="629"/>
        <v>0</v>
      </c>
      <c r="K5031">
        <f>J5031*Weighting!$W$15</f>
        <v>0</v>
      </c>
      <c r="M5031" s="14"/>
    </row>
    <row r="5032" spans="1:13" x14ac:dyDescent="0.55000000000000004">
      <c r="A5032" s="32" t="str">
        <f>IF(Weighting!$P$16&gt;0,B5032,"")</f>
        <v/>
      </c>
      <c r="B5032" t="e">
        <f>Weighting!$C$16</f>
        <v>#DIV/0!</v>
      </c>
      <c r="C5032" t="e">
        <f>Weighting!$F$16</f>
        <v>#NUM!</v>
      </c>
      <c r="D5032" t="e">
        <f>IF(C5032=1,'Data Transformation'!$G$3+0.5*'Data Transformation'!$W$25,IF(C5033=1,D5033-'Data Transformation'!$W$25,FALSE))</f>
        <v>#NUM!</v>
      </c>
      <c r="E5032">
        <f t="array" ref="E5032">IF(ISLOGICAL(D5032),"",FREQUENCY(IF('Data Transformation'!$B$425:$B$8425='Bin Analysis'!$B5019,'Data Transformation'!$G$425:$G$8425),D5032))</f>
        <v>2001</v>
      </c>
      <c r="F5032">
        <f t="shared" si="627"/>
        <v>0</v>
      </c>
      <c r="G5032">
        <f>Weighting!$H$16</f>
        <v>0</v>
      </c>
      <c r="H5032">
        <f t="array" ref="H5032">FREQUENCY(IF('Data Transformation'!$B$4:$B$8425=B5019,'Data Transformation'!$G$4:$G$8425),'Bin Analysis'!$B5032)</f>
        <v>2073</v>
      </c>
      <c r="I5032">
        <f t="shared" si="628"/>
        <v>0</v>
      </c>
      <c r="J5032">
        <f t="shared" si="629"/>
        <v>0</v>
      </c>
      <c r="K5032">
        <f>J5032*Weighting!$W$16</f>
        <v>0</v>
      </c>
      <c r="M5032" s="14"/>
    </row>
    <row r="5033" spans="1:13" x14ac:dyDescent="0.55000000000000004">
      <c r="A5033" s="32" t="str">
        <f>IF(Weighting!$P$17&gt;0,B5033,"")</f>
        <v/>
      </c>
      <c r="B5033" t="e">
        <f>Weighting!$C$17</f>
        <v>#DIV/0!</v>
      </c>
      <c r="C5033" t="e">
        <f>Weighting!$F$17</f>
        <v>#NUM!</v>
      </c>
      <c r="D5033" t="e">
        <f>IF(C5033=1,'Data Transformation'!$G$3+0.5*'Data Transformation'!$W$25,IF(C5034=1,D5034-'Data Transformation'!$W$25,FALSE))</f>
        <v>#NUM!</v>
      </c>
      <c r="E5033">
        <f t="array" ref="E5033">IF(ISLOGICAL(D5033),"",FREQUENCY(IF('Data Transformation'!$B$425:$B$8425='Bin Analysis'!$B5019,'Data Transformation'!$G$425:$G$8425),D5033))</f>
        <v>2001</v>
      </c>
      <c r="F5033">
        <f t="shared" si="627"/>
        <v>0</v>
      </c>
      <c r="G5033">
        <f>Weighting!$H$17</f>
        <v>0</v>
      </c>
      <c r="H5033">
        <f t="array" ref="H5033">FREQUENCY(IF('Data Transformation'!$B$4:$B$8425=B5019,'Data Transformation'!$G$4:$G$8425),'Bin Analysis'!$B5033)</f>
        <v>2073</v>
      </c>
      <c r="I5033">
        <f t="shared" si="628"/>
        <v>0</v>
      </c>
      <c r="J5033">
        <f t="shared" si="629"/>
        <v>0</v>
      </c>
      <c r="K5033">
        <f>J5033*Weighting!$W$17</f>
        <v>0</v>
      </c>
      <c r="M5033" s="14"/>
    </row>
    <row r="5034" spans="1:13" x14ac:dyDescent="0.55000000000000004">
      <c r="A5034" s="32" t="str">
        <f>IF(Weighting!$P$18&gt;0,B5034,"")</f>
        <v/>
      </c>
      <c r="B5034" t="e">
        <f>Weighting!$C$18</f>
        <v>#DIV/0!</v>
      </c>
      <c r="C5034" t="e">
        <f>Weighting!$F$18</f>
        <v>#NUM!</v>
      </c>
      <c r="D5034" t="e">
        <f>IF(C5034=1,'Data Transformation'!$G$3+0.5*'Data Transformation'!$W$25,IF(C5035=1,D5035-'Data Transformation'!$W$25,FALSE))</f>
        <v>#NUM!</v>
      </c>
      <c r="E5034">
        <f t="array" ref="E5034">IF(ISLOGICAL(D5034),"",FREQUENCY(IF('Data Transformation'!$B$425:$B$8425='Bin Analysis'!$B5019,'Data Transformation'!$G$425:$G$8425),D5034))</f>
        <v>2001</v>
      </c>
      <c r="F5034">
        <f t="shared" si="627"/>
        <v>0</v>
      </c>
      <c r="G5034">
        <f>Weighting!$H$18</f>
        <v>0</v>
      </c>
      <c r="H5034">
        <f t="array" ref="H5034">FREQUENCY(IF('Data Transformation'!$B$4:$B$8425=B5019,'Data Transformation'!$G$4:$G$8425),'Bin Analysis'!$B5034)</f>
        <v>2073</v>
      </c>
      <c r="I5034">
        <f t="shared" si="628"/>
        <v>0</v>
      </c>
      <c r="J5034">
        <f t="shared" si="629"/>
        <v>0</v>
      </c>
      <c r="K5034">
        <f>J5034*Weighting!$W$18</f>
        <v>0</v>
      </c>
      <c r="M5034" s="14"/>
    </row>
    <row r="5035" spans="1:13" x14ac:dyDescent="0.55000000000000004">
      <c r="A5035" s="32" t="str">
        <f>IF(Weighting!$P$19&gt;0,B5035,"")</f>
        <v/>
      </c>
      <c r="B5035" t="e">
        <f>Weighting!$C$19</f>
        <v>#DIV/0!</v>
      </c>
      <c r="C5035" t="e">
        <f>Weighting!$F$19</f>
        <v>#NUM!</v>
      </c>
      <c r="D5035" t="e">
        <f>IF(C5035=1,'Data Transformation'!$G$3+0.5*'Data Transformation'!$W$25,IF(C5036=1,D5036-'Data Transformation'!$W$25,FALSE))</f>
        <v>#NUM!</v>
      </c>
      <c r="E5035">
        <f t="array" ref="E5035">IF(ISLOGICAL(D5035),"",FREQUENCY(IF('Data Transformation'!$B$425:$B$8425='Bin Analysis'!$B5019,'Data Transformation'!$G$425:$G$8425),D5035))</f>
        <v>2001</v>
      </c>
      <c r="F5035">
        <f t="shared" si="627"/>
        <v>0</v>
      </c>
      <c r="G5035">
        <f>Weighting!$H$19</f>
        <v>0</v>
      </c>
      <c r="H5035">
        <f t="array" ref="H5035">FREQUENCY(IF('Data Transformation'!$B$4:$B$8425=B5019,'Data Transformation'!$G$4:$G$8425),'Bin Analysis'!$B5035)</f>
        <v>2073</v>
      </c>
      <c r="I5035">
        <f t="shared" si="628"/>
        <v>0</v>
      </c>
      <c r="J5035">
        <f t="shared" si="629"/>
        <v>0</v>
      </c>
      <c r="K5035">
        <f>J5035*Weighting!$W$19</f>
        <v>0</v>
      </c>
      <c r="M5035" s="14"/>
    </row>
    <row r="5036" spans="1:13" x14ac:dyDescent="0.55000000000000004">
      <c r="A5036" s="32" t="str">
        <f>IF(Weighting!$P$20&gt;0,B5036,"")</f>
        <v/>
      </c>
      <c r="B5036" t="e">
        <f>Weighting!$C$20</f>
        <v>#DIV/0!</v>
      </c>
      <c r="C5036" t="e">
        <f>Weighting!$F$20</f>
        <v>#NUM!</v>
      </c>
      <c r="D5036" t="e">
        <f>IF(C5036=1,'Data Transformation'!$G$3+0.5*'Data Transformation'!$W$25,IF(C5037=1,D5037-'Data Transformation'!$W$25,FALSE))</f>
        <v>#NUM!</v>
      </c>
      <c r="E5036">
        <f t="array" ref="E5036">IF(ISLOGICAL(D5036),"",FREQUENCY(IF('Data Transformation'!$B$425:$B$8425='Bin Analysis'!$B5019,'Data Transformation'!$G$425:$G$8425),D5036))</f>
        <v>2001</v>
      </c>
      <c r="F5036">
        <f t="shared" si="627"/>
        <v>0</v>
      </c>
      <c r="G5036">
        <f>Weighting!$H$20</f>
        <v>0</v>
      </c>
      <c r="H5036">
        <f t="array" ref="H5036">FREQUENCY(IF('Data Transformation'!$B$4:$B$8425=B5019,'Data Transformation'!$G$4:$G$8425),'Bin Analysis'!$B5036)</f>
        <v>2073</v>
      </c>
      <c r="I5036">
        <f t="shared" si="628"/>
        <v>0</v>
      </c>
      <c r="J5036">
        <f t="shared" si="629"/>
        <v>0</v>
      </c>
      <c r="K5036">
        <f>J5036*Weighting!$W$20</f>
        <v>0</v>
      </c>
      <c r="M5036" s="14"/>
    </row>
    <row r="5037" spans="1:13" x14ac:dyDescent="0.55000000000000004">
      <c r="A5037" s="32" t="str">
        <f>IF(Weighting!$P$21&gt;0,B5037,"")</f>
        <v/>
      </c>
      <c r="B5037" t="e">
        <f>Weighting!$C$21</f>
        <v>#DIV/0!</v>
      </c>
      <c r="C5037" t="e">
        <f>Weighting!$F$21</f>
        <v>#NUM!</v>
      </c>
      <c r="D5037" t="e">
        <f>IF(C5037=1,'Data Transformation'!$G$3+0.5*'Data Transformation'!$W$25,IF(C5038=1,D5038-'Data Transformation'!$W$25,FALSE))</f>
        <v>#NUM!</v>
      </c>
      <c r="E5037">
        <f t="array" ref="E5037">IF(ISLOGICAL(D5037),"",FREQUENCY(IF('Data Transformation'!$B$425:$B$8425='Bin Analysis'!$B5019,'Data Transformation'!$G$425:$G$8425),D5037))</f>
        <v>2001</v>
      </c>
      <c r="F5037">
        <f t="shared" si="627"/>
        <v>0</v>
      </c>
      <c r="G5037">
        <f>Weighting!$H$21</f>
        <v>0</v>
      </c>
      <c r="H5037">
        <f t="array" ref="H5037">FREQUENCY(IF('Data Transformation'!$B$4:$B$8425=B5019,'Data Transformation'!$G$4:$G$8425),'Bin Analysis'!$B5037)</f>
        <v>2073</v>
      </c>
      <c r="I5037">
        <f t="shared" si="628"/>
        <v>0</v>
      </c>
      <c r="J5037">
        <f t="shared" si="629"/>
        <v>0</v>
      </c>
      <c r="K5037">
        <f>J5037*Weighting!$W$21</f>
        <v>0</v>
      </c>
      <c r="M5037" s="14"/>
    </row>
    <row r="5038" spans="1:13" x14ac:dyDescent="0.55000000000000004">
      <c r="A5038" s="32" t="str">
        <f>IF(Weighting!$P$22&gt;0,B5038,"")</f>
        <v/>
      </c>
      <c r="B5038" t="e">
        <f>Weighting!$C$22</f>
        <v>#DIV/0!</v>
      </c>
      <c r="C5038" t="e">
        <f>Weighting!$F$22</f>
        <v>#NUM!</v>
      </c>
      <c r="D5038" t="e">
        <f>IF(C5038=1,'Data Transformation'!$G$3+0.5*'Data Transformation'!$W$25,IF(C5039=1,D5039-'Data Transformation'!$W$25,FALSE))</f>
        <v>#NUM!</v>
      </c>
      <c r="E5038">
        <f t="array" ref="E5038">IF(ISLOGICAL(D5038),"",FREQUENCY(IF('Data Transformation'!$B$425:$B$8425='Bin Analysis'!$B5019,'Data Transformation'!$G$425:$G$8425),D5038))</f>
        <v>2001</v>
      </c>
      <c r="F5038">
        <f t="shared" si="627"/>
        <v>0</v>
      </c>
      <c r="G5038">
        <f>Weighting!$H$22</f>
        <v>0</v>
      </c>
      <c r="H5038">
        <f t="array" ref="H5038">FREQUENCY(IF('Data Transformation'!$B$4:$B$8425=B5019,'Data Transformation'!$G$4:$G$8425),'Bin Analysis'!$B5038)</f>
        <v>2073</v>
      </c>
      <c r="I5038">
        <f t="shared" si="628"/>
        <v>0</v>
      </c>
      <c r="J5038">
        <f t="shared" si="629"/>
        <v>0</v>
      </c>
      <c r="K5038">
        <f>J5038*Weighting!$W$22</f>
        <v>0</v>
      </c>
      <c r="M5038" s="14"/>
    </row>
    <row r="5039" spans="1:13" x14ac:dyDescent="0.55000000000000004">
      <c r="A5039" s="32" t="str">
        <f>IF(Weighting!$P$23&gt;0,B5039,"")</f>
        <v/>
      </c>
      <c r="B5039" t="e">
        <f>Weighting!$C$23</f>
        <v>#DIV/0!</v>
      </c>
      <c r="C5039" t="e">
        <f>Weighting!$F$23</f>
        <v>#NUM!</v>
      </c>
      <c r="D5039" t="e">
        <f>IF(C5039=1,'Data Transformation'!$G$3+0.5*'Data Transformation'!$W$25,IF(C5040=1,D5040-'Data Transformation'!$W$25,FALSE))</f>
        <v>#NUM!</v>
      </c>
      <c r="E5039">
        <f t="array" ref="E5039">IF(ISLOGICAL(D5039),"",FREQUENCY(IF('Data Transformation'!$B$425:$B$8425='Bin Analysis'!$B5019,'Data Transformation'!$G$425:$G$8425),D5039))</f>
        <v>2001</v>
      </c>
      <c r="F5039">
        <f t="shared" si="627"/>
        <v>0</v>
      </c>
      <c r="G5039">
        <f>Weighting!$H$23</f>
        <v>0</v>
      </c>
      <c r="H5039">
        <f t="array" ref="H5039">FREQUENCY(IF('Data Transformation'!$B$4:$B$8425=B5019,'Data Transformation'!$G$4:$G$8425),'Bin Analysis'!$B5039)</f>
        <v>2073</v>
      </c>
      <c r="I5039">
        <f t="shared" si="628"/>
        <v>0</v>
      </c>
      <c r="J5039">
        <f t="shared" si="629"/>
        <v>0</v>
      </c>
      <c r="K5039">
        <f>J5039*Weighting!$W$23</f>
        <v>0</v>
      </c>
      <c r="M5039" s="14"/>
    </row>
    <row r="5040" spans="1:13" x14ac:dyDescent="0.55000000000000004">
      <c r="A5040" s="32" t="str">
        <f>IF(Weighting!$P$24&gt;0,B5040,"")</f>
        <v/>
      </c>
      <c r="B5040" t="e">
        <f>Weighting!$C$24</f>
        <v>#DIV/0!</v>
      </c>
      <c r="C5040" t="e">
        <f>Weighting!$F$24</f>
        <v>#NUM!</v>
      </c>
      <c r="D5040" t="e">
        <f>IF(C5040=1,'Data Transformation'!$G$3+0.5*'Data Transformation'!$W$25,IF(C5041=1,D5041-'Data Transformation'!$W$25,FALSE))</f>
        <v>#NUM!</v>
      </c>
      <c r="E5040">
        <f t="array" ref="E5040">IF(ISLOGICAL(D5040),"",FREQUENCY(IF('Data Transformation'!$B$425:$B$8425='Bin Analysis'!$B5019,'Data Transformation'!$G$425:$G$8425),D5040))</f>
        <v>2001</v>
      </c>
      <c r="F5040">
        <f t="shared" si="627"/>
        <v>0</v>
      </c>
      <c r="G5040">
        <f>Weighting!$H$24</f>
        <v>0</v>
      </c>
      <c r="H5040">
        <f t="array" ref="H5040">FREQUENCY(IF('Data Transformation'!$B$4:$B$8425=B5019,'Data Transformation'!$G$4:$G$8425),'Bin Analysis'!$B5040)</f>
        <v>2073</v>
      </c>
      <c r="I5040">
        <f t="shared" si="628"/>
        <v>0</v>
      </c>
      <c r="J5040">
        <f t="shared" si="629"/>
        <v>0</v>
      </c>
      <c r="K5040">
        <f>J5040*Weighting!$W$24</f>
        <v>0</v>
      </c>
      <c r="M5040" s="14"/>
    </row>
    <row r="5041" spans="1:25" x14ac:dyDescent="0.55000000000000004">
      <c r="A5041" s="32" t="str">
        <f>IF(Weighting!$P$25&gt;0,B5041,"")</f>
        <v/>
      </c>
      <c r="B5041" t="e">
        <f>Weighting!$C$25</f>
        <v>#DIV/0!</v>
      </c>
      <c r="C5041" t="e">
        <f>Weighting!$F$25</f>
        <v>#NUM!</v>
      </c>
      <c r="D5041" t="e">
        <f>IF(C5041=1,'Data Transformation'!$G$3+0.5*'Data Transformation'!$W$25,IF(C5042=1,D5042-'Data Transformation'!$W$25,FALSE))</f>
        <v>#NUM!</v>
      </c>
      <c r="E5041">
        <f t="array" ref="E5041">IF(ISLOGICAL(D5041),"",FREQUENCY(IF('Data Transformation'!$B$425:$B$8425='Bin Analysis'!$B5019,'Data Transformation'!$G$425:$G$8425),D5041))</f>
        <v>2001</v>
      </c>
      <c r="F5041">
        <f t="shared" si="627"/>
        <v>0</v>
      </c>
      <c r="G5041">
        <f>Weighting!$H$25</f>
        <v>0</v>
      </c>
      <c r="H5041">
        <f t="array" ref="H5041">FREQUENCY(IF('Data Transformation'!$B$4:$B$8425=B5019,'Data Transformation'!$G$4:$G$8425),'Bin Analysis'!$B5041)</f>
        <v>2073</v>
      </c>
      <c r="I5041">
        <f t="shared" si="628"/>
        <v>0</v>
      </c>
      <c r="J5041">
        <f t="shared" si="629"/>
        <v>0</v>
      </c>
      <c r="K5041">
        <f>J5041*Weighting!$W$25</f>
        <v>0</v>
      </c>
      <c r="M5041" s="14"/>
    </row>
    <row r="5042" spans="1:25" x14ac:dyDescent="0.55000000000000004">
      <c r="N5042" s="57"/>
      <c r="O5042"/>
      <c r="P5042"/>
      <c r="Q5042"/>
      <c r="R5042"/>
    </row>
    <row r="5043" spans="1:25" ht="23.35" x14ac:dyDescent="0.8">
      <c r="A5043" s="21" t="s">
        <v>0</v>
      </c>
      <c r="B5043" s="21" t="str">
        <f>IFERROR(VLOOKUP(C5043,'Data Transformation'!$L$6:$M$426,2,FALSE),"")</f>
        <v/>
      </c>
      <c r="C5043" s="21">
        <f>C5019+1</f>
        <v>210</v>
      </c>
      <c r="D5043" s="21"/>
      <c r="E5043" s="21"/>
      <c r="F5043" s="21"/>
      <c r="G5043" s="21"/>
      <c r="H5043" s="22"/>
      <c r="I5043" s="22"/>
      <c r="J5043" s="22"/>
      <c r="K5043" s="21"/>
      <c r="L5043" s="21" t="str">
        <f>B5043</f>
        <v/>
      </c>
      <c r="M5043" s="23" t="e">
        <f>INDEX('Data Transformation'!$O$4:$O$424,MATCH($B5043,'Data Transformation'!$M$4:$M$424,0),MATCH($M$2,'Data Transformation'!$O$3,0))</f>
        <v>#N/A</v>
      </c>
      <c r="N5043" s="27" t="e">
        <f>IF('Input and Summary Results'!$J$16="minimum",'Bin Analysis'!X5044/(M5043-1),'Bin Analysis'!Y5043/('Bin Analysis'!M5043-1))</f>
        <v>#N/A</v>
      </c>
      <c r="O5043" s="27" t="e">
        <f>IF(M5043=FALSE,NA(),(VLOOKUP(1,C5046:K5065,4,FALSE))/(M5043-1))</f>
        <v>#N/A</v>
      </c>
      <c r="P5043" s="27" t="e">
        <f>IF(M5043=FALSE,NA(),SUM(J5046:J5065)/Weighting!$S$5)</f>
        <v>#N/A</v>
      </c>
      <c r="Q5043" s="27" t="e">
        <f>IF(M5043=FALSE,NA(),SUM(K5046:K5065)/Weighting!$S$6)</f>
        <v>#N/A</v>
      </c>
      <c r="R5043" s="27" t="e">
        <f>IF(M5043=FALSE,NA(),(VLOOKUP(1,G5046:K5065,3,FALSE))/(M5043-1))</f>
        <v>#N/A</v>
      </c>
      <c r="S5043" s="22" t="e">
        <f>IF(M5043=FALSE,NA(),IF(SUM(J5046:J5065)=2,"yes","no"))</f>
        <v>#N/A</v>
      </c>
      <c r="X5043" s="2" cm="2">
        <f t="array" ref="X5043:X5044">FREQUENCY(IF('Data Transformation'!$B$425:$B$6424='Bin Analysis'!L5043,'Data Transformation'!$G$425:$G$6424),'Data Transformation'!$U$11)</f>
        <v>0</v>
      </c>
      <c r="Y5043" s="2" cm="2">
        <f t="array" ref="Y5043:Y5044">FREQUENCY(IF('Data Transformation'!$B$425:$B$6424='Bin Analysis'!L5043,'Data Transformation'!$G$425:$G$6424),'Data Transformation'!$U$12)</f>
        <v>0</v>
      </c>
    </row>
    <row r="5044" spans="1:25" x14ac:dyDescent="0.55000000000000004">
      <c r="A5044" s="14" t="s">
        <v>67</v>
      </c>
      <c r="B5044" t="s">
        <v>47</v>
      </c>
      <c r="C5044" t="s">
        <v>5</v>
      </c>
      <c r="D5044" t="s">
        <v>100</v>
      </c>
      <c r="E5044" t="s">
        <v>101</v>
      </c>
      <c r="F5044" t="s">
        <v>102</v>
      </c>
      <c r="G5044" t="s">
        <v>70</v>
      </c>
      <c r="H5044" t="s">
        <v>31</v>
      </c>
      <c r="I5044" t="s">
        <v>32</v>
      </c>
      <c r="J5044" t="s">
        <v>46</v>
      </c>
      <c r="K5044" s="14" t="s">
        <v>45</v>
      </c>
      <c r="M5044" s="14"/>
      <c r="X5044" s="2">
        <v>0</v>
      </c>
      <c r="Y5044" s="2">
        <v>0</v>
      </c>
    </row>
    <row r="5045" spans="1:25" x14ac:dyDescent="0.55000000000000004">
      <c r="A5045" s="32"/>
      <c r="D5045" t="e">
        <f>IF(C5045=1,'Data Transformation'!$G$3+0.5*'Data Transformation'!$W$25,IF(C5046=1,D5046-'Data Transformation'!$W$25,FALSE))</f>
        <v>#NUM!</v>
      </c>
      <c r="E5045">
        <f t="array" ref="E5045">IF(ISLOGICAL(D5045),"",FREQUENCY(IF('Data Transformation'!$B$425:$B$8425='Bin Analysis'!$B5043,'Data Transformation'!$G$425:$G$8425),D5045))</f>
        <v>2001</v>
      </c>
      <c r="F5045" t="e">
        <f>IF(ISLOGICAL(D5045),"",E5045-E5044)</f>
        <v>#VALUE!</v>
      </c>
      <c r="M5045" s="14"/>
    </row>
    <row r="5046" spans="1:25" x14ac:dyDescent="0.55000000000000004">
      <c r="A5046" s="32" t="e">
        <f>IF(Weighting!$P$6&gt;0,B5046,"")</f>
        <v>#NUM!</v>
      </c>
      <c r="B5046" t="e">
        <f>Weighting!$C$6</f>
        <v>#DIV/0!</v>
      </c>
      <c r="C5046" t="e">
        <f>Weighting!$F$6</f>
        <v>#NUM!</v>
      </c>
      <c r="D5046" t="e">
        <f>IF(C5046=1,'Data Transformation'!$G$3+0.5*'Data Transformation'!$W$25,IF(C5047=1,D5047-'Data Transformation'!$W$25,FALSE))</f>
        <v>#NUM!</v>
      </c>
      <c r="E5046">
        <f t="array" ref="E5046">IF(ISLOGICAL(D5046),"",FREQUENCY(IF('Data Transformation'!$B$425:$B$8425='Bin Analysis'!$B5043,'Data Transformation'!$G$425:$G$8425),D5046))</f>
        <v>2001</v>
      </c>
      <c r="F5046">
        <f>IF(ISLOGICAL(D5046),"",E5046-E5045)</f>
        <v>0</v>
      </c>
      <c r="G5046">
        <f>Weighting!$H$6</f>
        <v>1</v>
      </c>
      <c r="H5046">
        <f t="array" ref="H5046">FREQUENCY(IF('Data Transformation'!$B$4:$B$8425=B5043,'Data Transformation'!$G$4:$G$8425),'Bin Analysis'!$B5046)</f>
        <v>2073</v>
      </c>
      <c r="I5046">
        <f>H5046-H5045</f>
        <v>2073</v>
      </c>
      <c r="J5046">
        <f>IF(I5046=0,0,1)</f>
        <v>1</v>
      </c>
      <c r="K5046" t="e">
        <f>J5046*Weighting!$W$6</f>
        <v>#NUM!</v>
      </c>
      <c r="M5046" s="14"/>
    </row>
    <row r="5047" spans="1:25" x14ac:dyDescent="0.55000000000000004">
      <c r="A5047" s="32" t="str">
        <f>IF(Weighting!$P$7&gt;0,B5047,"")</f>
        <v/>
      </c>
      <c r="B5047" t="e">
        <f>Weighting!$C$7</f>
        <v>#DIV/0!</v>
      </c>
      <c r="C5047" t="e">
        <f>Weighting!$F$7</f>
        <v>#NUM!</v>
      </c>
      <c r="D5047" t="e">
        <f>IF(C5047=1,'Data Transformation'!$G$3+0.5*'Data Transformation'!$W$25,IF(C5048=1,D5048-'Data Transformation'!$W$25,FALSE))</f>
        <v>#NUM!</v>
      </c>
      <c r="E5047">
        <f t="array" ref="E5047">IF(ISLOGICAL(D5047),"",FREQUENCY(IF('Data Transformation'!$B$425:$B$8425='Bin Analysis'!$B5043,'Data Transformation'!$G$425:$G$8425),D5047))</f>
        <v>2001</v>
      </c>
      <c r="F5047">
        <f t="shared" ref="F5047:F5065" si="630">IF(ISLOGICAL(D5047),"",E5047-E5046)</f>
        <v>0</v>
      </c>
      <c r="G5047">
        <f>Weighting!$H$7</f>
        <v>0</v>
      </c>
      <c r="H5047">
        <f t="array" ref="H5047">FREQUENCY(IF('Data Transformation'!$B$4:$B$8425=B5043,'Data Transformation'!$G$4:$G$8425),'Bin Analysis'!$B5047)</f>
        <v>2073</v>
      </c>
      <c r="I5047">
        <f t="shared" ref="I5047:I5065" si="631">H5047-H5046</f>
        <v>0</v>
      </c>
      <c r="J5047">
        <f>IF(I5047=0,0,1)</f>
        <v>0</v>
      </c>
      <c r="K5047">
        <f>J5047*Weighting!$W$7</f>
        <v>0</v>
      </c>
      <c r="M5047" s="14"/>
    </row>
    <row r="5048" spans="1:25" x14ac:dyDescent="0.55000000000000004">
      <c r="A5048" s="32" t="str">
        <f>IF(Weighting!$P$8&gt;0,B5048,"")</f>
        <v/>
      </c>
      <c r="B5048" t="e">
        <f>Weighting!$C$8</f>
        <v>#DIV/0!</v>
      </c>
      <c r="C5048" t="e">
        <f>Weighting!$F$8</f>
        <v>#NUM!</v>
      </c>
      <c r="D5048" t="e">
        <f>IF(C5048=1,'Data Transformation'!$G$3+0.5*'Data Transformation'!$W$25,IF(C5049=1,D5049-'Data Transformation'!$W$25,FALSE))</f>
        <v>#NUM!</v>
      </c>
      <c r="E5048">
        <f t="array" ref="E5048">IF(ISLOGICAL(D5048),"",FREQUENCY(IF('Data Transformation'!$B$425:$B$8425='Bin Analysis'!$B5043,'Data Transformation'!$G$425:$G$8425),D5048))</f>
        <v>2001</v>
      </c>
      <c r="F5048">
        <f t="shared" si="630"/>
        <v>0</v>
      </c>
      <c r="G5048">
        <f>Weighting!$H$8</f>
        <v>0</v>
      </c>
      <c r="H5048">
        <f t="array" ref="H5048">FREQUENCY(IF('Data Transformation'!$B$4:$B$8425=B5043,'Data Transformation'!$G$4:$G$8425),'Bin Analysis'!$B5048)</f>
        <v>2073</v>
      </c>
      <c r="I5048">
        <f t="shared" si="631"/>
        <v>0</v>
      </c>
      <c r="J5048">
        <f t="shared" ref="J5048:J5065" si="632">IF(I5048=0,0,1)</f>
        <v>0</v>
      </c>
      <c r="K5048">
        <f>J5048*Weighting!$W$8</f>
        <v>0</v>
      </c>
      <c r="M5048" s="14"/>
    </row>
    <row r="5049" spans="1:25" x14ac:dyDescent="0.55000000000000004">
      <c r="A5049" s="32" t="str">
        <f>IF(Weighting!$P$9&gt;0,B5049,"")</f>
        <v/>
      </c>
      <c r="B5049" s="50" t="e">
        <f>Weighting!$C$9</f>
        <v>#DIV/0!</v>
      </c>
      <c r="C5049" t="e">
        <f>Weighting!$F$9</f>
        <v>#NUM!</v>
      </c>
      <c r="D5049" t="e">
        <f>IF(C5049=1,'Data Transformation'!$G$3+0.5*'Data Transformation'!$W$25,IF(C5050=1,D5050-'Data Transformation'!$W$25,FALSE))</f>
        <v>#NUM!</v>
      </c>
      <c r="E5049">
        <f t="array" ref="E5049">IF(ISLOGICAL(D5049),"",FREQUENCY(IF('Data Transformation'!$B$425:$B$8425='Bin Analysis'!$B5043,'Data Transformation'!$G$425:$G$8425),D5049))</f>
        <v>2001</v>
      </c>
      <c r="F5049">
        <f t="shared" si="630"/>
        <v>0</v>
      </c>
      <c r="G5049">
        <f>Weighting!$H$9</f>
        <v>0</v>
      </c>
      <c r="H5049">
        <f t="array" ref="H5049">FREQUENCY(IF('Data Transformation'!$B$4:$B$8425=B5043,'Data Transformation'!$G$4:$G$8425),'Bin Analysis'!$B5049)</f>
        <v>2073</v>
      </c>
      <c r="I5049">
        <f t="shared" si="631"/>
        <v>0</v>
      </c>
      <c r="J5049">
        <f t="shared" si="632"/>
        <v>0</v>
      </c>
      <c r="K5049">
        <f>J5049*Weighting!$W$9</f>
        <v>0</v>
      </c>
      <c r="M5049" s="14"/>
    </row>
    <row r="5050" spans="1:25" x14ac:dyDescent="0.55000000000000004">
      <c r="A5050" s="32" t="str">
        <f>IF(Weighting!$P$10&gt;0,B5050,"")</f>
        <v/>
      </c>
      <c r="B5050" t="e">
        <f>Weighting!$C$10</f>
        <v>#DIV/0!</v>
      </c>
      <c r="C5050" t="e">
        <f>Weighting!$F$10</f>
        <v>#NUM!</v>
      </c>
      <c r="D5050" t="e">
        <f>IF(C5050=1,'Data Transformation'!$G$3+0.5*'Data Transformation'!$W$25,IF(C5051=1,D5051-'Data Transformation'!$W$25,FALSE))</f>
        <v>#NUM!</v>
      </c>
      <c r="E5050">
        <f t="array" ref="E5050">IF(ISLOGICAL(D5050),"",FREQUENCY(IF('Data Transformation'!$B$425:$B$8425='Bin Analysis'!$B5043,'Data Transformation'!$G$425:$G$8425),D5050))</f>
        <v>2001</v>
      </c>
      <c r="F5050">
        <f t="shared" si="630"/>
        <v>0</v>
      </c>
      <c r="G5050">
        <f>Weighting!$H$10</f>
        <v>0</v>
      </c>
      <c r="H5050">
        <f t="array" ref="H5050">FREQUENCY(IF('Data Transformation'!$B$4:$B$8425=B5043,'Data Transformation'!$G$4:$G$8425),'Bin Analysis'!$B5050)</f>
        <v>2073</v>
      </c>
      <c r="I5050">
        <f t="shared" si="631"/>
        <v>0</v>
      </c>
      <c r="J5050">
        <f t="shared" si="632"/>
        <v>0</v>
      </c>
      <c r="K5050">
        <f>J5050*Weighting!$W$10</f>
        <v>0</v>
      </c>
      <c r="M5050" s="14"/>
    </row>
    <row r="5051" spans="1:25" x14ac:dyDescent="0.55000000000000004">
      <c r="A5051" s="32" t="str">
        <f>IF(Weighting!$P$11&gt;0,B5051,"")</f>
        <v/>
      </c>
      <c r="B5051" t="e">
        <f>Weighting!$C$11</f>
        <v>#DIV/0!</v>
      </c>
      <c r="C5051" t="e">
        <f>Weighting!$F$11</f>
        <v>#NUM!</v>
      </c>
      <c r="D5051" t="e">
        <f>IF(C5051=1,'Data Transformation'!$G$3+0.5*'Data Transformation'!$W$25,IF(C5052=1,D5052-'Data Transformation'!$W$25,FALSE))</f>
        <v>#NUM!</v>
      </c>
      <c r="E5051">
        <f t="array" ref="E5051">IF(ISLOGICAL(D5051),"",FREQUENCY(IF('Data Transformation'!$B$425:$B$8425='Bin Analysis'!$B5043,'Data Transformation'!$G$425:$G$8425),D5051))</f>
        <v>2001</v>
      </c>
      <c r="F5051">
        <f t="shared" si="630"/>
        <v>0</v>
      </c>
      <c r="G5051">
        <f>Weighting!$H$11</f>
        <v>0</v>
      </c>
      <c r="H5051">
        <f t="array" ref="H5051">FREQUENCY(IF('Data Transformation'!$B$4:$B$8425=B5043,'Data Transformation'!$G$4:$G$8425),'Bin Analysis'!$B5051)</f>
        <v>2073</v>
      </c>
      <c r="I5051">
        <f t="shared" si="631"/>
        <v>0</v>
      </c>
      <c r="J5051">
        <f t="shared" si="632"/>
        <v>0</v>
      </c>
      <c r="K5051">
        <f>J5051*Weighting!$W$11</f>
        <v>0</v>
      </c>
      <c r="M5051" s="14"/>
    </row>
    <row r="5052" spans="1:25" x14ac:dyDescent="0.55000000000000004">
      <c r="A5052" s="32" t="str">
        <f>IF(Weighting!$P$12&gt;0,B5052,"")</f>
        <v/>
      </c>
      <c r="B5052" t="e">
        <f>Weighting!$C$12</f>
        <v>#DIV/0!</v>
      </c>
      <c r="C5052" t="e">
        <f>Weighting!$F$12</f>
        <v>#NUM!</v>
      </c>
      <c r="D5052" t="e">
        <f>IF(C5052=1,'Data Transformation'!$G$3+0.5*'Data Transformation'!$W$25,IF(C5053=1,D5053-'Data Transformation'!$W$25,FALSE))</f>
        <v>#NUM!</v>
      </c>
      <c r="E5052">
        <f t="array" ref="E5052">IF(ISLOGICAL(D5052),"",FREQUENCY(IF('Data Transformation'!$B$425:$B$8425='Bin Analysis'!$B5043,'Data Transformation'!$G$425:$G$8425),D5052))</f>
        <v>2001</v>
      </c>
      <c r="F5052">
        <f t="shared" si="630"/>
        <v>0</v>
      </c>
      <c r="G5052">
        <f>Weighting!$H$12</f>
        <v>0</v>
      </c>
      <c r="H5052">
        <f t="array" ref="H5052">FREQUENCY(IF('Data Transformation'!$B$4:$B$8425=B5043,'Data Transformation'!$G$4:$G$8425),'Bin Analysis'!$B5052)</f>
        <v>2073</v>
      </c>
      <c r="I5052">
        <f t="shared" si="631"/>
        <v>0</v>
      </c>
      <c r="J5052">
        <f t="shared" si="632"/>
        <v>0</v>
      </c>
      <c r="K5052">
        <f>J5052*Weighting!$W$12</f>
        <v>0</v>
      </c>
      <c r="M5052" s="14"/>
    </row>
    <row r="5053" spans="1:25" x14ac:dyDescent="0.55000000000000004">
      <c r="A5053" s="32" t="str">
        <f>IF(Weighting!$P$13&gt;0,B5053,"")</f>
        <v/>
      </c>
      <c r="B5053" t="e">
        <f>Weighting!$C$13</f>
        <v>#DIV/0!</v>
      </c>
      <c r="C5053" t="e">
        <f>Weighting!$F$13</f>
        <v>#NUM!</v>
      </c>
      <c r="D5053" t="e">
        <f>IF(C5053=1,'Data Transformation'!$G$3+0.5*'Data Transformation'!$W$25,IF(C5054=1,D5054-'Data Transformation'!$W$25,FALSE))</f>
        <v>#NUM!</v>
      </c>
      <c r="E5053">
        <f t="array" ref="E5053">IF(ISLOGICAL(D5053),"",FREQUENCY(IF('Data Transformation'!$B$425:$B$8425='Bin Analysis'!$B5043,'Data Transformation'!$G$425:$G$8425),D5053))</f>
        <v>2001</v>
      </c>
      <c r="F5053">
        <f t="shared" si="630"/>
        <v>0</v>
      </c>
      <c r="G5053">
        <f>Weighting!$H$13</f>
        <v>0</v>
      </c>
      <c r="H5053">
        <f t="array" ref="H5053">FREQUENCY(IF('Data Transformation'!$B$4:$B$8425=B5043,'Data Transformation'!$G$4:$G$8425),'Bin Analysis'!$B5053)</f>
        <v>2073</v>
      </c>
      <c r="I5053">
        <f t="shared" si="631"/>
        <v>0</v>
      </c>
      <c r="J5053">
        <f t="shared" si="632"/>
        <v>0</v>
      </c>
      <c r="K5053">
        <f>J5053*Weighting!$W$13</f>
        <v>0</v>
      </c>
      <c r="M5053" s="14"/>
    </row>
    <row r="5054" spans="1:25" x14ac:dyDescent="0.55000000000000004">
      <c r="A5054" s="32" t="str">
        <f>IF(Weighting!$P$14&gt;0,B5054,"")</f>
        <v/>
      </c>
      <c r="B5054" t="e">
        <f>Weighting!$C$14</f>
        <v>#DIV/0!</v>
      </c>
      <c r="C5054" t="e">
        <f>Weighting!$F$14</f>
        <v>#NUM!</v>
      </c>
      <c r="D5054" t="e">
        <f>IF(C5054=1,'Data Transformation'!$G$3+0.5*'Data Transformation'!$W$25,IF(C5055=1,D5055-'Data Transformation'!$W$25,FALSE))</f>
        <v>#NUM!</v>
      </c>
      <c r="E5054">
        <f t="array" ref="E5054">IF(ISLOGICAL(D5054),"",FREQUENCY(IF('Data Transformation'!$B$425:$B$8425='Bin Analysis'!$B5043,'Data Transformation'!$G$425:$G$8425),D5054))</f>
        <v>2001</v>
      </c>
      <c r="F5054">
        <f t="shared" si="630"/>
        <v>0</v>
      </c>
      <c r="G5054">
        <f>Weighting!$H$14</f>
        <v>0</v>
      </c>
      <c r="H5054">
        <f t="array" ref="H5054">FREQUENCY(IF('Data Transformation'!$B$4:$B$8425=B5043,'Data Transformation'!$G$4:$G$8425),'Bin Analysis'!$B5054)</f>
        <v>2073</v>
      </c>
      <c r="I5054">
        <f t="shared" si="631"/>
        <v>0</v>
      </c>
      <c r="J5054">
        <f t="shared" si="632"/>
        <v>0</v>
      </c>
      <c r="K5054">
        <f>J5054*Weighting!$W$14</f>
        <v>0</v>
      </c>
      <c r="M5054" s="14"/>
    </row>
    <row r="5055" spans="1:25" x14ac:dyDescent="0.55000000000000004">
      <c r="A5055" s="32" t="str">
        <f>IF(Weighting!$P$15&gt;0,B5055,"")</f>
        <v/>
      </c>
      <c r="B5055" t="e">
        <f>Weighting!$C$15</f>
        <v>#DIV/0!</v>
      </c>
      <c r="C5055" t="e">
        <f>Weighting!$F$15</f>
        <v>#NUM!</v>
      </c>
      <c r="D5055" t="e">
        <f>IF(C5055=1,'Data Transformation'!$G$3+0.5*'Data Transformation'!$W$25,IF(C5056=1,D5056-'Data Transformation'!$W$25,FALSE))</f>
        <v>#NUM!</v>
      </c>
      <c r="E5055">
        <f t="array" ref="E5055">IF(ISLOGICAL(D5055),"",FREQUENCY(IF('Data Transformation'!$B$425:$B$8425='Bin Analysis'!$B5043,'Data Transformation'!$G$425:$G$8425),D5055))</f>
        <v>2001</v>
      </c>
      <c r="F5055">
        <f t="shared" si="630"/>
        <v>0</v>
      </c>
      <c r="G5055">
        <f>Weighting!$H$15</f>
        <v>0</v>
      </c>
      <c r="H5055">
        <f t="array" ref="H5055">FREQUENCY(IF('Data Transformation'!$B$4:$B$8425=B5043,'Data Transformation'!$G$4:$G$8425),'Bin Analysis'!$B5055)</f>
        <v>2073</v>
      </c>
      <c r="I5055">
        <f t="shared" si="631"/>
        <v>0</v>
      </c>
      <c r="J5055">
        <f t="shared" si="632"/>
        <v>0</v>
      </c>
      <c r="K5055">
        <f>J5055*Weighting!$W$15</f>
        <v>0</v>
      </c>
      <c r="M5055" s="14"/>
    </row>
    <row r="5056" spans="1:25" x14ac:dyDescent="0.55000000000000004">
      <c r="A5056" s="32" t="str">
        <f>IF(Weighting!$P$16&gt;0,B5056,"")</f>
        <v/>
      </c>
      <c r="B5056" t="e">
        <f>Weighting!$C$16</f>
        <v>#DIV/0!</v>
      </c>
      <c r="C5056" t="e">
        <f>Weighting!$F$16</f>
        <v>#NUM!</v>
      </c>
      <c r="D5056" t="e">
        <f>IF(C5056=1,'Data Transformation'!$G$3+0.5*'Data Transformation'!$W$25,IF(C5057=1,D5057-'Data Transformation'!$W$25,FALSE))</f>
        <v>#NUM!</v>
      </c>
      <c r="E5056">
        <f t="array" ref="E5056">IF(ISLOGICAL(D5056),"",FREQUENCY(IF('Data Transformation'!$B$425:$B$8425='Bin Analysis'!$B5043,'Data Transformation'!$G$425:$G$8425),D5056))</f>
        <v>2001</v>
      </c>
      <c r="F5056">
        <f t="shared" si="630"/>
        <v>0</v>
      </c>
      <c r="G5056">
        <f>Weighting!$H$16</f>
        <v>0</v>
      </c>
      <c r="H5056">
        <f t="array" ref="H5056">FREQUENCY(IF('Data Transformation'!$B$4:$B$8425=B5043,'Data Transformation'!$G$4:$G$8425),'Bin Analysis'!$B5056)</f>
        <v>2073</v>
      </c>
      <c r="I5056">
        <f t="shared" si="631"/>
        <v>0</v>
      </c>
      <c r="J5056">
        <f t="shared" si="632"/>
        <v>0</v>
      </c>
      <c r="K5056">
        <f>J5056*Weighting!$W$16</f>
        <v>0</v>
      </c>
      <c r="M5056" s="14"/>
    </row>
    <row r="5057" spans="1:25" x14ac:dyDescent="0.55000000000000004">
      <c r="A5057" s="32" t="str">
        <f>IF(Weighting!$P$17&gt;0,B5057,"")</f>
        <v/>
      </c>
      <c r="B5057" t="e">
        <f>Weighting!$C$17</f>
        <v>#DIV/0!</v>
      </c>
      <c r="C5057" t="e">
        <f>Weighting!$F$17</f>
        <v>#NUM!</v>
      </c>
      <c r="D5057" t="e">
        <f>IF(C5057=1,'Data Transformation'!$G$3+0.5*'Data Transformation'!$W$25,IF(C5058=1,D5058-'Data Transformation'!$W$25,FALSE))</f>
        <v>#NUM!</v>
      </c>
      <c r="E5057">
        <f t="array" ref="E5057">IF(ISLOGICAL(D5057),"",FREQUENCY(IF('Data Transformation'!$B$425:$B$8425='Bin Analysis'!$B5043,'Data Transformation'!$G$425:$G$8425),D5057))</f>
        <v>2001</v>
      </c>
      <c r="F5057">
        <f t="shared" si="630"/>
        <v>0</v>
      </c>
      <c r="G5057">
        <f>Weighting!$H$17</f>
        <v>0</v>
      </c>
      <c r="H5057">
        <f t="array" ref="H5057">FREQUENCY(IF('Data Transformation'!$B$4:$B$8425=B5043,'Data Transformation'!$G$4:$G$8425),'Bin Analysis'!$B5057)</f>
        <v>2073</v>
      </c>
      <c r="I5057">
        <f t="shared" si="631"/>
        <v>0</v>
      </c>
      <c r="J5057">
        <f t="shared" si="632"/>
        <v>0</v>
      </c>
      <c r="K5057">
        <f>J5057*Weighting!$W$17</f>
        <v>0</v>
      </c>
      <c r="M5057" s="14"/>
    </row>
    <row r="5058" spans="1:25" x14ac:dyDescent="0.55000000000000004">
      <c r="A5058" s="32" t="str">
        <f>IF(Weighting!$P$18&gt;0,B5058,"")</f>
        <v/>
      </c>
      <c r="B5058" t="e">
        <f>Weighting!$C$18</f>
        <v>#DIV/0!</v>
      </c>
      <c r="C5058" t="e">
        <f>Weighting!$F$18</f>
        <v>#NUM!</v>
      </c>
      <c r="D5058" t="e">
        <f>IF(C5058=1,'Data Transformation'!$G$3+0.5*'Data Transformation'!$W$25,IF(C5059=1,D5059-'Data Transformation'!$W$25,FALSE))</f>
        <v>#NUM!</v>
      </c>
      <c r="E5058">
        <f t="array" ref="E5058">IF(ISLOGICAL(D5058),"",FREQUENCY(IF('Data Transformation'!$B$425:$B$8425='Bin Analysis'!$B5043,'Data Transformation'!$G$425:$G$8425),D5058))</f>
        <v>2001</v>
      </c>
      <c r="F5058">
        <f t="shared" si="630"/>
        <v>0</v>
      </c>
      <c r="G5058">
        <f>Weighting!$H$18</f>
        <v>0</v>
      </c>
      <c r="H5058">
        <f t="array" ref="H5058">FREQUENCY(IF('Data Transformation'!$B$4:$B$8425=B5043,'Data Transformation'!$G$4:$G$8425),'Bin Analysis'!$B5058)</f>
        <v>2073</v>
      </c>
      <c r="I5058">
        <f t="shared" si="631"/>
        <v>0</v>
      </c>
      <c r="J5058">
        <f t="shared" si="632"/>
        <v>0</v>
      </c>
      <c r="K5058">
        <f>J5058*Weighting!$W$18</f>
        <v>0</v>
      </c>
      <c r="M5058" s="14"/>
    </row>
    <row r="5059" spans="1:25" x14ac:dyDescent="0.55000000000000004">
      <c r="A5059" s="32" t="str">
        <f>IF(Weighting!$P$19&gt;0,B5059,"")</f>
        <v/>
      </c>
      <c r="B5059" t="e">
        <f>Weighting!$C$19</f>
        <v>#DIV/0!</v>
      </c>
      <c r="C5059" t="e">
        <f>Weighting!$F$19</f>
        <v>#NUM!</v>
      </c>
      <c r="D5059" t="e">
        <f>IF(C5059=1,'Data Transformation'!$G$3+0.5*'Data Transformation'!$W$25,IF(C5060=1,D5060-'Data Transformation'!$W$25,FALSE))</f>
        <v>#NUM!</v>
      </c>
      <c r="E5059">
        <f t="array" ref="E5059">IF(ISLOGICAL(D5059),"",FREQUENCY(IF('Data Transformation'!$B$425:$B$8425='Bin Analysis'!$B5043,'Data Transformation'!$G$425:$G$8425),D5059))</f>
        <v>2001</v>
      </c>
      <c r="F5059">
        <f t="shared" si="630"/>
        <v>0</v>
      </c>
      <c r="G5059">
        <f>Weighting!$H$19</f>
        <v>0</v>
      </c>
      <c r="H5059">
        <f t="array" ref="H5059">FREQUENCY(IF('Data Transformation'!$B$4:$B$8425=B5043,'Data Transformation'!$G$4:$G$8425),'Bin Analysis'!$B5059)</f>
        <v>2073</v>
      </c>
      <c r="I5059">
        <f t="shared" si="631"/>
        <v>0</v>
      </c>
      <c r="J5059">
        <f t="shared" si="632"/>
        <v>0</v>
      </c>
      <c r="K5059">
        <f>J5059*Weighting!$W$19</f>
        <v>0</v>
      </c>
      <c r="M5059" s="14"/>
    </row>
    <row r="5060" spans="1:25" x14ac:dyDescent="0.55000000000000004">
      <c r="A5060" s="32" t="str">
        <f>IF(Weighting!$P$20&gt;0,B5060,"")</f>
        <v/>
      </c>
      <c r="B5060" t="e">
        <f>Weighting!$C$20</f>
        <v>#DIV/0!</v>
      </c>
      <c r="C5060" t="e">
        <f>Weighting!$F$20</f>
        <v>#NUM!</v>
      </c>
      <c r="D5060" t="e">
        <f>IF(C5060=1,'Data Transformation'!$G$3+0.5*'Data Transformation'!$W$25,IF(C5061=1,D5061-'Data Transformation'!$W$25,FALSE))</f>
        <v>#NUM!</v>
      </c>
      <c r="E5060">
        <f t="array" ref="E5060">IF(ISLOGICAL(D5060),"",FREQUENCY(IF('Data Transformation'!$B$425:$B$8425='Bin Analysis'!$B5043,'Data Transformation'!$G$425:$G$8425),D5060))</f>
        <v>2001</v>
      </c>
      <c r="F5060">
        <f t="shared" si="630"/>
        <v>0</v>
      </c>
      <c r="G5060">
        <f>Weighting!$H$20</f>
        <v>0</v>
      </c>
      <c r="H5060">
        <f t="array" ref="H5060">FREQUENCY(IF('Data Transformation'!$B$4:$B$8425=B5043,'Data Transformation'!$G$4:$G$8425),'Bin Analysis'!$B5060)</f>
        <v>2073</v>
      </c>
      <c r="I5060">
        <f t="shared" si="631"/>
        <v>0</v>
      </c>
      <c r="J5060">
        <f t="shared" si="632"/>
        <v>0</v>
      </c>
      <c r="K5060">
        <f>J5060*Weighting!$W$20</f>
        <v>0</v>
      </c>
      <c r="M5060" s="14"/>
    </row>
    <row r="5061" spans="1:25" x14ac:dyDescent="0.55000000000000004">
      <c r="A5061" s="32" t="str">
        <f>IF(Weighting!$P$21&gt;0,B5061,"")</f>
        <v/>
      </c>
      <c r="B5061" t="e">
        <f>Weighting!$C$21</f>
        <v>#DIV/0!</v>
      </c>
      <c r="C5061" t="e">
        <f>Weighting!$F$21</f>
        <v>#NUM!</v>
      </c>
      <c r="D5061" t="e">
        <f>IF(C5061=1,'Data Transformation'!$G$3+0.5*'Data Transformation'!$W$25,IF(C5062=1,D5062-'Data Transformation'!$W$25,FALSE))</f>
        <v>#NUM!</v>
      </c>
      <c r="E5061">
        <f t="array" ref="E5061">IF(ISLOGICAL(D5061),"",FREQUENCY(IF('Data Transformation'!$B$425:$B$8425='Bin Analysis'!$B5043,'Data Transformation'!$G$425:$G$8425),D5061))</f>
        <v>2001</v>
      </c>
      <c r="F5061">
        <f t="shared" si="630"/>
        <v>0</v>
      </c>
      <c r="G5061">
        <f>Weighting!$H$21</f>
        <v>0</v>
      </c>
      <c r="H5061">
        <f t="array" ref="H5061">FREQUENCY(IF('Data Transformation'!$B$4:$B$8425=B5043,'Data Transformation'!$G$4:$G$8425),'Bin Analysis'!$B5061)</f>
        <v>2073</v>
      </c>
      <c r="I5061">
        <f t="shared" si="631"/>
        <v>0</v>
      </c>
      <c r="J5061">
        <f t="shared" si="632"/>
        <v>0</v>
      </c>
      <c r="K5061">
        <f>J5061*Weighting!$W$21</f>
        <v>0</v>
      </c>
      <c r="M5061" s="14"/>
    </row>
    <row r="5062" spans="1:25" x14ac:dyDescent="0.55000000000000004">
      <c r="A5062" s="32" t="str">
        <f>IF(Weighting!$P$22&gt;0,B5062,"")</f>
        <v/>
      </c>
      <c r="B5062" t="e">
        <f>Weighting!$C$22</f>
        <v>#DIV/0!</v>
      </c>
      <c r="C5062" t="e">
        <f>Weighting!$F$22</f>
        <v>#NUM!</v>
      </c>
      <c r="D5062" t="e">
        <f>IF(C5062=1,'Data Transformation'!$G$3+0.5*'Data Transformation'!$W$25,IF(C5063=1,D5063-'Data Transformation'!$W$25,FALSE))</f>
        <v>#NUM!</v>
      </c>
      <c r="E5062">
        <f t="array" ref="E5062">IF(ISLOGICAL(D5062),"",FREQUENCY(IF('Data Transformation'!$B$425:$B$8425='Bin Analysis'!$B5043,'Data Transformation'!$G$425:$G$8425),D5062))</f>
        <v>2001</v>
      </c>
      <c r="F5062">
        <f t="shared" si="630"/>
        <v>0</v>
      </c>
      <c r="G5062">
        <f>Weighting!$H$22</f>
        <v>0</v>
      </c>
      <c r="H5062">
        <f t="array" ref="H5062">FREQUENCY(IF('Data Transformation'!$B$4:$B$8425=B5043,'Data Transformation'!$G$4:$G$8425),'Bin Analysis'!$B5062)</f>
        <v>2073</v>
      </c>
      <c r="I5062">
        <f t="shared" si="631"/>
        <v>0</v>
      </c>
      <c r="J5062">
        <f t="shared" si="632"/>
        <v>0</v>
      </c>
      <c r="K5062">
        <f>J5062*Weighting!$W$22</f>
        <v>0</v>
      </c>
      <c r="M5062" s="14"/>
    </row>
    <row r="5063" spans="1:25" x14ac:dyDescent="0.55000000000000004">
      <c r="A5063" s="32" t="str">
        <f>IF(Weighting!$P$23&gt;0,B5063,"")</f>
        <v/>
      </c>
      <c r="B5063" t="e">
        <f>Weighting!$C$23</f>
        <v>#DIV/0!</v>
      </c>
      <c r="C5063" t="e">
        <f>Weighting!$F$23</f>
        <v>#NUM!</v>
      </c>
      <c r="D5063" t="e">
        <f>IF(C5063=1,'Data Transformation'!$G$3+0.5*'Data Transformation'!$W$25,IF(C5064=1,D5064-'Data Transformation'!$W$25,FALSE))</f>
        <v>#NUM!</v>
      </c>
      <c r="E5063">
        <f t="array" ref="E5063">IF(ISLOGICAL(D5063),"",FREQUENCY(IF('Data Transformation'!$B$425:$B$8425='Bin Analysis'!$B5043,'Data Transformation'!$G$425:$G$8425),D5063))</f>
        <v>2001</v>
      </c>
      <c r="F5063">
        <f t="shared" si="630"/>
        <v>0</v>
      </c>
      <c r="G5063">
        <f>Weighting!$H$23</f>
        <v>0</v>
      </c>
      <c r="H5063">
        <f t="array" ref="H5063">FREQUENCY(IF('Data Transformation'!$B$4:$B$8425=B5043,'Data Transformation'!$G$4:$G$8425),'Bin Analysis'!$B5063)</f>
        <v>2073</v>
      </c>
      <c r="I5063">
        <f t="shared" si="631"/>
        <v>0</v>
      </c>
      <c r="J5063">
        <f t="shared" si="632"/>
        <v>0</v>
      </c>
      <c r="K5063">
        <f>J5063*Weighting!$W$23</f>
        <v>0</v>
      </c>
      <c r="M5063" s="14"/>
    </row>
    <row r="5064" spans="1:25" x14ac:dyDescent="0.55000000000000004">
      <c r="A5064" s="32" t="str">
        <f>IF(Weighting!$P$24&gt;0,B5064,"")</f>
        <v/>
      </c>
      <c r="B5064" t="e">
        <f>Weighting!$C$24</f>
        <v>#DIV/0!</v>
      </c>
      <c r="C5064" t="e">
        <f>Weighting!$F$24</f>
        <v>#NUM!</v>
      </c>
      <c r="D5064" t="e">
        <f>IF(C5064=1,'Data Transformation'!$G$3+0.5*'Data Transformation'!$W$25,IF(C5065=1,D5065-'Data Transformation'!$W$25,FALSE))</f>
        <v>#NUM!</v>
      </c>
      <c r="E5064">
        <f t="array" ref="E5064">IF(ISLOGICAL(D5064),"",FREQUENCY(IF('Data Transformation'!$B$425:$B$8425='Bin Analysis'!$B5043,'Data Transformation'!$G$425:$G$8425),D5064))</f>
        <v>2001</v>
      </c>
      <c r="F5064">
        <f t="shared" si="630"/>
        <v>0</v>
      </c>
      <c r="G5064">
        <f>Weighting!$H$24</f>
        <v>0</v>
      </c>
      <c r="H5064">
        <f t="array" ref="H5064">FREQUENCY(IF('Data Transformation'!$B$4:$B$8425=B5043,'Data Transformation'!$G$4:$G$8425),'Bin Analysis'!$B5064)</f>
        <v>2073</v>
      </c>
      <c r="I5064">
        <f t="shared" si="631"/>
        <v>0</v>
      </c>
      <c r="J5064">
        <f t="shared" si="632"/>
        <v>0</v>
      </c>
      <c r="K5064">
        <f>J5064*Weighting!$W$24</f>
        <v>0</v>
      </c>
      <c r="M5064" s="14"/>
    </row>
    <row r="5065" spans="1:25" x14ac:dyDescent="0.55000000000000004">
      <c r="A5065" s="32" t="str">
        <f>IF(Weighting!$P$25&gt;0,B5065,"")</f>
        <v/>
      </c>
      <c r="B5065" t="e">
        <f>Weighting!$C$25</f>
        <v>#DIV/0!</v>
      </c>
      <c r="C5065" t="e">
        <f>Weighting!$F$25</f>
        <v>#NUM!</v>
      </c>
      <c r="D5065" t="e">
        <f>IF(C5065=1,'Data Transformation'!$G$3+0.5*'Data Transformation'!$W$25,IF(C5066=1,D5066-'Data Transformation'!$W$25,FALSE))</f>
        <v>#NUM!</v>
      </c>
      <c r="E5065">
        <f t="array" ref="E5065">IF(ISLOGICAL(D5065),"",FREQUENCY(IF('Data Transformation'!$B$425:$B$8425='Bin Analysis'!$B5043,'Data Transformation'!$G$425:$G$8425),D5065))</f>
        <v>2001</v>
      </c>
      <c r="F5065">
        <f t="shared" si="630"/>
        <v>0</v>
      </c>
      <c r="G5065">
        <f>Weighting!$H$25</f>
        <v>0</v>
      </c>
      <c r="H5065">
        <f t="array" ref="H5065">FREQUENCY(IF('Data Transformation'!$B$4:$B$8425=B5043,'Data Transformation'!$G$4:$G$8425),'Bin Analysis'!$B5065)</f>
        <v>2073</v>
      </c>
      <c r="I5065">
        <f t="shared" si="631"/>
        <v>0</v>
      </c>
      <c r="J5065">
        <f t="shared" si="632"/>
        <v>0</v>
      </c>
      <c r="K5065">
        <f>J5065*Weighting!$W$25</f>
        <v>0</v>
      </c>
      <c r="M5065" s="14"/>
    </row>
    <row r="5066" spans="1:25" x14ac:dyDescent="0.55000000000000004">
      <c r="O5066"/>
      <c r="P5066"/>
      <c r="Q5066"/>
      <c r="R5066"/>
    </row>
    <row r="5067" spans="1:25" ht="23.35" x14ac:dyDescent="0.8">
      <c r="A5067" s="21" t="s">
        <v>0</v>
      </c>
      <c r="B5067" s="21" t="str">
        <f>IFERROR(VLOOKUP(C5067,'Data Transformation'!$L$6:$M$426,2,FALSE),"")</f>
        <v/>
      </c>
      <c r="C5067" s="21">
        <f>C5043+1</f>
        <v>211</v>
      </c>
      <c r="D5067" s="21"/>
      <c r="E5067" s="21"/>
      <c r="F5067" s="21"/>
      <c r="G5067" s="21"/>
      <c r="H5067" s="22"/>
      <c r="I5067" s="22"/>
      <c r="J5067" s="22"/>
      <c r="K5067" s="21"/>
      <c r="L5067" s="21" t="str">
        <f>B5067</f>
        <v/>
      </c>
      <c r="M5067" s="23" t="e">
        <f>INDEX('Data Transformation'!$O$4:$O$424,MATCH($B5067,'Data Transformation'!$M$4:$M$424,0),MATCH($M$2,'Data Transformation'!$O$3,0))</f>
        <v>#N/A</v>
      </c>
      <c r="N5067" s="27" t="e">
        <f>IF('Input and Summary Results'!$J$16="minimum",'Bin Analysis'!X5068/(M5067-1),'Bin Analysis'!Y5067/('Bin Analysis'!M5067-1))</f>
        <v>#N/A</v>
      </c>
      <c r="O5067" s="27" t="e">
        <f>IF(M5067=FALSE,NA(),(VLOOKUP(1,C5070:K5089,4,FALSE))/(M5067-1))</f>
        <v>#N/A</v>
      </c>
      <c r="P5067" s="27" t="e">
        <f>IF(M5067=FALSE,NA(),SUM(J5070:J5089)/Weighting!$S$5)</f>
        <v>#N/A</v>
      </c>
      <c r="Q5067" s="27" t="e">
        <f>IF(M5067=FALSE,NA(),SUM(K5070:K5089)/Weighting!$S$6)</f>
        <v>#N/A</v>
      </c>
      <c r="R5067" s="27" t="e">
        <f>IF(M5067=FALSE,NA(),(VLOOKUP(1,G5070:K5089,3,FALSE))/(M5067-1))</f>
        <v>#N/A</v>
      </c>
      <c r="S5067" s="22" t="e">
        <f>IF(M5067=FALSE,NA(),IF(SUM(J5070:J5089)=2,"yes","no"))</f>
        <v>#N/A</v>
      </c>
      <c r="X5067" s="2" cm="2">
        <f t="array" ref="X5067:X5068">FREQUENCY(IF('Data Transformation'!$B$425:$B$6424='Bin Analysis'!L5067,'Data Transformation'!$G$425:$G$6424),'Data Transformation'!$U$11)</f>
        <v>0</v>
      </c>
      <c r="Y5067" s="2" cm="2">
        <f t="array" ref="Y5067:Y5068">FREQUENCY(IF('Data Transformation'!$B$425:$B$6424='Bin Analysis'!L5067,'Data Transformation'!$G$425:$G$6424),'Data Transformation'!$U$12)</f>
        <v>0</v>
      </c>
    </row>
    <row r="5068" spans="1:25" x14ac:dyDescent="0.55000000000000004">
      <c r="A5068" s="14" t="s">
        <v>67</v>
      </c>
      <c r="B5068" t="s">
        <v>47</v>
      </c>
      <c r="C5068" t="s">
        <v>5</v>
      </c>
      <c r="D5068" t="s">
        <v>100</v>
      </c>
      <c r="E5068" t="s">
        <v>101</v>
      </c>
      <c r="F5068" t="s">
        <v>102</v>
      </c>
      <c r="G5068" t="s">
        <v>70</v>
      </c>
      <c r="H5068" t="s">
        <v>31</v>
      </c>
      <c r="I5068" t="s">
        <v>32</v>
      </c>
      <c r="J5068" t="s">
        <v>46</v>
      </c>
      <c r="K5068" s="14" t="s">
        <v>45</v>
      </c>
      <c r="M5068" s="14"/>
      <c r="X5068" s="2">
        <v>0</v>
      </c>
      <c r="Y5068" s="2">
        <v>0</v>
      </c>
    </row>
    <row r="5069" spans="1:25" x14ac:dyDescent="0.55000000000000004">
      <c r="A5069" s="32"/>
      <c r="D5069" t="e">
        <f>IF(C5069=1,'Data Transformation'!$G$3+0.5*'Data Transformation'!$W$25,IF(C5070=1,D5070-'Data Transformation'!$W$25,FALSE))</f>
        <v>#NUM!</v>
      </c>
      <c r="E5069">
        <f t="array" ref="E5069">IF(ISLOGICAL(D5069),"",FREQUENCY(IF('Data Transformation'!$B$425:$B$8425='Bin Analysis'!$B5067,'Data Transformation'!$G$425:$G$8425),D5069))</f>
        <v>2001</v>
      </c>
      <c r="F5069" t="e">
        <f>IF(ISLOGICAL(D5069),"",E5069-E5068)</f>
        <v>#VALUE!</v>
      </c>
      <c r="M5069" s="14"/>
    </row>
    <row r="5070" spans="1:25" x14ac:dyDescent="0.55000000000000004">
      <c r="A5070" s="32" t="e">
        <f>IF(Weighting!$P$6&gt;0,B5070,"")</f>
        <v>#NUM!</v>
      </c>
      <c r="B5070" t="e">
        <f>Weighting!$C$6</f>
        <v>#DIV/0!</v>
      </c>
      <c r="C5070" t="e">
        <f>Weighting!$F$6</f>
        <v>#NUM!</v>
      </c>
      <c r="D5070" t="e">
        <f>IF(C5070=1,'Data Transformation'!$G$3+0.5*'Data Transformation'!$W$25,IF(C5071=1,D5071-'Data Transformation'!$W$25,FALSE))</f>
        <v>#NUM!</v>
      </c>
      <c r="E5070">
        <f t="array" ref="E5070">IF(ISLOGICAL(D5070),"",FREQUENCY(IF('Data Transformation'!$B$425:$B$8425='Bin Analysis'!$B5067,'Data Transformation'!$G$425:$G$8425),D5070))</f>
        <v>2001</v>
      </c>
      <c r="F5070">
        <f>IF(ISLOGICAL(D5070),"",E5070-E5069)</f>
        <v>0</v>
      </c>
      <c r="G5070">
        <f>Weighting!$H$6</f>
        <v>1</v>
      </c>
      <c r="H5070">
        <f t="array" ref="H5070">FREQUENCY(IF('Data Transformation'!$B$4:$B$8425=B5067,'Data Transformation'!$G$4:$G$8425),'Bin Analysis'!$B5070)</f>
        <v>2073</v>
      </c>
      <c r="I5070">
        <f>H5070-H5069</f>
        <v>2073</v>
      </c>
      <c r="J5070">
        <f>IF(I5070=0,0,1)</f>
        <v>1</v>
      </c>
      <c r="K5070" t="e">
        <f>J5070*Weighting!$W$6</f>
        <v>#NUM!</v>
      </c>
      <c r="M5070" s="14"/>
    </row>
    <row r="5071" spans="1:25" x14ac:dyDescent="0.55000000000000004">
      <c r="A5071" s="32" t="str">
        <f>IF(Weighting!$P$7&gt;0,B5071,"")</f>
        <v/>
      </c>
      <c r="B5071" t="e">
        <f>Weighting!$C$7</f>
        <v>#DIV/0!</v>
      </c>
      <c r="C5071" t="e">
        <f>Weighting!$F$7</f>
        <v>#NUM!</v>
      </c>
      <c r="D5071" t="e">
        <f>IF(C5071=1,'Data Transformation'!$G$3+0.5*'Data Transformation'!$W$25,IF(C5072=1,D5072-'Data Transformation'!$W$25,FALSE))</f>
        <v>#NUM!</v>
      </c>
      <c r="E5071">
        <f t="array" ref="E5071">IF(ISLOGICAL(D5071),"",FREQUENCY(IF('Data Transformation'!$B$425:$B$8425='Bin Analysis'!$B5067,'Data Transformation'!$G$425:$G$8425),D5071))</f>
        <v>2001</v>
      </c>
      <c r="F5071">
        <f t="shared" ref="F5071:F5089" si="633">IF(ISLOGICAL(D5071),"",E5071-E5070)</f>
        <v>0</v>
      </c>
      <c r="G5071">
        <f>Weighting!$H$7</f>
        <v>0</v>
      </c>
      <c r="H5071">
        <f t="array" ref="H5071">FREQUENCY(IF('Data Transformation'!$B$4:$B$8425=B5067,'Data Transformation'!$G$4:$G$8425),'Bin Analysis'!$B5071)</f>
        <v>2073</v>
      </c>
      <c r="I5071">
        <f t="shared" ref="I5071:I5089" si="634">H5071-H5070</f>
        <v>0</v>
      </c>
      <c r="J5071">
        <f>IF(I5071=0,0,1)</f>
        <v>0</v>
      </c>
      <c r="K5071">
        <f>J5071*Weighting!$W$7</f>
        <v>0</v>
      </c>
      <c r="M5071" s="14"/>
    </row>
    <row r="5072" spans="1:25" x14ac:dyDescent="0.55000000000000004">
      <c r="A5072" s="32" t="str">
        <f>IF(Weighting!$P$8&gt;0,B5072,"")</f>
        <v/>
      </c>
      <c r="B5072" t="e">
        <f>Weighting!$C$8</f>
        <v>#DIV/0!</v>
      </c>
      <c r="C5072" t="e">
        <f>Weighting!$F$8</f>
        <v>#NUM!</v>
      </c>
      <c r="D5072" t="e">
        <f>IF(C5072=1,'Data Transformation'!$G$3+0.5*'Data Transformation'!$W$25,IF(C5073=1,D5073-'Data Transformation'!$W$25,FALSE))</f>
        <v>#NUM!</v>
      </c>
      <c r="E5072">
        <f t="array" ref="E5072">IF(ISLOGICAL(D5072),"",FREQUENCY(IF('Data Transformation'!$B$425:$B$8425='Bin Analysis'!$B5067,'Data Transformation'!$G$425:$G$8425),D5072))</f>
        <v>2001</v>
      </c>
      <c r="F5072">
        <f t="shared" si="633"/>
        <v>0</v>
      </c>
      <c r="G5072">
        <f>Weighting!$H$8</f>
        <v>0</v>
      </c>
      <c r="H5072">
        <f t="array" ref="H5072">FREQUENCY(IF('Data Transformation'!$B$4:$B$8425=B5067,'Data Transformation'!$G$4:$G$8425),'Bin Analysis'!$B5072)</f>
        <v>2073</v>
      </c>
      <c r="I5072">
        <f t="shared" si="634"/>
        <v>0</v>
      </c>
      <c r="J5072">
        <f t="shared" ref="J5072:J5089" si="635">IF(I5072=0,0,1)</f>
        <v>0</v>
      </c>
      <c r="K5072">
        <f>J5072*Weighting!$W$8</f>
        <v>0</v>
      </c>
      <c r="M5072" s="14"/>
    </row>
    <row r="5073" spans="1:13" x14ac:dyDescent="0.55000000000000004">
      <c r="A5073" s="32" t="str">
        <f>IF(Weighting!$P$9&gt;0,B5073,"")</f>
        <v/>
      </c>
      <c r="B5073" s="50" t="e">
        <f>Weighting!$C$9</f>
        <v>#DIV/0!</v>
      </c>
      <c r="C5073" t="e">
        <f>Weighting!$F$9</f>
        <v>#NUM!</v>
      </c>
      <c r="D5073" t="e">
        <f>IF(C5073=1,'Data Transformation'!$G$3+0.5*'Data Transformation'!$W$25,IF(C5074=1,D5074-'Data Transformation'!$W$25,FALSE))</f>
        <v>#NUM!</v>
      </c>
      <c r="E5073">
        <f t="array" ref="E5073">IF(ISLOGICAL(D5073),"",FREQUENCY(IF('Data Transformation'!$B$425:$B$8425='Bin Analysis'!$B5067,'Data Transformation'!$G$425:$G$8425),D5073))</f>
        <v>2001</v>
      </c>
      <c r="F5073">
        <f t="shared" si="633"/>
        <v>0</v>
      </c>
      <c r="G5073">
        <f>Weighting!$H$9</f>
        <v>0</v>
      </c>
      <c r="H5073">
        <f t="array" ref="H5073">FREQUENCY(IF('Data Transformation'!$B$4:$B$8425=B5067,'Data Transformation'!$G$4:$G$8425),'Bin Analysis'!$B5073)</f>
        <v>2073</v>
      </c>
      <c r="I5073">
        <f t="shared" si="634"/>
        <v>0</v>
      </c>
      <c r="J5073">
        <f t="shared" si="635"/>
        <v>0</v>
      </c>
      <c r="K5073">
        <f>J5073*Weighting!$W$9</f>
        <v>0</v>
      </c>
      <c r="M5073" s="14"/>
    </row>
    <row r="5074" spans="1:13" x14ac:dyDescent="0.55000000000000004">
      <c r="A5074" s="32" t="str">
        <f>IF(Weighting!$P$10&gt;0,B5074,"")</f>
        <v/>
      </c>
      <c r="B5074" t="e">
        <f>Weighting!$C$10</f>
        <v>#DIV/0!</v>
      </c>
      <c r="C5074" t="e">
        <f>Weighting!$F$10</f>
        <v>#NUM!</v>
      </c>
      <c r="D5074" t="e">
        <f>IF(C5074=1,'Data Transformation'!$G$3+0.5*'Data Transformation'!$W$25,IF(C5075=1,D5075-'Data Transformation'!$W$25,FALSE))</f>
        <v>#NUM!</v>
      </c>
      <c r="E5074">
        <f t="array" ref="E5074">IF(ISLOGICAL(D5074),"",FREQUENCY(IF('Data Transformation'!$B$425:$B$8425='Bin Analysis'!$B5067,'Data Transformation'!$G$425:$G$8425),D5074))</f>
        <v>2001</v>
      </c>
      <c r="F5074">
        <f t="shared" si="633"/>
        <v>0</v>
      </c>
      <c r="G5074">
        <f>Weighting!$H$10</f>
        <v>0</v>
      </c>
      <c r="H5074">
        <f t="array" ref="H5074">FREQUENCY(IF('Data Transformation'!$B$4:$B$8425=B5067,'Data Transformation'!$G$4:$G$8425),'Bin Analysis'!$B5074)</f>
        <v>2073</v>
      </c>
      <c r="I5074">
        <f t="shared" si="634"/>
        <v>0</v>
      </c>
      <c r="J5074">
        <f t="shared" si="635"/>
        <v>0</v>
      </c>
      <c r="K5074">
        <f>J5074*Weighting!$W$10</f>
        <v>0</v>
      </c>
      <c r="M5074" s="14"/>
    </row>
    <row r="5075" spans="1:13" x14ac:dyDescent="0.55000000000000004">
      <c r="A5075" s="32" t="str">
        <f>IF(Weighting!$P$11&gt;0,B5075,"")</f>
        <v/>
      </c>
      <c r="B5075" t="e">
        <f>Weighting!$C$11</f>
        <v>#DIV/0!</v>
      </c>
      <c r="C5075" t="e">
        <f>Weighting!$F$11</f>
        <v>#NUM!</v>
      </c>
      <c r="D5075" t="e">
        <f>IF(C5075=1,'Data Transformation'!$G$3+0.5*'Data Transformation'!$W$25,IF(C5076=1,D5076-'Data Transformation'!$W$25,FALSE))</f>
        <v>#NUM!</v>
      </c>
      <c r="E5075">
        <f t="array" ref="E5075">IF(ISLOGICAL(D5075),"",FREQUENCY(IF('Data Transformation'!$B$425:$B$8425='Bin Analysis'!$B5067,'Data Transformation'!$G$425:$G$8425),D5075))</f>
        <v>2001</v>
      </c>
      <c r="F5075">
        <f t="shared" si="633"/>
        <v>0</v>
      </c>
      <c r="G5075">
        <f>Weighting!$H$11</f>
        <v>0</v>
      </c>
      <c r="H5075">
        <f t="array" ref="H5075">FREQUENCY(IF('Data Transformation'!$B$4:$B$8425=B5067,'Data Transformation'!$G$4:$G$8425),'Bin Analysis'!$B5075)</f>
        <v>2073</v>
      </c>
      <c r="I5075">
        <f t="shared" si="634"/>
        <v>0</v>
      </c>
      <c r="J5075">
        <f t="shared" si="635"/>
        <v>0</v>
      </c>
      <c r="K5075">
        <f>J5075*Weighting!$W$11</f>
        <v>0</v>
      </c>
      <c r="M5075" s="14"/>
    </row>
    <row r="5076" spans="1:13" x14ac:dyDescent="0.55000000000000004">
      <c r="A5076" s="32" t="str">
        <f>IF(Weighting!$P$12&gt;0,B5076,"")</f>
        <v/>
      </c>
      <c r="B5076" t="e">
        <f>Weighting!$C$12</f>
        <v>#DIV/0!</v>
      </c>
      <c r="C5076" t="e">
        <f>Weighting!$F$12</f>
        <v>#NUM!</v>
      </c>
      <c r="D5076" t="e">
        <f>IF(C5076=1,'Data Transformation'!$G$3+0.5*'Data Transformation'!$W$25,IF(C5077=1,D5077-'Data Transformation'!$W$25,FALSE))</f>
        <v>#NUM!</v>
      </c>
      <c r="E5076">
        <f t="array" ref="E5076">IF(ISLOGICAL(D5076),"",FREQUENCY(IF('Data Transformation'!$B$425:$B$8425='Bin Analysis'!$B5067,'Data Transformation'!$G$425:$G$8425),D5076))</f>
        <v>2001</v>
      </c>
      <c r="F5076">
        <f t="shared" si="633"/>
        <v>0</v>
      </c>
      <c r="G5076">
        <f>Weighting!$H$12</f>
        <v>0</v>
      </c>
      <c r="H5076">
        <f t="array" ref="H5076">FREQUENCY(IF('Data Transformation'!$B$4:$B$8425=B5067,'Data Transformation'!$G$4:$G$8425),'Bin Analysis'!$B5076)</f>
        <v>2073</v>
      </c>
      <c r="I5076">
        <f t="shared" si="634"/>
        <v>0</v>
      </c>
      <c r="J5076">
        <f t="shared" si="635"/>
        <v>0</v>
      </c>
      <c r="K5076">
        <f>J5076*Weighting!$W$12</f>
        <v>0</v>
      </c>
      <c r="M5076" s="14"/>
    </row>
    <row r="5077" spans="1:13" x14ac:dyDescent="0.55000000000000004">
      <c r="A5077" s="32" t="str">
        <f>IF(Weighting!$P$13&gt;0,B5077,"")</f>
        <v/>
      </c>
      <c r="B5077" t="e">
        <f>Weighting!$C$13</f>
        <v>#DIV/0!</v>
      </c>
      <c r="C5077" t="e">
        <f>Weighting!$F$13</f>
        <v>#NUM!</v>
      </c>
      <c r="D5077" t="e">
        <f>IF(C5077=1,'Data Transformation'!$G$3+0.5*'Data Transformation'!$W$25,IF(C5078=1,D5078-'Data Transformation'!$W$25,FALSE))</f>
        <v>#NUM!</v>
      </c>
      <c r="E5077">
        <f t="array" ref="E5077">IF(ISLOGICAL(D5077),"",FREQUENCY(IF('Data Transformation'!$B$425:$B$8425='Bin Analysis'!$B5067,'Data Transformation'!$G$425:$G$8425),D5077))</f>
        <v>2001</v>
      </c>
      <c r="F5077">
        <f t="shared" si="633"/>
        <v>0</v>
      </c>
      <c r="G5077">
        <f>Weighting!$H$13</f>
        <v>0</v>
      </c>
      <c r="H5077">
        <f t="array" ref="H5077">FREQUENCY(IF('Data Transformation'!$B$4:$B$8425=B5067,'Data Transformation'!$G$4:$G$8425),'Bin Analysis'!$B5077)</f>
        <v>2073</v>
      </c>
      <c r="I5077">
        <f t="shared" si="634"/>
        <v>0</v>
      </c>
      <c r="J5077">
        <f t="shared" si="635"/>
        <v>0</v>
      </c>
      <c r="K5077">
        <f>J5077*Weighting!$W$13</f>
        <v>0</v>
      </c>
      <c r="M5077" s="14"/>
    </row>
    <row r="5078" spans="1:13" x14ac:dyDescent="0.55000000000000004">
      <c r="A5078" s="32" t="str">
        <f>IF(Weighting!$P$14&gt;0,B5078,"")</f>
        <v/>
      </c>
      <c r="B5078" t="e">
        <f>Weighting!$C$14</f>
        <v>#DIV/0!</v>
      </c>
      <c r="C5078" t="e">
        <f>Weighting!$F$14</f>
        <v>#NUM!</v>
      </c>
      <c r="D5078" t="e">
        <f>IF(C5078=1,'Data Transformation'!$G$3+0.5*'Data Transformation'!$W$25,IF(C5079=1,D5079-'Data Transformation'!$W$25,FALSE))</f>
        <v>#NUM!</v>
      </c>
      <c r="E5078">
        <f t="array" ref="E5078">IF(ISLOGICAL(D5078),"",FREQUENCY(IF('Data Transformation'!$B$425:$B$8425='Bin Analysis'!$B5067,'Data Transformation'!$G$425:$G$8425),D5078))</f>
        <v>2001</v>
      </c>
      <c r="F5078">
        <f t="shared" si="633"/>
        <v>0</v>
      </c>
      <c r="G5078">
        <f>Weighting!$H$14</f>
        <v>0</v>
      </c>
      <c r="H5078">
        <f t="array" ref="H5078">FREQUENCY(IF('Data Transformation'!$B$4:$B$8425=B5067,'Data Transformation'!$G$4:$G$8425),'Bin Analysis'!$B5078)</f>
        <v>2073</v>
      </c>
      <c r="I5078">
        <f t="shared" si="634"/>
        <v>0</v>
      </c>
      <c r="J5078">
        <f t="shared" si="635"/>
        <v>0</v>
      </c>
      <c r="K5078">
        <f>J5078*Weighting!$W$14</f>
        <v>0</v>
      </c>
      <c r="M5078" s="14"/>
    </row>
    <row r="5079" spans="1:13" x14ac:dyDescent="0.55000000000000004">
      <c r="A5079" s="32" t="str">
        <f>IF(Weighting!$P$15&gt;0,B5079,"")</f>
        <v/>
      </c>
      <c r="B5079" t="e">
        <f>Weighting!$C$15</f>
        <v>#DIV/0!</v>
      </c>
      <c r="C5079" t="e">
        <f>Weighting!$F$15</f>
        <v>#NUM!</v>
      </c>
      <c r="D5079" t="e">
        <f>IF(C5079=1,'Data Transformation'!$G$3+0.5*'Data Transformation'!$W$25,IF(C5080=1,D5080-'Data Transformation'!$W$25,FALSE))</f>
        <v>#NUM!</v>
      </c>
      <c r="E5079">
        <f t="array" ref="E5079">IF(ISLOGICAL(D5079),"",FREQUENCY(IF('Data Transformation'!$B$425:$B$8425='Bin Analysis'!$B5067,'Data Transformation'!$G$425:$G$8425),D5079))</f>
        <v>2001</v>
      </c>
      <c r="F5079">
        <f t="shared" si="633"/>
        <v>0</v>
      </c>
      <c r="G5079">
        <f>Weighting!$H$15</f>
        <v>0</v>
      </c>
      <c r="H5079">
        <f t="array" ref="H5079">FREQUENCY(IF('Data Transformation'!$B$4:$B$8425=B5067,'Data Transformation'!$G$4:$G$8425),'Bin Analysis'!$B5079)</f>
        <v>2073</v>
      </c>
      <c r="I5079">
        <f t="shared" si="634"/>
        <v>0</v>
      </c>
      <c r="J5079">
        <f t="shared" si="635"/>
        <v>0</v>
      </c>
      <c r="K5079">
        <f>J5079*Weighting!$W$15</f>
        <v>0</v>
      </c>
      <c r="M5079" s="14"/>
    </row>
    <row r="5080" spans="1:13" x14ac:dyDescent="0.55000000000000004">
      <c r="A5080" s="32" t="str">
        <f>IF(Weighting!$P$16&gt;0,B5080,"")</f>
        <v/>
      </c>
      <c r="B5080" t="e">
        <f>Weighting!$C$16</f>
        <v>#DIV/0!</v>
      </c>
      <c r="C5080" t="e">
        <f>Weighting!$F$16</f>
        <v>#NUM!</v>
      </c>
      <c r="D5080" t="e">
        <f>IF(C5080=1,'Data Transformation'!$G$3+0.5*'Data Transformation'!$W$25,IF(C5081=1,D5081-'Data Transformation'!$W$25,FALSE))</f>
        <v>#NUM!</v>
      </c>
      <c r="E5080">
        <f t="array" ref="E5080">IF(ISLOGICAL(D5080),"",FREQUENCY(IF('Data Transformation'!$B$425:$B$8425='Bin Analysis'!$B5067,'Data Transformation'!$G$425:$G$8425),D5080))</f>
        <v>2001</v>
      </c>
      <c r="F5080">
        <f t="shared" si="633"/>
        <v>0</v>
      </c>
      <c r="G5080">
        <f>Weighting!$H$16</f>
        <v>0</v>
      </c>
      <c r="H5080">
        <f t="array" ref="H5080">FREQUENCY(IF('Data Transformation'!$B$4:$B$8425=B5067,'Data Transformation'!$G$4:$G$8425),'Bin Analysis'!$B5080)</f>
        <v>2073</v>
      </c>
      <c r="I5080">
        <f t="shared" si="634"/>
        <v>0</v>
      </c>
      <c r="J5080">
        <f t="shared" si="635"/>
        <v>0</v>
      </c>
      <c r="K5080">
        <f>J5080*Weighting!$W$16</f>
        <v>0</v>
      </c>
      <c r="M5080" s="14"/>
    </row>
    <row r="5081" spans="1:13" x14ac:dyDescent="0.55000000000000004">
      <c r="A5081" s="32" t="str">
        <f>IF(Weighting!$P$17&gt;0,B5081,"")</f>
        <v/>
      </c>
      <c r="B5081" t="e">
        <f>Weighting!$C$17</f>
        <v>#DIV/0!</v>
      </c>
      <c r="C5081" t="e">
        <f>Weighting!$F$17</f>
        <v>#NUM!</v>
      </c>
      <c r="D5081" t="e">
        <f>IF(C5081=1,'Data Transformation'!$G$3+0.5*'Data Transformation'!$W$25,IF(C5082=1,D5082-'Data Transformation'!$W$25,FALSE))</f>
        <v>#NUM!</v>
      </c>
      <c r="E5081">
        <f t="array" ref="E5081">IF(ISLOGICAL(D5081),"",FREQUENCY(IF('Data Transformation'!$B$425:$B$8425='Bin Analysis'!$B5067,'Data Transformation'!$G$425:$G$8425),D5081))</f>
        <v>2001</v>
      </c>
      <c r="F5081">
        <f t="shared" si="633"/>
        <v>0</v>
      </c>
      <c r="G5081">
        <f>Weighting!$H$17</f>
        <v>0</v>
      </c>
      <c r="H5081">
        <f t="array" ref="H5081">FREQUENCY(IF('Data Transformation'!$B$4:$B$8425=B5067,'Data Transformation'!$G$4:$G$8425),'Bin Analysis'!$B5081)</f>
        <v>2073</v>
      </c>
      <c r="I5081">
        <f t="shared" si="634"/>
        <v>0</v>
      </c>
      <c r="J5081">
        <f t="shared" si="635"/>
        <v>0</v>
      </c>
      <c r="K5081">
        <f>J5081*Weighting!$W$17</f>
        <v>0</v>
      </c>
      <c r="M5081" s="14"/>
    </row>
    <row r="5082" spans="1:13" x14ac:dyDescent="0.55000000000000004">
      <c r="A5082" s="32" t="str">
        <f>IF(Weighting!$P$18&gt;0,B5082,"")</f>
        <v/>
      </c>
      <c r="B5082" t="e">
        <f>Weighting!$C$18</f>
        <v>#DIV/0!</v>
      </c>
      <c r="C5082" t="e">
        <f>Weighting!$F$18</f>
        <v>#NUM!</v>
      </c>
      <c r="D5082" t="e">
        <f>IF(C5082=1,'Data Transformation'!$G$3+0.5*'Data Transformation'!$W$25,IF(C5083=1,D5083-'Data Transformation'!$W$25,FALSE))</f>
        <v>#NUM!</v>
      </c>
      <c r="E5082">
        <f t="array" ref="E5082">IF(ISLOGICAL(D5082),"",FREQUENCY(IF('Data Transformation'!$B$425:$B$8425='Bin Analysis'!$B5067,'Data Transformation'!$G$425:$G$8425),D5082))</f>
        <v>2001</v>
      </c>
      <c r="F5082">
        <f t="shared" si="633"/>
        <v>0</v>
      </c>
      <c r="G5082">
        <f>Weighting!$H$18</f>
        <v>0</v>
      </c>
      <c r="H5082">
        <f t="array" ref="H5082">FREQUENCY(IF('Data Transformation'!$B$4:$B$8425=B5067,'Data Transformation'!$G$4:$G$8425),'Bin Analysis'!$B5082)</f>
        <v>2073</v>
      </c>
      <c r="I5082">
        <f t="shared" si="634"/>
        <v>0</v>
      </c>
      <c r="J5082">
        <f t="shared" si="635"/>
        <v>0</v>
      </c>
      <c r="K5082">
        <f>J5082*Weighting!$W$18</f>
        <v>0</v>
      </c>
      <c r="M5082" s="14"/>
    </row>
    <row r="5083" spans="1:13" x14ac:dyDescent="0.55000000000000004">
      <c r="A5083" s="32" t="str">
        <f>IF(Weighting!$P$19&gt;0,B5083,"")</f>
        <v/>
      </c>
      <c r="B5083" t="e">
        <f>Weighting!$C$19</f>
        <v>#DIV/0!</v>
      </c>
      <c r="C5083" t="e">
        <f>Weighting!$F$19</f>
        <v>#NUM!</v>
      </c>
      <c r="D5083" t="e">
        <f>IF(C5083=1,'Data Transformation'!$G$3+0.5*'Data Transformation'!$W$25,IF(C5084=1,D5084-'Data Transformation'!$W$25,FALSE))</f>
        <v>#NUM!</v>
      </c>
      <c r="E5083">
        <f t="array" ref="E5083">IF(ISLOGICAL(D5083),"",FREQUENCY(IF('Data Transformation'!$B$425:$B$8425='Bin Analysis'!$B5067,'Data Transformation'!$G$425:$G$8425),D5083))</f>
        <v>2001</v>
      </c>
      <c r="F5083">
        <f t="shared" si="633"/>
        <v>0</v>
      </c>
      <c r="G5083">
        <f>Weighting!$H$19</f>
        <v>0</v>
      </c>
      <c r="H5083">
        <f t="array" ref="H5083">FREQUENCY(IF('Data Transformation'!$B$4:$B$8425=B5067,'Data Transformation'!$G$4:$G$8425),'Bin Analysis'!$B5083)</f>
        <v>2073</v>
      </c>
      <c r="I5083">
        <f t="shared" si="634"/>
        <v>0</v>
      </c>
      <c r="J5083">
        <f t="shared" si="635"/>
        <v>0</v>
      </c>
      <c r="K5083">
        <f>J5083*Weighting!$W$19</f>
        <v>0</v>
      </c>
      <c r="M5083" s="14"/>
    </row>
    <row r="5084" spans="1:13" x14ac:dyDescent="0.55000000000000004">
      <c r="A5084" s="32" t="str">
        <f>IF(Weighting!$P$20&gt;0,B5084,"")</f>
        <v/>
      </c>
      <c r="B5084" t="e">
        <f>Weighting!$C$20</f>
        <v>#DIV/0!</v>
      </c>
      <c r="C5084" t="e">
        <f>Weighting!$F$20</f>
        <v>#NUM!</v>
      </c>
      <c r="D5084" t="e">
        <f>IF(C5084=1,'Data Transformation'!$G$3+0.5*'Data Transformation'!$W$25,IF(C5085=1,D5085-'Data Transformation'!$W$25,FALSE))</f>
        <v>#NUM!</v>
      </c>
      <c r="E5084">
        <f t="array" ref="E5084">IF(ISLOGICAL(D5084),"",FREQUENCY(IF('Data Transformation'!$B$425:$B$8425='Bin Analysis'!$B5067,'Data Transformation'!$G$425:$G$8425),D5084))</f>
        <v>2001</v>
      </c>
      <c r="F5084">
        <f t="shared" si="633"/>
        <v>0</v>
      </c>
      <c r="G5084">
        <f>Weighting!$H$20</f>
        <v>0</v>
      </c>
      <c r="H5084">
        <f t="array" ref="H5084">FREQUENCY(IF('Data Transformation'!$B$4:$B$8425=B5067,'Data Transformation'!$G$4:$G$8425),'Bin Analysis'!$B5084)</f>
        <v>2073</v>
      </c>
      <c r="I5084">
        <f t="shared" si="634"/>
        <v>0</v>
      </c>
      <c r="J5084">
        <f t="shared" si="635"/>
        <v>0</v>
      </c>
      <c r="K5084">
        <f>J5084*Weighting!$W$20</f>
        <v>0</v>
      </c>
      <c r="M5084" s="14"/>
    </row>
    <row r="5085" spans="1:13" x14ac:dyDescent="0.55000000000000004">
      <c r="A5085" s="32" t="str">
        <f>IF(Weighting!$P$21&gt;0,B5085,"")</f>
        <v/>
      </c>
      <c r="B5085" t="e">
        <f>Weighting!$C$21</f>
        <v>#DIV/0!</v>
      </c>
      <c r="C5085" t="e">
        <f>Weighting!$F$21</f>
        <v>#NUM!</v>
      </c>
      <c r="D5085" t="e">
        <f>IF(C5085=1,'Data Transformation'!$G$3+0.5*'Data Transformation'!$W$25,IF(C5086=1,D5086-'Data Transformation'!$W$25,FALSE))</f>
        <v>#NUM!</v>
      </c>
      <c r="E5085">
        <f t="array" ref="E5085">IF(ISLOGICAL(D5085),"",FREQUENCY(IF('Data Transformation'!$B$425:$B$8425='Bin Analysis'!$B5067,'Data Transformation'!$G$425:$G$8425),D5085))</f>
        <v>2001</v>
      </c>
      <c r="F5085">
        <f t="shared" si="633"/>
        <v>0</v>
      </c>
      <c r="G5085">
        <f>Weighting!$H$21</f>
        <v>0</v>
      </c>
      <c r="H5085">
        <f t="array" ref="H5085">FREQUENCY(IF('Data Transformation'!$B$4:$B$8425=B5067,'Data Transformation'!$G$4:$G$8425),'Bin Analysis'!$B5085)</f>
        <v>2073</v>
      </c>
      <c r="I5085">
        <f t="shared" si="634"/>
        <v>0</v>
      </c>
      <c r="J5085">
        <f t="shared" si="635"/>
        <v>0</v>
      </c>
      <c r="K5085">
        <f>J5085*Weighting!$W$21</f>
        <v>0</v>
      </c>
      <c r="M5085" s="14"/>
    </row>
    <row r="5086" spans="1:13" x14ac:dyDescent="0.55000000000000004">
      <c r="A5086" s="32" t="str">
        <f>IF(Weighting!$P$22&gt;0,B5086,"")</f>
        <v/>
      </c>
      <c r="B5086" t="e">
        <f>Weighting!$C$22</f>
        <v>#DIV/0!</v>
      </c>
      <c r="C5086" t="e">
        <f>Weighting!$F$22</f>
        <v>#NUM!</v>
      </c>
      <c r="D5086" t="e">
        <f>IF(C5086=1,'Data Transformation'!$G$3+0.5*'Data Transformation'!$W$25,IF(C5087=1,D5087-'Data Transformation'!$W$25,FALSE))</f>
        <v>#NUM!</v>
      </c>
      <c r="E5086">
        <f t="array" ref="E5086">IF(ISLOGICAL(D5086),"",FREQUENCY(IF('Data Transformation'!$B$425:$B$8425='Bin Analysis'!$B5067,'Data Transformation'!$G$425:$G$8425),D5086))</f>
        <v>2001</v>
      </c>
      <c r="F5086">
        <f t="shared" si="633"/>
        <v>0</v>
      </c>
      <c r="G5086">
        <f>Weighting!$H$22</f>
        <v>0</v>
      </c>
      <c r="H5086">
        <f t="array" ref="H5086">FREQUENCY(IF('Data Transformation'!$B$4:$B$8425=B5067,'Data Transformation'!$G$4:$G$8425),'Bin Analysis'!$B5086)</f>
        <v>2073</v>
      </c>
      <c r="I5086">
        <f t="shared" si="634"/>
        <v>0</v>
      </c>
      <c r="J5086">
        <f t="shared" si="635"/>
        <v>0</v>
      </c>
      <c r="K5086">
        <f>J5086*Weighting!$W$22</f>
        <v>0</v>
      </c>
      <c r="M5086" s="14"/>
    </row>
    <row r="5087" spans="1:13" x14ac:dyDescent="0.55000000000000004">
      <c r="A5087" s="32" t="str">
        <f>IF(Weighting!$P$23&gt;0,B5087,"")</f>
        <v/>
      </c>
      <c r="B5087" t="e">
        <f>Weighting!$C$23</f>
        <v>#DIV/0!</v>
      </c>
      <c r="C5087" t="e">
        <f>Weighting!$F$23</f>
        <v>#NUM!</v>
      </c>
      <c r="D5087" t="e">
        <f>IF(C5087=1,'Data Transformation'!$G$3+0.5*'Data Transformation'!$W$25,IF(C5088=1,D5088-'Data Transformation'!$W$25,FALSE))</f>
        <v>#NUM!</v>
      </c>
      <c r="E5087">
        <f t="array" ref="E5087">IF(ISLOGICAL(D5087),"",FREQUENCY(IF('Data Transformation'!$B$425:$B$8425='Bin Analysis'!$B5067,'Data Transformation'!$G$425:$G$8425),D5087))</f>
        <v>2001</v>
      </c>
      <c r="F5087">
        <f t="shared" si="633"/>
        <v>0</v>
      </c>
      <c r="G5087">
        <f>Weighting!$H$23</f>
        <v>0</v>
      </c>
      <c r="H5087">
        <f t="array" ref="H5087">FREQUENCY(IF('Data Transformation'!$B$4:$B$8425=B5067,'Data Transformation'!$G$4:$G$8425),'Bin Analysis'!$B5087)</f>
        <v>2073</v>
      </c>
      <c r="I5087">
        <f t="shared" si="634"/>
        <v>0</v>
      </c>
      <c r="J5087">
        <f t="shared" si="635"/>
        <v>0</v>
      </c>
      <c r="K5087">
        <f>J5087*Weighting!$W$23</f>
        <v>0</v>
      </c>
      <c r="M5087" s="14"/>
    </row>
    <row r="5088" spans="1:13" x14ac:dyDescent="0.55000000000000004">
      <c r="A5088" s="32" t="str">
        <f>IF(Weighting!$P$24&gt;0,B5088,"")</f>
        <v/>
      </c>
      <c r="B5088" t="e">
        <f>Weighting!$C$24</f>
        <v>#DIV/0!</v>
      </c>
      <c r="C5088" t="e">
        <f>Weighting!$F$24</f>
        <v>#NUM!</v>
      </c>
      <c r="D5088" t="e">
        <f>IF(C5088=1,'Data Transformation'!$G$3+0.5*'Data Transformation'!$W$25,IF(C5089=1,D5089-'Data Transformation'!$W$25,FALSE))</f>
        <v>#NUM!</v>
      </c>
      <c r="E5088">
        <f t="array" ref="E5088">IF(ISLOGICAL(D5088),"",FREQUENCY(IF('Data Transformation'!$B$425:$B$8425='Bin Analysis'!$B5067,'Data Transformation'!$G$425:$G$8425),D5088))</f>
        <v>2001</v>
      </c>
      <c r="F5088">
        <f t="shared" si="633"/>
        <v>0</v>
      </c>
      <c r="G5088">
        <f>Weighting!$H$24</f>
        <v>0</v>
      </c>
      <c r="H5088">
        <f t="array" ref="H5088">FREQUENCY(IF('Data Transformation'!$B$4:$B$8425=B5067,'Data Transformation'!$G$4:$G$8425),'Bin Analysis'!$B5088)</f>
        <v>2073</v>
      </c>
      <c r="I5088">
        <f t="shared" si="634"/>
        <v>0</v>
      </c>
      <c r="J5088">
        <f t="shared" si="635"/>
        <v>0</v>
      </c>
      <c r="K5088">
        <f>J5088*Weighting!$W$24</f>
        <v>0</v>
      </c>
      <c r="M5088" s="14"/>
    </row>
    <row r="5089" spans="1:25" x14ac:dyDescent="0.55000000000000004">
      <c r="A5089" s="32" t="str">
        <f>IF(Weighting!$P$25&gt;0,B5089,"")</f>
        <v/>
      </c>
      <c r="B5089" t="e">
        <f>Weighting!$C$25</f>
        <v>#DIV/0!</v>
      </c>
      <c r="C5089" t="e">
        <f>Weighting!$F$25</f>
        <v>#NUM!</v>
      </c>
      <c r="D5089" t="e">
        <f>IF(C5089=1,'Data Transformation'!$G$3+0.5*'Data Transformation'!$W$25,IF(C5090=1,D5090-'Data Transformation'!$W$25,FALSE))</f>
        <v>#NUM!</v>
      </c>
      <c r="E5089">
        <f t="array" ref="E5089">IF(ISLOGICAL(D5089),"",FREQUENCY(IF('Data Transformation'!$B$425:$B$8425='Bin Analysis'!$B5067,'Data Transformation'!$G$425:$G$8425),D5089))</f>
        <v>2001</v>
      </c>
      <c r="F5089">
        <f t="shared" si="633"/>
        <v>0</v>
      </c>
      <c r="G5089">
        <f>Weighting!$H$25</f>
        <v>0</v>
      </c>
      <c r="H5089">
        <f t="array" ref="H5089">FREQUENCY(IF('Data Transformation'!$B$4:$B$8425=B5067,'Data Transformation'!$G$4:$G$8425),'Bin Analysis'!$B5089)</f>
        <v>2073</v>
      </c>
      <c r="I5089">
        <f t="shared" si="634"/>
        <v>0</v>
      </c>
      <c r="J5089">
        <f t="shared" si="635"/>
        <v>0</v>
      </c>
      <c r="K5089">
        <f>J5089*Weighting!$W$25</f>
        <v>0</v>
      </c>
      <c r="M5089" s="14"/>
    </row>
    <row r="5090" spans="1:25" x14ac:dyDescent="0.55000000000000004">
      <c r="O5090"/>
      <c r="P5090"/>
      <c r="Q5090"/>
      <c r="R5090"/>
    </row>
    <row r="5091" spans="1:25" ht="23.35" x14ac:dyDescent="0.8">
      <c r="A5091" s="21" t="s">
        <v>0</v>
      </c>
      <c r="B5091" s="21" t="str">
        <f>IFERROR(VLOOKUP(C5091,'Data Transformation'!$L$6:$M$426,2,FALSE),"")</f>
        <v/>
      </c>
      <c r="C5091" s="21">
        <f>C5067+1</f>
        <v>212</v>
      </c>
      <c r="D5091" s="21"/>
      <c r="E5091" s="21"/>
      <c r="F5091" s="21"/>
      <c r="G5091" s="21"/>
      <c r="H5091" s="22"/>
      <c r="I5091" s="22"/>
      <c r="J5091" s="22"/>
      <c r="K5091" s="21"/>
      <c r="L5091" s="21" t="str">
        <f>B5091</f>
        <v/>
      </c>
      <c r="M5091" s="23" t="e">
        <f>INDEX('Data Transformation'!$O$4:$O$424,MATCH($B5091,'Data Transformation'!$M$4:$M$424,0),MATCH($M$2,'Data Transformation'!$O$3,0))</f>
        <v>#N/A</v>
      </c>
      <c r="N5091" s="27" t="e">
        <f>IF('Input and Summary Results'!$J$16="minimum",'Bin Analysis'!X5092/(M5091-1),'Bin Analysis'!Y5091/('Bin Analysis'!M5091-1))</f>
        <v>#N/A</v>
      </c>
      <c r="O5091" s="27" t="e">
        <f>IF(M5091=FALSE,NA(),(VLOOKUP(1,C5094:K5113,4,FALSE))/(M5091-1))</f>
        <v>#N/A</v>
      </c>
      <c r="P5091" s="27" t="e">
        <f>IF(M5091=FALSE,NA(),SUM(J5094:J5113)/Weighting!$S$5)</f>
        <v>#N/A</v>
      </c>
      <c r="Q5091" s="27" t="e">
        <f>IF(M5091=FALSE,NA(),SUM(K5094:K5113)/Weighting!$S$6)</f>
        <v>#N/A</v>
      </c>
      <c r="R5091" s="27" t="e">
        <f>IF(M5091=FALSE,NA(),(VLOOKUP(1,G5094:K5113,3,FALSE))/(M5091-1))</f>
        <v>#N/A</v>
      </c>
      <c r="S5091" s="22" t="e">
        <f>IF(M5091=FALSE,NA(),IF(SUM(J5094:J5113)=2,"yes","no"))</f>
        <v>#N/A</v>
      </c>
      <c r="X5091" s="2" cm="2">
        <f t="array" ref="X5091:X5092">FREQUENCY(IF('Data Transformation'!$B$425:$B$6424='Bin Analysis'!L5091,'Data Transformation'!$G$425:$G$6424),'Data Transformation'!$U$11)</f>
        <v>0</v>
      </c>
      <c r="Y5091" s="2" cm="2">
        <f t="array" ref="Y5091:Y5092">FREQUENCY(IF('Data Transformation'!$B$425:$B$6424='Bin Analysis'!L5091,'Data Transformation'!$G$425:$G$6424),'Data Transformation'!$U$12)</f>
        <v>0</v>
      </c>
    </row>
    <row r="5092" spans="1:25" x14ac:dyDescent="0.55000000000000004">
      <c r="A5092" s="14" t="s">
        <v>67</v>
      </c>
      <c r="B5092" t="s">
        <v>47</v>
      </c>
      <c r="C5092" t="s">
        <v>5</v>
      </c>
      <c r="D5092" t="s">
        <v>100</v>
      </c>
      <c r="E5092" t="s">
        <v>101</v>
      </c>
      <c r="F5092" t="s">
        <v>102</v>
      </c>
      <c r="G5092" t="s">
        <v>70</v>
      </c>
      <c r="H5092" t="s">
        <v>31</v>
      </c>
      <c r="I5092" t="s">
        <v>32</v>
      </c>
      <c r="J5092" t="s">
        <v>46</v>
      </c>
      <c r="K5092" s="14" t="s">
        <v>45</v>
      </c>
      <c r="M5092" s="14"/>
      <c r="X5092" s="2">
        <v>0</v>
      </c>
      <c r="Y5092" s="2">
        <v>0</v>
      </c>
    </row>
    <row r="5093" spans="1:25" x14ac:dyDescent="0.55000000000000004">
      <c r="A5093" s="32"/>
      <c r="D5093" t="e">
        <f>IF(C5093=1,'Data Transformation'!$G$3+0.5*'Data Transformation'!$W$25,IF(C5094=1,D5094-'Data Transformation'!$W$25,FALSE))</f>
        <v>#NUM!</v>
      </c>
      <c r="E5093">
        <f t="array" ref="E5093">IF(ISLOGICAL(D5093),"",FREQUENCY(IF('Data Transformation'!$B$425:$B$8425='Bin Analysis'!$B5091,'Data Transformation'!$G$425:$G$8425),D5093))</f>
        <v>2001</v>
      </c>
      <c r="F5093" t="e">
        <f>IF(ISLOGICAL(D5093),"",E5093-E5092)</f>
        <v>#VALUE!</v>
      </c>
      <c r="M5093" s="14"/>
    </row>
    <row r="5094" spans="1:25" x14ac:dyDescent="0.55000000000000004">
      <c r="A5094" s="32" t="e">
        <f>IF(Weighting!$P$6&gt;0,B5094,"")</f>
        <v>#NUM!</v>
      </c>
      <c r="B5094" t="e">
        <f>Weighting!$C$6</f>
        <v>#DIV/0!</v>
      </c>
      <c r="C5094" t="e">
        <f>Weighting!$F$6</f>
        <v>#NUM!</v>
      </c>
      <c r="D5094" t="e">
        <f>IF(C5094=1,'Data Transformation'!$G$3+0.5*'Data Transformation'!$W$25,IF(C5095=1,D5095-'Data Transformation'!$W$25,FALSE))</f>
        <v>#NUM!</v>
      </c>
      <c r="E5094">
        <f t="array" ref="E5094">IF(ISLOGICAL(D5094),"",FREQUENCY(IF('Data Transformation'!$B$425:$B$8425='Bin Analysis'!$B5091,'Data Transformation'!$G$425:$G$8425),D5094))</f>
        <v>2001</v>
      </c>
      <c r="F5094">
        <f>IF(ISLOGICAL(D5094),"",E5094-E5093)</f>
        <v>0</v>
      </c>
      <c r="G5094">
        <f>Weighting!$H$6</f>
        <v>1</v>
      </c>
      <c r="H5094">
        <f t="array" ref="H5094">FREQUENCY(IF('Data Transformation'!$B$4:$B$8425=B5091,'Data Transformation'!$G$4:$G$8425),'Bin Analysis'!$B5094)</f>
        <v>2073</v>
      </c>
      <c r="I5094">
        <f>H5094-H5093</f>
        <v>2073</v>
      </c>
      <c r="J5094">
        <f>IF(I5094=0,0,1)</f>
        <v>1</v>
      </c>
      <c r="K5094" t="e">
        <f>J5094*Weighting!$W$6</f>
        <v>#NUM!</v>
      </c>
      <c r="M5094" s="14"/>
    </row>
    <row r="5095" spans="1:25" x14ac:dyDescent="0.55000000000000004">
      <c r="A5095" s="32" t="str">
        <f>IF(Weighting!$P$7&gt;0,B5095,"")</f>
        <v/>
      </c>
      <c r="B5095" t="e">
        <f>Weighting!$C$7</f>
        <v>#DIV/0!</v>
      </c>
      <c r="C5095" t="e">
        <f>Weighting!$F$7</f>
        <v>#NUM!</v>
      </c>
      <c r="D5095" t="e">
        <f>IF(C5095=1,'Data Transformation'!$G$3+0.5*'Data Transformation'!$W$25,IF(C5096=1,D5096-'Data Transformation'!$W$25,FALSE))</f>
        <v>#NUM!</v>
      </c>
      <c r="E5095">
        <f t="array" ref="E5095">IF(ISLOGICAL(D5095),"",FREQUENCY(IF('Data Transformation'!$B$425:$B$8425='Bin Analysis'!$B5091,'Data Transformation'!$G$425:$G$8425),D5095))</f>
        <v>2001</v>
      </c>
      <c r="F5095">
        <f t="shared" ref="F5095:F5113" si="636">IF(ISLOGICAL(D5095),"",E5095-E5094)</f>
        <v>0</v>
      </c>
      <c r="G5095">
        <f>Weighting!$H$7</f>
        <v>0</v>
      </c>
      <c r="H5095">
        <f t="array" ref="H5095">FREQUENCY(IF('Data Transformation'!$B$4:$B$8425=B5091,'Data Transformation'!$G$4:$G$8425),'Bin Analysis'!$B5095)</f>
        <v>2073</v>
      </c>
      <c r="I5095">
        <f t="shared" ref="I5095:I5113" si="637">H5095-H5094</f>
        <v>0</v>
      </c>
      <c r="J5095">
        <f>IF(I5095=0,0,1)</f>
        <v>0</v>
      </c>
      <c r="K5095">
        <f>J5095*Weighting!$W$7</f>
        <v>0</v>
      </c>
      <c r="M5095" s="14"/>
    </row>
    <row r="5096" spans="1:25" x14ac:dyDescent="0.55000000000000004">
      <c r="A5096" s="32" t="str">
        <f>IF(Weighting!$P$8&gt;0,B5096,"")</f>
        <v/>
      </c>
      <c r="B5096" t="e">
        <f>Weighting!$C$8</f>
        <v>#DIV/0!</v>
      </c>
      <c r="C5096" t="e">
        <f>Weighting!$F$8</f>
        <v>#NUM!</v>
      </c>
      <c r="D5096" t="e">
        <f>IF(C5096=1,'Data Transformation'!$G$3+0.5*'Data Transformation'!$W$25,IF(C5097=1,D5097-'Data Transformation'!$W$25,FALSE))</f>
        <v>#NUM!</v>
      </c>
      <c r="E5096">
        <f t="array" ref="E5096">IF(ISLOGICAL(D5096),"",FREQUENCY(IF('Data Transformation'!$B$425:$B$8425='Bin Analysis'!$B5091,'Data Transformation'!$G$425:$G$8425),D5096))</f>
        <v>2001</v>
      </c>
      <c r="F5096">
        <f t="shared" si="636"/>
        <v>0</v>
      </c>
      <c r="G5096">
        <f>Weighting!$H$8</f>
        <v>0</v>
      </c>
      <c r="H5096">
        <f t="array" ref="H5096">FREQUENCY(IF('Data Transformation'!$B$4:$B$8425=B5091,'Data Transformation'!$G$4:$G$8425),'Bin Analysis'!$B5096)</f>
        <v>2073</v>
      </c>
      <c r="I5096">
        <f t="shared" si="637"/>
        <v>0</v>
      </c>
      <c r="J5096">
        <f t="shared" ref="J5096:J5113" si="638">IF(I5096=0,0,1)</f>
        <v>0</v>
      </c>
      <c r="K5096">
        <f>J5096*Weighting!$W$8</f>
        <v>0</v>
      </c>
      <c r="M5096" s="14"/>
    </row>
    <row r="5097" spans="1:25" x14ac:dyDescent="0.55000000000000004">
      <c r="A5097" s="32" t="str">
        <f>IF(Weighting!$P$9&gt;0,B5097,"")</f>
        <v/>
      </c>
      <c r="B5097" s="50" t="e">
        <f>Weighting!$C$9</f>
        <v>#DIV/0!</v>
      </c>
      <c r="C5097" t="e">
        <f>Weighting!$F$9</f>
        <v>#NUM!</v>
      </c>
      <c r="D5097" t="e">
        <f>IF(C5097=1,'Data Transformation'!$G$3+0.5*'Data Transformation'!$W$25,IF(C5098=1,D5098-'Data Transformation'!$W$25,FALSE))</f>
        <v>#NUM!</v>
      </c>
      <c r="E5097">
        <f t="array" ref="E5097">IF(ISLOGICAL(D5097),"",FREQUENCY(IF('Data Transformation'!$B$425:$B$8425='Bin Analysis'!$B5091,'Data Transformation'!$G$425:$G$8425),D5097))</f>
        <v>2001</v>
      </c>
      <c r="F5097">
        <f t="shared" si="636"/>
        <v>0</v>
      </c>
      <c r="G5097">
        <f>Weighting!$H$9</f>
        <v>0</v>
      </c>
      <c r="H5097">
        <f t="array" ref="H5097">FREQUENCY(IF('Data Transformation'!$B$4:$B$8425=B5091,'Data Transformation'!$G$4:$G$8425),'Bin Analysis'!$B5097)</f>
        <v>2073</v>
      </c>
      <c r="I5097">
        <f t="shared" si="637"/>
        <v>0</v>
      </c>
      <c r="J5097">
        <f t="shared" si="638"/>
        <v>0</v>
      </c>
      <c r="K5097">
        <f>J5097*Weighting!$W$9</f>
        <v>0</v>
      </c>
      <c r="M5097" s="14"/>
    </row>
    <row r="5098" spans="1:25" x14ac:dyDescent="0.55000000000000004">
      <c r="A5098" s="32" t="str">
        <f>IF(Weighting!$P$10&gt;0,B5098,"")</f>
        <v/>
      </c>
      <c r="B5098" t="e">
        <f>Weighting!$C$10</f>
        <v>#DIV/0!</v>
      </c>
      <c r="C5098" t="e">
        <f>Weighting!$F$10</f>
        <v>#NUM!</v>
      </c>
      <c r="D5098" t="e">
        <f>IF(C5098=1,'Data Transformation'!$G$3+0.5*'Data Transformation'!$W$25,IF(C5099=1,D5099-'Data Transformation'!$W$25,FALSE))</f>
        <v>#NUM!</v>
      </c>
      <c r="E5098">
        <f t="array" ref="E5098">IF(ISLOGICAL(D5098),"",FREQUENCY(IF('Data Transformation'!$B$425:$B$8425='Bin Analysis'!$B5091,'Data Transformation'!$G$425:$G$8425),D5098))</f>
        <v>2001</v>
      </c>
      <c r="F5098">
        <f t="shared" si="636"/>
        <v>0</v>
      </c>
      <c r="G5098">
        <f>Weighting!$H$10</f>
        <v>0</v>
      </c>
      <c r="H5098">
        <f t="array" ref="H5098">FREQUENCY(IF('Data Transformation'!$B$4:$B$8425=B5091,'Data Transformation'!$G$4:$G$8425),'Bin Analysis'!$B5098)</f>
        <v>2073</v>
      </c>
      <c r="I5098">
        <f t="shared" si="637"/>
        <v>0</v>
      </c>
      <c r="J5098">
        <f t="shared" si="638"/>
        <v>0</v>
      </c>
      <c r="K5098">
        <f>J5098*Weighting!$W$10</f>
        <v>0</v>
      </c>
      <c r="M5098" s="14"/>
    </row>
    <row r="5099" spans="1:25" x14ac:dyDescent="0.55000000000000004">
      <c r="A5099" s="32" t="str">
        <f>IF(Weighting!$P$11&gt;0,B5099,"")</f>
        <v/>
      </c>
      <c r="B5099" t="e">
        <f>Weighting!$C$11</f>
        <v>#DIV/0!</v>
      </c>
      <c r="C5099" t="e">
        <f>Weighting!$F$11</f>
        <v>#NUM!</v>
      </c>
      <c r="D5099" t="e">
        <f>IF(C5099=1,'Data Transformation'!$G$3+0.5*'Data Transformation'!$W$25,IF(C5100=1,D5100-'Data Transformation'!$W$25,FALSE))</f>
        <v>#NUM!</v>
      </c>
      <c r="E5099">
        <f t="array" ref="E5099">IF(ISLOGICAL(D5099),"",FREQUENCY(IF('Data Transformation'!$B$425:$B$8425='Bin Analysis'!$B5091,'Data Transformation'!$G$425:$G$8425),D5099))</f>
        <v>2001</v>
      </c>
      <c r="F5099">
        <f t="shared" si="636"/>
        <v>0</v>
      </c>
      <c r="G5099">
        <f>Weighting!$H$11</f>
        <v>0</v>
      </c>
      <c r="H5099">
        <f t="array" ref="H5099">FREQUENCY(IF('Data Transformation'!$B$4:$B$8425=B5091,'Data Transformation'!$G$4:$G$8425),'Bin Analysis'!$B5099)</f>
        <v>2073</v>
      </c>
      <c r="I5099">
        <f t="shared" si="637"/>
        <v>0</v>
      </c>
      <c r="J5099">
        <f t="shared" si="638"/>
        <v>0</v>
      </c>
      <c r="K5099">
        <f>J5099*Weighting!$W$11</f>
        <v>0</v>
      </c>
      <c r="M5099" s="14"/>
    </row>
    <row r="5100" spans="1:25" x14ac:dyDescent="0.55000000000000004">
      <c r="A5100" s="32" t="str">
        <f>IF(Weighting!$P$12&gt;0,B5100,"")</f>
        <v/>
      </c>
      <c r="B5100" t="e">
        <f>Weighting!$C$12</f>
        <v>#DIV/0!</v>
      </c>
      <c r="C5100" t="e">
        <f>Weighting!$F$12</f>
        <v>#NUM!</v>
      </c>
      <c r="D5100" t="e">
        <f>IF(C5100=1,'Data Transformation'!$G$3+0.5*'Data Transformation'!$W$25,IF(C5101=1,D5101-'Data Transformation'!$W$25,FALSE))</f>
        <v>#NUM!</v>
      </c>
      <c r="E5100">
        <f t="array" ref="E5100">IF(ISLOGICAL(D5100),"",FREQUENCY(IF('Data Transformation'!$B$425:$B$8425='Bin Analysis'!$B5091,'Data Transformation'!$G$425:$G$8425),D5100))</f>
        <v>2001</v>
      </c>
      <c r="F5100">
        <f t="shared" si="636"/>
        <v>0</v>
      </c>
      <c r="G5100">
        <f>Weighting!$H$12</f>
        <v>0</v>
      </c>
      <c r="H5100">
        <f t="array" ref="H5100">FREQUENCY(IF('Data Transformation'!$B$4:$B$8425=B5091,'Data Transformation'!$G$4:$G$8425),'Bin Analysis'!$B5100)</f>
        <v>2073</v>
      </c>
      <c r="I5100">
        <f t="shared" si="637"/>
        <v>0</v>
      </c>
      <c r="J5100">
        <f t="shared" si="638"/>
        <v>0</v>
      </c>
      <c r="K5100">
        <f>J5100*Weighting!$W$12</f>
        <v>0</v>
      </c>
      <c r="M5100" s="14"/>
    </row>
    <row r="5101" spans="1:25" x14ac:dyDescent="0.55000000000000004">
      <c r="A5101" s="32" t="str">
        <f>IF(Weighting!$P$13&gt;0,B5101,"")</f>
        <v/>
      </c>
      <c r="B5101" t="e">
        <f>Weighting!$C$13</f>
        <v>#DIV/0!</v>
      </c>
      <c r="C5101" t="e">
        <f>Weighting!$F$13</f>
        <v>#NUM!</v>
      </c>
      <c r="D5101" t="e">
        <f>IF(C5101=1,'Data Transformation'!$G$3+0.5*'Data Transformation'!$W$25,IF(C5102=1,D5102-'Data Transformation'!$W$25,FALSE))</f>
        <v>#NUM!</v>
      </c>
      <c r="E5101">
        <f t="array" ref="E5101">IF(ISLOGICAL(D5101),"",FREQUENCY(IF('Data Transformation'!$B$425:$B$8425='Bin Analysis'!$B5091,'Data Transformation'!$G$425:$G$8425),D5101))</f>
        <v>2001</v>
      </c>
      <c r="F5101">
        <f t="shared" si="636"/>
        <v>0</v>
      </c>
      <c r="G5101">
        <f>Weighting!$H$13</f>
        <v>0</v>
      </c>
      <c r="H5101">
        <f t="array" ref="H5101">FREQUENCY(IF('Data Transformation'!$B$4:$B$8425=B5091,'Data Transformation'!$G$4:$G$8425),'Bin Analysis'!$B5101)</f>
        <v>2073</v>
      </c>
      <c r="I5101">
        <f t="shared" si="637"/>
        <v>0</v>
      </c>
      <c r="J5101">
        <f t="shared" si="638"/>
        <v>0</v>
      </c>
      <c r="K5101">
        <f>J5101*Weighting!$W$13</f>
        <v>0</v>
      </c>
      <c r="M5101" s="14"/>
    </row>
    <row r="5102" spans="1:25" x14ac:dyDescent="0.55000000000000004">
      <c r="A5102" s="32" t="str">
        <f>IF(Weighting!$P$14&gt;0,B5102,"")</f>
        <v/>
      </c>
      <c r="B5102" t="e">
        <f>Weighting!$C$14</f>
        <v>#DIV/0!</v>
      </c>
      <c r="C5102" t="e">
        <f>Weighting!$F$14</f>
        <v>#NUM!</v>
      </c>
      <c r="D5102" t="e">
        <f>IF(C5102=1,'Data Transformation'!$G$3+0.5*'Data Transformation'!$W$25,IF(C5103=1,D5103-'Data Transformation'!$W$25,FALSE))</f>
        <v>#NUM!</v>
      </c>
      <c r="E5102">
        <f t="array" ref="E5102">IF(ISLOGICAL(D5102),"",FREQUENCY(IF('Data Transformation'!$B$425:$B$8425='Bin Analysis'!$B5091,'Data Transformation'!$G$425:$G$8425),D5102))</f>
        <v>2001</v>
      </c>
      <c r="F5102">
        <f t="shared" si="636"/>
        <v>0</v>
      </c>
      <c r="G5102">
        <f>Weighting!$H$14</f>
        <v>0</v>
      </c>
      <c r="H5102">
        <f t="array" ref="H5102">FREQUENCY(IF('Data Transformation'!$B$4:$B$8425=B5091,'Data Transformation'!$G$4:$G$8425),'Bin Analysis'!$B5102)</f>
        <v>2073</v>
      </c>
      <c r="I5102">
        <f t="shared" si="637"/>
        <v>0</v>
      </c>
      <c r="J5102">
        <f t="shared" si="638"/>
        <v>0</v>
      </c>
      <c r="K5102">
        <f>J5102*Weighting!$W$14</f>
        <v>0</v>
      </c>
      <c r="M5102" s="14"/>
    </row>
    <row r="5103" spans="1:25" x14ac:dyDescent="0.55000000000000004">
      <c r="A5103" s="32" t="str">
        <f>IF(Weighting!$P$15&gt;0,B5103,"")</f>
        <v/>
      </c>
      <c r="B5103" t="e">
        <f>Weighting!$C$15</f>
        <v>#DIV/0!</v>
      </c>
      <c r="C5103" t="e">
        <f>Weighting!$F$15</f>
        <v>#NUM!</v>
      </c>
      <c r="D5103" t="e">
        <f>IF(C5103=1,'Data Transformation'!$G$3+0.5*'Data Transformation'!$W$25,IF(C5104=1,D5104-'Data Transformation'!$W$25,FALSE))</f>
        <v>#NUM!</v>
      </c>
      <c r="E5103">
        <f t="array" ref="E5103">IF(ISLOGICAL(D5103),"",FREQUENCY(IF('Data Transformation'!$B$425:$B$8425='Bin Analysis'!$B5091,'Data Transformation'!$G$425:$G$8425),D5103))</f>
        <v>2001</v>
      </c>
      <c r="F5103">
        <f t="shared" si="636"/>
        <v>0</v>
      </c>
      <c r="G5103">
        <f>Weighting!$H$15</f>
        <v>0</v>
      </c>
      <c r="H5103">
        <f t="array" ref="H5103">FREQUENCY(IF('Data Transformation'!$B$4:$B$8425=B5091,'Data Transformation'!$G$4:$G$8425),'Bin Analysis'!$B5103)</f>
        <v>2073</v>
      </c>
      <c r="I5103">
        <f t="shared" si="637"/>
        <v>0</v>
      </c>
      <c r="J5103">
        <f t="shared" si="638"/>
        <v>0</v>
      </c>
      <c r="K5103">
        <f>J5103*Weighting!$W$15</f>
        <v>0</v>
      </c>
      <c r="M5103" s="14"/>
    </row>
    <row r="5104" spans="1:25" x14ac:dyDescent="0.55000000000000004">
      <c r="A5104" s="32" t="str">
        <f>IF(Weighting!$P$16&gt;0,B5104,"")</f>
        <v/>
      </c>
      <c r="B5104" t="e">
        <f>Weighting!$C$16</f>
        <v>#DIV/0!</v>
      </c>
      <c r="C5104" t="e">
        <f>Weighting!$F$16</f>
        <v>#NUM!</v>
      </c>
      <c r="D5104" t="e">
        <f>IF(C5104=1,'Data Transformation'!$G$3+0.5*'Data Transformation'!$W$25,IF(C5105=1,D5105-'Data Transformation'!$W$25,FALSE))</f>
        <v>#NUM!</v>
      </c>
      <c r="E5104">
        <f t="array" ref="E5104">IF(ISLOGICAL(D5104),"",FREQUENCY(IF('Data Transformation'!$B$425:$B$8425='Bin Analysis'!$B5091,'Data Transformation'!$G$425:$G$8425),D5104))</f>
        <v>2001</v>
      </c>
      <c r="F5104">
        <f t="shared" si="636"/>
        <v>0</v>
      </c>
      <c r="G5104">
        <f>Weighting!$H$16</f>
        <v>0</v>
      </c>
      <c r="H5104">
        <f t="array" ref="H5104">FREQUENCY(IF('Data Transformation'!$B$4:$B$8425=B5091,'Data Transformation'!$G$4:$G$8425),'Bin Analysis'!$B5104)</f>
        <v>2073</v>
      </c>
      <c r="I5104">
        <f t="shared" si="637"/>
        <v>0</v>
      </c>
      <c r="J5104">
        <f t="shared" si="638"/>
        <v>0</v>
      </c>
      <c r="K5104">
        <f>J5104*Weighting!$W$16</f>
        <v>0</v>
      </c>
      <c r="M5104" s="14"/>
    </row>
    <row r="5105" spans="1:25" x14ac:dyDescent="0.55000000000000004">
      <c r="A5105" s="32" t="str">
        <f>IF(Weighting!$P$17&gt;0,B5105,"")</f>
        <v/>
      </c>
      <c r="B5105" t="e">
        <f>Weighting!$C$17</f>
        <v>#DIV/0!</v>
      </c>
      <c r="C5105" t="e">
        <f>Weighting!$F$17</f>
        <v>#NUM!</v>
      </c>
      <c r="D5105" t="e">
        <f>IF(C5105=1,'Data Transformation'!$G$3+0.5*'Data Transformation'!$W$25,IF(C5106=1,D5106-'Data Transformation'!$W$25,FALSE))</f>
        <v>#NUM!</v>
      </c>
      <c r="E5105">
        <f t="array" ref="E5105">IF(ISLOGICAL(D5105),"",FREQUENCY(IF('Data Transformation'!$B$425:$B$8425='Bin Analysis'!$B5091,'Data Transformation'!$G$425:$G$8425),D5105))</f>
        <v>2001</v>
      </c>
      <c r="F5105">
        <f t="shared" si="636"/>
        <v>0</v>
      </c>
      <c r="G5105">
        <f>Weighting!$H$17</f>
        <v>0</v>
      </c>
      <c r="H5105">
        <f t="array" ref="H5105">FREQUENCY(IF('Data Transformation'!$B$4:$B$8425=B5091,'Data Transformation'!$G$4:$G$8425),'Bin Analysis'!$B5105)</f>
        <v>2073</v>
      </c>
      <c r="I5105">
        <f t="shared" si="637"/>
        <v>0</v>
      </c>
      <c r="J5105">
        <f t="shared" si="638"/>
        <v>0</v>
      </c>
      <c r="K5105">
        <f>J5105*Weighting!$W$17</f>
        <v>0</v>
      </c>
      <c r="M5105" s="14"/>
    </row>
    <row r="5106" spans="1:25" x14ac:dyDescent="0.55000000000000004">
      <c r="A5106" s="32" t="str">
        <f>IF(Weighting!$P$18&gt;0,B5106,"")</f>
        <v/>
      </c>
      <c r="B5106" t="e">
        <f>Weighting!$C$18</f>
        <v>#DIV/0!</v>
      </c>
      <c r="C5106" t="e">
        <f>Weighting!$F$18</f>
        <v>#NUM!</v>
      </c>
      <c r="D5106" t="e">
        <f>IF(C5106=1,'Data Transformation'!$G$3+0.5*'Data Transformation'!$W$25,IF(C5107=1,D5107-'Data Transformation'!$W$25,FALSE))</f>
        <v>#NUM!</v>
      </c>
      <c r="E5106">
        <f t="array" ref="E5106">IF(ISLOGICAL(D5106),"",FREQUENCY(IF('Data Transformation'!$B$425:$B$8425='Bin Analysis'!$B5091,'Data Transformation'!$G$425:$G$8425),D5106))</f>
        <v>2001</v>
      </c>
      <c r="F5106">
        <f t="shared" si="636"/>
        <v>0</v>
      </c>
      <c r="G5106">
        <f>Weighting!$H$18</f>
        <v>0</v>
      </c>
      <c r="H5106">
        <f t="array" ref="H5106">FREQUENCY(IF('Data Transformation'!$B$4:$B$8425=B5091,'Data Transformation'!$G$4:$G$8425),'Bin Analysis'!$B5106)</f>
        <v>2073</v>
      </c>
      <c r="I5106">
        <f t="shared" si="637"/>
        <v>0</v>
      </c>
      <c r="J5106">
        <f t="shared" si="638"/>
        <v>0</v>
      </c>
      <c r="K5106">
        <f>J5106*Weighting!$W$18</f>
        <v>0</v>
      </c>
      <c r="M5106" s="14"/>
    </row>
    <row r="5107" spans="1:25" x14ac:dyDescent="0.55000000000000004">
      <c r="A5107" s="32" t="str">
        <f>IF(Weighting!$P$19&gt;0,B5107,"")</f>
        <v/>
      </c>
      <c r="B5107" t="e">
        <f>Weighting!$C$19</f>
        <v>#DIV/0!</v>
      </c>
      <c r="C5107" t="e">
        <f>Weighting!$F$19</f>
        <v>#NUM!</v>
      </c>
      <c r="D5107" t="e">
        <f>IF(C5107=1,'Data Transformation'!$G$3+0.5*'Data Transformation'!$W$25,IF(C5108=1,D5108-'Data Transformation'!$W$25,FALSE))</f>
        <v>#NUM!</v>
      </c>
      <c r="E5107">
        <f t="array" ref="E5107">IF(ISLOGICAL(D5107),"",FREQUENCY(IF('Data Transformation'!$B$425:$B$8425='Bin Analysis'!$B5091,'Data Transformation'!$G$425:$G$8425),D5107))</f>
        <v>2001</v>
      </c>
      <c r="F5107">
        <f t="shared" si="636"/>
        <v>0</v>
      </c>
      <c r="G5107">
        <f>Weighting!$H$19</f>
        <v>0</v>
      </c>
      <c r="H5107">
        <f t="array" ref="H5107">FREQUENCY(IF('Data Transformation'!$B$4:$B$8425=B5091,'Data Transformation'!$G$4:$G$8425),'Bin Analysis'!$B5107)</f>
        <v>2073</v>
      </c>
      <c r="I5107">
        <f t="shared" si="637"/>
        <v>0</v>
      </c>
      <c r="J5107">
        <f t="shared" si="638"/>
        <v>0</v>
      </c>
      <c r="K5107">
        <f>J5107*Weighting!$W$19</f>
        <v>0</v>
      </c>
      <c r="M5107" s="14"/>
    </row>
    <row r="5108" spans="1:25" x14ac:dyDescent="0.55000000000000004">
      <c r="A5108" s="32" t="str">
        <f>IF(Weighting!$P$20&gt;0,B5108,"")</f>
        <v/>
      </c>
      <c r="B5108" t="e">
        <f>Weighting!$C$20</f>
        <v>#DIV/0!</v>
      </c>
      <c r="C5108" t="e">
        <f>Weighting!$F$20</f>
        <v>#NUM!</v>
      </c>
      <c r="D5108" t="e">
        <f>IF(C5108=1,'Data Transformation'!$G$3+0.5*'Data Transformation'!$W$25,IF(C5109=1,D5109-'Data Transformation'!$W$25,FALSE))</f>
        <v>#NUM!</v>
      </c>
      <c r="E5108">
        <f t="array" ref="E5108">IF(ISLOGICAL(D5108),"",FREQUENCY(IF('Data Transformation'!$B$425:$B$8425='Bin Analysis'!$B5091,'Data Transformation'!$G$425:$G$8425),D5108))</f>
        <v>2001</v>
      </c>
      <c r="F5108">
        <f t="shared" si="636"/>
        <v>0</v>
      </c>
      <c r="G5108">
        <f>Weighting!$H$20</f>
        <v>0</v>
      </c>
      <c r="H5108">
        <f t="array" ref="H5108">FREQUENCY(IF('Data Transformation'!$B$4:$B$8425=B5091,'Data Transformation'!$G$4:$G$8425),'Bin Analysis'!$B5108)</f>
        <v>2073</v>
      </c>
      <c r="I5108">
        <f t="shared" si="637"/>
        <v>0</v>
      </c>
      <c r="J5108">
        <f t="shared" si="638"/>
        <v>0</v>
      </c>
      <c r="K5108">
        <f>J5108*Weighting!$W$20</f>
        <v>0</v>
      </c>
      <c r="M5108" s="14"/>
    </row>
    <row r="5109" spans="1:25" x14ac:dyDescent="0.55000000000000004">
      <c r="A5109" s="32" t="str">
        <f>IF(Weighting!$P$21&gt;0,B5109,"")</f>
        <v/>
      </c>
      <c r="B5109" t="e">
        <f>Weighting!$C$21</f>
        <v>#DIV/0!</v>
      </c>
      <c r="C5109" t="e">
        <f>Weighting!$F$21</f>
        <v>#NUM!</v>
      </c>
      <c r="D5109" t="e">
        <f>IF(C5109=1,'Data Transformation'!$G$3+0.5*'Data Transformation'!$W$25,IF(C5110=1,D5110-'Data Transformation'!$W$25,FALSE))</f>
        <v>#NUM!</v>
      </c>
      <c r="E5109">
        <f t="array" ref="E5109">IF(ISLOGICAL(D5109),"",FREQUENCY(IF('Data Transformation'!$B$425:$B$8425='Bin Analysis'!$B5091,'Data Transformation'!$G$425:$G$8425),D5109))</f>
        <v>2001</v>
      </c>
      <c r="F5109">
        <f t="shared" si="636"/>
        <v>0</v>
      </c>
      <c r="G5109">
        <f>Weighting!$H$21</f>
        <v>0</v>
      </c>
      <c r="H5109">
        <f t="array" ref="H5109">FREQUENCY(IF('Data Transformation'!$B$4:$B$8425=B5091,'Data Transformation'!$G$4:$G$8425),'Bin Analysis'!$B5109)</f>
        <v>2073</v>
      </c>
      <c r="I5109">
        <f t="shared" si="637"/>
        <v>0</v>
      </c>
      <c r="J5109">
        <f t="shared" si="638"/>
        <v>0</v>
      </c>
      <c r="K5109">
        <f>J5109*Weighting!$W$21</f>
        <v>0</v>
      </c>
      <c r="M5109" s="14"/>
    </row>
    <row r="5110" spans="1:25" x14ac:dyDescent="0.55000000000000004">
      <c r="A5110" s="32" t="str">
        <f>IF(Weighting!$P$22&gt;0,B5110,"")</f>
        <v/>
      </c>
      <c r="B5110" t="e">
        <f>Weighting!$C$22</f>
        <v>#DIV/0!</v>
      </c>
      <c r="C5110" t="e">
        <f>Weighting!$F$22</f>
        <v>#NUM!</v>
      </c>
      <c r="D5110" t="e">
        <f>IF(C5110=1,'Data Transformation'!$G$3+0.5*'Data Transformation'!$W$25,IF(C5111=1,D5111-'Data Transformation'!$W$25,FALSE))</f>
        <v>#NUM!</v>
      </c>
      <c r="E5110">
        <f t="array" ref="E5110">IF(ISLOGICAL(D5110),"",FREQUENCY(IF('Data Transformation'!$B$425:$B$8425='Bin Analysis'!$B5091,'Data Transformation'!$G$425:$G$8425),D5110))</f>
        <v>2001</v>
      </c>
      <c r="F5110">
        <f t="shared" si="636"/>
        <v>0</v>
      </c>
      <c r="G5110">
        <f>Weighting!$H$22</f>
        <v>0</v>
      </c>
      <c r="H5110">
        <f t="array" ref="H5110">FREQUENCY(IF('Data Transformation'!$B$4:$B$8425=B5091,'Data Transformation'!$G$4:$G$8425),'Bin Analysis'!$B5110)</f>
        <v>2073</v>
      </c>
      <c r="I5110">
        <f t="shared" si="637"/>
        <v>0</v>
      </c>
      <c r="J5110">
        <f t="shared" si="638"/>
        <v>0</v>
      </c>
      <c r="K5110">
        <f>J5110*Weighting!$W$22</f>
        <v>0</v>
      </c>
      <c r="M5110" s="14"/>
    </row>
    <row r="5111" spans="1:25" x14ac:dyDescent="0.55000000000000004">
      <c r="A5111" s="32" t="str">
        <f>IF(Weighting!$P$23&gt;0,B5111,"")</f>
        <v/>
      </c>
      <c r="B5111" t="e">
        <f>Weighting!$C$23</f>
        <v>#DIV/0!</v>
      </c>
      <c r="C5111" t="e">
        <f>Weighting!$F$23</f>
        <v>#NUM!</v>
      </c>
      <c r="D5111" t="e">
        <f>IF(C5111=1,'Data Transformation'!$G$3+0.5*'Data Transformation'!$W$25,IF(C5112=1,D5112-'Data Transformation'!$W$25,FALSE))</f>
        <v>#NUM!</v>
      </c>
      <c r="E5111">
        <f t="array" ref="E5111">IF(ISLOGICAL(D5111),"",FREQUENCY(IF('Data Transformation'!$B$425:$B$8425='Bin Analysis'!$B5091,'Data Transformation'!$G$425:$G$8425),D5111))</f>
        <v>2001</v>
      </c>
      <c r="F5111">
        <f t="shared" si="636"/>
        <v>0</v>
      </c>
      <c r="G5111">
        <f>Weighting!$H$23</f>
        <v>0</v>
      </c>
      <c r="H5111">
        <f t="array" ref="H5111">FREQUENCY(IF('Data Transformation'!$B$4:$B$8425=B5091,'Data Transformation'!$G$4:$G$8425),'Bin Analysis'!$B5111)</f>
        <v>2073</v>
      </c>
      <c r="I5111">
        <f t="shared" si="637"/>
        <v>0</v>
      </c>
      <c r="J5111">
        <f t="shared" si="638"/>
        <v>0</v>
      </c>
      <c r="K5111">
        <f>J5111*Weighting!$W$23</f>
        <v>0</v>
      </c>
      <c r="M5111" s="14"/>
    </row>
    <row r="5112" spans="1:25" x14ac:dyDescent="0.55000000000000004">
      <c r="A5112" s="32" t="str">
        <f>IF(Weighting!$P$24&gt;0,B5112,"")</f>
        <v/>
      </c>
      <c r="B5112" t="e">
        <f>Weighting!$C$24</f>
        <v>#DIV/0!</v>
      </c>
      <c r="C5112" t="e">
        <f>Weighting!$F$24</f>
        <v>#NUM!</v>
      </c>
      <c r="D5112" t="e">
        <f>IF(C5112=1,'Data Transformation'!$G$3+0.5*'Data Transformation'!$W$25,IF(C5113=1,D5113-'Data Transformation'!$W$25,FALSE))</f>
        <v>#NUM!</v>
      </c>
      <c r="E5112">
        <f t="array" ref="E5112">IF(ISLOGICAL(D5112),"",FREQUENCY(IF('Data Transformation'!$B$425:$B$8425='Bin Analysis'!$B5091,'Data Transformation'!$G$425:$G$8425),D5112))</f>
        <v>2001</v>
      </c>
      <c r="F5112">
        <f t="shared" si="636"/>
        <v>0</v>
      </c>
      <c r="G5112">
        <f>Weighting!$H$24</f>
        <v>0</v>
      </c>
      <c r="H5112">
        <f t="array" ref="H5112">FREQUENCY(IF('Data Transformation'!$B$4:$B$8425=B5091,'Data Transformation'!$G$4:$G$8425),'Bin Analysis'!$B5112)</f>
        <v>2073</v>
      </c>
      <c r="I5112">
        <f t="shared" si="637"/>
        <v>0</v>
      </c>
      <c r="J5112">
        <f t="shared" si="638"/>
        <v>0</v>
      </c>
      <c r="K5112">
        <f>J5112*Weighting!$W$24</f>
        <v>0</v>
      </c>
      <c r="M5112" s="14"/>
    </row>
    <row r="5113" spans="1:25" x14ac:dyDescent="0.55000000000000004">
      <c r="A5113" s="32" t="str">
        <f>IF(Weighting!$P$25&gt;0,B5113,"")</f>
        <v/>
      </c>
      <c r="B5113" t="e">
        <f>Weighting!$C$25</f>
        <v>#DIV/0!</v>
      </c>
      <c r="C5113" t="e">
        <f>Weighting!$F$25</f>
        <v>#NUM!</v>
      </c>
      <c r="D5113" t="e">
        <f>IF(C5113=1,'Data Transformation'!$G$3+0.5*'Data Transformation'!$W$25,IF(C5114=1,D5114-'Data Transformation'!$W$25,FALSE))</f>
        <v>#NUM!</v>
      </c>
      <c r="E5113">
        <f t="array" ref="E5113">IF(ISLOGICAL(D5113),"",FREQUENCY(IF('Data Transformation'!$B$425:$B$8425='Bin Analysis'!$B5091,'Data Transformation'!$G$425:$G$8425),D5113))</f>
        <v>2001</v>
      </c>
      <c r="F5113">
        <f t="shared" si="636"/>
        <v>0</v>
      </c>
      <c r="G5113">
        <f>Weighting!$H$25</f>
        <v>0</v>
      </c>
      <c r="H5113">
        <f t="array" ref="H5113">FREQUENCY(IF('Data Transformation'!$B$4:$B$8425=B5091,'Data Transformation'!$G$4:$G$8425),'Bin Analysis'!$B5113)</f>
        <v>2073</v>
      </c>
      <c r="I5113">
        <f t="shared" si="637"/>
        <v>0</v>
      </c>
      <c r="J5113">
        <f t="shared" si="638"/>
        <v>0</v>
      </c>
      <c r="K5113">
        <f>J5113*Weighting!$W$25</f>
        <v>0</v>
      </c>
      <c r="M5113" s="14"/>
    </row>
    <row r="5114" spans="1:25" x14ac:dyDescent="0.55000000000000004">
      <c r="O5114"/>
      <c r="P5114"/>
      <c r="Q5114"/>
      <c r="R5114"/>
    </row>
    <row r="5115" spans="1:25" ht="23.35" x14ac:dyDescent="0.8">
      <c r="A5115" s="21" t="s">
        <v>0</v>
      </c>
      <c r="B5115" s="21" t="str">
        <f>IFERROR(VLOOKUP(C5115,'Data Transformation'!$L$6:$M$426,2,FALSE),"")</f>
        <v/>
      </c>
      <c r="C5115" s="21">
        <f>C5091+1</f>
        <v>213</v>
      </c>
      <c r="D5115" s="21"/>
      <c r="E5115" s="21"/>
      <c r="F5115" s="21"/>
      <c r="G5115" s="21"/>
      <c r="H5115" s="22"/>
      <c r="I5115" s="22"/>
      <c r="J5115" s="22"/>
      <c r="K5115" s="21"/>
      <c r="L5115" s="21" t="str">
        <f>B5115</f>
        <v/>
      </c>
      <c r="M5115" s="23" t="e">
        <f>INDEX('Data Transformation'!$O$4:$O$424,MATCH($B5115,'Data Transformation'!$M$4:$M$424,0),MATCH($M$2,'Data Transformation'!$O$3,0))</f>
        <v>#N/A</v>
      </c>
      <c r="N5115" s="27" t="e">
        <f>IF('Input and Summary Results'!$J$16="minimum",'Bin Analysis'!X5116/(M5115-1),'Bin Analysis'!Y5115/('Bin Analysis'!M5115-1))</f>
        <v>#N/A</v>
      </c>
      <c r="O5115" s="27" t="e">
        <f>IF(M5115=FALSE,NA(),(VLOOKUP(1,C5118:K5137,4,FALSE))/(M5115-1))</f>
        <v>#N/A</v>
      </c>
      <c r="P5115" s="27" t="e">
        <f>IF(M5115=FALSE,NA(),SUM(J5118:J5137)/Weighting!$S$5)</f>
        <v>#N/A</v>
      </c>
      <c r="Q5115" s="27" t="e">
        <f>IF(M5115=FALSE,NA(),SUM(K5118:K5137)/Weighting!$S$6)</f>
        <v>#N/A</v>
      </c>
      <c r="R5115" s="27" t="e">
        <f>IF(M5115=FALSE,NA(),(VLOOKUP(1,G5118:K5137,3,FALSE))/(M5115-1))</f>
        <v>#N/A</v>
      </c>
      <c r="S5115" s="22" t="e">
        <f>IF(M5115=FALSE,NA(),IF(SUM(J5118:J5137)=2,"yes","no"))</f>
        <v>#N/A</v>
      </c>
      <c r="X5115" s="2" cm="2">
        <f t="array" ref="X5115:X5116">FREQUENCY(IF('Data Transformation'!$B$425:$B$6424='Bin Analysis'!L5115,'Data Transformation'!$G$425:$G$6424),'Data Transformation'!$U$11)</f>
        <v>0</v>
      </c>
      <c r="Y5115" s="2" cm="2">
        <f t="array" ref="Y5115:Y5116">FREQUENCY(IF('Data Transformation'!$B$425:$B$6424='Bin Analysis'!L5115,'Data Transformation'!$G$425:$G$6424),'Data Transformation'!$U$12)</f>
        <v>0</v>
      </c>
    </row>
    <row r="5116" spans="1:25" x14ac:dyDescent="0.55000000000000004">
      <c r="A5116" s="14" t="s">
        <v>67</v>
      </c>
      <c r="B5116" t="s">
        <v>47</v>
      </c>
      <c r="C5116" t="s">
        <v>5</v>
      </c>
      <c r="D5116" t="s">
        <v>100</v>
      </c>
      <c r="E5116" t="s">
        <v>101</v>
      </c>
      <c r="F5116" t="s">
        <v>102</v>
      </c>
      <c r="G5116" t="s">
        <v>70</v>
      </c>
      <c r="H5116" t="s">
        <v>31</v>
      </c>
      <c r="I5116" t="s">
        <v>32</v>
      </c>
      <c r="J5116" t="s">
        <v>46</v>
      </c>
      <c r="K5116" s="14" t="s">
        <v>45</v>
      </c>
      <c r="M5116" s="14"/>
      <c r="X5116" s="2">
        <v>0</v>
      </c>
      <c r="Y5116" s="2">
        <v>0</v>
      </c>
    </row>
    <row r="5117" spans="1:25" x14ac:dyDescent="0.55000000000000004">
      <c r="A5117" s="32"/>
      <c r="D5117" t="e">
        <f>IF(C5117=1,'Data Transformation'!$G$3+0.5*'Data Transformation'!$W$25,IF(C5118=1,D5118-'Data Transformation'!$W$25,FALSE))</f>
        <v>#NUM!</v>
      </c>
      <c r="E5117">
        <f t="array" ref="E5117">IF(ISLOGICAL(D5117),"",FREQUENCY(IF('Data Transformation'!$B$425:$B$8425='Bin Analysis'!$B5115,'Data Transformation'!$G$425:$G$8425),D5117))</f>
        <v>2001</v>
      </c>
      <c r="F5117" t="e">
        <f>IF(ISLOGICAL(D5117),"",E5117-E5116)</f>
        <v>#VALUE!</v>
      </c>
      <c r="M5117" s="14"/>
    </row>
    <row r="5118" spans="1:25" x14ac:dyDescent="0.55000000000000004">
      <c r="A5118" s="32" t="e">
        <f>IF(Weighting!$P$6&gt;0,B5118,"")</f>
        <v>#NUM!</v>
      </c>
      <c r="B5118" t="e">
        <f>Weighting!$C$6</f>
        <v>#DIV/0!</v>
      </c>
      <c r="C5118" t="e">
        <f>Weighting!$F$6</f>
        <v>#NUM!</v>
      </c>
      <c r="D5118" t="e">
        <f>IF(C5118=1,'Data Transformation'!$G$3+0.5*'Data Transformation'!$W$25,IF(C5119=1,D5119-'Data Transformation'!$W$25,FALSE))</f>
        <v>#NUM!</v>
      </c>
      <c r="E5118">
        <f t="array" ref="E5118">IF(ISLOGICAL(D5118),"",FREQUENCY(IF('Data Transformation'!$B$425:$B$8425='Bin Analysis'!$B5115,'Data Transformation'!$G$425:$G$8425),D5118))</f>
        <v>2001</v>
      </c>
      <c r="F5118">
        <f>IF(ISLOGICAL(D5118),"",E5118-E5117)</f>
        <v>0</v>
      </c>
      <c r="G5118">
        <f>Weighting!$H$6</f>
        <v>1</v>
      </c>
      <c r="H5118">
        <f t="array" ref="H5118">FREQUENCY(IF('Data Transformation'!$B$4:$B$8425=B5115,'Data Transformation'!$G$4:$G$8425),'Bin Analysis'!$B5118)</f>
        <v>2073</v>
      </c>
      <c r="I5118">
        <f>H5118-H5117</f>
        <v>2073</v>
      </c>
      <c r="J5118">
        <f>IF(I5118=0,0,1)</f>
        <v>1</v>
      </c>
      <c r="K5118" t="e">
        <f>J5118*Weighting!$W$6</f>
        <v>#NUM!</v>
      </c>
      <c r="M5118" s="14"/>
    </row>
    <row r="5119" spans="1:25" x14ac:dyDescent="0.55000000000000004">
      <c r="A5119" s="32" t="str">
        <f>IF(Weighting!$P$7&gt;0,B5119,"")</f>
        <v/>
      </c>
      <c r="B5119" t="e">
        <f>Weighting!$C$7</f>
        <v>#DIV/0!</v>
      </c>
      <c r="C5119" t="e">
        <f>Weighting!$F$7</f>
        <v>#NUM!</v>
      </c>
      <c r="D5119" t="e">
        <f>IF(C5119=1,'Data Transformation'!$G$3+0.5*'Data Transformation'!$W$25,IF(C5120=1,D5120-'Data Transformation'!$W$25,FALSE))</f>
        <v>#NUM!</v>
      </c>
      <c r="E5119">
        <f t="array" ref="E5119">IF(ISLOGICAL(D5119),"",FREQUENCY(IF('Data Transformation'!$B$425:$B$8425='Bin Analysis'!$B5115,'Data Transformation'!$G$425:$G$8425),D5119))</f>
        <v>2001</v>
      </c>
      <c r="F5119">
        <f t="shared" ref="F5119:F5137" si="639">IF(ISLOGICAL(D5119),"",E5119-E5118)</f>
        <v>0</v>
      </c>
      <c r="G5119">
        <f>Weighting!$H$7</f>
        <v>0</v>
      </c>
      <c r="H5119">
        <f t="array" ref="H5119">FREQUENCY(IF('Data Transformation'!$B$4:$B$8425=B5115,'Data Transformation'!$G$4:$G$8425),'Bin Analysis'!$B5119)</f>
        <v>2073</v>
      </c>
      <c r="I5119">
        <f t="shared" ref="I5119:I5137" si="640">H5119-H5118</f>
        <v>0</v>
      </c>
      <c r="J5119">
        <f>IF(I5119=0,0,1)</f>
        <v>0</v>
      </c>
      <c r="K5119">
        <f>J5119*Weighting!$W$7</f>
        <v>0</v>
      </c>
      <c r="M5119" s="14"/>
    </row>
    <row r="5120" spans="1:25" x14ac:dyDescent="0.55000000000000004">
      <c r="A5120" s="32" t="str">
        <f>IF(Weighting!$P$8&gt;0,B5120,"")</f>
        <v/>
      </c>
      <c r="B5120" t="e">
        <f>Weighting!$C$8</f>
        <v>#DIV/0!</v>
      </c>
      <c r="C5120" t="e">
        <f>Weighting!$F$8</f>
        <v>#NUM!</v>
      </c>
      <c r="D5120" t="e">
        <f>IF(C5120=1,'Data Transformation'!$G$3+0.5*'Data Transformation'!$W$25,IF(C5121=1,D5121-'Data Transformation'!$W$25,FALSE))</f>
        <v>#NUM!</v>
      </c>
      <c r="E5120">
        <f t="array" ref="E5120">IF(ISLOGICAL(D5120),"",FREQUENCY(IF('Data Transformation'!$B$425:$B$8425='Bin Analysis'!$B5115,'Data Transformation'!$G$425:$G$8425),D5120))</f>
        <v>2001</v>
      </c>
      <c r="F5120">
        <f t="shared" si="639"/>
        <v>0</v>
      </c>
      <c r="G5120">
        <f>Weighting!$H$8</f>
        <v>0</v>
      </c>
      <c r="H5120">
        <f t="array" ref="H5120">FREQUENCY(IF('Data Transformation'!$B$4:$B$8425=B5115,'Data Transformation'!$G$4:$G$8425),'Bin Analysis'!$B5120)</f>
        <v>2073</v>
      </c>
      <c r="I5120">
        <f t="shared" si="640"/>
        <v>0</v>
      </c>
      <c r="J5120">
        <f t="shared" ref="J5120:J5137" si="641">IF(I5120=0,0,1)</f>
        <v>0</v>
      </c>
      <c r="K5120">
        <f>J5120*Weighting!$W$8</f>
        <v>0</v>
      </c>
      <c r="M5120" s="14"/>
    </row>
    <row r="5121" spans="1:13" x14ac:dyDescent="0.55000000000000004">
      <c r="A5121" s="32" t="str">
        <f>IF(Weighting!$P$9&gt;0,B5121,"")</f>
        <v/>
      </c>
      <c r="B5121" s="50" t="e">
        <f>Weighting!$C$9</f>
        <v>#DIV/0!</v>
      </c>
      <c r="C5121" t="e">
        <f>Weighting!$F$9</f>
        <v>#NUM!</v>
      </c>
      <c r="D5121" t="e">
        <f>IF(C5121=1,'Data Transformation'!$G$3+0.5*'Data Transformation'!$W$25,IF(C5122=1,D5122-'Data Transformation'!$W$25,FALSE))</f>
        <v>#NUM!</v>
      </c>
      <c r="E5121">
        <f t="array" ref="E5121">IF(ISLOGICAL(D5121),"",FREQUENCY(IF('Data Transformation'!$B$425:$B$8425='Bin Analysis'!$B5115,'Data Transformation'!$G$425:$G$8425),D5121))</f>
        <v>2001</v>
      </c>
      <c r="F5121">
        <f t="shared" si="639"/>
        <v>0</v>
      </c>
      <c r="G5121">
        <f>Weighting!$H$9</f>
        <v>0</v>
      </c>
      <c r="H5121">
        <f t="array" ref="H5121">FREQUENCY(IF('Data Transformation'!$B$4:$B$8425=B5115,'Data Transformation'!$G$4:$G$8425),'Bin Analysis'!$B5121)</f>
        <v>2073</v>
      </c>
      <c r="I5121">
        <f t="shared" si="640"/>
        <v>0</v>
      </c>
      <c r="J5121">
        <f t="shared" si="641"/>
        <v>0</v>
      </c>
      <c r="K5121">
        <f>J5121*Weighting!$W$9</f>
        <v>0</v>
      </c>
      <c r="M5121" s="14"/>
    </row>
    <row r="5122" spans="1:13" x14ac:dyDescent="0.55000000000000004">
      <c r="A5122" s="32" t="str">
        <f>IF(Weighting!$P$10&gt;0,B5122,"")</f>
        <v/>
      </c>
      <c r="B5122" t="e">
        <f>Weighting!$C$10</f>
        <v>#DIV/0!</v>
      </c>
      <c r="C5122" t="e">
        <f>Weighting!$F$10</f>
        <v>#NUM!</v>
      </c>
      <c r="D5122" t="e">
        <f>IF(C5122=1,'Data Transformation'!$G$3+0.5*'Data Transformation'!$W$25,IF(C5123=1,D5123-'Data Transformation'!$W$25,FALSE))</f>
        <v>#NUM!</v>
      </c>
      <c r="E5122">
        <f t="array" ref="E5122">IF(ISLOGICAL(D5122),"",FREQUENCY(IF('Data Transformation'!$B$425:$B$8425='Bin Analysis'!$B5115,'Data Transformation'!$G$425:$G$8425),D5122))</f>
        <v>2001</v>
      </c>
      <c r="F5122">
        <f t="shared" si="639"/>
        <v>0</v>
      </c>
      <c r="G5122">
        <f>Weighting!$H$10</f>
        <v>0</v>
      </c>
      <c r="H5122">
        <f t="array" ref="H5122">FREQUENCY(IF('Data Transformation'!$B$4:$B$8425=B5115,'Data Transformation'!$G$4:$G$8425),'Bin Analysis'!$B5122)</f>
        <v>2073</v>
      </c>
      <c r="I5122">
        <f t="shared" si="640"/>
        <v>0</v>
      </c>
      <c r="J5122">
        <f t="shared" si="641"/>
        <v>0</v>
      </c>
      <c r="K5122">
        <f>J5122*Weighting!$W$10</f>
        <v>0</v>
      </c>
      <c r="M5122" s="14"/>
    </row>
    <row r="5123" spans="1:13" x14ac:dyDescent="0.55000000000000004">
      <c r="A5123" s="32" t="str">
        <f>IF(Weighting!$P$11&gt;0,B5123,"")</f>
        <v/>
      </c>
      <c r="B5123" t="e">
        <f>Weighting!$C$11</f>
        <v>#DIV/0!</v>
      </c>
      <c r="C5123" t="e">
        <f>Weighting!$F$11</f>
        <v>#NUM!</v>
      </c>
      <c r="D5123" t="e">
        <f>IF(C5123=1,'Data Transformation'!$G$3+0.5*'Data Transformation'!$W$25,IF(C5124=1,D5124-'Data Transformation'!$W$25,FALSE))</f>
        <v>#NUM!</v>
      </c>
      <c r="E5123">
        <f t="array" ref="E5123">IF(ISLOGICAL(D5123),"",FREQUENCY(IF('Data Transformation'!$B$425:$B$8425='Bin Analysis'!$B5115,'Data Transformation'!$G$425:$G$8425),D5123))</f>
        <v>2001</v>
      </c>
      <c r="F5123">
        <f t="shared" si="639"/>
        <v>0</v>
      </c>
      <c r="G5123">
        <f>Weighting!$H$11</f>
        <v>0</v>
      </c>
      <c r="H5123">
        <f t="array" ref="H5123">FREQUENCY(IF('Data Transformation'!$B$4:$B$8425=B5115,'Data Transformation'!$G$4:$G$8425),'Bin Analysis'!$B5123)</f>
        <v>2073</v>
      </c>
      <c r="I5123">
        <f t="shared" si="640"/>
        <v>0</v>
      </c>
      <c r="J5123">
        <f t="shared" si="641"/>
        <v>0</v>
      </c>
      <c r="K5123">
        <f>J5123*Weighting!$W$11</f>
        <v>0</v>
      </c>
      <c r="M5123" s="14"/>
    </row>
    <row r="5124" spans="1:13" x14ac:dyDescent="0.55000000000000004">
      <c r="A5124" s="32" t="str">
        <f>IF(Weighting!$P$12&gt;0,B5124,"")</f>
        <v/>
      </c>
      <c r="B5124" t="e">
        <f>Weighting!$C$12</f>
        <v>#DIV/0!</v>
      </c>
      <c r="C5124" t="e">
        <f>Weighting!$F$12</f>
        <v>#NUM!</v>
      </c>
      <c r="D5124" t="e">
        <f>IF(C5124=1,'Data Transformation'!$G$3+0.5*'Data Transformation'!$W$25,IF(C5125=1,D5125-'Data Transformation'!$W$25,FALSE))</f>
        <v>#NUM!</v>
      </c>
      <c r="E5124">
        <f t="array" ref="E5124">IF(ISLOGICAL(D5124),"",FREQUENCY(IF('Data Transformation'!$B$425:$B$8425='Bin Analysis'!$B5115,'Data Transformation'!$G$425:$G$8425),D5124))</f>
        <v>2001</v>
      </c>
      <c r="F5124">
        <f t="shared" si="639"/>
        <v>0</v>
      </c>
      <c r="G5124">
        <f>Weighting!$H$12</f>
        <v>0</v>
      </c>
      <c r="H5124">
        <f t="array" ref="H5124">FREQUENCY(IF('Data Transformation'!$B$4:$B$8425=B5115,'Data Transformation'!$G$4:$G$8425),'Bin Analysis'!$B5124)</f>
        <v>2073</v>
      </c>
      <c r="I5124">
        <f t="shared" si="640"/>
        <v>0</v>
      </c>
      <c r="J5124">
        <f t="shared" si="641"/>
        <v>0</v>
      </c>
      <c r="K5124">
        <f>J5124*Weighting!$W$12</f>
        <v>0</v>
      </c>
      <c r="M5124" s="14"/>
    </row>
    <row r="5125" spans="1:13" x14ac:dyDescent="0.55000000000000004">
      <c r="A5125" s="32" t="str">
        <f>IF(Weighting!$P$13&gt;0,B5125,"")</f>
        <v/>
      </c>
      <c r="B5125" t="e">
        <f>Weighting!$C$13</f>
        <v>#DIV/0!</v>
      </c>
      <c r="C5125" t="e">
        <f>Weighting!$F$13</f>
        <v>#NUM!</v>
      </c>
      <c r="D5125" t="e">
        <f>IF(C5125=1,'Data Transformation'!$G$3+0.5*'Data Transformation'!$W$25,IF(C5126=1,D5126-'Data Transformation'!$W$25,FALSE))</f>
        <v>#NUM!</v>
      </c>
      <c r="E5125">
        <f t="array" ref="E5125">IF(ISLOGICAL(D5125),"",FREQUENCY(IF('Data Transformation'!$B$425:$B$8425='Bin Analysis'!$B5115,'Data Transformation'!$G$425:$G$8425),D5125))</f>
        <v>2001</v>
      </c>
      <c r="F5125">
        <f t="shared" si="639"/>
        <v>0</v>
      </c>
      <c r="G5125">
        <f>Weighting!$H$13</f>
        <v>0</v>
      </c>
      <c r="H5125">
        <f t="array" ref="H5125">FREQUENCY(IF('Data Transformation'!$B$4:$B$8425=B5115,'Data Transformation'!$G$4:$G$8425),'Bin Analysis'!$B5125)</f>
        <v>2073</v>
      </c>
      <c r="I5125">
        <f t="shared" si="640"/>
        <v>0</v>
      </c>
      <c r="J5125">
        <f t="shared" si="641"/>
        <v>0</v>
      </c>
      <c r="K5125">
        <f>J5125*Weighting!$W$13</f>
        <v>0</v>
      </c>
      <c r="M5125" s="14"/>
    </row>
    <row r="5126" spans="1:13" x14ac:dyDescent="0.55000000000000004">
      <c r="A5126" s="32" t="str">
        <f>IF(Weighting!$P$14&gt;0,B5126,"")</f>
        <v/>
      </c>
      <c r="B5126" t="e">
        <f>Weighting!$C$14</f>
        <v>#DIV/0!</v>
      </c>
      <c r="C5126" t="e">
        <f>Weighting!$F$14</f>
        <v>#NUM!</v>
      </c>
      <c r="D5126" t="e">
        <f>IF(C5126=1,'Data Transformation'!$G$3+0.5*'Data Transformation'!$W$25,IF(C5127=1,D5127-'Data Transformation'!$W$25,FALSE))</f>
        <v>#NUM!</v>
      </c>
      <c r="E5126">
        <f t="array" ref="E5126">IF(ISLOGICAL(D5126),"",FREQUENCY(IF('Data Transformation'!$B$425:$B$8425='Bin Analysis'!$B5115,'Data Transformation'!$G$425:$G$8425),D5126))</f>
        <v>2001</v>
      </c>
      <c r="F5126">
        <f t="shared" si="639"/>
        <v>0</v>
      </c>
      <c r="G5126">
        <f>Weighting!$H$14</f>
        <v>0</v>
      </c>
      <c r="H5126">
        <f t="array" ref="H5126">FREQUENCY(IF('Data Transformation'!$B$4:$B$8425=B5115,'Data Transformation'!$G$4:$G$8425),'Bin Analysis'!$B5126)</f>
        <v>2073</v>
      </c>
      <c r="I5126">
        <f t="shared" si="640"/>
        <v>0</v>
      </c>
      <c r="J5126">
        <f t="shared" si="641"/>
        <v>0</v>
      </c>
      <c r="K5126">
        <f>J5126*Weighting!$W$14</f>
        <v>0</v>
      </c>
      <c r="M5126" s="14"/>
    </row>
    <row r="5127" spans="1:13" x14ac:dyDescent="0.55000000000000004">
      <c r="A5127" s="32" t="str">
        <f>IF(Weighting!$P$15&gt;0,B5127,"")</f>
        <v/>
      </c>
      <c r="B5127" t="e">
        <f>Weighting!$C$15</f>
        <v>#DIV/0!</v>
      </c>
      <c r="C5127" t="e">
        <f>Weighting!$F$15</f>
        <v>#NUM!</v>
      </c>
      <c r="D5127" t="e">
        <f>IF(C5127=1,'Data Transformation'!$G$3+0.5*'Data Transformation'!$W$25,IF(C5128=1,D5128-'Data Transformation'!$W$25,FALSE))</f>
        <v>#NUM!</v>
      </c>
      <c r="E5127">
        <f t="array" ref="E5127">IF(ISLOGICAL(D5127),"",FREQUENCY(IF('Data Transformation'!$B$425:$B$8425='Bin Analysis'!$B5115,'Data Transformation'!$G$425:$G$8425),D5127))</f>
        <v>2001</v>
      </c>
      <c r="F5127">
        <f t="shared" si="639"/>
        <v>0</v>
      </c>
      <c r="G5127">
        <f>Weighting!$H$15</f>
        <v>0</v>
      </c>
      <c r="H5127">
        <f t="array" ref="H5127">FREQUENCY(IF('Data Transformation'!$B$4:$B$8425=B5115,'Data Transformation'!$G$4:$G$8425),'Bin Analysis'!$B5127)</f>
        <v>2073</v>
      </c>
      <c r="I5127">
        <f t="shared" si="640"/>
        <v>0</v>
      </c>
      <c r="J5127">
        <f t="shared" si="641"/>
        <v>0</v>
      </c>
      <c r="K5127">
        <f>J5127*Weighting!$W$15</f>
        <v>0</v>
      </c>
      <c r="M5127" s="14"/>
    </row>
    <row r="5128" spans="1:13" x14ac:dyDescent="0.55000000000000004">
      <c r="A5128" s="32" t="str">
        <f>IF(Weighting!$P$16&gt;0,B5128,"")</f>
        <v/>
      </c>
      <c r="B5128" t="e">
        <f>Weighting!$C$16</f>
        <v>#DIV/0!</v>
      </c>
      <c r="C5128" t="e">
        <f>Weighting!$F$16</f>
        <v>#NUM!</v>
      </c>
      <c r="D5128" t="e">
        <f>IF(C5128=1,'Data Transformation'!$G$3+0.5*'Data Transformation'!$W$25,IF(C5129=1,D5129-'Data Transformation'!$W$25,FALSE))</f>
        <v>#NUM!</v>
      </c>
      <c r="E5128">
        <f t="array" ref="E5128">IF(ISLOGICAL(D5128),"",FREQUENCY(IF('Data Transformation'!$B$425:$B$8425='Bin Analysis'!$B5115,'Data Transformation'!$G$425:$G$8425),D5128))</f>
        <v>2001</v>
      </c>
      <c r="F5128">
        <f t="shared" si="639"/>
        <v>0</v>
      </c>
      <c r="G5128">
        <f>Weighting!$H$16</f>
        <v>0</v>
      </c>
      <c r="H5128">
        <f t="array" ref="H5128">FREQUENCY(IF('Data Transformation'!$B$4:$B$8425=B5115,'Data Transformation'!$G$4:$G$8425),'Bin Analysis'!$B5128)</f>
        <v>2073</v>
      </c>
      <c r="I5128">
        <f t="shared" si="640"/>
        <v>0</v>
      </c>
      <c r="J5128">
        <f t="shared" si="641"/>
        <v>0</v>
      </c>
      <c r="K5128">
        <f>J5128*Weighting!$W$16</f>
        <v>0</v>
      </c>
      <c r="M5128" s="14"/>
    </row>
    <row r="5129" spans="1:13" x14ac:dyDescent="0.55000000000000004">
      <c r="A5129" s="32" t="str">
        <f>IF(Weighting!$P$17&gt;0,B5129,"")</f>
        <v/>
      </c>
      <c r="B5129" t="e">
        <f>Weighting!$C$17</f>
        <v>#DIV/0!</v>
      </c>
      <c r="C5129" t="e">
        <f>Weighting!$F$17</f>
        <v>#NUM!</v>
      </c>
      <c r="D5129" t="e">
        <f>IF(C5129=1,'Data Transformation'!$G$3+0.5*'Data Transformation'!$W$25,IF(C5130=1,D5130-'Data Transformation'!$W$25,FALSE))</f>
        <v>#NUM!</v>
      </c>
      <c r="E5129">
        <f t="array" ref="E5129">IF(ISLOGICAL(D5129),"",FREQUENCY(IF('Data Transformation'!$B$425:$B$8425='Bin Analysis'!$B5115,'Data Transformation'!$G$425:$G$8425),D5129))</f>
        <v>2001</v>
      </c>
      <c r="F5129">
        <f t="shared" si="639"/>
        <v>0</v>
      </c>
      <c r="G5129">
        <f>Weighting!$H$17</f>
        <v>0</v>
      </c>
      <c r="H5129">
        <f t="array" ref="H5129">FREQUENCY(IF('Data Transformation'!$B$4:$B$8425=B5115,'Data Transformation'!$G$4:$G$8425),'Bin Analysis'!$B5129)</f>
        <v>2073</v>
      </c>
      <c r="I5129">
        <f t="shared" si="640"/>
        <v>0</v>
      </c>
      <c r="J5129">
        <f t="shared" si="641"/>
        <v>0</v>
      </c>
      <c r="K5129">
        <f>J5129*Weighting!$W$17</f>
        <v>0</v>
      </c>
      <c r="M5129" s="14"/>
    </row>
    <row r="5130" spans="1:13" x14ac:dyDescent="0.55000000000000004">
      <c r="A5130" s="32" t="str">
        <f>IF(Weighting!$P$18&gt;0,B5130,"")</f>
        <v/>
      </c>
      <c r="B5130" t="e">
        <f>Weighting!$C$18</f>
        <v>#DIV/0!</v>
      </c>
      <c r="C5130" t="e">
        <f>Weighting!$F$18</f>
        <v>#NUM!</v>
      </c>
      <c r="D5130" t="e">
        <f>IF(C5130=1,'Data Transformation'!$G$3+0.5*'Data Transformation'!$W$25,IF(C5131=1,D5131-'Data Transformation'!$W$25,FALSE))</f>
        <v>#NUM!</v>
      </c>
      <c r="E5130">
        <f t="array" ref="E5130">IF(ISLOGICAL(D5130),"",FREQUENCY(IF('Data Transformation'!$B$425:$B$8425='Bin Analysis'!$B5115,'Data Transformation'!$G$425:$G$8425),D5130))</f>
        <v>2001</v>
      </c>
      <c r="F5130">
        <f t="shared" si="639"/>
        <v>0</v>
      </c>
      <c r="G5130">
        <f>Weighting!$H$18</f>
        <v>0</v>
      </c>
      <c r="H5130">
        <f t="array" ref="H5130">FREQUENCY(IF('Data Transformation'!$B$4:$B$8425=B5115,'Data Transformation'!$G$4:$G$8425),'Bin Analysis'!$B5130)</f>
        <v>2073</v>
      </c>
      <c r="I5130">
        <f t="shared" si="640"/>
        <v>0</v>
      </c>
      <c r="J5130">
        <f t="shared" si="641"/>
        <v>0</v>
      </c>
      <c r="K5130">
        <f>J5130*Weighting!$W$18</f>
        <v>0</v>
      </c>
      <c r="M5130" s="14"/>
    </row>
    <row r="5131" spans="1:13" x14ac:dyDescent="0.55000000000000004">
      <c r="A5131" s="32" t="str">
        <f>IF(Weighting!$P$19&gt;0,B5131,"")</f>
        <v/>
      </c>
      <c r="B5131" t="e">
        <f>Weighting!$C$19</f>
        <v>#DIV/0!</v>
      </c>
      <c r="C5131" t="e">
        <f>Weighting!$F$19</f>
        <v>#NUM!</v>
      </c>
      <c r="D5131" t="e">
        <f>IF(C5131=1,'Data Transformation'!$G$3+0.5*'Data Transformation'!$W$25,IF(C5132=1,D5132-'Data Transformation'!$W$25,FALSE))</f>
        <v>#NUM!</v>
      </c>
      <c r="E5131">
        <f t="array" ref="E5131">IF(ISLOGICAL(D5131),"",FREQUENCY(IF('Data Transformation'!$B$425:$B$8425='Bin Analysis'!$B5115,'Data Transformation'!$G$425:$G$8425),D5131))</f>
        <v>2001</v>
      </c>
      <c r="F5131">
        <f t="shared" si="639"/>
        <v>0</v>
      </c>
      <c r="G5131">
        <f>Weighting!$H$19</f>
        <v>0</v>
      </c>
      <c r="H5131">
        <f t="array" ref="H5131">FREQUENCY(IF('Data Transformation'!$B$4:$B$8425=B5115,'Data Transformation'!$G$4:$G$8425),'Bin Analysis'!$B5131)</f>
        <v>2073</v>
      </c>
      <c r="I5131">
        <f t="shared" si="640"/>
        <v>0</v>
      </c>
      <c r="J5131">
        <f t="shared" si="641"/>
        <v>0</v>
      </c>
      <c r="K5131">
        <f>J5131*Weighting!$W$19</f>
        <v>0</v>
      </c>
      <c r="M5131" s="14"/>
    </row>
    <row r="5132" spans="1:13" x14ac:dyDescent="0.55000000000000004">
      <c r="A5132" s="32" t="str">
        <f>IF(Weighting!$P$20&gt;0,B5132,"")</f>
        <v/>
      </c>
      <c r="B5132" t="e">
        <f>Weighting!$C$20</f>
        <v>#DIV/0!</v>
      </c>
      <c r="C5132" t="e">
        <f>Weighting!$F$20</f>
        <v>#NUM!</v>
      </c>
      <c r="D5132" t="e">
        <f>IF(C5132=1,'Data Transformation'!$G$3+0.5*'Data Transformation'!$W$25,IF(C5133=1,D5133-'Data Transformation'!$W$25,FALSE))</f>
        <v>#NUM!</v>
      </c>
      <c r="E5132">
        <f t="array" ref="E5132">IF(ISLOGICAL(D5132),"",FREQUENCY(IF('Data Transformation'!$B$425:$B$8425='Bin Analysis'!$B5115,'Data Transformation'!$G$425:$G$8425),D5132))</f>
        <v>2001</v>
      </c>
      <c r="F5132">
        <f t="shared" si="639"/>
        <v>0</v>
      </c>
      <c r="G5132">
        <f>Weighting!$H$20</f>
        <v>0</v>
      </c>
      <c r="H5132">
        <f t="array" ref="H5132">FREQUENCY(IF('Data Transformation'!$B$4:$B$8425=B5115,'Data Transformation'!$G$4:$G$8425),'Bin Analysis'!$B5132)</f>
        <v>2073</v>
      </c>
      <c r="I5132">
        <f t="shared" si="640"/>
        <v>0</v>
      </c>
      <c r="J5132">
        <f t="shared" si="641"/>
        <v>0</v>
      </c>
      <c r="K5132">
        <f>J5132*Weighting!$W$20</f>
        <v>0</v>
      </c>
      <c r="M5132" s="14"/>
    </row>
    <row r="5133" spans="1:13" x14ac:dyDescent="0.55000000000000004">
      <c r="A5133" s="32" t="str">
        <f>IF(Weighting!$P$21&gt;0,B5133,"")</f>
        <v/>
      </c>
      <c r="B5133" t="e">
        <f>Weighting!$C$21</f>
        <v>#DIV/0!</v>
      </c>
      <c r="C5133" t="e">
        <f>Weighting!$F$21</f>
        <v>#NUM!</v>
      </c>
      <c r="D5133" t="e">
        <f>IF(C5133=1,'Data Transformation'!$G$3+0.5*'Data Transformation'!$W$25,IF(C5134=1,D5134-'Data Transformation'!$W$25,FALSE))</f>
        <v>#NUM!</v>
      </c>
      <c r="E5133">
        <f t="array" ref="E5133">IF(ISLOGICAL(D5133),"",FREQUENCY(IF('Data Transformation'!$B$425:$B$8425='Bin Analysis'!$B5115,'Data Transformation'!$G$425:$G$8425),D5133))</f>
        <v>2001</v>
      </c>
      <c r="F5133">
        <f t="shared" si="639"/>
        <v>0</v>
      </c>
      <c r="G5133">
        <f>Weighting!$H$21</f>
        <v>0</v>
      </c>
      <c r="H5133">
        <f t="array" ref="H5133">FREQUENCY(IF('Data Transformation'!$B$4:$B$8425=B5115,'Data Transformation'!$G$4:$G$8425),'Bin Analysis'!$B5133)</f>
        <v>2073</v>
      </c>
      <c r="I5133">
        <f t="shared" si="640"/>
        <v>0</v>
      </c>
      <c r="J5133">
        <f t="shared" si="641"/>
        <v>0</v>
      </c>
      <c r="K5133">
        <f>J5133*Weighting!$W$21</f>
        <v>0</v>
      </c>
      <c r="M5133" s="14"/>
    </row>
    <row r="5134" spans="1:13" x14ac:dyDescent="0.55000000000000004">
      <c r="A5134" s="32" t="str">
        <f>IF(Weighting!$P$22&gt;0,B5134,"")</f>
        <v/>
      </c>
      <c r="B5134" t="e">
        <f>Weighting!$C$22</f>
        <v>#DIV/0!</v>
      </c>
      <c r="C5134" t="e">
        <f>Weighting!$F$22</f>
        <v>#NUM!</v>
      </c>
      <c r="D5134" t="e">
        <f>IF(C5134=1,'Data Transformation'!$G$3+0.5*'Data Transformation'!$W$25,IF(C5135=1,D5135-'Data Transformation'!$W$25,FALSE))</f>
        <v>#NUM!</v>
      </c>
      <c r="E5134">
        <f t="array" ref="E5134">IF(ISLOGICAL(D5134),"",FREQUENCY(IF('Data Transformation'!$B$425:$B$8425='Bin Analysis'!$B5115,'Data Transformation'!$G$425:$G$8425),D5134))</f>
        <v>2001</v>
      </c>
      <c r="F5134">
        <f t="shared" si="639"/>
        <v>0</v>
      </c>
      <c r="G5134">
        <f>Weighting!$H$22</f>
        <v>0</v>
      </c>
      <c r="H5134">
        <f t="array" ref="H5134">FREQUENCY(IF('Data Transformation'!$B$4:$B$8425=B5115,'Data Transformation'!$G$4:$G$8425),'Bin Analysis'!$B5134)</f>
        <v>2073</v>
      </c>
      <c r="I5134">
        <f t="shared" si="640"/>
        <v>0</v>
      </c>
      <c r="J5134">
        <f t="shared" si="641"/>
        <v>0</v>
      </c>
      <c r="K5134">
        <f>J5134*Weighting!$W$22</f>
        <v>0</v>
      </c>
      <c r="M5134" s="14"/>
    </row>
    <row r="5135" spans="1:13" x14ac:dyDescent="0.55000000000000004">
      <c r="A5135" s="32" t="str">
        <f>IF(Weighting!$P$23&gt;0,B5135,"")</f>
        <v/>
      </c>
      <c r="B5135" t="e">
        <f>Weighting!$C$23</f>
        <v>#DIV/0!</v>
      </c>
      <c r="C5135" t="e">
        <f>Weighting!$F$23</f>
        <v>#NUM!</v>
      </c>
      <c r="D5135" t="e">
        <f>IF(C5135=1,'Data Transformation'!$G$3+0.5*'Data Transformation'!$W$25,IF(C5136=1,D5136-'Data Transformation'!$W$25,FALSE))</f>
        <v>#NUM!</v>
      </c>
      <c r="E5135">
        <f t="array" ref="E5135">IF(ISLOGICAL(D5135),"",FREQUENCY(IF('Data Transformation'!$B$425:$B$8425='Bin Analysis'!$B5115,'Data Transformation'!$G$425:$G$8425),D5135))</f>
        <v>2001</v>
      </c>
      <c r="F5135">
        <f t="shared" si="639"/>
        <v>0</v>
      </c>
      <c r="G5135">
        <f>Weighting!$H$23</f>
        <v>0</v>
      </c>
      <c r="H5135">
        <f t="array" ref="H5135">FREQUENCY(IF('Data Transformation'!$B$4:$B$8425=B5115,'Data Transformation'!$G$4:$G$8425),'Bin Analysis'!$B5135)</f>
        <v>2073</v>
      </c>
      <c r="I5135">
        <f t="shared" si="640"/>
        <v>0</v>
      </c>
      <c r="J5135">
        <f t="shared" si="641"/>
        <v>0</v>
      </c>
      <c r="K5135">
        <f>J5135*Weighting!$W$23</f>
        <v>0</v>
      </c>
      <c r="M5135" s="14"/>
    </row>
    <row r="5136" spans="1:13" x14ac:dyDescent="0.55000000000000004">
      <c r="A5136" s="32" t="str">
        <f>IF(Weighting!$P$24&gt;0,B5136,"")</f>
        <v/>
      </c>
      <c r="B5136" t="e">
        <f>Weighting!$C$24</f>
        <v>#DIV/0!</v>
      </c>
      <c r="C5136" t="e">
        <f>Weighting!$F$24</f>
        <v>#NUM!</v>
      </c>
      <c r="D5136" t="e">
        <f>IF(C5136=1,'Data Transformation'!$G$3+0.5*'Data Transformation'!$W$25,IF(C5137=1,D5137-'Data Transformation'!$W$25,FALSE))</f>
        <v>#NUM!</v>
      </c>
      <c r="E5136">
        <f t="array" ref="E5136">IF(ISLOGICAL(D5136),"",FREQUENCY(IF('Data Transformation'!$B$425:$B$8425='Bin Analysis'!$B5115,'Data Transformation'!$G$425:$G$8425),D5136))</f>
        <v>2001</v>
      </c>
      <c r="F5136">
        <f t="shared" si="639"/>
        <v>0</v>
      </c>
      <c r="G5136">
        <f>Weighting!$H$24</f>
        <v>0</v>
      </c>
      <c r="H5136">
        <f t="array" ref="H5136">FREQUENCY(IF('Data Transformation'!$B$4:$B$8425=B5115,'Data Transformation'!$G$4:$G$8425),'Bin Analysis'!$B5136)</f>
        <v>2073</v>
      </c>
      <c r="I5136">
        <f t="shared" si="640"/>
        <v>0</v>
      </c>
      <c r="J5136">
        <f t="shared" si="641"/>
        <v>0</v>
      </c>
      <c r="K5136">
        <f>J5136*Weighting!$W$24</f>
        <v>0</v>
      </c>
      <c r="M5136" s="14"/>
    </row>
    <row r="5137" spans="1:25" x14ac:dyDescent="0.55000000000000004">
      <c r="A5137" s="32" t="str">
        <f>IF(Weighting!$P$25&gt;0,B5137,"")</f>
        <v/>
      </c>
      <c r="B5137" t="e">
        <f>Weighting!$C$25</f>
        <v>#DIV/0!</v>
      </c>
      <c r="C5137" t="e">
        <f>Weighting!$F$25</f>
        <v>#NUM!</v>
      </c>
      <c r="D5137" t="e">
        <f>IF(C5137=1,'Data Transformation'!$G$3+0.5*'Data Transformation'!$W$25,IF(C5138=1,D5138-'Data Transformation'!$W$25,FALSE))</f>
        <v>#NUM!</v>
      </c>
      <c r="E5137">
        <f t="array" ref="E5137">IF(ISLOGICAL(D5137),"",FREQUENCY(IF('Data Transformation'!$B$425:$B$8425='Bin Analysis'!$B5115,'Data Transformation'!$G$425:$G$8425),D5137))</f>
        <v>2001</v>
      </c>
      <c r="F5137">
        <f t="shared" si="639"/>
        <v>0</v>
      </c>
      <c r="G5137">
        <f>Weighting!$H$25</f>
        <v>0</v>
      </c>
      <c r="H5137">
        <f t="array" ref="H5137">FREQUENCY(IF('Data Transformation'!$B$4:$B$8425=B5115,'Data Transformation'!$G$4:$G$8425),'Bin Analysis'!$B5137)</f>
        <v>2073</v>
      </c>
      <c r="I5137">
        <f t="shared" si="640"/>
        <v>0</v>
      </c>
      <c r="J5137">
        <f t="shared" si="641"/>
        <v>0</v>
      </c>
      <c r="K5137">
        <f>J5137*Weighting!$W$25</f>
        <v>0</v>
      </c>
      <c r="M5137" s="14"/>
    </row>
    <row r="5138" spans="1:25" x14ac:dyDescent="0.55000000000000004">
      <c r="O5138"/>
      <c r="P5138"/>
      <c r="Q5138"/>
      <c r="R5138"/>
    </row>
    <row r="5139" spans="1:25" ht="23.35" x14ac:dyDescent="0.8">
      <c r="A5139" s="21" t="s">
        <v>0</v>
      </c>
      <c r="B5139" s="21" t="str">
        <f>IFERROR(VLOOKUP(C5139,'Data Transformation'!$L$6:$M$426,2,FALSE),"")</f>
        <v/>
      </c>
      <c r="C5139" s="21">
        <f>C5115+1</f>
        <v>214</v>
      </c>
      <c r="D5139" s="21"/>
      <c r="E5139" s="21"/>
      <c r="F5139" s="21"/>
      <c r="G5139" s="21"/>
      <c r="H5139" s="22"/>
      <c r="I5139" s="22"/>
      <c r="J5139" s="22"/>
      <c r="K5139" s="21"/>
      <c r="L5139" s="21" t="str">
        <f>B5139</f>
        <v/>
      </c>
      <c r="M5139" s="23" t="e">
        <f>INDEX('Data Transformation'!$O$4:$O$424,MATCH($B5139,'Data Transformation'!$M$4:$M$424,0),MATCH($M$2,'Data Transformation'!$O$3,0))</f>
        <v>#N/A</v>
      </c>
      <c r="N5139" s="27" t="e">
        <f>IF('Input and Summary Results'!$J$16="minimum",'Bin Analysis'!X5140/(M5139-1),'Bin Analysis'!Y5139/('Bin Analysis'!M5139-1))</f>
        <v>#N/A</v>
      </c>
      <c r="O5139" s="27" t="e">
        <f>IF(M5139=FALSE,NA(),(VLOOKUP(1,C5142:K5161,4,FALSE))/(M5139-1))</f>
        <v>#N/A</v>
      </c>
      <c r="P5139" s="27" t="e">
        <f>IF(M5139=FALSE,NA(),SUM(J5142:J5161)/Weighting!$S$5)</f>
        <v>#N/A</v>
      </c>
      <c r="Q5139" s="27" t="e">
        <f>IF(M5139=FALSE,NA(),SUM(K5142:K5161)/Weighting!$S$6)</f>
        <v>#N/A</v>
      </c>
      <c r="R5139" s="27" t="e">
        <f>IF(M5139=FALSE,NA(),(VLOOKUP(1,G5142:K5161,3,FALSE))/(M5139-1))</f>
        <v>#N/A</v>
      </c>
      <c r="S5139" s="22" t="e">
        <f>IF(M5139=FALSE,NA(),IF(SUM(J5142:J5161)=2,"yes","no"))</f>
        <v>#N/A</v>
      </c>
      <c r="X5139" s="2" cm="2">
        <f t="array" ref="X5139:X5140">FREQUENCY(IF('Data Transformation'!$B$425:$B$6424='Bin Analysis'!L5139,'Data Transformation'!$G$425:$G$6424),'Data Transformation'!$U$11)</f>
        <v>0</v>
      </c>
      <c r="Y5139" s="2" cm="2">
        <f t="array" ref="Y5139:Y5140">FREQUENCY(IF('Data Transformation'!$B$425:$B$6424='Bin Analysis'!L5139,'Data Transformation'!$G$425:$G$6424),'Data Transformation'!$U$12)</f>
        <v>0</v>
      </c>
    </row>
    <row r="5140" spans="1:25" x14ac:dyDescent="0.55000000000000004">
      <c r="A5140" s="14" t="s">
        <v>67</v>
      </c>
      <c r="B5140" t="s">
        <v>47</v>
      </c>
      <c r="C5140" t="s">
        <v>5</v>
      </c>
      <c r="D5140" t="s">
        <v>100</v>
      </c>
      <c r="E5140" t="s">
        <v>101</v>
      </c>
      <c r="F5140" t="s">
        <v>102</v>
      </c>
      <c r="G5140" t="s">
        <v>70</v>
      </c>
      <c r="H5140" t="s">
        <v>31</v>
      </c>
      <c r="I5140" t="s">
        <v>32</v>
      </c>
      <c r="J5140" t="s">
        <v>46</v>
      </c>
      <c r="K5140" s="14" t="s">
        <v>45</v>
      </c>
      <c r="M5140" s="14"/>
      <c r="X5140" s="2">
        <v>0</v>
      </c>
      <c r="Y5140" s="2">
        <v>0</v>
      </c>
    </row>
    <row r="5141" spans="1:25" x14ac:dyDescent="0.55000000000000004">
      <c r="A5141" s="32"/>
      <c r="D5141" t="e">
        <f>IF(C5141=1,'Data Transformation'!$G$3+0.5*'Data Transformation'!$W$25,IF(C5142=1,D5142-'Data Transformation'!$W$25,FALSE))</f>
        <v>#NUM!</v>
      </c>
      <c r="E5141">
        <f t="array" ref="E5141">IF(ISLOGICAL(D5141),"",FREQUENCY(IF('Data Transformation'!$B$425:$B$8425='Bin Analysis'!$B5139,'Data Transformation'!$G$425:$G$8425),D5141))</f>
        <v>2001</v>
      </c>
      <c r="F5141" t="e">
        <f>IF(ISLOGICAL(D5141),"",E5141-E5140)</f>
        <v>#VALUE!</v>
      </c>
      <c r="M5141" s="14"/>
    </row>
    <row r="5142" spans="1:25" x14ac:dyDescent="0.55000000000000004">
      <c r="A5142" s="32" t="e">
        <f>IF(Weighting!$P$6&gt;0,B5142,"")</f>
        <v>#NUM!</v>
      </c>
      <c r="B5142" t="e">
        <f>Weighting!$C$6</f>
        <v>#DIV/0!</v>
      </c>
      <c r="C5142" t="e">
        <f>Weighting!$F$6</f>
        <v>#NUM!</v>
      </c>
      <c r="D5142" t="e">
        <f>IF(C5142=1,'Data Transformation'!$G$3+0.5*'Data Transformation'!$W$25,IF(C5143=1,D5143-'Data Transformation'!$W$25,FALSE))</f>
        <v>#NUM!</v>
      </c>
      <c r="E5142">
        <f t="array" ref="E5142">IF(ISLOGICAL(D5142),"",FREQUENCY(IF('Data Transformation'!$B$425:$B$8425='Bin Analysis'!$B5139,'Data Transformation'!$G$425:$G$8425),D5142))</f>
        <v>2001</v>
      </c>
      <c r="F5142">
        <f>IF(ISLOGICAL(D5142),"",E5142-E5141)</f>
        <v>0</v>
      </c>
      <c r="G5142">
        <f>Weighting!$H$6</f>
        <v>1</v>
      </c>
      <c r="H5142">
        <f t="array" ref="H5142">FREQUENCY(IF('Data Transformation'!$B$4:$B$8425=B5139,'Data Transformation'!$G$4:$G$8425),'Bin Analysis'!$B5142)</f>
        <v>2073</v>
      </c>
      <c r="I5142">
        <f>H5142-H5141</f>
        <v>2073</v>
      </c>
      <c r="J5142">
        <f>IF(I5142=0,0,1)</f>
        <v>1</v>
      </c>
      <c r="K5142" t="e">
        <f>J5142*Weighting!$W$6</f>
        <v>#NUM!</v>
      </c>
      <c r="M5142" s="14"/>
    </row>
    <row r="5143" spans="1:25" x14ac:dyDescent="0.55000000000000004">
      <c r="A5143" s="32" t="str">
        <f>IF(Weighting!$P$7&gt;0,B5143,"")</f>
        <v/>
      </c>
      <c r="B5143" t="e">
        <f>Weighting!$C$7</f>
        <v>#DIV/0!</v>
      </c>
      <c r="C5143" t="e">
        <f>Weighting!$F$7</f>
        <v>#NUM!</v>
      </c>
      <c r="D5143" t="e">
        <f>IF(C5143=1,'Data Transformation'!$G$3+0.5*'Data Transformation'!$W$25,IF(C5144=1,D5144-'Data Transformation'!$W$25,FALSE))</f>
        <v>#NUM!</v>
      </c>
      <c r="E5143">
        <f t="array" ref="E5143">IF(ISLOGICAL(D5143),"",FREQUENCY(IF('Data Transformation'!$B$425:$B$8425='Bin Analysis'!$B5139,'Data Transformation'!$G$425:$G$8425),D5143))</f>
        <v>2001</v>
      </c>
      <c r="F5143">
        <f t="shared" ref="F5143:F5161" si="642">IF(ISLOGICAL(D5143),"",E5143-E5142)</f>
        <v>0</v>
      </c>
      <c r="G5143">
        <f>Weighting!$H$7</f>
        <v>0</v>
      </c>
      <c r="H5143">
        <f t="array" ref="H5143">FREQUENCY(IF('Data Transformation'!$B$4:$B$8425=B5139,'Data Transformation'!$G$4:$G$8425),'Bin Analysis'!$B5143)</f>
        <v>2073</v>
      </c>
      <c r="I5143">
        <f t="shared" ref="I5143:I5161" si="643">H5143-H5142</f>
        <v>0</v>
      </c>
      <c r="J5143">
        <f>IF(I5143=0,0,1)</f>
        <v>0</v>
      </c>
      <c r="K5143">
        <f>J5143*Weighting!$W$7</f>
        <v>0</v>
      </c>
      <c r="M5143" s="14"/>
    </row>
    <row r="5144" spans="1:25" x14ac:dyDescent="0.55000000000000004">
      <c r="A5144" s="32" t="str">
        <f>IF(Weighting!$P$8&gt;0,B5144,"")</f>
        <v/>
      </c>
      <c r="B5144" t="e">
        <f>Weighting!$C$8</f>
        <v>#DIV/0!</v>
      </c>
      <c r="C5144" t="e">
        <f>Weighting!$F$8</f>
        <v>#NUM!</v>
      </c>
      <c r="D5144" t="e">
        <f>IF(C5144=1,'Data Transformation'!$G$3+0.5*'Data Transformation'!$W$25,IF(C5145=1,D5145-'Data Transformation'!$W$25,FALSE))</f>
        <v>#NUM!</v>
      </c>
      <c r="E5144">
        <f t="array" ref="E5144">IF(ISLOGICAL(D5144),"",FREQUENCY(IF('Data Transformation'!$B$425:$B$8425='Bin Analysis'!$B5139,'Data Transformation'!$G$425:$G$8425),D5144))</f>
        <v>2001</v>
      </c>
      <c r="F5144">
        <f t="shared" si="642"/>
        <v>0</v>
      </c>
      <c r="G5144">
        <f>Weighting!$H$8</f>
        <v>0</v>
      </c>
      <c r="H5144">
        <f t="array" ref="H5144">FREQUENCY(IF('Data Transformation'!$B$4:$B$8425=B5139,'Data Transformation'!$G$4:$G$8425),'Bin Analysis'!$B5144)</f>
        <v>2073</v>
      </c>
      <c r="I5144">
        <f t="shared" si="643"/>
        <v>0</v>
      </c>
      <c r="J5144">
        <f t="shared" ref="J5144:J5161" si="644">IF(I5144=0,0,1)</f>
        <v>0</v>
      </c>
      <c r="K5144">
        <f>J5144*Weighting!$W$8</f>
        <v>0</v>
      </c>
      <c r="M5144" s="14"/>
    </row>
    <row r="5145" spans="1:25" x14ac:dyDescent="0.55000000000000004">
      <c r="A5145" s="32" t="str">
        <f>IF(Weighting!$P$9&gt;0,B5145,"")</f>
        <v/>
      </c>
      <c r="B5145" s="50" t="e">
        <f>Weighting!$C$9</f>
        <v>#DIV/0!</v>
      </c>
      <c r="C5145" t="e">
        <f>Weighting!$F$9</f>
        <v>#NUM!</v>
      </c>
      <c r="D5145" t="e">
        <f>IF(C5145=1,'Data Transformation'!$G$3+0.5*'Data Transformation'!$W$25,IF(C5146=1,D5146-'Data Transformation'!$W$25,FALSE))</f>
        <v>#NUM!</v>
      </c>
      <c r="E5145">
        <f t="array" ref="E5145">IF(ISLOGICAL(D5145),"",FREQUENCY(IF('Data Transformation'!$B$425:$B$8425='Bin Analysis'!$B5139,'Data Transformation'!$G$425:$G$8425),D5145))</f>
        <v>2001</v>
      </c>
      <c r="F5145">
        <f t="shared" si="642"/>
        <v>0</v>
      </c>
      <c r="G5145">
        <f>Weighting!$H$9</f>
        <v>0</v>
      </c>
      <c r="H5145">
        <f t="array" ref="H5145">FREQUENCY(IF('Data Transformation'!$B$4:$B$8425=B5139,'Data Transformation'!$G$4:$G$8425),'Bin Analysis'!$B5145)</f>
        <v>2073</v>
      </c>
      <c r="I5145">
        <f t="shared" si="643"/>
        <v>0</v>
      </c>
      <c r="J5145">
        <f t="shared" si="644"/>
        <v>0</v>
      </c>
      <c r="K5145">
        <f>J5145*Weighting!$W$9</f>
        <v>0</v>
      </c>
      <c r="M5145" s="14"/>
    </row>
    <row r="5146" spans="1:25" x14ac:dyDescent="0.55000000000000004">
      <c r="A5146" s="32" t="str">
        <f>IF(Weighting!$P$10&gt;0,B5146,"")</f>
        <v/>
      </c>
      <c r="B5146" t="e">
        <f>Weighting!$C$10</f>
        <v>#DIV/0!</v>
      </c>
      <c r="C5146" t="e">
        <f>Weighting!$F$10</f>
        <v>#NUM!</v>
      </c>
      <c r="D5146" t="e">
        <f>IF(C5146=1,'Data Transformation'!$G$3+0.5*'Data Transformation'!$W$25,IF(C5147=1,D5147-'Data Transformation'!$W$25,FALSE))</f>
        <v>#NUM!</v>
      </c>
      <c r="E5146">
        <f t="array" ref="E5146">IF(ISLOGICAL(D5146),"",FREQUENCY(IF('Data Transformation'!$B$425:$B$8425='Bin Analysis'!$B5139,'Data Transformation'!$G$425:$G$8425),D5146))</f>
        <v>2001</v>
      </c>
      <c r="F5146">
        <f t="shared" si="642"/>
        <v>0</v>
      </c>
      <c r="G5146">
        <f>Weighting!$H$10</f>
        <v>0</v>
      </c>
      <c r="H5146">
        <f t="array" ref="H5146">FREQUENCY(IF('Data Transformation'!$B$4:$B$8425=B5139,'Data Transformation'!$G$4:$G$8425),'Bin Analysis'!$B5146)</f>
        <v>2073</v>
      </c>
      <c r="I5146">
        <f t="shared" si="643"/>
        <v>0</v>
      </c>
      <c r="J5146">
        <f t="shared" si="644"/>
        <v>0</v>
      </c>
      <c r="K5146">
        <f>J5146*Weighting!$W$10</f>
        <v>0</v>
      </c>
      <c r="M5146" s="14"/>
    </row>
    <row r="5147" spans="1:25" x14ac:dyDescent="0.55000000000000004">
      <c r="A5147" s="32" t="str">
        <f>IF(Weighting!$P$11&gt;0,B5147,"")</f>
        <v/>
      </c>
      <c r="B5147" t="e">
        <f>Weighting!$C$11</f>
        <v>#DIV/0!</v>
      </c>
      <c r="C5147" t="e">
        <f>Weighting!$F$11</f>
        <v>#NUM!</v>
      </c>
      <c r="D5147" t="e">
        <f>IF(C5147=1,'Data Transformation'!$G$3+0.5*'Data Transformation'!$W$25,IF(C5148=1,D5148-'Data Transformation'!$W$25,FALSE))</f>
        <v>#NUM!</v>
      </c>
      <c r="E5147">
        <f t="array" ref="E5147">IF(ISLOGICAL(D5147),"",FREQUENCY(IF('Data Transformation'!$B$425:$B$8425='Bin Analysis'!$B5139,'Data Transformation'!$G$425:$G$8425),D5147))</f>
        <v>2001</v>
      </c>
      <c r="F5147">
        <f t="shared" si="642"/>
        <v>0</v>
      </c>
      <c r="G5147">
        <f>Weighting!$H$11</f>
        <v>0</v>
      </c>
      <c r="H5147">
        <f t="array" ref="H5147">FREQUENCY(IF('Data Transformation'!$B$4:$B$8425=B5139,'Data Transformation'!$G$4:$G$8425),'Bin Analysis'!$B5147)</f>
        <v>2073</v>
      </c>
      <c r="I5147">
        <f t="shared" si="643"/>
        <v>0</v>
      </c>
      <c r="J5147">
        <f t="shared" si="644"/>
        <v>0</v>
      </c>
      <c r="K5147">
        <f>J5147*Weighting!$W$11</f>
        <v>0</v>
      </c>
      <c r="M5147" s="14"/>
    </row>
    <row r="5148" spans="1:25" x14ac:dyDescent="0.55000000000000004">
      <c r="A5148" s="32" t="str">
        <f>IF(Weighting!$P$12&gt;0,B5148,"")</f>
        <v/>
      </c>
      <c r="B5148" t="e">
        <f>Weighting!$C$12</f>
        <v>#DIV/0!</v>
      </c>
      <c r="C5148" t="e">
        <f>Weighting!$F$12</f>
        <v>#NUM!</v>
      </c>
      <c r="D5148" t="e">
        <f>IF(C5148=1,'Data Transformation'!$G$3+0.5*'Data Transformation'!$W$25,IF(C5149=1,D5149-'Data Transformation'!$W$25,FALSE))</f>
        <v>#NUM!</v>
      </c>
      <c r="E5148">
        <f t="array" ref="E5148">IF(ISLOGICAL(D5148),"",FREQUENCY(IF('Data Transformation'!$B$425:$B$8425='Bin Analysis'!$B5139,'Data Transformation'!$G$425:$G$8425),D5148))</f>
        <v>2001</v>
      </c>
      <c r="F5148">
        <f t="shared" si="642"/>
        <v>0</v>
      </c>
      <c r="G5148">
        <f>Weighting!$H$12</f>
        <v>0</v>
      </c>
      <c r="H5148">
        <f t="array" ref="H5148">FREQUENCY(IF('Data Transformation'!$B$4:$B$8425=B5139,'Data Transformation'!$G$4:$G$8425),'Bin Analysis'!$B5148)</f>
        <v>2073</v>
      </c>
      <c r="I5148">
        <f t="shared" si="643"/>
        <v>0</v>
      </c>
      <c r="J5148">
        <f t="shared" si="644"/>
        <v>0</v>
      </c>
      <c r="K5148">
        <f>J5148*Weighting!$W$12</f>
        <v>0</v>
      </c>
      <c r="M5148" s="14"/>
    </row>
    <row r="5149" spans="1:25" x14ac:dyDescent="0.55000000000000004">
      <c r="A5149" s="32" t="str">
        <f>IF(Weighting!$P$13&gt;0,B5149,"")</f>
        <v/>
      </c>
      <c r="B5149" t="e">
        <f>Weighting!$C$13</f>
        <v>#DIV/0!</v>
      </c>
      <c r="C5149" t="e">
        <f>Weighting!$F$13</f>
        <v>#NUM!</v>
      </c>
      <c r="D5149" t="e">
        <f>IF(C5149=1,'Data Transformation'!$G$3+0.5*'Data Transformation'!$W$25,IF(C5150=1,D5150-'Data Transformation'!$W$25,FALSE))</f>
        <v>#NUM!</v>
      </c>
      <c r="E5149">
        <f t="array" ref="E5149">IF(ISLOGICAL(D5149),"",FREQUENCY(IF('Data Transformation'!$B$425:$B$8425='Bin Analysis'!$B5139,'Data Transformation'!$G$425:$G$8425),D5149))</f>
        <v>2001</v>
      </c>
      <c r="F5149">
        <f t="shared" si="642"/>
        <v>0</v>
      </c>
      <c r="G5149">
        <f>Weighting!$H$13</f>
        <v>0</v>
      </c>
      <c r="H5149">
        <f t="array" ref="H5149">FREQUENCY(IF('Data Transformation'!$B$4:$B$8425=B5139,'Data Transformation'!$G$4:$G$8425),'Bin Analysis'!$B5149)</f>
        <v>2073</v>
      </c>
      <c r="I5149">
        <f t="shared" si="643"/>
        <v>0</v>
      </c>
      <c r="J5149">
        <f t="shared" si="644"/>
        <v>0</v>
      </c>
      <c r="K5149">
        <f>J5149*Weighting!$W$13</f>
        <v>0</v>
      </c>
      <c r="M5149" s="14"/>
    </row>
    <row r="5150" spans="1:25" x14ac:dyDescent="0.55000000000000004">
      <c r="A5150" s="32" t="str">
        <f>IF(Weighting!$P$14&gt;0,B5150,"")</f>
        <v/>
      </c>
      <c r="B5150" t="e">
        <f>Weighting!$C$14</f>
        <v>#DIV/0!</v>
      </c>
      <c r="C5150" t="e">
        <f>Weighting!$F$14</f>
        <v>#NUM!</v>
      </c>
      <c r="D5150" t="e">
        <f>IF(C5150=1,'Data Transformation'!$G$3+0.5*'Data Transformation'!$W$25,IF(C5151=1,D5151-'Data Transformation'!$W$25,FALSE))</f>
        <v>#NUM!</v>
      </c>
      <c r="E5150">
        <f t="array" ref="E5150">IF(ISLOGICAL(D5150),"",FREQUENCY(IF('Data Transformation'!$B$425:$B$8425='Bin Analysis'!$B5139,'Data Transformation'!$G$425:$G$8425),D5150))</f>
        <v>2001</v>
      </c>
      <c r="F5150">
        <f t="shared" si="642"/>
        <v>0</v>
      </c>
      <c r="G5150">
        <f>Weighting!$H$14</f>
        <v>0</v>
      </c>
      <c r="H5150">
        <f t="array" ref="H5150">FREQUENCY(IF('Data Transformation'!$B$4:$B$8425=B5139,'Data Transformation'!$G$4:$G$8425),'Bin Analysis'!$B5150)</f>
        <v>2073</v>
      </c>
      <c r="I5150">
        <f t="shared" si="643"/>
        <v>0</v>
      </c>
      <c r="J5150">
        <f t="shared" si="644"/>
        <v>0</v>
      </c>
      <c r="K5150">
        <f>J5150*Weighting!$W$14</f>
        <v>0</v>
      </c>
      <c r="M5150" s="14"/>
    </row>
    <row r="5151" spans="1:25" x14ac:dyDescent="0.55000000000000004">
      <c r="A5151" s="32" t="str">
        <f>IF(Weighting!$P$15&gt;0,B5151,"")</f>
        <v/>
      </c>
      <c r="B5151" t="e">
        <f>Weighting!$C$15</f>
        <v>#DIV/0!</v>
      </c>
      <c r="C5151" t="e">
        <f>Weighting!$F$15</f>
        <v>#NUM!</v>
      </c>
      <c r="D5151" t="e">
        <f>IF(C5151=1,'Data Transformation'!$G$3+0.5*'Data Transformation'!$W$25,IF(C5152=1,D5152-'Data Transformation'!$W$25,FALSE))</f>
        <v>#NUM!</v>
      </c>
      <c r="E5151">
        <f t="array" ref="E5151">IF(ISLOGICAL(D5151),"",FREQUENCY(IF('Data Transformation'!$B$425:$B$8425='Bin Analysis'!$B5139,'Data Transformation'!$G$425:$G$8425),D5151))</f>
        <v>2001</v>
      </c>
      <c r="F5151">
        <f t="shared" si="642"/>
        <v>0</v>
      </c>
      <c r="G5151">
        <f>Weighting!$H$15</f>
        <v>0</v>
      </c>
      <c r="H5151">
        <f t="array" ref="H5151">FREQUENCY(IF('Data Transformation'!$B$4:$B$8425=B5139,'Data Transformation'!$G$4:$G$8425),'Bin Analysis'!$B5151)</f>
        <v>2073</v>
      </c>
      <c r="I5151">
        <f t="shared" si="643"/>
        <v>0</v>
      </c>
      <c r="J5151">
        <f t="shared" si="644"/>
        <v>0</v>
      </c>
      <c r="K5151">
        <f>J5151*Weighting!$W$15</f>
        <v>0</v>
      </c>
      <c r="M5151" s="14"/>
    </row>
    <row r="5152" spans="1:25" x14ac:dyDescent="0.55000000000000004">
      <c r="A5152" s="32" t="str">
        <f>IF(Weighting!$P$16&gt;0,B5152,"")</f>
        <v/>
      </c>
      <c r="B5152" t="e">
        <f>Weighting!$C$16</f>
        <v>#DIV/0!</v>
      </c>
      <c r="C5152" t="e">
        <f>Weighting!$F$16</f>
        <v>#NUM!</v>
      </c>
      <c r="D5152" t="e">
        <f>IF(C5152=1,'Data Transformation'!$G$3+0.5*'Data Transformation'!$W$25,IF(C5153=1,D5153-'Data Transformation'!$W$25,FALSE))</f>
        <v>#NUM!</v>
      </c>
      <c r="E5152">
        <f t="array" ref="E5152">IF(ISLOGICAL(D5152),"",FREQUENCY(IF('Data Transformation'!$B$425:$B$8425='Bin Analysis'!$B5139,'Data Transformation'!$G$425:$G$8425),D5152))</f>
        <v>2001</v>
      </c>
      <c r="F5152">
        <f t="shared" si="642"/>
        <v>0</v>
      </c>
      <c r="G5152">
        <f>Weighting!$H$16</f>
        <v>0</v>
      </c>
      <c r="H5152">
        <f t="array" ref="H5152">FREQUENCY(IF('Data Transformation'!$B$4:$B$8425=B5139,'Data Transformation'!$G$4:$G$8425),'Bin Analysis'!$B5152)</f>
        <v>2073</v>
      </c>
      <c r="I5152">
        <f t="shared" si="643"/>
        <v>0</v>
      </c>
      <c r="J5152">
        <f t="shared" si="644"/>
        <v>0</v>
      </c>
      <c r="K5152">
        <f>J5152*Weighting!$W$16</f>
        <v>0</v>
      </c>
      <c r="M5152" s="14"/>
    </row>
    <row r="5153" spans="1:25" x14ac:dyDescent="0.55000000000000004">
      <c r="A5153" s="32" t="str">
        <f>IF(Weighting!$P$17&gt;0,B5153,"")</f>
        <v/>
      </c>
      <c r="B5153" t="e">
        <f>Weighting!$C$17</f>
        <v>#DIV/0!</v>
      </c>
      <c r="C5153" t="e">
        <f>Weighting!$F$17</f>
        <v>#NUM!</v>
      </c>
      <c r="D5153" t="e">
        <f>IF(C5153=1,'Data Transformation'!$G$3+0.5*'Data Transformation'!$W$25,IF(C5154=1,D5154-'Data Transformation'!$W$25,FALSE))</f>
        <v>#NUM!</v>
      </c>
      <c r="E5153">
        <f t="array" ref="E5153">IF(ISLOGICAL(D5153),"",FREQUENCY(IF('Data Transformation'!$B$425:$B$8425='Bin Analysis'!$B5139,'Data Transformation'!$G$425:$G$8425),D5153))</f>
        <v>2001</v>
      </c>
      <c r="F5153">
        <f t="shared" si="642"/>
        <v>0</v>
      </c>
      <c r="G5153">
        <f>Weighting!$H$17</f>
        <v>0</v>
      </c>
      <c r="H5153">
        <f t="array" ref="H5153">FREQUENCY(IF('Data Transformation'!$B$4:$B$8425=B5139,'Data Transformation'!$G$4:$G$8425),'Bin Analysis'!$B5153)</f>
        <v>2073</v>
      </c>
      <c r="I5153">
        <f t="shared" si="643"/>
        <v>0</v>
      </c>
      <c r="J5153">
        <f t="shared" si="644"/>
        <v>0</v>
      </c>
      <c r="K5153">
        <f>J5153*Weighting!$W$17</f>
        <v>0</v>
      </c>
      <c r="M5153" s="14"/>
    </row>
    <row r="5154" spans="1:25" x14ac:dyDescent="0.55000000000000004">
      <c r="A5154" s="32" t="str">
        <f>IF(Weighting!$P$18&gt;0,B5154,"")</f>
        <v/>
      </c>
      <c r="B5154" t="e">
        <f>Weighting!$C$18</f>
        <v>#DIV/0!</v>
      </c>
      <c r="C5154" t="e">
        <f>Weighting!$F$18</f>
        <v>#NUM!</v>
      </c>
      <c r="D5154" t="e">
        <f>IF(C5154=1,'Data Transformation'!$G$3+0.5*'Data Transformation'!$W$25,IF(C5155=1,D5155-'Data Transformation'!$W$25,FALSE))</f>
        <v>#NUM!</v>
      </c>
      <c r="E5154">
        <f t="array" ref="E5154">IF(ISLOGICAL(D5154),"",FREQUENCY(IF('Data Transformation'!$B$425:$B$8425='Bin Analysis'!$B5139,'Data Transformation'!$G$425:$G$8425),D5154))</f>
        <v>2001</v>
      </c>
      <c r="F5154">
        <f t="shared" si="642"/>
        <v>0</v>
      </c>
      <c r="G5154">
        <f>Weighting!$H$18</f>
        <v>0</v>
      </c>
      <c r="H5154">
        <f t="array" ref="H5154">FREQUENCY(IF('Data Transformation'!$B$4:$B$8425=B5139,'Data Transformation'!$G$4:$G$8425),'Bin Analysis'!$B5154)</f>
        <v>2073</v>
      </c>
      <c r="I5154">
        <f t="shared" si="643"/>
        <v>0</v>
      </c>
      <c r="J5154">
        <f t="shared" si="644"/>
        <v>0</v>
      </c>
      <c r="K5154">
        <f>J5154*Weighting!$W$18</f>
        <v>0</v>
      </c>
      <c r="M5154" s="14"/>
    </row>
    <row r="5155" spans="1:25" x14ac:dyDescent="0.55000000000000004">
      <c r="A5155" s="32" t="str">
        <f>IF(Weighting!$P$19&gt;0,B5155,"")</f>
        <v/>
      </c>
      <c r="B5155" t="e">
        <f>Weighting!$C$19</f>
        <v>#DIV/0!</v>
      </c>
      <c r="C5155" t="e">
        <f>Weighting!$F$19</f>
        <v>#NUM!</v>
      </c>
      <c r="D5155" t="e">
        <f>IF(C5155=1,'Data Transformation'!$G$3+0.5*'Data Transformation'!$W$25,IF(C5156=1,D5156-'Data Transformation'!$W$25,FALSE))</f>
        <v>#NUM!</v>
      </c>
      <c r="E5155">
        <f t="array" ref="E5155">IF(ISLOGICAL(D5155),"",FREQUENCY(IF('Data Transformation'!$B$425:$B$8425='Bin Analysis'!$B5139,'Data Transformation'!$G$425:$G$8425),D5155))</f>
        <v>2001</v>
      </c>
      <c r="F5155">
        <f t="shared" si="642"/>
        <v>0</v>
      </c>
      <c r="G5155">
        <f>Weighting!$H$19</f>
        <v>0</v>
      </c>
      <c r="H5155">
        <f t="array" ref="H5155">FREQUENCY(IF('Data Transformation'!$B$4:$B$8425=B5139,'Data Transformation'!$G$4:$G$8425),'Bin Analysis'!$B5155)</f>
        <v>2073</v>
      </c>
      <c r="I5155">
        <f t="shared" si="643"/>
        <v>0</v>
      </c>
      <c r="J5155">
        <f t="shared" si="644"/>
        <v>0</v>
      </c>
      <c r="K5155">
        <f>J5155*Weighting!$W$19</f>
        <v>0</v>
      </c>
      <c r="M5155" s="14"/>
    </row>
    <row r="5156" spans="1:25" x14ac:dyDescent="0.55000000000000004">
      <c r="A5156" s="32" t="str">
        <f>IF(Weighting!$P$20&gt;0,B5156,"")</f>
        <v/>
      </c>
      <c r="B5156" t="e">
        <f>Weighting!$C$20</f>
        <v>#DIV/0!</v>
      </c>
      <c r="C5156" t="e">
        <f>Weighting!$F$20</f>
        <v>#NUM!</v>
      </c>
      <c r="D5156" t="e">
        <f>IF(C5156=1,'Data Transformation'!$G$3+0.5*'Data Transformation'!$W$25,IF(C5157=1,D5157-'Data Transformation'!$W$25,FALSE))</f>
        <v>#NUM!</v>
      </c>
      <c r="E5156">
        <f t="array" ref="E5156">IF(ISLOGICAL(D5156),"",FREQUENCY(IF('Data Transformation'!$B$425:$B$8425='Bin Analysis'!$B5139,'Data Transformation'!$G$425:$G$8425),D5156))</f>
        <v>2001</v>
      </c>
      <c r="F5156">
        <f t="shared" si="642"/>
        <v>0</v>
      </c>
      <c r="G5156">
        <f>Weighting!$H$20</f>
        <v>0</v>
      </c>
      <c r="H5156">
        <f t="array" ref="H5156">FREQUENCY(IF('Data Transformation'!$B$4:$B$8425=B5139,'Data Transformation'!$G$4:$G$8425),'Bin Analysis'!$B5156)</f>
        <v>2073</v>
      </c>
      <c r="I5156">
        <f t="shared" si="643"/>
        <v>0</v>
      </c>
      <c r="J5156">
        <f t="shared" si="644"/>
        <v>0</v>
      </c>
      <c r="K5156">
        <f>J5156*Weighting!$W$20</f>
        <v>0</v>
      </c>
      <c r="M5156" s="14"/>
    </row>
    <row r="5157" spans="1:25" x14ac:dyDescent="0.55000000000000004">
      <c r="A5157" s="32" t="str">
        <f>IF(Weighting!$P$21&gt;0,B5157,"")</f>
        <v/>
      </c>
      <c r="B5157" t="e">
        <f>Weighting!$C$21</f>
        <v>#DIV/0!</v>
      </c>
      <c r="C5157" t="e">
        <f>Weighting!$F$21</f>
        <v>#NUM!</v>
      </c>
      <c r="D5157" t="e">
        <f>IF(C5157=1,'Data Transformation'!$G$3+0.5*'Data Transformation'!$W$25,IF(C5158=1,D5158-'Data Transformation'!$W$25,FALSE))</f>
        <v>#NUM!</v>
      </c>
      <c r="E5157">
        <f t="array" ref="E5157">IF(ISLOGICAL(D5157),"",FREQUENCY(IF('Data Transformation'!$B$425:$B$8425='Bin Analysis'!$B5139,'Data Transformation'!$G$425:$G$8425),D5157))</f>
        <v>2001</v>
      </c>
      <c r="F5157">
        <f t="shared" si="642"/>
        <v>0</v>
      </c>
      <c r="G5157">
        <f>Weighting!$H$21</f>
        <v>0</v>
      </c>
      <c r="H5157">
        <f t="array" ref="H5157">FREQUENCY(IF('Data Transformation'!$B$4:$B$8425=B5139,'Data Transformation'!$G$4:$G$8425),'Bin Analysis'!$B5157)</f>
        <v>2073</v>
      </c>
      <c r="I5157">
        <f t="shared" si="643"/>
        <v>0</v>
      </c>
      <c r="J5157">
        <f t="shared" si="644"/>
        <v>0</v>
      </c>
      <c r="K5157">
        <f>J5157*Weighting!$W$21</f>
        <v>0</v>
      </c>
      <c r="M5157" s="14"/>
    </row>
    <row r="5158" spans="1:25" x14ac:dyDescent="0.55000000000000004">
      <c r="A5158" s="32" t="str">
        <f>IF(Weighting!$P$22&gt;0,B5158,"")</f>
        <v/>
      </c>
      <c r="B5158" t="e">
        <f>Weighting!$C$22</f>
        <v>#DIV/0!</v>
      </c>
      <c r="C5158" t="e">
        <f>Weighting!$F$22</f>
        <v>#NUM!</v>
      </c>
      <c r="D5158" t="e">
        <f>IF(C5158=1,'Data Transformation'!$G$3+0.5*'Data Transformation'!$W$25,IF(C5159=1,D5159-'Data Transformation'!$W$25,FALSE))</f>
        <v>#NUM!</v>
      </c>
      <c r="E5158">
        <f t="array" ref="E5158">IF(ISLOGICAL(D5158),"",FREQUENCY(IF('Data Transformation'!$B$425:$B$8425='Bin Analysis'!$B5139,'Data Transformation'!$G$425:$G$8425),D5158))</f>
        <v>2001</v>
      </c>
      <c r="F5158">
        <f t="shared" si="642"/>
        <v>0</v>
      </c>
      <c r="G5158">
        <f>Weighting!$H$22</f>
        <v>0</v>
      </c>
      <c r="H5158">
        <f t="array" ref="H5158">FREQUENCY(IF('Data Transformation'!$B$4:$B$8425=B5139,'Data Transformation'!$G$4:$G$8425),'Bin Analysis'!$B5158)</f>
        <v>2073</v>
      </c>
      <c r="I5158">
        <f t="shared" si="643"/>
        <v>0</v>
      </c>
      <c r="J5158">
        <f t="shared" si="644"/>
        <v>0</v>
      </c>
      <c r="K5158">
        <f>J5158*Weighting!$W$22</f>
        <v>0</v>
      </c>
      <c r="M5158" s="14"/>
    </row>
    <row r="5159" spans="1:25" x14ac:dyDescent="0.55000000000000004">
      <c r="A5159" s="32" t="str">
        <f>IF(Weighting!$P$23&gt;0,B5159,"")</f>
        <v/>
      </c>
      <c r="B5159" t="e">
        <f>Weighting!$C$23</f>
        <v>#DIV/0!</v>
      </c>
      <c r="C5159" t="e">
        <f>Weighting!$F$23</f>
        <v>#NUM!</v>
      </c>
      <c r="D5159" t="e">
        <f>IF(C5159=1,'Data Transformation'!$G$3+0.5*'Data Transformation'!$W$25,IF(C5160=1,D5160-'Data Transformation'!$W$25,FALSE))</f>
        <v>#NUM!</v>
      </c>
      <c r="E5159">
        <f t="array" ref="E5159">IF(ISLOGICAL(D5159),"",FREQUENCY(IF('Data Transformation'!$B$425:$B$8425='Bin Analysis'!$B5139,'Data Transformation'!$G$425:$G$8425),D5159))</f>
        <v>2001</v>
      </c>
      <c r="F5159">
        <f t="shared" si="642"/>
        <v>0</v>
      </c>
      <c r="G5159">
        <f>Weighting!$H$23</f>
        <v>0</v>
      </c>
      <c r="H5159">
        <f t="array" ref="H5159">FREQUENCY(IF('Data Transformation'!$B$4:$B$8425=B5139,'Data Transformation'!$G$4:$G$8425),'Bin Analysis'!$B5159)</f>
        <v>2073</v>
      </c>
      <c r="I5159">
        <f t="shared" si="643"/>
        <v>0</v>
      </c>
      <c r="J5159">
        <f t="shared" si="644"/>
        <v>0</v>
      </c>
      <c r="K5159">
        <f>J5159*Weighting!$W$23</f>
        <v>0</v>
      </c>
      <c r="M5159" s="14"/>
    </row>
    <row r="5160" spans="1:25" x14ac:dyDescent="0.55000000000000004">
      <c r="A5160" s="32" t="str">
        <f>IF(Weighting!$P$24&gt;0,B5160,"")</f>
        <v/>
      </c>
      <c r="B5160" t="e">
        <f>Weighting!$C$24</f>
        <v>#DIV/0!</v>
      </c>
      <c r="C5160" t="e">
        <f>Weighting!$F$24</f>
        <v>#NUM!</v>
      </c>
      <c r="D5160" t="e">
        <f>IF(C5160=1,'Data Transformation'!$G$3+0.5*'Data Transformation'!$W$25,IF(C5161=1,D5161-'Data Transformation'!$W$25,FALSE))</f>
        <v>#NUM!</v>
      </c>
      <c r="E5160">
        <f t="array" ref="E5160">IF(ISLOGICAL(D5160),"",FREQUENCY(IF('Data Transformation'!$B$425:$B$8425='Bin Analysis'!$B5139,'Data Transformation'!$G$425:$G$8425),D5160))</f>
        <v>2001</v>
      </c>
      <c r="F5160">
        <f t="shared" si="642"/>
        <v>0</v>
      </c>
      <c r="G5160">
        <f>Weighting!$H$24</f>
        <v>0</v>
      </c>
      <c r="H5160">
        <f t="array" ref="H5160">FREQUENCY(IF('Data Transformation'!$B$4:$B$8425=B5139,'Data Transformation'!$G$4:$G$8425),'Bin Analysis'!$B5160)</f>
        <v>2073</v>
      </c>
      <c r="I5160">
        <f t="shared" si="643"/>
        <v>0</v>
      </c>
      <c r="J5160">
        <f t="shared" si="644"/>
        <v>0</v>
      </c>
      <c r="K5160">
        <f>J5160*Weighting!$W$24</f>
        <v>0</v>
      </c>
      <c r="M5160" s="14"/>
    </row>
    <row r="5161" spans="1:25" x14ac:dyDescent="0.55000000000000004">
      <c r="A5161" s="32" t="str">
        <f>IF(Weighting!$P$25&gt;0,B5161,"")</f>
        <v/>
      </c>
      <c r="B5161" t="e">
        <f>Weighting!$C$25</f>
        <v>#DIV/0!</v>
      </c>
      <c r="C5161" t="e">
        <f>Weighting!$F$25</f>
        <v>#NUM!</v>
      </c>
      <c r="D5161" t="e">
        <f>IF(C5161=1,'Data Transformation'!$G$3+0.5*'Data Transformation'!$W$25,IF(C5162=1,D5162-'Data Transformation'!$W$25,FALSE))</f>
        <v>#NUM!</v>
      </c>
      <c r="E5161">
        <f t="array" ref="E5161">IF(ISLOGICAL(D5161),"",FREQUENCY(IF('Data Transformation'!$B$425:$B$8425='Bin Analysis'!$B5139,'Data Transformation'!$G$425:$G$8425),D5161))</f>
        <v>2001</v>
      </c>
      <c r="F5161">
        <f t="shared" si="642"/>
        <v>0</v>
      </c>
      <c r="G5161">
        <f>Weighting!$H$25</f>
        <v>0</v>
      </c>
      <c r="H5161">
        <f t="array" ref="H5161">FREQUENCY(IF('Data Transformation'!$B$4:$B$8425=B5139,'Data Transformation'!$G$4:$G$8425),'Bin Analysis'!$B5161)</f>
        <v>2073</v>
      </c>
      <c r="I5161">
        <f t="shared" si="643"/>
        <v>0</v>
      </c>
      <c r="J5161">
        <f t="shared" si="644"/>
        <v>0</v>
      </c>
      <c r="K5161">
        <f>J5161*Weighting!$W$25</f>
        <v>0</v>
      </c>
      <c r="M5161" s="14"/>
    </row>
    <row r="5162" spans="1:25" x14ac:dyDescent="0.55000000000000004">
      <c r="N5162" s="57"/>
      <c r="O5162"/>
      <c r="P5162"/>
      <c r="Q5162"/>
      <c r="R5162"/>
    </row>
    <row r="5163" spans="1:25" ht="23.35" x14ac:dyDescent="0.8">
      <c r="A5163" s="21" t="s">
        <v>0</v>
      </c>
      <c r="B5163" s="21" t="str">
        <f>IFERROR(VLOOKUP(C5163,'Data Transformation'!$L$6:$M$426,2,FALSE),"")</f>
        <v/>
      </c>
      <c r="C5163" s="21">
        <f>C5139+1</f>
        <v>215</v>
      </c>
      <c r="D5163" s="21"/>
      <c r="E5163" s="21"/>
      <c r="F5163" s="21"/>
      <c r="G5163" s="21"/>
      <c r="H5163" s="22"/>
      <c r="I5163" s="22"/>
      <c r="J5163" s="22"/>
      <c r="K5163" s="21"/>
      <c r="L5163" s="21" t="str">
        <f>B5163</f>
        <v/>
      </c>
      <c r="M5163" s="23" t="e">
        <f>INDEX('Data Transformation'!$O$4:$O$424,MATCH($B5163,'Data Transformation'!$M$4:$M$424,0),MATCH($M$2,'Data Transformation'!$O$3,0))</f>
        <v>#N/A</v>
      </c>
      <c r="N5163" s="27" t="e">
        <f>IF('Input and Summary Results'!$J$16="minimum",'Bin Analysis'!X5164/(M5163-1),'Bin Analysis'!Y5163/('Bin Analysis'!M5163-1))</f>
        <v>#N/A</v>
      </c>
      <c r="O5163" s="27" t="e">
        <f>IF(M5163=FALSE,NA(),(VLOOKUP(1,C5166:K5185,4,FALSE))/(M5163-1))</f>
        <v>#N/A</v>
      </c>
      <c r="P5163" s="27" t="e">
        <f>IF(M5163=FALSE,NA(),SUM(J5166:J5185)/Weighting!$S$5)</f>
        <v>#N/A</v>
      </c>
      <c r="Q5163" s="27" t="e">
        <f>IF(M5163=FALSE,NA(),SUM(K5166:K5185)/Weighting!$S$6)</f>
        <v>#N/A</v>
      </c>
      <c r="R5163" s="27" t="e">
        <f>IF(M5163=FALSE,NA(),(VLOOKUP(1,G5166:K5185,3,FALSE))/(M5163-1))</f>
        <v>#N/A</v>
      </c>
      <c r="S5163" s="22" t="e">
        <f>IF(M5163=FALSE,NA(),IF(SUM(J5166:J5185)=2,"yes","no"))</f>
        <v>#N/A</v>
      </c>
      <c r="X5163" s="2" cm="2">
        <f t="array" ref="X5163:X5164">FREQUENCY(IF('Data Transformation'!$B$425:$B$6424='Bin Analysis'!L5163,'Data Transformation'!$G$425:$G$6424),'Data Transformation'!$U$11)</f>
        <v>0</v>
      </c>
      <c r="Y5163" s="2" cm="2">
        <f t="array" ref="Y5163:Y5164">FREQUENCY(IF('Data Transformation'!$B$425:$B$6424='Bin Analysis'!L5163,'Data Transformation'!$G$425:$G$6424),'Data Transformation'!$U$12)</f>
        <v>0</v>
      </c>
    </row>
    <row r="5164" spans="1:25" x14ac:dyDescent="0.55000000000000004">
      <c r="A5164" s="14" t="s">
        <v>67</v>
      </c>
      <c r="B5164" t="s">
        <v>47</v>
      </c>
      <c r="C5164" t="s">
        <v>5</v>
      </c>
      <c r="D5164" t="s">
        <v>100</v>
      </c>
      <c r="E5164" t="s">
        <v>101</v>
      </c>
      <c r="F5164" t="s">
        <v>102</v>
      </c>
      <c r="G5164" t="s">
        <v>70</v>
      </c>
      <c r="H5164" t="s">
        <v>31</v>
      </c>
      <c r="I5164" t="s">
        <v>32</v>
      </c>
      <c r="J5164" t="s">
        <v>46</v>
      </c>
      <c r="K5164" s="14" t="s">
        <v>45</v>
      </c>
      <c r="M5164" s="14"/>
      <c r="X5164" s="2">
        <v>0</v>
      </c>
      <c r="Y5164" s="2">
        <v>0</v>
      </c>
    </row>
    <row r="5165" spans="1:25" x14ac:dyDescent="0.55000000000000004">
      <c r="A5165" s="32"/>
      <c r="D5165" t="e">
        <f>IF(C5165=1,'Data Transformation'!$G$3+0.5*'Data Transformation'!$W$25,IF(C5166=1,D5166-'Data Transformation'!$W$25,FALSE))</f>
        <v>#NUM!</v>
      </c>
      <c r="E5165">
        <f t="array" ref="E5165">IF(ISLOGICAL(D5165),"",FREQUENCY(IF('Data Transformation'!$B$425:$B$8425='Bin Analysis'!$B5163,'Data Transformation'!$G$425:$G$8425),D5165))</f>
        <v>2001</v>
      </c>
      <c r="F5165" t="e">
        <f>IF(ISLOGICAL(D5165),"",E5165-E5164)</f>
        <v>#VALUE!</v>
      </c>
      <c r="M5165" s="14"/>
    </row>
    <row r="5166" spans="1:25" x14ac:dyDescent="0.55000000000000004">
      <c r="A5166" s="32" t="e">
        <f>IF(Weighting!$P$6&gt;0,B5166,"")</f>
        <v>#NUM!</v>
      </c>
      <c r="B5166" t="e">
        <f>Weighting!$C$6</f>
        <v>#DIV/0!</v>
      </c>
      <c r="C5166" t="e">
        <f>Weighting!$F$6</f>
        <v>#NUM!</v>
      </c>
      <c r="D5166" t="e">
        <f>IF(C5166=1,'Data Transformation'!$G$3+0.5*'Data Transformation'!$W$25,IF(C5167=1,D5167-'Data Transformation'!$W$25,FALSE))</f>
        <v>#NUM!</v>
      </c>
      <c r="E5166">
        <f t="array" ref="E5166">IF(ISLOGICAL(D5166),"",FREQUENCY(IF('Data Transformation'!$B$425:$B$8425='Bin Analysis'!$B5163,'Data Transformation'!$G$425:$G$8425),D5166))</f>
        <v>2001</v>
      </c>
      <c r="F5166">
        <f>IF(ISLOGICAL(D5166),"",E5166-E5165)</f>
        <v>0</v>
      </c>
      <c r="G5166">
        <f>Weighting!$H$6</f>
        <v>1</v>
      </c>
      <c r="H5166">
        <f t="array" ref="H5166">FREQUENCY(IF('Data Transformation'!$B$4:$B$8425=B5163,'Data Transformation'!$G$4:$G$8425),'Bin Analysis'!$B5166)</f>
        <v>2073</v>
      </c>
      <c r="I5166">
        <f>H5166-H5165</f>
        <v>2073</v>
      </c>
      <c r="J5166">
        <f>IF(I5166=0,0,1)</f>
        <v>1</v>
      </c>
      <c r="K5166" t="e">
        <f>J5166*Weighting!$W$6</f>
        <v>#NUM!</v>
      </c>
      <c r="M5166" s="14"/>
    </row>
    <row r="5167" spans="1:25" x14ac:dyDescent="0.55000000000000004">
      <c r="A5167" s="32" t="str">
        <f>IF(Weighting!$P$7&gt;0,B5167,"")</f>
        <v/>
      </c>
      <c r="B5167" t="e">
        <f>Weighting!$C$7</f>
        <v>#DIV/0!</v>
      </c>
      <c r="C5167" t="e">
        <f>Weighting!$F$7</f>
        <v>#NUM!</v>
      </c>
      <c r="D5167" t="e">
        <f>IF(C5167=1,'Data Transformation'!$G$3+0.5*'Data Transformation'!$W$25,IF(C5168=1,D5168-'Data Transformation'!$W$25,FALSE))</f>
        <v>#NUM!</v>
      </c>
      <c r="E5167">
        <f t="array" ref="E5167">IF(ISLOGICAL(D5167),"",FREQUENCY(IF('Data Transformation'!$B$425:$B$8425='Bin Analysis'!$B5163,'Data Transformation'!$G$425:$G$8425),D5167))</f>
        <v>2001</v>
      </c>
      <c r="F5167">
        <f t="shared" ref="F5167:F5185" si="645">IF(ISLOGICAL(D5167),"",E5167-E5166)</f>
        <v>0</v>
      </c>
      <c r="G5167">
        <f>Weighting!$H$7</f>
        <v>0</v>
      </c>
      <c r="H5167">
        <f t="array" ref="H5167">FREQUENCY(IF('Data Transformation'!$B$4:$B$8425=B5163,'Data Transformation'!$G$4:$G$8425),'Bin Analysis'!$B5167)</f>
        <v>2073</v>
      </c>
      <c r="I5167">
        <f t="shared" ref="I5167:I5185" si="646">H5167-H5166</f>
        <v>0</v>
      </c>
      <c r="J5167">
        <f>IF(I5167=0,0,1)</f>
        <v>0</v>
      </c>
      <c r="K5167">
        <f>J5167*Weighting!$W$7</f>
        <v>0</v>
      </c>
      <c r="M5167" s="14"/>
    </row>
    <row r="5168" spans="1:25" x14ac:dyDescent="0.55000000000000004">
      <c r="A5168" s="32" t="str">
        <f>IF(Weighting!$P$8&gt;0,B5168,"")</f>
        <v/>
      </c>
      <c r="B5168" t="e">
        <f>Weighting!$C$8</f>
        <v>#DIV/0!</v>
      </c>
      <c r="C5168" t="e">
        <f>Weighting!$F$8</f>
        <v>#NUM!</v>
      </c>
      <c r="D5168" t="e">
        <f>IF(C5168=1,'Data Transformation'!$G$3+0.5*'Data Transformation'!$W$25,IF(C5169=1,D5169-'Data Transformation'!$W$25,FALSE))</f>
        <v>#NUM!</v>
      </c>
      <c r="E5168">
        <f t="array" ref="E5168">IF(ISLOGICAL(D5168),"",FREQUENCY(IF('Data Transformation'!$B$425:$B$8425='Bin Analysis'!$B5163,'Data Transformation'!$G$425:$G$8425),D5168))</f>
        <v>2001</v>
      </c>
      <c r="F5168">
        <f t="shared" si="645"/>
        <v>0</v>
      </c>
      <c r="G5168">
        <f>Weighting!$H$8</f>
        <v>0</v>
      </c>
      <c r="H5168">
        <f t="array" ref="H5168">FREQUENCY(IF('Data Transformation'!$B$4:$B$8425=B5163,'Data Transformation'!$G$4:$G$8425),'Bin Analysis'!$B5168)</f>
        <v>2073</v>
      </c>
      <c r="I5168">
        <f t="shared" si="646"/>
        <v>0</v>
      </c>
      <c r="J5168">
        <f t="shared" ref="J5168:J5185" si="647">IF(I5168=0,0,1)</f>
        <v>0</v>
      </c>
      <c r="K5168">
        <f>J5168*Weighting!$W$8</f>
        <v>0</v>
      </c>
      <c r="M5168" s="14"/>
    </row>
    <row r="5169" spans="1:13" x14ac:dyDescent="0.55000000000000004">
      <c r="A5169" s="32" t="str">
        <f>IF(Weighting!$P$9&gt;0,B5169,"")</f>
        <v/>
      </c>
      <c r="B5169" s="50" t="e">
        <f>Weighting!$C$9</f>
        <v>#DIV/0!</v>
      </c>
      <c r="C5169" t="e">
        <f>Weighting!$F$9</f>
        <v>#NUM!</v>
      </c>
      <c r="D5169" t="e">
        <f>IF(C5169=1,'Data Transformation'!$G$3+0.5*'Data Transformation'!$W$25,IF(C5170=1,D5170-'Data Transformation'!$W$25,FALSE))</f>
        <v>#NUM!</v>
      </c>
      <c r="E5169">
        <f t="array" ref="E5169">IF(ISLOGICAL(D5169),"",FREQUENCY(IF('Data Transformation'!$B$425:$B$8425='Bin Analysis'!$B5163,'Data Transformation'!$G$425:$G$8425),D5169))</f>
        <v>2001</v>
      </c>
      <c r="F5169">
        <f t="shared" si="645"/>
        <v>0</v>
      </c>
      <c r="G5169">
        <f>Weighting!$H$9</f>
        <v>0</v>
      </c>
      <c r="H5169">
        <f t="array" ref="H5169">FREQUENCY(IF('Data Transformation'!$B$4:$B$8425=B5163,'Data Transformation'!$G$4:$G$8425),'Bin Analysis'!$B5169)</f>
        <v>2073</v>
      </c>
      <c r="I5169">
        <f t="shared" si="646"/>
        <v>0</v>
      </c>
      <c r="J5169">
        <f t="shared" si="647"/>
        <v>0</v>
      </c>
      <c r="K5169">
        <f>J5169*Weighting!$W$9</f>
        <v>0</v>
      </c>
      <c r="M5169" s="14"/>
    </row>
    <row r="5170" spans="1:13" x14ac:dyDescent="0.55000000000000004">
      <c r="A5170" s="32" t="str">
        <f>IF(Weighting!$P$10&gt;0,B5170,"")</f>
        <v/>
      </c>
      <c r="B5170" t="e">
        <f>Weighting!$C$10</f>
        <v>#DIV/0!</v>
      </c>
      <c r="C5170" t="e">
        <f>Weighting!$F$10</f>
        <v>#NUM!</v>
      </c>
      <c r="D5170" t="e">
        <f>IF(C5170=1,'Data Transformation'!$G$3+0.5*'Data Transformation'!$W$25,IF(C5171=1,D5171-'Data Transformation'!$W$25,FALSE))</f>
        <v>#NUM!</v>
      </c>
      <c r="E5170">
        <f t="array" ref="E5170">IF(ISLOGICAL(D5170),"",FREQUENCY(IF('Data Transformation'!$B$425:$B$8425='Bin Analysis'!$B5163,'Data Transformation'!$G$425:$G$8425),D5170))</f>
        <v>2001</v>
      </c>
      <c r="F5170">
        <f t="shared" si="645"/>
        <v>0</v>
      </c>
      <c r="G5170">
        <f>Weighting!$H$10</f>
        <v>0</v>
      </c>
      <c r="H5170">
        <f t="array" ref="H5170">FREQUENCY(IF('Data Transformation'!$B$4:$B$8425=B5163,'Data Transformation'!$G$4:$G$8425),'Bin Analysis'!$B5170)</f>
        <v>2073</v>
      </c>
      <c r="I5170">
        <f t="shared" si="646"/>
        <v>0</v>
      </c>
      <c r="J5170">
        <f t="shared" si="647"/>
        <v>0</v>
      </c>
      <c r="K5170">
        <f>J5170*Weighting!$W$10</f>
        <v>0</v>
      </c>
      <c r="M5170" s="14"/>
    </row>
    <row r="5171" spans="1:13" x14ac:dyDescent="0.55000000000000004">
      <c r="A5171" s="32" t="str">
        <f>IF(Weighting!$P$11&gt;0,B5171,"")</f>
        <v/>
      </c>
      <c r="B5171" t="e">
        <f>Weighting!$C$11</f>
        <v>#DIV/0!</v>
      </c>
      <c r="C5171" t="e">
        <f>Weighting!$F$11</f>
        <v>#NUM!</v>
      </c>
      <c r="D5171" t="e">
        <f>IF(C5171=1,'Data Transformation'!$G$3+0.5*'Data Transformation'!$W$25,IF(C5172=1,D5172-'Data Transformation'!$W$25,FALSE))</f>
        <v>#NUM!</v>
      </c>
      <c r="E5171">
        <f t="array" ref="E5171">IF(ISLOGICAL(D5171),"",FREQUENCY(IF('Data Transformation'!$B$425:$B$8425='Bin Analysis'!$B5163,'Data Transformation'!$G$425:$G$8425),D5171))</f>
        <v>2001</v>
      </c>
      <c r="F5171">
        <f t="shared" si="645"/>
        <v>0</v>
      </c>
      <c r="G5171">
        <f>Weighting!$H$11</f>
        <v>0</v>
      </c>
      <c r="H5171">
        <f t="array" ref="H5171">FREQUENCY(IF('Data Transformation'!$B$4:$B$8425=B5163,'Data Transformation'!$G$4:$G$8425),'Bin Analysis'!$B5171)</f>
        <v>2073</v>
      </c>
      <c r="I5171">
        <f t="shared" si="646"/>
        <v>0</v>
      </c>
      <c r="J5171">
        <f t="shared" si="647"/>
        <v>0</v>
      </c>
      <c r="K5171">
        <f>J5171*Weighting!$W$11</f>
        <v>0</v>
      </c>
      <c r="M5171" s="14"/>
    </row>
    <row r="5172" spans="1:13" x14ac:dyDescent="0.55000000000000004">
      <c r="A5172" s="32" t="str">
        <f>IF(Weighting!$P$12&gt;0,B5172,"")</f>
        <v/>
      </c>
      <c r="B5172" t="e">
        <f>Weighting!$C$12</f>
        <v>#DIV/0!</v>
      </c>
      <c r="C5172" t="e">
        <f>Weighting!$F$12</f>
        <v>#NUM!</v>
      </c>
      <c r="D5172" t="e">
        <f>IF(C5172=1,'Data Transformation'!$G$3+0.5*'Data Transformation'!$W$25,IF(C5173=1,D5173-'Data Transformation'!$W$25,FALSE))</f>
        <v>#NUM!</v>
      </c>
      <c r="E5172">
        <f t="array" ref="E5172">IF(ISLOGICAL(D5172),"",FREQUENCY(IF('Data Transformation'!$B$425:$B$8425='Bin Analysis'!$B5163,'Data Transformation'!$G$425:$G$8425),D5172))</f>
        <v>2001</v>
      </c>
      <c r="F5172">
        <f t="shared" si="645"/>
        <v>0</v>
      </c>
      <c r="G5172">
        <f>Weighting!$H$12</f>
        <v>0</v>
      </c>
      <c r="H5172">
        <f t="array" ref="H5172">FREQUENCY(IF('Data Transformation'!$B$4:$B$8425=B5163,'Data Transformation'!$G$4:$G$8425),'Bin Analysis'!$B5172)</f>
        <v>2073</v>
      </c>
      <c r="I5172">
        <f t="shared" si="646"/>
        <v>0</v>
      </c>
      <c r="J5172">
        <f t="shared" si="647"/>
        <v>0</v>
      </c>
      <c r="K5172">
        <f>J5172*Weighting!$W$12</f>
        <v>0</v>
      </c>
      <c r="M5172" s="14"/>
    </row>
    <row r="5173" spans="1:13" x14ac:dyDescent="0.55000000000000004">
      <c r="A5173" s="32" t="str">
        <f>IF(Weighting!$P$13&gt;0,B5173,"")</f>
        <v/>
      </c>
      <c r="B5173" t="e">
        <f>Weighting!$C$13</f>
        <v>#DIV/0!</v>
      </c>
      <c r="C5173" t="e">
        <f>Weighting!$F$13</f>
        <v>#NUM!</v>
      </c>
      <c r="D5173" t="e">
        <f>IF(C5173=1,'Data Transformation'!$G$3+0.5*'Data Transformation'!$W$25,IF(C5174=1,D5174-'Data Transformation'!$W$25,FALSE))</f>
        <v>#NUM!</v>
      </c>
      <c r="E5173">
        <f t="array" ref="E5173">IF(ISLOGICAL(D5173),"",FREQUENCY(IF('Data Transformation'!$B$425:$B$8425='Bin Analysis'!$B5163,'Data Transformation'!$G$425:$G$8425),D5173))</f>
        <v>2001</v>
      </c>
      <c r="F5173">
        <f t="shared" si="645"/>
        <v>0</v>
      </c>
      <c r="G5173">
        <f>Weighting!$H$13</f>
        <v>0</v>
      </c>
      <c r="H5173">
        <f t="array" ref="H5173">FREQUENCY(IF('Data Transformation'!$B$4:$B$8425=B5163,'Data Transformation'!$G$4:$G$8425),'Bin Analysis'!$B5173)</f>
        <v>2073</v>
      </c>
      <c r="I5173">
        <f t="shared" si="646"/>
        <v>0</v>
      </c>
      <c r="J5173">
        <f t="shared" si="647"/>
        <v>0</v>
      </c>
      <c r="K5173">
        <f>J5173*Weighting!$W$13</f>
        <v>0</v>
      </c>
      <c r="M5173" s="14"/>
    </row>
    <row r="5174" spans="1:13" x14ac:dyDescent="0.55000000000000004">
      <c r="A5174" s="32" t="str">
        <f>IF(Weighting!$P$14&gt;0,B5174,"")</f>
        <v/>
      </c>
      <c r="B5174" t="e">
        <f>Weighting!$C$14</f>
        <v>#DIV/0!</v>
      </c>
      <c r="C5174" t="e">
        <f>Weighting!$F$14</f>
        <v>#NUM!</v>
      </c>
      <c r="D5174" t="e">
        <f>IF(C5174=1,'Data Transformation'!$G$3+0.5*'Data Transformation'!$W$25,IF(C5175=1,D5175-'Data Transformation'!$W$25,FALSE))</f>
        <v>#NUM!</v>
      </c>
      <c r="E5174">
        <f t="array" ref="E5174">IF(ISLOGICAL(D5174),"",FREQUENCY(IF('Data Transformation'!$B$425:$B$8425='Bin Analysis'!$B5163,'Data Transformation'!$G$425:$G$8425),D5174))</f>
        <v>2001</v>
      </c>
      <c r="F5174">
        <f t="shared" si="645"/>
        <v>0</v>
      </c>
      <c r="G5174">
        <f>Weighting!$H$14</f>
        <v>0</v>
      </c>
      <c r="H5174">
        <f t="array" ref="H5174">FREQUENCY(IF('Data Transformation'!$B$4:$B$8425=B5163,'Data Transformation'!$G$4:$G$8425),'Bin Analysis'!$B5174)</f>
        <v>2073</v>
      </c>
      <c r="I5174">
        <f t="shared" si="646"/>
        <v>0</v>
      </c>
      <c r="J5174">
        <f t="shared" si="647"/>
        <v>0</v>
      </c>
      <c r="K5174">
        <f>J5174*Weighting!$W$14</f>
        <v>0</v>
      </c>
      <c r="M5174" s="14"/>
    </row>
    <row r="5175" spans="1:13" x14ac:dyDescent="0.55000000000000004">
      <c r="A5175" s="32" t="str">
        <f>IF(Weighting!$P$15&gt;0,B5175,"")</f>
        <v/>
      </c>
      <c r="B5175" t="e">
        <f>Weighting!$C$15</f>
        <v>#DIV/0!</v>
      </c>
      <c r="C5175" t="e">
        <f>Weighting!$F$15</f>
        <v>#NUM!</v>
      </c>
      <c r="D5175" t="e">
        <f>IF(C5175=1,'Data Transformation'!$G$3+0.5*'Data Transformation'!$W$25,IF(C5176=1,D5176-'Data Transformation'!$W$25,FALSE))</f>
        <v>#NUM!</v>
      </c>
      <c r="E5175">
        <f t="array" ref="E5175">IF(ISLOGICAL(D5175),"",FREQUENCY(IF('Data Transformation'!$B$425:$B$8425='Bin Analysis'!$B5163,'Data Transformation'!$G$425:$G$8425),D5175))</f>
        <v>2001</v>
      </c>
      <c r="F5175">
        <f t="shared" si="645"/>
        <v>0</v>
      </c>
      <c r="G5175">
        <f>Weighting!$H$15</f>
        <v>0</v>
      </c>
      <c r="H5175">
        <f t="array" ref="H5175">FREQUENCY(IF('Data Transformation'!$B$4:$B$8425=B5163,'Data Transformation'!$G$4:$G$8425),'Bin Analysis'!$B5175)</f>
        <v>2073</v>
      </c>
      <c r="I5175">
        <f t="shared" si="646"/>
        <v>0</v>
      </c>
      <c r="J5175">
        <f t="shared" si="647"/>
        <v>0</v>
      </c>
      <c r="K5175">
        <f>J5175*Weighting!$W$15</f>
        <v>0</v>
      </c>
      <c r="M5175" s="14"/>
    </row>
    <row r="5176" spans="1:13" x14ac:dyDescent="0.55000000000000004">
      <c r="A5176" s="32" t="str">
        <f>IF(Weighting!$P$16&gt;0,B5176,"")</f>
        <v/>
      </c>
      <c r="B5176" t="e">
        <f>Weighting!$C$16</f>
        <v>#DIV/0!</v>
      </c>
      <c r="C5176" t="e">
        <f>Weighting!$F$16</f>
        <v>#NUM!</v>
      </c>
      <c r="D5176" t="e">
        <f>IF(C5176=1,'Data Transformation'!$G$3+0.5*'Data Transformation'!$W$25,IF(C5177=1,D5177-'Data Transformation'!$W$25,FALSE))</f>
        <v>#NUM!</v>
      </c>
      <c r="E5176">
        <f t="array" ref="E5176">IF(ISLOGICAL(D5176),"",FREQUENCY(IF('Data Transformation'!$B$425:$B$8425='Bin Analysis'!$B5163,'Data Transformation'!$G$425:$G$8425),D5176))</f>
        <v>2001</v>
      </c>
      <c r="F5176">
        <f t="shared" si="645"/>
        <v>0</v>
      </c>
      <c r="G5176">
        <f>Weighting!$H$16</f>
        <v>0</v>
      </c>
      <c r="H5176">
        <f t="array" ref="H5176">FREQUENCY(IF('Data Transformation'!$B$4:$B$8425=B5163,'Data Transformation'!$G$4:$G$8425),'Bin Analysis'!$B5176)</f>
        <v>2073</v>
      </c>
      <c r="I5176">
        <f t="shared" si="646"/>
        <v>0</v>
      </c>
      <c r="J5176">
        <f t="shared" si="647"/>
        <v>0</v>
      </c>
      <c r="K5176">
        <f>J5176*Weighting!$W$16</f>
        <v>0</v>
      </c>
      <c r="M5176" s="14"/>
    </row>
    <row r="5177" spans="1:13" x14ac:dyDescent="0.55000000000000004">
      <c r="A5177" s="32" t="str">
        <f>IF(Weighting!$P$17&gt;0,B5177,"")</f>
        <v/>
      </c>
      <c r="B5177" t="e">
        <f>Weighting!$C$17</f>
        <v>#DIV/0!</v>
      </c>
      <c r="C5177" t="e">
        <f>Weighting!$F$17</f>
        <v>#NUM!</v>
      </c>
      <c r="D5177" t="e">
        <f>IF(C5177=1,'Data Transformation'!$G$3+0.5*'Data Transformation'!$W$25,IF(C5178=1,D5178-'Data Transformation'!$W$25,FALSE))</f>
        <v>#NUM!</v>
      </c>
      <c r="E5177">
        <f t="array" ref="E5177">IF(ISLOGICAL(D5177),"",FREQUENCY(IF('Data Transformation'!$B$425:$B$8425='Bin Analysis'!$B5163,'Data Transformation'!$G$425:$G$8425),D5177))</f>
        <v>2001</v>
      </c>
      <c r="F5177">
        <f t="shared" si="645"/>
        <v>0</v>
      </c>
      <c r="G5177">
        <f>Weighting!$H$17</f>
        <v>0</v>
      </c>
      <c r="H5177">
        <f t="array" ref="H5177">FREQUENCY(IF('Data Transformation'!$B$4:$B$8425=B5163,'Data Transformation'!$G$4:$G$8425),'Bin Analysis'!$B5177)</f>
        <v>2073</v>
      </c>
      <c r="I5177">
        <f t="shared" si="646"/>
        <v>0</v>
      </c>
      <c r="J5177">
        <f t="shared" si="647"/>
        <v>0</v>
      </c>
      <c r="K5177">
        <f>J5177*Weighting!$W$17</f>
        <v>0</v>
      </c>
      <c r="M5177" s="14"/>
    </row>
    <row r="5178" spans="1:13" x14ac:dyDescent="0.55000000000000004">
      <c r="A5178" s="32" t="str">
        <f>IF(Weighting!$P$18&gt;0,B5178,"")</f>
        <v/>
      </c>
      <c r="B5178" t="e">
        <f>Weighting!$C$18</f>
        <v>#DIV/0!</v>
      </c>
      <c r="C5178" t="e">
        <f>Weighting!$F$18</f>
        <v>#NUM!</v>
      </c>
      <c r="D5178" t="e">
        <f>IF(C5178=1,'Data Transformation'!$G$3+0.5*'Data Transformation'!$W$25,IF(C5179=1,D5179-'Data Transformation'!$W$25,FALSE))</f>
        <v>#NUM!</v>
      </c>
      <c r="E5178">
        <f t="array" ref="E5178">IF(ISLOGICAL(D5178),"",FREQUENCY(IF('Data Transformation'!$B$425:$B$8425='Bin Analysis'!$B5163,'Data Transformation'!$G$425:$G$8425),D5178))</f>
        <v>2001</v>
      </c>
      <c r="F5178">
        <f t="shared" si="645"/>
        <v>0</v>
      </c>
      <c r="G5178">
        <f>Weighting!$H$18</f>
        <v>0</v>
      </c>
      <c r="H5178">
        <f t="array" ref="H5178">FREQUENCY(IF('Data Transformation'!$B$4:$B$8425=B5163,'Data Transformation'!$G$4:$G$8425),'Bin Analysis'!$B5178)</f>
        <v>2073</v>
      </c>
      <c r="I5178">
        <f t="shared" si="646"/>
        <v>0</v>
      </c>
      <c r="J5178">
        <f t="shared" si="647"/>
        <v>0</v>
      </c>
      <c r="K5178">
        <f>J5178*Weighting!$W$18</f>
        <v>0</v>
      </c>
      <c r="M5178" s="14"/>
    </row>
    <row r="5179" spans="1:13" x14ac:dyDescent="0.55000000000000004">
      <c r="A5179" s="32" t="str">
        <f>IF(Weighting!$P$19&gt;0,B5179,"")</f>
        <v/>
      </c>
      <c r="B5179" t="e">
        <f>Weighting!$C$19</f>
        <v>#DIV/0!</v>
      </c>
      <c r="C5179" t="e">
        <f>Weighting!$F$19</f>
        <v>#NUM!</v>
      </c>
      <c r="D5179" t="e">
        <f>IF(C5179=1,'Data Transformation'!$G$3+0.5*'Data Transformation'!$W$25,IF(C5180=1,D5180-'Data Transformation'!$W$25,FALSE))</f>
        <v>#NUM!</v>
      </c>
      <c r="E5179">
        <f t="array" ref="E5179">IF(ISLOGICAL(D5179),"",FREQUENCY(IF('Data Transformation'!$B$425:$B$8425='Bin Analysis'!$B5163,'Data Transformation'!$G$425:$G$8425),D5179))</f>
        <v>2001</v>
      </c>
      <c r="F5179">
        <f t="shared" si="645"/>
        <v>0</v>
      </c>
      <c r="G5179">
        <f>Weighting!$H$19</f>
        <v>0</v>
      </c>
      <c r="H5179">
        <f t="array" ref="H5179">FREQUENCY(IF('Data Transformation'!$B$4:$B$8425=B5163,'Data Transformation'!$G$4:$G$8425),'Bin Analysis'!$B5179)</f>
        <v>2073</v>
      </c>
      <c r="I5179">
        <f t="shared" si="646"/>
        <v>0</v>
      </c>
      <c r="J5179">
        <f t="shared" si="647"/>
        <v>0</v>
      </c>
      <c r="K5179">
        <f>J5179*Weighting!$W$19</f>
        <v>0</v>
      </c>
      <c r="M5179" s="14"/>
    </row>
    <row r="5180" spans="1:13" x14ac:dyDescent="0.55000000000000004">
      <c r="A5180" s="32" t="str">
        <f>IF(Weighting!$P$20&gt;0,B5180,"")</f>
        <v/>
      </c>
      <c r="B5180" t="e">
        <f>Weighting!$C$20</f>
        <v>#DIV/0!</v>
      </c>
      <c r="C5180" t="e">
        <f>Weighting!$F$20</f>
        <v>#NUM!</v>
      </c>
      <c r="D5180" t="e">
        <f>IF(C5180=1,'Data Transformation'!$G$3+0.5*'Data Transformation'!$W$25,IF(C5181=1,D5181-'Data Transformation'!$W$25,FALSE))</f>
        <v>#NUM!</v>
      </c>
      <c r="E5180">
        <f t="array" ref="E5180">IF(ISLOGICAL(D5180),"",FREQUENCY(IF('Data Transformation'!$B$425:$B$8425='Bin Analysis'!$B5163,'Data Transformation'!$G$425:$G$8425),D5180))</f>
        <v>2001</v>
      </c>
      <c r="F5180">
        <f t="shared" si="645"/>
        <v>0</v>
      </c>
      <c r="G5180">
        <f>Weighting!$H$20</f>
        <v>0</v>
      </c>
      <c r="H5180">
        <f t="array" ref="H5180">FREQUENCY(IF('Data Transformation'!$B$4:$B$8425=B5163,'Data Transformation'!$G$4:$G$8425),'Bin Analysis'!$B5180)</f>
        <v>2073</v>
      </c>
      <c r="I5180">
        <f t="shared" si="646"/>
        <v>0</v>
      </c>
      <c r="J5180">
        <f t="shared" si="647"/>
        <v>0</v>
      </c>
      <c r="K5180">
        <f>J5180*Weighting!$W$20</f>
        <v>0</v>
      </c>
      <c r="M5180" s="14"/>
    </row>
    <row r="5181" spans="1:13" x14ac:dyDescent="0.55000000000000004">
      <c r="A5181" s="32" t="str">
        <f>IF(Weighting!$P$21&gt;0,B5181,"")</f>
        <v/>
      </c>
      <c r="B5181" t="e">
        <f>Weighting!$C$21</f>
        <v>#DIV/0!</v>
      </c>
      <c r="C5181" t="e">
        <f>Weighting!$F$21</f>
        <v>#NUM!</v>
      </c>
      <c r="D5181" t="e">
        <f>IF(C5181=1,'Data Transformation'!$G$3+0.5*'Data Transformation'!$W$25,IF(C5182=1,D5182-'Data Transformation'!$W$25,FALSE))</f>
        <v>#NUM!</v>
      </c>
      <c r="E5181">
        <f t="array" ref="E5181">IF(ISLOGICAL(D5181),"",FREQUENCY(IF('Data Transformation'!$B$425:$B$8425='Bin Analysis'!$B5163,'Data Transformation'!$G$425:$G$8425),D5181))</f>
        <v>2001</v>
      </c>
      <c r="F5181">
        <f t="shared" si="645"/>
        <v>0</v>
      </c>
      <c r="G5181">
        <f>Weighting!$H$21</f>
        <v>0</v>
      </c>
      <c r="H5181">
        <f t="array" ref="H5181">FREQUENCY(IF('Data Transformation'!$B$4:$B$8425=B5163,'Data Transformation'!$G$4:$G$8425),'Bin Analysis'!$B5181)</f>
        <v>2073</v>
      </c>
      <c r="I5181">
        <f t="shared" si="646"/>
        <v>0</v>
      </c>
      <c r="J5181">
        <f t="shared" si="647"/>
        <v>0</v>
      </c>
      <c r="K5181">
        <f>J5181*Weighting!$W$21</f>
        <v>0</v>
      </c>
      <c r="M5181" s="14"/>
    </row>
    <row r="5182" spans="1:13" x14ac:dyDescent="0.55000000000000004">
      <c r="A5182" s="32" t="str">
        <f>IF(Weighting!$P$22&gt;0,B5182,"")</f>
        <v/>
      </c>
      <c r="B5182" t="e">
        <f>Weighting!$C$22</f>
        <v>#DIV/0!</v>
      </c>
      <c r="C5182" t="e">
        <f>Weighting!$F$22</f>
        <v>#NUM!</v>
      </c>
      <c r="D5182" t="e">
        <f>IF(C5182=1,'Data Transformation'!$G$3+0.5*'Data Transformation'!$W$25,IF(C5183=1,D5183-'Data Transformation'!$W$25,FALSE))</f>
        <v>#NUM!</v>
      </c>
      <c r="E5182">
        <f t="array" ref="E5182">IF(ISLOGICAL(D5182),"",FREQUENCY(IF('Data Transformation'!$B$425:$B$8425='Bin Analysis'!$B5163,'Data Transformation'!$G$425:$G$8425),D5182))</f>
        <v>2001</v>
      </c>
      <c r="F5182">
        <f t="shared" si="645"/>
        <v>0</v>
      </c>
      <c r="G5182">
        <f>Weighting!$H$22</f>
        <v>0</v>
      </c>
      <c r="H5182">
        <f t="array" ref="H5182">FREQUENCY(IF('Data Transformation'!$B$4:$B$8425=B5163,'Data Transformation'!$G$4:$G$8425),'Bin Analysis'!$B5182)</f>
        <v>2073</v>
      </c>
      <c r="I5182">
        <f t="shared" si="646"/>
        <v>0</v>
      </c>
      <c r="J5182">
        <f t="shared" si="647"/>
        <v>0</v>
      </c>
      <c r="K5182">
        <f>J5182*Weighting!$W$22</f>
        <v>0</v>
      </c>
      <c r="M5182" s="14"/>
    </row>
    <row r="5183" spans="1:13" x14ac:dyDescent="0.55000000000000004">
      <c r="A5183" s="32" t="str">
        <f>IF(Weighting!$P$23&gt;0,B5183,"")</f>
        <v/>
      </c>
      <c r="B5183" t="e">
        <f>Weighting!$C$23</f>
        <v>#DIV/0!</v>
      </c>
      <c r="C5183" t="e">
        <f>Weighting!$F$23</f>
        <v>#NUM!</v>
      </c>
      <c r="D5183" t="e">
        <f>IF(C5183=1,'Data Transformation'!$G$3+0.5*'Data Transformation'!$W$25,IF(C5184=1,D5184-'Data Transformation'!$W$25,FALSE))</f>
        <v>#NUM!</v>
      </c>
      <c r="E5183">
        <f t="array" ref="E5183">IF(ISLOGICAL(D5183),"",FREQUENCY(IF('Data Transformation'!$B$425:$B$8425='Bin Analysis'!$B5163,'Data Transformation'!$G$425:$G$8425),D5183))</f>
        <v>2001</v>
      </c>
      <c r="F5183">
        <f t="shared" si="645"/>
        <v>0</v>
      </c>
      <c r="G5183">
        <f>Weighting!$H$23</f>
        <v>0</v>
      </c>
      <c r="H5183">
        <f t="array" ref="H5183">FREQUENCY(IF('Data Transformation'!$B$4:$B$8425=B5163,'Data Transformation'!$G$4:$G$8425),'Bin Analysis'!$B5183)</f>
        <v>2073</v>
      </c>
      <c r="I5183">
        <f t="shared" si="646"/>
        <v>0</v>
      </c>
      <c r="J5183">
        <f t="shared" si="647"/>
        <v>0</v>
      </c>
      <c r="K5183">
        <f>J5183*Weighting!$W$23</f>
        <v>0</v>
      </c>
      <c r="M5183" s="14"/>
    </row>
    <row r="5184" spans="1:13" x14ac:dyDescent="0.55000000000000004">
      <c r="A5184" s="32" t="str">
        <f>IF(Weighting!$P$24&gt;0,B5184,"")</f>
        <v/>
      </c>
      <c r="B5184" t="e">
        <f>Weighting!$C$24</f>
        <v>#DIV/0!</v>
      </c>
      <c r="C5184" t="e">
        <f>Weighting!$F$24</f>
        <v>#NUM!</v>
      </c>
      <c r="D5184" t="e">
        <f>IF(C5184=1,'Data Transformation'!$G$3+0.5*'Data Transformation'!$W$25,IF(C5185=1,D5185-'Data Transformation'!$W$25,FALSE))</f>
        <v>#NUM!</v>
      </c>
      <c r="E5184">
        <f t="array" ref="E5184">IF(ISLOGICAL(D5184),"",FREQUENCY(IF('Data Transformation'!$B$425:$B$8425='Bin Analysis'!$B5163,'Data Transformation'!$G$425:$G$8425),D5184))</f>
        <v>2001</v>
      </c>
      <c r="F5184">
        <f t="shared" si="645"/>
        <v>0</v>
      </c>
      <c r="G5184">
        <f>Weighting!$H$24</f>
        <v>0</v>
      </c>
      <c r="H5184">
        <f t="array" ref="H5184">FREQUENCY(IF('Data Transformation'!$B$4:$B$8425=B5163,'Data Transformation'!$G$4:$G$8425),'Bin Analysis'!$B5184)</f>
        <v>2073</v>
      </c>
      <c r="I5184">
        <f t="shared" si="646"/>
        <v>0</v>
      </c>
      <c r="J5184">
        <f t="shared" si="647"/>
        <v>0</v>
      </c>
      <c r="K5184">
        <f>J5184*Weighting!$W$24</f>
        <v>0</v>
      </c>
      <c r="M5184" s="14"/>
    </row>
    <row r="5185" spans="1:25" x14ac:dyDescent="0.55000000000000004">
      <c r="A5185" s="32" t="str">
        <f>IF(Weighting!$P$25&gt;0,B5185,"")</f>
        <v/>
      </c>
      <c r="B5185" t="e">
        <f>Weighting!$C$25</f>
        <v>#DIV/0!</v>
      </c>
      <c r="C5185" t="e">
        <f>Weighting!$F$25</f>
        <v>#NUM!</v>
      </c>
      <c r="D5185" t="e">
        <f>IF(C5185=1,'Data Transformation'!$G$3+0.5*'Data Transformation'!$W$25,IF(C5186=1,D5186-'Data Transformation'!$W$25,FALSE))</f>
        <v>#NUM!</v>
      </c>
      <c r="E5185">
        <f t="array" ref="E5185">IF(ISLOGICAL(D5185),"",FREQUENCY(IF('Data Transformation'!$B$425:$B$8425='Bin Analysis'!$B5163,'Data Transformation'!$G$425:$G$8425),D5185))</f>
        <v>2001</v>
      </c>
      <c r="F5185">
        <f t="shared" si="645"/>
        <v>0</v>
      </c>
      <c r="G5185">
        <f>Weighting!$H$25</f>
        <v>0</v>
      </c>
      <c r="H5185">
        <f t="array" ref="H5185">FREQUENCY(IF('Data Transformation'!$B$4:$B$8425=B5163,'Data Transformation'!$G$4:$G$8425),'Bin Analysis'!$B5185)</f>
        <v>2073</v>
      </c>
      <c r="I5185">
        <f t="shared" si="646"/>
        <v>0</v>
      </c>
      <c r="J5185">
        <f t="shared" si="647"/>
        <v>0</v>
      </c>
      <c r="K5185">
        <f>J5185*Weighting!$W$25</f>
        <v>0</v>
      </c>
      <c r="M5185" s="14"/>
    </row>
    <row r="5186" spans="1:25" x14ac:dyDescent="0.55000000000000004">
      <c r="O5186"/>
      <c r="P5186"/>
      <c r="Q5186"/>
      <c r="R5186"/>
    </row>
    <row r="5187" spans="1:25" ht="23.35" x14ac:dyDescent="0.8">
      <c r="A5187" s="21" t="s">
        <v>0</v>
      </c>
      <c r="B5187" s="21" t="str">
        <f>IFERROR(VLOOKUP(C5187,'Data Transformation'!$L$6:$M$426,2,FALSE),"")</f>
        <v/>
      </c>
      <c r="C5187" s="21">
        <f>C5163+1</f>
        <v>216</v>
      </c>
      <c r="D5187" s="21"/>
      <c r="E5187" s="21"/>
      <c r="F5187" s="21"/>
      <c r="G5187" s="21"/>
      <c r="H5187" s="22"/>
      <c r="I5187" s="22"/>
      <c r="J5187" s="22"/>
      <c r="K5187" s="21"/>
      <c r="L5187" s="21" t="str">
        <f>B5187</f>
        <v/>
      </c>
      <c r="M5187" s="23" t="e">
        <f>INDEX('Data Transformation'!$O$4:$O$424,MATCH($B5187,'Data Transformation'!$M$4:$M$424,0),MATCH($M$2,'Data Transformation'!$O$3,0))</f>
        <v>#N/A</v>
      </c>
      <c r="N5187" s="27" t="e">
        <f>IF('Input and Summary Results'!$J$16="minimum",'Bin Analysis'!X5188/(M5187-1),'Bin Analysis'!Y5187/('Bin Analysis'!M5187-1))</f>
        <v>#N/A</v>
      </c>
      <c r="O5187" s="27" t="e">
        <f>IF(M5187=FALSE,NA(),(VLOOKUP(1,C5190:K5209,4,FALSE))/(M5187-1))</f>
        <v>#N/A</v>
      </c>
      <c r="P5187" s="27" t="e">
        <f>IF(M5187=FALSE,NA(),SUM(J5190:J5209)/Weighting!$S$5)</f>
        <v>#N/A</v>
      </c>
      <c r="Q5187" s="27" t="e">
        <f>IF(M5187=FALSE,NA(),SUM(K5190:K5209)/Weighting!$S$6)</f>
        <v>#N/A</v>
      </c>
      <c r="R5187" s="27" t="e">
        <f>IF(M5187=FALSE,NA(),(VLOOKUP(1,G5190:K5209,3,FALSE))/(M5187-1))</f>
        <v>#N/A</v>
      </c>
      <c r="S5187" s="22" t="e">
        <f>IF(M5187=FALSE,NA(),IF(SUM(J5190:J5209)=2,"yes","no"))</f>
        <v>#N/A</v>
      </c>
      <c r="X5187" s="2" cm="2">
        <f t="array" ref="X5187:X5188">FREQUENCY(IF('Data Transformation'!$B$425:$B$6424='Bin Analysis'!L5187,'Data Transformation'!$G$425:$G$6424),'Data Transformation'!$U$11)</f>
        <v>0</v>
      </c>
      <c r="Y5187" s="2" cm="2">
        <f t="array" ref="Y5187:Y5188">FREQUENCY(IF('Data Transformation'!$B$425:$B$6424='Bin Analysis'!L5187,'Data Transformation'!$G$425:$G$6424),'Data Transformation'!$U$12)</f>
        <v>0</v>
      </c>
    </row>
    <row r="5188" spans="1:25" x14ac:dyDescent="0.55000000000000004">
      <c r="A5188" s="14" t="s">
        <v>67</v>
      </c>
      <c r="B5188" t="s">
        <v>47</v>
      </c>
      <c r="C5188" t="s">
        <v>5</v>
      </c>
      <c r="D5188" t="s">
        <v>100</v>
      </c>
      <c r="E5188" t="s">
        <v>101</v>
      </c>
      <c r="F5188" t="s">
        <v>102</v>
      </c>
      <c r="G5188" t="s">
        <v>70</v>
      </c>
      <c r="H5188" t="s">
        <v>31</v>
      </c>
      <c r="I5188" t="s">
        <v>32</v>
      </c>
      <c r="J5188" t="s">
        <v>46</v>
      </c>
      <c r="K5188" s="14" t="s">
        <v>45</v>
      </c>
      <c r="M5188" s="14"/>
      <c r="X5188" s="2">
        <v>0</v>
      </c>
      <c r="Y5188" s="2">
        <v>0</v>
      </c>
    </row>
    <row r="5189" spans="1:25" x14ac:dyDescent="0.55000000000000004">
      <c r="A5189" s="32"/>
      <c r="D5189" t="e">
        <f>IF(C5189=1,'Data Transformation'!$G$3+0.5*'Data Transformation'!$W$25,IF(C5190=1,D5190-'Data Transformation'!$W$25,FALSE))</f>
        <v>#NUM!</v>
      </c>
      <c r="E5189">
        <f t="array" ref="E5189">IF(ISLOGICAL(D5189),"",FREQUENCY(IF('Data Transformation'!$B$425:$B$8425='Bin Analysis'!$B5187,'Data Transformation'!$G$425:$G$8425),D5189))</f>
        <v>2001</v>
      </c>
      <c r="F5189" t="e">
        <f>IF(ISLOGICAL(D5189),"",E5189-E5188)</f>
        <v>#VALUE!</v>
      </c>
      <c r="M5189" s="14"/>
    </row>
    <row r="5190" spans="1:25" x14ac:dyDescent="0.55000000000000004">
      <c r="A5190" s="32" t="e">
        <f>IF(Weighting!$P$6&gt;0,B5190,"")</f>
        <v>#NUM!</v>
      </c>
      <c r="B5190" t="e">
        <f>Weighting!$C$6</f>
        <v>#DIV/0!</v>
      </c>
      <c r="C5190" t="e">
        <f>Weighting!$F$6</f>
        <v>#NUM!</v>
      </c>
      <c r="D5190" t="e">
        <f>IF(C5190=1,'Data Transformation'!$G$3+0.5*'Data Transformation'!$W$25,IF(C5191=1,D5191-'Data Transformation'!$W$25,FALSE))</f>
        <v>#NUM!</v>
      </c>
      <c r="E5190">
        <f t="array" ref="E5190">IF(ISLOGICAL(D5190),"",FREQUENCY(IF('Data Transformation'!$B$425:$B$8425='Bin Analysis'!$B5187,'Data Transformation'!$G$425:$G$8425),D5190))</f>
        <v>2001</v>
      </c>
      <c r="F5190">
        <f>IF(ISLOGICAL(D5190),"",E5190-E5189)</f>
        <v>0</v>
      </c>
      <c r="G5190">
        <f>Weighting!$H$6</f>
        <v>1</v>
      </c>
      <c r="H5190">
        <f t="array" ref="H5190">FREQUENCY(IF('Data Transformation'!$B$4:$B$8425=B5187,'Data Transformation'!$G$4:$G$8425),'Bin Analysis'!$B5190)</f>
        <v>2073</v>
      </c>
      <c r="I5190">
        <f>H5190-H5189</f>
        <v>2073</v>
      </c>
      <c r="J5190">
        <f>IF(I5190=0,0,1)</f>
        <v>1</v>
      </c>
      <c r="K5190" t="e">
        <f>J5190*Weighting!$W$6</f>
        <v>#NUM!</v>
      </c>
      <c r="M5190" s="14"/>
    </row>
    <row r="5191" spans="1:25" x14ac:dyDescent="0.55000000000000004">
      <c r="A5191" s="32" t="str">
        <f>IF(Weighting!$P$7&gt;0,B5191,"")</f>
        <v/>
      </c>
      <c r="B5191" t="e">
        <f>Weighting!$C$7</f>
        <v>#DIV/0!</v>
      </c>
      <c r="C5191" t="e">
        <f>Weighting!$F$7</f>
        <v>#NUM!</v>
      </c>
      <c r="D5191" t="e">
        <f>IF(C5191=1,'Data Transformation'!$G$3+0.5*'Data Transformation'!$W$25,IF(C5192=1,D5192-'Data Transformation'!$W$25,FALSE))</f>
        <v>#NUM!</v>
      </c>
      <c r="E5191">
        <f t="array" ref="E5191">IF(ISLOGICAL(D5191),"",FREQUENCY(IF('Data Transformation'!$B$425:$B$8425='Bin Analysis'!$B5187,'Data Transformation'!$G$425:$G$8425),D5191))</f>
        <v>2001</v>
      </c>
      <c r="F5191">
        <f t="shared" ref="F5191:F5209" si="648">IF(ISLOGICAL(D5191),"",E5191-E5190)</f>
        <v>0</v>
      </c>
      <c r="G5191">
        <f>Weighting!$H$7</f>
        <v>0</v>
      </c>
      <c r="H5191">
        <f t="array" ref="H5191">FREQUENCY(IF('Data Transformation'!$B$4:$B$8425=B5187,'Data Transformation'!$G$4:$G$8425),'Bin Analysis'!$B5191)</f>
        <v>2073</v>
      </c>
      <c r="I5191">
        <f t="shared" ref="I5191:I5209" si="649">H5191-H5190</f>
        <v>0</v>
      </c>
      <c r="J5191">
        <f>IF(I5191=0,0,1)</f>
        <v>0</v>
      </c>
      <c r="K5191">
        <f>J5191*Weighting!$W$7</f>
        <v>0</v>
      </c>
      <c r="M5191" s="14"/>
    </row>
    <row r="5192" spans="1:25" x14ac:dyDescent="0.55000000000000004">
      <c r="A5192" s="32" t="str">
        <f>IF(Weighting!$P$8&gt;0,B5192,"")</f>
        <v/>
      </c>
      <c r="B5192" t="e">
        <f>Weighting!$C$8</f>
        <v>#DIV/0!</v>
      </c>
      <c r="C5192" t="e">
        <f>Weighting!$F$8</f>
        <v>#NUM!</v>
      </c>
      <c r="D5192" t="e">
        <f>IF(C5192=1,'Data Transformation'!$G$3+0.5*'Data Transformation'!$W$25,IF(C5193=1,D5193-'Data Transformation'!$W$25,FALSE))</f>
        <v>#NUM!</v>
      </c>
      <c r="E5192">
        <f t="array" ref="E5192">IF(ISLOGICAL(D5192),"",FREQUENCY(IF('Data Transformation'!$B$425:$B$8425='Bin Analysis'!$B5187,'Data Transformation'!$G$425:$G$8425),D5192))</f>
        <v>2001</v>
      </c>
      <c r="F5192">
        <f t="shared" si="648"/>
        <v>0</v>
      </c>
      <c r="G5192">
        <f>Weighting!$H$8</f>
        <v>0</v>
      </c>
      <c r="H5192">
        <f t="array" ref="H5192">FREQUENCY(IF('Data Transformation'!$B$4:$B$8425=B5187,'Data Transformation'!$G$4:$G$8425),'Bin Analysis'!$B5192)</f>
        <v>2073</v>
      </c>
      <c r="I5192">
        <f t="shared" si="649"/>
        <v>0</v>
      </c>
      <c r="J5192">
        <f t="shared" ref="J5192:J5209" si="650">IF(I5192=0,0,1)</f>
        <v>0</v>
      </c>
      <c r="K5192">
        <f>J5192*Weighting!$W$8</f>
        <v>0</v>
      </c>
      <c r="M5192" s="14"/>
    </row>
    <row r="5193" spans="1:25" x14ac:dyDescent="0.55000000000000004">
      <c r="A5193" s="32" t="str">
        <f>IF(Weighting!$P$9&gt;0,B5193,"")</f>
        <v/>
      </c>
      <c r="B5193" s="50" t="e">
        <f>Weighting!$C$9</f>
        <v>#DIV/0!</v>
      </c>
      <c r="C5193" t="e">
        <f>Weighting!$F$9</f>
        <v>#NUM!</v>
      </c>
      <c r="D5193" t="e">
        <f>IF(C5193=1,'Data Transformation'!$G$3+0.5*'Data Transformation'!$W$25,IF(C5194=1,D5194-'Data Transformation'!$W$25,FALSE))</f>
        <v>#NUM!</v>
      </c>
      <c r="E5193">
        <f t="array" ref="E5193">IF(ISLOGICAL(D5193),"",FREQUENCY(IF('Data Transformation'!$B$425:$B$8425='Bin Analysis'!$B5187,'Data Transformation'!$G$425:$G$8425),D5193))</f>
        <v>2001</v>
      </c>
      <c r="F5193">
        <f t="shared" si="648"/>
        <v>0</v>
      </c>
      <c r="G5193">
        <f>Weighting!$H$9</f>
        <v>0</v>
      </c>
      <c r="H5193">
        <f t="array" ref="H5193">FREQUENCY(IF('Data Transformation'!$B$4:$B$8425=B5187,'Data Transformation'!$G$4:$G$8425),'Bin Analysis'!$B5193)</f>
        <v>2073</v>
      </c>
      <c r="I5193">
        <f t="shared" si="649"/>
        <v>0</v>
      </c>
      <c r="J5193">
        <f t="shared" si="650"/>
        <v>0</v>
      </c>
      <c r="K5193">
        <f>J5193*Weighting!$W$9</f>
        <v>0</v>
      </c>
      <c r="M5193" s="14"/>
    </row>
    <row r="5194" spans="1:25" x14ac:dyDescent="0.55000000000000004">
      <c r="A5194" s="32" t="str">
        <f>IF(Weighting!$P$10&gt;0,B5194,"")</f>
        <v/>
      </c>
      <c r="B5194" t="e">
        <f>Weighting!$C$10</f>
        <v>#DIV/0!</v>
      </c>
      <c r="C5194" t="e">
        <f>Weighting!$F$10</f>
        <v>#NUM!</v>
      </c>
      <c r="D5194" t="e">
        <f>IF(C5194=1,'Data Transformation'!$G$3+0.5*'Data Transformation'!$W$25,IF(C5195=1,D5195-'Data Transformation'!$W$25,FALSE))</f>
        <v>#NUM!</v>
      </c>
      <c r="E5194">
        <f t="array" ref="E5194">IF(ISLOGICAL(D5194),"",FREQUENCY(IF('Data Transformation'!$B$425:$B$8425='Bin Analysis'!$B5187,'Data Transformation'!$G$425:$G$8425),D5194))</f>
        <v>2001</v>
      </c>
      <c r="F5194">
        <f t="shared" si="648"/>
        <v>0</v>
      </c>
      <c r="G5194">
        <f>Weighting!$H$10</f>
        <v>0</v>
      </c>
      <c r="H5194">
        <f t="array" ref="H5194">FREQUENCY(IF('Data Transformation'!$B$4:$B$8425=B5187,'Data Transformation'!$G$4:$G$8425),'Bin Analysis'!$B5194)</f>
        <v>2073</v>
      </c>
      <c r="I5194">
        <f t="shared" si="649"/>
        <v>0</v>
      </c>
      <c r="J5194">
        <f t="shared" si="650"/>
        <v>0</v>
      </c>
      <c r="K5194">
        <f>J5194*Weighting!$W$10</f>
        <v>0</v>
      </c>
      <c r="M5194" s="14"/>
    </row>
    <row r="5195" spans="1:25" x14ac:dyDescent="0.55000000000000004">
      <c r="A5195" s="32" t="str">
        <f>IF(Weighting!$P$11&gt;0,B5195,"")</f>
        <v/>
      </c>
      <c r="B5195" t="e">
        <f>Weighting!$C$11</f>
        <v>#DIV/0!</v>
      </c>
      <c r="C5195" t="e">
        <f>Weighting!$F$11</f>
        <v>#NUM!</v>
      </c>
      <c r="D5195" t="e">
        <f>IF(C5195=1,'Data Transformation'!$G$3+0.5*'Data Transformation'!$W$25,IF(C5196=1,D5196-'Data Transformation'!$W$25,FALSE))</f>
        <v>#NUM!</v>
      </c>
      <c r="E5195">
        <f t="array" ref="E5195">IF(ISLOGICAL(D5195),"",FREQUENCY(IF('Data Transformation'!$B$425:$B$8425='Bin Analysis'!$B5187,'Data Transformation'!$G$425:$G$8425),D5195))</f>
        <v>2001</v>
      </c>
      <c r="F5195">
        <f t="shared" si="648"/>
        <v>0</v>
      </c>
      <c r="G5195">
        <f>Weighting!$H$11</f>
        <v>0</v>
      </c>
      <c r="H5195">
        <f t="array" ref="H5195">FREQUENCY(IF('Data Transformation'!$B$4:$B$8425=B5187,'Data Transformation'!$G$4:$G$8425),'Bin Analysis'!$B5195)</f>
        <v>2073</v>
      </c>
      <c r="I5195">
        <f t="shared" si="649"/>
        <v>0</v>
      </c>
      <c r="J5195">
        <f t="shared" si="650"/>
        <v>0</v>
      </c>
      <c r="K5195">
        <f>J5195*Weighting!$W$11</f>
        <v>0</v>
      </c>
      <c r="M5195" s="14"/>
    </row>
    <row r="5196" spans="1:25" x14ac:dyDescent="0.55000000000000004">
      <c r="A5196" s="32" t="str">
        <f>IF(Weighting!$P$12&gt;0,B5196,"")</f>
        <v/>
      </c>
      <c r="B5196" t="e">
        <f>Weighting!$C$12</f>
        <v>#DIV/0!</v>
      </c>
      <c r="C5196" t="e">
        <f>Weighting!$F$12</f>
        <v>#NUM!</v>
      </c>
      <c r="D5196" t="e">
        <f>IF(C5196=1,'Data Transformation'!$G$3+0.5*'Data Transformation'!$W$25,IF(C5197=1,D5197-'Data Transformation'!$W$25,FALSE))</f>
        <v>#NUM!</v>
      </c>
      <c r="E5196">
        <f t="array" ref="E5196">IF(ISLOGICAL(D5196),"",FREQUENCY(IF('Data Transformation'!$B$425:$B$8425='Bin Analysis'!$B5187,'Data Transformation'!$G$425:$G$8425),D5196))</f>
        <v>2001</v>
      </c>
      <c r="F5196">
        <f t="shared" si="648"/>
        <v>0</v>
      </c>
      <c r="G5196">
        <f>Weighting!$H$12</f>
        <v>0</v>
      </c>
      <c r="H5196">
        <f t="array" ref="H5196">FREQUENCY(IF('Data Transformation'!$B$4:$B$8425=B5187,'Data Transformation'!$G$4:$G$8425),'Bin Analysis'!$B5196)</f>
        <v>2073</v>
      </c>
      <c r="I5196">
        <f t="shared" si="649"/>
        <v>0</v>
      </c>
      <c r="J5196">
        <f t="shared" si="650"/>
        <v>0</v>
      </c>
      <c r="K5196">
        <f>J5196*Weighting!$W$12</f>
        <v>0</v>
      </c>
      <c r="M5196" s="14"/>
    </row>
    <row r="5197" spans="1:25" x14ac:dyDescent="0.55000000000000004">
      <c r="A5197" s="32" t="str">
        <f>IF(Weighting!$P$13&gt;0,B5197,"")</f>
        <v/>
      </c>
      <c r="B5197" t="e">
        <f>Weighting!$C$13</f>
        <v>#DIV/0!</v>
      </c>
      <c r="C5197" t="e">
        <f>Weighting!$F$13</f>
        <v>#NUM!</v>
      </c>
      <c r="D5197" t="e">
        <f>IF(C5197=1,'Data Transformation'!$G$3+0.5*'Data Transformation'!$W$25,IF(C5198=1,D5198-'Data Transformation'!$W$25,FALSE))</f>
        <v>#NUM!</v>
      </c>
      <c r="E5197">
        <f t="array" ref="E5197">IF(ISLOGICAL(D5197),"",FREQUENCY(IF('Data Transformation'!$B$425:$B$8425='Bin Analysis'!$B5187,'Data Transformation'!$G$425:$G$8425),D5197))</f>
        <v>2001</v>
      </c>
      <c r="F5197">
        <f t="shared" si="648"/>
        <v>0</v>
      </c>
      <c r="G5197">
        <f>Weighting!$H$13</f>
        <v>0</v>
      </c>
      <c r="H5197">
        <f t="array" ref="H5197">FREQUENCY(IF('Data Transformation'!$B$4:$B$8425=B5187,'Data Transformation'!$G$4:$G$8425),'Bin Analysis'!$B5197)</f>
        <v>2073</v>
      </c>
      <c r="I5197">
        <f t="shared" si="649"/>
        <v>0</v>
      </c>
      <c r="J5197">
        <f t="shared" si="650"/>
        <v>0</v>
      </c>
      <c r="K5197">
        <f>J5197*Weighting!$W$13</f>
        <v>0</v>
      </c>
      <c r="M5197" s="14"/>
    </row>
    <row r="5198" spans="1:25" x14ac:dyDescent="0.55000000000000004">
      <c r="A5198" s="32" t="str">
        <f>IF(Weighting!$P$14&gt;0,B5198,"")</f>
        <v/>
      </c>
      <c r="B5198" t="e">
        <f>Weighting!$C$14</f>
        <v>#DIV/0!</v>
      </c>
      <c r="C5198" t="e">
        <f>Weighting!$F$14</f>
        <v>#NUM!</v>
      </c>
      <c r="D5198" t="e">
        <f>IF(C5198=1,'Data Transformation'!$G$3+0.5*'Data Transformation'!$W$25,IF(C5199=1,D5199-'Data Transformation'!$W$25,FALSE))</f>
        <v>#NUM!</v>
      </c>
      <c r="E5198">
        <f t="array" ref="E5198">IF(ISLOGICAL(D5198),"",FREQUENCY(IF('Data Transformation'!$B$425:$B$8425='Bin Analysis'!$B5187,'Data Transformation'!$G$425:$G$8425),D5198))</f>
        <v>2001</v>
      </c>
      <c r="F5198">
        <f t="shared" si="648"/>
        <v>0</v>
      </c>
      <c r="G5198">
        <f>Weighting!$H$14</f>
        <v>0</v>
      </c>
      <c r="H5198">
        <f t="array" ref="H5198">FREQUENCY(IF('Data Transformation'!$B$4:$B$8425=B5187,'Data Transformation'!$G$4:$G$8425),'Bin Analysis'!$B5198)</f>
        <v>2073</v>
      </c>
      <c r="I5198">
        <f t="shared" si="649"/>
        <v>0</v>
      </c>
      <c r="J5198">
        <f t="shared" si="650"/>
        <v>0</v>
      </c>
      <c r="K5198">
        <f>J5198*Weighting!$W$14</f>
        <v>0</v>
      </c>
      <c r="M5198" s="14"/>
    </row>
    <row r="5199" spans="1:25" x14ac:dyDescent="0.55000000000000004">
      <c r="A5199" s="32" t="str">
        <f>IF(Weighting!$P$15&gt;0,B5199,"")</f>
        <v/>
      </c>
      <c r="B5199" t="e">
        <f>Weighting!$C$15</f>
        <v>#DIV/0!</v>
      </c>
      <c r="C5199" t="e">
        <f>Weighting!$F$15</f>
        <v>#NUM!</v>
      </c>
      <c r="D5199" t="e">
        <f>IF(C5199=1,'Data Transformation'!$G$3+0.5*'Data Transformation'!$W$25,IF(C5200=1,D5200-'Data Transformation'!$W$25,FALSE))</f>
        <v>#NUM!</v>
      </c>
      <c r="E5199">
        <f t="array" ref="E5199">IF(ISLOGICAL(D5199),"",FREQUENCY(IF('Data Transformation'!$B$425:$B$8425='Bin Analysis'!$B5187,'Data Transformation'!$G$425:$G$8425),D5199))</f>
        <v>2001</v>
      </c>
      <c r="F5199">
        <f t="shared" si="648"/>
        <v>0</v>
      </c>
      <c r="G5199">
        <f>Weighting!$H$15</f>
        <v>0</v>
      </c>
      <c r="H5199">
        <f t="array" ref="H5199">FREQUENCY(IF('Data Transformation'!$B$4:$B$8425=B5187,'Data Transformation'!$G$4:$G$8425),'Bin Analysis'!$B5199)</f>
        <v>2073</v>
      </c>
      <c r="I5199">
        <f t="shared" si="649"/>
        <v>0</v>
      </c>
      <c r="J5199">
        <f t="shared" si="650"/>
        <v>0</v>
      </c>
      <c r="K5199">
        <f>J5199*Weighting!$W$15</f>
        <v>0</v>
      </c>
      <c r="M5199" s="14"/>
    </row>
    <row r="5200" spans="1:25" x14ac:dyDescent="0.55000000000000004">
      <c r="A5200" s="32" t="str">
        <f>IF(Weighting!$P$16&gt;0,B5200,"")</f>
        <v/>
      </c>
      <c r="B5200" t="e">
        <f>Weighting!$C$16</f>
        <v>#DIV/0!</v>
      </c>
      <c r="C5200" t="e">
        <f>Weighting!$F$16</f>
        <v>#NUM!</v>
      </c>
      <c r="D5200" t="e">
        <f>IF(C5200=1,'Data Transformation'!$G$3+0.5*'Data Transformation'!$W$25,IF(C5201=1,D5201-'Data Transformation'!$W$25,FALSE))</f>
        <v>#NUM!</v>
      </c>
      <c r="E5200">
        <f t="array" ref="E5200">IF(ISLOGICAL(D5200),"",FREQUENCY(IF('Data Transformation'!$B$425:$B$8425='Bin Analysis'!$B5187,'Data Transformation'!$G$425:$G$8425),D5200))</f>
        <v>2001</v>
      </c>
      <c r="F5200">
        <f t="shared" si="648"/>
        <v>0</v>
      </c>
      <c r="G5200">
        <f>Weighting!$H$16</f>
        <v>0</v>
      </c>
      <c r="H5200">
        <f t="array" ref="H5200">FREQUENCY(IF('Data Transformation'!$B$4:$B$8425=B5187,'Data Transformation'!$G$4:$G$8425),'Bin Analysis'!$B5200)</f>
        <v>2073</v>
      </c>
      <c r="I5200">
        <f t="shared" si="649"/>
        <v>0</v>
      </c>
      <c r="J5200">
        <f t="shared" si="650"/>
        <v>0</v>
      </c>
      <c r="K5200">
        <f>J5200*Weighting!$W$16</f>
        <v>0</v>
      </c>
      <c r="M5200" s="14"/>
    </row>
    <row r="5201" spans="1:25" x14ac:dyDescent="0.55000000000000004">
      <c r="A5201" s="32" t="str">
        <f>IF(Weighting!$P$17&gt;0,B5201,"")</f>
        <v/>
      </c>
      <c r="B5201" t="e">
        <f>Weighting!$C$17</f>
        <v>#DIV/0!</v>
      </c>
      <c r="C5201" t="e">
        <f>Weighting!$F$17</f>
        <v>#NUM!</v>
      </c>
      <c r="D5201" t="e">
        <f>IF(C5201=1,'Data Transformation'!$G$3+0.5*'Data Transformation'!$W$25,IF(C5202=1,D5202-'Data Transformation'!$W$25,FALSE))</f>
        <v>#NUM!</v>
      </c>
      <c r="E5201">
        <f t="array" ref="E5201">IF(ISLOGICAL(D5201),"",FREQUENCY(IF('Data Transformation'!$B$425:$B$8425='Bin Analysis'!$B5187,'Data Transformation'!$G$425:$G$8425),D5201))</f>
        <v>2001</v>
      </c>
      <c r="F5201">
        <f t="shared" si="648"/>
        <v>0</v>
      </c>
      <c r="G5201">
        <f>Weighting!$H$17</f>
        <v>0</v>
      </c>
      <c r="H5201">
        <f t="array" ref="H5201">FREQUENCY(IF('Data Transformation'!$B$4:$B$8425=B5187,'Data Transformation'!$G$4:$G$8425),'Bin Analysis'!$B5201)</f>
        <v>2073</v>
      </c>
      <c r="I5201">
        <f t="shared" si="649"/>
        <v>0</v>
      </c>
      <c r="J5201">
        <f t="shared" si="650"/>
        <v>0</v>
      </c>
      <c r="K5201">
        <f>J5201*Weighting!$W$17</f>
        <v>0</v>
      </c>
      <c r="M5201" s="14"/>
    </row>
    <row r="5202" spans="1:25" x14ac:dyDescent="0.55000000000000004">
      <c r="A5202" s="32" t="str">
        <f>IF(Weighting!$P$18&gt;0,B5202,"")</f>
        <v/>
      </c>
      <c r="B5202" t="e">
        <f>Weighting!$C$18</f>
        <v>#DIV/0!</v>
      </c>
      <c r="C5202" t="e">
        <f>Weighting!$F$18</f>
        <v>#NUM!</v>
      </c>
      <c r="D5202" t="e">
        <f>IF(C5202=1,'Data Transformation'!$G$3+0.5*'Data Transformation'!$W$25,IF(C5203=1,D5203-'Data Transformation'!$W$25,FALSE))</f>
        <v>#NUM!</v>
      </c>
      <c r="E5202">
        <f t="array" ref="E5202">IF(ISLOGICAL(D5202),"",FREQUENCY(IF('Data Transformation'!$B$425:$B$8425='Bin Analysis'!$B5187,'Data Transformation'!$G$425:$G$8425),D5202))</f>
        <v>2001</v>
      </c>
      <c r="F5202">
        <f t="shared" si="648"/>
        <v>0</v>
      </c>
      <c r="G5202">
        <f>Weighting!$H$18</f>
        <v>0</v>
      </c>
      <c r="H5202">
        <f t="array" ref="H5202">FREQUENCY(IF('Data Transformation'!$B$4:$B$8425=B5187,'Data Transformation'!$G$4:$G$8425),'Bin Analysis'!$B5202)</f>
        <v>2073</v>
      </c>
      <c r="I5202">
        <f t="shared" si="649"/>
        <v>0</v>
      </c>
      <c r="J5202">
        <f t="shared" si="650"/>
        <v>0</v>
      </c>
      <c r="K5202">
        <f>J5202*Weighting!$W$18</f>
        <v>0</v>
      </c>
      <c r="M5202" s="14"/>
    </row>
    <row r="5203" spans="1:25" x14ac:dyDescent="0.55000000000000004">
      <c r="A5203" s="32" t="str">
        <f>IF(Weighting!$P$19&gt;0,B5203,"")</f>
        <v/>
      </c>
      <c r="B5203" t="e">
        <f>Weighting!$C$19</f>
        <v>#DIV/0!</v>
      </c>
      <c r="C5203" t="e">
        <f>Weighting!$F$19</f>
        <v>#NUM!</v>
      </c>
      <c r="D5203" t="e">
        <f>IF(C5203=1,'Data Transformation'!$G$3+0.5*'Data Transformation'!$W$25,IF(C5204=1,D5204-'Data Transformation'!$W$25,FALSE))</f>
        <v>#NUM!</v>
      </c>
      <c r="E5203">
        <f t="array" ref="E5203">IF(ISLOGICAL(D5203),"",FREQUENCY(IF('Data Transformation'!$B$425:$B$8425='Bin Analysis'!$B5187,'Data Transformation'!$G$425:$G$8425),D5203))</f>
        <v>2001</v>
      </c>
      <c r="F5203">
        <f t="shared" si="648"/>
        <v>0</v>
      </c>
      <c r="G5203">
        <f>Weighting!$H$19</f>
        <v>0</v>
      </c>
      <c r="H5203">
        <f t="array" ref="H5203">FREQUENCY(IF('Data Transformation'!$B$4:$B$8425=B5187,'Data Transformation'!$G$4:$G$8425),'Bin Analysis'!$B5203)</f>
        <v>2073</v>
      </c>
      <c r="I5203">
        <f t="shared" si="649"/>
        <v>0</v>
      </c>
      <c r="J5203">
        <f t="shared" si="650"/>
        <v>0</v>
      </c>
      <c r="K5203">
        <f>J5203*Weighting!$W$19</f>
        <v>0</v>
      </c>
      <c r="M5203" s="14"/>
    </row>
    <row r="5204" spans="1:25" x14ac:dyDescent="0.55000000000000004">
      <c r="A5204" s="32" t="str">
        <f>IF(Weighting!$P$20&gt;0,B5204,"")</f>
        <v/>
      </c>
      <c r="B5204" t="e">
        <f>Weighting!$C$20</f>
        <v>#DIV/0!</v>
      </c>
      <c r="C5204" t="e">
        <f>Weighting!$F$20</f>
        <v>#NUM!</v>
      </c>
      <c r="D5204" t="e">
        <f>IF(C5204=1,'Data Transformation'!$G$3+0.5*'Data Transformation'!$W$25,IF(C5205=1,D5205-'Data Transformation'!$W$25,FALSE))</f>
        <v>#NUM!</v>
      </c>
      <c r="E5204">
        <f t="array" ref="E5204">IF(ISLOGICAL(D5204),"",FREQUENCY(IF('Data Transformation'!$B$425:$B$8425='Bin Analysis'!$B5187,'Data Transformation'!$G$425:$G$8425),D5204))</f>
        <v>2001</v>
      </c>
      <c r="F5204">
        <f t="shared" si="648"/>
        <v>0</v>
      </c>
      <c r="G5204">
        <f>Weighting!$H$20</f>
        <v>0</v>
      </c>
      <c r="H5204">
        <f t="array" ref="H5204">FREQUENCY(IF('Data Transformation'!$B$4:$B$8425=B5187,'Data Transformation'!$G$4:$G$8425),'Bin Analysis'!$B5204)</f>
        <v>2073</v>
      </c>
      <c r="I5204">
        <f t="shared" si="649"/>
        <v>0</v>
      </c>
      <c r="J5204">
        <f t="shared" si="650"/>
        <v>0</v>
      </c>
      <c r="K5204">
        <f>J5204*Weighting!$W$20</f>
        <v>0</v>
      </c>
      <c r="M5204" s="14"/>
    </row>
    <row r="5205" spans="1:25" x14ac:dyDescent="0.55000000000000004">
      <c r="A5205" s="32" t="str">
        <f>IF(Weighting!$P$21&gt;0,B5205,"")</f>
        <v/>
      </c>
      <c r="B5205" t="e">
        <f>Weighting!$C$21</f>
        <v>#DIV/0!</v>
      </c>
      <c r="C5205" t="e">
        <f>Weighting!$F$21</f>
        <v>#NUM!</v>
      </c>
      <c r="D5205" t="e">
        <f>IF(C5205=1,'Data Transformation'!$G$3+0.5*'Data Transformation'!$W$25,IF(C5206=1,D5206-'Data Transformation'!$W$25,FALSE))</f>
        <v>#NUM!</v>
      </c>
      <c r="E5205">
        <f t="array" ref="E5205">IF(ISLOGICAL(D5205),"",FREQUENCY(IF('Data Transformation'!$B$425:$B$8425='Bin Analysis'!$B5187,'Data Transformation'!$G$425:$G$8425),D5205))</f>
        <v>2001</v>
      </c>
      <c r="F5205">
        <f t="shared" si="648"/>
        <v>0</v>
      </c>
      <c r="G5205">
        <f>Weighting!$H$21</f>
        <v>0</v>
      </c>
      <c r="H5205">
        <f t="array" ref="H5205">FREQUENCY(IF('Data Transformation'!$B$4:$B$8425=B5187,'Data Transformation'!$G$4:$G$8425),'Bin Analysis'!$B5205)</f>
        <v>2073</v>
      </c>
      <c r="I5205">
        <f t="shared" si="649"/>
        <v>0</v>
      </c>
      <c r="J5205">
        <f t="shared" si="650"/>
        <v>0</v>
      </c>
      <c r="K5205">
        <f>J5205*Weighting!$W$21</f>
        <v>0</v>
      </c>
      <c r="M5205" s="14"/>
    </row>
    <row r="5206" spans="1:25" x14ac:dyDescent="0.55000000000000004">
      <c r="A5206" s="32" t="str">
        <f>IF(Weighting!$P$22&gt;0,B5206,"")</f>
        <v/>
      </c>
      <c r="B5206" t="e">
        <f>Weighting!$C$22</f>
        <v>#DIV/0!</v>
      </c>
      <c r="C5206" t="e">
        <f>Weighting!$F$22</f>
        <v>#NUM!</v>
      </c>
      <c r="D5206" t="e">
        <f>IF(C5206=1,'Data Transformation'!$G$3+0.5*'Data Transformation'!$W$25,IF(C5207=1,D5207-'Data Transformation'!$W$25,FALSE))</f>
        <v>#NUM!</v>
      </c>
      <c r="E5206">
        <f t="array" ref="E5206">IF(ISLOGICAL(D5206),"",FREQUENCY(IF('Data Transformation'!$B$425:$B$8425='Bin Analysis'!$B5187,'Data Transformation'!$G$425:$G$8425),D5206))</f>
        <v>2001</v>
      </c>
      <c r="F5206">
        <f t="shared" si="648"/>
        <v>0</v>
      </c>
      <c r="G5206">
        <f>Weighting!$H$22</f>
        <v>0</v>
      </c>
      <c r="H5206">
        <f t="array" ref="H5206">FREQUENCY(IF('Data Transformation'!$B$4:$B$8425=B5187,'Data Transformation'!$G$4:$G$8425),'Bin Analysis'!$B5206)</f>
        <v>2073</v>
      </c>
      <c r="I5206">
        <f t="shared" si="649"/>
        <v>0</v>
      </c>
      <c r="J5206">
        <f t="shared" si="650"/>
        <v>0</v>
      </c>
      <c r="K5206">
        <f>J5206*Weighting!$W$22</f>
        <v>0</v>
      </c>
      <c r="M5206" s="14"/>
    </row>
    <row r="5207" spans="1:25" x14ac:dyDescent="0.55000000000000004">
      <c r="A5207" s="32" t="str">
        <f>IF(Weighting!$P$23&gt;0,B5207,"")</f>
        <v/>
      </c>
      <c r="B5207" t="e">
        <f>Weighting!$C$23</f>
        <v>#DIV/0!</v>
      </c>
      <c r="C5207" t="e">
        <f>Weighting!$F$23</f>
        <v>#NUM!</v>
      </c>
      <c r="D5207" t="e">
        <f>IF(C5207=1,'Data Transformation'!$G$3+0.5*'Data Transformation'!$W$25,IF(C5208=1,D5208-'Data Transformation'!$W$25,FALSE))</f>
        <v>#NUM!</v>
      </c>
      <c r="E5207">
        <f t="array" ref="E5207">IF(ISLOGICAL(D5207),"",FREQUENCY(IF('Data Transformation'!$B$425:$B$8425='Bin Analysis'!$B5187,'Data Transformation'!$G$425:$G$8425),D5207))</f>
        <v>2001</v>
      </c>
      <c r="F5207">
        <f t="shared" si="648"/>
        <v>0</v>
      </c>
      <c r="G5207">
        <f>Weighting!$H$23</f>
        <v>0</v>
      </c>
      <c r="H5207">
        <f t="array" ref="H5207">FREQUENCY(IF('Data Transformation'!$B$4:$B$8425=B5187,'Data Transformation'!$G$4:$G$8425),'Bin Analysis'!$B5207)</f>
        <v>2073</v>
      </c>
      <c r="I5207">
        <f t="shared" si="649"/>
        <v>0</v>
      </c>
      <c r="J5207">
        <f t="shared" si="650"/>
        <v>0</v>
      </c>
      <c r="K5207">
        <f>J5207*Weighting!$W$23</f>
        <v>0</v>
      </c>
      <c r="M5207" s="14"/>
    </row>
    <row r="5208" spans="1:25" x14ac:dyDescent="0.55000000000000004">
      <c r="A5208" s="32" t="str">
        <f>IF(Weighting!$P$24&gt;0,B5208,"")</f>
        <v/>
      </c>
      <c r="B5208" t="e">
        <f>Weighting!$C$24</f>
        <v>#DIV/0!</v>
      </c>
      <c r="C5208" t="e">
        <f>Weighting!$F$24</f>
        <v>#NUM!</v>
      </c>
      <c r="D5208" t="e">
        <f>IF(C5208=1,'Data Transformation'!$G$3+0.5*'Data Transformation'!$W$25,IF(C5209=1,D5209-'Data Transformation'!$W$25,FALSE))</f>
        <v>#NUM!</v>
      </c>
      <c r="E5208">
        <f t="array" ref="E5208">IF(ISLOGICAL(D5208),"",FREQUENCY(IF('Data Transformation'!$B$425:$B$8425='Bin Analysis'!$B5187,'Data Transformation'!$G$425:$G$8425),D5208))</f>
        <v>2001</v>
      </c>
      <c r="F5208">
        <f t="shared" si="648"/>
        <v>0</v>
      </c>
      <c r="G5208">
        <f>Weighting!$H$24</f>
        <v>0</v>
      </c>
      <c r="H5208">
        <f t="array" ref="H5208">FREQUENCY(IF('Data Transformation'!$B$4:$B$8425=B5187,'Data Transformation'!$G$4:$G$8425),'Bin Analysis'!$B5208)</f>
        <v>2073</v>
      </c>
      <c r="I5208">
        <f t="shared" si="649"/>
        <v>0</v>
      </c>
      <c r="J5208">
        <f t="shared" si="650"/>
        <v>0</v>
      </c>
      <c r="K5208">
        <f>J5208*Weighting!$W$24</f>
        <v>0</v>
      </c>
      <c r="M5208" s="14"/>
    </row>
    <row r="5209" spans="1:25" x14ac:dyDescent="0.55000000000000004">
      <c r="A5209" s="32" t="str">
        <f>IF(Weighting!$P$25&gt;0,B5209,"")</f>
        <v/>
      </c>
      <c r="B5209" t="e">
        <f>Weighting!$C$25</f>
        <v>#DIV/0!</v>
      </c>
      <c r="C5209" t="e">
        <f>Weighting!$F$25</f>
        <v>#NUM!</v>
      </c>
      <c r="D5209" t="e">
        <f>IF(C5209=1,'Data Transformation'!$G$3+0.5*'Data Transformation'!$W$25,IF(C5210=1,D5210-'Data Transformation'!$W$25,FALSE))</f>
        <v>#NUM!</v>
      </c>
      <c r="E5209">
        <f t="array" ref="E5209">IF(ISLOGICAL(D5209),"",FREQUENCY(IF('Data Transformation'!$B$425:$B$8425='Bin Analysis'!$B5187,'Data Transformation'!$G$425:$G$8425),D5209))</f>
        <v>2001</v>
      </c>
      <c r="F5209">
        <f t="shared" si="648"/>
        <v>0</v>
      </c>
      <c r="G5209">
        <f>Weighting!$H$25</f>
        <v>0</v>
      </c>
      <c r="H5209">
        <f t="array" ref="H5209">FREQUENCY(IF('Data Transformation'!$B$4:$B$8425=B5187,'Data Transformation'!$G$4:$G$8425),'Bin Analysis'!$B5209)</f>
        <v>2073</v>
      </c>
      <c r="I5209">
        <f t="shared" si="649"/>
        <v>0</v>
      </c>
      <c r="J5209">
        <f t="shared" si="650"/>
        <v>0</v>
      </c>
      <c r="K5209">
        <f>J5209*Weighting!$W$25</f>
        <v>0</v>
      </c>
      <c r="M5209" s="14"/>
    </row>
    <row r="5210" spans="1:25" x14ac:dyDescent="0.55000000000000004">
      <c r="O5210"/>
      <c r="P5210"/>
      <c r="Q5210"/>
      <c r="R5210"/>
    </row>
    <row r="5211" spans="1:25" ht="23.35" x14ac:dyDescent="0.8">
      <c r="A5211" s="21" t="s">
        <v>0</v>
      </c>
      <c r="B5211" s="21" t="str">
        <f>IFERROR(VLOOKUP(C5211,'Data Transformation'!$L$6:$M$426,2,FALSE),"")</f>
        <v/>
      </c>
      <c r="C5211" s="21">
        <f>C5187+1</f>
        <v>217</v>
      </c>
      <c r="D5211" s="21"/>
      <c r="E5211" s="21"/>
      <c r="F5211" s="21"/>
      <c r="G5211" s="21"/>
      <c r="H5211" s="22"/>
      <c r="I5211" s="22"/>
      <c r="J5211" s="22"/>
      <c r="K5211" s="21"/>
      <c r="L5211" s="21" t="str">
        <f>B5211</f>
        <v/>
      </c>
      <c r="M5211" s="23" t="e">
        <f>INDEX('Data Transformation'!$O$4:$O$424,MATCH($B5211,'Data Transformation'!$M$4:$M$424,0),MATCH($M$2,'Data Transformation'!$O$3,0))</f>
        <v>#N/A</v>
      </c>
      <c r="N5211" s="27" t="e">
        <f>IF('Input and Summary Results'!$J$16="minimum",'Bin Analysis'!X5212/(M5211-1),'Bin Analysis'!Y5211/('Bin Analysis'!M5211-1))</f>
        <v>#N/A</v>
      </c>
      <c r="O5211" s="27" t="e">
        <f>IF(M5211=FALSE,NA(),(VLOOKUP(1,C5214:K5233,4,FALSE))/(M5211-1))</f>
        <v>#N/A</v>
      </c>
      <c r="P5211" s="27" t="e">
        <f>IF(M5211=FALSE,NA(),SUM(J5214:J5233)/Weighting!$S$5)</f>
        <v>#N/A</v>
      </c>
      <c r="Q5211" s="27" t="e">
        <f>IF(M5211=FALSE,NA(),SUM(K5214:K5233)/Weighting!$S$6)</f>
        <v>#N/A</v>
      </c>
      <c r="R5211" s="27" t="e">
        <f>IF(M5211=FALSE,NA(),(VLOOKUP(1,G5214:K5233,3,FALSE))/(M5211-1))</f>
        <v>#N/A</v>
      </c>
      <c r="S5211" s="22" t="e">
        <f>IF(M5211=FALSE,NA(),IF(SUM(J5214:J5233)=2,"yes","no"))</f>
        <v>#N/A</v>
      </c>
      <c r="X5211" s="2" cm="2">
        <f t="array" ref="X5211:X5212">FREQUENCY(IF('Data Transformation'!$B$425:$B$6424='Bin Analysis'!L5211,'Data Transformation'!$G$425:$G$6424),'Data Transformation'!$U$11)</f>
        <v>0</v>
      </c>
      <c r="Y5211" s="2" cm="2">
        <f t="array" ref="Y5211:Y5212">FREQUENCY(IF('Data Transformation'!$B$425:$B$6424='Bin Analysis'!L5211,'Data Transformation'!$G$425:$G$6424),'Data Transformation'!$U$12)</f>
        <v>0</v>
      </c>
    </row>
    <row r="5212" spans="1:25" x14ac:dyDescent="0.55000000000000004">
      <c r="A5212" s="14" t="s">
        <v>67</v>
      </c>
      <c r="B5212" t="s">
        <v>47</v>
      </c>
      <c r="C5212" t="s">
        <v>5</v>
      </c>
      <c r="D5212" t="s">
        <v>100</v>
      </c>
      <c r="E5212" t="s">
        <v>101</v>
      </c>
      <c r="F5212" t="s">
        <v>102</v>
      </c>
      <c r="G5212" t="s">
        <v>70</v>
      </c>
      <c r="H5212" t="s">
        <v>31</v>
      </c>
      <c r="I5212" t="s">
        <v>32</v>
      </c>
      <c r="J5212" t="s">
        <v>46</v>
      </c>
      <c r="K5212" s="14" t="s">
        <v>45</v>
      </c>
      <c r="M5212" s="14"/>
      <c r="X5212" s="2">
        <v>0</v>
      </c>
      <c r="Y5212" s="2">
        <v>0</v>
      </c>
    </row>
    <row r="5213" spans="1:25" x14ac:dyDescent="0.55000000000000004">
      <c r="A5213" s="32"/>
      <c r="D5213" t="e">
        <f>IF(C5213=1,'Data Transformation'!$G$3+0.5*'Data Transformation'!$W$25,IF(C5214=1,D5214-'Data Transformation'!$W$25,FALSE))</f>
        <v>#NUM!</v>
      </c>
      <c r="E5213">
        <f t="array" ref="E5213">IF(ISLOGICAL(D5213),"",FREQUENCY(IF('Data Transformation'!$B$425:$B$8425='Bin Analysis'!$B5211,'Data Transformation'!$G$425:$G$8425),D5213))</f>
        <v>2001</v>
      </c>
      <c r="F5213" t="e">
        <f>IF(ISLOGICAL(D5213),"",E5213-E5212)</f>
        <v>#VALUE!</v>
      </c>
      <c r="M5213" s="14"/>
    </row>
    <row r="5214" spans="1:25" x14ac:dyDescent="0.55000000000000004">
      <c r="A5214" s="32" t="e">
        <f>IF(Weighting!$P$6&gt;0,B5214,"")</f>
        <v>#NUM!</v>
      </c>
      <c r="B5214" t="e">
        <f>Weighting!$C$6</f>
        <v>#DIV/0!</v>
      </c>
      <c r="C5214" t="e">
        <f>Weighting!$F$6</f>
        <v>#NUM!</v>
      </c>
      <c r="D5214" t="e">
        <f>IF(C5214=1,'Data Transformation'!$G$3+0.5*'Data Transformation'!$W$25,IF(C5215=1,D5215-'Data Transformation'!$W$25,FALSE))</f>
        <v>#NUM!</v>
      </c>
      <c r="E5214">
        <f t="array" ref="E5214">IF(ISLOGICAL(D5214),"",FREQUENCY(IF('Data Transformation'!$B$425:$B$8425='Bin Analysis'!$B5211,'Data Transformation'!$G$425:$G$8425),D5214))</f>
        <v>2001</v>
      </c>
      <c r="F5214">
        <f>IF(ISLOGICAL(D5214),"",E5214-E5213)</f>
        <v>0</v>
      </c>
      <c r="G5214">
        <f>Weighting!$H$6</f>
        <v>1</v>
      </c>
      <c r="H5214">
        <f t="array" ref="H5214">FREQUENCY(IF('Data Transformation'!$B$4:$B$8425=B5211,'Data Transformation'!$G$4:$G$8425),'Bin Analysis'!$B5214)</f>
        <v>2073</v>
      </c>
      <c r="I5214">
        <f>H5214-H5213</f>
        <v>2073</v>
      </c>
      <c r="J5214">
        <f>IF(I5214=0,0,1)</f>
        <v>1</v>
      </c>
      <c r="K5214" t="e">
        <f>J5214*Weighting!$W$6</f>
        <v>#NUM!</v>
      </c>
      <c r="M5214" s="14"/>
    </row>
    <row r="5215" spans="1:25" x14ac:dyDescent="0.55000000000000004">
      <c r="A5215" s="32" t="str">
        <f>IF(Weighting!$P$7&gt;0,B5215,"")</f>
        <v/>
      </c>
      <c r="B5215" t="e">
        <f>Weighting!$C$7</f>
        <v>#DIV/0!</v>
      </c>
      <c r="C5215" t="e">
        <f>Weighting!$F$7</f>
        <v>#NUM!</v>
      </c>
      <c r="D5215" t="e">
        <f>IF(C5215=1,'Data Transformation'!$G$3+0.5*'Data Transformation'!$W$25,IF(C5216=1,D5216-'Data Transformation'!$W$25,FALSE))</f>
        <v>#NUM!</v>
      </c>
      <c r="E5215">
        <f t="array" ref="E5215">IF(ISLOGICAL(D5215),"",FREQUENCY(IF('Data Transformation'!$B$425:$B$8425='Bin Analysis'!$B5211,'Data Transformation'!$G$425:$G$8425),D5215))</f>
        <v>2001</v>
      </c>
      <c r="F5215">
        <f t="shared" ref="F5215:F5233" si="651">IF(ISLOGICAL(D5215),"",E5215-E5214)</f>
        <v>0</v>
      </c>
      <c r="G5215">
        <f>Weighting!$H$7</f>
        <v>0</v>
      </c>
      <c r="H5215">
        <f t="array" ref="H5215">FREQUENCY(IF('Data Transformation'!$B$4:$B$8425=B5211,'Data Transformation'!$G$4:$G$8425),'Bin Analysis'!$B5215)</f>
        <v>2073</v>
      </c>
      <c r="I5215">
        <f t="shared" ref="I5215:I5233" si="652">H5215-H5214</f>
        <v>0</v>
      </c>
      <c r="J5215">
        <f>IF(I5215=0,0,1)</f>
        <v>0</v>
      </c>
      <c r="K5215">
        <f>J5215*Weighting!$W$7</f>
        <v>0</v>
      </c>
      <c r="M5215" s="14"/>
    </row>
    <row r="5216" spans="1:25" x14ac:dyDescent="0.55000000000000004">
      <c r="A5216" s="32" t="str">
        <f>IF(Weighting!$P$8&gt;0,B5216,"")</f>
        <v/>
      </c>
      <c r="B5216" t="e">
        <f>Weighting!$C$8</f>
        <v>#DIV/0!</v>
      </c>
      <c r="C5216" t="e">
        <f>Weighting!$F$8</f>
        <v>#NUM!</v>
      </c>
      <c r="D5216" t="e">
        <f>IF(C5216=1,'Data Transformation'!$G$3+0.5*'Data Transformation'!$W$25,IF(C5217=1,D5217-'Data Transformation'!$W$25,FALSE))</f>
        <v>#NUM!</v>
      </c>
      <c r="E5216">
        <f t="array" ref="E5216">IF(ISLOGICAL(D5216),"",FREQUENCY(IF('Data Transformation'!$B$425:$B$8425='Bin Analysis'!$B5211,'Data Transformation'!$G$425:$G$8425),D5216))</f>
        <v>2001</v>
      </c>
      <c r="F5216">
        <f t="shared" si="651"/>
        <v>0</v>
      </c>
      <c r="G5216">
        <f>Weighting!$H$8</f>
        <v>0</v>
      </c>
      <c r="H5216">
        <f t="array" ref="H5216">FREQUENCY(IF('Data Transformation'!$B$4:$B$8425=B5211,'Data Transformation'!$G$4:$G$8425),'Bin Analysis'!$B5216)</f>
        <v>2073</v>
      </c>
      <c r="I5216">
        <f t="shared" si="652"/>
        <v>0</v>
      </c>
      <c r="J5216">
        <f t="shared" ref="J5216:J5233" si="653">IF(I5216=0,0,1)</f>
        <v>0</v>
      </c>
      <c r="K5216">
        <f>J5216*Weighting!$W$8</f>
        <v>0</v>
      </c>
      <c r="M5216" s="14"/>
    </row>
    <row r="5217" spans="1:13" x14ac:dyDescent="0.55000000000000004">
      <c r="A5217" s="32" t="str">
        <f>IF(Weighting!$P$9&gt;0,B5217,"")</f>
        <v/>
      </c>
      <c r="B5217" s="50" t="e">
        <f>Weighting!$C$9</f>
        <v>#DIV/0!</v>
      </c>
      <c r="C5217" t="e">
        <f>Weighting!$F$9</f>
        <v>#NUM!</v>
      </c>
      <c r="D5217" t="e">
        <f>IF(C5217=1,'Data Transformation'!$G$3+0.5*'Data Transformation'!$W$25,IF(C5218=1,D5218-'Data Transformation'!$W$25,FALSE))</f>
        <v>#NUM!</v>
      </c>
      <c r="E5217">
        <f t="array" ref="E5217">IF(ISLOGICAL(D5217),"",FREQUENCY(IF('Data Transformation'!$B$425:$B$8425='Bin Analysis'!$B5211,'Data Transformation'!$G$425:$G$8425),D5217))</f>
        <v>2001</v>
      </c>
      <c r="F5217">
        <f t="shared" si="651"/>
        <v>0</v>
      </c>
      <c r="G5217">
        <f>Weighting!$H$9</f>
        <v>0</v>
      </c>
      <c r="H5217">
        <f t="array" ref="H5217">FREQUENCY(IF('Data Transformation'!$B$4:$B$8425=B5211,'Data Transformation'!$G$4:$G$8425),'Bin Analysis'!$B5217)</f>
        <v>2073</v>
      </c>
      <c r="I5217">
        <f t="shared" si="652"/>
        <v>0</v>
      </c>
      <c r="J5217">
        <f t="shared" si="653"/>
        <v>0</v>
      </c>
      <c r="K5217">
        <f>J5217*Weighting!$W$9</f>
        <v>0</v>
      </c>
      <c r="M5217" s="14"/>
    </row>
    <row r="5218" spans="1:13" x14ac:dyDescent="0.55000000000000004">
      <c r="A5218" s="32" t="str">
        <f>IF(Weighting!$P$10&gt;0,B5218,"")</f>
        <v/>
      </c>
      <c r="B5218" t="e">
        <f>Weighting!$C$10</f>
        <v>#DIV/0!</v>
      </c>
      <c r="C5218" t="e">
        <f>Weighting!$F$10</f>
        <v>#NUM!</v>
      </c>
      <c r="D5218" t="e">
        <f>IF(C5218=1,'Data Transformation'!$G$3+0.5*'Data Transformation'!$W$25,IF(C5219=1,D5219-'Data Transformation'!$W$25,FALSE))</f>
        <v>#NUM!</v>
      </c>
      <c r="E5218">
        <f t="array" ref="E5218">IF(ISLOGICAL(D5218),"",FREQUENCY(IF('Data Transformation'!$B$425:$B$8425='Bin Analysis'!$B5211,'Data Transformation'!$G$425:$G$8425),D5218))</f>
        <v>2001</v>
      </c>
      <c r="F5218">
        <f t="shared" si="651"/>
        <v>0</v>
      </c>
      <c r="G5218">
        <f>Weighting!$H$10</f>
        <v>0</v>
      </c>
      <c r="H5218">
        <f t="array" ref="H5218">FREQUENCY(IF('Data Transformation'!$B$4:$B$8425=B5211,'Data Transformation'!$G$4:$G$8425),'Bin Analysis'!$B5218)</f>
        <v>2073</v>
      </c>
      <c r="I5218">
        <f t="shared" si="652"/>
        <v>0</v>
      </c>
      <c r="J5218">
        <f t="shared" si="653"/>
        <v>0</v>
      </c>
      <c r="K5218">
        <f>J5218*Weighting!$W$10</f>
        <v>0</v>
      </c>
      <c r="M5218" s="14"/>
    </row>
    <row r="5219" spans="1:13" x14ac:dyDescent="0.55000000000000004">
      <c r="A5219" s="32" t="str">
        <f>IF(Weighting!$P$11&gt;0,B5219,"")</f>
        <v/>
      </c>
      <c r="B5219" t="e">
        <f>Weighting!$C$11</f>
        <v>#DIV/0!</v>
      </c>
      <c r="C5219" t="e">
        <f>Weighting!$F$11</f>
        <v>#NUM!</v>
      </c>
      <c r="D5219" t="e">
        <f>IF(C5219=1,'Data Transformation'!$G$3+0.5*'Data Transformation'!$W$25,IF(C5220=1,D5220-'Data Transformation'!$W$25,FALSE))</f>
        <v>#NUM!</v>
      </c>
      <c r="E5219">
        <f t="array" ref="E5219">IF(ISLOGICAL(D5219),"",FREQUENCY(IF('Data Transformation'!$B$425:$B$8425='Bin Analysis'!$B5211,'Data Transformation'!$G$425:$G$8425),D5219))</f>
        <v>2001</v>
      </c>
      <c r="F5219">
        <f t="shared" si="651"/>
        <v>0</v>
      </c>
      <c r="G5219">
        <f>Weighting!$H$11</f>
        <v>0</v>
      </c>
      <c r="H5219">
        <f t="array" ref="H5219">FREQUENCY(IF('Data Transformation'!$B$4:$B$8425=B5211,'Data Transformation'!$G$4:$G$8425),'Bin Analysis'!$B5219)</f>
        <v>2073</v>
      </c>
      <c r="I5219">
        <f t="shared" si="652"/>
        <v>0</v>
      </c>
      <c r="J5219">
        <f t="shared" si="653"/>
        <v>0</v>
      </c>
      <c r="K5219">
        <f>J5219*Weighting!$W$11</f>
        <v>0</v>
      </c>
      <c r="M5219" s="14"/>
    </row>
    <row r="5220" spans="1:13" x14ac:dyDescent="0.55000000000000004">
      <c r="A5220" s="32" t="str">
        <f>IF(Weighting!$P$12&gt;0,B5220,"")</f>
        <v/>
      </c>
      <c r="B5220" t="e">
        <f>Weighting!$C$12</f>
        <v>#DIV/0!</v>
      </c>
      <c r="C5220" t="e">
        <f>Weighting!$F$12</f>
        <v>#NUM!</v>
      </c>
      <c r="D5220" t="e">
        <f>IF(C5220=1,'Data Transformation'!$G$3+0.5*'Data Transformation'!$W$25,IF(C5221=1,D5221-'Data Transformation'!$W$25,FALSE))</f>
        <v>#NUM!</v>
      </c>
      <c r="E5220">
        <f t="array" ref="E5220">IF(ISLOGICAL(D5220),"",FREQUENCY(IF('Data Transformation'!$B$425:$B$8425='Bin Analysis'!$B5211,'Data Transformation'!$G$425:$G$8425),D5220))</f>
        <v>2001</v>
      </c>
      <c r="F5220">
        <f t="shared" si="651"/>
        <v>0</v>
      </c>
      <c r="G5220">
        <f>Weighting!$H$12</f>
        <v>0</v>
      </c>
      <c r="H5220">
        <f t="array" ref="H5220">FREQUENCY(IF('Data Transformation'!$B$4:$B$8425=B5211,'Data Transformation'!$G$4:$G$8425),'Bin Analysis'!$B5220)</f>
        <v>2073</v>
      </c>
      <c r="I5220">
        <f t="shared" si="652"/>
        <v>0</v>
      </c>
      <c r="J5220">
        <f t="shared" si="653"/>
        <v>0</v>
      </c>
      <c r="K5220">
        <f>J5220*Weighting!$W$12</f>
        <v>0</v>
      </c>
      <c r="M5220" s="14"/>
    </row>
    <row r="5221" spans="1:13" x14ac:dyDescent="0.55000000000000004">
      <c r="A5221" s="32" t="str">
        <f>IF(Weighting!$P$13&gt;0,B5221,"")</f>
        <v/>
      </c>
      <c r="B5221" t="e">
        <f>Weighting!$C$13</f>
        <v>#DIV/0!</v>
      </c>
      <c r="C5221" t="e">
        <f>Weighting!$F$13</f>
        <v>#NUM!</v>
      </c>
      <c r="D5221" t="e">
        <f>IF(C5221=1,'Data Transformation'!$G$3+0.5*'Data Transformation'!$W$25,IF(C5222=1,D5222-'Data Transformation'!$W$25,FALSE))</f>
        <v>#NUM!</v>
      </c>
      <c r="E5221">
        <f t="array" ref="E5221">IF(ISLOGICAL(D5221),"",FREQUENCY(IF('Data Transformation'!$B$425:$B$8425='Bin Analysis'!$B5211,'Data Transformation'!$G$425:$G$8425),D5221))</f>
        <v>2001</v>
      </c>
      <c r="F5221">
        <f t="shared" si="651"/>
        <v>0</v>
      </c>
      <c r="G5221">
        <f>Weighting!$H$13</f>
        <v>0</v>
      </c>
      <c r="H5221">
        <f t="array" ref="H5221">FREQUENCY(IF('Data Transformation'!$B$4:$B$8425=B5211,'Data Transformation'!$G$4:$G$8425),'Bin Analysis'!$B5221)</f>
        <v>2073</v>
      </c>
      <c r="I5221">
        <f t="shared" si="652"/>
        <v>0</v>
      </c>
      <c r="J5221">
        <f t="shared" si="653"/>
        <v>0</v>
      </c>
      <c r="K5221">
        <f>J5221*Weighting!$W$13</f>
        <v>0</v>
      </c>
      <c r="M5221" s="14"/>
    </row>
    <row r="5222" spans="1:13" x14ac:dyDescent="0.55000000000000004">
      <c r="A5222" s="32" t="str">
        <f>IF(Weighting!$P$14&gt;0,B5222,"")</f>
        <v/>
      </c>
      <c r="B5222" t="e">
        <f>Weighting!$C$14</f>
        <v>#DIV/0!</v>
      </c>
      <c r="C5222" t="e">
        <f>Weighting!$F$14</f>
        <v>#NUM!</v>
      </c>
      <c r="D5222" t="e">
        <f>IF(C5222=1,'Data Transformation'!$G$3+0.5*'Data Transformation'!$W$25,IF(C5223=1,D5223-'Data Transformation'!$W$25,FALSE))</f>
        <v>#NUM!</v>
      </c>
      <c r="E5222">
        <f t="array" ref="E5222">IF(ISLOGICAL(D5222),"",FREQUENCY(IF('Data Transformation'!$B$425:$B$8425='Bin Analysis'!$B5211,'Data Transformation'!$G$425:$G$8425),D5222))</f>
        <v>2001</v>
      </c>
      <c r="F5222">
        <f t="shared" si="651"/>
        <v>0</v>
      </c>
      <c r="G5222">
        <f>Weighting!$H$14</f>
        <v>0</v>
      </c>
      <c r="H5222">
        <f t="array" ref="H5222">FREQUENCY(IF('Data Transformation'!$B$4:$B$8425=B5211,'Data Transformation'!$G$4:$G$8425),'Bin Analysis'!$B5222)</f>
        <v>2073</v>
      </c>
      <c r="I5222">
        <f t="shared" si="652"/>
        <v>0</v>
      </c>
      <c r="J5222">
        <f t="shared" si="653"/>
        <v>0</v>
      </c>
      <c r="K5222">
        <f>J5222*Weighting!$W$14</f>
        <v>0</v>
      </c>
      <c r="M5222" s="14"/>
    </row>
    <row r="5223" spans="1:13" x14ac:dyDescent="0.55000000000000004">
      <c r="A5223" s="32" t="str">
        <f>IF(Weighting!$P$15&gt;0,B5223,"")</f>
        <v/>
      </c>
      <c r="B5223" t="e">
        <f>Weighting!$C$15</f>
        <v>#DIV/0!</v>
      </c>
      <c r="C5223" t="e">
        <f>Weighting!$F$15</f>
        <v>#NUM!</v>
      </c>
      <c r="D5223" t="e">
        <f>IF(C5223=1,'Data Transformation'!$G$3+0.5*'Data Transformation'!$W$25,IF(C5224=1,D5224-'Data Transformation'!$W$25,FALSE))</f>
        <v>#NUM!</v>
      </c>
      <c r="E5223">
        <f t="array" ref="E5223">IF(ISLOGICAL(D5223),"",FREQUENCY(IF('Data Transformation'!$B$425:$B$8425='Bin Analysis'!$B5211,'Data Transformation'!$G$425:$G$8425),D5223))</f>
        <v>2001</v>
      </c>
      <c r="F5223">
        <f t="shared" si="651"/>
        <v>0</v>
      </c>
      <c r="G5223">
        <f>Weighting!$H$15</f>
        <v>0</v>
      </c>
      <c r="H5223">
        <f t="array" ref="H5223">FREQUENCY(IF('Data Transformation'!$B$4:$B$8425=B5211,'Data Transformation'!$G$4:$G$8425),'Bin Analysis'!$B5223)</f>
        <v>2073</v>
      </c>
      <c r="I5223">
        <f t="shared" si="652"/>
        <v>0</v>
      </c>
      <c r="J5223">
        <f t="shared" si="653"/>
        <v>0</v>
      </c>
      <c r="K5223">
        <f>J5223*Weighting!$W$15</f>
        <v>0</v>
      </c>
      <c r="M5223" s="14"/>
    </row>
    <row r="5224" spans="1:13" x14ac:dyDescent="0.55000000000000004">
      <c r="A5224" s="32" t="str">
        <f>IF(Weighting!$P$16&gt;0,B5224,"")</f>
        <v/>
      </c>
      <c r="B5224" t="e">
        <f>Weighting!$C$16</f>
        <v>#DIV/0!</v>
      </c>
      <c r="C5224" t="e">
        <f>Weighting!$F$16</f>
        <v>#NUM!</v>
      </c>
      <c r="D5224" t="e">
        <f>IF(C5224=1,'Data Transformation'!$G$3+0.5*'Data Transformation'!$W$25,IF(C5225=1,D5225-'Data Transformation'!$W$25,FALSE))</f>
        <v>#NUM!</v>
      </c>
      <c r="E5224">
        <f t="array" ref="E5224">IF(ISLOGICAL(D5224),"",FREQUENCY(IF('Data Transformation'!$B$425:$B$8425='Bin Analysis'!$B5211,'Data Transformation'!$G$425:$G$8425),D5224))</f>
        <v>2001</v>
      </c>
      <c r="F5224">
        <f t="shared" si="651"/>
        <v>0</v>
      </c>
      <c r="G5224">
        <f>Weighting!$H$16</f>
        <v>0</v>
      </c>
      <c r="H5224">
        <f t="array" ref="H5224">FREQUENCY(IF('Data Transformation'!$B$4:$B$8425=B5211,'Data Transformation'!$G$4:$G$8425),'Bin Analysis'!$B5224)</f>
        <v>2073</v>
      </c>
      <c r="I5224">
        <f t="shared" si="652"/>
        <v>0</v>
      </c>
      <c r="J5224">
        <f t="shared" si="653"/>
        <v>0</v>
      </c>
      <c r="K5224">
        <f>J5224*Weighting!$W$16</f>
        <v>0</v>
      </c>
      <c r="M5224" s="14"/>
    </row>
    <row r="5225" spans="1:13" x14ac:dyDescent="0.55000000000000004">
      <c r="A5225" s="32" t="str">
        <f>IF(Weighting!$P$17&gt;0,B5225,"")</f>
        <v/>
      </c>
      <c r="B5225" t="e">
        <f>Weighting!$C$17</f>
        <v>#DIV/0!</v>
      </c>
      <c r="C5225" t="e">
        <f>Weighting!$F$17</f>
        <v>#NUM!</v>
      </c>
      <c r="D5225" t="e">
        <f>IF(C5225=1,'Data Transformation'!$G$3+0.5*'Data Transformation'!$W$25,IF(C5226=1,D5226-'Data Transformation'!$W$25,FALSE))</f>
        <v>#NUM!</v>
      </c>
      <c r="E5225">
        <f t="array" ref="E5225">IF(ISLOGICAL(D5225),"",FREQUENCY(IF('Data Transformation'!$B$425:$B$8425='Bin Analysis'!$B5211,'Data Transformation'!$G$425:$G$8425),D5225))</f>
        <v>2001</v>
      </c>
      <c r="F5225">
        <f t="shared" si="651"/>
        <v>0</v>
      </c>
      <c r="G5225">
        <f>Weighting!$H$17</f>
        <v>0</v>
      </c>
      <c r="H5225">
        <f t="array" ref="H5225">FREQUENCY(IF('Data Transformation'!$B$4:$B$8425=B5211,'Data Transformation'!$G$4:$G$8425),'Bin Analysis'!$B5225)</f>
        <v>2073</v>
      </c>
      <c r="I5225">
        <f t="shared" si="652"/>
        <v>0</v>
      </c>
      <c r="J5225">
        <f t="shared" si="653"/>
        <v>0</v>
      </c>
      <c r="K5225">
        <f>J5225*Weighting!$W$17</f>
        <v>0</v>
      </c>
      <c r="M5225" s="14"/>
    </row>
    <row r="5226" spans="1:13" x14ac:dyDescent="0.55000000000000004">
      <c r="A5226" s="32" t="str">
        <f>IF(Weighting!$P$18&gt;0,B5226,"")</f>
        <v/>
      </c>
      <c r="B5226" t="e">
        <f>Weighting!$C$18</f>
        <v>#DIV/0!</v>
      </c>
      <c r="C5226" t="e">
        <f>Weighting!$F$18</f>
        <v>#NUM!</v>
      </c>
      <c r="D5226" t="e">
        <f>IF(C5226=1,'Data Transformation'!$G$3+0.5*'Data Transformation'!$W$25,IF(C5227=1,D5227-'Data Transformation'!$W$25,FALSE))</f>
        <v>#NUM!</v>
      </c>
      <c r="E5226">
        <f t="array" ref="E5226">IF(ISLOGICAL(D5226),"",FREQUENCY(IF('Data Transformation'!$B$425:$B$8425='Bin Analysis'!$B5211,'Data Transformation'!$G$425:$G$8425),D5226))</f>
        <v>2001</v>
      </c>
      <c r="F5226">
        <f t="shared" si="651"/>
        <v>0</v>
      </c>
      <c r="G5226">
        <f>Weighting!$H$18</f>
        <v>0</v>
      </c>
      <c r="H5226">
        <f t="array" ref="H5226">FREQUENCY(IF('Data Transformation'!$B$4:$B$8425=B5211,'Data Transformation'!$G$4:$G$8425),'Bin Analysis'!$B5226)</f>
        <v>2073</v>
      </c>
      <c r="I5226">
        <f t="shared" si="652"/>
        <v>0</v>
      </c>
      <c r="J5226">
        <f t="shared" si="653"/>
        <v>0</v>
      </c>
      <c r="K5226">
        <f>J5226*Weighting!$W$18</f>
        <v>0</v>
      </c>
      <c r="M5226" s="14"/>
    </row>
    <row r="5227" spans="1:13" x14ac:dyDescent="0.55000000000000004">
      <c r="A5227" s="32" t="str">
        <f>IF(Weighting!$P$19&gt;0,B5227,"")</f>
        <v/>
      </c>
      <c r="B5227" t="e">
        <f>Weighting!$C$19</f>
        <v>#DIV/0!</v>
      </c>
      <c r="C5227" t="e">
        <f>Weighting!$F$19</f>
        <v>#NUM!</v>
      </c>
      <c r="D5227" t="e">
        <f>IF(C5227=1,'Data Transformation'!$G$3+0.5*'Data Transformation'!$W$25,IF(C5228=1,D5228-'Data Transformation'!$W$25,FALSE))</f>
        <v>#NUM!</v>
      </c>
      <c r="E5227">
        <f t="array" ref="E5227">IF(ISLOGICAL(D5227),"",FREQUENCY(IF('Data Transformation'!$B$425:$B$8425='Bin Analysis'!$B5211,'Data Transformation'!$G$425:$G$8425),D5227))</f>
        <v>2001</v>
      </c>
      <c r="F5227">
        <f t="shared" si="651"/>
        <v>0</v>
      </c>
      <c r="G5227">
        <f>Weighting!$H$19</f>
        <v>0</v>
      </c>
      <c r="H5227">
        <f t="array" ref="H5227">FREQUENCY(IF('Data Transformation'!$B$4:$B$8425=B5211,'Data Transformation'!$G$4:$G$8425),'Bin Analysis'!$B5227)</f>
        <v>2073</v>
      </c>
      <c r="I5227">
        <f t="shared" si="652"/>
        <v>0</v>
      </c>
      <c r="J5227">
        <f t="shared" si="653"/>
        <v>0</v>
      </c>
      <c r="K5227">
        <f>J5227*Weighting!$W$19</f>
        <v>0</v>
      </c>
      <c r="M5227" s="14"/>
    </row>
    <row r="5228" spans="1:13" x14ac:dyDescent="0.55000000000000004">
      <c r="A5228" s="32" t="str">
        <f>IF(Weighting!$P$20&gt;0,B5228,"")</f>
        <v/>
      </c>
      <c r="B5228" t="e">
        <f>Weighting!$C$20</f>
        <v>#DIV/0!</v>
      </c>
      <c r="C5228" t="e">
        <f>Weighting!$F$20</f>
        <v>#NUM!</v>
      </c>
      <c r="D5228" t="e">
        <f>IF(C5228=1,'Data Transformation'!$G$3+0.5*'Data Transformation'!$W$25,IF(C5229=1,D5229-'Data Transformation'!$W$25,FALSE))</f>
        <v>#NUM!</v>
      </c>
      <c r="E5228">
        <f t="array" ref="E5228">IF(ISLOGICAL(D5228),"",FREQUENCY(IF('Data Transformation'!$B$425:$B$8425='Bin Analysis'!$B5211,'Data Transformation'!$G$425:$G$8425),D5228))</f>
        <v>2001</v>
      </c>
      <c r="F5228">
        <f t="shared" si="651"/>
        <v>0</v>
      </c>
      <c r="G5228">
        <f>Weighting!$H$20</f>
        <v>0</v>
      </c>
      <c r="H5228">
        <f t="array" ref="H5228">FREQUENCY(IF('Data Transformation'!$B$4:$B$8425=B5211,'Data Transformation'!$G$4:$G$8425),'Bin Analysis'!$B5228)</f>
        <v>2073</v>
      </c>
      <c r="I5228">
        <f t="shared" si="652"/>
        <v>0</v>
      </c>
      <c r="J5228">
        <f t="shared" si="653"/>
        <v>0</v>
      </c>
      <c r="K5228">
        <f>J5228*Weighting!$W$20</f>
        <v>0</v>
      </c>
      <c r="M5228" s="14"/>
    </row>
    <row r="5229" spans="1:13" x14ac:dyDescent="0.55000000000000004">
      <c r="A5229" s="32" t="str">
        <f>IF(Weighting!$P$21&gt;0,B5229,"")</f>
        <v/>
      </c>
      <c r="B5229" t="e">
        <f>Weighting!$C$21</f>
        <v>#DIV/0!</v>
      </c>
      <c r="C5229" t="e">
        <f>Weighting!$F$21</f>
        <v>#NUM!</v>
      </c>
      <c r="D5229" t="e">
        <f>IF(C5229=1,'Data Transformation'!$G$3+0.5*'Data Transformation'!$W$25,IF(C5230=1,D5230-'Data Transformation'!$W$25,FALSE))</f>
        <v>#NUM!</v>
      </c>
      <c r="E5229">
        <f t="array" ref="E5229">IF(ISLOGICAL(D5229),"",FREQUENCY(IF('Data Transformation'!$B$425:$B$8425='Bin Analysis'!$B5211,'Data Transformation'!$G$425:$G$8425),D5229))</f>
        <v>2001</v>
      </c>
      <c r="F5229">
        <f t="shared" si="651"/>
        <v>0</v>
      </c>
      <c r="G5229">
        <f>Weighting!$H$21</f>
        <v>0</v>
      </c>
      <c r="H5229">
        <f t="array" ref="H5229">FREQUENCY(IF('Data Transformation'!$B$4:$B$8425=B5211,'Data Transformation'!$G$4:$G$8425),'Bin Analysis'!$B5229)</f>
        <v>2073</v>
      </c>
      <c r="I5229">
        <f t="shared" si="652"/>
        <v>0</v>
      </c>
      <c r="J5229">
        <f t="shared" si="653"/>
        <v>0</v>
      </c>
      <c r="K5229">
        <f>J5229*Weighting!$W$21</f>
        <v>0</v>
      </c>
      <c r="M5229" s="14"/>
    </row>
    <row r="5230" spans="1:13" x14ac:dyDescent="0.55000000000000004">
      <c r="A5230" s="32" t="str">
        <f>IF(Weighting!$P$22&gt;0,B5230,"")</f>
        <v/>
      </c>
      <c r="B5230" t="e">
        <f>Weighting!$C$22</f>
        <v>#DIV/0!</v>
      </c>
      <c r="C5230" t="e">
        <f>Weighting!$F$22</f>
        <v>#NUM!</v>
      </c>
      <c r="D5230" t="e">
        <f>IF(C5230=1,'Data Transformation'!$G$3+0.5*'Data Transformation'!$W$25,IF(C5231=1,D5231-'Data Transformation'!$W$25,FALSE))</f>
        <v>#NUM!</v>
      </c>
      <c r="E5230">
        <f t="array" ref="E5230">IF(ISLOGICAL(D5230),"",FREQUENCY(IF('Data Transformation'!$B$425:$B$8425='Bin Analysis'!$B5211,'Data Transformation'!$G$425:$G$8425),D5230))</f>
        <v>2001</v>
      </c>
      <c r="F5230">
        <f t="shared" si="651"/>
        <v>0</v>
      </c>
      <c r="G5230">
        <f>Weighting!$H$22</f>
        <v>0</v>
      </c>
      <c r="H5230">
        <f t="array" ref="H5230">FREQUENCY(IF('Data Transformation'!$B$4:$B$8425=B5211,'Data Transformation'!$G$4:$G$8425),'Bin Analysis'!$B5230)</f>
        <v>2073</v>
      </c>
      <c r="I5230">
        <f t="shared" si="652"/>
        <v>0</v>
      </c>
      <c r="J5230">
        <f t="shared" si="653"/>
        <v>0</v>
      </c>
      <c r="K5230">
        <f>J5230*Weighting!$W$22</f>
        <v>0</v>
      </c>
      <c r="M5230" s="14"/>
    </row>
    <row r="5231" spans="1:13" x14ac:dyDescent="0.55000000000000004">
      <c r="A5231" s="32" t="str">
        <f>IF(Weighting!$P$23&gt;0,B5231,"")</f>
        <v/>
      </c>
      <c r="B5231" t="e">
        <f>Weighting!$C$23</f>
        <v>#DIV/0!</v>
      </c>
      <c r="C5231" t="e">
        <f>Weighting!$F$23</f>
        <v>#NUM!</v>
      </c>
      <c r="D5231" t="e">
        <f>IF(C5231=1,'Data Transformation'!$G$3+0.5*'Data Transformation'!$W$25,IF(C5232=1,D5232-'Data Transformation'!$W$25,FALSE))</f>
        <v>#NUM!</v>
      </c>
      <c r="E5231">
        <f t="array" ref="E5231">IF(ISLOGICAL(D5231),"",FREQUENCY(IF('Data Transformation'!$B$425:$B$8425='Bin Analysis'!$B5211,'Data Transformation'!$G$425:$G$8425),D5231))</f>
        <v>2001</v>
      </c>
      <c r="F5231">
        <f t="shared" si="651"/>
        <v>0</v>
      </c>
      <c r="G5231">
        <f>Weighting!$H$23</f>
        <v>0</v>
      </c>
      <c r="H5231">
        <f t="array" ref="H5231">FREQUENCY(IF('Data Transformation'!$B$4:$B$8425=B5211,'Data Transformation'!$G$4:$G$8425),'Bin Analysis'!$B5231)</f>
        <v>2073</v>
      </c>
      <c r="I5231">
        <f t="shared" si="652"/>
        <v>0</v>
      </c>
      <c r="J5231">
        <f t="shared" si="653"/>
        <v>0</v>
      </c>
      <c r="K5231">
        <f>J5231*Weighting!$W$23</f>
        <v>0</v>
      </c>
      <c r="M5231" s="14"/>
    </row>
    <row r="5232" spans="1:13" x14ac:dyDescent="0.55000000000000004">
      <c r="A5232" s="32" t="str">
        <f>IF(Weighting!$P$24&gt;0,B5232,"")</f>
        <v/>
      </c>
      <c r="B5232" t="e">
        <f>Weighting!$C$24</f>
        <v>#DIV/0!</v>
      </c>
      <c r="C5232" t="e">
        <f>Weighting!$F$24</f>
        <v>#NUM!</v>
      </c>
      <c r="D5232" t="e">
        <f>IF(C5232=1,'Data Transformation'!$G$3+0.5*'Data Transformation'!$W$25,IF(C5233=1,D5233-'Data Transformation'!$W$25,FALSE))</f>
        <v>#NUM!</v>
      </c>
      <c r="E5232">
        <f t="array" ref="E5232">IF(ISLOGICAL(D5232),"",FREQUENCY(IF('Data Transformation'!$B$425:$B$8425='Bin Analysis'!$B5211,'Data Transformation'!$G$425:$G$8425),D5232))</f>
        <v>2001</v>
      </c>
      <c r="F5232">
        <f t="shared" si="651"/>
        <v>0</v>
      </c>
      <c r="G5232">
        <f>Weighting!$H$24</f>
        <v>0</v>
      </c>
      <c r="H5232">
        <f t="array" ref="H5232">FREQUENCY(IF('Data Transformation'!$B$4:$B$8425=B5211,'Data Transformation'!$G$4:$G$8425),'Bin Analysis'!$B5232)</f>
        <v>2073</v>
      </c>
      <c r="I5232">
        <f t="shared" si="652"/>
        <v>0</v>
      </c>
      <c r="J5232">
        <f t="shared" si="653"/>
        <v>0</v>
      </c>
      <c r="K5232">
        <f>J5232*Weighting!$W$24</f>
        <v>0</v>
      </c>
      <c r="M5232" s="14"/>
    </row>
    <row r="5233" spans="1:25" x14ac:dyDescent="0.55000000000000004">
      <c r="A5233" s="32" t="str">
        <f>IF(Weighting!$P$25&gt;0,B5233,"")</f>
        <v/>
      </c>
      <c r="B5233" t="e">
        <f>Weighting!$C$25</f>
        <v>#DIV/0!</v>
      </c>
      <c r="C5233" t="e">
        <f>Weighting!$F$25</f>
        <v>#NUM!</v>
      </c>
      <c r="D5233" t="e">
        <f>IF(C5233=1,'Data Transformation'!$G$3+0.5*'Data Transformation'!$W$25,IF(C5234=1,D5234-'Data Transformation'!$W$25,FALSE))</f>
        <v>#NUM!</v>
      </c>
      <c r="E5233">
        <f t="array" ref="E5233">IF(ISLOGICAL(D5233),"",FREQUENCY(IF('Data Transformation'!$B$425:$B$8425='Bin Analysis'!$B5211,'Data Transformation'!$G$425:$G$8425),D5233))</f>
        <v>2001</v>
      </c>
      <c r="F5233">
        <f t="shared" si="651"/>
        <v>0</v>
      </c>
      <c r="G5233">
        <f>Weighting!$H$25</f>
        <v>0</v>
      </c>
      <c r="H5233">
        <f t="array" ref="H5233">FREQUENCY(IF('Data Transformation'!$B$4:$B$8425=B5211,'Data Transformation'!$G$4:$G$8425),'Bin Analysis'!$B5233)</f>
        <v>2073</v>
      </c>
      <c r="I5233">
        <f t="shared" si="652"/>
        <v>0</v>
      </c>
      <c r="J5233">
        <f t="shared" si="653"/>
        <v>0</v>
      </c>
      <c r="K5233">
        <f>J5233*Weighting!$W$25</f>
        <v>0</v>
      </c>
      <c r="M5233" s="14"/>
    </row>
    <row r="5234" spans="1:25" x14ac:dyDescent="0.55000000000000004">
      <c r="O5234"/>
      <c r="P5234"/>
      <c r="Q5234"/>
      <c r="R5234"/>
    </row>
    <row r="5235" spans="1:25" ht="23.35" x14ac:dyDescent="0.8">
      <c r="A5235" s="21" t="s">
        <v>0</v>
      </c>
      <c r="B5235" s="21" t="str">
        <f>IFERROR(VLOOKUP(C5235,'Data Transformation'!$L$6:$M$426,2,FALSE),"")</f>
        <v/>
      </c>
      <c r="C5235" s="21">
        <f>C5211+1</f>
        <v>218</v>
      </c>
      <c r="D5235" s="21"/>
      <c r="E5235" s="21"/>
      <c r="F5235" s="21"/>
      <c r="G5235" s="21"/>
      <c r="H5235" s="22"/>
      <c r="I5235" s="22"/>
      <c r="J5235" s="22"/>
      <c r="K5235" s="21"/>
      <c r="L5235" s="21" t="str">
        <f>B5235</f>
        <v/>
      </c>
      <c r="M5235" s="23" t="e">
        <f>INDEX('Data Transformation'!$O$4:$O$424,MATCH($B5235,'Data Transformation'!$M$4:$M$424,0),MATCH($M$2,'Data Transformation'!$O$3,0))</f>
        <v>#N/A</v>
      </c>
      <c r="N5235" s="27" t="e">
        <f>IF('Input and Summary Results'!$J$16="minimum",'Bin Analysis'!X5236/(M5235-1),'Bin Analysis'!Y5235/('Bin Analysis'!M5235-1))</f>
        <v>#N/A</v>
      </c>
      <c r="O5235" s="27" t="e">
        <f>IF(M5235=FALSE,NA(),(VLOOKUP(1,C5238:K5257,4,FALSE))/(M5235-1))</f>
        <v>#N/A</v>
      </c>
      <c r="P5235" s="27" t="e">
        <f>IF(M5235=FALSE,NA(),SUM(J5238:J5257)/Weighting!$S$5)</f>
        <v>#N/A</v>
      </c>
      <c r="Q5235" s="27" t="e">
        <f>IF(M5235=FALSE,NA(),SUM(K5238:K5257)/Weighting!$S$6)</f>
        <v>#N/A</v>
      </c>
      <c r="R5235" s="27" t="e">
        <f>IF(M5235=FALSE,NA(),(VLOOKUP(1,G5238:K5257,3,FALSE))/(M5235-1))</f>
        <v>#N/A</v>
      </c>
      <c r="S5235" s="22" t="e">
        <f>IF(M5235=FALSE,NA(),IF(SUM(J5238:J5257)=2,"yes","no"))</f>
        <v>#N/A</v>
      </c>
      <c r="X5235" s="2" cm="2">
        <f t="array" ref="X5235:X5236">FREQUENCY(IF('Data Transformation'!$B$425:$B$6424='Bin Analysis'!L5235,'Data Transformation'!$G$425:$G$6424),'Data Transformation'!$U$11)</f>
        <v>0</v>
      </c>
      <c r="Y5235" s="2" cm="2">
        <f t="array" ref="Y5235:Y5236">FREQUENCY(IF('Data Transformation'!$B$425:$B$6424='Bin Analysis'!L5235,'Data Transformation'!$G$425:$G$6424),'Data Transformation'!$U$12)</f>
        <v>0</v>
      </c>
    </row>
    <row r="5236" spans="1:25" x14ac:dyDescent="0.55000000000000004">
      <c r="A5236" s="14" t="s">
        <v>67</v>
      </c>
      <c r="B5236" t="s">
        <v>47</v>
      </c>
      <c r="C5236" t="s">
        <v>5</v>
      </c>
      <c r="D5236" t="s">
        <v>100</v>
      </c>
      <c r="E5236" t="s">
        <v>101</v>
      </c>
      <c r="F5236" t="s">
        <v>102</v>
      </c>
      <c r="G5236" t="s">
        <v>70</v>
      </c>
      <c r="H5236" t="s">
        <v>31</v>
      </c>
      <c r="I5236" t="s">
        <v>32</v>
      </c>
      <c r="J5236" t="s">
        <v>46</v>
      </c>
      <c r="K5236" s="14" t="s">
        <v>45</v>
      </c>
      <c r="M5236" s="14"/>
      <c r="X5236" s="2">
        <v>0</v>
      </c>
      <c r="Y5236" s="2">
        <v>0</v>
      </c>
    </row>
    <row r="5237" spans="1:25" x14ac:dyDescent="0.55000000000000004">
      <c r="A5237" s="32"/>
      <c r="D5237" t="e">
        <f>IF(C5237=1,'Data Transformation'!$G$3+0.5*'Data Transformation'!$W$25,IF(C5238=1,D5238-'Data Transformation'!$W$25,FALSE))</f>
        <v>#NUM!</v>
      </c>
      <c r="E5237">
        <f t="array" ref="E5237">IF(ISLOGICAL(D5237),"",FREQUENCY(IF('Data Transformation'!$B$425:$B$8425='Bin Analysis'!$B5235,'Data Transformation'!$G$425:$G$8425),D5237))</f>
        <v>2001</v>
      </c>
      <c r="F5237" t="e">
        <f>IF(ISLOGICAL(D5237),"",E5237-E5236)</f>
        <v>#VALUE!</v>
      </c>
      <c r="M5237" s="14"/>
    </row>
    <row r="5238" spans="1:25" x14ac:dyDescent="0.55000000000000004">
      <c r="A5238" s="32" t="e">
        <f>IF(Weighting!$P$6&gt;0,B5238,"")</f>
        <v>#NUM!</v>
      </c>
      <c r="B5238" t="e">
        <f>Weighting!$C$6</f>
        <v>#DIV/0!</v>
      </c>
      <c r="C5238" t="e">
        <f>Weighting!$F$6</f>
        <v>#NUM!</v>
      </c>
      <c r="D5238" t="e">
        <f>IF(C5238=1,'Data Transformation'!$G$3+0.5*'Data Transformation'!$W$25,IF(C5239=1,D5239-'Data Transformation'!$W$25,FALSE))</f>
        <v>#NUM!</v>
      </c>
      <c r="E5238">
        <f t="array" ref="E5238">IF(ISLOGICAL(D5238),"",FREQUENCY(IF('Data Transformation'!$B$425:$B$8425='Bin Analysis'!$B5235,'Data Transformation'!$G$425:$G$8425),D5238))</f>
        <v>2001</v>
      </c>
      <c r="F5238">
        <f>IF(ISLOGICAL(D5238),"",E5238-E5237)</f>
        <v>0</v>
      </c>
      <c r="G5238">
        <f>Weighting!$H$6</f>
        <v>1</v>
      </c>
      <c r="H5238">
        <f t="array" ref="H5238">FREQUENCY(IF('Data Transformation'!$B$4:$B$8425=B5235,'Data Transformation'!$G$4:$G$8425),'Bin Analysis'!$B5238)</f>
        <v>2073</v>
      </c>
      <c r="I5238">
        <f>H5238-H5237</f>
        <v>2073</v>
      </c>
      <c r="J5238">
        <f>IF(I5238=0,0,1)</f>
        <v>1</v>
      </c>
      <c r="K5238" t="e">
        <f>J5238*Weighting!$W$6</f>
        <v>#NUM!</v>
      </c>
      <c r="M5238" s="14"/>
    </row>
    <row r="5239" spans="1:25" x14ac:dyDescent="0.55000000000000004">
      <c r="A5239" s="32" t="str">
        <f>IF(Weighting!$P$7&gt;0,B5239,"")</f>
        <v/>
      </c>
      <c r="B5239" t="e">
        <f>Weighting!$C$7</f>
        <v>#DIV/0!</v>
      </c>
      <c r="C5239" t="e">
        <f>Weighting!$F$7</f>
        <v>#NUM!</v>
      </c>
      <c r="D5239" t="e">
        <f>IF(C5239=1,'Data Transformation'!$G$3+0.5*'Data Transformation'!$W$25,IF(C5240=1,D5240-'Data Transformation'!$W$25,FALSE))</f>
        <v>#NUM!</v>
      </c>
      <c r="E5239">
        <f t="array" ref="E5239">IF(ISLOGICAL(D5239),"",FREQUENCY(IF('Data Transformation'!$B$425:$B$8425='Bin Analysis'!$B5235,'Data Transformation'!$G$425:$G$8425),D5239))</f>
        <v>2001</v>
      </c>
      <c r="F5239">
        <f t="shared" ref="F5239:F5257" si="654">IF(ISLOGICAL(D5239),"",E5239-E5238)</f>
        <v>0</v>
      </c>
      <c r="G5239">
        <f>Weighting!$H$7</f>
        <v>0</v>
      </c>
      <c r="H5239">
        <f t="array" ref="H5239">FREQUENCY(IF('Data Transformation'!$B$4:$B$8425=B5235,'Data Transformation'!$G$4:$G$8425),'Bin Analysis'!$B5239)</f>
        <v>2073</v>
      </c>
      <c r="I5239">
        <f t="shared" ref="I5239:I5257" si="655">H5239-H5238</f>
        <v>0</v>
      </c>
      <c r="J5239">
        <f>IF(I5239=0,0,1)</f>
        <v>0</v>
      </c>
      <c r="K5239">
        <f>J5239*Weighting!$W$7</f>
        <v>0</v>
      </c>
      <c r="M5239" s="14"/>
    </row>
    <row r="5240" spans="1:25" x14ac:dyDescent="0.55000000000000004">
      <c r="A5240" s="32" t="str">
        <f>IF(Weighting!$P$8&gt;0,B5240,"")</f>
        <v/>
      </c>
      <c r="B5240" t="e">
        <f>Weighting!$C$8</f>
        <v>#DIV/0!</v>
      </c>
      <c r="C5240" t="e">
        <f>Weighting!$F$8</f>
        <v>#NUM!</v>
      </c>
      <c r="D5240" t="e">
        <f>IF(C5240=1,'Data Transformation'!$G$3+0.5*'Data Transformation'!$W$25,IF(C5241=1,D5241-'Data Transformation'!$W$25,FALSE))</f>
        <v>#NUM!</v>
      </c>
      <c r="E5240">
        <f t="array" ref="E5240">IF(ISLOGICAL(D5240),"",FREQUENCY(IF('Data Transformation'!$B$425:$B$8425='Bin Analysis'!$B5235,'Data Transformation'!$G$425:$G$8425),D5240))</f>
        <v>2001</v>
      </c>
      <c r="F5240">
        <f t="shared" si="654"/>
        <v>0</v>
      </c>
      <c r="G5240">
        <f>Weighting!$H$8</f>
        <v>0</v>
      </c>
      <c r="H5240">
        <f t="array" ref="H5240">FREQUENCY(IF('Data Transformation'!$B$4:$B$8425=B5235,'Data Transformation'!$G$4:$G$8425),'Bin Analysis'!$B5240)</f>
        <v>2073</v>
      </c>
      <c r="I5240">
        <f t="shared" si="655"/>
        <v>0</v>
      </c>
      <c r="J5240">
        <f t="shared" ref="J5240:J5257" si="656">IF(I5240=0,0,1)</f>
        <v>0</v>
      </c>
      <c r="K5240">
        <f>J5240*Weighting!$W$8</f>
        <v>0</v>
      </c>
      <c r="M5240" s="14"/>
    </row>
    <row r="5241" spans="1:25" x14ac:dyDescent="0.55000000000000004">
      <c r="A5241" s="32" t="str">
        <f>IF(Weighting!$P$9&gt;0,B5241,"")</f>
        <v/>
      </c>
      <c r="B5241" s="50" t="e">
        <f>Weighting!$C$9</f>
        <v>#DIV/0!</v>
      </c>
      <c r="C5241" t="e">
        <f>Weighting!$F$9</f>
        <v>#NUM!</v>
      </c>
      <c r="D5241" t="e">
        <f>IF(C5241=1,'Data Transformation'!$G$3+0.5*'Data Transformation'!$W$25,IF(C5242=1,D5242-'Data Transformation'!$W$25,FALSE))</f>
        <v>#NUM!</v>
      </c>
      <c r="E5241">
        <f t="array" ref="E5241">IF(ISLOGICAL(D5241),"",FREQUENCY(IF('Data Transformation'!$B$425:$B$8425='Bin Analysis'!$B5235,'Data Transformation'!$G$425:$G$8425),D5241))</f>
        <v>2001</v>
      </c>
      <c r="F5241">
        <f t="shared" si="654"/>
        <v>0</v>
      </c>
      <c r="G5241">
        <f>Weighting!$H$9</f>
        <v>0</v>
      </c>
      <c r="H5241">
        <f t="array" ref="H5241">FREQUENCY(IF('Data Transformation'!$B$4:$B$8425=B5235,'Data Transformation'!$G$4:$G$8425),'Bin Analysis'!$B5241)</f>
        <v>2073</v>
      </c>
      <c r="I5241">
        <f t="shared" si="655"/>
        <v>0</v>
      </c>
      <c r="J5241">
        <f t="shared" si="656"/>
        <v>0</v>
      </c>
      <c r="K5241">
        <f>J5241*Weighting!$W$9</f>
        <v>0</v>
      </c>
      <c r="M5241" s="14"/>
    </row>
    <row r="5242" spans="1:25" x14ac:dyDescent="0.55000000000000004">
      <c r="A5242" s="32" t="str">
        <f>IF(Weighting!$P$10&gt;0,B5242,"")</f>
        <v/>
      </c>
      <c r="B5242" t="e">
        <f>Weighting!$C$10</f>
        <v>#DIV/0!</v>
      </c>
      <c r="C5242" t="e">
        <f>Weighting!$F$10</f>
        <v>#NUM!</v>
      </c>
      <c r="D5242" t="e">
        <f>IF(C5242=1,'Data Transformation'!$G$3+0.5*'Data Transformation'!$W$25,IF(C5243=1,D5243-'Data Transformation'!$W$25,FALSE))</f>
        <v>#NUM!</v>
      </c>
      <c r="E5242">
        <f t="array" ref="E5242">IF(ISLOGICAL(D5242),"",FREQUENCY(IF('Data Transformation'!$B$425:$B$8425='Bin Analysis'!$B5235,'Data Transformation'!$G$425:$G$8425),D5242))</f>
        <v>2001</v>
      </c>
      <c r="F5242">
        <f t="shared" si="654"/>
        <v>0</v>
      </c>
      <c r="G5242">
        <f>Weighting!$H$10</f>
        <v>0</v>
      </c>
      <c r="H5242">
        <f t="array" ref="H5242">FREQUENCY(IF('Data Transformation'!$B$4:$B$8425=B5235,'Data Transformation'!$G$4:$G$8425),'Bin Analysis'!$B5242)</f>
        <v>2073</v>
      </c>
      <c r="I5242">
        <f t="shared" si="655"/>
        <v>0</v>
      </c>
      <c r="J5242">
        <f t="shared" si="656"/>
        <v>0</v>
      </c>
      <c r="K5242">
        <f>J5242*Weighting!$W$10</f>
        <v>0</v>
      </c>
      <c r="M5242" s="14"/>
    </row>
    <row r="5243" spans="1:25" x14ac:dyDescent="0.55000000000000004">
      <c r="A5243" s="32" t="str">
        <f>IF(Weighting!$P$11&gt;0,B5243,"")</f>
        <v/>
      </c>
      <c r="B5243" t="e">
        <f>Weighting!$C$11</f>
        <v>#DIV/0!</v>
      </c>
      <c r="C5243" t="e">
        <f>Weighting!$F$11</f>
        <v>#NUM!</v>
      </c>
      <c r="D5243" t="e">
        <f>IF(C5243=1,'Data Transformation'!$G$3+0.5*'Data Transformation'!$W$25,IF(C5244=1,D5244-'Data Transformation'!$W$25,FALSE))</f>
        <v>#NUM!</v>
      </c>
      <c r="E5243">
        <f t="array" ref="E5243">IF(ISLOGICAL(D5243),"",FREQUENCY(IF('Data Transformation'!$B$425:$B$8425='Bin Analysis'!$B5235,'Data Transformation'!$G$425:$G$8425),D5243))</f>
        <v>2001</v>
      </c>
      <c r="F5243">
        <f t="shared" si="654"/>
        <v>0</v>
      </c>
      <c r="G5243">
        <f>Weighting!$H$11</f>
        <v>0</v>
      </c>
      <c r="H5243">
        <f t="array" ref="H5243">FREQUENCY(IF('Data Transformation'!$B$4:$B$8425=B5235,'Data Transformation'!$G$4:$G$8425),'Bin Analysis'!$B5243)</f>
        <v>2073</v>
      </c>
      <c r="I5243">
        <f t="shared" si="655"/>
        <v>0</v>
      </c>
      <c r="J5243">
        <f t="shared" si="656"/>
        <v>0</v>
      </c>
      <c r="K5243">
        <f>J5243*Weighting!$W$11</f>
        <v>0</v>
      </c>
      <c r="M5243" s="14"/>
    </row>
    <row r="5244" spans="1:25" x14ac:dyDescent="0.55000000000000004">
      <c r="A5244" s="32" t="str">
        <f>IF(Weighting!$P$12&gt;0,B5244,"")</f>
        <v/>
      </c>
      <c r="B5244" t="e">
        <f>Weighting!$C$12</f>
        <v>#DIV/0!</v>
      </c>
      <c r="C5244" t="e">
        <f>Weighting!$F$12</f>
        <v>#NUM!</v>
      </c>
      <c r="D5244" t="e">
        <f>IF(C5244=1,'Data Transformation'!$G$3+0.5*'Data Transformation'!$W$25,IF(C5245=1,D5245-'Data Transformation'!$W$25,FALSE))</f>
        <v>#NUM!</v>
      </c>
      <c r="E5244">
        <f t="array" ref="E5244">IF(ISLOGICAL(D5244),"",FREQUENCY(IF('Data Transformation'!$B$425:$B$8425='Bin Analysis'!$B5235,'Data Transformation'!$G$425:$G$8425),D5244))</f>
        <v>2001</v>
      </c>
      <c r="F5244">
        <f t="shared" si="654"/>
        <v>0</v>
      </c>
      <c r="G5244">
        <f>Weighting!$H$12</f>
        <v>0</v>
      </c>
      <c r="H5244">
        <f t="array" ref="H5244">FREQUENCY(IF('Data Transformation'!$B$4:$B$8425=B5235,'Data Transformation'!$G$4:$G$8425),'Bin Analysis'!$B5244)</f>
        <v>2073</v>
      </c>
      <c r="I5244">
        <f t="shared" si="655"/>
        <v>0</v>
      </c>
      <c r="J5244">
        <f t="shared" si="656"/>
        <v>0</v>
      </c>
      <c r="K5244">
        <f>J5244*Weighting!$W$12</f>
        <v>0</v>
      </c>
      <c r="M5244" s="14"/>
    </row>
    <row r="5245" spans="1:25" x14ac:dyDescent="0.55000000000000004">
      <c r="A5245" s="32" t="str">
        <f>IF(Weighting!$P$13&gt;0,B5245,"")</f>
        <v/>
      </c>
      <c r="B5245" t="e">
        <f>Weighting!$C$13</f>
        <v>#DIV/0!</v>
      </c>
      <c r="C5245" t="e">
        <f>Weighting!$F$13</f>
        <v>#NUM!</v>
      </c>
      <c r="D5245" t="e">
        <f>IF(C5245=1,'Data Transformation'!$G$3+0.5*'Data Transformation'!$W$25,IF(C5246=1,D5246-'Data Transformation'!$W$25,FALSE))</f>
        <v>#NUM!</v>
      </c>
      <c r="E5245">
        <f t="array" ref="E5245">IF(ISLOGICAL(D5245),"",FREQUENCY(IF('Data Transformation'!$B$425:$B$8425='Bin Analysis'!$B5235,'Data Transformation'!$G$425:$G$8425),D5245))</f>
        <v>2001</v>
      </c>
      <c r="F5245">
        <f t="shared" si="654"/>
        <v>0</v>
      </c>
      <c r="G5245">
        <f>Weighting!$H$13</f>
        <v>0</v>
      </c>
      <c r="H5245">
        <f t="array" ref="H5245">FREQUENCY(IF('Data Transformation'!$B$4:$B$8425=B5235,'Data Transformation'!$G$4:$G$8425),'Bin Analysis'!$B5245)</f>
        <v>2073</v>
      </c>
      <c r="I5245">
        <f t="shared" si="655"/>
        <v>0</v>
      </c>
      <c r="J5245">
        <f t="shared" si="656"/>
        <v>0</v>
      </c>
      <c r="K5245">
        <f>J5245*Weighting!$W$13</f>
        <v>0</v>
      </c>
      <c r="M5245" s="14"/>
    </row>
    <row r="5246" spans="1:25" x14ac:dyDescent="0.55000000000000004">
      <c r="A5246" s="32" t="str">
        <f>IF(Weighting!$P$14&gt;0,B5246,"")</f>
        <v/>
      </c>
      <c r="B5246" t="e">
        <f>Weighting!$C$14</f>
        <v>#DIV/0!</v>
      </c>
      <c r="C5246" t="e">
        <f>Weighting!$F$14</f>
        <v>#NUM!</v>
      </c>
      <c r="D5246" t="e">
        <f>IF(C5246=1,'Data Transformation'!$G$3+0.5*'Data Transformation'!$W$25,IF(C5247=1,D5247-'Data Transformation'!$W$25,FALSE))</f>
        <v>#NUM!</v>
      </c>
      <c r="E5246">
        <f t="array" ref="E5246">IF(ISLOGICAL(D5246),"",FREQUENCY(IF('Data Transformation'!$B$425:$B$8425='Bin Analysis'!$B5235,'Data Transformation'!$G$425:$G$8425),D5246))</f>
        <v>2001</v>
      </c>
      <c r="F5246">
        <f t="shared" si="654"/>
        <v>0</v>
      </c>
      <c r="G5246">
        <f>Weighting!$H$14</f>
        <v>0</v>
      </c>
      <c r="H5246">
        <f t="array" ref="H5246">FREQUENCY(IF('Data Transformation'!$B$4:$B$8425=B5235,'Data Transformation'!$G$4:$G$8425),'Bin Analysis'!$B5246)</f>
        <v>2073</v>
      </c>
      <c r="I5246">
        <f t="shared" si="655"/>
        <v>0</v>
      </c>
      <c r="J5246">
        <f t="shared" si="656"/>
        <v>0</v>
      </c>
      <c r="K5246">
        <f>J5246*Weighting!$W$14</f>
        <v>0</v>
      </c>
      <c r="M5246" s="14"/>
    </row>
    <row r="5247" spans="1:25" x14ac:dyDescent="0.55000000000000004">
      <c r="A5247" s="32" t="str">
        <f>IF(Weighting!$P$15&gt;0,B5247,"")</f>
        <v/>
      </c>
      <c r="B5247" t="e">
        <f>Weighting!$C$15</f>
        <v>#DIV/0!</v>
      </c>
      <c r="C5247" t="e">
        <f>Weighting!$F$15</f>
        <v>#NUM!</v>
      </c>
      <c r="D5247" t="e">
        <f>IF(C5247=1,'Data Transformation'!$G$3+0.5*'Data Transformation'!$W$25,IF(C5248=1,D5248-'Data Transformation'!$W$25,FALSE))</f>
        <v>#NUM!</v>
      </c>
      <c r="E5247">
        <f t="array" ref="E5247">IF(ISLOGICAL(D5247),"",FREQUENCY(IF('Data Transformation'!$B$425:$B$8425='Bin Analysis'!$B5235,'Data Transformation'!$G$425:$G$8425),D5247))</f>
        <v>2001</v>
      </c>
      <c r="F5247">
        <f t="shared" si="654"/>
        <v>0</v>
      </c>
      <c r="G5247">
        <f>Weighting!$H$15</f>
        <v>0</v>
      </c>
      <c r="H5247">
        <f t="array" ref="H5247">FREQUENCY(IF('Data Transformation'!$B$4:$B$8425=B5235,'Data Transformation'!$G$4:$G$8425),'Bin Analysis'!$B5247)</f>
        <v>2073</v>
      </c>
      <c r="I5247">
        <f t="shared" si="655"/>
        <v>0</v>
      </c>
      <c r="J5247">
        <f t="shared" si="656"/>
        <v>0</v>
      </c>
      <c r="K5247">
        <f>J5247*Weighting!$W$15</f>
        <v>0</v>
      </c>
      <c r="M5247" s="14"/>
    </row>
    <row r="5248" spans="1:25" x14ac:dyDescent="0.55000000000000004">
      <c r="A5248" s="32" t="str">
        <f>IF(Weighting!$P$16&gt;0,B5248,"")</f>
        <v/>
      </c>
      <c r="B5248" t="e">
        <f>Weighting!$C$16</f>
        <v>#DIV/0!</v>
      </c>
      <c r="C5248" t="e">
        <f>Weighting!$F$16</f>
        <v>#NUM!</v>
      </c>
      <c r="D5248" t="e">
        <f>IF(C5248=1,'Data Transformation'!$G$3+0.5*'Data Transformation'!$W$25,IF(C5249=1,D5249-'Data Transformation'!$W$25,FALSE))</f>
        <v>#NUM!</v>
      </c>
      <c r="E5248">
        <f t="array" ref="E5248">IF(ISLOGICAL(D5248),"",FREQUENCY(IF('Data Transformation'!$B$425:$B$8425='Bin Analysis'!$B5235,'Data Transformation'!$G$425:$G$8425),D5248))</f>
        <v>2001</v>
      </c>
      <c r="F5248">
        <f t="shared" si="654"/>
        <v>0</v>
      </c>
      <c r="G5248">
        <f>Weighting!$H$16</f>
        <v>0</v>
      </c>
      <c r="H5248">
        <f t="array" ref="H5248">FREQUENCY(IF('Data Transformation'!$B$4:$B$8425=B5235,'Data Transformation'!$G$4:$G$8425),'Bin Analysis'!$B5248)</f>
        <v>2073</v>
      </c>
      <c r="I5248">
        <f t="shared" si="655"/>
        <v>0</v>
      </c>
      <c r="J5248">
        <f t="shared" si="656"/>
        <v>0</v>
      </c>
      <c r="K5248">
        <f>J5248*Weighting!$W$16</f>
        <v>0</v>
      </c>
      <c r="M5248" s="14"/>
    </row>
    <row r="5249" spans="1:25" x14ac:dyDescent="0.55000000000000004">
      <c r="A5249" s="32" t="str">
        <f>IF(Weighting!$P$17&gt;0,B5249,"")</f>
        <v/>
      </c>
      <c r="B5249" t="e">
        <f>Weighting!$C$17</f>
        <v>#DIV/0!</v>
      </c>
      <c r="C5249" t="e">
        <f>Weighting!$F$17</f>
        <v>#NUM!</v>
      </c>
      <c r="D5249" t="e">
        <f>IF(C5249=1,'Data Transformation'!$G$3+0.5*'Data Transformation'!$W$25,IF(C5250=1,D5250-'Data Transformation'!$W$25,FALSE))</f>
        <v>#NUM!</v>
      </c>
      <c r="E5249">
        <f t="array" ref="E5249">IF(ISLOGICAL(D5249),"",FREQUENCY(IF('Data Transformation'!$B$425:$B$8425='Bin Analysis'!$B5235,'Data Transformation'!$G$425:$G$8425),D5249))</f>
        <v>2001</v>
      </c>
      <c r="F5249">
        <f t="shared" si="654"/>
        <v>0</v>
      </c>
      <c r="G5249">
        <f>Weighting!$H$17</f>
        <v>0</v>
      </c>
      <c r="H5249">
        <f t="array" ref="H5249">FREQUENCY(IF('Data Transformation'!$B$4:$B$8425=B5235,'Data Transformation'!$G$4:$G$8425),'Bin Analysis'!$B5249)</f>
        <v>2073</v>
      </c>
      <c r="I5249">
        <f t="shared" si="655"/>
        <v>0</v>
      </c>
      <c r="J5249">
        <f t="shared" si="656"/>
        <v>0</v>
      </c>
      <c r="K5249">
        <f>J5249*Weighting!$W$17</f>
        <v>0</v>
      </c>
      <c r="M5249" s="14"/>
    </row>
    <row r="5250" spans="1:25" x14ac:dyDescent="0.55000000000000004">
      <c r="A5250" s="32" t="str">
        <f>IF(Weighting!$P$18&gt;0,B5250,"")</f>
        <v/>
      </c>
      <c r="B5250" t="e">
        <f>Weighting!$C$18</f>
        <v>#DIV/0!</v>
      </c>
      <c r="C5250" t="e">
        <f>Weighting!$F$18</f>
        <v>#NUM!</v>
      </c>
      <c r="D5250" t="e">
        <f>IF(C5250=1,'Data Transformation'!$G$3+0.5*'Data Transformation'!$W$25,IF(C5251=1,D5251-'Data Transformation'!$W$25,FALSE))</f>
        <v>#NUM!</v>
      </c>
      <c r="E5250">
        <f t="array" ref="E5250">IF(ISLOGICAL(D5250),"",FREQUENCY(IF('Data Transformation'!$B$425:$B$8425='Bin Analysis'!$B5235,'Data Transformation'!$G$425:$G$8425),D5250))</f>
        <v>2001</v>
      </c>
      <c r="F5250">
        <f t="shared" si="654"/>
        <v>0</v>
      </c>
      <c r="G5250">
        <f>Weighting!$H$18</f>
        <v>0</v>
      </c>
      <c r="H5250">
        <f t="array" ref="H5250">FREQUENCY(IF('Data Transformation'!$B$4:$B$8425=B5235,'Data Transformation'!$G$4:$G$8425),'Bin Analysis'!$B5250)</f>
        <v>2073</v>
      </c>
      <c r="I5250">
        <f t="shared" si="655"/>
        <v>0</v>
      </c>
      <c r="J5250">
        <f t="shared" si="656"/>
        <v>0</v>
      </c>
      <c r="K5250">
        <f>J5250*Weighting!$W$18</f>
        <v>0</v>
      </c>
      <c r="M5250" s="14"/>
    </row>
    <row r="5251" spans="1:25" x14ac:dyDescent="0.55000000000000004">
      <c r="A5251" s="32" t="str">
        <f>IF(Weighting!$P$19&gt;0,B5251,"")</f>
        <v/>
      </c>
      <c r="B5251" t="e">
        <f>Weighting!$C$19</f>
        <v>#DIV/0!</v>
      </c>
      <c r="C5251" t="e">
        <f>Weighting!$F$19</f>
        <v>#NUM!</v>
      </c>
      <c r="D5251" t="e">
        <f>IF(C5251=1,'Data Transformation'!$G$3+0.5*'Data Transformation'!$W$25,IF(C5252=1,D5252-'Data Transformation'!$W$25,FALSE))</f>
        <v>#NUM!</v>
      </c>
      <c r="E5251">
        <f t="array" ref="E5251">IF(ISLOGICAL(D5251),"",FREQUENCY(IF('Data Transformation'!$B$425:$B$8425='Bin Analysis'!$B5235,'Data Transformation'!$G$425:$G$8425),D5251))</f>
        <v>2001</v>
      </c>
      <c r="F5251">
        <f t="shared" si="654"/>
        <v>0</v>
      </c>
      <c r="G5251">
        <f>Weighting!$H$19</f>
        <v>0</v>
      </c>
      <c r="H5251">
        <f t="array" ref="H5251">FREQUENCY(IF('Data Transformation'!$B$4:$B$8425=B5235,'Data Transformation'!$G$4:$G$8425),'Bin Analysis'!$B5251)</f>
        <v>2073</v>
      </c>
      <c r="I5251">
        <f t="shared" si="655"/>
        <v>0</v>
      </c>
      <c r="J5251">
        <f t="shared" si="656"/>
        <v>0</v>
      </c>
      <c r="K5251">
        <f>J5251*Weighting!$W$19</f>
        <v>0</v>
      </c>
      <c r="M5251" s="14"/>
    </row>
    <row r="5252" spans="1:25" x14ac:dyDescent="0.55000000000000004">
      <c r="A5252" s="32" t="str">
        <f>IF(Weighting!$P$20&gt;0,B5252,"")</f>
        <v/>
      </c>
      <c r="B5252" t="e">
        <f>Weighting!$C$20</f>
        <v>#DIV/0!</v>
      </c>
      <c r="C5252" t="e">
        <f>Weighting!$F$20</f>
        <v>#NUM!</v>
      </c>
      <c r="D5252" t="e">
        <f>IF(C5252=1,'Data Transformation'!$G$3+0.5*'Data Transformation'!$W$25,IF(C5253=1,D5253-'Data Transformation'!$W$25,FALSE))</f>
        <v>#NUM!</v>
      </c>
      <c r="E5252">
        <f t="array" ref="E5252">IF(ISLOGICAL(D5252),"",FREQUENCY(IF('Data Transformation'!$B$425:$B$8425='Bin Analysis'!$B5235,'Data Transformation'!$G$425:$G$8425),D5252))</f>
        <v>2001</v>
      </c>
      <c r="F5252">
        <f t="shared" si="654"/>
        <v>0</v>
      </c>
      <c r="G5252">
        <f>Weighting!$H$20</f>
        <v>0</v>
      </c>
      <c r="H5252">
        <f t="array" ref="H5252">FREQUENCY(IF('Data Transformation'!$B$4:$B$8425=B5235,'Data Transformation'!$G$4:$G$8425),'Bin Analysis'!$B5252)</f>
        <v>2073</v>
      </c>
      <c r="I5252">
        <f t="shared" si="655"/>
        <v>0</v>
      </c>
      <c r="J5252">
        <f t="shared" si="656"/>
        <v>0</v>
      </c>
      <c r="K5252">
        <f>J5252*Weighting!$W$20</f>
        <v>0</v>
      </c>
      <c r="M5252" s="14"/>
    </row>
    <row r="5253" spans="1:25" x14ac:dyDescent="0.55000000000000004">
      <c r="A5253" s="32" t="str">
        <f>IF(Weighting!$P$21&gt;0,B5253,"")</f>
        <v/>
      </c>
      <c r="B5253" t="e">
        <f>Weighting!$C$21</f>
        <v>#DIV/0!</v>
      </c>
      <c r="C5253" t="e">
        <f>Weighting!$F$21</f>
        <v>#NUM!</v>
      </c>
      <c r="D5253" t="e">
        <f>IF(C5253=1,'Data Transformation'!$G$3+0.5*'Data Transformation'!$W$25,IF(C5254=1,D5254-'Data Transformation'!$W$25,FALSE))</f>
        <v>#NUM!</v>
      </c>
      <c r="E5253">
        <f t="array" ref="E5253">IF(ISLOGICAL(D5253),"",FREQUENCY(IF('Data Transformation'!$B$425:$B$8425='Bin Analysis'!$B5235,'Data Transformation'!$G$425:$G$8425),D5253))</f>
        <v>2001</v>
      </c>
      <c r="F5253">
        <f t="shared" si="654"/>
        <v>0</v>
      </c>
      <c r="G5253">
        <f>Weighting!$H$21</f>
        <v>0</v>
      </c>
      <c r="H5253">
        <f t="array" ref="H5253">FREQUENCY(IF('Data Transformation'!$B$4:$B$8425=B5235,'Data Transformation'!$G$4:$G$8425),'Bin Analysis'!$B5253)</f>
        <v>2073</v>
      </c>
      <c r="I5253">
        <f t="shared" si="655"/>
        <v>0</v>
      </c>
      <c r="J5253">
        <f t="shared" si="656"/>
        <v>0</v>
      </c>
      <c r="K5253">
        <f>J5253*Weighting!$W$21</f>
        <v>0</v>
      </c>
      <c r="M5253" s="14"/>
    </row>
    <row r="5254" spans="1:25" x14ac:dyDescent="0.55000000000000004">
      <c r="A5254" s="32" t="str">
        <f>IF(Weighting!$P$22&gt;0,B5254,"")</f>
        <v/>
      </c>
      <c r="B5254" t="e">
        <f>Weighting!$C$22</f>
        <v>#DIV/0!</v>
      </c>
      <c r="C5254" t="e">
        <f>Weighting!$F$22</f>
        <v>#NUM!</v>
      </c>
      <c r="D5254" t="e">
        <f>IF(C5254=1,'Data Transformation'!$G$3+0.5*'Data Transformation'!$W$25,IF(C5255=1,D5255-'Data Transformation'!$W$25,FALSE))</f>
        <v>#NUM!</v>
      </c>
      <c r="E5254">
        <f t="array" ref="E5254">IF(ISLOGICAL(D5254),"",FREQUENCY(IF('Data Transformation'!$B$425:$B$8425='Bin Analysis'!$B5235,'Data Transformation'!$G$425:$G$8425),D5254))</f>
        <v>2001</v>
      </c>
      <c r="F5254">
        <f t="shared" si="654"/>
        <v>0</v>
      </c>
      <c r="G5254">
        <f>Weighting!$H$22</f>
        <v>0</v>
      </c>
      <c r="H5254">
        <f t="array" ref="H5254">FREQUENCY(IF('Data Transformation'!$B$4:$B$8425=B5235,'Data Transformation'!$G$4:$G$8425),'Bin Analysis'!$B5254)</f>
        <v>2073</v>
      </c>
      <c r="I5254">
        <f t="shared" si="655"/>
        <v>0</v>
      </c>
      <c r="J5254">
        <f t="shared" si="656"/>
        <v>0</v>
      </c>
      <c r="K5254">
        <f>J5254*Weighting!$W$22</f>
        <v>0</v>
      </c>
      <c r="M5254" s="14"/>
    </row>
    <row r="5255" spans="1:25" x14ac:dyDescent="0.55000000000000004">
      <c r="A5255" s="32" t="str">
        <f>IF(Weighting!$P$23&gt;0,B5255,"")</f>
        <v/>
      </c>
      <c r="B5255" t="e">
        <f>Weighting!$C$23</f>
        <v>#DIV/0!</v>
      </c>
      <c r="C5255" t="e">
        <f>Weighting!$F$23</f>
        <v>#NUM!</v>
      </c>
      <c r="D5255" t="e">
        <f>IF(C5255=1,'Data Transformation'!$G$3+0.5*'Data Transformation'!$W$25,IF(C5256=1,D5256-'Data Transformation'!$W$25,FALSE))</f>
        <v>#NUM!</v>
      </c>
      <c r="E5255">
        <f t="array" ref="E5255">IF(ISLOGICAL(D5255),"",FREQUENCY(IF('Data Transformation'!$B$425:$B$8425='Bin Analysis'!$B5235,'Data Transformation'!$G$425:$G$8425),D5255))</f>
        <v>2001</v>
      </c>
      <c r="F5255">
        <f t="shared" si="654"/>
        <v>0</v>
      </c>
      <c r="G5255">
        <f>Weighting!$H$23</f>
        <v>0</v>
      </c>
      <c r="H5255">
        <f t="array" ref="H5255">FREQUENCY(IF('Data Transformation'!$B$4:$B$8425=B5235,'Data Transformation'!$G$4:$G$8425),'Bin Analysis'!$B5255)</f>
        <v>2073</v>
      </c>
      <c r="I5255">
        <f t="shared" si="655"/>
        <v>0</v>
      </c>
      <c r="J5255">
        <f t="shared" si="656"/>
        <v>0</v>
      </c>
      <c r="K5255">
        <f>J5255*Weighting!$W$23</f>
        <v>0</v>
      </c>
      <c r="M5255" s="14"/>
    </row>
    <row r="5256" spans="1:25" x14ac:dyDescent="0.55000000000000004">
      <c r="A5256" s="32" t="str">
        <f>IF(Weighting!$P$24&gt;0,B5256,"")</f>
        <v/>
      </c>
      <c r="B5256" t="e">
        <f>Weighting!$C$24</f>
        <v>#DIV/0!</v>
      </c>
      <c r="C5256" t="e">
        <f>Weighting!$F$24</f>
        <v>#NUM!</v>
      </c>
      <c r="D5256" t="e">
        <f>IF(C5256=1,'Data Transformation'!$G$3+0.5*'Data Transformation'!$W$25,IF(C5257=1,D5257-'Data Transformation'!$W$25,FALSE))</f>
        <v>#NUM!</v>
      </c>
      <c r="E5256">
        <f t="array" ref="E5256">IF(ISLOGICAL(D5256),"",FREQUENCY(IF('Data Transformation'!$B$425:$B$8425='Bin Analysis'!$B5235,'Data Transformation'!$G$425:$G$8425),D5256))</f>
        <v>2001</v>
      </c>
      <c r="F5256">
        <f t="shared" si="654"/>
        <v>0</v>
      </c>
      <c r="G5256">
        <f>Weighting!$H$24</f>
        <v>0</v>
      </c>
      <c r="H5256">
        <f t="array" ref="H5256">FREQUENCY(IF('Data Transformation'!$B$4:$B$8425=B5235,'Data Transformation'!$G$4:$G$8425),'Bin Analysis'!$B5256)</f>
        <v>2073</v>
      </c>
      <c r="I5256">
        <f t="shared" si="655"/>
        <v>0</v>
      </c>
      <c r="J5256">
        <f t="shared" si="656"/>
        <v>0</v>
      </c>
      <c r="K5256">
        <f>J5256*Weighting!$W$24</f>
        <v>0</v>
      </c>
      <c r="M5256" s="14"/>
    </row>
    <row r="5257" spans="1:25" x14ac:dyDescent="0.55000000000000004">
      <c r="A5257" s="32" t="str">
        <f>IF(Weighting!$P$25&gt;0,B5257,"")</f>
        <v/>
      </c>
      <c r="B5257" t="e">
        <f>Weighting!$C$25</f>
        <v>#DIV/0!</v>
      </c>
      <c r="C5257" t="e">
        <f>Weighting!$F$25</f>
        <v>#NUM!</v>
      </c>
      <c r="D5257" t="e">
        <f>IF(C5257=1,'Data Transformation'!$G$3+0.5*'Data Transformation'!$W$25,IF(C5258=1,D5258-'Data Transformation'!$W$25,FALSE))</f>
        <v>#NUM!</v>
      </c>
      <c r="E5257">
        <f t="array" ref="E5257">IF(ISLOGICAL(D5257),"",FREQUENCY(IF('Data Transformation'!$B$425:$B$8425='Bin Analysis'!$B5235,'Data Transformation'!$G$425:$G$8425),D5257))</f>
        <v>2001</v>
      </c>
      <c r="F5257">
        <f t="shared" si="654"/>
        <v>0</v>
      </c>
      <c r="G5257">
        <f>Weighting!$H$25</f>
        <v>0</v>
      </c>
      <c r="H5257">
        <f t="array" ref="H5257">FREQUENCY(IF('Data Transformation'!$B$4:$B$8425=B5235,'Data Transformation'!$G$4:$G$8425),'Bin Analysis'!$B5257)</f>
        <v>2073</v>
      </c>
      <c r="I5257">
        <f t="shared" si="655"/>
        <v>0</v>
      </c>
      <c r="J5257">
        <f t="shared" si="656"/>
        <v>0</v>
      </c>
      <c r="K5257">
        <f>J5257*Weighting!$W$25</f>
        <v>0</v>
      </c>
      <c r="M5257" s="14"/>
    </row>
    <row r="5258" spans="1:25" x14ac:dyDescent="0.55000000000000004">
      <c r="O5258"/>
      <c r="P5258"/>
      <c r="Q5258"/>
      <c r="R5258"/>
    </row>
    <row r="5259" spans="1:25" ht="23.35" x14ac:dyDescent="0.8">
      <c r="A5259" s="21" t="s">
        <v>0</v>
      </c>
      <c r="B5259" s="21" t="str">
        <f>IFERROR(VLOOKUP(C5259,'Data Transformation'!$L$6:$M$426,2,FALSE),"")</f>
        <v/>
      </c>
      <c r="C5259" s="21">
        <f>C5235+1</f>
        <v>219</v>
      </c>
      <c r="D5259" s="21"/>
      <c r="E5259" s="21"/>
      <c r="F5259" s="21"/>
      <c r="G5259" s="21"/>
      <c r="H5259" s="22"/>
      <c r="I5259" s="22"/>
      <c r="J5259" s="22"/>
      <c r="K5259" s="21"/>
      <c r="L5259" s="21" t="str">
        <f>B5259</f>
        <v/>
      </c>
      <c r="M5259" s="23" t="e">
        <f>INDEX('Data Transformation'!$O$4:$O$424,MATCH($B5259,'Data Transformation'!$M$4:$M$424,0),MATCH($M$2,'Data Transformation'!$O$3,0))</f>
        <v>#N/A</v>
      </c>
      <c r="N5259" s="27" t="e">
        <f>IF('Input and Summary Results'!$J$16="minimum",'Bin Analysis'!X5260/(M5259-1),'Bin Analysis'!Y5259/('Bin Analysis'!M5259-1))</f>
        <v>#N/A</v>
      </c>
      <c r="O5259" s="27" t="e">
        <f>IF(M5259=FALSE,NA(),(VLOOKUP(1,C5262:K5281,4,FALSE))/(M5259-1))</f>
        <v>#N/A</v>
      </c>
      <c r="P5259" s="27" t="e">
        <f>IF(M5259=FALSE,NA(),SUM(J5262:J5281)/Weighting!$S$5)</f>
        <v>#N/A</v>
      </c>
      <c r="Q5259" s="27" t="e">
        <f>IF(M5259=FALSE,NA(),SUM(K5262:K5281)/Weighting!$S$6)</f>
        <v>#N/A</v>
      </c>
      <c r="R5259" s="27" t="e">
        <f>IF(M5259=FALSE,NA(),(VLOOKUP(1,G5262:K5281,3,FALSE))/(M5259-1))</f>
        <v>#N/A</v>
      </c>
      <c r="S5259" s="22" t="e">
        <f>IF(M5259=FALSE,NA(),IF(SUM(J5262:J5281)=2,"yes","no"))</f>
        <v>#N/A</v>
      </c>
      <c r="X5259" s="2" cm="2">
        <f t="array" ref="X5259:X5260">FREQUENCY(IF('Data Transformation'!$B$425:$B$6424='Bin Analysis'!L5259,'Data Transformation'!$G$425:$G$6424),'Data Transformation'!$U$11)</f>
        <v>0</v>
      </c>
      <c r="Y5259" s="2" cm="2">
        <f t="array" ref="Y5259:Y5260">FREQUENCY(IF('Data Transformation'!$B$425:$B$6424='Bin Analysis'!L5259,'Data Transformation'!$G$425:$G$6424),'Data Transformation'!$U$12)</f>
        <v>0</v>
      </c>
    </row>
    <row r="5260" spans="1:25" x14ac:dyDescent="0.55000000000000004">
      <c r="A5260" s="14" t="s">
        <v>67</v>
      </c>
      <c r="B5260" t="s">
        <v>47</v>
      </c>
      <c r="C5260" t="s">
        <v>5</v>
      </c>
      <c r="D5260" t="s">
        <v>100</v>
      </c>
      <c r="E5260" t="s">
        <v>101</v>
      </c>
      <c r="F5260" t="s">
        <v>102</v>
      </c>
      <c r="G5260" t="s">
        <v>70</v>
      </c>
      <c r="H5260" t="s">
        <v>31</v>
      </c>
      <c r="I5260" t="s">
        <v>32</v>
      </c>
      <c r="J5260" t="s">
        <v>46</v>
      </c>
      <c r="K5260" s="14" t="s">
        <v>45</v>
      </c>
      <c r="M5260" s="14"/>
      <c r="X5260" s="2">
        <v>0</v>
      </c>
      <c r="Y5260" s="2">
        <v>0</v>
      </c>
    </row>
    <row r="5261" spans="1:25" x14ac:dyDescent="0.55000000000000004">
      <c r="A5261" s="32"/>
      <c r="D5261" t="e">
        <f>IF(C5261=1,'Data Transformation'!$G$3+0.5*'Data Transformation'!$W$25,IF(C5262=1,D5262-'Data Transformation'!$W$25,FALSE))</f>
        <v>#NUM!</v>
      </c>
      <c r="E5261">
        <f t="array" ref="E5261">IF(ISLOGICAL(D5261),"",FREQUENCY(IF('Data Transformation'!$B$425:$B$8425='Bin Analysis'!$B5259,'Data Transformation'!$G$425:$G$8425),D5261))</f>
        <v>2001</v>
      </c>
      <c r="F5261" t="e">
        <f>IF(ISLOGICAL(D5261),"",E5261-E5260)</f>
        <v>#VALUE!</v>
      </c>
      <c r="M5261" s="14"/>
    </row>
    <row r="5262" spans="1:25" x14ac:dyDescent="0.55000000000000004">
      <c r="A5262" s="32" t="e">
        <f>IF(Weighting!$P$6&gt;0,B5262,"")</f>
        <v>#NUM!</v>
      </c>
      <c r="B5262" t="e">
        <f>Weighting!$C$6</f>
        <v>#DIV/0!</v>
      </c>
      <c r="C5262" t="e">
        <f>Weighting!$F$6</f>
        <v>#NUM!</v>
      </c>
      <c r="D5262" t="e">
        <f>IF(C5262=1,'Data Transformation'!$G$3+0.5*'Data Transformation'!$W$25,IF(C5263=1,D5263-'Data Transformation'!$W$25,FALSE))</f>
        <v>#NUM!</v>
      </c>
      <c r="E5262">
        <f t="array" ref="E5262">IF(ISLOGICAL(D5262),"",FREQUENCY(IF('Data Transformation'!$B$425:$B$8425='Bin Analysis'!$B5259,'Data Transformation'!$G$425:$G$8425),D5262))</f>
        <v>2001</v>
      </c>
      <c r="F5262">
        <f>IF(ISLOGICAL(D5262),"",E5262-E5261)</f>
        <v>0</v>
      </c>
      <c r="G5262">
        <f>Weighting!$H$6</f>
        <v>1</v>
      </c>
      <c r="H5262">
        <f t="array" ref="H5262">FREQUENCY(IF('Data Transformation'!$B$4:$B$8425=B5259,'Data Transformation'!$G$4:$G$8425),'Bin Analysis'!$B5262)</f>
        <v>2073</v>
      </c>
      <c r="I5262">
        <f>H5262-H5261</f>
        <v>2073</v>
      </c>
      <c r="J5262">
        <f>IF(I5262=0,0,1)</f>
        <v>1</v>
      </c>
      <c r="K5262" t="e">
        <f>J5262*Weighting!$W$6</f>
        <v>#NUM!</v>
      </c>
      <c r="M5262" s="14"/>
    </row>
    <row r="5263" spans="1:25" x14ac:dyDescent="0.55000000000000004">
      <c r="A5263" s="32" t="str">
        <f>IF(Weighting!$P$7&gt;0,B5263,"")</f>
        <v/>
      </c>
      <c r="B5263" t="e">
        <f>Weighting!$C$7</f>
        <v>#DIV/0!</v>
      </c>
      <c r="C5263" t="e">
        <f>Weighting!$F$7</f>
        <v>#NUM!</v>
      </c>
      <c r="D5263" t="e">
        <f>IF(C5263=1,'Data Transformation'!$G$3+0.5*'Data Transformation'!$W$25,IF(C5264=1,D5264-'Data Transformation'!$W$25,FALSE))</f>
        <v>#NUM!</v>
      </c>
      <c r="E5263">
        <f t="array" ref="E5263">IF(ISLOGICAL(D5263),"",FREQUENCY(IF('Data Transformation'!$B$425:$B$8425='Bin Analysis'!$B5259,'Data Transformation'!$G$425:$G$8425),D5263))</f>
        <v>2001</v>
      </c>
      <c r="F5263">
        <f t="shared" ref="F5263:F5281" si="657">IF(ISLOGICAL(D5263),"",E5263-E5262)</f>
        <v>0</v>
      </c>
      <c r="G5263">
        <f>Weighting!$H$7</f>
        <v>0</v>
      </c>
      <c r="H5263">
        <f t="array" ref="H5263">FREQUENCY(IF('Data Transformation'!$B$4:$B$8425=B5259,'Data Transformation'!$G$4:$G$8425),'Bin Analysis'!$B5263)</f>
        <v>2073</v>
      </c>
      <c r="I5263">
        <f t="shared" ref="I5263:I5281" si="658">H5263-H5262</f>
        <v>0</v>
      </c>
      <c r="J5263">
        <f>IF(I5263=0,0,1)</f>
        <v>0</v>
      </c>
      <c r="K5263">
        <f>J5263*Weighting!$W$7</f>
        <v>0</v>
      </c>
      <c r="M5263" s="14"/>
    </row>
    <row r="5264" spans="1:25" x14ac:dyDescent="0.55000000000000004">
      <c r="A5264" s="32" t="str">
        <f>IF(Weighting!$P$8&gt;0,B5264,"")</f>
        <v/>
      </c>
      <c r="B5264" t="e">
        <f>Weighting!$C$8</f>
        <v>#DIV/0!</v>
      </c>
      <c r="C5264" t="e">
        <f>Weighting!$F$8</f>
        <v>#NUM!</v>
      </c>
      <c r="D5264" t="e">
        <f>IF(C5264=1,'Data Transformation'!$G$3+0.5*'Data Transformation'!$W$25,IF(C5265=1,D5265-'Data Transformation'!$W$25,FALSE))</f>
        <v>#NUM!</v>
      </c>
      <c r="E5264">
        <f t="array" ref="E5264">IF(ISLOGICAL(D5264),"",FREQUENCY(IF('Data Transformation'!$B$425:$B$8425='Bin Analysis'!$B5259,'Data Transformation'!$G$425:$G$8425),D5264))</f>
        <v>2001</v>
      </c>
      <c r="F5264">
        <f t="shared" si="657"/>
        <v>0</v>
      </c>
      <c r="G5264">
        <f>Weighting!$H$8</f>
        <v>0</v>
      </c>
      <c r="H5264">
        <f t="array" ref="H5264">FREQUENCY(IF('Data Transformation'!$B$4:$B$8425=B5259,'Data Transformation'!$G$4:$G$8425),'Bin Analysis'!$B5264)</f>
        <v>2073</v>
      </c>
      <c r="I5264">
        <f t="shared" si="658"/>
        <v>0</v>
      </c>
      <c r="J5264">
        <f t="shared" ref="J5264:J5281" si="659">IF(I5264=0,0,1)</f>
        <v>0</v>
      </c>
      <c r="K5264">
        <f>J5264*Weighting!$W$8</f>
        <v>0</v>
      </c>
      <c r="M5264" s="14"/>
    </row>
    <row r="5265" spans="1:13" x14ac:dyDescent="0.55000000000000004">
      <c r="A5265" s="32" t="str">
        <f>IF(Weighting!$P$9&gt;0,B5265,"")</f>
        <v/>
      </c>
      <c r="B5265" s="50" t="e">
        <f>Weighting!$C$9</f>
        <v>#DIV/0!</v>
      </c>
      <c r="C5265" t="e">
        <f>Weighting!$F$9</f>
        <v>#NUM!</v>
      </c>
      <c r="D5265" t="e">
        <f>IF(C5265=1,'Data Transformation'!$G$3+0.5*'Data Transformation'!$W$25,IF(C5266=1,D5266-'Data Transformation'!$W$25,FALSE))</f>
        <v>#NUM!</v>
      </c>
      <c r="E5265">
        <f t="array" ref="E5265">IF(ISLOGICAL(D5265),"",FREQUENCY(IF('Data Transformation'!$B$425:$B$8425='Bin Analysis'!$B5259,'Data Transformation'!$G$425:$G$8425),D5265))</f>
        <v>2001</v>
      </c>
      <c r="F5265">
        <f t="shared" si="657"/>
        <v>0</v>
      </c>
      <c r="G5265">
        <f>Weighting!$H$9</f>
        <v>0</v>
      </c>
      <c r="H5265">
        <f t="array" ref="H5265">FREQUENCY(IF('Data Transformation'!$B$4:$B$8425=B5259,'Data Transformation'!$G$4:$G$8425),'Bin Analysis'!$B5265)</f>
        <v>2073</v>
      </c>
      <c r="I5265">
        <f t="shared" si="658"/>
        <v>0</v>
      </c>
      <c r="J5265">
        <f t="shared" si="659"/>
        <v>0</v>
      </c>
      <c r="K5265">
        <f>J5265*Weighting!$W$9</f>
        <v>0</v>
      </c>
      <c r="M5265" s="14"/>
    </row>
    <row r="5266" spans="1:13" x14ac:dyDescent="0.55000000000000004">
      <c r="A5266" s="32" t="str">
        <f>IF(Weighting!$P$10&gt;0,B5266,"")</f>
        <v/>
      </c>
      <c r="B5266" t="e">
        <f>Weighting!$C$10</f>
        <v>#DIV/0!</v>
      </c>
      <c r="C5266" t="e">
        <f>Weighting!$F$10</f>
        <v>#NUM!</v>
      </c>
      <c r="D5266" t="e">
        <f>IF(C5266=1,'Data Transformation'!$G$3+0.5*'Data Transformation'!$W$25,IF(C5267=1,D5267-'Data Transformation'!$W$25,FALSE))</f>
        <v>#NUM!</v>
      </c>
      <c r="E5266">
        <f t="array" ref="E5266">IF(ISLOGICAL(D5266),"",FREQUENCY(IF('Data Transformation'!$B$425:$B$8425='Bin Analysis'!$B5259,'Data Transformation'!$G$425:$G$8425),D5266))</f>
        <v>2001</v>
      </c>
      <c r="F5266">
        <f t="shared" si="657"/>
        <v>0</v>
      </c>
      <c r="G5266">
        <f>Weighting!$H$10</f>
        <v>0</v>
      </c>
      <c r="H5266">
        <f t="array" ref="H5266">FREQUENCY(IF('Data Transformation'!$B$4:$B$8425=B5259,'Data Transformation'!$G$4:$G$8425),'Bin Analysis'!$B5266)</f>
        <v>2073</v>
      </c>
      <c r="I5266">
        <f t="shared" si="658"/>
        <v>0</v>
      </c>
      <c r="J5266">
        <f t="shared" si="659"/>
        <v>0</v>
      </c>
      <c r="K5266">
        <f>J5266*Weighting!$W$10</f>
        <v>0</v>
      </c>
      <c r="M5266" s="14"/>
    </row>
    <row r="5267" spans="1:13" x14ac:dyDescent="0.55000000000000004">
      <c r="A5267" s="32" t="str">
        <f>IF(Weighting!$P$11&gt;0,B5267,"")</f>
        <v/>
      </c>
      <c r="B5267" t="e">
        <f>Weighting!$C$11</f>
        <v>#DIV/0!</v>
      </c>
      <c r="C5267" t="e">
        <f>Weighting!$F$11</f>
        <v>#NUM!</v>
      </c>
      <c r="D5267" t="e">
        <f>IF(C5267=1,'Data Transformation'!$G$3+0.5*'Data Transformation'!$W$25,IF(C5268=1,D5268-'Data Transformation'!$W$25,FALSE))</f>
        <v>#NUM!</v>
      </c>
      <c r="E5267">
        <f t="array" ref="E5267">IF(ISLOGICAL(D5267),"",FREQUENCY(IF('Data Transformation'!$B$425:$B$8425='Bin Analysis'!$B5259,'Data Transformation'!$G$425:$G$8425),D5267))</f>
        <v>2001</v>
      </c>
      <c r="F5267">
        <f t="shared" si="657"/>
        <v>0</v>
      </c>
      <c r="G5267">
        <f>Weighting!$H$11</f>
        <v>0</v>
      </c>
      <c r="H5267">
        <f t="array" ref="H5267">FREQUENCY(IF('Data Transformation'!$B$4:$B$8425=B5259,'Data Transformation'!$G$4:$G$8425),'Bin Analysis'!$B5267)</f>
        <v>2073</v>
      </c>
      <c r="I5267">
        <f t="shared" si="658"/>
        <v>0</v>
      </c>
      <c r="J5267">
        <f t="shared" si="659"/>
        <v>0</v>
      </c>
      <c r="K5267">
        <f>J5267*Weighting!$W$11</f>
        <v>0</v>
      </c>
      <c r="M5267" s="14"/>
    </row>
    <row r="5268" spans="1:13" x14ac:dyDescent="0.55000000000000004">
      <c r="A5268" s="32" t="str">
        <f>IF(Weighting!$P$12&gt;0,B5268,"")</f>
        <v/>
      </c>
      <c r="B5268" t="e">
        <f>Weighting!$C$12</f>
        <v>#DIV/0!</v>
      </c>
      <c r="C5268" t="e">
        <f>Weighting!$F$12</f>
        <v>#NUM!</v>
      </c>
      <c r="D5268" t="e">
        <f>IF(C5268=1,'Data Transformation'!$G$3+0.5*'Data Transformation'!$W$25,IF(C5269=1,D5269-'Data Transformation'!$W$25,FALSE))</f>
        <v>#NUM!</v>
      </c>
      <c r="E5268">
        <f t="array" ref="E5268">IF(ISLOGICAL(D5268),"",FREQUENCY(IF('Data Transformation'!$B$425:$B$8425='Bin Analysis'!$B5259,'Data Transformation'!$G$425:$G$8425),D5268))</f>
        <v>2001</v>
      </c>
      <c r="F5268">
        <f t="shared" si="657"/>
        <v>0</v>
      </c>
      <c r="G5268">
        <f>Weighting!$H$12</f>
        <v>0</v>
      </c>
      <c r="H5268">
        <f t="array" ref="H5268">FREQUENCY(IF('Data Transformation'!$B$4:$B$8425=B5259,'Data Transformation'!$G$4:$G$8425),'Bin Analysis'!$B5268)</f>
        <v>2073</v>
      </c>
      <c r="I5268">
        <f t="shared" si="658"/>
        <v>0</v>
      </c>
      <c r="J5268">
        <f t="shared" si="659"/>
        <v>0</v>
      </c>
      <c r="K5268">
        <f>J5268*Weighting!$W$12</f>
        <v>0</v>
      </c>
      <c r="M5268" s="14"/>
    </row>
    <row r="5269" spans="1:13" x14ac:dyDescent="0.55000000000000004">
      <c r="A5269" s="32" t="str">
        <f>IF(Weighting!$P$13&gt;0,B5269,"")</f>
        <v/>
      </c>
      <c r="B5269" t="e">
        <f>Weighting!$C$13</f>
        <v>#DIV/0!</v>
      </c>
      <c r="C5269" t="e">
        <f>Weighting!$F$13</f>
        <v>#NUM!</v>
      </c>
      <c r="D5269" t="e">
        <f>IF(C5269=1,'Data Transformation'!$G$3+0.5*'Data Transformation'!$W$25,IF(C5270=1,D5270-'Data Transformation'!$W$25,FALSE))</f>
        <v>#NUM!</v>
      </c>
      <c r="E5269">
        <f t="array" ref="E5269">IF(ISLOGICAL(D5269),"",FREQUENCY(IF('Data Transformation'!$B$425:$B$8425='Bin Analysis'!$B5259,'Data Transformation'!$G$425:$G$8425),D5269))</f>
        <v>2001</v>
      </c>
      <c r="F5269">
        <f t="shared" si="657"/>
        <v>0</v>
      </c>
      <c r="G5269">
        <f>Weighting!$H$13</f>
        <v>0</v>
      </c>
      <c r="H5269">
        <f t="array" ref="H5269">FREQUENCY(IF('Data Transformation'!$B$4:$B$8425=B5259,'Data Transformation'!$G$4:$G$8425),'Bin Analysis'!$B5269)</f>
        <v>2073</v>
      </c>
      <c r="I5269">
        <f t="shared" si="658"/>
        <v>0</v>
      </c>
      <c r="J5269">
        <f t="shared" si="659"/>
        <v>0</v>
      </c>
      <c r="K5269">
        <f>J5269*Weighting!$W$13</f>
        <v>0</v>
      </c>
      <c r="M5269" s="14"/>
    </row>
    <row r="5270" spans="1:13" x14ac:dyDescent="0.55000000000000004">
      <c r="A5270" s="32" t="str">
        <f>IF(Weighting!$P$14&gt;0,B5270,"")</f>
        <v/>
      </c>
      <c r="B5270" t="e">
        <f>Weighting!$C$14</f>
        <v>#DIV/0!</v>
      </c>
      <c r="C5270" t="e">
        <f>Weighting!$F$14</f>
        <v>#NUM!</v>
      </c>
      <c r="D5270" t="e">
        <f>IF(C5270=1,'Data Transformation'!$G$3+0.5*'Data Transformation'!$W$25,IF(C5271=1,D5271-'Data Transformation'!$W$25,FALSE))</f>
        <v>#NUM!</v>
      </c>
      <c r="E5270">
        <f t="array" ref="E5270">IF(ISLOGICAL(D5270),"",FREQUENCY(IF('Data Transformation'!$B$425:$B$8425='Bin Analysis'!$B5259,'Data Transformation'!$G$425:$G$8425),D5270))</f>
        <v>2001</v>
      </c>
      <c r="F5270">
        <f t="shared" si="657"/>
        <v>0</v>
      </c>
      <c r="G5270">
        <f>Weighting!$H$14</f>
        <v>0</v>
      </c>
      <c r="H5270">
        <f t="array" ref="H5270">FREQUENCY(IF('Data Transformation'!$B$4:$B$8425=B5259,'Data Transformation'!$G$4:$G$8425),'Bin Analysis'!$B5270)</f>
        <v>2073</v>
      </c>
      <c r="I5270">
        <f t="shared" si="658"/>
        <v>0</v>
      </c>
      <c r="J5270">
        <f t="shared" si="659"/>
        <v>0</v>
      </c>
      <c r="K5270">
        <f>J5270*Weighting!$W$14</f>
        <v>0</v>
      </c>
      <c r="M5270" s="14"/>
    </row>
    <row r="5271" spans="1:13" x14ac:dyDescent="0.55000000000000004">
      <c r="A5271" s="32" t="str">
        <f>IF(Weighting!$P$15&gt;0,B5271,"")</f>
        <v/>
      </c>
      <c r="B5271" t="e">
        <f>Weighting!$C$15</f>
        <v>#DIV/0!</v>
      </c>
      <c r="C5271" t="e">
        <f>Weighting!$F$15</f>
        <v>#NUM!</v>
      </c>
      <c r="D5271" t="e">
        <f>IF(C5271=1,'Data Transformation'!$G$3+0.5*'Data Transformation'!$W$25,IF(C5272=1,D5272-'Data Transformation'!$W$25,FALSE))</f>
        <v>#NUM!</v>
      </c>
      <c r="E5271">
        <f t="array" ref="E5271">IF(ISLOGICAL(D5271),"",FREQUENCY(IF('Data Transformation'!$B$425:$B$8425='Bin Analysis'!$B5259,'Data Transformation'!$G$425:$G$8425),D5271))</f>
        <v>2001</v>
      </c>
      <c r="F5271">
        <f t="shared" si="657"/>
        <v>0</v>
      </c>
      <c r="G5271">
        <f>Weighting!$H$15</f>
        <v>0</v>
      </c>
      <c r="H5271">
        <f t="array" ref="H5271">FREQUENCY(IF('Data Transformation'!$B$4:$B$8425=B5259,'Data Transformation'!$G$4:$G$8425),'Bin Analysis'!$B5271)</f>
        <v>2073</v>
      </c>
      <c r="I5271">
        <f t="shared" si="658"/>
        <v>0</v>
      </c>
      <c r="J5271">
        <f t="shared" si="659"/>
        <v>0</v>
      </c>
      <c r="K5271">
        <f>J5271*Weighting!$W$15</f>
        <v>0</v>
      </c>
      <c r="M5271" s="14"/>
    </row>
    <row r="5272" spans="1:13" x14ac:dyDescent="0.55000000000000004">
      <c r="A5272" s="32" t="str">
        <f>IF(Weighting!$P$16&gt;0,B5272,"")</f>
        <v/>
      </c>
      <c r="B5272" t="e">
        <f>Weighting!$C$16</f>
        <v>#DIV/0!</v>
      </c>
      <c r="C5272" t="e">
        <f>Weighting!$F$16</f>
        <v>#NUM!</v>
      </c>
      <c r="D5272" t="e">
        <f>IF(C5272=1,'Data Transformation'!$G$3+0.5*'Data Transformation'!$W$25,IF(C5273=1,D5273-'Data Transformation'!$W$25,FALSE))</f>
        <v>#NUM!</v>
      </c>
      <c r="E5272">
        <f t="array" ref="E5272">IF(ISLOGICAL(D5272),"",FREQUENCY(IF('Data Transformation'!$B$425:$B$8425='Bin Analysis'!$B5259,'Data Transformation'!$G$425:$G$8425),D5272))</f>
        <v>2001</v>
      </c>
      <c r="F5272">
        <f t="shared" si="657"/>
        <v>0</v>
      </c>
      <c r="G5272">
        <f>Weighting!$H$16</f>
        <v>0</v>
      </c>
      <c r="H5272">
        <f t="array" ref="H5272">FREQUENCY(IF('Data Transformation'!$B$4:$B$8425=B5259,'Data Transformation'!$G$4:$G$8425),'Bin Analysis'!$B5272)</f>
        <v>2073</v>
      </c>
      <c r="I5272">
        <f t="shared" si="658"/>
        <v>0</v>
      </c>
      <c r="J5272">
        <f t="shared" si="659"/>
        <v>0</v>
      </c>
      <c r="K5272">
        <f>J5272*Weighting!$W$16</f>
        <v>0</v>
      </c>
      <c r="M5272" s="14"/>
    </row>
    <row r="5273" spans="1:13" x14ac:dyDescent="0.55000000000000004">
      <c r="A5273" s="32" t="str">
        <f>IF(Weighting!$P$17&gt;0,B5273,"")</f>
        <v/>
      </c>
      <c r="B5273" t="e">
        <f>Weighting!$C$17</f>
        <v>#DIV/0!</v>
      </c>
      <c r="C5273" t="e">
        <f>Weighting!$F$17</f>
        <v>#NUM!</v>
      </c>
      <c r="D5273" t="e">
        <f>IF(C5273=1,'Data Transformation'!$G$3+0.5*'Data Transformation'!$W$25,IF(C5274=1,D5274-'Data Transformation'!$W$25,FALSE))</f>
        <v>#NUM!</v>
      </c>
      <c r="E5273">
        <f t="array" ref="E5273">IF(ISLOGICAL(D5273),"",FREQUENCY(IF('Data Transformation'!$B$425:$B$8425='Bin Analysis'!$B5259,'Data Transformation'!$G$425:$G$8425),D5273))</f>
        <v>2001</v>
      </c>
      <c r="F5273">
        <f t="shared" si="657"/>
        <v>0</v>
      </c>
      <c r="G5273">
        <f>Weighting!$H$17</f>
        <v>0</v>
      </c>
      <c r="H5273">
        <f t="array" ref="H5273">FREQUENCY(IF('Data Transformation'!$B$4:$B$8425=B5259,'Data Transformation'!$G$4:$G$8425),'Bin Analysis'!$B5273)</f>
        <v>2073</v>
      </c>
      <c r="I5273">
        <f t="shared" si="658"/>
        <v>0</v>
      </c>
      <c r="J5273">
        <f t="shared" si="659"/>
        <v>0</v>
      </c>
      <c r="K5273">
        <f>J5273*Weighting!$W$17</f>
        <v>0</v>
      </c>
      <c r="M5273" s="14"/>
    </row>
    <row r="5274" spans="1:13" x14ac:dyDescent="0.55000000000000004">
      <c r="A5274" s="32" t="str">
        <f>IF(Weighting!$P$18&gt;0,B5274,"")</f>
        <v/>
      </c>
      <c r="B5274" t="e">
        <f>Weighting!$C$18</f>
        <v>#DIV/0!</v>
      </c>
      <c r="C5274" t="e">
        <f>Weighting!$F$18</f>
        <v>#NUM!</v>
      </c>
      <c r="D5274" t="e">
        <f>IF(C5274=1,'Data Transformation'!$G$3+0.5*'Data Transformation'!$W$25,IF(C5275=1,D5275-'Data Transformation'!$W$25,FALSE))</f>
        <v>#NUM!</v>
      </c>
      <c r="E5274">
        <f t="array" ref="E5274">IF(ISLOGICAL(D5274),"",FREQUENCY(IF('Data Transformation'!$B$425:$B$8425='Bin Analysis'!$B5259,'Data Transformation'!$G$425:$G$8425),D5274))</f>
        <v>2001</v>
      </c>
      <c r="F5274">
        <f t="shared" si="657"/>
        <v>0</v>
      </c>
      <c r="G5274">
        <f>Weighting!$H$18</f>
        <v>0</v>
      </c>
      <c r="H5274">
        <f t="array" ref="H5274">FREQUENCY(IF('Data Transformation'!$B$4:$B$8425=B5259,'Data Transformation'!$G$4:$G$8425),'Bin Analysis'!$B5274)</f>
        <v>2073</v>
      </c>
      <c r="I5274">
        <f t="shared" si="658"/>
        <v>0</v>
      </c>
      <c r="J5274">
        <f t="shared" si="659"/>
        <v>0</v>
      </c>
      <c r="K5274">
        <f>J5274*Weighting!$W$18</f>
        <v>0</v>
      </c>
      <c r="M5274" s="14"/>
    </row>
    <row r="5275" spans="1:13" x14ac:dyDescent="0.55000000000000004">
      <c r="A5275" s="32" t="str">
        <f>IF(Weighting!$P$19&gt;0,B5275,"")</f>
        <v/>
      </c>
      <c r="B5275" t="e">
        <f>Weighting!$C$19</f>
        <v>#DIV/0!</v>
      </c>
      <c r="C5275" t="e">
        <f>Weighting!$F$19</f>
        <v>#NUM!</v>
      </c>
      <c r="D5275" t="e">
        <f>IF(C5275=1,'Data Transformation'!$G$3+0.5*'Data Transformation'!$W$25,IF(C5276=1,D5276-'Data Transformation'!$W$25,FALSE))</f>
        <v>#NUM!</v>
      </c>
      <c r="E5275">
        <f t="array" ref="E5275">IF(ISLOGICAL(D5275),"",FREQUENCY(IF('Data Transformation'!$B$425:$B$8425='Bin Analysis'!$B5259,'Data Transformation'!$G$425:$G$8425),D5275))</f>
        <v>2001</v>
      </c>
      <c r="F5275">
        <f t="shared" si="657"/>
        <v>0</v>
      </c>
      <c r="G5275">
        <f>Weighting!$H$19</f>
        <v>0</v>
      </c>
      <c r="H5275">
        <f t="array" ref="H5275">FREQUENCY(IF('Data Transformation'!$B$4:$B$8425=B5259,'Data Transformation'!$G$4:$G$8425),'Bin Analysis'!$B5275)</f>
        <v>2073</v>
      </c>
      <c r="I5275">
        <f t="shared" si="658"/>
        <v>0</v>
      </c>
      <c r="J5275">
        <f t="shared" si="659"/>
        <v>0</v>
      </c>
      <c r="K5275">
        <f>J5275*Weighting!$W$19</f>
        <v>0</v>
      </c>
      <c r="M5275" s="14"/>
    </row>
    <row r="5276" spans="1:13" x14ac:dyDescent="0.55000000000000004">
      <c r="A5276" s="32" t="str">
        <f>IF(Weighting!$P$20&gt;0,B5276,"")</f>
        <v/>
      </c>
      <c r="B5276" t="e">
        <f>Weighting!$C$20</f>
        <v>#DIV/0!</v>
      </c>
      <c r="C5276" t="e">
        <f>Weighting!$F$20</f>
        <v>#NUM!</v>
      </c>
      <c r="D5276" t="e">
        <f>IF(C5276=1,'Data Transformation'!$G$3+0.5*'Data Transformation'!$W$25,IF(C5277=1,D5277-'Data Transformation'!$W$25,FALSE))</f>
        <v>#NUM!</v>
      </c>
      <c r="E5276">
        <f t="array" ref="E5276">IF(ISLOGICAL(D5276),"",FREQUENCY(IF('Data Transformation'!$B$425:$B$8425='Bin Analysis'!$B5259,'Data Transformation'!$G$425:$G$8425),D5276))</f>
        <v>2001</v>
      </c>
      <c r="F5276">
        <f t="shared" si="657"/>
        <v>0</v>
      </c>
      <c r="G5276">
        <f>Weighting!$H$20</f>
        <v>0</v>
      </c>
      <c r="H5276">
        <f t="array" ref="H5276">FREQUENCY(IF('Data Transformation'!$B$4:$B$8425=B5259,'Data Transformation'!$G$4:$G$8425),'Bin Analysis'!$B5276)</f>
        <v>2073</v>
      </c>
      <c r="I5276">
        <f t="shared" si="658"/>
        <v>0</v>
      </c>
      <c r="J5276">
        <f t="shared" si="659"/>
        <v>0</v>
      </c>
      <c r="K5276">
        <f>J5276*Weighting!$W$20</f>
        <v>0</v>
      </c>
      <c r="M5276" s="14"/>
    </row>
    <row r="5277" spans="1:13" x14ac:dyDescent="0.55000000000000004">
      <c r="A5277" s="32" t="str">
        <f>IF(Weighting!$P$21&gt;0,B5277,"")</f>
        <v/>
      </c>
      <c r="B5277" t="e">
        <f>Weighting!$C$21</f>
        <v>#DIV/0!</v>
      </c>
      <c r="C5277" t="e">
        <f>Weighting!$F$21</f>
        <v>#NUM!</v>
      </c>
      <c r="D5277" t="e">
        <f>IF(C5277=1,'Data Transformation'!$G$3+0.5*'Data Transformation'!$W$25,IF(C5278=1,D5278-'Data Transformation'!$W$25,FALSE))</f>
        <v>#NUM!</v>
      </c>
      <c r="E5277">
        <f t="array" ref="E5277">IF(ISLOGICAL(D5277),"",FREQUENCY(IF('Data Transformation'!$B$425:$B$8425='Bin Analysis'!$B5259,'Data Transformation'!$G$425:$G$8425),D5277))</f>
        <v>2001</v>
      </c>
      <c r="F5277">
        <f t="shared" si="657"/>
        <v>0</v>
      </c>
      <c r="G5277">
        <f>Weighting!$H$21</f>
        <v>0</v>
      </c>
      <c r="H5277">
        <f t="array" ref="H5277">FREQUENCY(IF('Data Transformation'!$B$4:$B$8425=B5259,'Data Transformation'!$G$4:$G$8425),'Bin Analysis'!$B5277)</f>
        <v>2073</v>
      </c>
      <c r="I5277">
        <f t="shared" si="658"/>
        <v>0</v>
      </c>
      <c r="J5277">
        <f t="shared" si="659"/>
        <v>0</v>
      </c>
      <c r="K5277">
        <f>J5277*Weighting!$W$21</f>
        <v>0</v>
      </c>
      <c r="M5277" s="14"/>
    </row>
    <row r="5278" spans="1:13" x14ac:dyDescent="0.55000000000000004">
      <c r="A5278" s="32" t="str">
        <f>IF(Weighting!$P$22&gt;0,B5278,"")</f>
        <v/>
      </c>
      <c r="B5278" t="e">
        <f>Weighting!$C$22</f>
        <v>#DIV/0!</v>
      </c>
      <c r="C5278" t="e">
        <f>Weighting!$F$22</f>
        <v>#NUM!</v>
      </c>
      <c r="D5278" t="e">
        <f>IF(C5278=1,'Data Transformation'!$G$3+0.5*'Data Transformation'!$W$25,IF(C5279=1,D5279-'Data Transformation'!$W$25,FALSE))</f>
        <v>#NUM!</v>
      </c>
      <c r="E5278">
        <f t="array" ref="E5278">IF(ISLOGICAL(D5278),"",FREQUENCY(IF('Data Transformation'!$B$425:$B$8425='Bin Analysis'!$B5259,'Data Transformation'!$G$425:$G$8425),D5278))</f>
        <v>2001</v>
      </c>
      <c r="F5278">
        <f t="shared" si="657"/>
        <v>0</v>
      </c>
      <c r="G5278">
        <f>Weighting!$H$22</f>
        <v>0</v>
      </c>
      <c r="H5278">
        <f t="array" ref="H5278">FREQUENCY(IF('Data Transformation'!$B$4:$B$8425=B5259,'Data Transformation'!$G$4:$G$8425),'Bin Analysis'!$B5278)</f>
        <v>2073</v>
      </c>
      <c r="I5278">
        <f t="shared" si="658"/>
        <v>0</v>
      </c>
      <c r="J5278">
        <f t="shared" si="659"/>
        <v>0</v>
      </c>
      <c r="K5278">
        <f>J5278*Weighting!$W$22</f>
        <v>0</v>
      </c>
      <c r="M5278" s="14"/>
    </row>
    <row r="5279" spans="1:13" x14ac:dyDescent="0.55000000000000004">
      <c r="A5279" s="32" t="str">
        <f>IF(Weighting!$P$23&gt;0,B5279,"")</f>
        <v/>
      </c>
      <c r="B5279" t="e">
        <f>Weighting!$C$23</f>
        <v>#DIV/0!</v>
      </c>
      <c r="C5279" t="e">
        <f>Weighting!$F$23</f>
        <v>#NUM!</v>
      </c>
      <c r="D5279" t="e">
        <f>IF(C5279=1,'Data Transformation'!$G$3+0.5*'Data Transformation'!$W$25,IF(C5280=1,D5280-'Data Transformation'!$W$25,FALSE))</f>
        <v>#NUM!</v>
      </c>
      <c r="E5279">
        <f t="array" ref="E5279">IF(ISLOGICAL(D5279),"",FREQUENCY(IF('Data Transformation'!$B$425:$B$8425='Bin Analysis'!$B5259,'Data Transformation'!$G$425:$G$8425),D5279))</f>
        <v>2001</v>
      </c>
      <c r="F5279">
        <f t="shared" si="657"/>
        <v>0</v>
      </c>
      <c r="G5279">
        <f>Weighting!$H$23</f>
        <v>0</v>
      </c>
      <c r="H5279">
        <f t="array" ref="H5279">FREQUENCY(IF('Data Transformation'!$B$4:$B$8425=B5259,'Data Transformation'!$G$4:$G$8425),'Bin Analysis'!$B5279)</f>
        <v>2073</v>
      </c>
      <c r="I5279">
        <f t="shared" si="658"/>
        <v>0</v>
      </c>
      <c r="J5279">
        <f t="shared" si="659"/>
        <v>0</v>
      </c>
      <c r="K5279">
        <f>J5279*Weighting!$W$23</f>
        <v>0</v>
      </c>
      <c r="M5279" s="14"/>
    </row>
    <row r="5280" spans="1:13" x14ac:dyDescent="0.55000000000000004">
      <c r="A5280" s="32" t="str">
        <f>IF(Weighting!$P$24&gt;0,B5280,"")</f>
        <v/>
      </c>
      <c r="B5280" t="e">
        <f>Weighting!$C$24</f>
        <v>#DIV/0!</v>
      </c>
      <c r="C5280" t="e">
        <f>Weighting!$F$24</f>
        <v>#NUM!</v>
      </c>
      <c r="D5280" t="e">
        <f>IF(C5280=1,'Data Transformation'!$G$3+0.5*'Data Transformation'!$W$25,IF(C5281=1,D5281-'Data Transformation'!$W$25,FALSE))</f>
        <v>#NUM!</v>
      </c>
      <c r="E5280">
        <f t="array" ref="E5280">IF(ISLOGICAL(D5280),"",FREQUENCY(IF('Data Transformation'!$B$425:$B$8425='Bin Analysis'!$B5259,'Data Transformation'!$G$425:$G$8425),D5280))</f>
        <v>2001</v>
      </c>
      <c r="F5280">
        <f t="shared" si="657"/>
        <v>0</v>
      </c>
      <c r="G5280">
        <f>Weighting!$H$24</f>
        <v>0</v>
      </c>
      <c r="H5280">
        <f t="array" ref="H5280">FREQUENCY(IF('Data Transformation'!$B$4:$B$8425=B5259,'Data Transformation'!$G$4:$G$8425),'Bin Analysis'!$B5280)</f>
        <v>2073</v>
      </c>
      <c r="I5280">
        <f t="shared" si="658"/>
        <v>0</v>
      </c>
      <c r="J5280">
        <f t="shared" si="659"/>
        <v>0</v>
      </c>
      <c r="K5280">
        <f>J5280*Weighting!$W$24</f>
        <v>0</v>
      </c>
      <c r="M5280" s="14"/>
    </row>
    <row r="5281" spans="1:25" x14ac:dyDescent="0.55000000000000004">
      <c r="A5281" s="32" t="str">
        <f>IF(Weighting!$P$25&gt;0,B5281,"")</f>
        <v/>
      </c>
      <c r="B5281" t="e">
        <f>Weighting!$C$25</f>
        <v>#DIV/0!</v>
      </c>
      <c r="C5281" t="e">
        <f>Weighting!$F$25</f>
        <v>#NUM!</v>
      </c>
      <c r="D5281" t="e">
        <f>IF(C5281=1,'Data Transformation'!$G$3+0.5*'Data Transformation'!$W$25,IF(C5282=1,D5282-'Data Transformation'!$W$25,FALSE))</f>
        <v>#NUM!</v>
      </c>
      <c r="E5281">
        <f t="array" ref="E5281">IF(ISLOGICAL(D5281),"",FREQUENCY(IF('Data Transformation'!$B$425:$B$8425='Bin Analysis'!$B5259,'Data Transformation'!$G$425:$G$8425),D5281))</f>
        <v>2001</v>
      </c>
      <c r="F5281">
        <f t="shared" si="657"/>
        <v>0</v>
      </c>
      <c r="G5281">
        <f>Weighting!$H$25</f>
        <v>0</v>
      </c>
      <c r="H5281">
        <f t="array" ref="H5281">FREQUENCY(IF('Data Transformation'!$B$4:$B$8425=B5259,'Data Transformation'!$G$4:$G$8425),'Bin Analysis'!$B5281)</f>
        <v>2073</v>
      </c>
      <c r="I5281">
        <f t="shared" si="658"/>
        <v>0</v>
      </c>
      <c r="J5281">
        <f t="shared" si="659"/>
        <v>0</v>
      </c>
      <c r="K5281">
        <f>J5281*Weighting!$W$25</f>
        <v>0</v>
      </c>
      <c r="M5281" s="14"/>
    </row>
    <row r="5282" spans="1:25" x14ac:dyDescent="0.55000000000000004">
      <c r="N5282" s="57"/>
      <c r="O5282"/>
      <c r="P5282"/>
      <c r="Q5282"/>
      <c r="R5282"/>
    </row>
    <row r="5283" spans="1:25" ht="23.35" x14ac:dyDescent="0.8">
      <c r="A5283" s="21" t="s">
        <v>0</v>
      </c>
      <c r="B5283" s="21" t="str">
        <f>IFERROR(VLOOKUP(C5283,'Data Transformation'!$L$6:$M$426,2,FALSE),"")</f>
        <v/>
      </c>
      <c r="C5283" s="21">
        <f>C5259+1</f>
        <v>220</v>
      </c>
      <c r="D5283" s="21"/>
      <c r="E5283" s="21"/>
      <c r="F5283" s="21"/>
      <c r="G5283" s="21"/>
      <c r="H5283" s="22"/>
      <c r="I5283" s="22"/>
      <c r="J5283" s="22"/>
      <c r="K5283" s="21"/>
      <c r="L5283" s="21" t="str">
        <f>B5283</f>
        <v/>
      </c>
      <c r="M5283" s="23" t="e">
        <f>INDEX('Data Transformation'!$O$4:$O$424,MATCH($B5283,'Data Transformation'!$M$4:$M$424,0),MATCH($M$2,'Data Transformation'!$O$3,0))</f>
        <v>#N/A</v>
      </c>
      <c r="N5283" s="27" t="e">
        <f>IF('Input and Summary Results'!$J$16="minimum",'Bin Analysis'!X5284/(M5283-1),'Bin Analysis'!Y5283/('Bin Analysis'!M5283-1))</f>
        <v>#N/A</v>
      </c>
      <c r="O5283" s="27" t="e">
        <f>IF(M5283=FALSE,NA(),(VLOOKUP(1,C5286:K5305,4,FALSE))/(M5283-1))</f>
        <v>#N/A</v>
      </c>
      <c r="P5283" s="27" t="e">
        <f>IF(M5283=FALSE,NA(),SUM(J5286:J5305)/Weighting!$S$5)</f>
        <v>#N/A</v>
      </c>
      <c r="Q5283" s="27" t="e">
        <f>IF(M5283=FALSE,NA(),SUM(K5286:K5305)/Weighting!$S$6)</f>
        <v>#N/A</v>
      </c>
      <c r="R5283" s="27" t="e">
        <f>IF(M5283=FALSE,NA(),(VLOOKUP(1,G5286:K5305,3,FALSE))/(M5283-1))</f>
        <v>#N/A</v>
      </c>
      <c r="S5283" s="22" t="e">
        <f>IF(M5283=FALSE,NA(),IF(SUM(J5286:J5305)=2,"yes","no"))</f>
        <v>#N/A</v>
      </c>
      <c r="X5283" s="2" cm="2">
        <f t="array" ref="X5283:X5284">FREQUENCY(IF('Data Transformation'!$B$425:$B$6424='Bin Analysis'!L5283,'Data Transformation'!$G$425:$G$6424),'Data Transformation'!$U$11)</f>
        <v>0</v>
      </c>
      <c r="Y5283" s="2" cm="2">
        <f t="array" ref="Y5283:Y5284">FREQUENCY(IF('Data Transformation'!$B$425:$B$6424='Bin Analysis'!L5283,'Data Transformation'!$G$425:$G$6424),'Data Transformation'!$U$12)</f>
        <v>0</v>
      </c>
    </row>
    <row r="5284" spans="1:25" x14ac:dyDescent="0.55000000000000004">
      <c r="A5284" s="14" t="s">
        <v>67</v>
      </c>
      <c r="B5284" t="s">
        <v>47</v>
      </c>
      <c r="C5284" t="s">
        <v>5</v>
      </c>
      <c r="D5284" t="s">
        <v>100</v>
      </c>
      <c r="E5284" t="s">
        <v>101</v>
      </c>
      <c r="F5284" t="s">
        <v>102</v>
      </c>
      <c r="G5284" t="s">
        <v>70</v>
      </c>
      <c r="H5284" t="s">
        <v>31</v>
      </c>
      <c r="I5284" t="s">
        <v>32</v>
      </c>
      <c r="J5284" t="s">
        <v>46</v>
      </c>
      <c r="K5284" s="14" t="s">
        <v>45</v>
      </c>
      <c r="M5284" s="14"/>
      <c r="X5284" s="2">
        <v>0</v>
      </c>
      <c r="Y5284" s="2">
        <v>0</v>
      </c>
    </row>
    <row r="5285" spans="1:25" x14ac:dyDescent="0.55000000000000004">
      <c r="A5285" s="32"/>
      <c r="D5285" t="e">
        <f>IF(C5285=1,'Data Transformation'!$G$3+0.5*'Data Transformation'!$W$25,IF(C5286=1,D5286-'Data Transformation'!$W$25,FALSE))</f>
        <v>#NUM!</v>
      </c>
      <c r="E5285">
        <f t="array" ref="E5285">IF(ISLOGICAL(D5285),"",FREQUENCY(IF('Data Transformation'!$B$425:$B$8425='Bin Analysis'!$B5283,'Data Transformation'!$G$425:$G$8425),D5285))</f>
        <v>2001</v>
      </c>
      <c r="F5285" t="e">
        <f>IF(ISLOGICAL(D5285),"",E5285-E5284)</f>
        <v>#VALUE!</v>
      </c>
      <c r="M5285" s="14"/>
    </row>
    <row r="5286" spans="1:25" x14ac:dyDescent="0.55000000000000004">
      <c r="A5286" s="32" t="e">
        <f>IF(Weighting!$P$6&gt;0,B5286,"")</f>
        <v>#NUM!</v>
      </c>
      <c r="B5286" t="e">
        <f>Weighting!$C$6</f>
        <v>#DIV/0!</v>
      </c>
      <c r="C5286" t="e">
        <f>Weighting!$F$6</f>
        <v>#NUM!</v>
      </c>
      <c r="D5286" t="e">
        <f>IF(C5286=1,'Data Transformation'!$G$3+0.5*'Data Transformation'!$W$25,IF(C5287=1,D5287-'Data Transformation'!$W$25,FALSE))</f>
        <v>#NUM!</v>
      </c>
      <c r="E5286">
        <f t="array" ref="E5286">IF(ISLOGICAL(D5286),"",FREQUENCY(IF('Data Transformation'!$B$425:$B$8425='Bin Analysis'!$B5283,'Data Transformation'!$G$425:$G$8425),D5286))</f>
        <v>2001</v>
      </c>
      <c r="F5286">
        <f>IF(ISLOGICAL(D5286),"",E5286-E5285)</f>
        <v>0</v>
      </c>
      <c r="G5286">
        <f>Weighting!$H$6</f>
        <v>1</v>
      </c>
      <c r="H5286">
        <f t="array" ref="H5286">FREQUENCY(IF('Data Transformation'!$B$4:$B$8425=B5283,'Data Transformation'!$G$4:$G$8425),'Bin Analysis'!$B5286)</f>
        <v>2073</v>
      </c>
      <c r="I5286">
        <f>H5286-H5285</f>
        <v>2073</v>
      </c>
      <c r="J5286">
        <f>IF(I5286=0,0,1)</f>
        <v>1</v>
      </c>
      <c r="K5286" t="e">
        <f>J5286*Weighting!$W$6</f>
        <v>#NUM!</v>
      </c>
      <c r="M5286" s="14"/>
    </row>
    <row r="5287" spans="1:25" x14ac:dyDescent="0.55000000000000004">
      <c r="A5287" s="32" t="str">
        <f>IF(Weighting!$P$7&gt;0,B5287,"")</f>
        <v/>
      </c>
      <c r="B5287" t="e">
        <f>Weighting!$C$7</f>
        <v>#DIV/0!</v>
      </c>
      <c r="C5287" t="e">
        <f>Weighting!$F$7</f>
        <v>#NUM!</v>
      </c>
      <c r="D5287" t="e">
        <f>IF(C5287=1,'Data Transformation'!$G$3+0.5*'Data Transformation'!$W$25,IF(C5288=1,D5288-'Data Transformation'!$W$25,FALSE))</f>
        <v>#NUM!</v>
      </c>
      <c r="E5287">
        <f t="array" ref="E5287">IF(ISLOGICAL(D5287),"",FREQUENCY(IF('Data Transformation'!$B$425:$B$8425='Bin Analysis'!$B5283,'Data Transformation'!$G$425:$G$8425),D5287))</f>
        <v>2001</v>
      </c>
      <c r="F5287">
        <f t="shared" ref="F5287:F5305" si="660">IF(ISLOGICAL(D5287),"",E5287-E5286)</f>
        <v>0</v>
      </c>
      <c r="G5287">
        <f>Weighting!$H$7</f>
        <v>0</v>
      </c>
      <c r="H5287">
        <f t="array" ref="H5287">FREQUENCY(IF('Data Transformation'!$B$4:$B$8425=B5283,'Data Transformation'!$G$4:$G$8425),'Bin Analysis'!$B5287)</f>
        <v>2073</v>
      </c>
      <c r="I5287">
        <f t="shared" ref="I5287:I5305" si="661">H5287-H5286</f>
        <v>0</v>
      </c>
      <c r="J5287">
        <f>IF(I5287=0,0,1)</f>
        <v>0</v>
      </c>
      <c r="K5287">
        <f>J5287*Weighting!$W$7</f>
        <v>0</v>
      </c>
      <c r="M5287" s="14"/>
    </row>
    <row r="5288" spans="1:25" x14ac:dyDescent="0.55000000000000004">
      <c r="A5288" s="32" t="str">
        <f>IF(Weighting!$P$8&gt;0,B5288,"")</f>
        <v/>
      </c>
      <c r="B5288" t="e">
        <f>Weighting!$C$8</f>
        <v>#DIV/0!</v>
      </c>
      <c r="C5288" t="e">
        <f>Weighting!$F$8</f>
        <v>#NUM!</v>
      </c>
      <c r="D5288" t="e">
        <f>IF(C5288=1,'Data Transformation'!$G$3+0.5*'Data Transformation'!$W$25,IF(C5289=1,D5289-'Data Transformation'!$W$25,FALSE))</f>
        <v>#NUM!</v>
      </c>
      <c r="E5288">
        <f t="array" ref="E5288">IF(ISLOGICAL(D5288),"",FREQUENCY(IF('Data Transformation'!$B$425:$B$8425='Bin Analysis'!$B5283,'Data Transformation'!$G$425:$G$8425),D5288))</f>
        <v>2001</v>
      </c>
      <c r="F5288">
        <f t="shared" si="660"/>
        <v>0</v>
      </c>
      <c r="G5288">
        <f>Weighting!$H$8</f>
        <v>0</v>
      </c>
      <c r="H5288">
        <f t="array" ref="H5288">FREQUENCY(IF('Data Transformation'!$B$4:$B$8425=B5283,'Data Transformation'!$G$4:$G$8425),'Bin Analysis'!$B5288)</f>
        <v>2073</v>
      </c>
      <c r="I5288">
        <f t="shared" si="661"/>
        <v>0</v>
      </c>
      <c r="J5288">
        <f t="shared" ref="J5288:J5305" si="662">IF(I5288=0,0,1)</f>
        <v>0</v>
      </c>
      <c r="K5288">
        <f>J5288*Weighting!$W$8</f>
        <v>0</v>
      </c>
      <c r="M5288" s="14"/>
    </row>
    <row r="5289" spans="1:25" x14ac:dyDescent="0.55000000000000004">
      <c r="A5289" s="32" t="str">
        <f>IF(Weighting!$P$9&gt;0,B5289,"")</f>
        <v/>
      </c>
      <c r="B5289" s="50" t="e">
        <f>Weighting!$C$9</f>
        <v>#DIV/0!</v>
      </c>
      <c r="C5289" t="e">
        <f>Weighting!$F$9</f>
        <v>#NUM!</v>
      </c>
      <c r="D5289" t="e">
        <f>IF(C5289=1,'Data Transformation'!$G$3+0.5*'Data Transformation'!$W$25,IF(C5290=1,D5290-'Data Transformation'!$W$25,FALSE))</f>
        <v>#NUM!</v>
      </c>
      <c r="E5289">
        <f t="array" ref="E5289">IF(ISLOGICAL(D5289),"",FREQUENCY(IF('Data Transformation'!$B$425:$B$8425='Bin Analysis'!$B5283,'Data Transformation'!$G$425:$G$8425),D5289))</f>
        <v>2001</v>
      </c>
      <c r="F5289">
        <f t="shared" si="660"/>
        <v>0</v>
      </c>
      <c r="G5289">
        <f>Weighting!$H$9</f>
        <v>0</v>
      </c>
      <c r="H5289">
        <f t="array" ref="H5289">FREQUENCY(IF('Data Transformation'!$B$4:$B$8425=B5283,'Data Transformation'!$G$4:$G$8425),'Bin Analysis'!$B5289)</f>
        <v>2073</v>
      </c>
      <c r="I5289">
        <f t="shared" si="661"/>
        <v>0</v>
      </c>
      <c r="J5289">
        <f t="shared" si="662"/>
        <v>0</v>
      </c>
      <c r="K5289">
        <f>J5289*Weighting!$W$9</f>
        <v>0</v>
      </c>
      <c r="M5289" s="14"/>
    </row>
    <row r="5290" spans="1:25" x14ac:dyDescent="0.55000000000000004">
      <c r="A5290" s="32" t="str">
        <f>IF(Weighting!$P$10&gt;0,B5290,"")</f>
        <v/>
      </c>
      <c r="B5290" t="e">
        <f>Weighting!$C$10</f>
        <v>#DIV/0!</v>
      </c>
      <c r="C5290" t="e">
        <f>Weighting!$F$10</f>
        <v>#NUM!</v>
      </c>
      <c r="D5290" t="e">
        <f>IF(C5290=1,'Data Transformation'!$G$3+0.5*'Data Transformation'!$W$25,IF(C5291=1,D5291-'Data Transformation'!$W$25,FALSE))</f>
        <v>#NUM!</v>
      </c>
      <c r="E5290">
        <f t="array" ref="E5290">IF(ISLOGICAL(D5290),"",FREQUENCY(IF('Data Transformation'!$B$425:$B$8425='Bin Analysis'!$B5283,'Data Transformation'!$G$425:$G$8425),D5290))</f>
        <v>2001</v>
      </c>
      <c r="F5290">
        <f t="shared" si="660"/>
        <v>0</v>
      </c>
      <c r="G5290">
        <f>Weighting!$H$10</f>
        <v>0</v>
      </c>
      <c r="H5290">
        <f t="array" ref="H5290">FREQUENCY(IF('Data Transformation'!$B$4:$B$8425=B5283,'Data Transformation'!$G$4:$G$8425),'Bin Analysis'!$B5290)</f>
        <v>2073</v>
      </c>
      <c r="I5290">
        <f t="shared" si="661"/>
        <v>0</v>
      </c>
      <c r="J5290">
        <f t="shared" si="662"/>
        <v>0</v>
      </c>
      <c r="K5290">
        <f>J5290*Weighting!$W$10</f>
        <v>0</v>
      </c>
      <c r="M5290" s="14"/>
    </row>
    <row r="5291" spans="1:25" x14ac:dyDescent="0.55000000000000004">
      <c r="A5291" s="32" t="str">
        <f>IF(Weighting!$P$11&gt;0,B5291,"")</f>
        <v/>
      </c>
      <c r="B5291" t="e">
        <f>Weighting!$C$11</f>
        <v>#DIV/0!</v>
      </c>
      <c r="C5291" t="e">
        <f>Weighting!$F$11</f>
        <v>#NUM!</v>
      </c>
      <c r="D5291" t="e">
        <f>IF(C5291=1,'Data Transformation'!$G$3+0.5*'Data Transformation'!$W$25,IF(C5292=1,D5292-'Data Transformation'!$W$25,FALSE))</f>
        <v>#NUM!</v>
      </c>
      <c r="E5291">
        <f t="array" ref="E5291">IF(ISLOGICAL(D5291),"",FREQUENCY(IF('Data Transformation'!$B$425:$B$8425='Bin Analysis'!$B5283,'Data Transformation'!$G$425:$G$8425),D5291))</f>
        <v>2001</v>
      </c>
      <c r="F5291">
        <f t="shared" si="660"/>
        <v>0</v>
      </c>
      <c r="G5291">
        <f>Weighting!$H$11</f>
        <v>0</v>
      </c>
      <c r="H5291">
        <f t="array" ref="H5291">FREQUENCY(IF('Data Transformation'!$B$4:$B$8425=B5283,'Data Transformation'!$G$4:$G$8425),'Bin Analysis'!$B5291)</f>
        <v>2073</v>
      </c>
      <c r="I5291">
        <f t="shared" si="661"/>
        <v>0</v>
      </c>
      <c r="J5291">
        <f t="shared" si="662"/>
        <v>0</v>
      </c>
      <c r="K5291">
        <f>J5291*Weighting!$W$11</f>
        <v>0</v>
      </c>
      <c r="M5291" s="14"/>
    </row>
    <row r="5292" spans="1:25" x14ac:dyDescent="0.55000000000000004">
      <c r="A5292" s="32" t="str">
        <f>IF(Weighting!$P$12&gt;0,B5292,"")</f>
        <v/>
      </c>
      <c r="B5292" t="e">
        <f>Weighting!$C$12</f>
        <v>#DIV/0!</v>
      </c>
      <c r="C5292" t="e">
        <f>Weighting!$F$12</f>
        <v>#NUM!</v>
      </c>
      <c r="D5292" t="e">
        <f>IF(C5292=1,'Data Transformation'!$G$3+0.5*'Data Transformation'!$W$25,IF(C5293=1,D5293-'Data Transformation'!$W$25,FALSE))</f>
        <v>#NUM!</v>
      </c>
      <c r="E5292">
        <f t="array" ref="E5292">IF(ISLOGICAL(D5292),"",FREQUENCY(IF('Data Transformation'!$B$425:$B$8425='Bin Analysis'!$B5283,'Data Transformation'!$G$425:$G$8425),D5292))</f>
        <v>2001</v>
      </c>
      <c r="F5292">
        <f t="shared" si="660"/>
        <v>0</v>
      </c>
      <c r="G5292">
        <f>Weighting!$H$12</f>
        <v>0</v>
      </c>
      <c r="H5292">
        <f t="array" ref="H5292">FREQUENCY(IF('Data Transformation'!$B$4:$B$8425=B5283,'Data Transformation'!$G$4:$G$8425),'Bin Analysis'!$B5292)</f>
        <v>2073</v>
      </c>
      <c r="I5292">
        <f t="shared" si="661"/>
        <v>0</v>
      </c>
      <c r="J5292">
        <f t="shared" si="662"/>
        <v>0</v>
      </c>
      <c r="K5292">
        <f>J5292*Weighting!$W$12</f>
        <v>0</v>
      </c>
      <c r="M5292" s="14"/>
    </row>
    <row r="5293" spans="1:25" x14ac:dyDescent="0.55000000000000004">
      <c r="A5293" s="32" t="str">
        <f>IF(Weighting!$P$13&gt;0,B5293,"")</f>
        <v/>
      </c>
      <c r="B5293" t="e">
        <f>Weighting!$C$13</f>
        <v>#DIV/0!</v>
      </c>
      <c r="C5293" t="e">
        <f>Weighting!$F$13</f>
        <v>#NUM!</v>
      </c>
      <c r="D5293" t="e">
        <f>IF(C5293=1,'Data Transformation'!$G$3+0.5*'Data Transformation'!$W$25,IF(C5294=1,D5294-'Data Transformation'!$W$25,FALSE))</f>
        <v>#NUM!</v>
      </c>
      <c r="E5293">
        <f t="array" ref="E5293">IF(ISLOGICAL(D5293),"",FREQUENCY(IF('Data Transformation'!$B$425:$B$8425='Bin Analysis'!$B5283,'Data Transformation'!$G$425:$G$8425),D5293))</f>
        <v>2001</v>
      </c>
      <c r="F5293">
        <f t="shared" si="660"/>
        <v>0</v>
      </c>
      <c r="G5293">
        <f>Weighting!$H$13</f>
        <v>0</v>
      </c>
      <c r="H5293">
        <f t="array" ref="H5293">FREQUENCY(IF('Data Transformation'!$B$4:$B$8425=B5283,'Data Transformation'!$G$4:$G$8425),'Bin Analysis'!$B5293)</f>
        <v>2073</v>
      </c>
      <c r="I5293">
        <f t="shared" si="661"/>
        <v>0</v>
      </c>
      <c r="J5293">
        <f t="shared" si="662"/>
        <v>0</v>
      </c>
      <c r="K5293">
        <f>J5293*Weighting!$W$13</f>
        <v>0</v>
      </c>
      <c r="M5293" s="14"/>
    </row>
    <row r="5294" spans="1:25" x14ac:dyDescent="0.55000000000000004">
      <c r="A5294" s="32" t="str">
        <f>IF(Weighting!$P$14&gt;0,B5294,"")</f>
        <v/>
      </c>
      <c r="B5294" t="e">
        <f>Weighting!$C$14</f>
        <v>#DIV/0!</v>
      </c>
      <c r="C5294" t="e">
        <f>Weighting!$F$14</f>
        <v>#NUM!</v>
      </c>
      <c r="D5294" t="e">
        <f>IF(C5294=1,'Data Transformation'!$G$3+0.5*'Data Transformation'!$W$25,IF(C5295=1,D5295-'Data Transformation'!$W$25,FALSE))</f>
        <v>#NUM!</v>
      </c>
      <c r="E5294">
        <f t="array" ref="E5294">IF(ISLOGICAL(D5294),"",FREQUENCY(IF('Data Transformation'!$B$425:$B$8425='Bin Analysis'!$B5283,'Data Transformation'!$G$425:$G$8425),D5294))</f>
        <v>2001</v>
      </c>
      <c r="F5294">
        <f t="shared" si="660"/>
        <v>0</v>
      </c>
      <c r="G5294">
        <f>Weighting!$H$14</f>
        <v>0</v>
      </c>
      <c r="H5294">
        <f t="array" ref="H5294">FREQUENCY(IF('Data Transformation'!$B$4:$B$8425=B5283,'Data Transformation'!$G$4:$G$8425),'Bin Analysis'!$B5294)</f>
        <v>2073</v>
      </c>
      <c r="I5294">
        <f t="shared" si="661"/>
        <v>0</v>
      </c>
      <c r="J5294">
        <f t="shared" si="662"/>
        <v>0</v>
      </c>
      <c r="K5294">
        <f>J5294*Weighting!$W$14</f>
        <v>0</v>
      </c>
      <c r="M5294" s="14"/>
    </row>
    <row r="5295" spans="1:25" x14ac:dyDescent="0.55000000000000004">
      <c r="A5295" s="32" t="str">
        <f>IF(Weighting!$P$15&gt;0,B5295,"")</f>
        <v/>
      </c>
      <c r="B5295" t="e">
        <f>Weighting!$C$15</f>
        <v>#DIV/0!</v>
      </c>
      <c r="C5295" t="e">
        <f>Weighting!$F$15</f>
        <v>#NUM!</v>
      </c>
      <c r="D5295" t="e">
        <f>IF(C5295=1,'Data Transformation'!$G$3+0.5*'Data Transformation'!$W$25,IF(C5296=1,D5296-'Data Transformation'!$W$25,FALSE))</f>
        <v>#NUM!</v>
      </c>
      <c r="E5295">
        <f t="array" ref="E5295">IF(ISLOGICAL(D5295),"",FREQUENCY(IF('Data Transformation'!$B$425:$B$8425='Bin Analysis'!$B5283,'Data Transformation'!$G$425:$G$8425),D5295))</f>
        <v>2001</v>
      </c>
      <c r="F5295">
        <f t="shared" si="660"/>
        <v>0</v>
      </c>
      <c r="G5295">
        <f>Weighting!$H$15</f>
        <v>0</v>
      </c>
      <c r="H5295">
        <f t="array" ref="H5295">FREQUENCY(IF('Data Transformation'!$B$4:$B$8425=B5283,'Data Transformation'!$G$4:$G$8425),'Bin Analysis'!$B5295)</f>
        <v>2073</v>
      </c>
      <c r="I5295">
        <f t="shared" si="661"/>
        <v>0</v>
      </c>
      <c r="J5295">
        <f t="shared" si="662"/>
        <v>0</v>
      </c>
      <c r="K5295">
        <f>J5295*Weighting!$W$15</f>
        <v>0</v>
      </c>
      <c r="M5295" s="14"/>
    </row>
    <row r="5296" spans="1:25" x14ac:dyDescent="0.55000000000000004">
      <c r="A5296" s="32" t="str">
        <f>IF(Weighting!$P$16&gt;0,B5296,"")</f>
        <v/>
      </c>
      <c r="B5296" t="e">
        <f>Weighting!$C$16</f>
        <v>#DIV/0!</v>
      </c>
      <c r="C5296" t="e">
        <f>Weighting!$F$16</f>
        <v>#NUM!</v>
      </c>
      <c r="D5296" t="e">
        <f>IF(C5296=1,'Data Transformation'!$G$3+0.5*'Data Transformation'!$W$25,IF(C5297=1,D5297-'Data Transformation'!$W$25,FALSE))</f>
        <v>#NUM!</v>
      </c>
      <c r="E5296">
        <f t="array" ref="E5296">IF(ISLOGICAL(D5296),"",FREQUENCY(IF('Data Transformation'!$B$425:$B$8425='Bin Analysis'!$B5283,'Data Transformation'!$G$425:$G$8425),D5296))</f>
        <v>2001</v>
      </c>
      <c r="F5296">
        <f t="shared" si="660"/>
        <v>0</v>
      </c>
      <c r="G5296">
        <f>Weighting!$H$16</f>
        <v>0</v>
      </c>
      <c r="H5296">
        <f t="array" ref="H5296">FREQUENCY(IF('Data Transformation'!$B$4:$B$8425=B5283,'Data Transformation'!$G$4:$G$8425),'Bin Analysis'!$B5296)</f>
        <v>2073</v>
      </c>
      <c r="I5296">
        <f t="shared" si="661"/>
        <v>0</v>
      </c>
      <c r="J5296">
        <f t="shared" si="662"/>
        <v>0</v>
      </c>
      <c r="K5296">
        <f>J5296*Weighting!$W$16</f>
        <v>0</v>
      </c>
      <c r="M5296" s="14"/>
    </row>
    <row r="5297" spans="1:25" x14ac:dyDescent="0.55000000000000004">
      <c r="A5297" s="32" t="str">
        <f>IF(Weighting!$P$17&gt;0,B5297,"")</f>
        <v/>
      </c>
      <c r="B5297" t="e">
        <f>Weighting!$C$17</f>
        <v>#DIV/0!</v>
      </c>
      <c r="C5297" t="e">
        <f>Weighting!$F$17</f>
        <v>#NUM!</v>
      </c>
      <c r="D5297" t="e">
        <f>IF(C5297=1,'Data Transformation'!$G$3+0.5*'Data Transformation'!$W$25,IF(C5298=1,D5298-'Data Transformation'!$W$25,FALSE))</f>
        <v>#NUM!</v>
      </c>
      <c r="E5297">
        <f t="array" ref="E5297">IF(ISLOGICAL(D5297),"",FREQUENCY(IF('Data Transformation'!$B$425:$B$8425='Bin Analysis'!$B5283,'Data Transformation'!$G$425:$G$8425),D5297))</f>
        <v>2001</v>
      </c>
      <c r="F5297">
        <f t="shared" si="660"/>
        <v>0</v>
      </c>
      <c r="G5297">
        <f>Weighting!$H$17</f>
        <v>0</v>
      </c>
      <c r="H5297">
        <f t="array" ref="H5297">FREQUENCY(IF('Data Transformation'!$B$4:$B$8425=B5283,'Data Transformation'!$G$4:$G$8425),'Bin Analysis'!$B5297)</f>
        <v>2073</v>
      </c>
      <c r="I5297">
        <f t="shared" si="661"/>
        <v>0</v>
      </c>
      <c r="J5297">
        <f t="shared" si="662"/>
        <v>0</v>
      </c>
      <c r="K5297">
        <f>J5297*Weighting!$W$17</f>
        <v>0</v>
      </c>
      <c r="M5297" s="14"/>
    </row>
    <row r="5298" spans="1:25" x14ac:dyDescent="0.55000000000000004">
      <c r="A5298" s="32" t="str">
        <f>IF(Weighting!$P$18&gt;0,B5298,"")</f>
        <v/>
      </c>
      <c r="B5298" t="e">
        <f>Weighting!$C$18</f>
        <v>#DIV/0!</v>
      </c>
      <c r="C5298" t="e">
        <f>Weighting!$F$18</f>
        <v>#NUM!</v>
      </c>
      <c r="D5298" t="e">
        <f>IF(C5298=1,'Data Transformation'!$G$3+0.5*'Data Transformation'!$W$25,IF(C5299=1,D5299-'Data Transformation'!$W$25,FALSE))</f>
        <v>#NUM!</v>
      </c>
      <c r="E5298">
        <f t="array" ref="E5298">IF(ISLOGICAL(D5298),"",FREQUENCY(IF('Data Transformation'!$B$425:$B$8425='Bin Analysis'!$B5283,'Data Transformation'!$G$425:$G$8425),D5298))</f>
        <v>2001</v>
      </c>
      <c r="F5298">
        <f t="shared" si="660"/>
        <v>0</v>
      </c>
      <c r="G5298">
        <f>Weighting!$H$18</f>
        <v>0</v>
      </c>
      <c r="H5298">
        <f t="array" ref="H5298">FREQUENCY(IF('Data Transformation'!$B$4:$B$8425=B5283,'Data Transformation'!$G$4:$G$8425),'Bin Analysis'!$B5298)</f>
        <v>2073</v>
      </c>
      <c r="I5298">
        <f t="shared" si="661"/>
        <v>0</v>
      </c>
      <c r="J5298">
        <f t="shared" si="662"/>
        <v>0</v>
      </c>
      <c r="K5298">
        <f>J5298*Weighting!$W$18</f>
        <v>0</v>
      </c>
      <c r="M5298" s="14"/>
    </row>
    <row r="5299" spans="1:25" x14ac:dyDescent="0.55000000000000004">
      <c r="A5299" s="32" t="str">
        <f>IF(Weighting!$P$19&gt;0,B5299,"")</f>
        <v/>
      </c>
      <c r="B5299" t="e">
        <f>Weighting!$C$19</f>
        <v>#DIV/0!</v>
      </c>
      <c r="C5299" t="e">
        <f>Weighting!$F$19</f>
        <v>#NUM!</v>
      </c>
      <c r="D5299" t="e">
        <f>IF(C5299=1,'Data Transformation'!$G$3+0.5*'Data Transformation'!$W$25,IF(C5300=1,D5300-'Data Transformation'!$W$25,FALSE))</f>
        <v>#NUM!</v>
      </c>
      <c r="E5299">
        <f t="array" ref="E5299">IF(ISLOGICAL(D5299),"",FREQUENCY(IF('Data Transformation'!$B$425:$B$8425='Bin Analysis'!$B5283,'Data Transformation'!$G$425:$G$8425),D5299))</f>
        <v>2001</v>
      </c>
      <c r="F5299">
        <f t="shared" si="660"/>
        <v>0</v>
      </c>
      <c r="G5299">
        <f>Weighting!$H$19</f>
        <v>0</v>
      </c>
      <c r="H5299">
        <f t="array" ref="H5299">FREQUENCY(IF('Data Transformation'!$B$4:$B$8425=B5283,'Data Transformation'!$G$4:$G$8425),'Bin Analysis'!$B5299)</f>
        <v>2073</v>
      </c>
      <c r="I5299">
        <f t="shared" si="661"/>
        <v>0</v>
      </c>
      <c r="J5299">
        <f t="shared" si="662"/>
        <v>0</v>
      </c>
      <c r="K5299">
        <f>J5299*Weighting!$W$19</f>
        <v>0</v>
      </c>
      <c r="M5299" s="14"/>
    </row>
    <row r="5300" spans="1:25" x14ac:dyDescent="0.55000000000000004">
      <c r="A5300" s="32" t="str">
        <f>IF(Weighting!$P$20&gt;0,B5300,"")</f>
        <v/>
      </c>
      <c r="B5300" t="e">
        <f>Weighting!$C$20</f>
        <v>#DIV/0!</v>
      </c>
      <c r="C5300" t="e">
        <f>Weighting!$F$20</f>
        <v>#NUM!</v>
      </c>
      <c r="D5300" t="e">
        <f>IF(C5300=1,'Data Transformation'!$G$3+0.5*'Data Transformation'!$W$25,IF(C5301=1,D5301-'Data Transformation'!$W$25,FALSE))</f>
        <v>#NUM!</v>
      </c>
      <c r="E5300">
        <f t="array" ref="E5300">IF(ISLOGICAL(D5300),"",FREQUENCY(IF('Data Transformation'!$B$425:$B$8425='Bin Analysis'!$B5283,'Data Transformation'!$G$425:$G$8425),D5300))</f>
        <v>2001</v>
      </c>
      <c r="F5300">
        <f t="shared" si="660"/>
        <v>0</v>
      </c>
      <c r="G5300">
        <f>Weighting!$H$20</f>
        <v>0</v>
      </c>
      <c r="H5300">
        <f t="array" ref="H5300">FREQUENCY(IF('Data Transformation'!$B$4:$B$8425=B5283,'Data Transformation'!$G$4:$G$8425),'Bin Analysis'!$B5300)</f>
        <v>2073</v>
      </c>
      <c r="I5300">
        <f t="shared" si="661"/>
        <v>0</v>
      </c>
      <c r="J5300">
        <f t="shared" si="662"/>
        <v>0</v>
      </c>
      <c r="K5300">
        <f>J5300*Weighting!$W$20</f>
        <v>0</v>
      </c>
      <c r="M5300" s="14"/>
    </row>
    <row r="5301" spans="1:25" x14ac:dyDescent="0.55000000000000004">
      <c r="A5301" s="32" t="str">
        <f>IF(Weighting!$P$21&gt;0,B5301,"")</f>
        <v/>
      </c>
      <c r="B5301" t="e">
        <f>Weighting!$C$21</f>
        <v>#DIV/0!</v>
      </c>
      <c r="C5301" t="e">
        <f>Weighting!$F$21</f>
        <v>#NUM!</v>
      </c>
      <c r="D5301" t="e">
        <f>IF(C5301=1,'Data Transformation'!$G$3+0.5*'Data Transformation'!$W$25,IF(C5302=1,D5302-'Data Transformation'!$W$25,FALSE))</f>
        <v>#NUM!</v>
      </c>
      <c r="E5301">
        <f t="array" ref="E5301">IF(ISLOGICAL(D5301),"",FREQUENCY(IF('Data Transformation'!$B$425:$B$8425='Bin Analysis'!$B5283,'Data Transformation'!$G$425:$G$8425),D5301))</f>
        <v>2001</v>
      </c>
      <c r="F5301">
        <f t="shared" si="660"/>
        <v>0</v>
      </c>
      <c r="G5301">
        <f>Weighting!$H$21</f>
        <v>0</v>
      </c>
      <c r="H5301">
        <f t="array" ref="H5301">FREQUENCY(IF('Data Transformation'!$B$4:$B$8425=B5283,'Data Transformation'!$G$4:$G$8425),'Bin Analysis'!$B5301)</f>
        <v>2073</v>
      </c>
      <c r="I5301">
        <f t="shared" si="661"/>
        <v>0</v>
      </c>
      <c r="J5301">
        <f t="shared" si="662"/>
        <v>0</v>
      </c>
      <c r="K5301">
        <f>J5301*Weighting!$W$21</f>
        <v>0</v>
      </c>
      <c r="M5301" s="14"/>
    </row>
    <row r="5302" spans="1:25" x14ac:dyDescent="0.55000000000000004">
      <c r="A5302" s="32" t="str">
        <f>IF(Weighting!$P$22&gt;0,B5302,"")</f>
        <v/>
      </c>
      <c r="B5302" t="e">
        <f>Weighting!$C$22</f>
        <v>#DIV/0!</v>
      </c>
      <c r="C5302" t="e">
        <f>Weighting!$F$22</f>
        <v>#NUM!</v>
      </c>
      <c r="D5302" t="e">
        <f>IF(C5302=1,'Data Transformation'!$G$3+0.5*'Data Transformation'!$W$25,IF(C5303=1,D5303-'Data Transformation'!$W$25,FALSE))</f>
        <v>#NUM!</v>
      </c>
      <c r="E5302">
        <f t="array" ref="E5302">IF(ISLOGICAL(D5302),"",FREQUENCY(IF('Data Transformation'!$B$425:$B$8425='Bin Analysis'!$B5283,'Data Transformation'!$G$425:$G$8425),D5302))</f>
        <v>2001</v>
      </c>
      <c r="F5302">
        <f t="shared" si="660"/>
        <v>0</v>
      </c>
      <c r="G5302">
        <f>Weighting!$H$22</f>
        <v>0</v>
      </c>
      <c r="H5302">
        <f t="array" ref="H5302">FREQUENCY(IF('Data Transformation'!$B$4:$B$8425=B5283,'Data Transformation'!$G$4:$G$8425),'Bin Analysis'!$B5302)</f>
        <v>2073</v>
      </c>
      <c r="I5302">
        <f t="shared" si="661"/>
        <v>0</v>
      </c>
      <c r="J5302">
        <f t="shared" si="662"/>
        <v>0</v>
      </c>
      <c r="K5302">
        <f>J5302*Weighting!$W$22</f>
        <v>0</v>
      </c>
      <c r="M5302" s="14"/>
    </row>
    <row r="5303" spans="1:25" x14ac:dyDescent="0.55000000000000004">
      <c r="A5303" s="32" t="str">
        <f>IF(Weighting!$P$23&gt;0,B5303,"")</f>
        <v/>
      </c>
      <c r="B5303" t="e">
        <f>Weighting!$C$23</f>
        <v>#DIV/0!</v>
      </c>
      <c r="C5303" t="e">
        <f>Weighting!$F$23</f>
        <v>#NUM!</v>
      </c>
      <c r="D5303" t="e">
        <f>IF(C5303=1,'Data Transformation'!$G$3+0.5*'Data Transformation'!$W$25,IF(C5304=1,D5304-'Data Transformation'!$W$25,FALSE))</f>
        <v>#NUM!</v>
      </c>
      <c r="E5303">
        <f t="array" ref="E5303">IF(ISLOGICAL(D5303),"",FREQUENCY(IF('Data Transformation'!$B$425:$B$8425='Bin Analysis'!$B5283,'Data Transformation'!$G$425:$G$8425),D5303))</f>
        <v>2001</v>
      </c>
      <c r="F5303">
        <f t="shared" si="660"/>
        <v>0</v>
      </c>
      <c r="G5303">
        <f>Weighting!$H$23</f>
        <v>0</v>
      </c>
      <c r="H5303">
        <f t="array" ref="H5303">FREQUENCY(IF('Data Transformation'!$B$4:$B$8425=B5283,'Data Transformation'!$G$4:$G$8425),'Bin Analysis'!$B5303)</f>
        <v>2073</v>
      </c>
      <c r="I5303">
        <f t="shared" si="661"/>
        <v>0</v>
      </c>
      <c r="J5303">
        <f t="shared" si="662"/>
        <v>0</v>
      </c>
      <c r="K5303">
        <f>J5303*Weighting!$W$23</f>
        <v>0</v>
      </c>
      <c r="M5303" s="14"/>
    </row>
    <row r="5304" spans="1:25" x14ac:dyDescent="0.55000000000000004">
      <c r="A5304" s="32" t="str">
        <f>IF(Weighting!$P$24&gt;0,B5304,"")</f>
        <v/>
      </c>
      <c r="B5304" t="e">
        <f>Weighting!$C$24</f>
        <v>#DIV/0!</v>
      </c>
      <c r="C5304" t="e">
        <f>Weighting!$F$24</f>
        <v>#NUM!</v>
      </c>
      <c r="D5304" t="e">
        <f>IF(C5304=1,'Data Transformation'!$G$3+0.5*'Data Transformation'!$W$25,IF(C5305=1,D5305-'Data Transformation'!$W$25,FALSE))</f>
        <v>#NUM!</v>
      </c>
      <c r="E5304">
        <f t="array" ref="E5304">IF(ISLOGICAL(D5304),"",FREQUENCY(IF('Data Transformation'!$B$425:$B$8425='Bin Analysis'!$B5283,'Data Transformation'!$G$425:$G$8425),D5304))</f>
        <v>2001</v>
      </c>
      <c r="F5304">
        <f t="shared" si="660"/>
        <v>0</v>
      </c>
      <c r="G5304">
        <f>Weighting!$H$24</f>
        <v>0</v>
      </c>
      <c r="H5304">
        <f t="array" ref="H5304">FREQUENCY(IF('Data Transformation'!$B$4:$B$8425=B5283,'Data Transformation'!$G$4:$G$8425),'Bin Analysis'!$B5304)</f>
        <v>2073</v>
      </c>
      <c r="I5304">
        <f t="shared" si="661"/>
        <v>0</v>
      </c>
      <c r="J5304">
        <f t="shared" si="662"/>
        <v>0</v>
      </c>
      <c r="K5304">
        <f>J5304*Weighting!$W$24</f>
        <v>0</v>
      </c>
      <c r="M5304" s="14"/>
    </row>
    <row r="5305" spans="1:25" x14ac:dyDescent="0.55000000000000004">
      <c r="A5305" s="32" t="str">
        <f>IF(Weighting!$P$25&gt;0,B5305,"")</f>
        <v/>
      </c>
      <c r="B5305" t="e">
        <f>Weighting!$C$25</f>
        <v>#DIV/0!</v>
      </c>
      <c r="C5305" t="e">
        <f>Weighting!$F$25</f>
        <v>#NUM!</v>
      </c>
      <c r="D5305" t="e">
        <f>IF(C5305=1,'Data Transformation'!$G$3+0.5*'Data Transformation'!$W$25,IF(C5306=1,D5306-'Data Transformation'!$W$25,FALSE))</f>
        <v>#NUM!</v>
      </c>
      <c r="E5305">
        <f t="array" ref="E5305">IF(ISLOGICAL(D5305),"",FREQUENCY(IF('Data Transformation'!$B$425:$B$8425='Bin Analysis'!$B5283,'Data Transformation'!$G$425:$G$8425),D5305))</f>
        <v>2001</v>
      </c>
      <c r="F5305">
        <f t="shared" si="660"/>
        <v>0</v>
      </c>
      <c r="G5305">
        <f>Weighting!$H$25</f>
        <v>0</v>
      </c>
      <c r="H5305">
        <f t="array" ref="H5305">FREQUENCY(IF('Data Transformation'!$B$4:$B$8425=B5283,'Data Transformation'!$G$4:$G$8425),'Bin Analysis'!$B5305)</f>
        <v>2073</v>
      </c>
      <c r="I5305">
        <f t="shared" si="661"/>
        <v>0</v>
      </c>
      <c r="J5305">
        <f t="shared" si="662"/>
        <v>0</v>
      </c>
      <c r="K5305">
        <f>J5305*Weighting!$W$25</f>
        <v>0</v>
      </c>
      <c r="M5305" s="14"/>
    </row>
    <row r="5306" spans="1:25" x14ac:dyDescent="0.55000000000000004">
      <c r="O5306"/>
      <c r="P5306"/>
      <c r="Q5306"/>
      <c r="R5306"/>
    </row>
    <row r="5307" spans="1:25" ht="23.35" x14ac:dyDescent="0.8">
      <c r="A5307" s="21" t="s">
        <v>0</v>
      </c>
      <c r="B5307" s="21" t="str">
        <f>IFERROR(VLOOKUP(C5307,'Data Transformation'!$L$6:$M$426,2,FALSE),"")</f>
        <v/>
      </c>
      <c r="C5307" s="21">
        <f>C5283+1</f>
        <v>221</v>
      </c>
      <c r="D5307" s="21"/>
      <c r="E5307" s="21"/>
      <c r="F5307" s="21"/>
      <c r="G5307" s="21"/>
      <c r="H5307" s="22"/>
      <c r="I5307" s="22"/>
      <c r="J5307" s="22"/>
      <c r="K5307" s="21"/>
      <c r="L5307" s="21" t="str">
        <f>B5307</f>
        <v/>
      </c>
      <c r="M5307" s="23" t="e">
        <f>INDEX('Data Transformation'!$O$4:$O$424,MATCH($B5307,'Data Transformation'!$M$4:$M$424,0),MATCH($M$2,'Data Transformation'!$O$3,0))</f>
        <v>#N/A</v>
      </c>
      <c r="N5307" s="27" t="e">
        <f>IF('Input and Summary Results'!$J$16="minimum",'Bin Analysis'!X5308/(M5307-1),'Bin Analysis'!Y5307/('Bin Analysis'!M5307-1))</f>
        <v>#N/A</v>
      </c>
      <c r="O5307" s="27" t="e">
        <f>IF(M5307=FALSE,NA(),(VLOOKUP(1,C5310:K5329,4,FALSE))/(M5307-1))</f>
        <v>#N/A</v>
      </c>
      <c r="P5307" s="27" t="e">
        <f>IF(M5307=FALSE,NA(),SUM(J5310:J5329)/Weighting!$S$5)</f>
        <v>#N/A</v>
      </c>
      <c r="Q5307" s="27" t="e">
        <f>IF(M5307=FALSE,NA(),SUM(K5310:K5329)/Weighting!$S$6)</f>
        <v>#N/A</v>
      </c>
      <c r="R5307" s="27" t="e">
        <f>IF(M5307=FALSE,NA(),(VLOOKUP(1,G5310:K5329,3,FALSE))/(M5307-1))</f>
        <v>#N/A</v>
      </c>
      <c r="S5307" s="22" t="e">
        <f>IF(M5307=FALSE,NA(),IF(SUM(J5310:J5329)=2,"yes","no"))</f>
        <v>#N/A</v>
      </c>
      <c r="X5307" s="2" cm="2">
        <f t="array" ref="X5307:X5308">FREQUENCY(IF('Data Transformation'!$B$425:$B$6424='Bin Analysis'!L5307,'Data Transformation'!$G$425:$G$6424),'Data Transformation'!$U$11)</f>
        <v>0</v>
      </c>
      <c r="Y5307" s="2" cm="2">
        <f t="array" ref="Y5307:Y5308">FREQUENCY(IF('Data Transformation'!$B$425:$B$6424='Bin Analysis'!L5307,'Data Transformation'!$G$425:$G$6424),'Data Transformation'!$U$12)</f>
        <v>0</v>
      </c>
    </row>
    <row r="5308" spans="1:25" x14ac:dyDescent="0.55000000000000004">
      <c r="A5308" s="14" t="s">
        <v>67</v>
      </c>
      <c r="B5308" t="s">
        <v>47</v>
      </c>
      <c r="C5308" t="s">
        <v>5</v>
      </c>
      <c r="D5308" t="s">
        <v>100</v>
      </c>
      <c r="E5308" t="s">
        <v>101</v>
      </c>
      <c r="F5308" t="s">
        <v>102</v>
      </c>
      <c r="G5308" t="s">
        <v>70</v>
      </c>
      <c r="H5308" t="s">
        <v>31</v>
      </c>
      <c r="I5308" t="s">
        <v>32</v>
      </c>
      <c r="J5308" t="s">
        <v>46</v>
      </c>
      <c r="K5308" s="14" t="s">
        <v>45</v>
      </c>
      <c r="M5308" s="14"/>
      <c r="X5308" s="2">
        <v>0</v>
      </c>
      <c r="Y5308" s="2">
        <v>0</v>
      </c>
    </row>
    <row r="5309" spans="1:25" x14ac:dyDescent="0.55000000000000004">
      <c r="A5309" s="32"/>
      <c r="D5309" t="e">
        <f>IF(C5309=1,'Data Transformation'!$G$3+0.5*'Data Transformation'!$W$25,IF(C5310=1,D5310-'Data Transformation'!$W$25,FALSE))</f>
        <v>#NUM!</v>
      </c>
      <c r="E5309">
        <f t="array" ref="E5309">IF(ISLOGICAL(D5309),"",FREQUENCY(IF('Data Transformation'!$B$425:$B$8425='Bin Analysis'!$B5307,'Data Transformation'!$G$425:$G$8425),D5309))</f>
        <v>2001</v>
      </c>
      <c r="F5309" t="e">
        <f>IF(ISLOGICAL(D5309),"",E5309-E5308)</f>
        <v>#VALUE!</v>
      </c>
      <c r="M5309" s="14"/>
    </row>
    <row r="5310" spans="1:25" x14ac:dyDescent="0.55000000000000004">
      <c r="A5310" s="32" t="e">
        <f>IF(Weighting!$P$6&gt;0,B5310,"")</f>
        <v>#NUM!</v>
      </c>
      <c r="B5310" t="e">
        <f>Weighting!$C$6</f>
        <v>#DIV/0!</v>
      </c>
      <c r="C5310" t="e">
        <f>Weighting!$F$6</f>
        <v>#NUM!</v>
      </c>
      <c r="D5310" t="e">
        <f>IF(C5310=1,'Data Transformation'!$G$3+0.5*'Data Transformation'!$W$25,IF(C5311=1,D5311-'Data Transformation'!$W$25,FALSE))</f>
        <v>#NUM!</v>
      </c>
      <c r="E5310">
        <f t="array" ref="E5310">IF(ISLOGICAL(D5310),"",FREQUENCY(IF('Data Transformation'!$B$425:$B$8425='Bin Analysis'!$B5307,'Data Transformation'!$G$425:$G$8425),D5310))</f>
        <v>2001</v>
      </c>
      <c r="F5310">
        <f>IF(ISLOGICAL(D5310),"",E5310-E5309)</f>
        <v>0</v>
      </c>
      <c r="G5310">
        <f>Weighting!$H$6</f>
        <v>1</v>
      </c>
      <c r="H5310">
        <f t="array" ref="H5310">FREQUENCY(IF('Data Transformation'!$B$4:$B$8425=B5307,'Data Transformation'!$G$4:$G$8425),'Bin Analysis'!$B5310)</f>
        <v>2073</v>
      </c>
      <c r="I5310">
        <f>H5310-H5309</f>
        <v>2073</v>
      </c>
      <c r="J5310">
        <f>IF(I5310=0,0,1)</f>
        <v>1</v>
      </c>
      <c r="K5310" t="e">
        <f>J5310*Weighting!$W$6</f>
        <v>#NUM!</v>
      </c>
      <c r="M5310" s="14"/>
    </row>
    <row r="5311" spans="1:25" x14ac:dyDescent="0.55000000000000004">
      <c r="A5311" s="32" t="str">
        <f>IF(Weighting!$P$7&gt;0,B5311,"")</f>
        <v/>
      </c>
      <c r="B5311" t="e">
        <f>Weighting!$C$7</f>
        <v>#DIV/0!</v>
      </c>
      <c r="C5311" t="e">
        <f>Weighting!$F$7</f>
        <v>#NUM!</v>
      </c>
      <c r="D5311" t="e">
        <f>IF(C5311=1,'Data Transformation'!$G$3+0.5*'Data Transformation'!$W$25,IF(C5312=1,D5312-'Data Transformation'!$W$25,FALSE))</f>
        <v>#NUM!</v>
      </c>
      <c r="E5311">
        <f t="array" ref="E5311">IF(ISLOGICAL(D5311),"",FREQUENCY(IF('Data Transformation'!$B$425:$B$8425='Bin Analysis'!$B5307,'Data Transformation'!$G$425:$G$8425),D5311))</f>
        <v>2001</v>
      </c>
      <c r="F5311">
        <f t="shared" ref="F5311:F5329" si="663">IF(ISLOGICAL(D5311),"",E5311-E5310)</f>
        <v>0</v>
      </c>
      <c r="G5311">
        <f>Weighting!$H$7</f>
        <v>0</v>
      </c>
      <c r="H5311">
        <f t="array" ref="H5311">FREQUENCY(IF('Data Transformation'!$B$4:$B$8425=B5307,'Data Transformation'!$G$4:$G$8425),'Bin Analysis'!$B5311)</f>
        <v>2073</v>
      </c>
      <c r="I5311">
        <f t="shared" ref="I5311:I5329" si="664">H5311-H5310</f>
        <v>0</v>
      </c>
      <c r="J5311">
        <f>IF(I5311=0,0,1)</f>
        <v>0</v>
      </c>
      <c r="K5311">
        <f>J5311*Weighting!$W$7</f>
        <v>0</v>
      </c>
      <c r="M5311" s="14"/>
    </row>
    <row r="5312" spans="1:25" x14ac:dyDescent="0.55000000000000004">
      <c r="A5312" s="32" t="str">
        <f>IF(Weighting!$P$8&gt;0,B5312,"")</f>
        <v/>
      </c>
      <c r="B5312" t="e">
        <f>Weighting!$C$8</f>
        <v>#DIV/0!</v>
      </c>
      <c r="C5312" t="e">
        <f>Weighting!$F$8</f>
        <v>#NUM!</v>
      </c>
      <c r="D5312" t="e">
        <f>IF(C5312=1,'Data Transformation'!$G$3+0.5*'Data Transformation'!$W$25,IF(C5313=1,D5313-'Data Transformation'!$W$25,FALSE))</f>
        <v>#NUM!</v>
      </c>
      <c r="E5312">
        <f t="array" ref="E5312">IF(ISLOGICAL(D5312),"",FREQUENCY(IF('Data Transformation'!$B$425:$B$8425='Bin Analysis'!$B5307,'Data Transformation'!$G$425:$G$8425),D5312))</f>
        <v>2001</v>
      </c>
      <c r="F5312">
        <f t="shared" si="663"/>
        <v>0</v>
      </c>
      <c r="G5312">
        <f>Weighting!$H$8</f>
        <v>0</v>
      </c>
      <c r="H5312">
        <f t="array" ref="H5312">FREQUENCY(IF('Data Transformation'!$B$4:$B$8425=B5307,'Data Transformation'!$G$4:$G$8425),'Bin Analysis'!$B5312)</f>
        <v>2073</v>
      </c>
      <c r="I5312">
        <f t="shared" si="664"/>
        <v>0</v>
      </c>
      <c r="J5312">
        <f t="shared" ref="J5312:J5329" si="665">IF(I5312=0,0,1)</f>
        <v>0</v>
      </c>
      <c r="K5312">
        <f>J5312*Weighting!$W$8</f>
        <v>0</v>
      </c>
      <c r="M5312" s="14"/>
    </row>
    <row r="5313" spans="1:13" x14ac:dyDescent="0.55000000000000004">
      <c r="A5313" s="32" t="str">
        <f>IF(Weighting!$P$9&gt;0,B5313,"")</f>
        <v/>
      </c>
      <c r="B5313" s="50" t="e">
        <f>Weighting!$C$9</f>
        <v>#DIV/0!</v>
      </c>
      <c r="C5313" t="e">
        <f>Weighting!$F$9</f>
        <v>#NUM!</v>
      </c>
      <c r="D5313" t="e">
        <f>IF(C5313=1,'Data Transformation'!$G$3+0.5*'Data Transformation'!$W$25,IF(C5314=1,D5314-'Data Transformation'!$W$25,FALSE))</f>
        <v>#NUM!</v>
      </c>
      <c r="E5313">
        <f t="array" ref="E5313">IF(ISLOGICAL(D5313),"",FREQUENCY(IF('Data Transformation'!$B$425:$B$8425='Bin Analysis'!$B5307,'Data Transformation'!$G$425:$G$8425),D5313))</f>
        <v>2001</v>
      </c>
      <c r="F5313">
        <f t="shared" si="663"/>
        <v>0</v>
      </c>
      <c r="G5313">
        <f>Weighting!$H$9</f>
        <v>0</v>
      </c>
      <c r="H5313">
        <f t="array" ref="H5313">FREQUENCY(IF('Data Transformation'!$B$4:$B$8425=B5307,'Data Transformation'!$G$4:$G$8425),'Bin Analysis'!$B5313)</f>
        <v>2073</v>
      </c>
      <c r="I5313">
        <f t="shared" si="664"/>
        <v>0</v>
      </c>
      <c r="J5313">
        <f t="shared" si="665"/>
        <v>0</v>
      </c>
      <c r="K5313">
        <f>J5313*Weighting!$W$9</f>
        <v>0</v>
      </c>
      <c r="M5313" s="14"/>
    </row>
    <row r="5314" spans="1:13" x14ac:dyDescent="0.55000000000000004">
      <c r="A5314" s="32" t="str">
        <f>IF(Weighting!$P$10&gt;0,B5314,"")</f>
        <v/>
      </c>
      <c r="B5314" t="e">
        <f>Weighting!$C$10</f>
        <v>#DIV/0!</v>
      </c>
      <c r="C5314" t="e">
        <f>Weighting!$F$10</f>
        <v>#NUM!</v>
      </c>
      <c r="D5314" t="e">
        <f>IF(C5314=1,'Data Transformation'!$G$3+0.5*'Data Transformation'!$W$25,IF(C5315=1,D5315-'Data Transformation'!$W$25,FALSE))</f>
        <v>#NUM!</v>
      </c>
      <c r="E5314">
        <f t="array" ref="E5314">IF(ISLOGICAL(D5314),"",FREQUENCY(IF('Data Transformation'!$B$425:$B$8425='Bin Analysis'!$B5307,'Data Transformation'!$G$425:$G$8425),D5314))</f>
        <v>2001</v>
      </c>
      <c r="F5314">
        <f t="shared" si="663"/>
        <v>0</v>
      </c>
      <c r="G5314">
        <f>Weighting!$H$10</f>
        <v>0</v>
      </c>
      <c r="H5314">
        <f t="array" ref="H5314">FREQUENCY(IF('Data Transformation'!$B$4:$B$8425=B5307,'Data Transformation'!$G$4:$G$8425),'Bin Analysis'!$B5314)</f>
        <v>2073</v>
      </c>
      <c r="I5314">
        <f t="shared" si="664"/>
        <v>0</v>
      </c>
      <c r="J5314">
        <f t="shared" si="665"/>
        <v>0</v>
      </c>
      <c r="K5314">
        <f>J5314*Weighting!$W$10</f>
        <v>0</v>
      </c>
      <c r="M5314" s="14"/>
    </row>
    <row r="5315" spans="1:13" x14ac:dyDescent="0.55000000000000004">
      <c r="A5315" s="32" t="str">
        <f>IF(Weighting!$P$11&gt;0,B5315,"")</f>
        <v/>
      </c>
      <c r="B5315" t="e">
        <f>Weighting!$C$11</f>
        <v>#DIV/0!</v>
      </c>
      <c r="C5315" t="e">
        <f>Weighting!$F$11</f>
        <v>#NUM!</v>
      </c>
      <c r="D5315" t="e">
        <f>IF(C5315=1,'Data Transformation'!$G$3+0.5*'Data Transformation'!$W$25,IF(C5316=1,D5316-'Data Transformation'!$W$25,FALSE))</f>
        <v>#NUM!</v>
      </c>
      <c r="E5315">
        <f t="array" ref="E5315">IF(ISLOGICAL(D5315),"",FREQUENCY(IF('Data Transformation'!$B$425:$B$8425='Bin Analysis'!$B5307,'Data Transformation'!$G$425:$G$8425),D5315))</f>
        <v>2001</v>
      </c>
      <c r="F5315">
        <f t="shared" si="663"/>
        <v>0</v>
      </c>
      <c r="G5315">
        <f>Weighting!$H$11</f>
        <v>0</v>
      </c>
      <c r="H5315">
        <f t="array" ref="H5315">FREQUENCY(IF('Data Transformation'!$B$4:$B$8425=B5307,'Data Transformation'!$G$4:$G$8425),'Bin Analysis'!$B5315)</f>
        <v>2073</v>
      </c>
      <c r="I5315">
        <f t="shared" si="664"/>
        <v>0</v>
      </c>
      <c r="J5315">
        <f t="shared" si="665"/>
        <v>0</v>
      </c>
      <c r="K5315">
        <f>J5315*Weighting!$W$11</f>
        <v>0</v>
      </c>
      <c r="M5315" s="14"/>
    </row>
    <row r="5316" spans="1:13" x14ac:dyDescent="0.55000000000000004">
      <c r="A5316" s="32" t="str">
        <f>IF(Weighting!$P$12&gt;0,B5316,"")</f>
        <v/>
      </c>
      <c r="B5316" t="e">
        <f>Weighting!$C$12</f>
        <v>#DIV/0!</v>
      </c>
      <c r="C5316" t="e">
        <f>Weighting!$F$12</f>
        <v>#NUM!</v>
      </c>
      <c r="D5316" t="e">
        <f>IF(C5316=1,'Data Transformation'!$G$3+0.5*'Data Transformation'!$W$25,IF(C5317=1,D5317-'Data Transformation'!$W$25,FALSE))</f>
        <v>#NUM!</v>
      </c>
      <c r="E5316">
        <f t="array" ref="E5316">IF(ISLOGICAL(D5316),"",FREQUENCY(IF('Data Transformation'!$B$425:$B$8425='Bin Analysis'!$B5307,'Data Transformation'!$G$425:$G$8425),D5316))</f>
        <v>2001</v>
      </c>
      <c r="F5316">
        <f t="shared" si="663"/>
        <v>0</v>
      </c>
      <c r="G5316">
        <f>Weighting!$H$12</f>
        <v>0</v>
      </c>
      <c r="H5316">
        <f t="array" ref="H5316">FREQUENCY(IF('Data Transformation'!$B$4:$B$8425=B5307,'Data Transformation'!$G$4:$G$8425),'Bin Analysis'!$B5316)</f>
        <v>2073</v>
      </c>
      <c r="I5316">
        <f t="shared" si="664"/>
        <v>0</v>
      </c>
      <c r="J5316">
        <f t="shared" si="665"/>
        <v>0</v>
      </c>
      <c r="K5316">
        <f>J5316*Weighting!$W$12</f>
        <v>0</v>
      </c>
      <c r="M5316" s="14"/>
    </row>
    <row r="5317" spans="1:13" x14ac:dyDescent="0.55000000000000004">
      <c r="A5317" s="32" t="str">
        <f>IF(Weighting!$P$13&gt;0,B5317,"")</f>
        <v/>
      </c>
      <c r="B5317" t="e">
        <f>Weighting!$C$13</f>
        <v>#DIV/0!</v>
      </c>
      <c r="C5317" t="e">
        <f>Weighting!$F$13</f>
        <v>#NUM!</v>
      </c>
      <c r="D5317" t="e">
        <f>IF(C5317=1,'Data Transformation'!$G$3+0.5*'Data Transformation'!$W$25,IF(C5318=1,D5318-'Data Transformation'!$W$25,FALSE))</f>
        <v>#NUM!</v>
      </c>
      <c r="E5317">
        <f t="array" ref="E5317">IF(ISLOGICAL(D5317),"",FREQUENCY(IF('Data Transformation'!$B$425:$B$8425='Bin Analysis'!$B5307,'Data Transformation'!$G$425:$G$8425),D5317))</f>
        <v>2001</v>
      </c>
      <c r="F5317">
        <f t="shared" si="663"/>
        <v>0</v>
      </c>
      <c r="G5317">
        <f>Weighting!$H$13</f>
        <v>0</v>
      </c>
      <c r="H5317">
        <f t="array" ref="H5317">FREQUENCY(IF('Data Transformation'!$B$4:$B$8425=B5307,'Data Transformation'!$G$4:$G$8425),'Bin Analysis'!$B5317)</f>
        <v>2073</v>
      </c>
      <c r="I5317">
        <f t="shared" si="664"/>
        <v>0</v>
      </c>
      <c r="J5317">
        <f t="shared" si="665"/>
        <v>0</v>
      </c>
      <c r="K5317">
        <f>J5317*Weighting!$W$13</f>
        <v>0</v>
      </c>
      <c r="M5317" s="14"/>
    </row>
    <row r="5318" spans="1:13" x14ac:dyDescent="0.55000000000000004">
      <c r="A5318" s="32" t="str">
        <f>IF(Weighting!$P$14&gt;0,B5318,"")</f>
        <v/>
      </c>
      <c r="B5318" t="e">
        <f>Weighting!$C$14</f>
        <v>#DIV/0!</v>
      </c>
      <c r="C5318" t="e">
        <f>Weighting!$F$14</f>
        <v>#NUM!</v>
      </c>
      <c r="D5318" t="e">
        <f>IF(C5318=1,'Data Transformation'!$G$3+0.5*'Data Transformation'!$W$25,IF(C5319=1,D5319-'Data Transformation'!$W$25,FALSE))</f>
        <v>#NUM!</v>
      </c>
      <c r="E5318">
        <f t="array" ref="E5318">IF(ISLOGICAL(D5318),"",FREQUENCY(IF('Data Transformation'!$B$425:$B$8425='Bin Analysis'!$B5307,'Data Transformation'!$G$425:$G$8425),D5318))</f>
        <v>2001</v>
      </c>
      <c r="F5318">
        <f t="shared" si="663"/>
        <v>0</v>
      </c>
      <c r="G5318">
        <f>Weighting!$H$14</f>
        <v>0</v>
      </c>
      <c r="H5318">
        <f t="array" ref="H5318">FREQUENCY(IF('Data Transformation'!$B$4:$B$8425=B5307,'Data Transformation'!$G$4:$G$8425),'Bin Analysis'!$B5318)</f>
        <v>2073</v>
      </c>
      <c r="I5318">
        <f t="shared" si="664"/>
        <v>0</v>
      </c>
      <c r="J5318">
        <f t="shared" si="665"/>
        <v>0</v>
      </c>
      <c r="K5318">
        <f>J5318*Weighting!$W$14</f>
        <v>0</v>
      </c>
      <c r="M5318" s="14"/>
    </row>
    <row r="5319" spans="1:13" x14ac:dyDescent="0.55000000000000004">
      <c r="A5319" s="32" t="str">
        <f>IF(Weighting!$P$15&gt;0,B5319,"")</f>
        <v/>
      </c>
      <c r="B5319" t="e">
        <f>Weighting!$C$15</f>
        <v>#DIV/0!</v>
      </c>
      <c r="C5319" t="e">
        <f>Weighting!$F$15</f>
        <v>#NUM!</v>
      </c>
      <c r="D5319" t="e">
        <f>IF(C5319=1,'Data Transformation'!$G$3+0.5*'Data Transformation'!$W$25,IF(C5320=1,D5320-'Data Transformation'!$W$25,FALSE))</f>
        <v>#NUM!</v>
      </c>
      <c r="E5319">
        <f t="array" ref="E5319">IF(ISLOGICAL(D5319),"",FREQUENCY(IF('Data Transformation'!$B$425:$B$8425='Bin Analysis'!$B5307,'Data Transformation'!$G$425:$G$8425),D5319))</f>
        <v>2001</v>
      </c>
      <c r="F5319">
        <f t="shared" si="663"/>
        <v>0</v>
      </c>
      <c r="G5319">
        <f>Weighting!$H$15</f>
        <v>0</v>
      </c>
      <c r="H5319">
        <f t="array" ref="H5319">FREQUENCY(IF('Data Transformation'!$B$4:$B$8425=B5307,'Data Transformation'!$G$4:$G$8425),'Bin Analysis'!$B5319)</f>
        <v>2073</v>
      </c>
      <c r="I5319">
        <f t="shared" si="664"/>
        <v>0</v>
      </c>
      <c r="J5319">
        <f t="shared" si="665"/>
        <v>0</v>
      </c>
      <c r="K5319">
        <f>J5319*Weighting!$W$15</f>
        <v>0</v>
      </c>
      <c r="M5319" s="14"/>
    </row>
    <row r="5320" spans="1:13" x14ac:dyDescent="0.55000000000000004">
      <c r="A5320" s="32" t="str">
        <f>IF(Weighting!$P$16&gt;0,B5320,"")</f>
        <v/>
      </c>
      <c r="B5320" t="e">
        <f>Weighting!$C$16</f>
        <v>#DIV/0!</v>
      </c>
      <c r="C5320" t="e">
        <f>Weighting!$F$16</f>
        <v>#NUM!</v>
      </c>
      <c r="D5320" t="e">
        <f>IF(C5320=1,'Data Transformation'!$G$3+0.5*'Data Transformation'!$W$25,IF(C5321=1,D5321-'Data Transformation'!$W$25,FALSE))</f>
        <v>#NUM!</v>
      </c>
      <c r="E5320">
        <f t="array" ref="E5320">IF(ISLOGICAL(D5320),"",FREQUENCY(IF('Data Transformation'!$B$425:$B$8425='Bin Analysis'!$B5307,'Data Transformation'!$G$425:$G$8425),D5320))</f>
        <v>2001</v>
      </c>
      <c r="F5320">
        <f t="shared" si="663"/>
        <v>0</v>
      </c>
      <c r="G5320">
        <f>Weighting!$H$16</f>
        <v>0</v>
      </c>
      <c r="H5320">
        <f t="array" ref="H5320">FREQUENCY(IF('Data Transformation'!$B$4:$B$8425=B5307,'Data Transformation'!$G$4:$G$8425),'Bin Analysis'!$B5320)</f>
        <v>2073</v>
      </c>
      <c r="I5320">
        <f t="shared" si="664"/>
        <v>0</v>
      </c>
      <c r="J5320">
        <f t="shared" si="665"/>
        <v>0</v>
      </c>
      <c r="K5320">
        <f>J5320*Weighting!$W$16</f>
        <v>0</v>
      </c>
      <c r="M5320" s="14"/>
    </row>
    <row r="5321" spans="1:13" x14ac:dyDescent="0.55000000000000004">
      <c r="A5321" s="32" t="str">
        <f>IF(Weighting!$P$17&gt;0,B5321,"")</f>
        <v/>
      </c>
      <c r="B5321" t="e">
        <f>Weighting!$C$17</f>
        <v>#DIV/0!</v>
      </c>
      <c r="C5321" t="e">
        <f>Weighting!$F$17</f>
        <v>#NUM!</v>
      </c>
      <c r="D5321" t="e">
        <f>IF(C5321=1,'Data Transformation'!$G$3+0.5*'Data Transformation'!$W$25,IF(C5322=1,D5322-'Data Transformation'!$W$25,FALSE))</f>
        <v>#NUM!</v>
      </c>
      <c r="E5321">
        <f t="array" ref="E5321">IF(ISLOGICAL(D5321),"",FREQUENCY(IF('Data Transformation'!$B$425:$B$8425='Bin Analysis'!$B5307,'Data Transformation'!$G$425:$G$8425),D5321))</f>
        <v>2001</v>
      </c>
      <c r="F5321">
        <f t="shared" si="663"/>
        <v>0</v>
      </c>
      <c r="G5321">
        <f>Weighting!$H$17</f>
        <v>0</v>
      </c>
      <c r="H5321">
        <f t="array" ref="H5321">FREQUENCY(IF('Data Transformation'!$B$4:$B$8425=B5307,'Data Transformation'!$G$4:$G$8425),'Bin Analysis'!$B5321)</f>
        <v>2073</v>
      </c>
      <c r="I5321">
        <f t="shared" si="664"/>
        <v>0</v>
      </c>
      <c r="J5321">
        <f t="shared" si="665"/>
        <v>0</v>
      </c>
      <c r="K5321">
        <f>J5321*Weighting!$W$17</f>
        <v>0</v>
      </c>
      <c r="M5321" s="14"/>
    </row>
    <row r="5322" spans="1:13" x14ac:dyDescent="0.55000000000000004">
      <c r="A5322" s="32" t="str">
        <f>IF(Weighting!$P$18&gt;0,B5322,"")</f>
        <v/>
      </c>
      <c r="B5322" t="e">
        <f>Weighting!$C$18</f>
        <v>#DIV/0!</v>
      </c>
      <c r="C5322" t="e">
        <f>Weighting!$F$18</f>
        <v>#NUM!</v>
      </c>
      <c r="D5322" t="e">
        <f>IF(C5322=1,'Data Transformation'!$G$3+0.5*'Data Transformation'!$W$25,IF(C5323=1,D5323-'Data Transformation'!$W$25,FALSE))</f>
        <v>#NUM!</v>
      </c>
      <c r="E5322">
        <f t="array" ref="E5322">IF(ISLOGICAL(D5322),"",FREQUENCY(IF('Data Transformation'!$B$425:$B$8425='Bin Analysis'!$B5307,'Data Transformation'!$G$425:$G$8425),D5322))</f>
        <v>2001</v>
      </c>
      <c r="F5322">
        <f t="shared" si="663"/>
        <v>0</v>
      </c>
      <c r="G5322">
        <f>Weighting!$H$18</f>
        <v>0</v>
      </c>
      <c r="H5322">
        <f t="array" ref="H5322">FREQUENCY(IF('Data Transformation'!$B$4:$B$8425=B5307,'Data Transformation'!$G$4:$G$8425),'Bin Analysis'!$B5322)</f>
        <v>2073</v>
      </c>
      <c r="I5322">
        <f t="shared" si="664"/>
        <v>0</v>
      </c>
      <c r="J5322">
        <f t="shared" si="665"/>
        <v>0</v>
      </c>
      <c r="K5322">
        <f>J5322*Weighting!$W$18</f>
        <v>0</v>
      </c>
      <c r="M5322" s="14"/>
    </row>
    <row r="5323" spans="1:13" x14ac:dyDescent="0.55000000000000004">
      <c r="A5323" s="32" t="str">
        <f>IF(Weighting!$P$19&gt;0,B5323,"")</f>
        <v/>
      </c>
      <c r="B5323" t="e">
        <f>Weighting!$C$19</f>
        <v>#DIV/0!</v>
      </c>
      <c r="C5323" t="e">
        <f>Weighting!$F$19</f>
        <v>#NUM!</v>
      </c>
      <c r="D5323" t="e">
        <f>IF(C5323=1,'Data Transformation'!$G$3+0.5*'Data Transformation'!$W$25,IF(C5324=1,D5324-'Data Transformation'!$W$25,FALSE))</f>
        <v>#NUM!</v>
      </c>
      <c r="E5323">
        <f t="array" ref="E5323">IF(ISLOGICAL(D5323),"",FREQUENCY(IF('Data Transformation'!$B$425:$B$8425='Bin Analysis'!$B5307,'Data Transformation'!$G$425:$G$8425),D5323))</f>
        <v>2001</v>
      </c>
      <c r="F5323">
        <f t="shared" si="663"/>
        <v>0</v>
      </c>
      <c r="G5323">
        <f>Weighting!$H$19</f>
        <v>0</v>
      </c>
      <c r="H5323">
        <f t="array" ref="H5323">FREQUENCY(IF('Data Transformation'!$B$4:$B$8425=B5307,'Data Transformation'!$G$4:$G$8425),'Bin Analysis'!$B5323)</f>
        <v>2073</v>
      </c>
      <c r="I5323">
        <f t="shared" si="664"/>
        <v>0</v>
      </c>
      <c r="J5323">
        <f t="shared" si="665"/>
        <v>0</v>
      </c>
      <c r="K5323">
        <f>J5323*Weighting!$W$19</f>
        <v>0</v>
      </c>
      <c r="M5323" s="14"/>
    </row>
    <row r="5324" spans="1:13" x14ac:dyDescent="0.55000000000000004">
      <c r="A5324" s="32" t="str">
        <f>IF(Weighting!$P$20&gt;0,B5324,"")</f>
        <v/>
      </c>
      <c r="B5324" t="e">
        <f>Weighting!$C$20</f>
        <v>#DIV/0!</v>
      </c>
      <c r="C5324" t="e">
        <f>Weighting!$F$20</f>
        <v>#NUM!</v>
      </c>
      <c r="D5324" t="e">
        <f>IF(C5324=1,'Data Transformation'!$G$3+0.5*'Data Transformation'!$W$25,IF(C5325=1,D5325-'Data Transformation'!$W$25,FALSE))</f>
        <v>#NUM!</v>
      </c>
      <c r="E5324">
        <f t="array" ref="E5324">IF(ISLOGICAL(D5324),"",FREQUENCY(IF('Data Transformation'!$B$425:$B$8425='Bin Analysis'!$B5307,'Data Transformation'!$G$425:$G$8425),D5324))</f>
        <v>2001</v>
      </c>
      <c r="F5324">
        <f t="shared" si="663"/>
        <v>0</v>
      </c>
      <c r="G5324">
        <f>Weighting!$H$20</f>
        <v>0</v>
      </c>
      <c r="H5324">
        <f t="array" ref="H5324">FREQUENCY(IF('Data Transformation'!$B$4:$B$8425=B5307,'Data Transformation'!$G$4:$G$8425),'Bin Analysis'!$B5324)</f>
        <v>2073</v>
      </c>
      <c r="I5324">
        <f t="shared" si="664"/>
        <v>0</v>
      </c>
      <c r="J5324">
        <f t="shared" si="665"/>
        <v>0</v>
      </c>
      <c r="K5324">
        <f>J5324*Weighting!$W$20</f>
        <v>0</v>
      </c>
      <c r="M5324" s="14"/>
    </row>
    <row r="5325" spans="1:13" x14ac:dyDescent="0.55000000000000004">
      <c r="A5325" s="32" t="str">
        <f>IF(Weighting!$P$21&gt;0,B5325,"")</f>
        <v/>
      </c>
      <c r="B5325" t="e">
        <f>Weighting!$C$21</f>
        <v>#DIV/0!</v>
      </c>
      <c r="C5325" t="e">
        <f>Weighting!$F$21</f>
        <v>#NUM!</v>
      </c>
      <c r="D5325" t="e">
        <f>IF(C5325=1,'Data Transformation'!$G$3+0.5*'Data Transformation'!$W$25,IF(C5326=1,D5326-'Data Transformation'!$W$25,FALSE))</f>
        <v>#NUM!</v>
      </c>
      <c r="E5325">
        <f t="array" ref="E5325">IF(ISLOGICAL(D5325),"",FREQUENCY(IF('Data Transformation'!$B$425:$B$8425='Bin Analysis'!$B5307,'Data Transformation'!$G$425:$G$8425),D5325))</f>
        <v>2001</v>
      </c>
      <c r="F5325">
        <f t="shared" si="663"/>
        <v>0</v>
      </c>
      <c r="G5325">
        <f>Weighting!$H$21</f>
        <v>0</v>
      </c>
      <c r="H5325">
        <f t="array" ref="H5325">FREQUENCY(IF('Data Transformation'!$B$4:$B$8425=B5307,'Data Transformation'!$G$4:$G$8425),'Bin Analysis'!$B5325)</f>
        <v>2073</v>
      </c>
      <c r="I5325">
        <f t="shared" si="664"/>
        <v>0</v>
      </c>
      <c r="J5325">
        <f t="shared" si="665"/>
        <v>0</v>
      </c>
      <c r="K5325">
        <f>J5325*Weighting!$W$21</f>
        <v>0</v>
      </c>
      <c r="M5325" s="14"/>
    </row>
    <row r="5326" spans="1:13" x14ac:dyDescent="0.55000000000000004">
      <c r="A5326" s="32" t="str">
        <f>IF(Weighting!$P$22&gt;0,B5326,"")</f>
        <v/>
      </c>
      <c r="B5326" t="e">
        <f>Weighting!$C$22</f>
        <v>#DIV/0!</v>
      </c>
      <c r="C5326" t="e">
        <f>Weighting!$F$22</f>
        <v>#NUM!</v>
      </c>
      <c r="D5326" t="e">
        <f>IF(C5326=1,'Data Transformation'!$G$3+0.5*'Data Transformation'!$W$25,IF(C5327=1,D5327-'Data Transformation'!$W$25,FALSE))</f>
        <v>#NUM!</v>
      </c>
      <c r="E5326">
        <f t="array" ref="E5326">IF(ISLOGICAL(D5326),"",FREQUENCY(IF('Data Transformation'!$B$425:$B$8425='Bin Analysis'!$B5307,'Data Transformation'!$G$425:$G$8425),D5326))</f>
        <v>2001</v>
      </c>
      <c r="F5326">
        <f t="shared" si="663"/>
        <v>0</v>
      </c>
      <c r="G5326">
        <f>Weighting!$H$22</f>
        <v>0</v>
      </c>
      <c r="H5326">
        <f t="array" ref="H5326">FREQUENCY(IF('Data Transformation'!$B$4:$B$8425=B5307,'Data Transformation'!$G$4:$G$8425),'Bin Analysis'!$B5326)</f>
        <v>2073</v>
      </c>
      <c r="I5326">
        <f t="shared" si="664"/>
        <v>0</v>
      </c>
      <c r="J5326">
        <f t="shared" si="665"/>
        <v>0</v>
      </c>
      <c r="K5326">
        <f>J5326*Weighting!$W$22</f>
        <v>0</v>
      </c>
      <c r="M5326" s="14"/>
    </row>
    <row r="5327" spans="1:13" x14ac:dyDescent="0.55000000000000004">
      <c r="A5327" s="32" t="str">
        <f>IF(Weighting!$P$23&gt;0,B5327,"")</f>
        <v/>
      </c>
      <c r="B5327" t="e">
        <f>Weighting!$C$23</f>
        <v>#DIV/0!</v>
      </c>
      <c r="C5327" t="e">
        <f>Weighting!$F$23</f>
        <v>#NUM!</v>
      </c>
      <c r="D5327" t="e">
        <f>IF(C5327=1,'Data Transformation'!$G$3+0.5*'Data Transformation'!$W$25,IF(C5328=1,D5328-'Data Transformation'!$W$25,FALSE))</f>
        <v>#NUM!</v>
      </c>
      <c r="E5327">
        <f t="array" ref="E5327">IF(ISLOGICAL(D5327),"",FREQUENCY(IF('Data Transformation'!$B$425:$B$8425='Bin Analysis'!$B5307,'Data Transformation'!$G$425:$G$8425),D5327))</f>
        <v>2001</v>
      </c>
      <c r="F5327">
        <f t="shared" si="663"/>
        <v>0</v>
      </c>
      <c r="G5327">
        <f>Weighting!$H$23</f>
        <v>0</v>
      </c>
      <c r="H5327">
        <f t="array" ref="H5327">FREQUENCY(IF('Data Transformation'!$B$4:$B$8425=B5307,'Data Transformation'!$G$4:$G$8425),'Bin Analysis'!$B5327)</f>
        <v>2073</v>
      </c>
      <c r="I5327">
        <f t="shared" si="664"/>
        <v>0</v>
      </c>
      <c r="J5327">
        <f t="shared" si="665"/>
        <v>0</v>
      </c>
      <c r="K5327">
        <f>J5327*Weighting!$W$23</f>
        <v>0</v>
      </c>
      <c r="M5327" s="14"/>
    </row>
    <row r="5328" spans="1:13" x14ac:dyDescent="0.55000000000000004">
      <c r="A5328" s="32" t="str">
        <f>IF(Weighting!$P$24&gt;0,B5328,"")</f>
        <v/>
      </c>
      <c r="B5328" t="e">
        <f>Weighting!$C$24</f>
        <v>#DIV/0!</v>
      </c>
      <c r="C5328" t="e">
        <f>Weighting!$F$24</f>
        <v>#NUM!</v>
      </c>
      <c r="D5328" t="e">
        <f>IF(C5328=1,'Data Transformation'!$G$3+0.5*'Data Transformation'!$W$25,IF(C5329=1,D5329-'Data Transformation'!$W$25,FALSE))</f>
        <v>#NUM!</v>
      </c>
      <c r="E5328">
        <f t="array" ref="E5328">IF(ISLOGICAL(D5328),"",FREQUENCY(IF('Data Transformation'!$B$425:$B$8425='Bin Analysis'!$B5307,'Data Transformation'!$G$425:$G$8425),D5328))</f>
        <v>2001</v>
      </c>
      <c r="F5328">
        <f t="shared" si="663"/>
        <v>0</v>
      </c>
      <c r="G5328">
        <f>Weighting!$H$24</f>
        <v>0</v>
      </c>
      <c r="H5328">
        <f t="array" ref="H5328">FREQUENCY(IF('Data Transformation'!$B$4:$B$8425=B5307,'Data Transformation'!$G$4:$G$8425),'Bin Analysis'!$B5328)</f>
        <v>2073</v>
      </c>
      <c r="I5328">
        <f t="shared" si="664"/>
        <v>0</v>
      </c>
      <c r="J5328">
        <f t="shared" si="665"/>
        <v>0</v>
      </c>
      <c r="K5328">
        <f>J5328*Weighting!$W$24</f>
        <v>0</v>
      </c>
      <c r="M5328" s="14"/>
    </row>
    <row r="5329" spans="1:25" x14ac:dyDescent="0.55000000000000004">
      <c r="A5329" s="32" t="str">
        <f>IF(Weighting!$P$25&gt;0,B5329,"")</f>
        <v/>
      </c>
      <c r="B5329" t="e">
        <f>Weighting!$C$25</f>
        <v>#DIV/0!</v>
      </c>
      <c r="C5329" t="e">
        <f>Weighting!$F$25</f>
        <v>#NUM!</v>
      </c>
      <c r="D5329" t="e">
        <f>IF(C5329=1,'Data Transformation'!$G$3+0.5*'Data Transformation'!$W$25,IF(C5330=1,D5330-'Data Transformation'!$W$25,FALSE))</f>
        <v>#NUM!</v>
      </c>
      <c r="E5329">
        <f t="array" ref="E5329">IF(ISLOGICAL(D5329),"",FREQUENCY(IF('Data Transformation'!$B$425:$B$8425='Bin Analysis'!$B5307,'Data Transformation'!$G$425:$G$8425),D5329))</f>
        <v>2001</v>
      </c>
      <c r="F5329">
        <f t="shared" si="663"/>
        <v>0</v>
      </c>
      <c r="G5329">
        <f>Weighting!$H$25</f>
        <v>0</v>
      </c>
      <c r="H5329">
        <f t="array" ref="H5329">FREQUENCY(IF('Data Transformation'!$B$4:$B$8425=B5307,'Data Transformation'!$G$4:$G$8425),'Bin Analysis'!$B5329)</f>
        <v>2073</v>
      </c>
      <c r="I5329">
        <f t="shared" si="664"/>
        <v>0</v>
      </c>
      <c r="J5329">
        <f t="shared" si="665"/>
        <v>0</v>
      </c>
      <c r="K5329">
        <f>J5329*Weighting!$W$25</f>
        <v>0</v>
      </c>
      <c r="M5329" s="14"/>
    </row>
    <row r="5330" spans="1:25" x14ac:dyDescent="0.55000000000000004">
      <c r="O5330"/>
      <c r="P5330"/>
      <c r="Q5330"/>
      <c r="R5330"/>
    </row>
    <row r="5331" spans="1:25" ht="23.35" x14ac:dyDescent="0.8">
      <c r="A5331" s="21" t="s">
        <v>0</v>
      </c>
      <c r="B5331" s="21" t="str">
        <f>IFERROR(VLOOKUP(C5331,'Data Transformation'!$L$6:$M$426,2,FALSE),"")</f>
        <v/>
      </c>
      <c r="C5331" s="21">
        <f>C5307+1</f>
        <v>222</v>
      </c>
      <c r="D5331" s="21"/>
      <c r="E5331" s="21"/>
      <c r="F5331" s="21"/>
      <c r="G5331" s="21"/>
      <c r="H5331" s="22"/>
      <c r="I5331" s="22"/>
      <c r="J5331" s="22"/>
      <c r="K5331" s="21"/>
      <c r="L5331" s="21" t="str">
        <f>B5331</f>
        <v/>
      </c>
      <c r="M5331" s="23" t="e">
        <f>INDEX('Data Transformation'!$O$4:$O$424,MATCH($B5331,'Data Transformation'!$M$4:$M$424,0),MATCH($M$2,'Data Transformation'!$O$3,0))</f>
        <v>#N/A</v>
      </c>
      <c r="N5331" s="27" t="e">
        <f>IF('Input and Summary Results'!$J$16="minimum",'Bin Analysis'!X5332/(M5331-1),'Bin Analysis'!Y5331/('Bin Analysis'!M5331-1))</f>
        <v>#N/A</v>
      </c>
      <c r="O5331" s="27" t="e">
        <f>IF(M5331=FALSE,NA(),(VLOOKUP(1,C5334:K5353,4,FALSE))/(M5331-1))</f>
        <v>#N/A</v>
      </c>
      <c r="P5331" s="27" t="e">
        <f>IF(M5331=FALSE,NA(),SUM(J5334:J5353)/Weighting!$S$5)</f>
        <v>#N/A</v>
      </c>
      <c r="Q5331" s="27" t="e">
        <f>IF(M5331=FALSE,NA(),SUM(K5334:K5353)/Weighting!$S$6)</f>
        <v>#N/A</v>
      </c>
      <c r="R5331" s="27" t="e">
        <f>IF(M5331=FALSE,NA(),(VLOOKUP(1,G5334:K5353,3,FALSE))/(M5331-1))</f>
        <v>#N/A</v>
      </c>
      <c r="S5331" s="22" t="e">
        <f>IF(M5331=FALSE,NA(),IF(SUM(J5334:J5353)=2,"yes","no"))</f>
        <v>#N/A</v>
      </c>
      <c r="X5331" s="2" cm="2">
        <f t="array" ref="X5331:X5332">FREQUENCY(IF('Data Transformation'!$B$425:$B$6424='Bin Analysis'!L5331,'Data Transformation'!$G$425:$G$6424),'Data Transformation'!$U$11)</f>
        <v>0</v>
      </c>
      <c r="Y5331" s="2" cm="2">
        <f t="array" ref="Y5331:Y5332">FREQUENCY(IF('Data Transformation'!$B$425:$B$6424='Bin Analysis'!L5331,'Data Transformation'!$G$425:$G$6424),'Data Transformation'!$U$12)</f>
        <v>0</v>
      </c>
    </row>
    <row r="5332" spans="1:25" x14ac:dyDescent="0.55000000000000004">
      <c r="A5332" s="14" t="s">
        <v>67</v>
      </c>
      <c r="B5332" t="s">
        <v>47</v>
      </c>
      <c r="C5332" t="s">
        <v>5</v>
      </c>
      <c r="D5332" t="s">
        <v>100</v>
      </c>
      <c r="E5332" t="s">
        <v>101</v>
      </c>
      <c r="F5332" t="s">
        <v>102</v>
      </c>
      <c r="G5332" t="s">
        <v>70</v>
      </c>
      <c r="H5332" t="s">
        <v>31</v>
      </c>
      <c r="I5332" t="s">
        <v>32</v>
      </c>
      <c r="J5332" t="s">
        <v>46</v>
      </c>
      <c r="K5332" s="14" t="s">
        <v>45</v>
      </c>
      <c r="M5332" s="14"/>
      <c r="X5332" s="2">
        <v>0</v>
      </c>
      <c r="Y5332" s="2">
        <v>0</v>
      </c>
    </row>
    <row r="5333" spans="1:25" x14ac:dyDescent="0.55000000000000004">
      <c r="A5333" s="32"/>
      <c r="D5333" t="e">
        <f>IF(C5333=1,'Data Transformation'!$G$3+0.5*'Data Transformation'!$W$25,IF(C5334=1,D5334-'Data Transformation'!$W$25,FALSE))</f>
        <v>#NUM!</v>
      </c>
      <c r="E5333">
        <f t="array" ref="E5333">IF(ISLOGICAL(D5333),"",FREQUENCY(IF('Data Transformation'!$B$425:$B$8425='Bin Analysis'!$B5331,'Data Transformation'!$G$425:$G$8425),D5333))</f>
        <v>2001</v>
      </c>
      <c r="F5333" t="e">
        <f>IF(ISLOGICAL(D5333),"",E5333-E5332)</f>
        <v>#VALUE!</v>
      </c>
      <c r="M5333" s="14"/>
    </row>
    <row r="5334" spans="1:25" x14ac:dyDescent="0.55000000000000004">
      <c r="A5334" s="32" t="e">
        <f>IF(Weighting!$P$6&gt;0,B5334,"")</f>
        <v>#NUM!</v>
      </c>
      <c r="B5334" t="e">
        <f>Weighting!$C$6</f>
        <v>#DIV/0!</v>
      </c>
      <c r="C5334" t="e">
        <f>Weighting!$F$6</f>
        <v>#NUM!</v>
      </c>
      <c r="D5334" t="e">
        <f>IF(C5334=1,'Data Transformation'!$G$3+0.5*'Data Transformation'!$W$25,IF(C5335=1,D5335-'Data Transformation'!$W$25,FALSE))</f>
        <v>#NUM!</v>
      </c>
      <c r="E5334">
        <f t="array" ref="E5334">IF(ISLOGICAL(D5334),"",FREQUENCY(IF('Data Transformation'!$B$425:$B$8425='Bin Analysis'!$B5331,'Data Transformation'!$G$425:$G$8425),D5334))</f>
        <v>2001</v>
      </c>
      <c r="F5334">
        <f>IF(ISLOGICAL(D5334),"",E5334-E5333)</f>
        <v>0</v>
      </c>
      <c r="G5334">
        <f>Weighting!$H$6</f>
        <v>1</v>
      </c>
      <c r="H5334">
        <f t="array" ref="H5334">FREQUENCY(IF('Data Transformation'!$B$4:$B$8425=B5331,'Data Transformation'!$G$4:$G$8425),'Bin Analysis'!$B5334)</f>
        <v>2073</v>
      </c>
      <c r="I5334">
        <f>H5334-H5333</f>
        <v>2073</v>
      </c>
      <c r="J5334">
        <f>IF(I5334=0,0,1)</f>
        <v>1</v>
      </c>
      <c r="K5334" t="e">
        <f>J5334*Weighting!$W$6</f>
        <v>#NUM!</v>
      </c>
      <c r="M5334" s="14"/>
    </row>
    <row r="5335" spans="1:25" x14ac:dyDescent="0.55000000000000004">
      <c r="A5335" s="32" t="str">
        <f>IF(Weighting!$P$7&gt;0,B5335,"")</f>
        <v/>
      </c>
      <c r="B5335" t="e">
        <f>Weighting!$C$7</f>
        <v>#DIV/0!</v>
      </c>
      <c r="C5335" t="e">
        <f>Weighting!$F$7</f>
        <v>#NUM!</v>
      </c>
      <c r="D5335" t="e">
        <f>IF(C5335=1,'Data Transformation'!$G$3+0.5*'Data Transformation'!$W$25,IF(C5336=1,D5336-'Data Transformation'!$W$25,FALSE))</f>
        <v>#NUM!</v>
      </c>
      <c r="E5335">
        <f t="array" ref="E5335">IF(ISLOGICAL(D5335),"",FREQUENCY(IF('Data Transformation'!$B$425:$B$8425='Bin Analysis'!$B5331,'Data Transformation'!$G$425:$G$8425),D5335))</f>
        <v>2001</v>
      </c>
      <c r="F5335">
        <f t="shared" ref="F5335:F5353" si="666">IF(ISLOGICAL(D5335),"",E5335-E5334)</f>
        <v>0</v>
      </c>
      <c r="G5335">
        <f>Weighting!$H$7</f>
        <v>0</v>
      </c>
      <c r="H5335">
        <f t="array" ref="H5335">FREQUENCY(IF('Data Transformation'!$B$4:$B$8425=B5331,'Data Transformation'!$G$4:$G$8425),'Bin Analysis'!$B5335)</f>
        <v>2073</v>
      </c>
      <c r="I5335">
        <f t="shared" ref="I5335:I5353" si="667">H5335-H5334</f>
        <v>0</v>
      </c>
      <c r="J5335">
        <f>IF(I5335=0,0,1)</f>
        <v>0</v>
      </c>
      <c r="K5335">
        <f>J5335*Weighting!$W$7</f>
        <v>0</v>
      </c>
      <c r="M5335" s="14"/>
    </row>
    <row r="5336" spans="1:25" x14ac:dyDescent="0.55000000000000004">
      <c r="A5336" s="32" t="str">
        <f>IF(Weighting!$P$8&gt;0,B5336,"")</f>
        <v/>
      </c>
      <c r="B5336" t="e">
        <f>Weighting!$C$8</f>
        <v>#DIV/0!</v>
      </c>
      <c r="C5336" t="e">
        <f>Weighting!$F$8</f>
        <v>#NUM!</v>
      </c>
      <c r="D5336" t="e">
        <f>IF(C5336=1,'Data Transformation'!$G$3+0.5*'Data Transformation'!$W$25,IF(C5337=1,D5337-'Data Transformation'!$W$25,FALSE))</f>
        <v>#NUM!</v>
      </c>
      <c r="E5336">
        <f t="array" ref="E5336">IF(ISLOGICAL(D5336),"",FREQUENCY(IF('Data Transformation'!$B$425:$B$8425='Bin Analysis'!$B5331,'Data Transformation'!$G$425:$G$8425),D5336))</f>
        <v>2001</v>
      </c>
      <c r="F5336">
        <f t="shared" si="666"/>
        <v>0</v>
      </c>
      <c r="G5336">
        <f>Weighting!$H$8</f>
        <v>0</v>
      </c>
      <c r="H5336">
        <f t="array" ref="H5336">FREQUENCY(IF('Data Transformation'!$B$4:$B$8425=B5331,'Data Transformation'!$G$4:$G$8425),'Bin Analysis'!$B5336)</f>
        <v>2073</v>
      </c>
      <c r="I5336">
        <f t="shared" si="667"/>
        <v>0</v>
      </c>
      <c r="J5336">
        <f t="shared" ref="J5336:J5353" si="668">IF(I5336=0,0,1)</f>
        <v>0</v>
      </c>
      <c r="K5336">
        <f>J5336*Weighting!$W$8</f>
        <v>0</v>
      </c>
      <c r="M5336" s="14"/>
    </row>
    <row r="5337" spans="1:25" x14ac:dyDescent="0.55000000000000004">
      <c r="A5337" s="32" t="str">
        <f>IF(Weighting!$P$9&gt;0,B5337,"")</f>
        <v/>
      </c>
      <c r="B5337" s="50" t="e">
        <f>Weighting!$C$9</f>
        <v>#DIV/0!</v>
      </c>
      <c r="C5337" t="e">
        <f>Weighting!$F$9</f>
        <v>#NUM!</v>
      </c>
      <c r="D5337" t="e">
        <f>IF(C5337=1,'Data Transformation'!$G$3+0.5*'Data Transformation'!$W$25,IF(C5338=1,D5338-'Data Transformation'!$W$25,FALSE))</f>
        <v>#NUM!</v>
      </c>
      <c r="E5337">
        <f t="array" ref="E5337">IF(ISLOGICAL(D5337),"",FREQUENCY(IF('Data Transformation'!$B$425:$B$8425='Bin Analysis'!$B5331,'Data Transformation'!$G$425:$G$8425),D5337))</f>
        <v>2001</v>
      </c>
      <c r="F5337">
        <f t="shared" si="666"/>
        <v>0</v>
      </c>
      <c r="G5337">
        <f>Weighting!$H$9</f>
        <v>0</v>
      </c>
      <c r="H5337">
        <f t="array" ref="H5337">FREQUENCY(IF('Data Transformation'!$B$4:$B$8425=B5331,'Data Transformation'!$G$4:$G$8425),'Bin Analysis'!$B5337)</f>
        <v>2073</v>
      </c>
      <c r="I5337">
        <f t="shared" si="667"/>
        <v>0</v>
      </c>
      <c r="J5337">
        <f t="shared" si="668"/>
        <v>0</v>
      </c>
      <c r="K5337">
        <f>J5337*Weighting!$W$9</f>
        <v>0</v>
      </c>
      <c r="M5337" s="14"/>
    </row>
    <row r="5338" spans="1:25" x14ac:dyDescent="0.55000000000000004">
      <c r="A5338" s="32" t="str">
        <f>IF(Weighting!$P$10&gt;0,B5338,"")</f>
        <v/>
      </c>
      <c r="B5338" t="e">
        <f>Weighting!$C$10</f>
        <v>#DIV/0!</v>
      </c>
      <c r="C5338" t="e">
        <f>Weighting!$F$10</f>
        <v>#NUM!</v>
      </c>
      <c r="D5338" t="e">
        <f>IF(C5338=1,'Data Transformation'!$G$3+0.5*'Data Transformation'!$W$25,IF(C5339=1,D5339-'Data Transformation'!$W$25,FALSE))</f>
        <v>#NUM!</v>
      </c>
      <c r="E5338">
        <f t="array" ref="E5338">IF(ISLOGICAL(D5338),"",FREQUENCY(IF('Data Transformation'!$B$425:$B$8425='Bin Analysis'!$B5331,'Data Transformation'!$G$425:$G$8425),D5338))</f>
        <v>2001</v>
      </c>
      <c r="F5338">
        <f t="shared" si="666"/>
        <v>0</v>
      </c>
      <c r="G5338">
        <f>Weighting!$H$10</f>
        <v>0</v>
      </c>
      <c r="H5338">
        <f t="array" ref="H5338">FREQUENCY(IF('Data Transformation'!$B$4:$B$8425=B5331,'Data Transformation'!$G$4:$G$8425),'Bin Analysis'!$B5338)</f>
        <v>2073</v>
      </c>
      <c r="I5338">
        <f t="shared" si="667"/>
        <v>0</v>
      </c>
      <c r="J5338">
        <f t="shared" si="668"/>
        <v>0</v>
      </c>
      <c r="K5338">
        <f>J5338*Weighting!$W$10</f>
        <v>0</v>
      </c>
      <c r="M5338" s="14"/>
    </row>
    <row r="5339" spans="1:25" x14ac:dyDescent="0.55000000000000004">
      <c r="A5339" s="32" t="str">
        <f>IF(Weighting!$P$11&gt;0,B5339,"")</f>
        <v/>
      </c>
      <c r="B5339" t="e">
        <f>Weighting!$C$11</f>
        <v>#DIV/0!</v>
      </c>
      <c r="C5339" t="e">
        <f>Weighting!$F$11</f>
        <v>#NUM!</v>
      </c>
      <c r="D5339" t="e">
        <f>IF(C5339=1,'Data Transformation'!$G$3+0.5*'Data Transformation'!$W$25,IF(C5340=1,D5340-'Data Transformation'!$W$25,FALSE))</f>
        <v>#NUM!</v>
      </c>
      <c r="E5339">
        <f t="array" ref="E5339">IF(ISLOGICAL(D5339),"",FREQUENCY(IF('Data Transformation'!$B$425:$B$8425='Bin Analysis'!$B5331,'Data Transformation'!$G$425:$G$8425),D5339))</f>
        <v>2001</v>
      </c>
      <c r="F5339">
        <f t="shared" si="666"/>
        <v>0</v>
      </c>
      <c r="G5339">
        <f>Weighting!$H$11</f>
        <v>0</v>
      </c>
      <c r="H5339">
        <f t="array" ref="H5339">FREQUENCY(IF('Data Transformation'!$B$4:$B$8425=B5331,'Data Transformation'!$G$4:$G$8425),'Bin Analysis'!$B5339)</f>
        <v>2073</v>
      </c>
      <c r="I5339">
        <f t="shared" si="667"/>
        <v>0</v>
      </c>
      <c r="J5339">
        <f t="shared" si="668"/>
        <v>0</v>
      </c>
      <c r="K5339">
        <f>J5339*Weighting!$W$11</f>
        <v>0</v>
      </c>
      <c r="M5339" s="14"/>
    </row>
    <row r="5340" spans="1:25" x14ac:dyDescent="0.55000000000000004">
      <c r="A5340" s="32" t="str">
        <f>IF(Weighting!$P$12&gt;0,B5340,"")</f>
        <v/>
      </c>
      <c r="B5340" t="e">
        <f>Weighting!$C$12</f>
        <v>#DIV/0!</v>
      </c>
      <c r="C5340" t="e">
        <f>Weighting!$F$12</f>
        <v>#NUM!</v>
      </c>
      <c r="D5340" t="e">
        <f>IF(C5340=1,'Data Transformation'!$G$3+0.5*'Data Transformation'!$W$25,IF(C5341=1,D5341-'Data Transformation'!$W$25,FALSE))</f>
        <v>#NUM!</v>
      </c>
      <c r="E5340">
        <f t="array" ref="E5340">IF(ISLOGICAL(D5340),"",FREQUENCY(IF('Data Transformation'!$B$425:$B$8425='Bin Analysis'!$B5331,'Data Transformation'!$G$425:$G$8425),D5340))</f>
        <v>2001</v>
      </c>
      <c r="F5340">
        <f t="shared" si="666"/>
        <v>0</v>
      </c>
      <c r="G5340">
        <f>Weighting!$H$12</f>
        <v>0</v>
      </c>
      <c r="H5340">
        <f t="array" ref="H5340">FREQUENCY(IF('Data Transformation'!$B$4:$B$8425=B5331,'Data Transformation'!$G$4:$G$8425),'Bin Analysis'!$B5340)</f>
        <v>2073</v>
      </c>
      <c r="I5340">
        <f t="shared" si="667"/>
        <v>0</v>
      </c>
      <c r="J5340">
        <f t="shared" si="668"/>
        <v>0</v>
      </c>
      <c r="K5340">
        <f>J5340*Weighting!$W$12</f>
        <v>0</v>
      </c>
      <c r="M5340" s="14"/>
    </row>
    <row r="5341" spans="1:25" x14ac:dyDescent="0.55000000000000004">
      <c r="A5341" s="32" t="str">
        <f>IF(Weighting!$P$13&gt;0,B5341,"")</f>
        <v/>
      </c>
      <c r="B5341" t="e">
        <f>Weighting!$C$13</f>
        <v>#DIV/0!</v>
      </c>
      <c r="C5341" t="e">
        <f>Weighting!$F$13</f>
        <v>#NUM!</v>
      </c>
      <c r="D5341" t="e">
        <f>IF(C5341=1,'Data Transformation'!$G$3+0.5*'Data Transformation'!$W$25,IF(C5342=1,D5342-'Data Transformation'!$W$25,FALSE))</f>
        <v>#NUM!</v>
      </c>
      <c r="E5341">
        <f t="array" ref="E5341">IF(ISLOGICAL(D5341),"",FREQUENCY(IF('Data Transformation'!$B$425:$B$8425='Bin Analysis'!$B5331,'Data Transformation'!$G$425:$G$8425),D5341))</f>
        <v>2001</v>
      </c>
      <c r="F5341">
        <f t="shared" si="666"/>
        <v>0</v>
      </c>
      <c r="G5341">
        <f>Weighting!$H$13</f>
        <v>0</v>
      </c>
      <c r="H5341">
        <f t="array" ref="H5341">FREQUENCY(IF('Data Transformation'!$B$4:$B$8425=B5331,'Data Transformation'!$G$4:$G$8425),'Bin Analysis'!$B5341)</f>
        <v>2073</v>
      </c>
      <c r="I5341">
        <f t="shared" si="667"/>
        <v>0</v>
      </c>
      <c r="J5341">
        <f t="shared" si="668"/>
        <v>0</v>
      </c>
      <c r="K5341">
        <f>J5341*Weighting!$W$13</f>
        <v>0</v>
      </c>
      <c r="M5341" s="14"/>
    </row>
    <row r="5342" spans="1:25" x14ac:dyDescent="0.55000000000000004">
      <c r="A5342" s="32" t="str">
        <f>IF(Weighting!$P$14&gt;0,B5342,"")</f>
        <v/>
      </c>
      <c r="B5342" t="e">
        <f>Weighting!$C$14</f>
        <v>#DIV/0!</v>
      </c>
      <c r="C5342" t="e">
        <f>Weighting!$F$14</f>
        <v>#NUM!</v>
      </c>
      <c r="D5342" t="e">
        <f>IF(C5342=1,'Data Transformation'!$G$3+0.5*'Data Transformation'!$W$25,IF(C5343=1,D5343-'Data Transformation'!$W$25,FALSE))</f>
        <v>#NUM!</v>
      </c>
      <c r="E5342">
        <f t="array" ref="E5342">IF(ISLOGICAL(D5342),"",FREQUENCY(IF('Data Transformation'!$B$425:$B$8425='Bin Analysis'!$B5331,'Data Transformation'!$G$425:$G$8425),D5342))</f>
        <v>2001</v>
      </c>
      <c r="F5342">
        <f t="shared" si="666"/>
        <v>0</v>
      </c>
      <c r="G5342">
        <f>Weighting!$H$14</f>
        <v>0</v>
      </c>
      <c r="H5342">
        <f t="array" ref="H5342">FREQUENCY(IF('Data Transformation'!$B$4:$B$8425=B5331,'Data Transformation'!$G$4:$G$8425),'Bin Analysis'!$B5342)</f>
        <v>2073</v>
      </c>
      <c r="I5342">
        <f t="shared" si="667"/>
        <v>0</v>
      </c>
      <c r="J5342">
        <f t="shared" si="668"/>
        <v>0</v>
      </c>
      <c r="K5342">
        <f>J5342*Weighting!$W$14</f>
        <v>0</v>
      </c>
      <c r="M5342" s="14"/>
    </row>
    <row r="5343" spans="1:25" x14ac:dyDescent="0.55000000000000004">
      <c r="A5343" s="32" t="str">
        <f>IF(Weighting!$P$15&gt;0,B5343,"")</f>
        <v/>
      </c>
      <c r="B5343" t="e">
        <f>Weighting!$C$15</f>
        <v>#DIV/0!</v>
      </c>
      <c r="C5343" t="e">
        <f>Weighting!$F$15</f>
        <v>#NUM!</v>
      </c>
      <c r="D5343" t="e">
        <f>IF(C5343=1,'Data Transformation'!$G$3+0.5*'Data Transformation'!$W$25,IF(C5344=1,D5344-'Data Transformation'!$W$25,FALSE))</f>
        <v>#NUM!</v>
      </c>
      <c r="E5343">
        <f t="array" ref="E5343">IF(ISLOGICAL(D5343),"",FREQUENCY(IF('Data Transformation'!$B$425:$B$8425='Bin Analysis'!$B5331,'Data Transformation'!$G$425:$G$8425),D5343))</f>
        <v>2001</v>
      </c>
      <c r="F5343">
        <f t="shared" si="666"/>
        <v>0</v>
      </c>
      <c r="G5343">
        <f>Weighting!$H$15</f>
        <v>0</v>
      </c>
      <c r="H5343">
        <f t="array" ref="H5343">FREQUENCY(IF('Data Transformation'!$B$4:$B$8425=B5331,'Data Transformation'!$G$4:$G$8425),'Bin Analysis'!$B5343)</f>
        <v>2073</v>
      </c>
      <c r="I5343">
        <f t="shared" si="667"/>
        <v>0</v>
      </c>
      <c r="J5343">
        <f t="shared" si="668"/>
        <v>0</v>
      </c>
      <c r="K5343">
        <f>J5343*Weighting!$W$15</f>
        <v>0</v>
      </c>
      <c r="M5343" s="14"/>
    </row>
    <row r="5344" spans="1:25" x14ac:dyDescent="0.55000000000000004">
      <c r="A5344" s="32" t="str">
        <f>IF(Weighting!$P$16&gt;0,B5344,"")</f>
        <v/>
      </c>
      <c r="B5344" t="e">
        <f>Weighting!$C$16</f>
        <v>#DIV/0!</v>
      </c>
      <c r="C5344" t="e">
        <f>Weighting!$F$16</f>
        <v>#NUM!</v>
      </c>
      <c r="D5344" t="e">
        <f>IF(C5344=1,'Data Transformation'!$G$3+0.5*'Data Transformation'!$W$25,IF(C5345=1,D5345-'Data Transformation'!$W$25,FALSE))</f>
        <v>#NUM!</v>
      </c>
      <c r="E5344">
        <f t="array" ref="E5344">IF(ISLOGICAL(D5344),"",FREQUENCY(IF('Data Transformation'!$B$425:$B$8425='Bin Analysis'!$B5331,'Data Transformation'!$G$425:$G$8425),D5344))</f>
        <v>2001</v>
      </c>
      <c r="F5344">
        <f t="shared" si="666"/>
        <v>0</v>
      </c>
      <c r="G5344">
        <f>Weighting!$H$16</f>
        <v>0</v>
      </c>
      <c r="H5344">
        <f t="array" ref="H5344">FREQUENCY(IF('Data Transformation'!$B$4:$B$8425=B5331,'Data Transformation'!$G$4:$G$8425),'Bin Analysis'!$B5344)</f>
        <v>2073</v>
      </c>
      <c r="I5344">
        <f t="shared" si="667"/>
        <v>0</v>
      </c>
      <c r="J5344">
        <f t="shared" si="668"/>
        <v>0</v>
      </c>
      <c r="K5344">
        <f>J5344*Weighting!$W$16</f>
        <v>0</v>
      </c>
      <c r="M5344" s="14"/>
    </row>
    <row r="5345" spans="1:25" x14ac:dyDescent="0.55000000000000004">
      <c r="A5345" s="32" t="str">
        <f>IF(Weighting!$P$17&gt;0,B5345,"")</f>
        <v/>
      </c>
      <c r="B5345" t="e">
        <f>Weighting!$C$17</f>
        <v>#DIV/0!</v>
      </c>
      <c r="C5345" t="e">
        <f>Weighting!$F$17</f>
        <v>#NUM!</v>
      </c>
      <c r="D5345" t="e">
        <f>IF(C5345=1,'Data Transformation'!$G$3+0.5*'Data Transformation'!$W$25,IF(C5346=1,D5346-'Data Transformation'!$W$25,FALSE))</f>
        <v>#NUM!</v>
      </c>
      <c r="E5345">
        <f t="array" ref="E5345">IF(ISLOGICAL(D5345),"",FREQUENCY(IF('Data Transformation'!$B$425:$B$8425='Bin Analysis'!$B5331,'Data Transformation'!$G$425:$G$8425),D5345))</f>
        <v>2001</v>
      </c>
      <c r="F5345">
        <f t="shared" si="666"/>
        <v>0</v>
      </c>
      <c r="G5345">
        <f>Weighting!$H$17</f>
        <v>0</v>
      </c>
      <c r="H5345">
        <f t="array" ref="H5345">FREQUENCY(IF('Data Transformation'!$B$4:$B$8425=B5331,'Data Transformation'!$G$4:$G$8425),'Bin Analysis'!$B5345)</f>
        <v>2073</v>
      </c>
      <c r="I5345">
        <f t="shared" si="667"/>
        <v>0</v>
      </c>
      <c r="J5345">
        <f t="shared" si="668"/>
        <v>0</v>
      </c>
      <c r="K5345">
        <f>J5345*Weighting!$W$17</f>
        <v>0</v>
      </c>
      <c r="M5345" s="14"/>
    </row>
    <row r="5346" spans="1:25" x14ac:dyDescent="0.55000000000000004">
      <c r="A5346" s="32" t="str">
        <f>IF(Weighting!$P$18&gt;0,B5346,"")</f>
        <v/>
      </c>
      <c r="B5346" t="e">
        <f>Weighting!$C$18</f>
        <v>#DIV/0!</v>
      </c>
      <c r="C5346" t="e">
        <f>Weighting!$F$18</f>
        <v>#NUM!</v>
      </c>
      <c r="D5346" t="e">
        <f>IF(C5346=1,'Data Transformation'!$G$3+0.5*'Data Transformation'!$W$25,IF(C5347=1,D5347-'Data Transformation'!$W$25,FALSE))</f>
        <v>#NUM!</v>
      </c>
      <c r="E5346">
        <f t="array" ref="E5346">IF(ISLOGICAL(D5346),"",FREQUENCY(IF('Data Transformation'!$B$425:$B$8425='Bin Analysis'!$B5331,'Data Transformation'!$G$425:$G$8425),D5346))</f>
        <v>2001</v>
      </c>
      <c r="F5346">
        <f t="shared" si="666"/>
        <v>0</v>
      </c>
      <c r="G5346">
        <f>Weighting!$H$18</f>
        <v>0</v>
      </c>
      <c r="H5346">
        <f t="array" ref="H5346">FREQUENCY(IF('Data Transformation'!$B$4:$B$8425=B5331,'Data Transformation'!$G$4:$G$8425),'Bin Analysis'!$B5346)</f>
        <v>2073</v>
      </c>
      <c r="I5346">
        <f t="shared" si="667"/>
        <v>0</v>
      </c>
      <c r="J5346">
        <f t="shared" si="668"/>
        <v>0</v>
      </c>
      <c r="K5346">
        <f>J5346*Weighting!$W$18</f>
        <v>0</v>
      </c>
      <c r="M5346" s="14"/>
    </row>
    <row r="5347" spans="1:25" x14ac:dyDescent="0.55000000000000004">
      <c r="A5347" s="32" t="str">
        <f>IF(Weighting!$P$19&gt;0,B5347,"")</f>
        <v/>
      </c>
      <c r="B5347" t="e">
        <f>Weighting!$C$19</f>
        <v>#DIV/0!</v>
      </c>
      <c r="C5347" t="e">
        <f>Weighting!$F$19</f>
        <v>#NUM!</v>
      </c>
      <c r="D5347" t="e">
        <f>IF(C5347=1,'Data Transformation'!$G$3+0.5*'Data Transformation'!$W$25,IF(C5348=1,D5348-'Data Transformation'!$W$25,FALSE))</f>
        <v>#NUM!</v>
      </c>
      <c r="E5347">
        <f t="array" ref="E5347">IF(ISLOGICAL(D5347),"",FREQUENCY(IF('Data Transformation'!$B$425:$B$8425='Bin Analysis'!$B5331,'Data Transformation'!$G$425:$G$8425),D5347))</f>
        <v>2001</v>
      </c>
      <c r="F5347">
        <f t="shared" si="666"/>
        <v>0</v>
      </c>
      <c r="G5347">
        <f>Weighting!$H$19</f>
        <v>0</v>
      </c>
      <c r="H5347">
        <f t="array" ref="H5347">FREQUENCY(IF('Data Transformation'!$B$4:$B$8425=B5331,'Data Transformation'!$G$4:$G$8425),'Bin Analysis'!$B5347)</f>
        <v>2073</v>
      </c>
      <c r="I5347">
        <f t="shared" si="667"/>
        <v>0</v>
      </c>
      <c r="J5347">
        <f t="shared" si="668"/>
        <v>0</v>
      </c>
      <c r="K5347">
        <f>J5347*Weighting!$W$19</f>
        <v>0</v>
      </c>
      <c r="M5347" s="14"/>
    </row>
    <row r="5348" spans="1:25" x14ac:dyDescent="0.55000000000000004">
      <c r="A5348" s="32" t="str">
        <f>IF(Weighting!$P$20&gt;0,B5348,"")</f>
        <v/>
      </c>
      <c r="B5348" t="e">
        <f>Weighting!$C$20</f>
        <v>#DIV/0!</v>
      </c>
      <c r="C5348" t="e">
        <f>Weighting!$F$20</f>
        <v>#NUM!</v>
      </c>
      <c r="D5348" t="e">
        <f>IF(C5348=1,'Data Transformation'!$G$3+0.5*'Data Transformation'!$W$25,IF(C5349=1,D5349-'Data Transformation'!$W$25,FALSE))</f>
        <v>#NUM!</v>
      </c>
      <c r="E5348">
        <f t="array" ref="E5348">IF(ISLOGICAL(D5348),"",FREQUENCY(IF('Data Transformation'!$B$425:$B$8425='Bin Analysis'!$B5331,'Data Transformation'!$G$425:$G$8425),D5348))</f>
        <v>2001</v>
      </c>
      <c r="F5348">
        <f t="shared" si="666"/>
        <v>0</v>
      </c>
      <c r="G5348">
        <f>Weighting!$H$20</f>
        <v>0</v>
      </c>
      <c r="H5348">
        <f t="array" ref="H5348">FREQUENCY(IF('Data Transformation'!$B$4:$B$8425=B5331,'Data Transformation'!$G$4:$G$8425),'Bin Analysis'!$B5348)</f>
        <v>2073</v>
      </c>
      <c r="I5348">
        <f t="shared" si="667"/>
        <v>0</v>
      </c>
      <c r="J5348">
        <f t="shared" si="668"/>
        <v>0</v>
      </c>
      <c r="K5348">
        <f>J5348*Weighting!$W$20</f>
        <v>0</v>
      </c>
      <c r="M5348" s="14"/>
    </row>
    <row r="5349" spans="1:25" x14ac:dyDescent="0.55000000000000004">
      <c r="A5349" s="32" t="str">
        <f>IF(Weighting!$P$21&gt;0,B5349,"")</f>
        <v/>
      </c>
      <c r="B5349" t="e">
        <f>Weighting!$C$21</f>
        <v>#DIV/0!</v>
      </c>
      <c r="C5349" t="e">
        <f>Weighting!$F$21</f>
        <v>#NUM!</v>
      </c>
      <c r="D5349" t="e">
        <f>IF(C5349=1,'Data Transformation'!$G$3+0.5*'Data Transformation'!$W$25,IF(C5350=1,D5350-'Data Transformation'!$W$25,FALSE))</f>
        <v>#NUM!</v>
      </c>
      <c r="E5349">
        <f t="array" ref="E5349">IF(ISLOGICAL(D5349),"",FREQUENCY(IF('Data Transformation'!$B$425:$B$8425='Bin Analysis'!$B5331,'Data Transformation'!$G$425:$G$8425),D5349))</f>
        <v>2001</v>
      </c>
      <c r="F5349">
        <f t="shared" si="666"/>
        <v>0</v>
      </c>
      <c r="G5349">
        <f>Weighting!$H$21</f>
        <v>0</v>
      </c>
      <c r="H5349">
        <f t="array" ref="H5349">FREQUENCY(IF('Data Transformation'!$B$4:$B$8425=B5331,'Data Transformation'!$G$4:$G$8425),'Bin Analysis'!$B5349)</f>
        <v>2073</v>
      </c>
      <c r="I5349">
        <f t="shared" si="667"/>
        <v>0</v>
      </c>
      <c r="J5349">
        <f t="shared" si="668"/>
        <v>0</v>
      </c>
      <c r="K5349">
        <f>J5349*Weighting!$W$21</f>
        <v>0</v>
      </c>
      <c r="M5349" s="14"/>
    </row>
    <row r="5350" spans="1:25" x14ac:dyDescent="0.55000000000000004">
      <c r="A5350" s="32" t="str">
        <f>IF(Weighting!$P$22&gt;0,B5350,"")</f>
        <v/>
      </c>
      <c r="B5350" t="e">
        <f>Weighting!$C$22</f>
        <v>#DIV/0!</v>
      </c>
      <c r="C5350" t="e">
        <f>Weighting!$F$22</f>
        <v>#NUM!</v>
      </c>
      <c r="D5350" t="e">
        <f>IF(C5350=1,'Data Transformation'!$G$3+0.5*'Data Transformation'!$W$25,IF(C5351=1,D5351-'Data Transformation'!$W$25,FALSE))</f>
        <v>#NUM!</v>
      </c>
      <c r="E5350">
        <f t="array" ref="E5350">IF(ISLOGICAL(D5350),"",FREQUENCY(IF('Data Transformation'!$B$425:$B$8425='Bin Analysis'!$B5331,'Data Transformation'!$G$425:$G$8425),D5350))</f>
        <v>2001</v>
      </c>
      <c r="F5350">
        <f t="shared" si="666"/>
        <v>0</v>
      </c>
      <c r="G5350">
        <f>Weighting!$H$22</f>
        <v>0</v>
      </c>
      <c r="H5350">
        <f t="array" ref="H5350">FREQUENCY(IF('Data Transformation'!$B$4:$B$8425=B5331,'Data Transformation'!$G$4:$G$8425),'Bin Analysis'!$B5350)</f>
        <v>2073</v>
      </c>
      <c r="I5350">
        <f t="shared" si="667"/>
        <v>0</v>
      </c>
      <c r="J5350">
        <f t="shared" si="668"/>
        <v>0</v>
      </c>
      <c r="K5350">
        <f>J5350*Weighting!$W$22</f>
        <v>0</v>
      </c>
      <c r="M5350" s="14"/>
    </row>
    <row r="5351" spans="1:25" x14ac:dyDescent="0.55000000000000004">
      <c r="A5351" s="32" t="str">
        <f>IF(Weighting!$P$23&gt;0,B5351,"")</f>
        <v/>
      </c>
      <c r="B5351" t="e">
        <f>Weighting!$C$23</f>
        <v>#DIV/0!</v>
      </c>
      <c r="C5351" t="e">
        <f>Weighting!$F$23</f>
        <v>#NUM!</v>
      </c>
      <c r="D5351" t="e">
        <f>IF(C5351=1,'Data Transformation'!$G$3+0.5*'Data Transformation'!$W$25,IF(C5352=1,D5352-'Data Transformation'!$W$25,FALSE))</f>
        <v>#NUM!</v>
      </c>
      <c r="E5351">
        <f t="array" ref="E5351">IF(ISLOGICAL(D5351),"",FREQUENCY(IF('Data Transformation'!$B$425:$B$8425='Bin Analysis'!$B5331,'Data Transformation'!$G$425:$G$8425),D5351))</f>
        <v>2001</v>
      </c>
      <c r="F5351">
        <f t="shared" si="666"/>
        <v>0</v>
      </c>
      <c r="G5351">
        <f>Weighting!$H$23</f>
        <v>0</v>
      </c>
      <c r="H5351">
        <f t="array" ref="H5351">FREQUENCY(IF('Data Transformation'!$B$4:$B$8425=B5331,'Data Transformation'!$G$4:$G$8425),'Bin Analysis'!$B5351)</f>
        <v>2073</v>
      </c>
      <c r="I5351">
        <f t="shared" si="667"/>
        <v>0</v>
      </c>
      <c r="J5351">
        <f t="shared" si="668"/>
        <v>0</v>
      </c>
      <c r="K5351">
        <f>J5351*Weighting!$W$23</f>
        <v>0</v>
      </c>
      <c r="M5351" s="14"/>
    </row>
    <row r="5352" spans="1:25" x14ac:dyDescent="0.55000000000000004">
      <c r="A5352" s="32" t="str">
        <f>IF(Weighting!$P$24&gt;0,B5352,"")</f>
        <v/>
      </c>
      <c r="B5352" t="e">
        <f>Weighting!$C$24</f>
        <v>#DIV/0!</v>
      </c>
      <c r="C5352" t="e">
        <f>Weighting!$F$24</f>
        <v>#NUM!</v>
      </c>
      <c r="D5352" t="e">
        <f>IF(C5352=1,'Data Transformation'!$G$3+0.5*'Data Transformation'!$W$25,IF(C5353=1,D5353-'Data Transformation'!$W$25,FALSE))</f>
        <v>#NUM!</v>
      </c>
      <c r="E5352">
        <f t="array" ref="E5352">IF(ISLOGICAL(D5352),"",FREQUENCY(IF('Data Transformation'!$B$425:$B$8425='Bin Analysis'!$B5331,'Data Transformation'!$G$425:$G$8425),D5352))</f>
        <v>2001</v>
      </c>
      <c r="F5352">
        <f t="shared" si="666"/>
        <v>0</v>
      </c>
      <c r="G5352">
        <f>Weighting!$H$24</f>
        <v>0</v>
      </c>
      <c r="H5352">
        <f t="array" ref="H5352">FREQUENCY(IF('Data Transformation'!$B$4:$B$8425=B5331,'Data Transformation'!$G$4:$G$8425),'Bin Analysis'!$B5352)</f>
        <v>2073</v>
      </c>
      <c r="I5352">
        <f t="shared" si="667"/>
        <v>0</v>
      </c>
      <c r="J5352">
        <f t="shared" si="668"/>
        <v>0</v>
      </c>
      <c r="K5352">
        <f>J5352*Weighting!$W$24</f>
        <v>0</v>
      </c>
      <c r="M5352" s="14"/>
    </row>
    <row r="5353" spans="1:25" x14ac:dyDescent="0.55000000000000004">
      <c r="A5353" s="32" t="str">
        <f>IF(Weighting!$P$25&gt;0,B5353,"")</f>
        <v/>
      </c>
      <c r="B5353" t="e">
        <f>Weighting!$C$25</f>
        <v>#DIV/0!</v>
      </c>
      <c r="C5353" t="e">
        <f>Weighting!$F$25</f>
        <v>#NUM!</v>
      </c>
      <c r="D5353" t="e">
        <f>IF(C5353=1,'Data Transformation'!$G$3+0.5*'Data Transformation'!$W$25,IF(C5354=1,D5354-'Data Transformation'!$W$25,FALSE))</f>
        <v>#NUM!</v>
      </c>
      <c r="E5353">
        <f t="array" ref="E5353">IF(ISLOGICAL(D5353),"",FREQUENCY(IF('Data Transformation'!$B$425:$B$8425='Bin Analysis'!$B5331,'Data Transformation'!$G$425:$G$8425),D5353))</f>
        <v>2001</v>
      </c>
      <c r="F5353">
        <f t="shared" si="666"/>
        <v>0</v>
      </c>
      <c r="G5353">
        <f>Weighting!$H$25</f>
        <v>0</v>
      </c>
      <c r="H5353">
        <f t="array" ref="H5353">FREQUENCY(IF('Data Transformation'!$B$4:$B$8425=B5331,'Data Transformation'!$G$4:$G$8425),'Bin Analysis'!$B5353)</f>
        <v>2073</v>
      </c>
      <c r="I5353">
        <f t="shared" si="667"/>
        <v>0</v>
      </c>
      <c r="J5353">
        <f t="shared" si="668"/>
        <v>0</v>
      </c>
      <c r="K5353">
        <f>J5353*Weighting!$W$25</f>
        <v>0</v>
      </c>
      <c r="M5353" s="14"/>
    </row>
    <row r="5354" spans="1:25" x14ac:dyDescent="0.55000000000000004">
      <c r="O5354"/>
      <c r="P5354"/>
      <c r="Q5354"/>
      <c r="R5354"/>
    </row>
    <row r="5355" spans="1:25" ht="23.35" x14ac:dyDescent="0.8">
      <c r="A5355" s="21" t="s">
        <v>0</v>
      </c>
      <c r="B5355" s="21" t="str">
        <f>IFERROR(VLOOKUP(C5355,'Data Transformation'!$L$6:$M$426,2,FALSE),"")</f>
        <v/>
      </c>
      <c r="C5355" s="21">
        <f>C5331+1</f>
        <v>223</v>
      </c>
      <c r="D5355" s="21"/>
      <c r="E5355" s="21"/>
      <c r="F5355" s="21"/>
      <c r="G5355" s="21"/>
      <c r="H5355" s="22"/>
      <c r="I5355" s="22"/>
      <c r="J5355" s="22"/>
      <c r="K5355" s="21"/>
      <c r="L5355" s="21" t="str">
        <f>B5355</f>
        <v/>
      </c>
      <c r="M5355" s="23" t="e">
        <f>INDEX('Data Transformation'!$O$4:$O$424,MATCH($B5355,'Data Transformation'!$M$4:$M$424,0),MATCH($M$2,'Data Transformation'!$O$3,0))</f>
        <v>#N/A</v>
      </c>
      <c r="N5355" s="27" t="e">
        <f>IF('Input and Summary Results'!$J$16="minimum",'Bin Analysis'!X5356/(M5355-1),'Bin Analysis'!Y5355/('Bin Analysis'!M5355-1))</f>
        <v>#N/A</v>
      </c>
      <c r="O5355" s="27" t="e">
        <f>IF(M5355=FALSE,NA(),(VLOOKUP(1,C5358:K5377,4,FALSE))/(M5355-1))</f>
        <v>#N/A</v>
      </c>
      <c r="P5355" s="27" t="e">
        <f>IF(M5355=FALSE,NA(),SUM(J5358:J5377)/Weighting!$S$5)</f>
        <v>#N/A</v>
      </c>
      <c r="Q5355" s="27" t="e">
        <f>IF(M5355=FALSE,NA(),SUM(K5358:K5377)/Weighting!$S$6)</f>
        <v>#N/A</v>
      </c>
      <c r="R5355" s="27" t="e">
        <f>IF(M5355=FALSE,NA(),(VLOOKUP(1,G5358:K5377,3,FALSE))/(M5355-1))</f>
        <v>#N/A</v>
      </c>
      <c r="S5355" s="22" t="e">
        <f>IF(M5355=FALSE,NA(),IF(SUM(J5358:J5377)=2,"yes","no"))</f>
        <v>#N/A</v>
      </c>
      <c r="X5355" s="2" cm="2">
        <f t="array" ref="X5355:X5356">FREQUENCY(IF('Data Transformation'!$B$425:$B$6424='Bin Analysis'!L5355,'Data Transformation'!$G$425:$G$6424),'Data Transformation'!$U$11)</f>
        <v>0</v>
      </c>
      <c r="Y5355" s="2" cm="2">
        <f t="array" ref="Y5355:Y5356">FREQUENCY(IF('Data Transformation'!$B$425:$B$6424='Bin Analysis'!L5355,'Data Transformation'!$G$425:$G$6424),'Data Transformation'!$U$12)</f>
        <v>0</v>
      </c>
    </row>
    <row r="5356" spans="1:25" x14ac:dyDescent="0.55000000000000004">
      <c r="A5356" s="14" t="s">
        <v>67</v>
      </c>
      <c r="B5356" t="s">
        <v>47</v>
      </c>
      <c r="C5356" t="s">
        <v>5</v>
      </c>
      <c r="D5356" t="s">
        <v>100</v>
      </c>
      <c r="E5356" t="s">
        <v>101</v>
      </c>
      <c r="F5356" t="s">
        <v>102</v>
      </c>
      <c r="G5356" t="s">
        <v>70</v>
      </c>
      <c r="H5356" t="s">
        <v>31</v>
      </c>
      <c r="I5356" t="s">
        <v>32</v>
      </c>
      <c r="J5356" t="s">
        <v>46</v>
      </c>
      <c r="K5356" s="14" t="s">
        <v>45</v>
      </c>
      <c r="M5356" s="14"/>
      <c r="X5356" s="2">
        <v>0</v>
      </c>
      <c r="Y5356" s="2">
        <v>0</v>
      </c>
    </row>
    <row r="5357" spans="1:25" x14ac:dyDescent="0.55000000000000004">
      <c r="A5357" s="32"/>
      <c r="D5357" t="e">
        <f>IF(C5357=1,'Data Transformation'!$G$3+0.5*'Data Transformation'!$W$25,IF(C5358=1,D5358-'Data Transformation'!$W$25,FALSE))</f>
        <v>#NUM!</v>
      </c>
      <c r="E5357">
        <f t="array" ref="E5357">IF(ISLOGICAL(D5357),"",FREQUENCY(IF('Data Transformation'!$B$425:$B$8425='Bin Analysis'!$B5355,'Data Transformation'!$G$425:$G$8425),D5357))</f>
        <v>2001</v>
      </c>
      <c r="F5357" t="e">
        <f>IF(ISLOGICAL(D5357),"",E5357-E5356)</f>
        <v>#VALUE!</v>
      </c>
      <c r="M5357" s="14"/>
    </row>
    <row r="5358" spans="1:25" x14ac:dyDescent="0.55000000000000004">
      <c r="A5358" s="32" t="e">
        <f>IF(Weighting!$P$6&gt;0,B5358,"")</f>
        <v>#NUM!</v>
      </c>
      <c r="B5358" t="e">
        <f>Weighting!$C$6</f>
        <v>#DIV/0!</v>
      </c>
      <c r="C5358" t="e">
        <f>Weighting!$F$6</f>
        <v>#NUM!</v>
      </c>
      <c r="D5358" t="e">
        <f>IF(C5358=1,'Data Transformation'!$G$3+0.5*'Data Transformation'!$W$25,IF(C5359=1,D5359-'Data Transformation'!$W$25,FALSE))</f>
        <v>#NUM!</v>
      </c>
      <c r="E5358">
        <f t="array" ref="E5358">IF(ISLOGICAL(D5358),"",FREQUENCY(IF('Data Transformation'!$B$425:$B$8425='Bin Analysis'!$B5355,'Data Transformation'!$G$425:$G$8425),D5358))</f>
        <v>2001</v>
      </c>
      <c r="F5358">
        <f>IF(ISLOGICAL(D5358),"",E5358-E5357)</f>
        <v>0</v>
      </c>
      <c r="G5358">
        <f>Weighting!$H$6</f>
        <v>1</v>
      </c>
      <c r="H5358">
        <f t="array" ref="H5358">FREQUENCY(IF('Data Transformation'!$B$4:$B$8425=B5355,'Data Transformation'!$G$4:$G$8425),'Bin Analysis'!$B5358)</f>
        <v>2073</v>
      </c>
      <c r="I5358">
        <f>H5358-H5357</f>
        <v>2073</v>
      </c>
      <c r="J5358">
        <f>IF(I5358=0,0,1)</f>
        <v>1</v>
      </c>
      <c r="K5358" t="e">
        <f>J5358*Weighting!$W$6</f>
        <v>#NUM!</v>
      </c>
      <c r="M5358" s="14"/>
    </row>
    <row r="5359" spans="1:25" x14ac:dyDescent="0.55000000000000004">
      <c r="A5359" s="32" t="str">
        <f>IF(Weighting!$P$7&gt;0,B5359,"")</f>
        <v/>
      </c>
      <c r="B5359" t="e">
        <f>Weighting!$C$7</f>
        <v>#DIV/0!</v>
      </c>
      <c r="C5359" t="e">
        <f>Weighting!$F$7</f>
        <v>#NUM!</v>
      </c>
      <c r="D5359" t="e">
        <f>IF(C5359=1,'Data Transformation'!$G$3+0.5*'Data Transformation'!$W$25,IF(C5360=1,D5360-'Data Transformation'!$W$25,FALSE))</f>
        <v>#NUM!</v>
      </c>
      <c r="E5359">
        <f t="array" ref="E5359">IF(ISLOGICAL(D5359),"",FREQUENCY(IF('Data Transformation'!$B$425:$B$8425='Bin Analysis'!$B5355,'Data Transformation'!$G$425:$G$8425),D5359))</f>
        <v>2001</v>
      </c>
      <c r="F5359">
        <f t="shared" ref="F5359:F5377" si="669">IF(ISLOGICAL(D5359),"",E5359-E5358)</f>
        <v>0</v>
      </c>
      <c r="G5359">
        <f>Weighting!$H$7</f>
        <v>0</v>
      </c>
      <c r="H5359">
        <f t="array" ref="H5359">FREQUENCY(IF('Data Transformation'!$B$4:$B$8425=B5355,'Data Transformation'!$G$4:$G$8425),'Bin Analysis'!$B5359)</f>
        <v>2073</v>
      </c>
      <c r="I5359">
        <f t="shared" ref="I5359:I5377" si="670">H5359-H5358</f>
        <v>0</v>
      </c>
      <c r="J5359">
        <f>IF(I5359=0,0,1)</f>
        <v>0</v>
      </c>
      <c r="K5359">
        <f>J5359*Weighting!$W$7</f>
        <v>0</v>
      </c>
      <c r="M5359" s="14"/>
    </row>
    <row r="5360" spans="1:25" x14ac:dyDescent="0.55000000000000004">
      <c r="A5360" s="32" t="str">
        <f>IF(Weighting!$P$8&gt;0,B5360,"")</f>
        <v/>
      </c>
      <c r="B5360" t="e">
        <f>Weighting!$C$8</f>
        <v>#DIV/0!</v>
      </c>
      <c r="C5360" t="e">
        <f>Weighting!$F$8</f>
        <v>#NUM!</v>
      </c>
      <c r="D5360" t="e">
        <f>IF(C5360=1,'Data Transformation'!$G$3+0.5*'Data Transformation'!$W$25,IF(C5361=1,D5361-'Data Transformation'!$W$25,FALSE))</f>
        <v>#NUM!</v>
      </c>
      <c r="E5360">
        <f t="array" ref="E5360">IF(ISLOGICAL(D5360),"",FREQUENCY(IF('Data Transformation'!$B$425:$B$8425='Bin Analysis'!$B5355,'Data Transformation'!$G$425:$G$8425),D5360))</f>
        <v>2001</v>
      </c>
      <c r="F5360">
        <f t="shared" si="669"/>
        <v>0</v>
      </c>
      <c r="G5360">
        <f>Weighting!$H$8</f>
        <v>0</v>
      </c>
      <c r="H5360">
        <f t="array" ref="H5360">FREQUENCY(IF('Data Transformation'!$B$4:$B$8425=B5355,'Data Transformation'!$G$4:$G$8425),'Bin Analysis'!$B5360)</f>
        <v>2073</v>
      </c>
      <c r="I5360">
        <f t="shared" si="670"/>
        <v>0</v>
      </c>
      <c r="J5360">
        <f t="shared" ref="J5360:J5377" si="671">IF(I5360=0,0,1)</f>
        <v>0</v>
      </c>
      <c r="K5360">
        <f>J5360*Weighting!$W$8</f>
        <v>0</v>
      </c>
      <c r="M5360" s="14"/>
    </row>
    <row r="5361" spans="1:13" x14ac:dyDescent="0.55000000000000004">
      <c r="A5361" s="32" t="str">
        <f>IF(Weighting!$P$9&gt;0,B5361,"")</f>
        <v/>
      </c>
      <c r="B5361" s="50" t="e">
        <f>Weighting!$C$9</f>
        <v>#DIV/0!</v>
      </c>
      <c r="C5361" t="e">
        <f>Weighting!$F$9</f>
        <v>#NUM!</v>
      </c>
      <c r="D5361" t="e">
        <f>IF(C5361=1,'Data Transformation'!$G$3+0.5*'Data Transformation'!$W$25,IF(C5362=1,D5362-'Data Transformation'!$W$25,FALSE))</f>
        <v>#NUM!</v>
      </c>
      <c r="E5361">
        <f t="array" ref="E5361">IF(ISLOGICAL(D5361),"",FREQUENCY(IF('Data Transformation'!$B$425:$B$8425='Bin Analysis'!$B5355,'Data Transformation'!$G$425:$G$8425),D5361))</f>
        <v>2001</v>
      </c>
      <c r="F5361">
        <f t="shared" si="669"/>
        <v>0</v>
      </c>
      <c r="G5361">
        <f>Weighting!$H$9</f>
        <v>0</v>
      </c>
      <c r="H5361">
        <f t="array" ref="H5361">FREQUENCY(IF('Data Transformation'!$B$4:$B$8425=B5355,'Data Transformation'!$G$4:$G$8425),'Bin Analysis'!$B5361)</f>
        <v>2073</v>
      </c>
      <c r="I5361">
        <f t="shared" si="670"/>
        <v>0</v>
      </c>
      <c r="J5361">
        <f t="shared" si="671"/>
        <v>0</v>
      </c>
      <c r="K5361">
        <f>J5361*Weighting!$W$9</f>
        <v>0</v>
      </c>
      <c r="M5361" s="14"/>
    </row>
    <row r="5362" spans="1:13" x14ac:dyDescent="0.55000000000000004">
      <c r="A5362" s="32" t="str">
        <f>IF(Weighting!$P$10&gt;0,B5362,"")</f>
        <v/>
      </c>
      <c r="B5362" t="e">
        <f>Weighting!$C$10</f>
        <v>#DIV/0!</v>
      </c>
      <c r="C5362" t="e">
        <f>Weighting!$F$10</f>
        <v>#NUM!</v>
      </c>
      <c r="D5362" t="e">
        <f>IF(C5362=1,'Data Transformation'!$G$3+0.5*'Data Transformation'!$W$25,IF(C5363=1,D5363-'Data Transformation'!$W$25,FALSE))</f>
        <v>#NUM!</v>
      </c>
      <c r="E5362">
        <f t="array" ref="E5362">IF(ISLOGICAL(D5362),"",FREQUENCY(IF('Data Transformation'!$B$425:$B$8425='Bin Analysis'!$B5355,'Data Transformation'!$G$425:$G$8425),D5362))</f>
        <v>2001</v>
      </c>
      <c r="F5362">
        <f t="shared" si="669"/>
        <v>0</v>
      </c>
      <c r="G5362">
        <f>Weighting!$H$10</f>
        <v>0</v>
      </c>
      <c r="H5362">
        <f t="array" ref="H5362">FREQUENCY(IF('Data Transformation'!$B$4:$B$8425=B5355,'Data Transformation'!$G$4:$G$8425),'Bin Analysis'!$B5362)</f>
        <v>2073</v>
      </c>
      <c r="I5362">
        <f t="shared" si="670"/>
        <v>0</v>
      </c>
      <c r="J5362">
        <f t="shared" si="671"/>
        <v>0</v>
      </c>
      <c r="K5362">
        <f>J5362*Weighting!$W$10</f>
        <v>0</v>
      </c>
      <c r="M5362" s="14"/>
    </row>
    <row r="5363" spans="1:13" x14ac:dyDescent="0.55000000000000004">
      <c r="A5363" s="32" t="str">
        <f>IF(Weighting!$P$11&gt;0,B5363,"")</f>
        <v/>
      </c>
      <c r="B5363" t="e">
        <f>Weighting!$C$11</f>
        <v>#DIV/0!</v>
      </c>
      <c r="C5363" t="e">
        <f>Weighting!$F$11</f>
        <v>#NUM!</v>
      </c>
      <c r="D5363" t="e">
        <f>IF(C5363=1,'Data Transformation'!$G$3+0.5*'Data Transformation'!$W$25,IF(C5364=1,D5364-'Data Transformation'!$W$25,FALSE))</f>
        <v>#NUM!</v>
      </c>
      <c r="E5363">
        <f t="array" ref="E5363">IF(ISLOGICAL(D5363),"",FREQUENCY(IF('Data Transformation'!$B$425:$B$8425='Bin Analysis'!$B5355,'Data Transformation'!$G$425:$G$8425),D5363))</f>
        <v>2001</v>
      </c>
      <c r="F5363">
        <f t="shared" si="669"/>
        <v>0</v>
      </c>
      <c r="G5363">
        <f>Weighting!$H$11</f>
        <v>0</v>
      </c>
      <c r="H5363">
        <f t="array" ref="H5363">FREQUENCY(IF('Data Transformation'!$B$4:$B$8425=B5355,'Data Transformation'!$G$4:$G$8425),'Bin Analysis'!$B5363)</f>
        <v>2073</v>
      </c>
      <c r="I5363">
        <f t="shared" si="670"/>
        <v>0</v>
      </c>
      <c r="J5363">
        <f t="shared" si="671"/>
        <v>0</v>
      </c>
      <c r="K5363">
        <f>J5363*Weighting!$W$11</f>
        <v>0</v>
      </c>
      <c r="M5363" s="14"/>
    </row>
    <row r="5364" spans="1:13" x14ac:dyDescent="0.55000000000000004">
      <c r="A5364" s="32" t="str">
        <f>IF(Weighting!$P$12&gt;0,B5364,"")</f>
        <v/>
      </c>
      <c r="B5364" t="e">
        <f>Weighting!$C$12</f>
        <v>#DIV/0!</v>
      </c>
      <c r="C5364" t="e">
        <f>Weighting!$F$12</f>
        <v>#NUM!</v>
      </c>
      <c r="D5364" t="e">
        <f>IF(C5364=1,'Data Transformation'!$G$3+0.5*'Data Transformation'!$W$25,IF(C5365=1,D5365-'Data Transformation'!$W$25,FALSE))</f>
        <v>#NUM!</v>
      </c>
      <c r="E5364">
        <f t="array" ref="E5364">IF(ISLOGICAL(D5364),"",FREQUENCY(IF('Data Transformation'!$B$425:$B$8425='Bin Analysis'!$B5355,'Data Transformation'!$G$425:$G$8425),D5364))</f>
        <v>2001</v>
      </c>
      <c r="F5364">
        <f t="shared" si="669"/>
        <v>0</v>
      </c>
      <c r="G5364">
        <f>Weighting!$H$12</f>
        <v>0</v>
      </c>
      <c r="H5364">
        <f t="array" ref="H5364">FREQUENCY(IF('Data Transformation'!$B$4:$B$8425=B5355,'Data Transformation'!$G$4:$G$8425),'Bin Analysis'!$B5364)</f>
        <v>2073</v>
      </c>
      <c r="I5364">
        <f t="shared" si="670"/>
        <v>0</v>
      </c>
      <c r="J5364">
        <f t="shared" si="671"/>
        <v>0</v>
      </c>
      <c r="K5364">
        <f>J5364*Weighting!$W$12</f>
        <v>0</v>
      </c>
      <c r="M5364" s="14"/>
    </row>
    <row r="5365" spans="1:13" x14ac:dyDescent="0.55000000000000004">
      <c r="A5365" s="32" t="str">
        <f>IF(Weighting!$P$13&gt;0,B5365,"")</f>
        <v/>
      </c>
      <c r="B5365" t="e">
        <f>Weighting!$C$13</f>
        <v>#DIV/0!</v>
      </c>
      <c r="C5365" t="e">
        <f>Weighting!$F$13</f>
        <v>#NUM!</v>
      </c>
      <c r="D5365" t="e">
        <f>IF(C5365=1,'Data Transformation'!$G$3+0.5*'Data Transformation'!$W$25,IF(C5366=1,D5366-'Data Transformation'!$W$25,FALSE))</f>
        <v>#NUM!</v>
      </c>
      <c r="E5365">
        <f t="array" ref="E5365">IF(ISLOGICAL(D5365),"",FREQUENCY(IF('Data Transformation'!$B$425:$B$8425='Bin Analysis'!$B5355,'Data Transformation'!$G$425:$G$8425),D5365))</f>
        <v>2001</v>
      </c>
      <c r="F5365">
        <f t="shared" si="669"/>
        <v>0</v>
      </c>
      <c r="G5365">
        <f>Weighting!$H$13</f>
        <v>0</v>
      </c>
      <c r="H5365">
        <f t="array" ref="H5365">FREQUENCY(IF('Data Transformation'!$B$4:$B$8425=B5355,'Data Transformation'!$G$4:$G$8425),'Bin Analysis'!$B5365)</f>
        <v>2073</v>
      </c>
      <c r="I5365">
        <f t="shared" si="670"/>
        <v>0</v>
      </c>
      <c r="J5365">
        <f t="shared" si="671"/>
        <v>0</v>
      </c>
      <c r="K5365">
        <f>J5365*Weighting!$W$13</f>
        <v>0</v>
      </c>
      <c r="M5365" s="14"/>
    </row>
    <row r="5366" spans="1:13" x14ac:dyDescent="0.55000000000000004">
      <c r="A5366" s="32" t="str">
        <f>IF(Weighting!$P$14&gt;0,B5366,"")</f>
        <v/>
      </c>
      <c r="B5366" t="e">
        <f>Weighting!$C$14</f>
        <v>#DIV/0!</v>
      </c>
      <c r="C5366" t="e">
        <f>Weighting!$F$14</f>
        <v>#NUM!</v>
      </c>
      <c r="D5366" t="e">
        <f>IF(C5366=1,'Data Transformation'!$G$3+0.5*'Data Transformation'!$W$25,IF(C5367=1,D5367-'Data Transformation'!$W$25,FALSE))</f>
        <v>#NUM!</v>
      </c>
      <c r="E5366">
        <f t="array" ref="E5366">IF(ISLOGICAL(D5366),"",FREQUENCY(IF('Data Transformation'!$B$425:$B$8425='Bin Analysis'!$B5355,'Data Transformation'!$G$425:$G$8425),D5366))</f>
        <v>2001</v>
      </c>
      <c r="F5366">
        <f t="shared" si="669"/>
        <v>0</v>
      </c>
      <c r="G5366">
        <f>Weighting!$H$14</f>
        <v>0</v>
      </c>
      <c r="H5366">
        <f t="array" ref="H5366">FREQUENCY(IF('Data Transformation'!$B$4:$B$8425=B5355,'Data Transformation'!$G$4:$G$8425),'Bin Analysis'!$B5366)</f>
        <v>2073</v>
      </c>
      <c r="I5366">
        <f t="shared" si="670"/>
        <v>0</v>
      </c>
      <c r="J5366">
        <f t="shared" si="671"/>
        <v>0</v>
      </c>
      <c r="K5366">
        <f>J5366*Weighting!$W$14</f>
        <v>0</v>
      </c>
      <c r="M5366" s="14"/>
    </row>
    <row r="5367" spans="1:13" x14ac:dyDescent="0.55000000000000004">
      <c r="A5367" s="32" t="str">
        <f>IF(Weighting!$P$15&gt;0,B5367,"")</f>
        <v/>
      </c>
      <c r="B5367" t="e">
        <f>Weighting!$C$15</f>
        <v>#DIV/0!</v>
      </c>
      <c r="C5367" t="e">
        <f>Weighting!$F$15</f>
        <v>#NUM!</v>
      </c>
      <c r="D5367" t="e">
        <f>IF(C5367=1,'Data Transformation'!$G$3+0.5*'Data Transformation'!$W$25,IF(C5368=1,D5368-'Data Transformation'!$W$25,FALSE))</f>
        <v>#NUM!</v>
      </c>
      <c r="E5367">
        <f t="array" ref="E5367">IF(ISLOGICAL(D5367),"",FREQUENCY(IF('Data Transformation'!$B$425:$B$8425='Bin Analysis'!$B5355,'Data Transformation'!$G$425:$G$8425),D5367))</f>
        <v>2001</v>
      </c>
      <c r="F5367">
        <f t="shared" si="669"/>
        <v>0</v>
      </c>
      <c r="G5367">
        <f>Weighting!$H$15</f>
        <v>0</v>
      </c>
      <c r="H5367">
        <f t="array" ref="H5367">FREQUENCY(IF('Data Transformation'!$B$4:$B$8425=B5355,'Data Transformation'!$G$4:$G$8425),'Bin Analysis'!$B5367)</f>
        <v>2073</v>
      </c>
      <c r="I5367">
        <f t="shared" si="670"/>
        <v>0</v>
      </c>
      <c r="J5367">
        <f t="shared" si="671"/>
        <v>0</v>
      </c>
      <c r="K5367">
        <f>J5367*Weighting!$W$15</f>
        <v>0</v>
      </c>
      <c r="M5367" s="14"/>
    </row>
    <row r="5368" spans="1:13" x14ac:dyDescent="0.55000000000000004">
      <c r="A5368" s="32" t="str">
        <f>IF(Weighting!$P$16&gt;0,B5368,"")</f>
        <v/>
      </c>
      <c r="B5368" t="e">
        <f>Weighting!$C$16</f>
        <v>#DIV/0!</v>
      </c>
      <c r="C5368" t="e">
        <f>Weighting!$F$16</f>
        <v>#NUM!</v>
      </c>
      <c r="D5368" t="e">
        <f>IF(C5368=1,'Data Transformation'!$G$3+0.5*'Data Transformation'!$W$25,IF(C5369=1,D5369-'Data Transformation'!$W$25,FALSE))</f>
        <v>#NUM!</v>
      </c>
      <c r="E5368">
        <f t="array" ref="E5368">IF(ISLOGICAL(D5368),"",FREQUENCY(IF('Data Transformation'!$B$425:$B$8425='Bin Analysis'!$B5355,'Data Transformation'!$G$425:$G$8425),D5368))</f>
        <v>2001</v>
      </c>
      <c r="F5368">
        <f t="shared" si="669"/>
        <v>0</v>
      </c>
      <c r="G5368">
        <f>Weighting!$H$16</f>
        <v>0</v>
      </c>
      <c r="H5368">
        <f t="array" ref="H5368">FREQUENCY(IF('Data Transformation'!$B$4:$B$8425=B5355,'Data Transformation'!$G$4:$G$8425),'Bin Analysis'!$B5368)</f>
        <v>2073</v>
      </c>
      <c r="I5368">
        <f t="shared" si="670"/>
        <v>0</v>
      </c>
      <c r="J5368">
        <f t="shared" si="671"/>
        <v>0</v>
      </c>
      <c r="K5368">
        <f>J5368*Weighting!$W$16</f>
        <v>0</v>
      </c>
      <c r="M5368" s="14"/>
    </row>
    <row r="5369" spans="1:13" x14ac:dyDescent="0.55000000000000004">
      <c r="A5369" s="32" t="str">
        <f>IF(Weighting!$P$17&gt;0,B5369,"")</f>
        <v/>
      </c>
      <c r="B5369" t="e">
        <f>Weighting!$C$17</f>
        <v>#DIV/0!</v>
      </c>
      <c r="C5369" t="e">
        <f>Weighting!$F$17</f>
        <v>#NUM!</v>
      </c>
      <c r="D5369" t="e">
        <f>IF(C5369=1,'Data Transformation'!$G$3+0.5*'Data Transformation'!$W$25,IF(C5370=1,D5370-'Data Transformation'!$W$25,FALSE))</f>
        <v>#NUM!</v>
      </c>
      <c r="E5369">
        <f t="array" ref="E5369">IF(ISLOGICAL(D5369),"",FREQUENCY(IF('Data Transformation'!$B$425:$B$8425='Bin Analysis'!$B5355,'Data Transformation'!$G$425:$G$8425),D5369))</f>
        <v>2001</v>
      </c>
      <c r="F5369">
        <f t="shared" si="669"/>
        <v>0</v>
      </c>
      <c r="G5369">
        <f>Weighting!$H$17</f>
        <v>0</v>
      </c>
      <c r="H5369">
        <f t="array" ref="H5369">FREQUENCY(IF('Data Transformation'!$B$4:$B$8425=B5355,'Data Transformation'!$G$4:$G$8425),'Bin Analysis'!$B5369)</f>
        <v>2073</v>
      </c>
      <c r="I5369">
        <f t="shared" si="670"/>
        <v>0</v>
      </c>
      <c r="J5369">
        <f t="shared" si="671"/>
        <v>0</v>
      </c>
      <c r="K5369">
        <f>J5369*Weighting!$W$17</f>
        <v>0</v>
      </c>
      <c r="M5369" s="14"/>
    </row>
    <row r="5370" spans="1:13" x14ac:dyDescent="0.55000000000000004">
      <c r="A5370" s="32" t="str">
        <f>IF(Weighting!$P$18&gt;0,B5370,"")</f>
        <v/>
      </c>
      <c r="B5370" t="e">
        <f>Weighting!$C$18</f>
        <v>#DIV/0!</v>
      </c>
      <c r="C5370" t="e">
        <f>Weighting!$F$18</f>
        <v>#NUM!</v>
      </c>
      <c r="D5370" t="e">
        <f>IF(C5370=1,'Data Transformation'!$G$3+0.5*'Data Transformation'!$W$25,IF(C5371=1,D5371-'Data Transformation'!$W$25,FALSE))</f>
        <v>#NUM!</v>
      </c>
      <c r="E5370">
        <f t="array" ref="E5370">IF(ISLOGICAL(D5370),"",FREQUENCY(IF('Data Transformation'!$B$425:$B$8425='Bin Analysis'!$B5355,'Data Transformation'!$G$425:$G$8425),D5370))</f>
        <v>2001</v>
      </c>
      <c r="F5370">
        <f t="shared" si="669"/>
        <v>0</v>
      </c>
      <c r="G5370">
        <f>Weighting!$H$18</f>
        <v>0</v>
      </c>
      <c r="H5370">
        <f t="array" ref="H5370">FREQUENCY(IF('Data Transformation'!$B$4:$B$8425=B5355,'Data Transformation'!$G$4:$G$8425),'Bin Analysis'!$B5370)</f>
        <v>2073</v>
      </c>
      <c r="I5370">
        <f t="shared" si="670"/>
        <v>0</v>
      </c>
      <c r="J5370">
        <f t="shared" si="671"/>
        <v>0</v>
      </c>
      <c r="K5370">
        <f>J5370*Weighting!$W$18</f>
        <v>0</v>
      </c>
      <c r="M5370" s="14"/>
    </row>
    <row r="5371" spans="1:13" x14ac:dyDescent="0.55000000000000004">
      <c r="A5371" s="32" t="str">
        <f>IF(Weighting!$P$19&gt;0,B5371,"")</f>
        <v/>
      </c>
      <c r="B5371" t="e">
        <f>Weighting!$C$19</f>
        <v>#DIV/0!</v>
      </c>
      <c r="C5371" t="e">
        <f>Weighting!$F$19</f>
        <v>#NUM!</v>
      </c>
      <c r="D5371" t="e">
        <f>IF(C5371=1,'Data Transformation'!$G$3+0.5*'Data Transformation'!$W$25,IF(C5372=1,D5372-'Data Transformation'!$W$25,FALSE))</f>
        <v>#NUM!</v>
      </c>
      <c r="E5371">
        <f t="array" ref="E5371">IF(ISLOGICAL(D5371),"",FREQUENCY(IF('Data Transformation'!$B$425:$B$8425='Bin Analysis'!$B5355,'Data Transformation'!$G$425:$G$8425),D5371))</f>
        <v>2001</v>
      </c>
      <c r="F5371">
        <f t="shared" si="669"/>
        <v>0</v>
      </c>
      <c r="G5371">
        <f>Weighting!$H$19</f>
        <v>0</v>
      </c>
      <c r="H5371">
        <f t="array" ref="H5371">FREQUENCY(IF('Data Transformation'!$B$4:$B$8425=B5355,'Data Transformation'!$G$4:$G$8425),'Bin Analysis'!$B5371)</f>
        <v>2073</v>
      </c>
      <c r="I5371">
        <f t="shared" si="670"/>
        <v>0</v>
      </c>
      <c r="J5371">
        <f t="shared" si="671"/>
        <v>0</v>
      </c>
      <c r="K5371">
        <f>J5371*Weighting!$W$19</f>
        <v>0</v>
      </c>
      <c r="M5371" s="14"/>
    </row>
    <row r="5372" spans="1:13" x14ac:dyDescent="0.55000000000000004">
      <c r="A5372" s="32" t="str">
        <f>IF(Weighting!$P$20&gt;0,B5372,"")</f>
        <v/>
      </c>
      <c r="B5372" t="e">
        <f>Weighting!$C$20</f>
        <v>#DIV/0!</v>
      </c>
      <c r="C5372" t="e">
        <f>Weighting!$F$20</f>
        <v>#NUM!</v>
      </c>
      <c r="D5372" t="e">
        <f>IF(C5372=1,'Data Transformation'!$G$3+0.5*'Data Transformation'!$W$25,IF(C5373=1,D5373-'Data Transformation'!$W$25,FALSE))</f>
        <v>#NUM!</v>
      </c>
      <c r="E5372">
        <f t="array" ref="E5372">IF(ISLOGICAL(D5372),"",FREQUENCY(IF('Data Transformation'!$B$425:$B$8425='Bin Analysis'!$B5355,'Data Transformation'!$G$425:$G$8425),D5372))</f>
        <v>2001</v>
      </c>
      <c r="F5372">
        <f t="shared" si="669"/>
        <v>0</v>
      </c>
      <c r="G5372">
        <f>Weighting!$H$20</f>
        <v>0</v>
      </c>
      <c r="H5372">
        <f t="array" ref="H5372">FREQUENCY(IF('Data Transformation'!$B$4:$B$8425=B5355,'Data Transformation'!$G$4:$G$8425),'Bin Analysis'!$B5372)</f>
        <v>2073</v>
      </c>
      <c r="I5372">
        <f t="shared" si="670"/>
        <v>0</v>
      </c>
      <c r="J5372">
        <f t="shared" si="671"/>
        <v>0</v>
      </c>
      <c r="K5372">
        <f>J5372*Weighting!$W$20</f>
        <v>0</v>
      </c>
      <c r="M5372" s="14"/>
    </row>
    <row r="5373" spans="1:13" x14ac:dyDescent="0.55000000000000004">
      <c r="A5373" s="32" t="str">
        <f>IF(Weighting!$P$21&gt;0,B5373,"")</f>
        <v/>
      </c>
      <c r="B5373" t="e">
        <f>Weighting!$C$21</f>
        <v>#DIV/0!</v>
      </c>
      <c r="C5373" t="e">
        <f>Weighting!$F$21</f>
        <v>#NUM!</v>
      </c>
      <c r="D5373" t="e">
        <f>IF(C5373=1,'Data Transformation'!$G$3+0.5*'Data Transformation'!$W$25,IF(C5374=1,D5374-'Data Transformation'!$W$25,FALSE))</f>
        <v>#NUM!</v>
      </c>
      <c r="E5373">
        <f t="array" ref="E5373">IF(ISLOGICAL(D5373),"",FREQUENCY(IF('Data Transformation'!$B$425:$B$8425='Bin Analysis'!$B5355,'Data Transformation'!$G$425:$G$8425),D5373))</f>
        <v>2001</v>
      </c>
      <c r="F5373">
        <f t="shared" si="669"/>
        <v>0</v>
      </c>
      <c r="G5373">
        <f>Weighting!$H$21</f>
        <v>0</v>
      </c>
      <c r="H5373">
        <f t="array" ref="H5373">FREQUENCY(IF('Data Transformation'!$B$4:$B$8425=B5355,'Data Transformation'!$G$4:$G$8425),'Bin Analysis'!$B5373)</f>
        <v>2073</v>
      </c>
      <c r="I5373">
        <f t="shared" si="670"/>
        <v>0</v>
      </c>
      <c r="J5373">
        <f t="shared" si="671"/>
        <v>0</v>
      </c>
      <c r="K5373">
        <f>J5373*Weighting!$W$21</f>
        <v>0</v>
      </c>
      <c r="M5373" s="14"/>
    </row>
    <row r="5374" spans="1:13" x14ac:dyDescent="0.55000000000000004">
      <c r="A5374" s="32" t="str">
        <f>IF(Weighting!$P$22&gt;0,B5374,"")</f>
        <v/>
      </c>
      <c r="B5374" t="e">
        <f>Weighting!$C$22</f>
        <v>#DIV/0!</v>
      </c>
      <c r="C5374" t="e">
        <f>Weighting!$F$22</f>
        <v>#NUM!</v>
      </c>
      <c r="D5374" t="e">
        <f>IF(C5374=1,'Data Transformation'!$G$3+0.5*'Data Transformation'!$W$25,IF(C5375=1,D5375-'Data Transformation'!$W$25,FALSE))</f>
        <v>#NUM!</v>
      </c>
      <c r="E5374">
        <f t="array" ref="E5374">IF(ISLOGICAL(D5374),"",FREQUENCY(IF('Data Transformation'!$B$425:$B$8425='Bin Analysis'!$B5355,'Data Transformation'!$G$425:$G$8425),D5374))</f>
        <v>2001</v>
      </c>
      <c r="F5374">
        <f t="shared" si="669"/>
        <v>0</v>
      </c>
      <c r="G5374">
        <f>Weighting!$H$22</f>
        <v>0</v>
      </c>
      <c r="H5374">
        <f t="array" ref="H5374">FREQUENCY(IF('Data Transformation'!$B$4:$B$8425=B5355,'Data Transformation'!$G$4:$G$8425),'Bin Analysis'!$B5374)</f>
        <v>2073</v>
      </c>
      <c r="I5374">
        <f t="shared" si="670"/>
        <v>0</v>
      </c>
      <c r="J5374">
        <f t="shared" si="671"/>
        <v>0</v>
      </c>
      <c r="K5374">
        <f>J5374*Weighting!$W$22</f>
        <v>0</v>
      </c>
      <c r="M5374" s="14"/>
    </row>
    <row r="5375" spans="1:13" x14ac:dyDescent="0.55000000000000004">
      <c r="A5375" s="32" t="str">
        <f>IF(Weighting!$P$23&gt;0,B5375,"")</f>
        <v/>
      </c>
      <c r="B5375" t="e">
        <f>Weighting!$C$23</f>
        <v>#DIV/0!</v>
      </c>
      <c r="C5375" t="e">
        <f>Weighting!$F$23</f>
        <v>#NUM!</v>
      </c>
      <c r="D5375" t="e">
        <f>IF(C5375=1,'Data Transformation'!$G$3+0.5*'Data Transformation'!$W$25,IF(C5376=1,D5376-'Data Transformation'!$W$25,FALSE))</f>
        <v>#NUM!</v>
      </c>
      <c r="E5375">
        <f t="array" ref="E5375">IF(ISLOGICAL(D5375),"",FREQUENCY(IF('Data Transformation'!$B$425:$B$8425='Bin Analysis'!$B5355,'Data Transformation'!$G$425:$G$8425),D5375))</f>
        <v>2001</v>
      </c>
      <c r="F5375">
        <f t="shared" si="669"/>
        <v>0</v>
      </c>
      <c r="G5375">
        <f>Weighting!$H$23</f>
        <v>0</v>
      </c>
      <c r="H5375">
        <f t="array" ref="H5375">FREQUENCY(IF('Data Transformation'!$B$4:$B$8425=B5355,'Data Transformation'!$G$4:$G$8425),'Bin Analysis'!$B5375)</f>
        <v>2073</v>
      </c>
      <c r="I5375">
        <f t="shared" si="670"/>
        <v>0</v>
      </c>
      <c r="J5375">
        <f t="shared" si="671"/>
        <v>0</v>
      </c>
      <c r="K5375">
        <f>J5375*Weighting!$W$23</f>
        <v>0</v>
      </c>
      <c r="M5375" s="14"/>
    </row>
    <row r="5376" spans="1:13" x14ac:dyDescent="0.55000000000000004">
      <c r="A5376" s="32" t="str">
        <f>IF(Weighting!$P$24&gt;0,B5376,"")</f>
        <v/>
      </c>
      <c r="B5376" t="e">
        <f>Weighting!$C$24</f>
        <v>#DIV/0!</v>
      </c>
      <c r="C5376" t="e">
        <f>Weighting!$F$24</f>
        <v>#NUM!</v>
      </c>
      <c r="D5376" t="e">
        <f>IF(C5376=1,'Data Transformation'!$G$3+0.5*'Data Transformation'!$W$25,IF(C5377=1,D5377-'Data Transformation'!$W$25,FALSE))</f>
        <v>#NUM!</v>
      </c>
      <c r="E5376">
        <f t="array" ref="E5376">IF(ISLOGICAL(D5376),"",FREQUENCY(IF('Data Transformation'!$B$425:$B$8425='Bin Analysis'!$B5355,'Data Transformation'!$G$425:$G$8425),D5376))</f>
        <v>2001</v>
      </c>
      <c r="F5376">
        <f t="shared" si="669"/>
        <v>0</v>
      </c>
      <c r="G5376">
        <f>Weighting!$H$24</f>
        <v>0</v>
      </c>
      <c r="H5376">
        <f t="array" ref="H5376">FREQUENCY(IF('Data Transformation'!$B$4:$B$8425=B5355,'Data Transformation'!$G$4:$G$8425),'Bin Analysis'!$B5376)</f>
        <v>2073</v>
      </c>
      <c r="I5376">
        <f t="shared" si="670"/>
        <v>0</v>
      </c>
      <c r="J5376">
        <f t="shared" si="671"/>
        <v>0</v>
      </c>
      <c r="K5376">
        <f>J5376*Weighting!$W$24</f>
        <v>0</v>
      </c>
      <c r="M5376" s="14"/>
    </row>
    <row r="5377" spans="1:25" x14ac:dyDescent="0.55000000000000004">
      <c r="A5377" s="32" t="str">
        <f>IF(Weighting!$P$25&gt;0,B5377,"")</f>
        <v/>
      </c>
      <c r="B5377" t="e">
        <f>Weighting!$C$25</f>
        <v>#DIV/0!</v>
      </c>
      <c r="C5377" t="e">
        <f>Weighting!$F$25</f>
        <v>#NUM!</v>
      </c>
      <c r="D5377" t="e">
        <f>IF(C5377=1,'Data Transformation'!$G$3+0.5*'Data Transformation'!$W$25,IF(C5378=1,D5378-'Data Transformation'!$W$25,FALSE))</f>
        <v>#NUM!</v>
      </c>
      <c r="E5377">
        <f t="array" ref="E5377">IF(ISLOGICAL(D5377),"",FREQUENCY(IF('Data Transformation'!$B$425:$B$8425='Bin Analysis'!$B5355,'Data Transformation'!$G$425:$G$8425),D5377))</f>
        <v>2001</v>
      </c>
      <c r="F5377">
        <f t="shared" si="669"/>
        <v>0</v>
      </c>
      <c r="G5377">
        <f>Weighting!$H$25</f>
        <v>0</v>
      </c>
      <c r="H5377">
        <f t="array" ref="H5377">FREQUENCY(IF('Data Transformation'!$B$4:$B$8425=B5355,'Data Transformation'!$G$4:$G$8425),'Bin Analysis'!$B5377)</f>
        <v>2073</v>
      </c>
      <c r="I5377">
        <f t="shared" si="670"/>
        <v>0</v>
      </c>
      <c r="J5377">
        <f t="shared" si="671"/>
        <v>0</v>
      </c>
      <c r="K5377">
        <f>J5377*Weighting!$W$25</f>
        <v>0</v>
      </c>
      <c r="M5377" s="14"/>
    </row>
    <row r="5378" spans="1:25" x14ac:dyDescent="0.55000000000000004">
      <c r="A5378" s="32"/>
      <c r="M5378" s="14"/>
    </row>
    <row r="5379" spans="1:25" ht="23.35" x14ac:dyDescent="0.8">
      <c r="A5379" s="21" t="s">
        <v>0</v>
      </c>
      <c r="B5379" s="21" t="str">
        <f>IFERROR(VLOOKUP(C5379,'Data Transformation'!$L$6:$M$426,2,FALSE),"")</f>
        <v/>
      </c>
      <c r="C5379" s="21">
        <f>C5355+1</f>
        <v>224</v>
      </c>
      <c r="D5379" s="21"/>
      <c r="E5379" s="21"/>
      <c r="F5379" s="21"/>
      <c r="G5379" s="21"/>
      <c r="H5379" s="22"/>
      <c r="I5379" s="22"/>
      <c r="J5379" s="22"/>
      <c r="K5379" s="21"/>
      <c r="L5379" s="21" t="str">
        <f>B5379</f>
        <v/>
      </c>
      <c r="M5379" s="23" t="e">
        <f>INDEX('Data Transformation'!$O$4:$O$424,MATCH($B5379,'Data Transformation'!$M$4:$M$424,0),MATCH($M$2,'Data Transformation'!$O$3,0))</f>
        <v>#N/A</v>
      </c>
      <c r="N5379" s="27" t="e">
        <f>IF('Input and Summary Results'!$J$16="minimum",'Bin Analysis'!X5380/(M5379-1),'Bin Analysis'!Y5379/('Bin Analysis'!M5379-1))</f>
        <v>#N/A</v>
      </c>
      <c r="O5379" s="27" t="e">
        <f>IF(M5379=FALSE,NA(),(VLOOKUP(1,C5382:K5401,4,FALSE))/(M5379-1))</f>
        <v>#N/A</v>
      </c>
      <c r="P5379" s="27" t="e">
        <f>IF(M5379=FALSE,NA(),SUM(J5382:J5401)/Weighting!$S$5)</f>
        <v>#N/A</v>
      </c>
      <c r="Q5379" s="27" t="e">
        <f>IF(M5379=FALSE,NA(),SUM(K5382:K5401)/Weighting!$S$6)</f>
        <v>#N/A</v>
      </c>
      <c r="R5379" s="27" t="e">
        <f>IF(M5379=FALSE,NA(),(VLOOKUP(1,G5382:K5401,3,FALSE))/(M5379-1))</f>
        <v>#N/A</v>
      </c>
      <c r="S5379" s="22" t="e">
        <f>IF(M5379=FALSE,NA(),IF(SUM(J5382:J5401)=2,"yes","no"))</f>
        <v>#N/A</v>
      </c>
      <c r="X5379" s="2" cm="2">
        <f t="array" ref="X5379:X5380">FREQUENCY(IF('Data Transformation'!$B$425:$B$6424='Bin Analysis'!L5379,'Data Transformation'!$G$425:$G$6424),'Data Transformation'!$U$11)</f>
        <v>0</v>
      </c>
      <c r="Y5379" s="2" cm="2">
        <f t="array" ref="Y5379:Y5380">FREQUENCY(IF('Data Transformation'!$B$425:$B$6424='Bin Analysis'!L5379,'Data Transformation'!$G$425:$G$6424),'Data Transformation'!$U$12)</f>
        <v>0</v>
      </c>
    </row>
    <row r="5380" spans="1:25" x14ac:dyDescent="0.55000000000000004">
      <c r="A5380" s="14" t="s">
        <v>67</v>
      </c>
      <c r="B5380" t="s">
        <v>47</v>
      </c>
      <c r="C5380" t="s">
        <v>5</v>
      </c>
      <c r="D5380" t="s">
        <v>100</v>
      </c>
      <c r="E5380" t="s">
        <v>101</v>
      </c>
      <c r="F5380" t="s">
        <v>102</v>
      </c>
      <c r="G5380" t="s">
        <v>70</v>
      </c>
      <c r="H5380" t="s">
        <v>31</v>
      </c>
      <c r="I5380" t="s">
        <v>32</v>
      </c>
      <c r="J5380" t="s">
        <v>46</v>
      </c>
      <c r="K5380" s="14" t="s">
        <v>45</v>
      </c>
      <c r="M5380" s="14"/>
      <c r="X5380" s="2">
        <v>0</v>
      </c>
      <c r="Y5380" s="2">
        <v>0</v>
      </c>
    </row>
    <row r="5381" spans="1:25" x14ac:dyDescent="0.55000000000000004">
      <c r="A5381" s="32"/>
      <c r="D5381" t="e">
        <f>IF(C5381=1,'Data Transformation'!$G$3+0.5*'Data Transformation'!$W$25,IF(C5382=1,D5382-'Data Transformation'!$W$25,FALSE))</f>
        <v>#NUM!</v>
      </c>
      <c r="E5381">
        <f t="array" ref="E5381">IF(ISLOGICAL(D5381),"",FREQUENCY(IF('Data Transformation'!$B$425:$B$8425='Bin Analysis'!$B5379,'Data Transformation'!$G$425:$G$8425),D5381))</f>
        <v>2001</v>
      </c>
      <c r="F5381" t="e">
        <f>IF(ISLOGICAL(D5381),"",E5381-E5380)</f>
        <v>#VALUE!</v>
      </c>
      <c r="M5381" s="14"/>
    </row>
    <row r="5382" spans="1:25" x14ac:dyDescent="0.55000000000000004">
      <c r="A5382" s="32" t="e">
        <f>IF(Weighting!$P$6&gt;0,B5382,"")</f>
        <v>#NUM!</v>
      </c>
      <c r="B5382" t="e">
        <f>Weighting!$C$6</f>
        <v>#DIV/0!</v>
      </c>
      <c r="C5382" t="e">
        <f>Weighting!$F$6</f>
        <v>#NUM!</v>
      </c>
      <c r="D5382" t="e">
        <f>IF(C5382=1,'Data Transformation'!$G$3+0.5*'Data Transformation'!$W$25,IF(C5383=1,D5383-'Data Transformation'!$W$25,FALSE))</f>
        <v>#NUM!</v>
      </c>
      <c r="E5382">
        <f t="array" ref="E5382">IF(ISLOGICAL(D5382),"",FREQUENCY(IF('Data Transformation'!$B$425:$B$8425='Bin Analysis'!$B5379,'Data Transformation'!$G$425:$G$8425),D5382))</f>
        <v>2001</v>
      </c>
      <c r="F5382">
        <f>IF(ISLOGICAL(D5382),"",E5382-E5381)</f>
        <v>0</v>
      </c>
      <c r="G5382">
        <f>Weighting!$H$6</f>
        <v>1</v>
      </c>
      <c r="H5382">
        <f t="array" ref="H5382">FREQUENCY(IF('Data Transformation'!$B$4:$B$8425=B5379,'Data Transformation'!$G$4:$G$8425),'Bin Analysis'!$B5382)</f>
        <v>2073</v>
      </c>
      <c r="I5382">
        <f>H5382-H5381</f>
        <v>2073</v>
      </c>
      <c r="J5382">
        <f>IF(I5382=0,0,1)</f>
        <v>1</v>
      </c>
      <c r="K5382" t="e">
        <f>J5382*Weighting!$W$6</f>
        <v>#NUM!</v>
      </c>
      <c r="M5382" s="14"/>
    </row>
    <row r="5383" spans="1:25" x14ac:dyDescent="0.55000000000000004">
      <c r="A5383" s="32" t="str">
        <f>IF(Weighting!$P$7&gt;0,B5383,"")</f>
        <v/>
      </c>
      <c r="B5383" t="e">
        <f>Weighting!$C$7</f>
        <v>#DIV/0!</v>
      </c>
      <c r="C5383" t="e">
        <f>Weighting!$F$7</f>
        <v>#NUM!</v>
      </c>
      <c r="D5383" t="e">
        <f>IF(C5383=1,'Data Transformation'!$G$3+0.5*'Data Transformation'!$W$25,IF(C5384=1,D5384-'Data Transformation'!$W$25,FALSE))</f>
        <v>#NUM!</v>
      </c>
      <c r="E5383">
        <f t="array" ref="E5383">IF(ISLOGICAL(D5383),"",FREQUENCY(IF('Data Transformation'!$B$425:$B$8425='Bin Analysis'!$B5379,'Data Transformation'!$G$425:$G$8425),D5383))</f>
        <v>2001</v>
      </c>
      <c r="F5383">
        <f t="shared" ref="F5383:F5401" si="672">IF(ISLOGICAL(D5383),"",E5383-E5382)</f>
        <v>0</v>
      </c>
      <c r="G5383">
        <f>Weighting!$H$7</f>
        <v>0</v>
      </c>
      <c r="H5383">
        <f t="array" ref="H5383">FREQUENCY(IF('Data Transformation'!$B$4:$B$8425=B5379,'Data Transformation'!$G$4:$G$8425),'Bin Analysis'!$B5383)</f>
        <v>2073</v>
      </c>
      <c r="I5383">
        <f t="shared" ref="I5383:I5401" si="673">H5383-H5382</f>
        <v>0</v>
      </c>
      <c r="J5383">
        <f>IF(I5383=0,0,1)</f>
        <v>0</v>
      </c>
      <c r="K5383">
        <f>J5383*Weighting!$W$7</f>
        <v>0</v>
      </c>
      <c r="M5383" s="14"/>
    </row>
    <row r="5384" spans="1:25" x14ac:dyDescent="0.55000000000000004">
      <c r="A5384" s="32" t="str">
        <f>IF(Weighting!$P$8&gt;0,B5384,"")</f>
        <v/>
      </c>
      <c r="B5384" t="e">
        <f>Weighting!$C$8</f>
        <v>#DIV/0!</v>
      </c>
      <c r="C5384" t="e">
        <f>Weighting!$F$8</f>
        <v>#NUM!</v>
      </c>
      <c r="D5384" t="e">
        <f>IF(C5384=1,'Data Transformation'!$G$3+0.5*'Data Transformation'!$W$25,IF(C5385=1,D5385-'Data Transformation'!$W$25,FALSE))</f>
        <v>#NUM!</v>
      </c>
      <c r="E5384">
        <f t="array" ref="E5384">IF(ISLOGICAL(D5384),"",FREQUENCY(IF('Data Transformation'!$B$425:$B$8425='Bin Analysis'!$B5379,'Data Transformation'!$G$425:$G$8425),D5384))</f>
        <v>2001</v>
      </c>
      <c r="F5384">
        <f t="shared" si="672"/>
        <v>0</v>
      </c>
      <c r="G5384">
        <f>Weighting!$H$8</f>
        <v>0</v>
      </c>
      <c r="H5384">
        <f t="array" ref="H5384">FREQUENCY(IF('Data Transformation'!$B$4:$B$8425=B5379,'Data Transformation'!$G$4:$G$8425),'Bin Analysis'!$B5384)</f>
        <v>2073</v>
      </c>
      <c r="I5384">
        <f t="shared" si="673"/>
        <v>0</v>
      </c>
      <c r="J5384">
        <f t="shared" ref="J5384:J5401" si="674">IF(I5384=0,0,1)</f>
        <v>0</v>
      </c>
      <c r="K5384">
        <f>J5384*Weighting!$W$8</f>
        <v>0</v>
      </c>
      <c r="M5384" s="14"/>
    </row>
    <row r="5385" spans="1:25" x14ac:dyDescent="0.55000000000000004">
      <c r="A5385" s="32" t="str">
        <f>IF(Weighting!$P$9&gt;0,B5385,"")</f>
        <v/>
      </c>
      <c r="B5385" s="50" t="e">
        <f>Weighting!$C$9</f>
        <v>#DIV/0!</v>
      </c>
      <c r="C5385" t="e">
        <f>Weighting!$F$9</f>
        <v>#NUM!</v>
      </c>
      <c r="D5385" t="e">
        <f>IF(C5385=1,'Data Transformation'!$G$3+0.5*'Data Transformation'!$W$25,IF(C5386=1,D5386-'Data Transformation'!$W$25,FALSE))</f>
        <v>#NUM!</v>
      </c>
      <c r="E5385">
        <f t="array" ref="E5385">IF(ISLOGICAL(D5385),"",FREQUENCY(IF('Data Transformation'!$B$425:$B$8425='Bin Analysis'!$B5379,'Data Transformation'!$G$425:$G$8425),D5385))</f>
        <v>2001</v>
      </c>
      <c r="F5385">
        <f t="shared" si="672"/>
        <v>0</v>
      </c>
      <c r="G5385">
        <f>Weighting!$H$9</f>
        <v>0</v>
      </c>
      <c r="H5385">
        <f t="array" ref="H5385">FREQUENCY(IF('Data Transformation'!$B$4:$B$8425=B5379,'Data Transformation'!$G$4:$G$8425),'Bin Analysis'!$B5385)</f>
        <v>2073</v>
      </c>
      <c r="I5385">
        <f t="shared" si="673"/>
        <v>0</v>
      </c>
      <c r="J5385">
        <f t="shared" si="674"/>
        <v>0</v>
      </c>
      <c r="K5385">
        <f>J5385*Weighting!$W$9</f>
        <v>0</v>
      </c>
      <c r="M5385" s="14"/>
    </row>
    <row r="5386" spans="1:25" x14ac:dyDescent="0.55000000000000004">
      <c r="A5386" s="32" t="str">
        <f>IF(Weighting!$P$10&gt;0,B5386,"")</f>
        <v/>
      </c>
      <c r="B5386" t="e">
        <f>Weighting!$C$10</f>
        <v>#DIV/0!</v>
      </c>
      <c r="C5386" t="e">
        <f>Weighting!$F$10</f>
        <v>#NUM!</v>
      </c>
      <c r="D5386" t="e">
        <f>IF(C5386=1,'Data Transformation'!$G$3+0.5*'Data Transformation'!$W$25,IF(C5387=1,D5387-'Data Transformation'!$W$25,FALSE))</f>
        <v>#NUM!</v>
      </c>
      <c r="E5386">
        <f t="array" ref="E5386">IF(ISLOGICAL(D5386),"",FREQUENCY(IF('Data Transformation'!$B$425:$B$8425='Bin Analysis'!$B5379,'Data Transformation'!$G$425:$G$8425),D5386))</f>
        <v>2001</v>
      </c>
      <c r="F5386">
        <f t="shared" si="672"/>
        <v>0</v>
      </c>
      <c r="G5386">
        <f>Weighting!$H$10</f>
        <v>0</v>
      </c>
      <c r="H5386">
        <f t="array" ref="H5386">FREQUENCY(IF('Data Transformation'!$B$4:$B$8425=B5379,'Data Transformation'!$G$4:$G$8425),'Bin Analysis'!$B5386)</f>
        <v>2073</v>
      </c>
      <c r="I5386">
        <f t="shared" si="673"/>
        <v>0</v>
      </c>
      <c r="J5386">
        <f t="shared" si="674"/>
        <v>0</v>
      </c>
      <c r="K5386">
        <f>J5386*Weighting!$W$10</f>
        <v>0</v>
      </c>
      <c r="M5386" s="14"/>
    </row>
    <row r="5387" spans="1:25" x14ac:dyDescent="0.55000000000000004">
      <c r="A5387" s="32" t="str">
        <f>IF(Weighting!$P$11&gt;0,B5387,"")</f>
        <v/>
      </c>
      <c r="B5387" t="e">
        <f>Weighting!$C$11</f>
        <v>#DIV/0!</v>
      </c>
      <c r="C5387" t="e">
        <f>Weighting!$F$11</f>
        <v>#NUM!</v>
      </c>
      <c r="D5387" t="e">
        <f>IF(C5387=1,'Data Transformation'!$G$3+0.5*'Data Transformation'!$W$25,IF(C5388=1,D5388-'Data Transformation'!$W$25,FALSE))</f>
        <v>#NUM!</v>
      </c>
      <c r="E5387">
        <f t="array" ref="E5387">IF(ISLOGICAL(D5387),"",FREQUENCY(IF('Data Transformation'!$B$425:$B$8425='Bin Analysis'!$B5379,'Data Transformation'!$G$425:$G$8425),D5387))</f>
        <v>2001</v>
      </c>
      <c r="F5387">
        <f t="shared" si="672"/>
        <v>0</v>
      </c>
      <c r="G5387">
        <f>Weighting!$H$11</f>
        <v>0</v>
      </c>
      <c r="H5387">
        <f t="array" ref="H5387">FREQUENCY(IF('Data Transformation'!$B$4:$B$8425=B5379,'Data Transformation'!$G$4:$G$8425),'Bin Analysis'!$B5387)</f>
        <v>2073</v>
      </c>
      <c r="I5387">
        <f t="shared" si="673"/>
        <v>0</v>
      </c>
      <c r="J5387">
        <f t="shared" si="674"/>
        <v>0</v>
      </c>
      <c r="K5387">
        <f>J5387*Weighting!$W$11</f>
        <v>0</v>
      </c>
      <c r="M5387" s="14"/>
    </row>
    <row r="5388" spans="1:25" x14ac:dyDescent="0.55000000000000004">
      <c r="A5388" s="32" t="str">
        <f>IF(Weighting!$P$12&gt;0,B5388,"")</f>
        <v/>
      </c>
      <c r="B5388" t="e">
        <f>Weighting!$C$12</f>
        <v>#DIV/0!</v>
      </c>
      <c r="C5388" t="e">
        <f>Weighting!$F$12</f>
        <v>#NUM!</v>
      </c>
      <c r="D5388" t="e">
        <f>IF(C5388=1,'Data Transformation'!$G$3+0.5*'Data Transformation'!$W$25,IF(C5389=1,D5389-'Data Transformation'!$W$25,FALSE))</f>
        <v>#NUM!</v>
      </c>
      <c r="E5388">
        <f t="array" ref="E5388">IF(ISLOGICAL(D5388),"",FREQUENCY(IF('Data Transformation'!$B$425:$B$8425='Bin Analysis'!$B5379,'Data Transformation'!$G$425:$G$8425),D5388))</f>
        <v>2001</v>
      </c>
      <c r="F5388">
        <f t="shared" si="672"/>
        <v>0</v>
      </c>
      <c r="G5388">
        <f>Weighting!$H$12</f>
        <v>0</v>
      </c>
      <c r="H5388">
        <f t="array" ref="H5388">FREQUENCY(IF('Data Transformation'!$B$4:$B$8425=B5379,'Data Transformation'!$G$4:$G$8425),'Bin Analysis'!$B5388)</f>
        <v>2073</v>
      </c>
      <c r="I5388">
        <f t="shared" si="673"/>
        <v>0</v>
      </c>
      <c r="J5388">
        <f t="shared" si="674"/>
        <v>0</v>
      </c>
      <c r="K5388">
        <f>J5388*Weighting!$W$12</f>
        <v>0</v>
      </c>
      <c r="M5388" s="14"/>
    </row>
    <row r="5389" spans="1:25" x14ac:dyDescent="0.55000000000000004">
      <c r="A5389" s="32" t="str">
        <f>IF(Weighting!$P$13&gt;0,B5389,"")</f>
        <v/>
      </c>
      <c r="B5389" t="e">
        <f>Weighting!$C$13</f>
        <v>#DIV/0!</v>
      </c>
      <c r="C5389" t="e">
        <f>Weighting!$F$13</f>
        <v>#NUM!</v>
      </c>
      <c r="D5389" t="e">
        <f>IF(C5389=1,'Data Transformation'!$G$3+0.5*'Data Transformation'!$W$25,IF(C5390=1,D5390-'Data Transformation'!$W$25,FALSE))</f>
        <v>#NUM!</v>
      </c>
      <c r="E5389">
        <f t="array" ref="E5389">IF(ISLOGICAL(D5389),"",FREQUENCY(IF('Data Transformation'!$B$425:$B$8425='Bin Analysis'!$B5379,'Data Transformation'!$G$425:$G$8425),D5389))</f>
        <v>2001</v>
      </c>
      <c r="F5389">
        <f t="shared" si="672"/>
        <v>0</v>
      </c>
      <c r="G5389">
        <f>Weighting!$H$13</f>
        <v>0</v>
      </c>
      <c r="H5389">
        <f t="array" ref="H5389">FREQUENCY(IF('Data Transformation'!$B$4:$B$8425=B5379,'Data Transformation'!$G$4:$G$8425),'Bin Analysis'!$B5389)</f>
        <v>2073</v>
      </c>
      <c r="I5389">
        <f t="shared" si="673"/>
        <v>0</v>
      </c>
      <c r="J5389">
        <f t="shared" si="674"/>
        <v>0</v>
      </c>
      <c r="K5389">
        <f>J5389*Weighting!$W$13</f>
        <v>0</v>
      </c>
      <c r="M5389" s="14"/>
    </row>
    <row r="5390" spans="1:25" x14ac:dyDescent="0.55000000000000004">
      <c r="A5390" s="32" t="str">
        <f>IF(Weighting!$P$14&gt;0,B5390,"")</f>
        <v/>
      </c>
      <c r="B5390" t="e">
        <f>Weighting!$C$14</f>
        <v>#DIV/0!</v>
      </c>
      <c r="C5390" t="e">
        <f>Weighting!$F$14</f>
        <v>#NUM!</v>
      </c>
      <c r="D5390" t="e">
        <f>IF(C5390=1,'Data Transformation'!$G$3+0.5*'Data Transformation'!$W$25,IF(C5391=1,D5391-'Data Transformation'!$W$25,FALSE))</f>
        <v>#NUM!</v>
      </c>
      <c r="E5390">
        <f t="array" ref="E5390">IF(ISLOGICAL(D5390),"",FREQUENCY(IF('Data Transformation'!$B$425:$B$8425='Bin Analysis'!$B5379,'Data Transformation'!$G$425:$G$8425),D5390))</f>
        <v>2001</v>
      </c>
      <c r="F5390">
        <f t="shared" si="672"/>
        <v>0</v>
      </c>
      <c r="G5390">
        <f>Weighting!$H$14</f>
        <v>0</v>
      </c>
      <c r="H5390">
        <f t="array" ref="H5390">FREQUENCY(IF('Data Transformation'!$B$4:$B$8425=B5379,'Data Transformation'!$G$4:$G$8425),'Bin Analysis'!$B5390)</f>
        <v>2073</v>
      </c>
      <c r="I5390">
        <f t="shared" si="673"/>
        <v>0</v>
      </c>
      <c r="J5390">
        <f t="shared" si="674"/>
        <v>0</v>
      </c>
      <c r="K5390">
        <f>J5390*Weighting!$W$14</f>
        <v>0</v>
      </c>
      <c r="M5390" s="14"/>
    </row>
    <row r="5391" spans="1:25" x14ac:dyDescent="0.55000000000000004">
      <c r="A5391" s="32" t="str">
        <f>IF(Weighting!$P$15&gt;0,B5391,"")</f>
        <v/>
      </c>
      <c r="B5391" t="e">
        <f>Weighting!$C$15</f>
        <v>#DIV/0!</v>
      </c>
      <c r="C5391" t="e">
        <f>Weighting!$F$15</f>
        <v>#NUM!</v>
      </c>
      <c r="D5391" t="e">
        <f>IF(C5391=1,'Data Transformation'!$G$3+0.5*'Data Transformation'!$W$25,IF(C5392=1,D5392-'Data Transformation'!$W$25,FALSE))</f>
        <v>#NUM!</v>
      </c>
      <c r="E5391">
        <f t="array" ref="E5391">IF(ISLOGICAL(D5391),"",FREQUENCY(IF('Data Transformation'!$B$425:$B$8425='Bin Analysis'!$B5379,'Data Transformation'!$G$425:$G$8425),D5391))</f>
        <v>2001</v>
      </c>
      <c r="F5391">
        <f t="shared" si="672"/>
        <v>0</v>
      </c>
      <c r="G5391">
        <f>Weighting!$H$15</f>
        <v>0</v>
      </c>
      <c r="H5391">
        <f t="array" ref="H5391">FREQUENCY(IF('Data Transformation'!$B$4:$B$8425=B5379,'Data Transformation'!$G$4:$G$8425),'Bin Analysis'!$B5391)</f>
        <v>2073</v>
      </c>
      <c r="I5391">
        <f t="shared" si="673"/>
        <v>0</v>
      </c>
      <c r="J5391">
        <f t="shared" si="674"/>
        <v>0</v>
      </c>
      <c r="K5391">
        <f>J5391*Weighting!$W$15</f>
        <v>0</v>
      </c>
      <c r="M5391" s="14"/>
    </row>
    <row r="5392" spans="1:25" x14ac:dyDescent="0.55000000000000004">
      <c r="A5392" s="32" t="str">
        <f>IF(Weighting!$P$16&gt;0,B5392,"")</f>
        <v/>
      </c>
      <c r="B5392" t="e">
        <f>Weighting!$C$16</f>
        <v>#DIV/0!</v>
      </c>
      <c r="C5392" t="e">
        <f>Weighting!$F$16</f>
        <v>#NUM!</v>
      </c>
      <c r="D5392" t="e">
        <f>IF(C5392=1,'Data Transformation'!$G$3+0.5*'Data Transformation'!$W$25,IF(C5393=1,D5393-'Data Transformation'!$W$25,FALSE))</f>
        <v>#NUM!</v>
      </c>
      <c r="E5392">
        <f t="array" ref="E5392">IF(ISLOGICAL(D5392),"",FREQUENCY(IF('Data Transformation'!$B$425:$B$8425='Bin Analysis'!$B5379,'Data Transformation'!$G$425:$G$8425),D5392))</f>
        <v>2001</v>
      </c>
      <c r="F5392">
        <f t="shared" si="672"/>
        <v>0</v>
      </c>
      <c r="G5392">
        <f>Weighting!$H$16</f>
        <v>0</v>
      </c>
      <c r="H5392">
        <f t="array" ref="H5392">FREQUENCY(IF('Data Transformation'!$B$4:$B$8425=B5379,'Data Transformation'!$G$4:$G$8425),'Bin Analysis'!$B5392)</f>
        <v>2073</v>
      </c>
      <c r="I5392">
        <f t="shared" si="673"/>
        <v>0</v>
      </c>
      <c r="J5392">
        <f t="shared" si="674"/>
        <v>0</v>
      </c>
      <c r="K5392">
        <f>J5392*Weighting!$W$16</f>
        <v>0</v>
      </c>
      <c r="M5392" s="14"/>
    </row>
    <row r="5393" spans="1:25" x14ac:dyDescent="0.55000000000000004">
      <c r="A5393" s="32" t="str">
        <f>IF(Weighting!$P$17&gt;0,B5393,"")</f>
        <v/>
      </c>
      <c r="B5393" t="e">
        <f>Weighting!$C$17</f>
        <v>#DIV/0!</v>
      </c>
      <c r="C5393" t="e">
        <f>Weighting!$F$17</f>
        <v>#NUM!</v>
      </c>
      <c r="D5393" t="e">
        <f>IF(C5393=1,'Data Transformation'!$G$3+0.5*'Data Transformation'!$W$25,IF(C5394=1,D5394-'Data Transformation'!$W$25,FALSE))</f>
        <v>#NUM!</v>
      </c>
      <c r="E5393">
        <f t="array" ref="E5393">IF(ISLOGICAL(D5393),"",FREQUENCY(IF('Data Transformation'!$B$425:$B$8425='Bin Analysis'!$B5379,'Data Transformation'!$G$425:$G$8425),D5393))</f>
        <v>2001</v>
      </c>
      <c r="F5393">
        <f t="shared" si="672"/>
        <v>0</v>
      </c>
      <c r="G5393">
        <f>Weighting!$H$17</f>
        <v>0</v>
      </c>
      <c r="H5393">
        <f t="array" ref="H5393">FREQUENCY(IF('Data Transformation'!$B$4:$B$8425=B5379,'Data Transformation'!$G$4:$G$8425),'Bin Analysis'!$B5393)</f>
        <v>2073</v>
      </c>
      <c r="I5393">
        <f t="shared" si="673"/>
        <v>0</v>
      </c>
      <c r="J5393">
        <f t="shared" si="674"/>
        <v>0</v>
      </c>
      <c r="K5393">
        <f>J5393*Weighting!$W$17</f>
        <v>0</v>
      </c>
      <c r="M5393" s="14"/>
    </row>
    <row r="5394" spans="1:25" x14ac:dyDescent="0.55000000000000004">
      <c r="A5394" s="32" t="str">
        <f>IF(Weighting!$P$18&gt;0,B5394,"")</f>
        <v/>
      </c>
      <c r="B5394" t="e">
        <f>Weighting!$C$18</f>
        <v>#DIV/0!</v>
      </c>
      <c r="C5394" t="e">
        <f>Weighting!$F$18</f>
        <v>#NUM!</v>
      </c>
      <c r="D5394" t="e">
        <f>IF(C5394=1,'Data Transformation'!$G$3+0.5*'Data Transformation'!$W$25,IF(C5395=1,D5395-'Data Transformation'!$W$25,FALSE))</f>
        <v>#NUM!</v>
      </c>
      <c r="E5394">
        <f t="array" ref="E5394">IF(ISLOGICAL(D5394),"",FREQUENCY(IF('Data Transformation'!$B$425:$B$8425='Bin Analysis'!$B5379,'Data Transformation'!$G$425:$G$8425),D5394))</f>
        <v>2001</v>
      </c>
      <c r="F5394">
        <f t="shared" si="672"/>
        <v>0</v>
      </c>
      <c r="G5394">
        <f>Weighting!$H$18</f>
        <v>0</v>
      </c>
      <c r="H5394">
        <f t="array" ref="H5394">FREQUENCY(IF('Data Transformation'!$B$4:$B$8425=B5379,'Data Transformation'!$G$4:$G$8425),'Bin Analysis'!$B5394)</f>
        <v>2073</v>
      </c>
      <c r="I5394">
        <f t="shared" si="673"/>
        <v>0</v>
      </c>
      <c r="J5394">
        <f t="shared" si="674"/>
        <v>0</v>
      </c>
      <c r="K5394">
        <f>J5394*Weighting!$W$18</f>
        <v>0</v>
      </c>
      <c r="M5394" s="14"/>
    </row>
    <row r="5395" spans="1:25" x14ac:dyDescent="0.55000000000000004">
      <c r="A5395" s="32" t="str">
        <f>IF(Weighting!$P$19&gt;0,B5395,"")</f>
        <v/>
      </c>
      <c r="B5395" t="e">
        <f>Weighting!$C$19</f>
        <v>#DIV/0!</v>
      </c>
      <c r="C5395" t="e">
        <f>Weighting!$F$19</f>
        <v>#NUM!</v>
      </c>
      <c r="D5395" t="e">
        <f>IF(C5395=1,'Data Transformation'!$G$3+0.5*'Data Transformation'!$W$25,IF(C5396=1,D5396-'Data Transformation'!$W$25,FALSE))</f>
        <v>#NUM!</v>
      </c>
      <c r="E5395">
        <f t="array" ref="E5395">IF(ISLOGICAL(D5395),"",FREQUENCY(IF('Data Transformation'!$B$425:$B$8425='Bin Analysis'!$B5379,'Data Transformation'!$G$425:$G$8425),D5395))</f>
        <v>2001</v>
      </c>
      <c r="F5395">
        <f t="shared" si="672"/>
        <v>0</v>
      </c>
      <c r="G5395">
        <f>Weighting!$H$19</f>
        <v>0</v>
      </c>
      <c r="H5395">
        <f t="array" ref="H5395">FREQUENCY(IF('Data Transformation'!$B$4:$B$8425=B5379,'Data Transformation'!$G$4:$G$8425),'Bin Analysis'!$B5395)</f>
        <v>2073</v>
      </c>
      <c r="I5395">
        <f t="shared" si="673"/>
        <v>0</v>
      </c>
      <c r="J5395">
        <f t="shared" si="674"/>
        <v>0</v>
      </c>
      <c r="K5395">
        <f>J5395*Weighting!$W$19</f>
        <v>0</v>
      </c>
      <c r="M5395" s="14"/>
    </row>
    <row r="5396" spans="1:25" x14ac:dyDescent="0.55000000000000004">
      <c r="A5396" s="32" t="str">
        <f>IF(Weighting!$P$20&gt;0,B5396,"")</f>
        <v/>
      </c>
      <c r="B5396" t="e">
        <f>Weighting!$C$20</f>
        <v>#DIV/0!</v>
      </c>
      <c r="C5396" t="e">
        <f>Weighting!$F$20</f>
        <v>#NUM!</v>
      </c>
      <c r="D5396" t="e">
        <f>IF(C5396=1,'Data Transformation'!$G$3+0.5*'Data Transformation'!$W$25,IF(C5397=1,D5397-'Data Transformation'!$W$25,FALSE))</f>
        <v>#NUM!</v>
      </c>
      <c r="E5396">
        <f t="array" ref="E5396">IF(ISLOGICAL(D5396),"",FREQUENCY(IF('Data Transformation'!$B$425:$B$8425='Bin Analysis'!$B5379,'Data Transformation'!$G$425:$G$8425),D5396))</f>
        <v>2001</v>
      </c>
      <c r="F5396">
        <f t="shared" si="672"/>
        <v>0</v>
      </c>
      <c r="G5396">
        <f>Weighting!$H$20</f>
        <v>0</v>
      </c>
      <c r="H5396">
        <f t="array" ref="H5396">FREQUENCY(IF('Data Transformation'!$B$4:$B$8425=B5379,'Data Transformation'!$G$4:$G$8425),'Bin Analysis'!$B5396)</f>
        <v>2073</v>
      </c>
      <c r="I5396">
        <f t="shared" si="673"/>
        <v>0</v>
      </c>
      <c r="J5396">
        <f t="shared" si="674"/>
        <v>0</v>
      </c>
      <c r="K5396">
        <f>J5396*Weighting!$W$20</f>
        <v>0</v>
      </c>
      <c r="M5396" s="14"/>
    </row>
    <row r="5397" spans="1:25" x14ac:dyDescent="0.55000000000000004">
      <c r="A5397" s="32" t="str">
        <f>IF(Weighting!$P$21&gt;0,B5397,"")</f>
        <v/>
      </c>
      <c r="B5397" t="e">
        <f>Weighting!$C$21</f>
        <v>#DIV/0!</v>
      </c>
      <c r="C5397" t="e">
        <f>Weighting!$F$21</f>
        <v>#NUM!</v>
      </c>
      <c r="D5397" t="e">
        <f>IF(C5397=1,'Data Transformation'!$G$3+0.5*'Data Transformation'!$W$25,IF(C5398=1,D5398-'Data Transformation'!$W$25,FALSE))</f>
        <v>#NUM!</v>
      </c>
      <c r="E5397">
        <f t="array" ref="E5397">IF(ISLOGICAL(D5397),"",FREQUENCY(IF('Data Transformation'!$B$425:$B$8425='Bin Analysis'!$B5379,'Data Transformation'!$G$425:$G$8425),D5397))</f>
        <v>2001</v>
      </c>
      <c r="F5397">
        <f t="shared" si="672"/>
        <v>0</v>
      </c>
      <c r="G5397">
        <f>Weighting!$H$21</f>
        <v>0</v>
      </c>
      <c r="H5397">
        <f t="array" ref="H5397">FREQUENCY(IF('Data Transformation'!$B$4:$B$8425=B5379,'Data Transformation'!$G$4:$G$8425),'Bin Analysis'!$B5397)</f>
        <v>2073</v>
      </c>
      <c r="I5397">
        <f t="shared" si="673"/>
        <v>0</v>
      </c>
      <c r="J5397">
        <f t="shared" si="674"/>
        <v>0</v>
      </c>
      <c r="K5397">
        <f>J5397*Weighting!$W$21</f>
        <v>0</v>
      </c>
      <c r="M5397" s="14"/>
    </row>
    <row r="5398" spans="1:25" x14ac:dyDescent="0.55000000000000004">
      <c r="A5398" s="32" t="str">
        <f>IF(Weighting!$P$22&gt;0,B5398,"")</f>
        <v/>
      </c>
      <c r="B5398" t="e">
        <f>Weighting!$C$22</f>
        <v>#DIV/0!</v>
      </c>
      <c r="C5398" t="e">
        <f>Weighting!$F$22</f>
        <v>#NUM!</v>
      </c>
      <c r="D5398" t="e">
        <f>IF(C5398=1,'Data Transformation'!$G$3+0.5*'Data Transformation'!$W$25,IF(C5399=1,D5399-'Data Transformation'!$W$25,FALSE))</f>
        <v>#NUM!</v>
      </c>
      <c r="E5398">
        <f t="array" ref="E5398">IF(ISLOGICAL(D5398),"",FREQUENCY(IF('Data Transformation'!$B$425:$B$8425='Bin Analysis'!$B5379,'Data Transformation'!$G$425:$G$8425),D5398))</f>
        <v>2001</v>
      </c>
      <c r="F5398">
        <f t="shared" si="672"/>
        <v>0</v>
      </c>
      <c r="G5398">
        <f>Weighting!$H$22</f>
        <v>0</v>
      </c>
      <c r="H5398">
        <f t="array" ref="H5398">FREQUENCY(IF('Data Transformation'!$B$4:$B$8425=B5379,'Data Transformation'!$G$4:$G$8425),'Bin Analysis'!$B5398)</f>
        <v>2073</v>
      </c>
      <c r="I5398">
        <f t="shared" si="673"/>
        <v>0</v>
      </c>
      <c r="J5398">
        <f t="shared" si="674"/>
        <v>0</v>
      </c>
      <c r="K5398">
        <f>J5398*Weighting!$W$22</f>
        <v>0</v>
      </c>
      <c r="M5398" s="14"/>
    </row>
    <row r="5399" spans="1:25" x14ac:dyDescent="0.55000000000000004">
      <c r="A5399" s="32" t="str">
        <f>IF(Weighting!$P$23&gt;0,B5399,"")</f>
        <v/>
      </c>
      <c r="B5399" t="e">
        <f>Weighting!$C$23</f>
        <v>#DIV/0!</v>
      </c>
      <c r="C5399" t="e">
        <f>Weighting!$F$23</f>
        <v>#NUM!</v>
      </c>
      <c r="D5399" t="e">
        <f>IF(C5399=1,'Data Transformation'!$G$3+0.5*'Data Transformation'!$W$25,IF(C5400=1,D5400-'Data Transformation'!$W$25,FALSE))</f>
        <v>#NUM!</v>
      </c>
      <c r="E5399">
        <f t="array" ref="E5399">IF(ISLOGICAL(D5399),"",FREQUENCY(IF('Data Transformation'!$B$425:$B$8425='Bin Analysis'!$B5379,'Data Transformation'!$G$425:$G$8425),D5399))</f>
        <v>2001</v>
      </c>
      <c r="F5399">
        <f t="shared" si="672"/>
        <v>0</v>
      </c>
      <c r="G5399">
        <f>Weighting!$H$23</f>
        <v>0</v>
      </c>
      <c r="H5399">
        <f t="array" ref="H5399">FREQUENCY(IF('Data Transformation'!$B$4:$B$8425=B5379,'Data Transformation'!$G$4:$G$8425),'Bin Analysis'!$B5399)</f>
        <v>2073</v>
      </c>
      <c r="I5399">
        <f t="shared" si="673"/>
        <v>0</v>
      </c>
      <c r="J5399">
        <f t="shared" si="674"/>
        <v>0</v>
      </c>
      <c r="K5399">
        <f>J5399*Weighting!$W$23</f>
        <v>0</v>
      </c>
      <c r="M5399" s="14"/>
    </row>
    <row r="5400" spans="1:25" x14ac:dyDescent="0.55000000000000004">
      <c r="A5400" s="32" t="str">
        <f>IF(Weighting!$P$24&gt;0,B5400,"")</f>
        <v/>
      </c>
      <c r="B5400" t="e">
        <f>Weighting!$C$24</f>
        <v>#DIV/0!</v>
      </c>
      <c r="C5400" t="e">
        <f>Weighting!$F$24</f>
        <v>#NUM!</v>
      </c>
      <c r="D5400" t="e">
        <f>IF(C5400=1,'Data Transformation'!$G$3+0.5*'Data Transformation'!$W$25,IF(C5401=1,D5401-'Data Transformation'!$W$25,FALSE))</f>
        <v>#NUM!</v>
      </c>
      <c r="E5400">
        <f t="array" ref="E5400">IF(ISLOGICAL(D5400),"",FREQUENCY(IF('Data Transformation'!$B$425:$B$8425='Bin Analysis'!$B5379,'Data Transformation'!$G$425:$G$8425),D5400))</f>
        <v>2001</v>
      </c>
      <c r="F5400">
        <f t="shared" si="672"/>
        <v>0</v>
      </c>
      <c r="G5400">
        <f>Weighting!$H$24</f>
        <v>0</v>
      </c>
      <c r="H5400">
        <f t="array" ref="H5400">FREQUENCY(IF('Data Transformation'!$B$4:$B$8425=B5379,'Data Transformation'!$G$4:$G$8425),'Bin Analysis'!$B5400)</f>
        <v>2073</v>
      </c>
      <c r="I5400">
        <f t="shared" si="673"/>
        <v>0</v>
      </c>
      <c r="J5400">
        <f t="shared" si="674"/>
        <v>0</v>
      </c>
      <c r="K5400">
        <f>J5400*Weighting!$W$24</f>
        <v>0</v>
      </c>
      <c r="M5400" s="14"/>
    </row>
    <row r="5401" spans="1:25" x14ac:dyDescent="0.55000000000000004">
      <c r="A5401" s="32" t="str">
        <f>IF(Weighting!$P$25&gt;0,B5401,"")</f>
        <v/>
      </c>
      <c r="B5401" t="e">
        <f>Weighting!$C$25</f>
        <v>#DIV/0!</v>
      </c>
      <c r="C5401" t="e">
        <f>Weighting!$F$25</f>
        <v>#NUM!</v>
      </c>
      <c r="D5401" t="e">
        <f>IF(C5401=1,'Data Transformation'!$G$3+0.5*'Data Transformation'!$W$25,IF(C5402=1,D5402-'Data Transformation'!$W$25,FALSE))</f>
        <v>#NUM!</v>
      </c>
      <c r="E5401">
        <f t="array" ref="E5401">IF(ISLOGICAL(D5401),"",FREQUENCY(IF('Data Transformation'!$B$425:$B$8425='Bin Analysis'!$B5379,'Data Transformation'!$G$425:$G$8425),D5401))</f>
        <v>2001</v>
      </c>
      <c r="F5401">
        <f t="shared" si="672"/>
        <v>0</v>
      </c>
      <c r="G5401">
        <f>Weighting!$H$25</f>
        <v>0</v>
      </c>
      <c r="H5401">
        <f t="array" ref="H5401">FREQUENCY(IF('Data Transformation'!$B$4:$B$8425=B5379,'Data Transformation'!$G$4:$G$8425),'Bin Analysis'!$B5401)</f>
        <v>2073</v>
      </c>
      <c r="I5401">
        <f t="shared" si="673"/>
        <v>0</v>
      </c>
      <c r="J5401">
        <f t="shared" si="674"/>
        <v>0</v>
      </c>
      <c r="K5401">
        <f>J5401*Weighting!$W$25</f>
        <v>0</v>
      </c>
      <c r="M5401" s="14"/>
    </row>
    <row r="5402" spans="1:25" x14ac:dyDescent="0.55000000000000004">
      <c r="N5402" s="57"/>
      <c r="O5402"/>
      <c r="P5402"/>
      <c r="Q5402"/>
      <c r="R5402"/>
    </row>
    <row r="5403" spans="1:25" ht="23.35" x14ac:dyDescent="0.8">
      <c r="A5403" s="21" t="s">
        <v>0</v>
      </c>
      <c r="B5403" s="21" t="str">
        <f>IFERROR(VLOOKUP(C5403,'Data Transformation'!$L$6:$M$426,2,FALSE),"")</f>
        <v/>
      </c>
      <c r="C5403" s="21">
        <f>C5379+1</f>
        <v>225</v>
      </c>
      <c r="D5403" s="21"/>
      <c r="E5403" s="21"/>
      <c r="F5403" s="21"/>
      <c r="G5403" s="21"/>
      <c r="H5403" s="22"/>
      <c r="I5403" s="22"/>
      <c r="J5403" s="22"/>
      <c r="K5403" s="21"/>
      <c r="L5403" s="21" t="str">
        <f>B5403</f>
        <v/>
      </c>
      <c r="M5403" s="23" t="e">
        <f>INDEX('Data Transformation'!$O$4:$O$424,MATCH($B5403,'Data Transformation'!$M$4:$M$424,0),MATCH($M$2,'Data Transformation'!$O$3,0))</f>
        <v>#N/A</v>
      </c>
      <c r="N5403" s="27" t="e">
        <f>IF('Input and Summary Results'!$J$16="minimum",'Bin Analysis'!X5404/(M5403-1),'Bin Analysis'!Y5403/('Bin Analysis'!M5403-1))</f>
        <v>#N/A</v>
      </c>
      <c r="O5403" s="27" t="e">
        <f>IF(M5403=FALSE,NA(),(VLOOKUP(1,C5406:K5425,4,FALSE))/(M5403-1))</f>
        <v>#N/A</v>
      </c>
      <c r="P5403" s="27" t="e">
        <f>IF(M5403=FALSE,NA(),SUM(J5406:J5425)/Weighting!$S$5)</f>
        <v>#N/A</v>
      </c>
      <c r="Q5403" s="27" t="e">
        <f>IF(M5403=FALSE,NA(),SUM(K5406:K5425)/Weighting!$S$6)</f>
        <v>#N/A</v>
      </c>
      <c r="R5403" s="27" t="e">
        <f>IF(M5403=FALSE,NA(),(VLOOKUP(1,G5406:K5425,3,FALSE))/(M5403-1))</f>
        <v>#N/A</v>
      </c>
      <c r="S5403" s="22" t="e">
        <f>IF(M5403=FALSE,NA(),IF(SUM(J5406:J5425)=2,"yes","no"))</f>
        <v>#N/A</v>
      </c>
      <c r="X5403" s="2" cm="2">
        <f t="array" ref="X5403:X5404">FREQUENCY(IF('Data Transformation'!$B$425:$B$6424='Bin Analysis'!L5403,'Data Transformation'!$G$425:$G$6424),'Data Transformation'!$U$11)</f>
        <v>0</v>
      </c>
      <c r="Y5403" s="2" cm="2">
        <f t="array" ref="Y5403:Y5404">FREQUENCY(IF('Data Transformation'!$B$425:$B$6424='Bin Analysis'!L5403,'Data Transformation'!$G$425:$G$6424),'Data Transformation'!$U$12)</f>
        <v>0</v>
      </c>
    </row>
    <row r="5404" spans="1:25" x14ac:dyDescent="0.55000000000000004">
      <c r="A5404" s="14" t="s">
        <v>67</v>
      </c>
      <c r="B5404" t="s">
        <v>47</v>
      </c>
      <c r="C5404" t="s">
        <v>5</v>
      </c>
      <c r="D5404" t="s">
        <v>100</v>
      </c>
      <c r="E5404" t="s">
        <v>101</v>
      </c>
      <c r="F5404" t="s">
        <v>102</v>
      </c>
      <c r="G5404" t="s">
        <v>70</v>
      </c>
      <c r="H5404" t="s">
        <v>31</v>
      </c>
      <c r="I5404" t="s">
        <v>32</v>
      </c>
      <c r="J5404" t="s">
        <v>46</v>
      </c>
      <c r="K5404" s="14" t="s">
        <v>45</v>
      </c>
      <c r="M5404" s="14"/>
      <c r="X5404" s="2">
        <v>0</v>
      </c>
      <c r="Y5404" s="2">
        <v>0</v>
      </c>
    </row>
    <row r="5405" spans="1:25" x14ac:dyDescent="0.55000000000000004">
      <c r="A5405" s="32"/>
      <c r="D5405" t="e">
        <f>IF(C5405=1,'Data Transformation'!$G$3+0.5*'Data Transformation'!$W$25,IF(C5406=1,D5406-'Data Transformation'!$W$25,FALSE))</f>
        <v>#NUM!</v>
      </c>
      <c r="E5405">
        <f t="array" ref="E5405">IF(ISLOGICAL(D5405),"",FREQUENCY(IF('Data Transformation'!$B$425:$B$8425='Bin Analysis'!$B5403,'Data Transformation'!$G$425:$G$8425),D5405))</f>
        <v>2001</v>
      </c>
      <c r="F5405" t="e">
        <f>IF(ISLOGICAL(D5405),"",E5405-E5404)</f>
        <v>#VALUE!</v>
      </c>
      <c r="M5405" s="14"/>
    </row>
    <row r="5406" spans="1:25" x14ac:dyDescent="0.55000000000000004">
      <c r="A5406" s="32" t="e">
        <f>IF(Weighting!$P$6&gt;0,B5406,"")</f>
        <v>#NUM!</v>
      </c>
      <c r="B5406" t="e">
        <f>Weighting!$C$6</f>
        <v>#DIV/0!</v>
      </c>
      <c r="C5406" t="e">
        <f>Weighting!$F$6</f>
        <v>#NUM!</v>
      </c>
      <c r="D5406" t="e">
        <f>IF(C5406=1,'Data Transformation'!$G$3+0.5*'Data Transformation'!$W$25,IF(C5407=1,D5407-'Data Transformation'!$W$25,FALSE))</f>
        <v>#NUM!</v>
      </c>
      <c r="E5406">
        <f t="array" ref="E5406">IF(ISLOGICAL(D5406),"",FREQUENCY(IF('Data Transformation'!$B$425:$B$8425='Bin Analysis'!$B5403,'Data Transformation'!$G$425:$G$8425),D5406))</f>
        <v>2001</v>
      </c>
      <c r="F5406">
        <f>IF(ISLOGICAL(D5406),"",E5406-E5405)</f>
        <v>0</v>
      </c>
      <c r="G5406">
        <f>Weighting!$H$6</f>
        <v>1</v>
      </c>
      <c r="H5406">
        <f t="array" ref="H5406">FREQUENCY(IF('Data Transformation'!$B$4:$B$8425=B5403,'Data Transformation'!$G$4:$G$8425),'Bin Analysis'!$B5406)</f>
        <v>2073</v>
      </c>
      <c r="I5406">
        <f>H5406-H5405</f>
        <v>2073</v>
      </c>
      <c r="J5406">
        <f>IF(I5406=0,0,1)</f>
        <v>1</v>
      </c>
      <c r="K5406" t="e">
        <f>J5406*Weighting!$W$6</f>
        <v>#NUM!</v>
      </c>
      <c r="M5406" s="14"/>
    </row>
    <row r="5407" spans="1:25" x14ac:dyDescent="0.55000000000000004">
      <c r="A5407" s="32" t="str">
        <f>IF(Weighting!$P$7&gt;0,B5407,"")</f>
        <v/>
      </c>
      <c r="B5407" t="e">
        <f>Weighting!$C$7</f>
        <v>#DIV/0!</v>
      </c>
      <c r="C5407" t="e">
        <f>Weighting!$F$7</f>
        <v>#NUM!</v>
      </c>
      <c r="D5407" t="e">
        <f>IF(C5407=1,'Data Transformation'!$G$3+0.5*'Data Transformation'!$W$25,IF(C5408=1,D5408-'Data Transformation'!$W$25,FALSE))</f>
        <v>#NUM!</v>
      </c>
      <c r="E5407">
        <f t="array" ref="E5407">IF(ISLOGICAL(D5407),"",FREQUENCY(IF('Data Transformation'!$B$425:$B$8425='Bin Analysis'!$B5403,'Data Transformation'!$G$425:$G$8425),D5407))</f>
        <v>2001</v>
      </c>
      <c r="F5407">
        <f t="shared" ref="F5407:F5425" si="675">IF(ISLOGICAL(D5407),"",E5407-E5406)</f>
        <v>0</v>
      </c>
      <c r="G5407">
        <f>Weighting!$H$7</f>
        <v>0</v>
      </c>
      <c r="H5407">
        <f t="array" ref="H5407">FREQUENCY(IF('Data Transformation'!$B$4:$B$8425=B5403,'Data Transformation'!$G$4:$G$8425),'Bin Analysis'!$B5407)</f>
        <v>2073</v>
      </c>
      <c r="I5407">
        <f t="shared" ref="I5407:I5425" si="676">H5407-H5406</f>
        <v>0</v>
      </c>
      <c r="J5407">
        <f>IF(I5407=0,0,1)</f>
        <v>0</v>
      </c>
      <c r="K5407">
        <f>J5407*Weighting!$W$7</f>
        <v>0</v>
      </c>
      <c r="M5407" s="14"/>
    </row>
    <row r="5408" spans="1:25" x14ac:dyDescent="0.55000000000000004">
      <c r="A5408" s="32" t="str">
        <f>IF(Weighting!$P$8&gt;0,B5408,"")</f>
        <v/>
      </c>
      <c r="B5408" t="e">
        <f>Weighting!$C$8</f>
        <v>#DIV/0!</v>
      </c>
      <c r="C5408" t="e">
        <f>Weighting!$F$8</f>
        <v>#NUM!</v>
      </c>
      <c r="D5408" t="e">
        <f>IF(C5408=1,'Data Transformation'!$G$3+0.5*'Data Transformation'!$W$25,IF(C5409=1,D5409-'Data Transformation'!$W$25,FALSE))</f>
        <v>#NUM!</v>
      </c>
      <c r="E5408">
        <f t="array" ref="E5408">IF(ISLOGICAL(D5408),"",FREQUENCY(IF('Data Transformation'!$B$425:$B$8425='Bin Analysis'!$B5403,'Data Transformation'!$G$425:$G$8425),D5408))</f>
        <v>2001</v>
      </c>
      <c r="F5408">
        <f t="shared" si="675"/>
        <v>0</v>
      </c>
      <c r="G5408">
        <f>Weighting!$H$8</f>
        <v>0</v>
      </c>
      <c r="H5408">
        <f t="array" ref="H5408">FREQUENCY(IF('Data Transformation'!$B$4:$B$8425=B5403,'Data Transformation'!$G$4:$G$8425),'Bin Analysis'!$B5408)</f>
        <v>2073</v>
      </c>
      <c r="I5408">
        <f t="shared" si="676"/>
        <v>0</v>
      </c>
      <c r="J5408">
        <f t="shared" ref="J5408:J5425" si="677">IF(I5408=0,0,1)</f>
        <v>0</v>
      </c>
      <c r="K5408">
        <f>J5408*Weighting!$W$8</f>
        <v>0</v>
      </c>
      <c r="M5408" s="14"/>
    </row>
    <row r="5409" spans="1:13" x14ac:dyDescent="0.55000000000000004">
      <c r="A5409" s="32" t="str">
        <f>IF(Weighting!$P$9&gt;0,B5409,"")</f>
        <v/>
      </c>
      <c r="B5409" s="50" t="e">
        <f>Weighting!$C$9</f>
        <v>#DIV/0!</v>
      </c>
      <c r="C5409" t="e">
        <f>Weighting!$F$9</f>
        <v>#NUM!</v>
      </c>
      <c r="D5409" t="e">
        <f>IF(C5409=1,'Data Transformation'!$G$3+0.5*'Data Transformation'!$W$25,IF(C5410=1,D5410-'Data Transformation'!$W$25,FALSE))</f>
        <v>#NUM!</v>
      </c>
      <c r="E5409">
        <f t="array" ref="E5409">IF(ISLOGICAL(D5409),"",FREQUENCY(IF('Data Transformation'!$B$425:$B$8425='Bin Analysis'!$B5403,'Data Transformation'!$G$425:$G$8425),D5409))</f>
        <v>2001</v>
      </c>
      <c r="F5409">
        <f t="shared" si="675"/>
        <v>0</v>
      </c>
      <c r="G5409">
        <f>Weighting!$H$9</f>
        <v>0</v>
      </c>
      <c r="H5409">
        <f t="array" ref="H5409">FREQUENCY(IF('Data Transformation'!$B$4:$B$8425=B5403,'Data Transformation'!$G$4:$G$8425),'Bin Analysis'!$B5409)</f>
        <v>2073</v>
      </c>
      <c r="I5409">
        <f t="shared" si="676"/>
        <v>0</v>
      </c>
      <c r="J5409">
        <f t="shared" si="677"/>
        <v>0</v>
      </c>
      <c r="K5409">
        <f>J5409*Weighting!$W$9</f>
        <v>0</v>
      </c>
      <c r="M5409" s="14"/>
    </row>
    <row r="5410" spans="1:13" x14ac:dyDescent="0.55000000000000004">
      <c r="A5410" s="32" t="str">
        <f>IF(Weighting!$P$10&gt;0,B5410,"")</f>
        <v/>
      </c>
      <c r="B5410" t="e">
        <f>Weighting!$C$10</f>
        <v>#DIV/0!</v>
      </c>
      <c r="C5410" t="e">
        <f>Weighting!$F$10</f>
        <v>#NUM!</v>
      </c>
      <c r="D5410" t="e">
        <f>IF(C5410=1,'Data Transformation'!$G$3+0.5*'Data Transformation'!$W$25,IF(C5411=1,D5411-'Data Transformation'!$W$25,FALSE))</f>
        <v>#NUM!</v>
      </c>
      <c r="E5410">
        <f t="array" ref="E5410">IF(ISLOGICAL(D5410),"",FREQUENCY(IF('Data Transformation'!$B$425:$B$8425='Bin Analysis'!$B5403,'Data Transformation'!$G$425:$G$8425),D5410))</f>
        <v>2001</v>
      </c>
      <c r="F5410">
        <f t="shared" si="675"/>
        <v>0</v>
      </c>
      <c r="G5410">
        <f>Weighting!$H$10</f>
        <v>0</v>
      </c>
      <c r="H5410">
        <f t="array" ref="H5410">FREQUENCY(IF('Data Transformation'!$B$4:$B$8425=B5403,'Data Transformation'!$G$4:$G$8425),'Bin Analysis'!$B5410)</f>
        <v>2073</v>
      </c>
      <c r="I5410">
        <f t="shared" si="676"/>
        <v>0</v>
      </c>
      <c r="J5410">
        <f t="shared" si="677"/>
        <v>0</v>
      </c>
      <c r="K5410">
        <f>J5410*Weighting!$W$10</f>
        <v>0</v>
      </c>
      <c r="M5410" s="14"/>
    </row>
    <row r="5411" spans="1:13" x14ac:dyDescent="0.55000000000000004">
      <c r="A5411" s="32" t="str">
        <f>IF(Weighting!$P$11&gt;0,B5411,"")</f>
        <v/>
      </c>
      <c r="B5411" t="e">
        <f>Weighting!$C$11</f>
        <v>#DIV/0!</v>
      </c>
      <c r="C5411" t="e">
        <f>Weighting!$F$11</f>
        <v>#NUM!</v>
      </c>
      <c r="D5411" t="e">
        <f>IF(C5411=1,'Data Transformation'!$G$3+0.5*'Data Transformation'!$W$25,IF(C5412=1,D5412-'Data Transformation'!$W$25,FALSE))</f>
        <v>#NUM!</v>
      </c>
      <c r="E5411">
        <f t="array" ref="E5411">IF(ISLOGICAL(D5411),"",FREQUENCY(IF('Data Transformation'!$B$425:$B$8425='Bin Analysis'!$B5403,'Data Transformation'!$G$425:$G$8425),D5411))</f>
        <v>2001</v>
      </c>
      <c r="F5411">
        <f t="shared" si="675"/>
        <v>0</v>
      </c>
      <c r="G5411">
        <f>Weighting!$H$11</f>
        <v>0</v>
      </c>
      <c r="H5411">
        <f t="array" ref="H5411">FREQUENCY(IF('Data Transformation'!$B$4:$B$8425=B5403,'Data Transformation'!$G$4:$G$8425),'Bin Analysis'!$B5411)</f>
        <v>2073</v>
      </c>
      <c r="I5411">
        <f t="shared" si="676"/>
        <v>0</v>
      </c>
      <c r="J5411">
        <f t="shared" si="677"/>
        <v>0</v>
      </c>
      <c r="K5411">
        <f>J5411*Weighting!$W$11</f>
        <v>0</v>
      </c>
      <c r="M5411" s="14"/>
    </row>
    <row r="5412" spans="1:13" x14ac:dyDescent="0.55000000000000004">
      <c r="A5412" s="32" t="str">
        <f>IF(Weighting!$P$12&gt;0,B5412,"")</f>
        <v/>
      </c>
      <c r="B5412" t="e">
        <f>Weighting!$C$12</f>
        <v>#DIV/0!</v>
      </c>
      <c r="C5412" t="e">
        <f>Weighting!$F$12</f>
        <v>#NUM!</v>
      </c>
      <c r="D5412" t="e">
        <f>IF(C5412=1,'Data Transformation'!$G$3+0.5*'Data Transformation'!$W$25,IF(C5413=1,D5413-'Data Transformation'!$W$25,FALSE))</f>
        <v>#NUM!</v>
      </c>
      <c r="E5412">
        <f t="array" ref="E5412">IF(ISLOGICAL(D5412),"",FREQUENCY(IF('Data Transformation'!$B$425:$B$8425='Bin Analysis'!$B5403,'Data Transformation'!$G$425:$G$8425),D5412))</f>
        <v>2001</v>
      </c>
      <c r="F5412">
        <f t="shared" si="675"/>
        <v>0</v>
      </c>
      <c r="G5412">
        <f>Weighting!$H$12</f>
        <v>0</v>
      </c>
      <c r="H5412">
        <f t="array" ref="H5412">FREQUENCY(IF('Data Transformation'!$B$4:$B$8425=B5403,'Data Transformation'!$G$4:$G$8425),'Bin Analysis'!$B5412)</f>
        <v>2073</v>
      </c>
      <c r="I5412">
        <f t="shared" si="676"/>
        <v>0</v>
      </c>
      <c r="J5412">
        <f t="shared" si="677"/>
        <v>0</v>
      </c>
      <c r="K5412">
        <f>J5412*Weighting!$W$12</f>
        <v>0</v>
      </c>
      <c r="M5412" s="14"/>
    </row>
    <row r="5413" spans="1:13" x14ac:dyDescent="0.55000000000000004">
      <c r="A5413" s="32" t="str">
        <f>IF(Weighting!$P$13&gt;0,B5413,"")</f>
        <v/>
      </c>
      <c r="B5413" t="e">
        <f>Weighting!$C$13</f>
        <v>#DIV/0!</v>
      </c>
      <c r="C5413" t="e">
        <f>Weighting!$F$13</f>
        <v>#NUM!</v>
      </c>
      <c r="D5413" t="e">
        <f>IF(C5413=1,'Data Transformation'!$G$3+0.5*'Data Transformation'!$W$25,IF(C5414=1,D5414-'Data Transformation'!$W$25,FALSE))</f>
        <v>#NUM!</v>
      </c>
      <c r="E5413">
        <f t="array" ref="E5413">IF(ISLOGICAL(D5413),"",FREQUENCY(IF('Data Transformation'!$B$425:$B$8425='Bin Analysis'!$B5403,'Data Transformation'!$G$425:$G$8425),D5413))</f>
        <v>2001</v>
      </c>
      <c r="F5413">
        <f t="shared" si="675"/>
        <v>0</v>
      </c>
      <c r="G5413">
        <f>Weighting!$H$13</f>
        <v>0</v>
      </c>
      <c r="H5413">
        <f t="array" ref="H5413">FREQUENCY(IF('Data Transformation'!$B$4:$B$8425=B5403,'Data Transformation'!$G$4:$G$8425),'Bin Analysis'!$B5413)</f>
        <v>2073</v>
      </c>
      <c r="I5413">
        <f t="shared" si="676"/>
        <v>0</v>
      </c>
      <c r="J5413">
        <f t="shared" si="677"/>
        <v>0</v>
      </c>
      <c r="K5413">
        <f>J5413*Weighting!$W$13</f>
        <v>0</v>
      </c>
      <c r="M5413" s="14"/>
    </row>
    <row r="5414" spans="1:13" x14ac:dyDescent="0.55000000000000004">
      <c r="A5414" s="32" t="str">
        <f>IF(Weighting!$P$14&gt;0,B5414,"")</f>
        <v/>
      </c>
      <c r="B5414" t="e">
        <f>Weighting!$C$14</f>
        <v>#DIV/0!</v>
      </c>
      <c r="C5414" t="e">
        <f>Weighting!$F$14</f>
        <v>#NUM!</v>
      </c>
      <c r="D5414" t="e">
        <f>IF(C5414=1,'Data Transformation'!$G$3+0.5*'Data Transformation'!$W$25,IF(C5415=1,D5415-'Data Transformation'!$W$25,FALSE))</f>
        <v>#NUM!</v>
      </c>
      <c r="E5414">
        <f t="array" ref="E5414">IF(ISLOGICAL(D5414),"",FREQUENCY(IF('Data Transformation'!$B$425:$B$8425='Bin Analysis'!$B5403,'Data Transformation'!$G$425:$G$8425),D5414))</f>
        <v>2001</v>
      </c>
      <c r="F5414">
        <f t="shared" si="675"/>
        <v>0</v>
      </c>
      <c r="G5414">
        <f>Weighting!$H$14</f>
        <v>0</v>
      </c>
      <c r="H5414">
        <f t="array" ref="H5414">FREQUENCY(IF('Data Transformation'!$B$4:$B$8425=B5403,'Data Transformation'!$G$4:$G$8425),'Bin Analysis'!$B5414)</f>
        <v>2073</v>
      </c>
      <c r="I5414">
        <f t="shared" si="676"/>
        <v>0</v>
      </c>
      <c r="J5414">
        <f t="shared" si="677"/>
        <v>0</v>
      </c>
      <c r="K5414">
        <f>J5414*Weighting!$W$14</f>
        <v>0</v>
      </c>
      <c r="M5414" s="14"/>
    </row>
    <row r="5415" spans="1:13" x14ac:dyDescent="0.55000000000000004">
      <c r="A5415" s="32" t="str">
        <f>IF(Weighting!$P$15&gt;0,B5415,"")</f>
        <v/>
      </c>
      <c r="B5415" t="e">
        <f>Weighting!$C$15</f>
        <v>#DIV/0!</v>
      </c>
      <c r="C5415" t="e">
        <f>Weighting!$F$15</f>
        <v>#NUM!</v>
      </c>
      <c r="D5415" t="e">
        <f>IF(C5415=1,'Data Transformation'!$G$3+0.5*'Data Transformation'!$W$25,IF(C5416=1,D5416-'Data Transformation'!$W$25,FALSE))</f>
        <v>#NUM!</v>
      </c>
      <c r="E5415">
        <f t="array" ref="E5415">IF(ISLOGICAL(D5415),"",FREQUENCY(IF('Data Transformation'!$B$425:$B$8425='Bin Analysis'!$B5403,'Data Transformation'!$G$425:$G$8425),D5415))</f>
        <v>2001</v>
      </c>
      <c r="F5415">
        <f t="shared" si="675"/>
        <v>0</v>
      </c>
      <c r="G5415">
        <f>Weighting!$H$15</f>
        <v>0</v>
      </c>
      <c r="H5415">
        <f t="array" ref="H5415">FREQUENCY(IF('Data Transformation'!$B$4:$B$8425=B5403,'Data Transformation'!$G$4:$G$8425),'Bin Analysis'!$B5415)</f>
        <v>2073</v>
      </c>
      <c r="I5415">
        <f t="shared" si="676"/>
        <v>0</v>
      </c>
      <c r="J5415">
        <f t="shared" si="677"/>
        <v>0</v>
      </c>
      <c r="K5415">
        <f>J5415*Weighting!$W$15</f>
        <v>0</v>
      </c>
      <c r="M5415" s="14"/>
    </row>
    <row r="5416" spans="1:13" x14ac:dyDescent="0.55000000000000004">
      <c r="A5416" s="32" t="str">
        <f>IF(Weighting!$P$16&gt;0,B5416,"")</f>
        <v/>
      </c>
      <c r="B5416" t="e">
        <f>Weighting!$C$16</f>
        <v>#DIV/0!</v>
      </c>
      <c r="C5416" t="e">
        <f>Weighting!$F$16</f>
        <v>#NUM!</v>
      </c>
      <c r="D5416" t="e">
        <f>IF(C5416=1,'Data Transformation'!$G$3+0.5*'Data Transformation'!$W$25,IF(C5417=1,D5417-'Data Transformation'!$W$25,FALSE))</f>
        <v>#NUM!</v>
      </c>
      <c r="E5416">
        <f t="array" ref="E5416">IF(ISLOGICAL(D5416),"",FREQUENCY(IF('Data Transformation'!$B$425:$B$8425='Bin Analysis'!$B5403,'Data Transformation'!$G$425:$G$8425),D5416))</f>
        <v>2001</v>
      </c>
      <c r="F5416">
        <f t="shared" si="675"/>
        <v>0</v>
      </c>
      <c r="G5416">
        <f>Weighting!$H$16</f>
        <v>0</v>
      </c>
      <c r="H5416">
        <f t="array" ref="H5416">FREQUENCY(IF('Data Transformation'!$B$4:$B$8425=B5403,'Data Transformation'!$G$4:$G$8425),'Bin Analysis'!$B5416)</f>
        <v>2073</v>
      </c>
      <c r="I5416">
        <f t="shared" si="676"/>
        <v>0</v>
      </c>
      <c r="J5416">
        <f t="shared" si="677"/>
        <v>0</v>
      </c>
      <c r="K5416">
        <f>J5416*Weighting!$W$16</f>
        <v>0</v>
      </c>
      <c r="M5416" s="14"/>
    </row>
    <row r="5417" spans="1:13" x14ac:dyDescent="0.55000000000000004">
      <c r="A5417" s="32" t="str">
        <f>IF(Weighting!$P$17&gt;0,B5417,"")</f>
        <v/>
      </c>
      <c r="B5417" t="e">
        <f>Weighting!$C$17</f>
        <v>#DIV/0!</v>
      </c>
      <c r="C5417" t="e">
        <f>Weighting!$F$17</f>
        <v>#NUM!</v>
      </c>
      <c r="D5417" t="e">
        <f>IF(C5417=1,'Data Transformation'!$G$3+0.5*'Data Transformation'!$W$25,IF(C5418=1,D5418-'Data Transformation'!$W$25,FALSE))</f>
        <v>#NUM!</v>
      </c>
      <c r="E5417">
        <f t="array" ref="E5417">IF(ISLOGICAL(D5417),"",FREQUENCY(IF('Data Transformation'!$B$425:$B$8425='Bin Analysis'!$B5403,'Data Transformation'!$G$425:$G$8425),D5417))</f>
        <v>2001</v>
      </c>
      <c r="F5417">
        <f t="shared" si="675"/>
        <v>0</v>
      </c>
      <c r="G5417">
        <f>Weighting!$H$17</f>
        <v>0</v>
      </c>
      <c r="H5417">
        <f t="array" ref="H5417">FREQUENCY(IF('Data Transformation'!$B$4:$B$8425=B5403,'Data Transformation'!$G$4:$G$8425),'Bin Analysis'!$B5417)</f>
        <v>2073</v>
      </c>
      <c r="I5417">
        <f t="shared" si="676"/>
        <v>0</v>
      </c>
      <c r="J5417">
        <f t="shared" si="677"/>
        <v>0</v>
      </c>
      <c r="K5417">
        <f>J5417*Weighting!$W$17</f>
        <v>0</v>
      </c>
      <c r="M5417" s="14"/>
    </row>
    <row r="5418" spans="1:13" x14ac:dyDescent="0.55000000000000004">
      <c r="A5418" s="32" t="str">
        <f>IF(Weighting!$P$18&gt;0,B5418,"")</f>
        <v/>
      </c>
      <c r="B5418" t="e">
        <f>Weighting!$C$18</f>
        <v>#DIV/0!</v>
      </c>
      <c r="C5418" t="e">
        <f>Weighting!$F$18</f>
        <v>#NUM!</v>
      </c>
      <c r="D5418" t="e">
        <f>IF(C5418=1,'Data Transformation'!$G$3+0.5*'Data Transformation'!$W$25,IF(C5419=1,D5419-'Data Transformation'!$W$25,FALSE))</f>
        <v>#NUM!</v>
      </c>
      <c r="E5418">
        <f t="array" ref="E5418">IF(ISLOGICAL(D5418),"",FREQUENCY(IF('Data Transformation'!$B$425:$B$8425='Bin Analysis'!$B5403,'Data Transformation'!$G$425:$G$8425),D5418))</f>
        <v>2001</v>
      </c>
      <c r="F5418">
        <f t="shared" si="675"/>
        <v>0</v>
      </c>
      <c r="G5418">
        <f>Weighting!$H$18</f>
        <v>0</v>
      </c>
      <c r="H5418">
        <f t="array" ref="H5418">FREQUENCY(IF('Data Transformation'!$B$4:$B$8425=B5403,'Data Transformation'!$G$4:$G$8425),'Bin Analysis'!$B5418)</f>
        <v>2073</v>
      </c>
      <c r="I5418">
        <f t="shared" si="676"/>
        <v>0</v>
      </c>
      <c r="J5418">
        <f t="shared" si="677"/>
        <v>0</v>
      </c>
      <c r="K5418">
        <f>J5418*Weighting!$W$18</f>
        <v>0</v>
      </c>
      <c r="M5418" s="14"/>
    </row>
    <row r="5419" spans="1:13" x14ac:dyDescent="0.55000000000000004">
      <c r="A5419" s="32" t="str">
        <f>IF(Weighting!$P$19&gt;0,B5419,"")</f>
        <v/>
      </c>
      <c r="B5419" t="e">
        <f>Weighting!$C$19</f>
        <v>#DIV/0!</v>
      </c>
      <c r="C5419" t="e">
        <f>Weighting!$F$19</f>
        <v>#NUM!</v>
      </c>
      <c r="D5419" t="e">
        <f>IF(C5419=1,'Data Transformation'!$G$3+0.5*'Data Transformation'!$W$25,IF(C5420=1,D5420-'Data Transformation'!$W$25,FALSE))</f>
        <v>#NUM!</v>
      </c>
      <c r="E5419">
        <f t="array" ref="E5419">IF(ISLOGICAL(D5419),"",FREQUENCY(IF('Data Transformation'!$B$425:$B$8425='Bin Analysis'!$B5403,'Data Transformation'!$G$425:$G$8425),D5419))</f>
        <v>2001</v>
      </c>
      <c r="F5419">
        <f t="shared" si="675"/>
        <v>0</v>
      </c>
      <c r="G5419">
        <f>Weighting!$H$19</f>
        <v>0</v>
      </c>
      <c r="H5419">
        <f t="array" ref="H5419">FREQUENCY(IF('Data Transformation'!$B$4:$B$8425=B5403,'Data Transformation'!$G$4:$G$8425),'Bin Analysis'!$B5419)</f>
        <v>2073</v>
      </c>
      <c r="I5419">
        <f t="shared" si="676"/>
        <v>0</v>
      </c>
      <c r="J5419">
        <f t="shared" si="677"/>
        <v>0</v>
      </c>
      <c r="K5419">
        <f>J5419*Weighting!$W$19</f>
        <v>0</v>
      </c>
      <c r="M5419" s="14"/>
    </row>
    <row r="5420" spans="1:13" x14ac:dyDescent="0.55000000000000004">
      <c r="A5420" s="32" t="str">
        <f>IF(Weighting!$P$20&gt;0,B5420,"")</f>
        <v/>
      </c>
      <c r="B5420" t="e">
        <f>Weighting!$C$20</f>
        <v>#DIV/0!</v>
      </c>
      <c r="C5420" t="e">
        <f>Weighting!$F$20</f>
        <v>#NUM!</v>
      </c>
      <c r="D5420" t="e">
        <f>IF(C5420=1,'Data Transformation'!$G$3+0.5*'Data Transformation'!$W$25,IF(C5421=1,D5421-'Data Transformation'!$W$25,FALSE))</f>
        <v>#NUM!</v>
      </c>
      <c r="E5420">
        <f t="array" ref="E5420">IF(ISLOGICAL(D5420),"",FREQUENCY(IF('Data Transformation'!$B$425:$B$8425='Bin Analysis'!$B5403,'Data Transformation'!$G$425:$G$8425),D5420))</f>
        <v>2001</v>
      </c>
      <c r="F5420">
        <f t="shared" si="675"/>
        <v>0</v>
      </c>
      <c r="G5420">
        <f>Weighting!$H$20</f>
        <v>0</v>
      </c>
      <c r="H5420">
        <f t="array" ref="H5420">FREQUENCY(IF('Data Transformation'!$B$4:$B$8425=B5403,'Data Transformation'!$G$4:$G$8425),'Bin Analysis'!$B5420)</f>
        <v>2073</v>
      </c>
      <c r="I5420">
        <f t="shared" si="676"/>
        <v>0</v>
      </c>
      <c r="J5420">
        <f t="shared" si="677"/>
        <v>0</v>
      </c>
      <c r="K5420">
        <f>J5420*Weighting!$W$20</f>
        <v>0</v>
      </c>
      <c r="M5420" s="14"/>
    </row>
    <row r="5421" spans="1:13" x14ac:dyDescent="0.55000000000000004">
      <c r="A5421" s="32" t="str">
        <f>IF(Weighting!$P$21&gt;0,B5421,"")</f>
        <v/>
      </c>
      <c r="B5421" t="e">
        <f>Weighting!$C$21</f>
        <v>#DIV/0!</v>
      </c>
      <c r="C5421" t="e">
        <f>Weighting!$F$21</f>
        <v>#NUM!</v>
      </c>
      <c r="D5421" t="e">
        <f>IF(C5421=1,'Data Transformation'!$G$3+0.5*'Data Transformation'!$W$25,IF(C5422=1,D5422-'Data Transformation'!$W$25,FALSE))</f>
        <v>#NUM!</v>
      </c>
      <c r="E5421">
        <f t="array" ref="E5421">IF(ISLOGICAL(D5421),"",FREQUENCY(IF('Data Transformation'!$B$425:$B$8425='Bin Analysis'!$B5403,'Data Transformation'!$G$425:$G$8425),D5421))</f>
        <v>2001</v>
      </c>
      <c r="F5421">
        <f t="shared" si="675"/>
        <v>0</v>
      </c>
      <c r="G5421">
        <f>Weighting!$H$21</f>
        <v>0</v>
      </c>
      <c r="H5421">
        <f t="array" ref="H5421">FREQUENCY(IF('Data Transformation'!$B$4:$B$8425=B5403,'Data Transformation'!$G$4:$G$8425),'Bin Analysis'!$B5421)</f>
        <v>2073</v>
      </c>
      <c r="I5421">
        <f t="shared" si="676"/>
        <v>0</v>
      </c>
      <c r="J5421">
        <f t="shared" si="677"/>
        <v>0</v>
      </c>
      <c r="K5421">
        <f>J5421*Weighting!$W$21</f>
        <v>0</v>
      </c>
      <c r="M5421" s="14"/>
    </row>
    <row r="5422" spans="1:13" x14ac:dyDescent="0.55000000000000004">
      <c r="A5422" s="32" t="str">
        <f>IF(Weighting!$P$22&gt;0,B5422,"")</f>
        <v/>
      </c>
      <c r="B5422" t="e">
        <f>Weighting!$C$22</f>
        <v>#DIV/0!</v>
      </c>
      <c r="C5422" t="e">
        <f>Weighting!$F$22</f>
        <v>#NUM!</v>
      </c>
      <c r="D5422" t="e">
        <f>IF(C5422=1,'Data Transformation'!$G$3+0.5*'Data Transformation'!$W$25,IF(C5423=1,D5423-'Data Transformation'!$W$25,FALSE))</f>
        <v>#NUM!</v>
      </c>
      <c r="E5422">
        <f t="array" ref="E5422">IF(ISLOGICAL(D5422),"",FREQUENCY(IF('Data Transformation'!$B$425:$B$8425='Bin Analysis'!$B5403,'Data Transformation'!$G$425:$G$8425),D5422))</f>
        <v>2001</v>
      </c>
      <c r="F5422">
        <f t="shared" si="675"/>
        <v>0</v>
      </c>
      <c r="G5422">
        <f>Weighting!$H$22</f>
        <v>0</v>
      </c>
      <c r="H5422">
        <f t="array" ref="H5422">FREQUENCY(IF('Data Transformation'!$B$4:$B$8425=B5403,'Data Transformation'!$G$4:$G$8425),'Bin Analysis'!$B5422)</f>
        <v>2073</v>
      </c>
      <c r="I5422">
        <f t="shared" si="676"/>
        <v>0</v>
      </c>
      <c r="J5422">
        <f t="shared" si="677"/>
        <v>0</v>
      </c>
      <c r="K5422">
        <f>J5422*Weighting!$W$22</f>
        <v>0</v>
      </c>
      <c r="M5422" s="14"/>
    </row>
    <row r="5423" spans="1:13" x14ac:dyDescent="0.55000000000000004">
      <c r="A5423" s="32" t="str">
        <f>IF(Weighting!$P$23&gt;0,B5423,"")</f>
        <v/>
      </c>
      <c r="B5423" t="e">
        <f>Weighting!$C$23</f>
        <v>#DIV/0!</v>
      </c>
      <c r="C5423" t="e">
        <f>Weighting!$F$23</f>
        <v>#NUM!</v>
      </c>
      <c r="D5423" t="e">
        <f>IF(C5423=1,'Data Transformation'!$G$3+0.5*'Data Transformation'!$W$25,IF(C5424=1,D5424-'Data Transformation'!$W$25,FALSE))</f>
        <v>#NUM!</v>
      </c>
      <c r="E5423">
        <f t="array" ref="E5423">IF(ISLOGICAL(D5423),"",FREQUENCY(IF('Data Transformation'!$B$425:$B$8425='Bin Analysis'!$B5403,'Data Transformation'!$G$425:$G$8425),D5423))</f>
        <v>2001</v>
      </c>
      <c r="F5423">
        <f t="shared" si="675"/>
        <v>0</v>
      </c>
      <c r="G5423">
        <f>Weighting!$H$23</f>
        <v>0</v>
      </c>
      <c r="H5423">
        <f t="array" ref="H5423">FREQUENCY(IF('Data Transformation'!$B$4:$B$8425=B5403,'Data Transformation'!$G$4:$G$8425),'Bin Analysis'!$B5423)</f>
        <v>2073</v>
      </c>
      <c r="I5423">
        <f t="shared" si="676"/>
        <v>0</v>
      </c>
      <c r="J5423">
        <f t="shared" si="677"/>
        <v>0</v>
      </c>
      <c r="K5423">
        <f>J5423*Weighting!$W$23</f>
        <v>0</v>
      </c>
      <c r="M5423" s="14"/>
    </row>
    <row r="5424" spans="1:13" x14ac:dyDescent="0.55000000000000004">
      <c r="A5424" s="32" t="str">
        <f>IF(Weighting!$P$24&gt;0,B5424,"")</f>
        <v/>
      </c>
      <c r="B5424" t="e">
        <f>Weighting!$C$24</f>
        <v>#DIV/0!</v>
      </c>
      <c r="C5424" t="e">
        <f>Weighting!$F$24</f>
        <v>#NUM!</v>
      </c>
      <c r="D5424" t="e">
        <f>IF(C5424=1,'Data Transformation'!$G$3+0.5*'Data Transformation'!$W$25,IF(C5425=1,D5425-'Data Transformation'!$W$25,FALSE))</f>
        <v>#NUM!</v>
      </c>
      <c r="E5424">
        <f t="array" ref="E5424">IF(ISLOGICAL(D5424),"",FREQUENCY(IF('Data Transformation'!$B$425:$B$8425='Bin Analysis'!$B5403,'Data Transformation'!$G$425:$G$8425),D5424))</f>
        <v>2001</v>
      </c>
      <c r="F5424">
        <f t="shared" si="675"/>
        <v>0</v>
      </c>
      <c r="G5424">
        <f>Weighting!$H$24</f>
        <v>0</v>
      </c>
      <c r="H5424">
        <f t="array" ref="H5424">FREQUENCY(IF('Data Transformation'!$B$4:$B$8425=B5403,'Data Transformation'!$G$4:$G$8425),'Bin Analysis'!$B5424)</f>
        <v>2073</v>
      </c>
      <c r="I5424">
        <f t="shared" si="676"/>
        <v>0</v>
      </c>
      <c r="J5424">
        <f t="shared" si="677"/>
        <v>0</v>
      </c>
      <c r="K5424">
        <f>J5424*Weighting!$W$24</f>
        <v>0</v>
      </c>
      <c r="M5424" s="14"/>
    </row>
    <row r="5425" spans="1:25" x14ac:dyDescent="0.55000000000000004">
      <c r="A5425" s="32" t="str">
        <f>IF(Weighting!$P$25&gt;0,B5425,"")</f>
        <v/>
      </c>
      <c r="B5425" t="e">
        <f>Weighting!$C$25</f>
        <v>#DIV/0!</v>
      </c>
      <c r="C5425" t="e">
        <f>Weighting!$F$25</f>
        <v>#NUM!</v>
      </c>
      <c r="D5425" t="e">
        <f>IF(C5425=1,'Data Transformation'!$G$3+0.5*'Data Transformation'!$W$25,IF(C5426=1,D5426-'Data Transformation'!$W$25,FALSE))</f>
        <v>#NUM!</v>
      </c>
      <c r="E5425">
        <f t="array" ref="E5425">IF(ISLOGICAL(D5425),"",FREQUENCY(IF('Data Transformation'!$B$425:$B$8425='Bin Analysis'!$B5403,'Data Transformation'!$G$425:$G$8425),D5425))</f>
        <v>2001</v>
      </c>
      <c r="F5425">
        <f t="shared" si="675"/>
        <v>0</v>
      </c>
      <c r="G5425">
        <f>Weighting!$H$25</f>
        <v>0</v>
      </c>
      <c r="H5425">
        <f t="array" ref="H5425">FREQUENCY(IF('Data Transformation'!$B$4:$B$8425=B5403,'Data Transformation'!$G$4:$G$8425),'Bin Analysis'!$B5425)</f>
        <v>2073</v>
      </c>
      <c r="I5425">
        <f t="shared" si="676"/>
        <v>0</v>
      </c>
      <c r="J5425">
        <f t="shared" si="677"/>
        <v>0</v>
      </c>
      <c r="K5425">
        <f>J5425*Weighting!$W$25</f>
        <v>0</v>
      </c>
      <c r="M5425" s="14"/>
    </row>
    <row r="5426" spans="1:25" x14ac:dyDescent="0.55000000000000004">
      <c r="O5426"/>
      <c r="P5426"/>
      <c r="Q5426"/>
      <c r="R5426"/>
    </row>
    <row r="5427" spans="1:25" ht="23.35" x14ac:dyDescent="0.8">
      <c r="A5427" s="21" t="s">
        <v>0</v>
      </c>
      <c r="B5427" s="21" t="str">
        <f>IFERROR(VLOOKUP(C5427,'Data Transformation'!$L$6:$M$426,2,FALSE),"")</f>
        <v/>
      </c>
      <c r="C5427" s="21">
        <f>C5403+1</f>
        <v>226</v>
      </c>
      <c r="D5427" s="21"/>
      <c r="E5427" s="21"/>
      <c r="F5427" s="21"/>
      <c r="G5427" s="21"/>
      <c r="H5427" s="22"/>
      <c r="I5427" s="22"/>
      <c r="J5427" s="22"/>
      <c r="K5427" s="21"/>
      <c r="L5427" s="21" t="str">
        <f>B5427</f>
        <v/>
      </c>
      <c r="M5427" s="23" t="e">
        <f>INDEX('Data Transformation'!$O$4:$O$424,MATCH($B5427,'Data Transformation'!$M$4:$M$424,0),MATCH($M$2,'Data Transformation'!$O$3,0))</f>
        <v>#N/A</v>
      </c>
      <c r="N5427" s="27" t="e">
        <f>IF('Input and Summary Results'!$J$16="minimum",'Bin Analysis'!X5428/(M5427-1),'Bin Analysis'!Y5427/('Bin Analysis'!M5427-1))</f>
        <v>#N/A</v>
      </c>
      <c r="O5427" s="27" t="e">
        <f>IF(M5427=FALSE,NA(),(VLOOKUP(1,C5430:K5449,4,FALSE))/(M5427-1))</f>
        <v>#N/A</v>
      </c>
      <c r="P5427" s="27" t="e">
        <f>IF(M5427=FALSE,NA(),SUM(J5430:J5449)/Weighting!$S$5)</f>
        <v>#N/A</v>
      </c>
      <c r="Q5427" s="27" t="e">
        <f>IF(M5427=FALSE,NA(),SUM(K5430:K5449)/Weighting!$S$6)</f>
        <v>#N/A</v>
      </c>
      <c r="R5427" s="27" t="e">
        <f>IF(M5427=FALSE,NA(),(VLOOKUP(1,G5430:K5449,3,FALSE))/(M5427-1))</f>
        <v>#N/A</v>
      </c>
      <c r="S5427" s="22" t="e">
        <f>IF(M5427=FALSE,NA(),IF(SUM(J5430:J5449)=2,"yes","no"))</f>
        <v>#N/A</v>
      </c>
      <c r="X5427" s="2" cm="2">
        <f t="array" ref="X5427:X5428">FREQUENCY(IF('Data Transformation'!$B$425:$B$6424='Bin Analysis'!L5427,'Data Transformation'!$G$425:$G$6424),'Data Transformation'!$U$11)</f>
        <v>0</v>
      </c>
      <c r="Y5427" s="2" cm="2">
        <f t="array" ref="Y5427:Y5428">FREQUENCY(IF('Data Transformation'!$B$425:$B$6424='Bin Analysis'!L5427,'Data Transformation'!$G$425:$G$6424),'Data Transformation'!$U$12)</f>
        <v>0</v>
      </c>
    </row>
    <row r="5428" spans="1:25" x14ac:dyDescent="0.55000000000000004">
      <c r="A5428" s="14" t="s">
        <v>67</v>
      </c>
      <c r="B5428" t="s">
        <v>47</v>
      </c>
      <c r="C5428" t="s">
        <v>5</v>
      </c>
      <c r="D5428" t="s">
        <v>100</v>
      </c>
      <c r="E5428" t="s">
        <v>101</v>
      </c>
      <c r="F5428" t="s">
        <v>102</v>
      </c>
      <c r="G5428" t="s">
        <v>70</v>
      </c>
      <c r="H5428" t="s">
        <v>31</v>
      </c>
      <c r="I5428" t="s">
        <v>32</v>
      </c>
      <c r="J5428" t="s">
        <v>46</v>
      </c>
      <c r="K5428" s="14" t="s">
        <v>45</v>
      </c>
      <c r="M5428" s="14"/>
      <c r="X5428" s="2">
        <v>0</v>
      </c>
      <c r="Y5428" s="2">
        <v>0</v>
      </c>
    </row>
    <row r="5429" spans="1:25" x14ac:dyDescent="0.55000000000000004">
      <c r="A5429" s="32"/>
      <c r="D5429" t="e">
        <f>IF(C5429=1,'Data Transformation'!$G$3+0.5*'Data Transformation'!$W$25,IF(C5430=1,D5430-'Data Transformation'!$W$25,FALSE))</f>
        <v>#NUM!</v>
      </c>
      <c r="E5429">
        <f t="array" ref="E5429">IF(ISLOGICAL(D5429),"",FREQUENCY(IF('Data Transformation'!$B$425:$B$8425='Bin Analysis'!$B5427,'Data Transformation'!$G$425:$G$8425),D5429))</f>
        <v>2001</v>
      </c>
      <c r="F5429" t="e">
        <f>IF(ISLOGICAL(D5429),"",E5429-E5428)</f>
        <v>#VALUE!</v>
      </c>
      <c r="M5429" s="14"/>
    </row>
    <row r="5430" spans="1:25" x14ac:dyDescent="0.55000000000000004">
      <c r="A5430" s="32" t="e">
        <f>IF(Weighting!$P$6&gt;0,B5430,"")</f>
        <v>#NUM!</v>
      </c>
      <c r="B5430" t="e">
        <f>Weighting!$C$6</f>
        <v>#DIV/0!</v>
      </c>
      <c r="C5430" t="e">
        <f>Weighting!$F$6</f>
        <v>#NUM!</v>
      </c>
      <c r="D5430" t="e">
        <f>IF(C5430=1,'Data Transformation'!$G$3+0.5*'Data Transformation'!$W$25,IF(C5431=1,D5431-'Data Transformation'!$W$25,FALSE))</f>
        <v>#NUM!</v>
      </c>
      <c r="E5430">
        <f t="array" ref="E5430">IF(ISLOGICAL(D5430),"",FREQUENCY(IF('Data Transformation'!$B$425:$B$8425='Bin Analysis'!$B5427,'Data Transformation'!$G$425:$G$8425),D5430))</f>
        <v>2001</v>
      </c>
      <c r="F5430">
        <f>IF(ISLOGICAL(D5430),"",E5430-E5429)</f>
        <v>0</v>
      </c>
      <c r="G5430">
        <f>Weighting!$H$6</f>
        <v>1</v>
      </c>
      <c r="H5430">
        <f t="array" ref="H5430">FREQUENCY(IF('Data Transformation'!$B$4:$B$8425=B5427,'Data Transformation'!$G$4:$G$8425),'Bin Analysis'!$B5430)</f>
        <v>2073</v>
      </c>
      <c r="I5430">
        <f>H5430-H5429</f>
        <v>2073</v>
      </c>
      <c r="J5430">
        <f>IF(I5430=0,0,1)</f>
        <v>1</v>
      </c>
      <c r="K5430" t="e">
        <f>J5430*Weighting!$W$6</f>
        <v>#NUM!</v>
      </c>
      <c r="M5430" s="14"/>
    </row>
    <row r="5431" spans="1:25" x14ac:dyDescent="0.55000000000000004">
      <c r="A5431" s="32" t="str">
        <f>IF(Weighting!$P$7&gt;0,B5431,"")</f>
        <v/>
      </c>
      <c r="B5431" t="e">
        <f>Weighting!$C$7</f>
        <v>#DIV/0!</v>
      </c>
      <c r="C5431" t="e">
        <f>Weighting!$F$7</f>
        <v>#NUM!</v>
      </c>
      <c r="D5431" t="e">
        <f>IF(C5431=1,'Data Transformation'!$G$3+0.5*'Data Transformation'!$W$25,IF(C5432=1,D5432-'Data Transformation'!$W$25,FALSE))</f>
        <v>#NUM!</v>
      </c>
      <c r="E5431">
        <f t="array" ref="E5431">IF(ISLOGICAL(D5431),"",FREQUENCY(IF('Data Transformation'!$B$425:$B$8425='Bin Analysis'!$B5427,'Data Transformation'!$G$425:$G$8425),D5431))</f>
        <v>2001</v>
      </c>
      <c r="F5431">
        <f t="shared" ref="F5431:F5449" si="678">IF(ISLOGICAL(D5431),"",E5431-E5430)</f>
        <v>0</v>
      </c>
      <c r="G5431">
        <f>Weighting!$H$7</f>
        <v>0</v>
      </c>
      <c r="H5431">
        <f t="array" ref="H5431">FREQUENCY(IF('Data Transformation'!$B$4:$B$8425=B5427,'Data Transformation'!$G$4:$G$8425),'Bin Analysis'!$B5431)</f>
        <v>2073</v>
      </c>
      <c r="I5431">
        <f t="shared" ref="I5431:I5449" si="679">H5431-H5430</f>
        <v>0</v>
      </c>
      <c r="J5431">
        <f>IF(I5431=0,0,1)</f>
        <v>0</v>
      </c>
      <c r="K5431">
        <f>J5431*Weighting!$W$7</f>
        <v>0</v>
      </c>
      <c r="M5431" s="14"/>
    </row>
    <row r="5432" spans="1:25" x14ac:dyDescent="0.55000000000000004">
      <c r="A5432" s="32" t="str">
        <f>IF(Weighting!$P$8&gt;0,B5432,"")</f>
        <v/>
      </c>
      <c r="B5432" t="e">
        <f>Weighting!$C$8</f>
        <v>#DIV/0!</v>
      </c>
      <c r="C5432" t="e">
        <f>Weighting!$F$8</f>
        <v>#NUM!</v>
      </c>
      <c r="D5432" t="e">
        <f>IF(C5432=1,'Data Transformation'!$G$3+0.5*'Data Transformation'!$W$25,IF(C5433=1,D5433-'Data Transformation'!$W$25,FALSE))</f>
        <v>#NUM!</v>
      </c>
      <c r="E5432">
        <f t="array" ref="E5432">IF(ISLOGICAL(D5432),"",FREQUENCY(IF('Data Transformation'!$B$425:$B$8425='Bin Analysis'!$B5427,'Data Transformation'!$G$425:$G$8425),D5432))</f>
        <v>2001</v>
      </c>
      <c r="F5432">
        <f t="shared" si="678"/>
        <v>0</v>
      </c>
      <c r="G5432">
        <f>Weighting!$H$8</f>
        <v>0</v>
      </c>
      <c r="H5432">
        <f t="array" ref="H5432">FREQUENCY(IF('Data Transformation'!$B$4:$B$8425=B5427,'Data Transformation'!$G$4:$G$8425),'Bin Analysis'!$B5432)</f>
        <v>2073</v>
      </c>
      <c r="I5432">
        <f t="shared" si="679"/>
        <v>0</v>
      </c>
      <c r="J5432">
        <f t="shared" ref="J5432:J5449" si="680">IF(I5432=0,0,1)</f>
        <v>0</v>
      </c>
      <c r="K5432">
        <f>J5432*Weighting!$W$8</f>
        <v>0</v>
      </c>
      <c r="M5432" s="14"/>
    </row>
    <row r="5433" spans="1:25" x14ac:dyDescent="0.55000000000000004">
      <c r="A5433" s="32" t="str">
        <f>IF(Weighting!$P$9&gt;0,B5433,"")</f>
        <v/>
      </c>
      <c r="B5433" s="50" t="e">
        <f>Weighting!$C$9</f>
        <v>#DIV/0!</v>
      </c>
      <c r="C5433" t="e">
        <f>Weighting!$F$9</f>
        <v>#NUM!</v>
      </c>
      <c r="D5433" t="e">
        <f>IF(C5433=1,'Data Transformation'!$G$3+0.5*'Data Transformation'!$W$25,IF(C5434=1,D5434-'Data Transformation'!$W$25,FALSE))</f>
        <v>#NUM!</v>
      </c>
      <c r="E5433">
        <f t="array" ref="E5433">IF(ISLOGICAL(D5433),"",FREQUENCY(IF('Data Transformation'!$B$425:$B$8425='Bin Analysis'!$B5427,'Data Transformation'!$G$425:$G$8425),D5433))</f>
        <v>2001</v>
      </c>
      <c r="F5433">
        <f t="shared" si="678"/>
        <v>0</v>
      </c>
      <c r="G5433">
        <f>Weighting!$H$9</f>
        <v>0</v>
      </c>
      <c r="H5433">
        <f t="array" ref="H5433">FREQUENCY(IF('Data Transformation'!$B$4:$B$8425=B5427,'Data Transformation'!$G$4:$G$8425),'Bin Analysis'!$B5433)</f>
        <v>2073</v>
      </c>
      <c r="I5433">
        <f t="shared" si="679"/>
        <v>0</v>
      </c>
      <c r="J5433">
        <f t="shared" si="680"/>
        <v>0</v>
      </c>
      <c r="K5433">
        <f>J5433*Weighting!$W$9</f>
        <v>0</v>
      </c>
      <c r="M5433" s="14"/>
    </row>
    <row r="5434" spans="1:25" x14ac:dyDescent="0.55000000000000004">
      <c r="A5434" s="32" t="str">
        <f>IF(Weighting!$P$10&gt;0,B5434,"")</f>
        <v/>
      </c>
      <c r="B5434" t="e">
        <f>Weighting!$C$10</f>
        <v>#DIV/0!</v>
      </c>
      <c r="C5434" t="e">
        <f>Weighting!$F$10</f>
        <v>#NUM!</v>
      </c>
      <c r="D5434" t="e">
        <f>IF(C5434=1,'Data Transformation'!$G$3+0.5*'Data Transformation'!$W$25,IF(C5435=1,D5435-'Data Transformation'!$W$25,FALSE))</f>
        <v>#NUM!</v>
      </c>
      <c r="E5434">
        <f t="array" ref="E5434">IF(ISLOGICAL(D5434),"",FREQUENCY(IF('Data Transformation'!$B$425:$B$8425='Bin Analysis'!$B5427,'Data Transformation'!$G$425:$G$8425),D5434))</f>
        <v>2001</v>
      </c>
      <c r="F5434">
        <f t="shared" si="678"/>
        <v>0</v>
      </c>
      <c r="G5434">
        <f>Weighting!$H$10</f>
        <v>0</v>
      </c>
      <c r="H5434">
        <f t="array" ref="H5434">FREQUENCY(IF('Data Transformation'!$B$4:$B$8425=B5427,'Data Transformation'!$G$4:$G$8425),'Bin Analysis'!$B5434)</f>
        <v>2073</v>
      </c>
      <c r="I5434">
        <f t="shared" si="679"/>
        <v>0</v>
      </c>
      <c r="J5434">
        <f t="shared" si="680"/>
        <v>0</v>
      </c>
      <c r="K5434">
        <f>J5434*Weighting!$W$10</f>
        <v>0</v>
      </c>
      <c r="M5434" s="14"/>
    </row>
    <row r="5435" spans="1:25" x14ac:dyDescent="0.55000000000000004">
      <c r="A5435" s="32" t="str">
        <f>IF(Weighting!$P$11&gt;0,B5435,"")</f>
        <v/>
      </c>
      <c r="B5435" t="e">
        <f>Weighting!$C$11</f>
        <v>#DIV/0!</v>
      </c>
      <c r="C5435" t="e">
        <f>Weighting!$F$11</f>
        <v>#NUM!</v>
      </c>
      <c r="D5435" t="e">
        <f>IF(C5435=1,'Data Transformation'!$G$3+0.5*'Data Transformation'!$W$25,IF(C5436=1,D5436-'Data Transformation'!$W$25,FALSE))</f>
        <v>#NUM!</v>
      </c>
      <c r="E5435">
        <f t="array" ref="E5435">IF(ISLOGICAL(D5435),"",FREQUENCY(IF('Data Transformation'!$B$425:$B$8425='Bin Analysis'!$B5427,'Data Transformation'!$G$425:$G$8425),D5435))</f>
        <v>2001</v>
      </c>
      <c r="F5435">
        <f t="shared" si="678"/>
        <v>0</v>
      </c>
      <c r="G5435">
        <f>Weighting!$H$11</f>
        <v>0</v>
      </c>
      <c r="H5435">
        <f t="array" ref="H5435">FREQUENCY(IF('Data Transformation'!$B$4:$B$8425=B5427,'Data Transformation'!$G$4:$G$8425),'Bin Analysis'!$B5435)</f>
        <v>2073</v>
      </c>
      <c r="I5435">
        <f t="shared" si="679"/>
        <v>0</v>
      </c>
      <c r="J5435">
        <f t="shared" si="680"/>
        <v>0</v>
      </c>
      <c r="K5435">
        <f>J5435*Weighting!$W$11</f>
        <v>0</v>
      </c>
      <c r="M5435" s="14"/>
    </row>
    <row r="5436" spans="1:25" x14ac:dyDescent="0.55000000000000004">
      <c r="A5436" s="32" t="str">
        <f>IF(Weighting!$P$12&gt;0,B5436,"")</f>
        <v/>
      </c>
      <c r="B5436" t="e">
        <f>Weighting!$C$12</f>
        <v>#DIV/0!</v>
      </c>
      <c r="C5436" t="e">
        <f>Weighting!$F$12</f>
        <v>#NUM!</v>
      </c>
      <c r="D5436" t="e">
        <f>IF(C5436=1,'Data Transformation'!$G$3+0.5*'Data Transformation'!$W$25,IF(C5437=1,D5437-'Data Transformation'!$W$25,FALSE))</f>
        <v>#NUM!</v>
      </c>
      <c r="E5436">
        <f t="array" ref="E5436">IF(ISLOGICAL(D5436),"",FREQUENCY(IF('Data Transformation'!$B$425:$B$8425='Bin Analysis'!$B5427,'Data Transformation'!$G$425:$G$8425),D5436))</f>
        <v>2001</v>
      </c>
      <c r="F5436">
        <f t="shared" si="678"/>
        <v>0</v>
      </c>
      <c r="G5436">
        <f>Weighting!$H$12</f>
        <v>0</v>
      </c>
      <c r="H5436">
        <f t="array" ref="H5436">FREQUENCY(IF('Data Transformation'!$B$4:$B$8425=B5427,'Data Transformation'!$G$4:$G$8425),'Bin Analysis'!$B5436)</f>
        <v>2073</v>
      </c>
      <c r="I5436">
        <f t="shared" si="679"/>
        <v>0</v>
      </c>
      <c r="J5436">
        <f t="shared" si="680"/>
        <v>0</v>
      </c>
      <c r="K5436">
        <f>J5436*Weighting!$W$12</f>
        <v>0</v>
      </c>
      <c r="M5436" s="14"/>
    </row>
    <row r="5437" spans="1:25" x14ac:dyDescent="0.55000000000000004">
      <c r="A5437" s="32" t="str">
        <f>IF(Weighting!$P$13&gt;0,B5437,"")</f>
        <v/>
      </c>
      <c r="B5437" t="e">
        <f>Weighting!$C$13</f>
        <v>#DIV/0!</v>
      </c>
      <c r="C5437" t="e">
        <f>Weighting!$F$13</f>
        <v>#NUM!</v>
      </c>
      <c r="D5437" t="e">
        <f>IF(C5437=1,'Data Transformation'!$G$3+0.5*'Data Transformation'!$W$25,IF(C5438=1,D5438-'Data Transformation'!$W$25,FALSE))</f>
        <v>#NUM!</v>
      </c>
      <c r="E5437">
        <f t="array" ref="E5437">IF(ISLOGICAL(D5437),"",FREQUENCY(IF('Data Transformation'!$B$425:$B$8425='Bin Analysis'!$B5427,'Data Transformation'!$G$425:$G$8425),D5437))</f>
        <v>2001</v>
      </c>
      <c r="F5437">
        <f t="shared" si="678"/>
        <v>0</v>
      </c>
      <c r="G5437">
        <f>Weighting!$H$13</f>
        <v>0</v>
      </c>
      <c r="H5437">
        <f t="array" ref="H5437">FREQUENCY(IF('Data Transformation'!$B$4:$B$8425=B5427,'Data Transformation'!$G$4:$G$8425),'Bin Analysis'!$B5437)</f>
        <v>2073</v>
      </c>
      <c r="I5437">
        <f t="shared" si="679"/>
        <v>0</v>
      </c>
      <c r="J5437">
        <f t="shared" si="680"/>
        <v>0</v>
      </c>
      <c r="K5437">
        <f>J5437*Weighting!$W$13</f>
        <v>0</v>
      </c>
      <c r="M5437" s="14"/>
    </row>
    <row r="5438" spans="1:25" x14ac:dyDescent="0.55000000000000004">
      <c r="A5438" s="32" t="str">
        <f>IF(Weighting!$P$14&gt;0,B5438,"")</f>
        <v/>
      </c>
      <c r="B5438" t="e">
        <f>Weighting!$C$14</f>
        <v>#DIV/0!</v>
      </c>
      <c r="C5438" t="e">
        <f>Weighting!$F$14</f>
        <v>#NUM!</v>
      </c>
      <c r="D5438" t="e">
        <f>IF(C5438=1,'Data Transformation'!$G$3+0.5*'Data Transformation'!$W$25,IF(C5439=1,D5439-'Data Transformation'!$W$25,FALSE))</f>
        <v>#NUM!</v>
      </c>
      <c r="E5438">
        <f t="array" ref="E5438">IF(ISLOGICAL(D5438),"",FREQUENCY(IF('Data Transformation'!$B$425:$B$8425='Bin Analysis'!$B5427,'Data Transformation'!$G$425:$G$8425),D5438))</f>
        <v>2001</v>
      </c>
      <c r="F5438">
        <f t="shared" si="678"/>
        <v>0</v>
      </c>
      <c r="G5438">
        <f>Weighting!$H$14</f>
        <v>0</v>
      </c>
      <c r="H5438">
        <f t="array" ref="H5438">FREQUENCY(IF('Data Transformation'!$B$4:$B$8425=B5427,'Data Transformation'!$G$4:$G$8425),'Bin Analysis'!$B5438)</f>
        <v>2073</v>
      </c>
      <c r="I5438">
        <f t="shared" si="679"/>
        <v>0</v>
      </c>
      <c r="J5438">
        <f t="shared" si="680"/>
        <v>0</v>
      </c>
      <c r="K5438">
        <f>J5438*Weighting!$W$14</f>
        <v>0</v>
      </c>
      <c r="M5438" s="14"/>
    </row>
    <row r="5439" spans="1:25" x14ac:dyDescent="0.55000000000000004">
      <c r="A5439" s="32" t="str">
        <f>IF(Weighting!$P$15&gt;0,B5439,"")</f>
        <v/>
      </c>
      <c r="B5439" t="e">
        <f>Weighting!$C$15</f>
        <v>#DIV/0!</v>
      </c>
      <c r="C5439" t="e">
        <f>Weighting!$F$15</f>
        <v>#NUM!</v>
      </c>
      <c r="D5439" t="e">
        <f>IF(C5439=1,'Data Transformation'!$G$3+0.5*'Data Transformation'!$W$25,IF(C5440=1,D5440-'Data Transformation'!$W$25,FALSE))</f>
        <v>#NUM!</v>
      </c>
      <c r="E5439">
        <f t="array" ref="E5439">IF(ISLOGICAL(D5439),"",FREQUENCY(IF('Data Transformation'!$B$425:$B$8425='Bin Analysis'!$B5427,'Data Transformation'!$G$425:$G$8425),D5439))</f>
        <v>2001</v>
      </c>
      <c r="F5439">
        <f t="shared" si="678"/>
        <v>0</v>
      </c>
      <c r="G5439">
        <f>Weighting!$H$15</f>
        <v>0</v>
      </c>
      <c r="H5439">
        <f t="array" ref="H5439">FREQUENCY(IF('Data Transformation'!$B$4:$B$8425=B5427,'Data Transformation'!$G$4:$G$8425),'Bin Analysis'!$B5439)</f>
        <v>2073</v>
      </c>
      <c r="I5439">
        <f t="shared" si="679"/>
        <v>0</v>
      </c>
      <c r="J5439">
        <f t="shared" si="680"/>
        <v>0</v>
      </c>
      <c r="K5439">
        <f>J5439*Weighting!$W$15</f>
        <v>0</v>
      </c>
      <c r="M5439" s="14"/>
    </row>
    <row r="5440" spans="1:25" x14ac:dyDescent="0.55000000000000004">
      <c r="A5440" s="32" t="str">
        <f>IF(Weighting!$P$16&gt;0,B5440,"")</f>
        <v/>
      </c>
      <c r="B5440" t="e">
        <f>Weighting!$C$16</f>
        <v>#DIV/0!</v>
      </c>
      <c r="C5440" t="e">
        <f>Weighting!$F$16</f>
        <v>#NUM!</v>
      </c>
      <c r="D5440" t="e">
        <f>IF(C5440=1,'Data Transformation'!$G$3+0.5*'Data Transformation'!$W$25,IF(C5441=1,D5441-'Data Transformation'!$W$25,FALSE))</f>
        <v>#NUM!</v>
      </c>
      <c r="E5440">
        <f t="array" ref="E5440">IF(ISLOGICAL(D5440),"",FREQUENCY(IF('Data Transformation'!$B$425:$B$8425='Bin Analysis'!$B5427,'Data Transformation'!$G$425:$G$8425),D5440))</f>
        <v>2001</v>
      </c>
      <c r="F5440">
        <f t="shared" si="678"/>
        <v>0</v>
      </c>
      <c r="G5440">
        <f>Weighting!$H$16</f>
        <v>0</v>
      </c>
      <c r="H5440">
        <f t="array" ref="H5440">FREQUENCY(IF('Data Transformation'!$B$4:$B$8425=B5427,'Data Transformation'!$G$4:$G$8425),'Bin Analysis'!$B5440)</f>
        <v>2073</v>
      </c>
      <c r="I5440">
        <f t="shared" si="679"/>
        <v>0</v>
      </c>
      <c r="J5440">
        <f t="shared" si="680"/>
        <v>0</v>
      </c>
      <c r="K5440">
        <f>J5440*Weighting!$W$16</f>
        <v>0</v>
      </c>
      <c r="M5440" s="14"/>
    </row>
    <row r="5441" spans="1:25" x14ac:dyDescent="0.55000000000000004">
      <c r="A5441" s="32" t="str">
        <f>IF(Weighting!$P$17&gt;0,B5441,"")</f>
        <v/>
      </c>
      <c r="B5441" t="e">
        <f>Weighting!$C$17</f>
        <v>#DIV/0!</v>
      </c>
      <c r="C5441" t="e">
        <f>Weighting!$F$17</f>
        <v>#NUM!</v>
      </c>
      <c r="D5441" t="e">
        <f>IF(C5441=1,'Data Transformation'!$G$3+0.5*'Data Transformation'!$W$25,IF(C5442=1,D5442-'Data Transformation'!$W$25,FALSE))</f>
        <v>#NUM!</v>
      </c>
      <c r="E5441">
        <f t="array" ref="E5441">IF(ISLOGICAL(D5441),"",FREQUENCY(IF('Data Transformation'!$B$425:$B$8425='Bin Analysis'!$B5427,'Data Transformation'!$G$425:$G$8425),D5441))</f>
        <v>2001</v>
      </c>
      <c r="F5441">
        <f t="shared" si="678"/>
        <v>0</v>
      </c>
      <c r="G5441">
        <f>Weighting!$H$17</f>
        <v>0</v>
      </c>
      <c r="H5441">
        <f t="array" ref="H5441">FREQUENCY(IF('Data Transformation'!$B$4:$B$8425=B5427,'Data Transformation'!$G$4:$G$8425),'Bin Analysis'!$B5441)</f>
        <v>2073</v>
      </c>
      <c r="I5441">
        <f t="shared" si="679"/>
        <v>0</v>
      </c>
      <c r="J5441">
        <f t="shared" si="680"/>
        <v>0</v>
      </c>
      <c r="K5441">
        <f>J5441*Weighting!$W$17</f>
        <v>0</v>
      </c>
      <c r="M5441" s="14"/>
    </row>
    <row r="5442" spans="1:25" x14ac:dyDescent="0.55000000000000004">
      <c r="A5442" s="32" t="str">
        <f>IF(Weighting!$P$18&gt;0,B5442,"")</f>
        <v/>
      </c>
      <c r="B5442" t="e">
        <f>Weighting!$C$18</f>
        <v>#DIV/0!</v>
      </c>
      <c r="C5442" t="e">
        <f>Weighting!$F$18</f>
        <v>#NUM!</v>
      </c>
      <c r="D5442" t="e">
        <f>IF(C5442=1,'Data Transformation'!$G$3+0.5*'Data Transformation'!$W$25,IF(C5443=1,D5443-'Data Transformation'!$W$25,FALSE))</f>
        <v>#NUM!</v>
      </c>
      <c r="E5442">
        <f t="array" ref="E5442">IF(ISLOGICAL(D5442),"",FREQUENCY(IF('Data Transformation'!$B$425:$B$8425='Bin Analysis'!$B5427,'Data Transformation'!$G$425:$G$8425),D5442))</f>
        <v>2001</v>
      </c>
      <c r="F5442">
        <f t="shared" si="678"/>
        <v>0</v>
      </c>
      <c r="G5442">
        <f>Weighting!$H$18</f>
        <v>0</v>
      </c>
      <c r="H5442">
        <f t="array" ref="H5442">FREQUENCY(IF('Data Transformation'!$B$4:$B$8425=B5427,'Data Transformation'!$G$4:$G$8425),'Bin Analysis'!$B5442)</f>
        <v>2073</v>
      </c>
      <c r="I5442">
        <f t="shared" si="679"/>
        <v>0</v>
      </c>
      <c r="J5442">
        <f t="shared" si="680"/>
        <v>0</v>
      </c>
      <c r="K5442">
        <f>J5442*Weighting!$W$18</f>
        <v>0</v>
      </c>
      <c r="M5442" s="14"/>
    </row>
    <row r="5443" spans="1:25" x14ac:dyDescent="0.55000000000000004">
      <c r="A5443" s="32" t="str">
        <f>IF(Weighting!$P$19&gt;0,B5443,"")</f>
        <v/>
      </c>
      <c r="B5443" t="e">
        <f>Weighting!$C$19</f>
        <v>#DIV/0!</v>
      </c>
      <c r="C5443" t="e">
        <f>Weighting!$F$19</f>
        <v>#NUM!</v>
      </c>
      <c r="D5443" t="e">
        <f>IF(C5443=1,'Data Transformation'!$G$3+0.5*'Data Transformation'!$W$25,IF(C5444=1,D5444-'Data Transformation'!$W$25,FALSE))</f>
        <v>#NUM!</v>
      </c>
      <c r="E5443">
        <f t="array" ref="E5443">IF(ISLOGICAL(D5443),"",FREQUENCY(IF('Data Transformation'!$B$425:$B$8425='Bin Analysis'!$B5427,'Data Transformation'!$G$425:$G$8425),D5443))</f>
        <v>2001</v>
      </c>
      <c r="F5443">
        <f t="shared" si="678"/>
        <v>0</v>
      </c>
      <c r="G5443">
        <f>Weighting!$H$19</f>
        <v>0</v>
      </c>
      <c r="H5443">
        <f t="array" ref="H5443">FREQUENCY(IF('Data Transformation'!$B$4:$B$8425=B5427,'Data Transformation'!$G$4:$G$8425),'Bin Analysis'!$B5443)</f>
        <v>2073</v>
      </c>
      <c r="I5443">
        <f t="shared" si="679"/>
        <v>0</v>
      </c>
      <c r="J5443">
        <f t="shared" si="680"/>
        <v>0</v>
      </c>
      <c r="K5443">
        <f>J5443*Weighting!$W$19</f>
        <v>0</v>
      </c>
      <c r="M5443" s="14"/>
    </row>
    <row r="5444" spans="1:25" x14ac:dyDescent="0.55000000000000004">
      <c r="A5444" s="32" t="str">
        <f>IF(Weighting!$P$20&gt;0,B5444,"")</f>
        <v/>
      </c>
      <c r="B5444" t="e">
        <f>Weighting!$C$20</f>
        <v>#DIV/0!</v>
      </c>
      <c r="C5444" t="e">
        <f>Weighting!$F$20</f>
        <v>#NUM!</v>
      </c>
      <c r="D5444" t="e">
        <f>IF(C5444=1,'Data Transformation'!$G$3+0.5*'Data Transformation'!$W$25,IF(C5445=1,D5445-'Data Transformation'!$W$25,FALSE))</f>
        <v>#NUM!</v>
      </c>
      <c r="E5444">
        <f t="array" ref="E5444">IF(ISLOGICAL(D5444),"",FREQUENCY(IF('Data Transformation'!$B$425:$B$8425='Bin Analysis'!$B5427,'Data Transformation'!$G$425:$G$8425),D5444))</f>
        <v>2001</v>
      </c>
      <c r="F5444">
        <f t="shared" si="678"/>
        <v>0</v>
      </c>
      <c r="G5444">
        <f>Weighting!$H$20</f>
        <v>0</v>
      </c>
      <c r="H5444">
        <f t="array" ref="H5444">FREQUENCY(IF('Data Transformation'!$B$4:$B$8425=B5427,'Data Transformation'!$G$4:$G$8425),'Bin Analysis'!$B5444)</f>
        <v>2073</v>
      </c>
      <c r="I5444">
        <f t="shared" si="679"/>
        <v>0</v>
      </c>
      <c r="J5444">
        <f t="shared" si="680"/>
        <v>0</v>
      </c>
      <c r="K5444">
        <f>J5444*Weighting!$W$20</f>
        <v>0</v>
      </c>
      <c r="M5444" s="14"/>
    </row>
    <row r="5445" spans="1:25" x14ac:dyDescent="0.55000000000000004">
      <c r="A5445" s="32" t="str">
        <f>IF(Weighting!$P$21&gt;0,B5445,"")</f>
        <v/>
      </c>
      <c r="B5445" t="e">
        <f>Weighting!$C$21</f>
        <v>#DIV/0!</v>
      </c>
      <c r="C5445" t="e">
        <f>Weighting!$F$21</f>
        <v>#NUM!</v>
      </c>
      <c r="D5445" t="e">
        <f>IF(C5445=1,'Data Transformation'!$G$3+0.5*'Data Transformation'!$W$25,IF(C5446=1,D5446-'Data Transformation'!$W$25,FALSE))</f>
        <v>#NUM!</v>
      </c>
      <c r="E5445">
        <f t="array" ref="E5445">IF(ISLOGICAL(D5445),"",FREQUENCY(IF('Data Transformation'!$B$425:$B$8425='Bin Analysis'!$B5427,'Data Transformation'!$G$425:$G$8425),D5445))</f>
        <v>2001</v>
      </c>
      <c r="F5445">
        <f t="shared" si="678"/>
        <v>0</v>
      </c>
      <c r="G5445">
        <f>Weighting!$H$21</f>
        <v>0</v>
      </c>
      <c r="H5445">
        <f t="array" ref="H5445">FREQUENCY(IF('Data Transformation'!$B$4:$B$8425=B5427,'Data Transformation'!$G$4:$G$8425),'Bin Analysis'!$B5445)</f>
        <v>2073</v>
      </c>
      <c r="I5445">
        <f t="shared" si="679"/>
        <v>0</v>
      </c>
      <c r="J5445">
        <f t="shared" si="680"/>
        <v>0</v>
      </c>
      <c r="K5445">
        <f>J5445*Weighting!$W$21</f>
        <v>0</v>
      </c>
      <c r="M5445" s="14"/>
    </row>
    <row r="5446" spans="1:25" x14ac:dyDescent="0.55000000000000004">
      <c r="A5446" s="32" t="str">
        <f>IF(Weighting!$P$22&gt;0,B5446,"")</f>
        <v/>
      </c>
      <c r="B5446" t="e">
        <f>Weighting!$C$22</f>
        <v>#DIV/0!</v>
      </c>
      <c r="C5446" t="e">
        <f>Weighting!$F$22</f>
        <v>#NUM!</v>
      </c>
      <c r="D5446" t="e">
        <f>IF(C5446=1,'Data Transformation'!$G$3+0.5*'Data Transformation'!$W$25,IF(C5447=1,D5447-'Data Transformation'!$W$25,FALSE))</f>
        <v>#NUM!</v>
      </c>
      <c r="E5446">
        <f t="array" ref="E5446">IF(ISLOGICAL(D5446),"",FREQUENCY(IF('Data Transformation'!$B$425:$B$8425='Bin Analysis'!$B5427,'Data Transformation'!$G$425:$G$8425),D5446))</f>
        <v>2001</v>
      </c>
      <c r="F5446">
        <f t="shared" si="678"/>
        <v>0</v>
      </c>
      <c r="G5446">
        <f>Weighting!$H$22</f>
        <v>0</v>
      </c>
      <c r="H5446">
        <f t="array" ref="H5446">FREQUENCY(IF('Data Transformation'!$B$4:$B$8425=B5427,'Data Transformation'!$G$4:$G$8425),'Bin Analysis'!$B5446)</f>
        <v>2073</v>
      </c>
      <c r="I5446">
        <f t="shared" si="679"/>
        <v>0</v>
      </c>
      <c r="J5446">
        <f t="shared" si="680"/>
        <v>0</v>
      </c>
      <c r="K5446">
        <f>J5446*Weighting!$W$22</f>
        <v>0</v>
      </c>
      <c r="M5446" s="14"/>
    </row>
    <row r="5447" spans="1:25" x14ac:dyDescent="0.55000000000000004">
      <c r="A5447" s="32" t="str">
        <f>IF(Weighting!$P$23&gt;0,B5447,"")</f>
        <v/>
      </c>
      <c r="B5447" t="e">
        <f>Weighting!$C$23</f>
        <v>#DIV/0!</v>
      </c>
      <c r="C5447" t="e">
        <f>Weighting!$F$23</f>
        <v>#NUM!</v>
      </c>
      <c r="D5447" t="e">
        <f>IF(C5447=1,'Data Transformation'!$G$3+0.5*'Data Transformation'!$W$25,IF(C5448=1,D5448-'Data Transformation'!$W$25,FALSE))</f>
        <v>#NUM!</v>
      </c>
      <c r="E5447">
        <f t="array" ref="E5447">IF(ISLOGICAL(D5447),"",FREQUENCY(IF('Data Transformation'!$B$425:$B$8425='Bin Analysis'!$B5427,'Data Transformation'!$G$425:$G$8425),D5447))</f>
        <v>2001</v>
      </c>
      <c r="F5447">
        <f t="shared" si="678"/>
        <v>0</v>
      </c>
      <c r="G5447">
        <f>Weighting!$H$23</f>
        <v>0</v>
      </c>
      <c r="H5447">
        <f t="array" ref="H5447">FREQUENCY(IF('Data Transformation'!$B$4:$B$8425=B5427,'Data Transformation'!$G$4:$G$8425),'Bin Analysis'!$B5447)</f>
        <v>2073</v>
      </c>
      <c r="I5447">
        <f t="shared" si="679"/>
        <v>0</v>
      </c>
      <c r="J5447">
        <f t="shared" si="680"/>
        <v>0</v>
      </c>
      <c r="K5447">
        <f>J5447*Weighting!$W$23</f>
        <v>0</v>
      </c>
      <c r="M5447" s="14"/>
    </row>
    <row r="5448" spans="1:25" x14ac:dyDescent="0.55000000000000004">
      <c r="A5448" s="32" t="str">
        <f>IF(Weighting!$P$24&gt;0,B5448,"")</f>
        <v/>
      </c>
      <c r="B5448" t="e">
        <f>Weighting!$C$24</f>
        <v>#DIV/0!</v>
      </c>
      <c r="C5448" t="e">
        <f>Weighting!$F$24</f>
        <v>#NUM!</v>
      </c>
      <c r="D5448" t="e">
        <f>IF(C5448=1,'Data Transformation'!$G$3+0.5*'Data Transformation'!$W$25,IF(C5449=1,D5449-'Data Transformation'!$W$25,FALSE))</f>
        <v>#NUM!</v>
      </c>
      <c r="E5448">
        <f t="array" ref="E5448">IF(ISLOGICAL(D5448),"",FREQUENCY(IF('Data Transformation'!$B$425:$B$8425='Bin Analysis'!$B5427,'Data Transformation'!$G$425:$G$8425),D5448))</f>
        <v>2001</v>
      </c>
      <c r="F5448">
        <f t="shared" si="678"/>
        <v>0</v>
      </c>
      <c r="G5448">
        <f>Weighting!$H$24</f>
        <v>0</v>
      </c>
      <c r="H5448">
        <f t="array" ref="H5448">FREQUENCY(IF('Data Transformation'!$B$4:$B$8425=B5427,'Data Transformation'!$G$4:$G$8425),'Bin Analysis'!$B5448)</f>
        <v>2073</v>
      </c>
      <c r="I5448">
        <f t="shared" si="679"/>
        <v>0</v>
      </c>
      <c r="J5448">
        <f t="shared" si="680"/>
        <v>0</v>
      </c>
      <c r="K5448">
        <f>J5448*Weighting!$W$24</f>
        <v>0</v>
      </c>
      <c r="M5448" s="14"/>
    </row>
    <row r="5449" spans="1:25" x14ac:dyDescent="0.55000000000000004">
      <c r="A5449" s="32" t="str">
        <f>IF(Weighting!$P$25&gt;0,B5449,"")</f>
        <v/>
      </c>
      <c r="B5449" t="e">
        <f>Weighting!$C$25</f>
        <v>#DIV/0!</v>
      </c>
      <c r="C5449" t="e">
        <f>Weighting!$F$25</f>
        <v>#NUM!</v>
      </c>
      <c r="D5449" t="e">
        <f>IF(C5449=1,'Data Transformation'!$G$3+0.5*'Data Transformation'!$W$25,IF(C5450=1,D5450-'Data Transformation'!$W$25,FALSE))</f>
        <v>#NUM!</v>
      </c>
      <c r="E5449">
        <f t="array" ref="E5449">IF(ISLOGICAL(D5449),"",FREQUENCY(IF('Data Transformation'!$B$425:$B$8425='Bin Analysis'!$B5427,'Data Transformation'!$G$425:$G$8425),D5449))</f>
        <v>2001</v>
      </c>
      <c r="F5449">
        <f t="shared" si="678"/>
        <v>0</v>
      </c>
      <c r="G5449">
        <f>Weighting!$H$25</f>
        <v>0</v>
      </c>
      <c r="H5449">
        <f t="array" ref="H5449">FREQUENCY(IF('Data Transformation'!$B$4:$B$8425=B5427,'Data Transformation'!$G$4:$G$8425),'Bin Analysis'!$B5449)</f>
        <v>2073</v>
      </c>
      <c r="I5449">
        <f t="shared" si="679"/>
        <v>0</v>
      </c>
      <c r="J5449">
        <f t="shared" si="680"/>
        <v>0</v>
      </c>
      <c r="K5449">
        <f>J5449*Weighting!$W$25</f>
        <v>0</v>
      </c>
      <c r="M5449" s="14"/>
    </row>
    <row r="5450" spans="1:25" x14ac:dyDescent="0.55000000000000004">
      <c r="O5450"/>
      <c r="P5450"/>
      <c r="Q5450"/>
      <c r="R5450"/>
    </row>
    <row r="5451" spans="1:25" ht="23.35" x14ac:dyDescent="0.8">
      <c r="A5451" s="21" t="s">
        <v>0</v>
      </c>
      <c r="B5451" s="21" t="str">
        <f>IFERROR(VLOOKUP(C5451,'Data Transformation'!$L$6:$M$426,2,FALSE),"")</f>
        <v/>
      </c>
      <c r="C5451" s="21">
        <f>C5427+1</f>
        <v>227</v>
      </c>
      <c r="D5451" s="21"/>
      <c r="E5451" s="21"/>
      <c r="F5451" s="21"/>
      <c r="G5451" s="21"/>
      <c r="H5451" s="22"/>
      <c r="I5451" s="22"/>
      <c r="J5451" s="22"/>
      <c r="K5451" s="21"/>
      <c r="L5451" s="21" t="str">
        <f>B5451</f>
        <v/>
      </c>
      <c r="M5451" s="23" t="e">
        <f>INDEX('Data Transformation'!$O$4:$O$424,MATCH($B5451,'Data Transformation'!$M$4:$M$424,0),MATCH($M$2,'Data Transformation'!$O$3,0))</f>
        <v>#N/A</v>
      </c>
      <c r="N5451" s="27" t="e">
        <f>IF('Input and Summary Results'!$J$16="minimum",'Bin Analysis'!X5452/(M5451-1),'Bin Analysis'!Y5451/('Bin Analysis'!M5451-1))</f>
        <v>#N/A</v>
      </c>
      <c r="O5451" s="27" t="e">
        <f>IF(M5451=FALSE,NA(),(VLOOKUP(1,C5454:K5473,4,FALSE))/(M5451-1))</f>
        <v>#N/A</v>
      </c>
      <c r="P5451" s="27" t="e">
        <f>IF(M5451=FALSE,NA(),SUM(J5454:J5473)/Weighting!$S$5)</f>
        <v>#N/A</v>
      </c>
      <c r="Q5451" s="27" t="e">
        <f>IF(M5451=FALSE,NA(),SUM(K5454:K5473)/Weighting!$S$6)</f>
        <v>#N/A</v>
      </c>
      <c r="R5451" s="27" t="e">
        <f>IF(M5451=FALSE,NA(),(VLOOKUP(1,G5454:K5473,3,FALSE))/(M5451-1))</f>
        <v>#N/A</v>
      </c>
      <c r="S5451" s="22" t="e">
        <f>IF(M5451=FALSE,NA(),IF(SUM(J5454:J5473)=2,"yes","no"))</f>
        <v>#N/A</v>
      </c>
      <c r="X5451" s="2" cm="2">
        <f t="array" ref="X5451:X5452">FREQUENCY(IF('Data Transformation'!$B$425:$B$6424='Bin Analysis'!L5451,'Data Transformation'!$G$425:$G$6424),'Data Transformation'!$U$11)</f>
        <v>0</v>
      </c>
      <c r="Y5451" s="2" cm="2">
        <f t="array" ref="Y5451:Y5452">FREQUENCY(IF('Data Transformation'!$B$425:$B$6424='Bin Analysis'!L5451,'Data Transformation'!$G$425:$G$6424),'Data Transformation'!$U$12)</f>
        <v>0</v>
      </c>
    </row>
    <row r="5452" spans="1:25" x14ac:dyDescent="0.55000000000000004">
      <c r="A5452" s="14" t="s">
        <v>67</v>
      </c>
      <c r="B5452" t="s">
        <v>47</v>
      </c>
      <c r="C5452" t="s">
        <v>5</v>
      </c>
      <c r="D5452" t="s">
        <v>100</v>
      </c>
      <c r="E5452" t="s">
        <v>101</v>
      </c>
      <c r="F5452" t="s">
        <v>102</v>
      </c>
      <c r="G5452" t="s">
        <v>70</v>
      </c>
      <c r="H5452" t="s">
        <v>31</v>
      </c>
      <c r="I5452" t="s">
        <v>32</v>
      </c>
      <c r="J5452" t="s">
        <v>46</v>
      </c>
      <c r="K5452" s="14" t="s">
        <v>45</v>
      </c>
      <c r="M5452" s="14"/>
      <c r="X5452" s="2">
        <v>0</v>
      </c>
      <c r="Y5452" s="2">
        <v>0</v>
      </c>
    </row>
    <row r="5453" spans="1:25" x14ac:dyDescent="0.55000000000000004">
      <c r="A5453" s="32"/>
      <c r="D5453" t="e">
        <f>IF(C5453=1,'Data Transformation'!$G$3+0.5*'Data Transformation'!$W$25,IF(C5454=1,D5454-'Data Transformation'!$W$25,FALSE))</f>
        <v>#NUM!</v>
      </c>
      <c r="E5453">
        <f t="array" ref="E5453">IF(ISLOGICAL(D5453),"",FREQUENCY(IF('Data Transformation'!$B$425:$B$8425='Bin Analysis'!$B5451,'Data Transformation'!$G$425:$G$8425),D5453))</f>
        <v>2001</v>
      </c>
      <c r="F5453" t="e">
        <f>IF(ISLOGICAL(D5453),"",E5453-E5452)</f>
        <v>#VALUE!</v>
      </c>
      <c r="M5453" s="14"/>
    </row>
    <row r="5454" spans="1:25" x14ac:dyDescent="0.55000000000000004">
      <c r="A5454" s="32" t="e">
        <f>IF(Weighting!$P$6&gt;0,B5454,"")</f>
        <v>#NUM!</v>
      </c>
      <c r="B5454" t="e">
        <f>Weighting!$C$6</f>
        <v>#DIV/0!</v>
      </c>
      <c r="C5454" t="e">
        <f>Weighting!$F$6</f>
        <v>#NUM!</v>
      </c>
      <c r="D5454" t="e">
        <f>IF(C5454=1,'Data Transformation'!$G$3+0.5*'Data Transformation'!$W$25,IF(C5455=1,D5455-'Data Transformation'!$W$25,FALSE))</f>
        <v>#NUM!</v>
      </c>
      <c r="E5454">
        <f t="array" ref="E5454">IF(ISLOGICAL(D5454),"",FREQUENCY(IF('Data Transformation'!$B$425:$B$8425='Bin Analysis'!$B5451,'Data Transformation'!$G$425:$G$8425),D5454))</f>
        <v>2001</v>
      </c>
      <c r="F5454">
        <f>IF(ISLOGICAL(D5454),"",E5454-E5453)</f>
        <v>0</v>
      </c>
      <c r="G5454">
        <f>Weighting!$H$6</f>
        <v>1</v>
      </c>
      <c r="H5454">
        <f t="array" ref="H5454">FREQUENCY(IF('Data Transformation'!$B$4:$B$8425=B5451,'Data Transformation'!$G$4:$G$8425),'Bin Analysis'!$B5454)</f>
        <v>2073</v>
      </c>
      <c r="I5454">
        <f>H5454-H5453</f>
        <v>2073</v>
      </c>
      <c r="J5454">
        <f>IF(I5454=0,0,1)</f>
        <v>1</v>
      </c>
      <c r="K5454" t="e">
        <f>J5454*Weighting!$W$6</f>
        <v>#NUM!</v>
      </c>
      <c r="M5454" s="14"/>
    </row>
    <row r="5455" spans="1:25" x14ac:dyDescent="0.55000000000000004">
      <c r="A5455" s="32" t="str">
        <f>IF(Weighting!$P$7&gt;0,B5455,"")</f>
        <v/>
      </c>
      <c r="B5455" t="e">
        <f>Weighting!$C$7</f>
        <v>#DIV/0!</v>
      </c>
      <c r="C5455" t="e">
        <f>Weighting!$F$7</f>
        <v>#NUM!</v>
      </c>
      <c r="D5455" t="e">
        <f>IF(C5455=1,'Data Transformation'!$G$3+0.5*'Data Transformation'!$W$25,IF(C5456=1,D5456-'Data Transformation'!$W$25,FALSE))</f>
        <v>#NUM!</v>
      </c>
      <c r="E5455">
        <f t="array" ref="E5455">IF(ISLOGICAL(D5455),"",FREQUENCY(IF('Data Transformation'!$B$425:$B$8425='Bin Analysis'!$B5451,'Data Transformation'!$G$425:$G$8425),D5455))</f>
        <v>2001</v>
      </c>
      <c r="F5455">
        <f t="shared" ref="F5455:F5473" si="681">IF(ISLOGICAL(D5455),"",E5455-E5454)</f>
        <v>0</v>
      </c>
      <c r="G5455">
        <f>Weighting!$H$7</f>
        <v>0</v>
      </c>
      <c r="H5455">
        <f t="array" ref="H5455">FREQUENCY(IF('Data Transformation'!$B$4:$B$8425=B5451,'Data Transformation'!$G$4:$G$8425),'Bin Analysis'!$B5455)</f>
        <v>2073</v>
      </c>
      <c r="I5455">
        <f t="shared" ref="I5455:I5473" si="682">H5455-H5454</f>
        <v>0</v>
      </c>
      <c r="J5455">
        <f>IF(I5455=0,0,1)</f>
        <v>0</v>
      </c>
      <c r="K5455">
        <f>J5455*Weighting!$W$7</f>
        <v>0</v>
      </c>
      <c r="M5455" s="14"/>
    </row>
    <row r="5456" spans="1:25" x14ac:dyDescent="0.55000000000000004">
      <c r="A5456" s="32" t="str">
        <f>IF(Weighting!$P$8&gt;0,B5456,"")</f>
        <v/>
      </c>
      <c r="B5456" t="e">
        <f>Weighting!$C$8</f>
        <v>#DIV/0!</v>
      </c>
      <c r="C5456" t="e">
        <f>Weighting!$F$8</f>
        <v>#NUM!</v>
      </c>
      <c r="D5456" t="e">
        <f>IF(C5456=1,'Data Transformation'!$G$3+0.5*'Data Transformation'!$W$25,IF(C5457=1,D5457-'Data Transformation'!$W$25,FALSE))</f>
        <v>#NUM!</v>
      </c>
      <c r="E5456">
        <f t="array" ref="E5456">IF(ISLOGICAL(D5456),"",FREQUENCY(IF('Data Transformation'!$B$425:$B$8425='Bin Analysis'!$B5451,'Data Transformation'!$G$425:$G$8425),D5456))</f>
        <v>2001</v>
      </c>
      <c r="F5456">
        <f t="shared" si="681"/>
        <v>0</v>
      </c>
      <c r="G5456">
        <f>Weighting!$H$8</f>
        <v>0</v>
      </c>
      <c r="H5456">
        <f t="array" ref="H5456">FREQUENCY(IF('Data Transformation'!$B$4:$B$8425=B5451,'Data Transformation'!$G$4:$G$8425),'Bin Analysis'!$B5456)</f>
        <v>2073</v>
      </c>
      <c r="I5456">
        <f t="shared" si="682"/>
        <v>0</v>
      </c>
      <c r="J5456">
        <f t="shared" ref="J5456:J5473" si="683">IF(I5456=0,0,1)</f>
        <v>0</v>
      </c>
      <c r="K5456">
        <f>J5456*Weighting!$W$8</f>
        <v>0</v>
      </c>
      <c r="M5456" s="14"/>
    </row>
    <row r="5457" spans="1:13" x14ac:dyDescent="0.55000000000000004">
      <c r="A5457" s="32" t="str">
        <f>IF(Weighting!$P$9&gt;0,B5457,"")</f>
        <v/>
      </c>
      <c r="B5457" s="50" t="e">
        <f>Weighting!$C$9</f>
        <v>#DIV/0!</v>
      </c>
      <c r="C5457" t="e">
        <f>Weighting!$F$9</f>
        <v>#NUM!</v>
      </c>
      <c r="D5457" t="e">
        <f>IF(C5457=1,'Data Transformation'!$G$3+0.5*'Data Transformation'!$W$25,IF(C5458=1,D5458-'Data Transformation'!$W$25,FALSE))</f>
        <v>#NUM!</v>
      </c>
      <c r="E5457">
        <f t="array" ref="E5457">IF(ISLOGICAL(D5457),"",FREQUENCY(IF('Data Transformation'!$B$425:$B$8425='Bin Analysis'!$B5451,'Data Transformation'!$G$425:$G$8425),D5457))</f>
        <v>2001</v>
      </c>
      <c r="F5457">
        <f t="shared" si="681"/>
        <v>0</v>
      </c>
      <c r="G5457">
        <f>Weighting!$H$9</f>
        <v>0</v>
      </c>
      <c r="H5457">
        <f t="array" ref="H5457">FREQUENCY(IF('Data Transformation'!$B$4:$B$8425=B5451,'Data Transformation'!$G$4:$G$8425),'Bin Analysis'!$B5457)</f>
        <v>2073</v>
      </c>
      <c r="I5457">
        <f t="shared" si="682"/>
        <v>0</v>
      </c>
      <c r="J5457">
        <f t="shared" si="683"/>
        <v>0</v>
      </c>
      <c r="K5457">
        <f>J5457*Weighting!$W$9</f>
        <v>0</v>
      </c>
      <c r="M5457" s="14"/>
    </row>
    <row r="5458" spans="1:13" x14ac:dyDescent="0.55000000000000004">
      <c r="A5458" s="32" t="str">
        <f>IF(Weighting!$P$10&gt;0,B5458,"")</f>
        <v/>
      </c>
      <c r="B5458" t="e">
        <f>Weighting!$C$10</f>
        <v>#DIV/0!</v>
      </c>
      <c r="C5458" t="e">
        <f>Weighting!$F$10</f>
        <v>#NUM!</v>
      </c>
      <c r="D5458" t="e">
        <f>IF(C5458=1,'Data Transformation'!$G$3+0.5*'Data Transformation'!$W$25,IF(C5459=1,D5459-'Data Transformation'!$W$25,FALSE))</f>
        <v>#NUM!</v>
      </c>
      <c r="E5458">
        <f t="array" ref="E5458">IF(ISLOGICAL(D5458),"",FREQUENCY(IF('Data Transformation'!$B$425:$B$8425='Bin Analysis'!$B5451,'Data Transformation'!$G$425:$G$8425),D5458))</f>
        <v>2001</v>
      </c>
      <c r="F5458">
        <f t="shared" si="681"/>
        <v>0</v>
      </c>
      <c r="G5458">
        <f>Weighting!$H$10</f>
        <v>0</v>
      </c>
      <c r="H5458">
        <f t="array" ref="H5458">FREQUENCY(IF('Data Transformation'!$B$4:$B$8425=B5451,'Data Transformation'!$G$4:$G$8425),'Bin Analysis'!$B5458)</f>
        <v>2073</v>
      </c>
      <c r="I5458">
        <f t="shared" si="682"/>
        <v>0</v>
      </c>
      <c r="J5458">
        <f t="shared" si="683"/>
        <v>0</v>
      </c>
      <c r="K5458">
        <f>J5458*Weighting!$W$10</f>
        <v>0</v>
      </c>
      <c r="M5458" s="14"/>
    </row>
    <row r="5459" spans="1:13" x14ac:dyDescent="0.55000000000000004">
      <c r="A5459" s="32" t="str">
        <f>IF(Weighting!$P$11&gt;0,B5459,"")</f>
        <v/>
      </c>
      <c r="B5459" t="e">
        <f>Weighting!$C$11</f>
        <v>#DIV/0!</v>
      </c>
      <c r="C5459" t="e">
        <f>Weighting!$F$11</f>
        <v>#NUM!</v>
      </c>
      <c r="D5459" t="e">
        <f>IF(C5459=1,'Data Transformation'!$G$3+0.5*'Data Transformation'!$W$25,IF(C5460=1,D5460-'Data Transformation'!$W$25,FALSE))</f>
        <v>#NUM!</v>
      </c>
      <c r="E5459">
        <f t="array" ref="E5459">IF(ISLOGICAL(D5459),"",FREQUENCY(IF('Data Transformation'!$B$425:$B$8425='Bin Analysis'!$B5451,'Data Transformation'!$G$425:$G$8425),D5459))</f>
        <v>2001</v>
      </c>
      <c r="F5459">
        <f t="shared" si="681"/>
        <v>0</v>
      </c>
      <c r="G5459">
        <f>Weighting!$H$11</f>
        <v>0</v>
      </c>
      <c r="H5459">
        <f t="array" ref="H5459">FREQUENCY(IF('Data Transformation'!$B$4:$B$8425=B5451,'Data Transformation'!$G$4:$G$8425),'Bin Analysis'!$B5459)</f>
        <v>2073</v>
      </c>
      <c r="I5459">
        <f t="shared" si="682"/>
        <v>0</v>
      </c>
      <c r="J5459">
        <f t="shared" si="683"/>
        <v>0</v>
      </c>
      <c r="K5459">
        <f>J5459*Weighting!$W$11</f>
        <v>0</v>
      </c>
      <c r="M5459" s="14"/>
    </row>
    <row r="5460" spans="1:13" x14ac:dyDescent="0.55000000000000004">
      <c r="A5460" s="32" t="str">
        <f>IF(Weighting!$P$12&gt;0,B5460,"")</f>
        <v/>
      </c>
      <c r="B5460" t="e">
        <f>Weighting!$C$12</f>
        <v>#DIV/0!</v>
      </c>
      <c r="C5460" t="e">
        <f>Weighting!$F$12</f>
        <v>#NUM!</v>
      </c>
      <c r="D5460" t="e">
        <f>IF(C5460=1,'Data Transformation'!$G$3+0.5*'Data Transformation'!$W$25,IF(C5461=1,D5461-'Data Transformation'!$W$25,FALSE))</f>
        <v>#NUM!</v>
      </c>
      <c r="E5460">
        <f t="array" ref="E5460">IF(ISLOGICAL(D5460),"",FREQUENCY(IF('Data Transformation'!$B$425:$B$8425='Bin Analysis'!$B5451,'Data Transformation'!$G$425:$G$8425),D5460))</f>
        <v>2001</v>
      </c>
      <c r="F5460">
        <f t="shared" si="681"/>
        <v>0</v>
      </c>
      <c r="G5460">
        <f>Weighting!$H$12</f>
        <v>0</v>
      </c>
      <c r="H5460">
        <f t="array" ref="H5460">FREQUENCY(IF('Data Transformation'!$B$4:$B$8425=B5451,'Data Transformation'!$G$4:$G$8425),'Bin Analysis'!$B5460)</f>
        <v>2073</v>
      </c>
      <c r="I5460">
        <f t="shared" si="682"/>
        <v>0</v>
      </c>
      <c r="J5460">
        <f t="shared" si="683"/>
        <v>0</v>
      </c>
      <c r="K5460">
        <f>J5460*Weighting!$W$12</f>
        <v>0</v>
      </c>
      <c r="M5460" s="14"/>
    </row>
    <row r="5461" spans="1:13" x14ac:dyDescent="0.55000000000000004">
      <c r="A5461" s="32" t="str">
        <f>IF(Weighting!$P$13&gt;0,B5461,"")</f>
        <v/>
      </c>
      <c r="B5461" t="e">
        <f>Weighting!$C$13</f>
        <v>#DIV/0!</v>
      </c>
      <c r="C5461" t="e">
        <f>Weighting!$F$13</f>
        <v>#NUM!</v>
      </c>
      <c r="D5461" t="e">
        <f>IF(C5461=1,'Data Transformation'!$G$3+0.5*'Data Transformation'!$W$25,IF(C5462=1,D5462-'Data Transformation'!$W$25,FALSE))</f>
        <v>#NUM!</v>
      </c>
      <c r="E5461">
        <f t="array" ref="E5461">IF(ISLOGICAL(D5461),"",FREQUENCY(IF('Data Transformation'!$B$425:$B$8425='Bin Analysis'!$B5451,'Data Transformation'!$G$425:$G$8425),D5461))</f>
        <v>2001</v>
      </c>
      <c r="F5461">
        <f t="shared" si="681"/>
        <v>0</v>
      </c>
      <c r="G5461">
        <f>Weighting!$H$13</f>
        <v>0</v>
      </c>
      <c r="H5461">
        <f t="array" ref="H5461">FREQUENCY(IF('Data Transformation'!$B$4:$B$8425=B5451,'Data Transformation'!$G$4:$G$8425),'Bin Analysis'!$B5461)</f>
        <v>2073</v>
      </c>
      <c r="I5461">
        <f t="shared" si="682"/>
        <v>0</v>
      </c>
      <c r="J5461">
        <f t="shared" si="683"/>
        <v>0</v>
      </c>
      <c r="K5461">
        <f>J5461*Weighting!$W$13</f>
        <v>0</v>
      </c>
      <c r="M5461" s="14"/>
    </row>
    <row r="5462" spans="1:13" x14ac:dyDescent="0.55000000000000004">
      <c r="A5462" s="32" t="str">
        <f>IF(Weighting!$P$14&gt;0,B5462,"")</f>
        <v/>
      </c>
      <c r="B5462" t="e">
        <f>Weighting!$C$14</f>
        <v>#DIV/0!</v>
      </c>
      <c r="C5462" t="e">
        <f>Weighting!$F$14</f>
        <v>#NUM!</v>
      </c>
      <c r="D5462" t="e">
        <f>IF(C5462=1,'Data Transformation'!$G$3+0.5*'Data Transformation'!$W$25,IF(C5463=1,D5463-'Data Transformation'!$W$25,FALSE))</f>
        <v>#NUM!</v>
      </c>
      <c r="E5462">
        <f t="array" ref="E5462">IF(ISLOGICAL(D5462),"",FREQUENCY(IF('Data Transformation'!$B$425:$B$8425='Bin Analysis'!$B5451,'Data Transformation'!$G$425:$G$8425),D5462))</f>
        <v>2001</v>
      </c>
      <c r="F5462">
        <f t="shared" si="681"/>
        <v>0</v>
      </c>
      <c r="G5462">
        <f>Weighting!$H$14</f>
        <v>0</v>
      </c>
      <c r="H5462">
        <f t="array" ref="H5462">FREQUENCY(IF('Data Transformation'!$B$4:$B$8425=B5451,'Data Transformation'!$G$4:$G$8425),'Bin Analysis'!$B5462)</f>
        <v>2073</v>
      </c>
      <c r="I5462">
        <f t="shared" si="682"/>
        <v>0</v>
      </c>
      <c r="J5462">
        <f t="shared" si="683"/>
        <v>0</v>
      </c>
      <c r="K5462">
        <f>J5462*Weighting!$W$14</f>
        <v>0</v>
      </c>
      <c r="M5462" s="14"/>
    </row>
    <row r="5463" spans="1:13" x14ac:dyDescent="0.55000000000000004">
      <c r="A5463" s="32" t="str">
        <f>IF(Weighting!$P$15&gt;0,B5463,"")</f>
        <v/>
      </c>
      <c r="B5463" t="e">
        <f>Weighting!$C$15</f>
        <v>#DIV/0!</v>
      </c>
      <c r="C5463" t="e">
        <f>Weighting!$F$15</f>
        <v>#NUM!</v>
      </c>
      <c r="D5463" t="e">
        <f>IF(C5463=1,'Data Transformation'!$G$3+0.5*'Data Transformation'!$W$25,IF(C5464=1,D5464-'Data Transformation'!$W$25,FALSE))</f>
        <v>#NUM!</v>
      </c>
      <c r="E5463">
        <f t="array" ref="E5463">IF(ISLOGICAL(D5463),"",FREQUENCY(IF('Data Transformation'!$B$425:$B$8425='Bin Analysis'!$B5451,'Data Transformation'!$G$425:$G$8425),D5463))</f>
        <v>2001</v>
      </c>
      <c r="F5463">
        <f t="shared" si="681"/>
        <v>0</v>
      </c>
      <c r="G5463">
        <f>Weighting!$H$15</f>
        <v>0</v>
      </c>
      <c r="H5463">
        <f t="array" ref="H5463">FREQUENCY(IF('Data Transformation'!$B$4:$B$8425=B5451,'Data Transformation'!$G$4:$G$8425),'Bin Analysis'!$B5463)</f>
        <v>2073</v>
      </c>
      <c r="I5463">
        <f t="shared" si="682"/>
        <v>0</v>
      </c>
      <c r="J5463">
        <f t="shared" si="683"/>
        <v>0</v>
      </c>
      <c r="K5463">
        <f>J5463*Weighting!$W$15</f>
        <v>0</v>
      </c>
      <c r="M5463" s="14"/>
    </row>
    <row r="5464" spans="1:13" x14ac:dyDescent="0.55000000000000004">
      <c r="A5464" s="32" t="str">
        <f>IF(Weighting!$P$16&gt;0,B5464,"")</f>
        <v/>
      </c>
      <c r="B5464" t="e">
        <f>Weighting!$C$16</f>
        <v>#DIV/0!</v>
      </c>
      <c r="C5464" t="e">
        <f>Weighting!$F$16</f>
        <v>#NUM!</v>
      </c>
      <c r="D5464" t="e">
        <f>IF(C5464=1,'Data Transformation'!$G$3+0.5*'Data Transformation'!$W$25,IF(C5465=1,D5465-'Data Transformation'!$W$25,FALSE))</f>
        <v>#NUM!</v>
      </c>
      <c r="E5464">
        <f t="array" ref="E5464">IF(ISLOGICAL(D5464),"",FREQUENCY(IF('Data Transformation'!$B$425:$B$8425='Bin Analysis'!$B5451,'Data Transformation'!$G$425:$G$8425),D5464))</f>
        <v>2001</v>
      </c>
      <c r="F5464">
        <f t="shared" si="681"/>
        <v>0</v>
      </c>
      <c r="G5464">
        <f>Weighting!$H$16</f>
        <v>0</v>
      </c>
      <c r="H5464">
        <f t="array" ref="H5464">FREQUENCY(IF('Data Transformation'!$B$4:$B$8425=B5451,'Data Transformation'!$G$4:$G$8425),'Bin Analysis'!$B5464)</f>
        <v>2073</v>
      </c>
      <c r="I5464">
        <f t="shared" si="682"/>
        <v>0</v>
      </c>
      <c r="J5464">
        <f t="shared" si="683"/>
        <v>0</v>
      </c>
      <c r="K5464">
        <f>J5464*Weighting!$W$16</f>
        <v>0</v>
      </c>
      <c r="M5464" s="14"/>
    </row>
    <row r="5465" spans="1:13" x14ac:dyDescent="0.55000000000000004">
      <c r="A5465" s="32" t="str">
        <f>IF(Weighting!$P$17&gt;0,B5465,"")</f>
        <v/>
      </c>
      <c r="B5465" t="e">
        <f>Weighting!$C$17</f>
        <v>#DIV/0!</v>
      </c>
      <c r="C5465" t="e">
        <f>Weighting!$F$17</f>
        <v>#NUM!</v>
      </c>
      <c r="D5465" t="e">
        <f>IF(C5465=1,'Data Transformation'!$G$3+0.5*'Data Transformation'!$W$25,IF(C5466=1,D5466-'Data Transformation'!$W$25,FALSE))</f>
        <v>#NUM!</v>
      </c>
      <c r="E5465">
        <f t="array" ref="E5465">IF(ISLOGICAL(D5465),"",FREQUENCY(IF('Data Transformation'!$B$425:$B$8425='Bin Analysis'!$B5451,'Data Transformation'!$G$425:$G$8425),D5465))</f>
        <v>2001</v>
      </c>
      <c r="F5465">
        <f t="shared" si="681"/>
        <v>0</v>
      </c>
      <c r="G5465">
        <f>Weighting!$H$17</f>
        <v>0</v>
      </c>
      <c r="H5465">
        <f t="array" ref="H5465">FREQUENCY(IF('Data Transformation'!$B$4:$B$8425=B5451,'Data Transformation'!$G$4:$G$8425),'Bin Analysis'!$B5465)</f>
        <v>2073</v>
      </c>
      <c r="I5465">
        <f t="shared" si="682"/>
        <v>0</v>
      </c>
      <c r="J5465">
        <f t="shared" si="683"/>
        <v>0</v>
      </c>
      <c r="K5465">
        <f>J5465*Weighting!$W$17</f>
        <v>0</v>
      </c>
      <c r="M5465" s="14"/>
    </row>
    <row r="5466" spans="1:13" x14ac:dyDescent="0.55000000000000004">
      <c r="A5466" s="32" t="str">
        <f>IF(Weighting!$P$18&gt;0,B5466,"")</f>
        <v/>
      </c>
      <c r="B5466" t="e">
        <f>Weighting!$C$18</f>
        <v>#DIV/0!</v>
      </c>
      <c r="C5466" t="e">
        <f>Weighting!$F$18</f>
        <v>#NUM!</v>
      </c>
      <c r="D5466" t="e">
        <f>IF(C5466=1,'Data Transformation'!$G$3+0.5*'Data Transformation'!$W$25,IF(C5467=1,D5467-'Data Transformation'!$W$25,FALSE))</f>
        <v>#NUM!</v>
      </c>
      <c r="E5466">
        <f t="array" ref="E5466">IF(ISLOGICAL(D5466),"",FREQUENCY(IF('Data Transformation'!$B$425:$B$8425='Bin Analysis'!$B5451,'Data Transformation'!$G$425:$G$8425),D5466))</f>
        <v>2001</v>
      </c>
      <c r="F5466">
        <f t="shared" si="681"/>
        <v>0</v>
      </c>
      <c r="G5466">
        <f>Weighting!$H$18</f>
        <v>0</v>
      </c>
      <c r="H5466">
        <f t="array" ref="H5466">FREQUENCY(IF('Data Transformation'!$B$4:$B$8425=B5451,'Data Transformation'!$G$4:$G$8425),'Bin Analysis'!$B5466)</f>
        <v>2073</v>
      </c>
      <c r="I5466">
        <f t="shared" si="682"/>
        <v>0</v>
      </c>
      <c r="J5466">
        <f t="shared" si="683"/>
        <v>0</v>
      </c>
      <c r="K5466">
        <f>J5466*Weighting!$W$18</f>
        <v>0</v>
      </c>
      <c r="M5466" s="14"/>
    </row>
    <row r="5467" spans="1:13" x14ac:dyDescent="0.55000000000000004">
      <c r="A5467" s="32" t="str">
        <f>IF(Weighting!$P$19&gt;0,B5467,"")</f>
        <v/>
      </c>
      <c r="B5467" t="e">
        <f>Weighting!$C$19</f>
        <v>#DIV/0!</v>
      </c>
      <c r="C5467" t="e">
        <f>Weighting!$F$19</f>
        <v>#NUM!</v>
      </c>
      <c r="D5467" t="e">
        <f>IF(C5467=1,'Data Transformation'!$G$3+0.5*'Data Transformation'!$W$25,IF(C5468=1,D5468-'Data Transformation'!$W$25,FALSE))</f>
        <v>#NUM!</v>
      </c>
      <c r="E5467">
        <f t="array" ref="E5467">IF(ISLOGICAL(D5467),"",FREQUENCY(IF('Data Transformation'!$B$425:$B$8425='Bin Analysis'!$B5451,'Data Transformation'!$G$425:$G$8425),D5467))</f>
        <v>2001</v>
      </c>
      <c r="F5467">
        <f t="shared" si="681"/>
        <v>0</v>
      </c>
      <c r="G5467">
        <f>Weighting!$H$19</f>
        <v>0</v>
      </c>
      <c r="H5467">
        <f t="array" ref="H5467">FREQUENCY(IF('Data Transformation'!$B$4:$B$8425=B5451,'Data Transformation'!$G$4:$G$8425),'Bin Analysis'!$B5467)</f>
        <v>2073</v>
      </c>
      <c r="I5467">
        <f t="shared" si="682"/>
        <v>0</v>
      </c>
      <c r="J5467">
        <f t="shared" si="683"/>
        <v>0</v>
      </c>
      <c r="K5467">
        <f>J5467*Weighting!$W$19</f>
        <v>0</v>
      </c>
      <c r="M5467" s="14"/>
    </row>
    <row r="5468" spans="1:13" x14ac:dyDescent="0.55000000000000004">
      <c r="A5468" s="32" t="str">
        <f>IF(Weighting!$P$20&gt;0,B5468,"")</f>
        <v/>
      </c>
      <c r="B5468" t="e">
        <f>Weighting!$C$20</f>
        <v>#DIV/0!</v>
      </c>
      <c r="C5468" t="e">
        <f>Weighting!$F$20</f>
        <v>#NUM!</v>
      </c>
      <c r="D5468" t="e">
        <f>IF(C5468=1,'Data Transformation'!$G$3+0.5*'Data Transformation'!$W$25,IF(C5469=1,D5469-'Data Transformation'!$W$25,FALSE))</f>
        <v>#NUM!</v>
      </c>
      <c r="E5468">
        <f t="array" ref="E5468">IF(ISLOGICAL(D5468),"",FREQUENCY(IF('Data Transformation'!$B$425:$B$8425='Bin Analysis'!$B5451,'Data Transformation'!$G$425:$G$8425),D5468))</f>
        <v>2001</v>
      </c>
      <c r="F5468">
        <f t="shared" si="681"/>
        <v>0</v>
      </c>
      <c r="G5468">
        <f>Weighting!$H$20</f>
        <v>0</v>
      </c>
      <c r="H5468">
        <f t="array" ref="H5468">FREQUENCY(IF('Data Transformation'!$B$4:$B$8425=B5451,'Data Transformation'!$G$4:$G$8425),'Bin Analysis'!$B5468)</f>
        <v>2073</v>
      </c>
      <c r="I5468">
        <f t="shared" si="682"/>
        <v>0</v>
      </c>
      <c r="J5468">
        <f t="shared" si="683"/>
        <v>0</v>
      </c>
      <c r="K5468">
        <f>J5468*Weighting!$W$20</f>
        <v>0</v>
      </c>
      <c r="M5468" s="14"/>
    </row>
    <row r="5469" spans="1:13" x14ac:dyDescent="0.55000000000000004">
      <c r="A5469" s="32" t="str">
        <f>IF(Weighting!$P$21&gt;0,B5469,"")</f>
        <v/>
      </c>
      <c r="B5469" t="e">
        <f>Weighting!$C$21</f>
        <v>#DIV/0!</v>
      </c>
      <c r="C5469" t="e">
        <f>Weighting!$F$21</f>
        <v>#NUM!</v>
      </c>
      <c r="D5469" t="e">
        <f>IF(C5469=1,'Data Transformation'!$G$3+0.5*'Data Transformation'!$W$25,IF(C5470=1,D5470-'Data Transformation'!$W$25,FALSE))</f>
        <v>#NUM!</v>
      </c>
      <c r="E5469">
        <f t="array" ref="E5469">IF(ISLOGICAL(D5469),"",FREQUENCY(IF('Data Transformation'!$B$425:$B$8425='Bin Analysis'!$B5451,'Data Transformation'!$G$425:$G$8425),D5469))</f>
        <v>2001</v>
      </c>
      <c r="F5469">
        <f t="shared" si="681"/>
        <v>0</v>
      </c>
      <c r="G5469">
        <f>Weighting!$H$21</f>
        <v>0</v>
      </c>
      <c r="H5469">
        <f t="array" ref="H5469">FREQUENCY(IF('Data Transformation'!$B$4:$B$8425=B5451,'Data Transformation'!$G$4:$G$8425),'Bin Analysis'!$B5469)</f>
        <v>2073</v>
      </c>
      <c r="I5469">
        <f t="shared" si="682"/>
        <v>0</v>
      </c>
      <c r="J5469">
        <f t="shared" si="683"/>
        <v>0</v>
      </c>
      <c r="K5469">
        <f>J5469*Weighting!$W$21</f>
        <v>0</v>
      </c>
      <c r="M5469" s="14"/>
    </row>
    <row r="5470" spans="1:13" x14ac:dyDescent="0.55000000000000004">
      <c r="A5470" s="32" t="str">
        <f>IF(Weighting!$P$22&gt;0,B5470,"")</f>
        <v/>
      </c>
      <c r="B5470" t="e">
        <f>Weighting!$C$22</f>
        <v>#DIV/0!</v>
      </c>
      <c r="C5470" t="e">
        <f>Weighting!$F$22</f>
        <v>#NUM!</v>
      </c>
      <c r="D5470" t="e">
        <f>IF(C5470=1,'Data Transformation'!$G$3+0.5*'Data Transformation'!$W$25,IF(C5471=1,D5471-'Data Transformation'!$W$25,FALSE))</f>
        <v>#NUM!</v>
      </c>
      <c r="E5470">
        <f t="array" ref="E5470">IF(ISLOGICAL(D5470),"",FREQUENCY(IF('Data Transformation'!$B$425:$B$8425='Bin Analysis'!$B5451,'Data Transformation'!$G$425:$G$8425),D5470))</f>
        <v>2001</v>
      </c>
      <c r="F5470">
        <f t="shared" si="681"/>
        <v>0</v>
      </c>
      <c r="G5470">
        <f>Weighting!$H$22</f>
        <v>0</v>
      </c>
      <c r="H5470">
        <f t="array" ref="H5470">FREQUENCY(IF('Data Transformation'!$B$4:$B$8425=B5451,'Data Transformation'!$G$4:$G$8425),'Bin Analysis'!$B5470)</f>
        <v>2073</v>
      </c>
      <c r="I5470">
        <f t="shared" si="682"/>
        <v>0</v>
      </c>
      <c r="J5470">
        <f t="shared" si="683"/>
        <v>0</v>
      </c>
      <c r="K5470">
        <f>J5470*Weighting!$W$22</f>
        <v>0</v>
      </c>
      <c r="M5470" s="14"/>
    </row>
    <row r="5471" spans="1:13" x14ac:dyDescent="0.55000000000000004">
      <c r="A5471" s="32" t="str">
        <f>IF(Weighting!$P$23&gt;0,B5471,"")</f>
        <v/>
      </c>
      <c r="B5471" t="e">
        <f>Weighting!$C$23</f>
        <v>#DIV/0!</v>
      </c>
      <c r="C5471" t="e">
        <f>Weighting!$F$23</f>
        <v>#NUM!</v>
      </c>
      <c r="D5471" t="e">
        <f>IF(C5471=1,'Data Transformation'!$G$3+0.5*'Data Transformation'!$W$25,IF(C5472=1,D5472-'Data Transformation'!$W$25,FALSE))</f>
        <v>#NUM!</v>
      </c>
      <c r="E5471">
        <f t="array" ref="E5471">IF(ISLOGICAL(D5471),"",FREQUENCY(IF('Data Transformation'!$B$425:$B$8425='Bin Analysis'!$B5451,'Data Transformation'!$G$425:$G$8425),D5471))</f>
        <v>2001</v>
      </c>
      <c r="F5471">
        <f t="shared" si="681"/>
        <v>0</v>
      </c>
      <c r="G5471">
        <f>Weighting!$H$23</f>
        <v>0</v>
      </c>
      <c r="H5471">
        <f t="array" ref="H5471">FREQUENCY(IF('Data Transformation'!$B$4:$B$8425=B5451,'Data Transformation'!$G$4:$G$8425),'Bin Analysis'!$B5471)</f>
        <v>2073</v>
      </c>
      <c r="I5471">
        <f t="shared" si="682"/>
        <v>0</v>
      </c>
      <c r="J5471">
        <f t="shared" si="683"/>
        <v>0</v>
      </c>
      <c r="K5471">
        <f>J5471*Weighting!$W$23</f>
        <v>0</v>
      </c>
      <c r="M5471" s="14"/>
    </row>
    <row r="5472" spans="1:13" x14ac:dyDescent="0.55000000000000004">
      <c r="A5472" s="32" t="str">
        <f>IF(Weighting!$P$24&gt;0,B5472,"")</f>
        <v/>
      </c>
      <c r="B5472" t="e">
        <f>Weighting!$C$24</f>
        <v>#DIV/0!</v>
      </c>
      <c r="C5472" t="e">
        <f>Weighting!$F$24</f>
        <v>#NUM!</v>
      </c>
      <c r="D5472" t="e">
        <f>IF(C5472=1,'Data Transformation'!$G$3+0.5*'Data Transformation'!$W$25,IF(C5473=1,D5473-'Data Transformation'!$W$25,FALSE))</f>
        <v>#NUM!</v>
      </c>
      <c r="E5472">
        <f t="array" ref="E5472">IF(ISLOGICAL(D5472),"",FREQUENCY(IF('Data Transformation'!$B$425:$B$8425='Bin Analysis'!$B5451,'Data Transformation'!$G$425:$G$8425),D5472))</f>
        <v>2001</v>
      </c>
      <c r="F5472">
        <f t="shared" si="681"/>
        <v>0</v>
      </c>
      <c r="G5472">
        <f>Weighting!$H$24</f>
        <v>0</v>
      </c>
      <c r="H5472">
        <f t="array" ref="H5472">FREQUENCY(IF('Data Transformation'!$B$4:$B$8425=B5451,'Data Transformation'!$G$4:$G$8425),'Bin Analysis'!$B5472)</f>
        <v>2073</v>
      </c>
      <c r="I5472">
        <f t="shared" si="682"/>
        <v>0</v>
      </c>
      <c r="J5472">
        <f t="shared" si="683"/>
        <v>0</v>
      </c>
      <c r="K5472">
        <f>J5472*Weighting!$W$24</f>
        <v>0</v>
      </c>
      <c r="M5472" s="14"/>
    </row>
    <row r="5473" spans="1:25" x14ac:dyDescent="0.55000000000000004">
      <c r="A5473" s="32" t="str">
        <f>IF(Weighting!$P$25&gt;0,B5473,"")</f>
        <v/>
      </c>
      <c r="B5473" t="e">
        <f>Weighting!$C$25</f>
        <v>#DIV/0!</v>
      </c>
      <c r="C5473" t="e">
        <f>Weighting!$F$25</f>
        <v>#NUM!</v>
      </c>
      <c r="D5473" t="e">
        <f>IF(C5473=1,'Data Transformation'!$G$3+0.5*'Data Transformation'!$W$25,IF(C5474=1,D5474-'Data Transformation'!$W$25,FALSE))</f>
        <v>#NUM!</v>
      </c>
      <c r="E5473">
        <f t="array" ref="E5473">IF(ISLOGICAL(D5473),"",FREQUENCY(IF('Data Transformation'!$B$425:$B$8425='Bin Analysis'!$B5451,'Data Transformation'!$G$425:$G$8425),D5473))</f>
        <v>2001</v>
      </c>
      <c r="F5473">
        <f t="shared" si="681"/>
        <v>0</v>
      </c>
      <c r="G5473">
        <f>Weighting!$H$25</f>
        <v>0</v>
      </c>
      <c r="H5473">
        <f t="array" ref="H5473">FREQUENCY(IF('Data Transformation'!$B$4:$B$8425=B5451,'Data Transformation'!$G$4:$G$8425),'Bin Analysis'!$B5473)</f>
        <v>2073</v>
      </c>
      <c r="I5473">
        <f t="shared" si="682"/>
        <v>0</v>
      </c>
      <c r="J5473">
        <f t="shared" si="683"/>
        <v>0</v>
      </c>
      <c r="K5473">
        <f>J5473*Weighting!$W$25</f>
        <v>0</v>
      </c>
      <c r="M5473" s="14"/>
    </row>
    <row r="5474" spans="1:25" x14ac:dyDescent="0.55000000000000004">
      <c r="O5474"/>
      <c r="P5474"/>
      <c r="Q5474"/>
      <c r="R5474"/>
    </row>
    <row r="5475" spans="1:25" ht="23.35" x14ac:dyDescent="0.8">
      <c r="A5475" s="21" t="s">
        <v>0</v>
      </c>
      <c r="B5475" s="21" t="str">
        <f>IFERROR(VLOOKUP(C5475,'Data Transformation'!$L$6:$M$426,2,FALSE),"")</f>
        <v/>
      </c>
      <c r="C5475" s="21">
        <f>C5451+1</f>
        <v>228</v>
      </c>
      <c r="D5475" s="21"/>
      <c r="E5475" s="21"/>
      <c r="F5475" s="21"/>
      <c r="G5475" s="21"/>
      <c r="H5475" s="22"/>
      <c r="I5475" s="22"/>
      <c r="J5475" s="22"/>
      <c r="K5475" s="21"/>
      <c r="L5475" s="21" t="str">
        <f>B5475</f>
        <v/>
      </c>
      <c r="M5475" s="23" t="e">
        <f>INDEX('Data Transformation'!$O$4:$O$424,MATCH($B5475,'Data Transformation'!$M$4:$M$424,0),MATCH($M$2,'Data Transformation'!$O$3,0))</f>
        <v>#N/A</v>
      </c>
      <c r="N5475" s="27" t="e">
        <f>IF('Input and Summary Results'!$J$16="minimum",'Bin Analysis'!X5476/(M5475-1),'Bin Analysis'!Y5475/('Bin Analysis'!M5475-1))</f>
        <v>#N/A</v>
      </c>
      <c r="O5475" s="27" t="e">
        <f>IF(M5475=FALSE,NA(),(VLOOKUP(1,C5478:K5497,4,FALSE))/(M5475-1))</f>
        <v>#N/A</v>
      </c>
      <c r="P5475" s="27" t="e">
        <f>IF(M5475=FALSE,NA(),SUM(J5478:J5497)/Weighting!$S$5)</f>
        <v>#N/A</v>
      </c>
      <c r="Q5475" s="27" t="e">
        <f>IF(M5475=FALSE,NA(),SUM(K5478:K5497)/Weighting!$S$6)</f>
        <v>#N/A</v>
      </c>
      <c r="R5475" s="27" t="e">
        <f>IF(M5475=FALSE,NA(),(VLOOKUP(1,G5478:K5497,3,FALSE))/(M5475-1))</f>
        <v>#N/A</v>
      </c>
      <c r="S5475" s="22" t="e">
        <f>IF(M5475=FALSE,NA(),IF(SUM(J5478:J5497)=2,"yes","no"))</f>
        <v>#N/A</v>
      </c>
      <c r="X5475" s="2" cm="2">
        <f t="array" ref="X5475:X5476">FREQUENCY(IF('Data Transformation'!$B$425:$B$6424='Bin Analysis'!L5475,'Data Transformation'!$G$425:$G$6424),'Data Transformation'!$U$11)</f>
        <v>0</v>
      </c>
      <c r="Y5475" s="2" cm="2">
        <f t="array" ref="Y5475:Y5476">FREQUENCY(IF('Data Transformation'!$B$425:$B$6424='Bin Analysis'!L5475,'Data Transformation'!$G$425:$G$6424),'Data Transformation'!$U$12)</f>
        <v>0</v>
      </c>
    </row>
    <row r="5476" spans="1:25" x14ac:dyDescent="0.55000000000000004">
      <c r="A5476" s="14" t="s">
        <v>67</v>
      </c>
      <c r="B5476" t="s">
        <v>47</v>
      </c>
      <c r="C5476" t="s">
        <v>5</v>
      </c>
      <c r="D5476" t="s">
        <v>100</v>
      </c>
      <c r="E5476" t="s">
        <v>101</v>
      </c>
      <c r="F5476" t="s">
        <v>102</v>
      </c>
      <c r="G5476" t="s">
        <v>70</v>
      </c>
      <c r="H5476" t="s">
        <v>31</v>
      </c>
      <c r="I5476" t="s">
        <v>32</v>
      </c>
      <c r="J5476" t="s">
        <v>46</v>
      </c>
      <c r="K5476" s="14" t="s">
        <v>45</v>
      </c>
      <c r="M5476" s="14"/>
      <c r="X5476" s="2">
        <v>0</v>
      </c>
      <c r="Y5476" s="2">
        <v>0</v>
      </c>
    </row>
    <row r="5477" spans="1:25" x14ac:dyDescent="0.55000000000000004">
      <c r="A5477" s="32"/>
      <c r="D5477" t="e">
        <f>IF(C5477=1,'Data Transformation'!$G$3+0.5*'Data Transformation'!$W$25,IF(C5478=1,D5478-'Data Transformation'!$W$25,FALSE))</f>
        <v>#NUM!</v>
      </c>
      <c r="E5477">
        <f t="array" ref="E5477">IF(ISLOGICAL(D5477),"",FREQUENCY(IF('Data Transformation'!$B$425:$B$8425='Bin Analysis'!$B5475,'Data Transformation'!$G$425:$G$8425),D5477))</f>
        <v>2001</v>
      </c>
      <c r="F5477" t="e">
        <f>IF(ISLOGICAL(D5477),"",E5477-E5476)</f>
        <v>#VALUE!</v>
      </c>
      <c r="M5477" s="14"/>
    </row>
    <row r="5478" spans="1:25" x14ac:dyDescent="0.55000000000000004">
      <c r="A5478" s="32" t="e">
        <f>IF(Weighting!$P$6&gt;0,B5478,"")</f>
        <v>#NUM!</v>
      </c>
      <c r="B5478" t="e">
        <f>Weighting!$C$6</f>
        <v>#DIV/0!</v>
      </c>
      <c r="C5478" t="e">
        <f>Weighting!$F$6</f>
        <v>#NUM!</v>
      </c>
      <c r="D5478" t="e">
        <f>IF(C5478=1,'Data Transformation'!$G$3+0.5*'Data Transformation'!$W$25,IF(C5479=1,D5479-'Data Transformation'!$W$25,FALSE))</f>
        <v>#NUM!</v>
      </c>
      <c r="E5478">
        <f t="array" ref="E5478">IF(ISLOGICAL(D5478),"",FREQUENCY(IF('Data Transformation'!$B$425:$B$8425='Bin Analysis'!$B5475,'Data Transformation'!$G$425:$G$8425),D5478))</f>
        <v>2001</v>
      </c>
      <c r="F5478">
        <f>IF(ISLOGICAL(D5478),"",E5478-E5477)</f>
        <v>0</v>
      </c>
      <c r="G5478">
        <f>Weighting!$H$6</f>
        <v>1</v>
      </c>
      <c r="H5478">
        <f t="array" ref="H5478">FREQUENCY(IF('Data Transformation'!$B$4:$B$8425=B5475,'Data Transformation'!$G$4:$G$8425),'Bin Analysis'!$B5478)</f>
        <v>2073</v>
      </c>
      <c r="I5478">
        <f>H5478-H5477</f>
        <v>2073</v>
      </c>
      <c r="J5478">
        <f>IF(I5478=0,0,1)</f>
        <v>1</v>
      </c>
      <c r="K5478" t="e">
        <f>J5478*Weighting!$W$6</f>
        <v>#NUM!</v>
      </c>
      <c r="M5478" s="14"/>
    </row>
    <row r="5479" spans="1:25" x14ac:dyDescent="0.55000000000000004">
      <c r="A5479" s="32" t="str">
        <f>IF(Weighting!$P$7&gt;0,B5479,"")</f>
        <v/>
      </c>
      <c r="B5479" t="e">
        <f>Weighting!$C$7</f>
        <v>#DIV/0!</v>
      </c>
      <c r="C5479" t="e">
        <f>Weighting!$F$7</f>
        <v>#NUM!</v>
      </c>
      <c r="D5479" t="e">
        <f>IF(C5479=1,'Data Transformation'!$G$3+0.5*'Data Transformation'!$W$25,IF(C5480=1,D5480-'Data Transformation'!$W$25,FALSE))</f>
        <v>#NUM!</v>
      </c>
      <c r="E5479">
        <f t="array" ref="E5479">IF(ISLOGICAL(D5479),"",FREQUENCY(IF('Data Transformation'!$B$425:$B$8425='Bin Analysis'!$B5475,'Data Transformation'!$G$425:$G$8425),D5479))</f>
        <v>2001</v>
      </c>
      <c r="F5479">
        <f t="shared" ref="F5479:F5497" si="684">IF(ISLOGICAL(D5479),"",E5479-E5478)</f>
        <v>0</v>
      </c>
      <c r="G5479">
        <f>Weighting!$H$7</f>
        <v>0</v>
      </c>
      <c r="H5479">
        <f t="array" ref="H5479">FREQUENCY(IF('Data Transformation'!$B$4:$B$8425=B5475,'Data Transformation'!$G$4:$G$8425),'Bin Analysis'!$B5479)</f>
        <v>2073</v>
      </c>
      <c r="I5479">
        <f t="shared" ref="I5479:I5497" si="685">H5479-H5478</f>
        <v>0</v>
      </c>
      <c r="J5479">
        <f>IF(I5479=0,0,1)</f>
        <v>0</v>
      </c>
      <c r="K5479">
        <f>J5479*Weighting!$W$7</f>
        <v>0</v>
      </c>
      <c r="M5479" s="14"/>
    </row>
    <row r="5480" spans="1:25" x14ac:dyDescent="0.55000000000000004">
      <c r="A5480" s="32" t="str">
        <f>IF(Weighting!$P$8&gt;0,B5480,"")</f>
        <v/>
      </c>
      <c r="B5480" t="e">
        <f>Weighting!$C$8</f>
        <v>#DIV/0!</v>
      </c>
      <c r="C5480" t="e">
        <f>Weighting!$F$8</f>
        <v>#NUM!</v>
      </c>
      <c r="D5480" t="e">
        <f>IF(C5480=1,'Data Transformation'!$G$3+0.5*'Data Transformation'!$W$25,IF(C5481=1,D5481-'Data Transformation'!$W$25,FALSE))</f>
        <v>#NUM!</v>
      </c>
      <c r="E5480">
        <f t="array" ref="E5480">IF(ISLOGICAL(D5480),"",FREQUENCY(IF('Data Transformation'!$B$425:$B$8425='Bin Analysis'!$B5475,'Data Transformation'!$G$425:$G$8425),D5480))</f>
        <v>2001</v>
      </c>
      <c r="F5480">
        <f t="shared" si="684"/>
        <v>0</v>
      </c>
      <c r="G5480">
        <f>Weighting!$H$8</f>
        <v>0</v>
      </c>
      <c r="H5480">
        <f t="array" ref="H5480">FREQUENCY(IF('Data Transformation'!$B$4:$B$8425=B5475,'Data Transformation'!$G$4:$G$8425),'Bin Analysis'!$B5480)</f>
        <v>2073</v>
      </c>
      <c r="I5480">
        <f t="shared" si="685"/>
        <v>0</v>
      </c>
      <c r="J5480">
        <f t="shared" ref="J5480:J5497" si="686">IF(I5480=0,0,1)</f>
        <v>0</v>
      </c>
      <c r="K5480">
        <f>J5480*Weighting!$W$8</f>
        <v>0</v>
      </c>
      <c r="M5480" s="14"/>
    </row>
    <row r="5481" spans="1:25" x14ac:dyDescent="0.55000000000000004">
      <c r="A5481" s="32" t="str">
        <f>IF(Weighting!$P$9&gt;0,B5481,"")</f>
        <v/>
      </c>
      <c r="B5481" s="50" t="e">
        <f>Weighting!$C$9</f>
        <v>#DIV/0!</v>
      </c>
      <c r="C5481" t="e">
        <f>Weighting!$F$9</f>
        <v>#NUM!</v>
      </c>
      <c r="D5481" t="e">
        <f>IF(C5481=1,'Data Transformation'!$G$3+0.5*'Data Transformation'!$W$25,IF(C5482=1,D5482-'Data Transformation'!$W$25,FALSE))</f>
        <v>#NUM!</v>
      </c>
      <c r="E5481">
        <f t="array" ref="E5481">IF(ISLOGICAL(D5481),"",FREQUENCY(IF('Data Transformation'!$B$425:$B$8425='Bin Analysis'!$B5475,'Data Transformation'!$G$425:$G$8425),D5481))</f>
        <v>2001</v>
      </c>
      <c r="F5481">
        <f t="shared" si="684"/>
        <v>0</v>
      </c>
      <c r="G5481">
        <f>Weighting!$H$9</f>
        <v>0</v>
      </c>
      <c r="H5481">
        <f t="array" ref="H5481">FREQUENCY(IF('Data Transformation'!$B$4:$B$8425=B5475,'Data Transformation'!$G$4:$G$8425),'Bin Analysis'!$B5481)</f>
        <v>2073</v>
      </c>
      <c r="I5481">
        <f t="shared" si="685"/>
        <v>0</v>
      </c>
      <c r="J5481">
        <f t="shared" si="686"/>
        <v>0</v>
      </c>
      <c r="K5481">
        <f>J5481*Weighting!$W$9</f>
        <v>0</v>
      </c>
      <c r="M5481" s="14"/>
    </row>
    <row r="5482" spans="1:25" x14ac:dyDescent="0.55000000000000004">
      <c r="A5482" s="32" t="str">
        <f>IF(Weighting!$P$10&gt;0,B5482,"")</f>
        <v/>
      </c>
      <c r="B5482" t="e">
        <f>Weighting!$C$10</f>
        <v>#DIV/0!</v>
      </c>
      <c r="C5482" t="e">
        <f>Weighting!$F$10</f>
        <v>#NUM!</v>
      </c>
      <c r="D5482" t="e">
        <f>IF(C5482=1,'Data Transformation'!$G$3+0.5*'Data Transformation'!$W$25,IF(C5483=1,D5483-'Data Transformation'!$W$25,FALSE))</f>
        <v>#NUM!</v>
      </c>
      <c r="E5482">
        <f t="array" ref="E5482">IF(ISLOGICAL(D5482),"",FREQUENCY(IF('Data Transformation'!$B$425:$B$8425='Bin Analysis'!$B5475,'Data Transformation'!$G$425:$G$8425),D5482))</f>
        <v>2001</v>
      </c>
      <c r="F5482">
        <f t="shared" si="684"/>
        <v>0</v>
      </c>
      <c r="G5482">
        <f>Weighting!$H$10</f>
        <v>0</v>
      </c>
      <c r="H5482">
        <f t="array" ref="H5482">FREQUENCY(IF('Data Transformation'!$B$4:$B$8425=B5475,'Data Transformation'!$G$4:$G$8425),'Bin Analysis'!$B5482)</f>
        <v>2073</v>
      </c>
      <c r="I5482">
        <f t="shared" si="685"/>
        <v>0</v>
      </c>
      <c r="J5482">
        <f t="shared" si="686"/>
        <v>0</v>
      </c>
      <c r="K5482">
        <f>J5482*Weighting!$W$10</f>
        <v>0</v>
      </c>
      <c r="M5482" s="14"/>
    </row>
    <row r="5483" spans="1:25" x14ac:dyDescent="0.55000000000000004">
      <c r="A5483" s="32" t="str">
        <f>IF(Weighting!$P$11&gt;0,B5483,"")</f>
        <v/>
      </c>
      <c r="B5483" t="e">
        <f>Weighting!$C$11</f>
        <v>#DIV/0!</v>
      </c>
      <c r="C5483" t="e">
        <f>Weighting!$F$11</f>
        <v>#NUM!</v>
      </c>
      <c r="D5483" t="e">
        <f>IF(C5483=1,'Data Transformation'!$G$3+0.5*'Data Transformation'!$W$25,IF(C5484=1,D5484-'Data Transformation'!$W$25,FALSE))</f>
        <v>#NUM!</v>
      </c>
      <c r="E5483">
        <f t="array" ref="E5483">IF(ISLOGICAL(D5483),"",FREQUENCY(IF('Data Transformation'!$B$425:$B$8425='Bin Analysis'!$B5475,'Data Transformation'!$G$425:$G$8425),D5483))</f>
        <v>2001</v>
      </c>
      <c r="F5483">
        <f t="shared" si="684"/>
        <v>0</v>
      </c>
      <c r="G5483">
        <f>Weighting!$H$11</f>
        <v>0</v>
      </c>
      <c r="H5483">
        <f t="array" ref="H5483">FREQUENCY(IF('Data Transformation'!$B$4:$B$8425=B5475,'Data Transformation'!$G$4:$G$8425),'Bin Analysis'!$B5483)</f>
        <v>2073</v>
      </c>
      <c r="I5483">
        <f t="shared" si="685"/>
        <v>0</v>
      </c>
      <c r="J5483">
        <f t="shared" si="686"/>
        <v>0</v>
      </c>
      <c r="K5483">
        <f>J5483*Weighting!$W$11</f>
        <v>0</v>
      </c>
      <c r="M5483" s="14"/>
    </row>
    <row r="5484" spans="1:25" x14ac:dyDescent="0.55000000000000004">
      <c r="A5484" s="32" t="str">
        <f>IF(Weighting!$P$12&gt;0,B5484,"")</f>
        <v/>
      </c>
      <c r="B5484" t="e">
        <f>Weighting!$C$12</f>
        <v>#DIV/0!</v>
      </c>
      <c r="C5484" t="e">
        <f>Weighting!$F$12</f>
        <v>#NUM!</v>
      </c>
      <c r="D5484" t="e">
        <f>IF(C5484=1,'Data Transformation'!$G$3+0.5*'Data Transformation'!$W$25,IF(C5485=1,D5485-'Data Transformation'!$W$25,FALSE))</f>
        <v>#NUM!</v>
      </c>
      <c r="E5484">
        <f t="array" ref="E5484">IF(ISLOGICAL(D5484),"",FREQUENCY(IF('Data Transformation'!$B$425:$B$8425='Bin Analysis'!$B5475,'Data Transformation'!$G$425:$G$8425),D5484))</f>
        <v>2001</v>
      </c>
      <c r="F5484">
        <f t="shared" si="684"/>
        <v>0</v>
      </c>
      <c r="G5484">
        <f>Weighting!$H$12</f>
        <v>0</v>
      </c>
      <c r="H5484">
        <f t="array" ref="H5484">FREQUENCY(IF('Data Transformation'!$B$4:$B$8425=B5475,'Data Transformation'!$G$4:$G$8425),'Bin Analysis'!$B5484)</f>
        <v>2073</v>
      </c>
      <c r="I5484">
        <f t="shared" si="685"/>
        <v>0</v>
      </c>
      <c r="J5484">
        <f t="shared" si="686"/>
        <v>0</v>
      </c>
      <c r="K5484">
        <f>J5484*Weighting!$W$12</f>
        <v>0</v>
      </c>
      <c r="M5484" s="14"/>
    </row>
    <row r="5485" spans="1:25" x14ac:dyDescent="0.55000000000000004">
      <c r="A5485" s="32" t="str">
        <f>IF(Weighting!$P$13&gt;0,B5485,"")</f>
        <v/>
      </c>
      <c r="B5485" t="e">
        <f>Weighting!$C$13</f>
        <v>#DIV/0!</v>
      </c>
      <c r="C5485" t="e">
        <f>Weighting!$F$13</f>
        <v>#NUM!</v>
      </c>
      <c r="D5485" t="e">
        <f>IF(C5485=1,'Data Transformation'!$G$3+0.5*'Data Transformation'!$W$25,IF(C5486=1,D5486-'Data Transformation'!$W$25,FALSE))</f>
        <v>#NUM!</v>
      </c>
      <c r="E5485">
        <f t="array" ref="E5485">IF(ISLOGICAL(D5485),"",FREQUENCY(IF('Data Transformation'!$B$425:$B$8425='Bin Analysis'!$B5475,'Data Transformation'!$G$425:$G$8425),D5485))</f>
        <v>2001</v>
      </c>
      <c r="F5485">
        <f t="shared" si="684"/>
        <v>0</v>
      </c>
      <c r="G5485">
        <f>Weighting!$H$13</f>
        <v>0</v>
      </c>
      <c r="H5485">
        <f t="array" ref="H5485">FREQUENCY(IF('Data Transformation'!$B$4:$B$8425=B5475,'Data Transformation'!$G$4:$G$8425),'Bin Analysis'!$B5485)</f>
        <v>2073</v>
      </c>
      <c r="I5485">
        <f t="shared" si="685"/>
        <v>0</v>
      </c>
      <c r="J5485">
        <f t="shared" si="686"/>
        <v>0</v>
      </c>
      <c r="K5485">
        <f>J5485*Weighting!$W$13</f>
        <v>0</v>
      </c>
      <c r="M5485" s="14"/>
    </row>
    <row r="5486" spans="1:25" x14ac:dyDescent="0.55000000000000004">
      <c r="A5486" s="32" t="str">
        <f>IF(Weighting!$P$14&gt;0,B5486,"")</f>
        <v/>
      </c>
      <c r="B5486" t="e">
        <f>Weighting!$C$14</f>
        <v>#DIV/0!</v>
      </c>
      <c r="C5486" t="e">
        <f>Weighting!$F$14</f>
        <v>#NUM!</v>
      </c>
      <c r="D5486" t="e">
        <f>IF(C5486=1,'Data Transformation'!$G$3+0.5*'Data Transformation'!$W$25,IF(C5487=1,D5487-'Data Transformation'!$W$25,FALSE))</f>
        <v>#NUM!</v>
      </c>
      <c r="E5486">
        <f t="array" ref="E5486">IF(ISLOGICAL(D5486),"",FREQUENCY(IF('Data Transformation'!$B$425:$B$8425='Bin Analysis'!$B5475,'Data Transformation'!$G$425:$G$8425),D5486))</f>
        <v>2001</v>
      </c>
      <c r="F5486">
        <f t="shared" si="684"/>
        <v>0</v>
      </c>
      <c r="G5486">
        <f>Weighting!$H$14</f>
        <v>0</v>
      </c>
      <c r="H5486">
        <f t="array" ref="H5486">FREQUENCY(IF('Data Transformation'!$B$4:$B$8425=B5475,'Data Transformation'!$G$4:$G$8425),'Bin Analysis'!$B5486)</f>
        <v>2073</v>
      </c>
      <c r="I5486">
        <f t="shared" si="685"/>
        <v>0</v>
      </c>
      <c r="J5486">
        <f t="shared" si="686"/>
        <v>0</v>
      </c>
      <c r="K5486">
        <f>J5486*Weighting!$W$14</f>
        <v>0</v>
      </c>
      <c r="M5486" s="14"/>
    </row>
    <row r="5487" spans="1:25" x14ac:dyDescent="0.55000000000000004">
      <c r="A5487" s="32" t="str">
        <f>IF(Weighting!$P$15&gt;0,B5487,"")</f>
        <v/>
      </c>
      <c r="B5487" t="e">
        <f>Weighting!$C$15</f>
        <v>#DIV/0!</v>
      </c>
      <c r="C5487" t="e">
        <f>Weighting!$F$15</f>
        <v>#NUM!</v>
      </c>
      <c r="D5487" t="e">
        <f>IF(C5487=1,'Data Transformation'!$G$3+0.5*'Data Transformation'!$W$25,IF(C5488=1,D5488-'Data Transformation'!$W$25,FALSE))</f>
        <v>#NUM!</v>
      </c>
      <c r="E5487">
        <f t="array" ref="E5487">IF(ISLOGICAL(D5487),"",FREQUENCY(IF('Data Transformation'!$B$425:$B$8425='Bin Analysis'!$B5475,'Data Transformation'!$G$425:$G$8425),D5487))</f>
        <v>2001</v>
      </c>
      <c r="F5487">
        <f t="shared" si="684"/>
        <v>0</v>
      </c>
      <c r="G5487">
        <f>Weighting!$H$15</f>
        <v>0</v>
      </c>
      <c r="H5487">
        <f t="array" ref="H5487">FREQUENCY(IF('Data Transformation'!$B$4:$B$8425=B5475,'Data Transformation'!$G$4:$G$8425),'Bin Analysis'!$B5487)</f>
        <v>2073</v>
      </c>
      <c r="I5487">
        <f t="shared" si="685"/>
        <v>0</v>
      </c>
      <c r="J5487">
        <f t="shared" si="686"/>
        <v>0</v>
      </c>
      <c r="K5487">
        <f>J5487*Weighting!$W$15</f>
        <v>0</v>
      </c>
      <c r="M5487" s="14"/>
    </row>
    <row r="5488" spans="1:25" x14ac:dyDescent="0.55000000000000004">
      <c r="A5488" s="32" t="str">
        <f>IF(Weighting!$P$16&gt;0,B5488,"")</f>
        <v/>
      </c>
      <c r="B5488" t="e">
        <f>Weighting!$C$16</f>
        <v>#DIV/0!</v>
      </c>
      <c r="C5488" t="e">
        <f>Weighting!$F$16</f>
        <v>#NUM!</v>
      </c>
      <c r="D5488" t="e">
        <f>IF(C5488=1,'Data Transformation'!$G$3+0.5*'Data Transformation'!$W$25,IF(C5489=1,D5489-'Data Transformation'!$W$25,FALSE))</f>
        <v>#NUM!</v>
      </c>
      <c r="E5488">
        <f t="array" ref="E5488">IF(ISLOGICAL(D5488),"",FREQUENCY(IF('Data Transformation'!$B$425:$B$8425='Bin Analysis'!$B5475,'Data Transformation'!$G$425:$G$8425),D5488))</f>
        <v>2001</v>
      </c>
      <c r="F5488">
        <f t="shared" si="684"/>
        <v>0</v>
      </c>
      <c r="G5488">
        <f>Weighting!$H$16</f>
        <v>0</v>
      </c>
      <c r="H5488">
        <f t="array" ref="H5488">FREQUENCY(IF('Data Transformation'!$B$4:$B$8425=B5475,'Data Transformation'!$G$4:$G$8425),'Bin Analysis'!$B5488)</f>
        <v>2073</v>
      </c>
      <c r="I5488">
        <f t="shared" si="685"/>
        <v>0</v>
      </c>
      <c r="J5488">
        <f t="shared" si="686"/>
        <v>0</v>
      </c>
      <c r="K5488">
        <f>J5488*Weighting!$W$16</f>
        <v>0</v>
      </c>
      <c r="M5488" s="14"/>
    </row>
    <row r="5489" spans="1:25" x14ac:dyDescent="0.55000000000000004">
      <c r="A5489" s="32" t="str">
        <f>IF(Weighting!$P$17&gt;0,B5489,"")</f>
        <v/>
      </c>
      <c r="B5489" t="e">
        <f>Weighting!$C$17</f>
        <v>#DIV/0!</v>
      </c>
      <c r="C5489" t="e">
        <f>Weighting!$F$17</f>
        <v>#NUM!</v>
      </c>
      <c r="D5489" t="e">
        <f>IF(C5489=1,'Data Transformation'!$G$3+0.5*'Data Transformation'!$W$25,IF(C5490=1,D5490-'Data Transformation'!$W$25,FALSE))</f>
        <v>#NUM!</v>
      </c>
      <c r="E5489">
        <f t="array" ref="E5489">IF(ISLOGICAL(D5489),"",FREQUENCY(IF('Data Transformation'!$B$425:$B$8425='Bin Analysis'!$B5475,'Data Transformation'!$G$425:$G$8425),D5489))</f>
        <v>2001</v>
      </c>
      <c r="F5489">
        <f t="shared" si="684"/>
        <v>0</v>
      </c>
      <c r="G5489">
        <f>Weighting!$H$17</f>
        <v>0</v>
      </c>
      <c r="H5489">
        <f t="array" ref="H5489">FREQUENCY(IF('Data Transformation'!$B$4:$B$8425=B5475,'Data Transformation'!$G$4:$G$8425),'Bin Analysis'!$B5489)</f>
        <v>2073</v>
      </c>
      <c r="I5489">
        <f t="shared" si="685"/>
        <v>0</v>
      </c>
      <c r="J5489">
        <f t="shared" si="686"/>
        <v>0</v>
      </c>
      <c r="K5489">
        <f>J5489*Weighting!$W$17</f>
        <v>0</v>
      </c>
      <c r="M5489" s="14"/>
    </row>
    <row r="5490" spans="1:25" x14ac:dyDescent="0.55000000000000004">
      <c r="A5490" s="32" t="str">
        <f>IF(Weighting!$P$18&gt;0,B5490,"")</f>
        <v/>
      </c>
      <c r="B5490" t="e">
        <f>Weighting!$C$18</f>
        <v>#DIV/0!</v>
      </c>
      <c r="C5490" t="e">
        <f>Weighting!$F$18</f>
        <v>#NUM!</v>
      </c>
      <c r="D5490" t="e">
        <f>IF(C5490=1,'Data Transformation'!$G$3+0.5*'Data Transformation'!$W$25,IF(C5491=1,D5491-'Data Transformation'!$W$25,FALSE))</f>
        <v>#NUM!</v>
      </c>
      <c r="E5490">
        <f t="array" ref="E5490">IF(ISLOGICAL(D5490),"",FREQUENCY(IF('Data Transformation'!$B$425:$B$8425='Bin Analysis'!$B5475,'Data Transformation'!$G$425:$G$8425),D5490))</f>
        <v>2001</v>
      </c>
      <c r="F5490">
        <f t="shared" si="684"/>
        <v>0</v>
      </c>
      <c r="G5490">
        <f>Weighting!$H$18</f>
        <v>0</v>
      </c>
      <c r="H5490">
        <f t="array" ref="H5490">FREQUENCY(IF('Data Transformation'!$B$4:$B$8425=B5475,'Data Transformation'!$G$4:$G$8425),'Bin Analysis'!$B5490)</f>
        <v>2073</v>
      </c>
      <c r="I5490">
        <f t="shared" si="685"/>
        <v>0</v>
      </c>
      <c r="J5490">
        <f t="shared" si="686"/>
        <v>0</v>
      </c>
      <c r="K5490">
        <f>J5490*Weighting!$W$18</f>
        <v>0</v>
      </c>
      <c r="M5490" s="14"/>
    </row>
    <row r="5491" spans="1:25" x14ac:dyDescent="0.55000000000000004">
      <c r="A5491" s="32" t="str">
        <f>IF(Weighting!$P$19&gt;0,B5491,"")</f>
        <v/>
      </c>
      <c r="B5491" t="e">
        <f>Weighting!$C$19</f>
        <v>#DIV/0!</v>
      </c>
      <c r="C5491" t="e">
        <f>Weighting!$F$19</f>
        <v>#NUM!</v>
      </c>
      <c r="D5491" t="e">
        <f>IF(C5491=1,'Data Transformation'!$G$3+0.5*'Data Transformation'!$W$25,IF(C5492=1,D5492-'Data Transformation'!$W$25,FALSE))</f>
        <v>#NUM!</v>
      </c>
      <c r="E5491">
        <f t="array" ref="E5491">IF(ISLOGICAL(D5491),"",FREQUENCY(IF('Data Transformation'!$B$425:$B$8425='Bin Analysis'!$B5475,'Data Transformation'!$G$425:$G$8425),D5491))</f>
        <v>2001</v>
      </c>
      <c r="F5491">
        <f t="shared" si="684"/>
        <v>0</v>
      </c>
      <c r="G5491">
        <f>Weighting!$H$19</f>
        <v>0</v>
      </c>
      <c r="H5491">
        <f t="array" ref="H5491">FREQUENCY(IF('Data Transformation'!$B$4:$B$8425=B5475,'Data Transformation'!$G$4:$G$8425),'Bin Analysis'!$B5491)</f>
        <v>2073</v>
      </c>
      <c r="I5491">
        <f t="shared" si="685"/>
        <v>0</v>
      </c>
      <c r="J5491">
        <f t="shared" si="686"/>
        <v>0</v>
      </c>
      <c r="K5491">
        <f>J5491*Weighting!$W$19</f>
        <v>0</v>
      </c>
      <c r="M5491" s="14"/>
    </row>
    <row r="5492" spans="1:25" x14ac:dyDescent="0.55000000000000004">
      <c r="A5492" s="32" t="str">
        <f>IF(Weighting!$P$20&gt;0,B5492,"")</f>
        <v/>
      </c>
      <c r="B5492" t="e">
        <f>Weighting!$C$20</f>
        <v>#DIV/0!</v>
      </c>
      <c r="C5492" t="e">
        <f>Weighting!$F$20</f>
        <v>#NUM!</v>
      </c>
      <c r="D5492" t="e">
        <f>IF(C5492=1,'Data Transformation'!$G$3+0.5*'Data Transformation'!$W$25,IF(C5493=1,D5493-'Data Transformation'!$W$25,FALSE))</f>
        <v>#NUM!</v>
      </c>
      <c r="E5492">
        <f t="array" ref="E5492">IF(ISLOGICAL(D5492),"",FREQUENCY(IF('Data Transformation'!$B$425:$B$8425='Bin Analysis'!$B5475,'Data Transformation'!$G$425:$G$8425),D5492))</f>
        <v>2001</v>
      </c>
      <c r="F5492">
        <f t="shared" si="684"/>
        <v>0</v>
      </c>
      <c r="G5492">
        <f>Weighting!$H$20</f>
        <v>0</v>
      </c>
      <c r="H5492">
        <f t="array" ref="H5492">FREQUENCY(IF('Data Transformation'!$B$4:$B$8425=B5475,'Data Transformation'!$G$4:$G$8425),'Bin Analysis'!$B5492)</f>
        <v>2073</v>
      </c>
      <c r="I5492">
        <f t="shared" si="685"/>
        <v>0</v>
      </c>
      <c r="J5492">
        <f t="shared" si="686"/>
        <v>0</v>
      </c>
      <c r="K5492">
        <f>J5492*Weighting!$W$20</f>
        <v>0</v>
      </c>
      <c r="M5492" s="14"/>
    </row>
    <row r="5493" spans="1:25" x14ac:dyDescent="0.55000000000000004">
      <c r="A5493" s="32" t="str">
        <f>IF(Weighting!$P$21&gt;0,B5493,"")</f>
        <v/>
      </c>
      <c r="B5493" t="e">
        <f>Weighting!$C$21</f>
        <v>#DIV/0!</v>
      </c>
      <c r="C5493" t="e">
        <f>Weighting!$F$21</f>
        <v>#NUM!</v>
      </c>
      <c r="D5493" t="e">
        <f>IF(C5493=1,'Data Transformation'!$G$3+0.5*'Data Transformation'!$W$25,IF(C5494=1,D5494-'Data Transformation'!$W$25,FALSE))</f>
        <v>#NUM!</v>
      </c>
      <c r="E5493">
        <f t="array" ref="E5493">IF(ISLOGICAL(D5493),"",FREQUENCY(IF('Data Transformation'!$B$425:$B$8425='Bin Analysis'!$B5475,'Data Transformation'!$G$425:$G$8425),D5493))</f>
        <v>2001</v>
      </c>
      <c r="F5493">
        <f t="shared" si="684"/>
        <v>0</v>
      </c>
      <c r="G5493">
        <f>Weighting!$H$21</f>
        <v>0</v>
      </c>
      <c r="H5493">
        <f t="array" ref="H5493">FREQUENCY(IF('Data Transformation'!$B$4:$B$8425=B5475,'Data Transformation'!$G$4:$G$8425),'Bin Analysis'!$B5493)</f>
        <v>2073</v>
      </c>
      <c r="I5493">
        <f t="shared" si="685"/>
        <v>0</v>
      </c>
      <c r="J5493">
        <f t="shared" si="686"/>
        <v>0</v>
      </c>
      <c r="K5493">
        <f>J5493*Weighting!$W$21</f>
        <v>0</v>
      </c>
      <c r="M5493" s="14"/>
    </row>
    <row r="5494" spans="1:25" x14ac:dyDescent="0.55000000000000004">
      <c r="A5494" s="32" t="str">
        <f>IF(Weighting!$P$22&gt;0,B5494,"")</f>
        <v/>
      </c>
      <c r="B5494" t="e">
        <f>Weighting!$C$22</f>
        <v>#DIV/0!</v>
      </c>
      <c r="C5494" t="e">
        <f>Weighting!$F$22</f>
        <v>#NUM!</v>
      </c>
      <c r="D5494" t="e">
        <f>IF(C5494=1,'Data Transformation'!$G$3+0.5*'Data Transformation'!$W$25,IF(C5495=1,D5495-'Data Transformation'!$W$25,FALSE))</f>
        <v>#NUM!</v>
      </c>
      <c r="E5494">
        <f t="array" ref="E5494">IF(ISLOGICAL(D5494),"",FREQUENCY(IF('Data Transformation'!$B$425:$B$8425='Bin Analysis'!$B5475,'Data Transformation'!$G$425:$G$8425),D5494))</f>
        <v>2001</v>
      </c>
      <c r="F5494">
        <f t="shared" si="684"/>
        <v>0</v>
      </c>
      <c r="G5494">
        <f>Weighting!$H$22</f>
        <v>0</v>
      </c>
      <c r="H5494">
        <f t="array" ref="H5494">FREQUENCY(IF('Data Transformation'!$B$4:$B$8425=B5475,'Data Transformation'!$G$4:$G$8425),'Bin Analysis'!$B5494)</f>
        <v>2073</v>
      </c>
      <c r="I5494">
        <f t="shared" si="685"/>
        <v>0</v>
      </c>
      <c r="J5494">
        <f t="shared" si="686"/>
        <v>0</v>
      </c>
      <c r="K5494">
        <f>J5494*Weighting!$W$22</f>
        <v>0</v>
      </c>
      <c r="M5494" s="14"/>
    </row>
    <row r="5495" spans="1:25" x14ac:dyDescent="0.55000000000000004">
      <c r="A5495" s="32" t="str">
        <f>IF(Weighting!$P$23&gt;0,B5495,"")</f>
        <v/>
      </c>
      <c r="B5495" t="e">
        <f>Weighting!$C$23</f>
        <v>#DIV/0!</v>
      </c>
      <c r="C5495" t="e">
        <f>Weighting!$F$23</f>
        <v>#NUM!</v>
      </c>
      <c r="D5495" t="e">
        <f>IF(C5495=1,'Data Transformation'!$G$3+0.5*'Data Transformation'!$W$25,IF(C5496=1,D5496-'Data Transformation'!$W$25,FALSE))</f>
        <v>#NUM!</v>
      </c>
      <c r="E5495">
        <f t="array" ref="E5495">IF(ISLOGICAL(D5495),"",FREQUENCY(IF('Data Transformation'!$B$425:$B$8425='Bin Analysis'!$B5475,'Data Transformation'!$G$425:$G$8425),D5495))</f>
        <v>2001</v>
      </c>
      <c r="F5495">
        <f t="shared" si="684"/>
        <v>0</v>
      </c>
      <c r="G5495">
        <f>Weighting!$H$23</f>
        <v>0</v>
      </c>
      <c r="H5495">
        <f t="array" ref="H5495">FREQUENCY(IF('Data Transformation'!$B$4:$B$8425=B5475,'Data Transformation'!$G$4:$G$8425),'Bin Analysis'!$B5495)</f>
        <v>2073</v>
      </c>
      <c r="I5495">
        <f t="shared" si="685"/>
        <v>0</v>
      </c>
      <c r="J5495">
        <f t="shared" si="686"/>
        <v>0</v>
      </c>
      <c r="K5495">
        <f>J5495*Weighting!$W$23</f>
        <v>0</v>
      </c>
      <c r="M5495" s="14"/>
    </row>
    <row r="5496" spans="1:25" x14ac:dyDescent="0.55000000000000004">
      <c r="A5496" s="32" t="str">
        <f>IF(Weighting!$P$24&gt;0,B5496,"")</f>
        <v/>
      </c>
      <c r="B5496" t="e">
        <f>Weighting!$C$24</f>
        <v>#DIV/0!</v>
      </c>
      <c r="C5496" t="e">
        <f>Weighting!$F$24</f>
        <v>#NUM!</v>
      </c>
      <c r="D5496" t="e">
        <f>IF(C5496=1,'Data Transformation'!$G$3+0.5*'Data Transformation'!$W$25,IF(C5497=1,D5497-'Data Transformation'!$W$25,FALSE))</f>
        <v>#NUM!</v>
      </c>
      <c r="E5496">
        <f t="array" ref="E5496">IF(ISLOGICAL(D5496),"",FREQUENCY(IF('Data Transformation'!$B$425:$B$8425='Bin Analysis'!$B5475,'Data Transformation'!$G$425:$G$8425),D5496))</f>
        <v>2001</v>
      </c>
      <c r="F5496">
        <f t="shared" si="684"/>
        <v>0</v>
      </c>
      <c r="G5496">
        <f>Weighting!$H$24</f>
        <v>0</v>
      </c>
      <c r="H5496">
        <f t="array" ref="H5496">FREQUENCY(IF('Data Transformation'!$B$4:$B$8425=B5475,'Data Transformation'!$G$4:$G$8425),'Bin Analysis'!$B5496)</f>
        <v>2073</v>
      </c>
      <c r="I5496">
        <f t="shared" si="685"/>
        <v>0</v>
      </c>
      <c r="J5496">
        <f t="shared" si="686"/>
        <v>0</v>
      </c>
      <c r="K5496">
        <f>J5496*Weighting!$W$24</f>
        <v>0</v>
      </c>
      <c r="M5496" s="14"/>
    </row>
    <row r="5497" spans="1:25" x14ac:dyDescent="0.55000000000000004">
      <c r="A5497" s="32" t="str">
        <f>IF(Weighting!$P$25&gt;0,B5497,"")</f>
        <v/>
      </c>
      <c r="B5497" t="e">
        <f>Weighting!$C$25</f>
        <v>#DIV/0!</v>
      </c>
      <c r="C5497" t="e">
        <f>Weighting!$F$25</f>
        <v>#NUM!</v>
      </c>
      <c r="D5497" t="e">
        <f>IF(C5497=1,'Data Transformation'!$G$3+0.5*'Data Transformation'!$W$25,IF(C5498=1,D5498-'Data Transformation'!$W$25,FALSE))</f>
        <v>#NUM!</v>
      </c>
      <c r="E5497">
        <f t="array" ref="E5497">IF(ISLOGICAL(D5497),"",FREQUENCY(IF('Data Transformation'!$B$425:$B$8425='Bin Analysis'!$B5475,'Data Transformation'!$G$425:$G$8425),D5497))</f>
        <v>2001</v>
      </c>
      <c r="F5497">
        <f t="shared" si="684"/>
        <v>0</v>
      </c>
      <c r="G5497">
        <f>Weighting!$H$25</f>
        <v>0</v>
      </c>
      <c r="H5497">
        <f t="array" ref="H5497">FREQUENCY(IF('Data Transformation'!$B$4:$B$8425=B5475,'Data Transformation'!$G$4:$G$8425),'Bin Analysis'!$B5497)</f>
        <v>2073</v>
      </c>
      <c r="I5497">
        <f t="shared" si="685"/>
        <v>0</v>
      </c>
      <c r="J5497">
        <f t="shared" si="686"/>
        <v>0</v>
      </c>
      <c r="K5497">
        <f>J5497*Weighting!$W$25</f>
        <v>0</v>
      </c>
      <c r="M5497" s="14"/>
    </row>
    <row r="5498" spans="1:25" x14ac:dyDescent="0.55000000000000004">
      <c r="O5498"/>
      <c r="P5498"/>
      <c r="Q5498"/>
      <c r="R5498"/>
    </row>
    <row r="5499" spans="1:25" ht="23.35" x14ac:dyDescent="0.8">
      <c r="A5499" s="21" t="s">
        <v>0</v>
      </c>
      <c r="B5499" s="21" t="str">
        <f>IFERROR(VLOOKUP(C5499,'Data Transformation'!$L$6:$M$426,2,FALSE),"")</f>
        <v/>
      </c>
      <c r="C5499" s="21">
        <f>C5475+1</f>
        <v>229</v>
      </c>
      <c r="D5499" s="21"/>
      <c r="E5499" s="21"/>
      <c r="F5499" s="21"/>
      <c r="G5499" s="21"/>
      <c r="H5499" s="22"/>
      <c r="I5499" s="22"/>
      <c r="J5499" s="22"/>
      <c r="K5499" s="21"/>
      <c r="L5499" s="21" t="str">
        <f>B5499</f>
        <v/>
      </c>
      <c r="M5499" s="23" t="e">
        <f>INDEX('Data Transformation'!$O$4:$O$424,MATCH($B5499,'Data Transformation'!$M$4:$M$424,0),MATCH($M$2,'Data Transformation'!$O$3,0))</f>
        <v>#N/A</v>
      </c>
      <c r="N5499" s="27" t="e">
        <f>IF('Input and Summary Results'!$J$16="minimum",'Bin Analysis'!X5500/(M5499-1),'Bin Analysis'!Y5499/('Bin Analysis'!M5499-1))</f>
        <v>#N/A</v>
      </c>
      <c r="O5499" s="27" t="e">
        <f>IF(M5499=FALSE,NA(),(VLOOKUP(1,C5502:K5521,4,FALSE))/(M5499-1))</f>
        <v>#N/A</v>
      </c>
      <c r="P5499" s="27" t="e">
        <f>IF(M5499=FALSE,NA(),SUM(J5502:J5521)/Weighting!$S$5)</f>
        <v>#N/A</v>
      </c>
      <c r="Q5499" s="27" t="e">
        <f>IF(M5499=FALSE,NA(),SUM(K5502:K5521)/Weighting!$S$6)</f>
        <v>#N/A</v>
      </c>
      <c r="R5499" s="27" t="e">
        <f>IF(M5499=FALSE,NA(),(VLOOKUP(1,G5502:K5521,3,FALSE))/(M5499-1))</f>
        <v>#N/A</v>
      </c>
      <c r="S5499" s="22" t="e">
        <f>IF(M5499=FALSE,NA(),IF(SUM(J5502:J5521)=2,"yes","no"))</f>
        <v>#N/A</v>
      </c>
      <c r="X5499" s="2" cm="2">
        <f t="array" ref="X5499:X5500">FREQUENCY(IF('Data Transformation'!$B$425:$B$6424='Bin Analysis'!L5499,'Data Transformation'!$G$425:$G$6424),'Data Transformation'!$U$11)</f>
        <v>0</v>
      </c>
      <c r="Y5499" s="2" cm="2">
        <f t="array" ref="Y5499:Y5500">FREQUENCY(IF('Data Transformation'!$B$425:$B$6424='Bin Analysis'!L5499,'Data Transformation'!$G$425:$G$6424),'Data Transformation'!$U$12)</f>
        <v>0</v>
      </c>
    </row>
    <row r="5500" spans="1:25" x14ac:dyDescent="0.55000000000000004">
      <c r="A5500" s="14" t="s">
        <v>67</v>
      </c>
      <c r="B5500" t="s">
        <v>47</v>
      </c>
      <c r="C5500" t="s">
        <v>5</v>
      </c>
      <c r="D5500" t="s">
        <v>100</v>
      </c>
      <c r="E5500" t="s">
        <v>101</v>
      </c>
      <c r="F5500" t="s">
        <v>102</v>
      </c>
      <c r="G5500" t="s">
        <v>70</v>
      </c>
      <c r="H5500" t="s">
        <v>31</v>
      </c>
      <c r="I5500" t="s">
        <v>32</v>
      </c>
      <c r="J5500" t="s">
        <v>46</v>
      </c>
      <c r="K5500" s="14" t="s">
        <v>45</v>
      </c>
      <c r="M5500" s="14"/>
      <c r="X5500" s="2">
        <v>0</v>
      </c>
      <c r="Y5500" s="2">
        <v>0</v>
      </c>
    </row>
    <row r="5501" spans="1:25" x14ac:dyDescent="0.55000000000000004">
      <c r="A5501" s="32"/>
      <c r="D5501" t="e">
        <f>IF(C5501=1,'Data Transformation'!$G$3+0.5*'Data Transformation'!$W$25,IF(C5502=1,D5502-'Data Transformation'!$W$25,FALSE))</f>
        <v>#NUM!</v>
      </c>
      <c r="E5501">
        <f t="array" ref="E5501">IF(ISLOGICAL(D5501),"",FREQUENCY(IF('Data Transformation'!$B$425:$B$8425='Bin Analysis'!$B5499,'Data Transformation'!$G$425:$G$8425),D5501))</f>
        <v>2001</v>
      </c>
      <c r="F5501" t="e">
        <f>IF(ISLOGICAL(D5501),"",E5501-E5500)</f>
        <v>#VALUE!</v>
      </c>
      <c r="M5501" s="14"/>
    </row>
    <row r="5502" spans="1:25" x14ac:dyDescent="0.55000000000000004">
      <c r="A5502" s="32" t="e">
        <f>IF(Weighting!$P$6&gt;0,B5502,"")</f>
        <v>#NUM!</v>
      </c>
      <c r="B5502" t="e">
        <f>Weighting!$C$6</f>
        <v>#DIV/0!</v>
      </c>
      <c r="C5502" t="e">
        <f>Weighting!$F$6</f>
        <v>#NUM!</v>
      </c>
      <c r="D5502" t="e">
        <f>IF(C5502=1,'Data Transformation'!$G$3+0.5*'Data Transformation'!$W$25,IF(C5503=1,D5503-'Data Transformation'!$W$25,FALSE))</f>
        <v>#NUM!</v>
      </c>
      <c r="E5502">
        <f t="array" ref="E5502">IF(ISLOGICAL(D5502),"",FREQUENCY(IF('Data Transformation'!$B$425:$B$8425='Bin Analysis'!$B5499,'Data Transformation'!$G$425:$G$8425),D5502))</f>
        <v>2001</v>
      </c>
      <c r="F5502">
        <f>IF(ISLOGICAL(D5502),"",E5502-E5501)</f>
        <v>0</v>
      </c>
      <c r="G5502">
        <f>Weighting!$H$6</f>
        <v>1</v>
      </c>
      <c r="H5502">
        <f t="array" ref="H5502">FREQUENCY(IF('Data Transformation'!$B$4:$B$8425=B5499,'Data Transformation'!$G$4:$G$8425),'Bin Analysis'!$B5502)</f>
        <v>2073</v>
      </c>
      <c r="I5502">
        <f>H5502-H5501</f>
        <v>2073</v>
      </c>
      <c r="J5502">
        <f>IF(I5502=0,0,1)</f>
        <v>1</v>
      </c>
      <c r="K5502" t="e">
        <f>J5502*Weighting!$W$6</f>
        <v>#NUM!</v>
      </c>
      <c r="M5502" s="14"/>
    </row>
    <row r="5503" spans="1:25" x14ac:dyDescent="0.55000000000000004">
      <c r="A5503" s="32" t="str">
        <f>IF(Weighting!$P$7&gt;0,B5503,"")</f>
        <v/>
      </c>
      <c r="B5503" t="e">
        <f>Weighting!$C$7</f>
        <v>#DIV/0!</v>
      </c>
      <c r="C5503" t="e">
        <f>Weighting!$F$7</f>
        <v>#NUM!</v>
      </c>
      <c r="D5503" t="e">
        <f>IF(C5503=1,'Data Transformation'!$G$3+0.5*'Data Transformation'!$W$25,IF(C5504=1,D5504-'Data Transformation'!$W$25,FALSE))</f>
        <v>#NUM!</v>
      </c>
      <c r="E5503">
        <f t="array" ref="E5503">IF(ISLOGICAL(D5503),"",FREQUENCY(IF('Data Transformation'!$B$425:$B$8425='Bin Analysis'!$B5499,'Data Transformation'!$G$425:$G$8425),D5503))</f>
        <v>2001</v>
      </c>
      <c r="F5503">
        <f t="shared" ref="F5503:F5521" si="687">IF(ISLOGICAL(D5503),"",E5503-E5502)</f>
        <v>0</v>
      </c>
      <c r="G5503">
        <f>Weighting!$H$7</f>
        <v>0</v>
      </c>
      <c r="H5503">
        <f t="array" ref="H5503">FREQUENCY(IF('Data Transformation'!$B$4:$B$8425=B5499,'Data Transformation'!$G$4:$G$8425),'Bin Analysis'!$B5503)</f>
        <v>2073</v>
      </c>
      <c r="I5503">
        <f t="shared" ref="I5503:I5521" si="688">H5503-H5502</f>
        <v>0</v>
      </c>
      <c r="J5503">
        <f>IF(I5503=0,0,1)</f>
        <v>0</v>
      </c>
      <c r="K5503">
        <f>J5503*Weighting!$W$7</f>
        <v>0</v>
      </c>
      <c r="M5503" s="14"/>
    </row>
    <row r="5504" spans="1:25" x14ac:dyDescent="0.55000000000000004">
      <c r="A5504" s="32" t="str">
        <f>IF(Weighting!$P$8&gt;0,B5504,"")</f>
        <v/>
      </c>
      <c r="B5504" t="e">
        <f>Weighting!$C$8</f>
        <v>#DIV/0!</v>
      </c>
      <c r="C5504" t="e">
        <f>Weighting!$F$8</f>
        <v>#NUM!</v>
      </c>
      <c r="D5504" t="e">
        <f>IF(C5504=1,'Data Transformation'!$G$3+0.5*'Data Transformation'!$W$25,IF(C5505=1,D5505-'Data Transformation'!$W$25,FALSE))</f>
        <v>#NUM!</v>
      </c>
      <c r="E5504">
        <f t="array" ref="E5504">IF(ISLOGICAL(D5504),"",FREQUENCY(IF('Data Transformation'!$B$425:$B$8425='Bin Analysis'!$B5499,'Data Transformation'!$G$425:$G$8425),D5504))</f>
        <v>2001</v>
      </c>
      <c r="F5504">
        <f t="shared" si="687"/>
        <v>0</v>
      </c>
      <c r="G5504">
        <f>Weighting!$H$8</f>
        <v>0</v>
      </c>
      <c r="H5504">
        <f t="array" ref="H5504">FREQUENCY(IF('Data Transformation'!$B$4:$B$8425=B5499,'Data Transformation'!$G$4:$G$8425),'Bin Analysis'!$B5504)</f>
        <v>2073</v>
      </c>
      <c r="I5504">
        <f t="shared" si="688"/>
        <v>0</v>
      </c>
      <c r="J5504">
        <f t="shared" ref="J5504:J5521" si="689">IF(I5504=0,0,1)</f>
        <v>0</v>
      </c>
      <c r="K5504">
        <f>J5504*Weighting!$W$8</f>
        <v>0</v>
      </c>
      <c r="M5504" s="14"/>
    </row>
    <row r="5505" spans="1:13" x14ac:dyDescent="0.55000000000000004">
      <c r="A5505" s="32" t="str">
        <f>IF(Weighting!$P$9&gt;0,B5505,"")</f>
        <v/>
      </c>
      <c r="B5505" s="50" t="e">
        <f>Weighting!$C$9</f>
        <v>#DIV/0!</v>
      </c>
      <c r="C5505" t="e">
        <f>Weighting!$F$9</f>
        <v>#NUM!</v>
      </c>
      <c r="D5505" t="e">
        <f>IF(C5505=1,'Data Transformation'!$G$3+0.5*'Data Transformation'!$W$25,IF(C5506=1,D5506-'Data Transformation'!$W$25,FALSE))</f>
        <v>#NUM!</v>
      </c>
      <c r="E5505">
        <f t="array" ref="E5505">IF(ISLOGICAL(D5505),"",FREQUENCY(IF('Data Transformation'!$B$425:$B$8425='Bin Analysis'!$B5499,'Data Transformation'!$G$425:$G$8425),D5505))</f>
        <v>2001</v>
      </c>
      <c r="F5505">
        <f t="shared" si="687"/>
        <v>0</v>
      </c>
      <c r="G5505">
        <f>Weighting!$H$9</f>
        <v>0</v>
      </c>
      <c r="H5505">
        <f t="array" ref="H5505">FREQUENCY(IF('Data Transformation'!$B$4:$B$8425=B5499,'Data Transformation'!$G$4:$G$8425),'Bin Analysis'!$B5505)</f>
        <v>2073</v>
      </c>
      <c r="I5505">
        <f t="shared" si="688"/>
        <v>0</v>
      </c>
      <c r="J5505">
        <f t="shared" si="689"/>
        <v>0</v>
      </c>
      <c r="K5505">
        <f>J5505*Weighting!$W$9</f>
        <v>0</v>
      </c>
      <c r="M5505" s="14"/>
    </row>
    <row r="5506" spans="1:13" x14ac:dyDescent="0.55000000000000004">
      <c r="A5506" s="32" t="str">
        <f>IF(Weighting!$P$10&gt;0,B5506,"")</f>
        <v/>
      </c>
      <c r="B5506" t="e">
        <f>Weighting!$C$10</f>
        <v>#DIV/0!</v>
      </c>
      <c r="C5506" t="e">
        <f>Weighting!$F$10</f>
        <v>#NUM!</v>
      </c>
      <c r="D5506" t="e">
        <f>IF(C5506=1,'Data Transformation'!$G$3+0.5*'Data Transformation'!$W$25,IF(C5507=1,D5507-'Data Transformation'!$W$25,FALSE))</f>
        <v>#NUM!</v>
      </c>
      <c r="E5506">
        <f t="array" ref="E5506">IF(ISLOGICAL(D5506),"",FREQUENCY(IF('Data Transformation'!$B$425:$B$8425='Bin Analysis'!$B5499,'Data Transformation'!$G$425:$G$8425),D5506))</f>
        <v>2001</v>
      </c>
      <c r="F5506">
        <f t="shared" si="687"/>
        <v>0</v>
      </c>
      <c r="G5506">
        <f>Weighting!$H$10</f>
        <v>0</v>
      </c>
      <c r="H5506">
        <f t="array" ref="H5506">FREQUENCY(IF('Data Transformation'!$B$4:$B$8425=B5499,'Data Transformation'!$G$4:$G$8425),'Bin Analysis'!$B5506)</f>
        <v>2073</v>
      </c>
      <c r="I5506">
        <f t="shared" si="688"/>
        <v>0</v>
      </c>
      <c r="J5506">
        <f t="shared" si="689"/>
        <v>0</v>
      </c>
      <c r="K5506">
        <f>J5506*Weighting!$W$10</f>
        <v>0</v>
      </c>
      <c r="M5506" s="14"/>
    </row>
    <row r="5507" spans="1:13" x14ac:dyDescent="0.55000000000000004">
      <c r="A5507" s="32" t="str">
        <f>IF(Weighting!$P$11&gt;0,B5507,"")</f>
        <v/>
      </c>
      <c r="B5507" t="e">
        <f>Weighting!$C$11</f>
        <v>#DIV/0!</v>
      </c>
      <c r="C5507" t="e">
        <f>Weighting!$F$11</f>
        <v>#NUM!</v>
      </c>
      <c r="D5507" t="e">
        <f>IF(C5507=1,'Data Transformation'!$G$3+0.5*'Data Transformation'!$W$25,IF(C5508=1,D5508-'Data Transformation'!$W$25,FALSE))</f>
        <v>#NUM!</v>
      </c>
      <c r="E5507">
        <f t="array" ref="E5507">IF(ISLOGICAL(D5507),"",FREQUENCY(IF('Data Transformation'!$B$425:$B$8425='Bin Analysis'!$B5499,'Data Transformation'!$G$425:$G$8425),D5507))</f>
        <v>2001</v>
      </c>
      <c r="F5507">
        <f t="shared" si="687"/>
        <v>0</v>
      </c>
      <c r="G5507">
        <f>Weighting!$H$11</f>
        <v>0</v>
      </c>
      <c r="H5507">
        <f t="array" ref="H5507">FREQUENCY(IF('Data Transformation'!$B$4:$B$8425=B5499,'Data Transformation'!$G$4:$G$8425),'Bin Analysis'!$B5507)</f>
        <v>2073</v>
      </c>
      <c r="I5507">
        <f t="shared" si="688"/>
        <v>0</v>
      </c>
      <c r="J5507">
        <f t="shared" si="689"/>
        <v>0</v>
      </c>
      <c r="K5507">
        <f>J5507*Weighting!$W$11</f>
        <v>0</v>
      </c>
      <c r="M5507" s="14"/>
    </row>
    <row r="5508" spans="1:13" x14ac:dyDescent="0.55000000000000004">
      <c r="A5508" s="32" t="str">
        <f>IF(Weighting!$P$12&gt;0,B5508,"")</f>
        <v/>
      </c>
      <c r="B5508" t="e">
        <f>Weighting!$C$12</f>
        <v>#DIV/0!</v>
      </c>
      <c r="C5508" t="e">
        <f>Weighting!$F$12</f>
        <v>#NUM!</v>
      </c>
      <c r="D5508" t="e">
        <f>IF(C5508=1,'Data Transformation'!$G$3+0.5*'Data Transformation'!$W$25,IF(C5509=1,D5509-'Data Transformation'!$W$25,FALSE))</f>
        <v>#NUM!</v>
      </c>
      <c r="E5508">
        <f t="array" ref="E5508">IF(ISLOGICAL(D5508),"",FREQUENCY(IF('Data Transformation'!$B$425:$B$8425='Bin Analysis'!$B5499,'Data Transformation'!$G$425:$G$8425),D5508))</f>
        <v>2001</v>
      </c>
      <c r="F5508">
        <f t="shared" si="687"/>
        <v>0</v>
      </c>
      <c r="G5508">
        <f>Weighting!$H$12</f>
        <v>0</v>
      </c>
      <c r="H5508">
        <f t="array" ref="H5508">FREQUENCY(IF('Data Transformation'!$B$4:$B$8425=B5499,'Data Transformation'!$G$4:$G$8425),'Bin Analysis'!$B5508)</f>
        <v>2073</v>
      </c>
      <c r="I5508">
        <f t="shared" si="688"/>
        <v>0</v>
      </c>
      <c r="J5508">
        <f t="shared" si="689"/>
        <v>0</v>
      </c>
      <c r="K5508">
        <f>J5508*Weighting!$W$12</f>
        <v>0</v>
      </c>
      <c r="M5508" s="14"/>
    </row>
    <row r="5509" spans="1:13" x14ac:dyDescent="0.55000000000000004">
      <c r="A5509" s="32" t="str">
        <f>IF(Weighting!$P$13&gt;0,B5509,"")</f>
        <v/>
      </c>
      <c r="B5509" t="e">
        <f>Weighting!$C$13</f>
        <v>#DIV/0!</v>
      </c>
      <c r="C5509" t="e">
        <f>Weighting!$F$13</f>
        <v>#NUM!</v>
      </c>
      <c r="D5509" t="e">
        <f>IF(C5509=1,'Data Transformation'!$G$3+0.5*'Data Transformation'!$W$25,IF(C5510=1,D5510-'Data Transformation'!$W$25,FALSE))</f>
        <v>#NUM!</v>
      </c>
      <c r="E5509">
        <f t="array" ref="E5509">IF(ISLOGICAL(D5509),"",FREQUENCY(IF('Data Transformation'!$B$425:$B$8425='Bin Analysis'!$B5499,'Data Transformation'!$G$425:$G$8425),D5509))</f>
        <v>2001</v>
      </c>
      <c r="F5509">
        <f t="shared" si="687"/>
        <v>0</v>
      </c>
      <c r="G5509">
        <f>Weighting!$H$13</f>
        <v>0</v>
      </c>
      <c r="H5509">
        <f t="array" ref="H5509">FREQUENCY(IF('Data Transformation'!$B$4:$B$8425=B5499,'Data Transformation'!$G$4:$G$8425),'Bin Analysis'!$B5509)</f>
        <v>2073</v>
      </c>
      <c r="I5509">
        <f t="shared" si="688"/>
        <v>0</v>
      </c>
      <c r="J5509">
        <f t="shared" si="689"/>
        <v>0</v>
      </c>
      <c r="K5509">
        <f>J5509*Weighting!$W$13</f>
        <v>0</v>
      </c>
      <c r="M5509" s="14"/>
    </row>
    <row r="5510" spans="1:13" x14ac:dyDescent="0.55000000000000004">
      <c r="A5510" s="32" t="str">
        <f>IF(Weighting!$P$14&gt;0,B5510,"")</f>
        <v/>
      </c>
      <c r="B5510" t="e">
        <f>Weighting!$C$14</f>
        <v>#DIV/0!</v>
      </c>
      <c r="C5510" t="e">
        <f>Weighting!$F$14</f>
        <v>#NUM!</v>
      </c>
      <c r="D5510" t="e">
        <f>IF(C5510=1,'Data Transformation'!$G$3+0.5*'Data Transformation'!$W$25,IF(C5511=1,D5511-'Data Transformation'!$W$25,FALSE))</f>
        <v>#NUM!</v>
      </c>
      <c r="E5510">
        <f t="array" ref="E5510">IF(ISLOGICAL(D5510),"",FREQUENCY(IF('Data Transformation'!$B$425:$B$8425='Bin Analysis'!$B5499,'Data Transformation'!$G$425:$G$8425),D5510))</f>
        <v>2001</v>
      </c>
      <c r="F5510">
        <f t="shared" si="687"/>
        <v>0</v>
      </c>
      <c r="G5510">
        <f>Weighting!$H$14</f>
        <v>0</v>
      </c>
      <c r="H5510">
        <f t="array" ref="H5510">FREQUENCY(IF('Data Transformation'!$B$4:$B$8425=B5499,'Data Transformation'!$G$4:$G$8425),'Bin Analysis'!$B5510)</f>
        <v>2073</v>
      </c>
      <c r="I5510">
        <f t="shared" si="688"/>
        <v>0</v>
      </c>
      <c r="J5510">
        <f t="shared" si="689"/>
        <v>0</v>
      </c>
      <c r="K5510">
        <f>J5510*Weighting!$W$14</f>
        <v>0</v>
      </c>
      <c r="M5510" s="14"/>
    </row>
    <row r="5511" spans="1:13" x14ac:dyDescent="0.55000000000000004">
      <c r="A5511" s="32" t="str">
        <f>IF(Weighting!$P$15&gt;0,B5511,"")</f>
        <v/>
      </c>
      <c r="B5511" t="e">
        <f>Weighting!$C$15</f>
        <v>#DIV/0!</v>
      </c>
      <c r="C5511" t="e">
        <f>Weighting!$F$15</f>
        <v>#NUM!</v>
      </c>
      <c r="D5511" t="e">
        <f>IF(C5511=1,'Data Transformation'!$G$3+0.5*'Data Transformation'!$W$25,IF(C5512=1,D5512-'Data Transformation'!$W$25,FALSE))</f>
        <v>#NUM!</v>
      </c>
      <c r="E5511">
        <f t="array" ref="E5511">IF(ISLOGICAL(D5511),"",FREQUENCY(IF('Data Transformation'!$B$425:$B$8425='Bin Analysis'!$B5499,'Data Transformation'!$G$425:$G$8425),D5511))</f>
        <v>2001</v>
      </c>
      <c r="F5511">
        <f t="shared" si="687"/>
        <v>0</v>
      </c>
      <c r="G5511">
        <f>Weighting!$H$15</f>
        <v>0</v>
      </c>
      <c r="H5511">
        <f t="array" ref="H5511">FREQUENCY(IF('Data Transformation'!$B$4:$B$8425=B5499,'Data Transformation'!$G$4:$G$8425),'Bin Analysis'!$B5511)</f>
        <v>2073</v>
      </c>
      <c r="I5511">
        <f t="shared" si="688"/>
        <v>0</v>
      </c>
      <c r="J5511">
        <f t="shared" si="689"/>
        <v>0</v>
      </c>
      <c r="K5511">
        <f>J5511*Weighting!$W$15</f>
        <v>0</v>
      </c>
      <c r="M5511" s="14"/>
    </row>
    <row r="5512" spans="1:13" x14ac:dyDescent="0.55000000000000004">
      <c r="A5512" s="32" t="str">
        <f>IF(Weighting!$P$16&gt;0,B5512,"")</f>
        <v/>
      </c>
      <c r="B5512" t="e">
        <f>Weighting!$C$16</f>
        <v>#DIV/0!</v>
      </c>
      <c r="C5512" t="e">
        <f>Weighting!$F$16</f>
        <v>#NUM!</v>
      </c>
      <c r="D5512" t="e">
        <f>IF(C5512=1,'Data Transformation'!$G$3+0.5*'Data Transformation'!$W$25,IF(C5513=1,D5513-'Data Transformation'!$W$25,FALSE))</f>
        <v>#NUM!</v>
      </c>
      <c r="E5512">
        <f t="array" ref="E5512">IF(ISLOGICAL(D5512),"",FREQUENCY(IF('Data Transformation'!$B$425:$B$8425='Bin Analysis'!$B5499,'Data Transformation'!$G$425:$G$8425),D5512))</f>
        <v>2001</v>
      </c>
      <c r="F5512">
        <f t="shared" si="687"/>
        <v>0</v>
      </c>
      <c r="G5512">
        <f>Weighting!$H$16</f>
        <v>0</v>
      </c>
      <c r="H5512">
        <f t="array" ref="H5512">FREQUENCY(IF('Data Transformation'!$B$4:$B$8425=B5499,'Data Transformation'!$G$4:$G$8425),'Bin Analysis'!$B5512)</f>
        <v>2073</v>
      </c>
      <c r="I5512">
        <f t="shared" si="688"/>
        <v>0</v>
      </c>
      <c r="J5512">
        <f t="shared" si="689"/>
        <v>0</v>
      </c>
      <c r="K5512">
        <f>J5512*Weighting!$W$16</f>
        <v>0</v>
      </c>
      <c r="M5512" s="14"/>
    </row>
    <row r="5513" spans="1:13" x14ac:dyDescent="0.55000000000000004">
      <c r="A5513" s="32" t="str">
        <f>IF(Weighting!$P$17&gt;0,B5513,"")</f>
        <v/>
      </c>
      <c r="B5513" t="e">
        <f>Weighting!$C$17</f>
        <v>#DIV/0!</v>
      </c>
      <c r="C5513" t="e">
        <f>Weighting!$F$17</f>
        <v>#NUM!</v>
      </c>
      <c r="D5513" t="e">
        <f>IF(C5513=1,'Data Transformation'!$G$3+0.5*'Data Transformation'!$W$25,IF(C5514=1,D5514-'Data Transformation'!$W$25,FALSE))</f>
        <v>#NUM!</v>
      </c>
      <c r="E5513">
        <f t="array" ref="E5513">IF(ISLOGICAL(D5513),"",FREQUENCY(IF('Data Transformation'!$B$425:$B$8425='Bin Analysis'!$B5499,'Data Transformation'!$G$425:$G$8425),D5513))</f>
        <v>2001</v>
      </c>
      <c r="F5513">
        <f t="shared" si="687"/>
        <v>0</v>
      </c>
      <c r="G5513">
        <f>Weighting!$H$17</f>
        <v>0</v>
      </c>
      <c r="H5513">
        <f t="array" ref="H5513">FREQUENCY(IF('Data Transformation'!$B$4:$B$8425=B5499,'Data Transformation'!$G$4:$G$8425),'Bin Analysis'!$B5513)</f>
        <v>2073</v>
      </c>
      <c r="I5513">
        <f t="shared" si="688"/>
        <v>0</v>
      </c>
      <c r="J5513">
        <f t="shared" si="689"/>
        <v>0</v>
      </c>
      <c r="K5513">
        <f>J5513*Weighting!$W$17</f>
        <v>0</v>
      </c>
      <c r="M5513" s="14"/>
    </row>
    <row r="5514" spans="1:13" x14ac:dyDescent="0.55000000000000004">
      <c r="A5514" s="32" t="str">
        <f>IF(Weighting!$P$18&gt;0,B5514,"")</f>
        <v/>
      </c>
      <c r="B5514" t="e">
        <f>Weighting!$C$18</f>
        <v>#DIV/0!</v>
      </c>
      <c r="C5514" t="e">
        <f>Weighting!$F$18</f>
        <v>#NUM!</v>
      </c>
      <c r="D5514" t="e">
        <f>IF(C5514=1,'Data Transformation'!$G$3+0.5*'Data Transformation'!$W$25,IF(C5515=1,D5515-'Data Transformation'!$W$25,FALSE))</f>
        <v>#NUM!</v>
      </c>
      <c r="E5514">
        <f t="array" ref="E5514">IF(ISLOGICAL(D5514),"",FREQUENCY(IF('Data Transformation'!$B$425:$B$8425='Bin Analysis'!$B5499,'Data Transformation'!$G$425:$G$8425),D5514))</f>
        <v>2001</v>
      </c>
      <c r="F5514">
        <f t="shared" si="687"/>
        <v>0</v>
      </c>
      <c r="G5514">
        <f>Weighting!$H$18</f>
        <v>0</v>
      </c>
      <c r="H5514">
        <f t="array" ref="H5514">FREQUENCY(IF('Data Transformation'!$B$4:$B$8425=B5499,'Data Transformation'!$G$4:$G$8425),'Bin Analysis'!$B5514)</f>
        <v>2073</v>
      </c>
      <c r="I5514">
        <f t="shared" si="688"/>
        <v>0</v>
      </c>
      <c r="J5514">
        <f t="shared" si="689"/>
        <v>0</v>
      </c>
      <c r="K5514">
        <f>J5514*Weighting!$W$18</f>
        <v>0</v>
      </c>
      <c r="M5514" s="14"/>
    </row>
    <row r="5515" spans="1:13" x14ac:dyDescent="0.55000000000000004">
      <c r="A5515" s="32" t="str">
        <f>IF(Weighting!$P$19&gt;0,B5515,"")</f>
        <v/>
      </c>
      <c r="B5515" t="e">
        <f>Weighting!$C$19</f>
        <v>#DIV/0!</v>
      </c>
      <c r="C5515" t="e">
        <f>Weighting!$F$19</f>
        <v>#NUM!</v>
      </c>
      <c r="D5515" t="e">
        <f>IF(C5515=1,'Data Transformation'!$G$3+0.5*'Data Transformation'!$W$25,IF(C5516=1,D5516-'Data Transformation'!$W$25,FALSE))</f>
        <v>#NUM!</v>
      </c>
      <c r="E5515">
        <f t="array" ref="E5515">IF(ISLOGICAL(D5515),"",FREQUENCY(IF('Data Transformation'!$B$425:$B$8425='Bin Analysis'!$B5499,'Data Transformation'!$G$425:$G$8425),D5515))</f>
        <v>2001</v>
      </c>
      <c r="F5515">
        <f t="shared" si="687"/>
        <v>0</v>
      </c>
      <c r="G5515">
        <f>Weighting!$H$19</f>
        <v>0</v>
      </c>
      <c r="H5515">
        <f t="array" ref="H5515">FREQUENCY(IF('Data Transformation'!$B$4:$B$8425=B5499,'Data Transformation'!$G$4:$G$8425),'Bin Analysis'!$B5515)</f>
        <v>2073</v>
      </c>
      <c r="I5515">
        <f t="shared" si="688"/>
        <v>0</v>
      </c>
      <c r="J5515">
        <f t="shared" si="689"/>
        <v>0</v>
      </c>
      <c r="K5515">
        <f>J5515*Weighting!$W$19</f>
        <v>0</v>
      </c>
      <c r="M5515" s="14"/>
    </row>
    <row r="5516" spans="1:13" x14ac:dyDescent="0.55000000000000004">
      <c r="A5516" s="32" t="str">
        <f>IF(Weighting!$P$20&gt;0,B5516,"")</f>
        <v/>
      </c>
      <c r="B5516" t="e">
        <f>Weighting!$C$20</f>
        <v>#DIV/0!</v>
      </c>
      <c r="C5516" t="e">
        <f>Weighting!$F$20</f>
        <v>#NUM!</v>
      </c>
      <c r="D5516" t="e">
        <f>IF(C5516=1,'Data Transformation'!$G$3+0.5*'Data Transformation'!$W$25,IF(C5517=1,D5517-'Data Transformation'!$W$25,FALSE))</f>
        <v>#NUM!</v>
      </c>
      <c r="E5516">
        <f t="array" ref="E5516">IF(ISLOGICAL(D5516),"",FREQUENCY(IF('Data Transformation'!$B$425:$B$8425='Bin Analysis'!$B5499,'Data Transformation'!$G$425:$G$8425),D5516))</f>
        <v>2001</v>
      </c>
      <c r="F5516">
        <f t="shared" si="687"/>
        <v>0</v>
      </c>
      <c r="G5516">
        <f>Weighting!$H$20</f>
        <v>0</v>
      </c>
      <c r="H5516">
        <f t="array" ref="H5516">FREQUENCY(IF('Data Transformation'!$B$4:$B$8425=B5499,'Data Transformation'!$G$4:$G$8425),'Bin Analysis'!$B5516)</f>
        <v>2073</v>
      </c>
      <c r="I5516">
        <f t="shared" si="688"/>
        <v>0</v>
      </c>
      <c r="J5516">
        <f t="shared" si="689"/>
        <v>0</v>
      </c>
      <c r="K5516">
        <f>J5516*Weighting!$W$20</f>
        <v>0</v>
      </c>
      <c r="M5516" s="14"/>
    </row>
    <row r="5517" spans="1:13" x14ac:dyDescent="0.55000000000000004">
      <c r="A5517" s="32" t="str">
        <f>IF(Weighting!$P$21&gt;0,B5517,"")</f>
        <v/>
      </c>
      <c r="B5517" t="e">
        <f>Weighting!$C$21</f>
        <v>#DIV/0!</v>
      </c>
      <c r="C5517" t="e">
        <f>Weighting!$F$21</f>
        <v>#NUM!</v>
      </c>
      <c r="D5517" t="e">
        <f>IF(C5517=1,'Data Transformation'!$G$3+0.5*'Data Transformation'!$W$25,IF(C5518=1,D5518-'Data Transformation'!$W$25,FALSE))</f>
        <v>#NUM!</v>
      </c>
      <c r="E5517">
        <f t="array" ref="E5517">IF(ISLOGICAL(D5517),"",FREQUENCY(IF('Data Transformation'!$B$425:$B$8425='Bin Analysis'!$B5499,'Data Transformation'!$G$425:$G$8425),D5517))</f>
        <v>2001</v>
      </c>
      <c r="F5517">
        <f t="shared" si="687"/>
        <v>0</v>
      </c>
      <c r="G5517">
        <f>Weighting!$H$21</f>
        <v>0</v>
      </c>
      <c r="H5517">
        <f t="array" ref="H5517">FREQUENCY(IF('Data Transformation'!$B$4:$B$8425=B5499,'Data Transformation'!$G$4:$G$8425),'Bin Analysis'!$B5517)</f>
        <v>2073</v>
      </c>
      <c r="I5517">
        <f t="shared" si="688"/>
        <v>0</v>
      </c>
      <c r="J5517">
        <f t="shared" si="689"/>
        <v>0</v>
      </c>
      <c r="K5517">
        <f>J5517*Weighting!$W$21</f>
        <v>0</v>
      </c>
      <c r="M5517" s="14"/>
    </row>
    <row r="5518" spans="1:13" x14ac:dyDescent="0.55000000000000004">
      <c r="A5518" s="32" t="str">
        <f>IF(Weighting!$P$22&gt;0,B5518,"")</f>
        <v/>
      </c>
      <c r="B5518" t="e">
        <f>Weighting!$C$22</f>
        <v>#DIV/0!</v>
      </c>
      <c r="C5518" t="e">
        <f>Weighting!$F$22</f>
        <v>#NUM!</v>
      </c>
      <c r="D5518" t="e">
        <f>IF(C5518=1,'Data Transformation'!$G$3+0.5*'Data Transformation'!$W$25,IF(C5519=1,D5519-'Data Transformation'!$W$25,FALSE))</f>
        <v>#NUM!</v>
      </c>
      <c r="E5518">
        <f t="array" ref="E5518">IF(ISLOGICAL(D5518),"",FREQUENCY(IF('Data Transformation'!$B$425:$B$8425='Bin Analysis'!$B5499,'Data Transformation'!$G$425:$G$8425),D5518))</f>
        <v>2001</v>
      </c>
      <c r="F5518">
        <f t="shared" si="687"/>
        <v>0</v>
      </c>
      <c r="G5518">
        <f>Weighting!$H$22</f>
        <v>0</v>
      </c>
      <c r="H5518">
        <f t="array" ref="H5518">FREQUENCY(IF('Data Transformation'!$B$4:$B$8425=B5499,'Data Transformation'!$G$4:$G$8425),'Bin Analysis'!$B5518)</f>
        <v>2073</v>
      </c>
      <c r="I5518">
        <f t="shared" si="688"/>
        <v>0</v>
      </c>
      <c r="J5518">
        <f t="shared" si="689"/>
        <v>0</v>
      </c>
      <c r="K5518">
        <f>J5518*Weighting!$W$22</f>
        <v>0</v>
      </c>
      <c r="M5518" s="14"/>
    </row>
    <row r="5519" spans="1:13" x14ac:dyDescent="0.55000000000000004">
      <c r="A5519" s="32" t="str">
        <f>IF(Weighting!$P$23&gt;0,B5519,"")</f>
        <v/>
      </c>
      <c r="B5519" t="e">
        <f>Weighting!$C$23</f>
        <v>#DIV/0!</v>
      </c>
      <c r="C5519" t="e">
        <f>Weighting!$F$23</f>
        <v>#NUM!</v>
      </c>
      <c r="D5519" t="e">
        <f>IF(C5519=1,'Data Transformation'!$G$3+0.5*'Data Transformation'!$W$25,IF(C5520=1,D5520-'Data Transformation'!$W$25,FALSE))</f>
        <v>#NUM!</v>
      </c>
      <c r="E5519">
        <f t="array" ref="E5519">IF(ISLOGICAL(D5519),"",FREQUENCY(IF('Data Transformation'!$B$425:$B$8425='Bin Analysis'!$B5499,'Data Transformation'!$G$425:$G$8425),D5519))</f>
        <v>2001</v>
      </c>
      <c r="F5519">
        <f t="shared" si="687"/>
        <v>0</v>
      </c>
      <c r="G5519">
        <f>Weighting!$H$23</f>
        <v>0</v>
      </c>
      <c r="H5519">
        <f t="array" ref="H5519">FREQUENCY(IF('Data Transformation'!$B$4:$B$8425=B5499,'Data Transformation'!$G$4:$G$8425),'Bin Analysis'!$B5519)</f>
        <v>2073</v>
      </c>
      <c r="I5519">
        <f t="shared" si="688"/>
        <v>0</v>
      </c>
      <c r="J5519">
        <f t="shared" si="689"/>
        <v>0</v>
      </c>
      <c r="K5519">
        <f>J5519*Weighting!$W$23</f>
        <v>0</v>
      </c>
      <c r="M5519" s="14"/>
    </row>
    <row r="5520" spans="1:13" x14ac:dyDescent="0.55000000000000004">
      <c r="A5520" s="32" t="str">
        <f>IF(Weighting!$P$24&gt;0,B5520,"")</f>
        <v/>
      </c>
      <c r="B5520" t="e">
        <f>Weighting!$C$24</f>
        <v>#DIV/0!</v>
      </c>
      <c r="C5520" t="e">
        <f>Weighting!$F$24</f>
        <v>#NUM!</v>
      </c>
      <c r="D5520" t="e">
        <f>IF(C5520=1,'Data Transformation'!$G$3+0.5*'Data Transformation'!$W$25,IF(C5521=1,D5521-'Data Transformation'!$W$25,FALSE))</f>
        <v>#NUM!</v>
      </c>
      <c r="E5520">
        <f t="array" ref="E5520">IF(ISLOGICAL(D5520),"",FREQUENCY(IF('Data Transformation'!$B$425:$B$8425='Bin Analysis'!$B5499,'Data Transformation'!$G$425:$G$8425),D5520))</f>
        <v>2001</v>
      </c>
      <c r="F5520">
        <f t="shared" si="687"/>
        <v>0</v>
      </c>
      <c r="G5520">
        <f>Weighting!$H$24</f>
        <v>0</v>
      </c>
      <c r="H5520">
        <f t="array" ref="H5520">FREQUENCY(IF('Data Transformation'!$B$4:$B$8425=B5499,'Data Transformation'!$G$4:$G$8425),'Bin Analysis'!$B5520)</f>
        <v>2073</v>
      </c>
      <c r="I5520">
        <f t="shared" si="688"/>
        <v>0</v>
      </c>
      <c r="J5520">
        <f t="shared" si="689"/>
        <v>0</v>
      </c>
      <c r="K5520">
        <f>J5520*Weighting!$W$24</f>
        <v>0</v>
      </c>
      <c r="M5520" s="14"/>
    </row>
    <row r="5521" spans="1:25" x14ac:dyDescent="0.55000000000000004">
      <c r="A5521" s="32" t="str">
        <f>IF(Weighting!$P$25&gt;0,B5521,"")</f>
        <v/>
      </c>
      <c r="B5521" t="e">
        <f>Weighting!$C$25</f>
        <v>#DIV/0!</v>
      </c>
      <c r="C5521" t="e">
        <f>Weighting!$F$25</f>
        <v>#NUM!</v>
      </c>
      <c r="D5521" t="e">
        <f>IF(C5521=1,'Data Transformation'!$G$3+0.5*'Data Transformation'!$W$25,IF(C5522=1,D5522-'Data Transformation'!$W$25,FALSE))</f>
        <v>#NUM!</v>
      </c>
      <c r="E5521">
        <f t="array" ref="E5521">IF(ISLOGICAL(D5521),"",FREQUENCY(IF('Data Transformation'!$B$425:$B$8425='Bin Analysis'!$B5499,'Data Transformation'!$G$425:$G$8425),D5521))</f>
        <v>2001</v>
      </c>
      <c r="F5521">
        <f t="shared" si="687"/>
        <v>0</v>
      </c>
      <c r="G5521">
        <f>Weighting!$H$25</f>
        <v>0</v>
      </c>
      <c r="H5521">
        <f t="array" ref="H5521">FREQUENCY(IF('Data Transformation'!$B$4:$B$8425=B5499,'Data Transformation'!$G$4:$G$8425),'Bin Analysis'!$B5521)</f>
        <v>2073</v>
      </c>
      <c r="I5521">
        <f t="shared" si="688"/>
        <v>0</v>
      </c>
      <c r="J5521">
        <f t="shared" si="689"/>
        <v>0</v>
      </c>
      <c r="K5521">
        <f>J5521*Weighting!$W$25</f>
        <v>0</v>
      </c>
      <c r="M5521" s="14"/>
    </row>
    <row r="5522" spans="1:25" x14ac:dyDescent="0.55000000000000004">
      <c r="N5522" s="57"/>
      <c r="O5522"/>
      <c r="P5522"/>
      <c r="Q5522"/>
      <c r="R5522"/>
    </row>
    <row r="5523" spans="1:25" ht="23.35" x14ac:dyDescent="0.8">
      <c r="A5523" s="21" t="s">
        <v>0</v>
      </c>
      <c r="B5523" s="21" t="str">
        <f>IFERROR(VLOOKUP(C5523,'Data Transformation'!$L$6:$M$426,2,FALSE),"")</f>
        <v/>
      </c>
      <c r="C5523" s="21">
        <f>C5499+1</f>
        <v>230</v>
      </c>
      <c r="D5523" s="21"/>
      <c r="E5523" s="21"/>
      <c r="F5523" s="21"/>
      <c r="G5523" s="21"/>
      <c r="H5523" s="22"/>
      <c r="I5523" s="22"/>
      <c r="J5523" s="22"/>
      <c r="K5523" s="21"/>
      <c r="L5523" s="21" t="str">
        <f>B5523</f>
        <v/>
      </c>
      <c r="M5523" s="23" t="e">
        <f>INDEX('Data Transformation'!$O$4:$O$424,MATCH($B5523,'Data Transformation'!$M$4:$M$424,0),MATCH($M$2,'Data Transformation'!$O$3,0))</f>
        <v>#N/A</v>
      </c>
      <c r="N5523" s="27" t="e">
        <f>IF('Input and Summary Results'!$J$16="minimum",'Bin Analysis'!X5524/(M5523-1),'Bin Analysis'!Y5523/('Bin Analysis'!M5523-1))</f>
        <v>#N/A</v>
      </c>
      <c r="O5523" s="27" t="e">
        <f>IF(M5523=FALSE,NA(),(VLOOKUP(1,C5526:K5545,4,FALSE))/(M5523-1))</f>
        <v>#N/A</v>
      </c>
      <c r="P5523" s="27" t="e">
        <f>IF(M5523=FALSE,NA(),SUM(J5526:J5545)/Weighting!$S$5)</f>
        <v>#N/A</v>
      </c>
      <c r="Q5523" s="27" t="e">
        <f>IF(M5523=FALSE,NA(),SUM(K5526:K5545)/Weighting!$S$6)</f>
        <v>#N/A</v>
      </c>
      <c r="R5523" s="27" t="e">
        <f>IF(M5523=FALSE,NA(),(VLOOKUP(1,G5526:K5545,3,FALSE))/(M5523-1))</f>
        <v>#N/A</v>
      </c>
      <c r="S5523" s="22" t="e">
        <f>IF(M5523=FALSE,NA(),IF(SUM(J5526:J5545)=2,"yes","no"))</f>
        <v>#N/A</v>
      </c>
      <c r="X5523" s="2" cm="2">
        <f t="array" ref="X5523:X5524">FREQUENCY(IF('Data Transformation'!$B$425:$B$6424='Bin Analysis'!L5523,'Data Transformation'!$G$425:$G$6424),'Data Transformation'!$U$11)</f>
        <v>0</v>
      </c>
      <c r="Y5523" s="2" cm="2">
        <f t="array" ref="Y5523:Y5524">FREQUENCY(IF('Data Transformation'!$B$425:$B$6424='Bin Analysis'!L5523,'Data Transformation'!$G$425:$G$6424),'Data Transformation'!$U$12)</f>
        <v>0</v>
      </c>
    </row>
    <row r="5524" spans="1:25" x14ac:dyDescent="0.55000000000000004">
      <c r="A5524" s="14" t="s">
        <v>67</v>
      </c>
      <c r="B5524" t="s">
        <v>47</v>
      </c>
      <c r="C5524" t="s">
        <v>5</v>
      </c>
      <c r="D5524" t="s">
        <v>100</v>
      </c>
      <c r="E5524" t="s">
        <v>101</v>
      </c>
      <c r="F5524" t="s">
        <v>102</v>
      </c>
      <c r="G5524" t="s">
        <v>70</v>
      </c>
      <c r="H5524" t="s">
        <v>31</v>
      </c>
      <c r="I5524" t="s">
        <v>32</v>
      </c>
      <c r="J5524" t="s">
        <v>46</v>
      </c>
      <c r="K5524" s="14" t="s">
        <v>45</v>
      </c>
      <c r="M5524" s="14"/>
      <c r="X5524" s="2">
        <v>0</v>
      </c>
      <c r="Y5524" s="2">
        <v>0</v>
      </c>
    </row>
    <row r="5525" spans="1:25" x14ac:dyDescent="0.55000000000000004">
      <c r="A5525" s="32"/>
      <c r="D5525" t="e">
        <f>IF(C5525=1,'Data Transformation'!$G$3+0.5*'Data Transformation'!$W$25,IF(C5526=1,D5526-'Data Transformation'!$W$25,FALSE))</f>
        <v>#NUM!</v>
      </c>
      <c r="E5525">
        <f t="array" ref="E5525">IF(ISLOGICAL(D5525),"",FREQUENCY(IF('Data Transformation'!$B$425:$B$8425='Bin Analysis'!$B5523,'Data Transformation'!$G$425:$G$8425),D5525))</f>
        <v>2001</v>
      </c>
      <c r="F5525" t="e">
        <f>IF(ISLOGICAL(D5525),"",E5525-E5524)</f>
        <v>#VALUE!</v>
      </c>
      <c r="M5525" s="14"/>
    </row>
    <row r="5526" spans="1:25" x14ac:dyDescent="0.55000000000000004">
      <c r="A5526" s="32" t="e">
        <f>IF(Weighting!$P$6&gt;0,B5526,"")</f>
        <v>#NUM!</v>
      </c>
      <c r="B5526" t="e">
        <f>Weighting!$C$6</f>
        <v>#DIV/0!</v>
      </c>
      <c r="C5526" t="e">
        <f>Weighting!$F$6</f>
        <v>#NUM!</v>
      </c>
      <c r="D5526" t="e">
        <f>IF(C5526=1,'Data Transformation'!$G$3+0.5*'Data Transformation'!$W$25,IF(C5527=1,D5527-'Data Transformation'!$W$25,FALSE))</f>
        <v>#NUM!</v>
      </c>
      <c r="E5526">
        <f t="array" ref="E5526">IF(ISLOGICAL(D5526),"",FREQUENCY(IF('Data Transformation'!$B$425:$B$8425='Bin Analysis'!$B5523,'Data Transformation'!$G$425:$G$8425),D5526))</f>
        <v>2001</v>
      </c>
      <c r="F5526">
        <f>IF(ISLOGICAL(D5526),"",E5526-E5525)</f>
        <v>0</v>
      </c>
      <c r="G5526">
        <f>Weighting!$H$6</f>
        <v>1</v>
      </c>
      <c r="H5526">
        <f t="array" ref="H5526">FREQUENCY(IF('Data Transformation'!$B$4:$B$8425=B5523,'Data Transformation'!$G$4:$G$8425),'Bin Analysis'!$B5526)</f>
        <v>2073</v>
      </c>
      <c r="I5526">
        <f>H5526-H5525</f>
        <v>2073</v>
      </c>
      <c r="J5526">
        <f>IF(I5526=0,0,1)</f>
        <v>1</v>
      </c>
      <c r="K5526" t="e">
        <f>J5526*Weighting!$W$6</f>
        <v>#NUM!</v>
      </c>
      <c r="M5526" s="14"/>
    </row>
    <row r="5527" spans="1:25" x14ac:dyDescent="0.55000000000000004">
      <c r="A5527" s="32" t="str">
        <f>IF(Weighting!$P$7&gt;0,B5527,"")</f>
        <v/>
      </c>
      <c r="B5527" t="e">
        <f>Weighting!$C$7</f>
        <v>#DIV/0!</v>
      </c>
      <c r="C5527" t="e">
        <f>Weighting!$F$7</f>
        <v>#NUM!</v>
      </c>
      <c r="D5527" t="e">
        <f>IF(C5527=1,'Data Transformation'!$G$3+0.5*'Data Transformation'!$W$25,IF(C5528=1,D5528-'Data Transformation'!$W$25,FALSE))</f>
        <v>#NUM!</v>
      </c>
      <c r="E5527">
        <f t="array" ref="E5527">IF(ISLOGICAL(D5527),"",FREQUENCY(IF('Data Transformation'!$B$425:$B$8425='Bin Analysis'!$B5523,'Data Transformation'!$G$425:$G$8425),D5527))</f>
        <v>2001</v>
      </c>
      <c r="F5527">
        <f t="shared" ref="F5527:F5545" si="690">IF(ISLOGICAL(D5527),"",E5527-E5526)</f>
        <v>0</v>
      </c>
      <c r="G5527">
        <f>Weighting!$H$7</f>
        <v>0</v>
      </c>
      <c r="H5527">
        <f t="array" ref="H5527">FREQUENCY(IF('Data Transformation'!$B$4:$B$8425=B5523,'Data Transformation'!$G$4:$G$8425),'Bin Analysis'!$B5527)</f>
        <v>2073</v>
      </c>
      <c r="I5527">
        <f t="shared" ref="I5527:I5545" si="691">H5527-H5526</f>
        <v>0</v>
      </c>
      <c r="J5527">
        <f>IF(I5527=0,0,1)</f>
        <v>0</v>
      </c>
      <c r="K5527">
        <f>J5527*Weighting!$W$7</f>
        <v>0</v>
      </c>
      <c r="M5527" s="14"/>
    </row>
    <row r="5528" spans="1:25" x14ac:dyDescent="0.55000000000000004">
      <c r="A5528" s="32" t="str">
        <f>IF(Weighting!$P$8&gt;0,B5528,"")</f>
        <v/>
      </c>
      <c r="B5528" t="e">
        <f>Weighting!$C$8</f>
        <v>#DIV/0!</v>
      </c>
      <c r="C5528" t="e">
        <f>Weighting!$F$8</f>
        <v>#NUM!</v>
      </c>
      <c r="D5528" t="e">
        <f>IF(C5528=1,'Data Transformation'!$G$3+0.5*'Data Transformation'!$W$25,IF(C5529=1,D5529-'Data Transformation'!$W$25,FALSE))</f>
        <v>#NUM!</v>
      </c>
      <c r="E5528">
        <f t="array" ref="E5528">IF(ISLOGICAL(D5528),"",FREQUENCY(IF('Data Transformation'!$B$425:$B$8425='Bin Analysis'!$B5523,'Data Transformation'!$G$425:$G$8425),D5528))</f>
        <v>2001</v>
      </c>
      <c r="F5528">
        <f t="shared" si="690"/>
        <v>0</v>
      </c>
      <c r="G5528">
        <f>Weighting!$H$8</f>
        <v>0</v>
      </c>
      <c r="H5528">
        <f t="array" ref="H5528">FREQUENCY(IF('Data Transformation'!$B$4:$B$8425=B5523,'Data Transformation'!$G$4:$G$8425),'Bin Analysis'!$B5528)</f>
        <v>2073</v>
      </c>
      <c r="I5528">
        <f t="shared" si="691"/>
        <v>0</v>
      </c>
      <c r="J5528">
        <f t="shared" ref="J5528:J5545" si="692">IF(I5528=0,0,1)</f>
        <v>0</v>
      </c>
      <c r="K5528">
        <f>J5528*Weighting!$W$8</f>
        <v>0</v>
      </c>
      <c r="M5528" s="14"/>
    </row>
    <row r="5529" spans="1:25" x14ac:dyDescent="0.55000000000000004">
      <c r="A5529" s="32" t="str">
        <f>IF(Weighting!$P$9&gt;0,B5529,"")</f>
        <v/>
      </c>
      <c r="B5529" s="50" t="e">
        <f>Weighting!$C$9</f>
        <v>#DIV/0!</v>
      </c>
      <c r="C5529" t="e">
        <f>Weighting!$F$9</f>
        <v>#NUM!</v>
      </c>
      <c r="D5529" t="e">
        <f>IF(C5529=1,'Data Transformation'!$G$3+0.5*'Data Transformation'!$W$25,IF(C5530=1,D5530-'Data Transformation'!$W$25,FALSE))</f>
        <v>#NUM!</v>
      </c>
      <c r="E5529">
        <f t="array" ref="E5529">IF(ISLOGICAL(D5529),"",FREQUENCY(IF('Data Transformation'!$B$425:$B$8425='Bin Analysis'!$B5523,'Data Transformation'!$G$425:$G$8425),D5529))</f>
        <v>2001</v>
      </c>
      <c r="F5529">
        <f t="shared" si="690"/>
        <v>0</v>
      </c>
      <c r="G5529">
        <f>Weighting!$H$9</f>
        <v>0</v>
      </c>
      <c r="H5529">
        <f t="array" ref="H5529">FREQUENCY(IF('Data Transformation'!$B$4:$B$8425=B5523,'Data Transformation'!$G$4:$G$8425),'Bin Analysis'!$B5529)</f>
        <v>2073</v>
      </c>
      <c r="I5529">
        <f t="shared" si="691"/>
        <v>0</v>
      </c>
      <c r="J5529">
        <f t="shared" si="692"/>
        <v>0</v>
      </c>
      <c r="K5529">
        <f>J5529*Weighting!$W$9</f>
        <v>0</v>
      </c>
      <c r="M5529" s="14"/>
    </row>
    <row r="5530" spans="1:25" x14ac:dyDescent="0.55000000000000004">
      <c r="A5530" s="32" t="str">
        <f>IF(Weighting!$P$10&gt;0,B5530,"")</f>
        <v/>
      </c>
      <c r="B5530" t="e">
        <f>Weighting!$C$10</f>
        <v>#DIV/0!</v>
      </c>
      <c r="C5530" t="e">
        <f>Weighting!$F$10</f>
        <v>#NUM!</v>
      </c>
      <c r="D5530" t="e">
        <f>IF(C5530=1,'Data Transformation'!$G$3+0.5*'Data Transformation'!$W$25,IF(C5531=1,D5531-'Data Transformation'!$W$25,FALSE))</f>
        <v>#NUM!</v>
      </c>
      <c r="E5530">
        <f t="array" ref="E5530">IF(ISLOGICAL(D5530),"",FREQUENCY(IF('Data Transformation'!$B$425:$B$8425='Bin Analysis'!$B5523,'Data Transformation'!$G$425:$G$8425),D5530))</f>
        <v>2001</v>
      </c>
      <c r="F5530">
        <f t="shared" si="690"/>
        <v>0</v>
      </c>
      <c r="G5530">
        <f>Weighting!$H$10</f>
        <v>0</v>
      </c>
      <c r="H5530">
        <f t="array" ref="H5530">FREQUENCY(IF('Data Transformation'!$B$4:$B$8425=B5523,'Data Transformation'!$G$4:$G$8425),'Bin Analysis'!$B5530)</f>
        <v>2073</v>
      </c>
      <c r="I5530">
        <f t="shared" si="691"/>
        <v>0</v>
      </c>
      <c r="J5530">
        <f t="shared" si="692"/>
        <v>0</v>
      </c>
      <c r="K5530">
        <f>J5530*Weighting!$W$10</f>
        <v>0</v>
      </c>
      <c r="M5530" s="14"/>
    </row>
    <row r="5531" spans="1:25" x14ac:dyDescent="0.55000000000000004">
      <c r="A5531" s="32" t="str">
        <f>IF(Weighting!$P$11&gt;0,B5531,"")</f>
        <v/>
      </c>
      <c r="B5531" t="e">
        <f>Weighting!$C$11</f>
        <v>#DIV/0!</v>
      </c>
      <c r="C5531" t="e">
        <f>Weighting!$F$11</f>
        <v>#NUM!</v>
      </c>
      <c r="D5531" t="e">
        <f>IF(C5531=1,'Data Transformation'!$G$3+0.5*'Data Transformation'!$W$25,IF(C5532=1,D5532-'Data Transformation'!$W$25,FALSE))</f>
        <v>#NUM!</v>
      </c>
      <c r="E5531">
        <f t="array" ref="E5531">IF(ISLOGICAL(D5531),"",FREQUENCY(IF('Data Transformation'!$B$425:$B$8425='Bin Analysis'!$B5523,'Data Transformation'!$G$425:$G$8425),D5531))</f>
        <v>2001</v>
      </c>
      <c r="F5531">
        <f t="shared" si="690"/>
        <v>0</v>
      </c>
      <c r="G5531">
        <f>Weighting!$H$11</f>
        <v>0</v>
      </c>
      <c r="H5531">
        <f t="array" ref="H5531">FREQUENCY(IF('Data Transformation'!$B$4:$B$8425=B5523,'Data Transformation'!$G$4:$G$8425),'Bin Analysis'!$B5531)</f>
        <v>2073</v>
      </c>
      <c r="I5531">
        <f t="shared" si="691"/>
        <v>0</v>
      </c>
      <c r="J5531">
        <f t="shared" si="692"/>
        <v>0</v>
      </c>
      <c r="K5531">
        <f>J5531*Weighting!$W$11</f>
        <v>0</v>
      </c>
      <c r="M5531" s="14"/>
    </row>
    <row r="5532" spans="1:25" x14ac:dyDescent="0.55000000000000004">
      <c r="A5532" s="32" t="str">
        <f>IF(Weighting!$P$12&gt;0,B5532,"")</f>
        <v/>
      </c>
      <c r="B5532" t="e">
        <f>Weighting!$C$12</f>
        <v>#DIV/0!</v>
      </c>
      <c r="C5532" t="e">
        <f>Weighting!$F$12</f>
        <v>#NUM!</v>
      </c>
      <c r="D5532" t="e">
        <f>IF(C5532=1,'Data Transformation'!$G$3+0.5*'Data Transformation'!$W$25,IF(C5533=1,D5533-'Data Transformation'!$W$25,FALSE))</f>
        <v>#NUM!</v>
      </c>
      <c r="E5532">
        <f t="array" ref="E5532">IF(ISLOGICAL(D5532),"",FREQUENCY(IF('Data Transformation'!$B$425:$B$8425='Bin Analysis'!$B5523,'Data Transformation'!$G$425:$G$8425),D5532))</f>
        <v>2001</v>
      </c>
      <c r="F5532">
        <f t="shared" si="690"/>
        <v>0</v>
      </c>
      <c r="G5532">
        <f>Weighting!$H$12</f>
        <v>0</v>
      </c>
      <c r="H5532">
        <f t="array" ref="H5532">FREQUENCY(IF('Data Transformation'!$B$4:$B$8425=B5523,'Data Transformation'!$G$4:$G$8425),'Bin Analysis'!$B5532)</f>
        <v>2073</v>
      </c>
      <c r="I5532">
        <f t="shared" si="691"/>
        <v>0</v>
      </c>
      <c r="J5532">
        <f t="shared" si="692"/>
        <v>0</v>
      </c>
      <c r="K5532">
        <f>J5532*Weighting!$W$12</f>
        <v>0</v>
      </c>
      <c r="M5532" s="14"/>
    </row>
    <row r="5533" spans="1:25" x14ac:dyDescent="0.55000000000000004">
      <c r="A5533" s="32" t="str">
        <f>IF(Weighting!$P$13&gt;0,B5533,"")</f>
        <v/>
      </c>
      <c r="B5533" t="e">
        <f>Weighting!$C$13</f>
        <v>#DIV/0!</v>
      </c>
      <c r="C5533" t="e">
        <f>Weighting!$F$13</f>
        <v>#NUM!</v>
      </c>
      <c r="D5533" t="e">
        <f>IF(C5533=1,'Data Transformation'!$G$3+0.5*'Data Transformation'!$W$25,IF(C5534=1,D5534-'Data Transformation'!$W$25,FALSE))</f>
        <v>#NUM!</v>
      </c>
      <c r="E5533">
        <f t="array" ref="E5533">IF(ISLOGICAL(D5533),"",FREQUENCY(IF('Data Transformation'!$B$425:$B$8425='Bin Analysis'!$B5523,'Data Transformation'!$G$425:$G$8425),D5533))</f>
        <v>2001</v>
      </c>
      <c r="F5533">
        <f t="shared" si="690"/>
        <v>0</v>
      </c>
      <c r="G5533">
        <f>Weighting!$H$13</f>
        <v>0</v>
      </c>
      <c r="H5533">
        <f t="array" ref="H5533">FREQUENCY(IF('Data Transformation'!$B$4:$B$8425=B5523,'Data Transformation'!$G$4:$G$8425),'Bin Analysis'!$B5533)</f>
        <v>2073</v>
      </c>
      <c r="I5533">
        <f t="shared" si="691"/>
        <v>0</v>
      </c>
      <c r="J5533">
        <f t="shared" si="692"/>
        <v>0</v>
      </c>
      <c r="K5533">
        <f>J5533*Weighting!$W$13</f>
        <v>0</v>
      </c>
      <c r="M5533" s="14"/>
    </row>
    <row r="5534" spans="1:25" x14ac:dyDescent="0.55000000000000004">
      <c r="A5534" s="32" t="str">
        <f>IF(Weighting!$P$14&gt;0,B5534,"")</f>
        <v/>
      </c>
      <c r="B5534" t="e">
        <f>Weighting!$C$14</f>
        <v>#DIV/0!</v>
      </c>
      <c r="C5534" t="e">
        <f>Weighting!$F$14</f>
        <v>#NUM!</v>
      </c>
      <c r="D5534" t="e">
        <f>IF(C5534=1,'Data Transformation'!$G$3+0.5*'Data Transformation'!$W$25,IF(C5535=1,D5535-'Data Transformation'!$W$25,FALSE))</f>
        <v>#NUM!</v>
      </c>
      <c r="E5534">
        <f t="array" ref="E5534">IF(ISLOGICAL(D5534),"",FREQUENCY(IF('Data Transformation'!$B$425:$B$8425='Bin Analysis'!$B5523,'Data Transformation'!$G$425:$G$8425),D5534))</f>
        <v>2001</v>
      </c>
      <c r="F5534">
        <f t="shared" si="690"/>
        <v>0</v>
      </c>
      <c r="G5534">
        <f>Weighting!$H$14</f>
        <v>0</v>
      </c>
      <c r="H5534">
        <f t="array" ref="H5534">FREQUENCY(IF('Data Transformation'!$B$4:$B$8425=B5523,'Data Transformation'!$G$4:$G$8425),'Bin Analysis'!$B5534)</f>
        <v>2073</v>
      </c>
      <c r="I5534">
        <f t="shared" si="691"/>
        <v>0</v>
      </c>
      <c r="J5534">
        <f t="shared" si="692"/>
        <v>0</v>
      </c>
      <c r="K5534">
        <f>J5534*Weighting!$W$14</f>
        <v>0</v>
      </c>
      <c r="M5534" s="14"/>
    </row>
    <row r="5535" spans="1:25" x14ac:dyDescent="0.55000000000000004">
      <c r="A5535" s="32" t="str">
        <f>IF(Weighting!$P$15&gt;0,B5535,"")</f>
        <v/>
      </c>
      <c r="B5535" t="e">
        <f>Weighting!$C$15</f>
        <v>#DIV/0!</v>
      </c>
      <c r="C5535" t="e">
        <f>Weighting!$F$15</f>
        <v>#NUM!</v>
      </c>
      <c r="D5535" t="e">
        <f>IF(C5535=1,'Data Transformation'!$G$3+0.5*'Data Transformation'!$W$25,IF(C5536=1,D5536-'Data Transformation'!$W$25,FALSE))</f>
        <v>#NUM!</v>
      </c>
      <c r="E5535">
        <f t="array" ref="E5535">IF(ISLOGICAL(D5535),"",FREQUENCY(IF('Data Transformation'!$B$425:$B$8425='Bin Analysis'!$B5523,'Data Transformation'!$G$425:$G$8425),D5535))</f>
        <v>2001</v>
      </c>
      <c r="F5535">
        <f t="shared" si="690"/>
        <v>0</v>
      </c>
      <c r="G5535">
        <f>Weighting!$H$15</f>
        <v>0</v>
      </c>
      <c r="H5535">
        <f t="array" ref="H5535">FREQUENCY(IF('Data Transformation'!$B$4:$B$8425=B5523,'Data Transformation'!$G$4:$G$8425),'Bin Analysis'!$B5535)</f>
        <v>2073</v>
      </c>
      <c r="I5535">
        <f t="shared" si="691"/>
        <v>0</v>
      </c>
      <c r="J5535">
        <f t="shared" si="692"/>
        <v>0</v>
      </c>
      <c r="K5535">
        <f>J5535*Weighting!$W$15</f>
        <v>0</v>
      </c>
      <c r="M5535" s="14"/>
    </row>
    <row r="5536" spans="1:25" x14ac:dyDescent="0.55000000000000004">
      <c r="A5536" s="32" t="str">
        <f>IF(Weighting!$P$16&gt;0,B5536,"")</f>
        <v/>
      </c>
      <c r="B5536" t="e">
        <f>Weighting!$C$16</f>
        <v>#DIV/0!</v>
      </c>
      <c r="C5536" t="e">
        <f>Weighting!$F$16</f>
        <v>#NUM!</v>
      </c>
      <c r="D5536" t="e">
        <f>IF(C5536=1,'Data Transformation'!$G$3+0.5*'Data Transformation'!$W$25,IF(C5537=1,D5537-'Data Transformation'!$W$25,FALSE))</f>
        <v>#NUM!</v>
      </c>
      <c r="E5536">
        <f t="array" ref="E5536">IF(ISLOGICAL(D5536),"",FREQUENCY(IF('Data Transformation'!$B$425:$B$8425='Bin Analysis'!$B5523,'Data Transformation'!$G$425:$G$8425),D5536))</f>
        <v>2001</v>
      </c>
      <c r="F5536">
        <f t="shared" si="690"/>
        <v>0</v>
      </c>
      <c r="G5536">
        <f>Weighting!$H$16</f>
        <v>0</v>
      </c>
      <c r="H5536">
        <f t="array" ref="H5536">FREQUENCY(IF('Data Transformation'!$B$4:$B$8425=B5523,'Data Transformation'!$G$4:$G$8425),'Bin Analysis'!$B5536)</f>
        <v>2073</v>
      </c>
      <c r="I5536">
        <f t="shared" si="691"/>
        <v>0</v>
      </c>
      <c r="J5536">
        <f t="shared" si="692"/>
        <v>0</v>
      </c>
      <c r="K5536">
        <f>J5536*Weighting!$W$16</f>
        <v>0</v>
      </c>
      <c r="M5536" s="14"/>
    </row>
    <row r="5537" spans="1:25" x14ac:dyDescent="0.55000000000000004">
      <c r="A5537" s="32" t="str">
        <f>IF(Weighting!$P$17&gt;0,B5537,"")</f>
        <v/>
      </c>
      <c r="B5537" t="e">
        <f>Weighting!$C$17</f>
        <v>#DIV/0!</v>
      </c>
      <c r="C5537" t="e">
        <f>Weighting!$F$17</f>
        <v>#NUM!</v>
      </c>
      <c r="D5537" t="e">
        <f>IF(C5537=1,'Data Transformation'!$G$3+0.5*'Data Transformation'!$W$25,IF(C5538=1,D5538-'Data Transformation'!$W$25,FALSE))</f>
        <v>#NUM!</v>
      </c>
      <c r="E5537">
        <f t="array" ref="E5537">IF(ISLOGICAL(D5537),"",FREQUENCY(IF('Data Transformation'!$B$425:$B$8425='Bin Analysis'!$B5523,'Data Transformation'!$G$425:$G$8425),D5537))</f>
        <v>2001</v>
      </c>
      <c r="F5537">
        <f t="shared" si="690"/>
        <v>0</v>
      </c>
      <c r="G5537">
        <f>Weighting!$H$17</f>
        <v>0</v>
      </c>
      <c r="H5537">
        <f t="array" ref="H5537">FREQUENCY(IF('Data Transformation'!$B$4:$B$8425=B5523,'Data Transformation'!$G$4:$G$8425),'Bin Analysis'!$B5537)</f>
        <v>2073</v>
      </c>
      <c r="I5537">
        <f t="shared" si="691"/>
        <v>0</v>
      </c>
      <c r="J5537">
        <f t="shared" si="692"/>
        <v>0</v>
      </c>
      <c r="K5537">
        <f>J5537*Weighting!$W$17</f>
        <v>0</v>
      </c>
      <c r="M5537" s="14"/>
    </row>
    <row r="5538" spans="1:25" x14ac:dyDescent="0.55000000000000004">
      <c r="A5538" s="32" t="str">
        <f>IF(Weighting!$P$18&gt;0,B5538,"")</f>
        <v/>
      </c>
      <c r="B5538" t="e">
        <f>Weighting!$C$18</f>
        <v>#DIV/0!</v>
      </c>
      <c r="C5538" t="e">
        <f>Weighting!$F$18</f>
        <v>#NUM!</v>
      </c>
      <c r="D5538" t="e">
        <f>IF(C5538=1,'Data Transformation'!$G$3+0.5*'Data Transformation'!$W$25,IF(C5539=1,D5539-'Data Transformation'!$W$25,FALSE))</f>
        <v>#NUM!</v>
      </c>
      <c r="E5538">
        <f t="array" ref="E5538">IF(ISLOGICAL(D5538),"",FREQUENCY(IF('Data Transformation'!$B$425:$B$8425='Bin Analysis'!$B5523,'Data Transformation'!$G$425:$G$8425),D5538))</f>
        <v>2001</v>
      </c>
      <c r="F5538">
        <f t="shared" si="690"/>
        <v>0</v>
      </c>
      <c r="G5538">
        <f>Weighting!$H$18</f>
        <v>0</v>
      </c>
      <c r="H5538">
        <f t="array" ref="H5538">FREQUENCY(IF('Data Transformation'!$B$4:$B$8425=B5523,'Data Transformation'!$G$4:$G$8425),'Bin Analysis'!$B5538)</f>
        <v>2073</v>
      </c>
      <c r="I5538">
        <f t="shared" si="691"/>
        <v>0</v>
      </c>
      <c r="J5538">
        <f t="shared" si="692"/>
        <v>0</v>
      </c>
      <c r="K5538">
        <f>J5538*Weighting!$W$18</f>
        <v>0</v>
      </c>
      <c r="M5538" s="14"/>
    </row>
    <row r="5539" spans="1:25" x14ac:dyDescent="0.55000000000000004">
      <c r="A5539" s="32" t="str">
        <f>IF(Weighting!$P$19&gt;0,B5539,"")</f>
        <v/>
      </c>
      <c r="B5539" t="e">
        <f>Weighting!$C$19</f>
        <v>#DIV/0!</v>
      </c>
      <c r="C5539" t="e">
        <f>Weighting!$F$19</f>
        <v>#NUM!</v>
      </c>
      <c r="D5539" t="e">
        <f>IF(C5539=1,'Data Transformation'!$G$3+0.5*'Data Transformation'!$W$25,IF(C5540=1,D5540-'Data Transformation'!$W$25,FALSE))</f>
        <v>#NUM!</v>
      </c>
      <c r="E5539">
        <f t="array" ref="E5539">IF(ISLOGICAL(D5539),"",FREQUENCY(IF('Data Transformation'!$B$425:$B$8425='Bin Analysis'!$B5523,'Data Transformation'!$G$425:$G$8425),D5539))</f>
        <v>2001</v>
      </c>
      <c r="F5539">
        <f t="shared" si="690"/>
        <v>0</v>
      </c>
      <c r="G5539">
        <f>Weighting!$H$19</f>
        <v>0</v>
      </c>
      <c r="H5539">
        <f t="array" ref="H5539">FREQUENCY(IF('Data Transformation'!$B$4:$B$8425=B5523,'Data Transformation'!$G$4:$G$8425),'Bin Analysis'!$B5539)</f>
        <v>2073</v>
      </c>
      <c r="I5539">
        <f t="shared" si="691"/>
        <v>0</v>
      </c>
      <c r="J5539">
        <f t="shared" si="692"/>
        <v>0</v>
      </c>
      <c r="K5539">
        <f>J5539*Weighting!$W$19</f>
        <v>0</v>
      </c>
      <c r="M5539" s="14"/>
    </row>
    <row r="5540" spans="1:25" x14ac:dyDescent="0.55000000000000004">
      <c r="A5540" s="32" t="str">
        <f>IF(Weighting!$P$20&gt;0,B5540,"")</f>
        <v/>
      </c>
      <c r="B5540" t="e">
        <f>Weighting!$C$20</f>
        <v>#DIV/0!</v>
      </c>
      <c r="C5540" t="e">
        <f>Weighting!$F$20</f>
        <v>#NUM!</v>
      </c>
      <c r="D5540" t="e">
        <f>IF(C5540=1,'Data Transformation'!$G$3+0.5*'Data Transformation'!$W$25,IF(C5541=1,D5541-'Data Transformation'!$W$25,FALSE))</f>
        <v>#NUM!</v>
      </c>
      <c r="E5540">
        <f t="array" ref="E5540">IF(ISLOGICAL(D5540),"",FREQUENCY(IF('Data Transformation'!$B$425:$B$8425='Bin Analysis'!$B5523,'Data Transformation'!$G$425:$G$8425),D5540))</f>
        <v>2001</v>
      </c>
      <c r="F5540">
        <f t="shared" si="690"/>
        <v>0</v>
      </c>
      <c r="G5540">
        <f>Weighting!$H$20</f>
        <v>0</v>
      </c>
      <c r="H5540">
        <f t="array" ref="H5540">FREQUENCY(IF('Data Transformation'!$B$4:$B$8425=B5523,'Data Transformation'!$G$4:$G$8425),'Bin Analysis'!$B5540)</f>
        <v>2073</v>
      </c>
      <c r="I5540">
        <f t="shared" si="691"/>
        <v>0</v>
      </c>
      <c r="J5540">
        <f t="shared" si="692"/>
        <v>0</v>
      </c>
      <c r="K5540">
        <f>J5540*Weighting!$W$20</f>
        <v>0</v>
      </c>
      <c r="M5540" s="14"/>
    </row>
    <row r="5541" spans="1:25" x14ac:dyDescent="0.55000000000000004">
      <c r="A5541" s="32" t="str">
        <f>IF(Weighting!$P$21&gt;0,B5541,"")</f>
        <v/>
      </c>
      <c r="B5541" t="e">
        <f>Weighting!$C$21</f>
        <v>#DIV/0!</v>
      </c>
      <c r="C5541" t="e">
        <f>Weighting!$F$21</f>
        <v>#NUM!</v>
      </c>
      <c r="D5541" t="e">
        <f>IF(C5541=1,'Data Transformation'!$G$3+0.5*'Data Transformation'!$W$25,IF(C5542=1,D5542-'Data Transformation'!$W$25,FALSE))</f>
        <v>#NUM!</v>
      </c>
      <c r="E5541">
        <f t="array" ref="E5541">IF(ISLOGICAL(D5541),"",FREQUENCY(IF('Data Transformation'!$B$425:$B$8425='Bin Analysis'!$B5523,'Data Transformation'!$G$425:$G$8425),D5541))</f>
        <v>2001</v>
      </c>
      <c r="F5541">
        <f t="shared" si="690"/>
        <v>0</v>
      </c>
      <c r="G5541">
        <f>Weighting!$H$21</f>
        <v>0</v>
      </c>
      <c r="H5541">
        <f t="array" ref="H5541">FREQUENCY(IF('Data Transformation'!$B$4:$B$8425=B5523,'Data Transformation'!$G$4:$G$8425),'Bin Analysis'!$B5541)</f>
        <v>2073</v>
      </c>
      <c r="I5541">
        <f t="shared" si="691"/>
        <v>0</v>
      </c>
      <c r="J5541">
        <f t="shared" si="692"/>
        <v>0</v>
      </c>
      <c r="K5541">
        <f>J5541*Weighting!$W$21</f>
        <v>0</v>
      </c>
      <c r="M5541" s="14"/>
    </row>
    <row r="5542" spans="1:25" x14ac:dyDescent="0.55000000000000004">
      <c r="A5542" s="32" t="str">
        <f>IF(Weighting!$P$22&gt;0,B5542,"")</f>
        <v/>
      </c>
      <c r="B5542" t="e">
        <f>Weighting!$C$22</f>
        <v>#DIV/0!</v>
      </c>
      <c r="C5542" t="e">
        <f>Weighting!$F$22</f>
        <v>#NUM!</v>
      </c>
      <c r="D5542" t="e">
        <f>IF(C5542=1,'Data Transformation'!$G$3+0.5*'Data Transformation'!$W$25,IF(C5543=1,D5543-'Data Transformation'!$W$25,FALSE))</f>
        <v>#NUM!</v>
      </c>
      <c r="E5542">
        <f t="array" ref="E5542">IF(ISLOGICAL(D5542),"",FREQUENCY(IF('Data Transformation'!$B$425:$B$8425='Bin Analysis'!$B5523,'Data Transformation'!$G$425:$G$8425),D5542))</f>
        <v>2001</v>
      </c>
      <c r="F5542">
        <f t="shared" si="690"/>
        <v>0</v>
      </c>
      <c r="G5542">
        <f>Weighting!$H$22</f>
        <v>0</v>
      </c>
      <c r="H5542">
        <f t="array" ref="H5542">FREQUENCY(IF('Data Transformation'!$B$4:$B$8425=B5523,'Data Transformation'!$G$4:$G$8425),'Bin Analysis'!$B5542)</f>
        <v>2073</v>
      </c>
      <c r="I5542">
        <f t="shared" si="691"/>
        <v>0</v>
      </c>
      <c r="J5542">
        <f t="shared" si="692"/>
        <v>0</v>
      </c>
      <c r="K5542">
        <f>J5542*Weighting!$W$22</f>
        <v>0</v>
      </c>
      <c r="M5542" s="14"/>
    </row>
    <row r="5543" spans="1:25" x14ac:dyDescent="0.55000000000000004">
      <c r="A5543" s="32" t="str">
        <f>IF(Weighting!$P$23&gt;0,B5543,"")</f>
        <v/>
      </c>
      <c r="B5543" t="e">
        <f>Weighting!$C$23</f>
        <v>#DIV/0!</v>
      </c>
      <c r="C5543" t="e">
        <f>Weighting!$F$23</f>
        <v>#NUM!</v>
      </c>
      <c r="D5543" t="e">
        <f>IF(C5543=1,'Data Transformation'!$G$3+0.5*'Data Transformation'!$W$25,IF(C5544=1,D5544-'Data Transformation'!$W$25,FALSE))</f>
        <v>#NUM!</v>
      </c>
      <c r="E5543">
        <f t="array" ref="E5543">IF(ISLOGICAL(D5543),"",FREQUENCY(IF('Data Transformation'!$B$425:$B$8425='Bin Analysis'!$B5523,'Data Transformation'!$G$425:$G$8425),D5543))</f>
        <v>2001</v>
      </c>
      <c r="F5543">
        <f t="shared" si="690"/>
        <v>0</v>
      </c>
      <c r="G5543">
        <f>Weighting!$H$23</f>
        <v>0</v>
      </c>
      <c r="H5543">
        <f t="array" ref="H5543">FREQUENCY(IF('Data Transformation'!$B$4:$B$8425=B5523,'Data Transformation'!$G$4:$G$8425),'Bin Analysis'!$B5543)</f>
        <v>2073</v>
      </c>
      <c r="I5543">
        <f t="shared" si="691"/>
        <v>0</v>
      </c>
      <c r="J5543">
        <f t="shared" si="692"/>
        <v>0</v>
      </c>
      <c r="K5543">
        <f>J5543*Weighting!$W$23</f>
        <v>0</v>
      </c>
      <c r="M5543" s="14"/>
    </row>
    <row r="5544" spans="1:25" x14ac:dyDescent="0.55000000000000004">
      <c r="A5544" s="32" t="str">
        <f>IF(Weighting!$P$24&gt;0,B5544,"")</f>
        <v/>
      </c>
      <c r="B5544" t="e">
        <f>Weighting!$C$24</f>
        <v>#DIV/0!</v>
      </c>
      <c r="C5544" t="e">
        <f>Weighting!$F$24</f>
        <v>#NUM!</v>
      </c>
      <c r="D5544" t="e">
        <f>IF(C5544=1,'Data Transformation'!$G$3+0.5*'Data Transformation'!$W$25,IF(C5545=1,D5545-'Data Transformation'!$W$25,FALSE))</f>
        <v>#NUM!</v>
      </c>
      <c r="E5544">
        <f t="array" ref="E5544">IF(ISLOGICAL(D5544),"",FREQUENCY(IF('Data Transformation'!$B$425:$B$8425='Bin Analysis'!$B5523,'Data Transformation'!$G$425:$G$8425),D5544))</f>
        <v>2001</v>
      </c>
      <c r="F5544">
        <f t="shared" si="690"/>
        <v>0</v>
      </c>
      <c r="G5544">
        <f>Weighting!$H$24</f>
        <v>0</v>
      </c>
      <c r="H5544">
        <f t="array" ref="H5544">FREQUENCY(IF('Data Transformation'!$B$4:$B$8425=B5523,'Data Transformation'!$G$4:$G$8425),'Bin Analysis'!$B5544)</f>
        <v>2073</v>
      </c>
      <c r="I5544">
        <f t="shared" si="691"/>
        <v>0</v>
      </c>
      <c r="J5544">
        <f t="shared" si="692"/>
        <v>0</v>
      </c>
      <c r="K5544">
        <f>J5544*Weighting!$W$24</f>
        <v>0</v>
      </c>
      <c r="M5544" s="14"/>
    </row>
    <row r="5545" spans="1:25" x14ac:dyDescent="0.55000000000000004">
      <c r="A5545" s="32" t="str">
        <f>IF(Weighting!$P$25&gt;0,B5545,"")</f>
        <v/>
      </c>
      <c r="B5545" t="e">
        <f>Weighting!$C$25</f>
        <v>#DIV/0!</v>
      </c>
      <c r="C5545" t="e">
        <f>Weighting!$F$25</f>
        <v>#NUM!</v>
      </c>
      <c r="D5545" t="e">
        <f>IF(C5545=1,'Data Transformation'!$G$3+0.5*'Data Transformation'!$W$25,IF(C5546=1,D5546-'Data Transformation'!$W$25,FALSE))</f>
        <v>#NUM!</v>
      </c>
      <c r="E5545">
        <f t="array" ref="E5545">IF(ISLOGICAL(D5545),"",FREQUENCY(IF('Data Transformation'!$B$425:$B$8425='Bin Analysis'!$B5523,'Data Transformation'!$G$425:$G$8425),D5545))</f>
        <v>2001</v>
      </c>
      <c r="F5545">
        <f t="shared" si="690"/>
        <v>0</v>
      </c>
      <c r="G5545">
        <f>Weighting!$H$25</f>
        <v>0</v>
      </c>
      <c r="H5545">
        <f t="array" ref="H5545">FREQUENCY(IF('Data Transformation'!$B$4:$B$8425=B5523,'Data Transformation'!$G$4:$G$8425),'Bin Analysis'!$B5545)</f>
        <v>2073</v>
      </c>
      <c r="I5545">
        <f t="shared" si="691"/>
        <v>0</v>
      </c>
      <c r="J5545">
        <f t="shared" si="692"/>
        <v>0</v>
      </c>
      <c r="K5545">
        <f>J5545*Weighting!$W$25</f>
        <v>0</v>
      </c>
      <c r="M5545" s="14"/>
    </row>
    <row r="5546" spans="1:25" x14ac:dyDescent="0.55000000000000004">
      <c r="O5546"/>
      <c r="P5546"/>
      <c r="Q5546"/>
      <c r="R5546"/>
    </row>
    <row r="5547" spans="1:25" ht="23.35" x14ac:dyDescent="0.8">
      <c r="A5547" s="21" t="s">
        <v>0</v>
      </c>
      <c r="B5547" s="21" t="str">
        <f>IFERROR(VLOOKUP(C5547,'Data Transformation'!$L$6:$M$426,2,FALSE),"")</f>
        <v/>
      </c>
      <c r="C5547" s="21">
        <f>C5523+1</f>
        <v>231</v>
      </c>
      <c r="D5547" s="21"/>
      <c r="E5547" s="21"/>
      <c r="F5547" s="21"/>
      <c r="G5547" s="21"/>
      <c r="H5547" s="22"/>
      <c r="I5547" s="22"/>
      <c r="J5547" s="22"/>
      <c r="K5547" s="21"/>
      <c r="L5547" s="21" t="str">
        <f>B5547</f>
        <v/>
      </c>
      <c r="M5547" s="23" t="e">
        <f>INDEX('Data Transformation'!$O$4:$O$424,MATCH($B5547,'Data Transformation'!$M$4:$M$424,0),MATCH($M$2,'Data Transformation'!$O$3,0))</f>
        <v>#N/A</v>
      </c>
      <c r="N5547" s="27" t="e">
        <f>IF('Input and Summary Results'!$J$16="minimum",'Bin Analysis'!X5548/(M5547-1),'Bin Analysis'!Y5547/('Bin Analysis'!M5547-1))</f>
        <v>#N/A</v>
      </c>
      <c r="O5547" s="27" t="e">
        <f>IF(M5547=FALSE,NA(),(VLOOKUP(1,C5550:K5569,4,FALSE))/(M5547-1))</f>
        <v>#N/A</v>
      </c>
      <c r="P5547" s="27" t="e">
        <f>IF(M5547=FALSE,NA(),SUM(J5550:J5569)/Weighting!$S$5)</f>
        <v>#N/A</v>
      </c>
      <c r="Q5547" s="27" t="e">
        <f>IF(M5547=FALSE,NA(),SUM(K5550:K5569)/Weighting!$S$6)</f>
        <v>#N/A</v>
      </c>
      <c r="R5547" s="27" t="e">
        <f>IF(M5547=FALSE,NA(),(VLOOKUP(1,G5550:K5569,3,FALSE))/(M5547-1))</f>
        <v>#N/A</v>
      </c>
      <c r="S5547" s="22" t="e">
        <f>IF(M5547=FALSE,NA(),IF(SUM(J5550:J5569)=2,"yes","no"))</f>
        <v>#N/A</v>
      </c>
      <c r="X5547" s="2" cm="2">
        <f t="array" ref="X5547:X5548">FREQUENCY(IF('Data Transformation'!$B$425:$B$6424='Bin Analysis'!L5547,'Data Transformation'!$G$425:$G$6424),'Data Transformation'!$U$11)</f>
        <v>0</v>
      </c>
      <c r="Y5547" s="2" cm="2">
        <f t="array" ref="Y5547:Y5548">FREQUENCY(IF('Data Transformation'!$B$425:$B$6424='Bin Analysis'!L5547,'Data Transformation'!$G$425:$G$6424),'Data Transformation'!$U$12)</f>
        <v>0</v>
      </c>
    </row>
    <row r="5548" spans="1:25" x14ac:dyDescent="0.55000000000000004">
      <c r="A5548" s="14" t="s">
        <v>67</v>
      </c>
      <c r="B5548" t="s">
        <v>47</v>
      </c>
      <c r="C5548" t="s">
        <v>5</v>
      </c>
      <c r="D5548" t="s">
        <v>100</v>
      </c>
      <c r="E5548" t="s">
        <v>101</v>
      </c>
      <c r="F5548" t="s">
        <v>102</v>
      </c>
      <c r="G5548" t="s">
        <v>70</v>
      </c>
      <c r="H5548" t="s">
        <v>31</v>
      </c>
      <c r="I5548" t="s">
        <v>32</v>
      </c>
      <c r="J5548" t="s">
        <v>46</v>
      </c>
      <c r="K5548" s="14" t="s">
        <v>45</v>
      </c>
      <c r="M5548" s="14"/>
      <c r="X5548" s="2">
        <v>0</v>
      </c>
      <c r="Y5548" s="2">
        <v>0</v>
      </c>
    </row>
    <row r="5549" spans="1:25" x14ac:dyDescent="0.55000000000000004">
      <c r="A5549" s="32"/>
      <c r="D5549" t="e">
        <f>IF(C5549=1,'Data Transformation'!$G$3+0.5*'Data Transformation'!$W$25,IF(C5550=1,D5550-'Data Transformation'!$W$25,FALSE))</f>
        <v>#NUM!</v>
      </c>
      <c r="E5549">
        <f t="array" ref="E5549">IF(ISLOGICAL(D5549),"",FREQUENCY(IF('Data Transformation'!$B$425:$B$8425='Bin Analysis'!$B5547,'Data Transformation'!$G$425:$G$8425),D5549))</f>
        <v>2001</v>
      </c>
      <c r="F5549" t="e">
        <f>IF(ISLOGICAL(D5549),"",E5549-E5548)</f>
        <v>#VALUE!</v>
      </c>
      <c r="M5549" s="14"/>
    </row>
    <row r="5550" spans="1:25" x14ac:dyDescent="0.55000000000000004">
      <c r="A5550" s="32" t="e">
        <f>IF(Weighting!$P$6&gt;0,B5550,"")</f>
        <v>#NUM!</v>
      </c>
      <c r="B5550" t="e">
        <f>Weighting!$C$6</f>
        <v>#DIV/0!</v>
      </c>
      <c r="C5550" t="e">
        <f>Weighting!$F$6</f>
        <v>#NUM!</v>
      </c>
      <c r="D5550" t="e">
        <f>IF(C5550=1,'Data Transformation'!$G$3+0.5*'Data Transformation'!$W$25,IF(C5551=1,D5551-'Data Transformation'!$W$25,FALSE))</f>
        <v>#NUM!</v>
      </c>
      <c r="E5550">
        <f t="array" ref="E5550">IF(ISLOGICAL(D5550),"",FREQUENCY(IF('Data Transformation'!$B$425:$B$8425='Bin Analysis'!$B5547,'Data Transformation'!$G$425:$G$8425),D5550))</f>
        <v>2001</v>
      </c>
      <c r="F5550">
        <f>IF(ISLOGICAL(D5550),"",E5550-E5549)</f>
        <v>0</v>
      </c>
      <c r="G5550">
        <f>Weighting!$H$6</f>
        <v>1</v>
      </c>
      <c r="H5550">
        <f t="array" ref="H5550">FREQUENCY(IF('Data Transformation'!$B$4:$B$8425=B5547,'Data Transformation'!$G$4:$G$8425),'Bin Analysis'!$B5550)</f>
        <v>2073</v>
      </c>
      <c r="I5550">
        <f>H5550-H5549</f>
        <v>2073</v>
      </c>
      <c r="J5550">
        <f>IF(I5550=0,0,1)</f>
        <v>1</v>
      </c>
      <c r="K5550" t="e">
        <f>J5550*Weighting!$W$6</f>
        <v>#NUM!</v>
      </c>
      <c r="M5550" s="14"/>
    </row>
    <row r="5551" spans="1:25" x14ac:dyDescent="0.55000000000000004">
      <c r="A5551" s="32" t="str">
        <f>IF(Weighting!$P$7&gt;0,B5551,"")</f>
        <v/>
      </c>
      <c r="B5551" t="e">
        <f>Weighting!$C$7</f>
        <v>#DIV/0!</v>
      </c>
      <c r="C5551" t="e">
        <f>Weighting!$F$7</f>
        <v>#NUM!</v>
      </c>
      <c r="D5551" t="e">
        <f>IF(C5551=1,'Data Transformation'!$G$3+0.5*'Data Transformation'!$W$25,IF(C5552=1,D5552-'Data Transformation'!$W$25,FALSE))</f>
        <v>#NUM!</v>
      </c>
      <c r="E5551">
        <f t="array" ref="E5551">IF(ISLOGICAL(D5551),"",FREQUENCY(IF('Data Transformation'!$B$425:$B$8425='Bin Analysis'!$B5547,'Data Transformation'!$G$425:$G$8425),D5551))</f>
        <v>2001</v>
      </c>
      <c r="F5551">
        <f t="shared" ref="F5551:F5569" si="693">IF(ISLOGICAL(D5551),"",E5551-E5550)</f>
        <v>0</v>
      </c>
      <c r="G5551">
        <f>Weighting!$H$7</f>
        <v>0</v>
      </c>
      <c r="H5551">
        <f t="array" ref="H5551">FREQUENCY(IF('Data Transformation'!$B$4:$B$8425=B5547,'Data Transformation'!$G$4:$G$8425),'Bin Analysis'!$B5551)</f>
        <v>2073</v>
      </c>
      <c r="I5551">
        <f t="shared" ref="I5551:I5569" si="694">H5551-H5550</f>
        <v>0</v>
      </c>
      <c r="J5551">
        <f>IF(I5551=0,0,1)</f>
        <v>0</v>
      </c>
      <c r="K5551">
        <f>J5551*Weighting!$W$7</f>
        <v>0</v>
      </c>
      <c r="M5551" s="14"/>
    </row>
    <row r="5552" spans="1:25" x14ac:dyDescent="0.55000000000000004">
      <c r="A5552" s="32" t="str">
        <f>IF(Weighting!$P$8&gt;0,B5552,"")</f>
        <v/>
      </c>
      <c r="B5552" t="e">
        <f>Weighting!$C$8</f>
        <v>#DIV/0!</v>
      </c>
      <c r="C5552" t="e">
        <f>Weighting!$F$8</f>
        <v>#NUM!</v>
      </c>
      <c r="D5552" t="e">
        <f>IF(C5552=1,'Data Transformation'!$G$3+0.5*'Data Transformation'!$W$25,IF(C5553=1,D5553-'Data Transformation'!$W$25,FALSE))</f>
        <v>#NUM!</v>
      </c>
      <c r="E5552">
        <f t="array" ref="E5552">IF(ISLOGICAL(D5552),"",FREQUENCY(IF('Data Transformation'!$B$425:$B$8425='Bin Analysis'!$B5547,'Data Transformation'!$G$425:$G$8425),D5552))</f>
        <v>2001</v>
      </c>
      <c r="F5552">
        <f t="shared" si="693"/>
        <v>0</v>
      </c>
      <c r="G5552">
        <f>Weighting!$H$8</f>
        <v>0</v>
      </c>
      <c r="H5552">
        <f t="array" ref="H5552">FREQUENCY(IF('Data Transformation'!$B$4:$B$8425=B5547,'Data Transformation'!$G$4:$G$8425),'Bin Analysis'!$B5552)</f>
        <v>2073</v>
      </c>
      <c r="I5552">
        <f t="shared" si="694"/>
        <v>0</v>
      </c>
      <c r="J5552">
        <f t="shared" ref="J5552:J5569" si="695">IF(I5552=0,0,1)</f>
        <v>0</v>
      </c>
      <c r="K5552">
        <f>J5552*Weighting!$W$8</f>
        <v>0</v>
      </c>
      <c r="M5552" s="14"/>
    </row>
    <row r="5553" spans="1:13" x14ac:dyDescent="0.55000000000000004">
      <c r="A5553" s="32" t="str">
        <f>IF(Weighting!$P$9&gt;0,B5553,"")</f>
        <v/>
      </c>
      <c r="B5553" s="50" t="e">
        <f>Weighting!$C$9</f>
        <v>#DIV/0!</v>
      </c>
      <c r="C5553" t="e">
        <f>Weighting!$F$9</f>
        <v>#NUM!</v>
      </c>
      <c r="D5553" t="e">
        <f>IF(C5553=1,'Data Transformation'!$G$3+0.5*'Data Transformation'!$W$25,IF(C5554=1,D5554-'Data Transformation'!$W$25,FALSE))</f>
        <v>#NUM!</v>
      </c>
      <c r="E5553">
        <f t="array" ref="E5553">IF(ISLOGICAL(D5553),"",FREQUENCY(IF('Data Transformation'!$B$425:$B$8425='Bin Analysis'!$B5547,'Data Transformation'!$G$425:$G$8425),D5553))</f>
        <v>2001</v>
      </c>
      <c r="F5553">
        <f t="shared" si="693"/>
        <v>0</v>
      </c>
      <c r="G5553">
        <f>Weighting!$H$9</f>
        <v>0</v>
      </c>
      <c r="H5553">
        <f t="array" ref="H5553">FREQUENCY(IF('Data Transformation'!$B$4:$B$8425=B5547,'Data Transformation'!$G$4:$G$8425),'Bin Analysis'!$B5553)</f>
        <v>2073</v>
      </c>
      <c r="I5553">
        <f t="shared" si="694"/>
        <v>0</v>
      </c>
      <c r="J5553">
        <f t="shared" si="695"/>
        <v>0</v>
      </c>
      <c r="K5553">
        <f>J5553*Weighting!$W$9</f>
        <v>0</v>
      </c>
      <c r="M5553" s="14"/>
    </row>
    <row r="5554" spans="1:13" x14ac:dyDescent="0.55000000000000004">
      <c r="A5554" s="32" t="str">
        <f>IF(Weighting!$P$10&gt;0,B5554,"")</f>
        <v/>
      </c>
      <c r="B5554" t="e">
        <f>Weighting!$C$10</f>
        <v>#DIV/0!</v>
      </c>
      <c r="C5554" t="e">
        <f>Weighting!$F$10</f>
        <v>#NUM!</v>
      </c>
      <c r="D5554" t="e">
        <f>IF(C5554=1,'Data Transformation'!$G$3+0.5*'Data Transformation'!$W$25,IF(C5555=1,D5555-'Data Transformation'!$W$25,FALSE))</f>
        <v>#NUM!</v>
      </c>
      <c r="E5554">
        <f t="array" ref="E5554">IF(ISLOGICAL(D5554),"",FREQUENCY(IF('Data Transformation'!$B$425:$B$8425='Bin Analysis'!$B5547,'Data Transformation'!$G$425:$G$8425),D5554))</f>
        <v>2001</v>
      </c>
      <c r="F5554">
        <f t="shared" si="693"/>
        <v>0</v>
      </c>
      <c r="G5554">
        <f>Weighting!$H$10</f>
        <v>0</v>
      </c>
      <c r="H5554">
        <f t="array" ref="H5554">FREQUENCY(IF('Data Transformation'!$B$4:$B$8425=B5547,'Data Transformation'!$G$4:$G$8425),'Bin Analysis'!$B5554)</f>
        <v>2073</v>
      </c>
      <c r="I5554">
        <f t="shared" si="694"/>
        <v>0</v>
      </c>
      <c r="J5554">
        <f t="shared" si="695"/>
        <v>0</v>
      </c>
      <c r="K5554">
        <f>J5554*Weighting!$W$10</f>
        <v>0</v>
      </c>
      <c r="M5554" s="14"/>
    </row>
    <row r="5555" spans="1:13" x14ac:dyDescent="0.55000000000000004">
      <c r="A5555" s="32" t="str">
        <f>IF(Weighting!$P$11&gt;0,B5555,"")</f>
        <v/>
      </c>
      <c r="B5555" t="e">
        <f>Weighting!$C$11</f>
        <v>#DIV/0!</v>
      </c>
      <c r="C5555" t="e">
        <f>Weighting!$F$11</f>
        <v>#NUM!</v>
      </c>
      <c r="D5555" t="e">
        <f>IF(C5555=1,'Data Transformation'!$G$3+0.5*'Data Transformation'!$W$25,IF(C5556=1,D5556-'Data Transformation'!$W$25,FALSE))</f>
        <v>#NUM!</v>
      </c>
      <c r="E5555">
        <f t="array" ref="E5555">IF(ISLOGICAL(D5555),"",FREQUENCY(IF('Data Transformation'!$B$425:$B$8425='Bin Analysis'!$B5547,'Data Transformation'!$G$425:$G$8425),D5555))</f>
        <v>2001</v>
      </c>
      <c r="F5555">
        <f t="shared" si="693"/>
        <v>0</v>
      </c>
      <c r="G5555">
        <f>Weighting!$H$11</f>
        <v>0</v>
      </c>
      <c r="H5555">
        <f t="array" ref="H5555">FREQUENCY(IF('Data Transformation'!$B$4:$B$8425=B5547,'Data Transformation'!$G$4:$G$8425),'Bin Analysis'!$B5555)</f>
        <v>2073</v>
      </c>
      <c r="I5555">
        <f t="shared" si="694"/>
        <v>0</v>
      </c>
      <c r="J5555">
        <f t="shared" si="695"/>
        <v>0</v>
      </c>
      <c r="K5555">
        <f>J5555*Weighting!$W$11</f>
        <v>0</v>
      </c>
      <c r="M5555" s="14"/>
    </row>
    <row r="5556" spans="1:13" x14ac:dyDescent="0.55000000000000004">
      <c r="A5556" s="32" t="str">
        <f>IF(Weighting!$P$12&gt;0,B5556,"")</f>
        <v/>
      </c>
      <c r="B5556" t="e">
        <f>Weighting!$C$12</f>
        <v>#DIV/0!</v>
      </c>
      <c r="C5556" t="e">
        <f>Weighting!$F$12</f>
        <v>#NUM!</v>
      </c>
      <c r="D5556" t="e">
        <f>IF(C5556=1,'Data Transformation'!$G$3+0.5*'Data Transformation'!$W$25,IF(C5557=1,D5557-'Data Transformation'!$W$25,FALSE))</f>
        <v>#NUM!</v>
      </c>
      <c r="E5556">
        <f t="array" ref="E5556">IF(ISLOGICAL(D5556),"",FREQUENCY(IF('Data Transformation'!$B$425:$B$8425='Bin Analysis'!$B5547,'Data Transformation'!$G$425:$G$8425),D5556))</f>
        <v>2001</v>
      </c>
      <c r="F5556">
        <f t="shared" si="693"/>
        <v>0</v>
      </c>
      <c r="G5556">
        <f>Weighting!$H$12</f>
        <v>0</v>
      </c>
      <c r="H5556">
        <f t="array" ref="H5556">FREQUENCY(IF('Data Transformation'!$B$4:$B$8425=B5547,'Data Transformation'!$G$4:$G$8425),'Bin Analysis'!$B5556)</f>
        <v>2073</v>
      </c>
      <c r="I5556">
        <f t="shared" si="694"/>
        <v>0</v>
      </c>
      <c r="J5556">
        <f t="shared" si="695"/>
        <v>0</v>
      </c>
      <c r="K5556">
        <f>J5556*Weighting!$W$12</f>
        <v>0</v>
      </c>
      <c r="M5556" s="14"/>
    </row>
    <row r="5557" spans="1:13" x14ac:dyDescent="0.55000000000000004">
      <c r="A5557" s="32" t="str">
        <f>IF(Weighting!$P$13&gt;0,B5557,"")</f>
        <v/>
      </c>
      <c r="B5557" t="e">
        <f>Weighting!$C$13</f>
        <v>#DIV/0!</v>
      </c>
      <c r="C5557" t="e">
        <f>Weighting!$F$13</f>
        <v>#NUM!</v>
      </c>
      <c r="D5557" t="e">
        <f>IF(C5557=1,'Data Transformation'!$G$3+0.5*'Data Transformation'!$W$25,IF(C5558=1,D5558-'Data Transformation'!$W$25,FALSE))</f>
        <v>#NUM!</v>
      </c>
      <c r="E5557">
        <f t="array" ref="E5557">IF(ISLOGICAL(D5557),"",FREQUENCY(IF('Data Transformation'!$B$425:$B$8425='Bin Analysis'!$B5547,'Data Transformation'!$G$425:$G$8425),D5557))</f>
        <v>2001</v>
      </c>
      <c r="F5557">
        <f t="shared" si="693"/>
        <v>0</v>
      </c>
      <c r="G5557">
        <f>Weighting!$H$13</f>
        <v>0</v>
      </c>
      <c r="H5557">
        <f t="array" ref="H5557">FREQUENCY(IF('Data Transformation'!$B$4:$B$8425=B5547,'Data Transformation'!$G$4:$G$8425),'Bin Analysis'!$B5557)</f>
        <v>2073</v>
      </c>
      <c r="I5557">
        <f t="shared" si="694"/>
        <v>0</v>
      </c>
      <c r="J5557">
        <f t="shared" si="695"/>
        <v>0</v>
      </c>
      <c r="K5557">
        <f>J5557*Weighting!$W$13</f>
        <v>0</v>
      </c>
      <c r="M5557" s="14"/>
    </row>
    <row r="5558" spans="1:13" x14ac:dyDescent="0.55000000000000004">
      <c r="A5558" s="32" t="str">
        <f>IF(Weighting!$P$14&gt;0,B5558,"")</f>
        <v/>
      </c>
      <c r="B5558" t="e">
        <f>Weighting!$C$14</f>
        <v>#DIV/0!</v>
      </c>
      <c r="C5558" t="e">
        <f>Weighting!$F$14</f>
        <v>#NUM!</v>
      </c>
      <c r="D5558" t="e">
        <f>IF(C5558=1,'Data Transformation'!$G$3+0.5*'Data Transformation'!$W$25,IF(C5559=1,D5559-'Data Transformation'!$W$25,FALSE))</f>
        <v>#NUM!</v>
      </c>
      <c r="E5558">
        <f t="array" ref="E5558">IF(ISLOGICAL(D5558),"",FREQUENCY(IF('Data Transformation'!$B$425:$B$8425='Bin Analysis'!$B5547,'Data Transformation'!$G$425:$G$8425),D5558))</f>
        <v>2001</v>
      </c>
      <c r="F5558">
        <f t="shared" si="693"/>
        <v>0</v>
      </c>
      <c r="G5558">
        <f>Weighting!$H$14</f>
        <v>0</v>
      </c>
      <c r="H5558">
        <f t="array" ref="H5558">FREQUENCY(IF('Data Transformation'!$B$4:$B$8425=B5547,'Data Transformation'!$G$4:$G$8425),'Bin Analysis'!$B5558)</f>
        <v>2073</v>
      </c>
      <c r="I5558">
        <f t="shared" si="694"/>
        <v>0</v>
      </c>
      <c r="J5558">
        <f t="shared" si="695"/>
        <v>0</v>
      </c>
      <c r="K5558">
        <f>J5558*Weighting!$W$14</f>
        <v>0</v>
      </c>
      <c r="M5558" s="14"/>
    </row>
    <row r="5559" spans="1:13" x14ac:dyDescent="0.55000000000000004">
      <c r="A5559" s="32" t="str">
        <f>IF(Weighting!$P$15&gt;0,B5559,"")</f>
        <v/>
      </c>
      <c r="B5559" t="e">
        <f>Weighting!$C$15</f>
        <v>#DIV/0!</v>
      </c>
      <c r="C5559" t="e">
        <f>Weighting!$F$15</f>
        <v>#NUM!</v>
      </c>
      <c r="D5559" t="e">
        <f>IF(C5559=1,'Data Transformation'!$G$3+0.5*'Data Transformation'!$W$25,IF(C5560=1,D5560-'Data Transformation'!$W$25,FALSE))</f>
        <v>#NUM!</v>
      </c>
      <c r="E5559">
        <f t="array" ref="E5559">IF(ISLOGICAL(D5559),"",FREQUENCY(IF('Data Transformation'!$B$425:$B$8425='Bin Analysis'!$B5547,'Data Transformation'!$G$425:$G$8425),D5559))</f>
        <v>2001</v>
      </c>
      <c r="F5559">
        <f t="shared" si="693"/>
        <v>0</v>
      </c>
      <c r="G5559">
        <f>Weighting!$H$15</f>
        <v>0</v>
      </c>
      <c r="H5559">
        <f t="array" ref="H5559">FREQUENCY(IF('Data Transformation'!$B$4:$B$8425=B5547,'Data Transformation'!$G$4:$G$8425),'Bin Analysis'!$B5559)</f>
        <v>2073</v>
      </c>
      <c r="I5559">
        <f t="shared" si="694"/>
        <v>0</v>
      </c>
      <c r="J5559">
        <f t="shared" si="695"/>
        <v>0</v>
      </c>
      <c r="K5559">
        <f>J5559*Weighting!$W$15</f>
        <v>0</v>
      </c>
      <c r="M5559" s="14"/>
    </row>
    <row r="5560" spans="1:13" x14ac:dyDescent="0.55000000000000004">
      <c r="A5560" s="32" t="str">
        <f>IF(Weighting!$P$16&gt;0,B5560,"")</f>
        <v/>
      </c>
      <c r="B5560" t="e">
        <f>Weighting!$C$16</f>
        <v>#DIV/0!</v>
      </c>
      <c r="C5560" t="e">
        <f>Weighting!$F$16</f>
        <v>#NUM!</v>
      </c>
      <c r="D5560" t="e">
        <f>IF(C5560=1,'Data Transformation'!$G$3+0.5*'Data Transformation'!$W$25,IF(C5561=1,D5561-'Data Transformation'!$W$25,FALSE))</f>
        <v>#NUM!</v>
      </c>
      <c r="E5560">
        <f t="array" ref="E5560">IF(ISLOGICAL(D5560),"",FREQUENCY(IF('Data Transformation'!$B$425:$B$8425='Bin Analysis'!$B5547,'Data Transformation'!$G$425:$G$8425),D5560))</f>
        <v>2001</v>
      </c>
      <c r="F5560">
        <f t="shared" si="693"/>
        <v>0</v>
      </c>
      <c r="G5560">
        <f>Weighting!$H$16</f>
        <v>0</v>
      </c>
      <c r="H5560">
        <f t="array" ref="H5560">FREQUENCY(IF('Data Transformation'!$B$4:$B$8425=B5547,'Data Transformation'!$G$4:$G$8425),'Bin Analysis'!$B5560)</f>
        <v>2073</v>
      </c>
      <c r="I5560">
        <f t="shared" si="694"/>
        <v>0</v>
      </c>
      <c r="J5560">
        <f t="shared" si="695"/>
        <v>0</v>
      </c>
      <c r="K5560">
        <f>J5560*Weighting!$W$16</f>
        <v>0</v>
      </c>
      <c r="M5560" s="14"/>
    </row>
    <row r="5561" spans="1:13" x14ac:dyDescent="0.55000000000000004">
      <c r="A5561" s="32" t="str">
        <f>IF(Weighting!$P$17&gt;0,B5561,"")</f>
        <v/>
      </c>
      <c r="B5561" t="e">
        <f>Weighting!$C$17</f>
        <v>#DIV/0!</v>
      </c>
      <c r="C5561" t="e">
        <f>Weighting!$F$17</f>
        <v>#NUM!</v>
      </c>
      <c r="D5561" t="e">
        <f>IF(C5561=1,'Data Transformation'!$G$3+0.5*'Data Transformation'!$W$25,IF(C5562=1,D5562-'Data Transformation'!$W$25,FALSE))</f>
        <v>#NUM!</v>
      </c>
      <c r="E5561">
        <f t="array" ref="E5561">IF(ISLOGICAL(D5561),"",FREQUENCY(IF('Data Transformation'!$B$425:$B$8425='Bin Analysis'!$B5547,'Data Transformation'!$G$425:$G$8425),D5561))</f>
        <v>2001</v>
      </c>
      <c r="F5561">
        <f t="shared" si="693"/>
        <v>0</v>
      </c>
      <c r="G5561">
        <f>Weighting!$H$17</f>
        <v>0</v>
      </c>
      <c r="H5561">
        <f t="array" ref="H5561">FREQUENCY(IF('Data Transformation'!$B$4:$B$8425=B5547,'Data Transformation'!$G$4:$G$8425),'Bin Analysis'!$B5561)</f>
        <v>2073</v>
      </c>
      <c r="I5561">
        <f t="shared" si="694"/>
        <v>0</v>
      </c>
      <c r="J5561">
        <f t="shared" si="695"/>
        <v>0</v>
      </c>
      <c r="K5561">
        <f>J5561*Weighting!$W$17</f>
        <v>0</v>
      </c>
      <c r="M5561" s="14"/>
    </row>
    <row r="5562" spans="1:13" x14ac:dyDescent="0.55000000000000004">
      <c r="A5562" s="32" t="str">
        <f>IF(Weighting!$P$18&gt;0,B5562,"")</f>
        <v/>
      </c>
      <c r="B5562" t="e">
        <f>Weighting!$C$18</f>
        <v>#DIV/0!</v>
      </c>
      <c r="C5562" t="e">
        <f>Weighting!$F$18</f>
        <v>#NUM!</v>
      </c>
      <c r="D5562" t="e">
        <f>IF(C5562=1,'Data Transformation'!$G$3+0.5*'Data Transformation'!$W$25,IF(C5563=1,D5563-'Data Transformation'!$W$25,FALSE))</f>
        <v>#NUM!</v>
      </c>
      <c r="E5562">
        <f t="array" ref="E5562">IF(ISLOGICAL(D5562),"",FREQUENCY(IF('Data Transformation'!$B$425:$B$8425='Bin Analysis'!$B5547,'Data Transformation'!$G$425:$G$8425),D5562))</f>
        <v>2001</v>
      </c>
      <c r="F5562">
        <f t="shared" si="693"/>
        <v>0</v>
      </c>
      <c r="G5562">
        <f>Weighting!$H$18</f>
        <v>0</v>
      </c>
      <c r="H5562">
        <f t="array" ref="H5562">FREQUENCY(IF('Data Transformation'!$B$4:$B$8425=B5547,'Data Transformation'!$G$4:$G$8425),'Bin Analysis'!$B5562)</f>
        <v>2073</v>
      </c>
      <c r="I5562">
        <f t="shared" si="694"/>
        <v>0</v>
      </c>
      <c r="J5562">
        <f t="shared" si="695"/>
        <v>0</v>
      </c>
      <c r="K5562">
        <f>J5562*Weighting!$W$18</f>
        <v>0</v>
      </c>
      <c r="M5562" s="14"/>
    </row>
    <row r="5563" spans="1:13" x14ac:dyDescent="0.55000000000000004">
      <c r="A5563" s="32" t="str">
        <f>IF(Weighting!$P$19&gt;0,B5563,"")</f>
        <v/>
      </c>
      <c r="B5563" t="e">
        <f>Weighting!$C$19</f>
        <v>#DIV/0!</v>
      </c>
      <c r="C5563" t="e">
        <f>Weighting!$F$19</f>
        <v>#NUM!</v>
      </c>
      <c r="D5563" t="e">
        <f>IF(C5563=1,'Data Transformation'!$G$3+0.5*'Data Transformation'!$W$25,IF(C5564=1,D5564-'Data Transformation'!$W$25,FALSE))</f>
        <v>#NUM!</v>
      </c>
      <c r="E5563">
        <f t="array" ref="E5563">IF(ISLOGICAL(D5563),"",FREQUENCY(IF('Data Transformation'!$B$425:$B$8425='Bin Analysis'!$B5547,'Data Transformation'!$G$425:$G$8425),D5563))</f>
        <v>2001</v>
      </c>
      <c r="F5563">
        <f t="shared" si="693"/>
        <v>0</v>
      </c>
      <c r="G5563">
        <f>Weighting!$H$19</f>
        <v>0</v>
      </c>
      <c r="H5563">
        <f t="array" ref="H5563">FREQUENCY(IF('Data Transformation'!$B$4:$B$8425=B5547,'Data Transformation'!$G$4:$G$8425),'Bin Analysis'!$B5563)</f>
        <v>2073</v>
      </c>
      <c r="I5563">
        <f t="shared" si="694"/>
        <v>0</v>
      </c>
      <c r="J5563">
        <f t="shared" si="695"/>
        <v>0</v>
      </c>
      <c r="K5563">
        <f>J5563*Weighting!$W$19</f>
        <v>0</v>
      </c>
      <c r="M5563" s="14"/>
    </row>
    <row r="5564" spans="1:13" x14ac:dyDescent="0.55000000000000004">
      <c r="A5564" s="32" t="str">
        <f>IF(Weighting!$P$20&gt;0,B5564,"")</f>
        <v/>
      </c>
      <c r="B5564" t="e">
        <f>Weighting!$C$20</f>
        <v>#DIV/0!</v>
      </c>
      <c r="C5564" t="e">
        <f>Weighting!$F$20</f>
        <v>#NUM!</v>
      </c>
      <c r="D5564" t="e">
        <f>IF(C5564=1,'Data Transformation'!$G$3+0.5*'Data Transformation'!$W$25,IF(C5565=1,D5565-'Data Transformation'!$W$25,FALSE))</f>
        <v>#NUM!</v>
      </c>
      <c r="E5564">
        <f t="array" ref="E5564">IF(ISLOGICAL(D5564),"",FREQUENCY(IF('Data Transformation'!$B$425:$B$8425='Bin Analysis'!$B5547,'Data Transformation'!$G$425:$G$8425),D5564))</f>
        <v>2001</v>
      </c>
      <c r="F5564">
        <f t="shared" si="693"/>
        <v>0</v>
      </c>
      <c r="G5564">
        <f>Weighting!$H$20</f>
        <v>0</v>
      </c>
      <c r="H5564">
        <f t="array" ref="H5564">FREQUENCY(IF('Data Transformation'!$B$4:$B$8425=B5547,'Data Transformation'!$G$4:$G$8425),'Bin Analysis'!$B5564)</f>
        <v>2073</v>
      </c>
      <c r="I5564">
        <f t="shared" si="694"/>
        <v>0</v>
      </c>
      <c r="J5564">
        <f t="shared" si="695"/>
        <v>0</v>
      </c>
      <c r="K5564">
        <f>J5564*Weighting!$W$20</f>
        <v>0</v>
      </c>
      <c r="M5564" s="14"/>
    </row>
    <row r="5565" spans="1:13" x14ac:dyDescent="0.55000000000000004">
      <c r="A5565" s="32" t="str">
        <f>IF(Weighting!$P$21&gt;0,B5565,"")</f>
        <v/>
      </c>
      <c r="B5565" t="e">
        <f>Weighting!$C$21</f>
        <v>#DIV/0!</v>
      </c>
      <c r="C5565" t="e">
        <f>Weighting!$F$21</f>
        <v>#NUM!</v>
      </c>
      <c r="D5565" t="e">
        <f>IF(C5565=1,'Data Transformation'!$G$3+0.5*'Data Transformation'!$W$25,IF(C5566=1,D5566-'Data Transformation'!$W$25,FALSE))</f>
        <v>#NUM!</v>
      </c>
      <c r="E5565">
        <f t="array" ref="E5565">IF(ISLOGICAL(D5565),"",FREQUENCY(IF('Data Transformation'!$B$425:$B$8425='Bin Analysis'!$B5547,'Data Transformation'!$G$425:$G$8425),D5565))</f>
        <v>2001</v>
      </c>
      <c r="F5565">
        <f t="shared" si="693"/>
        <v>0</v>
      </c>
      <c r="G5565">
        <f>Weighting!$H$21</f>
        <v>0</v>
      </c>
      <c r="H5565">
        <f t="array" ref="H5565">FREQUENCY(IF('Data Transformation'!$B$4:$B$8425=B5547,'Data Transformation'!$G$4:$G$8425),'Bin Analysis'!$B5565)</f>
        <v>2073</v>
      </c>
      <c r="I5565">
        <f t="shared" si="694"/>
        <v>0</v>
      </c>
      <c r="J5565">
        <f t="shared" si="695"/>
        <v>0</v>
      </c>
      <c r="K5565">
        <f>J5565*Weighting!$W$21</f>
        <v>0</v>
      </c>
      <c r="M5565" s="14"/>
    </row>
    <row r="5566" spans="1:13" x14ac:dyDescent="0.55000000000000004">
      <c r="A5566" s="32" t="str">
        <f>IF(Weighting!$P$22&gt;0,B5566,"")</f>
        <v/>
      </c>
      <c r="B5566" t="e">
        <f>Weighting!$C$22</f>
        <v>#DIV/0!</v>
      </c>
      <c r="C5566" t="e">
        <f>Weighting!$F$22</f>
        <v>#NUM!</v>
      </c>
      <c r="D5566" t="e">
        <f>IF(C5566=1,'Data Transformation'!$G$3+0.5*'Data Transformation'!$W$25,IF(C5567=1,D5567-'Data Transformation'!$W$25,FALSE))</f>
        <v>#NUM!</v>
      </c>
      <c r="E5566">
        <f t="array" ref="E5566">IF(ISLOGICAL(D5566),"",FREQUENCY(IF('Data Transformation'!$B$425:$B$8425='Bin Analysis'!$B5547,'Data Transformation'!$G$425:$G$8425),D5566))</f>
        <v>2001</v>
      </c>
      <c r="F5566">
        <f t="shared" si="693"/>
        <v>0</v>
      </c>
      <c r="G5566">
        <f>Weighting!$H$22</f>
        <v>0</v>
      </c>
      <c r="H5566">
        <f t="array" ref="H5566">FREQUENCY(IF('Data Transformation'!$B$4:$B$8425=B5547,'Data Transformation'!$G$4:$G$8425),'Bin Analysis'!$B5566)</f>
        <v>2073</v>
      </c>
      <c r="I5566">
        <f t="shared" si="694"/>
        <v>0</v>
      </c>
      <c r="J5566">
        <f t="shared" si="695"/>
        <v>0</v>
      </c>
      <c r="K5566">
        <f>J5566*Weighting!$W$22</f>
        <v>0</v>
      </c>
      <c r="M5566" s="14"/>
    </row>
    <row r="5567" spans="1:13" x14ac:dyDescent="0.55000000000000004">
      <c r="A5567" s="32" t="str">
        <f>IF(Weighting!$P$23&gt;0,B5567,"")</f>
        <v/>
      </c>
      <c r="B5567" t="e">
        <f>Weighting!$C$23</f>
        <v>#DIV/0!</v>
      </c>
      <c r="C5567" t="e">
        <f>Weighting!$F$23</f>
        <v>#NUM!</v>
      </c>
      <c r="D5567" t="e">
        <f>IF(C5567=1,'Data Transformation'!$G$3+0.5*'Data Transformation'!$W$25,IF(C5568=1,D5568-'Data Transformation'!$W$25,FALSE))</f>
        <v>#NUM!</v>
      </c>
      <c r="E5567">
        <f t="array" ref="E5567">IF(ISLOGICAL(D5567),"",FREQUENCY(IF('Data Transformation'!$B$425:$B$8425='Bin Analysis'!$B5547,'Data Transformation'!$G$425:$G$8425),D5567))</f>
        <v>2001</v>
      </c>
      <c r="F5567">
        <f t="shared" si="693"/>
        <v>0</v>
      </c>
      <c r="G5567">
        <f>Weighting!$H$23</f>
        <v>0</v>
      </c>
      <c r="H5567">
        <f t="array" ref="H5567">FREQUENCY(IF('Data Transformation'!$B$4:$B$8425=B5547,'Data Transformation'!$G$4:$G$8425),'Bin Analysis'!$B5567)</f>
        <v>2073</v>
      </c>
      <c r="I5567">
        <f t="shared" si="694"/>
        <v>0</v>
      </c>
      <c r="J5567">
        <f t="shared" si="695"/>
        <v>0</v>
      </c>
      <c r="K5567">
        <f>J5567*Weighting!$W$23</f>
        <v>0</v>
      </c>
      <c r="M5567" s="14"/>
    </row>
    <row r="5568" spans="1:13" x14ac:dyDescent="0.55000000000000004">
      <c r="A5568" s="32" t="str">
        <f>IF(Weighting!$P$24&gt;0,B5568,"")</f>
        <v/>
      </c>
      <c r="B5568" t="e">
        <f>Weighting!$C$24</f>
        <v>#DIV/0!</v>
      </c>
      <c r="C5568" t="e">
        <f>Weighting!$F$24</f>
        <v>#NUM!</v>
      </c>
      <c r="D5568" t="e">
        <f>IF(C5568=1,'Data Transformation'!$G$3+0.5*'Data Transformation'!$W$25,IF(C5569=1,D5569-'Data Transformation'!$W$25,FALSE))</f>
        <v>#NUM!</v>
      </c>
      <c r="E5568">
        <f t="array" ref="E5568">IF(ISLOGICAL(D5568),"",FREQUENCY(IF('Data Transformation'!$B$425:$B$8425='Bin Analysis'!$B5547,'Data Transformation'!$G$425:$G$8425),D5568))</f>
        <v>2001</v>
      </c>
      <c r="F5568">
        <f t="shared" si="693"/>
        <v>0</v>
      </c>
      <c r="G5568">
        <f>Weighting!$H$24</f>
        <v>0</v>
      </c>
      <c r="H5568">
        <f t="array" ref="H5568">FREQUENCY(IF('Data Transformation'!$B$4:$B$8425=B5547,'Data Transformation'!$G$4:$G$8425),'Bin Analysis'!$B5568)</f>
        <v>2073</v>
      </c>
      <c r="I5568">
        <f t="shared" si="694"/>
        <v>0</v>
      </c>
      <c r="J5568">
        <f t="shared" si="695"/>
        <v>0</v>
      </c>
      <c r="K5568">
        <f>J5568*Weighting!$W$24</f>
        <v>0</v>
      </c>
      <c r="M5568" s="14"/>
    </row>
    <row r="5569" spans="1:25" x14ac:dyDescent="0.55000000000000004">
      <c r="A5569" s="32" t="str">
        <f>IF(Weighting!$P$25&gt;0,B5569,"")</f>
        <v/>
      </c>
      <c r="B5569" t="e">
        <f>Weighting!$C$25</f>
        <v>#DIV/0!</v>
      </c>
      <c r="C5569" t="e">
        <f>Weighting!$F$25</f>
        <v>#NUM!</v>
      </c>
      <c r="D5569" t="e">
        <f>IF(C5569=1,'Data Transformation'!$G$3+0.5*'Data Transformation'!$W$25,IF(C5570=1,D5570-'Data Transformation'!$W$25,FALSE))</f>
        <v>#NUM!</v>
      </c>
      <c r="E5569">
        <f t="array" ref="E5569">IF(ISLOGICAL(D5569),"",FREQUENCY(IF('Data Transformation'!$B$425:$B$8425='Bin Analysis'!$B5547,'Data Transformation'!$G$425:$G$8425),D5569))</f>
        <v>2001</v>
      </c>
      <c r="F5569">
        <f t="shared" si="693"/>
        <v>0</v>
      </c>
      <c r="G5569">
        <f>Weighting!$H$25</f>
        <v>0</v>
      </c>
      <c r="H5569">
        <f t="array" ref="H5569">FREQUENCY(IF('Data Transformation'!$B$4:$B$8425=B5547,'Data Transformation'!$G$4:$G$8425),'Bin Analysis'!$B5569)</f>
        <v>2073</v>
      </c>
      <c r="I5569">
        <f t="shared" si="694"/>
        <v>0</v>
      </c>
      <c r="J5569">
        <f t="shared" si="695"/>
        <v>0</v>
      </c>
      <c r="K5569">
        <f>J5569*Weighting!$W$25</f>
        <v>0</v>
      </c>
      <c r="M5569" s="14"/>
    </row>
    <row r="5570" spans="1:25" x14ac:dyDescent="0.55000000000000004">
      <c r="O5570"/>
      <c r="P5570"/>
      <c r="Q5570"/>
      <c r="R5570"/>
    </row>
    <row r="5571" spans="1:25" ht="23.35" x14ac:dyDescent="0.8">
      <c r="A5571" s="21" t="s">
        <v>0</v>
      </c>
      <c r="B5571" s="21" t="str">
        <f>IFERROR(VLOOKUP(C5571,'Data Transformation'!$L$6:$M$426,2,FALSE),"")</f>
        <v/>
      </c>
      <c r="C5571" s="21">
        <f>C5547+1</f>
        <v>232</v>
      </c>
      <c r="D5571" s="21"/>
      <c r="E5571" s="21"/>
      <c r="F5571" s="21"/>
      <c r="G5571" s="21"/>
      <c r="H5571" s="22"/>
      <c r="I5571" s="22"/>
      <c r="J5571" s="22"/>
      <c r="K5571" s="21"/>
      <c r="L5571" s="21" t="str">
        <f>B5571</f>
        <v/>
      </c>
      <c r="M5571" s="23" t="e">
        <f>INDEX('Data Transformation'!$O$4:$O$424,MATCH($B5571,'Data Transformation'!$M$4:$M$424,0),MATCH($M$2,'Data Transformation'!$O$3,0))</f>
        <v>#N/A</v>
      </c>
      <c r="N5571" s="27" t="e">
        <f>IF('Input and Summary Results'!$J$16="minimum",'Bin Analysis'!X5572/(M5571-1),'Bin Analysis'!Y5571/('Bin Analysis'!M5571-1))</f>
        <v>#N/A</v>
      </c>
      <c r="O5571" s="27" t="e">
        <f>IF(M5571=FALSE,NA(),(VLOOKUP(1,C5574:K5593,4,FALSE))/(M5571-1))</f>
        <v>#N/A</v>
      </c>
      <c r="P5571" s="27" t="e">
        <f>IF(M5571=FALSE,NA(),SUM(J5574:J5593)/Weighting!$S$5)</f>
        <v>#N/A</v>
      </c>
      <c r="Q5571" s="27" t="e">
        <f>IF(M5571=FALSE,NA(),SUM(K5574:K5593)/Weighting!$S$6)</f>
        <v>#N/A</v>
      </c>
      <c r="R5571" s="27" t="e">
        <f>IF(M5571=FALSE,NA(),(VLOOKUP(1,G5574:K5593,3,FALSE))/(M5571-1))</f>
        <v>#N/A</v>
      </c>
      <c r="S5571" s="22" t="e">
        <f>IF(M5571=FALSE,NA(),IF(SUM(J5574:J5593)=2,"yes","no"))</f>
        <v>#N/A</v>
      </c>
      <c r="X5571" s="2" cm="2">
        <f t="array" ref="X5571:X5572">FREQUENCY(IF('Data Transformation'!$B$425:$B$6424='Bin Analysis'!L5571,'Data Transformation'!$G$425:$G$6424),'Data Transformation'!$U$11)</f>
        <v>0</v>
      </c>
      <c r="Y5571" s="2" cm="2">
        <f t="array" ref="Y5571:Y5572">FREQUENCY(IF('Data Transformation'!$B$425:$B$6424='Bin Analysis'!L5571,'Data Transformation'!$G$425:$G$6424),'Data Transformation'!$U$12)</f>
        <v>0</v>
      </c>
    </row>
    <row r="5572" spans="1:25" x14ac:dyDescent="0.55000000000000004">
      <c r="A5572" s="14" t="s">
        <v>67</v>
      </c>
      <c r="B5572" t="s">
        <v>47</v>
      </c>
      <c r="C5572" t="s">
        <v>5</v>
      </c>
      <c r="D5572" t="s">
        <v>100</v>
      </c>
      <c r="E5572" t="s">
        <v>101</v>
      </c>
      <c r="F5572" t="s">
        <v>102</v>
      </c>
      <c r="G5572" t="s">
        <v>70</v>
      </c>
      <c r="H5572" t="s">
        <v>31</v>
      </c>
      <c r="I5572" t="s">
        <v>32</v>
      </c>
      <c r="J5572" t="s">
        <v>46</v>
      </c>
      <c r="K5572" s="14" t="s">
        <v>45</v>
      </c>
      <c r="M5572" s="14"/>
      <c r="X5572" s="2">
        <v>0</v>
      </c>
      <c r="Y5572" s="2">
        <v>0</v>
      </c>
    </row>
    <row r="5573" spans="1:25" x14ac:dyDescent="0.55000000000000004">
      <c r="A5573" s="32"/>
      <c r="D5573" t="e">
        <f>IF(C5573=1,'Data Transformation'!$G$3+0.5*'Data Transformation'!$W$25,IF(C5574=1,D5574-'Data Transformation'!$W$25,FALSE))</f>
        <v>#NUM!</v>
      </c>
      <c r="E5573">
        <f t="array" ref="E5573">IF(ISLOGICAL(D5573),"",FREQUENCY(IF('Data Transformation'!$B$425:$B$8425='Bin Analysis'!$B5571,'Data Transformation'!$G$425:$G$8425),D5573))</f>
        <v>2001</v>
      </c>
      <c r="F5573" t="e">
        <f>IF(ISLOGICAL(D5573),"",E5573-E5572)</f>
        <v>#VALUE!</v>
      </c>
      <c r="M5573" s="14"/>
    </row>
    <row r="5574" spans="1:25" x14ac:dyDescent="0.55000000000000004">
      <c r="A5574" s="32" t="e">
        <f>IF(Weighting!$P$6&gt;0,B5574,"")</f>
        <v>#NUM!</v>
      </c>
      <c r="B5574" t="e">
        <f>Weighting!$C$6</f>
        <v>#DIV/0!</v>
      </c>
      <c r="C5574" t="e">
        <f>Weighting!$F$6</f>
        <v>#NUM!</v>
      </c>
      <c r="D5574" t="e">
        <f>IF(C5574=1,'Data Transformation'!$G$3+0.5*'Data Transformation'!$W$25,IF(C5575=1,D5575-'Data Transformation'!$W$25,FALSE))</f>
        <v>#NUM!</v>
      </c>
      <c r="E5574">
        <f t="array" ref="E5574">IF(ISLOGICAL(D5574),"",FREQUENCY(IF('Data Transformation'!$B$425:$B$8425='Bin Analysis'!$B5571,'Data Transformation'!$G$425:$G$8425),D5574))</f>
        <v>2001</v>
      </c>
      <c r="F5574">
        <f>IF(ISLOGICAL(D5574),"",E5574-E5573)</f>
        <v>0</v>
      </c>
      <c r="G5574">
        <f>Weighting!$H$6</f>
        <v>1</v>
      </c>
      <c r="H5574">
        <f t="array" ref="H5574">FREQUENCY(IF('Data Transformation'!$B$4:$B$8425=B5571,'Data Transformation'!$G$4:$G$8425),'Bin Analysis'!$B5574)</f>
        <v>2073</v>
      </c>
      <c r="I5574">
        <f>H5574-H5573</f>
        <v>2073</v>
      </c>
      <c r="J5574">
        <f>IF(I5574=0,0,1)</f>
        <v>1</v>
      </c>
      <c r="K5574" t="e">
        <f>J5574*Weighting!$W$6</f>
        <v>#NUM!</v>
      </c>
      <c r="M5574" s="14"/>
    </row>
    <row r="5575" spans="1:25" x14ac:dyDescent="0.55000000000000004">
      <c r="A5575" s="32" t="str">
        <f>IF(Weighting!$P$7&gt;0,B5575,"")</f>
        <v/>
      </c>
      <c r="B5575" t="e">
        <f>Weighting!$C$7</f>
        <v>#DIV/0!</v>
      </c>
      <c r="C5575" t="e">
        <f>Weighting!$F$7</f>
        <v>#NUM!</v>
      </c>
      <c r="D5575" t="e">
        <f>IF(C5575=1,'Data Transformation'!$G$3+0.5*'Data Transformation'!$W$25,IF(C5576=1,D5576-'Data Transformation'!$W$25,FALSE))</f>
        <v>#NUM!</v>
      </c>
      <c r="E5575">
        <f t="array" ref="E5575">IF(ISLOGICAL(D5575),"",FREQUENCY(IF('Data Transformation'!$B$425:$B$8425='Bin Analysis'!$B5571,'Data Transformation'!$G$425:$G$8425),D5575))</f>
        <v>2001</v>
      </c>
      <c r="F5575">
        <f t="shared" ref="F5575:F5593" si="696">IF(ISLOGICAL(D5575),"",E5575-E5574)</f>
        <v>0</v>
      </c>
      <c r="G5575">
        <f>Weighting!$H$7</f>
        <v>0</v>
      </c>
      <c r="H5575">
        <f t="array" ref="H5575">FREQUENCY(IF('Data Transformation'!$B$4:$B$8425=B5571,'Data Transformation'!$G$4:$G$8425),'Bin Analysis'!$B5575)</f>
        <v>2073</v>
      </c>
      <c r="I5575">
        <f t="shared" ref="I5575:I5593" si="697">H5575-H5574</f>
        <v>0</v>
      </c>
      <c r="J5575">
        <f>IF(I5575=0,0,1)</f>
        <v>0</v>
      </c>
      <c r="K5575">
        <f>J5575*Weighting!$W$7</f>
        <v>0</v>
      </c>
      <c r="M5575" s="14"/>
    </row>
    <row r="5576" spans="1:25" x14ac:dyDescent="0.55000000000000004">
      <c r="A5576" s="32" t="str">
        <f>IF(Weighting!$P$8&gt;0,B5576,"")</f>
        <v/>
      </c>
      <c r="B5576" t="e">
        <f>Weighting!$C$8</f>
        <v>#DIV/0!</v>
      </c>
      <c r="C5576" t="e">
        <f>Weighting!$F$8</f>
        <v>#NUM!</v>
      </c>
      <c r="D5576" t="e">
        <f>IF(C5576=1,'Data Transformation'!$G$3+0.5*'Data Transformation'!$W$25,IF(C5577=1,D5577-'Data Transformation'!$W$25,FALSE))</f>
        <v>#NUM!</v>
      </c>
      <c r="E5576">
        <f t="array" ref="E5576">IF(ISLOGICAL(D5576),"",FREQUENCY(IF('Data Transformation'!$B$425:$B$8425='Bin Analysis'!$B5571,'Data Transformation'!$G$425:$G$8425),D5576))</f>
        <v>2001</v>
      </c>
      <c r="F5576">
        <f t="shared" si="696"/>
        <v>0</v>
      </c>
      <c r="G5576">
        <f>Weighting!$H$8</f>
        <v>0</v>
      </c>
      <c r="H5576">
        <f t="array" ref="H5576">FREQUENCY(IF('Data Transformation'!$B$4:$B$8425=B5571,'Data Transformation'!$G$4:$G$8425),'Bin Analysis'!$B5576)</f>
        <v>2073</v>
      </c>
      <c r="I5576">
        <f t="shared" si="697"/>
        <v>0</v>
      </c>
      <c r="J5576">
        <f t="shared" ref="J5576:J5593" si="698">IF(I5576=0,0,1)</f>
        <v>0</v>
      </c>
      <c r="K5576">
        <f>J5576*Weighting!$W$8</f>
        <v>0</v>
      </c>
      <c r="M5576" s="14"/>
    </row>
    <row r="5577" spans="1:25" x14ac:dyDescent="0.55000000000000004">
      <c r="A5577" s="32" t="str">
        <f>IF(Weighting!$P$9&gt;0,B5577,"")</f>
        <v/>
      </c>
      <c r="B5577" s="50" t="e">
        <f>Weighting!$C$9</f>
        <v>#DIV/0!</v>
      </c>
      <c r="C5577" t="e">
        <f>Weighting!$F$9</f>
        <v>#NUM!</v>
      </c>
      <c r="D5577" t="e">
        <f>IF(C5577=1,'Data Transformation'!$G$3+0.5*'Data Transformation'!$W$25,IF(C5578=1,D5578-'Data Transformation'!$W$25,FALSE))</f>
        <v>#NUM!</v>
      </c>
      <c r="E5577">
        <f t="array" ref="E5577">IF(ISLOGICAL(D5577),"",FREQUENCY(IF('Data Transformation'!$B$425:$B$8425='Bin Analysis'!$B5571,'Data Transformation'!$G$425:$G$8425),D5577))</f>
        <v>2001</v>
      </c>
      <c r="F5577">
        <f t="shared" si="696"/>
        <v>0</v>
      </c>
      <c r="G5577">
        <f>Weighting!$H$9</f>
        <v>0</v>
      </c>
      <c r="H5577">
        <f t="array" ref="H5577">FREQUENCY(IF('Data Transformation'!$B$4:$B$8425=B5571,'Data Transformation'!$G$4:$G$8425),'Bin Analysis'!$B5577)</f>
        <v>2073</v>
      </c>
      <c r="I5577">
        <f t="shared" si="697"/>
        <v>0</v>
      </c>
      <c r="J5577">
        <f t="shared" si="698"/>
        <v>0</v>
      </c>
      <c r="K5577">
        <f>J5577*Weighting!$W$9</f>
        <v>0</v>
      </c>
      <c r="M5577" s="14"/>
    </row>
    <row r="5578" spans="1:25" x14ac:dyDescent="0.55000000000000004">
      <c r="A5578" s="32" t="str">
        <f>IF(Weighting!$P$10&gt;0,B5578,"")</f>
        <v/>
      </c>
      <c r="B5578" t="e">
        <f>Weighting!$C$10</f>
        <v>#DIV/0!</v>
      </c>
      <c r="C5578" t="e">
        <f>Weighting!$F$10</f>
        <v>#NUM!</v>
      </c>
      <c r="D5578" t="e">
        <f>IF(C5578=1,'Data Transformation'!$G$3+0.5*'Data Transformation'!$W$25,IF(C5579=1,D5579-'Data Transformation'!$W$25,FALSE))</f>
        <v>#NUM!</v>
      </c>
      <c r="E5578">
        <f t="array" ref="E5578">IF(ISLOGICAL(D5578),"",FREQUENCY(IF('Data Transformation'!$B$425:$B$8425='Bin Analysis'!$B5571,'Data Transformation'!$G$425:$G$8425),D5578))</f>
        <v>2001</v>
      </c>
      <c r="F5578">
        <f t="shared" si="696"/>
        <v>0</v>
      </c>
      <c r="G5578">
        <f>Weighting!$H$10</f>
        <v>0</v>
      </c>
      <c r="H5578">
        <f t="array" ref="H5578">FREQUENCY(IF('Data Transformation'!$B$4:$B$8425=B5571,'Data Transformation'!$G$4:$G$8425),'Bin Analysis'!$B5578)</f>
        <v>2073</v>
      </c>
      <c r="I5578">
        <f t="shared" si="697"/>
        <v>0</v>
      </c>
      <c r="J5578">
        <f t="shared" si="698"/>
        <v>0</v>
      </c>
      <c r="K5578">
        <f>J5578*Weighting!$W$10</f>
        <v>0</v>
      </c>
      <c r="M5578" s="14"/>
    </row>
    <row r="5579" spans="1:25" x14ac:dyDescent="0.55000000000000004">
      <c r="A5579" s="32" t="str">
        <f>IF(Weighting!$P$11&gt;0,B5579,"")</f>
        <v/>
      </c>
      <c r="B5579" t="e">
        <f>Weighting!$C$11</f>
        <v>#DIV/0!</v>
      </c>
      <c r="C5579" t="e">
        <f>Weighting!$F$11</f>
        <v>#NUM!</v>
      </c>
      <c r="D5579" t="e">
        <f>IF(C5579=1,'Data Transformation'!$G$3+0.5*'Data Transformation'!$W$25,IF(C5580=1,D5580-'Data Transformation'!$W$25,FALSE))</f>
        <v>#NUM!</v>
      </c>
      <c r="E5579">
        <f t="array" ref="E5579">IF(ISLOGICAL(D5579),"",FREQUENCY(IF('Data Transformation'!$B$425:$B$8425='Bin Analysis'!$B5571,'Data Transformation'!$G$425:$G$8425),D5579))</f>
        <v>2001</v>
      </c>
      <c r="F5579">
        <f t="shared" si="696"/>
        <v>0</v>
      </c>
      <c r="G5579">
        <f>Weighting!$H$11</f>
        <v>0</v>
      </c>
      <c r="H5579">
        <f t="array" ref="H5579">FREQUENCY(IF('Data Transformation'!$B$4:$B$8425=B5571,'Data Transformation'!$G$4:$G$8425),'Bin Analysis'!$B5579)</f>
        <v>2073</v>
      </c>
      <c r="I5579">
        <f t="shared" si="697"/>
        <v>0</v>
      </c>
      <c r="J5579">
        <f t="shared" si="698"/>
        <v>0</v>
      </c>
      <c r="K5579">
        <f>J5579*Weighting!$W$11</f>
        <v>0</v>
      </c>
      <c r="M5579" s="14"/>
    </row>
    <row r="5580" spans="1:25" x14ac:dyDescent="0.55000000000000004">
      <c r="A5580" s="32" t="str">
        <f>IF(Weighting!$P$12&gt;0,B5580,"")</f>
        <v/>
      </c>
      <c r="B5580" t="e">
        <f>Weighting!$C$12</f>
        <v>#DIV/0!</v>
      </c>
      <c r="C5580" t="e">
        <f>Weighting!$F$12</f>
        <v>#NUM!</v>
      </c>
      <c r="D5580" t="e">
        <f>IF(C5580=1,'Data Transformation'!$G$3+0.5*'Data Transformation'!$W$25,IF(C5581=1,D5581-'Data Transformation'!$W$25,FALSE))</f>
        <v>#NUM!</v>
      </c>
      <c r="E5580">
        <f t="array" ref="E5580">IF(ISLOGICAL(D5580),"",FREQUENCY(IF('Data Transformation'!$B$425:$B$8425='Bin Analysis'!$B5571,'Data Transformation'!$G$425:$G$8425),D5580))</f>
        <v>2001</v>
      </c>
      <c r="F5580">
        <f t="shared" si="696"/>
        <v>0</v>
      </c>
      <c r="G5580">
        <f>Weighting!$H$12</f>
        <v>0</v>
      </c>
      <c r="H5580">
        <f t="array" ref="H5580">FREQUENCY(IF('Data Transformation'!$B$4:$B$8425=B5571,'Data Transformation'!$G$4:$G$8425),'Bin Analysis'!$B5580)</f>
        <v>2073</v>
      </c>
      <c r="I5580">
        <f t="shared" si="697"/>
        <v>0</v>
      </c>
      <c r="J5580">
        <f t="shared" si="698"/>
        <v>0</v>
      </c>
      <c r="K5580">
        <f>J5580*Weighting!$W$12</f>
        <v>0</v>
      </c>
      <c r="M5580" s="14"/>
    </row>
    <row r="5581" spans="1:25" x14ac:dyDescent="0.55000000000000004">
      <c r="A5581" s="32" t="str">
        <f>IF(Weighting!$P$13&gt;0,B5581,"")</f>
        <v/>
      </c>
      <c r="B5581" t="e">
        <f>Weighting!$C$13</f>
        <v>#DIV/0!</v>
      </c>
      <c r="C5581" t="e">
        <f>Weighting!$F$13</f>
        <v>#NUM!</v>
      </c>
      <c r="D5581" t="e">
        <f>IF(C5581=1,'Data Transformation'!$G$3+0.5*'Data Transformation'!$W$25,IF(C5582=1,D5582-'Data Transformation'!$W$25,FALSE))</f>
        <v>#NUM!</v>
      </c>
      <c r="E5581">
        <f t="array" ref="E5581">IF(ISLOGICAL(D5581),"",FREQUENCY(IF('Data Transformation'!$B$425:$B$8425='Bin Analysis'!$B5571,'Data Transformation'!$G$425:$G$8425),D5581))</f>
        <v>2001</v>
      </c>
      <c r="F5581">
        <f t="shared" si="696"/>
        <v>0</v>
      </c>
      <c r="G5581">
        <f>Weighting!$H$13</f>
        <v>0</v>
      </c>
      <c r="H5581">
        <f t="array" ref="H5581">FREQUENCY(IF('Data Transformation'!$B$4:$B$8425=B5571,'Data Transformation'!$G$4:$G$8425),'Bin Analysis'!$B5581)</f>
        <v>2073</v>
      </c>
      <c r="I5581">
        <f t="shared" si="697"/>
        <v>0</v>
      </c>
      <c r="J5581">
        <f t="shared" si="698"/>
        <v>0</v>
      </c>
      <c r="K5581">
        <f>J5581*Weighting!$W$13</f>
        <v>0</v>
      </c>
      <c r="M5581" s="14"/>
    </row>
    <row r="5582" spans="1:25" x14ac:dyDescent="0.55000000000000004">
      <c r="A5582" s="32" t="str">
        <f>IF(Weighting!$P$14&gt;0,B5582,"")</f>
        <v/>
      </c>
      <c r="B5582" t="e">
        <f>Weighting!$C$14</f>
        <v>#DIV/0!</v>
      </c>
      <c r="C5582" t="e">
        <f>Weighting!$F$14</f>
        <v>#NUM!</v>
      </c>
      <c r="D5582" t="e">
        <f>IF(C5582=1,'Data Transformation'!$G$3+0.5*'Data Transformation'!$W$25,IF(C5583=1,D5583-'Data Transformation'!$W$25,FALSE))</f>
        <v>#NUM!</v>
      </c>
      <c r="E5582">
        <f t="array" ref="E5582">IF(ISLOGICAL(D5582),"",FREQUENCY(IF('Data Transformation'!$B$425:$B$8425='Bin Analysis'!$B5571,'Data Transformation'!$G$425:$G$8425),D5582))</f>
        <v>2001</v>
      </c>
      <c r="F5582">
        <f t="shared" si="696"/>
        <v>0</v>
      </c>
      <c r="G5582">
        <f>Weighting!$H$14</f>
        <v>0</v>
      </c>
      <c r="H5582">
        <f t="array" ref="H5582">FREQUENCY(IF('Data Transformation'!$B$4:$B$8425=B5571,'Data Transformation'!$G$4:$G$8425),'Bin Analysis'!$B5582)</f>
        <v>2073</v>
      </c>
      <c r="I5582">
        <f t="shared" si="697"/>
        <v>0</v>
      </c>
      <c r="J5582">
        <f t="shared" si="698"/>
        <v>0</v>
      </c>
      <c r="K5582">
        <f>J5582*Weighting!$W$14</f>
        <v>0</v>
      </c>
      <c r="M5582" s="14"/>
    </row>
    <row r="5583" spans="1:25" x14ac:dyDescent="0.55000000000000004">
      <c r="A5583" s="32" t="str">
        <f>IF(Weighting!$P$15&gt;0,B5583,"")</f>
        <v/>
      </c>
      <c r="B5583" t="e">
        <f>Weighting!$C$15</f>
        <v>#DIV/0!</v>
      </c>
      <c r="C5583" t="e">
        <f>Weighting!$F$15</f>
        <v>#NUM!</v>
      </c>
      <c r="D5583" t="e">
        <f>IF(C5583=1,'Data Transformation'!$G$3+0.5*'Data Transformation'!$W$25,IF(C5584=1,D5584-'Data Transformation'!$W$25,FALSE))</f>
        <v>#NUM!</v>
      </c>
      <c r="E5583">
        <f t="array" ref="E5583">IF(ISLOGICAL(D5583),"",FREQUENCY(IF('Data Transformation'!$B$425:$B$8425='Bin Analysis'!$B5571,'Data Transformation'!$G$425:$G$8425),D5583))</f>
        <v>2001</v>
      </c>
      <c r="F5583">
        <f t="shared" si="696"/>
        <v>0</v>
      </c>
      <c r="G5583">
        <f>Weighting!$H$15</f>
        <v>0</v>
      </c>
      <c r="H5583">
        <f t="array" ref="H5583">FREQUENCY(IF('Data Transformation'!$B$4:$B$8425=B5571,'Data Transformation'!$G$4:$G$8425),'Bin Analysis'!$B5583)</f>
        <v>2073</v>
      </c>
      <c r="I5583">
        <f t="shared" si="697"/>
        <v>0</v>
      </c>
      <c r="J5583">
        <f t="shared" si="698"/>
        <v>0</v>
      </c>
      <c r="K5583">
        <f>J5583*Weighting!$W$15</f>
        <v>0</v>
      </c>
      <c r="M5583" s="14"/>
    </row>
    <row r="5584" spans="1:25" x14ac:dyDescent="0.55000000000000004">
      <c r="A5584" s="32" t="str">
        <f>IF(Weighting!$P$16&gt;0,B5584,"")</f>
        <v/>
      </c>
      <c r="B5584" t="e">
        <f>Weighting!$C$16</f>
        <v>#DIV/0!</v>
      </c>
      <c r="C5584" t="e">
        <f>Weighting!$F$16</f>
        <v>#NUM!</v>
      </c>
      <c r="D5584" t="e">
        <f>IF(C5584=1,'Data Transformation'!$G$3+0.5*'Data Transformation'!$W$25,IF(C5585=1,D5585-'Data Transformation'!$W$25,FALSE))</f>
        <v>#NUM!</v>
      </c>
      <c r="E5584">
        <f t="array" ref="E5584">IF(ISLOGICAL(D5584),"",FREQUENCY(IF('Data Transformation'!$B$425:$B$8425='Bin Analysis'!$B5571,'Data Transformation'!$G$425:$G$8425),D5584))</f>
        <v>2001</v>
      </c>
      <c r="F5584">
        <f t="shared" si="696"/>
        <v>0</v>
      </c>
      <c r="G5584">
        <f>Weighting!$H$16</f>
        <v>0</v>
      </c>
      <c r="H5584">
        <f t="array" ref="H5584">FREQUENCY(IF('Data Transformation'!$B$4:$B$8425=B5571,'Data Transformation'!$G$4:$G$8425),'Bin Analysis'!$B5584)</f>
        <v>2073</v>
      </c>
      <c r="I5584">
        <f t="shared" si="697"/>
        <v>0</v>
      </c>
      <c r="J5584">
        <f t="shared" si="698"/>
        <v>0</v>
      </c>
      <c r="K5584">
        <f>J5584*Weighting!$W$16</f>
        <v>0</v>
      </c>
      <c r="M5584" s="14"/>
    </row>
    <row r="5585" spans="1:25" x14ac:dyDescent="0.55000000000000004">
      <c r="A5585" s="32" t="str">
        <f>IF(Weighting!$P$17&gt;0,B5585,"")</f>
        <v/>
      </c>
      <c r="B5585" t="e">
        <f>Weighting!$C$17</f>
        <v>#DIV/0!</v>
      </c>
      <c r="C5585" t="e">
        <f>Weighting!$F$17</f>
        <v>#NUM!</v>
      </c>
      <c r="D5585" t="e">
        <f>IF(C5585=1,'Data Transformation'!$G$3+0.5*'Data Transformation'!$W$25,IF(C5586=1,D5586-'Data Transformation'!$W$25,FALSE))</f>
        <v>#NUM!</v>
      </c>
      <c r="E5585">
        <f t="array" ref="E5585">IF(ISLOGICAL(D5585),"",FREQUENCY(IF('Data Transformation'!$B$425:$B$8425='Bin Analysis'!$B5571,'Data Transformation'!$G$425:$G$8425),D5585))</f>
        <v>2001</v>
      </c>
      <c r="F5585">
        <f t="shared" si="696"/>
        <v>0</v>
      </c>
      <c r="G5585">
        <f>Weighting!$H$17</f>
        <v>0</v>
      </c>
      <c r="H5585">
        <f t="array" ref="H5585">FREQUENCY(IF('Data Transformation'!$B$4:$B$8425=B5571,'Data Transformation'!$G$4:$G$8425),'Bin Analysis'!$B5585)</f>
        <v>2073</v>
      </c>
      <c r="I5585">
        <f t="shared" si="697"/>
        <v>0</v>
      </c>
      <c r="J5585">
        <f t="shared" si="698"/>
        <v>0</v>
      </c>
      <c r="K5585">
        <f>J5585*Weighting!$W$17</f>
        <v>0</v>
      </c>
      <c r="M5585" s="14"/>
    </row>
    <row r="5586" spans="1:25" x14ac:dyDescent="0.55000000000000004">
      <c r="A5586" s="32" t="str">
        <f>IF(Weighting!$P$18&gt;0,B5586,"")</f>
        <v/>
      </c>
      <c r="B5586" t="e">
        <f>Weighting!$C$18</f>
        <v>#DIV/0!</v>
      </c>
      <c r="C5586" t="e">
        <f>Weighting!$F$18</f>
        <v>#NUM!</v>
      </c>
      <c r="D5586" t="e">
        <f>IF(C5586=1,'Data Transformation'!$G$3+0.5*'Data Transformation'!$W$25,IF(C5587=1,D5587-'Data Transformation'!$W$25,FALSE))</f>
        <v>#NUM!</v>
      </c>
      <c r="E5586">
        <f t="array" ref="E5586">IF(ISLOGICAL(D5586),"",FREQUENCY(IF('Data Transformation'!$B$425:$B$8425='Bin Analysis'!$B5571,'Data Transformation'!$G$425:$G$8425),D5586))</f>
        <v>2001</v>
      </c>
      <c r="F5586">
        <f t="shared" si="696"/>
        <v>0</v>
      </c>
      <c r="G5586">
        <f>Weighting!$H$18</f>
        <v>0</v>
      </c>
      <c r="H5586">
        <f t="array" ref="H5586">FREQUENCY(IF('Data Transformation'!$B$4:$B$8425=B5571,'Data Transformation'!$G$4:$G$8425),'Bin Analysis'!$B5586)</f>
        <v>2073</v>
      </c>
      <c r="I5586">
        <f t="shared" si="697"/>
        <v>0</v>
      </c>
      <c r="J5586">
        <f t="shared" si="698"/>
        <v>0</v>
      </c>
      <c r="K5586">
        <f>J5586*Weighting!$W$18</f>
        <v>0</v>
      </c>
      <c r="M5586" s="14"/>
    </row>
    <row r="5587" spans="1:25" x14ac:dyDescent="0.55000000000000004">
      <c r="A5587" s="32" t="str">
        <f>IF(Weighting!$P$19&gt;0,B5587,"")</f>
        <v/>
      </c>
      <c r="B5587" t="e">
        <f>Weighting!$C$19</f>
        <v>#DIV/0!</v>
      </c>
      <c r="C5587" t="e">
        <f>Weighting!$F$19</f>
        <v>#NUM!</v>
      </c>
      <c r="D5587" t="e">
        <f>IF(C5587=1,'Data Transformation'!$G$3+0.5*'Data Transformation'!$W$25,IF(C5588=1,D5588-'Data Transformation'!$W$25,FALSE))</f>
        <v>#NUM!</v>
      </c>
      <c r="E5587">
        <f t="array" ref="E5587">IF(ISLOGICAL(D5587),"",FREQUENCY(IF('Data Transformation'!$B$425:$B$8425='Bin Analysis'!$B5571,'Data Transformation'!$G$425:$G$8425),D5587))</f>
        <v>2001</v>
      </c>
      <c r="F5587">
        <f t="shared" si="696"/>
        <v>0</v>
      </c>
      <c r="G5587">
        <f>Weighting!$H$19</f>
        <v>0</v>
      </c>
      <c r="H5587">
        <f t="array" ref="H5587">FREQUENCY(IF('Data Transformation'!$B$4:$B$8425=B5571,'Data Transformation'!$G$4:$G$8425),'Bin Analysis'!$B5587)</f>
        <v>2073</v>
      </c>
      <c r="I5587">
        <f t="shared" si="697"/>
        <v>0</v>
      </c>
      <c r="J5587">
        <f t="shared" si="698"/>
        <v>0</v>
      </c>
      <c r="K5587">
        <f>J5587*Weighting!$W$19</f>
        <v>0</v>
      </c>
      <c r="M5587" s="14"/>
    </row>
    <row r="5588" spans="1:25" x14ac:dyDescent="0.55000000000000004">
      <c r="A5588" s="32" t="str">
        <f>IF(Weighting!$P$20&gt;0,B5588,"")</f>
        <v/>
      </c>
      <c r="B5588" t="e">
        <f>Weighting!$C$20</f>
        <v>#DIV/0!</v>
      </c>
      <c r="C5588" t="e">
        <f>Weighting!$F$20</f>
        <v>#NUM!</v>
      </c>
      <c r="D5588" t="e">
        <f>IF(C5588=1,'Data Transformation'!$G$3+0.5*'Data Transformation'!$W$25,IF(C5589=1,D5589-'Data Transformation'!$W$25,FALSE))</f>
        <v>#NUM!</v>
      </c>
      <c r="E5588">
        <f t="array" ref="E5588">IF(ISLOGICAL(D5588),"",FREQUENCY(IF('Data Transformation'!$B$425:$B$8425='Bin Analysis'!$B5571,'Data Transformation'!$G$425:$G$8425),D5588))</f>
        <v>2001</v>
      </c>
      <c r="F5588">
        <f t="shared" si="696"/>
        <v>0</v>
      </c>
      <c r="G5588">
        <f>Weighting!$H$20</f>
        <v>0</v>
      </c>
      <c r="H5588">
        <f t="array" ref="H5588">FREQUENCY(IF('Data Transformation'!$B$4:$B$8425=B5571,'Data Transformation'!$G$4:$G$8425),'Bin Analysis'!$B5588)</f>
        <v>2073</v>
      </c>
      <c r="I5588">
        <f t="shared" si="697"/>
        <v>0</v>
      </c>
      <c r="J5588">
        <f t="shared" si="698"/>
        <v>0</v>
      </c>
      <c r="K5588">
        <f>J5588*Weighting!$W$20</f>
        <v>0</v>
      </c>
      <c r="M5588" s="14"/>
    </row>
    <row r="5589" spans="1:25" x14ac:dyDescent="0.55000000000000004">
      <c r="A5589" s="32" t="str">
        <f>IF(Weighting!$P$21&gt;0,B5589,"")</f>
        <v/>
      </c>
      <c r="B5589" t="e">
        <f>Weighting!$C$21</f>
        <v>#DIV/0!</v>
      </c>
      <c r="C5589" t="e">
        <f>Weighting!$F$21</f>
        <v>#NUM!</v>
      </c>
      <c r="D5589" t="e">
        <f>IF(C5589=1,'Data Transformation'!$G$3+0.5*'Data Transformation'!$W$25,IF(C5590=1,D5590-'Data Transformation'!$W$25,FALSE))</f>
        <v>#NUM!</v>
      </c>
      <c r="E5589">
        <f t="array" ref="E5589">IF(ISLOGICAL(D5589),"",FREQUENCY(IF('Data Transformation'!$B$425:$B$8425='Bin Analysis'!$B5571,'Data Transformation'!$G$425:$G$8425),D5589))</f>
        <v>2001</v>
      </c>
      <c r="F5589">
        <f t="shared" si="696"/>
        <v>0</v>
      </c>
      <c r="G5589">
        <f>Weighting!$H$21</f>
        <v>0</v>
      </c>
      <c r="H5589">
        <f t="array" ref="H5589">FREQUENCY(IF('Data Transformation'!$B$4:$B$8425=B5571,'Data Transformation'!$G$4:$G$8425),'Bin Analysis'!$B5589)</f>
        <v>2073</v>
      </c>
      <c r="I5589">
        <f t="shared" si="697"/>
        <v>0</v>
      </c>
      <c r="J5589">
        <f t="shared" si="698"/>
        <v>0</v>
      </c>
      <c r="K5589">
        <f>J5589*Weighting!$W$21</f>
        <v>0</v>
      </c>
      <c r="M5589" s="14"/>
    </row>
    <row r="5590" spans="1:25" x14ac:dyDescent="0.55000000000000004">
      <c r="A5590" s="32" t="str">
        <f>IF(Weighting!$P$22&gt;0,B5590,"")</f>
        <v/>
      </c>
      <c r="B5590" t="e">
        <f>Weighting!$C$22</f>
        <v>#DIV/0!</v>
      </c>
      <c r="C5590" t="e">
        <f>Weighting!$F$22</f>
        <v>#NUM!</v>
      </c>
      <c r="D5590" t="e">
        <f>IF(C5590=1,'Data Transformation'!$G$3+0.5*'Data Transformation'!$W$25,IF(C5591=1,D5591-'Data Transformation'!$W$25,FALSE))</f>
        <v>#NUM!</v>
      </c>
      <c r="E5590">
        <f t="array" ref="E5590">IF(ISLOGICAL(D5590),"",FREQUENCY(IF('Data Transformation'!$B$425:$B$8425='Bin Analysis'!$B5571,'Data Transformation'!$G$425:$G$8425),D5590))</f>
        <v>2001</v>
      </c>
      <c r="F5590">
        <f t="shared" si="696"/>
        <v>0</v>
      </c>
      <c r="G5590">
        <f>Weighting!$H$22</f>
        <v>0</v>
      </c>
      <c r="H5590">
        <f t="array" ref="H5590">FREQUENCY(IF('Data Transformation'!$B$4:$B$8425=B5571,'Data Transformation'!$G$4:$G$8425),'Bin Analysis'!$B5590)</f>
        <v>2073</v>
      </c>
      <c r="I5590">
        <f t="shared" si="697"/>
        <v>0</v>
      </c>
      <c r="J5590">
        <f t="shared" si="698"/>
        <v>0</v>
      </c>
      <c r="K5590">
        <f>J5590*Weighting!$W$22</f>
        <v>0</v>
      </c>
      <c r="M5590" s="14"/>
    </row>
    <row r="5591" spans="1:25" x14ac:dyDescent="0.55000000000000004">
      <c r="A5591" s="32" t="str">
        <f>IF(Weighting!$P$23&gt;0,B5591,"")</f>
        <v/>
      </c>
      <c r="B5591" t="e">
        <f>Weighting!$C$23</f>
        <v>#DIV/0!</v>
      </c>
      <c r="C5591" t="e">
        <f>Weighting!$F$23</f>
        <v>#NUM!</v>
      </c>
      <c r="D5591" t="e">
        <f>IF(C5591=1,'Data Transformation'!$G$3+0.5*'Data Transformation'!$W$25,IF(C5592=1,D5592-'Data Transformation'!$W$25,FALSE))</f>
        <v>#NUM!</v>
      </c>
      <c r="E5591">
        <f t="array" ref="E5591">IF(ISLOGICAL(D5591),"",FREQUENCY(IF('Data Transformation'!$B$425:$B$8425='Bin Analysis'!$B5571,'Data Transformation'!$G$425:$G$8425),D5591))</f>
        <v>2001</v>
      </c>
      <c r="F5591">
        <f t="shared" si="696"/>
        <v>0</v>
      </c>
      <c r="G5591">
        <f>Weighting!$H$23</f>
        <v>0</v>
      </c>
      <c r="H5591">
        <f t="array" ref="H5591">FREQUENCY(IF('Data Transformation'!$B$4:$B$8425=B5571,'Data Transformation'!$G$4:$G$8425),'Bin Analysis'!$B5591)</f>
        <v>2073</v>
      </c>
      <c r="I5591">
        <f t="shared" si="697"/>
        <v>0</v>
      </c>
      <c r="J5591">
        <f t="shared" si="698"/>
        <v>0</v>
      </c>
      <c r="K5591">
        <f>J5591*Weighting!$W$23</f>
        <v>0</v>
      </c>
      <c r="M5591" s="14"/>
    </row>
    <row r="5592" spans="1:25" x14ac:dyDescent="0.55000000000000004">
      <c r="A5592" s="32" t="str">
        <f>IF(Weighting!$P$24&gt;0,B5592,"")</f>
        <v/>
      </c>
      <c r="B5592" t="e">
        <f>Weighting!$C$24</f>
        <v>#DIV/0!</v>
      </c>
      <c r="C5592" t="e">
        <f>Weighting!$F$24</f>
        <v>#NUM!</v>
      </c>
      <c r="D5592" t="e">
        <f>IF(C5592=1,'Data Transformation'!$G$3+0.5*'Data Transformation'!$W$25,IF(C5593=1,D5593-'Data Transformation'!$W$25,FALSE))</f>
        <v>#NUM!</v>
      </c>
      <c r="E5592">
        <f t="array" ref="E5592">IF(ISLOGICAL(D5592),"",FREQUENCY(IF('Data Transformation'!$B$425:$B$8425='Bin Analysis'!$B5571,'Data Transformation'!$G$425:$G$8425),D5592))</f>
        <v>2001</v>
      </c>
      <c r="F5592">
        <f t="shared" si="696"/>
        <v>0</v>
      </c>
      <c r="G5592">
        <f>Weighting!$H$24</f>
        <v>0</v>
      </c>
      <c r="H5592">
        <f t="array" ref="H5592">FREQUENCY(IF('Data Transformation'!$B$4:$B$8425=B5571,'Data Transformation'!$G$4:$G$8425),'Bin Analysis'!$B5592)</f>
        <v>2073</v>
      </c>
      <c r="I5592">
        <f t="shared" si="697"/>
        <v>0</v>
      </c>
      <c r="J5592">
        <f t="shared" si="698"/>
        <v>0</v>
      </c>
      <c r="K5592">
        <f>J5592*Weighting!$W$24</f>
        <v>0</v>
      </c>
      <c r="M5592" s="14"/>
    </row>
    <row r="5593" spans="1:25" x14ac:dyDescent="0.55000000000000004">
      <c r="A5593" s="32" t="str">
        <f>IF(Weighting!$P$25&gt;0,B5593,"")</f>
        <v/>
      </c>
      <c r="B5593" t="e">
        <f>Weighting!$C$25</f>
        <v>#DIV/0!</v>
      </c>
      <c r="C5593" t="e">
        <f>Weighting!$F$25</f>
        <v>#NUM!</v>
      </c>
      <c r="D5593" t="e">
        <f>IF(C5593=1,'Data Transformation'!$G$3+0.5*'Data Transformation'!$W$25,IF(C5594=1,D5594-'Data Transformation'!$W$25,FALSE))</f>
        <v>#NUM!</v>
      </c>
      <c r="E5593">
        <f t="array" ref="E5593">IF(ISLOGICAL(D5593),"",FREQUENCY(IF('Data Transformation'!$B$425:$B$8425='Bin Analysis'!$B5571,'Data Transformation'!$G$425:$G$8425),D5593))</f>
        <v>2001</v>
      </c>
      <c r="F5593">
        <f t="shared" si="696"/>
        <v>0</v>
      </c>
      <c r="G5593">
        <f>Weighting!$H$25</f>
        <v>0</v>
      </c>
      <c r="H5593">
        <f t="array" ref="H5593">FREQUENCY(IF('Data Transformation'!$B$4:$B$8425=B5571,'Data Transformation'!$G$4:$G$8425),'Bin Analysis'!$B5593)</f>
        <v>2073</v>
      </c>
      <c r="I5593">
        <f t="shared" si="697"/>
        <v>0</v>
      </c>
      <c r="J5593">
        <f t="shared" si="698"/>
        <v>0</v>
      </c>
      <c r="K5593">
        <f>J5593*Weighting!$W$25</f>
        <v>0</v>
      </c>
      <c r="M5593" s="14"/>
    </row>
    <row r="5594" spans="1:25" x14ac:dyDescent="0.55000000000000004">
      <c r="O5594"/>
      <c r="P5594"/>
      <c r="Q5594"/>
      <c r="R5594"/>
    </row>
    <row r="5595" spans="1:25" ht="23.35" x14ac:dyDescent="0.8">
      <c r="A5595" s="21" t="s">
        <v>0</v>
      </c>
      <c r="B5595" s="21" t="str">
        <f>IFERROR(VLOOKUP(C5595,'Data Transformation'!$L$6:$M$426,2,FALSE),"")</f>
        <v/>
      </c>
      <c r="C5595" s="21">
        <f>C5571+1</f>
        <v>233</v>
      </c>
      <c r="D5595" s="21"/>
      <c r="E5595" s="21"/>
      <c r="F5595" s="21"/>
      <c r="G5595" s="21"/>
      <c r="H5595" s="22"/>
      <c r="I5595" s="22"/>
      <c r="J5595" s="22"/>
      <c r="K5595" s="21"/>
      <c r="L5595" s="21" t="str">
        <f>B5595</f>
        <v/>
      </c>
      <c r="M5595" s="23" t="e">
        <f>INDEX('Data Transformation'!$O$4:$O$424,MATCH($B5595,'Data Transformation'!$M$4:$M$424,0),MATCH($M$2,'Data Transformation'!$O$3,0))</f>
        <v>#N/A</v>
      </c>
      <c r="N5595" s="27" t="e">
        <f>IF('Input and Summary Results'!$J$16="minimum",'Bin Analysis'!X5596/(M5595-1),'Bin Analysis'!Y5595/('Bin Analysis'!M5595-1))</f>
        <v>#N/A</v>
      </c>
      <c r="O5595" s="27" t="e">
        <f>IF(M5595=FALSE,NA(),(VLOOKUP(1,C5598:K5617,4,FALSE))/(M5595-1))</f>
        <v>#N/A</v>
      </c>
      <c r="P5595" s="27" t="e">
        <f>IF(M5595=FALSE,NA(),SUM(J5598:J5617)/Weighting!$S$5)</f>
        <v>#N/A</v>
      </c>
      <c r="Q5595" s="27" t="e">
        <f>IF(M5595=FALSE,NA(),SUM(K5598:K5617)/Weighting!$S$6)</f>
        <v>#N/A</v>
      </c>
      <c r="R5595" s="27" t="e">
        <f>IF(M5595=FALSE,NA(),(VLOOKUP(1,G5598:K5617,3,FALSE))/(M5595-1))</f>
        <v>#N/A</v>
      </c>
      <c r="S5595" s="22" t="e">
        <f>IF(M5595=FALSE,NA(),IF(SUM(J5598:J5617)=2,"yes","no"))</f>
        <v>#N/A</v>
      </c>
      <c r="X5595" s="2" cm="2">
        <f t="array" ref="X5595:X5596">FREQUENCY(IF('Data Transformation'!$B$425:$B$6424='Bin Analysis'!L5595,'Data Transformation'!$G$425:$G$6424),'Data Transformation'!$U$11)</f>
        <v>0</v>
      </c>
      <c r="Y5595" s="2" cm="2">
        <f t="array" ref="Y5595:Y5596">FREQUENCY(IF('Data Transformation'!$B$425:$B$6424='Bin Analysis'!L5595,'Data Transformation'!$G$425:$G$6424),'Data Transformation'!$U$12)</f>
        <v>0</v>
      </c>
    </row>
    <row r="5596" spans="1:25" x14ac:dyDescent="0.55000000000000004">
      <c r="A5596" s="14" t="s">
        <v>67</v>
      </c>
      <c r="B5596" t="s">
        <v>47</v>
      </c>
      <c r="C5596" t="s">
        <v>5</v>
      </c>
      <c r="D5596" t="s">
        <v>100</v>
      </c>
      <c r="E5596" t="s">
        <v>101</v>
      </c>
      <c r="F5596" t="s">
        <v>102</v>
      </c>
      <c r="G5596" t="s">
        <v>70</v>
      </c>
      <c r="H5596" t="s">
        <v>31</v>
      </c>
      <c r="I5596" t="s">
        <v>32</v>
      </c>
      <c r="J5596" t="s">
        <v>46</v>
      </c>
      <c r="K5596" s="14" t="s">
        <v>45</v>
      </c>
      <c r="M5596" s="14"/>
      <c r="X5596" s="2">
        <v>0</v>
      </c>
      <c r="Y5596" s="2">
        <v>0</v>
      </c>
    </row>
    <row r="5597" spans="1:25" x14ac:dyDescent="0.55000000000000004">
      <c r="A5597" s="32"/>
      <c r="D5597" t="e">
        <f>IF(C5597=1,'Data Transformation'!$G$3+0.5*'Data Transformation'!$W$25,IF(C5598=1,D5598-'Data Transformation'!$W$25,FALSE))</f>
        <v>#NUM!</v>
      </c>
      <c r="E5597">
        <f t="array" ref="E5597">IF(ISLOGICAL(D5597),"",FREQUENCY(IF('Data Transformation'!$B$425:$B$8425='Bin Analysis'!$B5595,'Data Transformation'!$G$425:$G$8425),D5597))</f>
        <v>2001</v>
      </c>
      <c r="F5597" t="e">
        <f>IF(ISLOGICAL(D5597),"",E5597-E5596)</f>
        <v>#VALUE!</v>
      </c>
      <c r="M5597" s="14"/>
    </row>
    <row r="5598" spans="1:25" x14ac:dyDescent="0.55000000000000004">
      <c r="A5598" s="32" t="e">
        <f>IF(Weighting!$P$6&gt;0,B5598,"")</f>
        <v>#NUM!</v>
      </c>
      <c r="B5598" t="e">
        <f>Weighting!$C$6</f>
        <v>#DIV/0!</v>
      </c>
      <c r="C5598" t="e">
        <f>Weighting!$F$6</f>
        <v>#NUM!</v>
      </c>
      <c r="D5598" t="e">
        <f>IF(C5598=1,'Data Transformation'!$G$3+0.5*'Data Transformation'!$W$25,IF(C5599=1,D5599-'Data Transformation'!$W$25,FALSE))</f>
        <v>#NUM!</v>
      </c>
      <c r="E5598">
        <f t="array" ref="E5598">IF(ISLOGICAL(D5598),"",FREQUENCY(IF('Data Transformation'!$B$425:$B$8425='Bin Analysis'!$B5595,'Data Transformation'!$G$425:$G$8425),D5598))</f>
        <v>2001</v>
      </c>
      <c r="F5598">
        <f>IF(ISLOGICAL(D5598),"",E5598-E5597)</f>
        <v>0</v>
      </c>
      <c r="G5598">
        <f>Weighting!$H$6</f>
        <v>1</v>
      </c>
      <c r="H5598">
        <f t="array" ref="H5598">FREQUENCY(IF('Data Transformation'!$B$4:$B$8425=B5595,'Data Transformation'!$G$4:$G$8425),'Bin Analysis'!$B5598)</f>
        <v>2073</v>
      </c>
      <c r="I5598">
        <f>H5598-H5597</f>
        <v>2073</v>
      </c>
      <c r="J5598">
        <f>IF(I5598=0,0,1)</f>
        <v>1</v>
      </c>
      <c r="K5598" t="e">
        <f>J5598*Weighting!$W$6</f>
        <v>#NUM!</v>
      </c>
      <c r="M5598" s="14"/>
    </row>
    <row r="5599" spans="1:25" x14ac:dyDescent="0.55000000000000004">
      <c r="A5599" s="32" t="str">
        <f>IF(Weighting!$P$7&gt;0,B5599,"")</f>
        <v/>
      </c>
      <c r="B5599" t="e">
        <f>Weighting!$C$7</f>
        <v>#DIV/0!</v>
      </c>
      <c r="C5599" t="e">
        <f>Weighting!$F$7</f>
        <v>#NUM!</v>
      </c>
      <c r="D5599" t="e">
        <f>IF(C5599=1,'Data Transformation'!$G$3+0.5*'Data Transformation'!$W$25,IF(C5600=1,D5600-'Data Transformation'!$W$25,FALSE))</f>
        <v>#NUM!</v>
      </c>
      <c r="E5599">
        <f t="array" ref="E5599">IF(ISLOGICAL(D5599),"",FREQUENCY(IF('Data Transformation'!$B$425:$B$8425='Bin Analysis'!$B5595,'Data Transformation'!$G$425:$G$8425),D5599))</f>
        <v>2001</v>
      </c>
      <c r="F5599">
        <f t="shared" ref="F5599:F5617" si="699">IF(ISLOGICAL(D5599),"",E5599-E5598)</f>
        <v>0</v>
      </c>
      <c r="G5599">
        <f>Weighting!$H$7</f>
        <v>0</v>
      </c>
      <c r="H5599">
        <f t="array" ref="H5599">FREQUENCY(IF('Data Transformation'!$B$4:$B$8425=B5595,'Data Transformation'!$G$4:$G$8425),'Bin Analysis'!$B5599)</f>
        <v>2073</v>
      </c>
      <c r="I5599">
        <f t="shared" ref="I5599:I5617" si="700">H5599-H5598</f>
        <v>0</v>
      </c>
      <c r="J5599">
        <f>IF(I5599=0,0,1)</f>
        <v>0</v>
      </c>
      <c r="K5599">
        <f>J5599*Weighting!$W$7</f>
        <v>0</v>
      </c>
      <c r="M5599" s="14"/>
    </row>
    <row r="5600" spans="1:25" x14ac:dyDescent="0.55000000000000004">
      <c r="A5600" s="32" t="str">
        <f>IF(Weighting!$P$8&gt;0,B5600,"")</f>
        <v/>
      </c>
      <c r="B5600" t="e">
        <f>Weighting!$C$8</f>
        <v>#DIV/0!</v>
      </c>
      <c r="C5600" t="e">
        <f>Weighting!$F$8</f>
        <v>#NUM!</v>
      </c>
      <c r="D5600" t="e">
        <f>IF(C5600=1,'Data Transformation'!$G$3+0.5*'Data Transformation'!$W$25,IF(C5601=1,D5601-'Data Transformation'!$W$25,FALSE))</f>
        <v>#NUM!</v>
      </c>
      <c r="E5600">
        <f t="array" ref="E5600">IF(ISLOGICAL(D5600),"",FREQUENCY(IF('Data Transformation'!$B$425:$B$8425='Bin Analysis'!$B5595,'Data Transformation'!$G$425:$G$8425),D5600))</f>
        <v>2001</v>
      </c>
      <c r="F5600">
        <f t="shared" si="699"/>
        <v>0</v>
      </c>
      <c r="G5600">
        <f>Weighting!$H$8</f>
        <v>0</v>
      </c>
      <c r="H5600">
        <f t="array" ref="H5600">FREQUENCY(IF('Data Transformation'!$B$4:$B$8425=B5595,'Data Transformation'!$G$4:$G$8425),'Bin Analysis'!$B5600)</f>
        <v>2073</v>
      </c>
      <c r="I5600">
        <f t="shared" si="700"/>
        <v>0</v>
      </c>
      <c r="J5600">
        <f t="shared" ref="J5600:J5617" si="701">IF(I5600=0,0,1)</f>
        <v>0</v>
      </c>
      <c r="K5600">
        <f>J5600*Weighting!$W$8</f>
        <v>0</v>
      </c>
      <c r="M5600" s="14"/>
    </row>
    <row r="5601" spans="1:13" x14ac:dyDescent="0.55000000000000004">
      <c r="A5601" s="32" t="str">
        <f>IF(Weighting!$P$9&gt;0,B5601,"")</f>
        <v/>
      </c>
      <c r="B5601" s="50" t="e">
        <f>Weighting!$C$9</f>
        <v>#DIV/0!</v>
      </c>
      <c r="C5601" t="e">
        <f>Weighting!$F$9</f>
        <v>#NUM!</v>
      </c>
      <c r="D5601" t="e">
        <f>IF(C5601=1,'Data Transformation'!$G$3+0.5*'Data Transformation'!$W$25,IF(C5602=1,D5602-'Data Transformation'!$W$25,FALSE))</f>
        <v>#NUM!</v>
      </c>
      <c r="E5601">
        <f t="array" ref="E5601">IF(ISLOGICAL(D5601),"",FREQUENCY(IF('Data Transformation'!$B$425:$B$8425='Bin Analysis'!$B5595,'Data Transformation'!$G$425:$G$8425),D5601))</f>
        <v>2001</v>
      </c>
      <c r="F5601">
        <f t="shared" si="699"/>
        <v>0</v>
      </c>
      <c r="G5601">
        <f>Weighting!$H$9</f>
        <v>0</v>
      </c>
      <c r="H5601">
        <f t="array" ref="H5601">FREQUENCY(IF('Data Transformation'!$B$4:$B$8425=B5595,'Data Transformation'!$G$4:$G$8425),'Bin Analysis'!$B5601)</f>
        <v>2073</v>
      </c>
      <c r="I5601">
        <f t="shared" si="700"/>
        <v>0</v>
      </c>
      <c r="J5601">
        <f t="shared" si="701"/>
        <v>0</v>
      </c>
      <c r="K5601">
        <f>J5601*Weighting!$W$9</f>
        <v>0</v>
      </c>
      <c r="M5601" s="14"/>
    </row>
    <row r="5602" spans="1:13" x14ac:dyDescent="0.55000000000000004">
      <c r="A5602" s="32" t="str">
        <f>IF(Weighting!$P$10&gt;0,B5602,"")</f>
        <v/>
      </c>
      <c r="B5602" t="e">
        <f>Weighting!$C$10</f>
        <v>#DIV/0!</v>
      </c>
      <c r="C5602" t="e">
        <f>Weighting!$F$10</f>
        <v>#NUM!</v>
      </c>
      <c r="D5602" t="e">
        <f>IF(C5602=1,'Data Transformation'!$G$3+0.5*'Data Transformation'!$W$25,IF(C5603=1,D5603-'Data Transformation'!$W$25,FALSE))</f>
        <v>#NUM!</v>
      </c>
      <c r="E5602">
        <f t="array" ref="E5602">IF(ISLOGICAL(D5602),"",FREQUENCY(IF('Data Transformation'!$B$425:$B$8425='Bin Analysis'!$B5595,'Data Transformation'!$G$425:$G$8425),D5602))</f>
        <v>2001</v>
      </c>
      <c r="F5602">
        <f t="shared" si="699"/>
        <v>0</v>
      </c>
      <c r="G5602">
        <f>Weighting!$H$10</f>
        <v>0</v>
      </c>
      <c r="H5602">
        <f t="array" ref="H5602">FREQUENCY(IF('Data Transformation'!$B$4:$B$8425=B5595,'Data Transformation'!$G$4:$G$8425),'Bin Analysis'!$B5602)</f>
        <v>2073</v>
      </c>
      <c r="I5602">
        <f t="shared" si="700"/>
        <v>0</v>
      </c>
      <c r="J5602">
        <f t="shared" si="701"/>
        <v>0</v>
      </c>
      <c r="K5602">
        <f>J5602*Weighting!$W$10</f>
        <v>0</v>
      </c>
      <c r="M5602" s="14"/>
    </row>
    <row r="5603" spans="1:13" x14ac:dyDescent="0.55000000000000004">
      <c r="A5603" s="32" t="str">
        <f>IF(Weighting!$P$11&gt;0,B5603,"")</f>
        <v/>
      </c>
      <c r="B5603" t="e">
        <f>Weighting!$C$11</f>
        <v>#DIV/0!</v>
      </c>
      <c r="C5603" t="e">
        <f>Weighting!$F$11</f>
        <v>#NUM!</v>
      </c>
      <c r="D5603" t="e">
        <f>IF(C5603=1,'Data Transformation'!$G$3+0.5*'Data Transformation'!$W$25,IF(C5604=1,D5604-'Data Transformation'!$W$25,FALSE))</f>
        <v>#NUM!</v>
      </c>
      <c r="E5603">
        <f t="array" ref="E5603">IF(ISLOGICAL(D5603),"",FREQUENCY(IF('Data Transformation'!$B$425:$B$8425='Bin Analysis'!$B5595,'Data Transformation'!$G$425:$G$8425),D5603))</f>
        <v>2001</v>
      </c>
      <c r="F5603">
        <f t="shared" si="699"/>
        <v>0</v>
      </c>
      <c r="G5603">
        <f>Weighting!$H$11</f>
        <v>0</v>
      </c>
      <c r="H5603">
        <f t="array" ref="H5603">FREQUENCY(IF('Data Transformation'!$B$4:$B$8425=B5595,'Data Transformation'!$G$4:$G$8425),'Bin Analysis'!$B5603)</f>
        <v>2073</v>
      </c>
      <c r="I5603">
        <f t="shared" si="700"/>
        <v>0</v>
      </c>
      <c r="J5603">
        <f t="shared" si="701"/>
        <v>0</v>
      </c>
      <c r="K5603">
        <f>J5603*Weighting!$W$11</f>
        <v>0</v>
      </c>
      <c r="M5603" s="14"/>
    </row>
    <row r="5604" spans="1:13" x14ac:dyDescent="0.55000000000000004">
      <c r="A5604" s="32" t="str">
        <f>IF(Weighting!$P$12&gt;0,B5604,"")</f>
        <v/>
      </c>
      <c r="B5604" t="e">
        <f>Weighting!$C$12</f>
        <v>#DIV/0!</v>
      </c>
      <c r="C5604" t="e">
        <f>Weighting!$F$12</f>
        <v>#NUM!</v>
      </c>
      <c r="D5604" t="e">
        <f>IF(C5604=1,'Data Transformation'!$G$3+0.5*'Data Transformation'!$W$25,IF(C5605=1,D5605-'Data Transformation'!$W$25,FALSE))</f>
        <v>#NUM!</v>
      </c>
      <c r="E5604">
        <f t="array" ref="E5604">IF(ISLOGICAL(D5604),"",FREQUENCY(IF('Data Transformation'!$B$425:$B$8425='Bin Analysis'!$B5595,'Data Transformation'!$G$425:$G$8425),D5604))</f>
        <v>2001</v>
      </c>
      <c r="F5604">
        <f t="shared" si="699"/>
        <v>0</v>
      </c>
      <c r="G5604">
        <f>Weighting!$H$12</f>
        <v>0</v>
      </c>
      <c r="H5604">
        <f t="array" ref="H5604">FREQUENCY(IF('Data Transformation'!$B$4:$B$8425=B5595,'Data Transformation'!$G$4:$G$8425),'Bin Analysis'!$B5604)</f>
        <v>2073</v>
      </c>
      <c r="I5604">
        <f t="shared" si="700"/>
        <v>0</v>
      </c>
      <c r="J5604">
        <f t="shared" si="701"/>
        <v>0</v>
      </c>
      <c r="K5604">
        <f>J5604*Weighting!$W$12</f>
        <v>0</v>
      </c>
      <c r="M5604" s="14"/>
    </row>
    <row r="5605" spans="1:13" x14ac:dyDescent="0.55000000000000004">
      <c r="A5605" s="32" t="str">
        <f>IF(Weighting!$P$13&gt;0,B5605,"")</f>
        <v/>
      </c>
      <c r="B5605" t="e">
        <f>Weighting!$C$13</f>
        <v>#DIV/0!</v>
      </c>
      <c r="C5605" t="e">
        <f>Weighting!$F$13</f>
        <v>#NUM!</v>
      </c>
      <c r="D5605" t="e">
        <f>IF(C5605=1,'Data Transformation'!$G$3+0.5*'Data Transformation'!$W$25,IF(C5606=1,D5606-'Data Transformation'!$W$25,FALSE))</f>
        <v>#NUM!</v>
      </c>
      <c r="E5605">
        <f t="array" ref="E5605">IF(ISLOGICAL(D5605),"",FREQUENCY(IF('Data Transformation'!$B$425:$B$8425='Bin Analysis'!$B5595,'Data Transformation'!$G$425:$G$8425),D5605))</f>
        <v>2001</v>
      </c>
      <c r="F5605">
        <f t="shared" si="699"/>
        <v>0</v>
      </c>
      <c r="G5605">
        <f>Weighting!$H$13</f>
        <v>0</v>
      </c>
      <c r="H5605">
        <f t="array" ref="H5605">FREQUENCY(IF('Data Transformation'!$B$4:$B$8425=B5595,'Data Transformation'!$G$4:$G$8425),'Bin Analysis'!$B5605)</f>
        <v>2073</v>
      </c>
      <c r="I5605">
        <f t="shared" si="700"/>
        <v>0</v>
      </c>
      <c r="J5605">
        <f t="shared" si="701"/>
        <v>0</v>
      </c>
      <c r="K5605">
        <f>J5605*Weighting!$W$13</f>
        <v>0</v>
      </c>
      <c r="M5605" s="14"/>
    </row>
    <row r="5606" spans="1:13" x14ac:dyDescent="0.55000000000000004">
      <c r="A5606" s="32" t="str">
        <f>IF(Weighting!$P$14&gt;0,B5606,"")</f>
        <v/>
      </c>
      <c r="B5606" t="e">
        <f>Weighting!$C$14</f>
        <v>#DIV/0!</v>
      </c>
      <c r="C5606" t="e">
        <f>Weighting!$F$14</f>
        <v>#NUM!</v>
      </c>
      <c r="D5606" t="e">
        <f>IF(C5606=1,'Data Transformation'!$G$3+0.5*'Data Transformation'!$W$25,IF(C5607=1,D5607-'Data Transformation'!$W$25,FALSE))</f>
        <v>#NUM!</v>
      </c>
      <c r="E5606">
        <f t="array" ref="E5606">IF(ISLOGICAL(D5606),"",FREQUENCY(IF('Data Transformation'!$B$425:$B$8425='Bin Analysis'!$B5595,'Data Transformation'!$G$425:$G$8425),D5606))</f>
        <v>2001</v>
      </c>
      <c r="F5606">
        <f t="shared" si="699"/>
        <v>0</v>
      </c>
      <c r="G5606">
        <f>Weighting!$H$14</f>
        <v>0</v>
      </c>
      <c r="H5606">
        <f t="array" ref="H5606">FREQUENCY(IF('Data Transformation'!$B$4:$B$8425=B5595,'Data Transformation'!$G$4:$G$8425),'Bin Analysis'!$B5606)</f>
        <v>2073</v>
      </c>
      <c r="I5606">
        <f t="shared" si="700"/>
        <v>0</v>
      </c>
      <c r="J5606">
        <f t="shared" si="701"/>
        <v>0</v>
      </c>
      <c r="K5606">
        <f>J5606*Weighting!$W$14</f>
        <v>0</v>
      </c>
      <c r="M5606" s="14"/>
    </row>
    <row r="5607" spans="1:13" x14ac:dyDescent="0.55000000000000004">
      <c r="A5607" s="32" t="str">
        <f>IF(Weighting!$P$15&gt;0,B5607,"")</f>
        <v/>
      </c>
      <c r="B5607" t="e">
        <f>Weighting!$C$15</f>
        <v>#DIV/0!</v>
      </c>
      <c r="C5607" t="e">
        <f>Weighting!$F$15</f>
        <v>#NUM!</v>
      </c>
      <c r="D5607" t="e">
        <f>IF(C5607=1,'Data Transformation'!$G$3+0.5*'Data Transformation'!$W$25,IF(C5608=1,D5608-'Data Transformation'!$W$25,FALSE))</f>
        <v>#NUM!</v>
      </c>
      <c r="E5607">
        <f t="array" ref="E5607">IF(ISLOGICAL(D5607),"",FREQUENCY(IF('Data Transformation'!$B$425:$B$8425='Bin Analysis'!$B5595,'Data Transformation'!$G$425:$G$8425),D5607))</f>
        <v>2001</v>
      </c>
      <c r="F5607">
        <f t="shared" si="699"/>
        <v>0</v>
      </c>
      <c r="G5607">
        <f>Weighting!$H$15</f>
        <v>0</v>
      </c>
      <c r="H5607">
        <f t="array" ref="H5607">FREQUENCY(IF('Data Transformation'!$B$4:$B$8425=B5595,'Data Transformation'!$G$4:$G$8425),'Bin Analysis'!$B5607)</f>
        <v>2073</v>
      </c>
      <c r="I5607">
        <f t="shared" si="700"/>
        <v>0</v>
      </c>
      <c r="J5607">
        <f t="shared" si="701"/>
        <v>0</v>
      </c>
      <c r="K5607">
        <f>J5607*Weighting!$W$15</f>
        <v>0</v>
      </c>
      <c r="M5607" s="14"/>
    </row>
    <row r="5608" spans="1:13" x14ac:dyDescent="0.55000000000000004">
      <c r="A5608" s="32" t="str">
        <f>IF(Weighting!$P$16&gt;0,B5608,"")</f>
        <v/>
      </c>
      <c r="B5608" t="e">
        <f>Weighting!$C$16</f>
        <v>#DIV/0!</v>
      </c>
      <c r="C5608" t="e">
        <f>Weighting!$F$16</f>
        <v>#NUM!</v>
      </c>
      <c r="D5608" t="e">
        <f>IF(C5608=1,'Data Transformation'!$G$3+0.5*'Data Transformation'!$W$25,IF(C5609=1,D5609-'Data Transformation'!$W$25,FALSE))</f>
        <v>#NUM!</v>
      </c>
      <c r="E5608">
        <f t="array" ref="E5608">IF(ISLOGICAL(D5608),"",FREQUENCY(IF('Data Transformation'!$B$425:$B$8425='Bin Analysis'!$B5595,'Data Transformation'!$G$425:$G$8425),D5608))</f>
        <v>2001</v>
      </c>
      <c r="F5608">
        <f t="shared" si="699"/>
        <v>0</v>
      </c>
      <c r="G5608">
        <f>Weighting!$H$16</f>
        <v>0</v>
      </c>
      <c r="H5608">
        <f t="array" ref="H5608">FREQUENCY(IF('Data Transformation'!$B$4:$B$8425=B5595,'Data Transformation'!$G$4:$G$8425),'Bin Analysis'!$B5608)</f>
        <v>2073</v>
      </c>
      <c r="I5608">
        <f t="shared" si="700"/>
        <v>0</v>
      </c>
      <c r="J5608">
        <f t="shared" si="701"/>
        <v>0</v>
      </c>
      <c r="K5608">
        <f>J5608*Weighting!$W$16</f>
        <v>0</v>
      </c>
      <c r="M5608" s="14"/>
    </row>
    <row r="5609" spans="1:13" x14ac:dyDescent="0.55000000000000004">
      <c r="A5609" s="32" t="str">
        <f>IF(Weighting!$P$17&gt;0,B5609,"")</f>
        <v/>
      </c>
      <c r="B5609" t="e">
        <f>Weighting!$C$17</f>
        <v>#DIV/0!</v>
      </c>
      <c r="C5609" t="e">
        <f>Weighting!$F$17</f>
        <v>#NUM!</v>
      </c>
      <c r="D5609" t="e">
        <f>IF(C5609=1,'Data Transformation'!$G$3+0.5*'Data Transformation'!$W$25,IF(C5610=1,D5610-'Data Transformation'!$W$25,FALSE))</f>
        <v>#NUM!</v>
      </c>
      <c r="E5609">
        <f t="array" ref="E5609">IF(ISLOGICAL(D5609),"",FREQUENCY(IF('Data Transformation'!$B$425:$B$8425='Bin Analysis'!$B5595,'Data Transformation'!$G$425:$G$8425),D5609))</f>
        <v>2001</v>
      </c>
      <c r="F5609">
        <f t="shared" si="699"/>
        <v>0</v>
      </c>
      <c r="G5609">
        <f>Weighting!$H$17</f>
        <v>0</v>
      </c>
      <c r="H5609">
        <f t="array" ref="H5609">FREQUENCY(IF('Data Transformation'!$B$4:$B$8425=B5595,'Data Transformation'!$G$4:$G$8425),'Bin Analysis'!$B5609)</f>
        <v>2073</v>
      </c>
      <c r="I5609">
        <f t="shared" si="700"/>
        <v>0</v>
      </c>
      <c r="J5609">
        <f t="shared" si="701"/>
        <v>0</v>
      </c>
      <c r="K5609">
        <f>J5609*Weighting!$W$17</f>
        <v>0</v>
      </c>
      <c r="M5609" s="14"/>
    </row>
    <row r="5610" spans="1:13" x14ac:dyDescent="0.55000000000000004">
      <c r="A5610" s="32" t="str">
        <f>IF(Weighting!$P$18&gt;0,B5610,"")</f>
        <v/>
      </c>
      <c r="B5610" t="e">
        <f>Weighting!$C$18</f>
        <v>#DIV/0!</v>
      </c>
      <c r="C5610" t="e">
        <f>Weighting!$F$18</f>
        <v>#NUM!</v>
      </c>
      <c r="D5610" t="e">
        <f>IF(C5610=1,'Data Transformation'!$G$3+0.5*'Data Transformation'!$W$25,IF(C5611=1,D5611-'Data Transformation'!$W$25,FALSE))</f>
        <v>#NUM!</v>
      </c>
      <c r="E5610">
        <f t="array" ref="E5610">IF(ISLOGICAL(D5610),"",FREQUENCY(IF('Data Transformation'!$B$425:$B$8425='Bin Analysis'!$B5595,'Data Transformation'!$G$425:$G$8425),D5610))</f>
        <v>2001</v>
      </c>
      <c r="F5610">
        <f t="shared" si="699"/>
        <v>0</v>
      </c>
      <c r="G5610">
        <f>Weighting!$H$18</f>
        <v>0</v>
      </c>
      <c r="H5610">
        <f t="array" ref="H5610">FREQUENCY(IF('Data Transformation'!$B$4:$B$8425=B5595,'Data Transformation'!$G$4:$G$8425),'Bin Analysis'!$B5610)</f>
        <v>2073</v>
      </c>
      <c r="I5610">
        <f t="shared" si="700"/>
        <v>0</v>
      </c>
      <c r="J5610">
        <f t="shared" si="701"/>
        <v>0</v>
      </c>
      <c r="K5610">
        <f>J5610*Weighting!$W$18</f>
        <v>0</v>
      </c>
      <c r="M5610" s="14"/>
    </row>
    <row r="5611" spans="1:13" x14ac:dyDescent="0.55000000000000004">
      <c r="A5611" s="32" t="str">
        <f>IF(Weighting!$P$19&gt;0,B5611,"")</f>
        <v/>
      </c>
      <c r="B5611" t="e">
        <f>Weighting!$C$19</f>
        <v>#DIV/0!</v>
      </c>
      <c r="C5611" t="e">
        <f>Weighting!$F$19</f>
        <v>#NUM!</v>
      </c>
      <c r="D5611" t="e">
        <f>IF(C5611=1,'Data Transformation'!$G$3+0.5*'Data Transformation'!$W$25,IF(C5612=1,D5612-'Data Transformation'!$W$25,FALSE))</f>
        <v>#NUM!</v>
      </c>
      <c r="E5611">
        <f t="array" ref="E5611">IF(ISLOGICAL(D5611),"",FREQUENCY(IF('Data Transformation'!$B$425:$B$8425='Bin Analysis'!$B5595,'Data Transformation'!$G$425:$G$8425),D5611))</f>
        <v>2001</v>
      </c>
      <c r="F5611">
        <f t="shared" si="699"/>
        <v>0</v>
      </c>
      <c r="G5611">
        <f>Weighting!$H$19</f>
        <v>0</v>
      </c>
      <c r="H5611">
        <f t="array" ref="H5611">FREQUENCY(IF('Data Transformation'!$B$4:$B$8425=B5595,'Data Transformation'!$G$4:$G$8425),'Bin Analysis'!$B5611)</f>
        <v>2073</v>
      </c>
      <c r="I5611">
        <f t="shared" si="700"/>
        <v>0</v>
      </c>
      <c r="J5611">
        <f t="shared" si="701"/>
        <v>0</v>
      </c>
      <c r="K5611">
        <f>J5611*Weighting!$W$19</f>
        <v>0</v>
      </c>
      <c r="M5611" s="14"/>
    </row>
    <row r="5612" spans="1:13" x14ac:dyDescent="0.55000000000000004">
      <c r="A5612" s="32" t="str">
        <f>IF(Weighting!$P$20&gt;0,B5612,"")</f>
        <v/>
      </c>
      <c r="B5612" t="e">
        <f>Weighting!$C$20</f>
        <v>#DIV/0!</v>
      </c>
      <c r="C5612" t="e">
        <f>Weighting!$F$20</f>
        <v>#NUM!</v>
      </c>
      <c r="D5612" t="e">
        <f>IF(C5612=1,'Data Transformation'!$G$3+0.5*'Data Transformation'!$W$25,IF(C5613=1,D5613-'Data Transformation'!$W$25,FALSE))</f>
        <v>#NUM!</v>
      </c>
      <c r="E5612">
        <f t="array" ref="E5612">IF(ISLOGICAL(D5612),"",FREQUENCY(IF('Data Transformation'!$B$425:$B$8425='Bin Analysis'!$B5595,'Data Transformation'!$G$425:$G$8425),D5612))</f>
        <v>2001</v>
      </c>
      <c r="F5612">
        <f t="shared" si="699"/>
        <v>0</v>
      </c>
      <c r="G5612">
        <f>Weighting!$H$20</f>
        <v>0</v>
      </c>
      <c r="H5612">
        <f t="array" ref="H5612">FREQUENCY(IF('Data Transformation'!$B$4:$B$8425=B5595,'Data Transformation'!$G$4:$G$8425),'Bin Analysis'!$B5612)</f>
        <v>2073</v>
      </c>
      <c r="I5612">
        <f t="shared" si="700"/>
        <v>0</v>
      </c>
      <c r="J5612">
        <f t="shared" si="701"/>
        <v>0</v>
      </c>
      <c r="K5612">
        <f>J5612*Weighting!$W$20</f>
        <v>0</v>
      </c>
      <c r="M5612" s="14"/>
    </row>
    <row r="5613" spans="1:13" x14ac:dyDescent="0.55000000000000004">
      <c r="A5613" s="32" t="str">
        <f>IF(Weighting!$P$21&gt;0,B5613,"")</f>
        <v/>
      </c>
      <c r="B5613" t="e">
        <f>Weighting!$C$21</f>
        <v>#DIV/0!</v>
      </c>
      <c r="C5613" t="e">
        <f>Weighting!$F$21</f>
        <v>#NUM!</v>
      </c>
      <c r="D5613" t="e">
        <f>IF(C5613=1,'Data Transformation'!$G$3+0.5*'Data Transformation'!$W$25,IF(C5614=1,D5614-'Data Transformation'!$W$25,FALSE))</f>
        <v>#NUM!</v>
      </c>
      <c r="E5613">
        <f t="array" ref="E5613">IF(ISLOGICAL(D5613),"",FREQUENCY(IF('Data Transformation'!$B$425:$B$8425='Bin Analysis'!$B5595,'Data Transformation'!$G$425:$G$8425),D5613))</f>
        <v>2001</v>
      </c>
      <c r="F5613">
        <f t="shared" si="699"/>
        <v>0</v>
      </c>
      <c r="G5613">
        <f>Weighting!$H$21</f>
        <v>0</v>
      </c>
      <c r="H5613">
        <f t="array" ref="H5613">FREQUENCY(IF('Data Transformation'!$B$4:$B$8425=B5595,'Data Transformation'!$G$4:$G$8425),'Bin Analysis'!$B5613)</f>
        <v>2073</v>
      </c>
      <c r="I5613">
        <f t="shared" si="700"/>
        <v>0</v>
      </c>
      <c r="J5613">
        <f t="shared" si="701"/>
        <v>0</v>
      </c>
      <c r="K5613">
        <f>J5613*Weighting!$W$21</f>
        <v>0</v>
      </c>
      <c r="M5613" s="14"/>
    </row>
    <row r="5614" spans="1:13" x14ac:dyDescent="0.55000000000000004">
      <c r="A5614" s="32" t="str">
        <f>IF(Weighting!$P$22&gt;0,B5614,"")</f>
        <v/>
      </c>
      <c r="B5614" t="e">
        <f>Weighting!$C$22</f>
        <v>#DIV/0!</v>
      </c>
      <c r="C5614" t="e">
        <f>Weighting!$F$22</f>
        <v>#NUM!</v>
      </c>
      <c r="D5614" t="e">
        <f>IF(C5614=1,'Data Transformation'!$G$3+0.5*'Data Transformation'!$W$25,IF(C5615=1,D5615-'Data Transformation'!$W$25,FALSE))</f>
        <v>#NUM!</v>
      </c>
      <c r="E5614">
        <f t="array" ref="E5614">IF(ISLOGICAL(D5614),"",FREQUENCY(IF('Data Transformation'!$B$425:$B$8425='Bin Analysis'!$B5595,'Data Transformation'!$G$425:$G$8425),D5614))</f>
        <v>2001</v>
      </c>
      <c r="F5614">
        <f t="shared" si="699"/>
        <v>0</v>
      </c>
      <c r="G5614">
        <f>Weighting!$H$22</f>
        <v>0</v>
      </c>
      <c r="H5614">
        <f t="array" ref="H5614">FREQUENCY(IF('Data Transformation'!$B$4:$B$8425=B5595,'Data Transformation'!$G$4:$G$8425),'Bin Analysis'!$B5614)</f>
        <v>2073</v>
      </c>
      <c r="I5614">
        <f t="shared" si="700"/>
        <v>0</v>
      </c>
      <c r="J5614">
        <f t="shared" si="701"/>
        <v>0</v>
      </c>
      <c r="K5614">
        <f>J5614*Weighting!$W$22</f>
        <v>0</v>
      </c>
      <c r="M5614" s="14"/>
    </row>
    <row r="5615" spans="1:13" x14ac:dyDescent="0.55000000000000004">
      <c r="A5615" s="32" t="str">
        <f>IF(Weighting!$P$23&gt;0,B5615,"")</f>
        <v/>
      </c>
      <c r="B5615" t="e">
        <f>Weighting!$C$23</f>
        <v>#DIV/0!</v>
      </c>
      <c r="C5615" t="e">
        <f>Weighting!$F$23</f>
        <v>#NUM!</v>
      </c>
      <c r="D5615" t="e">
        <f>IF(C5615=1,'Data Transformation'!$G$3+0.5*'Data Transformation'!$W$25,IF(C5616=1,D5616-'Data Transformation'!$W$25,FALSE))</f>
        <v>#NUM!</v>
      </c>
      <c r="E5615">
        <f t="array" ref="E5615">IF(ISLOGICAL(D5615),"",FREQUENCY(IF('Data Transformation'!$B$425:$B$8425='Bin Analysis'!$B5595,'Data Transformation'!$G$425:$G$8425),D5615))</f>
        <v>2001</v>
      </c>
      <c r="F5615">
        <f t="shared" si="699"/>
        <v>0</v>
      </c>
      <c r="G5615">
        <f>Weighting!$H$23</f>
        <v>0</v>
      </c>
      <c r="H5615">
        <f t="array" ref="H5615">FREQUENCY(IF('Data Transformation'!$B$4:$B$8425=B5595,'Data Transformation'!$G$4:$G$8425),'Bin Analysis'!$B5615)</f>
        <v>2073</v>
      </c>
      <c r="I5615">
        <f t="shared" si="700"/>
        <v>0</v>
      </c>
      <c r="J5615">
        <f t="shared" si="701"/>
        <v>0</v>
      </c>
      <c r="K5615">
        <f>J5615*Weighting!$W$23</f>
        <v>0</v>
      </c>
      <c r="M5615" s="14"/>
    </row>
    <row r="5616" spans="1:13" x14ac:dyDescent="0.55000000000000004">
      <c r="A5616" s="32" t="str">
        <f>IF(Weighting!$P$24&gt;0,B5616,"")</f>
        <v/>
      </c>
      <c r="B5616" t="e">
        <f>Weighting!$C$24</f>
        <v>#DIV/0!</v>
      </c>
      <c r="C5616" t="e">
        <f>Weighting!$F$24</f>
        <v>#NUM!</v>
      </c>
      <c r="D5616" t="e">
        <f>IF(C5616=1,'Data Transformation'!$G$3+0.5*'Data Transformation'!$W$25,IF(C5617=1,D5617-'Data Transformation'!$W$25,FALSE))</f>
        <v>#NUM!</v>
      </c>
      <c r="E5616">
        <f t="array" ref="E5616">IF(ISLOGICAL(D5616),"",FREQUENCY(IF('Data Transformation'!$B$425:$B$8425='Bin Analysis'!$B5595,'Data Transformation'!$G$425:$G$8425),D5616))</f>
        <v>2001</v>
      </c>
      <c r="F5616">
        <f t="shared" si="699"/>
        <v>0</v>
      </c>
      <c r="G5616">
        <f>Weighting!$H$24</f>
        <v>0</v>
      </c>
      <c r="H5616">
        <f t="array" ref="H5616">FREQUENCY(IF('Data Transformation'!$B$4:$B$8425=B5595,'Data Transformation'!$G$4:$G$8425),'Bin Analysis'!$B5616)</f>
        <v>2073</v>
      </c>
      <c r="I5616">
        <f t="shared" si="700"/>
        <v>0</v>
      </c>
      <c r="J5616">
        <f t="shared" si="701"/>
        <v>0</v>
      </c>
      <c r="K5616">
        <f>J5616*Weighting!$W$24</f>
        <v>0</v>
      </c>
      <c r="M5616" s="14"/>
    </row>
    <row r="5617" spans="1:25" x14ac:dyDescent="0.55000000000000004">
      <c r="A5617" s="32" t="str">
        <f>IF(Weighting!$P$25&gt;0,B5617,"")</f>
        <v/>
      </c>
      <c r="B5617" t="e">
        <f>Weighting!$C$25</f>
        <v>#DIV/0!</v>
      </c>
      <c r="C5617" t="e">
        <f>Weighting!$F$25</f>
        <v>#NUM!</v>
      </c>
      <c r="D5617" t="e">
        <f>IF(C5617=1,'Data Transformation'!$G$3+0.5*'Data Transformation'!$W$25,IF(C5618=1,D5618-'Data Transformation'!$W$25,FALSE))</f>
        <v>#NUM!</v>
      </c>
      <c r="E5617">
        <f t="array" ref="E5617">IF(ISLOGICAL(D5617),"",FREQUENCY(IF('Data Transformation'!$B$425:$B$8425='Bin Analysis'!$B5595,'Data Transformation'!$G$425:$G$8425),D5617))</f>
        <v>2001</v>
      </c>
      <c r="F5617">
        <f t="shared" si="699"/>
        <v>0</v>
      </c>
      <c r="G5617">
        <f>Weighting!$H$25</f>
        <v>0</v>
      </c>
      <c r="H5617">
        <f t="array" ref="H5617">FREQUENCY(IF('Data Transformation'!$B$4:$B$8425=B5595,'Data Transformation'!$G$4:$G$8425),'Bin Analysis'!$B5617)</f>
        <v>2073</v>
      </c>
      <c r="I5617">
        <f t="shared" si="700"/>
        <v>0</v>
      </c>
      <c r="J5617">
        <f t="shared" si="701"/>
        <v>0</v>
      </c>
      <c r="K5617">
        <f>J5617*Weighting!$W$25</f>
        <v>0</v>
      </c>
      <c r="M5617" s="14"/>
    </row>
    <row r="5618" spans="1:25" x14ac:dyDescent="0.55000000000000004">
      <c r="O5618"/>
      <c r="P5618"/>
      <c r="Q5618"/>
      <c r="R5618"/>
    </row>
    <row r="5619" spans="1:25" ht="23.35" x14ac:dyDescent="0.8">
      <c r="A5619" s="21" t="s">
        <v>0</v>
      </c>
      <c r="B5619" s="21" t="str">
        <f>IFERROR(VLOOKUP(C5619,'Data Transformation'!$L$6:$M$426,2,FALSE),"")</f>
        <v/>
      </c>
      <c r="C5619" s="21">
        <f>C5595+1</f>
        <v>234</v>
      </c>
      <c r="D5619" s="21"/>
      <c r="E5619" s="21"/>
      <c r="F5619" s="21"/>
      <c r="G5619" s="21"/>
      <c r="H5619" s="22"/>
      <c r="I5619" s="22"/>
      <c r="J5619" s="22"/>
      <c r="K5619" s="21"/>
      <c r="L5619" s="21" t="str">
        <f>B5619</f>
        <v/>
      </c>
      <c r="M5619" s="23" t="e">
        <f>INDEX('Data Transformation'!$O$4:$O$424,MATCH($B5619,'Data Transformation'!$M$4:$M$424,0),MATCH($M$2,'Data Transformation'!$O$3,0))</f>
        <v>#N/A</v>
      </c>
      <c r="N5619" s="27" t="e">
        <f>IF('Input and Summary Results'!$J$16="minimum",'Bin Analysis'!X5620/(M5619-1),'Bin Analysis'!Y5619/('Bin Analysis'!M5619-1))</f>
        <v>#N/A</v>
      </c>
      <c r="O5619" s="27" t="e">
        <f>IF(M5619=FALSE,NA(),(VLOOKUP(1,C5622:K5641,4,FALSE))/(M5619-1))</f>
        <v>#N/A</v>
      </c>
      <c r="P5619" s="27" t="e">
        <f>IF(M5619=FALSE,NA(),SUM(J5622:J5641)/Weighting!$S$5)</f>
        <v>#N/A</v>
      </c>
      <c r="Q5619" s="27" t="e">
        <f>IF(M5619=FALSE,NA(),SUM(K5622:K5641)/Weighting!$S$6)</f>
        <v>#N/A</v>
      </c>
      <c r="R5619" s="27" t="e">
        <f>IF(M5619=FALSE,NA(),(VLOOKUP(1,G5622:K5641,3,FALSE))/(M5619-1))</f>
        <v>#N/A</v>
      </c>
      <c r="S5619" s="22" t="e">
        <f>IF(M5619=FALSE,NA(),IF(SUM(J5622:J5641)=2,"yes","no"))</f>
        <v>#N/A</v>
      </c>
      <c r="X5619" s="2" cm="2">
        <f t="array" ref="X5619:X5620">FREQUENCY(IF('Data Transformation'!$B$425:$B$6424='Bin Analysis'!L5619,'Data Transformation'!$G$425:$G$6424),'Data Transformation'!$U$11)</f>
        <v>0</v>
      </c>
      <c r="Y5619" s="2" cm="2">
        <f t="array" ref="Y5619:Y5620">FREQUENCY(IF('Data Transformation'!$B$425:$B$6424='Bin Analysis'!L5619,'Data Transformation'!$G$425:$G$6424),'Data Transformation'!$U$12)</f>
        <v>0</v>
      </c>
    </row>
    <row r="5620" spans="1:25" x14ac:dyDescent="0.55000000000000004">
      <c r="A5620" s="14" t="s">
        <v>67</v>
      </c>
      <c r="B5620" t="s">
        <v>47</v>
      </c>
      <c r="C5620" t="s">
        <v>5</v>
      </c>
      <c r="D5620" t="s">
        <v>100</v>
      </c>
      <c r="E5620" t="s">
        <v>101</v>
      </c>
      <c r="F5620" t="s">
        <v>102</v>
      </c>
      <c r="G5620" t="s">
        <v>70</v>
      </c>
      <c r="H5620" t="s">
        <v>31</v>
      </c>
      <c r="I5620" t="s">
        <v>32</v>
      </c>
      <c r="J5620" t="s">
        <v>46</v>
      </c>
      <c r="K5620" s="14" t="s">
        <v>45</v>
      </c>
      <c r="M5620" s="14"/>
      <c r="X5620" s="2">
        <v>0</v>
      </c>
      <c r="Y5620" s="2">
        <v>0</v>
      </c>
    </row>
    <row r="5621" spans="1:25" x14ac:dyDescent="0.55000000000000004">
      <c r="A5621" s="32"/>
      <c r="D5621" t="e">
        <f>IF(C5621=1,'Data Transformation'!$G$3+0.5*'Data Transformation'!$W$25,IF(C5622=1,D5622-'Data Transformation'!$W$25,FALSE))</f>
        <v>#NUM!</v>
      </c>
      <c r="E5621">
        <f t="array" ref="E5621">IF(ISLOGICAL(D5621),"",FREQUENCY(IF('Data Transformation'!$B$425:$B$8425='Bin Analysis'!$B5619,'Data Transformation'!$G$425:$G$8425),D5621))</f>
        <v>2001</v>
      </c>
      <c r="F5621" t="e">
        <f>IF(ISLOGICAL(D5621),"",E5621-E5620)</f>
        <v>#VALUE!</v>
      </c>
      <c r="M5621" s="14"/>
    </row>
    <row r="5622" spans="1:25" x14ac:dyDescent="0.55000000000000004">
      <c r="A5622" s="32" t="e">
        <f>IF(Weighting!$P$6&gt;0,B5622,"")</f>
        <v>#NUM!</v>
      </c>
      <c r="B5622" t="e">
        <f>Weighting!$C$6</f>
        <v>#DIV/0!</v>
      </c>
      <c r="C5622" t="e">
        <f>Weighting!$F$6</f>
        <v>#NUM!</v>
      </c>
      <c r="D5622" t="e">
        <f>IF(C5622=1,'Data Transformation'!$G$3+0.5*'Data Transformation'!$W$25,IF(C5623=1,D5623-'Data Transformation'!$W$25,FALSE))</f>
        <v>#NUM!</v>
      </c>
      <c r="E5622">
        <f t="array" ref="E5622">IF(ISLOGICAL(D5622),"",FREQUENCY(IF('Data Transformation'!$B$425:$B$8425='Bin Analysis'!$B5619,'Data Transformation'!$G$425:$G$8425),D5622))</f>
        <v>2001</v>
      </c>
      <c r="F5622">
        <f>IF(ISLOGICAL(D5622),"",E5622-E5621)</f>
        <v>0</v>
      </c>
      <c r="G5622">
        <f>Weighting!$H$6</f>
        <v>1</v>
      </c>
      <c r="H5622">
        <f t="array" ref="H5622">FREQUENCY(IF('Data Transformation'!$B$4:$B$8425=B5619,'Data Transformation'!$G$4:$G$8425),'Bin Analysis'!$B5622)</f>
        <v>2073</v>
      </c>
      <c r="I5622">
        <f>H5622-H5621</f>
        <v>2073</v>
      </c>
      <c r="J5622">
        <f>IF(I5622=0,0,1)</f>
        <v>1</v>
      </c>
      <c r="K5622" t="e">
        <f>J5622*Weighting!$W$6</f>
        <v>#NUM!</v>
      </c>
      <c r="M5622" s="14"/>
    </row>
    <row r="5623" spans="1:25" x14ac:dyDescent="0.55000000000000004">
      <c r="A5623" s="32" t="str">
        <f>IF(Weighting!$P$7&gt;0,B5623,"")</f>
        <v/>
      </c>
      <c r="B5623" t="e">
        <f>Weighting!$C$7</f>
        <v>#DIV/0!</v>
      </c>
      <c r="C5623" t="e">
        <f>Weighting!$F$7</f>
        <v>#NUM!</v>
      </c>
      <c r="D5623" t="e">
        <f>IF(C5623=1,'Data Transformation'!$G$3+0.5*'Data Transformation'!$W$25,IF(C5624=1,D5624-'Data Transformation'!$W$25,FALSE))</f>
        <v>#NUM!</v>
      </c>
      <c r="E5623">
        <f t="array" ref="E5623">IF(ISLOGICAL(D5623),"",FREQUENCY(IF('Data Transformation'!$B$425:$B$8425='Bin Analysis'!$B5619,'Data Transformation'!$G$425:$G$8425),D5623))</f>
        <v>2001</v>
      </c>
      <c r="F5623">
        <f t="shared" ref="F5623:F5641" si="702">IF(ISLOGICAL(D5623),"",E5623-E5622)</f>
        <v>0</v>
      </c>
      <c r="G5623">
        <f>Weighting!$H$7</f>
        <v>0</v>
      </c>
      <c r="H5623">
        <f t="array" ref="H5623">FREQUENCY(IF('Data Transformation'!$B$4:$B$8425=B5619,'Data Transformation'!$G$4:$G$8425),'Bin Analysis'!$B5623)</f>
        <v>2073</v>
      </c>
      <c r="I5623">
        <f t="shared" ref="I5623:I5641" si="703">H5623-H5622</f>
        <v>0</v>
      </c>
      <c r="J5623">
        <f>IF(I5623=0,0,1)</f>
        <v>0</v>
      </c>
      <c r="K5623">
        <f>J5623*Weighting!$W$7</f>
        <v>0</v>
      </c>
      <c r="M5623" s="14"/>
    </row>
    <row r="5624" spans="1:25" x14ac:dyDescent="0.55000000000000004">
      <c r="A5624" s="32" t="str">
        <f>IF(Weighting!$P$8&gt;0,B5624,"")</f>
        <v/>
      </c>
      <c r="B5624" t="e">
        <f>Weighting!$C$8</f>
        <v>#DIV/0!</v>
      </c>
      <c r="C5624" t="e">
        <f>Weighting!$F$8</f>
        <v>#NUM!</v>
      </c>
      <c r="D5624" t="e">
        <f>IF(C5624=1,'Data Transformation'!$G$3+0.5*'Data Transformation'!$W$25,IF(C5625=1,D5625-'Data Transformation'!$W$25,FALSE))</f>
        <v>#NUM!</v>
      </c>
      <c r="E5624">
        <f t="array" ref="E5624">IF(ISLOGICAL(D5624),"",FREQUENCY(IF('Data Transformation'!$B$425:$B$8425='Bin Analysis'!$B5619,'Data Transformation'!$G$425:$G$8425),D5624))</f>
        <v>2001</v>
      </c>
      <c r="F5624">
        <f t="shared" si="702"/>
        <v>0</v>
      </c>
      <c r="G5624">
        <f>Weighting!$H$8</f>
        <v>0</v>
      </c>
      <c r="H5624">
        <f t="array" ref="H5624">FREQUENCY(IF('Data Transformation'!$B$4:$B$8425=B5619,'Data Transformation'!$G$4:$G$8425),'Bin Analysis'!$B5624)</f>
        <v>2073</v>
      </c>
      <c r="I5624">
        <f t="shared" si="703"/>
        <v>0</v>
      </c>
      <c r="J5624">
        <f t="shared" ref="J5624:J5641" si="704">IF(I5624=0,0,1)</f>
        <v>0</v>
      </c>
      <c r="K5624">
        <f>J5624*Weighting!$W$8</f>
        <v>0</v>
      </c>
      <c r="M5624" s="14"/>
    </row>
    <row r="5625" spans="1:25" x14ac:dyDescent="0.55000000000000004">
      <c r="A5625" s="32" t="str">
        <f>IF(Weighting!$P$9&gt;0,B5625,"")</f>
        <v/>
      </c>
      <c r="B5625" s="50" t="e">
        <f>Weighting!$C$9</f>
        <v>#DIV/0!</v>
      </c>
      <c r="C5625" t="e">
        <f>Weighting!$F$9</f>
        <v>#NUM!</v>
      </c>
      <c r="D5625" t="e">
        <f>IF(C5625=1,'Data Transformation'!$G$3+0.5*'Data Transformation'!$W$25,IF(C5626=1,D5626-'Data Transformation'!$W$25,FALSE))</f>
        <v>#NUM!</v>
      </c>
      <c r="E5625">
        <f t="array" ref="E5625">IF(ISLOGICAL(D5625),"",FREQUENCY(IF('Data Transformation'!$B$425:$B$8425='Bin Analysis'!$B5619,'Data Transformation'!$G$425:$G$8425),D5625))</f>
        <v>2001</v>
      </c>
      <c r="F5625">
        <f t="shared" si="702"/>
        <v>0</v>
      </c>
      <c r="G5625">
        <f>Weighting!$H$9</f>
        <v>0</v>
      </c>
      <c r="H5625">
        <f t="array" ref="H5625">FREQUENCY(IF('Data Transformation'!$B$4:$B$8425=B5619,'Data Transformation'!$G$4:$G$8425),'Bin Analysis'!$B5625)</f>
        <v>2073</v>
      </c>
      <c r="I5625">
        <f t="shared" si="703"/>
        <v>0</v>
      </c>
      <c r="J5625">
        <f t="shared" si="704"/>
        <v>0</v>
      </c>
      <c r="K5625">
        <f>J5625*Weighting!$W$9</f>
        <v>0</v>
      </c>
      <c r="M5625" s="14"/>
    </row>
    <row r="5626" spans="1:25" x14ac:dyDescent="0.55000000000000004">
      <c r="A5626" s="32" t="str">
        <f>IF(Weighting!$P$10&gt;0,B5626,"")</f>
        <v/>
      </c>
      <c r="B5626" t="e">
        <f>Weighting!$C$10</f>
        <v>#DIV/0!</v>
      </c>
      <c r="C5626" t="e">
        <f>Weighting!$F$10</f>
        <v>#NUM!</v>
      </c>
      <c r="D5626" t="e">
        <f>IF(C5626=1,'Data Transformation'!$G$3+0.5*'Data Transformation'!$W$25,IF(C5627=1,D5627-'Data Transformation'!$W$25,FALSE))</f>
        <v>#NUM!</v>
      </c>
      <c r="E5626">
        <f t="array" ref="E5626">IF(ISLOGICAL(D5626),"",FREQUENCY(IF('Data Transformation'!$B$425:$B$8425='Bin Analysis'!$B5619,'Data Transformation'!$G$425:$G$8425),D5626))</f>
        <v>2001</v>
      </c>
      <c r="F5626">
        <f t="shared" si="702"/>
        <v>0</v>
      </c>
      <c r="G5626">
        <f>Weighting!$H$10</f>
        <v>0</v>
      </c>
      <c r="H5626">
        <f t="array" ref="H5626">FREQUENCY(IF('Data Transformation'!$B$4:$B$8425=B5619,'Data Transformation'!$G$4:$G$8425),'Bin Analysis'!$B5626)</f>
        <v>2073</v>
      </c>
      <c r="I5626">
        <f t="shared" si="703"/>
        <v>0</v>
      </c>
      <c r="J5626">
        <f t="shared" si="704"/>
        <v>0</v>
      </c>
      <c r="K5626">
        <f>J5626*Weighting!$W$10</f>
        <v>0</v>
      </c>
      <c r="M5626" s="14"/>
    </row>
    <row r="5627" spans="1:25" x14ac:dyDescent="0.55000000000000004">
      <c r="A5627" s="32" t="str">
        <f>IF(Weighting!$P$11&gt;0,B5627,"")</f>
        <v/>
      </c>
      <c r="B5627" t="e">
        <f>Weighting!$C$11</f>
        <v>#DIV/0!</v>
      </c>
      <c r="C5627" t="e">
        <f>Weighting!$F$11</f>
        <v>#NUM!</v>
      </c>
      <c r="D5627" t="e">
        <f>IF(C5627=1,'Data Transformation'!$G$3+0.5*'Data Transformation'!$W$25,IF(C5628=1,D5628-'Data Transformation'!$W$25,FALSE))</f>
        <v>#NUM!</v>
      </c>
      <c r="E5627">
        <f t="array" ref="E5627">IF(ISLOGICAL(D5627),"",FREQUENCY(IF('Data Transformation'!$B$425:$B$8425='Bin Analysis'!$B5619,'Data Transformation'!$G$425:$G$8425),D5627))</f>
        <v>2001</v>
      </c>
      <c r="F5627">
        <f t="shared" si="702"/>
        <v>0</v>
      </c>
      <c r="G5627">
        <f>Weighting!$H$11</f>
        <v>0</v>
      </c>
      <c r="H5627">
        <f t="array" ref="H5627">FREQUENCY(IF('Data Transformation'!$B$4:$B$8425=B5619,'Data Transformation'!$G$4:$G$8425),'Bin Analysis'!$B5627)</f>
        <v>2073</v>
      </c>
      <c r="I5627">
        <f t="shared" si="703"/>
        <v>0</v>
      </c>
      <c r="J5627">
        <f t="shared" si="704"/>
        <v>0</v>
      </c>
      <c r="K5627">
        <f>J5627*Weighting!$W$11</f>
        <v>0</v>
      </c>
      <c r="M5627" s="14"/>
    </row>
    <row r="5628" spans="1:25" x14ac:dyDescent="0.55000000000000004">
      <c r="A5628" s="32" t="str">
        <f>IF(Weighting!$P$12&gt;0,B5628,"")</f>
        <v/>
      </c>
      <c r="B5628" t="e">
        <f>Weighting!$C$12</f>
        <v>#DIV/0!</v>
      </c>
      <c r="C5628" t="e">
        <f>Weighting!$F$12</f>
        <v>#NUM!</v>
      </c>
      <c r="D5628" t="e">
        <f>IF(C5628=1,'Data Transformation'!$G$3+0.5*'Data Transformation'!$W$25,IF(C5629=1,D5629-'Data Transformation'!$W$25,FALSE))</f>
        <v>#NUM!</v>
      </c>
      <c r="E5628">
        <f t="array" ref="E5628">IF(ISLOGICAL(D5628),"",FREQUENCY(IF('Data Transformation'!$B$425:$B$8425='Bin Analysis'!$B5619,'Data Transformation'!$G$425:$G$8425),D5628))</f>
        <v>2001</v>
      </c>
      <c r="F5628">
        <f t="shared" si="702"/>
        <v>0</v>
      </c>
      <c r="G5628">
        <f>Weighting!$H$12</f>
        <v>0</v>
      </c>
      <c r="H5628">
        <f t="array" ref="H5628">FREQUENCY(IF('Data Transformation'!$B$4:$B$8425=B5619,'Data Transformation'!$G$4:$G$8425),'Bin Analysis'!$B5628)</f>
        <v>2073</v>
      </c>
      <c r="I5628">
        <f t="shared" si="703"/>
        <v>0</v>
      </c>
      <c r="J5628">
        <f t="shared" si="704"/>
        <v>0</v>
      </c>
      <c r="K5628">
        <f>J5628*Weighting!$W$12</f>
        <v>0</v>
      </c>
      <c r="M5628" s="14"/>
    </row>
    <row r="5629" spans="1:25" x14ac:dyDescent="0.55000000000000004">
      <c r="A5629" s="32" t="str">
        <f>IF(Weighting!$P$13&gt;0,B5629,"")</f>
        <v/>
      </c>
      <c r="B5629" t="e">
        <f>Weighting!$C$13</f>
        <v>#DIV/0!</v>
      </c>
      <c r="C5629" t="e">
        <f>Weighting!$F$13</f>
        <v>#NUM!</v>
      </c>
      <c r="D5629" t="e">
        <f>IF(C5629=1,'Data Transformation'!$G$3+0.5*'Data Transformation'!$W$25,IF(C5630=1,D5630-'Data Transformation'!$W$25,FALSE))</f>
        <v>#NUM!</v>
      </c>
      <c r="E5629">
        <f t="array" ref="E5629">IF(ISLOGICAL(D5629),"",FREQUENCY(IF('Data Transformation'!$B$425:$B$8425='Bin Analysis'!$B5619,'Data Transformation'!$G$425:$G$8425),D5629))</f>
        <v>2001</v>
      </c>
      <c r="F5629">
        <f t="shared" si="702"/>
        <v>0</v>
      </c>
      <c r="G5629">
        <f>Weighting!$H$13</f>
        <v>0</v>
      </c>
      <c r="H5629">
        <f t="array" ref="H5629">FREQUENCY(IF('Data Transformation'!$B$4:$B$8425=B5619,'Data Transformation'!$G$4:$G$8425),'Bin Analysis'!$B5629)</f>
        <v>2073</v>
      </c>
      <c r="I5629">
        <f t="shared" si="703"/>
        <v>0</v>
      </c>
      <c r="J5629">
        <f t="shared" si="704"/>
        <v>0</v>
      </c>
      <c r="K5629">
        <f>J5629*Weighting!$W$13</f>
        <v>0</v>
      </c>
      <c r="M5629" s="14"/>
    </row>
    <row r="5630" spans="1:25" x14ac:dyDescent="0.55000000000000004">
      <c r="A5630" s="32" t="str">
        <f>IF(Weighting!$P$14&gt;0,B5630,"")</f>
        <v/>
      </c>
      <c r="B5630" t="e">
        <f>Weighting!$C$14</f>
        <v>#DIV/0!</v>
      </c>
      <c r="C5630" t="e">
        <f>Weighting!$F$14</f>
        <v>#NUM!</v>
      </c>
      <c r="D5630" t="e">
        <f>IF(C5630=1,'Data Transformation'!$G$3+0.5*'Data Transformation'!$W$25,IF(C5631=1,D5631-'Data Transformation'!$W$25,FALSE))</f>
        <v>#NUM!</v>
      </c>
      <c r="E5630">
        <f t="array" ref="E5630">IF(ISLOGICAL(D5630),"",FREQUENCY(IF('Data Transformation'!$B$425:$B$8425='Bin Analysis'!$B5619,'Data Transformation'!$G$425:$G$8425),D5630))</f>
        <v>2001</v>
      </c>
      <c r="F5630">
        <f t="shared" si="702"/>
        <v>0</v>
      </c>
      <c r="G5630">
        <f>Weighting!$H$14</f>
        <v>0</v>
      </c>
      <c r="H5630">
        <f t="array" ref="H5630">FREQUENCY(IF('Data Transformation'!$B$4:$B$8425=B5619,'Data Transformation'!$G$4:$G$8425),'Bin Analysis'!$B5630)</f>
        <v>2073</v>
      </c>
      <c r="I5630">
        <f t="shared" si="703"/>
        <v>0</v>
      </c>
      <c r="J5630">
        <f t="shared" si="704"/>
        <v>0</v>
      </c>
      <c r="K5630">
        <f>J5630*Weighting!$W$14</f>
        <v>0</v>
      </c>
      <c r="M5630" s="14"/>
    </row>
    <row r="5631" spans="1:25" x14ac:dyDescent="0.55000000000000004">
      <c r="A5631" s="32" t="str">
        <f>IF(Weighting!$P$15&gt;0,B5631,"")</f>
        <v/>
      </c>
      <c r="B5631" t="e">
        <f>Weighting!$C$15</f>
        <v>#DIV/0!</v>
      </c>
      <c r="C5631" t="e">
        <f>Weighting!$F$15</f>
        <v>#NUM!</v>
      </c>
      <c r="D5631" t="e">
        <f>IF(C5631=1,'Data Transformation'!$G$3+0.5*'Data Transformation'!$W$25,IF(C5632=1,D5632-'Data Transformation'!$W$25,FALSE))</f>
        <v>#NUM!</v>
      </c>
      <c r="E5631">
        <f t="array" ref="E5631">IF(ISLOGICAL(D5631),"",FREQUENCY(IF('Data Transformation'!$B$425:$B$8425='Bin Analysis'!$B5619,'Data Transformation'!$G$425:$G$8425),D5631))</f>
        <v>2001</v>
      </c>
      <c r="F5631">
        <f t="shared" si="702"/>
        <v>0</v>
      </c>
      <c r="G5631">
        <f>Weighting!$H$15</f>
        <v>0</v>
      </c>
      <c r="H5631">
        <f t="array" ref="H5631">FREQUENCY(IF('Data Transformation'!$B$4:$B$8425=B5619,'Data Transformation'!$G$4:$G$8425),'Bin Analysis'!$B5631)</f>
        <v>2073</v>
      </c>
      <c r="I5631">
        <f t="shared" si="703"/>
        <v>0</v>
      </c>
      <c r="J5631">
        <f t="shared" si="704"/>
        <v>0</v>
      </c>
      <c r="K5631">
        <f>J5631*Weighting!$W$15</f>
        <v>0</v>
      </c>
      <c r="M5631" s="14"/>
    </row>
    <row r="5632" spans="1:25" x14ac:dyDescent="0.55000000000000004">
      <c r="A5632" s="32" t="str">
        <f>IF(Weighting!$P$16&gt;0,B5632,"")</f>
        <v/>
      </c>
      <c r="B5632" t="e">
        <f>Weighting!$C$16</f>
        <v>#DIV/0!</v>
      </c>
      <c r="C5632" t="e">
        <f>Weighting!$F$16</f>
        <v>#NUM!</v>
      </c>
      <c r="D5632" t="e">
        <f>IF(C5632=1,'Data Transformation'!$G$3+0.5*'Data Transformation'!$W$25,IF(C5633=1,D5633-'Data Transformation'!$W$25,FALSE))</f>
        <v>#NUM!</v>
      </c>
      <c r="E5632">
        <f t="array" ref="E5632">IF(ISLOGICAL(D5632),"",FREQUENCY(IF('Data Transformation'!$B$425:$B$8425='Bin Analysis'!$B5619,'Data Transformation'!$G$425:$G$8425),D5632))</f>
        <v>2001</v>
      </c>
      <c r="F5632">
        <f t="shared" si="702"/>
        <v>0</v>
      </c>
      <c r="G5632">
        <f>Weighting!$H$16</f>
        <v>0</v>
      </c>
      <c r="H5632">
        <f t="array" ref="H5632">FREQUENCY(IF('Data Transformation'!$B$4:$B$8425=B5619,'Data Transformation'!$G$4:$G$8425),'Bin Analysis'!$B5632)</f>
        <v>2073</v>
      </c>
      <c r="I5632">
        <f t="shared" si="703"/>
        <v>0</v>
      </c>
      <c r="J5632">
        <f t="shared" si="704"/>
        <v>0</v>
      </c>
      <c r="K5632">
        <f>J5632*Weighting!$W$16</f>
        <v>0</v>
      </c>
      <c r="M5632" s="14"/>
    </row>
    <row r="5633" spans="1:25" x14ac:dyDescent="0.55000000000000004">
      <c r="A5633" s="32" t="str">
        <f>IF(Weighting!$P$17&gt;0,B5633,"")</f>
        <v/>
      </c>
      <c r="B5633" t="e">
        <f>Weighting!$C$17</f>
        <v>#DIV/0!</v>
      </c>
      <c r="C5633" t="e">
        <f>Weighting!$F$17</f>
        <v>#NUM!</v>
      </c>
      <c r="D5633" t="e">
        <f>IF(C5633=1,'Data Transformation'!$G$3+0.5*'Data Transformation'!$W$25,IF(C5634=1,D5634-'Data Transformation'!$W$25,FALSE))</f>
        <v>#NUM!</v>
      </c>
      <c r="E5633">
        <f t="array" ref="E5633">IF(ISLOGICAL(D5633),"",FREQUENCY(IF('Data Transformation'!$B$425:$B$8425='Bin Analysis'!$B5619,'Data Transformation'!$G$425:$G$8425),D5633))</f>
        <v>2001</v>
      </c>
      <c r="F5633">
        <f t="shared" si="702"/>
        <v>0</v>
      </c>
      <c r="G5633">
        <f>Weighting!$H$17</f>
        <v>0</v>
      </c>
      <c r="H5633">
        <f t="array" ref="H5633">FREQUENCY(IF('Data Transformation'!$B$4:$B$8425=B5619,'Data Transformation'!$G$4:$G$8425),'Bin Analysis'!$B5633)</f>
        <v>2073</v>
      </c>
      <c r="I5633">
        <f t="shared" si="703"/>
        <v>0</v>
      </c>
      <c r="J5633">
        <f t="shared" si="704"/>
        <v>0</v>
      </c>
      <c r="K5633">
        <f>J5633*Weighting!$W$17</f>
        <v>0</v>
      </c>
      <c r="M5633" s="14"/>
    </row>
    <row r="5634" spans="1:25" x14ac:dyDescent="0.55000000000000004">
      <c r="A5634" s="32" t="str">
        <f>IF(Weighting!$P$18&gt;0,B5634,"")</f>
        <v/>
      </c>
      <c r="B5634" t="e">
        <f>Weighting!$C$18</f>
        <v>#DIV/0!</v>
      </c>
      <c r="C5634" t="e">
        <f>Weighting!$F$18</f>
        <v>#NUM!</v>
      </c>
      <c r="D5634" t="e">
        <f>IF(C5634=1,'Data Transformation'!$G$3+0.5*'Data Transformation'!$W$25,IF(C5635=1,D5635-'Data Transformation'!$W$25,FALSE))</f>
        <v>#NUM!</v>
      </c>
      <c r="E5634">
        <f t="array" ref="E5634">IF(ISLOGICAL(D5634),"",FREQUENCY(IF('Data Transformation'!$B$425:$B$8425='Bin Analysis'!$B5619,'Data Transformation'!$G$425:$G$8425),D5634))</f>
        <v>2001</v>
      </c>
      <c r="F5634">
        <f t="shared" si="702"/>
        <v>0</v>
      </c>
      <c r="G5634">
        <f>Weighting!$H$18</f>
        <v>0</v>
      </c>
      <c r="H5634">
        <f t="array" ref="H5634">FREQUENCY(IF('Data Transformation'!$B$4:$B$8425=B5619,'Data Transformation'!$G$4:$G$8425),'Bin Analysis'!$B5634)</f>
        <v>2073</v>
      </c>
      <c r="I5634">
        <f t="shared" si="703"/>
        <v>0</v>
      </c>
      <c r="J5634">
        <f t="shared" si="704"/>
        <v>0</v>
      </c>
      <c r="K5634">
        <f>J5634*Weighting!$W$18</f>
        <v>0</v>
      </c>
      <c r="M5634" s="14"/>
    </row>
    <row r="5635" spans="1:25" x14ac:dyDescent="0.55000000000000004">
      <c r="A5635" s="32" t="str">
        <f>IF(Weighting!$P$19&gt;0,B5635,"")</f>
        <v/>
      </c>
      <c r="B5635" t="e">
        <f>Weighting!$C$19</f>
        <v>#DIV/0!</v>
      </c>
      <c r="C5635" t="e">
        <f>Weighting!$F$19</f>
        <v>#NUM!</v>
      </c>
      <c r="D5635" t="e">
        <f>IF(C5635=1,'Data Transformation'!$G$3+0.5*'Data Transformation'!$W$25,IF(C5636=1,D5636-'Data Transformation'!$W$25,FALSE))</f>
        <v>#NUM!</v>
      </c>
      <c r="E5635">
        <f t="array" ref="E5635">IF(ISLOGICAL(D5635),"",FREQUENCY(IF('Data Transformation'!$B$425:$B$8425='Bin Analysis'!$B5619,'Data Transformation'!$G$425:$G$8425),D5635))</f>
        <v>2001</v>
      </c>
      <c r="F5635">
        <f t="shared" si="702"/>
        <v>0</v>
      </c>
      <c r="G5635">
        <f>Weighting!$H$19</f>
        <v>0</v>
      </c>
      <c r="H5635">
        <f t="array" ref="H5635">FREQUENCY(IF('Data Transformation'!$B$4:$B$8425=B5619,'Data Transformation'!$G$4:$G$8425),'Bin Analysis'!$B5635)</f>
        <v>2073</v>
      </c>
      <c r="I5635">
        <f t="shared" si="703"/>
        <v>0</v>
      </c>
      <c r="J5635">
        <f t="shared" si="704"/>
        <v>0</v>
      </c>
      <c r="K5635">
        <f>J5635*Weighting!$W$19</f>
        <v>0</v>
      </c>
      <c r="M5635" s="14"/>
    </row>
    <row r="5636" spans="1:25" x14ac:dyDescent="0.55000000000000004">
      <c r="A5636" s="32" t="str">
        <f>IF(Weighting!$P$20&gt;0,B5636,"")</f>
        <v/>
      </c>
      <c r="B5636" t="e">
        <f>Weighting!$C$20</f>
        <v>#DIV/0!</v>
      </c>
      <c r="C5636" t="e">
        <f>Weighting!$F$20</f>
        <v>#NUM!</v>
      </c>
      <c r="D5636" t="e">
        <f>IF(C5636=1,'Data Transformation'!$G$3+0.5*'Data Transformation'!$W$25,IF(C5637=1,D5637-'Data Transformation'!$W$25,FALSE))</f>
        <v>#NUM!</v>
      </c>
      <c r="E5636">
        <f t="array" ref="E5636">IF(ISLOGICAL(D5636),"",FREQUENCY(IF('Data Transformation'!$B$425:$B$8425='Bin Analysis'!$B5619,'Data Transformation'!$G$425:$G$8425),D5636))</f>
        <v>2001</v>
      </c>
      <c r="F5636">
        <f t="shared" si="702"/>
        <v>0</v>
      </c>
      <c r="G5636">
        <f>Weighting!$H$20</f>
        <v>0</v>
      </c>
      <c r="H5636">
        <f t="array" ref="H5636">FREQUENCY(IF('Data Transformation'!$B$4:$B$8425=B5619,'Data Transformation'!$G$4:$G$8425),'Bin Analysis'!$B5636)</f>
        <v>2073</v>
      </c>
      <c r="I5636">
        <f t="shared" si="703"/>
        <v>0</v>
      </c>
      <c r="J5636">
        <f t="shared" si="704"/>
        <v>0</v>
      </c>
      <c r="K5636">
        <f>J5636*Weighting!$W$20</f>
        <v>0</v>
      </c>
      <c r="M5636" s="14"/>
    </row>
    <row r="5637" spans="1:25" x14ac:dyDescent="0.55000000000000004">
      <c r="A5637" s="32" t="str">
        <f>IF(Weighting!$P$21&gt;0,B5637,"")</f>
        <v/>
      </c>
      <c r="B5637" t="e">
        <f>Weighting!$C$21</f>
        <v>#DIV/0!</v>
      </c>
      <c r="C5637" t="e">
        <f>Weighting!$F$21</f>
        <v>#NUM!</v>
      </c>
      <c r="D5637" t="e">
        <f>IF(C5637=1,'Data Transformation'!$G$3+0.5*'Data Transformation'!$W$25,IF(C5638=1,D5638-'Data Transformation'!$W$25,FALSE))</f>
        <v>#NUM!</v>
      </c>
      <c r="E5637">
        <f t="array" ref="E5637">IF(ISLOGICAL(D5637),"",FREQUENCY(IF('Data Transformation'!$B$425:$B$8425='Bin Analysis'!$B5619,'Data Transformation'!$G$425:$G$8425),D5637))</f>
        <v>2001</v>
      </c>
      <c r="F5637">
        <f t="shared" si="702"/>
        <v>0</v>
      </c>
      <c r="G5637">
        <f>Weighting!$H$21</f>
        <v>0</v>
      </c>
      <c r="H5637">
        <f t="array" ref="H5637">FREQUENCY(IF('Data Transformation'!$B$4:$B$8425=B5619,'Data Transformation'!$G$4:$G$8425),'Bin Analysis'!$B5637)</f>
        <v>2073</v>
      </c>
      <c r="I5637">
        <f t="shared" si="703"/>
        <v>0</v>
      </c>
      <c r="J5637">
        <f t="shared" si="704"/>
        <v>0</v>
      </c>
      <c r="K5637">
        <f>J5637*Weighting!$W$21</f>
        <v>0</v>
      </c>
      <c r="M5637" s="14"/>
    </row>
    <row r="5638" spans="1:25" x14ac:dyDescent="0.55000000000000004">
      <c r="A5638" s="32" t="str">
        <f>IF(Weighting!$P$22&gt;0,B5638,"")</f>
        <v/>
      </c>
      <c r="B5638" t="e">
        <f>Weighting!$C$22</f>
        <v>#DIV/0!</v>
      </c>
      <c r="C5638" t="e">
        <f>Weighting!$F$22</f>
        <v>#NUM!</v>
      </c>
      <c r="D5638" t="e">
        <f>IF(C5638=1,'Data Transformation'!$G$3+0.5*'Data Transformation'!$W$25,IF(C5639=1,D5639-'Data Transformation'!$W$25,FALSE))</f>
        <v>#NUM!</v>
      </c>
      <c r="E5638">
        <f t="array" ref="E5638">IF(ISLOGICAL(D5638),"",FREQUENCY(IF('Data Transformation'!$B$425:$B$8425='Bin Analysis'!$B5619,'Data Transformation'!$G$425:$G$8425),D5638))</f>
        <v>2001</v>
      </c>
      <c r="F5638">
        <f t="shared" si="702"/>
        <v>0</v>
      </c>
      <c r="G5638">
        <f>Weighting!$H$22</f>
        <v>0</v>
      </c>
      <c r="H5638">
        <f t="array" ref="H5638">FREQUENCY(IF('Data Transformation'!$B$4:$B$8425=B5619,'Data Transformation'!$G$4:$G$8425),'Bin Analysis'!$B5638)</f>
        <v>2073</v>
      </c>
      <c r="I5638">
        <f t="shared" si="703"/>
        <v>0</v>
      </c>
      <c r="J5638">
        <f t="shared" si="704"/>
        <v>0</v>
      </c>
      <c r="K5638">
        <f>J5638*Weighting!$W$22</f>
        <v>0</v>
      </c>
      <c r="M5638" s="14"/>
    </row>
    <row r="5639" spans="1:25" x14ac:dyDescent="0.55000000000000004">
      <c r="A5639" s="32" t="str">
        <f>IF(Weighting!$P$23&gt;0,B5639,"")</f>
        <v/>
      </c>
      <c r="B5639" t="e">
        <f>Weighting!$C$23</f>
        <v>#DIV/0!</v>
      </c>
      <c r="C5639" t="e">
        <f>Weighting!$F$23</f>
        <v>#NUM!</v>
      </c>
      <c r="D5639" t="e">
        <f>IF(C5639=1,'Data Transformation'!$G$3+0.5*'Data Transformation'!$W$25,IF(C5640=1,D5640-'Data Transformation'!$W$25,FALSE))</f>
        <v>#NUM!</v>
      </c>
      <c r="E5639">
        <f t="array" ref="E5639">IF(ISLOGICAL(D5639),"",FREQUENCY(IF('Data Transformation'!$B$425:$B$8425='Bin Analysis'!$B5619,'Data Transformation'!$G$425:$G$8425),D5639))</f>
        <v>2001</v>
      </c>
      <c r="F5639">
        <f t="shared" si="702"/>
        <v>0</v>
      </c>
      <c r="G5639">
        <f>Weighting!$H$23</f>
        <v>0</v>
      </c>
      <c r="H5639">
        <f t="array" ref="H5639">FREQUENCY(IF('Data Transformation'!$B$4:$B$8425=B5619,'Data Transformation'!$G$4:$G$8425),'Bin Analysis'!$B5639)</f>
        <v>2073</v>
      </c>
      <c r="I5639">
        <f t="shared" si="703"/>
        <v>0</v>
      </c>
      <c r="J5639">
        <f t="shared" si="704"/>
        <v>0</v>
      </c>
      <c r="K5639">
        <f>J5639*Weighting!$W$23</f>
        <v>0</v>
      </c>
      <c r="M5639" s="14"/>
    </row>
    <row r="5640" spans="1:25" x14ac:dyDescent="0.55000000000000004">
      <c r="A5640" s="32" t="str">
        <f>IF(Weighting!$P$24&gt;0,B5640,"")</f>
        <v/>
      </c>
      <c r="B5640" t="e">
        <f>Weighting!$C$24</f>
        <v>#DIV/0!</v>
      </c>
      <c r="C5640" t="e">
        <f>Weighting!$F$24</f>
        <v>#NUM!</v>
      </c>
      <c r="D5640" t="e">
        <f>IF(C5640=1,'Data Transformation'!$G$3+0.5*'Data Transformation'!$W$25,IF(C5641=1,D5641-'Data Transformation'!$W$25,FALSE))</f>
        <v>#NUM!</v>
      </c>
      <c r="E5640">
        <f t="array" ref="E5640">IF(ISLOGICAL(D5640),"",FREQUENCY(IF('Data Transformation'!$B$425:$B$8425='Bin Analysis'!$B5619,'Data Transformation'!$G$425:$G$8425),D5640))</f>
        <v>2001</v>
      </c>
      <c r="F5640">
        <f t="shared" si="702"/>
        <v>0</v>
      </c>
      <c r="G5640">
        <f>Weighting!$H$24</f>
        <v>0</v>
      </c>
      <c r="H5640">
        <f t="array" ref="H5640">FREQUENCY(IF('Data Transformation'!$B$4:$B$8425=B5619,'Data Transformation'!$G$4:$G$8425),'Bin Analysis'!$B5640)</f>
        <v>2073</v>
      </c>
      <c r="I5640">
        <f t="shared" si="703"/>
        <v>0</v>
      </c>
      <c r="J5640">
        <f t="shared" si="704"/>
        <v>0</v>
      </c>
      <c r="K5640">
        <f>J5640*Weighting!$W$24</f>
        <v>0</v>
      </c>
      <c r="M5640" s="14"/>
    </row>
    <row r="5641" spans="1:25" x14ac:dyDescent="0.55000000000000004">
      <c r="A5641" s="32" t="str">
        <f>IF(Weighting!$P$25&gt;0,B5641,"")</f>
        <v/>
      </c>
      <c r="B5641" t="e">
        <f>Weighting!$C$25</f>
        <v>#DIV/0!</v>
      </c>
      <c r="C5641" t="e">
        <f>Weighting!$F$25</f>
        <v>#NUM!</v>
      </c>
      <c r="D5641" t="e">
        <f>IF(C5641=1,'Data Transformation'!$G$3+0.5*'Data Transformation'!$W$25,IF(C5642=1,D5642-'Data Transformation'!$W$25,FALSE))</f>
        <v>#NUM!</v>
      </c>
      <c r="E5641">
        <f t="array" ref="E5641">IF(ISLOGICAL(D5641),"",FREQUENCY(IF('Data Transformation'!$B$425:$B$8425='Bin Analysis'!$B5619,'Data Transformation'!$G$425:$G$8425),D5641))</f>
        <v>2001</v>
      </c>
      <c r="F5641">
        <f t="shared" si="702"/>
        <v>0</v>
      </c>
      <c r="G5641">
        <f>Weighting!$H$25</f>
        <v>0</v>
      </c>
      <c r="H5641">
        <f t="array" ref="H5641">FREQUENCY(IF('Data Transformation'!$B$4:$B$8425=B5619,'Data Transformation'!$G$4:$G$8425),'Bin Analysis'!$B5641)</f>
        <v>2073</v>
      </c>
      <c r="I5641">
        <f t="shared" si="703"/>
        <v>0</v>
      </c>
      <c r="J5641">
        <f t="shared" si="704"/>
        <v>0</v>
      </c>
      <c r="K5641">
        <f>J5641*Weighting!$W$25</f>
        <v>0</v>
      </c>
      <c r="M5641" s="14"/>
    </row>
    <row r="5642" spans="1:25" x14ac:dyDescent="0.55000000000000004">
      <c r="N5642" s="57"/>
      <c r="O5642"/>
      <c r="P5642"/>
      <c r="Q5642"/>
      <c r="R5642"/>
    </row>
    <row r="5643" spans="1:25" ht="23.35" x14ac:dyDescent="0.8">
      <c r="A5643" s="21" t="s">
        <v>0</v>
      </c>
      <c r="B5643" s="21" t="str">
        <f>IFERROR(VLOOKUP(C5643,'Data Transformation'!$L$6:$M$426,2,FALSE),"")</f>
        <v/>
      </c>
      <c r="C5643" s="21">
        <f>C5619+1</f>
        <v>235</v>
      </c>
      <c r="D5643" s="21"/>
      <c r="E5643" s="21"/>
      <c r="F5643" s="21"/>
      <c r="G5643" s="21"/>
      <c r="H5643" s="22"/>
      <c r="I5643" s="22"/>
      <c r="J5643" s="22"/>
      <c r="K5643" s="21"/>
      <c r="L5643" s="21" t="str">
        <f>B5643</f>
        <v/>
      </c>
      <c r="M5643" s="23" t="e">
        <f>INDEX('Data Transformation'!$O$4:$O$424,MATCH($B5643,'Data Transformation'!$M$4:$M$424,0),MATCH($M$2,'Data Transformation'!$O$3,0))</f>
        <v>#N/A</v>
      </c>
      <c r="N5643" s="27" t="e">
        <f>IF('Input and Summary Results'!$J$16="minimum",'Bin Analysis'!X5644/(M5643-1),'Bin Analysis'!Y5643/('Bin Analysis'!M5643-1))</f>
        <v>#N/A</v>
      </c>
      <c r="O5643" s="27" t="e">
        <f>IF(M5643=FALSE,NA(),(VLOOKUP(1,C5646:K5665,4,FALSE))/(M5643-1))</f>
        <v>#N/A</v>
      </c>
      <c r="P5643" s="27" t="e">
        <f>IF(M5643=FALSE,NA(),SUM(J5646:J5665)/Weighting!$S$5)</f>
        <v>#N/A</v>
      </c>
      <c r="Q5643" s="27" t="e">
        <f>IF(M5643=FALSE,NA(),SUM(K5646:K5665)/Weighting!$S$6)</f>
        <v>#N/A</v>
      </c>
      <c r="R5643" s="27" t="e">
        <f>IF(M5643=FALSE,NA(),(VLOOKUP(1,G5646:K5665,3,FALSE))/(M5643-1))</f>
        <v>#N/A</v>
      </c>
      <c r="S5643" s="22" t="e">
        <f>IF(M5643=FALSE,NA(),IF(SUM(J5646:J5665)=2,"yes","no"))</f>
        <v>#N/A</v>
      </c>
      <c r="X5643" s="2" cm="2">
        <f t="array" ref="X5643:X5644">FREQUENCY(IF('Data Transformation'!$B$425:$B$6424='Bin Analysis'!L5643,'Data Transformation'!$G$425:$G$6424),'Data Transformation'!$U$11)</f>
        <v>0</v>
      </c>
      <c r="Y5643" s="2" cm="2">
        <f t="array" ref="Y5643:Y5644">FREQUENCY(IF('Data Transformation'!$B$425:$B$6424='Bin Analysis'!L5643,'Data Transformation'!$G$425:$G$6424),'Data Transformation'!$U$12)</f>
        <v>0</v>
      </c>
    </row>
    <row r="5644" spans="1:25" x14ac:dyDescent="0.55000000000000004">
      <c r="A5644" s="14" t="s">
        <v>67</v>
      </c>
      <c r="B5644" t="s">
        <v>47</v>
      </c>
      <c r="C5644" t="s">
        <v>5</v>
      </c>
      <c r="D5644" t="s">
        <v>100</v>
      </c>
      <c r="E5644" t="s">
        <v>101</v>
      </c>
      <c r="F5644" t="s">
        <v>102</v>
      </c>
      <c r="G5644" t="s">
        <v>70</v>
      </c>
      <c r="H5644" t="s">
        <v>31</v>
      </c>
      <c r="I5644" t="s">
        <v>32</v>
      </c>
      <c r="J5644" t="s">
        <v>46</v>
      </c>
      <c r="K5644" s="14" t="s">
        <v>45</v>
      </c>
      <c r="M5644" s="14"/>
      <c r="X5644" s="2">
        <v>0</v>
      </c>
      <c r="Y5644" s="2">
        <v>0</v>
      </c>
    </row>
    <row r="5645" spans="1:25" x14ac:dyDescent="0.55000000000000004">
      <c r="A5645" s="32"/>
      <c r="D5645" t="e">
        <f>IF(C5645=1,'Data Transformation'!$G$3+0.5*'Data Transformation'!$W$25,IF(C5646=1,D5646-'Data Transformation'!$W$25,FALSE))</f>
        <v>#NUM!</v>
      </c>
      <c r="E5645">
        <f t="array" ref="E5645">IF(ISLOGICAL(D5645),"",FREQUENCY(IF('Data Transformation'!$B$425:$B$8425='Bin Analysis'!$B5643,'Data Transformation'!$G$425:$G$8425),D5645))</f>
        <v>2001</v>
      </c>
      <c r="F5645" t="e">
        <f>IF(ISLOGICAL(D5645),"",E5645-E5644)</f>
        <v>#VALUE!</v>
      </c>
      <c r="M5645" s="14"/>
    </row>
    <row r="5646" spans="1:25" x14ac:dyDescent="0.55000000000000004">
      <c r="A5646" s="32" t="e">
        <f>IF(Weighting!$P$6&gt;0,B5646,"")</f>
        <v>#NUM!</v>
      </c>
      <c r="B5646" t="e">
        <f>Weighting!$C$6</f>
        <v>#DIV/0!</v>
      </c>
      <c r="C5646" t="e">
        <f>Weighting!$F$6</f>
        <v>#NUM!</v>
      </c>
      <c r="D5646" t="e">
        <f>IF(C5646=1,'Data Transformation'!$G$3+0.5*'Data Transformation'!$W$25,IF(C5647=1,D5647-'Data Transformation'!$W$25,FALSE))</f>
        <v>#NUM!</v>
      </c>
      <c r="E5646">
        <f t="array" ref="E5646">IF(ISLOGICAL(D5646),"",FREQUENCY(IF('Data Transformation'!$B$425:$B$8425='Bin Analysis'!$B5643,'Data Transformation'!$G$425:$G$8425),D5646))</f>
        <v>2001</v>
      </c>
      <c r="F5646">
        <f>IF(ISLOGICAL(D5646),"",E5646-E5645)</f>
        <v>0</v>
      </c>
      <c r="G5646">
        <f>Weighting!$H$6</f>
        <v>1</v>
      </c>
      <c r="H5646">
        <f t="array" ref="H5646">FREQUENCY(IF('Data Transformation'!$B$4:$B$8425=B5643,'Data Transformation'!$G$4:$G$8425),'Bin Analysis'!$B5646)</f>
        <v>2073</v>
      </c>
      <c r="I5646">
        <f>H5646-H5645</f>
        <v>2073</v>
      </c>
      <c r="J5646">
        <f>IF(I5646=0,0,1)</f>
        <v>1</v>
      </c>
      <c r="K5646" t="e">
        <f>J5646*Weighting!$W$6</f>
        <v>#NUM!</v>
      </c>
      <c r="M5646" s="14"/>
    </row>
    <row r="5647" spans="1:25" x14ac:dyDescent="0.55000000000000004">
      <c r="A5647" s="32" t="str">
        <f>IF(Weighting!$P$7&gt;0,B5647,"")</f>
        <v/>
      </c>
      <c r="B5647" t="e">
        <f>Weighting!$C$7</f>
        <v>#DIV/0!</v>
      </c>
      <c r="C5647" t="e">
        <f>Weighting!$F$7</f>
        <v>#NUM!</v>
      </c>
      <c r="D5647" t="e">
        <f>IF(C5647=1,'Data Transformation'!$G$3+0.5*'Data Transformation'!$W$25,IF(C5648=1,D5648-'Data Transformation'!$W$25,FALSE))</f>
        <v>#NUM!</v>
      </c>
      <c r="E5647">
        <f t="array" ref="E5647">IF(ISLOGICAL(D5647),"",FREQUENCY(IF('Data Transformation'!$B$425:$B$8425='Bin Analysis'!$B5643,'Data Transformation'!$G$425:$G$8425),D5647))</f>
        <v>2001</v>
      </c>
      <c r="F5647">
        <f t="shared" ref="F5647:F5665" si="705">IF(ISLOGICAL(D5647),"",E5647-E5646)</f>
        <v>0</v>
      </c>
      <c r="G5647">
        <f>Weighting!$H$7</f>
        <v>0</v>
      </c>
      <c r="H5647">
        <f t="array" ref="H5647">FREQUENCY(IF('Data Transformation'!$B$4:$B$8425=B5643,'Data Transformation'!$G$4:$G$8425),'Bin Analysis'!$B5647)</f>
        <v>2073</v>
      </c>
      <c r="I5647">
        <f t="shared" ref="I5647:I5665" si="706">H5647-H5646</f>
        <v>0</v>
      </c>
      <c r="J5647">
        <f>IF(I5647=0,0,1)</f>
        <v>0</v>
      </c>
      <c r="K5647">
        <f>J5647*Weighting!$W$7</f>
        <v>0</v>
      </c>
      <c r="M5647" s="14"/>
    </row>
    <row r="5648" spans="1:25" x14ac:dyDescent="0.55000000000000004">
      <c r="A5648" s="32" t="str">
        <f>IF(Weighting!$P$8&gt;0,B5648,"")</f>
        <v/>
      </c>
      <c r="B5648" t="e">
        <f>Weighting!$C$8</f>
        <v>#DIV/0!</v>
      </c>
      <c r="C5648" t="e">
        <f>Weighting!$F$8</f>
        <v>#NUM!</v>
      </c>
      <c r="D5648" t="e">
        <f>IF(C5648=1,'Data Transformation'!$G$3+0.5*'Data Transformation'!$W$25,IF(C5649=1,D5649-'Data Transformation'!$W$25,FALSE))</f>
        <v>#NUM!</v>
      </c>
      <c r="E5648">
        <f t="array" ref="E5648">IF(ISLOGICAL(D5648),"",FREQUENCY(IF('Data Transformation'!$B$425:$B$8425='Bin Analysis'!$B5643,'Data Transformation'!$G$425:$G$8425),D5648))</f>
        <v>2001</v>
      </c>
      <c r="F5648">
        <f t="shared" si="705"/>
        <v>0</v>
      </c>
      <c r="G5648">
        <f>Weighting!$H$8</f>
        <v>0</v>
      </c>
      <c r="H5648">
        <f t="array" ref="H5648">FREQUENCY(IF('Data Transformation'!$B$4:$B$8425=B5643,'Data Transformation'!$G$4:$G$8425),'Bin Analysis'!$B5648)</f>
        <v>2073</v>
      </c>
      <c r="I5648">
        <f t="shared" si="706"/>
        <v>0</v>
      </c>
      <c r="J5648">
        <f t="shared" ref="J5648:J5665" si="707">IF(I5648=0,0,1)</f>
        <v>0</v>
      </c>
      <c r="K5648">
        <f>J5648*Weighting!$W$8</f>
        <v>0</v>
      </c>
      <c r="M5648" s="14"/>
    </row>
    <row r="5649" spans="1:13" x14ac:dyDescent="0.55000000000000004">
      <c r="A5649" s="32" t="str">
        <f>IF(Weighting!$P$9&gt;0,B5649,"")</f>
        <v/>
      </c>
      <c r="B5649" s="50" t="e">
        <f>Weighting!$C$9</f>
        <v>#DIV/0!</v>
      </c>
      <c r="C5649" t="e">
        <f>Weighting!$F$9</f>
        <v>#NUM!</v>
      </c>
      <c r="D5649" t="e">
        <f>IF(C5649=1,'Data Transformation'!$G$3+0.5*'Data Transformation'!$W$25,IF(C5650=1,D5650-'Data Transformation'!$W$25,FALSE))</f>
        <v>#NUM!</v>
      </c>
      <c r="E5649">
        <f t="array" ref="E5649">IF(ISLOGICAL(D5649),"",FREQUENCY(IF('Data Transformation'!$B$425:$B$8425='Bin Analysis'!$B5643,'Data Transformation'!$G$425:$G$8425),D5649))</f>
        <v>2001</v>
      </c>
      <c r="F5649">
        <f t="shared" si="705"/>
        <v>0</v>
      </c>
      <c r="G5649">
        <f>Weighting!$H$9</f>
        <v>0</v>
      </c>
      <c r="H5649">
        <f t="array" ref="H5649">FREQUENCY(IF('Data Transformation'!$B$4:$B$8425=B5643,'Data Transformation'!$G$4:$G$8425),'Bin Analysis'!$B5649)</f>
        <v>2073</v>
      </c>
      <c r="I5649">
        <f t="shared" si="706"/>
        <v>0</v>
      </c>
      <c r="J5649">
        <f t="shared" si="707"/>
        <v>0</v>
      </c>
      <c r="K5649">
        <f>J5649*Weighting!$W$9</f>
        <v>0</v>
      </c>
      <c r="M5649" s="14"/>
    </row>
    <row r="5650" spans="1:13" x14ac:dyDescent="0.55000000000000004">
      <c r="A5650" s="32" t="str">
        <f>IF(Weighting!$P$10&gt;0,B5650,"")</f>
        <v/>
      </c>
      <c r="B5650" t="e">
        <f>Weighting!$C$10</f>
        <v>#DIV/0!</v>
      </c>
      <c r="C5650" t="e">
        <f>Weighting!$F$10</f>
        <v>#NUM!</v>
      </c>
      <c r="D5650" t="e">
        <f>IF(C5650=1,'Data Transformation'!$G$3+0.5*'Data Transformation'!$W$25,IF(C5651=1,D5651-'Data Transformation'!$W$25,FALSE))</f>
        <v>#NUM!</v>
      </c>
      <c r="E5650">
        <f t="array" ref="E5650">IF(ISLOGICAL(D5650),"",FREQUENCY(IF('Data Transformation'!$B$425:$B$8425='Bin Analysis'!$B5643,'Data Transformation'!$G$425:$G$8425),D5650))</f>
        <v>2001</v>
      </c>
      <c r="F5650">
        <f t="shared" si="705"/>
        <v>0</v>
      </c>
      <c r="G5650">
        <f>Weighting!$H$10</f>
        <v>0</v>
      </c>
      <c r="H5650">
        <f t="array" ref="H5650">FREQUENCY(IF('Data Transformation'!$B$4:$B$8425=B5643,'Data Transformation'!$G$4:$G$8425),'Bin Analysis'!$B5650)</f>
        <v>2073</v>
      </c>
      <c r="I5650">
        <f t="shared" si="706"/>
        <v>0</v>
      </c>
      <c r="J5650">
        <f t="shared" si="707"/>
        <v>0</v>
      </c>
      <c r="K5650">
        <f>J5650*Weighting!$W$10</f>
        <v>0</v>
      </c>
      <c r="M5650" s="14"/>
    </row>
    <row r="5651" spans="1:13" x14ac:dyDescent="0.55000000000000004">
      <c r="A5651" s="32" t="str">
        <f>IF(Weighting!$P$11&gt;0,B5651,"")</f>
        <v/>
      </c>
      <c r="B5651" t="e">
        <f>Weighting!$C$11</f>
        <v>#DIV/0!</v>
      </c>
      <c r="C5651" t="e">
        <f>Weighting!$F$11</f>
        <v>#NUM!</v>
      </c>
      <c r="D5651" t="e">
        <f>IF(C5651=1,'Data Transformation'!$G$3+0.5*'Data Transformation'!$W$25,IF(C5652=1,D5652-'Data Transformation'!$W$25,FALSE))</f>
        <v>#NUM!</v>
      </c>
      <c r="E5651">
        <f t="array" ref="E5651">IF(ISLOGICAL(D5651),"",FREQUENCY(IF('Data Transformation'!$B$425:$B$8425='Bin Analysis'!$B5643,'Data Transformation'!$G$425:$G$8425),D5651))</f>
        <v>2001</v>
      </c>
      <c r="F5651">
        <f t="shared" si="705"/>
        <v>0</v>
      </c>
      <c r="G5651">
        <f>Weighting!$H$11</f>
        <v>0</v>
      </c>
      <c r="H5651">
        <f t="array" ref="H5651">FREQUENCY(IF('Data Transformation'!$B$4:$B$8425=B5643,'Data Transformation'!$G$4:$G$8425),'Bin Analysis'!$B5651)</f>
        <v>2073</v>
      </c>
      <c r="I5651">
        <f t="shared" si="706"/>
        <v>0</v>
      </c>
      <c r="J5651">
        <f t="shared" si="707"/>
        <v>0</v>
      </c>
      <c r="K5651">
        <f>J5651*Weighting!$W$11</f>
        <v>0</v>
      </c>
      <c r="M5651" s="14"/>
    </row>
    <row r="5652" spans="1:13" x14ac:dyDescent="0.55000000000000004">
      <c r="A5652" s="32" t="str">
        <f>IF(Weighting!$P$12&gt;0,B5652,"")</f>
        <v/>
      </c>
      <c r="B5652" t="e">
        <f>Weighting!$C$12</f>
        <v>#DIV/0!</v>
      </c>
      <c r="C5652" t="e">
        <f>Weighting!$F$12</f>
        <v>#NUM!</v>
      </c>
      <c r="D5652" t="e">
        <f>IF(C5652=1,'Data Transformation'!$G$3+0.5*'Data Transformation'!$W$25,IF(C5653=1,D5653-'Data Transformation'!$W$25,FALSE))</f>
        <v>#NUM!</v>
      </c>
      <c r="E5652">
        <f t="array" ref="E5652">IF(ISLOGICAL(D5652),"",FREQUENCY(IF('Data Transformation'!$B$425:$B$8425='Bin Analysis'!$B5643,'Data Transformation'!$G$425:$G$8425),D5652))</f>
        <v>2001</v>
      </c>
      <c r="F5652">
        <f t="shared" si="705"/>
        <v>0</v>
      </c>
      <c r="G5652">
        <f>Weighting!$H$12</f>
        <v>0</v>
      </c>
      <c r="H5652">
        <f t="array" ref="H5652">FREQUENCY(IF('Data Transformation'!$B$4:$B$8425=B5643,'Data Transformation'!$G$4:$G$8425),'Bin Analysis'!$B5652)</f>
        <v>2073</v>
      </c>
      <c r="I5652">
        <f t="shared" si="706"/>
        <v>0</v>
      </c>
      <c r="J5652">
        <f t="shared" si="707"/>
        <v>0</v>
      </c>
      <c r="K5652">
        <f>J5652*Weighting!$W$12</f>
        <v>0</v>
      </c>
      <c r="M5652" s="14"/>
    </row>
    <row r="5653" spans="1:13" x14ac:dyDescent="0.55000000000000004">
      <c r="A5653" s="32" t="str">
        <f>IF(Weighting!$P$13&gt;0,B5653,"")</f>
        <v/>
      </c>
      <c r="B5653" t="e">
        <f>Weighting!$C$13</f>
        <v>#DIV/0!</v>
      </c>
      <c r="C5653" t="e">
        <f>Weighting!$F$13</f>
        <v>#NUM!</v>
      </c>
      <c r="D5653" t="e">
        <f>IF(C5653=1,'Data Transformation'!$G$3+0.5*'Data Transformation'!$W$25,IF(C5654=1,D5654-'Data Transformation'!$W$25,FALSE))</f>
        <v>#NUM!</v>
      </c>
      <c r="E5653">
        <f t="array" ref="E5653">IF(ISLOGICAL(D5653),"",FREQUENCY(IF('Data Transformation'!$B$425:$B$8425='Bin Analysis'!$B5643,'Data Transformation'!$G$425:$G$8425),D5653))</f>
        <v>2001</v>
      </c>
      <c r="F5653">
        <f t="shared" si="705"/>
        <v>0</v>
      </c>
      <c r="G5653">
        <f>Weighting!$H$13</f>
        <v>0</v>
      </c>
      <c r="H5653">
        <f t="array" ref="H5653">FREQUENCY(IF('Data Transformation'!$B$4:$B$8425=B5643,'Data Transformation'!$G$4:$G$8425),'Bin Analysis'!$B5653)</f>
        <v>2073</v>
      </c>
      <c r="I5653">
        <f t="shared" si="706"/>
        <v>0</v>
      </c>
      <c r="J5653">
        <f t="shared" si="707"/>
        <v>0</v>
      </c>
      <c r="K5653">
        <f>J5653*Weighting!$W$13</f>
        <v>0</v>
      </c>
      <c r="M5653" s="14"/>
    </row>
    <row r="5654" spans="1:13" x14ac:dyDescent="0.55000000000000004">
      <c r="A5654" s="32" t="str">
        <f>IF(Weighting!$P$14&gt;0,B5654,"")</f>
        <v/>
      </c>
      <c r="B5654" t="e">
        <f>Weighting!$C$14</f>
        <v>#DIV/0!</v>
      </c>
      <c r="C5654" t="e">
        <f>Weighting!$F$14</f>
        <v>#NUM!</v>
      </c>
      <c r="D5654" t="e">
        <f>IF(C5654=1,'Data Transformation'!$G$3+0.5*'Data Transformation'!$W$25,IF(C5655=1,D5655-'Data Transformation'!$W$25,FALSE))</f>
        <v>#NUM!</v>
      </c>
      <c r="E5654">
        <f t="array" ref="E5654">IF(ISLOGICAL(D5654),"",FREQUENCY(IF('Data Transformation'!$B$425:$B$8425='Bin Analysis'!$B5643,'Data Transformation'!$G$425:$G$8425),D5654))</f>
        <v>2001</v>
      </c>
      <c r="F5654">
        <f t="shared" si="705"/>
        <v>0</v>
      </c>
      <c r="G5654">
        <f>Weighting!$H$14</f>
        <v>0</v>
      </c>
      <c r="H5654">
        <f t="array" ref="H5654">FREQUENCY(IF('Data Transformation'!$B$4:$B$8425=B5643,'Data Transformation'!$G$4:$G$8425),'Bin Analysis'!$B5654)</f>
        <v>2073</v>
      </c>
      <c r="I5654">
        <f t="shared" si="706"/>
        <v>0</v>
      </c>
      <c r="J5654">
        <f t="shared" si="707"/>
        <v>0</v>
      </c>
      <c r="K5654">
        <f>J5654*Weighting!$W$14</f>
        <v>0</v>
      </c>
      <c r="M5654" s="14"/>
    </row>
    <row r="5655" spans="1:13" x14ac:dyDescent="0.55000000000000004">
      <c r="A5655" s="32" t="str">
        <f>IF(Weighting!$P$15&gt;0,B5655,"")</f>
        <v/>
      </c>
      <c r="B5655" t="e">
        <f>Weighting!$C$15</f>
        <v>#DIV/0!</v>
      </c>
      <c r="C5655" t="e">
        <f>Weighting!$F$15</f>
        <v>#NUM!</v>
      </c>
      <c r="D5655" t="e">
        <f>IF(C5655=1,'Data Transformation'!$G$3+0.5*'Data Transformation'!$W$25,IF(C5656=1,D5656-'Data Transformation'!$W$25,FALSE))</f>
        <v>#NUM!</v>
      </c>
      <c r="E5655">
        <f t="array" ref="E5655">IF(ISLOGICAL(D5655),"",FREQUENCY(IF('Data Transformation'!$B$425:$B$8425='Bin Analysis'!$B5643,'Data Transformation'!$G$425:$G$8425),D5655))</f>
        <v>2001</v>
      </c>
      <c r="F5655">
        <f t="shared" si="705"/>
        <v>0</v>
      </c>
      <c r="G5655">
        <f>Weighting!$H$15</f>
        <v>0</v>
      </c>
      <c r="H5655">
        <f t="array" ref="H5655">FREQUENCY(IF('Data Transformation'!$B$4:$B$8425=B5643,'Data Transformation'!$G$4:$G$8425),'Bin Analysis'!$B5655)</f>
        <v>2073</v>
      </c>
      <c r="I5655">
        <f t="shared" si="706"/>
        <v>0</v>
      </c>
      <c r="J5655">
        <f t="shared" si="707"/>
        <v>0</v>
      </c>
      <c r="K5655">
        <f>J5655*Weighting!$W$15</f>
        <v>0</v>
      </c>
      <c r="M5655" s="14"/>
    </row>
    <row r="5656" spans="1:13" x14ac:dyDescent="0.55000000000000004">
      <c r="A5656" s="32" t="str">
        <f>IF(Weighting!$P$16&gt;0,B5656,"")</f>
        <v/>
      </c>
      <c r="B5656" t="e">
        <f>Weighting!$C$16</f>
        <v>#DIV/0!</v>
      </c>
      <c r="C5656" t="e">
        <f>Weighting!$F$16</f>
        <v>#NUM!</v>
      </c>
      <c r="D5656" t="e">
        <f>IF(C5656=1,'Data Transformation'!$G$3+0.5*'Data Transformation'!$W$25,IF(C5657=1,D5657-'Data Transformation'!$W$25,FALSE))</f>
        <v>#NUM!</v>
      </c>
      <c r="E5656">
        <f t="array" ref="E5656">IF(ISLOGICAL(D5656),"",FREQUENCY(IF('Data Transformation'!$B$425:$B$8425='Bin Analysis'!$B5643,'Data Transformation'!$G$425:$G$8425),D5656))</f>
        <v>2001</v>
      </c>
      <c r="F5656">
        <f t="shared" si="705"/>
        <v>0</v>
      </c>
      <c r="G5656">
        <f>Weighting!$H$16</f>
        <v>0</v>
      </c>
      <c r="H5656">
        <f t="array" ref="H5656">FREQUENCY(IF('Data Transformation'!$B$4:$B$8425=B5643,'Data Transformation'!$G$4:$G$8425),'Bin Analysis'!$B5656)</f>
        <v>2073</v>
      </c>
      <c r="I5656">
        <f t="shared" si="706"/>
        <v>0</v>
      </c>
      <c r="J5656">
        <f t="shared" si="707"/>
        <v>0</v>
      </c>
      <c r="K5656">
        <f>J5656*Weighting!$W$16</f>
        <v>0</v>
      </c>
      <c r="M5656" s="14"/>
    </row>
    <row r="5657" spans="1:13" x14ac:dyDescent="0.55000000000000004">
      <c r="A5657" s="32" t="str">
        <f>IF(Weighting!$P$17&gt;0,B5657,"")</f>
        <v/>
      </c>
      <c r="B5657" t="e">
        <f>Weighting!$C$17</f>
        <v>#DIV/0!</v>
      </c>
      <c r="C5657" t="e">
        <f>Weighting!$F$17</f>
        <v>#NUM!</v>
      </c>
      <c r="D5657" t="e">
        <f>IF(C5657=1,'Data Transformation'!$G$3+0.5*'Data Transformation'!$W$25,IF(C5658=1,D5658-'Data Transformation'!$W$25,FALSE))</f>
        <v>#NUM!</v>
      </c>
      <c r="E5657">
        <f t="array" ref="E5657">IF(ISLOGICAL(D5657),"",FREQUENCY(IF('Data Transformation'!$B$425:$B$8425='Bin Analysis'!$B5643,'Data Transformation'!$G$425:$G$8425),D5657))</f>
        <v>2001</v>
      </c>
      <c r="F5657">
        <f t="shared" si="705"/>
        <v>0</v>
      </c>
      <c r="G5657">
        <f>Weighting!$H$17</f>
        <v>0</v>
      </c>
      <c r="H5657">
        <f t="array" ref="H5657">FREQUENCY(IF('Data Transformation'!$B$4:$B$8425=B5643,'Data Transformation'!$G$4:$G$8425),'Bin Analysis'!$B5657)</f>
        <v>2073</v>
      </c>
      <c r="I5657">
        <f t="shared" si="706"/>
        <v>0</v>
      </c>
      <c r="J5657">
        <f t="shared" si="707"/>
        <v>0</v>
      </c>
      <c r="K5657">
        <f>J5657*Weighting!$W$17</f>
        <v>0</v>
      </c>
      <c r="M5657" s="14"/>
    </row>
    <row r="5658" spans="1:13" x14ac:dyDescent="0.55000000000000004">
      <c r="A5658" s="32" t="str">
        <f>IF(Weighting!$P$18&gt;0,B5658,"")</f>
        <v/>
      </c>
      <c r="B5658" t="e">
        <f>Weighting!$C$18</f>
        <v>#DIV/0!</v>
      </c>
      <c r="C5658" t="e">
        <f>Weighting!$F$18</f>
        <v>#NUM!</v>
      </c>
      <c r="D5658" t="e">
        <f>IF(C5658=1,'Data Transformation'!$G$3+0.5*'Data Transformation'!$W$25,IF(C5659=1,D5659-'Data Transformation'!$W$25,FALSE))</f>
        <v>#NUM!</v>
      </c>
      <c r="E5658">
        <f t="array" ref="E5658">IF(ISLOGICAL(D5658),"",FREQUENCY(IF('Data Transformation'!$B$425:$B$8425='Bin Analysis'!$B5643,'Data Transformation'!$G$425:$G$8425),D5658))</f>
        <v>2001</v>
      </c>
      <c r="F5658">
        <f t="shared" si="705"/>
        <v>0</v>
      </c>
      <c r="G5658">
        <f>Weighting!$H$18</f>
        <v>0</v>
      </c>
      <c r="H5658">
        <f t="array" ref="H5658">FREQUENCY(IF('Data Transformation'!$B$4:$B$8425=B5643,'Data Transformation'!$G$4:$G$8425),'Bin Analysis'!$B5658)</f>
        <v>2073</v>
      </c>
      <c r="I5658">
        <f t="shared" si="706"/>
        <v>0</v>
      </c>
      <c r="J5658">
        <f t="shared" si="707"/>
        <v>0</v>
      </c>
      <c r="K5658">
        <f>J5658*Weighting!$W$18</f>
        <v>0</v>
      </c>
      <c r="M5658" s="14"/>
    </row>
    <row r="5659" spans="1:13" x14ac:dyDescent="0.55000000000000004">
      <c r="A5659" s="32" t="str">
        <f>IF(Weighting!$P$19&gt;0,B5659,"")</f>
        <v/>
      </c>
      <c r="B5659" t="e">
        <f>Weighting!$C$19</f>
        <v>#DIV/0!</v>
      </c>
      <c r="C5659" t="e">
        <f>Weighting!$F$19</f>
        <v>#NUM!</v>
      </c>
      <c r="D5659" t="e">
        <f>IF(C5659=1,'Data Transformation'!$G$3+0.5*'Data Transformation'!$W$25,IF(C5660=1,D5660-'Data Transformation'!$W$25,FALSE))</f>
        <v>#NUM!</v>
      </c>
      <c r="E5659">
        <f t="array" ref="E5659">IF(ISLOGICAL(D5659),"",FREQUENCY(IF('Data Transformation'!$B$425:$B$8425='Bin Analysis'!$B5643,'Data Transformation'!$G$425:$G$8425),D5659))</f>
        <v>2001</v>
      </c>
      <c r="F5659">
        <f t="shared" si="705"/>
        <v>0</v>
      </c>
      <c r="G5659">
        <f>Weighting!$H$19</f>
        <v>0</v>
      </c>
      <c r="H5659">
        <f t="array" ref="H5659">FREQUENCY(IF('Data Transformation'!$B$4:$B$8425=B5643,'Data Transformation'!$G$4:$G$8425),'Bin Analysis'!$B5659)</f>
        <v>2073</v>
      </c>
      <c r="I5659">
        <f t="shared" si="706"/>
        <v>0</v>
      </c>
      <c r="J5659">
        <f t="shared" si="707"/>
        <v>0</v>
      </c>
      <c r="K5659">
        <f>J5659*Weighting!$W$19</f>
        <v>0</v>
      </c>
      <c r="M5659" s="14"/>
    </row>
    <row r="5660" spans="1:13" x14ac:dyDescent="0.55000000000000004">
      <c r="A5660" s="32" t="str">
        <f>IF(Weighting!$P$20&gt;0,B5660,"")</f>
        <v/>
      </c>
      <c r="B5660" t="e">
        <f>Weighting!$C$20</f>
        <v>#DIV/0!</v>
      </c>
      <c r="C5660" t="e">
        <f>Weighting!$F$20</f>
        <v>#NUM!</v>
      </c>
      <c r="D5660" t="e">
        <f>IF(C5660=1,'Data Transformation'!$G$3+0.5*'Data Transformation'!$W$25,IF(C5661=1,D5661-'Data Transformation'!$W$25,FALSE))</f>
        <v>#NUM!</v>
      </c>
      <c r="E5660">
        <f t="array" ref="E5660">IF(ISLOGICAL(D5660),"",FREQUENCY(IF('Data Transformation'!$B$425:$B$8425='Bin Analysis'!$B5643,'Data Transformation'!$G$425:$G$8425),D5660))</f>
        <v>2001</v>
      </c>
      <c r="F5660">
        <f t="shared" si="705"/>
        <v>0</v>
      </c>
      <c r="G5660">
        <f>Weighting!$H$20</f>
        <v>0</v>
      </c>
      <c r="H5660">
        <f t="array" ref="H5660">FREQUENCY(IF('Data Transformation'!$B$4:$B$8425=B5643,'Data Transformation'!$G$4:$G$8425),'Bin Analysis'!$B5660)</f>
        <v>2073</v>
      </c>
      <c r="I5660">
        <f t="shared" si="706"/>
        <v>0</v>
      </c>
      <c r="J5660">
        <f t="shared" si="707"/>
        <v>0</v>
      </c>
      <c r="K5660">
        <f>J5660*Weighting!$W$20</f>
        <v>0</v>
      </c>
      <c r="M5660" s="14"/>
    </row>
    <row r="5661" spans="1:13" x14ac:dyDescent="0.55000000000000004">
      <c r="A5661" s="32" t="str">
        <f>IF(Weighting!$P$21&gt;0,B5661,"")</f>
        <v/>
      </c>
      <c r="B5661" t="e">
        <f>Weighting!$C$21</f>
        <v>#DIV/0!</v>
      </c>
      <c r="C5661" t="e">
        <f>Weighting!$F$21</f>
        <v>#NUM!</v>
      </c>
      <c r="D5661" t="e">
        <f>IF(C5661=1,'Data Transformation'!$G$3+0.5*'Data Transformation'!$W$25,IF(C5662=1,D5662-'Data Transformation'!$W$25,FALSE))</f>
        <v>#NUM!</v>
      </c>
      <c r="E5661">
        <f t="array" ref="E5661">IF(ISLOGICAL(D5661),"",FREQUENCY(IF('Data Transformation'!$B$425:$B$8425='Bin Analysis'!$B5643,'Data Transformation'!$G$425:$G$8425),D5661))</f>
        <v>2001</v>
      </c>
      <c r="F5661">
        <f t="shared" si="705"/>
        <v>0</v>
      </c>
      <c r="G5661">
        <f>Weighting!$H$21</f>
        <v>0</v>
      </c>
      <c r="H5661">
        <f t="array" ref="H5661">FREQUENCY(IF('Data Transformation'!$B$4:$B$8425=B5643,'Data Transformation'!$G$4:$G$8425),'Bin Analysis'!$B5661)</f>
        <v>2073</v>
      </c>
      <c r="I5661">
        <f t="shared" si="706"/>
        <v>0</v>
      </c>
      <c r="J5661">
        <f t="shared" si="707"/>
        <v>0</v>
      </c>
      <c r="K5661">
        <f>J5661*Weighting!$W$21</f>
        <v>0</v>
      </c>
      <c r="M5661" s="14"/>
    </row>
    <row r="5662" spans="1:13" x14ac:dyDescent="0.55000000000000004">
      <c r="A5662" s="32" t="str">
        <f>IF(Weighting!$P$22&gt;0,B5662,"")</f>
        <v/>
      </c>
      <c r="B5662" t="e">
        <f>Weighting!$C$22</f>
        <v>#DIV/0!</v>
      </c>
      <c r="C5662" t="e">
        <f>Weighting!$F$22</f>
        <v>#NUM!</v>
      </c>
      <c r="D5662" t="e">
        <f>IF(C5662=1,'Data Transformation'!$G$3+0.5*'Data Transformation'!$W$25,IF(C5663=1,D5663-'Data Transformation'!$W$25,FALSE))</f>
        <v>#NUM!</v>
      </c>
      <c r="E5662">
        <f t="array" ref="E5662">IF(ISLOGICAL(D5662),"",FREQUENCY(IF('Data Transformation'!$B$425:$B$8425='Bin Analysis'!$B5643,'Data Transformation'!$G$425:$G$8425),D5662))</f>
        <v>2001</v>
      </c>
      <c r="F5662">
        <f t="shared" si="705"/>
        <v>0</v>
      </c>
      <c r="G5662">
        <f>Weighting!$H$22</f>
        <v>0</v>
      </c>
      <c r="H5662">
        <f t="array" ref="H5662">FREQUENCY(IF('Data Transformation'!$B$4:$B$8425=B5643,'Data Transformation'!$G$4:$G$8425),'Bin Analysis'!$B5662)</f>
        <v>2073</v>
      </c>
      <c r="I5662">
        <f t="shared" si="706"/>
        <v>0</v>
      </c>
      <c r="J5662">
        <f t="shared" si="707"/>
        <v>0</v>
      </c>
      <c r="K5662">
        <f>J5662*Weighting!$W$22</f>
        <v>0</v>
      </c>
      <c r="M5662" s="14"/>
    </row>
    <row r="5663" spans="1:13" x14ac:dyDescent="0.55000000000000004">
      <c r="A5663" s="32" t="str">
        <f>IF(Weighting!$P$23&gt;0,B5663,"")</f>
        <v/>
      </c>
      <c r="B5663" t="e">
        <f>Weighting!$C$23</f>
        <v>#DIV/0!</v>
      </c>
      <c r="C5663" t="e">
        <f>Weighting!$F$23</f>
        <v>#NUM!</v>
      </c>
      <c r="D5663" t="e">
        <f>IF(C5663=1,'Data Transformation'!$G$3+0.5*'Data Transformation'!$W$25,IF(C5664=1,D5664-'Data Transformation'!$W$25,FALSE))</f>
        <v>#NUM!</v>
      </c>
      <c r="E5663">
        <f t="array" ref="E5663">IF(ISLOGICAL(D5663),"",FREQUENCY(IF('Data Transformation'!$B$425:$B$8425='Bin Analysis'!$B5643,'Data Transformation'!$G$425:$G$8425),D5663))</f>
        <v>2001</v>
      </c>
      <c r="F5663">
        <f t="shared" si="705"/>
        <v>0</v>
      </c>
      <c r="G5663">
        <f>Weighting!$H$23</f>
        <v>0</v>
      </c>
      <c r="H5663">
        <f t="array" ref="H5663">FREQUENCY(IF('Data Transformation'!$B$4:$B$8425=B5643,'Data Transformation'!$G$4:$G$8425),'Bin Analysis'!$B5663)</f>
        <v>2073</v>
      </c>
      <c r="I5663">
        <f t="shared" si="706"/>
        <v>0</v>
      </c>
      <c r="J5663">
        <f t="shared" si="707"/>
        <v>0</v>
      </c>
      <c r="K5663">
        <f>J5663*Weighting!$W$23</f>
        <v>0</v>
      </c>
      <c r="M5663" s="14"/>
    </row>
    <row r="5664" spans="1:13" x14ac:dyDescent="0.55000000000000004">
      <c r="A5664" s="32" t="str">
        <f>IF(Weighting!$P$24&gt;0,B5664,"")</f>
        <v/>
      </c>
      <c r="B5664" t="e">
        <f>Weighting!$C$24</f>
        <v>#DIV/0!</v>
      </c>
      <c r="C5664" t="e">
        <f>Weighting!$F$24</f>
        <v>#NUM!</v>
      </c>
      <c r="D5664" t="e">
        <f>IF(C5664=1,'Data Transformation'!$G$3+0.5*'Data Transformation'!$W$25,IF(C5665=1,D5665-'Data Transformation'!$W$25,FALSE))</f>
        <v>#NUM!</v>
      </c>
      <c r="E5664">
        <f t="array" ref="E5664">IF(ISLOGICAL(D5664),"",FREQUENCY(IF('Data Transformation'!$B$425:$B$8425='Bin Analysis'!$B5643,'Data Transformation'!$G$425:$G$8425),D5664))</f>
        <v>2001</v>
      </c>
      <c r="F5664">
        <f t="shared" si="705"/>
        <v>0</v>
      </c>
      <c r="G5664">
        <f>Weighting!$H$24</f>
        <v>0</v>
      </c>
      <c r="H5664">
        <f t="array" ref="H5664">FREQUENCY(IF('Data Transformation'!$B$4:$B$8425=B5643,'Data Transformation'!$G$4:$G$8425),'Bin Analysis'!$B5664)</f>
        <v>2073</v>
      </c>
      <c r="I5664">
        <f t="shared" si="706"/>
        <v>0</v>
      </c>
      <c r="J5664">
        <f t="shared" si="707"/>
        <v>0</v>
      </c>
      <c r="K5664">
        <f>J5664*Weighting!$W$24</f>
        <v>0</v>
      </c>
      <c r="M5664" s="14"/>
    </row>
    <row r="5665" spans="1:25" x14ac:dyDescent="0.55000000000000004">
      <c r="A5665" s="32" t="str">
        <f>IF(Weighting!$P$25&gt;0,B5665,"")</f>
        <v/>
      </c>
      <c r="B5665" t="e">
        <f>Weighting!$C$25</f>
        <v>#DIV/0!</v>
      </c>
      <c r="C5665" t="e">
        <f>Weighting!$F$25</f>
        <v>#NUM!</v>
      </c>
      <c r="D5665" t="e">
        <f>IF(C5665=1,'Data Transformation'!$G$3+0.5*'Data Transformation'!$W$25,IF(C5666=1,D5666-'Data Transformation'!$W$25,FALSE))</f>
        <v>#NUM!</v>
      </c>
      <c r="E5665">
        <f t="array" ref="E5665">IF(ISLOGICAL(D5665),"",FREQUENCY(IF('Data Transformation'!$B$425:$B$8425='Bin Analysis'!$B5643,'Data Transformation'!$G$425:$G$8425),D5665))</f>
        <v>2001</v>
      </c>
      <c r="F5665">
        <f t="shared" si="705"/>
        <v>0</v>
      </c>
      <c r="G5665">
        <f>Weighting!$H$25</f>
        <v>0</v>
      </c>
      <c r="H5665">
        <f t="array" ref="H5665">FREQUENCY(IF('Data Transformation'!$B$4:$B$8425=B5643,'Data Transformation'!$G$4:$G$8425),'Bin Analysis'!$B5665)</f>
        <v>2073</v>
      </c>
      <c r="I5665">
        <f t="shared" si="706"/>
        <v>0</v>
      </c>
      <c r="J5665">
        <f t="shared" si="707"/>
        <v>0</v>
      </c>
      <c r="K5665">
        <f>J5665*Weighting!$W$25</f>
        <v>0</v>
      </c>
      <c r="M5665" s="14"/>
    </row>
    <row r="5666" spans="1:25" x14ac:dyDescent="0.55000000000000004">
      <c r="O5666"/>
      <c r="P5666"/>
      <c r="Q5666"/>
      <c r="R5666"/>
    </row>
    <row r="5667" spans="1:25" ht="23.35" x14ac:dyDescent="0.8">
      <c r="A5667" s="21" t="s">
        <v>0</v>
      </c>
      <c r="B5667" s="21" t="str">
        <f>IFERROR(VLOOKUP(C5667,'Data Transformation'!$L$6:$M$426,2,FALSE),"")</f>
        <v/>
      </c>
      <c r="C5667" s="21">
        <f>C5643+1</f>
        <v>236</v>
      </c>
      <c r="D5667" s="21"/>
      <c r="E5667" s="21"/>
      <c r="F5667" s="21"/>
      <c r="G5667" s="21"/>
      <c r="H5667" s="22"/>
      <c r="I5667" s="22"/>
      <c r="J5667" s="22"/>
      <c r="K5667" s="21"/>
      <c r="L5667" s="21" t="str">
        <f>B5667</f>
        <v/>
      </c>
      <c r="M5667" s="23" t="e">
        <f>INDEX('Data Transformation'!$O$4:$O$424,MATCH($B5667,'Data Transformation'!$M$4:$M$424,0),MATCH($M$2,'Data Transformation'!$O$3,0))</f>
        <v>#N/A</v>
      </c>
      <c r="N5667" s="27" t="e">
        <f>IF('Input and Summary Results'!$J$16="minimum",'Bin Analysis'!X5668/(M5667-1),'Bin Analysis'!Y5667/('Bin Analysis'!M5667-1))</f>
        <v>#N/A</v>
      </c>
      <c r="O5667" s="27" t="e">
        <f>IF(M5667=FALSE,NA(),(VLOOKUP(1,C5670:K5689,4,FALSE))/(M5667-1))</f>
        <v>#N/A</v>
      </c>
      <c r="P5667" s="27" t="e">
        <f>IF(M5667=FALSE,NA(),SUM(J5670:J5689)/Weighting!$S$5)</f>
        <v>#N/A</v>
      </c>
      <c r="Q5667" s="27" t="e">
        <f>IF(M5667=FALSE,NA(),SUM(K5670:K5689)/Weighting!$S$6)</f>
        <v>#N/A</v>
      </c>
      <c r="R5667" s="27" t="e">
        <f>IF(M5667=FALSE,NA(),(VLOOKUP(1,G5670:K5689,3,FALSE))/(M5667-1))</f>
        <v>#N/A</v>
      </c>
      <c r="S5667" s="22" t="e">
        <f>IF(M5667=FALSE,NA(),IF(SUM(J5670:J5689)=2,"yes","no"))</f>
        <v>#N/A</v>
      </c>
      <c r="X5667" s="2" cm="2">
        <f t="array" ref="X5667:X5668">FREQUENCY(IF('Data Transformation'!$B$425:$B$6424='Bin Analysis'!L5667,'Data Transformation'!$G$425:$G$6424),'Data Transformation'!$U$11)</f>
        <v>0</v>
      </c>
      <c r="Y5667" s="2" cm="2">
        <f t="array" ref="Y5667:Y5668">FREQUENCY(IF('Data Transformation'!$B$425:$B$6424='Bin Analysis'!L5667,'Data Transformation'!$G$425:$G$6424),'Data Transformation'!$U$12)</f>
        <v>0</v>
      </c>
    </row>
    <row r="5668" spans="1:25" x14ac:dyDescent="0.55000000000000004">
      <c r="A5668" s="14" t="s">
        <v>67</v>
      </c>
      <c r="B5668" t="s">
        <v>47</v>
      </c>
      <c r="C5668" t="s">
        <v>5</v>
      </c>
      <c r="D5668" t="s">
        <v>100</v>
      </c>
      <c r="E5668" t="s">
        <v>101</v>
      </c>
      <c r="F5668" t="s">
        <v>102</v>
      </c>
      <c r="G5668" t="s">
        <v>70</v>
      </c>
      <c r="H5668" t="s">
        <v>31</v>
      </c>
      <c r="I5668" t="s">
        <v>32</v>
      </c>
      <c r="J5668" t="s">
        <v>46</v>
      </c>
      <c r="K5668" s="14" t="s">
        <v>45</v>
      </c>
      <c r="M5668" s="14"/>
      <c r="X5668" s="2">
        <v>0</v>
      </c>
      <c r="Y5668" s="2">
        <v>0</v>
      </c>
    </row>
    <row r="5669" spans="1:25" x14ac:dyDescent="0.55000000000000004">
      <c r="A5669" s="32"/>
      <c r="D5669" t="e">
        <f>IF(C5669=1,'Data Transformation'!$G$3+0.5*'Data Transformation'!$W$25,IF(C5670=1,D5670-'Data Transformation'!$W$25,FALSE))</f>
        <v>#NUM!</v>
      </c>
      <c r="E5669">
        <f t="array" ref="E5669">IF(ISLOGICAL(D5669),"",FREQUENCY(IF('Data Transformation'!$B$425:$B$8425='Bin Analysis'!$B5667,'Data Transformation'!$G$425:$G$8425),D5669))</f>
        <v>2001</v>
      </c>
      <c r="F5669" t="e">
        <f>IF(ISLOGICAL(D5669),"",E5669-E5668)</f>
        <v>#VALUE!</v>
      </c>
      <c r="M5669" s="14"/>
    </row>
    <row r="5670" spans="1:25" x14ac:dyDescent="0.55000000000000004">
      <c r="A5670" s="32" t="e">
        <f>IF(Weighting!$P$6&gt;0,B5670,"")</f>
        <v>#NUM!</v>
      </c>
      <c r="B5670" t="e">
        <f>Weighting!$C$6</f>
        <v>#DIV/0!</v>
      </c>
      <c r="C5670" t="e">
        <f>Weighting!$F$6</f>
        <v>#NUM!</v>
      </c>
      <c r="D5670" t="e">
        <f>IF(C5670=1,'Data Transformation'!$G$3+0.5*'Data Transformation'!$W$25,IF(C5671=1,D5671-'Data Transformation'!$W$25,FALSE))</f>
        <v>#NUM!</v>
      </c>
      <c r="E5670">
        <f t="array" ref="E5670">IF(ISLOGICAL(D5670),"",FREQUENCY(IF('Data Transformation'!$B$425:$B$8425='Bin Analysis'!$B5667,'Data Transformation'!$G$425:$G$8425),D5670))</f>
        <v>2001</v>
      </c>
      <c r="F5670">
        <f>IF(ISLOGICAL(D5670),"",E5670-E5669)</f>
        <v>0</v>
      </c>
      <c r="G5670">
        <f>Weighting!$H$6</f>
        <v>1</v>
      </c>
      <c r="H5670">
        <f t="array" ref="H5670">FREQUENCY(IF('Data Transformation'!$B$4:$B$8425=B5667,'Data Transformation'!$G$4:$G$8425),'Bin Analysis'!$B5670)</f>
        <v>2073</v>
      </c>
      <c r="I5670">
        <f>H5670-H5669</f>
        <v>2073</v>
      </c>
      <c r="J5670">
        <f>IF(I5670=0,0,1)</f>
        <v>1</v>
      </c>
      <c r="K5670" t="e">
        <f>J5670*Weighting!$W$6</f>
        <v>#NUM!</v>
      </c>
      <c r="M5670" s="14"/>
    </row>
    <row r="5671" spans="1:25" x14ac:dyDescent="0.55000000000000004">
      <c r="A5671" s="32" t="str">
        <f>IF(Weighting!$P$7&gt;0,B5671,"")</f>
        <v/>
      </c>
      <c r="B5671" t="e">
        <f>Weighting!$C$7</f>
        <v>#DIV/0!</v>
      </c>
      <c r="C5671" t="e">
        <f>Weighting!$F$7</f>
        <v>#NUM!</v>
      </c>
      <c r="D5671" t="e">
        <f>IF(C5671=1,'Data Transformation'!$G$3+0.5*'Data Transformation'!$W$25,IF(C5672=1,D5672-'Data Transformation'!$W$25,FALSE))</f>
        <v>#NUM!</v>
      </c>
      <c r="E5671">
        <f t="array" ref="E5671">IF(ISLOGICAL(D5671),"",FREQUENCY(IF('Data Transformation'!$B$425:$B$8425='Bin Analysis'!$B5667,'Data Transformation'!$G$425:$G$8425),D5671))</f>
        <v>2001</v>
      </c>
      <c r="F5671">
        <f t="shared" ref="F5671:F5689" si="708">IF(ISLOGICAL(D5671),"",E5671-E5670)</f>
        <v>0</v>
      </c>
      <c r="G5671">
        <f>Weighting!$H$7</f>
        <v>0</v>
      </c>
      <c r="H5671">
        <f t="array" ref="H5671">FREQUENCY(IF('Data Transformation'!$B$4:$B$8425=B5667,'Data Transformation'!$G$4:$G$8425),'Bin Analysis'!$B5671)</f>
        <v>2073</v>
      </c>
      <c r="I5671">
        <f t="shared" ref="I5671:I5689" si="709">H5671-H5670</f>
        <v>0</v>
      </c>
      <c r="J5671">
        <f>IF(I5671=0,0,1)</f>
        <v>0</v>
      </c>
      <c r="K5671">
        <f>J5671*Weighting!$W$7</f>
        <v>0</v>
      </c>
      <c r="M5671" s="14"/>
    </row>
    <row r="5672" spans="1:25" x14ac:dyDescent="0.55000000000000004">
      <c r="A5672" s="32" t="str">
        <f>IF(Weighting!$P$8&gt;0,B5672,"")</f>
        <v/>
      </c>
      <c r="B5672" t="e">
        <f>Weighting!$C$8</f>
        <v>#DIV/0!</v>
      </c>
      <c r="C5672" t="e">
        <f>Weighting!$F$8</f>
        <v>#NUM!</v>
      </c>
      <c r="D5672" t="e">
        <f>IF(C5672=1,'Data Transformation'!$G$3+0.5*'Data Transformation'!$W$25,IF(C5673=1,D5673-'Data Transformation'!$W$25,FALSE))</f>
        <v>#NUM!</v>
      </c>
      <c r="E5672">
        <f t="array" ref="E5672">IF(ISLOGICAL(D5672),"",FREQUENCY(IF('Data Transformation'!$B$425:$B$8425='Bin Analysis'!$B5667,'Data Transformation'!$G$425:$G$8425),D5672))</f>
        <v>2001</v>
      </c>
      <c r="F5672">
        <f t="shared" si="708"/>
        <v>0</v>
      </c>
      <c r="G5672">
        <f>Weighting!$H$8</f>
        <v>0</v>
      </c>
      <c r="H5672">
        <f t="array" ref="H5672">FREQUENCY(IF('Data Transformation'!$B$4:$B$8425=B5667,'Data Transformation'!$G$4:$G$8425),'Bin Analysis'!$B5672)</f>
        <v>2073</v>
      </c>
      <c r="I5672">
        <f t="shared" si="709"/>
        <v>0</v>
      </c>
      <c r="J5672">
        <f t="shared" ref="J5672:J5689" si="710">IF(I5672=0,0,1)</f>
        <v>0</v>
      </c>
      <c r="K5672">
        <f>J5672*Weighting!$W$8</f>
        <v>0</v>
      </c>
      <c r="M5672" s="14"/>
    </row>
    <row r="5673" spans="1:25" x14ac:dyDescent="0.55000000000000004">
      <c r="A5673" s="32" t="str">
        <f>IF(Weighting!$P$9&gt;0,B5673,"")</f>
        <v/>
      </c>
      <c r="B5673" s="50" t="e">
        <f>Weighting!$C$9</f>
        <v>#DIV/0!</v>
      </c>
      <c r="C5673" t="e">
        <f>Weighting!$F$9</f>
        <v>#NUM!</v>
      </c>
      <c r="D5673" t="e">
        <f>IF(C5673=1,'Data Transformation'!$G$3+0.5*'Data Transformation'!$W$25,IF(C5674=1,D5674-'Data Transformation'!$W$25,FALSE))</f>
        <v>#NUM!</v>
      </c>
      <c r="E5673">
        <f t="array" ref="E5673">IF(ISLOGICAL(D5673),"",FREQUENCY(IF('Data Transformation'!$B$425:$B$8425='Bin Analysis'!$B5667,'Data Transformation'!$G$425:$G$8425),D5673))</f>
        <v>2001</v>
      </c>
      <c r="F5673">
        <f t="shared" si="708"/>
        <v>0</v>
      </c>
      <c r="G5673">
        <f>Weighting!$H$9</f>
        <v>0</v>
      </c>
      <c r="H5673">
        <f t="array" ref="H5673">FREQUENCY(IF('Data Transformation'!$B$4:$B$8425=B5667,'Data Transformation'!$G$4:$G$8425),'Bin Analysis'!$B5673)</f>
        <v>2073</v>
      </c>
      <c r="I5673">
        <f t="shared" si="709"/>
        <v>0</v>
      </c>
      <c r="J5673">
        <f t="shared" si="710"/>
        <v>0</v>
      </c>
      <c r="K5673">
        <f>J5673*Weighting!$W$9</f>
        <v>0</v>
      </c>
      <c r="M5673" s="14"/>
    </row>
    <row r="5674" spans="1:25" x14ac:dyDescent="0.55000000000000004">
      <c r="A5674" s="32" t="str">
        <f>IF(Weighting!$P$10&gt;0,B5674,"")</f>
        <v/>
      </c>
      <c r="B5674" t="e">
        <f>Weighting!$C$10</f>
        <v>#DIV/0!</v>
      </c>
      <c r="C5674" t="e">
        <f>Weighting!$F$10</f>
        <v>#NUM!</v>
      </c>
      <c r="D5674" t="e">
        <f>IF(C5674=1,'Data Transformation'!$G$3+0.5*'Data Transformation'!$W$25,IF(C5675=1,D5675-'Data Transformation'!$W$25,FALSE))</f>
        <v>#NUM!</v>
      </c>
      <c r="E5674">
        <f t="array" ref="E5674">IF(ISLOGICAL(D5674),"",FREQUENCY(IF('Data Transformation'!$B$425:$B$8425='Bin Analysis'!$B5667,'Data Transformation'!$G$425:$G$8425),D5674))</f>
        <v>2001</v>
      </c>
      <c r="F5674">
        <f t="shared" si="708"/>
        <v>0</v>
      </c>
      <c r="G5674">
        <f>Weighting!$H$10</f>
        <v>0</v>
      </c>
      <c r="H5674">
        <f t="array" ref="H5674">FREQUENCY(IF('Data Transformation'!$B$4:$B$8425=B5667,'Data Transformation'!$G$4:$G$8425),'Bin Analysis'!$B5674)</f>
        <v>2073</v>
      </c>
      <c r="I5674">
        <f t="shared" si="709"/>
        <v>0</v>
      </c>
      <c r="J5674">
        <f t="shared" si="710"/>
        <v>0</v>
      </c>
      <c r="K5674">
        <f>J5674*Weighting!$W$10</f>
        <v>0</v>
      </c>
      <c r="M5674" s="14"/>
    </row>
    <row r="5675" spans="1:25" x14ac:dyDescent="0.55000000000000004">
      <c r="A5675" s="32" t="str">
        <f>IF(Weighting!$P$11&gt;0,B5675,"")</f>
        <v/>
      </c>
      <c r="B5675" t="e">
        <f>Weighting!$C$11</f>
        <v>#DIV/0!</v>
      </c>
      <c r="C5675" t="e">
        <f>Weighting!$F$11</f>
        <v>#NUM!</v>
      </c>
      <c r="D5675" t="e">
        <f>IF(C5675=1,'Data Transformation'!$G$3+0.5*'Data Transformation'!$W$25,IF(C5676=1,D5676-'Data Transformation'!$W$25,FALSE))</f>
        <v>#NUM!</v>
      </c>
      <c r="E5675">
        <f t="array" ref="E5675">IF(ISLOGICAL(D5675),"",FREQUENCY(IF('Data Transformation'!$B$425:$B$8425='Bin Analysis'!$B5667,'Data Transformation'!$G$425:$G$8425),D5675))</f>
        <v>2001</v>
      </c>
      <c r="F5675">
        <f t="shared" si="708"/>
        <v>0</v>
      </c>
      <c r="G5675">
        <f>Weighting!$H$11</f>
        <v>0</v>
      </c>
      <c r="H5675">
        <f t="array" ref="H5675">FREQUENCY(IF('Data Transformation'!$B$4:$B$8425=B5667,'Data Transformation'!$G$4:$G$8425),'Bin Analysis'!$B5675)</f>
        <v>2073</v>
      </c>
      <c r="I5675">
        <f t="shared" si="709"/>
        <v>0</v>
      </c>
      <c r="J5675">
        <f t="shared" si="710"/>
        <v>0</v>
      </c>
      <c r="K5675">
        <f>J5675*Weighting!$W$11</f>
        <v>0</v>
      </c>
      <c r="M5675" s="14"/>
    </row>
    <row r="5676" spans="1:25" x14ac:dyDescent="0.55000000000000004">
      <c r="A5676" s="32" t="str">
        <f>IF(Weighting!$P$12&gt;0,B5676,"")</f>
        <v/>
      </c>
      <c r="B5676" t="e">
        <f>Weighting!$C$12</f>
        <v>#DIV/0!</v>
      </c>
      <c r="C5676" t="e">
        <f>Weighting!$F$12</f>
        <v>#NUM!</v>
      </c>
      <c r="D5676" t="e">
        <f>IF(C5676=1,'Data Transformation'!$G$3+0.5*'Data Transformation'!$W$25,IF(C5677=1,D5677-'Data Transformation'!$W$25,FALSE))</f>
        <v>#NUM!</v>
      </c>
      <c r="E5676">
        <f t="array" ref="E5676">IF(ISLOGICAL(D5676),"",FREQUENCY(IF('Data Transformation'!$B$425:$B$8425='Bin Analysis'!$B5667,'Data Transformation'!$G$425:$G$8425),D5676))</f>
        <v>2001</v>
      </c>
      <c r="F5676">
        <f t="shared" si="708"/>
        <v>0</v>
      </c>
      <c r="G5676">
        <f>Weighting!$H$12</f>
        <v>0</v>
      </c>
      <c r="H5676">
        <f t="array" ref="H5676">FREQUENCY(IF('Data Transformation'!$B$4:$B$8425=B5667,'Data Transformation'!$G$4:$G$8425),'Bin Analysis'!$B5676)</f>
        <v>2073</v>
      </c>
      <c r="I5676">
        <f t="shared" si="709"/>
        <v>0</v>
      </c>
      <c r="J5676">
        <f t="shared" si="710"/>
        <v>0</v>
      </c>
      <c r="K5676">
        <f>J5676*Weighting!$W$12</f>
        <v>0</v>
      </c>
      <c r="M5676" s="14"/>
    </row>
    <row r="5677" spans="1:25" x14ac:dyDescent="0.55000000000000004">
      <c r="A5677" s="32" t="str">
        <f>IF(Weighting!$P$13&gt;0,B5677,"")</f>
        <v/>
      </c>
      <c r="B5677" t="e">
        <f>Weighting!$C$13</f>
        <v>#DIV/0!</v>
      </c>
      <c r="C5677" t="e">
        <f>Weighting!$F$13</f>
        <v>#NUM!</v>
      </c>
      <c r="D5677" t="e">
        <f>IF(C5677=1,'Data Transformation'!$G$3+0.5*'Data Transformation'!$W$25,IF(C5678=1,D5678-'Data Transformation'!$W$25,FALSE))</f>
        <v>#NUM!</v>
      </c>
      <c r="E5677">
        <f t="array" ref="E5677">IF(ISLOGICAL(D5677),"",FREQUENCY(IF('Data Transformation'!$B$425:$B$8425='Bin Analysis'!$B5667,'Data Transformation'!$G$425:$G$8425),D5677))</f>
        <v>2001</v>
      </c>
      <c r="F5677">
        <f t="shared" si="708"/>
        <v>0</v>
      </c>
      <c r="G5677">
        <f>Weighting!$H$13</f>
        <v>0</v>
      </c>
      <c r="H5677">
        <f t="array" ref="H5677">FREQUENCY(IF('Data Transformation'!$B$4:$B$8425=B5667,'Data Transformation'!$G$4:$G$8425),'Bin Analysis'!$B5677)</f>
        <v>2073</v>
      </c>
      <c r="I5677">
        <f t="shared" si="709"/>
        <v>0</v>
      </c>
      <c r="J5677">
        <f t="shared" si="710"/>
        <v>0</v>
      </c>
      <c r="K5677">
        <f>J5677*Weighting!$W$13</f>
        <v>0</v>
      </c>
      <c r="M5677" s="14"/>
    </row>
    <row r="5678" spans="1:25" x14ac:dyDescent="0.55000000000000004">
      <c r="A5678" s="32" t="str">
        <f>IF(Weighting!$P$14&gt;0,B5678,"")</f>
        <v/>
      </c>
      <c r="B5678" t="e">
        <f>Weighting!$C$14</f>
        <v>#DIV/0!</v>
      </c>
      <c r="C5678" t="e">
        <f>Weighting!$F$14</f>
        <v>#NUM!</v>
      </c>
      <c r="D5678" t="e">
        <f>IF(C5678=1,'Data Transformation'!$G$3+0.5*'Data Transformation'!$W$25,IF(C5679=1,D5679-'Data Transformation'!$W$25,FALSE))</f>
        <v>#NUM!</v>
      </c>
      <c r="E5678">
        <f t="array" ref="E5678">IF(ISLOGICAL(D5678),"",FREQUENCY(IF('Data Transformation'!$B$425:$B$8425='Bin Analysis'!$B5667,'Data Transformation'!$G$425:$G$8425),D5678))</f>
        <v>2001</v>
      </c>
      <c r="F5678">
        <f t="shared" si="708"/>
        <v>0</v>
      </c>
      <c r="G5678">
        <f>Weighting!$H$14</f>
        <v>0</v>
      </c>
      <c r="H5678">
        <f t="array" ref="H5678">FREQUENCY(IF('Data Transformation'!$B$4:$B$8425=B5667,'Data Transformation'!$G$4:$G$8425),'Bin Analysis'!$B5678)</f>
        <v>2073</v>
      </c>
      <c r="I5678">
        <f t="shared" si="709"/>
        <v>0</v>
      </c>
      <c r="J5678">
        <f t="shared" si="710"/>
        <v>0</v>
      </c>
      <c r="K5678">
        <f>J5678*Weighting!$W$14</f>
        <v>0</v>
      </c>
      <c r="M5678" s="14"/>
    </row>
    <row r="5679" spans="1:25" x14ac:dyDescent="0.55000000000000004">
      <c r="A5679" s="32" t="str">
        <f>IF(Weighting!$P$15&gt;0,B5679,"")</f>
        <v/>
      </c>
      <c r="B5679" t="e">
        <f>Weighting!$C$15</f>
        <v>#DIV/0!</v>
      </c>
      <c r="C5679" t="e">
        <f>Weighting!$F$15</f>
        <v>#NUM!</v>
      </c>
      <c r="D5679" t="e">
        <f>IF(C5679=1,'Data Transformation'!$G$3+0.5*'Data Transformation'!$W$25,IF(C5680=1,D5680-'Data Transformation'!$W$25,FALSE))</f>
        <v>#NUM!</v>
      </c>
      <c r="E5679">
        <f t="array" ref="E5679">IF(ISLOGICAL(D5679),"",FREQUENCY(IF('Data Transformation'!$B$425:$B$8425='Bin Analysis'!$B5667,'Data Transformation'!$G$425:$G$8425),D5679))</f>
        <v>2001</v>
      </c>
      <c r="F5679">
        <f t="shared" si="708"/>
        <v>0</v>
      </c>
      <c r="G5679">
        <f>Weighting!$H$15</f>
        <v>0</v>
      </c>
      <c r="H5679">
        <f t="array" ref="H5679">FREQUENCY(IF('Data Transformation'!$B$4:$B$8425=B5667,'Data Transformation'!$G$4:$G$8425),'Bin Analysis'!$B5679)</f>
        <v>2073</v>
      </c>
      <c r="I5679">
        <f t="shared" si="709"/>
        <v>0</v>
      </c>
      <c r="J5679">
        <f t="shared" si="710"/>
        <v>0</v>
      </c>
      <c r="K5679">
        <f>J5679*Weighting!$W$15</f>
        <v>0</v>
      </c>
      <c r="M5679" s="14"/>
    </row>
    <row r="5680" spans="1:25" x14ac:dyDescent="0.55000000000000004">
      <c r="A5680" s="32" t="str">
        <f>IF(Weighting!$P$16&gt;0,B5680,"")</f>
        <v/>
      </c>
      <c r="B5680" t="e">
        <f>Weighting!$C$16</f>
        <v>#DIV/0!</v>
      </c>
      <c r="C5680" t="e">
        <f>Weighting!$F$16</f>
        <v>#NUM!</v>
      </c>
      <c r="D5680" t="e">
        <f>IF(C5680=1,'Data Transformation'!$G$3+0.5*'Data Transformation'!$W$25,IF(C5681=1,D5681-'Data Transformation'!$W$25,FALSE))</f>
        <v>#NUM!</v>
      </c>
      <c r="E5680">
        <f t="array" ref="E5680">IF(ISLOGICAL(D5680),"",FREQUENCY(IF('Data Transformation'!$B$425:$B$8425='Bin Analysis'!$B5667,'Data Transformation'!$G$425:$G$8425),D5680))</f>
        <v>2001</v>
      </c>
      <c r="F5680">
        <f t="shared" si="708"/>
        <v>0</v>
      </c>
      <c r="G5680">
        <f>Weighting!$H$16</f>
        <v>0</v>
      </c>
      <c r="H5680">
        <f t="array" ref="H5680">FREQUENCY(IF('Data Transformation'!$B$4:$B$8425=B5667,'Data Transformation'!$G$4:$G$8425),'Bin Analysis'!$B5680)</f>
        <v>2073</v>
      </c>
      <c r="I5680">
        <f t="shared" si="709"/>
        <v>0</v>
      </c>
      <c r="J5680">
        <f t="shared" si="710"/>
        <v>0</v>
      </c>
      <c r="K5680">
        <f>J5680*Weighting!$W$16</f>
        <v>0</v>
      </c>
      <c r="M5680" s="14"/>
    </row>
    <row r="5681" spans="1:25" x14ac:dyDescent="0.55000000000000004">
      <c r="A5681" s="32" t="str">
        <f>IF(Weighting!$P$17&gt;0,B5681,"")</f>
        <v/>
      </c>
      <c r="B5681" t="e">
        <f>Weighting!$C$17</f>
        <v>#DIV/0!</v>
      </c>
      <c r="C5681" t="e">
        <f>Weighting!$F$17</f>
        <v>#NUM!</v>
      </c>
      <c r="D5681" t="e">
        <f>IF(C5681=1,'Data Transformation'!$G$3+0.5*'Data Transformation'!$W$25,IF(C5682=1,D5682-'Data Transformation'!$W$25,FALSE))</f>
        <v>#NUM!</v>
      </c>
      <c r="E5681">
        <f t="array" ref="E5681">IF(ISLOGICAL(D5681),"",FREQUENCY(IF('Data Transformation'!$B$425:$B$8425='Bin Analysis'!$B5667,'Data Transformation'!$G$425:$G$8425),D5681))</f>
        <v>2001</v>
      </c>
      <c r="F5681">
        <f t="shared" si="708"/>
        <v>0</v>
      </c>
      <c r="G5681">
        <f>Weighting!$H$17</f>
        <v>0</v>
      </c>
      <c r="H5681">
        <f t="array" ref="H5681">FREQUENCY(IF('Data Transformation'!$B$4:$B$8425=B5667,'Data Transformation'!$G$4:$G$8425),'Bin Analysis'!$B5681)</f>
        <v>2073</v>
      </c>
      <c r="I5681">
        <f t="shared" si="709"/>
        <v>0</v>
      </c>
      <c r="J5681">
        <f t="shared" si="710"/>
        <v>0</v>
      </c>
      <c r="K5681">
        <f>J5681*Weighting!$W$17</f>
        <v>0</v>
      </c>
      <c r="M5681" s="14"/>
    </row>
    <row r="5682" spans="1:25" x14ac:dyDescent="0.55000000000000004">
      <c r="A5682" s="32" t="str">
        <f>IF(Weighting!$P$18&gt;0,B5682,"")</f>
        <v/>
      </c>
      <c r="B5682" t="e">
        <f>Weighting!$C$18</f>
        <v>#DIV/0!</v>
      </c>
      <c r="C5682" t="e">
        <f>Weighting!$F$18</f>
        <v>#NUM!</v>
      </c>
      <c r="D5682" t="e">
        <f>IF(C5682=1,'Data Transformation'!$G$3+0.5*'Data Transformation'!$W$25,IF(C5683=1,D5683-'Data Transformation'!$W$25,FALSE))</f>
        <v>#NUM!</v>
      </c>
      <c r="E5682">
        <f t="array" ref="E5682">IF(ISLOGICAL(D5682),"",FREQUENCY(IF('Data Transformation'!$B$425:$B$8425='Bin Analysis'!$B5667,'Data Transformation'!$G$425:$G$8425),D5682))</f>
        <v>2001</v>
      </c>
      <c r="F5682">
        <f t="shared" si="708"/>
        <v>0</v>
      </c>
      <c r="G5682">
        <f>Weighting!$H$18</f>
        <v>0</v>
      </c>
      <c r="H5682">
        <f t="array" ref="H5682">FREQUENCY(IF('Data Transformation'!$B$4:$B$8425=B5667,'Data Transformation'!$G$4:$G$8425),'Bin Analysis'!$B5682)</f>
        <v>2073</v>
      </c>
      <c r="I5682">
        <f t="shared" si="709"/>
        <v>0</v>
      </c>
      <c r="J5682">
        <f t="shared" si="710"/>
        <v>0</v>
      </c>
      <c r="K5682">
        <f>J5682*Weighting!$W$18</f>
        <v>0</v>
      </c>
      <c r="M5682" s="14"/>
    </row>
    <row r="5683" spans="1:25" x14ac:dyDescent="0.55000000000000004">
      <c r="A5683" s="32" t="str">
        <f>IF(Weighting!$P$19&gt;0,B5683,"")</f>
        <v/>
      </c>
      <c r="B5683" t="e">
        <f>Weighting!$C$19</f>
        <v>#DIV/0!</v>
      </c>
      <c r="C5683" t="e">
        <f>Weighting!$F$19</f>
        <v>#NUM!</v>
      </c>
      <c r="D5683" t="e">
        <f>IF(C5683=1,'Data Transformation'!$G$3+0.5*'Data Transformation'!$W$25,IF(C5684=1,D5684-'Data Transformation'!$W$25,FALSE))</f>
        <v>#NUM!</v>
      </c>
      <c r="E5683">
        <f t="array" ref="E5683">IF(ISLOGICAL(D5683),"",FREQUENCY(IF('Data Transformation'!$B$425:$B$8425='Bin Analysis'!$B5667,'Data Transformation'!$G$425:$G$8425),D5683))</f>
        <v>2001</v>
      </c>
      <c r="F5683">
        <f t="shared" si="708"/>
        <v>0</v>
      </c>
      <c r="G5683">
        <f>Weighting!$H$19</f>
        <v>0</v>
      </c>
      <c r="H5683">
        <f t="array" ref="H5683">FREQUENCY(IF('Data Transformation'!$B$4:$B$8425=B5667,'Data Transformation'!$G$4:$G$8425),'Bin Analysis'!$B5683)</f>
        <v>2073</v>
      </c>
      <c r="I5683">
        <f t="shared" si="709"/>
        <v>0</v>
      </c>
      <c r="J5683">
        <f t="shared" si="710"/>
        <v>0</v>
      </c>
      <c r="K5683">
        <f>J5683*Weighting!$W$19</f>
        <v>0</v>
      </c>
      <c r="M5683" s="14"/>
    </row>
    <row r="5684" spans="1:25" x14ac:dyDescent="0.55000000000000004">
      <c r="A5684" s="32" t="str">
        <f>IF(Weighting!$P$20&gt;0,B5684,"")</f>
        <v/>
      </c>
      <c r="B5684" t="e">
        <f>Weighting!$C$20</f>
        <v>#DIV/0!</v>
      </c>
      <c r="C5684" t="e">
        <f>Weighting!$F$20</f>
        <v>#NUM!</v>
      </c>
      <c r="D5684" t="e">
        <f>IF(C5684=1,'Data Transformation'!$G$3+0.5*'Data Transformation'!$W$25,IF(C5685=1,D5685-'Data Transformation'!$W$25,FALSE))</f>
        <v>#NUM!</v>
      </c>
      <c r="E5684">
        <f t="array" ref="E5684">IF(ISLOGICAL(D5684),"",FREQUENCY(IF('Data Transformation'!$B$425:$B$8425='Bin Analysis'!$B5667,'Data Transformation'!$G$425:$G$8425),D5684))</f>
        <v>2001</v>
      </c>
      <c r="F5684">
        <f t="shared" si="708"/>
        <v>0</v>
      </c>
      <c r="G5684">
        <f>Weighting!$H$20</f>
        <v>0</v>
      </c>
      <c r="H5684">
        <f t="array" ref="H5684">FREQUENCY(IF('Data Transformation'!$B$4:$B$8425=B5667,'Data Transformation'!$G$4:$G$8425),'Bin Analysis'!$B5684)</f>
        <v>2073</v>
      </c>
      <c r="I5684">
        <f t="shared" si="709"/>
        <v>0</v>
      </c>
      <c r="J5684">
        <f t="shared" si="710"/>
        <v>0</v>
      </c>
      <c r="K5684">
        <f>J5684*Weighting!$W$20</f>
        <v>0</v>
      </c>
      <c r="M5684" s="14"/>
    </row>
    <row r="5685" spans="1:25" x14ac:dyDescent="0.55000000000000004">
      <c r="A5685" s="32" t="str">
        <f>IF(Weighting!$P$21&gt;0,B5685,"")</f>
        <v/>
      </c>
      <c r="B5685" t="e">
        <f>Weighting!$C$21</f>
        <v>#DIV/0!</v>
      </c>
      <c r="C5685" t="e">
        <f>Weighting!$F$21</f>
        <v>#NUM!</v>
      </c>
      <c r="D5685" t="e">
        <f>IF(C5685=1,'Data Transformation'!$G$3+0.5*'Data Transformation'!$W$25,IF(C5686=1,D5686-'Data Transformation'!$W$25,FALSE))</f>
        <v>#NUM!</v>
      </c>
      <c r="E5685">
        <f t="array" ref="E5685">IF(ISLOGICAL(D5685),"",FREQUENCY(IF('Data Transformation'!$B$425:$B$8425='Bin Analysis'!$B5667,'Data Transformation'!$G$425:$G$8425),D5685))</f>
        <v>2001</v>
      </c>
      <c r="F5685">
        <f t="shared" si="708"/>
        <v>0</v>
      </c>
      <c r="G5685">
        <f>Weighting!$H$21</f>
        <v>0</v>
      </c>
      <c r="H5685">
        <f t="array" ref="H5685">FREQUENCY(IF('Data Transformation'!$B$4:$B$8425=B5667,'Data Transformation'!$G$4:$G$8425),'Bin Analysis'!$B5685)</f>
        <v>2073</v>
      </c>
      <c r="I5685">
        <f t="shared" si="709"/>
        <v>0</v>
      </c>
      <c r="J5685">
        <f t="shared" si="710"/>
        <v>0</v>
      </c>
      <c r="K5685">
        <f>J5685*Weighting!$W$21</f>
        <v>0</v>
      </c>
      <c r="M5685" s="14"/>
    </row>
    <row r="5686" spans="1:25" x14ac:dyDescent="0.55000000000000004">
      <c r="A5686" s="32" t="str">
        <f>IF(Weighting!$P$22&gt;0,B5686,"")</f>
        <v/>
      </c>
      <c r="B5686" t="e">
        <f>Weighting!$C$22</f>
        <v>#DIV/0!</v>
      </c>
      <c r="C5686" t="e">
        <f>Weighting!$F$22</f>
        <v>#NUM!</v>
      </c>
      <c r="D5686" t="e">
        <f>IF(C5686=1,'Data Transformation'!$G$3+0.5*'Data Transformation'!$W$25,IF(C5687=1,D5687-'Data Transformation'!$W$25,FALSE))</f>
        <v>#NUM!</v>
      </c>
      <c r="E5686">
        <f t="array" ref="E5686">IF(ISLOGICAL(D5686),"",FREQUENCY(IF('Data Transformation'!$B$425:$B$8425='Bin Analysis'!$B5667,'Data Transformation'!$G$425:$G$8425),D5686))</f>
        <v>2001</v>
      </c>
      <c r="F5686">
        <f t="shared" si="708"/>
        <v>0</v>
      </c>
      <c r="G5686">
        <f>Weighting!$H$22</f>
        <v>0</v>
      </c>
      <c r="H5686">
        <f t="array" ref="H5686">FREQUENCY(IF('Data Transformation'!$B$4:$B$8425=B5667,'Data Transformation'!$G$4:$G$8425),'Bin Analysis'!$B5686)</f>
        <v>2073</v>
      </c>
      <c r="I5686">
        <f t="shared" si="709"/>
        <v>0</v>
      </c>
      <c r="J5686">
        <f t="shared" si="710"/>
        <v>0</v>
      </c>
      <c r="K5686">
        <f>J5686*Weighting!$W$22</f>
        <v>0</v>
      </c>
      <c r="M5686" s="14"/>
    </row>
    <row r="5687" spans="1:25" x14ac:dyDescent="0.55000000000000004">
      <c r="A5687" s="32" t="str">
        <f>IF(Weighting!$P$23&gt;0,B5687,"")</f>
        <v/>
      </c>
      <c r="B5687" t="e">
        <f>Weighting!$C$23</f>
        <v>#DIV/0!</v>
      </c>
      <c r="C5687" t="e">
        <f>Weighting!$F$23</f>
        <v>#NUM!</v>
      </c>
      <c r="D5687" t="e">
        <f>IF(C5687=1,'Data Transformation'!$G$3+0.5*'Data Transformation'!$W$25,IF(C5688=1,D5688-'Data Transformation'!$W$25,FALSE))</f>
        <v>#NUM!</v>
      </c>
      <c r="E5687">
        <f t="array" ref="E5687">IF(ISLOGICAL(D5687),"",FREQUENCY(IF('Data Transformation'!$B$425:$B$8425='Bin Analysis'!$B5667,'Data Transformation'!$G$425:$G$8425),D5687))</f>
        <v>2001</v>
      </c>
      <c r="F5687">
        <f t="shared" si="708"/>
        <v>0</v>
      </c>
      <c r="G5687">
        <f>Weighting!$H$23</f>
        <v>0</v>
      </c>
      <c r="H5687">
        <f t="array" ref="H5687">FREQUENCY(IF('Data Transformation'!$B$4:$B$8425=B5667,'Data Transformation'!$G$4:$G$8425),'Bin Analysis'!$B5687)</f>
        <v>2073</v>
      </c>
      <c r="I5687">
        <f t="shared" si="709"/>
        <v>0</v>
      </c>
      <c r="J5687">
        <f t="shared" si="710"/>
        <v>0</v>
      </c>
      <c r="K5687">
        <f>J5687*Weighting!$W$23</f>
        <v>0</v>
      </c>
      <c r="M5687" s="14"/>
    </row>
    <row r="5688" spans="1:25" x14ac:dyDescent="0.55000000000000004">
      <c r="A5688" s="32" t="str">
        <f>IF(Weighting!$P$24&gt;0,B5688,"")</f>
        <v/>
      </c>
      <c r="B5688" t="e">
        <f>Weighting!$C$24</f>
        <v>#DIV/0!</v>
      </c>
      <c r="C5688" t="e">
        <f>Weighting!$F$24</f>
        <v>#NUM!</v>
      </c>
      <c r="D5688" t="e">
        <f>IF(C5688=1,'Data Transformation'!$G$3+0.5*'Data Transformation'!$W$25,IF(C5689=1,D5689-'Data Transformation'!$W$25,FALSE))</f>
        <v>#NUM!</v>
      </c>
      <c r="E5688">
        <f t="array" ref="E5688">IF(ISLOGICAL(D5688),"",FREQUENCY(IF('Data Transformation'!$B$425:$B$8425='Bin Analysis'!$B5667,'Data Transformation'!$G$425:$G$8425),D5688))</f>
        <v>2001</v>
      </c>
      <c r="F5688">
        <f t="shared" si="708"/>
        <v>0</v>
      </c>
      <c r="G5688">
        <f>Weighting!$H$24</f>
        <v>0</v>
      </c>
      <c r="H5688">
        <f t="array" ref="H5688">FREQUENCY(IF('Data Transformation'!$B$4:$B$8425=B5667,'Data Transformation'!$G$4:$G$8425),'Bin Analysis'!$B5688)</f>
        <v>2073</v>
      </c>
      <c r="I5688">
        <f t="shared" si="709"/>
        <v>0</v>
      </c>
      <c r="J5688">
        <f t="shared" si="710"/>
        <v>0</v>
      </c>
      <c r="K5688">
        <f>J5688*Weighting!$W$24</f>
        <v>0</v>
      </c>
      <c r="M5688" s="14"/>
    </row>
    <row r="5689" spans="1:25" x14ac:dyDescent="0.55000000000000004">
      <c r="A5689" s="32" t="str">
        <f>IF(Weighting!$P$25&gt;0,B5689,"")</f>
        <v/>
      </c>
      <c r="B5689" t="e">
        <f>Weighting!$C$25</f>
        <v>#DIV/0!</v>
      </c>
      <c r="C5689" t="e">
        <f>Weighting!$F$25</f>
        <v>#NUM!</v>
      </c>
      <c r="D5689" t="e">
        <f>IF(C5689=1,'Data Transformation'!$G$3+0.5*'Data Transformation'!$W$25,IF(C5690=1,D5690-'Data Transformation'!$W$25,FALSE))</f>
        <v>#NUM!</v>
      </c>
      <c r="E5689">
        <f t="array" ref="E5689">IF(ISLOGICAL(D5689),"",FREQUENCY(IF('Data Transformation'!$B$425:$B$8425='Bin Analysis'!$B5667,'Data Transformation'!$G$425:$G$8425),D5689))</f>
        <v>2001</v>
      </c>
      <c r="F5689">
        <f t="shared" si="708"/>
        <v>0</v>
      </c>
      <c r="G5689">
        <f>Weighting!$H$25</f>
        <v>0</v>
      </c>
      <c r="H5689">
        <f t="array" ref="H5689">FREQUENCY(IF('Data Transformation'!$B$4:$B$8425=B5667,'Data Transformation'!$G$4:$G$8425),'Bin Analysis'!$B5689)</f>
        <v>2073</v>
      </c>
      <c r="I5689">
        <f t="shared" si="709"/>
        <v>0</v>
      </c>
      <c r="J5689">
        <f t="shared" si="710"/>
        <v>0</v>
      </c>
      <c r="K5689">
        <f>J5689*Weighting!$W$25</f>
        <v>0</v>
      </c>
      <c r="M5689" s="14"/>
    </row>
    <row r="5690" spans="1:25" x14ac:dyDescent="0.55000000000000004">
      <c r="O5690"/>
      <c r="P5690"/>
      <c r="Q5690"/>
      <c r="R5690"/>
    </row>
    <row r="5691" spans="1:25" ht="23.35" x14ac:dyDescent="0.8">
      <c r="A5691" s="21" t="s">
        <v>0</v>
      </c>
      <c r="B5691" s="21" t="str">
        <f>IFERROR(VLOOKUP(C5691,'Data Transformation'!$L$6:$M$426,2,FALSE),"")</f>
        <v/>
      </c>
      <c r="C5691" s="21">
        <f>C5667+1</f>
        <v>237</v>
      </c>
      <c r="D5691" s="21"/>
      <c r="E5691" s="21"/>
      <c r="F5691" s="21"/>
      <c r="G5691" s="21"/>
      <c r="H5691" s="22"/>
      <c r="I5691" s="22"/>
      <c r="J5691" s="22"/>
      <c r="K5691" s="21"/>
      <c r="L5691" s="21" t="str">
        <f>B5691</f>
        <v/>
      </c>
      <c r="M5691" s="23" t="e">
        <f>INDEX('Data Transformation'!$O$4:$O$424,MATCH($B5691,'Data Transformation'!$M$4:$M$424,0),MATCH($M$2,'Data Transformation'!$O$3,0))</f>
        <v>#N/A</v>
      </c>
      <c r="N5691" s="27" t="e">
        <f>IF('Input and Summary Results'!$J$16="minimum",'Bin Analysis'!X5692/(M5691-1),'Bin Analysis'!Y5691/('Bin Analysis'!M5691-1))</f>
        <v>#N/A</v>
      </c>
      <c r="O5691" s="27" t="e">
        <f>IF(M5691=FALSE,NA(),(VLOOKUP(1,C5694:K5713,4,FALSE))/(M5691-1))</f>
        <v>#N/A</v>
      </c>
      <c r="P5691" s="27" t="e">
        <f>IF(M5691=FALSE,NA(),SUM(J5694:J5713)/Weighting!$S$5)</f>
        <v>#N/A</v>
      </c>
      <c r="Q5691" s="27" t="e">
        <f>IF(M5691=FALSE,NA(),SUM(K5694:K5713)/Weighting!$S$6)</f>
        <v>#N/A</v>
      </c>
      <c r="R5691" s="27" t="e">
        <f>IF(M5691=FALSE,NA(),(VLOOKUP(1,G5694:K5713,3,FALSE))/(M5691-1))</f>
        <v>#N/A</v>
      </c>
      <c r="S5691" s="22" t="e">
        <f>IF(M5691=FALSE,NA(),IF(SUM(J5694:J5713)=2,"yes","no"))</f>
        <v>#N/A</v>
      </c>
      <c r="X5691" s="2" cm="2">
        <f t="array" ref="X5691:X5692">FREQUENCY(IF('Data Transformation'!$B$425:$B$6424='Bin Analysis'!L5691,'Data Transformation'!$G$425:$G$6424),'Data Transformation'!$U$11)</f>
        <v>0</v>
      </c>
      <c r="Y5691" s="2" cm="2">
        <f t="array" ref="Y5691:Y5692">FREQUENCY(IF('Data Transformation'!$B$425:$B$6424='Bin Analysis'!L5691,'Data Transformation'!$G$425:$G$6424),'Data Transformation'!$U$12)</f>
        <v>0</v>
      </c>
    </row>
    <row r="5692" spans="1:25" x14ac:dyDescent="0.55000000000000004">
      <c r="A5692" s="14" t="s">
        <v>67</v>
      </c>
      <c r="B5692" t="s">
        <v>47</v>
      </c>
      <c r="C5692" t="s">
        <v>5</v>
      </c>
      <c r="D5692" t="s">
        <v>100</v>
      </c>
      <c r="E5692" t="s">
        <v>101</v>
      </c>
      <c r="F5692" t="s">
        <v>102</v>
      </c>
      <c r="G5692" t="s">
        <v>70</v>
      </c>
      <c r="H5692" t="s">
        <v>31</v>
      </c>
      <c r="I5692" t="s">
        <v>32</v>
      </c>
      <c r="J5692" t="s">
        <v>46</v>
      </c>
      <c r="K5692" s="14" t="s">
        <v>45</v>
      </c>
      <c r="M5692" s="14"/>
      <c r="X5692" s="2">
        <v>0</v>
      </c>
      <c r="Y5692" s="2">
        <v>0</v>
      </c>
    </row>
    <row r="5693" spans="1:25" x14ac:dyDescent="0.55000000000000004">
      <c r="A5693" s="32"/>
      <c r="D5693" t="e">
        <f>IF(C5693=1,'Data Transformation'!$G$3+0.5*'Data Transformation'!$W$25,IF(C5694=1,D5694-'Data Transformation'!$W$25,FALSE))</f>
        <v>#NUM!</v>
      </c>
      <c r="E5693">
        <f t="array" ref="E5693">IF(ISLOGICAL(D5693),"",FREQUENCY(IF('Data Transformation'!$B$425:$B$8425='Bin Analysis'!$B5691,'Data Transformation'!$G$425:$G$8425),D5693))</f>
        <v>2001</v>
      </c>
      <c r="F5693" t="e">
        <f>IF(ISLOGICAL(D5693),"",E5693-E5692)</f>
        <v>#VALUE!</v>
      </c>
      <c r="M5693" s="14"/>
    </row>
    <row r="5694" spans="1:25" x14ac:dyDescent="0.55000000000000004">
      <c r="A5694" s="32" t="e">
        <f>IF(Weighting!$P$6&gt;0,B5694,"")</f>
        <v>#NUM!</v>
      </c>
      <c r="B5694" t="e">
        <f>Weighting!$C$6</f>
        <v>#DIV/0!</v>
      </c>
      <c r="C5694" t="e">
        <f>Weighting!$F$6</f>
        <v>#NUM!</v>
      </c>
      <c r="D5694" t="e">
        <f>IF(C5694=1,'Data Transformation'!$G$3+0.5*'Data Transformation'!$W$25,IF(C5695=1,D5695-'Data Transformation'!$W$25,FALSE))</f>
        <v>#NUM!</v>
      </c>
      <c r="E5694">
        <f t="array" ref="E5694">IF(ISLOGICAL(D5694),"",FREQUENCY(IF('Data Transformation'!$B$425:$B$8425='Bin Analysis'!$B5691,'Data Transformation'!$G$425:$G$8425),D5694))</f>
        <v>2001</v>
      </c>
      <c r="F5694">
        <f>IF(ISLOGICAL(D5694),"",E5694-E5693)</f>
        <v>0</v>
      </c>
      <c r="G5694">
        <f>Weighting!$H$6</f>
        <v>1</v>
      </c>
      <c r="H5694">
        <f t="array" ref="H5694">FREQUENCY(IF('Data Transformation'!$B$4:$B$8425=B5691,'Data Transformation'!$G$4:$G$8425),'Bin Analysis'!$B5694)</f>
        <v>2073</v>
      </c>
      <c r="I5694">
        <f>H5694-H5693</f>
        <v>2073</v>
      </c>
      <c r="J5694">
        <f>IF(I5694=0,0,1)</f>
        <v>1</v>
      </c>
      <c r="K5694" t="e">
        <f>J5694*Weighting!$W$6</f>
        <v>#NUM!</v>
      </c>
      <c r="M5694" s="14"/>
    </row>
    <row r="5695" spans="1:25" x14ac:dyDescent="0.55000000000000004">
      <c r="A5695" s="32" t="str">
        <f>IF(Weighting!$P$7&gt;0,B5695,"")</f>
        <v/>
      </c>
      <c r="B5695" t="e">
        <f>Weighting!$C$7</f>
        <v>#DIV/0!</v>
      </c>
      <c r="C5695" t="e">
        <f>Weighting!$F$7</f>
        <v>#NUM!</v>
      </c>
      <c r="D5695" t="e">
        <f>IF(C5695=1,'Data Transformation'!$G$3+0.5*'Data Transformation'!$W$25,IF(C5696=1,D5696-'Data Transformation'!$W$25,FALSE))</f>
        <v>#NUM!</v>
      </c>
      <c r="E5695">
        <f t="array" ref="E5695">IF(ISLOGICAL(D5695),"",FREQUENCY(IF('Data Transformation'!$B$425:$B$8425='Bin Analysis'!$B5691,'Data Transformation'!$G$425:$G$8425),D5695))</f>
        <v>2001</v>
      </c>
      <c r="F5695">
        <f t="shared" ref="F5695:F5713" si="711">IF(ISLOGICAL(D5695),"",E5695-E5694)</f>
        <v>0</v>
      </c>
      <c r="G5695">
        <f>Weighting!$H$7</f>
        <v>0</v>
      </c>
      <c r="H5695">
        <f t="array" ref="H5695">FREQUENCY(IF('Data Transformation'!$B$4:$B$8425=B5691,'Data Transformation'!$G$4:$G$8425),'Bin Analysis'!$B5695)</f>
        <v>2073</v>
      </c>
      <c r="I5695">
        <f t="shared" ref="I5695:I5713" si="712">H5695-H5694</f>
        <v>0</v>
      </c>
      <c r="J5695">
        <f>IF(I5695=0,0,1)</f>
        <v>0</v>
      </c>
      <c r="K5695">
        <f>J5695*Weighting!$W$7</f>
        <v>0</v>
      </c>
      <c r="M5695" s="14"/>
    </row>
    <row r="5696" spans="1:25" x14ac:dyDescent="0.55000000000000004">
      <c r="A5696" s="32" t="str">
        <f>IF(Weighting!$P$8&gt;0,B5696,"")</f>
        <v/>
      </c>
      <c r="B5696" t="e">
        <f>Weighting!$C$8</f>
        <v>#DIV/0!</v>
      </c>
      <c r="C5696" t="e">
        <f>Weighting!$F$8</f>
        <v>#NUM!</v>
      </c>
      <c r="D5696" t="e">
        <f>IF(C5696=1,'Data Transformation'!$G$3+0.5*'Data Transformation'!$W$25,IF(C5697=1,D5697-'Data Transformation'!$W$25,FALSE))</f>
        <v>#NUM!</v>
      </c>
      <c r="E5696">
        <f t="array" ref="E5696">IF(ISLOGICAL(D5696),"",FREQUENCY(IF('Data Transformation'!$B$425:$B$8425='Bin Analysis'!$B5691,'Data Transformation'!$G$425:$G$8425),D5696))</f>
        <v>2001</v>
      </c>
      <c r="F5696">
        <f t="shared" si="711"/>
        <v>0</v>
      </c>
      <c r="G5696">
        <f>Weighting!$H$8</f>
        <v>0</v>
      </c>
      <c r="H5696">
        <f t="array" ref="H5696">FREQUENCY(IF('Data Transformation'!$B$4:$B$8425=B5691,'Data Transformation'!$G$4:$G$8425),'Bin Analysis'!$B5696)</f>
        <v>2073</v>
      </c>
      <c r="I5696">
        <f t="shared" si="712"/>
        <v>0</v>
      </c>
      <c r="J5696">
        <f t="shared" ref="J5696:J5713" si="713">IF(I5696=0,0,1)</f>
        <v>0</v>
      </c>
      <c r="K5696">
        <f>J5696*Weighting!$W$8</f>
        <v>0</v>
      </c>
      <c r="M5696" s="14"/>
    </row>
    <row r="5697" spans="1:13" x14ac:dyDescent="0.55000000000000004">
      <c r="A5697" s="32" t="str">
        <f>IF(Weighting!$P$9&gt;0,B5697,"")</f>
        <v/>
      </c>
      <c r="B5697" s="50" t="e">
        <f>Weighting!$C$9</f>
        <v>#DIV/0!</v>
      </c>
      <c r="C5697" t="e">
        <f>Weighting!$F$9</f>
        <v>#NUM!</v>
      </c>
      <c r="D5697" t="e">
        <f>IF(C5697=1,'Data Transformation'!$G$3+0.5*'Data Transformation'!$W$25,IF(C5698=1,D5698-'Data Transformation'!$W$25,FALSE))</f>
        <v>#NUM!</v>
      </c>
      <c r="E5697">
        <f t="array" ref="E5697">IF(ISLOGICAL(D5697),"",FREQUENCY(IF('Data Transformation'!$B$425:$B$8425='Bin Analysis'!$B5691,'Data Transformation'!$G$425:$G$8425),D5697))</f>
        <v>2001</v>
      </c>
      <c r="F5697">
        <f t="shared" si="711"/>
        <v>0</v>
      </c>
      <c r="G5697">
        <f>Weighting!$H$9</f>
        <v>0</v>
      </c>
      <c r="H5697">
        <f t="array" ref="H5697">FREQUENCY(IF('Data Transformation'!$B$4:$B$8425=B5691,'Data Transformation'!$G$4:$G$8425),'Bin Analysis'!$B5697)</f>
        <v>2073</v>
      </c>
      <c r="I5697">
        <f t="shared" si="712"/>
        <v>0</v>
      </c>
      <c r="J5697">
        <f t="shared" si="713"/>
        <v>0</v>
      </c>
      <c r="K5697">
        <f>J5697*Weighting!$W$9</f>
        <v>0</v>
      </c>
      <c r="M5697" s="14"/>
    </row>
    <row r="5698" spans="1:13" x14ac:dyDescent="0.55000000000000004">
      <c r="A5698" s="32" t="str">
        <f>IF(Weighting!$P$10&gt;0,B5698,"")</f>
        <v/>
      </c>
      <c r="B5698" t="e">
        <f>Weighting!$C$10</f>
        <v>#DIV/0!</v>
      </c>
      <c r="C5698" t="e">
        <f>Weighting!$F$10</f>
        <v>#NUM!</v>
      </c>
      <c r="D5698" t="e">
        <f>IF(C5698=1,'Data Transformation'!$G$3+0.5*'Data Transformation'!$W$25,IF(C5699=1,D5699-'Data Transformation'!$W$25,FALSE))</f>
        <v>#NUM!</v>
      </c>
      <c r="E5698">
        <f t="array" ref="E5698">IF(ISLOGICAL(D5698),"",FREQUENCY(IF('Data Transformation'!$B$425:$B$8425='Bin Analysis'!$B5691,'Data Transformation'!$G$425:$G$8425),D5698))</f>
        <v>2001</v>
      </c>
      <c r="F5698">
        <f t="shared" si="711"/>
        <v>0</v>
      </c>
      <c r="G5698">
        <f>Weighting!$H$10</f>
        <v>0</v>
      </c>
      <c r="H5698">
        <f t="array" ref="H5698">FREQUENCY(IF('Data Transformation'!$B$4:$B$8425=B5691,'Data Transformation'!$G$4:$G$8425),'Bin Analysis'!$B5698)</f>
        <v>2073</v>
      </c>
      <c r="I5698">
        <f t="shared" si="712"/>
        <v>0</v>
      </c>
      <c r="J5698">
        <f t="shared" si="713"/>
        <v>0</v>
      </c>
      <c r="K5698">
        <f>J5698*Weighting!$W$10</f>
        <v>0</v>
      </c>
      <c r="M5698" s="14"/>
    </row>
    <row r="5699" spans="1:13" x14ac:dyDescent="0.55000000000000004">
      <c r="A5699" s="32" t="str">
        <f>IF(Weighting!$P$11&gt;0,B5699,"")</f>
        <v/>
      </c>
      <c r="B5699" t="e">
        <f>Weighting!$C$11</f>
        <v>#DIV/0!</v>
      </c>
      <c r="C5699" t="e">
        <f>Weighting!$F$11</f>
        <v>#NUM!</v>
      </c>
      <c r="D5699" t="e">
        <f>IF(C5699=1,'Data Transformation'!$G$3+0.5*'Data Transformation'!$W$25,IF(C5700=1,D5700-'Data Transformation'!$W$25,FALSE))</f>
        <v>#NUM!</v>
      </c>
      <c r="E5699">
        <f t="array" ref="E5699">IF(ISLOGICAL(D5699),"",FREQUENCY(IF('Data Transformation'!$B$425:$B$8425='Bin Analysis'!$B5691,'Data Transformation'!$G$425:$G$8425),D5699))</f>
        <v>2001</v>
      </c>
      <c r="F5699">
        <f t="shared" si="711"/>
        <v>0</v>
      </c>
      <c r="G5699">
        <f>Weighting!$H$11</f>
        <v>0</v>
      </c>
      <c r="H5699">
        <f t="array" ref="H5699">FREQUENCY(IF('Data Transformation'!$B$4:$B$8425=B5691,'Data Transformation'!$G$4:$G$8425),'Bin Analysis'!$B5699)</f>
        <v>2073</v>
      </c>
      <c r="I5699">
        <f t="shared" si="712"/>
        <v>0</v>
      </c>
      <c r="J5699">
        <f t="shared" si="713"/>
        <v>0</v>
      </c>
      <c r="K5699">
        <f>J5699*Weighting!$W$11</f>
        <v>0</v>
      </c>
      <c r="M5699" s="14"/>
    </row>
    <row r="5700" spans="1:13" x14ac:dyDescent="0.55000000000000004">
      <c r="A5700" s="32" t="str">
        <f>IF(Weighting!$P$12&gt;0,B5700,"")</f>
        <v/>
      </c>
      <c r="B5700" t="e">
        <f>Weighting!$C$12</f>
        <v>#DIV/0!</v>
      </c>
      <c r="C5700" t="e">
        <f>Weighting!$F$12</f>
        <v>#NUM!</v>
      </c>
      <c r="D5700" t="e">
        <f>IF(C5700=1,'Data Transformation'!$G$3+0.5*'Data Transformation'!$W$25,IF(C5701=1,D5701-'Data Transformation'!$W$25,FALSE))</f>
        <v>#NUM!</v>
      </c>
      <c r="E5700">
        <f t="array" ref="E5700">IF(ISLOGICAL(D5700),"",FREQUENCY(IF('Data Transformation'!$B$425:$B$8425='Bin Analysis'!$B5691,'Data Transformation'!$G$425:$G$8425),D5700))</f>
        <v>2001</v>
      </c>
      <c r="F5700">
        <f t="shared" si="711"/>
        <v>0</v>
      </c>
      <c r="G5700">
        <f>Weighting!$H$12</f>
        <v>0</v>
      </c>
      <c r="H5700">
        <f t="array" ref="H5700">FREQUENCY(IF('Data Transformation'!$B$4:$B$8425=B5691,'Data Transformation'!$G$4:$G$8425),'Bin Analysis'!$B5700)</f>
        <v>2073</v>
      </c>
      <c r="I5700">
        <f t="shared" si="712"/>
        <v>0</v>
      </c>
      <c r="J5700">
        <f t="shared" si="713"/>
        <v>0</v>
      </c>
      <c r="K5700">
        <f>J5700*Weighting!$W$12</f>
        <v>0</v>
      </c>
      <c r="M5700" s="14"/>
    </row>
    <row r="5701" spans="1:13" x14ac:dyDescent="0.55000000000000004">
      <c r="A5701" s="32" t="str">
        <f>IF(Weighting!$P$13&gt;0,B5701,"")</f>
        <v/>
      </c>
      <c r="B5701" t="e">
        <f>Weighting!$C$13</f>
        <v>#DIV/0!</v>
      </c>
      <c r="C5701" t="e">
        <f>Weighting!$F$13</f>
        <v>#NUM!</v>
      </c>
      <c r="D5701" t="e">
        <f>IF(C5701=1,'Data Transformation'!$G$3+0.5*'Data Transformation'!$W$25,IF(C5702=1,D5702-'Data Transformation'!$W$25,FALSE))</f>
        <v>#NUM!</v>
      </c>
      <c r="E5701">
        <f t="array" ref="E5701">IF(ISLOGICAL(D5701),"",FREQUENCY(IF('Data Transformation'!$B$425:$B$8425='Bin Analysis'!$B5691,'Data Transformation'!$G$425:$G$8425),D5701))</f>
        <v>2001</v>
      </c>
      <c r="F5701">
        <f t="shared" si="711"/>
        <v>0</v>
      </c>
      <c r="G5701">
        <f>Weighting!$H$13</f>
        <v>0</v>
      </c>
      <c r="H5701">
        <f t="array" ref="H5701">FREQUENCY(IF('Data Transformation'!$B$4:$B$8425=B5691,'Data Transformation'!$G$4:$G$8425),'Bin Analysis'!$B5701)</f>
        <v>2073</v>
      </c>
      <c r="I5701">
        <f t="shared" si="712"/>
        <v>0</v>
      </c>
      <c r="J5701">
        <f t="shared" si="713"/>
        <v>0</v>
      </c>
      <c r="K5701">
        <f>J5701*Weighting!$W$13</f>
        <v>0</v>
      </c>
      <c r="M5701" s="14"/>
    </row>
    <row r="5702" spans="1:13" x14ac:dyDescent="0.55000000000000004">
      <c r="A5702" s="32" t="str">
        <f>IF(Weighting!$P$14&gt;0,B5702,"")</f>
        <v/>
      </c>
      <c r="B5702" t="e">
        <f>Weighting!$C$14</f>
        <v>#DIV/0!</v>
      </c>
      <c r="C5702" t="e">
        <f>Weighting!$F$14</f>
        <v>#NUM!</v>
      </c>
      <c r="D5702" t="e">
        <f>IF(C5702=1,'Data Transformation'!$G$3+0.5*'Data Transformation'!$W$25,IF(C5703=1,D5703-'Data Transformation'!$W$25,FALSE))</f>
        <v>#NUM!</v>
      </c>
      <c r="E5702">
        <f t="array" ref="E5702">IF(ISLOGICAL(D5702),"",FREQUENCY(IF('Data Transformation'!$B$425:$B$8425='Bin Analysis'!$B5691,'Data Transformation'!$G$425:$G$8425),D5702))</f>
        <v>2001</v>
      </c>
      <c r="F5702">
        <f t="shared" si="711"/>
        <v>0</v>
      </c>
      <c r="G5702">
        <f>Weighting!$H$14</f>
        <v>0</v>
      </c>
      <c r="H5702">
        <f t="array" ref="H5702">FREQUENCY(IF('Data Transformation'!$B$4:$B$8425=B5691,'Data Transformation'!$G$4:$G$8425),'Bin Analysis'!$B5702)</f>
        <v>2073</v>
      </c>
      <c r="I5702">
        <f t="shared" si="712"/>
        <v>0</v>
      </c>
      <c r="J5702">
        <f t="shared" si="713"/>
        <v>0</v>
      </c>
      <c r="K5702">
        <f>J5702*Weighting!$W$14</f>
        <v>0</v>
      </c>
      <c r="M5702" s="14"/>
    </row>
    <row r="5703" spans="1:13" x14ac:dyDescent="0.55000000000000004">
      <c r="A5703" s="32" t="str">
        <f>IF(Weighting!$P$15&gt;0,B5703,"")</f>
        <v/>
      </c>
      <c r="B5703" t="e">
        <f>Weighting!$C$15</f>
        <v>#DIV/0!</v>
      </c>
      <c r="C5703" t="e">
        <f>Weighting!$F$15</f>
        <v>#NUM!</v>
      </c>
      <c r="D5703" t="e">
        <f>IF(C5703=1,'Data Transformation'!$G$3+0.5*'Data Transformation'!$W$25,IF(C5704=1,D5704-'Data Transformation'!$W$25,FALSE))</f>
        <v>#NUM!</v>
      </c>
      <c r="E5703">
        <f t="array" ref="E5703">IF(ISLOGICAL(D5703),"",FREQUENCY(IF('Data Transformation'!$B$425:$B$8425='Bin Analysis'!$B5691,'Data Transformation'!$G$425:$G$8425),D5703))</f>
        <v>2001</v>
      </c>
      <c r="F5703">
        <f t="shared" si="711"/>
        <v>0</v>
      </c>
      <c r="G5703">
        <f>Weighting!$H$15</f>
        <v>0</v>
      </c>
      <c r="H5703">
        <f t="array" ref="H5703">FREQUENCY(IF('Data Transformation'!$B$4:$B$8425=B5691,'Data Transformation'!$G$4:$G$8425),'Bin Analysis'!$B5703)</f>
        <v>2073</v>
      </c>
      <c r="I5703">
        <f t="shared" si="712"/>
        <v>0</v>
      </c>
      <c r="J5703">
        <f t="shared" si="713"/>
        <v>0</v>
      </c>
      <c r="K5703">
        <f>J5703*Weighting!$W$15</f>
        <v>0</v>
      </c>
      <c r="M5703" s="14"/>
    </row>
    <row r="5704" spans="1:13" x14ac:dyDescent="0.55000000000000004">
      <c r="A5704" s="32" t="str">
        <f>IF(Weighting!$P$16&gt;0,B5704,"")</f>
        <v/>
      </c>
      <c r="B5704" t="e">
        <f>Weighting!$C$16</f>
        <v>#DIV/0!</v>
      </c>
      <c r="C5704" t="e">
        <f>Weighting!$F$16</f>
        <v>#NUM!</v>
      </c>
      <c r="D5704" t="e">
        <f>IF(C5704=1,'Data Transformation'!$G$3+0.5*'Data Transformation'!$W$25,IF(C5705=1,D5705-'Data Transformation'!$W$25,FALSE))</f>
        <v>#NUM!</v>
      </c>
      <c r="E5704">
        <f t="array" ref="E5704">IF(ISLOGICAL(D5704),"",FREQUENCY(IF('Data Transformation'!$B$425:$B$8425='Bin Analysis'!$B5691,'Data Transformation'!$G$425:$G$8425),D5704))</f>
        <v>2001</v>
      </c>
      <c r="F5704">
        <f t="shared" si="711"/>
        <v>0</v>
      </c>
      <c r="G5704">
        <f>Weighting!$H$16</f>
        <v>0</v>
      </c>
      <c r="H5704">
        <f t="array" ref="H5704">FREQUENCY(IF('Data Transformation'!$B$4:$B$8425=B5691,'Data Transformation'!$G$4:$G$8425),'Bin Analysis'!$B5704)</f>
        <v>2073</v>
      </c>
      <c r="I5704">
        <f t="shared" si="712"/>
        <v>0</v>
      </c>
      <c r="J5704">
        <f t="shared" si="713"/>
        <v>0</v>
      </c>
      <c r="K5704">
        <f>J5704*Weighting!$W$16</f>
        <v>0</v>
      </c>
      <c r="M5704" s="14"/>
    </row>
    <row r="5705" spans="1:13" x14ac:dyDescent="0.55000000000000004">
      <c r="A5705" s="32" t="str">
        <f>IF(Weighting!$P$17&gt;0,B5705,"")</f>
        <v/>
      </c>
      <c r="B5705" t="e">
        <f>Weighting!$C$17</f>
        <v>#DIV/0!</v>
      </c>
      <c r="C5705" t="e">
        <f>Weighting!$F$17</f>
        <v>#NUM!</v>
      </c>
      <c r="D5705" t="e">
        <f>IF(C5705=1,'Data Transformation'!$G$3+0.5*'Data Transformation'!$W$25,IF(C5706=1,D5706-'Data Transformation'!$W$25,FALSE))</f>
        <v>#NUM!</v>
      </c>
      <c r="E5705">
        <f t="array" ref="E5705">IF(ISLOGICAL(D5705),"",FREQUENCY(IF('Data Transformation'!$B$425:$B$8425='Bin Analysis'!$B5691,'Data Transformation'!$G$425:$G$8425),D5705))</f>
        <v>2001</v>
      </c>
      <c r="F5705">
        <f t="shared" si="711"/>
        <v>0</v>
      </c>
      <c r="G5705">
        <f>Weighting!$H$17</f>
        <v>0</v>
      </c>
      <c r="H5705">
        <f t="array" ref="H5705">FREQUENCY(IF('Data Transformation'!$B$4:$B$8425=B5691,'Data Transformation'!$G$4:$G$8425),'Bin Analysis'!$B5705)</f>
        <v>2073</v>
      </c>
      <c r="I5705">
        <f t="shared" si="712"/>
        <v>0</v>
      </c>
      <c r="J5705">
        <f t="shared" si="713"/>
        <v>0</v>
      </c>
      <c r="K5705">
        <f>J5705*Weighting!$W$17</f>
        <v>0</v>
      </c>
      <c r="M5705" s="14"/>
    </row>
    <row r="5706" spans="1:13" x14ac:dyDescent="0.55000000000000004">
      <c r="A5706" s="32" t="str">
        <f>IF(Weighting!$P$18&gt;0,B5706,"")</f>
        <v/>
      </c>
      <c r="B5706" t="e">
        <f>Weighting!$C$18</f>
        <v>#DIV/0!</v>
      </c>
      <c r="C5706" t="e">
        <f>Weighting!$F$18</f>
        <v>#NUM!</v>
      </c>
      <c r="D5706" t="e">
        <f>IF(C5706=1,'Data Transformation'!$G$3+0.5*'Data Transformation'!$W$25,IF(C5707=1,D5707-'Data Transformation'!$W$25,FALSE))</f>
        <v>#NUM!</v>
      </c>
      <c r="E5706">
        <f t="array" ref="E5706">IF(ISLOGICAL(D5706),"",FREQUENCY(IF('Data Transformation'!$B$425:$B$8425='Bin Analysis'!$B5691,'Data Transformation'!$G$425:$G$8425),D5706))</f>
        <v>2001</v>
      </c>
      <c r="F5706">
        <f t="shared" si="711"/>
        <v>0</v>
      </c>
      <c r="G5706">
        <f>Weighting!$H$18</f>
        <v>0</v>
      </c>
      <c r="H5706">
        <f t="array" ref="H5706">FREQUENCY(IF('Data Transformation'!$B$4:$B$8425=B5691,'Data Transformation'!$G$4:$G$8425),'Bin Analysis'!$B5706)</f>
        <v>2073</v>
      </c>
      <c r="I5706">
        <f t="shared" si="712"/>
        <v>0</v>
      </c>
      <c r="J5706">
        <f t="shared" si="713"/>
        <v>0</v>
      </c>
      <c r="K5706">
        <f>J5706*Weighting!$W$18</f>
        <v>0</v>
      </c>
      <c r="M5706" s="14"/>
    </row>
    <row r="5707" spans="1:13" x14ac:dyDescent="0.55000000000000004">
      <c r="A5707" s="32" t="str">
        <f>IF(Weighting!$P$19&gt;0,B5707,"")</f>
        <v/>
      </c>
      <c r="B5707" t="e">
        <f>Weighting!$C$19</f>
        <v>#DIV/0!</v>
      </c>
      <c r="C5707" t="e">
        <f>Weighting!$F$19</f>
        <v>#NUM!</v>
      </c>
      <c r="D5707" t="e">
        <f>IF(C5707=1,'Data Transformation'!$G$3+0.5*'Data Transformation'!$W$25,IF(C5708=1,D5708-'Data Transformation'!$W$25,FALSE))</f>
        <v>#NUM!</v>
      </c>
      <c r="E5707">
        <f t="array" ref="E5707">IF(ISLOGICAL(D5707),"",FREQUENCY(IF('Data Transformation'!$B$425:$B$8425='Bin Analysis'!$B5691,'Data Transformation'!$G$425:$G$8425),D5707))</f>
        <v>2001</v>
      </c>
      <c r="F5707">
        <f t="shared" si="711"/>
        <v>0</v>
      </c>
      <c r="G5707">
        <f>Weighting!$H$19</f>
        <v>0</v>
      </c>
      <c r="H5707">
        <f t="array" ref="H5707">FREQUENCY(IF('Data Transformation'!$B$4:$B$8425=B5691,'Data Transformation'!$G$4:$G$8425),'Bin Analysis'!$B5707)</f>
        <v>2073</v>
      </c>
      <c r="I5707">
        <f t="shared" si="712"/>
        <v>0</v>
      </c>
      <c r="J5707">
        <f t="shared" si="713"/>
        <v>0</v>
      </c>
      <c r="K5707">
        <f>J5707*Weighting!$W$19</f>
        <v>0</v>
      </c>
      <c r="M5707" s="14"/>
    </row>
    <row r="5708" spans="1:13" x14ac:dyDescent="0.55000000000000004">
      <c r="A5708" s="32" t="str">
        <f>IF(Weighting!$P$20&gt;0,B5708,"")</f>
        <v/>
      </c>
      <c r="B5708" t="e">
        <f>Weighting!$C$20</f>
        <v>#DIV/0!</v>
      </c>
      <c r="C5708" t="e">
        <f>Weighting!$F$20</f>
        <v>#NUM!</v>
      </c>
      <c r="D5708" t="e">
        <f>IF(C5708=1,'Data Transformation'!$G$3+0.5*'Data Transformation'!$W$25,IF(C5709=1,D5709-'Data Transformation'!$W$25,FALSE))</f>
        <v>#NUM!</v>
      </c>
      <c r="E5708">
        <f t="array" ref="E5708">IF(ISLOGICAL(D5708),"",FREQUENCY(IF('Data Transformation'!$B$425:$B$8425='Bin Analysis'!$B5691,'Data Transformation'!$G$425:$G$8425),D5708))</f>
        <v>2001</v>
      </c>
      <c r="F5708">
        <f t="shared" si="711"/>
        <v>0</v>
      </c>
      <c r="G5708">
        <f>Weighting!$H$20</f>
        <v>0</v>
      </c>
      <c r="H5708">
        <f t="array" ref="H5708">FREQUENCY(IF('Data Transformation'!$B$4:$B$8425=B5691,'Data Transformation'!$G$4:$G$8425),'Bin Analysis'!$B5708)</f>
        <v>2073</v>
      </c>
      <c r="I5708">
        <f t="shared" si="712"/>
        <v>0</v>
      </c>
      <c r="J5708">
        <f t="shared" si="713"/>
        <v>0</v>
      </c>
      <c r="K5708">
        <f>J5708*Weighting!$W$20</f>
        <v>0</v>
      </c>
      <c r="M5708" s="14"/>
    </row>
    <row r="5709" spans="1:13" x14ac:dyDescent="0.55000000000000004">
      <c r="A5709" s="32" t="str">
        <f>IF(Weighting!$P$21&gt;0,B5709,"")</f>
        <v/>
      </c>
      <c r="B5709" t="e">
        <f>Weighting!$C$21</f>
        <v>#DIV/0!</v>
      </c>
      <c r="C5709" t="e">
        <f>Weighting!$F$21</f>
        <v>#NUM!</v>
      </c>
      <c r="D5709" t="e">
        <f>IF(C5709=1,'Data Transformation'!$G$3+0.5*'Data Transformation'!$W$25,IF(C5710=1,D5710-'Data Transformation'!$W$25,FALSE))</f>
        <v>#NUM!</v>
      </c>
      <c r="E5709">
        <f t="array" ref="E5709">IF(ISLOGICAL(D5709),"",FREQUENCY(IF('Data Transformation'!$B$425:$B$8425='Bin Analysis'!$B5691,'Data Transformation'!$G$425:$G$8425),D5709))</f>
        <v>2001</v>
      </c>
      <c r="F5709">
        <f t="shared" si="711"/>
        <v>0</v>
      </c>
      <c r="G5709">
        <f>Weighting!$H$21</f>
        <v>0</v>
      </c>
      <c r="H5709">
        <f t="array" ref="H5709">FREQUENCY(IF('Data Transformation'!$B$4:$B$8425=B5691,'Data Transformation'!$G$4:$G$8425),'Bin Analysis'!$B5709)</f>
        <v>2073</v>
      </c>
      <c r="I5709">
        <f t="shared" si="712"/>
        <v>0</v>
      </c>
      <c r="J5709">
        <f t="shared" si="713"/>
        <v>0</v>
      </c>
      <c r="K5709">
        <f>J5709*Weighting!$W$21</f>
        <v>0</v>
      </c>
      <c r="M5709" s="14"/>
    </row>
    <row r="5710" spans="1:13" x14ac:dyDescent="0.55000000000000004">
      <c r="A5710" s="32" t="str">
        <f>IF(Weighting!$P$22&gt;0,B5710,"")</f>
        <v/>
      </c>
      <c r="B5710" t="e">
        <f>Weighting!$C$22</f>
        <v>#DIV/0!</v>
      </c>
      <c r="C5710" t="e">
        <f>Weighting!$F$22</f>
        <v>#NUM!</v>
      </c>
      <c r="D5710" t="e">
        <f>IF(C5710=1,'Data Transformation'!$G$3+0.5*'Data Transformation'!$W$25,IF(C5711=1,D5711-'Data Transformation'!$W$25,FALSE))</f>
        <v>#NUM!</v>
      </c>
      <c r="E5710">
        <f t="array" ref="E5710">IF(ISLOGICAL(D5710),"",FREQUENCY(IF('Data Transformation'!$B$425:$B$8425='Bin Analysis'!$B5691,'Data Transformation'!$G$425:$G$8425),D5710))</f>
        <v>2001</v>
      </c>
      <c r="F5710">
        <f t="shared" si="711"/>
        <v>0</v>
      </c>
      <c r="G5710">
        <f>Weighting!$H$22</f>
        <v>0</v>
      </c>
      <c r="H5710">
        <f t="array" ref="H5710">FREQUENCY(IF('Data Transformation'!$B$4:$B$8425=B5691,'Data Transformation'!$G$4:$G$8425),'Bin Analysis'!$B5710)</f>
        <v>2073</v>
      </c>
      <c r="I5710">
        <f t="shared" si="712"/>
        <v>0</v>
      </c>
      <c r="J5710">
        <f t="shared" si="713"/>
        <v>0</v>
      </c>
      <c r="K5710">
        <f>J5710*Weighting!$W$22</f>
        <v>0</v>
      </c>
      <c r="M5710" s="14"/>
    </row>
    <row r="5711" spans="1:13" x14ac:dyDescent="0.55000000000000004">
      <c r="A5711" s="32" t="str">
        <f>IF(Weighting!$P$23&gt;0,B5711,"")</f>
        <v/>
      </c>
      <c r="B5711" t="e">
        <f>Weighting!$C$23</f>
        <v>#DIV/0!</v>
      </c>
      <c r="C5711" t="e">
        <f>Weighting!$F$23</f>
        <v>#NUM!</v>
      </c>
      <c r="D5711" t="e">
        <f>IF(C5711=1,'Data Transformation'!$G$3+0.5*'Data Transformation'!$W$25,IF(C5712=1,D5712-'Data Transformation'!$W$25,FALSE))</f>
        <v>#NUM!</v>
      </c>
      <c r="E5711">
        <f t="array" ref="E5711">IF(ISLOGICAL(D5711),"",FREQUENCY(IF('Data Transformation'!$B$425:$B$8425='Bin Analysis'!$B5691,'Data Transformation'!$G$425:$G$8425),D5711))</f>
        <v>2001</v>
      </c>
      <c r="F5711">
        <f t="shared" si="711"/>
        <v>0</v>
      </c>
      <c r="G5711">
        <f>Weighting!$H$23</f>
        <v>0</v>
      </c>
      <c r="H5711">
        <f t="array" ref="H5711">FREQUENCY(IF('Data Transformation'!$B$4:$B$8425=B5691,'Data Transformation'!$G$4:$G$8425),'Bin Analysis'!$B5711)</f>
        <v>2073</v>
      </c>
      <c r="I5711">
        <f t="shared" si="712"/>
        <v>0</v>
      </c>
      <c r="J5711">
        <f t="shared" si="713"/>
        <v>0</v>
      </c>
      <c r="K5711">
        <f>J5711*Weighting!$W$23</f>
        <v>0</v>
      </c>
      <c r="M5711" s="14"/>
    </row>
    <row r="5712" spans="1:13" x14ac:dyDescent="0.55000000000000004">
      <c r="A5712" s="32" t="str">
        <f>IF(Weighting!$P$24&gt;0,B5712,"")</f>
        <v/>
      </c>
      <c r="B5712" t="e">
        <f>Weighting!$C$24</f>
        <v>#DIV/0!</v>
      </c>
      <c r="C5712" t="e">
        <f>Weighting!$F$24</f>
        <v>#NUM!</v>
      </c>
      <c r="D5712" t="e">
        <f>IF(C5712=1,'Data Transformation'!$G$3+0.5*'Data Transformation'!$W$25,IF(C5713=1,D5713-'Data Transformation'!$W$25,FALSE))</f>
        <v>#NUM!</v>
      </c>
      <c r="E5712">
        <f t="array" ref="E5712">IF(ISLOGICAL(D5712),"",FREQUENCY(IF('Data Transformation'!$B$425:$B$8425='Bin Analysis'!$B5691,'Data Transformation'!$G$425:$G$8425),D5712))</f>
        <v>2001</v>
      </c>
      <c r="F5712">
        <f t="shared" si="711"/>
        <v>0</v>
      </c>
      <c r="G5712">
        <f>Weighting!$H$24</f>
        <v>0</v>
      </c>
      <c r="H5712">
        <f t="array" ref="H5712">FREQUENCY(IF('Data Transformation'!$B$4:$B$8425=B5691,'Data Transformation'!$G$4:$G$8425),'Bin Analysis'!$B5712)</f>
        <v>2073</v>
      </c>
      <c r="I5712">
        <f t="shared" si="712"/>
        <v>0</v>
      </c>
      <c r="J5712">
        <f t="shared" si="713"/>
        <v>0</v>
      </c>
      <c r="K5712">
        <f>J5712*Weighting!$W$24</f>
        <v>0</v>
      </c>
      <c r="M5712" s="14"/>
    </row>
    <row r="5713" spans="1:25" x14ac:dyDescent="0.55000000000000004">
      <c r="A5713" s="32" t="str">
        <f>IF(Weighting!$P$25&gt;0,B5713,"")</f>
        <v/>
      </c>
      <c r="B5713" t="e">
        <f>Weighting!$C$25</f>
        <v>#DIV/0!</v>
      </c>
      <c r="C5713" t="e">
        <f>Weighting!$F$25</f>
        <v>#NUM!</v>
      </c>
      <c r="D5713" t="e">
        <f>IF(C5713=1,'Data Transformation'!$G$3+0.5*'Data Transformation'!$W$25,IF(C5714=1,D5714-'Data Transformation'!$W$25,FALSE))</f>
        <v>#NUM!</v>
      </c>
      <c r="E5713">
        <f t="array" ref="E5713">IF(ISLOGICAL(D5713),"",FREQUENCY(IF('Data Transformation'!$B$425:$B$8425='Bin Analysis'!$B5691,'Data Transformation'!$G$425:$G$8425),D5713))</f>
        <v>2001</v>
      </c>
      <c r="F5713">
        <f t="shared" si="711"/>
        <v>0</v>
      </c>
      <c r="G5713">
        <f>Weighting!$H$25</f>
        <v>0</v>
      </c>
      <c r="H5713">
        <f t="array" ref="H5713">FREQUENCY(IF('Data Transformation'!$B$4:$B$8425=B5691,'Data Transformation'!$G$4:$G$8425),'Bin Analysis'!$B5713)</f>
        <v>2073</v>
      </c>
      <c r="I5713">
        <f t="shared" si="712"/>
        <v>0</v>
      </c>
      <c r="J5713">
        <f t="shared" si="713"/>
        <v>0</v>
      </c>
      <c r="K5713">
        <f>J5713*Weighting!$W$25</f>
        <v>0</v>
      </c>
      <c r="M5713" s="14"/>
    </row>
    <row r="5714" spans="1:25" x14ac:dyDescent="0.55000000000000004">
      <c r="O5714"/>
      <c r="P5714"/>
      <c r="Q5714"/>
      <c r="R5714"/>
    </row>
    <row r="5715" spans="1:25" ht="23.35" x14ac:dyDescent="0.8">
      <c r="A5715" s="21" t="s">
        <v>0</v>
      </c>
      <c r="B5715" s="21" t="str">
        <f>IFERROR(VLOOKUP(C5715,'Data Transformation'!$L$6:$M$426,2,FALSE),"")</f>
        <v/>
      </c>
      <c r="C5715" s="21">
        <f>C5691+1</f>
        <v>238</v>
      </c>
      <c r="D5715" s="21"/>
      <c r="E5715" s="21"/>
      <c r="F5715" s="21"/>
      <c r="G5715" s="21"/>
      <c r="H5715" s="22"/>
      <c r="I5715" s="22"/>
      <c r="J5715" s="22"/>
      <c r="K5715" s="21"/>
      <c r="L5715" s="21" t="str">
        <f>B5715</f>
        <v/>
      </c>
      <c r="M5715" s="23" t="e">
        <f>INDEX('Data Transformation'!$O$4:$O$424,MATCH($B5715,'Data Transformation'!$M$4:$M$424,0),MATCH($M$2,'Data Transformation'!$O$3,0))</f>
        <v>#N/A</v>
      </c>
      <c r="N5715" s="27" t="e">
        <f>IF('Input and Summary Results'!$J$16="minimum",'Bin Analysis'!X5716/(M5715-1),'Bin Analysis'!Y5715/('Bin Analysis'!M5715-1))</f>
        <v>#N/A</v>
      </c>
      <c r="O5715" s="27" t="e">
        <f>IF(M5715=FALSE,NA(),(VLOOKUP(1,C5718:K5737,4,FALSE))/(M5715-1))</f>
        <v>#N/A</v>
      </c>
      <c r="P5715" s="27" t="e">
        <f>IF(M5715=FALSE,NA(),SUM(J5718:J5737)/Weighting!$S$5)</f>
        <v>#N/A</v>
      </c>
      <c r="Q5715" s="27" t="e">
        <f>IF(M5715=FALSE,NA(),SUM(K5718:K5737)/Weighting!$S$6)</f>
        <v>#N/A</v>
      </c>
      <c r="R5715" s="27" t="e">
        <f>IF(M5715=FALSE,NA(),(VLOOKUP(1,G5718:K5737,3,FALSE))/(M5715-1))</f>
        <v>#N/A</v>
      </c>
      <c r="S5715" s="22" t="e">
        <f>IF(M5715=FALSE,NA(),IF(SUM(J5718:J5737)=2,"yes","no"))</f>
        <v>#N/A</v>
      </c>
      <c r="X5715" s="2" cm="2">
        <f t="array" ref="X5715:X5716">FREQUENCY(IF('Data Transformation'!$B$425:$B$6424='Bin Analysis'!L5715,'Data Transformation'!$G$425:$G$6424),'Data Transformation'!$U$11)</f>
        <v>0</v>
      </c>
      <c r="Y5715" s="2" cm="2">
        <f t="array" ref="Y5715:Y5716">FREQUENCY(IF('Data Transformation'!$B$425:$B$6424='Bin Analysis'!L5715,'Data Transformation'!$G$425:$G$6424),'Data Transformation'!$U$12)</f>
        <v>0</v>
      </c>
    </row>
    <row r="5716" spans="1:25" x14ac:dyDescent="0.55000000000000004">
      <c r="A5716" s="14" t="s">
        <v>67</v>
      </c>
      <c r="B5716" t="s">
        <v>47</v>
      </c>
      <c r="C5716" t="s">
        <v>5</v>
      </c>
      <c r="D5716" t="s">
        <v>100</v>
      </c>
      <c r="E5716" t="s">
        <v>101</v>
      </c>
      <c r="F5716" t="s">
        <v>102</v>
      </c>
      <c r="G5716" t="s">
        <v>70</v>
      </c>
      <c r="H5716" t="s">
        <v>31</v>
      </c>
      <c r="I5716" t="s">
        <v>32</v>
      </c>
      <c r="J5716" t="s">
        <v>46</v>
      </c>
      <c r="K5716" s="14" t="s">
        <v>45</v>
      </c>
      <c r="M5716" s="14"/>
      <c r="X5716" s="2">
        <v>0</v>
      </c>
      <c r="Y5716" s="2">
        <v>0</v>
      </c>
    </row>
    <row r="5717" spans="1:25" x14ac:dyDescent="0.55000000000000004">
      <c r="A5717" s="32"/>
      <c r="D5717" t="e">
        <f>IF(C5717=1,'Data Transformation'!$G$3+0.5*'Data Transformation'!$W$25,IF(C5718=1,D5718-'Data Transformation'!$W$25,FALSE))</f>
        <v>#NUM!</v>
      </c>
      <c r="E5717">
        <f t="array" ref="E5717">IF(ISLOGICAL(D5717),"",FREQUENCY(IF('Data Transformation'!$B$425:$B$8425='Bin Analysis'!$B5715,'Data Transformation'!$G$425:$G$8425),D5717))</f>
        <v>2001</v>
      </c>
      <c r="F5717" t="e">
        <f>IF(ISLOGICAL(D5717),"",E5717-E5716)</f>
        <v>#VALUE!</v>
      </c>
      <c r="M5717" s="14"/>
    </row>
    <row r="5718" spans="1:25" x14ac:dyDescent="0.55000000000000004">
      <c r="A5718" s="32" t="e">
        <f>IF(Weighting!$P$6&gt;0,B5718,"")</f>
        <v>#NUM!</v>
      </c>
      <c r="B5718" t="e">
        <f>Weighting!$C$6</f>
        <v>#DIV/0!</v>
      </c>
      <c r="C5718" t="e">
        <f>Weighting!$F$6</f>
        <v>#NUM!</v>
      </c>
      <c r="D5718" t="e">
        <f>IF(C5718=1,'Data Transformation'!$G$3+0.5*'Data Transformation'!$W$25,IF(C5719=1,D5719-'Data Transformation'!$W$25,FALSE))</f>
        <v>#NUM!</v>
      </c>
      <c r="E5718">
        <f t="array" ref="E5718">IF(ISLOGICAL(D5718),"",FREQUENCY(IF('Data Transformation'!$B$425:$B$8425='Bin Analysis'!$B5715,'Data Transformation'!$G$425:$G$8425),D5718))</f>
        <v>2001</v>
      </c>
      <c r="F5718">
        <f>IF(ISLOGICAL(D5718),"",E5718-E5717)</f>
        <v>0</v>
      </c>
      <c r="G5718">
        <f>Weighting!$H$6</f>
        <v>1</v>
      </c>
      <c r="H5718">
        <f t="array" ref="H5718">FREQUENCY(IF('Data Transformation'!$B$4:$B$8425=B5715,'Data Transformation'!$G$4:$G$8425),'Bin Analysis'!$B5718)</f>
        <v>2073</v>
      </c>
      <c r="I5718">
        <f>H5718-H5717</f>
        <v>2073</v>
      </c>
      <c r="J5718">
        <f>IF(I5718=0,0,1)</f>
        <v>1</v>
      </c>
      <c r="K5718" t="e">
        <f>J5718*Weighting!$W$6</f>
        <v>#NUM!</v>
      </c>
      <c r="M5718" s="14"/>
    </row>
    <row r="5719" spans="1:25" x14ac:dyDescent="0.55000000000000004">
      <c r="A5719" s="32" t="str">
        <f>IF(Weighting!$P$7&gt;0,B5719,"")</f>
        <v/>
      </c>
      <c r="B5719" t="e">
        <f>Weighting!$C$7</f>
        <v>#DIV/0!</v>
      </c>
      <c r="C5719" t="e">
        <f>Weighting!$F$7</f>
        <v>#NUM!</v>
      </c>
      <c r="D5719" t="e">
        <f>IF(C5719=1,'Data Transformation'!$G$3+0.5*'Data Transformation'!$W$25,IF(C5720=1,D5720-'Data Transformation'!$W$25,FALSE))</f>
        <v>#NUM!</v>
      </c>
      <c r="E5719">
        <f t="array" ref="E5719">IF(ISLOGICAL(D5719),"",FREQUENCY(IF('Data Transformation'!$B$425:$B$8425='Bin Analysis'!$B5715,'Data Transformation'!$G$425:$G$8425),D5719))</f>
        <v>2001</v>
      </c>
      <c r="F5719">
        <f t="shared" ref="F5719:F5737" si="714">IF(ISLOGICAL(D5719),"",E5719-E5718)</f>
        <v>0</v>
      </c>
      <c r="G5719">
        <f>Weighting!$H$7</f>
        <v>0</v>
      </c>
      <c r="H5719">
        <f t="array" ref="H5719">FREQUENCY(IF('Data Transformation'!$B$4:$B$8425=B5715,'Data Transformation'!$G$4:$G$8425),'Bin Analysis'!$B5719)</f>
        <v>2073</v>
      </c>
      <c r="I5719">
        <f t="shared" ref="I5719:I5737" si="715">H5719-H5718</f>
        <v>0</v>
      </c>
      <c r="J5719">
        <f>IF(I5719=0,0,1)</f>
        <v>0</v>
      </c>
      <c r="K5719">
        <f>J5719*Weighting!$W$7</f>
        <v>0</v>
      </c>
      <c r="M5719" s="14"/>
    </row>
    <row r="5720" spans="1:25" x14ac:dyDescent="0.55000000000000004">
      <c r="A5720" s="32" t="str">
        <f>IF(Weighting!$P$8&gt;0,B5720,"")</f>
        <v/>
      </c>
      <c r="B5720" t="e">
        <f>Weighting!$C$8</f>
        <v>#DIV/0!</v>
      </c>
      <c r="C5720" t="e">
        <f>Weighting!$F$8</f>
        <v>#NUM!</v>
      </c>
      <c r="D5720" t="e">
        <f>IF(C5720=1,'Data Transformation'!$G$3+0.5*'Data Transformation'!$W$25,IF(C5721=1,D5721-'Data Transformation'!$W$25,FALSE))</f>
        <v>#NUM!</v>
      </c>
      <c r="E5720">
        <f t="array" ref="E5720">IF(ISLOGICAL(D5720),"",FREQUENCY(IF('Data Transformation'!$B$425:$B$8425='Bin Analysis'!$B5715,'Data Transformation'!$G$425:$G$8425),D5720))</f>
        <v>2001</v>
      </c>
      <c r="F5720">
        <f t="shared" si="714"/>
        <v>0</v>
      </c>
      <c r="G5720">
        <f>Weighting!$H$8</f>
        <v>0</v>
      </c>
      <c r="H5720">
        <f t="array" ref="H5720">FREQUENCY(IF('Data Transformation'!$B$4:$B$8425=B5715,'Data Transformation'!$G$4:$G$8425),'Bin Analysis'!$B5720)</f>
        <v>2073</v>
      </c>
      <c r="I5720">
        <f t="shared" si="715"/>
        <v>0</v>
      </c>
      <c r="J5720">
        <f t="shared" ref="J5720:J5737" si="716">IF(I5720=0,0,1)</f>
        <v>0</v>
      </c>
      <c r="K5720">
        <f>J5720*Weighting!$W$8</f>
        <v>0</v>
      </c>
      <c r="M5720" s="14"/>
    </row>
    <row r="5721" spans="1:25" x14ac:dyDescent="0.55000000000000004">
      <c r="A5721" s="32" t="str">
        <f>IF(Weighting!$P$9&gt;0,B5721,"")</f>
        <v/>
      </c>
      <c r="B5721" s="50" t="e">
        <f>Weighting!$C$9</f>
        <v>#DIV/0!</v>
      </c>
      <c r="C5721" t="e">
        <f>Weighting!$F$9</f>
        <v>#NUM!</v>
      </c>
      <c r="D5721" t="e">
        <f>IF(C5721=1,'Data Transformation'!$G$3+0.5*'Data Transformation'!$W$25,IF(C5722=1,D5722-'Data Transformation'!$W$25,FALSE))</f>
        <v>#NUM!</v>
      </c>
      <c r="E5721">
        <f t="array" ref="E5721">IF(ISLOGICAL(D5721),"",FREQUENCY(IF('Data Transformation'!$B$425:$B$8425='Bin Analysis'!$B5715,'Data Transformation'!$G$425:$G$8425),D5721))</f>
        <v>2001</v>
      </c>
      <c r="F5721">
        <f t="shared" si="714"/>
        <v>0</v>
      </c>
      <c r="G5721">
        <f>Weighting!$H$9</f>
        <v>0</v>
      </c>
      <c r="H5721">
        <f t="array" ref="H5721">FREQUENCY(IF('Data Transformation'!$B$4:$B$8425=B5715,'Data Transformation'!$G$4:$G$8425),'Bin Analysis'!$B5721)</f>
        <v>2073</v>
      </c>
      <c r="I5721">
        <f t="shared" si="715"/>
        <v>0</v>
      </c>
      <c r="J5721">
        <f t="shared" si="716"/>
        <v>0</v>
      </c>
      <c r="K5721">
        <f>J5721*Weighting!$W$9</f>
        <v>0</v>
      </c>
      <c r="M5721" s="14"/>
    </row>
    <row r="5722" spans="1:25" x14ac:dyDescent="0.55000000000000004">
      <c r="A5722" s="32" t="str">
        <f>IF(Weighting!$P$10&gt;0,B5722,"")</f>
        <v/>
      </c>
      <c r="B5722" t="e">
        <f>Weighting!$C$10</f>
        <v>#DIV/0!</v>
      </c>
      <c r="C5722" t="e">
        <f>Weighting!$F$10</f>
        <v>#NUM!</v>
      </c>
      <c r="D5722" t="e">
        <f>IF(C5722=1,'Data Transformation'!$G$3+0.5*'Data Transformation'!$W$25,IF(C5723=1,D5723-'Data Transformation'!$W$25,FALSE))</f>
        <v>#NUM!</v>
      </c>
      <c r="E5722">
        <f t="array" ref="E5722">IF(ISLOGICAL(D5722),"",FREQUENCY(IF('Data Transformation'!$B$425:$B$8425='Bin Analysis'!$B5715,'Data Transformation'!$G$425:$G$8425),D5722))</f>
        <v>2001</v>
      </c>
      <c r="F5722">
        <f t="shared" si="714"/>
        <v>0</v>
      </c>
      <c r="G5722">
        <f>Weighting!$H$10</f>
        <v>0</v>
      </c>
      <c r="H5722">
        <f t="array" ref="H5722">FREQUENCY(IF('Data Transformation'!$B$4:$B$8425=B5715,'Data Transformation'!$G$4:$G$8425),'Bin Analysis'!$B5722)</f>
        <v>2073</v>
      </c>
      <c r="I5722">
        <f t="shared" si="715"/>
        <v>0</v>
      </c>
      <c r="J5722">
        <f t="shared" si="716"/>
        <v>0</v>
      </c>
      <c r="K5722">
        <f>J5722*Weighting!$W$10</f>
        <v>0</v>
      </c>
      <c r="M5722" s="14"/>
    </row>
    <row r="5723" spans="1:25" x14ac:dyDescent="0.55000000000000004">
      <c r="A5723" s="32" t="str">
        <f>IF(Weighting!$P$11&gt;0,B5723,"")</f>
        <v/>
      </c>
      <c r="B5723" t="e">
        <f>Weighting!$C$11</f>
        <v>#DIV/0!</v>
      </c>
      <c r="C5723" t="e">
        <f>Weighting!$F$11</f>
        <v>#NUM!</v>
      </c>
      <c r="D5723" t="e">
        <f>IF(C5723=1,'Data Transformation'!$G$3+0.5*'Data Transformation'!$W$25,IF(C5724=1,D5724-'Data Transformation'!$W$25,FALSE))</f>
        <v>#NUM!</v>
      </c>
      <c r="E5723">
        <f t="array" ref="E5723">IF(ISLOGICAL(D5723),"",FREQUENCY(IF('Data Transformation'!$B$425:$B$8425='Bin Analysis'!$B5715,'Data Transformation'!$G$425:$G$8425),D5723))</f>
        <v>2001</v>
      </c>
      <c r="F5723">
        <f t="shared" si="714"/>
        <v>0</v>
      </c>
      <c r="G5723">
        <f>Weighting!$H$11</f>
        <v>0</v>
      </c>
      <c r="H5723">
        <f t="array" ref="H5723">FREQUENCY(IF('Data Transformation'!$B$4:$B$8425=B5715,'Data Transformation'!$G$4:$G$8425),'Bin Analysis'!$B5723)</f>
        <v>2073</v>
      </c>
      <c r="I5723">
        <f t="shared" si="715"/>
        <v>0</v>
      </c>
      <c r="J5723">
        <f t="shared" si="716"/>
        <v>0</v>
      </c>
      <c r="K5723">
        <f>J5723*Weighting!$W$11</f>
        <v>0</v>
      </c>
      <c r="M5723" s="14"/>
    </row>
    <row r="5724" spans="1:25" x14ac:dyDescent="0.55000000000000004">
      <c r="A5724" s="32" t="str">
        <f>IF(Weighting!$P$12&gt;0,B5724,"")</f>
        <v/>
      </c>
      <c r="B5724" t="e">
        <f>Weighting!$C$12</f>
        <v>#DIV/0!</v>
      </c>
      <c r="C5724" t="e">
        <f>Weighting!$F$12</f>
        <v>#NUM!</v>
      </c>
      <c r="D5724" t="e">
        <f>IF(C5724=1,'Data Transformation'!$G$3+0.5*'Data Transformation'!$W$25,IF(C5725=1,D5725-'Data Transformation'!$W$25,FALSE))</f>
        <v>#NUM!</v>
      </c>
      <c r="E5724">
        <f t="array" ref="E5724">IF(ISLOGICAL(D5724),"",FREQUENCY(IF('Data Transformation'!$B$425:$B$8425='Bin Analysis'!$B5715,'Data Transformation'!$G$425:$G$8425),D5724))</f>
        <v>2001</v>
      </c>
      <c r="F5724">
        <f t="shared" si="714"/>
        <v>0</v>
      </c>
      <c r="G5724">
        <f>Weighting!$H$12</f>
        <v>0</v>
      </c>
      <c r="H5724">
        <f t="array" ref="H5724">FREQUENCY(IF('Data Transformation'!$B$4:$B$8425=B5715,'Data Transformation'!$G$4:$G$8425),'Bin Analysis'!$B5724)</f>
        <v>2073</v>
      </c>
      <c r="I5724">
        <f t="shared" si="715"/>
        <v>0</v>
      </c>
      <c r="J5724">
        <f t="shared" si="716"/>
        <v>0</v>
      </c>
      <c r="K5724">
        <f>J5724*Weighting!$W$12</f>
        <v>0</v>
      </c>
      <c r="M5724" s="14"/>
    </row>
    <row r="5725" spans="1:25" x14ac:dyDescent="0.55000000000000004">
      <c r="A5725" s="32" t="str">
        <f>IF(Weighting!$P$13&gt;0,B5725,"")</f>
        <v/>
      </c>
      <c r="B5725" t="e">
        <f>Weighting!$C$13</f>
        <v>#DIV/0!</v>
      </c>
      <c r="C5725" t="e">
        <f>Weighting!$F$13</f>
        <v>#NUM!</v>
      </c>
      <c r="D5725" t="e">
        <f>IF(C5725=1,'Data Transformation'!$G$3+0.5*'Data Transformation'!$W$25,IF(C5726=1,D5726-'Data Transformation'!$W$25,FALSE))</f>
        <v>#NUM!</v>
      </c>
      <c r="E5725">
        <f t="array" ref="E5725">IF(ISLOGICAL(D5725),"",FREQUENCY(IF('Data Transformation'!$B$425:$B$8425='Bin Analysis'!$B5715,'Data Transformation'!$G$425:$G$8425),D5725))</f>
        <v>2001</v>
      </c>
      <c r="F5725">
        <f t="shared" si="714"/>
        <v>0</v>
      </c>
      <c r="G5725">
        <f>Weighting!$H$13</f>
        <v>0</v>
      </c>
      <c r="H5725">
        <f t="array" ref="H5725">FREQUENCY(IF('Data Transformation'!$B$4:$B$8425=B5715,'Data Transformation'!$G$4:$G$8425),'Bin Analysis'!$B5725)</f>
        <v>2073</v>
      </c>
      <c r="I5725">
        <f t="shared" si="715"/>
        <v>0</v>
      </c>
      <c r="J5725">
        <f t="shared" si="716"/>
        <v>0</v>
      </c>
      <c r="K5725">
        <f>J5725*Weighting!$W$13</f>
        <v>0</v>
      </c>
      <c r="M5725" s="14"/>
    </row>
    <row r="5726" spans="1:25" x14ac:dyDescent="0.55000000000000004">
      <c r="A5726" s="32" t="str">
        <f>IF(Weighting!$P$14&gt;0,B5726,"")</f>
        <v/>
      </c>
      <c r="B5726" t="e">
        <f>Weighting!$C$14</f>
        <v>#DIV/0!</v>
      </c>
      <c r="C5726" t="e">
        <f>Weighting!$F$14</f>
        <v>#NUM!</v>
      </c>
      <c r="D5726" t="e">
        <f>IF(C5726=1,'Data Transformation'!$G$3+0.5*'Data Transformation'!$W$25,IF(C5727=1,D5727-'Data Transformation'!$W$25,FALSE))</f>
        <v>#NUM!</v>
      </c>
      <c r="E5726">
        <f t="array" ref="E5726">IF(ISLOGICAL(D5726),"",FREQUENCY(IF('Data Transformation'!$B$425:$B$8425='Bin Analysis'!$B5715,'Data Transformation'!$G$425:$G$8425),D5726))</f>
        <v>2001</v>
      </c>
      <c r="F5726">
        <f t="shared" si="714"/>
        <v>0</v>
      </c>
      <c r="G5726">
        <f>Weighting!$H$14</f>
        <v>0</v>
      </c>
      <c r="H5726">
        <f t="array" ref="H5726">FREQUENCY(IF('Data Transformation'!$B$4:$B$8425=B5715,'Data Transformation'!$G$4:$G$8425),'Bin Analysis'!$B5726)</f>
        <v>2073</v>
      </c>
      <c r="I5726">
        <f t="shared" si="715"/>
        <v>0</v>
      </c>
      <c r="J5726">
        <f t="shared" si="716"/>
        <v>0</v>
      </c>
      <c r="K5726">
        <f>J5726*Weighting!$W$14</f>
        <v>0</v>
      </c>
      <c r="M5726" s="14"/>
    </row>
    <row r="5727" spans="1:25" x14ac:dyDescent="0.55000000000000004">
      <c r="A5727" s="32" t="str">
        <f>IF(Weighting!$P$15&gt;0,B5727,"")</f>
        <v/>
      </c>
      <c r="B5727" t="e">
        <f>Weighting!$C$15</f>
        <v>#DIV/0!</v>
      </c>
      <c r="C5727" t="e">
        <f>Weighting!$F$15</f>
        <v>#NUM!</v>
      </c>
      <c r="D5727" t="e">
        <f>IF(C5727=1,'Data Transformation'!$G$3+0.5*'Data Transformation'!$W$25,IF(C5728=1,D5728-'Data Transformation'!$W$25,FALSE))</f>
        <v>#NUM!</v>
      </c>
      <c r="E5727">
        <f t="array" ref="E5727">IF(ISLOGICAL(D5727),"",FREQUENCY(IF('Data Transformation'!$B$425:$B$8425='Bin Analysis'!$B5715,'Data Transformation'!$G$425:$G$8425),D5727))</f>
        <v>2001</v>
      </c>
      <c r="F5727">
        <f t="shared" si="714"/>
        <v>0</v>
      </c>
      <c r="G5727">
        <f>Weighting!$H$15</f>
        <v>0</v>
      </c>
      <c r="H5727">
        <f t="array" ref="H5727">FREQUENCY(IF('Data Transformation'!$B$4:$B$8425=B5715,'Data Transformation'!$G$4:$G$8425),'Bin Analysis'!$B5727)</f>
        <v>2073</v>
      </c>
      <c r="I5727">
        <f t="shared" si="715"/>
        <v>0</v>
      </c>
      <c r="J5727">
        <f t="shared" si="716"/>
        <v>0</v>
      </c>
      <c r="K5727">
        <f>J5727*Weighting!$W$15</f>
        <v>0</v>
      </c>
      <c r="M5727" s="14"/>
    </row>
    <row r="5728" spans="1:25" x14ac:dyDescent="0.55000000000000004">
      <c r="A5728" s="32" t="str">
        <f>IF(Weighting!$P$16&gt;0,B5728,"")</f>
        <v/>
      </c>
      <c r="B5728" t="e">
        <f>Weighting!$C$16</f>
        <v>#DIV/0!</v>
      </c>
      <c r="C5728" t="e">
        <f>Weighting!$F$16</f>
        <v>#NUM!</v>
      </c>
      <c r="D5728" t="e">
        <f>IF(C5728=1,'Data Transformation'!$G$3+0.5*'Data Transformation'!$W$25,IF(C5729=1,D5729-'Data Transformation'!$W$25,FALSE))</f>
        <v>#NUM!</v>
      </c>
      <c r="E5728">
        <f t="array" ref="E5728">IF(ISLOGICAL(D5728),"",FREQUENCY(IF('Data Transformation'!$B$425:$B$8425='Bin Analysis'!$B5715,'Data Transformation'!$G$425:$G$8425),D5728))</f>
        <v>2001</v>
      </c>
      <c r="F5728">
        <f t="shared" si="714"/>
        <v>0</v>
      </c>
      <c r="G5728">
        <f>Weighting!$H$16</f>
        <v>0</v>
      </c>
      <c r="H5728">
        <f t="array" ref="H5728">FREQUENCY(IF('Data Transformation'!$B$4:$B$8425=B5715,'Data Transformation'!$G$4:$G$8425),'Bin Analysis'!$B5728)</f>
        <v>2073</v>
      </c>
      <c r="I5728">
        <f t="shared" si="715"/>
        <v>0</v>
      </c>
      <c r="J5728">
        <f t="shared" si="716"/>
        <v>0</v>
      </c>
      <c r="K5728">
        <f>J5728*Weighting!$W$16</f>
        <v>0</v>
      </c>
      <c r="M5728" s="14"/>
    </row>
    <row r="5729" spans="1:25" x14ac:dyDescent="0.55000000000000004">
      <c r="A5729" s="32" t="str">
        <f>IF(Weighting!$P$17&gt;0,B5729,"")</f>
        <v/>
      </c>
      <c r="B5729" t="e">
        <f>Weighting!$C$17</f>
        <v>#DIV/0!</v>
      </c>
      <c r="C5729" t="e">
        <f>Weighting!$F$17</f>
        <v>#NUM!</v>
      </c>
      <c r="D5729" t="e">
        <f>IF(C5729=1,'Data Transformation'!$G$3+0.5*'Data Transformation'!$W$25,IF(C5730=1,D5730-'Data Transformation'!$W$25,FALSE))</f>
        <v>#NUM!</v>
      </c>
      <c r="E5729">
        <f t="array" ref="E5729">IF(ISLOGICAL(D5729),"",FREQUENCY(IF('Data Transformation'!$B$425:$B$8425='Bin Analysis'!$B5715,'Data Transformation'!$G$425:$G$8425),D5729))</f>
        <v>2001</v>
      </c>
      <c r="F5729">
        <f t="shared" si="714"/>
        <v>0</v>
      </c>
      <c r="G5729">
        <f>Weighting!$H$17</f>
        <v>0</v>
      </c>
      <c r="H5729">
        <f t="array" ref="H5729">FREQUENCY(IF('Data Transformation'!$B$4:$B$8425=B5715,'Data Transformation'!$G$4:$G$8425),'Bin Analysis'!$B5729)</f>
        <v>2073</v>
      </c>
      <c r="I5729">
        <f t="shared" si="715"/>
        <v>0</v>
      </c>
      <c r="J5729">
        <f t="shared" si="716"/>
        <v>0</v>
      </c>
      <c r="K5729">
        <f>J5729*Weighting!$W$17</f>
        <v>0</v>
      </c>
      <c r="M5729" s="14"/>
    </row>
    <row r="5730" spans="1:25" x14ac:dyDescent="0.55000000000000004">
      <c r="A5730" s="32" t="str">
        <f>IF(Weighting!$P$18&gt;0,B5730,"")</f>
        <v/>
      </c>
      <c r="B5730" t="e">
        <f>Weighting!$C$18</f>
        <v>#DIV/0!</v>
      </c>
      <c r="C5730" t="e">
        <f>Weighting!$F$18</f>
        <v>#NUM!</v>
      </c>
      <c r="D5730" t="e">
        <f>IF(C5730=1,'Data Transformation'!$G$3+0.5*'Data Transformation'!$W$25,IF(C5731=1,D5731-'Data Transformation'!$W$25,FALSE))</f>
        <v>#NUM!</v>
      </c>
      <c r="E5730">
        <f t="array" ref="E5730">IF(ISLOGICAL(D5730),"",FREQUENCY(IF('Data Transformation'!$B$425:$B$8425='Bin Analysis'!$B5715,'Data Transformation'!$G$425:$G$8425),D5730))</f>
        <v>2001</v>
      </c>
      <c r="F5730">
        <f t="shared" si="714"/>
        <v>0</v>
      </c>
      <c r="G5730">
        <f>Weighting!$H$18</f>
        <v>0</v>
      </c>
      <c r="H5730">
        <f t="array" ref="H5730">FREQUENCY(IF('Data Transformation'!$B$4:$B$8425=B5715,'Data Transformation'!$G$4:$G$8425),'Bin Analysis'!$B5730)</f>
        <v>2073</v>
      </c>
      <c r="I5730">
        <f t="shared" si="715"/>
        <v>0</v>
      </c>
      <c r="J5730">
        <f t="shared" si="716"/>
        <v>0</v>
      </c>
      <c r="K5730">
        <f>J5730*Weighting!$W$18</f>
        <v>0</v>
      </c>
      <c r="M5730" s="14"/>
    </row>
    <row r="5731" spans="1:25" x14ac:dyDescent="0.55000000000000004">
      <c r="A5731" s="32" t="str">
        <f>IF(Weighting!$P$19&gt;0,B5731,"")</f>
        <v/>
      </c>
      <c r="B5731" t="e">
        <f>Weighting!$C$19</f>
        <v>#DIV/0!</v>
      </c>
      <c r="C5731" t="e">
        <f>Weighting!$F$19</f>
        <v>#NUM!</v>
      </c>
      <c r="D5731" t="e">
        <f>IF(C5731=1,'Data Transformation'!$G$3+0.5*'Data Transformation'!$W$25,IF(C5732=1,D5732-'Data Transformation'!$W$25,FALSE))</f>
        <v>#NUM!</v>
      </c>
      <c r="E5731">
        <f t="array" ref="E5731">IF(ISLOGICAL(D5731),"",FREQUENCY(IF('Data Transformation'!$B$425:$B$8425='Bin Analysis'!$B5715,'Data Transformation'!$G$425:$G$8425),D5731))</f>
        <v>2001</v>
      </c>
      <c r="F5731">
        <f t="shared" si="714"/>
        <v>0</v>
      </c>
      <c r="G5731">
        <f>Weighting!$H$19</f>
        <v>0</v>
      </c>
      <c r="H5731">
        <f t="array" ref="H5731">FREQUENCY(IF('Data Transformation'!$B$4:$B$8425=B5715,'Data Transformation'!$G$4:$G$8425),'Bin Analysis'!$B5731)</f>
        <v>2073</v>
      </c>
      <c r="I5731">
        <f t="shared" si="715"/>
        <v>0</v>
      </c>
      <c r="J5731">
        <f t="shared" si="716"/>
        <v>0</v>
      </c>
      <c r="K5731">
        <f>J5731*Weighting!$W$19</f>
        <v>0</v>
      </c>
      <c r="M5731" s="14"/>
    </row>
    <row r="5732" spans="1:25" x14ac:dyDescent="0.55000000000000004">
      <c r="A5732" s="32" t="str">
        <f>IF(Weighting!$P$20&gt;0,B5732,"")</f>
        <v/>
      </c>
      <c r="B5732" t="e">
        <f>Weighting!$C$20</f>
        <v>#DIV/0!</v>
      </c>
      <c r="C5732" t="e">
        <f>Weighting!$F$20</f>
        <v>#NUM!</v>
      </c>
      <c r="D5732" t="e">
        <f>IF(C5732=1,'Data Transformation'!$G$3+0.5*'Data Transformation'!$W$25,IF(C5733=1,D5733-'Data Transformation'!$W$25,FALSE))</f>
        <v>#NUM!</v>
      </c>
      <c r="E5732">
        <f t="array" ref="E5732">IF(ISLOGICAL(D5732),"",FREQUENCY(IF('Data Transformation'!$B$425:$B$8425='Bin Analysis'!$B5715,'Data Transformation'!$G$425:$G$8425),D5732))</f>
        <v>2001</v>
      </c>
      <c r="F5732">
        <f t="shared" si="714"/>
        <v>0</v>
      </c>
      <c r="G5732">
        <f>Weighting!$H$20</f>
        <v>0</v>
      </c>
      <c r="H5732">
        <f t="array" ref="H5732">FREQUENCY(IF('Data Transformation'!$B$4:$B$8425=B5715,'Data Transformation'!$G$4:$G$8425),'Bin Analysis'!$B5732)</f>
        <v>2073</v>
      </c>
      <c r="I5732">
        <f t="shared" si="715"/>
        <v>0</v>
      </c>
      <c r="J5732">
        <f t="shared" si="716"/>
        <v>0</v>
      </c>
      <c r="K5732">
        <f>J5732*Weighting!$W$20</f>
        <v>0</v>
      </c>
      <c r="M5732" s="14"/>
    </row>
    <row r="5733" spans="1:25" x14ac:dyDescent="0.55000000000000004">
      <c r="A5733" s="32" t="str">
        <f>IF(Weighting!$P$21&gt;0,B5733,"")</f>
        <v/>
      </c>
      <c r="B5733" t="e">
        <f>Weighting!$C$21</f>
        <v>#DIV/0!</v>
      </c>
      <c r="C5733" t="e">
        <f>Weighting!$F$21</f>
        <v>#NUM!</v>
      </c>
      <c r="D5733" t="e">
        <f>IF(C5733=1,'Data Transformation'!$G$3+0.5*'Data Transformation'!$W$25,IF(C5734=1,D5734-'Data Transformation'!$W$25,FALSE))</f>
        <v>#NUM!</v>
      </c>
      <c r="E5733">
        <f t="array" ref="E5733">IF(ISLOGICAL(D5733),"",FREQUENCY(IF('Data Transformation'!$B$425:$B$8425='Bin Analysis'!$B5715,'Data Transformation'!$G$425:$G$8425),D5733))</f>
        <v>2001</v>
      </c>
      <c r="F5733">
        <f t="shared" si="714"/>
        <v>0</v>
      </c>
      <c r="G5733">
        <f>Weighting!$H$21</f>
        <v>0</v>
      </c>
      <c r="H5733">
        <f t="array" ref="H5733">FREQUENCY(IF('Data Transformation'!$B$4:$B$8425=B5715,'Data Transformation'!$G$4:$G$8425),'Bin Analysis'!$B5733)</f>
        <v>2073</v>
      </c>
      <c r="I5733">
        <f t="shared" si="715"/>
        <v>0</v>
      </c>
      <c r="J5733">
        <f t="shared" si="716"/>
        <v>0</v>
      </c>
      <c r="K5733">
        <f>J5733*Weighting!$W$21</f>
        <v>0</v>
      </c>
      <c r="M5733" s="14"/>
    </row>
    <row r="5734" spans="1:25" x14ac:dyDescent="0.55000000000000004">
      <c r="A5734" s="32" t="str">
        <f>IF(Weighting!$P$22&gt;0,B5734,"")</f>
        <v/>
      </c>
      <c r="B5734" t="e">
        <f>Weighting!$C$22</f>
        <v>#DIV/0!</v>
      </c>
      <c r="C5734" t="e">
        <f>Weighting!$F$22</f>
        <v>#NUM!</v>
      </c>
      <c r="D5734" t="e">
        <f>IF(C5734=1,'Data Transformation'!$G$3+0.5*'Data Transformation'!$W$25,IF(C5735=1,D5735-'Data Transformation'!$W$25,FALSE))</f>
        <v>#NUM!</v>
      </c>
      <c r="E5734">
        <f t="array" ref="E5734">IF(ISLOGICAL(D5734),"",FREQUENCY(IF('Data Transformation'!$B$425:$B$8425='Bin Analysis'!$B5715,'Data Transformation'!$G$425:$G$8425),D5734))</f>
        <v>2001</v>
      </c>
      <c r="F5734">
        <f t="shared" si="714"/>
        <v>0</v>
      </c>
      <c r="G5734">
        <f>Weighting!$H$22</f>
        <v>0</v>
      </c>
      <c r="H5734">
        <f t="array" ref="H5734">FREQUENCY(IF('Data Transformation'!$B$4:$B$8425=B5715,'Data Transformation'!$G$4:$G$8425),'Bin Analysis'!$B5734)</f>
        <v>2073</v>
      </c>
      <c r="I5734">
        <f t="shared" si="715"/>
        <v>0</v>
      </c>
      <c r="J5734">
        <f t="shared" si="716"/>
        <v>0</v>
      </c>
      <c r="K5734">
        <f>J5734*Weighting!$W$22</f>
        <v>0</v>
      </c>
      <c r="M5734" s="14"/>
    </row>
    <row r="5735" spans="1:25" x14ac:dyDescent="0.55000000000000004">
      <c r="A5735" s="32" t="str">
        <f>IF(Weighting!$P$23&gt;0,B5735,"")</f>
        <v/>
      </c>
      <c r="B5735" t="e">
        <f>Weighting!$C$23</f>
        <v>#DIV/0!</v>
      </c>
      <c r="C5735" t="e">
        <f>Weighting!$F$23</f>
        <v>#NUM!</v>
      </c>
      <c r="D5735" t="e">
        <f>IF(C5735=1,'Data Transformation'!$G$3+0.5*'Data Transformation'!$W$25,IF(C5736=1,D5736-'Data Transformation'!$W$25,FALSE))</f>
        <v>#NUM!</v>
      </c>
      <c r="E5735">
        <f t="array" ref="E5735">IF(ISLOGICAL(D5735),"",FREQUENCY(IF('Data Transformation'!$B$425:$B$8425='Bin Analysis'!$B5715,'Data Transformation'!$G$425:$G$8425),D5735))</f>
        <v>2001</v>
      </c>
      <c r="F5735">
        <f t="shared" si="714"/>
        <v>0</v>
      </c>
      <c r="G5735">
        <f>Weighting!$H$23</f>
        <v>0</v>
      </c>
      <c r="H5735">
        <f t="array" ref="H5735">FREQUENCY(IF('Data Transformation'!$B$4:$B$8425=B5715,'Data Transformation'!$G$4:$G$8425),'Bin Analysis'!$B5735)</f>
        <v>2073</v>
      </c>
      <c r="I5735">
        <f t="shared" si="715"/>
        <v>0</v>
      </c>
      <c r="J5735">
        <f t="shared" si="716"/>
        <v>0</v>
      </c>
      <c r="K5735">
        <f>J5735*Weighting!$W$23</f>
        <v>0</v>
      </c>
      <c r="M5735" s="14"/>
    </row>
    <row r="5736" spans="1:25" x14ac:dyDescent="0.55000000000000004">
      <c r="A5736" s="32" t="str">
        <f>IF(Weighting!$P$24&gt;0,B5736,"")</f>
        <v/>
      </c>
      <c r="B5736" t="e">
        <f>Weighting!$C$24</f>
        <v>#DIV/0!</v>
      </c>
      <c r="C5736" t="e">
        <f>Weighting!$F$24</f>
        <v>#NUM!</v>
      </c>
      <c r="D5736" t="e">
        <f>IF(C5736=1,'Data Transformation'!$G$3+0.5*'Data Transformation'!$W$25,IF(C5737=1,D5737-'Data Transformation'!$W$25,FALSE))</f>
        <v>#NUM!</v>
      </c>
      <c r="E5736">
        <f t="array" ref="E5736">IF(ISLOGICAL(D5736),"",FREQUENCY(IF('Data Transformation'!$B$425:$B$8425='Bin Analysis'!$B5715,'Data Transformation'!$G$425:$G$8425),D5736))</f>
        <v>2001</v>
      </c>
      <c r="F5736">
        <f t="shared" si="714"/>
        <v>0</v>
      </c>
      <c r="G5736">
        <f>Weighting!$H$24</f>
        <v>0</v>
      </c>
      <c r="H5736">
        <f t="array" ref="H5736">FREQUENCY(IF('Data Transformation'!$B$4:$B$8425=B5715,'Data Transformation'!$G$4:$G$8425),'Bin Analysis'!$B5736)</f>
        <v>2073</v>
      </c>
      <c r="I5736">
        <f t="shared" si="715"/>
        <v>0</v>
      </c>
      <c r="J5736">
        <f t="shared" si="716"/>
        <v>0</v>
      </c>
      <c r="K5736">
        <f>J5736*Weighting!$W$24</f>
        <v>0</v>
      </c>
      <c r="M5736" s="14"/>
    </row>
    <row r="5737" spans="1:25" x14ac:dyDescent="0.55000000000000004">
      <c r="A5737" s="32" t="str">
        <f>IF(Weighting!$P$25&gt;0,B5737,"")</f>
        <v/>
      </c>
      <c r="B5737" t="e">
        <f>Weighting!$C$25</f>
        <v>#DIV/0!</v>
      </c>
      <c r="C5737" t="e">
        <f>Weighting!$F$25</f>
        <v>#NUM!</v>
      </c>
      <c r="D5737" t="e">
        <f>IF(C5737=1,'Data Transformation'!$G$3+0.5*'Data Transformation'!$W$25,IF(C5738=1,D5738-'Data Transformation'!$W$25,FALSE))</f>
        <v>#NUM!</v>
      </c>
      <c r="E5737">
        <f t="array" ref="E5737">IF(ISLOGICAL(D5737),"",FREQUENCY(IF('Data Transformation'!$B$425:$B$8425='Bin Analysis'!$B5715,'Data Transformation'!$G$425:$G$8425),D5737))</f>
        <v>2001</v>
      </c>
      <c r="F5737">
        <f t="shared" si="714"/>
        <v>0</v>
      </c>
      <c r="G5737">
        <f>Weighting!$H$25</f>
        <v>0</v>
      </c>
      <c r="H5737">
        <f t="array" ref="H5737">FREQUENCY(IF('Data Transformation'!$B$4:$B$8425=B5715,'Data Transformation'!$G$4:$G$8425),'Bin Analysis'!$B5737)</f>
        <v>2073</v>
      </c>
      <c r="I5737">
        <f t="shared" si="715"/>
        <v>0</v>
      </c>
      <c r="J5737">
        <f t="shared" si="716"/>
        <v>0</v>
      </c>
      <c r="K5737">
        <f>J5737*Weighting!$W$25</f>
        <v>0</v>
      </c>
      <c r="M5737" s="14"/>
    </row>
    <row r="5738" spans="1:25" x14ac:dyDescent="0.55000000000000004">
      <c r="O5738"/>
      <c r="P5738"/>
      <c r="Q5738"/>
      <c r="R5738"/>
    </row>
    <row r="5739" spans="1:25" ht="23.35" x14ac:dyDescent="0.8">
      <c r="A5739" s="21" t="s">
        <v>0</v>
      </c>
      <c r="B5739" s="21" t="str">
        <f>IFERROR(VLOOKUP(C5739,'Data Transformation'!$L$6:$M$426,2,FALSE),"")</f>
        <v/>
      </c>
      <c r="C5739" s="21">
        <f>C5715+1</f>
        <v>239</v>
      </c>
      <c r="D5739" s="21"/>
      <c r="E5739" s="21"/>
      <c r="F5739" s="21"/>
      <c r="G5739" s="21"/>
      <c r="H5739" s="22"/>
      <c r="I5739" s="22"/>
      <c r="J5739" s="22"/>
      <c r="K5739" s="21"/>
      <c r="L5739" s="21" t="str">
        <f>B5739</f>
        <v/>
      </c>
      <c r="M5739" s="23" t="e">
        <f>INDEX('Data Transformation'!$O$4:$O$424,MATCH($B5739,'Data Transformation'!$M$4:$M$424,0),MATCH($M$2,'Data Transformation'!$O$3,0))</f>
        <v>#N/A</v>
      </c>
      <c r="N5739" s="27" t="e">
        <f>IF('Input and Summary Results'!$J$16="minimum",'Bin Analysis'!X5740/(M5739-1),'Bin Analysis'!Y5739/('Bin Analysis'!M5739-1))</f>
        <v>#N/A</v>
      </c>
      <c r="O5739" s="27" t="e">
        <f>IF(M5739=FALSE,NA(),(VLOOKUP(1,C5742:K5761,4,FALSE))/(M5739-1))</f>
        <v>#N/A</v>
      </c>
      <c r="P5739" s="27" t="e">
        <f>IF(M5739=FALSE,NA(),SUM(J5742:J5761)/Weighting!$S$5)</f>
        <v>#N/A</v>
      </c>
      <c r="Q5739" s="27" t="e">
        <f>IF(M5739=FALSE,NA(),SUM(K5742:K5761)/Weighting!$S$6)</f>
        <v>#N/A</v>
      </c>
      <c r="R5739" s="27" t="e">
        <f>IF(M5739=FALSE,NA(),(VLOOKUP(1,G5742:K5761,3,FALSE))/(M5739-1))</f>
        <v>#N/A</v>
      </c>
      <c r="S5739" s="22" t="e">
        <f>IF(M5739=FALSE,NA(),IF(SUM(J5742:J5761)=2,"yes","no"))</f>
        <v>#N/A</v>
      </c>
      <c r="X5739" s="2" cm="2">
        <f t="array" ref="X5739:X5740">FREQUENCY(IF('Data Transformation'!$B$425:$B$6424='Bin Analysis'!L5739,'Data Transformation'!$G$425:$G$6424),'Data Transformation'!$U$11)</f>
        <v>0</v>
      </c>
      <c r="Y5739" s="2" cm="2">
        <f t="array" ref="Y5739:Y5740">FREQUENCY(IF('Data Transformation'!$B$425:$B$6424='Bin Analysis'!L5739,'Data Transformation'!$G$425:$G$6424),'Data Transformation'!$U$12)</f>
        <v>0</v>
      </c>
    </row>
    <row r="5740" spans="1:25" x14ac:dyDescent="0.55000000000000004">
      <c r="A5740" s="14" t="s">
        <v>67</v>
      </c>
      <c r="B5740" t="s">
        <v>47</v>
      </c>
      <c r="C5740" t="s">
        <v>5</v>
      </c>
      <c r="D5740" t="s">
        <v>100</v>
      </c>
      <c r="E5740" t="s">
        <v>101</v>
      </c>
      <c r="F5740" t="s">
        <v>102</v>
      </c>
      <c r="G5740" t="s">
        <v>70</v>
      </c>
      <c r="H5740" t="s">
        <v>31</v>
      </c>
      <c r="I5740" t="s">
        <v>32</v>
      </c>
      <c r="J5740" t="s">
        <v>46</v>
      </c>
      <c r="K5740" s="14" t="s">
        <v>45</v>
      </c>
      <c r="M5740" s="14"/>
      <c r="X5740" s="2">
        <v>0</v>
      </c>
      <c r="Y5740" s="2">
        <v>0</v>
      </c>
    </row>
    <row r="5741" spans="1:25" x14ac:dyDescent="0.55000000000000004">
      <c r="A5741" s="32"/>
      <c r="D5741" t="e">
        <f>IF(C5741=1,'Data Transformation'!$G$3+0.5*'Data Transformation'!$W$25,IF(C5742=1,D5742-'Data Transformation'!$W$25,FALSE))</f>
        <v>#NUM!</v>
      </c>
      <c r="E5741">
        <f t="array" ref="E5741">IF(ISLOGICAL(D5741),"",FREQUENCY(IF('Data Transformation'!$B$425:$B$8425='Bin Analysis'!$B5739,'Data Transformation'!$G$425:$G$8425),D5741))</f>
        <v>2001</v>
      </c>
      <c r="F5741" t="e">
        <f>IF(ISLOGICAL(D5741),"",E5741-E5740)</f>
        <v>#VALUE!</v>
      </c>
      <c r="M5741" s="14"/>
    </row>
    <row r="5742" spans="1:25" x14ac:dyDescent="0.55000000000000004">
      <c r="A5742" s="32" t="e">
        <f>IF(Weighting!$P$6&gt;0,B5742,"")</f>
        <v>#NUM!</v>
      </c>
      <c r="B5742" t="e">
        <f>Weighting!$C$6</f>
        <v>#DIV/0!</v>
      </c>
      <c r="C5742" t="e">
        <f>Weighting!$F$6</f>
        <v>#NUM!</v>
      </c>
      <c r="D5742" t="e">
        <f>IF(C5742=1,'Data Transformation'!$G$3+0.5*'Data Transformation'!$W$25,IF(C5743=1,D5743-'Data Transformation'!$W$25,FALSE))</f>
        <v>#NUM!</v>
      </c>
      <c r="E5742">
        <f t="array" ref="E5742">IF(ISLOGICAL(D5742),"",FREQUENCY(IF('Data Transformation'!$B$425:$B$8425='Bin Analysis'!$B5739,'Data Transformation'!$G$425:$G$8425),D5742))</f>
        <v>2001</v>
      </c>
      <c r="F5742">
        <f>IF(ISLOGICAL(D5742),"",E5742-E5741)</f>
        <v>0</v>
      </c>
      <c r="G5742">
        <f>Weighting!$H$6</f>
        <v>1</v>
      </c>
      <c r="H5742">
        <f t="array" ref="H5742">FREQUENCY(IF('Data Transformation'!$B$4:$B$8425=B5739,'Data Transformation'!$G$4:$G$8425),'Bin Analysis'!$B5742)</f>
        <v>2073</v>
      </c>
      <c r="I5742">
        <f>H5742-H5741</f>
        <v>2073</v>
      </c>
      <c r="J5742">
        <f>IF(I5742=0,0,1)</f>
        <v>1</v>
      </c>
      <c r="K5742" t="e">
        <f>J5742*Weighting!$W$6</f>
        <v>#NUM!</v>
      </c>
      <c r="M5742" s="14"/>
    </row>
    <row r="5743" spans="1:25" x14ac:dyDescent="0.55000000000000004">
      <c r="A5743" s="32" t="str">
        <f>IF(Weighting!$P$7&gt;0,B5743,"")</f>
        <v/>
      </c>
      <c r="B5743" t="e">
        <f>Weighting!$C$7</f>
        <v>#DIV/0!</v>
      </c>
      <c r="C5743" t="e">
        <f>Weighting!$F$7</f>
        <v>#NUM!</v>
      </c>
      <c r="D5743" t="e">
        <f>IF(C5743=1,'Data Transformation'!$G$3+0.5*'Data Transformation'!$W$25,IF(C5744=1,D5744-'Data Transformation'!$W$25,FALSE))</f>
        <v>#NUM!</v>
      </c>
      <c r="E5743">
        <f t="array" ref="E5743">IF(ISLOGICAL(D5743),"",FREQUENCY(IF('Data Transformation'!$B$425:$B$8425='Bin Analysis'!$B5739,'Data Transformation'!$G$425:$G$8425),D5743))</f>
        <v>2001</v>
      </c>
      <c r="F5743">
        <f t="shared" ref="F5743:F5761" si="717">IF(ISLOGICAL(D5743),"",E5743-E5742)</f>
        <v>0</v>
      </c>
      <c r="G5743">
        <f>Weighting!$H$7</f>
        <v>0</v>
      </c>
      <c r="H5743">
        <f t="array" ref="H5743">FREQUENCY(IF('Data Transformation'!$B$4:$B$8425=B5739,'Data Transformation'!$G$4:$G$8425),'Bin Analysis'!$B5743)</f>
        <v>2073</v>
      </c>
      <c r="I5743">
        <f t="shared" ref="I5743:I5761" si="718">H5743-H5742</f>
        <v>0</v>
      </c>
      <c r="J5743">
        <f>IF(I5743=0,0,1)</f>
        <v>0</v>
      </c>
      <c r="K5743">
        <f>J5743*Weighting!$W$7</f>
        <v>0</v>
      </c>
      <c r="M5743" s="14"/>
    </row>
    <row r="5744" spans="1:25" x14ac:dyDescent="0.55000000000000004">
      <c r="A5744" s="32" t="str">
        <f>IF(Weighting!$P$8&gt;0,B5744,"")</f>
        <v/>
      </c>
      <c r="B5744" t="e">
        <f>Weighting!$C$8</f>
        <v>#DIV/0!</v>
      </c>
      <c r="C5744" t="e">
        <f>Weighting!$F$8</f>
        <v>#NUM!</v>
      </c>
      <c r="D5744" t="e">
        <f>IF(C5744=1,'Data Transformation'!$G$3+0.5*'Data Transformation'!$W$25,IF(C5745=1,D5745-'Data Transformation'!$W$25,FALSE))</f>
        <v>#NUM!</v>
      </c>
      <c r="E5744">
        <f t="array" ref="E5744">IF(ISLOGICAL(D5744),"",FREQUENCY(IF('Data Transformation'!$B$425:$B$8425='Bin Analysis'!$B5739,'Data Transformation'!$G$425:$G$8425),D5744))</f>
        <v>2001</v>
      </c>
      <c r="F5744">
        <f t="shared" si="717"/>
        <v>0</v>
      </c>
      <c r="G5744">
        <f>Weighting!$H$8</f>
        <v>0</v>
      </c>
      <c r="H5744">
        <f t="array" ref="H5744">FREQUENCY(IF('Data Transformation'!$B$4:$B$8425=B5739,'Data Transformation'!$G$4:$G$8425),'Bin Analysis'!$B5744)</f>
        <v>2073</v>
      </c>
      <c r="I5744">
        <f t="shared" si="718"/>
        <v>0</v>
      </c>
      <c r="J5744">
        <f t="shared" ref="J5744:J5761" si="719">IF(I5744=0,0,1)</f>
        <v>0</v>
      </c>
      <c r="K5744">
        <f>J5744*Weighting!$W$8</f>
        <v>0</v>
      </c>
      <c r="M5744" s="14"/>
    </row>
    <row r="5745" spans="1:13" x14ac:dyDescent="0.55000000000000004">
      <c r="A5745" s="32" t="str">
        <f>IF(Weighting!$P$9&gt;0,B5745,"")</f>
        <v/>
      </c>
      <c r="B5745" s="50" t="e">
        <f>Weighting!$C$9</f>
        <v>#DIV/0!</v>
      </c>
      <c r="C5745" t="e">
        <f>Weighting!$F$9</f>
        <v>#NUM!</v>
      </c>
      <c r="D5745" t="e">
        <f>IF(C5745=1,'Data Transformation'!$G$3+0.5*'Data Transformation'!$W$25,IF(C5746=1,D5746-'Data Transformation'!$W$25,FALSE))</f>
        <v>#NUM!</v>
      </c>
      <c r="E5745">
        <f t="array" ref="E5745">IF(ISLOGICAL(D5745),"",FREQUENCY(IF('Data Transformation'!$B$425:$B$8425='Bin Analysis'!$B5739,'Data Transformation'!$G$425:$G$8425),D5745))</f>
        <v>2001</v>
      </c>
      <c r="F5745">
        <f t="shared" si="717"/>
        <v>0</v>
      </c>
      <c r="G5745">
        <f>Weighting!$H$9</f>
        <v>0</v>
      </c>
      <c r="H5745">
        <f t="array" ref="H5745">FREQUENCY(IF('Data Transformation'!$B$4:$B$8425=B5739,'Data Transformation'!$G$4:$G$8425),'Bin Analysis'!$B5745)</f>
        <v>2073</v>
      </c>
      <c r="I5745">
        <f t="shared" si="718"/>
        <v>0</v>
      </c>
      <c r="J5745">
        <f t="shared" si="719"/>
        <v>0</v>
      </c>
      <c r="K5745">
        <f>J5745*Weighting!$W$9</f>
        <v>0</v>
      </c>
      <c r="M5745" s="14"/>
    </row>
    <row r="5746" spans="1:13" x14ac:dyDescent="0.55000000000000004">
      <c r="A5746" s="32" t="str">
        <f>IF(Weighting!$P$10&gt;0,B5746,"")</f>
        <v/>
      </c>
      <c r="B5746" t="e">
        <f>Weighting!$C$10</f>
        <v>#DIV/0!</v>
      </c>
      <c r="C5746" t="e">
        <f>Weighting!$F$10</f>
        <v>#NUM!</v>
      </c>
      <c r="D5746" t="e">
        <f>IF(C5746=1,'Data Transformation'!$G$3+0.5*'Data Transformation'!$W$25,IF(C5747=1,D5747-'Data Transformation'!$W$25,FALSE))</f>
        <v>#NUM!</v>
      </c>
      <c r="E5746">
        <f t="array" ref="E5746">IF(ISLOGICAL(D5746),"",FREQUENCY(IF('Data Transformation'!$B$425:$B$8425='Bin Analysis'!$B5739,'Data Transformation'!$G$425:$G$8425),D5746))</f>
        <v>2001</v>
      </c>
      <c r="F5746">
        <f t="shared" si="717"/>
        <v>0</v>
      </c>
      <c r="G5746">
        <f>Weighting!$H$10</f>
        <v>0</v>
      </c>
      <c r="H5746">
        <f t="array" ref="H5746">FREQUENCY(IF('Data Transformation'!$B$4:$B$8425=B5739,'Data Transformation'!$G$4:$G$8425),'Bin Analysis'!$B5746)</f>
        <v>2073</v>
      </c>
      <c r="I5746">
        <f t="shared" si="718"/>
        <v>0</v>
      </c>
      <c r="J5746">
        <f t="shared" si="719"/>
        <v>0</v>
      </c>
      <c r="K5746">
        <f>J5746*Weighting!$W$10</f>
        <v>0</v>
      </c>
      <c r="M5746" s="14"/>
    </row>
    <row r="5747" spans="1:13" x14ac:dyDescent="0.55000000000000004">
      <c r="A5747" s="32" t="str">
        <f>IF(Weighting!$P$11&gt;0,B5747,"")</f>
        <v/>
      </c>
      <c r="B5747" t="e">
        <f>Weighting!$C$11</f>
        <v>#DIV/0!</v>
      </c>
      <c r="C5747" t="e">
        <f>Weighting!$F$11</f>
        <v>#NUM!</v>
      </c>
      <c r="D5747" t="e">
        <f>IF(C5747=1,'Data Transformation'!$G$3+0.5*'Data Transformation'!$W$25,IF(C5748=1,D5748-'Data Transformation'!$W$25,FALSE))</f>
        <v>#NUM!</v>
      </c>
      <c r="E5747">
        <f t="array" ref="E5747">IF(ISLOGICAL(D5747),"",FREQUENCY(IF('Data Transformation'!$B$425:$B$8425='Bin Analysis'!$B5739,'Data Transformation'!$G$425:$G$8425),D5747))</f>
        <v>2001</v>
      </c>
      <c r="F5747">
        <f t="shared" si="717"/>
        <v>0</v>
      </c>
      <c r="G5747">
        <f>Weighting!$H$11</f>
        <v>0</v>
      </c>
      <c r="H5747">
        <f t="array" ref="H5747">FREQUENCY(IF('Data Transformation'!$B$4:$B$8425=B5739,'Data Transformation'!$G$4:$G$8425),'Bin Analysis'!$B5747)</f>
        <v>2073</v>
      </c>
      <c r="I5747">
        <f t="shared" si="718"/>
        <v>0</v>
      </c>
      <c r="J5747">
        <f t="shared" si="719"/>
        <v>0</v>
      </c>
      <c r="K5747">
        <f>J5747*Weighting!$W$11</f>
        <v>0</v>
      </c>
      <c r="M5747" s="14"/>
    </row>
    <row r="5748" spans="1:13" x14ac:dyDescent="0.55000000000000004">
      <c r="A5748" s="32" t="str">
        <f>IF(Weighting!$P$12&gt;0,B5748,"")</f>
        <v/>
      </c>
      <c r="B5748" t="e">
        <f>Weighting!$C$12</f>
        <v>#DIV/0!</v>
      </c>
      <c r="C5748" t="e">
        <f>Weighting!$F$12</f>
        <v>#NUM!</v>
      </c>
      <c r="D5748" t="e">
        <f>IF(C5748=1,'Data Transformation'!$G$3+0.5*'Data Transformation'!$W$25,IF(C5749=1,D5749-'Data Transformation'!$W$25,FALSE))</f>
        <v>#NUM!</v>
      </c>
      <c r="E5748">
        <f t="array" ref="E5748">IF(ISLOGICAL(D5748),"",FREQUENCY(IF('Data Transformation'!$B$425:$B$8425='Bin Analysis'!$B5739,'Data Transformation'!$G$425:$G$8425),D5748))</f>
        <v>2001</v>
      </c>
      <c r="F5748">
        <f t="shared" si="717"/>
        <v>0</v>
      </c>
      <c r="G5748">
        <f>Weighting!$H$12</f>
        <v>0</v>
      </c>
      <c r="H5748">
        <f t="array" ref="H5748">FREQUENCY(IF('Data Transformation'!$B$4:$B$8425=B5739,'Data Transformation'!$G$4:$G$8425),'Bin Analysis'!$B5748)</f>
        <v>2073</v>
      </c>
      <c r="I5748">
        <f t="shared" si="718"/>
        <v>0</v>
      </c>
      <c r="J5748">
        <f t="shared" si="719"/>
        <v>0</v>
      </c>
      <c r="K5748">
        <f>J5748*Weighting!$W$12</f>
        <v>0</v>
      </c>
      <c r="M5748" s="14"/>
    </row>
    <row r="5749" spans="1:13" x14ac:dyDescent="0.55000000000000004">
      <c r="A5749" s="32" t="str">
        <f>IF(Weighting!$P$13&gt;0,B5749,"")</f>
        <v/>
      </c>
      <c r="B5749" t="e">
        <f>Weighting!$C$13</f>
        <v>#DIV/0!</v>
      </c>
      <c r="C5749" t="e">
        <f>Weighting!$F$13</f>
        <v>#NUM!</v>
      </c>
      <c r="D5749" t="e">
        <f>IF(C5749=1,'Data Transformation'!$G$3+0.5*'Data Transformation'!$W$25,IF(C5750=1,D5750-'Data Transformation'!$W$25,FALSE))</f>
        <v>#NUM!</v>
      </c>
      <c r="E5749">
        <f t="array" ref="E5749">IF(ISLOGICAL(D5749),"",FREQUENCY(IF('Data Transformation'!$B$425:$B$8425='Bin Analysis'!$B5739,'Data Transformation'!$G$425:$G$8425),D5749))</f>
        <v>2001</v>
      </c>
      <c r="F5749">
        <f t="shared" si="717"/>
        <v>0</v>
      </c>
      <c r="G5749">
        <f>Weighting!$H$13</f>
        <v>0</v>
      </c>
      <c r="H5749">
        <f t="array" ref="H5749">FREQUENCY(IF('Data Transformation'!$B$4:$B$8425=B5739,'Data Transformation'!$G$4:$G$8425),'Bin Analysis'!$B5749)</f>
        <v>2073</v>
      </c>
      <c r="I5749">
        <f t="shared" si="718"/>
        <v>0</v>
      </c>
      <c r="J5749">
        <f t="shared" si="719"/>
        <v>0</v>
      </c>
      <c r="K5749">
        <f>J5749*Weighting!$W$13</f>
        <v>0</v>
      </c>
      <c r="M5749" s="14"/>
    </row>
    <row r="5750" spans="1:13" x14ac:dyDescent="0.55000000000000004">
      <c r="A5750" s="32" t="str">
        <f>IF(Weighting!$P$14&gt;0,B5750,"")</f>
        <v/>
      </c>
      <c r="B5750" t="e">
        <f>Weighting!$C$14</f>
        <v>#DIV/0!</v>
      </c>
      <c r="C5750" t="e">
        <f>Weighting!$F$14</f>
        <v>#NUM!</v>
      </c>
      <c r="D5750" t="e">
        <f>IF(C5750=1,'Data Transformation'!$G$3+0.5*'Data Transformation'!$W$25,IF(C5751=1,D5751-'Data Transformation'!$W$25,FALSE))</f>
        <v>#NUM!</v>
      </c>
      <c r="E5750">
        <f t="array" ref="E5750">IF(ISLOGICAL(D5750),"",FREQUENCY(IF('Data Transformation'!$B$425:$B$8425='Bin Analysis'!$B5739,'Data Transformation'!$G$425:$G$8425),D5750))</f>
        <v>2001</v>
      </c>
      <c r="F5750">
        <f t="shared" si="717"/>
        <v>0</v>
      </c>
      <c r="G5750">
        <f>Weighting!$H$14</f>
        <v>0</v>
      </c>
      <c r="H5750">
        <f t="array" ref="H5750">FREQUENCY(IF('Data Transformation'!$B$4:$B$8425=B5739,'Data Transformation'!$G$4:$G$8425),'Bin Analysis'!$B5750)</f>
        <v>2073</v>
      </c>
      <c r="I5750">
        <f t="shared" si="718"/>
        <v>0</v>
      </c>
      <c r="J5750">
        <f t="shared" si="719"/>
        <v>0</v>
      </c>
      <c r="K5750">
        <f>J5750*Weighting!$W$14</f>
        <v>0</v>
      </c>
      <c r="M5750" s="14"/>
    </row>
    <row r="5751" spans="1:13" x14ac:dyDescent="0.55000000000000004">
      <c r="A5751" s="32" t="str">
        <f>IF(Weighting!$P$15&gt;0,B5751,"")</f>
        <v/>
      </c>
      <c r="B5751" t="e">
        <f>Weighting!$C$15</f>
        <v>#DIV/0!</v>
      </c>
      <c r="C5751" t="e">
        <f>Weighting!$F$15</f>
        <v>#NUM!</v>
      </c>
      <c r="D5751" t="e">
        <f>IF(C5751=1,'Data Transformation'!$G$3+0.5*'Data Transformation'!$W$25,IF(C5752=1,D5752-'Data Transformation'!$W$25,FALSE))</f>
        <v>#NUM!</v>
      </c>
      <c r="E5751">
        <f t="array" ref="E5751">IF(ISLOGICAL(D5751),"",FREQUENCY(IF('Data Transformation'!$B$425:$B$8425='Bin Analysis'!$B5739,'Data Transformation'!$G$425:$G$8425),D5751))</f>
        <v>2001</v>
      </c>
      <c r="F5751">
        <f t="shared" si="717"/>
        <v>0</v>
      </c>
      <c r="G5751">
        <f>Weighting!$H$15</f>
        <v>0</v>
      </c>
      <c r="H5751">
        <f t="array" ref="H5751">FREQUENCY(IF('Data Transformation'!$B$4:$B$8425=B5739,'Data Transformation'!$G$4:$G$8425),'Bin Analysis'!$B5751)</f>
        <v>2073</v>
      </c>
      <c r="I5751">
        <f t="shared" si="718"/>
        <v>0</v>
      </c>
      <c r="J5751">
        <f t="shared" si="719"/>
        <v>0</v>
      </c>
      <c r="K5751">
        <f>J5751*Weighting!$W$15</f>
        <v>0</v>
      </c>
      <c r="M5751" s="14"/>
    </row>
    <row r="5752" spans="1:13" x14ac:dyDescent="0.55000000000000004">
      <c r="A5752" s="32" t="str">
        <f>IF(Weighting!$P$16&gt;0,B5752,"")</f>
        <v/>
      </c>
      <c r="B5752" t="e">
        <f>Weighting!$C$16</f>
        <v>#DIV/0!</v>
      </c>
      <c r="C5752" t="e">
        <f>Weighting!$F$16</f>
        <v>#NUM!</v>
      </c>
      <c r="D5752" t="e">
        <f>IF(C5752=1,'Data Transformation'!$G$3+0.5*'Data Transformation'!$W$25,IF(C5753=1,D5753-'Data Transformation'!$W$25,FALSE))</f>
        <v>#NUM!</v>
      </c>
      <c r="E5752">
        <f t="array" ref="E5752">IF(ISLOGICAL(D5752),"",FREQUENCY(IF('Data Transformation'!$B$425:$B$8425='Bin Analysis'!$B5739,'Data Transformation'!$G$425:$G$8425),D5752))</f>
        <v>2001</v>
      </c>
      <c r="F5752">
        <f t="shared" si="717"/>
        <v>0</v>
      </c>
      <c r="G5752">
        <f>Weighting!$H$16</f>
        <v>0</v>
      </c>
      <c r="H5752">
        <f t="array" ref="H5752">FREQUENCY(IF('Data Transformation'!$B$4:$B$8425=B5739,'Data Transformation'!$G$4:$G$8425),'Bin Analysis'!$B5752)</f>
        <v>2073</v>
      </c>
      <c r="I5752">
        <f t="shared" si="718"/>
        <v>0</v>
      </c>
      <c r="J5752">
        <f t="shared" si="719"/>
        <v>0</v>
      </c>
      <c r="K5752">
        <f>J5752*Weighting!$W$16</f>
        <v>0</v>
      </c>
      <c r="M5752" s="14"/>
    </row>
    <row r="5753" spans="1:13" x14ac:dyDescent="0.55000000000000004">
      <c r="A5753" s="32" t="str">
        <f>IF(Weighting!$P$17&gt;0,B5753,"")</f>
        <v/>
      </c>
      <c r="B5753" t="e">
        <f>Weighting!$C$17</f>
        <v>#DIV/0!</v>
      </c>
      <c r="C5753" t="e">
        <f>Weighting!$F$17</f>
        <v>#NUM!</v>
      </c>
      <c r="D5753" t="e">
        <f>IF(C5753=1,'Data Transformation'!$G$3+0.5*'Data Transformation'!$W$25,IF(C5754=1,D5754-'Data Transformation'!$W$25,FALSE))</f>
        <v>#NUM!</v>
      </c>
      <c r="E5753">
        <f t="array" ref="E5753">IF(ISLOGICAL(D5753),"",FREQUENCY(IF('Data Transformation'!$B$425:$B$8425='Bin Analysis'!$B5739,'Data Transformation'!$G$425:$G$8425),D5753))</f>
        <v>2001</v>
      </c>
      <c r="F5753">
        <f t="shared" si="717"/>
        <v>0</v>
      </c>
      <c r="G5753">
        <f>Weighting!$H$17</f>
        <v>0</v>
      </c>
      <c r="H5753">
        <f t="array" ref="H5753">FREQUENCY(IF('Data Transformation'!$B$4:$B$8425=B5739,'Data Transformation'!$G$4:$G$8425),'Bin Analysis'!$B5753)</f>
        <v>2073</v>
      </c>
      <c r="I5753">
        <f t="shared" si="718"/>
        <v>0</v>
      </c>
      <c r="J5753">
        <f t="shared" si="719"/>
        <v>0</v>
      </c>
      <c r="K5753">
        <f>J5753*Weighting!$W$17</f>
        <v>0</v>
      </c>
      <c r="M5753" s="14"/>
    </row>
    <row r="5754" spans="1:13" x14ac:dyDescent="0.55000000000000004">
      <c r="A5754" s="32" t="str">
        <f>IF(Weighting!$P$18&gt;0,B5754,"")</f>
        <v/>
      </c>
      <c r="B5754" t="e">
        <f>Weighting!$C$18</f>
        <v>#DIV/0!</v>
      </c>
      <c r="C5754" t="e">
        <f>Weighting!$F$18</f>
        <v>#NUM!</v>
      </c>
      <c r="D5754" t="e">
        <f>IF(C5754=1,'Data Transformation'!$G$3+0.5*'Data Transformation'!$W$25,IF(C5755=1,D5755-'Data Transformation'!$W$25,FALSE))</f>
        <v>#NUM!</v>
      </c>
      <c r="E5754">
        <f t="array" ref="E5754">IF(ISLOGICAL(D5754),"",FREQUENCY(IF('Data Transformation'!$B$425:$B$8425='Bin Analysis'!$B5739,'Data Transformation'!$G$425:$G$8425),D5754))</f>
        <v>2001</v>
      </c>
      <c r="F5754">
        <f t="shared" si="717"/>
        <v>0</v>
      </c>
      <c r="G5754">
        <f>Weighting!$H$18</f>
        <v>0</v>
      </c>
      <c r="H5754">
        <f t="array" ref="H5754">FREQUENCY(IF('Data Transformation'!$B$4:$B$8425=B5739,'Data Transformation'!$G$4:$G$8425),'Bin Analysis'!$B5754)</f>
        <v>2073</v>
      </c>
      <c r="I5754">
        <f t="shared" si="718"/>
        <v>0</v>
      </c>
      <c r="J5754">
        <f t="shared" si="719"/>
        <v>0</v>
      </c>
      <c r="K5754">
        <f>J5754*Weighting!$W$18</f>
        <v>0</v>
      </c>
      <c r="M5754" s="14"/>
    </row>
    <row r="5755" spans="1:13" x14ac:dyDescent="0.55000000000000004">
      <c r="A5755" s="32" t="str">
        <f>IF(Weighting!$P$19&gt;0,B5755,"")</f>
        <v/>
      </c>
      <c r="B5755" t="e">
        <f>Weighting!$C$19</f>
        <v>#DIV/0!</v>
      </c>
      <c r="C5755" t="e">
        <f>Weighting!$F$19</f>
        <v>#NUM!</v>
      </c>
      <c r="D5755" t="e">
        <f>IF(C5755=1,'Data Transformation'!$G$3+0.5*'Data Transformation'!$W$25,IF(C5756=1,D5756-'Data Transformation'!$W$25,FALSE))</f>
        <v>#NUM!</v>
      </c>
      <c r="E5755">
        <f t="array" ref="E5755">IF(ISLOGICAL(D5755),"",FREQUENCY(IF('Data Transformation'!$B$425:$B$8425='Bin Analysis'!$B5739,'Data Transformation'!$G$425:$G$8425),D5755))</f>
        <v>2001</v>
      </c>
      <c r="F5755">
        <f t="shared" si="717"/>
        <v>0</v>
      </c>
      <c r="G5755">
        <f>Weighting!$H$19</f>
        <v>0</v>
      </c>
      <c r="H5755">
        <f t="array" ref="H5755">FREQUENCY(IF('Data Transformation'!$B$4:$B$8425=B5739,'Data Transformation'!$G$4:$G$8425),'Bin Analysis'!$B5755)</f>
        <v>2073</v>
      </c>
      <c r="I5755">
        <f t="shared" si="718"/>
        <v>0</v>
      </c>
      <c r="J5755">
        <f t="shared" si="719"/>
        <v>0</v>
      </c>
      <c r="K5755">
        <f>J5755*Weighting!$W$19</f>
        <v>0</v>
      </c>
      <c r="M5755" s="14"/>
    </row>
    <row r="5756" spans="1:13" x14ac:dyDescent="0.55000000000000004">
      <c r="A5756" s="32" t="str">
        <f>IF(Weighting!$P$20&gt;0,B5756,"")</f>
        <v/>
      </c>
      <c r="B5756" t="e">
        <f>Weighting!$C$20</f>
        <v>#DIV/0!</v>
      </c>
      <c r="C5756" t="e">
        <f>Weighting!$F$20</f>
        <v>#NUM!</v>
      </c>
      <c r="D5756" t="e">
        <f>IF(C5756=1,'Data Transformation'!$G$3+0.5*'Data Transformation'!$W$25,IF(C5757=1,D5757-'Data Transformation'!$W$25,FALSE))</f>
        <v>#NUM!</v>
      </c>
      <c r="E5756">
        <f t="array" ref="E5756">IF(ISLOGICAL(D5756),"",FREQUENCY(IF('Data Transformation'!$B$425:$B$8425='Bin Analysis'!$B5739,'Data Transformation'!$G$425:$G$8425),D5756))</f>
        <v>2001</v>
      </c>
      <c r="F5756">
        <f t="shared" si="717"/>
        <v>0</v>
      </c>
      <c r="G5756">
        <f>Weighting!$H$20</f>
        <v>0</v>
      </c>
      <c r="H5756">
        <f t="array" ref="H5756">FREQUENCY(IF('Data Transformation'!$B$4:$B$8425=B5739,'Data Transformation'!$G$4:$G$8425),'Bin Analysis'!$B5756)</f>
        <v>2073</v>
      </c>
      <c r="I5756">
        <f t="shared" si="718"/>
        <v>0</v>
      </c>
      <c r="J5756">
        <f t="shared" si="719"/>
        <v>0</v>
      </c>
      <c r="K5756">
        <f>J5756*Weighting!$W$20</f>
        <v>0</v>
      </c>
      <c r="M5756" s="14"/>
    </row>
    <row r="5757" spans="1:13" x14ac:dyDescent="0.55000000000000004">
      <c r="A5757" s="32" t="str">
        <f>IF(Weighting!$P$21&gt;0,B5757,"")</f>
        <v/>
      </c>
      <c r="B5757" t="e">
        <f>Weighting!$C$21</f>
        <v>#DIV/0!</v>
      </c>
      <c r="C5757" t="e">
        <f>Weighting!$F$21</f>
        <v>#NUM!</v>
      </c>
      <c r="D5757" t="e">
        <f>IF(C5757=1,'Data Transformation'!$G$3+0.5*'Data Transformation'!$W$25,IF(C5758=1,D5758-'Data Transformation'!$W$25,FALSE))</f>
        <v>#NUM!</v>
      </c>
      <c r="E5757">
        <f t="array" ref="E5757">IF(ISLOGICAL(D5757),"",FREQUENCY(IF('Data Transformation'!$B$425:$B$8425='Bin Analysis'!$B5739,'Data Transformation'!$G$425:$G$8425),D5757))</f>
        <v>2001</v>
      </c>
      <c r="F5757">
        <f t="shared" si="717"/>
        <v>0</v>
      </c>
      <c r="G5757">
        <f>Weighting!$H$21</f>
        <v>0</v>
      </c>
      <c r="H5757">
        <f t="array" ref="H5757">FREQUENCY(IF('Data Transformation'!$B$4:$B$8425=B5739,'Data Transformation'!$G$4:$G$8425),'Bin Analysis'!$B5757)</f>
        <v>2073</v>
      </c>
      <c r="I5757">
        <f t="shared" si="718"/>
        <v>0</v>
      </c>
      <c r="J5757">
        <f t="shared" si="719"/>
        <v>0</v>
      </c>
      <c r="K5757">
        <f>J5757*Weighting!$W$21</f>
        <v>0</v>
      </c>
      <c r="M5757" s="14"/>
    </row>
    <row r="5758" spans="1:13" x14ac:dyDescent="0.55000000000000004">
      <c r="A5758" s="32" t="str">
        <f>IF(Weighting!$P$22&gt;0,B5758,"")</f>
        <v/>
      </c>
      <c r="B5758" t="e">
        <f>Weighting!$C$22</f>
        <v>#DIV/0!</v>
      </c>
      <c r="C5758" t="e">
        <f>Weighting!$F$22</f>
        <v>#NUM!</v>
      </c>
      <c r="D5758" t="e">
        <f>IF(C5758=1,'Data Transformation'!$G$3+0.5*'Data Transformation'!$W$25,IF(C5759=1,D5759-'Data Transformation'!$W$25,FALSE))</f>
        <v>#NUM!</v>
      </c>
      <c r="E5758">
        <f t="array" ref="E5758">IF(ISLOGICAL(D5758),"",FREQUENCY(IF('Data Transformation'!$B$425:$B$8425='Bin Analysis'!$B5739,'Data Transformation'!$G$425:$G$8425),D5758))</f>
        <v>2001</v>
      </c>
      <c r="F5758">
        <f t="shared" si="717"/>
        <v>0</v>
      </c>
      <c r="G5758">
        <f>Weighting!$H$22</f>
        <v>0</v>
      </c>
      <c r="H5758">
        <f t="array" ref="H5758">FREQUENCY(IF('Data Transformation'!$B$4:$B$8425=B5739,'Data Transformation'!$G$4:$G$8425),'Bin Analysis'!$B5758)</f>
        <v>2073</v>
      </c>
      <c r="I5758">
        <f t="shared" si="718"/>
        <v>0</v>
      </c>
      <c r="J5758">
        <f t="shared" si="719"/>
        <v>0</v>
      </c>
      <c r="K5758">
        <f>J5758*Weighting!$W$22</f>
        <v>0</v>
      </c>
      <c r="M5758" s="14"/>
    </row>
    <row r="5759" spans="1:13" x14ac:dyDescent="0.55000000000000004">
      <c r="A5759" s="32" t="str">
        <f>IF(Weighting!$P$23&gt;0,B5759,"")</f>
        <v/>
      </c>
      <c r="B5759" t="e">
        <f>Weighting!$C$23</f>
        <v>#DIV/0!</v>
      </c>
      <c r="C5759" t="e">
        <f>Weighting!$F$23</f>
        <v>#NUM!</v>
      </c>
      <c r="D5759" t="e">
        <f>IF(C5759=1,'Data Transformation'!$G$3+0.5*'Data Transformation'!$W$25,IF(C5760=1,D5760-'Data Transformation'!$W$25,FALSE))</f>
        <v>#NUM!</v>
      </c>
      <c r="E5759">
        <f t="array" ref="E5759">IF(ISLOGICAL(D5759),"",FREQUENCY(IF('Data Transformation'!$B$425:$B$8425='Bin Analysis'!$B5739,'Data Transformation'!$G$425:$G$8425),D5759))</f>
        <v>2001</v>
      </c>
      <c r="F5759">
        <f t="shared" si="717"/>
        <v>0</v>
      </c>
      <c r="G5759">
        <f>Weighting!$H$23</f>
        <v>0</v>
      </c>
      <c r="H5759">
        <f t="array" ref="H5759">FREQUENCY(IF('Data Transformation'!$B$4:$B$8425=B5739,'Data Transformation'!$G$4:$G$8425),'Bin Analysis'!$B5759)</f>
        <v>2073</v>
      </c>
      <c r="I5759">
        <f t="shared" si="718"/>
        <v>0</v>
      </c>
      <c r="J5759">
        <f t="shared" si="719"/>
        <v>0</v>
      </c>
      <c r="K5759">
        <f>J5759*Weighting!$W$23</f>
        <v>0</v>
      </c>
      <c r="M5759" s="14"/>
    </row>
    <row r="5760" spans="1:13" x14ac:dyDescent="0.55000000000000004">
      <c r="A5760" s="32" t="str">
        <f>IF(Weighting!$P$24&gt;0,B5760,"")</f>
        <v/>
      </c>
      <c r="B5760" t="e">
        <f>Weighting!$C$24</f>
        <v>#DIV/0!</v>
      </c>
      <c r="C5760" t="e">
        <f>Weighting!$F$24</f>
        <v>#NUM!</v>
      </c>
      <c r="D5760" t="e">
        <f>IF(C5760=1,'Data Transformation'!$G$3+0.5*'Data Transformation'!$W$25,IF(C5761=1,D5761-'Data Transformation'!$W$25,FALSE))</f>
        <v>#NUM!</v>
      </c>
      <c r="E5760">
        <f t="array" ref="E5760">IF(ISLOGICAL(D5760),"",FREQUENCY(IF('Data Transformation'!$B$425:$B$8425='Bin Analysis'!$B5739,'Data Transformation'!$G$425:$G$8425),D5760))</f>
        <v>2001</v>
      </c>
      <c r="F5760">
        <f t="shared" si="717"/>
        <v>0</v>
      </c>
      <c r="G5760">
        <f>Weighting!$H$24</f>
        <v>0</v>
      </c>
      <c r="H5760">
        <f t="array" ref="H5760">FREQUENCY(IF('Data Transformation'!$B$4:$B$8425=B5739,'Data Transformation'!$G$4:$G$8425),'Bin Analysis'!$B5760)</f>
        <v>2073</v>
      </c>
      <c r="I5760">
        <f t="shared" si="718"/>
        <v>0</v>
      </c>
      <c r="J5760">
        <f t="shared" si="719"/>
        <v>0</v>
      </c>
      <c r="K5760">
        <f>J5760*Weighting!$W$24</f>
        <v>0</v>
      </c>
      <c r="M5760" s="14"/>
    </row>
    <row r="5761" spans="1:25" x14ac:dyDescent="0.55000000000000004">
      <c r="A5761" s="32" t="str">
        <f>IF(Weighting!$P$25&gt;0,B5761,"")</f>
        <v/>
      </c>
      <c r="B5761" t="e">
        <f>Weighting!$C$25</f>
        <v>#DIV/0!</v>
      </c>
      <c r="C5761" t="e">
        <f>Weighting!$F$25</f>
        <v>#NUM!</v>
      </c>
      <c r="D5761" t="e">
        <f>IF(C5761=1,'Data Transformation'!$G$3+0.5*'Data Transformation'!$W$25,IF(C5762=1,D5762-'Data Transformation'!$W$25,FALSE))</f>
        <v>#NUM!</v>
      </c>
      <c r="E5761">
        <f t="array" ref="E5761">IF(ISLOGICAL(D5761),"",FREQUENCY(IF('Data Transformation'!$B$425:$B$8425='Bin Analysis'!$B5739,'Data Transformation'!$G$425:$G$8425),D5761))</f>
        <v>2001</v>
      </c>
      <c r="F5761">
        <f t="shared" si="717"/>
        <v>0</v>
      </c>
      <c r="G5761">
        <f>Weighting!$H$25</f>
        <v>0</v>
      </c>
      <c r="H5761">
        <f t="array" ref="H5761">FREQUENCY(IF('Data Transformation'!$B$4:$B$8425=B5739,'Data Transformation'!$G$4:$G$8425),'Bin Analysis'!$B5761)</f>
        <v>2073</v>
      </c>
      <c r="I5761">
        <f t="shared" si="718"/>
        <v>0</v>
      </c>
      <c r="J5761">
        <f t="shared" si="719"/>
        <v>0</v>
      </c>
      <c r="K5761">
        <f>J5761*Weighting!$W$25</f>
        <v>0</v>
      </c>
      <c r="M5761" s="14"/>
    </row>
    <row r="5762" spans="1:25" x14ac:dyDescent="0.55000000000000004">
      <c r="N5762" s="57"/>
      <c r="O5762"/>
      <c r="P5762"/>
      <c r="Q5762"/>
      <c r="R5762"/>
    </row>
    <row r="5763" spans="1:25" ht="23.35" x14ac:dyDescent="0.8">
      <c r="A5763" s="21" t="s">
        <v>0</v>
      </c>
      <c r="B5763" s="21" t="str">
        <f>IFERROR(VLOOKUP(C5763,'Data Transformation'!$L$6:$M$426,2,FALSE),"")</f>
        <v/>
      </c>
      <c r="C5763" s="21">
        <f>C5739+1</f>
        <v>240</v>
      </c>
      <c r="D5763" s="21"/>
      <c r="E5763" s="21"/>
      <c r="F5763" s="21"/>
      <c r="G5763" s="21"/>
      <c r="H5763" s="22"/>
      <c r="I5763" s="22"/>
      <c r="J5763" s="22"/>
      <c r="K5763" s="21"/>
      <c r="L5763" s="21" t="str">
        <f>B5763</f>
        <v/>
      </c>
      <c r="M5763" s="23" t="e">
        <f>INDEX('Data Transformation'!$O$4:$O$424,MATCH($B5763,'Data Transformation'!$M$4:$M$424,0),MATCH($M$2,'Data Transformation'!$O$3,0))</f>
        <v>#N/A</v>
      </c>
      <c r="N5763" s="27" t="e">
        <f>IF('Input and Summary Results'!$J$16="minimum",'Bin Analysis'!X5764/(M5763-1),'Bin Analysis'!Y5763/('Bin Analysis'!M5763-1))</f>
        <v>#N/A</v>
      </c>
      <c r="O5763" s="27" t="e">
        <f>IF(M5763=FALSE,NA(),(VLOOKUP(1,C5766:K5785,4,FALSE))/(M5763-1))</f>
        <v>#N/A</v>
      </c>
      <c r="P5763" s="27" t="e">
        <f>IF(M5763=FALSE,NA(),SUM(J5766:J5785)/Weighting!$S$5)</f>
        <v>#N/A</v>
      </c>
      <c r="Q5763" s="27" t="e">
        <f>IF(M5763=FALSE,NA(),SUM(K5766:K5785)/Weighting!$S$6)</f>
        <v>#N/A</v>
      </c>
      <c r="R5763" s="27" t="e">
        <f>IF(M5763=FALSE,NA(),(VLOOKUP(1,G5766:K5785,3,FALSE))/(M5763-1))</f>
        <v>#N/A</v>
      </c>
      <c r="S5763" s="22" t="e">
        <f>IF(M5763=FALSE,NA(),IF(SUM(J5766:J5785)=2,"yes","no"))</f>
        <v>#N/A</v>
      </c>
      <c r="X5763" s="2" cm="2">
        <f t="array" ref="X5763:X5764">FREQUENCY(IF('Data Transformation'!$B$425:$B$6424='Bin Analysis'!L5763,'Data Transformation'!$G$425:$G$6424),'Data Transformation'!$U$11)</f>
        <v>0</v>
      </c>
      <c r="Y5763" s="2" cm="2">
        <f t="array" ref="Y5763:Y5764">FREQUENCY(IF('Data Transformation'!$B$425:$B$6424='Bin Analysis'!L5763,'Data Transformation'!$G$425:$G$6424),'Data Transformation'!$U$12)</f>
        <v>0</v>
      </c>
    </row>
    <row r="5764" spans="1:25" x14ac:dyDescent="0.55000000000000004">
      <c r="A5764" s="14" t="s">
        <v>67</v>
      </c>
      <c r="B5764" t="s">
        <v>47</v>
      </c>
      <c r="C5764" t="s">
        <v>5</v>
      </c>
      <c r="D5764" t="s">
        <v>100</v>
      </c>
      <c r="E5764" t="s">
        <v>101</v>
      </c>
      <c r="F5764" t="s">
        <v>102</v>
      </c>
      <c r="G5764" t="s">
        <v>70</v>
      </c>
      <c r="H5764" t="s">
        <v>31</v>
      </c>
      <c r="I5764" t="s">
        <v>32</v>
      </c>
      <c r="J5764" t="s">
        <v>46</v>
      </c>
      <c r="K5764" s="14" t="s">
        <v>45</v>
      </c>
      <c r="M5764" s="14"/>
      <c r="X5764" s="2">
        <v>0</v>
      </c>
      <c r="Y5764" s="2">
        <v>0</v>
      </c>
    </row>
    <row r="5765" spans="1:25" x14ac:dyDescent="0.55000000000000004">
      <c r="A5765" s="32"/>
      <c r="D5765" t="e">
        <f>IF(C5765=1,'Data Transformation'!$G$3+0.5*'Data Transformation'!$W$25,IF(C5766=1,D5766-'Data Transformation'!$W$25,FALSE))</f>
        <v>#NUM!</v>
      </c>
      <c r="E5765">
        <f t="array" ref="E5765">IF(ISLOGICAL(D5765),"",FREQUENCY(IF('Data Transformation'!$B$425:$B$8425='Bin Analysis'!$B5763,'Data Transformation'!$G$425:$G$8425),D5765))</f>
        <v>2001</v>
      </c>
      <c r="F5765" t="e">
        <f>IF(ISLOGICAL(D5765),"",E5765-E5764)</f>
        <v>#VALUE!</v>
      </c>
      <c r="M5765" s="14"/>
    </row>
    <row r="5766" spans="1:25" x14ac:dyDescent="0.55000000000000004">
      <c r="A5766" s="32" t="e">
        <f>IF(Weighting!$P$6&gt;0,B5766,"")</f>
        <v>#NUM!</v>
      </c>
      <c r="B5766" t="e">
        <f>Weighting!$C$6</f>
        <v>#DIV/0!</v>
      </c>
      <c r="C5766" t="e">
        <f>Weighting!$F$6</f>
        <v>#NUM!</v>
      </c>
      <c r="D5766" t="e">
        <f>IF(C5766=1,'Data Transformation'!$G$3+0.5*'Data Transformation'!$W$25,IF(C5767=1,D5767-'Data Transformation'!$W$25,FALSE))</f>
        <v>#NUM!</v>
      </c>
      <c r="E5766">
        <f t="array" ref="E5766">IF(ISLOGICAL(D5766),"",FREQUENCY(IF('Data Transformation'!$B$425:$B$8425='Bin Analysis'!$B5763,'Data Transformation'!$G$425:$G$8425),D5766))</f>
        <v>2001</v>
      </c>
      <c r="F5766">
        <f>IF(ISLOGICAL(D5766),"",E5766-E5765)</f>
        <v>0</v>
      </c>
      <c r="G5766">
        <f>Weighting!$H$6</f>
        <v>1</v>
      </c>
      <c r="H5766">
        <f t="array" ref="H5766">FREQUENCY(IF('Data Transformation'!$B$4:$B$8425=B5763,'Data Transformation'!$G$4:$G$8425),'Bin Analysis'!$B5766)</f>
        <v>2073</v>
      </c>
      <c r="I5766">
        <f>H5766-H5765</f>
        <v>2073</v>
      </c>
      <c r="J5766">
        <f>IF(I5766=0,0,1)</f>
        <v>1</v>
      </c>
      <c r="K5766" t="e">
        <f>J5766*Weighting!$W$6</f>
        <v>#NUM!</v>
      </c>
      <c r="M5766" s="14"/>
    </row>
    <row r="5767" spans="1:25" x14ac:dyDescent="0.55000000000000004">
      <c r="A5767" s="32" t="str">
        <f>IF(Weighting!$P$7&gt;0,B5767,"")</f>
        <v/>
      </c>
      <c r="B5767" t="e">
        <f>Weighting!$C$7</f>
        <v>#DIV/0!</v>
      </c>
      <c r="C5767" t="e">
        <f>Weighting!$F$7</f>
        <v>#NUM!</v>
      </c>
      <c r="D5767" t="e">
        <f>IF(C5767=1,'Data Transformation'!$G$3+0.5*'Data Transformation'!$W$25,IF(C5768=1,D5768-'Data Transformation'!$W$25,FALSE))</f>
        <v>#NUM!</v>
      </c>
      <c r="E5767">
        <f t="array" ref="E5767">IF(ISLOGICAL(D5767),"",FREQUENCY(IF('Data Transformation'!$B$425:$B$8425='Bin Analysis'!$B5763,'Data Transformation'!$G$425:$G$8425),D5767))</f>
        <v>2001</v>
      </c>
      <c r="F5767">
        <f t="shared" ref="F5767:F5785" si="720">IF(ISLOGICAL(D5767),"",E5767-E5766)</f>
        <v>0</v>
      </c>
      <c r="G5767">
        <f>Weighting!$H$7</f>
        <v>0</v>
      </c>
      <c r="H5767">
        <f t="array" ref="H5767">FREQUENCY(IF('Data Transformation'!$B$4:$B$8425=B5763,'Data Transformation'!$G$4:$G$8425),'Bin Analysis'!$B5767)</f>
        <v>2073</v>
      </c>
      <c r="I5767">
        <f t="shared" ref="I5767:I5785" si="721">H5767-H5766</f>
        <v>0</v>
      </c>
      <c r="J5767">
        <f>IF(I5767=0,0,1)</f>
        <v>0</v>
      </c>
      <c r="K5767">
        <f>J5767*Weighting!$W$7</f>
        <v>0</v>
      </c>
      <c r="M5767" s="14"/>
    </row>
    <row r="5768" spans="1:25" x14ac:dyDescent="0.55000000000000004">
      <c r="A5768" s="32" t="str">
        <f>IF(Weighting!$P$8&gt;0,B5768,"")</f>
        <v/>
      </c>
      <c r="B5768" t="e">
        <f>Weighting!$C$8</f>
        <v>#DIV/0!</v>
      </c>
      <c r="C5768" t="e">
        <f>Weighting!$F$8</f>
        <v>#NUM!</v>
      </c>
      <c r="D5768" t="e">
        <f>IF(C5768=1,'Data Transformation'!$G$3+0.5*'Data Transformation'!$W$25,IF(C5769=1,D5769-'Data Transformation'!$W$25,FALSE))</f>
        <v>#NUM!</v>
      </c>
      <c r="E5768">
        <f t="array" ref="E5768">IF(ISLOGICAL(D5768),"",FREQUENCY(IF('Data Transformation'!$B$425:$B$8425='Bin Analysis'!$B5763,'Data Transformation'!$G$425:$G$8425),D5768))</f>
        <v>2001</v>
      </c>
      <c r="F5768">
        <f t="shared" si="720"/>
        <v>0</v>
      </c>
      <c r="G5768">
        <f>Weighting!$H$8</f>
        <v>0</v>
      </c>
      <c r="H5768">
        <f t="array" ref="H5768">FREQUENCY(IF('Data Transformation'!$B$4:$B$8425=B5763,'Data Transformation'!$G$4:$G$8425),'Bin Analysis'!$B5768)</f>
        <v>2073</v>
      </c>
      <c r="I5768">
        <f t="shared" si="721"/>
        <v>0</v>
      </c>
      <c r="J5768">
        <f t="shared" ref="J5768:J5785" si="722">IF(I5768=0,0,1)</f>
        <v>0</v>
      </c>
      <c r="K5768">
        <f>J5768*Weighting!$W$8</f>
        <v>0</v>
      </c>
      <c r="M5768" s="14"/>
    </row>
    <row r="5769" spans="1:25" x14ac:dyDescent="0.55000000000000004">
      <c r="A5769" s="32" t="str">
        <f>IF(Weighting!$P$9&gt;0,B5769,"")</f>
        <v/>
      </c>
      <c r="B5769" s="50" t="e">
        <f>Weighting!$C$9</f>
        <v>#DIV/0!</v>
      </c>
      <c r="C5769" t="e">
        <f>Weighting!$F$9</f>
        <v>#NUM!</v>
      </c>
      <c r="D5769" t="e">
        <f>IF(C5769=1,'Data Transformation'!$G$3+0.5*'Data Transformation'!$W$25,IF(C5770=1,D5770-'Data Transformation'!$W$25,FALSE))</f>
        <v>#NUM!</v>
      </c>
      <c r="E5769">
        <f t="array" ref="E5769">IF(ISLOGICAL(D5769),"",FREQUENCY(IF('Data Transformation'!$B$425:$B$8425='Bin Analysis'!$B5763,'Data Transformation'!$G$425:$G$8425),D5769))</f>
        <v>2001</v>
      </c>
      <c r="F5769">
        <f t="shared" si="720"/>
        <v>0</v>
      </c>
      <c r="G5769">
        <f>Weighting!$H$9</f>
        <v>0</v>
      </c>
      <c r="H5769">
        <f t="array" ref="H5769">FREQUENCY(IF('Data Transformation'!$B$4:$B$8425=B5763,'Data Transformation'!$G$4:$G$8425),'Bin Analysis'!$B5769)</f>
        <v>2073</v>
      </c>
      <c r="I5769">
        <f t="shared" si="721"/>
        <v>0</v>
      </c>
      <c r="J5769">
        <f t="shared" si="722"/>
        <v>0</v>
      </c>
      <c r="K5769">
        <f>J5769*Weighting!$W$9</f>
        <v>0</v>
      </c>
      <c r="M5769" s="14"/>
    </row>
    <row r="5770" spans="1:25" x14ac:dyDescent="0.55000000000000004">
      <c r="A5770" s="32" t="str">
        <f>IF(Weighting!$P$10&gt;0,B5770,"")</f>
        <v/>
      </c>
      <c r="B5770" t="e">
        <f>Weighting!$C$10</f>
        <v>#DIV/0!</v>
      </c>
      <c r="C5770" t="e">
        <f>Weighting!$F$10</f>
        <v>#NUM!</v>
      </c>
      <c r="D5770" t="e">
        <f>IF(C5770=1,'Data Transformation'!$G$3+0.5*'Data Transformation'!$W$25,IF(C5771=1,D5771-'Data Transformation'!$W$25,FALSE))</f>
        <v>#NUM!</v>
      </c>
      <c r="E5770">
        <f t="array" ref="E5770">IF(ISLOGICAL(D5770),"",FREQUENCY(IF('Data Transformation'!$B$425:$B$8425='Bin Analysis'!$B5763,'Data Transformation'!$G$425:$G$8425),D5770))</f>
        <v>2001</v>
      </c>
      <c r="F5770">
        <f t="shared" si="720"/>
        <v>0</v>
      </c>
      <c r="G5770">
        <f>Weighting!$H$10</f>
        <v>0</v>
      </c>
      <c r="H5770">
        <f t="array" ref="H5770">FREQUENCY(IF('Data Transformation'!$B$4:$B$8425=B5763,'Data Transformation'!$G$4:$G$8425),'Bin Analysis'!$B5770)</f>
        <v>2073</v>
      </c>
      <c r="I5770">
        <f t="shared" si="721"/>
        <v>0</v>
      </c>
      <c r="J5770">
        <f t="shared" si="722"/>
        <v>0</v>
      </c>
      <c r="K5770">
        <f>J5770*Weighting!$W$10</f>
        <v>0</v>
      </c>
      <c r="M5770" s="14"/>
    </row>
    <row r="5771" spans="1:25" x14ac:dyDescent="0.55000000000000004">
      <c r="A5771" s="32" t="str">
        <f>IF(Weighting!$P$11&gt;0,B5771,"")</f>
        <v/>
      </c>
      <c r="B5771" t="e">
        <f>Weighting!$C$11</f>
        <v>#DIV/0!</v>
      </c>
      <c r="C5771" t="e">
        <f>Weighting!$F$11</f>
        <v>#NUM!</v>
      </c>
      <c r="D5771" t="e">
        <f>IF(C5771=1,'Data Transformation'!$G$3+0.5*'Data Transformation'!$W$25,IF(C5772=1,D5772-'Data Transformation'!$W$25,FALSE))</f>
        <v>#NUM!</v>
      </c>
      <c r="E5771">
        <f t="array" ref="E5771">IF(ISLOGICAL(D5771),"",FREQUENCY(IF('Data Transformation'!$B$425:$B$8425='Bin Analysis'!$B5763,'Data Transformation'!$G$425:$G$8425),D5771))</f>
        <v>2001</v>
      </c>
      <c r="F5771">
        <f t="shared" si="720"/>
        <v>0</v>
      </c>
      <c r="G5771">
        <f>Weighting!$H$11</f>
        <v>0</v>
      </c>
      <c r="H5771">
        <f t="array" ref="H5771">FREQUENCY(IF('Data Transformation'!$B$4:$B$8425=B5763,'Data Transformation'!$G$4:$G$8425),'Bin Analysis'!$B5771)</f>
        <v>2073</v>
      </c>
      <c r="I5771">
        <f t="shared" si="721"/>
        <v>0</v>
      </c>
      <c r="J5771">
        <f t="shared" si="722"/>
        <v>0</v>
      </c>
      <c r="K5771">
        <f>J5771*Weighting!$W$11</f>
        <v>0</v>
      </c>
      <c r="M5771" s="14"/>
    </row>
    <row r="5772" spans="1:25" x14ac:dyDescent="0.55000000000000004">
      <c r="A5772" s="32" t="str">
        <f>IF(Weighting!$P$12&gt;0,B5772,"")</f>
        <v/>
      </c>
      <c r="B5772" t="e">
        <f>Weighting!$C$12</f>
        <v>#DIV/0!</v>
      </c>
      <c r="C5772" t="e">
        <f>Weighting!$F$12</f>
        <v>#NUM!</v>
      </c>
      <c r="D5772" t="e">
        <f>IF(C5772=1,'Data Transformation'!$G$3+0.5*'Data Transformation'!$W$25,IF(C5773=1,D5773-'Data Transformation'!$W$25,FALSE))</f>
        <v>#NUM!</v>
      </c>
      <c r="E5772">
        <f t="array" ref="E5772">IF(ISLOGICAL(D5772),"",FREQUENCY(IF('Data Transformation'!$B$425:$B$8425='Bin Analysis'!$B5763,'Data Transformation'!$G$425:$G$8425),D5772))</f>
        <v>2001</v>
      </c>
      <c r="F5772">
        <f t="shared" si="720"/>
        <v>0</v>
      </c>
      <c r="G5772">
        <f>Weighting!$H$12</f>
        <v>0</v>
      </c>
      <c r="H5772">
        <f t="array" ref="H5772">FREQUENCY(IF('Data Transformation'!$B$4:$B$8425=B5763,'Data Transformation'!$G$4:$G$8425),'Bin Analysis'!$B5772)</f>
        <v>2073</v>
      </c>
      <c r="I5772">
        <f t="shared" si="721"/>
        <v>0</v>
      </c>
      <c r="J5772">
        <f t="shared" si="722"/>
        <v>0</v>
      </c>
      <c r="K5772">
        <f>J5772*Weighting!$W$12</f>
        <v>0</v>
      </c>
      <c r="M5772" s="14"/>
    </row>
    <row r="5773" spans="1:25" x14ac:dyDescent="0.55000000000000004">
      <c r="A5773" s="32" t="str">
        <f>IF(Weighting!$P$13&gt;0,B5773,"")</f>
        <v/>
      </c>
      <c r="B5773" t="e">
        <f>Weighting!$C$13</f>
        <v>#DIV/0!</v>
      </c>
      <c r="C5773" t="e">
        <f>Weighting!$F$13</f>
        <v>#NUM!</v>
      </c>
      <c r="D5773" t="e">
        <f>IF(C5773=1,'Data Transformation'!$G$3+0.5*'Data Transformation'!$W$25,IF(C5774=1,D5774-'Data Transformation'!$W$25,FALSE))</f>
        <v>#NUM!</v>
      </c>
      <c r="E5773">
        <f t="array" ref="E5773">IF(ISLOGICAL(D5773),"",FREQUENCY(IF('Data Transformation'!$B$425:$B$8425='Bin Analysis'!$B5763,'Data Transformation'!$G$425:$G$8425),D5773))</f>
        <v>2001</v>
      </c>
      <c r="F5773">
        <f t="shared" si="720"/>
        <v>0</v>
      </c>
      <c r="G5773">
        <f>Weighting!$H$13</f>
        <v>0</v>
      </c>
      <c r="H5773">
        <f t="array" ref="H5773">FREQUENCY(IF('Data Transformation'!$B$4:$B$8425=B5763,'Data Transformation'!$G$4:$G$8425),'Bin Analysis'!$B5773)</f>
        <v>2073</v>
      </c>
      <c r="I5773">
        <f t="shared" si="721"/>
        <v>0</v>
      </c>
      <c r="J5773">
        <f t="shared" si="722"/>
        <v>0</v>
      </c>
      <c r="K5773">
        <f>J5773*Weighting!$W$13</f>
        <v>0</v>
      </c>
      <c r="M5773" s="14"/>
    </row>
    <row r="5774" spans="1:25" x14ac:dyDescent="0.55000000000000004">
      <c r="A5774" s="32" t="str">
        <f>IF(Weighting!$P$14&gt;0,B5774,"")</f>
        <v/>
      </c>
      <c r="B5774" t="e">
        <f>Weighting!$C$14</f>
        <v>#DIV/0!</v>
      </c>
      <c r="C5774" t="e">
        <f>Weighting!$F$14</f>
        <v>#NUM!</v>
      </c>
      <c r="D5774" t="e">
        <f>IF(C5774=1,'Data Transformation'!$G$3+0.5*'Data Transformation'!$W$25,IF(C5775=1,D5775-'Data Transformation'!$W$25,FALSE))</f>
        <v>#NUM!</v>
      </c>
      <c r="E5774">
        <f t="array" ref="E5774">IF(ISLOGICAL(D5774),"",FREQUENCY(IF('Data Transformation'!$B$425:$B$8425='Bin Analysis'!$B5763,'Data Transformation'!$G$425:$G$8425),D5774))</f>
        <v>2001</v>
      </c>
      <c r="F5774">
        <f t="shared" si="720"/>
        <v>0</v>
      </c>
      <c r="G5774">
        <f>Weighting!$H$14</f>
        <v>0</v>
      </c>
      <c r="H5774">
        <f t="array" ref="H5774">FREQUENCY(IF('Data Transformation'!$B$4:$B$8425=B5763,'Data Transformation'!$G$4:$G$8425),'Bin Analysis'!$B5774)</f>
        <v>2073</v>
      </c>
      <c r="I5774">
        <f t="shared" si="721"/>
        <v>0</v>
      </c>
      <c r="J5774">
        <f t="shared" si="722"/>
        <v>0</v>
      </c>
      <c r="K5774">
        <f>J5774*Weighting!$W$14</f>
        <v>0</v>
      </c>
      <c r="M5774" s="14"/>
    </row>
    <row r="5775" spans="1:25" x14ac:dyDescent="0.55000000000000004">
      <c r="A5775" s="32" t="str">
        <f>IF(Weighting!$P$15&gt;0,B5775,"")</f>
        <v/>
      </c>
      <c r="B5775" t="e">
        <f>Weighting!$C$15</f>
        <v>#DIV/0!</v>
      </c>
      <c r="C5775" t="e">
        <f>Weighting!$F$15</f>
        <v>#NUM!</v>
      </c>
      <c r="D5775" t="e">
        <f>IF(C5775=1,'Data Transformation'!$G$3+0.5*'Data Transformation'!$W$25,IF(C5776=1,D5776-'Data Transformation'!$W$25,FALSE))</f>
        <v>#NUM!</v>
      </c>
      <c r="E5775">
        <f t="array" ref="E5775">IF(ISLOGICAL(D5775),"",FREQUENCY(IF('Data Transformation'!$B$425:$B$8425='Bin Analysis'!$B5763,'Data Transformation'!$G$425:$G$8425),D5775))</f>
        <v>2001</v>
      </c>
      <c r="F5775">
        <f t="shared" si="720"/>
        <v>0</v>
      </c>
      <c r="G5775">
        <f>Weighting!$H$15</f>
        <v>0</v>
      </c>
      <c r="H5775">
        <f t="array" ref="H5775">FREQUENCY(IF('Data Transformation'!$B$4:$B$8425=B5763,'Data Transformation'!$G$4:$G$8425),'Bin Analysis'!$B5775)</f>
        <v>2073</v>
      </c>
      <c r="I5775">
        <f t="shared" si="721"/>
        <v>0</v>
      </c>
      <c r="J5775">
        <f t="shared" si="722"/>
        <v>0</v>
      </c>
      <c r="K5775">
        <f>J5775*Weighting!$W$15</f>
        <v>0</v>
      </c>
      <c r="M5775" s="14"/>
    </row>
    <row r="5776" spans="1:25" x14ac:dyDescent="0.55000000000000004">
      <c r="A5776" s="32" t="str">
        <f>IF(Weighting!$P$16&gt;0,B5776,"")</f>
        <v/>
      </c>
      <c r="B5776" t="e">
        <f>Weighting!$C$16</f>
        <v>#DIV/0!</v>
      </c>
      <c r="C5776" t="e">
        <f>Weighting!$F$16</f>
        <v>#NUM!</v>
      </c>
      <c r="D5776" t="e">
        <f>IF(C5776=1,'Data Transformation'!$G$3+0.5*'Data Transformation'!$W$25,IF(C5777=1,D5777-'Data Transformation'!$W$25,FALSE))</f>
        <v>#NUM!</v>
      </c>
      <c r="E5776">
        <f t="array" ref="E5776">IF(ISLOGICAL(D5776),"",FREQUENCY(IF('Data Transformation'!$B$425:$B$8425='Bin Analysis'!$B5763,'Data Transformation'!$G$425:$G$8425),D5776))</f>
        <v>2001</v>
      </c>
      <c r="F5776">
        <f t="shared" si="720"/>
        <v>0</v>
      </c>
      <c r="G5776">
        <f>Weighting!$H$16</f>
        <v>0</v>
      </c>
      <c r="H5776">
        <f t="array" ref="H5776">FREQUENCY(IF('Data Transformation'!$B$4:$B$8425=B5763,'Data Transformation'!$G$4:$G$8425),'Bin Analysis'!$B5776)</f>
        <v>2073</v>
      </c>
      <c r="I5776">
        <f t="shared" si="721"/>
        <v>0</v>
      </c>
      <c r="J5776">
        <f t="shared" si="722"/>
        <v>0</v>
      </c>
      <c r="K5776">
        <f>J5776*Weighting!$W$16</f>
        <v>0</v>
      </c>
      <c r="M5776" s="14"/>
    </row>
    <row r="5777" spans="1:25" x14ac:dyDescent="0.55000000000000004">
      <c r="A5777" s="32" t="str">
        <f>IF(Weighting!$P$17&gt;0,B5777,"")</f>
        <v/>
      </c>
      <c r="B5777" t="e">
        <f>Weighting!$C$17</f>
        <v>#DIV/0!</v>
      </c>
      <c r="C5777" t="e">
        <f>Weighting!$F$17</f>
        <v>#NUM!</v>
      </c>
      <c r="D5777" t="e">
        <f>IF(C5777=1,'Data Transformation'!$G$3+0.5*'Data Transformation'!$W$25,IF(C5778=1,D5778-'Data Transformation'!$W$25,FALSE))</f>
        <v>#NUM!</v>
      </c>
      <c r="E5777">
        <f t="array" ref="E5777">IF(ISLOGICAL(D5777),"",FREQUENCY(IF('Data Transformation'!$B$425:$B$8425='Bin Analysis'!$B5763,'Data Transformation'!$G$425:$G$8425),D5777))</f>
        <v>2001</v>
      </c>
      <c r="F5777">
        <f t="shared" si="720"/>
        <v>0</v>
      </c>
      <c r="G5777">
        <f>Weighting!$H$17</f>
        <v>0</v>
      </c>
      <c r="H5777">
        <f t="array" ref="H5777">FREQUENCY(IF('Data Transformation'!$B$4:$B$8425=B5763,'Data Transformation'!$G$4:$G$8425),'Bin Analysis'!$B5777)</f>
        <v>2073</v>
      </c>
      <c r="I5777">
        <f t="shared" si="721"/>
        <v>0</v>
      </c>
      <c r="J5777">
        <f t="shared" si="722"/>
        <v>0</v>
      </c>
      <c r="K5777">
        <f>J5777*Weighting!$W$17</f>
        <v>0</v>
      </c>
      <c r="M5777" s="14"/>
    </row>
    <row r="5778" spans="1:25" x14ac:dyDescent="0.55000000000000004">
      <c r="A5778" s="32" t="str">
        <f>IF(Weighting!$P$18&gt;0,B5778,"")</f>
        <v/>
      </c>
      <c r="B5778" t="e">
        <f>Weighting!$C$18</f>
        <v>#DIV/0!</v>
      </c>
      <c r="C5778" t="e">
        <f>Weighting!$F$18</f>
        <v>#NUM!</v>
      </c>
      <c r="D5778" t="e">
        <f>IF(C5778=1,'Data Transformation'!$G$3+0.5*'Data Transformation'!$W$25,IF(C5779=1,D5779-'Data Transformation'!$W$25,FALSE))</f>
        <v>#NUM!</v>
      </c>
      <c r="E5778">
        <f t="array" ref="E5778">IF(ISLOGICAL(D5778),"",FREQUENCY(IF('Data Transformation'!$B$425:$B$8425='Bin Analysis'!$B5763,'Data Transformation'!$G$425:$G$8425),D5778))</f>
        <v>2001</v>
      </c>
      <c r="F5778">
        <f t="shared" si="720"/>
        <v>0</v>
      </c>
      <c r="G5778">
        <f>Weighting!$H$18</f>
        <v>0</v>
      </c>
      <c r="H5778">
        <f t="array" ref="H5778">FREQUENCY(IF('Data Transformation'!$B$4:$B$8425=B5763,'Data Transformation'!$G$4:$G$8425),'Bin Analysis'!$B5778)</f>
        <v>2073</v>
      </c>
      <c r="I5778">
        <f t="shared" si="721"/>
        <v>0</v>
      </c>
      <c r="J5778">
        <f t="shared" si="722"/>
        <v>0</v>
      </c>
      <c r="K5778">
        <f>J5778*Weighting!$W$18</f>
        <v>0</v>
      </c>
      <c r="M5778" s="14"/>
    </row>
    <row r="5779" spans="1:25" x14ac:dyDescent="0.55000000000000004">
      <c r="A5779" s="32" t="str">
        <f>IF(Weighting!$P$19&gt;0,B5779,"")</f>
        <v/>
      </c>
      <c r="B5779" t="e">
        <f>Weighting!$C$19</f>
        <v>#DIV/0!</v>
      </c>
      <c r="C5779" t="e">
        <f>Weighting!$F$19</f>
        <v>#NUM!</v>
      </c>
      <c r="D5779" t="e">
        <f>IF(C5779=1,'Data Transformation'!$G$3+0.5*'Data Transformation'!$W$25,IF(C5780=1,D5780-'Data Transformation'!$W$25,FALSE))</f>
        <v>#NUM!</v>
      </c>
      <c r="E5779">
        <f t="array" ref="E5779">IF(ISLOGICAL(D5779),"",FREQUENCY(IF('Data Transformation'!$B$425:$B$8425='Bin Analysis'!$B5763,'Data Transformation'!$G$425:$G$8425),D5779))</f>
        <v>2001</v>
      </c>
      <c r="F5779">
        <f t="shared" si="720"/>
        <v>0</v>
      </c>
      <c r="G5779">
        <f>Weighting!$H$19</f>
        <v>0</v>
      </c>
      <c r="H5779">
        <f t="array" ref="H5779">FREQUENCY(IF('Data Transformation'!$B$4:$B$8425=B5763,'Data Transformation'!$G$4:$G$8425),'Bin Analysis'!$B5779)</f>
        <v>2073</v>
      </c>
      <c r="I5779">
        <f t="shared" si="721"/>
        <v>0</v>
      </c>
      <c r="J5779">
        <f t="shared" si="722"/>
        <v>0</v>
      </c>
      <c r="K5779">
        <f>J5779*Weighting!$W$19</f>
        <v>0</v>
      </c>
      <c r="M5779" s="14"/>
    </row>
    <row r="5780" spans="1:25" x14ac:dyDescent="0.55000000000000004">
      <c r="A5780" s="32" t="str">
        <f>IF(Weighting!$P$20&gt;0,B5780,"")</f>
        <v/>
      </c>
      <c r="B5780" t="e">
        <f>Weighting!$C$20</f>
        <v>#DIV/0!</v>
      </c>
      <c r="C5780" t="e">
        <f>Weighting!$F$20</f>
        <v>#NUM!</v>
      </c>
      <c r="D5780" t="e">
        <f>IF(C5780=1,'Data Transformation'!$G$3+0.5*'Data Transformation'!$W$25,IF(C5781=1,D5781-'Data Transformation'!$W$25,FALSE))</f>
        <v>#NUM!</v>
      </c>
      <c r="E5780">
        <f t="array" ref="E5780">IF(ISLOGICAL(D5780),"",FREQUENCY(IF('Data Transformation'!$B$425:$B$8425='Bin Analysis'!$B5763,'Data Transformation'!$G$425:$G$8425),D5780))</f>
        <v>2001</v>
      </c>
      <c r="F5780">
        <f t="shared" si="720"/>
        <v>0</v>
      </c>
      <c r="G5780">
        <f>Weighting!$H$20</f>
        <v>0</v>
      </c>
      <c r="H5780">
        <f t="array" ref="H5780">FREQUENCY(IF('Data Transformation'!$B$4:$B$8425=B5763,'Data Transformation'!$G$4:$G$8425),'Bin Analysis'!$B5780)</f>
        <v>2073</v>
      </c>
      <c r="I5780">
        <f t="shared" si="721"/>
        <v>0</v>
      </c>
      <c r="J5780">
        <f t="shared" si="722"/>
        <v>0</v>
      </c>
      <c r="K5780">
        <f>J5780*Weighting!$W$20</f>
        <v>0</v>
      </c>
      <c r="M5780" s="14"/>
    </row>
    <row r="5781" spans="1:25" x14ac:dyDescent="0.55000000000000004">
      <c r="A5781" s="32" t="str">
        <f>IF(Weighting!$P$21&gt;0,B5781,"")</f>
        <v/>
      </c>
      <c r="B5781" t="e">
        <f>Weighting!$C$21</f>
        <v>#DIV/0!</v>
      </c>
      <c r="C5781" t="e">
        <f>Weighting!$F$21</f>
        <v>#NUM!</v>
      </c>
      <c r="D5781" t="e">
        <f>IF(C5781=1,'Data Transformation'!$G$3+0.5*'Data Transformation'!$W$25,IF(C5782=1,D5782-'Data Transformation'!$W$25,FALSE))</f>
        <v>#NUM!</v>
      </c>
      <c r="E5781">
        <f t="array" ref="E5781">IF(ISLOGICAL(D5781),"",FREQUENCY(IF('Data Transformation'!$B$425:$B$8425='Bin Analysis'!$B5763,'Data Transformation'!$G$425:$G$8425),D5781))</f>
        <v>2001</v>
      </c>
      <c r="F5781">
        <f t="shared" si="720"/>
        <v>0</v>
      </c>
      <c r="G5781">
        <f>Weighting!$H$21</f>
        <v>0</v>
      </c>
      <c r="H5781">
        <f t="array" ref="H5781">FREQUENCY(IF('Data Transformation'!$B$4:$B$8425=B5763,'Data Transformation'!$G$4:$G$8425),'Bin Analysis'!$B5781)</f>
        <v>2073</v>
      </c>
      <c r="I5781">
        <f t="shared" si="721"/>
        <v>0</v>
      </c>
      <c r="J5781">
        <f t="shared" si="722"/>
        <v>0</v>
      </c>
      <c r="K5781">
        <f>J5781*Weighting!$W$21</f>
        <v>0</v>
      </c>
      <c r="M5781" s="14"/>
    </row>
    <row r="5782" spans="1:25" x14ac:dyDescent="0.55000000000000004">
      <c r="A5782" s="32" t="str">
        <f>IF(Weighting!$P$22&gt;0,B5782,"")</f>
        <v/>
      </c>
      <c r="B5782" t="e">
        <f>Weighting!$C$22</f>
        <v>#DIV/0!</v>
      </c>
      <c r="C5782" t="e">
        <f>Weighting!$F$22</f>
        <v>#NUM!</v>
      </c>
      <c r="D5782" t="e">
        <f>IF(C5782=1,'Data Transformation'!$G$3+0.5*'Data Transformation'!$W$25,IF(C5783=1,D5783-'Data Transformation'!$W$25,FALSE))</f>
        <v>#NUM!</v>
      </c>
      <c r="E5782">
        <f t="array" ref="E5782">IF(ISLOGICAL(D5782),"",FREQUENCY(IF('Data Transformation'!$B$425:$B$8425='Bin Analysis'!$B5763,'Data Transformation'!$G$425:$G$8425),D5782))</f>
        <v>2001</v>
      </c>
      <c r="F5782">
        <f t="shared" si="720"/>
        <v>0</v>
      </c>
      <c r="G5782">
        <f>Weighting!$H$22</f>
        <v>0</v>
      </c>
      <c r="H5782">
        <f t="array" ref="H5782">FREQUENCY(IF('Data Transformation'!$B$4:$B$8425=B5763,'Data Transformation'!$G$4:$G$8425),'Bin Analysis'!$B5782)</f>
        <v>2073</v>
      </c>
      <c r="I5782">
        <f t="shared" si="721"/>
        <v>0</v>
      </c>
      <c r="J5782">
        <f t="shared" si="722"/>
        <v>0</v>
      </c>
      <c r="K5782">
        <f>J5782*Weighting!$W$22</f>
        <v>0</v>
      </c>
      <c r="M5782" s="14"/>
    </row>
    <row r="5783" spans="1:25" x14ac:dyDescent="0.55000000000000004">
      <c r="A5783" s="32" t="str">
        <f>IF(Weighting!$P$23&gt;0,B5783,"")</f>
        <v/>
      </c>
      <c r="B5783" t="e">
        <f>Weighting!$C$23</f>
        <v>#DIV/0!</v>
      </c>
      <c r="C5783" t="e">
        <f>Weighting!$F$23</f>
        <v>#NUM!</v>
      </c>
      <c r="D5783" t="e">
        <f>IF(C5783=1,'Data Transformation'!$G$3+0.5*'Data Transformation'!$W$25,IF(C5784=1,D5784-'Data Transformation'!$W$25,FALSE))</f>
        <v>#NUM!</v>
      </c>
      <c r="E5783">
        <f t="array" ref="E5783">IF(ISLOGICAL(D5783),"",FREQUENCY(IF('Data Transformation'!$B$425:$B$8425='Bin Analysis'!$B5763,'Data Transformation'!$G$425:$G$8425),D5783))</f>
        <v>2001</v>
      </c>
      <c r="F5783">
        <f t="shared" si="720"/>
        <v>0</v>
      </c>
      <c r="G5783">
        <f>Weighting!$H$23</f>
        <v>0</v>
      </c>
      <c r="H5783">
        <f t="array" ref="H5783">FREQUENCY(IF('Data Transformation'!$B$4:$B$8425=B5763,'Data Transformation'!$G$4:$G$8425),'Bin Analysis'!$B5783)</f>
        <v>2073</v>
      </c>
      <c r="I5783">
        <f t="shared" si="721"/>
        <v>0</v>
      </c>
      <c r="J5783">
        <f t="shared" si="722"/>
        <v>0</v>
      </c>
      <c r="K5783">
        <f>J5783*Weighting!$W$23</f>
        <v>0</v>
      </c>
      <c r="M5783" s="14"/>
    </row>
    <row r="5784" spans="1:25" x14ac:dyDescent="0.55000000000000004">
      <c r="A5784" s="32" t="str">
        <f>IF(Weighting!$P$24&gt;0,B5784,"")</f>
        <v/>
      </c>
      <c r="B5784" t="e">
        <f>Weighting!$C$24</f>
        <v>#DIV/0!</v>
      </c>
      <c r="C5784" t="e">
        <f>Weighting!$F$24</f>
        <v>#NUM!</v>
      </c>
      <c r="D5784" t="e">
        <f>IF(C5784=1,'Data Transformation'!$G$3+0.5*'Data Transformation'!$W$25,IF(C5785=1,D5785-'Data Transformation'!$W$25,FALSE))</f>
        <v>#NUM!</v>
      </c>
      <c r="E5784">
        <f t="array" ref="E5784">IF(ISLOGICAL(D5784),"",FREQUENCY(IF('Data Transformation'!$B$425:$B$8425='Bin Analysis'!$B5763,'Data Transformation'!$G$425:$G$8425),D5784))</f>
        <v>2001</v>
      </c>
      <c r="F5784">
        <f t="shared" si="720"/>
        <v>0</v>
      </c>
      <c r="G5784">
        <f>Weighting!$H$24</f>
        <v>0</v>
      </c>
      <c r="H5784">
        <f t="array" ref="H5784">FREQUENCY(IF('Data Transformation'!$B$4:$B$8425=B5763,'Data Transformation'!$G$4:$G$8425),'Bin Analysis'!$B5784)</f>
        <v>2073</v>
      </c>
      <c r="I5784">
        <f t="shared" si="721"/>
        <v>0</v>
      </c>
      <c r="J5784">
        <f t="shared" si="722"/>
        <v>0</v>
      </c>
      <c r="K5784">
        <f>J5784*Weighting!$W$24</f>
        <v>0</v>
      </c>
      <c r="M5784" s="14"/>
    </row>
    <row r="5785" spans="1:25" x14ac:dyDescent="0.55000000000000004">
      <c r="A5785" s="32" t="str">
        <f>IF(Weighting!$P$25&gt;0,B5785,"")</f>
        <v/>
      </c>
      <c r="B5785" t="e">
        <f>Weighting!$C$25</f>
        <v>#DIV/0!</v>
      </c>
      <c r="C5785" t="e">
        <f>Weighting!$F$25</f>
        <v>#NUM!</v>
      </c>
      <c r="D5785" t="e">
        <f>IF(C5785=1,'Data Transformation'!$G$3+0.5*'Data Transformation'!$W$25,IF(C5786=1,D5786-'Data Transformation'!$W$25,FALSE))</f>
        <v>#NUM!</v>
      </c>
      <c r="E5785">
        <f t="array" ref="E5785">IF(ISLOGICAL(D5785),"",FREQUENCY(IF('Data Transformation'!$B$425:$B$8425='Bin Analysis'!$B5763,'Data Transformation'!$G$425:$G$8425),D5785))</f>
        <v>2001</v>
      </c>
      <c r="F5785">
        <f t="shared" si="720"/>
        <v>0</v>
      </c>
      <c r="G5785">
        <f>Weighting!$H$25</f>
        <v>0</v>
      </c>
      <c r="H5785">
        <f t="array" ref="H5785">FREQUENCY(IF('Data Transformation'!$B$4:$B$8425=B5763,'Data Transformation'!$G$4:$G$8425),'Bin Analysis'!$B5785)</f>
        <v>2073</v>
      </c>
      <c r="I5785">
        <f t="shared" si="721"/>
        <v>0</v>
      </c>
      <c r="J5785">
        <f t="shared" si="722"/>
        <v>0</v>
      </c>
      <c r="K5785">
        <f>J5785*Weighting!$W$25</f>
        <v>0</v>
      </c>
      <c r="M5785" s="14"/>
    </row>
    <row r="5786" spans="1:25" x14ac:dyDescent="0.55000000000000004">
      <c r="A5786" s="32"/>
      <c r="M5786" s="14"/>
    </row>
    <row r="5787" spans="1:25" ht="23.35" x14ac:dyDescent="0.8">
      <c r="A5787" s="21" t="s">
        <v>0</v>
      </c>
      <c r="B5787" s="21" t="str">
        <f>IFERROR(VLOOKUP(C5787,'Data Transformation'!$L$6:$M$426,2,FALSE),"")</f>
        <v/>
      </c>
      <c r="C5787" s="21">
        <f>C5763+1</f>
        <v>241</v>
      </c>
      <c r="D5787" s="21"/>
      <c r="E5787" s="21"/>
      <c r="F5787" s="21"/>
      <c r="G5787" s="21"/>
      <c r="H5787" s="22"/>
      <c r="I5787" s="22"/>
      <c r="J5787" s="22"/>
      <c r="K5787" s="21"/>
      <c r="L5787" s="21" t="str">
        <f>B5787</f>
        <v/>
      </c>
      <c r="M5787" s="23" t="e">
        <f>INDEX('Data Transformation'!$O$4:$O$424,MATCH($B5787,'Data Transformation'!$M$4:$M$424,0),MATCH($M$2,'Data Transformation'!$O$3,0))</f>
        <v>#N/A</v>
      </c>
      <c r="N5787" s="27" t="e">
        <f>IF('Input and Summary Results'!$J$16="minimum",'Bin Analysis'!X5788/(M5787-1),'Bin Analysis'!Y5787/('Bin Analysis'!M5787-1))</f>
        <v>#N/A</v>
      </c>
      <c r="O5787" s="27" t="e">
        <f>IF(M5787=FALSE,NA(),(VLOOKUP(1,C5790:K5809,4,FALSE))/(M5787-1))</f>
        <v>#N/A</v>
      </c>
      <c r="P5787" s="27" t="e">
        <f>IF(M5787=FALSE,NA(),SUM(J5790:J5809)/Weighting!$S$5)</f>
        <v>#N/A</v>
      </c>
      <c r="Q5787" s="27" t="e">
        <f>IF(M5787=FALSE,NA(),SUM(K5790:K5809)/Weighting!$S$6)</f>
        <v>#N/A</v>
      </c>
      <c r="R5787" s="27" t="e">
        <f>IF(M5787=FALSE,NA(),(VLOOKUP(1,G5790:K5809,3,FALSE))/(M5787-1))</f>
        <v>#N/A</v>
      </c>
      <c r="S5787" s="22" t="e">
        <f>IF(M5787=FALSE,NA(),IF(SUM(J5790:J5809)=2,"yes","no"))</f>
        <v>#N/A</v>
      </c>
      <c r="X5787" s="2" cm="2">
        <f t="array" ref="X5787:X5788">FREQUENCY(IF('Data Transformation'!$B$425:$B$6424='Bin Analysis'!L5787,'Data Transformation'!$G$425:$G$6424),'Data Transformation'!$U$11)</f>
        <v>0</v>
      </c>
      <c r="Y5787" s="2" cm="2">
        <f t="array" ref="Y5787:Y5788">FREQUENCY(IF('Data Transformation'!$B$425:$B$6424='Bin Analysis'!L5787,'Data Transformation'!$G$425:$G$6424),'Data Transformation'!$U$12)</f>
        <v>0</v>
      </c>
    </row>
    <row r="5788" spans="1:25" x14ac:dyDescent="0.55000000000000004">
      <c r="A5788" s="14" t="s">
        <v>67</v>
      </c>
      <c r="B5788" t="s">
        <v>47</v>
      </c>
      <c r="C5788" t="s">
        <v>5</v>
      </c>
      <c r="D5788" t="s">
        <v>100</v>
      </c>
      <c r="E5788" t="s">
        <v>101</v>
      </c>
      <c r="F5788" t="s">
        <v>102</v>
      </c>
      <c r="G5788" t="s">
        <v>70</v>
      </c>
      <c r="H5788" t="s">
        <v>31</v>
      </c>
      <c r="I5788" t="s">
        <v>32</v>
      </c>
      <c r="J5788" t="s">
        <v>46</v>
      </c>
      <c r="K5788" s="14" t="s">
        <v>45</v>
      </c>
      <c r="M5788" s="14"/>
      <c r="X5788" s="2">
        <v>0</v>
      </c>
      <c r="Y5788" s="2">
        <v>0</v>
      </c>
    </row>
    <row r="5789" spans="1:25" x14ac:dyDescent="0.55000000000000004">
      <c r="A5789" s="32"/>
      <c r="D5789" t="e">
        <f>IF(C5789=1,'Data Transformation'!$G$3+0.5*'Data Transformation'!$W$25,IF(C5790=1,D5790-'Data Transformation'!$W$25,FALSE))</f>
        <v>#NUM!</v>
      </c>
      <c r="E5789">
        <f t="array" ref="E5789">IF(ISLOGICAL(D5789),"",FREQUENCY(IF('Data Transformation'!$B$425:$B$8425='Bin Analysis'!$B5787,'Data Transformation'!$G$425:$G$8425),D5789))</f>
        <v>2001</v>
      </c>
      <c r="F5789" t="e">
        <f>IF(ISLOGICAL(D5789),"",E5789-E5788)</f>
        <v>#VALUE!</v>
      </c>
      <c r="M5789" s="14"/>
    </row>
    <row r="5790" spans="1:25" x14ac:dyDescent="0.55000000000000004">
      <c r="A5790" s="32" t="e">
        <f>IF(Weighting!$P$6&gt;0,B5790,"")</f>
        <v>#NUM!</v>
      </c>
      <c r="B5790" t="e">
        <f>Weighting!$C$6</f>
        <v>#DIV/0!</v>
      </c>
      <c r="C5790" t="e">
        <f>Weighting!$F$6</f>
        <v>#NUM!</v>
      </c>
      <c r="D5790" t="e">
        <f>IF(C5790=1,'Data Transformation'!$G$3+0.5*'Data Transformation'!$W$25,IF(C5791=1,D5791-'Data Transformation'!$W$25,FALSE))</f>
        <v>#NUM!</v>
      </c>
      <c r="E5790">
        <f t="array" ref="E5790">IF(ISLOGICAL(D5790),"",FREQUENCY(IF('Data Transformation'!$B$425:$B$8425='Bin Analysis'!$B5787,'Data Transformation'!$G$425:$G$8425),D5790))</f>
        <v>2001</v>
      </c>
      <c r="F5790">
        <f>IF(ISLOGICAL(D5790),"",E5790-E5789)</f>
        <v>0</v>
      </c>
      <c r="G5790">
        <f>Weighting!$H$6</f>
        <v>1</v>
      </c>
      <c r="H5790">
        <f t="array" ref="H5790">FREQUENCY(IF('Data Transformation'!$B$4:$B$8425=B5787,'Data Transformation'!$G$4:$G$8425),'Bin Analysis'!$B5790)</f>
        <v>2073</v>
      </c>
      <c r="I5790">
        <f>H5790-H5789</f>
        <v>2073</v>
      </c>
      <c r="J5790">
        <f>IF(I5790=0,0,1)</f>
        <v>1</v>
      </c>
      <c r="K5790" t="e">
        <f>J5790*Weighting!$W$6</f>
        <v>#NUM!</v>
      </c>
      <c r="M5790" s="14"/>
    </row>
    <row r="5791" spans="1:25" x14ac:dyDescent="0.55000000000000004">
      <c r="A5791" s="32" t="str">
        <f>IF(Weighting!$P$7&gt;0,B5791,"")</f>
        <v/>
      </c>
      <c r="B5791" t="e">
        <f>Weighting!$C$7</f>
        <v>#DIV/0!</v>
      </c>
      <c r="C5791" t="e">
        <f>Weighting!$F$7</f>
        <v>#NUM!</v>
      </c>
      <c r="D5791" t="e">
        <f>IF(C5791=1,'Data Transformation'!$G$3+0.5*'Data Transformation'!$W$25,IF(C5792=1,D5792-'Data Transformation'!$W$25,FALSE))</f>
        <v>#NUM!</v>
      </c>
      <c r="E5791">
        <f t="array" ref="E5791">IF(ISLOGICAL(D5791),"",FREQUENCY(IF('Data Transformation'!$B$425:$B$8425='Bin Analysis'!$B5787,'Data Transformation'!$G$425:$G$8425),D5791))</f>
        <v>2001</v>
      </c>
      <c r="F5791">
        <f t="shared" ref="F5791:F5809" si="723">IF(ISLOGICAL(D5791),"",E5791-E5790)</f>
        <v>0</v>
      </c>
      <c r="G5791">
        <f>Weighting!$H$7</f>
        <v>0</v>
      </c>
      <c r="H5791">
        <f t="array" ref="H5791">FREQUENCY(IF('Data Transformation'!$B$4:$B$8425=B5787,'Data Transformation'!$G$4:$G$8425),'Bin Analysis'!$B5791)</f>
        <v>2073</v>
      </c>
      <c r="I5791">
        <f t="shared" ref="I5791:I5809" si="724">H5791-H5790</f>
        <v>0</v>
      </c>
      <c r="J5791">
        <f>IF(I5791=0,0,1)</f>
        <v>0</v>
      </c>
      <c r="K5791">
        <f>J5791*Weighting!$W$7</f>
        <v>0</v>
      </c>
      <c r="M5791" s="14"/>
    </row>
    <row r="5792" spans="1:25" x14ac:dyDescent="0.55000000000000004">
      <c r="A5792" s="32" t="str">
        <f>IF(Weighting!$P$8&gt;0,B5792,"")</f>
        <v/>
      </c>
      <c r="B5792" t="e">
        <f>Weighting!$C$8</f>
        <v>#DIV/0!</v>
      </c>
      <c r="C5792" t="e">
        <f>Weighting!$F$8</f>
        <v>#NUM!</v>
      </c>
      <c r="D5792" t="e">
        <f>IF(C5792=1,'Data Transformation'!$G$3+0.5*'Data Transformation'!$W$25,IF(C5793=1,D5793-'Data Transformation'!$W$25,FALSE))</f>
        <v>#NUM!</v>
      </c>
      <c r="E5792">
        <f t="array" ref="E5792">IF(ISLOGICAL(D5792),"",FREQUENCY(IF('Data Transformation'!$B$425:$B$8425='Bin Analysis'!$B5787,'Data Transformation'!$G$425:$G$8425),D5792))</f>
        <v>2001</v>
      </c>
      <c r="F5792">
        <f t="shared" si="723"/>
        <v>0</v>
      </c>
      <c r="G5792">
        <f>Weighting!$H$8</f>
        <v>0</v>
      </c>
      <c r="H5792">
        <f t="array" ref="H5792">FREQUENCY(IF('Data Transformation'!$B$4:$B$8425=B5787,'Data Transformation'!$G$4:$G$8425),'Bin Analysis'!$B5792)</f>
        <v>2073</v>
      </c>
      <c r="I5792">
        <f t="shared" si="724"/>
        <v>0</v>
      </c>
      <c r="J5792">
        <f t="shared" ref="J5792:J5809" si="725">IF(I5792=0,0,1)</f>
        <v>0</v>
      </c>
      <c r="K5792">
        <f>J5792*Weighting!$W$8</f>
        <v>0</v>
      </c>
      <c r="M5792" s="14"/>
    </row>
    <row r="5793" spans="1:13" x14ac:dyDescent="0.55000000000000004">
      <c r="A5793" s="32" t="str">
        <f>IF(Weighting!$P$9&gt;0,B5793,"")</f>
        <v/>
      </c>
      <c r="B5793" s="50" t="e">
        <f>Weighting!$C$9</f>
        <v>#DIV/0!</v>
      </c>
      <c r="C5793" t="e">
        <f>Weighting!$F$9</f>
        <v>#NUM!</v>
      </c>
      <c r="D5793" t="e">
        <f>IF(C5793=1,'Data Transformation'!$G$3+0.5*'Data Transformation'!$W$25,IF(C5794=1,D5794-'Data Transformation'!$W$25,FALSE))</f>
        <v>#NUM!</v>
      </c>
      <c r="E5793">
        <f t="array" ref="E5793">IF(ISLOGICAL(D5793),"",FREQUENCY(IF('Data Transformation'!$B$425:$B$8425='Bin Analysis'!$B5787,'Data Transformation'!$G$425:$G$8425),D5793))</f>
        <v>2001</v>
      </c>
      <c r="F5793">
        <f t="shared" si="723"/>
        <v>0</v>
      </c>
      <c r="G5793">
        <f>Weighting!$H$9</f>
        <v>0</v>
      </c>
      <c r="H5793">
        <f t="array" ref="H5793">FREQUENCY(IF('Data Transformation'!$B$4:$B$8425=B5787,'Data Transformation'!$G$4:$G$8425),'Bin Analysis'!$B5793)</f>
        <v>2073</v>
      </c>
      <c r="I5793">
        <f t="shared" si="724"/>
        <v>0</v>
      </c>
      <c r="J5793">
        <f t="shared" si="725"/>
        <v>0</v>
      </c>
      <c r="K5793">
        <f>J5793*Weighting!$W$9</f>
        <v>0</v>
      </c>
      <c r="M5793" s="14"/>
    </row>
    <row r="5794" spans="1:13" x14ac:dyDescent="0.55000000000000004">
      <c r="A5794" s="32" t="str">
        <f>IF(Weighting!$P$10&gt;0,B5794,"")</f>
        <v/>
      </c>
      <c r="B5794" t="e">
        <f>Weighting!$C$10</f>
        <v>#DIV/0!</v>
      </c>
      <c r="C5794" t="e">
        <f>Weighting!$F$10</f>
        <v>#NUM!</v>
      </c>
      <c r="D5794" t="e">
        <f>IF(C5794=1,'Data Transformation'!$G$3+0.5*'Data Transformation'!$W$25,IF(C5795=1,D5795-'Data Transformation'!$W$25,FALSE))</f>
        <v>#NUM!</v>
      </c>
      <c r="E5794">
        <f t="array" ref="E5794">IF(ISLOGICAL(D5794),"",FREQUENCY(IF('Data Transformation'!$B$425:$B$8425='Bin Analysis'!$B5787,'Data Transformation'!$G$425:$G$8425),D5794))</f>
        <v>2001</v>
      </c>
      <c r="F5794">
        <f t="shared" si="723"/>
        <v>0</v>
      </c>
      <c r="G5794">
        <f>Weighting!$H$10</f>
        <v>0</v>
      </c>
      <c r="H5794">
        <f t="array" ref="H5794">FREQUENCY(IF('Data Transformation'!$B$4:$B$8425=B5787,'Data Transformation'!$G$4:$G$8425),'Bin Analysis'!$B5794)</f>
        <v>2073</v>
      </c>
      <c r="I5794">
        <f t="shared" si="724"/>
        <v>0</v>
      </c>
      <c r="J5794">
        <f t="shared" si="725"/>
        <v>0</v>
      </c>
      <c r="K5794">
        <f>J5794*Weighting!$W$10</f>
        <v>0</v>
      </c>
      <c r="M5794" s="14"/>
    </row>
    <row r="5795" spans="1:13" x14ac:dyDescent="0.55000000000000004">
      <c r="A5795" s="32" t="str">
        <f>IF(Weighting!$P$11&gt;0,B5795,"")</f>
        <v/>
      </c>
      <c r="B5795" t="e">
        <f>Weighting!$C$11</f>
        <v>#DIV/0!</v>
      </c>
      <c r="C5795" t="e">
        <f>Weighting!$F$11</f>
        <v>#NUM!</v>
      </c>
      <c r="D5795" t="e">
        <f>IF(C5795=1,'Data Transformation'!$G$3+0.5*'Data Transformation'!$W$25,IF(C5796=1,D5796-'Data Transformation'!$W$25,FALSE))</f>
        <v>#NUM!</v>
      </c>
      <c r="E5795">
        <f t="array" ref="E5795">IF(ISLOGICAL(D5795),"",FREQUENCY(IF('Data Transformation'!$B$425:$B$8425='Bin Analysis'!$B5787,'Data Transformation'!$G$425:$G$8425),D5795))</f>
        <v>2001</v>
      </c>
      <c r="F5795">
        <f t="shared" si="723"/>
        <v>0</v>
      </c>
      <c r="G5795">
        <f>Weighting!$H$11</f>
        <v>0</v>
      </c>
      <c r="H5795">
        <f t="array" ref="H5795">FREQUENCY(IF('Data Transformation'!$B$4:$B$8425=B5787,'Data Transformation'!$G$4:$G$8425),'Bin Analysis'!$B5795)</f>
        <v>2073</v>
      </c>
      <c r="I5795">
        <f t="shared" si="724"/>
        <v>0</v>
      </c>
      <c r="J5795">
        <f t="shared" si="725"/>
        <v>0</v>
      </c>
      <c r="K5795">
        <f>J5795*Weighting!$W$11</f>
        <v>0</v>
      </c>
      <c r="M5795" s="14"/>
    </row>
    <row r="5796" spans="1:13" x14ac:dyDescent="0.55000000000000004">
      <c r="A5796" s="32" t="str">
        <f>IF(Weighting!$P$12&gt;0,B5796,"")</f>
        <v/>
      </c>
      <c r="B5796" t="e">
        <f>Weighting!$C$12</f>
        <v>#DIV/0!</v>
      </c>
      <c r="C5796" t="e">
        <f>Weighting!$F$12</f>
        <v>#NUM!</v>
      </c>
      <c r="D5796" t="e">
        <f>IF(C5796=1,'Data Transformation'!$G$3+0.5*'Data Transformation'!$W$25,IF(C5797=1,D5797-'Data Transformation'!$W$25,FALSE))</f>
        <v>#NUM!</v>
      </c>
      <c r="E5796">
        <f t="array" ref="E5796">IF(ISLOGICAL(D5796),"",FREQUENCY(IF('Data Transformation'!$B$425:$B$8425='Bin Analysis'!$B5787,'Data Transformation'!$G$425:$G$8425),D5796))</f>
        <v>2001</v>
      </c>
      <c r="F5796">
        <f t="shared" si="723"/>
        <v>0</v>
      </c>
      <c r="G5796">
        <f>Weighting!$H$12</f>
        <v>0</v>
      </c>
      <c r="H5796">
        <f t="array" ref="H5796">FREQUENCY(IF('Data Transformation'!$B$4:$B$8425=B5787,'Data Transformation'!$G$4:$G$8425),'Bin Analysis'!$B5796)</f>
        <v>2073</v>
      </c>
      <c r="I5796">
        <f t="shared" si="724"/>
        <v>0</v>
      </c>
      <c r="J5796">
        <f t="shared" si="725"/>
        <v>0</v>
      </c>
      <c r="K5796">
        <f>J5796*Weighting!$W$12</f>
        <v>0</v>
      </c>
      <c r="M5796" s="14"/>
    </row>
    <row r="5797" spans="1:13" x14ac:dyDescent="0.55000000000000004">
      <c r="A5797" s="32" t="str">
        <f>IF(Weighting!$P$13&gt;0,B5797,"")</f>
        <v/>
      </c>
      <c r="B5797" t="e">
        <f>Weighting!$C$13</f>
        <v>#DIV/0!</v>
      </c>
      <c r="C5797" t="e">
        <f>Weighting!$F$13</f>
        <v>#NUM!</v>
      </c>
      <c r="D5797" t="e">
        <f>IF(C5797=1,'Data Transformation'!$G$3+0.5*'Data Transformation'!$W$25,IF(C5798=1,D5798-'Data Transformation'!$W$25,FALSE))</f>
        <v>#NUM!</v>
      </c>
      <c r="E5797">
        <f t="array" ref="E5797">IF(ISLOGICAL(D5797),"",FREQUENCY(IF('Data Transformation'!$B$425:$B$8425='Bin Analysis'!$B5787,'Data Transformation'!$G$425:$G$8425),D5797))</f>
        <v>2001</v>
      </c>
      <c r="F5797">
        <f t="shared" si="723"/>
        <v>0</v>
      </c>
      <c r="G5797">
        <f>Weighting!$H$13</f>
        <v>0</v>
      </c>
      <c r="H5797">
        <f t="array" ref="H5797">FREQUENCY(IF('Data Transformation'!$B$4:$B$8425=B5787,'Data Transformation'!$G$4:$G$8425),'Bin Analysis'!$B5797)</f>
        <v>2073</v>
      </c>
      <c r="I5797">
        <f t="shared" si="724"/>
        <v>0</v>
      </c>
      <c r="J5797">
        <f t="shared" si="725"/>
        <v>0</v>
      </c>
      <c r="K5797">
        <f>J5797*Weighting!$W$13</f>
        <v>0</v>
      </c>
      <c r="M5797" s="14"/>
    </row>
    <row r="5798" spans="1:13" x14ac:dyDescent="0.55000000000000004">
      <c r="A5798" s="32" t="str">
        <f>IF(Weighting!$P$14&gt;0,B5798,"")</f>
        <v/>
      </c>
      <c r="B5798" t="e">
        <f>Weighting!$C$14</f>
        <v>#DIV/0!</v>
      </c>
      <c r="C5798" t="e">
        <f>Weighting!$F$14</f>
        <v>#NUM!</v>
      </c>
      <c r="D5798" t="e">
        <f>IF(C5798=1,'Data Transformation'!$G$3+0.5*'Data Transformation'!$W$25,IF(C5799=1,D5799-'Data Transformation'!$W$25,FALSE))</f>
        <v>#NUM!</v>
      </c>
      <c r="E5798">
        <f t="array" ref="E5798">IF(ISLOGICAL(D5798),"",FREQUENCY(IF('Data Transformation'!$B$425:$B$8425='Bin Analysis'!$B5787,'Data Transformation'!$G$425:$G$8425),D5798))</f>
        <v>2001</v>
      </c>
      <c r="F5798">
        <f t="shared" si="723"/>
        <v>0</v>
      </c>
      <c r="G5798">
        <f>Weighting!$H$14</f>
        <v>0</v>
      </c>
      <c r="H5798">
        <f t="array" ref="H5798">FREQUENCY(IF('Data Transformation'!$B$4:$B$8425=B5787,'Data Transformation'!$G$4:$G$8425),'Bin Analysis'!$B5798)</f>
        <v>2073</v>
      </c>
      <c r="I5798">
        <f t="shared" si="724"/>
        <v>0</v>
      </c>
      <c r="J5798">
        <f t="shared" si="725"/>
        <v>0</v>
      </c>
      <c r="K5798">
        <f>J5798*Weighting!$W$14</f>
        <v>0</v>
      </c>
      <c r="M5798" s="14"/>
    </row>
    <row r="5799" spans="1:13" x14ac:dyDescent="0.55000000000000004">
      <c r="A5799" s="32" t="str">
        <f>IF(Weighting!$P$15&gt;0,B5799,"")</f>
        <v/>
      </c>
      <c r="B5799" t="e">
        <f>Weighting!$C$15</f>
        <v>#DIV/0!</v>
      </c>
      <c r="C5799" t="e">
        <f>Weighting!$F$15</f>
        <v>#NUM!</v>
      </c>
      <c r="D5799" t="e">
        <f>IF(C5799=1,'Data Transformation'!$G$3+0.5*'Data Transformation'!$W$25,IF(C5800=1,D5800-'Data Transformation'!$W$25,FALSE))</f>
        <v>#NUM!</v>
      </c>
      <c r="E5799">
        <f t="array" ref="E5799">IF(ISLOGICAL(D5799),"",FREQUENCY(IF('Data Transformation'!$B$425:$B$8425='Bin Analysis'!$B5787,'Data Transformation'!$G$425:$G$8425),D5799))</f>
        <v>2001</v>
      </c>
      <c r="F5799">
        <f t="shared" si="723"/>
        <v>0</v>
      </c>
      <c r="G5799">
        <f>Weighting!$H$15</f>
        <v>0</v>
      </c>
      <c r="H5799">
        <f t="array" ref="H5799">FREQUENCY(IF('Data Transformation'!$B$4:$B$8425=B5787,'Data Transformation'!$G$4:$G$8425),'Bin Analysis'!$B5799)</f>
        <v>2073</v>
      </c>
      <c r="I5799">
        <f t="shared" si="724"/>
        <v>0</v>
      </c>
      <c r="J5799">
        <f t="shared" si="725"/>
        <v>0</v>
      </c>
      <c r="K5799">
        <f>J5799*Weighting!$W$15</f>
        <v>0</v>
      </c>
      <c r="M5799" s="14"/>
    </row>
    <row r="5800" spans="1:13" x14ac:dyDescent="0.55000000000000004">
      <c r="A5800" s="32" t="str">
        <f>IF(Weighting!$P$16&gt;0,B5800,"")</f>
        <v/>
      </c>
      <c r="B5800" t="e">
        <f>Weighting!$C$16</f>
        <v>#DIV/0!</v>
      </c>
      <c r="C5800" t="e">
        <f>Weighting!$F$16</f>
        <v>#NUM!</v>
      </c>
      <c r="D5800" t="e">
        <f>IF(C5800=1,'Data Transformation'!$G$3+0.5*'Data Transformation'!$W$25,IF(C5801=1,D5801-'Data Transformation'!$W$25,FALSE))</f>
        <v>#NUM!</v>
      </c>
      <c r="E5800">
        <f t="array" ref="E5800">IF(ISLOGICAL(D5800),"",FREQUENCY(IF('Data Transformation'!$B$425:$B$8425='Bin Analysis'!$B5787,'Data Transformation'!$G$425:$G$8425),D5800))</f>
        <v>2001</v>
      </c>
      <c r="F5800">
        <f t="shared" si="723"/>
        <v>0</v>
      </c>
      <c r="G5800">
        <f>Weighting!$H$16</f>
        <v>0</v>
      </c>
      <c r="H5800">
        <f t="array" ref="H5800">FREQUENCY(IF('Data Transformation'!$B$4:$B$8425=B5787,'Data Transformation'!$G$4:$G$8425),'Bin Analysis'!$B5800)</f>
        <v>2073</v>
      </c>
      <c r="I5800">
        <f t="shared" si="724"/>
        <v>0</v>
      </c>
      <c r="J5800">
        <f t="shared" si="725"/>
        <v>0</v>
      </c>
      <c r="K5800">
        <f>J5800*Weighting!$W$16</f>
        <v>0</v>
      </c>
      <c r="M5800" s="14"/>
    </row>
    <row r="5801" spans="1:13" x14ac:dyDescent="0.55000000000000004">
      <c r="A5801" s="32" t="str">
        <f>IF(Weighting!$P$17&gt;0,B5801,"")</f>
        <v/>
      </c>
      <c r="B5801" t="e">
        <f>Weighting!$C$17</f>
        <v>#DIV/0!</v>
      </c>
      <c r="C5801" t="e">
        <f>Weighting!$F$17</f>
        <v>#NUM!</v>
      </c>
      <c r="D5801" t="e">
        <f>IF(C5801=1,'Data Transformation'!$G$3+0.5*'Data Transformation'!$W$25,IF(C5802=1,D5802-'Data Transformation'!$W$25,FALSE))</f>
        <v>#NUM!</v>
      </c>
      <c r="E5801">
        <f t="array" ref="E5801">IF(ISLOGICAL(D5801),"",FREQUENCY(IF('Data Transformation'!$B$425:$B$8425='Bin Analysis'!$B5787,'Data Transformation'!$G$425:$G$8425),D5801))</f>
        <v>2001</v>
      </c>
      <c r="F5801">
        <f t="shared" si="723"/>
        <v>0</v>
      </c>
      <c r="G5801">
        <f>Weighting!$H$17</f>
        <v>0</v>
      </c>
      <c r="H5801">
        <f t="array" ref="H5801">FREQUENCY(IF('Data Transformation'!$B$4:$B$8425=B5787,'Data Transformation'!$G$4:$G$8425),'Bin Analysis'!$B5801)</f>
        <v>2073</v>
      </c>
      <c r="I5801">
        <f t="shared" si="724"/>
        <v>0</v>
      </c>
      <c r="J5801">
        <f t="shared" si="725"/>
        <v>0</v>
      </c>
      <c r="K5801">
        <f>J5801*Weighting!$W$17</f>
        <v>0</v>
      </c>
      <c r="M5801" s="14"/>
    </row>
    <row r="5802" spans="1:13" x14ac:dyDescent="0.55000000000000004">
      <c r="A5802" s="32" t="str">
        <f>IF(Weighting!$P$18&gt;0,B5802,"")</f>
        <v/>
      </c>
      <c r="B5802" t="e">
        <f>Weighting!$C$18</f>
        <v>#DIV/0!</v>
      </c>
      <c r="C5802" t="e">
        <f>Weighting!$F$18</f>
        <v>#NUM!</v>
      </c>
      <c r="D5802" t="e">
        <f>IF(C5802=1,'Data Transformation'!$G$3+0.5*'Data Transformation'!$W$25,IF(C5803=1,D5803-'Data Transformation'!$W$25,FALSE))</f>
        <v>#NUM!</v>
      </c>
      <c r="E5802">
        <f t="array" ref="E5802">IF(ISLOGICAL(D5802),"",FREQUENCY(IF('Data Transformation'!$B$425:$B$8425='Bin Analysis'!$B5787,'Data Transformation'!$G$425:$G$8425),D5802))</f>
        <v>2001</v>
      </c>
      <c r="F5802">
        <f t="shared" si="723"/>
        <v>0</v>
      </c>
      <c r="G5802">
        <f>Weighting!$H$18</f>
        <v>0</v>
      </c>
      <c r="H5802">
        <f t="array" ref="H5802">FREQUENCY(IF('Data Transformation'!$B$4:$B$8425=B5787,'Data Transformation'!$G$4:$G$8425),'Bin Analysis'!$B5802)</f>
        <v>2073</v>
      </c>
      <c r="I5802">
        <f t="shared" si="724"/>
        <v>0</v>
      </c>
      <c r="J5802">
        <f t="shared" si="725"/>
        <v>0</v>
      </c>
      <c r="K5802">
        <f>J5802*Weighting!$W$18</f>
        <v>0</v>
      </c>
      <c r="M5802" s="14"/>
    </row>
    <row r="5803" spans="1:13" x14ac:dyDescent="0.55000000000000004">
      <c r="A5803" s="32" t="str">
        <f>IF(Weighting!$P$19&gt;0,B5803,"")</f>
        <v/>
      </c>
      <c r="B5803" t="e">
        <f>Weighting!$C$19</f>
        <v>#DIV/0!</v>
      </c>
      <c r="C5803" t="e">
        <f>Weighting!$F$19</f>
        <v>#NUM!</v>
      </c>
      <c r="D5803" t="e">
        <f>IF(C5803=1,'Data Transformation'!$G$3+0.5*'Data Transformation'!$W$25,IF(C5804=1,D5804-'Data Transformation'!$W$25,FALSE))</f>
        <v>#NUM!</v>
      </c>
      <c r="E5803">
        <f t="array" ref="E5803">IF(ISLOGICAL(D5803),"",FREQUENCY(IF('Data Transformation'!$B$425:$B$8425='Bin Analysis'!$B5787,'Data Transformation'!$G$425:$G$8425),D5803))</f>
        <v>2001</v>
      </c>
      <c r="F5803">
        <f t="shared" si="723"/>
        <v>0</v>
      </c>
      <c r="G5803">
        <f>Weighting!$H$19</f>
        <v>0</v>
      </c>
      <c r="H5803">
        <f t="array" ref="H5803">FREQUENCY(IF('Data Transformation'!$B$4:$B$8425=B5787,'Data Transformation'!$G$4:$G$8425),'Bin Analysis'!$B5803)</f>
        <v>2073</v>
      </c>
      <c r="I5803">
        <f t="shared" si="724"/>
        <v>0</v>
      </c>
      <c r="J5803">
        <f t="shared" si="725"/>
        <v>0</v>
      </c>
      <c r="K5803">
        <f>J5803*Weighting!$W$19</f>
        <v>0</v>
      </c>
      <c r="M5803" s="14"/>
    </row>
    <row r="5804" spans="1:13" x14ac:dyDescent="0.55000000000000004">
      <c r="A5804" s="32" t="str">
        <f>IF(Weighting!$P$20&gt;0,B5804,"")</f>
        <v/>
      </c>
      <c r="B5804" t="e">
        <f>Weighting!$C$20</f>
        <v>#DIV/0!</v>
      </c>
      <c r="C5804" t="e">
        <f>Weighting!$F$20</f>
        <v>#NUM!</v>
      </c>
      <c r="D5804" t="e">
        <f>IF(C5804=1,'Data Transformation'!$G$3+0.5*'Data Transformation'!$W$25,IF(C5805=1,D5805-'Data Transformation'!$W$25,FALSE))</f>
        <v>#NUM!</v>
      </c>
      <c r="E5804">
        <f t="array" ref="E5804">IF(ISLOGICAL(D5804),"",FREQUENCY(IF('Data Transformation'!$B$425:$B$8425='Bin Analysis'!$B5787,'Data Transformation'!$G$425:$G$8425),D5804))</f>
        <v>2001</v>
      </c>
      <c r="F5804">
        <f t="shared" si="723"/>
        <v>0</v>
      </c>
      <c r="G5804">
        <f>Weighting!$H$20</f>
        <v>0</v>
      </c>
      <c r="H5804">
        <f t="array" ref="H5804">FREQUENCY(IF('Data Transformation'!$B$4:$B$8425=B5787,'Data Transformation'!$G$4:$G$8425),'Bin Analysis'!$B5804)</f>
        <v>2073</v>
      </c>
      <c r="I5804">
        <f t="shared" si="724"/>
        <v>0</v>
      </c>
      <c r="J5804">
        <f t="shared" si="725"/>
        <v>0</v>
      </c>
      <c r="K5804">
        <f>J5804*Weighting!$W$20</f>
        <v>0</v>
      </c>
      <c r="M5804" s="14"/>
    </row>
    <row r="5805" spans="1:13" x14ac:dyDescent="0.55000000000000004">
      <c r="A5805" s="32" t="str">
        <f>IF(Weighting!$P$21&gt;0,B5805,"")</f>
        <v/>
      </c>
      <c r="B5805" t="e">
        <f>Weighting!$C$21</f>
        <v>#DIV/0!</v>
      </c>
      <c r="C5805" t="e">
        <f>Weighting!$F$21</f>
        <v>#NUM!</v>
      </c>
      <c r="D5805" t="e">
        <f>IF(C5805=1,'Data Transformation'!$G$3+0.5*'Data Transformation'!$W$25,IF(C5806=1,D5806-'Data Transformation'!$W$25,FALSE))</f>
        <v>#NUM!</v>
      </c>
      <c r="E5805">
        <f t="array" ref="E5805">IF(ISLOGICAL(D5805),"",FREQUENCY(IF('Data Transformation'!$B$425:$B$8425='Bin Analysis'!$B5787,'Data Transformation'!$G$425:$G$8425),D5805))</f>
        <v>2001</v>
      </c>
      <c r="F5805">
        <f t="shared" si="723"/>
        <v>0</v>
      </c>
      <c r="G5805">
        <f>Weighting!$H$21</f>
        <v>0</v>
      </c>
      <c r="H5805">
        <f t="array" ref="H5805">FREQUENCY(IF('Data Transformation'!$B$4:$B$8425=B5787,'Data Transformation'!$G$4:$G$8425),'Bin Analysis'!$B5805)</f>
        <v>2073</v>
      </c>
      <c r="I5805">
        <f t="shared" si="724"/>
        <v>0</v>
      </c>
      <c r="J5805">
        <f t="shared" si="725"/>
        <v>0</v>
      </c>
      <c r="K5805">
        <f>J5805*Weighting!$W$21</f>
        <v>0</v>
      </c>
      <c r="M5805" s="14"/>
    </row>
    <row r="5806" spans="1:13" x14ac:dyDescent="0.55000000000000004">
      <c r="A5806" s="32" t="str">
        <f>IF(Weighting!$P$22&gt;0,B5806,"")</f>
        <v/>
      </c>
      <c r="B5806" t="e">
        <f>Weighting!$C$22</f>
        <v>#DIV/0!</v>
      </c>
      <c r="C5806" t="e">
        <f>Weighting!$F$22</f>
        <v>#NUM!</v>
      </c>
      <c r="D5806" t="e">
        <f>IF(C5806=1,'Data Transformation'!$G$3+0.5*'Data Transformation'!$W$25,IF(C5807=1,D5807-'Data Transformation'!$W$25,FALSE))</f>
        <v>#NUM!</v>
      </c>
      <c r="E5806">
        <f t="array" ref="E5806">IF(ISLOGICAL(D5806),"",FREQUENCY(IF('Data Transformation'!$B$425:$B$8425='Bin Analysis'!$B5787,'Data Transformation'!$G$425:$G$8425),D5806))</f>
        <v>2001</v>
      </c>
      <c r="F5806">
        <f t="shared" si="723"/>
        <v>0</v>
      </c>
      <c r="G5806">
        <f>Weighting!$H$22</f>
        <v>0</v>
      </c>
      <c r="H5806">
        <f t="array" ref="H5806">FREQUENCY(IF('Data Transformation'!$B$4:$B$8425=B5787,'Data Transformation'!$G$4:$G$8425),'Bin Analysis'!$B5806)</f>
        <v>2073</v>
      </c>
      <c r="I5806">
        <f t="shared" si="724"/>
        <v>0</v>
      </c>
      <c r="J5806">
        <f t="shared" si="725"/>
        <v>0</v>
      </c>
      <c r="K5806">
        <f>J5806*Weighting!$W$22</f>
        <v>0</v>
      </c>
      <c r="M5806" s="14"/>
    </row>
    <row r="5807" spans="1:13" x14ac:dyDescent="0.55000000000000004">
      <c r="A5807" s="32" t="str">
        <f>IF(Weighting!$P$23&gt;0,B5807,"")</f>
        <v/>
      </c>
      <c r="B5807" t="e">
        <f>Weighting!$C$23</f>
        <v>#DIV/0!</v>
      </c>
      <c r="C5807" t="e">
        <f>Weighting!$F$23</f>
        <v>#NUM!</v>
      </c>
      <c r="D5807" t="e">
        <f>IF(C5807=1,'Data Transformation'!$G$3+0.5*'Data Transformation'!$W$25,IF(C5808=1,D5808-'Data Transformation'!$W$25,FALSE))</f>
        <v>#NUM!</v>
      </c>
      <c r="E5807">
        <f t="array" ref="E5807">IF(ISLOGICAL(D5807),"",FREQUENCY(IF('Data Transformation'!$B$425:$B$8425='Bin Analysis'!$B5787,'Data Transformation'!$G$425:$G$8425),D5807))</f>
        <v>2001</v>
      </c>
      <c r="F5807">
        <f t="shared" si="723"/>
        <v>0</v>
      </c>
      <c r="G5807">
        <f>Weighting!$H$23</f>
        <v>0</v>
      </c>
      <c r="H5807">
        <f t="array" ref="H5807">FREQUENCY(IF('Data Transformation'!$B$4:$B$8425=B5787,'Data Transformation'!$G$4:$G$8425),'Bin Analysis'!$B5807)</f>
        <v>2073</v>
      </c>
      <c r="I5807">
        <f t="shared" si="724"/>
        <v>0</v>
      </c>
      <c r="J5807">
        <f t="shared" si="725"/>
        <v>0</v>
      </c>
      <c r="K5807">
        <f>J5807*Weighting!$W$23</f>
        <v>0</v>
      </c>
      <c r="M5807" s="14"/>
    </row>
    <row r="5808" spans="1:13" x14ac:dyDescent="0.55000000000000004">
      <c r="A5808" s="32" t="str">
        <f>IF(Weighting!$P$24&gt;0,B5808,"")</f>
        <v/>
      </c>
      <c r="B5808" t="e">
        <f>Weighting!$C$24</f>
        <v>#DIV/0!</v>
      </c>
      <c r="C5808" t="e">
        <f>Weighting!$F$24</f>
        <v>#NUM!</v>
      </c>
      <c r="D5808" t="e">
        <f>IF(C5808=1,'Data Transformation'!$G$3+0.5*'Data Transformation'!$W$25,IF(C5809=1,D5809-'Data Transformation'!$W$25,FALSE))</f>
        <v>#NUM!</v>
      </c>
      <c r="E5808">
        <f t="array" ref="E5808">IF(ISLOGICAL(D5808),"",FREQUENCY(IF('Data Transformation'!$B$425:$B$8425='Bin Analysis'!$B5787,'Data Transformation'!$G$425:$G$8425),D5808))</f>
        <v>2001</v>
      </c>
      <c r="F5808">
        <f t="shared" si="723"/>
        <v>0</v>
      </c>
      <c r="G5808">
        <f>Weighting!$H$24</f>
        <v>0</v>
      </c>
      <c r="H5808">
        <f t="array" ref="H5808">FREQUENCY(IF('Data Transformation'!$B$4:$B$8425=B5787,'Data Transformation'!$G$4:$G$8425),'Bin Analysis'!$B5808)</f>
        <v>2073</v>
      </c>
      <c r="I5808">
        <f t="shared" si="724"/>
        <v>0</v>
      </c>
      <c r="J5808">
        <f t="shared" si="725"/>
        <v>0</v>
      </c>
      <c r="K5808">
        <f>J5808*Weighting!$W$24</f>
        <v>0</v>
      </c>
      <c r="M5808" s="14"/>
    </row>
    <row r="5809" spans="1:25" x14ac:dyDescent="0.55000000000000004">
      <c r="A5809" s="32" t="str">
        <f>IF(Weighting!$P$25&gt;0,B5809,"")</f>
        <v/>
      </c>
      <c r="B5809" t="e">
        <f>Weighting!$C$25</f>
        <v>#DIV/0!</v>
      </c>
      <c r="C5809" t="e">
        <f>Weighting!$F$25</f>
        <v>#NUM!</v>
      </c>
      <c r="D5809" t="e">
        <f>IF(C5809=1,'Data Transformation'!$G$3+0.5*'Data Transformation'!$W$25,IF(C5810=1,D5810-'Data Transformation'!$W$25,FALSE))</f>
        <v>#NUM!</v>
      </c>
      <c r="E5809">
        <f t="array" ref="E5809">IF(ISLOGICAL(D5809),"",FREQUENCY(IF('Data Transformation'!$B$425:$B$8425='Bin Analysis'!$B5787,'Data Transformation'!$G$425:$G$8425),D5809))</f>
        <v>2001</v>
      </c>
      <c r="F5809">
        <f t="shared" si="723"/>
        <v>0</v>
      </c>
      <c r="G5809">
        <f>Weighting!$H$25</f>
        <v>0</v>
      </c>
      <c r="H5809">
        <f t="array" ref="H5809">FREQUENCY(IF('Data Transformation'!$B$4:$B$8425=B5787,'Data Transformation'!$G$4:$G$8425),'Bin Analysis'!$B5809)</f>
        <v>2073</v>
      </c>
      <c r="I5809">
        <f t="shared" si="724"/>
        <v>0</v>
      </c>
      <c r="J5809">
        <f t="shared" si="725"/>
        <v>0</v>
      </c>
      <c r="K5809">
        <f>J5809*Weighting!$W$25</f>
        <v>0</v>
      </c>
      <c r="M5809" s="14"/>
    </row>
    <row r="5810" spans="1:25" x14ac:dyDescent="0.55000000000000004">
      <c r="O5810"/>
      <c r="P5810"/>
      <c r="Q5810"/>
      <c r="R5810"/>
    </row>
    <row r="5811" spans="1:25" ht="23.35" x14ac:dyDescent="0.8">
      <c r="A5811" s="21" t="s">
        <v>0</v>
      </c>
      <c r="B5811" s="21" t="str">
        <f>IFERROR(VLOOKUP(C5811,'Data Transformation'!$L$6:$M$426,2,FALSE),"")</f>
        <v/>
      </c>
      <c r="C5811" s="21">
        <f>C5787+1</f>
        <v>242</v>
      </c>
      <c r="D5811" s="21"/>
      <c r="E5811" s="21"/>
      <c r="F5811" s="21"/>
      <c r="G5811" s="21"/>
      <c r="H5811" s="22"/>
      <c r="I5811" s="22"/>
      <c r="J5811" s="22"/>
      <c r="K5811" s="21"/>
      <c r="L5811" s="21" t="str">
        <f>B5811</f>
        <v/>
      </c>
      <c r="M5811" s="23" t="e">
        <f>INDEX('Data Transformation'!$O$4:$O$424,MATCH($B5811,'Data Transformation'!$M$4:$M$424,0),MATCH($M$2,'Data Transformation'!$O$3,0))</f>
        <v>#N/A</v>
      </c>
      <c r="N5811" s="27" t="e">
        <f>IF('Input and Summary Results'!$J$16="minimum",'Bin Analysis'!X5812/(M5811-1),'Bin Analysis'!Y5811/('Bin Analysis'!M5811-1))</f>
        <v>#N/A</v>
      </c>
      <c r="O5811" s="27" t="e">
        <f>IF(M5811=FALSE,NA(),(VLOOKUP(1,C5814:K5833,4,FALSE))/(M5811-1))</f>
        <v>#N/A</v>
      </c>
      <c r="P5811" s="27" t="e">
        <f>IF(M5811=FALSE,NA(),SUM(J5814:J5833)/Weighting!$S$5)</f>
        <v>#N/A</v>
      </c>
      <c r="Q5811" s="27" t="e">
        <f>IF(M5811=FALSE,NA(),SUM(K5814:K5833)/Weighting!$S$6)</f>
        <v>#N/A</v>
      </c>
      <c r="R5811" s="27" t="e">
        <f>IF(M5811=FALSE,NA(),(VLOOKUP(1,G5814:K5833,3,FALSE))/(M5811-1))</f>
        <v>#N/A</v>
      </c>
      <c r="S5811" s="22" t="e">
        <f>IF(M5811=FALSE,NA(),IF(SUM(J5814:J5833)=2,"yes","no"))</f>
        <v>#N/A</v>
      </c>
      <c r="X5811" s="2" cm="2">
        <f t="array" ref="X5811:X5812">FREQUENCY(IF('Data Transformation'!$B$425:$B$6424='Bin Analysis'!L5811,'Data Transformation'!$G$425:$G$6424),'Data Transformation'!$U$11)</f>
        <v>0</v>
      </c>
      <c r="Y5811" s="2" cm="2">
        <f t="array" ref="Y5811:Y5812">FREQUENCY(IF('Data Transformation'!$B$425:$B$6424='Bin Analysis'!L5811,'Data Transformation'!$G$425:$G$6424),'Data Transformation'!$U$12)</f>
        <v>0</v>
      </c>
    </row>
    <row r="5812" spans="1:25" x14ac:dyDescent="0.55000000000000004">
      <c r="A5812" s="14" t="s">
        <v>67</v>
      </c>
      <c r="B5812" t="s">
        <v>47</v>
      </c>
      <c r="C5812" t="s">
        <v>5</v>
      </c>
      <c r="D5812" t="s">
        <v>100</v>
      </c>
      <c r="E5812" t="s">
        <v>101</v>
      </c>
      <c r="F5812" t="s">
        <v>102</v>
      </c>
      <c r="G5812" t="s">
        <v>70</v>
      </c>
      <c r="H5812" t="s">
        <v>31</v>
      </c>
      <c r="I5812" t="s">
        <v>32</v>
      </c>
      <c r="J5812" t="s">
        <v>46</v>
      </c>
      <c r="K5812" s="14" t="s">
        <v>45</v>
      </c>
      <c r="M5812" s="14"/>
      <c r="X5812" s="2">
        <v>0</v>
      </c>
      <c r="Y5812" s="2">
        <v>0</v>
      </c>
    </row>
    <row r="5813" spans="1:25" x14ac:dyDescent="0.55000000000000004">
      <c r="A5813" s="32"/>
      <c r="D5813" t="e">
        <f>IF(C5813=1,'Data Transformation'!$G$3+0.5*'Data Transformation'!$W$25,IF(C5814=1,D5814-'Data Transformation'!$W$25,FALSE))</f>
        <v>#NUM!</v>
      </c>
      <c r="E5813">
        <f t="array" ref="E5813">IF(ISLOGICAL(D5813),"",FREQUENCY(IF('Data Transformation'!$B$425:$B$8425='Bin Analysis'!$B5811,'Data Transformation'!$G$425:$G$8425),D5813))</f>
        <v>2001</v>
      </c>
      <c r="F5813" t="e">
        <f>IF(ISLOGICAL(D5813),"",E5813-E5812)</f>
        <v>#VALUE!</v>
      </c>
      <c r="M5813" s="14"/>
    </row>
    <row r="5814" spans="1:25" x14ac:dyDescent="0.55000000000000004">
      <c r="A5814" s="32" t="e">
        <f>IF(Weighting!$P$6&gt;0,B5814,"")</f>
        <v>#NUM!</v>
      </c>
      <c r="B5814" t="e">
        <f>Weighting!$C$6</f>
        <v>#DIV/0!</v>
      </c>
      <c r="C5814" t="e">
        <f>Weighting!$F$6</f>
        <v>#NUM!</v>
      </c>
      <c r="D5814" t="e">
        <f>IF(C5814=1,'Data Transformation'!$G$3+0.5*'Data Transformation'!$W$25,IF(C5815=1,D5815-'Data Transformation'!$W$25,FALSE))</f>
        <v>#NUM!</v>
      </c>
      <c r="E5814">
        <f t="array" ref="E5814">IF(ISLOGICAL(D5814),"",FREQUENCY(IF('Data Transformation'!$B$425:$B$8425='Bin Analysis'!$B5811,'Data Transformation'!$G$425:$G$8425),D5814))</f>
        <v>2001</v>
      </c>
      <c r="F5814">
        <f>IF(ISLOGICAL(D5814),"",E5814-E5813)</f>
        <v>0</v>
      </c>
      <c r="G5814">
        <f>Weighting!$H$6</f>
        <v>1</v>
      </c>
      <c r="H5814">
        <f t="array" ref="H5814">FREQUENCY(IF('Data Transformation'!$B$4:$B$8425=B5811,'Data Transformation'!$G$4:$G$8425),'Bin Analysis'!$B5814)</f>
        <v>2073</v>
      </c>
      <c r="I5814">
        <f>H5814-H5813</f>
        <v>2073</v>
      </c>
      <c r="J5814">
        <f>IF(I5814=0,0,1)</f>
        <v>1</v>
      </c>
      <c r="K5814" t="e">
        <f>J5814*Weighting!$W$6</f>
        <v>#NUM!</v>
      </c>
      <c r="M5814" s="14"/>
    </row>
    <row r="5815" spans="1:25" x14ac:dyDescent="0.55000000000000004">
      <c r="A5815" s="32" t="str">
        <f>IF(Weighting!$P$7&gt;0,B5815,"")</f>
        <v/>
      </c>
      <c r="B5815" t="e">
        <f>Weighting!$C$7</f>
        <v>#DIV/0!</v>
      </c>
      <c r="C5815" t="e">
        <f>Weighting!$F$7</f>
        <v>#NUM!</v>
      </c>
      <c r="D5815" t="e">
        <f>IF(C5815=1,'Data Transformation'!$G$3+0.5*'Data Transformation'!$W$25,IF(C5816=1,D5816-'Data Transformation'!$W$25,FALSE))</f>
        <v>#NUM!</v>
      </c>
      <c r="E5815">
        <f t="array" ref="E5815">IF(ISLOGICAL(D5815),"",FREQUENCY(IF('Data Transformation'!$B$425:$B$8425='Bin Analysis'!$B5811,'Data Transformation'!$G$425:$G$8425),D5815))</f>
        <v>2001</v>
      </c>
      <c r="F5815">
        <f t="shared" ref="F5815:F5833" si="726">IF(ISLOGICAL(D5815),"",E5815-E5814)</f>
        <v>0</v>
      </c>
      <c r="G5815">
        <f>Weighting!$H$7</f>
        <v>0</v>
      </c>
      <c r="H5815">
        <f t="array" ref="H5815">FREQUENCY(IF('Data Transformation'!$B$4:$B$8425=B5811,'Data Transformation'!$G$4:$G$8425),'Bin Analysis'!$B5815)</f>
        <v>2073</v>
      </c>
      <c r="I5815">
        <f t="shared" ref="I5815:I5833" si="727">H5815-H5814</f>
        <v>0</v>
      </c>
      <c r="J5815">
        <f>IF(I5815=0,0,1)</f>
        <v>0</v>
      </c>
      <c r="K5815">
        <f>J5815*Weighting!$W$7</f>
        <v>0</v>
      </c>
      <c r="M5815" s="14"/>
    </row>
    <row r="5816" spans="1:25" x14ac:dyDescent="0.55000000000000004">
      <c r="A5816" s="32" t="str">
        <f>IF(Weighting!$P$8&gt;0,B5816,"")</f>
        <v/>
      </c>
      <c r="B5816" t="e">
        <f>Weighting!$C$8</f>
        <v>#DIV/0!</v>
      </c>
      <c r="C5816" t="e">
        <f>Weighting!$F$8</f>
        <v>#NUM!</v>
      </c>
      <c r="D5816" t="e">
        <f>IF(C5816=1,'Data Transformation'!$G$3+0.5*'Data Transformation'!$W$25,IF(C5817=1,D5817-'Data Transformation'!$W$25,FALSE))</f>
        <v>#NUM!</v>
      </c>
      <c r="E5816">
        <f t="array" ref="E5816">IF(ISLOGICAL(D5816),"",FREQUENCY(IF('Data Transformation'!$B$425:$B$8425='Bin Analysis'!$B5811,'Data Transformation'!$G$425:$G$8425),D5816))</f>
        <v>2001</v>
      </c>
      <c r="F5816">
        <f t="shared" si="726"/>
        <v>0</v>
      </c>
      <c r="G5816">
        <f>Weighting!$H$8</f>
        <v>0</v>
      </c>
      <c r="H5816">
        <f t="array" ref="H5816">FREQUENCY(IF('Data Transformation'!$B$4:$B$8425=B5811,'Data Transformation'!$G$4:$G$8425),'Bin Analysis'!$B5816)</f>
        <v>2073</v>
      </c>
      <c r="I5816">
        <f t="shared" si="727"/>
        <v>0</v>
      </c>
      <c r="J5816">
        <f t="shared" ref="J5816:J5833" si="728">IF(I5816=0,0,1)</f>
        <v>0</v>
      </c>
      <c r="K5816">
        <f>J5816*Weighting!$W$8</f>
        <v>0</v>
      </c>
      <c r="M5816" s="14"/>
    </row>
    <row r="5817" spans="1:25" x14ac:dyDescent="0.55000000000000004">
      <c r="A5817" s="32" t="str">
        <f>IF(Weighting!$P$9&gt;0,B5817,"")</f>
        <v/>
      </c>
      <c r="B5817" s="50" t="e">
        <f>Weighting!$C$9</f>
        <v>#DIV/0!</v>
      </c>
      <c r="C5817" t="e">
        <f>Weighting!$F$9</f>
        <v>#NUM!</v>
      </c>
      <c r="D5817" t="e">
        <f>IF(C5817=1,'Data Transformation'!$G$3+0.5*'Data Transformation'!$W$25,IF(C5818=1,D5818-'Data Transformation'!$W$25,FALSE))</f>
        <v>#NUM!</v>
      </c>
      <c r="E5817">
        <f t="array" ref="E5817">IF(ISLOGICAL(D5817),"",FREQUENCY(IF('Data Transformation'!$B$425:$B$8425='Bin Analysis'!$B5811,'Data Transformation'!$G$425:$G$8425),D5817))</f>
        <v>2001</v>
      </c>
      <c r="F5817">
        <f t="shared" si="726"/>
        <v>0</v>
      </c>
      <c r="G5817">
        <f>Weighting!$H$9</f>
        <v>0</v>
      </c>
      <c r="H5817">
        <f t="array" ref="H5817">FREQUENCY(IF('Data Transformation'!$B$4:$B$8425=B5811,'Data Transformation'!$G$4:$G$8425),'Bin Analysis'!$B5817)</f>
        <v>2073</v>
      </c>
      <c r="I5817">
        <f t="shared" si="727"/>
        <v>0</v>
      </c>
      <c r="J5817">
        <f t="shared" si="728"/>
        <v>0</v>
      </c>
      <c r="K5817">
        <f>J5817*Weighting!$W$9</f>
        <v>0</v>
      </c>
      <c r="M5817" s="14"/>
    </row>
    <row r="5818" spans="1:25" x14ac:dyDescent="0.55000000000000004">
      <c r="A5818" s="32" t="str">
        <f>IF(Weighting!$P$10&gt;0,B5818,"")</f>
        <v/>
      </c>
      <c r="B5818" t="e">
        <f>Weighting!$C$10</f>
        <v>#DIV/0!</v>
      </c>
      <c r="C5818" t="e">
        <f>Weighting!$F$10</f>
        <v>#NUM!</v>
      </c>
      <c r="D5818" t="e">
        <f>IF(C5818=1,'Data Transformation'!$G$3+0.5*'Data Transformation'!$W$25,IF(C5819=1,D5819-'Data Transformation'!$W$25,FALSE))</f>
        <v>#NUM!</v>
      </c>
      <c r="E5818">
        <f t="array" ref="E5818">IF(ISLOGICAL(D5818),"",FREQUENCY(IF('Data Transformation'!$B$425:$B$8425='Bin Analysis'!$B5811,'Data Transformation'!$G$425:$G$8425),D5818))</f>
        <v>2001</v>
      </c>
      <c r="F5818">
        <f t="shared" si="726"/>
        <v>0</v>
      </c>
      <c r="G5818">
        <f>Weighting!$H$10</f>
        <v>0</v>
      </c>
      <c r="H5818">
        <f t="array" ref="H5818">FREQUENCY(IF('Data Transformation'!$B$4:$B$8425=B5811,'Data Transformation'!$G$4:$G$8425),'Bin Analysis'!$B5818)</f>
        <v>2073</v>
      </c>
      <c r="I5818">
        <f t="shared" si="727"/>
        <v>0</v>
      </c>
      <c r="J5818">
        <f t="shared" si="728"/>
        <v>0</v>
      </c>
      <c r="K5818">
        <f>J5818*Weighting!$W$10</f>
        <v>0</v>
      </c>
      <c r="M5818" s="14"/>
    </row>
    <row r="5819" spans="1:25" x14ac:dyDescent="0.55000000000000004">
      <c r="A5819" s="32" t="str">
        <f>IF(Weighting!$P$11&gt;0,B5819,"")</f>
        <v/>
      </c>
      <c r="B5819" t="e">
        <f>Weighting!$C$11</f>
        <v>#DIV/0!</v>
      </c>
      <c r="C5819" t="e">
        <f>Weighting!$F$11</f>
        <v>#NUM!</v>
      </c>
      <c r="D5819" t="e">
        <f>IF(C5819=1,'Data Transformation'!$G$3+0.5*'Data Transformation'!$W$25,IF(C5820=1,D5820-'Data Transformation'!$W$25,FALSE))</f>
        <v>#NUM!</v>
      </c>
      <c r="E5819">
        <f t="array" ref="E5819">IF(ISLOGICAL(D5819),"",FREQUENCY(IF('Data Transformation'!$B$425:$B$8425='Bin Analysis'!$B5811,'Data Transformation'!$G$425:$G$8425),D5819))</f>
        <v>2001</v>
      </c>
      <c r="F5819">
        <f t="shared" si="726"/>
        <v>0</v>
      </c>
      <c r="G5819">
        <f>Weighting!$H$11</f>
        <v>0</v>
      </c>
      <c r="H5819">
        <f t="array" ref="H5819">FREQUENCY(IF('Data Transformation'!$B$4:$B$8425=B5811,'Data Transformation'!$G$4:$G$8425),'Bin Analysis'!$B5819)</f>
        <v>2073</v>
      </c>
      <c r="I5819">
        <f t="shared" si="727"/>
        <v>0</v>
      </c>
      <c r="J5819">
        <f t="shared" si="728"/>
        <v>0</v>
      </c>
      <c r="K5819">
        <f>J5819*Weighting!$W$11</f>
        <v>0</v>
      </c>
      <c r="M5819" s="14"/>
    </row>
    <row r="5820" spans="1:25" x14ac:dyDescent="0.55000000000000004">
      <c r="A5820" s="32" t="str">
        <f>IF(Weighting!$P$12&gt;0,B5820,"")</f>
        <v/>
      </c>
      <c r="B5820" t="e">
        <f>Weighting!$C$12</f>
        <v>#DIV/0!</v>
      </c>
      <c r="C5820" t="e">
        <f>Weighting!$F$12</f>
        <v>#NUM!</v>
      </c>
      <c r="D5820" t="e">
        <f>IF(C5820=1,'Data Transformation'!$G$3+0.5*'Data Transformation'!$W$25,IF(C5821=1,D5821-'Data Transformation'!$W$25,FALSE))</f>
        <v>#NUM!</v>
      </c>
      <c r="E5820">
        <f t="array" ref="E5820">IF(ISLOGICAL(D5820),"",FREQUENCY(IF('Data Transformation'!$B$425:$B$8425='Bin Analysis'!$B5811,'Data Transformation'!$G$425:$G$8425),D5820))</f>
        <v>2001</v>
      </c>
      <c r="F5820">
        <f t="shared" si="726"/>
        <v>0</v>
      </c>
      <c r="G5820">
        <f>Weighting!$H$12</f>
        <v>0</v>
      </c>
      <c r="H5820">
        <f t="array" ref="H5820">FREQUENCY(IF('Data Transformation'!$B$4:$B$8425=B5811,'Data Transformation'!$G$4:$G$8425),'Bin Analysis'!$B5820)</f>
        <v>2073</v>
      </c>
      <c r="I5820">
        <f t="shared" si="727"/>
        <v>0</v>
      </c>
      <c r="J5820">
        <f t="shared" si="728"/>
        <v>0</v>
      </c>
      <c r="K5820">
        <f>J5820*Weighting!$W$12</f>
        <v>0</v>
      </c>
      <c r="M5820" s="14"/>
    </row>
    <row r="5821" spans="1:25" x14ac:dyDescent="0.55000000000000004">
      <c r="A5821" s="32" t="str">
        <f>IF(Weighting!$P$13&gt;0,B5821,"")</f>
        <v/>
      </c>
      <c r="B5821" t="e">
        <f>Weighting!$C$13</f>
        <v>#DIV/0!</v>
      </c>
      <c r="C5821" t="e">
        <f>Weighting!$F$13</f>
        <v>#NUM!</v>
      </c>
      <c r="D5821" t="e">
        <f>IF(C5821=1,'Data Transformation'!$G$3+0.5*'Data Transformation'!$W$25,IF(C5822=1,D5822-'Data Transformation'!$W$25,FALSE))</f>
        <v>#NUM!</v>
      </c>
      <c r="E5821">
        <f t="array" ref="E5821">IF(ISLOGICAL(D5821),"",FREQUENCY(IF('Data Transformation'!$B$425:$B$8425='Bin Analysis'!$B5811,'Data Transformation'!$G$425:$G$8425),D5821))</f>
        <v>2001</v>
      </c>
      <c r="F5821">
        <f t="shared" si="726"/>
        <v>0</v>
      </c>
      <c r="G5821">
        <f>Weighting!$H$13</f>
        <v>0</v>
      </c>
      <c r="H5821">
        <f t="array" ref="H5821">FREQUENCY(IF('Data Transformation'!$B$4:$B$8425=B5811,'Data Transformation'!$G$4:$G$8425),'Bin Analysis'!$B5821)</f>
        <v>2073</v>
      </c>
      <c r="I5821">
        <f t="shared" si="727"/>
        <v>0</v>
      </c>
      <c r="J5821">
        <f t="shared" si="728"/>
        <v>0</v>
      </c>
      <c r="K5821">
        <f>J5821*Weighting!$W$13</f>
        <v>0</v>
      </c>
      <c r="M5821" s="14"/>
    </row>
    <row r="5822" spans="1:25" x14ac:dyDescent="0.55000000000000004">
      <c r="A5822" s="32" t="str">
        <f>IF(Weighting!$P$14&gt;0,B5822,"")</f>
        <v/>
      </c>
      <c r="B5822" t="e">
        <f>Weighting!$C$14</f>
        <v>#DIV/0!</v>
      </c>
      <c r="C5822" t="e">
        <f>Weighting!$F$14</f>
        <v>#NUM!</v>
      </c>
      <c r="D5822" t="e">
        <f>IF(C5822=1,'Data Transformation'!$G$3+0.5*'Data Transformation'!$W$25,IF(C5823=1,D5823-'Data Transformation'!$W$25,FALSE))</f>
        <v>#NUM!</v>
      </c>
      <c r="E5822">
        <f t="array" ref="E5822">IF(ISLOGICAL(D5822),"",FREQUENCY(IF('Data Transformation'!$B$425:$B$8425='Bin Analysis'!$B5811,'Data Transformation'!$G$425:$G$8425),D5822))</f>
        <v>2001</v>
      </c>
      <c r="F5822">
        <f t="shared" si="726"/>
        <v>0</v>
      </c>
      <c r="G5822">
        <f>Weighting!$H$14</f>
        <v>0</v>
      </c>
      <c r="H5822">
        <f t="array" ref="H5822">FREQUENCY(IF('Data Transformation'!$B$4:$B$8425=B5811,'Data Transformation'!$G$4:$G$8425),'Bin Analysis'!$B5822)</f>
        <v>2073</v>
      </c>
      <c r="I5822">
        <f t="shared" si="727"/>
        <v>0</v>
      </c>
      <c r="J5822">
        <f t="shared" si="728"/>
        <v>0</v>
      </c>
      <c r="K5822">
        <f>J5822*Weighting!$W$14</f>
        <v>0</v>
      </c>
      <c r="M5822" s="14"/>
    </row>
    <row r="5823" spans="1:25" x14ac:dyDescent="0.55000000000000004">
      <c r="A5823" s="32" t="str">
        <f>IF(Weighting!$P$15&gt;0,B5823,"")</f>
        <v/>
      </c>
      <c r="B5823" t="e">
        <f>Weighting!$C$15</f>
        <v>#DIV/0!</v>
      </c>
      <c r="C5823" t="e">
        <f>Weighting!$F$15</f>
        <v>#NUM!</v>
      </c>
      <c r="D5823" t="e">
        <f>IF(C5823=1,'Data Transformation'!$G$3+0.5*'Data Transformation'!$W$25,IF(C5824=1,D5824-'Data Transformation'!$W$25,FALSE))</f>
        <v>#NUM!</v>
      </c>
      <c r="E5823">
        <f t="array" ref="E5823">IF(ISLOGICAL(D5823),"",FREQUENCY(IF('Data Transformation'!$B$425:$B$8425='Bin Analysis'!$B5811,'Data Transformation'!$G$425:$G$8425),D5823))</f>
        <v>2001</v>
      </c>
      <c r="F5823">
        <f t="shared" si="726"/>
        <v>0</v>
      </c>
      <c r="G5823">
        <f>Weighting!$H$15</f>
        <v>0</v>
      </c>
      <c r="H5823">
        <f t="array" ref="H5823">FREQUENCY(IF('Data Transformation'!$B$4:$B$8425=B5811,'Data Transformation'!$G$4:$G$8425),'Bin Analysis'!$B5823)</f>
        <v>2073</v>
      </c>
      <c r="I5823">
        <f t="shared" si="727"/>
        <v>0</v>
      </c>
      <c r="J5823">
        <f t="shared" si="728"/>
        <v>0</v>
      </c>
      <c r="K5823">
        <f>J5823*Weighting!$W$15</f>
        <v>0</v>
      </c>
      <c r="M5823" s="14"/>
    </row>
    <row r="5824" spans="1:25" x14ac:dyDescent="0.55000000000000004">
      <c r="A5824" s="32" t="str">
        <f>IF(Weighting!$P$16&gt;0,B5824,"")</f>
        <v/>
      </c>
      <c r="B5824" t="e">
        <f>Weighting!$C$16</f>
        <v>#DIV/0!</v>
      </c>
      <c r="C5824" t="e">
        <f>Weighting!$F$16</f>
        <v>#NUM!</v>
      </c>
      <c r="D5824" t="e">
        <f>IF(C5824=1,'Data Transformation'!$G$3+0.5*'Data Transformation'!$W$25,IF(C5825=1,D5825-'Data Transformation'!$W$25,FALSE))</f>
        <v>#NUM!</v>
      </c>
      <c r="E5824">
        <f t="array" ref="E5824">IF(ISLOGICAL(D5824),"",FREQUENCY(IF('Data Transformation'!$B$425:$B$8425='Bin Analysis'!$B5811,'Data Transformation'!$G$425:$G$8425),D5824))</f>
        <v>2001</v>
      </c>
      <c r="F5824">
        <f t="shared" si="726"/>
        <v>0</v>
      </c>
      <c r="G5824">
        <f>Weighting!$H$16</f>
        <v>0</v>
      </c>
      <c r="H5824">
        <f t="array" ref="H5824">FREQUENCY(IF('Data Transformation'!$B$4:$B$8425=B5811,'Data Transformation'!$G$4:$G$8425),'Bin Analysis'!$B5824)</f>
        <v>2073</v>
      </c>
      <c r="I5824">
        <f t="shared" si="727"/>
        <v>0</v>
      </c>
      <c r="J5824">
        <f t="shared" si="728"/>
        <v>0</v>
      </c>
      <c r="K5824">
        <f>J5824*Weighting!$W$16</f>
        <v>0</v>
      </c>
      <c r="M5824" s="14"/>
    </row>
    <row r="5825" spans="1:25" x14ac:dyDescent="0.55000000000000004">
      <c r="A5825" s="32" t="str">
        <f>IF(Weighting!$P$17&gt;0,B5825,"")</f>
        <v/>
      </c>
      <c r="B5825" t="e">
        <f>Weighting!$C$17</f>
        <v>#DIV/0!</v>
      </c>
      <c r="C5825" t="e">
        <f>Weighting!$F$17</f>
        <v>#NUM!</v>
      </c>
      <c r="D5825" t="e">
        <f>IF(C5825=1,'Data Transformation'!$G$3+0.5*'Data Transformation'!$W$25,IF(C5826=1,D5826-'Data Transformation'!$W$25,FALSE))</f>
        <v>#NUM!</v>
      </c>
      <c r="E5825">
        <f t="array" ref="E5825">IF(ISLOGICAL(D5825),"",FREQUENCY(IF('Data Transformation'!$B$425:$B$8425='Bin Analysis'!$B5811,'Data Transformation'!$G$425:$G$8425),D5825))</f>
        <v>2001</v>
      </c>
      <c r="F5825">
        <f t="shared" si="726"/>
        <v>0</v>
      </c>
      <c r="G5825">
        <f>Weighting!$H$17</f>
        <v>0</v>
      </c>
      <c r="H5825">
        <f t="array" ref="H5825">FREQUENCY(IF('Data Transformation'!$B$4:$B$8425=B5811,'Data Transformation'!$G$4:$G$8425),'Bin Analysis'!$B5825)</f>
        <v>2073</v>
      </c>
      <c r="I5825">
        <f t="shared" si="727"/>
        <v>0</v>
      </c>
      <c r="J5825">
        <f t="shared" si="728"/>
        <v>0</v>
      </c>
      <c r="K5825">
        <f>J5825*Weighting!$W$17</f>
        <v>0</v>
      </c>
      <c r="M5825" s="14"/>
    </row>
    <row r="5826" spans="1:25" x14ac:dyDescent="0.55000000000000004">
      <c r="A5826" s="32" t="str">
        <f>IF(Weighting!$P$18&gt;0,B5826,"")</f>
        <v/>
      </c>
      <c r="B5826" t="e">
        <f>Weighting!$C$18</f>
        <v>#DIV/0!</v>
      </c>
      <c r="C5826" t="e">
        <f>Weighting!$F$18</f>
        <v>#NUM!</v>
      </c>
      <c r="D5826" t="e">
        <f>IF(C5826=1,'Data Transformation'!$G$3+0.5*'Data Transformation'!$W$25,IF(C5827=1,D5827-'Data Transformation'!$W$25,FALSE))</f>
        <v>#NUM!</v>
      </c>
      <c r="E5826">
        <f t="array" ref="E5826">IF(ISLOGICAL(D5826),"",FREQUENCY(IF('Data Transformation'!$B$425:$B$8425='Bin Analysis'!$B5811,'Data Transformation'!$G$425:$G$8425),D5826))</f>
        <v>2001</v>
      </c>
      <c r="F5826">
        <f t="shared" si="726"/>
        <v>0</v>
      </c>
      <c r="G5826">
        <f>Weighting!$H$18</f>
        <v>0</v>
      </c>
      <c r="H5826">
        <f t="array" ref="H5826">FREQUENCY(IF('Data Transformation'!$B$4:$B$8425=B5811,'Data Transformation'!$G$4:$G$8425),'Bin Analysis'!$B5826)</f>
        <v>2073</v>
      </c>
      <c r="I5826">
        <f t="shared" si="727"/>
        <v>0</v>
      </c>
      <c r="J5826">
        <f t="shared" si="728"/>
        <v>0</v>
      </c>
      <c r="K5826">
        <f>J5826*Weighting!$W$18</f>
        <v>0</v>
      </c>
      <c r="M5826" s="14"/>
    </row>
    <row r="5827" spans="1:25" x14ac:dyDescent="0.55000000000000004">
      <c r="A5827" s="32" t="str">
        <f>IF(Weighting!$P$19&gt;0,B5827,"")</f>
        <v/>
      </c>
      <c r="B5827" t="e">
        <f>Weighting!$C$19</f>
        <v>#DIV/0!</v>
      </c>
      <c r="C5827" t="e">
        <f>Weighting!$F$19</f>
        <v>#NUM!</v>
      </c>
      <c r="D5827" t="e">
        <f>IF(C5827=1,'Data Transformation'!$G$3+0.5*'Data Transformation'!$W$25,IF(C5828=1,D5828-'Data Transformation'!$W$25,FALSE))</f>
        <v>#NUM!</v>
      </c>
      <c r="E5827">
        <f t="array" ref="E5827">IF(ISLOGICAL(D5827),"",FREQUENCY(IF('Data Transformation'!$B$425:$B$8425='Bin Analysis'!$B5811,'Data Transformation'!$G$425:$G$8425),D5827))</f>
        <v>2001</v>
      </c>
      <c r="F5827">
        <f t="shared" si="726"/>
        <v>0</v>
      </c>
      <c r="G5827">
        <f>Weighting!$H$19</f>
        <v>0</v>
      </c>
      <c r="H5827">
        <f t="array" ref="H5827">FREQUENCY(IF('Data Transformation'!$B$4:$B$8425=B5811,'Data Transformation'!$G$4:$G$8425),'Bin Analysis'!$B5827)</f>
        <v>2073</v>
      </c>
      <c r="I5827">
        <f t="shared" si="727"/>
        <v>0</v>
      </c>
      <c r="J5827">
        <f t="shared" si="728"/>
        <v>0</v>
      </c>
      <c r="K5827">
        <f>J5827*Weighting!$W$19</f>
        <v>0</v>
      </c>
      <c r="M5827" s="14"/>
    </row>
    <row r="5828" spans="1:25" x14ac:dyDescent="0.55000000000000004">
      <c r="A5828" s="32" t="str">
        <f>IF(Weighting!$P$20&gt;0,B5828,"")</f>
        <v/>
      </c>
      <c r="B5828" t="e">
        <f>Weighting!$C$20</f>
        <v>#DIV/0!</v>
      </c>
      <c r="C5828" t="e">
        <f>Weighting!$F$20</f>
        <v>#NUM!</v>
      </c>
      <c r="D5828" t="e">
        <f>IF(C5828=1,'Data Transformation'!$G$3+0.5*'Data Transformation'!$W$25,IF(C5829=1,D5829-'Data Transformation'!$W$25,FALSE))</f>
        <v>#NUM!</v>
      </c>
      <c r="E5828">
        <f t="array" ref="E5828">IF(ISLOGICAL(D5828),"",FREQUENCY(IF('Data Transformation'!$B$425:$B$8425='Bin Analysis'!$B5811,'Data Transformation'!$G$425:$G$8425),D5828))</f>
        <v>2001</v>
      </c>
      <c r="F5828">
        <f t="shared" si="726"/>
        <v>0</v>
      </c>
      <c r="G5828">
        <f>Weighting!$H$20</f>
        <v>0</v>
      </c>
      <c r="H5828">
        <f t="array" ref="H5828">FREQUENCY(IF('Data Transformation'!$B$4:$B$8425=B5811,'Data Transformation'!$G$4:$G$8425),'Bin Analysis'!$B5828)</f>
        <v>2073</v>
      </c>
      <c r="I5828">
        <f t="shared" si="727"/>
        <v>0</v>
      </c>
      <c r="J5828">
        <f t="shared" si="728"/>
        <v>0</v>
      </c>
      <c r="K5828">
        <f>J5828*Weighting!$W$20</f>
        <v>0</v>
      </c>
      <c r="M5828" s="14"/>
    </row>
    <row r="5829" spans="1:25" x14ac:dyDescent="0.55000000000000004">
      <c r="A5829" s="32" t="str">
        <f>IF(Weighting!$P$21&gt;0,B5829,"")</f>
        <v/>
      </c>
      <c r="B5829" t="e">
        <f>Weighting!$C$21</f>
        <v>#DIV/0!</v>
      </c>
      <c r="C5829" t="e">
        <f>Weighting!$F$21</f>
        <v>#NUM!</v>
      </c>
      <c r="D5829" t="e">
        <f>IF(C5829=1,'Data Transformation'!$G$3+0.5*'Data Transformation'!$W$25,IF(C5830=1,D5830-'Data Transformation'!$W$25,FALSE))</f>
        <v>#NUM!</v>
      </c>
      <c r="E5829">
        <f t="array" ref="E5829">IF(ISLOGICAL(D5829),"",FREQUENCY(IF('Data Transformation'!$B$425:$B$8425='Bin Analysis'!$B5811,'Data Transformation'!$G$425:$G$8425),D5829))</f>
        <v>2001</v>
      </c>
      <c r="F5829">
        <f t="shared" si="726"/>
        <v>0</v>
      </c>
      <c r="G5829">
        <f>Weighting!$H$21</f>
        <v>0</v>
      </c>
      <c r="H5829">
        <f t="array" ref="H5829">FREQUENCY(IF('Data Transformation'!$B$4:$B$8425=B5811,'Data Transformation'!$G$4:$G$8425),'Bin Analysis'!$B5829)</f>
        <v>2073</v>
      </c>
      <c r="I5829">
        <f t="shared" si="727"/>
        <v>0</v>
      </c>
      <c r="J5829">
        <f t="shared" si="728"/>
        <v>0</v>
      </c>
      <c r="K5829">
        <f>J5829*Weighting!$W$21</f>
        <v>0</v>
      </c>
      <c r="M5829" s="14"/>
    </row>
    <row r="5830" spans="1:25" x14ac:dyDescent="0.55000000000000004">
      <c r="A5830" s="32" t="str">
        <f>IF(Weighting!$P$22&gt;0,B5830,"")</f>
        <v/>
      </c>
      <c r="B5830" t="e">
        <f>Weighting!$C$22</f>
        <v>#DIV/0!</v>
      </c>
      <c r="C5830" t="e">
        <f>Weighting!$F$22</f>
        <v>#NUM!</v>
      </c>
      <c r="D5830" t="e">
        <f>IF(C5830=1,'Data Transformation'!$G$3+0.5*'Data Transformation'!$W$25,IF(C5831=1,D5831-'Data Transformation'!$W$25,FALSE))</f>
        <v>#NUM!</v>
      </c>
      <c r="E5830">
        <f t="array" ref="E5830">IF(ISLOGICAL(D5830),"",FREQUENCY(IF('Data Transformation'!$B$425:$B$8425='Bin Analysis'!$B5811,'Data Transformation'!$G$425:$G$8425),D5830))</f>
        <v>2001</v>
      </c>
      <c r="F5830">
        <f t="shared" si="726"/>
        <v>0</v>
      </c>
      <c r="G5830">
        <f>Weighting!$H$22</f>
        <v>0</v>
      </c>
      <c r="H5830">
        <f t="array" ref="H5830">FREQUENCY(IF('Data Transformation'!$B$4:$B$8425=B5811,'Data Transformation'!$G$4:$G$8425),'Bin Analysis'!$B5830)</f>
        <v>2073</v>
      </c>
      <c r="I5830">
        <f t="shared" si="727"/>
        <v>0</v>
      </c>
      <c r="J5830">
        <f t="shared" si="728"/>
        <v>0</v>
      </c>
      <c r="K5830">
        <f>J5830*Weighting!$W$22</f>
        <v>0</v>
      </c>
      <c r="M5830" s="14"/>
    </row>
    <row r="5831" spans="1:25" x14ac:dyDescent="0.55000000000000004">
      <c r="A5831" s="32" t="str">
        <f>IF(Weighting!$P$23&gt;0,B5831,"")</f>
        <v/>
      </c>
      <c r="B5831" t="e">
        <f>Weighting!$C$23</f>
        <v>#DIV/0!</v>
      </c>
      <c r="C5831" t="e">
        <f>Weighting!$F$23</f>
        <v>#NUM!</v>
      </c>
      <c r="D5831" t="e">
        <f>IF(C5831=1,'Data Transformation'!$G$3+0.5*'Data Transformation'!$W$25,IF(C5832=1,D5832-'Data Transformation'!$W$25,FALSE))</f>
        <v>#NUM!</v>
      </c>
      <c r="E5831">
        <f t="array" ref="E5831">IF(ISLOGICAL(D5831),"",FREQUENCY(IF('Data Transformation'!$B$425:$B$8425='Bin Analysis'!$B5811,'Data Transformation'!$G$425:$G$8425),D5831))</f>
        <v>2001</v>
      </c>
      <c r="F5831">
        <f t="shared" si="726"/>
        <v>0</v>
      </c>
      <c r="G5831">
        <f>Weighting!$H$23</f>
        <v>0</v>
      </c>
      <c r="H5831">
        <f t="array" ref="H5831">FREQUENCY(IF('Data Transformation'!$B$4:$B$8425=B5811,'Data Transformation'!$G$4:$G$8425),'Bin Analysis'!$B5831)</f>
        <v>2073</v>
      </c>
      <c r="I5831">
        <f t="shared" si="727"/>
        <v>0</v>
      </c>
      <c r="J5831">
        <f t="shared" si="728"/>
        <v>0</v>
      </c>
      <c r="K5831">
        <f>J5831*Weighting!$W$23</f>
        <v>0</v>
      </c>
      <c r="M5831" s="14"/>
    </row>
    <row r="5832" spans="1:25" x14ac:dyDescent="0.55000000000000004">
      <c r="A5832" s="32" t="str">
        <f>IF(Weighting!$P$24&gt;0,B5832,"")</f>
        <v/>
      </c>
      <c r="B5832" t="e">
        <f>Weighting!$C$24</f>
        <v>#DIV/0!</v>
      </c>
      <c r="C5832" t="e">
        <f>Weighting!$F$24</f>
        <v>#NUM!</v>
      </c>
      <c r="D5832" t="e">
        <f>IF(C5832=1,'Data Transformation'!$G$3+0.5*'Data Transformation'!$W$25,IF(C5833=1,D5833-'Data Transformation'!$W$25,FALSE))</f>
        <v>#NUM!</v>
      </c>
      <c r="E5832">
        <f t="array" ref="E5832">IF(ISLOGICAL(D5832),"",FREQUENCY(IF('Data Transformation'!$B$425:$B$8425='Bin Analysis'!$B5811,'Data Transformation'!$G$425:$G$8425),D5832))</f>
        <v>2001</v>
      </c>
      <c r="F5832">
        <f t="shared" si="726"/>
        <v>0</v>
      </c>
      <c r="G5832">
        <f>Weighting!$H$24</f>
        <v>0</v>
      </c>
      <c r="H5832">
        <f t="array" ref="H5832">FREQUENCY(IF('Data Transformation'!$B$4:$B$8425=B5811,'Data Transformation'!$G$4:$G$8425),'Bin Analysis'!$B5832)</f>
        <v>2073</v>
      </c>
      <c r="I5832">
        <f t="shared" si="727"/>
        <v>0</v>
      </c>
      <c r="J5832">
        <f t="shared" si="728"/>
        <v>0</v>
      </c>
      <c r="K5832">
        <f>J5832*Weighting!$W$24</f>
        <v>0</v>
      </c>
      <c r="M5832" s="14"/>
    </row>
    <row r="5833" spans="1:25" x14ac:dyDescent="0.55000000000000004">
      <c r="A5833" s="32" t="str">
        <f>IF(Weighting!$P$25&gt;0,B5833,"")</f>
        <v/>
      </c>
      <c r="B5833" t="e">
        <f>Weighting!$C$25</f>
        <v>#DIV/0!</v>
      </c>
      <c r="C5833" t="e">
        <f>Weighting!$F$25</f>
        <v>#NUM!</v>
      </c>
      <c r="D5833" t="e">
        <f>IF(C5833=1,'Data Transformation'!$G$3+0.5*'Data Transformation'!$W$25,IF(C5834=1,D5834-'Data Transformation'!$W$25,FALSE))</f>
        <v>#NUM!</v>
      </c>
      <c r="E5833">
        <f t="array" ref="E5833">IF(ISLOGICAL(D5833),"",FREQUENCY(IF('Data Transformation'!$B$425:$B$8425='Bin Analysis'!$B5811,'Data Transformation'!$G$425:$G$8425),D5833))</f>
        <v>2001</v>
      </c>
      <c r="F5833">
        <f t="shared" si="726"/>
        <v>0</v>
      </c>
      <c r="G5833">
        <f>Weighting!$H$25</f>
        <v>0</v>
      </c>
      <c r="H5833">
        <f t="array" ref="H5833">FREQUENCY(IF('Data Transformation'!$B$4:$B$8425=B5811,'Data Transformation'!$G$4:$G$8425),'Bin Analysis'!$B5833)</f>
        <v>2073</v>
      </c>
      <c r="I5833">
        <f t="shared" si="727"/>
        <v>0</v>
      </c>
      <c r="J5833">
        <f t="shared" si="728"/>
        <v>0</v>
      </c>
      <c r="K5833">
        <f>J5833*Weighting!$W$25</f>
        <v>0</v>
      </c>
      <c r="M5833" s="14"/>
    </row>
    <row r="5834" spans="1:25" x14ac:dyDescent="0.55000000000000004">
      <c r="O5834"/>
      <c r="P5834"/>
      <c r="Q5834"/>
      <c r="R5834"/>
    </row>
    <row r="5835" spans="1:25" ht="23.35" x14ac:dyDescent="0.8">
      <c r="A5835" s="21" t="s">
        <v>0</v>
      </c>
      <c r="B5835" s="21" t="str">
        <f>IFERROR(VLOOKUP(C5835,'Data Transformation'!$L$6:$M$426,2,FALSE),"")</f>
        <v/>
      </c>
      <c r="C5835" s="21">
        <f>C5811+1</f>
        <v>243</v>
      </c>
      <c r="D5835" s="21"/>
      <c r="E5835" s="21"/>
      <c r="F5835" s="21"/>
      <c r="G5835" s="21"/>
      <c r="H5835" s="22"/>
      <c r="I5835" s="22"/>
      <c r="J5835" s="22"/>
      <c r="K5835" s="21"/>
      <c r="L5835" s="21" t="str">
        <f>B5835</f>
        <v/>
      </c>
      <c r="M5835" s="23" t="e">
        <f>INDEX('Data Transformation'!$O$4:$O$424,MATCH($B5835,'Data Transformation'!$M$4:$M$424,0),MATCH($M$2,'Data Transformation'!$O$3,0))</f>
        <v>#N/A</v>
      </c>
      <c r="N5835" s="27" t="e">
        <f>IF('Input and Summary Results'!$J$16="minimum",'Bin Analysis'!X5836/(M5835-1),'Bin Analysis'!Y5835/('Bin Analysis'!M5835-1))</f>
        <v>#N/A</v>
      </c>
      <c r="O5835" s="27" t="e">
        <f>IF(M5835=FALSE,NA(),(VLOOKUP(1,C5838:K5857,4,FALSE))/(M5835-1))</f>
        <v>#N/A</v>
      </c>
      <c r="P5835" s="27" t="e">
        <f>IF(M5835=FALSE,NA(),SUM(J5838:J5857)/Weighting!$S$5)</f>
        <v>#N/A</v>
      </c>
      <c r="Q5835" s="27" t="e">
        <f>IF(M5835=FALSE,NA(),SUM(K5838:K5857)/Weighting!$S$6)</f>
        <v>#N/A</v>
      </c>
      <c r="R5835" s="27" t="e">
        <f>IF(M5835=FALSE,NA(),(VLOOKUP(1,G5838:K5857,3,FALSE))/(M5835-1))</f>
        <v>#N/A</v>
      </c>
      <c r="S5835" s="22" t="e">
        <f>IF(M5835=FALSE,NA(),IF(SUM(J5838:J5857)=2,"yes","no"))</f>
        <v>#N/A</v>
      </c>
      <c r="X5835" s="2" cm="2">
        <f t="array" ref="X5835:X5836">FREQUENCY(IF('Data Transformation'!$B$425:$B$6424='Bin Analysis'!L5835,'Data Transformation'!$G$425:$G$6424),'Data Transformation'!$U$11)</f>
        <v>0</v>
      </c>
      <c r="Y5835" s="2" cm="2">
        <f t="array" ref="Y5835:Y5836">FREQUENCY(IF('Data Transformation'!$B$425:$B$6424='Bin Analysis'!L5835,'Data Transformation'!$G$425:$G$6424),'Data Transformation'!$U$12)</f>
        <v>0</v>
      </c>
    </row>
    <row r="5836" spans="1:25" x14ac:dyDescent="0.55000000000000004">
      <c r="A5836" s="14" t="s">
        <v>67</v>
      </c>
      <c r="B5836" t="s">
        <v>47</v>
      </c>
      <c r="C5836" t="s">
        <v>5</v>
      </c>
      <c r="D5836" t="s">
        <v>100</v>
      </c>
      <c r="E5836" t="s">
        <v>101</v>
      </c>
      <c r="F5836" t="s">
        <v>102</v>
      </c>
      <c r="G5836" t="s">
        <v>70</v>
      </c>
      <c r="H5836" t="s">
        <v>31</v>
      </c>
      <c r="I5836" t="s">
        <v>32</v>
      </c>
      <c r="J5836" t="s">
        <v>46</v>
      </c>
      <c r="K5836" s="14" t="s">
        <v>45</v>
      </c>
      <c r="M5836" s="14"/>
      <c r="X5836" s="2">
        <v>0</v>
      </c>
      <c r="Y5836" s="2">
        <v>0</v>
      </c>
    </row>
    <row r="5837" spans="1:25" x14ac:dyDescent="0.55000000000000004">
      <c r="A5837" s="32"/>
      <c r="D5837" t="e">
        <f>IF(C5837=1,'Data Transformation'!$G$3+0.5*'Data Transformation'!$W$25,IF(C5838=1,D5838-'Data Transformation'!$W$25,FALSE))</f>
        <v>#NUM!</v>
      </c>
      <c r="E5837">
        <f t="array" ref="E5837">IF(ISLOGICAL(D5837),"",FREQUENCY(IF('Data Transformation'!$B$425:$B$8425='Bin Analysis'!$B5835,'Data Transformation'!$G$425:$G$8425),D5837))</f>
        <v>2001</v>
      </c>
      <c r="F5837" t="e">
        <f>IF(ISLOGICAL(D5837),"",E5837-E5836)</f>
        <v>#VALUE!</v>
      </c>
      <c r="M5837" s="14"/>
    </row>
    <row r="5838" spans="1:25" x14ac:dyDescent="0.55000000000000004">
      <c r="A5838" s="32" t="e">
        <f>IF(Weighting!$P$6&gt;0,B5838,"")</f>
        <v>#NUM!</v>
      </c>
      <c r="B5838" t="e">
        <f>Weighting!$C$6</f>
        <v>#DIV/0!</v>
      </c>
      <c r="C5838" t="e">
        <f>Weighting!$F$6</f>
        <v>#NUM!</v>
      </c>
      <c r="D5838" t="e">
        <f>IF(C5838=1,'Data Transformation'!$G$3+0.5*'Data Transformation'!$W$25,IF(C5839=1,D5839-'Data Transformation'!$W$25,FALSE))</f>
        <v>#NUM!</v>
      </c>
      <c r="E5838">
        <f t="array" ref="E5838">IF(ISLOGICAL(D5838),"",FREQUENCY(IF('Data Transformation'!$B$425:$B$8425='Bin Analysis'!$B5835,'Data Transformation'!$G$425:$G$8425),D5838))</f>
        <v>2001</v>
      </c>
      <c r="F5838">
        <f>IF(ISLOGICAL(D5838),"",E5838-E5837)</f>
        <v>0</v>
      </c>
      <c r="G5838">
        <f>Weighting!$H$6</f>
        <v>1</v>
      </c>
      <c r="H5838">
        <f t="array" ref="H5838">FREQUENCY(IF('Data Transformation'!$B$4:$B$8425=B5835,'Data Transformation'!$G$4:$G$8425),'Bin Analysis'!$B5838)</f>
        <v>2073</v>
      </c>
      <c r="I5838">
        <f>H5838-H5837</f>
        <v>2073</v>
      </c>
      <c r="J5838">
        <f>IF(I5838=0,0,1)</f>
        <v>1</v>
      </c>
      <c r="K5838" t="e">
        <f>J5838*Weighting!$W$6</f>
        <v>#NUM!</v>
      </c>
      <c r="M5838" s="14"/>
    </row>
    <row r="5839" spans="1:25" x14ac:dyDescent="0.55000000000000004">
      <c r="A5839" s="32" t="str">
        <f>IF(Weighting!$P$7&gt;0,B5839,"")</f>
        <v/>
      </c>
      <c r="B5839" t="e">
        <f>Weighting!$C$7</f>
        <v>#DIV/0!</v>
      </c>
      <c r="C5839" t="e">
        <f>Weighting!$F$7</f>
        <v>#NUM!</v>
      </c>
      <c r="D5839" t="e">
        <f>IF(C5839=1,'Data Transformation'!$G$3+0.5*'Data Transformation'!$W$25,IF(C5840=1,D5840-'Data Transformation'!$W$25,FALSE))</f>
        <v>#NUM!</v>
      </c>
      <c r="E5839">
        <f t="array" ref="E5839">IF(ISLOGICAL(D5839),"",FREQUENCY(IF('Data Transformation'!$B$425:$B$8425='Bin Analysis'!$B5835,'Data Transformation'!$G$425:$G$8425),D5839))</f>
        <v>2001</v>
      </c>
      <c r="F5839">
        <f t="shared" ref="F5839:F5857" si="729">IF(ISLOGICAL(D5839),"",E5839-E5838)</f>
        <v>0</v>
      </c>
      <c r="G5839">
        <f>Weighting!$H$7</f>
        <v>0</v>
      </c>
      <c r="H5839">
        <f t="array" ref="H5839">FREQUENCY(IF('Data Transformation'!$B$4:$B$8425=B5835,'Data Transformation'!$G$4:$G$8425),'Bin Analysis'!$B5839)</f>
        <v>2073</v>
      </c>
      <c r="I5839">
        <f t="shared" ref="I5839:I5857" si="730">H5839-H5838</f>
        <v>0</v>
      </c>
      <c r="J5839">
        <f>IF(I5839=0,0,1)</f>
        <v>0</v>
      </c>
      <c r="K5839">
        <f>J5839*Weighting!$W$7</f>
        <v>0</v>
      </c>
      <c r="M5839" s="14"/>
    </row>
    <row r="5840" spans="1:25" x14ac:dyDescent="0.55000000000000004">
      <c r="A5840" s="32" t="str">
        <f>IF(Weighting!$P$8&gt;0,B5840,"")</f>
        <v/>
      </c>
      <c r="B5840" t="e">
        <f>Weighting!$C$8</f>
        <v>#DIV/0!</v>
      </c>
      <c r="C5840" t="e">
        <f>Weighting!$F$8</f>
        <v>#NUM!</v>
      </c>
      <c r="D5840" t="e">
        <f>IF(C5840=1,'Data Transformation'!$G$3+0.5*'Data Transformation'!$W$25,IF(C5841=1,D5841-'Data Transformation'!$W$25,FALSE))</f>
        <v>#NUM!</v>
      </c>
      <c r="E5840">
        <f t="array" ref="E5840">IF(ISLOGICAL(D5840),"",FREQUENCY(IF('Data Transformation'!$B$425:$B$8425='Bin Analysis'!$B5835,'Data Transformation'!$G$425:$G$8425),D5840))</f>
        <v>2001</v>
      </c>
      <c r="F5840">
        <f t="shared" si="729"/>
        <v>0</v>
      </c>
      <c r="G5840">
        <f>Weighting!$H$8</f>
        <v>0</v>
      </c>
      <c r="H5840">
        <f t="array" ref="H5840">FREQUENCY(IF('Data Transformation'!$B$4:$B$8425=B5835,'Data Transformation'!$G$4:$G$8425),'Bin Analysis'!$B5840)</f>
        <v>2073</v>
      </c>
      <c r="I5840">
        <f t="shared" si="730"/>
        <v>0</v>
      </c>
      <c r="J5840">
        <f t="shared" ref="J5840:J5857" si="731">IF(I5840=0,0,1)</f>
        <v>0</v>
      </c>
      <c r="K5840">
        <f>J5840*Weighting!$W$8</f>
        <v>0</v>
      </c>
      <c r="M5840" s="14"/>
    </row>
    <row r="5841" spans="1:13" x14ac:dyDescent="0.55000000000000004">
      <c r="A5841" s="32" t="str">
        <f>IF(Weighting!$P$9&gt;0,B5841,"")</f>
        <v/>
      </c>
      <c r="B5841" s="50" t="e">
        <f>Weighting!$C$9</f>
        <v>#DIV/0!</v>
      </c>
      <c r="C5841" t="e">
        <f>Weighting!$F$9</f>
        <v>#NUM!</v>
      </c>
      <c r="D5841" t="e">
        <f>IF(C5841=1,'Data Transformation'!$G$3+0.5*'Data Transformation'!$W$25,IF(C5842=1,D5842-'Data Transformation'!$W$25,FALSE))</f>
        <v>#NUM!</v>
      </c>
      <c r="E5841">
        <f t="array" ref="E5841">IF(ISLOGICAL(D5841),"",FREQUENCY(IF('Data Transformation'!$B$425:$B$8425='Bin Analysis'!$B5835,'Data Transformation'!$G$425:$G$8425),D5841))</f>
        <v>2001</v>
      </c>
      <c r="F5841">
        <f t="shared" si="729"/>
        <v>0</v>
      </c>
      <c r="G5841">
        <f>Weighting!$H$9</f>
        <v>0</v>
      </c>
      <c r="H5841">
        <f t="array" ref="H5841">FREQUENCY(IF('Data Transformation'!$B$4:$B$8425=B5835,'Data Transformation'!$G$4:$G$8425),'Bin Analysis'!$B5841)</f>
        <v>2073</v>
      </c>
      <c r="I5841">
        <f t="shared" si="730"/>
        <v>0</v>
      </c>
      <c r="J5841">
        <f t="shared" si="731"/>
        <v>0</v>
      </c>
      <c r="K5841">
        <f>J5841*Weighting!$W$9</f>
        <v>0</v>
      </c>
      <c r="M5841" s="14"/>
    </row>
    <row r="5842" spans="1:13" x14ac:dyDescent="0.55000000000000004">
      <c r="A5842" s="32" t="str">
        <f>IF(Weighting!$P$10&gt;0,B5842,"")</f>
        <v/>
      </c>
      <c r="B5842" t="e">
        <f>Weighting!$C$10</f>
        <v>#DIV/0!</v>
      </c>
      <c r="C5842" t="e">
        <f>Weighting!$F$10</f>
        <v>#NUM!</v>
      </c>
      <c r="D5842" t="e">
        <f>IF(C5842=1,'Data Transformation'!$G$3+0.5*'Data Transformation'!$W$25,IF(C5843=1,D5843-'Data Transformation'!$W$25,FALSE))</f>
        <v>#NUM!</v>
      </c>
      <c r="E5842">
        <f t="array" ref="E5842">IF(ISLOGICAL(D5842),"",FREQUENCY(IF('Data Transformation'!$B$425:$B$8425='Bin Analysis'!$B5835,'Data Transformation'!$G$425:$G$8425),D5842))</f>
        <v>2001</v>
      </c>
      <c r="F5842">
        <f t="shared" si="729"/>
        <v>0</v>
      </c>
      <c r="G5842">
        <f>Weighting!$H$10</f>
        <v>0</v>
      </c>
      <c r="H5842">
        <f t="array" ref="H5842">FREQUENCY(IF('Data Transformation'!$B$4:$B$8425=B5835,'Data Transformation'!$G$4:$G$8425),'Bin Analysis'!$B5842)</f>
        <v>2073</v>
      </c>
      <c r="I5842">
        <f t="shared" si="730"/>
        <v>0</v>
      </c>
      <c r="J5842">
        <f t="shared" si="731"/>
        <v>0</v>
      </c>
      <c r="K5842">
        <f>J5842*Weighting!$W$10</f>
        <v>0</v>
      </c>
      <c r="M5842" s="14"/>
    </row>
    <row r="5843" spans="1:13" x14ac:dyDescent="0.55000000000000004">
      <c r="A5843" s="32" t="str">
        <f>IF(Weighting!$P$11&gt;0,B5843,"")</f>
        <v/>
      </c>
      <c r="B5843" t="e">
        <f>Weighting!$C$11</f>
        <v>#DIV/0!</v>
      </c>
      <c r="C5843" t="e">
        <f>Weighting!$F$11</f>
        <v>#NUM!</v>
      </c>
      <c r="D5843" t="e">
        <f>IF(C5843=1,'Data Transformation'!$G$3+0.5*'Data Transformation'!$W$25,IF(C5844=1,D5844-'Data Transformation'!$W$25,FALSE))</f>
        <v>#NUM!</v>
      </c>
      <c r="E5843">
        <f t="array" ref="E5843">IF(ISLOGICAL(D5843),"",FREQUENCY(IF('Data Transformation'!$B$425:$B$8425='Bin Analysis'!$B5835,'Data Transformation'!$G$425:$G$8425),D5843))</f>
        <v>2001</v>
      </c>
      <c r="F5843">
        <f t="shared" si="729"/>
        <v>0</v>
      </c>
      <c r="G5843">
        <f>Weighting!$H$11</f>
        <v>0</v>
      </c>
      <c r="H5843">
        <f t="array" ref="H5843">FREQUENCY(IF('Data Transformation'!$B$4:$B$8425=B5835,'Data Transformation'!$G$4:$G$8425),'Bin Analysis'!$B5843)</f>
        <v>2073</v>
      </c>
      <c r="I5843">
        <f t="shared" si="730"/>
        <v>0</v>
      </c>
      <c r="J5843">
        <f t="shared" si="731"/>
        <v>0</v>
      </c>
      <c r="K5843">
        <f>J5843*Weighting!$W$11</f>
        <v>0</v>
      </c>
      <c r="M5843" s="14"/>
    </row>
    <row r="5844" spans="1:13" x14ac:dyDescent="0.55000000000000004">
      <c r="A5844" s="32" t="str">
        <f>IF(Weighting!$P$12&gt;0,B5844,"")</f>
        <v/>
      </c>
      <c r="B5844" t="e">
        <f>Weighting!$C$12</f>
        <v>#DIV/0!</v>
      </c>
      <c r="C5844" t="e">
        <f>Weighting!$F$12</f>
        <v>#NUM!</v>
      </c>
      <c r="D5844" t="e">
        <f>IF(C5844=1,'Data Transformation'!$G$3+0.5*'Data Transformation'!$W$25,IF(C5845=1,D5845-'Data Transformation'!$W$25,FALSE))</f>
        <v>#NUM!</v>
      </c>
      <c r="E5844">
        <f t="array" ref="E5844">IF(ISLOGICAL(D5844),"",FREQUENCY(IF('Data Transformation'!$B$425:$B$8425='Bin Analysis'!$B5835,'Data Transformation'!$G$425:$G$8425),D5844))</f>
        <v>2001</v>
      </c>
      <c r="F5844">
        <f t="shared" si="729"/>
        <v>0</v>
      </c>
      <c r="G5844">
        <f>Weighting!$H$12</f>
        <v>0</v>
      </c>
      <c r="H5844">
        <f t="array" ref="H5844">FREQUENCY(IF('Data Transformation'!$B$4:$B$8425=B5835,'Data Transformation'!$G$4:$G$8425),'Bin Analysis'!$B5844)</f>
        <v>2073</v>
      </c>
      <c r="I5844">
        <f t="shared" si="730"/>
        <v>0</v>
      </c>
      <c r="J5844">
        <f t="shared" si="731"/>
        <v>0</v>
      </c>
      <c r="K5844">
        <f>J5844*Weighting!$W$12</f>
        <v>0</v>
      </c>
      <c r="M5844" s="14"/>
    </row>
    <row r="5845" spans="1:13" x14ac:dyDescent="0.55000000000000004">
      <c r="A5845" s="32" t="str">
        <f>IF(Weighting!$P$13&gt;0,B5845,"")</f>
        <v/>
      </c>
      <c r="B5845" t="e">
        <f>Weighting!$C$13</f>
        <v>#DIV/0!</v>
      </c>
      <c r="C5845" t="e">
        <f>Weighting!$F$13</f>
        <v>#NUM!</v>
      </c>
      <c r="D5845" t="e">
        <f>IF(C5845=1,'Data Transformation'!$G$3+0.5*'Data Transformation'!$W$25,IF(C5846=1,D5846-'Data Transformation'!$W$25,FALSE))</f>
        <v>#NUM!</v>
      </c>
      <c r="E5845">
        <f t="array" ref="E5845">IF(ISLOGICAL(D5845),"",FREQUENCY(IF('Data Transformation'!$B$425:$B$8425='Bin Analysis'!$B5835,'Data Transformation'!$G$425:$G$8425),D5845))</f>
        <v>2001</v>
      </c>
      <c r="F5845">
        <f t="shared" si="729"/>
        <v>0</v>
      </c>
      <c r="G5845">
        <f>Weighting!$H$13</f>
        <v>0</v>
      </c>
      <c r="H5845">
        <f t="array" ref="H5845">FREQUENCY(IF('Data Transformation'!$B$4:$B$8425=B5835,'Data Transformation'!$G$4:$G$8425),'Bin Analysis'!$B5845)</f>
        <v>2073</v>
      </c>
      <c r="I5845">
        <f t="shared" si="730"/>
        <v>0</v>
      </c>
      <c r="J5845">
        <f t="shared" si="731"/>
        <v>0</v>
      </c>
      <c r="K5845">
        <f>J5845*Weighting!$W$13</f>
        <v>0</v>
      </c>
      <c r="M5845" s="14"/>
    </row>
    <row r="5846" spans="1:13" x14ac:dyDescent="0.55000000000000004">
      <c r="A5846" s="32" t="str">
        <f>IF(Weighting!$P$14&gt;0,B5846,"")</f>
        <v/>
      </c>
      <c r="B5846" t="e">
        <f>Weighting!$C$14</f>
        <v>#DIV/0!</v>
      </c>
      <c r="C5846" t="e">
        <f>Weighting!$F$14</f>
        <v>#NUM!</v>
      </c>
      <c r="D5846" t="e">
        <f>IF(C5846=1,'Data Transformation'!$G$3+0.5*'Data Transformation'!$W$25,IF(C5847=1,D5847-'Data Transformation'!$W$25,FALSE))</f>
        <v>#NUM!</v>
      </c>
      <c r="E5846">
        <f t="array" ref="E5846">IF(ISLOGICAL(D5846),"",FREQUENCY(IF('Data Transformation'!$B$425:$B$8425='Bin Analysis'!$B5835,'Data Transformation'!$G$425:$G$8425),D5846))</f>
        <v>2001</v>
      </c>
      <c r="F5846">
        <f t="shared" si="729"/>
        <v>0</v>
      </c>
      <c r="G5846">
        <f>Weighting!$H$14</f>
        <v>0</v>
      </c>
      <c r="H5846">
        <f t="array" ref="H5846">FREQUENCY(IF('Data Transformation'!$B$4:$B$8425=B5835,'Data Transformation'!$G$4:$G$8425),'Bin Analysis'!$B5846)</f>
        <v>2073</v>
      </c>
      <c r="I5846">
        <f t="shared" si="730"/>
        <v>0</v>
      </c>
      <c r="J5846">
        <f t="shared" si="731"/>
        <v>0</v>
      </c>
      <c r="K5846">
        <f>J5846*Weighting!$W$14</f>
        <v>0</v>
      </c>
      <c r="M5846" s="14"/>
    </row>
    <row r="5847" spans="1:13" x14ac:dyDescent="0.55000000000000004">
      <c r="A5847" s="32" t="str">
        <f>IF(Weighting!$P$15&gt;0,B5847,"")</f>
        <v/>
      </c>
      <c r="B5847" t="e">
        <f>Weighting!$C$15</f>
        <v>#DIV/0!</v>
      </c>
      <c r="C5847" t="e">
        <f>Weighting!$F$15</f>
        <v>#NUM!</v>
      </c>
      <c r="D5847" t="e">
        <f>IF(C5847=1,'Data Transformation'!$G$3+0.5*'Data Transformation'!$W$25,IF(C5848=1,D5848-'Data Transformation'!$W$25,FALSE))</f>
        <v>#NUM!</v>
      </c>
      <c r="E5847">
        <f t="array" ref="E5847">IF(ISLOGICAL(D5847),"",FREQUENCY(IF('Data Transformation'!$B$425:$B$8425='Bin Analysis'!$B5835,'Data Transformation'!$G$425:$G$8425),D5847))</f>
        <v>2001</v>
      </c>
      <c r="F5847">
        <f t="shared" si="729"/>
        <v>0</v>
      </c>
      <c r="G5847">
        <f>Weighting!$H$15</f>
        <v>0</v>
      </c>
      <c r="H5847">
        <f t="array" ref="H5847">FREQUENCY(IF('Data Transformation'!$B$4:$B$8425=B5835,'Data Transformation'!$G$4:$G$8425),'Bin Analysis'!$B5847)</f>
        <v>2073</v>
      </c>
      <c r="I5847">
        <f t="shared" si="730"/>
        <v>0</v>
      </c>
      <c r="J5847">
        <f t="shared" si="731"/>
        <v>0</v>
      </c>
      <c r="K5847">
        <f>J5847*Weighting!$W$15</f>
        <v>0</v>
      </c>
      <c r="M5847" s="14"/>
    </row>
    <row r="5848" spans="1:13" x14ac:dyDescent="0.55000000000000004">
      <c r="A5848" s="32" t="str">
        <f>IF(Weighting!$P$16&gt;0,B5848,"")</f>
        <v/>
      </c>
      <c r="B5848" t="e">
        <f>Weighting!$C$16</f>
        <v>#DIV/0!</v>
      </c>
      <c r="C5848" t="e">
        <f>Weighting!$F$16</f>
        <v>#NUM!</v>
      </c>
      <c r="D5848" t="e">
        <f>IF(C5848=1,'Data Transformation'!$G$3+0.5*'Data Transformation'!$W$25,IF(C5849=1,D5849-'Data Transformation'!$W$25,FALSE))</f>
        <v>#NUM!</v>
      </c>
      <c r="E5848">
        <f t="array" ref="E5848">IF(ISLOGICAL(D5848),"",FREQUENCY(IF('Data Transformation'!$B$425:$B$8425='Bin Analysis'!$B5835,'Data Transformation'!$G$425:$G$8425),D5848))</f>
        <v>2001</v>
      </c>
      <c r="F5848">
        <f t="shared" si="729"/>
        <v>0</v>
      </c>
      <c r="G5848">
        <f>Weighting!$H$16</f>
        <v>0</v>
      </c>
      <c r="H5848">
        <f t="array" ref="H5848">FREQUENCY(IF('Data Transformation'!$B$4:$B$8425=B5835,'Data Transformation'!$G$4:$G$8425),'Bin Analysis'!$B5848)</f>
        <v>2073</v>
      </c>
      <c r="I5848">
        <f t="shared" si="730"/>
        <v>0</v>
      </c>
      <c r="J5848">
        <f t="shared" si="731"/>
        <v>0</v>
      </c>
      <c r="K5848">
        <f>J5848*Weighting!$W$16</f>
        <v>0</v>
      </c>
      <c r="M5848" s="14"/>
    </row>
    <row r="5849" spans="1:13" x14ac:dyDescent="0.55000000000000004">
      <c r="A5849" s="32" t="str">
        <f>IF(Weighting!$P$17&gt;0,B5849,"")</f>
        <v/>
      </c>
      <c r="B5849" t="e">
        <f>Weighting!$C$17</f>
        <v>#DIV/0!</v>
      </c>
      <c r="C5849" t="e">
        <f>Weighting!$F$17</f>
        <v>#NUM!</v>
      </c>
      <c r="D5849" t="e">
        <f>IF(C5849=1,'Data Transformation'!$G$3+0.5*'Data Transformation'!$W$25,IF(C5850=1,D5850-'Data Transformation'!$W$25,FALSE))</f>
        <v>#NUM!</v>
      </c>
      <c r="E5849">
        <f t="array" ref="E5849">IF(ISLOGICAL(D5849),"",FREQUENCY(IF('Data Transformation'!$B$425:$B$8425='Bin Analysis'!$B5835,'Data Transformation'!$G$425:$G$8425),D5849))</f>
        <v>2001</v>
      </c>
      <c r="F5849">
        <f t="shared" si="729"/>
        <v>0</v>
      </c>
      <c r="G5849">
        <f>Weighting!$H$17</f>
        <v>0</v>
      </c>
      <c r="H5849">
        <f t="array" ref="H5849">FREQUENCY(IF('Data Transformation'!$B$4:$B$8425=B5835,'Data Transformation'!$G$4:$G$8425),'Bin Analysis'!$B5849)</f>
        <v>2073</v>
      </c>
      <c r="I5849">
        <f t="shared" si="730"/>
        <v>0</v>
      </c>
      <c r="J5849">
        <f t="shared" si="731"/>
        <v>0</v>
      </c>
      <c r="K5849">
        <f>J5849*Weighting!$W$17</f>
        <v>0</v>
      </c>
      <c r="M5849" s="14"/>
    </row>
    <row r="5850" spans="1:13" x14ac:dyDescent="0.55000000000000004">
      <c r="A5850" s="32" t="str">
        <f>IF(Weighting!$P$18&gt;0,B5850,"")</f>
        <v/>
      </c>
      <c r="B5850" t="e">
        <f>Weighting!$C$18</f>
        <v>#DIV/0!</v>
      </c>
      <c r="C5850" t="e">
        <f>Weighting!$F$18</f>
        <v>#NUM!</v>
      </c>
      <c r="D5850" t="e">
        <f>IF(C5850=1,'Data Transformation'!$G$3+0.5*'Data Transformation'!$W$25,IF(C5851=1,D5851-'Data Transformation'!$W$25,FALSE))</f>
        <v>#NUM!</v>
      </c>
      <c r="E5850">
        <f t="array" ref="E5850">IF(ISLOGICAL(D5850),"",FREQUENCY(IF('Data Transformation'!$B$425:$B$8425='Bin Analysis'!$B5835,'Data Transformation'!$G$425:$G$8425),D5850))</f>
        <v>2001</v>
      </c>
      <c r="F5850">
        <f t="shared" si="729"/>
        <v>0</v>
      </c>
      <c r="G5850">
        <f>Weighting!$H$18</f>
        <v>0</v>
      </c>
      <c r="H5850">
        <f t="array" ref="H5850">FREQUENCY(IF('Data Transformation'!$B$4:$B$8425=B5835,'Data Transformation'!$G$4:$G$8425),'Bin Analysis'!$B5850)</f>
        <v>2073</v>
      </c>
      <c r="I5850">
        <f t="shared" si="730"/>
        <v>0</v>
      </c>
      <c r="J5850">
        <f t="shared" si="731"/>
        <v>0</v>
      </c>
      <c r="K5850">
        <f>J5850*Weighting!$W$18</f>
        <v>0</v>
      </c>
      <c r="M5850" s="14"/>
    </row>
    <row r="5851" spans="1:13" x14ac:dyDescent="0.55000000000000004">
      <c r="A5851" s="32" t="str">
        <f>IF(Weighting!$P$19&gt;0,B5851,"")</f>
        <v/>
      </c>
      <c r="B5851" t="e">
        <f>Weighting!$C$19</f>
        <v>#DIV/0!</v>
      </c>
      <c r="C5851" t="e">
        <f>Weighting!$F$19</f>
        <v>#NUM!</v>
      </c>
      <c r="D5851" t="e">
        <f>IF(C5851=1,'Data Transformation'!$G$3+0.5*'Data Transformation'!$W$25,IF(C5852=1,D5852-'Data Transformation'!$W$25,FALSE))</f>
        <v>#NUM!</v>
      </c>
      <c r="E5851">
        <f t="array" ref="E5851">IF(ISLOGICAL(D5851),"",FREQUENCY(IF('Data Transformation'!$B$425:$B$8425='Bin Analysis'!$B5835,'Data Transformation'!$G$425:$G$8425),D5851))</f>
        <v>2001</v>
      </c>
      <c r="F5851">
        <f t="shared" si="729"/>
        <v>0</v>
      </c>
      <c r="G5851">
        <f>Weighting!$H$19</f>
        <v>0</v>
      </c>
      <c r="H5851">
        <f t="array" ref="H5851">FREQUENCY(IF('Data Transformation'!$B$4:$B$8425=B5835,'Data Transformation'!$G$4:$G$8425),'Bin Analysis'!$B5851)</f>
        <v>2073</v>
      </c>
      <c r="I5851">
        <f t="shared" si="730"/>
        <v>0</v>
      </c>
      <c r="J5851">
        <f t="shared" si="731"/>
        <v>0</v>
      </c>
      <c r="K5851">
        <f>J5851*Weighting!$W$19</f>
        <v>0</v>
      </c>
      <c r="M5851" s="14"/>
    </row>
    <row r="5852" spans="1:13" x14ac:dyDescent="0.55000000000000004">
      <c r="A5852" s="32" t="str">
        <f>IF(Weighting!$P$20&gt;0,B5852,"")</f>
        <v/>
      </c>
      <c r="B5852" t="e">
        <f>Weighting!$C$20</f>
        <v>#DIV/0!</v>
      </c>
      <c r="C5852" t="e">
        <f>Weighting!$F$20</f>
        <v>#NUM!</v>
      </c>
      <c r="D5852" t="e">
        <f>IF(C5852=1,'Data Transformation'!$G$3+0.5*'Data Transformation'!$W$25,IF(C5853=1,D5853-'Data Transformation'!$W$25,FALSE))</f>
        <v>#NUM!</v>
      </c>
      <c r="E5852">
        <f t="array" ref="E5852">IF(ISLOGICAL(D5852),"",FREQUENCY(IF('Data Transformation'!$B$425:$B$8425='Bin Analysis'!$B5835,'Data Transformation'!$G$425:$G$8425),D5852))</f>
        <v>2001</v>
      </c>
      <c r="F5852">
        <f t="shared" si="729"/>
        <v>0</v>
      </c>
      <c r="G5852">
        <f>Weighting!$H$20</f>
        <v>0</v>
      </c>
      <c r="H5852">
        <f t="array" ref="H5852">FREQUENCY(IF('Data Transformation'!$B$4:$B$8425=B5835,'Data Transformation'!$G$4:$G$8425),'Bin Analysis'!$B5852)</f>
        <v>2073</v>
      </c>
      <c r="I5852">
        <f t="shared" si="730"/>
        <v>0</v>
      </c>
      <c r="J5852">
        <f t="shared" si="731"/>
        <v>0</v>
      </c>
      <c r="K5852">
        <f>J5852*Weighting!$W$20</f>
        <v>0</v>
      </c>
      <c r="M5852" s="14"/>
    </row>
    <row r="5853" spans="1:13" x14ac:dyDescent="0.55000000000000004">
      <c r="A5853" s="32" t="str">
        <f>IF(Weighting!$P$21&gt;0,B5853,"")</f>
        <v/>
      </c>
      <c r="B5853" t="e">
        <f>Weighting!$C$21</f>
        <v>#DIV/0!</v>
      </c>
      <c r="C5853" t="e">
        <f>Weighting!$F$21</f>
        <v>#NUM!</v>
      </c>
      <c r="D5853" t="e">
        <f>IF(C5853=1,'Data Transformation'!$G$3+0.5*'Data Transformation'!$W$25,IF(C5854=1,D5854-'Data Transformation'!$W$25,FALSE))</f>
        <v>#NUM!</v>
      </c>
      <c r="E5853">
        <f t="array" ref="E5853">IF(ISLOGICAL(D5853),"",FREQUENCY(IF('Data Transformation'!$B$425:$B$8425='Bin Analysis'!$B5835,'Data Transformation'!$G$425:$G$8425),D5853))</f>
        <v>2001</v>
      </c>
      <c r="F5853">
        <f t="shared" si="729"/>
        <v>0</v>
      </c>
      <c r="G5853">
        <f>Weighting!$H$21</f>
        <v>0</v>
      </c>
      <c r="H5853">
        <f t="array" ref="H5853">FREQUENCY(IF('Data Transformation'!$B$4:$B$8425=B5835,'Data Transformation'!$G$4:$G$8425),'Bin Analysis'!$B5853)</f>
        <v>2073</v>
      </c>
      <c r="I5853">
        <f t="shared" si="730"/>
        <v>0</v>
      </c>
      <c r="J5853">
        <f t="shared" si="731"/>
        <v>0</v>
      </c>
      <c r="K5853">
        <f>J5853*Weighting!$W$21</f>
        <v>0</v>
      </c>
      <c r="M5853" s="14"/>
    </row>
    <row r="5854" spans="1:13" x14ac:dyDescent="0.55000000000000004">
      <c r="A5854" s="32" t="str">
        <f>IF(Weighting!$P$22&gt;0,B5854,"")</f>
        <v/>
      </c>
      <c r="B5854" t="e">
        <f>Weighting!$C$22</f>
        <v>#DIV/0!</v>
      </c>
      <c r="C5854" t="e">
        <f>Weighting!$F$22</f>
        <v>#NUM!</v>
      </c>
      <c r="D5854" t="e">
        <f>IF(C5854=1,'Data Transformation'!$G$3+0.5*'Data Transformation'!$W$25,IF(C5855=1,D5855-'Data Transformation'!$W$25,FALSE))</f>
        <v>#NUM!</v>
      </c>
      <c r="E5854">
        <f t="array" ref="E5854">IF(ISLOGICAL(D5854),"",FREQUENCY(IF('Data Transformation'!$B$425:$B$8425='Bin Analysis'!$B5835,'Data Transformation'!$G$425:$G$8425),D5854))</f>
        <v>2001</v>
      </c>
      <c r="F5854">
        <f t="shared" si="729"/>
        <v>0</v>
      </c>
      <c r="G5854">
        <f>Weighting!$H$22</f>
        <v>0</v>
      </c>
      <c r="H5854">
        <f t="array" ref="H5854">FREQUENCY(IF('Data Transformation'!$B$4:$B$8425=B5835,'Data Transformation'!$G$4:$G$8425),'Bin Analysis'!$B5854)</f>
        <v>2073</v>
      </c>
      <c r="I5854">
        <f t="shared" si="730"/>
        <v>0</v>
      </c>
      <c r="J5854">
        <f t="shared" si="731"/>
        <v>0</v>
      </c>
      <c r="K5854">
        <f>J5854*Weighting!$W$22</f>
        <v>0</v>
      </c>
      <c r="M5854" s="14"/>
    </row>
    <row r="5855" spans="1:13" x14ac:dyDescent="0.55000000000000004">
      <c r="A5855" s="32" t="str">
        <f>IF(Weighting!$P$23&gt;0,B5855,"")</f>
        <v/>
      </c>
      <c r="B5855" t="e">
        <f>Weighting!$C$23</f>
        <v>#DIV/0!</v>
      </c>
      <c r="C5855" t="e">
        <f>Weighting!$F$23</f>
        <v>#NUM!</v>
      </c>
      <c r="D5855" t="e">
        <f>IF(C5855=1,'Data Transformation'!$G$3+0.5*'Data Transformation'!$W$25,IF(C5856=1,D5856-'Data Transformation'!$W$25,FALSE))</f>
        <v>#NUM!</v>
      </c>
      <c r="E5855">
        <f t="array" ref="E5855">IF(ISLOGICAL(D5855),"",FREQUENCY(IF('Data Transformation'!$B$425:$B$8425='Bin Analysis'!$B5835,'Data Transformation'!$G$425:$G$8425),D5855))</f>
        <v>2001</v>
      </c>
      <c r="F5855">
        <f t="shared" si="729"/>
        <v>0</v>
      </c>
      <c r="G5855">
        <f>Weighting!$H$23</f>
        <v>0</v>
      </c>
      <c r="H5855">
        <f t="array" ref="H5855">FREQUENCY(IF('Data Transformation'!$B$4:$B$8425=B5835,'Data Transformation'!$G$4:$G$8425),'Bin Analysis'!$B5855)</f>
        <v>2073</v>
      </c>
      <c r="I5855">
        <f t="shared" si="730"/>
        <v>0</v>
      </c>
      <c r="J5855">
        <f t="shared" si="731"/>
        <v>0</v>
      </c>
      <c r="K5855">
        <f>J5855*Weighting!$W$23</f>
        <v>0</v>
      </c>
      <c r="M5855" s="14"/>
    </row>
    <row r="5856" spans="1:13" x14ac:dyDescent="0.55000000000000004">
      <c r="A5856" s="32" t="str">
        <f>IF(Weighting!$P$24&gt;0,B5856,"")</f>
        <v/>
      </c>
      <c r="B5856" t="e">
        <f>Weighting!$C$24</f>
        <v>#DIV/0!</v>
      </c>
      <c r="C5856" t="e">
        <f>Weighting!$F$24</f>
        <v>#NUM!</v>
      </c>
      <c r="D5856" t="e">
        <f>IF(C5856=1,'Data Transformation'!$G$3+0.5*'Data Transformation'!$W$25,IF(C5857=1,D5857-'Data Transformation'!$W$25,FALSE))</f>
        <v>#NUM!</v>
      </c>
      <c r="E5856">
        <f t="array" ref="E5856">IF(ISLOGICAL(D5856),"",FREQUENCY(IF('Data Transformation'!$B$425:$B$8425='Bin Analysis'!$B5835,'Data Transformation'!$G$425:$G$8425),D5856))</f>
        <v>2001</v>
      </c>
      <c r="F5856">
        <f t="shared" si="729"/>
        <v>0</v>
      </c>
      <c r="G5856">
        <f>Weighting!$H$24</f>
        <v>0</v>
      </c>
      <c r="H5856">
        <f t="array" ref="H5856">FREQUENCY(IF('Data Transformation'!$B$4:$B$8425=B5835,'Data Transformation'!$G$4:$G$8425),'Bin Analysis'!$B5856)</f>
        <v>2073</v>
      </c>
      <c r="I5856">
        <f t="shared" si="730"/>
        <v>0</v>
      </c>
      <c r="J5856">
        <f t="shared" si="731"/>
        <v>0</v>
      </c>
      <c r="K5856">
        <f>J5856*Weighting!$W$24</f>
        <v>0</v>
      </c>
      <c r="M5856" s="14"/>
    </row>
    <row r="5857" spans="1:25" x14ac:dyDescent="0.55000000000000004">
      <c r="A5857" s="32" t="str">
        <f>IF(Weighting!$P$25&gt;0,B5857,"")</f>
        <v/>
      </c>
      <c r="B5857" t="e">
        <f>Weighting!$C$25</f>
        <v>#DIV/0!</v>
      </c>
      <c r="C5857" t="e">
        <f>Weighting!$F$25</f>
        <v>#NUM!</v>
      </c>
      <c r="D5857" t="e">
        <f>IF(C5857=1,'Data Transformation'!$G$3+0.5*'Data Transformation'!$W$25,IF(C5858=1,D5858-'Data Transformation'!$W$25,FALSE))</f>
        <v>#NUM!</v>
      </c>
      <c r="E5857">
        <f t="array" ref="E5857">IF(ISLOGICAL(D5857),"",FREQUENCY(IF('Data Transformation'!$B$425:$B$8425='Bin Analysis'!$B5835,'Data Transformation'!$G$425:$G$8425),D5857))</f>
        <v>2001</v>
      </c>
      <c r="F5857">
        <f t="shared" si="729"/>
        <v>0</v>
      </c>
      <c r="G5857">
        <f>Weighting!$H$25</f>
        <v>0</v>
      </c>
      <c r="H5857">
        <f t="array" ref="H5857">FREQUENCY(IF('Data Transformation'!$B$4:$B$8425=B5835,'Data Transformation'!$G$4:$G$8425),'Bin Analysis'!$B5857)</f>
        <v>2073</v>
      </c>
      <c r="I5857">
        <f t="shared" si="730"/>
        <v>0</v>
      </c>
      <c r="J5857">
        <f t="shared" si="731"/>
        <v>0</v>
      </c>
      <c r="K5857">
        <f>J5857*Weighting!$W$25</f>
        <v>0</v>
      </c>
      <c r="M5857" s="14"/>
    </row>
    <row r="5858" spans="1:25" x14ac:dyDescent="0.55000000000000004">
      <c r="O5858"/>
      <c r="P5858"/>
      <c r="Q5858"/>
      <c r="R5858"/>
    </row>
    <row r="5859" spans="1:25" ht="23.35" x14ac:dyDescent="0.8">
      <c r="A5859" s="21" t="s">
        <v>0</v>
      </c>
      <c r="B5859" s="21" t="str">
        <f>IFERROR(VLOOKUP(C5859,'Data Transformation'!$L$6:$M$426,2,FALSE),"")</f>
        <v/>
      </c>
      <c r="C5859" s="21">
        <f>C5835+1</f>
        <v>244</v>
      </c>
      <c r="D5859" s="21"/>
      <c r="E5859" s="21"/>
      <c r="F5859" s="21"/>
      <c r="G5859" s="21"/>
      <c r="H5859" s="22"/>
      <c r="I5859" s="22"/>
      <c r="J5859" s="22"/>
      <c r="K5859" s="21"/>
      <c r="L5859" s="21" t="str">
        <f>B5859</f>
        <v/>
      </c>
      <c r="M5859" s="23" t="e">
        <f>INDEX('Data Transformation'!$O$4:$O$424,MATCH($B5859,'Data Transformation'!$M$4:$M$424,0),MATCH($M$2,'Data Transformation'!$O$3,0))</f>
        <v>#N/A</v>
      </c>
      <c r="N5859" s="27" t="e">
        <f>IF('Input and Summary Results'!$J$16="minimum",'Bin Analysis'!X5860/(M5859-1),'Bin Analysis'!Y5859/('Bin Analysis'!M5859-1))</f>
        <v>#N/A</v>
      </c>
      <c r="O5859" s="27" t="e">
        <f>IF(M5859=FALSE,NA(),(VLOOKUP(1,C5862:K5881,4,FALSE))/(M5859-1))</f>
        <v>#N/A</v>
      </c>
      <c r="P5859" s="27" t="e">
        <f>IF(M5859=FALSE,NA(),SUM(J5862:J5881)/Weighting!$S$5)</f>
        <v>#N/A</v>
      </c>
      <c r="Q5859" s="27" t="e">
        <f>IF(M5859=FALSE,NA(),SUM(K5862:K5881)/Weighting!$S$6)</f>
        <v>#N/A</v>
      </c>
      <c r="R5859" s="27" t="e">
        <f>IF(M5859=FALSE,NA(),(VLOOKUP(1,G5862:K5881,3,FALSE))/(M5859-1))</f>
        <v>#N/A</v>
      </c>
      <c r="S5859" s="22" t="e">
        <f>IF(M5859=FALSE,NA(),IF(SUM(J5862:J5881)=2,"yes","no"))</f>
        <v>#N/A</v>
      </c>
      <c r="X5859" s="2" cm="2">
        <f t="array" ref="X5859:X5860">FREQUENCY(IF('Data Transformation'!$B$425:$B$6424='Bin Analysis'!L5859,'Data Transformation'!$G$425:$G$6424),'Data Transformation'!$U$11)</f>
        <v>0</v>
      </c>
      <c r="Y5859" s="2" cm="2">
        <f t="array" ref="Y5859:Y5860">FREQUENCY(IF('Data Transformation'!$B$425:$B$6424='Bin Analysis'!L5859,'Data Transformation'!$G$425:$G$6424),'Data Transformation'!$U$12)</f>
        <v>0</v>
      </c>
    </row>
    <row r="5860" spans="1:25" x14ac:dyDescent="0.55000000000000004">
      <c r="A5860" s="14" t="s">
        <v>67</v>
      </c>
      <c r="B5860" t="s">
        <v>47</v>
      </c>
      <c r="C5860" t="s">
        <v>5</v>
      </c>
      <c r="D5860" t="s">
        <v>100</v>
      </c>
      <c r="E5860" t="s">
        <v>101</v>
      </c>
      <c r="F5860" t="s">
        <v>102</v>
      </c>
      <c r="G5860" t="s">
        <v>70</v>
      </c>
      <c r="H5860" t="s">
        <v>31</v>
      </c>
      <c r="I5860" t="s">
        <v>32</v>
      </c>
      <c r="J5860" t="s">
        <v>46</v>
      </c>
      <c r="K5860" s="14" t="s">
        <v>45</v>
      </c>
      <c r="M5860" s="14"/>
      <c r="X5860" s="2">
        <v>0</v>
      </c>
      <c r="Y5860" s="2">
        <v>0</v>
      </c>
    </row>
    <row r="5861" spans="1:25" x14ac:dyDescent="0.55000000000000004">
      <c r="A5861" s="32"/>
      <c r="D5861" t="e">
        <f>IF(C5861=1,'Data Transformation'!$G$3+0.5*'Data Transformation'!$W$25,IF(C5862=1,D5862-'Data Transformation'!$W$25,FALSE))</f>
        <v>#NUM!</v>
      </c>
      <c r="E5861">
        <f t="array" ref="E5861">IF(ISLOGICAL(D5861),"",FREQUENCY(IF('Data Transformation'!$B$425:$B$8425='Bin Analysis'!$B5859,'Data Transformation'!$G$425:$G$8425),D5861))</f>
        <v>2001</v>
      </c>
      <c r="F5861" t="e">
        <f>IF(ISLOGICAL(D5861),"",E5861-E5860)</f>
        <v>#VALUE!</v>
      </c>
      <c r="M5861" s="14"/>
    </row>
    <row r="5862" spans="1:25" x14ac:dyDescent="0.55000000000000004">
      <c r="A5862" s="32" t="e">
        <f>IF(Weighting!$P$6&gt;0,B5862,"")</f>
        <v>#NUM!</v>
      </c>
      <c r="B5862" t="e">
        <f>Weighting!$C$6</f>
        <v>#DIV/0!</v>
      </c>
      <c r="C5862" t="e">
        <f>Weighting!$F$6</f>
        <v>#NUM!</v>
      </c>
      <c r="D5862" t="e">
        <f>IF(C5862=1,'Data Transformation'!$G$3+0.5*'Data Transformation'!$W$25,IF(C5863=1,D5863-'Data Transformation'!$W$25,FALSE))</f>
        <v>#NUM!</v>
      </c>
      <c r="E5862">
        <f t="array" ref="E5862">IF(ISLOGICAL(D5862),"",FREQUENCY(IF('Data Transformation'!$B$425:$B$8425='Bin Analysis'!$B5859,'Data Transformation'!$G$425:$G$8425),D5862))</f>
        <v>2001</v>
      </c>
      <c r="F5862">
        <f>IF(ISLOGICAL(D5862),"",E5862-E5861)</f>
        <v>0</v>
      </c>
      <c r="G5862">
        <f>Weighting!$H$6</f>
        <v>1</v>
      </c>
      <c r="H5862">
        <f t="array" ref="H5862">FREQUENCY(IF('Data Transformation'!$B$4:$B$8425=B5859,'Data Transformation'!$G$4:$G$8425),'Bin Analysis'!$B5862)</f>
        <v>2073</v>
      </c>
      <c r="I5862">
        <f>H5862-H5861</f>
        <v>2073</v>
      </c>
      <c r="J5862">
        <f>IF(I5862=0,0,1)</f>
        <v>1</v>
      </c>
      <c r="K5862" t="e">
        <f>J5862*Weighting!$W$6</f>
        <v>#NUM!</v>
      </c>
      <c r="M5862" s="14"/>
    </row>
    <row r="5863" spans="1:25" x14ac:dyDescent="0.55000000000000004">
      <c r="A5863" s="32" t="str">
        <f>IF(Weighting!$P$7&gt;0,B5863,"")</f>
        <v/>
      </c>
      <c r="B5863" t="e">
        <f>Weighting!$C$7</f>
        <v>#DIV/0!</v>
      </c>
      <c r="C5863" t="e">
        <f>Weighting!$F$7</f>
        <v>#NUM!</v>
      </c>
      <c r="D5863" t="e">
        <f>IF(C5863=1,'Data Transformation'!$G$3+0.5*'Data Transformation'!$W$25,IF(C5864=1,D5864-'Data Transformation'!$W$25,FALSE))</f>
        <v>#NUM!</v>
      </c>
      <c r="E5863">
        <f t="array" ref="E5863">IF(ISLOGICAL(D5863),"",FREQUENCY(IF('Data Transformation'!$B$425:$B$8425='Bin Analysis'!$B5859,'Data Transformation'!$G$425:$G$8425),D5863))</f>
        <v>2001</v>
      </c>
      <c r="F5863">
        <f t="shared" ref="F5863:F5881" si="732">IF(ISLOGICAL(D5863),"",E5863-E5862)</f>
        <v>0</v>
      </c>
      <c r="G5863">
        <f>Weighting!$H$7</f>
        <v>0</v>
      </c>
      <c r="H5863">
        <f t="array" ref="H5863">FREQUENCY(IF('Data Transformation'!$B$4:$B$8425=B5859,'Data Transformation'!$G$4:$G$8425),'Bin Analysis'!$B5863)</f>
        <v>2073</v>
      </c>
      <c r="I5863">
        <f t="shared" ref="I5863:I5881" si="733">H5863-H5862</f>
        <v>0</v>
      </c>
      <c r="J5863">
        <f>IF(I5863=0,0,1)</f>
        <v>0</v>
      </c>
      <c r="K5863">
        <f>J5863*Weighting!$W$7</f>
        <v>0</v>
      </c>
      <c r="M5863" s="14"/>
    </row>
    <row r="5864" spans="1:25" x14ac:dyDescent="0.55000000000000004">
      <c r="A5864" s="32" t="str">
        <f>IF(Weighting!$P$8&gt;0,B5864,"")</f>
        <v/>
      </c>
      <c r="B5864" t="e">
        <f>Weighting!$C$8</f>
        <v>#DIV/0!</v>
      </c>
      <c r="C5864" t="e">
        <f>Weighting!$F$8</f>
        <v>#NUM!</v>
      </c>
      <c r="D5864" t="e">
        <f>IF(C5864=1,'Data Transformation'!$G$3+0.5*'Data Transformation'!$W$25,IF(C5865=1,D5865-'Data Transformation'!$W$25,FALSE))</f>
        <v>#NUM!</v>
      </c>
      <c r="E5864">
        <f t="array" ref="E5864">IF(ISLOGICAL(D5864),"",FREQUENCY(IF('Data Transformation'!$B$425:$B$8425='Bin Analysis'!$B5859,'Data Transformation'!$G$425:$G$8425),D5864))</f>
        <v>2001</v>
      </c>
      <c r="F5864">
        <f t="shared" si="732"/>
        <v>0</v>
      </c>
      <c r="G5864">
        <f>Weighting!$H$8</f>
        <v>0</v>
      </c>
      <c r="H5864">
        <f t="array" ref="H5864">FREQUENCY(IF('Data Transformation'!$B$4:$B$8425=B5859,'Data Transformation'!$G$4:$G$8425),'Bin Analysis'!$B5864)</f>
        <v>2073</v>
      </c>
      <c r="I5864">
        <f t="shared" si="733"/>
        <v>0</v>
      </c>
      <c r="J5864">
        <f t="shared" ref="J5864:J5881" si="734">IF(I5864=0,0,1)</f>
        <v>0</v>
      </c>
      <c r="K5864">
        <f>J5864*Weighting!$W$8</f>
        <v>0</v>
      </c>
      <c r="M5864" s="14"/>
    </row>
    <row r="5865" spans="1:25" x14ac:dyDescent="0.55000000000000004">
      <c r="A5865" s="32" t="str">
        <f>IF(Weighting!$P$9&gt;0,B5865,"")</f>
        <v/>
      </c>
      <c r="B5865" s="50" t="e">
        <f>Weighting!$C$9</f>
        <v>#DIV/0!</v>
      </c>
      <c r="C5865" t="e">
        <f>Weighting!$F$9</f>
        <v>#NUM!</v>
      </c>
      <c r="D5865" t="e">
        <f>IF(C5865=1,'Data Transformation'!$G$3+0.5*'Data Transformation'!$W$25,IF(C5866=1,D5866-'Data Transformation'!$W$25,FALSE))</f>
        <v>#NUM!</v>
      </c>
      <c r="E5865">
        <f t="array" ref="E5865">IF(ISLOGICAL(D5865),"",FREQUENCY(IF('Data Transformation'!$B$425:$B$8425='Bin Analysis'!$B5859,'Data Transformation'!$G$425:$G$8425),D5865))</f>
        <v>2001</v>
      </c>
      <c r="F5865">
        <f t="shared" si="732"/>
        <v>0</v>
      </c>
      <c r="G5865">
        <f>Weighting!$H$9</f>
        <v>0</v>
      </c>
      <c r="H5865">
        <f t="array" ref="H5865">FREQUENCY(IF('Data Transformation'!$B$4:$B$8425=B5859,'Data Transformation'!$G$4:$G$8425),'Bin Analysis'!$B5865)</f>
        <v>2073</v>
      </c>
      <c r="I5865">
        <f t="shared" si="733"/>
        <v>0</v>
      </c>
      <c r="J5865">
        <f t="shared" si="734"/>
        <v>0</v>
      </c>
      <c r="K5865">
        <f>J5865*Weighting!$W$9</f>
        <v>0</v>
      </c>
      <c r="M5865" s="14"/>
    </row>
    <row r="5866" spans="1:25" x14ac:dyDescent="0.55000000000000004">
      <c r="A5866" s="32" t="str">
        <f>IF(Weighting!$P$10&gt;0,B5866,"")</f>
        <v/>
      </c>
      <c r="B5866" t="e">
        <f>Weighting!$C$10</f>
        <v>#DIV/0!</v>
      </c>
      <c r="C5866" t="e">
        <f>Weighting!$F$10</f>
        <v>#NUM!</v>
      </c>
      <c r="D5866" t="e">
        <f>IF(C5866=1,'Data Transformation'!$G$3+0.5*'Data Transformation'!$W$25,IF(C5867=1,D5867-'Data Transformation'!$W$25,FALSE))</f>
        <v>#NUM!</v>
      </c>
      <c r="E5866">
        <f t="array" ref="E5866">IF(ISLOGICAL(D5866),"",FREQUENCY(IF('Data Transformation'!$B$425:$B$8425='Bin Analysis'!$B5859,'Data Transformation'!$G$425:$G$8425),D5866))</f>
        <v>2001</v>
      </c>
      <c r="F5866">
        <f t="shared" si="732"/>
        <v>0</v>
      </c>
      <c r="G5866">
        <f>Weighting!$H$10</f>
        <v>0</v>
      </c>
      <c r="H5866">
        <f t="array" ref="H5866">FREQUENCY(IF('Data Transformation'!$B$4:$B$8425=B5859,'Data Transformation'!$G$4:$G$8425),'Bin Analysis'!$B5866)</f>
        <v>2073</v>
      </c>
      <c r="I5866">
        <f t="shared" si="733"/>
        <v>0</v>
      </c>
      <c r="J5866">
        <f t="shared" si="734"/>
        <v>0</v>
      </c>
      <c r="K5866">
        <f>J5866*Weighting!$W$10</f>
        <v>0</v>
      </c>
      <c r="M5866" s="14"/>
    </row>
    <row r="5867" spans="1:25" x14ac:dyDescent="0.55000000000000004">
      <c r="A5867" s="32" t="str">
        <f>IF(Weighting!$P$11&gt;0,B5867,"")</f>
        <v/>
      </c>
      <c r="B5867" t="e">
        <f>Weighting!$C$11</f>
        <v>#DIV/0!</v>
      </c>
      <c r="C5867" t="e">
        <f>Weighting!$F$11</f>
        <v>#NUM!</v>
      </c>
      <c r="D5867" t="e">
        <f>IF(C5867=1,'Data Transformation'!$G$3+0.5*'Data Transformation'!$W$25,IF(C5868=1,D5868-'Data Transformation'!$W$25,FALSE))</f>
        <v>#NUM!</v>
      </c>
      <c r="E5867">
        <f t="array" ref="E5867">IF(ISLOGICAL(D5867),"",FREQUENCY(IF('Data Transformation'!$B$425:$B$8425='Bin Analysis'!$B5859,'Data Transformation'!$G$425:$G$8425),D5867))</f>
        <v>2001</v>
      </c>
      <c r="F5867">
        <f t="shared" si="732"/>
        <v>0</v>
      </c>
      <c r="G5867">
        <f>Weighting!$H$11</f>
        <v>0</v>
      </c>
      <c r="H5867">
        <f t="array" ref="H5867">FREQUENCY(IF('Data Transformation'!$B$4:$B$8425=B5859,'Data Transformation'!$G$4:$G$8425),'Bin Analysis'!$B5867)</f>
        <v>2073</v>
      </c>
      <c r="I5867">
        <f t="shared" si="733"/>
        <v>0</v>
      </c>
      <c r="J5867">
        <f t="shared" si="734"/>
        <v>0</v>
      </c>
      <c r="K5867">
        <f>J5867*Weighting!$W$11</f>
        <v>0</v>
      </c>
      <c r="M5867" s="14"/>
    </row>
    <row r="5868" spans="1:25" x14ac:dyDescent="0.55000000000000004">
      <c r="A5868" s="32" t="str">
        <f>IF(Weighting!$P$12&gt;0,B5868,"")</f>
        <v/>
      </c>
      <c r="B5868" t="e">
        <f>Weighting!$C$12</f>
        <v>#DIV/0!</v>
      </c>
      <c r="C5868" t="e">
        <f>Weighting!$F$12</f>
        <v>#NUM!</v>
      </c>
      <c r="D5868" t="e">
        <f>IF(C5868=1,'Data Transformation'!$G$3+0.5*'Data Transformation'!$W$25,IF(C5869=1,D5869-'Data Transformation'!$W$25,FALSE))</f>
        <v>#NUM!</v>
      </c>
      <c r="E5868">
        <f t="array" ref="E5868">IF(ISLOGICAL(D5868),"",FREQUENCY(IF('Data Transformation'!$B$425:$B$8425='Bin Analysis'!$B5859,'Data Transformation'!$G$425:$G$8425),D5868))</f>
        <v>2001</v>
      </c>
      <c r="F5868">
        <f t="shared" si="732"/>
        <v>0</v>
      </c>
      <c r="G5868">
        <f>Weighting!$H$12</f>
        <v>0</v>
      </c>
      <c r="H5868">
        <f t="array" ref="H5868">FREQUENCY(IF('Data Transformation'!$B$4:$B$8425=B5859,'Data Transformation'!$G$4:$G$8425),'Bin Analysis'!$B5868)</f>
        <v>2073</v>
      </c>
      <c r="I5868">
        <f t="shared" si="733"/>
        <v>0</v>
      </c>
      <c r="J5868">
        <f t="shared" si="734"/>
        <v>0</v>
      </c>
      <c r="K5868">
        <f>J5868*Weighting!$W$12</f>
        <v>0</v>
      </c>
      <c r="M5868" s="14"/>
    </row>
    <row r="5869" spans="1:25" x14ac:dyDescent="0.55000000000000004">
      <c r="A5869" s="32" t="str">
        <f>IF(Weighting!$P$13&gt;0,B5869,"")</f>
        <v/>
      </c>
      <c r="B5869" t="e">
        <f>Weighting!$C$13</f>
        <v>#DIV/0!</v>
      </c>
      <c r="C5869" t="e">
        <f>Weighting!$F$13</f>
        <v>#NUM!</v>
      </c>
      <c r="D5869" t="e">
        <f>IF(C5869=1,'Data Transformation'!$G$3+0.5*'Data Transformation'!$W$25,IF(C5870=1,D5870-'Data Transformation'!$W$25,FALSE))</f>
        <v>#NUM!</v>
      </c>
      <c r="E5869">
        <f t="array" ref="E5869">IF(ISLOGICAL(D5869),"",FREQUENCY(IF('Data Transformation'!$B$425:$B$8425='Bin Analysis'!$B5859,'Data Transformation'!$G$425:$G$8425),D5869))</f>
        <v>2001</v>
      </c>
      <c r="F5869">
        <f t="shared" si="732"/>
        <v>0</v>
      </c>
      <c r="G5869">
        <f>Weighting!$H$13</f>
        <v>0</v>
      </c>
      <c r="H5869">
        <f t="array" ref="H5869">FREQUENCY(IF('Data Transformation'!$B$4:$B$8425=B5859,'Data Transformation'!$G$4:$G$8425),'Bin Analysis'!$B5869)</f>
        <v>2073</v>
      </c>
      <c r="I5869">
        <f t="shared" si="733"/>
        <v>0</v>
      </c>
      <c r="J5869">
        <f t="shared" si="734"/>
        <v>0</v>
      </c>
      <c r="K5869">
        <f>J5869*Weighting!$W$13</f>
        <v>0</v>
      </c>
      <c r="M5869" s="14"/>
    </row>
    <row r="5870" spans="1:25" x14ac:dyDescent="0.55000000000000004">
      <c r="A5870" s="32" t="str">
        <f>IF(Weighting!$P$14&gt;0,B5870,"")</f>
        <v/>
      </c>
      <c r="B5870" t="e">
        <f>Weighting!$C$14</f>
        <v>#DIV/0!</v>
      </c>
      <c r="C5870" t="e">
        <f>Weighting!$F$14</f>
        <v>#NUM!</v>
      </c>
      <c r="D5870" t="e">
        <f>IF(C5870=1,'Data Transformation'!$G$3+0.5*'Data Transformation'!$W$25,IF(C5871=1,D5871-'Data Transformation'!$W$25,FALSE))</f>
        <v>#NUM!</v>
      </c>
      <c r="E5870">
        <f t="array" ref="E5870">IF(ISLOGICAL(D5870),"",FREQUENCY(IF('Data Transformation'!$B$425:$B$8425='Bin Analysis'!$B5859,'Data Transformation'!$G$425:$G$8425),D5870))</f>
        <v>2001</v>
      </c>
      <c r="F5870">
        <f t="shared" si="732"/>
        <v>0</v>
      </c>
      <c r="G5870">
        <f>Weighting!$H$14</f>
        <v>0</v>
      </c>
      <c r="H5870">
        <f t="array" ref="H5870">FREQUENCY(IF('Data Transformation'!$B$4:$B$8425=B5859,'Data Transformation'!$G$4:$G$8425),'Bin Analysis'!$B5870)</f>
        <v>2073</v>
      </c>
      <c r="I5870">
        <f t="shared" si="733"/>
        <v>0</v>
      </c>
      <c r="J5870">
        <f t="shared" si="734"/>
        <v>0</v>
      </c>
      <c r="K5870">
        <f>J5870*Weighting!$W$14</f>
        <v>0</v>
      </c>
      <c r="M5870" s="14"/>
    </row>
    <row r="5871" spans="1:25" x14ac:dyDescent="0.55000000000000004">
      <c r="A5871" s="32" t="str">
        <f>IF(Weighting!$P$15&gt;0,B5871,"")</f>
        <v/>
      </c>
      <c r="B5871" t="e">
        <f>Weighting!$C$15</f>
        <v>#DIV/0!</v>
      </c>
      <c r="C5871" t="e">
        <f>Weighting!$F$15</f>
        <v>#NUM!</v>
      </c>
      <c r="D5871" t="e">
        <f>IF(C5871=1,'Data Transformation'!$G$3+0.5*'Data Transformation'!$W$25,IF(C5872=1,D5872-'Data Transformation'!$W$25,FALSE))</f>
        <v>#NUM!</v>
      </c>
      <c r="E5871">
        <f t="array" ref="E5871">IF(ISLOGICAL(D5871),"",FREQUENCY(IF('Data Transformation'!$B$425:$B$8425='Bin Analysis'!$B5859,'Data Transformation'!$G$425:$G$8425),D5871))</f>
        <v>2001</v>
      </c>
      <c r="F5871">
        <f t="shared" si="732"/>
        <v>0</v>
      </c>
      <c r="G5871">
        <f>Weighting!$H$15</f>
        <v>0</v>
      </c>
      <c r="H5871">
        <f t="array" ref="H5871">FREQUENCY(IF('Data Transformation'!$B$4:$B$8425=B5859,'Data Transformation'!$G$4:$G$8425),'Bin Analysis'!$B5871)</f>
        <v>2073</v>
      </c>
      <c r="I5871">
        <f t="shared" si="733"/>
        <v>0</v>
      </c>
      <c r="J5871">
        <f t="shared" si="734"/>
        <v>0</v>
      </c>
      <c r="K5871">
        <f>J5871*Weighting!$W$15</f>
        <v>0</v>
      </c>
      <c r="M5871" s="14"/>
    </row>
    <row r="5872" spans="1:25" x14ac:dyDescent="0.55000000000000004">
      <c r="A5872" s="32" t="str">
        <f>IF(Weighting!$P$16&gt;0,B5872,"")</f>
        <v/>
      </c>
      <c r="B5872" t="e">
        <f>Weighting!$C$16</f>
        <v>#DIV/0!</v>
      </c>
      <c r="C5872" t="e">
        <f>Weighting!$F$16</f>
        <v>#NUM!</v>
      </c>
      <c r="D5872" t="e">
        <f>IF(C5872=1,'Data Transformation'!$G$3+0.5*'Data Transformation'!$W$25,IF(C5873=1,D5873-'Data Transformation'!$W$25,FALSE))</f>
        <v>#NUM!</v>
      </c>
      <c r="E5872">
        <f t="array" ref="E5872">IF(ISLOGICAL(D5872),"",FREQUENCY(IF('Data Transformation'!$B$425:$B$8425='Bin Analysis'!$B5859,'Data Transformation'!$G$425:$G$8425),D5872))</f>
        <v>2001</v>
      </c>
      <c r="F5872">
        <f t="shared" si="732"/>
        <v>0</v>
      </c>
      <c r="G5872">
        <f>Weighting!$H$16</f>
        <v>0</v>
      </c>
      <c r="H5872">
        <f t="array" ref="H5872">FREQUENCY(IF('Data Transformation'!$B$4:$B$8425=B5859,'Data Transformation'!$G$4:$G$8425),'Bin Analysis'!$B5872)</f>
        <v>2073</v>
      </c>
      <c r="I5872">
        <f t="shared" si="733"/>
        <v>0</v>
      </c>
      <c r="J5872">
        <f t="shared" si="734"/>
        <v>0</v>
      </c>
      <c r="K5872">
        <f>J5872*Weighting!$W$16</f>
        <v>0</v>
      </c>
      <c r="M5872" s="14"/>
    </row>
    <row r="5873" spans="1:25" x14ac:dyDescent="0.55000000000000004">
      <c r="A5873" s="32" t="str">
        <f>IF(Weighting!$P$17&gt;0,B5873,"")</f>
        <v/>
      </c>
      <c r="B5873" t="e">
        <f>Weighting!$C$17</f>
        <v>#DIV/0!</v>
      </c>
      <c r="C5873" t="e">
        <f>Weighting!$F$17</f>
        <v>#NUM!</v>
      </c>
      <c r="D5873" t="e">
        <f>IF(C5873=1,'Data Transformation'!$G$3+0.5*'Data Transformation'!$W$25,IF(C5874=1,D5874-'Data Transformation'!$W$25,FALSE))</f>
        <v>#NUM!</v>
      </c>
      <c r="E5873">
        <f t="array" ref="E5873">IF(ISLOGICAL(D5873),"",FREQUENCY(IF('Data Transformation'!$B$425:$B$8425='Bin Analysis'!$B5859,'Data Transformation'!$G$425:$G$8425),D5873))</f>
        <v>2001</v>
      </c>
      <c r="F5873">
        <f t="shared" si="732"/>
        <v>0</v>
      </c>
      <c r="G5873">
        <f>Weighting!$H$17</f>
        <v>0</v>
      </c>
      <c r="H5873">
        <f t="array" ref="H5873">FREQUENCY(IF('Data Transformation'!$B$4:$B$8425=B5859,'Data Transformation'!$G$4:$G$8425),'Bin Analysis'!$B5873)</f>
        <v>2073</v>
      </c>
      <c r="I5873">
        <f t="shared" si="733"/>
        <v>0</v>
      </c>
      <c r="J5873">
        <f t="shared" si="734"/>
        <v>0</v>
      </c>
      <c r="K5873">
        <f>J5873*Weighting!$W$17</f>
        <v>0</v>
      </c>
      <c r="M5873" s="14"/>
    </row>
    <row r="5874" spans="1:25" x14ac:dyDescent="0.55000000000000004">
      <c r="A5874" s="32" t="str">
        <f>IF(Weighting!$P$18&gt;0,B5874,"")</f>
        <v/>
      </c>
      <c r="B5874" t="e">
        <f>Weighting!$C$18</f>
        <v>#DIV/0!</v>
      </c>
      <c r="C5874" t="e">
        <f>Weighting!$F$18</f>
        <v>#NUM!</v>
      </c>
      <c r="D5874" t="e">
        <f>IF(C5874=1,'Data Transformation'!$G$3+0.5*'Data Transformation'!$W$25,IF(C5875=1,D5875-'Data Transformation'!$W$25,FALSE))</f>
        <v>#NUM!</v>
      </c>
      <c r="E5874">
        <f t="array" ref="E5874">IF(ISLOGICAL(D5874),"",FREQUENCY(IF('Data Transformation'!$B$425:$B$8425='Bin Analysis'!$B5859,'Data Transformation'!$G$425:$G$8425),D5874))</f>
        <v>2001</v>
      </c>
      <c r="F5874">
        <f t="shared" si="732"/>
        <v>0</v>
      </c>
      <c r="G5874">
        <f>Weighting!$H$18</f>
        <v>0</v>
      </c>
      <c r="H5874">
        <f t="array" ref="H5874">FREQUENCY(IF('Data Transformation'!$B$4:$B$8425=B5859,'Data Transformation'!$G$4:$G$8425),'Bin Analysis'!$B5874)</f>
        <v>2073</v>
      </c>
      <c r="I5874">
        <f t="shared" si="733"/>
        <v>0</v>
      </c>
      <c r="J5874">
        <f t="shared" si="734"/>
        <v>0</v>
      </c>
      <c r="K5874">
        <f>J5874*Weighting!$W$18</f>
        <v>0</v>
      </c>
      <c r="M5874" s="14"/>
    </row>
    <row r="5875" spans="1:25" x14ac:dyDescent="0.55000000000000004">
      <c r="A5875" s="32" t="str">
        <f>IF(Weighting!$P$19&gt;0,B5875,"")</f>
        <v/>
      </c>
      <c r="B5875" t="e">
        <f>Weighting!$C$19</f>
        <v>#DIV/0!</v>
      </c>
      <c r="C5875" t="e">
        <f>Weighting!$F$19</f>
        <v>#NUM!</v>
      </c>
      <c r="D5875" t="e">
        <f>IF(C5875=1,'Data Transformation'!$G$3+0.5*'Data Transformation'!$W$25,IF(C5876=1,D5876-'Data Transformation'!$W$25,FALSE))</f>
        <v>#NUM!</v>
      </c>
      <c r="E5875">
        <f t="array" ref="E5875">IF(ISLOGICAL(D5875),"",FREQUENCY(IF('Data Transformation'!$B$425:$B$8425='Bin Analysis'!$B5859,'Data Transformation'!$G$425:$G$8425),D5875))</f>
        <v>2001</v>
      </c>
      <c r="F5875">
        <f t="shared" si="732"/>
        <v>0</v>
      </c>
      <c r="G5875">
        <f>Weighting!$H$19</f>
        <v>0</v>
      </c>
      <c r="H5875">
        <f t="array" ref="H5875">FREQUENCY(IF('Data Transformation'!$B$4:$B$8425=B5859,'Data Transformation'!$G$4:$G$8425),'Bin Analysis'!$B5875)</f>
        <v>2073</v>
      </c>
      <c r="I5875">
        <f t="shared" si="733"/>
        <v>0</v>
      </c>
      <c r="J5875">
        <f t="shared" si="734"/>
        <v>0</v>
      </c>
      <c r="K5875">
        <f>J5875*Weighting!$W$19</f>
        <v>0</v>
      </c>
      <c r="M5875" s="14"/>
    </row>
    <row r="5876" spans="1:25" x14ac:dyDescent="0.55000000000000004">
      <c r="A5876" s="32" t="str">
        <f>IF(Weighting!$P$20&gt;0,B5876,"")</f>
        <v/>
      </c>
      <c r="B5876" t="e">
        <f>Weighting!$C$20</f>
        <v>#DIV/0!</v>
      </c>
      <c r="C5876" t="e">
        <f>Weighting!$F$20</f>
        <v>#NUM!</v>
      </c>
      <c r="D5876" t="e">
        <f>IF(C5876=1,'Data Transformation'!$G$3+0.5*'Data Transformation'!$W$25,IF(C5877=1,D5877-'Data Transformation'!$W$25,FALSE))</f>
        <v>#NUM!</v>
      </c>
      <c r="E5876">
        <f t="array" ref="E5876">IF(ISLOGICAL(D5876),"",FREQUENCY(IF('Data Transformation'!$B$425:$B$8425='Bin Analysis'!$B5859,'Data Transformation'!$G$425:$G$8425),D5876))</f>
        <v>2001</v>
      </c>
      <c r="F5876">
        <f t="shared" si="732"/>
        <v>0</v>
      </c>
      <c r="G5876">
        <f>Weighting!$H$20</f>
        <v>0</v>
      </c>
      <c r="H5876">
        <f t="array" ref="H5876">FREQUENCY(IF('Data Transformation'!$B$4:$B$8425=B5859,'Data Transformation'!$G$4:$G$8425),'Bin Analysis'!$B5876)</f>
        <v>2073</v>
      </c>
      <c r="I5876">
        <f t="shared" si="733"/>
        <v>0</v>
      </c>
      <c r="J5876">
        <f t="shared" si="734"/>
        <v>0</v>
      </c>
      <c r="K5876">
        <f>J5876*Weighting!$W$20</f>
        <v>0</v>
      </c>
      <c r="M5876" s="14"/>
    </row>
    <row r="5877" spans="1:25" x14ac:dyDescent="0.55000000000000004">
      <c r="A5877" s="32" t="str">
        <f>IF(Weighting!$P$21&gt;0,B5877,"")</f>
        <v/>
      </c>
      <c r="B5877" t="e">
        <f>Weighting!$C$21</f>
        <v>#DIV/0!</v>
      </c>
      <c r="C5877" t="e">
        <f>Weighting!$F$21</f>
        <v>#NUM!</v>
      </c>
      <c r="D5877" t="e">
        <f>IF(C5877=1,'Data Transformation'!$G$3+0.5*'Data Transformation'!$W$25,IF(C5878=1,D5878-'Data Transformation'!$W$25,FALSE))</f>
        <v>#NUM!</v>
      </c>
      <c r="E5877">
        <f t="array" ref="E5877">IF(ISLOGICAL(D5877),"",FREQUENCY(IF('Data Transformation'!$B$425:$B$8425='Bin Analysis'!$B5859,'Data Transformation'!$G$425:$G$8425),D5877))</f>
        <v>2001</v>
      </c>
      <c r="F5877">
        <f t="shared" si="732"/>
        <v>0</v>
      </c>
      <c r="G5877">
        <f>Weighting!$H$21</f>
        <v>0</v>
      </c>
      <c r="H5877">
        <f t="array" ref="H5877">FREQUENCY(IF('Data Transformation'!$B$4:$B$8425=B5859,'Data Transformation'!$G$4:$G$8425),'Bin Analysis'!$B5877)</f>
        <v>2073</v>
      </c>
      <c r="I5877">
        <f t="shared" si="733"/>
        <v>0</v>
      </c>
      <c r="J5877">
        <f t="shared" si="734"/>
        <v>0</v>
      </c>
      <c r="K5877">
        <f>J5877*Weighting!$W$21</f>
        <v>0</v>
      </c>
      <c r="M5877" s="14"/>
    </row>
    <row r="5878" spans="1:25" x14ac:dyDescent="0.55000000000000004">
      <c r="A5878" s="32" t="str">
        <f>IF(Weighting!$P$22&gt;0,B5878,"")</f>
        <v/>
      </c>
      <c r="B5878" t="e">
        <f>Weighting!$C$22</f>
        <v>#DIV/0!</v>
      </c>
      <c r="C5878" t="e">
        <f>Weighting!$F$22</f>
        <v>#NUM!</v>
      </c>
      <c r="D5878" t="e">
        <f>IF(C5878=1,'Data Transformation'!$G$3+0.5*'Data Transformation'!$W$25,IF(C5879=1,D5879-'Data Transformation'!$W$25,FALSE))</f>
        <v>#NUM!</v>
      </c>
      <c r="E5878">
        <f t="array" ref="E5878">IF(ISLOGICAL(D5878),"",FREQUENCY(IF('Data Transformation'!$B$425:$B$8425='Bin Analysis'!$B5859,'Data Transformation'!$G$425:$G$8425),D5878))</f>
        <v>2001</v>
      </c>
      <c r="F5878">
        <f t="shared" si="732"/>
        <v>0</v>
      </c>
      <c r="G5878">
        <f>Weighting!$H$22</f>
        <v>0</v>
      </c>
      <c r="H5878">
        <f t="array" ref="H5878">FREQUENCY(IF('Data Transformation'!$B$4:$B$8425=B5859,'Data Transformation'!$G$4:$G$8425),'Bin Analysis'!$B5878)</f>
        <v>2073</v>
      </c>
      <c r="I5878">
        <f t="shared" si="733"/>
        <v>0</v>
      </c>
      <c r="J5878">
        <f t="shared" si="734"/>
        <v>0</v>
      </c>
      <c r="K5878">
        <f>J5878*Weighting!$W$22</f>
        <v>0</v>
      </c>
      <c r="M5878" s="14"/>
    </row>
    <row r="5879" spans="1:25" x14ac:dyDescent="0.55000000000000004">
      <c r="A5879" s="32" t="str">
        <f>IF(Weighting!$P$23&gt;0,B5879,"")</f>
        <v/>
      </c>
      <c r="B5879" t="e">
        <f>Weighting!$C$23</f>
        <v>#DIV/0!</v>
      </c>
      <c r="C5879" t="e">
        <f>Weighting!$F$23</f>
        <v>#NUM!</v>
      </c>
      <c r="D5879" t="e">
        <f>IF(C5879=1,'Data Transformation'!$G$3+0.5*'Data Transformation'!$W$25,IF(C5880=1,D5880-'Data Transformation'!$W$25,FALSE))</f>
        <v>#NUM!</v>
      </c>
      <c r="E5879">
        <f t="array" ref="E5879">IF(ISLOGICAL(D5879),"",FREQUENCY(IF('Data Transformation'!$B$425:$B$8425='Bin Analysis'!$B5859,'Data Transformation'!$G$425:$G$8425),D5879))</f>
        <v>2001</v>
      </c>
      <c r="F5879">
        <f t="shared" si="732"/>
        <v>0</v>
      </c>
      <c r="G5879">
        <f>Weighting!$H$23</f>
        <v>0</v>
      </c>
      <c r="H5879">
        <f t="array" ref="H5879">FREQUENCY(IF('Data Transformation'!$B$4:$B$8425=B5859,'Data Transformation'!$G$4:$G$8425),'Bin Analysis'!$B5879)</f>
        <v>2073</v>
      </c>
      <c r="I5879">
        <f t="shared" si="733"/>
        <v>0</v>
      </c>
      <c r="J5879">
        <f t="shared" si="734"/>
        <v>0</v>
      </c>
      <c r="K5879">
        <f>J5879*Weighting!$W$23</f>
        <v>0</v>
      </c>
      <c r="M5879" s="14"/>
    </row>
    <row r="5880" spans="1:25" x14ac:dyDescent="0.55000000000000004">
      <c r="A5880" s="32" t="str">
        <f>IF(Weighting!$P$24&gt;0,B5880,"")</f>
        <v/>
      </c>
      <c r="B5880" t="e">
        <f>Weighting!$C$24</f>
        <v>#DIV/0!</v>
      </c>
      <c r="C5880" t="e">
        <f>Weighting!$F$24</f>
        <v>#NUM!</v>
      </c>
      <c r="D5880" t="e">
        <f>IF(C5880=1,'Data Transformation'!$G$3+0.5*'Data Transformation'!$W$25,IF(C5881=1,D5881-'Data Transformation'!$W$25,FALSE))</f>
        <v>#NUM!</v>
      </c>
      <c r="E5880">
        <f t="array" ref="E5880">IF(ISLOGICAL(D5880),"",FREQUENCY(IF('Data Transformation'!$B$425:$B$8425='Bin Analysis'!$B5859,'Data Transformation'!$G$425:$G$8425),D5880))</f>
        <v>2001</v>
      </c>
      <c r="F5880">
        <f t="shared" si="732"/>
        <v>0</v>
      </c>
      <c r="G5880">
        <f>Weighting!$H$24</f>
        <v>0</v>
      </c>
      <c r="H5880">
        <f t="array" ref="H5880">FREQUENCY(IF('Data Transformation'!$B$4:$B$8425=B5859,'Data Transformation'!$G$4:$G$8425),'Bin Analysis'!$B5880)</f>
        <v>2073</v>
      </c>
      <c r="I5880">
        <f t="shared" si="733"/>
        <v>0</v>
      </c>
      <c r="J5880">
        <f t="shared" si="734"/>
        <v>0</v>
      </c>
      <c r="K5880">
        <f>J5880*Weighting!$W$24</f>
        <v>0</v>
      </c>
      <c r="M5880" s="14"/>
    </row>
    <row r="5881" spans="1:25" x14ac:dyDescent="0.55000000000000004">
      <c r="A5881" s="32" t="str">
        <f>IF(Weighting!$P$25&gt;0,B5881,"")</f>
        <v/>
      </c>
      <c r="B5881" t="e">
        <f>Weighting!$C$25</f>
        <v>#DIV/0!</v>
      </c>
      <c r="C5881" t="e">
        <f>Weighting!$F$25</f>
        <v>#NUM!</v>
      </c>
      <c r="D5881" t="e">
        <f>IF(C5881=1,'Data Transformation'!$G$3+0.5*'Data Transformation'!$W$25,IF(C5882=1,D5882-'Data Transformation'!$W$25,FALSE))</f>
        <v>#NUM!</v>
      </c>
      <c r="E5881">
        <f t="array" ref="E5881">IF(ISLOGICAL(D5881),"",FREQUENCY(IF('Data Transformation'!$B$425:$B$8425='Bin Analysis'!$B5859,'Data Transformation'!$G$425:$G$8425),D5881))</f>
        <v>2001</v>
      </c>
      <c r="F5881">
        <f t="shared" si="732"/>
        <v>0</v>
      </c>
      <c r="G5881">
        <f>Weighting!$H$25</f>
        <v>0</v>
      </c>
      <c r="H5881">
        <f t="array" ref="H5881">FREQUENCY(IF('Data Transformation'!$B$4:$B$8425=B5859,'Data Transformation'!$G$4:$G$8425),'Bin Analysis'!$B5881)</f>
        <v>2073</v>
      </c>
      <c r="I5881">
        <f t="shared" si="733"/>
        <v>0</v>
      </c>
      <c r="J5881">
        <f t="shared" si="734"/>
        <v>0</v>
      </c>
      <c r="K5881">
        <f>J5881*Weighting!$W$25</f>
        <v>0</v>
      </c>
      <c r="M5881" s="14"/>
    </row>
    <row r="5882" spans="1:25" x14ac:dyDescent="0.55000000000000004">
      <c r="N5882" s="57"/>
      <c r="O5882"/>
      <c r="P5882"/>
      <c r="Q5882"/>
      <c r="R5882"/>
    </row>
    <row r="5883" spans="1:25" ht="23.35" x14ac:dyDescent="0.8">
      <c r="A5883" s="21" t="s">
        <v>0</v>
      </c>
      <c r="B5883" s="21" t="str">
        <f>IFERROR(VLOOKUP(C5883,'Data Transformation'!$L$6:$M$426,2,FALSE),"")</f>
        <v/>
      </c>
      <c r="C5883" s="21">
        <f>C5859+1</f>
        <v>245</v>
      </c>
      <c r="D5883" s="21"/>
      <c r="E5883" s="21"/>
      <c r="F5883" s="21"/>
      <c r="G5883" s="21"/>
      <c r="H5883" s="22"/>
      <c r="I5883" s="22"/>
      <c r="J5883" s="22"/>
      <c r="K5883" s="21"/>
      <c r="L5883" s="21" t="str">
        <f>B5883</f>
        <v/>
      </c>
      <c r="M5883" s="23" t="e">
        <f>INDEX('Data Transformation'!$O$4:$O$424,MATCH($B5883,'Data Transformation'!$M$4:$M$424,0),MATCH($M$2,'Data Transformation'!$O$3,0))</f>
        <v>#N/A</v>
      </c>
      <c r="N5883" s="27" t="e">
        <f>IF('Input and Summary Results'!$J$16="minimum",'Bin Analysis'!X5884/(M5883-1),'Bin Analysis'!Y5883/('Bin Analysis'!M5883-1))</f>
        <v>#N/A</v>
      </c>
      <c r="O5883" s="27" t="e">
        <f>IF(M5883=FALSE,NA(),(VLOOKUP(1,C5886:K5905,4,FALSE))/(M5883-1))</f>
        <v>#N/A</v>
      </c>
      <c r="P5883" s="27" t="e">
        <f>IF(M5883=FALSE,NA(),SUM(J5886:J5905)/Weighting!$S$5)</f>
        <v>#N/A</v>
      </c>
      <c r="Q5883" s="27" t="e">
        <f>IF(M5883=FALSE,NA(),SUM(K5886:K5905)/Weighting!$S$6)</f>
        <v>#N/A</v>
      </c>
      <c r="R5883" s="27" t="e">
        <f>IF(M5883=FALSE,NA(),(VLOOKUP(1,G5886:K5905,3,FALSE))/(M5883-1))</f>
        <v>#N/A</v>
      </c>
      <c r="S5883" s="22" t="e">
        <f>IF(M5883=FALSE,NA(),IF(SUM(J5886:J5905)=2,"yes","no"))</f>
        <v>#N/A</v>
      </c>
      <c r="X5883" s="2" cm="2">
        <f t="array" ref="X5883:X5884">FREQUENCY(IF('Data Transformation'!$B$425:$B$6424='Bin Analysis'!L5883,'Data Transformation'!$G$425:$G$6424),'Data Transformation'!$U$11)</f>
        <v>0</v>
      </c>
      <c r="Y5883" s="2" cm="2">
        <f t="array" ref="Y5883:Y5884">FREQUENCY(IF('Data Transformation'!$B$425:$B$6424='Bin Analysis'!L5883,'Data Transformation'!$G$425:$G$6424),'Data Transformation'!$U$12)</f>
        <v>0</v>
      </c>
    </row>
    <row r="5884" spans="1:25" x14ac:dyDescent="0.55000000000000004">
      <c r="A5884" s="14" t="s">
        <v>67</v>
      </c>
      <c r="B5884" t="s">
        <v>47</v>
      </c>
      <c r="C5884" t="s">
        <v>5</v>
      </c>
      <c r="D5884" t="s">
        <v>100</v>
      </c>
      <c r="E5884" t="s">
        <v>101</v>
      </c>
      <c r="F5884" t="s">
        <v>102</v>
      </c>
      <c r="G5884" t="s">
        <v>70</v>
      </c>
      <c r="H5884" t="s">
        <v>31</v>
      </c>
      <c r="I5884" t="s">
        <v>32</v>
      </c>
      <c r="J5884" t="s">
        <v>46</v>
      </c>
      <c r="K5884" s="14" t="s">
        <v>45</v>
      </c>
      <c r="M5884" s="14"/>
      <c r="X5884" s="2">
        <v>0</v>
      </c>
      <c r="Y5884" s="2">
        <v>0</v>
      </c>
    </row>
    <row r="5885" spans="1:25" x14ac:dyDescent="0.55000000000000004">
      <c r="A5885" s="32"/>
      <c r="D5885" t="e">
        <f>IF(C5885=1,'Data Transformation'!$G$3+0.5*'Data Transformation'!$W$25,IF(C5886=1,D5886-'Data Transformation'!$W$25,FALSE))</f>
        <v>#NUM!</v>
      </c>
      <c r="E5885">
        <f t="array" ref="E5885">IF(ISLOGICAL(D5885),"",FREQUENCY(IF('Data Transformation'!$B$425:$B$8425='Bin Analysis'!$B5883,'Data Transformation'!$G$425:$G$8425),D5885))</f>
        <v>2001</v>
      </c>
      <c r="F5885" t="e">
        <f>IF(ISLOGICAL(D5885),"",E5885-E5884)</f>
        <v>#VALUE!</v>
      </c>
      <c r="M5885" s="14"/>
    </row>
    <row r="5886" spans="1:25" x14ac:dyDescent="0.55000000000000004">
      <c r="A5886" s="32" t="e">
        <f>IF(Weighting!$P$6&gt;0,B5886,"")</f>
        <v>#NUM!</v>
      </c>
      <c r="B5886" t="e">
        <f>Weighting!$C$6</f>
        <v>#DIV/0!</v>
      </c>
      <c r="C5886" t="e">
        <f>Weighting!$F$6</f>
        <v>#NUM!</v>
      </c>
      <c r="D5886" t="e">
        <f>IF(C5886=1,'Data Transformation'!$G$3+0.5*'Data Transformation'!$W$25,IF(C5887=1,D5887-'Data Transformation'!$W$25,FALSE))</f>
        <v>#NUM!</v>
      </c>
      <c r="E5886">
        <f t="array" ref="E5886">IF(ISLOGICAL(D5886),"",FREQUENCY(IF('Data Transformation'!$B$425:$B$8425='Bin Analysis'!$B5883,'Data Transformation'!$G$425:$G$8425),D5886))</f>
        <v>2001</v>
      </c>
      <c r="F5886">
        <f>IF(ISLOGICAL(D5886),"",E5886-E5885)</f>
        <v>0</v>
      </c>
      <c r="G5886">
        <f>Weighting!$H$6</f>
        <v>1</v>
      </c>
      <c r="H5886">
        <f t="array" ref="H5886">FREQUENCY(IF('Data Transformation'!$B$4:$B$8425=B5883,'Data Transformation'!$G$4:$G$8425),'Bin Analysis'!$B5886)</f>
        <v>2073</v>
      </c>
      <c r="I5886">
        <f>H5886-H5885</f>
        <v>2073</v>
      </c>
      <c r="J5886">
        <f>IF(I5886=0,0,1)</f>
        <v>1</v>
      </c>
      <c r="K5886" t="e">
        <f>J5886*Weighting!$W$6</f>
        <v>#NUM!</v>
      </c>
      <c r="M5886" s="14"/>
    </row>
    <row r="5887" spans="1:25" x14ac:dyDescent="0.55000000000000004">
      <c r="A5887" s="32" t="str">
        <f>IF(Weighting!$P$7&gt;0,B5887,"")</f>
        <v/>
      </c>
      <c r="B5887" t="e">
        <f>Weighting!$C$7</f>
        <v>#DIV/0!</v>
      </c>
      <c r="C5887" t="e">
        <f>Weighting!$F$7</f>
        <v>#NUM!</v>
      </c>
      <c r="D5887" t="e">
        <f>IF(C5887=1,'Data Transformation'!$G$3+0.5*'Data Transformation'!$W$25,IF(C5888=1,D5888-'Data Transformation'!$W$25,FALSE))</f>
        <v>#NUM!</v>
      </c>
      <c r="E5887">
        <f t="array" ref="E5887">IF(ISLOGICAL(D5887),"",FREQUENCY(IF('Data Transformation'!$B$425:$B$8425='Bin Analysis'!$B5883,'Data Transformation'!$G$425:$G$8425),D5887))</f>
        <v>2001</v>
      </c>
      <c r="F5887">
        <f t="shared" ref="F5887:F5905" si="735">IF(ISLOGICAL(D5887),"",E5887-E5886)</f>
        <v>0</v>
      </c>
      <c r="G5887">
        <f>Weighting!$H$7</f>
        <v>0</v>
      </c>
      <c r="H5887">
        <f t="array" ref="H5887">FREQUENCY(IF('Data Transformation'!$B$4:$B$8425=B5883,'Data Transformation'!$G$4:$G$8425),'Bin Analysis'!$B5887)</f>
        <v>2073</v>
      </c>
      <c r="I5887">
        <f t="shared" ref="I5887:I5905" si="736">H5887-H5886</f>
        <v>0</v>
      </c>
      <c r="J5887">
        <f>IF(I5887=0,0,1)</f>
        <v>0</v>
      </c>
      <c r="K5887">
        <f>J5887*Weighting!$W$7</f>
        <v>0</v>
      </c>
      <c r="M5887" s="14"/>
    </row>
    <row r="5888" spans="1:25" x14ac:dyDescent="0.55000000000000004">
      <c r="A5888" s="32" t="str">
        <f>IF(Weighting!$P$8&gt;0,B5888,"")</f>
        <v/>
      </c>
      <c r="B5888" t="e">
        <f>Weighting!$C$8</f>
        <v>#DIV/0!</v>
      </c>
      <c r="C5888" t="e">
        <f>Weighting!$F$8</f>
        <v>#NUM!</v>
      </c>
      <c r="D5888" t="e">
        <f>IF(C5888=1,'Data Transformation'!$G$3+0.5*'Data Transformation'!$W$25,IF(C5889=1,D5889-'Data Transformation'!$W$25,FALSE))</f>
        <v>#NUM!</v>
      </c>
      <c r="E5888">
        <f t="array" ref="E5888">IF(ISLOGICAL(D5888),"",FREQUENCY(IF('Data Transformation'!$B$425:$B$8425='Bin Analysis'!$B5883,'Data Transformation'!$G$425:$G$8425),D5888))</f>
        <v>2001</v>
      </c>
      <c r="F5888">
        <f t="shared" si="735"/>
        <v>0</v>
      </c>
      <c r="G5888">
        <f>Weighting!$H$8</f>
        <v>0</v>
      </c>
      <c r="H5888">
        <f t="array" ref="H5888">FREQUENCY(IF('Data Transformation'!$B$4:$B$8425=B5883,'Data Transformation'!$G$4:$G$8425),'Bin Analysis'!$B5888)</f>
        <v>2073</v>
      </c>
      <c r="I5888">
        <f t="shared" si="736"/>
        <v>0</v>
      </c>
      <c r="J5888">
        <f t="shared" ref="J5888:J5905" si="737">IF(I5888=0,0,1)</f>
        <v>0</v>
      </c>
      <c r="K5888">
        <f>J5888*Weighting!$W$8</f>
        <v>0</v>
      </c>
      <c r="M5888" s="14"/>
    </row>
    <row r="5889" spans="1:13" x14ac:dyDescent="0.55000000000000004">
      <c r="A5889" s="32" t="str">
        <f>IF(Weighting!$P$9&gt;0,B5889,"")</f>
        <v/>
      </c>
      <c r="B5889" s="50" t="e">
        <f>Weighting!$C$9</f>
        <v>#DIV/0!</v>
      </c>
      <c r="C5889" t="e">
        <f>Weighting!$F$9</f>
        <v>#NUM!</v>
      </c>
      <c r="D5889" t="e">
        <f>IF(C5889=1,'Data Transformation'!$G$3+0.5*'Data Transformation'!$W$25,IF(C5890=1,D5890-'Data Transformation'!$W$25,FALSE))</f>
        <v>#NUM!</v>
      </c>
      <c r="E5889">
        <f t="array" ref="E5889">IF(ISLOGICAL(D5889),"",FREQUENCY(IF('Data Transformation'!$B$425:$B$8425='Bin Analysis'!$B5883,'Data Transformation'!$G$425:$G$8425),D5889))</f>
        <v>2001</v>
      </c>
      <c r="F5889">
        <f t="shared" si="735"/>
        <v>0</v>
      </c>
      <c r="G5889">
        <f>Weighting!$H$9</f>
        <v>0</v>
      </c>
      <c r="H5889">
        <f t="array" ref="H5889">FREQUENCY(IF('Data Transformation'!$B$4:$B$8425=B5883,'Data Transformation'!$G$4:$G$8425),'Bin Analysis'!$B5889)</f>
        <v>2073</v>
      </c>
      <c r="I5889">
        <f t="shared" si="736"/>
        <v>0</v>
      </c>
      <c r="J5889">
        <f t="shared" si="737"/>
        <v>0</v>
      </c>
      <c r="K5889">
        <f>J5889*Weighting!$W$9</f>
        <v>0</v>
      </c>
      <c r="M5889" s="14"/>
    </row>
    <row r="5890" spans="1:13" x14ac:dyDescent="0.55000000000000004">
      <c r="A5890" s="32" t="str">
        <f>IF(Weighting!$P$10&gt;0,B5890,"")</f>
        <v/>
      </c>
      <c r="B5890" t="e">
        <f>Weighting!$C$10</f>
        <v>#DIV/0!</v>
      </c>
      <c r="C5890" t="e">
        <f>Weighting!$F$10</f>
        <v>#NUM!</v>
      </c>
      <c r="D5890" t="e">
        <f>IF(C5890=1,'Data Transformation'!$G$3+0.5*'Data Transformation'!$W$25,IF(C5891=1,D5891-'Data Transformation'!$W$25,FALSE))</f>
        <v>#NUM!</v>
      </c>
      <c r="E5890">
        <f t="array" ref="E5890">IF(ISLOGICAL(D5890),"",FREQUENCY(IF('Data Transformation'!$B$425:$B$8425='Bin Analysis'!$B5883,'Data Transformation'!$G$425:$G$8425),D5890))</f>
        <v>2001</v>
      </c>
      <c r="F5890">
        <f t="shared" si="735"/>
        <v>0</v>
      </c>
      <c r="G5890">
        <f>Weighting!$H$10</f>
        <v>0</v>
      </c>
      <c r="H5890">
        <f t="array" ref="H5890">FREQUENCY(IF('Data Transformation'!$B$4:$B$8425=B5883,'Data Transformation'!$G$4:$G$8425),'Bin Analysis'!$B5890)</f>
        <v>2073</v>
      </c>
      <c r="I5890">
        <f t="shared" si="736"/>
        <v>0</v>
      </c>
      <c r="J5890">
        <f t="shared" si="737"/>
        <v>0</v>
      </c>
      <c r="K5890">
        <f>J5890*Weighting!$W$10</f>
        <v>0</v>
      </c>
      <c r="M5890" s="14"/>
    </row>
    <row r="5891" spans="1:13" x14ac:dyDescent="0.55000000000000004">
      <c r="A5891" s="32" t="str">
        <f>IF(Weighting!$P$11&gt;0,B5891,"")</f>
        <v/>
      </c>
      <c r="B5891" t="e">
        <f>Weighting!$C$11</f>
        <v>#DIV/0!</v>
      </c>
      <c r="C5891" t="e">
        <f>Weighting!$F$11</f>
        <v>#NUM!</v>
      </c>
      <c r="D5891" t="e">
        <f>IF(C5891=1,'Data Transformation'!$G$3+0.5*'Data Transformation'!$W$25,IF(C5892=1,D5892-'Data Transformation'!$W$25,FALSE))</f>
        <v>#NUM!</v>
      </c>
      <c r="E5891">
        <f t="array" ref="E5891">IF(ISLOGICAL(D5891),"",FREQUENCY(IF('Data Transformation'!$B$425:$B$8425='Bin Analysis'!$B5883,'Data Transformation'!$G$425:$G$8425),D5891))</f>
        <v>2001</v>
      </c>
      <c r="F5891">
        <f t="shared" si="735"/>
        <v>0</v>
      </c>
      <c r="G5891">
        <f>Weighting!$H$11</f>
        <v>0</v>
      </c>
      <c r="H5891">
        <f t="array" ref="H5891">FREQUENCY(IF('Data Transformation'!$B$4:$B$8425=B5883,'Data Transformation'!$G$4:$G$8425),'Bin Analysis'!$B5891)</f>
        <v>2073</v>
      </c>
      <c r="I5891">
        <f t="shared" si="736"/>
        <v>0</v>
      </c>
      <c r="J5891">
        <f t="shared" si="737"/>
        <v>0</v>
      </c>
      <c r="K5891">
        <f>J5891*Weighting!$W$11</f>
        <v>0</v>
      </c>
      <c r="M5891" s="14"/>
    </row>
    <row r="5892" spans="1:13" x14ac:dyDescent="0.55000000000000004">
      <c r="A5892" s="32" t="str">
        <f>IF(Weighting!$P$12&gt;0,B5892,"")</f>
        <v/>
      </c>
      <c r="B5892" t="e">
        <f>Weighting!$C$12</f>
        <v>#DIV/0!</v>
      </c>
      <c r="C5892" t="e">
        <f>Weighting!$F$12</f>
        <v>#NUM!</v>
      </c>
      <c r="D5892" t="e">
        <f>IF(C5892=1,'Data Transformation'!$G$3+0.5*'Data Transformation'!$W$25,IF(C5893=1,D5893-'Data Transformation'!$W$25,FALSE))</f>
        <v>#NUM!</v>
      </c>
      <c r="E5892">
        <f t="array" ref="E5892">IF(ISLOGICAL(D5892),"",FREQUENCY(IF('Data Transformation'!$B$425:$B$8425='Bin Analysis'!$B5883,'Data Transformation'!$G$425:$G$8425),D5892))</f>
        <v>2001</v>
      </c>
      <c r="F5892">
        <f t="shared" si="735"/>
        <v>0</v>
      </c>
      <c r="G5892">
        <f>Weighting!$H$12</f>
        <v>0</v>
      </c>
      <c r="H5892">
        <f t="array" ref="H5892">FREQUENCY(IF('Data Transformation'!$B$4:$B$8425=B5883,'Data Transformation'!$G$4:$G$8425),'Bin Analysis'!$B5892)</f>
        <v>2073</v>
      </c>
      <c r="I5892">
        <f t="shared" si="736"/>
        <v>0</v>
      </c>
      <c r="J5892">
        <f t="shared" si="737"/>
        <v>0</v>
      </c>
      <c r="K5892">
        <f>J5892*Weighting!$W$12</f>
        <v>0</v>
      </c>
      <c r="M5892" s="14"/>
    </row>
    <row r="5893" spans="1:13" x14ac:dyDescent="0.55000000000000004">
      <c r="A5893" s="32" t="str">
        <f>IF(Weighting!$P$13&gt;0,B5893,"")</f>
        <v/>
      </c>
      <c r="B5893" t="e">
        <f>Weighting!$C$13</f>
        <v>#DIV/0!</v>
      </c>
      <c r="C5893" t="e">
        <f>Weighting!$F$13</f>
        <v>#NUM!</v>
      </c>
      <c r="D5893" t="e">
        <f>IF(C5893=1,'Data Transformation'!$G$3+0.5*'Data Transformation'!$W$25,IF(C5894=1,D5894-'Data Transformation'!$W$25,FALSE))</f>
        <v>#NUM!</v>
      </c>
      <c r="E5893">
        <f t="array" ref="E5893">IF(ISLOGICAL(D5893),"",FREQUENCY(IF('Data Transformation'!$B$425:$B$8425='Bin Analysis'!$B5883,'Data Transformation'!$G$425:$G$8425),D5893))</f>
        <v>2001</v>
      </c>
      <c r="F5893">
        <f t="shared" si="735"/>
        <v>0</v>
      </c>
      <c r="G5893">
        <f>Weighting!$H$13</f>
        <v>0</v>
      </c>
      <c r="H5893">
        <f t="array" ref="H5893">FREQUENCY(IF('Data Transformation'!$B$4:$B$8425=B5883,'Data Transformation'!$G$4:$G$8425),'Bin Analysis'!$B5893)</f>
        <v>2073</v>
      </c>
      <c r="I5893">
        <f t="shared" si="736"/>
        <v>0</v>
      </c>
      <c r="J5893">
        <f t="shared" si="737"/>
        <v>0</v>
      </c>
      <c r="K5893">
        <f>J5893*Weighting!$W$13</f>
        <v>0</v>
      </c>
      <c r="M5893" s="14"/>
    </row>
    <row r="5894" spans="1:13" x14ac:dyDescent="0.55000000000000004">
      <c r="A5894" s="32" t="str">
        <f>IF(Weighting!$P$14&gt;0,B5894,"")</f>
        <v/>
      </c>
      <c r="B5894" t="e">
        <f>Weighting!$C$14</f>
        <v>#DIV/0!</v>
      </c>
      <c r="C5894" t="e">
        <f>Weighting!$F$14</f>
        <v>#NUM!</v>
      </c>
      <c r="D5894" t="e">
        <f>IF(C5894=1,'Data Transformation'!$G$3+0.5*'Data Transformation'!$W$25,IF(C5895=1,D5895-'Data Transformation'!$W$25,FALSE))</f>
        <v>#NUM!</v>
      </c>
      <c r="E5894">
        <f t="array" ref="E5894">IF(ISLOGICAL(D5894),"",FREQUENCY(IF('Data Transformation'!$B$425:$B$8425='Bin Analysis'!$B5883,'Data Transformation'!$G$425:$G$8425),D5894))</f>
        <v>2001</v>
      </c>
      <c r="F5894">
        <f t="shared" si="735"/>
        <v>0</v>
      </c>
      <c r="G5894">
        <f>Weighting!$H$14</f>
        <v>0</v>
      </c>
      <c r="H5894">
        <f t="array" ref="H5894">FREQUENCY(IF('Data Transformation'!$B$4:$B$8425=B5883,'Data Transformation'!$G$4:$G$8425),'Bin Analysis'!$B5894)</f>
        <v>2073</v>
      </c>
      <c r="I5894">
        <f t="shared" si="736"/>
        <v>0</v>
      </c>
      <c r="J5894">
        <f t="shared" si="737"/>
        <v>0</v>
      </c>
      <c r="K5894">
        <f>J5894*Weighting!$W$14</f>
        <v>0</v>
      </c>
      <c r="M5894" s="14"/>
    </row>
    <row r="5895" spans="1:13" x14ac:dyDescent="0.55000000000000004">
      <c r="A5895" s="32" t="str">
        <f>IF(Weighting!$P$15&gt;0,B5895,"")</f>
        <v/>
      </c>
      <c r="B5895" t="e">
        <f>Weighting!$C$15</f>
        <v>#DIV/0!</v>
      </c>
      <c r="C5895" t="e">
        <f>Weighting!$F$15</f>
        <v>#NUM!</v>
      </c>
      <c r="D5895" t="e">
        <f>IF(C5895=1,'Data Transformation'!$G$3+0.5*'Data Transformation'!$W$25,IF(C5896=1,D5896-'Data Transformation'!$W$25,FALSE))</f>
        <v>#NUM!</v>
      </c>
      <c r="E5895">
        <f t="array" ref="E5895">IF(ISLOGICAL(D5895),"",FREQUENCY(IF('Data Transformation'!$B$425:$B$8425='Bin Analysis'!$B5883,'Data Transformation'!$G$425:$G$8425),D5895))</f>
        <v>2001</v>
      </c>
      <c r="F5895">
        <f t="shared" si="735"/>
        <v>0</v>
      </c>
      <c r="G5895">
        <f>Weighting!$H$15</f>
        <v>0</v>
      </c>
      <c r="H5895">
        <f t="array" ref="H5895">FREQUENCY(IF('Data Transformation'!$B$4:$B$8425=B5883,'Data Transformation'!$G$4:$G$8425),'Bin Analysis'!$B5895)</f>
        <v>2073</v>
      </c>
      <c r="I5895">
        <f t="shared" si="736"/>
        <v>0</v>
      </c>
      <c r="J5895">
        <f t="shared" si="737"/>
        <v>0</v>
      </c>
      <c r="K5895">
        <f>J5895*Weighting!$W$15</f>
        <v>0</v>
      </c>
      <c r="M5895" s="14"/>
    </row>
    <row r="5896" spans="1:13" x14ac:dyDescent="0.55000000000000004">
      <c r="A5896" s="32" t="str">
        <f>IF(Weighting!$P$16&gt;0,B5896,"")</f>
        <v/>
      </c>
      <c r="B5896" t="e">
        <f>Weighting!$C$16</f>
        <v>#DIV/0!</v>
      </c>
      <c r="C5896" t="e">
        <f>Weighting!$F$16</f>
        <v>#NUM!</v>
      </c>
      <c r="D5896" t="e">
        <f>IF(C5896=1,'Data Transformation'!$G$3+0.5*'Data Transformation'!$W$25,IF(C5897=1,D5897-'Data Transformation'!$W$25,FALSE))</f>
        <v>#NUM!</v>
      </c>
      <c r="E5896">
        <f t="array" ref="E5896">IF(ISLOGICAL(D5896),"",FREQUENCY(IF('Data Transformation'!$B$425:$B$8425='Bin Analysis'!$B5883,'Data Transformation'!$G$425:$G$8425),D5896))</f>
        <v>2001</v>
      </c>
      <c r="F5896">
        <f t="shared" si="735"/>
        <v>0</v>
      </c>
      <c r="G5896">
        <f>Weighting!$H$16</f>
        <v>0</v>
      </c>
      <c r="H5896">
        <f t="array" ref="H5896">FREQUENCY(IF('Data Transformation'!$B$4:$B$8425=B5883,'Data Transformation'!$G$4:$G$8425),'Bin Analysis'!$B5896)</f>
        <v>2073</v>
      </c>
      <c r="I5896">
        <f t="shared" si="736"/>
        <v>0</v>
      </c>
      <c r="J5896">
        <f t="shared" si="737"/>
        <v>0</v>
      </c>
      <c r="K5896">
        <f>J5896*Weighting!$W$16</f>
        <v>0</v>
      </c>
      <c r="M5896" s="14"/>
    </row>
    <row r="5897" spans="1:13" x14ac:dyDescent="0.55000000000000004">
      <c r="A5897" s="32" t="str">
        <f>IF(Weighting!$P$17&gt;0,B5897,"")</f>
        <v/>
      </c>
      <c r="B5897" t="e">
        <f>Weighting!$C$17</f>
        <v>#DIV/0!</v>
      </c>
      <c r="C5897" t="e">
        <f>Weighting!$F$17</f>
        <v>#NUM!</v>
      </c>
      <c r="D5897" t="e">
        <f>IF(C5897=1,'Data Transformation'!$G$3+0.5*'Data Transformation'!$W$25,IF(C5898=1,D5898-'Data Transformation'!$W$25,FALSE))</f>
        <v>#NUM!</v>
      </c>
      <c r="E5897">
        <f t="array" ref="E5897">IF(ISLOGICAL(D5897),"",FREQUENCY(IF('Data Transformation'!$B$425:$B$8425='Bin Analysis'!$B5883,'Data Transformation'!$G$425:$G$8425),D5897))</f>
        <v>2001</v>
      </c>
      <c r="F5897">
        <f t="shared" si="735"/>
        <v>0</v>
      </c>
      <c r="G5897">
        <f>Weighting!$H$17</f>
        <v>0</v>
      </c>
      <c r="H5897">
        <f t="array" ref="H5897">FREQUENCY(IF('Data Transformation'!$B$4:$B$8425=B5883,'Data Transformation'!$G$4:$G$8425),'Bin Analysis'!$B5897)</f>
        <v>2073</v>
      </c>
      <c r="I5897">
        <f t="shared" si="736"/>
        <v>0</v>
      </c>
      <c r="J5897">
        <f t="shared" si="737"/>
        <v>0</v>
      </c>
      <c r="K5897">
        <f>J5897*Weighting!$W$17</f>
        <v>0</v>
      </c>
      <c r="M5897" s="14"/>
    </row>
    <row r="5898" spans="1:13" x14ac:dyDescent="0.55000000000000004">
      <c r="A5898" s="32" t="str">
        <f>IF(Weighting!$P$18&gt;0,B5898,"")</f>
        <v/>
      </c>
      <c r="B5898" t="e">
        <f>Weighting!$C$18</f>
        <v>#DIV/0!</v>
      </c>
      <c r="C5898" t="e">
        <f>Weighting!$F$18</f>
        <v>#NUM!</v>
      </c>
      <c r="D5898" t="e">
        <f>IF(C5898=1,'Data Transformation'!$G$3+0.5*'Data Transformation'!$W$25,IF(C5899=1,D5899-'Data Transformation'!$W$25,FALSE))</f>
        <v>#NUM!</v>
      </c>
      <c r="E5898">
        <f t="array" ref="E5898">IF(ISLOGICAL(D5898),"",FREQUENCY(IF('Data Transformation'!$B$425:$B$8425='Bin Analysis'!$B5883,'Data Transformation'!$G$425:$G$8425),D5898))</f>
        <v>2001</v>
      </c>
      <c r="F5898">
        <f t="shared" si="735"/>
        <v>0</v>
      </c>
      <c r="G5898">
        <f>Weighting!$H$18</f>
        <v>0</v>
      </c>
      <c r="H5898">
        <f t="array" ref="H5898">FREQUENCY(IF('Data Transformation'!$B$4:$B$8425=B5883,'Data Transformation'!$G$4:$G$8425),'Bin Analysis'!$B5898)</f>
        <v>2073</v>
      </c>
      <c r="I5898">
        <f t="shared" si="736"/>
        <v>0</v>
      </c>
      <c r="J5898">
        <f t="shared" si="737"/>
        <v>0</v>
      </c>
      <c r="K5898">
        <f>J5898*Weighting!$W$18</f>
        <v>0</v>
      </c>
      <c r="M5898" s="14"/>
    </row>
    <row r="5899" spans="1:13" x14ac:dyDescent="0.55000000000000004">
      <c r="A5899" s="32" t="str">
        <f>IF(Weighting!$P$19&gt;0,B5899,"")</f>
        <v/>
      </c>
      <c r="B5899" t="e">
        <f>Weighting!$C$19</f>
        <v>#DIV/0!</v>
      </c>
      <c r="C5899" t="e">
        <f>Weighting!$F$19</f>
        <v>#NUM!</v>
      </c>
      <c r="D5899" t="e">
        <f>IF(C5899=1,'Data Transformation'!$G$3+0.5*'Data Transformation'!$W$25,IF(C5900=1,D5900-'Data Transformation'!$W$25,FALSE))</f>
        <v>#NUM!</v>
      </c>
      <c r="E5899">
        <f t="array" ref="E5899">IF(ISLOGICAL(D5899),"",FREQUENCY(IF('Data Transformation'!$B$425:$B$8425='Bin Analysis'!$B5883,'Data Transformation'!$G$425:$G$8425),D5899))</f>
        <v>2001</v>
      </c>
      <c r="F5899">
        <f t="shared" si="735"/>
        <v>0</v>
      </c>
      <c r="G5899">
        <f>Weighting!$H$19</f>
        <v>0</v>
      </c>
      <c r="H5899">
        <f t="array" ref="H5899">FREQUENCY(IF('Data Transformation'!$B$4:$B$8425=B5883,'Data Transformation'!$G$4:$G$8425),'Bin Analysis'!$B5899)</f>
        <v>2073</v>
      </c>
      <c r="I5899">
        <f t="shared" si="736"/>
        <v>0</v>
      </c>
      <c r="J5899">
        <f t="shared" si="737"/>
        <v>0</v>
      </c>
      <c r="K5899">
        <f>J5899*Weighting!$W$19</f>
        <v>0</v>
      </c>
      <c r="M5899" s="14"/>
    </row>
    <row r="5900" spans="1:13" x14ac:dyDescent="0.55000000000000004">
      <c r="A5900" s="32" t="str">
        <f>IF(Weighting!$P$20&gt;0,B5900,"")</f>
        <v/>
      </c>
      <c r="B5900" t="e">
        <f>Weighting!$C$20</f>
        <v>#DIV/0!</v>
      </c>
      <c r="C5900" t="e">
        <f>Weighting!$F$20</f>
        <v>#NUM!</v>
      </c>
      <c r="D5900" t="e">
        <f>IF(C5900=1,'Data Transformation'!$G$3+0.5*'Data Transformation'!$W$25,IF(C5901=1,D5901-'Data Transformation'!$W$25,FALSE))</f>
        <v>#NUM!</v>
      </c>
      <c r="E5900">
        <f t="array" ref="E5900">IF(ISLOGICAL(D5900),"",FREQUENCY(IF('Data Transformation'!$B$425:$B$8425='Bin Analysis'!$B5883,'Data Transformation'!$G$425:$G$8425),D5900))</f>
        <v>2001</v>
      </c>
      <c r="F5900">
        <f t="shared" si="735"/>
        <v>0</v>
      </c>
      <c r="G5900">
        <f>Weighting!$H$20</f>
        <v>0</v>
      </c>
      <c r="H5900">
        <f t="array" ref="H5900">FREQUENCY(IF('Data Transformation'!$B$4:$B$8425=B5883,'Data Transformation'!$G$4:$G$8425),'Bin Analysis'!$B5900)</f>
        <v>2073</v>
      </c>
      <c r="I5900">
        <f t="shared" si="736"/>
        <v>0</v>
      </c>
      <c r="J5900">
        <f t="shared" si="737"/>
        <v>0</v>
      </c>
      <c r="K5900">
        <f>J5900*Weighting!$W$20</f>
        <v>0</v>
      </c>
      <c r="M5900" s="14"/>
    </row>
    <row r="5901" spans="1:13" x14ac:dyDescent="0.55000000000000004">
      <c r="A5901" s="32" t="str">
        <f>IF(Weighting!$P$21&gt;0,B5901,"")</f>
        <v/>
      </c>
      <c r="B5901" t="e">
        <f>Weighting!$C$21</f>
        <v>#DIV/0!</v>
      </c>
      <c r="C5901" t="e">
        <f>Weighting!$F$21</f>
        <v>#NUM!</v>
      </c>
      <c r="D5901" t="e">
        <f>IF(C5901=1,'Data Transformation'!$G$3+0.5*'Data Transformation'!$W$25,IF(C5902=1,D5902-'Data Transformation'!$W$25,FALSE))</f>
        <v>#NUM!</v>
      </c>
      <c r="E5901">
        <f t="array" ref="E5901">IF(ISLOGICAL(D5901),"",FREQUENCY(IF('Data Transformation'!$B$425:$B$8425='Bin Analysis'!$B5883,'Data Transformation'!$G$425:$G$8425),D5901))</f>
        <v>2001</v>
      </c>
      <c r="F5901">
        <f t="shared" si="735"/>
        <v>0</v>
      </c>
      <c r="G5901">
        <f>Weighting!$H$21</f>
        <v>0</v>
      </c>
      <c r="H5901">
        <f t="array" ref="H5901">FREQUENCY(IF('Data Transformation'!$B$4:$B$8425=B5883,'Data Transformation'!$G$4:$G$8425),'Bin Analysis'!$B5901)</f>
        <v>2073</v>
      </c>
      <c r="I5901">
        <f t="shared" si="736"/>
        <v>0</v>
      </c>
      <c r="J5901">
        <f t="shared" si="737"/>
        <v>0</v>
      </c>
      <c r="K5901">
        <f>J5901*Weighting!$W$21</f>
        <v>0</v>
      </c>
      <c r="M5901" s="14"/>
    </row>
    <row r="5902" spans="1:13" x14ac:dyDescent="0.55000000000000004">
      <c r="A5902" s="32" t="str">
        <f>IF(Weighting!$P$22&gt;0,B5902,"")</f>
        <v/>
      </c>
      <c r="B5902" t="e">
        <f>Weighting!$C$22</f>
        <v>#DIV/0!</v>
      </c>
      <c r="C5902" t="e">
        <f>Weighting!$F$22</f>
        <v>#NUM!</v>
      </c>
      <c r="D5902" t="e">
        <f>IF(C5902=1,'Data Transformation'!$G$3+0.5*'Data Transformation'!$W$25,IF(C5903=1,D5903-'Data Transformation'!$W$25,FALSE))</f>
        <v>#NUM!</v>
      </c>
      <c r="E5902">
        <f t="array" ref="E5902">IF(ISLOGICAL(D5902),"",FREQUENCY(IF('Data Transformation'!$B$425:$B$8425='Bin Analysis'!$B5883,'Data Transformation'!$G$425:$G$8425),D5902))</f>
        <v>2001</v>
      </c>
      <c r="F5902">
        <f t="shared" si="735"/>
        <v>0</v>
      </c>
      <c r="G5902">
        <f>Weighting!$H$22</f>
        <v>0</v>
      </c>
      <c r="H5902">
        <f t="array" ref="H5902">FREQUENCY(IF('Data Transformation'!$B$4:$B$8425=B5883,'Data Transformation'!$G$4:$G$8425),'Bin Analysis'!$B5902)</f>
        <v>2073</v>
      </c>
      <c r="I5902">
        <f t="shared" si="736"/>
        <v>0</v>
      </c>
      <c r="J5902">
        <f t="shared" si="737"/>
        <v>0</v>
      </c>
      <c r="K5902">
        <f>J5902*Weighting!$W$22</f>
        <v>0</v>
      </c>
      <c r="M5902" s="14"/>
    </row>
    <row r="5903" spans="1:13" x14ac:dyDescent="0.55000000000000004">
      <c r="A5903" s="32" t="str">
        <f>IF(Weighting!$P$23&gt;0,B5903,"")</f>
        <v/>
      </c>
      <c r="B5903" t="e">
        <f>Weighting!$C$23</f>
        <v>#DIV/0!</v>
      </c>
      <c r="C5903" t="e">
        <f>Weighting!$F$23</f>
        <v>#NUM!</v>
      </c>
      <c r="D5903" t="e">
        <f>IF(C5903=1,'Data Transformation'!$G$3+0.5*'Data Transformation'!$W$25,IF(C5904=1,D5904-'Data Transformation'!$W$25,FALSE))</f>
        <v>#NUM!</v>
      </c>
      <c r="E5903">
        <f t="array" ref="E5903">IF(ISLOGICAL(D5903),"",FREQUENCY(IF('Data Transformation'!$B$425:$B$8425='Bin Analysis'!$B5883,'Data Transformation'!$G$425:$G$8425),D5903))</f>
        <v>2001</v>
      </c>
      <c r="F5903">
        <f t="shared" si="735"/>
        <v>0</v>
      </c>
      <c r="G5903">
        <f>Weighting!$H$23</f>
        <v>0</v>
      </c>
      <c r="H5903">
        <f t="array" ref="H5903">FREQUENCY(IF('Data Transformation'!$B$4:$B$8425=B5883,'Data Transformation'!$G$4:$G$8425),'Bin Analysis'!$B5903)</f>
        <v>2073</v>
      </c>
      <c r="I5903">
        <f t="shared" si="736"/>
        <v>0</v>
      </c>
      <c r="J5903">
        <f t="shared" si="737"/>
        <v>0</v>
      </c>
      <c r="K5903">
        <f>J5903*Weighting!$W$23</f>
        <v>0</v>
      </c>
      <c r="M5903" s="14"/>
    </row>
    <row r="5904" spans="1:13" x14ac:dyDescent="0.55000000000000004">
      <c r="A5904" s="32" t="str">
        <f>IF(Weighting!$P$24&gt;0,B5904,"")</f>
        <v/>
      </c>
      <c r="B5904" t="e">
        <f>Weighting!$C$24</f>
        <v>#DIV/0!</v>
      </c>
      <c r="C5904" t="e">
        <f>Weighting!$F$24</f>
        <v>#NUM!</v>
      </c>
      <c r="D5904" t="e">
        <f>IF(C5904=1,'Data Transformation'!$G$3+0.5*'Data Transformation'!$W$25,IF(C5905=1,D5905-'Data Transformation'!$W$25,FALSE))</f>
        <v>#NUM!</v>
      </c>
      <c r="E5904">
        <f t="array" ref="E5904">IF(ISLOGICAL(D5904),"",FREQUENCY(IF('Data Transformation'!$B$425:$B$8425='Bin Analysis'!$B5883,'Data Transformation'!$G$425:$G$8425),D5904))</f>
        <v>2001</v>
      </c>
      <c r="F5904">
        <f t="shared" si="735"/>
        <v>0</v>
      </c>
      <c r="G5904">
        <f>Weighting!$H$24</f>
        <v>0</v>
      </c>
      <c r="H5904">
        <f t="array" ref="H5904">FREQUENCY(IF('Data Transformation'!$B$4:$B$8425=B5883,'Data Transformation'!$G$4:$G$8425),'Bin Analysis'!$B5904)</f>
        <v>2073</v>
      </c>
      <c r="I5904">
        <f t="shared" si="736"/>
        <v>0</v>
      </c>
      <c r="J5904">
        <f t="shared" si="737"/>
        <v>0</v>
      </c>
      <c r="K5904">
        <f>J5904*Weighting!$W$24</f>
        <v>0</v>
      </c>
      <c r="M5904" s="14"/>
    </row>
    <row r="5905" spans="1:25" x14ac:dyDescent="0.55000000000000004">
      <c r="A5905" s="32" t="str">
        <f>IF(Weighting!$P$25&gt;0,B5905,"")</f>
        <v/>
      </c>
      <c r="B5905" t="e">
        <f>Weighting!$C$25</f>
        <v>#DIV/0!</v>
      </c>
      <c r="C5905" t="e">
        <f>Weighting!$F$25</f>
        <v>#NUM!</v>
      </c>
      <c r="D5905" t="e">
        <f>IF(C5905=1,'Data Transformation'!$G$3+0.5*'Data Transformation'!$W$25,IF(C5906=1,D5906-'Data Transformation'!$W$25,FALSE))</f>
        <v>#NUM!</v>
      </c>
      <c r="E5905">
        <f t="array" ref="E5905">IF(ISLOGICAL(D5905),"",FREQUENCY(IF('Data Transformation'!$B$425:$B$8425='Bin Analysis'!$B5883,'Data Transformation'!$G$425:$G$8425),D5905))</f>
        <v>2001</v>
      </c>
      <c r="F5905">
        <f t="shared" si="735"/>
        <v>0</v>
      </c>
      <c r="G5905">
        <f>Weighting!$H$25</f>
        <v>0</v>
      </c>
      <c r="H5905">
        <f t="array" ref="H5905">FREQUENCY(IF('Data Transformation'!$B$4:$B$8425=B5883,'Data Transformation'!$G$4:$G$8425),'Bin Analysis'!$B5905)</f>
        <v>2073</v>
      </c>
      <c r="I5905">
        <f t="shared" si="736"/>
        <v>0</v>
      </c>
      <c r="J5905">
        <f t="shared" si="737"/>
        <v>0</v>
      </c>
      <c r="K5905">
        <f>J5905*Weighting!$W$25</f>
        <v>0</v>
      </c>
      <c r="M5905" s="14"/>
    </row>
    <row r="5906" spans="1:25" x14ac:dyDescent="0.55000000000000004">
      <c r="O5906"/>
      <c r="P5906"/>
      <c r="Q5906"/>
      <c r="R5906"/>
    </row>
    <row r="5907" spans="1:25" ht="23.35" x14ac:dyDescent="0.8">
      <c r="A5907" s="21" t="s">
        <v>0</v>
      </c>
      <c r="B5907" s="21" t="str">
        <f>IFERROR(VLOOKUP(C5907,'Data Transformation'!$L$6:$M$426,2,FALSE),"")</f>
        <v/>
      </c>
      <c r="C5907" s="21">
        <f>C5883+1</f>
        <v>246</v>
      </c>
      <c r="D5907" s="21"/>
      <c r="E5907" s="21"/>
      <c r="F5907" s="21"/>
      <c r="G5907" s="21"/>
      <c r="H5907" s="22"/>
      <c r="I5907" s="22"/>
      <c r="J5907" s="22"/>
      <c r="K5907" s="21"/>
      <c r="L5907" s="21" t="str">
        <f>B5907</f>
        <v/>
      </c>
      <c r="M5907" s="23" t="e">
        <f>INDEX('Data Transformation'!$O$4:$O$424,MATCH($B5907,'Data Transformation'!$M$4:$M$424,0),MATCH($M$2,'Data Transformation'!$O$3,0))</f>
        <v>#N/A</v>
      </c>
      <c r="N5907" s="27" t="e">
        <f>IF('Input and Summary Results'!$J$16="minimum",'Bin Analysis'!X5908/(M5907-1),'Bin Analysis'!Y5907/('Bin Analysis'!M5907-1))</f>
        <v>#N/A</v>
      </c>
      <c r="O5907" s="27" t="e">
        <f>IF(M5907=FALSE,NA(),(VLOOKUP(1,C5910:K5929,4,FALSE))/(M5907-1))</f>
        <v>#N/A</v>
      </c>
      <c r="P5907" s="27" t="e">
        <f>IF(M5907=FALSE,NA(),SUM(J5910:J5929)/Weighting!$S$5)</f>
        <v>#N/A</v>
      </c>
      <c r="Q5907" s="27" t="e">
        <f>IF(M5907=FALSE,NA(),SUM(K5910:K5929)/Weighting!$S$6)</f>
        <v>#N/A</v>
      </c>
      <c r="R5907" s="27" t="e">
        <f>IF(M5907=FALSE,NA(),(VLOOKUP(1,G5910:K5929,3,FALSE))/(M5907-1))</f>
        <v>#N/A</v>
      </c>
      <c r="S5907" s="22" t="e">
        <f>IF(M5907=FALSE,NA(),IF(SUM(J5910:J5929)=2,"yes","no"))</f>
        <v>#N/A</v>
      </c>
      <c r="X5907" s="2" cm="2">
        <f t="array" ref="X5907:X5908">FREQUENCY(IF('Data Transformation'!$B$425:$B$6424='Bin Analysis'!L5907,'Data Transformation'!$G$425:$G$6424),'Data Transformation'!$U$11)</f>
        <v>0</v>
      </c>
      <c r="Y5907" s="2" cm="2">
        <f t="array" ref="Y5907:Y5908">FREQUENCY(IF('Data Transformation'!$B$425:$B$6424='Bin Analysis'!L5907,'Data Transformation'!$G$425:$G$6424),'Data Transformation'!$U$12)</f>
        <v>0</v>
      </c>
    </row>
    <row r="5908" spans="1:25" x14ac:dyDescent="0.55000000000000004">
      <c r="A5908" s="14" t="s">
        <v>67</v>
      </c>
      <c r="B5908" t="s">
        <v>47</v>
      </c>
      <c r="C5908" t="s">
        <v>5</v>
      </c>
      <c r="D5908" t="s">
        <v>100</v>
      </c>
      <c r="E5908" t="s">
        <v>101</v>
      </c>
      <c r="F5908" t="s">
        <v>102</v>
      </c>
      <c r="G5908" t="s">
        <v>70</v>
      </c>
      <c r="H5908" t="s">
        <v>31</v>
      </c>
      <c r="I5908" t="s">
        <v>32</v>
      </c>
      <c r="J5908" t="s">
        <v>46</v>
      </c>
      <c r="K5908" s="14" t="s">
        <v>45</v>
      </c>
      <c r="M5908" s="14"/>
      <c r="X5908" s="2">
        <v>0</v>
      </c>
      <c r="Y5908" s="2">
        <v>0</v>
      </c>
    </row>
    <row r="5909" spans="1:25" x14ac:dyDescent="0.55000000000000004">
      <c r="A5909" s="32"/>
      <c r="D5909" t="e">
        <f>IF(C5909=1,'Data Transformation'!$G$3+0.5*'Data Transformation'!$W$25,IF(C5910=1,D5910-'Data Transformation'!$W$25,FALSE))</f>
        <v>#NUM!</v>
      </c>
      <c r="E5909">
        <f t="array" ref="E5909">IF(ISLOGICAL(D5909),"",FREQUENCY(IF('Data Transformation'!$B$425:$B$8425='Bin Analysis'!$B5907,'Data Transformation'!$G$425:$G$8425),D5909))</f>
        <v>2001</v>
      </c>
      <c r="F5909" t="e">
        <f>IF(ISLOGICAL(D5909),"",E5909-E5908)</f>
        <v>#VALUE!</v>
      </c>
      <c r="M5909" s="14"/>
    </row>
    <row r="5910" spans="1:25" x14ac:dyDescent="0.55000000000000004">
      <c r="A5910" s="32" t="e">
        <f>IF(Weighting!$P$6&gt;0,B5910,"")</f>
        <v>#NUM!</v>
      </c>
      <c r="B5910" t="e">
        <f>Weighting!$C$6</f>
        <v>#DIV/0!</v>
      </c>
      <c r="C5910" t="e">
        <f>Weighting!$F$6</f>
        <v>#NUM!</v>
      </c>
      <c r="D5910" t="e">
        <f>IF(C5910=1,'Data Transformation'!$G$3+0.5*'Data Transformation'!$W$25,IF(C5911=1,D5911-'Data Transformation'!$W$25,FALSE))</f>
        <v>#NUM!</v>
      </c>
      <c r="E5910">
        <f t="array" ref="E5910">IF(ISLOGICAL(D5910),"",FREQUENCY(IF('Data Transformation'!$B$425:$B$8425='Bin Analysis'!$B5907,'Data Transformation'!$G$425:$G$8425),D5910))</f>
        <v>2001</v>
      </c>
      <c r="F5910">
        <f>IF(ISLOGICAL(D5910),"",E5910-E5909)</f>
        <v>0</v>
      </c>
      <c r="G5910">
        <f>Weighting!$H$6</f>
        <v>1</v>
      </c>
      <c r="H5910">
        <f t="array" ref="H5910">FREQUENCY(IF('Data Transformation'!$B$4:$B$8425=B5907,'Data Transformation'!$G$4:$G$8425),'Bin Analysis'!$B5910)</f>
        <v>2073</v>
      </c>
      <c r="I5910">
        <f>H5910-H5909</f>
        <v>2073</v>
      </c>
      <c r="J5910">
        <f>IF(I5910=0,0,1)</f>
        <v>1</v>
      </c>
      <c r="K5910" t="e">
        <f>J5910*Weighting!$W$6</f>
        <v>#NUM!</v>
      </c>
      <c r="M5910" s="14"/>
    </row>
    <row r="5911" spans="1:25" x14ac:dyDescent="0.55000000000000004">
      <c r="A5911" s="32" t="str">
        <f>IF(Weighting!$P$7&gt;0,B5911,"")</f>
        <v/>
      </c>
      <c r="B5911" t="e">
        <f>Weighting!$C$7</f>
        <v>#DIV/0!</v>
      </c>
      <c r="C5911" t="e">
        <f>Weighting!$F$7</f>
        <v>#NUM!</v>
      </c>
      <c r="D5911" t="e">
        <f>IF(C5911=1,'Data Transformation'!$G$3+0.5*'Data Transformation'!$W$25,IF(C5912=1,D5912-'Data Transformation'!$W$25,FALSE))</f>
        <v>#NUM!</v>
      </c>
      <c r="E5911">
        <f t="array" ref="E5911">IF(ISLOGICAL(D5911),"",FREQUENCY(IF('Data Transformation'!$B$425:$B$8425='Bin Analysis'!$B5907,'Data Transformation'!$G$425:$G$8425),D5911))</f>
        <v>2001</v>
      </c>
      <c r="F5911">
        <f t="shared" ref="F5911:F5929" si="738">IF(ISLOGICAL(D5911),"",E5911-E5910)</f>
        <v>0</v>
      </c>
      <c r="G5911">
        <f>Weighting!$H$7</f>
        <v>0</v>
      </c>
      <c r="H5911">
        <f t="array" ref="H5911">FREQUENCY(IF('Data Transformation'!$B$4:$B$8425=B5907,'Data Transformation'!$G$4:$G$8425),'Bin Analysis'!$B5911)</f>
        <v>2073</v>
      </c>
      <c r="I5911">
        <f t="shared" ref="I5911:I5929" si="739">H5911-H5910</f>
        <v>0</v>
      </c>
      <c r="J5911">
        <f>IF(I5911=0,0,1)</f>
        <v>0</v>
      </c>
      <c r="K5911">
        <f>J5911*Weighting!$W$7</f>
        <v>0</v>
      </c>
      <c r="M5911" s="14"/>
    </row>
    <row r="5912" spans="1:25" x14ac:dyDescent="0.55000000000000004">
      <c r="A5912" s="32" t="str">
        <f>IF(Weighting!$P$8&gt;0,B5912,"")</f>
        <v/>
      </c>
      <c r="B5912" t="e">
        <f>Weighting!$C$8</f>
        <v>#DIV/0!</v>
      </c>
      <c r="C5912" t="e">
        <f>Weighting!$F$8</f>
        <v>#NUM!</v>
      </c>
      <c r="D5912" t="e">
        <f>IF(C5912=1,'Data Transformation'!$G$3+0.5*'Data Transformation'!$W$25,IF(C5913=1,D5913-'Data Transformation'!$W$25,FALSE))</f>
        <v>#NUM!</v>
      </c>
      <c r="E5912">
        <f t="array" ref="E5912">IF(ISLOGICAL(D5912),"",FREQUENCY(IF('Data Transformation'!$B$425:$B$8425='Bin Analysis'!$B5907,'Data Transformation'!$G$425:$G$8425),D5912))</f>
        <v>2001</v>
      </c>
      <c r="F5912">
        <f t="shared" si="738"/>
        <v>0</v>
      </c>
      <c r="G5912">
        <f>Weighting!$H$8</f>
        <v>0</v>
      </c>
      <c r="H5912">
        <f t="array" ref="H5912">FREQUENCY(IF('Data Transformation'!$B$4:$B$8425=B5907,'Data Transformation'!$G$4:$G$8425),'Bin Analysis'!$B5912)</f>
        <v>2073</v>
      </c>
      <c r="I5912">
        <f t="shared" si="739"/>
        <v>0</v>
      </c>
      <c r="J5912">
        <f t="shared" ref="J5912:J5929" si="740">IF(I5912=0,0,1)</f>
        <v>0</v>
      </c>
      <c r="K5912">
        <f>J5912*Weighting!$W$8</f>
        <v>0</v>
      </c>
      <c r="M5912" s="14"/>
    </row>
    <row r="5913" spans="1:25" x14ac:dyDescent="0.55000000000000004">
      <c r="A5913" s="32" t="str">
        <f>IF(Weighting!$P$9&gt;0,B5913,"")</f>
        <v/>
      </c>
      <c r="B5913" s="50" t="e">
        <f>Weighting!$C$9</f>
        <v>#DIV/0!</v>
      </c>
      <c r="C5913" t="e">
        <f>Weighting!$F$9</f>
        <v>#NUM!</v>
      </c>
      <c r="D5913" t="e">
        <f>IF(C5913=1,'Data Transformation'!$G$3+0.5*'Data Transformation'!$W$25,IF(C5914=1,D5914-'Data Transformation'!$W$25,FALSE))</f>
        <v>#NUM!</v>
      </c>
      <c r="E5913">
        <f t="array" ref="E5913">IF(ISLOGICAL(D5913),"",FREQUENCY(IF('Data Transformation'!$B$425:$B$8425='Bin Analysis'!$B5907,'Data Transformation'!$G$425:$G$8425),D5913))</f>
        <v>2001</v>
      </c>
      <c r="F5913">
        <f t="shared" si="738"/>
        <v>0</v>
      </c>
      <c r="G5913">
        <f>Weighting!$H$9</f>
        <v>0</v>
      </c>
      <c r="H5913">
        <f t="array" ref="H5913">FREQUENCY(IF('Data Transformation'!$B$4:$B$8425=B5907,'Data Transformation'!$G$4:$G$8425),'Bin Analysis'!$B5913)</f>
        <v>2073</v>
      </c>
      <c r="I5913">
        <f t="shared" si="739"/>
        <v>0</v>
      </c>
      <c r="J5913">
        <f t="shared" si="740"/>
        <v>0</v>
      </c>
      <c r="K5913">
        <f>J5913*Weighting!$W$9</f>
        <v>0</v>
      </c>
      <c r="M5913" s="14"/>
    </row>
    <row r="5914" spans="1:25" x14ac:dyDescent="0.55000000000000004">
      <c r="A5914" s="32" t="str">
        <f>IF(Weighting!$P$10&gt;0,B5914,"")</f>
        <v/>
      </c>
      <c r="B5914" t="e">
        <f>Weighting!$C$10</f>
        <v>#DIV/0!</v>
      </c>
      <c r="C5914" t="e">
        <f>Weighting!$F$10</f>
        <v>#NUM!</v>
      </c>
      <c r="D5914" t="e">
        <f>IF(C5914=1,'Data Transformation'!$G$3+0.5*'Data Transformation'!$W$25,IF(C5915=1,D5915-'Data Transformation'!$W$25,FALSE))</f>
        <v>#NUM!</v>
      </c>
      <c r="E5914">
        <f t="array" ref="E5914">IF(ISLOGICAL(D5914),"",FREQUENCY(IF('Data Transformation'!$B$425:$B$8425='Bin Analysis'!$B5907,'Data Transformation'!$G$425:$G$8425),D5914))</f>
        <v>2001</v>
      </c>
      <c r="F5914">
        <f t="shared" si="738"/>
        <v>0</v>
      </c>
      <c r="G5914">
        <f>Weighting!$H$10</f>
        <v>0</v>
      </c>
      <c r="H5914">
        <f t="array" ref="H5914">FREQUENCY(IF('Data Transformation'!$B$4:$B$8425=B5907,'Data Transformation'!$G$4:$G$8425),'Bin Analysis'!$B5914)</f>
        <v>2073</v>
      </c>
      <c r="I5914">
        <f t="shared" si="739"/>
        <v>0</v>
      </c>
      <c r="J5914">
        <f t="shared" si="740"/>
        <v>0</v>
      </c>
      <c r="K5914">
        <f>J5914*Weighting!$W$10</f>
        <v>0</v>
      </c>
      <c r="M5914" s="14"/>
    </row>
    <row r="5915" spans="1:25" x14ac:dyDescent="0.55000000000000004">
      <c r="A5915" s="32" t="str">
        <f>IF(Weighting!$P$11&gt;0,B5915,"")</f>
        <v/>
      </c>
      <c r="B5915" t="e">
        <f>Weighting!$C$11</f>
        <v>#DIV/0!</v>
      </c>
      <c r="C5915" t="e">
        <f>Weighting!$F$11</f>
        <v>#NUM!</v>
      </c>
      <c r="D5915" t="e">
        <f>IF(C5915=1,'Data Transformation'!$G$3+0.5*'Data Transformation'!$W$25,IF(C5916=1,D5916-'Data Transformation'!$W$25,FALSE))</f>
        <v>#NUM!</v>
      </c>
      <c r="E5915">
        <f t="array" ref="E5915">IF(ISLOGICAL(D5915),"",FREQUENCY(IF('Data Transformation'!$B$425:$B$8425='Bin Analysis'!$B5907,'Data Transformation'!$G$425:$G$8425),D5915))</f>
        <v>2001</v>
      </c>
      <c r="F5915">
        <f t="shared" si="738"/>
        <v>0</v>
      </c>
      <c r="G5915">
        <f>Weighting!$H$11</f>
        <v>0</v>
      </c>
      <c r="H5915">
        <f t="array" ref="H5915">FREQUENCY(IF('Data Transformation'!$B$4:$B$8425=B5907,'Data Transformation'!$G$4:$G$8425),'Bin Analysis'!$B5915)</f>
        <v>2073</v>
      </c>
      <c r="I5915">
        <f t="shared" si="739"/>
        <v>0</v>
      </c>
      <c r="J5915">
        <f t="shared" si="740"/>
        <v>0</v>
      </c>
      <c r="K5915">
        <f>J5915*Weighting!$W$11</f>
        <v>0</v>
      </c>
      <c r="M5915" s="14"/>
    </row>
    <row r="5916" spans="1:25" x14ac:dyDescent="0.55000000000000004">
      <c r="A5916" s="32" t="str">
        <f>IF(Weighting!$P$12&gt;0,B5916,"")</f>
        <v/>
      </c>
      <c r="B5916" t="e">
        <f>Weighting!$C$12</f>
        <v>#DIV/0!</v>
      </c>
      <c r="C5916" t="e">
        <f>Weighting!$F$12</f>
        <v>#NUM!</v>
      </c>
      <c r="D5916" t="e">
        <f>IF(C5916=1,'Data Transformation'!$G$3+0.5*'Data Transformation'!$W$25,IF(C5917=1,D5917-'Data Transformation'!$W$25,FALSE))</f>
        <v>#NUM!</v>
      </c>
      <c r="E5916">
        <f t="array" ref="E5916">IF(ISLOGICAL(D5916),"",FREQUENCY(IF('Data Transformation'!$B$425:$B$8425='Bin Analysis'!$B5907,'Data Transformation'!$G$425:$G$8425),D5916))</f>
        <v>2001</v>
      </c>
      <c r="F5916">
        <f t="shared" si="738"/>
        <v>0</v>
      </c>
      <c r="G5916">
        <f>Weighting!$H$12</f>
        <v>0</v>
      </c>
      <c r="H5916">
        <f t="array" ref="H5916">FREQUENCY(IF('Data Transformation'!$B$4:$B$8425=B5907,'Data Transformation'!$G$4:$G$8425),'Bin Analysis'!$B5916)</f>
        <v>2073</v>
      </c>
      <c r="I5916">
        <f t="shared" si="739"/>
        <v>0</v>
      </c>
      <c r="J5916">
        <f t="shared" si="740"/>
        <v>0</v>
      </c>
      <c r="K5916">
        <f>J5916*Weighting!$W$12</f>
        <v>0</v>
      </c>
      <c r="M5916" s="14"/>
    </row>
    <row r="5917" spans="1:25" x14ac:dyDescent="0.55000000000000004">
      <c r="A5917" s="32" t="str">
        <f>IF(Weighting!$P$13&gt;0,B5917,"")</f>
        <v/>
      </c>
      <c r="B5917" t="e">
        <f>Weighting!$C$13</f>
        <v>#DIV/0!</v>
      </c>
      <c r="C5917" t="e">
        <f>Weighting!$F$13</f>
        <v>#NUM!</v>
      </c>
      <c r="D5917" t="e">
        <f>IF(C5917=1,'Data Transformation'!$G$3+0.5*'Data Transformation'!$W$25,IF(C5918=1,D5918-'Data Transformation'!$W$25,FALSE))</f>
        <v>#NUM!</v>
      </c>
      <c r="E5917">
        <f t="array" ref="E5917">IF(ISLOGICAL(D5917),"",FREQUENCY(IF('Data Transformation'!$B$425:$B$8425='Bin Analysis'!$B5907,'Data Transformation'!$G$425:$G$8425),D5917))</f>
        <v>2001</v>
      </c>
      <c r="F5917">
        <f t="shared" si="738"/>
        <v>0</v>
      </c>
      <c r="G5917">
        <f>Weighting!$H$13</f>
        <v>0</v>
      </c>
      <c r="H5917">
        <f t="array" ref="H5917">FREQUENCY(IF('Data Transformation'!$B$4:$B$8425=B5907,'Data Transformation'!$G$4:$G$8425),'Bin Analysis'!$B5917)</f>
        <v>2073</v>
      </c>
      <c r="I5917">
        <f t="shared" si="739"/>
        <v>0</v>
      </c>
      <c r="J5917">
        <f t="shared" si="740"/>
        <v>0</v>
      </c>
      <c r="K5917">
        <f>J5917*Weighting!$W$13</f>
        <v>0</v>
      </c>
      <c r="M5917" s="14"/>
    </row>
    <row r="5918" spans="1:25" x14ac:dyDescent="0.55000000000000004">
      <c r="A5918" s="32" t="str">
        <f>IF(Weighting!$P$14&gt;0,B5918,"")</f>
        <v/>
      </c>
      <c r="B5918" t="e">
        <f>Weighting!$C$14</f>
        <v>#DIV/0!</v>
      </c>
      <c r="C5918" t="e">
        <f>Weighting!$F$14</f>
        <v>#NUM!</v>
      </c>
      <c r="D5918" t="e">
        <f>IF(C5918=1,'Data Transformation'!$G$3+0.5*'Data Transformation'!$W$25,IF(C5919=1,D5919-'Data Transformation'!$W$25,FALSE))</f>
        <v>#NUM!</v>
      </c>
      <c r="E5918">
        <f t="array" ref="E5918">IF(ISLOGICAL(D5918),"",FREQUENCY(IF('Data Transformation'!$B$425:$B$8425='Bin Analysis'!$B5907,'Data Transformation'!$G$425:$G$8425),D5918))</f>
        <v>2001</v>
      </c>
      <c r="F5918">
        <f t="shared" si="738"/>
        <v>0</v>
      </c>
      <c r="G5918">
        <f>Weighting!$H$14</f>
        <v>0</v>
      </c>
      <c r="H5918">
        <f t="array" ref="H5918">FREQUENCY(IF('Data Transformation'!$B$4:$B$8425=B5907,'Data Transformation'!$G$4:$G$8425),'Bin Analysis'!$B5918)</f>
        <v>2073</v>
      </c>
      <c r="I5918">
        <f t="shared" si="739"/>
        <v>0</v>
      </c>
      <c r="J5918">
        <f t="shared" si="740"/>
        <v>0</v>
      </c>
      <c r="K5918">
        <f>J5918*Weighting!$W$14</f>
        <v>0</v>
      </c>
      <c r="M5918" s="14"/>
    </row>
    <row r="5919" spans="1:25" x14ac:dyDescent="0.55000000000000004">
      <c r="A5919" s="32" t="str">
        <f>IF(Weighting!$P$15&gt;0,B5919,"")</f>
        <v/>
      </c>
      <c r="B5919" t="e">
        <f>Weighting!$C$15</f>
        <v>#DIV/0!</v>
      </c>
      <c r="C5919" t="e">
        <f>Weighting!$F$15</f>
        <v>#NUM!</v>
      </c>
      <c r="D5919" t="e">
        <f>IF(C5919=1,'Data Transformation'!$G$3+0.5*'Data Transformation'!$W$25,IF(C5920=1,D5920-'Data Transformation'!$W$25,FALSE))</f>
        <v>#NUM!</v>
      </c>
      <c r="E5919">
        <f t="array" ref="E5919">IF(ISLOGICAL(D5919),"",FREQUENCY(IF('Data Transformation'!$B$425:$B$8425='Bin Analysis'!$B5907,'Data Transformation'!$G$425:$G$8425),D5919))</f>
        <v>2001</v>
      </c>
      <c r="F5919">
        <f t="shared" si="738"/>
        <v>0</v>
      </c>
      <c r="G5919">
        <f>Weighting!$H$15</f>
        <v>0</v>
      </c>
      <c r="H5919">
        <f t="array" ref="H5919">FREQUENCY(IF('Data Transformation'!$B$4:$B$8425=B5907,'Data Transformation'!$G$4:$G$8425),'Bin Analysis'!$B5919)</f>
        <v>2073</v>
      </c>
      <c r="I5919">
        <f t="shared" si="739"/>
        <v>0</v>
      </c>
      <c r="J5919">
        <f t="shared" si="740"/>
        <v>0</v>
      </c>
      <c r="K5919">
        <f>J5919*Weighting!$W$15</f>
        <v>0</v>
      </c>
      <c r="M5919" s="14"/>
    </row>
    <row r="5920" spans="1:25" x14ac:dyDescent="0.55000000000000004">
      <c r="A5920" s="32" t="str">
        <f>IF(Weighting!$P$16&gt;0,B5920,"")</f>
        <v/>
      </c>
      <c r="B5920" t="e">
        <f>Weighting!$C$16</f>
        <v>#DIV/0!</v>
      </c>
      <c r="C5920" t="e">
        <f>Weighting!$F$16</f>
        <v>#NUM!</v>
      </c>
      <c r="D5920" t="e">
        <f>IF(C5920=1,'Data Transformation'!$G$3+0.5*'Data Transformation'!$W$25,IF(C5921=1,D5921-'Data Transformation'!$W$25,FALSE))</f>
        <v>#NUM!</v>
      </c>
      <c r="E5920">
        <f t="array" ref="E5920">IF(ISLOGICAL(D5920),"",FREQUENCY(IF('Data Transformation'!$B$425:$B$8425='Bin Analysis'!$B5907,'Data Transformation'!$G$425:$G$8425),D5920))</f>
        <v>2001</v>
      </c>
      <c r="F5920">
        <f t="shared" si="738"/>
        <v>0</v>
      </c>
      <c r="G5920">
        <f>Weighting!$H$16</f>
        <v>0</v>
      </c>
      <c r="H5920">
        <f t="array" ref="H5920">FREQUENCY(IF('Data Transformation'!$B$4:$B$8425=B5907,'Data Transformation'!$G$4:$G$8425),'Bin Analysis'!$B5920)</f>
        <v>2073</v>
      </c>
      <c r="I5920">
        <f t="shared" si="739"/>
        <v>0</v>
      </c>
      <c r="J5920">
        <f t="shared" si="740"/>
        <v>0</v>
      </c>
      <c r="K5920">
        <f>J5920*Weighting!$W$16</f>
        <v>0</v>
      </c>
      <c r="M5920" s="14"/>
    </row>
    <row r="5921" spans="1:25" x14ac:dyDescent="0.55000000000000004">
      <c r="A5921" s="32" t="str">
        <f>IF(Weighting!$P$17&gt;0,B5921,"")</f>
        <v/>
      </c>
      <c r="B5921" t="e">
        <f>Weighting!$C$17</f>
        <v>#DIV/0!</v>
      </c>
      <c r="C5921" t="e">
        <f>Weighting!$F$17</f>
        <v>#NUM!</v>
      </c>
      <c r="D5921" t="e">
        <f>IF(C5921=1,'Data Transformation'!$G$3+0.5*'Data Transformation'!$W$25,IF(C5922=1,D5922-'Data Transformation'!$W$25,FALSE))</f>
        <v>#NUM!</v>
      </c>
      <c r="E5921">
        <f t="array" ref="E5921">IF(ISLOGICAL(D5921),"",FREQUENCY(IF('Data Transformation'!$B$425:$B$8425='Bin Analysis'!$B5907,'Data Transformation'!$G$425:$G$8425),D5921))</f>
        <v>2001</v>
      </c>
      <c r="F5921">
        <f t="shared" si="738"/>
        <v>0</v>
      </c>
      <c r="G5921">
        <f>Weighting!$H$17</f>
        <v>0</v>
      </c>
      <c r="H5921">
        <f t="array" ref="H5921">FREQUENCY(IF('Data Transformation'!$B$4:$B$8425=B5907,'Data Transformation'!$G$4:$G$8425),'Bin Analysis'!$B5921)</f>
        <v>2073</v>
      </c>
      <c r="I5921">
        <f t="shared" si="739"/>
        <v>0</v>
      </c>
      <c r="J5921">
        <f t="shared" si="740"/>
        <v>0</v>
      </c>
      <c r="K5921">
        <f>J5921*Weighting!$W$17</f>
        <v>0</v>
      </c>
      <c r="M5921" s="14"/>
    </row>
    <row r="5922" spans="1:25" x14ac:dyDescent="0.55000000000000004">
      <c r="A5922" s="32" t="str">
        <f>IF(Weighting!$P$18&gt;0,B5922,"")</f>
        <v/>
      </c>
      <c r="B5922" t="e">
        <f>Weighting!$C$18</f>
        <v>#DIV/0!</v>
      </c>
      <c r="C5922" t="e">
        <f>Weighting!$F$18</f>
        <v>#NUM!</v>
      </c>
      <c r="D5922" t="e">
        <f>IF(C5922=1,'Data Transformation'!$G$3+0.5*'Data Transformation'!$W$25,IF(C5923=1,D5923-'Data Transformation'!$W$25,FALSE))</f>
        <v>#NUM!</v>
      </c>
      <c r="E5922">
        <f t="array" ref="E5922">IF(ISLOGICAL(D5922),"",FREQUENCY(IF('Data Transformation'!$B$425:$B$8425='Bin Analysis'!$B5907,'Data Transformation'!$G$425:$G$8425),D5922))</f>
        <v>2001</v>
      </c>
      <c r="F5922">
        <f t="shared" si="738"/>
        <v>0</v>
      </c>
      <c r="G5922">
        <f>Weighting!$H$18</f>
        <v>0</v>
      </c>
      <c r="H5922">
        <f t="array" ref="H5922">FREQUENCY(IF('Data Transformation'!$B$4:$B$8425=B5907,'Data Transformation'!$G$4:$G$8425),'Bin Analysis'!$B5922)</f>
        <v>2073</v>
      </c>
      <c r="I5922">
        <f t="shared" si="739"/>
        <v>0</v>
      </c>
      <c r="J5922">
        <f t="shared" si="740"/>
        <v>0</v>
      </c>
      <c r="K5922">
        <f>J5922*Weighting!$W$18</f>
        <v>0</v>
      </c>
      <c r="M5922" s="14"/>
    </row>
    <row r="5923" spans="1:25" x14ac:dyDescent="0.55000000000000004">
      <c r="A5923" s="32" t="str">
        <f>IF(Weighting!$P$19&gt;0,B5923,"")</f>
        <v/>
      </c>
      <c r="B5923" t="e">
        <f>Weighting!$C$19</f>
        <v>#DIV/0!</v>
      </c>
      <c r="C5923" t="e">
        <f>Weighting!$F$19</f>
        <v>#NUM!</v>
      </c>
      <c r="D5923" t="e">
        <f>IF(C5923=1,'Data Transformation'!$G$3+0.5*'Data Transformation'!$W$25,IF(C5924=1,D5924-'Data Transformation'!$W$25,FALSE))</f>
        <v>#NUM!</v>
      </c>
      <c r="E5923">
        <f t="array" ref="E5923">IF(ISLOGICAL(D5923),"",FREQUENCY(IF('Data Transformation'!$B$425:$B$8425='Bin Analysis'!$B5907,'Data Transformation'!$G$425:$G$8425),D5923))</f>
        <v>2001</v>
      </c>
      <c r="F5923">
        <f t="shared" si="738"/>
        <v>0</v>
      </c>
      <c r="G5923">
        <f>Weighting!$H$19</f>
        <v>0</v>
      </c>
      <c r="H5923">
        <f t="array" ref="H5923">FREQUENCY(IF('Data Transformation'!$B$4:$B$8425=B5907,'Data Transformation'!$G$4:$G$8425),'Bin Analysis'!$B5923)</f>
        <v>2073</v>
      </c>
      <c r="I5923">
        <f t="shared" si="739"/>
        <v>0</v>
      </c>
      <c r="J5923">
        <f t="shared" si="740"/>
        <v>0</v>
      </c>
      <c r="K5923">
        <f>J5923*Weighting!$W$19</f>
        <v>0</v>
      </c>
      <c r="M5923" s="14"/>
    </row>
    <row r="5924" spans="1:25" x14ac:dyDescent="0.55000000000000004">
      <c r="A5924" s="32" t="str">
        <f>IF(Weighting!$P$20&gt;0,B5924,"")</f>
        <v/>
      </c>
      <c r="B5924" t="e">
        <f>Weighting!$C$20</f>
        <v>#DIV/0!</v>
      </c>
      <c r="C5924" t="e">
        <f>Weighting!$F$20</f>
        <v>#NUM!</v>
      </c>
      <c r="D5924" t="e">
        <f>IF(C5924=1,'Data Transformation'!$G$3+0.5*'Data Transformation'!$W$25,IF(C5925=1,D5925-'Data Transformation'!$W$25,FALSE))</f>
        <v>#NUM!</v>
      </c>
      <c r="E5924">
        <f t="array" ref="E5924">IF(ISLOGICAL(D5924),"",FREQUENCY(IF('Data Transformation'!$B$425:$B$8425='Bin Analysis'!$B5907,'Data Transformation'!$G$425:$G$8425),D5924))</f>
        <v>2001</v>
      </c>
      <c r="F5924">
        <f t="shared" si="738"/>
        <v>0</v>
      </c>
      <c r="G5924">
        <f>Weighting!$H$20</f>
        <v>0</v>
      </c>
      <c r="H5924">
        <f t="array" ref="H5924">FREQUENCY(IF('Data Transformation'!$B$4:$B$8425=B5907,'Data Transformation'!$G$4:$G$8425),'Bin Analysis'!$B5924)</f>
        <v>2073</v>
      </c>
      <c r="I5924">
        <f t="shared" si="739"/>
        <v>0</v>
      </c>
      <c r="J5924">
        <f t="shared" si="740"/>
        <v>0</v>
      </c>
      <c r="K5924">
        <f>J5924*Weighting!$W$20</f>
        <v>0</v>
      </c>
      <c r="M5924" s="14"/>
    </row>
    <row r="5925" spans="1:25" x14ac:dyDescent="0.55000000000000004">
      <c r="A5925" s="32" t="str">
        <f>IF(Weighting!$P$21&gt;0,B5925,"")</f>
        <v/>
      </c>
      <c r="B5925" t="e">
        <f>Weighting!$C$21</f>
        <v>#DIV/0!</v>
      </c>
      <c r="C5925" t="e">
        <f>Weighting!$F$21</f>
        <v>#NUM!</v>
      </c>
      <c r="D5925" t="e">
        <f>IF(C5925=1,'Data Transformation'!$G$3+0.5*'Data Transformation'!$W$25,IF(C5926=1,D5926-'Data Transformation'!$W$25,FALSE))</f>
        <v>#NUM!</v>
      </c>
      <c r="E5925">
        <f t="array" ref="E5925">IF(ISLOGICAL(D5925),"",FREQUENCY(IF('Data Transformation'!$B$425:$B$8425='Bin Analysis'!$B5907,'Data Transformation'!$G$425:$G$8425),D5925))</f>
        <v>2001</v>
      </c>
      <c r="F5925">
        <f t="shared" si="738"/>
        <v>0</v>
      </c>
      <c r="G5925">
        <f>Weighting!$H$21</f>
        <v>0</v>
      </c>
      <c r="H5925">
        <f t="array" ref="H5925">FREQUENCY(IF('Data Transformation'!$B$4:$B$8425=B5907,'Data Transformation'!$G$4:$G$8425),'Bin Analysis'!$B5925)</f>
        <v>2073</v>
      </c>
      <c r="I5925">
        <f t="shared" si="739"/>
        <v>0</v>
      </c>
      <c r="J5925">
        <f t="shared" si="740"/>
        <v>0</v>
      </c>
      <c r="K5925">
        <f>J5925*Weighting!$W$21</f>
        <v>0</v>
      </c>
      <c r="M5925" s="14"/>
    </row>
    <row r="5926" spans="1:25" x14ac:dyDescent="0.55000000000000004">
      <c r="A5926" s="32" t="str">
        <f>IF(Weighting!$P$22&gt;0,B5926,"")</f>
        <v/>
      </c>
      <c r="B5926" t="e">
        <f>Weighting!$C$22</f>
        <v>#DIV/0!</v>
      </c>
      <c r="C5926" t="e">
        <f>Weighting!$F$22</f>
        <v>#NUM!</v>
      </c>
      <c r="D5926" t="e">
        <f>IF(C5926=1,'Data Transformation'!$G$3+0.5*'Data Transformation'!$W$25,IF(C5927=1,D5927-'Data Transformation'!$W$25,FALSE))</f>
        <v>#NUM!</v>
      </c>
      <c r="E5926">
        <f t="array" ref="E5926">IF(ISLOGICAL(D5926),"",FREQUENCY(IF('Data Transformation'!$B$425:$B$8425='Bin Analysis'!$B5907,'Data Transformation'!$G$425:$G$8425),D5926))</f>
        <v>2001</v>
      </c>
      <c r="F5926">
        <f t="shared" si="738"/>
        <v>0</v>
      </c>
      <c r="G5926">
        <f>Weighting!$H$22</f>
        <v>0</v>
      </c>
      <c r="H5926">
        <f t="array" ref="H5926">FREQUENCY(IF('Data Transformation'!$B$4:$B$8425=B5907,'Data Transformation'!$G$4:$G$8425),'Bin Analysis'!$B5926)</f>
        <v>2073</v>
      </c>
      <c r="I5926">
        <f t="shared" si="739"/>
        <v>0</v>
      </c>
      <c r="J5926">
        <f t="shared" si="740"/>
        <v>0</v>
      </c>
      <c r="K5926">
        <f>J5926*Weighting!$W$22</f>
        <v>0</v>
      </c>
      <c r="M5926" s="14"/>
    </row>
    <row r="5927" spans="1:25" x14ac:dyDescent="0.55000000000000004">
      <c r="A5927" s="32" t="str">
        <f>IF(Weighting!$P$23&gt;0,B5927,"")</f>
        <v/>
      </c>
      <c r="B5927" t="e">
        <f>Weighting!$C$23</f>
        <v>#DIV/0!</v>
      </c>
      <c r="C5927" t="e">
        <f>Weighting!$F$23</f>
        <v>#NUM!</v>
      </c>
      <c r="D5927" t="e">
        <f>IF(C5927=1,'Data Transformation'!$G$3+0.5*'Data Transformation'!$W$25,IF(C5928=1,D5928-'Data Transformation'!$W$25,FALSE))</f>
        <v>#NUM!</v>
      </c>
      <c r="E5927">
        <f t="array" ref="E5927">IF(ISLOGICAL(D5927),"",FREQUENCY(IF('Data Transformation'!$B$425:$B$8425='Bin Analysis'!$B5907,'Data Transformation'!$G$425:$G$8425),D5927))</f>
        <v>2001</v>
      </c>
      <c r="F5927">
        <f t="shared" si="738"/>
        <v>0</v>
      </c>
      <c r="G5927">
        <f>Weighting!$H$23</f>
        <v>0</v>
      </c>
      <c r="H5927">
        <f t="array" ref="H5927">FREQUENCY(IF('Data Transformation'!$B$4:$B$8425=B5907,'Data Transformation'!$G$4:$G$8425),'Bin Analysis'!$B5927)</f>
        <v>2073</v>
      </c>
      <c r="I5927">
        <f t="shared" si="739"/>
        <v>0</v>
      </c>
      <c r="J5927">
        <f t="shared" si="740"/>
        <v>0</v>
      </c>
      <c r="K5927">
        <f>J5927*Weighting!$W$23</f>
        <v>0</v>
      </c>
      <c r="M5927" s="14"/>
    </row>
    <row r="5928" spans="1:25" x14ac:dyDescent="0.55000000000000004">
      <c r="A5928" s="32" t="str">
        <f>IF(Weighting!$P$24&gt;0,B5928,"")</f>
        <v/>
      </c>
      <c r="B5928" t="e">
        <f>Weighting!$C$24</f>
        <v>#DIV/0!</v>
      </c>
      <c r="C5928" t="e">
        <f>Weighting!$F$24</f>
        <v>#NUM!</v>
      </c>
      <c r="D5928" t="e">
        <f>IF(C5928=1,'Data Transformation'!$G$3+0.5*'Data Transformation'!$W$25,IF(C5929=1,D5929-'Data Transformation'!$W$25,FALSE))</f>
        <v>#NUM!</v>
      </c>
      <c r="E5928">
        <f t="array" ref="E5928">IF(ISLOGICAL(D5928),"",FREQUENCY(IF('Data Transformation'!$B$425:$B$8425='Bin Analysis'!$B5907,'Data Transformation'!$G$425:$G$8425),D5928))</f>
        <v>2001</v>
      </c>
      <c r="F5928">
        <f t="shared" si="738"/>
        <v>0</v>
      </c>
      <c r="G5928">
        <f>Weighting!$H$24</f>
        <v>0</v>
      </c>
      <c r="H5928">
        <f t="array" ref="H5928">FREQUENCY(IF('Data Transformation'!$B$4:$B$8425=B5907,'Data Transformation'!$G$4:$G$8425),'Bin Analysis'!$B5928)</f>
        <v>2073</v>
      </c>
      <c r="I5928">
        <f t="shared" si="739"/>
        <v>0</v>
      </c>
      <c r="J5928">
        <f t="shared" si="740"/>
        <v>0</v>
      </c>
      <c r="K5928">
        <f>J5928*Weighting!$W$24</f>
        <v>0</v>
      </c>
      <c r="M5928" s="14"/>
    </row>
    <row r="5929" spans="1:25" x14ac:dyDescent="0.55000000000000004">
      <c r="A5929" s="32" t="str">
        <f>IF(Weighting!$P$25&gt;0,B5929,"")</f>
        <v/>
      </c>
      <c r="B5929" t="e">
        <f>Weighting!$C$25</f>
        <v>#DIV/0!</v>
      </c>
      <c r="C5929" t="e">
        <f>Weighting!$F$25</f>
        <v>#NUM!</v>
      </c>
      <c r="D5929" t="e">
        <f>IF(C5929=1,'Data Transformation'!$G$3+0.5*'Data Transformation'!$W$25,IF(C5930=1,D5930-'Data Transformation'!$W$25,FALSE))</f>
        <v>#NUM!</v>
      </c>
      <c r="E5929">
        <f t="array" ref="E5929">IF(ISLOGICAL(D5929),"",FREQUENCY(IF('Data Transformation'!$B$425:$B$8425='Bin Analysis'!$B5907,'Data Transformation'!$G$425:$G$8425),D5929))</f>
        <v>2001</v>
      </c>
      <c r="F5929">
        <f t="shared" si="738"/>
        <v>0</v>
      </c>
      <c r="G5929">
        <f>Weighting!$H$25</f>
        <v>0</v>
      </c>
      <c r="H5929">
        <f t="array" ref="H5929">FREQUENCY(IF('Data Transformation'!$B$4:$B$8425=B5907,'Data Transformation'!$G$4:$G$8425),'Bin Analysis'!$B5929)</f>
        <v>2073</v>
      </c>
      <c r="I5929">
        <f t="shared" si="739"/>
        <v>0</v>
      </c>
      <c r="J5929">
        <f t="shared" si="740"/>
        <v>0</v>
      </c>
      <c r="K5929">
        <f>J5929*Weighting!$W$25</f>
        <v>0</v>
      </c>
      <c r="M5929" s="14"/>
    </row>
    <row r="5930" spans="1:25" x14ac:dyDescent="0.55000000000000004">
      <c r="O5930"/>
      <c r="P5930"/>
      <c r="Q5930"/>
      <c r="R5930"/>
    </row>
    <row r="5931" spans="1:25" ht="23.35" x14ac:dyDescent="0.8">
      <c r="A5931" s="21" t="s">
        <v>0</v>
      </c>
      <c r="B5931" s="21" t="str">
        <f>IFERROR(VLOOKUP(C5931,'Data Transformation'!$L$6:$M$426,2,FALSE),"")</f>
        <v/>
      </c>
      <c r="C5931" s="21">
        <f>C5907+1</f>
        <v>247</v>
      </c>
      <c r="D5931" s="21"/>
      <c r="E5931" s="21"/>
      <c r="F5931" s="21"/>
      <c r="G5931" s="21"/>
      <c r="H5931" s="22"/>
      <c r="I5931" s="22"/>
      <c r="J5931" s="22"/>
      <c r="K5931" s="21"/>
      <c r="L5931" s="21" t="str">
        <f>B5931</f>
        <v/>
      </c>
      <c r="M5931" s="23" t="e">
        <f>INDEX('Data Transformation'!$O$4:$O$424,MATCH($B5931,'Data Transformation'!$M$4:$M$424,0),MATCH($M$2,'Data Transformation'!$O$3,0))</f>
        <v>#N/A</v>
      </c>
      <c r="N5931" s="27" t="e">
        <f>IF('Input and Summary Results'!$J$16="minimum",'Bin Analysis'!X5932/(M5931-1),'Bin Analysis'!Y5931/('Bin Analysis'!M5931-1))</f>
        <v>#N/A</v>
      </c>
      <c r="O5931" s="27" t="e">
        <f>IF(M5931=FALSE,NA(),(VLOOKUP(1,C5934:K5953,4,FALSE))/(M5931-1))</f>
        <v>#N/A</v>
      </c>
      <c r="P5931" s="27" t="e">
        <f>IF(M5931=FALSE,NA(),SUM(J5934:J5953)/Weighting!$S$5)</f>
        <v>#N/A</v>
      </c>
      <c r="Q5931" s="27" t="e">
        <f>IF(M5931=FALSE,NA(),SUM(K5934:K5953)/Weighting!$S$6)</f>
        <v>#N/A</v>
      </c>
      <c r="R5931" s="27" t="e">
        <f>IF(M5931=FALSE,NA(),(VLOOKUP(1,G5934:K5953,3,FALSE))/(M5931-1))</f>
        <v>#N/A</v>
      </c>
      <c r="S5931" s="22" t="e">
        <f>IF(M5931=FALSE,NA(),IF(SUM(J5934:J5953)=2,"yes","no"))</f>
        <v>#N/A</v>
      </c>
      <c r="X5931" s="2" cm="2">
        <f t="array" ref="X5931:X5932">FREQUENCY(IF('Data Transformation'!$B$425:$B$6424='Bin Analysis'!L5931,'Data Transformation'!$G$425:$G$6424),'Data Transformation'!$U$11)</f>
        <v>0</v>
      </c>
      <c r="Y5931" s="2" cm="2">
        <f t="array" ref="Y5931:Y5932">FREQUENCY(IF('Data Transformation'!$B$425:$B$6424='Bin Analysis'!L5931,'Data Transformation'!$G$425:$G$6424),'Data Transformation'!$U$12)</f>
        <v>0</v>
      </c>
    </row>
    <row r="5932" spans="1:25" x14ac:dyDescent="0.55000000000000004">
      <c r="A5932" s="14" t="s">
        <v>67</v>
      </c>
      <c r="B5932" t="s">
        <v>47</v>
      </c>
      <c r="C5932" t="s">
        <v>5</v>
      </c>
      <c r="D5932" t="s">
        <v>100</v>
      </c>
      <c r="E5932" t="s">
        <v>101</v>
      </c>
      <c r="F5932" t="s">
        <v>102</v>
      </c>
      <c r="G5932" t="s">
        <v>70</v>
      </c>
      <c r="H5932" t="s">
        <v>31</v>
      </c>
      <c r="I5932" t="s">
        <v>32</v>
      </c>
      <c r="J5932" t="s">
        <v>46</v>
      </c>
      <c r="K5932" s="14" t="s">
        <v>45</v>
      </c>
      <c r="M5932" s="14"/>
      <c r="X5932" s="2">
        <v>0</v>
      </c>
      <c r="Y5932" s="2">
        <v>0</v>
      </c>
    </row>
    <row r="5933" spans="1:25" x14ac:dyDescent="0.55000000000000004">
      <c r="A5933" s="32"/>
      <c r="D5933" t="e">
        <f>IF(C5933=1,'Data Transformation'!$G$3+0.5*'Data Transformation'!$W$25,IF(C5934=1,D5934-'Data Transformation'!$W$25,FALSE))</f>
        <v>#NUM!</v>
      </c>
      <c r="E5933">
        <f t="array" ref="E5933">IF(ISLOGICAL(D5933),"",FREQUENCY(IF('Data Transformation'!$B$425:$B$8425='Bin Analysis'!$B5931,'Data Transformation'!$G$425:$G$8425),D5933))</f>
        <v>2001</v>
      </c>
      <c r="F5933" t="e">
        <f>IF(ISLOGICAL(D5933),"",E5933-E5932)</f>
        <v>#VALUE!</v>
      </c>
      <c r="M5933" s="14"/>
    </row>
    <row r="5934" spans="1:25" x14ac:dyDescent="0.55000000000000004">
      <c r="A5934" s="32" t="e">
        <f>IF(Weighting!$P$6&gt;0,B5934,"")</f>
        <v>#NUM!</v>
      </c>
      <c r="B5934" t="e">
        <f>Weighting!$C$6</f>
        <v>#DIV/0!</v>
      </c>
      <c r="C5934" t="e">
        <f>Weighting!$F$6</f>
        <v>#NUM!</v>
      </c>
      <c r="D5934" t="e">
        <f>IF(C5934=1,'Data Transformation'!$G$3+0.5*'Data Transformation'!$W$25,IF(C5935=1,D5935-'Data Transformation'!$W$25,FALSE))</f>
        <v>#NUM!</v>
      </c>
      <c r="E5934">
        <f t="array" ref="E5934">IF(ISLOGICAL(D5934),"",FREQUENCY(IF('Data Transformation'!$B$425:$B$8425='Bin Analysis'!$B5931,'Data Transformation'!$G$425:$G$8425),D5934))</f>
        <v>2001</v>
      </c>
      <c r="F5934">
        <f>IF(ISLOGICAL(D5934),"",E5934-E5933)</f>
        <v>0</v>
      </c>
      <c r="G5934">
        <f>Weighting!$H$6</f>
        <v>1</v>
      </c>
      <c r="H5934">
        <f t="array" ref="H5934">FREQUENCY(IF('Data Transformation'!$B$4:$B$8425=B5931,'Data Transformation'!$G$4:$G$8425),'Bin Analysis'!$B5934)</f>
        <v>2073</v>
      </c>
      <c r="I5934">
        <f>H5934-H5933</f>
        <v>2073</v>
      </c>
      <c r="J5934">
        <f>IF(I5934=0,0,1)</f>
        <v>1</v>
      </c>
      <c r="K5934" t="e">
        <f>J5934*Weighting!$W$6</f>
        <v>#NUM!</v>
      </c>
      <c r="M5934" s="14"/>
    </row>
    <row r="5935" spans="1:25" x14ac:dyDescent="0.55000000000000004">
      <c r="A5935" s="32" t="str">
        <f>IF(Weighting!$P$7&gt;0,B5935,"")</f>
        <v/>
      </c>
      <c r="B5935" t="e">
        <f>Weighting!$C$7</f>
        <v>#DIV/0!</v>
      </c>
      <c r="C5935" t="e">
        <f>Weighting!$F$7</f>
        <v>#NUM!</v>
      </c>
      <c r="D5935" t="e">
        <f>IF(C5935=1,'Data Transformation'!$G$3+0.5*'Data Transformation'!$W$25,IF(C5936=1,D5936-'Data Transformation'!$W$25,FALSE))</f>
        <v>#NUM!</v>
      </c>
      <c r="E5935">
        <f t="array" ref="E5935">IF(ISLOGICAL(D5935),"",FREQUENCY(IF('Data Transformation'!$B$425:$B$8425='Bin Analysis'!$B5931,'Data Transformation'!$G$425:$G$8425),D5935))</f>
        <v>2001</v>
      </c>
      <c r="F5935">
        <f t="shared" ref="F5935:F5953" si="741">IF(ISLOGICAL(D5935),"",E5935-E5934)</f>
        <v>0</v>
      </c>
      <c r="G5935">
        <f>Weighting!$H$7</f>
        <v>0</v>
      </c>
      <c r="H5935">
        <f t="array" ref="H5935">FREQUENCY(IF('Data Transformation'!$B$4:$B$8425=B5931,'Data Transformation'!$G$4:$G$8425),'Bin Analysis'!$B5935)</f>
        <v>2073</v>
      </c>
      <c r="I5935">
        <f t="shared" ref="I5935:I5953" si="742">H5935-H5934</f>
        <v>0</v>
      </c>
      <c r="J5935">
        <f>IF(I5935=0,0,1)</f>
        <v>0</v>
      </c>
      <c r="K5935">
        <f>J5935*Weighting!$W$7</f>
        <v>0</v>
      </c>
      <c r="M5935" s="14"/>
    </row>
    <row r="5936" spans="1:25" x14ac:dyDescent="0.55000000000000004">
      <c r="A5936" s="32" t="str">
        <f>IF(Weighting!$P$8&gt;0,B5936,"")</f>
        <v/>
      </c>
      <c r="B5936" t="e">
        <f>Weighting!$C$8</f>
        <v>#DIV/0!</v>
      </c>
      <c r="C5936" t="e">
        <f>Weighting!$F$8</f>
        <v>#NUM!</v>
      </c>
      <c r="D5936" t="e">
        <f>IF(C5936=1,'Data Transformation'!$G$3+0.5*'Data Transformation'!$W$25,IF(C5937=1,D5937-'Data Transformation'!$W$25,FALSE))</f>
        <v>#NUM!</v>
      </c>
      <c r="E5936">
        <f t="array" ref="E5936">IF(ISLOGICAL(D5936),"",FREQUENCY(IF('Data Transformation'!$B$425:$B$8425='Bin Analysis'!$B5931,'Data Transformation'!$G$425:$G$8425),D5936))</f>
        <v>2001</v>
      </c>
      <c r="F5936">
        <f t="shared" si="741"/>
        <v>0</v>
      </c>
      <c r="G5936">
        <f>Weighting!$H$8</f>
        <v>0</v>
      </c>
      <c r="H5936">
        <f t="array" ref="H5936">FREQUENCY(IF('Data Transformation'!$B$4:$B$8425=B5931,'Data Transformation'!$G$4:$G$8425),'Bin Analysis'!$B5936)</f>
        <v>2073</v>
      </c>
      <c r="I5936">
        <f t="shared" si="742"/>
        <v>0</v>
      </c>
      <c r="J5936">
        <f t="shared" ref="J5936:J5953" si="743">IF(I5936=0,0,1)</f>
        <v>0</v>
      </c>
      <c r="K5936">
        <f>J5936*Weighting!$W$8</f>
        <v>0</v>
      </c>
      <c r="M5936" s="14"/>
    </row>
    <row r="5937" spans="1:13" x14ac:dyDescent="0.55000000000000004">
      <c r="A5937" s="32" t="str">
        <f>IF(Weighting!$P$9&gt;0,B5937,"")</f>
        <v/>
      </c>
      <c r="B5937" s="50" t="e">
        <f>Weighting!$C$9</f>
        <v>#DIV/0!</v>
      </c>
      <c r="C5937" t="e">
        <f>Weighting!$F$9</f>
        <v>#NUM!</v>
      </c>
      <c r="D5937" t="e">
        <f>IF(C5937=1,'Data Transformation'!$G$3+0.5*'Data Transformation'!$W$25,IF(C5938=1,D5938-'Data Transformation'!$W$25,FALSE))</f>
        <v>#NUM!</v>
      </c>
      <c r="E5937">
        <f t="array" ref="E5937">IF(ISLOGICAL(D5937),"",FREQUENCY(IF('Data Transformation'!$B$425:$B$8425='Bin Analysis'!$B5931,'Data Transformation'!$G$425:$G$8425),D5937))</f>
        <v>2001</v>
      </c>
      <c r="F5937">
        <f t="shared" si="741"/>
        <v>0</v>
      </c>
      <c r="G5937">
        <f>Weighting!$H$9</f>
        <v>0</v>
      </c>
      <c r="H5937">
        <f t="array" ref="H5937">FREQUENCY(IF('Data Transformation'!$B$4:$B$8425=B5931,'Data Transformation'!$G$4:$G$8425),'Bin Analysis'!$B5937)</f>
        <v>2073</v>
      </c>
      <c r="I5937">
        <f t="shared" si="742"/>
        <v>0</v>
      </c>
      <c r="J5937">
        <f t="shared" si="743"/>
        <v>0</v>
      </c>
      <c r="K5937">
        <f>J5937*Weighting!$W$9</f>
        <v>0</v>
      </c>
      <c r="M5937" s="14"/>
    </row>
    <row r="5938" spans="1:13" x14ac:dyDescent="0.55000000000000004">
      <c r="A5938" s="32" t="str">
        <f>IF(Weighting!$P$10&gt;0,B5938,"")</f>
        <v/>
      </c>
      <c r="B5938" t="e">
        <f>Weighting!$C$10</f>
        <v>#DIV/0!</v>
      </c>
      <c r="C5938" t="e">
        <f>Weighting!$F$10</f>
        <v>#NUM!</v>
      </c>
      <c r="D5938" t="e">
        <f>IF(C5938=1,'Data Transformation'!$G$3+0.5*'Data Transformation'!$W$25,IF(C5939=1,D5939-'Data Transformation'!$W$25,FALSE))</f>
        <v>#NUM!</v>
      </c>
      <c r="E5938">
        <f t="array" ref="E5938">IF(ISLOGICAL(D5938),"",FREQUENCY(IF('Data Transformation'!$B$425:$B$8425='Bin Analysis'!$B5931,'Data Transformation'!$G$425:$G$8425),D5938))</f>
        <v>2001</v>
      </c>
      <c r="F5938">
        <f t="shared" si="741"/>
        <v>0</v>
      </c>
      <c r="G5938">
        <f>Weighting!$H$10</f>
        <v>0</v>
      </c>
      <c r="H5938">
        <f t="array" ref="H5938">FREQUENCY(IF('Data Transformation'!$B$4:$B$8425=B5931,'Data Transformation'!$G$4:$G$8425),'Bin Analysis'!$B5938)</f>
        <v>2073</v>
      </c>
      <c r="I5938">
        <f t="shared" si="742"/>
        <v>0</v>
      </c>
      <c r="J5938">
        <f t="shared" si="743"/>
        <v>0</v>
      </c>
      <c r="K5938">
        <f>J5938*Weighting!$W$10</f>
        <v>0</v>
      </c>
      <c r="M5938" s="14"/>
    </row>
    <row r="5939" spans="1:13" x14ac:dyDescent="0.55000000000000004">
      <c r="A5939" s="32" t="str">
        <f>IF(Weighting!$P$11&gt;0,B5939,"")</f>
        <v/>
      </c>
      <c r="B5939" t="e">
        <f>Weighting!$C$11</f>
        <v>#DIV/0!</v>
      </c>
      <c r="C5939" t="e">
        <f>Weighting!$F$11</f>
        <v>#NUM!</v>
      </c>
      <c r="D5939" t="e">
        <f>IF(C5939=1,'Data Transformation'!$G$3+0.5*'Data Transformation'!$W$25,IF(C5940=1,D5940-'Data Transformation'!$W$25,FALSE))</f>
        <v>#NUM!</v>
      </c>
      <c r="E5939">
        <f t="array" ref="E5939">IF(ISLOGICAL(D5939),"",FREQUENCY(IF('Data Transformation'!$B$425:$B$8425='Bin Analysis'!$B5931,'Data Transformation'!$G$425:$G$8425),D5939))</f>
        <v>2001</v>
      </c>
      <c r="F5939">
        <f t="shared" si="741"/>
        <v>0</v>
      </c>
      <c r="G5939">
        <f>Weighting!$H$11</f>
        <v>0</v>
      </c>
      <c r="H5939">
        <f t="array" ref="H5939">FREQUENCY(IF('Data Transformation'!$B$4:$B$8425=B5931,'Data Transformation'!$G$4:$G$8425),'Bin Analysis'!$B5939)</f>
        <v>2073</v>
      </c>
      <c r="I5939">
        <f t="shared" si="742"/>
        <v>0</v>
      </c>
      <c r="J5939">
        <f t="shared" si="743"/>
        <v>0</v>
      </c>
      <c r="K5939">
        <f>J5939*Weighting!$W$11</f>
        <v>0</v>
      </c>
      <c r="M5939" s="14"/>
    </row>
    <row r="5940" spans="1:13" x14ac:dyDescent="0.55000000000000004">
      <c r="A5940" s="32" t="str">
        <f>IF(Weighting!$P$12&gt;0,B5940,"")</f>
        <v/>
      </c>
      <c r="B5940" t="e">
        <f>Weighting!$C$12</f>
        <v>#DIV/0!</v>
      </c>
      <c r="C5940" t="e">
        <f>Weighting!$F$12</f>
        <v>#NUM!</v>
      </c>
      <c r="D5940" t="e">
        <f>IF(C5940=1,'Data Transformation'!$G$3+0.5*'Data Transformation'!$W$25,IF(C5941=1,D5941-'Data Transformation'!$W$25,FALSE))</f>
        <v>#NUM!</v>
      </c>
      <c r="E5940">
        <f t="array" ref="E5940">IF(ISLOGICAL(D5940),"",FREQUENCY(IF('Data Transformation'!$B$425:$B$8425='Bin Analysis'!$B5931,'Data Transformation'!$G$425:$G$8425),D5940))</f>
        <v>2001</v>
      </c>
      <c r="F5940">
        <f t="shared" si="741"/>
        <v>0</v>
      </c>
      <c r="G5940">
        <f>Weighting!$H$12</f>
        <v>0</v>
      </c>
      <c r="H5940">
        <f t="array" ref="H5940">FREQUENCY(IF('Data Transformation'!$B$4:$B$8425=B5931,'Data Transformation'!$G$4:$G$8425),'Bin Analysis'!$B5940)</f>
        <v>2073</v>
      </c>
      <c r="I5940">
        <f t="shared" si="742"/>
        <v>0</v>
      </c>
      <c r="J5940">
        <f t="shared" si="743"/>
        <v>0</v>
      </c>
      <c r="K5940">
        <f>J5940*Weighting!$W$12</f>
        <v>0</v>
      </c>
      <c r="M5940" s="14"/>
    </row>
    <row r="5941" spans="1:13" x14ac:dyDescent="0.55000000000000004">
      <c r="A5941" s="32" t="str">
        <f>IF(Weighting!$P$13&gt;0,B5941,"")</f>
        <v/>
      </c>
      <c r="B5941" t="e">
        <f>Weighting!$C$13</f>
        <v>#DIV/0!</v>
      </c>
      <c r="C5941" t="e">
        <f>Weighting!$F$13</f>
        <v>#NUM!</v>
      </c>
      <c r="D5941" t="e">
        <f>IF(C5941=1,'Data Transformation'!$G$3+0.5*'Data Transformation'!$W$25,IF(C5942=1,D5942-'Data Transformation'!$W$25,FALSE))</f>
        <v>#NUM!</v>
      </c>
      <c r="E5941">
        <f t="array" ref="E5941">IF(ISLOGICAL(D5941),"",FREQUENCY(IF('Data Transformation'!$B$425:$B$8425='Bin Analysis'!$B5931,'Data Transformation'!$G$425:$G$8425),D5941))</f>
        <v>2001</v>
      </c>
      <c r="F5941">
        <f t="shared" si="741"/>
        <v>0</v>
      </c>
      <c r="G5941">
        <f>Weighting!$H$13</f>
        <v>0</v>
      </c>
      <c r="H5941">
        <f t="array" ref="H5941">FREQUENCY(IF('Data Transformation'!$B$4:$B$8425=B5931,'Data Transformation'!$G$4:$G$8425),'Bin Analysis'!$B5941)</f>
        <v>2073</v>
      </c>
      <c r="I5941">
        <f t="shared" si="742"/>
        <v>0</v>
      </c>
      <c r="J5941">
        <f t="shared" si="743"/>
        <v>0</v>
      </c>
      <c r="K5941">
        <f>J5941*Weighting!$W$13</f>
        <v>0</v>
      </c>
      <c r="M5941" s="14"/>
    </row>
    <row r="5942" spans="1:13" x14ac:dyDescent="0.55000000000000004">
      <c r="A5942" s="32" t="str">
        <f>IF(Weighting!$P$14&gt;0,B5942,"")</f>
        <v/>
      </c>
      <c r="B5942" t="e">
        <f>Weighting!$C$14</f>
        <v>#DIV/0!</v>
      </c>
      <c r="C5942" t="e">
        <f>Weighting!$F$14</f>
        <v>#NUM!</v>
      </c>
      <c r="D5942" t="e">
        <f>IF(C5942=1,'Data Transformation'!$G$3+0.5*'Data Transformation'!$W$25,IF(C5943=1,D5943-'Data Transformation'!$W$25,FALSE))</f>
        <v>#NUM!</v>
      </c>
      <c r="E5942">
        <f t="array" ref="E5942">IF(ISLOGICAL(D5942),"",FREQUENCY(IF('Data Transformation'!$B$425:$B$8425='Bin Analysis'!$B5931,'Data Transformation'!$G$425:$G$8425),D5942))</f>
        <v>2001</v>
      </c>
      <c r="F5942">
        <f t="shared" si="741"/>
        <v>0</v>
      </c>
      <c r="G5942">
        <f>Weighting!$H$14</f>
        <v>0</v>
      </c>
      <c r="H5942">
        <f t="array" ref="H5942">FREQUENCY(IF('Data Transformation'!$B$4:$B$8425=B5931,'Data Transformation'!$G$4:$G$8425),'Bin Analysis'!$B5942)</f>
        <v>2073</v>
      </c>
      <c r="I5942">
        <f t="shared" si="742"/>
        <v>0</v>
      </c>
      <c r="J5942">
        <f t="shared" si="743"/>
        <v>0</v>
      </c>
      <c r="K5942">
        <f>J5942*Weighting!$W$14</f>
        <v>0</v>
      </c>
      <c r="M5942" s="14"/>
    </row>
    <row r="5943" spans="1:13" x14ac:dyDescent="0.55000000000000004">
      <c r="A5943" s="32" t="str">
        <f>IF(Weighting!$P$15&gt;0,B5943,"")</f>
        <v/>
      </c>
      <c r="B5943" t="e">
        <f>Weighting!$C$15</f>
        <v>#DIV/0!</v>
      </c>
      <c r="C5943" t="e">
        <f>Weighting!$F$15</f>
        <v>#NUM!</v>
      </c>
      <c r="D5943" t="e">
        <f>IF(C5943=1,'Data Transformation'!$G$3+0.5*'Data Transformation'!$W$25,IF(C5944=1,D5944-'Data Transformation'!$W$25,FALSE))</f>
        <v>#NUM!</v>
      </c>
      <c r="E5943">
        <f t="array" ref="E5943">IF(ISLOGICAL(D5943),"",FREQUENCY(IF('Data Transformation'!$B$425:$B$8425='Bin Analysis'!$B5931,'Data Transformation'!$G$425:$G$8425),D5943))</f>
        <v>2001</v>
      </c>
      <c r="F5943">
        <f t="shared" si="741"/>
        <v>0</v>
      </c>
      <c r="G5943">
        <f>Weighting!$H$15</f>
        <v>0</v>
      </c>
      <c r="H5943">
        <f t="array" ref="H5943">FREQUENCY(IF('Data Transformation'!$B$4:$B$8425=B5931,'Data Transformation'!$G$4:$G$8425),'Bin Analysis'!$B5943)</f>
        <v>2073</v>
      </c>
      <c r="I5943">
        <f t="shared" si="742"/>
        <v>0</v>
      </c>
      <c r="J5943">
        <f t="shared" si="743"/>
        <v>0</v>
      </c>
      <c r="K5943">
        <f>J5943*Weighting!$W$15</f>
        <v>0</v>
      </c>
      <c r="M5943" s="14"/>
    </row>
    <row r="5944" spans="1:13" x14ac:dyDescent="0.55000000000000004">
      <c r="A5944" s="32" t="str">
        <f>IF(Weighting!$P$16&gt;0,B5944,"")</f>
        <v/>
      </c>
      <c r="B5944" t="e">
        <f>Weighting!$C$16</f>
        <v>#DIV/0!</v>
      </c>
      <c r="C5944" t="e">
        <f>Weighting!$F$16</f>
        <v>#NUM!</v>
      </c>
      <c r="D5944" t="e">
        <f>IF(C5944=1,'Data Transformation'!$G$3+0.5*'Data Transformation'!$W$25,IF(C5945=1,D5945-'Data Transformation'!$W$25,FALSE))</f>
        <v>#NUM!</v>
      </c>
      <c r="E5944">
        <f t="array" ref="E5944">IF(ISLOGICAL(D5944),"",FREQUENCY(IF('Data Transformation'!$B$425:$B$8425='Bin Analysis'!$B5931,'Data Transformation'!$G$425:$G$8425),D5944))</f>
        <v>2001</v>
      </c>
      <c r="F5944">
        <f t="shared" si="741"/>
        <v>0</v>
      </c>
      <c r="G5944">
        <f>Weighting!$H$16</f>
        <v>0</v>
      </c>
      <c r="H5944">
        <f t="array" ref="H5944">FREQUENCY(IF('Data Transformation'!$B$4:$B$8425=B5931,'Data Transformation'!$G$4:$G$8425),'Bin Analysis'!$B5944)</f>
        <v>2073</v>
      </c>
      <c r="I5944">
        <f t="shared" si="742"/>
        <v>0</v>
      </c>
      <c r="J5944">
        <f t="shared" si="743"/>
        <v>0</v>
      </c>
      <c r="K5944">
        <f>J5944*Weighting!$W$16</f>
        <v>0</v>
      </c>
      <c r="M5944" s="14"/>
    </row>
    <row r="5945" spans="1:13" x14ac:dyDescent="0.55000000000000004">
      <c r="A5945" s="32" t="str">
        <f>IF(Weighting!$P$17&gt;0,B5945,"")</f>
        <v/>
      </c>
      <c r="B5945" t="e">
        <f>Weighting!$C$17</f>
        <v>#DIV/0!</v>
      </c>
      <c r="C5945" t="e">
        <f>Weighting!$F$17</f>
        <v>#NUM!</v>
      </c>
      <c r="D5945" t="e">
        <f>IF(C5945=1,'Data Transformation'!$G$3+0.5*'Data Transformation'!$W$25,IF(C5946=1,D5946-'Data Transformation'!$W$25,FALSE))</f>
        <v>#NUM!</v>
      </c>
      <c r="E5945">
        <f t="array" ref="E5945">IF(ISLOGICAL(D5945),"",FREQUENCY(IF('Data Transformation'!$B$425:$B$8425='Bin Analysis'!$B5931,'Data Transformation'!$G$425:$G$8425),D5945))</f>
        <v>2001</v>
      </c>
      <c r="F5945">
        <f t="shared" si="741"/>
        <v>0</v>
      </c>
      <c r="G5945">
        <f>Weighting!$H$17</f>
        <v>0</v>
      </c>
      <c r="H5945">
        <f t="array" ref="H5945">FREQUENCY(IF('Data Transformation'!$B$4:$B$8425=B5931,'Data Transformation'!$G$4:$G$8425),'Bin Analysis'!$B5945)</f>
        <v>2073</v>
      </c>
      <c r="I5945">
        <f t="shared" si="742"/>
        <v>0</v>
      </c>
      <c r="J5945">
        <f t="shared" si="743"/>
        <v>0</v>
      </c>
      <c r="K5945">
        <f>J5945*Weighting!$W$17</f>
        <v>0</v>
      </c>
      <c r="M5945" s="14"/>
    </row>
    <row r="5946" spans="1:13" x14ac:dyDescent="0.55000000000000004">
      <c r="A5946" s="32" t="str">
        <f>IF(Weighting!$P$18&gt;0,B5946,"")</f>
        <v/>
      </c>
      <c r="B5946" t="e">
        <f>Weighting!$C$18</f>
        <v>#DIV/0!</v>
      </c>
      <c r="C5946" t="e">
        <f>Weighting!$F$18</f>
        <v>#NUM!</v>
      </c>
      <c r="D5946" t="e">
        <f>IF(C5946=1,'Data Transformation'!$G$3+0.5*'Data Transformation'!$W$25,IF(C5947=1,D5947-'Data Transformation'!$W$25,FALSE))</f>
        <v>#NUM!</v>
      </c>
      <c r="E5946">
        <f t="array" ref="E5946">IF(ISLOGICAL(D5946),"",FREQUENCY(IF('Data Transformation'!$B$425:$B$8425='Bin Analysis'!$B5931,'Data Transformation'!$G$425:$G$8425),D5946))</f>
        <v>2001</v>
      </c>
      <c r="F5946">
        <f t="shared" si="741"/>
        <v>0</v>
      </c>
      <c r="G5946">
        <f>Weighting!$H$18</f>
        <v>0</v>
      </c>
      <c r="H5946">
        <f t="array" ref="H5946">FREQUENCY(IF('Data Transformation'!$B$4:$B$8425=B5931,'Data Transformation'!$G$4:$G$8425),'Bin Analysis'!$B5946)</f>
        <v>2073</v>
      </c>
      <c r="I5946">
        <f t="shared" si="742"/>
        <v>0</v>
      </c>
      <c r="J5946">
        <f t="shared" si="743"/>
        <v>0</v>
      </c>
      <c r="K5946">
        <f>J5946*Weighting!$W$18</f>
        <v>0</v>
      </c>
      <c r="M5946" s="14"/>
    </row>
    <row r="5947" spans="1:13" x14ac:dyDescent="0.55000000000000004">
      <c r="A5947" s="32" t="str">
        <f>IF(Weighting!$P$19&gt;0,B5947,"")</f>
        <v/>
      </c>
      <c r="B5947" t="e">
        <f>Weighting!$C$19</f>
        <v>#DIV/0!</v>
      </c>
      <c r="C5947" t="e">
        <f>Weighting!$F$19</f>
        <v>#NUM!</v>
      </c>
      <c r="D5947" t="e">
        <f>IF(C5947=1,'Data Transformation'!$G$3+0.5*'Data Transformation'!$W$25,IF(C5948=1,D5948-'Data Transformation'!$W$25,FALSE))</f>
        <v>#NUM!</v>
      </c>
      <c r="E5947">
        <f t="array" ref="E5947">IF(ISLOGICAL(D5947),"",FREQUENCY(IF('Data Transformation'!$B$425:$B$8425='Bin Analysis'!$B5931,'Data Transformation'!$G$425:$G$8425),D5947))</f>
        <v>2001</v>
      </c>
      <c r="F5947">
        <f t="shared" si="741"/>
        <v>0</v>
      </c>
      <c r="G5947">
        <f>Weighting!$H$19</f>
        <v>0</v>
      </c>
      <c r="H5947">
        <f t="array" ref="H5947">FREQUENCY(IF('Data Transformation'!$B$4:$B$8425=B5931,'Data Transformation'!$G$4:$G$8425),'Bin Analysis'!$B5947)</f>
        <v>2073</v>
      </c>
      <c r="I5947">
        <f t="shared" si="742"/>
        <v>0</v>
      </c>
      <c r="J5947">
        <f t="shared" si="743"/>
        <v>0</v>
      </c>
      <c r="K5947">
        <f>J5947*Weighting!$W$19</f>
        <v>0</v>
      </c>
      <c r="M5947" s="14"/>
    </row>
    <row r="5948" spans="1:13" x14ac:dyDescent="0.55000000000000004">
      <c r="A5948" s="32" t="str">
        <f>IF(Weighting!$P$20&gt;0,B5948,"")</f>
        <v/>
      </c>
      <c r="B5948" t="e">
        <f>Weighting!$C$20</f>
        <v>#DIV/0!</v>
      </c>
      <c r="C5948" t="e">
        <f>Weighting!$F$20</f>
        <v>#NUM!</v>
      </c>
      <c r="D5948" t="e">
        <f>IF(C5948=1,'Data Transformation'!$G$3+0.5*'Data Transformation'!$W$25,IF(C5949=1,D5949-'Data Transformation'!$W$25,FALSE))</f>
        <v>#NUM!</v>
      </c>
      <c r="E5948">
        <f t="array" ref="E5948">IF(ISLOGICAL(D5948),"",FREQUENCY(IF('Data Transformation'!$B$425:$B$8425='Bin Analysis'!$B5931,'Data Transformation'!$G$425:$G$8425),D5948))</f>
        <v>2001</v>
      </c>
      <c r="F5948">
        <f t="shared" si="741"/>
        <v>0</v>
      </c>
      <c r="G5948">
        <f>Weighting!$H$20</f>
        <v>0</v>
      </c>
      <c r="H5948">
        <f t="array" ref="H5948">FREQUENCY(IF('Data Transformation'!$B$4:$B$8425=B5931,'Data Transformation'!$G$4:$G$8425),'Bin Analysis'!$B5948)</f>
        <v>2073</v>
      </c>
      <c r="I5948">
        <f t="shared" si="742"/>
        <v>0</v>
      </c>
      <c r="J5948">
        <f t="shared" si="743"/>
        <v>0</v>
      </c>
      <c r="K5948">
        <f>J5948*Weighting!$W$20</f>
        <v>0</v>
      </c>
      <c r="M5948" s="14"/>
    </row>
    <row r="5949" spans="1:13" x14ac:dyDescent="0.55000000000000004">
      <c r="A5949" s="32" t="str">
        <f>IF(Weighting!$P$21&gt;0,B5949,"")</f>
        <v/>
      </c>
      <c r="B5949" t="e">
        <f>Weighting!$C$21</f>
        <v>#DIV/0!</v>
      </c>
      <c r="C5949" t="e">
        <f>Weighting!$F$21</f>
        <v>#NUM!</v>
      </c>
      <c r="D5949" t="e">
        <f>IF(C5949=1,'Data Transformation'!$G$3+0.5*'Data Transformation'!$W$25,IF(C5950=1,D5950-'Data Transformation'!$W$25,FALSE))</f>
        <v>#NUM!</v>
      </c>
      <c r="E5949">
        <f t="array" ref="E5949">IF(ISLOGICAL(D5949),"",FREQUENCY(IF('Data Transformation'!$B$425:$B$8425='Bin Analysis'!$B5931,'Data Transformation'!$G$425:$G$8425),D5949))</f>
        <v>2001</v>
      </c>
      <c r="F5949">
        <f t="shared" si="741"/>
        <v>0</v>
      </c>
      <c r="G5949">
        <f>Weighting!$H$21</f>
        <v>0</v>
      </c>
      <c r="H5949">
        <f t="array" ref="H5949">FREQUENCY(IF('Data Transformation'!$B$4:$B$8425=B5931,'Data Transformation'!$G$4:$G$8425),'Bin Analysis'!$B5949)</f>
        <v>2073</v>
      </c>
      <c r="I5949">
        <f t="shared" si="742"/>
        <v>0</v>
      </c>
      <c r="J5949">
        <f t="shared" si="743"/>
        <v>0</v>
      </c>
      <c r="K5949">
        <f>J5949*Weighting!$W$21</f>
        <v>0</v>
      </c>
      <c r="M5949" s="14"/>
    </row>
    <row r="5950" spans="1:13" x14ac:dyDescent="0.55000000000000004">
      <c r="A5950" s="32" t="str">
        <f>IF(Weighting!$P$22&gt;0,B5950,"")</f>
        <v/>
      </c>
      <c r="B5950" t="e">
        <f>Weighting!$C$22</f>
        <v>#DIV/0!</v>
      </c>
      <c r="C5950" t="e">
        <f>Weighting!$F$22</f>
        <v>#NUM!</v>
      </c>
      <c r="D5950" t="e">
        <f>IF(C5950=1,'Data Transformation'!$G$3+0.5*'Data Transformation'!$W$25,IF(C5951=1,D5951-'Data Transformation'!$W$25,FALSE))</f>
        <v>#NUM!</v>
      </c>
      <c r="E5950">
        <f t="array" ref="E5950">IF(ISLOGICAL(D5950),"",FREQUENCY(IF('Data Transformation'!$B$425:$B$8425='Bin Analysis'!$B5931,'Data Transformation'!$G$425:$G$8425),D5950))</f>
        <v>2001</v>
      </c>
      <c r="F5950">
        <f t="shared" si="741"/>
        <v>0</v>
      </c>
      <c r="G5950">
        <f>Weighting!$H$22</f>
        <v>0</v>
      </c>
      <c r="H5950">
        <f t="array" ref="H5950">FREQUENCY(IF('Data Transformation'!$B$4:$B$8425=B5931,'Data Transformation'!$G$4:$G$8425),'Bin Analysis'!$B5950)</f>
        <v>2073</v>
      </c>
      <c r="I5950">
        <f t="shared" si="742"/>
        <v>0</v>
      </c>
      <c r="J5950">
        <f t="shared" si="743"/>
        <v>0</v>
      </c>
      <c r="K5950">
        <f>J5950*Weighting!$W$22</f>
        <v>0</v>
      </c>
      <c r="M5950" s="14"/>
    </row>
    <row r="5951" spans="1:13" x14ac:dyDescent="0.55000000000000004">
      <c r="A5951" s="32" t="str">
        <f>IF(Weighting!$P$23&gt;0,B5951,"")</f>
        <v/>
      </c>
      <c r="B5951" t="e">
        <f>Weighting!$C$23</f>
        <v>#DIV/0!</v>
      </c>
      <c r="C5951" t="e">
        <f>Weighting!$F$23</f>
        <v>#NUM!</v>
      </c>
      <c r="D5951" t="e">
        <f>IF(C5951=1,'Data Transformation'!$G$3+0.5*'Data Transformation'!$W$25,IF(C5952=1,D5952-'Data Transformation'!$W$25,FALSE))</f>
        <v>#NUM!</v>
      </c>
      <c r="E5951">
        <f t="array" ref="E5951">IF(ISLOGICAL(D5951),"",FREQUENCY(IF('Data Transformation'!$B$425:$B$8425='Bin Analysis'!$B5931,'Data Transformation'!$G$425:$G$8425),D5951))</f>
        <v>2001</v>
      </c>
      <c r="F5951">
        <f t="shared" si="741"/>
        <v>0</v>
      </c>
      <c r="G5951">
        <f>Weighting!$H$23</f>
        <v>0</v>
      </c>
      <c r="H5951">
        <f t="array" ref="H5951">FREQUENCY(IF('Data Transformation'!$B$4:$B$8425=B5931,'Data Transformation'!$G$4:$G$8425),'Bin Analysis'!$B5951)</f>
        <v>2073</v>
      </c>
      <c r="I5951">
        <f t="shared" si="742"/>
        <v>0</v>
      </c>
      <c r="J5951">
        <f t="shared" si="743"/>
        <v>0</v>
      </c>
      <c r="K5951">
        <f>J5951*Weighting!$W$23</f>
        <v>0</v>
      </c>
      <c r="M5951" s="14"/>
    </row>
    <row r="5952" spans="1:13" x14ac:dyDescent="0.55000000000000004">
      <c r="A5952" s="32" t="str">
        <f>IF(Weighting!$P$24&gt;0,B5952,"")</f>
        <v/>
      </c>
      <c r="B5952" t="e">
        <f>Weighting!$C$24</f>
        <v>#DIV/0!</v>
      </c>
      <c r="C5952" t="e">
        <f>Weighting!$F$24</f>
        <v>#NUM!</v>
      </c>
      <c r="D5952" t="e">
        <f>IF(C5952=1,'Data Transformation'!$G$3+0.5*'Data Transformation'!$W$25,IF(C5953=1,D5953-'Data Transformation'!$W$25,FALSE))</f>
        <v>#NUM!</v>
      </c>
      <c r="E5952">
        <f t="array" ref="E5952">IF(ISLOGICAL(D5952),"",FREQUENCY(IF('Data Transformation'!$B$425:$B$8425='Bin Analysis'!$B5931,'Data Transformation'!$G$425:$G$8425),D5952))</f>
        <v>2001</v>
      </c>
      <c r="F5952">
        <f t="shared" si="741"/>
        <v>0</v>
      </c>
      <c r="G5952">
        <f>Weighting!$H$24</f>
        <v>0</v>
      </c>
      <c r="H5952">
        <f t="array" ref="H5952">FREQUENCY(IF('Data Transformation'!$B$4:$B$8425=B5931,'Data Transformation'!$G$4:$G$8425),'Bin Analysis'!$B5952)</f>
        <v>2073</v>
      </c>
      <c r="I5952">
        <f t="shared" si="742"/>
        <v>0</v>
      </c>
      <c r="J5952">
        <f t="shared" si="743"/>
        <v>0</v>
      </c>
      <c r="K5952">
        <f>J5952*Weighting!$W$24</f>
        <v>0</v>
      </c>
      <c r="M5952" s="14"/>
    </row>
    <row r="5953" spans="1:25" x14ac:dyDescent="0.55000000000000004">
      <c r="A5953" s="32" t="str">
        <f>IF(Weighting!$P$25&gt;0,B5953,"")</f>
        <v/>
      </c>
      <c r="B5953" t="e">
        <f>Weighting!$C$25</f>
        <v>#DIV/0!</v>
      </c>
      <c r="C5953" t="e">
        <f>Weighting!$F$25</f>
        <v>#NUM!</v>
      </c>
      <c r="D5953" t="e">
        <f>IF(C5953=1,'Data Transformation'!$G$3+0.5*'Data Transformation'!$W$25,IF(C5954=1,D5954-'Data Transformation'!$W$25,FALSE))</f>
        <v>#NUM!</v>
      </c>
      <c r="E5953">
        <f t="array" ref="E5953">IF(ISLOGICAL(D5953),"",FREQUENCY(IF('Data Transformation'!$B$425:$B$8425='Bin Analysis'!$B5931,'Data Transformation'!$G$425:$G$8425),D5953))</f>
        <v>2001</v>
      </c>
      <c r="F5953">
        <f t="shared" si="741"/>
        <v>0</v>
      </c>
      <c r="G5953">
        <f>Weighting!$H$25</f>
        <v>0</v>
      </c>
      <c r="H5953">
        <f t="array" ref="H5953">FREQUENCY(IF('Data Transformation'!$B$4:$B$8425=B5931,'Data Transformation'!$G$4:$G$8425),'Bin Analysis'!$B5953)</f>
        <v>2073</v>
      </c>
      <c r="I5953">
        <f t="shared" si="742"/>
        <v>0</v>
      </c>
      <c r="J5953">
        <f t="shared" si="743"/>
        <v>0</v>
      </c>
      <c r="K5953">
        <f>J5953*Weighting!$W$25</f>
        <v>0</v>
      </c>
      <c r="M5953" s="14"/>
    </row>
    <row r="5954" spans="1:25" x14ac:dyDescent="0.55000000000000004">
      <c r="O5954"/>
      <c r="P5954"/>
      <c r="Q5954"/>
      <c r="R5954"/>
    </row>
    <row r="5955" spans="1:25" ht="23.35" x14ac:dyDescent="0.8">
      <c r="A5955" s="21" t="s">
        <v>0</v>
      </c>
      <c r="B5955" s="21" t="str">
        <f>IFERROR(VLOOKUP(C5955,'Data Transformation'!$L$6:$M$426,2,FALSE),"")</f>
        <v/>
      </c>
      <c r="C5955" s="21">
        <f>C5931+1</f>
        <v>248</v>
      </c>
      <c r="D5955" s="21"/>
      <c r="E5955" s="21"/>
      <c r="F5955" s="21"/>
      <c r="G5955" s="21"/>
      <c r="H5955" s="22"/>
      <c r="I5955" s="22"/>
      <c r="J5955" s="22"/>
      <c r="K5955" s="21"/>
      <c r="L5955" s="21" t="str">
        <f>B5955</f>
        <v/>
      </c>
      <c r="M5955" s="23" t="e">
        <f>INDEX('Data Transformation'!$O$4:$O$424,MATCH($B5955,'Data Transformation'!$M$4:$M$424,0),MATCH($M$2,'Data Transformation'!$O$3,0))</f>
        <v>#N/A</v>
      </c>
      <c r="N5955" s="27" t="e">
        <f>IF('Input and Summary Results'!$J$16="minimum",'Bin Analysis'!X5956/(M5955-1),'Bin Analysis'!Y5955/('Bin Analysis'!M5955-1))</f>
        <v>#N/A</v>
      </c>
      <c r="O5955" s="27" t="e">
        <f>IF(M5955=FALSE,NA(),(VLOOKUP(1,C5958:K5977,4,FALSE))/(M5955-1))</f>
        <v>#N/A</v>
      </c>
      <c r="P5955" s="27" t="e">
        <f>IF(M5955=FALSE,NA(),SUM(J5958:J5977)/Weighting!$S$5)</f>
        <v>#N/A</v>
      </c>
      <c r="Q5955" s="27" t="e">
        <f>IF(M5955=FALSE,NA(),SUM(K5958:K5977)/Weighting!$S$6)</f>
        <v>#N/A</v>
      </c>
      <c r="R5955" s="27" t="e">
        <f>IF(M5955=FALSE,NA(),(VLOOKUP(1,G5958:K5977,3,FALSE))/(M5955-1))</f>
        <v>#N/A</v>
      </c>
      <c r="S5955" s="22" t="e">
        <f>IF(M5955=FALSE,NA(),IF(SUM(J5958:J5977)=2,"yes","no"))</f>
        <v>#N/A</v>
      </c>
      <c r="X5955" s="2" cm="2">
        <f t="array" ref="X5955:X5956">FREQUENCY(IF('Data Transformation'!$B$425:$B$6424='Bin Analysis'!L5955,'Data Transformation'!$G$425:$G$6424),'Data Transformation'!$U$11)</f>
        <v>0</v>
      </c>
      <c r="Y5955" s="2" cm="2">
        <f t="array" ref="Y5955:Y5956">FREQUENCY(IF('Data Transformation'!$B$425:$B$6424='Bin Analysis'!L5955,'Data Transformation'!$G$425:$G$6424),'Data Transformation'!$U$12)</f>
        <v>0</v>
      </c>
    </row>
    <row r="5956" spans="1:25" x14ac:dyDescent="0.55000000000000004">
      <c r="A5956" s="14" t="s">
        <v>67</v>
      </c>
      <c r="B5956" t="s">
        <v>47</v>
      </c>
      <c r="C5956" t="s">
        <v>5</v>
      </c>
      <c r="D5956" t="s">
        <v>100</v>
      </c>
      <c r="E5956" t="s">
        <v>101</v>
      </c>
      <c r="F5956" t="s">
        <v>102</v>
      </c>
      <c r="G5956" t="s">
        <v>70</v>
      </c>
      <c r="H5956" t="s">
        <v>31</v>
      </c>
      <c r="I5956" t="s">
        <v>32</v>
      </c>
      <c r="J5956" t="s">
        <v>46</v>
      </c>
      <c r="K5956" s="14" t="s">
        <v>45</v>
      </c>
      <c r="M5956" s="14"/>
      <c r="X5956" s="2">
        <v>0</v>
      </c>
      <c r="Y5956" s="2">
        <v>0</v>
      </c>
    </row>
    <row r="5957" spans="1:25" x14ac:dyDescent="0.55000000000000004">
      <c r="A5957" s="32"/>
      <c r="D5957" t="e">
        <f>IF(C5957=1,'Data Transformation'!$G$3+0.5*'Data Transformation'!$W$25,IF(C5958=1,D5958-'Data Transformation'!$W$25,FALSE))</f>
        <v>#NUM!</v>
      </c>
      <c r="E5957">
        <f t="array" ref="E5957">IF(ISLOGICAL(D5957),"",FREQUENCY(IF('Data Transformation'!$B$425:$B$8425='Bin Analysis'!$B5955,'Data Transformation'!$G$425:$G$8425),D5957))</f>
        <v>2001</v>
      </c>
      <c r="F5957" t="e">
        <f>IF(ISLOGICAL(D5957),"",E5957-E5956)</f>
        <v>#VALUE!</v>
      </c>
      <c r="M5957" s="14"/>
    </row>
    <row r="5958" spans="1:25" x14ac:dyDescent="0.55000000000000004">
      <c r="A5958" s="32" t="e">
        <f>IF(Weighting!$P$6&gt;0,B5958,"")</f>
        <v>#NUM!</v>
      </c>
      <c r="B5958" t="e">
        <f>Weighting!$C$6</f>
        <v>#DIV/0!</v>
      </c>
      <c r="C5958" t="e">
        <f>Weighting!$F$6</f>
        <v>#NUM!</v>
      </c>
      <c r="D5958" t="e">
        <f>IF(C5958=1,'Data Transformation'!$G$3+0.5*'Data Transformation'!$W$25,IF(C5959=1,D5959-'Data Transformation'!$W$25,FALSE))</f>
        <v>#NUM!</v>
      </c>
      <c r="E5958">
        <f t="array" ref="E5958">IF(ISLOGICAL(D5958),"",FREQUENCY(IF('Data Transformation'!$B$425:$B$8425='Bin Analysis'!$B5955,'Data Transformation'!$G$425:$G$8425),D5958))</f>
        <v>2001</v>
      </c>
      <c r="F5958">
        <f>IF(ISLOGICAL(D5958),"",E5958-E5957)</f>
        <v>0</v>
      </c>
      <c r="G5958">
        <f>Weighting!$H$6</f>
        <v>1</v>
      </c>
      <c r="H5958">
        <f t="array" ref="H5958">FREQUENCY(IF('Data Transformation'!$B$4:$B$8425=B5955,'Data Transformation'!$G$4:$G$8425),'Bin Analysis'!$B5958)</f>
        <v>2073</v>
      </c>
      <c r="I5958">
        <f>H5958-H5957</f>
        <v>2073</v>
      </c>
      <c r="J5958">
        <f>IF(I5958=0,0,1)</f>
        <v>1</v>
      </c>
      <c r="K5958" t="e">
        <f>J5958*Weighting!$W$6</f>
        <v>#NUM!</v>
      </c>
      <c r="M5958" s="14"/>
    </row>
    <row r="5959" spans="1:25" x14ac:dyDescent="0.55000000000000004">
      <c r="A5959" s="32" t="str">
        <f>IF(Weighting!$P$7&gt;0,B5959,"")</f>
        <v/>
      </c>
      <c r="B5959" t="e">
        <f>Weighting!$C$7</f>
        <v>#DIV/0!</v>
      </c>
      <c r="C5959" t="e">
        <f>Weighting!$F$7</f>
        <v>#NUM!</v>
      </c>
      <c r="D5959" t="e">
        <f>IF(C5959=1,'Data Transformation'!$G$3+0.5*'Data Transformation'!$W$25,IF(C5960=1,D5960-'Data Transformation'!$W$25,FALSE))</f>
        <v>#NUM!</v>
      </c>
      <c r="E5959">
        <f t="array" ref="E5959">IF(ISLOGICAL(D5959),"",FREQUENCY(IF('Data Transformation'!$B$425:$B$8425='Bin Analysis'!$B5955,'Data Transformation'!$G$425:$G$8425),D5959))</f>
        <v>2001</v>
      </c>
      <c r="F5959">
        <f t="shared" ref="F5959:F5977" si="744">IF(ISLOGICAL(D5959),"",E5959-E5958)</f>
        <v>0</v>
      </c>
      <c r="G5959">
        <f>Weighting!$H$7</f>
        <v>0</v>
      </c>
      <c r="H5959">
        <f t="array" ref="H5959">FREQUENCY(IF('Data Transformation'!$B$4:$B$8425=B5955,'Data Transformation'!$G$4:$G$8425),'Bin Analysis'!$B5959)</f>
        <v>2073</v>
      </c>
      <c r="I5959">
        <f t="shared" ref="I5959:I5977" si="745">H5959-H5958</f>
        <v>0</v>
      </c>
      <c r="J5959">
        <f>IF(I5959=0,0,1)</f>
        <v>0</v>
      </c>
      <c r="K5959">
        <f>J5959*Weighting!$W$7</f>
        <v>0</v>
      </c>
      <c r="M5959" s="14"/>
    </row>
    <row r="5960" spans="1:25" x14ac:dyDescent="0.55000000000000004">
      <c r="A5960" s="32" t="str">
        <f>IF(Weighting!$P$8&gt;0,B5960,"")</f>
        <v/>
      </c>
      <c r="B5960" t="e">
        <f>Weighting!$C$8</f>
        <v>#DIV/0!</v>
      </c>
      <c r="C5960" t="e">
        <f>Weighting!$F$8</f>
        <v>#NUM!</v>
      </c>
      <c r="D5960" t="e">
        <f>IF(C5960=1,'Data Transformation'!$G$3+0.5*'Data Transformation'!$W$25,IF(C5961=1,D5961-'Data Transformation'!$W$25,FALSE))</f>
        <v>#NUM!</v>
      </c>
      <c r="E5960">
        <f t="array" ref="E5960">IF(ISLOGICAL(D5960),"",FREQUENCY(IF('Data Transformation'!$B$425:$B$8425='Bin Analysis'!$B5955,'Data Transformation'!$G$425:$G$8425),D5960))</f>
        <v>2001</v>
      </c>
      <c r="F5960">
        <f t="shared" si="744"/>
        <v>0</v>
      </c>
      <c r="G5960">
        <f>Weighting!$H$8</f>
        <v>0</v>
      </c>
      <c r="H5960">
        <f t="array" ref="H5960">FREQUENCY(IF('Data Transformation'!$B$4:$B$8425=B5955,'Data Transformation'!$G$4:$G$8425),'Bin Analysis'!$B5960)</f>
        <v>2073</v>
      </c>
      <c r="I5960">
        <f t="shared" si="745"/>
        <v>0</v>
      </c>
      <c r="J5960">
        <f t="shared" ref="J5960:J5977" si="746">IF(I5960=0,0,1)</f>
        <v>0</v>
      </c>
      <c r="K5960">
        <f>J5960*Weighting!$W$8</f>
        <v>0</v>
      </c>
      <c r="M5960" s="14"/>
    </row>
    <row r="5961" spans="1:25" x14ac:dyDescent="0.55000000000000004">
      <c r="A5961" s="32" t="str">
        <f>IF(Weighting!$P$9&gt;0,B5961,"")</f>
        <v/>
      </c>
      <c r="B5961" s="50" t="e">
        <f>Weighting!$C$9</f>
        <v>#DIV/0!</v>
      </c>
      <c r="C5961" t="e">
        <f>Weighting!$F$9</f>
        <v>#NUM!</v>
      </c>
      <c r="D5961" t="e">
        <f>IF(C5961=1,'Data Transformation'!$G$3+0.5*'Data Transformation'!$W$25,IF(C5962=1,D5962-'Data Transformation'!$W$25,FALSE))</f>
        <v>#NUM!</v>
      </c>
      <c r="E5961">
        <f t="array" ref="E5961">IF(ISLOGICAL(D5961),"",FREQUENCY(IF('Data Transformation'!$B$425:$B$8425='Bin Analysis'!$B5955,'Data Transformation'!$G$425:$G$8425),D5961))</f>
        <v>2001</v>
      </c>
      <c r="F5961">
        <f t="shared" si="744"/>
        <v>0</v>
      </c>
      <c r="G5961">
        <f>Weighting!$H$9</f>
        <v>0</v>
      </c>
      <c r="H5961">
        <f t="array" ref="H5961">FREQUENCY(IF('Data Transformation'!$B$4:$B$8425=B5955,'Data Transformation'!$G$4:$G$8425),'Bin Analysis'!$B5961)</f>
        <v>2073</v>
      </c>
      <c r="I5961">
        <f t="shared" si="745"/>
        <v>0</v>
      </c>
      <c r="J5961">
        <f t="shared" si="746"/>
        <v>0</v>
      </c>
      <c r="K5961">
        <f>J5961*Weighting!$W$9</f>
        <v>0</v>
      </c>
      <c r="M5961" s="14"/>
    </row>
    <row r="5962" spans="1:25" x14ac:dyDescent="0.55000000000000004">
      <c r="A5962" s="32" t="str">
        <f>IF(Weighting!$P$10&gt;0,B5962,"")</f>
        <v/>
      </c>
      <c r="B5962" t="e">
        <f>Weighting!$C$10</f>
        <v>#DIV/0!</v>
      </c>
      <c r="C5962" t="e">
        <f>Weighting!$F$10</f>
        <v>#NUM!</v>
      </c>
      <c r="D5962" t="e">
        <f>IF(C5962=1,'Data Transformation'!$G$3+0.5*'Data Transformation'!$W$25,IF(C5963=1,D5963-'Data Transformation'!$W$25,FALSE))</f>
        <v>#NUM!</v>
      </c>
      <c r="E5962">
        <f t="array" ref="E5962">IF(ISLOGICAL(D5962),"",FREQUENCY(IF('Data Transformation'!$B$425:$B$8425='Bin Analysis'!$B5955,'Data Transformation'!$G$425:$G$8425),D5962))</f>
        <v>2001</v>
      </c>
      <c r="F5962">
        <f t="shared" si="744"/>
        <v>0</v>
      </c>
      <c r="G5962">
        <f>Weighting!$H$10</f>
        <v>0</v>
      </c>
      <c r="H5962">
        <f t="array" ref="H5962">FREQUENCY(IF('Data Transformation'!$B$4:$B$8425=B5955,'Data Transformation'!$G$4:$G$8425),'Bin Analysis'!$B5962)</f>
        <v>2073</v>
      </c>
      <c r="I5962">
        <f t="shared" si="745"/>
        <v>0</v>
      </c>
      <c r="J5962">
        <f t="shared" si="746"/>
        <v>0</v>
      </c>
      <c r="K5962">
        <f>J5962*Weighting!$W$10</f>
        <v>0</v>
      </c>
      <c r="M5962" s="14"/>
    </row>
    <row r="5963" spans="1:25" x14ac:dyDescent="0.55000000000000004">
      <c r="A5963" s="32" t="str">
        <f>IF(Weighting!$P$11&gt;0,B5963,"")</f>
        <v/>
      </c>
      <c r="B5963" t="e">
        <f>Weighting!$C$11</f>
        <v>#DIV/0!</v>
      </c>
      <c r="C5963" t="e">
        <f>Weighting!$F$11</f>
        <v>#NUM!</v>
      </c>
      <c r="D5963" t="e">
        <f>IF(C5963=1,'Data Transformation'!$G$3+0.5*'Data Transformation'!$W$25,IF(C5964=1,D5964-'Data Transformation'!$W$25,FALSE))</f>
        <v>#NUM!</v>
      </c>
      <c r="E5963">
        <f t="array" ref="E5963">IF(ISLOGICAL(D5963),"",FREQUENCY(IF('Data Transformation'!$B$425:$B$8425='Bin Analysis'!$B5955,'Data Transformation'!$G$425:$G$8425),D5963))</f>
        <v>2001</v>
      </c>
      <c r="F5963">
        <f t="shared" si="744"/>
        <v>0</v>
      </c>
      <c r="G5963">
        <f>Weighting!$H$11</f>
        <v>0</v>
      </c>
      <c r="H5963">
        <f t="array" ref="H5963">FREQUENCY(IF('Data Transformation'!$B$4:$B$8425=B5955,'Data Transformation'!$G$4:$G$8425),'Bin Analysis'!$B5963)</f>
        <v>2073</v>
      </c>
      <c r="I5963">
        <f t="shared" si="745"/>
        <v>0</v>
      </c>
      <c r="J5963">
        <f t="shared" si="746"/>
        <v>0</v>
      </c>
      <c r="K5963">
        <f>J5963*Weighting!$W$11</f>
        <v>0</v>
      </c>
      <c r="M5963" s="14"/>
    </row>
    <row r="5964" spans="1:25" x14ac:dyDescent="0.55000000000000004">
      <c r="A5964" s="32" t="str">
        <f>IF(Weighting!$P$12&gt;0,B5964,"")</f>
        <v/>
      </c>
      <c r="B5964" t="e">
        <f>Weighting!$C$12</f>
        <v>#DIV/0!</v>
      </c>
      <c r="C5964" t="e">
        <f>Weighting!$F$12</f>
        <v>#NUM!</v>
      </c>
      <c r="D5964" t="e">
        <f>IF(C5964=1,'Data Transformation'!$G$3+0.5*'Data Transformation'!$W$25,IF(C5965=1,D5965-'Data Transformation'!$W$25,FALSE))</f>
        <v>#NUM!</v>
      </c>
      <c r="E5964">
        <f t="array" ref="E5964">IF(ISLOGICAL(D5964),"",FREQUENCY(IF('Data Transformation'!$B$425:$B$8425='Bin Analysis'!$B5955,'Data Transformation'!$G$425:$G$8425),D5964))</f>
        <v>2001</v>
      </c>
      <c r="F5964">
        <f t="shared" si="744"/>
        <v>0</v>
      </c>
      <c r="G5964">
        <f>Weighting!$H$12</f>
        <v>0</v>
      </c>
      <c r="H5964">
        <f t="array" ref="H5964">FREQUENCY(IF('Data Transformation'!$B$4:$B$8425=B5955,'Data Transformation'!$G$4:$G$8425),'Bin Analysis'!$B5964)</f>
        <v>2073</v>
      </c>
      <c r="I5964">
        <f t="shared" si="745"/>
        <v>0</v>
      </c>
      <c r="J5964">
        <f t="shared" si="746"/>
        <v>0</v>
      </c>
      <c r="K5964">
        <f>J5964*Weighting!$W$12</f>
        <v>0</v>
      </c>
      <c r="M5964" s="14"/>
    </row>
    <row r="5965" spans="1:25" x14ac:dyDescent="0.55000000000000004">
      <c r="A5965" s="32" t="str">
        <f>IF(Weighting!$P$13&gt;0,B5965,"")</f>
        <v/>
      </c>
      <c r="B5965" t="e">
        <f>Weighting!$C$13</f>
        <v>#DIV/0!</v>
      </c>
      <c r="C5965" t="e">
        <f>Weighting!$F$13</f>
        <v>#NUM!</v>
      </c>
      <c r="D5965" t="e">
        <f>IF(C5965=1,'Data Transformation'!$G$3+0.5*'Data Transformation'!$W$25,IF(C5966=1,D5966-'Data Transformation'!$W$25,FALSE))</f>
        <v>#NUM!</v>
      </c>
      <c r="E5965">
        <f t="array" ref="E5965">IF(ISLOGICAL(D5965),"",FREQUENCY(IF('Data Transformation'!$B$425:$B$8425='Bin Analysis'!$B5955,'Data Transformation'!$G$425:$G$8425),D5965))</f>
        <v>2001</v>
      </c>
      <c r="F5965">
        <f t="shared" si="744"/>
        <v>0</v>
      </c>
      <c r="G5965">
        <f>Weighting!$H$13</f>
        <v>0</v>
      </c>
      <c r="H5965">
        <f t="array" ref="H5965">FREQUENCY(IF('Data Transformation'!$B$4:$B$8425=B5955,'Data Transformation'!$G$4:$G$8425),'Bin Analysis'!$B5965)</f>
        <v>2073</v>
      </c>
      <c r="I5965">
        <f t="shared" si="745"/>
        <v>0</v>
      </c>
      <c r="J5965">
        <f t="shared" si="746"/>
        <v>0</v>
      </c>
      <c r="K5965">
        <f>J5965*Weighting!$W$13</f>
        <v>0</v>
      </c>
      <c r="M5965" s="14"/>
    </row>
    <row r="5966" spans="1:25" x14ac:dyDescent="0.55000000000000004">
      <c r="A5966" s="32" t="str">
        <f>IF(Weighting!$P$14&gt;0,B5966,"")</f>
        <v/>
      </c>
      <c r="B5966" t="e">
        <f>Weighting!$C$14</f>
        <v>#DIV/0!</v>
      </c>
      <c r="C5966" t="e">
        <f>Weighting!$F$14</f>
        <v>#NUM!</v>
      </c>
      <c r="D5966" t="e">
        <f>IF(C5966=1,'Data Transformation'!$G$3+0.5*'Data Transformation'!$W$25,IF(C5967=1,D5967-'Data Transformation'!$W$25,FALSE))</f>
        <v>#NUM!</v>
      </c>
      <c r="E5966">
        <f t="array" ref="E5966">IF(ISLOGICAL(D5966),"",FREQUENCY(IF('Data Transformation'!$B$425:$B$8425='Bin Analysis'!$B5955,'Data Transformation'!$G$425:$G$8425),D5966))</f>
        <v>2001</v>
      </c>
      <c r="F5966">
        <f t="shared" si="744"/>
        <v>0</v>
      </c>
      <c r="G5966">
        <f>Weighting!$H$14</f>
        <v>0</v>
      </c>
      <c r="H5966">
        <f t="array" ref="H5966">FREQUENCY(IF('Data Transformation'!$B$4:$B$8425=B5955,'Data Transformation'!$G$4:$G$8425),'Bin Analysis'!$B5966)</f>
        <v>2073</v>
      </c>
      <c r="I5966">
        <f t="shared" si="745"/>
        <v>0</v>
      </c>
      <c r="J5966">
        <f t="shared" si="746"/>
        <v>0</v>
      </c>
      <c r="K5966">
        <f>J5966*Weighting!$W$14</f>
        <v>0</v>
      </c>
      <c r="M5966" s="14"/>
    </row>
    <row r="5967" spans="1:25" x14ac:dyDescent="0.55000000000000004">
      <c r="A5967" s="32" t="str">
        <f>IF(Weighting!$P$15&gt;0,B5967,"")</f>
        <v/>
      </c>
      <c r="B5967" t="e">
        <f>Weighting!$C$15</f>
        <v>#DIV/0!</v>
      </c>
      <c r="C5967" t="e">
        <f>Weighting!$F$15</f>
        <v>#NUM!</v>
      </c>
      <c r="D5967" t="e">
        <f>IF(C5967=1,'Data Transformation'!$G$3+0.5*'Data Transformation'!$W$25,IF(C5968=1,D5968-'Data Transformation'!$W$25,FALSE))</f>
        <v>#NUM!</v>
      </c>
      <c r="E5967">
        <f t="array" ref="E5967">IF(ISLOGICAL(D5967),"",FREQUENCY(IF('Data Transformation'!$B$425:$B$8425='Bin Analysis'!$B5955,'Data Transformation'!$G$425:$G$8425),D5967))</f>
        <v>2001</v>
      </c>
      <c r="F5967">
        <f t="shared" si="744"/>
        <v>0</v>
      </c>
      <c r="G5967">
        <f>Weighting!$H$15</f>
        <v>0</v>
      </c>
      <c r="H5967">
        <f t="array" ref="H5967">FREQUENCY(IF('Data Transformation'!$B$4:$B$8425=B5955,'Data Transformation'!$G$4:$G$8425),'Bin Analysis'!$B5967)</f>
        <v>2073</v>
      </c>
      <c r="I5967">
        <f t="shared" si="745"/>
        <v>0</v>
      </c>
      <c r="J5967">
        <f t="shared" si="746"/>
        <v>0</v>
      </c>
      <c r="K5967">
        <f>J5967*Weighting!$W$15</f>
        <v>0</v>
      </c>
      <c r="M5967" s="14"/>
    </row>
    <row r="5968" spans="1:25" x14ac:dyDescent="0.55000000000000004">
      <c r="A5968" s="32" t="str">
        <f>IF(Weighting!$P$16&gt;0,B5968,"")</f>
        <v/>
      </c>
      <c r="B5968" t="e">
        <f>Weighting!$C$16</f>
        <v>#DIV/0!</v>
      </c>
      <c r="C5968" t="e">
        <f>Weighting!$F$16</f>
        <v>#NUM!</v>
      </c>
      <c r="D5968" t="e">
        <f>IF(C5968=1,'Data Transformation'!$G$3+0.5*'Data Transformation'!$W$25,IF(C5969=1,D5969-'Data Transformation'!$W$25,FALSE))</f>
        <v>#NUM!</v>
      </c>
      <c r="E5968">
        <f t="array" ref="E5968">IF(ISLOGICAL(D5968),"",FREQUENCY(IF('Data Transformation'!$B$425:$B$8425='Bin Analysis'!$B5955,'Data Transformation'!$G$425:$G$8425),D5968))</f>
        <v>2001</v>
      </c>
      <c r="F5968">
        <f t="shared" si="744"/>
        <v>0</v>
      </c>
      <c r="G5968">
        <f>Weighting!$H$16</f>
        <v>0</v>
      </c>
      <c r="H5968">
        <f t="array" ref="H5968">FREQUENCY(IF('Data Transformation'!$B$4:$B$8425=B5955,'Data Transformation'!$G$4:$G$8425),'Bin Analysis'!$B5968)</f>
        <v>2073</v>
      </c>
      <c r="I5968">
        <f t="shared" si="745"/>
        <v>0</v>
      </c>
      <c r="J5968">
        <f t="shared" si="746"/>
        <v>0</v>
      </c>
      <c r="K5968">
        <f>J5968*Weighting!$W$16</f>
        <v>0</v>
      </c>
      <c r="M5968" s="14"/>
    </row>
    <row r="5969" spans="1:25" x14ac:dyDescent="0.55000000000000004">
      <c r="A5969" s="32" t="str">
        <f>IF(Weighting!$P$17&gt;0,B5969,"")</f>
        <v/>
      </c>
      <c r="B5969" t="e">
        <f>Weighting!$C$17</f>
        <v>#DIV/0!</v>
      </c>
      <c r="C5969" t="e">
        <f>Weighting!$F$17</f>
        <v>#NUM!</v>
      </c>
      <c r="D5969" t="e">
        <f>IF(C5969=1,'Data Transformation'!$G$3+0.5*'Data Transformation'!$W$25,IF(C5970=1,D5970-'Data Transformation'!$W$25,FALSE))</f>
        <v>#NUM!</v>
      </c>
      <c r="E5969">
        <f t="array" ref="E5969">IF(ISLOGICAL(D5969),"",FREQUENCY(IF('Data Transformation'!$B$425:$B$8425='Bin Analysis'!$B5955,'Data Transformation'!$G$425:$G$8425),D5969))</f>
        <v>2001</v>
      </c>
      <c r="F5969">
        <f t="shared" si="744"/>
        <v>0</v>
      </c>
      <c r="G5969">
        <f>Weighting!$H$17</f>
        <v>0</v>
      </c>
      <c r="H5969">
        <f t="array" ref="H5969">FREQUENCY(IF('Data Transformation'!$B$4:$B$8425=B5955,'Data Transformation'!$G$4:$G$8425),'Bin Analysis'!$B5969)</f>
        <v>2073</v>
      </c>
      <c r="I5969">
        <f t="shared" si="745"/>
        <v>0</v>
      </c>
      <c r="J5969">
        <f t="shared" si="746"/>
        <v>0</v>
      </c>
      <c r="K5969">
        <f>J5969*Weighting!$W$17</f>
        <v>0</v>
      </c>
      <c r="M5969" s="14"/>
    </row>
    <row r="5970" spans="1:25" x14ac:dyDescent="0.55000000000000004">
      <c r="A5970" s="32" t="str">
        <f>IF(Weighting!$P$18&gt;0,B5970,"")</f>
        <v/>
      </c>
      <c r="B5970" t="e">
        <f>Weighting!$C$18</f>
        <v>#DIV/0!</v>
      </c>
      <c r="C5970" t="e">
        <f>Weighting!$F$18</f>
        <v>#NUM!</v>
      </c>
      <c r="D5970" t="e">
        <f>IF(C5970=1,'Data Transformation'!$G$3+0.5*'Data Transformation'!$W$25,IF(C5971=1,D5971-'Data Transformation'!$W$25,FALSE))</f>
        <v>#NUM!</v>
      </c>
      <c r="E5970">
        <f t="array" ref="E5970">IF(ISLOGICAL(D5970),"",FREQUENCY(IF('Data Transformation'!$B$425:$B$8425='Bin Analysis'!$B5955,'Data Transformation'!$G$425:$G$8425),D5970))</f>
        <v>2001</v>
      </c>
      <c r="F5970">
        <f t="shared" si="744"/>
        <v>0</v>
      </c>
      <c r="G5970">
        <f>Weighting!$H$18</f>
        <v>0</v>
      </c>
      <c r="H5970">
        <f t="array" ref="H5970">FREQUENCY(IF('Data Transformation'!$B$4:$B$8425=B5955,'Data Transformation'!$G$4:$G$8425),'Bin Analysis'!$B5970)</f>
        <v>2073</v>
      </c>
      <c r="I5970">
        <f t="shared" si="745"/>
        <v>0</v>
      </c>
      <c r="J5970">
        <f t="shared" si="746"/>
        <v>0</v>
      </c>
      <c r="K5970">
        <f>J5970*Weighting!$W$18</f>
        <v>0</v>
      </c>
      <c r="M5970" s="14"/>
    </row>
    <row r="5971" spans="1:25" x14ac:dyDescent="0.55000000000000004">
      <c r="A5971" s="32" t="str">
        <f>IF(Weighting!$P$19&gt;0,B5971,"")</f>
        <v/>
      </c>
      <c r="B5971" t="e">
        <f>Weighting!$C$19</f>
        <v>#DIV/0!</v>
      </c>
      <c r="C5971" t="e">
        <f>Weighting!$F$19</f>
        <v>#NUM!</v>
      </c>
      <c r="D5971" t="e">
        <f>IF(C5971=1,'Data Transformation'!$G$3+0.5*'Data Transformation'!$W$25,IF(C5972=1,D5972-'Data Transformation'!$W$25,FALSE))</f>
        <v>#NUM!</v>
      </c>
      <c r="E5971">
        <f t="array" ref="E5971">IF(ISLOGICAL(D5971),"",FREQUENCY(IF('Data Transformation'!$B$425:$B$8425='Bin Analysis'!$B5955,'Data Transformation'!$G$425:$G$8425),D5971))</f>
        <v>2001</v>
      </c>
      <c r="F5971">
        <f t="shared" si="744"/>
        <v>0</v>
      </c>
      <c r="G5971">
        <f>Weighting!$H$19</f>
        <v>0</v>
      </c>
      <c r="H5971">
        <f t="array" ref="H5971">FREQUENCY(IF('Data Transformation'!$B$4:$B$8425=B5955,'Data Transformation'!$G$4:$G$8425),'Bin Analysis'!$B5971)</f>
        <v>2073</v>
      </c>
      <c r="I5971">
        <f t="shared" si="745"/>
        <v>0</v>
      </c>
      <c r="J5971">
        <f t="shared" si="746"/>
        <v>0</v>
      </c>
      <c r="K5971">
        <f>J5971*Weighting!$W$19</f>
        <v>0</v>
      </c>
      <c r="M5971" s="14"/>
    </row>
    <row r="5972" spans="1:25" x14ac:dyDescent="0.55000000000000004">
      <c r="A5972" s="32" t="str">
        <f>IF(Weighting!$P$20&gt;0,B5972,"")</f>
        <v/>
      </c>
      <c r="B5972" t="e">
        <f>Weighting!$C$20</f>
        <v>#DIV/0!</v>
      </c>
      <c r="C5972" t="e">
        <f>Weighting!$F$20</f>
        <v>#NUM!</v>
      </c>
      <c r="D5972" t="e">
        <f>IF(C5972=1,'Data Transformation'!$G$3+0.5*'Data Transformation'!$W$25,IF(C5973=1,D5973-'Data Transformation'!$W$25,FALSE))</f>
        <v>#NUM!</v>
      </c>
      <c r="E5972">
        <f t="array" ref="E5972">IF(ISLOGICAL(D5972),"",FREQUENCY(IF('Data Transformation'!$B$425:$B$8425='Bin Analysis'!$B5955,'Data Transformation'!$G$425:$G$8425),D5972))</f>
        <v>2001</v>
      </c>
      <c r="F5972">
        <f t="shared" si="744"/>
        <v>0</v>
      </c>
      <c r="G5972">
        <f>Weighting!$H$20</f>
        <v>0</v>
      </c>
      <c r="H5972">
        <f t="array" ref="H5972">FREQUENCY(IF('Data Transformation'!$B$4:$B$8425=B5955,'Data Transformation'!$G$4:$G$8425),'Bin Analysis'!$B5972)</f>
        <v>2073</v>
      </c>
      <c r="I5972">
        <f t="shared" si="745"/>
        <v>0</v>
      </c>
      <c r="J5972">
        <f t="shared" si="746"/>
        <v>0</v>
      </c>
      <c r="K5972">
        <f>J5972*Weighting!$W$20</f>
        <v>0</v>
      </c>
      <c r="M5972" s="14"/>
    </row>
    <row r="5973" spans="1:25" x14ac:dyDescent="0.55000000000000004">
      <c r="A5973" s="32" t="str">
        <f>IF(Weighting!$P$21&gt;0,B5973,"")</f>
        <v/>
      </c>
      <c r="B5973" t="e">
        <f>Weighting!$C$21</f>
        <v>#DIV/0!</v>
      </c>
      <c r="C5973" t="e">
        <f>Weighting!$F$21</f>
        <v>#NUM!</v>
      </c>
      <c r="D5973" t="e">
        <f>IF(C5973=1,'Data Transformation'!$G$3+0.5*'Data Transformation'!$W$25,IF(C5974=1,D5974-'Data Transformation'!$W$25,FALSE))</f>
        <v>#NUM!</v>
      </c>
      <c r="E5973">
        <f t="array" ref="E5973">IF(ISLOGICAL(D5973),"",FREQUENCY(IF('Data Transformation'!$B$425:$B$8425='Bin Analysis'!$B5955,'Data Transformation'!$G$425:$G$8425),D5973))</f>
        <v>2001</v>
      </c>
      <c r="F5973">
        <f t="shared" si="744"/>
        <v>0</v>
      </c>
      <c r="G5973">
        <f>Weighting!$H$21</f>
        <v>0</v>
      </c>
      <c r="H5973">
        <f t="array" ref="H5973">FREQUENCY(IF('Data Transformation'!$B$4:$B$8425=B5955,'Data Transformation'!$G$4:$G$8425),'Bin Analysis'!$B5973)</f>
        <v>2073</v>
      </c>
      <c r="I5973">
        <f t="shared" si="745"/>
        <v>0</v>
      </c>
      <c r="J5973">
        <f t="shared" si="746"/>
        <v>0</v>
      </c>
      <c r="K5973">
        <f>J5973*Weighting!$W$21</f>
        <v>0</v>
      </c>
      <c r="M5973" s="14"/>
    </row>
    <row r="5974" spans="1:25" x14ac:dyDescent="0.55000000000000004">
      <c r="A5974" s="32" t="str">
        <f>IF(Weighting!$P$22&gt;0,B5974,"")</f>
        <v/>
      </c>
      <c r="B5974" t="e">
        <f>Weighting!$C$22</f>
        <v>#DIV/0!</v>
      </c>
      <c r="C5974" t="e">
        <f>Weighting!$F$22</f>
        <v>#NUM!</v>
      </c>
      <c r="D5974" t="e">
        <f>IF(C5974=1,'Data Transformation'!$G$3+0.5*'Data Transformation'!$W$25,IF(C5975=1,D5975-'Data Transformation'!$W$25,FALSE))</f>
        <v>#NUM!</v>
      </c>
      <c r="E5974">
        <f t="array" ref="E5974">IF(ISLOGICAL(D5974),"",FREQUENCY(IF('Data Transformation'!$B$425:$B$8425='Bin Analysis'!$B5955,'Data Transformation'!$G$425:$G$8425),D5974))</f>
        <v>2001</v>
      </c>
      <c r="F5974">
        <f t="shared" si="744"/>
        <v>0</v>
      </c>
      <c r="G5974">
        <f>Weighting!$H$22</f>
        <v>0</v>
      </c>
      <c r="H5974">
        <f t="array" ref="H5974">FREQUENCY(IF('Data Transformation'!$B$4:$B$8425=B5955,'Data Transformation'!$G$4:$G$8425),'Bin Analysis'!$B5974)</f>
        <v>2073</v>
      </c>
      <c r="I5974">
        <f t="shared" si="745"/>
        <v>0</v>
      </c>
      <c r="J5974">
        <f t="shared" si="746"/>
        <v>0</v>
      </c>
      <c r="K5974">
        <f>J5974*Weighting!$W$22</f>
        <v>0</v>
      </c>
      <c r="M5974" s="14"/>
    </row>
    <row r="5975" spans="1:25" x14ac:dyDescent="0.55000000000000004">
      <c r="A5975" s="32" t="str">
        <f>IF(Weighting!$P$23&gt;0,B5975,"")</f>
        <v/>
      </c>
      <c r="B5975" t="e">
        <f>Weighting!$C$23</f>
        <v>#DIV/0!</v>
      </c>
      <c r="C5975" t="e">
        <f>Weighting!$F$23</f>
        <v>#NUM!</v>
      </c>
      <c r="D5975" t="e">
        <f>IF(C5975=1,'Data Transformation'!$G$3+0.5*'Data Transformation'!$W$25,IF(C5976=1,D5976-'Data Transformation'!$W$25,FALSE))</f>
        <v>#NUM!</v>
      </c>
      <c r="E5975">
        <f t="array" ref="E5975">IF(ISLOGICAL(D5975),"",FREQUENCY(IF('Data Transformation'!$B$425:$B$8425='Bin Analysis'!$B5955,'Data Transformation'!$G$425:$G$8425),D5975))</f>
        <v>2001</v>
      </c>
      <c r="F5975">
        <f t="shared" si="744"/>
        <v>0</v>
      </c>
      <c r="G5975">
        <f>Weighting!$H$23</f>
        <v>0</v>
      </c>
      <c r="H5975">
        <f t="array" ref="H5975">FREQUENCY(IF('Data Transformation'!$B$4:$B$8425=B5955,'Data Transformation'!$G$4:$G$8425),'Bin Analysis'!$B5975)</f>
        <v>2073</v>
      </c>
      <c r="I5975">
        <f t="shared" si="745"/>
        <v>0</v>
      </c>
      <c r="J5975">
        <f t="shared" si="746"/>
        <v>0</v>
      </c>
      <c r="K5975">
        <f>J5975*Weighting!$W$23</f>
        <v>0</v>
      </c>
      <c r="M5975" s="14"/>
    </row>
    <row r="5976" spans="1:25" x14ac:dyDescent="0.55000000000000004">
      <c r="A5976" s="32" t="str">
        <f>IF(Weighting!$P$24&gt;0,B5976,"")</f>
        <v/>
      </c>
      <c r="B5976" t="e">
        <f>Weighting!$C$24</f>
        <v>#DIV/0!</v>
      </c>
      <c r="C5976" t="e">
        <f>Weighting!$F$24</f>
        <v>#NUM!</v>
      </c>
      <c r="D5976" t="e">
        <f>IF(C5976=1,'Data Transformation'!$G$3+0.5*'Data Transformation'!$W$25,IF(C5977=1,D5977-'Data Transformation'!$W$25,FALSE))</f>
        <v>#NUM!</v>
      </c>
      <c r="E5976">
        <f t="array" ref="E5976">IF(ISLOGICAL(D5976),"",FREQUENCY(IF('Data Transformation'!$B$425:$B$8425='Bin Analysis'!$B5955,'Data Transformation'!$G$425:$G$8425),D5976))</f>
        <v>2001</v>
      </c>
      <c r="F5976">
        <f t="shared" si="744"/>
        <v>0</v>
      </c>
      <c r="G5976">
        <f>Weighting!$H$24</f>
        <v>0</v>
      </c>
      <c r="H5976">
        <f t="array" ref="H5976">FREQUENCY(IF('Data Transformation'!$B$4:$B$8425=B5955,'Data Transformation'!$G$4:$G$8425),'Bin Analysis'!$B5976)</f>
        <v>2073</v>
      </c>
      <c r="I5976">
        <f t="shared" si="745"/>
        <v>0</v>
      </c>
      <c r="J5976">
        <f t="shared" si="746"/>
        <v>0</v>
      </c>
      <c r="K5976">
        <f>J5976*Weighting!$W$24</f>
        <v>0</v>
      </c>
      <c r="M5976" s="14"/>
    </row>
    <row r="5977" spans="1:25" x14ac:dyDescent="0.55000000000000004">
      <c r="A5977" s="32" t="str">
        <f>IF(Weighting!$P$25&gt;0,B5977,"")</f>
        <v/>
      </c>
      <c r="B5977" t="e">
        <f>Weighting!$C$25</f>
        <v>#DIV/0!</v>
      </c>
      <c r="C5977" t="e">
        <f>Weighting!$F$25</f>
        <v>#NUM!</v>
      </c>
      <c r="D5977" t="e">
        <f>IF(C5977=1,'Data Transformation'!$G$3+0.5*'Data Transformation'!$W$25,IF(C5978=1,D5978-'Data Transformation'!$W$25,FALSE))</f>
        <v>#NUM!</v>
      </c>
      <c r="E5977">
        <f t="array" ref="E5977">IF(ISLOGICAL(D5977),"",FREQUENCY(IF('Data Transformation'!$B$425:$B$8425='Bin Analysis'!$B5955,'Data Transformation'!$G$425:$G$8425),D5977))</f>
        <v>2001</v>
      </c>
      <c r="F5977">
        <f t="shared" si="744"/>
        <v>0</v>
      </c>
      <c r="G5977">
        <f>Weighting!$H$25</f>
        <v>0</v>
      </c>
      <c r="H5977">
        <f t="array" ref="H5977">FREQUENCY(IF('Data Transformation'!$B$4:$B$8425=B5955,'Data Transformation'!$G$4:$G$8425),'Bin Analysis'!$B5977)</f>
        <v>2073</v>
      </c>
      <c r="I5977">
        <f t="shared" si="745"/>
        <v>0</v>
      </c>
      <c r="J5977">
        <f t="shared" si="746"/>
        <v>0</v>
      </c>
      <c r="K5977">
        <f>J5977*Weighting!$W$25</f>
        <v>0</v>
      </c>
      <c r="M5977" s="14"/>
    </row>
    <row r="5978" spans="1:25" x14ac:dyDescent="0.55000000000000004">
      <c r="O5978"/>
      <c r="P5978"/>
      <c r="Q5978"/>
      <c r="R5978"/>
    </row>
    <row r="5979" spans="1:25" ht="23.35" x14ac:dyDescent="0.8">
      <c r="A5979" s="21" t="s">
        <v>0</v>
      </c>
      <c r="B5979" s="21" t="str">
        <f>IFERROR(VLOOKUP(C5979,'Data Transformation'!$L$6:$M$426,2,FALSE),"")</f>
        <v/>
      </c>
      <c r="C5979" s="21">
        <f>C5955+1</f>
        <v>249</v>
      </c>
      <c r="D5979" s="21"/>
      <c r="E5979" s="21"/>
      <c r="F5979" s="21"/>
      <c r="G5979" s="21"/>
      <c r="H5979" s="22"/>
      <c r="I5979" s="22"/>
      <c r="J5979" s="22"/>
      <c r="K5979" s="21"/>
      <c r="L5979" s="21" t="str">
        <f>B5979</f>
        <v/>
      </c>
      <c r="M5979" s="23" t="e">
        <f>INDEX('Data Transformation'!$O$4:$O$424,MATCH($B5979,'Data Transformation'!$M$4:$M$424,0),MATCH($M$2,'Data Transformation'!$O$3,0))</f>
        <v>#N/A</v>
      </c>
      <c r="N5979" s="27" t="e">
        <f>IF('Input and Summary Results'!$J$16="minimum",'Bin Analysis'!X5980/(M5979-1),'Bin Analysis'!Y5979/('Bin Analysis'!M5979-1))</f>
        <v>#N/A</v>
      </c>
      <c r="O5979" s="27" t="e">
        <f>IF(M5979=FALSE,NA(),(VLOOKUP(1,C5982:K6001,4,FALSE))/(M5979-1))</f>
        <v>#N/A</v>
      </c>
      <c r="P5979" s="27" t="e">
        <f>IF(M5979=FALSE,NA(),SUM(J5982:J6001)/Weighting!$S$5)</f>
        <v>#N/A</v>
      </c>
      <c r="Q5979" s="27" t="e">
        <f>IF(M5979=FALSE,NA(),SUM(K5982:K6001)/Weighting!$S$6)</f>
        <v>#N/A</v>
      </c>
      <c r="R5979" s="27" t="e">
        <f>IF(M5979=FALSE,NA(),(VLOOKUP(1,G5982:K6001,3,FALSE))/(M5979-1))</f>
        <v>#N/A</v>
      </c>
      <c r="S5979" s="22" t="e">
        <f>IF(M5979=FALSE,NA(),IF(SUM(J5982:J6001)=2,"yes","no"))</f>
        <v>#N/A</v>
      </c>
      <c r="X5979" s="2" cm="2">
        <f t="array" ref="X5979:X5980">FREQUENCY(IF('Data Transformation'!$B$425:$B$6424='Bin Analysis'!L5979,'Data Transformation'!$G$425:$G$6424),'Data Transformation'!$U$11)</f>
        <v>0</v>
      </c>
      <c r="Y5979" s="2" cm="2">
        <f t="array" ref="Y5979:Y5980">FREQUENCY(IF('Data Transformation'!$B$425:$B$6424='Bin Analysis'!L5979,'Data Transformation'!$G$425:$G$6424),'Data Transformation'!$U$12)</f>
        <v>0</v>
      </c>
    </row>
    <row r="5980" spans="1:25" x14ac:dyDescent="0.55000000000000004">
      <c r="A5980" s="14" t="s">
        <v>67</v>
      </c>
      <c r="B5980" t="s">
        <v>47</v>
      </c>
      <c r="C5980" t="s">
        <v>5</v>
      </c>
      <c r="D5980" t="s">
        <v>100</v>
      </c>
      <c r="E5980" t="s">
        <v>101</v>
      </c>
      <c r="F5980" t="s">
        <v>102</v>
      </c>
      <c r="G5980" t="s">
        <v>70</v>
      </c>
      <c r="H5980" t="s">
        <v>31</v>
      </c>
      <c r="I5980" t="s">
        <v>32</v>
      </c>
      <c r="J5980" t="s">
        <v>46</v>
      </c>
      <c r="K5980" s="14" t="s">
        <v>45</v>
      </c>
      <c r="M5980" s="14"/>
      <c r="X5980" s="2">
        <v>0</v>
      </c>
      <c r="Y5980" s="2">
        <v>0</v>
      </c>
    </row>
    <row r="5981" spans="1:25" x14ac:dyDescent="0.55000000000000004">
      <c r="A5981" s="32"/>
      <c r="D5981" t="e">
        <f>IF(C5981=1,'Data Transformation'!$G$3+0.5*'Data Transformation'!$W$25,IF(C5982=1,D5982-'Data Transformation'!$W$25,FALSE))</f>
        <v>#NUM!</v>
      </c>
      <c r="E5981">
        <f t="array" ref="E5981">IF(ISLOGICAL(D5981),"",FREQUENCY(IF('Data Transformation'!$B$425:$B$8425='Bin Analysis'!$B5979,'Data Transformation'!$G$425:$G$8425),D5981))</f>
        <v>2001</v>
      </c>
      <c r="F5981" t="e">
        <f>IF(ISLOGICAL(D5981),"",E5981-E5980)</f>
        <v>#VALUE!</v>
      </c>
      <c r="M5981" s="14"/>
    </row>
    <row r="5982" spans="1:25" x14ac:dyDescent="0.55000000000000004">
      <c r="A5982" s="32" t="e">
        <f>IF(Weighting!$P$6&gt;0,B5982,"")</f>
        <v>#NUM!</v>
      </c>
      <c r="B5982" t="e">
        <f>Weighting!$C$6</f>
        <v>#DIV/0!</v>
      </c>
      <c r="C5982" t="e">
        <f>Weighting!$F$6</f>
        <v>#NUM!</v>
      </c>
      <c r="D5982" t="e">
        <f>IF(C5982=1,'Data Transformation'!$G$3+0.5*'Data Transformation'!$W$25,IF(C5983=1,D5983-'Data Transformation'!$W$25,FALSE))</f>
        <v>#NUM!</v>
      </c>
      <c r="E5982">
        <f t="array" ref="E5982">IF(ISLOGICAL(D5982),"",FREQUENCY(IF('Data Transformation'!$B$425:$B$8425='Bin Analysis'!$B5979,'Data Transformation'!$G$425:$G$8425),D5982))</f>
        <v>2001</v>
      </c>
      <c r="F5982">
        <f>IF(ISLOGICAL(D5982),"",E5982-E5981)</f>
        <v>0</v>
      </c>
      <c r="G5982">
        <f>Weighting!$H$6</f>
        <v>1</v>
      </c>
      <c r="H5982">
        <f t="array" ref="H5982">FREQUENCY(IF('Data Transformation'!$B$4:$B$8425=B5979,'Data Transformation'!$G$4:$G$8425),'Bin Analysis'!$B5982)</f>
        <v>2073</v>
      </c>
      <c r="I5982">
        <f>H5982-H5981</f>
        <v>2073</v>
      </c>
      <c r="J5982">
        <f>IF(I5982=0,0,1)</f>
        <v>1</v>
      </c>
      <c r="K5982" t="e">
        <f>J5982*Weighting!$W$6</f>
        <v>#NUM!</v>
      </c>
      <c r="M5982" s="14"/>
    </row>
    <row r="5983" spans="1:25" x14ac:dyDescent="0.55000000000000004">
      <c r="A5983" s="32" t="str">
        <f>IF(Weighting!$P$7&gt;0,B5983,"")</f>
        <v/>
      </c>
      <c r="B5983" t="e">
        <f>Weighting!$C$7</f>
        <v>#DIV/0!</v>
      </c>
      <c r="C5983" t="e">
        <f>Weighting!$F$7</f>
        <v>#NUM!</v>
      </c>
      <c r="D5983" t="e">
        <f>IF(C5983=1,'Data Transformation'!$G$3+0.5*'Data Transformation'!$W$25,IF(C5984=1,D5984-'Data Transformation'!$W$25,FALSE))</f>
        <v>#NUM!</v>
      </c>
      <c r="E5983">
        <f t="array" ref="E5983">IF(ISLOGICAL(D5983),"",FREQUENCY(IF('Data Transformation'!$B$425:$B$8425='Bin Analysis'!$B5979,'Data Transformation'!$G$425:$G$8425),D5983))</f>
        <v>2001</v>
      </c>
      <c r="F5983">
        <f t="shared" ref="F5983:F6001" si="747">IF(ISLOGICAL(D5983),"",E5983-E5982)</f>
        <v>0</v>
      </c>
      <c r="G5983">
        <f>Weighting!$H$7</f>
        <v>0</v>
      </c>
      <c r="H5983">
        <f t="array" ref="H5983">FREQUENCY(IF('Data Transformation'!$B$4:$B$8425=B5979,'Data Transformation'!$G$4:$G$8425),'Bin Analysis'!$B5983)</f>
        <v>2073</v>
      </c>
      <c r="I5983">
        <f t="shared" ref="I5983:I6001" si="748">H5983-H5982</f>
        <v>0</v>
      </c>
      <c r="J5983">
        <f>IF(I5983=0,0,1)</f>
        <v>0</v>
      </c>
      <c r="K5983">
        <f>J5983*Weighting!$W$7</f>
        <v>0</v>
      </c>
      <c r="M5983" s="14"/>
    </row>
    <row r="5984" spans="1:25" x14ac:dyDescent="0.55000000000000004">
      <c r="A5984" s="32" t="str">
        <f>IF(Weighting!$P$8&gt;0,B5984,"")</f>
        <v/>
      </c>
      <c r="B5984" t="e">
        <f>Weighting!$C$8</f>
        <v>#DIV/0!</v>
      </c>
      <c r="C5984" t="e">
        <f>Weighting!$F$8</f>
        <v>#NUM!</v>
      </c>
      <c r="D5984" t="e">
        <f>IF(C5984=1,'Data Transformation'!$G$3+0.5*'Data Transformation'!$W$25,IF(C5985=1,D5985-'Data Transformation'!$W$25,FALSE))</f>
        <v>#NUM!</v>
      </c>
      <c r="E5984">
        <f t="array" ref="E5984">IF(ISLOGICAL(D5984),"",FREQUENCY(IF('Data Transformation'!$B$425:$B$8425='Bin Analysis'!$B5979,'Data Transformation'!$G$425:$G$8425),D5984))</f>
        <v>2001</v>
      </c>
      <c r="F5984">
        <f t="shared" si="747"/>
        <v>0</v>
      </c>
      <c r="G5984">
        <f>Weighting!$H$8</f>
        <v>0</v>
      </c>
      <c r="H5984">
        <f t="array" ref="H5984">FREQUENCY(IF('Data Transformation'!$B$4:$B$8425=B5979,'Data Transformation'!$G$4:$G$8425),'Bin Analysis'!$B5984)</f>
        <v>2073</v>
      </c>
      <c r="I5984">
        <f t="shared" si="748"/>
        <v>0</v>
      </c>
      <c r="J5984">
        <f t="shared" ref="J5984:J6001" si="749">IF(I5984=0,0,1)</f>
        <v>0</v>
      </c>
      <c r="K5984">
        <f>J5984*Weighting!$W$8</f>
        <v>0</v>
      </c>
      <c r="M5984" s="14"/>
    </row>
    <row r="5985" spans="1:13" x14ac:dyDescent="0.55000000000000004">
      <c r="A5985" s="32" t="str">
        <f>IF(Weighting!$P$9&gt;0,B5985,"")</f>
        <v/>
      </c>
      <c r="B5985" s="50" t="e">
        <f>Weighting!$C$9</f>
        <v>#DIV/0!</v>
      </c>
      <c r="C5985" t="e">
        <f>Weighting!$F$9</f>
        <v>#NUM!</v>
      </c>
      <c r="D5985" t="e">
        <f>IF(C5985=1,'Data Transformation'!$G$3+0.5*'Data Transformation'!$W$25,IF(C5986=1,D5986-'Data Transformation'!$W$25,FALSE))</f>
        <v>#NUM!</v>
      </c>
      <c r="E5985">
        <f t="array" ref="E5985">IF(ISLOGICAL(D5985),"",FREQUENCY(IF('Data Transformation'!$B$425:$B$8425='Bin Analysis'!$B5979,'Data Transformation'!$G$425:$G$8425),D5985))</f>
        <v>2001</v>
      </c>
      <c r="F5985">
        <f t="shared" si="747"/>
        <v>0</v>
      </c>
      <c r="G5985">
        <f>Weighting!$H$9</f>
        <v>0</v>
      </c>
      <c r="H5985">
        <f t="array" ref="H5985">FREQUENCY(IF('Data Transformation'!$B$4:$B$8425=B5979,'Data Transformation'!$G$4:$G$8425),'Bin Analysis'!$B5985)</f>
        <v>2073</v>
      </c>
      <c r="I5985">
        <f t="shared" si="748"/>
        <v>0</v>
      </c>
      <c r="J5985">
        <f t="shared" si="749"/>
        <v>0</v>
      </c>
      <c r="K5985">
        <f>J5985*Weighting!$W$9</f>
        <v>0</v>
      </c>
      <c r="M5985" s="14"/>
    </row>
    <row r="5986" spans="1:13" x14ac:dyDescent="0.55000000000000004">
      <c r="A5986" s="32" t="str">
        <f>IF(Weighting!$P$10&gt;0,B5986,"")</f>
        <v/>
      </c>
      <c r="B5986" t="e">
        <f>Weighting!$C$10</f>
        <v>#DIV/0!</v>
      </c>
      <c r="C5986" t="e">
        <f>Weighting!$F$10</f>
        <v>#NUM!</v>
      </c>
      <c r="D5986" t="e">
        <f>IF(C5986=1,'Data Transformation'!$G$3+0.5*'Data Transformation'!$W$25,IF(C5987=1,D5987-'Data Transformation'!$W$25,FALSE))</f>
        <v>#NUM!</v>
      </c>
      <c r="E5986">
        <f t="array" ref="E5986">IF(ISLOGICAL(D5986),"",FREQUENCY(IF('Data Transformation'!$B$425:$B$8425='Bin Analysis'!$B5979,'Data Transformation'!$G$425:$G$8425),D5986))</f>
        <v>2001</v>
      </c>
      <c r="F5986">
        <f t="shared" si="747"/>
        <v>0</v>
      </c>
      <c r="G5986">
        <f>Weighting!$H$10</f>
        <v>0</v>
      </c>
      <c r="H5986">
        <f t="array" ref="H5986">FREQUENCY(IF('Data Transformation'!$B$4:$B$8425=B5979,'Data Transformation'!$G$4:$G$8425),'Bin Analysis'!$B5986)</f>
        <v>2073</v>
      </c>
      <c r="I5986">
        <f t="shared" si="748"/>
        <v>0</v>
      </c>
      <c r="J5986">
        <f t="shared" si="749"/>
        <v>0</v>
      </c>
      <c r="K5986">
        <f>J5986*Weighting!$W$10</f>
        <v>0</v>
      </c>
      <c r="M5986" s="14"/>
    </row>
    <row r="5987" spans="1:13" x14ac:dyDescent="0.55000000000000004">
      <c r="A5987" s="32" t="str">
        <f>IF(Weighting!$P$11&gt;0,B5987,"")</f>
        <v/>
      </c>
      <c r="B5987" t="e">
        <f>Weighting!$C$11</f>
        <v>#DIV/0!</v>
      </c>
      <c r="C5987" t="e">
        <f>Weighting!$F$11</f>
        <v>#NUM!</v>
      </c>
      <c r="D5987" t="e">
        <f>IF(C5987=1,'Data Transformation'!$G$3+0.5*'Data Transformation'!$W$25,IF(C5988=1,D5988-'Data Transformation'!$W$25,FALSE))</f>
        <v>#NUM!</v>
      </c>
      <c r="E5987">
        <f t="array" ref="E5987">IF(ISLOGICAL(D5987),"",FREQUENCY(IF('Data Transformation'!$B$425:$B$8425='Bin Analysis'!$B5979,'Data Transformation'!$G$425:$G$8425),D5987))</f>
        <v>2001</v>
      </c>
      <c r="F5987">
        <f t="shared" si="747"/>
        <v>0</v>
      </c>
      <c r="G5987">
        <f>Weighting!$H$11</f>
        <v>0</v>
      </c>
      <c r="H5987">
        <f t="array" ref="H5987">FREQUENCY(IF('Data Transformation'!$B$4:$B$8425=B5979,'Data Transformation'!$G$4:$G$8425),'Bin Analysis'!$B5987)</f>
        <v>2073</v>
      </c>
      <c r="I5987">
        <f t="shared" si="748"/>
        <v>0</v>
      </c>
      <c r="J5987">
        <f t="shared" si="749"/>
        <v>0</v>
      </c>
      <c r="K5987">
        <f>J5987*Weighting!$W$11</f>
        <v>0</v>
      </c>
      <c r="M5987" s="14"/>
    </row>
    <row r="5988" spans="1:13" x14ac:dyDescent="0.55000000000000004">
      <c r="A5988" s="32" t="str">
        <f>IF(Weighting!$P$12&gt;0,B5988,"")</f>
        <v/>
      </c>
      <c r="B5988" t="e">
        <f>Weighting!$C$12</f>
        <v>#DIV/0!</v>
      </c>
      <c r="C5988" t="e">
        <f>Weighting!$F$12</f>
        <v>#NUM!</v>
      </c>
      <c r="D5988" t="e">
        <f>IF(C5988=1,'Data Transformation'!$G$3+0.5*'Data Transformation'!$W$25,IF(C5989=1,D5989-'Data Transformation'!$W$25,FALSE))</f>
        <v>#NUM!</v>
      </c>
      <c r="E5988">
        <f t="array" ref="E5988">IF(ISLOGICAL(D5988),"",FREQUENCY(IF('Data Transformation'!$B$425:$B$8425='Bin Analysis'!$B5979,'Data Transformation'!$G$425:$G$8425),D5988))</f>
        <v>2001</v>
      </c>
      <c r="F5988">
        <f t="shared" si="747"/>
        <v>0</v>
      </c>
      <c r="G5988">
        <f>Weighting!$H$12</f>
        <v>0</v>
      </c>
      <c r="H5988">
        <f t="array" ref="H5988">FREQUENCY(IF('Data Transformation'!$B$4:$B$8425=B5979,'Data Transformation'!$G$4:$G$8425),'Bin Analysis'!$B5988)</f>
        <v>2073</v>
      </c>
      <c r="I5988">
        <f t="shared" si="748"/>
        <v>0</v>
      </c>
      <c r="J5988">
        <f t="shared" si="749"/>
        <v>0</v>
      </c>
      <c r="K5988">
        <f>J5988*Weighting!$W$12</f>
        <v>0</v>
      </c>
      <c r="M5988" s="14"/>
    </row>
    <row r="5989" spans="1:13" x14ac:dyDescent="0.55000000000000004">
      <c r="A5989" s="32" t="str">
        <f>IF(Weighting!$P$13&gt;0,B5989,"")</f>
        <v/>
      </c>
      <c r="B5989" t="e">
        <f>Weighting!$C$13</f>
        <v>#DIV/0!</v>
      </c>
      <c r="C5989" t="e">
        <f>Weighting!$F$13</f>
        <v>#NUM!</v>
      </c>
      <c r="D5989" t="e">
        <f>IF(C5989=1,'Data Transformation'!$G$3+0.5*'Data Transformation'!$W$25,IF(C5990=1,D5990-'Data Transformation'!$W$25,FALSE))</f>
        <v>#NUM!</v>
      </c>
      <c r="E5989">
        <f t="array" ref="E5989">IF(ISLOGICAL(D5989),"",FREQUENCY(IF('Data Transformation'!$B$425:$B$8425='Bin Analysis'!$B5979,'Data Transformation'!$G$425:$G$8425),D5989))</f>
        <v>2001</v>
      </c>
      <c r="F5989">
        <f t="shared" si="747"/>
        <v>0</v>
      </c>
      <c r="G5989">
        <f>Weighting!$H$13</f>
        <v>0</v>
      </c>
      <c r="H5989">
        <f t="array" ref="H5989">FREQUENCY(IF('Data Transformation'!$B$4:$B$8425=B5979,'Data Transformation'!$G$4:$G$8425),'Bin Analysis'!$B5989)</f>
        <v>2073</v>
      </c>
      <c r="I5989">
        <f t="shared" si="748"/>
        <v>0</v>
      </c>
      <c r="J5989">
        <f t="shared" si="749"/>
        <v>0</v>
      </c>
      <c r="K5989">
        <f>J5989*Weighting!$W$13</f>
        <v>0</v>
      </c>
      <c r="M5989" s="14"/>
    </row>
    <row r="5990" spans="1:13" x14ac:dyDescent="0.55000000000000004">
      <c r="A5990" s="32" t="str">
        <f>IF(Weighting!$P$14&gt;0,B5990,"")</f>
        <v/>
      </c>
      <c r="B5990" t="e">
        <f>Weighting!$C$14</f>
        <v>#DIV/0!</v>
      </c>
      <c r="C5990" t="e">
        <f>Weighting!$F$14</f>
        <v>#NUM!</v>
      </c>
      <c r="D5990" t="e">
        <f>IF(C5990=1,'Data Transformation'!$G$3+0.5*'Data Transformation'!$W$25,IF(C5991=1,D5991-'Data Transformation'!$W$25,FALSE))</f>
        <v>#NUM!</v>
      </c>
      <c r="E5990">
        <f t="array" ref="E5990">IF(ISLOGICAL(D5990),"",FREQUENCY(IF('Data Transformation'!$B$425:$B$8425='Bin Analysis'!$B5979,'Data Transformation'!$G$425:$G$8425),D5990))</f>
        <v>2001</v>
      </c>
      <c r="F5990">
        <f t="shared" si="747"/>
        <v>0</v>
      </c>
      <c r="G5990">
        <f>Weighting!$H$14</f>
        <v>0</v>
      </c>
      <c r="H5990">
        <f t="array" ref="H5990">FREQUENCY(IF('Data Transformation'!$B$4:$B$8425=B5979,'Data Transformation'!$G$4:$G$8425),'Bin Analysis'!$B5990)</f>
        <v>2073</v>
      </c>
      <c r="I5990">
        <f t="shared" si="748"/>
        <v>0</v>
      </c>
      <c r="J5990">
        <f t="shared" si="749"/>
        <v>0</v>
      </c>
      <c r="K5990">
        <f>J5990*Weighting!$W$14</f>
        <v>0</v>
      </c>
      <c r="M5990" s="14"/>
    </row>
    <row r="5991" spans="1:13" x14ac:dyDescent="0.55000000000000004">
      <c r="A5991" s="32" t="str">
        <f>IF(Weighting!$P$15&gt;0,B5991,"")</f>
        <v/>
      </c>
      <c r="B5991" t="e">
        <f>Weighting!$C$15</f>
        <v>#DIV/0!</v>
      </c>
      <c r="C5991" t="e">
        <f>Weighting!$F$15</f>
        <v>#NUM!</v>
      </c>
      <c r="D5991" t="e">
        <f>IF(C5991=1,'Data Transformation'!$G$3+0.5*'Data Transformation'!$W$25,IF(C5992=1,D5992-'Data Transformation'!$W$25,FALSE))</f>
        <v>#NUM!</v>
      </c>
      <c r="E5991">
        <f t="array" ref="E5991">IF(ISLOGICAL(D5991),"",FREQUENCY(IF('Data Transformation'!$B$425:$B$8425='Bin Analysis'!$B5979,'Data Transformation'!$G$425:$G$8425),D5991))</f>
        <v>2001</v>
      </c>
      <c r="F5991">
        <f t="shared" si="747"/>
        <v>0</v>
      </c>
      <c r="G5991">
        <f>Weighting!$H$15</f>
        <v>0</v>
      </c>
      <c r="H5991">
        <f t="array" ref="H5991">FREQUENCY(IF('Data Transformation'!$B$4:$B$8425=B5979,'Data Transformation'!$G$4:$G$8425),'Bin Analysis'!$B5991)</f>
        <v>2073</v>
      </c>
      <c r="I5991">
        <f t="shared" si="748"/>
        <v>0</v>
      </c>
      <c r="J5991">
        <f t="shared" si="749"/>
        <v>0</v>
      </c>
      <c r="K5991">
        <f>J5991*Weighting!$W$15</f>
        <v>0</v>
      </c>
      <c r="M5991" s="14"/>
    </row>
    <row r="5992" spans="1:13" x14ac:dyDescent="0.55000000000000004">
      <c r="A5992" s="32" t="str">
        <f>IF(Weighting!$P$16&gt;0,B5992,"")</f>
        <v/>
      </c>
      <c r="B5992" t="e">
        <f>Weighting!$C$16</f>
        <v>#DIV/0!</v>
      </c>
      <c r="C5992" t="e">
        <f>Weighting!$F$16</f>
        <v>#NUM!</v>
      </c>
      <c r="D5992" t="e">
        <f>IF(C5992=1,'Data Transformation'!$G$3+0.5*'Data Transformation'!$W$25,IF(C5993=1,D5993-'Data Transformation'!$W$25,FALSE))</f>
        <v>#NUM!</v>
      </c>
      <c r="E5992">
        <f t="array" ref="E5992">IF(ISLOGICAL(D5992),"",FREQUENCY(IF('Data Transformation'!$B$425:$B$8425='Bin Analysis'!$B5979,'Data Transformation'!$G$425:$G$8425),D5992))</f>
        <v>2001</v>
      </c>
      <c r="F5992">
        <f t="shared" si="747"/>
        <v>0</v>
      </c>
      <c r="G5992">
        <f>Weighting!$H$16</f>
        <v>0</v>
      </c>
      <c r="H5992">
        <f t="array" ref="H5992">FREQUENCY(IF('Data Transformation'!$B$4:$B$8425=B5979,'Data Transformation'!$G$4:$G$8425),'Bin Analysis'!$B5992)</f>
        <v>2073</v>
      </c>
      <c r="I5992">
        <f t="shared" si="748"/>
        <v>0</v>
      </c>
      <c r="J5992">
        <f t="shared" si="749"/>
        <v>0</v>
      </c>
      <c r="K5992">
        <f>J5992*Weighting!$W$16</f>
        <v>0</v>
      </c>
      <c r="M5992" s="14"/>
    </row>
    <row r="5993" spans="1:13" x14ac:dyDescent="0.55000000000000004">
      <c r="A5993" s="32" t="str">
        <f>IF(Weighting!$P$17&gt;0,B5993,"")</f>
        <v/>
      </c>
      <c r="B5993" t="e">
        <f>Weighting!$C$17</f>
        <v>#DIV/0!</v>
      </c>
      <c r="C5993" t="e">
        <f>Weighting!$F$17</f>
        <v>#NUM!</v>
      </c>
      <c r="D5993" t="e">
        <f>IF(C5993=1,'Data Transformation'!$G$3+0.5*'Data Transformation'!$W$25,IF(C5994=1,D5994-'Data Transformation'!$W$25,FALSE))</f>
        <v>#NUM!</v>
      </c>
      <c r="E5993">
        <f t="array" ref="E5993">IF(ISLOGICAL(D5993),"",FREQUENCY(IF('Data Transformation'!$B$425:$B$8425='Bin Analysis'!$B5979,'Data Transformation'!$G$425:$G$8425),D5993))</f>
        <v>2001</v>
      </c>
      <c r="F5993">
        <f t="shared" si="747"/>
        <v>0</v>
      </c>
      <c r="G5993">
        <f>Weighting!$H$17</f>
        <v>0</v>
      </c>
      <c r="H5993">
        <f t="array" ref="H5993">FREQUENCY(IF('Data Transformation'!$B$4:$B$8425=B5979,'Data Transformation'!$G$4:$G$8425),'Bin Analysis'!$B5993)</f>
        <v>2073</v>
      </c>
      <c r="I5993">
        <f t="shared" si="748"/>
        <v>0</v>
      </c>
      <c r="J5993">
        <f t="shared" si="749"/>
        <v>0</v>
      </c>
      <c r="K5993">
        <f>J5993*Weighting!$W$17</f>
        <v>0</v>
      </c>
      <c r="M5993" s="14"/>
    </row>
    <row r="5994" spans="1:13" x14ac:dyDescent="0.55000000000000004">
      <c r="A5994" s="32" t="str">
        <f>IF(Weighting!$P$18&gt;0,B5994,"")</f>
        <v/>
      </c>
      <c r="B5994" t="e">
        <f>Weighting!$C$18</f>
        <v>#DIV/0!</v>
      </c>
      <c r="C5994" t="e">
        <f>Weighting!$F$18</f>
        <v>#NUM!</v>
      </c>
      <c r="D5994" t="e">
        <f>IF(C5994=1,'Data Transformation'!$G$3+0.5*'Data Transformation'!$W$25,IF(C5995=1,D5995-'Data Transformation'!$W$25,FALSE))</f>
        <v>#NUM!</v>
      </c>
      <c r="E5994">
        <f t="array" ref="E5994">IF(ISLOGICAL(D5994),"",FREQUENCY(IF('Data Transformation'!$B$425:$B$8425='Bin Analysis'!$B5979,'Data Transformation'!$G$425:$G$8425),D5994))</f>
        <v>2001</v>
      </c>
      <c r="F5994">
        <f t="shared" si="747"/>
        <v>0</v>
      </c>
      <c r="G5994">
        <f>Weighting!$H$18</f>
        <v>0</v>
      </c>
      <c r="H5994">
        <f t="array" ref="H5994">FREQUENCY(IF('Data Transformation'!$B$4:$B$8425=B5979,'Data Transformation'!$G$4:$G$8425),'Bin Analysis'!$B5994)</f>
        <v>2073</v>
      </c>
      <c r="I5994">
        <f t="shared" si="748"/>
        <v>0</v>
      </c>
      <c r="J5994">
        <f t="shared" si="749"/>
        <v>0</v>
      </c>
      <c r="K5994">
        <f>J5994*Weighting!$W$18</f>
        <v>0</v>
      </c>
      <c r="M5994" s="14"/>
    </row>
    <row r="5995" spans="1:13" x14ac:dyDescent="0.55000000000000004">
      <c r="A5995" s="32" t="str">
        <f>IF(Weighting!$P$19&gt;0,B5995,"")</f>
        <v/>
      </c>
      <c r="B5995" t="e">
        <f>Weighting!$C$19</f>
        <v>#DIV/0!</v>
      </c>
      <c r="C5995" t="e">
        <f>Weighting!$F$19</f>
        <v>#NUM!</v>
      </c>
      <c r="D5995" t="e">
        <f>IF(C5995=1,'Data Transformation'!$G$3+0.5*'Data Transformation'!$W$25,IF(C5996=1,D5996-'Data Transformation'!$W$25,FALSE))</f>
        <v>#NUM!</v>
      </c>
      <c r="E5995">
        <f t="array" ref="E5995">IF(ISLOGICAL(D5995),"",FREQUENCY(IF('Data Transformation'!$B$425:$B$8425='Bin Analysis'!$B5979,'Data Transformation'!$G$425:$G$8425),D5995))</f>
        <v>2001</v>
      </c>
      <c r="F5995">
        <f t="shared" si="747"/>
        <v>0</v>
      </c>
      <c r="G5995">
        <f>Weighting!$H$19</f>
        <v>0</v>
      </c>
      <c r="H5995">
        <f t="array" ref="H5995">FREQUENCY(IF('Data Transformation'!$B$4:$B$8425=B5979,'Data Transformation'!$G$4:$G$8425),'Bin Analysis'!$B5995)</f>
        <v>2073</v>
      </c>
      <c r="I5995">
        <f t="shared" si="748"/>
        <v>0</v>
      </c>
      <c r="J5995">
        <f t="shared" si="749"/>
        <v>0</v>
      </c>
      <c r="K5995">
        <f>J5995*Weighting!$W$19</f>
        <v>0</v>
      </c>
      <c r="M5995" s="14"/>
    </row>
    <row r="5996" spans="1:13" x14ac:dyDescent="0.55000000000000004">
      <c r="A5996" s="32" t="str">
        <f>IF(Weighting!$P$20&gt;0,B5996,"")</f>
        <v/>
      </c>
      <c r="B5996" t="e">
        <f>Weighting!$C$20</f>
        <v>#DIV/0!</v>
      </c>
      <c r="C5996" t="e">
        <f>Weighting!$F$20</f>
        <v>#NUM!</v>
      </c>
      <c r="D5996" t="e">
        <f>IF(C5996=1,'Data Transformation'!$G$3+0.5*'Data Transformation'!$W$25,IF(C5997=1,D5997-'Data Transformation'!$W$25,FALSE))</f>
        <v>#NUM!</v>
      </c>
      <c r="E5996">
        <f t="array" ref="E5996">IF(ISLOGICAL(D5996),"",FREQUENCY(IF('Data Transformation'!$B$425:$B$8425='Bin Analysis'!$B5979,'Data Transformation'!$G$425:$G$8425),D5996))</f>
        <v>2001</v>
      </c>
      <c r="F5996">
        <f t="shared" si="747"/>
        <v>0</v>
      </c>
      <c r="G5996">
        <f>Weighting!$H$20</f>
        <v>0</v>
      </c>
      <c r="H5996">
        <f t="array" ref="H5996">FREQUENCY(IF('Data Transformation'!$B$4:$B$8425=B5979,'Data Transformation'!$G$4:$G$8425),'Bin Analysis'!$B5996)</f>
        <v>2073</v>
      </c>
      <c r="I5996">
        <f t="shared" si="748"/>
        <v>0</v>
      </c>
      <c r="J5996">
        <f t="shared" si="749"/>
        <v>0</v>
      </c>
      <c r="K5996">
        <f>J5996*Weighting!$W$20</f>
        <v>0</v>
      </c>
      <c r="M5996" s="14"/>
    </row>
    <row r="5997" spans="1:13" x14ac:dyDescent="0.55000000000000004">
      <c r="A5997" s="32" t="str">
        <f>IF(Weighting!$P$21&gt;0,B5997,"")</f>
        <v/>
      </c>
      <c r="B5997" t="e">
        <f>Weighting!$C$21</f>
        <v>#DIV/0!</v>
      </c>
      <c r="C5997" t="e">
        <f>Weighting!$F$21</f>
        <v>#NUM!</v>
      </c>
      <c r="D5997" t="e">
        <f>IF(C5997=1,'Data Transformation'!$G$3+0.5*'Data Transformation'!$W$25,IF(C5998=1,D5998-'Data Transformation'!$W$25,FALSE))</f>
        <v>#NUM!</v>
      </c>
      <c r="E5997">
        <f t="array" ref="E5997">IF(ISLOGICAL(D5997),"",FREQUENCY(IF('Data Transformation'!$B$425:$B$8425='Bin Analysis'!$B5979,'Data Transformation'!$G$425:$G$8425),D5997))</f>
        <v>2001</v>
      </c>
      <c r="F5997">
        <f t="shared" si="747"/>
        <v>0</v>
      </c>
      <c r="G5997">
        <f>Weighting!$H$21</f>
        <v>0</v>
      </c>
      <c r="H5997">
        <f t="array" ref="H5997">FREQUENCY(IF('Data Transformation'!$B$4:$B$8425=B5979,'Data Transformation'!$G$4:$G$8425),'Bin Analysis'!$B5997)</f>
        <v>2073</v>
      </c>
      <c r="I5997">
        <f t="shared" si="748"/>
        <v>0</v>
      </c>
      <c r="J5997">
        <f t="shared" si="749"/>
        <v>0</v>
      </c>
      <c r="K5997">
        <f>J5997*Weighting!$W$21</f>
        <v>0</v>
      </c>
      <c r="M5997" s="14"/>
    </row>
    <row r="5998" spans="1:13" x14ac:dyDescent="0.55000000000000004">
      <c r="A5998" s="32" t="str">
        <f>IF(Weighting!$P$22&gt;0,B5998,"")</f>
        <v/>
      </c>
      <c r="B5998" t="e">
        <f>Weighting!$C$22</f>
        <v>#DIV/0!</v>
      </c>
      <c r="C5998" t="e">
        <f>Weighting!$F$22</f>
        <v>#NUM!</v>
      </c>
      <c r="D5998" t="e">
        <f>IF(C5998=1,'Data Transformation'!$G$3+0.5*'Data Transformation'!$W$25,IF(C5999=1,D5999-'Data Transformation'!$W$25,FALSE))</f>
        <v>#NUM!</v>
      </c>
      <c r="E5998">
        <f t="array" ref="E5998">IF(ISLOGICAL(D5998),"",FREQUENCY(IF('Data Transformation'!$B$425:$B$8425='Bin Analysis'!$B5979,'Data Transformation'!$G$425:$G$8425),D5998))</f>
        <v>2001</v>
      </c>
      <c r="F5998">
        <f t="shared" si="747"/>
        <v>0</v>
      </c>
      <c r="G5998">
        <f>Weighting!$H$22</f>
        <v>0</v>
      </c>
      <c r="H5998">
        <f t="array" ref="H5998">FREQUENCY(IF('Data Transformation'!$B$4:$B$8425=B5979,'Data Transformation'!$G$4:$G$8425),'Bin Analysis'!$B5998)</f>
        <v>2073</v>
      </c>
      <c r="I5998">
        <f t="shared" si="748"/>
        <v>0</v>
      </c>
      <c r="J5998">
        <f t="shared" si="749"/>
        <v>0</v>
      </c>
      <c r="K5998">
        <f>J5998*Weighting!$W$22</f>
        <v>0</v>
      </c>
      <c r="M5998" s="14"/>
    </row>
    <row r="5999" spans="1:13" x14ac:dyDescent="0.55000000000000004">
      <c r="A5999" s="32" t="str">
        <f>IF(Weighting!$P$23&gt;0,B5999,"")</f>
        <v/>
      </c>
      <c r="B5999" t="e">
        <f>Weighting!$C$23</f>
        <v>#DIV/0!</v>
      </c>
      <c r="C5999" t="e">
        <f>Weighting!$F$23</f>
        <v>#NUM!</v>
      </c>
      <c r="D5999" t="e">
        <f>IF(C5999=1,'Data Transformation'!$G$3+0.5*'Data Transformation'!$W$25,IF(C6000=1,D6000-'Data Transformation'!$W$25,FALSE))</f>
        <v>#NUM!</v>
      </c>
      <c r="E5999">
        <f t="array" ref="E5999">IF(ISLOGICAL(D5999),"",FREQUENCY(IF('Data Transformation'!$B$425:$B$8425='Bin Analysis'!$B5979,'Data Transformation'!$G$425:$G$8425),D5999))</f>
        <v>2001</v>
      </c>
      <c r="F5999">
        <f t="shared" si="747"/>
        <v>0</v>
      </c>
      <c r="G5999">
        <f>Weighting!$H$23</f>
        <v>0</v>
      </c>
      <c r="H5999">
        <f t="array" ref="H5999">FREQUENCY(IF('Data Transformation'!$B$4:$B$8425=B5979,'Data Transformation'!$G$4:$G$8425),'Bin Analysis'!$B5999)</f>
        <v>2073</v>
      </c>
      <c r="I5999">
        <f t="shared" si="748"/>
        <v>0</v>
      </c>
      <c r="J5999">
        <f t="shared" si="749"/>
        <v>0</v>
      </c>
      <c r="K5999">
        <f>J5999*Weighting!$W$23</f>
        <v>0</v>
      </c>
      <c r="M5999" s="14"/>
    </row>
    <row r="6000" spans="1:13" x14ac:dyDescent="0.55000000000000004">
      <c r="A6000" s="32" t="str">
        <f>IF(Weighting!$P$24&gt;0,B6000,"")</f>
        <v/>
      </c>
      <c r="B6000" t="e">
        <f>Weighting!$C$24</f>
        <v>#DIV/0!</v>
      </c>
      <c r="C6000" t="e">
        <f>Weighting!$F$24</f>
        <v>#NUM!</v>
      </c>
      <c r="D6000" t="e">
        <f>IF(C6000=1,'Data Transformation'!$G$3+0.5*'Data Transformation'!$W$25,IF(C6001=1,D6001-'Data Transformation'!$W$25,FALSE))</f>
        <v>#NUM!</v>
      </c>
      <c r="E6000">
        <f t="array" ref="E6000">IF(ISLOGICAL(D6000),"",FREQUENCY(IF('Data Transformation'!$B$425:$B$8425='Bin Analysis'!$B5979,'Data Transformation'!$G$425:$G$8425),D6000))</f>
        <v>2001</v>
      </c>
      <c r="F6000">
        <f t="shared" si="747"/>
        <v>0</v>
      </c>
      <c r="G6000">
        <f>Weighting!$H$24</f>
        <v>0</v>
      </c>
      <c r="H6000">
        <f t="array" ref="H6000">FREQUENCY(IF('Data Transformation'!$B$4:$B$8425=B5979,'Data Transformation'!$G$4:$G$8425),'Bin Analysis'!$B6000)</f>
        <v>2073</v>
      </c>
      <c r="I6000">
        <f t="shared" si="748"/>
        <v>0</v>
      </c>
      <c r="J6000">
        <f t="shared" si="749"/>
        <v>0</v>
      </c>
      <c r="K6000">
        <f>J6000*Weighting!$W$24</f>
        <v>0</v>
      </c>
      <c r="M6000" s="14"/>
    </row>
    <row r="6001" spans="1:25" x14ac:dyDescent="0.55000000000000004">
      <c r="A6001" s="32" t="str">
        <f>IF(Weighting!$P$25&gt;0,B6001,"")</f>
        <v/>
      </c>
      <c r="B6001" t="e">
        <f>Weighting!$C$25</f>
        <v>#DIV/0!</v>
      </c>
      <c r="C6001" t="e">
        <f>Weighting!$F$25</f>
        <v>#NUM!</v>
      </c>
      <c r="D6001" t="e">
        <f>IF(C6001=1,'Data Transformation'!$G$3+0.5*'Data Transformation'!$W$25,IF(C6002=1,D6002-'Data Transformation'!$W$25,FALSE))</f>
        <v>#NUM!</v>
      </c>
      <c r="E6001">
        <f t="array" ref="E6001">IF(ISLOGICAL(D6001),"",FREQUENCY(IF('Data Transformation'!$B$425:$B$8425='Bin Analysis'!$B5979,'Data Transformation'!$G$425:$G$8425),D6001))</f>
        <v>2001</v>
      </c>
      <c r="F6001">
        <f t="shared" si="747"/>
        <v>0</v>
      </c>
      <c r="G6001">
        <f>Weighting!$H$25</f>
        <v>0</v>
      </c>
      <c r="H6001">
        <f t="array" ref="H6001">FREQUENCY(IF('Data Transformation'!$B$4:$B$8425=B5979,'Data Transformation'!$G$4:$G$8425),'Bin Analysis'!$B6001)</f>
        <v>2073</v>
      </c>
      <c r="I6001">
        <f t="shared" si="748"/>
        <v>0</v>
      </c>
      <c r="J6001">
        <f t="shared" si="749"/>
        <v>0</v>
      </c>
      <c r="K6001">
        <f>J6001*Weighting!$W$25</f>
        <v>0</v>
      </c>
      <c r="M6001" s="14"/>
    </row>
    <row r="6002" spans="1:25" x14ac:dyDescent="0.55000000000000004">
      <c r="N6002" s="57"/>
      <c r="O6002"/>
      <c r="P6002"/>
      <c r="Q6002"/>
      <c r="R6002"/>
    </row>
    <row r="6003" spans="1:25" ht="23.35" x14ac:dyDescent="0.8">
      <c r="A6003" s="21" t="s">
        <v>0</v>
      </c>
      <c r="B6003" s="21" t="str">
        <f>IFERROR(VLOOKUP(C6003,'Data Transformation'!$L$6:$M$426,2,FALSE),"")</f>
        <v/>
      </c>
      <c r="C6003" s="21">
        <f>C5979+1</f>
        <v>250</v>
      </c>
      <c r="D6003" s="21"/>
      <c r="E6003" s="21"/>
      <c r="F6003" s="21"/>
      <c r="G6003" s="21"/>
      <c r="H6003" s="22"/>
      <c r="I6003" s="22"/>
      <c r="J6003" s="22"/>
      <c r="K6003" s="21"/>
      <c r="L6003" s="21" t="str">
        <f>B6003</f>
        <v/>
      </c>
      <c r="M6003" s="23" t="e">
        <f>INDEX('Data Transformation'!$O$4:$O$424,MATCH($B6003,'Data Transformation'!$M$4:$M$424,0),MATCH($M$2,'Data Transformation'!$O$3,0))</f>
        <v>#N/A</v>
      </c>
      <c r="N6003" s="27" t="e">
        <f>IF('Input and Summary Results'!$J$16="minimum",'Bin Analysis'!X6004/(M6003-1),'Bin Analysis'!Y6003/('Bin Analysis'!M6003-1))</f>
        <v>#N/A</v>
      </c>
      <c r="O6003" s="27" t="e">
        <f>IF(M6003=FALSE,NA(),(VLOOKUP(1,C6006:K6025,4,FALSE))/(M6003-1))</f>
        <v>#N/A</v>
      </c>
      <c r="P6003" s="27" t="e">
        <f>IF(M6003=FALSE,NA(),SUM(J6006:J6025)/Weighting!$S$5)</f>
        <v>#N/A</v>
      </c>
      <c r="Q6003" s="27" t="e">
        <f>IF(M6003=FALSE,NA(),SUM(K6006:K6025)/Weighting!$S$6)</f>
        <v>#N/A</v>
      </c>
      <c r="R6003" s="27" t="e">
        <f>IF(M6003=FALSE,NA(),(VLOOKUP(1,G6006:K6025,3,FALSE))/(M6003-1))</f>
        <v>#N/A</v>
      </c>
      <c r="S6003" s="22" t="e">
        <f>IF(M6003=FALSE,NA(),IF(SUM(J6006:J6025)=2,"yes","no"))</f>
        <v>#N/A</v>
      </c>
      <c r="X6003" s="2" cm="2">
        <f t="array" ref="X6003:X6004">FREQUENCY(IF('Data Transformation'!$B$425:$B$6424='Bin Analysis'!L6003,'Data Transformation'!$G$425:$G$6424),'Data Transformation'!$U$11)</f>
        <v>0</v>
      </c>
      <c r="Y6003" s="2" cm="2">
        <f t="array" ref="Y6003:Y6004">FREQUENCY(IF('Data Transformation'!$B$425:$B$6424='Bin Analysis'!L6003,'Data Transformation'!$G$425:$G$6424),'Data Transformation'!$U$12)</f>
        <v>0</v>
      </c>
    </row>
    <row r="6004" spans="1:25" x14ac:dyDescent="0.55000000000000004">
      <c r="A6004" s="14" t="s">
        <v>67</v>
      </c>
      <c r="B6004" t="s">
        <v>47</v>
      </c>
      <c r="C6004" t="s">
        <v>5</v>
      </c>
      <c r="D6004" t="s">
        <v>100</v>
      </c>
      <c r="E6004" t="s">
        <v>101</v>
      </c>
      <c r="F6004" t="s">
        <v>102</v>
      </c>
      <c r="G6004" t="s">
        <v>70</v>
      </c>
      <c r="H6004" t="s">
        <v>31</v>
      </c>
      <c r="I6004" t="s">
        <v>32</v>
      </c>
      <c r="J6004" t="s">
        <v>46</v>
      </c>
      <c r="K6004" s="14" t="s">
        <v>45</v>
      </c>
      <c r="M6004" s="14"/>
      <c r="X6004" s="2">
        <v>0</v>
      </c>
      <c r="Y6004" s="2">
        <v>0</v>
      </c>
    </row>
    <row r="6005" spans="1:25" x14ac:dyDescent="0.55000000000000004">
      <c r="A6005" s="32"/>
      <c r="D6005" t="e">
        <f>IF(C6005=1,'Data Transformation'!$G$3+0.5*'Data Transformation'!$W$25,IF(C6006=1,D6006-'Data Transformation'!$W$25,FALSE))</f>
        <v>#NUM!</v>
      </c>
      <c r="E6005">
        <f t="array" ref="E6005">IF(ISLOGICAL(D6005),"",FREQUENCY(IF('Data Transformation'!$B$425:$B$8425='Bin Analysis'!$B6003,'Data Transformation'!$G$425:$G$8425),D6005))</f>
        <v>2001</v>
      </c>
      <c r="F6005" t="e">
        <f>IF(ISLOGICAL(D6005),"",E6005-E6004)</f>
        <v>#VALUE!</v>
      </c>
      <c r="M6005" s="14"/>
    </row>
    <row r="6006" spans="1:25" x14ac:dyDescent="0.55000000000000004">
      <c r="A6006" s="32" t="e">
        <f>IF(Weighting!$P$6&gt;0,B6006,"")</f>
        <v>#NUM!</v>
      </c>
      <c r="B6006" t="e">
        <f>Weighting!$C$6</f>
        <v>#DIV/0!</v>
      </c>
      <c r="C6006" t="e">
        <f>Weighting!$F$6</f>
        <v>#NUM!</v>
      </c>
      <c r="D6006" t="e">
        <f>IF(C6006=1,'Data Transformation'!$G$3+0.5*'Data Transformation'!$W$25,IF(C6007=1,D6007-'Data Transformation'!$W$25,FALSE))</f>
        <v>#NUM!</v>
      </c>
      <c r="E6006">
        <f t="array" ref="E6006">IF(ISLOGICAL(D6006),"",FREQUENCY(IF('Data Transformation'!$B$425:$B$8425='Bin Analysis'!$B6003,'Data Transformation'!$G$425:$G$8425),D6006))</f>
        <v>2001</v>
      </c>
      <c r="F6006">
        <f>IF(ISLOGICAL(D6006),"",E6006-E6005)</f>
        <v>0</v>
      </c>
      <c r="G6006">
        <f>Weighting!$H$6</f>
        <v>1</v>
      </c>
      <c r="H6006">
        <f t="array" ref="H6006">FREQUENCY(IF('Data Transformation'!$B$4:$B$8425=B6003,'Data Transformation'!$G$4:$G$8425),'Bin Analysis'!$B6006)</f>
        <v>2073</v>
      </c>
      <c r="I6006">
        <f>H6006-H6005</f>
        <v>2073</v>
      </c>
      <c r="J6006">
        <f>IF(I6006=0,0,1)</f>
        <v>1</v>
      </c>
      <c r="K6006" t="e">
        <f>J6006*Weighting!$W$6</f>
        <v>#NUM!</v>
      </c>
      <c r="M6006" s="14"/>
    </row>
    <row r="6007" spans="1:25" x14ac:dyDescent="0.55000000000000004">
      <c r="A6007" s="32" t="str">
        <f>IF(Weighting!$P$7&gt;0,B6007,"")</f>
        <v/>
      </c>
      <c r="B6007" t="e">
        <f>Weighting!$C$7</f>
        <v>#DIV/0!</v>
      </c>
      <c r="C6007" t="e">
        <f>Weighting!$F$7</f>
        <v>#NUM!</v>
      </c>
      <c r="D6007" t="e">
        <f>IF(C6007=1,'Data Transformation'!$G$3+0.5*'Data Transformation'!$W$25,IF(C6008=1,D6008-'Data Transformation'!$W$25,FALSE))</f>
        <v>#NUM!</v>
      </c>
      <c r="E6007">
        <f t="array" ref="E6007">IF(ISLOGICAL(D6007),"",FREQUENCY(IF('Data Transformation'!$B$425:$B$8425='Bin Analysis'!$B6003,'Data Transformation'!$G$425:$G$8425),D6007))</f>
        <v>2001</v>
      </c>
      <c r="F6007">
        <f t="shared" ref="F6007:F6025" si="750">IF(ISLOGICAL(D6007),"",E6007-E6006)</f>
        <v>0</v>
      </c>
      <c r="G6007">
        <f>Weighting!$H$7</f>
        <v>0</v>
      </c>
      <c r="H6007">
        <f t="array" ref="H6007">FREQUENCY(IF('Data Transformation'!$B$4:$B$8425=B6003,'Data Transformation'!$G$4:$G$8425),'Bin Analysis'!$B6007)</f>
        <v>2073</v>
      </c>
      <c r="I6007">
        <f t="shared" ref="I6007:I6025" si="751">H6007-H6006</f>
        <v>0</v>
      </c>
      <c r="J6007">
        <f>IF(I6007=0,0,1)</f>
        <v>0</v>
      </c>
      <c r="K6007">
        <f>J6007*Weighting!$W$7</f>
        <v>0</v>
      </c>
      <c r="M6007" s="14"/>
    </row>
    <row r="6008" spans="1:25" x14ac:dyDescent="0.55000000000000004">
      <c r="A6008" s="32" t="str">
        <f>IF(Weighting!$P$8&gt;0,B6008,"")</f>
        <v/>
      </c>
      <c r="B6008" t="e">
        <f>Weighting!$C$8</f>
        <v>#DIV/0!</v>
      </c>
      <c r="C6008" t="e">
        <f>Weighting!$F$8</f>
        <v>#NUM!</v>
      </c>
      <c r="D6008" t="e">
        <f>IF(C6008=1,'Data Transformation'!$G$3+0.5*'Data Transformation'!$W$25,IF(C6009=1,D6009-'Data Transformation'!$W$25,FALSE))</f>
        <v>#NUM!</v>
      </c>
      <c r="E6008">
        <f t="array" ref="E6008">IF(ISLOGICAL(D6008),"",FREQUENCY(IF('Data Transformation'!$B$425:$B$8425='Bin Analysis'!$B6003,'Data Transformation'!$G$425:$G$8425),D6008))</f>
        <v>2001</v>
      </c>
      <c r="F6008">
        <f t="shared" si="750"/>
        <v>0</v>
      </c>
      <c r="G6008">
        <f>Weighting!$H$8</f>
        <v>0</v>
      </c>
      <c r="H6008">
        <f t="array" ref="H6008">FREQUENCY(IF('Data Transformation'!$B$4:$B$8425=B6003,'Data Transformation'!$G$4:$G$8425),'Bin Analysis'!$B6008)</f>
        <v>2073</v>
      </c>
      <c r="I6008">
        <f t="shared" si="751"/>
        <v>0</v>
      </c>
      <c r="J6008">
        <f t="shared" ref="J6008:J6025" si="752">IF(I6008=0,0,1)</f>
        <v>0</v>
      </c>
      <c r="K6008">
        <f>J6008*Weighting!$W$8</f>
        <v>0</v>
      </c>
      <c r="M6008" s="14"/>
    </row>
    <row r="6009" spans="1:25" x14ac:dyDescent="0.55000000000000004">
      <c r="A6009" s="32" t="str">
        <f>IF(Weighting!$P$9&gt;0,B6009,"")</f>
        <v/>
      </c>
      <c r="B6009" s="50" t="e">
        <f>Weighting!$C$9</f>
        <v>#DIV/0!</v>
      </c>
      <c r="C6009" t="e">
        <f>Weighting!$F$9</f>
        <v>#NUM!</v>
      </c>
      <c r="D6009" t="e">
        <f>IF(C6009=1,'Data Transformation'!$G$3+0.5*'Data Transformation'!$W$25,IF(C6010=1,D6010-'Data Transformation'!$W$25,FALSE))</f>
        <v>#NUM!</v>
      </c>
      <c r="E6009">
        <f t="array" ref="E6009">IF(ISLOGICAL(D6009),"",FREQUENCY(IF('Data Transformation'!$B$425:$B$8425='Bin Analysis'!$B6003,'Data Transformation'!$G$425:$G$8425),D6009))</f>
        <v>2001</v>
      </c>
      <c r="F6009">
        <f t="shared" si="750"/>
        <v>0</v>
      </c>
      <c r="G6009">
        <f>Weighting!$H$9</f>
        <v>0</v>
      </c>
      <c r="H6009">
        <f t="array" ref="H6009">FREQUENCY(IF('Data Transformation'!$B$4:$B$8425=B6003,'Data Transformation'!$G$4:$G$8425),'Bin Analysis'!$B6009)</f>
        <v>2073</v>
      </c>
      <c r="I6009">
        <f t="shared" si="751"/>
        <v>0</v>
      </c>
      <c r="J6009">
        <f t="shared" si="752"/>
        <v>0</v>
      </c>
      <c r="K6009">
        <f>J6009*Weighting!$W$9</f>
        <v>0</v>
      </c>
      <c r="M6009" s="14"/>
    </row>
    <row r="6010" spans="1:25" x14ac:dyDescent="0.55000000000000004">
      <c r="A6010" s="32" t="str">
        <f>IF(Weighting!$P$10&gt;0,B6010,"")</f>
        <v/>
      </c>
      <c r="B6010" t="e">
        <f>Weighting!$C$10</f>
        <v>#DIV/0!</v>
      </c>
      <c r="C6010" t="e">
        <f>Weighting!$F$10</f>
        <v>#NUM!</v>
      </c>
      <c r="D6010" t="e">
        <f>IF(C6010=1,'Data Transformation'!$G$3+0.5*'Data Transformation'!$W$25,IF(C6011=1,D6011-'Data Transformation'!$W$25,FALSE))</f>
        <v>#NUM!</v>
      </c>
      <c r="E6010">
        <f t="array" ref="E6010">IF(ISLOGICAL(D6010),"",FREQUENCY(IF('Data Transformation'!$B$425:$B$8425='Bin Analysis'!$B6003,'Data Transformation'!$G$425:$G$8425),D6010))</f>
        <v>2001</v>
      </c>
      <c r="F6010">
        <f t="shared" si="750"/>
        <v>0</v>
      </c>
      <c r="G6010">
        <f>Weighting!$H$10</f>
        <v>0</v>
      </c>
      <c r="H6010">
        <f t="array" ref="H6010">FREQUENCY(IF('Data Transformation'!$B$4:$B$8425=B6003,'Data Transformation'!$G$4:$G$8425),'Bin Analysis'!$B6010)</f>
        <v>2073</v>
      </c>
      <c r="I6010">
        <f t="shared" si="751"/>
        <v>0</v>
      </c>
      <c r="J6010">
        <f t="shared" si="752"/>
        <v>0</v>
      </c>
      <c r="K6010">
        <f>J6010*Weighting!$W$10</f>
        <v>0</v>
      </c>
      <c r="M6010" s="14"/>
    </row>
    <row r="6011" spans="1:25" x14ac:dyDescent="0.55000000000000004">
      <c r="A6011" s="32" t="str">
        <f>IF(Weighting!$P$11&gt;0,B6011,"")</f>
        <v/>
      </c>
      <c r="B6011" t="e">
        <f>Weighting!$C$11</f>
        <v>#DIV/0!</v>
      </c>
      <c r="C6011" t="e">
        <f>Weighting!$F$11</f>
        <v>#NUM!</v>
      </c>
      <c r="D6011" t="e">
        <f>IF(C6011=1,'Data Transformation'!$G$3+0.5*'Data Transformation'!$W$25,IF(C6012=1,D6012-'Data Transformation'!$W$25,FALSE))</f>
        <v>#NUM!</v>
      </c>
      <c r="E6011">
        <f t="array" ref="E6011">IF(ISLOGICAL(D6011),"",FREQUENCY(IF('Data Transformation'!$B$425:$B$8425='Bin Analysis'!$B6003,'Data Transformation'!$G$425:$G$8425),D6011))</f>
        <v>2001</v>
      </c>
      <c r="F6011">
        <f t="shared" si="750"/>
        <v>0</v>
      </c>
      <c r="G6011">
        <f>Weighting!$H$11</f>
        <v>0</v>
      </c>
      <c r="H6011">
        <f t="array" ref="H6011">FREQUENCY(IF('Data Transformation'!$B$4:$B$8425=B6003,'Data Transformation'!$G$4:$G$8425),'Bin Analysis'!$B6011)</f>
        <v>2073</v>
      </c>
      <c r="I6011">
        <f t="shared" si="751"/>
        <v>0</v>
      </c>
      <c r="J6011">
        <f t="shared" si="752"/>
        <v>0</v>
      </c>
      <c r="K6011">
        <f>J6011*Weighting!$W$11</f>
        <v>0</v>
      </c>
      <c r="M6011" s="14"/>
    </row>
    <row r="6012" spans="1:25" x14ac:dyDescent="0.55000000000000004">
      <c r="A6012" s="32" t="str">
        <f>IF(Weighting!$P$12&gt;0,B6012,"")</f>
        <v/>
      </c>
      <c r="B6012" t="e">
        <f>Weighting!$C$12</f>
        <v>#DIV/0!</v>
      </c>
      <c r="C6012" t="e">
        <f>Weighting!$F$12</f>
        <v>#NUM!</v>
      </c>
      <c r="D6012" t="e">
        <f>IF(C6012=1,'Data Transformation'!$G$3+0.5*'Data Transformation'!$W$25,IF(C6013=1,D6013-'Data Transformation'!$W$25,FALSE))</f>
        <v>#NUM!</v>
      </c>
      <c r="E6012">
        <f t="array" ref="E6012">IF(ISLOGICAL(D6012),"",FREQUENCY(IF('Data Transformation'!$B$425:$B$8425='Bin Analysis'!$B6003,'Data Transformation'!$G$425:$G$8425),D6012))</f>
        <v>2001</v>
      </c>
      <c r="F6012">
        <f t="shared" si="750"/>
        <v>0</v>
      </c>
      <c r="G6012">
        <f>Weighting!$H$12</f>
        <v>0</v>
      </c>
      <c r="H6012">
        <f t="array" ref="H6012">FREQUENCY(IF('Data Transformation'!$B$4:$B$8425=B6003,'Data Transformation'!$G$4:$G$8425),'Bin Analysis'!$B6012)</f>
        <v>2073</v>
      </c>
      <c r="I6012">
        <f t="shared" si="751"/>
        <v>0</v>
      </c>
      <c r="J6012">
        <f t="shared" si="752"/>
        <v>0</v>
      </c>
      <c r="K6012">
        <f>J6012*Weighting!$W$12</f>
        <v>0</v>
      </c>
      <c r="M6012" s="14"/>
    </row>
    <row r="6013" spans="1:25" x14ac:dyDescent="0.55000000000000004">
      <c r="A6013" s="32" t="str">
        <f>IF(Weighting!$P$13&gt;0,B6013,"")</f>
        <v/>
      </c>
      <c r="B6013" t="e">
        <f>Weighting!$C$13</f>
        <v>#DIV/0!</v>
      </c>
      <c r="C6013" t="e">
        <f>Weighting!$F$13</f>
        <v>#NUM!</v>
      </c>
      <c r="D6013" t="e">
        <f>IF(C6013=1,'Data Transformation'!$G$3+0.5*'Data Transformation'!$W$25,IF(C6014=1,D6014-'Data Transformation'!$W$25,FALSE))</f>
        <v>#NUM!</v>
      </c>
      <c r="E6013">
        <f t="array" ref="E6013">IF(ISLOGICAL(D6013),"",FREQUENCY(IF('Data Transformation'!$B$425:$B$8425='Bin Analysis'!$B6003,'Data Transformation'!$G$425:$G$8425),D6013))</f>
        <v>2001</v>
      </c>
      <c r="F6013">
        <f t="shared" si="750"/>
        <v>0</v>
      </c>
      <c r="G6013">
        <f>Weighting!$H$13</f>
        <v>0</v>
      </c>
      <c r="H6013">
        <f t="array" ref="H6013">FREQUENCY(IF('Data Transformation'!$B$4:$B$8425=B6003,'Data Transformation'!$G$4:$G$8425),'Bin Analysis'!$B6013)</f>
        <v>2073</v>
      </c>
      <c r="I6013">
        <f t="shared" si="751"/>
        <v>0</v>
      </c>
      <c r="J6013">
        <f t="shared" si="752"/>
        <v>0</v>
      </c>
      <c r="K6013">
        <f>J6013*Weighting!$W$13</f>
        <v>0</v>
      </c>
      <c r="M6013" s="14"/>
    </row>
    <row r="6014" spans="1:25" x14ac:dyDescent="0.55000000000000004">
      <c r="A6014" s="32" t="str">
        <f>IF(Weighting!$P$14&gt;0,B6014,"")</f>
        <v/>
      </c>
      <c r="B6014" t="e">
        <f>Weighting!$C$14</f>
        <v>#DIV/0!</v>
      </c>
      <c r="C6014" t="e">
        <f>Weighting!$F$14</f>
        <v>#NUM!</v>
      </c>
      <c r="D6014" t="e">
        <f>IF(C6014=1,'Data Transformation'!$G$3+0.5*'Data Transformation'!$W$25,IF(C6015=1,D6015-'Data Transformation'!$W$25,FALSE))</f>
        <v>#NUM!</v>
      </c>
      <c r="E6014">
        <f t="array" ref="E6014">IF(ISLOGICAL(D6014),"",FREQUENCY(IF('Data Transformation'!$B$425:$B$8425='Bin Analysis'!$B6003,'Data Transformation'!$G$425:$G$8425),D6014))</f>
        <v>2001</v>
      </c>
      <c r="F6014">
        <f t="shared" si="750"/>
        <v>0</v>
      </c>
      <c r="G6014">
        <f>Weighting!$H$14</f>
        <v>0</v>
      </c>
      <c r="H6014">
        <f t="array" ref="H6014">FREQUENCY(IF('Data Transformation'!$B$4:$B$8425=B6003,'Data Transformation'!$G$4:$G$8425),'Bin Analysis'!$B6014)</f>
        <v>2073</v>
      </c>
      <c r="I6014">
        <f t="shared" si="751"/>
        <v>0</v>
      </c>
      <c r="J6014">
        <f t="shared" si="752"/>
        <v>0</v>
      </c>
      <c r="K6014">
        <f>J6014*Weighting!$W$14</f>
        <v>0</v>
      </c>
      <c r="M6014" s="14"/>
    </row>
    <row r="6015" spans="1:25" x14ac:dyDescent="0.55000000000000004">
      <c r="A6015" s="32" t="str">
        <f>IF(Weighting!$P$15&gt;0,B6015,"")</f>
        <v/>
      </c>
      <c r="B6015" t="e">
        <f>Weighting!$C$15</f>
        <v>#DIV/0!</v>
      </c>
      <c r="C6015" t="e">
        <f>Weighting!$F$15</f>
        <v>#NUM!</v>
      </c>
      <c r="D6015" t="e">
        <f>IF(C6015=1,'Data Transformation'!$G$3+0.5*'Data Transformation'!$W$25,IF(C6016=1,D6016-'Data Transformation'!$W$25,FALSE))</f>
        <v>#NUM!</v>
      </c>
      <c r="E6015">
        <f t="array" ref="E6015">IF(ISLOGICAL(D6015),"",FREQUENCY(IF('Data Transformation'!$B$425:$B$8425='Bin Analysis'!$B6003,'Data Transformation'!$G$425:$G$8425),D6015))</f>
        <v>2001</v>
      </c>
      <c r="F6015">
        <f t="shared" si="750"/>
        <v>0</v>
      </c>
      <c r="G6015">
        <f>Weighting!$H$15</f>
        <v>0</v>
      </c>
      <c r="H6015">
        <f t="array" ref="H6015">FREQUENCY(IF('Data Transformation'!$B$4:$B$8425=B6003,'Data Transformation'!$G$4:$G$8425),'Bin Analysis'!$B6015)</f>
        <v>2073</v>
      </c>
      <c r="I6015">
        <f t="shared" si="751"/>
        <v>0</v>
      </c>
      <c r="J6015">
        <f t="shared" si="752"/>
        <v>0</v>
      </c>
      <c r="K6015">
        <f>J6015*Weighting!$W$15</f>
        <v>0</v>
      </c>
      <c r="M6015" s="14"/>
    </row>
    <row r="6016" spans="1:25" x14ac:dyDescent="0.55000000000000004">
      <c r="A6016" s="32" t="str">
        <f>IF(Weighting!$P$16&gt;0,B6016,"")</f>
        <v/>
      </c>
      <c r="B6016" t="e">
        <f>Weighting!$C$16</f>
        <v>#DIV/0!</v>
      </c>
      <c r="C6016" t="e">
        <f>Weighting!$F$16</f>
        <v>#NUM!</v>
      </c>
      <c r="D6016" t="e">
        <f>IF(C6016=1,'Data Transformation'!$G$3+0.5*'Data Transformation'!$W$25,IF(C6017=1,D6017-'Data Transformation'!$W$25,FALSE))</f>
        <v>#NUM!</v>
      </c>
      <c r="E6016">
        <f t="array" ref="E6016">IF(ISLOGICAL(D6016),"",FREQUENCY(IF('Data Transformation'!$B$425:$B$8425='Bin Analysis'!$B6003,'Data Transformation'!$G$425:$G$8425),D6016))</f>
        <v>2001</v>
      </c>
      <c r="F6016">
        <f t="shared" si="750"/>
        <v>0</v>
      </c>
      <c r="G6016">
        <f>Weighting!$H$16</f>
        <v>0</v>
      </c>
      <c r="H6016">
        <f t="array" ref="H6016">FREQUENCY(IF('Data Transformation'!$B$4:$B$8425=B6003,'Data Transformation'!$G$4:$G$8425),'Bin Analysis'!$B6016)</f>
        <v>2073</v>
      </c>
      <c r="I6016">
        <f t="shared" si="751"/>
        <v>0</v>
      </c>
      <c r="J6016">
        <f t="shared" si="752"/>
        <v>0</v>
      </c>
      <c r="K6016">
        <f>J6016*Weighting!$W$16</f>
        <v>0</v>
      </c>
      <c r="M6016" s="14"/>
    </row>
    <row r="6017" spans="1:25" x14ac:dyDescent="0.55000000000000004">
      <c r="A6017" s="32" t="str">
        <f>IF(Weighting!$P$17&gt;0,B6017,"")</f>
        <v/>
      </c>
      <c r="B6017" t="e">
        <f>Weighting!$C$17</f>
        <v>#DIV/0!</v>
      </c>
      <c r="C6017" t="e">
        <f>Weighting!$F$17</f>
        <v>#NUM!</v>
      </c>
      <c r="D6017" t="e">
        <f>IF(C6017=1,'Data Transformation'!$G$3+0.5*'Data Transformation'!$W$25,IF(C6018=1,D6018-'Data Transformation'!$W$25,FALSE))</f>
        <v>#NUM!</v>
      </c>
      <c r="E6017">
        <f t="array" ref="E6017">IF(ISLOGICAL(D6017),"",FREQUENCY(IF('Data Transformation'!$B$425:$B$8425='Bin Analysis'!$B6003,'Data Transformation'!$G$425:$G$8425),D6017))</f>
        <v>2001</v>
      </c>
      <c r="F6017">
        <f t="shared" si="750"/>
        <v>0</v>
      </c>
      <c r="G6017">
        <f>Weighting!$H$17</f>
        <v>0</v>
      </c>
      <c r="H6017">
        <f t="array" ref="H6017">FREQUENCY(IF('Data Transformation'!$B$4:$B$8425=B6003,'Data Transformation'!$G$4:$G$8425),'Bin Analysis'!$B6017)</f>
        <v>2073</v>
      </c>
      <c r="I6017">
        <f t="shared" si="751"/>
        <v>0</v>
      </c>
      <c r="J6017">
        <f t="shared" si="752"/>
        <v>0</v>
      </c>
      <c r="K6017">
        <f>J6017*Weighting!$W$17</f>
        <v>0</v>
      </c>
      <c r="M6017" s="14"/>
    </row>
    <row r="6018" spans="1:25" x14ac:dyDescent="0.55000000000000004">
      <c r="A6018" s="32" t="str">
        <f>IF(Weighting!$P$18&gt;0,B6018,"")</f>
        <v/>
      </c>
      <c r="B6018" t="e">
        <f>Weighting!$C$18</f>
        <v>#DIV/0!</v>
      </c>
      <c r="C6018" t="e">
        <f>Weighting!$F$18</f>
        <v>#NUM!</v>
      </c>
      <c r="D6018" t="e">
        <f>IF(C6018=1,'Data Transformation'!$G$3+0.5*'Data Transformation'!$W$25,IF(C6019=1,D6019-'Data Transformation'!$W$25,FALSE))</f>
        <v>#NUM!</v>
      </c>
      <c r="E6018">
        <f t="array" ref="E6018">IF(ISLOGICAL(D6018),"",FREQUENCY(IF('Data Transformation'!$B$425:$B$8425='Bin Analysis'!$B6003,'Data Transformation'!$G$425:$G$8425),D6018))</f>
        <v>2001</v>
      </c>
      <c r="F6018">
        <f t="shared" si="750"/>
        <v>0</v>
      </c>
      <c r="G6018">
        <f>Weighting!$H$18</f>
        <v>0</v>
      </c>
      <c r="H6018">
        <f t="array" ref="H6018">FREQUENCY(IF('Data Transformation'!$B$4:$B$8425=B6003,'Data Transformation'!$G$4:$G$8425),'Bin Analysis'!$B6018)</f>
        <v>2073</v>
      </c>
      <c r="I6018">
        <f t="shared" si="751"/>
        <v>0</v>
      </c>
      <c r="J6018">
        <f t="shared" si="752"/>
        <v>0</v>
      </c>
      <c r="K6018">
        <f>J6018*Weighting!$W$18</f>
        <v>0</v>
      </c>
      <c r="M6018" s="14"/>
    </row>
    <row r="6019" spans="1:25" x14ac:dyDescent="0.55000000000000004">
      <c r="A6019" s="32" t="str">
        <f>IF(Weighting!$P$19&gt;0,B6019,"")</f>
        <v/>
      </c>
      <c r="B6019" t="e">
        <f>Weighting!$C$19</f>
        <v>#DIV/0!</v>
      </c>
      <c r="C6019" t="e">
        <f>Weighting!$F$19</f>
        <v>#NUM!</v>
      </c>
      <c r="D6019" t="e">
        <f>IF(C6019=1,'Data Transformation'!$G$3+0.5*'Data Transformation'!$W$25,IF(C6020=1,D6020-'Data Transformation'!$W$25,FALSE))</f>
        <v>#NUM!</v>
      </c>
      <c r="E6019">
        <f t="array" ref="E6019">IF(ISLOGICAL(D6019),"",FREQUENCY(IF('Data Transformation'!$B$425:$B$8425='Bin Analysis'!$B6003,'Data Transformation'!$G$425:$G$8425),D6019))</f>
        <v>2001</v>
      </c>
      <c r="F6019">
        <f t="shared" si="750"/>
        <v>0</v>
      </c>
      <c r="G6019">
        <f>Weighting!$H$19</f>
        <v>0</v>
      </c>
      <c r="H6019">
        <f t="array" ref="H6019">FREQUENCY(IF('Data Transformation'!$B$4:$B$8425=B6003,'Data Transformation'!$G$4:$G$8425),'Bin Analysis'!$B6019)</f>
        <v>2073</v>
      </c>
      <c r="I6019">
        <f t="shared" si="751"/>
        <v>0</v>
      </c>
      <c r="J6019">
        <f t="shared" si="752"/>
        <v>0</v>
      </c>
      <c r="K6019">
        <f>J6019*Weighting!$W$19</f>
        <v>0</v>
      </c>
      <c r="M6019" s="14"/>
    </row>
    <row r="6020" spans="1:25" x14ac:dyDescent="0.55000000000000004">
      <c r="A6020" s="32" t="str">
        <f>IF(Weighting!$P$20&gt;0,B6020,"")</f>
        <v/>
      </c>
      <c r="B6020" t="e">
        <f>Weighting!$C$20</f>
        <v>#DIV/0!</v>
      </c>
      <c r="C6020" t="e">
        <f>Weighting!$F$20</f>
        <v>#NUM!</v>
      </c>
      <c r="D6020" t="e">
        <f>IF(C6020=1,'Data Transformation'!$G$3+0.5*'Data Transformation'!$W$25,IF(C6021=1,D6021-'Data Transformation'!$W$25,FALSE))</f>
        <v>#NUM!</v>
      </c>
      <c r="E6020">
        <f t="array" ref="E6020">IF(ISLOGICAL(D6020),"",FREQUENCY(IF('Data Transformation'!$B$425:$B$8425='Bin Analysis'!$B6003,'Data Transformation'!$G$425:$G$8425),D6020))</f>
        <v>2001</v>
      </c>
      <c r="F6020">
        <f t="shared" si="750"/>
        <v>0</v>
      </c>
      <c r="G6020">
        <f>Weighting!$H$20</f>
        <v>0</v>
      </c>
      <c r="H6020">
        <f t="array" ref="H6020">FREQUENCY(IF('Data Transformation'!$B$4:$B$8425=B6003,'Data Transformation'!$G$4:$G$8425),'Bin Analysis'!$B6020)</f>
        <v>2073</v>
      </c>
      <c r="I6020">
        <f t="shared" si="751"/>
        <v>0</v>
      </c>
      <c r="J6020">
        <f t="shared" si="752"/>
        <v>0</v>
      </c>
      <c r="K6020">
        <f>J6020*Weighting!$W$20</f>
        <v>0</v>
      </c>
      <c r="M6020" s="14"/>
    </row>
    <row r="6021" spans="1:25" x14ac:dyDescent="0.55000000000000004">
      <c r="A6021" s="32" t="str">
        <f>IF(Weighting!$P$21&gt;0,B6021,"")</f>
        <v/>
      </c>
      <c r="B6021" t="e">
        <f>Weighting!$C$21</f>
        <v>#DIV/0!</v>
      </c>
      <c r="C6021" t="e">
        <f>Weighting!$F$21</f>
        <v>#NUM!</v>
      </c>
      <c r="D6021" t="e">
        <f>IF(C6021=1,'Data Transformation'!$G$3+0.5*'Data Transformation'!$W$25,IF(C6022=1,D6022-'Data Transformation'!$W$25,FALSE))</f>
        <v>#NUM!</v>
      </c>
      <c r="E6021">
        <f t="array" ref="E6021">IF(ISLOGICAL(D6021),"",FREQUENCY(IF('Data Transformation'!$B$425:$B$8425='Bin Analysis'!$B6003,'Data Transformation'!$G$425:$G$8425),D6021))</f>
        <v>2001</v>
      </c>
      <c r="F6021">
        <f t="shared" si="750"/>
        <v>0</v>
      </c>
      <c r="G6021">
        <f>Weighting!$H$21</f>
        <v>0</v>
      </c>
      <c r="H6021">
        <f t="array" ref="H6021">FREQUENCY(IF('Data Transformation'!$B$4:$B$8425=B6003,'Data Transformation'!$G$4:$G$8425),'Bin Analysis'!$B6021)</f>
        <v>2073</v>
      </c>
      <c r="I6021">
        <f t="shared" si="751"/>
        <v>0</v>
      </c>
      <c r="J6021">
        <f t="shared" si="752"/>
        <v>0</v>
      </c>
      <c r="K6021">
        <f>J6021*Weighting!$W$21</f>
        <v>0</v>
      </c>
      <c r="M6021" s="14"/>
    </row>
    <row r="6022" spans="1:25" x14ac:dyDescent="0.55000000000000004">
      <c r="A6022" s="32" t="str">
        <f>IF(Weighting!$P$22&gt;0,B6022,"")</f>
        <v/>
      </c>
      <c r="B6022" t="e">
        <f>Weighting!$C$22</f>
        <v>#DIV/0!</v>
      </c>
      <c r="C6022" t="e">
        <f>Weighting!$F$22</f>
        <v>#NUM!</v>
      </c>
      <c r="D6022" t="e">
        <f>IF(C6022=1,'Data Transformation'!$G$3+0.5*'Data Transformation'!$W$25,IF(C6023=1,D6023-'Data Transformation'!$W$25,FALSE))</f>
        <v>#NUM!</v>
      </c>
      <c r="E6022">
        <f t="array" ref="E6022">IF(ISLOGICAL(D6022),"",FREQUENCY(IF('Data Transformation'!$B$425:$B$8425='Bin Analysis'!$B6003,'Data Transformation'!$G$425:$G$8425),D6022))</f>
        <v>2001</v>
      </c>
      <c r="F6022">
        <f t="shared" si="750"/>
        <v>0</v>
      </c>
      <c r="G6022">
        <f>Weighting!$H$22</f>
        <v>0</v>
      </c>
      <c r="H6022">
        <f t="array" ref="H6022">FREQUENCY(IF('Data Transformation'!$B$4:$B$8425=B6003,'Data Transformation'!$G$4:$G$8425),'Bin Analysis'!$B6022)</f>
        <v>2073</v>
      </c>
      <c r="I6022">
        <f t="shared" si="751"/>
        <v>0</v>
      </c>
      <c r="J6022">
        <f t="shared" si="752"/>
        <v>0</v>
      </c>
      <c r="K6022">
        <f>J6022*Weighting!$W$22</f>
        <v>0</v>
      </c>
      <c r="M6022" s="14"/>
    </row>
    <row r="6023" spans="1:25" x14ac:dyDescent="0.55000000000000004">
      <c r="A6023" s="32" t="str">
        <f>IF(Weighting!$P$23&gt;0,B6023,"")</f>
        <v/>
      </c>
      <c r="B6023" t="e">
        <f>Weighting!$C$23</f>
        <v>#DIV/0!</v>
      </c>
      <c r="C6023" t="e">
        <f>Weighting!$F$23</f>
        <v>#NUM!</v>
      </c>
      <c r="D6023" t="e">
        <f>IF(C6023=1,'Data Transformation'!$G$3+0.5*'Data Transformation'!$W$25,IF(C6024=1,D6024-'Data Transformation'!$W$25,FALSE))</f>
        <v>#NUM!</v>
      </c>
      <c r="E6023">
        <f t="array" ref="E6023">IF(ISLOGICAL(D6023),"",FREQUENCY(IF('Data Transformation'!$B$425:$B$8425='Bin Analysis'!$B6003,'Data Transformation'!$G$425:$G$8425),D6023))</f>
        <v>2001</v>
      </c>
      <c r="F6023">
        <f t="shared" si="750"/>
        <v>0</v>
      </c>
      <c r="G6023">
        <f>Weighting!$H$23</f>
        <v>0</v>
      </c>
      <c r="H6023">
        <f t="array" ref="H6023">FREQUENCY(IF('Data Transformation'!$B$4:$B$8425=B6003,'Data Transformation'!$G$4:$G$8425),'Bin Analysis'!$B6023)</f>
        <v>2073</v>
      </c>
      <c r="I6023">
        <f t="shared" si="751"/>
        <v>0</v>
      </c>
      <c r="J6023">
        <f t="shared" si="752"/>
        <v>0</v>
      </c>
      <c r="K6023">
        <f>J6023*Weighting!$W$23</f>
        <v>0</v>
      </c>
      <c r="M6023" s="14"/>
    </row>
    <row r="6024" spans="1:25" x14ac:dyDescent="0.55000000000000004">
      <c r="A6024" s="32" t="str">
        <f>IF(Weighting!$P$24&gt;0,B6024,"")</f>
        <v/>
      </c>
      <c r="B6024" t="e">
        <f>Weighting!$C$24</f>
        <v>#DIV/0!</v>
      </c>
      <c r="C6024" t="e">
        <f>Weighting!$F$24</f>
        <v>#NUM!</v>
      </c>
      <c r="D6024" t="e">
        <f>IF(C6024=1,'Data Transformation'!$G$3+0.5*'Data Transformation'!$W$25,IF(C6025=1,D6025-'Data Transformation'!$W$25,FALSE))</f>
        <v>#NUM!</v>
      </c>
      <c r="E6024">
        <f t="array" ref="E6024">IF(ISLOGICAL(D6024),"",FREQUENCY(IF('Data Transformation'!$B$425:$B$8425='Bin Analysis'!$B6003,'Data Transformation'!$G$425:$G$8425),D6024))</f>
        <v>2001</v>
      </c>
      <c r="F6024">
        <f t="shared" si="750"/>
        <v>0</v>
      </c>
      <c r="G6024">
        <f>Weighting!$H$24</f>
        <v>0</v>
      </c>
      <c r="H6024">
        <f t="array" ref="H6024">FREQUENCY(IF('Data Transformation'!$B$4:$B$8425=B6003,'Data Transformation'!$G$4:$G$8425),'Bin Analysis'!$B6024)</f>
        <v>2073</v>
      </c>
      <c r="I6024">
        <f t="shared" si="751"/>
        <v>0</v>
      </c>
      <c r="J6024">
        <f t="shared" si="752"/>
        <v>0</v>
      </c>
      <c r="K6024">
        <f>J6024*Weighting!$W$24</f>
        <v>0</v>
      </c>
      <c r="M6024" s="14"/>
    </row>
    <row r="6025" spans="1:25" x14ac:dyDescent="0.55000000000000004">
      <c r="A6025" s="32" t="str">
        <f>IF(Weighting!$P$25&gt;0,B6025,"")</f>
        <v/>
      </c>
      <c r="B6025" t="e">
        <f>Weighting!$C$25</f>
        <v>#DIV/0!</v>
      </c>
      <c r="C6025" t="e">
        <f>Weighting!$F$25</f>
        <v>#NUM!</v>
      </c>
      <c r="D6025" t="e">
        <f>IF(C6025=1,'Data Transformation'!$G$3+0.5*'Data Transformation'!$W$25,IF(C6026=1,D6026-'Data Transformation'!$W$25,FALSE))</f>
        <v>#NUM!</v>
      </c>
      <c r="E6025">
        <f t="array" ref="E6025">IF(ISLOGICAL(D6025),"",FREQUENCY(IF('Data Transformation'!$B$425:$B$8425='Bin Analysis'!$B6003,'Data Transformation'!$G$425:$G$8425),D6025))</f>
        <v>2001</v>
      </c>
      <c r="F6025">
        <f t="shared" si="750"/>
        <v>0</v>
      </c>
      <c r="G6025">
        <f>Weighting!$H$25</f>
        <v>0</v>
      </c>
      <c r="H6025">
        <f t="array" ref="H6025">FREQUENCY(IF('Data Transformation'!$B$4:$B$8425=B6003,'Data Transformation'!$G$4:$G$8425),'Bin Analysis'!$B6025)</f>
        <v>2073</v>
      </c>
      <c r="I6025">
        <f t="shared" si="751"/>
        <v>0</v>
      </c>
      <c r="J6025">
        <f t="shared" si="752"/>
        <v>0</v>
      </c>
      <c r="K6025">
        <f>J6025*Weighting!$W$25</f>
        <v>0</v>
      </c>
      <c r="M6025" s="14"/>
    </row>
    <row r="6026" spans="1:25" x14ac:dyDescent="0.55000000000000004">
      <c r="O6026"/>
      <c r="P6026"/>
      <c r="Q6026"/>
      <c r="R6026"/>
    </row>
    <row r="6027" spans="1:25" ht="23.35" x14ac:dyDescent="0.8">
      <c r="A6027" s="21" t="s">
        <v>0</v>
      </c>
      <c r="B6027" s="21" t="str">
        <f>IFERROR(VLOOKUP(C6027,'Data Transformation'!$L$6:$M$426,2,FALSE),"")</f>
        <v/>
      </c>
      <c r="C6027" s="21">
        <f>C6003+1</f>
        <v>251</v>
      </c>
      <c r="D6027" s="21"/>
      <c r="E6027" s="21"/>
      <c r="F6027" s="21"/>
      <c r="G6027" s="21"/>
      <c r="H6027" s="22"/>
      <c r="I6027" s="22"/>
      <c r="J6027" s="22"/>
      <c r="K6027" s="21"/>
      <c r="L6027" s="21" t="str">
        <f>B6027</f>
        <v/>
      </c>
      <c r="M6027" s="23" t="e">
        <f>INDEX('Data Transformation'!$O$4:$O$424,MATCH($B6027,'Data Transformation'!$M$4:$M$424,0),MATCH($M$2,'Data Transformation'!$O$3,0))</f>
        <v>#N/A</v>
      </c>
      <c r="N6027" s="27" t="e">
        <f>IF('Input and Summary Results'!$J$16="minimum",'Bin Analysis'!X6028/(M6027-1),'Bin Analysis'!Y6027/('Bin Analysis'!M6027-1))</f>
        <v>#N/A</v>
      </c>
      <c r="O6027" s="27" t="e">
        <f>IF(M6027=FALSE,NA(),(VLOOKUP(1,C6030:K6049,4,FALSE))/(M6027-1))</f>
        <v>#N/A</v>
      </c>
      <c r="P6027" s="27" t="e">
        <f>IF(M6027=FALSE,NA(),SUM(J6030:J6049)/Weighting!$S$5)</f>
        <v>#N/A</v>
      </c>
      <c r="Q6027" s="27" t="e">
        <f>IF(M6027=FALSE,NA(),SUM(K6030:K6049)/Weighting!$S$6)</f>
        <v>#N/A</v>
      </c>
      <c r="R6027" s="27" t="e">
        <f>IF(M6027=FALSE,NA(),(VLOOKUP(1,G6030:K6049,3,FALSE))/(M6027-1))</f>
        <v>#N/A</v>
      </c>
      <c r="S6027" s="22" t="e">
        <f>IF(M6027=FALSE,NA(),IF(SUM(J6030:J6049)=2,"yes","no"))</f>
        <v>#N/A</v>
      </c>
      <c r="X6027" s="2" cm="2">
        <f t="array" ref="X6027:X6028">FREQUENCY(IF('Data Transformation'!$B$425:$B$6424='Bin Analysis'!L6027,'Data Transformation'!$G$425:$G$6424),'Data Transformation'!$U$11)</f>
        <v>0</v>
      </c>
      <c r="Y6027" s="2" cm="2">
        <f t="array" ref="Y6027:Y6028">FREQUENCY(IF('Data Transformation'!$B$425:$B$6424='Bin Analysis'!L6027,'Data Transformation'!$G$425:$G$6424),'Data Transformation'!$U$12)</f>
        <v>0</v>
      </c>
    </row>
    <row r="6028" spans="1:25" x14ac:dyDescent="0.55000000000000004">
      <c r="A6028" s="14" t="s">
        <v>67</v>
      </c>
      <c r="B6028" t="s">
        <v>47</v>
      </c>
      <c r="C6028" t="s">
        <v>5</v>
      </c>
      <c r="D6028" t="s">
        <v>100</v>
      </c>
      <c r="E6028" t="s">
        <v>101</v>
      </c>
      <c r="F6028" t="s">
        <v>102</v>
      </c>
      <c r="G6028" t="s">
        <v>70</v>
      </c>
      <c r="H6028" t="s">
        <v>31</v>
      </c>
      <c r="I6028" t="s">
        <v>32</v>
      </c>
      <c r="J6028" t="s">
        <v>46</v>
      </c>
      <c r="K6028" s="14" t="s">
        <v>45</v>
      </c>
      <c r="M6028" s="14"/>
      <c r="X6028" s="2">
        <v>0</v>
      </c>
      <c r="Y6028" s="2">
        <v>0</v>
      </c>
    </row>
    <row r="6029" spans="1:25" x14ac:dyDescent="0.55000000000000004">
      <c r="A6029" s="32"/>
      <c r="D6029" t="e">
        <f>IF(C6029=1,'Data Transformation'!$G$3+0.5*'Data Transformation'!$W$25,IF(C6030=1,D6030-'Data Transformation'!$W$25,FALSE))</f>
        <v>#NUM!</v>
      </c>
      <c r="E6029">
        <f t="array" ref="E6029">IF(ISLOGICAL(D6029),"",FREQUENCY(IF('Data Transformation'!$B$425:$B$8425='Bin Analysis'!$B6027,'Data Transformation'!$G$425:$G$8425),D6029))</f>
        <v>2001</v>
      </c>
      <c r="F6029" t="e">
        <f>IF(ISLOGICAL(D6029),"",E6029-E6028)</f>
        <v>#VALUE!</v>
      </c>
      <c r="M6029" s="14"/>
    </row>
    <row r="6030" spans="1:25" x14ac:dyDescent="0.55000000000000004">
      <c r="A6030" s="32" t="e">
        <f>IF(Weighting!$P$6&gt;0,B6030,"")</f>
        <v>#NUM!</v>
      </c>
      <c r="B6030" t="e">
        <f>Weighting!$C$6</f>
        <v>#DIV/0!</v>
      </c>
      <c r="C6030" t="e">
        <f>Weighting!$F$6</f>
        <v>#NUM!</v>
      </c>
      <c r="D6030" t="e">
        <f>IF(C6030=1,'Data Transformation'!$G$3+0.5*'Data Transformation'!$W$25,IF(C6031=1,D6031-'Data Transformation'!$W$25,FALSE))</f>
        <v>#NUM!</v>
      </c>
      <c r="E6030">
        <f t="array" ref="E6030">IF(ISLOGICAL(D6030),"",FREQUENCY(IF('Data Transformation'!$B$425:$B$8425='Bin Analysis'!$B6027,'Data Transformation'!$G$425:$G$8425),D6030))</f>
        <v>2001</v>
      </c>
      <c r="F6030">
        <f>IF(ISLOGICAL(D6030),"",E6030-E6029)</f>
        <v>0</v>
      </c>
      <c r="G6030">
        <f>Weighting!$H$6</f>
        <v>1</v>
      </c>
      <c r="H6030">
        <f t="array" ref="H6030">FREQUENCY(IF('Data Transformation'!$B$4:$B$8425=B6027,'Data Transformation'!$G$4:$G$8425),'Bin Analysis'!$B6030)</f>
        <v>2073</v>
      </c>
      <c r="I6030">
        <f>H6030-H6029</f>
        <v>2073</v>
      </c>
      <c r="J6030">
        <f>IF(I6030=0,0,1)</f>
        <v>1</v>
      </c>
      <c r="K6030" t="e">
        <f>J6030*Weighting!$W$6</f>
        <v>#NUM!</v>
      </c>
      <c r="M6030" s="14"/>
    </row>
    <row r="6031" spans="1:25" x14ac:dyDescent="0.55000000000000004">
      <c r="A6031" s="32" t="str">
        <f>IF(Weighting!$P$7&gt;0,B6031,"")</f>
        <v/>
      </c>
      <c r="B6031" t="e">
        <f>Weighting!$C$7</f>
        <v>#DIV/0!</v>
      </c>
      <c r="C6031" t="e">
        <f>Weighting!$F$7</f>
        <v>#NUM!</v>
      </c>
      <c r="D6031" t="e">
        <f>IF(C6031=1,'Data Transformation'!$G$3+0.5*'Data Transformation'!$W$25,IF(C6032=1,D6032-'Data Transformation'!$W$25,FALSE))</f>
        <v>#NUM!</v>
      </c>
      <c r="E6031">
        <f t="array" ref="E6031">IF(ISLOGICAL(D6031),"",FREQUENCY(IF('Data Transformation'!$B$425:$B$8425='Bin Analysis'!$B6027,'Data Transformation'!$G$425:$G$8425),D6031))</f>
        <v>2001</v>
      </c>
      <c r="F6031">
        <f t="shared" ref="F6031:F6049" si="753">IF(ISLOGICAL(D6031),"",E6031-E6030)</f>
        <v>0</v>
      </c>
      <c r="G6031">
        <f>Weighting!$H$7</f>
        <v>0</v>
      </c>
      <c r="H6031">
        <f t="array" ref="H6031">FREQUENCY(IF('Data Transformation'!$B$4:$B$8425=B6027,'Data Transformation'!$G$4:$G$8425),'Bin Analysis'!$B6031)</f>
        <v>2073</v>
      </c>
      <c r="I6031">
        <f t="shared" ref="I6031:I6049" si="754">H6031-H6030</f>
        <v>0</v>
      </c>
      <c r="J6031">
        <f>IF(I6031=0,0,1)</f>
        <v>0</v>
      </c>
      <c r="K6031">
        <f>J6031*Weighting!$W$7</f>
        <v>0</v>
      </c>
      <c r="M6031" s="14"/>
    </row>
    <row r="6032" spans="1:25" x14ac:dyDescent="0.55000000000000004">
      <c r="A6032" s="32" t="str">
        <f>IF(Weighting!$P$8&gt;0,B6032,"")</f>
        <v/>
      </c>
      <c r="B6032" t="e">
        <f>Weighting!$C$8</f>
        <v>#DIV/0!</v>
      </c>
      <c r="C6032" t="e">
        <f>Weighting!$F$8</f>
        <v>#NUM!</v>
      </c>
      <c r="D6032" t="e">
        <f>IF(C6032=1,'Data Transformation'!$G$3+0.5*'Data Transformation'!$W$25,IF(C6033=1,D6033-'Data Transformation'!$W$25,FALSE))</f>
        <v>#NUM!</v>
      </c>
      <c r="E6032">
        <f t="array" ref="E6032">IF(ISLOGICAL(D6032),"",FREQUENCY(IF('Data Transformation'!$B$425:$B$8425='Bin Analysis'!$B6027,'Data Transformation'!$G$425:$G$8425),D6032))</f>
        <v>2001</v>
      </c>
      <c r="F6032">
        <f t="shared" si="753"/>
        <v>0</v>
      </c>
      <c r="G6032">
        <f>Weighting!$H$8</f>
        <v>0</v>
      </c>
      <c r="H6032">
        <f t="array" ref="H6032">FREQUENCY(IF('Data Transformation'!$B$4:$B$8425=B6027,'Data Transformation'!$G$4:$G$8425),'Bin Analysis'!$B6032)</f>
        <v>2073</v>
      </c>
      <c r="I6032">
        <f t="shared" si="754"/>
        <v>0</v>
      </c>
      <c r="J6032">
        <f t="shared" ref="J6032:J6049" si="755">IF(I6032=0,0,1)</f>
        <v>0</v>
      </c>
      <c r="K6032">
        <f>J6032*Weighting!$W$8</f>
        <v>0</v>
      </c>
      <c r="M6032" s="14"/>
    </row>
    <row r="6033" spans="1:13" x14ac:dyDescent="0.55000000000000004">
      <c r="A6033" s="32" t="str">
        <f>IF(Weighting!$P$9&gt;0,B6033,"")</f>
        <v/>
      </c>
      <c r="B6033" s="50" t="e">
        <f>Weighting!$C$9</f>
        <v>#DIV/0!</v>
      </c>
      <c r="C6033" t="e">
        <f>Weighting!$F$9</f>
        <v>#NUM!</v>
      </c>
      <c r="D6033" t="e">
        <f>IF(C6033=1,'Data Transformation'!$G$3+0.5*'Data Transformation'!$W$25,IF(C6034=1,D6034-'Data Transformation'!$W$25,FALSE))</f>
        <v>#NUM!</v>
      </c>
      <c r="E6033">
        <f t="array" ref="E6033">IF(ISLOGICAL(D6033),"",FREQUENCY(IF('Data Transformation'!$B$425:$B$8425='Bin Analysis'!$B6027,'Data Transformation'!$G$425:$G$8425),D6033))</f>
        <v>2001</v>
      </c>
      <c r="F6033">
        <f t="shared" si="753"/>
        <v>0</v>
      </c>
      <c r="G6033">
        <f>Weighting!$H$9</f>
        <v>0</v>
      </c>
      <c r="H6033">
        <f t="array" ref="H6033">FREQUENCY(IF('Data Transformation'!$B$4:$B$8425=B6027,'Data Transformation'!$G$4:$G$8425),'Bin Analysis'!$B6033)</f>
        <v>2073</v>
      </c>
      <c r="I6033">
        <f t="shared" si="754"/>
        <v>0</v>
      </c>
      <c r="J6033">
        <f t="shared" si="755"/>
        <v>0</v>
      </c>
      <c r="K6033">
        <f>J6033*Weighting!$W$9</f>
        <v>0</v>
      </c>
      <c r="M6033" s="14"/>
    </row>
    <row r="6034" spans="1:13" x14ac:dyDescent="0.55000000000000004">
      <c r="A6034" s="32" t="str">
        <f>IF(Weighting!$P$10&gt;0,B6034,"")</f>
        <v/>
      </c>
      <c r="B6034" t="e">
        <f>Weighting!$C$10</f>
        <v>#DIV/0!</v>
      </c>
      <c r="C6034" t="e">
        <f>Weighting!$F$10</f>
        <v>#NUM!</v>
      </c>
      <c r="D6034" t="e">
        <f>IF(C6034=1,'Data Transformation'!$G$3+0.5*'Data Transformation'!$W$25,IF(C6035=1,D6035-'Data Transformation'!$W$25,FALSE))</f>
        <v>#NUM!</v>
      </c>
      <c r="E6034">
        <f t="array" ref="E6034">IF(ISLOGICAL(D6034),"",FREQUENCY(IF('Data Transformation'!$B$425:$B$8425='Bin Analysis'!$B6027,'Data Transformation'!$G$425:$G$8425),D6034))</f>
        <v>2001</v>
      </c>
      <c r="F6034">
        <f t="shared" si="753"/>
        <v>0</v>
      </c>
      <c r="G6034">
        <f>Weighting!$H$10</f>
        <v>0</v>
      </c>
      <c r="H6034">
        <f t="array" ref="H6034">FREQUENCY(IF('Data Transformation'!$B$4:$B$8425=B6027,'Data Transformation'!$G$4:$G$8425),'Bin Analysis'!$B6034)</f>
        <v>2073</v>
      </c>
      <c r="I6034">
        <f t="shared" si="754"/>
        <v>0</v>
      </c>
      <c r="J6034">
        <f t="shared" si="755"/>
        <v>0</v>
      </c>
      <c r="K6034">
        <f>J6034*Weighting!$W$10</f>
        <v>0</v>
      </c>
      <c r="M6034" s="14"/>
    </row>
    <row r="6035" spans="1:13" x14ac:dyDescent="0.55000000000000004">
      <c r="A6035" s="32" t="str">
        <f>IF(Weighting!$P$11&gt;0,B6035,"")</f>
        <v/>
      </c>
      <c r="B6035" t="e">
        <f>Weighting!$C$11</f>
        <v>#DIV/0!</v>
      </c>
      <c r="C6035" t="e">
        <f>Weighting!$F$11</f>
        <v>#NUM!</v>
      </c>
      <c r="D6035" t="e">
        <f>IF(C6035=1,'Data Transformation'!$G$3+0.5*'Data Transformation'!$W$25,IF(C6036=1,D6036-'Data Transformation'!$W$25,FALSE))</f>
        <v>#NUM!</v>
      </c>
      <c r="E6035">
        <f t="array" ref="E6035">IF(ISLOGICAL(D6035),"",FREQUENCY(IF('Data Transformation'!$B$425:$B$8425='Bin Analysis'!$B6027,'Data Transformation'!$G$425:$G$8425),D6035))</f>
        <v>2001</v>
      </c>
      <c r="F6035">
        <f t="shared" si="753"/>
        <v>0</v>
      </c>
      <c r="G6035">
        <f>Weighting!$H$11</f>
        <v>0</v>
      </c>
      <c r="H6035">
        <f t="array" ref="H6035">FREQUENCY(IF('Data Transformation'!$B$4:$B$8425=B6027,'Data Transformation'!$G$4:$G$8425),'Bin Analysis'!$B6035)</f>
        <v>2073</v>
      </c>
      <c r="I6035">
        <f t="shared" si="754"/>
        <v>0</v>
      </c>
      <c r="J6035">
        <f t="shared" si="755"/>
        <v>0</v>
      </c>
      <c r="K6035">
        <f>J6035*Weighting!$W$11</f>
        <v>0</v>
      </c>
      <c r="M6035" s="14"/>
    </row>
    <row r="6036" spans="1:13" x14ac:dyDescent="0.55000000000000004">
      <c r="A6036" s="32" t="str">
        <f>IF(Weighting!$P$12&gt;0,B6036,"")</f>
        <v/>
      </c>
      <c r="B6036" t="e">
        <f>Weighting!$C$12</f>
        <v>#DIV/0!</v>
      </c>
      <c r="C6036" t="e">
        <f>Weighting!$F$12</f>
        <v>#NUM!</v>
      </c>
      <c r="D6036" t="e">
        <f>IF(C6036=1,'Data Transformation'!$G$3+0.5*'Data Transformation'!$W$25,IF(C6037=1,D6037-'Data Transformation'!$W$25,FALSE))</f>
        <v>#NUM!</v>
      </c>
      <c r="E6036">
        <f t="array" ref="E6036">IF(ISLOGICAL(D6036),"",FREQUENCY(IF('Data Transformation'!$B$425:$B$8425='Bin Analysis'!$B6027,'Data Transformation'!$G$425:$G$8425),D6036))</f>
        <v>2001</v>
      </c>
      <c r="F6036">
        <f t="shared" si="753"/>
        <v>0</v>
      </c>
      <c r="G6036">
        <f>Weighting!$H$12</f>
        <v>0</v>
      </c>
      <c r="H6036">
        <f t="array" ref="H6036">FREQUENCY(IF('Data Transformation'!$B$4:$B$8425=B6027,'Data Transformation'!$G$4:$G$8425),'Bin Analysis'!$B6036)</f>
        <v>2073</v>
      </c>
      <c r="I6036">
        <f t="shared" si="754"/>
        <v>0</v>
      </c>
      <c r="J6036">
        <f t="shared" si="755"/>
        <v>0</v>
      </c>
      <c r="K6036">
        <f>J6036*Weighting!$W$12</f>
        <v>0</v>
      </c>
      <c r="M6036" s="14"/>
    </row>
    <row r="6037" spans="1:13" x14ac:dyDescent="0.55000000000000004">
      <c r="A6037" s="32" t="str">
        <f>IF(Weighting!$P$13&gt;0,B6037,"")</f>
        <v/>
      </c>
      <c r="B6037" t="e">
        <f>Weighting!$C$13</f>
        <v>#DIV/0!</v>
      </c>
      <c r="C6037" t="e">
        <f>Weighting!$F$13</f>
        <v>#NUM!</v>
      </c>
      <c r="D6037" t="e">
        <f>IF(C6037=1,'Data Transformation'!$G$3+0.5*'Data Transformation'!$W$25,IF(C6038=1,D6038-'Data Transformation'!$W$25,FALSE))</f>
        <v>#NUM!</v>
      </c>
      <c r="E6037">
        <f t="array" ref="E6037">IF(ISLOGICAL(D6037),"",FREQUENCY(IF('Data Transformation'!$B$425:$B$8425='Bin Analysis'!$B6027,'Data Transformation'!$G$425:$G$8425),D6037))</f>
        <v>2001</v>
      </c>
      <c r="F6037">
        <f t="shared" si="753"/>
        <v>0</v>
      </c>
      <c r="G6037">
        <f>Weighting!$H$13</f>
        <v>0</v>
      </c>
      <c r="H6037">
        <f t="array" ref="H6037">FREQUENCY(IF('Data Transformation'!$B$4:$B$8425=B6027,'Data Transformation'!$G$4:$G$8425),'Bin Analysis'!$B6037)</f>
        <v>2073</v>
      </c>
      <c r="I6037">
        <f t="shared" si="754"/>
        <v>0</v>
      </c>
      <c r="J6037">
        <f t="shared" si="755"/>
        <v>0</v>
      </c>
      <c r="K6037">
        <f>J6037*Weighting!$W$13</f>
        <v>0</v>
      </c>
      <c r="M6037" s="14"/>
    </row>
    <row r="6038" spans="1:13" x14ac:dyDescent="0.55000000000000004">
      <c r="A6038" s="32" t="str">
        <f>IF(Weighting!$P$14&gt;0,B6038,"")</f>
        <v/>
      </c>
      <c r="B6038" t="e">
        <f>Weighting!$C$14</f>
        <v>#DIV/0!</v>
      </c>
      <c r="C6038" t="e">
        <f>Weighting!$F$14</f>
        <v>#NUM!</v>
      </c>
      <c r="D6038" t="e">
        <f>IF(C6038=1,'Data Transformation'!$G$3+0.5*'Data Transformation'!$W$25,IF(C6039=1,D6039-'Data Transformation'!$W$25,FALSE))</f>
        <v>#NUM!</v>
      </c>
      <c r="E6038">
        <f t="array" ref="E6038">IF(ISLOGICAL(D6038),"",FREQUENCY(IF('Data Transformation'!$B$425:$B$8425='Bin Analysis'!$B6027,'Data Transformation'!$G$425:$G$8425),D6038))</f>
        <v>2001</v>
      </c>
      <c r="F6038">
        <f t="shared" si="753"/>
        <v>0</v>
      </c>
      <c r="G6038">
        <f>Weighting!$H$14</f>
        <v>0</v>
      </c>
      <c r="H6038">
        <f t="array" ref="H6038">FREQUENCY(IF('Data Transformation'!$B$4:$B$8425=B6027,'Data Transformation'!$G$4:$G$8425),'Bin Analysis'!$B6038)</f>
        <v>2073</v>
      </c>
      <c r="I6038">
        <f t="shared" si="754"/>
        <v>0</v>
      </c>
      <c r="J6038">
        <f t="shared" si="755"/>
        <v>0</v>
      </c>
      <c r="K6038">
        <f>J6038*Weighting!$W$14</f>
        <v>0</v>
      </c>
      <c r="M6038" s="14"/>
    </row>
    <row r="6039" spans="1:13" x14ac:dyDescent="0.55000000000000004">
      <c r="A6039" s="32" t="str">
        <f>IF(Weighting!$P$15&gt;0,B6039,"")</f>
        <v/>
      </c>
      <c r="B6039" t="e">
        <f>Weighting!$C$15</f>
        <v>#DIV/0!</v>
      </c>
      <c r="C6039" t="e">
        <f>Weighting!$F$15</f>
        <v>#NUM!</v>
      </c>
      <c r="D6039" t="e">
        <f>IF(C6039=1,'Data Transformation'!$G$3+0.5*'Data Transformation'!$W$25,IF(C6040=1,D6040-'Data Transformation'!$W$25,FALSE))</f>
        <v>#NUM!</v>
      </c>
      <c r="E6039">
        <f t="array" ref="E6039">IF(ISLOGICAL(D6039),"",FREQUENCY(IF('Data Transformation'!$B$425:$B$8425='Bin Analysis'!$B6027,'Data Transformation'!$G$425:$G$8425),D6039))</f>
        <v>2001</v>
      </c>
      <c r="F6039">
        <f t="shared" si="753"/>
        <v>0</v>
      </c>
      <c r="G6039">
        <f>Weighting!$H$15</f>
        <v>0</v>
      </c>
      <c r="H6039">
        <f t="array" ref="H6039">FREQUENCY(IF('Data Transformation'!$B$4:$B$8425=B6027,'Data Transformation'!$G$4:$G$8425),'Bin Analysis'!$B6039)</f>
        <v>2073</v>
      </c>
      <c r="I6039">
        <f t="shared" si="754"/>
        <v>0</v>
      </c>
      <c r="J6039">
        <f t="shared" si="755"/>
        <v>0</v>
      </c>
      <c r="K6039">
        <f>J6039*Weighting!$W$15</f>
        <v>0</v>
      </c>
      <c r="M6039" s="14"/>
    </row>
    <row r="6040" spans="1:13" x14ac:dyDescent="0.55000000000000004">
      <c r="A6040" s="32" t="str">
        <f>IF(Weighting!$P$16&gt;0,B6040,"")</f>
        <v/>
      </c>
      <c r="B6040" t="e">
        <f>Weighting!$C$16</f>
        <v>#DIV/0!</v>
      </c>
      <c r="C6040" t="e">
        <f>Weighting!$F$16</f>
        <v>#NUM!</v>
      </c>
      <c r="D6040" t="e">
        <f>IF(C6040=1,'Data Transformation'!$G$3+0.5*'Data Transformation'!$W$25,IF(C6041=1,D6041-'Data Transformation'!$W$25,FALSE))</f>
        <v>#NUM!</v>
      </c>
      <c r="E6040">
        <f t="array" ref="E6040">IF(ISLOGICAL(D6040),"",FREQUENCY(IF('Data Transformation'!$B$425:$B$8425='Bin Analysis'!$B6027,'Data Transformation'!$G$425:$G$8425),D6040))</f>
        <v>2001</v>
      </c>
      <c r="F6040">
        <f t="shared" si="753"/>
        <v>0</v>
      </c>
      <c r="G6040">
        <f>Weighting!$H$16</f>
        <v>0</v>
      </c>
      <c r="H6040">
        <f t="array" ref="H6040">FREQUENCY(IF('Data Transformation'!$B$4:$B$8425=B6027,'Data Transformation'!$G$4:$G$8425),'Bin Analysis'!$B6040)</f>
        <v>2073</v>
      </c>
      <c r="I6040">
        <f t="shared" si="754"/>
        <v>0</v>
      </c>
      <c r="J6040">
        <f t="shared" si="755"/>
        <v>0</v>
      </c>
      <c r="K6040">
        <f>J6040*Weighting!$W$16</f>
        <v>0</v>
      </c>
      <c r="M6040" s="14"/>
    </row>
    <row r="6041" spans="1:13" x14ac:dyDescent="0.55000000000000004">
      <c r="A6041" s="32" t="str">
        <f>IF(Weighting!$P$17&gt;0,B6041,"")</f>
        <v/>
      </c>
      <c r="B6041" t="e">
        <f>Weighting!$C$17</f>
        <v>#DIV/0!</v>
      </c>
      <c r="C6041" t="e">
        <f>Weighting!$F$17</f>
        <v>#NUM!</v>
      </c>
      <c r="D6041" t="e">
        <f>IF(C6041=1,'Data Transformation'!$G$3+0.5*'Data Transformation'!$W$25,IF(C6042=1,D6042-'Data Transformation'!$W$25,FALSE))</f>
        <v>#NUM!</v>
      </c>
      <c r="E6041">
        <f t="array" ref="E6041">IF(ISLOGICAL(D6041),"",FREQUENCY(IF('Data Transformation'!$B$425:$B$8425='Bin Analysis'!$B6027,'Data Transformation'!$G$425:$G$8425),D6041))</f>
        <v>2001</v>
      </c>
      <c r="F6041">
        <f t="shared" si="753"/>
        <v>0</v>
      </c>
      <c r="G6041">
        <f>Weighting!$H$17</f>
        <v>0</v>
      </c>
      <c r="H6041">
        <f t="array" ref="H6041">FREQUENCY(IF('Data Transformation'!$B$4:$B$8425=B6027,'Data Transformation'!$G$4:$G$8425),'Bin Analysis'!$B6041)</f>
        <v>2073</v>
      </c>
      <c r="I6041">
        <f t="shared" si="754"/>
        <v>0</v>
      </c>
      <c r="J6041">
        <f t="shared" si="755"/>
        <v>0</v>
      </c>
      <c r="K6041">
        <f>J6041*Weighting!$W$17</f>
        <v>0</v>
      </c>
      <c r="M6041" s="14"/>
    </row>
    <row r="6042" spans="1:13" x14ac:dyDescent="0.55000000000000004">
      <c r="A6042" s="32" t="str">
        <f>IF(Weighting!$P$18&gt;0,B6042,"")</f>
        <v/>
      </c>
      <c r="B6042" t="e">
        <f>Weighting!$C$18</f>
        <v>#DIV/0!</v>
      </c>
      <c r="C6042" t="e">
        <f>Weighting!$F$18</f>
        <v>#NUM!</v>
      </c>
      <c r="D6042" t="e">
        <f>IF(C6042=1,'Data Transformation'!$G$3+0.5*'Data Transformation'!$W$25,IF(C6043=1,D6043-'Data Transformation'!$W$25,FALSE))</f>
        <v>#NUM!</v>
      </c>
      <c r="E6042">
        <f t="array" ref="E6042">IF(ISLOGICAL(D6042),"",FREQUENCY(IF('Data Transformation'!$B$425:$B$8425='Bin Analysis'!$B6027,'Data Transformation'!$G$425:$G$8425),D6042))</f>
        <v>2001</v>
      </c>
      <c r="F6042">
        <f t="shared" si="753"/>
        <v>0</v>
      </c>
      <c r="G6042">
        <f>Weighting!$H$18</f>
        <v>0</v>
      </c>
      <c r="H6042">
        <f t="array" ref="H6042">FREQUENCY(IF('Data Transformation'!$B$4:$B$8425=B6027,'Data Transformation'!$G$4:$G$8425),'Bin Analysis'!$B6042)</f>
        <v>2073</v>
      </c>
      <c r="I6042">
        <f t="shared" si="754"/>
        <v>0</v>
      </c>
      <c r="J6042">
        <f t="shared" si="755"/>
        <v>0</v>
      </c>
      <c r="K6042">
        <f>J6042*Weighting!$W$18</f>
        <v>0</v>
      </c>
      <c r="M6042" s="14"/>
    </row>
    <row r="6043" spans="1:13" x14ac:dyDescent="0.55000000000000004">
      <c r="A6043" s="32" t="str">
        <f>IF(Weighting!$P$19&gt;0,B6043,"")</f>
        <v/>
      </c>
      <c r="B6043" t="e">
        <f>Weighting!$C$19</f>
        <v>#DIV/0!</v>
      </c>
      <c r="C6043" t="e">
        <f>Weighting!$F$19</f>
        <v>#NUM!</v>
      </c>
      <c r="D6043" t="e">
        <f>IF(C6043=1,'Data Transformation'!$G$3+0.5*'Data Transformation'!$W$25,IF(C6044=1,D6044-'Data Transformation'!$W$25,FALSE))</f>
        <v>#NUM!</v>
      </c>
      <c r="E6043">
        <f t="array" ref="E6043">IF(ISLOGICAL(D6043),"",FREQUENCY(IF('Data Transformation'!$B$425:$B$8425='Bin Analysis'!$B6027,'Data Transformation'!$G$425:$G$8425),D6043))</f>
        <v>2001</v>
      </c>
      <c r="F6043">
        <f t="shared" si="753"/>
        <v>0</v>
      </c>
      <c r="G6043">
        <f>Weighting!$H$19</f>
        <v>0</v>
      </c>
      <c r="H6043">
        <f t="array" ref="H6043">FREQUENCY(IF('Data Transformation'!$B$4:$B$8425=B6027,'Data Transformation'!$G$4:$G$8425),'Bin Analysis'!$B6043)</f>
        <v>2073</v>
      </c>
      <c r="I6043">
        <f t="shared" si="754"/>
        <v>0</v>
      </c>
      <c r="J6043">
        <f t="shared" si="755"/>
        <v>0</v>
      </c>
      <c r="K6043">
        <f>J6043*Weighting!$W$19</f>
        <v>0</v>
      </c>
      <c r="M6043" s="14"/>
    </row>
    <row r="6044" spans="1:13" x14ac:dyDescent="0.55000000000000004">
      <c r="A6044" s="32" t="str">
        <f>IF(Weighting!$P$20&gt;0,B6044,"")</f>
        <v/>
      </c>
      <c r="B6044" t="e">
        <f>Weighting!$C$20</f>
        <v>#DIV/0!</v>
      </c>
      <c r="C6044" t="e">
        <f>Weighting!$F$20</f>
        <v>#NUM!</v>
      </c>
      <c r="D6044" t="e">
        <f>IF(C6044=1,'Data Transformation'!$G$3+0.5*'Data Transformation'!$W$25,IF(C6045=1,D6045-'Data Transformation'!$W$25,FALSE))</f>
        <v>#NUM!</v>
      </c>
      <c r="E6044">
        <f t="array" ref="E6044">IF(ISLOGICAL(D6044),"",FREQUENCY(IF('Data Transformation'!$B$425:$B$8425='Bin Analysis'!$B6027,'Data Transformation'!$G$425:$G$8425),D6044))</f>
        <v>2001</v>
      </c>
      <c r="F6044">
        <f t="shared" si="753"/>
        <v>0</v>
      </c>
      <c r="G6044">
        <f>Weighting!$H$20</f>
        <v>0</v>
      </c>
      <c r="H6044">
        <f t="array" ref="H6044">FREQUENCY(IF('Data Transformation'!$B$4:$B$8425=B6027,'Data Transformation'!$G$4:$G$8425),'Bin Analysis'!$B6044)</f>
        <v>2073</v>
      </c>
      <c r="I6044">
        <f t="shared" si="754"/>
        <v>0</v>
      </c>
      <c r="J6044">
        <f t="shared" si="755"/>
        <v>0</v>
      </c>
      <c r="K6044">
        <f>J6044*Weighting!$W$20</f>
        <v>0</v>
      </c>
      <c r="M6044" s="14"/>
    </row>
    <row r="6045" spans="1:13" x14ac:dyDescent="0.55000000000000004">
      <c r="A6045" s="32" t="str">
        <f>IF(Weighting!$P$21&gt;0,B6045,"")</f>
        <v/>
      </c>
      <c r="B6045" t="e">
        <f>Weighting!$C$21</f>
        <v>#DIV/0!</v>
      </c>
      <c r="C6045" t="e">
        <f>Weighting!$F$21</f>
        <v>#NUM!</v>
      </c>
      <c r="D6045" t="e">
        <f>IF(C6045=1,'Data Transformation'!$G$3+0.5*'Data Transformation'!$W$25,IF(C6046=1,D6046-'Data Transformation'!$W$25,FALSE))</f>
        <v>#NUM!</v>
      </c>
      <c r="E6045">
        <f t="array" ref="E6045">IF(ISLOGICAL(D6045),"",FREQUENCY(IF('Data Transformation'!$B$425:$B$8425='Bin Analysis'!$B6027,'Data Transformation'!$G$425:$G$8425),D6045))</f>
        <v>2001</v>
      </c>
      <c r="F6045">
        <f t="shared" si="753"/>
        <v>0</v>
      </c>
      <c r="G6045">
        <f>Weighting!$H$21</f>
        <v>0</v>
      </c>
      <c r="H6045">
        <f t="array" ref="H6045">FREQUENCY(IF('Data Transformation'!$B$4:$B$8425=B6027,'Data Transformation'!$G$4:$G$8425),'Bin Analysis'!$B6045)</f>
        <v>2073</v>
      </c>
      <c r="I6045">
        <f t="shared" si="754"/>
        <v>0</v>
      </c>
      <c r="J6045">
        <f t="shared" si="755"/>
        <v>0</v>
      </c>
      <c r="K6045">
        <f>J6045*Weighting!$W$21</f>
        <v>0</v>
      </c>
      <c r="M6045" s="14"/>
    </row>
    <row r="6046" spans="1:13" x14ac:dyDescent="0.55000000000000004">
      <c r="A6046" s="32" t="str">
        <f>IF(Weighting!$P$22&gt;0,B6046,"")</f>
        <v/>
      </c>
      <c r="B6046" t="e">
        <f>Weighting!$C$22</f>
        <v>#DIV/0!</v>
      </c>
      <c r="C6046" t="e">
        <f>Weighting!$F$22</f>
        <v>#NUM!</v>
      </c>
      <c r="D6046" t="e">
        <f>IF(C6046=1,'Data Transformation'!$G$3+0.5*'Data Transformation'!$W$25,IF(C6047=1,D6047-'Data Transformation'!$W$25,FALSE))</f>
        <v>#NUM!</v>
      </c>
      <c r="E6046">
        <f t="array" ref="E6046">IF(ISLOGICAL(D6046),"",FREQUENCY(IF('Data Transformation'!$B$425:$B$8425='Bin Analysis'!$B6027,'Data Transformation'!$G$425:$G$8425),D6046))</f>
        <v>2001</v>
      </c>
      <c r="F6046">
        <f t="shared" si="753"/>
        <v>0</v>
      </c>
      <c r="G6046">
        <f>Weighting!$H$22</f>
        <v>0</v>
      </c>
      <c r="H6046">
        <f t="array" ref="H6046">FREQUENCY(IF('Data Transformation'!$B$4:$B$8425=B6027,'Data Transformation'!$G$4:$G$8425),'Bin Analysis'!$B6046)</f>
        <v>2073</v>
      </c>
      <c r="I6046">
        <f t="shared" si="754"/>
        <v>0</v>
      </c>
      <c r="J6046">
        <f t="shared" si="755"/>
        <v>0</v>
      </c>
      <c r="K6046">
        <f>J6046*Weighting!$W$22</f>
        <v>0</v>
      </c>
      <c r="M6046" s="14"/>
    </row>
    <row r="6047" spans="1:13" x14ac:dyDescent="0.55000000000000004">
      <c r="A6047" s="32" t="str">
        <f>IF(Weighting!$P$23&gt;0,B6047,"")</f>
        <v/>
      </c>
      <c r="B6047" t="e">
        <f>Weighting!$C$23</f>
        <v>#DIV/0!</v>
      </c>
      <c r="C6047" t="e">
        <f>Weighting!$F$23</f>
        <v>#NUM!</v>
      </c>
      <c r="D6047" t="e">
        <f>IF(C6047=1,'Data Transformation'!$G$3+0.5*'Data Transformation'!$W$25,IF(C6048=1,D6048-'Data Transformation'!$W$25,FALSE))</f>
        <v>#NUM!</v>
      </c>
      <c r="E6047">
        <f t="array" ref="E6047">IF(ISLOGICAL(D6047),"",FREQUENCY(IF('Data Transformation'!$B$425:$B$8425='Bin Analysis'!$B6027,'Data Transformation'!$G$425:$G$8425),D6047))</f>
        <v>2001</v>
      </c>
      <c r="F6047">
        <f t="shared" si="753"/>
        <v>0</v>
      </c>
      <c r="G6047">
        <f>Weighting!$H$23</f>
        <v>0</v>
      </c>
      <c r="H6047">
        <f t="array" ref="H6047">FREQUENCY(IF('Data Transformation'!$B$4:$B$8425=B6027,'Data Transformation'!$G$4:$G$8425),'Bin Analysis'!$B6047)</f>
        <v>2073</v>
      </c>
      <c r="I6047">
        <f t="shared" si="754"/>
        <v>0</v>
      </c>
      <c r="J6047">
        <f t="shared" si="755"/>
        <v>0</v>
      </c>
      <c r="K6047">
        <f>J6047*Weighting!$W$23</f>
        <v>0</v>
      </c>
      <c r="M6047" s="14"/>
    </row>
    <row r="6048" spans="1:13" x14ac:dyDescent="0.55000000000000004">
      <c r="A6048" s="32" t="str">
        <f>IF(Weighting!$P$24&gt;0,B6048,"")</f>
        <v/>
      </c>
      <c r="B6048" t="e">
        <f>Weighting!$C$24</f>
        <v>#DIV/0!</v>
      </c>
      <c r="C6048" t="e">
        <f>Weighting!$F$24</f>
        <v>#NUM!</v>
      </c>
      <c r="D6048" t="e">
        <f>IF(C6048=1,'Data Transformation'!$G$3+0.5*'Data Transformation'!$W$25,IF(C6049=1,D6049-'Data Transformation'!$W$25,FALSE))</f>
        <v>#NUM!</v>
      </c>
      <c r="E6048">
        <f t="array" ref="E6048">IF(ISLOGICAL(D6048),"",FREQUENCY(IF('Data Transformation'!$B$425:$B$8425='Bin Analysis'!$B6027,'Data Transformation'!$G$425:$G$8425),D6048))</f>
        <v>2001</v>
      </c>
      <c r="F6048">
        <f t="shared" si="753"/>
        <v>0</v>
      </c>
      <c r="G6048">
        <f>Weighting!$H$24</f>
        <v>0</v>
      </c>
      <c r="H6048">
        <f t="array" ref="H6048">FREQUENCY(IF('Data Transformation'!$B$4:$B$8425=B6027,'Data Transformation'!$G$4:$G$8425),'Bin Analysis'!$B6048)</f>
        <v>2073</v>
      </c>
      <c r="I6048">
        <f t="shared" si="754"/>
        <v>0</v>
      </c>
      <c r="J6048">
        <f t="shared" si="755"/>
        <v>0</v>
      </c>
      <c r="K6048">
        <f>J6048*Weighting!$W$24</f>
        <v>0</v>
      </c>
      <c r="M6048" s="14"/>
    </row>
    <row r="6049" spans="1:25" x14ac:dyDescent="0.55000000000000004">
      <c r="A6049" s="32" t="str">
        <f>IF(Weighting!$P$25&gt;0,B6049,"")</f>
        <v/>
      </c>
      <c r="B6049" t="e">
        <f>Weighting!$C$25</f>
        <v>#DIV/0!</v>
      </c>
      <c r="C6049" t="e">
        <f>Weighting!$F$25</f>
        <v>#NUM!</v>
      </c>
      <c r="D6049" t="e">
        <f>IF(C6049=1,'Data Transformation'!$G$3+0.5*'Data Transformation'!$W$25,IF(C6050=1,D6050-'Data Transformation'!$W$25,FALSE))</f>
        <v>#NUM!</v>
      </c>
      <c r="E6049">
        <f t="array" ref="E6049">IF(ISLOGICAL(D6049),"",FREQUENCY(IF('Data Transformation'!$B$425:$B$8425='Bin Analysis'!$B6027,'Data Transformation'!$G$425:$G$8425),D6049))</f>
        <v>2001</v>
      </c>
      <c r="F6049">
        <f t="shared" si="753"/>
        <v>0</v>
      </c>
      <c r="G6049">
        <f>Weighting!$H$25</f>
        <v>0</v>
      </c>
      <c r="H6049">
        <f t="array" ref="H6049">FREQUENCY(IF('Data Transformation'!$B$4:$B$8425=B6027,'Data Transformation'!$G$4:$G$8425),'Bin Analysis'!$B6049)</f>
        <v>2073</v>
      </c>
      <c r="I6049">
        <f t="shared" si="754"/>
        <v>0</v>
      </c>
      <c r="J6049">
        <f t="shared" si="755"/>
        <v>0</v>
      </c>
      <c r="K6049">
        <f>J6049*Weighting!$W$25</f>
        <v>0</v>
      </c>
      <c r="M6049" s="14"/>
    </row>
    <row r="6050" spans="1:25" x14ac:dyDescent="0.55000000000000004">
      <c r="O6050"/>
      <c r="P6050"/>
      <c r="Q6050"/>
      <c r="R6050"/>
    </row>
    <row r="6051" spans="1:25" ht="23.35" x14ac:dyDescent="0.8">
      <c r="A6051" s="21" t="s">
        <v>0</v>
      </c>
      <c r="B6051" s="21" t="str">
        <f>IFERROR(VLOOKUP(C6051,'Data Transformation'!$L$6:$M$426,2,FALSE),"")</f>
        <v/>
      </c>
      <c r="C6051" s="21">
        <f>C6027+1</f>
        <v>252</v>
      </c>
      <c r="D6051" s="21"/>
      <c r="E6051" s="21"/>
      <c r="F6051" s="21"/>
      <c r="G6051" s="21"/>
      <c r="H6051" s="22"/>
      <c r="I6051" s="22"/>
      <c r="J6051" s="22"/>
      <c r="K6051" s="21"/>
      <c r="L6051" s="21" t="str">
        <f>B6051</f>
        <v/>
      </c>
      <c r="M6051" s="23" t="e">
        <f>INDEX('Data Transformation'!$O$4:$O$424,MATCH($B6051,'Data Transformation'!$M$4:$M$424,0),MATCH($M$2,'Data Transformation'!$O$3,0))</f>
        <v>#N/A</v>
      </c>
      <c r="N6051" s="27" t="e">
        <f>IF('Input and Summary Results'!$J$16="minimum",'Bin Analysis'!X6052/(M6051-1),'Bin Analysis'!Y6051/('Bin Analysis'!M6051-1))</f>
        <v>#N/A</v>
      </c>
      <c r="O6051" s="27" t="e">
        <f>IF(M6051=FALSE,NA(),(VLOOKUP(1,C6054:K6073,4,FALSE))/(M6051-1))</f>
        <v>#N/A</v>
      </c>
      <c r="P6051" s="27" t="e">
        <f>IF(M6051=FALSE,NA(),SUM(J6054:J6073)/Weighting!$S$5)</f>
        <v>#N/A</v>
      </c>
      <c r="Q6051" s="27" t="e">
        <f>IF(M6051=FALSE,NA(),SUM(K6054:K6073)/Weighting!$S$6)</f>
        <v>#N/A</v>
      </c>
      <c r="R6051" s="27" t="e">
        <f>IF(M6051=FALSE,NA(),(VLOOKUP(1,G6054:K6073,3,FALSE))/(M6051-1))</f>
        <v>#N/A</v>
      </c>
      <c r="S6051" s="22" t="e">
        <f>IF(M6051=FALSE,NA(),IF(SUM(J6054:J6073)=2,"yes","no"))</f>
        <v>#N/A</v>
      </c>
      <c r="X6051" s="2" cm="2">
        <f t="array" ref="X6051:X6052">FREQUENCY(IF('Data Transformation'!$B$425:$B$6424='Bin Analysis'!L6051,'Data Transformation'!$G$425:$G$6424),'Data Transformation'!$U$11)</f>
        <v>0</v>
      </c>
      <c r="Y6051" s="2" cm="2">
        <f t="array" ref="Y6051:Y6052">FREQUENCY(IF('Data Transformation'!$B$425:$B$6424='Bin Analysis'!L6051,'Data Transformation'!$G$425:$G$6424),'Data Transformation'!$U$12)</f>
        <v>0</v>
      </c>
    </row>
    <row r="6052" spans="1:25" x14ac:dyDescent="0.55000000000000004">
      <c r="A6052" s="14" t="s">
        <v>67</v>
      </c>
      <c r="B6052" t="s">
        <v>47</v>
      </c>
      <c r="C6052" t="s">
        <v>5</v>
      </c>
      <c r="D6052" t="s">
        <v>100</v>
      </c>
      <c r="E6052" t="s">
        <v>101</v>
      </c>
      <c r="F6052" t="s">
        <v>102</v>
      </c>
      <c r="G6052" t="s">
        <v>70</v>
      </c>
      <c r="H6052" t="s">
        <v>31</v>
      </c>
      <c r="I6052" t="s">
        <v>32</v>
      </c>
      <c r="J6052" t="s">
        <v>46</v>
      </c>
      <c r="K6052" s="14" t="s">
        <v>45</v>
      </c>
      <c r="M6052" s="14"/>
      <c r="X6052" s="2">
        <v>0</v>
      </c>
      <c r="Y6052" s="2">
        <v>0</v>
      </c>
    </row>
    <row r="6053" spans="1:25" x14ac:dyDescent="0.55000000000000004">
      <c r="A6053" s="32"/>
      <c r="D6053" t="e">
        <f>IF(C6053=1,'Data Transformation'!$G$3+0.5*'Data Transformation'!$W$25,IF(C6054=1,D6054-'Data Transformation'!$W$25,FALSE))</f>
        <v>#NUM!</v>
      </c>
      <c r="E6053">
        <f t="array" ref="E6053">IF(ISLOGICAL(D6053),"",FREQUENCY(IF('Data Transformation'!$B$425:$B$8425='Bin Analysis'!$B6051,'Data Transformation'!$G$425:$G$8425),D6053))</f>
        <v>2001</v>
      </c>
      <c r="F6053" t="e">
        <f>IF(ISLOGICAL(D6053),"",E6053-E6052)</f>
        <v>#VALUE!</v>
      </c>
      <c r="M6053" s="14"/>
    </row>
    <row r="6054" spans="1:25" x14ac:dyDescent="0.55000000000000004">
      <c r="A6054" s="32" t="e">
        <f>IF(Weighting!$P$6&gt;0,B6054,"")</f>
        <v>#NUM!</v>
      </c>
      <c r="B6054" t="e">
        <f>Weighting!$C$6</f>
        <v>#DIV/0!</v>
      </c>
      <c r="C6054" t="e">
        <f>Weighting!$F$6</f>
        <v>#NUM!</v>
      </c>
      <c r="D6054" t="e">
        <f>IF(C6054=1,'Data Transformation'!$G$3+0.5*'Data Transformation'!$W$25,IF(C6055=1,D6055-'Data Transformation'!$W$25,FALSE))</f>
        <v>#NUM!</v>
      </c>
      <c r="E6054">
        <f t="array" ref="E6054">IF(ISLOGICAL(D6054),"",FREQUENCY(IF('Data Transformation'!$B$425:$B$8425='Bin Analysis'!$B6051,'Data Transformation'!$G$425:$G$8425),D6054))</f>
        <v>2001</v>
      </c>
      <c r="F6054">
        <f>IF(ISLOGICAL(D6054),"",E6054-E6053)</f>
        <v>0</v>
      </c>
      <c r="G6054">
        <f>Weighting!$H$6</f>
        <v>1</v>
      </c>
      <c r="H6054">
        <f t="array" ref="H6054">FREQUENCY(IF('Data Transformation'!$B$4:$B$8425=B6051,'Data Transformation'!$G$4:$G$8425),'Bin Analysis'!$B6054)</f>
        <v>2073</v>
      </c>
      <c r="I6054">
        <f>H6054-H6053</f>
        <v>2073</v>
      </c>
      <c r="J6054">
        <f>IF(I6054=0,0,1)</f>
        <v>1</v>
      </c>
      <c r="K6054" t="e">
        <f>J6054*Weighting!$W$6</f>
        <v>#NUM!</v>
      </c>
      <c r="M6054" s="14"/>
    </row>
    <row r="6055" spans="1:25" x14ac:dyDescent="0.55000000000000004">
      <c r="A6055" s="32" t="str">
        <f>IF(Weighting!$P$7&gt;0,B6055,"")</f>
        <v/>
      </c>
      <c r="B6055" t="e">
        <f>Weighting!$C$7</f>
        <v>#DIV/0!</v>
      </c>
      <c r="C6055" t="e">
        <f>Weighting!$F$7</f>
        <v>#NUM!</v>
      </c>
      <c r="D6055" t="e">
        <f>IF(C6055=1,'Data Transformation'!$G$3+0.5*'Data Transformation'!$W$25,IF(C6056=1,D6056-'Data Transformation'!$W$25,FALSE))</f>
        <v>#NUM!</v>
      </c>
      <c r="E6055">
        <f t="array" ref="E6055">IF(ISLOGICAL(D6055),"",FREQUENCY(IF('Data Transformation'!$B$425:$B$8425='Bin Analysis'!$B6051,'Data Transformation'!$G$425:$G$8425),D6055))</f>
        <v>2001</v>
      </c>
      <c r="F6055">
        <f t="shared" ref="F6055:F6073" si="756">IF(ISLOGICAL(D6055),"",E6055-E6054)</f>
        <v>0</v>
      </c>
      <c r="G6055">
        <f>Weighting!$H$7</f>
        <v>0</v>
      </c>
      <c r="H6055">
        <f t="array" ref="H6055">FREQUENCY(IF('Data Transformation'!$B$4:$B$8425=B6051,'Data Transformation'!$G$4:$G$8425),'Bin Analysis'!$B6055)</f>
        <v>2073</v>
      </c>
      <c r="I6055">
        <f t="shared" ref="I6055:I6073" si="757">H6055-H6054</f>
        <v>0</v>
      </c>
      <c r="J6055">
        <f>IF(I6055=0,0,1)</f>
        <v>0</v>
      </c>
      <c r="K6055">
        <f>J6055*Weighting!$W$7</f>
        <v>0</v>
      </c>
      <c r="M6055" s="14"/>
    </row>
    <row r="6056" spans="1:25" x14ac:dyDescent="0.55000000000000004">
      <c r="A6056" s="32" t="str">
        <f>IF(Weighting!$P$8&gt;0,B6056,"")</f>
        <v/>
      </c>
      <c r="B6056" t="e">
        <f>Weighting!$C$8</f>
        <v>#DIV/0!</v>
      </c>
      <c r="C6056" t="e">
        <f>Weighting!$F$8</f>
        <v>#NUM!</v>
      </c>
      <c r="D6056" t="e">
        <f>IF(C6056=1,'Data Transformation'!$G$3+0.5*'Data Transformation'!$W$25,IF(C6057=1,D6057-'Data Transformation'!$W$25,FALSE))</f>
        <v>#NUM!</v>
      </c>
      <c r="E6056">
        <f t="array" ref="E6056">IF(ISLOGICAL(D6056),"",FREQUENCY(IF('Data Transformation'!$B$425:$B$8425='Bin Analysis'!$B6051,'Data Transformation'!$G$425:$G$8425),D6056))</f>
        <v>2001</v>
      </c>
      <c r="F6056">
        <f t="shared" si="756"/>
        <v>0</v>
      </c>
      <c r="G6056">
        <f>Weighting!$H$8</f>
        <v>0</v>
      </c>
      <c r="H6056">
        <f t="array" ref="H6056">FREQUENCY(IF('Data Transformation'!$B$4:$B$8425=B6051,'Data Transformation'!$G$4:$G$8425),'Bin Analysis'!$B6056)</f>
        <v>2073</v>
      </c>
      <c r="I6056">
        <f t="shared" si="757"/>
        <v>0</v>
      </c>
      <c r="J6056">
        <f t="shared" ref="J6056:J6073" si="758">IF(I6056=0,0,1)</f>
        <v>0</v>
      </c>
      <c r="K6056">
        <f>J6056*Weighting!$W$8</f>
        <v>0</v>
      </c>
      <c r="M6056" s="14"/>
    </row>
    <row r="6057" spans="1:25" x14ac:dyDescent="0.55000000000000004">
      <c r="A6057" s="32" t="str">
        <f>IF(Weighting!$P$9&gt;0,B6057,"")</f>
        <v/>
      </c>
      <c r="B6057" s="50" t="e">
        <f>Weighting!$C$9</f>
        <v>#DIV/0!</v>
      </c>
      <c r="C6057" t="e">
        <f>Weighting!$F$9</f>
        <v>#NUM!</v>
      </c>
      <c r="D6057" t="e">
        <f>IF(C6057=1,'Data Transformation'!$G$3+0.5*'Data Transformation'!$W$25,IF(C6058=1,D6058-'Data Transformation'!$W$25,FALSE))</f>
        <v>#NUM!</v>
      </c>
      <c r="E6057">
        <f t="array" ref="E6057">IF(ISLOGICAL(D6057),"",FREQUENCY(IF('Data Transformation'!$B$425:$B$8425='Bin Analysis'!$B6051,'Data Transformation'!$G$425:$G$8425),D6057))</f>
        <v>2001</v>
      </c>
      <c r="F6057">
        <f t="shared" si="756"/>
        <v>0</v>
      </c>
      <c r="G6057">
        <f>Weighting!$H$9</f>
        <v>0</v>
      </c>
      <c r="H6057">
        <f t="array" ref="H6057">FREQUENCY(IF('Data Transformation'!$B$4:$B$8425=B6051,'Data Transformation'!$G$4:$G$8425),'Bin Analysis'!$B6057)</f>
        <v>2073</v>
      </c>
      <c r="I6057">
        <f t="shared" si="757"/>
        <v>0</v>
      </c>
      <c r="J6057">
        <f t="shared" si="758"/>
        <v>0</v>
      </c>
      <c r="K6057">
        <f>J6057*Weighting!$W$9</f>
        <v>0</v>
      </c>
      <c r="M6057" s="14"/>
    </row>
    <row r="6058" spans="1:25" x14ac:dyDescent="0.55000000000000004">
      <c r="A6058" s="32" t="str">
        <f>IF(Weighting!$P$10&gt;0,B6058,"")</f>
        <v/>
      </c>
      <c r="B6058" t="e">
        <f>Weighting!$C$10</f>
        <v>#DIV/0!</v>
      </c>
      <c r="C6058" t="e">
        <f>Weighting!$F$10</f>
        <v>#NUM!</v>
      </c>
      <c r="D6058" t="e">
        <f>IF(C6058=1,'Data Transformation'!$G$3+0.5*'Data Transformation'!$W$25,IF(C6059=1,D6059-'Data Transformation'!$W$25,FALSE))</f>
        <v>#NUM!</v>
      </c>
      <c r="E6058">
        <f t="array" ref="E6058">IF(ISLOGICAL(D6058),"",FREQUENCY(IF('Data Transformation'!$B$425:$B$8425='Bin Analysis'!$B6051,'Data Transformation'!$G$425:$G$8425),D6058))</f>
        <v>2001</v>
      </c>
      <c r="F6058">
        <f t="shared" si="756"/>
        <v>0</v>
      </c>
      <c r="G6058">
        <f>Weighting!$H$10</f>
        <v>0</v>
      </c>
      <c r="H6058">
        <f t="array" ref="H6058">FREQUENCY(IF('Data Transformation'!$B$4:$B$8425=B6051,'Data Transformation'!$G$4:$G$8425),'Bin Analysis'!$B6058)</f>
        <v>2073</v>
      </c>
      <c r="I6058">
        <f t="shared" si="757"/>
        <v>0</v>
      </c>
      <c r="J6058">
        <f t="shared" si="758"/>
        <v>0</v>
      </c>
      <c r="K6058">
        <f>J6058*Weighting!$W$10</f>
        <v>0</v>
      </c>
      <c r="M6058" s="14"/>
    </row>
    <row r="6059" spans="1:25" x14ac:dyDescent="0.55000000000000004">
      <c r="A6059" s="32" t="str">
        <f>IF(Weighting!$P$11&gt;0,B6059,"")</f>
        <v/>
      </c>
      <c r="B6059" t="e">
        <f>Weighting!$C$11</f>
        <v>#DIV/0!</v>
      </c>
      <c r="C6059" t="e">
        <f>Weighting!$F$11</f>
        <v>#NUM!</v>
      </c>
      <c r="D6059" t="e">
        <f>IF(C6059=1,'Data Transformation'!$G$3+0.5*'Data Transformation'!$W$25,IF(C6060=1,D6060-'Data Transformation'!$W$25,FALSE))</f>
        <v>#NUM!</v>
      </c>
      <c r="E6059">
        <f t="array" ref="E6059">IF(ISLOGICAL(D6059),"",FREQUENCY(IF('Data Transformation'!$B$425:$B$8425='Bin Analysis'!$B6051,'Data Transformation'!$G$425:$G$8425),D6059))</f>
        <v>2001</v>
      </c>
      <c r="F6059">
        <f t="shared" si="756"/>
        <v>0</v>
      </c>
      <c r="G6059">
        <f>Weighting!$H$11</f>
        <v>0</v>
      </c>
      <c r="H6059">
        <f t="array" ref="H6059">FREQUENCY(IF('Data Transformation'!$B$4:$B$8425=B6051,'Data Transformation'!$G$4:$G$8425),'Bin Analysis'!$B6059)</f>
        <v>2073</v>
      </c>
      <c r="I6059">
        <f t="shared" si="757"/>
        <v>0</v>
      </c>
      <c r="J6059">
        <f t="shared" si="758"/>
        <v>0</v>
      </c>
      <c r="K6059">
        <f>J6059*Weighting!$W$11</f>
        <v>0</v>
      </c>
      <c r="M6059" s="14"/>
    </row>
    <row r="6060" spans="1:25" x14ac:dyDescent="0.55000000000000004">
      <c r="A6060" s="32" t="str">
        <f>IF(Weighting!$P$12&gt;0,B6060,"")</f>
        <v/>
      </c>
      <c r="B6060" t="e">
        <f>Weighting!$C$12</f>
        <v>#DIV/0!</v>
      </c>
      <c r="C6060" t="e">
        <f>Weighting!$F$12</f>
        <v>#NUM!</v>
      </c>
      <c r="D6060" t="e">
        <f>IF(C6060=1,'Data Transformation'!$G$3+0.5*'Data Transformation'!$W$25,IF(C6061=1,D6061-'Data Transformation'!$W$25,FALSE))</f>
        <v>#NUM!</v>
      </c>
      <c r="E6060">
        <f t="array" ref="E6060">IF(ISLOGICAL(D6060),"",FREQUENCY(IF('Data Transformation'!$B$425:$B$8425='Bin Analysis'!$B6051,'Data Transformation'!$G$425:$G$8425),D6060))</f>
        <v>2001</v>
      </c>
      <c r="F6060">
        <f t="shared" si="756"/>
        <v>0</v>
      </c>
      <c r="G6060">
        <f>Weighting!$H$12</f>
        <v>0</v>
      </c>
      <c r="H6060">
        <f t="array" ref="H6060">FREQUENCY(IF('Data Transformation'!$B$4:$B$8425=B6051,'Data Transformation'!$G$4:$G$8425),'Bin Analysis'!$B6060)</f>
        <v>2073</v>
      </c>
      <c r="I6060">
        <f t="shared" si="757"/>
        <v>0</v>
      </c>
      <c r="J6060">
        <f t="shared" si="758"/>
        <v>0</v>
      </c>
      <c r="K6060">
        <f>J6060*Weighting!$W$12</f>
        <v>0</v>
      </c>
      <c r="M6060" s="14"/>
    </row>
    <row r="6061" spans="1:25" x14ac:dyDescent="0.55000000000000004">
      <c r="A6061" s="32" t="str">
        <f>IF(Weighting!$P$13&gt;0,B6061,"")</f>
        <v/>
      </c>
      <c r="B6061" t="e">
        <f>Weighting!$C$13</f>
        <v>#DIV/0!</v>
      </c>
      <c r="C6061" t="e">
        <f>Weighting!$F$13</f>
        <v>#NUM!</v>
      </c>
      <c r="D6061" t="e">
        <f>IF(C6061=1,'Data Transformation'!$G$3+0.5*'Data Transformation'!$W$25,IF(C6062=1,D6062-'Data Transformation'!$W$25,FALSE))</f>
        <v>#NUM!</v>
      </c>
      <c r="E6061">
        <f t="array" ref="E6061">IF(ISLOGICAL(D6061),"",FREQUENCY(IF('Data Transformation'!$B$425:$B$8425='Bin Analysis'!$B6051,'Data Transformation'!$G$425:$G$8425),D6061))</f>
        <v>2001</v>
      </c>
      <c r="F6061">
        <f t="shared" si="756"/>
        <v>0</v>
      </c>
      <c r="G6061">
        <f>Weighting!$H$13</f>
        <v>0</v>
      </c>
      <c r="H6061">
        <f t="array" ref="H6061">FREQUENCY(IF('Data Transformation'!$B$4:$B$8425=B6051,'Data Transformation'!$G$4:$G$8425),'Bin Analysis'!$B6061)</f>
        <v>2073</v>
      </c>
      <c r="I6061">
        <f t="shared" si="757"/>
        <v>0</v>
      </c>
      <c r="J6061">
        <f t="shared" si="758"/>
        <v>0</v>
      </c>
      <c r="K6061">
        <f>J6061*Weighting!$W$13</f>
        <v>0</v>
      </c>
      <c r="M6061" s="14"/>
    </row>
    <row r="6062" spans="1:25" x14ac:dyDescent="0.55000000000000004">
      <c r="A6062" s="32" t="str">
        <f>IF(Weighting!$P$14&gt;0,B6062,"")</f>
        <v/>
      </c>
      <c r="B6062" t="e">
        <f>Weighting!$C$14</f>
        <v>#DIV/0!</v>
      </c>
      <c r="C6062" t="e">
        <f>Weighting!$F$14</f>
        <v>#NUM!</v>
      </c>
      <c r="D6062" t="e">
        <f>IF(C6062=1,'Data Transformation'!$G$3+0.5*'Data Transformation'!$W$25,IF(C6063=1,D6063-'Data Transformation'!$W$25,FALSE))</f>
        <v>#NUM!</v>
      </c>
      <c r="E6062">
        <f t="array" ref="E6062">IF(ISLOGICAL(D6062),"",FREQUENCY(IF('Data Transformation'!$B$425:$B$8425='Bin Analysis'!$B6051,'Data Transformation'!$G$425:$G$8425),D6062))</f>
        <v>2001</v>
      </c>
      <c r="F6062">
        <f t="shared" si="756"/>
        <v>0</v>
      </c>
      <c r="G6062">
        <f>Weighting!$H$14</f>
        <v>0</v>
      </c>
      <c r="H6062">
        <f t="array" ref="H6062">FREQUENCY(IF('Data Transformation'!$B$4:$B$8425=B6051,'Data Transformation'!$G$4:$G$8425),'Bin Analysis'!$B6062)</f>
        <v>2073</v>
      </c>
      <c r="I6062">
        <f t="shared" si="757"/>
        <v>0</v>
      </c>
      <c r="J6062">
        <f t="shared" si="758"/>
        <v>0</v>
      </c>
      <c r="K6062">
        <f>J6062*Weighting!$W$14</f>
        <v>0</v>
      </c>
      <c r="M6062" s="14"/>
    </row>
    <row r="6063" spans="1:25" x14ac:dyDescent="0.55000000000000004">
      <c r="A6063" s="32" t="str">
        <f>IF(Weighting!$P$15&gt;0,B6063,"")</f>
        <v/>
      </c>
      <c r="B6063" t="e">
        <f>Weighting!$C$15</f>
        <v>#DIV/0!</v>
      </c>
      <c r="C6063" t="e">
        <f>Weighting!$F$15</f>
        <v>#NUM!</v>
      </c>
      <c r="D6063" t="e">
        <f>IF(C6063=1,'Data Transformation'!$G$3+0.5*'Data Transformation'!$W$25,IF(C6064=1,D6064-'Data Transformation'!$W$25,FALSE))</f>
        <v>#NUM!</v>
      </c>
      <c r="E6063">
        <f t="array" ref="E6063">IF(ISLOGICAL(D6063),"",FREQUENCY(IF('Data Transformation'!$B$425:$B$8425='Bin Analysis'!$B6051,'Data Transformation'!$G$425:$G$8425),D6063))</f>
        <v>2001</v>
      </c>
      <c r="F6063">
        <f t="shared" si="756"/>
        <v>0</v>
      </c>
      <c r="G6063">
        <f>Weighting!$H$15</f>
        <v>0</v>
      </c>
      <c r="H6063">
        <f t="array" ref="H6063">FREQUENCY(IF('Data Transformation'!$B$4:$B$8425=B6051,'Data Transformation'!$G$4:$G$8425),'Bin Analysis'!$B6063)</f>
        <v>2073</v>
      </c>
      <c r="I6063">
        <f t="shared" si="757"/>
        <v>0</v>
      </c>
      <c r="J6063">
        <f t="shared" si="758"/>
        <v>0</v>
      </c>
      <c r="K6063">
        <f>J6063*Weighting!$W$15</f>
        <v>0</v>
      </c>
      <c r="M6063" s="14"/>
    </row>
    <row r="6064" spans="1:25" x14ac:dyDescent="0.55000000000000004">
      <c r="A6064" s="32" t="str">
        <f>IF(Weighting!$P$16&gt;0,B6064,"")</f>
        <v/>
      </c>
      <c r="B6064" t="e">
        <f>Weighting!$C$16</f>
        <v>#DIV/0!</v>
      </c>
      <c r="C6064" t="e">
        <f>Weighting!$F$16</f>
        <v>#NUM!</v>
      </c>
      <c r="D6064" t="e">
        <f>IF(C6064=1,'Data Transformation'!$G$3+0.5*'Data Transformation'!$W$25,IF(C6065=1,D6065-'Data Transformation'!$W$25,FALSE))</f>
        <v>#NUM!</v>
      </c>
      <c r="E6064">
        <f t="array" ref="E6064">IF(ISLOGICAL(D6064),"",FREQUENCY(IF('Data Transformation'!$B$425:$B$8425='Bin Analysis'!$B6051,'Data Transformation'!$G$425:$G$8425),D6064))</f>
        <v>2001</v>
      </c>
      <c r="F6064">
        <f t="shared" si="756"/>
        <v>0</v>
      </c>
      <c r="G6064">
        <f>Weighting!$H$16</f>
        <v>0</v>
      </c>
      <c r="H6064">
        <f t="array" ref="H6064">FREQUENCY(IF('Data Transformation'!$B$4:$B$8425=B6051,'Data Transformation'!$G$4:$G$8425),'Bin Analysis'!$B6064)</f>
        <v>2073</v>
      </c>
      <c r="I6064">
        <f t="shared" si="757"/>
        <v>0</v>
      </c>
      <c r="J6064">
        <f t="shared" si="758"/>
        <v>0</v>
      </c>
      <c r="K6064">
        <f>J6064*Weighting!$W$16</f>
        <v>0</v>
      </c>
      <c r="M6064" s="14"/>
    </row>
    <row r="6065" spans="1:25" x14ac:dyDescent="0.55000000000000004">
      <c r="A6065" s="32" t="str">
        <f>IF(Weighting!$P$17&gt;0,B6065,"")</f>
        <v/>
      </c>
      <c r="B6065" t="e">
        <f>Weighting!$C$17</f>
        <v>#DIV/0!</v>
      </c>
      <c r="C6065" t="e">
        <f>Weighting!$F$17</f>
        <v>#NUM!</v>
      </c>
      <c r="D6065" t="e">
        <f>IF(C6065=1,'Data Transformation'!$G$3+0.5*'Data Transformation'!$W$25,IF(C6066=1,D6066-'Data Transformation'!$W$25,FALSE))</f>
        <v>#NUM!</v>
      </c>
      <c r="E6065">
        <f t="array" ref="E6065">IF(ISLOGICAL(D6065),"",FREQUENCY(IF('Data Transformation'!$B$425:$B$8425='Bin Analysis'!$B6051,'Data Transformation'!$G$425:$G$8425),D6065))</f>
        <v>2001</v>
      </c>
      <c r="F6065">
        <f t="shared" si="756"/>
        <v>0</v>
      </c>
      <c r="G6065">
        <f>Weighting!$H$17</f>
        <v>0</v>
      </c>
      <c r="H6065">
        <f t="array" ref="H6065">FREQUENCY(IF('Data Transformation'!$B$4:$B$8425=B6051,'Data Transformation'!$G$4:$G$8425),'Bin Analysis'!$B6065)</f>
        <v>2073</v>
      </c>
      <c r="I6065">
        <f t="shared" si="757"/>
        <v>0</v>
      </c>
      <c r="J6065">
        <f t="shared" si="758"/>
        <v>0</v>
      </c>
      <c r="K6065">
        <f>J6065*Weighting!$W$17</f>
        <v>0</v>
      </c>
      <c r="M6065" s="14"/>
    </row>
    <row r="6066" spans="1:25" x14ac:dyDescent="0.55000000000000004">
      <c r="A6066" s="32" t="str">
        <f>IF(Weighting!$P$18&gt;0,B6066,"")</f>
        <v/>
      </c>
      <c r="B6066" t="e">
        <f>Weighting!$C$18</f>
        <v>#DIV/0!</v>
      </c>
      <c r="C6066" t="e">
        <f>Weighting!$F$18</f>
        <v>#NUM!</v>
      </c>
      <c r="D6066" t="e">
        <f>IF(C6066=1,'Data Transformation'!$G$3+0.5*'Data Transformation'!$W$25,IF(C6067=1,D6067-'Data Transformation'!$W$25,FALSE))</f>
        <v>#NUM!</v>
      </c>
      <c r="E6066">
        <f t="array" ref="E6066">IF(ISLOGICAL(D6066),"",FREQUENCY(IF('Data Transformation'!$B$425:$B$8425='Bin Analysis'!$B6051,'Data Transformation'!$G$425:$G$8425),D6066))</f>
        <v>2001</v>
      </c>
      <c r="F6066">
        <f t="shared" si="756"/>
        <v>0</v>
      </c>
      <c r="G6066">
        <f>Weighting!$H$18</f>
        <v>0</v>
      </c>
      <c r="H6066">
        <f t="array" ref="H6066">FREQUENCY(IF('Data Transformation'!$B$4:$B$8425=B6051,'Data Transformation'!$G$4:$G$8425),'Bin Analysis'!$B6066)</f>
        <v>2073</v>
      </c>
      <c r="I6066">
        <f t="shared" si="757"/>
        <v>0</v>
      </c>
      <c r="J6066">
        <f t="shared" si="758"/>
        <v>0</v>
      </c>
      <c r="K6066">
        <f>J6066*Weighting!$W$18</f>
        <v>0</v>
      </c>
      <c r="M6066" s="14"/>
    </row>
    <row r="6067" spans="1:25" x14ac:dyDescent="0.55000000000000004">
      <c r="A6067" s="32" t="str">
        <f>IF(Weighting!$P$19&gt;0,B6067,"")</f>
        <v/>
      </c>
      <c r="B6067" t="e">
        <f>Weighting!$C$19</f>
        <v>#DIV/0!</v>
      </c>
      <c r="C6067" t="e">
        <f>Weighting!$F$19</f>
        <v>#NUM!</v>
      </c>
      <c r="D6067" t="e">
        <f>IF(C6067=1,'Data Transformation'!$G$3+0.5*'Data Transformation'!$W$25,IF(C6068=1,D6068-'Data Transformation'!$W$25,FALSE))</f>
        <v>#NUM!</v>
      </c>
      <c r="E6067">
        <f t="array" ref="E6067">IF(ISLOGICAL(D6067),"",FREQUENCY(IF('Data Transformation'!$B$425:$B$8425='Bin Analysis'!$B6051,'Data Transformation'!$G$425:$G$8425),D6067))</f>
        <v>2001</v>
      </c>
      <c r="F6067">
        <f t="shared" si="756"/>
        <v>0</v>
      </c>
      <c r="G6067">
        <f>Weighting!$H$19</f>
        <v>0</v>
      </c>
      <c r="H6067">
        <f t="array" ref="H6067">FREQUENCY(IF('Data Transformation'!$B$4:$B$8425=B6051,'Data Transformation'!$G$4:$G$8425),'Bin Analysis'!$B6067)</f>
        <v>2073</v>
      </c>
      <c r="I6067">
        <f t="shared" si="757"/>
        <v>0</v>
      </c>
      <c r="J6067">
        <f t="shared" si="758"/>
        <v>0</v>
      </c>
      <c r="K6067">
        <f>J6067*Weighting!$W$19</f>
        <v>0</v>
      </c>
      <c r="M6067" s="14"/>
    </row>
    <row r="6068" spans="1:25" x14ac:dyDescent="0.55000000000000004">
      <c r="A6068" s="32" t="str">
        <f>IF(Weighting!$P$20&gt;0,B6068,"")</f>
        <v/>
      </c>
      <c r="B6068" t="e">
        <f>Weighting!$C$20</f>
        <v>#DIV/0!</v>
      </c>
      <c r="C6068" t="e">
        <f>Weighting!$F$20</f>
        <v>#NUM!</v>
      </c>
      <c r="D6068" t="e">
        <f>IF(C6068=1,'Data Transformation'!$G$3+0.5*'Data Transformation'!$W$25,IF(C6069=1,D6069-'Data Transformation'!$W$25,FALSE))</f>
        <v>#NUM!</v>
      </c>
      <c r="E6068">
        <f t="array" ref="E6068">IF(ISLOGICAL(D6068),"",FREQUENCY(IF('Data Transformation'!$B$425:$B$8425='Bin Analysis'!$B6051,'Data Transformation'!$G$425:$G$8425),D6068))</f>
        <v>2001</v>
      </c>
      <c r="F6068">
        <f t="shared" si="756"/>
        <v>0</v>
      </c>
      <c r="G6068">
        <f>Weighting!$H$20</f>
        <v>0</v>
      </c>
      <c r="H6068">
        <f t="array" ref="H6068">FREQUENCY(IF('Data Transformation'!$B$4:$B$8425=B6051,'Data Transformation'!$G$4:$G$8425),'Bin Analysis'!$B6068)</f>
        <v>2073</v>
      </c>
      <c r="I6068">
        <f t="shared" si="757"/>
        <v>0</v>
      </c>
      <c r="J6068">
        <f t="shared" si="758"/>
        <v>0</v>
      </c>
      <c r="K6068">
        <f>J6068*Weighting!$W$20</f>
        <v>0</v>
      </c>
      <c r="M6068" s="14"/>
    </row>
    <row r="6069" spans="1:25" x14ac:dyDescent="0.55000000000000004">
      <c r="A6069" s="32" t="str">
        <f>IF(Weighting!$P$21&gt;0,B6069,"")</f>
        <v/>
      </c>
      <c r="B6069" t="e">
        <f>Weighting!$C$21</f>
        <v>#DIV/0!</v>
      </c>
      <c r="C6069" t="e">
        <f>Weighting!$F$21</f>
        <v>#NUM!</v>
      </c>
      <c r="D6069" t="e">
        <f>IF(C6069=1,'Data Transformation'!$G$3+0.5*'Data Transformation'!$W$25,IF(C6070=1,D6070-'Data Transformation'!$W$25,FALSE))</f>
        <v>#NUM!</v>
      </c>
      <c r="E6069">
        <f t="array" ref="E6069">IF(ISLOGICAL(D6069),"",FREQUENCY(IF('Data Transformation'!$B$425:$B$8425='Bin Analysis'!$B6051,'Data Transformation'!$G$425:$G$8425),D6069))</f>
        <v>2001</v>
      </c>
      <c r="F6069">
        <f t="shared" si="756"/>
        <v>0</v>
      </c>
      <c r="G6069">
        <f>Weighting!$H$21</f>
        <v>0</v>
      </c>
      <c r="H6069">
        <f t="array" ref="H6069">FREQUENCY(IF('Data Transformation'!$B$4:$B$8425=B6051,'Data Transformation'!$G$4:$G$8425),'Bin Analysis'!$B6069)</f>
        <v>2073</v>
      </c>
      <c r="I6069">
        <f t="shared" si="757"/>
        <v>0</v>
      </c>
      <c r="J6069">
        <f t="shared" si="758"/>
        <v>0</v>
      </c>
      <c r="K6069">
        <f>J6069*Weighting!$W$21</f>
        <v>0</v>
      </c>
      <c r="M6069" s="14"/>
    </row>
    <row r="6070" spans="1:25" x14ac:dyDescent="0.55000000000000004">
      <c r="A6070" s="32" t="str">
        <f>IF(Weighting!$P$22&gt;0,B6070,"")</f>
        <v/>
      </c>
      <c r="B6070" t="e">
        <f>Weighting!$C$22</f>
        <v>#DIV/0!</v>
      </c>
      <c r="C6070" t="e">
        <f>Weighting!$F$22</f>
        <v>#NUM!</v>
      </c>
      <c r="D6070" t="e">
        <f>IF(C6070=1,'Data Transformation'!$G$3+0.5*'Data Transformation'!$W$25,IF(C6071=1,D6071-'Data Transformation'!$W$25,FALSE))</f>
        <v>#NUM!</v>
      </c>
      <c r="E6070">
        <f t="array" ref="E6070">IF(ISLOGICAL(D6070),"",FREQUENCY(IF('Data Transformation'!$B$425:$B$8425='Bin Analysis'!$B6051,'Data Transformation'!$G$425:$G$8425),D6070))</f>
        <v>2001</v>
      </c>
      <c r="F6070">
        <f t="shared" si="756"/>
        <v>0</v>
      </c>
      <c r="G6070">
        <f>Weighting!$H$22</f>
        <v>0</v>
      </c>
      <c r="H6070">
        <f t="array" ref="H6070">FREQUENCY(IF('Data Transformation'!$B$4:$B$8425=B6051,'Data Transformation'!$G$4:$G$8425),'Bin Analysis'!$B6070)</f>
        <v>2073</v>
      </c>
      <c r="I6070">
        <f t="shared" si="757"/>
        <v>0</v>
      </c>
      <c r="J6070">
        <f t="shared" si="758"/>
        <v>0</v>
      </c>
      <c r="K6070">
        <f>J6070*Weighting!$W$22</f>
        <v>0</v>
      </c>
      <c r="M6070" s="14"/>
    </row>
    <row r="6071" spans="1:25" x14ac:dyDescent="0.55000000000000004">
      <c r="A6071" s="32" t="str">
        <f>IF(Weighting!$P$23&gt;0,B6071,"")</f>
        <v/>
      </c>
      <c r="B6071" t="e">
        <f>Weighting!$C$23</f>
        <v>#DIV/0!</v>
      </c>
      <c r="C6071" t="e">
        <f>Weighting!$F$23</f>
        <v>#NUM!</v>
      </c>
      <c r="D6071" t="e">
        <f>IF(C6071=1,'Data Transformation'!$G$3+0.5*'Data Transformation'!$W$25,IF(C6072=1,D6072-'Data Transformation'!$W$25,FALSE))</f>
        <v>#NUM!</v>
      </c>
      <c r="E6071">
        <f t="array" ref="E6071">IF(ISLOGICAL(D6071),"",FREQUENCY(IF('Data Transformation'!$B$425:$B$8425='Bin Analysis'!$B6051,'Data Transformation'!$G$425:$G$8425),D6071))</f>
        <v>2001</v>
      </c>
      <c r="F6071">
        <f t="shared" si="756"/>
        <v>0</v>
      </c>
      <c r="G6071">
        <f>Weighting!$H$23</f>
        <v>0</v>
      </c>
      <c r="H6071">
        <f t="array" ref="H6071">FREQUENCY(IF('Data Transformation'!$B$4:$B$8425=B6051,'Data Transformation'!$G$4:$G$8425),'Bin Analysis'!$B6071)</f>
        <v>2073</v>
      </c>
      <c r="I6071">
        <f t="shared" si="757"/>
        <v>0</v>
      </c>
      <c r="J6071">
        <f t="shared" si="758"/>
        <v>0</v>
      </c>
      <c r="K6071">
        <f>J6071*Weighting!$W$23</f>
        <v>0</v>
      </c>
      <c r="M6071" s="14"/>
    </row>
    <row r="6072" spans="1:25" x14ac:dyDescent="0.55000000000000004">
      <c r="A6072" s="32" t="str">
        <f>IF(Weighting!$P$24&gt;0,B6072,"")</f>
        <v/>
      </c>
      <c r="B6072" t="e">
        <f>Weighting!$C$24</f>
        <v>#DIV/0!</v>
      </c>
      <c r="C6072" t="e">
        <f>Weighting!$F$24</f>
        <v>#NUM!</v>
      </c>
      <c r="D6072" t="e">
        <f>IF(C6072=1,'Data Transformation'!$G$3+0.5*'Data Transformation'!$W$25,IF(C6073=1,D6073-'Data Transformation'!$W$25,FALSE))</f>
        <v>#NUM!</v>
      </c>
      <c r="E6072">
        <f t="array" ref="E6072">IF(ISLOGICAL(D6072),"",FREQUENCY(IF('Data Transformation'!$B$425:$B$8425='Bin Analysis'!$B6051,'Data Transformation'!$G$425:$G$8425),D6072))</f>
        <v>2001</v>
      </c>
      <c r="F6072">
        <f t="shared" si="756"/>
        <v>0</v>
      </c>
      <c r="G6072">
        <f>Weighting!$H$24</f>
        <v>0</v>
      </c>
      <c r="H6072">
        <f t="array" ref="H6072">FREQUENCY(IF('Data Transformation'!$B$4:$B$8425=B6051,'Data Transformation'!$G$4:$G$8425),'Bin Analysis'!$B6072)</f>
        <v>2073</v>
      </c>
      <c r="I6072">
        <f t="shared" si="757"/>
        <v>0</v>
      </c>
      <c r="J6072">
        <f t="shared" si="758"/>
        <v>0</v>
      </c>
      <c r="K6072">
        <f>J6072*Weighting!$W$24</f>
        <v>0</v>
      </c>
      <c r="M6072" s="14"/>
    </row>
    <row r="6073" spans="1:25" x14ac:dyDescent="0.55000000000000004">
      <c r="A6073" s="32" t="str">
        <f>IF(Weighting!$P$25&gt;0,B6073,"")</f>
        <v/>
      </c>
      <c r="B6073" t="e">
        <f>Weighting!$C$25</f>
        <v>#DIV/0!</v>
      </c>
      <c r="C6073" t="e">
        <f>Weighting!$F$25</f>
        <v>#NUM!</v>
      </c>
      <c r="D6073" t="e">
        <f>IF(C6073=1,'Data Transformation'!$G$3+0.5*'Data Transformation'!$W$25,IF(C6074=1,D6074-'Data Transformation'!$W$25,FALSE))</f>
        <v>#NUM!</v>
      </c>
      <c r="E6073">
        <f t="array" ref="E6073">IF(ISLOGICAL(D6073),"",FREQUENCY(IF('Data Transformation'!$B$425:$B$8425='Bin Analysis'!$B6051,'Data Transformation'!$G$425:$G$8425),D6073))</f>
        <v>2001</v>
      </c>
      <c r="F6073">
        <f t="shared" si="756"/>
        <v>0</v>
      </c>
      <c r="G6073">
        <f>Weighting!$H$25</f>
        <v>0</v>
      </c>
      <c r="H6073">
        <f t="array" ref="H6073">FREQUENCY(IF('Data Transformation'!$B$4:$B$8425=B6051,'Data Transformation'!$G$4:$G$8425),'Bin Analysis'!$B6073)</f>
        <v>2073</v>
      </c>
      <c r="I6073">
        <f t="shared" si="757"/>
        <v>0</v>
      </c>
      <c r="J6073">
        <f t="shared" si="758"/>
        <v>0</v>
      </c>
      <c r="K6073">
        <f>J6073*Weighting!$W$25</f>
        <v>0</v>
      </c>
      <c r="M6073" s="14"/>
    </row>
    <row r="6074" spans="1:25" x14ac:dyDescent="0.55000000000000004">
      <c r="O6074"/>
      <c r="P6074"/>
      <c r="Q6074"/>
      <c r="R6074"/>
    </row>
    <row r="6075" spans="1:25" ht="23.35" x14ac:dyDescent="0.8">
      <c r="A6075" s="21" t="s">
        <v>0</v>
      </c>
      <c r="B6075" s="21" t="str">
        <f>IFERROR(VLOOKUP(C6075,'Data Transformation'!$L$6:$M$426,2,FALSE),"")</f>
        <v/>
      </c>
      <c r="C6075" s="21">
        <f>C6051+1</f>
        <v>253</v>
      </c>
      <c r="D6075" s="21"/>
      <c r="E6075" s="21"/>
      <c r="F6075" s="21"/>
      <c r="G6075" s="21"/>
      <c r="H6075" s="22"/>
      <c r="I6075" s="22"/>
      <c r="J6075" s="22"/>
      <c r="K6075" s="21"/>
      <c r="L6075" s="21" t="str">
        <f>B6075</f>
        <v/>
      </c>
      <c r="M6075" s="23" t="e">
        <f>INDEX('Data Transformation'!$O$4:$O$424,MATCH($B6075,'Data Transformation'!$M$4:$M$424,0),MATCH($M$2,'Data Transformation'!$O$3,0))</f>
        <v>#N/A</v>
      </c>
      <c r="N6075" s="27" t="e">
        <f>IF('Input and Summary Results'!$J$16="minimum",'Bin Analysis'!X6076/(M6075-1),'Bin Analysis'!Y6075/('Bin Analysis'!M6075-1))</f>
        <v>#N/A</v>
      </c>
      <c r="O6075" s="27" t="e">
        <f>IF(M6075=FALSE,NA(),(VLOOKUP(1,C6078:K6097,4,FALSE))/(M6075-1))</f>
        <v>#N/A</v>
      </c>
      <c r="P6075" s="27" t="e">
        <f>IF(M6075=FALSE,NA(),SUM(J6078:J6097)/Weighting!$S$5)</f>
        <v>#N/A</v>
      </c>
      <c r="Q6075" s="27" t="e">
        <f>IF(M6075=FALSE,NA(),SUM(K6078:K6097)/Weighting!$S$6)</f>
        <v>#N/A</v>
      </c>
      <c r="R6075" s="27" t="e">
        <f>IF(M6075=FALSE,NA(),(VLOOKUP(1,G6078:K6097,3,FALSE))/(M6075-1))</f>
        <v>#N/A</v>
      </c>
      <c r="S6075" s="22" t="e">
        <f>IF(M6075=FALSE,NA(),IF(SUM(J6078:J6097)=2,"yes","no"))</f>
        <v>#N/A</v>
      </c>
      <c r="X6075" s="2" cm="2">
        <f t="array" ref="X6075:X6076">FREQUENCY(IF('Data Transformation'!$B$425:$B$6424='Bin Analysis'!L6075,'Data Transformation'!$G$425:$G$6424),'Data Transformation'!$U$11)</f>
        <v>0</v>
      </c>
      <c r="Y6075" s="2" cm="2">
        <f t="array" ref="Y6075:Y6076">FREQUENCY(IF('Data Transformation'!$B$425:$B$6424='Bin Analysis'!L6075,'Data Transformation'!$G$425:$G$6424),'Data Transformation'!$U$12)</f>
        <v>0</v>
      </c>
    </row>
    <row r="6076" spans="1:25" x14ac:dyDescent="0.55000000000000004">
      <c r="A6076" s="14" t="s">
        <v>67</v>
      </c>
      <c r="B6076" t="s">
        <v>47</v>
      </c>
      <c r="C6076" t="s">
        <v>5</v>
      </c>
      <c r="D6076" t="s">
        <v>100</v>
      </c>
      <c r="E6076" t="s">
        <v>101</v>
      </c>
      <c r="F6076" t="s">
        <v>102</v>
      </c>
      <c r="G6076" t="s">
        <v>70</v>
      </c>
      <c r="H6076" t="s">
        <v>31</v>
      </c>
      <c r="I6076" t="s">
        <v>32</v>
      </c>
      <c r="J6076" t="s">
        <v>46</v>
      </c>
      <c r="K6076" s="14" t="s">
        <v>45</v>
      </c>
      <c r="M6076" s="14"/>
      <c r="X6076" s="2">
        <v>0</v>
      </c>
      <c r="Y6076" s="2">
        <v>0</v>
      </c>
    </row>
    <row r="6077" spans="1:25" x14ac:dyDescent="0.55000000000000004">
      <c r="A6077" s="32"/>
      <c r="D6077" t="e">
        <f>IF(C6077=1,'Data Transformation'!$G$3+0.5*'Data Transformation'!$W$25,IF(C6078=1,D6078-'Data Transformation'!$W$25,FALSE))</f>
        <v>#NUM!</v>
      </c>
      <c r="E6077">
        <f t="array" ref="E6077">IF(ISLOGICAL(D6077),"",FREQUENCY(IF('Data Transformation'!$B$425:$B$8425='Bin Analysis'!$B6075,'Data Transformation'!$G$425:$G$8425),D6077))</f>
        <v>2001</v>
      </c>
      <c r="F6077" t="e">
        <f>IF(ISLOGICAL(D6077),"",E6077-E6076)</f>
        <v>#VALUE!</v>
      </c>
      <c r="M6077" s="14"/>
    </row>
    <row r="6078" spans="1:25" x14ac:dyDescent="0.55000000000000004">
      <c r="A6078" s="32" t="e">
        <f>IF(Weighting!$P$6&gt;0,B6078,"")</f>
        <v>#NUM!</v>
      </c>
      <c r="B6078" t="e">
        <f>Weighting!$C$6</f>
        <v>#DIV/0!</v>
      </c>
      <c r="C6078" t="e">
        <f>Weighting!$F$6</f>
        <v>#NUM!</v>
      </c>
      <c r="D6078" t="e">
        <f>IF(C6078=1,'Data Transformation'!$G$3+0.5*'Data Transformation'!$W$25,IF(C6079=1,D6079-'Data Transformation'!$W$25,FALSE))</f>
        <v>#NUM!</v>
      </c>
      <c r="E6078">
        <f t="array" ref="E6078">IF(ISLOGICAL(D6078),"",FREQUENCY(IF('Data Transformation'!$B$425:$B$8425='Bin Analysis'!$B6075,'Data Transformation'!$G$425:$G$8425),D6078))</f>
        <v>2001</v>
      </c>
      <c r="F6078">
        <f>IF(ISLOGICAL(D6078),"",E6078-E6077)</f>
        <v>0</v>
      </c>
      <c r="G6078">
        <f>Weighting!$H$6</f>
        <v>1</v>
      </c>
      <c r="H6078">
        <f t="array" ref="H6078">FREQUENCY(IF('Data Transformation'!$B$4:$B$8425=B6075,'Data Transformation'!$G$4:$G$8425),'Bin Analysis'!$B6078)</f>
        <v>2073</v>
      </c>
      <c r="I6078">
        <f>H6078-H6077</f>
        <v>2073</v>
      </c>
      <c r="J6078">
        <f>IF(I6078=0,0,1)</f>
        <v>1</v>
      </c>
      <c r="K6078" t="e">
        <f>J6078*Weighting!$W$6</f>
        <v>#NUM!</v>
      </c>
      <c r="M6078" s="14"/>
    </row>
    <row r="6079" spans="1:25" x14ac:dyDescent="0.55000000000000004">
      <c r="A6079" s="32" t="str">
        <f>IF(Weighting!$P$7&gt;0,B6079,"")</f>
        <v/>
      </c>
      <c r="B6079" t="e">
        <f>Weighting!$C$7</f>
        <v>#DIV/0!</v>
      </c>
      <c r="C6079" t="e">
        <f>Weighting!$F$7</f>
        <v>#NUM!</v>
      </c>
      <c r="D6079" t="e">
        <f>IF(C6079=1,'Data Transformation'!$G$3+0.5*'Data Transformation'!$W$25,IF(C6080=1,D6080-'Data Transformation'!$W$25,FALSE))</f>
        <v>#NUM!</v>
      </c>
      <c r="E6079">
        <f t="array" ref="E6079">IF(ISLOGICAL(D6079),"",FREQUENCY(IF('Data Transformation'!$B$425:$B$8425='Bin Analysis'!$B6075,'Data Transformation'!$G$425:$G$8425),D6079))</f>
        <v>2001</v>
      </c>
      <c r="F6079">
        <f t="shared" ref="F6079:F6097" si="759">IF(ISLOGICAL(D6079),"",E6079-E6078)</f>
        <v>0</v>
      </c>
      <c r="G6079">
        <f>Weighting!$H$7</f>
        <v>0</v>
      </c>
      <c r="H6079">
        <f t="array" ref="H6079">FREQUENCY(IF('Data Transformation'!$B$4:$B$8425=B6075,'Data Transformation'!$G$4:$G$8425),'Bin Analysis'!$B6079)</f>
        <v>2073</v>
      </c>
      <c r="I6079">
        <f t="shared" ref="I6079:I6097" si="760">H6079-H6078</f>
        <v>0</v>
      </c>
      <c r="J6079">
        <f>IF(I6079=0,0,1)</f>
        <v>0</v>
      </c>
      <c r="K6079">
        <f>J6079*Weighting!$W$7</f>
        <v>0</v>
      </c>
      <c r="M6079" s="14"/>
    </row>
    <row r="6080" spans="1:25" x14ac:dyDescent="0.55000000000000004">
      <c r="A6080" s="32" t="str">
        <f>IF(Weighting!$P$8&gt;0,B6080,"")</f>
        <v/>
      </c>
      <c r="B6080" t="e">
        <f>Weighting!$C$8</f>
        <v>#DIV/0!</v>
      </c>
      <c r="C6080" t="e">
        <f>Weighting!$F$8</f>
        <v>#NUM!</v>
      </c>
      <c r="D6080" t="e">
        <f>IF(C6080=1,'Data Transformation'!$G$3+0.5*'Data Transformation'!$W$25,IF(C6081=1,D6081-'Data Transformation'!$W$25,FALSE))</f>
        <v>#NUM!</v>
      </c>
      <c r="E6080">
        <f t="array" ref="E6080">IF(ISLOGICAL(D6080),"",FREQUENCY(IF('Data Transformation'!$B$425:$B$8425='Bin Analysis'!$B6075,'Data Transformation'!$G$425:$G$8425),D6080))</f>
        <v>2001</v>
      </c>
      <c r="F6080">
        <f t="shared" si="759"/>
        <v>0</v>
      </c>
      <c r="G6080">
        <f>Weighting!$H$8</f>
        <v>0</v>
      </c>
      <c r="H6080">
        <f t="array" ref="H6080">FREQUENCY(IF('Data Transformation'!$B$4:$B$8425=B6075,'Data Transformation'!$G$4:$G$8425),'Bin Analysis'!$B6080)</f>
        <v>2073</v>
      </c>
      <c r="I6080">
        <f t="shared" si="760"/>
        <v>0</v>
      </c>
      <c r="J6080">
        <f t="shared" ref="J6080:J6097" si="761">IF(I6080=0,0,1)</f>
        <v>0</v>
      </c>
      <c r="K6080">
        <f>J6080*Weighting!$W$8</f>
        <v>0</v>
      </c>
      <c r="M6080" s="14"/>
    </row>
    <row r="6081" spans="1:13" x14ac:dyDescent="0.55000000000000004">
      <c r="A6081" s="32" t="str">
        <f>IF(Weighting!$P$9&gt;0,B6081,"")</f>
        <v/>
      </c>
      <c r="B6081" s="50" t="e">
        <f>Weighting!$C$9</f>
        <v>#DIV/0!</v>
      </c>
      <c r="C6081" t="e">
        <f>Weighting!$F$9</f>
        <v>#NUM!</v>
      </c>
      <c r="D6081" t="e">
        <f>IF(C6081=1,'Data Transformation'!$G$3+0.5*'Data Transformation'!$W$25,IF(C6082=1,D6082-'Data Transformation'!$W$25,FALSE))</f>
        <v>#NUM!</v>
      </c>
      <c r="E6081">
        <f t="array" ref="E6081">IF(ISLOGICAL(D6081),"",FREQUENCY(IF('Data Transformation'!$B$425:$B$8425='Bin Analysis'!$B6075,'Data Transformation'!$G$425:$G$8425),D6081))</f>
        <v>2001</v>
      </c>
      <c r="F6081">
        <f t="shared" si="759"/>
        <v>0</v>
      </c>
      <c r="G6081">
        <f>Weighting!$H$9</f>
        <v>0</v>
      </c>
      <c r="H6081">
        <f t="array" ref="H6081">FREQUENCY(IF('Data Transformation'!$B$4:$B$8425=B6075,'Data Transformation'!$G$4:$G$8425),'Bin Analysis'!$B6081)</f>
        <v>2073</v>
      </c>
      <c r="I6081">
        <f t="shared" si="760"/>
        <v>0</v>
      </c>
      <c r="J6081">
        <f t="shared" si="761"/>
        <v>0</v>
      </c>
      <c r="K6081">
        <f>J6081*Weighting!$W$9</f>
        <v>0</v>
      </c>
      <c r="M6081" s="14"/>
    </row>
    <row r="6082" spans="1:13" x14ac:dyDescent="0.55000000000000004">
      <c r="A6082" s="32" t="str">
        <f>IF(Weighting!$P$10&gt;0,B6082,"")</f>
        <v/>
      </c>
      <c r="B6082" t="e">
        <f>Weighting!$C$10</f>
        <v>#DIV/0!</v>
      </c>
      <c r="C6082" t="e">
        <f>Weighting!$F$10</f>
        <v>#NUM!</v>
      </c>
      <c r="D6082" t="e">
        <f>IF(C6082=1,'Data Transformation'!$G$3+0.5*'Data Transformation'!$W$25,IF(C6083=1,D6083-'Data Transformation'!$W$25,FALSE))</f>
        <v>#NUM!</v>
      </c>
      <c r="E6082">
        <f t="array" ref="E6082">IF(ISLOGICAL(D6082),"",FREQUENCY(IF('Data Transformation'!$B$425:$B$8425='Bin Analysis'!$B6075,'Data Transformation'!$G$425:$G$8425),D6082))</f>
        <v>2001</v>
      </c>
      <c r="F6082">
        <f t="shared" si="759"/>
        <v>0</v>
      </c>
      <c r="G6082">
        <f>Weighting!$H$10</f>
        <v>0</v>
      </c>
      <c r="H6082">
        <f t="array" ref="H6082">FREQUENCY(IF('Data Transformation'!$B$4:$B$8425=B6075,'Data Transformation'!$G$4:$G$8425),'Bin Analysis'!$B6082)</f>
        <v>2073</v>
      </c>
      <c r="I6082">
        <f t="shared" si="760"/>
        <v>0</v>
      </c>
      <c r="J6082">
        <f t="shared" si="761"/>
        <v>0</v>
      </c>
      <c r="K6082">
        <f>J6082*Weighting!$W$10</f>
        <v>0</v>
      </c>
      <c r="M6082" s="14"/>
    </row>
    <row r="6083" spans="1:13" x14ac:dyDescent="0.55000000000000004">
      <c r="A6083" s="32" t="str">
        <f>IF(Weighting!$P$11&gt;0,B6083,"")</f>
        <v/>
      </c>
      <c r="B6083" t="e">
        <f>Weighting!$C$11</f>
        <v>#DIV/0!</v>
      </c>
      <c r="C6083" t="e">
        <f>Weighting!$F$11</f>
        <v>#NUM!</v>
      </c>
      <c r="D6083" t="e">
        <f>IF(C6083=1,'Data Transformation'!$G$3+0.5*'Data Transformation'!$W$25,IF(C6084=1,D6084-'Data Transformation'!$W$25,FALSE))</f>
        <v>#NUM!</v>
      </c>
      <c r="E6083">
        <f t="array" ref="E6083">IF(ISLOGICAL(D6083),"",FREQUENCY(IF('Data Transformation'!$B$425:$B$8425='Bin Analysis'!$B6075,'Data Transformation'!$G$425:$G$8425),D6083))</f>
        <v>2001</v>
      </c>
      <c r="F6083">
        <f t="shared" si="759"/>
        <v>0</v>
      </c>
      <c r="G6083">
        <f>Weighting!$H$11</f>
        <v>0</v>
      </c>
      <c r="H6083">
        <f t="array" ref="H6083">FREQUENCY(IF('Data Transformation'!$B$4:$B$8425=B6075,'Data Transformation'!$G$4:$G$8425),'Bin Analysis'!$B6083)</f>
        <v>2073</v>
      </c>
      <c r="I6083">
        <f t="shared" si="760"/>
        <v>0</v>
      </c>
      <c r="J6083">
        <f t="shared" si="761"/>
        <v>0</v>
      </c>
      <c r="K6083">
        <f>J6083*Weighting!$W$11</f>
        <v>0</v>
      </c>
      <c r="M6083" s="14"/>
    </row>
    <row r="6084" spans="1:13" x14ac:dyDescent="0.55000000000000004">
      <c r="A6084" s="32" t="str">
        <f>IF(Weighting!$P$12&gt;0,B6084,"")</f>
        <v/>
      </c>
      <c r="B6084" t="e">
        <f>Weighting!$C$12</f>
        <v>#DIV/0!</v>
      </c>
      <c r="C6084" t="e">
        <f>Weighting!$F$12</f>
        <v>#NUM!</v>
      </c>
      <c r="D6084" t="e">
        <f>IF(C6084=1,'Data Transformation'!$G$3+0.5*'Data Transformation'!$W$25,IF(C6085=1,D6085-'Data Transformation'!$W$25,FALSE))</f>
        <v>#NUM!</v>
      </c>
      <c r="E6084">
        <f t="array" ref="E6084">IF(ISLOGICAL(D6084),"",FREQUENCY(IF('Data Transformation'!$B$425:$B$8425='Bin Analysis'!$B6075,'Data Transformation'!$G$425:$G$8425),D6084))</f>
        <v>2001</v>
      </c>
      <c r="F6084">
        <f t="shared" si="759"/>
        <v>0</v>
      </c>
      <c r="G6084">
        <f>Weighting!$H$12</f>
        <v>0</v>
      </c>
      <c r="H6084">
        <f t="array" ref="H6084">FREQUENCY(IF('Data Transformation'!$B$4:$B$8425=B6075,'Data Transformation'!$G$4:$G$8425),'Bin Analysis'!$B6084)</f>
        <v>2073</v>
      </c>
      <c r="I6084">
        <f t="shared" si="760"/>
        <v>0</v>
      </c>
      <c r="J6084">
        <f t="shared" si="761"/>
        <v>0</v>
      </c>
      <c r="K6084">
        <f>J6084*Weighting!$W$12</f>
        <v>0</v>
      </c>
      <c r="M6084" s="14"/>
    </row>
    <row r="6085" spans="1:13" x14ac:dyDescent="0.55000000000000004">
      <c r="A6085" s="32" t="str">
        <f>IF(Weighting!$P$13&gt;0,B6085,"")</f>
        <v/>
      </c>
      <c r="B6085" t="e">
        <f>Weighting!$C$13</f>
        <v>#DIV/0!</v>
      </c>
      <c r="C6085" t="e">
        <f>Weighting!$F$13</f>
        <v>#NUM!</v>
      </c>
      <c r="D6085" t="e">
        <f>IF(C6085=1,'Data Transformation'!$G$3+0.5*'Data Transformation'!$W$25,IF(C6086=1,D6086-'Data Transformation'!$W$25,FALSE))</f>
        <v>#NUM!</v>
      </c>
      <c r="E6085">
        <f t="array" ref="E6085">IF(ISLOGICAL(D6085),"",FREQUENCY(IF('Data Transformation'!$B$425:$B$8425='Bin Analysis'!$B6075,'Data Transformation'!$G$425:$G$8425),D6085))</f>
        <v>2001</v>
      </c>
      <c r="F6085">
        <f t="shared" si="759"/>
        <v>0</v>
      </c>
      <c r="G6085">
        <f>Weighting!$H$13</f>
        <v>0</v>
      </c>
      <c r="H6085">
        <f t="array" ref="H6085">FREQUENCY(IF('Data Transformation'!$B$4:$B$8425=B6075,'Data Transformation'!$G$4:$G$8425),'Bin Analysis'!$B6085)</f>
        <v>2073</v>
      </c>
      <c r="I6085">
        <f t="shared" si="760"/>
        <v>0</v>
      </c>
      <c r="J6085">
        <f t="shared" si="761"/>
        <v>0</v>
      </c>
      <c r="K6085">
        <f>J6085*Weighting!$W$13</f>
        <v>0</v>
      </c>
      <c r="M6085" s="14"/>
    </row>
    <row r="6086" spans="1:13" x14ac:dyDescent="0.55000000000000004">
      <c r="A6086" s="32" t="str">
        <f>IF(Weighting!$P$14&gt;0,B6086,"")</f>
        <v/>
      </c>
      <c r="B6086" t="e">
        <f>Weighting!$C$14</f>
        <v>#DIV/0!</v>
      </c>
      <c r="C6086" t="e">
        <f>Weighting!$F$14</f>
        <v>#NUM!</v>
      </c>
      <c r="D6086" t="e">
        <f>IF(C6086=1,'Data Transformation'!$G$3+0.5*'Data Transformation'!$W$25,IF(C6087=1,D6087-'Data Transformation'!$W$25,FALSE))</f>
        <v>#NUM!</v>
      </c>
      <c r="E6086">
        <f t="array" ref="E6086">IF(ISLOGICAL(D6086),"",FREQUENCY(IF('Data Transformation'!$B$425:$B$8425='Bin Analysis'!$B6075,'Data Transformation'!$G$425:$G$8425),D6086))</f>
        <v>2001</v>
      </c>
      <c r="F6086">
        <f t="shared" si="759"/>
        <v>0</v>
      </c>
      <c r="G6086">
        <f>Weighting!$H$14</f>
        <v>0</v>
      </c>
      <c r="H6086">
        <f t="array" ref="H6086">FREQUENCY(IF('Data Transformation'!$B$4:$B$8425=B6075,'Data Transformation'!$G$4:$G$8425),'Bin Analysis'!$B6086)</f>
        <v>2073</v>
      </c>
      <c r="I6086">
        <f t="shared" si="760"/>
        <v>0</v>
      </c>
      <c r="J6086">
        <f t="shared" si="761"/>
        <v>0</v>
      </c>
      <c r="K6086">
        <f>J6086*Weighting!$W$14</f>
        <v>0</v>
      </c>
      <c r="M6086" s="14"/>
    </row>
    <row r="6087" spans="1:13" x14ac:dyDescent="0.55000000000000004">
      <c r="A6087" s="32" t="str">
        <f>IF(Weighting!$P$15&gt;0,B6087,"")</f>
        <v/>
      </c>
      <c r="B6087" t="e">
        <f>Weighting!$C$15</f>
        <v>#DIV/0!</v>
      </c>
      <c r="C6087" t="e">
        <f>Weighting!$F$15</f>
        <v>#NUM!</v>
      </c>
      <c r="D6087" t="e">
        <f>IF(C6087=1,'Data Transformation'!$G$3+0.5*'Data Transformation'!$W$25,IF(C6088=1,D6088-'Data Transformation'!$W$25,FALSE))</f>
        <v>#NUM!</v>
      </c>
      <c r="E6087">
        <f t="array" ref="E6087">IF(ISLOGICAL(D6087),"",FREQUENCY(IF('Data Transformation'!$B$425:$B$8425='Bin Analysis'!$B6075,'Data Transformation'!$G$425:$G$8425),D6087))</f>
        <v>2001</v>
      </c>
      <c r="F6087">
        <f t="shared" si="759"/>
        <v>0</v>
      </c>
      <c r="G6087">
        <f>Weighting!$H$15</f>
        <v>0</v>
      </c>
      <c r="H6087">
        <f t="array" ref="H6087">FREQUENCY(IF('Data Transformation'!$B$4:$B$8425=B6075,'Data Transformation'!$G$4:$G$8425),'Bin Analysis'!$B6087)</f>
        <v>2073</v>
      </c>
      <c r="I6087">
        <f t="shared" si="760"/>
        <v>0</v>
      </c>
      <c r="J6087">
        <f t="shared" si="761"/>
        <v>0</v>
      </c>
      <c r="K6087">
        <f>J6087*Weighting!$W$15</f>
        <v>0</v>
      </c>
      <c r="M6087" s="14"/>
    </row>
    <row r="6088" spans="1:13" x14ac:dyDescent="0.55000000000000004">
      <c r="A6088" s="32" t="str">
        <f>IF(Weighting!$P$16&gt;0,B6088,"")</f>
        <v/>
      </c>
      <c r="B6088" t="e">
        <f>Weighting!$C$16</f>
        <v>#DIV/0!</v>
      </c>
      <c r="C6088" t="e">
        <f>Weighting!$F$16</f>
        <v>#NUM!</v>
      </c>
      <c r="D6088" t="e">
        <f>IF(C6088=1,'Data Transformation'!$G$3+0.5*'Data Transformation'!$W$25,IF(C6089=1,D6089-'Data Transformation'!$W$25,FALSE))</f>
        <v>#NUM!</v>
      </c>
      <c r="E6088">
        <f t="array" ref="E6088">IF(ISLOGICAL(D6088),"",FREQUENCY(IF('Data Transformation'!$B$425:$B$8425='Bin Analysis'!$B6075,'Data Transformation'!$G$425:$G$8425),D6088))</f>
        <v>2001</v>
      </c>
      <c r="F6088">
        <f t="shared" si="759"/>
        <v>0</v>
      </c>
      <c r="G6088">
        <f>Weighting!$H$16</f>
        <v>0</v>
      </c>
      <c r="H6088">
        <f t="array" ref="H6088">FREQUENCY(IF('Data Transformation'!$B$4:$B$8425=B6075,'Data Transformation'!$G$4:$G$8425),'Bin Analysis'!$B6088)</f>
        <v>2073</v>
      </c>
      <c r="I6088">
        <f t="shared" si="760"/>
        <v>0</v>
      </c>
      <c r="J6088">
        <f t="shared" si="761"/>
        <v>0</v>
      </c>
      <c r="K6088">
        <f>J6088*Weighting!$W$16</f>
        <v>0</v>
      </c>
      <c r="M6088" s="14"/>
    </row>
    <row r="6089" spans="1:13" x14ac:dyDescent="0.55000000000000004">
      <c r="A6089" s="32" t="str">
        <f>IF(Weighting!$P$17&gt;0,B6089,"")</f>
        <v/>
      </c>
      <c r="B6089" t="e">
        <f>Weighting!$C$17</f>
        <v>#DIV/0!</v>
      </c>
      <c r="C6089" t="e">
        <f>Weighting!$F$17</f>
        <v>#NUM!</v>
      </c>
      <c r="D6089" t="e">
        <f>IF(C6089=1,'Data Transformation'!$G$3+0.5*'Data Transformation'!$W$25,IF(C6090=1,D6090-'Data Transformation'!$W$25,FALSE))</f>
        <v>#NUM!</v>
      </c>
      <c r="E6089">
        <f t="array" ref="E6089">IF(ISLOGICAL(D6089),"",FREQUENCY(IF('Data Transformation'!$B$425:$B$8425='Bin Analysis'!$B6075,'Data Transformation'!$G$425:$G$8425),D6089))</f>
        <v>2001</v>
      </c>
      <c r="F6089">
        <f t="shared" si="759"/>
        <v>0</v>
      </c>
      <c r="G6089">
        <f>Weighting!$H$17</f>
        <v>0</v>
      </c>
      <c r="H6089">
        <f t="array" ref="H6089">FREQUENCY(IF('Data Transformation'!$B$4:$B$8425=B6075,'Data Transformation'!$G$4:$G$8425),'Bin Analysis'!$B6089)</f>
        <v>2073</v>
      </c>
      <c r="I6089">
        <f t="shared" si="760"/>
        <v>0</v>
      </c>
      <c r="J6089">
        <f t="shared" si="761"/>
        <v>0</v>
      </c>
      <c r="K6089">
        <f>J6089*Weighting!$W$17</f>
        <v>0</v>
      </c>
      <c r="M6089" s="14"/>
    </row>
    <row r="6090" spans="1:13" x14ac:dyDescent="0.55000000000000004">
      <c r="A6090" s="32" t="str">
        <f>IF(Weighting!$P$18&gt;0,B6090,"")</f>
        <v/>
      </c>
      <c r="B6090" t="e">
        <f>Weighting!$C$18</f>
        <v>#DIV/0!</v>
      </c>
      <c r="C6090" t="e">
        <f>Weighting!$F$18</f>
        <v>#NUM!</v>
      </c>
      <c r="D6090" t="e">
        <f>IF(C6090=1,'Data Transformation'!$G$3+0.5*'Data Transformation'!$W$25,IF(C6091=1,D6091-'Data Transformation'!$W$25,FALSE))</f>
        <v>#NUM!</v>
      </c>
      <c r="E6090">
        <f t="array" ref="E6090">IF(ISLOGICAL(D6090),"",FREQUENCY(IF('Data Transformation'!$B$425:$B$8425='Bin Analysis'!$B6075,'Data Transformation'!$G$425:$G$8425),D6090))</f>
        <v>2001</v>
      </c>
      <c r="F6090">
        <f t="shared" si="759"/>
        <v>0</v>
      </c>
      <c r="G6090">
        <f>Weighting!$H$18</f>
        <v>0</v>
      </c>
      <c r="H6090">
        <f t="array" ref="H6090">FREQUENCY(IF('Data Transformation'!$B$4:$B$8425=B6075,'Data Transformation'!$G$4:$G$8425),'Bin Analysis'!$B6090)</f>
        <v>2073</v>
      </c>
      <c r="I6090">
        <f t="shared" si="760"/>
        <v>0</v>
      </c>
      <c r="J6090">
        <f t="shared" si="761"/>
        <v>0</v>
      </c>
      <c r="K6090">
        <f>J6090*Weighting!$W$18</f>
        <v>0</v>
      </c>
      <c r="M6090" s="14"/>
    </row>
    <row r="6091" spans="1:13" x14ac:dyDescent="0.55000000000000004">
      <c r="A6091" s="32" t="str">
        <f>IF(Weighting!$P$19&gt;0,B6091,"")</f>
        <v/>
      </c>
      <c r="B6091" t="e">
        <f>Weighting!$C$19</f>
        <v>#DIV/0!</v>
      </c>
      <c r="C6091" t="e">
        <f>Weighting!$F$19</f>
        <v>#NUM!</v>
      </c>
      <c r="D6091" t="e">
        <f>IF(C6091=1,'Data Transformation'!$G$3+0.5*'Data Transformation'!$W$25,IF(C6092=1,D6092-'Data Transformation'!$W$25,FALSE))</f>
        <v>#NUM!</v>
      </c>
      <c r="E6091">
        <f t="array" ref="E6091">IF(ISLOGICAL(D6091),"",FREQUENCY(IF('Data Transformation'!$B$425:$B$8425='Bin Analysis'!$B6075,'Data Transformation'!$G$425:$G$8425),D6091))</f>
        <v>2001</v>
      </c>
      <c r="F6091">
        <f t="shared" si="759"/>
        <v>0</v>
      </c>
      <c r="G6091">
        <f>Weighting!$H$19</f>
        <v>0</v>
      </c>
      <c r="H6091">
        <f t="array" ref="H6091">FREQUENCY(IF('Data Transformation'!$B$4:$B$8425=B6075,'Data Transformation'!$G$4:$G$8425),'Bin Analysis'!$B6091)</f>
        <v>2073</v>
      </c>
      <c r="I6091">
        <f t="shared" si="760"/>
        <v>0</v>
      </c>
      <c r="J6091">
        <f t="shared" si="761"/>
        <v>0</v>
      </c>
      <c r="K6091">
        <f>J6091*Weighting!$W$19</f>
        <v>0</v>
      </c>
      <c r="M6091" s="14"/>
    </row>
    <row r="6092" spans="1:13" x14ac:dyDescent="0.55000000000000004">
      <c r="A6092" s="32" t="str">
        <f>IF(Weighting!$P$20&gt;0,B6092,"")</f>
        <v/>
      </c>
      <c r="B6092" t="e">
        <f>Weighting!$C$20</f>
        <v>#DIV/0!</v>
      </c>
      <c r="C6092" t="e">
        <f>Weighting!$F$20</f>
        <v>#NUM!</v>
      </c>
      <c r="D6092" t="e">
        <f>IF(C6092=1,'Data Transformation'!$G$3+0.5*'Data Transformation'!$W$25,IF(C6093=1,D6093-'Data Transformation'!$W$25,FALSE))</f>
        <v>#NUM!</v>
      </c>
      <c r="E6092">
        <f t="array" ref="E6092">IF(ISLOGICAL(D6092),"",FREQUENCY(IF('Data Transformation'!$B$425:$B$8425='Bin Analysis'!$B6075,'Data Transformation'!$G$425:$G$8425),D6092))</f>
        <v>2001</v>
      </c>
      <c r="F6092">
        <f t="shared" si="759"/>
        <v>0</v>
      </c>
      <c r="G6092">
        <f>Weighting!$H$20</f>
        <v>0</v>
      </c>
      <c r="H6092">
        <f t="array" ref="H6092">FREQUENCY(IF('Data Transformation'!$B$4:$B$8425=B6075,'Data Transformation'!$G$4:$G$8425),'Bin Analysis'!$B6092)</f>
        <v>2073</v>
      </c>
      <c r="I6092">
        <f t="shared" si="760"/>
        <v>0</v>
      </c>
      <c r="J6092">
        <f t="shared" si="761"/>
        <v>0</v>
      </c>
      <c r="K6092">
        <f>J6092*Weighting!$W$20</f>
        <v>0</v>
      </c>
      <c r="M6092" s="14"/>
    </row>
    <row r="6093" spans="1:13" x14ac:dyDescent="0.55000000000000004">
      <c r="A6093" s="32" t="str">
        <f>IF(Weighting!$P$21&gt;0,B6093,"")</f>
        <v/>
      </c>
      <c r="B6093" t="e">
        <f>Weighting!$C$21</f>
        <v>#DIV/0!</v>
      </c>
      <c r="C6093" t="e">
        <f>Weighting!$F$21</f>
        <v>#NUM!</v>
      </c>
      <c r="D6093" t="e">
        <f>IF(C6093=1,'Data Transformation'!$G$3+0.5*'Data Transformation'!$W$25,IF(C6094=1,D6094-'Data Transformation'!$W$25,FALSE))</f>
        <v>#NUM!</v>
      </c>
      <c r="E6093">
        <f t="array" ref="E6093">IF(ISLOGICAL(D6093),"",FREQUENCY(IF('Data Transformation'!$B$425:$B$8425='Bin Analysis'!$B6075,'Data Transformation'!$G$425:$G$8425),D6093))</f>
        <v>2001</v>
      </c>
      <c r="F6093">
        <f t="shared" si="759"/>
        <v>0</v>
      </c>
      <c r="G6093">
        <f>Weighting!$H$21</f>
        <v>0</v>
      </c>
      <c r="H6093">
        <f t="array" ref="H6093">FREQUENCY(IF('Data Transformation'!$B$4:$B$8425=B6075,'Data Transformation'!$G$4:$G$8425),'Bin Analysis'!$B6093)</f>
        <v>2073</v>
      </c>
      <c r="I6093">
        <f t="shared" si="760"/>
        <v>0</v>
      </c>
      <c r="J6093">
        <f t="shared" si="761"/>
        <v>0</v>
      </c>
      <c r="K6093">
        <f>J6093*Weighting!$W$21</f>
        <v>0</v>
      </c>
      <c r="M6093" s="14"/>
    </row>
    <row r="6094" spans="1:13" x14ac:dyDescent="0.55000000000000004">
      <c r="A6094" s="32" t="str">
        <f>IF(Weighting!$P$22&gt;0,B6094,"")</f>
        <v/>
      </c>
      <c r="B6094" t="e">
        <f>Weighting!$C$22</f>
        <v>#DIV/0!</v>
      </c>
      <c r="C6094" t="e">
        <f>Weighting!$F$22</f>
        <v>#NUM!</v>
      </c>
      <c r="D6094" t="e">
        <f>IF(C6094=1,'Data Transformation'!$G$3+0.5*'Data Transformation'!$W$25,IF(C6095=1,D6095-'Data Transformation'!$W$25,FALSE))</f>
        <v>#NUM!</v>
      </c>
      <c r="E6094">
        <f t="array" ref="E6094">IF(ISLOGICAL(D6094),"",FREQUENCY(IF('Data Transformation'!$B$425:$B$8425='Bin Analysis'!$B6075,'Data Transformation'!$G$425:$G$8425),D6094))</f>
        <v>2001</v>
      </c>
      <c r="F6094">
        <f t="shared" si="759"/>
        <v>0</v>
      </c>
      <c r="G6094">
        <f>Weighting!$H$22</f>
        <v>0</v>
      </c>
      <c r="H6094">
        <f t="array" ref="H6094">FREQUENCY(IF('Data Transformation'!$B$4:$B$8425=B6075,'Data Transformation'!$G$4:$G$8425),'Bin Analysis'!$B6094)</f>
        <v>2073</v>
      </c>
      <c r="I6094">
        <f t="shared" si="760"/>
        <v>0</v>
      </c>
      <c r="J6094">
        <f t="shared" si="761"/>
        <v>0</v>
      </c>
      <c r="K6094">
        <f>J6094*Weighting!$W$22</f>
        <v>0</v>
      </c>
      <c r="M6094" s="14"/>
    </row>
    <row r="6095" spans="1:13" x14ac:dyDescent="0.55000000000000004">
      <c r="A6095" s="32" t="str">
        <f>IF(Weighting!$P$23&gt;0,B6095,"")</f>
        <v/>
      </c>
      <c r="B6095" t="e">
        <f>Weighting!$C$23</f>
        <v>#DIV/0!</v>
      </c>
      <c r="C6095" t="e">
        <f>Weighting!$F$23</f>
        <v>#NUM!</v>
      </c>
      <c r="D6095" t="e">
        <f>IF(C6095=1,'Data Transformation'!$G$3+0.5*'Data Transformation'!$W$25,IF(C6096=1,D6096-'Data Transformation'!$W$25,FALSE))</f>
        <v>#NUM!</v>
      </c>
      <c r="E6095">
        <f t="array" ref="E6095">IF(ISLOGICAL(D6095),"",FREQUENCY(IF('Data Transformation'!$B$425:$B$8425='Bin Analysis'!$B6075,'Data Transformation'!$G$425:$G$8425),D6095))</f>
        <v>2001</v>
      </c>
      <c r="F6095">
        <f t="shared" si="759"/>
        <v>0</v>
      </c>
      <c r="G6095">
        <f>Weighting!$H$23</f>
        <v>0</v>
      </c>
      <c r="H6095">
        <f t="array" ref="H6095">FREQUENCY(IF('Data Transformation'!$B$4:$B$8425=B6075,'Data Transformation'!$G$4:$G$8425),'Bin Analysis'!$B6095)</f>
        <v>2073</v>
      </c>
      <c r="I6095">
        <f t="shared" si="760"/>
        <v>0</v>
      </c>
      <c r="J6095">
        <f t="shared" si="761"/>
        <v>0</v>
      </c>
      <c r="K6095">
        <f>J6095*Weighting!$W$23</f>
        <v>0</v>
      </c>
      <c r="M6095" s="14"/>
    </row>
    <row r="6096" spans="1:13" x14ac:dyDescent="0.55000000000000004">
      <c r="A6096" s="32" t="str">
        <f>IF(Weighting!$P$24&gt;0,B6096,"")</f>
        <v/>
      </c>
      <c r="B6096" t="e">
        <f>Weighting!$C$24</f>
        <v>#DIV/0!</v>
      </c>
      <c r="C6096" t="e">
        <f>Weighting!$F$24</f>
        <v>#NUM!</v>
      </c>
      <c r="D6096" t="e">
        <f>IF(C6096=1,'Data Transformation'!$G$3+0.5*'Data Transformation'!$W$25,IF(C6097=1,D6097-'Data Transformation'!$W$25,FALSE))</f>
        <v>#NUM!</v>
      </c>
      <c r="E6096">
        <f t="array" ref="E6096">IF(ISLOGICAL(D6096),"",FREQUENCY(IF('Data Transformation'!$B$425:$B$8425='Bin Analysis'!$B6075,'Data Transformation'!$G$425:$G$8425),D6096))</f>
        <v>2001</v>
      </c>
      <c r="F6096">
        <f t="shared" si="759"/>
        <v>0</v>
      </c>
      <c r="G6096">
        <f>Weighting!$H$24</f>
        <v>0</v>
      </c>
      <c r="H6096">
        <f t="array" ref="H6096">FREQUENCY(IF('Data Transformation'!$B$4:$B$8425=B6075,'Data Transformation'!$G$4:$G$8425),'Bin Analysis'!$B6096)</f>
        <v>2073</v>
      </c>
      <c r="I6096">
        <f t="shared" si="760"/>
        <v>0</v>
      </c>
      <c r="J6096">
        <f t="shared" si="761"/>
        <v>0</v>
      </c>
      <c r="K6096">
        <f>J6096*Weighting!$W$24</f>
        <v>0</v>
      </c>
      <c r="M6096" s="14"/>
    </row>
    <row r="6097" spans="1:25" x14ac:dyDescent="0.55000000000000004">
      <c r="A6097" s="32" t="str">
        <f>IF(Weighting!$P$25&gt;0,B6097,"")</f>
        <v/>
      </c>
      <c r="B6097" t="e">
        <f>Weighting!$C$25</f>
        <v>#DIV/0!</v>
      </c>
      <c r="C6097" t="e">
        <f>Weighting!$F$25</f>
        <v>#NUM!</v>
      </c>
      <c r="D6097" t="e">
        <f>IF(C6097=1,'Data Transformation'!$G$3+0.5*'Data Transformation'!$W$25,IF(C6098=1,D6098-'Data Transformation'!$W$25,FALSE))</f>
        <v>#NUM!</v>
      </c>
      <c r="E6097">
        <f t="array" ref="E6097">IF(ISLOGICAL(D6097),"",FREQUENCY(IF('Data Transformation'!$B$425:$B$8425='Bin Analysis'!$B6075,'Data Transformation'!$G$425:$G$8425),D6097))</f>
        <v>2001</v>
      </c>
      <c r="F6097">
        <f t="shared" si="759"/>
        <v>0</v>
      </c>
      <c r="G6097">
        <f>Weighting!$H$25</f>
        <v>0</v>
      </c>
      <c r="H6097">
        <f t="array" ref="H6097">FREQUENCY(IF('Data Transformation'!$B$4:$B$8425=B6075,'Data Transformation'!$G$4:$G$8425),'Bin Analysis'!$B6097)</f>
        <v>2073</v>
      </c>
      <c r="I6097">
        <f t="shared" si="760"/>
        <v>0</v>
      </c>
      <c r="J6097">
        <f t="shared" si="761"/>
        <v>0</v>
      </c>
      <c r="K6097">
        <f>J6097*Weighting!$W$25</f>
        <v>0</v>
      </c>
      <c r="M6097" s="14"/>
    </row>
    <row r="6098" spans="1:25" x14ac:dyDescent="0.55000000000000004">
      <c r="O6098"/>
      <c r="P6098"/>
      <c r="Q6098"/>
      <c r="R6098"/>
    </row>
    <row r="6099" spans="1:25" ht="23.35" x14ac:dyDescent="0.8">
      <c r="A6099" s="21" t="s">
        <v>0</v>
      </c>
      <c r="B6099" s="21" t="str">
        <f>IFERROR(VLOOKUP(C6099,'Data Transformation'!$L$6:$M$426,2,FALSE),"")</f>
        <v/>
      </c>
      <c r="C6099" s="21">
        <f>C6075+1</f>
        <v>254</v>
      </c>
      <c r="D6099" s="21"/>
      <c r="E6099" s="21"/>
      <c r="F6099" s="21"/>
      <c r="G6099" s="21"/>
      <c r="H6099" s="22"/>
      <c r="I6099" s="22"/>
      <c r="J6099" s="22"/>
      <c r="K6099" s="21"/>
      <c r="L6099" s="21" t="str">
        <f>B6099</f>
        <v/>
      </c>
      <c r="M6099" s="23" t="e">
        <f>INDEX('Data Transformation'!$O$4:$O$424,MATCH($B6099,'Data Transformation'!$M$4:$M$424,0),MATCH($M$2,'Data Transformation'!$O$3,0))</f>
        <v>#N/A</v>
      </c>
      <c r="N6099" s="27" t="e">
        <f>IF('Input and Summary Results'!$J$16="minimum",'Bin Analysis'!X6100/(M6099-1),'Bin Analysis'!Y6099/('Bin Analysis'!M6099-1))</f>
        <v>#N/A</v>
      </c>
      <c r="O6099" s="27" t="e">
        <f>IF(M6099=FALSE,NA(),(VLOOKUP(1,C6102:K6121,4,FALSE))/(M6099-1))</f>
        <v>#N/A</v>
      </c>
      <c r="P6099" s="27" t="e">
        <f>IF(M6099=FALSE,NA(),SUM(J6102:J6121)/Weighting!$S$5)</f>
        <v>#N/A</v>
      </c>
      <c r="Q6099" s="27" t="e">
        <f>IF(M6099=FALSE,NA(),SUM(K6102:K6121)/Weighting!$S$6)</f>
        <v>#N/A</v>
      </c>
      <c r="R6099" s="27" t="e">
        <f>IF(M6099=FALSE,NA(),(VLOOKUP(1,G6102:K6121,3,FALSE))/(M6099-1))</f>
        <v>#N/A</v>
      </c>
      <c r="S6099" s="22" t="e">
        <f>IF(M6099=FALSE,NA(),IF(SUM(J6102:J6121)=2,"yes","no"))</f>
        <v>#N/A</v>
      </c>
      <c r="X6099" s="2" cm="2">
        <f t="array" ref="X6099:X6100">FREQUENCY(IF('Data Transformation'!$B$425:$B$6424='Bin Analysis'!L6099,'Data Transformation'!$G$425:$G$6424),'Data Transformation'!$U$11)</f>
        <v>0</v>
      </c>
      <c r="Y6099" s="2" cm="2">
        <f t="array" ref="Y6099:Y6100">FREQUENCY(IF('Data Transformation'!$B$425:$B$6424='Bin Analysis'!L6099,'Data Transformation'!$G$425:$G$6424),'Data Transformation'!$U$12)</f>
        <v>0</v>
      </c>
    </row>
    <row r="6100" spans="1:25" x14ac:dyDescent="0.55000000000000004">
      <c r="A6100" s="14" t="s">
        <v>67</v>
      </c>
      <c r="B6100" t="s">
        <v>47</v>
      </c>
      <c r="C6100" t="s">
        <v>5</v>
      </c>
      <c r="D6100" t="s">
        <v>100</v>
      </c>
      <c r="E6100" t="s">
        <v>101</v>
      </c>
      <c r="F6100" t="s">
        <v>102</v>
      </c>
      <c r="G6100" t="s">
        <v>70</v>
      </c>
      <c r="H6100" t="s">
        <v>31</v>
      </c>
      <c r="I6100" t="s">
        <v>32</v>
      </c>
      <c r="J6100" t="s">
        <v>46</v>
      </c>
      <c r="K6100" s="14" t="s">
        <v>45</v>
      </c>
      <c r="M6100" s="14"/>
      <c r="X6100" s="2">
        <v>0</v>
      </c>
      <c r="Y6100" s="2">
        <v>0</v>
      </c>
    </row>
    <row r="6101" spans="1:25" x14ac:dyDescent="0.55000000000000004">
      <c r="A6101" s="32"/>
      <c r="D6101" t="e">
        <f>IF(C6101=1,'Data Transformation'!$G$3+0.5*'Data Transformation'!$W$25,IF(C6102=1,D6102-'Data Transformation'!$W$25,FALSE))</f>
        <v>#NUM!</v>
      </c>
      <c r="E6101">
        <f t="array" ref="E6101">IF(ISLOGICAL(D6101),"",FREQUENCY(IF('Data Transformation'!$B$425:$B$8425='Bin Analysis'!$B6099,'Data Transformation'!$G$425:$G$8425),D6101))</f>
        <v>2001</v>
      </c>
      <c r="F6101" t="e">
        <f>IF(ISLOGICAL(D6101),"",E6101-E6100)</f>
        <v>#VALUE!</v>
      </c>
      <c r="M6101" s="14"/>
    </row>
    <row r="6102" spans="1:25" x14ac:dyDescent="0.55000000000000004">
      <c r="A6102" s="32" t="e">
        <f>IF(Weighting!$P$6&gt;0,B6102,"")</f>
        <v>#NUM!</v>
      </c>
      <c r="B6102" t="e">
        <f>Weighting!$C$6</f>
        <v>#DIV/0!</v>
      </c>
      <c r="C6102" t="e">
        <f>Weighting!$F$6</f>
        <v>#NUM!</v>
      </c>
      <c r="D6102" t="e">
        <f>IF(C6102=1,'Data Transformation'!$G$3+0.5*'Data Transformation'!$W$25,IF(C6103=1,D6103-'Data Transformation'!$W$25,FALSE))</f>
        <v>#NUM!</v>
      </c>
      <c r="E6102">
        <f t="array" ref="E6102">IF(ISLOGICAL(D6102),"",FREQUENCY(IF('Data Transformation'!$B$425:$B$8425='Bin Analysis'!$B6099,'Data Transformation'!$G$425:$G$8425),D6102))</f>
        <v>2001</v>
      </c>
      <c r="F6102">
        <f>IF(ISLOGICAL(D6102),"",E6102-E6101)</f>
        <v>0</v>
      </c>
      <c r="G6102">
        <f>Weighting!$H$6</f>
        <v>1</v>
      </c>
      <c r="H6102">
        <f t="array" ref="H6102">FREQUENCY(IF('Data Transformation'!$B$4:$B$8425=B6099,'Data Transformation'!$G$4:$G$8425),'Bin Analysis'!$B6102)</f>
        <v>2073</v>
      </c>
      <c r="I6102">
        <f>H6102-H6101</f>
        <v>2073</v>
      </c>
      <c r="J6102">
        <f>IF(I6102=0,0,1)</f>
        <v>1</v>
      </c>
      <c r="K6102" t="e">
        <f>J6102*Weighting!$W$6</f>
        <v>#NUM!</v>
      </c>
      <c r="M6102" s="14"/>
    </row>
    <row r="6103" spans="1:25" x14ac:dyDescent="0.55000000000000004">
      <c r="A6103" s="32" t="str">
        <f>IF(Weighting!$P$7&gt;0,B6103,"")</f>
        <v/>
      </c>
      <c r="B6103" t="e">
        <f>Weighting!$C$7</f>
        <v>#DIV/0!</v>
      </c>
      <c r="C6103" t="e">
        <f>Weighting!$F$7</f>
        <v>#NUM!</v>
      </c>
      <c r="D6103" t="e">
        <f>IF(C6103=1,'Data Transformation'!$G$3+0.5*'Data Transformation'!$W$25,IF(C6104=1,D6104-'Data Transformation'!$W$25,FALSE))</f>
        <v>#NUM!</v>
      </c>
      <c r="E6103">
        <f t="array" ref="E6103">IF(ISLOGICAL(D6103),"",FREQUENCY(IF('Data Transformation'!$B$425:$B$8425='Bin Analysis'!$B6099,'Data Transformation'!$G$425:$G$8425),D6103))</f>
        <v>2001</v>
      </c>
      <c r="F6103">
        <f t="shared" ref="F6103:F6121" si="762">IF(ISLOGICAL(D6103),"",E6103-E6102)</f>
        <v>0</v>
      </c>
      <c r="G6103">
        <f>Weighting!$H$7</f>
        <v>0</v>
      </c>
      <c r="H6103">
        <f t="array" ref="H6103">FREQUENCY(IF('Data Transformation'!$B$4:$B$8425=B6099,'Data Transformation'!$G$4:$G$8425),'Bin Analysis'!$B6103)</f>
        <v>2073</v>
      </c>
      <c r="I6103">
        <f t="shared" ref="I6103:I6121" si="763">H6103-H6102</f>
        <v>0</v>
      </c>
      <c r="J6103">
        <f>IF(I6103=0,0,1)</f>
        <v>0</v>
      </c>
      <c r="K6103">
        <f>J6103*Weighting!$W$7</f>
        <v>0</v>
      </c>
      <c r="M6103" s="14"/>
    </row>
    <row r="6104" spans="1:25" x14ac:dyDescent="0.55000000000000004">
      <c r="A6104" s="32" t="str">
        <f>IF(Weighting!$P$8&gt;0,B6104,"")</f>
        <v/>
      </c>
      <c r="B6104" t="e">
        <f>Weighting!$C$8</f>
        <v>#DIV/0!</v>
      </c>
      <c r="C6104" t="e">
        <f>Weighting!$F$8</f>
        <v>#NUM!</v>
      </c>
      <c r="D6104" t="e">
        <f>IF(C6104=1,'Data Transformation'!$G$3+0.5*'Data Transformation'!$W$25,IF(C6105=1,D6105-'Data Transformation'!$W$25,FALSE))</f>
        <v>#NUM!</v>
      </c>
      <c r="E6104">
        <f t="array" ref="E6104">IF(ISLOGICAL(D6104),"",FREQUENCY(IF('Data Transformation'!$B$425:$B$8425='Bin Analysis'!$B6099,'Data Transformation'!$G$425:$G$8425),D6104))</f>
        <v>2001</v>
      </c>
      <c r="F6104">
        <f t="shared" si="762"/>
        <v>0</v>
      </c>
      <c r="G6104">
        <f>Weighting!$H$8</f>
        <v>0</v>
      </c>
      <c r="H6104">
        <f t="array" ref="H6104">FREQUENCY(IF('Data Transformation'!$B$4:$B$8425=B6099,'Data Transformation'!$G$4:$G$8425),'Bin Analysis'!$B6104)</f>
        <v>2073</v>
      </c>
      <c r="I6104">
        <f t="shared" si="763"/>
        <v>0</v>
      </c>
      <c r="J6104">
        <f t="shared" ref="J6104:J6121" si="764">IF(I6104=0,0,1)</f>
        <v>0</v>
      </c>
      <c r="K6104">
        <f>J6104*Weighting!$W$8</f>
        <v>0</v>
      </c>
      <c r="M6104" s="14"/>
    </row>
    <row r="6105" spans="1:25" x14ac:dyDescent="0.55000000000000004">
      <c r="A6105" s="32" t="str">
        <f>IF(Weighting!$P$9&gt;0,B6105,"")</f>
        <v/>
      </c>
      <c r="B6105" s="50" t="e">
        <f>Weighting!$C$9</f>
        <v>#DIV/0!</v>
      </c>
      <c r="C6105" t="e">
        <f>Weighting!$F$9</f>
        <v>#NUM!</v>
      </c>
      <c r="D6105" t="e">
        <f>IF(C6105=1,'Data Transformation'!$G$3+0.5*'Data Transformation'!$W$25,IF(C6106=1,D6106-'Data Transformation'!$W$25,FALSE))</f>
        <v>#NUM!</v>
      </c>
      <c r="E6105">
        <f t="array" ref="E6105">IF(ISLOGICAL(D6105),"",FREQUENCY(IF('Data Transformation'!$B$425:$B$8425='Bin Analysis'!$B6099,'Data Transformation'!$G$425:$G$8425),D6105))</f>
        <v>2001</v>
      </c>
      <c r="F6105">
        <f t="shared" si="762"/>
        <v>0</v>
      </c>
      <c r="G6105">
        <f>Weighting!$H$9</f>
        <v>0</v>
      </c>
      <c r="H6105">
        <f t="array" ref="H6105">FREQUENCY(IF('Data Transformation'!$B$4:$B$8425=B6099,'Data Transformation'!$G$4:$G$8425),'Bin Analysis'!$B6105)</f>
        <v>2073</v>
      </c>
      <c r="I6105">
        <f t="shared" si="763"/>
        <v>0</v>
      </c>
      <c r="J6105">
        <f t="shared" si="764"/>
        <v>0</v>
      </c>
      <c r="K6105">
        <f>J6105*Weighting!$W$9</f>
        <v>0</v>
      </c>
      <c r="M6105" s="14"/>
    </row>
    <row r="6106" spans="1:25" x14ac:dyDescent="0.55000000000000004">
      <c r="A6106" s="32" t="str">
        <f>IF(Weighting!$P$10&gt;0,B6106,"")</f>
        <v/>
      </c>
      <c r="B6106" t="e">
        <f>Weighting!$C$10</f>
        <v>#DIV/0!</v>
      </c>
      <c r="C6106" t="e">
        <f>Weighting!$F$10</f>
        <v>#NUM!</v>
      </c>
      <c r="D6106" t="e">
        <f>IF(C6106=1,'Data Transformation'!$G$3+0.5*'Data Transformation'!$W$25,IF(C6107=1,D6107-'Data Transformation'!$W$25,FALSE))</f>
        <v>#NUM!</v>
      </c>
      <c r="E6106">
        <f t="array" ref="E6106">IF(ISLOGICAL(D6106),"",FREQUENCY(IF('Data Transformation'!$B$425:$B$8425='Bin Analysis'!$B6099,'Data Transformation'!$G$425:$G$8425),D6106))</f>
        <v>2001</v>
      </c>
      <c r="F6106">
        <f t="shared" si="762"/>
        <v>0</v>
      </c>
      <c r="G6106">
        <f>Weighting!$H$10</f>
        <v>0</v>
      </c>
      <c r="H6106">
        <f t="array" ref="H6106">FREQUENCY(IF('Data Transformation'!$B$4:$B$8425=B6099,'Data Transformation'!$G$4:$G$8425),'Bin Analysis'!$B6106)</f>
        <v>2073</v>
      </c>
      <c r="I6106">
        <f t="shared" si="763"/>
        <v>0</v>
      </c>
      <c r="J6106">
        <f t="shared" si="764"/>
        <v>0</v>
      </c>
      <c r="K6106">
        <f>J6106*Weighting!$W$10</f>
        <v>0</v>
      </c>
      <c r="M6106" s="14"/>
    </row>
    <row r="6107" spans="1:25" x14ac:dyDescent="0.55000000000000004">
      <c r="A6107" s="32" t="str">
        <f>IF(Weighting!$P$11&gt;0,B6107,"")</f>
        <v/>
      </c>
      <c r="B6107" t="e">
        <f>Weighting!$C$11</f>
        <v>#DIV/0!</v>
      </c>
      <c r="C6107" t="e">
        <f>Weighting!$F$11</f>
        <v>#NUM!</v>
      </c>
      <c r="D6107" t="e">
        <f>IF(C6107=1,'Data Transformation'!$G$3+0.5*'Data Transformation'!$W$25,IF(C6108=1,D6108-'Data Transformation'!$W$25,FALSE))</f>
        <v>#NUM!</v>
      </c>
      <c r="E6107">
        <f t="array" ref="E6107">IF(ISLOGICAL(D6107),"",FREQUENCY(IF('Data Transformation'!$B$425:$B$8425='Bin Analysis'!$B6099,'Data Transformation'!$G$425:$G$8425),D6107))</f>
        <v>2001</v>
      </c>
      <c r="F6107">
        <f t="shared" si="762"/>
        <v>0</v>
      </c>
      <c r="G6107">
        <f>Weighting!$H$11</f>
        <v>0</v>
      </c>
      <c r="H6107">
        <f t="array" ref="H6107">FREQUENCY(IF('Data Transformation'!$B$4:$B$8425=B6099,'Data Transformation'!$G$4:$G$8425),'Bin Analysis'!$B6107)</f>
        <v>2073</v>
      </c>
      <c r="I6107">
        <f t="shared" si="763"/>
        <v>0</v>
      </c>
      <c r="J6107">
        <f t="shared" si="764"/>
        <v>0</v>
      </c>
      <c r="K6107">
        <f>J6107*Weighting!$W$11</f>
        <v>0</v>
      </c>
      <c r="M6107" s="14"/>
    </row>
    <row r="6108" spans="1:25" x14ac:dyDescent="0.55000000000000004">
      <c r="A6108" s="32" t="str">
        <f>IF(Weighting!$P$12&gt;0,B6108,"")</f>
        <v/>
      </c>
      <c r="B6108" t="e">
        <f>Weighting!$C$12</f>
        <v>#DIV/0!</v>
      </c>
      <c r="C6108" t="e">
        <f>Weighting!$F$12</f>
        <v>#NUM!</v>
      </c>
      <c r="D6108" t="e">
        <f>IF(C6108=1,'Data Transformation'!$G$3+0.5*'Data Transformation'!$W$25,IF(C6109=1,D6109-'Data Transformation'!$W$25,FALSE))</f>
        <v>#NUM!</v>
      </c>
      <c r="E6108">
        <f t="array" ref="E6108">IF(ISLOGICAL(D6108),"",FREQUENCY(IF('Data Transformation'!$B$425:$B$8425='Bin Analysis'!$B6099,'Data Transformation'!$G$425:$G$8425),D6108))</f>
        <v>2001</v>
      </c>
      <c r="F6108">
        <f t="shared" si="762"/>
        <v>0</v>
      </c>
      <c r="G6108">
        <f>Weighting!$H$12</f>
        <v>0</v>
      </c>
      <c r="H6108">
        <f t="array" ref="H6108">FREQUENCY(IF('Data Transformation'!$B$4:$B$8425=B6099,'Data Transformation'!$G$4:$G$8425),'Bin Analysis'!$B6108)</f>
        <v>2073</v>
      </c>
      <c r="I6108">
        <f t="shared" si="763"/>
        <v>0</v>
      </c>
      <c r="J6108">
        <f t="shared" si="764"/>
        <v>0</v>
      </c>
      <c r="K6108">
        <f>J6108*Weighting!$W$12</f>
        <v>0</v>
      </c>
      <c r="M6108" s="14"/>
    </row>
    <row r="6109" spans="1:25" x14ac:dyDescent="0.55000000000000004">
      <c r="A6109" s="32" t="str">
        <f>IF(Weighting!$P$13&gt;0,B6109,"")</f>
        <v/>
      </c>
      <c r="B6109" t="e">
        <f>Weighting!$C$13</f>
        <v>#DIV/0!</v>
      </c>
      <c r="C6109" t="e">
        <f>Weighting!$F$13</f>
        <v>#NUM!</v>
      </c>
      <c r="D6109" t="e">
        <f>IF(C6109=1,'Data Transformation'!$G$3+0.5*'Data Transformation'!$W$25,IF(C6110=1,D6110-'Data Transformation'!$W$25,FALSE))</f>
        <v>#NUM!</v>
      </c>
      <c r="E6109">
        <f t="array" ref="E6109">IF(ISLOGICAL(D6109),"",FREQUENCY(IF('Data Transformation'!$B$425:$B$8425='Bin Analysis'!$B6099,'Data Transformation'!$G$425:$G$8425),D6109))</f>
        <v>2001</v>
      </c>
      <c r="F6109">
        <f t="shared" si="762"/>
        <v>0</v>
      </c>
      <c r="G6109">
        <f>Weighting!$H$13</f>
        <v>0</v>
      </c>
      <c r="H6109">
        <f t="array" ref="H6109">FREQUENCY(IF('Data Transformation'!$B$4:$B$8425=B6099,'Data Transformation'!$G$4:$G$8425),'Bin Analysis'!$B6109)</f>
        <v>2073</v>
      </c>
      <c r="I6109">
        <f t="shared" si="763"/>
        <v>0</v>
      </c>
      <c r="J6109">
        <f t="shared" si="764"/>
        <v>0</v>
      </c>
      <c r="K6109">
        <f>J6109*Weighting!$W$13</f>
        <v>0</v>
      </c>
      <c r="M6109" s="14"/>
    </row>
    <row r="6110" spans="1:25" x14ac:dyDescent="0.55000000000000004">
      <c r="A6110" s="32" t="str">
        <f>IF(Weighting!$P$14&gt;0,B6110,"")</f>
        <v/>
      </c>
      <c r="B6110" t="e">
        <f>Weighting!$C$14</f>
        <v>#DIV/0!</v>
      </c>
      <c r="C6110" t="e">
        <f>Weighting!$F$14</f>
        <v>#NUM!</v>
      </c>
      <c r="D6110" t="e">
        <f>IF(C6110=1,'Data Transformation'!$G$3+0.5*'Data Transformation'!$W$25,IF(C6111=1,D6111-'Data Transformation'!$W$25,FALSE))</f>
        <v>#NUM!</v>
      </c>
      <c r="E6110">
        <f t="array" ref="E6110">IF(ISLOGICAL(D6110),"",FREQUENCY(IF('Data Transformation'!$B$425:$B$8425='Bin Analysis'!$B6099,'Data Transformation'!$G$425:$G$8425),D6110))</f>
        <v>2001</v>
      </c>
      <c r="F6110">
        <f t="shared" si="762"/>
        <v>0</v>
      </c>
      <c r="G6110">
        <f>Weighting!$H$14</f>
        <v>0</v>
      </c>
      <c r="H6110">
        <f t="array" ref="H6110">FREQUENCY(IF('Data Transformation'!$B$4:$B$8425=B6099,'Data Transformation'!$G$4:$G$8425),'Bin Analysis'!$B6110)</f>
        <v>2073</v>
      </c>
      <c r="I6110">
        <f t="shared" si="763"/>
        <v>0</v>
      </c>
      <c r="J6110">
        <f t="shared" si="764"/>
        <v>0</v>
      </c>
      <c r="K6110">
        <f>J6110*Weighting!$W$14</f>
        <v>0</v>
      </c>
      <c r="M6110" s="14"/>
    </row>
    <row r="6111" spans="1:25" x14ac:dyDescent="0.55000000000000004">
      <c r="A6111" s="32" t="str">
        <f>IF(Weighting!$P$15&gt;0,B6111,"")</f>
        <v/>
      </c>
      <c r="B6111" t="e">
        <f>Weighting!$C$15</f>
        <v>#DIV/0!</v>
      </c>
      <c r="C6111" t="e">
        <f>Weighting!$F$15</f>
        <v>#NUM!</v>
      </c>
      <c r="D6111" t="e">
        <f>IF(C6111=1,'Data Transformation'!$G$3+0.5*'Data Transformation'!$W$25,IF(C6112=1,D6112-'Data Transformation'!$W$25,FALSE))</f>
        <v>#NUM!</v>
      </c>
      <c r="E6111">
        <f t="array" ref="E6111">IF(ISLOGICAL(D6111),"",FREQUENCY(IF('Data Transformation'!$B$425:$B$8425='Bin Analysis'!$B6099,'Data Transformation'!$G$425:$G$8425),D6111))</f>
        <v>2001</v>
      </c>
      <c r="F6111">
        <f t="shared" si="762"/>
        <v>0</v>
      </c>
      <c r="G6111">
        <f>Weighting!$H$15</f>
        <v>0</v>
      </c>
      <c r="H6111">
        <f t="array" ref="H6111">FREQUENCY(IF('Data Transformation'!$B$4:$B$8425=B6099,'Data Transformation'!$G$4:$G$8425),'Bin Analysis'!$B6111)</f>
        <v>2073</v>
      </c>
      <c r="I6111">
        <f t="shared" si="763"/>
        <v>0</v>
      </c>
      <c r="J6111">
        <f t="shared" si="764"/>
        <v>0</v>
      </c>
      <c r="K6111">
        <f>J6111*Weighting!$W$15</f>
        <v>0</v>
      </c>
      <c r="M6111" s="14"/>
    </row>
    <row r="6112" spans="1:25" x14ac:dyDescent="0.55000000000000004">
      <c r="A6112" s="32" t="str">
        <f>IF(Weighting!$P$16&gt;0,B6112,"")</f>
        <v/>
      </c>
      <c r="B6112" t="e">
        <f>Weighting!$C$16</f>
        <v>#DIV/0!</v>
      </c>
      <c r="C6112" t="e">
        <f>Weighting!$F$16</f>
        <v>#NUM!</v>
      </c>
      <c r="D6112" t="e">
        <f>IF(C6112=1,'Data Transformation'!$G$3+0.5*'Data Transformation'!$W$25,IF(C6113=1,D6113-'Data Transformation'!$W$25,FALSE))</f>
        <v>#NUM!</v>
      </c>
      <c r="E6112">
        <f t="array" ref="E6112">IF(ISLOGICAL(D6112),"",FREQUENCY(IF('Data Transformation'!$B$425:$B$8425='Bin Analysis'!$B6099,'Data Transformation'!$G$425:$G$8425),D6112))</f>
        <v>2001</v>
      </c>
      <c r="F6112">
        <f t="shared" si="762"/>
        <v>0</v>
      </c>
      <c r="G6112">
        <f>Weighting!$H$16</f>
        <v>0</v>
      </c>
      <c r="H6112">
        <f t="array" ref="H6112">FREQUENCY(IF('Data Transformation'!$B$4:$B$8425=B6099,'Data Transformation'!$G$4:$G$8425),'Bin Analysis'!$B6112)</f>
        <v>2073</v>
      </c>
      <c r="I6112">
        <f t="shared" si="763"/>
        <v>0</v>
      </c>
      <c r="J6112">
        <f t="shared" si="764"/>
        <v>0</v>
      </c>
      <c r="K6112">
        <f>J6112*Weighting!$W$16</f>
        <v>0</v>
      </c>
      <c r="M6112" s="14"/>
    </row>
    <row r="6113" spans="1:25" x14ac:dyDescent="0.55000000000000004">
      <c r="A6113" s="32" t="str">
        <f>IF(Weighting!$P$17&gt;0,B6113,"")</f>
        <v/>
      </c>
      <c r="B6113" t="e">
        <f>Weighting!$C$17</f>
        <v>#DIV/0!</v>
      </c>
      <c r="C6113" t="e">
        <f>Weighting!$F$17</f>
        <v>#NUM!</v>
      </c>
      <c r="D6113" t="e">
        <f>IF(C6113=1,'Data Transformation'!$G$3+0.5*'Data Transformation'!$W$25,IF(C6114=1,D6114-'Data Transformation'!$W$25,FALSE))</f>
        <v>#NUM!</v>
      </c>
      <c r="E6113">
        <f t="array" ref="E6113">IF(ISLOGICAL(D6113),"",FREQUENCY(IF('Data Transformation'!$B$425:$B$8425='Bin Analysis'!$B6099,'Data Transformation'!$G$425:$G$8425),D6113))</f>
        <v>2001</v>
      </c>
      <c r="F6113">
        <f t="shared" si="762"/>
        <v>0</v>
      </c>
      <c r="G6113">
        <f>Weighting!$H$17</f>
        <v>0</v>
      </c>
      <c r="H6113">
        <f t="array" ref="H6113">FREQUENCY(IF('Data Transformation'!$B$4:$B$8425=B6099,'Data Transformation'!$G$4:$G$8425),'Bin Analysis'!$B6113)</f>
        <v>2073</v>
      </c>
      <c r="I6113">
        <f t="shared" si="763"/>
        <v>0</v>
      </c>
      <c r="J6113">
        <f t="shared" si="764"/>
        <v>0</v>
      </c>
      <c r="K6113">
        <f>J6113*Weighting!$W$17</f>
        <v>0</v>
      </c>
      <c r="M6113" s="14"/>
    </row>
    <row r="6114" spans="1:25" x14ac:dyDescent="0.55000000000000004">
      <c r="A6114" s="32" t="str">
        <f>IF(Weighting!$P$18&gt;0,B6114,"")</f>
        <v/>
      </c>
      <c r="B6114" t="e">
        <f>Weighting!$C$18</f>
        <v>#DIV/0!</v>
      </c>
      <c r="C6114" t="e">
        <f>Weighting!$F$18</f>
        <v>#NUM!</v>
      </c>
      <c r="D6114" t="e">
        <f>IF(C6114=1,'Data Transformation'!$G$3+0.5*'Data Transformation'!$W$25,IF(C6115=1,D6115-'Data Transformation'!$W$25,FALSE))</f>
        <v>#NUM!</v>
      </c>
      <c r="E6114">
        <f t="array" ref="E6114">IF(ISLOGICAL(D6114),"",FREQUENCY(IF('Data Transformation'!$B$425:$B$8425='Bin Analysis'!$B6099,'Data Transformation'!$G$425:$G$8425),D6114))</f>
        <v>2001</v>
      </c>
      <c r="F6114">
        <f t="shared" si="762"/>
        <v>0</v>
      </c>
      <c r="G6114">
        <f>Weighting!$H$18</f>
        <v>0</v>
      </c>
      <c r="H6114">
        <f t="array" ref="H6114">FREQUENCY(IF('Data Transformation'!$B$4:$B$8425=B6099,'Data Transformation'!$G$4:$G$8425),'Bin Analysis'!$B6114)</f>
        <v>2073</v>
      </c>
      <c r="I6114">
        <f t="shared" si="763"/>
        <v>0</v>
      </c>
      <c r="J6114">
        <f t="shared" si="764"/>
        <v>0</v>
      </c>
      <c r="K6114">
        <f>J6114*Weighting!$W$18</f>
        <v>0</v>
      </c>
      <c r="M6114" s="14"/>
    </row>
    <row r="6115" spans="1:25" x14ac:dyDescent="0.55000000000000004">
      <c r="A6115" s="32" t="str">
        <f>IF(Weighting!$P$19&gt;0,B6115,"")</f>
        <v/>
      </c>
      <c r="B6115" t="e">
        <f>Weighting!$C$19</f>
        <v>#DIV/0!</v>
      </c>
      <c r="C6115" t="e">
        <f>Weighting!$F$19</f>
        <v>#NUM!</v>
      </c>
      <c r="D6115" t="e">
        <f>IF(C6115=1,'Data Transformation'!$G$3+0.5*'Data Transformation'!$W$25,IF(C6116=1,D6116-'Data Transformation'!$W$25,FALSE))</f>
        <v>#NUM!</v>
      </c>
      <c r="E6115">
        <f t="array" ref="E6115">IF(ISLOGICAL(D6115),"",FREQUENCY(IF('Data Transformation'!$B$425:$B$8425='Bin Analysis'!$B6099,'Data Transformation'!$G$425:$G$8425),D6115))</f>
        <v>2001</v>
      </c>
      <c r="F6115">
        <f t="shared" si="762"/>
        <v>0</v>
      </c>
      <c r="G6115">
        <f>Weighting!$H$19</f>
        <v>0</v>
      </c>
      <c r="H6115">
        <f t="array" ref="H6115">FREQUENCY(IF('Data Transformation'!$B$4:$B$8425=B6099,'Data Transformation'!$G$4:$G$8425),'Bin Analysis'!$B6115)</f>
        <v>2073</v>
      </c>
      <c r="I6115">
        <f t="shared" si="763"/>
        <v>0</v>
      </c>
      <c r="J6115">
        <f t="shared" si="764"/>
        <v>0</v>
      </c>
      <c r="K6115">
        <f>J6115*Weighting!$W$19</f>
        <v>0</v>
      </c>
      <c r="M6115" s="14"/>
    </row>
    <row r="6116" spans="1:25" x14ac:dyDescent="0.55000000000000004">
      <c r="A6116" s="32" t="str">
        <f>IF(Weighting!$P$20&gt;0,B6116,"")</f>
        <v/>
      </c>
      <c r="B6116" t="e">
        <f>Weighting!$C$20</f>
        <v>#DIV/0!</v>
      </c>
      <c r="C6116" t="e">
        <f>Weighting!$F$20</f>
        <v>#NUM!</v>
      </c>
      <c r="D6116" t="e">
        <f>IF(C6116=1,'Data Transformation'!$G$3+0.5*'Data Transformation'!$W$25,IF(C6117=1,D6117-'Data Transformation'!$W$25,FALSE))</f>
        <v>#NUM!</v>
      </c>
      <c r="E6116">
        <f t="array" ref="E6116">IF(ISLOGICAL(D6116),"",FREQUENCY(IF('Data Transformation'!$B$425:$B$8425='Bin Analysis'!$B6099,'Data Transformation'!$G$425:$G$8425),D6116))</f>
        <v>2001</v>
      </c>
      <c r="F6116">
        <f t="shared" si="762"/>
        <v>0</v>
      </c>
      <c r="G6116">
        <f>Weighting!$H$20</f>
        <v>0</v>
      </c>
      <c r="H6116">
        <f t="array" ref="H6116">FREQUENCY(IF('Data Transformation'!$B$4:$B$8425=B6099,'Data Transformation'!$G$4:$G$8425),'Bin Analysis'!$B6116)</f>
        <v>2073</v>
      </c>
      <c r="I6116">
        <f t="shared" si="763"/>
        <v>0</v>
      </c>
      <c r="J6116">
        <f t="shared" si="764"/>
        <v>0</v>
      </c>
      <c r="K6116">
        <f>J6116*Weighting!$W$20</f>
        <v>0</v>
      </c>
      <c r="M6116" s="14"/>
    </row>
    <row r="6117" spans="1:25" x14ac:dyDescent="0.55000000000000004">
      <c r="A6117" s="32" t="str">
        <f>IF(Weighting!$P$21&gt;0,B6117,"")</f>
        <v/>
      </c>
      <c r="B6117" t="e">
        <f>Weighting!$C$21</f>
        <v>#DIV/0!</v>
      </c>
      <c r="C6117" t="e">
        <f>Weighting!$F$21</f>
        <v>#NUM!</v>
      </c>
      <c r="D6117" t="e">
        <f>IF(C6117=1,'Data Transformation'!$G$3+0.5*'Data Transformation'!$W$25,IF(C6118=1,D6118-'Data Transformation'!$W$25,FALSE))</f>
        <v>#NUM!</v>
      </c>
      <c r="E6117">
        <f t="array" ref="E6117">IF(ISLOGICAL(D6117),"",FREQUENCY(IF('Data Transformation'!$B$425:$B$8425='Bin Analysis'!$B6099,'Data Transformation'!$G$425:$G$8425),D6117))</f>
        <v>2001</v>
      </c>
      <c r="F6117">
        <f t="shared" si="762"/>
        <v>0</v>
      </c>
      <c r="G6117">
        <f>Weighting!$H$21</f>
        <v>0</v>
      </c>
      <c r="H6117">
        <f t="array" ref="H6117">FREQUENCY(IF('Data Transformation'!$B$4:$B$8425=B6099,'Data Transformation'!$G$4:$G$8425),'Bin Analysis'!$B6117)</f>
        <v>2073</v>
      </c>
      <c r="I6117">
        <f t="shared" si="763"/>
        <v>0</v>
      </c>
      <c r="J6117">
        <f t="shared" si="764"/>
        <v>0</v>
      </c>
      <c r="K6117">
        <f>J6117*Weighting!$W$21</f>
        <v>0</v>
      </c>
      <c r="M6117" s="14"/>
    </row>
    <row r="6118" spans="1:25" x14ac:dyDescent="0.55000000000000004">
      <c r="A6118" s="32" t="str">
        <f>IF(Weighting!$P$22&gt;0,B6118,"")</f>
        <v/>
      </c>
      <c r="B6118" t="e">
        <f>Weighting!$C$22</f>
        <v>#DIV/0!</v>
      </c>
      <c r="C6118" t="e">
        <f>Weighting!$F$22</f>
        <v>#NUM!</v>
      </c>
      <c r="D6118" t="e">
        <f>IF(C6118=1,'Data Transformation'!$G$3+0.5*'Data Transformation'!$W$25,IF(C6119=1,D6119-'Data Transformation'!$W$25,FALSE))</f>
        <v>#NUM!</v>
      </c>
      <c r="E6118">
        <f t="array" ref="E6118">IF(ISLOGICAL(D6118),"",FREQUENCY(IF('Data Transformation'!$B$425:$B$8425='Bin Analysis'!$B6099,'Data Transformation'!$G$425:$G$8425),D6118))</f>
        <v>2001</v>
      </c>
      <c r="F6118">
        <f t="shared" si="762"/>
        <v>0</v>
      </c>
      <c r="G6118">
        <f>Weighting!$H$22</f>
        <v>0</v>
      </c>
      <c r="H6118">
        <f t="array" ref="H6118">FREQUENCY(IF('Data Transformation'!$B$4:$B$8425=B6099,'Data Transformation'!$G$4:$G$8425),'Bin Analysis'!$B6118)</f>
        <v>2073</v>
      </c>
      <c r="I6118">
        <f t="shared" si="763"/>
        <v>0</v>
      </c>
      <c r="J6118">
        <f t="shared" si="764"/>
        <v>0</v>
      </c>
      <c r="K6118">
        <f>J6118*Weighting!$W$22</f>
        <v>0</v>
      </c>
      <c r="M6118" s="14"/>
    </row>
    <row r="6119" spans="1:25" x14ac:dyDescent="0.55000000000000004">
      <c r="A6119" s="32" t="str">
        <f>IF(Weighting!$P$23&gt;0,B6119,"")</f>
        <v/>
      </c>
      <c r="B6119" t="e">
        <f>Weighting!$C$23</f>
        <v>#DIV/0!</v>
      </c>
      <c r="C6119" t="e">
        <f>Weighting!$F$23</f>
        <v>#NUM!</v>
      </c>
      <c r="D6119" t="e">
        <f>IF(C6119=1,'Data Transformation'!$G$3+0.5*'Data Transformation'!$W$25,IF(C6120=1,D6120-'Data Transformation'!$W$25,FALSE))</f>
        <v>#NUM!</v>
      </c>
      <c r="E6119">
        <f t="array" ref="E6119">IF(ISLOGICAL(D6119),"",FREQUENCY(IF('Data Transformation'!$B$425:$B$8425='Bin Analysis'!$B6099,'Data Transformation'!$G$425:$G$8425),D6119))</f>
        <v>2001</v>
      </c>
      <c r="F6119">
        <f t="shared" si="762"/>
        <v>0</v>
      </c>
      <c r="G6119">
        <f>Weighting!$H$23</f>
        <v>0</v>
      </c>
      <c r="H6119">
        <f t="array" ref="H6119">FREQUENCY(IF('Data Transformation'!$B$4:$B$8425=B6099,'Data Transformation'!$G$4:$G$8425),'Bin Analysis'!$B6119)</f>
        <v>2073</v>
      </c>
      <c r="I6119">
        <f t="shared" si="763"/>
        <v>0</v>
      </c>
      <c r="J6119">
        <f t="shared" si="764"/>
        <v>0</v>
      </c>
      <c r="K6119">
        <f>J6119*Weighting!$W$23</f>
        <v>0</v>
      </c>
      <c r="M6119" s="14"/>
    </row>
    <row r="6120" spans="1:25" x14ac:dyDescent="0.55000000000000004">
      <c r="A6120" s="32" t="str">
        <f>IF(Weighting!$P$24&gt;0,B6120,"")</f>
        <v/>
      </c>
      <c r="B6120" t="e">
        <f>Weighting!$C$24</f>
        <v>#DIV/0!</v>
      </c>
      <c r="C6120" t="e">
        <f>Weighting!$F$24</f>
        <v>#NUM!</v>
      </c>
      <c r="D6120" t="e">
        <f>IF(C6120=1,'Data Transformation'!$G$3+0.5*'Data Transformation'!$W$25,IF(C6121=1,D6121-'Data Transformation'!$W$25,FALSE))</f>
        <v>#NUM!</v>
      </c>
      <c r="E6120">
        <f t="array" ref="E6120">IF(ISLOGICAL(D6120),"",FREQUENCY(IF('Data Transformation'!$B$425:$B$8425='Bin Analysis'!$B6099,'Data Transformation'!$G$425:$G$8425),D6120))</f>
        <v>2001</v>
      </c>
      <c r="F6120">
        <f t="shared" si="762"/>
        <v>0</v>
      </c>
      <c r="G6120">
        <f>Weighting!$H$24</f>
        <v>0</v>
      </c>
      <c r="H6120">
        <f t="array" ref="H6120">FREQUENCY(IF('Data Transformation'!$B$4:$B$8425=B6099,'Data Transformation'!$G$4:$G$8425),'Bin Analysis'!$B6120)</f>
        <v>2073</v>
      </c>
      <c r="I6120">
        <f t="shared" si="763"/>
        <v>0</v>
      </c>
      <c r="J6120">
        <f t="shared" si="764"/>
        <v>0</v>
      </c>
      <c r="K6120">
        <f>J6120*Weighting!$W$24</f>
        <v>0</v>
      </c>
      <c r="M6120" s="14"/>
    </row>
    <row r="6121" spans="1:25" x14ac:dyDescent="0.55000000000000004">
      <c r="A6121" s="32" t="str">
        <f>IF(Weighting!$P$25&gt;0,B6121,"")</f>
        <v/>
      </c>
      <c r="B6121" t="e">
        <f>Weighting!$C$25</f>
        <v>#DIV/0!</v>
      </c>
      <c r="C6121" t="e">
        <f>Weighting!$F$25</f>
        <v>#NUM!</v>
      </c>
      <c r="D6121" t="e">
        <f>IF(C6121=1,'Data Transformation'!$G$3+0.5*'Data Transformation'!$W$25,IF(C6122=1,D6122-'Data Transformation'!$W$25,FALSE))</f>
        <v>#NUM!</v>
      </c>
      <c r="E6121">
        <f t="array" ref="E6121">IF(ISLOGICAL(D6121),"",FREQUENCY(IF('Data Transformation'!$B$425:$B$8425='Bin Analysis'!$B6099,'Data Transformation'!$G$425:$G$8425),D6121))</f>
        <v>2001</v>
      </c>
      <c r="F6121">
        <f t="shared" si="762"/>
        <v>0</v>
      </c>
      <c r="G6121">
        <f>Weighting!$H$25</f>
        <v>0</v>
      </c>
      <c r="H6121">
        <f t="array" ref="H6121">FREQUENCY(IF('Data Transformation'!$B$4:$B$8425=B6099,'Data Transformation'!$G$4:$G$8425),'Bin Analysis'!$B6121)</f>
        <v>2073</v>
      </c>
      <c r="I6121">
        <f t="shared" si="763"/>
        <v>0</v>
      </c>
      <c r="J6121">
        <f t="shared" si="764"/>
        <v>0</v>
      </c>
      <c r="K6121">
        <f>J6121*Weighting!$W$25</f>
        <v>0</v>
      </c>
      <c r="M6121" s="14"/>
    </row>
    <row r="6122" spans="1:25" x14ac:dyDescent="0.55000000000000004">
      <c r="N6122" s="57"/>
      <c r="O6122"/>
      <c r="P6122"/>
      <c r="Q6122"/>
      <c r="R6122"/>
    </row>
    <row r="6123" spans="1:25" ht="23.35" x14ac:dyDescent="0.8">
      <c r="A6123" s="21" t="s">
        <v>0</v>
      </c>
      <c r="B6123" s="21" t="str">
        <f>IFERROR(VLOOKUP(C6123,'Data Transformation'!$L$6:$M$426,2,FALSE),"")</f>
        <v/>
      </c>
      <c r="C6123" s="21">
        <f>C6099+1</f>
        <v>255</v>
      </c>
      <c r="D6123" s="21"/>
      <c r="E6123" s="21"/>
      <c r="F6123" s="21"/>
      <c r="G6123" s="21"/>
      <c r="H6123" s="22"/>
      <c r="I6123" s="22"/>
      <c r="J6123" s="22"/>
      <c r="K6123" s="21"/>
      <c r="L6123" s="21" t="str">
        <f>B6123</f>
        <v/>
      </c>
      <c r="M6123" s="23" t="e">
        <f>INDEX('Data Transformation'!$O$4:$O$424,MATCH($B6123,'Data Transformation'!$M$4:$M$424,0),MATCH($M$2,'Data Transformation'!$O$3,0))</f>
        <v>#N/A</v>
      </c>
      <c r="N6123" s="27" t="e">
        <f>IF('Input and Summary Results'!$J$16="minimum",'Bin Analysis'!X6124/(M6123-1),'Bin Analysis'!Y6123/('Bin Analysis'!M6123-1))</f>
        <v>#N/A</v>
      </c>
      <c r="O6123" s="27" t="e">
        <f>IF(M6123=FALSE,NA(),(VLOOKUP(1,C6126:K6145,4,FALSE))/(M6123-1))</f>
        <v>#N/A</v>
      </c>
      <c r="P6123" s="27" t="e">
        <f>IF(M6123=FALSE,NA(),SUM(J6126:J6145)/Weighting!$S$5)</f>
        <v>#N/A</v>
      </c>
      <c r="Q6123" s="27" t="e">
        <f>IF(M6123=FALSE,NA(),SUM(K6126:K6145)/Weighting!$S$6)</f>
        <v>#N/A</v>
      </c>
      <c r="R6123" s="27" t="e">
        <f>IF(M6123=FALSE,NA(),(VLOOKUP(1,G6126:K6145,3,FALSE))/(M6123-1))</f>
        <v>#N/A</v>
      </c>
      <c r="S6123" s="22" t="e">
        <f>IF(M6123=FALSE,NA(),IF(SUM(J6126:J6145)=2,"yes","no"))</f>
        <v>#N/A</v>
      </c>
      <c r="X6123" s="2" cm="2">
        <f t="array" ref="X6123:X6124">FREQUENCY(IF('Data Transformation'!$B$425:$B$6424='Bin Analysis'!L6123,'Data Transformation'!$G$425:$G$6424),'Data Transformation'!$U$11)</f>
        <v>0</v>
      </c>
      <c r="Y6123" s="2" cm="2">
        <f t="array" ref="Y6123:Y6124">FREQUENCY(IF('Data Transformation'!$B$425:$B$6424='Bin Analysis'!L6123,'Data Transformation'!$G$425:$G$6424),'Data Transformation'!$U$12)</f>
        <v>0</v>
      </c>
    </row>
    <row r="6124" spans="1:25" x14ac:dyDescent="0.55000000000000004">
      <c r="A6124" s="14" t="s">
        <v>67</v>
      </c>
      <c r="B6124" t="s">
        <v>47</v>
      </c>
      <c r="C6124" t="s">
        <v>5</v>
      </c>
      <c r="D6124" t="s">
        <v>100</v>
      </c>
      <c r="E6124" t="s">
        <v>101</v>
      </c>
      <c r="F6124" t="s">
        <v>102</v>
      </c>
      <c r="G6124" t="s">
        <v>70</v>
      </c>
      <c r="H6124" t="s">
        <v>31</v>
      </c>
      <c r="I6124" t="s">
        <v>32</v>
      </c>
      <c r="J6124" t="s">
        <v>46</v>
      </c>
      <c r="K6124" s="14" t="s">
        <v>45</v>
      </c>
      <c r="M6124" s="14"/>
      <c r="X6124" s="2">
        <v>0</v>
      </c>
      <c r="Y6124" s="2">
        <v>0</v>
      </c>
    </row>
    <row r="6125" spans="1:25" x14ac:dyDescent="0.55000000000000004">
      <c r="A6125" s="32"/>
      <c r="D6125" t="e">
        <f>IF(C6125=1,'Data Transformation'!$G$3+0.5*'Data Transformation'!$W$25,IF(C6126=1,D6126-'Data Transformation'!$W$25,FALSE))</f>
        <v>#NUM!</v>
      </c>
      <c r="E6125">
        <f t="array" ref="E6125">IF(ISLOGICAL(D6125),"",FREQUENCY(IF('Data Transformation'!$B$425:$B$8425='Bin Analysis'!$B6123,'Data Transformation'!$G$425:$G$8425),D6125))</f>
        <v>2001</v>
      </c>
      <c r="F6125" t="e">
        <f>IF(ISLOGICAL(D6125),"",E6125-E6124)</f>
        <v>#VALUE!</v>
      </c>
      <c r="M6125" s="14"/>
    </row>
    <row r="6126" spans="1:25" x14ac:dyDescent="0.55000000000000004">
      <c r="A6126" s="32" t="e">
        <f>IF(Weighting!$P$6&gt;0,B6126,"")</f>
        <v>#NUM!</v>
      </c>
      <c r="B6126" t="e">
        <f>Weighting!$C$6</f>
        <v>#DIV/0!</v>
      </c>
      <c r="C6126" t="e">
        <f>Weighting!$F$6</f>
        <v>#NUM!</v>
      </c>
      <c r="D6126" t="e">
        <f>IF(C6126=1,'Data Transformation'!$G$3+0.5*'Data Transformation'!$W$25,IF(C6127=1,D6127-'Data Transformation'!$W$25,FALSE))</f>
        <v>#NUM!</v>
      </c>
      <c r="E6126">
        <f t="array" ref="E6126">IF(ISLOGICAL(D6126),"",FREQUENCY(IF('Data Transformation'!$B$425:$B$8425='Bin Analysis'!$B6123,'Data Transformation'!$G$425:$G$8425),D6126))</f>
        <v>2001</v>
      </c>
      <c r="F6126">
        <f>IF(ISLOGICAL(D6126),"",E6126-E6125)</f>
        <v>0</v>
      </c>
      <c r="G6126">
        <f>Weighting!$H$6</f>
        <v>1</v>
      </c>
      <c r="H6126">
        <f t="array" ref="H6126">FREQUENCY(IF('Data Transformation'!$B$4:$B$8425=B6123,'Data Transformation'!$G$4:$G$8425),'Bin Analysis'!$B6126)</f>
        <v>2073</v>
      </c>
      <c r="I6126">
        <f>H6126-H6125</f>
        <v>2073</v>
      </c>
      <c r="J6126">
        <f>IF(I6126=0,0,1)</f>
        <v>1</v>
      </c>
      <c r="K6126" t="e">
        <f>J6126*Weighting!$W$6</f>
        <v>#NUM!</v>
      </c>
      <c r="M6126" s="14"/>
    </row>
    <row r="6127" spans="1:25" x14ac:dyDescent="0.55000000000000004">
      <c r="A6127" s="32" t="str">
        <f>IF(Weighting!$P$7&gt;0,B6127,"")</f>
        <v/>
      </c>
      <c r="B6127" t="e">
        <f>Weighting!$C$7</f>
        <v>#DIV/0!</v>
      </c>
      <c r="C6127" t="e">
        <f>Weighting!$F$7</f>
        <v>#NUM!</v>
      </c>
      <c r="D6127" t="e">
        <f>IF(C6127=1,'Data Transformation'!$G$3+0.5*'Data Transformation'!$W$25,IF(C6128=1,D6128-'Data Transformation'!$W$25,FALSE))</f>
        <v>#NUM!</v>
      </c>
      <c r="E6127">
        <f t="array" ref="E6127">IF(ISLOGICAL(D6127),"",FREQUENCY(IF('Data Transformation'!$B$425:$B$8425='Bin Analysis'!$B6123,'Data Transformation'!$G$425:$G$8425),D6127))</f>
        <v>2001</v>
      </c>
      <c r="F6127">
        <f t="shared" ref="F6127:F6145" si="765">IF(ISLOGICAL(D6127),"",E6127-E6126)</f>
        <v>0</v>
      </c>
      <c r="G6127">
        <f>Weighting!$H$7</f>
        <v>0</v>
      </c>
      <c r="H6127">
        <f t="array" ref="H6127">FREQUENCY(IF('Data Transformation'!$B$4:$B$8425=B6123,'Data Transformation'!$G$4:$G$8425),'Bin Analysis'!$B6127)</f>
        <v>2073</v>
      </c>
      <c r="I6127">
        <f t="shared" ref="I6127:I6145" si="766">H6127-H6126</f>
        <v>0</v>
      </c>
      <c r="J6127">
        <f>IF(I6127=0,0,1)</f>
        <v>0</v>
      </c>
      <c r="K6127">
        <f>J6127*Weighting!$W$7</f>
        <v>0</v>
      </c>
      <c r="M6127" s="14"/>
    </row>
    <row r="6128" spans="1:25" x14ac:dyDescent="0.55000000000000004">
      <c r="A6128" s="32" t="str">
        <f>IF(Weighting!$P$8&gt;0,B6128,"")</f>
        <v/>
      </c>
      <c r="B6128" t="e">
        <f>Weighting!$C$8</f>
        <v>#DIV/0!</v>
      </c>
      <c r="C6128" t="e">
        <f>Weighting!$F$8</f>
        <v>#NUM!</v>
      </c>
      <c r="D6128" t="e">
        <f>IF(C6128=1,'Data Transformation'!$G$3+0.5*'Data Transformation'!$W$25,IF(C6129=1,D6129-'Data Transformation'!$W$25,FALSE))</f>
        <v>#NUM!</v>
      </c>
      <c r="E6128">
        <f t="array" ref="E6128">IF(ISLOGICAL(D6128),"",FREQUENCY(IF('Data Transformation'!$B$425:$B$8425='Bin Analysis'!$B6123,'Data Transformation'!$G$425:$G$8425),D6128))</f>
        <v>2001</v>
      </c>
      <c r="F6128">
        <f t="shared" si="765"/>
        <v>0</v>
      </c>
      <c r="G6128">
        <f>Weighting!$H$8</f>
        <v>0</v>
      </c>
      <c r="H6128">
        <f t="array" ref="H6128">FREQUENCY(IF('Data Transformation'!$B$4:$B$8425=B6123,'Data Transformation'!$G$4:$G$8425),'Bin Analysis'!$B6128)</f>
        <v>2073</v>
      </c>
      <c r="I6128">
        <f t="shared" si="766"/>
        <v>0</v>
      </c>
      <c r="J6128">
        <f t="shared" ref="J6128:J6145" si="767">IF(I6128=0,0,1)</f>
        <v>0</v>
      </c>
      <c r="K6128">
        <f>J6128*Weighting!$W$8</f>
        <v>0</v>
      </c>
      <c r="M6128" s="14"/>
    </row>
    <row r="6129" spans="1:13" x14ac:dyDescent="0.55000000000000004">
      <c r="A6129" s="32" t="str">
        <f>IF(Weighting!$P$9&gt;0,B6129,"")</f>
        <v/>
      </c>
      <c r="B6129" s="50" t="e">
        <f>Weighting!$C$9</f>
        <v>#DIV/0!</v>
      </c>
      <c r="C6129" t="e">
        <f>Weighting!$F$9</f>
        <v>#NUM!</v>
      </c>
      <c r="D6129" t="e">
        <f>IF(C6129=1,'Data Transformation'!$G$3+0.5*'Data Transformation'!$W$25,IF(C6130=1,D6130-'Data Transformation'!$W$25,FALSE))</f>
        <v>#NUM!</v>
      </c>
      <c r="E6129">
        <f t="array" ref="E6129">IF(ISLOGICAL(D6129),"",FREQUENCY(IF('Data Transformation'!$B$425:$B$8425='Bin Analysis'!$B6123,'Data Transformation'!$G$425:$G$8425),D6129))</f>
        <v>2001</v>
      </c>
      <c r="F6129">
        <f t="shared" si="765"/>
        <v>0</v>
      </c>
      <c r="G6129">
        <f>Weighting!$H$9</f>
        <v>0</v>
      </c>
      <c r="H6129">
        <f t="array" ref="H6129">FREQUENCY(IF('Data Transformation'!$B$4:$B$8425=B6123,'Data Transformation'!$G$4:$G$8425),'Bin Analysis'!$B6129)</f>
        <v>2073</v>
      </c>
      <c r="I6129">
        <f t="shared" si="766"/>
        <v>0</v>
      </c>
      <c r="J6129">
        <f t="shared" si="767"/>
        <v>0</v>
      </c>
      <c r="K6129">
        <f>J6129*Weighting!$W$9</f>
        <v>0</v>
      </c>
      <c r="M6129" s="14"/>
    </row>
    <row r="6130" spans="1:13" x14ac:dyDescent="0.55000000000000004">
      <c r="A6130" s="32" t="str">
        <f>IF(Weighting!$P$10&gt;0,B6130,"")</f>
        <v/>
      </c>
      <c r="B6130" t="e">
        <f>Weighting!$C$10</f>
        <v>#DIV/0!</v>
      </c>
      <c r="C6130" t="e">
        <f>Weighting!$F$10</f>
        <v>#NUM!</v>
      </c>
      <c r="D6130" t="e">
        <f>IF(C6130=1,'Data Transformation'!$G$3+0.5*'Data Transformation'!$W$25,IF(C6131=1,D6131-'Data Transformation'!$W$25,FALSE))</f>
        <v>#NUM!</v>
      </c>
      <c r="E6130">
        <f t="array" ref="E6130">IF(ISLOGICAL(D6130),"",FREQUENCY(IF('Data Transformation'!$B$425:$B$8425='Bin Analysis'!$B6123,'Data Transformation'!$G$425:$G$8425),D6130))</f>
        <v>2001</v>
      </c>
      <c r="F6130">
        <f t="shared" si="765"/>
        <v>0</v>
      </c>
      <c r="G6130">
        <f>Weighting!$H$10</f>
        <v>0</v>
      </c>
      <c r="H6130">
        <f t="array" ref="H6130">FREQUENCY(IF('Data Transformation'!$B$4:$B$8425=B6123,'Data Transformation'!$G$4:$G$8425),'Bin Analysis'!$B6130)</f>
        <v>2073</v>
      </c>
      <c r="I6130">
        <f t="shared" si="766"/>
        <v>0</v>
      </c>
      <c r="J6130">
        <f t="shared" si="767"/>
        <v>0</v>
      </c>
      <c r="K6130">
        <f>J6130*Weighting!$W$10</f>
        <v>0</v>
      </c>
      <c r="M6130" s="14"/>
    </row>
    <row r="6131" spans="1:13" x14ac:dyDescent="0.55000000000000004">
      <c r="A6131" s="32" t="str">
        <f>IF(Weighting!$P$11&gt;0,B6131,"")</f>
        <v/>
      </c>
      <c r="B6131" t="e">
        <f>Weighting!$C$11</f>
        <v>#DIV/0!</v>
      </c>
      <c r="C6131" t="e">
        <f>Weighting!$F$11</f>
        <v>#NUM!</v>
      </c>
      <c r="D6131" t="e">
        <f>IF(C6131=1,'Data Transformation'!$G$3+0.5*'Data Transformation'!$W$25,IF(C6132=1,D6132-'Data Transformation'!$W$25,FALSE))</f>
        <v>#NUM!</v>
      </c>
      <c r="E6131">
        <f t="array" ref="E6131">IF(ISLOGICAL(D6131),"",FREQUENCY(IF('Data Transformation'!$B$425:$B$8425='Bin Analysis'!$B6123,'Data Transformation'!$G$425:$G$8425),D6131))</f>
        <v>2001</v>
      </c>
      <c r="F6131">
        <f t="shared" si="765"/>
        <v>0</v>
      </c>
      <c r="G6131">
        <f>Weighting!$H$11</f>
        <v>0</v>
      </c>
      <c r="H6131">
        <f t="array" ref="H6131">FREQUENCY(IF('Data Transformation'!$B$4:$B$8425=B6123,'Data Transformation'!$G$4:$G$8425),'Bin Analysis'!$B6131)</f>
        <v>2073</v>
      </c>
      <c r="I6131">
        <f t="shared" si="766"/>
        <v>0</v>
      </c>
      <c r="J6131">
        <f t="shared" si="767"/>
        <v>0</v>
      </c>
      <c r="K6131">
        <f>J6131*Weighting!$W$11</f>
        <v>0</v>
      </c>
      <c r="M6131" s="14"/>
    </row>
    <row r="6132" spans="1:13" x14ac:dyDescent="0.55000000000000004">
      <c r="A6132" s="32" t="str">
        <f>IF(Weighting!$P$12&gt;0,B6132,"")</f>
        <v/>
      </c>
      <c r="B6132" t="e">
        <f>Weighting!$C$12</f>
        <v>#DIV/0!</v>
      </c>
      <c r="C6132" t="e">
        <f>Weighting!$F$12</f>
        <v>#NUM!</v>
      </c>
      <c r="D6132" t="e">
        <f>IF(C6132=1,'Data Transformation'!$G$3+0.5*'Data Transformation'!$W$25,IF(C6133=1,D6133-'Data Transformation'!$W$25,FALSE))</f>
        <v>#NUM!</v>
      </c>
      <c r="E6132">
        <f t="array" ref="E6132">IF(ISLOGICAL(D6132),"",FREQUENCY(IF('Data Transformation'!$B$425:$B$8425='Bin Analysis'!$B6123,'Data Transformation'!$G$425:$G$8425),D6132))</f>
        <v>2001</v>
      </c>
      <c r="F6132">
        <f t="shared" si="765"/>
        <v>0</v>
      </c>
      <c r="G6132">
        <f>Weighting!$H$12</f>
        <v>0</v>
      </c>
      <c r="H6132">
        <f t="array" ref="H6132">FREQUENCY(IF('Data Transformation'!$B$4:$B$8425=B6123,'Data Transformation'!$G$4:$G$8425),'Bin Analysis'!$B6132)</f>
        <v>2073</v>
      </c>
      <c r="I6132">
        <f t="shared" si="766"/>
        <v>0</v>
      </c>
      <c r="J6132">
        <f t="shared" si="767"/>
        <v>0</v>
      </c>
      <c r="K6132">
        <f>J6132*Weighting!$W$12</f>
        <v>0</v>
      </c>
      <c r="M6132" s="14"/>
    </row>
    <row r="6133" spans="1:13" x14ac:dyDescent="0.55000000000000004">
      <c r="A6133" s="32" t="str">
        <f>IF(Weighting!$P$13&gt;0,B6133,"")</f>
        <v/>
      </c>
      <c r="B6133" t="e">
        <f>Weighting!$C$13</f>
        <v>#DIV/0!</v>
      </c>
      <c r="C6133" t="e">
        <f>Weighting!$F$13</f>
        <v>#NUM!</v>
      </c>
      <c r="D6133" t="e">
        <f>IF(C6133=1,'Data Transformation'!$G$3+0.5*'Data Transformation'!$W$25,IF(C6134=1,D6134-'Data Transformation'!$W$25,FALSE))</f>
        <v>#NUM!</v>
      </c>
      <c r="E6133">
        <f t="array" ref="E6133">IF(ISLOGICAL(D6133),"",FREQUENCY(IF('Data Transformation'!$B$425:$B$8425='Bin Analysis'!$B6123,'Data Transformation'!$G$425:$G$8425),D6133))</f>
        <v>2001</v>
      </c>
      <c r="F6133">
        <f t="shared" si="765"/>
        <v>0</v>
      </c>
      <c r="G6133">
        <f>Weighting!$H$13</f>
        <v>0</v>
      </c>
      <c r="H6133">
        <f t="array" ref="H6133">FREQUENCY(IF('Data Transformation'!$B$4:$B$8425=B6123,'Data Transformation'!$G$4:$G$8425),'Bin Analysis'!$B6133)</f>
        <v>2073</v>
      </c>
      <c r="I6133">
        <f t="shared" si="766"/>
        <v>0</v>
      </c>
      <c r="J6133">
        <f t="shared" si="767"/>
        <v>0</v>
      </c>
      <c r="K6133">
        <f>J6133*Weighting!$W$13</f>
        <v>0</v>
      </c>
      <c r="M6133" s="14"/>
    </row>
    <row r="6134" spans="1:13" x14ac:dyDescent="0.55000000000000004">
      <c r="A6134" s="32" t="str">
        <f>IF(Weighting!$P$14&gt;0,B6134,"")</f>
        <v/>
      </c>
      <c r="B6134" t="e">
        <f>Weighting!$C$14</f>
        <v>#DIV/0!</v>
      </c>
      <c r="C6134" t="e">
        <f>Weighting!$F$14</f>
        <v>#NUM!</v>
      </c>
      <c r="D6134" t="e">
        <f>IF(C6134=1,'Data Transformation'!$G$3+0.5*'Data Transformation'!$W$25,IF(C6135=1,D6135-'Data Transformation'!$W$25,FALSE))</f>
        <v>#NUM!</v>
      </c>
      <c r="E6134">
        <f t="array" ref="E6134">IF(ISLOGICAL(D6134),"",FREQUENCY(IF('Data Transformation'!$B$425:$B$8425='Bin Analysis'!$B6123,'Data Transformation'!$G$425:$G$8425),D6134))</f>
        <v>2001</v>
      </c>
      <c r="F6134">
        <f t="shared" si="765"/>
        <v>0</v>
      </c>
      <c r="G6134">
        <f>Weighting!$H$14</f>
        <v>0</v>
      </c>
      <c r="H6134">
        <f t="array" ref="H6134">FREQUENCY(IF('Data Transformation'!$B$4:$B$8425=B6123,'Data Transformation'!$G$4:$G$8425),'Bin Analysis'!$B6134)</f>
        <v>2073</v>
      </c>
      <c r="I6134">
        <f t="shared" si="766"/>
        <v>0</v>
      </c>
      <c r="J6134">
        <f t="shared" si="767"/>
        <v>0</v>
      </c>
      <c r="K6134">
        <f>J6134*Weighting!$W$14</f>
        <v>0</v>
      </c>
      <c r="M6134" s="14"/>
    </row>
    <row r="6135" spans="1:13" x14ac:dyDescent="0.55000000000000004">
      <c r="A6135" s="32" t="str">
        <f>IF(Weighting!$P$15&gt;0,B6135,"")</f>
        <v/>
      </c>
      <c r="B6135" t="e">
        <f>Weighting!$C$15</f>
        <v>#DIV/0!</v>
      </c>
      <c r="C6135" t="e">
        <f>Weighting!$F$15</f>
        <v>#NUM!</v>
      </c>
      <c r="D6135" t="e">
        <f>IF(C6135=1,'Data Transformation'!$G$3+0.5*'Data Transformation'!$W$25,IF(C6136=1,D6136-'Data Transformation'!$W$25,FALSE))</f>
        <v>#NUM!</v>
      </c>
      <c r="E6135">
        <f t="array" ref="E6135">IF(ISLOGICAL(D6135),"",FREQUENCY(IF('Data Transformation'!$B$425:$B$8425='Bin Analysis'!$B6123,'Data Transformation'!$G$425:$G$8425),D6135))</f>
        <v>2001</v>
      </c>
      <c r="F6135">
        <f t="shared" si="765"/>
        <v>0</v>
      </c>
      <c r="G6135">
        <f>Weighting!$H$15</f>
        <v>0</v>
      </c>
      <c r="H6135">
        <f t="array" ref="H6135">FREQUENCY(IF('Data Transformation'!$B$4:$B$8425=B6123,'Data Transformation'!$G$4:$G$8425),'Bin Analysis'!$B6135)</f>
        <v>2073</v>
      </c>
      <c r="I6135">
        <f t="shared" si="766"/>
        <v>0</v>
      </c>
      <c r="J6135">
        <f t="shared" si="767"/>
        <v>0</v>
      </c>
      <c r="K6135">
        <f>J6135*Weighting!$W$15</f>
        <v>0</v>
      </c>
      <c r="M6135" s="14"/>
    </row>
    <row r="6136" spans="1:13" x14ac:dyDescent="0.55000000000000004">
      <c r="A6136" s="32" t="str">
        <f>IF(Weighting!$P$16&gt;0,B6136,"")</f>
        <v/>
      </c>
      <c r="B6136" t="e">
        <f>Weighting!$C$16</f>
        <v>#DIV/0!</v>
      </c>
      <c r="C6136" t="e">
        <f>Weighting!$F$16</f>
        <v>#NUM!</v>
      </c>
      <c r="D6136" t="e">
        <f>IF(C6136=1,'Data Transformation'!$G$3+0.5*'Data Transformation'!$W$25,IF(C6137=1,D6137-'Data Transformation'!$W$25,FALSE))</f>
        <v>#NUM!</v>
      </c>
      <c r="E6136">
        <f t="array" ref="E6136">IF(ISLOGICAL(D6136),"",FREQUENCY(IF('Data Transformation'!$B$425:$B$8425='Bin Analysis'!$B6123,'Data Transformation'!$G$425:$G$8425),D6136))</f>
        <v>2001</v>
      </c>
      <c r="F6136">
        <f t="shared" si="765"/>
        <v>0</v>
      </c>
      <c r="G6136">
        <f>Weighting!$H$16</f>
        <v>0</v>
      </c>
      <c r="H6136">
        <f t="array" ref="H6136">FREQUENCY(IF('Data Transformation'!$B$4:$B$8425=B6123,'Data Transformation'!$G$4:$G$8425),'Bin Analysis'!$B6136)</f>
        <v>2073</v>
      </c>
      <c r="I6136">
        <f t="shared" si="766"/>
        <v>0</v>
      </c>
      <c r="J6136">
        <f t="shared" si="767"/>
        <v>0</v>
      </c>
      <c r="K6136">
        <f>J6136*Weighting!$W$16</f>
        <v>0</v>
      </c>
      <c r="M6136" s="14"/>
    </row>
    <row r="6137" spans="1:13" x14ac:dyDescent="0.55000000000000004">
      <c r="A6137" s="32" t="str">
        <f>IF(Weighting!$P$17&gt;0,B6137,"")</f>
        <v/>
      </c>
      <c r="B6137" t="e">
        <f>Weighting!$C$17</f>
        <v>#DIV/0!</v>
      </c>
      <c r="C6137" t="e">
        <f>Weighting!$F$17</f>
        <v>#NUM!</v>
      </c>
      <c r="D6137" t="e">
        <f>IF(C6137=1,'Data Transformation'!$G$3+0.5*'Data Transformation'!$W$25,IF(C6138=1,D6138-'Data Transformation'!$W$25,FALSE))</f>
        <v>#NUM!</v>
      </c>
      <c r="E6137">
        <f t="array" ref="E6137">IF(ISLOGICAL(D6137),"",FREQUENCY(IF('Data Transformation'!$B$425:$B$8425='Bin Analysis'!$B6123,'Data Transformation'!$G$425:$G$8425),D6137))</f>
        <v>2001</v>
      </c>
      <c r="F6137">
        <f t="shared" si="765"/>
        <v>0</v>
      </c>
      <c r="G6137">
        <f>Weighting!$H$17</f>
        <v>0</v>
      </c>
      <c r="H6137">
        <f t="array" ref="H6137">FREQUENCY(IF('Data Transformation'!$B$4:$B$8425=B6123,'Data Transformation'!$G$4:$G$8425),'Bin Analysis'!$B6137)</f>
        <v>2073</v>
      </c>
      <c r="I6137">
        <f t="shared" si="766"/>
        <v>0</v>
      </c>
      <c r="J6137">
        <f t="shared" si="767"/>
        <v>0</v>
      </c>
      <c r="K6137">
        <f>J6137*Weighting!$W$17</f>
        <v>0</v>
      </c>
      <c r="M6137" s="14"/>
    </row>
    <row r="6138" spans="1:13" x14ac:dyDescent="0.55000000000000004">
      <c r="A6138" s="32" t="str">
        <f>IF(Weighting!$P$18&gt;0,B6138,"")</f>
        <v/>
      </c>
      <c r="B6138" t="e">
        <f>Weighting!$C$18</f>
        <v>#DIV/0!</v>
      </c>
      <c r="C6138" t="e">
        <f>Weighting!$F$18</f>
        <v>#NUM!</v>
      </c>
      <c r="D6138" t="e">
        <f>IF(C6138=1,'Data Transformation'!$G$3+0.5*'Data Transformation'!$W$25,IF(C6139=1,D6139-'Data Transformation'!$W$25,FALSE))</f>
        <v>#NUM!</v>
      </c>
      <c r="E6138">
        <f t="array" ref="E6138">IF(ISLOGICAL(D6138),"",FREQUENCY(IF('Data Transformation'!$B$425:$B$8425='Bin Analysis'!$B6123,'Data Transformation'!$G$425:$G$8425),D6138))</f>
        <v>2001</v>
      </c>
      <c r="F6138">
        <f t="shared" si="765"/>
        <v>0</v>
      </c>
      <c r="G6138">
        <f>Weighting!$H$18</f>
        <v>0</v>
      </c>
      <c r="H6138">
        <f t="array" ref="H6138">FREQUENCY(IF('Data Transformation'!$B$4:$B$8425=B6123,'Data Transformation'!$G$4:$G$8425),'Bin Analysis'!$B6138)</f>
        <v>2073</v>
      </c>
      <c r="I6138">
        <f t="shared" si="766"/>
        <v>0</v>
      </c>
      <c r="J6138">
        <f t="shared" si="767"/>
        <v>0</v>
      </c>
      <c r="K6138">
        <f>J6138*Weighting!$W$18</f>
        <v>0</v>
      </c>
      <c r="M6138" s="14"/>
    </row>
    <row r="6139" spans="1:13" x14ac:dyDescent="0.55000000000000004">
      <c r="A6139" s="32" t="str">
        <f>IF(Weighting!$P$19&gt;0,B6139,"")</f>
        <v/>
      </c>
      <c r="B6139" t="e">
        <f>Weighting!$C$19</f>
        <v>#DIV/0!</v>
      </c>
      <c r="C6139" t="e">
        <f>Weighting!$F$19</f>
        <v>#NUM!</v>
      </c>
      <c r="D6139" t="e">
        <f>IF(C6139=1,'Data Transformation'!$G$3+0.5*'Data Transformation'!$W$25,IF(C6140=1,D6140-'Data Transformation'!$W$25,FALSE))</f>
        <v>#NUM!</v>
      </c>
      <c r="E6139">
        <f t="array" ref="E6139">IF(ISLOGICAL(D6139),"",FREQUENCY(IF('Data Transformation'!$B$425:$B$8425='Bin Analysis'!$B6123,'Data Transformation'!$G$425:$G$8425),D6139))</f>
        <v>2001</v>
      </c>
      <c r="F6139">
        <f t="shared" si="765"/>
        <v>0</v>
      </c>
      <c r="G6139">
        <f>Weighting!$H$19</f>
        <v>0</v>
      </c>
      <c r="H6139">
        <f t="array" ref="H6139">FREQUENCY(IF('Data Transformation'!$B$4:$B$8425=B6123,'Data Transformation'!$G$4:$G$8425),'Bin Analysis'!$B6139)</f>
        <v>2073</v>
      </c>
      <c r="I6139">
        <f t="shared" si="766"/>
        <v>0</v>
      </c>
      <c r="J6139">
        <f t="shared" si="767"/>
        <v>0</v>
      </c>
      <c r="K6139">
        <f>J6139*Weighting!$W$19</f>
        <v>0</v>
      </c>
      <c r="M6139" s="14"/>
    </row>
    <row r="6140" spans="1:13" x14ac:dyDescent="0.55000000000000004">
      <c r="A6140" s="32" t="str">
        <f>IF(Weighting!$P$20&gt;0,B6140,"")</f>
        <v/>
      </c>
      <c r="B6140" t="e">
        <f>Weighting!$C$20</f>
        <v>#DIV/0!</v>
      </c>
      <c r="C6140" t="e">
        <f>Weighting!$F$20</f>
        <v>#NUM!</v>
      </c>
      <c r="D6140" t="e">
        <f>IF(C6140=1,'Data Transformation'!$G$3+0.5*'Data Transformation'!$W$25,IF(C6141=1,D6141-'Data Transformation'!$W$25,FALSE))</f>
        <v>#NUM!</v>
      </c>
      <c r="E6140">
        <f t="array" ref="E6140">IF(ISLOGICAL(D6140),"",FREQUENCY(IF('Data Transformation'!$B$425:$B$8425='Bin Analysis'!$B6123,'Data Transformation'!$G$425:$G$8425),D6140))</f>
        <v>2001</v>
      </c>
      <c r="F6140">
        <f t="shared" si="765"/>
        <v>0</v>
      </c>
      <c r="G6140">
        <f>Weighting!$H$20</f>
        <v>0</v>
      </c>
      <c r="H6140">
        <f t="array" ref="H6140">FREQUENCY(IF('Data Transformation'!$B$4:$B$8425=B6123,'Data Transformation'!$G$4:$G$8425),'Bin Analysis'!$B6140)</f>
        <v>2073</v>
      </c>
      <c r="I6140">
        <f t="shared" si="766"/>
        <v>0</v>
      </c>
      <c r="J6140">
        <f t="shared" si="767"/>
        <v>0</v>
      </c>
      <c r="K6140">
        <f>J6140*Weighting!$W$20</f>
        <v>0</v>
      </c>
      <c r="M6140" s="14"/>
    </row>
    <row r="6141" spans="1:13" x14ac:dyDescent="0.55000000000000004">
      <c r="A6141" s="32" t="str">
        <f>IF(Weighting!$P$21&gt;0,B6141,"")</f>
        <v/>
      </c>
      <c r="B6141" t="e">
        <f>Weighting!$C$21</f>
        <v>#DIV/0!</v>
      </c>
      <c r="C6141" t="e">
        <f>Weighting!$F$21</f>
        <v>#NUM!</v>
      </c>
      <c r="D6141" t="e">
        <f>IF(C6141=1,'Data Transformation'!$G$3+0.5*'Data Transformation'!$W$25,IF(C6142=1,D6142-'Data Transformation'!$W$25,FALSE))</f>
        <v>#NUM!</v>
      </c>
      <c r="E6141">
        <f t="array" ref="E6141">IF(ISLOGICAL(D6141),"",FREQUENCY(IF('Data Transformation'!$B$425:$B$8425='Bin Analysis'!$B6123,'Data Transformation'!$G$425:$G$8425),D6141))</f>
        <v>2001</v>
      </c>
      <c r="F6141">
        <f t="shared" si="765"/>
        <v>0</v>
      </c>
      <c r="G6141">
        <f>Weighting!$H$21</f>
        <v>0</v>
      </c>
      <c r="H6141">
        <f t="array" ref="H6141">FREQUENCY(IF('Data Transformation'!$B$4:$B$8425=B6123,'Data Transformation'!$G$4:$G$8425),'Bin Analysis'!$B6141)</f>
        <v>2073</v>
      </c>
      <c r="I6141">
        <f t="shared" si="766"/>
        <v>0</v>
      </c>
      <c r="J6141">
        <f t="shared" si="767"/>
        <v>0</v>
      </c>
      <c r="K6141">
        <f>J6141*Weighting!$W$21</f>
        <v>0</v>
      </c>
      <c r="M6141" s="14"/>
    </row>
    <row r="6142" spans="1:13" x14ac:dyDescent="0.55000000000000004">
      <c r="A6142" s="32" t="str">
        <f>IF(Weighting!$P$22&gt;0,B6142,"")</f>
        <v/>
      </c>
      <c r="B6142" t="e">
        <f>Weighting!$C$22</f>
        <v>#DIV/0!</v>
      </c>
      <c r="C6142" t="e">
        <f>Weighting!$F$22</f>
        <v>#NUM!</v>
      </c>
      <c r="D6142" t="e">
        <f>IF(C6142=1,'Data Transformation'!$G$3+0.5*'Data Transformation'!$W$25,IF(C6143=1,D6143-'Data Transformation'!$W$25,FALSE))</f>
        <v>#NUM!</v>
      </c>
      <c r="E6142">
        <f t="array" ref="E6142">IF(ISLOGICAL(D6142),"",FREQUENCY(IF('Data Transformation'!$B$425:$B$8425='Bin Analysis'!$B6123,'Data Transformation'!$G$425:$G$8425),D6142))</f>
        <v>2001</v>
      </c>
      <c r="F6142">
        <f t="shared" si="765"/>
        <v>0</v>
      </c>
      <c r="G6142">
        <f>Weighting!$H$22</f>
        <v>0</v>
      </c>
      <c r="H6142">
        <f t="array" ref="H6142">FREQUENCY(IF('Data Transformation'!$B$4:$B$8425=B6123,'Data Transformation'!$G$4:$G$8425),'Bin Analysis'!$B6142)</f>
        <v>2073</v>
      </c>
      <c r="I6142">
        <f t="shared" si="766"/>
        <v>0</v>
      </c>
      <c r="J6142">
        <f t="shared" si="767"/>
        <v>0</v>
      </c>
      <c r="K6142">
        <f>J6142*Weighting!$W$22</f>
        <v>0</v>
      </c>
      <c r="M6142" s="14"/>
    </row>
    <row r="6143" spans="1:13" x14ac:dyDescent="0.55000000000000004">
      <c r="A6143" s="32" t="str">
        <f>IF(Weighting!$P$23&gt;0,B6143,"")</f>
        <v/>
      </c>
      <c r="B6143" t="e">
        <f>Weighting!$C$23</f>
        <v>#DIV/0!</v>
      </c>
      <c r="C6143" t="e">
        <f>Weighting!$F$23</f>
        <v>#NUM!</v>
      </c>
      <c r="D6143" t="e">
        <f>IF(C6143=1,'Data Transformation'!$G$3+0.5*'Data Transformation'!$W$25,IF(C6144=1,D6144-'Data Transformation'!$W$25,FALSE))</f>
        <v>#NUM!</v>
      </c>
      <c r="E6143">
        <f t="array" ref="E6143">IF(ISLOGICAL(D6143),"",FREQUENCY(IF('Data Transformation'!$B$425:$B$8425='Bin Analysis'!$B6123,'Data Transformation'!$G$425:$G$8425),D6143))</f>
        <v>2001</v>
      </c>
      <c r="F6143">
        <f t="shared" si="765"/>
        <v>0</v>
      </c>
      <c r="G6143">
        <f>Weighting!$H$23</f>
        <v>0</v>
      </c>
      <c r="H6143">
        <f t="array" ref="H6143">FREQUENCY(IF('Data Transformation'!$B$4:$B$8425=B6123,'Data Transformation'!$G$4:$G$8425),'Bin Analysis'!$B6143)</f>
        <v>2073</v>
      </c>
      <c r="I6143">
        <f t="shared" si="766"/>
        <v>0</v>
      </c>
      <c r="J6143">
        <f t="shared" si="767"/>
        <v>0</v>
      </c>
      <c r="K6143">
        <f>J6143*Weighting!$W$23</f>
        <v>0</v>
      </c>
      <c r="M6143" s="14"/>
    </row>
    <row r="6144" spans="1:13" x14ac:dyDescent="0.55000000000000004">
      <c r="A6144" s="32" t="str">
        <f>IF(Weighting!$P$24&gt;0,B6144,"")</f>
        <v/>
      </c>
      <c r="B6144" t="e">
        <f>Weighting!$C$24</f>
        <v>#DIV/0!</v>
      </c>
      <c r="C6144" t="e">
        <f>Weighting!$F$24</f>
        <v>#NUM!</v>
      </c>
      <c r="D6144" t="e">
        <f>IF(C6144=1,'Data Transformation'!$G$3+0.5*'Data Transformation'!$W$25,IF(C6145=1,D6145-'Data Transformation'!$W$25,FALSE))</f>
        <v>#NUM!</v>
      </c>
      <c r="E6144">
        <f t="array" ref="E6144">IF(ISLOGICAL(D6144),"",FREQUENCY(IF('Data Transformation'!$B$425:$B$8425='Bin Analysis'!$B6123,'Data Transformation'!$G$425:$G$8425),D6144))</f>
        <v>2001</v>
      </c>
      <c r="F6144">
        <f t="shared" si="765"/>
        <v>0</v>
      </c>
      <c r="G6144">
        <f>Weighting!$H$24</f>
        <v>0</v>
      </c>
      <c r="H6144">
        <f t="array" ref="H6144">FREQUENCY(IF('Data Transformation'!$B$4:$B$8425=B6123,'Data Transformation'!$G$4:$G$8425),'Bin Analysis'!$B6144)</f>
        <v>2073</v>
      </c>
      <c r="I6144">
        <f t="shared" si="766"/>
        <v>0</v>
      </c>
      <c r="J6144">
        <f t="shared" si="767"/>
        <v>0</v>
      </c>
      <c r="K6144">
        <f>J6144*Weighting!$W$24</f>
        <v>0</v>
      </c>
      <c r="M6144" s="14"/>
    </row>
    <row r="6145" spans="1:25" x14ac:dyDescent="0.55000000000000004">
      <c r="A6145" s="32" t="str">
        <f>IF(Weighting!$P$25&gt;0,B6145,"")</f>
        <v/>
      </c>
      <c r="B6145" t="e">
        <f>Weighting!$C$25</f>
        <v>#DIV/0!</v>
      </c>
      <c r="C6145" t="e">
        <f>Weighting!$F$25</f>
        <v>#NUM!</v>
      </c>
      <c r="D6145" t="e">
        <f>IF(C6145=1,'Data Transformation'!$G$3+0.5*'Data Transformation'!$W$25,IF(C6146=1,D6146-'Data Transformation'!$W$25,FALSE))</f>
        <v>#NUM!</v>
      </c>
      <c r="E6145">
        <f t="array" ref="E6145">IF(ISLOGICAL(D6145),"",FREQUENCY(IF('Data Transformation'!$B$425:$B$8425='Bin Analysis'!$B6123,'Data Transformation'!$G$425:$G$8425),D6145))</f>
        <v>2001</v>
      </c>
      <c r="F6145">
        <f t="shared" si="765"/>
        <v>0</v>
      </c>
      <c r="G6145">
        <f>Weighting!$H$25</f>
        <v>0</v>
      </c>
      <c r="H6145">
        <f t="array" ref="H6145">FREQUENCY(IF('Data Transformation'!$B$4:$B$8425=B6123,'Data Transformation'!$G$4:$G$8425),'Bin Analysis'!$B6145)</f>
        <v>2073</v>
      </c>
      <c r="I6145">
        <f t="shared" si="766"/>
        <v>0</v>
      </c>
      <c r="J6145">
        <f t="shared" si="767"/>
        <v>0</v>
      </c>
      <c r="K6145">
        <f>J6145*Weighting!$W$25</f>
        <v>0</v>
      </c>
      <c r="M6145" s="14"/>
    </row>
    <row r="6146" spans="1:25" x14ac:dyDescent="0.55000000000000004">
      <c r="O6146"/>
      <c r="P6146"/>
      <c r="Q6146"/>
      <c r="R6146"/>
    </row>
    <row r="6147" spans="1:25" ht="23.35" x14ac:dyDescent="0.8">
      <c r="A6147" s="21" t="s">
        <v>0</v>
      </c>
      <c r="B6147" s="21" t="str">
        <f>IFERROR(VLOOKUP(C6147,'Data Transformation'!$L$6:$M$426,2,FALSE),"")</f>
        <v/>
      </c>
      <c r="C6147" s="21">
        <f>C6123+1</f>
        <v>256</v>
      </c>
      <c r="D6147" s="21"/>
      <c r="E6147" s="21"/>
      <c r="F6147" s="21"/>
      <c r="G6147" s="21"/>
      <c r="H6147" s="22"/>
      <c r="I6147" s="22"/>
      <c r="J6147" s="22"/>
      <c r="K6147" s="21"/>
      <c r="L6147" s="21" t="str">
        <f>B6147</f>
        <v/>
      </c>
      <c r="M6147" s="23" t="e">
        <f>INDEX('Data Transformation'!$O$4:$O$424,MATCH($B6147,'Data Transformation'!$M$4:$M$424,0),MATCH($M$2,'Data Transformation'!$O$3,0))</f>
        <v>#N/A</v>
      </c>
      <c r="N6147" s="27" t="e">
        <f>IF('Input and Summary Results'!$J$16="minimum",'Bin Analysis'!X6148/(M6147-1),'Bin Analysis'!Y6147/('Bin Analysis'!M6147-1))</f>
        <v>#N/A</v>
      </c>
      <c r="O6147" s="27" t="e">
        <f>IF(M6147=FALSE,NA(),(VLOOKUP(1,C6150:K6169,4,FALSE))/(M6147-1))</f>
        <v>#N/A</v>
      </c>
      <c r="P6147" s="27" t="e">
        <f>IF(M6147=FALSE,NA(),SUM(J6150:J6169)/Weighting!$S$5)</f>
        <v>#N/A</v>
      </c>
      <c r="Q6147" s="27" t="e">
        <f>IF(M6147=FALSE,NA(),SUM(K6150:K6169)/Weighting!$S$6)</f>
        <v>#N/A</v>
      </c>
      <c r="R6147" s="27" t="e">
        <f>IF(M6147=FALSE,NA(),(VLOOKUP(1,G6150:K6169,3,FALSE))/(M6147-1))</f>
        <v>#N/A</v>
      </c>
      <c r="S6147" s="22" t="e">
        <f>IF(M6147=FALSE,NA(),IF(SUM(J6150:J6169)=2,"yes","no"))</f>
        <v>#N/A</v>
      </c>
      <c r="X6147" s="2" cm="2">
        <f t="array" ref="X6147:X6148">FREQUENCY(IF('Data Transformation'!$B$425:$B$6424='Bin Analysis'!L6147,'Data Transformation'!$G$425:$G$6424),'Data Transformation'!$U$11)</f>
        <v>0</v>
      </c>
      <c r="Y6147" s="2" cm="2">
        <f t="array" ref="Y6147:Y6148">FREQUENCY(IF('Data Transformation'!$B$425:$B$6424='Bin Analysis'!L6147,'Data Transformation'!$G$425:$G$6424),'Data Transformation'!$U$12)</f>
        <v>0</v>
      </c>
    </row>
    <row r="6148" spans="1:25" x14ac:dyDescent="0.55000000000000004">
      <c r="A6148" s="14" t="s">
        <v>67</v>
      </c>
      <c r="B6148" t="s">
        <v>47</v>
      </c>
      <c r="C6148" t="s">
        <v>5</v>
      </c>
      <c r="D6148" t="s">
        <v>100</v>
      </c>
      <c r="E6148" t="s">
        <v>101</v>
      </c>
      <c r="F6148" t="s">
        <v>102</v>
      </c>
      <c r="G6148" t="s">
        <v>70</v>
      </c>
      <c r="H6148" t="s">
        <v>31</v>
      </c>
      <c r="I6148" t="s">
        <v>32</v>
      </c>
      <c r="J6148" t="s">
        <v>46</v>
      </c>
      <c r="K6148" s="14" t="s">
        <v>45</v>
      </c>
      <c r="M6148" s="14"/>
      <c r="X6148" s="2">
        <v>0</v>
      </c>
      <c r="Y6148" s="2">
        <v>0</v>
      </c>
    </row>
    <row r="6149" spans="1:25" x14ac:dyDescent="0.55000000000000004">
      <c r="A6149" s="32"/>
      <c r="D6149" t="e">
        <f>IF(C6149=1,'Data Transformation'!$G$3+0.5*'Data Transformation'!$W$25,IF(C6150=1,D6150-'Data Transformation'!$W$25,FALSE))</f>
        <v>#NUM!</v>
      </c>
      <c r="E6149">
        <f t="array" ref="E6149">IF(ISLOGICAL(D6149),"",FREQUENCY(IF('Data Transformation'!$B$425:$B$8425='Bin Analysis'!$B6147,'Data Transformation'!$G$425:$G$8425),D6149))</f>
        <v>2001</v>
      </c>
      <c r="F6149" t="e">
        <f>IF(ISLOGICAL(D6149),"",E6149-E6148)</f>
        <v>#VALUE!</v>
      </c>
      <c r="M6149" s="14"/>
    </row>
    <row r="6150" spans="1:25" x14ac:dyDescent="0.55000000000000004">
      <c r="A6150" s="32" t="e">
        <f>IF(Weighting!$P$6&gt;0,B6150,"")</f>
        <v>#NUM!</v>
      </c>
      <c r="B6150" t="e">
        <f>Weighting!$C$6</f>
        <v>#DIV/0!</v>
      </c>
      <c r="C6150" t="e">
        <f>Weighting!$F$6</f>
        <v>#NUM!</v>
      </c>
      <c r="D6150" t="e">
        <f>IF(C6150=1,'Data Transformation'!$G$3+0.5*'Data Transformation'!$W$25,IF(C6151=1,D6151-'Data Transformation'!$W$25,FALSE))</f>
        <v>#NUM!</v>
      </c>
      <c r="E6150">
        <f t="array" ref="E6150">IF(ISLOGICAL(D6150),"",FREQUENCY(IF('Data Transformation'!$B$425:$B$8425='Bin Analysis'!$B6147,'Data Transformation'!$G$425:$G$8425),D6150))</f>
        <v>2001</v>
      </c>
      <c r="F6150">
        <f>IF(ISLOGICAL(D6150),"",E6150-E6149)</f>
        <v>0</v>
      </c>
      <c r="G6150">
        <f>Weighting!$H$6</f>
        <v>1</v>
      </c>
      <c r="H6150">
        <f t="array" ref="H6150">FREQUENCY(IF('Data Transformation'!$B$4:$B$8425=B6147,'Data Transformation'!$G$4:$G$8425),'Bin Analysis'!$B6150)</f>
        <v>2073</v>
      </c>
      <c r="I6150">
        <f>H6150-H6149</f>
        <v>2073</v>
      </c>
      <c r="J6150">
        <f>IF(I6150=0,0,1)</f>
        <v>1</v>
      </c>
      <c r="K6150" t="e">
        <f>J6150*Weighting!$W$6</f>
        <v>#NUM!</v>
      </c>
      <c r="M6150" s="14"/>
    </row>
    <row r="6151" spans="1:25" x14ac:dyDescent="0.55000000000000004">
      <c r="A6151" s="32" t="str">
        <f>IF(Weighting!$P$7&gt;0,B6151,"")</f>
        <v/>
      </c>
      <c r="B6151" t="e">
        <f>Weighting!$C$7</f>
        <v>#DIV/0!</v>
      </c>
      <c r="C6151" t="e">
        <f>Weighting!$F$7</f>
        <v>#NUM!</v>
      </c>
      <c r="D6151" t="e">
        <f>IF(C6151=1,'Data Transformation'!$G$3+0.5*'Data Transformation'!$W$25,IF(C6152=1,D6152-'Data Transformation'!$W$25,FALSE))</f>
        <v>#NUM!</v>
      </c>
      <c r="E6151">
        <f t="array" ref="E6151">IF(ISLOGICAL(D6151),"",FREQUENCY(IF('Data Transformation'!$B$425:$B$8425='Bin Analysis'!$B6147,'Data Transformation'!$G$425:$G$8425),D6151))</f>
        <v>2001</v>
      </c>
      <c r="F6151">
        <f t="shared" ref="F6151:F6169" si="768">IF(ISLOGICAL(D6151),"",E6151-E6150)</f>
        <v>0</v>
      </c>
      <c r="G6151">
        <f>Weighting!$H$7</f>
        <v>0</v>
      </c>
      <c r="H6151">
        <f t="array" ref="H6151">FREQUENCY(IF('Data Transformation'!$B$4:$B$8425=B6147,'Data Transformation'!$G$4:$G$8425),'Bin Analysis'!$B6151)</f>
        <v>2073</v>
      </c>
      <c r="I6151">
        <f t="shared" ref="I6151:I6169" si="769">H6151-H6150</f>
        <v>0</v>
      </c>
      <c r="J6151">
        <f>IF(I6151=0,0,1)</f>
        <v>0</v>
      </c>
      <c r="K6151">
        <f>J6151*Weighting!$W$7</f>
        <v>0</v>
      </c>
      <c r="M6151" s="14"/>
    </row>
    <row r="6152" spans="1:25" x14ac:dyDescent="0.55000000000000004">
      <c r="A6152" s="32" t="str">
        <f>IF(Weighting!$P$8&gt;0,B6152,"")</f>
        <v/>
      </c>
      <c r="B6152" t="e">
        <f>Weighting!$C$8</f>
        <v>#DIV/0!</v>
      </c>
      <c r="C6152" t="e">
        <f>Weighting!$F$8</f>
        <v>#NUM!</v>
      </c>
      <c r="D6152" t="e">
        <f>IF(C6152=1,'Data Transformation'!$G$3+0.5*'Data Transformation'!$W$25,IF(C6153=1,D6153-'Data Transformation'!$W$25,FALSE))</f>
        <v>#NUM!</v>
      </c>
      <c r="E6152">
        <f t="array" ref="E6152">IF(ISLOGICAL(D6152),"",FREQUENCY(IF('Data Transformation'!$B$425:$B$8425='Bin Analysis'!$B6147,'Data Transformation'!$G$425:$G$8425),D6152))</f>
        <v>2001</v>
      </c>
      <c r="F6152">
        <f t="shared" si="768"/>
        <v>0</v>
      </c>
      <c r="G6152">
        <f>Weighting!$H$8</f>
        <v>0</v>
      </c>
      <c r="H6152">
        <f t="array" ref="H6152">FREQUENCY(IF('Data Transformation'!$B$4:$B$8425=B6147,'Data Transformation'!$G$4:$G$8425),'Bin Analysis'!$B6152)</f>
        <v>2073</v>
      </c>
      <c r="I6152">
        <f t="shared" si="769"/>
        <v>0</v>
      </c>
      <c r="J6152">
        <f t="shared" ref="J6152:J6169" si="770">IF(I6152=0,0,1)</f>
        <v>0</v>
      </c>
      <c r="K6152">
        <f>J6152*Weighting!$W$8</f>
        <v>0</v>
      </c>
      <c r="M6152" s="14"/>
    </row>
    <row r="6153" spans="1:25" x14ac:dyDescent="0.55000000000000004">
      <c r="A6153" s="32" t="str">
        <f>IF(Weighting!$P$9&gt;0,B6153,"")</f>
        <v/>
      </c>
      <c r="B6153" s="50" t="e">
        <f>Weighting!$C$9</f>
        <v>#DIV/0!</v>
      </c>
      <c r="C6153" t="e">
        <f>Weighting!$F$9</f>
        <v>#NUM!</v>
      </c>
      <c r="D6153" t="e">
        <f>IF(C6153=1,'Data Transformation'!$G$3+0.5*'Data Transformation'!$W$25,IF(C6154=1,D6154-'Data Transformation'!$W$25,FALSE))</f>
        <v>#NUM!</v>
      </c>
      <c r="E6153">
        <f t="array" ref="E6153">IF(ISLOGICAL(D6153),"",FREQUENCY(IF('Data Transformation'!$B$425:$B$8425='Bin Analysis'!$B6147,'Data Transformation'!$G$425:$G$8425),D6153))</f>
        <v>2001</v>
      </c>
      <c r="F6153">
        <f t="shared" si="768"/>
        <v>0</v>
      </c>
      <c r="G6153">
        <f>Weighting!$H$9</f>
        <v>0</v>
      </c>
      <c r="H6153">
        <f t="array" ref="H6153">FREQUENCY(IF('Data Transformation'!$B$4:$B$8425=B6147,'Data Transformation'!$G$4:$G$8425),'Bin Analysis'!$B6153)</f>
        <v>2073</v>
      </c>
      <c r="I6153">
        <f t="shared" si="769"/>
        <v>0</v>
      </c>
      <c r="J6153">
        <f t="shared" si="770"/>
        <v>0</v>
      </c>
      <c r="K6153">
        <f>J6153*Weighting!$W$9</f>
        <v>0</v>
      </c>
      <c r="M6153" s="14"/>
    </row>
    <row r="6154" spans="1:25" x14ac:dyDescent="0.55000000000000004">
      <c r="A6154" s="32" t="str">
        <f>IF(Weighting!$P$10&gt;0,B6154,"")</f>
        <v/>
      </c>
      <c r="B6154" t="e">
        <f>Weighting!$C$10</f>
        <v>#DIV/0!</v>
      </c>
      <c r="C6154" t="e">
        <f>Weighting!$F$10</f>
        <v>#NUM!</v>
      </c>
      <c r="D6154" t="e">
        <f>IF(C6154=1,'Data Transformation'!$G$3+0.5*'Data Transformation'!$W$25,IF(C6155=1,D6155-'Data Transformation'!$W$25,FALSE))</f>
        <v>#NUM!</v>
      </c>
      <c r="E6154">
        <f t="array" ref="E6154">IF(ISLOGICAL(D6154),"",FREQUENCY(IF('Data Transformation'!$B$425:$B$8425='Bin Analysis'!$B6147,'Data Transformation'!$G$425:$G$8425),D6154))</f>
        <v>2001</v>
      </c>
      <c r="F6154">
        <f t="shared" si="768"/>
        <v>0</v>
      </c>
      <c r="G6154">
        <f>Weighting!$H$10</f>
        <v>0</v>
      </c>
      <c r="H6154">
        <f t="array" ref="H6154">FREQUENCY(IF('Data Transformation'!$B$4:$B$8425=B6147,'Data Transformation'!$G$4:$G$8425),'Bin Analysis'!$B6154)</f>
        <v>2073</v>
      </c>
      <c r="I6154">
        <f t="shared" si="769"/>
        <v>0</v>
      </c>
      <c r="J6154">
        <f t="shared" si="770"/>
        <v>0</v>
      </c>
      <c r="K6154">
        <f>J6154*Weighting!$W$10</f>
        <v>0</v>
      </c>
      <c r="M6154" s="14"/>
    </row>
    <row r="6155" spans="1:25" x14ac:dyDescent="0.55000000000000004">
      <c r="A6155" s="32" t="str">
        <f>IF(Weighting!$P$11&gt;0,B6155,"")</f>
        <v/>
      </c>
      <c r="B6155" t="e">
        <f>Weighting!$C$11</f>
        <v>#DIV/0!</v>
      </c>
      <c r="C6155" t="e">
        <f>Weighting!$F$11</f>
        <v>#NUM!</v>
      </c>
      <c r="D6155" t="e">
        <f>IF(C6155=1,'Data Transformation'!$G$3+0.5*'Data Transformation'!$W$25,IF(C6156=1,D6156-'Data Transformation'!$W$25,FALSE))</f>
        <v>#NUM!</v>
      </c>
      <c r="E6155">
        <f t="array" ref="E6155">IF(ISLOGICAL(D6155),"",FREQUENCY(IF('Data Transformation'!$B$425:$B$8425='Bin Analysis'!$B6147,'Data Transformation'!$G$425:$G$8425),D6155))</f>
        <v>2001</v>
      </c>
      <c r="F6155">
        <f t="shared" si="768"/>
        <v>0</v>
      </c>
      <c r="G6155">
        <f>Weighting!$H$11</f>
        <v>0</v>
      </c>
      <c r="H6155">
        <f t="array" ref="H6155">FREQUENCY(IF('Data Transformation'!$B$4:$B$8425=B6147,'Data Transformation'!$G$4:$G$8425),'Bin Analysis'!$B6155)</f>
        <v>2073</v>
      </c>
      <c r="I6155">
        <f t="shared" si="769"/>
        <v>0</v>
      </c>
      <c r="J6155">
        <f t="shared" si="770"/>
        <v>0</v>
      </c>
      <c r="K6155">
        <f>J6155*Weighting!$W$11</f>
        <v>0</v>
      </c>
      <c r="M6155" s="14"/>
    </row>
    <row r="6156" spans="1:25" x14ac:dyDescent="0.55000000000000004">
      <c r="A6156" s="32" t="str">
        <f>IF(Weighting!$P$12&gt;0,B6156,"")</f>
        <v/>
      </c>
      <c r="B6156" t="e">
        <f>Weighting!$C$12</f>
        <v>#DIV/0!</v>
      </c>
      <c r="C6156" t="e">
        <f>Weighting!$F$12</f>
        <v>#NUM!</v>
      </c>
      <c r="D6156" t="e">
        <f>IF(C6156=1,'Data Transformation'!$G$3+0.5*'Data Transformation'!$W$25,IF(C6157=1,D6157-'Data Transformation'!$W$25,FALSE))</f>
        <v>#NUM!</v>
      </c>
      <c r="E6156">
        <f t="array" ref="E6156">IF(ISLOGICAL(D6156),"",FREQUENCY(IF('Data Transformation'!$B$425:$B$8425='Bin Analysis'!$B6147,'Data Transformation'!$G$425:$G$8425),D6156))</f>
        <v>2001</v>
      </c>
      <c r="F6156">
        <f t="shared" si="768"/>
        <v>0</v>
      </c>
      <c r="G6156">
        <f>Weighting!$H$12</f>
        <v>0</v>
      </c>
      <c r="H6156">
        <f t="array" ref="H6156">FREQUENCY(IF('Data Transformation'!$B$4:$B$8425=B6147,'Data Transformation'!$G$4:$G$8425),'Bin Analysis'!$B6156)</f>
        <v>2073</v>
      </c>
      <c r="I6156">
        <f t="shared" si="769"/>
        <v>0</v>
      </c>
      <c r="J6156">
        <f t="shared" si="770"/>
        <v>0</v>
      </c>
      <c r="K6156">
        <f>J6156*Weighting!$W$12</f>
        <v>0</v>
      </c>
      <c r="M6156" s="14"/>
    </row>
    <row r="6157" spans="1:25" x14ac:dyDescent="0.55000000000000004">
      <c r="A6157" s="32" t="str">
        <f>IF(Weighting!$P$13&gt;0,B6157,"")</f>
        <v/>
      </c>
      <c r="B6157" t="e">
        <f>Weighting!$C$13</f>
        <v>#DIV/0!</v>
      </c>
      <c r="C6157" t="e">
        <f>Weighting!$F$13</f>
        <v>#NUM!</v>
      </c>
      <c r="D6157" t="e">
        <f>IF(C6157=1,'Data Transformation'!$G$3+0.5*'Data Transformation'!$W$25,IF(C6158=1,D6158-'Data Transformation'!$W$25,FALSE))</f>
        <v>#NUM!</v>
      </c>
      <c r="E6157">
        <f t="array" ref="E6157">IF(ISLOGICAL(D6157),"",FREQUENCY(IF('Data Transformation'!$B$425:$B$8425='Bin Analysis'!$B6147,'Data Transformation'!$G$425:$G$8425),D6157))</f>
        <v>2001</v>
      </c>
      <c r="F6157">
        <f t="shared" si="768"/>
        <v>0</v>
      </c>
      <c r="G6157">
        <f>Weighting!$H$13</f>
        <v>0</v>
      </c>
      <c r="H6157">
        <f t="array" ref="H6157">FREQUENCY(IF('Data Transformation'!$B$4:$B$8425=B6147,'Data Transformation'!$G$4:$G$8425),'Bin Analysis'!$B6157)</f>
        <v>2073</v>
      </c>
      <c r="I6157">
        <f t="shared" si="769"/>
        <v>0</v>
      </c>
      <c r="J6157">
        <f t="shared" si="770"/>
        <v>0</v>
      </c>
      <c r="K6157">
        <f>J6157*Weighting!$W$13</f>
        <v>0</v>
      </c>
      <c r="M6157" s="14"/>
    </row>
    <row r="6158" spans="1:25" x14ac:dyDescent="0.55000000000000004">
      <c r="A6158" s="32" t="str">
        <f>IF(Weighting!$P$14&gt;0,B6158,"")</f>
        <v/>
      </c>
      <c r="B6158" t="e">
        <f>Weighting!$C$14</f>
        <v>#DIV/0!</v>
      </c>
      <c r="C6158" t="e">
        <f>Weighting!$F$14</f>
        <v>#NUM!</v>
      </c>
      <c r="D6158" t="e">
        <f>IF(C6158=1,'Data Transformation'!$G$3+0.5*'Data Transformation'!$W$25,IF(C6159=1,D6159-'Data Transformation'!$W$25,FALSE))</f>
        <v>#NUM!</v>
      </c>
      <c r="E6158">
        <f t="array" ref="E6158">IF(ISLOGICAL(D6158),"",FREQUENCY(IF('Data Transformation'!$B$425:$B$8425='Bin Analysis'!$B6147,'Data Transformation'!$G$425:$G$8425),D6158))</f>
        <v>2001</v>
      </c>
      <c r="F6158">
        <f t="shared" si="768"/>
        <v>0</v>
      </c>
      <c r="G6158">
        <f>Weighting!$H$14</f>
        <v>0</v>
      </c>
      <c r="H6158">
        <f t="array" ref="H6158">FREQUENCY(IF('Data Transformation'!$B$4:$B$8425=B6147,'Data Transformation'!$G$4:$G$8425),'Bin Analysis'!$B6158)</f>
        <v>2073</v>
      </c>
      <c r="I6158">
        <f t="shared" si="769"/>
        <v>0</v>
      </c>
      <c r="J6158">
        <f t="shared" si="770"/>
        <v>0</v>
      </c>
      <c r="K6158">
        <f>J6158*Weighting!$W$14</f>
        <v>0</v>
      </c>
      <c r="M6158" s="14"/>
    </row>
    <row r="6159" spans="1:25" x14ac:dyDescent="0.55000000000000004">
      <c r="A6159" s="32" t="str">
        <f>IF(Weighting!$P$15&gt;0,B6159,"")</f>
        <v/>
      </c>
      <c r="B6159" t="e">
        <f>Weighting!$C$15</f>
        <v>#DIV/0!</v>
      </c>
      <c r="C6159" t="e">
        <f>Weighting!$F$15</f>
        <v>#NUM!</v>
      </c>
      <c r="D6159" t="e">
        <f>IF(C6159=1,'Data Transformation'!$G$3+0.5*'Data Transformation'!$W$25,IF(C6160=1,D6160-'Data Transformation'!$W$25,FALSE))</f>
        <v>#NUM!</v>
      </c>
      <c r="E6159">
        <f t="array" ref="E6159">IF(ISLOGICAL(D6159),"",FREQUENCY(IF('Data Transformation'!$B$425:$B$8425='Bin Analysis'!$B6147,'Data Transformation'!$G$425:$G$8425),D6159))</f>
        <v>2001</v>
      </c>
      <c r="F6159">
        <f t="shared" si="768"/>
        <v>0</v>
      </c>
      <c r="G6159">
        <f>Weighting!$H$15</f>
        <v>0</v>
      </c>
      <c r="H6159">
        <f t="array" ref="H6159">FREQUENCY(IF('Data Transformation'!$B$4:$B$8425=B6147,'Data Transformation'!$G$4:$G$8425),'Bin Analysis'!$B6159)</f>
        <v>2073</v>
      </c>
      <c r="I6159">
        <f t="shared" si="769"/>
        <v>0</v>
      </c>
      <c r="J6159">
        <f t="shared" si="770"/>
        <v>0</v>
      </c>
      <c r="K6159">
        <f>J6159*Weighting!$W$15</f>
        <v>0</v>
      </c>
      <c r="M6159" s="14"/>
    </row>
    <row r="6160" spans="1:25" x14ac:dyDescent="0.55000000000000004">
      <c r="A6160" s="32" t="str">
        <f>IF(Weighting!$P$16&gt;0,B6160,"")</f>
        <v/>
      </c>
      <c r="B6160" t="e">
        <f>Weighting!$C$16</f>
        <v>#DIV/0!</v>
      </c>
      <c r="C6160" t="e">
        <f>Weighting!$F$16</f>
        <v>#NUM!</v>
      </c>
      <c r="D6160" t="e">
        <f>IF(C6160=1,'Data Transformation'!$G$3+0.5*'Data Transformation'!$W$25,IF(C6161=1,D6161-'Data Transformation'!$W$25,FALSE))</f>
        <v>#NUM!</v>
      </c>
      <c r="E6160">
        <f t="array" ref="E6160">IF(ISLOGICAL(D6160),"",FREQUENCY(IF('Data Transformation'!$B$425:$B$8425='Bin Analysis'!$B6147,'Data Transformation'!$G$425:$G$8425),D6160))</f>
        <v>2001</v>
      </c>
      <c r="F6160">
        <f t="shared" si="768"/>
        <v>0</v>
      </c>
      <c r="G6160">
        <f>Weighting!$H$16</f>
        <v>0</v>
      </c>
      <c r="H6160">
        <f t="array" ref="H6160">FREQUENCY(IF('Data Transformation'!$B$4:$B$8425=B6147,'Data Transformation'!$G$4:$G$8425),'Bin Analysis'!$B6160)</f>
        <v>2073</v>
      </c>
      <c r="I6160">
        <f t="shared" si="769"/>
        <v>0</v>
      </c>
      <c r="J6160">
        <f t="shared" si="770"/>
        <v>0</v>
      </c>
      <c r="K6160">
        <f>J6160*Weighting!$W$16</f>
        <v>0</v>
      </c>
      <c r="M6160" s="14"/>
    </row>
    <row r="6161" spans="1:25" x14ac:dyDescent="0.55000000000000004">
      <c r="A6161" s="32" t="str">
        <f>IF(Weighting!$P$17&gt;0,B6161,"")</f>
        <v/>
      </c>
      <c r="B6161" t="e">
        <f>Weighting!$C$17</f>
        <v>#DIV/0!</v>
      </c>
      <c r="C6161" t="e">
        <f>Weighting!$F$17</f>
        <v>#NUM!</v>
      </c>
      <c r="D6161" t="e">
        <f>IF(C6161=1,'Data Transformation'!$G$3+0.5*'Data Transformation'!$W$25,IF(C6162=1,D6162-'Data Transformation'!$W$25,FALSE))</f>
        <v>#NUM!</v>
      </c>
      <c r="E6161">
        <f t="array" ref="E6161">IF(ISLOGICAL(D6161),"",FREQUENCY(IF('Data Transformation'!$B$425:$B$8425='Bin Analysis'!$B6147,'Data Transformation'!$G$425:$G$8425),D6161))</f>
        <v>2001</v>
      </c>
      <c r="F6161">
        <f t="shared" si="768"/>
        <v>0</v>
      </c>
      <c r="G6161">
        <f>Weighting!$H$17</f>
        <v>0</v>
      </c>
      <c r="H6161">
        <f t="array" ref="H6161">FREQUENCY(IF('Data Transformation'!$B$4:$B$8425=B6147,'Data Transformation'!$G$4:$G$8425),'Bin Analysis'!$B6161)</f>
        <v>2073</v>
      </c>
      <c r="I6161">
        <f t="shared" si="769"/>
        <v>0</v>
      </c>
      <c r="J6161">
        <f t="shared" si="770"/>
        <v>0</v>
      </c>
      <c r="K6161">
        <f>J6161*Weighting!$W$17</f>
        <v>0</v>
      </c>
      <c r="M6161" s="14"/>
    </row>
    <row r="6162" spans="1:25" x14ac:dyDescent="0.55000000000000004">
      <c r="A6162" s="32" t="str">
        <f>IF(Weighting!$P$18&gt;0,B6162,"")</f>
        <v/>
      </c>
      <c r="B6162" t="e">
        <f>Weighting!$C$18</f>
        <v>#DIV/0!</v>
      </c>
      <c r="C6162" t="e">
        <f>Weighting!$F$18</f>
        <v>#NUM!</v>
      </c>
      <c r="D6162" t="e">
        <f>IF(C6162=1,'Data Transformation'!$G$3+0.5*'Data Transformation'!$W$25,IF(C6163=1,D6163-'Data Transformation'!$W$25,FALSE))</f>
        <v>#NUM!</v>
      </c>
      <c r="E6162">
        <f t="array" ref="E6162">IF(ISLOGICAL(D6162),"",FREQUENCY(IF('Data Transformation'!$B$425:$B$8425='Bin Analysis'!$B6147,'Data Transformation'!$G$425:$G$8425),D6162))</f>
        <v>2001</v>
      </c>
      <c r="F6162">
        <f t="shared" si="768"/>
        <v>0</v>
      </c>
      <c r="G6162">
        <f>Weighting!$H$18</f>
        <v>0</v>
      </c>
      <c r="H6162">
        <f t="array" ref="H6162">FREQUENCY(IF('Data Transformation'!$B$4:$B$8425=B6147,'Data Transformation'!$G$4:$G$8425),'Bin Analysis'!$B6162)</f>
        <v>2073</v>
      </c>
      <c r="I6162">
        <f t="shared" si="769"/>
        <v>0</v>
      </c>
      <c r="J6162">
        <f t="shared" si="770"/>
        <v>0</v>
      </c>
      <c r="K6162">
        <f>J6162*Weighting!$W$18</f>
        <v>0</v>
      </c>
      <c r="M6162" s="14"/>
    </row>
    <row r="6163" spans="1:25" x14ac:dyDescent="0.55000000000000004">
      <c r="A6163" s="32" t="str">
        <f>IF(Weighting!$P$19&gt;0,B6163,"")</f>
        <v/>
      </c>
      <c r="B6163" t="e">
        <f>Weighting!$C$19</f>
        <v>#DIV/0!</v>
      </c>
      <c r="C6163" t="e">
        <f>Weighting!$F$19</f>
        <v>#NUM!</v>
      </c>
      <c r="D6163" t="e">
        <f>IF(C6163=1,'Data Transformation'!$G$3+0.5*'Data Transformation'!$W$25,IF(C6164=1,D6164-'Data Transformation'!$W$25,FALSE))</f>
        <v>#NUM!</v>
      </c>
      <c r="E6163">
        <f t="array" ref="E6163">IF(ISLOGICAL(D6163),"",FREQUENCY(IF('Data Transformation'!$B$425:$B$8425='Bin Analysis'!$B6147,'Data Transformation'!$G$425:$G$8425),D6163))</f>
        <v>2001</v>
      </c>
      <c r="F6163">
        <f t="shared" si="768"/>
        <v>0</v>
      </c>
      <c r="G6163">
        <f>Weighting!$H$19</f>
        <v>0</v>
      </c>
      <c r="H6163">
        <f t="array" ref="H6163">FREQUENCY(IF('Data Transformation'!$B$4:$B$8425=B6147,'Data Transformation'!$G$4:$G$8425),'Bin Analysis'!$B6163)</f>
        <v>2073</v>
      </c>
      <c r="I6163">
        <f t="shared" si="769"/>
        <v>0</v>
      </c>
      <c r="J6163">
        <f t="shared" si="770"/>
        <v>0</v>
      </c>
      <c r="K6163">
        <f>J6163*Weighting!$W$19</f>
        <v>0</v>
      </c>
      <c r="M6163" s="14"/>
    </row>
    <row r="6164" spans="1:25" x14ac:dyDescent="0.55000000000000004">
      <c r="A6164" s="32" t="str">
        <f>IF(Weighting!$P$20&gt;0,B6164,"")</f>
        <v/>
      </c>
      <c r="B6164" t="e">
        <f>Weighting!$C$20</f>
        <v>#DIV/0!</v>
      </c>
      <c r="C6164" t="e">
        <f>Weighting!$F$20</f>
        <v>#NUM!</v>
      </c>
      <c r="D6164" t="e">
        <f>IF(C6164=1,'Data Transformation'!$G$3+0.5*'Data Transformation'!$W$25,IF(C6165=1,D6165-'Data Transformation'!$W$25,FALSE))</f>
        <v>#NUM!</v>
      </c>
      <c r="E6164">
        <f t="array" ref="E6164">IF(ISLOGICAL(D6164),"",FREQUENCY(IF('Data Transformation'!$B$425:$B$8425='Bin Analysis'!$B6147,'Data Transformation'!$G$425:$G$8425),D6164))</f>
        <v>2001</v>
      </c>
      <c r="F6164">
        <f t="shared" si="768"/>
        <v>0</v>
      </c>
      <c r="G6164">
        <f>Weighting!$H$20</f>
        <v>0</v>
      </c>
      <c r="H6164">
        <f t="array" ref="H6164">FREQUENCY(IF('Data Transformation'!$B$4:$B$8425=B6147,'Data Transformation'!$G$4:$G$8425),'Bin Analysis'!$B6164)</f>
        <v>2073</v>
      </c>
      <c r="I6164">
        <f t="shared" si="769"/>
        <v>0</v>
      </c>
      <c r="J6164">
        <f t="shared" si="770"/>
        <v>0</v>
      </c>
      <c r="K6164">
        <f>J6164*Weighting!$W$20</f>
        <v>0</v>
      </c>
      <c r="M6164" s="14"/>
    </row>
    <row r="6165" spans="1:25" x14ac:dyDescent="0.55000000000000004">
      <c r="A6165" s="32" t="str">
        <f>IF(Weighting!$P$21&gt;0,B6165,"")</f>
        <v/>
      </c>
      <c r="B6165" t="e">
        <f>Weighting!$C$21</f>
        <v>#DIV/0!</v>
      </c>
      <c r="C6165" t="e">
        <f>Weighting!$F$21</f>
        <v>#NUM!</v>
      </c>
      <c r="D6165" t="e">
        <f>IF(C6165=1,'Data Transformation'!$G$3+0.5*'Data Transformation'!$W$25,IF(C6166=1,D6166-'Data Transformation'!$W$25,FALSE))</f>
        <v>#NUM!</v>
      </c>
      <c r="E6165">
        <f t="array" ref="E6165">IF(ISLOGICAL(D6165),"",FREQUENCY(IF('Data Transformation'!$B$425:$B$8425='Bin Analysis'!$B6147,'Data Transformation'!$G$425:$G$8425),D6165))</f>
        <v>2001</v>
      </c>
      <c r="F6165">
        <f t="shared" si="768"/>
        <v>0</v>
      </c>
      <c r="G6165">
        <f>Weighting!$H$21</f>
        <v>0</v>
      </c>
      <c r="H6165">
        <f t="array" ref="H6165">FREQUENCY(IF('Data Transformation'!$B$4:$B$8425=B6147,'Data Transformation'!$G$4:$G$8425),'Bin Analysis'!$B6165)</f>
        <v>2073</v>
      </c>
      <c r="I6165">
        <f t="shared" si="769"/>
        <v>0</v>
      </c>
      <c r="J6165">
        <f t="shared" si="770"/>
        <v>0</v>
      </c>
      <c r="K6165">
        <f>J6165*Weighting!$W$21</f>
        <v>0</v>
      </c>
      <c r="M6165" s="14"/>
    </row>
    <row r="6166" spans="1:25" x14ac:dyDescent="0.55000000000000004">
      <c r="A6166" s="32" t="str">
        <f>IF(Weighting!$P$22&gt;0,B6166,"")</f>
        <v/>
      </c>
      <c r="B6166" t="e">
        <f>Weighting!$C$22</f>
        <v>#DIV/0!</v>
      </c>
      <c r="C6166" t="e">
        <f>Weighting!$F$22</f>
        <v>#NUM!</v>
      </c>
      <c r="D6166" t="e">
        <f>IF(C6166=1,'Data Transformation'!$G$3+0.5*'Data Transformation'!$W$25,IF(C6167=1,D6167-'Data Transformation'!$W$25,FALSE))</f>
        <v>#NUM!</v>
      </c>
      <c r="E6166">
        <f t="array" ref="E6166">IF(ISLOGICAL(D6166),"",FREQUENCY(IF('Data Transformation'!$B$425:$B$8425='Bin Analysis'!$B6147,'Data Transformation'!$G$425:$G$8425),D6166))</f>
        <v>2001</v>
      </c>
      <c r="F6166">
        <f t="shared" si="768"/>
        <v>0</v>
      </c>
      <c r="G6166">
        <f>Weighting!$H$22</f>
        <v>0</v>
      </c>
      <c r="H6166">
        <f t="array" ref="H6166">FREQUENCY(IF('Data Transformation'!$B$4:$B$8425=B6147,'Data Transformation'!$G$4:$G$8425),'Bin Analysis'!$B6166)</f>
        <v>2073</v>
      </c>
      <c r="I6166">
        <f t="shared" si="769"/>
        <v>0</v>
      </c>
      <c r="J6166">
        <f t="shared" si="770"/>
        <v>0</v>
      </c>
      <c r="K6166">
        <f>J6166*Weighting!$W$22</f>
        <v>0</v>
      </c>
      <c r="M6166" s="14"/>
    </row>
    <row r="6167" spans="1:25" x14ac:dyDescent="0.55000000000000004">
      <c r="A6167" s="32" t="str">
        <f>IF(Weighting!$P$23&gt;0,B6167,"")</f>
        <v/>
      </c>
      <c r="B6167" t="e">
        <f>Weighting!$C$23</f>
        <v>#DIV/0!</v>
      </c>
      <c r="C6167" t="e">
        <f>Weighting!$F$23</f>
        <v>#NUM!</v>
      </c>
      <c r="D6167" t="e">
        <f>IF(C6167=1,'Data Transformation'!$G$3+0.5*'Data Transformation'!$W$25,IF(C6168=1,D6168-'Data Transformation'!$W$25,FALSE))</f>
        <v>#NUM!</v>
      </c>
      <c r="E6167">
        <f t="array" ref="E6167">IF(ISLOGICAL(D6167),"",FREQUENCY(IF('Data Transformation'!$B$425:$B$8425='Bin Analysis'!$B6147,'Data Transformation'!$G$425:$G$8425),D6167))</f>
        <v>2001</v>
      </c>
      <c r="F6167">
        <f t="shared" si="768"/>
        <v>0</v>
      </c>
      <c r="G6167">
        <f>Weighting!$H$23</f>
        <v>0</v>
      </c>
      <c r="H6167">
        <f t="array" ref="H6167">FREQUENCY(IF('Data Transformation'!$B$4:$B$8425=B6147,'Data Transformation'!$G$4:$G$8425),'Bin Analysis'!$B6167)</f>
        <v>2073</v>
      </c>
      <c r="I6167">
        <f t="shared" si="769"/>
        <v>0</v>
      </c>
      <c r="J6167">
        <f t="shared" si="770"/>
        <v>0</v>
      </c>
      <c r="K6167">
        <f>J6167*Weighting!$W$23</f>
        <v>0</v>
      </c>
      <c r="M6167" s="14"/>
    </row>
    <row r="6168" spans="1:25" x14ac:dyDescent="0.55000000000000004">
      <c r="A6168" s="32" t="str">
        <f>IF(Weighting!$P$24&gt;0,B6168,"")</f>
        <v/>
      </c>
      <c r="B6168" t="e">
        <f>Weighting!$C$24</f>
        <v>#DIV/0!</v>
      </c>
      <c r="C6168" t="e">
        <f>Weighting!$F$24</f>
        <v>#NUM!</v>
      </c>
      <c r="D6168" t="e">
        <f>IF(C6168=1,'Data Transformation'!$G$3+0.5*'Data Transformation'!$W$25,IF(C6169=1,D6169-'Data Transformation'!$W$25,FALSE))</f>
        <v>#NUM!</v>
      </c>
      <c r="E6168">
        <f t="array" ref="E6168">IF(ISLOGICAL(D6168),"",FREQUENCY(IF('Data Transformation'!$B$425:$B$8425='Bin Analysis'!$B6147,'Data Transformation'!$G$425:$G$8425),D6168))</f>
        <v>2001</v>
      </c>
      <c r="F6168">
        <f t="shared" si="768"/>
        <v>0</v>
      </c>
      <c r="G6168">
        <f>Weighting!$H$24</f>
        <v>0</v>
      </c>
      <c r="H6168">
        <f t="array" ref="H6168">FREQUENCY(IF('Data Transformation'!$B$4:$B$8425=B6147,'Data Transformation'!$G$4:$G$8425),'Bin Analysis'!$B6168)</f>
        <v>2073</v>
      </c>
      <c r="I6168">
        <f t="shared" si="769"/>
        <v>0</v>
      </c>
      <c r="J6168">
        <f t="shared" si="770"/>
        <v>0</v>
      </c>
      <c r="K6168">
        <f>J6168*Weighting!$W$24</f>
        <v>0</v>
      </c>
      <c r="M6168" s="14"/>
    </row>
    <row r="6169" spans="1:25" x14ac:dyDescent="0.55000000000000004">
      <c r="A6169" s="32" t="str">
        <f>IF(Weighting!$P$25&gt;0,B6169,"")</f>
        <v/>
      </c>
      <c r="B6169" t="e">
        <f>Weighting!$C$25</f>
        <v>#DIV/0!</v>
      </c>
      <c r="C6169" t="e">
        <f>Weighting!$F$25</f>
        <v>#NUM!</v>
      </c>
      <c r="D6169" t="e">
        <f>IF(C6169=1,'Data Transformation'!$G$3+0.5*'Data Transformation'!$W$25,IF(C6170=1,D6170-'Data Transformation'!$W$25,FALSE))</f>
        <v>#NUM!</v>
      </c>
      <c r="E6169">
        <f t="array" ref="E6169">IF(ISLOGICAL(D6169),"",FREQUENCY(IF('Data Transformation'!$B$425:$B$8425='Bin Analysis'!$B6147,'Data Transformation'!$G$425:$G$8425),D6169))</f>
        <v>2001</v>
      </c>
      <c r="F6169">
        <f t="shared" si="768"/>
        <v>0</v>
      </c>
      <c r="G6169">
        <f>Weighting!$H$25</f>
        <v>0</v>
      </c>
      <c r="H6169">
        <f t="array" ref="H6169">FREQUENCY(IF('Data Transformation'!$B$4:$B$8425=B6147,'Data Transformation'!$G$4:$G$8425),'Bin Analysis'!$B6169)</f>
        <v>2073</v>
      </c>
      <c r="I6169">
        <f t="shared" si="769"/>
        <v>0</v>
      </c>
      <c r="J6169">
        <f t="shared" si="770"/>
        <v>0</v>
      </c>
      <c r="K6169">
        <f>J6169*Weighting!$W$25</f>
        <v>0</v>
      </c>
      <c r="M6169" s="14"/>
    </row>
    <row r="6170" spans="1:25" x14ac:dyDescent="0.55000000000000004">
      <c r="O6170"/>
      <c r="P6170"/>
      <c r="Q6170"/>
      <c r="R6170"/>
    </row>
    <row r="6171" spans="1:25" ht="23.35" x14ac:dyDescent="0.8">
      <c r="A6171" s="21" t="s">
        <v>0</v>
      </c>
      <c r="B6171" s="21" t="str">
        <f>IFERROR(VLOOKUP(C6171,'Data Transformation'!$L$6:$M$426,2,FALSE),"")</f>
        <v/>
      </c>
      <c r="C6171" s="21">
        <f>C6147+1</f>
        <v>257</v>
      </c>
      <c r="D6171" s="21"/>
      <c r="E6171" s="21"/>
      <c r="F6171" s="21"/>
      <c r="G6171" s="21"/>
      <c r="H6171" s="22"/>
      <c r="I6171" s="22"/>
      <c r="J6171" s="22"/>
      <c r="K6171" s="21"/>
      <c r="L6171" s="21" t="str">
        <f>B6171</f>
        <v/>
      </c>
      <c r="M6171" s="23" t="e">
        <f>INDEX('Data Transformation'!$O$4:$O$424,MATCH($B6171,'Data Transformation'!$M$4:$M$424,0),MATCH($M$2,'Data Transformation'!$O$3,0))</f>
        <v>#N/A</v>
      </c>
      <c r="N6171" s="27" t="e">
        <f>IF('Input and Summary Results'!$J$16="minimum",'Bin Analysis'!X6172/(M6171-1),'Bin Analysis'!Y6171/('Bin Analysis'!M6171-1))</f>
        <v>#N/A</v>
      </c>
      <c r="O6171" s="27" t="e">
        <f>IF(M6171=FALSE,NA(),(VLOOKUP(1,C6174:K6193,4,FALSE))/(M6171-1))</f>
        <v>#N/A</v>
      </c>
      <c r="P6171" s="27" t="e">
        <f>IF(M6171=FALSE,NA(),SUM(J6174:J6193)/Weighting!$S$5)</f>
        <v>#N/A</v>
      </c>
      <c r="Q6171" s="27" t="e">
        <f>IF(M6171=FALSE,NA(),SUM(K6174:K6193)/Weighting!$S$6)</f>
        <v>#N/A</v>
      </c>
      <c r="R6171" s="27" t="e">
        <f>IF(M6171=FALSE,NA(),(VLOOKUP(1,G6174:K6193,3,FALSE))/(M6171-1))</f>
        <v>#N/A</v>
      </c>
      <c r="S6171" s="22" t="e">
        <f>IF(M6171=FALSE,NA(),IF(SUM(J6174:J6193)=2,"yes","no"))</f>
        <v>#N/A</v>
      </c>
      <c r="X6171" s="2" cm="2">
        <f t="array" ref="X6171:X6172">FREQUENCY(IF('Data Transformation'!$B$425:$B$6424='Bin Analysis'!L6171,'Data Transformation'!$G$425:$G$6424),'Data Transformation'!$U$11)</f>
        <v>0</v>
      </c>
      <c r="Y6171" s="2" cm="2">
        <f t="array" ref="Y6171:Y6172">FREQUENCY(IF('Data Transformation'!$B$425:$B$6424='Bin Analysis'!L6171,'Data Transformation'!$G$425:$G$6424),'Data Transformation'!$U$12)</f>
        <v>0</v>
      </c>
    </row>
    <row r="6172" spans="1:25" x14ac:dyDescent="0.55000000000000004">
      <c r="A6172" s="14" t="s">
        <v>67</v>
      </c>
      <c r="B6172" t="s">
        <v>47</v>
      </c>
      <c r="C6172" t="s">
        <v>5</v>
      </c>
      <c r="D6172" t="s">
        <v>100</v>
      </c>
      <c r="E6172" t="s">
        <v>101</v>
      </c>
      <c r="F6172" t="s">
        <v>102</v>
      </c>
      <c r="G6172" t="s">
        <v>70</v>
      </c>
      <c r="H6172" t="s">
        <v>31</v>
      </c>
      <c r="I6172" t="s">
        <v>32</v>
      </c>
      <c r="J6172" t="s">
        <v>46</v>
      </c>
      <c r="K6172" s="14" t="s">
        <v>45</v>
      </c>
      <c r="M6172" s="14"/>
      <c r="X6172" s="2">
        <v>0</v>
      </c>
      <c r="Y6172" s="2">
        <v>0</v>
      </c>
    </row>
    <row r="6173" spans="1:25" x14ac:dyDescent="0.55000000000000004">
      <c r="A6173" s="32"/>
      <c r="D6173" t="e">
        <f>IF(C6173=1,'Data Transformation'!$G$3+0.5*'Data Transformation'!$W$25,IF(C6174=1,D6174-'Data Transformation'!$W$25,FALSE))</f>
        <v>#NUM!</v>
      </c>
      <c r="E6173">
        <f t="array" ref="E6173">IF(ISLOGICAL(D6173),"",FREQUENCY(IF('Data Transformation'!$B$425:$B$8425='Bin Analysis'!$B6171,'Data Transformation'!$G$425:$G$8425),D6173))</f>
        <v>2001</v>
      </c>
      <c r="F6173" t="e">
        <f>IF(ISLOGICAL(D6173),"",E6173-E6172)</f>
        <v>#VALUE!</v>
      </c>
      <c r="M6173" s="14"/>
    </row>
    <row r="6174" spans="1:25" x14ac:dyDescent="0.55000000000000004">
      <c r="A6174" s="32" t="e">
        <f>IF(Weighting!$P$6&gt;0,B6174,"")</f>
        <v>#NUM!</v>
      </c>
      <c r="B6174" t="e">
        <f>Weighting!$C$6</f>
        <v>#DIV/0!</v>
      </c>
      <c r="C6174" t="e">
        <f>Weighting!$F$6</f>
        <v>#NUM!</v>
      </c>
      <c r="D6174" t="e">
        <f>IF(C6174=1,'Data Transformation'!$G$3+0.5*'Data Transformation'!$W$25,IF(C6175=1,D6175-'Data Transformation'!$W$25,FALSE))</f>
        <v>#NUM!</v>
      </c>
      <c r="E6174">
        <f t="array" ref="E6174">IF(ISLOGICAL(D6174),"",FREQUENCY(IF('Data Transformation'!$B$425:$B$8425='Bin Analysis'!$B6171,'Data Transformation'!$G$425:$G$8425),D6174))</f>
        <v>2001</v>
      </c>
      <c r="F6174">
        <f>IF(ISLOGICAL(D6174),"",E6174-E6173)</f>
        <v>0</v>
      </c>
      <c r="G6174">
        <f>Weighting!$H$6</f>
        <v>1</v>
      </c>
      <c r="H6174">
        <f t="array" ref="H6174">FREQUENCY(IF('Data Transformation'!$B$4:$B$8425=B6171,'Data Transformation'!$G$4:$G$8425),'Bin Analysis'!$B6174)</f>
        <v>2073</v>
      </c>
      <c r="I6174">
        <f>H6174-H6173</f>
        <v>2073</v>
      </c>
      <c r="J6174">
        <f>IF(I6174=0,0,1)</f>
        <v>1</v>
      </c>
      <c r="K6174" t="e">
        <f>J6174*Weighting!$W$6</f>
        <v>#NUM!</v>
      </c>
      <c r="M6174" s="14"/>
    </row>
    <row r="6175" spans="1:25" x14ac:dyDescent="0.55000000000000004">
      <c r="A6175" s="32" t="str">
        <f>IF(Weighting!$P$7&gt;0,B6175,"")</f>
        <v/>
      </c>
      <c r="B6175" t="e">
        <f>Weighting!$C$7</f>
        <v>#DIV/0!</v>
      </c>
      <c r="C6175" t="e">
        <f>Weighting!$F$7</f>
        <v>#NUM!</v>
      </c>
      <c r="D6175" t="e">
        <f>IF(C6175=1,'Data Transformation'!$G$3+0.5*'Data Transformation'!$W$25,IF(C6176=1,D6176-'Data Transformation'!$W$25,FALSE))</f>
        <v>#NUM!</v>
      </c>
      <c r="E6175">
        <f t="array" ref="E6175">IF(ISLOGICAL(D6175),"",FREQUENCY(IF('Data Transformation'!$B$425:$B$8425='Bin Analysis'!$B6171,'Data Transformation'!$G$425:$G$8425),D6175))</f>
        <v>2001</v>
      </c>
      <c r="F6175">
        <f t="shared" ref="F6175:F6193" si="771">IF(ISLOGICAL(D6175),"",E6175-E6174)</f>
        <v>0</v>
      </c>
      <c r="G6175">
        <f>Weighting!$H$7</f>
        <v>0</v>
      </c>
      <c r="H6175">
        <f t="array" ref="H6175">FREQUENCY(IF('Data Transformation'!$B$4:$B$8425=B6171,'Data Transformation'!$G$4:$G$8425),'Bin Analysis'!$B6175)</f>
        <v>2073</v>
      </c>
      <c r="I6175">
        <f t="shared" ref="I6175:I6193" si="772">H6175-H6174</f>
        <v>0</v>
      </c>
      <c r="J6175">
        <f>IF(I6175=0,0,1)</f>
        <v>0</v>
      </c>
      <c r="K6175">
        <f>J6175*Weighting!$W$7</f>
        <v>0</v>
      </c>
      <c r="M6175" s="14"/>
    </row>
    <row r="6176" spans="1:25" x14ac:dyDescent="0.55000000000000004">
      <c r="A6176" s="32" t="str">
        <f>IF(Weighting!$P$8&gt;0,B6176,"")</f>
        <v/>
      </c>
      <c r="B6176" t="e">
        <f>Weighting!$C$8</f>
        <v>#DIV/0!</v>
      </c>
      <c r="C6176" t="e">
        <f>Weighting!$F$8</f>
        <v>#NUM!</v>
      </c>
      <c r="D6176" t="e">
        <f>IF(C6176=1,'Data Transformation'!$G$3+0.5*'Data Transformation'!$W$25,IF(C6177=1,D6177-'Data Transformation'!$W$25,FALSE))</f>
        <v>#NUM!</v>
      </c>
      <c r="E6176">
        <f t="array" ref="E6176">IF(ISLOGICAL(D6176),"",FREQUENCY(IF('Data Transformation'!$B$425:$B$8425='Bin Analysis'!$B6171,'Data Transformation'!$G$425:$G$8425),D6176))</f>
        <v>2001</v>
      </c>
      <c r="F6176">
        <f t="shared" si="771"/>
        <v>0</v>
      </c>
      <c r="G6176">
        <f>Weighting!$H$8</f>
        <v>0</v>
      </c>
      <c r="H6176">
        <f t="array" ref="H6176">FREQUENCY(IF('Data Transformation'!$B$4:$B$8425=B6171,'Data Transformation'!$G$4:$G$8425),'Bin Analysis'!$B6176)</f>
        <v>2073</v>
      </c>
      <c r="I6176">
        <f t="shared" si="772"/>
        <v>0</v>
      </c>
      <c r="J6176">
        <f t="shared" ref="J6176:J6193" si="773">IF(I6176=0,0,1)</f>
        <v>0</v>
      </c>
      <c r="K6176">
        <f>J6176*Weighting!$W$8</f>
        <v>0</v>
      </c>
      <c r="M6176" s="14"/>
    </row>
    <row r="6177" spans="1:13" x14ac:dyDescent="0.55000000000000004">
      <c r="A6177" s="32" t="str">
        <f>IF(Weighting!$P$9&gt;0,B6177,"")</f>
        <v/>
      </c>
      <c r="B6177" s="50" t="e">
        <f>Weighting!$C$9</f>
        <v>#DIV/0!</v>
      </c>
      <c r="C6177" t="e">
        <f>Weighting!$F$9</f>
        <v>#NUM!</v>
      </c>
      <c r="D6177" t="e">
        <f>IF(C6177=1,'Data Transformation'!$G$3+0.5*'Data Transformation'!$W$25,IF(C6178=1,D6178-'Data Transformation'!$W$25,FALSE))</f>
        <v>#NUM!</v>
      </c>
      <c r="E6177">
        <f t="array" ref="E6177">IF(ISLOGICAL(D6177),"",FREQUENCY(IF('Data Transformation'!$B$425:$B$8425='Bin Analysis'!$B6171,'Data Transformation'!$G$425:$G$8425),D6177))</f>
        <v>2001</v>
      </c>
      <c r="F6177">
        <f t="shared" si="771"/>
        <v>0</v>
      </c>
      <c r="G6177">
        <f>Weighting!$H$9</f>
        <v>0</v>
      </c>
      <c r="H6177">
        <f t="array" ref="H6177">FREQUENCY(IF('Data Transformation'!$B$4:$B$8425=B6171,'Data Transformation'!$G$4:$G$8425),'Bin Analysis'!$B6177)</f>
        <v>2073</v>
      </c>
      <c r="I6177">
        <f t="shared" si="772"/>
        <v>0</v>
      </c>
      <c r="J6177">
        <f t="shared" si="773"/>
        <v>0</v>
      </c>
      <c r="K6177">
        <f>J6177*Weighting!$W$9</f>
        <v>0</v>
      </c>
      <c r="M6177" s="14"/>
    </row>
    <row r="6178" spans="1:13" x14ac:dyDescent="0.55000000000000004">
      <c r="A6178" s="32" t="str">
        <f>IF(Weighting!$P$10&gt;0,B6178,"")</f>
        <v/>
      </c>
      <c r="B6178" t="e">
        <f>Weighting!$C$10</f>
        <v>#DIV/0!</v>
      </c>
      <c r="C6178" t="e">
        <f>Weighting!$F$10</f>
        <v>#NUM!</v>
      </c>
      <c r="D6178" t="e">
        <f>IF(C6178=1,'Data Transformation'!$G$3+0.5*'Data Transformation'!$W$25,IF(C6179=1,D6179-'Data Transformation'!$W$25,FALSE))</f>
        <v>#NUM!</v>
      </c>
      <c r="E6178">
        <f t="array" ref="E6178">IF(ISLOGICAL(D6178),"",FREQUENCY(IF('Data Transformation'!$B$425:$B$8425='Bin Analysis'!$B6171,'Data Transformation'!$G$425:$G$8425),D6178))</f>
        <v>2001</v>
      </c>
      <c r="F6178">
        <f t="shared" si="771"/>
        <v>0</v>
      </c>
      <c r="G6178">
        <f>Weighting!$H$10</f>
        <v>0</v>
      </c>
      <c r="H6178">
        <f t="array" ref="H6178">FREQUENCY(IF('Data Transformation'!$B$4:$B$8425=B6171,'Data Transformation'!$G$4:$G$8425),'Bin Analysis'!$B6178)</f>
        <v>2073</v>
      </c>
      <c r="I6178">
        <f t="shared" si="772"/>
        <v>0</v>
      </c>
      <c r="J6178">
        <f t="shared" si="773"/>
        <v>0</v>
      </c>
      <c r="K6178">
        <f>J6178*Weighting!$W$10</f>
        <v>0</v>
      </c>
      <c r="M6178" s="14"/>
    </row>
    <row r="6179" spans="1:13" x14ac:dyDescent="0.55000000000000004">
      <c r="A6179" s="32" t="str">
        <f>IF(Weighting!$P$11&gt;0,B6179,"")</f>
        <v/>
      </c>
      <c r="B6179" t="e">
        <f>Weighting!$C$11</f>
        <v>#DIV/0!</v>
      </c>
      <c r="C6179" t="e">
        <f>Weighting!$F$11</f>
        <v>#NUM!</v>
      </c>
      <c r="D6179" t="e">
        <f>IF(C6179=1,'Data Transformation'!$G$3+0.5*'Data Transformation'!$W$25,IF(C6180=1,D6180-'Data Transformation'!$W$25,FALSE))</f>
        <v>#NUM!</v>
      </c>
      <c r="E6179">
        <f t="array" ref="E6179">IF(ISLOGICAL(D6179),"",FREQUENCY(IF('Data Transformation'!$B$425:$B$8425='Bin Analysis'!$B6171,'Data Transformation'!$G$425:$G$8425),D6179))</f>
        <v>2001</v>
      </c>
      <c r="F6179">
        <f t="shared" si="771"/>
        <v>0</v>
      </c>
      <c r="G6179">
        <f>Weighting!$H$11</f>
        <v>0</v>
      </c>
      <c r="H6179">
        <f t="array" ref="H6179">FREQUENCY(IF('Data Transformation'!$B$4:$B$8425=B6171,'Data Transformation'!$G$4:$G$8425),'Bin Analysis'!$B6179)</f>
        <v>2073</v>
      </c>
      <c r="I6179">
        <f t="shared" si="772"/>
        <v>0</v>
      </c>
      <c r="J6179">
        <f t="shared" si="773"/>
        <v>0</v>
      </c>
      <c r="K6179">
        <f>J6179*Weighting!$W$11</f>
        <v>0</v>
      </c>
      <c r="M6179" s="14"/>
    </row>
    <row r="6180" spans="1:13" x14ac:dyDescent="0.55000000000000004">
      <c r="A6180" s="32" t="str">
        <f>IF(Weighting!$P$12&gt;0,B6180,"")</f>
        <v/>
      </c>
      <c r="B6180" t="e">
        <f>Weighting!$C$12</f>
        <v>#DIV/0!</v>
      </c>
      <c r="C6180" t="e">
        <f>Weighting!$F$12</f>
        <v>#NUM!</v>
      </c>
      <c r="D6180" t="e">
        <f>IF(C6180=1,'Data Transformation'!$G$3+0.5*'Data Transformation'!$W$25,IF(C6181=1,D6181-'Data Transformation'!$W$25,FALSE))</f>
        <v>#NUM!</v>
      </c>
      <c r="E6180">
        <f t="array" ref="E6180">IF(ISLOGICAL(D6180),"",FREQUENCY(IF('Data Transformation'!$B$425:$B$8425='Bin Analysis'!$B6171,'Data Transformation'!$G$425:$G$8425),D6180))</f>
        <v>2001</v>
      </c>
      <c r="F6180">
        <f t="shared" si="771"/>
        <v>0</v>
      </c>
      <c r="G6180">
        <f>Weighting!$H$12</f>
        <v>0</v>
      </c>
      <c r="H6180">
        <f t="array" ref="H6180">FREQUENCY(IF('Data Transformation'!$B$4:$B$8425=B6171,'Data Transformation'!$G$4:$G$8425),'Bin Analysis'!$B6180)</f>
        <v>2073</v>
      </c>
      <c r="I6180">
        <f t="shared" si="772"/>
        <v>0</v>
      </c>
      <c r="J6180">
        <f t="shared" si="773"/>
        <v>0</v>
      </c>
      <c r="K6180">
        <f>J6180*Weighting!$W$12</f>
        <v>0</v>
      </c>
      <c r="M6180" s="14"/>
    </row>
    <row r="6181" spans="1:13" x14ac:dyDescent="0.55000000000000004">
      <c r="A6181" s="32" t="str">
        <f>IF(Weighting!$P$13&gt;0,B6181,"")</f>
        <v/>
      </c>
      <c r="B6181" t="e">
        <f>Weighting!$C$13</f>
        <v>#DIV/0!</v>
      </c>
      <c r="C6181" t="e">
        <f>Weighting!$F$13</f>
        <v>#NUM!</v>
      </c>
      <c r="D6181" t="e">
        <f>IF(C6181=1,'Data Transformation'!$G$3+0.5*'Data Transformation'!$W$25,IF(C6182=1,D6182-'Data Transformation'!$W$25,FALSE))</f>
        <v>#NUM!</v>
      </c>
      <c r="E6181">
        <f t="array" ref="E6181">IF(ISLOGICAL(D6181),"",FREQUENCY(IF('Data Transformation'!$B$425:$B$8425='Bin Analysis'!$B6171,'Data Transformation'!$G$425:$G$8425),D6181))</f>
        <v>2001</v>
      </c>
      <c r="F6181">
        <f t="shared" si="771"/>
        <v>0</v>
      </c>
      <c r="G6181">
        <f>Weighting!$H$13</f>
        <v>0</v>
      </c>
      <c r="H6181">
        <f t="array" ref="H6181">FREQUENCY(IF('Data Transformation'!$B$4:$B$8425=B6171,'Data Transformation'!$G$4:$G$8425),'Bin Analysis'!$B6181)</f>
        <v>2073</v>
      </c>
      <c r="I6181">
        <f t="shared" si="772"/>
        <v>0</v>
      </c>
      <c r="J6181">
        <f t="shared" si="773"/>
        <v>0</v>
      </c>
      <c r="K6181">
        <f>J6181*Weighting!$W$13</f>
        <v>0</v>
      </c>
      <c r="M6181" s="14"/>
    </row>
    <row r="6182" spans="1:13" x14ac:dyDescent="0.55000000000000004">
      <c r="A6182" s="32" t="str">
        <f>IF(Weighting!$P$14&gt;0,B6182,"")</f>
        <v/>
      </c>
      <c r="B6182" t="e">
        <f>Weighting!$C$14</f>
        <v>#DIV/0!</v>
      </c>
      <c r="C6182" t="e">
        <f>Weighting!$F$14</f>
        <v>#NUM!</v>
      </c>
      <c r="D6182" t="e">
        <f>IF(C6182=1,'Data Transformation'!$G$3+0.5*'Data Transformation'!$W$25,IF(C6183=1,D6183-'Data Transformation'!$W$25,FALSE))</f>
        <v>#NUM!</v>
      </c>
      <c r="E6182">
        <f t="array" ref="E6182">IF(ISLOGICAL(D6182),"",FREQUENCY(IF('Data Transformation'!$B$425:$B$8425='Bin Analysis'!$B6171,'Data Transformation'!$G$425:$G$8425),D6182))</f>
        <v>2001</v>
      </c>
      <c r="F6182">
        <f t="shared" si="771"/>
        <v>0</v>
      </c>
      <c r="G6182">
        <f>Weighting!$H$14</f>
        <v>0</v>
      </c>
      <c r="H6182">
        <f t="array" ref="H6182">FREQUENCY(IF('Data Transformation'!$B$4:$B$8425=B6171,'Data Transformation'!$G$4:$G$8425),'Bin Analysis'!$B6182)</f>
        <v>2073</v>
      </c>
      <c r="I6182">
        <f t="shared" si="772"/>
        <v>0</v>
      </c>
      <c r="J6182">
        <f t="shared" si="773"/>
        <v>0</v>
      </c>
      <c r="K6182">
        <f>J6182*Weighting!$W$14</f>
        <v>0</v>
      </c>
      <c r="M6182" s="14"/>
    </row>
    <row r="6183" spans="1:13" x14ac:dyDescent="0.55000000000000004">
      <c r="A6183" s="32" t="str">
        <f>IF(Weighting!$P$15&gt;0,B6183,"")</f>
        <v/>
      </c>
      <c r="B6183" t="e">
        <f>Weighting!$C$15</f>
        <v>#DIV/0!</v>
      </c>
      <c r="C6183" t="e">
        <f>Weighting!$F$15</f>
        <v>#NUM!</v>
      </c>
      <c r="D6183" t="e">
        <f>IF(C6183=1,'Data Transformation'!$G$3+0.5*'Data Transformation'!$W$25,IF(C6184=1,D6184-'Data Transformation'!$W$25,FALSE))</f>
        <v>#NUM!</v>
      </c>
      <c r="E6183">
        <f t="array" ref="E6183">IF(ISLOGICAL(D6183),"",FREQUENCY(IF('Data Transformation'!$B$425:$B$8425='Bin Analysis'!$B6171,'Data Transformation'!$G$425:$G$8425),D6183))</f>
        <v>2001</v>
      </c>
      <c r="F6183">
        <f t="shared" si="771"/>
        <v>0</v>
      </c>
      <c r="G6183">
        <f>Weighting!$H$15</f>
        <v>0</v>
      </c>
      <c r="H6183">
        <f t="array" ref="H6183">FREQUENCY(IF('Data Transformation'!$B$4:$B$8425=B6171,'Data Transformation'!$G$4:$G$8425),'Bin Analysis'!$B6183)</f>
        <v>2073</v>
      </c>
      <c r="I6183">
        <f t="shared" si="772"/>
        <v>0</v>
      </c>
      <c r="J6183">
        <f t="shared" si="773"/>
        <v>0</v>
      </c>
      <c r="K6183">
        <f>J6183*Weighting!$W$15</f>
        <v>0</v>
      </c>
      <c r="M6183" s="14"/>
    </row>
    <row r="6184" spans="1:13" x14ac:dyDescent="0.55000000000000004">
      <c r="A6184" s="32" t="str">
        <f>IF(Weighting!$P$16&gt;0,B6184,"")</f>
        <v/>
      </c>
      <c r="B6184" t="e">
        <f>Weighting!$C$16</f>
        <v>#DIV/0!</v>
      </c>
      <c r="C6184" t="e">
        <f>Weighting!$F$16</f>
        <v>#NUM!</v>
      </c>
      <c r="D6184" t="e">
        <f>IF(C6184=1,'Data Transformation'!$G$3+0.5*'Data Transformation'!$W$25,IF(C6185=1,D6185-'Data Transformation'!$W$25,FALSE))</f>
        <v>#NUM!</v>
      </c>
      <c r="E6184">
        <f t="array" ref="E6184">IF(ISLOGICAL(D6184),"",FREQUENCY(IF('Data Transformation'!$B$425:$B$8425='Bin Analysis'!$B6171,'Data Transformation'!$G$425:$G$8425),D6184))</f>
        <v>2001</v>
      </c>
      <c r="F6184">
        <f t="shared" si="771"/>
        <v>0</v>
      </c>
      <c r="G6184">
        <f>Weighting!$H$16</f>
        <v>0</v>
      </c>
      <c r="H6184">
        <f t="array" ref="H6184">FREQUENCY(IF('Data Transformation'!$B$4:$B$8425=B6171,'Data Transformation'!$G$4:$G$8425),'Bin Analysis'!$B6184)</f>
        <v>2073</v>
      </c>
      <c r="I6184">
        <f t="shared" si="772"/>
        <v>0</v>
      </c>
      <c r="J6184">
        <f t="shared" si="773"/>
        <v>0</v>
      </c>
      <c r="K6184">
        <f>J6184*Weighting!$W$16</f>
        <v>0</v>
      </c>
      <c r="M6184" s="14"/>
    </row>
    <row r="6185" spans="1:13" x14ac:dyDescent="0.55000000000000004">
      <c r="A6185" s="32" t="str">
        <f>IF(Weighting!$P$17&gt;0,B6185,"")</f>
        <v/>
      </c>
      <c r="B6185" t="e">
        <f>Weighting!$C$17</f>
        <v>#DIV/0!</v>
      </c>
      <c r="C6185" t="e">
        <f>Weighting!$F$17</f>
        <v>#NUM!</v>
      </c>
      <c r="D6185" t="e">
        <f>IF(C6185=1,'Data Transformation'!$G$3+0.5*'Data Transformation'!$W$25,IF(C6186=1,D6186-'Data Transformation'!$W$25,FALSE))</f>
        <v>#NUM!</v>
      </c>
      <c r="E6185">
        <f t="array" ref="E6185">IF(ISLOGICAL(D6185),"",FREQUENCY(IF('Data Transformation'!$B$425:$B$8425='Bin Analysis'!$B6171,'Data Transformation'!$G$425:$G$8425),D6185))</f>
        <v>2001</v>
      </c>
      <c r="F6185">
        <f t="shared" si="771"/>
        <v>0</v>
      </c>
      <c r="G6185">
        <f>Weighting!$H$17</f>
        <v>0</v>
      </c>
      <c r="H6185">
        <f t="array" ref="H6185">FREQUENCY(IF('Data Transformation'!$B$4:$B$8425=B6171,'Data Transformation'!$G$4:$G$8425),'Bin Analysis'!$B6185)</f>
        <v>2073</v>
      </c>
      <c r="I6185">
        <f t="shared" si="772"/>
        <v>0</v>
      </c>
      <c r="J6185">
        <f t="shared" si="773"/>
        <v>0</v>
      </c>
      <c r="K6185">
        <f>J6185*Weighting!$W$17</f>
        <v>0</v>
      </c>
      <c r="M6185" s="14"/>
    </row>
    <row r="6186" spans="1:13" x14ac:dyDescent="0.55000000000000004">
      <c r="A6186" s="32" t="str">
        <f>IF(Weighting!$P$18&gt;0,B6186,"")</f>
        <v/>
      </c>
      <c r="B6186" t="e">
        <f>Weighting!$C$18</f>
        <v>#DIV/0!</v>
      </c>
      <c r="C6186" t="e">
        <f>Weighting!$F$18</f>
        <v>#NUM!</v>
      </c>
      <c r="D6186" t="e">
        <f>IF(C6186=1,'Data Transformation'!$G$3+0.5*'Data Transformation'!$W$25,IF(C6187=1,D6187-'Data Transformation'!$W$25,FALSE))</f>
        <v>#NUM!</v>
      </c>
      <c r="E6186">
        <f t="array" ref="E6186">IF(ISLOGICAL(D6186),"",FREQUENCY(IF('Data Transformation'!$B$425:$B$8425='Bin Analysis'!$B6171,'Data Transformation'!$G$425:$G$8425),D6186))</f>
        <v>2001</v>
      </c>
      <c r="F6186">
        <f t="shared" si="771"/>
        <v>0</v>
      </c>
      <c r="G6186">
        <f>Weighting!$H$18</f>
        <v>0</v>
      </c>
      <c r="H6186">
        <f t="array" ref="H6186">FREQUENCY(IF('Data Transformation'!$B$4:$B$8425=B6171,'Data Transformation'!$G$4:$G$8425),'Bin Analysis'!$B6186)</f>
        <v>2073</v>
      </c>
      <c r="I6186">
        <f t="shared" si="772"/>
        <v>0</v>
      </c>
      <c r="J6186">
        <f t="shared" si="773"/>
        <v>0</v>
      </c>
      <c r="K6186">
        <f>J6186*Weighting!$W$18</f>
        <v>0</v>
      </c>
      <c r="M6186" s="14"/>
    </row>
    <row r="6187" spans="1:13" x14ac:dyDescent="0.55000000000000004">
      <c r="A6187" s="32" t="str">
        <f>IF(Weighting!$P$19&gt;0,B6187,"")</f>
        <v/>
      </c>
      <c r="B6187" t="e">
        <f>Weighting!$C$19</f>
        <v>#DIV/0!</v>
      </c>
      <c r="C6187" t="e">
        <f>Weighting!$F$19</f>
        <v>#NUM!</v>
      </c>
      <c r="D6187" t="e">
        <f>IF(C6187=1,'Data Transformation'!$G$3+0.5*'Data Transformation'!$W$25,IF(C6188=1,D6188-'Data Transformation'!$W$25,FALSE))</f>
        <v>#NUM!</v>
      </c>
      <c r="E6187">
        <f t="array" ref="E6187">IF(ISLOGICAL(D6187),"",FREQUENCY(IF('Data Transformation'!$B$425:$B$8425='Bin Analysis'!$B6171,'Data Transformation'!$G$425:$G$8425),D6187))</f>
        <v>2001</v>
      </c>
      <c r="F6187">
        <f t="shared" si="771"/>
        <v>0</v>
      </c>
      <c r="G6187">
        <f>Weighting!$H$19</f>
        <v>0</v>
      </c>
      <c r="H6187">
        <f t="array" ref="H6187">FREQUENCY(IF('Data Transformation'!$B$4:$B$8425=B6171,'Data Transformation'!$G$4:$G$8425),'Bin Analysis'!$B6187)</f>
        <v>2073</v>
      </c>
      <c r="I6187">
        <f t="shared" si="772"/>
        <v>0</v>
      </c>
      <c r="J6187">
        <f t="shared" si="773"/>
        <v>0</v>
      </c>
      <c r="K6187">
        <f>J6187*Weighting!$W$19</f>
        <v>0</v>
      </c>
      <c r="M6187" s="14"/>
    </row>
    <row r="6188" spans="1:13" x14ac:dyDescent="0.55000000000000004">
      <c r="A6188" s="32" t="str">
        <f>IF(Weighting!$P$20&gt;0,B6188,"")</f>
        <v/>
      </c>
      <c r="B6188" t="e">
        <f>Weighting!$C$20</f>
        <v>#DIV/0!</v>
      </c>
      <c r="C6188" t="e">
        <f>Weighting!$F$20</f>
        <v>#NUM!</v>
      </c>
      <c r="D6188" t="e">
        <f>IF(C6188=1,'Data Transformation'!$G$3+0.5*'Data Transformation'!$W$25,IF(C6189=1,D6189-'Data Transformation'!$W$25,FALSE))</f>
        <v>#NUM!</v>
      </c>
      <c r="E6188">
        <f t="array" ref="E6188">IF(ISLOGICAL(D6188),"",FREQUENCY(IF('Data Transformation'!$B$425:$B$8425='Bin Analysis'!$B6171,'Data Transformation'!$G$425:$G$8425),D6188))</f>
        <v>2001</v>
      </c>
      <c r="F6188">
        <f t="shared" si="771"/>
        <v>0</v>
      </c>
      <c r="G6188">
        <f>Weighting!$H$20</f>
        <v>0</v>
      </c>
      <c r="H6188">
        <f t="array" ref="H6188">FREQUENCY(IF('Data Transformation'!$B$4:$B$8425=B6171,'Data Transformation'!$G$4:$G$8425),'Bin Analysis'!$B6188)</f>
        <v>2073</v>
      </c>
      <c r="I6188">
        <f t="shared" si="772"/>
        <v>0</v>
      </c>
      <c r="J6188">
        <f t="shared" si="773"/>
        <v>0</v>
      </c>
      <c r="K6188">
        <f>J6188*Weighting!$W$20</f>
        <v>0</v>
      </c>
      <c r="M6188" s="14"/>
    </row>
    <row r="6189" spans="1:13" x14ac:dyDescent="0.55000000000000004">
      <c r="A6189" s="32" t="str">
        <f>IF(Weighting!$P$21&gt;0,B6189,"")</f>
        <v/>
      </c>
      <c r="B6189" t="e">
        <f>Weighting!$C$21</f>
        <v>#DIV/0!</v>
      </c>
      <c r="C6189" t="e">
        <f>Weighting!$F$21</f>
        <v>#NUM!</v>
      </c>
      <c r="D6189" t="e">
        <f>IF(C6189=1,'Data Transformation'!$G$3+0.5*'Data Transformation'!$W$25,IF(C6190=1,D6190-'Data Transformation'!$W$25,FALSE))</f>
        <v>#NUM!</v>
      </c>
      <c r="E6189">
        <f t="array" ref="E6189">IF(ISLOGICAL(D6189),"",FREQUENCY(IF('Data Transformation'!$B$425:$B$8425='Bin Analysis'!$B6171,'Data Transformation'!$G$425:$G$8425),D6189))</f>
        <v>2001</v>
      </c>
      <c r="F6189">
        <f t="shared" si="771"/>
        <v>0</v>
      </c>
      <c r="G6189">
        <f>Weighting!$H$21</f>
        <v>0</v>
      </c>
      <c r="H6189">
        <f t="array" ref="H6189">FREQUENCY(IF('Data Transformation'!$B$4:$B$8425=B6171,'Data Transformation'!$G$4:$G$8425),'Bin Analysis'!$B6189)</f>
        <v>2073</v>
      </c>
      <c r="I6189">
        <f t="shared" si="772"/>
        <v>0</v>
      </c>
      <c r="J6189">
        <f t="shared" si="773"/>
        <v>0</v>
      </c>
      <c r="K6189">
        <f>J6189*Weighting!$W$21</f>
        <v>0</v>
      </c>
      <c r="M6189" s="14"/>
    </row>
    <row r="6190" spans="1:13" x14ac:dyDescent="0.55000000000000004">
      <c r="A6190" s="32" t="str">
        <f>IF(Weighting!$P$22&gt;0,B6190,"")</f>
        <v/>
      </c>
      <c r="B6190" t="e">
        <f>Weighting!$C$22</f>
        <v>#DIV/0!</v>
      </c>
      <c r="C6190" t="e">
        <f>Weighting!$F$22</f>
        <v>#NUM!</v>
      </c>
      <c r="D6190" t="e">
        <f>IF(C6190=1,'Data Transformation'!$G$3+0.5*'Data Transformation'!$W$25,IF(C6191=1,D6191-'Data Transformation'!$W$25,FALSE))</f>
        <v>#NUM!</v>
      </c>
      <c r="E6190">
        <f t="array" ref="E6190">IF(ISLOGICAL(D6190),"",FREQUENCY(IF('Data Transformation'!$B$425:$B$8425='Bin Analysis'!$B6171,'Data Transformation'!$G$425:$G$8425),D6190))</f>
        <v>2001</v>
      </c>
      <c r="F6190">
        <f t="shared" si="771"/>
        <v>0</v>
      </c>
      <c r="G6190">
        <f>Weighting!$H$22</f>
        <v>0</v>
      </c>
      <c r="H6190">
        <f t="array" ref="H6190">FREQUENCY(IF('Data Transformation'!$B$4:$B$8425=B6171,'Data Transformation'!$G$4:$G$8425),'Bin Analysis'!$B6190)</f>
        <v>2073</v>
      </c>
      <c r="I6190">
        <f t="shared" si="772"/>
        <v>0</v>
      </c>
      <c r="J6190">
        <f t="shared" si="773"/>
        <v>0</v>
      </c>
      <c r="K6190">
        <f>J6190*Weighting!$W$22</f>
        <v>0</v>
      </c>
      <c r="M6190" s="14"/>
    </row>
    <row r="6191" spans="1:13" x14ac:dyDescent="0.55000000000000004">
      <c r="A6191" s="32" t="str">
        <f>IF(Weighting!$P$23&gt;0,B6191,"")</f>
        <v/>
      </c>
      <c r="B6191" t="e">
        <f>Weighting!$C$23</f>
        <v>#DIV/0!</v>
      </c>
      <c r="C6191" t="e">
        <f>Weighting!$F$23</f>
        <v>#NUM!</v>
      </c>
      <c r="D6191" t="e">
        <f>IF(C6191=1,'Data Transformation'!$G$3+0.5*'Data Transformation'!$W$25,IF(C6192=1,D6192-'Data Transformation'!$W$25,FALSE))</f>
        <v>#NUM!</v>
      </c>
      <c r="E6191">
        <f t="array" ref="E6191">IF(ISLOGICAL(D6191),"",FREQUENCY(IF('Data Transformation'!$B$425:$B$8425='Bin Analysis'!$B6171,'Data Transformation'!$G$425:$G$8425),D6191))</f>
        <v>2001</v>
      </c>
      <c r="F6191">
        <f t="shared" si="771"/>
        <v>0</v>
      </c>
      <c r="G6191">
        <f>Weighting!$H$23</f>
        <v>0</v>
      </c>
      <c r="H6191">
        <f t="array" ref="H6191">FREQUENCY(IF('Data Transformation'!$B$4:$B$8425=B6171,'Data Transformation'!$G$4:$G$8425),'Bin Analysis'!$B6191)</f>
        <v>2073</v>
      </c>
      <c r="I6191">
        <f t="shared" si="772"/>
        <v>0</v>
      </c>
      <c r="J6191">
        <f t="shared" si="773"/>
        <v>0</v>
      </c>
      <c r="K6191">
        <f>J6191*Weighting!$W$23</f>
        <v>0</v>
      </c>
      <c r="M6191" s="14"/>
    </row>
    <row r="6192" spans="1:13" x14ac:dyDescent="0.55000000000000004">
      <c r="A6192" s="32" t="str">
        <f>IF(Weighting!$P$24&gt;0,B6192,"")</f>
        <v/>
      </c>
      <c r="B6192" t="e">
        <f>Weighting!$C$24</f>
        <v>#DIV/0!</v>
      </c>
      <c r="C6192" t="e">
        <f>Weighting!$F$24</f>
        <v>#NUM!</v>
      </c>
      <c r="D6192" t="e">
        <f>IF(C6192=1,'Data Transformation'!$G$3+0.5*'Data Transformation'!$W$25,IF(C6193=1,D6193-'Data Transformation'!$W$25,FALSE))</f>
        <v>#NUM!</v>
      </c>
      <c r="E6192">
        <f t="array" ref="E6192">IF(ISLOGICAL(D6192),"",FREQUENCY(IF('Data Transformation'!$B$425:$B$8425='Bin Analysis'!$B6171,'Data Transformation'!$G$425:$G$8425),D6192))</f>
        <v>2001</v>
      </c>
      <c r="F6192">
        <f t="shared" si="771"/>
        <v>0</v>
      </c>
      <c r="G6192">
        <f>Weighting!$H$24</f>
        <v>0</v>
      </c>
      <c r="H6192">
        <f t="array" ref="H6192">FREQUENCY(IF('Data Transformation'!$B$4:$B$8425=B6171,'Data Transformation'!$G$4:$G$8425),'Bin Analysis'!$B6192)</f>
        <v>2073</v>
      </c>
      <c r="I6192">
        <f t="shared" si="772"/>
        <v>0</v>
      </c>
      <c r="J6192">
        <f t="shared" si="773"/>
        <v>0</v>
      </c>
      <c r="K6192">
        <f>J6192*Weighting!$W$24</f>
        <v>0</v>
      </c>
      <c r="M6192" s="14"/>
    </row>
    <row r="6193" spans="1:25" x14ac:dyDescent="0.55000000000000004">
      <c r="A6193" s="32" t="str">
        <f>IF(Weighting!$P$25&gt;0,B6193,"")</f>
        <v/>
      </c>
      <c r="B6193" t="e">
        <f>Weighting!$C$25</f>
        <v>#DIV/0!</v>
      </c>
      <c r="C6193" t="e">
        <f>Weighting!$F$25</f>
        <v>#NUM!</v>
      </c>
      <c r="D6193" t="e">
        <f>IF(C6193=1,'Data Transformation'!$G$3+0.5*'Data Transformation'!$W$25,IF(C6194=1,D6194-'Data Transformation'!$W$25,FALSE))</f>
        <v>#NUM!</v>
      </c>
      <c r="E6193">
        <f t="array" ref="E6193">IF(ISLOGICAL(D6193),"",FREQUENCY(IF('Data Transformation'!$B$425:$B$8425='Bin Analysis'!$B6171,'Data Transformation'!$G$425:$G$8425),D6193))</f>
        <v>2001</v>
      </c>
      <c r="F6193">
        <f t="shared" si="771"/>
        <v>0</v>
      </c>
      <c r="G6193">
        <f>Weighting!$H$25</f>
        <v>0</v>
      </c>
      <c r="H6193">
        <f t="array" ref="H6193">FREQUENCY(IF('Data Transformation'!$B$4:$B$8425=B6171,'Data Transformation'!$G$4:$G$8425),'Bin Analysis'!$B6193)</f>
        <v>2073</v>
      </c>
      <c r="I6193">
        <f t="shared" si="772"/>
        <v>0</v>
      </c>
      <c r="J6193">
        <f t="shared" si="773"/>
        <v>0</v>
      </c>
      <c r="K6193">
        <f>J6193*Weighting!$W$25</f>
        <v>0</v>
      </c>
      <c r="M6193" s="14"/>
    </row>
    <row r="6194" spans="1:25" x14ac:dyDescent="0.55000000000000004">
      <c r="A6194" s="32"/>
      <c r="M6194" s="14"/>
    </row>
    <row r="6195" spans="1:25" ht="23.35" x14ac:dyDescent="0.8">
      <c r="A6195" s="21" t="s">
        <v>0</v>
      </c>
      <c r="B6195" s="21" t="str">
        <f>IFERROR(VLOOKUP(C6195,'Data Transformation'!$L$6:$M$426,2,FALSE),"")</f>
        <v/>
      </c>
      <c r="C6195" s="21">
        <f>C6171+1</f>
        <v>258</v>
      </c>
      <c r="D6195" s="21"/>
      <c r="E6195" s="21"/>
      <c r="F6195" s="21"/>
      <c r="G6195" s="21"/>
      <c r="H6195" s="22"/>
      <c r="I6195" s="22"/>
      <c r="J6195" s="22"/>
      <c r="K6195" s="21"/>
      <c r="L6195" s="21" t="str">
        <f>B6195</f>
        <v/>
      </c>
      <c r="M6195" s="23" t="e">
        <f>INDEX('Data Transformation'!$O$4:$O$424,MATCH($B6195,'Data Transformation'!$M$4:$M$424,0),MATCH($M$2,'Data Transformation'!$O$3,0))</f>
        <v>#N/A</v>
      </c>
      <c r="N6195" s="27" t="e">
        <f>IF('Input and Summary Results'!$J$16="minimum",'Bin Analysis'!X6196/(M6195-1),'Bin Analysis'!Y6195/('Bin Analysis'!M6195-1))</f>
        <v>#N/A</v>
      </c>
      <c r="O6195" s="27" t="e">
        <f>IF(M6195=FALSE,NA(),(VLOOKUP(1,C6198:K6217,4,FALSE))/(M6195-1))</f>
        <v>#N/A</v>
      </c>
      <c r="P6195" s="27" t="e">
        <f>IF(M6195=FALSE,NA(),SUM(J6198:J6217)/Weighting!$S$5)</f>
        <v>#N/A</v>
      </c>
      <c r="Q6195" s="27" t="e">
        <f>IF(M6195=FALSE,NA(),SUM(K6198:K6217)/Weighting!$S$6)</f>
        <v>#N/A</v>
      </c>
      <c r="R6195" s="27" t="e">
        <f>IF(M6195=FALSE,NA(),(VLOOKUP(1,G6198:K6217,3,FALSE))/(M6195-1))</f>
        <v>#N/A</v>
      </c>
      <c r="S6195" s="22" t="e">
        <f>IF(M6195=FALSE,NA(),IF(SUM(J6198:J6217)=2,"yes","no"))</f>
        <v>#N/A</v>
      </c>
      <c r="X6195" s="2" cm="2">
        <f t="array" ref="X6195:X6196">FREQUENCY(IF('Data Transformation'!$B$425:$B$6424='Bin Analysis'!L6195,'Data Transformation'!$G$425:$G$6424),'Data Transformation'!$U$11)</f>
        <v>0</v>
      </c>
      <c r="Y6195" s="2" cm="2">
        <f t="array" ref="Y6195:Y6196">FREQUENCY(IF('Data Transformation'!$B$425:$B$6424='Bin Analysis'!L6195,'Data Transformation'!$G$425:$G$6424),'Data Transformation'!$U$12)</f>
        <v>0</v>
      </c>
    </row>
    <row r="6196" spans="1:25" x14ac:dyDescent="0.55000000000000004">
      <c r="A6196" s="14" t="s">
        <v>67</v>
      </c>
      <c r="B6196" t="s">
        <v>47</v>
      </c>
      <c r="C6196" t="s">
        <v>5</v>
      </c>
      <c r="D6196" t="s">
        <v>100</v>
      </c>
      <c r="E6196" t="s">
        <v>101</v>
      </c>
      <c r="F6196" t="s">
        <v>102</v>
      </c>
      <c r="G6196" t="s">
        <v>70</v>
      </c>
      <c r="H6196" t="s">
        <v>31</v>
      </c>
      <c r="I6196" t="s">
        <v>32</v>
      </c>
      <c r="J6196" t="s">
        <v>46</v>
      </c>
      <c r="K6196" s="14" t="s">
        <v>45</v>
      </c>
      <c r="M6196" s="14"/>
      <c r="X6196" s="2">
        <v>0</v>
      </c>
      <c r="Y6196" s="2">
        <v>0</v>
      </c>
    </row>
    <row r="6197" spans="1:25" x14ac:dyDescent="0.55000000000000004">
      <c r="A6197" s="32"/>
      <c r="D6197" t="e">
        <f>IF(C6197=1,'Data Transformation'!$G$3+0.5*'Data Transformation'!$W$25,IF(C6198=1,D6198-'Data Transformation'!$W$25,FALSE))</f>
        <v>#NUM!</v>
      </c>
      <c r="E6197">
        <f t="array" ref="E6197">IF(ISLOGICAL(D6197),"",FREQUENCY(IF('Data Transformation'!$B$425:$B$8425='Bin Analysis'!$B6195,'Data Transformation'!$G$425:$G$8425),D6197))</f>
        <v>2001</v>
      </c>
      <c r="F6197" t="e">
        <f>IF(ISLOGICAL(D6197),"",E6197-E6196)</f>
        <v>#VALUE!</v>
      </c>
      <c r="M6197" s="14"/>
    </row>
    <row r="6198" spans="1:25" x14ac:dyDescent="0.55000000000000004">
      <c r="A6198" s="32" t="e">
        <f>IF(Weighting!$P$6&gt;0,B6198,"")</f>
        <v>#NUM!</v>
      </c>
      <c r="B6198" t="e">
        <f>Weighting!$C$6</f>
        <v>#DIV/0!</v>
      </c>
      <c r="C6198" t="e">
        <f>Weighting!$F$6</f>
        <v>#NUM!</v>
      </c>
      <c r="D6198" t="e">
        <f>IF(C6198=1,'Data Transformation'!$G$3+0.5*'Data Transformation'!$W$25,IF(C6199=1,D6199-'Data Transformation'!$W$25,FALSE))</f>
        <v>#NUM!</v>
      </c>
      <c r="E6198">
        <f t="array" ref="E6198">IF(ISLOGICAL(D6198),"",FREQUENCY(IF('Data Transformation'!$B$425:$B$8425='Bin Analysis'!$B6195,'Data Transformation'!$G$425:$G$8425),D6198))</f>
        <v>2001</v>
      </c>
      <c r="F6198">
        <f>IF(ISLOGICAL(D6198),"",E6198-E6197)</f>
        <v>0</v>
      </c>
      <c r="G6198">
        <f>Weighting!$H$6</f>
        <v>1</v>
      </c>
      <c r="H6198">
        <f t="array" ref="H6198">FREQUENCY(IF('Data Transformation'!$B$4:$B$8425=B6195,'Data Transformation'!$G$4:$G$8425),'Bin Analysis'!$B6198)</f>
        <v>2073</v>
      </c>
      <c r="I6198">
        <f>H6198-H6197</f>
        <v>2073</v>
      </c>
      <c r="J6198">
        <f>IF(I6198=0,0,1)</f>
        <v>1</v>
      </c>
      <c r="K6198" t="e">
        <f>J6198*Weighting!$W$6</f>
        <v>#NUM!</v>
      </c>
      <c r="M6198" s="14"/>
    </row>
    <row r="6199" spans="1:25" x14ac:dyDescent="0.55000000000000004">
      <c r="A6199" s="32" t="str">
        <f>IF(Weighting!$P$7&gt;0,B6199,"")</f>
        <v/>
      </c>
      <c r="B6199" t="e">
        <f>Weighting!$C$7</f>
        <v>#DIV/0!</v>
      </c>
      <c r="C6199" t="e">
        <f>Weighting!$F$7</f>
        <v>#NUM!</v>
      </c>
      <c r="D6199" t="e">
        <f>IF(C6199=1,'Data Transformation'!$G$3+0.5*'Data Transformation'!$W$25,IF(C6200=1,D6200-'Data Transformation'!$W$25,FALSE))</f>
        <v>#NUM!</v>
      </c>
      <c r="E6199">
        <f t="array" ref="E6199">IF(ISLOGICAL(D6199),"",FREQUENCY(IF('Data Transformation'!$B$425:$B$8425='Bin Analysis'!$B6195,'Data Transformation'!$G$425:$G$8425),D6199))</f>
        <v>2001</v>
      </c>
      <c r="F6199">
        <f t="shared" ref="F6199:F6217" si="774">IF(ISLOGICAL(D6199),"",E6199-E6198)</f>
        <v>0</v>
      </c>
      <c r="G6199">
        <f>Weighting!$H$7</f>
        <v>0</v>
      </c>
      <c r="H6199">
        <f t="array" ref="H6199">FREQUENCY(IF('Data Transformation'!$B$4:$B$8425=B6195,'Data Transformation'!$G$4:$G$8425),'Bin Analysis'!$B6199)</f>
        <v>2073</v>
      </c>
      <c r="I6199">
        <f t="shared" ref="I6199:I6217" si="775">H6199-H6198</f>
        <v>0</v>
      </c>
      <c r="J6199">
        <f>IF(I6199=0,0,1)</f>
        <v>0</v>
      </c>
      <c r="K6199">
        <f>J6199*Weighting!$W$7</f>
        <v>0</v>
      </c>
      <c r="M6199" s="14"/>
    </row>
    <row r="6200" spans="1:25" x14ac:dyDescent="0.55000000000000004">
      <c r="A6200" s="32" t="str">
        <f>IF(Weighting!$P$8&gt;0,B6200,"")</f>
        <v/>
      </c>
      <c r="B6200" t="e">
        <f>Weighting!$C$8</f>
        <v>#DIV/0!</v>
      </c>
      <c r="C6200" t="e">
        <f>Weighting!$F$8</f>
        <v>#NUM!</v>
      </c>
      <c r="D6200" t="e">
        <f>IF(C6200=1,'Data Transformation'!$G$3+0.5*'Data Transformation'!$W$25,IF(C6201=1,D6201-'Data Transformation'!$W$25,FALSE))</f>
        <v>#NUM!</v>
      </c>
      <c r="E6200">
        <f t="array" ref="E6200">IF(ISLOGICAL(D6200),"",FREQUENCY(IF('Data Transformation'!$B$425:$B$8425='Bin Analysis'!$B6195,'Data Transformation'!$G$425:$G$8425),D6200))</f>
        <v>2001</v>
      </c>
      <c r="F6200">
        <f t="shared" si="774"/>
        <v>0</v>
      </c>
      <c r="G6200">
        <f>Weighting!$H$8</f>
        <v>0</v>
      </c>
      <c r="H6200">
        <f t="array" ref="H6200">FREQUENCY(IF('Data Transformation'!$B$4:$B$8425=B6195,'Data Transformation'!$G$4:$G$8425),'Bin Analysis'!$B6200)</f>
        <v>2073</v>
      </c>
      <c r="I6200">
        <f t="shared" si="775"/>
        <v>0</v>
      </c>
      <c r="J6200">
        <f t="shared" ref="J6200:J6217" si="776">IF(I6200=0,0,1)</f>
        <v>0</v>
      </c>
      <c r="K6200">
        <f>J6200*Weighting!$W$8</f>
        <v>0</v>
      </c>
      <c r="M6200" s="14"/>
    </row>
    <row r="6201" spans="1:25" x14ac:dyDescent="0.55000000000000004">
      <c r="A6201" s="32" t="str">
        <f>IF(Weighting!$P$9&gt;0,B6201,"")</f>
        <v/>
      </c>
      <c r="B6201" s="50" t="e">
        <f>Weighting!$C$9</f>
        <v>#DIV/0!</v>
      </c>
      <c r="C6201" t="e">
        <f>Weighting!$F$9</f>
        <v>#NUM!</v>
      </c>
      <c r="D6201" t="e">
        <f>IF(C6201=1,'Data Transformation'!$G$3+0.5*'Data Transformation'!$W$25,IF(C6202=1,D6202-'Data Transformation'!$W$25,FALSE))</f>
        <v>#NUM!</v>
      </c>
      <c r="E6201">
        <f t="array" ref="E6201">IF(ISLOGICAL(D6201),"",FREQUENCY(IF('Data Transformation'!$B$425:$B$8425='Bin Analysis'!$B6195,'Data Transformation'!$G$425:$G$8425),D6201))</f>
        <v>2001</v>
      </c>
      <c r="F6201">
        <f t="shared" si="774"/>
        <v>0</v>
      </c>
      <c r="G6201">
        <f>Weighting!$H$9</f>
        <v>0</v>
      </c>
      <c r="H6201">
        <f t="array" ref="H6201">FREQUENCY(IF('Data Transformation'!$B$4:$B$8425=B6195,'Data Transformation'!$G$4:$G$8425),'Bin Analysis'!$B6201)</f>
        <v>2073</v>
      </c>
      <c r="I6201">
        <f t="shared" si="775"/>
        <v>0</v>
      </c>
      <c r="J6201">
        <f t="shared" si="776"/>
        <v>0</v>
      </c>
      <c r="K6201">
        <f>J6201*Weighting!$W$9</f>
        <v>0</v>
      </c>
      <c r="M6201" s="14"/>
    </row>
    <row r="6202" spans="1:25" x14ac:dyDescent="0.55000000000000004">
      <c r="A6202" s="32" t="str">
        <f>IF(Weighting!$P$10&gt;0,B6202,"")</f>
        <v/>
      </c>
      <c r="B6202" t="e">
        <f>Weighting!$C$10</f>
        <v>#DIV/0!</v>
      </c>
      <c r="C6202" t="e">
        <f>Weighting!$F$10</f>
        <v>#NUM!</v>
      </c>
      <c r="D6202" t="e">
        <f>IF(C6202=1,'Data Transformation'!$G$3+0.5*'Data Transformation'!$W$25,IF(C6203=1,D6203-'Data Transformation'!$W$25,FALSE))</f>
        <v>#NUM!</v>
      </c>
      <c r="E6202">
        <f t="array" ref="E6202">IF(ISLOGICAL(D6202),"",FREQUENCY(IF('Data Transformation'!$B$425:$B$8425='Bin Analysis'!$B6195,'Data Transformation'!$G$425:$G$8425),D6202))</f>
        <v>2001</v>
      </c>
      <c r="F6202">
        <f t="shared" si="774"/>
        <v>0</v>
      </c>
      <c r="G6202">
        <f>Weighting!$H$10</f>
        <v>0</v>
      </c>
      <c r="H6202">
        <f t="array" ref="H6202">FREQUENCY(IF('Data Transformation'!$B$4:$B$8425=B6195,'Data Transformation'!$G$4:$G$8425),'Bin Analysis'!$B6202)</f>
        <v>2073</v>
      </c>
      <c r="I6202">
        <f t="shared" si="775"/>
        <v>0</v>
      </c>
      <c r="J6202">
        <f t="shared" si="776"/>
        <v>0</v>
      </c>
      <c r="K6202">
        <f>J6202*Weighting!$W$10</f>
        <v>0</v>
      </c>
      <c r="M6202" s="14"/>
    </row>
    <row r="6203" spans="1:25" x14ac:dyDescent="0.55000000000000004">
      <c r="A6203" s="32" t="str">
        <f>IF(Weighting!$P$11&gt;0,B6203,"")</f>
        <v/>
      </c>
      <c r="B6203" t="e">
        <f>Weighting!$C$11</f>
        <v>#DIV/0!</v>
      </c>
      <c r="C6203" t="e">
        <f>Weighting!$F$11</f>
        <v>#NUM!</v>
      </c>
      <c r="D6203" t="e">
        <f>IF(C6203=1,'Data Transformation'!$G$3+0.5*'Data Transformation'!$W$25,IF(C6204=1,D6204-'Data Transformation'!$W$25,FALSE))</f>
        <v>#NUM!</v>
      </c>
      <c r="E6203">
        <f t="array" ref="E6203">IF(ISLOGICAL(D6203),"",FREQUENCY(IF('Data Transformation'!$B$425:$B$8425='Bin Analysis'!$B6195,'Data Transformation'!$G$425:$G$8425),D6203))</f>
        <v>2001</v>
      </c>
      <c r="F6203">
        <f t="shared" si="774"/>
        <v>0</v>
      </c>
      <c r="G6203">
        <f>Weighting!$H$11</f>
        <v>0</v>
      </c>
      <c r="H6203">
        <f t="array" ref="H6203">FREQUENCY(IF('Data Transformation'!$B$4:$B$8425=B6195,'Data Transformation'!$G$4:$G$8425),'Bin Analysis'!$B6203)</f>
        <v>2073</v>
      </c>
      <c r="I6203">
        <f t="shared" si="775"/>
        <v>0</v>
      </c>
      <c r="J6203">
        <f t="shared" si="776"/>
        <v>0</v>
      </c>
      <c r="K6203">
        <f>J6203*Weighting!$W$11</f>
        <v>0</v>
      </c>
      <c r="M6203" s="14"/>
    </row>
    <row r="6204" spans="1:25" x14ac:dyDescent="0.55000000000000004">
      <c r="A6204" s="32" t="str">
        <f>IF(Weighting!$P$12&gt;0,B6204,"")</f>
        <v/>
      </c>
      <c r="B6204" t="e">
        <f>Weighting!$C$12</f>
        <v>#DIV/0!</v>
      </c>
      <c r="C6204" t="e">
        <f>Weighting!$F$12</f>
        <v>#NUM!</v>
      </c>
      <c r="D6204" t="e">
        <f>IF(C6204=1,'Data Transformation'!$G$3+0.5*'Data Transformation'!$W$25,IF(C6205=1,D6205-'Data Transformation'!$W$25,FALSE))</f>
        <v>#NUM!</v>
      </c>
      <c r="E6204">
        <f t="array" ref="E6204">IF(ISLOGICAL(D6204),"",FREQUENCY(IF('Data Transformation'!$B$425:$B$8425='Bin Analysis'!$B6195,'Data Transformation'!$G$425:$G$8425),D6204))</f>
        <v>2001</v>
      </c>
      <c r="F6204">
        <f t="shared" si="774"/>
        <v>0</v>
      </c>
      <c r="G6204">
        <f>Weighting!$H$12</f>
        <v>0</v>
      </c>
      <c r="H6204">
        <f t="array" ref="H6204">FREQUENCY(IF('Data Transformation'!$B$4:$B$8425=B6195,'Data Transformation'!$G$4:$G$8425),'Bin Analysis'!$B6204)</f>
        <v>2073</v>
      </c>
      <c r="I6204">
        <f t="shared" si="775"/>
        <v>0</v>
      </c>
      <c r="J6204">
        <f t="shared" si="776"/>
        <v>0</v>
      </c>
      <c r="K6204">
        <f>J6204*Weighting!$W$12</f>
        <v>0</v>
      </c>
      <c r="M6204" s="14"/>
    </row>
    <row r="6205" spans="1:25" x14ac:dyDescent="0.55000000000000004">
      <c r="A6205" s="32" t="str">
        <f>IF(Weighting!$P$13&gt;0,B6205,"")</f>
        <v/>
      </c>
      <c r="B6205" t="e">
        <f>Weighting!$C$13</f>
        <v>#DIV/0!</v>
      </c>
      <c r="C6205" t="e">
        <f>Weighting!$F$13</f>
        <v>#NUM!</v>
      </c>
      <c r="D6205" t="e">
        <f>IF(C6205=1,'Data Transformation'!$G$3+0.5*'Data Transformation'!$W$25,IF(C6206=1,D6206-'Data Transformation'!$W$25,FALSE))</f>
        <v>#NUM!</v>
      </c>
      <c r="E6205">
        <f t="array" ref="E6205">IF(ISLOGICAL(D6205),"",FREQUENCY(IF('Data Transformation'!$B$425:$B$8425='Bin Analysis'!$B6195,'Data Transformation'!$G$425:$G$8425),D6205))</f>
        <v>2001</v>
      </c>
      <c r="F6205">
        <f t="shared" si="774"/>
        <v>0</v>
      </c>
      <c r="G6205">
        <f>Weighting!$H$13</f>
        <v>0</v>
      </c>
      <c r="H6205">
        <f t="array" ref="H6205">FREQUENCY(IF('Data Transformation'!$B$4:$B$8425=B6195,'Data Transformation'!$G$4:$G$8425),'Bin Analysis'!$B6205)</f>
        <v>2073</v>
      </c>
      <c r="I6205">
        <f t="shared" si="775"/>
        <v>0</v>
      </c>
      <c r="J6205">
        <f t="shared" si="776"/>
        <v>0</v>
      </c>
      <c r="K6205">
        <f>J6205*Weighting!$W$13</f>
        <v>0</v>
      </c>
      <c r="M6205" s="14"/>
    </row>
    <row r="6206" spans="1:25" x14ac:dyDescent="0.55000000000000004">
      <c r="A6206" s="32" t="str">
        <f>IF(Weighting!$P$14&gt;0,B6206,"")</f>
        <v/>
      </c>
      <c r="B6206" t="e">
        <f>Weighting!$C$14</f>
        <v>#DIV/0!</v>
      </c>
      <c r="C6206" t="e">
        <f>Weighting!$F$14</f>
        <v>#NUM!</v>
      </c>
      <c r="D6206" t="e">
        <f>IF(C6206=1,'Data Transformation'!$G$3+0.5*'Data Transformation'!$W$25,IF(C6207=1,D6207-'Data Transformation'!$W$25,FALSE))</f>
        <v>#NUM!</v>
      </c>
      <c r="E6206">
        <f t="array" ref="E6206">IF(ISLOGICAL(D6206),"",FREQUENCY(IF('Data Transformation'!$B$425:$B$8425='Bin Analysis'!$B6195,'Data Transformation'!$G$425:$G$8425),D6206))</f>
        <v>2001</v>
      </c>
      <c r="F6206">
        <f t="shared" si="774"/>
        <v>0</v>
      </c>
      <c r="G6206">
        <f>Weighting!$H$14</f>
        <v>0</v>
      </c>
      <c r="H6206">
        <f t="array" ref="H6206">FREQUENCY(IF('Data Transformation'!$B$4:$B$8425=B6195,'Data Transformation'!$G$4:$G$8425),'Bin Analysis'!$B6206)</f>
        <v>2073</v>
      </c>
      <c r="I6206">
        <f t="shared" si="775"/>
        <v>0</v>
      </c>
      <c r="J6206">
        <f t="shared" si="776"/>
        <v>0</v>
      </c>
      <c r="K6206">
        <f>J6206*Weighting!$W$14</f>
        <v>0</v>
      </c>
      <c r="M6206" s="14"/>
    </row>
    <row r="6207" spans="1:25" x14ac:dyDescent="0.55000000000000004">
      <c r="A6207" s="32" t="str">
        <f>IF(Weighting!$P$15&gt;0,B6207,"")</f>
        <v/>
      </c>
      <c r="B6207" t="e">
        <f>Weighting!$C$15</f>
        <v>#DIV/0!</v>
      </c>
      <c r="C6207" t="e">
        <f>Weighting!$F$15</f>
        <v>#NUM!</v>
      </c>
      <c r="D6207" t="e">
        <f>IF(C6207=1,'Data Transformation'!$G$3+0.5*'Data Transformation'!$W$25,IF(C6208=1,D6208-'Data Transformation'!$W$25,FALSE))</f>
        <v>#NUM!</v>
      </c>
      <c r="E6207">
        <f t="array" ref="E6207">IF(ISLOGICAL(D6207),"",FREQUENCY(IF('Data Transformation'!$B$425:$B$8425='Bin Analysis'!$B6195,'Data Transformation'!$G$425:$G$8425),D6207))</f>
        <v>2001</v>
      </c>
      <c r="F6207">
        <f t="shared" si="774"/>
        <v>0</v>
      </c>
      <c r="G6207">
        <f>Weighting!$H$15</f>
        <v>0</v>
      </c>
      <c r="H6207">
        <f t="array" ref="H6207">FREQUENCY(IF('Data Transformation'!$B$4:$B$8425=B6195,'Data Transformation'!$G$4:$G$8425),'Bin Analysis'!$B6207)</f>
        <v>2073</v>
      </c>
      <c r="I6207">
        <f t="shared" si="775"/>
        <v>0</v>
      </c>
      <c r="J6207">
        <f t="shared" si="776"/>
        <v>0</v>
      </c>
      <c r="K6207">
        <f>J6207*Weighting!$W$15</f>
        <v>0</v>
      </c>
      <c r="M6207" s="14"/>
    </row>
    <row r="6208" spans="1:25" x14ac:dyDescent="0.55000000000000004">
      <c r="A6208" s="32" t="str">
        <f>IF(Weighting!$P$16&gt;0,B6208,"")</f>
        <v/>
      </c>
      <c r="B6208" t="e">
        <f>Weighting!$C$16</f>
        <v>#DIV/0!</v>
      </c>
      <c r="C6208" t="e">
        <f>Weighting!$F$16</f>
        <v>#NUM!</v>
      </c>
      <c r="D6208" t="e">
        <f>IF(C6208=1,'Data Transformation'!$G$3+0.5*'Data Transformation'!$W$25,IF(C6209=1,D6209-'Data Transformation'!$W$25,FALSE))</f>
        <v>#NUM!</v>
      </c>
      <c r="E6208">
        <f t="array" ref="E6208">IF(ISLOGICAL(D6208),"",FREQUENCY(IF('Data Transformation'!$B$425:$B$8425='Bin Analysis'!$B6195,'Data Transformation'!$G$425:$G$8425),D6208))</f>
        <v>2001</v>
      </c>
      <c r="F6208">
        <f t="shared" si="774"/>
        <v>0</v>
      </c>
      <c r="G6208">
        <f>Weighting!$H$16</f>
        <v>0</v>
      </c>
      <c r="H6208">
        <f t="array" ref="H6208">FREQUENCY(IF('Data Transformation'!$B$4:$B$8425=B6195,'Data Transformation'!$G$4:$G$8425),'Bin Analysis'!$B6208)</f>
        <v>2073</v>
      </c>
      <c r="I6208">
        <f t="shared" si="775"/>
        <v>0</v>
      </c>
      <c r="J6208">
        <f t="shared" si="776"/>
        <v>0</v>
      </c>
      <c r="K6208">
        <f>J6208*Weighting!$W$16</f>
        <v>0</v>
      </c>
      <c r="M6208" s="14"/>
    </row>
    <row r="6209" spans="1:25" x14ac:dyDescent="0.55000000000000004">
      <c r="A6209" s="32" t="str">
        <f>IF(Weighting!$P$17&gt;0,B6209,"")</f>
        <v/>
      </c>
      <c r="B6209" t="e">
        <f>Weighting!$C$17</f>
        <v>#DIV/0!</v>
      </c>
      <c r="C6209" t="e">
        <f>Weighting!$F$17</f>
        <v>#NUM!</v>
      </c>
      <c r="D6209" t="e">
        <f>IF(C6209=1,'Data Transformation'!$G$3+0.5*'Data Transformation'!$W$25,IF(C6210=1,D6210-'Data Transformation'!$W$25,FALSE))</f>
        <v>#NUM!</v>
      </c>
      <c r="E6209">
        <f t="array" ref="E6209">IF(ISLOGICAL(D6209),"",FREQUENCY(IF('Data Transformation'!$B$425:$B$8425='Bin Analysis'!$B6195,'Data Transformation'!$G$425:$G$8425),D6209))</f>
        <v>2001</v>
      </c>
      <c r="F6209">
        <f t="shared" si="774"/>
        <v>0</v>
      </c>
      <c r="G6209">
        <f>Weighting!$H$17</f>
        <v>0</v>
      </c>
      <c r="H6209">
        <f t="array" ref="H6209">FREQUENCY(IF('Data Transformation'!$B$4:$B$8425=B6195,'Data Transformation'!$G$4:$G$8425),'Bin Analysis'!$B6209)</f>
        <v>2073</v>
      </c>
      <c r="I6209">
        <f t="shared" si="775"/>
        <v>0</v>
      </c>
      <c r="J6209">
        <f t="shared" si="776"/>
        <v>0</v>
      </c>
      <c r="K6209">
        <f>J6209*Weighting!$W$17</f>
        <v>0</v>
      </c>
      <c r="M6209" s="14"/>
    </row>
    <row r="6210" spans="1:25" x14ac:dyDescent="0.55000000000000004">
      <c r="A6210" s="32" t="str">
        <f>IF(Weighting!$P$18&gt;0,B6210,"")</f>
        <v/>
      </c>
      <c r="B6210" t="e">
        <f>Weighting!$C$18</f>
        <v>#DIV/0!</v>
      </c>
      <c r="C6210" t="e">
        <f>Weighting!$F$18</f>
        <v>#NUM!</v>
      </c>
      <c r="D6210" t="e">
        <f>IF(C6210=1,'Data Transformation'!$G$3+0.5*'Data Transformation'!$W$25,IF(C6211=1,D6211-'Data Transformation'!$W$25,FALSE))</f>
        <v>#NUM!</v>
      </c>
      <c r="E6210">
        <f t="array" ref="E6210">IF(ISLOGICAL(D6210),"",FREQUENCY(IF('Data Transformation'!$B$425:$B$8425='Bin Analysis'!$B6195,'Data Transformation'!$G$425:$G$8425),D6210))</f>
        <v>2001</v>
      </c>
      <c r="F6210">
        <f t="shared" si="774"/>
        <v>0</v>
      </c>
      <c r="G6210">
        <f>Weighting!$H$18</f>
        <v>0</v>
      </c>
      <c r="H6210">
        <f t="array" ref="H6210">FREQUENCY(IF('Data Transformation'!$B$4:$B$8425=B6195,'Data Transformation'!$G$4:$G$8425),'Bin Analysis'!$B6210)</f>
        <v>2073</v>
      </c>
      <c r="I6210">
        <f t="shared" si="775"/>
        <v>0</v>
      </c>
      <c r="J6210">
        <f t="shared" si="776"/>
        <v>0</v>
      </c>
      <c r="K6210">
        <f>J6210*Weighting!$W$18</f>
        <v>0</v>
      </c>
      <c r="M6210" s="14"/>
    </row>
    <row r="6211" spans="1:25" x14ac:dyDescent="0.55000000000000004">
      <c r="A6211" s="32" t="str">
        <f>IF(Weighting!$P$19&gt;0,B6211,"")</f>
        <v/>
      </c>
      <c r="B6211" t="e">
        <f>Weighting!$C$19</f>
        <v>#DIV/0!</v>
      </c>
      <c r="C6211" t="e">
        <f>Weighting!$F$19</f>
        <v>#NUM!</v>
      </c>
      <c r="D6211" t="e">
        <f>IF(C6211=1,'Data Transformation'!$G$3+0.5*'Data Transformation'!$W$25,IF(C6212=1,D6212-'Data Transformation'!$W$25,FALSE))</f>
        <v>#NUM!</v>
      </c>
      <c r="E6211">
        <f t="array" ref="E6211">IF(ISLOGICAL(D6211),"",FREQUENCY(IF('Data Transformation'!$B$425:$B$8425='Bin Analysis'!$B6195,'Data Transformation'!$G$425:$G$8425),D6211))</f>
        <v>2001</v>
      </c>
      <c r="F6211">
        <f t="shared" si="774"/>
        <v>0</v>
      </c>
      <c r="G6211">
        <f>Weighting!$H$19</f>
        <v>0</v>
      </c>
      <c r="H6211">
        <f t="array" ref="H6211">FREQUENCY(IF('Data Transformation'!$B$4:$B$8425=B6195,'Data Transformation'!$G$4:$G$8425),'Bin Analysis'!$B6211)</f>
        <v>2073</v>
      </c>
      <c r="I6211">
        <f t="shared" si="775"/>
        <v>0</v>
      </c>
      <c r="J6211">
        <f t="shared" si="776"/>
        <v>0</v>
      </c>
      <c r="K6211">
        <f>J6211*Weighting!$W$19</f>
        <v>0</v>
      </c>
      <c r="M6211" s="14"/>
    </row>
    <row r="6212" spans="1:25" x14ac:dyDescent="0.55000000000000004">
      <c r="A6212" s="32" t="str">
        <f>IF(Weighting!$P$20&gt;0,B6212,"")</f>
        <v/>
      </c>
      <c r="B6212" t="e">
        <f>Weighting!$C$20</f>
        <v>#DIV/0!</v>
      </c>
      <c r="C6212" t="e">
        <f>Weighting!$F$20</f>
        <v>#NUM!</v>
      </c>
      <c r="D6212" t="e">
        <f>IF(C6212=1,'Data Transformation'!$G$3+0.5*'Data Transformation'!$W$25,IF(C6213=1,D6213-'Data Transformation'!$W$25,FALSE))</f>
        <v>#NUM!</v>
      </c>
      <c r="E6212">
        <f t="array" ref="E6212">IF(ISLOGICAL(D6212),"",FREQUENCY(IF('Data Transformation'!$B$425:$B$8425='Bin Analysis'!$B6195,'Data Transformation'!$G$425:$G$8425),D6212))</f>
        <v>2001</v>
      </c>
      <c r="F6212">
        <f t="shared" si="774"/>
        <v>0</v>
      </c>
      <c r="G6212">
        <f>Weighting!$H$20</f>
        <v>0</v>
      </c>
      <c r="H6212">
        <f t="array" ref="H6212">FREQUENCY(IF('Data Transformation'!$B$4:$B$8425=B6195,'Data Transformation'!$G$4:$G$8425),'Bin Analysis'!$B6212)</f>
        <v>2073</v>
      </c>
      <c r="I6212">
        <f t="shared" si="775"/>
        <v>0</v>
      </c>
      <c r="J6212">
        <f t="shared" si="776"/>
        <v>0</v>
      </c>
      <c r="K6212">
        <f>J6212*Weighting!$W$20</f>
        <v>0</v>
      </c>
      <c r="M6212" s="14"/>
    </row>
    <row r="6213" spans="1:25" x14ac:dyDescent="0.55000000000000004">
      <c r="A6213" s="32" t="str">
        <f>IF(Weighting!$P$21&gt;0,B6213,"")</f>
        <v/>
      </c>
      <c r="B6213" t="e">
        <f>Weighting!$C$21</f>
        <v>#DIV/0!</v>
      </c>
      <c r="C6213" t="e">
        <f>Weighting!$F$21</f>
        <v>#NUM!</v>
      </c>
      <c r="D6213" t="e">
        <f>IF(C6213=1,'Data Transformation'!$G$3+0.5*'Data Transformation'!$W$25,IF(C6214=1,D6214-'Data Transformation'!$W$25,FALSE))</f>
        <v>#NUM!</v>
      </c>
      <c r="E6213">
        <f t="array" ref="E6213">IF(ISLOGICAL(D6213),"",FREQUENCY(IF('Data Transformation'!$B$425:$B$8425='Bin Analysis'!$B6195,'Data Transformation'!$G$425:$G$8425),D6213))</f>
        <v>2001</v>
      </c>
      <c r="F6213">
        <f t="shared" si="774"/>
        <v>0</v>
      </c>
      <c r="G6213">
        <f>Weighting!$H$21</f>
        <v>0</v>
      </c>
      <c r="H6213">
        <f t="array" ref="H6213">FREQUENCY(IF('Data Transformation'!$B$4:$B$8425=B6195,'Data Transformation'!$G$4:$G$8425),'Bin Analysis'!$B6213)</f>
        <v>2073</v>
      </c>
      <c r="I6213">
        <f t="shared" si="775"/>
        <v>0</v>
      </c>
      <c r="J6213">
        <f t="shared" si="776"/>
        <v>0</v>
      </c>
      <c r="K6213">
        <f>J6213*Weighting!$W$21</f>
        <v>0</v>
      </c>
      <c r="M6213" s="14"/>
    </row>
    <row r="6214" spans="1:25" x14ac:dyDescent="0.55000000000000004">
      <c r="A6214" s="32" t="str">
        <f>IF(Weighting!$P$22&gt;0,B6214,"")</f>
        <v/>
      </c>
      <c r="B6214" t="e">
        <f>Weighting!$C$22</f>
        <v>#DIV/0!</v>
      </c>
      <c r="C6214" t="e">
        <f>Weighting!$F$22</f>
        <v>#NUM!</v>
      </c>
      <c r="D6214" t="e">
        <f>IF(C6214=1,'Data Transformation'!$G$3+0.5*'Data Transformation'!$W$25,IF(C6215=1,D6215-'Data Transformation'!$W$25,FALSE))</f>
        <v>#NUM!</v>
      </c>
      <c r="E6214">
        <f t="array" ref="E6214">IF(ISLOGICAL(D6214),"",FREQUENCY(IF('Data Transformation'!$B$425:$B$8425='Bin Analysis'!$B6195,'Data Transformation'!$G$425:$G$8425),D6214))</f>
        <v>2001</v>
      </c>
      <c r="F6214">
        <f t="shared" si="774"/>
        <v>0</v>
      </c>
      <c r="G6214">
        <f>Weighting!$H$22</f>
        <v>0</v>
      </c>
      <c r="H6214">
        <f t="array" ref="H6214">FREQUENCY(IF('Data Transformation'!$B$4:$B$8425=B6195,'Data Transformation'!$G$4:$G$8425),'Bin Analysis'!$B6214)</f>
        <v>2073</v>
      </c>
      <c r="I6214">
        <f t="shared" si="775"/>
        <v>0</v>
      </c>
      <c r="J6214">
        <f t="shared" si="776"/>
        <v>0</v>
      </c>
      <c r="K6214">
        <f>J6214*Weighting!$W$22</f>
        <v>0</v>
      </c>
      <c r="M6214" s="14"/>
    </row>
    <row r="6215" spans="1:25" x14ac:dyDescent="0.55000000000000004">
      <c r="A6215" s="32" t="str">
        <f>IF(Weighting!$P$23&gt;0,B6215,"")</f>
        <v/>
      </c>
      <c r="B6215" t="e">
        <f>Weighting!$C$23</f>
        <v>#DIV/0!</v>
      </c>
      <c r="C6215" t="e">
        <f>Weighting!$F$23</f>
        <v>#NUM!</v>
      </c>
      <c r="D6215" t="e">
        <f>IF(C6215=1,'Data Transformation'!$G$3+0.5*'Data Transformation'!$W$25,IF(C6216=1,D6216-'Data Transformation'!$W$25,FALSE))</f>
        <v>#NUM!</v>
      </c>
      <c r="E6215">
        <f t="array" ref="E6215">IF(ISLOGICAL(D6215),"",FREQUENCY(IF('Data Transformation'!$B$425:$B$8425='Bin Analysis'!$B6195,'Data Transformation'!$G$425:$G$8425),D6215))</f>
        <v>2001</v>
      </c>
      <c r="F6215">
        <f t="shared" si="774"/>
        <v>0</v>
      </c>
      <c r="G6215">
        <f>Weighting!$H$23</f>
        <v>0</v>
      </c>
      <c r="H6215">
        <f t="array" ref="H6215">FREQUENCY(IF('Data Transformation'!$B$4:$B$8425=B6195,'Data Transformation'!$G$4:$G$8425),'Bin Analysis'!$B6215)</f>
        <v>2073</v>
      </c>
      <c r="I6215">
        <f t="shared" si="775"/>
        <v>0</v>
      </c>
      <c r="J6215">
        <f t="shared" si="776"/>
        <v>0</v>
      </c>
      <c r="K6215">
        <f>J6215*Weighting!$W$23</f>
        <v>0</v>
      </c>
      <c r="M6215" s="14"/>
    </row>
    <row r="6216" spans="1:25" x14ac:dyDescent="0.55000000000000004">
      <c r="A6216" s="32" t="str">
        <f>IF(Weighting!$P$24&gt;0,B6216,"")</f>
        <v/>
      </c>
      <c r="B6216" t="e">
        <f>Weighting!$C$24</f>
        <v>#DIV/0!</v>
      </c>
      <c r="C6216" t="e">
        <f>Weighting!$F$24</f>
        <v>#NUM!</v>
      </c>
      <c r="D6216" t="e">
        <f>IF(C6216=1,'Data Transformation'!$G$3+0.5*'Data Transformation'!$W$25,IF(C6217=1,D6217-'Data Transformation'!$W$25,FALSE))</f>
        <v>#NUM!</v>
      </c>
      <c r="E6216">
        <f t="array" ref="E6216">IF(ISLOGICAL(D6216),"",FREQUENCY(IF('Data Transformation'!$B$425:$B$8425='Bin Analysis'!$B6195,'Data Transformation'!$G$425:$G$8425),D6216))</f>
        <v>2001</v>
      </c>
      <c r="F6216">
        <f t="shared" si="774"/>
        <v>0</v>
      </c>
      <c r="G6216">
        <f>Weighting!$H$24</f>
        <v>0</v>
      </c>
      <c r="H6216">
        <f t="array" ref="H6216">FREQUENCY(IF('Data Transformation'!$B$4:$B$8425=B6195,'Data Transformation'!$G$4:$G$8425),'Bin Analysis'!$B6216)</f>
        <v>2073</v>
      </c>
      <c r="I6216">
        <f t="shared" si="775"/>
        <v>0</v>
      </c>
      <c r="J6216">
        <f t="shared" si="776"/>
        <v>0</v>
      </c>
      <c r="K6216">
        <f>J6216*Weighting!$W$24</f>
        <v>0</v>
      </c>
      <c r="M6216" s="14"/>
    </row>
    <row r="6217" spans="1:25" x14ac:dyDescent="0.55000000000000004">
      <c r="A6217" s="32" t="str">
        <f>IF(Weighting!$P$25&gt;0,B6217,"")</f>
        <v/>
      </c>
      <c r="B6217" t="e">
        <f>Weighting!$C$25</f>
        <v>#DIV/0!</v>
      </c>
      <c r="C6217" t="e">
        <f>Weighting!$F$25</f>
        <v>#NUM!</v>
      </c>
      <c r="D6217" t="e">
        <f>IF(C6217=1,'Data Transformation'!$G$3+0.5*'Data Transformation'!$W$25,IF(C6218=1,D6218-'Data Transformation'!$W$25,FALSE))</f>
        <v>#NUM!</v>
      </c>
      <c r="E6217">
        <f t="array" ref="E6217">IF(ISLOGICAL(D6217),"",FREQUENCY(IF('Data Transformation'!$B$425:$B$8425='Bin Analysis'!$B6195,'Data Transformation'!$G$425:$G$8425),D6217))</f>
        <v>2001</v>
      </c>
      <c r="F6217">
        <f t="shared" si="774"/>
        <v>0</v>
      </c>
      <c r="G6217">
        <f>Weighting!$H$25</f>
        <v>0</v>
      </c>
      <c r="H6217">
        <f t="array" ref="H6217">FREQUENCY(IF('Data Transformation'!$B$4:$B$8425=B6195,'Data Transformation'!$G$4:$G$8425),'Bin Analysis'!$B6217)</f>
        <v>2073</v>
      </c>
      <c r="I6217">
        <f t="shared" si="775"/>
        <v>0</v>
      </c>
      <c r="J6217">
        <f t="shared" si="776"/>
        <v>0</v>
      </c>
      <c r="K6217">
        <f>J6217*Weighting!$W$25</f>
        <v>0</v>
      </c>
      <c r="M6217" s="14"/>
    </row>
    <row r="6218" spans="1:25" x14ac:dyDescent="0.55000000000000004">
      <c r="O6218"/>
      <c r="P6218"/>
      <c r="Q6218"/>
      <c r="R6218"/>
    </row>
    <row r="6219" spans="1:25" ht="23.35" x14ac:dyDescent="0.8">
      <c r="A6219" s="21" t="s">
        <v>0</v>
      </c>
      <c r="B6219" s="21" t="str">
        <f>IFERROR(VLOOKUP(C6219,'Data Transformation'!$L$6:$M$426,2,FALSE),"")</f>
        <v/>
      </c>
      <c r="C6219" s="21">
        <f>C6195+1</f>
        <v>259</v>
      </c>
      <c r="D6219" s="21"/>
      <c r="E6219" s="21"/>
      <c r="F6219" s="21"/>
      <c r="G6219" s="21"/>
      <c r="H6219" s="22"/>
      <c r="I6219" s="22"/>
      <c r="J6219" s="22"/>
      <c r="K6219" s="21"/>
      <c r="L6219" s="21" t="str">
        <f>B6219</f>
        <v/>
      </c>
      <c r="M6219" s="23" t="e">
        <f>INDEX('Data Transformation'!$O$4:$O$424,MATCH($B6219,'Data Transformation'!$M$4:$M$424,0),MATCH($M$2,'Data Transformation'!$O$3,0))</f>
        <v>#N/A</v>
      </c>
      <c r="N6219" s="27" t="e">
        <f>IF('Input and Summary Results'!$J$16="minimum",'Bin Analysis'!X6220/(M6219-1),'Bin Analysis'!Y6219/('Bin Analysis'!M6219-1))</f>
        <v>#N/A</v>
      </c>
      <c r="O6219" s="27" t="e">
        <f>IF(M6219=FALSE,NA(),(VLOOKUP(1,C6222:K6241,4,FALSE))/(M6219-1))</f>
        <v>#N/A</v>
      </c>
      <c r="P6219" s="27" t="e">
        <f>IF(M6219=FALSE,NA(),SUM(J6222:J6241)/Weighting!$S$5)</f>
        <v>#N/A</v>
      </c>
      <c r="Q6219" s="27" t="e">
        <f>IF(M6219=FALSE,NA(),SUM(K6222:K6241)/Weighting!$S$6)</f>
        <v>#N/A</v>
      </c>
      <c r="R6219" s="27" t="e">
        <f>IF(M6219=FALSE,NA(),(VLOOKUP(1,G6222:K6241,3,FALSE))/(M6219-1))</f>
        <v>#N/A</v>
      </c>
      <c r="S6219" s="22" t="e">
        <f>IF(M6219=FALSE,NA(),IF(SUM(J6222:J6241)=2,"yes","no"))</f>
        <v>#N/A</v>
      </c>
      <c r="X6219" s="2" cm="2">
        <f t="array" ref="X6219:X6220">FREQUENCY(IF('Data Transformation'!$B$425:$B$6424='Bin Analysis'!L6219,'Data Transformation'!$G$425:$G$6424),'Data Transformation'!$U$11)</f>
        <v>0</v>
      </c>
      <c r="Y6219" s="2" cm="2">
        <f t="array" ref="Y6219:Y6220">FREQUENCY(IF('Data Transformation'!$B$425:$B$6424='Bin Analysis'!L6219,'Data Transformation'!$G$425:$G$6424),'Data Transformation'!$U$12)</f>
        <v>0</v>
      </c>
    </row>
    <row r="6220" spans="1:25" x14ac:dyDescent="0.55000000000000004">
      <c r="A6220" s="14" t="s">
        <v>67</v>
      </c>
      <c r="B6220" t="s">
        <v>47</v>
      </c>
      <c r="C6220" t="s">
        <v>5</v>
      </c>
      <c r="D6220" t="s">
        <v>100</v>
      </c>
      <c r="E6220" t="s">
        <v>101</v>
      </c>
      <c r="F6220" t="s">
        <v>102</v>
      </c>
      <c r="G6220" t="s">
        <v>70</v>
      </c>
      <c r="H6220" t="s">
        <v>31</v>
      </c>
      <c r="I6220" t="s">
        <v>32</v>
      </c>
      <c r="J6220" t="s">
        <v>46</v>
      </c>
      <c r="K6220" s="14" t="s">
        <v>45</v>
      </c>
      <c r="M6220" s="14"/>
      <c r="X6220" s="2">
        <v>0</v>
      </c>
      <c r="Y6220" s="2">
        <v>0</v>
      </c>
    </row>
    <row r="6221" spans="1:25" x14ac:dyDescent="0.55000000000000004">
      <c r="A6221" s="32"/>
      <c r="D6221" t="e">
        <f>IF(C6221=1,'Data Transformation'!$G$3+0.5*'Data Transformation'!$W$25,IF(C6222=1,D6222-'Data Transformation'!$W$25,FALSE))</f>
        <v>#NUM!</v>
      </c>
      <c r="E6221">
        <f t="array" ref="E6221">IF(ISLOGICAL(D6221),"",FREQUENCY(IF('Data Transformation'!$B$425:$B$8425='Bin Analysis'!$B6219,'Data Transformation'!$G$425:$G$8425),D6221))</f>
        <v>2001</v>
      </c>
      <c r="F6221" t="e">
        <f>IF(ISLOGICAL(D6221),"",E6221-E6220)</f>
        <v>#VALUE!</v>
      </c>
      <c r="M6221" s="14"/>
    </row>
    <row r="6222" spans="1:25" x14ac:dyDescent="0.55000000000000004">
      <c r="A6222" s="32" t="e">
        <f>IF(Weighting!$P$6&gt;0,B6222,"")</f>
        <v>#NUM!</v>
      </c>
      <c r="B6222" t="e">
        <f>Weighting!$C$6</f>
        <v>#DIV/0!</v>
      </c>
      <c r="C6222" t="e">
        <f>Weighting!$F$6</f>
        <v>#NUM!</v>
      </c>
      <c r="D6222" t="e">
        <f>IF(C6222=1,'Data Transformation'!$G$3+0.5*'Data Transformation'!$W$25,IF(C6223=1,D6223-'Data Transformation'!$W$25,FALSE))</f>
        <v>#NUM!</v>
      </c>
      <c r="E6222">
        <f t="array" ref="E6222">IF(ISLOGICAL(D6222),"",FREQUENCY(IF('Data Transformation'!$B$425:$B$8425='Bin Analysis'!$B6219,'Data Transformation'!$G$425:$G$8425),D6222))</f>
        <v>2001</v>
      </c>
      <c r="F6222">
        <f>IF(ISLOGICAL(D6222),"",E6222-E6221)</f>
        <v>0</v>
      </c>
      <c r="G6222">
        <f>Weighting!$H$6</f>
        <v>1</v>
      </c>
      <c r="H6222">
        <f t="array" ref="H6222">FREQUENCY(IF('Data Transformation'!$B$4:$B$8425=B6219,'Data Transformation'!$G$4:$G$8425),'Bin Analysis'!$B6222)</f>
        <v>2073</v>
      </c>
      <c r="I6222">
        <f>H6222-H6221</f>
        <v>2073</v>
      </c>
      <c r="J6222">
        <f>IF(I6222=0,0,1)</f>
        <v>1</v>
      </c>
      <c r="K6222" t="e">
        <f>J6222*Weighting!$W$6</f>
        <v>#NUM!</v>
      </c>
      <c r="M6222" s="14"/>
    </row>
    <row r="6223" spans="1:25" x14ac:dyDescent="0.55000000000000004">
      <c r="A6223" s="32" t="str">
        <f>IF(Weighting!$P$7&gt;0,B6223,"")</f>
        <v/>
      </c>
      <c r="B6223" t="e">
        <f>Weighting!$C$7</f>
        <v>#DIV/0!</v>
      </c>
      <c r="C6223" t="e">
        <f>Weighting!$F$7</f>
        <v>#NUM!</v>
      </c>
      <c r="D6223" t="e">
        <f>IF(C6223=1,'Data Transformation'!$G$3+0.5*'Data Transformation'!$W$25,IF(C6224=1,D6224-'Data Transformation'!$W$25,FALSE))</f>
        <v>#NUM!</v>
      </c>
      <c r="E6223">
        <f t="array" ref="E6223">IF(ISLOGICAL(D6223),"",FREQUENCY(IF('Data Transformation'!$B$425:$B$8425='Bin Analysis'!$B6219,'Data Transformation'!$G$425:$G$8425),D6223))</f>
        <v>2001</v>
      </c>
      <c r="F6223">
        <f t="shared" ref="F6223:F6241" si="777">IF(ISLOGICAL(D6223),"",E6223-E6222)</f>
        <v>0</v>
      </c>
      <c r="G6223">
        <f>Weighting!$H$7</f>
        <v>0</v>
      </c>
      <c r="H6223">
        <f t="array" ref="H6223">FREQUENCY(IF('Data Transformation'!$B$4:$B$8425=B6219,'Data Transformation'!$G$4:$G$8425),'Bin Analysis'!$B6223)</f>
        <v>2073</v>
      </c>
      <c r="I6223">
        <f t="shared" ref="I6223:I6241" si="778">H6223-H6222</f>
        <v>0</v>
      </c>
      <c r="J6223">
        <f>IF(I6223=0,0,1)</f>
        <v>0</v>
      </c>
      <c r="K6223">
        <f>J6223*Weighting!$W$7</f>
        <v>0</v>
      </c>
      <c r="M6223" s="14"/>
    </row>
    <row r="6224" spans="1:25" x14ac:dyDescent="0.55000000000000004">
      <c r="A6224" s="32" t="str">
        <f>IF(Weighting!$P$8&gt;0,B6224,"")</f>
        <v/>
      </c>
      <c r="B6224" t="e">
        <f>Weighting!$C$8</f>
        <v>#DIV/0!</v>
      </c>
      <c r="C6224" t="e">
        <f>Weighting!$F$8</f>
        <v>#NUM!</v>
      </c>
      <c r="D6224" t="e">
        <f>IF(C6224=1,'Data Transformation'!$G$3+0.5*'Data Transformation'!$W$25,IF(C6225=1,D6225-'Data Transformation'!$W$25,FALSE))</f>
        <v>#NUM!</v>
      </c>
      <c r="E6224">
        <f t="array" ref="E6224">IF(ISLOGICAL(D6224),"",FREQUENCY(IF('Data Transformation'!$B$425:$B$8425='Bin Analysis'!$B6219,'Data Transformation'!$G$425:$G$8425),D6224))</f>
        <v>2001</v>
      </c>
      <c r="F6224">
        <f t="shared" si="777"/>
        <v>0</v>
      </c>
      <c r="G6224">
        <f>Weighting!$H$8</f>
        <v>0</v>
      </c>
      <c r="H6224">
        <f t="array" ref="H6224">FREQUENCY(IF('Data Transformation'!$B$4:$B$8425=B6219,'Data Transformation'!$G$4:$G$8425),'Bin Analysis'!$B6224)</f>
        <v>2073</v>
      </c>
      <c r="I6224">
        <f t="shared" si="778"/>
        <v>0</v>
      </c>
      <c r="J6224">
        <f t="shared" ref="J6224:J6241" si="779">IF(I6224=0,0,1)</f>
        <v>0</v>
      </c>
      <c r="K6224">
        <f>J6224*Weighting!$W$8</f>
        <v>0</v>
      </c>
      <c r="M6224" s="14"/>
    </row>
    <row r="6225" spans="1:13" x14ac:dyDescent="0.55000000000000004">
      <c r="A6225" s="32" t="str">
        <f>IF(Weighting!$P$9&gt;0,B6225,"")</f>
        <v/>
      </c>
      <c r="B6225" s="50" t="e">
        <f>Weighting!$C$9</f>
        <v>#DIV/0!</v>
      </c>
      <c r="C6225" t="e">
        <f>Weighting!$F$9</f>
        <v>#NUM!</v>
      </c>
      <c r="D6225" t="e">
        <f>IF(C6225=1,'Data Transformation'!$G$3+0.5*'Data Transformation'!$W$25,IF(C6226=1,D6226-'Data Transformation'!$W$25,FALSE))</f>
        <v>#NUM!</v>
      </c>
      <c r="E6225">
        <f t="array" ref="E6225">IF(ISLOGICAL(D6225),"",FREQUENCY(IF('Data Transformation'!$B$425:$B$8425='Bin Analysis'!$B6219,'Data Transformation'!$G$425:$G$8425),D6225))</f>
        <v>2001</v>
      </c>
      <c r="F6225">
        <f t="shared" si="777"/>
        <v>0</v>
      </c>
      <c r="G6225">
        <f>Weighting!$H$9</f>
        <v>0</v>
      </c>
      <c r="H6225">
        <f t="array" ref="H6225">FREQUENCY(IF('Data Transformation'!$B$4:$B$8425=B6219,'Data Transformation'!$G$4:$G$8425),'Bin Analysis'!$B6225)</f>
        <v>2073</v>
      </c>
      <c r="I6225">
        <f t="shared" si="778"/>
        <v>0</v>
      </c>
      <c r="J6225">
        <f t="shared" si="779"/>
        <v>0</v>
      </c>
      <c r="K6225">
        <f>J6225*Weighting!$W$9</f>
        <v>0</v>
      </c>
      <c r="M6225" s="14"/>
    </row>
    <row r="6226" spans="1:13" x14ac:dyDescent="0.55000000000000004">
      <c r="A6226" s="32" t="str">
        <f>IF(Weighting!$P$10&gt;0,B6226,"")</f>
        <v/>
      </c>
      <c r="B6226" t="e">
        <f>Weighting!$C$10</f>
        <v>#DIV/0!</v>
      </c>
      <c r="C6226" t="e">
        <f>Weighting!$F$10</f>
        <v>#NUM!</v>
      </c>
      <c r="D6226" t="e">
        <f>IF(C6226=1,'Data Transformation'!$G$3+0.5*'Data Transformation'!$W$25,IF(C6227=1,D6227-'Data Transformation'!$W$25,FALSE))</f>
        <v>#NUM!</v>
      </c>
      <c r="E6226">
        <f t="array" ref="E6226">IF(ISLOGICAL(D6226),"",FREQUENCY(IF('Data Transformation'!$B$425:$B$8425='Bin Analysis'!$B6219,'Data Transformation'!$G$425:$G$8425),D6226))</f>
        <v>2001</v>
      </c>
      <c r="F6226">
        <f t="shared" si="777"/>
        <v>0</v>
      </c>
      <c r="G6226">
        <f>Weighting!$H$10</f>
        <v>0</v>
      </c>
      <c r="H6226">
        <f t="array" ref="H6226">FREQUENCY(IF('Data Transformation'!$B$4:$B$8425=B6219,'Data Transformation'!$G$4:$G$8425),'Bin Analysis'!$B6226)</f>
        <v>2073</v>
      </c>
      <c r="I6226">
        <f t="shared" si="778"/>
        <v>0</v>
      </c>
      <c r="J6226">
        <f t="shared" si="779"/>
        <v>0</v>
      </c>
      <c r="K6226">
        <f>J6226*Weighting!$W$10</f>
        <v>0</v>
      </c>
      <c r="M6226" s="14"/>
    </row>
    <row r="6227" spans="1:13" x14ac:dyDescent="0.55000000000000004">
      <c r="A6227" s="32" t="str">
        <f>IF(Weighting!$P$11&gt;0,B6227,"")</f>
        <v/>
      </c>
      <c r="B6227" t="e">
        <f>Weighting!$C$11</f>
        <v>#DIV/0!</v>
      </c>
      <c r="C6227" t="e">
        <f>Weighting!$F$11</f>
        <v>#NUM!</v>
      </c>
      <c r="D6227" t="e">
        <f>IF(C6227=1,'Data Transformation'!$G$3+0.5*'Data Transformation'!$W$25,IF(C6228=1,D6228-'Data Transformation'!$W$25,FALSE))</f>
        <v>#NUM!</v>
      </c>
      <c r="E6227">
        <f t="array" ref="E6227">IF(ISLOGICAL(D6227),"",FREQUENCY(IF('Data Transformation'!$B$425:$B$8425='Bin Analysis'!$B6219,'Data Transformation'!$G$425:$G$8425),D6227))</f>
        <v>2001</v>
      </c>
      <c r="F6227">
        <f t="shared" si="777"/>
        <v>0</v>
      </c>
      <c r="G6227">
        <f>Weighting!$H$11</f>
        <v>0</v>
      </c>
      <c r="H6227">
        <f t="array" ref="H6227">FREQUENCY(IF('Data Transformation'!$B$4:$B$8425=B6219,'Data Transformation'!$G$4:$G$8425),'Bin Analysis'!$B6227)</f>
        <v>2073</v>
      </c>
      <c r="I6227">
        <f t="shared" si="778"/>
        <v>0</v>
      </c>
      <c r="J6227">
        <f t="shared" si="779"/>
        <v>0</v>
      </c>
      <c r="K6227">
        <f>J6227*Weighting!$W$11</f>
        <v>0</v>
      </c>
      <c r="M6227" s="14"/>
    </row>
    <row r="6228" spans="1:13" x14ac:dyDescent="0.55000000000000004">
      <c r="A6228" s="32" t="str">
        <f>IF(Weighting!$P$12&gt;0,B6228,"")</f>
        <v/>
      </c>
      <c r="B6228" t="e">
        <f>Weighting!$C$12</f>
        <v>#DIV/0!</v>
      </c>
      <c r="C6228" t="e">
        <f>Weighting!$F$12</f>
        <v>#NUM!</v>
      </c>
      <c r="D6228" t="e">
        <f>IF(C6228=1,'Data Transformation'!$G$3+0.5*'Data Transformation'!$W$25,IF(C6229=1,D6229-'Data Transformation'!$W$25,FALSE))</f>
        <v>#NUM!</v>
      </c>
      <c r="E6228">
        <f t="array" ref="E6228">IF(ISLOGICAL(D6228),"",FREQUENCY(IF('Data Transformation'!$B$425:$B$8425='Bin Analysis'!$B6219,'Data Transformation'!$G$425:$G$8425),D6228))</f>
        <v>2001</v>
      </c>
      <c r="F6228">
        <f t="shared" si="777"/>
        <v>0</v>
      </c>
      <c r="G6228">
        <f>Weighting!$H$12</f>
        <v>0</v>
      </c>
      <c r="H6228">
        <f t="array" ref="H6228">FREQUENCY(IF('Data Transformation'!$B$4:$B$8425=B6219,'Data Transformation'!$G$4:$G$8425),'Bin Analysis'!$B6228)</f>
        <v>2073</v>
      </c>
      <c r="I6228">
        <f t="shared" si="778"/>
        <v>0</v>
      </c>
      <c r="J6228">
        <f t="shared" si="779"/>
        <v>0</v>
      </c>
      <c r="K6228">
        <f>J6228*Weighting!$W$12</f>
        <v>0</v>
      </c>
      <c r="M6228" s="14"/>
    </row>
    <row r="6229" spans="1:13" x14ac:dyDescent="0.55000000000000004">
      <c r="A6229" s="32" t="str">
        <f>IF(Weighting!$P$13&gt;0,B6229,"")</f>
        <v/>
      </c>
      <c r="B6229" t="e">
        <f>Weighting!$C$13</f>
        <v>#DIV/0!</v>
      </c>
      <c r="C6229" t="e">
        <f>Weighting!$F$13</f>
        <v>#NUM!</v>
      </c>
      <c r="D6229" t="e">
        <f>IF(C6229=1,'Data Transformation'!$G$3+0.5*'Data Transformation'!$W$25,IF(C6230=1,D6230-'Data Transformation'!$W$25,FALSE))</f>
        <v>#NUM!</v>
      </c>
      <c r="E6229">
        <f t="array" ref="E6229">IF(ISLOGICAL(D6229),"",FREQUENCY(IF('Data Transformation'!$B$425:$B$8425='Bin Analysis'!$B6219,'Data Transformation'!$G$425:$G$8425),D6229))</f>
        <v>2001</v>
      </c>
      <c r="F6229">
        <f t="shared" si="777"/>
        <v>0</v>
      </c>
      <c r="G6229">
        <f>Weighting!$H$13</f>
        <v>0</v>
      </c>
      <c r="H6229">
        <f t="array" ref="H6229">FREQUENCY(IF('Data Transformation'!$B$4:$B$8425=B6219,'Data Transformation'!$G$4:$G$8425),'Bin Analysis'!$B6229)</f>
        <v>2073</v>
      </c>
      <c r="I6229">
        <f t="shared" si="778"/>
        <v>0</v>
      </c>
      <c r="J6229">
        <f t="shared" si="779"/>
        <v>0</v>
      </c>
      <c r="K6229">
        <f>J6229*Weighting!$W$13</f>
        <v>0</v>
      </c>
      <c r="M6229" s="14"/>
    </row>
    <row r="6230" spans="1:13" x14ac:dyDescent="0.55000000000000004">
      <c r="A6230" s="32" t="str">
        <f>IF(Weighting!$P$14&gt;0,B6230,"")</f>
        <v/>
      </c>
      <c r="B6230" t="e">
        <f>Weighting!$C$14</f>
        <v>#DIV/0!</v>
      </c>
      <c r="C6230" t="e">
        <f>Weighting!$F$14</f>
        <v>#NUM!</v>
      </c>
      <c r="D6230" t="e">
        <f>IF(C6230=1,'Data Transformation'!$G$3+0.5*'Data Transformation'!$W$25,IF(C6231=1,D6231-'Data Transformation'!$W$25,FALSE))</f>
        <v>#NUM!</v>
      </c>
      <c r="E6230">
        <f t="array" ref="E6230">IF(ISLOGICAL(D6230),"",FREQUENCY(IF('Data Transformation'!$B$425:$B$8425='Bin Analysis'!$B6219,'Data Transformation'!$G$425:$G$8425),D6230))</f>
        <v>2001</v>
      </c>
      <c r="F6230">
        <f t="shared" si="777"/>
        <v>0</v>
      </c>
      <c r="G6230">
        <f>Weighting!$H$14</f>
        <v>0</v>
      </c>
      <c r="H6230">
        <f t="array" ref="H6230">FREQUENCY(IF('Data Transformation'!$B$4:$B$8425=B6219,'Data Transformation'!$G$4:$G$8425),'Bin Analysis'!$B6230)</f>
        <v>2073</v>
      </c>
      <c r="I6230">
        <f t="shared" si="778"/>
        <v>0</v>
      </c>
      <c r="J6230">
        <f t="shared" si="779"/>
        <v>0</v>
      </c>
      <c r="K6230">
        <f>J6230*Weighting!$W$14</f>
        <v>0</v>
      </c>
      <c r="M6230" s="14"/>
    </row>
    <row r="6231" spans="1:13" x14ac:dyDescent="0.55000000000000004">
      <c r="A6231" s="32" t="str">
        <f>IF(Weighting!$P$15&gt;0,B6231,"")</f>
        <v/>
      </c>
      <c r="B6231" t="e">
        <f>Weighting!$C$15</f>
        <v>#DIV/0!</v>
      </c>
      <c r="C6231" t="e">
        <f>Weighting!$F$15</f>
        <v>#NUM!</v>
      </c>
      <c r="D6231" t="e">
        <f>IF(C6231=1,'Data Transformation'!$G$3+0.5*'Data Transformation'!$W$25,IF(C6232=1,D6232-'Data Transformation'!$W$25,FALSE))</f>
        <v>#NUM!</v>
      </c>
      <c r="E6231">
        <f t="array" ref="E6231">IF(ISLOGICAL(D6231),"",FREQUENCY(IF('Data Transformation'!$B$425:$B$8425='Bin Analysis'!$B6219,'Data Transformation'!$G$425:$G$8425),D6231))</f>
        <v>2001</v>
      </c>
      <c r="F6231">
        <f t="shared" si="777"/>
        <v>0</v>
      </c>
      <c r="G6231">
        <f>Weighting!$H$15</f>
        <v>0</v>
      </c>
      <c r="H6231">
        <f t="array" ref="H6231">FREQUENCY(IF('Data Transformation'!$B$4:$B$8425=B6219,'Data Transformation'!$G$4:$G$8425),'Bin Analysis'!$B6231)</f>
        <v>2073</v>
      </c>
      <c r="I6231">
        <f t="shared" si="778"/>
        <v>0</v>
      </c>
      <c r="J6231">
        <f t="shared" si="779"/>
        <v>0</v>
      </c>
      <c r="K6231">
        <f>J6231*Weighting!$W$15</f>
        <v>0</v>
      </c>
      <c r="M6231" s="14"/>
    </row>
    <row r="6232" spans="1:13" x14ac:dyDescent="0.55000000000000004">
      <c r="A6232" s="32" t="str">
        <f>IF(Weighting!$P$16&gt;0,B6232,"")</f>
        <v/>
      </c>
      <c r="B6232" t="e">
        <f>Weighting!$C$16</f>
        <v>#DIV/0!</v>
      </c>
      <c r="C6232" t="e">
        <f>Weighting!$F$16</f>
        <v>#NUM!</v>
      </c>
      <c r="D6232" t="e">
        <f>IF(C6232=1,'Data Transformation'!$G$3+0.5*'Data Transformation'!$W$25,IF(C6233=1,D6233-'Data Transformation'!$W$25,FALSE))</f>
        <v>#NUM!</v>
      </c>
      <c r="E6232">
        <f t="array" ref="E6232">IF(ISLOGICAL(D6232),"",FREQUENCY(IF('Data Transformation'!$B$425:$B$8425='Bin Analysis'!$B6219,'Data Transformation'!$G$425:$G$8425),D6232))</f>
        <v>2001</v>
      </c>
      <c r="F6232">
        <f t="shared" si="777"/>
        <v>0</v>
      </c>
      <c r="G6232">
        <f>Weighting!$H$16</f>
        <v>0</v>
      </c>
      <c r="H6232">
        <f t="array" ref="H6232">FREQUENCY(IF('Data Transformation'!$B$4:$B$8425=B6219,'Data Transformation'!$G$4:$G$8425),'Bin Analysis'!$B6232)</f>
        <v>2073</v>
      </c>
      <c r="I6232">
        <f t="shared" si="778"/>
        <v>0</v>
      </c>
      <c r="J6232">
        <f t="shared" si="779"/>
        <v>0</v>
      </c>
      <c r="K6232">
        <f>J6232*Weighting!$W$16</f>
        <v>0</v>
      </c>
      <c r="M6232" s="14"/>
    </row>
    <row r="6233" spans="1:13" x14ac:dyDescent="0.55000000000000004">
      <c r="A6233" s="32" t="str">
        <f>IF(Weighting!$P$17&gt;0,B6233,"")</f>
        <v/>
      </c>
      <c r="B6233" t="e">
        <f>Weighting!$C$17</f>
        <v>#DIV/0!</v>
      </c>
      <c r="C6233" t="e">
        <f>Weighting!$F$17</f>
        <v>#NUM!</v>
      </c>
      <c r="D6233" t="e">
        <f>IF(C6233=1,'Data Transformation'!$G$3+0.5*'Data Transformation'!$W$25,IF(C6234=1,D6234-'Data Transformation'!$W$25,FALSE))</f>
        <v>#NUM!</v>
      </c>
      <c r="E6233">
        <f t="array" ref="E6233">IF(ISLOGICAL(D6233),"",FREQUENCY(IF('Data Transformation'!$B$425:$B$8425='Bin Analysis'!$B6219,'Data Transformation'!$G$425:$G$8425),D6233))</f>
        <v>2001</v>
      </c>
      <c r="F6233">
        <f t="shared" si="777"/>
        <v>0</v>
      </c>
      <c r="G6233">
        <f>Weighting!$H$17</f>
        <v>0</v>
      </c>
      <c r="H6233">
        <f t="array" ref="H6233">FREQUENCY(IF('Data Transformation'!$B$4:$B$8425=B6219,'Data Transformation'!$G$4:$G$8425),'Bin Analysis'!$B6233)</f>
        <v>2073</v>
      </c>
      <c r="I6233">
        <f t="shared" si="778"/>
        <v>0</v>
      </c>
      <c r="J6233">
        <f t="shared" si="779"/>
        <v>0</v>
      </c>
      <c r="K6233">
        <f>J6233*Weighting!$W$17</f>
        <v>0</v>
      </c>
      <c r="M6233" s="14"/>
    </row>
    <row r="6234" spans="1:13" x14ac:dyDescent="0.55000000000000004">
      <c r="A6234" s="32" t="str">
        <f>IF(Weighting!$P$18&gt;0,B6234,"")</f>
        <v/>
      </c>
      <c r="B6234" t="e">
        <f>Weighting!$C$18</f>
        <v>#DIV/0!</v>
      </c>
      <c r="C6234" t="e">
        <f>Weighting!$F$18</f>
        <v>#NUM!</v>
      </c>
      <c r="D6234" t="e">
        <f>IF(C6234=1,'Data Transformation'!$G$3+0.5*'Data Transformation'!$W$25,IF(C6235=1,D6235-'Data Transformation'!$W$25,FALSE))</f>
        <v>#NUM!</v>
      </c>
      <c r="E6234">
        <f t="array" ref="E6234">IF(ISLOGICAL(D6234),"",FREQUENCY(IF('Data Transformation'!$B$425:$B$8425='Bin Analysis'!$B6219,'Data Transformation'!$G$425:$G$8425),D6234))</f>
        <v>2001</v>
      </c>
      <c r="F6234">
        <f t="shared" si="777"/>
        <v>0</v>
      </c>
      <c r="G6234">
        <f>Weighting!$H$18</f>
        <v>0</v>
      </c>
      <c r="H6234">
        <f t="array" ref="H6234">FREQUENCY(IF('Data Transformation'!$B$4:$B$8425=B6219,'Data Transformation'!$G$4:$G$8425),'Bin Analysis'!$B6234)</f>
        <v>2073</v>
      </c>
      <c r="I6234">
        <f t="shared" si="778"/>
        <v>0</v>
      </c>
      <c r="J6234">
        <f t="shared" si="779"/>
        <v>0</v>
      </c>
      <c r="K6234">
        <f>J6234*Weighting!$W$18</f>
        <v>0</v>
      </c>
      <c r="M6234" s="14"/>
    </row>
    <row r="6235" spans="1:13" x14ac:dyDescent="0.55000000000000004">
      <c r="A6235" s="32" t="str">
        <f>IF(Weighting!$P$19&gt;0,B6235,"")</f>
        <v/>
      </c>
      <c r="B6235" t="e">
        <f>Weighting!$C$19</f>
        <v>#DIV/0!</v>
      </c>
      <c r="C6235" t="e">
        <f>Weighting!$F$19</f>
        <v>#NUM!</v>
      </c>
      <c r="D6235" t="e">
        <f>IF(C6235=1,'Data Transformation'!$G$3+0.5*'Data Transformation'!$W$25,IF(C6236=1,D6236-'Data Transformation'!$W$25,FALSE))</f>
        <v>#NUM!</v>
      </c>
      <c r="E6235">
        <f t="array" ref="E6235">IF(ISLOGICAL(D6235),"",FREQUENCY(IF('Data Transformation'!$B$425:$B$8425='Bin Analysis'!$B6219,'Data Transformation'!$G$425:$G$8425),D6235))</f>
        <v>2001</v>
      </c>
      <c r="F6235">
        <f t="shared" si="777"/>
        <v>0</v>
      </c>
      <c r="G6235">
        <f>Weighting!$H$19</f>
        <v>0</v>
      </c>
      <c r="H6235">
        <f t="array" ref="H6235">FREQUENCY(IF('Data Transformation'!$B$4:$B$8425=B6219,'Data Transformation'!$G$4:$G$8425),'Bin Analysis'!$B6235)</f>
        <v>2073</v>
      </c>
      <c r="I6235">
        <f t="shared" si="778"/>
        <v>0</v>
      </c>
      <c r="J6235">
        <f t="shared" si="779"/>
        <v>0</v>
      </c>
      <c r="K6235">
        <f>J6235*Weighting!$W$19</f>
        <v>0</v>
      </c>
      <c r="M6235" s="14"/>
    </row>
    <row r="6236" spans="1:13" x14ac:dyDescent="0.55000000000000004">
      <c r="A6236" s="32" t="str">
        <f>IF(Weighting!$P$20&gt;0,B6236,"")</f>
        <v/>
      </c>
      <c r="B6236" t="e">
        <f>Weighting!$C$20</f>
        <v>#DIV/0!</v>
      </c>
      <c r="C6236" t="e">
        <f>Weighting!$F$20</f>
        <v>#NUM!</v>
      </c>
      <c r="D6236" t="e">
        <f>IF(C6236=1,'Data Transformation'!$G$3+0.5*'Data Transformation'!$W$25,IF(C6237=1,D6237-'Data Transformation'!$W$25,FALSE))</f>
        <v>#NUM!</v>
      </c>
      <c r="E6236">
        <f t="array" ref="E6236">IF(ISLOGICAL(D6236),"",FREQUENCY(IF('Data Transformation'!$B$425:$B$8425='Bin Analysis'!$B6219,'Data Transformation'!$G$425:$G$8425),D6236))</f>
        <v>2001</v>
      </c>
      <c r="F6236">
        <f t="shared" si="777"/>
        <v>0</v>
      </c>
      <c r="G6236">
        <f>Weighting!$H$20</f>
        <v>0</v>
      </c>
      <c r="H6236">
        <f t="array" ref="H6236">FREQUENCY(IF('Data Transformation'!$B$4:$B$8425=B6219,'Data Transformation'!$G$4:$G$8425),'Bin Analysis'!$B6236)</f>
        <v>2073</v>
      </c>
      <c r="I6236">
        <f t="shared" si="778"/>
        <v>0</v>
      </c>
      <c r="J6236">
        <f t="shared" si="779"/>
        <v>0</v>
      </c>
      <c r="K6236">
        <f>J6236*Weighting!$W$20</f>
        <v>0</v>
      </c>
      <c r="M6236" s="14"/>
    </row>
    <row r="6237" spans="1:13" x14ac:dyDescent="0.55000000000000004">
      <c r="A6237" s="32" t="str">
        <f>IF(Weighting!$P$21&gt;0,B6237,"")</f>
        <v/>
      </c>
      <c r="B6237" t="e">
        <f>Weighting!$C$21</f>
        <v>#DIV/0!</v>
      </c>
      <c r="C6237" t="e">
        <f>Weighting!$F$21</f>
        <v>#NUM!</v>
      </c>
      <c r="D6237" t="e">
        <f>IF(C6237=1,'Data Transformation'!$G$3+0.5*'Data Transformation'!$W$25,IF(C6238=1,D6238-'Data Transformation'!$W$25,FALSE))</f>
        <v>#NUM!</v>
      </c>
      <c r="E6237">
        <f t="array" ref="E6237">IF(ISLOGICAL(D6237),"",FREQUENCY(IF('Data Transformation'!$B$425:$B$8425='Bin Analysis'!$B6219,'Data Transformation'!$G$425:$G$8425),D6237))</f>
        <v>2001</v>
      </c>
      <c r="F6237">
        <f t="shared" si="777"/>
        <v>0</v>
      </c>
      <c r="G6237">
        <f>Weighting!$H$21</f>
        <v>0</v>
      </c>
      <c r="H6237">
        <f t="array" ref="H6237">FREQUENCY(IF('Data Transformation'!$B$4:$B$8425=B6219,'Data Transformation'!$G$4:$G$8425),'Bin Analysis'!$B6237)</f>
        <v>2073</v>
      </c>
      <c r="I6237">
        <f t="shared" si="778"/>
        <v>0</v>
      </c>
      <c r="J6237">
        <f t="shared" si="779"/>
        <v>0</v>
      </c>
      <c r="K6237">
        <f>J6237*Weighting!$W$21</f>
        <v>0</v>
      </c>
      <c r="M6237" s="14"/>
    </row>
    <row r="6238" spans="1:13" x14ac:dyDescent="0.55000000000000004">
      <c r="A6238" s="32" t="str">
        <f>IF(Weighting!$P$22&gt;0,B6238,"")</f>
        <v/>
      </c>
      <c r="B6238" t="e">
        <f>Weighting!$C$22</f>
        <v>#DIV/0!</v>
      </c>
      <c r="C6238" t="e">
        <f>Weighting!$F$22</f>
        <v>#NUM!</v>
      </c>
      <c r="D6238" t="e">
        <f>IF(C6238=1,'Data Transformation'!$G$3+0.5*'Data Transformation'!$W$25,IF(C6239=1,D6239-'Data Transformation'!$W$25,FALSE))</f>
        <v>#NUM!</v>
      </c>
      <c r="E6238">
        <f t="array" ref="E6238">IF(ISLOGICAL(D6238),"",FREQUENCY(IF('Data Transformation'!$B$425:$B$8425='Bin Analysis'!$B6219,'Data Transformation'!$G$425:$G$8425),D6238))</f>
        <v>2001</v>
      </c>
      <c r="F6238">
        <f t="shared" si="777"/>
        <v>0</v>
      </c>
      <c r="G6238">
        <f>Weighting!$H$22</f>
        <v>0</v>
      </c>
      <c r="H6238">
        <f t="array" ref="H6238">FREQUENCY(IF('Data Transformation'!$B$4:$B$8425=B6219,'Data Transformation'!$G$4:$G$8425),'Bin Analysis'!$B6238)</f>
        <v>2073</v>
      </c>
      <c r="I6238">
        <f t="shared" si="778"/>
        <v>0</v>
      </c>
      <c r="J6238">
        <f t="shared" si="779"/>
        <v>0</v>
      </c>
      <c r="K6238">
        <f>J6238*Weighting!$W$22</f>
        <v>0</v>
      </c>
      <c r="M6238" s="14"/>
    </row>
    <row r="6239" spans="1:13" x14ac:dyDescent="0.55000000000000004">
      <c r="A6239" s="32" t="str">
        <f>IF(Weighting!$P$23&gt;0,B6239,"")</f>
        <v/>
      </c>
      <c r="B6239" t="e">
        <f>Weighting!$C$23</f>
        <v>#DIV/0!</v>
      </c>
      <c r="C6239" t="e">
        <f>Weighting!$F$23</f>
        <v>#NUM!</v>
      </c>
      <c r="D6239" t="e">
        <f>IF(C6239=1,'Data Transformation'!$G$3+0.5*'Data Transformation'!$W$25,IF(C6240=1,D6240-'Data Transformation'!$W$25,FALSE))</f>
        <v>#NUM!</v>
      </c>
      <c r="E6239">
        <f t="array" ref="E6239">IF(ISLOGICAL(D6239),"",FREQUENCY(IF('Data Transformation'!$B$425:$B$8425='Bin Analysis'!$B6219,'Data Transformation'!$G$425:$G$8425),D6239))</f>
        <v>2001</v>
      </c>
      <c r="F6239">
        <f t="shared" si="777"/>
        <v>0</v>
      </c>
      <c r="G6239">
        <f>Weighting!$H$23</f>
        <v>0</v>
      </c>
      <c r="H6239">
        <f t="array" ref="H6239">FREQUENCY(IF('Data Transformation'!$B$4:$B$8425=B6219,'Data Transformation'!$G$4:$G$8425),'Bin Analysis'!$B6239)</f>
        <v>2073</v>
      </c>
      <c r="I6239">
        <f t="shared" si="778"/>
        <v>0</v>
      </c>
      <c r="J6239">
        <f t="shared" si="779"/>
        <v>0</v>
      </c>
      <c r="K6239">
        <f>J6239*Weighting!$W$23</f>
        <v>0</v>
      </c>
      <c r="M6239" s="14"/>
    </row>
    <row r="6240" spans="1:13" x14ac:dyDescent="0.55000000000000004">
      <c r="A6240" s="32" t="str">
        <f>IF(Weighting!$P$24&gt;0,B6240,"")</f>
        <v/>
      </c>
      <c r="B6240" t="e">
        <f>Weighting!$C$24</f>
        <v>#DIV/0!</v>
      </c>
      <c r="C6240" t="e">
        <f>Weighting!$F$24</f>
        <v>#NUM!</v>
      </c>
      <c r="D6240" t="e">
        <f>IF(C6240=1,'Data Transformation'!$G$3+0.5*'Data Transformation'!$W$25,IF(C6241=1,D6241-'Data Transformation'!$W$25,FALSE))</f>
        <v>#NUM!</v>
      </c>
      <c r="E6240">
        <f t="array" ref="E6240">IF(ISLOGICAL(D6240),"",FREQUENCY(IF('Data Transformation'!$B$425:$B$8425='Bin Analysis'!$B6219,'Data Transformation'!$G$425:$G$8425),D6240))</f>
        <v>2001</v>
      </c>
      <c r="F6240">
        <f t="shared" si="777"/>
        <v>0</v>
      </c>
      <c r="G6240">
        <f>Weighting!$H$24</f>
        <v>0</v>
      </c>
      <c r="H6240">
        <f t="array" ref="H6240">FREQUENCY(IF('Data Transformation'!$B$4:$B$8425=B6219,'Data Transformation'!$G$4:$G$8425),'Bin Analysis'!$B6240)</f>
        <v>2073</v>
      </c>
      <c r="I6240">
        <f t="shared" si="778"/>
        <v>0</v>
      </c>
      <c r="J6240">
        <f t="shared" si="779"/>
        <v>0</v>
      </c>
      <c r="K6240">
        <f>J6240*Weighting!$W$24</f>
        <v>0</v>
      </c>
      <c r="M6240" s="14"/>
    </row>
    <row r="6241" spans="1:25" x14ac:dyDescent="0.55000000000000004">
      <c r="A6241" s="32" t="str">
        <f>IF(Weighting!$P$25&gt;0,B6241,"")</f>
        <v/>
      </c>
      <c r="B6241" t="e">
        <f>Weighting!$C$25</f>
        <v>#DIV/0!</v>
      </c>
      <c r="C6241" t="e">
        <f>Weighting!$F$25</f>
        <v>#NUM!</v>
      </c>
      <c r="D6241" t="e">
        <f>IF(C6241=1,'Data Transformation'!$G$3+0.5*'Data Transformation'!$W$25,IF(C6242=1,D6242-'Data Transformation'!$W$25,FALSE))</f>
        <v>#NUM!</v>
      </c>
      <c r="E6241">
        <f t="array" ref="E6241">IF(ISLOGICAL(D6241),"",FREQUENCY(IF('Data Transformation'!$B$425:$B$8425='Bin Analysis'!$B6219,'Data Transformation'!$G$425:$G$8425),D6241))</f>
        <v>2001</v>
      </c>
      <c r="F6241">
        <f t="shared" si="777"/>
        <v>0</v>
      </c>
      <c r="G6241">
        <f>Weighting!$H$25</f>
        <v>0</v>
      </c>
      <c r="H6241">
        <f t="array" ref="H6241">FREQUENCY(IF('Data Transformation'!$B$4:$B$8425=B6219,'Data Transformation'!$G$4:$G$8425),'Bin Analysis'!$B6241)</f>
        <v>2073</v>
      </c>
      <c r="I6241">
        <f t="shared" si="778"/>
        <v>0</v>
      </c>
      <c r="J6241">
        <f t="shared" si="779"/>
        <v>0</v>
      </c>
      <c r="K6241">
        <f>J6241*Weighting!$W$25</f>
        <v>0</v>
      </c>
      <c r="M6241" s="14"/>
    </row>
    <row r="6242" spans="1:25" x14ac:dyDescent="0.55000000000000004">
      <c r="N6242" s="57"/>
      <c r="O6242"/>
      <c r="P6242"/>
      <c r="Q6242"/>
      <c r="R6242"/>
    </row>
    <row r="6243" spans="1:25" ht="23.35" x14ac:dyDescent="0.8">
      <c r="A6243" s="21" t="s">
        <v>0</v>
      </c>
      <c r="B6243" s="21" t="str">
        <f>IFERROR(VLOOKUP(C6243,'Data Transformation'!$L$6:$M$426,2,FALSE),"")</f>
        <v/>
      </c>
      <c r="C6243" s="21">
        <f>C6219+1</f>
        <v>260</v>
      </c>
      <c r="D6243" s="21"/>
      <c r="E6243" s="21"/>
      <c r="F6243" s="21"/>
      <c r="G6243" s="21"/>
      <c r="H6243" s="22"/>
      <c r="I6243" s="22"/>
      <c r="J6243" s="22"/>
      <c r="K6243" s="21"/>
      <c r="L6243" s="21" t="str">
        <f>B6243</f>
        <v/>
      </c>
      <c r="M6243" s="23" t="e">
        <f>INDEX('Data Transformation'!$O$4:$O$424,MATCH($B6243,'Data Transformation'!$M$4:$M$424,0),MATCH($M$2,'Data Transformation'!$O$3,0))</f>
        <v>#N/A</v>
      </c>
      <c r="N6243" s="27" t="e">
        <f>IF('Input and Summary Results'!$J$16="minimum",'Bin Analysis'!X6244/(M6243-1),'Bin Analysis'!Y6243/('Bin Analysis'!M6243-1))</f>
        <v>#N/A</v>
      </c>
      <c r="O6243" s="27" t="e">
        <f>IF(M6243=FALSE,NA(),(VLOOKUP(1,C6246:K6265,4,FALSE))/(M6243-1))</f>
        <v>#N/A</v>
      </c>
      <c r="P6243" s="27" t="e">
        <f>IF(M6243=FALSE,NA(),SUM(J6246:J6265)/Weighting!$S$5)</f>
        <v>#N/A</v>
      </c>
      <c r="Q6243" s="27" t="e">
        <f>IF(M6243=FALSE,NA(),SUM(K6246:K6265)/Weighting!$S$6)</f>
        <v>#N/A</v>
      </c>
      <c r="R6243" s="27" t="e">
        <f>IF(M6243=FALSE,NA(),(VLOOKUP(1,G6246:K6265,3,FALSE))/(M6243-1))</f>
        <v>#N/A</v>
      </c>
      <c r="S6243" s="22" t="e">
        <f>IF(M6243=FALSE,NA(),IF(SUM(J6246:J6265)=2,"yes","no"))</f>
        <v>#N/A</v>
      </c>
      <c r="X6243" s="2" cm="2">
        <f t="array" ref="X6243:X6244">FREQUENCY(IF('Data Transformation'!$B$425:$B$6424='Bin Analysis'!L6243,'Data Transformation'!$G$425:$G$6424),'Data Transformation'!$U$11)</f>
        <v>0</v>
      </c>
      <c r="Y6243" s="2" cm="2">
        <f t="array" ref="Y6243:Y6244">FREQUENCY(IF('Data Transformation'!$B$425:$B$6424='Bin Analysis'!L6243,'Data Transformation'!$G$425:$G$6424),'Data Transformation'!$U$12)</f>
        <v>0</v>
      </c>
    </row>
    <row r="6244" spans="1:25" x14ac:dyDescent="0.55000000000000004">
      <c r="A6244" s="14" t="s">
        <v>67</v>
      </c>
      <c r="B6244" t="s">
        <v>47</v>
      </c>
      <c r="C6244" t="s">
        <v>5</v>
      </c>
      <c r="D6244" t="s">
        <v>100</v>
      </c>
      <c r="E6244" t="s">
        <v>101</v>
      </c>
      <c r="F6244" t="s">
        <v>102</v>
      </c>
      <c r="G6244" t="s">
        <v>70</v>
      </c>
      <c r="H6244" t="s">
        <v>31</v>
      </c>
      <c r="I6244" t="s">
        <v>32</v>
      </c>
      <c r="J6244" t="s">
        <v>46</v>
      </c>
      <c r="K6244" s="14" t="s">
        <v>45</v>
      </c>
      <c r="M6244" s="14"/>
      <c r="X6244" s="2">
        <v>0</v>
      </c>
      <c r="Y6244" s="2">
        <v>0</v>
      </c>
    </row>
    <row r="6245" spans="1:25" x14ac:dyDescent="0.55000000000000004">
      <c r="A6245" s="32"/>
      <c r="D6245" t="e">
        <f>IF(C6245=1,'Data Transformation'!$G$3+0.5*'Data Transformation'!$W$25,IF(C6246=1,D6246-'Data Transformation'!$W$25,FALSE))</f>
        <v>#NUM!</v>
      </c>
      <c r="E6245">
        <f t="array" ref="E6245">IF(ISLOGICAL(D6245),"",FREQUENCY(IF('Data Transformation'!$B$425:$B$8425='Bin Analysis'!$B6243,'Data Transformation'!$G$425:$G$8425),D6245))</f>
        <v>2001</v>
      </c>
      <c r="F6245" t="e">
        <f>IF(ISLOGICAL(D6245),"",E6245-E6244)</f>
        <v>#VALUE!</v>
      </c>
      <c r="M6245" s="14"/>
    </row>
    <row r="6246" spans="1:25" x14ac:dyDescent="0.55000000000000004">
      <c r="A6246" s="32" t="e">
        <f>IF(Weighting!$P$6&gt;0,B6246,"")</f>
        <v>#NUM!</v>
      </c>
      <c r="B6246" t="e">
        <f>Weighting!$C$6</f>
        <v>#DIV/0!</v>
      </c>
      <c r="C6246" t="e">
        <f>Weighting!$F$6</f>
        <v>#NUM!</v>
      </c>
      <c r="D6246" t="e">
        <f>IF(C6246=1,'Data Transformation'!$G$3+0.5*'Data Transformation'!$W$25,IF(C6247=1,D6247-'Data Transformation'!$W$25,FALSE))</f>
        <v>#NUM!</v>
      </c>
      <c r="E6246">
        <f t="array" ref="E6246">IF(ISLOGICAL(D6246),"",FREQUENCY(IF('Data Transformation'!$B$425:$B$8425='Bin Analysis'!$B6243,'Data Transformation'!$G$425:$G$8425),D6246))</f>
        <v>2001</v>
      </c>
      <c r="F6246">
        <f>IF(ISLOGICAL(D6246),"",E6246-E6245)</f>
        <v>0</v>
      </c>
      <c r="G6246">
        <f>Weighting!$H$6</f>
        <v>1</v>
      </c>
      <c r="H6246">
        <f t="array" ref="H6246">FREQUENCY(IF('Data Transformation'!$B$4:$B$8425=B6243,'Data Transformation'!$G$4:$G$8425),'Bin Analysis'!$B6246)</f>
        <v>2073</v>
      </c>
      <c r="I6246">
        <f>H6246-H6245</f>
        <v>2073</v>
      </c>
      <c r="J6246">
        <f>IF(I6246=0,0,1)</f>
        <v>1</v>
      </c>
      <c r="K6246" t="e">
        <f>J6246*Weighting!$W$6</f>
        <v>#NUM!</v>
      </c>
      <c r="M6246" s="14"/>
    </row>
    <row r="6247" spans="1:25" x14ac:dyDescent="0.55000000000000004">
      <c r="A6247" s="32" t="str">
        <f>IF(Weighting!$P$7&gt;0,B6247,"")</f>
        <v/>
      </c>
      <c r="B6247" t="e">
        <f>Weighting!$C$7</f>
        <v>#DIV/0!</v>
      </c>
      <c r="C6247" t="e">
        <f>Weighting!$F$7</f>
        <v>#NUM!</v>
      </c>
      <c r="D6247" t="e">
        <f>IF(C6247=1,'Data Transformation'!$G$3+0.5*'Data Transformation'!$W$25,IF(C6248=1,D6248-'Data Transformation'!$W$25,FALSE))</f>
        <v>#NUM!</v>
      </c>
      <c r="E6247">
        <f t="array" ref="E6247">IF(ISLOGICAL(D6247),"",FREQUENCY(IF('Data Transformation'!$B$425:$B$8425='Bin Analysis'!$B6243,'Data Transformation'!$G$425:$G$8425),D6247))</f>
        <v>2001</v>
      </c>
      <c r="F6247">
        <f t="shared" ref="F6247:F6265" si="780">IF(ISLOGICAL(D6247),"",E6247-E6246)</f>
        <v>0</v>
      </c>
      <c r="G6247">
        <f>Weighting!$H$7</f>
        <v>0</v>
      </c>
      <c r="H6247">
        <f t="array" ref="H6247">FREQUENCY(IF('Data Transformation'!$B$4:$B$8425=B6243,'Data Transformation'!$G$4:$G$8425),'Bin Analysis'!$B6247)</f>
        <v>2073</v>
      </c>
      <c r="I6247">
        <f t="shared" ref="I6247:I6265" si="781">H6247-H6246</f>
        <v>0</v>
      </c>
      <c r="J6247">
        <f>IF(I6247=0,0,1)</f>
        <v>0</v>
      </c>
      <c r="K6247">
        <f>J6247*Weighting!$W$7</f>
        <v>0</v>
      </c>
      <c r="M6247" s="14"/>
    </row>
    <row r="6248" spans="1:25" x14ac:dyDescent="0.55000000000000004">
      <c r="A6248" s="32" t="str">
        <f>IF(Weighting!$P$8&gt;0,B6248,"")</f>
        <v/>
      </c>
      <c r="B6248" t="e">
        <f>Weighting!$C$8</f>
        <v>#DIV/0!</v>
      </c>
      <c r="C6248" t="e">
        <f>Weighting!$F$8</f>
        <v>#NUM!</v>
      </c>
      <c r="D6248" t="e">
        <f>IF(C6248=1,'Data Transformation'!$G$3+0.5*'Data Transformation'!$W$25,IF(C6249=1,D6249-'Data Transformation'!$W$25,FALSE))</f>
        <v>#NUM!</v>
      </c>
      <c r="E6248">
        <f t="array" ref="E6248">IF(ISLOGICAL(D6248),"",FREQUENCY(IF('Data Transformation'!$B$425:$B$8425='Bin Analysis'!$B6243,'Data Transformation'!$G$425:$G$8425),D6248))</f>
        <v>2001</v>
      </c>
      <c r="F6248">
        <f t="shared" si="780"/>
        <v>0</v>
      </c>
      <c r="G6248">
        <f>Weighting!$H$8</f>
        <v>0</v>
      </c>
      <c r="H6248">
        <f t="array" ref="H6248">FREQUENCY(IF('Data Transformation'!$B$4:$B$8425=B6243,'Data Transformation'!$G$4:$G$8425),'Bin Analysis'!$B6248)</f>
        <v>2073</v>
      </c>
      <c r="I6248">
        <f t="shared" si="781"/>
        <v>0</v>
      </c>
      <c r="J6248">
        <f t="shared" ref="J6248:J6265" si="782">IF(I6248=0,0,1)</f>
        <v>0</v>
      </c>
      <c r="K6248">
        <f>J6248*Weighting!$W$8</f>
        <v>0</v>
      </c>
      <c r="M6248" s="14"/>
    </row>
    <row r="6249" spans="1:25" x14ac:dyDescent="0.55000000000000004">
      <c r="A6249" s="32" t="str">
        <f>IF(Weighting!$P$9&gt;0,B6249,"")</f>
        <v/>
      </c>
      <c r="B6249" s="50" t="e">
        <f>Weighting!$C$9</f>
        <v>#DIV/0!</v>
      </c>
      <c r="C6249" t="e">
        <f>Weighting!$F$9</f>
        <v>#NUM!</v>
      </c>
      <c r="D6249" t="e">
        <f>IF(C6249=1,'Data Transformation'!$G$3+0.5*'Data Transformation'!$W$25,IF(C6250=1,D6250-'Data Transformation'!$W$25,FALSE))</f>
        <v>#NUM!</v>
      </c>
      <c r="E6249">
        <f t="array" ref="E6249">IF(ISLOGICAL(D6249),"",FREQUENCY(IF('Data Transformation'!$B$425:$B$8425='Bin Analysis'!$B6243,'Data Transformation'!$G$425:$G$8425),D6249))</f>
        <v>2001</v>
      </c>
      <c r="F6249">
        <f t="shared" si="780"/>
        <v>0</v>
      </c>
      <c r="G6249">
        <f>Weighting!$H$9</f>
        <v>0</v>
      </c>
      <c r="H6249">
        <f t="array" ref="H6249">FREQUENCY(IF('Data Transformation'!$B$4:$B$8425=B6243,'Data Transformation'!$G$4:$G$8425),'Bin Analysis'!$B6249)</f>
        <v>2073</v>
      </c>
      <c r="I6249">
        <f t="shared" si="781"/>
        <v>0</v>
      </c>
      <c r="J6249">
        <f t="shared" si="782"/>
        <v>0</v>
      </c>
      <c r="K6249">
        <f>J6249*Weighting!$W$9</f>
        <v>0</v>
      </c>
      <c r="M6249" s="14"/>
    </row>
    <row r="6250" spans="1:25" x14ac:dyDescent="0.55000000000000004">
      <c r="A6250" s="32" t="str">
        <f>IF(Weighting!$P$10&gt;0,B6250,"")</f>
        <v/>
      </c>
      <c r="B6250" t="e">
        <f>Weighting!$C$10</f>
        <v>#DIV/0!</v>
      </c>
      <c r="C6250" t="e">
        <f>Weighting!$F$10</f>
        <v>#NUM!</v>
      </c>
      <c r="D6250" t="e">
        <f>IF(C6250=1,'Data Transformation'!$G$3+0.5*'Data Transformation'!$W$25,IF(C6251=1,D6251-'Data Transformation'!$W$25,FALSE))</f>
        <v>#NUM!</v>
      </c>
      <c r="E6250">
        <f t="array" ref="E6250">IF(ISLOGICAL(D6250),"",FREQUENCY(IF('Data Transformation'!$B$425:$B$8425='Bin Analysis'!$B6243,'Data Transformation'!$G$425:$G$8425),D6250))</f>
        <v>2001</v>
      </c>
      <c r="F6250">
        <f t="shared" si="780"/>
        <v>0</v>
      </c>
      <c r="G6250">
        <f>Weighting!$H$10</f>
        <v>0</v>
      </c>
      <c r="H6250">
        <f t="array" ref="H6250">FREQUENCY(IF('Data Transformation'!$B$4:$B$8425=B6243,'Data Transformation'!$G$4:$G$8425),'Bin Analysis'!$B6250)</f>
        <v>2073</v>
      </c>
      <c r="I6250">
        <f t="shared" si="781"/>
        <v>0</v>
      </c>
      <c r="J6250">
        <f t="shared" si="782"/>
        <v>0</v>
      </c>
      <c r="K6250">
        <f>J6250*Weighting!$W$10</f>
        <v>0</v>
      </c>
      <c r="M6250" s="14"/>
    </row>
    <row r="6251" spans="1:25" x14ac:dyDescent="0.55000000000000004">
      <c r="A6251" s="32" t="str">
        <f>IF(Weighting!$P$11&gt;0,B6251,"")</f>
        <v/>
      </c>
      <c r="B6251" t="e">
        <f>Weighting!$C$11</f>
        <v>#DIV/0!</v>
      </c>
      <c r="C6251" t="e">
        <f>Weighting!$F$11</f>
        <v>#NUM!</v>
      </c>
      <c r="D6251" t="e">
        <f>IF(C6251=1,'Data Transformation'!$G$3+0.5*'Data Transformation'!$W$25,IF(C6252=1,D6252-'Data Transformation'!$W$25,FALSE))</f>
        <v>#NUM!</v>
      </c>
      <c r="E6251">
        <f t="array" ref="E6251">IF(ISLOGICAL(D6251),"",FREQUENCY(IF('Data Transformation'!$B$425:$B$8425='Bin Analysis'!$B6243,'Data Transformation'!$G$425:$G$8425),D6251))</f>
        <v>2001</v>
      </c>
      <c r="F6251">
        <f t="shared" si="780"/>
        <v>0</v>
      </c>
      <c r="G6251">
        <f>Weighting!$H$11</f>
        <v>0</v>
      </c>
      <c r="H6251">
        <f t="array" ref="H6251">FREQUENCY(IF('Data Transformation'!$B$4:$B$8425=B6243,'Data Transformation'!$G$4:$G$8425),'Bin Analysis'!$B6251)</f>
        <v>2073</v>
      </c>
      <c r="I6251">
        <f t="shared" si="781"/>
        <v>0</v>
      </c>
      <c r="J6251">
        <f t="shared" si="782"/>
        <v>0</v>
      </c>
      <c r="K6251">
        <f>J6251*Weighting!$W$11</f>
        <v>0</v>
      </c>
      <c r="M6251" s="14"/>
    </row>
    <row r="6252" spans="1:25" x14ac:dyDescent="0.55000000000000004">
      <c r="A6252" s="32" t="str">
        <f>IF(Weighting!$P$12&gt;0,B6252,"")</f>
        <v/>
      </c>
      <c r="B6252" t="e">
        <f>Weighting!$C$12</f>
        <v>#DIV/0!</v>
      </c>
      <c r="C6252" t="e">
        <f>Weighting!$F$12</f>
        <v>#NUM!</v>
      </c>
      <c r="D6252" t="e">
        <f>IF(C6252=1,'Data Transformation'!$G$3+0.5*'Data Transformation'!$W$25,IF(C6253=1,D6253-'Data Transformation'!$W$25,FALSE))</f>
        <v>#NUM!</v>
      </c>
      <c r="E6252">
        <f t="array" ref="E6252">IF(ISLOGICAL(D6252),"",FREQUENCY(IF('Data Transformation'!$B$425:$B$8425='Bin Analysis'!$B6243,'Data Transformation'!$G$425:$G$8425),D6252))</f>
        <v>2001</v>
      </c>
      <c r="F6252">
        <f t="shared" si="780"/>
        <v>0</v>
      </c>
      <c r="G6252">
        <f>Weighting!$H$12</f>
        <v>0</v>
      </c>
      <c r="H6252">
        <f t="array" ref="H6252">FREQUENCY(IF('Data Transformation'!$B$4:$B$8425=B6243,'Data Transformation'!$G$4:$G$8425),'Bin Analysis'!$B6252)</f>
        <v>2073</v>
      </c>
      <c r="I6252">
        <f t="shared" si="781"/>
        <v>0</v>
      </c>
      <c r="J6252">
        <f t="shared" si="782"/>
        <v>0</v>
      </c>
      <c r="K6252">
        <f>J6252*Weighting!$W$12</f>
        <v>0</v>
      </c>
      <c r="M6252" s="14"/>
    </row>
    <row r="6253" spans="1:25" x14ac:dyDescent="0.55000000000000004">
      <c r="A6253" s="32" t="str">
        <f>IF(Weighting!$P$13&gt;0,B6253,"")</f>
        <v/>
      </c>
      <c r="B6253" t="e">
        <f>Weighting!$C$13</f>
        <v>#DIV/0!</v>
      </c>
      <c r="C6253" t="e">
        <f>Weighting!$F$13</f>
        <v>#NUM!</v>
      </c>
      <c r="D6253" t="e">
        <f>IF(C6253=1,'Data Transformation'!$G$3+0.5*'Data Transformation'!$W$25,IF(C6254=1,D6254-'Data Transformation'!$W$25,FALSE))</f>
        <v>#NUM!</v>
      </c>
      <c r="E6253">
        <f t="array" ref="E6253">IF(ISLOGICAL(D6253),"",FREQUENCY(IF('Data Transformation'!$B$425:$B$8425='Bin Analysis'!$B6243,'Data Transformation'!$G$425:$G$8425),D6253))</f>
        <v>2001</v>
      </c>
      <c r="F6253">
        <f t="shared" si="780"/>
        <v>0</v>
      </c>
      <c r="G6253">
        <f>Weighting!$H$13</f>
        <v>0</v>
      </c>
      <c r="H6253">
        <f t="array" ref="H6253">FREQUENCY(IF('Data Transformation'!$B$4:$B$8425=B6243,'Data Transformation'!$G$4:$G$8425),'Bin Analysis'!$B6253)</f>
        <v>2073</v>
      </c>
      <c r="I6253">
        <f t="shared" si="781"/>
        <v>0</v>
      </c>
      <c r="J6253">
        <f t="shared" si="782"/>
        <v>0</v>
      </c>
      <c r="K6253">
        <f>J6253*Weighting!$W$13</f>
        <v>0</v>
      </c>
      <c r="M6253" s="14"/>
    </row>
    <row r="6254" spans="1:25" x14ac:dyDescent="0.55000000000000004">
      <c r="A6254" s="32" t="str">
        <f>IF(Weighting!$P$14&gt;0,B6254,"")</f>
        <v/>
      </c>
      <c r="B6254" t="e">
        <f>Weighting!$C$14</f>
        <v>#DIV/0!</v>
      </c>
      <c r="C6254" t="e">
        <f>Weighting!$F$14</f>
        <v>#NUM!</v>
      </c>
      <c r="D6254" t="e">
        <f>IF(C6254=1,'Data Transformation'!$G$3+0.5*'Data Transformation'!$W$25,IF(C6255=1,D6255-'Data Transformation'!$W$25,FALSE))</f>
        <v>#NUM!</v>
      </c>
      <c r="E6254">
        <f t="array" ref="E6254">IF(ISLOGICAL(D6254),"",FREQUENCY(IF('Data Transformation'!$B$425:$B$8425='Bin Analysis'!$B6243,'Data Transformation'!$G$425:$G$8425),D6254))</f>
        <v>2001</v>
      </c>
      <c r="F6254">
        <f t="shared" si="780"/>
        <v>0</v>
      </c>
      <c r="G6254">
        <f>Weighting!$H$14</f>
        <v>0</v>
      </c>
      <c r="H6254">
        <f t="array" ref="H6254">FREQUENCY(IF('Data Transformation'!$B$4:$B$8425=B6243,'Data Transformation'!$G$4:$G$8425),'Bin Analysis'!$B6254)</f>
        <v>2073</v>
      </c>
      <c r="I6254">
        <f t="shared" si="781"/>
        <v>0</v>
      </c>
      <c r="J6254">
        <f t="shared" si="782"/>
        <v>0</v>
      </c>
      <c r="K6254">
        <f>J6254*Weighting!$W$14</f>
        <v>0</v>
      </c>
      <c r="M6254" s="14"/>
    </row>
    <row r="6255" spans="1:25" x14ac:dyDescent="0.55000000000000004">
      <c r="A6255" s="32" t="str">
        <f>IF(Weighting!$P$15&gt;0,B6255,"")</f>
        <v/>
      </c>
      <c r="B6255" t="e">
        <f>Weighting!$C$15</f>
        <v>#DIV/0!</v>
      </c>
      <c r="C6255" t="e">
        <f>Weighting!$F$15</f>
        <v>#NUM!</v>
      </c>
      <c r="D6255" t="e">
        <f>IF(C6255=1,'Data Transformation'!$G$3+0.5*'Data Transformation'!$W$25,IF(C6256=1,D6256-'Data Transformation'!$W$25,FALSE))</f>
        <v>#NUM!</v>
      </c>
      <c r="E6255">
        <f t="array" ref="E6255">IF(ISLOGICAL(D6255),"",FREQUENCY(IF('Data Transformation'!$B$425:$B$8425='Bin Analysis'!$B6243,'Data Transformation'!$G$425:$G$8425),D6255))</f>
        <v>2001</v>
      </c>
      <c r="F6255">
        <f t="shared" si="780"/>
        <v>0</v>
      </c>
      <c r="G6255">
        <f>Weighting!$H$15</f>
        <v>0</v>
      </c>
      <c r="H6255">
        <f t="array" ref="H6255">FREQUENCY(IF('Data Transformation'!$B$4:$B$8425=B6243,'Data Transformation'!$G$4:$G$8425),'Bin Analysis'!$B6255)</f>
        <v>2073</v>
      </c>
      <c r="I6255">
        <f t="shared" si="781"/>
        <v>0</v>
      </c>
      <c r="J6255">
        <f t="shared" si="782"/>
        <v>0</v>
      </c>
      <c r="K6255">
        <f>J6255*Weighting!$W$15</f>
        <v>0</v>
      </c>
      <c r="M6255" s="14"/>
    </row>
    <row r="6256" spans="1:25" x14ac:dyDescent="0.55000000000000004">
      <c r="A6256" s="32" t="str">
        <f>IF(Weighting!$P$16&gt;0,B6256,"")</f>
        <v/>
      </c>
      <c r="B6256" t="e">
        <f>Weighting!$C$16</f>
        <v>#DIV/0!</v>
      </c>
      <c r="C6256" t="e">
        <f>Weighting!$F$16</f>
        <v>#NUM!</v>
      </c>
      <c r="D6256" t="e">
        <f>IF(C6256=1,'Data Transformation'!$G$3+0.5*'Data Transformation'!$W$25,IF(C6257=1,D6257-'Data Transformation'!$W$25,FALSE))</f>
        <v>#NUM!</v>
      </c>
      <c r="E6256">
        <f t="array" ref="E6256">IF(ISLOGICAL(D6256),"",FREQUENCY(IF('Data Transformation'!$B$425:$B$8425='Bin Analysis'!$B6243,'Data Transformation'!$G$425:$G$8425),D6256))</f>
        <v>2001</v>
      </c>
      <c r="F6256">
        <f t="shared" si="780"/>
        <v>0</v>
      </c>
      <c r="G6256">
        <f>Weighting!$H$16</f>
        <v>0</v>
      </c>
      <c r="H6256">
        <f t="array" ref="H6256">FREQUENCY(IF('Data Transformation'!$B$4:$B$8425=B6243,'Data Transformation'!$G$4:$G$8425),'Bin Analysis'!$B6256)</f>
        <v>2073</v>
      </c>
      <c r="I6256">
        <f t="shared" si="781"/>
        <v>0</v>
      </c>
      <c r="J6256">
        <f t="shared" si="782"/>
        <v>0</v>
      </c>
      <c r="K6256">
        <f>J6256*Weighting!$W$16</f>
        <v>0</v>
      </c>
      <c r="M6256" s="14"/>
    </row>
    <row r="6257" spans="1:25" x14ac:dyDescent="0.55000000000000004">
      <c r="A6257" s="32" t="str">
        <f>IF(Weighting!$P$17&gt;0,B6257,"")</f>
        <v/>
      </c>
      <c r="B6257" t="e">
        <f>Weighting!$C$17</f>
        <v>#DIV/0!</v>
      </c>
      <c r="C6257" t="e">
        <f>Weighting!$F$17</f>
        <v>#NUM!</v>
      </c>
      <c r="D6257" t="e">
        <f>IF(C6257=1,'Data Transformation'!$G$3+0.5*'Data Transformation'!$W$25,IF(C6258=1,D6258-'Data Transformation'!$W$25,FALSE))</f>
        <v>#NUM!</v>
      </c>
      <c r="E6257">
        <f t="array" ref="E6257">IF(ISLOGICAL(D6257),"",FREQUENCY(IF('Data Transformation'!$B$425:$B$8425='Bin Analysis'!$B6243,'Data Transformation'!$G$425:$G$8425),D6257))</f>
        <v>2001</v>
      </c>
      <c r="F6257">
        <f t="shared" si="780"/>
        <v>0</v>
      </c>
      <c r="G6257">
        <f>Weighting!$H$17</f>
        <v>0</v>
      </c>
      <c r="H6257">
        <f t="array" ref="H6257">FREQUENCY(IF('Data Transformation'!$B$4:$B$8425=B6243,'Data Transformation'!$G$4:$G$8425),'Bin Analysis'!$B6257)</f>
        <v>2073</v>
      </c>
      <c r="I6257">
        <f t="shared" si="781"/>
        <v>0</v>
      </c>
      <c r="J6257">
        <f t="shared" si="782"/>
        <v>0</v>
      </c>
      <c r="K6257">
        <f>J6257*Weighting!$W$17</f>
        <v>0</v>
      </c>
      <c r="M6257" s="14"/>
    </row>
    <row r="6258" spans="1:25" x14ac:dyDescent="0.55000000000000004">
      <c r="A6258" s="32" t="str">
        <f>IF(Weighting!$P$18&gt;0,B6258,"")</f>
        <v/>
      </c>
      <c r="B6258" t="e">
        <f>Weighting!$C$18</f>
        <v>#DIV/0!</v>
      </c>
      <c r="C6258" t="e">
        <f>Weighting!$F$18</f>
        <v>#NUM!</v>
      </c>
      <c r="D6258" t="e">
        <f>IF(C6258=1,'Data Transformation'!$G$3+0.5*'Data Transformation'!$W$25,IF(C6259=1,D6259-'Data Transformation'!$W$25,FALSE))</f>
        <v>#NUM!</v>
      </c>
      <c r="E6258">
        <f t="array" ref="E6258">IF(ISLOGICAL(D6258),"",FREQUENCY(IF('Data Transformation'!$B$425:$B$8425='Bin Analysis'!$B6243,'Data Transformation'!$G$425:$G$8425),D6258))</f>
        <v>2001</v>
      </c>
      <c r="F6258">
        <f t="shared" si="780"/>
        <v>0</v>
      </c>
      <c r="G6258">
        <f>Weighting!$H$18</f>
        <v>0</v>
      </c>
      <c r="H6258">
        <f t="array" ref="H6258">FREQUENCY(IF('Data Transformation'!$B$4:$B$8425=B6243,'Data Transformation'!$G$4:$G$8425),'Bin Analysis'!$B6258)</f>
        <v>2073</v>
      </c>
      <c r="I6258">
        <f t="shared" si="781"/>
        <v>0</v>
      </c>
      <c r="J6258">
        <f t="shared" si="782"/>
        <v>0</v>
      </c>
      <c r="K6258">
        <f>J6258*Weighting!$W$18</f>
        <v>0</v>
      </c>
      <c r="M6258" s="14"/>
    </row>
    <row r="6259" spans="1:25" x14ac:dyDescent="0.55000000000000004">
      <c r="A6259" s="32" t="str">
        <f>IF(Weighting!$P$19&gt;0,B6259,"")</f>
        <v/>
      </c>
      <c r="B6259" t="e">
        <f>Weighting!$C$19</f>
        <v>#DIV/0!</v>
      </c>
      <c r="C6259" t="e">
        <f>Weighting!$F$19</f>
        <v>#NUM!</v>
      </c>
      <c r="D6259" t="e">
        <f>IF(C6259=1,'Data Transformation'!$G$3+0.5*'Data Transformation'!$W$25,IF(C6260=1,D6260-'Data Transformation'!$W$25,FALSE))</f>
        <v>#NUM!</v>
      </c>
      <c r="E6259">
        <f t="array" ref="E6259">IF(ISLOGICAL(D6259),"",FREQUENCY(IF('Data Transformation'!$B$425:$B$8425='Bin Analysis'!$B6243,'Data Transformation'!$G$425:$G$8425),D6259))</f>
        <v>2001</v>
      </c>
      <c r="F6259">
        <f t="shared" si="780"/>
        <v>0</v>
      </c>
      <c r="G6259">
        <f>Weighting!$H$19</f>
        <v>0</v>
      </c>
      <c r="H6259">
        <f t="array" ref="H6259">FREQUENCY(IF('Data Transformation'!$B$4:$B$8425=B6243,'Data Transformation'!$G$4:$G$8425),'Bin Analysis'!$B6259)</f>
        <v>2073</v>
      </c>
      <c r="I6259">
        <f t="shared" si="781"/>
        <v>0</v>
      </c>
      <c r="J6259">
        <f t="shared" si="782"/>
        <v>0</v>
      </c>
      <c r="K6259">
        <f>J6259*Weighting!$W$19</f>
        <v>0</v>
      </c>
      <c r="M6259" s="14"/>
    </row>
    <row r="6260" spans="1:25" x14ac:dyDescent="0.55000000000000004">
      <c r="A6260" s="32" t="str">
        <f>IF(Weighting!$P$20&gt;0,B6260,"")</f>
        <v/>
      </c>
      <c r="B6260" t="e">
        <f>Weighting!$C$20</f>
        <v>#DIV/0!</v>
      </c>
      <c r="C6260" t="e">
        <f>Weighting!$F$20</f>
        <v>#NUM!</v>
      </c>
      <c r="D6260" t="e">
        <f>IF(C6260=1,'Data Transformation'!$G$3+0.5*'Data Transformation'!$W$25,IF(C6261=1,D6261-'Data Transformation'!$W$25,FALSE))</f>
        <v>#NUM!</v>
      </c>
      <c r="E6260">
        <f t="array" ref="E6260">IF(ISLOGICAL(D6260),"",FREQUENCY(IF('Data Transformation'!$B$425:$B$8425='Bin Analysis'!$B6243,'Data Transformation'!$G$425:$G$8425),D6260))</f>
        <v>2001</v>
      </c>
      <c r="F6260">
        <f t="shared" si="780"/>
        <v>0</v>
      </c>
      <c r="G6260">
        <f>Weighting!$H$20</f>
        <v>0</v>
      </c>
      <c r="H6260">
        <f t="array" ref="H6260">FREQUENCY(IF('Data Transformation'!$B$4:$B$8425=B6243,'Data Transformation'!$G$4:$G$8425),'Bin Analysis'!$B6260)</f>
        <v>2073</v>
      </c>
      <c r="I6260">
        <f t="shared" si="781"/>
        <v>0</v>
      </c>
      <c r="J6260">
        <f t="shared" si="782"/>
        <v>0</v>
      </c>
      <c r="K6260">
        <f>J6260*Weighting!$W$20</f>
        <v>0</v>
      </c>
      <c r="M6260" s="14"/>
    </row>
    <row r="6261" spans="1:25" x14ac:dyDescent="0.55000000000000004">
      <c r="A6261" s="32" t="str">
        <f>IF(Weighting!$P$21&gt;0,B6261,"")</f>
        <v/>
      </c>
      <c r="B6261" t="e">
        <f>Weighting!$C$21</f>
        <v>#DIV/0!</v>
      </c>
      <c r="C6261" t="e">
        <f>Weighting!$F$21</f>
        <v>#NUM!</v>
      </c>
      <c r="D6261" t="e">
        <f>IF(C6261=1,'Data Transformation'!$G$3+0.5*'Data Transformation'!$W$25,IF(C6262=1,D6262-'Data Transformation'!$W$25,FALSE))</f>
        <v>#NUM!</v>
      </c>
      <c r="E6261">
        <f t="array" ref="E6261">IF(ISLOGICAL(D6261),"",FREQUENCY(IF('Data Transformation'!$B$425:$B$8425='Bin Analysis'!$B6243,'Data Transformation'!$G$425:$G$8425),D6261))</f>
        <v>2001</v>
      </c>
      <c r="F6261">
        <f t="shared" si="780"/>
        <v>0</v>
      </c>
      <c r="G6261">
        <f>Weighting!$H$21</f>
        <v>0</v>
      </c>
      <c r="H6261">
        <f t="array" ref="H6261">FREQUENCY(IF('Data Transformation'!$B$4:$B$8425=B6243,'Data Transformation'!$G$4:$G$8425),'Bin Analysis'!$B6261)</f>
        <v>2073</v>
      </c>
      <c r="I6261">
        <f t="shared" si="781"/>
        <v>0</v>
      </c>
      <c r="J6261">
        <f t="shared" si="782"/>
        <v>0</v>
      </c>
      <c r="K6261">
        <f>J6261*Weighting!$W$21</f>
        <v>0</v>
      </c>
      <c r="M6261" s="14"/>
    </row>
    <row r="6262" spans="1:25" x14ac:dyDescent="0.55000000000000004">
      <c r="A6262" s="32" t="str">
        <f>IF(Weighting!$P$22&gt;0,B6262,"")</f>
        <v/>
      </c>
      <c r="B6262" t="e">
        <f>Weighting!$C$22</f>
        <v>#DIV/0!</v>
      </c>
      <c r="C6262" t="e">
        <f>Weighting!$F$22</f>
        <v>#NUM!</v>
      </c>
      <c r="D6262" t="e">
        <f>IF(C6262=1,'Data Transformation'!$G$3+0.5*'Data Transformation'!$W$25,IF(C6263=1,D6263-'Data Transformation'!$W$25,FALSE))</f>
        <v>#NUM!</v>
      </c>
      <c r="E6262">
        <f t="array" ref="E6262">IF(ISLOGICAL(D6262),"",FREQUENCY(IF('Data Transformation'!$B$425:$B$8425='Bin Analysis'!$B6243,'Data Transformation'!$G$425:$G$8425),D6262))</f>
        <v>2001</v>
      </c>
      <c r="F6262">
        <f t="shared" si="780"/>
        <v>0</v>
      </c>
      <c r="G6262">
        <f>Weighting!$H$22</f>
        <v>0</v>
      </c>
      <c r="H6262">
        <f t="array" ref="H6262">FREQUENCY(IF('Data Transformation'!$B$4:$B$8425=B6243,'Data Transformation'!$G$4:$G$8425),'Bin Analysis'!$B6262)</f>
        <v>2073</v>
      </c>
      <c r="I6262">
        <f t="shared" si="781"/>
        <v>0</v>
      </c>
      <c r="J6262">
        <f t="shared" si="782"/>
        <v>0</v>
      </c>
      <c r="K6262">
        <f>J6262*Weighting!$W$22</f>
        <v>0</v>
      </c>
      <c r="M6262" s="14"/>
    </row>
    <row r="6263" spans="1:25" x14ac:dyDescent="0.55000000000000004">
      <c r="A6263" s="32" t="str">
        <f>IF(Weighting!$P$23&gt;0,B6263,"")</f>
        <v/>
      </c>
      <c r="B6263" t="e">
        <f>Weighting!$C$23</f>
        <v>#DIV/0!</v>
      </c>
      <c r="C6263" t="e">
        <f>Weighting!$F$23</f>
        <v>#NUM!</v>
      </c>
      <c r="D6263" t="e">
        <f>IF(C6263=1,'Data Transformation'!$G$3+0.5*'Data Transformation'!$W$25,IF(C6264=1,D6264-'Data Transformation'!$W$25,FALSE))</f>
        <v>#NUM!</v>
      </c>
      <c r="E6263">
        <f t="array" ref="E6263">IF(ISLOGICAL(D6263),"",FREQUENCY(IF('Data Transformation'!$B$425:$B$8425='Bin Analysis'!$B6243,'Data Transformation'!$G$425:$G$8425),D6263))</f>
        <v>2001</v>
      </c>
      <c r="F6263">
        <f t="shared" si="780"/>
        <v>0</v>
      </c>
      <c r="G6263">
        <f>Weighting!$H$23</f>
        <v>0</v>
      </c>
      <c r="H6263">
        <f t="array" ref="H6263">FREQUENCY(IF('Data Transformation'!$B$4:$B$8425=B6243,'Data Transformation'!$G$4:$G$8425),'Bin Analysis'!$B6263)</f>
        <v>2073</v>
      </c>
      <c r="I6263">
        <f t="shared" si="781"/>
        <v>0</v>
      </c>
      <c r="J6263">
        <f t="shared" si="782"/>
        <v>0</v>
      </c>
      <c r="K6263">
        <f>J6263*Weighting!$W$23</f>
        <v>0</v>
      </c>
      <c r="M6263" s="14"/>
    </row>
    <row r="6264" spans="1:25" x14ac:dyDescent="0.55000000000000004">
      <c r="A6264" s="32" t="str">
        <f>IF(Weighting!$P$24&gt;0,B6264,"")</f>
        <v/>
      </c>
      <c r="B6264" t="e">
        <f>Weighting!$C$24</f>
        <v>#DIV/0!</v>
      </c>
      <c r="C6264" t="e">
        <f>Weighting!$F$24</f>
        <v>#NUM!</v>
      </c>
      <c r="D6264" t="e">
        <f>IF(C6264=1,'Data Transformation'!$G$3+0.5*'Data Transformation'!$W$25,IF(C6265=1,D6265-'Data Transformation'!$W$25,FALSE))</f>
        <v>#NUM!</v>
      </c>
      <c r="E6264">
        <f t="array" ref="E6264">IF(ISLOGICAL(D6264),"",FREQUENCY(IF('Data Transformation'!$B$425:$B$8425='Bin Analysis'!$B6243,'Data Transformation'!$G$425:$G$8425),D6264))</f>
        <v>2001</v>
      </c>
      <c r="F6264">
        <f t="shared" si="780"/>
        <v>0</v>
      </c>
      <c r="G6264">
        <f>Weighting!$H$24</f>
        <v>0</v>
      </c>
      <c r="H6264">
        <f t="array" ref="H6264">FREQUENCY(IF('Data Transformation'!$B$4:$B$8425=B6243,'Data Transformation'!$G$4:$G$8425),'Bin Analysis'!$B6264)</f>
        <v>2073</v>
      </c>
      <c r="I6264">
        <f t="shared" si="781"/>
        <v>0</v>
      </c>
      <c r="J6264">
        <f t="shared" si="782"/>
        <v>0</v>
      </c>
      <c r="K6264">
        <f>J6264*Weighting!$W$24</f>
        <v>0</v>
      </c>
      <c r="M6264" s="14"/>
    </row>
    <row r="6265" spans="1:25" x14ac:dyDescent="0.55000000000000004">
      <c r="A6265" s="32" t="str">
        <f>IF(Weighting!$P$25&gt;0,B6265,"")</f>
        <v/>
      </c>
      <c r="B6265" t="e">
        <f>Weighting!$C$25</f>
        <v>#DIV/0!</v>
      </c>
      <c r="C6265" t="e">
        <f>Weighting!$F$25</f>
        <v>#NUM!</v>
      </c>
      <c r="D6265" t="e">
        <f>IF(C6265=1,'Data Transformation'!$G$3+0.5*'Data Transformation'!$W$25,IF(C6266=1,D6266-'Data Transformation'!$W$25,FALSE))</f>
        <v>#NUM!</v>
      </c>
      <c r="E6265">
        <f t="array" ref="E6265">IF(ISLOGICAL(D6265),"",FREQUENCY(IF('Data Transformation'!$B$425:$B$8425='Bin Analysis'!$B6243,'Data Transformation'!$G$425:$G$8425),D6265))</f>
        <v>2001</v>
      </c>
      <c r="F6265">
        <f t="shared" si="780"/>
        <v>0</v>
      </c>
      <c r="G6265">
        <f>Weighting!$H$25</f>
        <v>0</v>
      </c>
      <c r="H6265">
        <f t="array" ref="H6265">FREQUENCY(IF('Data Transformation'!$B$4:$B$8425=B6243,'Data Transformation'!$G$4:$G$8425),'Bin Analysis'!$B6265)</f>
        <v>2073</v>
      </c>
      <c r="I6265">
        <f t="shared" si="781"/>
        <v>0</v>
      </c>
      <c r="J6265">
        <f t="shared" si="782"/>
        <v>0</v>
      </c>
      <c r="K6265">
        <f>J6265*Weighting!$W$25</f>
        <v>0</v>
      </c>
      <c r="M6265" s="14"/>
    </row>
    <row r="6266" spans="1:25" x14ac:dyDescent="0.55000000000000004">
      <c r="O6266"/>
      <c r="P6266"/>
      <c r="Q6266"/>
      <c r="R6266"/>
    </row>
    <row r="6267" spans="1:25" ht="23.35" x14ac:dyDescent="0.8">
      <c r="A6267" s="21" t="s">
        <v>0</v>
      </c>
      <c r="B6267" s="21" t="str">
        <f>IFERROR(VLOOKUP(C6267,'Data Transformation'!$L$6:$M$426,2,FALSE),"")</f>
        <v/>
      </c>
      <c r="C6267" s="21">
        <f>C6243+1</f>
        <v>261</v>
      </c>
      <c r="D6267" s="21"/>
      <c r="E6267" s="21"/>
      <c r="F6267" s="21"/>
      <c r="G6267" s="21"/>
      <c r="H6267" s="22"/>
      <c r="I6267" s="22"/>
      <c r="J6267" s="22"/>
      <c r="K6267" s="21"/>
      <c r="L6267" s="21" t="str">
        <f>B6267</f>
        <v/>
      </c>
      <c r="M6267" s="23" t="e">
        <f>INDEX('Data Transformation'!$O$4:$O$424,MATCH($B6267,'Data Transformation'!$M$4:$M$424,0),MATCH($M$2,'Data Transformation'!$O$3,0))</f>
        <v>#N/A</v>
      </c>
      <c r="N6267" s="27" t="e">
        <f>IF('Input and Summary Results'!$J$16="minimum",'Bin Analysis'!X6268/(M6267-1),'Bin Analysis'!Y6267/('Bin Analysis'!M6267-1))</f>
        <v>#N/A</v>
      </c>
      <c r="O6267" s="27" t="e">
        <f>IF(M6267=FALSE,NA(),(VLOOKUP(1,C6270:K6289,4,FALSE))/(M6267-1))</f>
        <v>#N/A</v>
      </c>
      <c r="P6267" s="27" t="e">
        <f>IF(M6267=FALSE,NA(),SUM(J6270:J6289)/Weighting!$S$5)</f>
        <v>#N/A</v>
      </c>
      <c r="Q6267" s="27" t="e">
        <f>IF(M6267=FALSE,NA(),SUM(K6270:K6289)/Weighting!$S$6)</f>
        <v>#N/A</v>
      </c>
      <c r="R6267" s="27" t="e">
        <f>IF(M6267=FALSE,NA(),(VLOOKUP(1,G6270:K6289,3,FALSE))/(M6267-1))</f>
        <v>#N/A</v>
      </c>
      <c r="S6267" s="22" t="e">
        <f>IF(M6267=FALSE,NA(),IF(SUM(J6270:J6289)=2,"yes","no"))</f>
        <v>#N/A</v>
      </c>
      <c r="X6267" s="2" cm="2">
        <f t="array" ref="X6267:X6268">FREQUENCY(IF('Data Transformation'!$B$425:$B$6424='Bin Analysis'!L6267,'Data Transformation'!$G$425:$G$6424),'Data Transformation'!$U$11)</f>
        <v>0</v>
      </c>
      <c r="Y6267" s="2" cm="2">
        <f t="array" ref="Y6267:Y6268">FREQUENCY(IF('Data Transformation'!$B$425:$B$6424='Bin Analysis'!L6267,'Data Transformation'!$G$425:$G$6424),'Data Transformation'!$U$12)</f>
        <v>0</v>
      </c>
    </row>
    <row r="6268" spans="1:25" x14ac:dyDescent="0.55000000000000004">
      <c r="A6268" s="14" t="s">
        <v>67</v>
      </c>
      <c r="B6268" t="s">
        <v>47</v>
      </c>
      <c r="C6268" t="s">
        <v>5</v>
      </c>
      <c r="D6268" t="s">
        <v>100</v>
      </c>
      <c r="E6268" t="s">
        <v>101</v>
      </c>
      <c r="F6268" t="s">
        <v>102</v>
      </c>
      <c r="G6268" t="s">
        <v>70</v>
      </c>
      <c r="H6268" t="s">
        <v>31</v>
      </c>
      <c r="I6268" t="s">
        <v>32</v>
      </c>
      <c r="J6268" t="s">
        <v>46</v>
      </c>
      <c r="K6268" s="14" t="s">
        <v>45</v>
      </c>
      <c r="M6268" s="14"/>
      <c r="X6268" s="2">
        <v>0</v>
      </c>
      <c r="Y6268" s="2">
        <v>0</v>
      </c>
    </row>
    <row r="6269" spans="1:25" x14ac:dyDescent="0.55000000000000004">
      <c r="A6269" s="32"/>
      <c r="D6269" t="e">
        <f>IF(C6269=1,'Data Transformation'!$G$3+0.5*'Data Transformation'!$W$25,IF(C6270=1,D6270-'Data Transformation'!$W$25,FALSE))</f>
        <v>#NUM!</v>
      </c>
      <c r="E6269">
        <f t="array" ref="E6269">IF(ISLOGICAL(D6269),"",FREQUENCY(IF('Data Transformation'!$B$425:$B$8425='Bin Analysis'!$B6267,'Data Transformation'!$G$425:$G$8425),D6269))</f>
        <v>2001</v>
      </c>
      <c r="F6269" t="e">
        <f>IF(ISLOGICAL(D6269),"",E6269-E6268)</f>
        <v>#VALUE!</v>
      </c>
      <c r="M6269" s="14"/>
    </row>
    <row r="6270" spans="1:25" x14ac:dyDescent="0.55000000000000004">
      <c r="A6270" s="32" t="e">
        <f>IF(Weighting!$P$6&gt;0,B6270,"")</f>
        <v>#NUM!</v>
      </c>
      <c r="B6270" t="e">
        <f>Weighting!$C$6</f>
        <v>#DIV/0!</v>
      </c>
      <c r="C6270" t="e">
        <f>Weighting!$F$6</f>
        <v>#NUM!</v>
      </c>
      <c r="D6270" t="e">
        <f>IF(C6270=1,'Data Transformation'!$G$3+0.5*'Data Transformation'!$W$25,IF(C6271=1,D6271-'Data Transformation'!$W$25,FALSE))</f>
        <v>#NUM!</v>
      </c>
      <c r="E6270">
        <f t="array" ref="E6270">IF(ISLOGICAL(D6270),"",FREQUENCY(IF('Data Transformation'!$B$425:$B$8425='Bin Analysis'!$B6267,'Data Transformation'!$G$425:$G$8425),D6270))</f>
        <v>2001</v>
      </c>
      <c r="F6270">
        <f>IF(ISLOGICAL(D6270),"",E6270-E6269)</f>
        <v>0</v>
      </c>
      <c r="G6270">
        <f>Weighting!$H$6</f>
        <v>1</v>
      </c>
      <c r="H6270">
        <f t="array" ref="H6270">FREQUENCY(IF('Data Transformation'!$B$4:$B$8425=B6267,'Data Transformation'!$G$4:$G$8425),'Bin Analysis'!$B6270)</f>
        <v>2073</v>
      </c>
      <c r="I6270">
        <f>H6270-H6269</f>
        <v>2073</v>
      </c>
      <c r="J6270">
        <f>IF(I6270=0,0,1)</f>
        <v>1</v>
      </c>
      <c r="K6270" t="e">
        <f>J6270*Weighting!$W$6</f>
        <v>#NUM!</v>
      </c>
      <c r="M6270" s="14"/>
    </row>
    <row r="6271" spans="1:25" x14ac:dyDescent="0.55000000000000004">
      <c r="A6271" s="32" t="str">
        <f>IF(Weighting!$P$7&gt;0,B6271,"")</f>
        <v/>
      </c>
      <c r="B6271" t="e">
        <f>Weighting!$C$7</f>
        <v>#DIV/0!</v>
      </c>
      <c r="C6271" t="e">
        <f>Weighting!$F$7</f>
        <v>#NUM!</v>
      </c>
      <c r="D6271" t="e">
        <f>IF(C6271=1,'Data Transformation'!$G$3+0.5*'Data Transformation'!$W$25,IF(C6272=1,D6272-'Data Transformation'!$W$25,FALSE))</f>
        <v>#NUM!</v>
      </c>
      <c r="E6271">
        <f t="array" ref="E6271">IF(ISLOGICAL(D6271),"",FREQUENCY(IF('Data Transformation'!$B$425:$B$8425='Bin Analysis'!$B6267,'Data Transformation'!$G$425:$G$8425),D6271))</f>
        <v>2001</v>
      </c>
      <c r="F6271">
        <f t="shared" ref="F6271:F6289" si="783">IF(ISLOGICAL(D6271),"",E6271-E6270)</f>
        <v>0</v>
      </c>
      <c r="G6271">
        <f>Weighting!$H$7</f>
        <v>0</v>
      </c>
      <c r="H6271">
        <f t="array" ref="H6271">FREQUENCY(IF('Data Transformation'!$B$4:$B$8425=B6267,'Data Transformation'!$G$4:$G$8425),'Bin Analysis'!$B6271)</f>
        <v>2073</v>
      </c>
      <c r="I6271">
        <f t="shared" ref="I6271:I6289" si="784">H6271-H6270</f>
        <v>0</v>
      </c>
      <c r="J6271">
        <f>IF(I6271=0,0,1)</f>
        <v>0</v>
      </c>
      <c r="K6271">
        <f>J6271*Weighting!$W$7</f>
        <v>0</v>
      </c>
      <c r="M6271" s="14"/>
    </row>
    <row r="6272" spans="1:25" x14ac:dyDescent="0.55000000000000004">
      <c r="A6272" s="32" t="str">
        <f>IF(Weighting!$P$8&gt;0,B6272,"")</f>
        <v/>
      </c>
      <c r="B6272" t="e">
        <f>Weighting!$C$8</f>
        <v>#DIV/0!</v>
      </c>
      <c r="C6272" t="e">
        <f>Weighting!$F$8</f>
        <v>#NUM!</v>
      </c>
      <c r="D6272" t="e">
        <f>IF(C6272=1,'Data Transformation'!$G$3+0.5*'Data Transformation'!$W$25,IF(C6273=1,D6273-'Data Transformation'!$W$25,FALSE))</f>
        <v>#NUM!</v>
      </c>
      <c r="E6272">
        <f t="array" ref="E6272">IF(ISLOGICAL(D6272),"",FREQUENCY(IF('Data Transformation'!$B$425:$B$8425='Bin Analysis'!$B6267,'Data Transformation'!$G$425:$G$8425),D6272))</f>
        <v>2001</v>
      </c>
      <c r="F6272">
        <f t="shared" si="783"/>
        <v>0</v>
      </c>
      <c r="G6272">
        <f>Weighting!$H$8</f>
        <v>0</v>
      </c>
      <c r="H6272">
        <f t="array" ref="H6272">FREQUENCY(IF('Data Transformation'!$B$4:$B$8425=B6267,'Data Transformation'!$G$4:$G$8425),'Bin Analysis'!$B6272)</f>
        <v>2073</v>
      </c>
      <c r="I6272">
        <f t="shared" si="784"/>
        <v>0</v>
      </c>
      <c r="J6272">
        <f t="shared" ref="J6272:J6289" si="785">IF(I6272=0,0,1)</f>
        <v>0</v>
      </c>
      <c r="K6272">
        <f>J6272*Weighting!$W$8</f>
        <v>0</v>
      </c>
      <c r="M6272" s="14"/>
    </row>
    <row r="6273" spans="1:13" x14ac:dyDescent="0.55000000000000004">
      <c r="A6273" s="32" t="str">
        <f>IF(Weighting!$P$9&gt;0,B6273,"")</f>
        <v/>
      </c>
      <c r="B6273" s="50" t="e">
        <f>Weighting!$C$9</f>
        <v>#DIV/0!</v>
      </c>
      <c r="C6273" t="e">
        <f>Weighting!$F$9</f>
        <v>#NUM!</v>
      </c>
      <c r="D6273" t="e">
        <f>IF(C6273=1,'Data Transformation'!$G$3+0.5*'Data Transformation'!$W$25,IF(C6274=1,D6274-'Data Transformation'!$W$25,FALSE))</f>
        <v>#NUM!</v>
      </c>
      <c r="E6273">
        <f t="array" ref="E6273">IF(ISLOGICAL(D6273),"",FREQUENCY(IF('Data Transformation'!$B$425:$B$8425='Bin Analysis'!$B6267,'Data Transformation'!$G$425:$G$8425),D6273))</f>
        <v>2001</v>
      </c>
      <c r="F6273">
        <f t="shared" si="783"/>
        <v>0</v>
      </c>
      <c r="G6273">
        <f>Weighting!$H$9</f>
        <v>0</v>
      </c>
      <c r="H6273">
        <f t="array" ref="H6273">FREQUENCY(IF('Data Transformation'!$B$4:$B$8425=B6267,'Data Transformation'!$G$4:$G$8425),'Bin Analysis'!$B6273)</f>
        <v>2073</v>
      </c>
      <c r="I6273">
        <f t="shared" si="784"/>
        <v>0</v>
      </c>
      <c r="J6273">
        <f t="shared" si="785"/>
        <v>0</v>
      </c>
      <c r="K6273">
        <f>J6273*Weighting!$W$9</f>
        <v>0</v>
      </c>
      <c r="M6273" s="14"/>
    </row>
    <row r="6274" spans="1:13" x14ac:dyDescent="0.55000000000000004">
      <c r="A6274" s="32" t="str">
        <f>IF(Weighting!$P$10&gt;0,B6274,"")</f>
        <v/>
      </c>
      <c r="B6274" t="e">
        <f>Weighting!$C$10</f>
        <v>#DIV/0!</v>
      </c>
      <c r="C6274" t="e">
        <f>Weighting!$F$10</f>
        <v>#NUM!</v>
      </c>
      <c r="D6274" t="e">
        <f>IF(C6274=1,'Data Transformation'!$G$3+0.5*'Data Transformation'!$W$25,IF(C6275=1,D6275-'Data Transformation'!$W$25,FALSE))</f>
        <v>#NUM!</v>
      </c>
      <c r="E6274">
        <f t="array" ref="E6274">IF(ISLOGICAL(D6274),"",FREQUENCY(IF('Data Transformation'!$B$425:$B$8425='Bin Analysis'!$B6267,'Data Transformation'!$G$425:$G$8425),D6274))</f>
        <v>2001</v>
      </c>
      <c r="F6274">
        <f t="shared" si="783"/>
        <v>0</v>
      </c>
      <c r="G6274">
        <f>Weighting!$H$10</f>
        <v>0</v>
      </c>
      <c r="H6274">
        <f t="array" ref="H6274">FREQUENCY(IF('Data Transformation'!$B$4:$B$8425=B6267,'Data Transformation'!$G$4:$G$8425),'Bin Analysis'!$B6274)</f>
        <v>2073</v>
      </c>
      <c r="I6274">
        <f t="shared" si="784"/>
        <v>0</v>
      </c>
      <c r="J6274">
        <f t="shared" si="785"/>
        <v>0</v>
      </c>
      <c r="K6274">
        <f>J6274*Weighting!$W$10</f>
        <v>0</v>
      </c>
      <c r="M6274" s="14"/>
    </row>
    <row r="6275" spans="1:13" x14ac:dyDescent="0.55000000000000004">
      <c r="A6275" s="32" t="str">
        <f>IF(Weighting!$P$11&gt;0,B6275,"")</f>
        <v/>
      </c>
      <c r="B6275" t="e">
        <f>Weighting!$C$11</f>
        <v>#DIV/0!</v>
      </c>
      <c r="C6275" t="e">
        <f>Weighting!$F$11</f>
        <v>#NUM!</v>
      </c>
      <c r="D6275" t="e">
        <f>IF(C6275=1,'Data Transformation'!$G$3+0.5*'Data Transformation'!$W$25,IF(C6276=1,D6276-'Data Transformation'!$W$25,FALSE))</f>
        <v>#NUM!</v>
      </c>
      <c r="E6275">
        <f t="array" ref="E6275">IF(ISLOGICAL(D6275),"",FREQUENCY(IF('Data Transformation'!$B$425:$B$8425='Bin Analysis'!$B6267,'Data Transformation'!$G$425:$G$8425),D6275))</f>
        <v>2001</v>
      </c>
      <c r="F6275">
        <f t="shared" si="783"/>
        <v>0</v>
      </c>
      <c r="G6275">
        <f>Weighting!$H$11</f>
        <v>0</v>
      </c>
      <c r="H6275">
        <f t="array" ref="H6275">FREQUENCY(IF('Data Transformation'!$B$4:$B$8425=B6267,'Data Transformation'!$G$4:$G$8425),'Bin Analysis'!$B6275)</f>
        <v>2073</v>
      </c>
      <c r="I6275">
        <f t="shared" si="784"/>
        <v>0</v>
      </c>
      <c r="J6275">
        <f t="shared" si="785"/>
        <v>0</v>
      </c>
      <c r="K6275">
        <f>J6275*Weighting!$W$11</f>
        <v>0</v>
      </c>
      <c r="M6275" s="14"/>
    </row>
    <row r="6276" spans="1:13" x14ac:dyDescent="0.55000000000000004">
      <c r="A6276" s="32" t="str">
        <f>IF(Weighting!$P$12&gt;0,B6276,"")</f>
        <v/>
      </c>
      <c r="B6276" t="e">
        <f>Weighting!$C$12</f>
        <v>#DIV/0!</v>
      </c>
      <c r="C6276" t="e">
        <f>Weighting!$F$12</f>
        <v>#NUM!</v>
      </c>
      <c r="D6276" t="e">
        <f>IF(C6276=1,'Data Transformation'!$G$3+0.5*'Data Transformation'!$W$25,IF(C6277=1,D6277-'Data Transformation'!$W$25,FALSE))</f>
        <v>#NUM!</v>
      </c>
      <c r="E6276">
        <f t="array" ref="E6276">IF(ISLOGICAL(D6276),"",FREQUENCY(IF('Data Transformation'!$B$425:$B$8425='Bin Analysis'!$B6267,'Data Transformation'!$G$425:$G$8425),D6276))</f>
        <v>2001</v>
      </c>
      <c r="F6276">
        <f t="shared" si="783"/>
        <v>0</v>
      </c>
      <c r="G6276">
        <f>Weighting!$H$12</f>
        <v>0</v>
      </c>
      <c r="H6276">
        <f t="array" ref="H6276">FREQUENCY(IF('Data Transformation'!$B$4:$B$8425=B6267,'Data Transformation'!$G$4:$G$8425),'Bin Analysis'!$B6276)</f>
        <v>2073</v>
      </c>
      <c r="I6276">
        <f t="shared" si="784"/>
        <v>0</v>
      </c>
      <c r="J6276">
        <f t="shared" si="785"/>
        <v>0</v>
      </c>
      <c r="K6276">
        <f>J6276*Weighting!$W$12</f>
        <v>0</v>
      </c>
      <c r="M6276" s="14"/>
    </row>
    <row r="6277" spans="1:13" x14ac:dyDescent="0.55000000000000004">
      <c r="A6277" s="32" t="str">
        <f>IF(Weighting!$P$13&gt;0,B6277,"")</f>
        <v/>
      </c>
      <c r="B6277" t="e">
        <f>Weighting!$C$13</f>
        <v>#DIV/0!</v>
      </c>
      <c r="C6277" t="e">
        <f>Weighting!$F$13</f>
        <v>#NUM!</v>
      </c>
      <c r="D6277" t="e">
        <f>IF(C6277=1,'Data Transformation'!$G$3+0.5*'Data Transformation'!$W$25,IF(C6278=1,D6278-'Data Transformation'!$W$25,FALSE))</f>
        <v>#NUM!</v>
      </c>
      <c r="E6277">
        <f t="array" ref="E6277">IF(ISLOGICAL(D6277),"",FREQUENCY(IF('Data Transformation'!$B$425:$B$8425='Bin Analysis'!$B6267,'Data Transformation'!$G$425:$G$8425),D6277))</f>
        <v>2001</v>
      </c>
      <c r="F6277">
        <f t="shared" si="783"/>
        <v>0</v>
      </c>
      <c r="G6277">
        <f>Weighting!$H$13</f>
        <v>0</v>
      </c>
      <c r="H6277">
        <f t="array" ref="H6277">FREQUENCY(IF('Data Transformation'!$B$4:$B$8425=B6267,'Data Transformation'!$G$4:$G$8425),'Bin Analysis'!$B6277)</f>
        <v>2073</v>
      </c>
      <c r="I6277">
        <f t="shared" si="784"/>
        <v>0</v>
      </c>
      <c r="J6277">
        <f t="shared" si="785"/>
        <v>0</v>
      </c>
      <c r="K6277">
        <f>J6277*Weighting!$W$13</f>
        <v>0</v>
      </c>
      <c r="M6277" s="14"/>
    </row>
    <row r="6278" spans="1:13" x14ac:dyDescent="0.55000000000000004">
      <c r="A6278" s="32" t="str">
        <f>IF(Weighting!$P$14&gt;0,B6278,"")</f>
        <v/>
      </c>
      <c r="B6278" t="e">
        <f>Weighting!$C$14</f>
        <v>#DIV/0!</v>
      </c>
      <c r="C6278" t="e">
        <f>Weighting!$F$14</f>
        <v>#NUM!</v>
      </c>
      <c r="D6278" t="e">
        <f>IF(C6278=1,'Data Transformation'!$G$3+0.5*'Data Transformation'!$W$25,IF(C6279=1,D6279-'Data Transformation'!$W$25,FALSE))</f>
        <v>#NUM!</v>
      </c>
      <c r="E6278">
        <f t="array" ref="E6278">IF(ISLOGICAL(D6278),"",FREQUENCY(IF('Data Transformation'!$B$425:$B$8425='Bin Analysis'!$B6267,'Data Transformation'!$G$425:$G$8425),D6278))</f>
        <v>2001</v>
      </c>
      <c r="F6278">
        <f t="shared" si="783"/>
        <v>0</v>
      </c>
      <c r="G6278">
        <f>Weighting!$H$14</f>
        <v>0</v>
      </c>
      <c r="H6278">
        <f t="array" ref="H6278">FREQUENCY(IF('Data Transformation'!$B$4:$B$8425=B6267,'Data Transformation'!$G$4:$G$8425),'Bin Analysis'!$B6278)</f>
        <v>2073</v>
      </c>
      <c r="I6278">
        <f t="shared" si="784"/>
        <v>0</v>
      </c>
      <c r="J6278">
        <f t="shared" si="785"/>
        <v>0</v>
      </c>
      <c r="K6278">
        <f>J6278*Weighting!$W$14</f>
        <v>0</v>
      </c>
      <c r="M6278" s="14"/>
    </row>
    <row r="6279" spans="1:13" x14ac:dyDescent="0.55000000000000004">
      <c r="A6279" s="32" t="str">
        <f>IF(Weighting!$P$15&gt;0,B6279,"")</f>
        <v/>
      </c>
      <c r="B6279" t="e">
        <f>Weighting!$C$15</f>
        <v>#DIV/0!</v>
      </c>
      <c r="C6279" t="e">
        <f>Weighting!$F$15</f>
        <v>#NUM!</v>
      </c>
      <c r="D6279" t="e">
        <f>IF(C6279=1,'Data Transformation'!$G$3+0.5*'Data Transformation'!$W$25,IF(C6280=1,D6280-'Data Transformation'!$W$25,FALSE))</f>
        <v>#NUM!</v>
      </c>
      <c r="E6279">
        <f t="array" ref="E6279">IF(ISLOGICAL(D6279),"",FREQUENCY(IF('Data Transformation'!$B$425:$B$8425='Bin Analysis'!$B6267,'Data Transformation'!$G$425:$G$8425),D6279))</f>
        <v>2001</v>
      </c>
      <c r="F6279">
        <f t="shared" si="783"/>
        <v>0</v>
      </c>
      <c r="G6279">
        <f>Weighting!$H$15</f>
        <v>0</v>
      </c>
      <c r="H6279">
        <f t="array" ref="H6279">FREQUENCY(IF('Data Transformation'!$B$4:$B$8425=B6267,'Data Transformation'!$G$4:$G$8425),'Bin Analysis'!$B6279)</f>
        <v>2073</v>
      </c>
      <c r="I6279">
        <f t="shared" si="784"/>
        <v>0</v>
      </c>
      <c r="J6279">
        <f t="shared" si="785"/>
        <v>0</v>
      </c>
      <c r="K6279">
        <f>J6279*Weighting!$W$15</f>
        <v>0</v>
      </c>
      <c r="M6279" s="14"/>
    </row>
    <row r="6280" spans="1:13" x14ac:dyDescent="0.55000000000000004">
      <c r="A6280" s="32" t="str">
        <f>IF(Weighting!$P$16&gt;0,B6280,"")</f>
        <v/>
      </c>
      <c r="B6280" t="e">
        <f>Weighting!$C$16</f>
        <v>#DIV/0!</v>
      </c>
      <c r="C6280" t="e">
        <f>Weighting!$F$16</f>
        <v>#NUM!</v>
      </c>
      <c r="D6280" t="e">
        <f>IF(C6280=1,'Data Transformation'!$G$3+0.5*'Data Transformation'!$W$25,IF(C6281=1,D6281-'Data Transformation'!$W$25,FALSE))</f>
        <v>#NUM!</v>
      </c>
      <c r="E6280">
        <f t="array" ref="E6280">IF(ISLOGICAL(D6280),"",FREQUENCY(IF('Data Transformation'!$B$425:$B$8425='Bin Analysis'!$B6267,'Data Transformation'!$G$425:$G$8425),D6280))</f>
        <v>2001</v>
      </c>
      <c r="F6280">
        <f t="shared" si="783"/>
        <v>0</v>
      </c>
      <c r="G6280">
        <f>Weighting!$H$16</f>
        <v>0</v>
      </c>
      <c r="H6280">
        <f t="array" ref="H6280">FREQUENCY(IF('Data Transformation'!$B$4:$B$8425=B6267,'Data Transformation'!$G$4:$G$8425),'Bin Analysis'!$B6280)</f>
        <v>2073</v>
      </c>
      <c r="I6280">
        <f t="shared" si="784"/>
        <v>0</v>
      </c>
      <c r="J6280">
        <f t="shared" si="785"/>
        <v>0</v>
      </c>
      <c r="K6280">
        <f>J6280*Weighting!$W$16</f>
        <v>0</v>
      </c>
      <c r="M6280" s="14"/>
    </row>
    <row r="6281" spans="1:13" x14ac:dyDescent="0.55000000000000004">
      <c r="A6281" s="32" t="str">
        <f>IF(Weighting!$P$17&gt;0,B6281,"")</f>
        <v/>
      </c>
      <c r="B6281" t="e">
        <f>Weighting!$C$17</f>
        <v>#DIV/0!</v>
      </c>
      <c r="C6281" t="e">
        <f>Weighting!$F$17</f>
        <v>#NUM!</v>
      </c>
      <c r="D6281" t="e">
        <f>IF(C6281=1,'Data Transformation'!$G$3+0.5*'Data Transformation'!$W$25,IF(C6282=1,D6282-'Data Transformation'!$W$25,FALSE))</f>
        <v>#NUM!</v>
      </c>
      <c r="E6281">
        <f t="array" ref="E6281">IF(ISLOGICAL(D6281),"",FREQUENCY(IF('Data Transformation'!$B$425:$B$8425='Bin Analysis'!$B6267,'Data Transformation'!$G$425:$G$8425),D6281))</f>
        <v>2001</v>
      </c>
      <c r="F6281">
        <f t="shared" si="783"/>
        <v>0</v>
      </c>
      <c r="G6281">
        <f>Weighting!$H$17</f>
        <v>0</v>
      </c>
      <c r="H6281">
        <f t="array" ref="H6281">FREQUENCY(IF('Data Transformation'!$B$4:$B$8425=B6267,'Data Transformation'!$G$4:$G$8425),'Bin Analysis'!$B6281)</f>
        <v>2073</v>
      </c>
      <c r="I6281">
        <f t="shared" si="784"/>
        <v>0</v>
      </c>
      <c r="J6281">
        <f t="shared" si="785"/>
        <v>0</v>
      </c>
      <c r="K6281">
        <f>J6281*Weighting!$W$17</f>
        <v>0</v>
      </c>
      <c r="M6281" s="14"/>
    </row>
    <row r="6282" spans="1:13" x14ac:dyDescent="0.55000000000000004">
      <c r="A6282" s="32" t="str">
        <f>IF(Weighting!$P$18&gt;0,B6282,"")</f>
        <v/>
      </c>
      <c r="B6282" t="e">
        <f>Weighting!$C$18</f>
        <v>#DIV/0!</v>
      </c>
      <c r="C6282" t="e">
        <f>Weighting!$F$18</f>
        <v>#NUM!</v>
      </c>
      <c r="D6282" t="e">
        <f>IF(C6282=1,'Data Transformation'!$G$3+0.5*'Data Transformation'!$W$25,IF(C6283=1,D6283-'Data Transformation'!$W$25,FALSE))</f>
        <v>#NUM!</v>
      </c>
      <c r="E6282">
        <f t="array" ref="E6282">IF(ISLOGICAL(D6282),"",FREQUENCY(IF('Data Transformation'!$B$425:$B$8425='Bin Analysis'!$B6267,'Data Transformation'!$G$425:$G$8425),D6282))</f>
        <v>2001</v>
      </c>
      <c r="F6282">
        <f t="shared" si="783"/>
        <v>0</v>
      </c>
      <c r="G6282">
        <f>Weighting!$H$18</f>
        <v>0</v>
      </c>
      <c r="H6282">
        <f t="array" ref="H6282">FREQUENCY(IF('Data Transformation'!$B$4:$B$8425=B6267,'Data Transformation'!$G$4:$G$8425),'Bin Analysis'!$B6282)</f>
        <v>2073</v>
      </c>
      <c r="I6282">
        <f t="shared" si="784"/>
        <v>0</v>
      </c>
      <c r="J6282">
        <f t="shared" si="785"/>
        <v>0</v>
      </c>
      <c r="K6282">
        <f>J6282*Weighting!$W$18</f>
        <v>0</v>
      </c>
      <c r="M6282" s="14"/>
    </row>
    <row r="6283" spans="1:13" x14ac:dyDescent="0.55000000000000004">
      <c r="A6283" s="32" t="str">
        <f>IF(Weighting!$P$19&gt;0,B6283,"")</f>
        <v/>
      </c>
      <c r="B6283" t="e">
        <f>Weighting!$C$19</f>
        <v>#DIV/0!</v>
      </c>
      <c r="C6283" t="e">
        <f>Weighting!$F$19</f>
        <v>#NUM!</v>
      </c>
      <c r="D6283" t="e">
        <f>IF(C6283=1,'Data Transformation'!$G$3+0.5*'Data Transformation'!$W$25,IF(C6284=1,D6284-'Data Transformation'!$W$25,FALSE))</f>
        <v>#NUM!</v>
      </c>
      <c r="E6283">
        <f t="array" ref="E6283">IF(ISLOGICAL(D6283),"",FREQUENCY(IF('Data Transformation'!$B$425:$B$8425='Bin Analysis'!$B6267,'Data Transformation'!$G$425:$G$8425),D6283))</f>
        <v>2001</v>
      </c>
      <c r="F6283">
        <f t="shared" si="783"/>
        <v>0</v>
      </c>
      <c r="G6283">
        <f>Weighting!$H$19</f>
        <v>0</v>
      </c>
      <c r="H6283">
        <f t="array" ref="H6283">FREQUENCY(IF('Data Transformation'!$B$4:$B$8425=B6267,'Data Transformation'!$G$4:$G$8425),'Bin Analysis'!$B6283)</f>
        <v>2073</v>
      </c>
      <c r="I6283">
        <f t="shared" si="784"/>
        <v>0</v>
      </c>
      <c r="J6283">
        <f t="shared" si="785"/>
        <v>0</v>
      </c>
      <c r="K6283">
        <f>J6283*Weighting!$W$19</f>
        <v>0</v>
      </c>
      <c r="M6283" s="14"/>
    </row>
    <row r="6284" spans="1:13" x14ac:dyDescent="0.55000000000000004">
      <c r="A6284" s="32" t="str">
        <f>IF(Weighting!$P$20&gt;0,B6284,"")</f>
        <v/>
      </c>
      <c r="B6284" t="e">
        <f>Weighting!$C$20</f>
        <v>#DIV/0!</v>
      </c>
      <c r="C6284" t="e">
        <f>Weighting!$F$20</f>
        <v>#NUM!</v>
      </c>
      <c r="D6284" t="e">
        <f>IF(C6284=1,'Data Transformation'!$G$3+0.5*'Data Transformation'!$W$25,IF(C6285=1,D6285-'Data Transformation'!$W$25,FALSE))</f>
        <v>#NUM!</v>
      </c>
      <c r="E6284">
        <f t="array" ref="E6284">IF(ISLOGICAL(D6284),"",FREQUENCY(IF('Data Transformation'!$B$425:$B$8425='Bin Analysis'!$B6267,'Data Transformation'!$G$425:$G$8425),D6284))</f>
        <v>2001</v>
      </c>
      <c r="F6284">
        <f t="shared" si="783"/>
        <v>0</v>
      </c>
      <c r="G6284">
        <f>Weighting!$H$20</f>
        <v>0</v>
      </c>
      <c r="H6284">
        <f t="array" ref="H6284">FREQUENCY(IF('Data Transformation'!$B$4:$B$8425=B6267,'Data Transformation'!$G$4:$G$8425),'Bin Analysis'!$B6284)</f>
        <v>2073</v>
      </c>
      <c r="I6284">
        <f t="shared" si="784"/>
        <v>0</v>
      </c>
      <c r="J6284">
        <f t="shared" si="785"/>
        <v>0</v>
      </c>
      <c r="K6284">
        <f>J6284*Weighting!$W$20</f>
        <v>0</v>
      </c>
      <c r="M6284" s="14"/>
    </row>
    <row r="6285" spans="1:13" x14ac:dyDescent="0.55000000000000004">
      <c r="A6285" s="32" t="str">
        <f>IF(Weighting!$P$21&gt;0,B6285,"")</f>
        <v/>
      </c>
      <c r="B6285" t="e">
        <f>Weighting!$C$21</f>
        <v>#DIV/0!</v>
      </c>
      <c r="C6285" t="e">
        <f>Weighting!$F$21</f>
        <v>#NUM!</v>
      </c>
      <c r="D6285" t="e">
        <f>IF(C6285=1,'Data Transformation'!$G$3+0.5*'Data Transformation'!$W$25,IF(C6286=1,D6286-'Data Transformation'!$W$25,FALSE))</f>
        <v>#NUM!</v>
      </c>
      <c r="E6285">
        <f t="array" ref="E6285">IF(ISLOGICAL(D6285),"",FREQUENCY(IF('Data Transformation'!$B$425:$B$8425='Bin Analysis'!$B6267,'Data Transformation'!$G$425:$G$8425),D6285))</f>
        <v>2001</v>
      </c>
      <c r="F6285">
        <f t="shared" si="783"/>
        <v>0</v>
      </c>
      <c r="G6285">
        <f>Weighting!$H$21</f>
        <v>0</v>
      </c>
      <c r="H6285">
        <f t="array" ref="H6285">FREQUENCY(IF('Data Transformation'!$B$4:$B$8425=B6267,'Data Transformation'!$G$4:$G$8425),'Bin Analysis'!$B6285)</f>
        <v>2073</v>
      </c>
      <c r="I6285">
        <f t="shared" si="784"/>
        <v>0</v>
      </c>
      <c r="J6285">
        <f t="shared" si="785"/>
        <v>0</v>
      </c>
      <c r="K6285">
        <f>J6285*Weighting!$W$21</f>
        <v>0</v>
      </c>
      <c r="M6285" s="14"/>
    </row>
    <row r="6286" spans="1:13" x14ac:dyDescent="0.55000000000000004">
      <c r="A6286" s="32" t="str">
        <f>IF(Weighting!$P$22&gt;0,B6286,"")</f>
        <v/>
      </c>
      <c r="B6286" t="e">
        <f>Weighting!$C$22</f>
        <v>#DIV/0!</v>
      </c>
      <c r="C6286" t="e">
        <f>Weighting!$F$22</f>
        <v>#NUM!</v>
      </c>
      <c r="D6286" t="e">
        <f>IF(C6286=1,'Data Transformation'!$G$3+0.5*'Data Transformation'!$W$25,IF(C6287=1,D6287-'Data Transformation'!$W$25,FALSE))</f>
        <v>#NUM!</v>
      </c>
      <c r="E6286">
        <f t="array" ref="E6286">IF(ISLOGICAL(D6286),"",FREQUENCY(IF('Data Transformation'!$B$425:$B$8425='Bin Analysis'!$B6267,'Data Transformation'!$G$425:$G$8425),D6286))</f>
        <v>2001</v>
      </c>
      <c r="F6286">
        <f t="shared" si="783"/>
        <v>0</v>
      </c>
      <c r="G6286">
        <f>Weighting!$H$22</f>
        <v>0</v>
      </c>
      <c r="H6286">
        <f t="array" ref="H6286">FREQUENCY(IF('Data Transformation'!$B$4:$B$8425=B6267,'Data Transformation'!$G$4:$G$8425),'Bin Analysis'!$B6286)</f>
        <v>2073</v>
      </c>
      <c r="I6286">
        <f t="shared" si="784"/>
        <v>0</v>
      </c>
      <c r="J6286">
        <f t="shared" si="785"/>
        <v>0</v>
      </c>
      <c r="K6286">
        <f>J6286*Weighting!$W$22</f>
        <v>0</v>
      </c>
      <c r="M6286" s="14"/>
    </row>
    <row r="6287" spans="1:13" x14ac:dyDescent="0.55000000000000004">
      <c r="A6287" s="32" t="str">
        <f>IF(Weighting!$P$23&gt;0,B6287,"")</f>
        <v/>
      </c>
      <c r="B6287" t="e">
        <f>Weighting!$C$23</f>
        <v>#DIV/0!</v>
      </c>
      <c r="C6287" t="e">
        <f>Weighting!$F$23</f>
        <v>#NUM!</v>
      </c>
      <c r="D6287" t="e">
        <f>IF(C6287=1,'Data Transformation'!$G$3+0.5*'Data Transformation'!$W$25,IF(C6288=1,D6288-'Data Transformation'!$W$25,FALSE))</f>
        <v>#NUM!</v>
      </c>
      <c r="E6287">
        <f t="array" ref="E6287">IF(ISLOGICAL(D6287),"",FREQUENCY(IF('Data Transformation'!$B$425:$B$8425='Bin Analysis'!$B6267,'Data Transformation'!$G$425:$G$8425),D6287))</f>
        <v>2001</v>
      </c>
      <c r="F6287">
        <f t="shared" si="783"/>
        <v>0</v>
      </c>
      <c r="G6287">
        <f>Weighting!$H$23</f>
        <v>0</v>
      </c>
      <c r="H6287">
        <f t="array" ref="H6287">FREQUENCY(IF('Data Transformation'!$B$4:$B$8425=B6267,'Data Transformation'!$G$4:$G$8425),'Bin Analysis'!$B6287)</f>
        <v>2073</v>
      </c>
      <c r="I6287">
        <f t="shared" si="784"/>
        <v>0</v>
      </c>
      <c r="J6287">
        <f t="shared" si="785"/>
        <v>0</v>
      </c>
      <c r="K6287">
        <f>J6287*Weighting!$W$23</f>
        <v>0</v>
      </c>
      <c r="M6287" s="14"/>
    </row>
    <row r="6288" spans="1:13" x14ac:dyDescent="0.55000000000000004">
      <c r="A6288" s="32" t="str">
        <f>IF(Weighting!$P$24&gt;0,B6288,"")</f>
        <v/>
      </c>
      <c r="B6288" t="e">
        <f>Weighting!$C$24</f>
        <v>#DIV/0!</v>
      </c>
      <c r="C6288" t="e">
        <f>Weighting!$F$24</f>
        <v>#NUM!</v>
      </c>
      <c r="D6288" t="e">
        <f>IF(C6288=1,'Data Transformation'!$G$3+0.5*'Data Transformation'!$W$25,IF(C6289=1,D6289-'Data Transformation'!$W$25,FALSE))</f>
        <v>#NUM!</v>
      </c>
      <c r="E6288">
        <f t="array" ref="E6288">IF(ISLOGICAL(D6288),"",FREQUENCY(IF('Data Transformation'!$B$425:$B$8425='Bin Analysis'!$B6267,'Data Transformation'!$G$425:$G$8425),D6288))</f>
        <v>2001</v>
      </c>
      <c r="F6288">
        <f t="shared" si="783"/>
        <v>0</v>
      </c>
      <c r="G6288">
        <f>Weighting!$H$24</f>
        <v>0</v>
      </c>
      <c r="H6288">
        <f t="array" ref="H6288">FREQUENCY(IF('Data Transformation'!$B$4:$B$8425=B6267,'Data Transformation'!$G$4:$G$8425),'Bin Analysis'!$B6288)</f>
        <v>2073</v>
      </c>
      <c r="I6288">
        <f t="shared" si="784"/>
        <v>0</v>
      </c>
      <c r="J6288">
        <f t="shared" si="785"/>
        <v>0</v>
      </c>
      <c r="K6288">
        <f>J6288*Weighting!$W$24</f>
        <v>0</v>
      </c>
      <c r="M6288" s="14"/>
    </row>
    <row r="6289" spans="1:25" x14ac:dyDescent="0.55000000000000004">
      <c r="A6289" s="32" t="str">
        <f>IF(Weighting!$P$25&gt;0,B6289,"")</f>
        <v/>
      </c>
      <c r="B6289" t="e">
        <f>Weighting!$C$25</f>
        <v>#DIV/0!</v>
      </c>
      <c r="C6289" t="e">
        <f>Weighting!$F$25</f>
        <v>#NUM!</v>
      </c>
      <c r="D6289" t="e">
        <f>IF(C6289=1,'Data Transformation'!$G$3+0.5*'Data Transformation'!$W$25,IF(C6290=1,D6290-'Data Transformation'!$W$25,FALSE))</f>
        <v>#NUM!</v>
      </c>
      <c r="E6289">
        <f t="array" ref="E6289">IF(ISLOGICAL(D6289),"",FREQUENCY(IF('Data Transformation'!$B$425:$B$8425='Bin Analysis'!$B6267,'Data Transformation'!$G$425:$G$8425),D6289))</f>
        <v>2001</v>
      </c>
      <c r="F6289">
        <f t="shared" si="783"/>
        <v>0</v>
      </c>
      <c r="G6289">
        <f>Weighting!$H$25</f>
        <v>0</v>
      </c>
      <c r="H6289">
        <f t="array" ref="H6289">FREQUENCY(IF('Data Transformation'!$B$4:$B$8425=B6267,'Data Transformation'!$G$4:$G$8425),'Bin Analysis'!$B6289)</f>
        <v>2073</v>
      </c>
      <c r="I6289">
        <f t="shared" si="784"/>
        <v>0</v>
      </c>
      <c r="J6289">
        <f t="shared" si="785"/>
        <v>0</v>
      </c>
      <c r="K6289">
        <f>J6289*Weighting!$W$25</f>
        <v>0</v>
      </c>
      <c r="M6289" s="14"/>
    </row>
    <row r="6290" spans="1:25" x14ac:dyDescent="0.55000000000000004">
      <c r="O6290"/>
      <c r="P6290"/>
      <c r="Q6290"/>
      <c r="R6290"/>
    </row>
    <row r="6291" spans="1:25" ht="23.35" x14ac:dyDescent="0.8">
      <c r="A6291" s="21" t="s">
        <v>0</v>
      </c>
      <c r="B6291" s="21" t="str">
        <f>IFERROR(VLOOKUP(C6291,'Data Transformation'!$L$6:$M$426,2,FALSE),"")</f>
        <v/>
      </c>
      <c r="C6291" s="21">
        <f>C6267+1</f>
        <v>262</v>
      </c>
      <c r="D6291" s="21"/>
      <c r="E6291" s="21"/>
      <c r="F6291" s="21"/>
      <c r="G6291" s="21"/>
      <c r="H6291" s="22"/>
      <c r="I6291" s="22"/>
      <c r="J6291" s="22"/>
      <c r="K6291" s="21"/>
      <c r="L6291" s="21" t="str">
        <f>B6291</f>
        <v/>
      </c>
      <c r="M6291" s="23" t="e">
        <f>INDEX('Data Transformation'!$O$4:$O$424,MATCH($B6291,'Data Transformation'!$M$4:$M$424,0),MATCH($M$2,'Data Transformation'!$O$3,0))</f>
        <v>#N/A</v>
      </c>
      <c r="N6291" s="27" t="e">
        <f>IF('Input and Summary Results'!$J$16="minimum",'Bin Analysis'!X6292/(M6291-1),'Bin Analysis'!Y6291/('Bin Analysis'!M6291-1))</f>
        <v>#N/A</v>
      </c>
      <c r="O6291" s="27" t="e">
        <f>IF(M6291=FALSE,NA(),(VLOOKUP(1,C6294:K6313,4,FALSE))/(M6291-1))</f>
        <v>#N/A</v>
      </c>
      <c r="P6291" s="27" t="e">
        <f>IF(M6291=FALSE,NA(),SUM(J6294:J6313)/Weighting!$S$5)</f>
        <v>#N/A</v>
      </c>
      <c r="Q6291" s="27" t="e">
        <f>IF(M6291=FALSE,NA(),SUM(K6294:K6313)/Weighting!$S$6)</f>
        <v>#N/A</v>
      </c>
      <c r="R6291" s="27" t="e">
        <f>IF(M6291=FALSE,NA(),(VLOOKUP(1,G6294:K6313,3,FALSE))/(M6291-1))</f>
        <v>#N/A</v>
      </c>
      <c r="S6291" s="22" t="e">
        <f>IF(M6291=FALSE,NA(),IF(SUM(J6294:J6313)=2,"yes","no"))</f>
        <v>#N/A</v>
      </c>
      <c r="X6291" s="2" cm="2">
        <f t="array" ref="X6291:X6292">FREQUENCY(IF('Data Transformation'!$B$425:$B$6424='Bin Analysis'!L6291,'Data Transformation'!$G$425:$G$6424),'Data Transformation'!$U$11)</f>
        <v>0</v>
      </c>
      <c r="Y6291" s="2" cm="2">
        <f t="array" ref="Y6291:Y6292">FREQUENCY(IF('Data Transformation'!$B$425:$B$6424='Bin Analysis'!L6291,'Data Transformation'!$G$425:$G$6424),'Data Transformation'!$U$12)</f>
        <v>0</v>
      </c>
    </row>
    <row r="6292" spans="1:25" x14ac:dyDescent="0.55000000000000004">
      <c r="A6292" s="14" t="s">
        <v>67</v>
      </c>
      <c r="B6292" t="s">
        <v>47</v>
      </c>
      <c r="C6292" t="s">
        <v>5</v>
      </c>
      <c r="D6292" t="s">
        <v>100</v>
      </c>
      <c r="E6292" t="s">
        <v>101</v>
      </c>
      <c r="F6292" t="s">
        <v>102</v>
      </c>
      <c r="G6292" t="s">
        <v>70</v>
      </c>
      <c r="H6292" t="s">
        <v>31</v>
      </c>
      <c r="I6292" t="s">
        <v>32</v>
      </c>
      <c r="J6292" t="s">
        <v>46</v>
      </c>
      <c r="K6292" s="14" t="s">
        <v>45</v>
      </c>
      <c r="M6292" s="14"/>
      <c r="X6292" s="2">
        <v>0</v>
      </c>
      <c r="Y6292" s="2">
        <v>0</v>
      </c>
    </row>
    <row r="6293" spans="1:25" x14ac:dyDescent="0.55000000000000004">
      <c r="A6293" s="32"/>
      <c r="D6293" t="e">
        <f>IF(C6293=1,'Data Transformation'!$G$3+0.5*'Data Transformation'!$W$25,IF(C6294=1,D6294-'Data Transformation'!$W$25,FALSE))</f>
        <v>#NUM!</v>
      </c>
      <c r="E6293">
        <f t="array" ref="E6293">IF(ISLOGICAL(D6293),"",FREQUENCY(IF('Data Transformation'!$B$425:$B$8425='Bin Analysis'!$B6291,'Data Transformation'!$G$425:$G$8425),D6293))</f>
        <v>2001</v>
      </c>
      <c r="F6293" t="e">
        <f>IF(ISLOGICAL(D6293),"",E6293-E6292)</f>
        <v>#VALUE!</v>
      </c>
      <c r="M6293" s="14"/>
    </row>
    <row r="6294" spans="1:25" x14ac:dyDescent="0.55000000000000004">
      <c r="A6294" s="32" t="e">
        <f>IF(Weighting!$P$6&gt;0,B6294,"")</f>
        <v>#NUM!</v>
      </c>
      <c r="B6294" t="e">
        <f>Weighting!$C$6</f>
        <v>#DIV/0!</v>
      </c>
      <c r="C6294" t="e">
        <f>Weighting!$F$6</f>
        <v>#NUM!</v>
      </c>
      <c r="D6294" t="e">
        <f>IF(C6294=1,'Data Transformation'!$G$3+0.5*'Data Transformation'!$W$25,IF(C6295=1,D6295-'Data Transformation'!$W$25,FALSE))</f>
        <v>#NUM!</v>
      </c>
      <c r="E6294">
        <f t="array" ref="E6294">IF(ISLOGICAL(D6294),"",FREQUENCY(IF('Data Transformation'!$B$425:$B$8425='Bin Analysis'!$B6291,'Data Transformation'!$G$425:$G$8425),D6294))</f>
        <v>2001</v>
      </c>
      <c r="F6294">
        <f>IF(ISLOGICAL(D6294),"",E6294-E6293)</f>
        <v>0</v>
      </c>
      <c r="G6294">
        <f>Weighting!$H$6</f>
        <v>1</v>
      </c>
      <c r="H6294">
        <f t="array" ref="H6294">FREQUENCY(IF('Data Transformation'!$B$4:$B$8425=B6291,'Data Transformation'!$G$4:$G$8425),'Bin Analysis'!$B6294)</f>
        <v>2073</v>
      </c>
      <c r="I6294">
        <f>H6294-H6293</f>
        <v>2073</v>
      </c>
      <c r="J6294">
        <f>IF(I6294=0,0,1)</f>
        <v>1</v>
      </c>
      <c r="K6294" t="e">
        <f>J6294*Weighting!$W$6</f>
        <v>#NUM!</v>
      </c>
      <c r="M6294" s="14"/>
    </row>
    <row r="6295" spans="1:25" x14ac:dyDescent="0.55000000000000004">
      <c r="A6295" s="32" t="str">
        <f>IF(Weighting!$P$7&gt;0,B6295,"")</f>
        <v/>
      </c>
      <c r="B6295" t="e">
        <f>Weighting!$C$7</f>
        <v>#DIV/0!</v>
      </c>
      <c r="C6295" t="e">
        <f>Weighting!$F$7</f>
        <v>#NUM!</v>
      </c>
      <c r="D6295" t="e">
        <f>IF(C6295=1,'Data Transformation'!$G$3+0.5*'Data Transformation'!$W$25,IF(C6296=1,D6296-'Data Transformation'!$W$25,FALSE))</f>
        <v>#NUM!</v>
      </c>
      <c r="E6295">
        <f t="array" ref="E6295">IF(ISLOGICAL(D6295),"",FREQUENCY(IF('Data Transformation'!$B$425:$B$8425='Bin Analysis'!$B6291,'Data Transformation'!$G$425:$G$8425),D6295))</f>
        <v>2001</v>
      </c>
      <c r="F6295">
        <f t="shared" ref="F6295:F6313" si="786">IF(ISLOGICAL(D6295),"",E6295-E6294)</f>
        <v>0</v>
      </c>
      <c r="G6295">
        <f>Weighting!$H$7</f>
        <v>0</v>
      </c>
      <c r="H6295">
        <f t="array" ref="H6295">FREQUENCY(IF('Data Transformation'!$B$4:$B$8425=B6291,'Data Transformation'!$G$4:$G$8425),'Bin Analysis'!$B6295)</f>
        <v>2073</v>
      </c>
      <c r="I6295">
        <f t="shared" ref="I6295:I6313" si="787">H6295-H6294</f>
        <v>0</v>
      </c>
      <c r="J6295">
        <f>IF(I6295=0,0,1)</f>
        <v>0</v>
      </c>
      <c r="K6295">
        <f>J6295*Weighting!$W$7</f>
        <v>0</v>
      </c>
      <c r="M6295" s="14"/>
    </row>
    <row r="6296" spans="1:25" x14ac:dyDescent="0.55000000000000004">
      <c r="A6296" s="32" t="str">
        <f>IF(Weighting!$P$8&gt;0,B6296,"")</f>
        <v/>
      </c>
      <c r="B6296" t="e">
        <f>Weighting!$C$8</f>
        <v>#DIV/0!</v>
      </c>
      <c r="C6296" t="e">
        <f>Weighting!$F$8</f>
        <v>#NUM!</v>
      </c>
      <c r="D6296" t="e">
        <f>IF(C6296=1,'Data Transformation'!$G$3+0.5*'Data Transformation'!$W$25,IF(C6297=1,D6297-'Data Transformation'!$W$25,FALSE))</f>
        <v>#NUM!</v>
      </c>
      <c r="E6296">
        <f t="array" ref="E6296">IF(ISLOGICAL(D6296),"",FREQUENCY(IF('Data Transformation'!$B$425:$B$8425='Bin Analysis'!$B6291,'Data Transformation'!$G$425:$G$8425),D6296))</f>
        <v>2001</v>
      </c>
      <c r="F6296">
        <f t="shared" si="786"/>
        <v>0</v>
      </c>
      <c r="G6296">
        <f>Weighting!$H$8</f>
        <v>0</v>
      </c>
      <c r="H6296">
        <f t="array" ref="H6296">FREQUENCY(IF('Data Transformation'!$B$4:$B$8425=B6291,'Data Transformation'!$G$4:$G$8425),'Bin Analysis'!$B6296)</f>
        <v>2073</v>
      </c>
      <c r="I6296">
        <f t="shared" si="787"/>
        <v>0</v>
      </c>
      <c r="J6296">
        <f t="shared" ref="J6296:J6313" si="788">IF(I6296=0,0,1)</f>
        <v>0</v>
      </c>
      <c r="K6296">
        <f>J6296*Weighting!$W$8</f>
        <v>0</v>
      </c>
      <c r="M6296" s="14"/>
    </row>
    <row r="6297" spans="1:25" x14ac:dyDescent="0.55000000000000004">
      <c r="A6297" s="32" t="str">
        <f>IF(Weighting!$P$9&gt;0,B6297,"")</f>
        <v/>
      </c>
      <c r="B6297" s="50" t="e">
        <f>Weighting!$C$9</f>
        <v>#DIV/0!</v>
      </c>
      <c r="C6297" t="e">
        <f>Weighting!$F$9</f>
        <v>#NUM!</v>
      </c>
      <c r="D6297" t="e">
        <f>IF(C6297=1,'Data Transformation'!$G$3+0.5*'Data Transformation'!$W$25,IF(C6298=1,D6298-'Data Transformation'!$W$25,FALSE))</f>
        <v>#NUM!</v>
      </c>
      <c r="E6297">
        <f t="array" ref="E6297">IF(ISLOGICAL(D6297),"",FREQUENCY(IF('Data Transformation'!$B$425:$B$8425='Bin Analysis'!$B6291,'Data Transformation'!$G$425:$G$8425),D6297))</f>
        <v>2001</v>
      </c>
      <c r="F6297">
        <f t="shared" si="786"/>
        <v>0</v>
      </c>
      <c r="G6297">
        <f>Weighting!$H$9</f>
        <v>0</v>
      </c>
      <c r="H6297">
        <f t="array" ref="H6297">FREQUENCY(IF('Data Transformation'!$B$4:$B$8425=B6291,'Data Transformation'!$G$4:$G$8425),'Bin Analysis'!$B6297)</f>
        <v>2073</v>
      </c>
      <c r="I6297">
        <f t="shared" si="787"/>
        <v>0</v>
      </c>
      <c r="J6297">
        <f t="shared" si="788"/>
        <v>0</v>
      </c>
      <c r="K6297">
        <f>J6297*Weighting!$W$9</f>
        <v>0</v>
      </c>
      <c r="M6297" s="14"/>
    </row>
    <row r="6298" spans="1:25" x14ac:dyDescent="0.55000000000000004">
      <c r="A6298" s="32" t="str">
        <f>IF(Weighting!$P$10&gt;0,B6298,"")</f>
        <v/>
      </c>
      <c r="B6298" t="e">
        <f>Weighting!$C$10</f>
        <v>#DIV/0!</v>
      </c>
      <c r="C6298" t="e">
        <f>Weighting!$F$10</f>
        <v>#NUM!</v>
      </c>
      <c r="D6298" t="e">
        <f>IF(C6298=1,'Data Transformation'!$G$3+0.5*'Data Transformation'!$W$25,IF(C6299=1,D6299-'Data Transformation'!$W$25,FALSE))</f>
        <v>#NUM!</v>
      </c>
      <c r="E6298">
        <f t="array" ref="E6298">IF(ISLOGICAL(D6298),"",FREQUENCY(IF('Data Transformation'!$B$425:$B$8425='Bin Analysis'!$B6291,'Data Transformation'!$G$425:$G$8425),D6298))</f>
        <v>2001</v>
      </c>
      <c r="F6298">
        <f t="shared" si="786"/>
        <v>0</v>
      </c>
      <c r="G6298">
        <f>Weighting!$H$10</f>
        <v>0</v>
      </c>
      <c r="H6298">
        <f t="array" ref="H6298">FREQUENCY(IF('Data Transformation'!$B$4:$B$8425=B6291,'Data Transformation'!$G$4:$G$8425),'Bin Analysis'!$B6298)</f>
        <v>2073</v>
      </c>
      <c r="I6298">
        <f t="shared" si="787"/>
        <v>0</v>
      </c>
      <c r="J6298">
        <f t="shared" si="788"/>
        <v>0</v>
      </c>
      <c r="K6298">
        <f>J6298*Weighting!$W$10</f>
        <v>0</v>
      </c>
      <c r="M6298" s="14"/>
    </row>
    <row r="6299" spans="1:25" x14ac:dyDescent="0.55000000000000004">
      <c r="A6299" s="32" t="str">
        <f>IF(Weighting!$P$11&gt;0,B6299,"")</f>
        <v/>
      </c>
      <c r="B6299" t="e">
        <f>Weighting!$C$11</f>
        <v>#DIV/0!</v>
      </c>
      <c r="C6299" t="e">
        <f>Weighting!$F$11</f>
        <v>#NUM!</v>
      </c>
      <c r="D6299" t="e">
        <f>IF(C6299=1,'Data Transformation'!$G$3+0.5*'Data Transformation'!$W$25,IF(C6300=1,D6300-'Data Transformation'!$W$25,FALSE))</f>
        <v>#NUM!</v>
      </c>
      <c r="E6299">
        <f t="array" ref="E6299">IF(ISLOGICAL(D6299),"",FREQUENCY(IF('Data Transformation'!$B$425:$B$8425='Bin Analysis'!$B6291,'Data Transformation'!$G$425:$G$8425),D6299))</f>
        <v>2001</v>
      </c>
      <c r="F6299">
        <f t="shared" si="786"/>
        <v>0</v>
      </c>
      <c r="G6299">
        <f>Weighting!$H$11</f>
        <v>0</v>
      </c>
      <c r="H6299">
        <f t="array" ref="H6299">FREQUENCY(IF('Data Transformation'!$B$4:$B$8425=B6291,'Data Transformation'!$G$4:$G$8425),'Bin Analysis'!$B6299)</f>
        <v>2073</v>
      </c>
      <c r="I6299">
        <f t="shared" si="787"/>
        <v>0</v>
      </c>
      <c r="J6299">
        <f t="shared" si="788"/>
        <v>0</v>
      </c>
      <c r="K6299">
        <f>J6299*Weighting!$W$11</f>
        <v>0</v>
      </c>
      <c r="M6299" s="14"/>
    </row>
    <row r="6300" spans="1:25" x14ac:dyDescent="0.55000000000000004">
      <c r="A6300" s="32" t="str">
        <f>IF(Weighting!$P$12&gt;0,B6300,"")</f>
        <v/>
      </c>
      <c r="B6300" t="e">
        <f>Weighting!$C$12</f>
        <v>#DIV/0!</v>
      </c>
      <c r="C6300" t="e">
        <f>Weighting!$F$12</f>
        <v>#NUM!</v>
      </c>
      <c r="D6300" t="e">
        <f>IF(C6300=1,'Data Transformation'!$G$3+0.5*'Data Transformation'!$W$25,IF(C6301=1,D6301-'Data Transformation'!$W$25,FALSE))</f>
        <v>#NUM!</v>
      </c>
      <c r="E6300">
        <f t="array" ref="E6300">IF(ISLOGICAL(D6300),"",FREQUENCY(IF('Data Transformation'!$B$425:$B$8425='Bin Analysis'!$B6291,'Data Transformation'!$G$425:$G$8425),D6300))</f>
        <v>2001</v>
      </c>
      <c r="F6300">
        <f t="shared" si="786"/>
        <v>0</v>
      </c>
      <c r="G6300">
        <f>Weighting!$H$12</f>
        <v>0</v>
      </c>
      <c r="H6300">
        <f t="array" ref="H6300">FREQUENCY(IF('Data Transformation'!$B$4:$B$8425=B6291,'Data Transformation'!$G$4:$G$8425),'Bin Analysis'!$B6300)</f>
        <v>2073</v>
      </c>
      <c r="I6300">
        <f t="shared" si="787"/>
        <v>0</v>
      </c>
      <c r="J6300">
        <f t="shared" si="788"/>
        <v>0</v>
      </c>
      <c r="K6300">
        <f>J6300*Weighting!$W$12</f>
        <v>0</v>
      </c>
      <c r="M6300" s="14"/>
    </row>
    <row r="6301" spans="1:25" x14ac:dyDescent="0.55000000000000004">
      <c r="A6301" s="32" t="str">
        <f>IF(Weighting!$P$13&gt;0,B6301,"")</f>
        <v/>
      </c>
      <c r="B6301" t="e">
        <f>Weighting!$C$13</f>
        <v>#DIV/0!</v>
      </c>
      <c r="C6301" t="e">
        <f>Weighting!$F$13</f>
        <v>#NUM!</v>
      </c>
      <c r="D6301" t="e">
        <f>IF(C6301=1,'Data Transformation'!$G$3+0.5*'Data Transformation'!$W$25,IF(C6302=1,D6302-'Data Transformation'!$W$25,FALSE))</f>
        <v>#NUM!</v>
      </c>
      <c r="E6301">
        <f t="array" ref="E6301">IF(ISLOGICAL(D6301),"",FREQUENCY(IF('Data Transformation'!$B$425:$B$8425='Bin Analysis'!$B6291,'Data Transformation'!$G$425:$G$8425),D6301))</f>
        <v>2001</v>
      </c>
      <c r="F6301">
        <f t="shared" si="786"/>
        <v>0</v>
      </c>
      <c r="G6301">
        <f>Weighting!$H$13</f>
        <v>0</v>
      </c>
      <c r="H6301">
        <f t="array" ref="H6301">FREQUENCY(IF('Data Transformation'!$B$4:$B$8425=B6291,'Data Transformation'!$G$4:$G$8425),'Bin Analysis'!$B6301)</f>
        <v>2073</v>
      </c>
      <c r="I6301">
        <f t="shared" si="787"/>
        <v>0</v>
      </c>
      <c r="J6301">
        <f t="shared" si="788"/>
        <v>0</v>
      </c>
      <c r="K6301">
        <f>J6301*Weighting!$W$13</f>
        <v>0</v>
      </c>
      <c r="M6301" s="14"/>
    </row>
    <row r="6302" spans="1:25" x14ac:dyDescent="0.55000000000000004">
      <c r="A6302" s="32" t="str">
        <f>IF(Weighting!$P$14&gt;0,B6302,"")</f>
        <v/>
      </c>
      <c r="B6302" t="e">
        <f>Weighting!$C$14</f>
        <v>#DIV/0!</v>
      </c>
      <c r="C6302" t="e">
        <f>Weighting!$F$14</f>
        <v>#NUM!</v>
      </c>
      <c r="D6302" t="e">
        <f>IF(C6302=1,'Data Transformation'!$G$3+0.5*'Data Transformation'!$W$25,IF(C6303=1,D6303-'Data Transformation'!$W$25,FALSE))</f>
        <v>#NUM!</v>
      </c>
      <c r="E6302">
        <f t="array" ref="E6302">IF(ISLOGICAL(D6302),"",FREQUENCY(IF('Data Transformation'!$B$425:$B$8425='Bin Analysis'!$B6291,'Data Transformation'!$G$425:$G$8425),D6302))</f>
        <v>2001</v>
      </c>
      <c r="F6302">
        <f t="shared" si="786"/>
        <v>0</v>
      </c>
      <c r="G6302">
        <f>Weighting!$H$14</f>
        <v>0</v>
      </c>
      <c r="H6302">
        <f t="array" ref="H6302">FREQUENCY(IF('Data Transformation'!$B$4:$B$8425=B6291,'Data Transformation'!$G$4:$G$8425),'Bin Analysis'!$B6302)</f>
        <v>2073</v>
      </c>
      <c r="I6302">
        <f t="shared" si="787"/>
        <v>0</v>
      </c>
      <c r="J6302">
        <f t="shared" si="788"/>
        <v>0</v>
      </c>
      <c r="K6302">
        <f>J6302*Weighting!$W$14</f>
        <v>0</v>
      </c>
      <c r="M6302" s="14"/>
    </row>
    <row r="6303" spans="1:25" x14ac:dyDescent="0.55000000000000004">
      <c r="A6303" s="32" t="str">
        <f>IF(Weighting!$P$15&gt;0,B6303,"")</f>
        <v/>
      </c>
      <c r="B6303" t="e">
        <f>Weighting!$C$15</f>
        <v>#DIV/0!</v>
      </c>
      <c r="C6303" t="e">
        <f>Weighting!$F$15</f>
        <v>#NUM!</v>
      </c>
      <c r="D6303" t="e">
        <f>IF(C6303=1,'Data Transformation'!$G$3+0.5*'Data Transformation'!$W$25,IF(C6304=1,D6304-'Data Transformation'!$W$25,FALSE))</f>
        <v>#NUM!</v>
      </c>
      <c r="E6303">
        <f t="array" ref="E6303">IF(ISLOGICAL(D6303),"",FREQUENCY(IF('Data Transformation'!$B$425:$B$8425='Bin Analysis'!$B6291,'Data Transformation'!$G$425:$G$8425),D6303))</f>
        <v>2001</v>
      </c>
      <c r="F6303">
        <f t="shared" si="786"/>
        <v>0</v>
      </c>
      <c r="G6303">
        <f>Weighting!$H$15</f>
        <v>0</v>
      </c>
      <c r="H6303">
        <f t="array" ref="H6303">FREQUENCY(IF('Data Transformation'!$B$4:$B$8425=B6291,'Data Transformation'!$G$4:$G$8425),'Bin Analysis'!$B6303)</f>
        <v>2073</v>
      </c>
      <c r="I6303">
        <f t="shared" si="787"/>
        <v>0</v>
      </c>
      <c r="J6303">
        <f t="shared" si="788"/>
        <v>0</v>
      </c>
      <c r="K6303">
        <f>J6303*Weighting!$W$15</f>
        <v>0</v>
      </c>
      <c r="M6303" s="14"/>
    </row>
    <row r="6304" spans="1:25" x14ac:dyDescent="0.55000000000000004">
      <c r="A6304" s="32" t="str">
        <f>IF(Weighting!$P$16&gt;0,B6304,"")</f>
        <v/>
      </c>
      <c r="B6304" t="e">
        <f>Weighting!$C$16</f>
        <v>#DIV/0!</v>
      </c>
      <c r="C6304" t="e">
        <f>Weighting!$F$16</f>
        <v>#NUM!</v>
      </c>
      <c r="D6304" t="e">
        <f>IF(C6304=1,'Data Transformation'!$G$3+0.5*'Data Transformation'!$W$25,IF(C6305=1,D6305-'Data Transformation'!$W$25,FALSE))</f>
        <v>#NUM!</v>
      </c>
      <c r="E6304">
        <f t="array" ref="E6304">IF(ISLOGICAL(D6304),"",FREQUENCY(IF('Data Transformation'!$B$425:$B$8425='Bin Analysis'!$B6291,'Data Transformation'!$G$425:$G$8425),D6304))</f>
        <v>2001</v>
      </c>
      <c r="F6304">
        <f t="shared" si="786"/>
        <v>0</v>
      </c>
      <c r="G6304">
        <f>Weighting!$H$16</f>
        <v>0</v>
      </c>
      <c r="H6304">
        <f t="array" ref="H6304">FREQUENCY(IF('Data Transformation'!$B$4:$B$8425=B6291,'Data Transformation'!$G$4:$G$8425),'Bin Analysis'!$B6304)</f>
        <v>2073</v>
      </c>
      <c r="I6304">
        <f t="shared" si="787"/>
        <v>0</v>
      </c>
      <c r="J6304">
        <f t="shared" si="788"/>
        <v>0</v>
      </c>
      <c r="K6304">
        <f>J6304*Weighting!$W$16</f>
        <v>0</v>
      </c>
      <c r="M6304" s="14"/>
    </row>
    <row r="6305" spans="1:25" x14ac:dyDescent="0.55000000000000004">
      <c r="A6305" s="32" t="str">
        <f>IF(Weighting!$P$17&gt;0,B6305,"")</f>
        <v/>
      </c>
      <c r="B6305" t="e">
        <f>Weighting!$C$17</f>
        <v>#DIV/0!</v>
      </c>
      <c r="C6305" t="e">
        <f>Weighting!$F$17</f>
        <v>#NUM!</v>
      </c>
      <c r="D6305" t="e">
        <f>IF(C6305=1,'Data Transformation'!$G$3+0.5*'Data Transformation'!$W$25,IF(C6306=1,D6306-'Data Transformation'!$W$25,FALSE))</f>
        <v>#NUM!</v>
      </c>
      <c r="E6305">
        <f t="array" ref="E6305">IF(ISLOGICAL(D6305),"",FREQUENCY(IF('Data Transformation'!$B$425:$B$8425='Bin Analysis'!$B6291,'Data Transformation'!$G$425:$G$8425),D6305))</f>
        <v>2001</v>
      </c>
      <c r="F6305">
        <f t="shared" si="786"/>
        <v>0</v>
      </c>
      <c r="G6305">
        <f>Weighting!$H$17</f>
        <v>0</v>
      </c>
      <c r="H6305">
        <f t="array" ref="H6305">FREQUENCY(IF('Data Transformation'!$B$4:$B$8425=B6291,'Data Transformation'!$G$4:$G$8425),'Bin Analysis'!$B6305)</f>
        <v>2073</v>
      </c>
      <c r="I6305">
        <f t="shared" si="787"/>
        <v>0</v>
      </c>
      <c r="J6305">
        <f t="shared" si="788"/>
        <v>0</v>
      </c>
      <c r="K6305">
        <f>J6305*Weighting!$W$17</f>
        <v>0</v>
      </c>
      <c r="M6305" s="14"/>
    </row>
    <row r="6306" spans="1:25" x14ac:dyDescent="0.55000000000000004">
      <c r="A6306" s="32" t="str">
        <f>IF(Weighting!$P$18&gt;0,B6306,"")</f>
        <v/>
      </c>
      <c r="B6306" t="e">
        <f>Weighting!$C$18</f>
        <v>#DIV/0!</v>
      </c>
      <c r="C6306" t="e">
        <f>Weighting!$F$18</f>
        <v>#NUM!</v>
      </c>
      <c r="D6306" t="e">
        <f>IF(C6306=1,'Data Transformation'!$G$3+0.5*'Data Transformation'!$W$25,IF(C6307=1,D6307-'Data Transformation'!$W$25,FALSE))</f>
        <v>#NUM!</v>
      </c>
      <c r="E6306">
        <f t="array" ref="E6306">IF(ISLOGICAL(D6306),"",FREQUENCY(IF('Data Transformation'!$B$425:$B$8425='Bin Analysis'!$B6291,'Data Transformation'!$G$425:$G$8425),D6306))</f>
        <v>2001</v>
      </c>
      <c r="F6306">
        <f t="shared" si="786"/>
        <v>0</v>
      </c>
      <c r="G6306">
        <f>Weighting!$H$18</f>
        <v>0</v>
      </c>
      <c r="H6306">
        <f t="array" ref="H6306">FREQUENCY(IF('Data Transformation'!$B$4:$B$8425=B6291,'Data Transformation'!$G$4:$G$8425),'Bin Analysis'!$B6306)</f>
        <v>2073</v>
      </c>
      <c r="I6306">
        <f t="shared" si="787"/>
        <v>0</v>
      </c>
      <c r="J6306">
        <f t="shared" si="788"/>
        <v>0</v>
      </c>
      <c r="K6306">
        <f>J6306*Weighting!$W$18</f>
        <v>0</v>
      </c>
      <c r="M6306" s="14"/>
    </row>
    <row r="6307" spans="1:25" x14ac:dyDescent="0.55000000000000004">
      <c r="A6307" s="32" t="str">
        <f>IF(Weighting!$P$19&gt;0,B6307,"")</f>
        <v/>
      </c>
      <c r="B6307" t="e">
        <f>Weighting!$C$19</f>
        <v>#DIV/0!</v>
      </c>
      <c r="C6307" t="e">
        <f>Weighting!$F$19</f>
        <v>#NUM!</v>
      </c>
      <c r="D6307" t="e">
        <f>IF(C6307=1,'Data Transformation'!$G$3+0.5*'Data Transformation'!$W$25,IF(C6308=1,D6308-'Data Transformation'!$W$25,FALSE))</f>
        <v>#NUM!</v>
      </c>
      <c r="E6307">
        <f t="array" ref="E6307">IF(ISLOGICAL(D6307),"",FREQUENCY(IF('Data Transformation'!$B$425:$B$8425='Bin Analysis'!$B6291,'Data Transformation'!$G$425:$G$8425),D6307))</f>
        <v>2001</v>
      </c>
      <c r="F6307">
        <f t="shared" si="786"/>
        <v>0</v>
      </c>
      <c r="G6307">
        <f>Weighting!$H$19</f>
        <v>0</v>
      </c>
      <c r="H6307">
        <f t="array" ref="H6307">FREQUENCY(IF('Data Transformation'!$B$4:$B$8425=B6291,'Data Transformation'!$G$4:$G$8425),'Bin Analysis'!$B6307)</f>
        <v>2073</v>
      </c>
      <c r="I6307">
        <f t="shared" si="787"/>
        <v>0</v>
      </c>
      <c r="J6307">
        <f t="shared" si="788"/>
        <v>0</v>
      </c>
      <c r="K6307">
        <f>J6307*Weighting!$W$19</f>
        <v>0</v>
      </c>
      <c r="M6307" s="14"/>
    </row>
    <row r="6308" spans="1:25" x14ac:dyDescent="0.55000000000000004">
      <c r="A6308" s="32" t="str">
        <f>IF(Weighting!$P$20&gt;0,B6308,"")</f>
        <v/>
      </c>
      <c r="B6308" t="e">
        <f>Weighting!$C$20</f>
        <v>#DIV/0!</v>
      </c>
      <c r="C6308" t="e">
        <f>Weighting!$F$20</f>
        <v>#NUM!</v>
      </c>
      <c r="D6308" t="e">
        <f>IF(C6308=1,'Data Transformation'!$G$3+0.5*'Data Transformation'!$W$25,IF(C6309=1,D6309-'Data Transformation'!$W$25,FALSE))</f>
        <v>#NUM!</v>
      </c>
      <c r="E6308">
        <f t="array" ref="E6308">IF(ISLOGICAL(D6308),"",FREQUENCY(IF('Data Transformation'!$B$425:$B$8425='Bin Analysis'!$B6291,'Data Transformation'!$G$425:$G$8425),D6308))</f>
        <v>2001</v>
      </c>
      <c r="F6308">
        <f t="shared" si="786"/>
        <v>0</v>
      </c>
      <c r="G6308">
        <f>Weighting!$H$20</f>
        <v>0</v>
      </c>
      <c r="H6308">
        <f t="array" ref="H6308">FREQUENCY(IF('Data Transformation'!$B$4:$B$8425=B6291,'Data Transformation'!$G$4:$G$8425),'Bin Analysis'!$B6308)</f>
        <v>2073</v>
      </c>
      <c r="I6308">
        <f t="shared" si="787"/>
        <v>0</v>
      </c>
      <c r="J6308">
        <f t="shared" si="788"/>
        <v>0</v>
      </c>
      <c r="K6308">
        <f>J6308*Weighting!$W$20</f>
        <v>0</v>
      </c>
      <c r="M6308" s="14"/>
    </row>
    <row r="6309" spans="1:25" x14ac:dyDescent="0.55000000000000004">
      <c r="A6309" s="32" t="str">
        <f>IF(Weighting!$P$21&gt;0,B6309,"")</f>
        <v/>
      </c>
      <c r="B6309" t="e">
        <f>Weighting!$C$21</f>
        <v>#DIV/0!</v>
      </c>
      <c r="C6309" t="e">
        <f>Weighting!$F$21</f>
        <v>#NUM!</v>
      </c>
      <c r="D6309" t="e">
        <f>IF(C6309=1,'Data Transformation'!$G$3+0.5*'Data Transformation'!$W$25,IF(C6310=1,D6310-'Data Transformation'!$W$25,FALSE))</f>
        <v>#NUM!</v>
      </c>
      <c r="E6309">
        <f t="array" ref="E6309">IF(ISLOGICAL(D6309),"",FREQUENCY(IF('Data Transformation'!$B$425:$B$8425='Bin Analysis'!$B6291,'Data Transformation'!$G$425:$G$8425),D6309))</f>
        <v>2001</v>
      </c>
      <c r="F6309">
        <f t="shared" si="786"/>
        <v>0</v>
      </c>
      <c r="G6309">
        <f>Weighting!$H$21</f>
        <v>0</v>
      </c>
      <c r="H6309">
        <f t="array" ref="H6309">FREQUENCY(IF('Data Transformation'!$B$4:$B$8425=B6291,'Data Transformation'!$G$4:$G$8425),'Bin Analysis'!$B6309)</f>
        <v>2073</v>
      </c>
      <c r="I6309">
        <f t="shared" si="787"/>
        <v>0</v>
      </c>
      <c r="J6309">
        <f t="shared" si="788"/>
        <v>0</v>
      </c>
      <c r="K6309">
        <f>J6309*Weighting!$W$21</f>
        <v>0</v>
      </c>
      <c r="M6309" s="14"/>
    </row>
    <row r="6310" spans="1:25" x14ac:dyDescent="0.55000000000000004">
      <c r="A6310" s="32" t="str">
        <f>IF(Weighting!$P$22&gt;0,B6310,"")</f>
        <v/>
      </c>
      <c r="B6310" t="e">
        <f>Weighting!$C$22</f>
        <v>#DIV/0!</v>
      </c>
      <c r="C6310" t="e">
        <f>Weighting!$F$22</f>
        <v>#NUM!</v>
      </c>
      <c r="D6310" t="e">
        <f>IF(C6310=1,'Data Transformation'!$G$3+0.5*'Data Transformation'!$W$25,IF(C6311=1,D6311-'Data Transformation'!$W$25,FALSE))</f>
        <v>#NUM!</v>
      </c>
      <c r="E6310">
        <f t="array" ref="E6310">IF(ISLOGICAL(D6310),"",FREQUENCY(IF('Data Transformation'!$B$425:$B$8425='Bin Analysis'!$B6291,'Data Transformation'!$G$425:$G$8425),D6310))</f>
        <v>2001</v>
      </c>
      <c r="F6310">
        <f t="shared" si="786"/>
        <v>0</v>
      </c>
      <c r="G6310">
        <f>Weighting!$H$22</f>
        <v>0</v>
      </c>
      <c r="H6310">
        <f t="array" ref="H6310">FREQUENCY(IF('Data Transformation'!$B$4:$B$8425=B6291,'Data Transformation'!$G$4:$G$8425),'Bin Analysis'!$B6310)</f>
        <v>2073</v>
      </c>
      <c r="I6310">
        <f t="shared" si="787"/>
        <v>0</v>
      </c>
      <c r="J6310">
        <f t="shared" si="788"/>
        <v>0</v>
      </c>
      <c r="K6310">
        <f>J6310*Weighting!$W$22</f>
        <v>0</v>
      </c>
      <c r="M6310" s="14"/>
    </row>
    <row r="6311" spans="1:25" x14ac:dyDescent="0.55000000000000004">
      <c r="A6311" s="32" t="str">
        <f>IF(Weighting!$P$23&gt;0,B6311,"")</f>
        <v/>
      </c>
      <c r="B6311" t="e">
        <f>Weighting!$C$23</f>
        <v>#DIV/0!</v>
      </c>
      <c r="C6311" t="e">
        <f>Weighting!$F$23</f>
        <v>#NUM!</v>
      </c>
      <c r="D6311" t="e">
        <f>IF(C6311=1,'Data Transformation'!$G$3+0.5*'Data Transformation'!$W$25,IF(C6312=1,D6312-'Data Transformation'!$W$25,FALSE))</f>
        <v>#NUM!</v>
      </c>
      <c r="E6311">
        <f t="array" ref="E6311">IF(ISLOGICAL(D6311),"",FREQUENCY(IF('Data Transformation'!$B$425:$B$8425='Bin Analysis'!$B6291,'Data Transformation'!$G$425:$G$8425),D6311))</f>
        <v>2001</v>
      </c>
      <c r="F6311">
        <f t="shared" si="786"/>
        <v>0</v>
      </c>
      <c r="G6311">
        <f>Weighting!$H$23</f>
        <v>0</v>
      </c>
      <c r="H6311">
        <f t="array" ref="H6311">FREQUENCY(IF('Data Transformation'!$B$4:$B$8425=B6291,'Data Transformation'!$G$4:$G$8425),'Bin Analysis'!$B6311)</f>
        <v>2073</v>
      </c>
      <c r="I6311">
        <f t="shared" si="787"/>
        <v>0</v>
      </c>
      <c r="J6311">
        <f t="shared" si="788"/>
        <v>0</v>
      </c>
      <c r="K6311">
        <f>J6311*Weighting!$W$23</f>
        <v>0</v>
      </c>
      <c r="M6311" s="14"/>
    </row>
    <row r="6312" spans="1:25" x14ac:dyDescent="0.55000000000000004">
      <c r="A6312" s="32" t="str">
        <f>IF(Weighting!$P$24&gt;0,B6312,"")</f>
        <v/>
      </c>
      <c r="B6312" t="e">
        <f>Weighting!$C$24</f>
        <v>#DIV/0!</v>
      </c>
      <c r="C6312" t="e">
        <f>Weighting!$F$24</f>
        <v>#NUM!</v>
      </c>
      <c r="D6312" t="e">
        <f>IF(C6312=1,'Data Transformation'!$G$3+0.5*'Data Transformation'!$W$25,IF(C6313=1,D6313-'Data Transformation'!$W$25,FALSE))</f>
        <v>#NUM!</v>
      </c>
      <c r="E6312">
        <f t="array" ref="E6312">IF(ISLOGICAL(D6312),"",FREQUENCY(IF('Data Transformation'!$B$425:$B$8425='Bin Analysis'!$B6291,'Data Transformation'!$G$425:$G$8425),D6312))</f>
        <v>2001</v>
      </c>
      <c r="F6312">
        <f t="shared" si="786"/>
        <v>0</v>
      </c>
      <c r="G6312">
        <f>Weighting!$H$24</f>
        <v>0</v>
      </c>
      <c r="H6312">
        <f t="array" ref="H6312">FREQUENCY(IF('Data Transformation'!$B$4:$B$8425=B6291,'Data Transformation'!$G$4:$G$8425),'Bin Analysis'!$B6312)</f>
        <v>2073</v>
      </c>
      <c r="I6312">
        <f t="shared" si="787"/>
        <v>0</v>
      </c>
      <c r="J6312">
        <f t="shared" si="788"/>
        <v>0</v>
      </c>
      <c r="K6312">
        <f>J6312*Weighting!$W$24</f>
        <v>0</v>
      </c>
      <c r="M6312" s="14"/>
    </row>
    <row r="6313" spans="1:25" x14ac:dyDescent="0.55000000000000004">
      <c r="A6313" s="32" t="str">
        <f>IF(Weighting!$P$25&gt;0,B6313,"")</f>
        <v/>
      </c>
      <c r="B6313" t="e">
        <f>Weighting!$C$25</f>
        <v>#DIV/0!</v>
      </c>
      <c r="C6313" t="e">
        <f>Weighting!$F$25</f>
        <v>#NUM!</v>
      </c>
      <c r="D6313" t="e">
        <f>IF(C6313=1,'Data Transformation'!$G$3+0.5*'Data Transformation'!$W$25,IF(C6314=1,D6314-'Data Transformation'!$W$25,FALSE))</f>
        <v>#NUM!</v>
      </c>
      <c r="E6313">
        <f t="array" ref="E6313">IF(ISLOGICAL(D6313),"",FREQUENCY(IF('Data Transformation'!$B$425:$B$8425='Bin Analysis'!$B6291,'Data Transformation'!$G$425:$G$8425),D6313))</f>
        <v>2001</v>
      </c>
      <c r="F6313">
        <f t="shared" si="786"/>
        <v>0</v>
      </c>
      <c r="G6313">
        <f>Weighting!$H$25</f>
        <v>0</v>
      </c>
      <c r="H6313">
        <f t="array" ref="H6313">FREQUENCY(IF('Data Transformation'!$B$4:$B$8425=B6291,'Data Transformation'!$G$4:$G$8425),'Bin Analysis'!$B6313)</f>
        <v>2073</v>
      </c>
      <c r="I6313">
        <f t="shared" si="787"/>
        <v>0</v>
      </c>
      <c r="J6313">
        <f t="shared" si="788"/>
        <v>0</v>
      </c>
      <c r="K6313">
        <f>J6313*Weighting!$W$25</f>
        <v>0</v>
      </c>
      <c r="M6313" s="14"/>
    </row>
    <row r="6314" spans="1:25" x14ac:dyDescent="0.55000000000000004">
      <c r="O6314"/>
      <c r="P6314"/>
      <c r="Q6314"/>
      <c r="R6314"/>
    </row>
    <row r="6315" spans="1:25" ht="23.35" x14ac:dyDescent="0.8">
      <c r="A6315" s="21" t="s">
        <v>0</v>
      </c>
      <c r="B6315" s="21" t="str">
        <f>IFERROR(VLOOKUP(C6315,'Data Transformation'!$L$6:$M$426,2,FALSE),"")</f>
        <v/>
      </c>
      <c r="C6315" s="21">
        <f>C6291+1</f>
        <v>263</v>
      </c>
      <c r="D6315" s="21"/>
      <c r="E6315" s="21"/>
      <c r="F6315" s="21"/>
      <c r="G6315" s="21"/>
      <c r="H6315" s="22"/>
      <c r="I6315" s="22"/>
      <c r="J6315" s="22"/>
      <c r="K6315" s="21"/>
      <c r="L6315" s="21" t="str">
        <f>B6315</f>
        <v/>
      </c>
      <c r="M6315" s="23" t="e">
        <f>INDEX('Data Transformation'!$O$4:$O$424,MATCH($B6315,'Data Transformation'!$M$4:$M$424,0),MATCH($M$2,'Data Transformation'!$O$3,0))</f>
        <v>#N/A</v>
      </c>
      <c r="N6315" s="27" t="e">
        <f>IF('Input and Summary Results'!$J$16="minimum",'Bin Analysis'!X6316/(M6315-1),'Bin Analysis'!Y6315/('Bin Analysis'!M6315-1))</f>
        <v>#N/A</v>
      </c>
      <c r="O6315" s="27" t="e">
        <f>IF(M6315=FALSE,NA(),(VLOOKUP(1,C6318:K6337,4,FALSE))/(M6315-1))</f>
        <v>#N/A</v>
      </c>
      <c r="P6315" s="27" t="e">
        <f>IF(M6315=FALSE,NA(),SUM(J6318:J6337)/Weighting!$S$5)</f>
        <v>#N/A</v>
      </c>
      <c r="Q6315" s="27" t="e">
        <f>IF(M6315=FALSE,NA(),SUM(K6318:K6337)/Weighting!$S$6)</f>
        <v>#N/A</v>
      </c>
      <c r="R6315" s="27" t="e">
        <f>IF(M6315=FALSE,NA(),(VLOOKUP(1,G6318:K6337,3,FALSE))/(M6315-1))</f>
        <v>#N/A</v>
      </c>
      <c r="S6315" s="22" t="e">
        <f>IF(M6315=FALSE,NA(),IF(SUM(J6318:J6337)=2,"yes","no"))</f>
        <v>#N/A</v>
      </c>
      <c r="X6315" s="2" cm="2">
        <f t="array" ref="X6315:X6316">FREQUENCY(IF('Data Transformation'!$B$425:$B$6424='Bin Analysis'!L6315,'Data Transformation'!$G$425:$G$6424),'Data Transformation'!$U$11)</f>
        <v>0</v>
      </c>
      <c r="Y6315" s="2" cm="2">
        <f t="array" ref="Y6315:Y6316">FREQUENCY(IF('Data Transformation'!$B$425:$B$6424='Bin Analysis'!L6315,'Data Transformation'!$G$425:$G$6424),'Data Transformation'!$U$12)</f>
        <v>0</v>
      </c>
    </row>
    <row r="6316" spans="1:25" x14ac:dyDescent="0.55000000000000004">
      <c r="A6316" s="14" t="s">
        <v>67</v>
      </c>
      <c r="B6316" t="s">
        <v>47</v>
      </c>
      <c r="C6316" t="s">
        <v>5</v>
      </c>
      <c r="D6316" t="s">
        <v>100</v>
      </c>
      <c r="E6316" t="s">
        <v>101</v>
      </c>
      <c r="F6316" t="s">
        <v>102</v>
      </c>
      <c r="G6316" t="s">
        <v>70</v>
      </c>
      <c r="H6316" t="s">
        <v>31</v>
      </c>
      <c r="I6316" t="s">
        <v>32</v>
      </c>
      <c r="J6316" t="s">
        <v>46</v>
      </c>
      <c r="K6316" s="14" t="s">
        <v>45</v>
      </c>
      <c r="M6316" s="14"/>
      <c r="X6316" s="2">
        <v>0</v>
      </c>
      <c r="Y6316" s="2">
        <v>0</v>
      </c>
    </row>
    <row r="6317" spans="1:25" x14ac:dyDescent="0.55000000000000004">
      <c r="A6317" s="32"/>
      <c r="D6317" t="e">
        <f>IF(C6317=1,'Data Transformation'!$G$3+0.5*'Data Transformation'!$W$25,IF(C6318=1,D6318-'Data Transformation'!$W$25,FALSE))</f>
        <v>#NUM!</v>
      </c>
      <c r="E6317">
        <f t="array" ref="E6317">IF(ISLOGICAL(D6317),"",FREQUENCY(IF('Data Transformation'!$B$425:$B$8425='Bin Analysis'!$B6315,'Data Transformation'!$G$425:$G$8425),D6317))</f>
        <v>2001</v>
      </c>
      <c r="F6317" t="e">
        <f>IF(ISLOGICAL(D6317),"",E6317-E6316)</f>
        <v>#VALUE!</v>
      </c>
      <c r="M6317" s="14"/>
    </row>
    <row r="6318" spans="1:25" x14ac:dyDescent="0.55000000000000004">
      <c r="A6318" s="32" t="e">
        <f>IF(Weighting!$P$6&gt;0,B6318,"")</f>
        <v>#NUM!</v>
      </c>
      <c r="B6318" t="e">
        <f>Weighting!$C$6</f>
        <v>#DIV/0!</v>
      </c>
      <c r="C6318" t="e">
        <f>Weighting!$F$6</f>
        <v>#NUM!</v>
      </c>
      <c r="D6318" t="e">
        <f>IF(C6318=1,'Data Transformation'!$G$3+0.5*'Data Transformation'!$W$25,IF(C6319=1,D6319-'Data Transformation'!$W$25,FALSE))</f>
        <v>#NUM!</v>
      </c>
      <c r="E6318">
        <f t="array" ref="E6318">IF(ISLOGICAL(D6318),"",FREQUENCY(IF('Data Transformation'!$B$425:$B$8425='Bin Analysis'!$B6315,'Data Transformation'!$G$425:$G$8425),D6318))</f>
        <v>2001</v>
      </c>
      <c r="F6318">
        <f>IF(ISLOGICAL(D6318),"",E6318-E6317)</f>
        <v>0</v>
      </c>
      <c r="G6318">
        <f>Weighting!$H$6</f>
        <v>1</v>
      </c>
      <c r="H6318">
        <f t="array" ref="H6318">FREQUENCY(IF('Data Transformation'!$B$4:$B$8425=B6315,'Data Transformation'!$G$4:$G$8425),'Bin Analysis'!$B6318)</f>
        <v>2073</v>
      </c>
      <c r="I6318">
        <f>H6318-H6317</f>
        <v>2073</v>
      </c>
      <c r="J6318">
        <f>IF(I6318=0,0,1)</f>
        <v>1</v>
      </c>
      <c r="K6318" t="e">
        <f>J6318*Weighting!$W$6</f>
        <v>#NUM!</v>
      </c>
      <c r="M6318" s="14"/>
    </row>
    <row r="6319" spans="1:25" x14ac:dyDescent="0.55000000000000004">
      <c r="A6319" s="32" t="str">
        <f>IF(Weighting!$P$7&gt;0,B6319,"")</f>
        <v/>
      </c>
      <c r="B6319" t="e">
        <f>Weighting!$C$7</f>
        <v>#DIV/0!</v>
      </c>
      <c r="C6319" t="e">
        <f>Weighting!$F$7</f>
        <v>#NUM!</v>
      </c>
      <c r="D6319" t="e">
        <f>IF(C6319=1,'Data Transformation'!$G$3+0.5*'Data Transformation'!$W$25,IF(C6320=1,D6320-'Data Transformation'!$W$25,FALSE))</f>
        <v>#NUM!</v>
      </c>
      <c r="E6319">
        <f t="array" ref="E6319">IF(ISLOGICAL(D6319),"",FREQUENCY(IF('Data Transformation'!$B$425:$B$8425='Bin Analysis'!$B6315,'Data Transformation'!$G$425:$G$8425),D6319))</f>
        <v>2001</v>
      </c>
      <c r="F6319">
        <f t="shared" ref="F6319:F6337" si="789">IF(ISLOGICAL(D6319),"",E6319-E6318)</f>
        <v>0</v>
      </c>
      <c r="G6319">
        <f>Weighting!$H$7</f>
        <v>0</v>
      </c>
      <c r="H6319">
        <f t="array" ref="H6319">FREQUENCY(IF('Data Transformation'!$B$4:$B$8425=B6315,'Data Transformation'!$G$4:$G$8425),'Bin Analysis'!$B6319)</f>
        <v>2073</v>
      </c>
      <c r="I6319">
        <f t="shared" ref="I6319:I6337" si="790">H6319-H6318</f>
        <v>0</v>
      </c>
      <c r="J6319">
        <f>IF(I6319=0,0,1)</f>
        <v>0</v>
      </c>
      <c r="K6319">
        <f>J6319*Weighting!$W$7</f>
        <v>0</v>
      </c>
      <c r="M6319" s="14"/>
    </row>
    <row r="6320" spans="1:25" x14ac:dyDescent="0.55000000000000004">
      <c r="A6320" s="32" t="str">
        <f>IF(Weighting!$P$8&gt;0,B6320,"")</f>
        <v/>
      </c>
      <c r="B6320" t="e">
        <f>Weighting!$C$8</f>
        <v>#DIV/0!</v>
      </c>
      <c r="C6320" t="e">
        <f>Weighting!$F$8</f>
        <v>#NUM!</v>
      </c>
      <c r="D6320" t="e">
        <f>IF(C6320=1,'Data Transformation'!$G$3+0.5*'Data Transformation'!$W$25,IF(C6321=1,D6321-'Data Transformation'!$W$25,FALSE))</f>
        <v>#NUM!</v>
      </c>
      <c r="E6320">
        <f t="array" ref="E6320">IF(ISLOGICAL(D6320),"",FREQUENCY(IF('Data Transformation'!$B$425:$B$8425='Bin Analysis'!$B6315,'Data Transformation'!$G$425:$G$8425),D6320))</f>
        <v>2001</v>
      </c>
      <c r="F6320">
        <f t="shared" si="789"/>
        <v>0</v>
      </c>
      <c r="G6320">
        <f>Weighting!$H$8</f>
        <v>0</v>
      </c>
      <c r="H6320">
        <f t="array" ref="H6320">FREQUENCY(IF('Data Transformation'!$B$4:$B$8425=B6315,'Data Transformation'!$G$4:$G$8425),'Bin Analysis'!$B6320)</f>
        <v>2073</v>
      </c>
      <c r="I6320">
        <f t="shared" si="790"/>
        <v>0</v>
      </c>
      <c r="J6320">
        <f t="shared" ref="J6320:J6337" si="791">IF(I6320=0,0,1)</f>
        <v>0</v>
      </c>
      <c r="K6320">
        <f>J6320*Weighting!$W$8</f>
        <v>0</v>
      </c>
      <c r="M6320" s="14"/>
    </row>
    <row r="6321" spans="1:13" x14ac:dyDescent="0.55000000000000004">
      <c r="A6321" s="32" t="str">
        <f>IF(Weighting!$P$9&gt;0,B6321,"")</f>
        <v/>
      </c>
      <c r="B6321" s="50" t="e">
        <f>Weighting!$C$9</f>
        <v>#DIV/0!</v>
      </c>
      <c r="C6321" t="e">
        <f>Weighting!$F$9</f>
        <v>#NUM!</v>
      </c>
      <c r="D6321" t="e">
        <f>IF(C6321=1,'Data Transformation'!$G$3+0.5*'Data Transformation'!$W$25,IF(C6322=1,D6322-'Data Transformation'!$W$25,FALSE))</f>
        <v>#NUM!</v>
      </c>
      <c r="E6321">
        <f t="array" ref="E6321">IF(ISLOGICAL(D6321),"",FREQUENCY(IF('Data Transformation'!$B$425:$B$8425='Bin Analysis'!$B6315,'Data Transformation'!$G$425:$G$8425),D6321))</f>
        <v>2001</v>
      </c>
      <c r="F6321">
        <f t="shared" si="789"/>
        <v>0</v>
      </c>
      <c r="G6321">
        <f>Weighting!$H$9</f>
        <v>0</v>
      </c>
      <c r="H6321">
        <f t="array" ref="H6321">FREQUENCY(IF('Data Transformation'!$B$4:$B$8425=B6315,'Data Transformation'!$G$4:$G$8425),'Bin Analysis'!$B6321)</f>
        <v>2073</v>
      </c>
      <c r="I6321">
        <f t="shared" si="790"/>
        <v>0</v>
      </c>
      <c r="J6321">
        <f t="shared" si="791"/>
        <v>0</v>
      </c>
      <c r="K6321">
        <f>J6321*Weighting!$W$9</f>
        <v>0</v>
      </c>
      <c r="M6321" s="14"/>
    </row>
    <row r="6322" spans="1:13" x14ac:dyDescent="0.55000000000000004">
      <c r="A6322" s="32" t="str">
        <f>IF(Weighting!$P$10&gt;0,B6322,"")</f>
        <v/>
      </c>
      <c r="B6322" t="e">
        <f>Weighting!$C$10</f>
        <v>#DIV/0!</v>
      </c>
      <c r="C6322" t="e">
        <f>Weighting!$F$10</f>
        <v>#NUM!</v>
      </c>
      <c r="D6322" t="e">
        <f>IF(C6322=1,'Data Transformation'!$G$3+0.5*'Data Transformation'!$W$25,IF(C6323=1,D6323-'Data Transformation'!$W$25,FALSE))</f>
        <v>#NUM!</v>
      </c>
      <c r="E6322">
        <f t="array" ref="E6322">IF(ISLOGICAL(D6322),"",FREQUENCY(IF('Data Transformation'!$B$425:$B$8425='Bin Analysis'!$B6315,'Data Transformation'!$G$425:$G$8425),D6322))</f>
        <v>2001</v>
      </c>
      <c r="F6322">
        <f t="shared" si="789"/>
        <v>0</v>
      </c>
      <c r="G6322">
        <f>Weighting!$H$10</f>
        <v>0</v>
      </c>
      <c r="H6322">
        <f t="array" ref="H6322">FREQUENCY(IF('Data Transformation'!$B$4:$B$8425=B6315,'Data Transformation'!$G$4:$G$8425),'Bin Analysis'!$B6322)</f>
        <v>2073</v>
      </c>
      <c r="I6322">
        <f t="shared" si="790"/>
        <v>0</v>
      </c>
      <c r="J6322">
        <f t="shared" si="791"/>
        <v>0</v>
      </c>
      <c r="K6322">
        <f>J6322*Weighting!$W$10</f>
        <v>0</v>
      </c>
      <c r="M6322" s="14"/>
    </row>
    <row r="6323" spans="1:13" x14ac:dyDescent="0.55000000000000004">
      <c r="A6323" s="32" t="str">
        <f>IF(Weighting!$P$11&gt;0,B6323,"")</f>
        <v/>
      </c>
      <c r="B6323" t="e">
        <f>Weighting!$C$11</f>
        <v>#DIV/0!</v>
      </c>
      <c r="C6323" t="e">
        <f>Weighting!$F$11</f>
        <v>#NUM!</v>
      </c>
      <c r="D6323" t="e">
        <f>IF(C6323=1,'Data Transformation'!$G$3+0.5*'Data Transformation'!$W$25,IF(C6324=1,D6324-'Data Transformation'!$W$25,FALSE))</f>
        <v>#NUM!</v>
      </c>
      <c r="E6323">
        <f t="array" ref="E6323">IF(ISLOGICAL(D6323),"",FREQUENCY(IF('Data Transformation'!$B$425:$B$8425='Bin Analysis'!$B6315,'Data Transformation'!$G$425:$G$8425),D6323))</f>
        <v>2001</v>
      </c>
      <c r="F6323">
        <f t="shared" si="789"/>
        <v>0</v>
      </c>
      <c r="G6323">
        <f>Weighting!$H$11</f>
        <v>0</v>
      </c>
      <c r="H6323">
        <f t="array" ref="H6323">FREQUENCY(IF('Data Transformation'!$B$4:$B$8425=B6315,'Data Transformation'!$G$4:$G$8425),'Bin Analysis'!$B6323)</f>
        <v>2073</v>
      </c>
      <c r="I6323">
        <f t="shared" si="790"/>
        <v>0</v>
      </c>
      <c r="J6323">
        <f t="shared" si="791"/>
        <v>0</v>
      </c>
      <c r="K6323">
        <f>J6323*Weighting!$W$11</f>
        <v>0</v>
      </c>
      <c r="M6323" s="14"/>
    </row>
    <row r="6324" spans="1:13" x14ac:dyDescent="0.55000000000000004">
      <c r="A6324" s="32" t="str">
        <f>IF(Weighting!$P$12&gt;0,B6324,"")</f>
        <v/>
      </c>
      <c r="B6324" t="e">
        <f>Weighting!$C$12</f>
        <v>#DIV/0!</v>
      </c>
      <c r="C6324" t="e">
        <f>Weighting!$F$12</f>
        <v>#NUM!</v>
      </c>
      <c r="D6324" t="e">
        <f>IF(C6324=1,'Data Transformation'!$G$3+0.5*'Data Transformation'!$W$25,IF(C6325=1,D6325-'Data Transformation'!$W$25,FALSE))</f>
        <v>#NUM!</v>
      </c>
      <c r="E6324">
        <f t="array" ref="E6324">IF(ISLOGICAL(D6324),"",FREQUENCY(IF('Data Transformation'!$B$425:$B$8425='Bin Analysis'!$B6315,'Data Transformation'!$G$425:$G$8425),D6324))</f>
        <v>2001</v>
      </c>
      <c r="F6324">
        <f t="shared" si="789"/>
        <v>0</v>
      </c>
      <c r="G6324">
        <f>Weighting!$H$12</f>
        <v>0</v>
      </c>
      <c r="H6324">
        <f t="array" ref="H6324">FREQUENCY(IF('Data Transformation'!$B$4:$B$8425=B6315,'Data Transformation'!$G$4:$G$8425),'Bin Analysis'!$B6324)</f>
        <v>2073</v>
      </c>
      <c r="I6324">
        <f t="shared" si="790"/>
        <v>0</v>
      </c>
      <c r="J6324">
        <f t="shared" si="791"/>
        <v>0</v>
      </c>
      <c r="K6324">
        <f>J6324*Weighting!$W$12</f>
        <v>0</v>
      </c>
      <c r="M6324" s="14"/>
    </row>
    <row r="6325" spans="1:13" x14ac:dyDescent="0.55000000000000004">
      <c r="A6325" s="32" t="str">
        <f>IF(Weighting!$P$13&gt;0,B6325,"")</f>
        <v/>
      </c>
      <c r="B6325" t="e">
        <f>Weighting!$C$13</f>
        <v>#DIV/0!</v>
      </c>
      <c r="C6325" t="e">
        <f>Weighting!$F$13</f>
        <v>#NUM!</v>
      </c>
      <c r="D6325" t="e">
        <f>IF(C6325=1,'Data Transformation'!$G$3+0.5*'Data Transformation'!$W$25,IF(C6326=1,D6326-'Data Transformation'!$W$25,FALSE))</f>
        <v>#NUM!</v>
      </c>
      <c r="E6325">
        <f t="array" ref="E6325">IF(ISLOGICAL(D6325),"",FREQUENCY(IF('Data Transformation'!$B$425:$B$8425='Bin Analysis'!$B6315,'Data Transformation'!$G$425:$G$8425),D6325))</f>
        <v>2001</v>
      </c>
      <c r="F6325">
        <f t="shared" si="789"/>
        <v>0</v>
      </c>
      <c r="G6325">
        <f>Weighting!$H$13</f>
        <v>0</v>
      </c>
      <c r="H6325">
        <f t="array" ref="H6325">FREQUENCY(IF('Data Transformation'!$B$4:$B$8425=B6315,'Data Transformation'!$G$4:$G$8425),'Bin Analysis'!$B6325)</f>
        <v>2073</v>
      </c>
      <c r="I6325">
        <f t="shared" si="790"/>
        <v>0</v>
      </c>
      <c r="J6325">
        <f t="shared" si="791"/>
        <v>0</v>
      </c>
      <c r="K6325">
        <f>J6325*Weighting!$W$13</f>
        <v>0</v>
      </c>
      <c r="M6325" s="14"/>
    </row>
    <row r="6326" spans="1:13" x14ac:dyDescent="0.55000000000000004">
      <c r="A6326" s="32" t="str">
        <f>IF(Weighting!$P$14&gt;0,B6326,"")</f>
        <v/>
      </c>
      <c r="B6326" t="e">
        <f>Weighting!$C$14</f>
        <v>#DIV/0!</v>
      </c>
      <c r="C6326" t="e">
        <f>Weighting!$F$14</f>
        <v>#NUM!</v>
      </c>
      <c r="D6326" t="e">
        <f>IF(C6326=1,'Data Transformation'!$G$3+0.5*'Data Transformation'!$W$25,IF(C6327=1,D6327-'Data Transformation'!$W$25,FALSE))</f>
        <v>#NUM!</v>
      </c>
      <c r="E6326">
        <f t="array" ref="E6326">IF(ISLOGICAL(D6326),"",FREQUENCY(IF('Data Transformation'!$B$425:$B$8425='Bin Analysis'!$B6315,'Data Transformation'!$G$425:$G$8425),D6326))</f>
        <v>2001</v>
      </c>
      <c r="F6326">
        <f t="shared" si="789"/>
        <v>0</v>
      </c>
      <c r="G6326">
        <f>Weighting!$H$14</f>
        <v>0</v>
      </c>
      <c r="H6326">
        <f t="array" ref="H6326">FREQUENCY(IF('Data Transformation'!$B$4:$B$8425=B6315,'Data Transformation'!$G$4:$G$8425),'Bin Analysis'!$B6326)</f>
        <v>2073</v>
      </c>
      <c r="I6326">
        <f t="shared" si="790"/>
        <v>0</v>
      </c>
      <c r="J6326">
        <f t="shared" si="791"/>
        <v>0</v>
      </c>
      <c r="K6326">
        <f>J6326*Weighting!$W$14</f>
        <v>0</v>
      </c>
      <c r="M6326" s="14"/>
    </row>
    <row r="6327" spans="1:13" x14ac:dyDescent="0.55000000000000004">
      <c r="A6327" s="32" t="str">
        <f>IF(Weighting!$P$15&gt;0,B6327,"")</f>
        <v/>
      </c>
      <c r="B6327" t="e">
        <f>Weighting!$C$15</f>
        <v>#DIV/0!</v>
      </c>
      <c r="C6327" t="e">
        <f>Weighting!$F$15</f>
        <v>#NUM!</v>
      </c>
      <c r="D6327" t="e">
        <f>IF(C6327=1,'Data Transformation'!$G$3+0.5*'Data Transformation'!$W$25,IF(C6328=1,D6328-'Data Transformation'!$W$25,FALSE))</f>
        <v>#NUM!</v>
      </c>
      <c r="E6327">
        <f t="array" ref="E6327">IF(ISLOGICAL(D6327),"",FREQUENCY(IF('Data Transformation'!$B$425:$B$8425='Bin Analysis'!$B6315,'Data Transformation'!$G$425:$G$8425),D6327))</f>
        <v>2001</v>
      </c>
      <c r="F6327">
        <f t="shared" si="789"/>
        <v>0</v>
      </c>
      <c r="G6327">
        <f>Weighting!$H$15</f>
        <v>0</v>
      </c>
      <c r="H6327">
        <f t="array" ref="H6327">FREQUENCY(IF('Data Transformation'!$B$4:$B$8425=B6315,'Data Transformation'!$G$4:$G$8425),'Bin Analysis'!$B6327)</f>
        <v>2073</v>
      </c>
      <c r="I6327">
        <f t="shared" si="790"/>
        <v>0</v>
      </c>
      <c r="J6327">
        <f t="shared" si="791"/>
        <v>0</v>
      </c>
      <c r="K6327">
        <f>J6327*Weighting!$W$15</f>
        <v>0</v>
      </c>
      <c r="M6327" s="14"/>
    </row>
    <row r="6328" spans="1:13" x14ac:dyDescent="0.55000000000000004">
      <c r="A6328" s="32" t="str">
        <f>IF(Weighting!$P$16&gt;0,B6328,"")</f>
        <v/>
      </c>
      <c r="B6328" t="e">
        <f>Weighting!$C$16</f>
        <v>#DIV/0!</v>
      </c>
      <c r="C6328" t="e">
        <f>Weighting!$F$16</f>
        <v>#NUM!</v>
      </c>
      <c r="D6328" t="e">
        <f>IF(C6328=1,'Data Transformation'!$G$3+0.5*'Data Transformation'!$W$25,IF(C6329=1,D6329-'Data Transformation'!$W$25,FALSE))</f>
        <v>#NUM!</v>
      </c>
      <c r="E6328">
        <f t="array" ref="E6328">IF(ISLOGICAL(D6328),"",FREQUENCY(IF('Data Transformation'!$B$425:$B$8425='Bin Analysis'!$B6315,'Data Transformation'!$G$425:$G$8425),D6328))</f>
        <v>2001</v>
      </c>
      <c r="F6328">
        <f t="shared" si="789"/>
        <v>0</v>
      </c>
      <c r="G6328">
        <f>Weighting!$H$16</f>
        <v>0</v>
      </c>
      <c r="H6328">
        <f t="array" ref="H6328">FREQUENCY(IF('Data Transformation'!$B$4:$B$8425=B6315,'Data Transformation'!$G$4:$G$8425),'Bin Analysis'!$B6328)</f>
        <v>2073</v>
      </c>
      <c r="I6328">
        <f t="shared" si="790"/>
        <v>0</v>
      </c>
      <c r="J6328">
        <f t="shared" si="791"/>
        <v>0</v>
      </c>
      <c r="K6328">
        <f>J6328*Weighting!$W$16</f>
        <v>0</v>
      </c>
      <c r="M6328" s="14"/>
    </row>
    <row r="6329" spans="1:13" x14ac:dyDescent="0.55000000000000004">
      <c r="A6329" s="32" t="str">
        <f>IF(Weighting!$P$17&gt;0,B6329,"")</f>
        <v/>
      </c>
      <c r="B6329" t="e">
        <f>Weighting!$C$17</f>
        <v>#DIV/0!</v>
      </c>
      <c r="C6329" t="e">
        <f>Weighting!$F$17</f>
        <v>#NUM!</v>
      </c>
      <c r="D6329" t="e">
        <f>IF(C6329=1,'Data Transformation'!$G$3+0.5*'Data Transformation'!$W$25,IF(C6330=1,D6330-'Data Transformation'!$W$25,FALSE))</f>
        <v>#NUM!</v>
      </c>
      <c r="E6329">
        <f t="array" ref="E6329">IF(ISLOGICAL(D6329),"",FREQUENCY(IF('Data Transformation'!$B$425:$B$8425='Bin Analysis'!$B6315,'Data Transformation'!$G$425:$G$8425),D6329))</f>
        <v>2001</v>
      </c>
      <c r="F6329">
        <f t="shared" si="789"/>
        <v>0</v>
      </c>
      <c r="G6329">
        <f>Weighting!$H$17</f>
        <v>0</v>
      </c>
      <c r="H6329">
        <f t="array" ref="H6329">FREQUENCY(IF('Data Transformation'!$B$4:$B$8425=B6315,'Data Transformation'!$G$4:$G$8425),'Bin Analysis'!$B6329)</f>
        <v>2073</v>
      </c>
      <c r="I6329">
        <f t="shared" si="790"/>
        <v>0</v>
      </c>
      <c r="J6329">
        <f t="shared" si="791"/>
        <v>0</v>
      </c>
      <c r="K6329">
        <f>J6329*Weighting!$W$17</f>
        <v>0</v>
      </c>
      <c r="M6329" s="14"/>
    </row>
    <row r="6330" spans="1:13" x14ac:dyDescent="0.55000000000000004">
      <c r="A6330" s="32" t="str">
        <f>IF(Weighting!$P$18&gt;0,B6330,"")</f>
        <v/>
      </c>
      <c r="B6330" t="e">
        <f>Weighting!$C$18</f>
        <v>#DIV/0!</v>
      </c>
      <c r="C6330" t="e">
        <f>Weighting!$F$18</f>
        <v>#NUM!</v>
      </c>
      <c r="D6330" t="e">
        <f>IF(C6330=1,'Data Transformation'!$G$3+0.5*'Data Transformation'!$W$25,IF(C6331=1,D6331-'Data Transformation'!$W$25,FALSE))</f>
        <v>#NUM!</v>
      </c>
      <c r="E6330">
        <f t="array" ref="E6330">IF(ISLOGICAL(D6330),"",FREQUENCY(IF('Data Transformation'!$B$425:$B$8425='Bin Analysis'!$B6315,'Data Transformation'!$G$425:$G$8425),D6330))</f>
        <v>2001</v>
      </c>
      <c r="F6330">
        <f t="shared" si="789"/>
        <v>0</v>
      </c>
      <c r="G6330">
        <f>Weighting!$H$18</f>
        <v>0</v>
      </c>
      <c r="H6330">
        <f t="array" ref="H6330">FREQUENCY(IF('Data Transformation'!$B$4:$B$8425=B6315,'Data Transformation'!$G$4:$G$8425),'Bin Analysis'!$B6330)</f>
        <v>2073</v>
      </c>
      <c r="I6330">
        <f t="shared" si="790"/>
        <v>0</v>
      </c>
      <c r="J6330">
        <f t="shared" si="791"/>
        <v>0</v>
      </c>
      <c r="K6330">
        <f>J6330*Weighting!$W$18</f>
        <v>0</v>
      </c>
      <c r="M6330" s="14"/>
    </row>
    <row r="6331" spans="1:13" x14ac:dyDescent="0.55000000000000004">
      <c r="A6331" s="32" t="str">
        <f>IF(Weighting!$P$19&gt;0,B6331,"")</f>
        <v/>
      </c>
      <c r="B6331" t="e">
        <f>Weighting!$C$19</f>
        <v>#DIV/0!</v>
      </c>
      <c r="C6331" t="e">
        <f>Weighting!$F$19</f>
        <v>#NUM!</v>
      </c>
      <c r="D6331" t="e">
        <f>IF(C6331=1,'Data Transformation'!$G$3+0.5*'Data Transformation'!$W$25,IF(C6332=1,D6332-'Data Transformation'!$W$25,FALSE))</f>
        <v>#NUM!</v>
      </c>
      <c r="E6331">
        <f t="array" ref="E6331">IF(ISLOGICAL(D6331),"",FREQUENCY(IF('Data Transformation'!$B$425:$B$8425='Bin Analysis'!$B6315,'Data Transformation'!$G$425:$G$8425),D6331))</f>
        <v>2001</v>
      </c>
      <c r="F6331">
        <f t="shared" si="789"/>
        <v>0</v>
      </c>
      <c r="G6331">
        <f>Weighting!$H$19</f>
        <v>0</v>
      </c>
      <c r="H6331">
        <f t="array" ref="H6331">FREQUENCY(IF('Data Transformation'!$B$4:$B$8425=B6315,'Data Transformation'!$G$4:$G$8425),'Bin Analysis'!$B6331)</f>
        <v>2073</v>
      </c>
      <c r="I6331">
        <f t="shared" si="790"/>
        <v>0</v>
      </c>
      <c r="J6331">
        <f t="shared" si="791"/>
        <v>0</v>
      </c>
      <c r="K6331">
        <f>J6331*Weighting!$W$19</f>
        <v>0</v>
      </c>
      <c r="M6331" s="14"/>
    </row>
    <row r="6332" spans="1:13" x14ac:dyDescent="0.55000000000000004">
      <c r="A6332" s="32" t="str">
        <f>IF(Weighting!$P$20&gt;0,B6332,"")</f>
        <v/>
      </c>
      <c r="B6332" t="e">
        <f>Weighting!$C$20</f>
        <v>#DIV/0!</v>
      </c>
      <c r="C6332" t="e">
        <f>Weighting!$F$20</f>
        <v>#NUM!</v>
      </c>
      <c r="D6332" t="e">
        <f>IF(C6332=1,'Data Transformation'!$G$3+0.5*'Data Transformation'!$W$25,IF(C6333=1,D6333-'Data Transformation'!$W$25,FALSE))</f>
        <v>#NUM!</v>
      </c>
      <c r="E6332">
        <f t="array" ref="E6332">IF(ISLOGICAL(D6332),"",FREQUENCY(IF('Data Transformation'!$B$425:$B$8425='Bin Analysis'!$B6315,'Data Transformation'!$G$425:$G$8425),D6332))</f>
        <v>2001</v>
      </c>
      <c r="F6332">
        <f t="shared" si="789"/>
        <v>0</v>
      </c>
      <c r="G6332">
        <f>Weighting!$H$20</f>
        <v>0</v>
      </c>
      <c r="H6332">
        <f t="array" ref="H6332">FREQUENCY(IF('Data Transformation'!$B$4:$B$8425=B6315,'Data Transformation'!$G$4:$G$8425),'Bin Analysis'!$B6332)</f>
        <v>2073</v>
      </c>
      <c r="I6332">
        <f t="shared" si="790"/>
        <v>0</v>
      </c>
      <c r="J6332">
        <f t="shared" si="791"/>
        <v>0</v>
      </c>
      <c r="K6332">
        <f>J6332*Weighting!$W$20</f>
        <v>0</v>
      </c>
      <c r="M6332" s="14"/>
    </row>
    <row r="6333" spans="1:13" x14ac:dyDescent="0.55000000000000004">
      <c r="A6333" s="32" t="str">
        <f>IF(Weighting!$P$21&gt;0,B6333,"")</f>
        <v/>
      </c>
      <c r="B6333" t="e">
        <f>Weighting!$C$21</f>
        <v>#DIV/0!</v>
      </c>
      <c r="C6333" t="e">
        <f>Weighting!$F$21</f>
        <v>#NUM!</v>
      </c>
      <c r="D6333" t="e">
        <f>IF(C6333=1,'Data Transformation'!$G$3+0.5*'Data Transformation'!$W$25,IF(C6334=1,D6334-'Data Transformation'!$W$25,FALSE))</f>
        <v>#NUM!</v>
      </c>
      <c r="E6333">
        <f t="array" ref="E6333">IF(ISLOGICAL(D6333),"",FREQUENCY(IF('Data Transformation'!$B$425:$B$8425='Bin Analysis'!$B6315,'Data Transformation'!$G$425:$G$8425),D6333))</f>
        <v>2001</v>
      </c>
      <c r="F6333">
        <f t="shared" si="789"/>
        <v>0</v>
      </c>
      <c r="G6333">
        <f>Weighting!$H$21</f>
        <v>0</v>
      </c>
      <c r="H6333">
        <f t="array" ref="H6333">FREQUENCY(IF('Data Transformation'!$B$4:$B$8425=B6315,'Data Transformation'!$G$4:$G$8425),'Bin Analysis'!$B6333)</f>
        <v>2073</v>
      </c>
      <c r="I6333">
        <f t="shared" si="790"/>
        <v>0</v>
      </c>
      <c r="J6333">
        <f t="shared" si="791"/>
        <v>0</v>
      </c>
      <c r="K6333">
        <f>J6333*Weighting!$W$21</f>
        <v>0</v>
      </c>
      <c r="M6333" s="14"/>
    </row>
    <row r="6334" spans="1:13" x14ac:dyDescent="0.55000000000000004">
      <c r="A6334" s="32" t="str">
        <f>IF(Weighting!$P$22&gt;0,B6334,"")</f>
        <v/>
      </c>
      <c r="B6334" t="e">
        <f>Weighting!$C$22</f>
        <v>#DIV/0!</v>
      </c>
      <c r="C6334" t="e">
        <f>Weighting!$F$22</f>
        <v>#NUM!</v>
      </c>
      <c r="D6334" t="e">
        <f>IF(C6334=1,'Data Transformation'!$G$3+0.5*'Data Transformation'!$W$25,IF(C6335=1,D6335-'Data Transformation'!$W$25,FALSE))</f>
        <v>#NUM!</v>
      </c>
      <c r="E6334">
        <f t="array" ref="E6334">IF(ISLOGICAL(D6334),"",FREQUENCY(IF('Data Transformation'!$B$425:$B$8425='Bin Analysis'!$B6315,'Data Transformation'!$G$425:$G$8425),D6334))</f>
        <v>2001</v>
      </c>
      <c r="F6334">
        <f t="shared" si="789"/>
        <v>0</v>
      </c>
      <c r="G6334">
        <f>Weighting!$H$22</f>
        <v>0</v>
      </c>
      <c r="H6334">
        <f t="array" ref="H6334">FREQUENCY(IF('Data Transformation'!$B$4:$B$8425=B6315,'Data Transformation'!$G$4:$G$8425),'Bin Analysis'!$B6334)</f>
        <v>2073</v>
      </c>
      <c r="I6334">
        <f t="shared" si="790"/>
        <v>0</v>
      </c>
      <c r="J6334">
        <f t="shared" si="791"/>
        <v>0</v>
      </c>
      <c r="K6334">
        <f>J6334*Weighting!$W$22</f>
        <v>0</v>
      </c>
      <c r="M6334" s="14"/>
    </row>
    <row r="6335" spans="1:13" x14ac:dyDescent="0.55000000000000004">
      <c r="A6335" s="32" t="str">
        <f>IF(Weighting!$P$23&gt;0,B6335,"")</f>
        <v/>
      </c>
      <c r="B6335" t="e">
        <f>Weighting!$C$23</f>
        <v>#DIV/0!</v>
      </c>
      <c r="C6335" t="e">
        <f>Weighting!$F$23</f>
        <v>#NUM!</v>
      </c>
      <c r="D6335" t="e">
        <f>IF(C6335=1,'Data Transformation'!$G$3+0.5*'Data Transformation'!$W$25,IF(C6336=1,D6336-'Data Transformation'!$W$25,FALSE))</f>
        <v>#NUM!</v>
      </c>
      <c r="E6335">
        <f t="array" ref="E6335">IF(ISLOGICAL(D6335),"",FREQUENCY(IF('Data Transformation'!$B$425:$B$8425='Bin Analysis'!$B6315,'Data Transformation'!$G$425:$G$8425),D6335))</f>
        <v>2001</v>
      </c>
      <c r="F6335">
        <f t="shared" si="789"/>
        <v>0</v>
      </c>
      <c r="G6335">
        <f>Weighting!$H$23</f>
        <v>0</v>
      </c>
      <c r="H6335">
        <f t="array" ref="H6335">FREQUENCY(IF('Data Transformation'!$B$4:$B$8425=B6315,'Data Transformation'!$G$4:$G$8425),'Bin Analysis'!$B6335)</f>
        <v>2073</v>
      </c>
      <c r="I6335">
        <f t="shared" si="790"/>
        <v>0</v>
      </c>
      <c r="J6335">
        <f t="shared" si="791"/>
        <v>0</v>
      </c>
      <c r="K6335">
        <f>J6335*Weighting!$W$23</f>
        <v>0</v>
      </c>
      <c r="M6335" s="14"/>
    </row>
    <row r="6336" spans="1:13" x14ac:dyDescent="0.55000000000000004">
      <c r="A6336" s="32" t="str">
        <f>IF(Weighting!$P$24&gt;0,B6336,"")</f>
        <v/>
      </c>
      <c r="B6336" t="e">
        <f>Weighting!$C$24</f>
        <v>#DIV/0!</v>
      </c>
      <c r="C6336" t="e">
        <f>Weighting!$F$24</f>
        <v>#NUM!</v>
      </c>
      <c r="D6336" t="e">
        <f>IF(C6336=1,'Data Transformation'!$G$3+0.5*'Data Transformation'!$W$25,IF(C6337=1,D6337-'Data Transformation'!$W$25,FALSE))</f>
        <v>#NUM!</v>
      </c>
      <c r="E6336">
        <f t="array" ref="E6336">IF(ISLOGICAL(D6336),"",FREQUENCY(IF('Data Transformation'!$B$425:$B$8425='Bin Analysis'!$B6315,'Data Transformation'!$G$425:$G$8425),D6336))</f>
        <v>2001</v>
      </c>
      <c r="F6336">
        <f t="shared" si="789"/>
        <v>0</v>
      </c>
      <c r="G6336">
        <f>Weighting!$H$24</f>
        <v>0</v>
      </c>
      <c r="H6336">
        <f t="array" ref="H6336">FREQUENCY(IF('Data Transformation'!$B$4:$B$8425=B6315,'Data Transformation'!$G$4:$G$8425),'Bin Analysis'!$B6336)</f>
        <v>2073</v>
      </c>
      <c r="I6336">
        <f t="shared" si="790"/>
        <v>0</v>
      </c>
      <c r="J6336">
        <f t="shared" si="791"/>
        <v>0</v>
      </c>
      <c r="K6336">
        <f>J6336*Weighting!$W$24</f>
        <v>0</v>
      </c>
      <c r="M6336" s="14"/>
    </row>
    <row r="6337" spans="1:25" x14ac:dyDescent="0.55000000000000004">
      <c r="A6337" s="32" t="str">
        <f>IF(Weighting!$P$25&gt;0,B6337,"")</f>
        <v/>
      </c>
      <c r="B6337" t="e">
        <f>Weighting!$C$25</f>
        <v>#DIV/0!</v>
      </c>
      <c r="C6337" t="e">
        <f>Weighting!$F$25</f>
        <v>#NUM!</v>
      </c>
      <c r="D6337" t="e">
        <f>IF(C6337=1,'Data Transformation'!$G$3+0.5*'Data Transformation'!$W$25,IF(C6338=1,D6338-'Data Transformation'!$W$25,FALSE))</f>
        <v>#NUM!</v>
      </c>
      <c r="E6337">
        <f t="array" ref="E6337">IF(ISLOGICAL(D6337),"",FREQUENCY(IF('Data Transformation'!$B$425:$B$8425='Bin Analysis'!$B6315,'Data Transformation'!$G$425:$G$8425),D6337))</f>
        <v>2001</v>
      </c>
      <c r="F6337">
        <f t="shared" si="789"/>
        <v>0</v>
      </c>
      <c r="G6337">
        <f>Weighting!$H$25</f>
        <v>0</v>
      </c>
      <c r="H6337">
        <f t="array" ref="H6337">FREQUENCY(IF('Data Transformation'!$B$4:$B$8425=B6315,'Data Transformation'!$G$4:$G$8425),'Bin Analysis'!$B6337)</f>
        <v>2073</v>
      </c>
      <c r="I6337">
        <f t="shared" si="790"/>
        <v>0</v>
      </c>
      <c r="J6337">
        <f t="shared" si="791"/>
        <v>0</v>
      </c>
      <c r="K6337">
        <f>J6337*Weighting!$W$25</f>
        <v>0</v>
      </c>
      <c r="M6337" s="14"/>
    </row>
    <row r="6338" spans="1:25" x14ac:dyDescent="0.55000000000000004">
      <c r="O6338"/>
      <c r="P6338"/>
      <c r="Q6338"/>
      <c r="R6338"/>
    </row>
    <row r="6339" spans="1:25" ht="23.35" x14ac:dyDescent="0.8">
      <c r="A6339" s="21" t="s">
        <v>0</v>
      </c>
      <c r="B6339" s="21" t="str">
        <f>IFERROR(VLOOKUP(C6339,'Data Transformation'!$L$6:$M$426,2,FALSE),"")</f>
        <v/>
      </c>
      <c r="C6339" s="21">
        <f>C6315+1</f>
        <v>264</v>
      </c>
      <c r="D6339" s="21"/>
      <c r="E6339" s="21"/>
      <c r="F6339" s="21"/>
      <c r="G6339" s="21"/>
      <c r="H6339" s="22"/>
      <c r="I6339" s="22"/>
      <c r="J6339" s="22"/>
      <c r="K6339" s="21"/>
      <c r="L6339" s="21" t="str">
        <f>B6339</f>
        <v/>
      </c>
      <c r="M6339" s="23" t="e">
        <f>INDEX('Data Transformation'!$O$4:$O$424,MATCH($B6339,'Data Transformation'!$M$4:$M$424,0),MATCH($M$2,'Data Transformation'!$O$3,0))</f>
        <v>#N/A</v>
      </c>
      <c r="N6339" s="27" t="e">
        <f>IF('Input and Summary Results'!$J$16="minimum",'Bin Analysis'!X6340/(M6339-1),'Bin Analysis'!Y6339/('Bin Analysis'!M6339-1))</f>
        <v>#N/A</v>
      </c>
      <c r="O6339" s="27" t="e">
        <f>IF(M6339=FALSE,NA(),(VLOOKUP(1,C6342:K6361,4,FALSE))/(M6339-1))</f>
        <v>#N/A</v>
      </c>
      <c r="P6339" s="27" t="e">
        <f>IF(M6339=FALSE,NA(),SUM(J6342:J6361)/Weighting!$S$5)</f>
        <v>#N/A</v>
      </c>
      <c r="Q6339" s="27" t="e">
        <f>IF(M6339=FALSE,NA(),SUM(K6342:K6361)/Weighting!$S$6)</f>
        <v>#N/A</v>
      </c>
      <c r="R6339" s="27" t="e">
        <f>IF(M6339=FALSE,NA(),(VLOOKUP(1,G6342:K6361,3,FALSE))/(M6339-1))</f>
        <v>#N/A</v>
      </c>
      <c r="S6339" s="22" t="e">
        <f>IF(M6339=FALSE,NA(),IF(SUM(J6342:J6361)=2,"yes","no"))</f>
        <v>#N/A</v>
      </c>
      <c r="X6339" s="2" cm="2">
        <f t="array" ref="X6339:X6340">FREQUENCY(IF('Data Transformation'!$B$425:$B$6424='Bin Analysis'!L6339,'Data Transformation'!$G$425:$G$6424),'Data Transformation'!$U$11)</f>
        <v>0</v>
      </c>
      <c r="Y6339" s="2" cm="2">
        <f t="array" ref="Y6339:Y6340">FREQUENCY(IF('Data Transformation'!$B$425:$B$6424='Bin Analysis'!L6339,'Data Transformation'!$G$425:$G$6424),'Data Transformation'!$U$12)</f>
        <v>0</v>
      </c>
    </row>
    <row r="6340" spans="1:25" x14ac:dyDescent="0.55000000000000004">
      <c r="A6340" s="14" t="s">
        <v>67</v>
      </c>
      <c r="B6340" t="s">
        <v>47</v>
      </c>
      <c r="C6340" t="s">
        <v>5</v>
      </c>
      <c r="D6340" t="s">
        <v>100</v>
      </c>
      <c r="E6340" t="s">
        <v>101</v>
      </c>
      <c r="F6340" t="s">
        <v>102</v>
      </c>
      <c r="G6340" t="s">
        <v>70</v>
      </c>
      <c r="H6340" t="s">
        <v>31</v>
      </c>
      <c r="I6340" t="s">
        <v>32</v>
      </c>
      <c r="J6340" t="s">
        <v>46</v>
      </c>
      <c r="K6340" s="14" t="s">
        <v>45</v>
      </c>
      <c r="M6340" s="14"/>
      <c r="X6340" s="2">
        <v>0</v>
      </c>
      <c r="Y6340" s="2">
        <v>0</v>
      </c>
    </row>
    <row r="6341" spans="1:25" x14ac:dyDescent="0.55000000000000004">
      <c r="A6341" s="32"/>
      <c r="D6341" t="e">
        <f>IF(C6341=1,'Data Transformation'!$G$3+0.5*'Data Transformation'!$W$25,IF(C6342=1,D6342-'Data Transformation'!$W$25,FALSE))</f>
        <v>#NUM!</v>
      </c>
      <c r="E6341">
        <f t="array" ref="E6341">IF(ISLOGICAL(D6341),"",FREQUENCY(IF('Data Transformation'!$B$425:$B$8425='Bin Analysis'!$B6339,'Data Transformation'!$G$425:$G$8425),D6341))</f>
        <v>2001</v>
      </c>
      <c r="F6341" t="e">
        <f>IF(ISLOGICAL(D6341),"",E6341-E6340)</f>
        <v>#VALUE!</v>
      </c>
      <c r="M6341" s="14"/>
    </row>
    <row r="6342" spans="1:25" x14ac:dyDescent="0.55000000000000004">
      <c r="A6342" s="32" t="e">
        <f>IF(Weighting!$P$6&gt;0,B6342,"")</f>
        <v>#NUM!</v>
      </c>
      <c r="B6342" t="e">
        <f>Weighting!$C$6</f>
        <v>#DIV/0!</v>
      </c>
      <c r="C6342" t="e">
        <f>Weighting!$F$6</f>
        <v>#NUM!</v>
      </c>
      <c r="D6342" t="e">
        <f>IF(C6342=1,'Data Transformation'!$G$3+0.5*'Data Transformation'!$W$25,IF(C6343=1,D6343-'Data Transformation'!$W$25,FALSE))</f>
        <v>#NUM!</v>
      </c>
      <c r="E6342">
        <f t="array" ref="E6342">IF(ISLOGICAL(D6342),"",FREQUENCY(IF('Data Transformation'!$B$425:$B$8425='Bin Analysis'!$B6339,'Data Transformation'!$G$425:$G$8425),D6342))</f>
        <v>2001</v>
      </c>
      <c r="F6342">
        <f>IF(ISLOGICAL(D6342),"",E6342-E6341)</f>
        <v>0</v>
      </c>
      <c r="G6342">
        <f>Weighting!$H$6</f>
        <v>1</v>
      </c>
      <c r="H6342">
        <f t="array" ref="H6342">FREQUENCY(IF('Data Transformation'!$B$4:$B$8425=B6339,'Data Transformation'!$G$4:$G$8425),'Bin Analysis'!$B6342)</f>
        <v>2073</v>
      </c>
      <c r="I6342">
        <f>H6342-H6341</f>
        <v>2073</v>
      </c>
      <c r="J6342">
        <f>IF(I6342=0,0,1)</f>
        <v>1</v>
      </c>
      <c r="K6342" t="e">
        <f>J6342*Weighting!$W$6</f>
        <v>#NUM!</v>
      </c>
      <c r="M6342" s="14"/>
    </row>
    <row r="6343" spans="1:25" x14ac:dyDescent="0.55000000000000004">
      <c r="A6343" s="32" t="str">
        <f>IF(Weighting!$P$7&gt;0,B6343,"")</f>
        <v/>
      </c>
      <c r="B6343" t="e">
        <f>Weighting!$C$7</f>
        <v>#DIV/0!</v>
      </c>
      <c r="C6343" t="e">
        <f>Weighting!$F$7</f>
        <v>#NUM!</v>
      </c>
      <c r="D6343" t="e">
        <f>IF(C6343=1,'Data Transformation'!$G$3+0.5*'Data Transformation'!$W$25,IF(C6344=1,D6344-'Data Transformation'!$W$25,FALSE))</f>
        <v>#NUM!</v>
      </c>
      <c r="E6343">
        <f t="array" ref="E6343">IF(ISLOGICAL(D6343),"",FREQUENCY(IF('Data Transformation'!$B$425:$B$8425='Bin Analysis'!$B6339,'Data Transformation'!$G$425:$G$8425),D6343))</f>
        <v>2001</v>
      </c>
      <c r="F6343">
        <f t="shared" ref="F6343:F6361" si="792">IF(ISLOGICAL(D6343),"",E6343-E6342)</f>
        <v>0</v>
      </c>
      <c r="G6343">
        <f>Weighting!$H$7</f>
        <v>0</v>
      </c>
      <c r="H6343">
        <f t="array" ref="H6343">FREQUENCY(IF('Data Transformation'!$B$4:$B$8425=B6339,'Data Transformation'!$G$4:$G$8425),'Bin Analysis'!$B6343)</f>
        <v>2073</v>
      </c>
      <c r="I6343">
        <f t="shared" ref="I6343:I6361" si="793">H6343-H6342</f>
        <v>0</v>
      </c>
      <c r="J6343">
        <f>IF(I6343=0,0,1)</f>
        <v>0</v>
      </c>
      <c r="K6343">
        <f>J6343*Weighting!$W$7</f>
        <v>0</v>
      </c>
      <c r="M6343" s="14"/>
    </row>
    <row r="6344" spans="1:25" x14ac:dyDescent="0.55000000000000004">
      <c r="A6344" s="32" t="str">
        <f>IF(Weighting!$P$8&gt;0,B6344,"")</f>
        <v/>
      </c>
      <c r="B6344" t="e">
        <f>Weighting!$C$8</f>
        <v>#DIV/0!</v>
      </c>
      <c r="C6344" t="e">
        <f>Weighting!$F$8</f>
        <v>#NUM!</v>
      </c>
      <c r="D6344" t="e">
        <f>IF(C6344=1,'Data Transformation'!$G$3+0.5*'Data Transformation'!$W$25,IF(C6345=1,D6345-'Data Transformation'!$W$25,FALSE))</f>
        <v>#NUM!</v>
      </c>
      <c r="E6344">
        <f t="array" ref="E6344">IF(ISLOGICAL(D6344),"",FREQUENCY(IF('Data Transformation'!$B$425:$B$8425='Bin Analysis'!$B6339,'Data Transformation'!$G$425:$G$8425),D6344))</f>
        <v>2001</v>
      </c>
      <c r="F6344">
        <f t="shared" si="792"/>
        <v>0</v>
      </c>
      <c r="G6344">
        <f>Weighting!$H$8</f>
        <v>0</v>
      </c>
      <c r="H6344">
        <f t="array" ref="H6344">FREQUENCY(IF('Data Transformation'!$B$4:$B$8425=B6339,'Data Transformation'!$G$4:$G$8425),'Bin Analysis'!$B6344)</f>
        <v>2073</v>
      </c>
      <c r="I6344">
        <f t="shared" si="793"/>
        <v>0</v>
      </c>
      <c r="J6344">
        <f t="shared" ref="J6344:J6361" si="794">IF(I6344=0,0,1)</f>
        <v>0</v>
      </c>
      <c r="K6344">
        <f>J6344*Weighting!$W$8</f>
        <v>0</v>
      </c>
      <c r="M6344" s="14"/>
    </row>
    <row r="6345" spans="1:25" x14ac:dyDescent="0.55000000000000004">
      <c r="A6345" s="32" t="str">
        <f>IF(Weighting!$P$9&gt;0,B6345,"")</f>
        <v/>
      </c>
      <c r="B6345" s="50" t="e">
        <f>Weighting!$C$9</f>
        <v>#DIV/0!</v>
      </c>
      <c r="C6345" t="e">
        <f>Weighting!$F$9</f>
        <v>#NUM!</v>
      </c>
      <c r="D6345" t="e">
        <f>IF(C6345=1,'Data Transformation'!$G$3+0.5*'Data Transformation'!$W$25,IF(C6346=1,D6346-'Data Transformation'!$W$25,FALSE))</f>
        <v>#NUM!</v>
      </c>
      <c r="E6345">
        <f t="array" ref="E6345">IF(ISLOGICAL(D6345),"",FREQUENCY(IF('Data Transformation'!$B$425:$B$8425='Bin Analysis'!$B6339,'Data Transformation'!$G$425:$G$8425),D6345))</f>
        <v>2001</v>
      </c>
      <c r="F6345">
        <f t="shared" si="792"/>
        <v>0</v>
      </c>
      <c r="G6345">
        <f>Weighting!$H$9</f>
        <v>0</v>
      </c>
      <c r="H6345">
        <f t="array" ref="H6345">FREQUENCY(IF('Data Transformation'!$B$4:$B$8425=B6339,'Data Transformation'!$G$4:$G$8425),'Bin Analysis'!$B6345)</f>
        <v>2073</v>
      </c>
      <c r="I6345">
        <f t="shared" si="793"/>
        <v>0</v>
      </c>
      <c r="J6345">
        <f t="shared" si="794"/>
        <v>0</v>
      </c>
      <c r="K6345">
        <f>J6345*Weighting!$W$9</f>
        <v>0</v>
      </c>
      <c r="M6345" s="14"/>
    </row>
    <row r="6346" spans="1:25" x14ac:dyDescent="0.55000000000000004">
      <c r="A6346" s="32" t="str">
        <f>IF(Weighting!$P$10&gt;0,B6346,"")</f>
        <v/>
      </c>
      <c r="B6346" t="e">
        <f>Weighting!$C$10</f>
        <v>#DIV/0!</v>
      </c>
      <c r="C6346" t="e">
        <f>Weighting!$F$10</f>
        <v>#NUM!</v>
      </c>
      <c r="D6346" t="e">
        <f>IF(C6346=1,'Data Transformation'!$G$3+0.5*'Data Transformation'!$W$25,IF(C6347=1,D6347-'Data Transformation'!$W$25,FALSE))</f>
        <v>#NUM!</v>
      </c>
      <c r="E6346">
        <f t="array" ref="E6346">IF(ISLOGICAL(D6346),"",FREQUENCY(IF('Data Transformation'!$B$425:$B$8425='Bin Analysis'!$B6339,'Data Transformation'!$G$425:$G$8425),D6346))</f>
        <v>2001</v>
      </c>
      <c r="F6346">
        <f t="shared" si="792"/>
        <v>0</v>
      </c>
      <c r="G6346">
        <f>Weighting!$H$10</f>
        <v>0</v>
      </c>
      <c r="H6346">
        <f t="array" ref="H6346">FREQUENCY(IF('Data Transformation'!$B$4:$B$8425=B6339,'Data Transformation'!$G$4:$G$8425),'Bin Analysis'!$B6346)</f>
        <v>2073</v>
      </c>
      <c r="I6346">
        <f t="shared" si="793"/>
        <v>0</v>
      </c>
      <c r="J6346">
        <f t="shared" si="794"/>
        <v>0</v>
      </c>
      <c r="K6346">
        <f>J6346*Weighting!$W$10</f>
        <v>0</v>
      </c>
      <c r="M6346" s="14"/>
    </row>
    <row r="6347" spans="1:25" x14ac:dyDescent="0.55000000000000004">
      <c r="A6347" s="32" t="str">
        <f>IF(Weighting!$P$11&gt;0,B6347,"")</f>
        <v/>
      </c>
      <c r="B6347" t="e">
        <f>Weighting!$C$11</f>
        <v>#DIV/0!</v>
      </c>
      <c r="C6347" t="e">
        <f>Weighting!$F$11</f>
        <v>#NUM!</v>
      </c>
      <c r="D6347" t="e">
        <f>IF(C6347=1,'Data Transformation'!$G$3+0.5*'Data Transformation'!$W$25,IF(C6348=1,D6348-'Data Transformation'!$W$25,FALSE))</f>
        <v>#NUM!</v>
      </c>
      <c r="E6347">
        <f t="array" ref="E6347">IF(ISLOGICAL(D6347),"",FREQUENCY(IF('Data Transformation'!$B$425:$B$8425='Bin Analysis'!$B6339,'Data Transformation'!$G$425:$G$8425),D6347))</f>
        <v>2001</v>
      </c>
      <c r="F6347">
        <f t="shared" si="792"/>
        <v>0</v>
      </c>
      <c r="G6347">
        <f>Weighting!$H$11</f>
        <v>0</v>
      </c>
      <c r="H6347">
        <f t="array" ref="H6347">FREQUENCY(IF('Data Transformation'!$B$4:$B$8425=B6339,'Data Transformation'!$G$4:$G$8425),'Bin Analysis'!$B6347)</f>
        <v>2073</v>
      </c>
      <c r="I6347">
        <f t="shared" si="793"/>
        <v>0</v>
      </c>
      <c r="J6347">
        <f t="shared" si="794"/>
        <v>0</v>
      </c>
      <c r="K6347">
        <f>J6347*Weighting!$W$11</f>
        <v>0</v>
      </c>
      <c r="M6347" s="14"/>
    </row>
    <row r="6348" spans="1:25" x14ac:dyDescent="0.55000000000000004">
      <c r="A6348" s="32" t="str">
        <f>IF(Weighting!$P$12&gt;0,B6348,"")</f>
        <v/>
      </c>
      <c r="B6348" t="e">
        <f>Weighting!$C$12</f>
        <v>#DIV/0!</v>
      </c>
      <c r="C6348" t="e">
        <f>Weighting!$F$12</f>
        <v>#NUM!</v>
      </c>
      <c r="D6348" t="e">
        <f>IF(C6348=1,'Data Transformation'!$G$3+0.5*'Data Transformation'!$W$25,IF(C6349=1,D6349-'Data Transformation'!$W$25,FALSE))</f>
        <v>#NUM!</v>
      </c>
      <c r="E6348">
        <f t="array" ref="E6348">IF(ISLOGICAL(D6348),"",FREQUENCY(IF('Data Transformation'!$B$425:$B$8425='Bin Analysis'!$B6339,'Data Transformation'!$G$425:$G$8425),D6348))</f>
        <v>2001</v>
      </c>
      <c r="F6348">
        <f t="shared" si="792"/>
        <v>0</v>
      </c>
      <c r="G6348">
        <f>Weighting!$H$12</f>
        <v>0</v>
      </c>
      <c r="H6348">
        <f t="array" ref="H6348">FREQUENCY(IF('Data Transformation'!$B$4:$B$8425=B6339,'Data Transformation'!$G$4:$G$8425),'Bin Analysis'!$B6348)</f>
        <v>2073</v>
      </c>
      <c r="I6348">
        <f t="shared" si="793"/>
        <v>0</v>
      </c>
      <c r="J6348">
        <f t="shared" si="794"/>
        <v>0</v>
      </c>
      <c r="K6348">
        <f>J6348*Weighting!$W$12</f>
        <v>0</v>
      </c>
      <c r="M6348" s="14"/>
    </row>
    <row r="6349" spans="1:25" x14ac:dyDescent="0.55000000000000004">
      <c r="A6349" s="32" t="str">
        <f>IF(Weighting!$P$13&gt;0,B6349,"")</f>
        <v/>
      </c>
      <c r="B6349" t="e">
        <f>Weighting!$C$13</f>
        <v>#DIV/0!</v>
      </c>
      <c r="C6349" t="e">
        <f>Weighting!$F$13</f>
        <v>#NUM!</v>
      </c>
      <c r="D6349" t="e">
        <f>IF(C6349=1,'Data Transformation'!$G$3+0.5*'Data Transformation'!$W$25,IF(C6350=1,D6350-'Data Transformation'!$W$25,FALSE))</f>
        <v>#NUM!</v>
      </c>
      <c r="E6349">
        <f t="array" ref="E6349">IF(ISLOGICAL(D6349),"",FREQUENCY(IF('Data Transformation'!$B$425:$B$8425='Bin Analysis'!$B6339,'Data Transformation'!$G$425:$G$8425),D6349))</f>
        <v>2001</v>
      </c>
      <c r="F6349">
        <f t="shared" si="792"/>
        <v>0</v>
      </c>
      <c r="G6349">
        <f>Weighting!$H$13</f>
        <v>0</v>
      </c>
      <c r="H6349">
        <f t="array" ref="H6349">FREQUENCY(IF('Data Transformation'!$B$4:$B$8425=B6339,'Data Transformation'!$G$4:$G$8425),'Bin Analysis'!$B6349)</f>
        <v>2073</v>
      </c>
      <c r="I6349">
        <f t="shared" si="793"/>
        <v>0</v>
      </c>
      <c r="J6349">
        <f t="shared" si="794"/>
        <v>0</v>
      </c>
      <c r="K6349">
        <f>J6349*Weighting!$W$13</f>
        <v>0</v>
      </c>
      <c r="M6349" s="14"/>
    </row>
    <row r="6350" spans="1:25" x14ac:dyDescent="0.55000000000000004">
      <c r="A6350" s="32" t="str">
        <f>IF(Weighting!$P$14&gt;0,B6350,"")</f>
        <v/>
      </c>
      <c r="B6350" t="e">
        <f>Weighting!$C$14</f>
        <v>#DIV/0!</v>
      </c>
      <c r="C6350" t="e">
        <f>Weighting!$F$14</f>
        <v>#NUM!</v>
      </c>
      <c r="D6350" t="e">
        <f>IF(C6350=1,'Data Transformation'!$G$3+0.5*'Data Transformation'!$W$25,IF(C6351=1,D6351-'Data Transformation'!$W$25,FALSE))</f>
        <v>#NUM!</v>
      </c>
      <c r="E6350">
        <f t="array" ref="E6350">IF(ISLOGICAL(D6350),"",FREQUENCY(IF('Data Transformation'!$B$425:$B$8425='Bin Analysis'!$B6339,'Data Transformation'!$G$425:$G$8425),D6350))</f>
        <v>2001</v>
      </c>
      <c r="F6350">
        <f t="shared" si="792"/>
        <v>0</v>
      </c>
      <c r="G6350">
        <f>Weighting!$H$14</f>
        <v>0</v>
      </c>
      <c r="H6350">
        <f t="array" ref="H6350">FREQUENCY(IF('Data Transformation'!$B$4:$B$8425=B6339,'Data Transformation'!$G$4:$G$8425),'Bin Analysis'!$B6350)</f>
        <v>2073</v>
      </c>
      <c r="I6350">
        <f t="shared" si="793"/>
        <v>0</v>
      </c>
      <c r="J6350">
        <f t="shared" si="794"/>
        <v>0</v>
      </c>
      <c r="K6350">
        <f>J6350*Weighting!$W$14</f>
        <v>0</v>
      </c>
      <c r="M6350" s="14"/>
    </row>
    <row r="6351" spans="1:25" x14ac:dyDescent="0.55000000000000004">
      <c r="A6351" s="32" t="str">
        <f>IF(Weighting!$P$15&gt;0,B6351,"")</f>
        <v/>
      </c>
      <c r="B6351" t="e">
        <f>Weighting!$C$15</f>
        <v>#DIV/0!</v>
      </c>
      <c r="C6351" t="e">
        <f>Weighting!$F$15</f>
        <v>#NUM!</v>
      </c>
      <c r="D6351" t="e">
        <f>IF(C6351=1,'Data Transformation'!$G$3+0.5*'Data Transformation'!$W$25,IF(C6352=1,D6352-'Data Transformation'!$W$25,FALSE))</f>
        <v>#NUM!</v>
      </c>
      <c r="E6351">
        <f t="array" ref="E6351">IF(ISLOGICAL(D6351),"",FREQUENCY(IF('Data Transformation'!$B$425:$B$8425='Bin Analysis'!$B6339,'Data Transformation'!$G$425:$G$8425),D6351))</f>
        <v>2001</v>
      </c>
      <c r="F6351">
        <f t="shared" si="792"/>
        <v>0</v>
      </c>
      <c r="G6351">
        <f>Weighting!$H$15</f>
        <v>0</v>
      </c>
      <c r="H6351">
        <f t="array" ref="H6351">FREQUENCY(IF('Data Transformation'!$B$4:$B$8425=B6339,'Data Transformation'!$G$4:$G$8425),'Bin Analysis'!$B6351)</f>
        <v>2073</v>
      </c>
      <c r="I6351">
        <f t="shared" si="793"/>
        <v>0</v>
      </c>
      <c r="J6351">
        <f t="shared" si="794"/>
        <v>0</v>
      </c>
      <c r="K6351">
        <f>J6351*Weighting!$W$15</f>
        <v>0</v>
      </c>
      <c r="M6351" s="14"/>
    </row>
    <row r="6352" spans="1:25" x14ac:dyDescent="0.55000000000000004">
      <c r="A6352" s="32" t="str">
        <f>IF(Weighting!$P$16&gt;0,B6352,"")</f>
        <v/>
      </c>
      <c r="B6352" t="e">
        <f>Weighting!$C$16</f>
        <v>#DIV/0!</v>
      </c>
      <c r="C6352" t="e">
        <f>Weighting!$F$16</f>
        <v>#NUM!</v>
      </c>
      <c r="D6352" t="e">
        <f>IF(C6352=1,'Data Transformation'!$G$3+0.5*'Data Transformation'!$W$25,IF(C6353=1,D6353-'Data Transformation'!$W$25,FALSE))</f>
        <v>#NUM!</v>
      </c>
      <c r="E6352">
        <f t="array" ref="E6352">IF(ISLOGICAL(D6352),"",FREQUENCY(IF('Data Transformation'!$B$425:$B$8425='Bin Analysis'!$B6339,'Data Transformation'!$G$425:$G$8425),D6352))</f>
        <v>2001</v>
      </c>
      <c r="F6352">
        <f t="shared" si="792"/>
        <v>0</v>
      </c>
      <c r="G6352">
        <f>Weighting!$H$16</f>
        <v>0</v>
      </c>
      <c r="H6352">
        <f t="array" ref="H6352">FREQUENCY(IF('Data Transformation'!$B$4:$B$8425=B6339,'Data Transformation'!$G$4:$G$8425),'Bin Analysis'!$B6352)</f>
        <v>2073</v>
      </c>
      <c r="I6352">
        <f t="shared" si="793"/>
        <v>0</v>
      </c>
      <c r="J6352">
        <f t="shared" si="794"/>
        <v>0</v>
      </c>
      <c r="K6352">
        <f>J6352*Weighting!$W$16</f>
        <v>0</v>
      </c>
      <c r="M6352" s="14"/>
    </row>
    <row r="6353" spans="1:25" x14ac:dyDescent="0.55000000000000004">
      <c r="A6353" s="32" t="str">
        <f>IF(Weighting!$P$17&gt;0,B6353,"")</f>
        <v/>
      </c>
      <c r="B6353" t="e">
        <f>Weighting!$C$17</f>
        <v>#DIV/0!</v>
      </c>
      <c r="C6353" t="e">
        <f>Weighting!$F$17</f>
        <v>#NUM!</v>
      </c>
      <c r="D6353" t="e">
        <f>IF(C6353=1,'Data Transformation'!$G$3+0.5*'Data Transformation'!$W$25,IF(C6354=1,D6354-'Data Transformation'!$W$25,FALSE))</f>
        <v>#NUM!</v>
      </c>
      <c r="E6353">
        <f t="array" ref="E6353">IF(ISLOGICAL(D6353),"",FREQUENCY(IF('Data Transformation'!$B$425:$B$8425='Bin Analysis'!$B6339,'Data Transformation'!$G$425:$G$8425),D6353))</f>
        <v>2001</v>
      </c>
      <c r="F6353">
        <f t="shared" si="792"/>
        <v>0</v>
      </c>
      <c r="G6353">
        <f>Weighting!$H$17</f>
        <v>0</v>
      </c>
      <c r="H6353">
        <f t="array" ref="H6353">FREQUENCY(IF('Data Transformation'!$B$4:$B$8425=B6339,'Data Transformation'!$G$4:$G$8425),'Bin Analysis'!$B6353)</f>
        <v>2073</v>
      </c>
      <c r="I6353">
        <f t="shared" si="793"/>
        <v>0</v>
      </c>
      <c r="J6353">
        <f t="shared" si="794"/>
        <v>0</v>
      </c>
      <c r="K6353">
        <f>J6353*Weighting!$W$17</f>
        <v>0</v>
      </c>
      <c r="M6353" s="14"/>
    </row>
    <row r="6354" spans="1:25" x14ac:dyDescent="0.55000000000000004">
      <c r="A6354" s="32" t="str">
        <f>IF(Weighting!$P$18&gt;0,B6354,"")</f>
        <v/>
      </c>
      <c r="B6354" t="e">
        <f>Weighting!$C$18</f>
        <v>#DIV/0!</v>
      </c>
      <c r="C6354" t="e">
        <f>Weighting!$F$18</f>
        <v>#NUM!</v>
      </c>
      <c r="D6354" t="e">
        <f>IF(C6354=1,'Data Transformation'!$G$3+0.5*'Data Transformation'!$W$25,IF(C6355=1,D6355-'Data Transformation'!$W$25,FALSE))</f>
        <v>#NUM!</v>
      </c>
      <c r="E6354">
        <f t="array" ref="E6354">IF(ISLOGICAL(D6354),"",FREQUENCY(IF('Data Transformation'!$B$425:$B$8425='Bin Analysis'!$B6339,'Data Transformation'!$G$425:$G$8425),D6354))</f>
        <v>2001</v>
      </c>
      <c r="F6354">
        <f t="shared" si="792"/>
        <v>0</v>
      </c>
      <c r="G6354">
        <f>Weighting!$H$18</f>
        <v>0</v>
      </c>
      <c r="H6354">
        <f t="array" ref="H6354">FREQUENCY(IF('Data Transformation'!$B$4:$B$8425=B6339,'Data Transformation'!$G$4:$G$8425),'Bin Analysis'!$B6354)</f>
        <v>2073</v>
      </c>
      <c r="I6354">
        <f t="shared" si="793"/>
        <v>0</v>
      </c>
      <c r="J6354">
        <f t="shared" si="794"/>
        <v>0</v>
      </c>
      <c r="K6354">
        <f>J6354*Weighting!$W$18</f>
        <v>0</v>
      </c>
      <c r="M6354" s="14"/>
    </row>
    <row r="6355" spans="1:25" x14ac:dyDescent="0.55000000000000004">
      <c r="A6355" s="32" t="str">
        <f>IF(Weighting!$P$19&gt;0,B6355,"")</f>
        <v/>
      </c>
      <c r="B6355" t="e">
        <f>Weighting!$C$19</f>
        <v>#DIV/0!</v>
      </c>
      <c r="C6355" t="e">
        <f>Weighting!$F$19</f>
        <v>#NUM!</v>
      </c>
      <c r="D6355" t="e">
        <f>IF(C6355=1,'Data Transformation'!$G$3+0.5*'Data Transformation'!$W$25,IF(C6356=1,D6356-'Data Transformation'!$W$25,FALSE))</f>
        <v>#NUM!</v>
      </c>
      <c r="E6355">
        <f t="array" ref="E6355">IF(ISLOGICAL(D6355),"",FREQUENCY(IF('Data Transformation'!$B$425:$B$8425='Bin Analysis'!$B6339,'Data Transformation'!$G$425:$G$8425),D6355))</f>
        <v>2001</v>
      </c>
      <c r="F6355">
        <f t="shared" si="792"/>
        <v>0</v>
      </c>
      <c r="G6355">
        <f>Weighting!$H$19</f>
        <v>0</v>
      </c>
      <c r="H6355">
        <f t="array" ref="H6355">FREQUENCY(IF('Data Transformation'!$B$4:$B$8425=B6339,'Data Transformation'!$G$4:$G$8425),'Bin Analysis'!$B6355)</f>
        <v>2073</v>
      </c>
      <c r="I6355">
        <f t="shared" si="793"/>
        <v>0</v>
      </c>
      <c r="J6355">
        <f t="shared" si="794"/>
        <v>0</v>
      </c>
      <c r="K6355">
        <f>J6355*Weighting!$W$19</f>
        <v>0</v>
      </c>
      <c r="M6355" s="14"/>
    </row>
    <row r="6356" spans="1:25" x14ac:dyDescent="0.55000000000000004">
      <c r="A6356" s="32" t="str">
        <f>IF(Weighting!$P$20&gt;0,B6356,"")</f>
        <v/>
      </c>
      <c r="B6356" t="e">
        <f>Weighting!$C$20</f>
        <v>#DIV/0!</v>
      </c>
      <c r="C6356" t="e">
        <f>Weighting!$F$20</f>
        <v>#NUM!</v>
      </c>
      <c r="D6356" t="e">
        <f>IF(C6356=1,'Data Transformation'!$G$3+0.5*'Data Transformation'!$W$25,IF(C6357=1,D6357-'Data Transformation'!$W$25,FALSE))</f>
        <v>#NUM!</v>
      </c>
      <c r="E6356">
        <f t="array" ref="E6356">IF(ISLOGICAL(D6356),"",FREQUENCY(IF('Data Transformation'!$B$425:$B$8425='Bin Analysis'!$B6339,'Data Transformation'!$G$425:$G$8425),D6356))</f>
        <v>2001</v>
      </c>
      <c r="F6356">
        <f t="shared" si="792"/>
        <v>0</v>
      </c>
      <c r="G6356">
        <f>Weighting!$H$20</f>
        <v>0</v>
      </c>
      <c r="H6356">
        <f t="array" ref="H6356">FREQUENCY(IF('Data Transformation'!$B$4:$B$8425=B6339,'Data Transformation'!$G$4:$G$8425),'Bin Analysis'!$B6356)</f>
        <v>2073</v>
      </c>
      <c r="I6356">
        <f t="shared" si="793"/>
        <v>0</v>
      </c>
      <c r="J6356">
        <f t="shared" si="794"/>
        <v>0</v>
      </c>
      <c r="K6356">
        <f>J6356*Weighting!$W$20</f>
        <v>0</v>
      </c>
      <c r="M6356" s="14"/>
    </row>
    <row r="6357" spans="1:25" x14ac:dyDescent="0.55000000000000004">
      <c r="A6357" s="32" t="str">
        <f>IF(Weighting!$P$21&gt;0,B6357,"")</f>
        <v/>
      </c>
      <c r="B6357" t="e">
        <f>Weighting!$C$21</f>
        <v>#DIV/0!</v>
      </c>
      <c r="C6357" t="e">
        <f>Weighting!$F$21</f>
        <v>#NUM!</v>
      </c>
      <c r="D6357" t="e">
        <f>IF(C6357=1,'Data Transformation'!$G$3+0.5*'Data Transformation'!$W$25,IF(C6358=1,D6358-'Data Transformation'!$W$25,FALSE))</f>
        <v>#NUM!</v>
      </c>
      <c r="E6357">
        <f t="array" ref="E6357">IF(ISLOGICAL(D6357),"",FREQUENCY(IF('Data Transformation'!$B$425:$B$8425='Bin Analysis'!$B6339,'Data Transformation'!$G$425:$G$8425),D6357))</f>
        <v>2001</v>
      </c>
      <c r="F6357">
        <f t="shared" si="792"/>
        <v>0</v>
      </c>
      <c r="G6357">
        <f>Weighting!$H$21</f>
        <v>0</v>
      </c>
      <c r="H6357">
        <f t="array" ref="H6357">FREQUENCY(IF('Data Transformation'!$B$4:$B$8425=B6339,'Data Transformation'!$G$4:$G$8425),'Bin Analysis'!$B6357)</f>
        <v>2073</v>
      </c>
      <c r="I6357">
        <f t="shared" si="793"/>
        <v>0</v>
      </c>
      <c r="J6357">
        <f t="shared" si="794"/>
        <v>0</v>
      </c>
      <c r="K6357">
        <f>J6357*Weighting!$W$21</f>
        <v>0</v>
      </c>
      <c r="M6357" s="14"/>
    </row>
    <row r="6358" spans="1:25" x14ac:dyDescent="0.55000000000000004">
      <c r="A6358" s="32" t="str">
        <f>IF(Weighting!$P$22&gt;0,B6358,"")</f>
        <v/>
      </c>
      <c r="B6358" t="e">
        <f>Weighting!$C$22</f>
        <v>#DIV/0!</v>
      </c>
      <c r="C6358" t="e">
        <f>Weighting!$F$22</f>
        <v>#NUM!</v>
      </c>
      <c r="D6358" t="e">
        <f>IF(C6358=1,'Data Transformation'!$G$3+0.5*'Data Transformation'!$W$25,IF(C6359=1,D6359-'Data Transformation'!$W$25,FALSE))</f>
        <v>#NUM!</v>
      </c>
      <c r="E6358">
        <f t="array" ref="E6358">IF(ISLOGICAL(D6358),"",FREQUENCY(IF('Data Transformation'!$B$425:$B$8425='Bin Analysis'!$B6339,'Data Transformation'!$G$425:$G$8425),D6358))</f>
        <v>2001</v>
      </c>
      <c r="F6358">
        <f t="shared" si="792"/>
        <v>0</v>
      </c>
      <c r="G6358">
        <f>Weighting!$H$22</f>
        <v>0</v>
      </c>
      <c r="H6358">
        <f t="array" ref="H6358">FREQUENCY(IF('Data Transformation'!$B$4:$B$8425=B6339,'Data Transformation'!$G$4:$G$8425),'Bin Analysis'!$B6358)</f>
        <v>2073</v>
      </c>
      <c r="I6358">
        <f t="shared" si="793"/>
        <v>0</v>
      </c>
      <c r="J6358">
        <f t="shared" si="794"/>
        <v>0</v>
      </c>
      <c r="K6358">
        <f>J6358*Weighting!$W$22</f>
        <v>0</v>
      </c>
      <c r="M6358" s="14"/>
    </row>
    <row r="6359" spans="1:25" x14ac:dyDescent="0.55000000000000004">
      <c r="A6359" s="32" t="str">
        <f>IF(Weighting!$P$23&gt;0,B6359,"")</f>
        <v/>
      </c>
      <c r="B6359" t="e">
        <f>Weighting!$C$23</f>
        <v>#DIV/0!</v>
      </c>
      <c r="C6359" t="e">
        <f>Weighting!$F$23</f>
        <v>#NUM!</v>
      </c>
      <c r="D6359" t="e">
        <f>IF(C6359=1,'Data Transformation'!$G$3+0.5*'Data Transformation'!$W$25,IF(C6360=1,D6360-'Data Transformation'!$W$25,FALSE))</f>
        <v>#NUM!</v>
      </c>
      <c r="E6359">
        <f t="array" ref="E6359">IF(ISLOGICAL(D6359),"",FREQUENCY(IF('Data Transformation'!$B$425:$B$8425='Bin Analysis'!$B6339,'Data Transformation'!$G$425:$G$8425),D6359))</f>
        <v>2001</v>
      </c>
      <c r="F6359">
        <f t="shared" si="792"/>
        <v>0</v>
      </c>
      <c r="G6359">
        <f>Weighting!$H$23</f>
        <v>0</v>
      </c>
      <c r="H6359">
        <f t="array" ref="H6359">FREQUENCY(IF('Data Transformation'!$B$4:$B$8425=B6339,'Data Transformation'!$G$4:$G$8425),'Bin Analysis'!$B6359)</f>
        <v>2073</v>
      </c>
      <c r="I6359">
        <f t="shared" si="793"/>
        <v>0</v>
      </c>
      <c r="J6359">
        <f t="shared" si="794"/>
        <v>0</v>
      </c>
      <c r="K6359">
        <f>J6359*Weighting!$W$23</f>
        <v>0</v>
      </c>
      <c r="M6359" s="14"/>
    </row>
    <row r="6360" spans="1:25" x14ac:dyDescent="0.55000000000000004">
      <c r="A6360" s="32" t="str">
        <f>IF(Weighting!$P$24&gt;0,B6360,"")</f>
        <v/>
      </c>
      <c r="B6360" t="e">
        <f>Weighting!$C$24</f>
        <v>#DIV/0!</v>
      </c>
      <c r="C6360" t="e">
        <f>Weighting!$F$24</f>
        <v>#NUM!</v>
      </c>
      <c r="D6360" t="e">
        <f>IF(C6360=1,'Data Transformation'!$G$3+0.5*'Data Transformation'!$W$25,IF(C6361=1,D6361-'Data Transformation'!$W$25,FALSE))</f>
        <v>#NUM!</v>
      </c>
      <c r="E6360">
        <f t="array" ref="E6360">IF(ISLOGICAL(D6360),"",FREQUENCY(IF('Data Transformation'!$B$425:$B$8425='Bin Analysis'!$B6339,'Data Transformation'!$G$425:$G$8425),D6360))</f>
        <v>2001</v>
      </c>
      <c r="F6360">
        <f t="shared" si="792"/>
        <v>0</v>
      </c>
      <c r="G6360">
        <f>Weighting!$H$24</f>
        <v>0</v>
      </c>
      <c r="H6360">
        <f t="array" ref="H6360">FREQUENCY(IF('Data Transformation'!$B$4:$B$8425=B6339,'Data Transformation'!$G$4:$G$8425),'Bin Analysis'!$B6360)</f>
        <v>2073</v>
      </c>
      <c r="I6360">
        <f t="shared" si="793"/>
        <v>0</v>
      </c>
      <c r="J6360">
        <f t="shared" si="794"/>
        <v>0</v>
      </c>
      <c r="K6360">
        <f>J6360*Weighting!$W$24</f>
        <v>0</v>
      </c>
      <c r="M6360" s="14"/>
    </row>
    <row r="6361" spans="1:25" x14ac:dyDescent="0.55000000000000004">
      <c r="A6361" s="32" t="str">
        <f>IF(Weighting!$P$25&gt;0,B6361,"")</f>
        <v/>
      </c>
      <c r="B6361" t="e">
        <f>Weighting!$C$25</f>
        <v>#DIV/0!</v>
      </c>
      <c r="C6361" t="e">
        <f>Weighting!$F$25</f>
        <v>#NUM!</v>
      </c>
      <c r="D6361" t="e">
        <f>IF(C6361=1,'Data Transformation'!$G$3+0.5*'Data Transformation'!$W$25,IF(C6362=1,D6362-'Data Transformation'!$W$25,FALSE))</f>
        <v>#NUM!</v>
      </c>
      <c r="E6361">
        <f t="array" ref="E6361">IF(ISLOGICAL(D6361),"",FREQUENCY(IF('Data Transformation'!$B$425:$B$8425='Bin Analysis'!$B6339,'Data Transformation'!$G$425:$G$8425),D6361))</f>
        <v>2001</v>
      </c>
      <c r="F6361">
        <f t="shared" si="792"/>
        <v>0</v>
      </c>
      <c r="G6361">
        <f>Weighting!$H$25</f>
        <v>0</v>
      </c>
      <c r="H6361">
        <f t="array" ref="H6361">FREQUENCY(IF('Data Transformation'!$B$4:$B$8425=B6339,'Data Transformation'!$G$4:$G$8425),'Bin Analysis'!$B6361)</f>
        <v>2073</v>
      </c>
      <c r="I6361">
        <f t="shared" si="793"/>
        <v>0</v>
      </c>
      <c r="J6361">
        <f t="shared" si="794"/>
        <v>0</v>
      </c>
      <c r="K6361">
        <f>J6361*Weighting!$W$25</f>
        <v>0</v>
      </c>
      <c r="M6361" s="14"/>
    </row>
    <row r="6362" spans="1:25" x14ac:dyDescent="0.55000000000000004">
      <c r="N6362" s="57"/>
      <c r="O6362"/>
      <c r="P6362"/>
      <c r="Q6362"/>
      <c r="R6362"/>
    </row>
    <row r="6363" spans="1:25" ht="23.35" x14ac:dyDescent="0.8">
      <c r="A6363" s="21" t="s">
        <v>0</v>
      </c>
      <c r="B6363" s="21" t="str">
        <f>IFERROR(VLOOKUP(C6363,'Data Transformation'!$L$6:$M$426,2,FALSE),"")</f>
        <v/>
      </c>
      <c r="C6363" s="21">
        <f>C6339+1</f>
        <v>265</v>
      </c>
      <c r="D6363" s="21"/>
      <c r="E6363" s="21"/>
      <c r="F6363" s="21"/>
      <c r="G6363" s="21"/>
      <c r="H6363" s="22"/>
      <c r="I6363" s="22"/>
      <c r="J6363" s="22"/>
      <c r="K6363" s="21"/>
      <c r="L6363" s="21" t="str">
        <f>B6363</f>
        <v/>
      </c>
      <c r="M6363" s="23" t="e">
        <f>INDEX('Data Transformation'!$O$4:$O$424,MATCH($B6363,'Data Transformation'!$M$4:$M$424,0),MATCH($M$2,'Data Transformation'!$O$3,0))</f>
        <v>#N/A</v>
      </c>
      <c r="N6363" s="27" t="e">
        <f>IF('Input and Summary Results'!$J$16="minimum",'Bin Analysis'!X6364/(M6363-1),'Bin Analysis'!Y6363/('Bin Analysis'!M6363-1))</f>
        <v>#N/A</v>
      </c>
      <c r="O6363" s="27" t="e">
        <f>IF(M6363=FALSE,NA(),(VLOOKUP(1,C6366:K6385,4,FALSE))/(M6363-1))</f>
        <v>#N/A</v>
      </c>
      <c r="P6363" s="27" t="e">
        <f>IF(M6363=FALSE,NA(),SUM(J6366:J6385)/Weighting!$S$5)</f>
        <v>#N/A</v>
      </c>
      <c r="Q6363" s="27" t="e">
        <f>IF(M6363=FALSE,NA(),SUM(K6366:K6385)/Weighting!$S$6)</f>
        <v>#N/A</v>
      </c>
      <c r="R6363" s="27" t="e">
        <f>IF(M6363=FALSE,NA(),(VLOOKUP(1,G6366:K6385,3,FALSE))/(M6363-1))</f>
        <v>#N/A</v>
      </c>
      <c r="S6363" s="22" t="e">
        <f>IF(M6363=FALSE,NA(),IF(SUM(J6366:J6385)=2,"yes","no"))</f>
        <v>#N/A</v>
      </c>
      <c r="X6363" s="2" cm="2">
        <f t="array" ref="X6363:X6364">FREQUENCY(IF('Data Transformation'!$B$425:$B$6424='Bin Analysis'!L6363,'Data Transformation'!$G$425:$G$6424),'Data Transformation'!$U$11)</f>
        <v>0</v>
      </c>
      <c r="Y6363" s="2" cm="2">
        <f t="array" ref="Y6363:Y6364">FREQUENCY(IF('Data Transformation'!$B$425:$B$6424='Bin Analysis'!L6363,'Data Transformation'!$G$425:$G$6424),'Data Transformation'!$U$12)</f>
        <v>0</v>
      </c>
    </row>
    <row r="6364" spans="1:25" x14ac:dyDescent="0.55000000000000004">
      <c r="A6364" s="14" t="s">
        <v>67</v>
      </c>
      <c r="B6364" t="s">
        <v>47</v>
      </c>
      <c r="C6364" t="s">
        <v>5</v>
      </c>
      <c r="D6364" t="s">
        <v>100</v>
      </c>
      <c r="E6364" t="s">
        <v>101</v>
      </c>
      <c r="F6364" t="s">
        <v>102</v>
      </c>
      <c r="G6364" t="s">
        <v>70</v>
      </c>
      <c r="H6364" t="s">
        <v>31</v>
      </c>
      <c r="I6364" t="s">
        <v>32</v>
      </c>
      <c r="J6364" t="s">
        <v>46</v>
      </c>
      <c r="K6364" s="14" t="s">
        <v>45</v>
      </c>
      <c r="M6364" s="14"/>
      <c r="X6364" s="2">
        <v>0</v>
      </c>
      <c r="Y6364" s="2">
        <v>0</v>
      </c>
    </row>
    <row r="6365" spans="1:25" x14ac:dyDescent="0.55000000000000004">
      <c r="A6365" s="32"/>
      <c r="D6365" t="e">
        <f>IF(C6365=1,'Data Transformation'!$G$3+0.5*'Data Transformation'!$W$25,IF(C6366=1,D6366-'Data Transformation'!$W$25,FALSE))</f>
        <v>#NUM!</v>
      </c>
      <c r="E6365">
        <f t="array" ref="E6365">IF(ISLOGICAL(D6365),"",FREQUENCY(IF('Data Transformation'!$B$425:$B$8425='Bin Analysis'!$B6363,'Data Transformation'!$G$425:$G$8425),D6365))</f>
        <v>2001</v>
      </c>
      <c r="F6365" t="e">
        <f>IF(ISLOGICAL(D6365),"",E6365-E6364)</f>
        <v>#VALUE!</v>
      </c>
      <c r="M6365" s="14"/>
    </row>
    <row r="6366" spans="1:25" x14ac:dyDescent="0.55000000000000004">
      <c r="A6366" s="32" t="e">
        <f>IF(Weighting!$P$6&gt;0,B6366,"")</f>
        <v>#NUM!</v>
      </c>
      <c r="B6366" t="e">
        <f>Weighting!$C$6</f>
        <v>#DIV/0!</v>
      </c>
      <c r="C6366" t="e">
        <f>Weighting!$F$6</f>
        <v>#NUM!</v>
      </c>
      <c r="D6366" t="e">
        <f>IF(C6366=1,'Data Transformation'!$G$3+0.5*'Data Transformation'!$W$25,IF(C6367=1,D6367-'Data Transformation'!$W$25,FALSE))</f>
        <v>#NUM!</v>
      </c>
      <c r="E6366">
        <f t="array" ref="E6366">IF(ISLOGICAL(D6366),"",FREQUENCY(IF('Data Transformation'!$B$425:$B$8425='Bin Analysis'!$B6363,'Data Transformation'!$G$425:$G$8425),D6366))</f>
        <v>2001</v>
      </c>
      <c r="F6366">
        <f>IF(ISLOGICAL(D6366),"",E6366-E6365)</f>
        <v>0</v>
      </c>
      <c r="G6366">
        <f>Weighting!$H$6</f>
        <v>1</v>
      </c>
      <c r="H6366">
        <f t="array" ref="H6366">FREQUENCY(IF('Data Transformation'!$B$4:$B$8425=B6363,'Data Transformation'!$G$4:$G$8425),'Bin Analysis'!$B6366)</f>
        <v>2073</v>
      </c>
      <c r="I6366">
        <f>H6366-H6365</f>
        <v>2073</v>
      </c>
      <c r="J6366">
        <f>IF(I6366=0,0,1)</f>
        <v>1</v>
      </c>
      <c r="K6366" t="e">
        <f>J6366*Weighting!$W$6</f>
        <v>#NUM!</v>
      </c>
      <c r="M6366" s="14"/>
    </row>
    <row r="6367" spans="1:25" x14ac:dyDescent="0.55000000000000004">
      <c r="A6367" s="32" t="str">
        <f>IF(Weighting!$P$7&gt;0,B6367,"")</f>
        <v/>
      </c>
      <c r="B6367" t="e">
        <f>Weighting!$C$7</f>
        <v>#DIV/0!</v>
      </c>
      <c r="C6367" t="e">
        <f>Weighting!$F$7</f>
        <v>#NUM!</v>
      </c>
      <c r="D6367" t="e">
        <f>IF(C6367=1,'Data Transformation'!$G$3+0.5*'Data Transformation'!$W$25,IF(C6368=1,D6368-'Data Transformation'!$W$25,FALSE))</f>
        <v>#NUM!</v>
      </c>
      <c r="E6367">
        <f t="array" ref="E6367">IF(ISLOGICAL(D6367),"",FREQUENCY(IF('Data Transformation'!$B$425:$B$8425='Bin Analysis'!$B6363,'Data Transformation'!$G$425:$G$8425),D6367))</f>
        <v>2001</v>
      </c>
      <c r="F6367">
        <f t="shared" ref="F6367:F6385" si="795">IF(ISLOGICAL(D6367),"",E6367-E6366)</f>
        <v>0</v>
      </c>
      <c r="G6367">
        <f>Weighting!$H$7</f>
        <v>0</v>
      </c>
      <c r="H6367">
        <f t="array" ref="H6367">FREQUENCY(IF('Data Transformation'!$B$4:$B$8425=B6363,'Data Transformation'!$G$4:$G$8425),'Bin Analysis'!$B6367)</f>
        <v>2073</v>
      </c>
      <c r="I6367">
        <f t="shared" ref="I6367:I6385" si="796">H6367-H6366</f>
        <v>0</v>
      </c>
      <c r="J6367">
        <f>IF(I6367=0,0,1)</f>
        <v>0</v>
      </c>
      <c r="K6367">
        <f>J6367*Weighting!$W$7</f>
        <v>0</v>
      </c>
      <c r="M6367" s="14"/>
    </row>
    <row r="6368" spans="1:25" x14ac:dyDescent="0.55000000000000004">
      <c r="A6368" s="32" t="str">
        <f>IF(Weighting!$P$8&gt;0,B6368,"")</f>
        <v/>
      </c>
      <c r="B6368" t="e">
        <f>Weighting!$C$8</f>
        <v>#DIV/0!</v>
      </c>
      <c r="C6368" t="e">
        <f>Weighting!$F$8</f>
        <v>#NUM!</v>
      </c>
      <c r="D6368" t="e">
        <f>IF(C6368=1,'Data Transformation'!$G$3+0.5*'Data Transformation'!$W$25,IF(C6369=1,D6369-'Data Transformation'!$W$25,FALSE))</f>
        <v>#NUM!</v>
      </c>
      <c r="E6368">
        <f t="array" ref="E6368">IF(ISLOGICAL(D6368),"",FREQUENCY(IF('Data Transformation'!$B$425:$B$8425='Bin Analysis'!$B6363,'Data Transformation'!$G$425:$G$8425),D6368))</f>
        <v>2001</v>
      </c>
      <c r="F6368">
        <f t="shared" si="795"/>
        <v>0</v>
      </c>
      <c r="G6368">
        <f>Weighting!$H$8</f>
        <v>0</v>
      </c>
      <c r="H6368">
        <f t="array" ref="H6368">FREQUENCY(IF('Data Transformation'!$B$4:$B$8425=B6363,'Data Transformation'!$G$4:$G$8425),'Bin Analysis'!$B6368)</f>
        <v>2073</v>
      </c>
      <c r="I6368">
        <f t="shared" si="796"/>
        <v>0</v>
      </c>
      <c r="J6368">
        <f t="shared" ref="J6368:J6385" si="797">IF(I6368=0,0,1)</f>
        <v>0</v>
      </c>
      <c r="K6368">
        <f>J6368*Weighting!$W$8</f>
        <v>0</v>
      </c>
      <c r="M6368" s="14"/>
    </row>
    <row r="6369" spans="1:13" x14ac:dyDescent="0.55000000000000004">
      <c r="A6369" s="32" t="str">
        <f>IF(Weighting!$P$9&gt;0,B6369,"")</f>
        <v/>
      </c>
      <c r="B6369" s="50" t="e">
        <f>Weighting!$C$9</f>
        <v>#DIV/0!</v>
      </c>
      <c r="C6369" t="e">
        <f>Weighting!$F$9</f>
        <v>#NUM!</v>
      </c>
      <c r="D6369" t="e">
        <f>IF(C6369=1,'Data Transformation'!$G$3+0.5*'Data Transformation'!$W$25,IF(C6370=1,D6370-'Data Transformation'!$W$25,FALSE))</f>
        <v>#NUM!</v>
      </c>
      <c r="E6369">
        <f t="array" ref="E6369">IF(ISLOGICAL(D6369),"",FREQUENCY(IF('Data Transformation'!$B$425:$B$8425='Bin Analysis'!$B6363,'Data Transformation'!$G$425:$G$8425),D6369))</f>
        <v>2001</v>
      </c>
      <c r="F6369">
        <f t="shared" si="795"/>
        <v>0</v>
      </c>
      <c r="G6369">
        <f>Weighting!$H$9</f>
        <v>0</v>
      </c>
      <c r="H6369">
        <f t="array" ref="H6369">FREQUENCY(IF('Data Transformation'!$B$4:$B$8425=B6363,'Data Transformation'!$G$4:$G$8425),'Bin Analysis'!$B6369)</f>
        <v>2073</v>
      </c>
      <c r="I6369">
        <f t="shared" si="796"/>
        <v>0</v>
      </c>
      <c r="J6369">
        <f t="shared" si="797"/>
        <v>0</v>
      </c>
      <c r="K6369">
        <f>J6369*Weighting!$W$9</f>
        <v>0</v>
      </c>
      <c r="M6369" s="14"/>
    </row>
    <row r="6370" spans="1:13" x14ac:dyDescent="0.55000000000000004">
      <c r="A6370" s="32" t="str">
        <f>IF(Weighting!$P$10&gt;0,B6370,"")</f>
        <v/>
      </c>
      <c r="B6370" t="e">
        <f>Weighting!$C$10</f>
        <v>#DIV/0!</v>
      </c>
      <c r="C6370" t="e">
        <f>Weighting!$F$10</f>
        <v>#NUM!</v>
      </c>
      <c r="D6370" t="e">
        <f>IF(C6370=1,'Data Transformation'!$G$3+0.5*'Data Transformation'!$W$25,IF(C6371=1,D6371-'Data Transformation'!$W$25,FALSE))</f>
        <v>#NUM!</v>
      </c>
      <c r="E6370">
        <f t="array" ref="E6370">IF(ISLOGICAL(D6370),"",FREQUENCY(IF('Data Transformation'!$B$425:$B$8425='Bin Analysis'!$B6363,'Data Transformation'!$G$425:$G$8425),D6370))</f>
        <v>2001</v>
      </c>
      <c r="F6370">
        <f t="shared" si="795"/>
        <v>0</v>
      </c>
      <c r="G6370">
        <f>Weighting!$H$10</f>
        <v>0</v>
      </c>
      <c r="H6370">
        <f t="array" ref="H6370">FREQUENCY(IF('Data Transformation'!$B$4:$B$8425=B6363,'Data Transformation'!$G$4:$G$8425),'Bin Analysis'!$B6370)</f>
        <v>2073</v>
      </c>
      <c r="I6370">
        <f t="shared" si="796"/>
        <v>0</v>
      </c>
      <c r="J6370">
        <f t="shared" si="797"/>
        <v>0</v>
      </c>
      <c r="K6370">
        <f>J6370*Weighting!$W$10</f>
        <v>0</v>
      </c>
      <c r="M6370" s="14"/>
    </row>
    <row r="6371" spans="1:13" x14ac:dyDescent="0.55000000000000004">
      <c r="A6371" s="32" t="str">
        <f>IF(Weighting!$P$11&gt;0,B6371,"")</f>
        <v/>
      </c>
      <c r="B6371" t="e">
        <f>Weighting!$C$11</f>
        <v>#DIV/0!</v>
      </c>
      <c r="C6371" t="e">
        <f>Weighting!$F$11</f>
        <v>#NUM!</v>
      </c>
      <c r="D6371" t="e">
        <f>IF(C6371=1,'Data Transformation'!$G$3+0.5*'Data Transformation'!$W$25,IF(C6372=1,D6372-'Data Transformation'!$W$25,FALSE))</f>
        <v>#NUM!</v>
      </c>
      <c r="E6371">
        <f t="array" ref="E6371">IF(ISLOGICAL(D6371),"",FREQUENCY(IF('Data Transformation'!$B$425:$B$8425='Bin Analysis'!$B6363,'Data Transformation'!$G$425:$G$8425),D6371))</f>
        <v>2001</v>
      </c>
      <c r="F6371">
        <f t="shared" si="795"/>
        <v>0</v>
      </c>
      <c r="G6371">
        <f>Weighting!$H$11</f>
        <v>0</v>
      </c>
      <c r="H6371">
        <f t="array" ref="H6371">FREQUENCY(IF('Data Transformation'!$B$4:$B$8425=B6363,'Data Transformation'!$G$4:$G$8425),'Bin Analysis'!$B6371)</f>
        <v>2073</v>
      </c>
      <c r="I6371">
        <f t="shared" si="796"/>
        <v>0</v>
      </c>
      <c r="J6371">
        <f t="shared" si="797"/>
        <v>0</v>
      </c>
      <c r="K6371">
        <f>J6371*Weighting!$W$11</f>
        <v>0</v>
      </c>
      <c r="M6371" s="14"/>
    </row>
    <row r="6372" spans="1:13" x14ac:dyDescent="0.55000000000000004">
      <c r="A6372" s="32" t="str">
        <f>IF(Weighting!$P$12&gt;0,B6372,"")</f>
        <v/>
      </c>
      <c r="B6372" t="e">
        <f>Weighting!$C$12</f>
        <v>#DIV/0!</v>
      </c>
      <c r="C6372" t="e">
        <f>Weighting!$F$12</f>
        <v>#NUM!</v>
      </c>
      <c r="D6372" t="e">
        <f>IF(C6372=1,'Data Transformation'!$G$3+0.5*'Data Transformation'!$W$25,IF(C6373=1,D6373-'Data Transformation'!$W$25,FALSE))</f>
        <v>#NUM!</v>
      </c>
      <c r="E6372">
        <f t="array" ref="E6372">IF(ISLOGICAL(D6372),"",FREQUENCY(IF('Data Transformation'!$B$425:$B$8425='Bin Analysis'!$B6363,'Data Transformation'!$G$425:$G$8425),D6372))</f>
        <v>2001</v>
      </c>
      <c r="F6372">
        <f t="shared" si="795"/>
        <v>0</v>
      </c>
      <c r="G6372">
        <f>Weighting!$H$12</f>
        <v>0</v>
      </c>
      <c r="H6372">
        <f t="array" ref="H6372">FREQUENCY(IF('Data Transformation'!$B$4:$B$8425=B6363,'Data Transformation'!$G$4:$G$8425),'Bin Analysis'!$B6372)</f>
        <v>2073</v>
      </c>
      <c r="I6372">
        <f t="shared" si="796"/>
        <v>0</v>
      </c>
      <c r="J6372">
        <f t="shared" si="797"/>
        <v>0</v>
      </c>
      <c r="K6372">
        <f>J6372*Weighting!$W$12</f>
        <v>0</v>
      </c>
      <c r="M6372" s="14"/>
    </row>
    <row r="6373" spans="1:13" x14ac:dyDescent="0.55000000000000004">
      <c r="A6373" s="32" t="str">
        <f>IF(Weighting!$P$13&gt;0,B6373,"")</f>
        <v/>
      </c>
      <c r="B6373" t="e">
        <f>Weighting!$C$13</f>
        <v>#DIV/0!</v>
      </c>
      <c r="C6373" t="e">
        <f>Weighting!$F$13</f>
        <v>#NUM!</v>
      </c>
      <c r="D6373" t="e">
        <f>IF(C6373=1,'Data Transformation'!$G$3+0.5*'Data Transformation'!$W$25,IF(C6374=1,D6374-'Data Transformation'!$W$25,FALSE))</f>
        <v>#NUM!</v>
      </c>
      <c r="E6373">
        <f t="array" ref="E6373">IF(ISLOGICAL(D6373),"",FREQUENCY(IF('Data Transformation'!$B$425:$B$8425='Bin Analysis'!$B6363,'Data Transformation'!$G$425:$G$8425),D6373))</f>
        <v>2001</v>
      </c>
      <c r="F6373">
        <f t="shared" si="795"/>
        <v>0</v>
      </c>
      <c r="G6373">
        <f>Weighting!$H$13</f>
        <v>0</v>
      </c>
      <c r="H6373">
        <f t="array" ref="H6373">FREQUENCY(IF('Data Transformation'!$B$4:$B$8425=B6363,'Data Transformation'!$G$4:$G$8425),'Bin Analysis'!$B6373)</f>
        <v>2073</v>
      </c>
      <c r="I6373">
        <f t="shared" si="796"/>
        <v>0</v>
      </c>
      <c r="J6373">
        <f t="shared" si="797"/>
        <v>0</v>
      </c>
      <c r="K6373">
        <f>J6373*Weighting!$W$13</f>
        <v>0</v>
      </c>
      <c r="M6373" s="14"/>
    </row>
    <row r="6374" spans="1:13" x14ac:dyDescent="0.55000000000000004">
      <c r="A6374" s="32" t="str">
        <f>IF(Weighting!$P$14&gt;0,B6374,"")</f>
        <v/>
      </c>
      <c r="B6374" t="e">
        <f>Weighting!$C$14</f>
        <v>#DIV/0!</v>
      </c>
      <c r="C6374" t="e">
        <f>Weighting!$F$14</f>
        <v>#NUM!</v>
      </c>
      <c r="D6374" t="e">
        <f>IF(C6374=1,'Data Transformation'!$G$3+0.5*'Data Transformation'!$W$25,IF(C6375=1,D6375-'Data Transformation'!$W$25,FALSE))</f>
        <v>#NUM!</v>
      </c>
      <c r="E6374">
        <f t="array" ref="E6374">IF(ISLOGICAL(D6374),"",FREQUENCY(IF('Data Transformation'!$B$425:$B$8425='Bin Analysis'!$B6363,'Data Transformation'!$G$425:$G$8425),D6374))</f>
        <v>2001</v>
      </c>
      <c r="F6374">
        <f t="shared" si="795"/>
        <v>0</v>
      </c>
      <c r="G6374">
        <f>Weighting!$H$14</f>
        <v>0</v>
      </c>
      <c r="H6374">
        <f t="array" ref="H6374">FREQUENCY(IF('Data Transformation'!$B$4:$B$8425=B6363,'Data Transformation'!$G$4:$G$8425),'Bin Analysis'!$B6374)</f>
        <v>2073</v>
      </c>
      <c r="I6374">
        <f t="shared" si="796"/>
        <v>0</v>
      </c>
      <c r="J6374">
        <f t="shared" si="797"/>
        <v>0</v>
      </c>
      <c r="K6374">
        <f>J6374*Weighting!$W$14</f>
        <v>0</v>
      </c>
      <c r="M6374" s="14"/>
    </row>
    <row r="6375" spans="1:13" x14ac:dyDescent="0.55000000000000004">
      <c r="A6375" s="32" t="str">
        <f>IF(Weighting!$P$15&gt;0,B6375,"")</f>
        <v/>
      </c>
      <c r="B6375" t="e">
        <f>Weighting!$C$15</f>
        <v>#DIV/0!</v>
      </c>
      <c r="C6375" t="e">
        <f>Weighting!$F$15</f>
        <v>#NUM!</v>
      </c>
      <c r="D6375" t="e">
        <f>IF(C6375=1,'Data Transformation'!$G$3+0.5*'Data Transformation'!$W$25,IF(C6376=1,D6376-'Data Transformation'!$W$25,FALSE))</f>
        <v>#NUM!</v>
      </c>
      <c r="E6375">
        <f t="array" ref="E6375">IF(ISLOGICAL(D6375),"",FREQUENCY(IF('Data Transformation'!$B$425:$B$8425='Bin Analysis'!$B6363,'Data Transformation'!$G$425:$G$8425),D6375))</f>
        <v>2001</v>
      </c>
      <c r="F6375">
        <f t="shared" si="795"/>
        <v>0</v>
      </c>
      <c r="G6375">
        <f>Weighting!$H$15</f>
        <v>0</v>
      </c>
      <c r="H6375">
        <f t="array" ref="H6375">FREQUENCY(IF('Data Transformation'!$B$4:$B$8425=B6363,'Data Transformation'!$G$4:$G$8425),'Bin Analysis'!$B6375)</f>
        <v>2073</v>
      </c>
      <c r="I6375">
        <f t="shared" si="796"/>
        <v>0</v>
      </c>
      <c r="J6375">
        <f t="shared" si="797"/>
        <v>0</v>
      </c>
      <c r="K6375">
        <f>J6375*Weighting!$W$15</f>
        <v>0</v>
      </c>
      <c r="M6375" s="14"/>
    </row>
    <row r="6376" spans="1:13" x14ac:dyDescent="0.55000000000000004">
      <c r="A6376" s="32" t="str">
        <f>IF(Weighting!$P$16&gt;0,B6376,"")</f>
        <v/>
      </c>
      <c r="B6376" t="e">
        <f>Weighting!$C$16</f>
        <v>#DIV/0!</v>
      </c>
      <c r="C6376" t="e">
        <f>Weighting!$F$16</f>
        <v>#NUM!</v>
      </c>
      <c r="D6376" t="e">
        <f>IF(C6376=1,'Data Transformation'!$G$3+0.5*'Data Transformation'!$W$25,IF(C6377=1,D6377-'Data Transformation'!$W$25,FALSE))</f>
        <v>#NUM!</v>
      </c>
      <c r="E6376">
        <f t="array" ref="E6376">IF(ISLOGICAL(D6376),"",FREQUENCY(IF('Data Transformation'!$B$425:$B$8425='Bin Analysis'!$B6363,'Data Transformation'!$G$425:$G$8425),D6376))</f>
        <v>2001</v>
      </c>
      <c r="F6376">
        <f t="shared" si="795"/>
        <v>0</v>
      </c>
      <c r="G6376">
        <f>Weighting!$H$16</f>
        <v>0</v>
      </c>
      <c r="H6376">
        <f t="array" ref="H6376">FREQUENCY(IF('Data Transformation'!$B$4:$B$8425=B6363,'Data Transformation'!$G$4:$G$8425),'Bin Analysis'!$B6376)</f>
        <v>2073</v>
      </c>
      <c r="I6376">
        <f t="shared" si="796"/>
        <v>0</v>
      </c>
      <c r="J6376">
        <f t="shared" si="797"/>
        <v>0</v>
      </c>
      <c r="K6376">
        <f>J6376*Weighting!$W$16</f>
        <v>0</v>
      </c>
      <c r="M6376" s="14"/>
    </row>
    <row r="6377" spans="1:13" x14ac:dyDescent="0.55000000000000004">
      <c r="A6377" s="32" t="str">
        <f>IF(Weighting!$P$17&gt;0,B6377,"")</f>
        <v/>
      </c>
      <c r="B6377" t="e">
        <f>Weighting!$C$17</f>
        <v>#DIV/0!</v>
      </c>
      <c r="C6377" t="e">
        <f>Weighting!$F$17</f>
        <v>#NUM!</v>
      </c>
      <c r="D6377" t="e">
        <f>IF(C6377=1,'Data Transformation'!$G$3+0.5*'Data Transformation'!$W$25,IF(C6378=1,D6378-'Data Transformation'!$W$25,FALSE))</f>
        <v>#NUM!</v>
      </c>
      <c r="E6377">
        <f t="array" ref="E6377">IF(ISLOGICAL(D6377),"",FREQUENCY(IF('Data Transformation'!$B$425:$B$8425='Bin Analysis'!$B6363,'Data Transformation'!$G$425:$G$8425),D6377))</f>
        <v>2001</v>
      </c>
      <c r="F6377">
        <f t="shared" si="795"/>
        <v>0</v>
      </c>
      <c r="G6377">
        <f>Weighting!$H$17</f>
        <v>0</v>
      </c>
      <c r="H6377">
        <f t="array" ref="H6377">FREQUENCY(IF('Data Transformation'!$B$4:$B$8425=B6363,'Data Transformation'!$G$4:$G$8425),'Bin Analysis'!$B6377)</f>
        <v>2073</v>
      </c>
      <c r="I6377">
        <f t="shared" si="796"/>
        <v>0</v>
      </c>
      <c r="J6377">
        <f t="shared" si="797"/>
        <v>0</v>
      </c>
      <c r="K6377">
        <f>J6377*Weighting!$W$17</f>
        <v>0</v>
      </c>
      <c r="M6377" s="14"/>
    </row>
    <row r="6378" spans="1:13" x14ac:dyDescent="0.55000000000000004">
      <c r="A6378" s="32" t="str">
        <f>IF(Weighting!$P$18&gt;0,B6378,"")</f>
        <v/>
      </c>
      <c r="B6378" t="e">
        <f>Weighting!$C$18</f>
        <v>#DIV/0!</v>
      </c>
      <c r="C6378" t="e">
        <f>Weighting!$F$18</f>
        <v>#NUM!</v>
      </c>
      <c r="D6378" t="e">
        <f>IF(C6378=1,'Data Transformation'!$G$3+0.5*'Data Transformation'!$W$25,IF(C6379=1,D6379-'Data Transformation'!$W$25,FALSE))</f>
        <v>#NUM!</v>
      </c>
      <c r="E6378">
        <f t="array" ref="E6378">IF(ISLOGICAL(D6378),"",FREQUENCY(IF('Data Transformation'!$B$425:$B$8425='Bin Analysis'!$B6363,'Data Transformation'!$G$425:$G$8425),D6378))</f>
        <v>2001</v>
      </c>
      <c r="F6378">
        <f t="shared" si="795"/>
        <v>0</v>
      </c>
      <c r="G6378">
        <f>Weighting!$H$18</f>
        <v>0</v>
      </c>
      <c r="H6378">
        <f t="array" ref="H6378">FREQUENCY(IF('Data Transformation'!$B$4:$B$8425=B6363,'Data Transformation'!$G$4:$G$8425),'Bin Analysis'!$B6378)</f>
        <v>2073</v>
      </c>
      <c r="I6378">
        <f t="shared" si="796"/>
        <v>0</v>
      </c>
      <c r="J6378">
        <f t="shared" si="797"/>
        <v>0</v>
      </c>
      <c r="K6378">
        <f>J6378*Weighting!$W$18</f>
        <v>0</v>
      </c>
      <c r="M6378" s="14"/>
    </row>
    <row r="6379" spans="1:13" x14ac:dyDescent="0.55000000000000004">
      <c r="A6379" s="32" t="str">
        <f>IF(Weighting!$P$19&gt;0,B6379,"")</f>
        <v/>
      </c>
      <c r="B6379" t="e">
        <f>Weighting!$C$19</f>
        <v>#DIV/0!</v>
      </c>
      <c r="C6379" t="e">
        <f>Weighting!$F$19</f>
        <v>#NUM!</v>
      </c>
      <c r="D6379" t="e">
        <f>IF(C6379=1,'Data Transformation'!$G$3+0.5*'Data Transformation'!$W$25,IF(C6380=1,D6380-'Data Transformation'!$W$25,FALSE))</f>
        <v>#NUM!</v>
      </c>
      <c r="E6379">
        <f t="array" ref="E6379">IF(ISLOGICAL(D6379),"",FREQUENCY(IF('Data Transformation'!$B$425:$B$8425='Bin Analysis'!$B6363,'Data Transformation'!$G$425:$G$8425),D6379))</f>
        <v>2001</v>
      </c>
      <c r="F6379">
        <f t="shared" si="795"/>
        <v>0</v>
      </c>
      <c r="G6379">
        <f>Weighting!$H$19</f>
        <v>0</v>
      </c>
      <c r="H6379">
        <f t="array" ref="H6379">FREQUENCY(IF('Data Transformation'!$B$4:$B$8425=B6363,'Data Transformation'!$G$4:$G$8425),'Bin Analysis'!$B6379)</f>
        <v>2073</v>
      </c>
      <c r="I6379">
        <f t="shared" si="796"/>
        <v>0</v>
      </c>
      <c r="J6379">
        <f t="shared" si="797"/>
        <v>0</v>
      </c>
      <c r="K6379">
        <f>J6379*Weighting!$W$19</f>
        <v>0</v>
      </c>
      <c r="M6379" s="14"/>
    </row>
    <row r="6380" spans="1:13" x14ac:dyDescent="0.55000000000000004">
      <c r="A6380" s="32" t="str">
        <f>IF(Weighting!$P$20&gt;0,B6380,"")</f>
        <v/>
      </c>
      <c r="B6380" t="e">
        <f>Weighting!$C$20</f>
        <v>#DIV/0!</v>
      </c>
      <c r="C6380" t="e">
        <f>Weighting!$F$20</f>
        <v>#NUM!</v>
      </c>
      <c r="D6380" t="e">
        <f>IF(C6380=1,'Data Transformation'!$G$3+0.5*'Data Transformation'!$W$25,IF(C6381=1,D6381-'Data Transformation'!$W$25,FALSE))</f>
        <v>#NUM!</v>
      </c>
      <c r="E6380">
        <f t="array" ref="E6380">IF(ISLOGICAL(D6380),"",FREQUENCY(IF('Data Transformation'!$B$425:$B$8425='Bin Analysis'!$B6363,'Data Transformation'!$G$425:$G$8425),D6380))</f>
        <v>2001</v>
      </c>
      <c r="F6380">
        <f t="shared" si="795"/>
        <v>0</v>
      </c>
      <c r="G6380">
        <f>Weighting!$H$20</f>
        <v>0</v>
      </c>
      <c r="H6380">
        <f t="array" ref="H6380">FREQUENCY(IF('Data Transformation'!$B$4:$B$8425=B6363,'Data Transformation'!$G$4:$G$8425),'Bin Analysis'!$B6380)</f>
        <v>2073</v>
      </c>
      <c r="I6380">
        <f t="shared" si="796"/>
        <v>0</v>
      </c>
      <c r="J6380">
        <f t="shared" si="797"/>
        <v>0</v>
      </c>
      <c r="K6380">
        <f>J6380*Weighting!$W$20</f>
        <v>0</v>
      </c>
      <c r="M6380" s="14"/>
    </row>
    <row r="6381" spans="1:13" x14ac:dyDescent="0.55000000000000004">
      <c r="A6381" s="32" t="str">
        <f>IF(Weighting!$P$21&gt;0,B6381,"")</f>
        <v/>
      </c>
      <c r="B6381" t="e">
        <f>Weighting!$C$21</f>
        <v>#DIV/0!</v>
      </c>
      <c r="C6381" t="e">
        <f>Weighting!$F$21</f>
        <v>#NUM!</v>
      </c>
      <c r="D6381" t="e">
        <f>IF(C6381=1,'Data Transformation'!$G$3+0.5*'Data Transformation'!$W$25,IF(C6382=1,D6382-'Data Transformation'!$W$25,FALSE))</f>
        <v>#NUM!</v>
      </c>
      <c r="E6381">
        <f t="array" ref="E6381">IF(ISLOGICAL(D6381),"",FREQUENCY(IF('Data Transformation'!$B$425:$B$8425='Bin Analysis'!$B6363,'Data Transformation'!$G$425:$G$8425),D6381))</f>
        <v>2001</v>
      </c>
      <c r="F6381">
        <f t="shared" si="795"/>
        <v>0</v>
      </c>
      <c r="G6381">
        <f>Weighting!$H$21</f>
        <v>0</v>
      </c>
      <c r="H6381">
        <f t="array" ref="H6381">FREQUENCY(IF('Data Transformation'!$B$4:$B$8425=B6363,'Data Transformation'!$G$4:$G$8425),'Bin Analysis'!$B6381)</f>
        <v>2073</v>
      </c>
      <c r="I6381">
        <f t="shared" si="796"/>
        <v>0</v>
      </c>
      <c r="J6381">
        <f t="shared" si="797"/>
        <v>0</v>
      </c>
      <c r="K6381">
        <f>J6381*Weighting!$W$21</f>
        <v>0</v>
      </c>
      <c r="M6381" s="14"/>
    </row>
    <row r="6382" spans="1:13" x14ac:dyDescent="0.55000000000000004">
      <c r="A6382" s="32" t="str">
        <f>IF(Weighting!$P$22&gt;0,B6382,"")</f>
        <v/>
      </c>
      <c r="B6382" t="e">
        <f>Weighting!$C$22</f>
        <v>#DIV/0!</v>
      </c>
      <c r="C6382" t="e">
        <f>Weighting!$F$22</f>
        <v>#NUM!</v>
      </c>
      <c r="D6382" t="e">
        <f>IF(C6382=1,'Data Transformation'!$G$3+0.5*'Data Transformation'!$W$25,IF(C6383=1,D6383-'Data Transformation'!$W$25,FALSE))</f>
        <v>#NUM!</v>
      </c>
      <c r="E6382">
        <f t="array" ref="E6382">IF(ISLOGICAL(D6382),"",FREQUENCY(IF('Data Transformation'!$B$425:$B$8425='Bin Analysis'!$B6363,'Data Transformation'!$G$425:$G$8425),D6382))</f>
        <v>2001</v>
      </c>
      <c r="F6382">
        <f t="shared" si="795"/>
        <v>0</v>
      </c>
      <c r="G6382">
        <f>Weighting!$H$22</f>
        <v>0</v>
      </c>
      <c r="H6382">
        <f t="array" ref="H6382">FREQUENCY(IF('Data Transformation'!$B$4:$B$8425=B6363,'Data Transformation'!$G$4:$G$8425),'Bin Analysis'!$B6382)</f>
        <v>2073</v>
      </c>
      <c r="I6382">
        <f t="shared" si="796"/>
        <v>0</v>
      </c>
      <c r="J6382">
        <f t="shared" si="797"/>
        <v>0</v>
      </c>
      <c r="K6382">
        <f>J6382*Weighting!$W$22</f>
        <v>0</v>
      </c>
      <c r="M6382" s="14"/>
    </row>
    <row r="6383" spans="1:13" x14ac:dyDescent="0.55000000000000004">
      <c r="A6383" s="32" t="str">
        <f>IF(Weighting!$P$23&gt;0,B6383,"")</f>
        <v/>
      </c>
      <c r="B6383" t="e">
        <f>Weighting!$C$23</f>
        <v>#DIV/0!</v>
      </c>
      <c r="C6383" t="e">
        <f>Weighting!$F$23</f>
        <v>#NUM!</v>
      </c>
      <c r="D6383" t="e">
        <f>IF(C6383=1,'Data Transformation'!$G$3+0.5*'Data Transformation'!$W$25,IF(C6384=1,D6384-'Data Transformation'!$W$25,FALSE))</f>
        <v>#NUM!</v>
      </c>
      <c r="E6383">
        <f t="array" ref="E6383">IF(ISLOGICAL(D6383),"",FREQUENCY(IF('Data Transformation'!$B$425:$B$8425='Bin Analysis'!$B6363,'Data Transformation'!$G$425:$G$8425),D6383))</f>
        <v>2001</v>
      </c>
      <c r="F6383">
        <f t="shared" si="795"/>
        <v>0</v>
      </c>
      <c r="G6383">
        <f>Weighting!$H$23</f>
        <v>0</v>
      </c>
      <c r="H6383">
        <f t="array" ref="H6383">FREQUENCY(IF('Data Transformation'!$B$4:$B$8425=B6363,'Data Transformation'!$G$4:$G$8425),'Bin Analysis'!$B6383)</f>
        <v>2073</v>
      </c>
      <c r="I6383">
        <f t="shared" si="796"/>
        <v>0</v>
      </c>
      <c r="J6383">
        <f t="shared" si="797"/>
        <v>0</v>
      </c>
      <c r="K6383">
        <f>J6383*Weighting!$W$23</f>
        <v>0</v>
      </c>
      <c r="M6383" s="14"/>
    </row>
    <row r="6384" spans="1:13" x14ac:dyDescent="0.55000000000000004">
      <c r="A6384" s="32" t="str">
        <f>IF(Weighting!$P$24&gt;0,B6384,"")</f>
        <v/>
      </c>
      <c r="B6384" t="e">
        <f>Weighting!$C$24</f>
        <v>#DIV/0!</v>
      </c>
      <c r="C6384" t="e">
        <f>Weighting!$F$24</f>
        <v>#NUM!</v>
      </c>
      <c r="D6384" t="e">
        <f>IF(C6384=1,'Data Transformation'!$G$3+0.5*'Data Transformation'!$W$25,IF(C6385=1,D6385-'Data Transformation'!$W$25,FALSE))</f>
        <v>#NUM!</v>
      </c>
      <c r="E6384">
        <f t="array" ref="E6384">IF(ISLOGICAL(D6384),"",FREQUENCY(IF('Data Transformation'!$B$425:$B$8425='Bin Analysis'!$B6363,'Data Transformation'!$G$425:$G$8425),D6384))</f>
        <v>2001</v>
      </c>
      <c r="F6384">
        <f t="shared" si="795"/>
        <v>0</v>
      </c>
      <c r="G6384">
        <f>Weighting!$H$24</f>
        <v>0</v>
      </c>
      <c r="H6384">
        <f t="array" ref="H6384">FREQUENCY(IF('Data Transformation'!$B$4:$B$8425=B6363,'Data Transformation'!$G$4:$G$8425),'Bin Analysis'!$B6384)</f>
        <v>2073</v>
      </c>
      <c r="I6384">
        <f t="shared" si="796"/>
        <v>0</v>
      </c>
      <c r="J6384">
        <f t="shared" si="797"/>
        <v>0</v>
      </c>
      <c r="K6384">
        <f>J6384*Weighting!$W$24</f>
        <v>0</v>
      </c>
      <c r="M6384" s="14"/>
    </row>
    <row r="6385" spans="1:25" x14ac:dyDescent="0.55000000000000004">
      <c r="A6385" s="32" t="str">
        <f>IF(Weighting!$P$25&gt;0,B6385,"")</f>
        <v/>
      </c>
      <c r="B6385" t="e">
        <f>Weighting!$C$25</f>
        <v>#DIV/0!</v>
      </c>
      <c r="C6385" t="e">
        <f>Weighting!$F$25</f>
        <v>#NUM!</v>
      </c>
      <c r="D6385" t="e">
        <f>IF(C6385=1,'Data Transformation'!$G$3+0.5*'Data Transformation'!$W$25,IF(C6386=1,D6386-'Data Transformation'!$W$25,FALSE))</f>
        <v>#NUM!</v>
      </c>
      <c r="E6385">
        <f t="array" ref="E6385">IF(ISLOGICAL(D6385),"",FREQUENCY(IF('Data Transformation'!$B$425:$B$8425='Bin Analysis'!$B6363,'Data Transformation'!$G$425:$G$8425),D6385))</f>
        <v>2001</v>
      </c>
      <c r="F6385">
        <f t="shared" si="795"/>
        <v>0</v>
      </c>
      <c r="G6385">
        <f>Weighting!$H$25</f>
        <v>0</v>
      </c>
      <c r="H6385">
        <f t="array" ref="H6385">FREQUENCY(IF('Data Transformation'!$B$4:$B$8425=B6363,'Data Transformation'!$G$4:$G$8425),'Bin Analysis'!$B6385)</f>
        <v>2073</v>
      </c>
      <c r="I6385">
        <f t="shared" si="796"/>
        <v>0</v>
      </c>
      <c r="J6385">
        <f t="shared" si="797"/>
        <v>0</v>
      </c>
      <c r="K6385">
        <f>J6385*Weighting!$W$25</f>
        <v>0</v>
      </c>
      <c r="M6385" s="14"/>
    </row>
    <row r="6386" spans="1:25" x14ac:dyDescent="0.55000000000000004">
      <c r="O6386"/>
      <c r="P6386"/>
      <c r="Q6386"/>
      <c r="R6386"/>
    </row>
    <row r="6387" spans="1:25" ht="23.35" x14ac:dyDescent="0.8">
      <c r="A6387" s="21" t="s">
        <v>0</v>
      </c>
      <c r="B6387" s="21" t="str">
        <f>IFERROR(VLOOKUP(C6387,'Data Transformation'!$L$6:$M$426,2,FALSE),"")</f>
        <v/>
      </c>
      <c r="C6387" s="21">
        <f>C6363+1</f>
        <v>266</v>
      </c>
      <c r="D6387" s="21"/>
      <c r="E6387" s="21"/>
      <c r="F6387" s="21"/>
      <c r="G6387" s="21"/>
      <c r="H6387" s="22"/>
      <c r="I6387" s="22"/>
      <c r="J6387" s="22"/>
      <c r="K6387" s="21"/>
      <c r="L6387" s="21" t="str">
        <f>B6387</f>
        <v/>
      </c>
      <c r="M6387" s="23" t="e">
        <f>INDEX('Data Transformation'!$O$4:$O$424,MATCH($B6387,'Data Transformation'!$M$4:$M$424,0),MATCH($M$2,'Data Transformation'!$O$3,0))</f>
        <v>#N/A</v>
      </c>
      <c r="N6387" s="27" t="e">
        <f>IF('Input and Summary Results'!$J$16="minimum",'Bin Analysis'!X6388/(M6387-1),'Bin Analysis'!Y6387/('Bin Analysis'!M6387-1))</f>
        <v>#N/A</v>
      </c>
      <c r="O6387" s="27" t="e">
        <f>IF(M6387=FALSE,NA(),(VLOOKUP(1,C6390:K6409,4,FALSE))/(M6387-1))</f>
        <v>#N/A</v>
      </c>
      <c r="P6387" s="27" t="e">
        <f>IF(M6387=FALSE,NA(),SUM(J6390:J6409)/Weighting!$S$5)</f>
        <v>#N/A</v>
      </c>
      <c r="Q6387" s="27" t="e">
        <f>IF(M6387=FALSE,NA(),SUM(K6390:K6409)/Weighting!$S$6)</f>
        <v>#N/A</v>
      </c>
      <c r="R6387" s="27" t="e">
        <f>IF(M6387=FALSE,NA(),(VLOOKUP(1,G6390:K6409,3,FALSE))/(M6387-1))</f>
        <v>#N/A</v>
      </c>
      <c r="S6387" s="22" t="e">
        <f>IF(M6387=FALSE,NA(),IF(SUM(J6390:J6409)=2,"yes","no"))</f>
        <v>#N/A</v>
      </c>
      <c r="X6387" s="2" cm="2">
        <f t="array" ref="X6387:X6388">FREQUENCY(IF('Data Transformation'!$B$425:$B$6424='Bin Analysis'!L6387,'Data Transformation'!$G$425:$G$6424),'Data Transformation'!$U$11)</f>
        <v>0</v>
      </c>
      <c r="Y6387" s="2" cm="2">
        <f t="array" ref="Y6387:Y6388">FREQUENCY(IF('Data Transformation'!$B$425:$B$6424='Bin Analysis'!L6387,'Data Transformation'!$G$425:$G$6424),'Data Transformation'!$U$12)</f>
        <v>0</v>
      </c>
    </row>
    <row r="6388" spans="1:25" x14ac:dyDescent="0.55000000000000004">
      <c r="A6388" s="14" t="s">
        <v>67</v>
      </c>
      <c r="B6388" t="s">
        <v>47</v>
      </c>
      <c r="C6388" t="s">
        <v>5</v>
      </c>
      <c r="D6388" t="s">
        <v>100</v>
      </c>
      <c r="E6388" t="s">
        <v>101</v>
      </c>
      <c r="F6388" t="s">
        <v>102</v>
      </c>
      <c r="G6388" t="s">
        <v>70</v>
      </c>
      <c r="H6388" t="s">
        <v>31</v>
      </c>
      <c r="I6388" t="s">
        <v>32</v>
      </c>
      <c r="J6388" t="s">
        <v>46</v>
      </c>
      <c r="K6388" s="14" t="s">
        <v>45</v>
      </c>
      <c r="M6388" s="14"/>
      <c r="X6388" s="2">
        <v>0</v>
      </c>
      <c r="Y6388" s="2">
        <v>0</v>
      </c>
    </row>
    <row r="6389" spans="1:25" x14ac:dyDescent="0.55000000000000004">
      <c r="A6389" s="32"/>
      <c r="D6389" t="e">
        <f>IF(C6389=1,'Data Transformation'!$G$3+0.5*'Data Transformation'!$W$25,IF(C6390=1,D6390-'Data Transformation'!$W$25,FALSE))</f>
        <v>#NUM!</v>
      </c>
      <c r="E6389">
        <f t="array" ref="E6389">IF(ISLOGICAL(D6389),"",FREQUENCY(IF('Data Transformation'!$B$425:$B$8425='Bin Analysis'!$B6387,'Data Transformation'!$G$425:$G$8425),D6389))</f>
        <v>2001</v>
      </c>
      <c r="F6389" t="e">
        <f>IF(ISLOGICAL(D6389),"",E6389-E6388)</f>
        <v>#VALUE!</v>
      </c>
      <c r="M6389" s="14"/>
    </row>
    <row r="6390" spans="1:25" x14ac:dyDescent="0.55000000000000004">
      <c r="A6390" s="32" t="e">
        <f>IF(Weighting!$P$6&gt;0,B6390,"")</f>
        <v>#NUM!</v>
      </c>
      <c r="B6390" t="e">
        <f>Weighting!$C$6</f>
        <v>#DIV/0!</v>
      </c>
      <c r="C6390" t="e">
        <f>Weighting!$F$6</f>
        <v>#NUM!</v>
      </c>
      <c r="D6390" t="e">
        <f>IF(C6390=1,'Data Transformation'!$G$3+0.5*'Data Transformation'!$W$25,IF(C6391=1,D6391-'Data Transformation'!$W$25,FALSE))</f>
        <v>#NUM!</v>
      </c>
      <c r="E6390">
        <f t="array" ref="E6390">IF(ISLOGICAL(D6390),"",FREQUENCY(IF('Data Transformation'!$B$425:$B$8425='Bin Analysis'!$B6387,'Data Transformation'!$G$425:$G$8425),D6390))</f>
        <v>2001</v>
      </c>
      <c r="F6390">
        <f>IF(ISLOGICAL(D6390),"",E6390-E6389)</f>
        <v>0</v>
      </c>
      <c r="G6390">
        <f>Weighting!$H$6</f>
        <v>1</v>
      </c>
      <c r="H6390">
        <f t="array" ref="H6390">FREQUENCY(IF('Data Transformation'!$B$4:$B$8425=B6387,'Data Transformation'!$G$4:$G$8425),'Bin Analysis'!$B6390)</f>
        <v>2073</v>
      </c>
      <c r="I6390">
        <f>H6390-H6389</f>
        <v>2073</v>
      </c>
      <c r="J6390">
        <f>IF(I6390=0,0,1)</f>
        <v>1</v>
      </c>
      <c r="K6390" t="e">
        <f>J6390*Weighting!$W$6</f>
        <v>#NUM!</v>
      </c>
      <c r="M6390" s="14"/>
    </row>
    <row r="6391" spans="1:25" x14ac:dyDescent="0.55000000000000004">
      <c r="A6391" s="32" t="str">
        <f>IF(Weighting!$P$7&gt;0,B6391,"")</f>
        <v/>
      </c>
      <c r="B6391" t="e">
        <f>Weighting!$C$7</f>
        <v>#DIV/0!</v>
      </c>
      <c r="C6391" t="e">
        <f>Weighting!$F$7</f>
        <v>#NUM!</v>
      </c>
      <c r="D6391" t="e">
        <f>IF(C6391=1,'Data Transformation'!$G$3+0.5*'Data Transformation'!$W$25,IF(C6392=1,D6392-'Data Transformation'!$W$25,FALSE))</f>
        <v>#NUM!</v>
      </c>
      <c r="E6391">
        <f t="array" ref="E6391">IF(ISLOGICAL(D6391),"",FREQUENCY(IF('Data Transformation'!$B$425:$B$8425='Bin Analysis'!$B6387,'Data Transformation'!$G$425:$G$8425),D6391))</f>
        <v>2001</v>
      </c>
      <c r="F6391">
        <f t="shared" ref="F6391:F6409" si="798">IF(ISLOGICAL(D6391),"",E6391-E6390)</f>
        <v>0</v>
      </c>
      <c r="G6391">
        <f>Weighting!$H$7</f>
        <v>0</v>
      </c>
      <c r="H6391">
        <f t="array" ref="H6391">FREQUENCY(IF('Data Transformation'!$B$4:$B$8425=B6387,'Data Transformation'!$G$4:$G$8425),'Bin Analysis'!$B6391)</f>
        <v>2073</v>
      </c>
      <c r="I6391">
        <f t="shared" ref="I6391:I6409" si="799">H6391-H6390</f>
        <v>0</v>
      </c>
      <c r="J6391">
        <f>IF(I6391=0,0,1)</f>
        <v>0</v>
      </c>
      <c r="K6391">
        <f>J6391*Weighting!$W$7</f>
        <v>0</v>
      </c>
      <c r="M6391" s="14"/>
    </row>
    <row r="6392" spans="1:25" x14ac:dyDescent="0.55000000000000004">
      <c r="A6392" s="32" t="str">
        <f>IF(Weighting!$P$8&gt;0,B6392,"")</f>
        <v/>
      </c>
      <c r="B6392" t="e">
        <f>Weighting!$C$8</f>
        <v>#DIV/0!</v>
      </c>
      <c r="C6392" t="e">
        <f>Weighting!$F$8</f>
        <v>#NUM!</v>
      </c>
      <c r="D6392" t="e">
        <f>IF(C6392=1,'Data Transformation'!$G$3+0.5*'Data Transformation'!$W$25,IF(C6393=1,D6393-'Data Transformation'!$W$25,FALSE))</f>
        <v>#NUM!</v>
      </c>
      <c r="E6392">
        <f t="array" ref="E6392">IF(ISLOGICAL(D6392),"",FREQUENCY(IF('Data Transformation'!$B$425:$B$8425='Bin Analysis'!$B6387,'Data Transformation'!$G$425:$G$8425),D6392))</f>
        <v>2001</v>
      </c>
      <c r="F6392">
        <f t="shared" si="798"/>
        <v>0</v>
      </c>
      <c r="G6392">
        <f>Weighting!$H$8</f>
        <v>0</v>
      </c>
      <c r="H6392">
        <f t="array" ref="H6392">FREQUENCY(IF('Data Transformation'!$B$4:$B$8425=B6387,'Data Transformation'!$G$4:$G$8425),'Bin Analysis'!$B6392)</f>
        <v>2073</v>
      </c>
      <c r="I6392">
        <f t="shared" si="799"/>
        <v>0</v>
      </c>
      <c r="J6392">
        <f t="shared" ref="J6392:J6409" si="800">IF(I6392=0,0,1)</f>
        <v>0</v>
      </c>
      <c r="K6392">
        <f>J6392*Weighting!$W$8</f>
        <v>0</v>
      </c>
      <c r="M6392" s="14"/>
    </row>
    <row r="6393" spans="1:25" x14ac:dyDescent="0.55000000000000004">
      <c r="A6393" s="32" t="str">
        <f>IF(Weighting!$P$9&gt;0,B6393,"")</f>
        <v/>
      </c>
      <c r="B6393" s="50" t="e">
        <f>Weighting!$C$9</f>
        <v>#DIV/0!</v>
      </c>
      <c r="C6393" t="e">
        <f>Weighting!$F$9</f>
        <v>#NUM!</v>
      </c>
      <c r="D6393" t="e">
        <f>IF(C6393=1,'Data Transformation'!$G$3+0.5*'Data Transformation'!$W$25,IF(C6394=1,D6394-'Data Transformation'!$W$25,FALSE))</f>
        <v>#NUM!</v>
      </c>
      <c r="E6393">
        <f t="array" ref="E6393">IF(ISLOGICAL(D6393),"",FREQUENCY(IF('Data Transformation'!$B$425:$B$8425='Bin Analysis'!$B6387,'Data Transformation'!$G$425:$G$8425),D6393))</f>
        <v>2001</v>
      </c>
      <c r="F6393">
        <f t="shared" si="798"/>
        <v>0</v>
      </c>
      <c r="G6393">
        <f>Weighting!$H$9</f>
        <v>0</v>
      </c>
      <c r="H6393">
        <f t="array" ref="H6393">FREQUENCY(IF('Data Transformation'!$B$4:$B$8425=B6387,'Data Transformation'!$G$4:$G$8425),'Bin Analysis'!$B6393)</f>
        <v>2073</v>
      </c>
      <c r="I6393">
        <f t="shared" si="799"/>
        <v>0</v>
      </c>
      <c r="J6393">
        <f t="shared" si="800"/>
        <v>0</v>
      </c>
      <c r="K6393">
        <f>J6393*Weighting!$W$9</f>
        <v>0</v>
      </c>
      <c r="M6393" s="14"/>
    </row>
    <row r="6394" spans="1:25" x14ac:dyDescent="0.55000000000000004">
      <c r="A6394" s="32" t="str">
        <f>IF(Weighting!$P$10&gt;0,B6394,"")</f>
        <v/>
      </c>
      <c r="B6394" t="e">
        <f>Weighting!$C$10</f>
        <v>#DIV/0!</v>
      </c>
      <c r="C6394" t="e">
        <f>Weighting!$F$10</f>
        <v>#NUM!</v>
      </c>
      <c r="D6394" t="e">
        <f>IF(C6394=1,'Data Transformation'!$G$3+0.5*'Data Transformation'!$W$25,IF(C6395=1,D6395-'Data Transformation'!$W$25,FALSE))</f>
        <v>#NUM!</v>
      </c>
      <c r="E6394">
        <f t="array" ref="E6394">IF(ISLOGICAL(D6394),"",FREQUENCY(IF('Data Transformation'!$B$425:$B$8425='Bin Analysis'!$B6387,'Data Transformation'!$G$425:$G$8425),D6394))</f>
        <v>2001</v>
      </c>
      <c r="F6394">
        <f t="shared" si="798"/>
        <v>0</v>
      </c>
      <c r="G6394">
        <f>Weighting!$H$10</f>
        <v>0</v>
      </c>
      <c r="H6394">
        <f t="array" ref="H6394">FREQUENCY(IF('Data Transformation'!$B$4:$B$8425=B6387,'Data Transformation'!$G$4:$G$8425),'Bin Analysis'!$B6394)</f>
        <v>2073</v>
      </c>
      <c r="I6394">
        <f t="shared" si="799"/>
        <v>0</v>
      </c>
      <c r="J6394">
        <f t="shared" si="800"/>
        <v>0</v>
      </c>
      <c r="K6394">
        <f>J6394*Weighting!$W$10</f>
        <v>0</v>
      </c>
      <c r="M6394" s="14"/>
    </row>
    <row r="6395" spans="1:25" x14ac:dyDescent="0.55000000000000004">
      <c r="A6395" s="32" t="str">
        <f>IF(Weighting!$P$11&gt;0,B6395,"")</f>
        <v/>
      </c>
      <c r="B6395" t="e">
        <f>Weighting!$C$11</f>
        <v>#DIV/0!</v>
      </c>
      <c r="C6395" t="e">
        <f>Weighting!$F$11</f>
        <v>#NUM!</v>
      </c>
      <c r="D6395" t="e">
        <f>IF(C6395=1,'Data Transformation'!$G$3+0.5*'Data Transformation'!$W$25,IF(C6396=1,D6396-'Data Transformation'!$W$25,FALSE))</f>
        <v>#NUM!</v>
      </c>
      <c r="E6395">
        <f t="array" ref="E6395">IF(ISLOGICAL(D6395),"",FREQUENCY(IF('Data Transformation'!$B$425:$B$8425='Bin Analysis'!$B6387,'Data Transformation'!$G$425:$G$8425),D6395))</f>
        <v>2001</v>
      </c>
      <c r="F6395">
        <f t="shared" si="798"/>
        <v>0</v>
      </c>
      <c r="G6395">
        <f>Weighting!$H$11</f>
        <v>0</v>
      </c>
      <c r="H6395">
        <f t="array" ref="H6395">FREQUENCY(IF('Data Transformation'!$B$4:$B$8425=B6387,'Data Transformation'!$G$4:$G$8425),'Bin Analysis'!$B6395)</f>
        <v>2073</v>
      </c>
      <c r="I6395">
        <f t="shared" si="799"/>
        <v>0</v>
      </c>
      <c r="J6395">
        <f t="shared" si="800"/>
        <v>0</v>
      </c>
      <c r="K6395">
        <f>J6395*Weighting!$W$11</f>
        <v>0</v>
      </c>
      <c r="M6395" s="14"/>
    </row>
    <row r="6396" spans="1:25" x14ac:dyDescent="0.55000000000000004">
      <c r="A6396" s="32" t="str">
        <f>IF(Weighting!$P$12&gt;0,B6396,"")</f>
        <v/>
      </c>
      <c r="B6396" t="e">
        <f>Weighting!$C$12</f>
        <v>#DIV/0!</v>
      </c>
      <c r="C6396" t="e">
        <f>Weighting!$F$12</f>
        <v>#NUM!</v>
      </c>
      <c r="D6396" t="e">
        <f>IF(C6396=1,'Data Transformation'!$G$3+0.5*'Data Transformation'!$W$25,IF(C6397=1,D6397-'Data Transformation'!$W$25,FALSE))</f>
        <v>#NUM!</v>
      </c>
      <c r="E6396">
        <f t="array" ref="E6396">IF(ISLOGICAL(D6396),"",FREQUENCY(IF('Data Transformation'!$B$425:$B$8425='Bin Analysis'!$B6387,'Data Transformation'!$G$425:$G$8425),D6396))</f>
        <v>2001</v>
      </c>
      <c r="F6396">
        <f t="shared" si="798"/>
        <v>0</v>
      </c>
      <c r="G6396">
        <f>Weighting!$H$12</f>
        <v>0</v>
      </c>
      <c r="H6396">
        <f t="array" ref="H6396">FREQUENCY(IF('Data Transformation'!$B$4:$B$8425=B6387,'Data Transformation'!$G$4:$G$8425),'Bin Analysis'!$B6396)</f>
        <v>2073</v>
      </c>
      <c r="I6396">
        <f t="shared" si="799"/>
        <v>0</v>
      </c>
      <c r="J6396">
        <f t="shared" si="800"/>
        <v>0</v>
      </c>
      <c r="K6396">
        <f>J6396*Weighting!$W$12</f>
        <v>0</v>
      </c>
      <c r="M6396" s="14"/>
    </row>
    <row r="6397" spans="1:25" x14ac:dyDescent="0.55000000000000004">
      <c r="A6397" s="32" t="str">
        <f>IF(Weighting!$P$13&gt;0,B6397,"")</f>
        <v/>
      </c>
      <c r="B6397" t="e">
        <f>Weighting!$C$13</f>
        <v>#DIV/0!</v>
      </c>
      <c r="C6397" t="e">
        <f>Weighting!$F$13</f>
        <v>#NUM!</v>
      </c>
      <c r="D6397" t="e">
        <f>IF(C6397=1,'Data Transformation'!$G$3+0.5*'Data Transformation'!$W$25,IF(C6398=1,D6398-'Data Transformation'!$W$25,FALSE))</f>
        <v>#NUM!</v>
      </c>
      <c r="E6397">
        <f t="array" ref="E6397">IF(ISLOGICAL(D6397),"",FREQUENCY(IF('Data Transformation'!$B$425:$B$8425='Bin Analysis'!$B6387,'Data Transformation'!$G$425:$G$8425),D6397))</f>
        <v>2001</v>
      </c>
      <c r="F6397">
        <f t="shared" si="798"/>
        <v>0</v>
      </c>
      <c r="G6397">
        <f>Weighting!$H$13</f>
        <v>0</v>
      </c>
      <c r="H6397">
        <f t="array" ref="H6397">FREQUENCY(IF('Data Transformation'!$B$4:$B$8425=B6387,'Data Transformation'!$G$4:$G$8425),'Bin Analysis'!$B6397)</f>
        <v>2073</v>
      </c>
      <c r="I6397">
        <f t="shared" si="799"/>
        <v>0</v>
      </c>
      <c r="J6397">
        <f t="shared" si="800"/>
        <v>0</v>
      </c>
      <c r="K6397">
        <f>J6397*Weighting!$W$13</f>
        <v>0</v>
      </c>
      <c r="M6397" s="14"/>
    </row>
    <row r="6398" spans="1:25" x14ac:dyDescent="0.55000000000000004">
      <c r="A6398" s="32" t="str">
        <f>IF(Weighting!$P$14&gt;0,B6398,"")</f>
        <v/>
      </c>
      <c r="B6398" t="e">
        <f>Weighting!$C$14</f>
        <v>#DIV/0!</v>
      </c>
      <c r="C6398" t="e">
        <f>Weighting!$F$14</f>
        <v>#NUM!</v>
      </c>
      <c r="D6398" t="e">
        <f>IF(C6398=1,'Data Transformation'!$G$3+0.5*'Data Transformation'!$W$25,IF(C6399=1,D6399-'Data Transformation'!$W$25,FALSE))</f>
        <v>#NUM!</v>
      </c>
      <c r="E6398">
        <f t="array" ref="E6398">IF(ISLOGICAL(D6398),"",FREQUENCY(IF('Data Transformation'!$B$425:$B$8425='Bin Analysis'!$B6387,'Data Transformation'!$G$425:$G$8425),D6398))</f>
        <v>2001</v>
      </c>
      <c r="F6398">
        <f t="shared" si="798"/>
        <v>0</v>
      </c>
      <c r="G6398">
        <f>Weighting!$H$14</f>
        <v>0</v>
      </c>
      <c r="H6398">
        <f t="array" ref="H6398">FREQUENCY(IF('Data Transformation'!$B$4:$B$8425=B6387,'Data Transformation'!$G$4:$G$8425),'Bin Analysis'!$B6398)</f>
        <v>2073</v>
      </c>
      <c r="I6398">
        <f t="shared" si="799"/>
        <v>0</v>
      </c>
      <c r="J6398">
        <f t="shared" si="800"/>
        <v>0</v>
      </c>
      <c r="K6398">
        <f>J6398*Weighting!$W$14</f>
        <v>0</v>
      </c>
      <c r="M6398" s="14"/>
    </row>
    <row r="6399" spans="1:25" x14ac:dyDescent="0.55000000000000004">
      <c r="A6399" s="32" t="str">
        <f>IF(Weighting!$P$15&gt;0,B6399,"")</f>
        <v/>
      </c>
      <c r="B6399" t="e">
        <f>Weighting!$C$15</f>
        <v>#DIV/0!</v>
      </c>
      <c r="C6399" t="e">
        <f>Weighting!$F$15</f>
        <v>#NUM!</v>
      </c>
      <c r="D6399" t="e">
        <f>IF(C6399=1,'Data Transformation'!$G$3+0.5*'Data Transformation'!$W$25,IF(C6400=1,D6400-'Data Transformation'!$W$25,FALSE))</f>
        <v>#NUM!</v>
      </c>
      <c r="E6399">
        <f t="array" ref="E6399">IF(ISLOGICAL(D6399),"",FREQUENCY(IF('Data Transformation'!$B$425:$B$8425='Bin Analysis'!$B6387,'Data Transformation'!$G$425:$G$8425),D6399))</f>
        <v>2001</v>
      </c>
      <c r="F6399">
        <f t="shared" si="798"/>
        <v>0</v>
      </c>
      <c r="G6399">
        <f>Weighting!$H$15</f>
        <v>0</v>
      </c>
      <c r="H6399">
        <f t="array" ref="H6399">FREQUENCY(IF('Data Transformation'!$B$4:$B$8425=B6387,'Data Transformation'!$G$4:$G$8425),'Bin Analysis'!$B6399)</f>
        <v>2073</v>
      </c>
      <c r="I6399">
        <f t="shared" si="799"/>
        <v>0</v>
      </c>
      <c r="J6399">
        <f t="shared" si="800"/>
        <v>0</v>
      </c>
      <c r="K6399">
        <f>J6399*Weighting!$W$15</f>
        <v>0</v>
      </c>
      <c r="M6399" s="14"/>
    </row>
    <row r="6400" spans="1:25" x14ac:dyDescent="0.55000000000000004">
      <c r="A6400" s="32" t="str">
        <f>IF(Weighting!$P$16&gt;0,B6400,"")</f>
        <v/>
      </c>
      <c r="B6400" t="e">
        <f>Weighting!$C$16</f>
        <v>#DIV/0!</v>
      </c>
      <c r="C6400" t="e">
        <f>Weighting!$F$16</f>
        <v>#NUM!</v>
      </c>
      <c r="D6400" t="e">
        <f>IF(C6400=1,'Data Transformation'!$G$3+0.5*'Data Transformation'!$W$25,IF(C6401=1,D6401-'Data Transformation'!$W$25,FALSE))</f>
        <v>#NUM!</v>
      </c>
      <c r="E6400">
        <f t="array" ref="E6400">IF(ISLOGICAL(D6400),"",FREQUENCY(IF('Data Transformation'!$B$425:$B$8425='Bin Analysis'!$B6387,'Data Transformation'!$G$425:$G$8425),D6400))</f>
        <v>2001</v>
      </c>
      <c r="F6400">
        <f t="shared" si="798"/>
        <v>0</v>
      </c>
      <c r="G6400">
        <f>Weighting!$H$16</f>
        <v>0</v>
      </c>
      <c r="H6400">
        <f t="array" ref="H6400">FREQUENCY(IF('Data Transformation'!$B$4:$B$8425=B6387,'Data Transformation'!$G$4:$G$8425),'Bin Analysis'!$B6400)</f>
        <v>2073</v>
      </c>
      <c r="I6400">
        <f t="shared" si="799"/>
        <v>0</v>
      </c>
      <c r="J6400">
        <f t="shared" si="800"/>
        <v>0</v>
      </c>
      <c r="K6400">
        <f>J6400*Weighting!$W$16</f>
        <v>0</v>
      </c>
      <c r="M6400" s="14"/>
    </row>
    <row r="6401" spans="1:25" x14ac:dyDescent="0.55000000000000004">
      <c r="A6401" s="32" t="str">
        <f>IF(Weighting!$P$17&gt;0,B6401,"")</f>
        <v/>
      </c>
      <c r="B6401" t="e">
        <f>Weighting!$C$17</f>
        <v>#DIV/0!</v>
      </c>
      <c r="C6401" t="e">
        <f>Weighting!$F$17</f>
        <v>#NUM!</v>
      </c>
      <c r="D6401" t="e">
        <f>IF(C6401=1,'Data Transformation'!$G$3+0.5*'Data Transformation'!$W$25,IF(C6402=1,D6402-'Data Transformation'!$W$25,FALSE))</f>
        <v>#NUM!</v>
      </c>
      <c r="E6401">
        <f t="array" ref="E6401">IF(ISLOGICAL(D6401),"",FREQUENCY(IF('Data Transformation'!$B$425:$B$8425='Bin Analysis'!$B6387,'Data Transformation'!$G$425:$G$8425),D6401))</f>
        <v>2001</v>
      </c>
      <c r="F6401">
        <f t="shared" si="798"/>
        <v>0</v>
      </c>
      <c r="G6401">
        <f>Weighting!$H$17</f>
        <v>0</v>
      </c>
      <c r="H6401">
        <f t="array" ref="H6401">FREQUENCY(IF('Data Transformation'!$B$4:$B$8425=B6387,'Data Transformation'!$G$4:$G$8425),'Bin Analysis'!$B6401)</f>
        <v>2073</v>
      </c>
      <c r="I6401">
        <f t="shared" si="799"/>
        <v>0</v>
      </c>
      <c r="J6401">
        <f t="shared" si="800"/>
        <v>0</v>
      </c>
      <c r="K6401">
        <f>J6401*Weighting!$W$17</f>
        <v>0</v>
      </c>
      <c r="M6401" s="14"/>
    </row>
    <row r="6402" spans="1:25" x14ac:dyDescent="0.55000000000000004">
      <c r="A6402" s="32" t="str">
        <f>IF(Weighting!$P$18&gt;0,B6402,"")</f>
        <v/>
      </c>
      <c r="B6402" t="e">
        <f>Weighting!$C$18</f>
        <v>#DIV/0!</v>
      </c>
      <c r="C6402" t="e">
        <f>Weighting!$F$18</f>
        <v>#NUM!</v>
      </c>
      <c r="D6402" t="e">
        <f>IF(C6402=1,'Data Transformation'!$G$3+0.5*'Data Transformation'!$W$25,IF(C6403=1,D6403-'Data Transformation'!$W$25,FALSE))</f>
        <v>#NUM!</v>
      </c>
      <c r="E6402">
        <f t="array" ref="E6402">IF(ISLOGICAL(D6402),"",FREQUENCY(IF('Data Transformation'!$B$425:$B$8425='Bin Analysis'!$B6387,'Data Transformation'!$G$425:$G$8425),D6402))</f>
        <v>2001</v>
      </c>
      <c r="F6402">
        <f t="shared" si="798"/>
        <v>0</v>
      </c>
      <c r="G6402">
        <f>Weighting!$H$18</f>
        <v>0</v>
      </c>
      <c r="H6402">
        <f t="array" ref="H6402">FREQUENCY(IF('Data Transformation'!$B$4:$B$8425=B6387,'Data Transformation'!$G$4:$G$8425),'Bin Analysis'!$B6402)</f>
        <v>2073</v>
      </c>
      <c r="I6402">
        <f t="shared" si="799"/>
        <v>0</v>
      </c>
      <c r="J6402">
        <f t="shared" si="800"/>
        <v>0</v>
      </c>
      <c r="K6402">
        <f>J6402*Weighting!$W$18</f>
        <v>0</v>
      </c>
      <c r="M6402" s="14"/>
    </row>
    <row r="6403" spans="1:25" x14ac:dyDescent="0.55000000000000004">
      <c r="A6403" s="32" t="str">
        <f>IF(Weighting!$P$19&gt;0,B6403,"")</f>
        <v/>
      </c>
      <c r="B6403" t="e">
        <f>Weighting!$C$19</f>
        <v>#DIV/0!</v>
      </c>
      <c r="C6403" t="e">
        <f>Weighting!$F$19</f>
        <v>#NUM!</v>
      </c>
      <c r="D6403" t="e">
        <f>IF(C6403=1,'Data Transformation'!$G$3+0.5*'Data Transformation'!$W$25,IF(C6404=1,D6404-'Data Transformation'!$W$25,FALSE))</f>
        <v>#NUM!</v>
      </c>
      <c r="E6403">
        <f t="array" ref="E6403">IF(ISLOGICAL(D6403),"",FREQUENCY(IF('Data Transformation'!$B$425:$B$8425='Bin Analysis'!$B6387,'Data Transformation'!$G$425:$G$8425),D6403))</f>
        <v>2001</v>
      </c>
      <c r="F6403">
        <f t="shared" si="798"/>
        <v>0</v>
      </c>
      <c r="G6403">
        <f>Weighting!$H$19</f>
        <v>0</v>
      </c>
      <c r="H6403">
        <f t="array" ref="H6403">FREQUENCY(IF('Data Transformation'!$B$4:$B$8425=B6387,'Data Transformation'!$G$4:$G$8425),'Bin Analysis'!$B6403)</f>
        <v>2073</v>
      </c>
      <c r="I6403">
        <f t="shared" si="799"/>
        <v>0</v>
      </c>
      <c r="J6403">
        <f t="shared" si="800"/>
        <v>0</v>
      </c>
      <c r="K6403">
        <f>J6403*Weighting!$W$19</f>
        <v>0</v>
      </c>
      <c r="M6403" s="14"/>
    </row>
    <row r="6404" spans="1:25" x14ac:dyDescent="0.55000000000000004">
      <c r="A6404" s="32" t="str">
        <f>IF(Weighting!$P$20&gt;0,B6404,"")</f>
        <v/>
      </c>
      <c r="B6404" t="e">
        <f>Weighting!$C$20</f>
        <v>#DIV/0!</v>
      </c>
      <c r="C6404" t="e">
        <f>Weighting!$F$20</f>
        <v>#NUM!</v>
      </c>
      <c r="D6404" t="e">
        <f>IF(C6404=1,'Data Transformation'!$G$3+0.5*'Data Transformation'!$W$25,IF(C6405=1,D6405-'Data Transformation'!$W$25,FALSE))</f>
        <v>#NUM!</v>
      </c>
      <c r="E6404">
        <f t="array" ref="E6404">IF(ISLOGICAL(D6404),"",FREQUENCY(IF('Data Transformation'!$B$425:$B$8425='Bin Analysis'!$B6387,'Data Transformation'!$G$425:$G$8425),D6404))</f>
        <v>2001</v>
      </c>
      <c r="F6404">
        <f t="shared" si="798"/>
        <v>0</v>
      </c>
      <c r="G6404">
        <f>Weighting!$H$20</f>
        <v>0</v>
      </c>
      <c r="H6404">
        <f t="array" ref="H6404">FREQUENCY(IF('Data Transformation'!$B$4:$B$8425=B6387,'Data Transformation'!$G$4:$G$8425),'Bin Analysis'!$B6404)</f>
        <v>2073</v>
      </c>
      <c r="I6404">
        <f t="shared" si="799"/>
        <v>0</v>
      </c>
      <c r="J6404">
        <f t="shared" si="800"/>
        <v>0</v>
      </c>
      <c r="K6404">
        <f>J6404*Weighting!$W$20</f>
        <v>0</v>
      </c>
      <c r="M6404" s="14"/>
    </row>
    <row r="6405" spans="1:25" x14ac:dyDescent="0.55000000000000004">
      <c r="A6405" s="32" t="str">
        <f>IF(Weighting!$P$21&gt;0,B6405,"")</f>
        <v/>
      </c>
      <c r="B6405" t="e">
        <f>Weighting!$C$21</f>
        <v>#DIV/0!</v>
      </c>
      <c r="C6405" t="e">
        <f>Weighting!$F$21</f>
        <v>#NUM!</v>
      </c>
      <c r="D6405" t="e">
        <f>IF(C6405=1,'Data Transformation'!$G$3+0.5*'Data Transformation'!$W$25,IF(C6406=1,D6406-'Data Transformation'!$W$25,FALSE))</f>
        <v>#NUM!</v>
      </c>
      <c r="E6405">
        <f t="array" ref="E6405">IF(ISLOGICAL(D6405),"",FREQUENCY(IF('Data Transformation'!$B$425:$B$8425='Bin Analysis'!$B6387,'Data Transformation'!$G$425:$G$8425),D6405))</f>
        <v>2001</v>
      </c>
      <c r="F6405">
        <f t="shared" si="798"/>
        <v>0</v>
      </c>
      <c r="G6405">
        <f>Weighting!$H$21</f>
        <v>0</v>
      </c>
      <c r="H6405">
        <f t="array" ref="H6405">FREQUENCY(IF('Data Transformation'!$B$4:$B$8425=B6387,'Data Transformation'!$G$4:$G$8425),'Bin Analysis'!$B6405)</f>
        <v>2073</v>
      </c>
      <c r="I6405">
        <f t="shared" si="799"/>
        <v>0</v>
      </c>
      <c r="J6405">
        <f t="shared" si="800"/>
        <v>0</v>
      </c>
      <c r="K6405">
        <f>J6405*Weighting!$W$21</f>
        <v>0</v>
      </c>
      <c r="M6405" s="14"/>
    </row>
    <row r="6406" spans="1:25" x14ac:dyDescent="0.55000000000000004">
      <c r="A6406" s="32" t="str">
        <f>IF(Weighting!$P$22&gt;0,B6406,"")</f>
        <v/>
      </c>
      <c r="B6406" t="e">
        <f>Weighting!$C$22</f>
        <v>#DIV/0!</v>
      </c>
      <c r="C6406" t="e">
        <f>Weighting!$F$22</f>
        <v>#NUM!</v>
      </c>
      <c r="D6406" t="e">
        <f>IF(C6406=1,'Data Transformation'!$G$3+0.5*'Data Transformation'!$W$25,IF(C6407=1,D6407-'Data Transformation'!$W$25,FALSE))</f>
        <v>#NUM!</v>
      </c>
      <c r="E6406">
        <f t="array" ref="E6406">IF(ISLOGICAL(D6406),"",FREQUENCY(IF('Data Transformation'!$B$425:$B$8425='Bin Analysis'!$B6387,'Data Transformation'!$G$425:$G$8425),D6406))</f>
        <v>2001</v>
      </c>
      <c r="F6406">
        <f t="shared" si="798"/>
        <v>0</v>
      </c>
      <c r="G6406">
        <f>Weighting!$H$22</f>
        <v>0</v>
      </c>
      <c r="H6406">
        <f t="array" ref="H6406">FREQUENCY(IF('Data Transformation'!$B$4:$B$8425=B6387,'Data Transformation'!$G$4:$G$8425),'Bin Analysis'!$B6406)</f>
        <v>2073</v>
      </c>
      <c r="I6406">
        <f t="shared" si="799"/>
        <v>0</v>
      </c>
      <c r="J6406">
        <f t="shared" si="800"/>
        <v>0</v>
      </c>
      <c r="K6406">
        <f>J6406*Weighting!$W$22</f>
        <v>0</v>
      </c>
      <c r="M6406" s="14"/>
    </row>
    <row r="6407" spans="1:25" x14ac:dyDescent="0.55000000000000004">
      <c r="A6407" s="32" t="str">
        <f>IF(Weighting!$P$23&gt;0,B6407,"")</f>
        <v/>
      </c>
      <c r="B6407" t="e">
        <f>Weighting!$C$23</f>
        <v>#DIV/0!</v>
      </c>
      <c r="C6407" t="e">
        <f>Weighting!$F$23</f>
        <v>#NUM!</v>
      </c>
      <c r="D6407" t="e">
        <f>IF(C6407=1,'Data Transformation'!$G$3+0.5*'Data Transformation'!$W$25,IF(C6408=1,D6408-'Data Transformation'!$W$25,FALSE))</f>
        <v>#NUM!</v>
      </c>
      <c r="E6407">
        <f t="array" ref="E6407">IF(ISLOGICAL(D6407),"",FREQUENCY(IF('Data Transformation'!$B$425:$B$8425='Bin Analysis'!$B6387,'Data Transformation'!$G$425:$G$8425),D6407))</f>
        <v>2001</v>
      </c>
      <c r="F6407">
        <f t="shared" si="798"/>
        <v>0</v>
      </c>
      <c r="G6407">
        <f>Weighting!$H$23</f>
        <v>0</v>
      </c>
      <c r="H6407">
        <f t="array" ref="H6407">FREQUENCY(IF('Data Transformation'!$B$4:$B$8425=B6387,'Data Transformation'!$G$4:$G$8425),'Bin Analysis'!$B6407)</f>
        <v>2073</v>
      </c>
      <c r="I6407">
        <f t="shared" si="799"/>
        <v>0</v>
      </c>
      <c r="J6407">
        <f t="shared" si="800"/>
        <v>0</v>
      </c>
      <c r="K6407">
        <f>J6407*Weighting!$W$23</f>
        <v>0</v>
      </c>
      <c r="M6407" s="14"/>
    </row>
    <row r="6408" spans="1:25" x14ac:dyDescent="0.55000000000000004">
      <c r="A6408" s="32" t="str">
        <f>IF(Weighting!$P$24&gt;0,B6408,"")</f>
        <v/>
      </c>
      <c r="B6408" t="e">
        <f>Weighting!$C$24</f>
        <v>#DIV/0!</v>
      </c>
      <c r="C6408" t="e">
        <f>Weighting!$F$24</f>
        <v>#NUM!</v>
      </c>
      <c r="D6408" t="e">
        <f>IF(C6408=1,'Data Transformation'!$G$3+0.5*'Data Transformation'!$W$25,IF(C6409=1,D6409-'Data Transformation'!$W$25,FALSE))</f>
        <v>#NUM!</v>
      </c>
      <c r="E6408">
        <f t="array" ref="E6408">IF(ISLOGICAL(D6408),"",FREQUENCY(IF('Data Transformation'!$B$425:$B$8425='Bin Analysis'!$B6387,'Data Transformation'!$G$425:$G$8425),D6408))</f>
        <v>2001</v>
      </c>
      <c r="F6408">
        <f t="shared" si="798"/>
        <v>0</v>
      </c>
      <c r="G6408">
        <f>Weighting!$H$24</f>
        <v>0</v>
      </c>
      <c r="H6408">
        <f t="array" ref="H6408">FREQUENCY(IF('Data Transformation'!$B$4:$B$8425=B6387,'Data Transformation'!$G$4:$G$8425),'Bin Analysis'!$B6408)</f>
        <v>2073</v>
      </c>
      <c r="I6408">
        <f t="shared" si="799"/>
        <v>0</v>
      </c>
      <c r="J6408">
        <f t="shared" si="800"/>
        <v>0</v>
      </c>
      <c r="K6408">
        <f>J6408*Weighting!$W$24</f>
        <v>0</v>
      </c>
      <c r="M6408" s="14"/>
    </row>
    <row r="6409" spans="1:25" x14ac:dyDescent="0.55000000000000004">
      <c r="A6409" s="32" t="str">
        <f>IF(Weighting!$P$25&gt;0,B6409,"")</f>
        <v/>
      </c>
      <c r="B6409" t="e">
        <f>Weighting!$C$25</f>
        <v>#DIV/0!</v>
      </c>
      <c r="C6409" t="e">
        <f>Weighting!$F$25</f>
        <v>#NUM!</v>
      </c>
      <c r="D6409" t="e">
        <f>IF(C6409=1,'Data Transformation'!$G$3+0.5*'Data Transformation'!$W$25,IF(C6410=1,D6410-'Data Transformation'!$W$25,FALSE))</f>
        <v>#NUM!</v>
      </c>
      <c r="E6409">
        <f t="array" ref="E6409">IF(ISLOGICAL(D6409),"",FREQUENCY(IF('Data Transformation'!$B$425:$B$8425='Bin Analysis'!$B6387,'Data Transformation'!$G$425:$G$8425),D6409))</f>
        <v>2001</v>
      </c>
      <c r="F6409">
        <f t="shared" si="798"/>
        <v>0</v>
      </c>
      <c r="G6409">
        <f>Weighting!$H$25</f>
        <v>0</v>
      </c>
      <c r="H6409">
        <f t="array" ref="H6409">FREQUENCY(IF('Data Transformation'!$B$4:$B$8425=B6387,'Data Transformation'!$G$4:$G$8425),'Bin Analysis'!$B6409)</f>
        <v>2073</v>
      </c>
      <c r="I6409">
        <f t="shared" si="799"/>
        <v>0</v>
      </c>
      <c r="J6409">
        <f t="shared" si="800"/>
        <v>0</v>
      </c>
      <c r="K6409">
        <f>J6409*Weighting!$W$25</f>
        <v>0</v>
      </c>
      <c r="M6409" s="14"/>
    </row>
    <row r="6410" spans="1:25" x14ac:dyDescent="0.55000000000000004">
      <c r="O6410"/>
      <c r="P6410"/>
      <c r="Q6410"/>
      <c r="R6410"/>
    </row>
    <row r="6411" spans="1:25" ht="23.35" x14ac:dyDescent="0.8">
      <c r="A6411" s="21" t="s">
        <v>0</v>
      </c>
      <c r="B6411" s="21" t="str">
        <f>IFERROR(VLOOKUP(C6411,'Data Transformation'!$L$6:$M$426,2,FALSE),"")</f>
        <v/>
      </c>
      <c r="C6411" s="21">
        <f>C6387+1</f>
        <v>267</v>
      </c>
      <c r="D6411" s="21"/>
      <c r="E6411" s="21"/>
      <c r="F6411" s="21"/>
      <c r="G6411" s="21"/>
      <c r="H6411" s="22"/>
      <c r="I6411" s="22"/>
      <c r="J6411" s="22"/>
      <c r="K6411" s="21"/>
      <c r="L6411" s="21" t="str">
        <f>B6411</f>
        <v/>
      </c>
      <c r="M6411" s="23" t="e">
        <f>INDEX('Data Transformation'!$O$4:$O$424,MATCH($B6411,'Data Transformation'!$M$4:$M$424,0),MATCH($M$2,'Data Transformation'!$O$3,0))</f>
        <v>#N/A</v>
      </c>
      <c r="N6411" s="27" t="e">
        <f>IF('Input and Summary Results'!$J$16="minimum",'Bin Analysis'!X6412/(M6411-1),'Bin Analysis'!Y6411/('Bin Analysis'!M6411-1))</f>
        <v>#N/A</v>
      </c>
      <c r="O6411" s="27" t="e">
        <f>IF(M6411=FALSE,NA(),(VLOOKUP(1,C6414:K6433,4,FALSE))/(M6411-1))</f>
        <v>#N/A</v>
      </c>
      <c r="P6411" s="27" t="e">
        <f>IF(M6411=FALSE,NA(),SUM(J6414:J6433)/Weighting!$S$5)</f>
        <v>#N/A</v>
      </c>
      <c r="Q6411" s="27" t="e">
        <f>IF(M6411=FALSE,NA(),SUM(K6414:K6433)/Weighting!$S$6)</f>
        <v>#N/A</v>
      </c>
      <c r="R6411" s="27" t="e">
        <f>IF(M6411=FALSE,NA(),(VLOOKUP(1,G6414:K6433,3,FALSE))/(M6411-1))</f>
        <v>#N/A</v>
      </c>
      <c r="S6411" s="22" t="e">
        <f>IF(M6411=FALSE,NA(),IF(SUM(J6414:J6433)=2,"yes","no"))</f>
        <v>#N/A</v>
      </c>
      <c r="X6411" s="2" cm="2">
        <f t="array" ref="X6411:X6412">FREQUENCY(IF('Data Transformation'!$B$425:$B$6424='Bin Analysis'!L6411,'Data Transformation'!$G$425:$G$6424),'Data Transformation'!$U$11)</f>
        <v>0</v>
      </c>
      <c r="Y6411" s="2" cm="2">
        <f t="array" ref="Y6411:Y6412">FREQUENCY(IF('Data Transformation'!$B$425:$B$6424='Bin Analysis'!L6411,'Data Transformation'!$G$425:$G$6424),'Data Transformation'!$U$12)</f>
        <v>0</v>
      </c>
    </row>
    <row r="6412" spans="1:25" x14ac:dyDescent="0.55000000000000004">
      <c r="A6412" s="14" t="s">
        <v>67</v>
      </c>
      <c r="B6412" t="s">
        <v>47</v>
      </c>
      <c r="C6412" t="s">
        <v>5</v>
      </c>
      <c r="D6412" t="s">
        <v>100</v>
      </c>
      <c r="E6412" t="s">
        <v>101</v>
      </c>
      <c r="F6412" t="s">
        <v>102</v>
      </c>
      <c r="G6412" t="s">
        <v>70</v>
      </c>
      <c r="H6412" t="s">
        <v>31</v>
      </c>
      <c r="I6412" t="s">
        <v>32</v>
      </c>
      <c r="J6412" t="s">
        <v>46</v>
      </c>
      <c r="K6412" s="14" t="s">
        <v>45</v>
      </c>
      <c r="M6412" s="14"/>
      <c r="X6412" s="2">
        <v>0</v>
      </c>
      <c r="Y6412" s="2">
        <v>0</v>
      </c>
    </row>
    <row r="6413" spans="1:25" x14ac:dyDescent="0.55000000000000004">
      <c r="A6413" s="32"/>
      <c r="D6413" t="e">
        <f>IF(C6413=1,'Data Transformation'!$G$3+0.5*'Data Transformation'!$W$25,IF(C6414=1,D6414-'Data Transformation'!$W$25,FALSE))</f>
        <v>#NUM!</v>
      </c>
      <c r="E6413">
        <f t="array" ref="E6413">IF(ISLOGICAL(D6413),"",FREQUENCY(IF('Data Transformation'!$B$425:$B$8425='Bin Analysis'!$B6411,'Data Transformation'!$G$425:$G$8425),D6413))</f>
        <v>2001</v>
      </c>
      <c r="F6413" t="e">
        <f>IF(ISLOGICAL(D6413),"",E6413-E6412)</f>
        <v>#VALUE!</v>
      </c>
      <c r="M6413" s="14"/>
    </row>
    <row r="6414" spans="1:25" x14ac:dyDescent="0.55000000000000004">
      <c r="A6414" s="32" t="e">
        <f>IF(Weighting!$P$6&gt;0,B6414,"")</f>
        <v>#NUM!</v>
      </c>
      <c r="B6414" t="e">
        <f>Weighting!$C$6</f>
        <v>#DIV/0!</v>
      </c>
      <c r="C6414" t="e">
        <f>Weighting!$F$6</f>
        <v>#NUM!</v>
      </c>
      <c r="D6414" t="e">
        <f>IF(C6414=1,'Data Transformation'!$G$3+0.5*'Data Transformation'!$W$25,IF(C6415=1,D6415-'Data Transformation'!$W$25,FALSE))</f>
        <v>#NUM!</v>
      </c>
      <c r="E6414">
        <f t="array" ref="E6414">IF(ISLOGICAL(D6414),"",FREQUENCY(IF('Data Transformation'!$B$425:$B$8425='Bin Analysis'!$B6411,'Data Transformation'!$G$425:$G$8425),D6414))</f>
        <v>2001</v>
      </c>
      <c r="F6414">
        <f>IF(ISLOGICAL(D6414),"",E6414-E6413)</f>
        <v>0</v>
      </c>
      <c r="G6414">
        <f>Weighting!$H$6</f>
        <v>1</v>
      </c>
      <c r="H6414">
        <f t="array" ref="H6414">FREQUENCY(IF('Data Transformation'!$B$4:$B$8425=B6411,'Data Transformation'!$G$4:$G$8425),'Bin Analysis'!$B6414)</f>
        <v>2073</v>
      </c>
      <c r="I6414">
        <f>H6414-H6413</f>
        <v>2073</v>
      </c>
      <c r="J6414">
        <f>IF(I6414=0,0,1)</f>
        <v>1</v>
      </c>
      <c r="K6414" t="e">
        <f>J6414*Weighting!$W$6</f>
        <v>#NUM!</v>
      </c>
      <c r="M6414" s="14"/>
    </row>
    <row r="6415" spans="1:25" x14ac:dyDescent="0.55000000000000004">
      <c r="A6415" s="32" t="str">
        <f>IF(Weighting!$P$7&gt;0,B6415,"")</f>
        <v/>
      </c>
      <c r="B6415" t="e">
        <f>Weighting!$C$7</f>
        <v>#DIV/0!</v>
      </c>
      <c r="C6415" t="e">
        <f>Weighting!$F$7</f>
        <v>#NUM!</v>
      </c>
      <c r="D6415" t="e">
        <f>IF(C6415=1,'Data Transformation'!$G$3+0.5*'Data Transformation'!$W$25,IF(C6416=1,D6416-'Data Transformation'!$W$25,FALSE))</f>
        <v>#NUM!</v>
      </c>
      <c r="E6415">
        <f t="array" ref="E6415">IF(ISLOGICAL(D6415),"",FREQUENCY(IF('Data Transformation'!$B$425:$B$8425='Bin Analysis'!$B6411,'Data Transformation'!$G$425:$G$8425),D6415))</f>
        <v>2001</v>
      </c>
      <c r="F6415">
        <f t="shared" ref="F6415:F6433" si="801">IF(ISLOGICAL(D6415),"",E6415-E6414)</f>
        <v>0</v>
      </c>
      <c r="G6415">
        <f>Weighting!$H$7</f>
        <v>0</v>
      </c>
      <c r="H6415">
        <f t="array" ref="H6415">FREQUENCY(IF('Data Transformation'!$B$4:$B$8425=B6411,'Data Transformation'!$G$4:$G$8425),'Bin Analysis'!$B6415)</f>
        <v>2073</v>
      </c>
      <c r="I6415">
        <f t="shared" ref="I6415:I6433" si="802">H6415-H6414</f>
        <v>0</v>
      </c>
      <c r="J6415">
        <f>IF(I6415=0,0,1)</f>
        <v>0</v>
      </c>
      <c r="K6415">
        <f>J6415*Weighting!$W$7</f>
        <v>0</v>
      </c>
      <c r="M6415" s="14"/>
    </row>
    <row r="6416" spans="1:25" x14ac:dyDescent="0.55000000000000004">
      <c r="A6416" s="32" t="str">
        <f>IF(Weighting!$P$8&gt;0,B6416,"")</f>
        <v/>
      </c>
      <c r="B6416" t="e">
        <f>Weighting!$C$8</f>
        <v>#DIV/0!</v>
      </c>
      <c r="C6416" t="e">
        <f>Weighting!$F$8</f>
        <v>#NUM!</v>
      </c>
      <c r="D6416" t="e">
        <f>IF(C6416=1,'Data Transformation'!$G$3+0.5*'Data Transformation'!$W$25,IF(C6417=1,D6417-'Data Transformation'!$W$25,FALSE))</f>
        <v>#NUM!</v>
      </c>
      <c r="E6416">
        <f t="array" ref="E6416">IF(ISLOGICAL(D6416),"",FREQUENCY(IF('Data Transformation'!$B$425:$B$8425='Bin Analysis'!$B6411,'Data Transformation'!$G$425:$G$8425),D6416))</f>
        <v>2001</v>
      </c>
      <c r="F6416">
        <f t="shared" si="801"/>
        <v>0</v>
      </c>
      <c r="G6416">
        <f>Weighting!$H$8</f>
        <v>0</v>
      </c>
      <c r="H6416">
        <f t="array" ref="H6416">FREQUENCY(IF('Data Transformation'!$B$4:$B$8425=B6411,'Data Transformation'!$G$4:$G$8425),'Bin Analysis'!$B6416)</f>
        <v>2073</v>
      </c>
      <c r="I6416">
        <f t="shared" si="802"/>
        <v>0</v>
      </c>
      <c r="J6416">
        <f t="shared" ref="J6416:J6433" si="803">IF(I6416=0,0,1)</f>
        <v>0</v>
      </c>
      <c r="K6416">
        <f>J6416*Weighting!$W$8</f>
        <v>0</v>
      </c>
      <c r="M6416" s="14"/>
    </row>
    <row r="6417" spans="1:13" x14ac:dyDescent="0.55000000000000004">
      <c r="A6417" s="32" t="str">
        <f>IF(Weighting!$P$9&gt;0,B6417,"")</f>
        <v/>
      </c>
      <c r="B6417" s="50" t="e">
        <f>Weighting!$C$9</f>
        <v>#DIV/0!</v>
      </c>
      <c r="C6417" t="e">
        <f>Weighting!$F$9</f>
        <v>#NUM!</v>
      </c>
      <c r="D6417" t="e">
        <f>IF(C6417=1,'Data Transformation'!$G$3+0.5*'Data Transformation'!$W$25,IF(C6418=1,D6418-'Data Transformation'!$W$25,FALSE))</f>
        <v>#NUM!</v>
      </c>
      <c r="E6417">
        <f t="array" ref="E6417">IF(ISLOGICAL(D6417),"",FREQUENCY(IF('Data Transformation'!$B$425:$B$8425='Bin Analysis'!$B6411,'Data Transformation'!$G$425:$G$8425),D6417))</f>
        <v>2001</v>
      </c>
      <c r="F6417">
        <f t="shared" si="801"/>
        <v>0</v>
      </c>
      <c r="G6417">
        <f>Weighting!$H$9</f>
        <v>0</v>
      </c>
      <c r="H6417">
        <f t="array" ref="H6417">FREQUENCY(IF('Data Transformation'!$B$4:$B$8425=B6411,'Data Transformation'!$G$4:$G$8425),'Bin Analysis'!$B6417)</f>
        <v>2073</v>
      </c>
      <c r="I6417">
        <f t="shared" si="802"/>
        <v>0</v>
      </c>
      <c r="J6417">
        <f t="shared" si="803"/>
        <v>0</v>
      </c>
      <c r="K6417">
        <f>J6417*Weighting!$W$9</f>
        <v>0</v>
      </c>
      <c r="M6417" s="14"/>
    </row>
    <row r="6418" spans="1:13" x14ac:dyDescent="0.55000000000000004">
      <c r="A6418" s="32" t="str">
        <f>IF(Weighting!$P$10&gt;0,B6418,"")</f>
        <v/>
      </c>
      <c r="B6418" t="e">
        <f>Weighting!$C$10</f>
        <v>#DIV/0!</v>
      </c>
      <c r="C6418" t="e">
        <f>Weighting!$F$10</f>
        <v>#NUM!</v>
      </c>
      <c r="D6418" t="e">
        <f>IF(C6418=1,'Data Transformation'!$G$3+0.5*'Data Transformation'!$W$25,IF(C6419=1,D6419-'Data Transformation'!$W$25,FALSE))</f>
        <v>#NUM!</v>
      </c>
      <c r="E6418">
        <f t="array" ref="E6418">IF(ISLOGICAL(D6418),"",FREQUENCY(IF('Data Transformation'!$B$425:$B$8425='Bin Analysis'!$B6411,'Data Transformation'!$G$425:$G$8425),D6418))</f>
        <v>2001</v>
      </c>
      <c r="F6418">
        <f t="shared" si="801"/>
        <v>0</v>
      </c>
      <c r="G6418">
        <f>Weighting!$H$10</f>
        <v>0</v>
      </c>
      <c r="H6418">
        <f t="array" ref="H6418">FREQUENCY(IF('Data Transformation'!$B$4:$B$8425=B6411,'Data Transformation'!$G$4:$G$8425),'Bin Analysis'!$B6418)</f>
        <v>2073</v>
      </c>
      <c r="I6418">
        <f t="shared" si="802"/>
        <v>0</v>
      </c>
      <c r="J6418">
        <f t="shared" si="803"/>
        <v>0</v>
      </c>
      <c r="K6418">
        <f>J6418*Weighting!$W$10</f>
        <v>0</v>
      </c>
      <c r="M6418" s="14"/>
    </row>
    <row r="6419" spans="1:13" x14ac:dyDescent="0.55000000000000004">
      <c r="A6419" s="32" t="str">
        <f>IF(Weighting!$P$11&gt;0,B6419,"")</f>
        <v/>
      </c>
      <c r="B6419" t="e">
        <f>Weighting!$C$11</f>
        <v>#DIV/0!</v>
      </c>
      <c r="C6419" t="e">
        <f>Weighting!$F$11</f>
        <v>#NUM!</v>
      </c>
      <c r="D6419" t="e">
        <f>IF(C6419=1,'Data Transformation'!$G$3+0.5*'Data Transformation'!$W$25,IF(C6420=1,D6420-'Data Transformation'!$W$25,FALSE))</f>
        <v>#NUM!</v>
      </c>
      <c r="E6419">
        <f t="array" ref="E6419">IF(ISLOGICAL(D6419),"",FREQUENCY(IF('Data Transformation'!$B$425:$B$8425='Bin Analysis'!$B6411,'Data Transformation'!$G$425:$G$8425),D6419))</f>
        <v>2001</v>
      </c>
      <c r="F6419">
        <f t="shared" si="801"/>
        <v>0</v>
      </c>
      <c r="G6419">
        <f>Weighting!$H$11</f>
        <v>0</v>
      </c>
      <c r="H6419">
        <f t="array" ref="H6419">FREQUENCY(IF('Data Transformation'!$B$4:$B$8425=B6411,'Data Transformation'!$G$4:$G$8425),'Bin Analysis'!$B6419)</f>
        <v>2073</v>
      </c>
      <c r="I6419">
        <f t="shared" si="802"/>
        <v>0</v>
      </c>
      <c r="J6419">
        <f t="shared" si="803"/>
        <v>0</v>
      </c>
      <c r="K6419">
        <f>J6419*Weighting!$W$11</f>
        <v>0</v>
      </c>
      <c r="M6419" s="14"/>
    </row>
    <row r="6420" spans="1:13" x14ac:dyDescent="0.55000000000000004">
      <c r="A6420" s="32" t="str">
        <f>IF(Weighting!$P$12&gt;0,B6420,"")</f>
        <v/>
      </c>
      <c r="B6420" t="e">
        <f>Weighting!$C$12</f>
        <v>#DIV/0!</v>
      </c>
      <c r="C6420" t="e">
        <f>Weighting!$F$12</f>
        <v>#NUM!</v>
      </c>
      <c r="D6420" t="e">
        <f>IF(C6420=1,'Data Transformation'!$G$3+0.5*'Data Transformation'!$W$25,IF(C6421=1,D6421-'Data Transformation'!$W$25,FALSE))</f>
        <v>#NUM!</v>
      </c>
      <c r="E6420">
        <f t="array" ref="E6420">IF(ISLOGICAL(D6420),"",FREQUENCY(IF('Data Transformation'!$B$425:$B$8425='Bin Analysis'!$B6411,'Data Transformation'!$G$425:$G$8425),D6420))</f>
        <v>2001</v>
      </c>
      <c r="F6420">
        <f t="shared" si="801"/>
        <v>0</v>
      </c>
      <c r="G6420">
        <f>Weighting!$H$12</f>
        <v>0</v>
      </c>
      <c r="H6420">
        <f t="array" ref="H6420">FREQUENCY(IF('Data Transformation'!$B$4:$B$8425=B6411,'Data Transformation'!$G$4:$G$8425),'Bin Analysis'!$B6420)</f>
        <v>2073</v>
      </c>
      <c r="I6420">
        <f t="shared" si="802"/>
        <v>0</v>
      </c>
      <c r="J6420">
        <f t="shared" si="803"/>
        <v>0</v>
      </c>
      <c r="K6420">
        <f>J6420*Weighting!$W$12</f>
        <v>0</v>
      </c>
      <c r="M6420" s="14"/>
    </row>
    <row r="6421" spans="1:13" x14ac:dyDescent="0.55000000000000004">
      <c r="A6421" s="32" t="str">
        <f>IF(Weighting!$P$13&gt;0,B6421,"")</f>
        <v/>
      </c>
      <c r="B6421" t="e">
        <f>Weighting!$C$13</f>
        <v>#DIV/0!</v>
      </c>
      <c r="C6421" t="e">
        <f>Weighting!$F$13</f>
        <v>#NUM!</v>
      </c>
      <c r="D6421" t="e">
        <f>IF(C6421=1,'Data Transformation'!$G$3+0.5*'Data Transformation'!$W$25,IF(C6422=1,D6422-'Data Transformation'!$W$25,FALSE))</f>
        <v>#NUM!</v>
      </c>
      <c r="E6421">
        <f t="array" ref="E6421">IF(ISLOGICAL(D6421),"",FREQUENCY(IF('Data Transformation'!$B$425:$B$8425='Bin Analysis'!$B6411,'Data Transformation'!$G$425:$G$8425),D6421))</f>
        <v>2001</v>
      </c>
      <c r="F6421">
        <f t="shared" si="801"/>
        <v>0</v>
      </c>
      <c r="G6421">
        <f>Weighting!$H$13</f>
        <v>0</v>
      </c>
      <c r="H6421">
        <f t="array" ref="H6421">FREQUENCY(IF('Data Transformation'!$B$4:$B$8425=B6411,'Data Transformation'!$G$4:$G$8425),'Bin Analysis'!$B6421)</f>
        <v>2073</v>
      </c>
      <c r="I6421">
        <f t="shared" si="802"/>
        <v>0</v>
      </c>
      <c r="J6421">
        <f t="shared" si="803"/>
        <v>0</v>
      </c>
      <c r="K6421">
        <f>J6421*Weighting!$W$13</f>
        <v>0</v>
      </c>
      <c r="M6421" s="14"/>
    </row>
    <row r="6422" spans="1:13" x14ac:dyDescent="0.55000000000000004">
      <c r="A6422" s="32" t="str">
        <f>IF(Weighting!$P$14&gt;0,B6422,"")</f>
        <v/>
      </c>
      <c r="B6422" t="e">
        <f>Weighting!$C$14</f>
        <v>#DIV/0!</v>
      </c>
      <c r="C6422" t="e">
        <f>Weighting!$F$14</f>
        <v>#NUM!</v>
      </c>
      <c r="D6422" t="e">
        <f>IF(C6422=1,'Data Transformation'!$G$3+0.5*'Data Transformation'!$W$25,IF(C6423=1,D6423-'Data Transformation'!$W$25,FALSE))</f>
        <v>#NUM!</v>
      </c>
      <c r="E6422">
        <f t="array" ref="E6422">IF(ISLOGICAL(D6422),"",FREQUENCY(IF('Data Transformation'!$B$425:$B$8425='Bin Analysis'!$B6411,'Data Transformation'!$G$425:$G$8425),D6422))</f>
        <v>2001</v>
      </c>
      <c r="F6422">
        <f t="shared" si="801"/>
        <v>0</v>
      </c>
      <c r="G6422">
        <f>Weighting!$H$14</f>
        <v>0</v>
      </c>
      <c r="H6422">
        <f t="array" ref="H6422">FREQUENCY(IF('Data Transformation'!$B$4:$B$8425=B6411,'Data Transformation'!$G$4:$G$8425),'Bin Analysis'!$B6422)</f>
        <v>2073</v>
      </c>
      <c r="I6422">
        <f t="shared" si="802"/>
        <v>0</v>
      </c>
      <c r="J6422">
        <f t="shared" si="803"/>
        <v>0</v>
      </c>
      <c r="K6422">
        <f>J6422*Weighting!$W$14</f>
        <v>0</v>
      </c>
      <c r="M6422" s="14"/>
    </row>
    <row r="6423" spans="1:13" x14ac:dyDescent="0.55000000000000004">
      <c r="A6423" s="32" t="str">
        <f>IF(Weighting!$P$15&gt;0,B6423,"")</f>
        <v/>
      </c>
      <c r="B6423" t="e">
        <f>Weighting!$C$15</f>
        <v>#DIV/0!</v>
      </c>
      <c r="C6423" t="e">
        <f>Weighting!$F$15</f>
        <v>#NUM!</v>
      </c>
      <c r="D6423" t="e">
        <f>IF(C6423=1,'Data Transformation'!$G$3+0.5*'Data Transformation'!$W$25,IF(C6424=1,D6424-'Data Transformation'!$W$25,FALSE))</f>
        <v>#NUM!</v>
      </c>
      <c r="E6423">
        <f t="array" ref="E6423">IF(ISLOGICAL(D6423),"",FREQUENCY(IF('Data Transformation'!$B$425:$B$8425='Bin Analysis'!$B6411,'Data Transformation'!$G$425:$G$8425),D6423))</f>
        <v>2001</v>
      </c>
      <c r="F6423">
        <f t="shared" si="801"/>
        <v>0</v>
      </c>
      <c r="G6423">
        <f>Weighting!$H$15</f>
        <v>0</v>
      </c>
      <c r="H6423">
        <f t="array" ref="H6423">FREQUENCY(IF('Data Transformation'!$B$4:$B$8425=B6411,'Data Transformation'!$G$4:$G$8425),'Bin Analysis'!$B6423)</f>
        <v>2073</v>
      </c>
      <c r="I6423">
        <f t="shared" si="802"/>
        <v>0</v>
      </c>
      <c r="J6423">
        <f t="shared" si="803"/>
        <v>0</v>
      </c>
      <c r="K6423">
        <f>J6423*Weighting!$W$15</f>
        <v>0</v>
      </c>
      <c r="M6423" s="14"/>
    </row>
    <row r="6424" spans="1:13" x14ac:dyDescent="0.55000000000000004">
      <c r="A6424" s="32" t="str">
        <f>IF(Weighting!$P$16&gt;0,B6424,"")</f>
        <v/>
      </c>
      <c r="B6424" t="e">
        <f>Weighting!$C$16</f>
        <v>#DIV/0!</v>
      </c>
      <c r="C6424" t="e">
        <f>Weighting!$F$16</f>
        <v>#NUM!</v>
      </c>
      <c r="D6424" t="e">
        <f>IF(C6424=1,'Data Transformation'!$G$3+0.5*'Data Transformation'!$W$25,IF(C6425=1,D6425-'Data Transformation'!$W$25,FALSE))</f>
        <v>#NUM!</v>
      </c>
      <c r="E6424">
        <f t="array" ref="E6424">IF(ISLOGICAL(D6424),"",FREQUENCY(IF('Data Transformation'!$B$425:$B$8425='Bin Analysis'!$B6411,'Data Transformation'!$G$425:$G$8425),D6424))</f>
        <v>2001</v>
      </c>
      <c r="F6424">
        <f t="shared" si="801"/>
        <v>0</v>
      </c>
      <c r="G6424">
        <f>Weighting!$H$16</f>
        <v>0</v>
      </c>
      <c r="H6424">
        <f t="array" ref="H6424">FREQUENCY(IF('Data Transformation'!$B$4:$B$8425=B6411,'Data Transformation'!$G$4:$G$8425),'Bin Analysis'!$B6424)</f>
        <v>2073</v>
      </c>
      <c r="I6424">
        <f t="shared" si="802"/>
        <v>0</v>
      </c>
      <c r="J6424">
        <f t="shared" si="803"/>
        <v>0</v>
      </c>
      <c r="K6424">
        <f>J6424*Weighting!$W$16</f>
        <v>0</v>
      </c>
      <c r="M6424" s="14"/>
    </row>
    <row r="6425" spans="1:13" x14ac:dyDescent="0.55000000000000004">
      <c r="A6425" s="32" t="str">
        <f>IF(Weighting!$P$17&gt;0,B6425,"")</f>
        <v/>
      </c>
      <c r="B6425" t="e">
        <f>Weighting!$C$17</f>
        <v>#DIV/0!</v>
      </c>
      <c r="C6425" t="e">
        <f>Weighting!$F$17</f>
        <v>#NUM!</v>
      </c>
      <c r="D6425" t="e">
        <f>IF(C6425=1,'Data Transformation'!$G$3+0.5*'Data Transformation'!$W$25,IF(C6426=1,D6426-'Data Transformation'!$W$25,FALSE))</f>
        <v>#NUM!</v>
      </c>
      <c r="E6425">
        <f t="array" ref="E6425">IF(ISLOGICAL(D6425),"",FREQUENCY(IF('Data Transformation'!$B$425:$B$8425='Bin Analysis'!$B6411,'Data Transformation'!$G$425:$G$8425),D6425))</f>
        <v>2001</v>
      </c>
      <c r="F6425">
        <f t="shared" si="801"/>
        <v>0</v>
      </c>
      <c r="G6425">
        <f>Weighting!$H$17</f>
        <v>0</v>
      </c>
      <c r="H6425">
        <f t="array" ref="H6425">FREQUENCY(IF('Data Transformation'!$B$4:$B$8425=B6411,'Data Transformation'!$G$4:$G$8425),'Bin Analysis'!$B6425)</f>
        <v>2073</v>
      </c>
      <c r="I6425">
        <f t="shared" si="802"/>
        <v>0</v>
      </c>
      <c r="J6425">
        <f t="shared" si="803"/>
        <v>0</v>
      </c>
      <c r="K6425">
        <f>J6425*Weighting!$W$17</f>
        <v>0</v>
      </c>
      <c r="M6425" s="14"/>
    </row>
    <row r="6426" spans="1:13" x14ac:dyDescent="0.55000000000000004">
      <c r="A6426" s="32" t="str">
        <f>IF(Weighting!$P$18&gt;0,B6426,"")</f>
        <v/>
      </c>
      <c r="B6426" t="e">
        <f>Weighting!$C$18</f>
        <v>#DIV/0!</v>
      </c>
      <c r="C6426" t="e">
        <f>Weighting!$F$18</f>
        <v>#NUM!</v>
      </c>
      <c r="D6426" t="e">
        <f>IF(C6426=1,'Data Transformation'!$G$3+0.5*'Data Transformation'!$W$25,IF(C6427=1,D6427-'Data Transformation'!$W$25,FALSE))</f>
        <v>#NUM!</v>
      </c>
      <c r="E6426">
        <f t="array" ref="E6426">IF(ISLOGICAL(D6426),"",FREQUENCY(IF('Data Transformation'!$B$425:$B$8425='Bin Analysis'!$B6411,'Data Transformation'!$G$425:$G$8425),D6426))</f>
        <v>2001</v>
      </c>
      <c r="F6426">
        <f t="shared" si="801"/>
        <v>0</v>
      </c>
      <c r="G6426">
        <f>Weighting!$H$18</f>
        <v>0</v>
      </c>
      <c r="H6426">
        <f t="array" ref="H6426">FREQUENCY(IF('Data Transformation'!$B$4:$B$8425=B6411,'Data Transformation'!$G$4:$G$8425),'Bin Analysis'!$B6426)</f>
        <v>2073</v>
      </c>
      <c r="I6426">
        <f t="shared" si="802"/>
        <v>0</v>
      </c>
      <c r="J6426">
        <f t="shared" si="803"/>
        <v>0</v>
      </c>
      <c r="K6426">
        <f>J6426*Weighting!$W$18</f>
        <v>0</v>
      </c>
      <c r="M6426" s="14"/>
    </row>
    <row r="6427" spans="1:13" x14ac:dyDescent="0.55000000000000004">
      <c r="A6427" s="32" t="str">
        <f>IF(Weighting!$P$19&gt;0,B6427,"")</f>
        <v/>
      </c>
      <c r="B6427" t="e">
        <f>Weighting!$C$19</f>
        <v>#DIV/0!</v>
      </c>
      <c r="C6427" t="e">
        <f>Weighting!$F$19</f>
        <v>#NUM!</v>
      </c>
      <c r="D6427" t="e">
        <f>IF(C6427=1,'Data Transformation'!$G$3+0.5*'Data Transformation'!$W$25,IF(C6428=1,D6428-'Data Transformation'!$W$25,FALSE))</f>
        <v>#NUM!</v>
      </c>
      <c r="E6427">
        <f t="array" ref="E6427">IF(ISLOGICAL(D6427),"",FREQUENCY(IF('Data Transformation'!$B$425:$B$8425='Bin Analysis'!$B6411,'Data Transformation'!$G$425:$G$8425),D6427))</f>
        <v>2001</v>
      </c>
      <c r="F6427">
        <f t="shared" si="801"/>
        <v>0</v>
      </c>
      <c r="G6427">
        <f>Weighting!$H$19</f>
        <v>0</v>
      </c>
      <c r="H6427">
        <f t="array" ref="H6427">FREQUENCY(IF('Data Transformation'!$B$4:$B$8425=B6411,'Data Transformation'!$G$4:$G$8425),'Bin Analysis'!$B6427)</f>
        <v>2073</v>
      </c>
      <c r="I6427">
        <f t="shared" si="802"/>
        <v>0</v>
      </c>
      <c r="J6427">
        <f t="shared" si="803"/>
        <v>0</v>
      </c>
      <c r="K6427">
        <f>J6427*Weighting!$W$19</f>
        <v>0</v>
      </c>
      <c r="M6427" s="14"/>
    </row>
    <row r="6428" spans="1:13" x14ac:dyDescent="0.55000000000000004">
      <c r="A6428" s="32" t="str">
        <f>IF(Weighting!$P$20&gt;0,B6428,"")</f>
        <v/>
      </c>
      <c r="B6428" t="e">
        <f>Weighting!$C$20</f>
        <v>#DIV/0!</v>
      </c>
      <c r="C6428" t="e">
        <f>Weighting!$F$20</f>
        <v>#NUM!</v>
      </c>
      <c r="D6428" t="e">
        <f>IF(C6428=1,'Data Transformation'!$G$3+0.5*'Data Transformation'!$W$25,IF(C6429=1,D6429-'Data Transformation'!$W$25,FALSE))</f>
        <v>#NUM!</v>
      </c>
      <c r="E6428">
        <f t="array" ref="E6428">IF(ISLOGICAL(D6428),"",FREQUENCY(IF('Data Transformation'!$B$425:$B$8425='Bin Analysis'!$B6411,'Data Transformation'!$G$425:$G$8425),D6428))</f>
        <v>2001</v>
      </c>
      <c r="F6428">
        <f t="shared" si="801"/>
        <v>0</v>
      </c>
      <c r="G6428">
        <f>Weighting!$H$20</f>
        <v>0</v>
      </c>
      <c r="H6428">
        <f t="array" ref="H6428">FREQUENCY(IF('Data Transformation'!$B$4:$B$8425=B6411,'Data Transformation'!$G$4:$G$8425),'Bin Analysis'!$B6428)</f>
        <v>2073</v>
      </c>
      <c r="I6428">
        <f t="shared" si="802"/>
        <v>0</v>
      </c>
      <c r="J6428">
        <f t="shared" si="803"/>
        <v>0</v>
      </c>
      <c r="K6428">
        <f>J6428*Weighting!$W$20</f>
        <v>0</v>
      </c>
      <c r="M6428" s="14"/>
    </row>
    <row r="6429" spans="1:13" x14ac:dyDescent="0.55000000000000004">
      <c r="A6429" s="32" t="str">
        <f>IF(Weighting!$P$21&gt;0,B6429,"")</f>
        <v/>
      </c>
      <c r="B6429" t="e">
        <f>Weighting!$C$21</f>
        <v>#DIV/0!</v>
      </c>
      <c r="C6429" t="e">
        <f>Weighting!$F$21</f>
        <v>#NUM!</v>
      </c>
      <c r="D6429" t="e">
        <f>IF(C6429=1,'Data Transformation'!$G$3+0.5*'Data Transformation'!$W$25,IF(C6430=1,D6430-'Data Transformation'!$W$25,FALSE))</f>
        <v>#NUM!</v>
      </c>
      <c r="E6429">
        <f t="array" ref="E6429">IF(ISLOGICAL(D6429),"",FREQUENCY(IF('Data Transformation'!$B$425:$B$8425='Bin Analysis'!$B6411,'Data Transformation'!$G$425:$G$8425),D6429))</f>
        <v>2001</v>
      </c>
      <c r="F6429">
        <f t="shared" si="801"/>
        <v>0</v>
      </c>
      <c r="G6429">
        <f>Weighting!$H$21</f>
        <v>0</v>
      </c>
      <c r="H6429">
        <f t="array" ref="H6429">FREQUENCY(IF('Data Transformation'!$B$4:$B$8425=B6411,'Data Transformation'!$G$4:$G$8425),'Bin Analysis'!$B6429)</f>
        <v>2073</v>
      </c>
      <c r="I6429">
        <f t="shared" si="802"/>
        <v>0</v>
      </c>
      <c r="J6429">
        <f t="shared" si="803"/>
        <v>0</v>
      </c>
      <c r="K6429">
        <f>J6429*Weighting!$W$21</f>
        <v>0</v>
      </c>
      <c r="M6429" s="14"/>
    </row>
    <row r="6430" spans="1:13" x14ac:dyDescent="0.55000000000000004">
      <c r="A6430" s="32" t="str">
        <f>IF(Weighting!$P$22&gt;0,B6430,"")</f>
        <v/>
      </c>
      <c r="B6430" t="e">
        <f>Weighting!$C$22</f>
        <v>#DIV/0!</v>
      </c>
      <c r="C6430" t="e">
        <f>Weighting!$F$22</f>
        <v>#NUM!</v>
      </c>
      <c r="D6430" t="e">
        <f>IF(C6430=1,'Data Transformation'!$G$3+0.5*'Data Transformation'!$W$25,IF(C6431=1,D6431-'Data Transformation'!$W$25,FALSE))</f>
        <v>#NUM!</v>
      </c>
      <c r="E6430">
        <f t="array" ref="E6430">IF(ISLOGICAL(D6430),"",FREQUENCY(IF('Data Transformation'!$B$425:$B$8425='Bin Analysis'!$B6411,'Data Transformation'!$G$425:$G$8425),D6430))</f>
        <v>2001</v>
      </c>
      <c r="F6430">
        <f t="shared" si="801"/>
        <v>0</v>
      </c>
      <c r="G6430">
        <f>Weighting!$H$22</f>
        <v>0</v>
      </c>
      <c r="H6430">
        <f t="array" ref="H6430">FREQUENCY(IF('Data Transformation'!$B$4:$B$8425=B6411,'Data Transformation'!$G$4:$G$8425),'Bin Analysis'!$B6430)</f>
        <v>2073</v>
      </c>
      <c r="I6430">
        <f t="shared" si="802"/>
        <v>0</v>
      </c>
      <c r="J6430">
        <f t="shared" si="803"/>
        <v>0</v>
      </c>
      <c r="K6430">
        <f>J6430*Weighting!$W$22</f>
        <v>0</v>
      </c>
      <c r="M6430" s="14"/>
    </row>
    <row r="6431" spans="1:13" x14ac:dyDescent="0.55000000000000004">
      <c r="A6431" s="32" t="str">
        <f>IF(Weighting!$P$23&gt;0,B6431,"")</f>
        <v/>
      </c>
      <c r="B6431" t="e">
        <f>Weighting!$C$23</f>
        <v>#DIV/0!</v>
      </c>
      <c r="C6431" t="e">
        <f>Weighting!$F$23</f>
        <v>#NUM!</v>
      </c>
      <c r="D6431" t="e">
        <f>IF(C6431=1,'Data Transformation'!$G$3+0.5*'Data Transformation'!$W$25,IF(C6432=1,D6432-'Data Transformation'!$W$25,FALSE))</f>
        <v>#NUM!</v>
      </c>
      <c r="E6431">
        <f t="array" ref="E6431">IF(ISLOGICAL(D6431),"",FREQUENCY(IF('Data Transformation'!$B$425:$B$8425='Bin Analysis'!$B6411,'Data Transformation'!$G$425:$G$8425),D6431))</f>
        <v>2001</v>
      </c>
      <c r="F6431">
        <f t="shared" si="801"/>
        <v>0</v>
      </c>
      <c r="G6431">
        <f>Weighting!$H$23</f>
        <v>0</v>
      </c>
      <c r="H6431">
        <f t="array" ref="H6431">FREQUENCY(IF('Data Transformation'!$B$4:$B$8425=B6411,'Data Transformation'!$G$4:$G$8425),'Bin Analysis'!$B6431)</f>
        <v>2073</v>
      </c>
      <c r="I6431">
        <f t="shared" si="802"/>
        <v>0</v>
      </c>
      <c r="J6431">
        <f t="shared" si="803"/>
        <v>0</v>
      </c>
      <c r="K6431">
        <f>J6431*Weighting!$W$23</f>
        <v>0</v>
      </c>
      <c r="M6431" s="14"/>
    </row>
    <row r="6432" spans="1:13" x14ac:dyDescent="0.55000000000000004">
      <c r="A6432" s="32" t="str">
        <f>IF(Weighting!$P$24&gt;0,B6432,"")</f>
        <v/>
      </c>
      <c r="B6432" t="e">
        <f>Weighting!$C$24</f>
        <v>#DIV/0!</v>
      </c>
      <c r="C6432" t="e">
        <f>Weighting!$F$24</f>
        <v>#NUM!</v>
      </c>
      <c r="D6432" t="e">
        <f>IF(C6432=1,'Data Transformation'!$G$3+0.5*'Data Transformation'!$W$25,IF(C6433=1,D6433-'Data Transformation'!$W$25,FALSE))</f>
        <v>#NUM!</v>
      </c>
      <c r="E6432">
        <f t="array" ref="E6432">IF(ISLOGICAL(D6432),"",FREQUENCY(IF('Data Transformation'!$B$425:$B$8425='Bin Analysis'!$B6411,'Data Transformation'!$G$425:$G$8425),D6432))</f>
        <v>2001</v>
      </c>
      <c r="F6432">
        <f t="shared" si="801"/>
        <v>0</v>
      </c>
      <c r="G6432">
        <f>Weighting!$H$24</f>
        <v>0</v>
      </c>
      <c r="H6432">
        <f t="array" ref="H6432">FREQUENCY(IF('Data Transformation'!$B$4:$B$8425=B6411,'Data Transformation'!$G$4:$G$8425),'Bin Analysis'!$B6432)</f>
        <v>2073</v>
      </c>
      <c r="I6432">
        <f t="shared" si="802"/>
        <v>0</v>
      </c>
      <c r="J6432">
        <f t="shared" si="803"/>
        <v>0</v>
      </c>
      <c r="K6432">
        <f>J6432*Weighting!$W$24</f>
        <v>0</v>
      </c>
      <c r="M6432" s="14"/>
    </row>
    <row r="6433" spans="1:25" x14ac:dyDescent="0.55000000000000004">
      <c r="A6433" s="32" t="str">
        <f>IF(Weighting!$P$25&gt;0,B6433,"")</f>
        <v/>
      </c>
      <c r="B6433" t="e">
        <f>Weighting!$C$25</f>
        <v>#DIV/0!</v>
      </c>
      <c r="C6433" t="e">
        <f>Weighting!$F$25</f>
        <v>#NUM!</v>
      </c>
      <c r="D6433" t="e">
        <f>IF(C6433=1,'Data Transformation'!$G$3+0.5*'Data Transformation'!$W$25,IF(C6434=1,D6434-'Data Transformation'!$W$25,FALSE))</f>
        <v>#NUM!</v>
      </c>
      <c r="E6433">
        <f t="array" ref="E6433">IF(ISLOGICAL(D6433),"",FREQUENCY(IF('Data Transformation'!$B$425:$B$8425='Bin Analysis'!$B6411,'Data Transformation'!$G$425:$G$8425),D6433))</f>
        <v>2001</v>
      </c>
      <c r="F6433">
        <f t="shared" si="801"/>
        <v>0</v>
      </c>
      <c r="G6433">
        <f>Weighting!$H$25</f>
        <v>0</v>
      </c>
      <c r="H6433">
        <f t="array" ref="H6433">FREQUENCY(IF('Data Transformation'!$B$4:$B$8425=B6411,'Data Transformation'!$G$4:$G$8425),'Bin Analysis'!$B6433)</f>
        <v>2073</v>
      </c>
      <c r="I6433">
        <f t="shared" si="802"/>
        <v>0</v>
      </c>
      <c r="J6433">
        <f t="shared" si="803"/>
        <v>0</v>
      </c>
      <c r="K6433">
        <f>J6433*Weighting!$W$25</f>
        <v>0</v>
      </c>
      <c r="M6433" s="14"/>
    </row>
    <row r="6434" spans="1:25" x14ac:dyDescent="0.55000000000000004">
      <c r="O6434"/>
      <c r="P6434"/>
      <c r="Q6434"/>
      <c r="R6434"/>
    </row>
    <row r="6435" spans="1:25" ht="23.35" x14ac:dyDescent="0.8">
      <c r="A6435" s="21" t="s">
        <v>0</v>
      </c>
      <c r="B6435" s="21" t="str">
        <f>IFERROR(VLOOKUP(C6435,'Data Transformation'!$L$6:$M$426,2,FALSE),"")</f>
        <v/>
      </c>
      <c r="C6435" s="21">
        <f>C6411+1</f>
        <v>268</v>
      </c>
      <c r="D6435" s="21"/>
      <c r="E6435" s="21"/>
      <c r="F6435" s="21"/>
      <c r="G6435" s="21"/>
      <c r="H6435" s="22"/>
      <c r="I6435" s="22"/>
      <c r="J6435" s="22"/>
      <c r="K6435" s="21"/>
      <c r="L6435" s="21" t="str">
        <f>B6435</f>
        <v/>
      </c>
      <c r="M6435" s="23" t="e">
        <f>INDEX('Data Transformation'!$O$4:$O$424,MATCH($B6435,'Data Transformation'!$M$4:$M$424,0),MATCH($M$2,'Data Transformation'!$O$3,0))</f>
        <v>#N/A</v>
      </c>
      <c r="N6435" s="27" t="e">
        <f>IF('Input and Summary Results'!$J$16="minimum",'Bin Analysis'!X6436/(M6435-1),'Bin Analysis'!Y6435/('Bin Analysis'!M6435-1))</f>
        <v>#N/A</v>
      </c>
      <c r="O6435" s="27" t="e">
        <f>IF(M6435=FALSE,NA(),(VLOOKUP(1,C6438:K6457,4,FALSE))/(M6435-1))</f>
        <v>#N/A</v>
      </c>
      <c r="P6435" s="27" t="e">
        <f>IF(M6435=FALSE,NA(),SUM(J6438:J6457)/Weighting!$S$5)</f>
        <v>#N/A</v>
      </c>
      <c r="Q6435" s="27" t="e">
        <f>IF(M6435=FALSE,NA(),SUM(K6438:K6457)/Weighting!$S$6)</f>
        <v>#N/A</v>
      </c>
      <c r="R6435" s="27" t="e">
        <f>IF(M6435=FALSE,NA(),(VLOOKUP(1,G6438:K6457,3,FALSE))/(M6435-1))</f>
        <v>#N/A</v>
      </c>
      <c r="S6435" s="22" t="e">
        <f>IF(M6435=FALSE,NA(),IF(SUM(J6438:J6457)=2,"yes","no"))</f>
        <v>#N/A</v>
      </c>
      <c r="X6435" s="2" cm="2">
        <f t="array" ref="X6435:X6436">FREQUENCY(IF('Data Transformation'!$B$425:$B$6424='Bin Analysis'!L6435,'Data Transformation'!$G$425:$G$6424),'Data Transformation'!$U$11)</f>
        <v>0</v>
      </c>
      <c r="Y6435" s="2" cm="2">
        <f t="array" ref="Y6435:Y6436">FREQUENCY(IF('Data Transformation'!$B$425:$B$6424='Bin Analysis'!L6435,'Data Transformation'!$G$425:$G$6424),'Data Transformation'!$U$12)</f>
        <v>0</v>
      </c>
    </row>
    <row r="6436" spans="1:25" x14ac:dyDescent="0.55000000000000004">
      <c r="A6436" s="14" t="s">
        <v>67</v>
      </c>
      <c r="B6436" t="s">
        <v>47</v>
      </c>
      <c r="C6436" t="s">
        <v>5</v>
      </c>
      <c r="D6436" t="s">
        <v>100</v>
      </c>
      <c r="E6436" t="s">
        <v>101</v>
      </c>
      <c r="F6436" t="s">
        <v>102</v>
      </c>
      <c r="G6436" t="s">
        <v>70</v>
      </c>
      <c r="H6436" t="s">
        <v>31</v>
      </c>
      <c r="I6436" t="s">
        <v>32</v>
      </c>
      <c r="J6436" t="s">
        <v>46</v>
      </c>
      <c r="K6436" s="14" t="s">
        <v>45</v>
      </c>
      <c r="M6436" s="14"/>
      <c r="X6436" s="2">
        <v>0</v>
      </c>
      <c r="Y6436" s="2">
        <v>0</v>
      </c>
    </row>
    <row r="6437" spans="1:25" x14ac:dyDescent="0.55000000000000004">
      <c r="A6437" s="32"/>
      <c r="D6437" t="e">
        <f>IF(C6437=1,'Data Transformation'!$G$3+0.5*'Data Transformation'!$W$25,IF(C6438=1,D6438-'Data Transformation'!$W$25,FALSE))</f>
        <v>#NUM!</v>
      </c>
      <c r="E6437">
        <f t="array" ref="E6437">IF(ISLOGICAL(D6437),"",FREQUENCY(IF('Data Transformation'!$B$425:$B$8425='Bin Analysis'!$B6435,'Data Transformation'!$G$425:$G$8425),D6437))</f>
        <v>2001</v>
      </c>
      <c r="F6437" t="e">
        <f>IF(ISLOGICAL(D6437),"",E6437-E6436)</f>
        <v>#VALUE!</v>
      </c>
      <c r="M6437" s="14"/>
    </row>
    <row r="6438" spans="1:25" x14ac:dyDescent="0.55000000000000004">
      <c r="A6438" s="32" t="e">
        <f>IF(Weighting!$P$6&gt;0,B6438,"")</f>
        <v>#NUM!</v>
      </c>
      <c r="B6438" t="e">
        <f>Weighting!$C$6</f>
        <v>#DIV/0!</v>
      </c>
      <c r="C6438" t="e">
        <f>Weighting!$F$6</f>
        <v>#NUM!</v>
      </c>
      <c r="D6438" t="e">
        <f>IF(C6438=1,'Data Transformation'!$G$3+0.5*'Data Transformation'!$W$25,IF(C6439=1,D6439-'Data Transformation'!$W$25,FALSE))</f>
        <v>#NUM!</v>
      </c>
      <c r="E6438">
        <f t="array" ref="E6438">IF(ISLOGICAL(D6438),"",FREQUENCY(IF('Data Transformation'!$B$425:$B$8425='Bin Analysis'!$B6435,'Data Transformation'!$G$425:$G$8425),D6438))</f>
        <v>2001</v>
      </c>
      <c r="F6438">
        <f>IF(ISLOGICAL(D6438),"",E6438-E6437)</f>
        <v>0</v>
      </c>
      <c r="G6438">
        <f>Weighting!$H$6</f>
        <v>1</v>
      </c>
      <c r="H6438">
        <f t="array" ref="H6438">FREQUENCY(IF('Data Transformation'!$B$4:$B$8425=B6435,'Data Transformation'!$G$4:$G$8425),'Bin Analysis'!$B6438)</f>
        <v>2073</v>
      </c>
      <c r="I6438">
        <f>H6438-H6437</f>
        <v>2073</v>
      </c>
      <c r="J6438">
        <f>IF(I6438=0,0,1)</f>
        <v>1</v>
      </c>
      <c r="K6438" t="e">
        <f>J6438*Weighting!$W$6</f>
        <v>#NUM!</v>
      </c>
      <c r="M6438" s="14"/>
    </row>
    <row r="6439" spans="1:25" x14ac:dyDescent="0.55000000000000004">
      <c r="A6439" s="32" t="str">
        <f>IF(Weighting!$P$7&gt;0,B6439,"")</f>
        <v/>
      </c>
      <c r="B6439" t="e">
        <f>Weighting!$C$7</f>
        <v>#DIV/0!</v>
      </c>
      <c r="C6439" t="e">
        <f>Weighting!$F$7</f>
        <v>#NUM!</v>
      </c>
      <c r="D6439" t="e">
        <f>IF(C6439=1,'Data Transformation'!$G$3+0.5*'Data Transformation'!$W$25,IF(C6440=1,D6440-'Data Transformation'!$W$25,FALSE))</f>
        <v>#NUM!</v>
      </c>
      <c r="E6439">
        <f t="array" ref="E6439">IF(ISLOGICAL(D6439),"",FREQUENCY(IF('Data Transformation'!$B$425:$B$8425='Bin Analysis'!$B6435,'Data Transformation'!$G$425:$G$8425),D6439))</f>
        <v>2001</v>
      </c>
      <c r="F6439">
        <f t="shared" ref="F6439:F6457" si="804">IF(ISLOGICAL(D6439),"",E6439-E6438)</f>
        <v>0</v>
      </c>
      <c r="G6439">
        <f>Weighting!$H$7</f>
        <v>0</v>
      </c>
      <c r="H6439">
        <f t="array" ref="H6439">FREQUENCY(IF('Data Transformation'!$B$4:$B$8425=B6435,'Data Transformation'!$G$4:$G$8425),'Bin Analysis'!$B6439)</f>
        <v>2073</v>
      </c>
      <c r="I6439">
        <f t="shared" ref="I6439:I6457" si="805">H6439-H6438</f>
        <v>0</v>
      </c>
      <c r="J6439">
        <f>IF(I6439=0,0,1)</f>
        <v>0</v>
      </c>
      <c r="K6439">
        <f>J6439*Weighting!$W$7</f>
        <v>0</v>
      </c>
      <c r="M6439" s="14"/>
    </row>
    <row r="6440" spans="1:25" x14ac:dyDescent="0.55000000000000004">
      <c r="A6440" s="32" t="str">
        <f>IF(Weighting!$P$8&gt;0,B6440,"")</f>
        <v/>
      </c>
      <c r="B6440" t="e">
        <f>Weighting!$C$8</f>
        <v>#DIV/0!</v>
      </c>
      <c r="C6440" t="e">
        <f>Weighting!$F$8</f>
        <v>#NUM!</v>
      </c>
      <c r="D6440" t="e">
        <f>IF(C6440=1,'Data Transformation'!$G$3+0.5*'Data Transformation'!$W$25,IF(C6441=1,D6441-'Data Transformation'!$W$25,FALSE))</f>
        <v>#NUM!</v>
      </c>
      <c r="E6440">
        <f t="array" ref="E6440">IF(ISLOGICAL(D6440),"",FREQUENCY(IF('Data Transformation'!$B$425:$B$8425='Bin Analysis'!$B6435,'Data Transformation'!$G$425:$G$8425),D6440))</f>
        <v>2001</v>
      </c>
      <c r="F6440">
        <f t="shared" si="804"/>
        <v>0</v>
      </c>
      <c r="G6440">
        <f>Weighting!$H$8</f>
        <v>0</v>
      </c>
      <c r="H6440">
        <f t="array" ref="H6440">FREQUENCY(IF('Data Transformation'!$B$4:$B$8425=B6435,'Data Transformation'!$G$4:$G$8425),'Bin Analysis'!$B6440)</f>
        <v>2073</v>
      </c>
      <c r="I6440">
        <f t="shared" si="805"/>
        <v>0</v>
      </c>
      <c r="J6440">
        <f t="shared" ref="J6440:J6457" si="806">IF(I6440=0,0,1)</f>
        <v>0</v>
      </c>
      <c r="K6440">
        <f>J6440*Weighting!$W$8</f>
        <v>0</v>
      </c>
      <c r="M6440" s="14"/>
    </row>
    <row r="6441" spans="1:25" x14ac:dyDescent="0.55000000000000004">
      <c r="A6441" s="32" t="str">
        <f>IF(Weighting!$P$9&gt;0,B6441,"")</f>
        <v/>
      </c>
      <c r="B6441" s="50" t="e">
        <f>Weighting!$C$9</f>
        <v>#DIV/0!</v>
      </c>
      <c r="C6441" t="e">
        <f>Weighting!$F$9</f>
        <v>#NUM!</v>
      </c>
      <c r="D6441" t="e">
        <f>IF(C6441=1,'Data Transformation'!$G$3+0.5*'Data Transformation'!$W$25,IF(C6442=1,D6442-'Data Transformation'!$W$25,FALSE))</f>
        <v>#NUM!</v>
      </c>
      <c r="E6441">
        <f t="array" ref="E6441">IF(ISLOGICAL(D6441),"",FREQUENCY(IF('Data Transformation'!$B$425:$B$8425='Bin Analysis'!$B6435,'Data Transformation'!$G$425:$G$8425),D6441))</f>
        <v>2001</v>
      </c>
      <c r="F6441">
        <f t="shared" si="804"/>
        <v>0</v>
      </c>
      <c r="G6441">
        <f>Weighting!$H$9</f>
        <v>0</v>
      </c>
      <c r="H6441">
        <f t="array" ref="H6441">FREQUENCY(IF('Data Transformation'!$B$4:$B$8425=B6435,'Data Transformation'!$G$4:$G$8425),'Bin Analysis'!$B6441)</f>
        <v>2073</v>
      </c>
      <c r="I6441">
        <f t="shared" si="805"/>
        <v>0</v>
      </c>
      <c r="J6441">
        <f t="shared" si="806"/>
        <v>0</v>
      </c>
      <c r="K6441">
        <f>J6441*Weighting!$W$9</f>
        <v>0</v>
      </c>
      <c r="M6441" s="14"/>
    </row>
    <row r="6442" spans="1:25" x14ac:dyDescent="0.55000000000000004">
      <c r="A6442" s="32" t="str">
        <f>IF(Weighting!$P$10&gt;0,B6442,"")</f>
        <v/>
      </c>
      <c r="B6442" t="e">
        <f>Weighting!$C$10</f>
        <v>#DIV/0!</v>
      </c>
      <c r="C6442" t="e">
        <f>Weighting!$F$10</f>
        <v>#NUM!</v>
      </c>
      <c r="D6442" t="e">
        <f>IF(C6442=1,'Data Transformation'!$G$3+0.5*'Data Transformation'!$W$25,IF(C6443=1,D6443-'Data Transformation'!$W$25,FALSE))</f>
        <v>#NUM!</v>
      </c>
      <c r="E6442">
        <f t="array" ref="E6442">IF(ISLOGICAL(D6442),"",FREQUENCY(IF('Data Transformation'!$B$425:$B$8425='Bin Analysis'!$B6435,'Data Transformation'!$G$425:$G$8425),D6442))</f>
        <v>2001</v>
      </c>
      <c r="F6442">
        <f t="shared" si="804"/>
        <v>0</v>
      </c>
      <c r="G6442">
        <f>Weighting!$H$10</f>
        <v>0</v>
      </c>
      <c r="H6442">
        <f t="array" ref="H6442">FREQUENCY(IF('Data Transformation'!$B$4:$B$8425=B6435,'Data Transformation'!$G$4:$G$8425),'Bin Analysis'!$B6442)</f>
        <v>2073</v>
      </c>
      <c r="I6442">
        <f t="shared" si="805"/>
        <v>0</v>
      </c>
      <c r="J6442">
        <f t="shared" si="806"/>
        <v>0</v>
      </c>
      <c r="K6442">
        <f>J6442*Weighting!$W$10</f>
        <v>0</v>
      </c>
      <c r="M6442" s="14"/>
    </row>
    <row r="6443" spans="1:25" x14ac:dyDescent="0.55000000000000004">
      <c r="A6443" s="32" t="str">
        <f>IF(Weighting!$P$11&gt;0,B6443,"")</f>
        <v/>
      </c>
      <c r="B6443" t="e">
        <f>Weighting!$C$11</f>
        <v>#DIV/0!</v>
      </c>
      <c r="C6443" t="e">
        <f>Weighting!$F$11</f>
        <v>#NUM!</v>
      </c>
      <c r="D6443" t="e">
        <f>IF(C6443=1,'Data Transformation'!$G$3+0.5*'Data Transformation'!$W$25,IF(C6444=1,D6444-'Data Transformation'!$W$25,FALSE))</f>
        <v>#NUM!</v>
      </c>
      <c r="E6443">
        <f t="array" ref="E6443">IF(ISLOGICAL(D6443),"",FREQUENCY(IF('Data Transformation'!$B$425:$B$8425='Bin Analysis'!$B6435,'Data Transformation'!$G$425:$G$8425),D6443))</f>
        <v>2001</v>
      </c>
      <c r="F6443">
        <f t="shared" si="804"/>
        <v>0</v>
      </c>
      <c r="G6443">
        <f>Weighting!$H$11</f>
        <v>0</v>
      </c>
      <c r="H6443">
        <f t="array" ref="H6443">FREQUENCY(IF('Data Transformation'!$B$4:$B$8425=B6435,'Data Transformation'!$G$4:$G$8425),'Bin Analysis'!$B6443)</f>
        <v>2073</v>
      </c>
      <c r="I6443">
        <f t="shared" si="805"/>
        <v>0</v>
      </c>
      <c r="J6443">
        <f t="shared" si="806"/>
        <v>0</v>
      </c>
      <c r="K6443">
        <f>J6443*Weighting!$W$11</f>
        <v>0</v>
      </c>
      <c r="M6443" s="14"/>
    </row>
    <row r="6444" spans="1:25" x14ac:dyDescent="0.55000000000000004">
      <c r="A6444" s="32" t="str">
        <f>IF(Weighting!$P$12&gt;0,B6444,"")</f>
        <v/>
      </c>
      <c r="B6444" t="e">
        <f>Weighting!$C$12</f>
        <v>#DIV/0!</v>
      </c>
      <c r="C6444" t="e">
        <f>Weighting!$F$12</f>
        <v>#NUM!</v>
      </c>
      <c r="D6444" t="e">
        <f>IF(C6444=1,'Data Transformation'!$G$3+0.5*'Data Transformation'!$W$25,IF(C6445=1,D6445-'Data Transformation'!$W$25,FALSE))</f>
        <v>#NUM!</v>
      </c>
      <c r="E6444">
        <f t="array" ref="E6444">IF(ISLOGICAL(D6444),"",FREQUENCY(IF('Data Transformation'!$B$425:$B$8425='Bin Analysis'!$B6435,'Data Transformation'!$G$425:$G$8425),D6444))</f>
        <v>2001</v>
      </c>
      <c r="F6444">
        <f t="shared" si="804"/>
        <v>0</v>
      </c>
      <c r="G6444">
        <f>Weighting!$H$12</f>
        <v>0</v>
      </c>
      <c r="H6444">
        <f t="array" ref="H6444">FREQUENCY(IF('Data Transformation'!$B$4:$B$8425=B6435,'Data Transformation'!$G$4:$G$8425),'Bin Analysis'!$B6444)</f>
        <v>2073</v>
      </c>
      <c r="I6444">
        <f t="shared" si="805"/>
        <v>0</v>
      </c>
      <c r="J6444">
        <f t="shared" si="806"/>
        <v>0</v>
      </c>
      <c r="K6444">
        <f>J6444*Weighting!$W$12</f>
        <v>0</v>
      </c>
      <c r="M6444" s="14"/>
    </row>
    <row r="6445" spans="1:25" x14ac:dyDescent="0.55000000000000004">
      <c r="A6445" s="32" t="str">
        <f>IF(Weighting!$P$13&gt;0,B6445,"")</f>
        <v/>
      </c>
      <c r="B6445" t="e">
        <f>Weighting!$C$13</f>
        <v>#DIV/0!</v>
      </c>
      <c r="C6445" t="e">
        <f>Weighting!$F$13</f>
        <v>#NUM!</v>
      </c>
      <c r="D6445" t="e">
        <f>IF(C6445=1,'Data Transformation'!$G$3+0.5*'Data Transformation'!$W$25,IF(C6446=1,D6446-'Data Transformation'!$W$25,FALSE))</f>
        <v>#NUM!</v>
      </c>
      <c r="E6445">
        <f t="array" ref="E6445">IF(ISLOGICAL(D6445),"",FREQUENCY(IF('Data Transformation'!$B$425:$B$8425='Bin Analysis'!$B6435,'Data Transformation'!$G$425:$G$8425),D6445))</f>
        <v>2001</v>
      </c>
      <c r="F6445">
        <f t="shared" si="804"/>
        <v>0</v>
      </c>
      <c r="G6445">
        <f>Weighting!$H$13</f>
        <v>0</v>
      </c>
      <c r="H6445">
        <f t="array" ref="H6445">FREQUENCY(IF('Data Transformation'!$B$4:$B$8425=B6435,'Data Transformation'!$G$4:$G$8425),'Bin Analysis'!$B6445)</f>
        <v>2073</v>
      </c>
      <c r="I6445">
        <f t="shared" si="805"/>
        <v>0</v>
      </c>
      <c r="J6445">
        <f t="shared" si="806"/>
        <v>0</v>
      </c>
      <c r="K6445">
        <f>J6445*Weighting!$W$13</f>
        <v>0</v>
      </c>
      <c r="M6445" s="14"/>
    </row>
    <row r="6446" spans="1:25" x14ac:dyDescent="0.55000000000000004">
      <c r="A6446" s="32" t="str">
        <f>IF(Weighting!$P$14&gt;0,B6446,"")</f>
        <v/>
      </c>
      <c r="B6446" t="e">
        <f>Weighting!$C$14</f>
        <v>#DIV/0!</v>
      </c>
      <c r="C6446" t="e">
        <f>Weighting!$F$14</f>
        <v>#NUM!</v>
      </c>
      <c r="D6446" t="e">
        <f>IF(C6446=1,'Data Transformation'!$G$3+0.5*'Data Transformation'!$W$25,IF(C6447=1,D6447-'Data Transformation'!$W$25,FALSE))</f>
        <v>#NUM!</v>
      </c>
      <c r="E6446">
        <f t="array" ref="E6446">IF(ISLOGICAL(D6446),"",FREQUENCY(IF('Data Transformation'!$B$425:$B$8425='Bin Analysis'!$B6435,'Data Transformation'!$G$425:$G$8425),D6446))</f>
        <v>2001</v>
      </c>
      <c r="F6446">
        <f t="shared" si="804"/>
        <v>0</v>
      </c>
      <c r="G6446">
        <f>Weighting!$H$14</f>
        <v>0</v>
      </c>
      <c r="H6446">
        <f t="array" ref="H6446">FREQUENCY(IF('Data Transformation'!$B$4:$B$8425=B6435,'Data Transformation'!$G$4:$G$8425),'Bin Analysis'!$B6446)</f>
        <v>2073</v>
      </c>
      <c r="I6446">
        <f t="shared" si="805"/>
        <v>0</v>
      </c>
      <c r="J6446">
        <f t="shared" si="806"/>
        <v>0</v>
      </c>
      <c r="K6446">
        <f>J6446*Weighting!$W$14</f>
        <v>0</v>
      </c>
      <c r="M6446" s="14"/>
    </row>
    <row r="6447" spans="1:25" x14ac:dyDescent="0.55000000000000004">
      <c r="A6447" s="32" t="str">
        <f>IF(Weighting!$P$15&gt;0,B6447,"")</f>
        <v/>
      </c>
      <c r="B6447" t="e">
        <f>Weighting!$C$15</f>
        <v>#DIV/0!</v>
      </c>
      <c r="C6447" t="e">
        <f>Weighting!$F$15</f>
        <v>#NUM!</v>
      </c>
      <c r="D6447" t="e">
        <f>IF(C6447=1,'Data Transformation'!$G$3+0.5*'Data Transformation'!$W$25,IF(C6448=1,D6448-'Data Transformation'!$W$25,FALSE))</f>
        <v>#NUM!</v>
      </c>
      <c r="E6447">
        <f t="array" ref="E6447">IF(ISLOGICAL(D6447),"",FREQUENCY(IF('Data Transformation'!$B$425:$B$8425='Bin Analysis'!$B6435,'Data Transformation'!$G$425:$G$8425),D6447))</f>
        <v>2001</v>
      </c>
      <c r="F6447">
        <f t="shared" si="804"/>
        <v>0</v>
      </c>
      <c r="G6447">
        <f>Weighting!$H$15</f>
        <v>0</v>
      </c>
      <c r="H6447">
        <f t="array" ref="H6447">FREQUENCY(IF('Data Transformation'!$B$4:$B$8425=B6435,'Data Transformation'!$G$4:$G$8425),'Bin Analysis'!$B6447)</f>
        <v>2073</v>
      </c>
      <c r="I6447">
        <f t="shared" si="805"/>
        <v>0</v>
      </c>
      <c r="J6447">
        <f t="shared" si="806"/>
        <v>0</v>
      </c>
      <c r="K6447">
        <f>J6447*Weighting!$W$15</f>
        <v>0</v>
      </c>
      <c r="M6447" s="14"/>
    </row>
    <row r="6448" spans="1:25" x14ac:dyDescent="0.55000000000000004">
      <c r="A6448" s="32" t="str">
        <f>IF(Weighting!$P$16&gt;0,B6448,"")</f>
        <v/>
      </c>
      <c r="B6448" t="e">
        <f>Weighting!$C$16</f>
        <v>#DIV/0!</v>
      </c>
      <c r="C6448" t="e">
        <f>Weighting!$F$16</f>
        <v>#NUM!</v>
      </c>
      <c r="D6448" t="e">
        <f>IF(C6448=1,'Data Transformation'!$G$3+0.5*'Data Transformation'!$W$25,IF(C6449=1,D6449-'Data Transformation'!$W$25,FALSE))</f>
        <v>#NUM!</v>
      </c>
      <c r="E6448">
        <f t="array" ref="E6448">IF(ISLOGICAL(D6448),"",FREQUENCY(IF('Data Transformation'!$B$425:$B$8425='Bin Analysis'!$B6435,'Data Transformation'!$G$425:$G$8425),D6448))</f>
        <v>2001</v>
      </c>
      <c r="F6448">
        <f t="shared" si="804"/>
        <v>0</v>
      </c>
      <c r="G6448">
        <f>Weighting!$H$16</f>
        <v>0</v>
      </c>
      <c r="H6448">
        <f t="array" ref="H6448">FREQUENCY(IF('Data Transformation'!$B$4:$B$8425=B6435,'Data Transformation'!$G$4:$G$8425),'Bin Analysis'!$B6448)</f>
        <v>2073</v>
      </c>
      <c r="I6448">
        <f t="shared" si="805"/>
        <v>0</v>
      </c>
      <c r="J6448">
        <f t="shared" si="806"/>
        <v>0</v>
      </c>
      <c r="K6448">
        <f>J6448*Weighting!$W$16</f>
        <v>0</v>
      </c>
      <c r="M6448" s="14"/>
    </row>
    <row r="6449" spans="1:25" x14ac:dyDescent="0.55000000000000004">
      <c r="A6449" s="32" t="str">
        <f>IF(Weighting!$P$17&gt;0,B6449,"")</f>
        <v/>
      </c>
      <c r="B6449" t="e">
        <f>Weighting!$C$17</f>
        <v>#DIV/0!</v>
      </c>
      <c r="C6449" t="e">
        <f>Weighting!$F$17</f>
        <v>#NUM!</v>
      </c>
      <c r="D6449" t="e">
        <f>IF(C6449=1,'Data Transformation'!$G$3+0.5*'Data Transformation'!$W$25,IF(C6450=1,D6450-'Data Transformation'!$W$25,FALSE))</f>
        <v>#NUM!</v>
      </c>
      <c r="E6449">
        <f t="array" ref="E6449">IF(ISLOGICAL(D6449),"",FREQUENCY(IF('Data Transformation'!$B$425:$B$8425='Bin Analysis'!$B6435,'Data Transformation'!$G$425:$G$8425),D6449))</f>
        <v>2001</v>
      </c>
      <c r="F6449">
        <f t="shared" si="804"/>
        <v>0</v>
      </c>
      <c r="G6449">
        <f>Weighting!$H$17</f>
        <v>0</v>
      </c>
      <c r="H6449">
        <f t="array" ref="H6449">FREQUENCY(IF('Data Transformation'!$B$4:$B$8425=B6435,'Data Transformation'!$G$4:$G$8425),'Bin Analysis'!$B6449)</f>
        <v>2073</v>
      </c>
      <c r="I6449">
        <f t="shared" si="805"/>
        <v>0</v>
      </c>
      <c r="J6449">
        <f t="shared" si="806"/>
        <v>0</v>
      </c>
      <c r="K6449">
        <f>J6449*Weighting!$W$17</f>
        <v>0</v>
      </c>
      <c r="M6449" s="14"/>
    </row>
    <row r="6450" spans="1:25" x14ac:dyDescent="0.55000000000000004">
      <c r="A6450" s="32" t="str">
        <f>IF(Weighting!$P$18&gt;0,B6450,"")</f>
        <v/>
      </c>
      <c r="B6450" t="e">
        <f>Weighting!$C$18</f>
        <v>#DIV/0!</v>
      </c>
      <c r="C6450" t="e">
        <f>Weighting!$F$18</f>
        <v>#NUM!</v>
      </c>
      <c r="D6450" t="e">
        <f>IF(C6450=1,'Data Transformation'!$G$3+0.5*'Data Transformation'!$W$25,IF(C6451=1,D6451-'Data Transformation'!$W$25,FALSE))</f>
        <v>#NUM!</v>
      </c>
      <c r="E6450">
        <f t="array" ref="E6450">IF(ISLOGICAL(D6450),"",FREQUENCY(IF('Data Transformation'!$B$425:$B$8425='Bin Analysis'!$B6435,'Data Transformation'!$G$425:$G$8425),D6450))</f>
        <v>2001</v>
      </c>
      <c r="F6450">
        <f t="shared" si="804"/>
        <v>0</v>
      </c>
      <c r="G6450">
        <f>Weighting!$H$18</f>
        <v>0</v>
      </c>
      <c r="H6450">
        <f t="array" ref="H6450">FREQUENCY(IF('Data Transformation'!$B$4:$B$8425=B6435,'Data Transformation'!$G$4:$G$8425),'Bin Analysis'!$B6450)</f>
        <v>2073</v>
      </c>
      <c r="I6450">
        <f t="shared" si="805"/>
        <v>0</v>
      </c>
      <c r="J6450">
        <f t="shared" si="806"/>
        <v>0</v>
      </c>
      <c r="K6450">
        <f>J6450*Weighting!$W$18</f>
        <v>0</v>
      </c>
      <c r="M6450" s="14"/>
    </row>
    <row r="6451" spans="1:25" x14ac:dyDescent="0.55000000000000004">
      <c r="A6451" s="32" t="str">
        <f>IF(Weighting!$P$19&gt;0,B6451,"")</f>
        <v/>
      </c>
      <c r="B6451" t="e">
        <f>Weighting!$C$19</f>
        <v>#DIV/0!</v>
      </c>
      <c r="C6451" t="e">
        <f>Weighting!$F$19</f>
        <v>#NUM!</v>
      </c>
      <c r="D6451" t="e">
        <f>IF(C6451=1,'Data Transformation'!$G$3+0.5*'Data Transformation'!$W$25,IF(C6452=1,D6452-'Data Transformation'!$W$25,FALSE))</f>
        <v>#NUM!</v>
      </c>
      <c r="E6451">
        <f t="array" ref="E6451">IF(ISLOGICAL(D6451),"",FREQUENCY(IF('Data Transformation'!$B$425:$B$8425='Bin Analysis'!$B6435,'Data Transformation'!$G$425:$G$8425),D6451))</f>
        <v>2001</v>
      </c>
      <c r="F6451">
        <f t="shared" si="804"/>
        <v>0</v>
      </c>
      <c r="G6451">
        <f>Weighting!$H$19</f>
        <v>0</v>
      </c>
      <c r="H6451">
        <f t="array" ref="H6451">FREQUENCY(IF('Data Transformation'!$B$4:$B$8425=B6435,'Data Transformation'!$G$4:$G$8425),'Bin Analysis'!$B6451)</f>
        <v>2073</v>
      </c>
      <c r="I6451">
        <f t="shared" si="805"/>
        <v>0</v>
      </c>
      <c r="J6451">
        <f t="shared" si="806"/>
        <v>0</v>
      </c>
      <c r="K6451">
        <f>J6451*Weighting!$W$19</f>
        <v>0</v>
      </c>
      <c r="M6451" s="14"/>
    </row>
    <row r="6452" spans="1:25" x14ac:dyDescent="0.55000000000000004">
      <c r="A6452" s="32" t="str">
        <f>IF(Weighting!$P$20&gt;0,B6452,"")</f>
        <v/>
      </c>
      <c r="B6452" t="e">
        <f>Weighting!$C$20</f>
        <v>#DIV/0!</v>
      </c>
      <c r="C6452" t="e">
        <f>Weighting!$F$20</f>
        <v>#NUM!</v>
      </c>
      <c r="D6452" t="e">
        <f>IF(C6452=1,'Data Transformation'!$G$3+0.5*'Data Transformation'!$W$25,IF(C6453=1,D6453-'Data Transformation'!$W$25,FALSE))</f>
        <v>#NUM!</v>
      </c>
      <c r="E6452">
        <f t="array" ref="E6452">IF(ISLOGICAL(D6452),"",FREQUENCY(IF('Data Transformation'!$B$425:$B$8425='Bin Analysis'!$B6435,'Data Transformation'!$G$425:$G$8425),D6452))</f>
        <v>2001</v>
      </c>
      <c r="F6452">
        <f t="shared" si="804"/>
        <v>0</v>
      </c>
      <c r="G6452">
        <f>Weighting!$H$20</f>
        <v>0</v>
      </c>
      <c r="H6452">
        <f t="array" ref="H6452">FREQUENCY(IF('Data Transformation'!$B$4:$B$8425=B6435,'Data Transformation'!$G$4:$G$8425),'Bin Analysis'!$B6452)</f>
        <v>2073</v>
      </c>
      <c r="I6452">
        <f t="shared" si="805"/>
        <v>0</v>
      </c>
      <c r="J6452">
        <f t="shared" si="806"/>
        <v>0</v>
      </c>
      <c r="K6452">
        <f>J6452*Weighting!$W$20</f>
        <v>0</v>
      </c>
      <c r="M6452" s="14"/>
    </row>
    <row r="6453" spans="1:25" x14ac:dyDescent="0.55000000000000004">
      <c r="A6453" s="32" t="str">
        <f>IF(Weighting!$P$21&gt;0,B6453,"")</f>
        <v/>
      </c>
      <c r="B6453" t="e">
        <f>Weighting!$C$21</f>
        <v>#DIV/0!</v>
      </c>
      <c r="C6453" t="e">
        <f>Weighting!$F$21</f>
        <v>#NUM!</v>
      </c>
      <c r="D6453" t="e">
        <f>IF(C6453=1,'Data Transformation'!$G$3+0.5*'Data Transformation'!$W$25,IF(C6454=1,D6454-'Data Transformation'!$W$25,FALSE))</f>
        <v>#NUM!</v>
      </c>
      <c r="E6453">
        <f t="array" ref="E6453">IF(ISLOGICAL(D6453),"",FREQUENCY(IF('Data Transformation'!$B$425:$B$8425='Bin Analysis'!$B6435,'Data Transformation'!$G$425:$G$8425),D6453))</f>
        <v>2001</v>
      </c>
      <c r="F6453">
        <f t="shared" si="804"/>
        <v>0</v>
      </c>
      <c r="G6453">
        <f>Weighting!$H$21</f>
        <v>0</v>
      </c>
      <c r="H6453">
        <f t="array" ref="H6453">FREQUENCY(IF('Data Transformation'!$B$4:$B$8425=B6435,'Data Transformation'!$G$4:$G$8425),'Bin Analysis'!$B6453)</f>
        <v>2073</v>
      </c>
      <c r="I6453">
        <f t="shared" si="805"/>
        <v>0</v>
      </c>
      <c r="J6453">
        <f t="shared" si="806"/>
        <v>0</v>
      </c>
      <c r="K6453">
        <f>J6453*Weighting!$W$21</f>
        <v>0</v>
      </c>
      <c r="M6453" s="14"/>
    </row>
    <row r="6454" spans="1:25" x14ac:dyDescent="0.55000000000000004">
      <c r="A6454" s="32" t="str">
        <f>IF(Weighting!$P$22&gt;0,B6454,"")</f>
        <v/>
      </c>
      <c r="B6454" t="e">
        <f>Weighting!$C$22</f>
        <v>#DIV/0!</v>
      </c>
      <c r="C6454" t="e">
        <f>Weighting!$F$22</f>
        <v>#NUM!</v>
      </c>
      <c r="D6454" t="e">
        <f>IF(C6454=1,'Data Transformation'!$G$3+0.5*'Data Transformation'!$W$25,IF(C6455=1,D6455-'Data Transformation'!$W$25,FALSE))</f>
        <v>#NUM!</v>
      </c>
      <c r="E6454">
        <f t="array" ref="E6454">IF(ISLOGICAL(D6454),"",FREQUENCY(IF('Data Transformation'!$B$425:$B$8425='Bin Analysis'!$B6435,'Data Transformation'!$G$425:$G$8425),D6454))</f>
        <v>2001</v>
      </c>
      <c r="F6454">
        <f t="shared" si="804"/>
        <v>0</v>
      </c>
      <c r="G6454">
        <f>Weighting!$H$22</f>
        <v>0</v>
      </c>
      <c r="H6454">
        <f t="array" ref="H6454">FREQUENCY(IF('Data Transformation'!$B$4:$B$8425=B6435,'Data Transformation'!$G$4:$G$8425),'Bin Analysis'!$B6454)</f>
        <v>2073</v>
      </c>
      <c r="I6454">
        <f t="shared" si="805"/>
        <v>0</v>
      </c>
      <c r="J6454">
        <f t="shared" si="806"/>
        <v>0</v>
      </c>
      <c r="K6454">
        <f>J6454*Weighting!$W$22</f>
        <v>0</v>
      </c>
      <c r="M6454" s="14"/>
    </row>
    <row r="6455" spans="1:25" x14ac:dyDescent="0.55000000000000004">
      <c r="A6455" s="32" t="str">
        <f>IF(Weighting!$P$23&gt;0,B6455,"")</f>
        <v/>
      </c>
      <c r="B6455" t="e">
        <f>Weighting!$C$23</f>
        <v>#DIV/0!</v>
      </c>
      <c r="C6455" t="e">
        <f>Weighting!$F$23</f>
        <v>#NUM!</v>
      </c>
      <c r="D6455" t="e">
        <f>IF(C6455=1,'Data Transformation'!$G$3+0.5*'Data Transformation'!$W$25,IF(C6456=1,D6456-'Data Transformation'!$W$25,FALSE))</f>
        <v>#NUM!</v>
      </c>
      <c r="E6455">
        <f t="array" ref="E6455">IF(ISLOGICAL(D6455),"",FREQUENCY(IF('Data Transformation'!$B$425:$B$8425='Bin Analysis'!$B6435,'Data Transformation'!$G$425:$G$8425),D6455))</f>
        <v>2001</v>
      </c>
      <c r="F6455">
        <f t="shared" si="804"/>
        <v>0</v>
      </c>
      <c r="G6455">
        <f>Weighting!$H$23</f>
        <v>0</v>
      </c>
      <c r="H6455">
        <f t="array" ref="H6455">FREQUENCY(IF('Data Transformation'!$B$4:$B$8425=B6435,'Data Transformation'!$G$4:$G$8425),'Bin Analysis'!$B6455)</f>
        <v>2073</v>
      </c>
      <c r="I6455">
        <f t="shared" si="805"/>
        <v>0</v>
      </c>
      <c r="J6455">
        <f t="shared" si="806"/>
        <v>0</v>
      </c>
      <c r="K6455">
        <f>J6455*Weighting!$W$23</f>
        <v>0</v>
      </c>
      <c r="M6455" s="14"/>
    </row>
    <row r="6456" spans="1:25" x14ac:dyDescent="0.55000000000000004">
      <c r="A6456" s="32" t="str">
        <f>IF(Weighting!$P$24&gt;0,B6456,"")</f>
        <v/>
      </c>
      <c r="B6456" t="e">
        <f>Weighting!$C$24</f>
        <v>#DIV/0!</v>
      </c>
      <c r="C6456" t="e">
        <f>Weighting!$F$24</f>
        <v>#NUM!</v>
      </c>
      <c r="D6456" t="e">
        <f>IF(C6456=1,'Data Transformation'!$G$3+0.5*'Data Transformation'!$W$25,IF(C6457=1,D6457-'Data Transformation'!$W$25,FALSE))</f>
        <v>#NUM!</v>
      </c>
      <c r="E6456">
        <f t="array" ref="E6456">IF(ISLOGICAL(D6456),"",FREQUENCY(IF('Data Transformation'!$B$425:$B$8425='Bin Analysis'!$B6435,'Data Transformation'!$G$425:$G$8425),D6456))</f>
        <v>2001</v>
      </c>
      <c r="F6456">
        <f t="shared" si="804"/>
        <v>0</v>
      </c>
      <c r="G6456">
        <f>Weighting!$H$24</f>
        <v>0</v>
      </c>
      <c r="H6456">
        <f t="array" ref="H6456">FREQUENCY(IF('Data Transformation'!$B$4:$B$8425=B6435,'Data Transformation'!$G$4:$G$8425),'Bin Analysis'!$B6456)</f>
        <v>2073</v>
      </c>
      <c r="I6456">
        <f t="shared" si="805"/>
        <v>0</v>
      </c>
      <c r="J6456">
        <f t="shared" si="806"/>
        <v>0</v>
      </c>
      <c r="K6456">
        <f>J6456*Weighting!$W$24</f>
        <v>0</v>
      </c>
      <c r="M6456" s="14"/>
    </row>
    <row r="6457" spans="1:25" x14ac:dyDescent="0.55000000000000004">
      <c r="A6457" s="32" t="str">
        <f>IF(Weighting!$P$25&gt;0,B6457,"")</f>
        <v/>
      </c>
      <c r="B6457" t="e">
        <f>Weighting!$C$25</f>
        <v>#DIV/0!</v>
      </c>
      <c r="C6457" t="e">
        <f>Weighting!$F$25</f>
        <v>#NUM!</v>
      </c>
      <c r="D6457" t="e">
        <f>IF(C6457=1,'Data Transformation'!$G$3+0.5*'Data Transformation'!$W$25,IF(C6458=1,D6458-'Data Transformation'!$W$25,FALSE))</f>
        <v>#NUM!</v>
      </c>
      <c r="E6457">
        <f t="array" ref="E6457">IF(ISLOGICAL(D6457),"",FREQUENCY(IF('Data Transformation'!$B$425:$B$8425='Bin Analysis'!$B6435,'Data Transformation'!$G$425:$G$8425),D6457))</f>
        <v>2001</v>
      </c>
      <c r="F6457">
        <f t="shared" si="804"/>
        <v>0</v>
      </c>
      <c r="G6457">
        <f>Weighting!$H$25</f>
        <v>0</v>
      </c>
      <c r="H6457">
        <f t="array" ref="H6457">FREQUENCY(IF('Data Transformation'!$B$4:$B$8425=B6435,'Data Transformation'!$G$4:$G$8425),'Bin Analysis'!$B6457)</f>
        <v>2073</v>
      </c>
      <c r="I6457">
        <f t="shared" si="805"/>
        <v>0</v>
      </c>
      <c r="J6457">
        <f t="shared" si="806"/>
        <v>0</v>
      </c>
      <c r="K6457">
        <f>J6457*Weighting!$W$25</f>
        <v>0</v>
      </c>
      <c r="M6457" s="14"/>
    </row>
    <row r="6458" spans="1:25" x14ac:dyDescent="0.55000000000000004">
      <c r="O6458"/>
      <c r="P6458"/>
      <c r="Q6458"/>
      <c r="R6458"/>
    </row>
    <row r="6459" spans="1:25" ht="23.35" x14ac:dyDescent="0.8">
      <c r="A6459" s="21" t="s">
        <v>0</v>
      </c>
      <c r="B6459" s="21" t="str">
        <f>IFERROR(VLOOKUP(C6459,'Data Transformation'!$L$6:$M$426,2,FALSE),"")</f>
        <v/>
      </c>
      <c r="C6459" s="21">
        <f>C6435+1</f>
        <v>269</v>
      </c>
      <c r="D6459" s="21"/>
      <c r="E6459" s="21"/>
      <c r="F6459" s="21"/>
      <c r="G6459" s="21"/>
      <c r="H6459" s="22"/>
      <c r="I6459" s="22"/>
      <c r="J6459" s="22"/>
      <c r="K6459" s="21"/>
      <c r="L6459" s="21" t="str">
        <f>B6459</f>
        <v/>
      </c>
      <c r="M6459" s="23" t="e">
        <f>INDEX('Data Transformation'!$O$4:$O$424,MATCH($B6459,'Data Transformation'!$M$4:$M$424,0),MATCH($M$2,'Data Transformation'!$O$3,0))</f>
        <v>#N/A</v>
      </c>
      <c r="N6459" s="27" t="e">
        <f>IF('Input and Summary Results'!$J$16="minimum",'Bin Analysis'!X6460/(M6459-1),'Bin Analysis'!Y6459/('Bin Analysis'!M6459-1))</f>
        <v>#N/A</v>
      </c>
      <c r="O6459" s="27" t="e">
        <f>IF(M6459=FALSE,NA(),(VLOOKUP(1,C6462:K6481,4,FALSE))/(M6459-1))</f>
        <v>#N/A</v>
      </c>
      <c r="P6459" s="27" t="e">
        <f>IF(M6459=FALSE,NA(),SUM(J6462:J6481)/Weighting!$S$5)</f>
        <v>#N/A</v>
      </c>
      <c r="Q6459" s="27" t="e">
        <f>IF(M6459=FALSE,NA(),SUM(K6462:K6481)/Weighting!$S$6)</f>
        <v>#N/A</v>
      </c>
      <c r="R6459" s="27" t="e">
        <f>IF(M6459=FALSE,NA(),(VLOOKUP(1,G6462:K6481,3,FALSE))/(M6459-1))</f>
        <v>#N/A</v>
      </c>
      <c r="S6459" s="22" t="e">
        <f>IF(M6459=FALSE,NA(),IF(SUM(J6462:J6481)=2,"yes","no"))</f>
        <v>#N/A</v>
      </c>
      <c r="X6459" s="2" cm="2">
        <f t="array" ref="X6459:X6460">FREQUENCY(IF('Data Transformation'!$B$425:$B$6424='Bin Analysis'!L6459,'Data Transformation'!$G$425:$G$6424),'Data Transformation'!$U$11)</f>
        <v>0</v>
      </c>
      <c r="Y6459" s="2" cm="2">
        <f t="array" ref="Y6459:Y6460">FREQUENCY(IF('Data Transformation'!$B$425:$B$6424='Bin Analysis'!L6459,'Data Transformation'!$G$425:$G$6424),'Data Transformation'!$U$12)</f>
        <v>0</v>
      </c>
    </row>
    <row r="6460" spans="1:25" x14ac:dyDescent="0.55000000000000004">
      <c r="A6460" s="14" t="s">
        <v>67</v>
      </c>
      <c r="B6460" t="s">
        <v>47</v>
      </c>
      <c r="C6460" t="s">
        <v>5</v>
      </c>
      <c r="D6460" t="s">
        <v>100</v>
      </c>
      <c r="E6460" t="s">
        <v>101</v>
      </c>
      <c r="F6460" t="s">
        <v>102</v>
      </c>
      <c r="G6460" t="s">
        <v>70</v>
      </c>
      <c r="H6460" t="s">
        <v>31</v>
      </c>
      <c r="I6460" t="s">
        <v>32</v>
      </c>
      <c r="J6460" t="s">
        <v>46</v>
      </c>
      <c r="K6460" s="14" t="s">
        <v>45</v>
      </c>
      <c r="M6460" s="14"/>
      <c r="X6460" s="2">
        <v>0</v>
      </c>
      <c r="Y6460" s="2">
        <v>0</v>
      </c>
    </row>
    <row r="6461" spans="1:25" x14ac:dyDescent="0.55000000000000004">
      <c r="A6461" s="32"/>
      <c r="D6461" t="e">
        <f>IF(C6461=1,'Data Transformation'!$G$3+0.5*'Data Transformation'!$W$25,IF(C6462=1,D6462-'Data Transformation'!$W$25,FALSE))</f>
        <v>#NUM!</v>
      </c>
      <c r="E6461">
        <f t="array" ref="E6461">IF(ISLOGICAL(D6461),"",FREQUENCY(IF('Data Transformation'!$B$425:$B$8425='Bin Analysis'!$B6459,'Data Transformation'!$G$425:$G$8425),D6461))</f>
        <v>2001</v>
      </c>
      <c r="F6461" t="e">
        <f>IF(ISLOGICAL(D6461),"",E6461-E6460)</f>
        <v>#VALUE!</v>
      </c>
      <c r="M6461" s="14"/>
    </row>
    <row r="6462" spans="1:25" x14ac:dyDescent="0.55000000000000004">
      <c r="A6462" s="32" t="e">
        <f>IF(Weighting!$P$6&gt;0,B6462,"")</f>
        <v>#NUM!</v>
      </c>
      <c r="B6462" t="e">
        <f>Weighting!$C$6</f>
        <v>#DIV/0!</v>
      </c>
      <c r="C6462" t="e">
        <f>Weighting!$F$6</f>
        <v>#NUM!</v>
      </c>
      <c r="D6462" t="e">
        <f>IF(C6462=1,'Data Transformation'!$G$3+0.5*'Data Transformation'!$W$25,IF(C6463=1,D6463-'Data Transformation'!$W$25,FALSE))</f>
        <v>#NUM!</v>
      </c>
      <c r="E6462">
        <f t="array" ref="E6462">IF(ISLOGICAL(D6462),"",FREQUENCY(IF('Data Transformation'!$B$425:$B$8425='Bin Analysis'!$B6459,'Data Transformation'!$G$425:$G$8425),D6462))</f>
        <v>2001</v>
      </c>
      <c r="F6462">
        <f>IF(ISLOGICAL(D6462),"",E6462-E6461)</f>
        <v>0</v>
      </c>
      <c r="G6462">
        <f>Weighting!$H$6</f>
        <v>1</v>
      </c>
      <c r="H6462">
        <f t="array" ref="H6462">FREQUENCY(IF('Data Transformation'!$B$4:$B$8425=B6459,'Data Transformation'!$G$4:$G$8425),'Bin Analysis'!$B6462)</f>
        <v>2073</v>
      </c>
      <c r="I6462">
        <f>H6462-H6461</f>
        <v>2073</v>
      </c>
      <c r="J6462">
        <f>IF(I6462=0,0,1)</f>
        <v>1</v>
      </c>
      <c r="K6462" t="e">
        <f>J6462*Weighting!$W$6</f>
        <v>#NUM!</v>
      </c>
      <c r="M6462" s="14"/>
    </row>
    <row r="6463" spans="1:25" x14ac:dyDescent="0.55000000000000004">
      <c r="A6463" s="32" t="str">
        <f>IF(Weighting!$P$7&gt;0,B6463,"")</f>
        <v/>
      </c>
      <c r="B6463" t="e">
        <f>Weighting!$C$7</f>
        <v>#DIV/0!</v>
      </c>
      <c r="C6463" t="e">
        <f>Weighting!$F$7</f>
        <v>#NUM!</v>
      </c>
      <c r="D6463" t="e">
        <f>IF(C6463=1,'Data Transformation'!$G$3+0.5*'Data Transformation'!$W$25,IF(C6464=1,D6464-'Data Transformation'!$W$25,FALSE))</f>
        <v>#NUM!</v>
      </c>
      <c r="E6463">
        <f t="array" ref="E6463">IF(ISLOGICAL(D6463),"",FREQUENCY(IF('Data Transformation'!$B$425:$B$8425='Bin Analysis'!$B6459,'Data Transformation'!$G$425:$G$8425),D6463))</f>
        <v>2001</v>
      </c>
      <c r="F6463">
        <f t="shared" ref="F6463:F6481" si="807">IF(ISLOGICAL(D6463),"",E6463-E6462)</f>
        <v>0</v>
      </c>
      <c r="G6463">
        <f>Weighting!$H$7</f>
        <v>0</v>
      </c>
      <c r="H6463">
        <f t="array" ref="H6463">FREQUENCY(IF('Data Transformation'!$B$4:$B$8425=B6459,'Data Transformation'!$G$4:$G$8425),'Bin Analysis'!$B6463)</f>
        <v>2073</v>
      </c>
      <c r="I6463">
        <f t="shared" ref="I6463:I6481" si="808">H6463-H6462</f>
        <v>0</v>
      </c>
      <c r="J6463">
        <f>IF(I6463=0,0,1)</f>
        <v>0</v>
      </c>
      <c r="K6463">
        <f>J6463*Weighting!$W$7</f>
        <v>0</v>
      </c>
      <c r="M6463" s="14"/>
    </row>
    <row r="6464" spans="1:25" x14ac:dyDescent="0.55000000000000004">
      <c r="A6464" s="32" t="str">
        <f>IF(Weighting!$P$8&gt;0,B6464,"")</f>
        <v/>
      </c>
      <c r="B6464" t="e">
        <f>Weighting!$C$8</f>
        <v>#DIV/0!</v>
      </c>
      <c r="C6464" t="e">
        <f>Weighting!$F$8</f>
        <v>#NUM!</v>
      </c>
      <c r="D6464" t="e">
        <f>IF(C6464=1,'Data Transformation'!$G$3+0.5*'Data Transformation'!$W$25,IF(C6465=1,D6465-'Data Transformation'!$W$25,FALSE))</f>
        <v>#NUM!</v>
      </c>
      <c r="E6464">
        <f t="array" ref="E6464">IF(ISLOGICAL(D6464),"",FREQUENCY(IF('Data Transformation'!$B$425:$B$8425='Bin Analysis'!$B6459,'Data Transformation'!$G$425:$G$8425),D6464))</f>
        <v>2001</v>
      </c>
      <c r="F6464">
        <f t="shared" si="807"/>
        <v>0</v>
      </c>
      <c r="G6464">
        <f>Weighting!$H$8</f>
        <v>0</v>
      </c>
      <c r="H6464">
        <f t="array" ref="H6464">FREQUENCY(IF('Data Transformation'!$B$4:$B$8425=B6459,'Data Transformation'!$G$4:$G$8425),'Bin Analysis'!$B6464)</f>
        <v>2073</v>
      </c>
      <c r="I6464">
        <f t="shared" si="808"/>
        <v>0</v>
      </c>
      <c r="J6464">
        <f t="shared" ref="J6464:J6481" si="809">IF(I6464=0,0,1)</f>
        <v>0</v>
      </c>
      <c r="K6464">
        <f>J6464*Weighting!$W$8</f>
        <v>0</v>
      </c>
      <c r="M6464" s="14"/>
    </row>
    <row r="6465" spans="1:13" x14ac:dyDescent="0.55000000000000004">
      <c r="A6465" s="32" t="str">
        <f>IF(Weighting!$P$9&gt;0,B6465,"")</f>
        <v/>
      </c>
      <c r="B6465" s="50" t="e">
        <f>Weighting!$C$9</f>
        <v>#DIV/0!</v>
      </c>
      <c r="C6465" t="e">
        <f>Weighting!$F$9</f>
        <v>#NUM!</v>
      </c>
      <c r="D6465" t="e">
        <f>IF(C6465=1,'Data Transformation'!$G$3+0.5*'Data Transformation'!$W$25,IF(C6466=1,D6466-'Data Transformation'!$W$25,FALSE))</f>
        <v>#NUM!</v>
      </c>
      <c r="E6465">
        <f t="array" ref="E6465">IF(ISLOGICAL(D6465),"",FREQUENCY(IF('Data Transformation'!$B$425:$B$8425='Bin Analysis'!$B6459,'Data Transformation'!$G$425:$G$8425),D6465))</f>
        <v>2001</v>
      </c>
      <c r="F6465">
        <f t="shared" si="807"/>
        <v>0</v>
      </c>
      <c r="G6465">
        <f>Weighting!$H$9</f>
        <v>0</v>
      </c>
      <c r="H6465">
        <f t="array" ref="H6465">FREQUENCY(IF('Data Transformation'!$B$4:$B$8425=B6459,'Data Transformation'!$G$4:$G$8425),'Bin Analysis'!$B6465)</f>
        <v>2073</v>
      </c>
      <c r="I6465">
        <f t="shared" si="808"/>
        <v>0</v>
      </c>
      <c r="J6465">
        <f t="shared" si="809"/>
        <v>0</v>
      </c>
      <c r="K6465">
        <f>J6465*Weighting!$W$9</f>
        <v>0</v>
      </c>
      <c r="M6465" s="14"/>
    </row>
    <row r="6466" spans="1:13" x14ac:dyDescent="0.55000000000000004">
      <c r="A6466" s="32" t="str">
        <f>IF(Weighting!$P$10&gt;0,B6466,"")</f>
        <v/>
      </c>
      <c r="B6466" t="e">
        <f>Weighting!$C$10</f>
        <v>#DIV/0!</v>
      </c>
      <c r="C6466" t="e">
        <f>Weighting!$F$10</f>
        <v>#NUM!</v>
      </c>
      <c r="D6466" t="e">
        <f>IF(C6466=1,'Data Transformation'!$G$3+0.5*'Data Transformation'!$W$25,IF(C6467=1,D6467-'Data Transformation'!$W$25,FALSE))</f>
        <v>#NUM!</v>
      </c>
      <c r="E6466">
        <f t="array" ref="E6466">IF(ISLOGICAL(D6466),"",FREQUENCY(IF('Data Transformation'!$B$425:$B$8425='Bin Analysis'!$B6459,'Data Transformation'!$G$425:$G$8425),D6466))</f>
        <v>2001</v>
      </c>
      <c r="F6466">
        <f t="shared" si="807"/>
        <v>0</v>
      </c>
      <c r="G6466">
        <f>Weighting!$H$10</f>
        <v>0</v>
      </c>
      <c r="H6466">
        <f t="array" ref="H6466">FREQUENCY(IF('Data Transformation'!$B$4:$B$8425=B6459,'Data Transformation'!$G$4:$G$8425),'Bin Analysis'!$B6466)</f>
        <v>2073</v>
      </c>
      <c r="I6466">
        <f t="shared" si="808"/>
        <v>0</v>
      </c>
      <c r="J6466">
        <f t="shared" si="809"/>
        <v>0</v>
      </c>
      <c r="K6466">
        <f>J6466*Weighting!$W$10</f>
        <v>0</v>
      </c>
      <c r="M6466" s="14"/>
    </row>
    <row r="6467" spans="1:13" x14ac:dyDescent="0.55000000000000004">
      <c r="A6467" s="32" t="str">
        <f>IF(Weighting!$P$11&gt;0,B6467,"")</f>
        <v/>
      </c>
      <c r="B6467" t="e">
        <f>Weighting!$C$11</f>
        <v>#DIV/0!</v>
      </c>
      <c r="C6467" t="e">
        <f>Weighting!$F$11</f>
        <v>#NUM!</v>
      </c>
      <c r="D6467" t="e">
        <f>IF(C6467=1,'Data Transformation'!$G$3+0.5*'Data Transformation'!$W$25,IF(C6468=1,D6468-'Data Transformation'!$W$25,FALSE))</f>
        <v>#NUM!</v>
      </c>
      <c r="E6467">
        <f t="array" ref="E6467">IF(ISLOGICAL(D6467),"",FREQUENCY(IF('Data Transformation'!$B$425:$B$8425='Bin Analysis'!$B6459,'Data Transformation'!$G$425:$G$8425),D6467))</f>
        <v>2001</v>
      </c>
      <c r="F6467">
        <f t="shared" si="807"/>
        <v>0</v>
      </c>
      <c r="G6467">
        <f>Weighting!$H$11</f>
        <v>0</v>
      </c>
      <c r="H6467">
        <f t="array" ref="H6467">FREQUENCY(IF('Data Transformation'!$B$4:$B$8425=B6459,'Data Transformation'!$G$4:$G$8425),'Bin Analysis'!$B6467)</f>
        <v>2073</v>
      </c>
      <c r="I6467">
        <f t="shared" si="808"/>
        <v>0</v>
      </c>
      <c r="J6467">
        <f t="shared" si="809"/>
        <v>0</v>
      </c>
      <c r="K6467">
        <f>J6467*Weighting!$W$11</f>
        <v>0</v>
      </c>
      <c r="M6467" s="14"/>
    </row>
    <row r="6468" spans="1:13" x14ac:dyDescent="0.55000000000000004">
      <c r="A6468" s="32" t="str">
        <f>IF(Weighting!$P$12&gt;0,B6468,"")</f>
        <v/>
      </c>
      <c r="B6468" t="e">
        <f>Weighting!$C$12</f>
        <v>#DIV/0!</v>
      </c>
      <c r="C6468" t="e">
        <f>Weighting!$F$12</f>
        <v>#NUM!</v>
      </c>
      <c r="D6468" t="e">
        <f>IF(C6468=1,'Data Transformation'!$G$3+0.5*'Data Transformation'!$W$25,IF(C6469=1,D6469-'Data Transformation'!$W$25,FALSE))</f>
        <v>#NUM!</v>
      </c>
      <c r="E6468">
        <f t="array" ref="E6468">IF(ISLOGICAL(D6468),"",FREQUENCY(IF('Data Transformation'!$B$425:$B$8425='Bin Analysis'!$B6459,'Data Transformation'!$G$425:$G$8425),D6468))</f>
        <v>2001</v>
      </c>
      <c r="F6468">
        <f t="shared" si="807"/>
        <v>0</v>
      </c>
      <c r="G6468">
        <f>Weighting!$H$12</f>
        <v>0</v>
      </c>
      <c r="H6468">
        <f t="array" ref="H6468">FREQUENCY(IF('Data Transformation'!$B$4:$B$8425=B6459,'Data Transformation'!$G$4:$G$8425),'Bin Analysis'!$B6468)</f>
        <v>2073</v>
      </c>
      <c r="I6468">
        <f t="shared" si="808"/>
        <v>0</v>
      </c>
      <c r="J6468">
        <f t="shared" si="809"/>
        <v>0</v>
      </c>
      <c r="K6468">
        <f>J6468*Weighting!$W$12</f>
        <v>0</v>
      </c>
      <c r="M6468" s="14"/>
    </row>
    <row r="6469" spans="1:13" x14ac:dyDescent="0.55000000000000004">
      <c r="A6469" s="32" t="str">
        <f>IF(Weighting!$P$13&gt;0,B6469,"")</f>
        <v/>
      </c>
      <c r="B6469" t="e">
        <f>Weighting!$C$13</f>
        <v>#DIV/0!</v>
      </c>
      <c r="C6469" t="e">
        <f>Weighting!$F$13</f>
        <v>#NUM!</v>
      </c>
      <c r="D6469" t="e">
        <f>IF(C6469=1,'Data Transformation'!$G$3+0.5*'Data Transformation'!$W$25,IF(C6470=1,D6470-'Data Transformation'!$W$25,FALSE))</f>
        <v>#NUM!</v>
      </c>
      <c r="E6469">
        <f t="array" ref="E6469">IF(ISLOGICAL(D6469),"",FREQUENCY(IF('Data Transformation'!$B$425:$B$8425='Bin Analysis'!$B6459,'Data Transformation'!$G$425:$G$8425),D6469))</f>
        <v>2001</v>
      </c>
      <c r="F6469">
        <f t="shared" si="807"/>
        <v>0</v>
      </c>
      <c r="G6469">
        <f>Weighting!$H$13</f>
        <v>0</v>
      </c>
      <c r="H6469">
        <f t="array" ref="H6469">FREQUENCY(IF('Data Transformation'!$B$4:$B$8425=B6459,'Data Transformation'!$G$4:$G$8425),'Bin Analysis'!$B6469)</f>
        <v>2073</v>
      </c>
      <c r="I6469">
        <f t="shared" si="808"/>
        <v>0</v>
      </c>
      <c r="J6469">
        <f t="shared" si="809"/>
        <v>0</v>
      </c>
      <c r="K6469">
        <f>J6469*Weighting!$W$13</f>
        <v>0</v>
      </c>
      <c r="M6469" s="14"/>
    </row>
    <row r="6470" spans="1:13" x14ac:dyDescent="0.55000000000000004">
      <c r="A6470" s="32" t="str">
        <f>IF(Weighting!$P$14&gt;0,B6470,"")</f>
        <v/>
      </c>
      <c r="B6470" t="e">
        <f>Weighting!$C$14</f>
        <v>#DIV/0!</v>
      </c>
      <c r="C6470" t="e">
        <f>Weighting!$F$14</f>
        <v>#NUM!</v>
      </c>
      <c r="D6470" t="e">
        <f>IF(C6470=1,'Data Transformation'!$G$3+0.5*'Data Transformation'!$W$25,IF(C6471=1,D6471-'Data Transformation'!$W$25,FALSE))</f>
        <v>#NUM!</v>
      </c>
      <c r="E6470">
        <f t="array" ref="E6470">IF(ISLOGICAL(D6470),"",FREQUENCY(IF('Data Transformation'!$B$425:$B$8425='Bin Analysis'!$B6459,'Data Transformation'!$G$425:$G$8425),D6470))</f>
        <v>2001</v>
      </c>
      <c r="F6470">
        <f t="shared" si="807"/>
        <v>0</v>
      </c>
      <c r="G6470">
        <f>Weighting!$H$14</f>
        <v>0</v>
      </c>
      <c r="H6470">
        <f t="array" ref="H6470">FREQUENCY(IF('Data Transformation'!$B$4:$B$8425=B6459,'Data Transformation'!$G$4:$G$8425),'Bin Analysis'!$B6470)</f>
        <v>2073</v>
      </c>
      <c r="I6470">
        <f t="shared" si="808"/>
        <v>0</v>
      </c>
      <c r="J6470">
        <f t="shared" si="809"/>
        <v>0</v>
      </c>
      <c r="K6470">
        <f>J6470*Weighting!$W$14</f>
        <v>0</v>
      </c>
      <c r="M6470" s="14"/>
    </row>
    <row r="6471" spans="1:13" x14ac:dyDescent="0.55000000000000004">
      <c r="A6471" s="32" t="str">
        <f>IF(Weighting!$P$15&gt;0,B6471,"")</f>
        <v/>
      </c>
      <c r="B6471" t="e">
        <f>Weighting!$C$15</f>
        <v>#DIV/0!</v>
      </c>
      <c r="C6471" t="e">
        <f>Weighting!$F$15</f>
        <v>#NUM!</v>
      </c>
      <c r="D6471" t="e">
        <f>IF(C6471=1,'Data Transformation'!$G$3+0.5*'Data Transformation'!$W$25,IF(C6472=1,D6472-'Data Transformation'!$W$25,FALSE))</f>
        <v>#NUM!</v>
      </c>
      <c r="E6471">
        <f t="array" ref="E6471">IF(ISLOGICAL(D6471),"",FREQUENCY(IF('Data Transformation'!$B$425:$B$8425='Bin Analysis'!$B6459,'Data Transformation'!$G$425:$G$8425),D6471))</f>
        <v>2001</v>
      </c>
      <c r="F6471">
        <f t="shared" si="807"/>
        <v>0</v>
      </c>
      <c r="G6471">
        <f>Weighting!$H$15</f>
        <v>0</v>
      </c>
      <c r="H6471">
        <f t="array" ref="H6471">FREQUENCY(IF('Data Transformation'!$B$4:$B$8425=B6459,'Data Transformation'!$G$4:$G$8425),'Bin Analysis'!$B6471)</f>
        <v>2073</v>
      </c>
      <c r="I6471">
        <f t="shared" si="808"/>
        <v>0</v>
      </c>
      <c r="J6471">
        <f t="shared" si="809"/>
        <v>0</v>
      </c>
      <c r="K6471">
        <f>J6471*Weighting!$W$15</f>
        <v>0</v>
      </c>
      <c r="M6471" s="14"/>
    </row>
    <row r="6472" spans="1:13" x14ac:dyDescent="0.55000000000000004">
      <c r="A6472" s="32" t="str">
        <f>IF(Weighting!$P$16&gt;0,B6472,"")</f>
        <v/>
      </c>
      <c r="B6472" t="e">
        <f>Weighting!$C$16</f>
        <v>#DIV/0!</v>
      </c>
      <c r="C6472" t="e">
        <f>Weighting!$F$16</f>
        <v>#NUM!</v>
      </c>
      <c r="D6472" t="e">
        <f>IF(C6472=1,'Data Transformation'!$G$3+0.5*'Data Transformation'!$W$25,IF(C6473=1,D6473-'Data Transformation'!$W$25,FALSE))</f>
        <v>#NUM!</v>
      </c>
      <c r="E6472">
        <f t="array" ref="E6472">IF(ISLOGICAL(D6472),"",FREQUENCY(IF('Data Transformation'!$B$425:$B$8425='Bin Analysis'!$B6459,'Data Transformation'!$G$425:$G$8425),D6472))</f>
        <v>2001</v>
      </c>
      <c r="F6472">
        <f t="shared" si="807"/>
        <v>0</v>
      </c>
      <c r="G6472">
        <f>Weighting!$H$16</f>
        <v>0</v>
      </c>
      <c r="H6472">
        <f t="array" ref="H6472">FREQUENCY(IF('Data Transformation'!$B$4:$B$8425=B6459,'Data Transformation'!$G$4:$G$8425),'Bin Analysis'!$B6472)</f>
        <v>2073</v>
      </c>
      <c r="I6472">
        <f t="shared" si="808"/>
        <v>0</v>
      </c>
      <c r="J6472">
        <f t="shared" si="809"/>
        <v>0</v>
      </c>
      <c r="K6472">
        <f>J6472*Weighting!$W$16</f>
        <v>0</v>
      </c>
      <c r="M6472" s="14"/>
    </row>
    <row r="6473" spans="1:13" x14ac:dyDescent="0.55000000000000004">
      <c r="A6473" s="32" t="str">
        <f>IF(Weighting!$P$17&gt;0,B6473,"")</f>
        <v/>
      </c>
      <c r="B6473" t="e">
        <f>Weighting!$C$17</f>
        <v>#DIV/0!</v>
      </c>
      <c r="C6473" t="e">
        <f>Weighting!$F$17</f>
        <v>#NUM!</v>
      </c>
      <c r="D6473" t="e">
        <f>IF(C6473=1,'Data Transformation'!$G$3+0.5*'Data Transformation'!$W$25,IF(C6474=1,D6474-'Data Transformation'!$W$25,FALSE))</f>
        <v>#NUM!</v>
      </c>
      <c r="E6473">
        <f t="array" ref="E6473">IF(ISLOGICAL(D6473),"",FREQUENCY(IF('Data Transformation'!$B$425:$B$8425='Bin Analysis'!$B6459,'Data Transformation'!$G$425:$G$8425),D6473))</f>
        <v>2001</v>
      </c>
      <c r="F6473">
        <f t="shared" si="807"/>
        <v>0</v>
      </c>
      <c r="G6473">
        <f>Weighting!$H$17</f>
        <v>0</v>
      </c>
      <c r="H6473">
        <f t="array" ref="H6473">FREQUENCY(IF('Data Transformation'!$B$4:$B$8425=B6459,'Data Transformation'!$G$4:$G$8425),'Bin Analysis'!$B6473)</f>
        <v>2073</v>
      </c>
      <c r="I6473">
        <f t="shared" si="808"/>
        <v>0</v>
      </c>
      <c r="J6473">
        <f t="shared" si="809"/>
        <v>0</v>
      </c>
      <c r="K6473">
        <f>J6473*Weighting!$W$17</f>
        <v>0</v>
      </c>
      <c r="M6473" s="14"/>
    </row>
    <row r="6474" spans="1:13" x14ac:dyDescent="0.55000000000000004">
      <c r="A6474" s="32" t="str">
        <f>IF(Weighting!$P$18&gt;0,B6474,"")</f>
        <v/>
      </c>
      <c r="B6474" t="e">
        <f>Weighting!$C$18</f>
        <v>#DIV/0!</v>
      </c>
      <c r="C6474" t="e">
        <f>Weighting!$F$18</f>
        <v>#NUM!</v>
      </c>
      <c r="D6474" t="e">
        <f>IF(C6474=1,'Data Transformation'!$G$3+0.5*'Data Transformation'!$W$25,IF(C6475=1,D6475-'Data Transformation'!$W$25,FALSE))</f>
        <v>#NUM!</v>
      </c>
      <c r="E6474">
        <f t="array" ref="E6474">IF(ISLOGICAL(D6474),"",FREQUENCY(IF('Data Transformation'!$B$425:$B$8425='Bin Analysis'!$B6459,'Data Transformation'!$G$425:$G$8425),D6474))</f>
        <v>2001</v>
      </c>
      <c r="F6474">
        <f t="shared" si="807"/>
        <v>0</v>
      </c>
      <c r="G6474">
        <f>Weighting!$H$18</f>
        <v>0</v>
      </c>
      <c r="H6474">
        <f t="array" ref="H6474">FREQUENCY(IF('Data Transformation'!$B$4:$B$8425=B6459,'Data Transformation'!$G$4:$G$8425),'Bin Analysis'!$B6474)</f>
        <v>2073</v>
      </c>
      <c r="I6474">
        <f t="shared" si="808"/>
        <v>0</v>
      </c>
      <c r="J6474">
        <f t="shared" si="809"/>
        <v>0</v>
      </c>
      <c r="K6474">
        <f>J6474*Weighting!$W$18</f>
        <v>0</v>
      </c>
      <c r="M6474" s="14"/>
    </row>
    <row r="6475" spans="1:13" x14ac:dyDescent="0.55000000000000004">
      <c r="A6475" s="32" t="str">
        <f>IF(Weighting!$P$19&gt;0,B6475,"")</f>
        <v/>
      </c>
      <c r="B6475" t="e">
        <f>Weighting!$C$19</f>
        <v>#DIV/0!</v>
      </c>
      <c r="C6475" t="e">
        <f>Weighting!$F$19</f>
        <v>#NUM!</v>
      </c>
      <c r="D6475" t="e">
        <f>IF(C6475=1,'Data Transformation'!$G$3+0.5*'Data Transformation'!$W$25,IF(C6476=1,D6476-'Data Transformation'!$W$25,FALSE))</f>
        <v>#NUM!</v>
      </c>
      <c r="E6475">
        <f t="array" ref="E6475">IF(ISLOGICAL(D6475),"",FREQUENCY(IF('Data Transformation'!$B$425:$B$8425='Bin Analysis'!$B6459,'Data Transformation'!$G$425:$G$8425),D6475))</f>
        <v>2001</v>
      </c>
      <c r="F6475">
        <f t="shared" si="807"/>
        <v>0</v>
      </c>
      <c r="G6475">
        <f>Weighting!$H$19</f>
        <v>0</v>
      </c>
      <c r="H6475">
        <f t="array" ref="H6475">FREQUENCY(IF('Data Transformation'!$B$4:$B$8425=B6459,'Data Transformation'!$G$4:$G$8425),'Bin Analysis'!$B6475)</f>
        <v>2073</v>
      </c>
      <c r="I6475">
        <f t="shared" si="808"/>
        <v>0</v>
      </c>
      <c r="J6475">
        <f t="shared" si="809"/>
        <v>0</v>
      </c>
      <c r="K6475">
        <f>J6475*Weighting!$W$19</f>
        <v>0</v>
      </c>
      <c r="M6475" s="14"/>
    </row>
    <row r="6476" spans="1:13" x14ac:dyDescent="0.55000000000000004">
      <c r="A6476" s="32" t="str">
        <f>IF(Weighting!$P$20&gt;0,B6476,"")</f>
        <v/>
      </c>
      <c r="B6476" t="e">
        <f>Weighting!$C$20</f>
        <v>#DIV/0!</v>
      </c>
      <c r="C6476" t="e">
        <f>Weighting!$F$20</f>
        <v>#NUM!</v>
      </c>
      <c r="D6476" t="e">
        <f>IF(C6476=1,'Data Transformation'!$G$3+0.5*'Data Transformation'!$W$25,IF(C6477=1,D6477-'Data Transformation'!$W$25,FALSE))</f>
        <v>#NUM!</v>
      </c>
      <c r="E6476">
        <f t="array" ref="E6476">IF(ISLOGICAL(D6476),"",FREQUENCY(IF('Data Transformation'!$B$425:$B$8425='Bin Analysis'!$B6459,'Data Transformation'!$G$425:$G$8425),D6476))</f>
        <v>2001</v>
      </c>
      <c r="F6476">
        <f t="shared" si="807"/>
        <v>0</v>
      </c>
      <c r="G6476">
        <f>Weighting!$H$20</f>
        <v>0</v>
      </c>
      <c r="H6476">
        <f t="array" ref="H6476">FREQUENCY(IF('Data Transformation'!$B$4:$B$8425=B6459,'Data Transformation'!$G$4:$G$8425),'Bin Analysis'!$B6476)</f>
        <v>2073</v>
      </c>
      <c r="I6476">
        <f t="shared" si="808"/>
        <v>0</v>
      </c>
      <c r="J6476">
        <f t="shared" si="809"/>
        <v>0</v>
      </c>
      <c r="K6476">
        <f>J6476*Weighting!$W$20</f>
        <v>0</v>
      </c>
      <c r="M6476" s="14"/>
    </row>
    <row r="6477" spans="1:13" x14ac:dyDescent="0.55000000000000004">
      <c r="A6477" s="32" t="str">
        <f>IF(Weighting!$P$21&gt;0,B6477,"")</f>
        <v/>
      </c>
      <c r="B6477" t="e">
        <f>Weighting!$C$21</f>
        <v>#DIV/0!</v>
      </c>
      <c r="C6477" t="e">
        <f>Weighting!$F$21</f>
        <v>#NUM!</v>
      </c>
      <c r="D6477" t="e">
        <f>IF(C6477=1,'Data Transformation'!$G$3+0.5*'Data Transformation'!$W$25,IF(C6478=1,D6478-'Data Transformation'!$W$25,FALSE))</f>
        <v>#NUM!</v>
      </c>
      <c r="E6477">
        <f t="array" ref="E6477">IF(ISLOGICAL(D6477),"",FREQUENCY(IF('Data Transformation'!$B$425:$B$8425='Bin Analysis'!$B6459,'Data Transformation'!$G$425:$G$8425),D6477))</f>
        <v>2001</v>
      </c>
      <c r="F6477">
        <f t="shared" si="807"/>
        <v>0</v>
      </c>
      <c r="G6477">
        <f>Weighting!$H$21</f>
        <v>0</v>
      </c>
      <c r="H6477">
        <f t="array" ref="H6477">FREQUENCY(IF('Data Transformation'!$B$4:$B$8425=B6459,'Data Transformation'!$G$4:$G$8425),'Bin Analysis'!$B6477)</f>
        <v>2073</v>
      </c>
      <c r="I6477">
        <f t="shared" si="808"/>
        <v>0</v>
      </c>
      <c r="J6477">
        <f t="shared" si="809"/>
        <v>0</v>
      </c>
      <c r="K6477">
        <f>J6477*Weighting!$W$21</f>
        <v>0</v>
      </c>
      <c r="M6477" s="14"/>
    </row>
    <row r="6478" spans="1:13" x14ac:dyDescent="0.55000000000000004">
      <c r="A6478" s="32" t="str">
        <f>IF(Weighting!$P$22&gt;0,B6478,"")</f>
        <v/>
      </c>
      <c r="B6478" t="e">
        <f>Weighting!$C$22</f>
        <v>#DIV/0!</v>
      </c>
      <c r="C6478" t="e">
        <f>Weighting!$F$22</f>
        <v>#NUM!</v>
      </c>
      <c r="D6478" t="e">
        <f>IF(C6478=1,'Data Transformation'!$G$3+0.5*'Data Transformation'!$W$25,IF(C6479=1,D6479-'Data Transformation'!$W$25,FALSE))</f>
        <v>#NUM!</v>
      </c>
      <c r="E6478">
        <f t="array" ref="E6478">IF(ISLOGICAL(D6478),"",FREQUENCY(IF('Data Transformation'!$B$425:$B$8425='Bin Analysis'!$B6459,'Data Transformation'!$G$425:$G$8425),D6478))</f>
        <v>2001</v>
      </c>
      <c r="F6478">
        <f t="shared" si="807"/>
        <v>0</v>
      </c>
      <c r="G6478">
        <f>Weighting!$H$22</f>
        <v>0</v>
      </c>
      <c r="H6478">
        <f t="array" ref="H6478">FREQUENCY(IF('Data Transformation'!$B$4:$B$8425=B6459,'Data Transformation'!$G$4:$G$8425),'Bin Analysis'!$B6478)</f>
        <v>2073</v>
      </c>
      <c r="I6478">
        <f t="shared" si="808"/>
        <v>0</v>
      </c>
      <c r="J6478">
        <f t="shared" si="809"/>
        <v>0</v>
      </c>
      <c r="K6478">
        <f>J6478*Weighting!$W$22</f>
        <v>0</v>
      </c>
      <c r="M6478" s="14"/>
    </row>
    <row r="6479" spans="1:13" x14ac:dyDescent="0.55000000000000004">
      <c r="A6479" s="32" t="str">
        <f>IF(Weighting!$P$23&gt;0,B6479,"")</f>
        <v/>
      </c>
      <c r="B6479" t="e">
        <f>Weighting!$C$23</f>
        <v>#DIV/0!</v>
      </c>
      <c r="C6479" t="e">
        <f>Weighting!$F$23</f>
        <v>#NUM!</v>
      </c>
      <c r="D6479" t="e">
        <f>IF(C6479=1,'Data Transformation'!$G$3+0.5*'Data Transformation'!$W$25,IF(C6480=1,D6480-'Data Transformation'!$W$25,FALSE))</f>
        <v>#NUM!</v>
      </c>
      <c r="E6479">
        <f t="array" ref="E6479">IF(ISLOGICAL(D6479),"",FREQUENCY(IF('Data Transformation'!$B$425:$B$8425='Bin Analysis'!$B6459,'Data Transformation'!$G$425:$G$8425),D6479))</f>
        <v>2001</v>
      </c>
      <c r="F6479">
        <f t="shared" si="807"/>
        <v>0</v>
      </c>
      <c r="G6479">
        <f>Weighting!$H$23</f>
        <v>0</v>
      </c>
      <c r="H6479">
        <f t="array" ref="H6479">FREQUENCY(IF('Data Transformation'!$B$4:$B$8425=B6459,'Data Transformation'!$G$4:$G$8425),'Bin Analysis'!$B6479)</f>
        <v>2073</v>
      </c>
      <c r="I6479">
        <f t="shared" si="808"/>
        <v>0</v>
      </c>
      <c r="J6479">
        <f t="shared" si="809"/>
        <v>0</v>
      </c>
      <c r="K6479">
        <f>J6479*Weighting!$W$23</f>
        <v>0</v>
      </c>
      <c r="M6479" s="14"/>
    </row>
    <row r="6480" spans="1:13" x14ac:dyDescent="0.55000000000000004">
      <c r="A6480" s="32" t="str">
        <f>IF(Weighting!$P$24&gt;0,B6480,"")</f>
        <v/>
      </c>
      <c r="B6480" t="e">
        <f>Weighting!$C$24</f>
        <v>#DIV/0!</v>
      </c>
      <c r="C6480" t="e">
        <f>Weighting!$F$24</f>
        <v>#NUM!</v>
      </c>
      <c r="D6480" t="e">
        <f>IF(C6480=1,'Data Transformation'!$G$3+0.5*'Data Transformation'!$W$25,IF(C6481=1,D6481-'Data Transformation'!$W$25,FALSE))</f>
        <v>#NUM!</v>
      </c>
      <c r="E6480">
        <f t="array" ref="E6480">IF(ISLOGICAL(D6480),"",FREQUENCY(IF('Data Transformation'!$B$425:$B$8425='Bin Analysis'!$B6459,'Data Transformation'!$G$425:$G$8425),D6480))</f>
        <v>2001</v>
      </c>
      <c r="F6480">
        <f t="shared" si="807"/>
        <v>0</v>
      </c>
      <c r="G6480">
        <f>Weighting!$H$24</f>
        <v>0</v>
      </c>
      <c r="H6480">
        <f t="array" ref="H6480">FREQUENCY(IF('Data Transformation'!$B$4:$B$8425=B6459,'Data Transformation'!$G$4:$G$8425),'Bin Analysis'!$B6480)</f>
        <v>2073</v>
      </c>
      <c r="I6480">
        <f t="shared" si="808"/>
        <v>0</v>
      </c>
      <c r="J6480">
        <f t="shared" si="809"/>
        <v>0</v>
      </c>
      <c r="K6480">
        <f>J6480*Weighting!$W$24</f>
        <v>0</v>
      </c>
      <c r="M6480" s="14"/>
    </row>
    <row r="6481" spans="1:25" x14ac:dyDescent="0.55000000000000004">
      <c r="A6481" s="32" t="str">
        <f>IF(Weighting!$P$25&gt;0,B6481,"")</f>
        <v/>
      </c>
      <c r="B6481" t="e">
        <f>Weighting!$C$25</f>
        <v>#DIV/0!</v>
      </c>
      <c r="C6481" t="e">
        <f>Weighting!$F$25</f>
        <v>#NUM!</v>
      </c>
      <c r="D6481" t="e">
        <f>IF(C6481=1,'Data Transformation'!$G$3+0.5*'Data Transformation'!$W$25,IF(C6482=1,D6482-'Data Transformation'!$W$25,FALSE))</f>
        <v>#NUM!</v>
      </c>
      <c r="E6481">
        <f t="array" ref="E6481">IF(ISLOGICAL(D6481),"",FREQUENCY(IF('Data Transformation'!$B$425:$B$8425='Bin Analysis'!$B6459,'Data Transformation'!$G$425:$G$8425),D6481))</f>
        <v>2001</v>
      </c>
      <c r="F6481">
        <f t="shared" si="807"/>
        <v>0</v>
      </c>
      <c r="G6481">
        <f>Weighting!$H$25</f>
        <v>0</v>
      </c>
      <c r="H6481">
        <f t="array" ref="H6481">FREQUENCY(IF('Data Transformation'!$B$4:$B$8425=B6459,'Data Transformation'!$G$4:$G$8425),'Bin Analysis'!$B6481)</f>
        <v>2073</v>
      </c>
      <c r="I6481">
        <f t="shared" si="808"/>
        <v>0</v>
      </c>
      <c r="J6481">
        <f t="shared" si="809"/>
        <v>0</v>
      </c>
      <c r="K6481">
        <f>J6481*Weighting!$W$25</f>
        <v>0</v>
      </c>
      <c r="M6481" s="14"/>
    </row>
    <row r="6482" spans="1:25" x14ac:dyDescent="0.55000000000000004">
      <c r="N6482" s="57"/>
      <c r="O6482"/>
      <c r="P6482"/>
      <c r="Q6482"/>
      <c r="R6482"/>
    </row>
    <row r="6483" spans="1:25" ht="23.35" x14ac:dyDescent="0.8">
      <c r="A6483" s="21" t="s">
        <v>0</v>
      </c>
      <c r="B6483" s="21" t="str">
        <f>IFERROR(VLOOKUP(C6483,'Data Transformation'!$L$6:$M$426,2,FALSE),"")</f>
        <v/>
      </c>
      <c r="C6483" s="21">
        <f>C6459+1</f>
        <v>270</v>
      </c>
      <c r="D6483" s="21"/>
      <c r="E6483" s="21"/>
      <c r="F6483" s="21"/>
      <c r="G6483" s="21"/>
      <c r="H6483" s="22"/>
      <c r="I6483" s="22"/>
      <c r="J6483" s="22"/>
      <c r="K6483" s="21"/>
      <c r="L6483" s="21" t="str">
        <f>B6483</f>
        <v/>
      </c>
      <c r="M6483" s="23" t="e">
        <f>INDEX('Data Transformation'!$O$4:$O$424,MATCH($B6483,'Data Transformation'!$M$4:$M$424,0),MATCH($M$2,'Data Transformation'!$O$3,0))</f>
        <v>#N/A</v>
      </c>
      <c r="N6483" s="27" t="e">
        <f>IF('Input and Summary Results'!$J$16="minimum",'Bin Analysis'!X6484/(M6483-1),'Bin Analysis'!Y6483/('Bin Analysis'!M6483-1))</f>
        <v>#N/A</v>
      </c>
      <c r="O6483" s="27" t="e">
        <f>IF(M6483=FALSE,NA(),(VLOOKUP(1,C6486:K6505,4,FALSE))/(M6483-1))</f>
        <v>#N/A</v>
      </c>
      <c r="P6483" s="27" t="e">
        <f>IF(M6483=FALSE,NA(),SUM(J6486:J6505)/Weighting!$S$5)</f>
        <v>#N/A</v>
      </c>
      <c r="Q6483" s="27" t="e">
        <f>IF(M6483=FALSE,NA(),SUM(K6486:K6505)/Weighting!$S$6)</f>
        <v>#N/A</v>
      </c>
      <c r="R6483" s="27" t="e">
        <f>IF(M6483=FALSE,NA(),(VLOOKUP(1,G6486:K6505,3,FALSE))/(M6483-1))</f>
        <v>#N/A</v>
      </c>
      <c r="S6483" s="22" t="e">
        <f>IF(M6483=FALSE,NA(),IF(SUM(J6486:J6505)=2,"yes","no"))</f>
        <v>#N/A</v>
      </c>
      <c r="X6483" s="2" cm="2">
        <f t="array" ref="X6483:X6484">FREQUENCY(IF('Data Transformation'!$B$425:$B$6424='Bin Analysis'!L6483,'Data Transformation'!$G$425:$G$6424),'Data Transformation'!$U$11)</f>
        <v>0</v>
      </c>
      <c r="Y6483" s="2" cm="2">
        <f t="array" ref="Y6483:Y6484">FREQUENCY(IF('Data Transformation'!$B$425:$B$6424='Bin Analysis'!L6483,'Data Transformation'!$G$425:$G$6424),'Data Transformation'!$U$12)</f>
        <v>0</v>
      </c>
    </row>
    <row r="6484" spans="1:25" x14ac:dyDescent="0.55000000000000004">
      <c r="A6484" s="14" t="s">
        <v>67</v>
      </c>
      <c r="B6484" t="s">
        <v>47</v>
      </c>
      <c r="C6484" t="s">
        <v>5</v>
      </c>
      <c r="D6484" t="s">
        <v>100</v>
      </c>
      <c r="E6484" t="s">
        <v>101</v>
      </c>
      <c r="F6484" t="s">
        <v>102</v>
      </c>
      <c r="G6484" t="s">
        <v>70</v>
      </c>
      <c r="H6484" t="s">
        <v>31</v>
      </c>
      <c r="I6484" t="s">
        <v>32</v>
      </c>
      <c r="J6484" t="s">
        <v>46</v>
      </c>
      <c r="K6484" s="14" t="s">
        <v>45</v>
      </c>
      <c r="M6484" s="14"/>
      <c r="X6484" s="2">
        <v>0</v>
      </c>
      <c r="Y6484" s="2">
        <v>0</v>
      </c>
    </row>
    <row r="6485" spans="1:25" x14ac:dyDescent="0.55000000000000004">
      <c r="A6485" s="32"/>
      <c r="D6485" t="e">
        <f>IF(C6485=1,'Data Transformation'!$G$3+0.5*'Data Transformation'!$W$25,IF(C6486=1,D6486-'Data Transformation'!$W$25,FALSE))</f>
        <v>#NUM!</v>
      </c>
      <c r="E6485">
        <f t="array" ref="E6485">IF(ISLOGICAL(D6485),"",FREQUENCY(IF('Data Transformation'!$B$425:$B$8425='Bin Analysis'!$B6483,'Data Transformation'!$G$425:$G$8425),D6485))</f>
        <v>2001</v>
      </c>
      <c r="F6485" t="e">
        <f>IF(ISLOGICAL(D6485),"",E6485-E6484)</f>
        <v>#VALUE!</v>
      </c>
      <c r="M6485" s="14"/>
    </row>
    <row r="6486" spans="1:25" x14ac:dyDescent="0.55000000000000004">
      <c r="A6486" s="32" t="e">
        <f>IF(Weighting!$P$6&gt;0,B6486,"")</f>
        <v>#NUM!</v>
      </c>
      <c r="B6486" t="e">
        <f>Weighting!$C$6</f>
        <v>#DIV/0!</v>
      </c>
      <c r="C6486" t="e">
        <f>Weighting!$F$6</f>
        <v>#NUM!</v>
      </c>
      <c r="D6486" t="e">
        <f>IF(C6486=1,'Data Transformation'!$G$3+0.5*'Data Transformation'!$W$25,IF(C6487=1,D6487-'Data Transformation'!$W$25,FALSE))</f>
        <v>#NUM!</v>
      </c>
      <c r="E6486">
        <f t="array" ref="E6486">IF(ISLOGICAL(D6486),"",FREQUENCY(IF('Data Transformation'!$B$425:$B$8425='Bin Analysis'!$B6483,'Data Transformation'!$G$425:$G$8425),D6486))</f>
        <v>2001</v>
      </c>
      <c r="F6486">
        <f>IF(ISLOGICAL(D6486),"",E6486-E6485)</f>
        <v>0</v>
      </c>
      <c r="G6486">
        <f>Weighting!$H$6</f>
        <v>1</v>
      </c>
      <c r="H6486">
        <f t="array" ref="H6486">FREQUENCY(IF('Data Transformation'!$B$4:$B$8425=B6483,'Data Transformation'!$G$4:$G$8425),'Bin Analysis'!$B6486)</f>
        <v>2073</v>
      </c>
      <c r="I6486">
        <f>H6486-H6485</f>
        <v>2073</v>
      </c>
      <c r="J6486">
        <f>IF(I6486=0,0,1)</f>
        <v>1</v>
      </c>
      <c r="K6486" t="e">
        <f>J6486*Weighting!$W$6</f>
        <v>#NUM!</v>
      </c>
      <c r="M6486" s="14"/>
    </row>
    <row r="6487" spans="1:25" x14ac:dyDescent="0.55000000000000004">
      <c r="A6487" s="32" t="str">
        <f>IF(Weighting!$P$7&gt;0,B6487,"")</f>
        <v/>
      </c>
      <c r="B6487" t="e">
        <f>Weighting!$C$7</f>
        <v>#DIV/0!</v>
      </c>
      <c r="C6487" t="e">
        <f>Weighting!$F$7</f>
        <v>#NUM!</v>
      </c>
      <c r="D6487" t="e">
        <f>IF(C6487=1,'Data Transformation'!$G$3+0.5*'Data Transformation'!$W$25,IF(C6488=1,D6488-'Data Transformation'!$W$25,FALSE))</f>
        <v>#NUM!</v>
      </c>
      <c r="E6487">
        <f t="array" ref="E6487">IF(ISLOGICAL(D6487),"",FREQUENCY(IF('Data Transformation'!$B$425:$B$8425='Bin Analysis'!$B6483,'Data Transformation'!$G$425:$G$8425),D6487))</f>
        <v>2001</v>
      </c>
      <c r="F6487">
        <f t="shared" ref="F6487:F6505" si="810">IF(ISLOGICAL(D6487),"",E6487-E6486)</f>
        <v>0</v>
      </c>
      <c r="G6487">
        <f>Weighting!$H$7</f>
        <v>0</v>
      </c>
      <c r="H6487">
        <f t="array" ref="H6487">FREQUENCY(IF('Data Transformation'!$B$4:$B$8425=B6483,'Data Transformation'!$G$4:$G$8425),'Bin Analysis'!$B6487)</f>
        <v>2073</v>
      </c>
      <c r="I6487">
        <f t="shared" ref="I6487:I6505" si="811">H6487-H6486</f>
        <v>0</v>
      </c>
      <c r="J6487">
        <f>IF(I6487=0,0,1)</f>
        <v>0</v>
      </c>
      <c r="K6487">
        <f>J6487*Weighting!$W$7</f>
        <v>0</v>
      </c>
      <c r="M6487" s="14"/>
    </row>
    <row r="6488" spans="1:25" x14ac:dyDescent="0.55000000000000004">
      <c r="A6488" s="32" t="str">
        <f>IF(Weighting!$P$8&gt;0,B6488,"")</f>
        <v/>
      </c>
      <c r="B6488" t="e">
        <f>Weighting!$C$8</f>
        <v>#DIV/0!</v>
      </c>
      <c r="C6488" t="e">
        <f>Weighting!$F$8</f>
        <v>#NUM!</v>
      </c>
      <c r="D6488" t="e">
        <f>IF(C6488=1,'Data Transformation'!$G$3+0.5*'Data Transformation'!$W$25,IF(C6489=1,D6489-'Data Transformation'!$W$25,FALSE))</f>
        <v>#NUM!</v>
      </c>
      <c r="E6488">
        <f t="array" ref="E6488">IF(ISLOGICAL(D6488),"",FREQUENCY(IF('Data Transformation'!$B$425:$B$8425='Bin Analysis'!$B6483,'Data Transformation'!$G$425:$G$8425),D6488))</f>
        <v>2001</v>
      </c>
      <c r="F6488">
        <f t="shared" si="810"/>
        <v>0</v>
      </c>
      <c r="G6488">
        <f>Weighting!$H$8</f>
        <v>0</v>
      </c>
      <c r="H6488">
        <f t="array" ref="H6488">FREQUENCY(IF('Data Transformation'!$B$4:$B$8425=B6483,'Data Transformation'!$G$4:$G$8425),'Bin Analysis'!$B6488)</f>
        <v>2073</v>
      </c>
      <c r="I6488">
        <f t="shared" si="811"/>
        <v>0</v>
      </c>
      <c r="J6488">
        <f t="shared" ref="J6488:J6505" si="812">IF(I6488=0,0,1)</f>
        <v>0</v>
      </c>
      <c r="K6488">
        <f>J6488*Weighting!$W$8</f>
        <v>0</v>
      </c>
      <c r="M6488" s="14"/>
    </row>
    <row r="6489" spans="1:25" x14ac:dyDescent="0.55000000000000004">
      <c r="A6489" s="32" t="str">
        <f>IF(Weighting!$P$9&gt;0,B6489,"")</f>
        <v/>
      </c>
      <c r="B6489" s="50" t="e">
        <f>Weighting!$C$9</f>
        <v>#DIV/0!</v>
      </c>
      <c r="C6489" t="e">
        <f>Weighting!$F$9</f>
        <v>#NUM!</v>
      </c>
      <c r="D6489" t="e">
        <f>IF(C6489=1,'Data Transformation'!$G$3+0.5*'Data Transformation'!$W$25,IF(C6490=1,D6490-'Data Transformation'!$W$25,FALSE))</f>
        <v>#NUM!</v>
      </c>
      <c r="E6489">
        <f t="array" ref="E6489">IF(ISLOGICAL(D6489),"",FREQUENCY(IF('Data Transformation'!$B$425:$B$8425='Bin Analysis'!$B6483,'Data Transformation'!$G$425:$G$8425),D6489))</f>
        <v>2001</v>
      </c>
      <c r="F6489">
        <f t="shared" si="810"/>
        <v>0</v>
      </c>
      <c r="G6489">
        <f>Weighting!$H$9</f>
        <v>0</v>
      </c>
      <c r="H6489">
        <f t="array" ref="H6489">FREQUENCY(IF('Data Transformation'!$B$4:$B$8425=B6483,'Data Transformation'!$G$4:$G$8425),'Bin Analysis'!$B6489)</f>
        <v>2073</v>
      </c>
      <c r="I6489">
        <f t="shared" si="811"/>
        <v>0</v>
      </c>
      <c r="J6489">
        <f t="shared" si="812"/>
        <v>0</v>
      </c>
      <c r="K6489">
        <f>J6489*Weighting!$W$9</f>
        <v>0</v>
      </c>
      <c r="M6489" s="14"/>
    </row>
    <row r="6490" spans="1:25" x14ac:dyDescent="0.55000000000000004">
      <c r="A6490" s="32" t="str">
        <f>IF(Weighting!$P$10&gt;0,B6490,"")</f>
        <v/>
      </c>
      <c r="B6490" t="e">
        <f>Weighting!$C$10</f>
        <v>#DIV/0!</v>
      </c>
      <c r="C6490" t="e">
        <f>Weighting!$F$10</f>
        <v>#NUM!</v>
      </c>
      <c r="D6490" t="e">
        <f>IF(C6490=1,'Data Transformation'!$G$3+0.5*'Data Transformation'!$W$25,IF(C6491=1,D6491-'Data Transformation'!$W$25,FALSE))</f>
        <v>#NUM!</v>
      </c>
      <c r="E6490">
        <f t="array" ref="E6490">IF(ISLOGICAL(D6490),"",FREQUENCY(IF('Data Transformation'!$B$425:$B$8425='Bin Analysis'!$B6483,'Data Transformation'!$G$425:$G$8425),D6490))</f>
        <v>2001</v>
      </c>
      <c r="F6490">
        <f t="shared" si="810"/>
        <v>0</v>
      </c>
      <c r="G6490">
        <f>Weighting!$H$10</f>
        <v>0</v>
      </c>
      <c r="H6490">
        <f t="array" ref="H6490">FREQUENCY(IF('Data Transformation'!$B$4:$B$8425=B6483,'Data Transformation'!$G$4:$G$8425),'Bin Analysis'!$B6490)</f>
        <v>2073</v>
      </c>
      <c r="I6490">
        <f t="shared" si="811"/>
        <v>0</v>
      </c>
      <c r="J6490">
        <f t="shared" si="812"/>
        <v>0</v>
      </c>
      <c r="K6490">
        <f>J6490*Weighting!$W$10</f>
        <v>0</v>
      </c>
      <c r="M6490" s="14"/>
    </row>
    <row r="6491" spans="1:25" x14ac:dyDescent="0.55000000000000004">
      <c r="A6491" s="32" t="str">
        <f>IF(Weighting!$P$11&gt;0,B6491,"")</f>
        <v/>
      </c>
      <c r="B6491" t="e">
        <f>Weighting!$C$11</f>
        <v>#DIV/0!</v>
      </c>
      <c r="C6491" t="e">
        <f>Weighting!$F$11</f>
        <v>#NUM!</v>
      </c>
      <c r="D6491" t="e">
        <f>IF(C6491=1,'Data Transformation'!$G$3+0.5*'Data Transformation'!$W$25,IF(C6492=1,D6492-'Data Transformation'!$W$25,FALSE))</f>
        <v>#NUM!</v>
      </c>
      <c r="E6491">
        <f t="array" ref="E6491">IF(ISLOGICAL(D6491),"",FREQUENCY(IF('Data Transformation'!$B$425:$B$8425='Bin Analysis'!$B6483,'Data Transformation'!$G$425:$G$8425),D6491))</f>
        <v>2001</v>
      </c>
      <c r="F6491">
        <f t="shared" si="810"/>
        <v>0</v>
      </c>
      <c r="G6491">
        <f>Weighting!$H$11</f>
        <v>0</v>
      </c>
      <c r="H6491">
        <f t="array" ref="H6491">FREQUENCY(IF('Data Transformation'!$B$4:$B$8425=B6483,'Data Transformation'!$G$4:$G$8425),'Bin Analysis'!$B6491)</f>
        <v>2073</v>
      </c>
      <c r="I6491">
        <f t="shared" si="811"/>
        <v>0</v>
      </c>
      <c r="J6491">
        <f t="shared" si="812"/>
        <v>0</v>
      </c>
      <c r="K6491">
        <f>J6491*Weighting!$W$11</f>
        <v>0</v>
      </c>
      <c r="M6491" s="14"/>
    </row>
    <row r="6492" spans="1:25" x14ac:dyDescent="0.55000000000000004">
      <c r="A6492" s="32" t="str">
        <f>IF(Weighting!$P$12&gt;0,B6492,"")</f>
        <v/>
      </c>
      <c r="B6492" t="e">
        <f>Weighting!$C$12</f>
        <v>#DIV/0!</v>
      </c>
      <c r="C6492" t="e">
        <f>Weighting!$F$12</f>
        <v>#NUM!</v>
      </c>
      <c r="D6492" t="e">
        <f>IF(C6492=1,'Data Transformation'!$G$3+0.5*'Data Transformation'!$W$25,IF(C6493=1,D6493-'Data Transformation'!$W$25,FALSE))</f>
        <v>#NUM!</v>
      </c>
      <c r="E6492">
        <f t="array" ref="E6492">IF(ISLOGICAL(D6492),"",FREQUENCY(IF('Data Transformation'!$B$425:$B$8425='Bin Analysis'!$B6483,'Data Transformation'!$G$425:$G$8425),D6492))</f>
        <v>2001</v>
      </c>
      <c r="F6492">
        <f t="shared" si="810"/>
        <v>0</v>
      </c>
      <c r="G6492">
        <f>Weighting!$H$12</f>
        <v>0</v>
      </c>
      <c r="H6492">
        <f t="array" ref="H6492">FREQUENCY(IF('Data Transformation'!$B$4:$B$8425=B6483,'Data Transformation'!$G$4:$G$8425),'Bin Analysis'!$B6492)</f>
        <v>2073</v>
      </c>
      <c r="I6492">
        <f t="shared" si="811"/>
        <v>0</v>
      </c>
      <c r="J6492">
        <f t="shared" si="812"/>
        <v>0</v>
      </c>
      <c r="K6492">
        <f>J6492*Weighting!$W$12</f>
        <v>0</v>
      </c>
      <c r="M6492" s="14"/>
    </row>
    <row r="6493" spans="1:25" x14ac:dyDescent="0.55000000000000004">
      <c r="A6493" s="32" t="str">
        <f>IF(Weighting!$P$13&gt;0,B6493,"")</f>
        <v/>
      </c>
      <c r="B6493" t="e">
        <f>Weighting!$C$13</f>
        <v>#DIV/0!</v>
      </c>
      <c r="C6493" t="e">
        <f>Weighting!$F$13</f>
        <v>#NUM!</v>
      </c>
      <c r="D6493" t="e">
        <f>IF(C6493=1,'Data Transformation'!$G$3+0.5*'Data Transformation'!$W$25,IF(C6494=1,D6494-'Data Transformation'!$W$25,FALSE))</f>
        <v>#NUM!</v>
      </c>
      <c r="E6493">
        <f t="array" ref="E6493">IF(ISLOGICAL(D6493),"",FREQUENCY(IF('Data Transformation'!$B$425:$B$8425='Bin Analysis'!$B6483,'Data Transformation'!$G$425:$G$8425),D6493))</f>
        <v>2001</v>
      </c>
      <c r="F6493">
        <f t="shared" si="810"/>
        <v>0</v>
      </c>
      <c r="G6493">
        <f>Weighting!$H$13</f>
        <v>0</v>
      </c>
      <c r="H6493">
        <f t="array" ref="H6493">FREQUENCY(IF('Data Transformation'!$B$4:$B$8425=B6483,'Data Transformation'!$G$4:$G$8425),'Bin Analysis'!$B6493)</f>
        <v>2073</v>
      </c>
      <c r="I6493">
        <f t="shared" si="811"/>
        <v>0</v>
      </c>
      <c r="J6493">
        <f t="shared" si="812"/>
        <v>0</v>
      </c>
      <c r="K6493">
        <f>J6493*Weighting!$W$13</f>
        <v>0</v>
      </c>
      <c r="M6493" s="14"/>
    </row>
    <row r="6494" spans="1:25" x14ac:dyDescent="0.55000000000000004">
      <c r="A6494" s="32" t="str">
        <f>IF(Weighting!$P$14&gt;0,B6494,"")</f>
        <v/>
      </c>
      <c r="B6494" t="e">
        <f>Weighting!$C$14</f>
        <v>#DIV/0!</v>
      </c>
      <c r="C6494" t="e">
        <f>Weighting!$F$14</f>
        <v>#NUM!</v>
      </c>
      <c r="D6494" t="e">
        <f>IF(C6494=1,'Data Transformation'!$G$3+0.5*'Data Transformation'!$W$25,IF(C6495=1,D6495-'Data Transformation'!$W$25,FALSE))</f>
        <v>#NUM!</v>
      </c>
      <c r="E6494">
        <f t="array" ref="E6494">IF(ISLOGICAL(D6494),"",FREQUENCY(IF('Data Transformation'!$B$425:$B$8425='Bin Analysis'!$B6483,'Data Transformation'!$G$425:$G$8425),D6494))</f>
        <v>2001</v>
      </c>
      <c r="F6494">
        <f t="shared" si="810"/>
        <v>0</v>
      </c>
      <c r="G6494">
        <f>Weighting!$H$14</f>
        <v>0</v>
      </c>
      <c r="H6494">
        <f t="array" ref="H6494">FREQUENCY(IF('Data Transformation'!$B$4:$B$8425=B6483,'Data Transformation'!$G$4:$G$8425),'Bin Analysis'!$B6494)</f>
        <v>2073</v>
      </c>
      <c r="I6494">
        <f t="shared" si="811"/>
        <v>0</v>
      </c>
      <c r="J6494">
        <f t="shared" si="812"/>
        <v>0</v>
      </c>
      <c r="K6494">
        <f>J6494*Weighting!$W$14</f>
        <v>0</v>
      </c>
      <c r="M6494" s="14"/>
    </row>
    <row r="6495" spans="1:25" x14ac:dyDescent="0.55000000000000004">
      <c r="A6495" s="32" t="str">
        <f>IF(Weighting!$P$15&gt;0,B6495,"")</f>
        <v/>
      </c>
      <c r="B6495" t="e">
        <f>Weighting!$C$15</f>
        <v>#DIV/0!</v>
      </c>
      <c r="C6495" t="e">
        <f>Weighting!$F$15</f>
        <v>#NUM!</v>
      </c>
      <c r="D6495" t="e">
        <f>IF(C6495=1,'Data Transformation'!$G$3+0.5*'Data Transformation'!$W$25,IF(C6496=1,D6496-'Data Transformation'!$W$25,FALSE))</f>
        <v>#NUM!</v>
      </c>
      <c r="E6495">
        <f t="array" ref="E6495">IF(ISLOGICAL(D6495),"",FREQUENCY(IF('Data Transformation'!$B$425:$B$8425='Bin Analysis'!$B6483,'Data Transformation'!$G$425:$G$8425),D6495))</f>
        <v>2001</v>
      </c>
      <c r="F6495">
        <f t="shared" si="810"/>
        <v>0</v>
      </c>
      <c r="G6495">
        <f>Weighting!$H$15</f>
        <v>0</v>
      </c>
      <c r="H6495">
        <f t="array" ref="H6495">FREQUENCY(IF('Data Transformation'!$B$4:$B$8425=B6483,'Data Transformation'!$G$4:$G$8425),'Bin Analysis'!$B6495)</f>
        <v>2073</v>
      </c>
      <c r="I6495">
        <f t="shared" si="811"/>
        <v>0</v>
      </c>
      <c r="J6495">
        <f t="shared" si="812"/>
        <v>0</v>
      </c>
      <c r="K6495">
        <f>J6495*Weighting!$W$15</f>
        <v>0</v>
      </c>
      <c r="M6495" s="14"/>
    </row>
    <row r="6496" spans="1:25" x14ac:dyDescent="0.55000000000000004">
      <c r="A6496" s="32" t="str">
        <f>IF(Weighting!$P$16&gt;0,B6496,"")</f>
        <v/>
      </c>
      <c r="B6496" t="e">
        <f>Weighting!$C$16</f>
        <v>#DIV/0!</v>
      </c>
      <c r="C6496" t="e">
        <f>Weighting!$F$16</f>
        <v>#NUM!</v>
      </c>
      <c r="D6496" t="e">
        <f>IF(C6496=1,'Data Transformation'!$G$3+0.5*'Data Transformation'!$W$25,IF(C6497=1,D6497-'Data Transformation'!$W$25,FALSE))</f>
        <v>#NUM!</v>
      </c>
      <c r="E6496">
        <f t="array" ref="E6496">IF(ISLOGICAL(D6496),"",FREQUENCY(IF('Data Transformation'!$B$425:$B$8425='Bin Analysis'!$B6483,'Data Transformation'!$G$425:$G$8425),D6496))</f>
        <v>2001</v>
      </c>
      <c r="F6496">
        <f t="shared" si="810"/>
        <v>0</v>
      </c>
      <c r="G6496">
        <f>Weighting!$H$16</f>
        <v>0</v>
      </c>
      <c r="H6496">
        <f t="array" ref="H6496">FREQUENCY(IF('Data Transformation'!$B$4:$B$8425=B6483,'Data Transformation'!$G$4:$G$8425),'Bin Analysis'!$B6496)</f>
        <v>2073</v>
      </c>
      <c r="I6496">
        <f t="shared" si="811"/>
        <v>0</v>
      </c>
      <c r="J6496">
        <f t="shared" si="812"/>
        <v>0</v>
      </c>
      <c r="K6496">
        <f>J6496*Weighting!$W$16</f>
        <v>0</v>
      </c>
      <c r="M6496" s="14"/>
    </row>
    <row r="6497" spans="1:25" x14ac:dyDescent="0.55000000000000004">
      <c r="A6497" s="32" t="str">
        <f>IF(Weighting!$P$17&gt;0,B6497,"")</f>
        <v/>
      </c>
      <c r="B6497" t="e">
        <f>Weighting!$C$17</f>
        <v>#DIV/0!</v>
      </c>
      <c r="C6497" t="e">
        <f>Weighting!$F$17</f>
        <v>#NUM!</v>
      </c>
      <c r="D6497" t="e">
        <f>IF(C6497=1,'Data Transformation'!$G$3+0.5*'Data Transformation'!$W$25,IF(C6498=1,D6498-'Data Transformation'!$W$25,FALSE))</f>
        <v>#NUM!</v>
      </c>
      <c r="E6497">
        <f t="array" ref="E6497">IF(ISLOGICAL(D6497),"",FREQUENCY(IF('Data Transformation'!$B$425:$B$8425='Bin Analysis'!$B6483,'Data Transformation'!$G$425:$G$8425),D6497))</f>
        <v>2001</v>
      </c>
      <c r="F6497">
        <f t="shared" si="810"/>
        <v>0</v>
      </c>
      <c r="G6497">
        <f>Weighting!$H$17</f>
        <v>0</v>
      </c>
      <c r="H6497">
        <f t="array" ref="H6497">FREQUENCY(IF('Data Transformation'!$B$4:$B$8425=B6483,'Data Transformation'!$G$4:$G$8425),'Bin Analysis'!$B6497)</f>
        <v>2073</v>
      </c>
      <c r="I6497">
        <f t="shared" si="811"/>
        <v>0</v>
      </c>
      <c r="J6497">
        <f t="shared" si="812"/>
        <v>0</v>
      </c>
      <c r="K6497">
        <f>J6497*Weighting!$W$17</f>
        <v>0</v>
      </c>
      <c r="M6497" s="14"/>
    </row>
    <row r="6498" spans="1:25" x14ac:dyDescent="0.55000000000000004">
      <c r="A6498" s="32" t="str">
        <f>IF(Weighting!$P$18&gt;0,B6498,"")</f>
        <v/>
      </c>
      <c r="B6498" t="e">
        <f>Weighting!$C$18</f>
        <v>#DIV/0!</v>
      </c>
      <c r="C6498" t="e">
        <f>Weighting!$F$18</f>
        <v>#NUM!</v>
      </c>
      <c r="D6498" t="e">
        <f>IF(C6498=1,'Data Transformation'!$G$3+0.5*'Data Transformation'!$W$25,IF(C6499=1,D6499-'Data Transformation'!$W$25,FALSE))</f>
        <v>#NUM!</v>
      </c>
      <c r="E6498">
        <f t="array" ref="E6498">IF(ISLOGICAL(D6498),"",FREQUENCY(IF('Data Transformation'!$B$425:$B$8425='Bin Analysis'!$B6483,'Data Transformation'!$G$425:$G$8425),D6498))</f>
        <v>2001</v>
      </c>
      <c r="F6498">
        <f t="shared" si="810"/>
        <v>0</v>
      </c>
      <c r="G6498">
        <f>Weighting!$H$18</f>
        <v>0</v>
      </c>
      <c r="H6498">
        <f t="array" ref="H6498">FREQUENCY(IF('Data Transformation'!$B$4:$B$8425=B6483,'Data Transformation'!$G$4:$G$8425),'Bin Analysis'!$B6498)</f>
        <v>2073</v>
      </c>
      <c r="I6498">
        <f t="shared" si="811"/>
        <v>0</v>
      </c>
      <c r="J6498">
        <f t="shared" si="812"/>
        <v>0</v>
      </c>
      <c r="K6498">
        <f>J6498*Weighting!$W$18</f>
        <v>0</v>
      </c>
      <c r="M6498" s="14"/>
    </row>
    <row r="6499" spans="1:25" x14ac:dyDescent="0.55000000000000004">
      <c r="A6499" s="32" t="str">
        <f>IF(Weighting!$P$19&gt;0,B6499,"")</f>
        <v/>
      </c>
      <c r="B6499" t="e">
        <f>Weighting!$C$19</f>
        <v>#DIV/0!</v>
      </c>
      <c r="C6499" t="e">
        <f>Weighting!$F$19</f>
        <v>#NUM!</v>
      </c>
      <c r="D6499" t="e">
        <f>IF(C6499=1,'Data Transformation'!$G$3+0.5*'Data Transformation'!$W$25,IF(C6500=1,D6500-'Data Transformation'!$W$25,FALSE))</f>
        <v>#NUM!</v>
      </c>
      <c r="E6499">
        <f t="array" ref="E6499">IF(ISLOGICAL(D6499),"",FREQUENCY(IF('Data Transformation'!$B$425:$B$8425='Bin Analysis'!$B6483,'Data Transformation'!$G$425:$G$8425),D6499))</f>
        <v>2001</v>
      </c>
      <c r="F6499">
        <f t="shared" si="810"/>
        <v>0</v>
      </c>
      <c r="G6499">
        <f>Weighting!$H$19</f>
        <v>0</v>
      </c>
      <c r="H6499">
        <f t="array" ref="H6499">FREQUENCY(IF('Data Transformation'!$B$4:$B$8425=B6483,'Data Transformation'!$G$4:$G$8425),'Bin Analysis'!$B6499)</f>
        <v>2073</v>
      </c>
      <c r="I6499">
        <f t="shared" si="811"/>
        <v>0</v>
      </c>
      <c r="J6499">
        <f t="shared" si="812"/>
        <v>0</v>
      </c>
      <c r="K6499">
        <f>J6499*Weighting!$W$19</f>
        <v>0</v>
      </c>
      <c r="M6499" s="14"/>
    </row>
    <row r="6500" spans="1:25" x14ac:dyDescent="0.55000000000000004">
      <c r="A6500" s="32" t="str">
        <f>IF(Weighting!$P$20&gt;0,B6500,"")</f>
        <v/>
      </c>
      <c r="B6500" t="e">
        <f>Weighting!$C$20</f>
        <v>#DIV/0!</v>
      </c>
      <c r="C6500" t="e">
        <f>Weighting!$F$20</f>
        <v>#NUM!</v>
      </c>
      <c r="D6500" t="e">
        <f>IF(C6500=1,'Data Transformation'!$G$3+0.5*'Data Transformation'!$W$25,IF(C6501=1,D6501-'Data Transformation'!$W$25,FALSE))</f>
        <v>#NUM!</v>
      </c>
      <c r="E6500">
        <f t="array" ref="E6500">IF(ISLOGICAL(D6500),"",FREQUENCY(IF('Data Transformation'!$B$425:$B$8425='Bin Analysis'!$B6483,'Data Transformation'!$G$425:$G$8425),D6500))</f>
        <v>2001</v>
      </c>
      <c r="F6500">
        <f t="shared" si="810"/>
        <v>0</v>
      </c>
      <c r="G6500">
        <f>Weighting!$H$20</f>
        <v>0</v>
      </c>
      <c r="H6500">
        <f t="array" ref="H6500">FREQUENCY(IF('Data Transformation'!$B$4:$B$8425=B6483,'Data Transformation'!$G$4:$G$8425),'Bin Analysis'!$B6500)</f>
        <v>2073</v>
      </c>
      <c r="I6500">
        <f t="shared" si="811"/>
        <v>0</v>
      </c>
      <c r="J6500">
        <f t="shared" si="812"/>
        <v>0</v>
      </c>
      <c r="K6500">
        <f>J6500*Weighting!$W$20</f>
        <v>0</v>
      </c>
      <c r="M6500" s="14"/>
    </row>
    <row r="6501" spans="1:25" x14ac:dyDescent="0.55000000000000004">
      <c r="A6501" s="32" t="str">
        <f>IF(Weighting!$P$21&gt;0,B6501,"")</f>
        <v/>
      </c>
      <c r="B6501" t="e">
        <f>Weighting!$C$21</f>
        <v>#DIV/0!</v>
      </c>
      <c r="C6501" t="e">
        <f>Weighting!$F$21</f>
        <v>#NUM!</v>
      </c>
      <c r="D6501" t="e">
        <f>IF(C6501=1,'Data Transformation'!$G$3+0.5*'Data Transformation'!$W$25,IF(C6502=1,D6502-'Data Transformation'!$W$25,FALSE))</f>
        <v>#NUM!</v>
      </c>
      <c r="E6501">
        <f t="array" ref="E6501">IF(ISLOGICAL(D6501),"",FREQUENCY(IF('Data Transformation'!$B$425:$B$8425='Bin Analysis'!$B6483,'Data Transformation'!$G$425:$G$8425),D6501))</f>
        <v>2001</v>
      </c>
      <c r="F6501">
        <f t="shared" si="810"/>
        <v>0</v>
      </c>
      <c r="G6501">
        <f>Weighting!$H$21</f>
        <v>0</v>
      </c>
      <c r="H6501">
        <f t="array" ref="H6501">FREQUENCY(IF('Data Transformation'!$B$4:$B$8425=B6483,'Data Transformation'!$G$4:$G$8425),'Bin Analysis'!$B6501)</f>
        <v>2073</v>
      </c>
      <c r="I6501">
        <f t="shared" si="811"/>
        <v>0</v>
      </c>
      <c r="J6501">
        <f t="shared" si="812"/>
        <v>0</v>
      </c>
      <c r="K6501">
        <f>J6501*Weighting!$W$21</f>
        <v>0</v>
      </c>
      <c r="M6501" s="14"/>
    </row>
    <row r="6502" spans="1:25" x14ac:dyDescent="0.55000000000000004">
      <c r="A6502" s="32" t="str">
        <f>IF(Weighting!$P$22&gt;0,B6502,"")</f>
        <v/>
      </c>
      <c r="B6502" t="e">
        <f>Weighting!$C$22</f>
        <v>#DIV/0!</v>
      </c>
      <c r="C6502" t="e">
        <f>Weighting!$F$22</f>
        <v>#NUM!</v>
      </c>
      <c r="D6502" t="e">
        <f>IF(C6502=1,'Data Transformation'!$G$3+0.5*'Data Transformation'!$W$25,IF(C6503=1,D6503-'Data Transformation'!$W$25,FALSE))</f>
        <v>#NUM!</v>
      </c>
      <c r="E6502">
        <f t="array" ref="E6502">IF(ISLOGICAL(D6502),"",FREQUENCY(IF('Data Transformation'!$B$425:$B$8425='Bin Analysis'!$B6483,'Data Transformation'!$G$425:$G$8425),D6502))</f>
        <v>2001</v>
      </c>
      <c r="F6502">
        <f t="shared" si="810"/>
        <v>0</v>
      </c>
      <c r="G6502">
        <f>Weighting!$H$22</f>
        <v>0</v>
      </c>
      <c r="H6502">
        <f t="array" ref="H6502">FREQUENCY(IF('Data Transformation'!$B$4:$B$8425=B6483,'Data Transformation'!$G$4:$G$8425),'Bin Analysis'!$B6502)</f>
        <v>2073</v>
      </c>
      <c r="I6502">
        <f t="shared" si="811"/>
        <v>0</v>
      </c>
      <c r="J6502">
        <f t="shared" si="812"/>
        <v>0</v>
      </c>
      <c r="K6502">
        <f>J6502*Weighting!$W$22</f>
        <v>0</v>
      </c>
      <c r="M6502" s="14"/>
    </row>
    <row r="6503" spans="1:25" x14ac:dyDescent="0.55000000000000004">
      <c r="A6503" s="32" t="str">
        <f>IF(Weighting!$P$23&gt;0,B6503,"")</f>
        <v/>
      </c>
      <c r="B6503" t="e">
        <f>Weighting!$C$23</f>
        <v>#DIV/0!</v>
      </c>
      <c r="C6503" t="e">
        <f>Weighting!$F$23</f>
        <v>#NUM!</v>
      </c>
      <c r="D6503" t="e">
        <f>IF(C6503=1,'Data Transformation'!$G$3+0.5*'Data Transformation'!$W$25,IF(C6504=1,D6504-'Data Transformation'!$W$25,FALSE))</f>
        <v>#NUM!</v>
      </c>
      <c r="E6503">
        <f t="array" ref="E6503">IF(ISLOGICAL(D6503),"",FREQUENCY(IF('Data Transformation'!$B$425:$B$8425='Bin Analysis'!$B6483,'Data Transformation'!$G$425:$G$8425),D6503))</f>
        <v>2001</v>
      </c>
      <c r="F6503">
        <f t="shared" si="810"/>
        <v>0</v>
      </c>
      <c r="G6503">
        <f>Weighting!$H$23</f>
        <v>0</v>
      </c>
      <c r="H6503">
        <f t="array" ref="H6503">FREQUENCY(IF('Data Transformation'!$B$4:$B$8425=B6483,'Data Transformation'!$G$4:$G$8425),'Bin Analysis'!$B6503)</f>
        <v>2073</v>
      </c>
      <c r="I6503">
        <f t="shared" si="811"/>
        <v>0</v>
      </c>
      <c r="J6503">
        <f t="shared" si="812"/>
        <v>0</v>
      </c>
      <c r="K6503">
        <f>J6503*Weighting!$W$23</f>
        <v>0</v>
      </c>
      <c r="M6503" s="14"/>
    </row>
    <row r="6504" spans="1:25" x14ac:dyDescent="0.55000000000000004">
      <c r="A6504" s="32" t="str">
        <f>IF(Weighting!$P$24&gt;0,B6504,"")</f>
        <v/>
      </c>
      <c r="B6504" t="e">
        <f>Weighting!$C$24</f>
        <v>#DIV/0!</v>
      </c>
      <c r="C6504" t="e">
        <f>Weighting!$F$24</f>
        <v>#NUM!</v>
      </c>
      <c r="D6504" t="e">
        <f>IF(C6504=1,'Data Transformation'!$G$3+0.5*'Data Transformation'!$W$25,IF(C6505=1,D6505-'Data Transformation'!$W$25,FALSE))</f>
        <v>#NUM!</v>
      </c>
      <c r="E6504">
        <f t="array" ref="E6504">IF(ISLOGICAL(D6504),"",FREQUENCY(IF('Data Transformation'!$B$425:$B$8425='Bin Analysis'!$B6483,'Data Transformation'!$G$425:$G$8425),D6504))</f>
        <v>2001</v>
      </c>
      <c r="F6504">
        <f t="shared" si="810"/>
        <v>0</v>
      </c>
      <c r="G6504">
        <f>Weighting!$H$24</f>
        <v>0</v>
      </c>
      <c r="H6504">
        <f t="array" ref="H6504">FREQUENCY(IF('Data Transformation'!$B$4:$B$8425=B6483,'Data Transformation'!$G$4:$G$8425),'Bin Analysis'!$B6504)</f>
        <v>2073</v>
      </c>
      <c r="I6504">
        <f t="shared" si="811"/>
        <v>0</v>
      </c>
      <c r="J6504">
        <f t="shared" si="812"/>
        <v>0</v>
      </c>
      <c r="K6504">
        <f>J6504*Weighting!$W$24</f>
        <v>0</v>
      </c>
      <c r="M6504" s="14"/>
    </row>
    <row r="6505" spans="1:25" x14ac:dyDescent="0.55000000000000004">
      <c r="A6505" s="32" t="str">
        <f>IF(Weighting!$P$25&gt;0,B6505,"")</f>
        <v/>
      </c>
      <c r="B6505" t="e">
        <f>Weighting!$C$25</f>
        <v>#DIV/0!</v>
      </c>
      <c r="C6505" t="e">
        <f>Weighting!$F$25</f>
        <v>#NUM!</v>
      </c>
      <c r="D6505" t="e">
        <f>IF(C6505=1,'Data Transformation'!$G$3+0.5*'Data Transformation'!$W$25,IF(C6506=1,D6506-'Data Transformation'!$W$25,FALSE))</f>
        <v>#NUM!</v>
      </c>
      <c r="E6505">
        <f t="array" ref="E6505">IF(ISLOGICAL(D6505),"",FREQUENCY(IF('Data Transformation'!$B$425:$B$8425='Bin Analysis'!$B6483,'Data Transformation'!$G$425:$G$8425),D6505))</f>
        <v>2001</v>
      </c>
      <c r="F6505">
        <f t="shared" si="810"/>
        <v>0</v>
      </c>
      <c r="G6505">
        <f>Weighting!$H$25</f>
        <v>0</v>
      </c>
      <c r="H6505">
        <f t="array" ref="H6505">FREQUENCY(IF('Data Transformation'!$B$4:$B$8425=B6483,'Data Transformation'!$G$4:$G$8425),'Bin Analysis'!$B6505)</f>
        <v>2073</v>
      </c>
      <c r="I6505">
        <f t="shared" si="811"/>
        <v>0</v>
      </c>
      <c r="J6505">
        <f t="shared" si="812"/>
        <v>0</v>
      </c>
      <c r="K6505">
        <f>J6505*Weighting!$W$25</f>
        <v>0</v>
      </c>
      <c r="M6505" s="14"/>
    </row>
    <row r="6506" spans="1:25" x14ac:dyDescent="0.55000000000000004">
      <c r="O6506"/>
      <c r="P6506"/>
      <c r="Q6506"/>
      <c r="R6506"/>
    </row>
    <row r="6507" spans="1:25" ht="23.35" x14ac:dyDescent="0.8">
      <c r="A6507" s="21" t="s">
        <v>0</v>
      </c>
      <c r="B6507" s="21" t="str">
        <f>IFERROR(VLOOKUP(C6507,'Data Transformation'!$L$6:$M$426,2,FALSE),"")</f>
        <v/>
      </c>
      <c r="C6507" s="21">
        <f>C6483+1</f>
        <v>271</v>
      </c>
      <c r="D6507" s="21"/>
      <c r="E6507" s="21"/>
      <c r="F6507" s="21"/>
      <c r="G6507" s="21"/>
      <c r="H6507" s="22"/>
      <c r="I6507" s="22"/>
      <c r="J6507" s="22"/>
      <c r="K6507" s="21"/>
      <c r="L6507" s="21" t="str">
        <f>B6507</f>
        <v/>
      </c>
      <c r="M6507" s="23" t="e">
        <f>INDEX('Data Transformation'!$O$4:$O$424,MATCH($B6507,'Data Transformation'!$M$4:$M$424,0),MATCH($M$2,'Data Transformation'!$O$3,0))</f>
        <v>#N/A</v>
      </c>
      <c r="N6507" s="27" t="e">
        <f>IF('Input and Summary Results'!$J$16="minimum",'Bin Analysis'!X6508/(M6507-1),'Bin Analysis'!Y6507/('Bin Analysis'!M6507-1))</f>
        <v>#N/A</v>
      </c>
      <c r="O6507" s="27" t="e">
        <f>IF(M6507=FALSE,NA(),(VLOOKUP(1,C6510:K6529,4,FALSE))/(M6507-1))</f>
        <v>#N/A</v>
      </c>
      <c r="P6507" s="27" t="e">
        <f>IF(M6507=FALSE,NA(),SUM(J6510:J6529)/Weighting!$S$5)</f>
        <v>#N/A</v>
      </c>
      <c r="Q6507" s="27" t="e">
        <f>IF(M6507=FALSE,NA(),SUM(K6510:K6529)/Weighting!$S$6)</f>
        <v>#N/A</v>
      </c>
      <c r="R6507" s="27" t="e">
        <f>IF(M6507=FALSE,NA(),(VLOOKUP(1,G6510:K6529,3,FALSE))/(M6507-1))</f>
        <v>#N/A</v>
      </c>
      <c r="S6507" s="22" t="e">
        <f>IF(M6507=FALSE,NA(),IF(SUM(J6510:J6529)=2,"yes","no"))</f>
        <v>#N/A</v>
      </c>
      <c r="X6507" s="2" cm="2">
        <f t="array" ref="X6507:X6508">FREQUENCY(IF('Data Transformation'!$B$425:$B$6424='Bin Analysis'!L6507,'Data Transformation'!$G$425:$G$6424),'Data Transformation'!$U$11)</f>
        <v>0</v>
      </c>
      <c r="Y6507" s="2" cm="2">
        <f t="array" ref="Y6507:Y6508">FREQUENCY(IF('Data Transformation'!$B$425:$B$6424='Bin Analysis'!L6507,'Data Transformation'!$G$425:$G$6424),'Data Transformation'!$U$12)</f>
        <v>0</v>
      </c>
    </row>
    <row r="6508" spans="1:25" x14ac:dyDescent="0.55000000000000004">
      <c r="A6508" s="14" t="s">
        <v>67</v>
      </c>
      <c r="B6508" t="s">
        <v>47</v>
      </c>
      <c r="C6508" t="s">
        <v>5</v>
      </c>
      <c r="D6508" t="s">
        <v>100</v>
      </c>
      <c r="E6508" t="s">
        <v>101</v>
      </c>
      <c r="F6508" t="s">
        <v>102</v>
      </c>
      <c r="G6508" t="s">
        <v>70</v>
      </c>
      <c r="H6508" t="s">
        <v>31</v>
      </c>
      <c r="I6508" t="s">
        <v>32</v>
      </c>
      <c r="J6508" t="s">
        <v>46</v>
      </c>
      <c r="K6508" s="14" t="s">
        <v>45</v>
      </c>
      <c r="M6508" s="14"/>
      <c r="X6508" s="2">
        <v>0</v>
      </c>
      <c r="Y6508" s="2">
        <v>0</v>
      </c>
    </row>
    <row r="6509" spans="1:25" x14ac:dyDescent="0.55000000000000004">
      <c r="A6509" s="32"/>
      <c r="D6509" t="e">
        <f>IF(C6509=1,'Data Transformation'!$G$3+0.5*'Data Transformation'!$W$25,IF(C6510=1,D6510-'Data Transformation'!$W$25,FALSE))</f>
        <v>#NUM!</v>
      </c>
      <c r="E6509">
        <f t="array" ref="E6509">IF(ISLOGICAL(D6509),"",FREQUENCY(IF('Data Transformation'!$B$425:$B$8425='Bin Analysis'!$B6507,'Data Transformation'!$G$425:$G$8425),D6509))</f>
        <v>2001</v>
      </c>
      <c r="F6509" t="e">
        <f>IF(ISLOGICAL(D6509),"",E6509-E6508)</f>
        <v>#VALUE!</v>
      </c>
      <c r="M6509" s="14"/>
    </row>
    <row r="6510" spans="1:25" x14ac:dyDescent="0.55000000000000004">
      <c r="A6510" s="32" t="e">
        <f>IF(Weighting!$P$6&gt;0,B6510,"")</f>
        <v>#NUM!</v>
      </c>
      <c r="B6510" t="e">
        <f>Weighting!$C$6</f>
        <v>#DIV/0!</v>
      </c>
      <c r="C6510" t="e">
        <f>Weighting!$F$6</f>
        <v>#NUM!</v>
      </c>
      <c r="D6510" t="e">
        <f>IF(C6510=1,'Data Transformation'!$G$3+0.5*'Data Transformation'!$W$25,IF(C6511=1,D6511-'Data Transformation'!$W$25,FALSE))</f>
        <v>#NUM!</v>
      </c>
      <c r="E6510">
        <f t="array" ref="E6510">IF(ISLOGICAL(D6510),"",FREQUENCY(IF('Data Transformation'!$B$425:$B$8425='Bin Analysis'!$B6507,'Data Transformation'!$G$425:$G$8425),D6510))</f>
        <v>2001</v>
      </c>
      <c r="F6510">
        <f>IF(ISLOGICAL(D6510),"",E6510-E6509)</f>
        <v>0</v>
      </c>
      <c r="G6510">
        <f>Weighting!$H$6</f>
        <v>1</v>
      </c>
      <c r="H6510">
        <f t="array" ref="H6510">FREQUENCY(IF('Data Transformation'!$B$4:$B$8425=B6507,'Data Transformation'!$G$4:$G$8425),'Bin Analysis'!$B6510)</f>
        <v>2073</v>
      </c>
      <c r="I6510">
        <f>H6510-H6509</f>
        <v>2073</v>
      </c>
      <c r="J6510">
        <f>IF(I6510=0,0,1)</f>
        <v>1</v>
      </c>
      <c r="K6510" t="e">
        <f>J6510*Weighting!$W$6</f>
        <v>#NUM!</v>
      </c>
      <c r="M6510" s="14"/>
    </row>
    <row r="6511" spans="1:25" x14ac:dyDescent="0.55000000000000004">
      <c r="A6511" s="32" t="str">
        <f>IF(Weighting!$P$7&gt;0,B6511,"")</f>
        <v/>
      </c>
      <c r="B6511" t="e">
        <f>Weighting!$C$7</f>
        <v>#DIV/0!</v>
      </c>
      <c r="C6511" t="e">
        <f>Weighting!$F$7</f>
        <v>#NUM!</v>
      </c>
      <c r="D6511" t="e">
        <f>IF(C6511=1,'Data Transformation'!$G$3+0.5*'Data Transformation'!$W$25,IF(C6512=1,D6512-'Data Transformation'!$W$25,FALSE))</f>
        <v>#NUM!</v>
      </c>
      <c r="E6511">
        <f t="array" ref="E6511">IF(ISLOGICAL(D6511),"",FREQUENCY(IF('Data Transformation'!$B$425:$B$8425='Bin Analysis'!$B6507,'Data Transformation'!$G$425:$G$8425),D6511))</f>
        <v>2001</v>
      </c>
      <c r="F6511">
        <f t="shared" ref="F6511:F6529" si="813">IF(ISLOGICAL(D6511),"",E6511-E6510)</f>
        <v>0</v>
      </c>
      <c r="G6511">
        <f>Weighting!$H$7</f>
        <v>0</v>
      </c>
      <c r="H6511">
        <f t="array" ref="H6511">FREQUENCY(IF('Data Transformation'!$B$4:$B$8425=B6507,'Data Transformation'!$G$4:$G$8425),'Bin Analysis'!$B6511)</f>
        <v>2073</v>
      </c>
      <c r="I6511">
        <f t="shared" ref="I6511:I6529" si="814">H6511-H6510</f>
        <v>0</v>
      </c>
      <c r="J6511">
        <f>IF(I6511=0,0,1)</f>
        <v>0</v>
      </c>
      <c r="K6511">
        <f>J6511*Weighting!$W$7</f>
        <v>0</v>
      </c>
      <c r="M6511" s="14"/>
    </row>
    <row r="6512" spans="1:25" x14ac:dyDescent="0.55000000000000004">
      <c r="A6512" s="32" t="str">
        <f>IF(Weighting!$P$8&gt;0,B6512,"")</f>
        <v/>
      </c>
      <c r="B6512" t="e">
        <f>Weighting!$C$8</f>
        <v>#DIV/0!</v>
      </c>
      <c r="C6512" t="e">
        <f>Weighting!$F$8</f>
        <v>#NUM!</v>
      </c>
      <c r="D6512" t="e">
        <f>IF(C6512=1,'Data Transformation'!$G$3+0.5*'Data Transformation'!$W$25,IF(C6513=1,D6513-'Data Transformation'!$W$25,FALSE))</f>
        <v>#NUM!</v>
      </c>
      <c r="E6512">
        <f t="array" ref="E6512">IF(ISLOGICAL(D6512),"",FREQUENCY(IF('Data Transformation'!$B$425:$B$8425='Bin Analysis'!$B6507,'Data Transformation'!$G$425:$G$8425),D6512))</f>
        <v>2001</v>
      </c>
      <c r="F6512">
        <f t="shared" si="813"/>
        <v>0</v>
      </c>
      <c r="G6512">
        <f>Weighting!$H$8</f>
        <v>0</v>
      </c>
      <c r="H6512">
        <f t="array" ref="H6512">FREQUENCY(IF('Data Transformation'!$B$4:$B$8425=B6507,'Data Transformation'!$G$4:$G$8425),'Bin Analysis'!$B6512)</f>
        <v>2073</v>
      </c>
      <c r="I6512">
        <f t="shared" si="814"/>
        <v>0</v>
      </c>
      <c r="J6512">
        <f t="shared" ref="J6512:J6529" si="815">IF(I6512=0,0,1)</f>
        <v>0</v>
      </c>
      <c r="K6512">
        <f>J6512*Weighting!$W$8</f>
        <v>0</v>
      </c>
      <c r="M6512" s="14"/>
    </row>
    <row r="6513" spans="1:13" x14ac:dyDescent="0.55000000000000004">
      <c r="A6513" s="32" t="str">
        <f>IF(Weighting!$P$9&gt;0,B6513,"")</f>
        <v/>
      </c>
      <c r="B6513" s="50" t="e">
        <f>Weighting!$C$9</f>
        <v>#DIV/0!</v>
      </c>
      <c r="C6513" t="e">
        <f>Weighting!$F$9</f>
        <v>#NUM!</v>
      </c>
      <c r="D6513" t="e">
        <f>IF(C6513=1,'Data Transformation'!$G$3+0.5*'Data Transformation'!$W$25,IF(C6514=1,D6514-'Data Transformation'!$W$25,FALSE))</f>
        <v>#NUM!</v>
      </c>
      <c r="E6513">
        <f t="array" ref="E6513">IF(ISLOGICAL(D6513),"",FREQUENCY(IF('Data Transformation'!$B$425:$B$8425='Bin Analysis'!$B6507,'Data Transformation'!$G$425:$G$8425),D6513))</f>
        <v>2001</v>
      </c>
      <c r="F6513">
        <f t="shared" si="813"/>
        <v>0</v>
      </c>
      <c r="G6513">
        <f>Weighting!$H$9</f>
        <v>0</v>
      </c>
      <c r="H6513">
        <f t="array" ref="H6513">FREQUENCY(IF('Data Transformation'!$B$4:$B$8425=B6507,'Data Transformation'!$G$4:$G$8425),'Bin Analysis'!$B6513)</f>
        <v>2073</v>
      </c>
      <c r="I6513">
        <f t="shared" si="814"/>
        <v>0</v>
      </c>
      <c r="J6513">
        <f t="shared" si="815"/>
        <v>0</v>
      </c>
      <c r="K6513">
        <f>J6513*Weighting!$W$9</f>
        <v>0</v>
      </c>
      <c r="M6513" s="14"/>
    </row>
    <row r="6514" spans="1:13" x14ac:dyDescent="0.55000000000000004">
      <c r="A6514" s="32" t="str">
        <f>IF(Weighting!$P$10&gt;0,B6514,"")</f>
        <v/>
      </c>
      <c r="B6514" t="e">
        <f>Weighting!$C$10</f>
        <v>#DIV/0!</v>
      </c>
      <c r="C6514" t="e">
        <f>Weighting!$F$10</f>
        <v>#NUM!</v>
      </c>
      <c r="D6514" t="e">
        <f>IF(C6514=1,'Data Transformation'!$G$3+0.5*'Data Transformation'!$W$25,IF(C6515=1,D6515-'Data Transformation'!$W$25,FALSE))</f>
        <v>#NUM!</v>
      </c>
      <c r="E6514">
        <f t="array" ref="E6514">IF(ISLOGICAL(D6514),"",FREQUENCY(IF('Data Transformation'!$B$425:$B$8425='Bin Analysis'!$B6507,'Data Transformation'!$G$425:$G$8425),D6514))</f>
        <v>2001</v>
      </c>
      <c r="F6514">
        <f t="shared" si="813"/>
        <v>0</v>
      </c>
      <c r="G6514">
        <f>Weighting!$H$10</f>
        <v>0</v>
      </c>
      <c r="H6514">
        <f t="array" ref="H6514">FREQUENCY(IF('Data Transformation'!$B$4:$B$8425=B6507,'Data Transformation'!$G$4:$G$8425),'Bin Analysis'!$B6514)</f>
        <v>2073</v>
      </c>
      <c r="I6514">
        <f t="shared" si="814"/>
        <v>0</v>
      </c>
      <c r="J6514">
        <f t="shared" si="815"/>
        <v>0</v>
      </c>
      <c r="K6514">
        <f>J6514*Weighting!$W$10</f>
        <v>0</v>
      </c>
      <c r="M6514" s="14"/>
    </row>
    <row r="6515" spans="1:13" x14ac:dyDescent="0.55000000000000004">
      <c r="A6515" s="32" t="str">
        <f>IF(Weighting!$P$11&gt;0,B6515,"")</f>
        <v/>
      </c>
      <c r="B6515" t="e">
        <f>Weighting!$C$11</f>
        <v>#DIV/0!</v>
      </c>
      <c r="C6515" t="e">
        <f>Weighting!$F$11</f>
        <v>#NUM!</v>
      </c>
      <c r="D6515" t="e">
        <f>IF(C6515=1,'Data Transformation'!$G$3+0.5*'Data Transformation'!$W$25,IF(C6516=1,D6516-'Data Transformation'!$W$25,FALSE))</f>
        <v>#NUM!</v>
      </c>
      <c r="E6515">
        <f t="array" ref="E6515">IF(ISLOGICAL(D6515),"",FREQUENCY(IF('Data Transformation'!$B$425:$B$8425='Bin Analysis'!$B6507,'Data Transformation'!$G$425:$G$8425),D6515))</f>
        <v>2001</v>
      </c>
      <c r="F6515">
        <f t="shared" si="813"/>
        <v>0</v>
      </c>
      <c r="G6515">
        <f>Weighting!$H$11</f>
        <v>0</v>
      </c>
      <c r="H6515">
        <f t="array" ref="H6515">FREQUENCY(IF('Data Transformation'!$B$4:$B$8425=B6507,'Data Transformation'!$G$4:$G$8425),'Bin Analysis'!$B6515)</f>
        <v>2073</v>
      </c>
      <c r="I6515">
        <f t="shared" si="814"/>
        <v>0</v>
      </c>
      <c r="J6515">
        <f t="shared" si="815"/>
        <v>0</v>
      </c>
      <c r="K6515">
        <f>J6515*Weighting!$W$11</f>
        <v>0</v>
      </c>
      <c r="M6515" s="14"/>
    </row>
    <row r="6516" spans="1:13" x14ac:dyDescent="0.55000000000000004">
      <c r="A6516" s="32" t="str">
        <f>IF(Weighting!$P$12&gt;0,B6516,"")</f>
        <v/>
      </c>
      <c r="B6516" t="e">
        <f>Weighting!$C$12</f>
        <v>#DIV/0!</v>
      </c>
      <c r="C6516" t="e">
        <f>Weighting!$F$12</f>
        <v>#NUM!</v>
      </c>
      <c r="D6516" t="e">
        <f>IF(C6516=1,'Data Transformation'!$G$3+0.5*'Data Transformation'!$W$25,IF(C6517=1,D6517-'Data Transformation'!$W$25,FALSE))</f>
        <v>#NUM!</v>
      </c>
      <c r="E6516">
        <f t="array" ref="E6516">IF(ISLOGICAL(D6516),"",FREQUENCY(IF('Data Transformation'!$B$425:$B$8425='Bin Analysis'!$B6507,'Data Transformation'!$G$425:$G$8425),D6516))</f>
        <v>2001</v>
      </c>
      <c r="F6516">
        <f t="shared" si="813"/>
        <v>0</v>
      </c>
      <c r="G6516">
        <f>Weighting!$H$12</f>
        <v>0</v>
      </c>
      <c r="H6516">
        <f t="array" ref="H6516">FREQUENCY(IF('Data Transformation'!$B$4:$B$8425=B6507,'Data Transformation'!$G$4:$G$8425),'Bin Analysis'!$B6516)</f>
        <v>2073</v>
      </c>
      <c r="I6516">
        <f t="shared" si="814"/>
        <v>0</v>
      </c>
      <c r="J6516">
        <f t="shared" si="815"/>
        <v>0</v>
      </c>
      <c r="K6516">
        <f>J6516*Weighting!$W$12</f>
        <v>0</v>
      </c>
      <c r="M6516" s="14"/>
    </row>
    <row r="6517" spans="1:13" x14ac:dyDescent="0.55000000000000004">
      <c r="A6517" s="32" t="str">
        <f>IF(Weighting!$P$13&gt;0,B6517,"")</f>
        <v/>
      </c>
      <c r="B6517" t="e">
        <f>Weighting!$C$13</f>
        <v>#DIV/0!</v>
      </c>
      <c r="C6517" t="e">
        <f>Weighting!$F$13</f>
        <v>#NUM!</v>
      </c>
      <c r="D6517" t="e">
        <f>IF(C6517=1,'Data Transformation'!$G$3+0.5*'Data Transformation'!$W$25,IF(C6518=1,D6518-'Data Transformation'!$W$25,FALSE))</f>
        <v>#NUM!</v>
      </c>
      <c r="E6517">
        <f t="array" ref="E6517">IF(ISLOGICAL(D6517),"",FREQUENCY(IF('Data Transformation'!$B$425:$B$8425='Bin Analysis'!$B6507,'Data Transformation'!$G$425:$G$8425),D6517))</f>
        <v>2001</v>
      </c>
      <c r="F6517">
        <f t="shared" si="813"/>
        <v>0</v>
      </c>
      <c r="G6517">
        <f>Weighting!$H$13</f>
        <v>0</v>
      </c>
      <c r="H6517">
        <f t="array" ref="H6517">FREQUENCY(IF('Data Transformation'!$B$4:$B$8425=B6507,'Data Transformation'!$G$4:$G$8425),'Bin Analysis'!$B6517)</f>
        <v>2073</v>
      </c>
      <c r="I6517">
        <f t="shared" si="814"/>
        <v>0</v>
      </c>
      <c r="J6517">
        <f t="shared" si="815"/>
        <v>0</v>
      </c>
      <c r="K6517">
        <f>J6517*Weighting!$W$13</f>
        <v>0</v>
      </c>
      <c r="M6517" s="14"/>
    </row>
    <row r="6518" spans="1:13" x14ac:dyDescent="0.55000000000000004">
      <c r="A6518" s="32" t="str">
        <f>IF(Weighting!$P$14&gt;0,B6518,"")</f>
        <v/>
      </c>
      <c r="B6518" t="e">
        <f>Weighting!$C$14</f>
        <v>#DIV/0!</v>
      </c>
      <c r="C6518" t="e">
        <f>Weighting!$F$14</f>
        <v>#NUM!</v>
      </c>
      <c r="D6518" t="e">
        <f>IF(C6518=1,'Data Transformation'!$G$3+0.5*'Data Transformation'!$W$25,IF(C6519=1,D6519-'Data Transformation'!$W$25,FALSE))</f>
        <v>#NUM!</v>
      </c>
      <c r="E6518">
        <f t="array" ref="E6518">IF(ISLOGICAL(D6518),"",FREQUENCY(IF('Data Transformation'!$B$425:$B$8425='Bin Analysis'!$B6507,'Data Transformation'!$G$425:$G$8425),D6518))</f>
        <v>2001</v>
      </c>
      <c r="F6518">
        <f t="shared" si="813"/>
        <v>0</v>
      </c>
      <c r="G6518">
        <f>Weighting!$H$14</f>
        <v>0</v>
      </c>
      <c r="H6518">
        <f t="array" ref="H6518">FREQUENCY(IF('Data Transformation'!$B$4:$B$8425=B6507,'Data Transformation'!$G$4:$G$8425),'Bin Analysis'!$B6518)</f>
        <v>2073</v>
      </c>
      <c r="I6518">
        <f t="shared" si="814"/>
        <v>0</v>
      </c>
      <c r="J6518">
        <f t="shared" si="815"/>
        <v>0</v>
      </c>
      <c r="K6518">
        <f>J6518*Weighting!$W$14</f>
        <v>0</v>
      </c>
      <c r="M6518" s="14"/>
    </row>
    <row r="6519" spans="1:13" x14ac:dyDescent="0.55000000000000004">
      <c r="A6519" s="32" t="str">
        <f>IF(Weighting!$P$15&gt;0,B6519,"")</f>
        <v/>
      </c>
      <c r="B6519" t="e">
        <f>Weighting!$C$15</f>
        <v>#DIV/0!</v>
      </c>
      <c r="C6519" t="e">
        <f>Weighting!$F$15</f>
        <v>#NUM!</v>
      </c>
      <c r="D6519" t="e">
        <f>IF(C6519=1,'Data Transformation'!$G$3+0.5*'Data Transformation'!$W$25,IF(C6520=1,D6520-'Data Transformation'!$W$25,FALSE))</f>
        <v>#NUM!</v>
      </c>
      <c r="E6519">
        <f t="array" ref="E6519">IF(ISLOGICAL(D6519),"",FREQUENCY(IF('Data Transformation'!$B$425:$B$8425='Bin Analysis'!$B6507,'Data Transformation'!$G$425:$G$8425),D6519))</f>
        <v>2001</v>
      </c>
      <c r="F6519">
        <f t="shared" si="813"/>
        <v>0</v>
      </c>
      <c r="G6519">
        <f>Weighting!$H$15</f>
        <v>0</v>
      </c>
      <c r="H6519">
        <f t="array" ref="H6519">FREQUENCY(IF('Data Transformation'!$B$4:$B$8425=B6507,'Data Transformation'!$G$4:$G$8425),'Bin Analysis'!$B6519)</f>
        <v>2073</v>
      </c>
      <c r="I6519">
        <f t="shared" si="814"/>
        <v>0</v>
      </c>
      <c r="J6519">
        <f t="shared" si="815"/>
        <v>0</v>
      </c>
      <c r="K6519">
        <f>J6519*Weighting!$W$15</f>
        <v>0</v>
      </c>
      <c r="M6519" s="14"/>
    </row>
    <row r="6520" spans="1:13" x14ac:dyDescent="0.55000000000000004">
      <c r="A6520" s="32" t="str">
        <f>IF(Weighting!$P$16&gt;0,B6520,"")</f>
        <v/>
      </c>
      <c r="B6520" t="e">
        <f>Weighting!$C$16</f>
        <v>#DIV/0!</v>
      </c>
      <c r="C6520" t="e">
        <f>Weighting!$F$16</f>
        <v>#NUM!</v>
      </c>
      <c r="D6520" t="e">
        <f>IF(C6520=1,'Data Transformation'!$G$3+0.5*'Data Transformation'!$W$25,IF(C6521=1,D6521-'Data Transformation'!$W$25,FALSE))</f>
        <v>#NUM!</v>
      </c>
      <c r="E6520">
        <f t="array" ref="E6520">IF(ISLOGICAL(D6520),"",FREQUENCY(IF('Data Transformation'!$B$425:$B$8425='Bin Analysis'!$B6507,'Data Transformation'!$G$425:$G$8425),D6520))</f>
        <v>2001</v>
      </c>
      <c r="F6520">
        <f t="shared" si="813"/>
        <v>0</v>
      </c>
      <c r="G6520">
        <f>Weighting!$H$16</f>
        <v>0</v>
      </c>
      <c r="H6520">
        <f t="array" ref="H6520">FREQUENCY(IF('Data Transformation'!$B$4:$B$8425=B6507,'Data Transformation'!$G$4:$G$8425),'Bin Analysis'!$B6520)</f>
        <v>2073</v>
      </c>
      <c r="I6520">
        <f t="shared" si="814"/>
        <v>0</v>
      </c>
      <c r="J6520">
        <f t="shared" si="815"/>
        <v>0</v>
      </c>
      <c r="K6520">
        <f>J6520*Weighting!$W$16</f>
        <v>0</v>
      </c>
      <c r="M6520" s="14"/>
    </row>
    <row r="6521" spans="1:13" x14ac:dyDescent="0.55000000000000004">
      <c r="A6521" s="32" t="str">
        <f>IF(Weighting!$P$17&gt;0,B6521,"")</f>
        <v/>
      </c>
      <c r="B6521" t="e">
        <f>Weighting!$C$17</f>
        <v>#DIV/0!</v>
      </c>
      <c r="C6521" t="e">
        <f>Weighting!$F$17</f>
        <v>#NUM!</v>
      </c>
      <c r="D6521" t="e">
        <f>IF(C6521=1,'Data Transformation'!$G$3+0.5*'Data Transformation'!$W$25,IF(C6522=1,D6522-'Data Transformation'!$W$25,FALSE))</f>
        <v>#NUM!</v>
      </c>
      <c r="E6521">
        <f t="array" ref="E6521">IF(ISLOGICAL(D6521),"",FREQUENCY(IF('Data Transformation'!$B$425:$B$8425='Bin Analysis'!$B6507,'Data Transformation'!$G$425:$G$8425),D6521))</f>
        <v>2001</v>
      </c>
      <c r="F6521">
        <f t="shared" si="813"/>
        <v>0</v>
      </c>
      <c r="G6521">
        <f>Weighting!$H$17</f>
        <v>0</v>
      </c>
      <c r="H6521">
        <f t="array" ref="H6521">FREQUENCY(IF('Data Transformation'!$B$4:$B$8425=B6507,'Data Transformation'!$G$4:$G$8425),'Bin Analysis'!$B6521)</f>
        <v>2073</v>
      </c>
      <c r="I6521">
        <f t="shared" si="814"/>
        <v>0</v>
      </c>
      <c r="J6521">
        <f t="shared" si="815"/>
        <v>0</v>
      </c>
      <c r="K6521">
        <f>J6521*Weighting!$W$17</f>
        <v>0</v>
      </c>
      <c r="M6521" s="14"/>
    </row>
    <row r="6522" spans="1:13" x14ac:dyDescent="0.55000000000000004">
      <c r="A6522" s="32" t="str">
        <f>IF(Weighting!$P$18&gt;0,B6522,"")</f>
        <v/>
      </c>
      <c r="B6522" t="e">
        <f>Weighting!$C$18</f>
        <v>#DIV/0!</v>
      </c>
      <c r="C6522" t="e">
        <f>Weighting!$F$18</f>
        <v>#NUM!</v>
      </c>
      <c r="D6522" t="e">
        <f>IF(C6522=1,'Data Transformation'!$G$3+0.5*'Data Transformation'!$W$25,IF(C6523=1,D6523-'Data Transformation'!$W$25,FALSE))</f>
        <v>#NUM!</v>
      </c>
      <c r="E6522">
        <f t="array" ref="E6522">IF(ISLOGICAL(D6522),"",FREQUENCY(IF('Data Transformation'!$B$425:$B$8425='Bin Analysis'!$B6507,'Data Transformation'!$G$425:$G$8425),D6522))</f>
        <v>2001</v>
      </c>
      <c r="F6522">
        <f t="shared" si="813"/>
        <v>0</v>
      </c>
      <c r="G6522">
        <f>Weighting!$H$18</f>
        <v>0</v>
      </c>
      <c r="H6522">
        <f t="array" ref="H6522">FREQUENCY(IF('Data Transformation'!$B$4:$B$8425=B6507,'Data Transformation'!$G$4:$G$8425),'Bin Analysis'!$B6522)</f>
        <v>2073</v>
      </c>
      <c r="I6522">
        <f t="shared" si="814"/>
        <v>0</v>
      </c>
      <c r="J6522">
        <f t="shared" si="815"/>
        <v>0</v>
      </c>
      <c r="K6522">
        <f>J6522*Weighting!$W$18</f>
        <v>0</v>
      </c>
      <c r="M6522" s="14"/>
    </row>
    <row r="6523" spans="1:13" x14ac:dyDescent="0.55000000000000004">
      <c r="A6523" s="32" t="str">
        <f>IF(Weighting!$P$19&gt;0,B6523,"")</f>
        <v/>
      </c>
      <c r="B6523" t="e">
        <f>Weighting!$C$19</f>
        <v>#DIV/0!</v>
      </c>
      <c r="C6523" t="e">
        <f>Weighting!$F$19</f>
        <v>#NUM!</v>
      </c>
      <c r="D6523" t="e">
        <f>IF(C6523=1,'Data Transformation'!$G$3+0.5*'Data Transformation'!$W$25,IF(C6524=1,D6524-'Data Transformation'!$W$25,FALSE))</f>
        <v>#NUM!</v>
      </c>
      <c r="E6523">
        <f t="array" ref="E6523">IF(ISLOGICAL(D6523),"",FREQUENCY(IF('Data Transformation'!$B$425:$B$8425='Bin Analysis'!$B6507,'Data Transformation'!$G$425:$G$8425),D6523))</f>
        <v>2001</v>
      </c>
      <c r="F6523">
        <f t="shared" si="813"/>
        <v>0</v>
      </c>
      <c r="G6523">
        <f>Weighting!$H$19</f>
        <v>0</v>
      </c>
      <c r="H6523">
        <f t="array" ref="H6523">FREQUENCY(IF('Data Transformation'!$B$4:$B$8425=B6507,'Data Transformation'!$G$4:$G$8425),'Bin Analysis'!$B6523)</f>
        <v>2073</v>
      </c>
      <c r="I6523">
        <f t="shared" si="814"/>
        <v>0</v>
      </c>
      <c r="J6523">
        <f t="shared" si="815"/>
        <v>0</v>
      </c>
      <c r="K6523">
        <f>J6523*Weighting!$W$19</f>
        <v>0</v>
      </c>
      <c r="M6523" s="14"/>
    </row>
    <row r="6524" spans="1:13" x14ac:dyDescent="0.55000000000000004">
      <c r="A6524" s="32" t="str">
        <f>IF(Weighting!$P$20&gt;0,B6524,"")</f>
        <v/>
      </c>
      <c r="B6524" t="e">
        <f>Weighting!$C$20</f>
        <v>#DIV/0!</v>
      </c>
      <c r="C6524" t="e">
        <f>Weighting!$F$20</f>
        <v>#NUM!</v>
      </c>
      <c r="D6524" t="e">
        <f>IF(C6524=1,'Data Transformation'!$G$3+0.5*'Data Transformation'!$W$25,IF(C6525=1,D6525-'Data Transformation'!$W$25,FALSE))</f>
        <v>#NUM!</v>
      </c>
      <c r="E6524">
        <f t="array" ref="E6524">IF(ISLOGICAL(D6524),"",FREQUENCY(IF('Data Transformation'!$B$425:$B$8425='Bin Analysis'!$B6507,'Data Transformation'!$G$425:$G$8425),D6524))</f>
        <v>2001</v>
      </c>
      <c r="F6524">
        <f t="shared" si="813"/>
        <v>0</v>
      </c>
      <c r="G6524">
        <f>Weighting!$H$20</f>
        <v>0</v>
      </c>
      <c r="H6524">
        <f t="array" ref="H6524">FREQUENCY(IF('Data Transformation'!$B$4:$B$8425=B6507,'Data Transformation'!$G$4:$G$8425),'Bin Analysis'!$B6524)</f>
        <v>2073</v>
      </c>
      <c r="I6524">
        <f t="shared" si="814"/>
        <v>0</v>
      </c>
      <c r="J6524">
        <f t="shared" si="815"/>
        <v>0</v>
      </c>
      <c r="K6524">
        <f>J6524*Weighting!$W$20</f>
        <v>0</v>
      </c>
      <c r="M6524" s="14"/>
    </row>
    <row r="6525" spans="1:13" x14ac:dyDescent="0.55000000000000004">
      <c r="A6525" s="32" t="str">
        <f>IF(Weighting!$P$21&gt;0,B6525,"")</f>
        <v/>
      </c>
      <c r="B6525" t="e">
        <f>Weighting!$C$21</f>
        <v>#DIV/0!</v>
      </c>
      <c r="C6525" t="e">
        <f>Weighting!$F$21</f>
        <v>#NUM!</v>
      </c>
      <c r="D6525" t="e">
        <f>IF(C6525=1,'Data Transformation'!$G$3+0.5*'Data Transformation'!$W$25,IF(C6526=1,D6526-'Data Transformation'!$W$25,FALSE))</f>
        <v>#NUM!</v>
      </c>
      <c r="E6525">
        <f t="array" ref="E6525">IF(ISLOGICAL(D6525),"",FREQUENCY(IF('Data Transformation'!$B$425:$B$8425='Bin Analysis'!$B6507,'Data Transformation'!$G$425:$G$8425),D6525))</f>
        <v>2001</v>
      </c>
      <c r="F6525">
        <f t="shared" si="813"/>
        <v>0</v>
      </c>
      <c r="G6525">
        <f>Weighting!$H$21</f>
        <v>0</v>
      </c>
      <c r="H6525">
        <f t="array" ref="H6525">FREQUENCY(IF('Data Transformation'!$B$4:$B$8425=B6507,'Data Transformation'!$G$4:$G$8425),'Bin Analysis'!$B6525)</f>
        <v>2073</v>
      </c>
      <c r="I6525">
        <f t="shared" si="814"/>
        <v>0</v>
      </c>
      <c r="J6525">
        <f t="shared" si="815"/>
        <v>0</v>
      </c>
      <c r="K6525">
        <f>J6525*Weighting!$W$21</f>
        <v>0</v>
      </c>
      <c r="M6525" s="14"/>
    </row>
    <row r="6526" spans="1:13" x14ac:dyDescent="0.55000000000000004">
      <c r="A6526" s="32" t="str">
        <f>IF(Weighting!$P$22&gt;0,B6526,"")</f>
        <v/>
      </c>
      <c r="B6526" t="e">
        <f>Weighting!$C$22</f>
        <v>#DIV/0!</v>
      </c>
      <c r="C6526" t="e">
        <f>Weighting!$F$22</f>
        <v>#NUM!</v>
      </c>
      <c r="D6526" t="e">
        <f>IF(C6526=1,'Data Transformation'!$G$3+0.5*'Data Transformation'!$W$25,IF(C6527=1,D6527-'Data Transformation'!$W$25,FALSE))</f>
        <v>#NUM!</v>
      </c>
      <c r="E6526">
        <f t="array" ref="E6526">IF(ISLOGICAL(D6526),"",FREQUENCY(IF('Data Transformation'!$B$425:$B$8425='Bin Analysis'!$B6507,'Data Transformation'!$G$425:$G$8425),D6526))</f>
        <v>2001</v>
      </c>
      <c r="F6526">
        <f t="shared" si="813"/>
        <v>0</v>
      </c>
      <c r="G6526">
        <f>Weighting!$H$22</f>
        <v>0</v>
      </c>
      <c r="H6526">
        <f t="array" ref="H6526">FREQUENCY(IF('Data Transformation'!$B$4:$B$8425=B6507,'Data Transformation'!$G$4:$G$8425),'Bin Analysis'!$B6526)</f>
        <v>2073</v>
      </c>
      <c r="I6526">
        <f t="shared" si="814"/>
        <v>0</v>
      </c>
      <c r="J6526">
        <f t="shared" si="815"/>
        <v>0</v>
      </c>
      <c r="K6526">
        <f>J6526*Weighting!$W$22</f>
        <v>0</v>
      </c>
      <c r="M6526" s="14"/>
    </row>
    <row r="6527" spans="1:13" x14ac:dyDescent="0.55000000000000004">
      <c r="A6527" s="32" t="str">
        <f>IF(Weighting!$P$23&gt;0,B6527,"")</f>
        <v/>
      </c>
      <c r="B6527" t="e">
        <f>Weighting!$C$23</f>
        <v>#DIV/0!</v>
      </c>
      <c r="C6527" t="e">
        <f>Weighting!$F$23</f>
        <v>#NUM!</v>
      </c>
      <c r="D6527" t="e">
        <f>IF(C6527=1,'Data Transformation'!$G$3+0.5*'Data Transformation'!$W$25,IF(C6528=1,D6528-'Data Transformation'!$W$25,FALSE))</f>
        <v>#NUM!</v>
      </c>
      <c r="E6527">
        <f t="array" ref="E6527">IF(ISLOGICAL(D6527),"",FREQUENCY(IF('Data Transformation'!$B$425:$B$8425='Bin Analysis'!$B6507,'Data Transformation'!$G$425:$G$8425),D6527))</f>
        <v>2001</v>
      </c>
      <c r="F6527">
        <f t="shared" si="813"/>
        <v>0</v>
      </c>
      <c r="G6527">
        <f>Weighting!$H$23</f>
        <v>0</v>
      </c>
      <c r="H6527">
        <f t="array" ref="H6527">FREQUENCY(IF('Data Transformation'!$B$4:$B$8425=B6507,'Data Transformation'!$G$4:$G$8425),'Bin Analysis'!$B6527)</f>
        <v>2073</v>
      </c>
      <c r="I6527">
        <f t="shared" si="814"/>
        <v>0</v>
      </c>
      <c r="J6527">
        <f t="shared" si="815"/>
        <v>0</v>
      </c>
      <c r="K6527">
        <f>J6527*Weighting!$W$23</f>
        <v>0</v>
      </c>
      <c r="M6527" s="14"/>
    </row>
    <row r="6528" spans="1:13" x14ac:dyDescent="0.55000000000000004">
      <c r="A6528" s="32" t="str">
        <f>IF(Weighting!$P$24&gt;0,B6528,"")</f>
        <v/>
      </c>
      <c r="B6528" t="e">
        <f>Weighting!$C$24</f>
        <v>#DIV/0!</v>
      </c>
      <c r="C6528" t="e">
        <f>Weighting!$F$24</f>
        <v>#NUM!</v>
      </c>
      <c r="D6528" t="e">
        <f>IF(C6528=1,'Data Transformation'!$G$3+0.5*'Data Transformation'!$W$25,IF(C6529=1,D6529-'Data Transformation'!$W$25,FALSE))</f>
        <v>#NUM!</v>
      </c>
      <c r="E6528">
        <f t="array" ref="E6528">IF(ISLOGICAL(D6528),"",FREQUENCY(IF('Data Transformation'!$B$425:$B$8425='Bin Analysis'!$B6507,'Data Transformation'!$G$425:$G$8425),D6528))</f>
        <v>2001</v>
      </c>
      <c r="F6528">
        <f t="shared" si="813"/>
        <v>0</v>
      </c>
      <c r="G6528">
        <f>Weighting!$H$24</f>
        <v>0</v>
      </c>
      <c r="H6528">
        <f t="array" ref="H6528">FREQUENCY(IF('Data Transformation'!$B$4:$B$8425=B6507,'Data Transformation'!$G$4:$G$8425),'Bin Analysis'!$B6528)</f>
        <v>2073</v>
      </c>
      <c r="I6528">
        <f t="shared" si="814"/>
        <v>0</v>
      </c>
      <c r="J6528">
        <f t="shared" si="815"/>
        <v>0</v>
      </c>
      <c r="K6528">
        <f>J6528*Weighting!$W$24</f>
        <v>0</v>
      </c>
      <c r="M6528" s="14"/>
    </row>
    <row r="6529" spans="1:25" x14ac:dyDescent="0.55000000000000004">
      <c r="A6529" s="32" t="str">
        <f>IF(Weighting!$P$25&gt;0,B6529,"")</f>
        <v/>
      </c>
      <c r="B6529" t="e">
        <f>Weighting!$C$25</f>
        <v>#DIV/0!</v>
      </c>
      <c r="C6529" t="e">
        <f>Weighting!$F$25</f>
        <v>#NUM!</v>
      </c>
      <c r="D6529" t="e">
        <f>IF(C6529=1,'Data Transformation'!$G$3+0.5*'Data Transformation'!$W$25,IF(C6530=1,D6530-'Data Transformation'!$W$25,FALSE))</f>
        <v>#NUM!</v>
      </c>
      <c r="E6529">
        <f t="array" ref="E6529">IF(ISLOGICAL(D6529),"",FREQUENCY(IF('Data Transformation'!$B$425:$B$8425='Bin Analysis'!$B6507,'Data Transformation'!$G$425:$G$8425),D6529))</f>
        <v>2001</v>
      </c>
      <c r="F6529">
        <f t="shared" si="813"/>
        <v>0</v>
      </c>
      <c r="G6529">
        <f>Weighting!$H$25</f>
        <v>0</v>
      </c>
      <c r="H6529">
        <f t="array" ref="H6529">FREQUENCY(IF('Data Transformation'!$B$4:$B$8425=B6507,'Data Transformation'!$G$4:$G$8425),'Bin Analysis'!$B6529)</f>
        <v>2073</v>
      </c>
      <c r="I6529">
        <f t="shared" si="814"/>
        <v>0</v>
      </c>
      <c r="J6529">
        <f t="shared" si="815"/>
        <v>0</v>
      </c>
      <c r="K6529">
        <f>J6529*Weighting!$W$25</f>
        <v>0</v>
      </c>
      <c r="M6529" s="14"/>
    </row>
    <row r="6530" spans="1:25" x14ac:dyDescent="0.55000000000000004">
      <c r="O6530"/>
      <c r="P6530"/>
      <c r="Q6530"/>
      <c r="R6530"/>
    </row>
    <row r="6531" spans="1:25" ht="23.35" x14ac:dyDescent="0.8">
      <c r="A6531" s="21" t="s">
        <v>0</v>
      </c>
      <c r="B6531" s="21" t="str">
        <f>IFERROR(VLOOKUP(C6531,'Data Transformation'!$L$6:$M$426,2,FALSE),"")</f>
        <v/>
      </c>
      <c r="C6531" s="21">
        <f>C6507+1</f>
        <v>272</v>
      </c>
      <c r="D6531" s="21"/>
      <c r="E6531" s="21"/>
      <c r="F6531" s="21"/>
      <c r="G6531" s="21"/>
      <c r="H6531" s="22"/>
      <c r="I6531" s="22"/>
      <c r="J6531" s="22"/>
      <c r="K6531" s="21"/>
      <c r="L6531" s="21" t="str">
        <f>B6531</f>
        <v/>
      </c>
      <c r="M6531" s="23" t="e">
        <f>INDEX('Data Transformation'!$O$4:$O$424,MATCH($B6531,'Data Transformation'!$M$4:$M$424,0),MATCH($M$2,'Data Transformation'!$O$3,0))</f>
        <v>#N/A</v>
      </c>
      <c r="N6531" s="27" t="e">
        <f>IF('Input and Summary Results'!$J$16="minimum",'Bin Analysis'!X6532/(M6531-1),'Bin Analysis'!Y6531/('Bin Analysis'!M6531-1))</f>
        <v>#N/A</v>
      </c>
      <c r="O6531" s="27" t="e">
        <f>IF(M6531=FALSE,NA(),(VLOOKUP(1,C6534:K6553,4,FALSE))/(M6531-1))</f>
        <v>#N/A</v>
      </c>
      <c r="P6531" s="27" t="e">
        <f>IF(M6531=FALSE,NA(),SUM(J6534:J6553)/Weighting!$S$5)</f>
        <v>#N/A</v>
      </c>
      <c r="Q6531" s="27" t="e">
        <f>IF(M6531=FALSE,NA(),SUM(K6534:K6553)/Weighting!$S$6)</f>
        <v>#N/A</v>
      </c>
      <c r="R6531" s="27" t="e">
        <f>IF(M6531=FALSE,NA(),(VLOOKUP(1,G6534:K6553,3,FALSE))/(M6531-1))</f>
        <v>#N/A</v>
      </c>
      <c r="S6531" s="22" t="e">
        <f>IF(M6531=FALSE,NA(),IF(SUM(J6534:J6553)=2,"yes","no"))</f>
        <v>#N/A</v>
      </c>
      <c r="X6531" s="2" cm="2">
        <f t="array" ref="X6531:X6532">FREQUENCY(IF('Data Transformation'!$B$425:$B$6424='Bin Analysis'!L6531,'Data Transformation'!$G$425:$G$6424),'Data Transformation'!$U$11)</f>
        <v>0</v>
      </c>
      <c r="Y6531" s="2" cm="2">
        <f t="array" ref="Y6531:Y6532">FREQUENCY(IF('Data Transformation'!$B$425:$B$6424='Bin Analysis'!L6531,'Data Transformation'!$G$425:$G$6424),'Data Transformation'!$U$12)</f>
        <v>0</v>
      </c>
    </row>
    <row r="6532" spans="1:25" x14ac:dyDescent="0.55000000000000004">
      <c r="A6532" s="14" t="s">
        <v>67</v>
      </c>
      <c r="B6532" t="s">
        <v>47</v>
      </c>
      <c r="C6532" t="s">
        <v>5</v>
      </c>
      <c r="D6532" t="s">
        <v>100</v>
      </c>
      <c r="E6532" t="s">
        <v>101</v>
      </c>
      <c r="F6532" t="s">
        <v>102</v>
      </c>
      <c r="G6532" t="s">
        <v>70</v>
      </c>
      <c r="H6532" t="s">
        <v>31</v>
      </c>
      <c r="I6532" t="s">
        <v>32</v>
      </c>
      <c r="J6532" t="s">
        <v>46</v>
      </c>
      <c r="K6532" s="14" t="s">
        <v>45</v>
      </c>
      <c r="M6532" s="14"/>
      <c r="X6532" s="2">
        <v>0</v>
      </c>
      <c r="Y6532" s="2">
        <v>0</v>
      </c>
    </row>
    <row r="6533" spans="1:25" x14ac:dyDescent="0.55000000000000004">
      <c r="A6533" s="32"/>
      <c r="D6533" t="e">
        <f>IF(C6533=1,'Data Transformation'!$G$3+0.5*'Data Transformation'!$W$25,IF(C6534=1,D6534-'Data Transformation'!$W$25,FALSE))</f>
        <v>#NUM!</v>
      </c>
      <c r="E6533">
        <f t="array" ref="E6533">IF(ISLOGICAL(D6533),"",FREQUENCY(IF('Data Transformation'!$B$425:$B$8425='Bin Analysis'!$B6531,'Data Transformation'!$G$425:$G$8425),D6533))</f>
        <v>2001</v>
      </c>
      <c r="F6533" t="e">
        <f>IF(ISLOGICAL(D6533),"",E6533-E6532)</f>
        <v>#VALUE!</v>
      </c>
      <c r="M6533" s="14"/>
    </row>
    <row r="6534" spans="1:25" x14ac:dyDescent="0.55000000000000004">
      <c r="A6534" s="32" t="e">
        <f>IF(Weighting!$P$6&gt;0,B6534,"")</f>
        <v>#NUM!</v>
      </c>
      <c r="B6534" t="e">
        <f>Weighting!$C$6</f>
        <v>#DIV/0!</v>
      </c>
      <c r="C6534" t="e">
        <f>Weighting!$F$6</f>
        <v>#NUM!</v>
      </c>
      <c r="D6534" t="e">
        <f>IF(C6534=1,'Data Transformation'!$G$3+0.5*'Data Transformation'!$W$25,IF(C6535=1,D6535-'Data Transformation'!$W$25,FALSE))</f>
        <v>#NUM!</v>
      </c>
      <c r="E6534">
        <f t="array" ref="E6534">IF(ISLOGICAL(D6534),"",FREQUENCY(IF('Data Transformation'!$B$425:$B$8425='Bin Analysis'!$B6531,'Data Transformation'!$G$425:$G$8425),D6534))</f>
        <v>2001</v>
      </c>
      <c r="F6534">
        <f>IF(ISLOGICAL(D6534),"",E6534-E6533)</f>
        <v>0</v>
      </c>
      <c r="G6534">
        <f>Weighting!$H$6</f>
        <v>1</v>
      </c>
      <c r="H6534">
        <f t="array" ref="H6534">FREQUENCY(IF('Data Transformation'!$B$4:$B$8425=B6531,'Data Transformation'!$G$4:$G$8425),'Bin Analysis'!$B6534)</f>
        <v>2073</v>
      </c>
      <c r="I6534">
        <f>H6534-H6533</f>
        <v>2073</v>
      </c>
      <c r="J6534">
        <f>IF(I6534=0,0,1)</f>
        <v>1</v>
      </c>
      <c r="K6534" t="e">
        <f>J6534*Weighting!$W$6</f>
        <v>#NUM!</v>
      </c>
      <c r="M6534" s="14"/>
    </row>
    <row r="6535" spans="1:25" x14ac:dyDescent="0.55000000000000004">
      <c r="A6535" s="32" t="str">
        <f>IF(Weighting!$P$7&gt;0,B6535,"")</f>
        <v/>
      </c>
      <c r="B6535" t="e">
        <f>Weighting!$C$7</f>
        <v>#DIV/0!</v>
      </c>
      <c r="C6535" t="e">
        <f>Weighting!$F$7</f>
        <v>#NUM!</v>
      </c>
      <c r="D6535" t="e">
        <f>IF(C6535=1,'Data Transformation'!$G$3+0.5*'Data Transformation'!$W$25,IF(C6536=1,D6536-'Data Transformation'!$W$25,FALSE))</f>
        <v>#NUM!</v>
      </c>
      <c r="E6535">
        <f t="array" ref="E6535">IF(ISLOGICAL(D6535),"",FREQUENCY(IF('Data Transformation'!$B$425:$B$8425='Bin Analysis'!$B6531,'Data Transformation'!$G$425:$G$8425),D6535))</f>
        <v>2001</v>
      </c>
      <c r="F6535">
        <f t="shared" ref="F6535:F6553" si="816">IF(ISLOGICAL(D6535),"",E6535-E6534)</f>
        <v>0</v>
      </c>
      <c r="G6535">
        <f>Weighting!$H$7</f>
        <v>0</v>
      </c>
      <c r="H6535">
        <f t="array" ref="H6535">FREQUENCY(IF('Data Transformation'!$B$4:$B$8425=B6531,'Data Transformation'!$G$4:$G$8425),'Bin Analysis'!$B6535)</f>
        <v>2073</v>
      </c>
      <c r="I6535">
        <f t="shared" ref="I6535:I6553" si="817">H6535-H6534</f>
        <v>0</v>
      </c>
      <c r="J6535">
        <f>IF(I6535=0,0,1)</f>
        <v>0</v>
      </c>
      <c r="K6535">
        <f>J6535*Weighting!$W$7</f>
        <v>0</v>
      </c>
      <c r="M6535" s="14"/>
    </row>
    <row r="6536" spans="1:25" x14ac:dyDescent="0.55000000000000004">
      <c r="A6536" s="32" t="str">
        <f>IF(Weighting!$P$8&gt;0,B6536,"")</f>
        <v/>
      </c>
      <c r="B6536" t="e">
        <f>Weighting!$C$8</f>
        <v>#DIV/0!</v>
      </c>
      <c r="C6536" t="e">
        <f>Weighting!$F$8</f>
        <v>#NUM!</v>
      </c>
      <c r="D6536" t="e">
        <f>IF(C6536=1,'Data Transformation'!$G$3+0.5*'Data Transformation'!$W$25,IF(C6537=1,D6537-'Data Transformation'!$W$25,FALSE))</f>
        <v>#NUM!</v>
      </c>
      <c r="E6536">
        <f t="array" ref="E6536">IF(ISLOGICAL(D6536),"",FREQUENCY(IF('Data Transformation'!$B$425:$B$8425='Bin Analysis'!$B6531,'Data Transformation'!$G$425:$G$8425),D6536))</f>
        <v>2001</v>
      </c>
      <c r="F6536">
        <f t="shared" si="816"/>
        <v>0</v>
      </c>
      <c r="G6536">
        <f>Weighting!$H$8</f>
        <v>0</v>
      </c>
      <c r="H6536">
        <f t="array" ref="H6536">FREQUENCY(IF('Data Transformation'!$B$4:$B$8425=B6531,'Data Transformation'!$G$4:$G$8425),'Bin Analysis'!$B6536)</f>
        <v>2073</v>
      </c>
      <c r="I6536">
        <f t="shared" si="817"/>
        <v>0</v>
      </c>
      <c r="J6536">
        <f t="shared" ref="J6536:J6553" si="818">IF(I6536=0,0,1)</f>
        <v>0</v>
      </c>
      <c r="K6536">
        <f>J6536*Weighting!$W$8</f>
        <v>0</v>
      </c>
      <c r="M6536" s="14"/>
    </row>
    <row r="6537" spans="1:25" x14ac:dyDescent="0.55000000000000004">
      <c r="A6537" s="32" t="str">
        <f>IF(Weighting!$P$9&gt;0,B6537,"")</f>
        <v/>
      </c>
      <c r="B6537" s="50" t="e">
        <f>Weighting!$C$9</f>
        <v>#DIV/0!</v>
      </c>
      <c r="C6537" t="e">
        <f>Weighting!$F$9</f>
        <v>#NUM!</v>
      </c>
      <c r="D6537" t="e">
        <f>IF(C6537=1,'Data Transformation'!$G$3+0.5*'Data Transformation'!$W$25,IF(C6538=1,D6538-'Data Transformation'!$W$25,FALSE))</f>
        <v>#NUM!</v>
      </c>
      <c r="E6537">
        <f t="array" ref="E6537">IF(ISLOGICAL(D6537),"",FREQUENCY(IF('Data Transformation'!$B$425:$B$8425='Bin Analysis'!$B6531,'Data Transformation'!$G$425:$G$8425),D6537))</f>
        <v>2001</v>
      </c>
      <c r="F6537">
        <f t="shared" si="816"/>
        <v>0</v>
      </c>
      <c r="G6537">
        <f>Weighting!$H$9</f>
        <v>0</v>
      </c>
      <c r="H6537">
        <f t="array" ref="H6537">FREQUENCY(IF('Data Transformation'!$B$4:$B$8425=B6531,'Data Transformation'!$G$4:$G$8425),'Bin Analysis'!$B6537)</f>
        <v>2073</v>
      </c>
      <c r="I6537">
        <f t="shared" si="817"/>
        <v>0</v>
      </c>
      <c r="J6537">
        <f t="shared" si="818"/>
        <v>0</v>
      </c>
      <c r="K6537">
        <f>J6537*Weighting!$W$9</f>
        <v>0</v>
      </c>
      <c r="M6537" s="14"/>
    </row>
    <row r="6538" spans="1:25" x14ac:dyDescent="0.55000000000000004">
      <c r="A6538" s="32" t="str">
        <f>IF(Weighting!$P$10&gt;0,B6538,"")</f>
        <v/>
      </c>
      <c r="B6538" t="e">
        <f>Weighting!$C$10</f>
        <v>#DIV/0!</v>
      </c>
      <c r="C6538" t="e">
        <f>Weighting!$F$10</f>
        <v>#NUM!</v>
      </c>
      <c r="D6538" t="e">
        <f>IF(C6538=1,'Data Transformation'!$G$3+0.5*'Data Transformation'!$W$25,IF(C6539=1,D6539-'Data Transformation'!$W$25,FALSE))</f>
        <v>#NUM!</v>
      </c>
      <c r="E6538">
        <f t="array" ref="E6538">IF(ISLOGICAL(D6538),"",FREQUENCY(IF('Data Transformation'!$B$425:$B$8425='Bin Analysis'!$B6531,'Data Transformation'!$G$425:$G$8425),D6538))</f>
        <v>2001</v>
      </c>
      <c r="F6538">
        <f t="shared" si="816"/>
        <v>0</v>
      </c>
      <c r="G6538">
        <f>Weighting!$H$10</f>
        <v>0</v>
      </c>
      <c r="H6538">
        <f t="array" ref="H6538">FREQUENCY(IF('Data Transformation'!$B$4:$B$8425=B6531,'Data Transformation'!$G$4:$G$8425),'Bin Analysis'!$B6538)</f>
        <v>2073</v>
      </c>
      <c r="I6538">
        <f t="shared" si="817"/>
        <v>0</v>
      </c>
      <c r="J6538">
        <f t="shared" si="818"/>
        <v>0</v>
      </c>
      <c r="K6538">
        <f>J6538*Weighting!$W$10</f>
        <v>0</v>
      </c>
      <c r="M6538" s="14"/>
    </row>
    <row r="6539" spans="1:25" x14ac:dyDescent="0.55000000000000004">
      <c r="A6539" s="32" t="str">
        <f>IF(Weighting!$P$11&gt;0,B6539,"")</f>
        <v/>
      </c>
      <c r="B6539" t="e">
        <f>Weighting!$C$11</f>
        <v>#DIV/0!</v>
      </c>
      <c r="C6539" t="e">
        <f>Weighting!$F$11</f>
        <v>#NUM!</v>
      </c>
      <c r="D6539" t="e">
        <f>IF(C6539=1,'Data Transformation'!$G$3+0.5*'Data Transformation'!$W$25,IF(C6540=1,D6540-'Data Transformation'!$W$25,FALSE))</f>
        <v>#NUM!</v>
      </c>
      <c r="E6539">
        <f t="array" ref="E6539">IF(ISLOGICAL(D6539),"",FREQUENCY(IF('Data Transformation'!$B$425:$B$8425='Bin Analysis'!$B6531,'Data Transformation'!$G$425:$G$8425),D6539))</f>
        <v>2001</v>
      </c>
      <c r="F6539">
        <f t="shared" si="816"/>
        <v>0</v>
      </c>
      <c r="G6539">
        <f>Weighting!$H$11</f>
        <v>0</v>
      </c>
      <c r="H6539">
        <f t="array" ref="H6539">FREQUENCY(IF('Data Transformation'!$B$4:$B$8425=B6531,'Data Transformation'!$G$4:$G$8425),'Bin Analysis'!$B6539)</f>
        <v>2073</v>
      </c>
      <c r="I6539">
        <f t="shared" si="817"/>
        <v>0</v>
      </c>
      <c r="J6539">
        <f t="shared" si="818"/>
        <v>0</v>
      </c>
      <c r="K6539">
        <f>J6539*Weighting!$W$11</f>
        <v>0</v>
      </c>
      <c r="M6539" s="14"/>
    </row>
    <row r="6540" spans="1:25" x14ac:dyDescent="0.55000000000000004">
      <c r="A6540" s="32" t="str">
        <f>IF(Weighting!$P$12&gt;0,B6540,"")</f>
        <v/>
      </c>
      <c r="B6540" t="e">
        <f>Weighting!$C$12</f>
        <v>#DIV/0!</v>
      </c>
      <c r="C6540" t="e">
        <f>Weighting!$F$12</f>
        <v>#NUM!</v>
      </c>
      <c r="D6540" t="e">
        <f>IF(C6540=1,'Data Transformation'!$G$3+0.5*'Data Transformation'!$W$25,IF(C6541=1,D6541-'Data Transformation'!$W$25,FALSE))</f>
        <v>#NUM!</v>
      </c>
      <c r="E6540">
        <f t="array" ref="E6540">IF(ISLOGICAL(D6540),"",FREQUENCY(IF('Data Transformation'!$B$425:$B$8425='Bin Analysis'!$B6531,'Data Transformation'!$G$425:$G$8425),D6540))</f>
        <v>2001</v>
      </c>
      <c r="F6540">
        <f t="shared" si="816"/>
        <v>0</v>
      </c>
      <c r="G6540">
        <f>Weighting!$H$12</f>
        <v>0</v>
      </c>
      <c r="H6540">
        <f t="array" ref="H6540">FREQUENCY(IF('Data Transformation'!$B$4:$B$8425=B6531,'Data Transformation'!$G$4:$G$8425),'Bin Analysis'!$B6540)</f>
        <v>2073</v>
      </c>
      <c r="I6540">
        <f t="shared" si="817"/>
        <v>0</v>
      </c>
      <c r="J6540">
        <f t="shared" si="818"/>
        <v>0</v>
      </c>
      <c r="K6540">
        <f>J6540*Weighting!$W$12</f>
        <v>0</v>
      </c>
      <c r="M6540" s="14"/>
    </row>
    <row r="6541" spans="1:25" x14ac:dyDescent="0.55000000000000004">
      <c r="A6541" s="32" t="str">
        <f>IF(Weighting!$P$13&gt;0,B6541,"")</f>
        <v/>
      </c>
      <c r="B6541" t="e">
        <f>Weighting!$C$13</f>
        <v>#DIV/0!</v>
      </c>
      <c r="C6541" t="e">
        <f>Weighting!$F$13</f>
        <v>#NUM!</v>
      </c>
      <c r="D6541" t="e">
        <f>IF(C6541=1,'Data Transformation'!$G$3+0.5*'Data Transformation'!$W$25,IF(C6542=1,D6542-'Data Transformation'!$W$25,FALSE))</f>
        <v>#NUM!</v>
      </c>
      <c r="E6541">
        <f t="array" ref="E6541">IF(ISLOGICAL(D6541),"",FREQUENCY(IF('Data Transformation'!$B$425:$B$8425='Bin Analysis'!$B6531,'Data Transformation'!$G$425:$G$8425),D6541))</f>
        <v>2001</v>
      </c>
      <c r="F6541">
        <f t="shared" si="816"/>
        <v>0</v>
      </c>
      <c r="G6541">
        <f>Weighting!$H$13</f>
        <v>0</v>
      </c>
      <c r="H6541">
        <f t="array" ref="H6541">FREQUENCY(IF('Data Transformation'!$B$4:$B$8425=B6531,'Data Transformation'!$G$4:$G$8425),'Bin Analysis'!$B6541)</f>
        <v>2073</v>
      </c>
      <c r="I6541">
        <f t="shared" si="817"/>
        <v>0</v>
      </c>
      <c r="J6541">
        <f t="shared" si="818"/>
        <v>0</v>
      </c>
      <c r="K6541">
        <f>J6541*Weighting!$W$13</f>
        <v>0</v>
      </c>
      <c r="M6541" s="14"/>
    </row>
    <row r="6542" spans="1:25" x14ac:dyDescent="0.55000000000000004">
      <c r="A6542" s="32" t="str">
        <f>IF(Weighting!$P$14&gt;0,B6542,"")</f>
        <v/>
      </c>
      <c r="B6542" t="e">
        <f>Weighting!$C$14</f>
        <v>#DIV/0!</v>
      </c>
      <c r="C6542" t="e">
        <f>Weighting!$F$14</f>
        <v>#NUM!</v>
      </c>
      <c r="D6542" t="e">
        <f>IF(C6542=1,'Data Transformation'!$G$3+0.5*'Data Transformation'!$W$25,IF(C6543=1,D6543-'Data Transformation'!$W$25,FALSE))</f>
        <v>#NUM!</v>
      </c>
      <c r="E6542">
        <f t="array" ref="E6542">IF(ISLOGICAL(D6542),"",FREQUENCY(IF('Data Transformation'!$B$425:$B$8425='Bin Analysis'!$B6531,'Data Transformation'!$G$425:$G$8425),D6542))</f>
        <v>2001</v>
      </c>
      <c r="F6542">
        <f t="shared" si="816"/>
        <v>0</v>
      </c>
      <c r="G6542">
        <f>Weighting!$H$14</f>
        <v>0</v>
      </c>
      <c r="H6542">
        <f t="array" ref="H6542">FREQUENCY(IF('Data Transformation'!$B$4:$B$8425=B6531,'Data Transformation'!$G$4:$G$8425),'Bin Analysis'!$B6542)</f>
        <v>2073</v>
      </c>
      <c r="I6542">
        <f t="shared" si="817"/>
        <v>0</v>
      </c>
      <c r="J6542">
        <f t="shared" si="818"/>
        <v>0</v>
      </c>
      <c r="K6542">
        <f>J6542*Weighting!$W$14</f>
        <v>0</v>
      </c>
      <c r="M6542" s="14"/>
    </row>
    <row r="6543" spans="1:25" x14ac:dyDescent="0.55000000000000004">
      <c r="A6543" s="32" t="str">
        <f>IF(Weighting!$P$15&gt;0,B6543,"")</f>
        <v/>
      </c>
      <c r="B6543" t="e">
        <f>Weighting!$C$15</f>
        <v>#DIV/0!</v>
      </c>
      <c r="C6543" t="e">
        <f>Weighting!$F$15</f>
        <v>#NUM!</v>
      </c>
      <c r="D6543" t="e">
        <f>IF(C6543=1,'Data Transformation'!$G$3+0.5*'Data Transformation'!$W$25,IF(C6544=1,D6544-'Data Transformation'!$W$25,FALSE))</f>
        <v>#NUM!</v>
      </c>
      <c r="E6543">
        <f t="array" ref="E6543">IF(ISLOGICAL(D6543),"",FREQUENCY(IF('Data Transformation'!$B$425:$B$8425='Bin Analysis'!$B6531,'Data Transformation'!$G$425:$G$8425),D6543))</f>
        <v>2001</v>
      </c>
      <c r="F6543">
        <f t="shared" si="816"/>
        <v>0</v>
      </c>
      <c r="G6543">
        <f>Weighting!$H$15</f>
        <v>0</v>
      </c>
      <c r="H6543">
        <f t="array" ref="H6543">FREQUENCY(IF('Data Transformation'!$B$4:$B$8425=B6531,'Data Transformation'!$G$4:$G$8425),'Bin Analysis'!$B6543)</f>
        <v>2073</v>
      </c>
      <c r="I6543">
        <f t="shared" si="817"/>
        <v>0</v>
      </c>
      <c r="J6543">
        <f t="shared" si="818"/>
        <v>0</v>
      </c>
      <c r="K6543">
        <f>J6543*Weighting!$W$15</f>
        <v>0</v>
      </c>
      <c r="M6543" s="14"/>
    </row>
    <row r="6544" spans="1:25" x14ac:dyDescent="0.55000000000000004">
      <c r="A6544" s="32" t="str">
        <f>IF(Weighting!$P$16&gt;0,B6544,"")</f>
        <v/>
      </c>
      <c r="B6544" t="e">
        <f>Weighting!$C$16</f>
        <v>#DIV/0!</v>
      </c>
      <c r="C6544" t="e">
        <f>Weighting!$F$16</f>
        <v>#NUM!</v>
      </c>
      <c r="D6544" t="e">
        <f>IF(C6544=1,'Data Transformation'!$G$3+0.5*'Data Transformation'!$W$25,IF(C6545=1,D6545-'Data Transformation'!$W$25,FALSE))</f>
        <v>#NUM!</v>
      </c>
      <c r="E6544">
        <f t="array" ref="E6544">IF(ISLOGICAL(D6544),"",FREQUENCY(IF('Data Transformation'!$B$425:$B$8425='Bin Analysis'!$B6531,'Data Transformation'!$G$425:$G$8425),D6544))</f>
        <v>2001</v>
      </c>
      <c r="F6544">
        <f t="shared" si="816"/>
        <v>0</v>
      </c>
      <c r="G6544">
        <f>Weighting!$H$16</f>
        <v>0</v>
      </c>
      <c r="H6544">
        <f t="array" ref="H6544">FREQUENCY(IF('Data Transformation'!$B$4:$B$8425=B6531,'Data Transformation'!$G$4:$G$8425),'Bin Analysis'!$B6544)</f>
        <v>2073</v>
      </c>
      <c r="I6544">
        <f t="shared" si="817"/>
        <v>0</v>
      </c>
      <c r="J6544">
        <f t="shared" si="818"/>
        <v>0</v>
      </c>
      <c r="K6544">
        <f>J6544*Weighting!$W$16</f>
        <v>0</v>
      </c>
      <c r="M6544" s="14"/>
    </row>
    <row r="6545" spans="1:25" x14ac:dyDescent="0.55000000000000004">
      <c r="A6545" s="32" t="str">
        <f>IF(Weighting!$P$17&gt;0,B6545,"")</f>
        <v/>
      </c>
      <c r="B6545" t="e">
        <f>Weighting!$C$17</f>
        <v>#DIV/0!</v>
      </c>
      <c r="C6545" t="e">
        <f>Weighting!$F$17</f>
        <v>#NUM!</v>
      </c>
      <c r="D6545" t="e">
        <f>IF(C6545=1,'Data Transformation'!$G$3+0.5*'Data Transformation'!$W$25,IF(C6546=1,D6546-'Data Transformation'!$W$25,FALSE))</f>
        <v>#NUM!</v>
      </c>
      <c r="E6545">
        <f t="array" ref="E6545">IF(ISLOGICAL(D6545),"",FREQUENCY(IF('Data Transformation'!$B$425:$B$8425='Bin Analysis'!$B6531,'Data Transformation'!$G$425:$G$8425),D6545))</f>
        <v>2001</v>
      </c>
      <c r="F6545">
        <f t="shared" si="816"/>
        <v>0</v>
      </c>
      <c r="G6545">
        <f>Weighting!$H$17</f>
        <v>0</v>
      </c>
      <c r="H6545">
        <f t="array" ref="H6545">FREQUENCY(IF('Data Transformation'!$B$4:$B$8425=B6531,'Data Transformation'!$G$4:$G$8425),'Bin Analysis'!$B6545)</f>
        <v>2073</v>
      </c>
      <c r="I6545">
        <f t="shared" si="817"/>
        <v>0</v>
      </c>
      <c r="J6545">
        <f t="shared" si="818"/>
        <v>0</v>
      </c>
      <c r="K6545">
        <f>J6545*Weighting!$W$17</f>
        <v>0</v>
      </c>
      <c r="M6545" s="14"/>
    </row>
    <row r="6546" spans="1:25" x14ac:dyDescent="0.55000000000000004">
      <c r="A6546" s="32" t="str">
        <f>IF(Weighting!$P$18&gt;0,B6546,"")</f>
        <v/>
      </c>
      <c r="B6546" t="e">
        <f>Weighting!$C$18</f>
        <v>#DIV/0!</v>
      </c>
      <c r="C6546" t="e">
        <f>Weighting!$F$18</f>
        <v>#NUM!</v>
      </c>
      <c r="D6546" t="e">
        <f>IF(C6546=1,'Data Transformation'!$G$3+0.5*'Data Transformation'!$W$25,IF(C6547=1,D6547-'Data Transformation'!$W$25,FALSE))</f>
        <v>#NUM!</v>
      </c>
      <c r="E6546">
        <f t="array" ref="E6546">IF(ISLOGICAL(D6546),"",FREQUENCY(IF('Data Transformation'!$B$425:$B$8425='Bin Analysis'!$B6531,'Data Transformation'!$G$425:$G$8425),D6546))</f>
        <v>2001</v>
      </c>
      <c r="F6546">
        <f t="shared" si="816"/>
        <v>0</v>
      </c>
      <c r="G6546">
        <f>Weighting!$H$18</f>
        <v>0</v>
      </c>
      <c r="H6546">
        <f t="array" ref="H6546">FREQUENCY(IF('Data Transformation'!$B$4:$B$8425=B6531,'Data Transformation'!$G$4:$G$8425),'Bin Analysis'!$B6546)</f>
        <v>2073</v>
      </c>
      <c r="I6546">
        <f t="shared" si="817"/>
        <v>0</v>
      </c>
      <c r="J6546">
        <f t="shared" si="818"/>
        <v>0</v>
      </c>
      <c r="K6546">
        <f>J6546*Weighting!$W$18</f>
        <v>0</v>
      </c>
      <c r="M6546" s="14"/>
    </row>
    <row r="6547" spans="1:25" x14ac:dyDescent="0.55000000000000004">
      <c r="A6547" s="32" t="str">
        <f>IF(Weighting!$P$19&gt;0,B6547,"")</f>
        <v/>
      </c>
      <c r="B6547" t="e">
        <f>Weighting!$C$19</f>
        <v>#DIV/0!</v>
      </c>
      <c r="C6547" t="e">
        <f>Weighting!$F$19</f>
        <v>#NUM!</v>
      </c>
      <c r="D6547" t="e">
        <f>IF(C6547=1,'Data Transformation'!$G$3+0.5*'Data Transformation'!$W$25,IF(C6548=1,D6548-'Data Transformation'!$W$25,FALSE))</f>
        <v>#NUM!</v>
      </c>
      <c r="E6547">
        <f t="array" ref="E6547">IF(ISLOGICAL(D6547),"",FREQUENCY(IF('Data Transformation'!$B$425:$B$8425='Bin Analysis'!$B6531,'Data Transformation'!$G$425:$G$8425),D6547))</f>
        <v>2001</v>
      </c>
      <c r="F6547">
        <f t="shared" si="816"/>
        <v>0</v>
      </c>
      <c r="G6547">
        <f>Weighting!$H$19</f>
        <v>0</v>
      </c>
      <c r="H6547">
        <f t="array" ref="H6547">FREQUENCY(IF('Data Transformation'!$B$4:$B$8425=B6531,'Data Transformation'!$G$4:$G$8425),'Bin Analysis'!$B6547)</f>
        <v>2073</v>
      </c>
      <c r="I6547">
        <f t="shared" si="817"/>
        <v>0</v>
      </c>
      <c r="J6547">
        <f t="shared" si="818"/>
        <v>0</v>
      </c>
      <c r="K6547">
        <f>J6547*Weighting!$W$19</f>
        <v>0</v>
      </c>
      <c r="M6547" s="14"/>
    </row>
    <row r="6548" spans="1:25" x14ac:dyDescent="0.55000000000000004">
      <c r="A6548" s="32" t="str">
        <f>IF(Weighting!$P$20&gt;0,B6548,"")</f>
        <v/>
      </c>
      <c r="B6548" t="e">
        <f>Weighting!$C$20</f>
        <v>#DIV/0!</v>
      </c>
      <c r="C6548" t="e">
        <f>Weighting!$F$20</f>
        <v>#NUM!</v>
      </c>
      <c r="D6548" t="e">
        <f>IF(C6548=1,'Data Transformation'!$G$3+0.5*'Data Transformation'!$W$25,IF(C6549=1,D6549-'Data Transformation'!$W$25,FALSE))</f>
        <v>#NUM!</v>
      </c>
      <c r="E6548">
        <f t="array" ref="E6548">IF(ISLOGICAL(D6548),"",FREQUENCY(IF('Data Transformation'!$B$425:$B$8425='Bin Analysis'!$B6531,'Data Transformation'!$G$425:$G$8425),D6548))</f>
        <v>2001</v>
      </c>
      <c r="F6548">
        <f t="shared" si="816"/>
        <v>0</v>
      </c>
      <c r="G6548">
        <f>Weighting!$H$20</f>
        <v>0</v>
      </c>
      <c r="H6548">
        <f t="array" ref="H6548">FREQUENCY(IF('Data Transformation'!$B$4:$B$8425=B6531,'Data Transformation'!$G$4:$G$8425),'Bin Analysis'!$B6548)</f>
        <v>2073</v>
      </c>
      <c r="I6548">
        <f t="shared" si="817"/>
        <v>0</v>
      </c>
      <c r="J6548">
        <f t="shared" si="818"/>
        <v>0</v>
      </c>
      <c r="K6548">
        <f>J6548*Weighting!$W$20</f>
        <v>0</v>
      </c>
      <c r="M6548" s="14"/>
    </row>
    <row r="6549" spans="1:25" x14ac:dyDescent="0.55000000000000004">
      <c r="A6549" s="32" t="str">
        <f>IF(Weighting!$P$21&gt;0,B6549,"")</f>
        <v/>
      </c>
      <c r="B6549" t="e">
        <f>Weighting!$C$21</f>
        <v>#DIV/0!</v>
      </c>
      <c r="C6549" t="e">
        <f>Weighting!$F$21</f>
        <v>#NUM!</v>
      </c>
      <c r="D6549" t="e">
        <f>IF(C6549=1,'Data Transformation'!$G$3+0.5*'Data Transformation'!$W$25,IF(C6550=1,D6550-'Data Transformation'!$W$25,FALSE))</f>
        <v>#NUM!</v>
      </c>
      <c r="E6549">
        <f t="array" ref="E6549">IF(ISLOGICAL(D6549),"",FREQUENCY(IF('Data Transformation'!$B$425:$B$8425='Bin Analysis'!$B6531,'Data Transformation'!$G$425:$G$8425),D6549))</f>
        <v>2001</v>
      </c>
      <c r="F6549">
        <f t="shared" si="816"/>
        <v>0</v>
      </c>
      <c r="G6549">
        <f>Weighting!$H$21</f>
        <v>0</v>
      </c>
      <c r="H6549">
        <f t="array" ref="H6549">FREQUENCY(IF('Data Transformation'!$B$4:$B$8425=B6531,'Data Transformation'!$G$4:$G$8425),'Bin Analysis'!$B6549)</f>
        <v>2073</v>
      </c>
      <c r="I6549">
        <f t="shared" si="817"/>
        <v>0</v>
      </c>
      <c r="J6549">
        <f t="shared" si="818"/>
        <v>0</v>
      </c>
      <c r="K6549">
        <f>J6549*Weighting!$W$21</f>
        <v>0</v>
      </c>
      <c r="M6549" s="14"/>
    </row>
    <row r="6550" spans="1:25" x14ac:dyDescent="0.55000000000000004">
      <c r="A6550" s="32" t="str">
        <f>IF(Weighting!$P$22&gt;0,B6550,"")</f>
        <v/>
      </c>
      <c r="B6550" t="e">
        <f>Weighting!$C$22</f>
        <v>#DIV/0!</v>
      </c>
      <c r="C6550" t="e">
        <f>Weighting!$F$22</f>
        <v>#NUM!</v>
      </c>
      <c r="D6550" t="e">
        <f>IF(C6550=1,'Data Transformation'!$G$3+0.5*'Data Transformation'!$W$25,IF(C6551=1,D6551-'Data Transformation'!$W$25,FALSE))</f>
        <v>#NUM!</v>
      </c>
      <c r="E6550">
        <f t="array" ref="E6550">IF(ISLOGICAL(D6550),"",FREQUENCY(IF('Data Transformation'!$B$425:$B$8425='Bin Analysis'!$B6531,'Data Transformation'!$G$425:$G$8425),D6550))</f>
        <v>2001</v>
      </c>
      <c r="F6550">
        <f t="shared" si="816"/>
        <v>0</v>
      </c>
      <c r="G6550">
        <f>Weighting!$H$22</f>
        <v>0</v>
      </c>
      <c r="H6550">
        <f t="array" ref="H6550">FREQUENCY(IF('Data Transformation'!$B$4:$B$8425=B6531,'Data Transformation'!$G$4:$G$8425),'Bin Analysis'!$B6550)</f>
        <v>2073</v>
      </c>
      <c r="I6550">
        <f t="shared" si="817"/>
        <v>0</v>
      </c>
      <c r="J6550">
        <f t="shared" si="818"/>
        <v>0</v>
      </c>
      <c r="K6550">
        <f>J6550*Weighting!$W$22</f>
        <v>0</v>
      </c>
      <c r="M6550" s="14"/>
    </row>
    <row r="6551" spans="1:25" x14ac:dyDescent="0.55000000000000004">
      <c r="A6551" s="32" t="str">
        <f>IF(Weighting!$P$23&gt;0,B6551,"")</f>
        <v/>
      </c>
      <c r="B6551" t="e">
        <f>Weighting!$C$23</f>
        <v>#DIV/0!</v>
      </c>
      <c r="C6551" t="e">
        <f>Weighting!$F$23</f>
        <v>#NUM!</v>
      </c>
      <c r="D6551" t="e">
        <f>IF(C6551=1,'Data Transformation'!$G$3+0.5*'Data Transformation'!$W$25,IF(C6552=1,D6552-'Data Transformation'!$W$25,FALSE))</f>
        <v>#NUM!</v>
      </c>
      <c r="E6551">
        <f t="array" ref="E6551">IF(ISLOGICAL(D6551),"",FREQUENCY(IF('Data Transformation'!$B$425:$B$8425='Bin Analysis'!$B6531,'Data Transformation'!$G$425:$G$8425),D6551))</f>
        <v>2001</v>
      </c>
      <c r="F6551">
        <f t="shared" si="816"/>
        <v>0</v>
      </c>
      <c r="G6551">
        <f>Weighting!$H$23</f>
        <v>0</v>
      </c>
      <c r="H6551">
        <f t="array" ref="H6551">FREQUENCY(IF('Data Transformation'!$B$4:$B$8425=B6531,'Data Transformation'!$G$4:$G$8425),'Bin Analysis'!$B6551)</f>
        <v>2073</v>
      </c>
      <c r="I6551">
        <f t="shared" si="817"/>
        <v>0</v>
      </c>
      <c r="J6551">
        <f t="shared" si="818"/>
        <v>0</v>
      </c>
      <c r="K6551">
        <f>J6551*Weighting!$W$23</f>
        <v>0</v>
      </c>
      <c r="M6551" s="14"/>
    </row>
    <row r="6552" spans="1:25" x14ac:dyDescent="0.55000000000000004">
      <c r="A6552" s="32" t="str">
        <f>IF(Weighting!$P$24&gt;0,B6552,"")</f>
        <v/>
      </c>
      <c r="B6552" t="e">
        <f>Weighting!$C$24</f>
        <v>#DIV/0!</v>
      </c>
      <c r="C6552" t="e">
        <f>Weighting!$F$24</f>
        <v>#NUM!</v>
      </c>
      <c r="D6552" t="e">
        <f>IF(C6552=1,'Data Transformation'!$G$3+0.5*'Data Transformation'!$W$25,IF(C6553=1,D6553-'Data Transformation'!$W$25,FALSE))</f>
        <v>#NUM!</v>
      </c>
      <c r="E6552">
        <f t="array" ref="E6552">IF(ISLOGICAL(D6552),"",FREQUENCY(IF('Data Transformation'!$B$425:$B$8425='Bin Analysis'!$B6531,'Data Transformation'!$G$425:$G$8425),D6552))</f>
        <v>2001</v>
      </c>
      <c r="F6552">
        <f t="shared" si="816"/>
        <v>0</v>
      </c>
      <c r="G6552">
        <f>Weighting!$H$24</f>
        <v>0</v>
      </c>
      <c r="H6552">
        <f t="array" ref="H6552">FREQUENCY(IF('Data Transformation'!$B$4:$B$8425=B6531,'Data Transformation'!$G$4:$G$8425),'Bin Analysis'!$B6552)</f>
        <v>2073</v>
      </c>
      <c r="I6552">
        <f t="shared" si="817"/>
        <v>0</v>
      </c>
      <c r="J6552">
        <f t="shared" si="818"/>
        <v>0</v>
      </c>
      <c r="K6552">
        <f>J6552*Weighting!$W$24</f>
        <v>0</v>
      </c>
      <c r="M6552" s="14"/>
    </row>
    <row r="6553" spans="1:25" x14ac:dyDescent="0.55000000000000004">
      <c r="A6553" s="32" t="str">
        <f>IF(Weighting!$P$25&gt;0,B6553,"")</f>
        <v/>
      </c>
      <c r="B6553" t="e">
        <f>Weighting!$C$25</f>
        <v>#DIV/0!</v>
      </c>
      <c r="C6553" t="e">
        <f>Weighting!$F$25</f>
        <v>#NUM!</v>
      </c>
      <c r="D6553" t="e">
        <f>IF(C6553=1,'Data Transformation'!$G$3+0.5*'Data Transformation'!$W$25,IF(C6554=1,D6554-'Data Transformation'!$W$25,FALSE))</f>
        <v>#NUM!</v>
      </c>
      <c r="E6553">
        <f t="array" ref="E6553">IF(ISLOGICAL(D6553),"",FREQUENCY(IF('Data Transformation'!$B$425:$B$8425='Bin Analysis'!$B6531,'Data Transformation'!$G$425:$G$8425),D6553))</f>
        <v>2001</v>
      </c>
      <c r="F6553">
        <f t="shared" si="816"/>
        <v>0</v>
      </c>
      <c r="G6553">
        <f>Weighting!$H$25</f>
        <v>0</v>
      </c>
      <c r="H6553">
        <f t="array" ref="H6553">FREQUENCY(IF('Data Transformation'!$B$4:$B$8425=B6531,'Data Transformation'!$G$4:$G$8425),'Bin Analysis'!$B6553)</f>
        <v>2073</v>
      </c>
      <c r="I6553">
        <f t="shared" si="817"/>
        <v>0</v>
      </c>
      <c r="J6553">
        <f t="shared" si="818"/>
        <v>0</v>
      </c>
      <c r="K6553">
        <f>J6553*Weighting!$W$25</f>
        <v>0</v>
      </c>
      <c r="M6553" s="14"/>
    </row>
    <row r="6554" spans="1:25" x14ac:dyDescent="0.55000000000000004">
      <c r="O6554"/>
      <c r="P6554"/>
      <c r="Q6554"/>
      <c r="R6554"/>
    </row>
    <row r="6555" spans="1:25" ht="23.35" x14ac:dyDescent="0.8">
      <c r="A6555" s="21" t="s">
        <v>0</v>
      </c>
      <c r="B6555" s="21" t="str">
        <f>IFERROR(VLOOKUP(C6555,'Data Transformation'!$L$6:$M$426,2,FALSE),"")</f>
        <v/>
      </c>
      <c r="C6555" s="21">
        <f>C6531+1</f>
        <v>273</v>
      </c>
      <c r="D6555" s="21"/>
      <c r="E6555" s="21"/>
      <c r="F6555" s="21"/>
      <c r="G6555" s="21"/>
      <c r="H6555" s="22"/>
      <c r="I6555" s="22"/>
      <c r="J6555" s="22"/>
      <c r="K6555" s="21"/>
      <c r="L6555" s="21" t="str">
        <f>B6555</f>
        <v/>
      </c>
      <c r="M6555" s="23" t="e">
        <f>INDEX('Data Transformation'!$O$4:$O$424,MATCH($B6555,'Data Transformation'!$M$4:$M$424,0),MATCH($M$2,'Data Transformation'!$O$3,0))</f>
        <v>#N/A</v>
      </c>
      <c r="N6555" s="27" t="e">
        <f>IF('Input and Summary Results'!$J$16="minimum",'Bin Analysis'!X6556/(M6555-1),'Bin Analysis'!Y6555/('Bin Analysis'!M6555-1))</f>
        <v>#N/A</v>
      </c>
      <c r="O6555" s="27" t="e">
        <f>IF(M6555=FALSE,NA(),(VLOOKUP(1,C6558:K6577,4,FALSE))/(M6555-1))</f>
        <v>#N/A</v>
      </c>
      <c r="P6555" s="27" t="e">
        <f>IF(M6555=FALSE,NA(),SUM(J6558:J6577)/Weighting!$S$5)</f>
        <v>#N/A</v>
      </c>
      <c r="Q6555" s="27" t="e">
        <f>IF(M6555=FALSE,NA(),SUM(K6558:K6577)/Weighting!$S$6)</f>
        <v>#N/A</v>
      </c>
      <c r="R6555" s="27" t="e">
        <f>IF(M6555=FALSE,NA(),(VLOOKUP(1,G6558:K6577,3,FALSE))/(M6555-1))</f>
        <v>#N/A</v>
      </c>
      <c r="S6555" s="22" t="e">
        <f>IF(M6555=FALSE,NA(),IF(SUM(J6558:J6577)=2,"yes","no"))</f>
        <v>#N/A</v>
      </c>
      <c r="X6555" s="2" cm="2">
        <f t="array" ref="X6555:X6556">FREQUENCY(IF('Data Transformation'!$B$425:$B$6424='Bin Analysis'!L6555,'Data Transformation'!$G$425:$G$6424),'Data Transformation'!$U$11)</f>
        <v>0</v>
      </c>
      <c r="Y6555" s="2" cm="2">
        <f t="array" ref="Y6555:Y6556">FREQUENCY(IF('Data Transformation'!$B$425:$B$6424='Bin Analysis'!L6555,'Data Transformation'!$G$425:$G$6424),'Data Transformation'!$U$12)</f>
        <v>0</v>
      </c>
    </row>
    <row r="6556" spans="1:25" x14ac:dyDescent="0.55000000000000004">
      <c r="A6556" s="14" t="s">
        <v>67</v>
      </c>
      <c r="B6556" t="s">
        <v>47</v>
      </c>
      <c r="C6556" t="s">
        <v>5</v>
      </c>
      <c r="D6556" t="s">
        <v>100</v>
      </c>
      <c r="E6556" t="s">
        <v>101</v>
      </c>
      <c r="F6556" t="s">
        <v>102</v>
      </c>
      <c r="G6556" t="s">
        <v>70</v>
      </c>
      <c r="H6556" t="s">
        <v>31</v>
      </c>
      <c r="I6556" t="s">
        <v>32</v>
      </c>
      <c r="J6556" t="s">
        <v>46</v>
      </c>
      <c r="K6556" s="14" t="s">
        <v>45</v>
      </c>
      <c r="M6556" s="14"/>
      <c r="X6556" s="2">
        <v>0</v>
      </c>
      <c r="Y6556" s="2">
        <v>0</v>
      </c>
    </row>
    <row r="6557" spans="1:25" x14ac:dyDescent="0.55000000000000004">
      <c r="A6557" s="32"/>
      <c r="D6557" t="e">
        <f>IF(C6557=1,'Data Transformation'!$G$3+0.5*'Data Transformation'!$W$25,IF(C6558=1,D6558-'Data Transformation'!$W$25,FALSE))</f>
        <v>#NUM!</v>
      </c>
      <c r="E6557">
        <f t="array" ref="E6557">IF(ISLOGICAL(D6557),"",FREQUENCY(IF('Data Transformation'!$B$425:$B$8425='Bin Analysis'!$B6555,'Data Transformation'!$G$425:$G$8425),D6557))</f>
        <v>2001</v>
      </c>
      <c r="F6557" t="e">
        <f>IF(ISLOGICAL(D6557),"",E6557-E6556)</f>
        <v>#VALUE!</v>
      </c>
      <c r="M6557" s="14"/>
    </row>
    <row r="6558" spans="1:25" x14ac:dyDescent="0.55000000000000004">
      <c r="A6558" s="32" t="e">
        <f>IF(Weighting!$P$6&gt;0,B6558,"")</f>
        <v>#NUM!</v>
      </c>
      <c r="B6558" t="e">
        <f>Weighting!$C$6</f>
        <v>#DIV/0!</v>
      </c>
      <c r="C6558" t="e">
        <f>Weighting!$F$6</f>
        <v>#NUM!</v>
      </c>
      <c r="D6558" t="e">
        <f>IF(C6558=1,'Data Transformation'!$G$3+0.5*'Data Transformation'!$W$25,IF(C6559=1,D6559-'Data Transformation'!$W$25,FALSE))</f>
        <v>#NUM!</v>
      </c>
      <c r="E6558">
        <f t="array" ref="E6558">IF(ISLOGICAL(D6558),"",FREQUENCY(IF('Data Transformation'!$B$425:$B$8425='Bin Analysis'!$B6555,'Data Transformation'!$G$425:$G$8425),D6558))</f>
        <v>2001</v>
      </c>
      <c r="F6558">
        <f>IF(ISLOGICAL(D6558),"",E6558-E6557)</f>
        <v>0</v>
      </c>
      <c r="G6558">
        <f>Weighting!$H$6</f>
        <v>1</v>
      </c>
      <c r="H6558">
        <f t="array" ref="H6558">FREQUENCY(IF('Data Transformation'!$B$4:$B$8425=B6555,'Data Transformation'!$G$4:$G$8425),'Bin Analysis'!$B6558)</f>
        <v>2073</v>
      </c>
      <c r="I6558">
        <f>H6558-H6557</f>
        <v>2073</v>
      </c>
      <c r="J6558">
        <f>IF(I6558=0,0,1)</f>
        <v>1</v>
      </c>
      <c r="K6558" t="e">
        <f>J6558*Weighting!$W$6</f>
        <v>#NUM!</v>
      </c>
      <c r="M6558" s="14"/>
    </row>
    <row r="6559" spans="1:25" x14ac:dyDescent="0.55000000000000004">
      <c r="A6559" s="32" t="str">
        <f>IF(Weighting!$P$7&gt;0,B6559,"")</f>
        <v/>
      </c>
      <c r="B6559" t="e">
        <f>Weighting!$C$7</f>
        <v>#DIV/0!</v>
      </c>
      <c r="C6559" t="e">
        <f>Weighting!$F$7</f>
        <v>#NUM!</v>
      </c>
      <c r="D6559" t="e">
        <f>IF(C6559=1,'Data Transformation'!$G$3+0.5*'Data Transformation'!$W$25,IF(C6560=1,D6560-'Data Transformation'!$W$25,FALSE))</f>
        <v>#NUM!</v>
      </c>
      <c r="E6559">
        <f t="array" ref="E6559">IF(ISLOGICAL(D6559),"",FREQUENCY(IF('Data Transformation'!$B$425:$B$8425='Bin Analysis'!$B6555,'Data Transformation'!$G$425:$G$8425),D6559))</f>
        <v>2001</v>
      </c>
      <c r="F6559">
        <f t="shared" ref="F6559:F6577" si="819">IF(ISLOGICAL(D6559),"",E6559-E6558)</f>
        <v>0</v>
      </c>
      <c r="G6559">
        <f>Weighting!$H$7</f>
        <v>0</v>
      </c>
      <c r="H6559">
        <f t="array" ref="H6559">FREQUENCY(IF('Data Transformation'!$B$4:$B$8425=B6555,'Data Transformation'!$G$4:$G$8425),'Bin Analysis'!$B6559)</f>
        <v>2073</v>
      </c>
      <c r="I6559">
        <f t="shared" ref="I6559:I6577" si="820">H6559-H6558</f>
        <v>0</v>
      </c>
      <c r="J6559">
        <f>IF(I6559=0,0,1)</f>
        <v>0</v>
      </c>
      <c r="K6559">
        <f>J6559*Weighting!$W$7</f>
        <v>0</v>
      </c>
      <c r="M6559" s="14"/>
    </row>
    <row r="6560" spans="1:25" x14ac:dyDescent="0.55000000000000004">
      <c r="A6560" s="32" t="str">
        <f>IF(Weighting!$P$8&gt;0,B6560,"")</f>
        <v/>
      </c>
      <c r="B6560" t="e">
        <f>Weighting!$C$8</f>
        <v>#DIV/0!</v>
      </c>
      <c r="C6560" t="e">
        <f>Weighting!$F$8</f>
        <v>#NUM!</v>
      </c>
      <c r="D6560" t="e">
        <f>IF(C6560=1,'Data Transformation'!$G$3+0.5*'Data Transformation'!$W$25,IF(C6561=1,D6561-'Data Transformation'!$W$25,FALSE))</f>
        <v>#NUM!</v>
      </c>
      <c r="E6560">
        <f t="array" ref="E6560">IF(ISLOGICAL(D6560),"",FREQUENCY(IF('Data Transformation'!$B$425:$B$8425='Bin Analysis'!$B6555,'Data Transformation'!$G$425:$G$8425),D6560))</f>
        <v>2001</v>
      </c>
      <c r="F6560">
        <f t="shared" si="819"/>
        <v>0</v>
      </c>
      <c r="G6560">
        <f>Weighting!$H$8</f>
        <v>0</v>
      </c>
      <c r="H6560">
        <f t="array" ref="H6560">FREQUENCY(IF('Data Transformation'!$B$4:$B$8425=B6555,'Data Transformation'!$G$4:$G$8425),'Bin Analysis'!$B6560)</f>
        <v>2073</v>
      </c>
      <c r="I6560">
        <f t="shared" si="820"/>
        <v>0</v>
      </c>
      <c r="J6560">
        <f t="shared" ref="J6560:J6577" si="821">IF(I6560=0,0,1)</f>
        <v>0</v>
      </c>
      <c r="K6560">
        <f>J6560*Weighting!$W$8</f>
        <v>0</v>
      </c>
      <c r="M6560" s="14"/>
    </row>
    <row r="6561" spans="1:13" x14ac:dyDescent="0.55000000000000004">
      <c r="A6561" s="32" t="str">
        <f>IF(Weighting!$P$9&gt;0,B6561,"")</f>
        <v/>
      </c>
      <c r="B6561" s="50" t="e">
        <f>Weighting!$C$9</f>
        <v>#DIV/0!</v>
      </c>
      <c r="C6561" t="e">
        <f>Weighting!$F$9</f>
        <v>#NUM!</v>
      </c>
      <c r="D6561" t="e">
        <f>IF(C6561=1,'Data Transformation'!$G$3+0.5*'Data Transformation'!$W$25,IF(C6562=1,D6562-'Data Transformation'!$W$25,FALSE))</f>
        <v>#NUM!</v>
      </c>
      <c r="E6561">
        <f t="array" ref="E6561">IF(ISLOGICAL(D6561),"",FREQUENCY(IF('Data Transformation'!$B$425:$B$8425='Bin Analysis'!$B6555,'Data Transformation'!$G$425:$G$8425),D6561))</f>
        <v>2001</v>
      </c>
      <c r="F6561">
        <f t="shared" si="819"/>
        <v>0</v>
      </c>
      <c r="G6561">
        <f>Weighting!$H$9</f>
        <v>0</v>
      </c>
      <c r="H6561">
        <f t="array" ref="H6561">FREQUENCY(IF('Data Transformation'!$B$4:$B$8425=B6555,'Data Transformation'!$G$4:$G$8425),'Bin Analysis'!$B6561)</f>
        <v>2073</v>
      </c>
      <c r="I6561">
        <f t="shared" si="820"/>
        <v>0</v>
      </c>
      <c r="J6561">
        <f t="shared" si="821"/>
        <v>0</v>
      </c>
      <c r="K6561">
        <f>J6561*Weighting!$W$9</f>
        <v>0</v>
      </c>
      <c r="M6561" s="14"/>
    </row>
    <row r="6562" spans="1:13" x14ac:dyDescent="0.55000000000000004">
      <c r="A6562" s="32" t="str">
        <f>IF(Weighting!$P$10&gt;0,B6562,"")</f>
        <v/>
      </c>
      <c r="B6562" t="e">
        <f>Weighting!$C$10</f>
        <v>#DIV/0!</v>
      </c>
      <c r="C6562" t="e">
        <f>Weighting!$F$10</f>
        <v>#NUM!</v>
      </c>
      <c r="D6562" t="e">
        <f>IF(C6562=1,'Data Transformation'!$G$3+0.5*'Data Transformation'!$W$25,IF(C6563=1,D6563-'Data Transformation'!$W$25,FALSE))</f>
        <v>#NUM!</v>
      </c>
      <c r="E6562">
        <f t="array" ref="E6562">IF(ISLOGICAL(D6562),"",FREQUENCY(IF('Data Transformation'!$B$425:$B$8425='Bin Analysis'!$B6555,'Data Transformation'!$G$425:$G$8425),D6562))</f>
        <v>2001</v>
      </c>
      <c r="F6562">
        <f t="shared" si="819"/>
        <v>0</v>
      </c>
      <c r="G6562">
        <f>Weighting!$H$10</f>
        <v>0</v>
      </c>
      <c r="H6562">
        <f t="array" ref="H6562">FREQUENCY(IF('Data Transformation'!$B$4:$B$8425=B6555,'Data Transformation'!$G$4:$G$8425),'Bin Analysis'!$B6562)</f>
        <v>2073</v>
      </c>
      <c r="I6562">
        <f t="shared" si="820"/>
        <v>0</v>
      </c>
      <c r="J6562">
        <f t="shared" si="821"/>
        <v>0</v>
      </c>
      <c r="K6562">
        <f>J6562*Weighting!$W$10</f>
        <v>0</v>
      </c>
      <c r="M6562" s="14"/>
    </row>
    <row r="6563" spans="1:13" x14ac:dyDescent="0.55000000000000004">
      <c r="A6563" s="32" t="str">
        <f>IF(Weighting!$P$11&gt;0,B6563,"")</f>
        <v/>
      </c>
      <c r="B6563" t="e">
        <f>Weighting!$C$11</f>
        <v>#DIV/0!</v>
      </c>
      <c r="C6563" t="e">
        <f>Weighting!$F$11</f>
        <v>#NUM!</v>
      </c>
      <c r="D6563" t="e">
        <f>IF(C6563=1,'Data Transformation'!$G$3+0.5*'Data Transformation'!$W$25,IF(C6564=1,D6564-'Data Transformation'!$W$25,FALSE))</f>
        <v>#NUM!</v>
      </c>
      <c r="E6563">
        <f t="array" ref="E6563">IF(ISLOGICAL(D6563),"",FREQUENCY(IF('Data Transformation'!$B$425:$B$8425='Bin Analysis'!$B6555,'Data Transformation'!$G$425:$G$8425),D6563))</f>
        <v>2001</v>
      </c>
      <c r="F6563">
        <f t="shared" si="819"/>
        <v>0</v>
      </c>
      <c r="G6563">
        <f>Weighting!$H$11</f>
        <v>0</v>
      </c>
      <c r="H6563">
        <f t="array" ref="H6563">FREQUENCY(IF('Data Transformation'!$B$4:$B$8425=B6555,'Data Transformation'!$G$4:$G$8425),'Bin Analysis'!$B6563)</f>
        <v>2073</v>
      </c>
      <c r="I6563">
        <f t="shared" si="820"/>
        <v>0</v>
      </c>
      <c r="J6563">
        <f t="shared" si="821"/>
        <v>0</v>
      </c>
      <c r="K6563">
        <f>J6563*Weighting!$W$11</f>
        <v>0</v>
      </c>
      <c r="M6563" s="14"/>
    </row>
    <row r="6564" spans="1:13" x14ac:dyDescent="0.55000000000000004">
      <c r="A6564" s="32" t="str">
        <f>IF(Weighting!$P$12&gt;0,B6564,"")</f>
        <v/>
      </c>
      <c r="B6564" t="e">
        <f>Weighting!$C$12</f>
        <v>#DIV/0!</v>
      </c>
      <c r="C6564" t="e">
        <f>Weighting!$F$12</f>
        <v>#NUM!</v>
      </c>
      <c r="D6564" t="e">
        <f>IF(C6564=1,'Data Transformation'!$G$3+0.5*'Data Transformation'!$W$25,IF(C6565=1,D6565-'Data Transformation'!$W$25,FALSE))</f>
        <v>#NUM!</v>
      </c>
      <c r="E6564">
        <f t="array" ref="E6564">IF(ISLOGICAL(D6564),"",FREQUENCY(IF('Data Transformation'!$B$425:$B$8425='Bin Analysis'!$B6555,'Data Transformation'!$G$425:$G$8425),D6564))</f>
        <v>2001</v>
      </c>
      <c r="F6564">
        <f t="shared" si="819"/>
        <v>0</v>
      </c>
      <c r="G6564">
        <f>Weighting!$H$12</f>
        <v>0</v>
      </c>
      <c r="H6564">
        <f t="array" ref="H6564">FREQUENCY(IF('Data Transformation'!$B$4:$B$8425=B6555,'Data Transformation'!$G$4:$G$8425),'Bin Analysis'!$B6564)</f>
        <v>2073</v>
      </c>
      <c r="I6564">
        <f t="shared" si="820"/>
        <v>0</v>
      </c>
      <c r="J6564">
        <f t="shared" si="821"/>
        <v>0</v>
      </c>
      <c r="K6564">
        <f>J6564*Weighting!$W$12</f>
        <v>0</v>
      </c>
      <c r="M6564" s="14"/>
    </row>
    <row r="6565" spans="1:13" x14ac:dyDescent="0.55000000000000004">
      <c r="A6565" s="32" t="str">
        <f>IF(Weighting!$P$13&gt;0,B6565,"")</f>
        <v/>
      </c>
      <c r="B6565" t="e">
        <f>Weighting!$C$13</f>
        <v>#DIV/0!</v>
      </c>
      <c r="C6565" t="e">
        <f>Weighting!$F$13</f>
        <v>#NUM!</v>
      </c>
      <c r="D6565" t="e">
        <f>IF(C6565=1,'Data Transformation'!$G$3+0.5*'Data Transformation'!$W$25,IF(C6566=1,D6566-'Data Transformation'!$W$25,FALSE))</f>
        <v>#NUM!</v>
      </c>
      <c r="E6565">
        <f t="array" ref="E6565">IF(ISLOGICAL(D6565),"",FREQUENCY(IF('Data Transformation'!$B$425:$B$8425='Bin Analysis'!$B6555,'Data Transformation'!$G$425:$G$8425),D6565))</f>
        <v>2001</v>
      </c>
      <c r="F6565">
        <f t="shared" si="819"/>
        <v>0</v>
      </c>
      <c r="G6565">
        <f>Weighting!$H$13</f>
        <v>0</v>
      </c>
      <c r="H6565">
        <f t="array" ref="H6565">FREQUENCY(IF('Data Transformation'!$B$4:$B$8425=B6555,'Data Transformation'!$G$4:$G$8425),'Bin Analysis'!$B6565)</f>
        <v>2073</v>
      </c>
      <c r="I6565">
        <f t="shared" si="820"/>
        <v>0</v>
      </c>
      <c r="J6565">
        <f t="shared" si="821"/>
        <v>0</v>
      </c>
      <c r="K6565">
        <f>J6565*Weighting!$W$13</f>
        <v>0</v>
      </c>
      <c r="M6565" s="14"/>
    </row>
    <row r="6566" spans="1:13" x14ac:dyDescent="0.55000000000000004">
      <c r="A6566" s="32" t="str">
        <f>IF(Weighting!$P$14&gt;0,B6566,"")</f>
        <v/>
      </c>
      <c r="B6566" t="e">
        <f>Weighting!$C$14</f>
        <v>#DIV/0!</v>
      </c>
      <c r="C6566" t="e">
        <f>Weighting!$F$14</f>
        <v>#NUM!</v>
      </c>
      <c r="D6566" t="e">
        <f>IF(C6566=1,'Data Transformation'!$G$3+0.5*'Data Transformation'!$W$25,IF(C6567=1,D6567-'Data Transformation'!$W$25,FALSE))</f>
        <v>#NUM!</v>
      </c>
      <c r="E6566">
        <f t="array" ref="E6566">IF(ISLOGICAL(D6566),"",FREQUENCY(IF('Data Transformation'!$B$425:$B$8425='Bin Analysis'!$B6555,'Data Transformation'!$G$425:$G$8425),D6566))</f>
        <v>2001</v>
      </c>
      <c r="F6566">
        <f t="shared" si="819"/>
        <v>0</v>
      </c>
      <c r="G6566">
        <f>Weighting!$H$14</f>
        <v>0</v>
      </c>
      <c r="H6566">
        <f t="array" ref="H6566">FREQUENCY(IF('Data Transformation'!$B$4:$B$8425=B6555,'Data Transformation'!$G$4:$G$8425),'Bin Analysis'!$B6566)</f>
        <v>2073</v>
      </c>
      <c r="I6566">
        <f t="shared" si="820"/>
        <v>0</v>
      </c>
      <c r="J6566">
        <f t="shared" si="821"/>
        <v>0</v>
      </c>
      <c r="K6566">
        <f>J6566*Weighting!$W$14</f>
        <v>0</v>
      </c>
      <c r="M6566" s="14"/>
    </row>
    <row r="6567" spans="1:13" x14ac:dyDescent="0.55000000000000004">
      <c r="A6567" s="32" t="str">
        <f>IF(Weighting!$P$15&gt;0,B6567,"")</f>
        <v/>
      </c>
      <c r="B6567" t="e">
        <f>Weighting!$C$15</f>
        <v>#DIV/0!</v>
      </c>
      <c r="C6567" t="e">
        <f>Weighting!$F$15</f>
        <v>#NUM!</v>
      </c>
      <c r="D6567" t="e">
        <f>IF(C6567=1,'Data Transformation'!$G$3+0.5*'Data Transformation'!$W$25,IF(C6568=1,D6568-'Data Transformation'!$W$25,FALSE))</f>
        <v>#NUM!</v>
      </c>
      <c r="E6567">
        <f t="array" ref="E6567">IF(ISLOGICAL(D6567),"",FREQUENCY(IF('Data Transformation'!$B$425:$B$8425='Bin Analysis'!$B6555,'Data Transformation'!$G$425:$G$8425),D6567))</f>
        <v>2001</v>
      </c>
      <c r="F6567">
        <f t="shared" si="819"/>
        <v>0</v>
      </c>
      <c r="G6567">
        <f>Weighting!$H$15</f>
        <v>0</v>
      </c>
      <c r="H6567">
        <f t="array" ref="H6567">FREQUENCY(IF('Data Transformation'!$B$4:$B$8425=B6555,'Data Transformation'!$G$4:$G$8425),'Bin Analysis'!$B6567)</f>
        <v>2073</v>
      </c>
      <c r="I6567">
        <f t="shared" si="820"/>
        <v>0</v>
      </c>
      <c r="J6567">
        <f t="shared" si="821"/>
        <v>0</v>
      </c>
      <c r="K6567">
        <f>J6567*Weighting!$W$15</f>
        <v>0</v>
      </c>
      <c r="M6567" s="14"/>
    </row>
    <row r="6568" spans="1:13" x14ac:dyDescent="0.55000000000000004">
      <c r="A6568" s="32" t="str">
        <f>IF(Weighting!$P$16&gt;0,B6568,"")</f>
        <v/>
      </c>
      <c r="B6568" t="e">
        <f>Weighting!$C$16</f>
        <v>#DIV/0!</v>
      </c>
      <c r="C6568" t="e">
        <f>Weighting!$F$16</f>
        <v>#NUM!</v>
      </c>
      <c r="D6568" t="e">
        <f>IF(C6568=1,'Data Transformation'!$G$3+0.5*'Data Transformation'!$W$25,IF(C6569=1,D6569-'Data Transformation'!$W$25,FALSE))</f>
        <v>#NUM!</v>
      </c>
      <c r="E6568">
        <f t="array" ref="E6568">IF(ISLOGICAL(D6568),"",FREQUENCY(IF('Data Transformation'!$B$425:$B$8425='Bin Analysis'!$B6555,'Data Transformation'!$G$425:$G$8425),D6568))</f>
        <v>2001</v>
      </c>
      <c r="F6568">
        <f t="shared" si="819"/>
        <v>0</v>
      </c>
      <c r="G6568">
        <f>Weighting!$H$16</f>
        <v>0</v>
      </c>
      <c r="H6568">
        <f t="array" ref="H6568">FREQUENCY(IF('Data Transformation'!$B$4:$B$8425=B6555,'Data Transformation'!$G$4:$G$8425),'Bin Analysis'!$B6568)</f>
        <v>2073</v>
      </c>
      <c r="I6568">
        <f t="shared" si="820"/>
        <v>0</v>
      </c>
      <c r="J6568">
        <f t="shared" si="821"/>
        <v>0</v>
      </c>
      <c r="K6568">
        <f>J6568*Weighting!$W$16</f>
        <v>0</v>
      </c>
      <c r="M6568" s="14"/>
    </row>
    <row r="6569" spans="1:13" x14ac:dyDescent="0.55000000000000004">
      <c r="A6569" s="32" t="str">
        <f>IF(Weighting!$P$17&gt;0,B6569,"")</f>
        <v/>
      </c>
      <c r="B6569" t="e">
        <f>Weighting!$C$17</f>
        <v>#DIV/0!</v>
      </c>
      <c r="C6569" t="e">
        <f>Weighting!$F$17</f>
        <v>#NUM!</v>
      </c>
      <c r="D6569" t="e">
        <f>IF(C6569=1,'Data Transformation'!$G$3+0.5*'Data Transformation'!$W$25,IF(C6570=1,D6570-'Data Transformation'!$W$25,FALSE))</f>
        <v>#NUM!</v>
      </c>
      <c r="E6569">
        <f t="array" ref="E6569">IF(ISLOGICAL(D6569),"",FREQUENCY(IF('Data Transformation'!$B$425:$B$8425='Bin Analysis'!$B6555,'Data Transformation'!$G$425:$G$8425),D6569))</f>
        <v>2001</v>
      </c>
      <c r="F6569">
        <f t="shared" si="819"/>
        <v>0</v>
      </c>
      <c r="G6569">
        <f>Weighting!$H$17</f>
        <v>0</v>
      </c>
      <c r="H6569">
        <f t="array" ref="H6569">FREQUENCY(IF('Data Transformation'!$B$4:$B$8425=B6555,'Data Transformation'!$G$4:$G$8425),'Bin Analysis'!$B6569)</f>
        <v>2073</v>
      </c>
      <c r="I6569">
        <f t="shared" si="820"/>
        <v>0</v>
      </c>
      <c r="J6569">
        <f t="shared" si="821"/>
        <v>0</v>
      </c>
      <c r="K6569">
        <f>J6569*Weighting!$W$17</f>
        <v>0</v>
      </c>
      <c r="M6569" s="14"/>
    </row>
    <row r="6570" spans="1:13" x14ac:dyDescent="0.55000000000000004">
      <c r="A6570" s="32" t="str">
        <f>IF(Weighting!$P$18&gt;0,B6570,"")</f>
        <v/>
      </c>
      <c r="B6570" t="e">
        <f>Weighting!$C$18</f>
        <v>#DIV/0!</v>
      </c>
      <c r="C6570" t="e">
        <f>Weighting!$F$18</f>
        <v>#NUM!</v>
      </c>
      <c r="D6570" t="e">
        <f>IF(C6570=1,'Data Transformation'!$G$3+0.5*'Data Transformation'!$W$25,IF(C6571=1,D6571-'Data Transformation'!$W$25,FALSE))</f>
        <v>#NUM!</v>
      </c>
      <c r="E6570">
        <f t="array" ref="E6570">IF(ISLOGICAL(D6570),"",FREQUENCY(IF('Data Transformation'!$B$425:$B$8425='Bin Analysis'!$B6555,'Data Transformation'!$G$425:$G$8425),D6570))</f>
        <v>2001</v>
      </c>
      <c r="F6570">
        <f t="shared" si="819"/>
        <v>0</v>
      </c>
      <c r="G6570">
        <f>Weighting!$H$18</f>
        <v>0</v>
      </c>
      <c r="H6570">
        <f t="array" ref="H6570">FREQUENCY(IF('Data Transformation'!$B$4:$B$8425=B6555,'Data Transformation'!$G$4:$G$8425),'Bin Analysis'!$B6570)</f>
        <v>2073</v>
      </c>
      <c r="I6570">
        <f t="shared" si="820"/>
        <v>0</v>
      </c>
      <c r="J6570">
        <f t="shared" si="821"/>
        <v>0</v>
      </c>
      <c r="K6570">
        <f>J6570*Weighting!$W$18</f>
        <v>0</v>
      </c>
      <c r="M6570" s="14"/>
    </row>
    <row r="6571" spans="1:13" x14ac:dyDescent="0.55000000000000004">
      <c r="A6571" s="32" t="str">
        <f>IF(Weighting!$P$19&gt;0,B6571,"")</f>
        <v/>
      </c>
      <c r="B6571" t="e">
        <f>Weighting!$C$19</f>
        <v>#DIV/0!</v>
      </c>
      <c r="C6571" t="e">
        <f>Weighting!$F$19</f>
        <v>#NUM!</v>
      </c>
      <c r="D6571" t="e">
        <f>IF(C6571=1,'Data Transformation'!$G$3+0.5*'Data Transformation'!$W$25,IF(C6572=1,D6572-'Data Transformation'!$W$25,FALSE))</f>
        <v>#NUM!</v>
      </c>
      <c r="E6571">
        <f t="array" ref="E6571">IF(ISLOGICAL(D6571),"",FREQUENCY(IF('Data Transformation'!$B$425:$B$8425='Bin Analysis'!$B6555,'Data Transformation'!$G$425:$G$8425),D6571))</f>
        <v>2001</v>
      </c>
      <c r="F6571">
        <f t="shared" si="819"/>
        <v>0</v>
      </c>
      <c r="G6571">
        <f>Weighting!$H$19</f>
        <v>0</v>
      </c>
      <c r="H6571">
        <f t="array" ref="H6571">FREQUENCY(IF('Data Transformation'!$B$4:$B$8425=B6555,'Data Transformation'!$G$4:$G$8425),'Bin Analysis'!$B6571)</f>
        <v>2073</v>
      </c>
      <c r="I6571">
        <f t="shared" si="820"/>
        <v>0</v>
      </c>
      <c r="J6571">
        <f t="shared" si="821"/>
        <v>0</v>
      </c>
      <c r="K6571">
        <f>J6571*Weighting!$W$19</f>
        <v>0</v>
      </c>
      <c r="M6571" s="14"/>
    </row>
    <row r="6572" spans="1:13" x14ac:dyDescent="0.55000000000000004">
      <c r="A6572" s="32" t="str">
        <f>IF(Weighting!$P$20&gt;0,B6572,"")</f>
        <v/>
      </c>
      <c r="B6572" t="e">
        <f>Weighting!$C$20</f>
        <v>#DIV/0!</v>
      </c>
      <c r="C6572" t="e">
        <f>Weighting!$F$20</f>
        <v>#NUM!</v>
      </c>
      <c r="D6572" t="e">
        <f>IF(C6572=1,'Data Transformation'!$G$3+0.5*'Data Transformation'!$W$25,IF(C6573=1,D6573-'Data Transformation'!$W$25,FALSE))</f>
        <v>#NUM!</v>
      </c>
      <c r="E6572">
        <f t="array" ref="E6572">IF(ISLOGICAL(D6572),"",FREQUENCY(IF('Data Transformation'!$B$425:$B$8425='Bin Analysis'!$B6555,'Data Transformation'!$G$425:$G$8425),D6572))</f>
        <v>2001</v>
      </c>
      <c r="F6572">
        <f t="shared" si="819"/>
        <v>0</v>
      </c>
      <c r="G6572">
        <f>Weighting!$H$20</f>
        <v>0</v>
      </c>
      <c r="H6572">
        <f t="array" ref="H6572">FREQUENCY(IF('Data Transformation'!$B$4:$B$8425=B6555,'Data Transformation'!$G$4:$G$8425),'Bin Analysis'!$B6572)</f>
        <v>2073</v>
      </c>
      <c r="I6572">
        <f t="shared" si="820"/>
        <v>0</v>
      </c>
      <c r="J6572">
        <f t="shared" si="821"/>
        <v>0</v>
      </c>
      <c r="K6572">
        <f>J6572*Weighting!$W$20</f>
        <v>0</v>
      </c>
      <c r="M6572" s="14"/>
    </row>
    <row r="6573" spans="1:13" x14ac:dyDescent="0.55000000000000004">
      <c r="A6573" s="32" t="str">
        <f>IF(Weighting!$P$21&gt;0,B6573,"")</f>
        <v/>
      </c>
      <c r="B6573" t="e">
        <f>Weighting!$C$21</f>
        <v>#DIV/0!</v>
      </c>
      <c r="C6573" t="e">
        <f>Weighting!$F$21</f>
        <v>#NUM!</v>
      </c>
      <c r="D6573" t="e">
        <f>IF(C6573=1,'Data Transformation'!$G$3+0.5*'Data Transformation'!$W$25,IF(C6574=1,D6574-'Data Transformation'!$W$25,FALSE))</f>
        <v>#NUM!</v>
      </c>
      <c r="E6573">
        <f t="array" ref="E6573">IF(ISLOGICAL(D6573),"",FREQUENCY(IF('Data Transformation'!$B$425:$B$8425='Bin Analysis'!$B6555,'Data Transformation'!$G$425:$G$8425),D6573))</f>
        <v>2001</v>
      </c>
      <c r="F6573">
        <f t="shared" si="819"/>
        <v>0</v>
      </c>
      <c r="G6573">
        <f>Weighting!$H$21</f>
        <v>0</v>
      </c>
      <c r="H6573">
        <f t="array" ref="H6573">FREQUENCY(IF('Data Transformation'!$B$4:$B$8425=B6555,'Data Transformation'!$G$4:$G$8425),'Bin Analysis'!$B6573)</f>
        <v>2073</v>
      </c>
      <c r="I6573">
        <f t="shared" si="820"/>
        <v>0</v>
      </c>
      <c r="J6573">
        <f t="shared" si="821"/>
        <v>0</v>
      </c>
      <c r="K6573">
        <f>J6573*Weighting!$W$21</f>
        <v>0</v>
      </c>
      <c r="M6573" s="14"/>
    </row>
    <row r="6574" spans="1:13" x14ac:dyDescent="0.55000000000000004">
      <c r="A6574" s="32" t="str">
        <f>IF(Weighting!$P$22&gt;0,B6574,"")</f>
        <v/>
      </c>
      <c r="B6574" t="e">
        <f>Weighting!$C$22</f>
        <v>#DIV/0!</v>
      </c>
      <c r="C6574" t="e">
        <f>Weighting!$F$22</f>
        <v>#NUM!</v>
      </c>
      <c r="D6574" t="e">
        <f>IF(C6574=1,'Data Transformation'!$G$3+0.5*'Data Transformation'!$W$25,IF(C6575=1,D6575-'Data Transformation'!$W$25,FALSE))</f>
        <v>#NUM!</v>
      </c>
      <c r="E6574">
        <f t="array" ref="E6574">IF(ISLOGICAL(D6574),"",FREQUENCY(IF('Data Transformation'!$B$425:$B$8425='Bin Analysis'!$B6555,'Data Transformation'!$G$425:$G$8425),D6574))</f>
        <v>2001</v>
      </c>
      <c r="F6574">
        <f t="shared" si="819"/>
        <v>0</v>
      </c>
      <c r="G6574">
        <f>Weighting!$H$22</f>
        <v>0</v>
      </c>
      <c r="H6574">
        <f t="array" ref="H6574">FREQUENCY(IF('Data Transformation'!$B$4:$B$8425=B6555,'Data Transformation'!$G$4:$G$8425),'Bin Analysis'!$B6574)</f>
        <v>2073</v>
      </c>
      <c r="I6574">
        <f t="shared" si="820"/>
        <v>0</v>
      </c>
      <c r="J6574">
        <f t="shared" si="821"/>
        <v>0</v>
      </c>
      <c r="K6574">
        <f>J6574*Weighting!$W$22</f>
        <v>0</v>
      </c>
      <c r="M6574" s="14"/>
    </row>
    <row r="6575" spans="1:13" x14ac:dyDescent="0.55000000000000004">
      <c r="A6575" s="32" t="str">
        <f>IF(Weighting!$P$23&gt;0,B6575,"")</f>
        <v/>
      </c>
      <c r="B6575" t="e">
        <f>Weighting!$C$23</f>
        <v>#DIV/0!</v>
      </c>
      <c r="C6575" t="e">
        <f>Weighting!$F$23</f>
        <v>#NUM!</v>
      </c>
      <c r="D6575" t="e">
        <f>IF(C6575=1,'Data Transformation'!$G$3+0.5*'Data Transformation'!$W$25,IF(C6576=1,D6576-'Data Transformation'!$W$25,FALSE))</f>
        <v>#NUM!</v>
      </c>
      <c r="E6575">
        <f t="array" ref="E6575">IF(ISLOGICAL(D6575),"",FREQUENCY(IF('Data Transformation'!$B$425:$B$8425='Bin Analysis'!$B6555,'Data Transformation'!$G$425:$G$8425),D6575))</f>
        <v>2001</v>
      </c>
      <c r="F6575">
        <f t="shared" si="819"/>
        <v>0</v>
      </c>
      <c r="G6575">
        <f>Weighting!$H$23</f>
        <v>0</v>
      </c>
      <c r="H6575">
        <f t="array" ref="H6575">FREQUENCY(IF('Data Transformation'!$B$4:$B$8425=B6555,'Data Transformation'!$G$4:$G$8425),'Bin Analysis'!$B6575)</f>
        <v>2073</v>
      </c>
      <c r="I6575">
        <f t="shared" si="820"/>
        <v>0</v>
      </c>
      <c r="J6575">
        <f t="shared" si="821"/>
        <v>0</v>
      </c>
      <c r="K6575">
        <f>J6575*Weighting!$W$23</f>
        <v>0</v>
      </c>
      <c r="M6575" s="14"/>
    </row>
    <row r="6576" spans="1:13" x14ac:dyDescent="0.55000000000000004">
      <c r="A6576" s="32" t="str">
        <f>IF(Weighting!$P$24&gt;0,B6576,"")</f>
        <v/>
      </c>
      <c r="B6576" t="e">
        <f>Weighting!$C$24</f>
        <v>#DIV/0!</v>
      </c>
      <c r="C6576" t="e">
        <f>Weighting!$F$24</f>
        <v>#NUM!</v>
      </c>
      <c r="D6576" t="e">
        <f>IF(C6576=1,'Data Transformation'!$G$3+0.5*'Data Transformation'!$W$25,IF(C6577=1,D6577-'Data Transformation'!$W$25,FALSE))</f>
        <v>#NUM!</v>
      </c>
      <c r="E6576">
        <f t="array" ref="E6576">IF(ISLOGICAL(D6576),"",FREQUENCY(IF('Data Transformation'!$B$425:$B$8425='Bin Analysis'!$B6555,'Data Transformation'!$G$425:$G$8425),D6576))</f>
        <v>2001</v>
      </c>
      <c r="F6576">
        <f t="shared" si="819"/>
        <v>0</v>
      </c>
      <c r="G6576">
        <f>Weighting!$H$24</f>
        <v>0</v>
      </c>
      <c r="H6576">
        <f t="array" ref="H6576">FREQUENCY(IF('Data Transformation'!$B$4:$B$8425=B6555,'Data Transformation'!$G$4:$G$8425),'Bin Analysis'!$B6576)</f>
        <v>2073</v>
      </c>
      <c r="I6576">
        <f t="shared" si="820"/>
        <v>0</v>
      </c>
      <c r="J6576">
        <f t="shared" si="821"/>
        <v>0</v>
      </c>
      <c r="K6576">
        <f>J6576*Weighting!$W$24</f>
        <v>0</v>
      </c>
      <c r="M6576" s="14"/>
    </row>
    <row r="6577" spans="1:25" x14ac:dyDescent="0.55000000000000004">
      <c r="A6577" s="32" t="str">
        <f>IF(Weighting!$P$25&gt;0,B6577,"")</f>
        <v/>
      </c>
      <c r="B6577" t="e">
        <f>Weighting!$C$25</f>
        <v>#DIV/0!</v>
      </c>
      <c r="C6577" t="e">
        <f>Weighting!$F$25</f>
        <v>#NUM!</v>
      </c>
      <c r="D6577" t="e">
        <f>IF(C6577=1,'Data Transformation'!$G$3+0.5*'Data Transformation'!$W$25,IF(C6578=1,D6578-'Data Transformation'!$W$25,FALSE))</f>
        <v>#NUM!</v>
      </c>
      <c r="E6577">
        <f t="array" ref="E6577">IF(ISLOGICAL(D6577),"",FREQUENCY(IF('Data Transformation'!$B$425:$B$8425='Bin Analysis'!$B6555,'Data Transformation'!$G$425:$G$8425),D6577))</f>
        <v>2001</v>
      </c>
      <c r="F6577">
        <f t="shared" si="819"/>
        <v>0</v>
      </c>
      <c r="G6577">
        <f>Weighting!$H$25</f>
        <v>0</v>
      </c>
      <c r="H6577">
        <f t="array" ref="H6577">FREQUENCY(IF('Data Transformation'!$B$4:$B$8425=B6555,'Data Transformation'!$G$4:$G$8425),'Bin Analysis'!$B6577)</f>
        <v>2073</v>
      </c>
      <c r="I6577">
        <f t="shared" si="820"/>
        <v>0</v>
      </c>
      <c r="J6577">
        <f t="shared" si="821"/>
        <v>0</v>
      </c>
      <c r="K6577">
        <f>J6577*Weighting!$W$25</f>
        <v>0</v>
      </c>
      <c r="M6577" s="14"/>
    </row>
    <row r="6578" spans="1:25" x14ac:dyDescent="0.55000000000000004">
      <c r="O6578"/>
      <c r="P6578"/>
      <c r="Q6578"/>
      <c r="R6578"/>
    </row>
    <row r="6579" spans="1:25" ht="23.35" x14ac:dyDescent="0.8">
      <c r="A6579" s="21" t="s">
        <v>0</v>
      </c>
      <c r="B6579" s="21" t="str">
        <f>IFERROR(VLOOKUP(C6579,'Data Transformation'!$L$6:$M$426,2,FALSE),"")</f>
        <v/>
      </c>
      <c r="C6579" s="21">
        <f>C6555+1</f>
        <v>274</v>
      </c>
      <c r="D6579" s="21"/>
      <c r="E6579" s="21"/>
      <c r="F6579" s="21"/>
      <c r="G6579" s="21"/>
      <c r="H6579" s="22"/>
      <c r="I6579" s="22"/>
      <c r="J6579" s="22"/>
      <c r="K6579" s="21"/>
      <c r="L6579" s="21" t="str">
        <f>B6579</f>
        <v/>
      </c>
      <c r="M6579" s="23" t="e">
        <f>INDEX('Data Transformation'!$O$4:$O$424,MATCH($B6579,'Data Transformation'!$M$4:$M$424,0),MATCH($M$2,'Data Transformation'!$O$3,0))</f>
        <v>#N/A</v>
      </c>
      <c r="N6579" s="27" t="e">
        <f>IF('Input and Summary Results'!$J$16="minimum",'Bin Analysis'!X6580/(M6579-1),'Bin Analysis'!Y6579/('Bin Analysis'!M6579-1))</f>
        <v>#N/A</v>
      </c>
      <c r="O6579" s="27" t="e">
        <f>IF(M6579=FALSE,NA(),(VLOOKUP(1,C6582:K6601,4,FALSE))/(M6579-1))</f>
        <v>#N/A</v>
      </c>
      <c r="P6579" s="27" t="e">
        <f>IF(M6579=FALSE,NA(),SUM(J6582:J6601)/Weighting!$S$5)</f>
        <v>#N/A</v>
      </c>
      <c r="Q6579" s="27" t="e">
        <f>IF(M6579=FALSE,NA(),SUM(K6582:K6601)/Weighting!$S$6)</f>
        <v>#N/A</v>
      </c>
      <c r="R6579" s="27" t="e">
        <f>IF(M6579=FALSE,NA(),(VLOOKUP(1,G6582:K6601,3,FALSE))/(M6579-1))</f>
        <v>#N/A</v>
      </c>
      <c r="S6579" s="22" t="e">
        <f>IF(M6579=FALSE,NA(),IF(SUM(J6582:J6601)=2,"yes","no"))</f>
        <v>#N/A</v>
      </c>
      <c r="X6579" s="2" cm="2">
        <f t="array" ref="X6579:X6580">FREQUENCY(IF('Data Transformation'!$B$425:$B$6424='Bin Analysis'!L6579,'Data Transformation'!$G$425:$G$6424),'Data Transformation'!$U$11)</f>
        <v>0</v>
      </c>
      <c r="Y6579" s="2" cm="2">
        <f t="array" ref="Y6579:Y6580">FREQUENCY(IF('Data Transformation'!$B$425:$B$6424='Bin Analysis'!L6579,'Data Transformation'!$G$425:$G$6424),'Data Transformation'!$U$12)</f>
        <v>0</v>
      </c>
    </row>
    <row r="6580" spans="1:25" x14ac:dyDescent="0.55000000000000004">
      <c r="A6580" s="14" t="s">
        <v>67</v>
      </c>
      <c r="B6580" t="s">
        <v>47</v>
      </c>
      <c r="C6580" t="s">
        <v>5</v>
      </c>
      <c r="D6580" t="s">
        <v>100</v>
      </c>
      <c r="E6580" t="s">
        <v>101</v>
      </c>
      <c r="F6580" t="s">
        <v>102</v>
      </c>
      <c r="G6580" t="s">
        <v>70</v>
      </c>
      <c r="H6580" t="s">
        <v>31</v>
      </c>
      <c r="I6580" t="s">
        <v>32</v>
      </c>
      <c r="J6580" t="s">
        <v>46</v>
      </c>
      <c r="K6580" s="14" t="s">
        <v>45</v>
      </c>
      <c r="M6580" s="14"/>
      <c r="X6580" s="2">
        <v>0</v>
      </c>
      <c r="Y6580" s="2">
        <v>0</v>
      </c>
    </row>
    <row r="6581" spans="1:25" x14ac:dyDescent="0.55000000000000004">
      <c r="A6581" s="32"/>
      <c r="D6581" t="e">
        <f>IF(C6581=1,'Data Transformation'!$G$3+0.5*'Data Transformation'!$W$25,IF(C6582=1,D6582-'Data Transformation'!$W$25,FALSE))</f>
        <v>#NUM!</v>
      </c>
      <c r="E6581">
        <f t="array" ref="E6581">IF(ISLOGICAL(D6581),"",FREQUENCY(IF('Data Transformation'!$B$425:$B$8425='Bin Analysis'!$B6579,'Data Transformation'!$G$425:$G$8425),D6581))</f>
        <v>2001</v>
      </c>
      <c r="F6581" t="e">
        <f>IF(ISLOGICAL(D6581),"",E6581-E6580)</f>
        <v>#VALUE!</v>
      </c>
      <c r="M6581" s="14"/>
    </row>
    <row r="6582" spans="1:25" x14ac:dyDescent="0.55000000000000004">
      <c r="A6582" s="32" t="e">
        <f>IF(Weighting!$P$6&gt;0,B6582,"")</f>
        <v>#NUM!</v>
      </c>
      <c r="B6582" t="e">
        <f>Weighting!$C$6</f>
        <v>#DIV/0!</v>
      </c>
      <c r="C6582" t="e">
        <f>Weighting!$F$6</f>
        <v>#NUM!</v>
      </c>
      <c r="D6582" t="e">
        <f>IF(C6582=1,'Data Transformation'!$G$3+0.5*'Data Transformation'!$W$25,IF(C6583=1,D6583-'Data Transformation'!$W$25,FALSE))</f>
        <v>#NUM!</v>
      </c>
      <c r="E6582">
        <f t="array" ref="E6582">IF(ISLOGICAL(D6582),"",FREQUENCY(IF('Data Transformation'!$B$425:$B$8425='Bin Analysis'!$B6579,'Data Transformation'!$G$425:$G$8425),D6582))</f>
        <v>2001</v>
      </c>
      <c r="F6582">
        <f>IF(ISLOGICAL(D6582),"",E6582-E6581)</f>
        <v>0</v>
      </c>
      <c r="G6582">
        <f>Weighting!$H$6</f>
        <v>1</v>
      </c>
      <c r="H6582">
        <f t="array" ref="H6582">FREQUENCY(IF('Data Transformation'!$B$4:$B$8425=B6579,'Data Transformation'!$G$4:$G$8425),'Bin Analysis'!$B6582)</f>
        <v>2073</v>
      </c>
      <c r="I6582">
        <f>H6582-H6581</f>
        <v>2073</v>
      </c>
      <c r="J6582">
        <f>IF(I6582=0,0,1)</f>
        <v>1</v>
      </c>
      <c r="K6582" t="e">
        <f>J6582*Weighting!$W$6</f>
        <v>#NUM!</v>
      </c>
      <c r="M6582" s="14"/>
    </row>
    <row r="6583" spans="1:25" x14ac:dyDescent="0.55000000000000004">
      <c r="A6583" s="32" t="str">
        <f>IF(Weighting!$P$7&gt;0,B6583,"")</f>
        <v/>
      </c>
      <c r="B6583" t="e">
        <f>Weighting!$C$7</f>
        <v>#DIV/0!</v>
      </c>
      <c r="C6583" t="e">
        <f>Weighting!$F$7</f>
        <v>#NUM!</v>
      </c>
      <c r="D6583" t="e">
        <f>IF(C6583=1,'Data Transformation'!$G$3+0.5*'Data Transformation'!$W$25,IF(C6584=1,D6584-'Data Transformation'!$W$25,FALSE))</f>
        <v>#NUM!</v>
      </c>
      <c r="E6583">
        <f t="array" ref="E6583">IF(ISLOGICAL(D6583),"",FREQUENCY(IF('Data Transformation'!$B$425:$B$8425='Bin Analysis'!$B6579,'Data Transformation'!$G$425:$G$8425),D6583))</f>
        <v>2001</v>
      </c>
      <c r="F6583">
        <f t="shared" ref="F6583:F6601" si="822">IF(ISLOGICAL(D6583),"",E6583-E6582)</f>
        <v>0</v>
      </c>
      <c r="G6583">
        <f>Weighting!$H$7</f>
        <v>0</v>
      </c>
      <c r="H6583">
        <f t="array" ref="H6583">FREQUENCY(IF('Data Transformation'!$B$4:$B$8425=B6579,'Data Transformation'!$G$4:$G$8425),'Bin Analysis'!$B6583)</f>
        <v>2073</v>
      </c>
      <c r="I6583">
        <f t="shared" ref="I6583:I6601" si="823">H6583-H6582</f>
        <v>0</v>
      </c>
      <c r="J6583">
        <f>IF(I6583=0,0,1)</f>
        <v>0</v>
      </c>
      <c r="K6583">
        <f>J6583*Weighting!$W$7</f>
        <v>0</v>
      </c>
      <c r="M6583" s="14"/>
    </row>
    <row r="6584" spans="1:25" x14ac:dyDescent="0.55000000000000004">
      <c r="A6584" s="32" t="str">
        <f>IF(Weighting!$P$8&gt;0,B6584,"")</f>
        <v/>
      </c>
      <c r="B6584" t="e">
        <f>Weighting!$C$8</f>
        <v>#DIV/0!</v>
      </c>
      <c r="C6584" t="e">
        <f>Weighting!$F$8</f>
        <v>#NUM!</v>
      </c>
      <c r="D6584" t="e">
        <f>IF(C6584=1,'Data Transformation'!$G$3+0.5*'Data Transformation'!$W$25,IF(C6585=1,D6585-'Data Transformation'!$W$25,FALSE))</f>
        <v>#NUM!</v>
      </c>
      <c r="E6584">
        <f t="array" ref="E6584">IF(ISLOGICAL(D6584),"",FREQUENCY(IF('Data Transformation'!$B$425:$B$8425='Bin Analysis'!$B6579,'Data Transformation'!$G$425:$G$8425),D6584))</f>
        <v>2001</v>
      </c>
      <c r="F6584">
        <f t="shared" si="822"/>
        <v>0</v>
      </c>
      <c r="G6584">
        <f>Weighting!$H$8</f>
        <v>0</v>
      </c>
      <c r="H6584">
        <f t="array" ref="H6584">FREQUENCY(IF('Data Transformation'!$B$4:$B$8425=B6579,'Data Transformation'!$G$4:$G$8425),'Bin Analysis'!$B6584)</f>
        <v>2073</v>
      </c>
      <c r="I6584">
        <f t="shared" si="823"/>
        <v>0</v>
      </c>
      <c r="J6584">
        <f t="shared" ref="J6584:J6601" si="824">IF(I6584=0,0,1)</f>
        <v>0</v>
      </c>
      <c r="K6584">
        <f>J6584*Weighting!$W$8</f>
        <v>0</v>
      </c>
      <c r="M6584" s="14"/>
    </row>
    <row r="6585" spans="1:25" x14ac:dyDescent="0.55000000000000004">
      <c r="A6585" s="32" t="str">
        <f>IF(Weighting!$P$9&gt;0,B6585,"")</f>
        <v/>
      </c>
      <c r="B6585" s="50" t="e">
        <f>Weighting!$C$9</f>
        <v>#DIV/0!</v>
      </c>
      <c r="C6585" t="e">
        <f>Weighting!$F$9</f>
        <v>#NUM!</v>
      </c>
      <c r="D6585" t="e">
        <f>IF(C6585=1,'Data Transformation'!$G$3+0.5*'Data Transformation'!$W$25,IF(C6586=1,D6586-'Data Transformation'!$W$25,FALSE))</f>
        <v>#NUM!</v>
      </c>
      <c r="E6585">
        <f t="array" ref="E6585">IF(ISLOGICAL(D6585),"",FREQUENCY(IF('Data Transformation'!$B$425:$B$8425='Bin Analysis'!$B6579,'Data Transformation'!$G$425:$G$8425),D6585))</f>
        <v>2001</v>
      </c>
      <c r="F6585">
        <f t="shared" si="822"/>
        <v>0</v>
      </c>
      <c r="G6585">
        <f>Weighting!$H$9</f>
        <v>0</v>
      </c>
      <c r="H6585">
        <f t="array" ref="H6585">FREQUENCY(IF('Data Transformation'!$B$4:$B$8425=B6579,'Data Transformation'!$G$4:$G$8425),'Bin Analysis'!$B6585)</f>
        <v>2073</v>
      </c>
      <c r="I6585">
        <f t="shared" si="823"/>
        <v>0</v>
      </c>
      <c r="J6585">
        <f t="shared" si="824"/>
        <v>0</v>
      </c>
      <c r="K6585">
        <f>J6585*Weighting!$W$9</f>
        <v>0</v>
      </c>
      <c r="M6585" s="14"/>
    </row>
    <row r="6586" spans="1:25" x14ac:dyDescent="0.55000000000000004">
      <c r="A6586" s="32" t="str">
        <f>IF(Weighting!$P$10&gt;0,B6586,"")</f>
        <v/>
      </c>
      <c r="B6586" t="e">
        <f>Weighting!$C$10</f>
        <v>#DIV/0!</v>
      </c>
      <c r="C6586" t="e">
        <f>Weighting!$F$10</f>
        <v>#NUM!</v>
      </c>
      <c r="D6586" t="e">
        <f>IF(C6586=1,'Data Transformation'!$G$3+0.5*'Data Transformation'!$W$25,IF(C6587=1,D6587-'Data Transformation'!$W$25,FALSE))</f>
        <v>#NUM!</v>
      </c>
      <c r="E6586">
        <f t="array" ref="E6586">IF(ISLOGICAL(D6586),"",FREQUENCY(IF('Data Transformation'!$B$425:$B$8425='Bin Analysis'!$B6579,'Data Transformation'!$G$425:$G$8425),D6586))</f>
        <v>2001</v>
      </c>
      <c r="F6586">
        <f t="shared" si="822"/>
        <v>0</v>
      </c>
      <c r="G6586">
        <f>Weighting!$H$10</f>
        <v>0</v>
      </c>
      <c r="H6586">
        <f t="array" ref="H6586">FREQUENCY(IF('Data Transformation'!$B$4:$B$8425=B6579,'Data Transformation'!$G$4:$G$8425),'Bin Analysis'!$B6586)</f>
        <v>2073</v>
      </c>
      <c r="I6586">
        <f t="shared" si="823"/>
        <v>0</v>
      </c>
      <c r="J6586">
        <f t="shared" si="824"/>
        <v>0</v>
      </c>
      <c r="K6586">
        <f>J6586*Weighting!$W$10</f>
        <v>0</v>
      </c>
      <c r="M6586" s="14"/>
    </row>
    <row r="6587" spans="1:25" x14ac:dyDescent="0.55000000000000004">
      <c r="A6587" s="32" t="str">
        <f>IF(Weighting!$P$11&gt;0,B6587,"")</f>
        <v/>
      </c>
      <c r="B6587" t="e">
        <f>Weighting!$C$11</f>
        <v>#DIV/0!</v>
      </c>
      <c r="C6587" t="e">
        <f>Weighting!$F$11</f>
        <v>#NUM!</v>
      </c>
      <c r="D6587" t="e">
        <f>IF(C6587=1,'Data Transformation'!$G$3+0.5*'Data Transformation'!$W$25,IF(C6588=1,D6588-'Data Transformation'!$W$25,FALSE))</f>
        <v>#NUM!</v>
      </c>
      <c r="E6587">
        <f t="array" ref="E6587">IF(ISLOGICAL(D6587),"",FREQUENCY(IF('Data Transformation'!$B$425:$B$8425='Bin Analysis'!$B6579,'Data Transformation'!$G$425:$G$8425),D6587))</f>
        <v>2001</v>
      </c>
      <c r="F6587">
        <f t="shared" si="822"/>
        <v>0</v>
      </c>
      <c r="G6587">
        <f>Weighting!$H$11</f>
        <v>0</v>
      </c>
      <c r="H6587">
        <f t="array" ref="H6587">FREQUENCY(IF('Data Transformation'!$B$4:$B$8425=B6579,'Data Transformation'!$G$4:$G$8425),'Bin Analysis'!$B6587)</f>
        <v>2073</v>
      </c>
      <c r="I6587">
        <f t="shared" si="823"/>
        <v>0</v>
      </c>
      <c r="J6587">
        <f t="shared" si="824"/>
        <v>0</v>
      </c>
      <c r="K6587">
        <f>J6587*Weighting!$W$11</f>
        <v>0</v>
      </c>
      <c r="M6587" s="14"/>
    </row>
    <row r="6588" spans="1:25" x14ac:dyDescent="0.55000000000000004">
      <c r="A6588" s="32" t="str">
        <f>IF(Weighting!$P$12&gt;0,B6588,"")</f>
        <v/>
      </c>
      <c r="B6588" t="e">
        <f>Weighting!$C$12</f>
        <v>#DIV/0!</v>
      </c>
      <c r="C6588" t="e">
        <f>Weighting!$F$12</f>
        <v>#NUM!</v>
      </c>
      <c r="D6588" t="e">
        <f>IF(C6588=1,'Data Transformation'!$G$3+0.5*'Data Transformation'!$W$25,IF(C6589=1,D6589-'Data Transformation'!$W$25,FALSE))</f>
        <v>#NUM!</v>
      </c>
      <c r="E6588">
        <f t="array" ref="E6588">IF(ISLOGICAL(D6588),"",FREQUENCY(IF('Data Transformation'!$B$425:$B$8425='Bin Analysis'!$B6579,'Data Transformation'!$G$425:$G$8425),D6588))</f>
        <v>2001</v>
      </c>
      <c r="F6588">
        <f t="shared" si="822"/>
        <v>0</v>
      </c>
      <c r="G6588">
        <f>Weighting!$H$12</f>
        <v>0</v>
      </c>
      <c r="H6588">
        <f t="array" ref="H6588">FREQUENCY(IF('Data Transformation'!$B$4:$B$8425=B6579,'Data Transformation'!$G$4:$G$8425),'Bin Analysis'!$B6588)</f>
        <v>2073</v>
      </c>
      <c r="I6588">
        <f t="shared" si="823"/>
        <v>0</v>
      </c>
      <c r="J6588">
        <f t="shared" si="824"/>
        <v>0</v>
      </c>
      <c r="K6588">
        <f>J6588*Weighting!$W$12</f>
        <v>0</v>
      </c>
      <c r="M6588" s="14"/>
    </row>
    <row r="6589" spans="1:25" x14ac:dyDescent="0.55000000000000004">
      <c r="A6589" s="32" t="str">
        <f>IF(Weighting!$P$13&gt;0,B6589,"")</f>
        <v/>
      </c>
      <c r="B6589" t="e">
        <f>Weighting!$C$13</f>
        <v>#DIV/0!</v>
      </c>
      <c r="C6589" t="e">
        <f>Weighting!$F$13</f>
        <v>#NUM!</v>
      </c>
      <c r="D6589" t="e">
        <f>IF(C6589=1,'Data Transformation'!$G$3+0.5*'Data Transformation'!$W$25,IF(C6590=1,D6590-'Data Transformation'!$W$25,FALSE))</f>
        <v>#NUM!</v>
      </c>
      <c r="E6589">
        <f t="array" ref="E6589">IF(ISLOGICAL(D6589),"",FREQUENCY(IF('Data Transformation'!$B$425:$B$8425='Bin Analysis'!$B6579,'Data Transformation'!$G$425:$G$8425),D6589))</f>
        <v>2001</v>
      </c>
      <c r="F6589">
        <f t="shared" si="822"/>
        <v>0</v>
      </c>
      <c r="G6589">
        <f>Weighting!$H$13</f>
        <v>0</v>
      </c>
      <c r="H6589">
        <f t="array" ref="H6589">FREQUENCY(IF('Data Transformation'!$B$4:$B$8425=B6579,'Data Transformation'!$G$4:$G$8425),'Bin Analysis'!$B6589)</f>
        <v>2073</v>
      </c>
      <c r="I6589">
        <f t="shared" si="823"/>
        <v>0</v>
      </c>
      <c r="J6589">
        <f t="shared" si="824"/>
        <v>0</v>
      </c>
      <c r="K6589">
        <f>J6589*Weighting!$W$13</f>
        <v>0</v>
      </c>
      <c r="M6589" s="14"/>
    </row>
    <row r="6590" spans="1:25" x14ac:dyDescent="0.55000000000000004">
      <c r="A6590" s="32" t="str">
        <f>IF(Weighting!$P$14&gt;0,B6590,"")</f>
        <v/>
      </c>
      <c r="B6590" t="e">
        <f>Weighting!$C$14</f>
        <v>#DIV/0!</v>
      </c>
      <c r="C6590" t="e">
        <f>Weighting!$F$14</f>
        <v>#NUM!</v>
      </c>
      <c r="D6590" t="e">
        <f>IF(C6590=1,'Data Transformation'!$G$3+0.5*'Data Transformation'!$W$25,IF(C6591=1,D6591-'Data Transformation'!$W$25,FALSE))</f>
        <v>#NUM!</v>
      </c>
      <c r="E6590">
        <f t="array" ref="E6590">IF(ISLOGICAL(D6590),"",FREQUENCY(IF('Data Transformation'!$B$425:$B$8425='Bin Analysis'!$B6579,'Data Transformation'!$G$425:$G$8425),D6590))</f>
        <v>2001</v>
      </c>
      <c r="F6590">
        <f t="shared" si="822"/>
        <v>0</v>
      </c>
      <c r="G6590">
        <f>Weighting!$H$14</f>
        <v>0</v>
      </c>
      <c r="H6590">
        <f t="array" ref="H6590">FREQUENCY(IF('Data Transformation'!$B$4:$B$8425=B6579,'Data Transformation'!$G$4:$G$8425),'Bin Analysis'!$B6590)</f>
        <v>2073</v>
      </c>
      <c r="I6590">
        <f t="shared" si="823"/>
        <v>0</v>
      </c>
      <c r="J6590">
        <f t="shared" si="824"/>
        <v>0</v>
      </c>
      <c r="K6590">
        <f>J6590*Weighting!$W$14</f>
        <v>0</v>
      </c>
      <c r="M6590" s="14"/>
    </row>
    <row r="6591" spans="1:25" x14ac:dyDescent="0.55000000000000004">
      <c r="A6591" s="32" t="str">
        <f>IF(Weighting!$P$15&gt;0,B6591,"")</f>
        <v/>
      </c>
      <c r="B6591" t="e">
        <f>Weighting!$C$15</f>
        <v>#DIV/0!</v>
      </c>
      <c r="C6591" t="e">
        <f>Weighting!$F$15</f>
        <v>#NUM!</v>
      </c>
      <c r="D6591" t="e">
        <f>IF(C6591=1,'Data Transformation'!$G$3+0.5*'Data Transformation'!$W$25,IF(C6592=1,D6592-'Data Transformation'!$W$25,FALSE))</f>
        <v>#NUM!</v>
      </c>
      <c r="E6591">
        <f t="array" ref="E6591">IF(ISLOGICAL(D6591),"",FREQUENCY(IF('Data Transformation'!$B$425:$B$8425='Bin Analysis'!$B6579,'Data Transformation'!$G$425:$G$8425),D6591))</f>
        <v>2001</v>
      </c>
      <c r="F6591">
        <f t="shared" si="822"/>
        <v>0</v>
      </c>
      <c r="G6591">
        <f>Weighting!$H$15</f>
        <v>0</v>
      </c>
      <c r="H6591">
        <f t="array" ref="H6591">FREQUENCY(IF('Data Transformation'!$B$4:$B$8425=B6579,'Data Transformation'!$G$4:$G$8425),'Bin Analysis'!$B6591)</f>
        <v>2073</v>
      </c>
      <c r="I6591">
        <f t="shared" si="823"/>
        <v>0</v>
      </c>
      <c r="J6591">
        <f t="shared" si="824"/>
        <v>0</v>
      </c>
      <c r="K6591">
        <f>J6591*Weighting!$W$15</f>
        <v>0</v>
      </c>
      <c r="M6591" s="14"/>
    </row>
    <row r="6592" spans="1:25" x14ac:dyDescent="0.55000000000000004">
      <c r="A6592" s="32" t="str">
        <f>IF(Weighting!$P$16&gt;0,B6592,"")</f>
        <v/>
      </c>
      <c r="B6592" t="e">
        <f>Weighting!$C$16</f>
        <v>#DIV/0!</v>
      </c>
      <c r="C6592" t="e">
        <f>Weighting!$F$16</f>
        <v>#NUM!</v>
      </c>
      <c r="D6592" t="e">
        <f>IF(C6592=1,'Data Transformation'!$G$3+0.5*'Data Transformation'!$W$25,IF(C6593=1,D6593-'Data Transformation'!$W$25,FALSE))</f>
        <v>#NUM!</v>
      </c>
      <c r="E6592">
        <f t="array" ref="E6592">IF(ISLOGICAL(D6592),"",FREQUENCY(IF('Data Transformation'!$B$425:$B$8425='Bin Analysis'!$B6579,'Data Transformation'!$G$425:$G$8425),D6592))</f>
        <v>2001</v>
      </c>
      <c r="F6592">
        <f t="shared" si="822"/>
        <v>0</v>
      </c>
      <c r="G6592">
        <f>Weighting!$H$16</f>
        <v>0</v>
      </c>
      <c r="H6592">
        <f t="array" ref="H6592">FREQUENCY(IF('Data Transformation'!$B$4:$B$8425=B6579,'Data Transformation'!$G$4:$G$8425),'Bin Analysis'!$B6592)</f>
        <v>2073</v>
      </c>
      <c r="I6592">
        <f t="shared" si="823"/>
        <v>0</v>
      </c>
      <c r="J6592">
        <f t="shared" si="824"/>
        <v>0</v>
      </c>
      <c r="K6592">
        <f>J6592*Weighting!$W$16</f>
        <v>0</v>
      </c>
      <c r="M6592" s="14"/>
    </row>
    <row r="6593" spans="1:25" x14ac:dyDescent="0.55000000000000004">
      <c r="A6593" s="32" t="str">
        <f>IF(Weighting!$P$17&gt;0,B6593,"")</f>
        <v/>
      </c>
      <c r="B6593" t="e">
        <f>Weighting!$C$17</f>
        <v>#DIV/0!</v>
      </c>
      <c r="C6593" t="e">
        <f>Weighting!$F$17</f>
        <v>#NUM!</v>
      </c>
      <c r="D6593" t="e">
        <f>IF(C6593=1,'Data Transformation'!$G$3+0.5*'Data Transformation'!$W$25,IF(C6594=1,D6594-'Data Transformation'!$W$25,FALSE))</f>
        <v>#NUM!</v>
      </c>
      <c r="E6593">
        <f t="array" ref="E6593">IF(ISLOGICAL(D6593),"",FREQUENCY(IF('Data Transformation'!$B$425:$B$8425='Bin Analysis'!$B6579,'Data Transformation'!$G$425:$G$8425),D6593))</f>
        <v>2001</v>
      </c>
      <c r="F6593">
        <f t="shared" si="822"/>
        <v>0</v>
      </c>
      <c r="G6593">
        <f>Weighting!$H$17</f>
        <v>0</v>
      </c>
      <c r="H6593">
        <f t="array" ref="H6593">FREQUENCY(IF('Data Transformation'!$B$4:$B$8425=B6579,'Data Transformation'!$G$4:$G$8425),'Bin Analysis'!$B6593)</f>
        <v>2073</v>
      </c>
      <c r="I6593">
        <f t="shared" si="823"/>
        <v>0</v>
      </c>
      <c r="J6593">
        <f t="shared" si="824"/>
        <v>0</v>
      </c>
      <c r="K6593">
        <f>J6593*Weighting!$W$17</f>
        <v>0</v>
      </c>
      <c r="M6593" s="14"/>
    </row>
    <row r="6594" spans="1:25" x14ac:dyDescent="0.55000000000000004">
      <c r="A6594" s="32" t="str">
        <f>IF(Weighting!$P$18&gt;0,B6594,"")</f>
        <v/>
      </c>
      <c r="B6594" t="e">
        <f>Weighting!$C$18</f>
        <v>#DIV/0!</v>
      </c>
      <c r="C6594" t="e">
        <f>Weighting!$F$18</f>
        <v>#NUM!</v>
      </c>
      <c r="D6594" t="e">
        <f>IF(C6594=1,'Data Transformation'!$G$3+0.5*'Data Transformation'!$W$25,IF(C6595=1,D6595-'Data Transformation'!$W$25,FALSE))</f>
        <v>#NUM!</v>
      </c>
      <c r="E6594">
        <f t="array" ref="E6594">IF(ISLOGICAL(D6594),"",FREQUENCY(IF('Data Transformation'!$B$425:$B$8425='Bin Analysis'!$B6579,'Data Transformation'!$G$425:$G$8425),D6594))</f>
        <v>2001</v>
      </c>
      <c r="F6594">
        <f t="shared" si="822"/>
        <v>0</v>
      </c>
      <c r="G6594">
        <f>Weighting!$H$18</f>
        <v>0</v>
      </c>
      <c r="H6594">
        <f t="array" ref="H6594">FREQUENCY(IF('Data Transformation'!$B$4:$B$8425=B6579,'Data Transformation'!$G$4:$G$8425),'Bin Analysis'!$B6594)</f>
        <v>2073</v>
      </c>
      <c r="I6594">
        <f t="shared" si="823"/>
        <v>0</v>
      </c>
      <c r="J6594">
        <f t="shared" si="824"/>
        <v>0</v>
      </c>
      <c r="K6594">
        <f>J6594*Weighting!$W$18</f>
        <v>0</v>
      </c>
      <c r="M6594" s="14"/>
    </row>
    <row r="6595" spans="1:25" x14ac:dyDescent="0.55000000000000004">
      <c r="A6595" s="32" t="str">
        <f>IF(Weighting!$P$19&gt;0,B6595,"")</f>
        <v/>
      </c>
      <c r="B6595" t="e">
        <f>Weighting!$C$19</f>
        <v>#DIV/0!</v>
      </c>
      <c r="C6595" t="e">
        <f>Weighting!$F$19</f>
        <v>#NUM!</v>
      </c>
      <c r="D6595" t="e">
        <f>IF(C6595=1,'Data Transformation'!$G$3+0.5*'Data Transformation'!$W$25,IF(C6596=1,D6596-'Data Transformation'!$W$25,FALSE))</f>
        <v>#NUM!</v>
      </c>
      <c r="E6595">
        <f t="array" ref="E6595">IF(ISLOGICAL(D6595),"",FREQUENCY(IF('Data Transformation'!$B$425:$B$8425='Bin Analysis'!$B6579,'Data Transformation'!$G$425:$G$8425),D6595))</f>
        <v>2001</v>
      </c>
      <c r="F6595">
        <f t="shared" si="822"/>
        <v>0</v>
      </c>
      <c r="G6595">
        <f>Weighting!$H$19</f>
        <v>0</v>
      </c>
      <c r="H6595">
        <f t="array" ref="H6595">FREQUENCY(IF('Data Transformation'!$B$4:$B$8425=B6579,'Data Transformation'!$G$4:$G$8425),'Bin Analysis'!$B6595)</f>
        <v>2073</v>
      </c>
      <c r="I6595">
        <f t="shared" si="823"/>
        <v>0</v>
      </c>
      <c r="J6595">
        <f t="shared" si="824"/>
        <v>0</v>
      </c>
      <c r="K6595">
        <f>J6595*Weighting!$W$19</f>
        <v>0</v>
      </c>
      <c r="M6595" s="14"/>
    </row>
    <row r="6596" spans="1:25" x14ac:dyDescent="0.55000000000000004">
      <c r="A6596" s="32" t="str">
        <f>IF(Weighting!$P$20&gt;0,B6596,"")</f>
        <v/>
      </c>
      <c r="B6596" t="e">
        <f>Weighting!$C$20</f>
        <v>#DIV/0!</v>
      </c>
      <c r="C6596" t="e">
        <f>Weighting!$F$20</f>
        <v>#NUM!</v>
      </c>
      <c r="D6596" t="e">
        <f>IF(C6596=1,'Data Transformation'!$G$3+0.5*'Data Transformation'!$W$25,IF(C6597=1,D6597-'Data Transformation'!$W$25,FALSE))</f>
        <v>#NUM!</v>
      </c>
      <c r="E6596">
        <f t="array" ref="E6596">IF(ISLOGICAL(D6596),"",FREQUENCY(IF('Data Transformation'!$B$425:$B$8425='Bin Analysis'!$B6579,'Data Transformation'!$G$425:$G$8425),D6596))</f>
        <v>2001</v>
      </c>
      <c r="F6596">
        <f t="shared" si="822"/>
        <v>0</v>
      </c>
      <c r="G6596">
        <f>Weighting!$H$20</f>
        <v>0</v>
      </c>
      <c r="H6596">
        <f t="array" ref="H6596">FREQUENCY(IF('Data Transformation'!$B$4:$B$8425=B6579,'Data Transformation'!$G$4:$G$8425),'Bin Analysis'!$B6596)</f>
        <v>2073</v>
      </c>
      <c r="I6596">
        <f t="shared" si="823"/>
        <v>0</v>
      </c>
      <c r="J6596">
        <f t="shared" si="824"/>
        <v>0</v>
      </c>
      <c r="K6596">
        <f>J6596*Weighting!$W$20</f>
        <v>0</v>
      </c>
      <c r="M6596" s="14"/>
    </row>
    <row r="6597" spans="1:25" x14ac:dyDescent="0.55000000000000004">
      <c r="A6597" s="32" t="str">
        <f>IF(Weighting!$P$21&gt;0,B6597,"")</f>
        <v/>
      </c>
      <c r="B6597" t="e">
        <f>Weighting!$C$21</f>
        <v>#DIV/0!</v>
      </c>
      <c r="C6597" t="e">
        <f>Weighting!$F$21</f>
        <v>#NUM!</v>
      </c>
      <c r="D6597" t="e">
        <f>IF(C6597=1,'Data Transformation'!$G$3+0.5*'Data Transformation'!$W$25,IF(C6598=1,D6598-'Data Transformation'!$W$25,FALSE))</f>
        <v>#NUM!</v>
      </c>
      <c r="E6597">
        <f t="array" ref="E6597">IF(ISLOGICAL(D6597),"",FREQUENCY(IF('Data Transformation'!$B$425:$B$8425='Bin Analysis'!$B6579,'Data Transformation'!$G$425:$G$8425),D6597))</f>
        <v>2001</v>
      </c>
      <c r="F6597">
        <f t="shared" si="822"/>
        <v>0</v>
      </c>
      <c r="G6597">
        <f>Weighting!$H$21</f>
        <v>0</v>
      </c>
      <c r="H6597">
        <f t="array" ref="H6597">FREQUENCY(IF('Data Transformation'!$B$4:$B$8425=B6579,'Data Transformation'!$G$4:$G$8425),'Bin Analysis'!$B6597)</f>
        <v>2073</v>
      </c>
      <c r="I6597">
        <f t="shared" si="823"/>
        <v>0</v>
      </c>
      <c r="J6597">
        <f t="shared" si="824"/>
        <v>0</v>
      </c>
      <c r="K6597">
        <f>J6597*Weighting!$W$21</f>
        <v>0</v>
      </c>
      <c r="M6597" s="14"/>
    </row>
    <row r="6598" spans="1:25" x14ac:dyDescent="0.55000000000000004">
      <c r="A6598" s="32" t="str">
        <f>IF(Weighting!$P$22&gt;0,B6598,"")</f>
        <v/>
      </c>
      <c r="B6598" t="e">
        <f>Weighting!$C$22</f>
        <v>#DIV/0!</v>
      </c>
      <c r="C6598" t="e">
        <f>Weighting!$F$22</f>
        <v>#NUM!</v>
      </c>
      <c r="D6598" t="e">
        <f>IF(C6598=1,'Data Transformation'!$G$3+0.5*'Data Transformation'!$W$25,IF(C6599=1,D6599-'Data Transformation'!$W$25,FALSE))</f>
        <v>#NUM!</v>
      </c>
      <c r="E6598">
        <f t="array" ref="E6598">IF(ISLOGICAL(D6598),"",FREQUENCY(IF('Data Transformation'!$B$425:$B$8425='Bin Analysis'!$B6579,'Data Transformation'!$G$425:$G$8425),D6598))</f>
        <v>2001</v>
      </c>
      <c r="F6598">
        <f t="shared" si="822"/>
        <v>0</v>
      </c>
      <c r="G6598">
        <f>Weighting!$H$22</f>
        <v>0</v>
      </c>
      <c r="H6598">
        <f t="array" ref="H6598">FREQUENCY(IF('Data Transformation'!$B$4:$B$8425=B6579,'Data Transformation'!$G$4:$G$8425),'Bin Analysis'!$B6598)</f>
        <v>2073</v>
      </c>
      <c r="I6598">
        <f t="shared" si="823"/>
        <v>0</v>
      </c>
      <c r="J6598">
        <f t="shared" si="824"/>
        <v>0</v>
      </c>
      <c r="K6598">
        <f>J6598*Weighting!$W$22</f>
        <v>0</v>
      </c>
      <c r="M6598" s="14"/>
    </row>
    <row r="6599" spans="1:25" x14ac:dyDescent="0.55000000000000004">
      <c r="A6599" s="32" t="str">
        <f>IF(Weighting!$P$23&gt;0,B6599,"")</f>
        <v/>
      </c>
      <c r="B6599" t="e">
        <f>Weighting!$C$23</f>
        <v>#DIV/0!</v>
      </c>
      <c r="C6599" t="e">
        <f>Weighting!$F$23</f>
        <v>#NUM!</v>
      </c>
      <c r="D6599" t="e">
        <f>IF(C6599=1,'Data Transformation'!$G$3+0.5*'Data Transformation'!$W$25,IF(C6600=1,D6600-'Data Transformation'!$W$25,FALSE))</f>
        <v>#NUM!</v>
      </c>
      <c r="E6599">
        <f t="array" ref="E6599">IF(ISLOGICAL(D6599),"",FREQUENCY(IF('Data Transformation'!$B$425:$B$8425='Bin Analysis'!$B6579,'Data Transformation'!$G$425:$G$8425),D6599))</f>
        <v>2001</v>
      </c>
      <c r="F6599">
        <f t="shared" si="822"/>
        <v>0</v>
      </c>
      <c r="G6599">
        <f>Weighting!$H$23</f>
        <v>0</v>
      </c>
      <c r="H6599">
        <f t="array" ref="H6599">FREQUENCY(IF('Data Transformation'!$B$4:$B$8425=B6579,'Data Transformation'!$G$4:$G$8425),'Bin Analysis'!$B6599)</f>
        <v>2073</v>
      </c>
      <c r="I6599">
        <f t="shared" si="823"/>
        <v>0</v>
      </c>
      <c r="J6599">
        <f t="shared" si="824"/>
        <v>0</v>
      </c>
      <c r="K6599">
        <f>J6599*Weighting!$W$23</f>
        <v>0</v>
      </c>
      <c r="M6599" s="14"/>
    </row>
    <row r="6600" spans="1:25" x14ac:dyDescent="0.55000000000000004">
      <c r="A6600" s="32" t="str">
        <f>IF(Weighting!$P$24&gt;0,B6600,"")</f>
        <v/>
      </c>
      <c r="B6600" t="e">
        <f>Weighting!$C$24</f>
        <v>#DIV/0!</v>
      </c>
      <c r="C6600" t="e">
        <f>Weighting!$F$24</f>
        <v>#NUM!</v>
      </c>
      <c r="D6600" t="e">
        <f>IF(C6600=1,'Data Transformation'!$G$3+0.5*'Data Transformation'!$W$25,IF(C6601=1,D6601-'Data Transformation'!$W$25,FALSE))</f>
        <v>#NUM!</v>
      </c>
      <c r="E6600">
        <f t="array" ref="E6600">IF(ISLOGICAL(D6600),"",FREQUENCY(IF('Data Transformation'!$B$425:$B$8425='Bin Analysis'!$B6579,'Data Transformation'!$G$425:$G$8425),D6600))</f>
        <v>2001</v>
      </c>
      <c r="F6600">
        <f t="shared" si="822"/>
        <v>0</v>
      </c>
      <c r="G6600">
        <f>Weighting!$H$24</f>
        <v>0</v>
      </c>
      <c r="H6600">
        <f t="array" ref="H6600">FREQUENCY(IF('Data Transformation'!$B$4:$B$8425=B6579,'Data Transformation'!$G$4:$G$8425),'Bin Analysis'!$B6600)</f>
        <v>2073</v>
      </c>
      <c r="I6600">
        <f t="shared" si="823"/>
        <v>0</v>
      </c>
      <c r="J6600">
        <f t="shared" si="824"/>
        <v>0</v>
      </c>
      <c r="K6600">
        <f>J6600*Weighting!$W$24</f>
        <v>0</v>
      </c>
      <c r="M6600" s="14"/>
    </row>
    <row r="6601" spans="1:25" x14ac:dyDescent="0.55000000000000004">
      <c r="A6601" s="32" t="str">
        <f>IF(Weighting!$P$25&gt;0,B6601,"")</f>
        <v/>
      </c>
      <c r="B6601" t="e">
        <f>Weighting!$C$25</f>
        <v>#DIV/0!</v>
      </c>
      <c r="C6601" t="e">
        <f>Weighting!$F$25</f>
        <v>#NUM!</v>
      </c>
      <c r="D6601" t="e">
        <f>IF(C6601=1,'Data Transformation'!$G$3+0.5*'Data Transformation'!$W$25,IF(C6602=1,D6602-'Data Transformation'!$W$25,FALSE))</f>
        <v>#NUM!</v>
      </c>
      <c r="E6601">
        <f t="array" ref="E6601">IF(ISLOGICAL(D6601),"",FREQUENCY(IF('Data Transformation'!$B$425:$B$8425='Bin Analysis'!$B6579,'Data Transformation'!$G$425:$G$8425),D6601))</f>
        <v>2001</v>
      </c>
      <c r="F6601">
        <f t="shared" si="822"/>
        <v>0</v>
      </c>
      <c r="G6601">
        <f>Weighting!$H$25</f>
        <v>0</v>
      </c>
      <c r="H6601">
        <f t="array" ref="H6601">FREQUENCY(IF('Data Transformation'!$B$4:$B$8425=B6579,'Data Transformation'!$G$4:$G$8425),'Bin Analysis'!$B6601)</f>
        <v>2073</v>
      </c>
      <c r="I6601">
        <f t="shared" si="823"/>
        <v>0</v>
      </c>
      <c r="J6601">
        <f t="shared" si="824"/>
        <v>0</v>
      </c>
      <c r="K6601">
        <f>J6601*Weighting!$W$25</f>
        <v>0</v>
      </c>
      <c r="M6601" s="14"/>
    </row>
    <row r="6602" spans="1:25" x14ac:dyDescent="0.55000000000000004">
      <c r="A6602" s="32"/>
      <c r="M6602" s="14"/>
      <c r="N6602" s="57"/>
    </row>
    <row r="6603" spans="1:25" ht="23.35" x14ac:dyDescent="0.8">
      <c r="A6603" s="21" t="s">
        <v>0</v>
      </c>
      <c r="B6603" s="21" t="str">
        <f>IFERROR(VLOOKUP(C6603,'Data Transformation'!$L$6:$M$426,2,FALSE),"")</f>
        <v/>
      </c>
      <c r="C6603" s="21">
        <f>C6579+1</f>
        <v>275</v>
      </c>
      <c r="D6603" s="21"/>
      <c r="E6603" s="21"/>
      <c r="F6603" s="21"/>
      <c r="G6603" s="21"/>
      <c r="H6603" s="22"/>
      <c r="I6603" s="22"/>
      <c r="J6603" s="22"/>
      <c r="K6603" s="21"/>
      <c r="L6603" s="21" t="str">
        <f>B6603</f>
        <v/>
      </c>
      <c r="M6603" s="23" t="e">
        <f>INDEX('Data Transformation'!$O$4:$O$424,MATCH($B6603,'Data Transformation'!$M$4:$M$424,0),MATCH($M$2,'Data Transformation'!$O$3,0))</f>
        <v>#N/A</v>
      </c>
      <c r="N6603" s="27" t="e">
        <f>IF('Input and Summary Results'!$J$16="minimum",'Bin Analysis'!X6604/(M6603-1),'Bin Analysis'!Y6603/('Bin Analysis'!M6603-1))</f>
        <v>#N/A</v>
      </c>
      <c r="O6603" s="27" t="e">
        <f>IF(M6603=FALSE,NA(),(VLOOKUP(1,C6606:K6625,4,FALSE))/(M6603-1))</f>
        <v>#N/A</v>
      </c>
      <c r="P6603" s="27" t="e">
        <f>IF(M6603=FALSE,NA(),SUM(J6606:J6625)/Weighting!$S$5)</f>
        <v>#N/A</v>
      </c>
      <c r="Q6603" s="27" t="e">
        <f>IF(M6603=FALSE,NA(),SUM(K6606:K6625)/Weighting!$S$6)</f>
        <v>#N/A</v>
      </c>
      <c r="R6603" s="27" t="e">
        <f>IF(M6603=FALSE,NA(),(VLOOKUP(1,G6606:K6625,3,FALSE))/(M6603-1))</f>
        <v>#N/A</v>
      </c>
      <c r="S6603" s="22" t="e">
        <f>IF(M6603=FALSE,NA(),IF(SUM(J6606:J6625)=2,"yes","no"))</f>
        <v>#N/A</v>
      </c>
      <c r="X6603" s="2" cm="2">
        <f t="array" ref="X6603:X6604">FREQUENCY(IF('Data Transformation'!$B$425:$B$6424='Bin Analysis'!L6603,'Data Transformation'!$G$425:$G$6424),'Data Transformation'!$U$11)</f>
        <v>0</v>
      </c>
      <c r="Y6603" s="2" cm="2">
        <f t="array" ref="Y6603:Y6604">FREQUENCY(IF('Data Transformation'!$B$425:$B$6424='Bin Analysis'!L6603,'Data Transformation'!$G$425:$G$6424),'Data Transformation'!$U$12)</f>
        <v>0</v>
      </c>
    </row>
    <row r="6604" spans="1:25" x14ac:dyDescent="0.55000000000000004">
      <c r="A6604" s="14" t="s">
        <v>67</v>
      </c>
      <c r="B6604" t="s">
        <v>47</v>
      </c>
      <c r="C6604" t="s">
        <v>5</v>
      </c>
      <c r="D6604" t="s">
        <v>100</v>
      </c>
      <c r="E6604" t="s">
        <v>101</v>
      </c>
      <c r="F6604" t="s">
        <v>102</v>
      </c>
      <c r="G6604" t="s">
        <v>70</v>
      </c>
      <c r="H6604" t="s">
        <v>31</v>
      </c>
      <c r="I6604" t="s">
        <v>32</v>
      </c>
      <c r="J6604" t="s">
        <v>46</v>
      </c>
      <c r="K6604" s="14" t="s">
        <v>45</v>
      </c>
      <c r="M6604" s="14"/>
      <c r="X6604" s="2">
        <v>0</v>
      </c>
      <c r="Y6604" s="2">
        <v>0</v>
      </c>
    </row>
    <row r="6605" spans="1:25" x14ac:dyDescent="0.55000000000000004">
      <c r="A6605" s="32"/>
      <c r="D6605" t="e">
        <f>IF(C6605=1,'Data Transformation'!$G$3+0.5*'Data Transformation'!$W$25,IF(C6606=1,D6606-'Data Transformation'!$W$25,FALSE))</f>
        <v>#NUM!</v>
      </c>
      <c r="E6605">
        <f t="array" ref="E6605">IF(ISLOGICAL(D6605),"",FREQUENCY(IF('Data Transformation'!$B$425:$B$8425='Bin Analysis'!$B6603,'Data Transformation'!$G$425:$G$8425),D6605))</f>
        <v>2001</v>
      </c>
      <c r="F6605" t="e">
        <f>IF(ISLOGICAL(D6605),"",E6605-E6604)</f>
        <v>#VALUE!</v>
      </c>
      <c r="M6605" s="14"/>
    </row>
    <row r="6606" spans="1:25" x14ac:dyDescent="0.55000000000000004">
      <c r="A6606" s="32" t="e">
        <f>IF(Weighting!$P$6&gt;0,B6606,"")</f>
        <v>#NUM!</v>
      </c>
      <c r="B6606" t="e">
        <f>Weighting!$C$6</f>
        <v>#DIV/0!</v>
      </c>
      <c r="C6606" t="e">
        <f>Weighting!$F$6</f>
        <v>#NUM!</v>
      </c>
      <c r="D6606" t="e">
        <f>IF(C6606=1,'Data Transformation'!$G$3+0.5*'Data Transformation'!$W$25,IF(C6607=1,D6607-'Data Transformation'!$W$25,FALSE))</f>
        <v>#NUM!</v>
      </c>
      <c r="E6606">
        <f t="array" ref="E6606">IF(ISLOGICAL(D6606),"",FREQUENCY(IF('Data Transformation'!$B$425:$B$8425='Bin Analysis'!$B6603,'Data Transformation'!$G$425:$G$8425),D6606))</f>
        <v>2001</v>
      </c>
      <c r="F6606">
        <f>IF(ISLOGICAL(D6606),"",E6606-E6605)</f>
        <v>0</v>
      </c>
      <c r="G6606">
        <f>Weighting!$H$6</f>
        <v>1</v>
      </c>
      <c r="H6606">
        <f t="array" ref="H6606">FREQUENCY(IF('Data Transformation'!$B$4:$B$8425=B6603,'Data Transformation'!$G$4:$G$8425),'Bin Analysis'!$B6606)</f>
        <v>2073</v>
      </c>
      <c r="I6606">
        <f>H6606-H6605</f>
        <v>2073</v>
      </c>
      <c r="J6606">
        <f>IF(I6606=0,0,1)</f>
        <v>1</v>
      </c>
      <c r="K6606" t="e">
        <f>J6606*Weighting!$W$6</f>
        <v>#NUM!</v>
      </c>
      <c r="M6606" s="14"/>
    </row>
    <row r="6607" spans="1:25" x14ac:dyDescent="0.55000000000000004">
      <c r="A6607" s="32" t="str">
        <f>IF(Weighting!$P$7&gt;0,B6607,"")</f>
        <v/>
      </c>
      <c r="B6607" t="e">
        <f>Weighting!$C$7</f>
        <v>#DIV/0!</v>
      </c>
      <c r="C6607" t="e">
        <f>Weighting!$F$7</f>
        <v>#NUM!</v>
      </c>
      <c r="D6607" t="e">
        <f>IF(C6607=1,'Data Transformation'!$G$3+0.5*'Data Transformation'!$W$25,IF(C6608=1,D6608-'Data Transformation'!$W$25,FALSE))</f>
        <v>#NUM!</v>
      </c>
      <c r="E6607">
        <f t="array" ref="E6607">IF(ISLOGICAL(D6607),"",FREQUENCY(IF('Data Transformation'!$B$425:$B$8425='Bin Analysis'!$B6603,'Data Transformation'!$G$425:$G$8425),D6607))</f>
        <v>2001</v>
      </c>
      <c r="F6607">
        <f t="shared" ref="F6607:F6625" si="825">IF(ISLOGICAL(D6607),"",E6607-E6606)</f>
        <v>0</v>
      </c>
      <c r="G6607">
        <f>Weighting!$H$7</f>
        <v>0</v>
      </c>
      <c r="H6607">
        <f t="array" ref="H6607">FREQUENCY(IF('Data Transformation'!$B$4:$B$8425=B6603,'Data Transformation'!$G$4:$G$8425),'Bin Analysis'!$B6607)</f>
        <v>2073</v>
      </c>
      <c r="I6607">
        <f t="shared" ref="I6607:I6625" si="826">H6607-H6606</f>
        <v>0</v>
      </c>
      <c r="J6607">
        <f>IF(I6607=0,0,1)</f>
        <v>0</v>
      </c>
      <c r="K6607">
        <f>J6607*Weighting!$W$7</f>
        <v>0</v>
      </c>
      <c r="M6607" s="14"/>
    </row>
    <row r="6608" spans="1:25" x14ac:dyDescent="0.55000000000000004">
      <c r="A6608" s="32" t="str">
        <f>IF(Weighting!$P$8&gt;0,B6608,"")</f>
        <v/>
      </c>
      <c r="B6608" t="e">
        <f>Weighting!$C$8</f>
        <v>#DIV/0!</v>
      </c>
      <c r="C6608" t="e">
        <f>Weighting!$F$8</f>
        <v>#NUM!</v>
      </c>
      <c r="D6608" t="e">
        <f>IF(C6608=1,'Data Transformation'!$G$3+0.5*'Data Transformation'!$W$25,IF(C6609=1,D6609-'Data Transformation'!$W$25,FALSE))</f>
        <v>#NUM!</v>
      </c>
      <c r="E6608">
        <f t="array" ref="E6608">IF(ISLOGICAL(D6608),"",FREQUENCY(IF('Data Transformation'!$B$425:$B$8425='Bin Analysis'!$B6603,'Data Transformation'!$G$425:$G$8425),D6608))</f>
        <v>2001</v>
      </c>
      <c r="F6608">
        <f t="shared" si="825"/>
        <v>0</v>
      </c>
      <c r="G6608">
        <f>Weighting!$H$8</f>
        <v>0</v>
      </c>
      <c r="H6608">
        <f t="array" ref="H6608">FREQUENCY(IF('Data Transformation'!$B$4:$B$8425=B6603,'Data Transformation'!$G$4:$G$8425),'Bin Analysis'!$B6608)</f>
        <v>2073</v>
      </c>
      <c r="I6608">
        <f t="shared" si="826"/>
        <v>0</v>
      </c>
      <c r="J6608">
        <f t="shared" ref="J6608:J6625" si="827">IF(I6608=0,0,1)</f>
        <v>0</v>
      </c>
      <c r="K6608">
        <f>J6608*Weighting!$W$8</f>
        <v>0</v>
      </c>
      <c r="M6608" s="14"/>
    </row>
    <row r="6609" spans="1:13" x14ac:dyDescent="0.55000000000000004">
      <c r="A6609" s="32" t="str">
        <f>IF(Weighting!$P$9&gt;0,B6609,"")</f>
        <v/>
      </c>
      <c r="B6609" s="50" t="e">
        <f>Weighting!$C$9</f>
        <v>#DIV/0!</v>
      </c>
      <c r="C6609" t="e">
        <f>Weighting!$F$9</f>
        <v>#NUM!</v>
      </c>
      <c r="D6609" t="e">
        <f>IF(C6609=1,'Data Transformation'!$G$3+0.5*'Data Transformation'!$W$25,IF(C6610=1,D6610-'Data Transformation'!$W$25,FALSE))</f>
        <v>#NUM!</v>
      </c>
      <c r="E6609">
        <f t="array" ref="E6609">IF(ISLOGICAL(D6609),"",FREQUENCY(IF('Data Transformation'!$B$425:$B$8425='Bin Analysis'!$B6603,'Data Transformation'!$G$425:$G$8425),D6609))</f>
        <v>2001</v>
      </c>
      <c r="F6609">
        <f t="shared" si="825"/>
        <v>0</v>
      </c>
      <c r="G6609">
        <f>Weighting!$H$9</f>
        <v>0</v>
      </c>
      <c r="H6609">
        <f t="array" ref="H6609">FREQUENCY(IF('Data Transformation'!$B$4:$B$8425=B6603,'Data Transformation'!$G$4:$G$8425),'Bin Analysis'!$B6609)</f>
        <v>2073</v>
      </c>
      <c r="I6609">
        <f t="shared" si="826"/>
        <v>0</v>
      </c>
      <c r="J6609">
        <f t="shared" si="827"/>
        <v>0</v>
      </c>
      <c r="K6609">
        <f>J6609*Weighting!$W$9</f>
        <v>0</v>
      </c>
      <c r="M6609" s="14"/>
    </row>
    <row r="6610" spans="1:13" x14ac:dyDescent="0.55000000000000004">
      <c r="A6610" s="32" t="str">
        <f>IF(Weighting!$P$10&gt;0,B6610,"")</f>
        <v/>
      </c>
      <c r="B6610" t="e">
        <f>Weighting!$C$10</f>
        <v>#DIV/0!</v>
      </c>
      <c r="C6610" t="e">
        <f>Weighting!$F$10</f>
        <v>#NUM!</v>
      </c>
      <c r="D6610" t="e">
        <f>IF(C6610=1,'Data Transformation'!$G$3+0.5*'Data Transformation'!$W$25,IF(C6611=1,D6611-'Data Transformation'!$W$25,FALSE))</f>
        <v>#NUM!</v>
      </c>
      <c r="E6610">
        <f t="array" ref="E6610">IF(ISLOGICAL(D6610),"",FREQUENCY(IF('Data Transformation'!$B$425:$B$8425='Bin Analysis'!$B6603,'Data Transformation'!$G$425:$G$8425),D6610))</f>
        <v>2001</v>
      </c>
      <c r="F6610">
        <f t="shared" si="825"/>
        <v>0</v>
      </c>
      <c r="G6610">
        <f>Weighting!$H$10</f>
        <v>0</v>
      </c>
      <c r="H6610">
        <f t="array" ref="H6610">FREQUENCY(IF('Data Transformation'!$B$4:$B$8425=B6603,'Data Transformation'!$G$4:$G$8425),'Bin Analysis'!$B6610)</f>
        <v>2073</v>
      </c>
      <c r="I6610">
        <f t="shared" si="826"/>
        <v>0</v>
      </c>
      <c r="J6610">
        <f t="shared" si="827"/>
        <v>0</v>
      </c>
      <c r="K6610">
        <f>J6610*Weighting!$W$10</f>
        <v>0</v>
      </c>
      <c r="M6610" s="14"/>
    </row>
    <row r="6611" spans="1:13" x14ac:dyDescent="0.55000000000000004">
      <c r="A6611" s="32" t="str">
        <f>IF(Weighting!$P$11&gt;0,B6611,"")</f>
        <v/>
      </c>
      <c r="B6611" t="e">
        <f>Weighting!$C$11</f>
        <v>#DIV/0!</v>
      </c>
      <c r="C6611" t="e">
        <f>Weighting!$F$11</f>
        <v>#NUM!</v>
      </c>
      <c r="D6611" t="e">
        <f>IF(C6611=1,'Data Transformation'!$G$3+0.5*'Data Transformation'!$W$25,IF(C6612=1,D6612-'Data Transformation'!$W$25,FALSE))</f>
        <v>#NUM!</v>
      </c>
      <c r="E6611">
        <f t="array" ref="E6611">IF(ISLOGICAL(D6611),"",FREQUENCY(IF('Data Transformation'!$B$425:$B$8425='Bin Analysis'!$B6603,'Data Transformation'!$G$425:$G$8425),D6611))</f>
        <v>2001</v>
      </c>
      <c r="F6611">
        <f t="shared" si="825"/>
        <v>0</v>
      </c>
      <c r="G6611">
        <f>Weighting!$H$11</f>
        <v>0</v>
      </c>
      <c r="H6611">
        <f t="array" ref="H6611">FREQUENCY(IF('Data Transformation'!$B$4:$B$8425=B6603,'Data Transformation'!$G$4:$G$8425),'Bin Analysis'!$B6611)</f>
        <v>2073</v>
      </c>
      <c r="I6611">
        <f t="shared" si="826"/>
        <v>0</v>
      </c>
      <c r="J6611">
        <f t="shared" si="827"/>
        <v>0</v>
      </c>
      <c r="K6611">
        <f>J6611*Weighting!$W$11</f>
        <v>0</v>
      </c>
      <c r="M6611" s="14"/>
    </row>
    <row r="6612" spans="1:13" x14ac:dyDescent="0.55000000000000004">
      <c r="A6612" s="32" t="str">
        <f>IF(Weighting!$P$12&gt;0,B6612,"")</f>
        <v/>
      </c>
      <c r="B6612" t="e">
        <f>Weighting!$C$12</f>
        <v>#DIV/0!</v>
      </c>
      <c r="C6612" t="e">
        <f>Weighting!$F$12</f>
        <v>#NUM!</v>
      </c>
      <c r="D6612" t="e">
        <f>IF(C6612=1,'Data Transformation'!$G$3+0.5*'Data Transformation'!$W$25,IF(C6613=1,D6613-'Data Transformation'!$W$25,FALSE))</f>
        <v>#NUM!</v>
      </c>
      <c r="E6612">
        <f t="array" ref="E6612">IF(ISLOGICAL(D6612),"",FREQUENCY(IF('Data Transformation'!$B$425:$B$8425='Bin Analysis'!$B6603,'Data Transformation'!$G$425:$G$8425),D6612))</f>
        <v>2001</v>
      </c>
      <c r="F6612">
        <f t="shared" si="825"/>
        <v>0</v>
      </c>
      <c r="G6612">
        <f>Weighting!$H$12</f>
        <v>0</v>
      </c>
      <c r="H6612">
        <f t="array" ref="H6612">FREQUENCY(IF('Data Transformation'!$B$4:$B$8425=B6603,'Data Transformation'!$G$4:$G$8425),'Bin Analysis'!$B6612)</f>
        <v>2073</v>
      </c>
      <c r="I6612">
        <f t="shared" si="826"/>
        <v>0</v>
      </c>
      <c r="J6612">
        <f t="shared" si="827"/>
        <v>0</v>
      </c>
      <c r="K6612">
        <f>J6612*Weighting!$W$12</f>
        <v>0</v>
      </c>
      <c r="M6612" s="14"/>
    </row>
    <row r="6613" spans="1:13" x14ac:dyDescent="0.55000000000000004">
      <c r="A6613" s="32" t="str">
        <f>IF(Weighting!$P$13&gt;0,B6613,"")</f>
        <v/>
      </c>
      <c r="B6613" t="e">
        <f>Weighting!$C$13</f>
        <v>#DIV/0!</v>
      </c>
      <c r="C6613" t="e">
        <f>Weighting!$F$13</f>
        <v>#NUM!</v>
      </c>
      <c r="D6613" t="e">
        <f>IF(C6613=1,'Data Transformation'!$G$3+0.5*'Data Transformation'!$W$25,IF(C6614=1,D6614-'Data Transformation'!$W$25,FALSE))</f>
        <v>#NUM!</v>
      </c>
      <c r="E6613">
        <f t="array" ref="E6613">IF(ISLOGICAL(D6613),"",FREQUENCY(IF('Data Transformation'!$B$425:$B$8425='Bin Analysis'!$B6603,'Data Transformation'!$G$425:$G$8425),D6613))</f>
        <v>2001</v>
      </c>
      <c r="F6613">
        <f t="shared" si="825"/>
        <v>0</v>
      </c>
      <c r="G6613">
        <f>Weighting!$H$13</f>
        <v>0</v>
      </c>
      <c r="H6613">
        <f t="array" ref="H6613">FREQUENCY(IF('Data Transformation'!$B$4:$B$8425=B6603,'Data Transformation'!$G$4:$G$8425),'Bin Analysis'!$B6613)</f>
        <v>2073</v>
      </c>
      <c r="I6613">
        <f t="shared" si="826"/>
        <v>0</v>
      </c>
      <c r="J6613">
        <f t="shared" si="827"/>
        <v>0</v>
      </c>
      <c r="K6613">
        <f>J6613*Weighting!$W$13</f>
        <v>0</v>
      </c>
      <c r="M6613" s="14"/>
    </row>
    <row r="6614" spans="1:13" x14ac:dyDescent="0.55000000000000004">
      <c r="A6614" s="32" t="str">
        <f>IF(Weighting!$P$14&gt;0,B6614,"")</f>
        <v/>
      </c>
      <c r="B6614" t="e">
        <f>Weighting!$C$14</f>
        <v>#DIV/0!</v>
      </c>
      <c r="C6614" t="e">
        <f>Weighting!$F$14</f>
        <v>#NUM!</v>
      </c>
      <c r="D6614" t="e">
        <f>IF(C6614=1,'Data Transformation'!$G$3+0.5*'Data Transformation'!$W$25,IF(C6615=1,D6615-'Data Transformation'!$W$25,FALSE))</f>
        <v>#NUM!</v>
      </c>
      <c r="E6614">
        <f t="array" ref="E6614">IF(ISLOGICAL(D6614),"",FREQUENCY(IF('Data Transformation'!$B$425:$B$8425='Bin Analysis'!$B6603,'Data Transformation'!$G$425:$G$8425),D6614))</f>
        <v>2001</v>
      </c>
      <c r="F6614">
        <f t="shared" si="825"/>
        <v>0</v>
      </c>
      <c r="G6614">
        <f>Weighting!$H$14</f>
        <v>0</v>
      </c>
      <c r="H6614">
        <f t="array" ref="H6614">FREQUENCY(IF('Data Transformation'!$B$4:$B$8425=B6603,'Data Transformation'!$G$4:$G$8425),'Bin Analysis'!$B6614)</f>
        <v>2073</v>
      </c>
      <c r="I6614">
        <f t="shared" si="826"/>
        <v>0</v>
      </c>
      <c r="J6614">
        <f t="shared" si="827"/>
        <v>0</v>
      </c>
      <c r="K6614">
        <f>J6614*Weighting!$W$14</f>
        <v>0</v>
      </c>
      <c r="M6614" s="14"/>
    </row>
    <row r="6615" spans="1:13" x14ac:dyDescent="0.55000000000000004">
      <c r="A6615" s="32" t="str">
        <f>IF(Weighting!$P$15&gt;0,B6615,"")</f>
        <v/>
      </c>
      <c r="B6615" t="e">
        <f>Weighting!$C$15</f>
        <v>#DIV/0!</v>
      </c>
      <c r="C6615" t="e">
        <f>Weighting!$F$15</f>
        <v>#NUM!</v>
      </c>
      <c r="D6615" t="e">
        <f>IF(C6615=1,'Data Transformation'!$G$3+0.5*'Data Transformation'!$W$25,IF(C6616=1,D6616-'Data Transformation'!$W$25,FALSE))</f>
        <v>#NUM!</v>
      </c>
      <c r="E6615">
        <f t="array" ref="E6615">IF(ISLOGICAL(D6615),"",FREQUENCY(IF('Data Transformation'!$B$425:$B$8425='Bin Analysis'!$B6603,'Data Transformation'!$G$425:$G$8425),D6615))</f>
        <v>2001</v>
      </c>
      <c r="F6615">
        <f t="shared" si="825"/>
        <v>0</v>
      </c>
      <c r="G6615">
        <f>Weighting!$H$15</f>
        <v>0</v>
      </c>
      <c r="H6615">
        <f t="array" ref="H6615">FREQUENCY(IF('Data Transformation'!$B$4:$B$8425=B6603,'Data Transformation'!$G$4:$G$8425),'Bin Analysis'!$B6615)</f>
        <v>2073</v>
      </c>
      <c r="I6615">
        <f t="shared" si="826"/>
        <v>0</v>
      </c>
      <c r="J6615">
        <f t="shared" si="827"/>
        <v>0</v>
      </c>
      <c r="K6615">
        <f>J6615*Weighting!$W$15</f>
        <v>0</v>
      </c>
      <c r="M6615" s="14"/>
    </row>
    <row r="6616" spans="1:13" x14ac:dyDescent="0.55000000000000004">
      <c r="A6616" s="32" t="str">
        <f>IF(Weighting!$P$16&gt;0,B6616,"")</f>
        <v/>
      </c>
      <c r="B6616" t="e">
        <f>Weighting!$C$16</f>
        <v>#DIV/0!</v>
      </c>
      <c r="C6616" t="e">
        <f>Weighting!$F$16</f>
        <v>#NUM!</v>
      </c>
      <c r="D6616" t="e">
        <f>IF(C6616=1,'Data Transformation'!$G$3+0.5*'Data Transformation'!$W$25,IF(C6617=1,D6617-'Data Transformation'!$W$25,FALSE))</f>
        <v>#NUM!</v>
      </c>
      <c r="E6616">
        <f t="array" ref="E6616">IF(ISLOGICAL(D6616),"",FREQUENCY(IF('Data Transformation'!$B$425:$B$8425='Bin Analysis'!$B6603,'Data Transformation'!$G$425:$G$8425),D6616))</f>
        <v>2001</v>
      </c>
      <c r="F6616">
        <f t="shared" si="825"/>
        <v>0</v>
      </c>
      <c r="G6616">
        <f>Weighting!$H$16</f>
        <v>0</v>
      </c>
      <c r="H6616">
        <f t="array" ref="H6616">FREQUENCY(IF('Data Transformation'!$B$4:$B$8425=B6603,'Data Transformation'!$G$4:$G$8425),'Bin Analysis'!$B6616)</f>
        <v>2073</v>
      </c>
      <c r="I6616">
        <f t="shared" si="826"/>
        <v>0</v>
      </c>
      <c r="J6616">
        <f t="shared" si="827"/>
        <v>0</v>
      </c>
      <c r="K6616">
        <f>J6616*Weighting!$W$16</f>
        <v>0</v>
      </c>
      <c r="M6616" s="14"/>
    </row>
    <row r="6617" spans="1:13" x14ac:dyDescent="0.55000000000000004">
      <c r="A6617" s="32" t="str">
        <f>IF(Weighting!$P$17&gt;0,B6617,"")</f>
        <v/>
      </c>
      <c r="B6617" t="e">
        <f>Weighting!$C$17</f>
        <v>#DIV/0!</v>
      </c>
      <c r="C6617" t="e">
        <f>Weighting!$F$17</f>
        <v>#NUM!</v>
      </c>
      <c r="D6617" t="e">
        <f>IF(C6617=1,'Data Transformation'!$G$3+0.5*'Data Transformation'!$W$25,IF(C6618=1,D6618-'Data Transformation'!$W$25,FALSE))</f>
        <v>#NUM!</v>
      </c>
      <c r="E6617">
        <f t="array" ref="E6617">IF(ISLOGICAL(D6617),"",FREQUENCY(IF('Data Transformation'!$B$425:$B$8425='Bin Analysis'!$B6603,'Data Transformation'!$G$425:$G$8425),D6617))</f>
        <v>2001</v>
      </c>
      <c r="F6617">
        <f t="shared" si="825"/>
        <v>0</v>
      </c>
      <c r="G6617">
        <f>Weighting!$H$17</f>
        <v>0</v>
      </c>
      <c r="H6617">
        <f t="array" ref="H6617">FREQUENCY(IF('Data Transformation'!$B$4:$B$8425=B6603,'Data Transformation'!$G$4:$G$8425),'Bin Analysis'!$B6617)</f>
        <v>2073</v>
      </c>
      <c r="I6617">
        <f t="shared" si="826"/>
        <v>0</v>
      </c>
      <c r="J6617">
        <f t="shared" si="827"/>
        <v>0</v>
      </c>
      <c r="K6617">
        <f>J6617*Weighting!$W$17</f>
        <v>0</v>
      </c>
      <c r="M6617" s="14"/>
    </row>
    <row r="6618" spans="1:13" x14ac:dyDescent="0.55000000000000004">
      <c r="A6618" s="32" t="str">
        <f>IF(Weighting!$P$18&gt;0,B6618,"")</f>
        <v/>
      </c>
      <c r="B6618" t="e">
        <f>Weighting!$C$18</f>
        <v>#DIV/0!</v>
      </c>
      <c r="C6618" t="e">
        <f>Weighting!$F$18</f>
        <v>#NUM!</v>
      </c>
      <c r="D6618" t="e">
        <f>IF(C6618=1,'Data Transformation'!$G$3+0.5*'Data Transformation'!$W$25,IF(C6619=1,D6619-'Data Transformation'!$W$25,FALSE))</f>
        <v>#NUM!</v>
      </c>
      <c r="E6618">
        <f t="array" ref="E6618">IF(ISLOGICAL(D6618),"",FREQUENCY(IF('Data Transformation'!$B$425:$B$8425='Bin Analysis'!$B6603,'Data Transformation'!$G$425:$G$8425),D6618))</f>
        <v>2001</v>
      </c>
      <c r="F6618">
        <f t="shared" si="825"/>
        <v>0</v>
      </c>
      <c r="G6618">
        <f>Weighting!$H$18</f>
        <v>0</v>
      </c>
      <c r="H6618">
        <f t="array" ref="H6618">FREQUENCY(IF('Data Transformation'!$B$4:$B$8425=B6603,'Data Transformation'!$G$4:$G$8425),'Bin Analysis'!$B6618)</f>
        <v>2073</v>
      </c>
      <c r="I6618">
        <f t="shared" si="826"/>
        <v>0</v>
      </c>
      <c r="J6618">
        <f t="shared" si="827"/>
        <v>0</v>
      </c>
      <c r="K6618">
        <f>J6618*Weighting!$W$18</f>
        <v>0</v>
      </c>
      <c r="M6618" s="14"/>
    </row>
    <row r="6619" spans="1:13" x14ac:dyDescent="0.55000000000000004">
      <c r="A6619" s="32" t="str">
        <f>IF(Weighting!$P$19&gt;0,B6619,"")</f>
        <v/>
      </c>
      <c r="B6619" t="e">
        <f>Weighting!$C$19</f>
        <v>#DIV/0!</v>
      </c>
      <c r="C6619" t="e">
        <f>Weighting!$F$19</f>
        <v>#NUM!</v>
      </c>
      <c r="D6619" t="e">
        <f>IF(C6619=1,'Data Transformation'!$G$3+0.5*'Data Transformation'!$W$25,IF(C6620=1,D6620-'Data Transformation'!$W$25,FALSE))</f>
        <v>#NUM!</v>
      </c>
      <c r="E6619">
        <f t="array" ref="E6619">IF(ISLOGICAL(D6619),"",FREQUENCY(IF('Data Transformation'!$B$425:$B$8425='Bin Analysis'!$B6603,'Data Transformation'!$G$425:$G$8425),D6619))</f>
        <v>2001</v>
      </c>
      <c r="F6619">
        <f t="shared" si="825"/>
        <v>0</v>
      </c>
      <c r="G6619">
        <f>Weighting!$H$19</f>
        <v>0</v>
      </c>
      <c r="H6619">
        <f t="array" ref="H6619">FREQUENCY(IF('Data Transformation'!$B$4:$B$8425=B6603,'Data Transformation'!$G$4:$G$8425),'Bin Analysis'!$B6619)</f>
        <v>2073</v>
      </c>
      <c r="I6619">
        <f t="shared" si="826"/>
        <v>0</v>
      </c>
      <c r="J6619">
        <f t="shared" si="827"/>
        <v>0</v>
      </c>
      <c r="K6619">
        <f>J6619*Weighting!$W$19</f>
        <v>0</v>
      </c>
      <c r="M6619" s="14"/>
    </row>
    <row r="6620" spans="1:13" x14ac:dyDescent="0.55000000000000004">
      <c r="A6620" s="32" t="str">
        <f>IF(Weighting!$P$20&gt;0,B6620,"")</f>
        <v/>
      </c>
      <c r="B6620" t="e">
        <f>Weighting!$C$20</f>
        <v>#DIV/0!</v>
      </c>
      <c r="C6620" t="e">
        <f>Weighting!$F$20</f>
        <v>#NUM!</v>
      </c>
      <c r="D6620" t="e">
        <f>IF(C6620=1,'Data Transformation'!$G$3+0.5*'Data Transformation'!$W$25,IF(C6621=1,D6621-'Data Transformation'!$W$25,FALSE))</f>
        <v>#NUM!</v>
      </c>
      <c r="E6620">
        <f t="array" ref="E6620">IF(ISLOGICAL(D6620),"",FREQUENCY(IF('Data Transformation'!$B$425:$B$8425='Bin Analysis'!$B6603,'Data Transformation'!$G$425:$G$8425),D6620))</f>
        <v>2001</v>
      </c>
      <c r="F6620">
        <f t="shared" si="825"/>
        <v>0</v>
      </c>
      <c r="G6620">
        <f>Weighting!$H$20</f>
        <v>0</v>
      </c>
      <c r="H6620">
        <f t="array" ref="H6620">FREQUENCY(IF('Data Transformation'!$B$4:$B$8425=B6603,'Data Transformation'!$G$4:$G$8425),'Bin Analysis'!$B6620)</f>
        <v>2073</v>
      </c>
      <c r="I6620">
        <f t="shared" si="826"/>
        <v>0</v>
      </c>
      <c r="J6620">
        <f t="shared" si="827"/>
        <v>0</v>
      </c>
      <c r="K6620">
        <f>J6620*Weighting!$W$20</f>
        <v>0</v>
      </c>
      <c r="M6620" s="14"/>
    </row>
    <row r="6621" spans="1:13" x14ac:dyDescent="0.55000000000000004">
      <c r="A6621" s="32" t="str">
        <f>IF(Weighting!$P$21&gt;0,B6621,"")</f>
        <v/>
      </c>
      <c r="B6621" t="e">
        <f>Weighting!$C$21</f>
        <v>#DIV/0!</v>
      </c>
      <c r="C6621" t="e">
        <f>Weighting!$F$21</f>
        <v>#NUM!</v>
      </c>
      <c r="D6621" t="e">
        <f>IF(C6621=1,'Data Transformation'!$G$3+0.5*'Data Transformation'!$W$25,IF(C6622=1,D6622-'Data Transformation'!$W$25,FALSE))</f>
        <v>#NUM!</v>
      </c>
      <c r="E6621">
        <f t="array" ref="E6621">IF(ISLOGICAL(D6621),"",FREQUENCY(IF('Data Transformation'!$B$425:$B$8425='Bin Analysis'!$B6603,'Data Transformation'!$G$425:$G$8425),D6621))</f>
        <v>2001</v>
      </c>
      <c r="F6621">
        <f t="shared" si="825"/>
        <v>0</v>
      </c>
      <c r="G6621">
        <f>Weighting!$H$21</f>
        <v>0</v>
      </c>
      <c r="H6621">
        <f t="array" ref="H6621">FREQUENCY(IF('Data Transformation'!$B$4:$B$8425=B6603,'Data Transformation'!$G$4:$G$8425),'Bin Analysis'!$B6621)</f>
        <v>2073</v>
      </c>
      <c r="I6621">
        <f t="shared" si="826"/>
        <v>0</v>
      </c>
      <c r="J6621">
        <f t="shared" si="827"/>
        <v>0</v>
      </c>
      <c r="K6621">
        <f>J6621*Weighting!$W$21</f>
        <v>0</v>
      </c>
      <c r="M6621" s="14"/>
    </row>
    <row r="6622" spans="1:13" x14ac:dyDescent="0.55000000000000004">
      <c r="A6622" s="32" t="str">
        <f>IF(Weighting!$P$22&gt;0,B6622,"")</f>
        <v/>
      </c>
      <c r="B6622" t="e">
        <f>Weighting!$C$22</f>
        <v>#DIV/0!</v>
      </c>
      <c r="C6622" t="e">
        <f>Weighting!$F$22</f>
        <v>#NUM!</v>
      </c>
      <c r="D6622" t="e">
        <f>IF(C6622=1,'Data Transformation'!$G$3+0.5*'Data Transformation'!$W$25,IF(C6623=1,D6623-'Data Transformation'!$W$25,FALSE))</f>
        <v>#NUM!</v>
      </c>
      <c r="E6622">
        <f t="array" ref="E6622">IF(ISLOGICAL(D6622),"",FREQUENCY(IF('Data Transformation'!$B$425:$B$8425='Bin Analysis'!$B6603,'Data Transformation'!$G$425:$G$8425),D6622))</f>
        <v>2001</v>
      </c>
      <c r="F6622">
        <f t="shared" si="825"/>
        <v>0</v>
      </c>
      <c r="G6622">
        <f>Weighting!$H$22</f>
        <v>0</v>
      </c>
      <c r="H6622">
        <f t="array" ref="H6622">FREQUENCY(IF('Data Transformation'!$B$4:$B$8425=B6603,'Data Transformation'!$G$4:$G$8425),'Bin Analysis'!$B6622)</f>
        <v>2073</v>
      </c>
      <c r="I6622">
        <f t="shared" si="826"/>
        <v>0</v>
      </c>
      <c r="J6622">
        <f t="shared" si="827"/>
        <v>0</v>
      </c>
      <c r="K6622">
        <f>J6622*Weighting!$W$22</f>
        <v>0</v>
      </c>
      <c r="M6622" s="14"/>
    </row>
    <row r="6623" spans="1:13" x14ac:dyDescent="0.55000000000000004">
      <c r="A6623" s="32" t="str">
        <f>IF(Weighting!$P$23&gt;0,B6623,"")</f>
        <v/>
      </c>
      <c r="B6623" t="e">
        <f>Weighting!$C$23</f>
        <v>#DIV/0!</v>
      </c>
      <c r="C6623" t="e">
        <f>Weighting!$F$23</f>
        <v>#NUM!</v>
      </c>
      <c r="D6623" t="e">
        <f>IF(C6623=1,'Data Transformation'!$G$3+0.5*'Data Transformation'!$W$25,IF(C6624=1,D6624-'Data Transformation'!$W$25,FALSE))</f>
        <v>#NUM!</v>
      </c>
      <c r="E6623">
        <f t="array" ref="E6623">IF(ISLOGICAL(D6623),"",FREQUENCY(IF('Data Transformation'!$B$425:$B$8425='Bin Analysis'!$B6603,'Data Transformation'!$G$425:$G$8425),D6623))</f>
        <v>2001</v>
      </c>
      <c r="F6623">
        <f t="shared" si="825"/>
        <v>0</v>
      </c>
      <c r="G6623">
        <f>Weighting!$H$23</f>
        <v>0</v>
      </c>
      <c r="H6623">
        <f t="array" ref="H6623">FREQUENCY(IF('Data Transformation'!$B$4:$B$8425=B6603,'Data Transformation'!$G$4:$G$8425),'Bin Analysis'!$B6623)</f>
        <v>2073</v>
      </c>
      <c r="I6623">
        <f t="shared" si="826"/>
        <v>0</v>
      </c>
      <c r="J6623">
        <f t="shared" si="827"/>
        <v>0</v>
      </c>
      <c r="K6623">
        <f>J6623*Weighting!$W$23</f>
        <v>0</v>
      </c>
      <c r="M6623" s="14"/>
    </row>
    <row r="6624" spans="1:13" x14ac:dyDescent="0.55000000000000004">
      <c r="A6624" s="32" t="str">
        <f>IF(Weighting!$P$24&gt;0,B6624,"")</f>
        <v/>
      </c>
      <c r="B6624" t="e">
        <f>Weighting!$C$24</f>
        <v>#DIV/0!</v>
      </c>
      <c r="C6624" t="e">
        <f>Weighting!$F$24</f>
        <v>#NUM!</v>
      </c>
      <c r="D6624" t="e">
        <f>IF(C6624=1,'Data Transformation'!$G$3+0.5*'Data Transformation'!$W$25,IF(C6625=1,D6625-'Data Transformation'!$W$25,FALSE))</f>
        <v>#NUM!</v>
      </c>
      <c r="E6624">
        <f t="array" ref="E6624">IF(ISLOGICAL(D6624),"",FREQUENCY(IF('Data Transformation'!$B$425:$B$8425='Bin Analysis'!$B6603,'Data Transformation'!$G$425:$G$8425),D6624))</f>
        <v>2001</v>
      </c>
      <c r="F6624">
        <f t="shared" si="825"/>
        <v>0</v>
      </c>
      <c r="G6624">
        <f>Weighting!$H$24</f>
        <v>0</v>
      </c>
      <c r="H6624">
        <f t="array" ref="H6624">FREQUENCY(IF('Data Transformation'!$B$4:$B$8425=B6603,'Data Transformation'!$G$4:$G$8425),'Bin Analysis'!$B6624)</f>
        <v>2073</v>
      </c>
      <c r="I6624">
        <f t="shared" si="826"/>
        <v>0</v>
      </c>
      <c r="J6624">
        <f t="shared" si="827"/>
        <v>0</v>
      </c>
      <c r="K6624">
        <f>J6624*Weighting!$W$24</f>
        <v>0</v>
      </c>
      <c r="M6624" s="14"/>
    </row>
    <row r="6625" spans="1:25" x14ac:dyDescent="0.55000000000000004">
      <c r="A6625" s="32" t="str">
        <f>IF(Weighting!$P$25&gt;0,B6625,"")</f>
        <v/>
      </c>
      <c r="B6625" t="e">
        <f>Weighting!$C$25</f>
        <v>#DIV/0!</v>
      </c>
      <c r="C6625" t="e">
        <f>Weighting!$F$25</f>
        <v>#NUM!</v>
      </c>
      <c r="D6625" t="e">
        <f>IF(C6625=1,'Data Transformation'!$G$3+0.5*'Data Transformation'!$W$25,IF(C6626=1,D6626-'Data Transformation'!$W$25,FALSE))</f>
        <v>#NUM!</v>
      </c>
      <c r="E6625">
        <f t="array" ref="E6625">IF(ISLOGICAL(D6625),"",FREQUENCY(IF('Data Transformation'!$B$425:$B$8425='Bin Analysis'!$B6603,'Data Transformation'!$G$425:$G$8425),D6625))</f>
        <v>2001</v>
      </c>
      <c r="F6625">
        <f t="shared" si="825"/>
        <v>0</v>
      </c>
      <c r="G6625">
        <f>Weighting!$H$25</f>
        <v>0</v>
      </c>
      <c r="H6625">
        <f t="array" ref="H6625">FREQUENCY(IF('Data Transformation'!$B$4:$B$8425=B6603,'Data Transformation'!$G$4:$G$8425),'Bin Analysis'!$B6625)</f>
        <v>2073</v>
      </c>
      <c r="I6625">
        <f t="shared" si="826"/>
        <v>0</v>
      </c>
      <c r="J6625">
        <f t="shared" si="827"/>
        <v>0</v>
      </c>
      <c r="K6625">
        <f>J6625*Weighting!$W$25</f>
        <v>0</v>
      </c>
      <c r="M6625" s="14"/>
    </row>
    <row r="6626" spans="1:25" x14ac:dyDescent="0.55000000000000004">
      <c r="O6626"/>
      <c r="P6626"/>
      <c r="Q6626"/>
      <c r="R6626"/>
    </row>
    <row r="6627" spans="1:25" ht="23.35" x14ac:dyDescent="0.8">
      <c r="A6627" s="21" t="s">
        <v>0</v>
      </c>
      <c r="B6627" s="21" t="str">
        <f>IFERROR(VLOOKUP(C6627,'Data Transformation'!$L$6:$M$426,2,FALSE),"")</f>
        <v/>
      </c>
      <c r="C6627" s="21">
        <f>C6603+1</f>
        <v>276</v>
      </c>
      <c r="D6627" s="21"/>
      <c r="E6627" s="21"/>
      <c r="F6627" s="21"/>
      <c r="G6627" s="21"/>
      <c r="H6627" s="22"/>
      <c r="I6627" s="22"/>
      <c r="J6627" s="22"/>
      <c r="K6627" s="21"/>
      <c r="L6627" s="21" t="str">
        <f>B6627</f>
        <v/>
      </c>
      <c r="M6627" s="23" t="e">
        <f>INDEX('Data Transformation'!$O$4:$O$424,MATCH($B6627,'Data Transformation'!$M$4:$M$424,0),MATCH($M$2,'Data Transformation'!$O$3,0))</f>
        <v>#N/A</v>
      </c>
      <c r="N6627" s="27" t="e">
        <f>IF('Input and Summary Results'!$J$16="minimum",'Bin Analysis'!X6628/(M6627-1),'Bin Analysis'!Y6627/('Bin Analysis'!M6627-1))</f>
        <v>#N/A</v>
      </c>
      <c r="O6627" s="27" t="e">
        <f>IF(M6627=FALSE,NA(),(VLOOKUP(1,C6630:K6649,4,FALSE))/(M6627-1))</f>
        <v>#N/A</v>
      </c>
      <c r="P6627" s="27" t="e">
        <f>IF(M6627=FALSE,NA(),SUM(J6630:J6649)/Weighting!$S$5)</f>
        <v>#N/A</v>
      </c>
      <c r="Q6627" s="27" t="e">
        <f>IF(M6627=FALSE,NA(),SUM(K6630:K6649)/Weighting!$S$6)</f>
        <v>#N/A</v>
      </c>
      <c r="R6627" s="27" t="e">
        <f>IF(M6627=FALSE,NA(),(VLOOKUP(1,G6630:K6649,3,FALSE))/(M6627-1))</f>
        <v>#N/A</v>
      </c>
      <c r="S6627" s="22" t="e">
        <f>IF(M6627=FALSE,NA(),IF(SUM(J6630:J6649)=2,"yes","no"))</f>
        <v>#N/A</v>
      </c>
      <c r="X6627" s="2" cm="2">
        <f t="array" ref="X6627:X6628">FREQUENCY(IF('Data Transformation'!$B$425:$B$6424='Bin Analysis'!L6627,'Data Transformation'!$G$425:$G$6424),'Data Transformation'!$U$11)</f>
        <v>0</v>
      </c>
      <c r="Y6627" s="2" cm="2">
        <f t="array" ref="Y6627:Y6628">FREQUENCY(IF('Data Transformation'!$B$425:$B$6424='Bin Analysis'!L6627,'Data Transformation'!$G$425:$G$6424),'Data Transformation'!$U$12)</f>
        <v>0</v>
      </c>
    </row>
    <row r="6628" spans="1:25" x14ac:dyDescent="0.55000000000000004">
      <c r="A6628" s="14" t="s">
        <v>67</v>
      </c>
      <c r="B6628" t="s">
        <v>47</v>
      </c>
      <c r="C6628" t="s">
        <v>5</v>
      </c>
      <c r="D6628" t="s">
        <v>100</v>
      </c>
      <c r="E6628" t="s">
        <v>101</v>
      </c>
      <c r="F6628" t="s">
        <v>102</v>
      </c>
      <c r="G6628" t="s">
        <v>70</v>
      </c>
      <c r="H6628" t="s">
        <v>31</v>
      </c>
      <c r="I6628" t="s">
        <v>32</v>
      </c>
      <c r="J6628" t="s">
        <v>46</v>
      </c>
      <c r="K6628" s="14" t="s">
        <v>45</v>
      </c>
      <c r="M6628" s="14"/>
      <c r="X6628" s="2">
        <v>0</v>
      </c>
      <c r="Y6628" s="2">
        <v>0</v>
      </c>
    </row>
    <row r="6629" spans="1:25" x14ac:dyDescent="0.55000000000000004">
      <c r="A6629" s="32"/>
      <c r="D6629" t="e">
        <f>IF(C6629=1,'Data Transformation'!$G$3+0.5*'Data Transformation'!$W$25,IF(C6630=1,D6630-'Data Transformation'!$W$25,FALSE))</f>
        <v>#NUM!</v>
      </c>
      <c r="E6629">
        <f t="array" ref="E6629">IF(ISLOGICAL(D6629),"",FREQUENCY(IF('Data Transformation'!$B$425:$B$8425='Bin Analysis'!$B6627,'Data Transformation'!$G$425:$G$8425),D6629))</f>
        <v>2001</v>
      </c>
      <c r="F6629" t="e">
        <f>IF(ISLOGICAL(D6629),"",E6629-E6628)</f>
        <v>#VALUE!</v>
      </c>
      <c r="M6629" s="14"/>
    </row>
    <row r="6630" spans="1:25" x14ac:dyDescent="0.55000000000000004">
      <c r="A6630" s="32" t="e">
        <f>IF(Weighting!$P$6&gt;0,B6630,"")</f>
        <v>#NUM!</v>
      </c>
      <c r="B6630" t="e">
        <f>Weighting!$C$6</f>
        <v>#DIV/0!</v>
      </c>
      <c r="C6630" t="e">
        <f>Weighting!$F$6</f>
        <v>#NUM!</v>
      </c>
      <c r="D6630" t="e">
        <f>IF(C6630=1,'Data Transformation'!$G$3+0.5*'Data Transformation'!$W$25,IF(C6631=1,D6631-'Data Transformation'!$W$25,FALSE))</f>
        <v>#NUM!</v>
      </c>
      <c r="E6630">
        <f t="array" ref="E6630">IF(ISLOGICAL(D6630),"",FREQUENCY(IF('Data Transformation'!$B$425:$B$8425='Bin Analysis'!$B6627,'Data Transformation'!$G$425:$G$8425),D6630))</f>
        <v>2001</v>
      </c>
      <c r="F6630">
        <f>IF(ISLOGICAL(D6630),"",E6630-E6629)</f>
        <v>0</v>
      </c>
      <c r="G6630">
        <f>Weighting!$H$6</f>
        <v>1</v>
      </c>
      <c r="H6630">
        <f t="array" ref="H6630">FREQUENCY(IF('Data Transformation'!$B$4:$B$8425=B6627,'Data Transformation'!$G$4:$G$8425),'Bin Analysis'!$B6630)</f>
        <v>2073</v>
      </c>
      <c r="I6630">
        <f>H6630-H6629</f>
        <v>2073</v>
      </c>
      <c r="J6630">
        <f>IF(I6630=0,0,1)</f>
        <v>1</v>
      </c>
      <c r="K6630" t="e">
        <f>J6630*Weighting!$W$6</f>
        <v>#NUM!</v>
      </c>
      <c r="M6630" s="14"/>
    </row>
    <row r="6631" spans="1:25" x14ac:dyDescent="0.55000000000000004">
      <c r="A6631" s="32" t="str">
        <f>IF(Weighting!$P$7&gt;0,B6631,"")</f>
        <v/>
      </c>
      <c r="B6631" t="e">
        <f>Weighting!$C$7</f>
        <v>#DIV/0!</v>
      </c>
      <c r="C6631" t="e">
        <f>Weighting!$F$7</f>
        <v>#NUM!</v>
      </c>
      <c r="D6631" t="e">
        <f>IF(C6631=1,'Data Transformation'!$G$3+0.5*'Data Transformation'!$W$25,IF(C6632=1,D6632-'Data Transformation'!$W$25,FALSE))</f>
        <v>#NUM!</v>
      </c>
      <c r="E6631">
        <f t="array" ref="E6631">IF(ISLOGICAL(D6631),"",FREQUENCY(IF('Data Transformation'!$B$425:$B$8425='Bin Analysis'!$B6627,'Data Transformation'!$G$425:$G$8425),D6631))</f>
        <v>2001</v>
      </c>
      <c r="F6631">
        <f t="shared" ref="F6631:F6649" si="828">IF(ISLOGICAL(D6631),"",E6631-E6630)</f>
        <v>0</v>
      </c>
      <c r="G6631">
        <f>Weighting!$H$7</f>
        <v>0</v>
      </c>
      <c r="H6631">
        <f t="array" ref="H6631">FREQUENCY(IF('Data Transformation'!$B$4:$B$8425=B6627,'Data Transformation'!$G$4:$G$8425),'Bin Analysis'!$B6631)</f>
        <v>2073</v>
      </c>
      <c r="I6631">
        <f t="shared" ref="I6631:I6649" si="829">H6631-H6630</f>
        <v>0</v>
      </c>
      <c r="J6631">
        <f>IF(I6631=0,0,1)</f>
        <v>0</v>
      </c>
      <c r="K6631">
        <f>J6631*Weighting!$W$7</f>
        <v>0</v>
      </c>
      <c r="M6631" s="14"/>
    </row>
    <row r="6632" spans="1:25" x14ac:dyDescent="0.55000000000000004">
      <c r="A6632" s="32" t="str">
        <f>IF(Weighting!$P$8&gt;0,B6632,"")</f>
        <v/>
      </c>
      <c r="B6632" t="e">
        <f>Weighting!$C$8</f>
        <v>#DIV/0!</v>
      </c>
      <c r="C6632" t="e">
        <f>Weighting!$F$8</f>
        <v>#NUM!</v>
      </c>
      <c r="D6632" t="e">
        <f>IF(C6632=1,'Data Transformation'!$G$3+0.5*'Data Transformation'!$W$25,IF(C6633=1,D6633-'Data Transformation'!$W$25,FALSE))</f>
        <v>#NUM!</v>
      </c>
      <c r="E6632">
        <f t="array" ref="E6632">IF(ISLOGICAL(D6632),"",FREQUENCY(IF('Data Transformation'!$B$425:$B$8425='Bin Analysis'!$B6627,'Data Transformation'!$G$425:$G$8425),D6632))</f>
        <v>2001</v>
      </c>
      <c r="F6632">
        <f t="shared" si="828"/>
        <v>0</v>
      </c>
      <c r="G6632">
        <f>Weighting!$H$8</f>
        <v>0</v>
      </c>
      <c r="H6632">
        <f t="array" ref="H6632">FREQUENCY(IF('Data Transformation'!$B$4:$B$8425=B6627,'Data Transformation'!$G$4:$G$8425),'Bin Analysis'!$B6632)</f>
        <v>2073</v>
      </c>
      <c r="I6632">
        <f t="shared" si="829"/>
        <v>0</v>
      </c>
      <c r="J6632">
        <f t="shared" ref="J6632:J6649" si="830">IF(I6632=0,0,1)</f>
        <v>0</v>
      </c>
      <c r="K6632">
        <f>J6632*Weighting!$W$8</f>
        <v>0</v>
      </c>
      <c r="M6632" s="14"/>
    </row>
    <row r="6633" spans="1:25" x14ac:dyDescent="0.55000000000000004">
      <c r="A6633" s="32" t="str">
        <f>IF(Weighting!$P$9&gt;0,B6633,"")</f>
        <v/>
      </c>
      <c r="B6633" s="50" t="e">
        <f>Weighting!$C$9</f>
        <v>#DIV/0!</v>
      </c>
      <c r="C6633" t="e">
        <f>Weighting!$F$9</f>
        <v>#NUM!</v>
      </c>
      <c r="D6633" t="e">
        <f>IF(C6633=1,'Data Transformation'!$G$3+0.5*'Data Transformation'!$W$25,IF(C6634=1,D6634-'Data Transformation'!$W$25,FALSE))</f>
        <v>#NUM!</v>
      </c>
      <c r="E6633">
        <f t="array" ref="E6633">IF(ISLOGICAL(D6633),"",FREQUENCY(IF('Data Transformation'!$B$425:$B$8425='Bin Analysis'!$B6627,'Data Transformation'!$G$425:$G$8425),D6633))</f>
        <v>2001</v>
      </c>
      <c r="F6633">
        <f t="shared" si="828"/>
        <v>0</v>
      </c>
      <c r="G6633">
        <f>Weighting!$H$9</f>
        <v>0</v>
      </c>
      <c r="H6633">
        <f t="array" ref="H6633">FREQUENCY(IF('Data Transformation'!$B$4:$B$8425=B6627,'Data Transformation'!$G$4:$G$8425),'Bin Analysis'!$B6633)</f>
        <v>2073</v>
      </c>
      <c r="I6633">
        <f t="shared" si="829"/>
        <v>0</v>
      </c>
      <c r="J6633">
        <f t="shared" si="830"/>
        <v>0</v>
      </c>
      <c r="K6633">
        <f>J6633*Weighting!$W$9</f>
        <v>0</v>
      </c>
      <c r="M6633" s="14"/>
    </row>
    <row r="6634" spans="1:25" x14ac:dyDescent="0.55000000000000004">
      <c r="A6634" s="32" t="str">
        <f>IF(Weighting!$P$10&gt;0,B6634,"")</f>
        <v/>
      </c>
      <c r="B6634" t="e">
        <f>Weighting!$C$10</f>
        <v>#DIV/0!</v>
      </c>
      <c r="C6634" t="e">
        <f>Weighting!$F$10</f>
        <v>#NUM!</v>
      </c>
      <c r="D6634" t="e">
        <f>IF(C6634=1,'Data Transformation'!$G$3+0.5*'Data Transformation'!$W$25,IF(C6635=1,D6635-'Data Transformation'!$W$25,FALSE))</f>
        <v>#NUM!</v>
      </c>
      <c r="E6634">
        <f t="array" ref="E6634">IF(ISLOGICAL(D6634),"",FREQUENCY(IF('Data Transformation'!$B$425:$B$8425='Bin Analysis'!$B6627,'Data Transformation'!$G$425:$G$8425),D6634))</f>
        <v>2001</v>
      </c>
      <c r="F6634">
        <f t="shared" si="828"/>
        <v>0</v>
      </c>
      <c r="G6634">
        <f>Weighting!$H$10</f>
        <v>0</v>
      </c>
      <c r="H6634">
        <f t="array" ref="H6634">FREQUENCY(IF('Data Transformation'!$B$4:$B$8425=B6627,'Data Transformation'!$G$4:$G$8425),'Bin Analysis'!$B6634)</f>
        <v>2073</v>
      </c>
      <c r="I6634">
        <f t="shared" si="829"/>
        <v>0</v>
      </c>
      <c r="J6634">
        <f t="shared" si="830"/>
        <v>0</v>
      </c>
      <c r="K6634">
        <f>J6634*Weighting!$W$10</f>
        <v>0</v>
      </c>
      <c r="M6634" s="14"/>
    </row>
    <row r="6635" spans="1:25" x14ac:dyDescent="0.55000000000000004">
      <c r="A6635" s="32" t="str">
        <f>IF(Weighting!$P$11&gt;0,B6635,"")</f>
        <v/>
      </c>
      <c r="B6635" t="e">
        <f>Weighting!$C$11</f>
        <v>#DIV/0!</v>
      </c>
      <c r="C6635" t="e">
        <f>Weighting!$F$11</f>
        <v>#NUM!</v>
      </c>
      <c r="D6635" t="e">
        <f>IF(C6635=1,'Data Transformation'!$G$3+0.5*'Data Transformation'!$W$25,IF(C6636=1,D6636-'Data Transformation'!$W$25,FALSE))</f>
        <v>#NUM!</v>
      </c>
      <c r="E6635">
        <f t="array" ref="E6635">IF(ISLOGICAL(D6635),"",FREQUENCY(IF('Data Transformation'!$B$425:$B$8425='Bin Analysis'!$B6627,'Data Transformation'!$G$425:$G$8425),D6635))</f>
        <v>2001</v>
      </c>
      <c r="F6635">
        <f t="shared" si="828"/>
        <v>0</v>
      </c>
      <c r="G6635">
        <f>Weighting!$H$11</f>
        <v>0</v>
      </c>
      <c r="H6635">
        <f t="array" ref="H6635">FREQUENCY(IF('Data Transformation'!$B$4:$B$8425=B6627,'Data Transformation'!$G$4:$G$8425),'Bin Analysis'!$B6635)</f>
        <v>2073</v>
      </c>
      <c r="I6635">
        <f t="shared" si="829"/>
        <v>0</v>
      </c>
      <c r="J6635">
        <f t="shared" si="830"/>
        <v>0</v>
      </c>
      <c r="K6635">
        <f>J6635*Weighting!$W$11</f>
        <v>0</v>
      </c>
      <c r="M6635" s="14"/>
    </row>
    <row r="6636" spans="1:25" x14ac:dyDescent="0.55000000000000004">
      <c r="A6636" s="32" t="str">
        <f>IF(Weighting!$P$12&gt;0,B6636,"")</f>
        <v/>
      </c>
      <c r="B6636" t="e">
        <f>Weighting!$C$12</f>
        <v>#DIV/0!</v>
      </c>
      <c r="C6636" t="e">
        <f>Weighting!$F$12</f>
        <v>#NUM!</v>
      </c>
      <c r="D6636" t="e">
        <f>IF(C6636=1,'Data Transformation'!$G$3+0.5*'Data Transformation'!$W$25,IF(C6637=1,D6637-'Data Transformation'!$W$25,FALSE))</f>
        <v>#NUM!</v>
      </c>
      <c r="E6636">
        <f t="array" ref="E6636">IF(ISLOGICAL(D6636),"",FREQUENCY(IF('Data Transformation'!$B$425:$B$8425='Bin Analysis'!$B6627,'Data Transformation'!$G$425:$G$8425),D6636))</f>
        <v>2001</v>
      </c>
      <c r="F6636">
        <f t="shared" si="828"/>
        <v>0</v>
      </c>
      <c r="G6636">
        <f>Weighting!$H$12</f>
        <v>0</v>
      </c>
      <c r="H6636">
        <f t="array" ref="H6636">FREQUENCY(IF('Data Transformation'!$B$4:$B$8425=B6627,'Data Transformation'!$G$4:$G$8425),'Bin Analysis'!$B6636)</f>
        <v>2073</v>
      </c>
      <c r="I6636">
        <f t="shared" si="829"/>
        <v>0</v>
      </c>
      <c r="J6636">
        <f t="shared" si="830"/>
        <v>0</v>
      </c>
      <c r="K6636">
        <f>J6636*Weighting!$W$12</f>
        <v>0</v>
      </c>
      <c r="M6636" s="14"/>
    </row>
    <row r="6637" spans="1:25" x14ac:dyDescent="0.55000000000000004">
      <c r="A6637" s="32" t="str">
        <f>IF(Weighting!$P$13&gt;0,B6637,"")</f>
        <v/>
      </c>
      <c r="B6637" t="e">
        <f>Weighting!$C$13</f>
        <v>#DIV/0!</v>
      </c>
      <c r="C6637" t="e">
        <f>Weighting!$F$13</f>
        <v>#NUM!</v>
      </c>
      <c r="D6637" t="e">
        <f>IF(C6637=1,'Data Transformation'!$G$3+0.5*'Data Transformation'!$W$25,IF(C6638=1,D6638-'Data Transformation'!$W$25,FALSE))</f>
        <v>#NUM!</v>
      </c>
      <c r="E6637">
        <f t="array" ref="E6637">IF(ISLOGICAL(D6637),"",FREQUENCY(IF('Data Transformation'!$B$425:$B$8425='Bin Analysis'!$B6627,'Data Transformation'!$G$425:$G$8425),D6637))</f>
        <v>2001</v>
      </c>
      <c r="F6637">
        <f t="shared" si="828"/>
        <v>0</v>
      </c>
      <c r="G6637">
        <f>Weighting!$H$13</f>
        <v>0</v>
      </c>
      <c r="H6637">
        <f t="array" ref="H6637">FREQUENCY(IF('Data Transformation'!$B$4:$B$8425=B6627,'Data Transformation'!$G$4:$G$8425),'Bin Analysis'!$B6637)</f>
        <v>2073</v>
      </c>
      <c r="I6637">
        <f t="shared" si="829"/>
        <v>0</v>
      </c>
      <c r="J6637">
        <f t="shared" si="830"/>
        <v>0</v>
      </c>
      <c r="K6637">
        <f>J6637*Weighting!$W$13</f>
        <v>0</v>
      </c>
      <c r="M6637" s="14"/>
    </row>
    <row r="6638" spans="1:25" x14ac:dyDescent="0.55000000000000004">
      <c r="A6638" s="32" t="str">
        <f>IF(Weighting!$P$14&gt;0,B6638,"")</f>
        <v/>
      </c>
      <c r="B6638" t="e">
        <f>Weighting!$C$14</f>
        <v>#DIV/0!</v>
      </c>
      <c r="C6638" t="e">
        <f>Weighting!$F$14</f>
        <v>#NUM!</v>
      </c>
      <c r="D6638" t="e">
        <f>IF(C6638=1,'Data Transformation'!$G$3+0.5*'Data Transformation'!$W$25,IF(C6639=1,D6639-'Data Transformation'!$W$25,FALSE))</f>
        <v>#NUM!</v>
      </c>
      <c r="E6638">
        <f t="array" ref="E6638">IF(ISLOGICAL(D6638),"",FREQUENCY(IF('Data Transformation'!$B$425:$B$8425='Bin Analysis'!$B6627,'Data Transformation'!$G$425:$G$8425),D6638))</f>
        <v>2001</v>
      </c>
      <c r="F6638">
        <f t="shared" si="828"/>
        <v>0</v>
      </c>
      <c r="G6638">
        <f>Weighting!$H$14</f>
        <v>0</v>
      </c>
      <c r="H6638">
        <f t="array" ref="H6638">FREQUENCY(IF('Data Transformation'!$B$4:$B$8425=B6627,'Data Transformation'!$G$4:$G$8425),'Bin Analysis'!$B6638)</f>
        <v>2073</v>
      </c>
      <c r="I6638">
        <f t="shared" si="829"/>
        <v>0</v>
      </c>
      <c r="J6638">
        <f t="shared" si="830"/>
        <v>0</v>
      </c>
      <c r="K6638">
        <f>J6638*Weighting!$W$14</f>
        <v>0</v>
      </c>
      <c r="M6638" s="14"/>
    </row>
    <row r="6639" spans="1:25" x14ac:dyDescent="0.55000000000000004">
      <c r="A6639" s="32" t="str">
        <f>IF(Weighting!$P$15&gt;0,B6639,"")</f>
        <v/>
      </c>
      <c r="B6639" t="e">
        <f>Weighting!$C$15</f>
        <v>#DIV/0!</v>
      </c>
      <c r="C6639" t="e">
        <f>Weighting!$F$15</f>
        <v>#NUM!</v>
      </c>
      <c r="D6639" t="e">
        <f>IF(C6639=1,'Data Transformation'!$G$3+0.5*'Data Transformation'!$W$25,IF(C6640=1,D6640-'Data Transformation'!$W$25,FALSE))</f>
        <v>#NUM!</v>
      </c>
      <c r="E6639">
        <f t="array" ref="E6639">IF(ISLOGICAL(D6639),"",FREQUENCY(IF('Data Transformation'!$B$425:$B$8425='Bin Analysis'!$B6627,'Data Transformation'!$G$425:$G$8425),D6639))</f>
        <v>2001</v>
      </c>
      <c r="F6639">
        <f t="shared" si="828"/>
        <v>0</v>
      </c>
      <c r="G6639">
        <f>Weighting!$H$15</f>
        <v>0</v>
      </c>
      <c r="H6639">
        <f t="array" ref="H6639">FREQUENCY(IF('Data Transformation'!$B$4:$B$8425=B6627,'Data Transformation'!$G$4:$G$8425),'Bin Analysis'!$B6639)</f>
        <v>2073</v>
      </c>
      <c r="I6639">
        <f t="shared" si="829"/>
        <v>0</v>
      </c>
      <c r="J6639">
        <f t="shared" si="830"/>
        <v>0</v>
      </c>
      <c r="K6639">
        <f>J6639*Weighting!$W$15</f>
        <v>0</v>
      </c>
      <c r="M6639" s="14"/>
    </row>
    <row r="6640" spans="1:25" x14ac:dyDescent="0.55000000000000004">
      <c r="A6640" s="32" t="str">
        <f>IF(Weighting!$P$16&gt;0,B6640,"")</f>
        <v/>
      </c>
      <c r="B6640" t="e">
        <f>Weighting!$C$16</f>
        <v>#DIV/0!</v>
      </c>
      <c r="C6640" t="e">
        <f>Weighting!$F$16</f>
        <v>#NUM!</v>
      </c>
      <c r="D6640" t="e">
        <f>IF(C6640=1,'Data Transformation'!$G$3+0.5*'Data Transformation'!$W$25,IF(C6641=1,D6641-'Data Transformation'!$W$25,FALSE))</f>
        <v>#NUM!</v>
      </c>
      <c r="E6640">
        <f t="array" ref="E6640">IF(ISLOGICAL(D6640),"",FREQUENCY(IF('Data Transformation'!$B$425:$B$8425='Bin Analysis'!$B6627,'Data Transformation'!$G$425:$G$8425),D6640))</f>
        <v>2001</v>
      </c>
      <c r="F6640">
        <f t="shared" si="828"/>
        <v>0</v>
      </c>
      <c r="G6640">
        <f>Weighting!$H$16</f>
        <v>0</v>
      </c>
      <c r="H6640">
        <f t="array" ref="H6640">FREQUENCY(IF('Data Transformation'!$B$4:$B$8425=B6627,'Data Transformation'!$G$4:$G$8425),'Bin Analysis'!$B6640)</f>
        <v>2073</v>
      </c>
      <c r="I6640">
        <f t="shared" si="829"/>
        <v>0</v>
      </c>
      <c r="J6640">
        <f t="shared" si="830"/>
        <v>0</v>
      </c>
      <c r="K6640">
        <f>J6640*Weighting!$W$16</f>
        <v>0</v>
      </c>
      <c r="M6640" s="14"/>
    </row>
    <row r="6641" spans="1:25" x14ac:dyDescent="0.55000000000000004">
      <c r="A6641" s="32" t="str">
        <f>IF(Weighting!$P$17&gt;0,B6641,"")</f>
        <v/>
      </c>
      <c r="B6641" t="e">
        <f>Weighting!$C$17</f>
        <v>#DIV/0!</v>
      </c>
      <c r="C6641" t="e">
        <f>Weighting!$F$17</f>
        <v>#NUM!</v>
      </c>
      <c r="D6641" t="e">
        <f>IF(C6641=1,'Data Transformation'!$G$3+0.5*'Data Transformation'!$W$25,IF(C6642=1,D6642-'Data Transformation'!$W$25,FALSE))</f>
        <v>#NUM!</v>
      </c>
      <c r="E6641">
        <f t="array" ref="E6641">IF(ISLOGICAL(D6641),"",FREQUENCY(IF('Data Transformation'!$B$425:$B$8425='Bin Analysis'!$B6627,'Data Transformation'!$G$425:$G$8425),D6641))</f>
        <v>2001</v>
      </c>
      <c r="F6641">
        <f t="shared" si="828"/>
        <v>0</v>
      </c>
      <c r="G6641">
        <f>Weighting!$H$17</f>
        <v>0</v>
      </c>
      <c r="H6641">
        <f t="array" ref="H6641">FREQUENCY(IF('Data Transformation'!$B$4:$B$8425=B6627,'Data Transformation'!$G$4:$G$8425),'Bin Analysis'!$B6641)</f>
        <v>2073</v>
      </c>
      <c r="I6641">
        <f t="shared" si="829"/>
        <v>0</v>
      </c>
      <c r="J6641">
        <f t="shared" si="830"/>
        <v>0</v>
      </c>
      <c r="K6641">
        <f>J6641*Weighting!$W$17</f>
        <v>0</v>
      </c>
      <c r="M6641" s="14"/>
    </row>
    <row r="6642" spans="1:25" x14ac:dyDescent="0.55000000000000004">
      <c r="A6642" s="32" t="str">
        <f>IF(Weighting!$P$18&gt;0,B6642,"")</f>
        <v/>
      </c>
      <c r="B6642" t="e">
        <f>Weighting!$C$18</f>
        <v>#DIV/0!</v>
      </c>
      <c r="C6642" t="e">
        <f>Weighting!$F$18</f>
        <v>#NUM!</v>
      </c>
      <c r="D6642" t="e">
        <f>IF(C6642=1,'Data Transformation'!$G$3+0.5*'Data Transformation'!$W$25,IF(C6643=1,D6643-'Data Transformation'!$W$25,FALSE))</f>
        <v>#NUM!</v>
      </c>
      <c r="E6642">
        <f t="array" ref="E6642">IF(ISLOGICAL(D6642),"",FREQUENCY(IF('Data Transformation'!$B$425:$B$8425='Bin Analysis'!$B6627,'Data Transformation'!$G$425:$G$8425),D6642))</f>
        <v>2001</v>
      </c>
      <c r="F6642">
        <f t="shared" si="828"/>
        <v>0</v>
      </c>
      <c r="G6642">
        <f>Weighting!$H$18</f>
        <v>0</v>
      </c>
      <c r="H6642">
        <f t="array" ref="H6642">FREQUENCY(IF('Data Transformation'!$B$4:$B$8425=B6627,'Data Transformation'!$G$4:$G$8425),'Bin Analysis'!$B6642)</f>
        <v>2073</v>
      </c>
      <c r="I6642">
        <f t="shared" si="829"/>
        <v>0</v>
      </c>
      <c r="J6642">
        <f t="shared" si="830"/>
        <v>0</v>
      </c>
      <c r="K6642">
        <f>J6642*Weighting!$W$18</f>
        <v>0</v>
      </c>
      <c r="M6642" s="14"/>
    </row>
    <row r="6643" spans="1:25" x14ac:dyDescent="0.55000000000000004">
      <c r="A6643" s="32" t="str">
        <f>IF(Weighting!$P$19&gt;0,B6643,"")</f>
        <v/>
      </c>
      <c r="B6643" t="e">
        <f>Weighting!$C$19</f>
        <v>#DIV/0!</v>
      </c>
      <c r="C6643" t="e">
        <f>Weighting!$F$19</f>
        <v>#NUM!</v>
      </c>
      <c r="D6643" t="e">
        <f>IF(C6643=1,'Data Transformation'!$G$3+0.5*'Data Transformation'!$W$25,IF(C6644=1,D6644-'Data Transformation'!$W$25,FALSE))</f>
        <v>#NUM!</v>
      </c>
      <c r="E6643">
        <f t="array" ref="E6643">IF(ISLOGICAL(D6643),"",FREQUENCY(IF('Data Transformation'!$B$425:$B$8425='Bin Analysis'!$B6627,'Data Transformation'!$G$425:$G$8425),D6643))</f>
        <v>2001</v>
      </c>
      <c r="F6643">
        <f t="shared" si="828"/>
        <v>0</v>
      </c>
      <c r="G6643">
        <f>Weighting!$H$19</f>
        <v>0</v>
      </c>
      <c r="H6643">
        <f t="array" ref="H6643">FREQUENCY(IF('Data Transformation'!$B$4:$B$8425=B6627,'Data Transformation'!$G$4:$G$8425),'Bin Analysis'!$B6643)</f>
        <v>2073</v>
      </c>
      <c r="I6643">
        <f t="shared" si="829"/>
        <v>0</v>
      </c>
      <c r="J6643">
        <f t="shared" si="830"/>
        <v>0</v>
      </c>
      <c r="K6643">
        <f>J6643*Weighting!$W$19</f>
        <v>0</v>
      </c>
      <c r="M6643" s="14"/>
    </row>
    <row r="6644" spans="1:25" x14ac:dyDescent="0.55000000000000004">
      <c r="A6644" s="32" t="str">
        <f>IF(Weighting!$P$20&gt;0,B6644,"")</f>
        <v/>
      </c>
      <c r="B6644" t="e">
        <f>Weighting!$C$20</f>
        <v>#DIV/0!</v>
      </c>
      <c r="C6644" t="e">
        <f>Weighting!$F$20</f>
        <v>#NUM!</v>
      </c>
      <c r="D6644" t="e">
        <f>IF(C6644=1,'Data Transformation'!$G$3+0.5*'Data Transformation'!$W$25,IF(C6645=1,D6645-'Data Transformation'!$W$25,FALSE))</f>
        <v>#NUM!</v>
      </c>
      <c r="E6644">
        <f t="array" ref="E6644">IF(ISLOGICAL(D6644),"",FREQUENCY(IF('Data Transformation'!$B$425:$B$8425='Bin Analysis'!$B6627,'Data Transformation'!$G$425:$G$8425),D6644))</f>
        <v>2001</v>
      </c>
      <c r="F6644">
        <f t="shared" si="828"/>
        <v>0</v>
      </c>
      <c r="G6644">
        <f>Weighting!$H$20</f>
        <v>0</v>
      </c>
      <c r="H6644">
        <f t="array" ref="H6644">FREQUENCY(IF('Data Transformation'!$B$4:$B$8425=B6627,'Data Transformation'!$G$4:$G$8425),'Bin Analysis'!$B6644)</f>
        <v>2073</v>
      </c>
      <c r="I6644">
        <f t="shared" si="829"/>
        <v>0</v>
      </c>
      <c r="J6644">
        <f t="shared" si="830"/>
        <v>0</v>
      </c>
      <c r="K6644">
        <f>J6644*Weighting!$W$20</f>
        <v>0</v>
      </c>
      <c r="M6644" s="14"/>
    </row>
    <row r="6645" spans="1:25" x14ac:dyDescent="0.55000000000000004">
      <c r="A6645" s="32" t="str">
        <f>IF(Weighting!$P$21&gt;0,B6645,"")</f>
        <v/>
      </c>
      <c r="B6645" t="e">
        <f>Weighting!$C$21</f>
        <v>#DIV/0!</v>
      </c>
      <c r="C6645" t="e">
        <f>Weighting!$F$21</f>
        <v>#NUM!</v>
      </c>
      <c r="D6645" t="e">
        <f>IF(C6645=1,'Data Transformation'!$G$3+0.5*'Data Transformation'!$W$25,IF(C6646=1,D6646-'Data Transformation'!$W$25,FALSE))</f>
        <v>#NUM!</v>
      </c>
      <c r="E6645">
        <f t="array" ref="E6645">IF(ISLOGICAL(D6645),"",FREQUENCY(IF('Data Transformation'!$B$425:$B$8425='Bin Analysis'!$B6627,'Data Transformation'!$G$425:$G$8425),D6645))</f>
        <v>2001</v>
      </c>
      <c r="F6645">
        <f t="shared" si="828"/>
        <v>0</v>
      </c>
      <c r="G6645">
        <f>Weighting!$H$21</f>
        <v>0</v>
      </c>
      <c r="H6645">
        <f t="array" ref="H6645">FREQUENCY(IF('Data Transformation'!$B$4:$B$8425=B6627,'Data Transformation'!$G$4:$G$8425),'Bin Analysis'!$B6645)</f>
        <v>2073</v>
      </c>
      <c r="I6645">
        <f t="shared" si="829"/>
        <v>0</v>
      </c>
      <c r="J6645">
        <f t="shared" si="830"/>
        <v>0</v>
      </c>
      <c r="K6645">
        <f>J6645*Weighting!$W$21</f>
        <v>0</v>
      </c>
      <c r="M6645" s="14"/>
    </row>
    <row r="6646" spans="1:25" x14ac:dyDescent="0.55000000000000004">
      <c r="A6646" s="32" t="str">
        <f>IF(Weighting!$P$22&gt;0,B6646,"")</f>
        <v/>
      </c>
      <c r="B6646" t="e">
        <f>Weighting!$C$22</f>
        <v>#DIV/0!</v>
      </c>
      <c r="C6646" t="e">
        <f>Weighting!$F$22</f>
        <v>#NUM!</v>
      </c>
      <c r="D6646" t="e">
        <f>IF(C6646=1,'Data Transformation'!$G$3+0.5*'Data Transformation'!$W$25,IF(C6647=1,D6647-'Data Transformation'!$W$25,FALSE))</f>
        <v>#NUM!</v>
      </c>
      <c r="E6646">
        <f t="array" ref="E6646">IF(ISLOGICAL(D6646),"",FREQUENCY(IF('Data Transformation'!$B$425:$B$8425='Bin Analysis'!$B6627,'Data Transformation'!$G$425:$G$8425),D6646))</f>
        <v>2001</v>
      </c>
      <c r="F6646">
        <f t="shared" si="828"/>
        <v>0</v>
      </c>
      <c r="G6646">
        <f>Weighting!$H$22</f>
        <v>0</v>
      </c>
      <c r="H6646">
        <f t="array" ref="H6646">FREQUENCY(IF('Data Transformation'!$B$4:$B$8425=B6627,'Data Transformation'!$G$4:$G$8425),'Bin Analysis'!$B6646)</f>
        <v>2073</v>
      </c>
      <c r="I6646">
        <f t="shared" si="829"/>
        <v>0</v>
      </c>
      <c r="J6646">
        <f t="shared" si="830"/>
        <v>0</v>
      </c>
      <c r="K6646">
        <f>J6646*Weighting!$W$22</f>
        <v>0</v>
      </c>
      <c r="M6646" s="14"/>
    </row>
    <row r="6647" spans="1:25" x14ac:dyDescent="0.55000000000000004">
      <c r="A6647" s="32" t="str">
        <f>IF(Weighting!$P$23&gt;0,B6647,"")</f>
        <v/>
      </c>
      <c r="B6647" t="e">
        <f>Weighting!$C$23</f>
        <v>#DIV/0!</v>
      </c>
      <c r="C6647" t="e">
        <f>Weighting!$F$23</f>
        <v>#NUM!</v>
      </c>
      <c r="D6647" t="e">
        <f>IF(C6647=1,'Data Transformation'!$G$3+0.5*'Data Transformation'!$W$25,IF(C6648=1,D6648-'Data Transformation'!$W$25,FALSE))</f>
        <v>#NUM!</v>
      </c>
      <c r="E6647">
        <f t="array" ref="E6647">IF(ISLOGICAL(D6647),"",FREQUENCY(IF('Data Transformation'!$B$425:$B$8425='Bin Analysis'!$B6627,'Data Transformation'!$G$425:$G$8425),D6647))</f>
        <v>2001</v>
      </c>
      <c r="F6647">
        <f t="shared" si="828"/>
        <v>0</v>
      </c>
      <c r="G6647">
        <f>Weighting!$H$23</f>
        <v>0</v>
      </c>
      <c r="H6647">
        <f t="array" ref="H6647">FREQUENCY(IF('Data Transformation'!$B$4:$B$8425=B6627,'Data Transformation'!$G$4:$G$8425),'Bin Analysis'!$B6647)</f>
        <v>2073</v>
      </c>
      <c r="I6647">
        <f t="shared" si="829"/>
        <v>0</v>
      </c>
      <c r="J6647">
        <f t="shared" si="830"/>
        <v>0</v>
      </c>
      <c r="K6647">
        <f>J6647*Weighting!$W$23</f>
        <v>0</v>
      </c>
      <c r="M6647" s="14"/>
    </row>
    <row r="6648" spans="1:25" x14ac:dyDescent="0.55000000000000004">
      <c r="A6648" s="32" t="str">
        <f>IF(Weighting!$P$24&gt;0,B6648,"")</f>
        <v/>
      </c>
      <c r="B6648" t="e">
        <f>Weighting!$C$24</f>
        <v>#DIV/0!</v>
      </c>
      <c r="C6648" t="e">
        <f>Weighting!$F$24</f>
        <v>#NUM!</v>
      </c>
      <c r="D6648" t="e">
        <f>IF(C6648=1,'Data Transformation'!$G$3+0.5*'Data Transformation'!$W$25,IF(C6649=1,D6649-'Data Transformation'!$W$25,FALSE))</f>
        <v>#NUM!</v>
      </c>
      <c r="E6648">
        <f t="array" ref="E6648">IF(ISLOGICAL(D6648),"",FREQUENCY(IF('Data Transformation'!$B$425:$B$8425='Bin Analysis'!$B6627,'Data Transformation'!$G$425:$G$8425),D6648))</f>
        <v>2001</v>
      </c>
      <c r="F6648">
        <f t="shared" si="828"/>
        <v>0</v>
      </c>
      <c r="G6648">
        <f>Weighting!$H$24</f>
        <v>0</v>
      </c>
      <c r="H6648">
        <f t="array" ref="H6648">FREQUENCY(IF('Data Transformation'!$B$4:$B$8425=B6627,'Data Transformation'!$G$4:$G$8425),'Bin Analysis'!$B6648)</f>
        <v>2073</v>
      </c>
      <c r="I6648">
        <f t="shared" si="829"/>
        <v>0</v>
      </c>
      <c r="J6648">
        <f t="shared" si="830"/>
        <v>0</v>
      </c>
      <c r="K6648">
        <f>J6648*Weighting!$W$24</f>
        <v>0</v>
      </c>
      <c r="M6648" s="14"/>
    </row>
    <row r="6649" spans="1:25" x14ac:dyDescent="0.55000000000000004">
      <c r="A6649" s="32" t="str">
        <f>IF(Weighting!$P$25&gt;0,B6649,"")</f>
        <v/>
      </c>
      <c r="B6649" t="e">
        <f>Weighting!$C$25</f>
        <v>#DIV/0!</v>
      </c>
      <c r="C6649" t="e">
        <f>Weighting!$F$25</f>
        <v>#NUM!</v>
      </c>
      <c r="D6649" t="e">
        <f>IF(C6649=1,'Data Transformation'!$G$3+0.5*'Data Transformation'!$W$25,IF(C6650=1,D6650-'Data Transformation'!$W$25,FALSE))</f>
        <v>#NUM!</v>
      </c>
      <c r="E6649">
        <f t="array" ref="E6649">IF(ISLOGICAL(D6649),"",FREQUENCY(IF('Data Transformation'!$B$425:$B$8425='Bin Analysis'!$B6627,'Data Transformation'!$G$425:$G$8425),D6649))</f>
        <v>2001</v>
      </c>
      <c r="F6649">
        <f t="shared" si="828"/>
        <v>0</v>
      </c>
      <c r="G6649">
        <f>Weighting!$H$25</f>
        <v>0</v>
      </c>
      <c r="H6649">
        <f t="array" ref="H6649">FREQUENCY(IF('Data Transformation'!$B$4:$B$8425=B6627,'Data Transformation'!$G$4:$G$8425),'Bin Analysis'!$B6649)</f>
        <v>2073</v>
      </c>
      <c r="I6649">
        <f t="shared" si="829"/>
        <v>0</v>
      </c>
      <c r="J6649">
        <f t="shared" si="830"/>
        <v>0</v>
      </c>
      <c r="K6649">
        <f>J6649*Weighting!$W$25</f>
        <v>0</v>
      </c>
      <c r="M6649" s="14"/>
    </row>
    <row r="6650" spans="1:25" x14ac:dyDescent="0.55000000000000004">
      <c r="O6650"/>
      <c r="P6650"/>
      <c r="Q6650"/>
      <c r="R6650"/>
    </row>
    <row r="6651" spans="1:25" ht="23.35" x14ac:dyDescent="0.8">
      <c r="A6651" s="21" t="s">
        <v>0</v>
      </c>
      <c r="B6651" s="21" t="str">
        <f>IFERROR(VLOOKUP(C6651,'Data Transformation'!$L$6:$M$426,2,FALSE),"")</f>
        <v/>
      </c>
      <c r="C6651" s="21">
        <f>C6627+1</f>
        <v>277</v>
      </c>
      <c r="D6651" s="21"/>
      <c r="E6651" s="21"/>
      <c r="F6651" s="21"/>
      <c r="G6651" s="21"/>
      <c r="H6651" s="22"/>
      <c r="I6651" s="22"/>
      <c r="J6651" s="22"/>
      <c r="K6651" s="21"/>
      <c r="L6651" s="21" t="str">
        <f>B6651</f>
        <v/>
      </c>
      <c r="M6651" s="23" t="e">
        <f>INDEX('Data Transformation'!$O$4:$O$424,MATCH($B6651,'Data Transformation'!$M$4:$M$424,0),MATCH($M$2,'Data Transformation'!$O$3,0))</f>
        <v>#N/A</v>
      </c>
      <c r="N6651" s="27" t="e">
        <f>IF('Input and Summary Results'!$J$16="minimum",'Bin Analysis'!X6652/(M6651-1),'Bin Analysis'!Y6651/('Bin Analysis'!M6651-1))</f>
        <v>#N/A</v>
      </c>
      <c r="O6651" s="27" t="e">
        <f>IF(M6651=FALSE,NA(),(VLOOKUP(1,C6654:K6673,4,FALSE))/(M6651-1))</f>
        <v>#N/A</v>
      </c>
      <c r="P6651" s="27" t="e">
        <f>IF(M6651=FALSE,NA(),SUM(J6654:J6673)/Weighting!$S$5)</f>
        <v>#N/A</v>
      </c>
      <c r="Q6651" s="27" t="e">
        <f>IF(M6651=FALSE,NA(),SUM(K6654:K6673)/Weighting!$S$6)</f>
        <v>#N/A</v>
      </c>
      <c r="R6651" s="27" t="e">
        <f>IF(M6651=FALSE,NA(),(VLOOKUP(1,G6654:K6673,3,FALSE))/(M6651-1))</f>
        <v>#N/A</v>
      </c>
      <c r="S6651" s="22" t="e">
        <f>IF(M6651=FALSE,NA(),IF(SUM(J6654:J6673)=2,"yes","no"))</f>
        <v>#N/A</v>
      </c>
      <c r="X6651" s="2" cm="2">
        <f t="array" ref="X6651:X6652">FREQUENCY(IF('Data Transformation'!$B$425:$B$6424='Bin Analysis'!L6651,'Data Transformation'!$G$425:$G$6424),'Data Transformation'!$U$11)</f>
        <v>0</v>
      </c>
      <c r="Y6651" s="2" cm="2">
        <f t="array" ref="Y6651:Y6652">FREQUENCY(IF('Data Transformation'!$B$425:$B$6424='Bin Analysis'!L6651,'Data Transformation'!$G$425:$G$6424),'Data Transformation'!$U$12)</f>
        <v>0</v>
      </c>
    </row>
    <row r="6652" spans="1:25" x14ac:dyDescent="0.55000000000000004">
      <c r="A6652" s="14" t="s">
        <v>67</v>
      </c>
      <c r="B6652" t="s">
        <v>47</v>
      </c>
      <c r="C6652" t="s">
        <v>5</v>
      </c>
      <c r="D6652" t="s">
        <v>100</v>
      </c>
      <c r="E6652" t="s">
        <v>101</v>
      </c>
      <c r="F6652" t="s">
        <v>102</v>
      </c>
      <c r="G6652" t="s">
        <v>70</v>
      </c>
      <c r="H6652" t="s">
        <v>31</v>
      </c>
      <c r="I6652" t="s">
        <v>32</v>
      </c>
      <c r="J6652" t="s">
        <v>46</v>
      </c>
      <c r="K6652" s="14" t="s">
        <v>45</v>
      </c>
      <c r="M6652" s="14"/>
      <c r="X6652" s="2">
        <v>0</v>
      </c>
      <c r="Y6652" s="2">
        <v>0</v>
      </c>
    </row>
    <row r="6653" spans="1:25" x14ac:dyDescent="0.55000000000000004">
      <c r="A6653" s="32"/>
      <c r="D6653" t="e">
        <f>IF(C6653=1,'Data Transformation'!$G$3+0.5*'Data Transformation'!$W$25,IF(C6654=1,D6654-'Data Transformation'!$W$25,FALSE))</f>
        <v>#NUM!</v>
      </c>
      <c r="E6653">
        <f t="array" ref="E6653">IF(ISLOGICAL(D6653),"",FREQUENCY(IF('Data Transformation'!$B$425:$B$8425='Bin Analysis'!$B6651,'Data Transformation'!$G$425:$G$8425),D6653))</f>
        <v>2001</v>
      </c>
      <c r="F6653" t="e">
        <f>IF(ISLOGICAL(D6653),"",E6653-E6652)</f>
        <v>#VALUE!</v>
      </c>
      <c r="M6653" s="14"/>
    </row>
    <row r="6654" spans="1:25" x14ac:dyDescent="0.55000000000000004">
      <c r="A6654" s="32" t="e">
        <f>IF(Weighting!$P$6&gt;0,B6654,"")</f>
        <v>#NUM!</v>
      </c>
      <c r="B6654" t="e">
        <f>Weighting!$C$6</f>
        <v>#DIV/0!</v>
      </c>
      <c r="C6654" t="e">
        <f>Weighting!$F$6</f>
        <v>#NUM!</v>
      </c>
      <c r="D6654" t="e">
        <f>IF(C6654=1,'Data Transformation'!$G$3+0.5*'Data Transformation'!$W$25,IF(C6655=1,D6655-'Data Transformation'!$W$25,FALSE))</f>
        <v>#NUM!</v>
      </c>
      <c r="E6654">
        <f t="array" ref="E6654">IF(ISLOGICAL(D6654),"",FREQUENCY(IF('Data Transformation'!$B$425:$B$8425='Bin Analysis'!$B6651,'Data Transformation'!$G$425:$G$8425),D6654))</f>
        <v>2001</v>
      </c>
      <c r="F6654">
        <f>IF(ISLOGICAL(D6654),"",E6654-E6653)</f>
        <v>0</v>
      </c>
      <c r="G6654">
        <f>Weighting!$H$6</f>
        <v>1</v>
      </c>
      <c r="H6654">
        <f t="array" ref="H6654">FREQUENCY(IF('Data Transformation'!$B$4:$B$8425=B6651,'Data Transformation'!$G$4:$G$8425),'Bin Analysis'!$B6654)</f>
        <v>2073</v>
      </c>
      <c r="I6654">
        <f>H6654-H6653</f>
        <v>2073</v>
      </c>
      <c r="J6654">
        <f>IF(I6654=0,0,1)</f>
        <v>1</v>
      </c>
      <c r="K6654" t="e">
        <f>J6654*Weighting!$W$6</f>
        <v>#NUM!</v>
      </c>
      <c r="M6654" s="14"/>
    </row>
    <row r="6655" spans="1:25" x14ac:dyDescent="0.55000000000000004">
      <c r="A6655" s="32" t="str">
        <f>IF(Weighting!$P$7&gt;0,B6655,"")</f>
        <v/>
      </c>
      <c r="B6655" t="e">
        <f>Weighting!$C$7</f>
        <v>#DIV/0!</v>
      </c>
      <c r="C6655" t="e">
        <f>Weighting!$F$7</f>
        <v>#NUM!</v>
      </c>
      <c r="D6655" t="e">
        <f>IF(C6655=1,'Data Transformation'!$G$3+0.5*'Data Transformation'!$W$25,IF(C6656=1,D6656-'Data Transformation'!$W$25,FALSE))</f>
        <v>#NUM!</v>
      </c>
      <c r="E6655">
        <f t="array" ref="E6655">IF(ISLOGICAL(D6655),"",FREQUENCY(IF('Data Transformation'!$B$425:$B$8425='Bin Analysis'!$B6651,'Data Transformation'!$G$425:$G$8425),D6655))</f>
        <v>2001</v>
      </c>
      <c r="F6655">
        <f t="shared" ref="F6655:F6673" si="831">IF(ISLOGICAL(D6655),"",E6655-E6654)</f>
        <v>0</v>
      </c>
      <c r="G6655">
        <f>Weighting!$H$7</f>
        <v>0</v>
      </c>
      <c r="H6655">
        <f t="array" ref="H6655">FREQUENCY(IF('Data Transformation'!$B$4:$B$8425=B6651,'Data Transformation'!$G$4:$G$8425),'Bin Analysis'!$B6655)</f>
        <v>2073</v>
      </c>
      <c r="I6655">
        <f t="shared" ref="I6655:I6673" si="832">H6655-H6654</f>
        <v>0</v>
      </c>
      <c r="J6655">
        <f>IF(I6655=0,0,1)</f>
        <v>0</v>
      </c>
      <c r="K6655">
        <f>J6655*Weighting!$W$7</f>
        <v>0</v>
      </c>
      <c r="M6655" s="14"/>
    </row>
    <row r="6656" spans="1:25" x14ac:dyDescent="0.55000000000000004">
      <c r="A6656" s="32" t="str">
        <f>IF(Weighting!$P$8&gt;0,B6656,"")</f>
        <v/>
      </c>
      <c r="B6656" t="e">
        <f>Weighting!$C$8</f>
        <v>#DIV/0!</v>
      </c>
      <c r="C6656" t="e">
        <f>Weighting!$F$8</f>
        <v>#NUM!</v>
      </c>
      <c r="D6656" t="e">
        <f>IF(C6656=1,'Data Transformation'!$G$3+0.5*'Data Transformation'!$W$25,IF(C6657=1,D6657-'Data Transformation'!$W$25,FALSE))</f>
        <v>#NUM!</v>
      </c>
      <c r="E6656">
        <f t="array" ref="E6656">IF(ISLOGICAL(D6656),"",FREQUENCY(IF('Data Transformation'!$B$425:$B$8425='Bin Analysis'!$B6651,'Data Transformation'!$G$425:$G$8425),D6656))</f>
        <v>2001</v>
      </c>
      <c r="F6656">
        <f t="shared" si="831"/>
        <v>0</v>
      </c>
      <c r="G6656">
        <f>Weighting!$H$8</f>
        <v>0</v>
      </c>
      <c r="H6656">
        <f t="array" ref="H6656">FREQUENCY(IF('Data Transformation'!$B$4:$B$8425=B6651,'Data Transformation'!$G$4:$G$8425),'Bin Analysis'!$B6656)</f>
        <v>2073</v>
      </c>
      <c r="I6656">
        <f t="shared" si="832"/>
        <v>0</v>
      </c>
      <c r="J6656">
        <f t="shared" ref="J6656:J6673" si="833">IF(I6656=0,0,1)</f>
        <v>0</v>
      </c>
      <c r="K6656">
        <f>J6656*Weighting!$W$8</f>
        <v>0</v>
      </c>
      <c r="M6656" s="14"/>
    </row>
    <row r="6657" spans="1:13" x14ac:dyDescent="0.55000000000000004">
      <c r="A6657" s="32" t="str">
        <f>IF(Weighting!$P$9&gt;0,B6657,"")</f>
        <v/>
      </c>
      <c r="B6657" s="50" t="e">
        <f>Weighting!$C$9</f>
        <v>#DIV/0!</v>
      </c>
      <c r="C6657" t="e">
        <f>Weighting!$F$9</f>
        <v>#NUM!</v>
      </c>
      <c r="D6657" t="e">
        <f>IF(C6657=1,'Data Transformation'!$G$3+0.5*'Data Transformation'!$W$25,IF(C6658=1,D6658-'Data Transformation'!$W$25,FALSE))</f>
        <v>#NUM!</v>
      </c>
      <c r="E6657">
        <f t="array" ref="E6657">IF(ISLOGICAL(D6657),"",FREQUENCY(IF('Data Transformation'!$B$425:$B$8425='Bin Analysis'!$B6651,'Data Transformation'!$G$425:$G$8425),D6657))</f>
        <v>2001</v>
      </c>
      <c r="F6657">
        <f t="shared" si="831"/>
        <v>0</v>
      </c>
      <c r="G6657">
        <f>Weighting!$H$9</f>
        <v>0</v>
      </c>
      <c r="H6657">
        <f t="array" ref="H6657">FREQUENCY(IF('Data Transformation'!$B$4:$B$8425=B6651,'Data Transformation'!$G$4:$G$8425),'Bin Analysis'!$B6657)</f>
        <v>2073</v>
      </c>
      <c r="I6657">
        <f t="shared" si="832"/>
        <v>0</v>
      </c>
      <c r="J6657">
        <f t="shared" si="833"/>
        <v>0</v>
      </c>
      <c r="K6657">
        <f>J6657*Weighting!$W$9</f>
        <v>0</v>
      </c>
      <c r="M6657" s="14"/>
    </row>
    <row r="6658" spans="1:13" x14ac:dyDescent="0.55000000000000004">
      <c r="A6658" s="32" t="str">
        <f>IF(Weighting!$P$10&gt;0,B6658,"")</f>
        <v/>
      </c>
      <c r="B6658" t="e">
        <f>Weighting!$C$10</f>
        <v>#DIV/0!</v>
      </c>
      <c r="C6658" t="e">
        <f>Weighting!$F$10</f>
        <v>#NUM!</v>
      </c>
      <c r="D6658" t="e">
        <f>IF(C6658=1,'Data Transformation'!$G$3+0.5*'Data Transformation'!$W$25,IF(C6659=1,D6659-'Data Transformation'!$W$25,FALSE))</f>
        <v>#NUM!</v>
      </c>
      <c r="E6658">
        <f t="array" ref="E6658">IF(ISLOGICAL(D6658),"",FREQUENCY(IF('Data Transformation'!$B$425:$B$8425='Bin Analysis'!$B6651,'Data Transformation'!$G$425:$G$8425),D6658))</f>
        <v>2001</v>
      </c>
      <c r="F6658">
        <f t="shared" si="831"/>
        <v>0</v>
      </c>
      <c r="G6658">
        <f>Weighting!$H$10</f>
        <v>0</v>
      </c>
      <c r="H6658">
        <f t="array" ref="H6658">FREQUENCY(IF('Data Transformation'!$B$4:$B$8425=B6651,'Data Transformation'!$G$4:$G$8425),'Bin Analysis'!$B6658)</f>
        <v>2073</v>
      </c>
      <c r="I6658">
        <f t="shared" si="832"/>
        <v>0</v>
      </c>
      <c r="J6658">
        <f t="shared" si="833"/>
        <v>0</v>
      </c>
      <c r="K6658">
        <f>J6658*Weighting!$W$10</f>
        <v>0</v>
      </c>
      <c r="M6658" s="14"/>
    </row>
    <row r="6659" spans="1:13" x14ac:dyDescent="0.55000000000000004">
      <c r="A6659" s="32" t="str">
        <f>IF(Weighting!$P$11&gt;0,B6659,"")</f>
        <v/>
      </c>
      <c r="B6659" t="e">
        <f>Weighting!$C$11</f>
        <v>#DIV/0!</v>
      </c>
      <c r="C6659" t="e">
        <f>Weighting!$F$11</f>
        <v>#NUM!</v>
      </c>
      <c r="D6659" t="e">
        <f>IF(C6659=1,'Data Transformation'!$G$3+0.5*'Data Transformation'!$W$25,IF(C6660=1,D6660-'Data Transformation'!$W$25,FALSE))</f>
        <v>#NUM!</v>
      </c>
      <c r="E6659">
        <f t="array" ref="E6659">IF(ISLOGICAL(D6659),"",FREQUENCY(IF('Data Transformation'!$B$425:$B$8425='Bin Analysis'!$B6651,'Data Transformation'!$G$425:$G$8425),D6659))</f>
        <v>2001</v>
      </c>
      <c r="F6659">
        <f t="shared" si="831"/>
        <v>0</v>
      </c>
      <c r="G6659">
        <f>Weighting!$H$11</f>
        <v>0</v>
      </c>
      <c r="H6659">
        <f t="array" ref="H6659">FREQUENCY(IF('Data Transformation'!$B$4:$B$8425=B6651,'Data Transformation'!$G$4:$G$8425),'Bin Analysis'!$B6659)</f>
        <v>2073</v>
      </c>
      <c r="I6659">
        <f t="shared" si="832"/>
        <v>0</v>
      </c>
      <c r="J6659">
        <f t="shared" si="833"/>
        <v>0</v>
      </c>
      <c r="K6659">
        <f>J6659*Weighting!$W$11</f>
        <v>0</v>
      </c>
      <c r="M6659" s="14"/>
    </row>
    <row r="6660" spans="1:13" x14ac:dyDescent="0.55000000000000004">
      <c r="A6660" s="32" t="str">
        <f>IF(Weighting!$P$12&gt;0,B6660,"")</f>
        <v/>
      </c>
      <c r="B6660" t="e">
        <f>Weighting!$C$12</f>
        <v>#DIV/0!</v>
      </c>
      <c r="C6660" t="e">
        <f>Weighting!$F$12</f>
        <v>#NUM!</v>
      </c>
      <c r="D6660" t="e">
        <f>IF(C6660=1,'Data Transformation'!$G$3+0.5*'Data Transformation'!$W$25,IF(C6661=1,D6661-'Data Transformation'!$W$25,FALSE))</f>
        <v>#NUM!</v>
      </c>
      <c r="E6660">
        <f t="array" ref="E6660">IF(ISLOGICAL(D6660),"",FREQUENCY(IF('Data Transformation'!$B$425:$B$8425='Bin Analysis'!$B6651,'Data Transformation'!$G$425:$G$8425),D6660))</f>
        <v>2001</v>
      </c>
      <c r="F6660">
        <f t="shared" si="831"/>
        <v>0</v>
      </c>
      <c r="G6660">
        <f>Weighting!$H$12</f>
        <v>0</v>
      </c>
      <c r="H6660">
        <f t="array" ref="H6660">FREQUENCY(IF('Data Transformation'!$B$4:$B$8425=B6651,'Data Transformation'!$G$4:$G$8425),'Bin Analysis'!$B6660)</f>
        <v>2073</v>
      </c>
      <c r="I6660">
        <f t="shared" si="832"/>
        <v>0</v>
      </c>
      <c r="J6660">
        <f t="shared" si="833"/>
        <v>0</v>
      </c>
      <c r="K6660">
        <f>J6660*Weighting!$W$12</f>
        <v>0</v>
      </c>
      <c r="M6660" s="14"/>
    </row>
    <row r="6661" spans="1:13" x14ac:dyDescent="0.55000000000000004">
      <c r="A6661" s="32" t="str">
        <f>IF(Weighting!$P$13&gt;0,B6661,"")</f>
        <v/>
      </c>
      <c r="B6661" t="e">
        <f>Weighting!$C$13</f>
        <v>#DIV/0!</v>
      </c>
      <c r="C6661" t="e">
        <f>Weighting!$F$13</f>
        <v>#NUM!</v>
      </c>
      <c r="D6661" t="e">
        <f>IF(C6661=1,'Data Transformation'!$G$3+0.5*'Data Transformation'!$W$25,IF(C6662=1,D6662-'Data Transformation'!$W$25,FALSE))</f>
        <v>#NUM!</v>
      </c>
      <c r="E6661">
        <f t="array" ref="E6661">IF(ISLOGICAL(D6661),"",FREQUENCY(IF('Data Transformation'!$B$425:$B$8425='Bin Analysis'!$B6651,'Data Transformation'!$G$425:$G$8425),D6661))</f>
        <v>2001</v>
      </c>
      <c r="F6661">
        <f t="shared" si="831"/>
        <v>0</v>
      </c>
      <c r="G6661">
        <f>Weighting!$H$13</f>
        <v>0</v>
      </c>
      <c r="H6661">
        <f t="array" ref="H6661">FREQUENCY(IF('Data Transformation'!$B$4:$B$8425=B6651,'Data Transformation'!$G$4:$G$8425),'Bin Analysis'!$B6661)</f>
        <v>2073</v>
      </c>
      <c r="I6661">
        <f t="shared" si="832"/>
        <v>0</v>
      </c>
      <c r="J6661">
        <f t="shared" si="833"/>
        <v>0</v>
      </c>
      <c r="K6661">
        <f>J6661*Weighting!$W$13</f>
        <v>0</v>
      </c>
      <c r="M6661" s="14"/>
    </row>
    <row r="6662" spans="1:13" x14ac:dyDescent="0.55000000000000004">
      <c r="A6662" s="32" t="str">
        <f>IF(Weighting!$P$14&gt;0,B6662,"")</f>
        <v/>
      </c>
      <c r="B6662" t="e">
        <f>Weighting!$C$14</f>
        <v>#DIV/0!</v>
      </c>
      <c r="C6662" t="e">
        <f>Weighting!$F$14</f>
        <v>#NUM!</v>
      </c>
      <c r="D6662" t="e">
        <f>IF(C6662=1,'Data Transformation'!$G$3+0.5*'Data Transformation'!$W$25,IF(C6663=1,D6663-'Data Transformation'!$W$25,FALSE))</f>
        <v>#NUM!</v>
      </c>
      <c r="E6662">
        <f t="array" ref="E6662">IF(ISLOGICAL(D6662),"",FREQUENCY(IF('Data Transformation'!$B$425:$B$8425='Bin Analysis'!$B6651,'Data Transformation'!$G$425:$G$8425),D6662))</f>
        <v>2001</v>
      </c>
      <c r="F6662">
        <f t="shared" si="831"/>
        <v>0</v>
      </c>
      <c r="G6662">
        <f>Weighting!$H$14</f>
        <v>0</v>
      </c>
      <c r="H6662">
        <f t="array" ref="H6662">FREQUENCY(IF('Data Transformation'!$B$4:$B$8425=B6651,'Data Transformation'!$G$4:$G$8425),'Bin Analysis'!$B6662)</f>
        <v>2073</v>
      </c>
      <c r="I6662">
        <f t="shared" si="832"/>
        <v>0</v>
      </c>
      <c r="J6662">
        <f t="shared" si="833"/>
        <v>0</v>
      </c>
      <c r="K6662">
        <f>J6662*Weighting!$W$14</f>
        <v>0</v>
      </c>
      <c r="M6662" s="14"/>
    </row>
    <row r="6663" spans="1:13" x14ac:dyDescent="0.55000000000000004">
      <c r="A6663" s="32" t="str">
        <f>IF(Weighting!$P$15&gt;0,B6663,"")</f>
        <v/>
      </c>
      <c r="B6663" t="e">
        <f>Weighting!$C$15</f>
        <v>#DIV/0!</v>
      </c>
      <c r="C6663" t="e">
        <f>Weighting!$F$15</f>
        <v>#NUM!</v>
      </c>
      <c r="D6663" t="e">
        <f>IF(C6663=1,'Data Transformation'!$G$3+0.5*'Data Transformation'!$W$25,IF(C6664=1,D6664-'Data Transformation'!$W$25,FALSE))</f>
        <v>#NUM!</v>
      </c>
      <c r="E6663">
        <f t="array" ref="E6663">IF(ISLOGICAL(D6663),"",FREQUENCY(IF('Data Transformation'!$B$425:$B$8425='Bin Analysis'!$B6651,'Data Transformation'!$G$425:$G$8425),D6663))</f>
        <v>2001</v>
      </c>
      <c r="F6663">
        <f t="shared" si="831"/>
        <v>0</v>
      </c>
      <c r="G6663">
        <f>Weighting!$H$15</f>
        <v>0</v>
      </c>
      <c r="H6663">
        <f t="array" ref="H6663">FREQUENCY(IF('Data Transformation'!$B$4:$B$8425=B6651,'Data Transformation'!$G$4:$G$8425),'Bin Analysis'!$B6663)</f>
        <v>2073</v>
      </c>
      <c r="I6663">
        <f t="shared" si="832"/>
        <v>0</v>
      </c>
      <c r="J6663">
        <f t="shared" si="833"/>
        <v>0</v>
      </c>
      <c r="K6663">
        <f>J6663*Weighting!$W$15</f>
        <v>0</v>
      </c>
      <c r="M6663" s="14"/>
    </row>
    <row r="6664" spans="1:13" x14ac:dyDescent="0.55000000000000004">
      <c r="A6664" s="32" t="str">
        <f>IF(Weighting!$P$16&gt;0,B6664,"")</f>
        <v/>
      </c>
      <c r="B6664" t="e">
        <f>Weighting!$C$16</f>
        <v>#DIV/0!</v>
      </c>
      <c r="C6664" t="e">
        <f>Weighting!$F$16</f>
        <v>#NUM!</v>
      </c>
      <c r="D6664" t="e">
        <f>IF(C6664=1,'Data Transformation'!$G$3+0.5*'Data Transformation'!$W$25,IF(C6665=1,D6665-'Data Transformation'!$W$25,FALSE))</f>
        <v>#NUM!</v>
      </c>
      <c r="E6664">
        <f t="array" ref="E6664">IF(ISLOGICAL(D6664),"",FREQUENCY(IF('Data Transformation'!$B$425:$B$8425='Bin Analysis'!$B6651,'Data Transformation'!$G$425:$G$8425),D6664))</f>
        <v>2001</v>
      </c>
      <c r="F6664">
        <f t="shared" si="831"/>
        <v>0</v>
      </c>
      <c r="G6664">
        <f>Weighting!$H$16</f>
        <v>0</v>
      </c>
      <c r="H6664">
        <f t="array" ref="H6664">FREQUENCY(IF('Data Transformation'!$B$4:$B$8425=B6651,'Data Transformation'!$G$4:$G$8425),'Bin Analysis'!$B6664)</f>
        <v>2073</v>
      </c>
      <c r="I6664">
        <f t="shared" si="832"/>
        <v>0</v>
      </c>
      <c r="J6664">
        <f t="shared" si="833"/>
        <v>0</v>
      </c>
      <c r="K6664">
        <f>J6664*Weighting!$W$16</f>
        <v>0</v>
      </c>
      <c r="M6664" s="14"/>
    </row>
    <row r="6665" spans="1:13" x14ac:dyDescent="0.55000000000000004">
      <c r="A6665" s="32" t="str">
        <f>IF(Weighting!$P$17&gt;0,B6665,"")</f>
        <v/>
      </c>
      <c r="B6665" t="e">
        <f>Weighting!$C$17</f>
        <v>#DIV/0!</v>
      </c>
      <c r="C6665" t="e">
        <f>Weighting!$F$17</f>
        <v>#NUM!</v>
      </c>
      <c r="D6665" t="e">
        <f>IF(C6665=1,'Data Transformation'!$G$3+0.5*'Data Transformation'!$W$25,IF(C6666=1,D6666-'Data Transformation'!$W$25,FALSE))</f>
        <v>#NUM!</v>
      </c>
      <c r="E6665">
        <f t="array" ref="E6665">IF(ISLOGICAL(D6665),"",FREQUENCY(IF('Data Transformation'!$B$425:$B$8425='Bin Analysis'!$B6651,'Data Transformation'!$G$425:$G$8425),D6665))</f>
        <v>2001</v>
      </c>
      <c r="F6665">
        <f t="shared" si="831"/>
        <v>0</v>
      </c>
      <c r="G6665">
        <f>Weighting!$H$17</f>
        <v>0</v>
      </c>
      <c r="H6665">
        <f t="array" ref="H6665">FREQUENCY(IF('Data Transformation'!$B$4:$B$8425=B6651,'Data Transformation'!$G$4:$G$8425),'Bin Analysis'!$B6665)</f>
        <v>2073</v>
      </c>
      <c r="I6665">
        <f t="shared" si="832"/>
        <v>0</v>
      </c>
      <c r="J6665">
        <f t="shared" si="833"/>
        <v>0</v>
      </c>
      <c r="K6665">
        <f>J6665*Weighting!$W$17</f>
        <v>0</v>
      </c>
      <c r="M6665" s="14"/>
    </row>
    <row r="6666" spans="1:13" x14ac:dyDescent="0.55000000000000004">
      <c r="A6666" s="32" t="str">
        <f>IF(Weighting!$P$18&gt;0,B6666,"")</f>
        <v/>
      </c>
      <c r="B6666" t="e">
        <f>Weighting!$C$18</f>
        <v>#DIV/0!</v>
      </c>
      <c r="C6666" t="e">
        <f>Weighting!$F$18</f>
        <v>#NUM!</v>
      </c>
      <c r="D6666" t="e">
        <f>IF(C6666=1,'Data Transformation'!$G$3+0.5*'Data Transformation'!$W$25,IF(C6667=1,D6667-'Data Transformation'!$W$25,FALSE))</f>
        <v>#NUM!</v>
      </c>
      <c r="E6666">
        <f t="array" ref="E6666">IF(ISLOGICAL(D6666),"",FREQUENCY(IF('Data Transformation'!$B$425:$B$8425='Bin Analysis'!$B6651,'Data Transformation'!$G$425:$G$8425),D6666))</f>
        <v>2001</v>
      </c>
      <c r="F6666">
        <f t="shared" si="831"/>
        <v>0</v>
      </c>
      <c r="G6666">
        <f>Weighting!$H$18</f>
        <v>0</v>
      </c>
      <c r="H6666">
        <f t="array" ref="H6666">FREQUENCY(IF('Data Transformation'!$B$4:$B$8425=B6651,'Data Transformation'!$G$4:$G$8425),'Bin Analysis'!$B6666)</f>
        <v>2073</v>
      </c>
      <c r="I6666">
        <f t="shared" si="832"/>
        <v>0</v>
      </c>
      <c r="J6666">
        <f t="shared" si="833"/>
        <v>0</v>
      </c>
      <c r="K6666">
        <f>J6666*Weighting!$W$18</f>
        <v>0</v>
      </c>
      <c r="M6666" s="14"/>
    </row>
    <row r="6667" spans="1:13" x14ac:dyDescent="0.55000000000000004">
      <c r="A6667" s="32" t="str">
        <f>IF(Weighting!$P$19&gt;0,B6667,"")</f>
        <v/>
      </c>
      <c r="B6667" t="e">
        <f>Weighting!$C$19</f>
        <v>#DIV/0!</v>
      </c>
      <c r="C6667" t="e">
        <f>Weighting!$F$19</f>
        <v>#NUM!</v>
      </c>
      <c r="D6667" t="e">
        <f>IF(C6667=1,'Data Transformation'!$G$3+0.5*'Data Transformation'!$W$25,IF(C6668=1,D6668-'Data Transformation'!$W$25,FALSE))</f>
        <v>#NUM!</v>
      </c>
      <c r="E6667">
        <f t="array" ref="E6667">IF(ISLOGICAL(D6667),"",FREQUENCY(IF('Data Transformation'!$B$425:$B$8425='Bin Analysis'!$B6651,'Data Transformation'!$G$425:$G$8425),D6667))</f>
        <v>2001</v>
      </c>
      <c r="F6667">
        <f t="shared" si="831"/>
        <v>0</v>
      </c>
      <c r="G6667">
        <f>Weighting!$H$19</f>
        <v>0</v>
      </c>
      <c r="H6667">
        <f t="array" ref="H6667">FREQUENCY(IF('Data Transformation'!$B$4:$B$8425=B6651,'Data Transformation'!$G$4:$G$8425),'Bin Analysis'!$B6667)</f>
        <v>2073</v>
      </c>
      <c r="I6667">
        <f t="shared" si="832"/>
        <v>0</v>
      </c>
      <c r="J6667">
        <f t="shared" si="833"/>
        <v>0</v>
      </c>
      <c r="K6667">
        <f>J6667*Weighting!$W$19</f>
        <v>0</v>
      </c>
      <c r="M6667" s="14"/>
    </row>
    <row r="6668" spans="1:13" x14ac:dyDescent="0.55000000000000004">
      <c r="A6668" s="32" t="str">
        <f>IF(Weighting!$P$20&gt;0,B6668,"")</f>
        <v/>
      </c>
      <c r="B6668" t="e">
        <f>Weighting!$C$20</f>
        <v>#DIV/0!</v>
      </c>
      <c r="C6668" t="e">
        <f>Weighting!$F$20</f>
        <v>#NUM!</v>
      </c>
      <c r="D6668" t="e">
        <f>IF(C6668=1,'Data Transformation'!$G$3+0.5*'Data Transformation'!$W$25,IF(C6669=1,D6669-'Data Transformation'!$W$25,FALSE))</f>
        <v>#NUM!</v>
      </c>
      <c r="E6668">
        <f t="array" ref="E6668">IF(ISLOGICAL(D6668),"",FREQUENCY(IF('Data Transformation'!$B$425:$B$8425='Bin Analysis'!$B6651,'Data Transformation'!$G$425:$G$8425),D6668))</f>
        <v>2001</v>
      </c>
      <c r="F6668">
        <f t="shared" si="831"/>
        <v>0</v>
      </c>
      <c r="G6668">
        <f>Weighting!$H$20</f>
        <v>0</v>
      </c>
      <c r="H6668">
        <f t="array" ref="H6668">FREQUENCY(IF('Data Transformation'!$B$4:$B$8425=B6651,'Data Transformation'!$G$4:$G$8425),'Bin Analysis'!$B6668)</f>
        <v>2073</v>
      </c>
      <c r="I6668">
        <f t="shared" si="832"/>
        <v>0</v>
      </c>
      <c r="J6668">
        <f t="shared" si="833"/>
        <v>0</v>
      </c>
      <c r="K6668">
        <f>J6668*Weighting!$W$20</f>
        <v>0</v>
      </c>
      <c r="M6668" s="14"/>
    </row>
    <row r="6669" spans="1:13" x14ac:dyDescent="0.55000000000000004">
      <c r="A6669" s="32" t="str">
        <f>IF(Weighting!$P$21&gt;0,B6669,"")</f>
        <v/>
      </c>
      <c r="B6669" t="e">
        <f>Weighting!$C$21</f>
        <v>#DIV/0!</v>
      </c>
      <c r="C6669" t="e">
        <f>Weighting!$F$21</f>
        <v>#NUM!</v>
      </c>
      <c r="D6669" t="e">
        <f>IF(C6669=1,'Data Transformation'!$G$3+0.5*'Data Transformation'!$W$25,IF(C6670=1,D6670-'Data Transformation'!$W$25,FALSE))</f>
        <v>#NUM!</v>
      </c>
      <c r="E6669">
        <f t="array" ref="E6669">IF(ISLOGICAL(D6669),"",FREQUENCY(IF('Data Transformation'!$B$425:$B$8425='Bin Analysis'!$B6651,'Data Transformation'!$G$425:$G$8425),D6669))</f>
        <v>2001</v>
      </c>
      <c r="F6669">
        <f t="shared" si="831"/>
        <v>0</v>
      </c>
      <c r="G6669">
        <f>Weighting!$H$21</f>
        <v>0</v>
      </c>
      <c r="H6669">
        <f t="array" ref="H6669">FREQUENCY(IF('Data Transformation'!$B$4:$B$8425=B6651,'Data Transformation'!$G$4:$G$8425),'Bin Analysis'!$B6669)</f>
        <v>2073</v>
      </c>
      <c r="I6669">
        <f t="shared" si="832"/>
        <v>0</v>
      </c>
      <c r="J6669">
        <f t="shared" si="833"/>
        <v>0</v>
      </c>
      <c r="K6669">
        <f>J6669*Weighting!$W$21</f>
        <v>0</v>
      </c>
      <c r="M6669" s="14"/>
    </row>
    <row r="6670" spans="1:13" x14ac:dyDescent="0.55000000000000004">
      <c r="A6670" s="32" t="str">
        <f>IF(Weighting!$P$22&gt;0,B6670,"")</f>
        <v/>
      </c>
      <c r="B6670" t="e">
        <f>Weighting!$C$22</f>
        <v>#DIV/0!</v>
      </c>
      <c r="C6670" t="e">
        <f>Weighting!$F$22</f>
        <v>#NUM!</v>
      </c>
      <c r="D6670" t="e">
        <f>IF(C6670=1,'Data Transformation'!$G$3+0.5*'Data Transformation'!$W$25,IF(C6671=1,D6671-'Data Transformation'!$W$25,FALSE))</f>
        <v>#NUM!</v>
      </c>
      <c r="E6670">
        <f t="array" ref="E6670">IF(ISLOGICAL(D6670),"",FREQUENCY(IF('Data Transformation'!$B$425:$B$8425='Bin Analysis'!$B6651,'Data Transformation'!$G$425:$G$8425),D6670))</f>
        <v>2001</v>
      </c>
      <c r="F6670">
        <f t="shared" si="831"/>
        <v>0</v>
      </c>
      <c r="G6670">
        <f>Weighting!$H$22</f>
        <v>0</v>
      </c>
      <c r="H6670">
        <f t="array" ref="H6670">FREQUENCY(IF('Data Transformation'!$B$4:$B$8425=B6651,'Data Transformation'!$G$4:$G$8425),'Bin Analysis'!$B6670)</f>
        <v>2073</v>
      </c>
      <c r="I6670">
        <f t="shared" si="832"/>
        <v>0</v>
      </c>
      <c r="J6670">
        <f t="shared" si="833"/>
        <v>0</v>
      </c>
      <c r="K6670">
        <f>J6670*Weighting!$W$22</f>
        <v>0</v>
      </c>
      <c r="M6670" s="14"/>
    </row>
    <row r="6671" spans="1:13" x14ac:dyDescent="0.55000000000000004">
      <c r="A6671" s="32" t="str">
        <f>IF(Weighting!$P$23&gt;0,B6671,"")</f>
        <v/>
      </c>
      <c r="B6671" t="e">
        <f>Weighting!$C$23</f>
        <v>#DIV/0!</v>
      </c>
      <c r="C6671" t="e">
        <f>Weighting!$F$23</f>
        <v>#NUM!</v>
      </c>
      <c r="D6671" t="e">
        <f>IF(C6671=1,'Data Transformation'!$G$3+0.5*'Data Transformation'!$W$25,IF(C6672=1,D6672-'Data Transformation'!$W$25,FALSE))</f>
        <v>#NUM!</v>
      </c>
      <c r="E6671">
        <f t="array" ref="E6671">IF(ISLOGICAL(D6671),"",FREQUENCY(IF('Data Transformation'!$B$425:$B$8425='Bin Analysis'!$B6651,'Data Transformation'!$G$425:$G$8425),D6671))</f>
        <v>2001</v>
      </c>
      <c r="F6671">
        <f t="shared" si="831"/>
        <v>0</v>
      </c>
      <c r="G6671">
        <f>Weighting!$H$23</f>
        <v>0</v>
      </c>
      <c r="H6671">
        <f t="array" ref="H6671">FREQUENCY(IF('Data Transformation'!$B$4:$B$8425=B6651,'Data Transformation'!$G$4:$G$8425),'Bin Analysis'!$B6671)</f>
        <v>2073</v>
      </c>
      <c r="I6671">
        <f t="shared" si="832"/>
        <v>0</v>
      </c>
      <c r="J6671">
        <f t="shared" si="833"/>
        <v>0</v>
      </c>
      <c r="K6671">
        <f>J6671*Weighting!$W$23</f>
        <v>0</v>
      </c>
      <c r="M6671" s="14"/>
    </row>
    <row r="6672" spans="1:13" x14ac:dyDescent="0.55000000000000004">
      <c r="A6672" s="32" t="str">
        <f>IF(Weighting!$P$24&gt;0,B6672,"")</f>
        <v/>
      </c>
      <c r="B6672" t="e">
        <f>Weighting!$C$24</f>
        <v>#DIV/0!</v>
      </c>
      <c r="C6672" t="e">
        <f>Weighting!$F$24</f>
        <v>#NUM!</v>
      </c>
      <c r="D6672" t="e">
        <f>IF(C6672=1,'Data Transformation'!$G$3+0.5*'Data Transformation'!$W$25,IF(C6673=1,D6673-'Data Transformation'!$W$25,FALSE))</f>
        <v>#NUM!</v>
      </c>
      <c r="E6672">
        <f t="array" ref="E6672">IF(ISLOGICAL(D6672),"",FREQUENCY(IF('Data Transformation'!$B$425:$B$8425='Bin Analysis'!$B6651,'Data Transformation'!$G$425:$G$8425),D6672))</f>
        <v>2001</v>
      </c>
      <c r="F6672">
        <f t="shared" si="831"/>
        <v>0</v>
      </c>
      <c r="G6672">
        <f>Weighting!$H$24</f>
        <v>0</v>
      </c>
      <c r="H6672">
        <f t="array" ref="H6672">FREQUENCY(IF('Data Transformation'!$B$4:$B$8425=B6651,'Data Transformation'!$G$4:$G$8425),'Bin Analysis'!$B6672)</f>
        <v>2073</v>
      </c>
      <c r="I6672">
        <f t="shared" si="832"/>
        <v>0</v>
      </c>
      <c r="J6672">
        <f t="shared" si="833"/>
        <v>0</v>
      </c>
      <c r="K6672">
        <f>J6672*Weighting!$W$24</f>
        <v>0</v>
      </c>
      <c r="M6672" s="14"/>
    </row>
    <row r="6673" spans="1:25" x14ac:dyDescent="0.55000000000000004">
      <c r="A6673" s="32" t="str">
        <f>IF(Weighting!$P$25&gt;0,B6673,"")</f>
        <v/>
      </c>
      <c r="B6673" t="e">
        <f>Weighting!$C$25</f>
        <v>#DIV/0!</v>
      </c>
      <c r="C6673" t="e">
        <f>Weighting!$F$25</f>
        <v>#NUM!</v>
      </c>
      <c r="D6673" t="e">
        <f>IF(C6673=1,'Data Transformation'!$G$3+0.5*'Data Transformation'!$W$25,IF(C6674=1,D6674-'Data Transformation'!$W$25,FALSE))</f>
        <v>#NUM!</v>
      </c>
      <c r="E6673">
        <f t="array" ref="E6673">IF(ISLOGICAL(D6673),"",FREQUENCY(IF('Data Transformation'!$B$425:$B$8425='Bin Analysis'!$B6651,'Data Transformation'!$G$425:$G$8425),D6673))</f>
        <v>2001</v>
      </c>
      <c r="F6673">
        <f t="shared" si="831"/>
        <v>0</v>
      </c>
      <c r="G6673">
        <f>Weighting!$H$25</f>
        <v>0</v>
      </c>
      <c r="H6673">
        <f t="array" ref="H6673">FREQUENCY(IF('Data Transformation'!$B$4:$B$8425=B6651,'Data Transformation'!$G$4:$G$8425),'Bin Analysis'!$B6673)</f>
        <v>2073</v>
      </c>
      <c r="I6673">
        <f t="shared" si="832"/>
        <v>0</v>
      </c>
      <c r="J6673">
        <f t="shared" si="833"/>
        <v>0</v>
      </c>
      <c r="K6673">
        <f>J6673*Weighting!$W$25</f>
        <v>0</v>
      </c>
      <c r="M6673" s="14"/>
    </row>
    <row r="6674" spans="1:25" x14ac:dyDescent="0.55000000000000004">
      <c r="O6674"/>
      <c r="P6674"/>
      <c r="Q6674"/>
      <c r="R6674"/>
    </row>
    <row r="6675" spans="1:25" ht="23.35" x14ac:dyDescent="0.8">
      <c r="A6675" s="21" t="s">
        <v>0</v>
      </c>
      <c r="B6675" s="21" t="str">
        <f>IFERROR(VLOOKUP(C6675,'Data Transformation'!$L$6:$M$426,2,FALSE),"")</f>
        <v/>
      </c>
      <c r="C6675" s="21">
        <f>C6651+1</f>
        <v>278</v>
      </c>
      <c r="D6675" s="21"/>
      <c r="E6675" s="21"/>
      <c r="F6675" s="21"/>
      <c r="G6675" s="21"/>
      <c r="H6675" s="22"/>
      <c r="I6675" s="22"/>
      <c r="J6675" s="22"/>
      <c r="K6675" s="21"/>
      <c r="L6675" s="21" t="str">
        <f>B6675</f>
        <v/>
      </c>
      <c r="M6675" s="23" t="e">
        <f>INDEX('Data Transformation'!$O$4:$O$424,MATCH($B6675,'Data Transformation'!$M$4:$M$424,0),MATCH($M$2,'Data Transformation'!$O$3,0))</f>
        <v>#N/A</v>
      </c>
      <c r="N6675" s="27" t="e">
        <f>IF('Input and Summary Results'!$J$16="minimum",'Bin Analysis'!X6676/(M6675-1),'Bin Analysis'!Y6675/('Bin Analysis'!M6675-1))</f>
        <v>#N/A</v>
      </c>
      <c r="O6675" s="27" t="e">
        <f>IF(M6675=FALSE,NA(),(VLOOKUP(1,C6678:K6697,4,FALSE))/(M6675-1))</f>
        <v>#N/A</v>
      </c>
      <c r="P6675" s="27" t="e">
        <f>IF(M6675=FALSE,NA(),SUM(J6678:J6697)/Weighting!$S$5)</f>
        <v>#N/A</v>
      </c>
      <c r="Q6675" s="27" t="e">
        <f>IF(M6675=FALSE,NA(),SUM(K6678:K6697)/Weighting!$S$6)</f>
        <v>#N/A</v>
      </c>
      <c r="R6675" s="27" t="e">
        <f>IF(M6675=FALSE,NA(),(VLOOKUP(1,G6678:K6697,3,FALSE))/(M6675-1))</f>
        <v>#N/A</v>
      </c>
      <c r="S6675" s="22" t="e">
        <f>IF(M6675=FALSE,NA(),IF(SUM(J6678:J6697)=2,"yes","no"))</f>
        <v>#N/A</v>
      </c>
      <c r="X6675" s="2" cm="2">
        <f t="array" ref="X6675:X6676">FREQUENCY(IF('Data Transformation'!$B$425:$B$6424='Bin Analysis'!L6675,'Data Transformation'!$G$425:$G$6424),'Data Transformation'!$U$11)</f>
        <v>0</v>
      </c>
      <c r="Y6675" s="2" cm="2">
        <f t="array" ref="Y6675:Y6676">FREQUENCY(IF('Data Transformation'!$B$425:$B$6424='Bin Analysis'!L6675,'Data Transformation'!$G$425:$G$6424),'Data Transformation'!$U$12)</f>
        <v>0</v>
      </c>
    </row>
    <row r="6676" spans="1:25" x14ac:dyDescent="0.55000000000000004">
      <c r="A6676" s="14" t="s">
        <v>67</v>
      </c>
      <c r="B6676" t="s">
        <v>47</v>
      </c>
      <c r="C6676" t="s">
        <v>5</v>
      </c>
      <c r="D6676" t="s">
        <v>100</v>
      </c>
      <c r="E6676" t="s">
        <v>101</v>
      </c>
      <c r="F6676" t="s">
        <v>102</v>
      </c>
      <c r="G6676" t="s">
        <v>70</v>
      </c>
      <c r="H6676" t="s">
        <v>31</v>
      </c>
      <c r="I6676" t="s">
        <v>32</v>
      </c>
      <c r="J6676" t="s">
        <v>46</v>
      </c>
      <c r="K6676" s="14" t="s">
        <v>45</v>
      </c>
      <c r="M6676" s="14"/>
      <c r="X6676" s="2">
        <v>0</v>
      </c>
      <c r="Y6676" s="2">
        <v>0</v>
      </c>
    </row>
    <row r="6677" spans="1:25" x14ac:dyDescent="0.55000000000000004">
      <c r="A6677" s="32"/>
      <c r="D6677" t="e">
        <f>IF(C6677=1,'Data Transformation'!$G$3+0.5*'Data Transformation'!$W$25,IF(C6678=1,D6678-'Data Transformation'!$W$25,FALSE))</f>
        <v>#NUM!</v>
      </c>
      <c r="E6677">
        <f t="array" ref="E6677">IF(ISLOGICAL(D6677),"",FREQUENCY(IF('Data Transformation'!$B$425:$B$8425='Bin Analysis'!$B6675,'Data Transformation'!$G$425:$G$8425),D6677))</f>
        <v>2001</v>
      </c>
      <c r="F6677" t="e">
        <f>IF(ISLOGICAL(D6677),"",E6677-E6676)</f>
        <v>#VALUE!</v>
      </c>
      <c r="M6677" s="14"/>
    </row>
    <row r="6678" spans="1:25" x14ac:dyDescent="0.55000000000000004">
      <c r="A6678" s="32" t="e">
        <f>IF(Weighting!$P$6&gt;0,B6678,"")</f>
        <v>#NUM!</v>
      </c>
      <c r="B6678" t="e">
        <f>Weighting!$C$6</f>
        <v>#DIV/0!</v>
      </c>
      <c r="C6678" t="e">
        <f>Weighting!$F$6</f>
        <v>#NUM!</v>
      </c>
      <c r="D6678" t="e">
        <f>IF(C6678=1,'Data Transformation'!$G$3+0.5*'Data Transformation'!$W$25,IF(C6679=1,D6679-'Data Transformation'!$W$25,FALSE))</f>
        <v>#NUM!</v>
      </c>
      <c r="E6678">
        <f t="array" ref="E6678">IF(ISLOGICAL(D6678),"",FREQUENCY(IF('Data Transformation'!$B$425:$B$8425='Bin Analysis'!$B6675,'Data Transformation'!$G$425:$G$8425),D6678))</f>
        <v>2001</v>
      </c>
      <c r="F6678">
        <f>IF(ISLOGICAL(D6678),"",E6678-E6677)</f>
        <v>0</v>
      </c>
      <c r="G6678">
        <f>Weighting!$H$6</f>
        <v>1</v>
      </c>
      <c r="H6678">
        <f t="array" ref="H6678">FREQUENCY(IF('Data Transformation'!$B$4:$B$8425=B6675,'Data Transformation'!$G$4:$G$8425),'Bin Analysis'!$B6678)</f>
        <v>2073</v>
      </c>
      <c r="I6678">
        <f>H6678-H6677</f>
        <v>2073</v>
      </c>
      <c r="J6678">
        <f>IF(I6678=0,0,1)</f>
        <v>1</v>
      </c>
      <c r="K6678" t="e">
        <f>J6678*Weighting!$W$6</f>
        <v>#NUM!</v>
      </c>
      <c r="M6678" s="14"/>
    </row>
    <row r="6679" spans="1:25" x14ac:dyDescent="0.55000000000000004">
      <c r="A6679" s="32" t="str">
        <f>IF(Weighting!$P$7&gt;0,B6679,"")</f>
        <v/>
      </c>
      <c r="B6679" t="e">
        <f>Weighting!$C$7</f>
        <v>#DIV/0!</v>
      </c>
      <c r="C6679" t="e">
        <f>Weighting!$F$7</f>
        <v>#NUM!</v>
      </c>
      <c r="D6679" t="e">
        <f>IF(C6679=1,'Data Transformation'!$G$3+0.5*'Data Transformation'!$W$25,IF(C6680=1,D6680-'Data Transformation'!$W$25,FALSE))</f>
        <v>#NUM!</v>
      </c>
      <c r="E6679">
        <f t="array" ref="E6679">IF(ISLOGICAL(D6679),"",FREQUENCY(IF('Data Transformation'!$B$425:$B$8425='Bin Analysis'!$B6675,'Data Transformation'!$G$425:$G$8425),D6679))</f>
        <v>2001</v>
      </c>
      <c r="F6679">
        <f t="shared" ref="F6679:F6697" si="834">IF(ISLOGICAL(D6679),"",E6679-E6678)</f>
        <v>0</v>
      </c>
      <c r="G6679">
        <f>Weighting!$H$7</f>
        <v>0</v>
      </c>
      <c r="H6679">
        <f t="array" ref="H6679">FREQUENCY(IF('Data Transformation'!$B$4:$B$8425=B6675,'Data Transformation'!$G$4:$G$8425),'Bin Analysis'!$B6679)</f>
        <v>2073</v>
      </c>
      <c r="I6679">
        <f t="shared" ref="I6679:I6697" si="835">H6679-H6678</f>
        <v>0</v>
      </c>
      <c r="J6679">
        <f>IF(I6679=0,0,1)</f>
        <v>0</v>
      </c>
      <c r="K6679">
        <f>J6679*Weighting!$W$7</f>
        <v>0</v>
      </c>
      <c r="M6679" s="14"/>
    </row>
    <row r="6680" spans="1:25" x14ac:dyDescent="0.55000000000000004">
      <c r="A6680" s="32" t="str">
        <f>IF(Weighting!$P$8&gt;0,B6680,"")</f>
        <v/>
      </c>
      <c r="B6680" t="e">
        <f>Weighting!$C$8</f>
        <v>#DIV/0!</v>
      </c>
      <c r="C6680" t="e">
        <f>Weighting!$F$8</f>
        <v>#NUM!</v>
      </c>
      <c r="D6680" t="e">
        <f>IF(C6680=1,'Data Transformation'!$G$3+0.5*'Data Transformation'!$W$25,IF(C6681=1,D6681-'Data Transformation'!$W$25,FALSE))</f>
        <v>#NUM!</v>
      </c>
      <c r="E6680">
        <f t="array" ref="E6680">IF(ISLOGICAL(D6680),"",FREQUENCY(IF('Data Transformation'!$B$425:$B$8425='Bin Analysis'!$B6675,'Data Transformation'!$G$425:$G$8425),D6680))</f>
        <v>2001</v>
      </c>
      <c r="F6680">
        <f t="shared" si="834"/>
        <v>0</v>
      </c>
      <c r="G6680">
        <f>Weighting!$H$8</f>
        <v>0</v>
      </c>
      <c r="H6680">
        <f t="array" ref="H6680">FREQUENCY(IF('Data Transformation'!$B$4:$B$8425=B6675,'Data Transformation'!$G$4:$G$8425),'Bin Analysis'!$B6680)</f>
        <v>2073</v>
      </c>
      <c r="I6680">
        <f t="shared" si="835"/>
        <v>0</v>
      </c>
      <c r="J6680">
        <f t="shared" ref="J6680:J6697" si="836">IF(I6680=0,0,1)</f>
        <v>0</v>
      </c>
      <c r="K6680">
        <f>J6680*Weighting!$W$8</f>
        <v>0</v>
      </c>
      <c r="M6680" s="14"/>
    </row>
    <row r="6681" spans="1:25" x14ac:dyDescent="0.55000000000000004">
      <c r="A6681" s="32" t="str">
        <f>IF(Weighting!$P$9&gt;0,B6681,"")</f>
        <v/>
      </c>
      <c r="B6681" s="50" t="e">
        <f>Weighting!$C$9</f>
        <v>#DIV/0!</v>
      </c>
      <c r="C6681" t="e">
        <f>Weighting!$F$9</f>
        <v>#NUM!</v>
      </c>
      <c r="D6681" t="e">
        <f>IF(C6681=1,'Data Transformation'!$G$3+0.5*'Data Transformation'!$W$25,IF(C6682=1,D6682-'Data Transformation'!$W$25,FALSE))</f>
        <v>#NUM!</v>
      </c>
      <c r="E6681">
        <f t="array" ref="E6681">IF(ISLOGICAL(D6681),"",FREQUENCY(IF('Data Transformation'!$B$425:$B$8425='Bin Analysis'!$B6675,'Data Transformation'!$G$425:$G$8425),D6681))</f>
        <v>2001</v>
      </c>
      <c r="F6681">
        <f t="shared" si="834"/>
        <v>0</v>
      </c>
      <c r="G6681">
        <f>Weighting!$H$9</f>
        <v>0</v>
      </c>
      <c r="H6681">
        <f t="array" ref="H6681">FREQUENCY(IF('Data Transformation'!$B$4:$B$8425=B6675,'Data Transformation'!$G$4:$G$8425),'Bin Analysis'!$B6681)</f>
        <v>2073</v>
      </c>
      <c r="I6681">
        <f t="shared" si="835"/>
        <v>0</v>
      </c>
      <c r="J6681">
        <f t="shared" si="836"/>
        <v>0</v>
      </c>
      <c r="K6681">
        <f>J6681*Weighting!$W$9</f>
        <v>0</v>
      </c>
      <c r="M6681" s="14"/>
    </row>
    <row r="6682" spans="1:25" x14ac:dyDescent="0.55000000000000004">
      <c r="A6682" s="32" t="str">
        <f>IF(Weighting!$P$10&gt;0,B6682,"")</f>
        <v/>
      </c>
      <c r="B6682" t="e">
        <f>Weighting!$C$10</f>
        <v>#DIV/0!</v>
      </c>
      <c r="C6682" t="e">
        <f>Weighting!$F$10</f>
        <v>#NUM!</v>
      </c>
      <c r="D6682" t="e">
        <f>IF(C6682=1,'Data Transformation'!$G$3+0.5*'Data Transformation'!$W$25,IF(C6683=1,D6683-'Data Transformation'!$W$25,FALSE))</f>
        <v>#NUM!</v>
      </c>
      <c r="E6682">
        <f t="array" ref="E6682">IF(ISLOGICAL(D6682),"",FREQUENCY(IF('Data Transformation'!$B$425:$B$8425='Bin Analysis'!$B6675,'Data Transformation'!$G$425:$G$8425),D6682))</f>
        <v>2001</v>
      </c>
      <c r="F6682">
        <f t="shared" si="834"/>
        <v>0</v>
      </c>
      <c r="G6682">
        <f>Weighting!$H$10</f>
        <v>0</v>
      </c>
      <c r="H6682">
        <f t="array" ref="H6682">FREQUENCY(IF('Data Transformation'!$B$4:$B$8425=B6675,'Data Transformation'!$G$4:$G$8425),'Bin Analysis'!$B6682)</f>
        <v>2073</v>
      </c>
      <c r="I6682">
        <f t="shared" si="835"/>
        <v>0</v>
      </c>
      <c r="J6682">
        <f t="shared" si="836"/>
        <v>0</v>
      </c>
      <c r="K6682">
        <f>J6682*Weighting!$W$10</f>
        <v>0</v>
      </c>
      <c r="M6682" s="14"/>
    </row>
    <row r="6683" spans="1:25" x14ac:dyDescent="0.55000000000000004">
      <c r="A6683" s="32" t="str">
        <f>IF(Weighting!$P$11&gt;0,B6683,"")</f>
        <v/>
      </c>
      <c r="B6683" t="e">
        <f>Weighting!$C$11</f>
        <v>#DIV/0!</v>
      </c>
      <c r="C6683" t="e">
        <f>Weighting!$F$11</f>
        <v>#NUM!</v>
      </c>
      <c r="D6683" t="e">
        <f>IF(C6683=1,'Data Transformation'!$G$3+0.5*'Data Transformation'!$W$25,IF(C6684=1,D6684-'Data Transformation'!$W$25,FALSE))</f>
        <v>#NUM!</v>
      </c>
      <c r="E6683">
        <f t="array" ref="E6683">IF(ISLOGICAL(D6683),"",FREQUENCY(IF('Data Transformation'!$B$425:$B$8425='Bin Analysis'!$B6675,'Data Transformation'!$G$425:$G$8425),D6683))</f>
        <v>2001</v>
      </c>
      <c r="F6683">
        <f t="shared" si="834"/>
        <v>0</v>
      </c>
      <c r="G6683">
        <f>Weighting!$H$11</f>
        <v>0</v>
      </c>
      <c r="H6683">
        <f t="array" ref="H6683">FREQUENCY(IF('Data Transformation'!$B$4:$B$8425=B6675,'Data Transformation'!$G$4:$G$8425),'Bin Analysis'!$B6683)</f>
        <v>2073</v>
      </c>
      <c r="I6683">
        <f t="shared" si="835"/>
        <v>0</v>
      </c>
      <c r="J6683">
        <f t="shared" si="836"/>
        <v>0</v>
      </c>
      <c r="K6683">
        <f>J6683*Weighting!$W$11</f>
        <v>0</v>
      </c>
      <c r="M6683" s="14"/>
    </row>
    <row r="6684" spans="1:25" x14ac:dyDescent="0.55000000000000004">
      <c r="A6684" s="32" t="str">
        <f>IF(Weighting!$P$12&gt;0,B6684,"")</f>
        <v/>
      </c>
      <c r="B6684" t="e">
        <f>Weighting!$C$12</f>
        <v>#DIV/0!</v>
      </c>
      <c r="C6684" t="e">
        <f>Weighting!$F$12</f>
        <v>#NUM!</v>
      </c>
      <c r="D6684" t="e">
        <f>IF(C6684=1,'Data Transformation'!$G$3+0.5*'Data Transformation'!$W$25,IF(C6685=1,D6685-'Data Transformation'!$W$25,FALSE))</f>
        <v>#NUM!</v>
      </c>
      <c r="E6684">
        <f t="array" ref="E6684">IF(ISLOGICAL(D6684),"",FREQUENCY(IF('Data Transformation'!$B$425:$B$8425='Bin Analysis'!$B6675,'Data Transformation'!$G$425:$G$8425),D6684))</f>
        <v>2001</v>
      </c>
      <c r="F6684">
        <f t="shared" si="834"/>
        <v>0</v>
      </c>
      <c r="G6684">
        <f>Weighting!$H$12</f>
        <v>0</v>
      </c>
      <c r="H6684">
        <f t="array" ref="H6684">FREQUENCY(IF('Data Transformation'!$B$4:$B$8425=B6675,'Data Transformation'!$G$4:$G$8425),'Bin Analysis'!$B6684)</f>
        <v>2073</v>
      </c>
      <c r="I6684">
        <f t="shared" si="835"/>
        <v>0</v>
      </c>
      <c r="J6684">
        <f t="shared" si="836"/>
        <v>0</v>
      </c>
      <c r="K6684">
        <f>J6684*Weighting!$W$12</f>
        <v>0</v>
      </c>
      <c r="M6684" s="14"/>
    </row>
    <row r="6685" spans="1:25" x14ac:dyDescent="0.55000000000000004">
      <c r="A6685" s="32" t="str">
        <f>IF(Weighting!$P$13&gt;0,B6685,"")</f>
        <v/>
      </c>
      <c r="B6685" t="e">
        <f>Weighting!$C$13</f>
        <v>#DIV/0!</v>
      </c>
      <c r="C6685" t="e">
        <f>Weighting!$F$13</f>
        <v>#NUM!</v>
      </c>
      <c r="D6685" t="e">
        <f>IF(C6685=1,'Data Transformation'!$G$3+0.5*'Data Transformation'!$W$25,IF(C6686=1,D6686-'Data Transformation'!$W$25,FALSE))</f>
        <v>#NUM!</v>
      </c>
      <c r="E6685">
        <f t="array" ref="E6685">IF(ISLOGICAL(D6685),"",FREQUENCY(IF('Data Transformation'!$B$425:$B$8425='Bin Analysis'!$B6675,'Data Transformation'!$G$425:$G$8425),D6685))</f>
        <v>2001</v>
      </c>
      <c r="F6685">
        <f t="shared" si="834"/>
        <v>0</v>
      </c>
      <c r="G6685">
        <f>Weighting!$H$13</f>
        <v>0</v>
      </c>
      <c r="H6685">
        <f t="array" ref="H6685">FREQUENCY(IF('Data Transformation'!$B$4:$B$8425=B6675,'Data Transformation'!$G$4:$G$8425),'Bin Analysis'!$B6685)</f>
        <v>2073</v>
      </c>
      <c r="I6685">
        <f t="shared" si="835"/>
        <v>0</v>
      </c>
      <c r="J6685">
        <f t="shared" si="836"/>
        <v>0</v>
      </c>
      <c r="K6685">
        <f>J6685*Weighting!$W$13</f>
        <v>0</v>
      </c>
      <c r="M6685" s="14"/>
    </row>
    <row r="6686" spans="1:25" x14ac:dyDescent="0.55000000000000004">
      <c r="A6686" s="32" t="str">
        <f>IF(Weighting!$P$14&gt;0,B6686,"")</f>
        <v/>
      </c>
      <c r="B6686" t="e">
        <f>Weighting!$C$14</f>
        <v>#DIV/0!</v>
      </c>
      <c r="C6686" t="e">
        <f>Weighting!$F$14</f>
        <v>#NUM!</v>
      </c>
      <c r="D6686" t="e">
        <f>IF(C6686=1,'Data Transformation'!$G$3+0.5*'Data Transformation'!$W$25,IF(C6687=1,D6687-'Data Transformation'!$W$25,FALSE))</f>
        <v>#NUM!</v>
      </c>
      <c r="E6686">
        <f t="array" ref="E6686">IF(ISLOGICAL(D6686),"",FREQUENCY(IF('Data Transformation'!$B$425:$B$8425='Bin Analysis'!$B6675,'Data Transformation'!$G$425:$G$8425),D6686))</f>
        <v>2001</v>
      </c>
      <c r="F6686">
        <f t="shared" si="834"/>
        <v>0</v>
      </c>
      <c r="G6686">
        <f>Weighting!$H$14</f>
        <v>0</v>
      </c>
      <c r="H6686">
        <f t="array" ref="H6686">FREQUENCY(IF('Data Transformation'!$B$4:$B$8425=B6675,'Data Transformation'!$G$4:$G$8425),'Bin Analysis'!$B6686)</f>
        <v>2073</v>
      </c>
      <c r="I6686">
        <f t="shared" si="835"/>
        <v>0</v>
      </c>
      <c r="J6686">
        <f t="shared" si="836"/>
        <v>0</v>
      </c>
      <c r="K6686">
        <f>J6686*Weighting!$W$14</f>
        <v>0</v>
      </c>
      <c r="M6686" s="14"/>
    </row>
    <row r="6687" spans="1:25" x14ac:dyDescent="0.55000000000000004">
      <c r="A6687" s="32" t="str">
        <f>IF(Weighting!$P$15&gt;0,B6687,"")</f>
        <v/>
      </c>
      <c r="B6687" t="e">
        <f>Weighting!$C$15</f>
        <v>#DIV/0!</v>
      </c>
      <c r="C6687" t="e">
        <f>Weighting!$F$15</f>
        <v>#NUM!</v>
      </c>
      <c r="D6687" t="e">
        <f>IF(C6687=1,'Data Transformation'!$G$3+0.5*'Data Transformation'!$W$25,IF(C6688=1,D6688-'Data Transformation'!$W$25,FALSE))</f>
        <v>#NUM!</v>
      </c>
      <c r="E6687">
        <f t="array" ref="E6687">IF(ISLOGICAL(D6687),"",FREQUENCY(IF('Data Transformation'!$B$425:$B$8425='Bin Analysis'!$B6675,'Data Transformation'!$G$425:$G$8425),D6687))</f>
        <v>2001</v>
      </c>
      <c r="F6687">
        <f t="shared" si="834"/>
        <v>0</v>
      </c>
      <c r="G6687">
        <f>Weighting!$H$15</f>
        <v>0</v>
      </c>
      <c r="H6687">
        <f t="array" ref="H6687">FREQUENCY(IF('Data Transformation'!$B$4:$B$8425=B6675,'Data Transformation'!$G$4:$G$8425),'Bin Analysis'!$B6687)</f>
        <v>2073</v>
      </c>
      <c r="I6687">
        <f t="shared" si="835"/>
        <v>0</v>
      </c>
      <c r="J6687">
        <f t="shared" si="836"/>
        <v>0</v>
      </c>
      <c r="K6687">
        <f>J6687*Weighting!$W$15</f>
        <v>0</v>
      </c>
      <c r="M6687" s="14"/>
    </row>
    <row r="6688" spans="1:25" x14ac:dyDescent="0.55000000000000004">
      <c r="A6688" s="32" t="str">
        <f>IF(Weighting!$P$16&gt;0,B6688,"")</f>
        <v/>
      </c>
      <c r="B6688" t="e">
        <f>Weighting!$C$16</f>
        <v>#DIV/0!</v>
      </c>
      <c r="C6688" t="e">
        <f>Weighting!$F$16</f>
        <v>#NUM!</v>
      </c>
      <c r="D6688" t="e">
        <f>IF(C6688=1,'Data Transformation'!$G$3+0.5*'Data Transformation'!$W$25,IF(C6689=1,D6689-'Data Transformation'!$W$25,FALSE))</f>
        <v>#NUM!</v>
      </c>
      <c r="E6688">
        <f t="array" ref="E6688">IF(ISLOGICAL(D6688),"",FREQUENCY(IF('Data Transformation'!$B$425:$B$8425='Bin Analysis'!$B6675,'Data Transformation'!$G$425:$G$8425),D6688))</f>
        <v>2001</v>
      </c>
      <c r="F6688">
        <f t="shared" si="834"/>
        <v>0</v>
      </c>
      <c r="G6688">
        <f>Weighting!$H$16</f>
        <v>0</v>
      </c>
      <c r="H6688">
        <f t="array" ref="H6688">FREQUENCY(IF('Data Transformation'!$B$4:$B$8425=B6675,'Data Transformation'!$G$4:$G$8425),'Bin Analysis'!$B6688)</f>
        <v>2073</v>
      </c>
      <c r="I6688">
        <f t="shared" si="835"/>
        <v>0</v>
      </c>
      <c r="J6688">
        <f t="shared" si="836"/>
        <v>0</v>
      </c>
      <c r="K6688">
        <f>J6688*Weighting!$W$16</f>
        <v>0</v>
      </c>
      <c r="M6688" s="14"/>
    </row>
    <row r="6689" spans="1:25" x14ac:dyDescent="0.55000000000000004">
      <c r="A6689" s="32" t="str">
        <f>IF(Weighting!$P$17&gt;0,B6689,"")</f>
        <v/>
      </c>
      <c r="B6689" t="e">
        <f>Weighting!$C$17</f>
        <v>#DIV/0!</v>
      </c>
      <c r="C6689" t="e">
        <f>Weighting!$F$17</f>
        <v>#NUM!</v>
      </c>
      <c r="D6689" t="e">
        <f>IF(C6689=1,'Data Transformation'!$G$3+0.5*'Data Transformation'!$W$25,IF(C6690=1,D6690-'Data Transformation'!$W$25,FALSE))</f>
        <v>#NUM!</v>
      </c>
      <c r="E6689">
        <f t="array" ref="E6689">IF(ISLOGICAL(D6689),"",FREQUENCY(IF('Data Transformation'!$B$425:$B$8425='Bin Analysis'!$B6675,'Data Transformation'!$G$425:$G$8425),D6689))</f>
        <v>2001</v>
      </c>
      <c r="F6689">
        <f t="shared" si="834"/>
        <v>0</v>
      </c>
      <c r="G6689">
        <f>Weighting!$H$17</f>
        <v>0</v>
      </c>
      <c r="H6689">
        <f t="array" ref="H6689">FREQUENCY(IF('Data Transformation'!$B$4:$B$8425=B6675,'Data Transformation'!$G$4:$G$8425),'Bin Analysis'!$B6689)</f>
        <v>2073</v>
      </c>
      <c r="I6689">
        <f t="shared" si="835"/>
        <v>0</v>
      </c>
      <c r="J6689">
        <f t="shared" si="836"/>
        <v>0</v>
      </c>
      <c r="K6689">
        <f>J6689*Weighting!$W$17</f>
        <v>0</v>
      </c>
      <c r="M6689" s="14"/>
    </row>
    <row r="6690" spans="1:25" x14ac:dyDescent="0.55000000000000004">
      <c r="A6690" s="32" t="str">
        <f>IF(Weighting!$P$18&gt;0,B6690,"")</f>
        <v/>
      </c>
      <c r="B6690" t="e">
        <f>Weighting!$C$18</f>
        <v>#DIV/0!</v>
      </c>
      <c r="C6690" t="e">
        <f>Weighting!$F$18</f>
        <v>#NUM!</v>
      </c>
      <c r="D6690" t="e">
        <f>IF(C6690=1,'Data Transformation'!$G$3+0.5*'Data Transformation'!$W$25,IF(C6691=1,D6691-'Data Transformation'!$W$25,FALSE))</f>
        <v>#NUM!</v>
      </c>
      <c r="E6690">
        <f t="array" ref="E6690">IF(ISLOGICAL(D6690),"",FREQUENCY(IF('Data Transformation'!$B$425:$B$8425='Bin Analysis'!$B6675,'Data Transformation'!$G$425:$G$8425),D6690))</f>
        <v>2001</v>
      </c>
      <c r="F6690">
        <f t="shared" si="834"/>
        <v>0</v>
      </c>
      <c r="G6690">
        <f>Weighting!$H$18</f>
        <v>0</v>
      </c>
      <c r="H6690">
        <f t="array" ref="H6690">FREQUENCY(IF('Data Transformation'!$B$4:$B$8425=B6675,'Data Transformation'!$G$4:$G$8425),'Bin Analysis'!$B6690)</f>
        <v>2073</v>
      </c>
      <c r="I6690">
        <f t="shared" si="835"/>
        <v>0</v>
      </c>
      <c r="J6690">
        <f t="shared" si="836"/>
        <v>0</v>
      </c>
      <c r="K6690">
        <f>J6690*Weighting!$W$18</f>
        <v>0</v>
      </c>
      <c r="M6690" s="14"/>
    </row>
    <row r="6691" spans="1:25" x14ac:dyDescent="0.55000000000000004">
      <c r="A6691" s="32" t="str">
        <f>IF(Weighting!$P$19&gt;0,B6691,"")</f>
        <v/>
      </c>
      <c r="B6691" t="e">
        <f>Weighting!$C$19</f>
        <v>#DIV/0!</v>
      </c>
      <c r="C6691" t="e">
        <f>Weighting!$F$19</f>
        <v>#NUM!</v>
      </c>
      <c r="D6691" t="e">
        <f>IF(C6691=1,'Data Transformation'!$G$3+0.5*'Data Transformation'!$W$25,IF(C6692=1,D6692-'Data Transformation'!$W$25,FALSE))</f>
        <v>#NUM!</v>
      </c>
      <c r="E6691">
        <f t="array" ref="E6691">IF(ISLOGICAL(D6691),"",FREQUENCY(IF('Data Transformation'!$B$425:$B$8425='Bin Analysis'!$B6675,'Data Transformation'!$G$425:$G$8425),D6691))</f>
        <v>2001</v>
      </c>
      <c r="F6691">
        <f t="shared" si="834"/>
        <v>0</v>
      </c>
      <c r="G6691">
        <f>Weighting!$H$19</f>
        <v>0</v>
      </c>
      <c r="H6691">
        <f t="array" ref="H6691">FREQUENCY(IF('Data Transformation'!$B$4:$B$8425=B6675,'Data Transformation'!$G$4:$G$8425),'Bin Analysis'!$B6691)</f>
        <v>2073</v>
      </c>
      <c r="I6691">
        <f t="shared" si="835"/>
        <v>0</v>
      </c>
      <c r="J6691">
        <f t="shared" si="836"/>
        <v>0</v>
      </c>
      <c r="K6691">
        <f>J6691*Weighting!$W$19</f>
        <v>0</v>
      </c>
      <c r="M6691" s="14"/>
    </row>
    <row r="6692" spans="1:25" x14ac:dyDescent="0.55000000000000004">
      <c r="A6692" s="32" t="str">
        <f>IF(Weighting!$P$20&gt;0,B6692,"")</f>
        <v/>
      </c>
      <c r="B6692" t="e">
        <f>Weighting!$C$20</f>
        <v>#DIV/0!</v>
      </c>
      <c r="C6692" t="e">
        <f>Weighting!$F$20</f>
        <v>#NUM!</v>
      </c>
      <c r="D6692" t="e">
        <f>IF(C6692=1,'Data Transformation'!$G$3+0.5*'Data Transformation'!$W$25,IF(C6693=1,D6693-'Data Transformation'!$W$25,FALSE))</f>
        <v>#NUM!</v>
      </c>
      <c r="E6692">
        <f t="array" ref="E6692">IF(ISLOGICAL(D6692),"",FREQUENCY(IF('Data Transformation'!$B$425:$B$8425='Bin Analysis'!$B6675,'Data Transformation'!$G$425:$G$8425),D6692))</f>
        <v>2001</v>
      </c>
      <c r="F6692">
        <f t="shared" si="834"/>
        <v>0</v>
      </c>
      <c r="G6692">
        <f>Weighting!$H$20</f>
        <v>0</v>
      </c>
      <c r="H6692">
        <f t="array" ref="H6692">FREQUENCY(IF('Data Transformation'!$B$4:$B$8425=B6675,'Data Transformation'!$G$4:$G$8425),'Bin Analysis'!$B6692)</f>
        <v>2073</v>
      </c>
      <c r="I6692">
        <f t="shared" si="835"/>
        <v>0</v>
      </c>
      <c r="J6692">
        <f t="shared" si="836"/>
        <v>0</v>
      </c>
      <c r="K6692">
        <f>J6692*Weighting!$W$20</f>
        <v>0</v>
      </c>
      <c r="M6692" s="14"/>
    </row>
    <row r="6693" spans="1:25" x14ac:dyDescent="0.55000000000000004">
      <c r="A6693" s="32" t="str">
        <f>IF(Weighting!$P$21&gt;0,B6693,"")</f>
        <v/>
      </c>
      <c r="B6693" t="e">
        <f>Weighting!$C$21</f>
        <v>#DIV/0!</v>
      </c>
      <c r="C6693" t="e">
        <f>Weighting!$F$21</f>
        <v>#NUM!</v>
      </c>
      <c r="D6693" t="e">
        <f>IF(C6693=1,'Data Transformation'!$G$3+0.5*'Data Transformation'!$W$25,IF(C6694=1,D6694-'Data Transformation'!$W$25,FALSE))</f>
        <v>#NUM!</v>
      </c>
      <c r="E6693">
        <f t="array" ref="E6693">IF(ISLOGICAL(D6693),"",FREQUENCY(IF('Data Transformation'!$B$425:$B$8425='Bin Analysis'!$B6675,'Data Transformation'!$G$425:$G$8425),D6693))</f>
        <v>2001</v>
      </c>
      <c r="F6693">
        <f t="shared" si="834"/>
        <v>0</v>
      </c>
      <c r="G6693">
        <f>Weighting!$H$21</f>
        <v>0</v>
      </c>
      <c r="H6693">
        <f t="array" ref="H6693">FREQUENCY(IF('Data Transformation'!$B$4:$B$8425=B6675,'Data Transformation'!$G$4:$G$8425),'Bin Analysis'!$B6693)</f>
        <v>2073</v>
      </c>
      <c r="I6693">
        <f t="shared" si="835"/>
        <v>0</v>
      </c>
      <c r="J6693">
        <f t="shared" si="836"/>
        <v>0</v>
      </c>
      <c r="K6693">
        <f>J6693*Weighting!$W$21</f>
        <v>0</v>
      </c>
      <c r="M6693" s="14"/>
    </row>
    <row r="6694" spans="1:25" x14ac:dyDescent="0.55000000000000004">
      <c r="A6694" s="32" t="str">
        <f>IF(Weighting!$P$22&gt;0,B6694,"")</f>
        <v/>
      </c>
      <c r="B6694" t="e">
        <f>Weighting!$C$22</f>
        <v>#DIV/0!</v>
      </c>
      <c r="C6694" t="e">
        <f>Weighting!$F$22</f>
        <v>#NUM!</v>
      </c>
      <c r="D6694" t="e">
        <f>IF(C6694=1,'Data Transformation'!$G$3+0.5*'Data Transformation'!$W$25,IF(C6695=1,D6695-'Data Transformation'!$W$25,FALSE))</f>
        <v>#NUM!</v>
      </c>
      <c r="E6694">
        <f t="array" ref="E6694">IF(ISLOGICAL(D6694),"",FREQUENCY(IF('Data Transformation'!$B$425:$B$8425='Bin Analysis'!$B6675,'Data Transformation'!$G$425:$G$8425),D6694))</f>
        <v>2001</v>
      </c>
      <c r="F6694">
        <f t="shared" si="834"/>
        <v>0</v>
      </c>
      <c r="G6694">
        <f>Weighting!$H$22</f>
        <v>0</v>
      </c>
      <c r="H6694">
        <f t="array" ref="H6694">FREQUENCY(IF('Data Transformation'!$B$4:$B$8425=B6675,'Data Transformation'!$G$4:$G$8425),'Bin Analysis'!$B6694)</f>
        <v>2073</v>
      </c>
      <c r="I6694">
        <f t="shared" si="835"/>
        <v>0</v>
      </c>
      <c r="J6694">
        <f t="shared" si="836"/>
        <v>0</v>
      </c>
      <c r="K6694">
        <f>J6694*Weighting!$W$22</f>
        <v>0</v>
      </c>
      <c r="M6694" s="14"/>
    </row>
    <row r="6695" spans="1:25" x14ac:dyDescent="0.55000000000000004">
      <c r="A6695" s="32" t="str">
        <f>IF(Weighting!$P$23&gt;0,B6695,"")</f>
        <v/>
      </c>
      <c r="B6695" t="e">
        <f>Weighting!$C$23</f>
        <v>#DIV/0!</v>
      </c>
      <c r="C6695" t="e">
        <f>Weighting!$F$23</f>
        <v>#NUM!</v>
      </c>
      <c r="D6695" t="e">
        <f>IF(C6695=1,'Data Transformation'!$G$3+0.5*'Data Transformation'!$W$25,IF(C6696=1,D6696-'Data Transformation'!$W$25,FALSE))</f>
        <v>#NUM!</v>
      </c>
      <c r="E6695">
        <f t="array" ref="E6695">IF(ISLOGICAL(D6695),"",FREQUENCY(IF('Data Transformation'!$B$425:$B$8425='Bin Analysis'!$B6675,'Data Transformation'!$G$425:$G$8425),D6695))</f>
        <v>2001</v>
      </c>
      <c r="F6695">
        <f t="shared" si="834"/>
        <v>0</v>
      </c>
      <c r="G6695">
        <f>Weighting!$H$23</f>
        <v>0</v>
      </c>
      <c r="H6695">
        <f t="array" ref="H6695">FREQUENCY(IF('Data Transformation'!$B$4:$B$8425=B6675,'Data Transformation'!$G$4:$G$8425),'Bin Analysis'!$B6695)</f>
        <v>2073</v>
      </c>
      <c r="I6695">
        <f t="shared" si="835"/>
        <v>0</v>
      </c>
      <c r="J6695">
        <f t="shared" si="836"/>
        <v>0</v>
      </c>
      <c r="K6695">
        <f>J6695*Weighting!$W$23</f>
        <v>0</v>
      </c>
      <c r="M6695" s="14"/>
    </row>
    <row r="6696" spans="1:25" x14ac:dyDescent="0.55000000000000004">
      <c r="A6696" s="32" t="str">
        <f>IF(Weighting!$P$24&gt;0,B6696,"")</f>
        <v/>
      </c>
      <c r="B6696" t="e">
        <f>Weighting!$C$24</f>
        <v>#DIV/0!</v>
      </c>
      <c r="C6696" t="e">
        <f>Weighting!$F$24</f>
        <v>#NUM!</v>
      </c>
      <c r="D6696" t="e">
        <f>IF(C6696=1,'Data Transformation'!$G$3+0.5*'Data Transformation'!$W$25,IF(C6697=1,D6697-'Data Transformation'!$W$25,FALSE))</f>
        <v>#NUM!</v>
      </c>
      <c r="E6696">
        <f t="array" ref="E6696">IF(ISLOGICAL(D6696),"",FREQUENCY(IF('Data Transformation'!$B$425:$B$8425='Bin Analysis'!$B6675,'Data Transformation'!$G$425:$G$8425),D6696))</f>
        <v>2001</v>
      </c>
      <c r="F6696">
        <f t="shared" si="834"/>
        <v>0</v>
      </c>
      <c r="G6696">
        <f>Weighting!$H$24</f>
        <v>0</v>
      </c>
      <c r="H6696">
        <f t="array" ref="H6696">FREQUENCY(IF('Data Transformation'!$B$4:$B$8425=B6675,'Data Transformation'!$G$4:$G$8425),'Bin Analysis'!$B6696)</f>
        <v>2073</v>
      </c>
      <c r="I6696">
        <f t="shared" si="835"/>
        <v>0</v>
      </c>
      <c r="J6696">
        <f t="shared" si="836"/>
        <v>0</v>
      </c>
      <c r="K6696">
        <f>J6696*Weighting!$W$24</f>
        <v>0</v>
      </c>
      <c r="M6696" s="14"/>
    </row>
    <row r="6697" spans="1:25" x14ac:dyDescent="0.55000000000000004">
      <c r="A6697" s="32" t="str">
        <f>IF(Weighting!$P$25&gt;0,B6697,"")</f>
        <v/>
      </c>
      <c r="B6697" t="e">
        <f>Weighting!$C$25</f>
        <v>#DIV/0!</v>
      </c>
      <c r="C6697" t="e">
        <f>Weighting!$F$25</f>
        <v>#NUM!</v>
      </c>
      <c r="D6697" t="e">
        <f>IF(C6697=1,'Data Transformation'!$G$3+0.5*'Data Transformation'!$W$25,IF(C6698=1,D6698-'Data Transformation'!$W$25,FALSE))</f>
        <v>#NUM!</v>
      </c>
      <c r="E6697">
        <f t="array" ref="E6697">IF(ISLOGICAL(D6697),"",FREQUENCY(IF('Data Transformation'!$B$425:$B$8425='Bin Analysis'!$B6675,'Data Transformation'!$G$425:$G$8425),D6697))</f>
        <v>2001</v>
      </c>
      <c r="F6697">
        <f t="shared" si="834"/>
        <v>0</v>
      </c>
      <c r="G6697">
        <f>Weighting!$H$25</f>
        <v>0</v>
      </c>
      <c r="H6697">
        <f t="array" ref="H6697">FREQUENCY(IF('Data Transformation'!$B$4:$B$8425=B6675,'Data Transformation'!$G$4:$G$8425),'Bin Analysis'!$B6697)</f>
        <v>2073</v>
      </c>
      <c r="I6697">
        <f t="shared" si="835"/>
        <v>0</v>
      </c>
      <c r="J6697">
        <f t="shared" si="836"/>
        <v>0</v>
      </c>
      <c r="K6697">
        <f>J6697*Weighting!$W$25</f>
        <v>0</v>
      </c>
      <c r="M6697" s="14"/>
    </row>
    <row r="6698" spans="1:25" x14ac:dyDescent="0.55000000000000004">
      <c r="O6698"/>
      <c r="P6698"/>
      <c r="Q6698"/>
      <c r="R6698"/>
    </row>
    <row r="6699" spans="1:25" ht="23.35" x14ac:dyDescent="0.8">
      <c r="A6699" s="21" t="s">
        <v>0</v>
      </c>
      <c r="B6699" s="21" t="str">
        <f>IFERROR(VLOOKUP(C6699,'Data Transformation'!$L$6:$M$426,2,FALSE),"")</f>
        <v/>
      </c>
      <c r="C6699" s="21">
        <f>C6675+1</f>
        <v>279</v>
      </c>
      <c r="D6699" s="21"/>
      <c r="E6699" s="21"/>
      <c r="F6699" s="21"/>
      <c r="G6699" s="21"/>
      <c r="H6699" s="22"/>
      <c r="I6699" s="22"/>
      <c r="J6699" s="22"/>
      <c r="K6699" s="21"/>
      <c r="L6699" s="21" t="str">
        <f>B6699</f>
        <v/>
      </c>
      <c r="M6699" s="23" t="e">
        <f>INDEX('Data Transformation'!$O$4:$O$424,MATCH($B6699,'Data Transformation'!$M$4:$M$424,0),MATCH($M$2,'Data Transformation'!$O$3,0))</f>
        <v>#N/A</v>
      </c>
      <c r="N6699" s="27" t="e">
        <f>IF('Input and Summary Results'!$J$16="minimum",'Bin Analysis'!X6700/(M6699-1),'Bin Analysis'!Y6699/('Bin Analysis'!M6699-1))</f>
        <v>#N/A</v>
      </c>
      <c r="O6699" s="27" t="e">
        <f>IF(M6699=FALSE,NA(),(VLOOKUP(1,C6702:K6721,4,FALSE))/(M6699-1))</f>
        <v>#N/A</v>
      </c>
      <c r="P6699" s="27" t="e">
        <f>IF(M6699=FALSE,NA(),SUM(J6702:J6721)/Weighting!$S$5)</f>
        <v>#N/A</v>
      </c>
      <c r="Q6699" s="27" t="e">
        <f>IF(M6699=FALSE,NA(),SUM(K6702:K6721)/Weighting!$S$6)</f>
        <v>#N/A</v>
      </c>
      <c r="R6699" s="27" t="e">
        <f>IF(M6699=FALSE,NA(),(VLOOKUP(1,G6702:K6721,3,FALSE))/(M6699-1))</f>
        <v>#N/A</v>
      </c>
      <c r="S6699" s="22" t="e">
        <f>IF(M6699=FALSE,NA(),IF(SUM(J6702:J6721)=2,"yes","no"))</f>
        <v>#N/A</v>
      </c>
      <c r="X6699" s="2" cm="2">
        <f t="array" ref="X6699:X6700">FREQUENCY(IF('Data Transformation'!$B$425:$B$6424='Bin Analysis'!L6699,'Data Transformation'!$G$425:$G$6424),'Data Transformation'!$U$11)</f>
        <v>0</v>
      </c>
      <c r="Y6699" s="2" cm="2">
        <f t="array" ref="Y6699:Y6700">FREQUENCY(IF('Data Transformation'!$B$425:$B$6424='Bin Analysis'!L6699,'Data Transformation'!$G$425:$G$6424),'Data Transformation'!$U$12)</f>
        <v>0</v>
      </c>
    </row>
    <row r="6700" spans="1:25" x14ac:dyDescent="0.55000000000000004">
      <c r="A6700" s="14" t="s">
        <v>67</v>
      </c>
      <c r="B6700" t="s">
        <v>47</v>
      </c>
      <c r="C6700" t="s">
        <v>5</v>
      </c>
      <c r="D6700" t="s">
        <v>100</v>
      </c>
      <c r="E6700" t="s">
        <v>101</v>
      </c>
      <c r="F6700" t="s">
        <v>102</v>
      </c>
      <c r="G6700" t="s">
        <v>70</v>
      </c>
      <c r="H6700" t="s">
        <v>31</v>
      </c>
      <c r="I6700" t="s">
        <v>32</v>
      </c>
      <c r="J6700" t="s">
        <v>46</v>
      </c>
      <c r="K6700" s="14" t="s">
        <v>45</v>
      </c>
      <c r="M6700" s="14"/>
      <c r="X6700" s="2">
        <v>0</v>
      </c>
      <c r="Y6700" s="2">
        <v>0</v>
      </c>
    </row>
    <row r="6701" spans="1:25" x14ac:dyDescent="0.55000000000000004">
      <c r="A6701" s="32"/>
      <c r="D6701" t="e">
        <f>IF(C6701=1,'Data Transformation'!$G$3+0.5*'Data Transformation'!$W$25,IF(C6702=1,D6702-'Data Transformation'!$W$25,FALSE))</f>
        <v>#NUM!</v>
      </c>
      <c r="E6701">
        <f t="array" ref="E6701">IF(ISLOGICAL(D6701),"",FREQUENCY(IF('Data Transformation'!$B$425:$B$8425='Bin Analysis'!$B6699,'Data Transformation'!$G$425:$G$8425),D6701))</f>
        <v>2001</v>
      </c>
      <c r="F6701" t="e">
        <f>IF(ISLOGICAL(D6701),"",E6701-E6700)</f>
        <v>#VALUE!</v>
      </c>
      <c r="M6701" s="14"/>
    </row>
    <row r="6702" spans="1:25" x14ac:dyDescent="0.55000000000000004">
      <c r="A6702" s="32" t="e">
        <f>IF(Weighting!$P$6&gt;0,B6702,"")</f>
        <v>#NUM!</v>
      </c>
      <c r="B6702" t="e">
        <f>Weighting!$C$6</f>
        <v>#DIV/0!</v>
      </c>
      <c r="C6702" t="e">
        <f>Weighting!$F$6</f>
        <v>#NUM!</v>
      </c>
      <c r="D6702" t="e">
        <f>IF(C6702=1,'Data Transformation'!$G$3+0.5*'Data Transformation'!$W$25,IF(C6703=1,D6703-'Data Transformation'!$W$25,FALSE))</f>
        <v>#NUM!</v>
      </c>
      <c r="E6702">
        <f t="array" ref="E6702">IF(ISLOGICAL(D6702),"",FREQUENCY(IF('Data Transformation'!$B$425:$B$8425='Bin Analysis'!$B6699,'Data Transformation'!$G$425:$G$8425),D6702))</f>
        <v>2001</v>
      </c>
      <c r="F6702">
        <f>IF(ISLOGICAL(D6702),"",E6702-E6701)</f>
        <v>0</v>
      </c>
      <c r="G6702">
        <f>Weighting!$H$6</f>
        <v>1</v>
      </c>
      <c r="H6702">
        <f t="array" ref="H6702">FREQUENCY(IF('Data Transformation'!$B$4:$B$8425=B6699,'Data Transformation'!$G$4:$G$8425),'Bin Analysis'!$B6702)</f>
        <v>2073</v>
      </c>
      <c r="I6702">
        <f>H6702-H6701</f>
        <v>2073</v>
      </c>
      <c r="J6702">
        <f>IF(I6702=0,0,1)</f>
        <v>1</v>
      </c>
      <c r="K6702" t="e">
        <f>J6702*Weighting!$W$6</f>
        <v>#NUM!</v>
      </c>
      <c r="M6702" s="14"/>
    </row>
    <row r="6703" spans="1:25" x14ac:dyDescent="0.55000000000000004">
      <c r="A6703" s="32" t="str">
        <f>IF(Weighting!$P$7&gt;0,B6703,"")</f>
        <v/>
      </c>
      <c r="B6703" t="e">
        <f>Weighting!$C$7</f>
        <v>#DIV/0!</v>
      </c>
      <c r="C6703" t="e">
        <f>Weighting!$F$7</f>
        <v>#NUM!</v>
      </c>
      <c r="D6703" t="e">
        <f>IF(C6703=1,'Data Transformation'!$G$3+0.5*'Data Transformation'!$W$25,IF(C6704=1,D6704-'Data Transformation'!$W$25,FALSE))</f>
        <v>#NUM!</v>
      </c>
      <c r="E6703">
        <f t="array" ref="E6703">IF(ISLOGICAL(D6703),"",FREQUENCY(IF('Data Transformation'!$B$425:$B$8425='Bin Analysis'!$B6699,'Data Transformation'!$G$425:$G$8425),D6703))</f>
        <v>2001</v>
      </c>
      <c r="F6703">
        <f t="shared" ref="F6703:F6721" si="837">IF(ISLOGICAL(D6703),"",E6703-E6702)</f>
        <v>0</v>
      </c>
      <c r="G6703">
        <f>Weighting!$H$7</f>
        <v>0</v>
      </c>
      <c r="H6703">
        <f t="array" ref="H6703">FREQUENCY(IF('Data Transformation'!$B$4:$B$8425=B6699,'Data Transformation'!$G$4:$G$8425),'Bin Analysis'!$B6703)</f>
        <v>2073</v>
      </c>
      <c r="I6703">
        <f t="shared" ref="I6703:I6721" si="838">H6703-H6702</f>
        <v>0</v>
      </c>
      <c r="J6703">
        <f>IF(I6703=0,0,1)</f>
        <v>0</v>
      </c>
      <c r="K6703">
        <f>J6703*Weighting!$W$7</f>
        <v>0</v>
      </c>
      <c r="M6703" s="14"/>
    </row>
    <row r="6704" spans="1:25" x14ac:dyDescent="0.55000000000000004">
      <c r="A6704" s="32" t="str">
        <f>IF(Weighting!$P$8&gt;0,B6704,"")</f>
        <v/>
      </c>
      <c r="B6704" t="e">
        <f>Weighting!$C$8</f>
        <v>#DIV/0!</v>
      </c>
      <c r="C6704" t="e">
        <f>Weighting!$F$8</f>
        <v>#NUM!</v>
      </c>
      <c r="D6704" t="e">
        <f>IF(C6704=1,'Data Transformation'!$G$3+0.5*'Data Transformation'!$W$25,IF(C6705=1,D6705-'Data Transformation'!$W$25,FALSE))</f>
        <v>#NUM!</v>
      </c>
      <c r="E6704">
        <f t="array" ref="E6704">IF(ISLOGICAL(D6704),"",FREQUENCY(IF('Data Transformation'!$B$425:$B$8425='Bin Analysis'!$B6699,'Data Transformation'!$G$425:$G$8425),D6704))</f>
        <v>2001</v>
      </c>
      <c r="F6704">
        <f t="shared" si="837"/>
        <v>0</v>
      </c>
      <c r="G6704">
        <f>Weighting!$H$8</f>
        <v>0</v>
      </c>
      <c r="H6704">
        <f t="array" ref="H6704">FREQUENCY(IF('Data Transformation'!$B$4:$B$8425=B6699,'Data Transformation'!$G$4:$G$8425),'Bin Analysis'!$B6704)</f>
        <v>2073</v>
      </c>
      <c r="I6704">
        <f t="shared" si="838"/>
        <v>0</v>
      </c>
      <c r="J6704">
        <f t="shared" ref="J6704:J6721" si="839">IF(I6704=0,0,1)</f>
        <v>0</v>
      </c>
      <c r="K6704">
        <f>J6704*Weighting!$W$8</f>
        <v>0</v>
      </c>
      <c r="M6704" s="14"/>
    </row>
    <row r="6705" spans="1:13" x14ac:dyDescent="0.55000000000000004">
      <c r="A6705" s="32" t="str">
        <f>IF(Weighting!$P$9&gt;0,B6705,"")</f>
        <v/>
      </c>
      <c r="B6705" s="50" t="e">
        <f>Weighting!$C$9</f>
        <v>#DIV/0!</v>
      </c>
      <c r="C6705" t="e">
        <f>Weighting!$F$9</f>
        <v>#NUM!</v>
      </c>
      <c r="D6705" t="e">
        <f>IF(C6705=1,'Data Transformation'!$G$3+0.5*'Data Transformation'!$W$25,IF(C6706=1,D6706-'Data Transformation'!$W$25,FALSE))</f>
        <v>#NUM!</v>
      </c>
      <c r="E6705">
        <f t="array" ref="E6705">IF(ISLOGICAL(D6705),"",FREQUENCY(IF('Data Transformation'!$B$425:$B$8425='Bin Analysis'!$B6699,'Data Transformation'!$G$425:$G$8425),D6705))</f>
        <v>2001</v>
      </c>
      <c r="F6705">
        <f t="shared" si="837"/>
        <v>0</v>
      </c>
      <c r="G6705">
        <f>Weighting!$H$9</f>
        <v>0</v>
      </c>
      <c r="H6705">
        <f t="array" ref="H6705">FREQUENCY(IF('Data Transformation'!$B$4:$B$8425=B6699,'Data Transformation'!$G$4:$G$8425),'Bin Analysis'!$B6705)</f>
        <v>2073</v>
      </c>
      <c r="I6705">
        <f t="shared" si="838"/>
        <v>0</v>
      </c>
      <c r="J6705">
        <f t="shared" si="839"/>
        <v>0</v>
      </c>
      <c r="K6705">
        <f>J6705*Weighting!$W$9</f>
        <v>0</v>
      </c>
      <c r="M6705" s="14"/>
    </row>
    <row r="6706" spans="1:13" x14ac:dyDescent="0.55000000000000004">
      <c r="A6706" s="32" t="str">
        <f>IF(Weighting!$P$10&gt;0,B6706,"")</f>
        <v/>
      </c>
      <c r="B6706" t="e">
        <f>Weighting!$C$10</f>
        <v>#DIV/0!</v>
      </c>
      <c r="C6706" t="e">
        <f>Weighting!$F$10</f>
        <v>#NUM!</v>
      </c>
      <c r="D6706" t="e">
        <f>IF(C6706=1,'Data Transformation'!$G$3+0.5*'Data Transformation'!$W$25,IF(C6707=1,D6707-'Data Transformation'!$W$25,FALSE))</f>
        <v>#NUM!</v>
      </c>
      <c r="E6706">
        <f t="array" ref="E6706">IF(ISLOGICAL(D6706),"",FREQUENCY(IF('Data Transformation'!$B$425:$B$8425='Bin Analysis'!$B6699,'Data Transformation'!$G$425:$G$8425),D6706))</f>
        <v>2001</v>
      </c>
      <c r="F6706">
        <f t="shared" si="837"/>
        <v>0</v>
      </c>
      <c r="G6706">
        <f>Weighting!$H$10</f>
        <v>0</v>
      </c>
      <c r="H6706">
        <f t="array" ref="H6706">FREQUENCY(IF('Data Transformation'!$B$4:$B$8425=B6699,'Data Transformation'!$G$4:$G$8425),'Bin Analysis'!$B6706)</f>
        <v>2073</v>
      </c>
      <c r="I6706">
        <f t="shared" si="838"/>
        <v>0</v>
      </c>
      <c r="J6706">
        <f t="shared" si="839"/>
        <v>0</v>
      </c>
      <c r="K6706">
        <f>J6706*Weighting!$W$10</f>
        <v>0</v>
      </c>
      <c r="M6706" s="14"/>
    </row>
    <row r="6707" spans="1:13" x14ac:dyDescent="0.55000000000000004">
      <c r="A6707" s="32" t="str">
        <f>IF(Weighting!$P$11&gt;0,B6707,"")</f>
        <v/>
      </c>
      <c r="B6707" t="e">
        <f>Weighting!$C$11</f>
        <v>#DIV/0!</v>
      </c>
      <c r="C6707" t="e">
        <f>Weighting!$F$11</f>
        <v>#NUM!</v>
      </c>
      <c r="D6707" t="e">
        <f>IF(C6707=1,'Data Transformation'!$G$3+0.5*'Data Transformation'!$W$25,IF(C6708=1,D6708-'Data Transformation'!$W$25,FALSE))</f>
        <v>#NUM!</v>
      </c>
      <c r="E6707">
        <f t="array" ref="E6707">IF(ISLOGICAL(D6707),"",FREQUENCY(IF('Data Transformation'!$B$425:$B$8425='Bin Analysis'!$B6699,'Data Transformation'!$G$425:$G$8425),D6707))</f>
        <v>2001</v>
      </c>
      <c r="F6707">
        <f t="shared" si="837"/>
        <v>0</v>
      </c>
      <c r="G6707">
        <f>Weighting!$H$11</f>
        <v>0</v>
      </c>
      <c r="H6707">
        <f t="array" ref="H6707">FREQUENCY(IF('Data Transformation'!$B$4:$B$8425=B6699,'Data Transformation'!$G$4:$G$8425),'Bin Analysis'!$B6707)</f>
        <v>2073</v>
      </c>
      <c r="I6707">
        <f t="shared" si="838"/>
        <v>0</v>
      </c>
      <c r="J6707">
        <f t="shared" si="839"/>
        <v>0</v>
      </c>
      <c r="K6707">
        <f>J6707*Weighting!$W$11</f>
        <v>0</v>
      </c>
      <c r="M6707" s="14"/>
    </row>
    <row r="6708" spans="1:13" x14ac:dyDescent="0.55000000000000004">
      <c r="A6708" s="32" t="str">
        <f>IF(Weighting!$P$12&gt;0,B6708,"")</f>
        <v/>
      </c>
      <c r="B6708" t="e">
        <f>Weighting!$C$12</f>
        <v>#DIV/0!</v>
      </c>
      <c r="C6708" t="e">
        <f>Weighting!$F$12</f>
        <v>#NUM!</v>
      </c>
      <c r="D6708" t="e">
        <f>IF(C6708=1,'Data Transformation'!$G$3+0.5*'Data Transformation'!$W$25,IF(C6709=1,D6709-'Data Transformation'!$W$25,FALSE))</f>
        <v>#NUM!</v>
      </c>
      <c r="E6708">
        <f t="array" ref="E6708">IF(ISLOGICAL(D6708),"",FREQUENCY(IF('Data Transformation'!$B$425:$B$8425='Bin Analysis'!$B6699,'Data Transformation'!$G$425:$G$8425),D6708))</f>
        <v>2001</v>
      </c>
      <c r="F6708">
        <f t="shared" si="837"/>
        <v>0</v>
      </c>
      <c r="G6708">
        <f>Weighting!$H$12</f>
        <v>0</v>
      </c>
      <c r="H6708">
        <f t="array" ref="H6708">FREQUENCY(IF('Data Transformation'!$B$4:$B$8425=B6699,'Data Transformation'!$G$4:$G$8425),'Bin Analysis'!$B6708)</f>
        <v>2073</v>
      </c>
      <c r="I6708">
        <f t="shared" si="838"/>
        <v>0</v>
      </c>
      <c r="J6708">
        <f t="shared" si="839"/>
        <v>0</v>
      </c>
      <c r="K6708">
        <f>J6708*Weighting!$W$12</f>
        <v>0</v>
      </c>
      <c r="M6708" s="14"/>
    </row>
    <row r="6709" spans="1:13" x14ac:dyDescent="0.55000000000000004">
      <c r="A6709" s="32" t="str">
        <f>IF(Weighting!$P$13&gt;0,B6709,"")</f>
        <v/>
      </c>
      <c r="B6709" t="e">
        <f>Weighting!$C$13</f>
        <v>#DIV/0!</v>
      </c>
      <c r="C6709" t="e">
        <f>Weighting!$F$13</f>
        <v>#NUM!</v>
      </c>
      <c r="D6709" t="e">
        <f>IF(C6709=1,'Data Transformation'!$G$3+0.5*'Data Transformation'!$W$25,IF(C6710=1,D6710-'Data Transformation'!$W$25,FALSE))</f>
        <v>#NUM!</v>
      </c>
      <c r="E6709">
        <f t="array" ref="E6709">IF(ISLOGICAL(D6709),"",FREQUENCY(IF('Data Transformation'!$B$425:$B$8425='Bin Analysis'!$B6699,'Data Transformation'!$G$425:$G$8425),D6709))</f>
        <v>2001</v>
      </c>
      <c r="F6709">
        <f t="shared" si="837"/>
        <v>0</v>
      </c>
      <c r="G6709">
        <f>Weighting!$H$13</f>
        <v>0</v>
      </c>
      <c r="H6709">
        <f t="array" ref="H6709">FREQUENCY(IF('Data Transformation'!$B$4:$B$8425=B6699,'Data Transformation'!$G$4:$G$8425),'Bin Analysis'!$B6709)</f>
        <v>2073</v>
      </c>
      <c r="I6709">
        <f t="shared" si="838"/>
        <v>0</v>
      </c>
      <c r="J6709">
        <f t="shared" si="839"/>
        <v>0</v>
      </c>
      <c r="K6709">
        <f>J6709*Weighting!$W$13</f>
        <v>0</v>
      </c>
      <c r="M6709" s="14"/>
    </row>
    <row r="6710" spans="1:13" x14ac:dyDescent="0.55000000000000004">
      <c r="A6710" s="32" t="str">
        <f>IF(Weighting!$P$14&gt;0,B6710,"")</f>
        <v/>
      </c>
      <c r="B6710" t="e">
        <f>Weighting!$C$14</f>
        <v>#DIV/0!</v>
      </c>
      <c r="C6710" t="e">
        <f>Weighting!$F$14</f>
        <v>#NUM!</v>
      </c>
      <c r="D6710" t="e">
        <f>IF(C6710=1,'Data Transformation'!$G$3+0.5*'Data Transformation'!$W$25,IF(C6711=1,D6711-'Data Transformation'!$W$25,FALSE))</f>
        <v>#NUM!</v>
      </c>
      <c r="E6710">
        <f t="array" ref="E6710">IF(ISLOGICAL(D6710),"",FREQUENCY(IF('Data Transformation'!$B$425:$B$8425='Bin Analysis'!$B6699,'Data Transformation'!$G$425:$G$8425),D6710))</f>
        <v>2001</v>
      </c>
      <c r="F6710">
        <f t="shared" si="837"/>
        <v>0</v>
      </c>
      <c r="G6710">
        <f>Weighting!$H$14</f>
        <v>0</v>
      </c>
      <c r="H6710">
        <f t="array" ref="H6710">FREQUENCY(IF('Data Transformation'!$B$4:$B$8425=B6699,'Data Transformation'!$G$4:$G$8425),'Bin Analysis'!$B6710)</f>
        <v>2073</v>
      </c>
      <c r="I6710">
        <f t="shared" si="838"/>
        <v>0</v>
      </c>
      <c r="J6710">
        <f t="shared" si="839"/>
        <v>0</v>
      </c>
      <c r="K6710">
        <f>J6710*Weighting!$W$14</f>
        <v>0</v>
      </c>
      <c r="M6710" s="14"/>
    </row>
    <row r="6711" spans="1:13" x14ac:dyDescent="0.55000000000000004">
      <c r="A6711" s="32" t="str">
        <f>IF(Weighting!$P$15&gt;0,B6711,"")</f>
        <v/>
      </c>
      <c r="B6711" t="e">
        <f>Weighting!$C$15</f>
        <v>#DIV/0!</v>
      </c>
      <c r="C6711" t="e">
        <f>Weighting!$F$15</f>
        <v>#NUM!</v>
      </c>
      <c r="D6711" t="e">
        <f>IF(C6711=1,'Data Transformation'!$G$3+0.5*'Data Transformation'!$W$25,IF(C6712=1,D6712-'Data Transformation'!$W$25,FALSE))</f>
        <v>#NUM!</v>
      </c>
      <c r="E6711">
        <f t="array" ref="E6711">IF(ISLOGICAL(D6711),"",FREQUENCY(IF('Data Transformation'!$B$425:$B$8425='Bin Analysis'!$B6699,'Data Transformation'!$G$425:$G$8425),D6711))</f>
        <v>2001</v>
      </c>
      <c r="F6711">
        <f t="shared" si="837"/>
        <v>0</v>
      </c>
      <c r="G6711">
        <f>Weighting!$H$15</f>
        <v>0</v>
      </c>
      <c r="H6711">
        <f t="array" ref="H6711">FREQUENCY(IF('Data Transformation'!$B$4:$B$8425=B6699,'Data Transformation'!$G$4:$G$8425),'Bin Analysis'!$B6711)</f>
        <v>2073</v>
      </c>
      <c r="I6711">
        <f t="shared" si="838"/>
        <v>0</v>
      </c>
      <c r="J6711">
        <f t="shared" si="839"/>
        <v>0</v>
      </c>
      <c r="K6711">
        <f>J6711*Weighting!$W$15</f>
        <v>0</v>
      </c>
      <c r="M6711" s="14"/>
    </row>
    <row r="6712" spans="1:13" x14ac:dyDescent="0.55000000000000004">
      <c r="A6712" s="32" t="str">
        <f>IF(Weighting!$P$16&gt;0,B6712,"")</f>
        <v/>
      </c>
      <c r="B6712" t="e">
        <f>Weighting!$C$16</f>
        <v>#DIV/0!</v>
      </c>
      <c r="C6712" t="e">
        <f>Weighting!$F$16</f>
        <v>#NUM!</v>
      </c>
      <c r="D6712" t="e">
        <f>IF(C6712=1,'Data Transformation'!$G$3+0.5*'Data Transformation'!$W$25,IF(C6713=1,D6713-'Data Transformation'!$W$25,FALSE))</f>
        <v>#NUM!</v>
      </c>
      <c r="E6712">
        <f t="array" ref="E6712">IF(ISLOGICAL(D6712),"",FREQUENCY(IF('Data Transformation'!$B$425:$B$8425='Bin Analysis'!$B6699,'Data Transformation'!$G$425:$G$8425),D6712))</f>
        <v>2001</v>
      </c>
      <c r="F6712">
        <f t="shared" si="837"/>
        <v>0</v>
      </c>
      <c r="G6712">
        <f>Weighting!$H$16</f>
        <v>0</v>
      </c>
      <c r="H6712">
        <f t="array" ref="H6712">FREQUENCY(IF('Data Transformation'!$B$4:$B$8425=B6699,'Data Transformation'!$G$4:$G$8425),'Bin Analysis'!$B6712)</f>
        <v>2073</v>
      </c>
      <c r="I6712">
        <f t="shared" si="838"/>
        <v>0</v>
      </c>
      <c r="J6712">
        <f t="shared" si="839"/>
        <v>0</v>
      </c>
      <c r="K6712">
        <f>J6712*Weighting!$W$16</f>
        <v>0</v>
      </c>
      <c r="M6712" s="14"/>
    </row>
    <row r="6713" spans="1:13" x14ac:dyDescent="0.55000000000000004">
      <c r="A6713" s="32" t="str">
        <f>IF(Weighting!$P$17&gt;0,B6713,"")</f>
        <v/>
      </c>
      <c r="B6713" t="e">
        <f>Weighting!$C$17</f>
        <v>#DIV/0!</v>
      </c>
      <c r="C6713" t="e">
        <f>Weighting!$F$17</f>
        <v>#NUM!</v>
      </c>
      <c r="D6713" t="e">
        <f>IF(C6713=1,'Data Transformation'!$G$3+0.5*'Data Transformation'!$W$25,IF(C6714=1,D6714-'Data Transformation'!$W$25,FALSE))</f>
        <v>#NUM!</v>
      </c>
      <c r="E6713">
        <f t="array" ref="E6713">IF(ISLOGICAL(D6713),"",FREQUENCY(IF('Data Transformation'!$B$425:$B$8425='Bin Analysis'!$B6699,'Data Transformation'!$G$425:$G$8425),D6713))</f>
        <v>2001</v>
      </c>
      <c r="F6713">
        <f t="shared" si="837"/>
        <v>0</v>
      </c>
      <c r="G6713">
        <f>Weighting!$H$17</f>
        <v>0</v>
      </c>
      <c r="H6713">
        <f t="array" ref="H6713">FREQUENCY(IF('Data Transformation'!$B$4:$B$8425=B6699,'Data Transformation'!$G$4:$G$8425),'Bin Analysis'!$B6713)</f>
        <v>2073</v>
      </c>
      <c r="I6713">
        <f t="shared" si="838"/>
        <v>0</v>
      </c>
      <c r="J6713">
        <f t="shared" si="839"/>
        <v>0</v>
      </c>
      <c r="K6713">
        <f>J6713*Weighting!$W$17</f>
        <v>0</v>
      </c>
      <c r="M6713" s="14"/>
    </row>
    <row r="6714" spans="1:13" x14ac:dyDescent="0.55000000000000004">
      <c r="A6714" s="32" t="str">
        <f>IF(Weighting!$P$18&gt;0,B6714,"")</f>
        <v/>
      </c>
      <c r="B6714" t="e">
        <f>Weighting!$C$18</f>
        <v>#DIV/0!</v>
      </c>
      <c r="C6714" t="e">
        <f>Weighting!$F$18</f>
        <v>#NUM!</v>
      </c>
      <c r="D6714" t="e">
        <f>IF(C6714=1,'Data Transformation'!$G$3+0.5*'Data Transformation'!$W$25,IF(C6715=1,D6715-'Data Transformation'!$W$25,FALSE))</f>
        <v>#NUM!</v>
      </c>
      <c r="E6714">
        <f t="array" ref="E6714">IF(ISLOGICAL(D6714),"",FREQUENCY(IF('Data Transformation'!$B$425:$B$8425='Bin Analysis'!$B6699,'Data Transformation'!$G$425:$G$8425),D6714))</f>
        <v>2001</v>
      </c>
      <c r="F6714">
        <f t="shared" si="837"/>
        <v>0</v>
      </c>
      <c r="G6714">
        <f>Weighting!$H$18</f>
        <v>0</v>
      </c>
      <c r="H6714">
        <f t="array" ref="H6714">FREQUENCY(IF('Data Transformation'!$B$4:$B$8425=B6699,'Data Transformation'!$G$4:$G$8425),'Bin Analysis'!$B6714)</f>
        <v>2073</v>
      </c>
      <c r="I6714">
        <f t="shared" si="838"/>
        <v>0</v>
      </c>
      <c r="J6714">
        <f t="shared" si="839"/>
        <v>0</v>
      </c>
      <c r="K6714">
        <f>J6714*Weighting!$W$18</f>
        <v>0</v>
      </c>
      <c r="M6714" s="14"/>
    </row>
    <row r="6715" spans="1:13" x14ac:dyDescent="0.55000000000000004">
      <c r="A6715" s="32" t="str">
        <f>IF(Weighting!$P$19&gt;0,B6715,"")</f>
        <v/>
      </c>
      <c r="B6715" t="e">
        <f>Weighting!$C$19</f>
        <v>#DIV/0!</v>
      </c>
      <c r="C6715" t="e">
        <f>Weighting!$F$19</f>
        <v>#NUM!</v>
      </c>
      <c r="D6715" t="e">
        <f>IF(C6715=1,'Data Transformation'!$G$3+0.5*'Data Transformation'!$W$25,IF(C6716=1,D6716-'Data Transformation'!$W$25,FALSE))</f>
        <v>#NUM!</v>
      </c>
      <c r="E6715">
        <f t="array" ref="E6715">IF(ISLOGICAL(D6715),"",FREQUENCY(IF('Data Transformation'!$B$425:$B$8425='Bin Analysis'!$B6699,'Data Transformation'!$G$425:$G$8425),D6715))</f>
        <v>2001</v>
      </c>
      <c r="F6715">
        <f t="shared" si="837"/>
        <v>0</v>
      </c>
      <c r="G6715">
        <f>Weighting!$H$19</f>
        <v>0</v>
      </c>
      <c r="H6715">
        <f t="array" ref="H6715">FREQUENCY(IF('Data Transformation'!$B$4:$B$8425=B6699,'Data Transformation'!$G$4:$G$8425),'Bin Analysis'!$B6715)</f>
        <v>2073</v>
      </c>
      <c r="I6715">
        <f t="shared" si="838"/>
        <v>0</v>
      </c>
      <c r="J6715">
        <f t="shared" si="839"/>
        <v>0</v>
      </c>
      <c r="K6715">
        <f>J6715*Weighting!$W$19</f>
        <v>0</v>
      </c>
      <c r="M6715" s="14"/>
    </row>
    <row r="6716" spans="1:13" x14ac:dyDescent="0.55000000000000004">
      <c r="A6716" s="32" t="str">
        <f>IF(Weighting!$P$20&gt;0,B6716,"")</f>
        <v/>
      </c>
      <c r="B6716" t="e">
        <f>Weighting!$C$20</f>
        <v>#DIV/0!</v>
      </c>
      <c r="C6716" t="e">
        <f>Weighting!$F$20</f>
        <v>#NUM!</v>
      </c>
      <c r="D6716" t="e">
        <f>IF(C6716=1,'Data Transformation'!$G$3+0.5*'Data Transformation'!$W$25,IF(C6717=1,D6717-'Data Transformation'!$W$25,FALSE))</f>
        <v>#NUM!</v>
      </c>
      <c r="E6716">
        <f t="array" ref="E6716">IF(ISLOGICAL(D6716),"",FREQUENCY(IF('Data Transformation'!$B$425:$B$8425='Bin Analysis'!$B6699,'Data Transformation'!$G$425:$G$8425),D6716))</f>
        <v>2001</v>
      </c>
      <c r="F6716">
        <f t="shared" si="837"/>
        <v>0</v>
      </c>
      <c r="G6716">
        <f>Weighting!$H$20</f>
        <v>0</v>
      </c>
      <c r="H6716">
        <f t="array" ref="H6716">FREQUENCY(IF('Data Transformation'!$B$4:$B$8425=B6699,'Data Transformation'!$G$4:$G$8425),'Bin Analysis'!$B6716)</f>
        <v>2073</v>
      </c>
      <c r="I6716">
        <f t="shared" si="838"/>
        <v>0</v>
      </c>
      <c r="J6716">
        <f t="shared" si="839"/>
        <v>0</v>
      </c>
      <c r="K6716">
        <f>J6716*Weighting!$W$20</f>
        <v>0</v>
      </c>
      <c r="M6716" s="14"/>
    </row>
    <row r="6717" spans="1:13" x14ac:dyDescent="0.55000000000000004">
      <c r="A6717" s="32" t="str">
        <f>IF(Weighting!$P$21&gt;0,B6717,"")</f>
        <v/>
      </c>
      <c r="B6717" t="e">
        <f>Weighting!$C$21</f>
        <v>#DIV/0!</v>
      </c>
      <c r="C6717" t="e">
        <f>Weighting!$F$21</f>
        <v>#NUM!</v>
      </c>
      <c r="D6717" t="e">
        <f>IF(C6717=1,'Data Transformation'!$G$3+0.5*'Data Transformation'!$W$25,IF(C6718=1,D6718-'Data Transformation'!$W$25,FALSE))</f>
        <v>#NUM!</v>
      </c>
      <c r="E6717">
        <f t="array" ref="E6717">IF(ISLOGICAL(D6717),"",FREQUENCY(IF('Data Transformation'!$B$425:$B$8425='Bin Analysis'!$B6699,'Data Transformation'!$G$425:$G$8425),D6717))</f>
        <v>2001</v>
      </c>
      <c r="F6717">
        <f t="shared" si="837"/>
        <v>0</v>
      </c>
      <c r="G6717">
        <f>Weighting!$H$21</f>
        <v>0</v>
      </c>
      <c r="H6717">
        <f t="array" ref="H6717">FREQUENCY(IF('Data Transformation'!$B$4:$B$8425=B6699,'Data Transformation'!$G$4:$G$8425),'Bin Analysis'!$B6717)</f>
        <v>2073</v>
      </c>
      <c r="I6717">
        <f t="shared" si="838"/>
        <v>0</v>
      </c>
      <c r="J6717">
        <f t="shared" si="839"/>
        <v>0</v>
      </c>
      <c r="K6717">
        <f>J6717*Weighting!$W$21</f>
        <v>0</v>
      </c>
      <c r="M6717" s="14"/>
    </row>
    <row r="6718" spans="1:13" x14ac:dyDescent="0.55000000000000004">
      <c r="A6718" s="32" t="str">
        <f>IF(Weighting!$P$22&gt;0,B6718,"")</f>
        <v/>
      </c>
      <c r="B6718" t="e">
        <f>Weighting!$C$22</f>
        <v>#DIV/0!</v>
      </c>
      <c r="C6718" t="e">
        <f>Weighting!$F$22</f>
        <v>#NUM!</v>
      </c>
      <c r="D6718" t="e">
        <f>IF(C6718=1,'Data Transformation'!$G$3+0.5*'Data Transformation'!$W$25,IF(C6719=1,D6719-'Data Transformation'!$W$25,FALSE))</f>
        <v>#NUM!</v>
      </c>
      <c r="E6718">
        <f t="array" ref="E6718">IF(ISLOGICAL(D6718),"",FREQUENCY(IF('Data Transformation'!$B$425:$B$8425='Bin Analysis'!$B6699,'Data Transformation'!$G$425:$G$8425),D6718))</f>
        <v>2001</v>
      </c>
      <c r="F6718">
        <f t="shared" si="837"/>
        <v>0</v>
      </c>
      <c r="G6718">
        <f>Weighting!$H$22</f>
        <v>0</v>
      </c>
      <c r="H6718">
        <f t="array" ref="H6718">FREQUENCY(IF('Data Transformation'!$B$4:$B$8425=B6699,'Data Transformation'!$G$4:$G$8425),'Bin Analysis'!$B6718)</f>
        <v>2073</v>
      </c>
      <c r="I6718">
        <f t="shared" si="838"/>
        <v>0</v>
      </c>
      <c r="J6718">
        <f t="shared" si="839"/>
        <v>0</v>
      </c>
      <c r="K6718">
        <f>J6718*Weighting!$W$22</f>
        <v>0</v>
      </c>
      <c r="M6718" s="14"/>
    </row>
    <row r="6719" spans="1:13" x14ac:dyDescent="0.55000000000000004">
      <c r="A6719" s="32" t="str">
        <f>IF(Weighting!$P$23&gt;0,B6719,"")</f>
        <v/>
      </c>
      <c r="B6719" t="e">
        <f>Weighting!$C$23</f>
        <v>#DIV/0!</v>
      </c>
      <c r="C6719" t="e">
        <f>Weighting!$F$23</f>
        <v>#NUM!</v>
      </c>
      <c r="D6719" t="e">
        <f>IF(C6719=1,'Data Transformation'!$G$3+0.5*'Data Transformation'!$W$25,IF(C6720=1,D6720-'Data Transformation'!$W$25,FALSE))</f>
        <v>#NUM!</v>
      </c>
      <c r="E6719">
        <f t="array" ref="E6719">IF(ISLOGICAL(D6719),"",FREQUENCY(IF('Data Transformation'!$B$425:$B$8425='Bin Analysis'!$B6699,'Data Transformation'!$G$425:$G$8425),D6719))</f>
        <v>2001</v>
      </c>
      <c r="F6719">
        <f t="shared" si="837"/>
        <v>0</v>
      </c>
      <c r="G6719">
        <f>Weighting!$H$23</f>
        <v>0</v>
      </c>
      <c r="H6719">
        <f t="array" ref="H6719">FREQUENCY(IF('Data Transformation'!$B$4:$B$8425=B6699,'Data Transformation'!$G$4:$G$8425),'Bin Analysis'!$B6719)</f>
        <v>2073</v>
      </c>
      <c r="I6719">
        <f t="shared" si="838"/>
        <v>0</v>
      </c>
      <c r="J6719">
        <f t="shared" si="839"/>
        <v>0</v>
      </c>
      <c r="K6719">
        <f>J6719*Weighting!$W$23</f>
        <v>0</v>
      </c>
      <c r="M6719" s="14"/>
    </row>
    <row r="6720" spans="1:13" x14ac:dyDescent="0.55000000000000004">
      <c r="A6720" s="32" t="str">
        <f>IF(Weighting!$P$24&gt;0,B6720,"")</f>
        <v/>
      </c>
      <c r="B6720" t="e">
        <f>Weighting!$C$24</f>
        <v>#DIV/0!</v>
      </c>
      <c r="C6720" t="e">
        <f>Weighting!$F$24</f>
        <v>#NUM!</v>
      </c>
      <c r="D6720" t="e">
        <f>IF(C6720=1,'Data Transformation'!$G$3+0.5*'Data Transformation'!$W$25,IF(C6721=1,D6721-'Data Transformation'!$W$25,FALSE))</f>
        <v>#NUM!</v>
      </c>
      <c r="E6720">
        <f t="array" ref="E6720">IF(ISLOGICAL(D6720),"",FREQUENCY(IF('Data Transformation'!$B$425:$B$8425='Bin Analysis'!$B6699,'Data Transformation'!$G$425:$G$8425),D6720))</f>
        <v>2001</v>
      </c>
      <c r="F6720">
        <f t="shared" si="837"/>
        <v>0</v>
      </c>
      <c r="G6720">
        <f>Weighting!$H$24</f>
        <v>0</v>
      </c>
      <c r="H6720">
        <f t="array" ref="H6720">FREQUENCY(IF('Data Transformation'!$B$4:$B$8425=B6699,'Data Transformation'!$G$4:$G$8425),'Bin Analysis'!$B6720)</f>
        <v>2073</v>
      </c>
      <c r="I6720">
        <f t="shared" si="838"/>
        <v>0</v>
      </c>
      <c r="J6720">
        <f t="shared" si="839"/>
        <v>0</v>
      </c>
      <c r="K6720">
        <f>J6720*Weighting!$W$24</f>
        <v>0</v>
      </c>
      <c r="M6720" s="14"/>
    </row>
    <row r="6721" spans="1:25" x14ac:dyDescent="0.55000000000000004">
      <c r="A6721" s="32" t="str">
        <f>IF(Weighting!$P$25&gt;0,B6721,"")</f>
        <v/>
      </c>
      <c r="B6721" t="e">
        <f>Weighting!$C$25</f>
        <v>#DIV/0!</v>
      </c>
      <c r="C6721" t="e">
        <f>Weighting!$F$25</f>
        <v>#NUM!</v>
      </c>
      <c r="D6721" t="e">
        <f>IF(C6721=1,'Data Transformation'!$G$3+0.5*'Data Transformation'!$W$25,IF(C6722=1,D6722-'Data Transformation'!$W$25,FALSE))</f>
        <v>#NUM!</v>
      </c>
      <c r="E6721">
        <f t="array" ref="E6721">IF(ISLOGICAL(D6721),"",FREQUENCY(IF('Data Transformation'!$B$425:$B$8425='Bin Analysis'!$B6699,'Data Transformation'!$G$425:$G$8425),D6721))</f>
        <v>2001</v>
      </c>
      <c r="F6721">
        <f t="shared" si="837"/>
        <v>0</v>
      </c>
      <c r="G6721">
        <f>Weighting!$H$25</f>
        <v>0</v>
      </c>
      <c r="H6721">
        <f t="array" ref="H6721">FREQUENCY(IF('Data Transformation'!$B$4:$B$8425=B6699,'Data Transformation'!$G$4:$G$8425),'Bin Analysis'!$B6721)</f>
        <v>2073</v>
      </c>
      <c r="I6721">
        <f t="shared" si="838"/>
        <v>0</v>
      </c>
      <c r="J6721">
        <f t="shared" si="839"/>
        <v>0</v>
      </c>
      <c r="K6721">
        <f>J6721*Weighting!$W$25</f>
        <v>0</v>
      </c>
      <c r="M6721" s="14"/>
    </row>
    <row r="6722" spans="1:25" x14ac:dyDescent="0.55000000000000004">
      <c r="N6722" s="57"/>
      <c r="O6722"/>
      <c r="P6722"/>
      <c r="Q6722"/>
      <c r="R6722"/>
    </row>
    <row r="6723" spans="1:25" ht="23.35" x14ac:dyDescent="0.8">
      <c r="A6723" s="21" t="s">
        <v>0</v>
      </c>
      <c r="B6723" s="21" t="str">
        <f>IFERROR(VLOOKUP(C6723,'Data Transformation'!$L$6:$M$426,2,FALSE),"")</f>
        <v/>
      </c>
      <c r="C6723" s="21">
        <f>C6699+1</f>
        <v>280</v>
      </c>
      <c r="D6723" s="21"/>
      <c r="E6723" s="21"/>
      <c r="F6723" s="21"/>
      <c r="G6723" s="21"/>
      <c r="H6723" s="22"/>
      <c r="I6723" s="22"/>
      <c r="J6723" s="22"/>
      <c r="K6723" s="21"/>
      <c r="L6723" s="21" t="str">
        <f>B6723</f>
        <v/>
      </c>
      <c r="M6723" s="23" t="e">
        <f>INDEX('Data Transformation'!$O$4:$O$424,MATCH($B6723,'Data Transformation'!$M$4:$M$424,0),MATCH($M$2,'Data Transformation'!$O$3,0))</f>
        <v>#N/A</v>
      </c>
      <c r="N6723" s="27" t="e">
        <f>IF('Input and Summary Results'!$J$16="minimum",'Bin Analysis'!X6724/(M6723-1),'Bin Analysis'!Y6723/('Bin Analysis'!M6723-1))</f>
        <v>#N/A</v>
      </c>
      <c r="O6723" s="27" t="e">
        <f>IF(M6723=FALSE,NA(),(VLOOKUP(1,C6726:K6745,4,FALSE))/(M6723-1))</f>
        <v>#N/A</v>
      </c>
      <c r="P6723" s="27" t="e">
        <f>IF(M6723=FALSE,NA(),SUM(J6726:J6745)/Weighting!$S$5)</f>
        <v>#N/A</v>
      </c>
      <c r="Q6723" s="27" t="e">
        <f>IF(M6723=FALSE,NA(),SUM(K6726:K6745)/Weighting!$S$6)</f>
        <v>#N/A</v>
      </c>
      <c r="R6723" s="27" t="e">
        <f>IF(M6723=FALSE,NA(),(VLOOKUP(1,G6726:K6745,3,FALSE))/(M6723-1))</f>
        <v>#N/A</v>
      </c>
      <c r="S6723" s="22" t="e">
        <f>IF(M6723=FALSE,NA(),IF(SUM(J6726:J6745)=2,"yes","no"))</f>
        <v>#N/A</v>
      </c>
      <c r="X6723" s="2" cm="2">
        <f t="array" ref="X6723:X6724">FREQUENCY(IF('Data Transformation'!$B$425:$B$6424='Bin Analysis'!L6723,'Data Transformation'!$G$425:$G$6424),'Data Transformation'!$U$11)</f>
        <v>0</v>
      </c>
      <c r="Y6723" s="2" cm="2">
        <f t="array" ref="Y6723:Y6724">FREQUENCY(IF('Data Transformation'!$B$425:$B$6424='Bin Analysis'!L6723,'Data Transformation'!$G$425:$G$6424),'Data Transformation'!$U$12)</f>
        <v>0</v>
      </c>
    </row>
    <row r="6724" spans="1:25" x14ac:dyDescent="0.55000000000000004">
      <c r="A6724" s="14" t="s">
        <v>67</v>
      </c>
      <c r="B6724" t="s">
        <v>47</v>
      </c>
      <c r="C6724" t="s">
        <v>5</v>
      </c>
      <c r="D6724" t="s">
        <v>100</v>
      </c>
      <c r="E6724" t="s">
        <v>101</v>
      </c>
      <c r="F6724" t="s">
        <v>102</v>
      </c>
      <c r="G6724" t="s">
        <v>70</v>
      </c>
      <c r="H6724" t="s">
        <v>31</v>
      </c>
      <c r="I6724" t="s">
        <v>32</v>
      </c>
      <c r="J6724" t="s">
        <v>46</v>
      </c>
      <c r="K6724" s="14" t="s">
        <v>45</v>
      </c>
      <c r="M6724" s="14"/>
      <c r="X6724" s="2">
        <v>0</v>
      </c>
      <c r="Y6724" s="2">
        <v>0</v>
      </c>
    </row>
    <row r="6725" spans="1:25" x14ac:dyDescent="0.55000000000000004">
      <c r="A6725" s="32"/>
      <c r="D6725" t="e">
        <f>IF(C6725=1,'Data Transformation'!$G$3+0.5*'Data Transformation'!$W$25,IF(C6726=1,D6726-'Data Transformation'!$W$25,FALSE))</f>
        <v>#NUM!</v>
      </c>
      <c r="E6725">
        <f t="array" ref="E6725">IF(ISLOGICAL(D6725),"",FREQUENCY(IF('Data Transformation'!$B$425:$B$8425='Bin Analysis'!$B6723,'Data Transformation'!$G$425:$G$8425),D6725))</f>
        <v>2001</v>
      </c>
      <c r="F6725" t="e">
        <f>IF(ISLOGICAL(D6725),"",E6725-E6724)</f>
        <v>#VALUE!</v>
      </c>
      <c r="M6725" s="14"/>
    </row>
    <row r="6726" spans="1:25" x14ac:dyDescent="0.55000000000000004">
      <c r="A6726" s="32" t="e">
        <f>IF(Weighting!$P$6&gt;0,B6726,"")</f>
        <v>#NUM!</v>
      </c>
      <c r="B6726" t="e">
        <f>Weighting!$C$6</f>
        <v>#DIV/0!</v>
      </c>
      <c r="C6726" t="e">
        <f>Weighting!$F$6</f>
        <v>#NUM!</v>
      </c>
      <c r="D6726" t="e">
        <f>IF(C6726=1,'Data Transformation'!$G$3+0.5*'Data Transformation'!$W$25,IF(C6727=1,D6727-'Data Transformation'!$W$25,FALSE))</f>
        <v>#NUM!</v>
      </c>
      <c r="E6726">
        <f t="array" ref="E6726">IF(ISLOGICAL(D6726),"",FREQUENCY(IF('Data Transformation'!$B$425:$B$8425='Bin Analysis'!$B6723,'Data Transformation'!$G$425:$G$8425),D6726))</f>
        <v>2001</v>
      </c>
      <c r="F6726">
        <f>IF(ISLOGICAL(D6726),"",E6726-E6725)</f>
        <v>0</v>
      </c>
      <c r="G6726">
        <f>Weighting!$H$6</f>
        <v>1</v>
      </c>
      <c r="H6726">
        <f t="array" ref="H6726">FREQUENCY(IF('Data Transformation'!$B$4:$B$8425=B6723,'Data Transformation'!$G$4:$G$8425),'Bin Analysis'!$B6726)</f>
        <v>2073</v>
      </c>
      <c r="I6726">
        <f>H6726-H6725</f>
        <v>2073</v>
      </c>
      <c r="J6726">
        <f>IF(I6726=0,0,1)</f>
        <v>1</v>
      </c>
      <c r="K6726" t="e">
        <f>J6726*Weighting!$W$6</f>
        <v>#NUM!</v>
      </c>
      <c r="M6726" s="14"/>
    </row>
    <row r="6727" spans="1:25" x14ac:dyDescent="0.55000000000000004">
      <c r="A6727" s="32" t="str">
        <f>IF(Weighting!$P$7&gt;0,B6727,"")</f>
        <v/>
      </c>
      <c r="B6727" t="e">
        <f>Weighting!$C$7</f>
        <v>#DIV/0!</v>
      </c>
      <c r="C6727" t="e">
        <f>Weighting!$F$7</f>
        <v>#NUM!</v>
      </c>
      <c r="D6727" t="e">
        <f>IF(C6727=1,'Data Transformation'!$G$3+0.5*'Data Transformation'!$W$25,IF(C6728=1,D6728-'Data Transformation'!$W$25,FALSE))</f>
        <v>#NUM!</v>
      </c>
      <c r="E6727">
        <f t="array" ref="E6727">IF(ISLOGICAL(D6727),"",FREQUENCY(IF('Data Transformation'!$B$425:$B$8425='Bin Analysis'!$B6723,'Data Transformation'!$G$425:$G$8425),D6727))</f>
        <v>2001</v>
      </c>
      <c r="F6727">
        <f t="shared" ref="F6727:F6745" si="840">IF(ISLOGICAL(D6727),"",E6727-E6726)</f>
        <v>0</v>
      </c>
      <c r="G6727">
        <f>Weighting!$H$7</f>
        <v>0</v>
      </c>
      <c r="H6727">
        <f t="array" ref="H6727">FREQUENCY(IF('Data Transformation'!$B$4:$B$8425=B6723,'Data Transformation'!$G$4:$G$8425),'Bin Analysis'!$B6727)</f>
        <v>2073</v>
      </c>
      <c r="I6727">
        <f t="shared" ref="I6727:I6745" si="841">H6727-H6726</f>
        <v>0</v>
      </c>
      <c r="J6727">
        <f>IF(I6727=0,0,1)</f>
        <v>0</v>
      </c>
      <c r="K6727">
        <f>J6727*Weighting!$W$7</f>
        <v>0</v>
      </c>
      <c r="M6727" s="14"/>
    </row>
    <row r="6728" spans="1:25" x14ac:dyDescent="0.55000000000000004">
      <c r="A6728" s="32" t="str">
        <f>IF(Weighting!$P$8&gt;0,B6728,"")</f>
        <v/>
      </c>
      <c r="B6728" t="e">
        <f>Weighting!$C$8</f>
        <v>#DIV/0!</v>
      </c>
      <c r="C6728" t="e">
        <f>Weighting!$F$8</f>
        <v>#NUM!</v>
      </c>
      <c r="D6728" t="e">
        <f>IF(C6728=1,'Data Transformation'!$G$3+0.5*'Data Transformation'!$W$25,IF(C6729=1,D6729-'Data Transformation'!$W$25,FALSE))</f>
        <v>#NUM!</v>
      </c>
      <c r="E6728">
        <f t="array" ref="E6728">IF(ISLOGICAL(D6728),"",FREQUENCY(IF('Data Transformation'!$B$425:$B$8425='Bin Analysis'!$B6723,'Data Transformation'!$G$425:$G$8425),D6728))</f>
        <v>2001</v>
      </c>
      <c r="F6728">
        <f t="shared" si="840"/>
        <v>0</v>
      </c>
      <c r="G6728">
        <f>Weighting!$H$8</f>
        <v>0</v>
      </c>
      <c r="H6728">
        <f t="array" ref="H6728">FREQUENCY(IF('Data Transformation'!$B$4:$B$8425=B6723,'Data Transformation'!$G$4:$G$8425),'Bin Analysis'!$B6728)</f>
        <v>2073</v>
      </c>
      <c r="I6728">
        <f t="shared" si="841"/>
        <v>0</v>
      </c>
      <c r="J6728">
        <f t="shared" ref="J6728:J6745" si="842">IF(I6728=0,0,1)</f>
        <v>0</v>
      </c>
      <c r="K6728">
        <f>J6728*Weighting!$W$8</f>
        <v>0</v>
      </c>
      <c r="M6728" s="14"/>
    </row>
    <row r="6729" spans="1:25" x14ac:dyDescent="0.55000000000000004">
      <c r="A6729" s="32" t="str">
        <f>IF(Weighting!$P$9&gt;0,B6729,"")</f>
        <v/>
      </c>
      <c r="B6729" s="50" t="e">
        <f>Weighting!$C$9</f>
        <v>#DIV/0!</v>
      </c>
      <c r="C6729" t="e">
        <f>Weighting!$F$9</f>
        <v>#NUM!</v>
      </c>
      <c r="D6729" t="e">
        <f>IF(C6729=1,'Data Transformation'!$G$3+0.5*'Data Transformation'!$W$25,IF(C6730=1,D6730-'Data Transformation'!$W$25,FALSE))</f>
        <v>#NUM!</v>
      </c>
      <c r="E6729">
        <f t="array" ref="E6729">IF(ISLOGICAL(D6729),"",FREQUENCY(IF('Data Transformation'!$B$425:$B$8425='Bin Analysis'!$B6723,'Data Transformation'!$G$425:$G$8425),D6729))</f>
        <v>2001</v>
      </c>
      <c r="F6729">
        <f t="shared" si="840"/>
        <v>0</v>
      </c>
      <c r="G6729">
        <f>Weighting!$H$9</f>
        <v>0</v>
      </c>
      <c r="H6729">
        <f t="array" ref="H6729">FREQUENCY(IF('Data Transformation'!$B$4:$B$8425=B6723,'Data Transformation'!$G$4:$G$8425),'Bin Analysis'!$B6729)</f>
        <v>2073</v>
      </c>
      <c r="I6729">
        <f t="shared" si="841"/>
        <v>0</v>
      </c>
      <c r="J6729">
        <f t="shared" si="842"/>
        <v>0</v>
      </c>
      <c r="K6729">
        <f>J6729*Weighting!$W$9</f>
        <v>0</v>
      </c>
      <c r="M6729" s="14"/>
    </row>
    <row r="6730" spans="1:25" x14ac:dyDescent="0.55000000000000004">
      <c r="A6730" s="32" t="str">
        <f>IF(Weighting!$P$10&gt;0,B6730,"")</f>
        <v/>
      </c>
      <c r="B6730" t="e">
        <f>Weighting!$C$10</f>
        <v>#DIV/0!</v>
      </c>
      <c r="C6730" t="e">
        <f>Weighting!$F$10</f>
        <v>#NUM!</v>
      </c>
      <c r="D6730" t="e">
        <f>IF(C6730=1,'Data Transformation'!$G$3+0.5*'Data Transformation'!$W$25,IF(C6731=1,D6731-'Data Transformation'!$W$25,FALSE))</f>
        <v>#NUM!</v>
      </c>
      <c r="E6730">
        <f t="array" ref="E6730">IF(ISLOGICAL(D6730),"",FREQUENCY(IF('Data Transformation'!$B$425:$B$8425='Bin Analysis'!$B6723,'Data Transformation'!$G$425:$G$8425),D6730))</f>
        <v>2001</v>
      </c>
      <c r="F6730">
        <f t="shared" si="840"/>
        <v>0</v>
      </c>
      <c r="G6730">
        <f>Weighting!$H$10</f>
        <v>0</v>
      </c>
      <c r="H6730">
        <f t="array" ref="H6730">FREQUENCY(IF('Data Transformation'!$B$4:$B$8425=B6723,'Data Transformation'!$G$4:$G$8425),'Bin Analysis'!$B6730)</f>
        <v>2073</v>
      </c>
      <c r="I6730">
        <f t="shared" si="841"/>
        <v>0</v>
      </c>
      <c r="J6730">
        <f t="shared" si="842"/>
        <v>0</v>
      </c>
      <c r="K6730">
        <f>J6730*Weighting!$W$10</f>
        <v>0</v>
      </c>
      <c r="M6730" s="14"/>
    </row>
    <row r="6731" spans="1:25" x14ac:dyDescent="0.55000000000000004">
      <c r="A6731" s="32" t="str">
        <f>IF(Weighting!$P$11&gt;0,B6731,"")</f>
        <v/>
      </c>
      <c r="B6731" t="e">
        <f>Weighting!$C$11</f>
        <v>#DIV/0!</v>
      </c>
      <c r="C6731" t="e">
        <f>Weighting!$F$11</f>
        <v>#NUM!</v>
      </c>
      <c r="D6731" t="e">
        <f>IF(C6731=1,'Data Transformation'!$G$3+0.5*'Data Transformation'!$W$25,IF(C6732=1,D6732-'Data Transformation'!$W$25,FALSE))</f>
        <v>#NUM!</v>
      </c>
      <c r="E6731">
        <f t="array" ref="E6731">IF(ISLOGICAL(D6731),"",FREQUENCY(IF('Data Transformation'!$B$425:$B$8425='Bin Analysis'!$B6723,'Data Transformation'!$G$425:$G$8425),D6731))</f>
        <v>2001</v>
      </c>
      <c r="F6731">
        <f t="shared" si="840"/>
        <v>0</v>
      </c>
      <c r="G6731">
        <f>Weighting!$H$11</f>
        <v>0</v>
      </c>
      <c r="H6731">
        <f t="array" ref="H6731">FREQUENCY(IF('Data Transformation'!$B$4:$B$8425=B6723,'Data Transformation'!$G$4:$G$8425),'Bin Analysis'!$B6731)</f>
        <v>2073</v>
      </c>
      <c r="I6731">
        <f t="shared" si="841"/>
        <v>0</v>
      </c>
      <c r="J6731">
        <f t="shared" si="842"/>
        <v>0</v>
      </c>
      <c r="K6731">
        <f>J6731*Weighting!$W$11</f>
        <v>0</v>
      </c>
      <c r="M6731" s="14"/>
    </row>
    <row r="6732" spans="1:25" x14ac:dyDescent="0.55000000000000004">
      <c r="A6732" s="32" t="str">
        <f>IF(Weighting!$P$12&gt;0,B6732,"")</f>
        <v/>
      </c>
      <c r="B6732" t="e">
        <f>Weighting!$C$12</f>
        <v>#DIV/0!</v>
      </c>
      <c r="C6732" t="e">
        <f>Weighting!$F$12</f>
        <v>#NUM!</v>
      </c>
      <c r="D6732" t="e">
        <f>IF(C6732=1,'Data Transformation'!$G$3+0.5*'Data Transformation'!$W$25,IF(C6733=1,D6733-'Data Transformation'!$W$25,FALSE))</f>
        <v>#NUM!</v>
      </c>
      <c r="E6732">
        <f t="array" ref="E6732">IF(ISLOGICAL(D6732),"",FREQUENCY(IF('Data Transformation'!$B$425:$B$8425='Bin Analysis'!$B6723,'Data Transformation'!$G$425:$G$8425),D6732))</f>
        <v>2001</v>
      </c>
      <c r="F6732">
        <f t="shared" si="840"/>
        <v>0</v>
      </c>
      <c r="G6732">
        <f>Weighting!$H$12</f>
        <v>0</v>
      </c>
      <c r="H6732">
        <f t="array" ref="H6732">FREQUENCY(IF('Data Transformation'!$B$4:$B$8425=B6723,'Data Transformation'!$G$4:$G$8425),'Bin Analysis'!$B6732)</f>
        <v>2073</v>
      </c>
      <c r="I6732">
        <f t="shared" si="841"/>
        <v>0</v>
      </c>
      <c r="J6732">
        <f t="shared" si="842"/>
        <v>0</v>
      </c>
      <c r="K6732">
        <f>J6732*Weighting!$W$12</f>
        <v>0</v>
      </c>
      <c r="M6732" s="14"/>
    </row>
    <row r="6733" spans="1:25" x14ac:dyDescent="0.55000000000000004">
      <c r="A6733" s="32" t="str">
        <f>IF(Weighting!$P$13&gt;0,B6733,"")</f>
        <v/>
      </c>
      <c r="B6733" t="e">
        <f>Weighting!$C$13</f>
        <v>#DIV/0!</v>
      </c>
      <c r="C6733" t="e">
        <f>Weighting!$F$13</f>
        <v>#NUM!</v>
      </c>
      <c r="D6733" t="e">
        <f>IF(C6733=1,'Data Transformation'!$G$3+0.5*'Data Transformation'!$W$25,IF(C6734=1,D6734-'Data Transformation'!$W$25,FALSE))</f>
        <v>#NUM!</v>
      </c>
      <c r="E6733">
        <f t="array" ref="E6733">IF(ISLOGICAL(D6733),"",FREQUENCY(IF('Data Transformation'!$B$425:$B$8425='Bin Analysis'!$B6723,'Data Transformation'!$G$425:$G$8425),D6733))</f>
        <v>2001</v>
      </c>
      <c r="F6733">
        <f t="shared" si="840"/>
        <v>0</v>
      </c>
      <c r="G6733">
        <f>Weighting!$H$13</f>
        <v>0</v>
      </c>
      <c r="H6733">
        <f t="array" ref="H6733">FREQUENCY(IF('Data Transformation'!$B$4:$B$8425=B6723,'Data Transformation'!$G$4:$G$8425),'Bin Analysis'!$B6733)</f>
        <v>2073</v>
      </c>
      <c r="I6733">
        <f t="shared" si="841"/>
        <v>0</v>
      </c>
      <c r="J6733">
        <f t="shared" si="842"/>
        <v>0</v>
      </c>
      <c r="K6733">
        <f>J6733*Weighting!$W$13</f>
        <v>0</v>
      </c>
      <c r="M6733" s="14"/>
    </row>
    <row r="6734" spans="1:25" x14ac:dyDescent="0.55000000000000004">
      <c r="A6734" s="32" t="str">
        <f>IF(Weighting!$P$14&gt;0,B6734,"")</f>
        <v/>
      </c>
      <c r="B6734" t="e">
        <f>Weighting!$C$14</f>
        <v>#DIV/0!</v>
      </c>
      <c r="C6734" t="e">
        <f>Weighting!$F$14</f>
        <v>#NUM!</v>
      </c>
      <c r="D6734" t="e">
        <f>IF(C6734=1,'Data Transformation'!$G$3+0.5*'Data Transformation'!$W$25,IF(C6735=1,D6735-'Data Transformation'!$W$25,FALSE))</f>
        <v>#NUM!</v>
      </c>
      <c r="E6734">
        <f t="array" ref="E6734">IF(ISLOGICAL(D6734),"",FREQUENCY(IF('Data Transformation'!$B$425:$B$8425='Bin Analysis'!$B6723,'Data Transformation'!$G$425:$G$8425),D6734))</f>
        <v>2001</v>
      </c>
      <c r="F6734">
        <f t="shared" si="840"/>
        <v>0</v>
      </c>
      <c r="G6734">
        <f>Weighting!$H$14</f>
        <v>0</v>
      </c>
      <c r="H6734">
        <f t="array" ref="H6734">FREQUENCY(IF('Data Transformation'!$B$4:$B$8425=B6723,'Data Transformation'!$G$4:$G$8425),'Bin Analysis'!$B6734)</f>
        <v>2073</v>
      </c>
      <c r="I6734">
        <f t="shared" si="841"/>
        <v>0</v>
      </c>
      <c r="J6734">
        <f t="shared" si="842"/>
        <v>0</v>
      </c>
      <c r="K6734">
        <f>J6734*Weighting!$W$14</f>
        <v>0</v>
      </c>
      <c r="M6734" s="14"/>
    </row>
    <row r="6735" spans="1:25" x14ac:dyDescent="0.55000000000000004">
      <c r="A6735" s="32" t="str">
        <f>IF(Weighting!$P$15&gt;0,B6735,"")</f>
        <v/>
      </c>
      <c r="B6735" t="e">
        <f>Weighting!$C$15</f>
        <v>#DIV/0!</v>
      </c>
      <c r="C6735" t="e">
        <f>Weighting!$F$15</f>
        <v>#NUM!</v>
      </c>
      <c r="D6735" t="e">
        <f>IF(C6735=1,'Data Transformation'!$G$3+0.5*'Data Transformation'!$W$25,IF(C6736=1,D6736-'Data Transformation'!$W$25,FALSE))</f>
        <v>#NUM!</v>
      </c>
      <c r="E6735">
        <f t="array" ref="E6735">IF(ISLOGICAL(D6735),"",FREQUENCY(IF('Data Transformation'!$B$425:$B$8425='Bin Analysis'!$B6723,'Data Transformation'!$G$425:$G$8425),D6735))</f>
        <v>2001</v>
      </c>
      <c r="F6735">
        <f t="shared" si="840"/>
        <v>0</v>
      </c>
      <c r="G6735">
        <f>Weighting!$H$15</f>
        <v>0</v>
      </c>
      <c r="H6735">
        <f t="array" ref="H6735">FREQUENCY(IF('Data Transformation'!$B$4:$B$8425=B6723,'Data Transformation'!$G$4:$G$8425),'Bin Analysis'!$B6735)</f>
        <v>2073</v>
      </c>
      <c r="I6735">
        <f t="shared" si="841"/>
        <v>0</v>
      </c>
      <c r="J6735">
        <f t="shared" si="842"/>
        <v>0</v>
      </c>
      <c r="K6735">
        <f>J6735*Weighting!$W$15</f>
        <v>0</v>
      </c>
      <c r="M6735" s="14"/>
    </row>
    <row r="6736" spans="1:25" x14ac:dyDescent="0.55000000000000004">
      <c r="A6736" s="32" t="str">
        <f>IF(Weighting!$P$16&gt;0,B6736,"")</f>
        <v/>
      </c>
      <c r="B6736" t="e">
        <f>Weighting!$C$16</f>
        <v>#DIV/0!</v>
      </c>
      <c r="C6736" t="e">
        <f>Weighting!$F$16</f>
        <v>#NUM!</v>
      </c>
      <c r="D6736" t="e">
        <f>IF(C6736=1,'Data Transformation'!$G$3+0.5*'Data Transformation'!$W$25,IF(C6737=1,D6737-'Data Transformation'!$W$25,FALSE))</f>
        <v>#NUM!</v>
      </c>
      <c r="E6736">
        <f t="array" ref="E6736">IF(ISLOGICAL(D6736),"",FREQUENCY(IF('Data Transformation'!$B$425:$B$8425='Bin Analysis'!$B6723,'Data Transformation'!$G$425:$G$8425),D6736))</f>
        <v>2001</v>
      </c>
      <c r="F6736">
        <f t="shared" si="840"/>
        <v>0</v>
      </c>
      <c r="G6736">
        <f>Weighting!$H$16</f>
        <v>0</v>
      </c>
      <c r="H6736">
        <f t="array" ref="H6736">FREQUENCY(IF('Data Transformation'!$B$4:$B$8425=B6723,'Data Transformation'!$G$4:$G$8425),'Bin Analysis'!$B6736)</f>
        <v>2073</v>
      </c>
      <c r="I6736">
        <f t="shared" si="841"/>
        <v>0</v>
      </c>
      <c r="J6736">
        <f t="shared" si="842"/>
        <v>0</v>
      </c>
      <c r="K6736">
        <f>J6736*Weighting!$W$16</f>
        <v>0</v>
      </c>
      <c r="M6736" s="14"/>
    </row>
    <row r="6737" spans="1:25" x14ac:dyDescent="0.55000000000000004">
      <c r="A6737" s="32" t="str">
        <f>IF(Weighting!$P$17&gt;0,B6737,"")</f>
        <v/>
      </c>
      <c r="B6737" t="e">
        <f>Weighting!$C$17</f>
        <v>#DIV/0!</v>
      </c>
      <c r="C6737" t="e">
        <f>Weighting!$F$17</f>
        <v>#NUM!</v>
      </c>
      <c r="D6737" t="e">
        <f>IF(C6737=1,'Data Transformation'!$G$3+0.5*'Data Transformation'!$W$25,IF(C6738=1,D6738-'Data Transformation'!$W$25,FALSE))</f>
        <v>#NUM!</v>
      </c>
      <c r="E6737">
        <f t="array" ref="E6737">IF(ISLOGICAL(D6737),"",FREQUENCY(IF('Data Transformation'!$B$425:$B$8425='Bin Analysis'!$B6723,'Data Transformation'!$G$425:$G$8425),D6737))</f>
        <v>2001</v>
      </c>
      <c r="F6737">
        <f t="shared" si="840"/>
        <v>0</v>
      </c>
      <c r="G6737">
        <f>Weighting!$H$17</f>
        <v>0</v>
      </c>
      <c r="H6737">
        <f t="array" ref="H6737">FREQUENCY(IF('Data Transformation'!$B$4:$B$8425=B6723,'Data Transformation'!$G$4:$G$8425),'Bin Analysis'!$B6737)</f>
        <v>2073</v>
      </c>
      <c r="I6737">
        <f t="shared" si="841"/>
        <v>0</v>
      </c>
      <c r="J6737">
        <f t="shared" si="842"/>
        <v>0</v>
      </c>
      <c r="K6737">
        <f>J6737*Weighting!$W$17</f>
        <v>0</v>
      </c>
      <c r="M6737" s="14"/>
    </row>
    <row r="6738" spans="1:25" x14ac:dyDescent="0.55000000000000004">
      <c r="A6738" s="32" t="str">
        <f>IF(Weighting!$P$18&gt;0,B6738,"")</f>
        <v/>
      </c>
      <c r="B6738" t="e">
        <f>Weighting!$C$18</f>
        <v>#DIV/0!</v>
      </c>
      <c r="C6738" t="e">
        <f>Weighting!$F$18</f>
        <v>#NUM!</v>
      </c>
      <c r="D6738" t="e">
        <f>IF(C6738=1,'Data Transformation'!$G$3+0.5*'Data Transformation'!$W$25,IF(C6739=1,D6739-'Data Transformation'!$W$25,FALSE))</f>
        <v>#NUM!</v>
      </c>
      <c r="E6738">
        <f t="array" ref="E6738">IF(ISLOGICAL(D6738),"",FREQUENCY(IF('Data Transformation'!$B$425:$B$8425='Bin Analysis'!$B6723,'Data Transformation'!$G$425:$G$8425),D6738))</f>
        <v>2001</v>
      </c>
      <c r="F6738">
        <f t="shared" si="840"/>
        <v>0</v>
      </c>
      <c r="G6738">
        <f>Weighting!$H$18</f>
        <v>0</v>
      </c>
      <c r="H6738">
        <f t="array" ref="H6738">FREQUENCY(IF('Data Transformation'!$B$4:$B$8425=B6723,'Data Transformation'!$G$4:$G$8425),'Bin Analysis'!$B6738)</f>
        <v>2073</v>
      </c>
      <c r="I6738">
        <f t="shared" si="841"/>
        <v>0</v>
      </c>
      <c r="J6738">
        <f t="shared" si="842"/>
        <v>0</v>
      </c>
      <c r="K6738">
        <f>J6738*Weighting!$W$18</f>
        <v>0</v>
      </c>
      <c r="M6738" s="14"/>
    </row>
    <row r="6739" spans="1:25" x14ac:dyDescent="0.55000000000000004">
      <c r="A6739" s="32" t="str">
        <f>IF(Weighting!$P$19&gt;0,B6739,"")</f>
        <v/>
      </c>
      <c r="B6739" t="e">
        <f>Weighting!$C$19</f>
        <v>#DIV/0!</v>
      </c>
      <c r="C6739" t="e">
        <f>Weighting!$F$19</f>
        <v>#NUM!</v>
      </c>
      <c r="D6739" t="e">
        <f>IF(C6739=1,'Data Transformation'!$G$3+0.5*'Data Transformation'!$W$25,IF(C6740=1,D6740-'Data Transformation'!$W$25,FALSE))</f>
        <v>#NUM!</v>
      </c>
      <c r="E6739">
        <f t="array" ref="E6739">IF(ISLOGICAL(D6739),"",FREQUENCY(IF('Data Transformation'!$B$425:$B$8425='Bin Analysis'!$B6723,'Data Transformation'!$G$425:$G$8425),D6739))</f>
        <v>2001</v>
      </c>
      <c r="F6739">
        <f t="shared" si="840"/>
        <v>0</v>
      </c>
      <c r="G6739">
        <f>Weighting!$H$19</f>
        <v>0</v>
      </c>
      <c r="H6739">
        <f t="array" ref="H6739">FREQUENCY(IF('Data Transformation'!$B$4:$B$8425=B6723,'Data Transformation'!$G$4:$G$8425),'Bin Analysis'!$B6739)</f>
        <v>2073</v>
      </c>
      <c r="I6739">
        <f t="shared" si="841"/>
        <v>0</v>
      </c>
      <c r="J6739">
        <f t="shared" si="842"/>
        <v>0</v>
      </c>
      <c r="K6739">
        <f>J6739*Weighting!$W$19</f>
        <v>0</v>
      </c>
      <c r="M6739" s="14"/>
    </row>
    <row r="6740" spans="1:25" x14ac:dyDescent="0.55000000000000004">
      <c r="A6740" s="32" t="str">
        <f>IF(Weighting!$P$20&gt;0,B6740,"")</f>
        <v/>
      </c>
      <c r="B6740" t="e">
        <f>Weighting!$C$20</f>
        <v>#DIV/0!</v>
      </c>
      <c r="C6740" t="e">
        <f>Weighting!$F$20</f>
        <v>#NUM!</v>
      </c>
      <c r="D6740" t="e">
        <f>IF(C6740=1,'Data Transformation'!$G$3+0.5*'Data Transformation'!$W$25,IF(C6741=1,D6741-'Data Transformation'!$W$25,FALSE))</f>
        <v>#NUM!</v>
      </c>
      <c r="E6740">
        <f t="array" ref="E6740">IF(ISLOGICAL(D6740),"",FREQUENCY(IF('Data Transformation'!$B$425:$B$8425='Bin Analysis'!$B6723,'Data Transformation'!$G$425:$G$8425),D6740))</f>
        <v>2001</v>
      </c>
      <c r="F6740">
        <f t="shared" si="840"/>
        <v>0</v>
      </c>
      <c r="G6740">
        <f>Weighting!$H$20</f>
        <v>0</v>
      </c>
      <c r="H6740">
        <f t="array" ref="H6740">FREQUENCY(IF('Data Transformation'!$B$4:$B$8425=B6723,'Data Transformation'!$G$4:$G$8425),'Bin Analysis'!$B6740)</f>
        <v>2073</v>
      </c>
      <c r="I6740">
        <f t="shared" si="841"/>
        <v>0</v>
      </c>
      <c r="J6740">
        <f t="shared" si="842"/>
        <v>0</v>
      </c>
      <c r="K6740">
        <f>J6740*Weighting!$W$20</f>
        <v>0</v>
      </c>
      <c r="M6740" s="14"/>
    </row>
    <row r="6741" spans="1:25" x14ac:dyDescent="0.55000000000000004">
      <c r="A6741" s="32" t="str">
        <f>IF(Weighting!$P$21&gt;0,B6741,"")</f>
        <v/>
      </c>
      <c r="B6741" t="e">
        <f>Weighting!$C$21</f>
        <v>#DIV/0!</v>
      </c>
      <c r="C6741" t="e">
        <f>Weighting!$F$21</f>
        <v>#NUM!</v>
      </c>
      <c r="D6741" t="e">
        <f>IF(C6741=1,'Data Transformation'!$G$3+0.5*'Data Transformation'!$W$25,IF(C6742=1,D6742-'Data Transformation'!$W$25,FALSE))</f>
        <v>#NUM!</v>
      </c>
      <c r="E6741">
        <f t="array" ref="E6741">IF(ISLOGICAL(D6741),"",FREQUENCY(IF('Data Transformation'!$B$425:$B$8425='Bin Analysis'!$B6723,'Data Transformation'!$G$425:$G$8425),D6741))</f>
        <v>2001</v>
      </c>
      <c r="F6741">
        <f t="shared" si="840"/>
        <v>0</v>
      </c>
      <c r="G6741">
        <f>Weighting!$H$21</f>
        <v>0</v>
      </c>
      <c r="H6741">
        <f t="array" ref="H6741">FREQUENCY(IF('Data Transformation'!$B$4:$B$8425=B6723,'Data Transformation'!$G$4:$G$8425),'Bin Analysis'!$B6741)</f>
        <v>2073</v>
      </c>
      <c r="I6741">
        <f t="shared" si="841"/>
        <v>0</v>
      </c>
      <c r="J6741">
        <f t="shared" si="842"/>
        <v>0</v>
      </c>
      <c r="K6741">
        <f>J6741*Weighting!$W$21</f>
        <v>0</v>
      </c>
      <c r="M6741" s="14"/>
    </row>
    <row r="6742" spans="1:25" x14ac:dyDescent="0.55000000000000004">
      <c r="A6742" s="32" t="str">
        <f>IF(Weighting!$P$22&gt;0,B6742,"")</f>
        <v/>
      </c>
      <c r="B6742" t="e">
        <f>Weighting!$C$22</f>
        <v>#DIV/0!</v>
      </c>
      <c r="C6742" t="e">
        <f>Weighting!$F$22</f>
        <v>#NUM!</v>
      </c>
      <c r="D6742" t="e">
        <f>IF(C6742=1,'Data Transformation'!$G$3+0.5*'Data Transformation'!$W$25,IF(C6743=1,D6743-'Data Transformation'!$W$25,FALSE))</f>
        <v>#NUM!</v>
      </c>
      <c r="E6742">
        <f t="array" ref="E6742">IF(ISLOGICAL(D6742),"",FREQUENCY(IF('Data Transformation'!$B$425:$B$8425='Bin Analysis'!$B6723,'Data Transformation'!$G$425:$G$8425),D6742))</f>
        <v>2001</v>
      </c>
      <c r="F6742">
        <f t="shared" si="840"/>
        <v>0</v>
      </c>
      <c r="G6742">
        <f>Weighting!$H$22</f>
        <v>0</v>
      </c>
      <c r="H6742">
        <f t="array" ref="H6742">FREQUENCY(IF('Data Transformation'!$B$4:$B$8425=B6723,'Data Transformation'!$G$4:$G$8425),'Bin Analysis'!$B6742)</f>
        <v>2073</v>
      </c>
      <c r="I6742">
        <f t="shared" si="841"/>
        <v>0</v>
      </c>
      <c r="J6742">
        <f t="shared" si="842"/>
        <v>0</v>
      </c>
      <c r="K6742">
        <f>J6742*Weighting!$W$22</f>
        <v>0</v>
      </c>
      <c r="M6742" s="14"/>
    </row>
    <row r="6743" spans="1:25" x14ac:dyDescent="0.55000000000000004">
      <c r="A6743" s="32" t="str">
        <f>IF(Weighting!$P$23&gt;0,B6743,"")</f>
        <v/>
      </c>
      <c r="B6743" t="e">
        <f>Weighting!$C$23</f>
        <v>#DIV/0!</v>
      </c>
      <c r="C6743" t="e">
        <f>Weighting!$F$23</f>
        <v>#NUM!</v>
      </c>
      <c r="D6743" t="e">
        <f>IF(C6743=1,'Data Transformation'!$G$3+0.5*'Data Transformation'!$W$25,IF(C6744=1,D6744-'Data Transformation'!$W$25,FALSE))</f>
        <v>#NUM!</v>
      </c>
      <c r="E6743">
        <f t="array" ref="E6743">IF(ISLOGICAL(D6743),"",FREQUENCY(IF('Data Transformation'!$B$425:$B$8425='Bin Analysis'!$B6723,'Data Transformation'!$G$425:$G$8425),D6743))</f>
        <v>2001</v>
      </c>
      <c r="F6743">
        <f t="shared" si="840"/>
        <v>0</v>
      </c>
      <c r="G6743">
        <f>Weighting!$H$23</f>
        <v>0</v>
      </c>
      <c r="H6743">
        <f t="array" ref="H6743">FREQUENCY(IF('Data Transformation'!$B$4:$B$8425=B6723,'Data Transformation'!$G$4:$G$8425),'Bin Analysis'!$B6743)</f>
        <v>2073</v>
      </c>
      <c r="I6743">
        <f t="shared" si="841"/>
        <v>0</v>
      </c>
      <c r="J6743">
        <f t="shared" si="842"/>
        <v>0</v>
      </c>
      <c r="K6743">
        <f>J6743*Weighting!$W$23</f>
        <v>0</v>
      </c>
      <c r="M6743" s="14"/>
    </row>
    <row r="6744" spans="1:25" x14ac:dyDescent="0.55000000000000004">
      <c r="A6744" s="32" t="str">
        <f>IF(Weighting!$P$24&gt;0,B6744,"")</f>
        <v/>
      </c>
      <c r="B6744" t="e">
        <f>Weighting!$C$24</f>
        <v>#DIV/0!</v>
      </c>
      <c r="C6744" t="e">
        <f>Weighting!$F$24</f>
        <v>#NUM!</v>
      </c>
      <c r="D6744" t="e">
        <f>IF(C6744=1,'Data Transformation'!$G$3+0.5*'Data Transformation'!$W$25,IF(C6745=1,D6745-'Data Transformation'!$W$25,FALSE))</f>
        <v>#NUM!</v>
      </c>
      <c r="E6744">
        <f t="array" ref="E6744">IF(ISLOGICAL(D6744),"",FREQUENCY(IF('Data Transformation'!$B$425:$B$8425='Bin Analysis'!$B6723,'Data Transformation'!$G$425:$G$8425),D6744))</f>
        <v>2001</v>
      </c>
      <c r="F6744">
        <f t="shared" si="840"/>
        <v>0</v>
      </c>
      <c r="G6744">
        <f>Weighting!$H$24</f>
        <v>0</v>
      </c>
      <c r="H6744">
        <f t="array" ref="H6744">FREQUENCY(IF('Data Transformation'!$B$4:$B$8425=B6723,'Data Transformation'!$G$4:$G$8425),'Bin Analysis'!$B6744)</f>
        <v>2073</v>
      </c>
      <c r="I6744">
        <f t="shared" si="841"/>
        <v>0</v>
      </c>
      <c r="J6744">
        <f t="shared" si="842"/>
        <v>0</v>
      </c>
      <c r="K6744">
        <f>J6744*Weighting!$W$24</f>
        <v>0</v>
      </c>
      <c r="M6744" s="14"/>
    </row>
    <row r="6745" spans="1:25" x14ac:dyDescent="0.55000000000000004">
      <c r="A6745" s="32" t="str">
        <f>IF(Weighting!$P$25&gt;0,B6745,"")</f>
        <v/>
      </c>
      <c r="B6745" t="e">
        <f>Weighting!$C$25</f>
        <v>#DIV/0!</v>
      </c>
      <c r="C6745" t="e">
        <f>Weighting!$F$25</f>
        <v>#NUM!</v>
      </c>
      <c r="D6745" t="e">
        <f>IF(C6745=1,'Data Transformation'!$G$3+0.5*'Data Transformation'!$W$25,IF(C6746=1,D6746-'Data Transformation'!$W$25,FALSE))</f>
        <v>#NUM!</v>
      </c>
      <c r="E6745">
        <f t="array" ref="E6745">IF(ISLOGICAL(D6745),"",FREQUENCY(IF('Data Transformation'!$B$425:$B$8425='Bin Analysis'!$B6723,'Data Transformation'!$G$425:$G$8425),D6745))</f>
        <v>2001</v>
      </c>
      <c r="F6745">
        <f t="shared" si="840"/>
        <v>0</v>
      </c>
      <c r="G6745">
        <f>Weighting!$H$25</f>
        <v>0</v>
      </c>
      <c r="H6745">
        <f t="array" ref="H6745">FREQUENCY(IF('Data Transformation'!$B$4:$B$8425=B6723,'Data Transformation'!$G$4:$G$8425),'Bin Analysis'!$B6745)</f>
        <v>2073</v>
      </c>
      <c r="I6745">
        <f t="shared" si="841"/>
        <v>0</v>
      </c>
      <c r="J6745">
        <f t="shared" si="842"/>
        <v>0</v>
      </c>
      <c r="K6745">
        <f>J6745*Weighting!$W$25</f>
        <v>0</v>
      </c>
      <c r="M6745" s="14"/>
    </row>
    <row r="6746" spans="1:25" x14ac:dyDescent="0.55000000000000004">
      <c r="O6746"/>
      <c r="P6746"/>
      <c r="Q6746"/>
      <c r="R6746"/>
    </row>
    <row r="6747" spans="1:25" ht="23.35" x14ac:dyDescent="0.8">
      <c r="A6747" s="21" t="s">
        <v>0</v>
      </c>
      <c r="B6747" s="21" t="str">
        <f>IFERROR(VLOOKUP(C6747,'Data Transformation'!$L$6:$M$426,2,FALSE),"")</f>
        <v/>
      </c>
      <c r="C6747" s="21">
        <f>C6723+1</f>
        <v>281</v>
      </c>
      <c r="D6747" s="21"/>
      <c r="E6747" s="21"/>
      <c r="F6747" s="21"/>
      <c r="G6747" s="21"/>
      <c r="H6747" s="22"/>
      <c r="I6747" s="22"/>
      <c r="J6747" s="22"/>
      <c r="K6747" s="21"/>
      <c r="L6747" s="21" t="str">
        <f>B6747</f>
        <v/>
      </c>
      <c r="M6747" s="23" t="e">
        <f>INDEX('Data Transformation'!$O$4:$O$424,MATCH($B6747,'Data Transformation'!$M$4:$M$424,0),MATCH($M$2,'Data Transformation'!$O$3,0))</f>
        <v>#N/A</v>
      </c>
      <c r="N6747" s="27" t="e">
        <f>IF('Input and Summary Results'!$J$16="minimum",'Bin Analysis'!X6748/(M6747-1),'Bin Analysis'!Y6747/('Bin Analysis'!M6747-1))</f>
        <v>#N/A</v>
      </c>
      <c r="O6747" s="27" t="e">
        <f>IF(M6747=FALSE,NA(),(VLOOKUP(1,C6750:K6769,4,FALSE))/(M6747-1))</f>
        <v>#N/A</v>
      </c>
      <c r="P6747" s="27" t="e">
        <f>IF(M6747=FALSE,NA(),SUM(J6750:J6769)/Weighting!$S$5)</f>
        <v>#N/A</v>
      </c>
      <c r="Q6747" s="27" t="e">
        <f>IF(M6747=FALSE,NA(),SUM(K6750:K6769)/Weighting!$S$6)</f>
        <v>#N/A</v>
      </c>
      <c r="R6747" s="27" t="e">
        <f>IF(M6747=FALSE,NA(),(VLOOKUP(1,G6750:K6769,3,FALSE))/(M6747-1))</f>
        <v>#N/A</v>
      </c>
      <c r="S6747" s="22" t="e">
        <f>IF(M6747=FALSE,NA(),IF(SUM(J6750:J6769)=2,"yes","no"))</f>
        <v>#N/A</v>
      </c>
      <c r="X6747" s="2" cm="2">
        <f t="array" ref="X6747:X6748">FREQUENCY(IF('Data Transformation'!$B$425:$B$6424='Bin Analysis'!L6747,'Data Transformation'!$G$425:$G$6424),'Data Transformation'!$U$11)</f>
        <v>0</v>
      </c>
      <c r="Y6747" s="2" cm="2">
        <f t="array" ref="Y6747:Y6748">FREQUENCY(IF('Data Transformation'!$B$425:$B$6424='Bin Analysis'!L6747,'Data Transformation'!$G$425:$G$6424),'Data Transformation'!$U$12)</f>
        <v>0</v>
      </c>
    </row>
    <row r="6748" spans="1:25" x14ac:dyDescent="0.55000000000000004">
      <c r="A6748" s="14" t="s">
        <v>67</v>
      </c>
      <c r="B6748" t="s">
        <v>47</v>
      </c>
      <c r="C6748" t="s">
        <v>5</v>
      </c>
      <c r="D6748" t="s">
        <v>100</v>
      </c>
      <c r="E6748" t="s">
        <v>101</v>
      </c>
      <c r="F6748" t="s">
        <v>102</v>
      </c>
      <c r="G6748" t="s">
        <v>70</v>
      </c>
      <c r="H6748" t="s">
        <v>31</v>
      </c>
      <c r="I6748" t="s">
        <v>32</v>
      </c>
      <c r="J6748" t="s">
        <v>46</v>
      </c>
      <c r="K6748" s="14" t="s">
        <v>45</v>
      </c>
      <c r="M6748" s="14"/>
      <c r="X6748" s="2">
        <v>0</v>
      </c>
      <c r="Y6748" s="2">
        <v>0</v>
      </c>
    </row>
    <row r="6749" spans="1:25" x14ac:dyDescent="0.55000000000000004">
      <c r="A6749" s="32"/>
      <c r="D6749" t="e">
        <f>IF(C6749=1,'Data Transformation'!$G$3+0.5*'Data Transformation'!$W$25,IF(C6750=1,D6750-'Data Transformation'!$W$25,FALSE))</f>
        <v>#NUM!</v>
      </c>
      <c r="E6749">
        <f t="array" ref="E6749">IF(ISLOGICAL(D6749),"",FREQUENCY(IF('Data Transformation'!$B$425:$B$8425='Bin Analysis'!$B6747,'Data Transformation'!$G$425:$G$8425),D6749))</f>
        <v>2001</v>
      </c>
      <c r="F6749" t="e">
        <f>IF(ISLOGICAL(D6749),"",E6749-E6748)</f>
        <v>#VALUE!</v>
      </c>
      <c r="M6749" s="14"/>
    </row>
    <row r="6750" spans="1:25" x14ac:dyDescent="0.55000000000000004">
      <c r="A6750" s="32" t="e">
        <f>IF(Weighting!$P$6&gt;0,B6750,"")</f>
        <v>#NUM!</v>
      </c>
      <c r="B6750" t="e">
        <f>Weighting!$C$6</f>
        <v>#DIV/0!</v>
      </c>
      <c r="C6750" t="e">
        <f>Weighting!$F$6</f>
        <v>#NUM!</v>
      </c>
      <c r="D6750" t="e">
        <f>IF(C6750=1,'Data Transformation'!$G$3+0.5*'Data Transformation'!$W$25,IF(C6751=1,D6751-'Data Transformation'!$W$25,FALSE))</f>
        <v>#NUM!</v>
      </c>
      <c r="E6750">
        <f t="array" ref="E6750">IF(ISLOGICAL(D6750),"",FREQUENCY(IF('Data Transformation'!$B$425:$B$8425='Bin Analysis'!$B6747,'Data Transformation'!$G$425:$G$8425),D6750))</f>
        <v>2001</v>
      </c>
      <c r="F6750">
        <f>IF(ISLOGICAL(D6750),"",E6750-E6749)</f>
        <v>0</v>
      </c>
      <c r="G6750">
        <f>Weighting!$H$6</f>
        <v>1</v>
      </c>
      <c r="H6750">
        <f t="array" ref="H6750">FREQUENCY(IF('Data Transformation'!$B$4:$B$8425=B6747,'Data Transformation'!$G$4:$G$8425),'Bin Analysis'!$B6750)</f>
        <v>2073</v>
      </c>
      <c r="I6750">
        <f>H6750-H6749</f>
        <v>2073</v>
      </c>
      <c r="J6750">
        <f>IF(I6750=0,0,1)</f>
        <v>1</v>
      </c>
      <c r="K6750" t="e">
        <f>J6750*Weighting!$W$6</f>
        <v>#NUM!</v>
      </c>
      <c r="M6750" s="14"/>
    </row>
    <row r="6751" spans="1:25" x14ac:dyDescent="0.55000000000000004">
      <c r="A6751" s="32" t="str">
        <f>IF(Weighting!$P$7&gt;0,B6751,"")</f>
        <v/>
      </c>
      <c r="B6751" t="e">
        <f>Weighting!$C$7</f>
        <v>#DIV/0!</v>
      </c>
      <c r="C6751" t="e">
        <f>Weighting!$F$7</f>
        <v>#NUM!</v>
      </c>
      <c r="D6751" t="e">
        <f>IF(C6751=1,'Data Transformation'!$G$3+0.5*'Data Transformation'!$W$25,IF(C6752=1,D6752-'Data Transformation'!$W$25,FALSE))</f>
        <v>#NUM!</v>
      </c>
      <c r="E6751">
        <f t="array" ref="E6751">IF(ISLOGICAL(D6751),"",FREQUENCY(IF('Data Transformation'!$B$425:$B$8425='Bin Analysis'!$B6747,'Data Transformation'!$G$425:$G$8425),D6751))</f>
        <v>2001</v>
      </c>
      <c r="F6751">
        <f t="shared" ref="F6751:F6769" si="843">IF(ISLOGICAL(D6751),"",E6751-E6750)</f>
        <v>0</v>
      </c>
      <c r="G6751">
        <f>Weighting!$H$7</f>
        <v>0</v>
      </c>
      <c r="H6751">
        <f t="array" ref="H6751">FREQUENCY(IF('Data Transformation'!$B$4:$B$8425=B6747,'Data Transformation'!$G$4:$G$8425),'Bin Analysis'!$B6751)</f>
        <v>2073</v>
      </c>
      <c r="I6751">
        <f t="shared" ref="I6751:I6769" si="844">H6751-H6750</f>
        <v>0</v>
      </c>
      <c r="J6751">
        <f>IF(I6751=0,0,1)</f>
        <v>0</v>
      </c>
      <c r="K6751">
        <f>J6751*Weighting!$W$7</f>
        <v>0</v>
      </c>
      <c r="M6751" s="14"/>
    </row>
    <row r="6752" spans="1:25" x14ac:dyDescent="0.55000000000000004">
      <c r="A6752" s="32" t="str">
        <f>IF(Weighting!$P$8&gt;0,B6752,"")</f>
        <v/>
      </c>
      <c r="B6752" t="e">
        <f>Weighting!$C$8</f>
        <v>#DIV/0!</v>
      </c>
      <c r="C6752" t="e">
        <f>Weighting!$F$8</f>
        <v>#NUM!</v>
      </c>
      <c r="D6752" t="e">
        <f>IF(C6752=1,'Data Transformation'!$G$3+0.5*'Data Transformation'!$W$25,IF(C6753=1,D6753-'Data Transformation'!$W$25,FALSE))</f>
        <v>#NUM!</v>
      </c>
      <c r="E6752">
        <f t="array" ref="E6752">IF(ISLOGICAL(D6752),"",FREQUENCY(IF('Data Transformation'!$B$425:$B$8425='Bin Analysis'!$B6747,'Data Transformation'!$G$425:$G$8425),D6752))</f>
        <v>2001</v>
      </c>
      <c r="F6752">
        <f t="shared" si="843"/>
        <v>0</v>
      </c>
      <c r="G6752">
        <f>Weighting!$H$8</f>
        <v>0</v>
      </c>
      <c r="H6752">
        <f t="array" ref="H6752">FREQUENCY(IF('Data Transformation'!$B$4:$B$8425=B6747,'Data Transformation'!$G$4:$G$8425),'Bin Analysis'!$B6752)</f>
        <v>2073</v>
      </c>
      <c r="I6752">
        <f t="shared" si="844"/>
        <v>0</v>
      </c>
      <c r="J6752">
        <f t="shared" ref="J6752:J6769" si="845">IF(I6752=0,0,1)</f>
        <v>0</v>
      </c>
      <c r="K6752">
        <f>J6752*Weighting!$W$8</f>
        <v>0</v>
      </c>
      <c r="M6752" s="14"/>
    </row>
    <row r="6753" spans="1:13" x14ac:dyDescent="0.55000000000000004">
      <c r="A6753" s="32" t="str">
        <f>IF(Weighting!$P$9&gt;0,B6753,"")</f>
        <v/>
      </c>
      <c r="B6753" s="50" t="e">
        <f>Weighting!$C$9</f>
        <v>#DIV/0!</v>
      </c>
      <c r="C6753" t="e">
        <f>Weighting!$F$9</f>
        <v>#NUM!</v>
      </c>
      <c r="D6753" t="e">
        <f>IF(C6753=1,'Data Transformation'!$G$3+0.5*'Data Transformation'!$W$25,IF(C6754=1,D6754-'Data Transformation'!$W$25,FALSE))</f>
        <v>#NUM!</v>
      </c>
      <c r="E6753">
        <f t="array" ref="E6753">IF(ISLOGICAL(D6753),"",FREQUENCY(IF('Data Transformation'!$B$425:$B$8425='Bin Analysis'!$B6747,'Data Transformation'!$G$425:$G$8425),D6753))</f>
        <v>2001</v>
      </c>
      <c r="F6753">
        <f t="shared" si="843"/>
        <v>0</v>
      </c>
      <c r="G6753">
        <f>Weighting!$H$9</f>
        <v>0</v>
      </c>
      <c r="H6753">
        <f t="array" ref="H6753">FREQUENCY(IF('Data Transformation'!$B$4:$B$8425=B6747,'Data Transformation'!$G$4:$G$8425),'Bin Analysis'!$B6753)</f>
        <v>2073</v>
      </c>
      <c r="I6753">
        <f t="shared" si="844"/>
        <v>0</v>
      </c>
      <c r="J6753">
        <f t="shared" si="845"/>
        <v>0</v>
      </c>
      <c r="K6753">
        <f>J6753*Weighting!$W$9</f>
        <v>0</v>
      </c>
      <c r="M6753" s="14"/>
    </row>
    <row r="6754" spans="1:13" x14ac:dyDescent="0.55000000000000004">
      <c r="A6754" s="32" t="str">
        <f>IF(Weighting!$P$10&gt;0,B6754,"")</f>
        <v/>
      </c>
      <c r="B6754" t="e">
        <f>Weighting!$C$10</f>
        <v>#DIV/0!</v>
      </c>
      <c r="C6754" t="e">
        <f>Weighting!$F$10</f>
        <v>#NUM!</v>
      </c>
      <c r="D6754" t="e">
        <f>IF(C6754=1,'Data Transformation'!$G$3+0.5*'Data Transformation'!$W$25,IF(C6755=1,D6755-'Data Transformation'!$W$25,FALSE))</f>
        <v>#NUM!</v>
      </c>
      <c r="E6754">
        <f t="array" ref="E6754">IF(ISLOGICAL(D6754),"",FREQUENCY(IF('Data Transformation'!$B$425:$B$8425='Bin Analysis'!$B6747,'Data Transformation'!$G$425:$G$8425),D6754))</f>
        <v>2001</v>
      </c>
      <c r="F6754">
        <f t="shared" si="843"/>
        <v>0</v>
      </c>
      <c r="G6754">
        <f>Weighting!$H$10</f>
        <v>0</v>
      </c>
      <c r="H6754">
        <f t="array" ref="H6754">FREQUENCY(IF('Data Transformation'!$B$4:$B$8425=B6747,'Data Transformation'!$G$4:$G$8425),'Bin Analysis'!$B6754)</f>
        <v>2073</v>
      </c>
      <c r="I6754">
        <f t="shared" si="844"/>
        <v>0</v>
      </c>
      <c r="J6754">
        <f t="shared" si="845"/>
        <v>0</v>
      </c>
      <c r="K6754">
        <f>J6754*Weighting!$W$10</f>
        <v>0</v>
      </c>
      <c r="M6754" s="14"/>
    </row>
    <row r="6755" spans="1:13" x14ac:dyDescent="0.55000000000000004">
      <c r="A6755" s="32" t="str">
        <f>IF(Weighting!$P$11&gt;0,B6755,"")</f>
        <v/>
      </c>
      <c r="B6755" t="e">
        <f>Weighting!$C$11</f>
        <v>#DIV/0!</v>
      </c>
      <c r="C6755" t="e">
        <f>Weighting!$F$11</f>
        <v>#NUM!</v>
      </c>
      <c r="D6755" t="e">
        <f>IF(C6755=1,'Data Transformation'!$G$3+0.5*'Data Transformation'!$W$25,IF(C6756=1,D6756-'Data Transformation'!$W$25,FALSE))</f>
        <v>#NUM!</v>
      </c>
      <c r="E6755">
        <f t="array" ref="E6755">IF(ISLOGICAL(D6755),"",FREQUENCY(IF('Data Transformation'!$B$425:$B$8425='Bin Analysis'!$B6747,'Data Transformation'!$G$425:$G$8425),D6755))</f>
        <v>2001</v>
      </c>
      <c r="F6755">
        <f t="shared" si="843"/>
        <v>0</v>
      </c>
      <c r="G6755">
        <f>Weighting!$H$11</f>
        <v>0</v>
      </c>
      <c r="H6755">
        <f t="array" ref="H6755">FREQUENCY(IF('Data Transformation'!$B$4:$B$8425=B6747,'Data Transformation'!$G$4:$G$8425),'Bin Analysis'!$B6755)</f>
        <v>2073</v>
      </c>
      <c r="I6755">
        <f t="shared" si="844"/>
        <v>0</v>
      </c>
      <c r="J6755">
        <f t="shared" si="845"/>
        <v>0</v>
      </c>
      <c r="K6755">
        <f>J6755*Weighting!$W$11</f>
        <v>0</v>
      </c>
      <c r="M6755" s="14"/>
    </row>
    <row r="6756" spans="1:13" x14ac:dyDescent="0.55000000000000004">
      <c r="A6756" s="32" t="str">
        <f>IF(Weighting!$P$12&gt;0,B6756,"")</f>
        <v/>
      </c>
      <c r="B6756" t="e">
        <f>Weighting!$C$12</f>
        <v>#DIV/0!</v>
      </c>
      <c r="C6756" t="e">
        <f>Weighting!$F$12</f>
        <v>#NUM!</v>
      </c>
      <c r="D6756" t="e">
        <f>IF(C6756=1,'Data Transformation'!$G$3+0.5*'Data Transformation'!$W$25,IF(C6757=1,D6757-'Data Transformation'!$W$25,FALSE))</f>
        <v>#NUM!</v>
      </c>
      <c r="E6756">
        <f t="array" ref="E6756">IF(ISLOGICAL(D6756),"",FREQUENCY(IF('Data Transformation'!$B$425:$B$8425='Bin Analysis'!$B6747,'Data Transformation'!$G$425:$G$8425),D6756))</f>
        <v>2001</v>
      </c>
      <c r="F6756">
        <f t="shared" si="843"/>
        <v>0</v>
      </c>
      <c r="G6756">
        <f>Weighting!$H$12</f>
        <v>0</v>
      </c>
      <c r="H6756">
        <f t="array" ref="H6756">FREQUENCY(IF('Data Transformation'!$B$4:$B$8425=B6747,'Data Transformation'!$G$4:$G$8425),'Bin Analysis'!$B6756)</f>
        <v>2073</v>
      </c>
      <c r="I6756">
        <f t="shared" si="844"/>
        <v>0</v>
      </c>
      <c r="J6756">
        <f t="shared" si="845"/>
        <v>0</v>
      </c>
      <c r="K6756">
        <f>J6756*Weighting!$W$12</f>
        <v>0</v>
      </c>
      <c r="M6756" s="14"/>
    </row>
    <row r="6757" spans="1:13" x14ac:dyDescent="0.55000000000000004">
      <c r="A6757" s="32" t="str">
        <f>IF(Weighting!$P$13&gt;0,B6757,"")</f>
        <v/>
      </c>
      <c r="B6757" t="e">
        <f>Weighting!$C$13</f>
        <v>#DIV/0!</v>
      </c>
      <c r="C6757" t="e">
        <f>Weighting!$F$13</f>
        <v>#NUM!</v>
      </c>
      <c r="D6757" t="e">
        <f>IF(C6757=1,'Data Transformation'!$G$3+0.5*'Data Transformation'!$W$25,IF(C6758=1,D6758-'Data Transformation'!$W$25,FALSE))</f>
        <v>#NUM!</v>
      </c>
      <c r="E6757">
        <f t="array" ref="E6757">IF(ISLOGICAL(D6757),"",FREQUENCY(IF('Data Transformation'!$B$425:$B$8425='Bin Analysis'!$B6747,'Data Transformation'!$G$425:$G$8425),D6757))</f>
        <v>2001</v>
      </c>
      <c r="F6757">
        <f t="shared" si="843"/>
        <v>0</v>
      </c>
      <c r="G6757">
        <f>Weighting!$H$13</f>
        <v>0</v>
      </c>
      <c r="H6757">
        <f t="array" ref="H6757">FREQUENCY(IF('Data Transformation'!$B$4:$B$8425=B6747,'Data Transformation'!$G$4:$G$8425),'Bin Analysis'!$B6757)</f>
        <v>2073</v>
      </c>
      <c r="I6757">
        <f t="shared" si="844"/>
        <v>0</v>
      </c>
      <c r="J6757">
        <f t="shared" si="845"/>
        <v>0</v>
      </c>
      <c r="K6757">
        <f>J6757*Weighting!$W$13</f>
        <v>0</v>
      </c>
      <c r="M6757" s="14"/>
    </row>
    <row r="6758" spans="1:13" x14ac:dyDescent="0.55000000000000004">
      <c r="A6758" s="32" t="str">
        <f>IF(Weighting!$P$14&gt;0,B6758,"")</f>
        <v/>
      </c>
      <c r="B6758" t="e">
        <f>Weighting!$C$14</f>
        <v>#DIV/0!</v>
      </c>
      <c r="C6758" t="e">
        <f>Weighting!$F$14</f>
        <v>#NUM!</v>
      </c>
      <c r="D6758" t="e">
        <f>IF(C6758=1,'Data Transformation'!$G$3+0.5*'Data Transformation'!$W$25,IF(C6759=1,D6759-'Data Transformation'!$W$25,FALSE))</f>
        <v>#NUM!</v>
      </c>
      <c r="E6758">
        <f t="array" ref="E6758">IF(ISLOGICAL(D6758),"",FREQUENCY(IF('Data Transformation'!$B$425:$B$8425='Bin Analysis'!$B6747,'Data Transformation'!$G$425:$G$8425),D6758))</f>
        <v>2001</v>
      </c>
      <c r="F6758">
        <f t="shared" si="843"/>
        <v>0</v>
      </c>
      <c r="G6758">
        <f>Weighting!$H$14</f>
        <v>0</v>
      </c>
      <c r="H6758">
        <f t="array" ref="H6758">FREQUENCY(IF('Data Transformation'!$B$4:$B$8425=B6747,'Data Transformation'!$G$4:$G$8425),'Bin Analysis'!$B6758)</f>
        <v>2073</v>
      </c>
      <c r="I6758">
        <f t="shared" si="844"/>
        <v>0</v>
      </c>
      <c r="J6758">
        <f t="shared" si="845"/>
        <v>0</v>
      </c>
      <c r="K6758">
        <f>J6758*Weighting!$W$14</f>
        <v>0</v>
      </c>
      <c r="M6758" s="14"/>
    </row>
    <row r="6759" spans="1:13" x14ac:dyDescent="0.55000000000000004">
      <c r="A6759" s="32" t="str">
        <f>IF(Weighting!$P$15&gt;0,B6759,"")</f>
        <v/>
      </c>
      <c r="B6759" t="e">
        <f>Weighting!$C$15</f>
        <v>#DIV/0!</v>
      </c>
      <c r="C6759" t="e">
        <f>Weighting!$F$15</f>
        <v>#NUM!</v>
      </c>
      <c r="D6759" t="e">
        <f>IF(C6759=1,'Data Transformation'!$G$3+0.5*'Data Transformation'!$W$25,IF(C6760=1,D6760-'Data Transformation'!$W$25,FALSE))</f>
        <v>#NUM!</v>
      </c>
      <c r="E6759">
        <f t="array" ref="E6759">IF(ISLOGICAL(D6759),"",FREQUENCY(IF('Data Transformation'!$B$425:$B$8425='Bin Analysis'!$B6747,'Data Transformation'!$G$425:$G$8425),D6759))</f>
        <v>2001</v>
      </c>
      <c r="F6759">
        <f t="shared" si="843"/>
        <v>0</v>
      </c>
      <c r="G6759">
        <f>Weighting!$H$15</f>
        <v>0</v>
      </c>
      <c r="H6759">
        <f t="array" ref="H6759">FREQUENCY(IF('Data Transformation'!$B$4:$B$8425=B6747,'Data Transformation'!$G$4:$G$8425),'Bin Analysis'!$B6759)</f>
        <v>2073</v>
      </c>
      <c r="I6759">
        <f t="shared" si="844"/>
        <v>0</v>
      </c>
      <c r="J6759">
        <f t="shared" si="845"/>
        <v>0</v>
      </c>
      <c r="K6759">
        <f>J6759*Weighting!$W$15</f>
        <v>0</v>
      </c>
      <c r="M6759" s="14"/>
    </row>
    <row r="6760" spans="1:13" x14ac:dyDescent="0.55000000000000004">
      <c r="A6760" s="32" t="str">
        <f>IF(Weighting!$P$16&gt;0,B6760,"")</f>
        <v/>
      </c>
      <c r="B6760" t="e">
        <f>Weighting!$C$16</f>
        <v>#DIV/0!</v>
      </c>
      <c r="C6760" t="e">
        <f>Weighting!$F$16</f>
        <v>#NUM!</v>
      </c>
      <c r="D6760" t="e">
        <f>IF(C6760=1,'Data Transformation'!$G$3+0.5*'Data Transformation'!$W$25,IF(C6761=1,D6761-'Data Transformation'!$W$25,FALSE))</f>
        <v>#NUM!</v>
      </c>
      <c r="E6760">
        <f t="array" ref="E6760">IF(ISLOGICAL(D6760),"",FREQUENCY(IF('Data Transformation'!$B$425:$B$8425='Bin Analysis'!$B6747,'Data Transformation'!$G$425:$G$8425),D6760))</f>
        <v>2001</v>
      </c>
      <c r="F6760">
        <f t="shared" si="843"/>
        <v>0</v>
      </c>
      <c r="G6760">
        <f>Weighting!$H$16</f>
        <v>0</v>
      </c>
      <c r="H6760">
        <f t="array" ref="H6760">FREQUENCY(IF('Data Transformation'!$B$4:$B$8425=B6747,'Data Transformation'!$G$4:$G$8425),'Bin Analysis'!$B6760)</f>
        <v>2073</v>
      </c>
      <c r="I6760">
        <f t="shared" si="844"/>
        <v>0</v>
      </c>
      <c r="J6760">
        <f t="shared" si="845"/>
        <v>0</v>
      </c>
      <c r="K6760">
        <f>J6760*Weighting!$W$16</f>
        <v>0</v>
      </c>
      <c r="M6760" s="14"/>
    </row>
    <row r="6761" spans="1:13" x14ac:dyDescent="0.55000000000000004">
      <c r="A6761" s="32" t="str">
        <f>IF(Weighting!$P$17&gt;0,B6761,"")</f>
        <v/>
      </c>
      <c r="B6761" t="e">
        <f>Weighting!$C$17</f>
        <v>#DIV/0!</v>
      </c>
      <c r="C6761" t="e">
        <f>Weighting!$F$17</f>
        <v>#NUM!</v>
      </c>
      <c r="D6761" t="e">
        <f>IF(C6761=1,'Data Transformation'!$G$3+0.5*'Data Transformation'!$W$25,IF(C6762=1,D6762-'Data Transformation'!$W$25,FALSE))</f>
        <v>#NUM!</v>
      </c>
      <c r="E6761">
        <f t="array" ref="E6761">IF(ISLOGICAL(D6761),"",FREQUENCY(IF('Data Transformation'!$B$425:$B$8425='Bin Analysis'!$B6747,'Data Transformation'!$G$425:$G$8425),D6761))</f>
        <v>2001</v>
      </c>
      <c r="F6761">
        <f t="shared" si="843"/>
        <v>0</v>
      </c>
      <c r="G6761">
        <f>Weighting!$H$17</f>
        <v>0</v>
      </c>
      <c r="H6761">
        <f t="array" ref="H6761">FREQUENCY(IF('Data Transformation'!$B$4:$B$8425=B6747,'Data Transformation'!$G$4:$G$8425),'Bin Analysis'!$B6761)</f>
        <v>2073</v>
      </c>
      <c r="I6761">
        <f t="shared" si="844"/>
        <v>0</v>
      </c>
      <c r="J6761">
        <f t="shared" si="845"/>
        <v>0</v>
      </c>
      <c r="K6761">
        <f>J6761*Weighting!$W$17</f>
        <v>0</v>
      </c>
      <c r="M6761" s="14"/>
    </row>
    <row r="6762" spans="1:13" x14ac:dyDescent="0.55000000000000004">
      <c r="A6762" s="32" t="str">
        <f>IF(Weighting!$P$18&gt;0,B6762,"")</f>
        <v/>
      </c>
      <c r="B6762" t="e">
        <f>Weighting!$C$18</f>
        <v>#DIV/0!</v>
      </c>
      <c r="C6762" t="e">
        <f>Weighting!$F$18</f>
        <v>#NUM!</v>
      </c>
      <c r="D6762" t="e">
        <f>IF(C6762=1,'Data Transformation'!$G$3+0.5*'Data Transformation'!$W$25,IF(C6763=1,D6763-'Data Transformation'!$W$25,FALSE))</f>
        <v>#NUM!</v>
      </c>
      <c r="E6762">
        <f t="array" ref="E6762">IF(ISLOGICAL(D6762),"",FREQUENCY(IF('Data Transformation'!$B$425:$B$8425='Bin Analysis'!$B6747,'Data Transformation'!$G$425:$G$8425),D6762))</f>
        <v>2001</v>
      </c>
      <c r="F6762">
        <f t="shared" si="843"/>
        <v>0</v>
      </c>
      <c r="G6762">
        <f>Weighting!$H$18</f>
        <v>0</v>
      </c>
      <c r="H6762">
        <f t="array" ref="H6762">FREQUENCY(IF('Data Transformation'!$B$4:$B$8425=B6747,'Data Transformation'!$G$4:$G$8425),'Bin Analysis'!$B6762)</f>
        <v>2073</v>
      </c>
      <c r="I6762">
        <f t="shared" si="844"/>
        <v>0</v>
      </c>
      <c r="J6762">
        <f t="shared" si="845"/>
        <v>0</v>
      </c>
      <c r="K6762">
        <f>J6762*Weighting!$W$18</f>
        <v>0</v>
      </c>
      <c r="M6762" s="14"/>
    </row>
    <row r="6763" spans="1:13" x14ac:dyDescent="0.55000000000000004">
      <c r="A6763" s="32" t="str">
        <f>IF(Weighting!$P$19&gt;0,B6763,"")</f>
        <v/>
      </c>
      <c r="B6763" t="e">
        <f>Weighting!$C$19</f>
        <v>#DIV/0!</v>
      </c>
      <c r="C6763" t="e">
        <f>Weighting!$F$19</f>
        <v>#NUM!</v>
      </c>
      <c r="D6763" t="e">
        <f>IF(C6763=1,'Data Transformation'!$G$3+0.5*'Data Transformation'!$W$25,IF(C6764=1,D6764-'Data Transformation'!$W$25,FALSE))</f>
        <v>#NUM!</v>
      </c>
      <c r="E6763">
        <f t="array" ref="E6763">IF(ISLOGICAL(D6763),"",FREQUENCY(IF('Data Transformation'!$B$425:$B$8425='Bin Analysis'!$B6747,'Data Transformation'!$G$425:$G$8425),D6763))</f>
        <v>2001</v>
      </c>
      <c r="F6763">
        <f t="shared" si="843"/>
        <v>0</v>
      </c>
      <c r="G6763">
        <f>Weighting!$H$19</f>
        <v>0</v>
      </c>
      <c r="H6763">
        <f t="array" ref="H6763">FREQUENCY(IF('Data Transformation'!$B$4:$B$8425=B6747,'Data Transformation'!$G$4:$G$8425),'Bin Analysis'!$B6763)</f>
        <v>2073</v>
      </c>
      <c r="I6763">
        <f t="shared" si="844"/>
        <v>0</v>
      </c>
      <c r="J6763">
        <f t="shared" si="845"/>
        <v>0</v>
      </c>
      <c r="K6763">
        <f>J6763*Weighting!$W$19</f>
        <v>0</v>
      </c>
      <c r="M6763" s="14"/>
    </row>
    <row r="6764" spans="1:13" x14ac:dyDescent="0.55000000000000004">
      <c r="A6764" s="32" t="str">
        <f>IF(Weighting!$P$20&gt;0,B6764,"")</f>
        <v/>
      </c>
      <c r="B6764" t="e">
        <f>Weighting!$C$20</f>
        <v>#DIV/0!</v>
      </c>
      <c r="C6764" t="e">
        <f>Weighting!$F$20</f>
        <v>#NUM!</v>
      </c>
      <c r="D6764" t="e">
        <f>IF(C6764=1,'Data Transformation'!$G$3+0.5*'Data Transformation'!$W$25,IF(C6765=1,D6765-'Data Transformation'!$W$25,FALSE))</f>
        <v>#NUM!</v>
      </c>
      <c r="E6764">
        <f t="array" ref="E6764">IF(ISLOGICAL(D6764),"",FREQUENCY(IF('Data Transformation'!$B$425:$B$8425='Bin Analysis'!$B6747,'Data Transformation'!$G$425:$G$8425),D6764))</f>
        <v>2001</v>
      </c>
      <c r="F6764">
        <f t="shared" si="843"/>
        <v>0</v>
      </c>
      <c r="G6764">
        <f>Weighting!$H$20</f>
        <v>0</v>
      </c>
      <c r="H6764">
        <f t="array" ref="H6764">FREQUENCY(IF('Data Transformation'!$B$4:$B$8425=B6747,'Data Transformation'!$G$4:$G$8425),'Bin Analysis'!$B6764)</f>
        <v>2073</v>
      </c>
      <c r="I6764">
        <f t="shared" si="844"/>
        <v>0</v>
      </c>
      <c r="J6764">
        <f t="shared" si="845"/>
        <v>0</v>
      </c>
      <c r="K6764">
        <f>J6764*Weighting!$W$20</f>
        <v>0</v>
      </c>
      <c r="M6764" s="14"/>
    </row>
    <row r="6765" spans="1:13" x14ac:dyDescent="0.55000000000000004">
      <c r="A6765" s="32" t="str">
        <f>IF(Weighting!$P$21&gt;0,B6765,"")</f>
        <v/>
      </c>
      <c r="B6765" t="e">
        <f>Weighting!$C$21</f>
        <v>#DIV/0!</v>
      </c>
      <c r="C6765" t="e">
        <f>Weighting!$F$21</f>
        <v>#NUM!</v>
      </c>
      <c r="D6765" t="e">
        <f>IF(C6765=1,'Data Transformation'!$G$3+0.5*'Data Transformation'!$W$25,IF(C6766=1,D6766-'Data Transformation'!$W$25,FALSE))</f>
        <v>#NUM!</v>
      </c>
      <c r="E6765">
        <f t="array" ref="E6765">IF(ISLOGICAL(D6765),"",FREQUENCY(IF('Data Transformation'!$B$425:$B$8425='Bin Analysis'!$B6747,'Data Transformation'!$G$425:$G$8425),D6765))</f>
        <v>2001</v>
      </c>
      <c r="F6765">
        <f t="shared" si="843"/>
        <v>0</v>
      </c>
      <c r="G6765">
        <f>Weighting!$H$21</f>
        <v>0</v>
      </c>
      <c r="H6765">
        <f t="array" ref="H6765">FREQUENCY(IF('Data Transformation'!$B$4:$B$8425=B6747,'Data Transformation'!$G$4:$G$8425),'Bin Analysis'!$B6765)</f>
        <v>2073</v>
      </c>
      <c r="I6765">
        <f t="shared" si="844"/>
        <v>0</v>
      </c>
      <c r="J6765">
        <f t="shared" si="845"/>
        <v>0</v>
      </c>
      <c r="K6765">
        <f>J6765*Weighting!$W$21</f>
        <v>0</v>
      </c>
      <c r="M6765" s="14"/>
    </row>
    <row r="6766" spans="1:13" x14ac:dyDescent="0.55000000000000004">
      <c r="A6766" s="32" t="str">
        <f>IF(Weighting!$P$22&gt;0,B6766,"")</f>
        <v/>
      </c>
      <c r="B6766" t="e">
        <f>Weighting!$C$22</f>
        <v>#DIV/0!</v>
      </c>
      <c r="C6766" t="e">
        <f>Weighting!$F$22</f>
        <v>#NUM!</v>
      </c>
      <c r="D6766" t="e">
        <f>IF(C6766=1,'Data Transformation'!$G$3+0.5*'Data Transformation'!$W$25,IF(C6767=1,D6767-'Data Transformation'!$W$25,FALSE))</f>
        <v>#NUM!</v>
      </c>
      <c r="E6766">
        <f t="array" ref="E6766">IF(ISLOGICAL(D6766),"",FREQUENCY(IF('Data Transformation'!$B$425:$B$8425='Bin Analysis'!$B6747,'Data Transformation'!$G$425:$G$8425),D6766))</f>
        <v>2001</v>
      </c>
      <c r="F6766">
        <f t="shared" si="843"/>
        <v>0</v>
      </c>
      <c r="G6766">
        <f>Weighting!$H$22</f>
        <v>0</v>
      </c>
      <c r="H6766">
        <f t="array" ref="H6766">FREQUENCY(IF('Data Transformation'!$B$4:$B$8425=B6747,'Data Transformation'!$G$4:$G$8425),'Bin Analysis'!$B6766)</f>
        <v>2073</v>
      </c>
      <c r="I6766">
        <f t="shared" si="844"/>
        <v>0</v>
      </c>
      <c r="J6766">
        <f t="shared" si="845"/>
        <v>0</v>
      </c>
      <c r="K6766">
        <f>J6766*Weighting!$W$22</f>
        <v>0</v>
      </c>
      <c r="M6766" s="14"/>
    </row>
    <row r="6767" spans="1:13" x14ac:dyDescent="0.55000000000000004">
      <c r="A6767" s="32" t="str">
        <f>IF(Weighting!$P$23&gt;0,B6767,"")</f>
        <v/>
      </c>
      <c r="B6767" t="e">
        <f>Weighting!$C$23</f>
        <v>#DIV/0!</v>
      </c>
      <c r="C6767" t="e">
        <f>Weighting!$F$23</f>
        <v>#NUM!</v>
      </c>
      <c r="D6767" t="e">
        <f>IF(C6767=1,'Data Transformation'!$G$3+0.5*'Data Transformation'!$W$25,IF(C6768=1,D6768-'Data Transformation'!$W$25,FALSE))</f>
        <v>#NUM!</v>
      </c>
      <c r="E6767">
        <f t="array" ref="E6767">IF(ISLOGICAL(D6767),"",FREQUENCY(IF('Data Transformation'!$B$425:$B$8425='Bin Analysis'!$B6747,'Data Transformation'!$G$425:$G$8425),D6767))</f>
        <v>2001</v>
      </c>
      <c r="F6767">
        <f t="shared" si="843"/>
        <v>0</v>
      </c>
      <c r="G6767">
        <f>Weighting!$H$23</f>
        <v>0</v>
      </c>
      <c r="H6767">
        <f t="array" ref="H6767">FREQUENCY(IF('Data Transformation'!$B$4:$B$8425=B6747,'Data Transformation'!$G$4:$G$8425),'Bin Analysis'!$B6767)</f>
        <v>2073</v>
      </c>
      <c r="I6767">
        <f t="shared" si="844"/>
        <v>0</v>
      </c>
      <c r="J6767">
        <f t="shared" si="845"/>
        <v>0</v>
      </c>
      <c r="K6767">
        <f>J6767*Weighting!$W$23</f>
        <v>0</v>
      </c>
      <c r="M6767" s="14"/>
    </row>
    <row r="6768" spans="1:13" x14ac:dyDescent="0.55000000000000004">
      <c r="A6768" s="32" t="str">
        <f>IF(Weighting!$P$24&gt;0,B6768,"")</f>
        <v/>
      </c>
      <c r="B6768" t="e">
        <f>Weighting!$C$24</f>
        <v>#DIV/0!</v>
      </c>
      <c r="C6768" t="e">
        <f>Weighting!$F$24</f>
        <v>#NUM!</v>
      </c>
      <c r="D6768" t="e">
        <f>IF(C6768=1,'Data Transformation'!$G$3+0.5*'Data Transformation'!$W$25,IF(C6769=1,D6769-'Data Transformation'!$W$25,FALSE))</f>
        <v>#NUM!</v>
      </c>
      <c r="E6768">
        <f t="array" ref="E6768">IF(ISLOGICAL(D6768),"",FREQUENCY(IF('Data Transformation'!$B$425:$B$8425='Bin Analysis'!$B6747,'Data Transformation'!$G$425:$G$8425),D6768))</f>
        <v>2001</v>
      </c>
      <c r="F6768">
        <f t="shared" si="843"/>
        <v>0</v>
      </c>
      <c r="G6768">
        <f>Weighting!$H$24</f>
        <v>0</v>
      </c>
      <c r="H6768">
        <f t="array" ref="H6768">FREQUENCY(IF('Data Transformation'!$B$4:$B$8425=B6747,'Data Transformation'!$G$4:$G$8425),'Bin Analysis'!$B6768)</f>
        <v>2073</v>
      </c>
      <c r="I6768">
        <f t="shared" si="844"/>
        <v>0</v>
      </c>
      <c r="J6768">
        <f t="shared" si="845"/>
        <v>0</v>
      </c>
      <c r="K6768">
        <f>J6768*Weighting!$W$24</f>
        <v>0</v>
      </c>
      <c r="M6768" s="14"/>
    </row>
    <row r="6769" spans="1:25" x14ac:dyDescent="0.55000000000000004">
      <c r="A6769" s="32" t="str">
        <f>IF(Weighting!$P$25&gt;0,B6769,"")</f>
        <v/>
      </c>
      <c r="B6769" t="e">
        <f>Weighting!$C$25</f>
        <v>#DIV/0!</v>
      </c>
      <c r="C6769" t="e">
        <f>Weighting!$F$25</f>
        <v>#NUM!</v>
      </c>
      <c r="D6769" t="e">
        <f>IF(C6769=1,'Data Transformation'!$G$3+0.5*'Data Transformation'!$W$25,IF(C6770=1,D6770-'Data Transformation'!$W$25,FALSE))</f>
        <v>#NUM!</v>
      </c>
      <c r="E6769">
        <f t="array" ref="E6769">IF(ISLOGICAL(D6769),"",FREQUENCY(IF('Data Transformation'!$B$425:$B$8425='Bin Analysis'!$B6747,'Data Transformation'!$G$425:$G$8425),D6769))</f>
        <v>2001</v>
      </c>
      <c r="F6769">
        <f t="shared" si="843"/>
        <v>0</v>
      </c>
      <c r="G6769">
        <f>Weighting!$H$25</f>
        <v>0</v>
      </c>
      <c r="H6769">
        <f t="array" ref="H6769">FREQUENCY(IF('Data Transformation'!$B$4:$B$8425=B6747,'Data Transformation'!$G$4:$G$8425),'Bin Analysis'!$B6769)</f>
        <v>2073</v>
      </c>
      <c r="I6769">
        <f t="shared" si="844"/>
        <v>0</v>
      </c>
      <c r="J6769">
        <f t="shared" si="845"/>
        <v>0</v>
      </c>
      <c r="K6769">
        <f>J6769*Weighting!$W$25</f>
        <v>0</v>
      </c>
      <c r="M6769" s="14"/>
    </row>
    <row r="6770" spans="1:25" x14ac:dyDescent="0.55000000000000004">
      <c r="O6770"/>
      <c r="P6770"/>
      <c r="Q6770"/>
      <c r="R6770"/>
    </row>
    <row r="6771" spans="1:25" ht="23.35" x14ac:dyDescent="0.8">
      <c r="A6771" s="21" t="s">
        <v>0</v>
      </c>
      <c r="B6771" s="21" t="str">
        <f>IFERROR(VLOOKUP(C6771,'Data Transformation'!$L$6:$M$426,2,FALSE),"")</f>
        <v/>
      </c>
      <c r="C6771" s="21">
        <f>C6747+1</f>
        <v>282</v>
      </c>
      <c r="D6771" s="21"/>
      <c r="E6771" s="21"/>
      <c r="F6771" s="21"/>
      <c r="G6771" s="21"/>
      <c r="H6771" s="22"/>
      <c r="I6771" s="22"/>
      <c r="J6771" s="22"/>
      <c r="K6771" s="21"/>
      <c r="L6771" s="21" t="str">
        <f>B6771</f>
        <v/>
      </c>
      <c r="M6771" s="23" t="e">
        <f>INDEX('Data Transformation'!$O$4:$O$424,MATCH($B6771,'Data Transformation'!$M$4:$M$424,0),MATCH($M$2,'Data Transformation'!$O$3,0))</f>
        <v>#N/A</v>
      </c>
      <c r="N6771" s="27" t="e">
        <f>IF('Input and Summary Results'!$J$16="minimum",'Bin Analysis'!X6772/(M6771-1),'Bin Analysis'!Y6771/('Bin Analysis'!M6771-1))</f>
        <v>#N/A</v>
      </c>
      <c r="O6771" s="27" t="e">
        <f>IF(M6771=FALSE,NA(),(VLOOKUP(1,C6774:K6793,4,FALSE))/(M6771-1))</f>
        <v>#N/A</v>
      </c>
      <c r="P6771" s="27" t="e">
        <f>IF(M6771=FALSE,NA(),SUM(J6774:J6793)/Weighting!$S$5)</f>
        <v>#N/A</v>
      </c>
      <c r="Q6771" s="27" t="e">
        <f>IF(M6771=FALSE,NA(),SUM(K6774:K6793)/Weighting!$S$6)</f>
        <v>#N/A</v>
      </c>
      <c r="R6771" s="27" t="e">
        <f>IF(M6771=FALSE,NA(),(VLOOKUP(1,G6774:K6793,3,FALSE))/(M6771-1))</f>
        <v>#N/A</v>
      </c>
      <c r="S6771" s="22" t="e">
        <f>IF(M6771=FALSE,NA(),IF(SUM(J6774:J6793)=2,"yes","no"))</f>
        <v>#N/A</v>
      </c>
      <c r="X6771" s="2" cm="2">
        <f t="array" ref="X6771:X6772">FREQUENCY(IF('Data Transformation'!$B$425:$B$6424='Bin Analysis'!L6771,'Data Transformation'!$G$425:$G$6424),'Data Transformation'!$U$11)</f>
        <v>0</v>
      </c>
      <c r="Y6771" s="2" cm="2">
        <f t="array" ref="Y6771:Y6772">FREQUENCY(IF('Data Transformation'!$B$425:$B$6424='Bin Analysis'!L6771,'Data Transformation'!$G$425:$G$6424),'Data Transformation'!$U$12)</f>
        <v>0</v>
      </c>
    </row>
    <row r="6772" spans="1:25" x14ac:dyDescent="0.55000000000000004">
      <c r="A6772" s="14" t="s">
        <v>67</v>
      </c>
      <c r="B6772" t="s">
        <v>47</v>
      </c>
      <c r="C6772" t="s">
        <v>5</v>
      </c>
      <c r="D6772" t="s">
        <v>100</v>
      </c>
      <c r="E6772" t="s">
        <v>101</v>
      </c>
      <c r="F6772" t="s">
        <v>102</v>
      </c>
      <c r="G6772" t="s">
        <v>70</v>
      </c>
      <c r="H6772" t="s">
        <v>31</v>
      </c>
      <c r="I6772" t="s">
        <v>32</v>
      </c>
      <c r="J6772" t="s">
        <v>46</v>
      </c>
      <c r="K6772" s="14" t="s">
        <v>45</v>
      </c>
      <c r="M6772" s="14"/>
      <c r="X6772" s="2">
        <v>0</v>
      </c>
      <c r="Y6772" s="2">
        <v>0</v>
      </c>
    </row>
    <row r="6773" spans="1:25" x14ac:dyDescent="0.55000000000000004">
      <c r="A6773" s="32"/>
      <c r="D6773" t="e">
        <f>IF(C6773=1,'Data Transformation'!$G$3+0.5*'Data Transformation'!$W$25,IF(C6774=1,D6774-'Data Transformation'!$W$25,FALSE))</f>
        <v>#NUM!</v>
      </c>
      <c r="E6773">
        <f t="array" ref="E6773">IF(ISLOGICAL(D6773),"",FREQUENCY(IF('Data Transformation'!$B$425:$B$8425='Bin Analysis'!$B6771,'Data Transformation'!$G$425:$G$8425),D6773))</f>
        <v>2001</v>
      </c>
      <c r="F6773" t="e">
        <f>IF(ISLOGICAL(D6773),"",E6773-E6772)</f>
        <v>#VALUE!</v>
      </c>
      <c r="M6773" s="14"/>
    </row>
    <row r="6774" spans="1:25" x14ac:dyDescent="0.55000000000000004">
      <c r="A6774" s="32" t="e">
        <f>IF(Weighting!$P$6&gt;0,B6774,"")</f>
        <v>#NUM!</v>
      </c>
      <c r="B6774" t="e">
        <f>Weighting!$C$6</f>
        <v>#DIV/0!</v>
      </c>
      <c r="C6774" t="e">
        <f>Weighting!$F$6</f>
        <v>#NUM!</v>
      </c>
      <c r="D6774" t="e">
        <f>IF(C6774=1,'Data Transformation'!$G$3+0.5*'Data Transformation'!$W$25,IF(C6775=1,D6775-'Data Transformation'!$W$25,FALSE))</f>
        <v>#NUM!</v>
      </c>
      <c r="E6774">
        <f t="array" ref="E6774">IF(ISLOGICAL(D6774),"",FREQUENCY(IF('Data Transformation'!$B$425:$B$8425='Bin Analysis'!$B6771,'Data Transformation'!$G$425:$G$8425),D6774))</f>
        <v>2001</v>
      </c>
      <c r="F6774">
        <f>IF(ISLOGICAL(D6774),"",E6774-E6773)</f>
        <v>0</v>
      </c>
      <c r="G6774">
        <f>Weighting!$H$6</f>
        <v>1</v>
      </c>
      <c r="H6774">
        <f t="array" ref="H6774">FREQUENCY(IF('Data Transformation'!$B$4:$B$8425=B6771,'Data Transformation'!$G$4:$G$8425),'Bin Analysis'!$B6774)</f>
        <v>2073</v>
      </c>
      <c r="I6774">
        <f>H6774-H6773</f>
        <v>2073</v>
      </c>
      <c r="J6774">
        <f>IF(I6774=0,0,1)</f>
        <v>1</v>
      </c>
      <c r="K6774" t="e">
        <f>J6774*Weighting!$W$6</f>
        <v>#NUM!</v>
      </c>
      <c r="M6774" s="14"/>
    </row>
    <row r="6775" spans="1:25" x14ac:dyDescent="0.55000000000000004">
      <c r="A6775" s="32" t="str">
        <f>IF(Weighting!$P$7&gt;0,B6775,"")</f>
        <v/>
      </c>
      <c r="B6775" t="e">
        <f>Weighting!$C$7</f>
        <v>#DIV/0!</v>
      </c>
      <c r="C6775" t="e">
        <f>Weighting!$F$7</f>
        <v>#NUM!</v>
      </c>
      <c r="D6775" t="e">
        <f>IF(C6775=1,'Data Transformation'!$G$3+0.5*'Data Transformation'!$W$25,IF(C6776=1,D6776-'Data Transformation'!$W$25,FALSE))</f>
        <v>#NUM!</v>
      </c>
      <c r="E6775">
        <f t="array" ref="E6775">IF(ISLOGICAL(D6775),"",FREQUENCY(IF('Data Transformation'!$B$425:$B$8425='Bin Analysis'!$B6771,'Data Transformation'!$G$425:$G$8425),D6775))</f>
        <v>2001</v>
      </c>
      <c r="F6775">
        <f t="shared" ref="F6775:F6793" si="846">IF(ISLOGICAL(D6775),"",E6775-E6774)</f>
        <v>0</v>
      </c>
      <c r="G6775">
        <f>Weighting!$H$7</f>
        <v>0</v>
      </c>
      <c r="H6775">
        <f t="array" ref="H6775">FREQUENCY(IF('Data Transformation'!$B$4:$B$8425=B6771,'Data Transformation'!$G$4:$G$8425),'Bin Analysis'!$B6775)</f>
        <v>2073</v>
      </c>
      <c r="I6775">
        <f t="shared" ref="I6775:I6793" si="847">H6775-H6774</f>
        <v>0</v>
      </c>
      <c r="J6775">
        <f>IF(I6775=0,0,1)</f>
        <v>0</v>
      </c>
      <c r="K6775">
        <f>J6775*Weighting!$W$7</f>
        <v>0</v>
      </c>
      <c r="M6775" s="14"/>
    </row>
    <row r="6776" spans="1:25" x14ac:dyDescent="0.55000000000000004">
      <c r="A6776" s="32" t="str">
        <f>IF(Weighting!$P$8&gt;0,B6776,"")</f>
        <v/>
      </c>
      <c r="B6776" t="e">
        <f>Weighting!$C$8</f>
        <v>#DIV/0!</v>
      </c>
      <c r="C6776" t="e">
        <f>Weighting!$F$8</f>
        <v>#NUM!</v>
      </c>
      <c r="D6776" t="e">
        <f>IF(C6776=1,'Data Transformation'!$G$3+0.5*'Data Transformation'!$W$25,IF(C6777=1,D6777-'Data Transformation'!$W$25,FALSE))</f>
        <v>#NUM!</v>
      </c>
      <c r="E6776">
        <f t="array" ref="E6776">IF(ISLOGICAL(D6776),"",FREQUENCY(IF('Data Transformation'!$B$425:$B$8425='Bin Analysis'!$B6771,'Data Transformation'!$G$425:$G$8425),D6776))</f>
        <v>2001</v>
      </c>
      <c r="F6776">
        <f t="shared" si="846"/>
        <v>0</v>
      </c>
      <c r="G6776">
        <f>Weighting!$H$8</f>
        <v>0</v>
      </c>
      <c r="H6776">
        <f t="array" ref="H6776">FREQUENCY(IF('Data Transformation'!$B$4:$B$8425=B6771,'Data Transformation'!$G$4:$G$8425),'Bin Analysis'!$B6776)</f>
        <v>2073</v>
      </c>
      <c r="I6776">
        <f t="shared" si="847"/>
        <v>0</v>
      </c>
      <c r="J6776">
        <f t="shared" ref="J6776:J6793" si="848">IF(I6776=0,0,1)</f>
        <v>0</v>
      </c>
      <c r="K6776">
        <f>J6776*Weighting!$W$8</f>
        <v>0</v>
      </c>
      <c r="M6776" s="14"/>
    </row>
    <row r="6777" spans="1:25" x14ac:dyDescent="0.55000000000000004">
      <c r="A6777" s="32" t="str">
        <f>IF(Weighting!$P$9&gt;0,B6777,"")</f>
        <v/>
      </c>
      <c r="B6777" s="50" t="e">
        <f>Weighting!$C$9</f>
        <v>#DIV/0!</v>
      </c>
      <c r="C6777" t="e">
        <f>Weighting!$F$9</f>
        <v>#NUM!</v>
      </c>
      <c r="D6777" t="e">
        <f>IF(C6777=1,'Data Transformation'!$G$3+0.5*'Data Transformation'!$W$25,IF(C6778=1,D6778-'Data Transformation'!$W$25,FALSE))</f>
        <v>#NUM!</v>
      </c>
      <c r="E6777">
        <f t="array" ref="E6777">IF(ISLOGICAL(D6777),"",FREQUENCY(IF('Data Transformation'!$B$425:$B$8425='Bin Analysis'!$B6771,'Data Transformation'!$G$425:$G$8425),D6777))</f>
        <v>2001</v>
      </c>
      <c r="F6777">
        <f t="shared" si="846"/>
        <v>0</v>
      </c>
      <c r="G6777">
        <f>Weighting!$H$9</f>
        <v>0</v>
      </c>
      <c r="H6777">
        <f t="array" ref="H6777">FREQUENCY(IF('Data Transformation'!$B$4:$B$8425=B6771,'Data Transformation'!$G$4:$G$8425),'Bin Analysis'!$B6777)</f>
        <v>2073</v>
      </c>
      <c r="I6777">
        <f t="shared" si="847"/>
        <v>0</v>
      </c>
      <c r="J6777">
        <f t="shared" si="848"/>
        <v>0</v>
      </c>
      <c r="K6777">
        <f>J6777*Weighting!$W$9</f>
        <v>0</v>
      </c>
      <c r="M6777" s="14"/>
    </row>
    <row r="6778" spans="1:25" x14ac:dyDescent="0.55000000000000004">
      <c r="A6778" s="32" t="str">
        <f>IF(Weighting!$P$10&gt;0,B6778,"")</f>
        <v/>
      </c>
      <c r="B6778" t="e">
        <f>Weighting!$C$10</f>
        <v>#DIV/0!</v>
      </c>
      <c r="C6778" t="e">
        <f>Weighting!$F$10</f>
        <v>#NUM!</v>
      </c>
      <c r="D6778" t="e">
        <f>IF(C6778=1,'Data Transformation'!$G$3+0.5*'Data Transformation'!$W$25,IF(C6779=1,D6779-'Data Transformation'!$W$25,FALSE))</f>
        <v>#NUM!</v>
      </c>
      <c r="E6778">
        <f t="array" ref="E6778">IF(ISLOGICAL(D6778),"",FREQUENCY(IF('Data Transformation'!$B$425:$B$8425='Bin Analysis'!$B6771,'Data Transformation'!$G$425:$G$8425),D6778))</f>
        <v>2001</v>
      </c>
      <c r="F6778">
        <f t="shared" si="846"/>
        <v>0</v>
      </c>
      <c r="G6778">
        <f>Weighting!$H$10</f>
        <v>0</v>
      </c>
      <c r="H6778">
        <f t="array" ref="H6778">FREQUENCY(IF('Data Transformation'!$B$4:$B$8425=B6771,'Data Transformation'!$G$4:$G$8425),'Bin Analysis'!$B6778)</f>
        <v>2073</v>
      </c>
      <c r="I6778">
        <f t="shared" si="847"/>
        <v>0</v>
      </c>
      <c r="J6778">
        <f t="shared" si="848"/>
        <v>0</v>
      </c>
      <c r="K6778">
        <f>J6778*Weighting!$W$10</f>
        <v>0</v>
      </c>
      <c r="M6778" s="14"/>
    </row>
    <row r="6779" spans="1:25" x14ac:dyDescent="0.55000000000000004">
      <c r="A6779" s="32" t="str">
        <f>IF(Weighting!$P$11&gt;0,B6779,"")</f>
        <v/>
      </c>
      <c r="B6779" t="e">
        <f>Weighting!$C$11</f>
        <v>#DIV/0!</v>
      </c>
      <c r="C6779" t="e">
        <f>Weighting!$F$11</f>
        <v>#NUM!</v>
      </c>
      <c r="D6779" t="e">
        <f>IF(C6779=1,'Data Transformation'!$G$3+0.5*'Data Transformation'!$W$25,IF(C6780=1,D6780-'Data Transformation'!$W$25,FALSE))</f>
        <v>#NUM!</v>
      </c>
      <c r="E6779">
        <f t="array" ref="E6779">IF(ISLOGICAL(D6779),"",FREQUENCY(IF('Data Transformation'!$B$425:$B$8425='Bin Analysis'!$B6771,'Data Transformation'!$G$425:$G$8425),D6779))</f>
        <v>2001</v>
      </c>
      <c r="F6779">
        <f t="shared" si="846"/>
        <v>0</v>
      </c>
      <c r="G6779">
        <f>Weighting!$H$11</f>
        <v>0</v>
      </c>
      <c r="H6779">
        <f t="array" ref="H6779">FREQUENCY(IF('Data Transformation'!$B$4:$B$8425=B6771,'Data Transformation'!$G$4:$G$8425),'Bin Analysis'!$B6779)</f>
        <v>2073</v>
      </c>
      <c r="I6779">
        <f t="shared" si="847"/>
        <v>0</v>
      </c>
      <c r="J6779">
        <f t="shared" si="848"/>
        <v>0</v>
      </c>
      <c r="K6779">
        <f>J6779*Weighting!$W$11</f>
        <v>0</v>
      </c>
      <c r="M6779" s="14"/>
    </row>
    <row r="6780" spans="1:25" x14ac:dyDescent="0.55000000000000004">
      <c r="A6780" s="32" t="str">
        <f>IF(Weighting!$P$12&gt;0,B6780,"")</f>
        <v/>
      </c>
      <c r="B6780" t="e">
        <f>Weighting!$C$12</f>
        <v>#DIV/0!</v>
      </c>
      <c r="C6780" t="e">
        <f>Weighting!$F$12</f>
        <v>#NUM!</v>
      </c>
      <c r="D6780" t="e">
        <f>IF(C6780=1,'Data Transformation'!$G$3+0.5*'Data Transformation'!$W$25,IF(C6781=1,D6781-'Data Transformation'!$W$25,FALSE))</f>
        <v>#NUM!</v>
      </c>
      <c r="E6780">
        <f t="array" ref="E6780">IF(ISLOGICAL(D6780),"",FREQUENCY(IF('Data Transformation'!$B$425:$B$8425='Bin Analysis'!$B6771,'Data Transformation'!$G$425:$G$8425),D6780))</f>
        <v>2001</v>
      </c>
      <c r="F6780">
        <f t="shared" si="846"/>
        <v>0</v>
      </c>
      <c r="G6780">
        <f>Weighting!$H$12</f>
        <v>0</v>
      </c>
      <c r="H6780">
        <f t="array" ref="H6780">FREQUENCY(IF('Data Transformation'!$B$4:$B$8425=B6771,'Data Transformation'!$G$4:$G$8425),'Bin Analysis'!$B6780)</f>
        <v>2073</v>
      </c>
      <c r="I6780">
        <f t="shared" si="847"/>
        <v>0</v>
      </c>
      <c r="J6780">
        <f t="shared" si="848"/>
        <v>0</v>
      </c>
      <c r="K6780">
        <f>J6780*Weighting!$W$12</f>
        <v>0</v>
      </c>
      <c r="M6780" s="14"/>
    </row>
    <row r="6781" spans="1:25" x14ac:dyDescent="0.55000000000000004">
      <c r="A6781" s="32" t="str">
        <f>IF(Weighting!$P$13&gt;0,B6781,"")</f>
        <v/>
      </c>
      <c r="B6781" t="e">
        <f>Weighting!$C$13</f>
        <v>#DIV/0!</v>
      </c>
      <c r="C6781" t="e">
        <f>Weighting!$F$13</f>
        <v>#NUM!</v>
      </c>
      <c r="D6781" t="e">
        <f>IF(C6781=1,'Data Transformation'!$G$3+0.5*'Data Transformation'!$W$25,IF(C6782=1,D6782-'Data Transformation'!$W$25,FALSE))</f>
        <v>#NUM!</v>
      </c>
      <c r="E6781">
        <f t="array" ref="E6781">IF(ISLOGICAL(D6781),"",FREQUENCY(IF('Data Transformation'!$B$425:$B$8425='Bin Analysis'!$B6771,'Data Transformation'!$G$425:$G$8425),D6781))</f>
        <v>2001</v>
      </c>
      <c r="F6781">
        <f t="shared" si="846"/>
        <v>0</v>
      </c>
      <c r="G6781">
        <f>Weighting!$H$13</f>
        <v>0</v>
      </c>
      <c r="H6781">
        <f t="array" ref="H6781">FREQUENCY(IF('Data Transformation'!$B$4:$B$8425=B6771,'Data Transformation'!$G$4:$G$8425),'Bin Analysis'!$B6781)</f>
        <v>2073</v>
      </c>
      <c r="I6781">
        <f t="shared" si="847"/>
        <v>0</v>
      </c>
      <c r="J6781">
        <f t="shared" si="848"/>
        <v>0</v>
      </c>
      <c r="K6781">
        <f>J6781*Weighting!$W$13</f>
        <v>0</v>
      </c>
      <c r="M6781" s="14"/>
    </row>
    <row r="6782" spans="1:25" x14ac:dyDescent="0.55000000000000004">
      <c r="A6782" s="32" t="str">
        <f>IF(Weighting!$P$14&gt;0,B6782,"")</f>
        <v/>
      </c>
      <c r="B6782" t="e">
        <f>Weighting!$C$14</f>
        <v>#DIV/0!</v>
      </c>
      <c r="C6782" t="e">
        <f>Weighting!$F$14</f>
        <v>#NUM!</v>
      </c>
      <c r="D6782" t="e">
        <f>IF(C6782=1,'Data Transformation'!$G$3+0.5*'Data Transformation'!$W$25,IF(C6783=1,D6783-'Data Transformation'!$W$25,FALSE))</f>
        <v>#NUM!</v>
      </c>
      <c r="E6782">
        <f t="array" ref="E6782">IF(ISLOGICAL(D6782),"",FREQUENCY(IF('Data Transformation'!$B$425:$B$8425='Bin Analysis'!$B6771,'Data Transformation'!$G$425:$G$8425),D6782))</f>
        <v>2001</v>
      </c>
      <c r="F6782">
        <f t="shared" si="846"/>
        <v>0</v>
      </c>
      <c r="G6782">
        <f>Weighting!$H$14</f>
        <v>0</v>
      </c>
      <c r="H6782">
        <f t="array" ref="H6782">FREQUENCY(IF('Data Transformation'!$B$4:$B$8425=B6771,'Data Transformation'!$G$4:$G$8425),'Bin Analysis'!$B6782)</f>
        <v>2073</v>
      </c>
      <c r="I6782">
        <f t="shared" si="847"/>
        <v>0</v>
      </c>
      <c r="J6782">
        <f t="shared" si="848"/>
        <v>0</v>
      </c>
      <c r="K6782">
        <f>J6782*Weighting!$W$14</f>
        <v>0</v>
      </c>
      <c r="M6782" s="14"/>
    </row>
    <row r="6783" spans="1:25" x14ac:dyDescent="0.55000000000000004">
      <c r="A6783" s="32" t="str">
        <f>IF(Weighting!$P$15&gt;0,B6783,"")</f>
        <v/>
      </c>
      <c r="B6783" t="e">
        <f>Weighting!$C$15</f>
        <v>#DIV/0!</v>
      </c>
      <c r="C6783" t="e">
        <f>Weighting!$F$15</f>
        <v>#NUM!</v>
      </c>
      <c r="D6783" t="e">
        <f>IF(C6783=1,'Data Transformation'!$G$3+0.5*'Data Transformation'!$W$25,IF(C6784=1,D6784-'Data Transformation'!$W$25,FALSE))</f>
        <v>#NUM!</v>
      </c>
      <c r="E6783">
        <f t="array" ref="E6783">IF(ISLOGICAL(D6783),"",FREQUENCY(IF('Data Transformation'!$B$425:$B$8425='Bin Analysis'!$B6771,'Data Transformation'!$G$425:$G$8425),D6783))</f>
        <v>2001</v>
      </c>
      <c r="F6783">
        <f t="shared" si="846"/>
        <v>0</v>
      </c>
      <c r="G6783">
        <f>Weighting!$H$15</f>
        <v>0</v>
      </c>
      <c r="H6783">
        <f t="array" ref="H6783">FREQUENCY(IF('Data Transformation'!$B$4:$B$8425=B6771,'Data Transformation'!$G$4:$G$8425),'Bin Analysis'!$B6783)</f>
        <v>2073</v>
      </c>
      <c r="I6783">
        <f t="shared" si="847"/>
        <v>0</v>
      </c>
      <c r="J6783">
        <f t="shared" si="848"/>
        <v>0</v>
      </c>
      <c r="K6783">
        <f>J6783*Weighting!$W$15</f>
        <v>0</v>
      </c>
      <c r="M6783" s="14"/>
    </row>
    <row r="6784" spans="1:25" x14ac:dyDescent="0.55000000000000004">
      <c r="A6784" s="32" t="str">
        <f>IF(Weighting!$P$16&gt;0,B6784,"")</f>
        <v/>
      </c>
      <c r="B6784" t="e">
        <f>Weighting!$C$16</f>
        <v>#DIV/0!</v>
      </c>
      <c r="C6784" t="e">
        <f>Weighting!$F$16</f>
        <v>#NUM!</v>
      </c>
      <c r="D6784" t="e">
        <f>IF(C6784=1,'Data Transformation'!$G$3+0.5*'Data Transformation'!$W$25,IF(C6785=1,D6785-'Data Transformation'!$W$25,FALSE))</f>
        <v>#NUM!</v>
      </c>
      <c r="E6784">
        <f t="array" ref="E6784">IF(ISLOGICAL(D6784),"",FREQUENCY(IF('Data Transformation'!$B$425:$B$8425='Bin Analysis'!$B6771,'Data Transformation'!$G$425:$G$8425),D6784))</f>
        <v>2001</v>
      </c>
      <c r="F6784">
        <f t="shared" si="846"/>
        <v>0</v>
      </c>
      <c r="G6784">
        <f>Weighting!$H$16</f>
        <v>0</v>
      </c>
      <c r="H6784">
        <f t="array" ref="H6784">FREQUENCY(IF('Data Transformation'!$B$4:$B$8425=B6771,'Data Transformation'!$G$4:$G$8425),'Bin Analysis'!$B6784)</f>
        <v>2073</v>
      </c>
      <c r="I6784">
        <f t="shared" si="847"/>
        <v>0</v>
      </c>
      <c r="J6784">
        <f t="shared" si="848"/>
        <v>0</v>
      </c>
      <c r="K6784">
        <f>J6784*Weighting!$W$16</f>
        <v>0</v>
      </c>
      <c r="M6784" s="14"/>
    </row>
    <row r="6785" spans="1:25" x14ac:dyDescent="0.55000000000000004">
      <c r="A6785" s="32" t="str">
        <f>IF(Weighting!$P$17&gt;0,B6785,"")</f>
        <v/>
      </c>
      <c r="B6785" t="e">
        <f>Weighting!$C$17</f>
        <v>#DIV/0!</v>
      </c>
      <c r="C6785" t="e">
        <f>Weighting!$F$17</f>
        <v>#NUM!</v>
      </c>
      <c r="D6785" t="e">
        <f>IF(C6785=1,'Data Transformation'!$G$3+0.5*'Data Transformation'!$W$25,IF(C6786=1,D6786-'Data Transformation'!$W$25,FALSE))</f>
        <v>#NUM!</v>
      </c>
      <c r="E6785">
        <f t="array" ref="E6785">IF(ISLOGICAL(D6785),"",FREQUENCY(IF('Data Transformation'!$B$425:$B$8425='Bin Analysis'!$B6771,'Data Transformation'!$G$425:$G$8425),D6785))</f>
        <v>2001</v>
      </c>
      <c r="F6785">
        <f t="shared" si="846"/>
        <v>0</v>
      </c>
      <c r="G6785">
        <f>Weighting!$H$17</f>
        <v>0</v>
      </c>
      <c r="H6785">
        <f t="array" ref="H6785">FREQUENCY(IF('Data Transformation'!$B$4:$B$8425=B6771,'Data Transformation'!$G$4:$G$8425),'Bin Analysis'!$B6785)</f>
        <v>2073</v>
      </c>
      <c r="I6785">
        <f t="shared" si="847"/>
        <v>0</v>
      </c>
      <c r="J6785">
        <f t="shared" si="848"/>
        <v>0</v>
      </c>
      <c r="K6785">
        <f>J6785*Weighting!$W$17</f>
        <v>0</v>
      </c>
      <c r="M6785" s="14"/>
    </row>
    <row r="6786" spans="1:25" x14ac:dyDescent="0.55000000000000004">
      <c r="A6786" s="32" t="str">
        <f>IF(Weighting!$P$18&gt;0,B6786,"")</f>
        <v/>
      </c>
      <c r="B6786" t="e">
        <f>Weighting!$C$18</f>
        <v>#DIV/0!</v>
      </c>
      <c r="C6786" t="e">
        <f>Weighting!$F$18</f>
        <v>#NUM!</v>
      </c>
      <c r="D6786" t="e">
        <f>IF(C6786=1,'Data Transformation'!$G$3+0.5*'Data Transformation'!$W$25,IF(C6787=1,D6787-'Data Transformation'!$W$25,FALSE))</f>
        <v>#NUM!</v>
      </c>
      <c r="E6786">
        <f t="array" ref="E6786">IF(ISLOGICAL(D6786),"",FREQUENCY(IF('Data Transformation'!$B$425:$B$8425='Bin Analysis'!$B6771,'Data Transformation'!$G$425:$G$8425),D6786))</f>
        <v>2001</v>
      </c>
      <c r="F6786">
        <f t="shared" si="846"/>
        <v>0</v>
      </c>
      <c r="G6786">
        <f>Weighting!$H$18</f>
        <v>0</v>
      </c>
      <c r="H6786">
        <f t="array" ref="H6786">FREQUENCY(IF('Data Transformation'!$B$4:$B$8425=B6771,'Data Transformation'!$G$4:$G$8425),'Bin Analysis'!$B6786)</f>
        <v>2073</v>
      </c>
      <c r="I6786">
        <f t="shared" si="847"/>
        <v>0</v>
      </c>
      <c r="J6786">
        <f t="shared" si="848"/>
        <v>0</v>
      </c>
      <c r="K6786">
        <f>J6786*Weighting!$W$18</f>
        <v>0</v>
      </c>
      <c r="M6786" s="14"/>
    </row>
    <row r="6787" spans="1:25" x14ac:dyDescent="0.55000000000000004">
      <c r="A6787" s="32" t="str">
        <f>IF(Weighting!$P$19&gt;0,B6787,"")</f>
        <v/>
      </c>
      <c r="B6787" t="e">
        <f>Weighting!$C$19</f>
        <v>#DIV/0!</v>
      </c>
      <c r="C6787" t="e">
        <f>Weighting!$F$19</f>
        <v>#NUM!</v>
      </c>
      <c r="D6787" t="e">
        <f>IF(C6787=1,'Data Transformation'!$G$3+0.5*'Data Transformation'!$W$25,IF(C6788=1,D6788-'Data Transformation'!$W$25,FALSE))</f>
        <v>#NUM!</v>
      </c>
      <c r="E6787">
        <f t="array" ref="E6787">IF(ISLOGICAL(D6787),"",FREQUENCY(IF('Data Transformation'!$B$425:$B$8425='Bin Analysis'!$B6771,'Data Transformation'!$G$425:$G$8425),D6787))</f>
        <v>2001</v>
      </c>
      <c r="F6787">
        <f t="shared" si="846"/>
        <v>0</v>
      </c>
      <c r="G6787">
        <f>Weighting!$H$19</f>
        <v>0</v>
      </c>
      <c r="H6787">
        <f t="array" ref="H6787">FREQUENCY(IF('Data Transformation'!$B$4:$B$8425=B6771,'Data Transformation'!$G$4:$G$8425),'Bin Analysis'!$B6787)</f>
        <v>2073</v>
      </c>
      <c r="I6787">
        <f t="shared" si="847"/>
        <v>0</v>
      </c>
      <c r="J6787">
        <f t="shared" si="848"/>
        <v>0</v>
      </c>
      <c r="K6787">
        <f>J6787*Weighting!$W$19</f>
        <v>0</v>
      </c>
      <c r="M6787" s="14"/>
    </row>
    <row r="6788" spans="1:25" x14ac:dyDescent="0.55000000000000004">
      <c r="A6788" s="32" t="str">
        <f>IF(Weighting!$P$20&gt;0,B6788,"")</f>
        <v/>
      </c>
      <c r="B6788" t="e">
        <f>Weighting!$C$20</f>
        <v>#DIV/0!</v>
      </c>
      <c r="C6788" t="e">
        <f>Weighting!$F$20</f>
        <v>#NUM!</v>
      </c>
      <c r="D6788" t="e">
        <f>IF(C6788=1,'Data Transformation'!$G$3+0.5*'Data Transformation'!$W$25,IF(C6789=1,D6789-'Data Transformation'!$W$25,FALSE))</f>
        <v>#NUM!</v>
      </c>
      <c r="E6788">
        <f t="array" ref="E6788">IF(ISLOGICAL(D6788),"",FREQUENCY(IF('Data Transformation'!$B$425:$B$8425='Bin Analysis'!$B6771,'Data Transformation'!$G$425:$G$8425),D6788))</f>
        <v>2001</v>
      </c>
      <c r="F6788">
        <f t="shared" si="846"/>
        <v>0</v>
      </c>
      <c r="G6788">
        <f>Weighting!$H$20</f>
        <v>0</v>
      </c>
      <c r="H6788">
        <f t="array" ref="H6788">FREQUENCY(IF('Data Transformation'!$B$4:$B$8425=B6771,'Data Transformation'!$G$4:$G$8425),'Bin Analysis'!$B6788)</f>
        <v>2073</v>
      </c>
      <c r="I6788">
        <f t="shared" si="847"/>
        <v>0</v>
      </c>
      <c r="J6788">
        <f t="shared" si="848"/>
        <v>0</v>
      </c>
      <c r="K6788">
        <f>J6788*Weighting!$W$20</f>
        <v>0</v>
      </c>
      <c r="M6788" s="14"/>
    </row>
    <row r="6789" spans="1:25" x14ac:dyDescent="0.55000000000000004">
      <c r="A6789" s="32" t="str">
        <f>IF(Weighting!$P$21&gt;0,B6789,"")</f>
        <v/>
      </c>
      <c r="B6789" t="e">
        <f>Weighting!$C$21</f>
        <v>#DIV/0!</v>
      </c>
      <c r="C6789" t="e">
        <f>Weighting!$F$21</f>
        <v>#NUM!</v>
      </c>
      <c r="D6789" t="e">
        <f>IF(C6789=1,'Data Transformation'!$G$3+0.5*'Data Transformation'!$W$25,IF(C6790=1,D6790-'Data Transformation'!$W$25,FALSE))</f>
        <v>#NUM!</v>
      </c>
      <c r="E6789">
        <f t="array" ref="E6789">IF(ISLOGICAL(D6789),"",FREQUENCY(IF('Data Transformation'!$B$425:$B$8425='Bin Analysis'!$B6771,'Data Transformation'!$G$425:$G$8425),D6789))</f>
        <v>2001</v>
      </c>
      <c r="F6789">
        <f t="shared" si="846"/>
        <v>0</v>
      </c>
      <c r="G6789">
        <f>Weighting!$H$21</f>
        <v>0</v>
      </c>
      <c r="H6789">
        <f t="array" ref="H6789">FREQUENCY(IF('Data Transformation'!$B$4:$B$8425=B6771,'Data Transformation'!$G$4:$G$8425),'Bin Analysis'!$B6789)</f>
        <v>2073</v>
      </c>
      <c r="I6789">
        <f t="shared" si="847"/>
        <v>0</v>
      </c>
      <c r="J6789">
        <f t="shared" si="848"/>
        <v>0</v>
      </c>
      <c r="K6789">
        <f>J6789*Weighting!$W$21</f>
        <v>0</v>
      </c>
      <c r="M6789" s="14"/>
    </row>
    <row r="6790" spans="1:25" x14ac:dyDescent="0.55000000000000004">
      <c r="A6790" s="32" t="str">
        <f>IF(Weighting!$P$22&gt;0,B6790,"")</f>
        <v/>
      </c>
      <c r="B6790" t="e">
        <f>Weighting!$C$22</f>
        <v>#DIV/0!</v>
      </c>
      <c r="C6790" t="e">
        <f>Weighting!$F$22</f>
        <v>#NUM!</v>
      </c>
      <c r="D6790" t="e">
        <f>IF(C6790=1,'Data Transformation'!$G$3+0.5*'Data Transformation'!$W$25,IF(C6791=1,D6791-'Data Transformation'!$W$25,FALSE))</f>
        <v>#NUM!</v>
      </c>
      <c r="E6790">
        <f t="array" ref="E6790">IF(ISLOGICAL(D6790),"",FREQUENCY(IF('Data Transformation'!$B$425:$B$8425='Bin Analysis'!$B6771,'Data Transformation'!$G$425:$G$8425),D6790))</f>
        <v>2001</v>
      </c>
      <c r="F6790">
        <f t="shared" si="846"/>
        <v>0</v>
      </c>
      <c r="G6790">
        <f>Weighting!$H$22</f>
        <v>0</v>
      </c>
      <c r="H6790">
        <f t="array" ref="H6790">FREQUENCY(IF('Data Transformation'!$B$4:$B$8425=B6771,'Data Transformation'!$G$4:$G$8425),'Bin Analysis'!$B6790)</f>
        <v>2073</v>
      </c>
      <c r="I6790">
        <f t="shared" si="847"/>
        <v>0</v>
      </c>
      <c r="J6790">
        <f t="shared" si="848"/>
        <v>0</v>
      </c>
      <c r="K6790">
        <f>J6790*Weighting!$W$22</f>
        <v>0</v>
      </c>
      <c r="M6790" s="14"/>
    </row>
    <row r="6791" spans="1:25" x14ac:dyDescent="0.55000000000000004">
      <c r="A6791" s="32" t="str">
        <f>IF(Weighting!$P$23&gt;0,B6791,"")</f>
        <v/>
      </c>
      <c r="B6791" t="e">
        <f>Weighting!$C$23</f>
        <v>#DIV/0!</v>
      </c>
      <c r="C6791" t="e">
        <f>Weighting!$F$23</f>
        <v>#NUM!</v>
      </c>
      <c r="D6791" t="e">
        <f>IF(C6791=1,'Data Transformation'!$G$3+0.5*'Data Transformation'!$W$25,IF(C6792=1,D6792-'Data Transformation'!$W$25,FALSE))</f>
        <v>#NUM!</v>
      </c>
      <c r="E6791">
        <f t="array" ref="E6791">IF(ISLOGICAL(D6791),"",FREQUENCY(IF('Data Transformation'!$B$425:$B$8425='Bin Analysis'!$B6771,'Data Transformation'!$G$425:$G$8425),D6791))</f>
        <v>2001</v>
      </c>
      <c r="F6791">
        <f t="shared" si="846"/>
        <v>0</v>
      </c>
      <c r="G6791">
        <f>Weighting!$H$23</f>
        <v>0</v>
      </c>
      <c r="H6791">
        <f t="array" ref="H6791">FREQUENCY(IF('Data Transformation'!$B$4:$B$8425=B6771,'Data Transformation'!$G$4:$G$8425),'Bin Analysis'!$B6791)</f>
        <v>2073</v>
      </c>
      <c r="I6791">
        <f t="shared" si="847"/>
        <v>0</v>
      </c>
      <c r="J6791">
        <f t="shared" si="848"/>
        <v>0</v>
      </c>
      <c r="K6791">
        <f>J6791*Weighting!$W$23</f>
        <v>0</v>
      </c>
      <c r="M6791" s="14"/>
    </row>
    <row r="6792" spans="1:25" x14ac:dyDescent="0.55000000000000004">
      <c r="A6792" s="32" t="str">
        <f>IF(Weighting!$P$24&gt;0,B6792,"")</f>
        <v/>
      </c>
      <c r="B6792" t="e">
        <f>Weighting!$C$24</f>
        <v>#DIV/0!</v>
      </c>
      <c r="C6792" t="e">
        <f>Weighting!$F$24</f>
        <v>#NUM!</v>
      </c>
      <c r="D6792" t="e">
        <f>IF(C6792=1,'Data Transformation'!$G$3+0.5*'Data Transformation'!$W$25,IF(C6793=1,D6793-'Data Transformation'!$W$25,FALSE))</f>
        <v>#NUM!</v>
      </c>
      <c r="E6792">
        <f t="array" ref="E6792">IF(ISLOGICAL(D6792),"",FREQUENCY(IF('Data Transformation'!$B$425:$B$8425='Bin Analysis'!$B6771,'Data Transformation'!$G$425:$G$8425),D6792))</f>
        <v>2001</v>
      </c>
      <c r="F6792">
        <f t="shared" si="846"/>
        <v>0</v>
      </c>
      <c r="G6792">
        <f>Weighting!$H$24</f>
        <v>0</v>
      </c>
      <c r="H6792">
        <f t="array" ref="H6792">FREQUENCY(IF('Data Transformation'!$B$4:$B$8425=B6771,'Data Transformation'!$G$4:$G$8425),'Bin Analysis'!$B6792)</f>
        <v>2073</v>
      </c>
      <c r="I6792">
        <f t="shared" si="847"/>
        <v>0</v>
      </c>
      <c r="J6792">
        <f t="shared" si="848"/>
        <v>0</v>
      </c>
      <c r="K6792">
        <f>J6792*Weighting!$W$24</f>
        <v>0</v>
      </c>
      <c r="M6792" s="14"/>
    </row>
    <row r="6793" spans="1:25" x14ac:dyDescent="0.55000000000000004">
      <c r="A6793" s="32" t="str">
        <f>IF(Weighting!$P$25&gt;0,B6793,"")</f>
        <v/>
      </c>
      <c r="B6793" t="e">
        <f>Weighting!$C$25</f>
        <v>#DIV/0!</v>
      </c>
      <c r="C6793" t="e">
        <f>Weighting!$F$25</f>
        <v>#NUM!</v>
      </c>
      <c r="D6793" t="e">
        <f>IF(C6793=1,'Data Transformation'!$G$3+0.5*'Data Transformation'!$W$25,IF(C6794=1,D6794-'Data Transformation'!$W$25,FALSE))</f>
        <v>#NUM!</v>
      </c>
      <c r="E6793">
        <f t="array" ref="E6793">IF(ISLOGICAL(D6793),"",FREQUENCY(IF('Data Transformation'!$B$425:$B$8425='Bin Analysis'!$B6771,'Data Transformation'!$G$425:$G$8425),D6793))</f>
        <v>2001</v>
      </c>
      <c r="F6793">
        <f t="shared" si="846"/>
        <v>0</v>
      </c>
      <c r="G6793">
        <f>Weighting!$H$25</f>
        <v>0</v>
      </c>
      <c r="H6793">
        <f t="array" ref="H6793">FREQUENCY(IF('Data Transformation'!$B$4:$B$8425=B6771,'Data Transformation'!$G$4:$G$8425),'Bin Analysis'!$B6793)</f>
        <v>2073</v>
      </c>
      <c r="I6793">
        <f t="shared" si="847"/>
        <v>0</v>
      </c>
      <c r="J6793">
        <f t="shared" si="848"/>
        <v>0</v>
      </c>
      <c r="K6793">
        <f>J6793*Weighting!$W$25</f>
        <v>0</v>
      </c>
      <c r="M6793" s="14"/>
    </row>
    <row r="6794" spans="1:25" x14ac:dyDescent="0.55000000000000004">
      <c r="O6794"/>
      <c r="P6794"/>
      <c r="Q6794"/>
      <c r="R6794"/>
    </row>
    <row r="6795" spans="1:25" ht="23.35" x14ac:dyDescent="0.8">
      <c r="A6795" s="21" t="s">
        <v>0</v>
      </c>
      <c r="B6795" s="21" t="str">
        <f>IFERROR(VLOOKUP(C6795,'Data Transformation'!$L$6:$M$426,2,FALSE),"")</f>
        <v/>
      </c>
      <c r="C6795" s="21">
        <f>C6771+1</f>
        <v>283</v>
      </c>
      <c r="D6795" s="21"/>
      <c r="E6795" s="21"/>
      <c r="F6795" s="21"/>
      <c r="G6795" s="21"/>
      <c r="H6795" s="22"/>
      <c r="I6795" s="22"/>
      <c r="J6795" s="22"/>
      <c r="K6795" s="21"/>
      <c r="L6795" s="21" t="str">
        <f>B6795</f>
        <v/>
      </c>
      <c r="M6795" s="23" t="e">
        <f>INDEX('Data Transformation'!$O$4:$O$424,MATCH($B6795,'Data Transformation'!$M$4:$M$424,0),MATCH($M$2,'Data Transformation'!$O$3,0))</f>
        <v>#N/A</v>
      </c>
      <c r="N6795" s="27" t="e">
        <f>IF('Input and Summary Results'!$J$16="minimum",'Bin Analysis'!X6796/(M6795-1),'Bin Analysis'!Y6795/('Bin Analysis'!M6795-1))</f>
        <v>#N/A</v>
      </c>
      <c r="O6795" s="27" t="e">
        <f>IF(M6795=FALSE,NA(),(VLOOKUP(1,C6798:K6817,4,FALSE))/(M6795-1))</f>
        <v>#N/A</v>
      </c>
      <c r="P6795" s="27" t="e">
        <f>IF(M6795=FALSE,NA(),SUM(J6798:J6817)/Weighting!$S$5)</f>
        <v>#N/A</v>
      </c>
      <c r="Q6795" s="27" t="e">
        <f>IF(M6795=FALSE,NA(),SUM(K6798:K6817)/Weighting!$S$6)</f>
        <v>#N/A</v>
      </c>
      <c r="R6795" s="27" t="e">
        <f>IF(M6795=FALSE,NA(),(VLOOKUP(1,G6798:K6817,3,FALSE))/(M6795-1))</f>
        <v>#N/A</v>
      </c>
      <c r="S6795" s="22" t="e">
        <f>IF(M6795=FALSE,NA(),IF(SUM(J6798:J6817)=2,"yes","no"))</f>
        <v>#N/A</v>
      </c>
      <c r="X6795" s="2" cm="2">
        <f t="array" ref="X6795:X6796">FREQUENCY(IF('Data Transformation'!$B$425:$B$6424='Bin Analysis'!L6795,'Data Transformation'!$G$425:$G$6424),'Data Transformation'!$U$11)</f>
        <v>0</v>
      </c>
      <c r="Y6795" s="2" cm="2">
        <f t="array" ref="Y6795:Y6796">FREQUENCY(IF('Data Transformation'!$B$425:$B$6424='Bin Analysis'!L6795,'Data Transformation'!$G$425:$G$6424),'Data Transformation'!$U$12)</f>
        <v>0</v>
      </c>
    </row>
    <row r="6796" spans="1:25" x14ac:dyDescent="0.55000000000000004">
      <c r="A6796" s="14" t="s">
        <v>67</v>
      </c>
      <c r="B6796" t="s">
        <v>47</v>
      </c>
      <c r="C6796" t="s">
        <v>5</v>
      </c>
      <c r="D6796" t="s">
        <v>100</v>
      </c>
      <c r="E6796" t="s">
        <v>101</v>
      </c>
      <c r="F6796" t="s">
        <v>102</v>
      </c>
      <c r="G6796" t="s">
        <v>70</v>
      </c>
      <c r="H6796" t="s">
        <v>31</v>
      </c>
      <c r="I6796" t="s">
        <v>32</v>
      </c>
      <c r="J6796" t="s">
        <v>46</v>
      </c>
      <c r="K6796" s="14" t="s">
        <v>45</v>
      </c>
      <c r="M6796" s="14"/>
      <c r="X6796" s="2">
        <v>0</v>
      </c>
      <c r="Y6796" s="2">
        <v>0</v>
      </c>
    </row>
    <row r="6797" spans="1:25" x14ac:dyDescent="0.55000000000000004">
      <c r="A6797" s="32"/>
      <c r="D6797" t="e">
        <f>IF(C6797=1,'Data Transformation'!$G$3+0.5*'Data Transformation'!$W$25,IF(C6798=1,D6798-'Data Transformation'!$W$25,FALSE))</f>
        <v>#NUM!</v>
      </c>
      <c r="E6797">
        <f t="array" ref="E6797">IF(ISLOGICAL(D6797),"",FREQUENCY(IF('Data Transformation'!$B$425:$B$8425='Bin Analysis'!$B6795,'Data Transformation'!$G$425:$G$8425),D6797))</f>
        <v>2001</v>
      </c>
      <c r="F6797" t="e">
        <f>IF(ISLOGICAL(D6797),"",E6797-E6796)</f>
        <v>#VALUE!</v>
      </c>
      <c r="M6797" s="14"/>
    </row>
    <row r="6798" spans="1:25" x14ac:dyDescent="0.55000000000000004">
      <c r="A6798" s="32" t="e">
        <f>IF(Weighting!$P$6&gt;0,B6798,"")</f>
        <v>#NUM!</v>
      </c>
      <c r="B6798" t="e">
        <f>Weighting!$C$6</f>
        <v>#DIV/0!</v>
      </c>
      <c r="C6798" t="e">
        <f>Weighting!$F$6</f>
        <v>#NUM!</v>
      </c>
      <c r="D6798" t="e">
        <f>IF(C6798=1,'Data Transformation'!$G$3+0.5*'Data Transformation'!$W$25,IF(C6799=1,D6799-'Data Transformation'!$W$25,FALSE))</f>
        <v>#NUM!</v>
      </c>
      <c r="E6798">
        <f t="array" ref="E6798">IF(ISLOGICAL(D6798),"",FREQUENCY(IF('Data Transformation'!$B$425:$B$8425='Bin Analysis'!$B6795,'Data Transformation'!$G$425:$G$8425),D6798))</f>
        <v>2001</v>
      </c>
      <c r="F6798">
        <f>IF(ISLOGICAL(D6798),"",E6798-E6797)</f>
        <v>0</v>
      </c>
      <c r="G6798">
        <f>Weighting!$H$6</f>
        <v>1</v>
      </c>
      <c r="H6798">
        <f t="array" ref="H6798">FREQUENCY(IF('Data Transformation'!$B$4:$B$8425=B6795,'Data Transformation'!$G$4:$G$8425),'Bin Analysis'!$B6798)</f>
        <v>2073</v>
      </c>
      <c r="I6798">
        <f>H6798-H6797</f>
        <v>2073</v>
      </c>
      <c r="J6798">
        <f>IF(I6798=0,0,1)</f>
        <v>1</v>
      </c>
      <c r="K6798" t="e">
        <f>J6798*Weighting!$W$6</f>
        <v>#NUM!</v>
      </c>
      <c r="M6798" s="14"/>
    </row>
    <row r="6799" spans="1:25" x14ac:dyDescent="0.55000000000000004">
      <c r="A6799" s="32" t="str">
        <f>IF(Weighting!$P$7&gt;0,B6799,"")</f>
        <v/>
      </c>
      <c r="B6799" t="e">
        <f>Weighting!$C$7</f>
        <v>#DIV/0!</v>
      </c>
      <c r="C6799" t="e">
        <f>Weighting!$F$7</f>
        <v>#NUM!</v>
      </c>
      <c r="D6799" t="e">
        <f>IF(C6799=1,'Data Transformation'!$G$3+0.5*'Data Transformation'!$W$25,IF(C6800=1,D6800-'Data Transformation'!$W$25,FALSE))</f>
        <v>#NUM!</v>
      </c>
      <c r="E6799">
        <f t="array" ref="E6799">IF(ISLOGICAL(D6799),"",FREQUENCY(IF('Data Transformation'!$B$425:$B$8425='Bin Analysis'!$B6795,'Data Transformation'!$G$425:$G$8425),D6799))</f>
        <v>2001</v>
      </c>
      <c r="F6799">
        <f t="shared" ref="F6799:F6817" si="849">IF(ISLOGICAL(D6799),"",E6799-E6798)</f>
        <v>0</v>
      </c>
      <c r="G6799">
        <f>Weighting!$H$7</f>
        <v>0</v>
      </c>
      <c r="H6799">
        <f t="array" ref="H6799">FREQUENCY(IF('Data Transformation'!$B$4:$B$8425=B6795,'Data Transformation'!$G$4:$G$8425),'Bin Analysis'!$B6799)</f>
        <v>2073</v>
      </c>
      <c r="I6799">
        <f t="shared" ref="I6799:I6817" si="850">H6799-H6798</f>
        <v>0</v>
      </c>
      <c r="J6799">
        <f>IF(I6799=0,0,1)</f>
        <v>0</v>
      </c>
      <c r="K6799">
        <f>J6799*Weighting!$W$7</f>
        <v>0</v>
      </c>
      <c r="M6799" s="14"/>
    </row>
    <row r="6800" spans="1:25" x14ac:dyDescent="0.55000000000000004">
      <c r="A6800" s="32" t="str">
        <f>IF(Weighting!$P$8&gt;0,B6800,"")</f>
        <v/>
      </c>
      <c r="B6800" t="e">
        <f>Weighting!$C$8</f>
        <v>#DIV/0!</v>
      </c>
      <c r="C6800" t="e">
        <f>Weighting!$F$8</f>
        <v>#NUM!</v>
      </c>
      <c r="D6800" t="e">
        <f>IF(C6800=1,'Data Transformation'!$G$3+0.5*'Data Transformation'!$W$25,IF(C6801=1,D6801-'Data Transformation'!$W$25,FALSE))</f>
        <v>#NUM!</v>
      </c>
      <c r="E6800">
        <f t="array" ref="E6800">IF(ISLOGICAL(D6800),"",FREQUENCY(IF('Data Transformation'!$B$425:$B$8425='Bin Analysis'!$B6795,'Data Transformation'!$G$425:$G$8425),D6800))</f>
        <v>2001</v>
      </c>
      <c r="F6800">
        <f t="shared" si="849"/>
        <v>0</v>
      </c>
      <c r="G6800">
        <f>Weighting!$H$8</f>
        <v>0</v>
      </c>
      <c r="H6800">
        <f t="array" ref="H6800">FREQUENCY(IF('Data Transformation'!$B$4:$B$8425=B6795,'Data Transformation'!$G$4:$G$8425),'Bin Analysis'!$B6800)</f>
        <v>2073</v>
      </c>
      <c r="I6800">
        <f t="shared" si="850"/>
        <v>0</v>
      </c>
      <c r="J6800">
        <f t="shared" ref="J6800:J6817" si="851">IF(I6800=0,0,1)</f>
        <v>0</v>
      </c>
      <c r="K6800">
        <f>J6800*Weighting!$W$8</f>
        <v>0</v>
      </c>
      <c r="M6800" s="14"/>
    </row>
    <row r="6801" spans="1:13" x14ac:dyDescent="0.55000000000000004">
      <c r="A6801" s="32" t="str">
        <f>IF(Weighting!$P$9&gt;0,B6801,"")</f>
        <v/>
      </c>
      <c r="B6801" s="50" t="e">
        <f>Weighting!$C$9</f>
        <v>#DIV/0!</v>
      </c>
      <c r="C6801" t="e">
        <f>Weighting!$F$9</f>
        <v>#NUM!</v>
      </c>
      <c r="D6801" t="e">
        <f>IF(C6801=1,'Data Transformation'!$G$3+0.5*'Data Transformation'!$W$25,IF(C6802=1,D6802-'Data Transformation'!$W$25,FALSE))</f>
        <v>#NUM!</v>
      </c>
      <c r="E6801">
        <f t="array" ref="E6801">IF(ISLOGICAL(D6801),"",FREQUENCY(IF('Data Transformation'!$B$425:$B$8425='Bin Analysis'!$B6795,'Data Transformation'!$G$425:$G$8425),D6801))</f>
        <v>2001</v>
      </c>
      <c r="F6801">
        <f t="shared" si="849"/>
        <v>0</v>
      </c>
      <c r="G6801">
        <f>Weighting!$H$9</f>
        <v>0</v>
      </c>
      <c r="H6801">
        <f t="array" ref="H6801">FREQUENCY(IF('Data Transformation'!$B$4:$B$8425=B6795,'Data Transformation'!$G$4:$G$8425),'Bin Analysis'!$B6801)</f>
        <v>2073</v>
      </c>
      <c r="I6801">
        <f t="shared" si="850"/>
        <v>0</v>
      </c>
      <c r="J6801">
        <f t="shared" si="851"/>
        <v>0</v>
      </c>
      <c r="K6801">
        <f>J6801*Weighting!$W$9</f>
        <v>0</v>
      </c>
      <c r="M6801" s="14"/>
    </row>
    <row r="6802" spans="1:13" x14ac:dyDescent="0.55000000000000004">
      <c r="A6802" s="32" t="str">
        <f>IF(Weighting!$P$10&gt;0,B6802,"")</f>
        <v/>
      </c>
      <c r="B6802" t="e">
        <f>Weighting!$C$10</f>
        <v>#DIV/0!</v>
      </c>
      <c r="C6802" t="e">
        <f>Weighting!$F$10</f>
        <v>#NUM!</v>
      </c>
      <c r="D6802" t="e">
        <f>IF(C6802=1,'Data Transformation'!$G$3+0.5*'Data Transformation'!$W$25,IF(C6803=1,D6803-'Data Transformation'!$W$25,FALSE))</f>
        <v>#NUM!</v>
      </c>
      <c r="E6802">
        <f t="array" ref="E6802">IF(ISLOGICAL(D6802),"",FREQUENCY(IF('Data Transformation'!$B$425:$B$8425='Bin Analysis'!$B6795,'Data Transformation'!$G$425:$G$8425),D6802))</f>
        <v>2001</v>
      </c>
      <c r="F6802">
        <f t="shared" si="849"/>
        <v>0</v>
      </c>
      <c r="G6802">
        <f>Weighting!$H$10</f>
        <v>0</v>
      </c>
      <c r="H6802">
        <f t="array" ref="H6802">FREQUENCY(IF('Data Transformation'!$B$4:$B$8425=B6795,'Data Transformation'!$G$4:$G$8425),'Bin Analysis'!$B6802)</f>
        <v>2073</v>
      </c>
      <c r="I6802">
        <f t="shared" si="850"/>
        <v>0</v>
      </c>
      <c r="J6802">
        <f t="shared" si="851"/>
        <v>0</v>
      </c>
      <c r="K6802">
        <f>J6802*Weighting!$W$10</f>
        <v>0</v>
      </c>
      <c r="M6802" s="14"/>
    </row>
    <row r="6803" spans="1:13" x14ac:dyDescent="0.55000000000000004">
      <c r="A6803" s="32" t="str">
        <f>IF(Weighting!$P$11&gt;0,B6803,"")</f>
        <v/>
      </c>
      <c r="B6803" t="e">
        <f>Weighting!$C$11</f>
        <v>#DIV/0!</v>
      </c>
      <c r="C6803" t="e">
        <f>Weighting!$F$11</f>
        <v>#NUM!</v>
      </c>
      <c r="D6803" t="e">
        <f>IF(C6803=1,'Data Transformation'!$G$3+0.5*'Data Transformation'!$W$25,IF(C6804=1,D6804-'Data Transformation'!$W$25,FALSE))</f>
        <v>#NUM!</v>
      </c>
      <c r="E6803">
        <f t="array" ref="E6803">IF(ISLOGICAL(D6803),"",FREQUENCY(IF('Data Transformation'!$B$425:$B$8425='Bin Analysis'!$B6795,'Data Transformation'!$G$425:$G$8425),D6803))</f>
        <v>2001</v>
      </c>
      <c r="F6803">
        <f t="shared" si="849"/>
        <v>0</v>
      </c>
      <c r="G6803">
        <f>Weighting!$H$11</f>
        <v>0</v>
      </c>
      <c r="H6803">
        <f t="array" ref="H6803">FREQUENCY(IF('Data Transformation'!$B$4:$B$8425=B6795,'Data Transformation'!$G$4:$G$8425),'Bin Analysis'!$B6803)</f>
        <v>2073</v>
      </c>
      <c r="I6803">
        <f t="shared" si="850"/>
        <v>0</v>
      </c>
      <c r="J6803">
        <f t="shared" si="851"/>
        <v>0</v>
      </c>
      <c r="K6803">
        <f>J6803*Weighting!$W$11</f>
        <v>0</v>
      </c>
      <c r="M6803" s="14"/>
    </row>
    <row r="6804" spans="1:13" x14ac:dyDescent="0.55000000000000004">
      <c r="A6804" s="32" t="str">
        <f>IF(Weighting!$P$12&gt;0,B6804,"")</f>
        <v/>
      </c>
      <c r="B6804" t="e">
        <f>Weighting!$C$12</f>
        <v>#DIV/0!</v>
      </c>
      <c r="C6804" t="e">
        <f>Weighting!$F$12</f>
        <v>#NUM!</v>
      </c>
      <c r="D6804" t="e">
        <f>IF(C6804=1,'Data Transformation'!$G$3+0.5*'Data Transformation'!$W$25,IF(C6805=1,D6805-'Data Transformation'!$W$25,FALSE))</f>
        <v>#NUM!</v>
      </c>
      <c r="E6804">
        <f t="array" ref="E6804">IF(ISLOGICAL(D6804),"",FREQUENCY(IF('Data Transformation'!$B$425:$B$8425='Bin Analysis'!$B6795,'Data Transformation'!$G$425:$G$8425),D6804))</f>
        <v>2001</v>
      </c>
      <c r="F6804">
        <f t="shared" si="849"/>
        <v>0</v>
      </c>
      <c r="G6804">
        <f>Weighting!$H$12</f>
        <v>0</v>
      </c>
      <c r="H6804">
        <f t="array" ref="H6804">FREQUENCY(IF('Data Transformation'!$B$4:$B$8425=B6795,'Data Transformation'!$G$4:$G$8425),'Bin Analysis'!$B6804)</f>
        <v>2073</v>
      </c>
      <c r="I6804">
        <f t="shared" si="850"/>
        <v>0</v>
      </c>
      <c r="J6804">
        <f t="shared" si="851"/>
        <v>0</v>
      </c>
      <c r="K6804">
        <f>J6804*Weighting!$W$12</f>
        <v>0</v>
      </c>
      <c r="M6804" s="14"/>
    </row>
    <row r="6805" spans="1:13" x14ac:dyDescent="0.55000000000000004">
      <c r="A6805" s="32" t="str">
        <f>IF(Weighting!$P$13&gt;0,B6805,"")</f>
        <v/>
      </c>
      <c r="B6805" t="e">
        <f>Weighting!$C$13</f>
        <v>#DIV/0!</v>
      </c>
      <c r="C6805" t="e">
        <f>Weighting!$F$13</f>
        <v>#NUM!</v>
      </c>
      <c r="D6805" t="e">
        <f>IF(C6805=1,'Data Transformation'!$G$3+0.5*'Data Transformation'!$W$25,IF(C6806=1,D6806-'Data Transformation'!$W$25,FALSE))</f>
        <v>#NUM!</v>
      </c>
      <c r="E6805">
        <f t="array" ref="E6805">IF(ISLOGICAL(D6805),"",FREQUENCY(IF('Data Transformation'!$B$425:$B$8425='Bin Analysis'!$B6795,'Data Transformation'!$G$425:$G$8425),D6805))</f>
        <v>2001</v>
      </c>
      <c r="F6805">
        <f t="shared" si="849"/>
        <v>0</v>
      </c>
      <c r="G6805">
        <f>Weighting!$H$13</f>
        <v>0</v>
      </c>
      <c r="H6805">
        <f t="array" ref="H6805">FREQUENCY(IF('Data Transformation'!$B$4:$B$8425=B6795,'Data Transformation'!$G$4:$G$8425),'Bin Analysis'!$B6805)</f>
        <v>2073</v>
      </c>
      <c r="I6805">
        <f t="shared" si="850"/>
        <v>0</v>
      </c>
      <c r="J6805">
        <f t="shared" si="851"/>
        <v>0</v>
      </c>
      <c r="K6805">
        <f>J6805*Weighting!$W$13</f>
        <v>0</v>
      </c>
      <c r="M6805" s="14"/>
    </row>
    <row r="6806" spans="1:13" x14ac:dyDescent="0.55000000000000004">
      <c r="A6806" s="32" t="str">
        <f>IF(Weighting!$P$14&gt;0,B6806,"")</f>
        <v/>
      </c>
      <c r="B6806" t="e">
        <f>Weighting!$C$14</f>
        <v>#DIV/0!</v>
      </c>
      <c r="C6806" t="e">
        <f>Weighting!$F$14</f>
        <v>#NUM!</v>
      </c>
      <c r="D6806" t="e">
        <f>IF(C6806=1,'Data Transformation'!$G$3+0.5*'Data Transformation'!$W$25,IF(C6807=1,D6807-'Data Transformation'!$W$25,FALSE))</f>
        <v>#NUM!</v>
      </c>
      <c r="E6806">
        <f t="array" ref="E6806">IF(ISLOGICAL(D6806),"",FREQUENCY(IF('Data Transformation'!$B$425:$B$8425='Bin Analysis'!$B6795,'Data Transformation'!$G$425:$G$8425),D6806))</f>
        <v>2001</v>
      </c>
      <c r="F6806">
        <f t="shared" si="849"/>
        <v>0</v>
      </c>
      <c r="G6806">
        <f>Weighting!$H$14</f>
        <v>0</v>
      </c>
      <c r="H6806">
        <f t="array" ref="H6806">FREQUENCY(IF('Data Transformation'!$B$4:$B$8425=B6795,'Data Transformation'!$G$4:$G$8425),'Bin Analysis'!$B6806)</f>
        <v>2073</v>
      </c>
      <c r="I6806">
        <f t="shared" si="850"/>
        <v>0</v>
      </c>
      <c r="J6806">
        <f t="shared" si="851"/>
        <v>0</v>
      </c>
      <c r="K6806">
        <f>J6806*Weighting!$W$14</f>
        <v>0</v>
      </c>
      <c r="M6806" s="14"/>
    </row>
    <row r="6807" spans="1:13" x14ac:dyDescent="0.55000000000000004">
      <c r="A6807" s="32" t="str">
        <f>IF(Weighting!$P$15&gt;0,B6807,"")</f>
        <v/>
      </c>
      <c r="B6807" t="e">
        <f>Weighting!$C$15</f>
        <v>#DIV/0!</v>
      </c>
      <c r="C6807" t="e">
        <f>Weighting!$F$15</f>
        <v>#NUM!</v>
      </c>
      <c r="D6807" t="e">
        <f>IF(C6807=1,'Data Transformation'!$G$3+0.5*'Data Transformation'!$W$25,IF(C6808=1,D6808-'Data Transformation'!$W$25,FALSE))</f>
        <v>#NUM!</v>
      </c>
      <c r="E6807">
        <f t="array" ref="E6807">IF(ISLOGICAL(D6807),"",FREQUENCY(IF('Data Transformation'!$B$425:$B$8425='Bin Analysis'!$B6795,'Data Transformation'!$G$425:$G$8425),D6807))</f>
        <v>2001</v>
      </c>
      <c r="F6807">
        <f t="shared" si="849"/>
        <v>0</v>
      </c>
      <c r="G6807">
        <f>Weighting!$H$15</f>
        <v>0</v>
      </c>
      <c r="H6807">
        <f t="array" ref="H6807">FREQUENCY(IF('Data Transformation'!$B$4:$B$8425=B6795,'Data Transformation'!$G$4:$G$8425),'Bin Analysis'!$B6807)</f>
        <v>2073</v>
      </c>
      <c r="I6807">
        <f t="shared" si="850"/>
        <v>0</v>
      </c>
      <c r="J6807">
        <f t="shared" si="851"/>
        <v>0</v>
      </c>
      <c r="K6807">
        <f>J6807*Weighting!$W$15</f>
        <v>0</v>
      </c>
      <c r="M6807" s="14"/>
    </row>
    <row r="6808" spans="1:13" x14ac:dyDescent="0.55000000000000004">
      <c r="A6808" s="32" t="str">
        <f>IF(Weighting!$P$16&gt;0,B6808,"")</f>
        <v/>
      </c>
      <c r="B6808" t="e">
        <f>Weighting!$C$16</f>
        <v>#DIV/0!</v>
      </c>
      <c r="C6808" t="e">
        <f>Weighting!$F$16</f>
        <v>#NUM!</v>
      </c>
      <c r="D6808" t="e">
        <f>IF(C6808=1,'Data Transformation'!$G$3+0.5*'Data Transformation'!$W$25,IF(C6809=1,D6809-'Data Transformation'!$W$25,FALSE))</f>
        <v>#NUM!</v>
      </c>
      <c r="E6808">
        <f t="array" ref="E6808">IF(ISLOGICAL(D6808),"",FREQUENCY(IF('Data Transformation'!$B$425:$B$8425='Bin Analysis'!$B6795,'Data Transformation'!$G$425:$G$8425),D6808))</f>
        <v>2001</v>
      </c>
      <c r="F6808">
        <f t="shared" si="849"/>
        <v>0</v>
      </c>
      <c r="G6808">
        <f>Weighting!$H$16</f>
        <v>0</v>
      </c>
      <c r="H6808">
        <f t="array" ref="H6808">FREQUENCY(IF('Data Transformation'!$B$4:$B$8425=B6795,'Data Transformation'!$G$4:$G$8425),'Bin Analysis'!$B6808)</f>
        <v>2073</v>
      </c>
      <c r="I6808">
        <f t="shared" si="850"/>
        <v>0</v>
      </c>
      <c r="J6808">
        <f t="shared" si="851"/>
        <v>0</v>
      </c>
      <c r="K6808">
        <f>J6808*Weighting!$W$16</f>
        <v>0</v>
      </c>
      <c r="M6808" s="14"/>
    </row>
    <row r="6809" spans="1:13" x14ac:dyDescent="0.55000000000000004">
      <c r="A6809" s="32" t="str">
        <f>IF(Weighting!$P$17&gt;0,B6809,"")</f>
        <v/>
      </c>
      <c r="B6809" t="e">
        <f>Weighting!$C$17</f>
        <v>#DIV/0!</v>
      </c>
      <c r="C6809" t="e">
        <f>Weighting!$F$17</f>
        <v>#NUM!</v>
      </c>
      <c r="D6809" t="e">
        <f>IF(C6809=1,'Data Transformation'!$G$3+0.5*'Data Transformation'!$W$25,IF(C6810=1,D6810-'Data Transformation'!$W$25,FALSE))</f>
        <v>#NUM!</v>
      </c>
      <c r="E6809">
        <f t="array" ref="E6809">IF(ISLOGICAL(D6809),"",FREQUENCY(IF('Data Transformation'!$B$425:$B$8425='Bin Analysis'!$B6795,'Data Transformation'!$G$425:$G$8425),D6809))</f>
        <v>2001</v>
      </c>
      <c r="F6809">
        <f t="shared" si="849"/>
        <v>0</v>
      </c>
      <c r="G6809">
        <f>Weighting!$H$17</f>
        <v>0</v>
      </c>
      <c r="H6809">
        <f t="array" ref="H6809">FREQUENCY(IF('Data Transformation'!$B$4:$B$8425=B6795,'Data Transformation'!$G$4:$G$8425),'Bin Analysis'!$B6809)</f>
        <v>2073</v>
      </c>
      <c r="I6809">
        <f t="shared" si="850"/>
        <v>0</v>
      </c>
      <c r="J6809">
        <f t="shared" si="851"/>
        <v>0</v>
      </c>
      <c r="K6809">
        <f>J6809*Weighting!$W$17</f>
        <v>0</v>
      </c>
      <c r="M6809" s="14"/>
    </row>
    <row r="6810" spans="1:13" x14ac:dyDescent="0.55000000000000004">
      <c r="A6810" s="32" t="str">
        <f>IF(Weighting!$P$18&gt;0,B6810,"")</f>
        <v/>
      </c>
      <c r="B6810" t="e">
        <f>Weighting!$C$18</f>
        <v>#DIV/0!</v>
      </c>
      <c r="C6810" t="e">
        <f>Weighting!$F$18</f>
        <v>#NUM!</v>
      </c>
      <c r="D6810" t="e">
        <f>IF(C6810=1,'Data Transformation'!$G$3+0.5*'Data Transformation'!$W$25,IF(C6811=1,D6811-'Data Transformation'!$W$25,FALSE))</f>
        <v>#NUM!</v>
      </c>
      <c r="E6810">
        <f t="array" ref="E6810">IF(ISLOGICAL(D6810),"",FREQUENCY(IF('Data Transformation'!$B$425:$B$8425='Bin Analysis'!$B6795,'Data Transformation'!$G$425:$G$8425),D6810))</f>
        <v>2001</v>
      </c>
      <c r="F6810">
        <f t="shared" si="849"/>
        <v>0</v>
      </c>
      <c r="G6810">
        <f>Weighting!$H$18</f>
        <v>0</v>
      </c>
      <c r="H6810">
        <f t="array" ref="H6810">FREQUENCY(IF('Data Transformation'!$B$4:$B$8425=B6795,'Data Transformation'!$G$4:$G$8425),'Bin Analysis'!$B6810)</f>
        <v>2073</v>
      </c>
      <c r="I6810">
        <f t="shared" si="850"/>
        <v>0</v>
      </c>
      <c r="J6810">
        <f t="shared" si="851"/>
        <v>0</v>
      </c>
      <c r="K6810">
        <f>J6810*Weighting!$W$18</f>
        <v>0</v>
      </c>
      <c r="M6810" s="14"/>
    </row>
    <row r="6811" spans="1:13" x14ac:dyDescent="0.55000000000000004">
      <c r="A6811" s="32" t="str">
        <f>IF(Weighting!$P$19&gt;0,B6811,"")</f>
        <v/>
      </c>
      <c r="B6811" t="e">
        <f>Weighting!$C$19</f>
        <v>#DIV/0!</v>
      </c>
      <c r="C6811" t="e">
        <f>Weighting!$F$19</f>
        <v>#NUM!</v>
      </c>
      <c r="D6811" t="e">
        <f>IF(C6811=1,'Data Transformation'!$G$3+0.5*'Data Transformation'!$W$25,IF(C6812=1,D6812-'Data Transformation'!$W$25,FALSE))</f>
        <v>#NUM!</v>
      </c>
      <c r="E6811">
        <f t="array" ref="E6811">IF(ISLOGICAL(D6811),"",FREQUENCY(IF('Data Transformation'!$B$425:$B$8425='Bin Analysis'!$B6795,'Data Transformation'!$G$425:$G$8425),D6811))</f>
        <v>2001</v>
      </c>
      <c r="F6811">
        <f t="shared" si="849"/>
        <v>0</v>
      </c>
      <c r="G6811">
        <f>Weighting!$H$19</f>
        <v>0</v>
      </c>
      <c r="H6811">
        <f t="array" ref="H6811">FREQUENCY(IF('Data Transformation'!$B$4:$B$8425=B6795,'Data Transformation'!$G$4:$G$8425),'Bin Analysis'!$B6811)</f>
        <v>2073</v>
      </c>
      <c r="I6811">
        <f t="shared" si="850"/>
        <v>0</v>
      </c>
      <c r="J6811">
        <f t="shared" si="851"/>
        <v>0</v>
      </c>
      <c r="K6811">
        <f>J6811*Weighting!$W$19</f>
        <v>0</v>
      </c>
      <c r="M6811" s="14"/>
    </row>
    <row r="6812" spans="1:13" x14ac:dyDescent="0.55000000000000004">
      <c r="A6812" s="32" t="str">
        <f>IF(Weighting!$P$20&gt;0,B6812,"")</f>
        <v/>
      </c>
      <c r="B6812" t="e">
        <f>Weighting!$C$20</f>
        <v>#DIV/0!</v>
      </c>
      <c r="C6812" t="e">
        <f>Weighting!$F$20</f>
        <v>#NUM!</v>
      </c>
      <c r="D6812" t="e">
        <f>IF(C6812=1,'Data Transformation'!$G$3+0.5*'Data Transformation'!$W$25,IF(C6813=1,D6813-'Data Transformation'!$W$25,FALSE))</f>
        <v>#NUM!</v>
      </c>
      <c r="E6812">
        <f t="array" ref="E6812">IF(ISLOGICAL(D6812),"",FREQUENCY(IF('Data Transformation'!$B$425:$B$8425='Bin Analysis'!$B6795,'Data Transformation'!$G$425:$G$8425),D6812))</f>
        <v>2001</v>
      </c>
      <c r="F6812">
        <f t="shared" si="849"/>
        <v>0</v>
      </c>
      <c r="G6812">
        <f>Weighting!$H$20</f>
        <v>0</v>
      </c>
      <c r="H6812">
        <f t="array" ref="H6812">FREQUENCY(IF('Data Transformation'!$B$4:$B$8425=B6795,'Data Transformation'!$G$4:$G$8425),'Bin Analysis'!$B6812)</f>
        <v>2073</v>
      </c>
      <c r="I6812">
        <f t="shared" si="850"/>
        <v>0</v>
      </c>
      <c r="J6812">
        <f t="shared" si="851"/>
        <v>0</v>
      </c>
      <c r="K6812">
        <f>J6812*Weighting!$W$20</f>
        <v>0</v>
      </c>
      <c r="M6812" s="14"/>
    </row>
    <row r="6813" spans="1:13" x14ac:dyDescent="0.55000000000000004">
      <c r="A6813" s="32" t="str">
        <f>IF(Weighting!$P$21&gt;0,B6813,"")</f>
        <v/>
      </c>
      <c r="B6813" t="e">
        <f>Weighting!$C$21</f>
        <v>#DIV/0!</v>
      </c>
      <c r="C6813" t="e">
        <f>Weighting!$F$21</f>
        <v>#NUM!</v>
      </c>
      <c r="D6813" t="e">
        <f>IF(C6813=1,'Data Transformation'!$G$3+0.5*'Data Transformation'!$W$25,IF(C6814=1,D6814-'Data Transformation'!$W$25,FALSE))</f>
        <v>#NUM!</v>
      </c>
      <c r="E6813">
        <f t="array" ref="E6813">IF(ISLOGICAL(D6813),"",FREQUENCY(IF('Data Transformation'!$B$425:$B$8425='Bin Analysis'!$B6795,'Data Transformation'!$G$425:$G$8425),D6813))</f>
        <v>2001</v>
      </c>
      <c r="F6813">
        <f t="shared" si="849"/>
        <v>0</v>
      </c>
      <c r="G6813">
        <f>Weighting!$H$21</f>
        <v>0</v>
      </c>
      <c r="H6813">
        <f t="array" ref="H6813">FREQUENCY(IF('Data Transformation'!$B$4:$B$8425=B6795,'Data Transformation'!$G$4:$G$8425),'Bin Analysis'!$B6813)</f>
        <v>2073</v>
      </c>
      <c r="I6813">
        <f t="shared" si="850"/>
        <v>0</v>
      </c>
      <c r="J6813">
        <f t="shared" si="851"/>
        <v>0</v>
      </c>
      <c r="K6813">
        <f>J6813*Weighting!$W$21</f>
        <v>0</v>
      </c>
      <c r="M6813" s="14"/>
    </row>
    <row r="6814" spans="1:13" x14ac:dyDescent="0.55000000000000004">
      <c r="A6814" s="32" t="str">
        <f>IF(Weighting!$P$22&gt;0,B6814,"")</f>
        <v/>
      </c>
      <c r="B6814" t="e">
        <f>Weighting!$C$22</f>
        <v>#DIV/0!</v>
      </c>
      <c r="C6814" t="e">
        <f>Weighting!$F$22</f>
        <v>#NUM!</v>
      </c>
      <c r="D6814" t="e">
        <f>IF(C6814=1,'Data Transformation'!$G$3+0.5*'Data Transformation'!$W$25,IF(C6815=1,D6815-'Data Transformation'!$W$25,FALSE))</f>
        <v>#NUM!</v>
      </c>
      <c r="E6814">
        <f t="array" ref="E6814">IF(ISLOGICAL(D6814),"",FREQUENCY(IF('Data Transformation'!$B$425:$B$8425='Bin Analysis'!$B6795,'Data Transformation'!$G$425:$G$8425),D6814))</f>
        <v>2001</v>
      </c>
      <c r="F6814">
        <f t="shared" si="849"/>
        <v>0</v>
      </c>
      <c r="G6814">
        <f>Weighting!$H$22</f>
        <v>0</v>
      </c>
      <c r="H6814">
        <f t="array" ref="H6814">FREQUENCY(IF('Data Transformation'!$B$4:$B$8425=B6795,'Data Transformation'!$G$4:$G$8425),'Bin Analysis'!$B6814)</f>
        <v>2073</v>
      </c>
      <c r="I6814">
        <f t="shared" si="850"/>
        <v>0</v>
      </c>
      <c r="J6814">
        <f t="shared" si="851"/>
        <v>0</v>
      </c>
      <c r="K6814">
        <f>J6814*Weighting!$W$22</f>
        <v>0</v>
      </c>
      <c r="M6814" s="14"/>
    </row>
    <row r="6815" spans="1:13" x14ac:dyDescent="0.55000000000000004">
      <c r="A6815" s="32" t="str">
        <f>IF(Weighting!$P$23&gt;0,B6815,"")</f>
        <v/>
      </c>
      <c r="B6815" t="e">
        <f>Weighting!$C$23</f>
        <v>#DIV/0!</v>
      </c>
      <c r="C6815" t="e">
        <f>Weighting!$F$23</f>
        <v>#NUM!</v>
      </c>
      <c r="D6815" t="e">
        <f>IF(C6815=1,'Data Transformation'!$G$3+0.5*'Data Transformation'!$W$25,IF(C6816=1,D6816-'Data Transformation'!$W$25,FALSE))</f>
        <v>#NUM!</v>
      </c>
      <c r="E6815">
        <f t="array" ref="E6815">IF(ISLOGICAL(D6815),"",FREQUENCY(IF('Data Transformation'!$B$425:$B$8425='Bin Analysis'!$B6795,'Data Transformation'!$G$425:$G$8425),D6815))</f>
        <v>2001</v>
      </c>
      <c r="F6815">
        <f t="shared" si="849"/>
        <v>0</v>
      </c>
      <c r="G6815">
        <f>Weighting!$H$23</f>
        <v>0</v>
      </c>
      <c r="H6815">
        <f t="array" ref="H6815">FREQUENCY(IF('Data Transformation'!$B$4:$B$8425=B6795,'Data Transformation'!$G$4:$G$8425),'Bin Analysis'!$B6815)</f>
        <v>2073</v>
      </c>
      <c r="I6815">
        <f t="shared" si="850"/>
        <v>0</v>
      </c>
      <c r="J6815">
        <f t="shared" si="851"/>
        <v>0</v>
      </c>
      <c r="K6815">
        <f>J6815*Weighting!$W$23</f>
        <v>0</v>
      </c>
      <c r="M6815" s="14"/>
    </row>
    <row r="6816" spans="1:13" x14ac:dyDescent="0.55000000000000004">
      <c r="A6816" s="32" t="str">
        <f>IF(Weighting!$P$24&gt;0,B6816,"")</f>
        <v/>
      </c>
      <c r="B6816" t="e">
        <f>Weighting!$C$24</f>
        <v>#DIV/0!</v>
      </c>
      <c r="C6816" t="e">
        <f>Weighting!$F$24</f>
        <v>#NUM!</v>
      </c>
      <c r="D6816" t="e">
        <f>IF(C6816=1,'Data Transformation'!$G$3+0.5*'Data Transformation'!$W$25,IF(C6817=1,D6817-'Data Transformation'!$W$25,FALSE))</f>
        <v>#NUM!</v>
      </c>
      <c r="E6816">
        <f t="array" ref="E6816">IF(ISLOGICAL(D6816),"",FREQUENCY(IF('Data Transformation'!$B$425:$B$8425='Bin Analysis'!$B6795,'Data Transformation'!$G$425:$G$8425),D6816))</f>
        <v>2001</v>
      </c>
      <c r="F6816">
        <f t="shared" si="849"/>
        <v>0</v>
      </c>
      <c r="G6816">
        <f>Weighting!$H$24</f>
        <v>0</v>
      </c>
      <c r="H6816">
        <f t="array" ref="H6816">FREQUENCY(IF('Data Transformation'!$B$4:$B$8425=B6795,'Data Transformation'!$G$4:$G$8425),'Bin Analysis'!$B6816)</f>
        <v>2073</v>
      </c>
      <c r="I6816">
        <f t="shared" si="850"/>
        <v>0</v>
      </c>
      <c r="J6816">
        <f t="shared" si="851"/>
        <v>0</v>
      </c>
      <c r="K6816">
        <f>J6816*Weighting!$W$24</f>
        <v>0</v>
      </c>
      <c r="M6816" s="14"/>
    </row>
    <row r="6817" spans="1:25" x14ac:dyDescent="0.55000000000000004">
      <c r="A6817" s="32" t="str">
        <f>IF(Weighting!$P$25&gt;0,B6817,"")</f>
        <v/>
      </c>
      <c r="B6817" t="e">
        <f>Weighting!$C$25</f>
        <v>#DIV/0!</v>
      </c>
      <c r="C6817" t="e">
        <f>Weighting!$F$25</f>
        <v>#NUM!</v>
      </c>
      <c r="D6817" t="e">
        <f>IF(C6817=1,'Data Transformation'!$G$3+0.5*'Data Transformation'!$W$25,IF(C6818=1,D6818-'Data Transformation'!$W$25,FALSE))</f>
        <v>#NUM!</v>
      </c>
      <c r="E6817">
        <f t="array" ref="E6817">IF(ISLOGICAL(D6817),"",FREQUENCY(IF('Data Transformation'!$B$425:$B$8425='Bin Analysis'!$B6795,'Data Transformation'!$G$425:$G$8425),D6817))</f>
        <v>2001</v>
      </c>
      <c r="F6817">
        <f t="shared" si="849"/>
        <v>0</v>
      </c>
      <c r="G6817">
        <f>Weighting!$H$25</f>
        <v>0</v>
      </c>
      <c r="H6817">
        <f t="array" ref="H6817">FREQUENCY(IF('Data Transformation'!$B$4:$B$8425=B6795,'Data Transformation'!$G$4:$G$8425),'Bin Analysis'!$B6817)</f>
        <v>2073</v>
      </c>
      <c r="I6817">
        <f t="shared" si="850"/>
        <v>0</v>
      </c>
      <c r="J6817">
        <f t="shared" si="851"/>
        <v>0</v>
      </c>
      <c r="K6817">
        <f>J6817*Weighting!$W$25</f>
        <v>0</v>
      </c>
      <c r="M6817" s="14"/>
    </row>
    <row r="6818" spans="1:25" x14ac:dyDescent="0.55000000000000004">
      <c r="O6818"/>
      <c r="P6818"/>
      <c r="Q6818"/>
      <c r="R6818"/>
    </row>
    <row r="6819" spans="1:25" ht="23.35" x14ac:dyDescent="0.8">
      <c r="A6819" s="21" t="s">
        <v>0</v>
      </c>
      <c r="B6819" s="21" t="str">
        <f>IFERROR(VLOOKUP(C6819,'Data Transformation'!$L$6:$M$426,2,FALSE),"")</f>
        <v/>
      </c>
      <c r="C6819" s="21">
        <f>C6795+1</f>
        <v>284</v>
      </c>
      <c r="D6819" s="21"/>
      <c r="E6819" s="21"/>
      <c r="F6819" s="21"/>
      <c r="G6819" s="21"/>
      <c r="H6819" s="22"/>
      <c r="I6819" s="22"/>
      <c r="J6819" s="22"/>
      <c r="K6819" s="21"/>
      <c r="L6819" s="21" t="str">
        <f>B6819</f>
        <v/>
      </c>
      <c r="M6819" s="23" t="e">
        <f>INDEX('Data Transformation'!$O$4:$O$424,MATCH($B6819,'Data Transformation'!$M$4:$M$424,0),MATCH($M$2,'Data Transformation'!$O$3,0))</f>
        <v>#N/A</v>
      </c>
      <c r="N6819" s="27" t="e">
        <f>IF('Input and Summary Results'!$J$16="minimum",'Bin Analysis'!X6820/(M6819-1),'Bin Analysis'!Y6819/('Bin Analysis'!M6819-1))</f>
        <v>#N/A</v>
      </c>
      <c r="O6819" s="27" t="e">
        <f>IF(M6819=FALSE,NA(),(VLOOKUP(1,C6822:K6841,4,FALSE))/(M6819-1))</f>
        <v>#N/A</v>
      </c>
      <c r="P6819" s="27" t="e">
        <f>IF(M6819=FALSE,NA(),SUM(J6822:J6841)/Weighting!$S$5)</f>
        <v>#N/A</v>
      </c>
      <c r="Q6819" s="27" t="e">
        <f>IF(M6819=FALSE,NA(),SUM(K6822:K6841)/Weighting!$S$6)</f>
        <v>#N/A</v>
      </c>
      <c r="R6819" s="27" t="e">
        <f>IF(M6819=FALSE,NA(),(VLOOKUP(1,G6822:K6841,3,FALSE))/(M6819-1))</f>
        <v>#N/A</v>
      </c>
      <c r="S6819" s="22" t="e">
        <f>IF(M6819=FALSE,NA(),IF(SUM(J6822:J6841)=2,"yes","no"))</f>
        <v>#N/A</v>
      </c>
      <c r="X6819" s="2" cm="2">
        <f t="array" ref="X6819:X6820">FREQUENCY(IF('Data Transformation'!$B$425:$B$6424='Bin Analysis'!L6819,'Data Transformation'!$G$425:$G$6424),'Data Transformation'!$U$11)</f>
        <v>0</v>
      </c>
      <c r="Y6819" s="2" cm="2">
        <f t="array" ref="Y6819:Y6820">FREQUENCY(IF('Data Transformation'!$B$425:$B$6424='Bin Analysis'!L6819,'Data Transformation'!$G$425:$G$6424),'Data Transformation'!$U$12)</f>
        <v>0</v>
      </c>
    </row>
    <row r="6820" spans="1:25" x14ac:dyDescent="0.55000000000000004">
      <c r="A6820" s="14" t="s">
        <v>67</v>
      </c>
      <c r="B6820" t="s">
        <v>47</v>
      </c>
      <c r="C6820" t="s">
        <v>5</v>
      </c>
      <c r="D6820" t="s">
        <v>100</v>
      </c>
      <c r="E6820" t="s">
        <v>101</v>
      </c>
      <c r="F6820" t="s">
        <v>102</v>
      </c>
      <c r="G6820" t="s">
        <v>70</v>
      </c>
      <c r="H6820" t="s">
        <v>31</v>
      </c>
      <c r="I6820" t="s">
        <v>32</v>
      </c>
      <c r="J6820" t="s">
        <v>46</v>
      </c>
      <c r="K6820" s="14" t="s">
        <v>45</v>
      </c>
      <c r="M6820" s="14"/>
      <c r="X6820" s="2">
        <v>0</v>
      </c>
      <c r="Y6820" s="2">
        <v>0</v>
      </c>
    </row>
    <row r="6821" spans="1:25" x14ac:dyDescent="0.55000000000000004">
      <c r="A6821" s="32"/>
      <c r="D6821" t="e">
        <f>IF(C6821=1,'Data Transformation'!$G$3+0.5*'Data Transformation'!$W$25,IF(C6822=1,D6822-'Data Transformation'!$W$25,FALSE))</f>
        <v>#NUM!</v>
      </c>
      <c r="E6821">
        <f t="array" ref="E6821">IF(ISLOGICAL(D6821),"",FREQUENCY(IF('Data Transformation'!$B$425:$B$8425='Bin Analysis'!$B6819,'Data Transformation'!$G$425:$G$8425),D6821))</f>
        <v>2001</v>
      </c>
      <c r="F6821" t="e">
        <f>IF(ISLOGICAL(D6821),"",E6821-E6820)</f>
        <v>#VALUE!</v>
      </c>
      <c r="M6821" s="14"/>
    </row>
    <row r="6822" spans="1:25" x14ac:dyDescent="0.55000000000000004">
      <c r="A6822" s="32" t="e">
        <f>IF(Weighting!$P$6&gt;0,B6822,"")</f>
        <v>#NUM!</v>
      </c>
      <c r="B6822" t="e">
        <f>Weighting!$C$6</f>
        <v>#DIV/0!</v>
      </c>
      <c r="C6822" t="e">
        <f>Weighting!$F$6</f>
        <v>#NUM!</v>
      </c>
      <c r="D6822" t="e">
        <f>IF(C6822=1,'Data Transformation'!$G$3+0.5*'Data Transformation'!$W$25,IF(C6823=1,D6823-'Data Transformation'!$W$25,FALSE))</f>
        <v>#NUM!</v>
      </c>
      <c r="E6822">
        <f t="array" ref="E6822">IF(ISLOGICAL(D6822),"",FREQUENCY(IF('Data Transformation'!$B$425:$B$8425='Bin Analysis'!$B6819,'Data Transformation'!$G$425:$G$8425),D6822))</f>
        <v>2001</v>
      </c>
      <c r="F6822">
        <f>IF(ISLOGICAL(D6822),"",E6822-E6821)</f>
        <v>0</v>
      </c>
      <c r="G6822">
        <f>Weighting!$H$6</f>
        <v>1</v>
      </c>
      <c r="H6822">
        <f t="array" ref="H6822">FREQUENCY(IF('Data Transformation'!$B$4:$B$8425=B6819,'Data Transformation'!$G$4:$G$8425),'Bin Analysis'!$B6822)</f>
        <v>2073</v>
      </c>
      <c r="I6822">
        <f>H6822-H6821</f>
        <v>2073</v>
      </c>
      <c r="J6822">
        <f>IF(I6822=0,0,1)</f>
        <v>1</v>
      </c>
      <c r="K6822" t="e">
        <f>J6822*Weighting!$W$6</f>
        <v>#NUM!</v>
      </c>
      <c r="M6822" s="14"/>
    </row>
    <row r="6823" spans="1:25" x14ac:dyDescent="0.55000000000000004">
      <c r="A6823" s="32" t="str">
        <f>IF(Weighting!$P$7&gt;0,B6823,"")</f>
        <v/>
      </c>
      <c r="B6823" t="e">
        <f>Weighting!$C$7</f>
        <v>#DIV/0!</v>
      </c>
      <c r="C6823" t="e">
        <f>Weighting!$F$7</f>
        <v>#NUM!</v>
      </c>
      <c r="D6823" t="e">
        <f>IF(C6823=1,'Data Transformation'!$G$3+0.5*'Data Transformation'!$W$25,IF(C6824=1,D6824-'Data Transformation'!$W$25,FALSE))</f>
        <v>#NUM!</v>
      </c>
      <c r="E6823">
        <f t="array" ref="E6823">IF(ISLOGICAL(D6823),"",FREQUENCY(IF('Data Transformation'!$B$425:$B$8425='Bin Analysis'!$B6819,'Data Transformation'!$G$425:$G$8425),D6823))</f>
        <v>2001</v>
      </c>
      <c r="F6823">
        <f t="shared" ref="F6823:F6841" si="852">IF(ISLOGICAL(D6823),"",E6823-E6822)</f>
        <v>0</v>
      </c>
      <c r="G6823">
        <f>Weighting!$H$7</f>
        <v>0</v>
      </c>
      <c r="H6823">
        <f t="array" ref="H6823">FREQUENCY(IF('Data Transformation'!$B$4:$B$8425=B6819,'Data Transformation'!$G$4:$G$8425),'Bin Analysis'!$B6823)</f>
        <v>2073</v>
      </c>
      <c r="I6823">
        <f t="shared" ref="I6823:I6841" si="853">H6823-H6822</f>
        <v>0</v>
      </c>
      <c r="J6823">
        <f>IF(I6823=0,0,1)</f>
        <v>0</v>
      </c>
      <c r="K6823">
        <f>J6823*Weighting!$W$7</f>
        <v>0</v>
      </c>
      <c r="M6823" s="14"/>
    </row>
    <row r="6824" spans="1:25" x14ac:dyDescent="0.55000000000000004">
      <c r="A6824" s="32" t="str">
        <f>IF(Weighting!$P$8&gt;0,B6824,"")</f>
        <v/>
      </c>
      <c r="B6824" t="e">
        <f>Weighting!$C$8</f>
        <v>#DIV/0!</v>
      </c>
      <c r="C6824" t="e">
        <f>Weighting!$F$8</f>
        <v>#NUM!</v>
      </c>
      <c r="D6824" t="e">
        <f>IF(C6824=1,'Data Transformation'!$G$3+0.5*'Data Transformation'!$W$25,IF(C6825=1,D6825-'Data Transformation'!$W$25,FALSE))</f>
        <v>#NUM!</v>
      </c>
      <c r="E6824">
        <f t="array" ref="E6824">IF(ISLOGICAL(D6824),"",FREQUENCY(IF('Data Transformation'!$B$425:$B$8425='Bin Analysis'!$B6819,'Data Transformation'!$G$425:$G$8425),D6824))</f>
        <v>2001</v>
      </c>
      <c r="F6824">
        <f t="shared" si="852"/>
        <v>0</v>
      </c>
      <c r="G6824">
        <f>Weighting!$H$8</f>
        <v>0</v>
      </c>
      <c r="H6824">
        <f t="array" ref="H6824">FREQUENCY(IF('Data Transformation'!$B$4:$B$8425=B6819,'Data Transformation'!$G$4:$G$8425),'Bin Analysis'!$B6824)</f>
        <v>2073</v>
      </c>
      <c r="I6824">
        <f t="shared" si="853"/>
        <v>0</v>
      </c>
      <c r="J6824">
        <f t="shared" ref="J6824:J6841" si="854">IF(I6824=0,0,1)</f>
        <v>0</v>
      </c>
      <c r="K6824">
        <f>J6824*Weighting!$W$8</f>
        <v>0</v>
      </c>
      <c r="M6824" s="14"/>
    </row>
    <row r="6825" spans="1:25" x14ac:dyDescent="0.55000000000000004">
      <c r="A6825" s="32" t="str">
        <f>IF(Weighting!$P$9&gt;0,B6825,"")</f>
        <v/>
      </c>
      <c r="B6825" s="50" t="e">
        <f>Weighting!$C$9</f>
        <v>#DIV/0!</v>
      </c>
      <c r="C6825" t="e">
        <f>Weighting!$F$9</f>
        <v>#NUM!</v>
      </c>
      <c r="D6825" t="e">
        <f>IF(C6825=1,'Data Transformation'!$G$3+0.5*'Data Transformation'!$W$25,IF(C6826=1,D6826-'Data Transformation'!$W$25,FALSE))</f>
        <v>#NUM!</v>
      </c>
      <c r="E6825">
        <f t="array" ref="E6825">IF(ISLOGICAL(D6825),"",FREQUENCY(IF('Data Transformation'!$B$425:$B$8425='Bin Analysis'!$B6819,'Data Transformation'!$G$425:$G$8425),D6825))</f>
        <v>2001</v>
      </c>
      <c r="F6825">
        <f t="shared" si="852"/>
        <v>0</v>
      </c>
      <c r="G6825">
        <f>Weighting!$H$9</f>
        <v>0</v>
      </c>
      <c r="H6825">
        <f t="array" ref="H6825">FREQUENCY(IF('Data Transformation'!$B$4:$B$8425=B6819,'Data Transformation'!$G$4:$G$8425),'Bin Analysis'!$B6825)</f>
        <v>2073</v>
      </c>
      <c r="I6825">
        <f t="shared" si="853"/>
        <v>0</v>
      </c>
      <c r="J6825">
        <f t="shared" si="854"/>
        <v>0</v>
      </c>
      <c r="K6825">
        <f>J6825*Weighting!$W$9</f>
        <v>0</v>
      </c>
      <c r="M6825" s="14"/>
    </row>
    <row r="6826" spans="1:25" x14ac:dyDescent="0.55000000000000004">
      <c r="A6826" s="32" t="str">
        <f>IF(Weighting!$P$10&gt;0,B6826,"")</f>
        <v/>
      </c>
      <c r="B6826" t="e">
        <f>Weighting!$C$10</f>
        <v>#DIV/0!</v>
      </c>
      <c r="C6826" t="e">
        <f>Weighting!$F$10</f>
        <v>#NUM!</v>
      </c>
      <c r="D6826" t="e">
        <f>IF(C6826=1,'Data Transformation'!$G$3+0.5*'Data Transformation'!$W$25,IF(C6827=1,D6827-'Data Transformation'!$W$25,FALSE))</f>
        <v>#NUM!</v>
      </c>
      <c r="E6826">
        <f t="array" ref="E6826">IF(ISLOGICAL(D6826),"",FREQUENCY(IF('Data Transformation'!$B$425:$B$8425='Bin Analysis'!$B6819,'Data Transformation'!$G$425:$G$8425),D6826))</f>
        <v>2001</v>
      </c>
      <c r="F6826">
        <f t="shared" si="852"/>
        <v>0</v>
      </c>
      <c r="G6826">
        <f>Weighting!$H$10</f>
        <v>0</v>
      </c>
      <c r="H6826">
        <f t="array" ref="H6826">FREQUENCY(IF('Data Transformation'!$B$4:$B$8425=B6819,'Data Transformation'!$G$4:$G$8425),'Bin Analysis'!$B6826)</f>
        <v>2073</v>
      </c>
      <c r="I6826">
        <f t="shared" si="853"/>
        <v>0</v>
      </c>
      <c r="J6826">
        <f t="shared" si="854"/>
        <v>0</v>
      </c>
      <c r="K6826">
        <f>J6826*Weighting!$W$10</f>
        <v>0</v>
      </c>
      <c r="M6826" s="14"/>
    </row>
    <row r="6827" spans="1:25" x14ac:dyDescent="0.55000000000000004">
      <c r="A6827" s="32" t="str">
        <f>IF(Weighting!$P$11&gt;0,B6827,"")</f>
        <v/>
      </c>
      <c r="B6827" t="e">
        <f>Weighting!$C$11</f>
        <v>#DIV/0!</v>
      </c>
      <c r="C6827" t="e">
        <f>Weighting!$F$11</f>
        <v>#NUM!</v>
      </c>
      <c r="D6827" t="e">
        <f>IF(C6827=1,'Data Transformation'!$G$3+0.5*'Data Transformation'!$W$25,IF(C6828=1,D6828-'Data Transformation'!$W$25,FALSE))</f>
        <v>#NUM!</v>
      </c>
      <c r="E6827">
        <f t="array" ref="E6827">IF(ISLOGICAL(D6827),"",FREQUENCY(IF('Data Transformation'!$B$425:$B$8425='Bin Analysis'!$B6819,'Data Transformation'!$G$425:$G$8425),D6827))</f>
        <v>2001</v>
      </c>
      <c r="F6827">
        <f t="shared" si="852"/>
        <v>0</v>
      </c>
      <c r="G6827">
        <f>Weighting!$H$11</f>
        <v>0</v>
      </c>
      <c r="H6827">
        <f t="array" ref="H6827">FREQUENCY(IF('Data Transformation'!$B$4:$B$8425=B6819,'Data Transformation'!$G$4:$G$8425),'Bin Analysis'!$B6827)</f>
        <v>2073</v>
      </c>
      <c r="I6827">
        <f t="shared" si="853"/>
        <v>0</v>
      </c>
      <c r="J6827">
        <f t="shared" si="854"/>
        <v>0</v>
      </c>
      <c r="K6827">
        <f>J6827*Weighting!$W$11</f>
        <v>0</v>
      </c>
      <c r="M6827" s="14"/>
    </row>
    <row r="6828" spans="1:25" x14ac:dyDescent="0.55000000000000004">
      <c r="A6828" s="32" t="str">
        <f>IF(Weighting!$P$12&gt;0,B6828,"")</f>
        <v/>
      </c>
      <c r="B6828" t="e">
        <f>Weighting!$C$12</f>
        <v>#DIV/0!</v>
      </c>
      <c r="C6828" t="e">
        <f>Weighting!$F$12</f>
        <v>#NUM!</v>
      </c>
      <c r="D6828" t="e">
        <f>IF(C6828=1,'Data Transformation'!$G$3+0.5*'Data Transformation'!$W$25,IF(C6829=1,D6829-'Data Transformation'!$W$25,FALSE))</f>
        <v>#NUM!</v>
      </c>
      <c r="E6828">
        <f t="array" ref="E6828">IF(ISLOGICAL(D6828),"",FREQUENCY(IF('Data Transformation'!$B$425:$B$8425='Bin Analysis'!$B6819,'Data Transformation'!$G$425:$G$8425),D6828))</f>
        <v>2001</v>
      </c>
      <c r="F6828">
        <f t="shared" si="852"/>
        <v>0</v>
      </c>
      <c r="G6828">
        <f>Weighting!$H$12</f>
        <v>0</v>
      </c>
      <c r="H6828">
        <f t="array" ref="H6828">FREQUENCY(IF('Data Transformation'!$B$4:$B$8425=B6819,'Data Transformation'!$G$4:$G$8425),'Bin Analysis'!$B6828)</f>
        <v>2073</v>
      </c>
      <c r="I6828">
        <f t="shared" si="853"/>
        <v>0</v>
      </c>
      <c r="J6828">
        <f t="shared" si="854"/>
        <v>0</v>
      </c>
      <c r="K6828">
        <f>J6828*Weighting!$W$12</f>
        <v>0</v>
      </c>
      <c r="M6828" s="14"/>
    </row>
    <row r="6829" spans="1:25" x14ac:dyDescent="0.55000000000000004">
      <c r="A6829" s="32" t="str">
        <f>IF(Weighting!$P$13&gt;0,B6829,"")</f>
        <v/>
      </c>
      <c r="B6829" t="e">
        <f>Weighting!$C$13</f>
        <v>#DIV/0!</v>
      </c>
      <c r="C6829" t="e">
        <f>Weighting!$F$13</f>
        <v>#NUM!</v>
      </c>
      <c r="D6829" t="e">
        <f>IF(C6829=1,'Data Transformation'!$G$3+0.5*'Data Transformation'!$W$25,IF(C6830=1,D6830-'Data Transformation'!$W$25,FALSE))</f>
        <v>#NUM!</v>
      </c>
      <c r="E6829">
        <f t="array" ref="E6829">IF(ISLOGICAL(D6829),"",FREQUENCY(IF('Data Transformation'!$B$425:$B$8425='Bin Analysis'!$B6819,'Data Transformation'!$G$425:$G$8425),D6829))</f>
        <v>2001</v>
      </c>
      <c r="F6829">
        <f t="shared" si="852"/>
        <v>0</v>
      </c>
      <c r="G6829">
        <f>Weighting!$H$13</f>
        <v>0</v>
      </c>
      <c r="H6829">
        <f t="array" ref="H6829">FREQUENCY(IF('Data Transformation'!$B$4:$B$8425=B6819,'Data Transformation'!$G$4:$G$8425),'Bin Analysis'!$B6829)</f>
        <v>2073</v>
      </c>
      <c r="I6829">
        <f t="shared" si="853"/>
        <v>0</v>
      </c>
      <c r="J6829">
        <f t="shared" si="854"/>
        <v>0</v>
      </c>
      <c r="K6829">
        <f>J6829*Weighting!$W$13</f>
        <v>0</v>
      </c>
      <c r="M6829" s="14"/>
    </row>
    <row r="6830" spans="1:25" x14ac:dyDescent="0.55000000000000004">
      <c r="A6830" s="32" t="str">
        <f>IF(Weighting!$P$14&gt;0,B6830,"")</f>
        <v/>
      </c>
      <c r="B6830" t="e">
        <f>Weighting!$C$14</f>
        <v>#DIV/0!</v>
      </c>
      <c r="C6830" t="e">
        <f>Weighting!$F$14</f>
        <v>#NUM!</v>
      </c>
      <c r="D6830" t="e">
        <f>IF(C6830=1,'Data Transformation'!$G$3+0.5*'Data Transformation'!$W$25,IF(C6831=1,D6831-'Data Transformation'!$W$25,FALSE))</f>
        <v>#NUM!</v>
      </c>
      <c r="E6830">
        <f t="array" ref="E6830">IF(ISLOGICAL(D6830),"",FREQUENCY(IF('Data Transformation'!$B$425:$B$8425='Bin Analysis'!$B6819,'Data Transformation'!$G$425:$G$8425),D6830))</f>
        <v>2001</v>
      </c>
      <c r="F6830">
        <f t="shared" si="852"/>
        <v>0</v>
      </c>
      <c r="G6830">
        <f>Weighting!$H$14</f>
        <v>0</v>
      </c>
      <c r="H6830">
        <f t="array" ref="H6830">FREQUENCY(IF('Data Transformation'!$B$4:$B$8425=B6819,'Data Transformation'!$G$4:$G$8425),'Bin Analysis'!$B6830)</f>
        <v>2073</v>
      </c>
      <c r="I6830">
        <f t="shared" si="853"/>
        <v>0</v>
      </c>
      <c r="J6830">
        <f t="shared" si="854"/>
        <v>0</v>
      </c>
      <c r="K6830">
        <f>J6830*Weighting!$W$14</f>
        <v>0</v>
      </c>
      <c r="M6830" s="14"/>
    </row>
    <row r="6831" spans="1:25" x14ac:dyDescent="0.55000000000000004">
      <c r="A6831" s="32" t="str">
        <f>IF(Weighting!$P$15&gt;0,B6831,"")</f>
        <v/>
      </c>
      <c r="B6831" t="e">
        <f>Weighting!$C$15</f>
        <v>#DIV/0!</v>
      </c>
      <c r="C6831" t="e">
        <f>Weighting!$F$15</f>
        <v>#NUM!</v>
      </c>
      <c r="D6831" t="e">
        <f>IF(C6831=1,'Data Transformation'!$G$3+0.5*'Data Transformation'!$W$25,IF(C6832=1,D6832-'Data Transformation'!$W$25,FALSE))</f>
        <v>#NUM!</v>
      </c>
      <c r="E6831">
        <f t="array" ref="E6831">IF(ISLOGICAL(D6831),"",FREQUENCY(IF('Data Transformation'!$B$425:$B$8425='Bin Analysis'!$B6819,'Data Transformation'!$G$425:$G$8425),D6831))</f>
        <v>2001</v>
      </c>
      <c r="F6831">
        <f t="shared" si="852"/>
        <v>0</v>
      </c>
      <c r="G6831">
        <f>Weighting!$H$15</f>
        <v>0</v>
      </c>
      <c r="H6831">
        <f t="array" ref="H6831">FREQUENCY(IF('Data Transformation'!$B$4:$B$8425=B6819,'Data Transformation'!$G$4:$G$8425),'Bin Analysis'!$B6831)</f>
        <v>2073</v>
      </c>
      <c r="I6831">
        <f t="shared" si="853"/>
        <v>0</v>
      </c>
      <c r="J6831">
        <f t="shared" si="854"/>
        <v>0</v>
      </c>
      <c r="K6831">
        <f>J6831*Weighting!$W$15</f>
        <v>0</v>
      </c>
      <c r="M6831" s="14"/>
    </row>
    <row r="6832" spans="1:25" x14ac:dyDescent="0.55000000000000004">
      <c r="A6832" s="32" t="str">
        <f>IF(Weighting!$P$16&gt;0,B6832,"")</f>
        <v/>
      </c>
      <c r="B6832" t="e">
        <f>Weighting!$C$16</f>
        <v>#DIV/0!</v>
      </c>
      <c r="C6832" t="e">
        <f>Weighting!$F$16</f>
        <v>#NUM!</v>
      </c>
      <c r="D6832" t="e">
        <f>IF(C6832=1,'Data Transformation'!$G$3+0.5*'Data Transformation'!$W$25,IF(C6833=1,D6833-'Data Transformation'!$W$25,FALSE))</f>
        <v>#NUM!</v>
      </c>
      <c r="E6832">
        <f t="array" ref="E6832">IF(ISLOGICAL(D6832),"",FREQUENCY(IF('Data Transformation'!$B$425:$B$8425='Bin Analysis'!$B6819,'Data Transformation'!$G$425:$G$8425),D6832))</f>
        <v>2001</v>
      </c>
      <c r="F6832">
        <f t="shared" si="852"/>
        <v>0</v>
      </c>
      <c r="G6832">
        <f>Weighting!$H$16</f>
        <v>0</v>
      </c>
      <c r="H6832">
        <f t="array" ref="H6832">FREQUENCY(IF('Data Transformation'!$B$4:$B$8425=B6819,'Data Transformation'!$G$4:$G$8425),'Bin Analysis'!$B6832)</f>
        <v>2073</v>
      </c>
      <c r="I6832">
        <f t="shared" si="853"/>
        <v>0</v>
      </c>
      <c r="J6832">
        <f t="shared" si="854"/>
        <v>0</v>
      </c>
      <c r="K6832">
        <f>J6832*Weighting!$W$16</f>
        <v>0</v>
      </c>
      <c r="M6832" s="14"/>
    </row>
    <row r="6833" spans="1:25" x14ac:dyDescent="0.55000000000000004">
      <c r="A6833" s="32" t="str">
        <f>IF(Weighting!$P$17&gt;0,B6833,"")</f>
        <v/>
      </c>
      <c r="B6833" t="e">
        <f>Weighting!$C$17</f>
        <v>#DIV/0!</v>
      </c>
      <c r="C6833" t="e">
        <f>Weighting!$F$17</f>
        <v>#NUM!</v>
      </c>
      <c r="D6833" t="e">
        <f>IF(C6833=1,'Data Transformation'!$G$3+0.5*'Data Transformation'!$W$25,IF(C6834=1,D6834-'Data Transformation'!$W$25,FALSE))</f>
        <v>#NUM!</v>
      </c>
      <c r="E6833">
        <f t="array" ref="E6833">IF(ISLOGICAL(D6833),"",FREQUENCY(IF('Data Transformation'!$B$425:$B$8425='Bin Analysis'!$B6819,'Data Transformation'!$G$425:$G$8425),D6833))</f>
        <v>2001</v>
      </c>
      <c r="F6833">
        <f t="shared" si="852"/>
        <v>0</v>
      </c>
      <c r="G6833">
        <f>Weighting!$H$17</f>
        <v>0</v>
      </c>
      <c r="H6833">
        <f t="array" ref="H6833">FREQUENCY(IF('Data Transformation'!$B$4:$B$8425=B6819,'Data Transformation'!$G$4:$G$8425),'Bin Analysis'!$B6833)</f>
        <v>2073</v>
      </c>
      <c r="I6833">
        <f t="shared" si="853"/>
        <v>0</v>
      </c>
      <c r="J6833">
        <f t="shared" si="854"/>
        <v>0</v>
      </c>
      <c r="K6833">
        <f>J6833*Weighting!$W$17</f>
        <v>0</v>
      </c>
      <c r="M6833" s="14"/>
    </row>
    <row r="6834" spans="1:25" x14ac:dyDescent="0.55000000000000004">
      <c r="A6834" s="32" t="str">
        <f>IF(Weighting!$P$18&gt;0,B6834,"")</f>
        <v/>
      </c>
      <c r="B6834" t="e">
        <f>Weighting!$C$18</f>
        <v>#DIV/0!</v>
      </c>
      <c r="C6834" t="e">
        <f>Weighting!$F$18</f>
        <v>#NUM!</v>
      </c>
      <c r="D6834" t="e">
        <f>IF(C6834=1,'Data Transformation'!$G$3+0.5*'Data Transformation'!$W$25,IF(C6835=1,D6835-'Data Transformation'!$W$25,FALSE))</f>
        <v>#NUM!</v>
      </c>
      <c r="E6834">
        <f t="array" ref="E6834">IF(ISLOGICAL(D6834),"",FREQUENCY(IF('Data Transformation'!$B$425:$B$8425='Bin Analysis'!$B6819,'Data Transformation'!$G$425:$G$8425),D6834))</f>
        <v>2001</v>
      </c>
      <c r="F6834">
        <f t="shared" si="852"/>
        <v>0</v>
      </c>
      <c r="G6834">
        <f>Weighting!$H$18</f>
        <v>0</v>
      </c>
      <c r="H6834">
        <f t="array" ref="H6834">FREQUENCY(IF('Data Transformation'!$B$4:$B$8425=B6819,'Data Transformation'!$G$4:$G$8425),'Bin Analysis'!$B6834)</f>
        <v>2073</v>
      </c>
      <c r="I6834">
        <f t="shared" si="853"/>
        <v>0</v>
      </c>
      <c r="J6834">
        <f t="shared" si="854"/>
        <v>0</v>
      </c>
      <c r="K6834">
        <f>J6834*Weighting!$W$18</f>
        <v>0</v>
      </c>
      <c r="M6834" s="14"/>
    </row>
    <row r="6835" spans="1:25" x14ac:dyDescent="0.55000000000000004">
      <c r="A6835" s="32" t="str">
        <f>IF(Weighting!$P$19&gt;0,B6835,"")</f>
        <v/>
      </c>
      <c r="B6835" t="e">
        <f>Weighting!$C$19</f>
        <v>#DIV/0!</v>
      </c>
      <c r="C6835" t="e">
        <f>Weighting!$F$19</f>
        <v>#NUM!</v>
      </c>
      <c r="D6835" t="e">
        <f>IF(C6835=1,'Data Transformation'!$G$3+0.5*'Data Transformation'!$W$25,IF(C6836=1,D6836-'Data Transformation'!$W$25,FALSE))</f>
        <v>#NUM!</v>
      </c>
      <c r="E6835">
        <f t="array" ref="E6835">IF(ISLOGICAL(D6835),"",FREQUENCY(IF('Data Transformation'!$B$425:$B$8425='Bin Analysis'!$B6819,'Data Transformation'!$G$425:$G$8425),D6835))</f>
        <v>2001</v>
      </c>
      <c r="F6835">
        <f t="shared" si="852"/>
        <v>0</v>
      </c>
      <c r="G6835">
        <f>Weighting!$H$19</f>
        <v>0</v>
      </c>
      <c r="H6835">
        <f t="array" ref="H6835">FREQUENCY(IF('Data Transformation'!$B$4:$B$8425=B6819,'Data Transformation'!$G$4:$G$8425),'Bin Analysis'!$B6835)</f>
        <v>2073</v>
      </c>
      <c r="I6835">
        <f t="shared" si="853"/>
        <v>0</v>
      </c>
      <c r="J6835">
        <f t="shared" si="854"/>
        <v>0</v>
      </c>
      <c r="K6835">
        <f>J6835*Weighting!$W$19</f>
        <v>0</v>
      </c>
      <c r="M6835" s="14"/>
    </row>
    <row r="6836" spans="1:25" x14ac:dyDescent="0.55000000000000004">
      <c r="A6836" s="32" t="str">
        <f>IF(Weighting!$P$20&gt;0,B6836,"")</f>
        <v/>
      </c>
      <c r="B6836" t="e">
        <f>Weighting!$C$20</f>
        <v>#DIV/0!</v>
      </c>
      <c r="C6836" t="e">
        <f>Weighting!$F$20</f>
        <v>#NUM!</v>
      </c>
      <c r="D6836" t="e">
        <f>IF(C6836=1,'Data Transformation'!$G$3+0.5*'Data Transformation'!$W$25,IF(C6837=1,D6837-'Data Transformation'!$W$25,FALSE))</f>
        <v>#NUM!</v>
      </c>
      <c r="E6836">
        <f t="array" ref="E6836">IF(ISLOGICAL(D6836),"",FREQUENCY(IF('Data Transformation'!$B$425:$B$8425='Bin Analysis'!$B6819,'Data Transformation'!$G$425:$G$8425),D6836))</f>
        <v>2001</v>
      </c>
      <c r="F6836">
        <f t="shared" si="852"/>
        <v>0</v>
      </c>
      <c r="G6836">
        <f>Weighting!$H$20</f>
        <v>0</v>
      </c>
      <c r="H6836">
        <f t="array" ref="H6836">FREQUENCY(IF('Data Transformation'!$B$4:$B$8425=B6819,'Data Transformation'!$G$4:$G$8425),'Bin Analysis'!$B6836)</f>
        <v>2073</v>
      </c>
      <c r="I6836">
        <f t="shared" si="853"/>
        <v>0</v>
      </c>
      <c r="J6836">
        <f t="shared" si="854"/>
        <v>0</v>
      </c>
      <c r="K6836">
        <f>J6836*Weighting!$W$20</f>
        <v>0</v>
      </c>
      <c r="M6836" s="14"/>
    </row>
    <row r="6837" spans="1:25" x14ac:dyDescent="0.55000000000000004">
      <c r="A6837" s="32" t="str">
        <f>IF(Weighting!$P$21&gt;0,B6837,"")</f>
        <v/>
      </c>
      <c r="B6837" t="e">
        <f>Weighting!$C$21</f>
        <v>#DIV/0!</v>
      </c>
      <c r="C6837" t="e">
        <f>Weighting!$F$21</f>
        <v>#NUM!</v>
      </c>
      <c r="D6837" t="e">
        <f>IF(C6837=1,'Data Transformation'!$G$3+0.5*'Data Transformation'!$W$25,IF(C6838=1,D6838-'Data Transformation'!$W$25,FALSE))</f>
        <v>#NUM!</v>
      </c>
      <c r="E6837">
        <f t="array" ref="E6837">IF(ISLOGICAL(D6837),"",FREQUENCY(IF('Data Transformation'!$B$425:$B$8425='Bin Analysis'!$B6819,'Data Transformation'!$G$425:$G$8425),D6837))</f>
        <v>2001</v>
      </c>
      <c r="F6837">
        <f t="shared" si="852"/>
        <v>0</v>
      </c>
      <c r="G6837">
        <f>Weighting!$H$21</f>
        <v>0</v>
      </c>
      <c r="H6837">
        <f t="array" ref="H6837">FREQUENCY(IF('Data Transformation'!$B$4:$B$8425=B6819,'Data Transformation'!$G$4:$G$8425),'Bin Analysis'!$B6837)</f>
        <v>2073</v>
      </c>
      <c r="I6837">
        <f t="shared" si="853"/>
        <v>0</v>
      </c>
      <c r="J6837">
        <f t="shared" si="854"/>
        <v>0</v>
      </c>
      <c r="K6837">
        <f>J6837*Weighting!$W$21</f>
        <v>0</v>
      </c>
      <c r="M6837" s="14"/>
    </row>
    <row r="6838" spans="1:25" x14ac:dyDescent="0.55000000000000004">
      <c r="A6838" s="32" t="str">
        <f>IF(Weighting!$P$22&gt;0,B6838,"")</f>
        <v/>
      </c>
      <c r="B6838" t="e">
        <f>Weighting!$C$22</f>
        <v>#DIV/0!</v>
      </c>
      <c r="C6838" t="e">
        <f>Weighting!$F$22</f>
        <v>#NUM!</v>
      </c>
      <c r="D6838" t="e">
        <f>IF(C6838=1,'Data Transformation'!$G$3+0.5*'Data Transformation'!$W$25,IF(C6839=1,D6839-'Data Transformation'!$W$25,FALSE))</f>
        <v>#NUM!</v>
      </c>
      <c r="E6838">
        <f t="array" ref="E6838">IF(ISLOGICAL(D6838),"",FREQUENCY(IF('Data Transformation'!$B$425:$B$8425='Bin Analysis'!$B6819,'Data Transformation'!$G$425:$G$8425),D6838))</f>
        <v>2001</v>
      </c>
      <c r="F6838">
        <f t="shared" si="852"/>
        <v>0</v>
      </c>
      <c r="G6838">
        <f>Weighting!$H$22</f>
        <v>0</v>
      </c>
      <c r="H6838">
        <f t="array" ref="H6838">FREQUENCY(IF('Data Transformation'!$B$4:$B$8425=B6819,'Data Transformation'!$G$4:$G$8425),'Bin Analysis'!$B6838)</f>
        <v>2073</v>
      </c>
      <c r="I6838">
        <f t="shared" si="853"/>
        <v>0</v>
      </c>
      <c r="J6838">
        <f t="shared" si="854"/>
        <v>0</v>
      </c>
      <c r="K6838">
        <f>J6838*Weighting!$W$22</f>
        <v>0</v>
      </c>
      <c r="M6838" s="14"/>
    </row>
    <row r="6839" spans="1:25" x14ac:dyDescent="0.55000000000000004">
      <c r="A6839" s="32" t="str">
        <f>IF(Weighting!$P$23&gt;0,B6839,"")</f>
        <v/>
      </c>
      <c r="B6839" t="e">
        <f>Weighting!$C$23</f>
        <v>#DIV/0!</v>
      </c>
      <c r="C6839" t="e">
        <f>Weighting!$F$23</f>
        <v>#NUM!</v>
      </c>
      <c r="D6839" t="e">
        <f>IF(C6839=1,'Data Transformation'!$G$3+0.5*'Data Transformation'!$W$25,IF(C6840=1,D6840-'Data Transformation'!$W$25,FALSE))</f>
        <v>#NUM!</v>
      </c>
      <c r="E6839">
        <f t="array" ref="E6839">IF(ISLOGICAL(D6839),"",FREQUENCY(IF('Data Transformation'!$B$425:$B$8425='Bin Analysis'!$B6819,'Data Transformation'!$G$425:$G$8425),D6839))</f>
        <v>2001</v>
      </c>
      <c r="F6839">
        <f t="shared" si="852"/>
        <v>0</v>
      </c>
      <c r="G6839">
        <f>Weighting!$H$23</f>
        <v>0</v>
      </c>
      <c r="H6839">
        <f t="array" ref="H6839">FREQUENCY(IF('Data Transformation'!$B$4:$B$8425=B6819,'Data Transformation'!$G$4:$G$8425),'Bin Analysis'!$B6839)</f>
        <v>2073</v>
      </c>
      <c r="I6839">
        <f t="shared" si="853"/>
        <v>0</v>
      </c>
      <c r="J6839">
        <f t="shared" si="854"/>
        <v>0</v>
      </c>
      <c r="K6839">
        <f>J6839*Weighting!$W$23</f>
        <v>0</v>
      </c>
      <c r="M6839" s="14"/>
    </row>
    <row r="6840" spans="1:25" x14ac:dyDescent="0.55000000000000004">
      <c r="A6840" s="32" t="str">
        <f>IF(Weighting!$P$24&gt;0,B6840,"")</f>
        <v/>
      </c>
      <c r="B6840" t="e">
        <f>Weighting!$C$24</f>
        <v>#DIV/0!</v>
      </c>
      <c r="C6840" t="e">
        <f>Weighting!$F$24</f>
        <v>#NUM!</v>
      </c>
      <c r="D6840" t="e">
        <f>IF(C6840=1,'Data Transformation'!$G$3+0.5*'Data Transformation'!$W$25,IF(C6841=1,D6841-'Data Transformation'!$W$25,FALSE))</f>
        <v>#NUM!</v>
      </c>
      <c r="E6840">
        <f t="array" ref="E6840">IF(ISLOGICAL(D6840),"",FREQUENCY(IF('Data Transformation'!$B$425:$B$8425='Bin Analysis'!$B6819,'Data Transformation'!$G$425:$G$8425),D6840))</f>
        <v>2001</v>
      </c>
      <c r="F6840">
        <f t="shared" si="852"/>
        <v>0</v>
      </c>
      <c r="G6840">
        <f>Weighting!$H$24</f>
        <v>0</v>
      </c>
      <c r="H6840">
        <f t="array" ref="H6840">FREQUENCY(IF('Data Transformation'!$B$4:$B$8425=B6819,'Data Transformation'!$G$4:$G$8425),'Bin Analysis'!$B6840)</f>
        <v>2073</v>
      </c>
      <c r="I6840">
        <f t="shared" si="853"/>
        <v>0</v>
      </c>
      <c r="J6840">
        <f t="shared" si="854"/>
        <v>0</v>
      </c>
      <c r="K6840">
        <f>J6840*Weighting!$W$24</f>
        <v>0</v>
      </c>
      <c r="M6840" s="14"/>
    </row>
    <row r="6841" spans="1:25" x14ac:dyDescent="0.55000000000000004">
      <c r="A6841" s="32" t="str">
        <f>IF(Weighting!$P$25&gt;0,B6841,"")</f>
        <v/>
      </c>
      <c r="B6841" t="e">
        <f>Weighting!$C$25</f>
        <v>#DIV/0!</v>
      </c>
      <c r="C6841" t="e">
        <f>Weighting!$F$25</f>
        <v>#NUM!</v>
      </c>
      <c r="D6841" t="e">
        <f>IF(C6841=1,'Data Transformation'!$G$3+0.5*'Data Transformation'!$W$25,IF(C6842=1,D6842-'Data Transformation'!$W$25,FALSE))</f>
        <v>#NUM!</v>
      </c>
      <c r="E6841">
        <f t="array" ref="E6841">IF(ISLOGICAL(D6841),"",FREQUENCY(IF('Data Transformation'!$B$425:$B$8425='Bin Analysis'!$B6819,'Data Transformation'!$G$425:$G$8425),D6841))</f>
        <v>2001</v>
      </c>
      <c r="F6841">
        <f t="shared" si="852"/>
        <v>0</v>
      </c>
      <c r="G6841">
        <f>Weighting!$H$25</f>
        <v>0</v>
      </c>
      <c r="H6841">
        <f t="array" ref="H6841">FREQUENCY(IF('Data Transformation'!$B$4:$B$8425=B6819,'Data Transformation'!$G$4:$G$8425),'Bin Analysis'!$B6841)</f>
        <v>2073</v>
      </c>
      <c r="I6841">
        <f t="shared" si="853"/>
        <v>0</v>
      </c>
      <c r="J6841">
        <f t="shared" si="854"/>
        <v>0</v>
      </c>
      <c r="K6841">
        <f>J6841*Weighting!$W$25</f>
        <v>0</v>
      </c>
      <c r="M6841" s="14"/>
    </row>
    <row r="6842" spans="1:25" x14ac:dyDescent="0.55000000000000004">
      <c r="N6842" s="57"/>
      <c r="O6842"/>
      <c r="P6842"/>
      <c r="Q6842"/>
      <c r="R6842"/>
    </row>
    <row r="6843" spans="1:25" ht="23.35" x14ac:dyDescent="0.8">
      <c r="A6843" s="21" t="s">
        <v>0</v>
      </c>
      <c r="B6843" s="21" t="str">
        <f>IFERROR(VLOOKUP(C6843,'Data Transformation'!$L$6:$M$426,2,FALSE),"")</f>
        <v/>
      </c>
      <c r="C6843" s="21">
        <f>C6819+1</f>
        <v>285</v>
      </c>
      <c r="D6843" s="21"/>
      <c r="E6843" s="21"/>
      <c r="F6843" s="21"/>
      <c r="G6843" s="21"/>
      <c r="H6843" s="22"/>
      <c r="I6843" s="22"/>
      <c r="J6843" s="22"/>
      <c r="K6843" s="21"/>
      <c r="L6843" s="21" t="str">
        <f>B6843</f>
        <v/>
      </c>
      <c r="M6843" s="23" t="e">
        <f>INDEX('Data Transformation'!$O$4:$O$424,MATCH($B6843,'Data Transformation'!$M$4:$M$424,0),MATCH($M$2,'Data Transformation'!$O$3,0))</f>
        <v>#N/A</v>
      </c>
      <c r="N6843" s="27" t="e">
        <f>IF('Input and Summary Results'!$J$16="minimum",'Bin Analysis'!X6844/(M6843-1),'Bin Analysis'!Y6843/('Bin Analysis'!M6843-1))</f>
        <v>#N/A</v>
      </c>
      <c r="O6843" s="27" t="e">
        <f>IF(M6843=FALSE,NA(),(VLOOKUP(1,C6846:K6865,4,FALSE))/(M6843-1))</f>
        <v>#N/A</v>
      </c>
      <c r="P6843" s="27" t="e">
        <f>IF(M6843=FALSE,NA(),SUM(J6846:J6865)/Weighting!$S$5)</f>
        <v>#N/A</v>
      </c>
      <c r="Q6843" s="27" t="e">
        <f>IF(M6843=FALSE,NA(),SUM(K6846:K6865)/Weighting!$S$6)</f>
        <v>#N/A</v>
      </c>
      <c r="R6843" s="27" t="e">
        <f>IF(M6843=FALSE,NA(),(VLOOKUP(1,G6846:K6865,3,FALSE))/(M6843-1))</f>
        <v>#N/A</v>
      </c>
      <c r="S6843" s="22" t="e">
        <f>IF(M6843=FALSE,NA(),IF(SUM(J6846:J6865)=2,"yes","no"))</f>
        <v>#N/A</v>
      </c>
      <c r="X6843" s="2" cm="2">
        <f t="array" ref="X6843:X6844">FREQUENCY(IF('Data Transformation'!$B$425:$B$6424='Bin Analysis'!L6843,'Data Transformation'!$G$425:$G$6424),'Data Transformation'!$U$11)</f>
        <v>0</v>
      </c>
      <c r="Y6843" s="2" cm="2">
        <f t="array" ref="Y6843:Y6844">FREQUENCY(IF('Data Transformation'!$B$425:$B$6424='Bin Analysis'!L6843,'Data Transformation'!$G$425:$G$6424),'Data Transformation'!$U$12)</f>
        <v>0</v>
      </c>
    </row>
    <row r="6844" spans="1:25" x14ac:dyDescent="0.55000000000000004">
      <c r="A6844" s="14" t="s">
        <v>67</v>
      </c>
      <c r="B6844" t="s">
        <v>47</v>
      </c>
      <c r="C6844" t="s">
        <v>5</v>
      </c>
      <c r="D6844" t="s">
        <v>100</v>
      </c>
      <c r="E6844" t="s">
        <v>101</v>
      </c>
      <c r="F6844" t="s">
        <v>102</v>
      </c>
      <c r="G6844" t="s">
        <v>70</v>
      </c>
      <c r="H6844" t="s">
        <v>31</v>
      </c>
      <c r="I6844" t="s">
        <v>32</v>
      </c>
      <c r="J6844" t="s">
        <v>46</v>
      </c>
      <c r="K6844" s="14" t="s">
        <v>45</v>
      </c>
      <c r="M6844" s="14"/>
      <c r="X6844" s="2">
        <v>0</v>
      </c>
      <c r="Y6844" s="2">
        <v>0</v>
      </c>
    </row>
    <row r="6845" spans="1:25" x14ac:dyDescent="0.55000000000000004">
      <c r="A6845" s="32"/>
      <c r="D6845" t="e">
        <f>IF(C6845=1,'Data Transformation'!$G$3+0.5*'Data Transformation'!$W$25,IF(C6846=1,D6846-'Data Transformation'!$W$25,FALSE))</f>
        <v>#NUM!</v>
      </c>
      <c r="E6845">
        <f t="array" ref="E6845">IF(ISLOGICAL(D6845),"",FREQUENCY(IF('Data Transformation'!$B$425:$B$8425='Bin Analysis'!$B6843,'Data Transformation'!$G$425:$G$8425),D6845))</f>
        <v>2001</v>
      </c>
      <c r="F6845" t="e">
        <f>IF(ISLOGICAL(D6845),"",E6845-E6844)</f>
        <v>#VALUE!</v>
      </c>
      <c r="M6845" s="14"/>
    </row>
    <row r="6846" spans="1:25" x14ac:dyDescent="0.55000000000000004">
      <c r="A6846" s="32" t="e">
        <f>IF(Weighting!$P$6&gt;0,B6846,"")</f>
        <v>#NUM!</v>
      </c>
      <c r="B6846" t="e">
        <f>Weighting!$C$6</f>
        <v>#DIV/0!</v>
      </c>
      <c r="C6846" t="e">
        <f>Weighting!$F$6</f>
        <v>#NUM!</v>
      </c>
      <c r="D6846" t="e">
        <f>IF(C6846=1,'Data Transformation'!$G$3+0.5*'Data Transformation'!$W$25,IF(C6847=1,D6847-'Data Transformation'!$W$25,FALSE))</f>
        <v>#NUM!</v>
      </c>
      <c r="E6846">
        <f t="array" ref="E6846">IF(ISLOGICAL(D6846),"",FREQUENCY(IF('Data Transformation'!$B$425:$B$8425='Bin Analysis'!$B6843,'Data Transformation'!$G$425:$G$8425),D6846))</f>
        <v>2001</v>
      </c>
      <c r="F6846">
        <f>IF(ISLOGICAL(D6846),"",E6846-E6845)</f>
        <v>0</v>
      </c>
      <c r="G6846">
        <f>Weighting!$H$6</f>
        <v>1</v>
      </c>
      <c r="H6846">
        <f t="array" ref="H6846">FREQUENCY(IF('Data Transformation'!$B$4:$B$8425=B6843,'Data Transformation'!$G$4:$G$8425),'Bin Analysis'!$B6846)</f>
        <v>2073</v>
      </c>
      <c r="I6846">
        <f>H6846-H6845</f>
        <v>2073</v>
      </c>
      <c r="J6846">
        <f>IF(I6846=0,0,1)</f>
        <v>1</v>
      </c>
      <c r="K6846" t="e">
        <f>J6846*Weighting!$W$6</f>
        <v>#NUM!</v>
      </c>
      <c r="M6846" s="14"/>
    </row>
    <row r="6847" spans="1:25" x14ac:dyDescent="0.55000000000000004">
      <c r="A6847" s="32" t="str">
        <f>IF(Weighting!$P$7&gt;0,B6847,"")</f>
        <v/>
      </c>
      <c r="B6847" t="e">
        <f>Weighting!$C$7</f>
        <v>#DIV/0!</v>
      </c>
      <c r="C6847" t="e">
        <f>Weighting!$F$7</f>
        <v>#NUM!</v>
      </c>
      <c r="D6847" t="e">
        <f>IF(C6847=1,'Data Transformation'!$G$3+0.5*'Data Transformation'!$W$25,IF(C6848=1,D6848-'Data Transformation'!$W$25,FALSE))</f>
        <v>#NUM!</v>
      </c>
      <c r="E6847">
        <f t="array" ref="E6847">IF(ISLOGICAL(D6847),"",FREQUENCY(IF('Data Transformation'!$B$425:$B$8425='Bin Analysis'!$B6843,'Data Transformation'!$G$425:$G$8425),D6847))</f>
        <v>2001</v>
      </c>
      <c r="F6847">
        <f t="shared" ref="F6847:F6865" si="855">IF(ISLOGICAL(D6847),"",E6847-E6846)</f>
        <v>0</v>
      </c>
      <c r="G6847">
        <f>Weighting!$H$7</f>
        <v>0</v>
      </c>
      <c r="H6847">
        <f t="array" ref="H6847">FREQUENCY(IF('Data Transformation'!$B$4:$B$8425=B6843,'Data Transformation'!$G$4:$G$8425),'Bin Analysis'!$B6847)</f>
        <v>2073</v>
      </c>
      <c r="I6847">
        <f t="shared" ref="I6847:I6865" si="856">H6847-H6846</f>
        <v>0</v>
      </c>
      <c r="J6847">
        <f>IF(I6847=0,0,1)</f>
        <v>0</v>
      </c>
      <c r="K6847">
        <f>J6847*Weighting!$W$7</f>
        <v>0</v>
      </c>
      <c r="M6847" s="14"/>
    </row>
    <row r="6848" spans="1:25" x14ac:dyDescent="0.55000000000000004">
      <c r="A6848" s="32" t="str">
        <f>IF(Weighting!$P$8&gt;0,B6848,"")</f>
        <v/>
      </c>
      <c r="B6848" t="e">
        <f>Weighting!$C$8</f>
        <v>#DIV/0!</v>
      </c>
      <c r="C6848" t="e">
        <f>Weighting!$F$8</f>
        <v>#NUM!</v>
      </c>
      <c r="D6848" t="e">
        <f>IF(C6848=1,'Data Transformation'!$G$3+0.5*'Data Transformation'!$W$25,IF(C6849=1,D6849-'Data Transformation'!$W$25,FALSE))</f>
        <v>#NUM!</v>
      </c>
      <c r="E6848">
        <f t="array" ref="E6848">IF(ISLOGICAL(D6848),"",FREQUENCY(IF('Data Transformation'!$B$425:$B$8425='Bin Analysis'!$B6843,'Data Transformation'!$G$425:$G$8425),D6848))</f>
        <v>2001</v>
      </c>
      <c r="F6848">
        <f t="shared" si="855"/>
        <v>0</v>
      </c>
      <c r="G6848">
        <f>Weighting!$H$8</f>
        <v>0</v>
      </c>
      <c r="H6848">
        <f t="array" ref="H6848">FREQUENCY(IF('Data Transformation'!$B$4:$B$8425=B6843,'Data Transformation'!$G$4:$G$8425),'Bin Analysis'!$B6848)</f>
        <v>2073</v>
      </c>
      <c r="I6848">
        <f t="shared" si="856"/>
        <v>0</v>
      </c>
      <c r="J6848">
        <f t="shared" ref="J6848:J6865" si="857">IF(I6848=0,0,1)</f>
        <v>0</v>
      </c>
      <c r="K6848">
        <f>J6848*Weighting!$W$8</f>
        <v>0</v>
      </c>
      <c r="M6848" s="14"/>
    </row>
    <row r="6849" spans="1:13" x14ac:dyDescent="0.55000000000000004">
      <c r="A6849" s="32" t="str">
        <f>IF(Weighting!$P$9&gt;0,B6849,"")</f>
        <v/>
      </c>
      <c r="B6849" s="50" t="e">
        <f>Weighting!$C$9</f>
        <v>#DIV/0!</v>
      </c>
      <c r="C6849" t="e">
        <f>Weighting!$F$9</f>
        <v>#NUM!</v>
      </c>
      <c r="D6849" t="e">
        <f>IF(C6849=1,'Data Transformation'!$G$3+0.5*'Data Transformation'!$W$25,IF(C6850=1,D6850-'Data Transformation'!$W$25,FALSE))</f>
        <v>#NUM!</v>
      </c>
      <c r="E6849">
        <f t="array" ref="E6849">IF(ISLOGICAL(D6849),"",FREQUENCY(IF('Data Transformation'!$B$425:$B$8425='Bin Analysis'!$B6843,'Data Transformation'!$G$425:$G$8425),D6849))</f>
        <v>2001</v>
      </c>
      <c r="F6849">
        <f t="shared" si="855"/>
        <v>0</v>
      </c>
      <c r="G6849">
        <f>Weighting!$H$9</f>
        <v>0</v>
      </c>
      <c r="H6849">
        <f t="array" ref="H6849">FREQUENCY(IF('Data Transformation'!$B$4:$B$8425=B6843,'Data Transformation'!$G$4:$G$8425),'Bin Analysis'!$B6849)</f>
        <v>2073</v>
      </c>
      <c r="I6849">
        <f t="shared" si="856"/>
        <v>0</v>
      </c>
      <c r="J6849">
        <f t="shared" si="857"/>
        <v>0</v>
      </c>
      <c r="K6849">
        <f>J6849*Weighting!$W$9</f>
        <v>0</v>
      </c>
      <c r="M6849" s="14"/>
    </row>
    <row r="6850" spans="1:13" x14ac:dyDescent="0.55000000000000004">
      <c r="A6850" s="32" t="str">
        <f>IF(Weighting!$P$10&gt;0,B6850,"")</f>
        <v/>
      </c>
      <c r="B6850" t="e">
        <f>Weighting!$C$10</f>
        <v>#DIV/0!</v>
      </c>
      <c r="C6850" t="e">
        <f>Weighting!$F$10</f>
        <v>#NUM!</v>
      </c>
      <c r="D6850" t="e">
        <f>IF(C6850=1,'Data Transformation'!$G$3+0.5*'Data Transformation'!$W$25,IF(C6851=1,D6851-'Data Transformation'!$W$25,FALSE))</f>
        <v>#NUM!</v>
      </c>
      <c r="E6850">
        <f t="array" ref="E6850">IF(ISLOGICAL(D6850),"",FREQUENCY(IF('Data Transformation'!$B$425:$B$8425='Bin Analysis'!$B6843,'Data Transformation'!$G$425:$G$8425),D6850))</f>
        <v>2001</v>
      </c>
      <c r="F6850">
        <f t="shared" si="855"/>
        <v>0</v>
      </c>
      <c r="G6850">
        <f>Weighting!$H$10</f>
        <v>0</v>
      </c>
      <c r="H6850">
        <f t="array" ref="H6850">FREQUENCY(IF('Data Transformation'!$B$4:$B$8425=B6843,'Data Transformation'!$G$4:$G$8425),'Bin Analysis'!$B6850)</f>
        <v>2073</v>
      </c>
      <c r="I6850">
        <f t="shared" si="856"/>
        <v>0</v>
      </c>
      <c r="J6850">
        <f t="shared" si="857"/>
        <v>0</v>
      </c>
      <c r="K6850">
        <f>J6850*Weighting!$W$10</f>
        <v>0</v>
      </c>
      <c r="M6850" s="14"/>
    </row>
    <row r="6851" spans="1:13" x14ac:dyDescent="0.55000000000000004">
      <c r="A6851" s="32" t="str">
        <f>IF(Weighting!$P$11&gt;0,B6851,"")</f>
        <v/>
      </c>
      <c r="B6851" t="e">
        <f>Weighting!$C$11</f>
        <v>#DIV/0!</v>
      </c>
      <c r="C6851" t="e">
        <f>Weighting!$F$11</f>
        <v>#NUM!</v>
      </c>
      <c r="D6851" t="e">
        <f>IF(C6851=1,'Data Transformation'!$G$3+0.5*'Data Transformation'!$W$25,IF(C6852=1,D6852-'Data Transformation'!$W$25,FALSE))</f>
        <v>#NUM!</v>
      </c>
      <c r="E6851">
        <f t="array" ref="E6851">IF(ISLOGICAL(D6851),"",FREQUENCY(IF('Data Transformation'!$B$425:$B$8425='Bin Analysis'!$B6843,'Data Transformation'!$G$425:$G$8425),D6851))</f>
        <v>2001</v>
      </c>
      <c r="F6851">
        <f t="shared" si="855"/>
        <v>0</v>
      </c>
      <c r="G6851">
        <f>Weighting!$H$11</f>
        <v>0</v>
      </c>
      <c r="H6851">
        <f t="array" ref="H6851">FREQUENCY(IF('Data Transformation'!$B$4:$B$8425=B6843,'Data Transformation'!$G$4:$G$8425),'Bin Analysis'!$B6851)</f>
        <v>2073</v>
      </c>
      <c r="I6851">
        <f t="shared" si="856"/>
        <v>0</v>
      </c>
      <c r="J6851">
        <f t="shared" si="857"/>
        <v>0</v>
      </c>
      <c r="K6851">
        <f>J6851*Weighting!$W$11</f>
        <v>0</v>
      </c>
      <c r="M6851" s="14"/>
    </row>
    <row r="6852" spans="1:13" x14ac:dyDescent="0.55000000000000004">
      <c r="A6852" s="32" t="str">
        <f>IF(Weighting!$P$12&gt;0,B6852,"")</f>
        <v/>
      </c>
      <c r="B6852" t="e">
        <f>Weighting!$C$12</f>
        <v>#DIV/0!</v>
      </c>
      <c r="C6852" t="e">
        <f>Weighting!$F$12</f>
        <v>#NUM!</v>
      </c>
      <c r="D6852" t="e">
        <f>IF(C6852=1,'Data Transformation'!$G$3+0.5*'Data Transformation'!$W$25,IF(C6853=1,D6853-'Data Transformation'!$W$25,FALSE))</f>
        <v>#NUM!</v>
      </c>
      <c r="E6852">
        <f t="array" ref="E6852">IF(ISLOGICAL(D6852),"",FREQUENCY(IF('Data Transformation'!$B$425:$B$8425='Bin Analysis'!$B6843,'Data Transformation'!$G$425:$G$8425),D6852))</f>
        <v>2001</v>
      </c>
      <c r="F6852">
        <f t="shared" si="855"/>
        <v>0</v>
      </c>
      <c r="G6852">
        <f>Weighting!$H$12</f>
        <v>0</v>
      </c>
      <c r="H6852">
        <f t="array" ref="H6852">FREQUENCY(IF('Data Transformation'!$B$4:$B$8425=B6843,'Data Transformation'!$G$4:$G$8425),'Bin Analysis'!$B6852)</f>
        <v>2073</v>
      </c>
      <c r="I6852">
        <f t="shared" si="856"/>
        <v>0</v>
      </c>
      <c r="J6852">
        <f t="shared" si="857"/>
        <v>0</v>
      </c>
      <c r="K6852">
        <f>J6852*Weighting!$W$12</f>
        <v>0</v>
      </c>
      <c r="M6852" s="14"/>
    </row>
    <row r="6853" spans="1:13" x14ac:dyDescent="0.55000000000000004">
      <c r="A6853" s="32" t="str">
        <f>IF(Weighting!$P$13&gt;0,B6853,"")</f>
        <v/>
      </c>
      <c r="B6853" t="e">
        <f>Weighting!$C$13</f>
        <v>#DIV/0!</v>
      </c>
      <c r="C6853" t="e">
        <f>Weighting!$F$13</f>
        <v>#NUM!</v>
      </c>
      <c r="D6853" t="e">
        <f>IF(C6853=1,'Data Transformation'!$G$3+0.5*'Data Transformation'!$W$25,IF(C6854=1,D6854-'Data Transformation'!$W$25,FALSE))</f>
        <v>#NUM!</v>
      </c>
      <c r="E6853">
        <f t="array" ref="E6853">IF(ISLOGICAL(D6853),"",FREQUENCY(IF('Data Transformation'!$B$425:$B$8425='Bin Analysis'!$B6843,'Data Transformation'!$G$425:$G$8425),D6853))</f>
        <v>2001</v>
      </c>
      <c r="F6853">
        <f t="shared" si="855"/>
        <v>0</v>
      </c>
      <c r="G6853">
        <f>Weighting!$H$13</f>
        <v>0</v>
      </c>
      <c r="H6853">
        <f t="array" ref="H6853">FREQUENCY(IF('Data Transformation'!$B$4:$B$8425=B6843,'Data Transformation'!$G$4:$G$8425),'Bin Analysis'!$B6853)</f>
        <v>2073</v>
      </c>
      <c r="I6853">
        <f t="shared" si="856"/>
        <v>0</v>
      </c>
      <c r="J6853">
        <f t="shared" si="857"/>
        <v>0</v>
      </c>
      <c r="K6853">
        <f>J6853*Weighting!$W$13</f>
        <v>0</v>
      </c>
      <c r="M6853" s="14"/>
    </row>
    <row r="6854" spans="1:13" x14ac:dyDescent="0.55000000000000004">
      <c r="A6854" s="32" t="str">
        <f>IF(Weighting!$P$14&gt;0,B6854,"")</f>
        <v/>
      </c>
      <c r="B6854" t="e">
        <f>Weighting!$C$14</f>
        <v>#DIV/0!</v>
      </c>
      <c r="C6854" t="e">
        <f>Weighting!$F$14</f>
        <v>#NUM!</v>
      </c>
      <c r="D6854" t="e">
        <f>IF(C6854=1,'Data Transformation'!$G$3+0.5*'Data Transformation'!$W$25,IF(C6855=1,D6855-'Data Transformation'!$W$25,FALSE))</f>
        <v>#NUM!</v>
      </c>
      <c r="E6854">
        <f t="array" ref="E6854">IF(ISLOGICAL(D6854),"",FREQUENCY(IF('Data Transformation'!$B$425:$B$8425='Bin Analysis'!$B6843,'Data Transformation'!$G$425:$G$8425),D6854))</f>
        <v>2001</v>
      </c>
      <c r="F6854">
        <f t="shared" si="855"/>
        <v>0</v>
      </c>
      <c r="G6854">
        <f>Weighting!$H$14</f>
        <v>0</v>
      </c>
      <c r="H6854">
        <f t="array" ref="H6854">FREQUENCY(IF('Data Transformation'!$B$4:$B$8425=B6843,'Data Transformation'!$G$4:$G$8425),'Bin Analysis'!$B6854)</f>
        <v>2073</v>
      </c>
      <c r="I6854">
        <f t="shared" si="856"/>
        <v>0</v>
      </c>
      <c r="J6854">
        <f t="shared" si="857"/>
        <v>0</v>
      </c>
      <c r="K6854">
        <f>J6854*Weighting!$W$14</f>
        <v>0</v>
      </c>
      <c r="M6854" s="14"/>
    </row>
    <row r="6855" spans="1:13" x14ac:dyDescent="0.55000000000000004">
      <c r="A6855" s="32" t="str">
        <f>IF(Weighting!$P$15&gt;0,B6855,"")</f>
        <v/>
      </c>
      <c r="B6855" t="e">
        <f>Weighting!$C$15</f>
        <v>#DIV/0!</v>
      </c>
      <c r="C6855" t="e">
        <f>Weighting!$F$15</f>
        <v>#NUM!</v>
      </c>
      <c r="D6855" t="e">
        <f>IF(C6855=1,'Data Transformation'!$G$3+0.5*'Data Transformation'!$W$25,IF(C6856=1,D6856-'Data Transformation'!$W$25,FALSE))</f>
        <v>#NUM!</v>
      </c>
      <c r="E6855">
        <f t="array" ref="E6855">IF(ISLOGICAL(D6855),"",FREQUENCY(IF('Data Transformation'!$B$425:$B$8425='Bin Analysis'!$B6843,'Data Transformation'!$G$425:$G$8425),D6855))</f>
        <v>2001</v>
      </c>
      <c r="F6855">
        <f t="shared" si="855"/>
        <v>0</v>
      </c>
      <c r="G6855">
        <f>Weighting!$H$15</f>
        <v>0</v>
      </c>
      <c r="H6855">
        <f t="array" ref="H6855">FREQUENCY(IF('Data Transformation'!$B$4:$B$8425=B6843,'Data Transformation'!$G$4:$G$8425),'Bin Analysis'!$B6855)</f>
        <v>2073</v>
      </c>
      <c r="I6855">
        <f t="shared" si="856"/>
        <v>0</v>
      </c>
      <c r="J6855">
        <f t="shared" si="857"/>
        <v>0</v>
      </c>
      <c r="K6855">
        <f>J6855*Weighting!$W$15</f>
        <v>0</v>
      </c>
      <c r="M6855" s="14"/>
    </row>
    <row r="6856" spans="1:13" x14ac:dyDescent="0.55000000000000004">
      <c r="A6856" s="32" t="str">
        <f>IF(Weighting!$P$16&gt;0,B6856,"")</f>
        <v/>
      </c>
      <c r="B6856" t="e">
        <f>Weighting!$C$16</f>
        <v>#DIV/0!</v>
      </c>
      <c r="C6856" t="e">
        <f>Weighting!$F$16</f>
        <v>#NUM!</v>
      </c>
      <c r="D6856" t="e">
        <f>IF(C6856=1,'Data Transformation'!$G$3+0.5*'Data Transformation'!$W$25,IF(C6857=1,D6857-'Data Transformation'!$W$25,FALSE))</f>
        <v>#NUM!</v>
      </c>
      <c r="E6856">
        <f t="array" ref="E6856">IF(ISLOGICAL(D6856),"",FREQUENCY(IF('Data Transformation'!$B$425:$B$8425='Bin Analysis'!$B6843,'Data Transformation'!$G$425:$G$8425),D6856))</f>
        <v>2001</v>
      </c>
      <c r="F6856">
        <f t="shared" si="855"/>
        <v>0</v>
      </c>
      <c r="G6856">
        <f>Weighting!$H$16</f>
        <v>0</v>
      </c>
      <c r="H6856">
        <f t="array" ref="H6856">FREQUENCY(IF('Data Transformation'!$B$4:$B$8425=B6843,'Data Transformation'!$G$4:$G$8425),'Bin Analysis'!$B6856)</f>
        <v>2073</v>
      </c>
      <c r="I6856">
        <f t="shared" si="856"/>
        <v>0</v>
      </c>
      <c r="J6856">
        <f t="shared" si="857"/>
        <v>0</v>
      </c>
      <c r="K6856">
        <f>J6856*Weighting!$W$16</f>
        <v>0</v>
      </c>
      <c r="M6856" s="14"/>
    </row>
    <row r="6857" spans="1:13" x14ac:dyDescent="0.55000000000000004">
      <c r="A6857" s="32" t="str">
        <f>IF(Weighting!$P$17&gt;0,B6857,"")</f>
        <v/>
      </c>
      <c r="B6857" t="e">
        <f>Weighting!$C$17</f>
        <v>#DIV/0!</v>
      </c>
      <c r="C6857" t="e">
        <f>Weighting!$F$17</f>
        <v>#NUM!</v>
      </c>
      <c r="D6857" t="e">
        <f>IF(C6857=1,'Data Transformation'!$G$3+0.5*'Data Transformation'!$W$25,IF(C6858=1,D6858-'Data Transformation'!$W$25,FALSE))</f>
        <v>#NUM!</v>
      </c>
      <c r="E6857">
        <f t="array" ref="E6857">IF(ISLOGICAL(D6857),"",FREQUENCY(IF('Data Transformation'!$B$425:$B$8425='Bin Analysis'!$B6843,'Data Transformation'!$G$425:$G$8425),D6857))</f>
        <v>2001</v>
      </c>
      <c r="F6857">
        <f t="shared" si="855"/>
        <v>0</v>
      </c>
      <c r="G6857">
        <f>Weighting!$H$17</f>
        <v>0</v>
      </c>
      <c r="H6857">
        <f t="array" ref="H6857">FREQUENCY(IF('Data Transformation'!$B$4:$B$8425=B6843,'Data Transformation'!$G$4:$G$8425),'Bin Analysis'!$B6857)</f>
        <v>2073</v>
      </c>
      <c r="I6857">
        <f t="shared" si="856"/>
        <v>0</v>
      </c>
      <c r="J6857">
        <f t="shared" si="857"/>
        <v>0</v>
      </c>
      <c r="K6857">
        <f>J6857*Weighting!$W$17</f>
        <v>0</v>
      </c>
      <c r="M6857" s="14"/>
    </row>
    <row r="6858" spans="1:13" x14ac:dyDescent="0.55000000000000004">
      <c r="A6858" s="32" t="str">
        <f>IF(Weighting!$P$18&gt;0,B6858,"")</f>
        <v/>
      </c>
      <c r="B6858" t="e">
        <f>Weighting!$C$18</f>
        <v>#DIV/0!</v>
      </c>
      <c r="C6858" t="e">
        <f>Weighting!$F$18</f>
        <v>#NUM!</v>
      </c>
      <c r="D6858" t="e">
        <f>IF(C6858=1,'Data Transformation'!$G$3+0.5*'Data Transformation'!$W$25,IF(C6859=1,D6859-'Data Transformation'!$W$25,FALSE))</f>
        <v>#NUM!</v>
      </c>
      <c r="E6858">
        <f t="array" ref="E6858">IF(ISLOGICAL(D6858),"",FREQUENCY(IF('Data Transformation'!$B$425:$B$8425='Bin Analysis'!$B6843,'Data Transformation'!$G$425:$G$8425),D6858))</f>
        <v>2001</v>
      </c>
      <c r="F6858">
        <f t="shared" si="855"/>
        <v>0</v>
      </c>
      <c r="G6858">
        <f>Weighting!$H$18</f>
        <v>0</v>
      </c>
      <c r="H6858">
        <f t="array" ref="H6858">FREQUENCY(IF('Data Transformation'!$B$4:$B$8425=B6843,'Data Transformation'!$G$4:$G$8425),'Bin Analysis'!$B6858)</f>
        <v>2073</v>
      </c>
      <c r="I6858">
        <f t="shared" si="856"/>
        <v>0</v>
      </c>
      <c r="J6858">
        <f t="shared" si="857"/>
        <v>0</v>
      </c>
      <c r="K6858">
        <f>J6858*Weighting!$W$18</f>
        <v>0</v>
      </c>
      <c r="M6858" s="14"/>
    </row>
    <row r="6859" spans="1:13" x14ac:dyDescent="0.55000000000000004">
      <c r="A6859" s="32" t="str">
        <f>IF(Weighting!$P$19&gt;0,B6859,"")</f>
        <v/>
      </c>
      <c r="B6859" t="e">
        <f>Weighting!$C$19</f>
        <v>#DIV/0!</v>
      </c>
      <c r="C6859" t="e">
        <f>Weighting!$F$19</f>
        <v>#NUM!</v>
      </c>
      <c r="D6859" t="e">
        <f>IF(C6859=1,'Data Transformation'!$G$3+0.5*'Data Transformation'!$W$25,IF(C6860=1,D6860-'Data Transformation'!$W$25,FALSE))</f>
        <v>#NUM!</v>
      </c>
      <c r="E6859">
        <f t="array" ref="E6859">IF(ISLOGICAL(D6859),"",FREQUENCY(IF('Data Transformation'!$B$425:$B$8425='Bin Analysis'!$B6843,'Data Transformation'!$G$425:$G$8425),D6859))</f>
        <v>2001</v>
      </c>
      <c r="F6859">
        <f t="shared" si="855"/>
        <v>0</v>
      </c>
      <c r="G6859">
        <f>Weighting!$H$19</f>
        <v>0</v>
      </c>
      <c r="H6859">
        <f t="array" ref="H6859">FREQUENCY(IF('Data Transformation'!$B$4:$B$8425=B6843,'Data Transformation'!$G$4:$G$8425),'Bin Analysis'!$B6859)</f>
        <v>2073</v>
      </c>
      <c r="I6859">
        <f t="shared" si="856"/>
        <v>0</v>
      </c>
      <c r="J6859">
        <f t="shared" si="857"/>
        <v>0</v>
      </c>
      <c r="K6859">
        <f>J6859*Weighting!$W$19</f>
        <v>0</v>
      </c>
      <c r="M6859" s="14"/>
    </row>
    <row r="6860" spans="1:13" x14ac:dyDescent="0.55000000000000004">
      <c r="A6860" s="32" t="str">
        <f>IF(Weighting!$P$20&gt;0,B6860,"")</f>
        <v/>
      </c>
      <c r="B6860" t="e">
        <f>Weighting!$C$20</f>
        <v>#DIV/0!</v>
      </c>
      <c r="C6860" t="e">
        <f>Weighting!$F$20</f>
        <v>#NUM!</v>
      </c>
      <c r="D6860" t="e">
        <f>IF(C6860=1,'Data Transformation'!$G$3+0.5*'Data Transformation'!$W$25,IF(C6861=1,D6861-'Data Transformation'!$W$25,FALSE))</f>
        <v>#NUM!</v>
      </c>
      <c r="E6860">
        <f t="array" ref="E6860">IF(ISLOGICAL(D6860),"",FREQUENCY(IF('Data Transformation'!$B$425:$B$8425='Bin Analysis'!$B6843,'Data Transformation'!$G$425:$G$8425),D6860))</f>
        <v>2001</v>
      </c>
      <c r="F6860">
        <f t="shared" si="855"/>
        <v>0</v>
      </c>
      <c r="G6860">
        <f>Weighting!$H$20</f>
        <v>0</v>
      </c>
      <c r="H6860">
        <f t="array" ref="H6860">FREQUENCY(IF('Data Transformation'!$B$4:$B$8425=B6843,'Data Transformation'!$G$4:$G$8425),'Bin Analysis'!$B6860)</f>
        <v>2073</v>
      </c>
      <c r="I6860">
        <f t="shared" si="856"/>
        <v>0</v>
      </c>
      <c r="J6860">
        <f t="shared" si="857"/>
        <v>0</v>
      </c>
      <c r="K6860">
        <f>J6860*Weighting!$W$20</f>
        <v>0</v>
      </c>
      <c r="M6860" s="14"/>
    </row>
    <row r="6861" spans="1:13" x14ac:dyDescent="0.55000000000000004">
      <c r="A6861" s="32" t="str">
        <f>IF(Weighting!$P$21&gt;0,B6861,"")</f>
        <v/>
      </c>
      <c r="B6861" t="e">
        <f>Weighting!$C$21</f>
        <v>#DIV/0!</v>
      </c>
      <c r="C6861" t="e">
        <f>Weighting!$F$21</f>
        <v>#NUM!</v>
      </c>
      <c r="D6861" t="e">
        <f>IF(C6861=1,'Data Transformation'!$G$3+0.5*'Data Transformation'!$W$25,IF(C6862=1,D6862-'Data Transformation'!$W$25,FALSE))</f>
        <v>#NUM!</v>
      </c>
      <c r="E6861">
        <f t="array" ref="E6861">IF(ISLOGICAL(D6861),"",FREQUENCY(IF('Data Transformation'!$B$425:$B$8425='Bin Analysis'!$B6843,'Data Transformation'!$G$425:$G$8425),D6861))</f>
        <v>2001</v>
      </c>
      <c r="F6861">
        <f t="shared" si="855"/>
        <v>0</v>
      </c>
      <c r="G6861">
        <f>Weighting!$H$21</f>
        <v>0</v>
      </c>
      <c r="H6861">
        <f t="array" ref="H6861">FREQUENCY(IF('Data Transformation'!$B$4:$B$8425=B6843,'Data Transformation'!$G$4:$G$8425),'Bin Analysis'!$B6861)</f>
        <v>2073</v>
      </c>
      <c r="I6861">
        <f t="shared" si="856"/>
        <v>0</v>
      </c>
      <c r="J6861">
        <f t="shared" si="857"/>
        <v>0</v>
      </c>
      <c r="K6861">
        <f>J6861*Weighting!$W$21</f>
        <v>0</v>
      </c>
      <c r="M6861" s="14"/>
    </row>
    <row r="6862" spans="1:13" x14ac:dyDescent="0.55000000000000004">
      <c r="A6862" s="32" t="str">
        <f>IF(Weighting!$P$22&gt;0,B6862,"")</f>
        <v/>
      </c>
      <c r="B6862" t="e">
        <f>Weighting!$C$22</f>
        <v>#DIV/0!</v>
      </c>
      <c r="C6862" t="e">
        <f>Weighting!$F$22</f>
        <v>#NUM!</v>
      </c>
      <c r="D6862" t="e">
        <f>IF(C6862=1,'Data Transformation'!$G$3+0.5*'Data Transformation'!$W$25,IF(C6863=1,D6863-'Data Transformation'!$W$25,FALSE))</f>
        <v>#NUM!</v>
      </c>
      <c r="E6862">
        <f t="array" ref="E6862">IF(ISLOGICAL(D6862),"",FREQUENCY(IF('Data Transformation'!$B$425:$B$8425='Bin Analysis'!$B6843,'Data Transformation'!$G$425:$G$8425),D6862))</f>
        <v>2001</v>
      </c>
      <c r="F6862">
        <f t="shared" si="855"/>
        <v>0</v>
      </c>
      <c r="G6862">
        <f>Weighting!$H$22</f>
        <v>0</v>
      </c>
      <c r="H6862">
        <f t="array" ref="H6862">FREQUENCY(IF('Data Transformation'!$B$4:$B$8425=B6843,'Data Transformation'!$G$4:$G$8425),'Bin Analysis'!$B6862)</f>
        <v>2073</v>
      </c>
      <c r="I6862">
        <f t="shared" si="856"/>
        <v>0</v>
      </c>
      <c r="J6862">
        <f t="shared" si="857"/>
        <v>0</v>
      </c>
      <c r="K6862">
        <f>J6862*Weighting!$W$22</f>
        <v>0</v>
      </c>
      <c r="M6862" s="14"/>
    </row>
    <row r="6863" spans="1:13" x14ac:dyDescent="0.55000000000000004">
      <c r="A6863" s="32" t="str">
        <f>IF(Weighting!$P$23&gt;0,B6863,"")</f>
        <v/>
      </c>
      <c r="B6863" t="e">
        <f>Weighting!$C$23</f>
        <v>#DIV/0!</v>
      </c>
      <c r="C6863" t="e">
        <f>Weighting!$F$23</f>
        <v>#NUM!</v>
      </c>
      <c r="D6863" t="e">
        <f>IF(C6863=1,'Data Transformation'!$G$3+0.5*'Data Transformation'!$W$25,IF(C6864=1,D6864-'Data Transformation'!$W$25,FALSE))</f>
        <v>#NUM!</v>
      </c>
      <c r="E6863">
        <f t="array" ref="E6863">IF(ISLOGICAL(D6863),"",FREQUENCY(IF('Data Transformation'!$B$425:$B$8425='Bin Analysis'!$B6843,'Data Transformation'!$G$425:$G$8425),D6863))</f>
        <v>2001</v>
      </c>
      <c r="F6863">
        <f t="shared" si="855"/>
        <v>0</v>
      </c>
      <c r="G6863">
        <f>Weighting!$H$23</f>
        <v>0</v>
      </c>
      <c r="H6863">
        <f t="array" ref="H6863">FREQUENCY(IF('Data Transformation'!$B$4:$B$8425=B6843,'Data Transformation'!$G$4:$G$8425),'Bin Analysis'!$B6863)</f>
        <v>2073</v>
      </c>
      <c r="I6863">
        <f t="shared" si="856"/>
        <v>0</v>
      </c>
      <c r="J6863">
        <f t="shared" si="857"/>
        <v>0</v>
      </c>
      <c r="K6863">
        <f>J6863*Weighting!$W$23</f>
        <v>0</v>
      </c>
      <c r="M6863" s="14"/>
    </row>
    <row r="6864" spans="1:13" x14ac:dyDescent="0.55000000000000004">
      <c r="A6864" s="32" t="str">
        <f>IF(Weighting!$P$24&gt;0,B6864,"")</f>
        <v/>
      </c>
      <c r="B6864" t="e">
        <f>Weighting!$C$24</f>
        <v>#DIV/0!</v>
      </c>
      <c r="C6864" t="e">
        <f>Weighting!$F$24</f>
        <v>#NUM!</v>
      </c>
      <c r="D6864" t="e">
        <f>IF(C6864=1,'Data Transformation'!$G$3+0.5*'Data Transformation'!$W$25,IF(C6865=1,D6865-'Data Transformation'!$W$25,FALSE))</f>
        <v>#NUM!</v>
      </c>
      <c r="E6864">
        <f t="array" ref="E6864">IF(ISLOGICAL(D6864),"",FREQUENCY(IF('Data Transformation'!$B$425:$B$8425='Bin Analysis'!$B6843,'Data Transformation'!$G$425:$G$8425),D6864))</f>
        <v>2001</v>
      </c>
      <c r="F6864">
        <f t="shared" si="855"/>
        <v>0</v>
      </c>
      <c r="G6864">
        <f>Weighting!$H$24</f>
        <v>0</v>
      </c>
      <c r="H6864">
        <f t="array" ref="H6864">FREQUENCY(IF('Data Transformation'!$B$4:$B$8425=B6843,'Data Transformation'!$G$4:$G$8425),'Bin Analysis'!$B6864)</f>
        <v>2073</v>
      </c>
      <c r="I6864">
        <f t="shared" si="856"/>
        <v>0</v>
      </c>
      <c r="J6864">
        <f t="shared" si="857"/>
        <v>0</v>
      </c>
      <c r="K6864">
        <f>J6864*Weighting!$W$24</f>
        <v>0</v>
      </c>
      <c r="M6864" s="14"/>
    </row>
    <row r="6865" spans="1:25" x14ac:dyDescent="0.55000000000000004">
      <c r="A6865" s="32" t="str">
        <f>IF(Weighting!$P$25&gt;0,B6865,"")</f>
        <v/>
      </c>
      <c r="B6865" t="e">
        <f>Weighting!$C$25</f>
        <v>#DIV/0!</v>
      </c>
      <c r="C6865" t="e">
        <f>Weighting!$F$25</f>
        <v>#NUM!</v>
      </c>
      <c r="D6865" t="e">
        <f>IF(C6865=1,'Data Transformation'!$G$3+0.5*'Data Transformation'!$W$25,IF(C6866=1,D6866-'Data Transformation'!$W$25,FALSE))</f>
        <v>#NUM!</v>
      </c>
      <c r="E6865">
        <f t="array" ref="E6865">IF(ISLOGICAL(D6865),"",FREQUENCY(IF('Data Transformation'!$B$425:$B$8425='Bin Analysis'!$B6843,'Data Transformation'!$G$425:$G$8425),D6865))</f>
        <v>2001</v>
      </c>
      <c r="F6865">
        <f t="shared" si="855"/>
        <v>0</v>
      </c>
      <c r="G6865">
        <f>Weighting!$H$25</f>
        <v>0</v>
      </c>
      <c r="H6865">
        <f t="array" ref="H6865">FREQUENCY(IF('Data Transformation'!$B$4:$B$8425=B6843,'Data Transformation'!$G$4:$G$8425),'Bin Analysis'!$B6865)</f>
        <v>2073</v>
      </c>
      <c r="I6865">
        <f t="shared" si="856"/>
        <v>0</v>
      </c>
      <c r="J6865">
        <f t="shared" si="857"/>
        <v>0</v>
      </c>
      <c r="K6865">
        <f>J6865*Weighting!$W$25</f>
        <v>0</v>
      </c>
      <c r="M6865" s="14"/>
    </row>
    <row r="6866" spans="1:25" x14ac:dyDescent="0.55000000000000004">
      <c r="O6866"/>
      <c r="P6866"/>
      <c r="Q6866"/>
      <c r="R6866"/>
    </row>
    <row r="6867" spans="1:25" ht="23.35" x14ac:dyDescent="0.8">
      <c r="A6867" s="21" t="s">
        <v>0</v>
      </c>
      <c r="B6867" s="21" t="str">
        <f>IFERROR(VLOOKUP(C6867,'Data Transformation'!$L$6:$M$426,2,FALSE),"")</f>
        <v/>
      </c>
      <c r="C6867" s="21">
        <f>C6843+1</f>
        <v>286</v>
      </c>
      <c r="D6867" s="21"/>
      <c r="E6867" s="21"/>
      <c r="F6867" s="21"/>
      <c r="G6867" s="21"/>
      <c r="H6867" s="22"/>
      <c r="I6867" s="22"/>
      <c r="J6867" s="22"/>
      <c r="K6867" s="21"/>
      <c r="L6867" s="21" t="str">
        <f>B6867</f>
        <v/>
      </c>
      <c r="M6867" s="23" t="e">
        <f>INDEX('Data Transformation'!$O$4:$O$424,MATCH($B6867,'Data Transformation'!$M$4:$M$424,0),MATCH($M$2,'Data Transformation'!$O$3,0))</f>
        <v>#N/A</v>
      </c>
      <c r="N6867" s="27" t="e">
        <f>IF('Input and Summary Results'!$J$16="minimum",'Bin Analysis'!X6868/(M6867-1),'Bin Analysis'!Y6867/('Bin Analysis'!M6867-1))</f>
        <v>#N/A</v>
      </c>
      <c r="O6867" s="27" t="e">
        <f>IF(M6867=FALSE,NA(),(VLOOKUP(1,C6870:K6889,4,FALSE))/(M6867-1))</f>
        <v>#N/A</v>
      </c>
      <c r="P6867" s="27" t="e">
        <f>IF(M6867=FALSE,NA(),SUM(J6870:J6889)/Weighting!$S$5)</f>
        <v>#N/A</v>
      </c>
      <c r="Q6867" s="27" t="e">
        <f>IF(M6867=FALSE,NA(),SUM(K6870:K6889)/Weighting!$S$6)</f>
        <v>#N/A</v>
      </c>
      <c r="R6867" s="27" t="e">
        <f>IF(M6867=FALSE,NA(),(VLOOKUP(1,G6870:K6889,3,FALSE))/(M6867-1))</f>
        <v>#N/A</v>
      </c>
      <c r="S6867" s="22" t="e">
        <f>IF(M6867=FALSE,NA(),IF(SUM(J6870:J6889)=2,"yes","no"))</f>
        <v>#N/A</v>
      </c>
      <c r="X6867" s="2" cm="2">
        <f t="array" ref="X6867:X6868">FREQUENCY(IF('Data Transformation'!$B$425:$B$6424='Bin Analysis'!L6867,'Data Transformation'!$G$425:$G$6424),'Data Transformation'!$U$11)</f>
        <v>0</v>
      </c>
      <c r="Y6867" s="2" cm="2">
        <f t="array" ref="Y6867:Y6868">FREQUENCY(IF('Data Transformation'!$B$425:$B$6424='Bin Analysis'!L6867,'Data Transformation'!$G$425:$G$6424),'Data Transformation'!$U$12)</f>
        <v>0</v>
      </c>
    </row>
    <row r="6868" spans="1:25" x14ac:dyDescent="0.55000000000000004">
      <c r="A6868" s="14" t="s">
        <v>67</v>
      </c>
      <c r="B6868" t="s">
        <v>47</v>
      </c>
      <c r="C6868" t="s">
        <v>5</v>
      </c>
      <c r="D6868" t="s">
        <v>100</v>
      </c>
      <c r="E6868" t="s">
        <v>101</v>
      </c>
      <c r="F6868" t="s">
        <v>102</v>
      </c>
      <c r="G6868" t="s">
        <v>70</v>
      </c>
      <c r="H6868" t="s">
        <v>31</v>
      </c>
      <c r="I6868" t="s">
        <v>32</v>
      </c>
      <c r="J6868" t="s">
        <v>46</v>
      </c>
      <c r="K6868" s="14" t="s">
        <v>45</v>
      </c>
      <c r="M6868" s="14"/>
      <c r="X6868" s="2">
        <v>0</v>
      </c>
      <c r="Y6868" s="2">
        <v>0</v>
      </c>
    </row>
    <row r="6869" spans="1:25" x14ac:dyDescent="0.55000000000000004">
      <c r="A6869" s="32"/>
      <c r="D6869" t="e">
        <f>IF(C6869=1,'Data Transformation'!$G$3+0.5*'Data Transformation'!$W$25,IF(C6870=1,D6870-'Data Transformation'!$W$25,FALSE))</f>
        <v>#NUM!</v>
      </c>
      <c r="E6869">
        <f t="array" ref="E6869">IF(ISLOGICAL(D6869),"",FREQUENCY(IF('Data Transformation'!$B$425:$B$8425='Bin Analysis'!$B6867,'Data Transformation'!$G$425:$G$8425),D6869))</f>
        <v>2001</v>
      </c>
      <c r="F6869" t="e">
        <f>IF(ISLOGICAL(D6869),"",E6869-E6868)</f>
        <v>#VALUE!</v>
      </c>
      <c r="M6869" s="14"/>
    </row>
    <row r="6870" spans="1:25" x14ac:dyDescent="0.55000000000000004">
      <c r="A6870" s="32" t="e">
        <f>IF(Weighting!$P$6&gt;0,B6870,"")</f>
        <v>#NUM!</v>
      </c>
      <c r="B6870" t="e">
        <f>Weighting!$C$6</f>
        <v>#DIV/0!</v>
      </c>
      <c r="C6870" t="e">
        <f>Weighting!$F$6</f>
        <v>#NUM!</v>
      </c>
      <c r="D6870" t="e">
        <f>IF(C6870=1,'Data Transformation'!$G$3+0.5*'Data Transformation'!$W$25,IF(C6871=1,D6871-'Data Transformation'!$W$25,FALSE))</f>
        <v>#NUM!</v>
      </c>
      <c r="E6870">
        <f t="array" ref="E6870">IF(ISLOGICAL(D6870),"",FREQUENCY(IF('Data Transformation'!$B$425:$B$8425='Bin Analysis'!$B6867,'Data Transformation'!$G$425:$G$8425),D6870))</f>
        <v>2001</v>
      </c>
      <c r="F6870">
        <f>IF(ISLOGICAL(D6870),"",E6870-E6869)</f>
        <v>0</v>
      </c>
      <c r="G6870">
        <f>Weighting!$H$6</f>
        <v>1</v>
      </c>
      <c r="H6870">
        <f t="array" ref="H6870">FREQUENCY(IF('Data Transformation'!$B$4:$B$8425=B6867,'Data Transformation'!$G$4:$G$8425),'Bin Analysis'!$B6870)</f>
        <v>2073</v>
      </c>
      <c r="I6870">
        <f>H6870-H6869</f>
        <v>2073</v>
      </c>
      <c r="J6870">
        <f>IF(I6870=0,0,1)</f>
        <v>1</v>
      </c>
      <c r="K6870" t="e">
        <f>J6870*Weighting!$W$6</f>
        <v>#NUM!</v>
      </c>
      <c r="M6870" s="14"/>
    </row>
    <row r="6871" spans="1:25" x14ac:dyDescent="0.55000000000000004">
      <c r="A6871" s="32" t="str">
        <f>IF(Weighting!$P$7&gt;0,B6871,"")</f>
        <v/>
      </c>
      <c r="B6871" t="e">
        <f>Weighting!$C$7</f>
        <v>#DIV/0!</v>
      </c>
      <c r="C6871" t="e">
        <f>Weighting!$F$7</f>
        <v>#NUM!</v>
      </c>
      <c r="D6871" t="e">
        <f>IF(C6871=1,'Data Transformation'!$G$3+0.5*'Data Transformation'!$W$25,IF(C6872=1,D6872-'Data Transformation'!$W$25,FALSE))</f>
        <v>#NUM!</v>
      </c>
      <c r="E6871">
        <f t="array" ref="E6871">IF(ISLOGICAL(D6871),"",FREQUENCY(IF('Data Transformation'!$B$425:$B$8425='Bin Analysis'!$B6867,'Data Transformation'!$G$425:$G$8425),D6871))</f>
        <v>2001</v>
      </c>
      <c r="F6871">
        <f t="shared" ref="F6871:F6889" si="858">IF(ISLOGICAL(D6871),"",E6871-E6870)</f>
        <v>0</v>
      </c>
      <c r="G6871">
        <f>Weighting!$H$7</f>
        <v>0</v>
      </c>
      <c r="H6871">
        <f t="array" ref="H6871">FREQUENCY(IF('Data Transformation'!$B$4:$B$8425=B6867,'Data Transformation'!$G$4:$G$8425),'Bin Analysis'!$B6871)</f>
        <v>2073</v>
      </c>
      <c r="I6871">
        <f t="shared" ref="I6871:I6889" si="859">H6871-H6870</f>
        <v>0</v>
      </c>
      <c r="J6871">
        <f>IF(I6871=0,0,1)</f>
        <v>0</v>
      </c>
      <c r="K6871">
        <f>J6871*Weighting!$W$7</f>
        <v>0</v>
      </c>
      <c r="M6871" s="14"/>
    </row>
    <row r="6872" spans="1:25" x14ac:dyDescent="0.55000000000000004">
      <c r="A6872" s="32" t="str">
        <f>IF(Weighting!$P$8&gt;0,B6872,"")</f>
        <v/>
      </c>
      <c r="B6872" t="e">
        <f>Weighting!$C$8</f>
        <v>#DIV/0!</v>
      </c>
      <c r="C6872" t="e">
        <f>Weighting!$F$8</f>
        <v>#NUM!</v>
      </c>
      <c r="D6872" t="e">
        <f>IF(C6872=1,'Data Transformation'!$G$3+0.5*'Data Transformation'!$W$25,IF(C6873=1,D6873-'Data Transformation'!$W$25,FALSE))</f>
        <v>#NUM!</v>
      </c>
      <c r="E6872">
        <f t="array" ref="E6872">IF(ISLOGICAL(D6872),"",FREQUENCY(IF('Data Transformation'!$B$425:$B$8425='Bin Analysis'!$B6867,'Data Transformation'!$G$425:$G$8425),D6872))</f>
        <v>2001</v>
      </c>
      <c r="F6872">
        <f t="shared" si="858"/>
        <v>0</v>
      </c>
      <c r="G6872">
        <f>Weighting!$H$8</f>
        <v>0</v>
      </c>
      <c r="H6872">
        <f t="array" ref="H6872">FREQUENCY(IF('Data Transformation'!$B$4:$B$8425=B6867,'Data Transformation'!$G$4:$G$8425),'Bin Analysis'!$B6872)</f>
        <v>2073</v>
      </c>
      <c r="I6872">
        <f t="shared" si="859"/>
        <v>0</v>
      </c>
      <c r="J6872">
        <f t="shared" ref="J6872:J6889" si="860">IF(I6872=0,0,1)</f>
        <v>0</v>
      </c>
      <c r="K6872">
        <f>J6872*Weighting!$W$8</f>
        <v>0</v>
      </c>
      <c r="M6872" s="14"/>
    </row>
    <row r="6873" spans="1:25" x14ac:dyDescent="0.55000000000000004">
      <c r="A6873" s="32" t="str">
        <f>IF(Weighting!$P$9&gt;0,B6873,"")</f>
        <v/>
      </c>
      <c r="B6873" s="50" t="e">
        <f>Weighting!$C$9</f>
        <v>#DIV/0!</v>
      </c>
      <c r="C6873" t="e">
        <f>Weighting!$F$9</f>
        <v>#NUM!</v>
      </c>
      <c r="D6873" t="e">
        <f>IF(C6873=1,'Data Transformation'!$G$3+0.5*'Data Transformation'!$W$25,IF(C6874=1,D6874-'Data Transformation'!$W$25,FALSE))</f>
        <v>#NUM!</v>
      </c>
      <c r="E6873">
        <f t="array" ref="E6873">IF(ISLOGICAL(D6873),"",FREQUENCY(IF('Data Transformation'!$B$425:$B$8425='Bin Analysis'!$B6867,'Data Transformation'!$G$425:$G$8425),D6873))</f>
        <v>2001</v>
      </c>
      <c r="F6873">
        <f t="shared" si="858"/>
        <v>0</v>
      </c>
      <c r="G6873">
        <f>Weighting!$H$9</f>
        <v>0</v>
      </c>
      <c r="H6873">
        <f t="array" ref="H6873">FREQUENCY(IF('Data Transformation'!$B$4:$B$8425=B6867,'Data Transformation'!$G$4:$G$8425),'Bin Analysis'!$B6873)</f>
        <v>2073</v>
      </c>
      <c r="I6873">
        <f t="shared" si="859"/>
        <v>0</v>
      </c>
      <c r="J6873">
        <f t="shared" si="860"/>
        <v>0</v>
      </c>
      <c r="K6873">
        <f>J6873*Weighting!$W$9</f>
        <v>0</v>
      </c>
      <c r="M6873" s="14"/>
    </row>
    <row r="6874" spans="1:25" x14ac:dyDescent="0.55000000000000004">
      <c r="A6874" s="32" t="str">
        <f>IF(Weighting!$P$10&gt;0,B6874,"")</f>
        <v/>
      </c>
      <c r="B6874" t="e">
        <f>Weighting!$C$10</f>
        <v>#DIV/0!</v>
      </c>
      <c r="C6874" t="e">
        <f>Weighting!$F$10</f>
        <v>#NUM!</v>
      </c>
      <c r="D6874" t="e">
        <f>IF(C6874=1,'Data Transformation'!$G$3+0.5*'Data Transformation'!$W$25,IF(C6875=1,D6875-'Data Transformation'!$W$25,FALSE))</f>
        <v>#NUM!</v>
      </c>
      <c r="E6874">
        <f t="array" ref="E6874">IF(ISLOGICAL(D6874),"",FREQUENCY(IF('Data Transformation'!$B$425:$B$8425='Bin Analysis'!$B6867,'Data Transformation'!$G$425:$G$8425),D6874))</f>
        <v>2001</v>
      </c>
      <c r="F6874">
        <f t="shared" si="858"/>
        <v>0</v>
      </c>
      <c r="G6874">
        <f>Weighting!$H$10</f>
        <v>0</v>
      </c>
      <c r="H6874">
        <f t="array" ref="H6874">FREQUENCY(IF('Data Transformation'!$B$4:$B$8425=B6867,'Data Transformation'!$G$4:$G$8425),'Bin Analysis'!$B6874)</f>
        <v>2073</v>
      </c>
      <c r="I6874">
        <f t="shared" si="859"/>
        <v>0</v>
      </c>
      <c r="J6874">
        <f t="shared" si="860"/>
        <v>0</v>
      </c>
      <c r="K6874">
        <f>J6874*Weighting!$W$10</f>
        <v>0</v>
      </c>
      <c r="M6874" s="14"/>
    </row>
    <row r="6875" spans="1:25" x14ac:dyDescent="0.55000000000000004">
      <c r="A6875" s="32" t="str">
        <f>IF(Weighting!$P$11&gt;0,B6875,"")</f>
        <v/>
      </c>
      <c r="B6875" t="e">
        <f>Weighting!$C$11</f>
        <v>#DIV/0!</v>
      </c>
      <c r="C6875" t="e">
        <f>Weighting!$F$11</f>
        <v>#NUM!</v>
      </c>
      <c r="D6875" t="e">
        <f>IF(C6875=1,'Data Transformation'!$G$3+0.5*'Data Transformation'!$W$25,IF(C6876=1,D6876-'Data Transformation'!$W$25,FALSE))</f>
        <v>#NUM!</v>
      </c>
      <c r="E6875">
        <f t="array" ref="E6875">IF(ISLOGICAL(D6875),"",FREQUENCY(IF('Data Transformation'!$B$425:$B$8425='Bin Analysis'!$B6867,'Data Transformation'!$G$425:$G$8425),D6875))</f>
        <v>2001</v>
      </c>
      <c r="F6875">
        <f t="shared" si="858"/>
        <v>0</v>
      </c>
      <c r="G6875">
        <f>Weighting!$H$11</f>
        <v>0</v>
      </c>
      <c r="H6875">
        <f t="array" ref="H6875">FREQUENCY(IF('Data Transformation'!$B$4:$B$8425=B6867,'Data Transformation'!$G$4:$G$8425),'Bin Analysis'!$B6875)</f>
        <v>2073</v>
      </c>
      <c r="I6875">
        <f t="shared" si="859"/>
        <v>0</v>
      </c>
      <c r="J6875">
        <f t="shared" si="860"/>
        <v>0</v>
      </c>
      <c r="K6875">
        <f>J6875*Weighting!$W$11</f>
        <v>0</v>
      </c>
      <c r="M6875" s="14"/>
    </row>
    <row r="6876" spans="1:25" x14ac:dyDescent="0.55000000000000004">
      <c r="A6876" s="32" t="str">
        <f>IF(Weighting!$P$12&gt;0,B6876,"")</f>
        <v/>
      </c>
      <c r="B6876" t="e">
        <f>Weighting!$C$12</f>
        <v>#DIV/0!</v>
      </c>
      <c r="C6876" t="e">
        <f>Weighting!$F$12</f>
        <v>#NUM!</v>
      </c>
      <c r="D6876" t="e">
        <f>IF(C6876=1,'Data Transformation'!$G$3+0.5*'Data Transformation'!$W$25,IF(C6877=1,D6877-'Data Transformation'!$W$25,FALSE))</f>
        <v>#NUM!</v>
      </c>
      <c r="E6876">
        <f t="array" ref="E6876">IF(ISLOGICAL(D6876),"",FREQUENCY(IF('Data Transformation'!$B$425:$B$8425='Bin Analysis'!$B6867,'Data Transformation'!$G$425:$G$8425),D6876))</f>
        <v>2001</v>
      </c>
      <c r="F6876">
        <f t="shared" si="858"/>
        <v>0</v>
      </c>
      <c r="G6876">
        <f>Weighting!$H$12</f>
        <v>0</v>
      </c>
      <c r="H6876">
        <f t="array" ref="H6876">FREQUENCY(IF('Data Transformation'!$B$4:$B$8425=B6867,'Data Transformation'!$G$4:$G$8425),'Bin Analysis'!$B6876)</f>
        <v>2073</v>
      </c>
      <c r="I6876">
        <f t="shared" si="859"/>
        <v>0</v>
      </c>
      <c r="J6876">
        <f t="shared" si="860"/>
        <v>0</v>
      </c>
      <c r="K6876">
        <f>J6876*Weighting!$W$12</f>
        <v>0</v>
      </c>
      <c r="M6876" s="14"/>
    </row>
    <row r="6877" spans="1:25" x14ac:dyDescent="0.55000000000000004">
      <c r="A6877" s="32" t="str">
        <f>IF(Weighting!$P$13&gt;0,B6877,"")</f>
        <v/>
      </c>
      <c r="B6877" t="e">
        <f>Weighting!$C$13</f>
        <v>#DIV/0!</v>
      </c>
      <c r="C6877" t="e">
        <f>Weighting!$F$13</f>
        <v>#NUM!</v>
      </c>
      <c r="D6877" t="e">
        <f>IF(C6877=1,'Data Transformation'!$G$3+0.5*'Data Transformation'!$W$25,IF(C6878=1,D6878-'Data Transformation'!$W$25,FALSE))</f>
        <v>#NUM!</v>
      </c>
      <c r="E6877">
        <f t="array" ref="E6877">IF(ISLOGICAL(D6877),"",FREQUENCY(IF('Data Transformation'!$B$425:$B$8425='Bin Analysis'!$B6867,'Data Transformation'!$G$425:$G$8425),D6877))</f>
        <v>2001</v>
      </c>
      <c r="F6877">
        <f t="shared" si="858"/>
        <v>0</v>
      </c>
      <c r="G6877">
        <f>Weighting!$H$13</f>
        <v>0</v>
      </c>
      <c r="H6877">
        <f t="array" ref="H6877">FREQUENCY(IF('Data Transformation'!$B$4:$B$8425=B6867,'Data Transformation'!$G$4:$G$8425),'Bin Analysis'!$B6877)</f>
        <v>2073</v>
      </c>
      <c r="I6877">
        <f t="shared" si="859"/>
        <v>0</v>
      </c>
      <c r="J6877">
        <f t="shared" si="860"/>
        <v>0</v>
      </c>
      <c r="K6877">
        <f>J6877*Weighting!$W$13</f>
        <v>0</v>
      </c>
      <c r="M6877" s="14"/>
    </row>
    <row r="6878" spans="1:25" x14ac:dyDescent="0.55000000000000004">
      <c r="A6878" s="32" t="str">
        <f>IF(Weighting!$P$14&gt;0,B6878,"")</f>
        <v/>
      </c>
      <c r="B6878" t="e">
        <f>Weighting!$C$14</f>
        <v>#DIV/0!</v>
      </c>
      <c r="C6878" t="e">
        <f>Weighting!$F$14</f>
        <v>#NUM!</v>
      </c>
      <c r="D6878" t="e">
        <f>IF(C6878=1,'Data Transformation'!$G$3+0.5*'Data Transformation'!$W$25,IF(C6879=1,D6879-'Data Transformation'!$W$25,FALSE))</f>
        <v>#NUM!</v>
      </c>
      <c r="E6878">
        <f t="array" ref="E6878">IF(ISLOGICAL(D6878),"",FREQUENCY(IF('Data Transformation'!$B$425:$B$8425='Bin Analysis'!$B6867,'Data Transformation'!$G$425:$G$8425),D6878))</f>
        <v>2001</v>
      </c>
      <c r="F6878">
        <f t="shared" si="858"/>
        <v>0</v>
      </c>
      <c r="G6878">
        <f>Weighting!$H$14</f>
        <v>0</v>
      </c>
      <c r="H6878">
        <f t="array" ref="H6878">FREQUENCY(IF('Data Transformation'!$B$4:$B$8425=B6867,'Data Transformation'!$G$4:$G$8425),'Bin Analysis'!$B6878)</f>
        <v>2073</v>
      </c>
      <c r="I6878">
        <f t="shared" si="859"/>
        <v>0</v>
      </c>
      <c r="J6878">
        <f t="shared" si="860"/>
        <v>0</v>
      </c>
      <c r="K6878">
        <f>J6878*Weighting!$W$14</f>
        <v>0</v>
      </c>
      <c r="M6878" s="14"/>
    </row>
    <row r="6879" spans="1:25" x14ac:dyDescent="0.55000000000000004">
      <c r="A6879" s="32" t="str">
        <f>IF(Weighting!$P$15&gt;0,B6879,"")</f>
        <v/>
      </c>
      <c r="B6879" t="e">
        <f>Weighting!$C$15</f>
        <v>#DIV/0!</v>
      </c>
      <c r="C6879" t="e">
        <f>Weighting!$F$15</f>
        <v>#NUM!</v>
      </c>
      <c r="D6879" t="e">
        <f>IF(C6879=1,'Data Transformation'!$G$3+0.5*'Data Transformation'!$W$25,IF(C6880=1,D6880-'Data Transformation'!$W$25,FALSE))</f>
        <v>#NUM!</v>
      </c>
      <c r="E6879">
        <f t="array" ref="E6879">IF(ISLOGICAL(D6879),"",FREQUENCY(IF('Data Transformation'!$B$425:$B$8425='Bin Analysis'!$B6867,'Data Transformation'!$G$425:$G$8425),D6879))</f>
        <v>2001</v>
      </c>
      <c r="F6879">
        <f t="shared" si="858"/>
        <v>0</v>
      </c>
      <c r="G6879">
        <f>Weighting!$H$15</f>
        <v>0</v>
      </c>
      <c r="H6879">
        <f t="array" ref="H6879">FREQUENCY(IF('Data Transformation'!$B$4:$B$8425=B6867,'Data Transformation'!$G$4:$G$8425),'Bin Analysis'!$B6879)</f>
        <v>2073</v>
      </c>
      <c r="I6879">
        <f t="shared" si="859"/>
        <v>0</v>
      </c>
      <c r="J6879">
        <f t="shared" si="860"/>
        <v>0</v>
      </c>
      <c r="K6879">
        <f>J6879*Weighting!$W$15</f>
        <v>0</v>
      </c>
      <c r="M6879" s="14"/>
    </row>
    <row r="6880" spans="1:25" x14ac:dyDescent="0.55000000000000004">
      <c r="A6880" s="32" t="str">
        <f>IF(Weighting!$P$16&gt;0,B6880,"")</f>
        <v/>
      </c>
      <c r="B6880" t="e">
        <f>Weighting!$C$16</f>
        <v>#DIV/0!</v>
      </c>
      <c r="C6880" t="e">
        <f>Weighting!$F$16</f>
        <v>#NUM!</v>
      </c>
      <c r="D6880" t="e">
        <f>IF(C6880=1,'Data Transformation'!$G$3+0.5*'Data Transformation'!$W$25,IF(C6881=1,D6881-'Data Transformation'!$W$25,FALSE))</f>
        <v>#NUM!</v>
      </c>
      <c r="E6880">
        <f t="array" ref="E6880">IF(ISLOGICAL(D6880),"",FREQUENCY(IF('Data Transformation'!$B$425:$B$8425='Bin Analysis'!$B6867,'Data Transformation'!$G$425:$G$8425),D6880))</f>
        <v>2001</v>
      </c>
      <c r="F6880">
        <f t="shared" si="858"/>
        <v>0</v>
      </c>
      <c r="G6880">
        <f>Weighting!$H$16</f>
        <v>0</v>
      </c>
      <c r="H6880">
        <f t="array" ref="H6880">FREQUENCY(IF('Data Transformation'!$B$4:$B$8425=B6867,'Data Transformation'!$G$4:$G$8425),'Bin Analysis'!$B6880)</f>
        <v>2073</v>
      </c>
      <c r="I6880">
        <f t="shared" si="859"/>
        <v>0</v>
      </c>
      <c r="J6880">
        <f t="shared" si="860"/>
        <v>0</v>
      </c>
      <c r="K6880">
        <f>J6880*Weighting!$W$16</f>
        <v>0</v>
      </c>
      <c r="M6880" s="14"/>
    </row>
    <row r="6881" spans="1:25" x14ac:dyDescent="0.55000000000000004">
      <c r="A6881" s="32" t="str">
        <f>IF(Weighting!$P$17&gt;0,B6881,"")</f>
        <v/>
      </c>
      <c r="B6881" t="e">
        <f>Weighting!$C$17</f>
        <v>#DIV/0!</v>
      </c>
      <c r="C6881" t="e">
        <f>Weighting!$F$17</f>
        <v>#NUM!</v>
      </c>
      <c r="D6881" t="e">
        <f>IF(C6881=1,'Data Transformation'!$G$3+0.5*'Data Transformation'!$W$25,IF(C6882=1,D6882-'Data Transformation'!$W$25,FALSE))</f>
        <v>#NUM!</v>
      </c>
      <c r="E6881">
        <f t="array" ref="E6881">IF(ISLOGICAL(D6881),"",FREQUENCY(IF('Data Transformation'!$B$425:$B$8425='Bin Analysis'!$B6867,'Data Transformation'!$G$425:$G$8425),D6881))</f>
        <v>2001</v>
      </c>
      <c r="F6881">
        <f t="shared" si="858"/>
        <v>0</v>
      </c>
      <c r="G6881">
        <f>Weighting!$H$17</f>
        <v>0</v>
      </c>
      <c r="H6881">
        <f t="array" ref="H6881">FREQUENCY(IF('Data Transformation'!$B$4:$B$8425=B6867,'Data Transformation'!$G$4:$G$8425),'Bin Analysis'!$B6881)</f>
        <v>2073</v>
      </c>
      <c r="I6881">
        <f t="shared" si="859"/>
        <v>0</v>
      </c>
      <c r="J6881">
        <f t="shared" si="860"/>
        <v>0</v>
      </c>
      <c r="K6881">
        <f>J6881*Weighting!$W$17</f>
        <v>0</v>
      </c>
      <c r="M6881" s="14"/>
    </row>
    <row r="6882" spans="1:25" x14ac:dyDescent="0.55000000000000004">
      <c r="A6882" s="32" t="str">
        <f>IF(Weighting!$P$18&gt;0,B6882,"")</f>
        <v/>
      </c>
      <c r="B6882" t="e">
        <f>Weighting!$C$18</f>
        <v>#DIV/0!</v>
      </c>
      <c r="C6882" t="e">
        <f>Weighting!$F$18</f>
        <v>#NUM!</v>
      </c>
      <c r="D6882" t="e">
        <f>IF(C6882=1,'Data Transformation'!$G$3+0.5*'Data Transformation'!$W$25,IF(C6883=1,D6883-'Data Transformation'!$W$25,FALSE))</f>
        <v>#NUM!</v>
      </c>
      <c r="E6882">
        <f t="array" ref="E6882">IF(ISLOGICAL(D6882),"",FREQUENCY(IF('Data Transformation'!$B$425:$B$8425='Bin Analysis'!$B6867,'Data Transformation'!$G$425:$G$8425),D6882))</f>
        <v>2001</v>
      </c>
      <c r="F6882">
        <f t="shared" si="858"/>
        <v>0</v>
      </c>
      <c r="G6882">
        <f>Weighting!$H$18</f>
        <v>0</v>
      </c>
      <c r="H6882">
        <f t="array" ref="H6882">FREQUENCY(IF('Data Transformation'!$B$4:$B$8425=B6867,'Data Transformation'!$G$4:$G$8425),'Bin Analysis'!$B6882)</f>
        <v>2073</v>
      </c>
      <c r="I6882">
        <f t="shared" si="859"/>
        <v>0</v>
      </c>
      <c r="J6882">
        <f t="shared" si="860"/>
        <v>0</v>
      </c>
      <c r="K6882">
        <f>J6882*Weighting!$W$18</f>
        <v>0</v>
      </c>
      <c r="M6882" s="14"/>
    </row>
    <row r="6883" spans="1:25" x14ac:dyDescent="0.55000000000000004">
      <c r="A6883" s="32" t="str">
        <f>IF(Weighting!$P$19&gt;0,B6883,"")</f>
        <v/>
      </c>
      <c r="B6883" t="e">
        <f>Weighting!$C$19</f>
        <v>#DIV/0!</v>
      </c>
      <c r="C6883" t="e">
        <f>Weighting!$F$19</f>
        <v>#NUM!</v>
      </c>
      <c r="D6883" t="e">
        <f>IF(C6883=1,'Data Transformation'!$G$3+0.5*'Data Transformation'!$W$25,IF(C6884=1,D6884-'Data Transformation'!$W$25,FALSE))</f>
        <v>#NUM!</v>
      </c>
      <c r="E6883">
        <f t="array" ref="E6883">IF(ISLOGICAL(D6883),"",FREQUENCY(IF('Data Transformation'!$B$425:$B$8425='Bin Analysis'!$B6867,'Data Transformation'!$G$425:$G$8425),D6883))</f>
        <v>2001</v>
      </c>
      <c r="F6883">
        <f t="shared" si="858"/>
        <v>0</v>
      </c>
      <c r="G6883">
        <f>Weighting!$H$19</f>
        <v>0</v>
      </c>
      <c r="H6883">
        <f t="array" ref="H6883">FREQUENCY(IF('Data Transformation'!$B$4:$B$8425=B6867,'Data Transformation'!$G$4:$G$8425),'Bin Analysis'!$B6883)</f>
        <v>2073</v>
      </c>
      <c r="I6883">
        <f t="shared" si="859"/>
        <v>0</v>
      </c>
      <c r="J6883">
        <f t="shared" si="860"/>
        <v>0</v>
      </c>
      <c r="K6883">
        <f>J6883*Weighting!$W$19</f>
        <v>0</v>
      </c>
      <c r="M6883" s="14"/>
    </row>
    <row r="6884" spans="1:25" x14ac:dyDescent="0.55000000000000004">
      <c r="A6884" s="32" t="str">
        <f>IF(Weighting!$P$20&gt;0,B6884,"")</f>
        <v/>
      </c>
      <c r="B6884" t="e">
        <f>Weighting!$C$20</f>
        <v>#DIV/0!</v>
      </c>
      <c r="C6884" t="e">
        <f>Weighting!$F$20</f>
        <v>#NUM!</v>
      </c>
      <c r="D6884" t="e">
        <f>IF(C6884=1,'Data Transformation'!$G$3+0.5*'Data Transformation'!$W$25,IF(C6885=1,D6885-'Data Transformation'!$W$25,FALSE))</f>
        <v>#NUM!</v>
      </c>
      <c r="E6884">
        <f t="array" ref="E6884">IF(ISLOGICAL(D6884),"",FREQUENCY(IF('Data Transformation'!$B$425:$B$8425='Bin Analysis'!$B6867,'Data Transformation'!$G$425:$G$8425),D6884))</f>
        <v>2001</v>
      </c>
      <c r="F6884">
        <f t="shared" si="858"/>
        <v>0</v>
      </c>
      <c r="G6884">
        <f>Weighting!$H$20</f>
        <v>0</v>
      </c>
      <c r="H6884">
        <f t="array" ref="H6884">FREQUENCY(IF('Data Transformation'!$B$4:$B$8425=B6867,'Data Transformation'!$G$4:$G$8425),'Bin Analysis'!$B6884)</f>
        <v>2073</v>
      </c>
      <c r="I6884">
        <f t="shared" si="859"/>
        <v>0</v>
      </c>
      <c r="J6884">
        <f t="shared" si="860"/>
        <v>0</v>
      </c>
      <c r="K6884">
        <f>J6884*Weighting!$W$20</f>
        <v>0</v>
      </c>
      <c r="M6884" s="14"/>
    </row>
    <row r="6885" spans="1:25" x14ac:dyDescent="0.55000000000000004">
      <c r="A6885" s="32" t="str">
        <f>IF(Weighting!$P$21&gt;0,B6885,"")</f>
        <v/>
      </c>
      <c r="B6885" t="e">
        <f>Weighting!$C$21</f>
        <v>#DIV/0!</v>
      </c>
      <c r="C6885" t="e">
        <f>Weighting!$F$21</f>
        <v>#NUM!</v>
      </c>
      <c r="D6885" t="e">
        <f>IF(C6885=1,'Data Transformation'!$G$3+0.5*'Data Transformation'!$W$25,IF(C6886=1,D6886-'Data Transformation'!$W$25,FALSE))</f>
        <v>#NUM!</v>
      </c>
      <c r="E6885">
        <f t="array" ref="E6885">IF(ISLOGICAL(D6885),"",FREQUENCY(IF('Data Transformation'!$B$425:$B$8425='Bin Analysis'!$B6867,'Data Transformation'!$G$425:$G$8425),D6885))</f>
        <v>2001</v>
      </c>
      <c r="F6885">
        <f t="shared" si="858"/>
        <v>0</v>
      </c>
      <c r="G6885">
        <f>Weighting!$H$21</f>
        <v>0</v>
      </c>
      <c r="H6885">
        <f t="array" ref="H6885">FREQUENCY(IF('Data Transformation'!$B$4:$B$8425=B6867,'Data Transformation'!$G$4:$G$8425),'Bin Analysis'!$B6885)</f>
        <v>2073</v>
      </c>
      <c r="I6885">
        <f t="shared" si="859"/>
        <v>0</v>
      </c>
      <c r="J6885">
        <f t="shared" si="860"/>
        <v>0</v>
      </c>
      <c r="K6885">
        <f>J6885*Weighting!$W$21</f>
        <v>0</v>
      </c>
      <c r="M6885" s="14"/>
    </row>
    <row r="6886" spans="1:25" x14ac:dyDescent="0.55000000000000004">
      <c r="A6886" s="32" t="str">
        <f>IF(Weighting!$P$22&gt;0,B6886,"")</f>
        <v/>
      </c>
      <c r="B6886" t="e">
        <f>Weighting!$C$22</f>
        <v>#DIV/0!</v>
      </c>
      <c r="C6886" t="e">
        <f>Weighting!$F$22</f>
        <v>#NUM!</v>
      </c>
      <c r="D6886" t="e">
        <f>IF(C6886=1,'Data Transformation'!$G$3+0.5*'Data Transformation'!$W$25,IF(C6887=1,D6887-'Data Transformation'!$W$25,FALSE))</f>
        <v>#NUM!</v>
      </c>
      <c r="E6886">
        <f t="array" ref="E6886">IF(ISLOGICAL(D6886),"",FREQUENCY(IF('Data Transformation'!$B$425:$B$8425='Bin Analysis'!$B6867,'Data Transformation'!$G$425:$G$8425),D6886))</f>
        <v>2001</v>
      </c>
      <c r="F6886">
        <f t="shared" si="858"/>
        <v>0</v>
      </c>
      <c r="G6886">
        <f>Weighting!$H$22</f>
        <v>0</v>
      </c>
      <c r="H6886">
        <f t="array" ref="H6886">FREQUENCY(IF('Data Transformation'!$B$4:$B$8425=B6867,'Data Transformation'!$G$4:$G$8425),'Bin Analysis'!$B6886)</f>
        <v>2073</v>
      </c>
      <c r="I6886">
        <f t="shared" si="859"/>
        <v>0</v>
      </c>
      <c r="J6886">
        <f t="shared" si="860"/>
        <v>0</v>
      </c>
      <c r="K6886">
        <f>J6886*Weighting!$W$22</f>
        <v>0</v>
      </c>
      <c r="M6886" s="14"/>
    </row>
    <row r="6887" spans="1:25" x14ac:dyDescent="0.55000000000000004">
      <c r="A6887" s="32" t="str">
        <f>IF(Weighting!$P$23&gt;0,B6887,"")</f>
        <v/>
      </c>
      <c r="B6887" t="e">
        <f>Weighting!$C$23</f>
        <v>#DIV/0!</v>
      </c>
      <c r="C6887" t="e">
        <f>Weighting!$F$23</f>
        <v>#NUM!</v>
      </c>
      <c r="D6887" t="e">
        <f>IF(C6887=1,'Data Transformation'!$G$3+0.5*'Data Transformation'!$W$25,IF(C6888=1,D6888-'Data Transformation'!$W$25,FALSE))</f>
        <v>#NUM!</v>
      </c>
      <c r="E6887">
        <f t="array" ref="E6887">IF(ISLOGICAL(D6887),"",FREQUENCY(IF('Data Transformation'!$B$425:$B$8425='Bin Analysis'!$B6867,'Data Transformation'!$G$425:$G$8425),D6887))</f>
        <v>2001</v>
      </c>
      <c r="F6887">
        <f t="shared" si="858"/>
        <v>0</v>
      </c>
      <c r="G6887">
        <f>Weighting!$H$23</f>
        <v>0</v>
      </c>
      <c r="H6887">
        <f t="array" ref="H6887">FREQUENCY(IF('Data Transformation'!$B$4:$B$8425=B6867,'Data Transformation'!$G$4:$G$8425),'Bin Analysis'!$B6887)</f>
        <v>2073</v>
      </c>
      <c r="I6887">
        <f t="shared" si="859"/>
        <v>0</v>
      </c>
      <c r="J6887">
        <f t="shared" si="860"/>
        <v>0</v>
      </c>
      <c r="K6887">
        <f>J6887*Weighting!$W$23</f>
        <v>0</v>
      </c>
      <c r="M6887" s="14"/>
    </row>
    <row r="6888" spans="1:25" x14ac:dyDescent="0.55000000000000004">
      <c r="A6888" s="32" t="str">
        <f>IF(Weighting!$P$24&gt;0,B6888,"")</f>
        <v/>
      </c>
      <c r="B6888" t="e">
        <f>Weighting!$C$24</f>
        <v>#DIV/0!</v>
      </c>
      <c r="C6888" t="e">
        <f>Weighting!$F$24</f>
        <v>#NUM!</v>
      </c>
      <c r="D6888" t="e">
        <f>IF(C6888=1,'Data Transformation'!$G$3+0.5*'Data Transformation'!$W$25,IF(C6889=1,D6889-'Data Transformation'!$W$25,FALSE))</f>
        <v>#NUM!</v>
      </c>
      <c r="E6888">
        <f t="array" ref="E6888">IF(ISLOGICAL(D6888),"",FREQUENCY(IF('Data Transformation'!$B$425:$B$8425='Bin Analysis'!$B6867,'Data Transformation'!$G$425:$G$8425),D6888))</f>
        <v>2001</v>
      </c>
      <c r="F6888">
        <f t="shared" si="858"/>
        <v>0</v>
      </c>
      <c r="G6888">
        <f>Weighting!$H$24</f>
        <v>0</v>
      </c>
      <c r="H6888">
        <f t="array" ref="H6888">FREQUENCY(IF('Data Transformation'!$B$4:$B$8425=B6867,'Data Transformation'!$G$4:$G$8425),'Bin Analysis'!$B6888)</f>
        <v>2073</v>
      </c>
      <c r="I6888">
        <f t="shared" si="859"/>
        <v>0</v>
      </c>
      <c r="J6888">
        <f t="shared" si="860"/>
        <v>0</v>
      </c>
      <c r="K6888">
        <f>J6888*Weighting!$W$24</f>
        <v>0</v>
      </c>
      <c r="M6888" s="14"/>
    </row>
    <row r="6889" spans="1:25" x14ac:dyDescent="0.55000000000000004">
      <c r="A6889" s="32" t="str">
        <f>IF(Weighting!$P$25&gt;0,B6889,"")</f>
        <v/>
      </c>
      <c r="B6889" t="e">
        <f>Weighting!$C$25</f>
        <v>#DIV/0!</v>
      </c>
      <c r="C6889" t="e">
        <f>Weighting!$F$25</f>
        <v>#NUM!</v>
      </c>
      <c r="D6889" t="e">
        <f>IF(C6889=1,'Data Transformation'!$G$3+0.5*'Data Transformation'!$W$25,IF(C6890=1,D6890-'Data Transformation'!$W$25,FALSE))</f>
        <v>#NUM!</v>
      </c>
      <c r="E6889">
        <f t="array" ref="E6889">IF(ISLOGICAL(D6889),"",FREQUENCY(IF('Data Transformation'!$B$425:$B$8425='Bin Analysis'!$B6867,'Data Transformation'!$G$425:$G$8425),D6889))</f>
        <v>2001</v>
      </c>
      <c r="F6889">
        <f t="shared" si="858"/>
        <v>0</v>
      </c>
      <c r="G6889">
        <f>Weighting!$H$25</f>
        <v>0</v>
      </c>
      <c r="H6889">
        <f t="array" ref="H6889">FREQUENCY(IF('Data Transformation'!$B$4:$B$8425=B6867,'Data Transformation'!$G$4:$G$8425),'Bin Analysis'!$B6889)</f>
        <v>2073</v>
      </c>
      <c r="I6889">
        <f t="shared" si="859"/>
        <v>0</v>
      </c>
      <c r="J6889">
        <f t="shared" si="860"/>
        <v>0</v>
      </c>
      <c r="K6889">
        <f>J6889*Weighting!$W$25</f>
        <v>0</v>
      </c>
      <c r="M6889" s="14"/>
    </row>
    <row r="6890" spans="1:25" x14ac:dyDescent="0.55000000000000004">
      <c r="O6890"/>
      <c r="P6890"/>
      <c r="Q6890"/>
      <c r="R6890"/>
    </row>
    <row r="6891" spans="1:25" ht="23.35" x14ac:dyDescent="0.8">
      <c r="A6891" s="21" t="s">
        <v>0</v>
      </c>
      <c r="B6891" s="21" t="str">
        <f>IFERROR(VLOOKUP(C6891,'Data Transformation'!$L$6:$M$426,2,FALSE),"")</f>
        <v/>
      </c>
      <c r="C6891" s="21">
        <f>C6867+1</f>
        <v>287</v>
      </c>
      <c r="D6891" s="21"/>
      <c r="E6891" s="21"/>
      <c r="F6891" s="21"/>
      <c r="G6891" s="21"/>
      <c r="H6891" s="22"/>
      <c r="I6891" s="22"/>
      <c r="J6891" s="22"/>
      <c r="K6891" s="21"/>
      <c r="L6891" s="21" t="str">
        <f>B6891</f>
        <v/>
      </c>
      <c r="M6891" s="23" t="e">
        <f>INDEX('Data Transformation'!$O$4:$O$424,MATCH($B6891,'Data Transformation'!$M$4:$M$424,0),MATCH($M$2,'Data Transformation'!$O$3,0))</f>
        <v>#N/A</v>
      </c>
      <c r="N6891" s="27" t="e">
        <f>IF('Input and Summary Results'!$J$16="minimum",'Bin Analysis'!X6892/(M6891-1),'Bin Analysis'!Y6891/('Bin Analysis'!M6891-1))</f>
        <v>#N/A</v>
      </c>
      <c r="O6891" s="27" t="e">
        <f>IF(M6891=FALSE,NA(),(VLOOKUP(1,C6894:K6913,4,FALSE))/(M6891-1))</f>
        <v>#N/A</v>
      </c>
      <c r="P6891" s="27" t="e">
        <f>IF(M6891=FALSE,NA(),SUM(J6894:J6913)/Weighting!$S$5)</f>
        <v>#N/A</v>
      </c>
      <c r="Q6891" s="27" t="e">
        <f>IF(M6891=FALSE,NA(),SUM(K6894:K6913)/Weighting!$S$6)</f>
        <v>#N/A</v>
      </c>
      <c r="R6891" s="27" t="e">
        <f>IF(M6891=FALSE,NA(),(VLOOKUP(1,G6894:K6913,3,FALSE))/(M6891-1))</f>
        <v>#N/A</v>
      </c>
      <c r="S6891" s="22" t="e">
        <f>IF(M6891=FALSE,NA(),IF(SUM(J6894:J6913)=2,"yes","no"))</f>
        <v>#N/A</v>
      </c>
      <c r="X6891" s="2" cm="2">
        <f t="array" ref="X6891:X6892">FREQUENCY(IF('Data Transformation'!$B$425:$B$6424='Bin Analysis'!L6891,'Data Transformation'!$G$425:$G$6424),'Data Transformation'!$U$11)</f>
        <v>0</v>
      </c>
      <c r="Y6891" s="2" cm="2">
        <f t="array" ref="Y6891:Y6892">FREQUENCY(IF('Data Transformation'!$B$425:$B$6424='Bin Analysis'!L6891,'Data Transformation'!$G$425:$G$6424),'Data Transformation'!$U$12)</f>
        <v>0</v>
      </c>
    </row>
    <row r="6892" spans="1:25" x14ac:dyDescent="0.55000000000000004">
      <c r="A6892" s="14" t="s">
        <v>67</v>
      </c>
      <c r="B6892" t="s">
        <v>47</v>
      </c>
      <c r="C6892" t="s">
        <v>5</v>
      </c>
      <c r="D6892" t="s">
        <v>100</v>
      </c>
      <c r="E6892" t="s">
        <v>101</v>
      </c>
      <c r="F6892" t="s">
        <v>102</v>
      </c>
      <c r="G6892" t="s">
        <v>70</v>
      </c>
      <c r="H6892" t="s">
        <v>31</v>
      </c>
      <c r="I6892" t="s">
        <v>32</v>
      </c>
      <c r="J6892" t="s">
        <v>46</v>
      </c>
      <c r="K6892" s="14" t="s">
        <v>45</v>
      </c>
      <c r="M6892" s="14"/>
      <c r="X6892" s="2">
        <v>0</v>
      </c>
      <c r="Y6892" s="2">
        <v>0</v>
      </c>
    </row>
    <row r="6893" spans="1:25" x14ac:dyDescent="0.55000000000000004">
      <c r="A6893" s="32"/>
      <c r="D6893" t="e">
        <f>IF(C6893=1,'Data Transformation'!$G$3+0.5*'Data Transformation'!$W$25,IF(C6894=1,D6894-'Data Transformation'!$W$25,FALSE))</f>
        <v>#NUM!</v>
      </c>
      <c r="E6893">
        <f t="array" ref="E6893">IF(ISLOGICAL(D6893),"",FREQUENCY(IF('Data Transformation'!$B$425:$B$8425='Bin Analysis'!$B6891,'Data Transformation'!$G$425:$G$8425),D6893))</f>
        <v>2001</v>
      </c>
      <c r="F6893" t="e">
        <f>IF(ISLOGICAL(D6893),"",E6893-E6892)</f>
        <v>#VALUE!</v>
      </c>
      <c r="M6893" s="14"/>
    </row>
    <row r="6894" spans="1:25" x14ac:dyDescent="0.55000000000000004">
      <c r="A6894" s="32" t="e">
        <f>IF(Weighting!$P$6&gt;0,B6894,"")</f>
        <v>#NUM!</v>
      </c>
      <c r="B6894" t="e">
        <f>Weighting!$C$6</f>
        <v>#DIV/0!</v>
      </c>
      <c r="C6894" t="e">
        <f>Weighting!$F$6</f>
        <v>#NUM!</v>
      </c>
      <c r="D6894" t="e">
        <f>IF(C6894=1,'Data Transformation'!$G$3+0.5*'Data Transformation'!$W$25,IF(C6895=1,D6895-'Data Transformation'!$W$25,FALSE))</f>
        <v>#NUM!</v>
      </c>
      <c r="E6894">
        <f t="array" ref="E6894">IF(ISLOGICAL(D6894),"",FREQUENCY(IF('Data Transformation'!$B$425:$B$8425='Bin Analysis'!$B6891,'Data Transformation'!$G$425:$G$8425),D6894))</f>
        <v>2001</v>
      </c>
      <c r="F6894">
        <f>IF(ISLOGICAL(D6894),"",E6894-E6893)</f>
        <v>0</v>
      </c>
      <c r="G6894">
        <f>Weighting!$H$6</f>
        <v>1</v>
      </c>
      <c r="H6894">
        <f t="array" ref="H6894">FREQUENCY(IF('Data Transformation'!$B$4:$B$8425=B6891,'Data Transformation'!$G$4:$G$8425),'Bin Analysis'!$B6894)</f>
        <v>2073</v>
      </c>
      <c r="I6894">
        <f>H6894-H6893</f>
        <v>2073</v>
      </c>
      <c r="J6894">
        <f>IF(I6894=0,0,1)</f>
        <v>1</v>
      </c>
      <c r="K6894" t="e">
        <f>J6894*Weighting!$W$6</f>
        <v>#NUM!</v>
      </c>
      <c r="M6894" s="14"/>
    </row>
    <row r="6895" spans="1:25" x14ac:dyDescent="0.55000000000000004">
      <c r="A6895" s="32" t="str">
        <f>IF(Weighting!$P$7&gt;0,B6895,"")</f>
        <v/>
      </c>
      <c r="B6895" t="e">
        <f>Weighting!$C$7</f>
        <v>#DIV/0!</v>
      </c>
      <c r="C6895" t="e">
        <f>Weighting!$F$7</f>
        <v>#NUM!</v>
      </c>
      <c r="D6895" t="e">
        <f>IF(C6895=1,'Data Transformation'!$G$3+0.5*'Data Transformation'!$W$25,IF(C6896=1,D6896-'Data Transformation'!$W$25,FALSE))</f>
        <v>#NUM!</v>
      </c>
      <c r="E6895">
        <f t="array" ref="E6895">IF(ISLOGICAL(D6895),"",FREQUENCY(IF('Data Transformation'!$B$425:$B$8425='Bin Analysis'!$B6891,'Data Transformation'!$G$425:$G$8425),D6895))</f>
        <v>2001</v>
      </c>
      <c r="F6895">
        <f t="shared" ref="F6895:F6913" si="861">IF(ISLOGICAL(D6895),"",E6895-E6894)</f>
        <v>0</v>
      </c>
      <c r="G6895">
        <f>Weighting!$H$7</f>
        <v>0</v>
      </c>
      <c r="H6895">
        <f t="array" ref="H6895">FREQUENCY(IF('Data Transformation'!$B$4:$B$8425=B6891,'Data Transformation'!$G$4:$G$8425),'Bin Analysis'!$B6895)</f>
        <v>2073</v>
      </c>
      <c r="I6895">
        <f t="shared" ref="I6895:I6913" si="862">H6895-H6894</f>
        <v>0</v>
      </c>
      <c r="J6895">
        <f>IF(I6895=0,0,1)</f>
        <v>0</v>
      </c>
      <c r="K6895">
        <f>J6895*Weighting!$W$7</f>
        <v>0</v>
      </c>
      <c r="M6895" s="14"/>
    </row>
    <row r="6896" spans="1:25" x14ac:dyDescent="0.55000000000000004">
      <c r="A6896" s="32" t="str">
        <f>IF(Weighting!$P$8&gt;0,B6896,"")</f>
        <v/>
      </c>
      <c r="B6896" t="e">
        <f>Weighting!$C$8</f>
        <v>#DIV/0!</v>
      </c>
      <c r="C6896" t="e">
        <f>Weighting!$F$8</f>
        <v>#NUM!</v>
      </c>
      <c r="D6896" t="e">
        <f>IF(C6896=1,'Data Transformation'!$G$3+0.5*'Data Transformation'!$W$25,IF(C6897=1,D6897-'Data Transformation'!$W$25,FALSE))</f>
        <v>#NUM!</v>
      </c>
      <c r="E6896">
        <f t="array" ref="E6896">IF(ISLOGICAL(D6896),"",FREQUENCY(IF('Data Transformation'!$B$425:$B$8425='Bin Analysis'!$B6891,'Data Transformation'!$G$425:$G$8425),D6896))</f>
        <v>2001</v>
      </c>
      <c r="F6896">
        <f t="shared" si="861"/>
        <v>0</v>
      </c>
      <c r="G6896">
        <f>Weighting!$H$8</f>
        <v>0</v>
      </c>
      <c r="H6896">
        <f t="array" ref="H6896">FREQUENCY(IF('Data Transformation'!$B$4:$B$8425=B6891,'Data Transformation'!$G$4:$G$8425),'Bin Analysis'!$B6896)</f>
        <v>2073</v>
      </c>
      <c r="I6896">
        <f t="shared" si="862"/>
        <v>0</v>
      </c>
      <c r="J6896">
        <f t="shared" ref="J6896:J6913" si="863">IF(I6896=0,0,1)</f>
        <v>0</v>
      </c>
      <c r="K6896">
        <f>J6896*Weighting!$W$8</f>
        <v>0</v>
      </c>
      <c r="M6896" s="14"/>
    </row>
    <row r="6897" spans="1:13" x14ac:dyDescent="0.55000000000000004">
      <c r="A6897" s="32" t="str">
        <f>IF(Weighting!$P$9&gt;0,B6897,"")</f>
        <v/>
      </c>
      <c r="B6897" s="50" t="e">
        <f>Weighting!$C$9</f>
        <v>#DIV/0!</v>
      </c>
      <c r="C6897" t="e">
        <f>Weighting!$F$9</f>
        <v>#NUM!</v>
      </c>
      <c r="D6897" t="e">
        <f>IF(C6897=1,'Data Transformation'!$G$3+0.5*'Data Transformation'!$W$25,IF(C6898=1,D6898-'Data Transformation'!$W$25,FALSE))</f>
        <v>#NUM!</v>
      </c>
      <c r="E6897">
        <f t="array" ref="E6897">IF(ISLOGICAL(D6897),"",FREQUENCY(IF('Data Transformation'!$B$425:$B$8425='Bin Analysis'!$B6891,'Data Transformation'!$G$425:$G$8425),D6897))</f>
        <v>2001</v>
      </c>
      <c r="F6897">
        <f t="shared" si="861"/>
        <v>0</v>
      </c>
      <c r="G6897">
        <f>Weighting!$H$9</f>
        <v>0</v>
      </c>
      <c r="H6897">
        <f t="array" ref="H6897">FREQUENCY(IF('Data Transformation'!$B$4:$B$8425=B6891,'Data Transformation'!$G$4:$G$8425),'Bin Analysis'!$B6897)</f>
        <v>2073</v>
      </c>
      <c r="I6897">
        <f t="shared" si="862"/>
        <v>0</v>
      </c>
      <c r="J6897">
        <f t="shared" si="863"/>
        <v>0</v>
      </c>
      <c r="K6897">
        <f>J6897*Weighting!$W$9</f>
        <v>0</v>
      </c>
      <c r="M6897" s="14"/>
    </row>
    <row r="6898" spans="1:13" x14ac:dyDescent="0.55000000000000004">
      <c r="A6898" s="32" t="str">
        <f>IF(Weighting!$P$10&gt;0,B6898,"")</f>
        <v/>
      </c>
      <c r="B6898" t="e">
        <f>Weighting!$C$10</f>
        <v>#DIV/0!</v>
      </c>
      <c r="C6898" t="e">
        <f>Weighting!$F$10</f>
        <v>#NUM!</v>
      </c>
      <c r="D6898" t="e">
        <f>IF(C6898=1,'Data Transformation'!$G$3+0.5*'Data Transformation'!$W$25,IF(C6899=1,D6899-'Data Transformation'!$W$25,FALSE))</f>
        <v>#NUM!</v>
      </c>
      <c r="E6898">
        <f t="array" ref="E6898">IF(ISLOGICAL(D6898),"",FREQUENCY(IF('Data Transformation'!$B$425:$B$8425='Bin Analysis'!$B6891,'Data Transformation'!$G$425:$G$8425),D6898))</f>
        <v>2001</v>
      </c>
      <c r="F6898">
        <f t="shared" si="861"/>
        <v>0</v>
      </c>
      <c r="G6898">
        <f>Weighting!$H$10</f>
        <v>0</v>
      </c>
      <c r="H6898">
        <f t="array" ref="H6898">FREQUENCY(IF('Data Transformation'!$B$4:$B$8425=B6891,'Data Transformation'!$G$4:$G$8425),'Bin Analysis'!$B6898)</f>
        <v>2073</v>
      </c>
      <c r="I6898">
        <f t="shared" si="862"/>
        <v>0</v>
      </c>
      <c r="J6898">
        <f t="shared" si="863"/>
        <v>0</v>
      </c>
      <c r="K6898">
        <f>J6898*Weighting!$W$10</f>
        <v>0</v>
      </c>
      <c r="M6898" s="14"/>
    </row>
    <row r="6899" spans="1:13" x14ac:dyDescent="0.55000000000000004">
      <c r="A6899" s="32" t="str">
        <f>IF(Weighting!$P$11&gt;0,B6899,"")</f>
        <v/>
      </c>
      <c r="B6899" t="e">
        <f>Weighting!$C$11</f>
        <v>#DIV/0!</v>
      </c>
      <c r="C6899" t="e">
        <f>Weighting!$F$11</f>
        <v>#NUM!</v>
      </c>
      <c r="D6899" t="e">
        <f>IF(C6899=1,'Data Transformation'!$G$3+0.5*'Data Transformation'!$W$25,IF(C6900=1,D6900-'Data Transformation'!$W$25,FALSE))</f>
        <v>#NUM!</v>
      </c>
      <c r="E6899">
        <f t="array" ref="E6899">IF(ISLOGICAL(D6899),"",FREQUENCY(IF('Data Transformation'!$B$425:$B$8425='Bin Analysis'!$B6891,'Data Transformation'!$G$425:$G$8425),D6899))</f>
        <v>2001</v>
      </c>
      <c r="F6899">
        <f t="shared" si="861"/>
        <v>0</v>
      </c>
      <c r="G6899">
        <f>Weighting!$H$11</f>
        <v>0</v>
      </c>
      <c r="H6899">
        <f t="array" ref="H6899">FREQUENCY(IF('Data Transformation'!$B$4:$B$8425=B6891,'Data Transformation'!$G$4:$G$8425),'Bin Analysis'!$B6899)</f>
        <v>2073</v>
      </c>
      <c r="I6899">
        <f t="shared" si="862"/>
        <v>0</v>
      </c>
      <c r="J6899">
        <f t="shared" si="863"/>
        <v>0</v>
      </c>
      <c r="K6899">
        <f>J6899*Weighting!$W$11</f>
        <v>0</v>
      </c>
      <c r="M6899" s="14"/>
    </row>
    <row r="6900" spans="1:13" x14ac:dyDescent="0.55000000000000004">
      <c r="A6900" s="32" t="str">
        <f>IF(Weighting!$P$12&gt;0,B6900,"")</f>
        <v/>
      </c>
      <c r="B6900" t="e">
        <f>Weighting!$C$12</f>
        <v>#DIV/0!</v>
      </c>
      <c r="C6900" t="e">
        <f>Weighting!$F$12</f>
        <v>#NUM!</v>
      </c>
      <c r="D6900" t="e">
        <f>IF(C6900=1,'Data Transformation'!$G$3+0.5*'Data Transformation'!$W$25,IF(C6901=1,D6901-'Data Transformation'!$W$25,FALSE))</f>
        <v>#NUM!</v>
      </c>
      <c r="E6900">
        <f t="array" ref="E6900">IF(ISLOGICAL(D6900),"",FREQUENCY(IF('Data Transformation'!$B$425:$B$8425='Bin Analysis'!$B6891,'Data Transformation'!$G$425:$G$8425),D6900))</f>
        <v>2001</v>
      </c>
      <c r="F6900">
        <f t="shared" si="861"/>
        <v>0</v>
      </c>
      <c r="G6900">
        <f>Weighting!$H$12</f>
        <v>0</v>
      </c>
      <c r="H6900">
        <f t="array" ref="H6900">FREQUENCY(IF('Data Transformation'!$B$4:$B$8425=B6891,'Data Transformation'!$G$4:$G$8425),'Bin Analysis'!$B6900)</f>
        <v>2073</v>
      </c>
      <c r="I6900">
        <f t="shared" si="862"/>
        <v>0</v>
      </c>
      <c r="J6900">
        <f t="shared" si="863"/>
        <v>0</v>
      </c>
      <c r="K6900">
        <f>J6900*Weighting!$W$12</f>
        <v>0</v>
      </c>
      <c r="M6900" s="14"/>
    </row>
    <row r="6901" spans="1:13" x14ac:dyDescent="0.55000000000000004">
      <c r="A6901" s="32" t="str">
        <f>IF(Weighting!$P$13&gt;0,B6901,"")</f>
        <v/>
      </c>
      <c r="B6901" t="e">
        <f>Weighting!$C$13</f>
        <v>#DIV/0!</v>
      </c>
      <c r="C6901" t="e">
        <f>Weighting!$F$13</f>
        <v>#NUM!</v>
      </c>
      <c r="D6901" t="e">
        <f>IF(C6901=1,'Data Transformation'!$G$3+0.5*'Data Transformation'!$W$25,IF(C6902=1,D6902-'Data Transformation'!$W$25,FALSE))</f>
        <v>#NUM!</v>
      </c>
      <c r="E6901">
        <f t="array" ref="E6901">IF(ISLOGICAL(D6901),"",FREQUENCY(IF('Data Transformation'!$B$425:$B$8425='Bin Analysis'!$B6891,'Data Transformation'!$G$425:$G$8425),D6901))</f>
        <v>2001</v>
      </c>
      <c r="F6901">
        <f t="shared" si="861"/>
        <v>0</v>
      </c>
      <c r="G6901">
        <f>Weighting!$H$13</f>
        <v>0</v>
      </c>
      <c r="H6901">
        <f t="array" ref="H6901">FREQUENCY(IF('Data Transformation'!$B$4:$B$8425=B6891,'Data Transformation'!$G$4:$G$8425),'Bin Analysis'!$B6901)</f>
        <v>2073</v>
      </c>
      <c r="I6901">
        <f t="shared" si="862"/>
        <v>0</v>
      </c>
      <c r="J6901">
        <f t="shared" si="863"/>
        <v>0</v>
      </c>
      <c r="K6901">
        <f>J6901*Weighting!$W$13</f>
        <v>0</v>
      </c>
      <c r="M6901" s="14"/>
    </row>
    <row r="6902" spans="1:13" x14ac:dyDescent="0.55000000000000004">
      <c r="A6902" s="32" t="str">
        <f>IF(Weighting!$P$14&gt;0,B6902,"")</f>
        <v/>
      </c>
      <c r="B6902" t="e">
        <f>Weighting!$C$14</f>
        <v>#DIV/0!</v>
      </c>
      <c r="C6902" t="e">
        <f>Weighting!$F$14</f>
        <v>#NUM!</v>
      </c>
      <c r="D6902" t="e">
        <f>IF(C6902=1,'Data Transformation'!$G$3+0.5*'Data Transformation'!$W$25,IF(C6903=1,D6903-'Data Transformation'!$W$25,FALSE))</f>
        <v>#NUM!</v>
      </c>
      <c r="E6902">
        <f t="array" ref="E6902">IF(ISLOGICAL(D6902),"",FREQUENCY(IF('Data Transformation'!$B$425:$B$8425='Bin Analysis'!$B6891,'Data Transformation'!$G$425:$G$8425),D6902))</f>
        <v>2001</v>
      </c>
      <c r="F6902">
        <f t="shared" si="861"/>
        <v>0</v>
      </c>
      <c r="G6902">
        <f>Weighting!$H$14</f>
        <v>0</v>
      </c>
      <c r="H6902">
        <f t="array" ref="H6902">FREQUENCY(IF('Data Transformation'!$B$4:$B$8425=B6891,'Data Transformation'!$G$4:$G$8425),'Bin Analysis'!$B6902)</f>
        <v>2073</v>
      </c>
      <c r="I6902">
        <f t="shared" si="862"/>
        <v>0</v>
      </c>
      <c r="J6902">
        <f t="shared" si="863"/>
        <v>0</v>
      </c>
      <c r="K6902">
        <f>J6902*Weighting!$W$14</f>
        <v>0</v>
      </c>
      <c r="M6902" s="14"/>
    </row>
    <row r="6903" spans="1:13" x14ac:dyDescent="0.55000000000000004">
      <c r="A6903" s="32" t="str">
        <f>IF(Weighting!$P$15&gt;0,B6903,"")</f>
        <v/>
      </c>
      <c r="B6903" t="e">
        <f>Weighting!$C$15</f>
        <v>#DIV/0!</v>
      </c>
      <c r="C6903" t="e">
        <f>Weighting!$F$15</f>
        <v>#NUM!</v>
      </c>
      <c r="D6903" t="e">
        <f>IF(C6903=1,'Data Transformation'!$G$3+0.5*'Data Transformation'!$W$25,IF(C6904=1,D6904-'Data Transformation'!$W$25,FALSE))</f>
        <v>#NUM!</v>
      </c>
      <c r="E6903">
        <f t="array" ref="E6903">IF(ISLOGICAL(D6903),"",FREQUENCY(IF('Data Transformation'!$B$425:$B$8425='Bin Analysis'!$B6891,'Data Transformation'!$G$425:$G$8425),D6903))</f>
        <v>2001</v>
      </c>
      <c r="F6903">
        <f t="shared" si="861"/>
        <v>0</v>
      </c>
      <c r="G6903">
        <f>Weighting!$H$15</f>
        <v>0</v>
      </c>
      <c r="H6903">
        <f t="array" ref="H6903">FREQUENCY(IF('Data Transformation'!$B$4:$B$8425=B6891,'Data Transformation'!$G$4:$G$8425),'Bin Analysis'!$B6903)</f>
        <v>2073</v>
      </c>
      <c r="I6903">
        <f t="shared" si="862"/>
        <v>0</v>
      </c>
      <c r="J6903">
        <f t="shared" si="863"/>
        <v>0</v>
      </c>
      <c r="K6903">
        <f>J6903*Weighting!$W$15</f>
        <v>0</v>
      </c>
      <c r="M6903" s="14"/>
    </row>
    <row r="6904" spans="1:13" x14ac:dyDescent="0.55000000000000004">
      <c r="A6904" s="32" t="str">
        <f>IF(Weighting!$P$16&gt;0,B6904,"")</f>
        <v/>
      </c>
      <c r="B6904" t="e">
        <f>Weighting!$C$16</f>
        <v>#DIV/0!</v>
      </c>
      <c r="C6904" t="e">
        <f>Weighting!$F$16</f>
        <v>#NUM!</v>
      </c>
      <c r="D6904" t="e">
        <f>IF(C6904=1,'Data Transformation'!$G$3+0.5*'Data Transformation'!$W$25,IF(C6905=1,D6905-'Data Transformation'!$W$25,FALSE))</f>
        <v>#NUM!</v>
      </c>
      <c r="E6904">
        <f t="array" ref="E6904">IF(ISLOGICAL(D6904),"",FREQUENCY(IF('Data Transformation'!$B$425:$B$8425='Bin Analysis'!$B6891,'Data Transformation'!$G$425:$G$8425),D6904))</f>
        <v>2001</v>
      </c>
      <c r="F6904">
        <f t="shared" si="861"/>
        <v>0</v>
      </c>
      <c r="G6904">
        <f>Weighting!$H$16</f>
        <v>0</v>
      </c>
      <c r="H6904">
        <f t="array" ref="H6904">FREQUENCY(IF('Data Transformation'!$B$4:$B$8425=B6891,'Data Transformation'!$G$4:$G$8425),'Bin Analysis'!$B6904)</f>
        <v>2073</v>
      </c>
      <c r="I6904">
        <f t="shared" si="862"/>
        <v>0</v>
      </c>
      <c r="J6904">
        <f t="shared" si="863"/>
        <v>0</v>
      </c>
      <c r="K6904">
        <f>J6904*Weighting!$W$16</f>
        <v>0</v>
      </c>
      <c r="M6904" s="14"/>
    </row>
    <row r="6905" spans="1:13" x14ac:dyDescent="0.55000000000000004">
      <c r="A6905" s="32" t="str">
        <f>IF(Weighting!$P$17&gt;0,B6905,"")</f>
        <v/>
      </c>
      <c r="B6905" t="e">
        <f>Weighting!$C$17</f>
        <v>#DIV/0!</v>
      </c>
      <c r="C6905" t="e">
        <f>Weighting!$F$17</f>
        <v>#NUM!</v>
      </c>
      <c r="D6905" t="e">
        <f>IF(C6905=1,'Data Transformation'!$G$3+0.5*'Data Transformation'!$W$25,IF(C6906=1,D6906-'Data Transformation'!$W$25,FALSE))</f>
        <v>#NUM!</v>
      </c>
      <c r="E6905">
        <f t="array" ref="E6905">IF(ISLOGICAL(D6905),"",FREQUENCY(IF('Data Transformation'!$B$425:$B$8425='Bin Analysis'!$B6891,'Data Transformation'!$G$425:$G$8425),D6905))</f>
        <v>2001</v>
      </c>
      <c r="F6905">
        <f t="shared" si="861"/>
        <v>0</v>
      </c>
      <c r="G6905">
        <f>Weighting!$H$17</f>
        <v>0</v>
      </c>
      <c r="H6905">
        <f t="array" ref="H6905">FREQUENCY(IF('Data Transformation'!$B$4:$B$8425=B6891,'Data Transformation'!$G$4:$G$8425),'Bin Analysis'!$B6905)</f>
        <v>2073</v>
      </c>
      <c r="I6905">
        <f t="shared" si="862"/>
        <v>0</v>
      </c>
      <c r="J6905">
        <f t="shared" si="863"/>
        <v>0</v>
      </c>
      <c r="K6905">
        <f>J6905*Weighting!$W$17</f>
        <v>0</v>
      </c>
      <c r="M6905" s="14"/>
    </row>
    <row r="6906" spans="1:13" x14ac:dyDescent="0.55000000000000004">
      <c r="A6906" s="32" t="str">
        <f>IF(Weighting!$P$18&gt;0,B6906,"")</f>
        <v/>
      </c>
      <c r="B6906" t="e">
        <f>Weighting!$C$18</f>
        <v>#DIV/0!</v>
      </c>
      <c r="C6906" t="e">
        <f>Weighting!$F$18</f>
        <v>#NUM!</v>
      </c>
      <c r="D6906" t="e">
        <f>IF(C6906=1,'Data Transformation'!$G$3+0.5*'Data Transformation'!$W$25,IF(C6907=1,D6907-'Data Transformation'!$W$25,FALSE))</f>
        <v>#NUM!</v>
      </c>
      <c r="E6906">
        <f t="array" ref="E6906">IF(ISLOGICAL(D6906),"",FREQUENCY(IF('Data Transformation'!$B$425:$B$8425='Bin Analysis'!$B6891,'Data Transformation'!$G$425:$G$8425),D6906))</f>
        <v>2001</v>
      </c>
      <c r="F6906">
        <f t="shared" si="861"/>
        <v>0</v>
      </c>
      <c r="G6906">
        <f>Weighting!$H$18</f>
        <v>0</v>
      </c>
      <c r="H6906">
        <f t="array" ref="H6906">FREQUENCY(IF('Data Transformation'!$B$4:$B$8425=B6891,'Data Transformation'!$G$4:$G$8425),'Bin Analysis'!$B6906)</f>
        <v>2073</v>
      </c>
      <c r="I6906">
        <f t="shared" si="862"/>
        <v>0</v>
      </c>
      <c r="J6906">
        <f t="shared" si="863"/>
        <v>0</v>
      </c>
      <c r="K6906">
        <f>J6906*Weighting!$W$18</f>
        <v>0</v>
      </c>
      <c r="M6906" s="14"/>
    </row>
    <row r="6907" spans="1:13" x14ac:dyDescent="0.55000000000000004">
      <c r="A6907" s="32" t="str">
        <f>IF(Weighting!$P$19&gt;0,B6907,"")</f>
        <v/>
      </c>
      <c r="B6907" t="e">
        <f>Weighting!$C$19</f>
        <v>#DIV/0!</v>
      </c>
      <c r="C6907" t="e">
        <f>Weighting!$F$19</f>
        <v>#NUM!</v>
      </c>
      <c r="D6907" t="e">
        <f>IF(C6907=1,'Data Transformation'!$G$3+0.5*'Data Transformation'!$W$25,IF(C6908=1,D6908-'Data Transformation'!$W$25,FALSE))</f>
        <v>#NUM!</v>
      </c>
      <c r="E6907">
        <f t="array" ref="E6907">IF(ISLOGICAL(D6907),"",FREQUENCY(IF('Data Transformation'!$B$425:$B$8425='Bin Analysis'!$B6891,'Data Transformation'!$G$425:$G$8425),D6907))</f>
        <v>2001</v>
      </c>
      <c r="F6907">
        <f t="shared" si="861"/>
        <v>0</v>
      </c>
      <c r="G6907">
        <f>Weighting!$H$19</f>
        <v>0</v>
      </c>
      <c r="H6907">
        <f t="array" ref="H6907">FREQUENCY(IF('Data Transformation'!$B$4:$B$8425=B6891,'Data Transformation'!$G$4:$G$8425),'Bin Analysis'!$B6907)</f>
        <v>2073</v>
      </c>
      <c r="I6907">
        <f t="shared" si="862"/>
        <v>0</v>
      </c>
      <c r="J6907">
        <f t="shared" si="863"/>
        <v>0</v>
      </c>
      <c r="K6907">
        <f>J6907*Weighting!$W$19</f>
        <v>0</v>
      </c>
      <c r="M6907" s="14"/>
    </row>
    <row r="6908" spans="1:13" x14ac:dyDescent="0.55000000000000004">
      <c r="A6908" s="32" t="str">
        <f>IF(Weighting!$P$20&gt;0,B6908,"")</f>
        <v/>
      </c>
      <c r="B6908" t="e">
        <f>Weighting!$C$20</f>
        <v>#DIV/0!</v>
      </c>
      <c r="C6908" t="e">
        <f>Weighting!$F$20</f>
        <v>#NUM!</v>
      </c>
      <c r="D6908" t="e">
        <f>IF(C6908=1,'Data Transformation'!$G$3+0.5*'Data Transformation'!$W$25,IF(C6909=1,D6909-'Data Transformation'!$W$25,FALSE))</f>
        <v>#NUM!</v>
      </c>
      <c r="E6908">
        <f t="array" ref="E6908">IF(ISLOGICAL(D6908),"",FREQUENCY(IF('Data Transformation'!$B$425:$B$8425='Bin Analysis'!$B6891,'Data Transformation'!$G$425:$G$8425),D6908))</f>
        <v>2001</v>
      </c>
      <c r="F6908">
        <f t="shared" si="861"/>
        <v>0</v>
      </c>
      <c r="G6908">
        <f>Weighting!$H$20</f>
        <v>0</v>
      </c>
      <c r="H6908">
        <f t="array" ref="H6908">FREQUENCY(IF('Data Transformation'!$B$4:$B$8425=B6891,'Data Transformation'!$G$4:$G$8425),'Bin Analysis'!$B6908)</f>
        <v>2073</v>
      </c>
      <c r="I6908">
        <f t="shared" si="862"/>
        <v>0</v>
      </c>
      <c r="J6908">
        <f t="shared" si="863"/>
        <v>0</v>
      </c>
      <c r="K6908">
        <f>J6908*Weighting!$W$20</f>
        <v>0</v>
      </c>
      <c r="M6908" s="14"/>
    </row>
    <row r="6909" spans="1:13" x14ac:dyDescent="0.55000000000000004">
      <c r="A6909" s="32" t="str">
        <f>IF(Weighting!$P$21&gt;0,B6909,"")</f>
        <v/>
      </c>
      <c r="B6909" t="e">
        <f>Weighting!$C$21</f>
        <v>#DIV/0!</v>
      </c>
      <c r="C6909" t="e">
        <f>Weighting!$F$21</f>
        <v>#NUM!</v>
      </c>
      <c r="D6909" t="e">
        <f>IF(C6909=1,'Data Transformation'!$G$3+0.5*'Data Transformation'!$W$25,IF(C6910=1,D6910-'Data Transformation'!$W$25,FALSE))</f>
        <v>#NUM!</v>
      </c>
      <c r="E6909">
        <f t="array" ref="E6909">IF(ISLOGICAL(D6909),"",FREQUENCY(IF('Data Transformation'!$B$425:$B$8425='Bin Analysis'!$B6891,'Data Transformation'!$G$425:$G$8425),D6909))</f>
        <v>2001</v>
      </c>
      <c r="F6909">
        <f t="shared" si="861"/>
        <v>0</v>
      </c>
      <c r="G6909">
        <f>Weighting!$H$21</f>
        <v>0</v>
      </c>
      <c r="H6909">
        <f t="array" ref="H6909">FREQUENCY(IF('Data Transformation'!$B$4:$B$8425=B6891,'Data Transformation'!$G$4:$G$8425),'Bin Analysis'!$B6909)</f>
        <v>2073</v>
      </c>
      <c r="I6909">
        <f t="shared" si="862"/>
        <v>0</v>
      </c>
      <c r="J6909">
        <f t="shared" si="863"/>
        <v>0</v>
      </c>
      <c r="K6909">
        <f>J6909*Weighting!$W$21</f>
        <v>0</v>
      </c>
      <c r="M6909" s="14"/>
    </row>
    <row r="6910" spans="1:13" x14ac:dyDescent="0.55000000000000004">
      <c r="A6910" s="32" t="str">
        <f>IF(Weighting!$P$22&gt;0,B6910,"")</f>
        <v/>
      </c>
      <c r="B6910" t="e">
        <f>Weighting!$C$22</f>
        <v>#DIV/0!</v>
      </c>
      <c r="C6910" t="e">
        <f>Weighting!$F$22</f>
        <v>#NUM!</v>
      </c>
      <c r="D6910" t="e">
        <f>IF(C6910=1,'Data Transformation'!$G$3+0.5*'Data Transformation'!$W$25,IF(C6911=1,D6911-'Data Transformation'!$W$25,FALSE))</f>
        <v>#NUM!</v>
      </c>
      <c r="E6910">
        <f t="array" ref="E6910">IF(ISLOGICAL(D6910),"",FREQUENCY(IF('Data Transformation'!$B$425:$B$8425='Bin Analysis'!$B6891,'Data Transformation'!$G$425:$G$8425),D6910))</f>
        <v>2001</v>
      </c>
      <c r="F6910">
        <f t="shared" si="861"/>
        <v>0</v>
      </c>
      <c r="G6910">
        <f>Weighting!$H$22</f>
        <v>0</v>
      </c>
      <c r="H6910">
        <f t="array" ref="H6910">FREQUENCY(IF('Data Transformation'!$B$4:$B$8425=B6891,'Data Transformation'!$G$4:$G$8425),'Bin Analysis'!$B6910)</f>
        <v>2073</v>
      </c>
      <c r="I6910">
        <f t="shared" si="862"/>
        <v>0</v>
      </c>
      <c r="J6910">
        <f t="shared" si="863"/>
        <v>0</v>
      </c>
      <c r="K6910">
        <f>J6910*Weighting!$W$22</f>
        <v>0</v>
      </c>
      <c r="M6910" s="14"/>
    </row>
    <row r="6911" spans="1:13" x14ac:dyDescent="0.55000000000000004">
      <c r="A6911" s="32" t="str">
        <f>IF(Weighting!$P$23&gt;0,B6911,"")</f>
        <v/>
      </c>
      <c r="B6911" t="e">
        <f>Weighting!$C$23</f>
        <v>#DIV/0!</v>
      </c>
      <c r="C6911" t="e">
        <f>Weighting!$F$23</f>
        <v>#NUM!</v>
      </c>
      <c r="D6911" t="e">
        <f>IF(C6911=1,'Data Transformation'!$G$3+0.5*'Data Transformation'!$W$25,IF(C6912=1,D6912-'Data Transformation'!$W$25,FALSE))</f>
        <v>#NUM!</v>
      </c>
      <c r="E6911">
        <f t="array" ref="E6911">IF(ISLOGICAL(D6911),"",FREQUENCY(IF('Data Transformation'!$B$425:$B$8425='Bin Analysis'!$B6891,'Data Transformation'!$G$425:$G$8425),D6911))</f>
        <v>2001</v>
      </c>
      <c r="F6911">
        <f t="shared" si="861"/>
        <v>0</v>
      </c>
      <c r="G6911">
        <f>Weighting!$H$23</f>
        <v>0</v>
      </c>
      <c r="H6911">
        <f t="array" ref="H6911">FREQUENCY(IF('Data Transformation'!$B$4:$B$8425=B6891,'Data Transformation'!$G$4:$G$8425),'Bin Analysis'!$B6911)</f>
        <v>2073</v>
      </c>
      <c r="I6911">
        <f t="shared" si="862"/>
        <v>0</v>
      </c>
      <c r="J6911">
        <f t="shared" si="863"/>
        <v>0</v>
      </c>
      <c r="K6911">
        <f>J6911*Weighting!$W$23</f>
        <v>0</v>
      </c>
      <c r="M6911" s="14"/>
    </row>
    <row r="6912" spans="1:13" x14ac:dyDescent="0.55000000000000004">
      <c r="A6912" s="32" t="str">
        <f>IF(Weighting!$P$24&gt;0,B6912,"")</f>
        <v/>
      </c>
      <c r="B6912" t="e">
        <f>Weighting!$C$24</f>
        <v>#DIV/0!</v>
      </c>
      <c r="C6912" t="e">
        <f>Weighting!$F$24</f>
        <v>#NUM!</v>
      </c>
      <c r="D6912" t="e">
        <f>IF(C6912=1,'Data Transformation'!$G$3+0.5*'Data Transformation'!$W$25,IF(C6913=1,D6913-'Data Transformation'!$W$25,FALSE))</f>
        <v>#NUM!</v>
      </c>
      <c r="E6912">
        <f t="array" ref="E6912">IF(ISLOGICAL(D6912),"",FREQUENCY(IF('Data Transformation'!$B$425:$B$8425='Bin Analysis'!$B6891,'Data Transformation'!$G$425:$G$8425),D6912))</f>
        <v>2001</v>
      </c>
      <c r="F6912">
        <f t="shared" si="861"/>
        <v>0</v>
      </c>
      <c r="G6912">
        <f>Weighting!$H$24</f>
        <v>0</v>
      </c>
      <c r="H6912">
        <f t="array" ref="H6912">FREQUENCY(IF('Data Transformation'!$B$4:$B$8425=B6891,'Data Transformation'!$G$4:$G$8425),'Bin Analysis'!$B6912)</f>
        <v>2073</v>
      </c>
      <c r="I6912">
        <f t="shared" si="862"/>
        <v>0</v>
      </c>
      <c r="J6912">
        <f t="shared" si="863"/>
        <v>0</v>
      </c>
      <c r="K6912">
        <f>J6912*Weighting!$W$24</f>
        <v>0</v>
      </c>
      <c r="M6912" s="14"/>
    </row>
    <row r="6913" spans="1:25" x14ac:dyDescent="0.55000000000000004">
      <c r="A6913" s="32" t="str">
        <f>IF(Weighting!$P$25&gt;0,B6913,"")</f>
        <v/>
      </c>
      <c r="B6913" t="e">
        <f>Weighting!$C$25</f>
        <v>#DIV/0!</v>
      </c>
      <c r="C6913" t="e">
        <f>Weighting!$F$25</f>
        <v>#NUM!</v>
      </c>
      <c r="D6913" t="e">
        <f>IF(C6913=1,'Data Transformation'!$G$3+0.5*'Data Transformation'!$W$25,IF(C6914=1,D6914-'Data Transformation'!$W$25,FALSE))</f>
        <v>#NUM!</v>
      </c>
      <c r="E6913">
        <f t="array" ref="E6913">IF(ISLOGICAL(D6913),"",FREQUENCY(IF('Data Transformation'!$B$425:$B$8425='Bin Analysis'!$B6891,'Data Transformation'!$G$425:$G$8425),D6913))</f>
        <v>2001</v>
      </c>
      <c r="F6913">
        <f t="shared" si="861"/>
        <v>0</v>
      </c>
      <c r="G6913">
        <f>Weighting!$H$25</f>
        <v>0</v>
      </c>
      <c r="H6913">
        <f t="array" ref="H6913">FREQUENCY(IF('Data Transformation'!$B$4:$B$8425=B6891,'Data Transformation'!$G$4:$G$8425),'Bin Analysis'!$B6913)</f>
        <v>2073</v>
      </c>
      <c r="I6913">
        <f t="shared" si="862"/>
        <v>0</v>
      </c>
      <c r="J6913">
        <f t="shared" si="863"/>
        <v>0</v>
      </c>
      <c r="K6913">
        <f>J6913*Weighting!$W$25</f>
        <v>0</v>
      </c>
      <c r="M6913" s="14"/>
    </row>
    <row r="6914" spans="1:25" x14ac:dyDescent="0.55000000000000004">
      <c r="O6914"/>
      <c r="P6914"/>
      <c r="Q6914"/>
      <c r="R6914"/>
    </row>
    <row r="6915" spans="1:25" ht="23.35" x14ac:dyDescent="0.8">
      <c r="A6915" s="21" t="s">
        <v>0</v>
      </c>
      <c r="B6915" s="21" t="str">
        <f>IFERROR(VLOOKUP(C6915,'Data Transformation'!$L$6:$M$426,2,FALSE),"")</f>
        <v/>
      </c>
      <c r="C6915" s="21">
        <f>C6891+1</f>
        <v>288</v>
      </c>
      <c r="D6915" s="21"/>
      <c r="E6915" s="21"/>
      <c r="F6915" s="21"/>
      <c r="G6915" s="21"/>
      <c r="H6915" s="22"/>
      <c r="I6915" s="22"/>
      <c r="J6915" s="22"/>
      <c r="K6915" s="21"/>
      <c r="L6915" s="21" t="str">
        <f>B6915</f>
        <v/>
      </c>
      <c r="M6915" s="23" t="e">
        <f>INDEX('Data Transformation'!$O$4:$O$424,MATCH($B6915,'Data Transformation'!$M$4:$M$424,0),MATCH($M$2,'Data Transformation'!$O$3,0))</f>
        <v>#N/A</v>
      </c>
      <c r="N6915" s="27" t="e">
        <f>IF('Input and Summary Results'!$J$16="minimum",'Bin Analysis'!X6916/(M6915-1),'Bin Analysis'!Y6915/('Bin Analysis'!M6915-1))</f>
        <v>#N/A</v>
      </c>
      <c r="O6915" s="27" t="e">
        <f>IF(M6915=FALSE,NA(),(VLOOKUP(1,C6918:K6937,4,FALSE))/(M6915-1))</f>
        <v>#N/A</v>
      </c>
      <c r="P6915" s="27" t="e">
        <f>IF(M6915=FALSE,NA(),SUM(J6918:J6937)/Weighting!$S$5)</f>
        <v>#N/A</v>
      </c>
      <c r="Q6915" s="27" t="e">
        <f>IF(M6915=FALSE,NA(),SUM(K6918:K6937)/Weighting!$S$6)</f>
        <v>#N/A</v>
      </c>
      <c r="R6915" s="27" t="e">
        <f>IF(M6915=FALSE,NA(),(VLOOKUP(1,G6918:K6937,3,FALSE))/(M6915-1))</f>
        <v>#N/A</v>
      </c>
      <c r="S6915" s="22" t="e">
        <f>IF(M6915=FALSE,NA(),IF(SUM(J6918:J6937)=2,"yes","no"))</f>
        <v>#N/A</v>
      </c>
      <c r="X6915" s="2" cm="2">
        <f t="array" ref="X6915:X6916">FREQUENCY(IF('Data Transformation'!$B$425:$B$6424='Bin Analysis'!L6915,'Data Transformation'!$G$425:$G$6424),'Data Transformation'!$U$11)</f>
        <v>0</v>
      </c>
      <c r="Y6915" s="2" cm="2">
        <f t="array" ref="Y6915:Y6916">FREQUENCY(IF('Data Transformation'!$B$425:$B$6424='Bin Analysis'!L6915,'Data Transformation'!$G$425:$G$6424),'Data Transformation'!$U$12)</f>
        <v>0</v>
      </c>
    </row>
    <row r="6916" spans="1:25" x14ac:dyDescent="0.55000000000000004">
      <c r="A6916" s="14" t="s">
        <v>67</v>
      </c>
      <c r="B6916" t="s">
        <v>47</v>
      </c>
      <c r="C6916" t="s">
        <v>5</v>
      </c>
      <c r="D6916" t="s">
        <v>100</v>
      </c>
      <c r="E6916" t="s">
        <v>101</v>
      </c>
      <c r="F6916" t="s">
        <v>102</v>
      </c>
      <c r="G6916" t="s">
        <v>70</v>
      </c>
      <c r="H6916" t="s">
        <v>31</v>
      </c>
      <c r="I6916" t="s">
        <v>32</v>
      </c>
      <c r="J6916" t="s">
        <v>46</v>
      </c>
      <c r="K6916" s="14" t="s">
        <v>45</v>
      </c>
      <c r="M6916" s="14"/>
      <c r="X6916" s="2">
        <v>0</v>
      </c>
      <c r="Y6916" s="2">
        <v>0</v>
      </c>
    </row>
    <row r="6917" spans="1:25" x14ac:dyDescent="0.55000000000000004">
      <c r="A6917" s="32"/>
      <c r="D6917" t="e">
        <f>IF(C6917=1,'Data Transformation'!$G$3+0.5*'Data Transformation'!$W$25,IF(C6918=1,D6918-'Data Transformation'!$W$25,FALSE))</f>
        <v>#NUM!</v>
      </c>
      <c r="E6917">
        <f t="array" ref="E6917">IF(ISLOGICAL(D6917),"",FREQUENCY(IF('Data Transformation'!$B$425:$B$8425='Bin Analysis'!$B6915,'Data Transformation'!$G$425:$G$8425),D6917))</f>
        <v>2001</v>
      </c>
      <c r="F6917" t="e">
        <f>IF(ISLOGICAL(D6917),"",E6917-E6916)</f>
        <v>#VALUE!</v>
      </c>
      <c r="M6917" s="14"/>
    </row>
    <row r="6918" spans="1:25" x14ac:dyDescent="0.55000000000000004">
      <c r="A6918" s="32" t="e">
        <f>IF(Weighting!$P$6&gt;0,B6918,"")</f>
        <v>#NUM!</v>
      </c>
      <c r="B6918" t="e">
        <f>Weighting!$C$6</f>
        <v>#DIV/0!</v>
      </c>
      <c r="C6918" t="e">
        <f>Weighting!$F$6</f>
        <v>#NUM!</v>
      </c>
      <c r="D6918" t="e">
        <f>IF(C6918=1,'Data Transformation'!$G$3+0.5*'Data Transformation'!$W$25,IF(C6919=1,D6919-'Data Transformation'!$W$25,FALSE))</f>
        <v>#NUM!</v>
      </c>
      <c r="E6918">
        <f t="array" ref="E6918">IF(ISLOGICAL(D6918),"",FREQUENCY(IF('Data Transformation'!$B$425:$B$8425='Bin Analysis'!$B6915,'Data Transformation'!$G$425:$G$8425),D6918))</f>
        <v>2001</v>
      </c>
      <c r="F6918">
        <f>IF(ISLOGICAL(D6918),"",E6918-E6917)</f>
        <v>0</v>
      </c>
      <c r="G6918">
        <f>Weighting!$H$6</f>
        <v>1</v>
      </c>
      <c r="H6918">
        <f t="array" ref="H6918">FREQUENCY(IF('Data Transformation'!$B$4:$B$8425=B6915,'Data Transformation'!$G$4:$G$8425),'Bin Analysis'!$B6918)</f>
        <v>2073</v>
      </c>
      <c r="I6918">
        <f>H6918-H6917</f>
        <v>2073</v>
      </c>
      <c r="J6918">
        <f>IF(I6918=0,0,1)</f>
        <v>1</v>
      </c>
      <c r="K6918" t="e">
        <f>J6918*Weighting!$W$6</f>
        <v>#NUM!</v>
      </c>
      <c r="M6918" s="14"/>
    </row>
    <row r="6919" spans="1:25" x14ac:dyDescent="0.55000000000000004">
      <c r="A6919" s="32" t="str">
        <f>IF(Weighting!$P$7&gt;0,B6919,"")</f>
        <v/>
      </c>
      <c r="B6919" t="e">
        <f>Weighting!$C$7</f>
        <v>#DIV/0!</v>
      </c>
      <c r="C6919" t="e">
        <f>Weighting!$F$7</f>
        <v>#NUM!</v>
      </c>
      <c r="D6919" t="e">
        <f>IF(C6919=1,'Data Transformation'!$G$3+0.5*'Data Transformation'!$W$25,IF(C6920=1,D6920-'Data Transformation'!$W$25,FALSE))</f>
        <v>#NUM!</v>
      </c>
      <c r="E6919">
        <f t="array" ref="E6919">IF(ISLOGICAL(D6919),"",FREQUENCY(IF('Data Transformation'!$B$425:$B$8425='Bin Analysis'!$B6915,'Data Transformation'!$G$425:$G$8425),D6919))</f>
        <v>2001</v>
      </c>
      <c r="F6919">
        <f t="shared" ref="F6919:F6937" si="864">IF(ISLOGICAL(D6919),"",E6919-E6918)</f>
        <v>0</v>
      </c>
      <c r="G6919">
        <f>Weighting!$H$7</f>
        <v>0</v>
      </c>
      <c r="H6919">
        <f t="array" ref="H6919">FREQUENCY(IF('Data Transformation'!$B$4:$B$8425=B6915,'Data Transformation'!$G$4:$G$8425),'Bin Analysis'!$B6919)</f>
        <v>2073</v>
      </c>
      <c r="I6919">
        <f t="shared" ref="I6919:I6937" si="865">H6919-H6918</f>
        <v>0</v>
      </c>
      <c r="J6919">
        <f>IF(I6919=0,0,1)</f>
        <v>0</v>
      </c>
      <c r="K6919">
        <f>J6919*Weighting!$W$7</f>
        <v>0</v>
      </c>
      <c r="M6919" s="14"/>
    </row>
    <row r="6920" spans="1:25" x14ac:dyDescent="0.55000000000000004">
      <c r="A6920" s="32" t="str">
        <f>IF(Weighting!$P$8&gt;0,B6920,"")</f>
        <v/>
      </c>
      <c r="B6920" t="e">
        <f>Weighting!$C$8</f>
        <v>#DIV/0!</v>
      </c>
      <c r="C6920" t="e">
        <f>Weighting!$F$8</f>
        <v>#NUM!</v>
      </c>
      <c r="D6920" t="e">
        <f>IF(C6920=1,'Data Transformation'!$G$3+0.5*'Data Transformation'!$W$25,IF(C6921=1,D6921-'Data Transformation'!$W$25,FALSE))</f>
        <v>#NUM!</v>
      </c>
      <c r="E6920">
        <f t="array" ref="E6920">IF(ISLOGICAL(D6920),"",FREQUENCY(IF('Data Transformation'!$B$425:$B$8425='Bin Analysis'!$B6915,'Data Transformation'!$G$425:$G$8425),D6920))</f>
        <v>2001</v>
      </c>
      <c r="F6920">
        <f t="shared" si="864"/>
        <v>0</v>
      </c>
      <c r="G6920">
        <f>Weighting!$H$8</f>
        <v>0</v>
      </c>
      <c r="H6920">
        <f t="array" ref="H6920">FREQUENCY(IF('Data Transformation'!$B$4:$B$8425=B6915,'Data Transformation'!$G$4:$G$8425),'Bin Analysis'!$B6920)</f>
        <v>2073</v>
      </c>
      <c r="I6920">
        <f t="shared" si="865"/>
        <v>0</v>
      </c>
      <c r="J6920">
        <f t="shared" ref="J6920:J6937" si="866">IF(I6920=0,0,1)</f>
        <v>0</v>
      </c>
      <c r="K6920">
        <f>J6920*Weighting!$W$8</f>
        <v>0</v>
      </c>
      <c r="M6920" s="14"/>
    </row>
    <row r="6921" spans="1:25" x14ac:dyDescent="0.55000000000000004">
      <c r="A6921" s="32" t="str">
        <f>IF(Weighting!$P$9&gt;0,B6921,"")</f>
        <v/>
      </c>
      <c r="B6921" s="50" t="e">
        <f>Weighting!$C$9</f>
        <v>#DIV/0!</v>
      </c>
      <c r="C6921" t="e">
        <f>Weighting!$F$9</f>
        <v>#NUM!</v>
      </c>
      <c r="D6921" t="e">
        <f>IF(C6921=1,'Data Transformation'!$G$3+0.5*'Data Transformation'!$W$25,IF(C6922=1,D6922-'Data Transformation'!$W$25,FALSE))</f>
        <v>#NUM!</v>
      </c>
      <c r="E6921">
        <f t="array" ref="E6921">IF(ISLOGICAL(D6921),"",FREQUENCY(IF('Data Transformation'!$B$425:$B$8425='Bin Analysis'!$B6915,'Data Transformation'!$G$425:$G$8425),D6921))</f>
        <v>2001</v>
      </c>
      <c r="F6921">
        <f t="shared" si="864"/>
        <v>0</v>
      </c>
      <c r="G6921">
        <f>Weighting!$H$9</f>
        <v>0</v>
      </c>
      <c r="H6921">
        <f t="array" ref="H6921">FREQUENCY(IF('Data Transformation'!$B$4:$B$8425=B6915,'Data Transformation'!$G$4:$G$8425),'Bin Analysis'!$B6921)</f>
        <v>2073</v>
      </c>
      <c r="I6921">
        <f t="shared" si="865"/>
        <v>0</v>
      </c>
      <c r="J6921">
        <f t="shared" si="866"/>
        <v>0</v>
      </c>
      <c r="K6921">
        <f>J6921*Weighting!$W$9</f>
        <v>0</v>
      </c>
      <c r="M6921" s="14"/>
    </row>
    <row r="6922" spans="1:25" x14ac:dyDescent="0.55000000000000004">
      <c r="A6922" s="32" t="str">
        <f>IF(Weighting!$P$10&gt;0,B6922,"")</f>
        <v/>
      </c>
      <c r="B6922" t="e">
        <f>Weighting!$C$10</f>
        <v>#DIV/0!</v>
      </c>
      <c r="C6922" t="e">
        <f>Weighting!$F$10</f>
        <v>#NUM!</v>
      </c>
      <c r="D6922" t="e">
        <f>IF(C6922=1,'Data Transformation'!$G$3+0.5*'Data Transformation'!$W$25,IF(C6923=1,D6923-'Data Transformation'!$W$25,FALSE))</f>
        <v>#NUM!</v>
      </c>
      <c r="E6922">
        <f t="array" ref="E6922">IF(ISLOGICAL(D6922),"",FREQUENCY(IF('Data Transformation'!$B$425:$B$8425='Bin Analysis'!$B6915,'Data Transformation'!$G$425:$G$8425),D6922))</f>
        <v>2001</v>
      </c>
      <c r="F6922">
        <f t="shared" si="864"/>
        <v>0</v>
      </c>
      <c r="G6922">
        <f>Weighting!$H$10</f>
        <v>0</v>
      </c>
      <c r="H6922">
        <f t="array" ref="H6922">FREQUENCY(IF('Data Transformation'!$B$4:$B$8425=B6915,'Data Transformation'!$G$4:$G$8425),'Bin Analysis'!$B6922)</f>
        <v>2073</v>
      </c>
      <c r="I6922">
        <f t="shared" si="865"/>
        <v>0</v>
      </c>
      <c r="J6922">
        <f t="shared" si="866"/>
        <v>0</v>
      </c>
      <c r="K6922">
        <f>J6922*Weighting!$W$10</f>
        <v>0</v>
      </c>
      <c r="M6922" s="14"/>
    </row>
    <row r="6923" spans="1:25" x14ac:dyDescent="0.55000000000000004">
      <c r="A6923" s="32" t="str">
        <f>IF(Weighting!$P$11&gt;0,B6923,"")</f>
        <v/>
      </c>
      <c r="B6923" t="e">
        <f>Weighting!$C$11</f>
        <v>#DIV/0!</v>
      </c>
      <c r="C6923" t="e">
        <f>Weighting!$F$11</f>
        <v>#NUM!</v>
      </c>
      <c r="D6923" t="e">
        <f>IF(C6923=1,'Data Transformation'!$G$3+0.5*'Data Transformation'!$W$25,IF(C6924=1,D6924-'Data Transformation'!$W$25,FALSE))</f>
        <v>#NUM!</v>
      </c>
      <c r="E6923">
        <f t="array" ref="E6923">IF(ISLOGICAL(D6923),"",FREQUENCY(IF('Data Transformation'!$B$425:$B$8425='Bin Analysis'!$B6915,'Data Transformation'!$G$425:$G$8425),D6923))</f>
        <v>2001</v>
      </c>
      <c r="F6923">
        <f t="shared" si="864"/>
        <v>0</v>
      </c>
      <c r="G6923">
        <f>Weighting!$H$11</f>
        <v>0</v>
      </c>
      <c r="H6923">
        <f t="array" ref="H6923">FREQUENCY(IF('Data Transformation'!$B$4:$B$8425=B6915,'Data Transformation'!$G$4:$G$8425),'Bin Analysis'!$B6923)</f>
        <v>2073</v>
      </c>
      <c r="I6923">
        <f t="shared" si="865"/>
        <v>0</v>
      </c>
      <c r="J6923">
        <f t="shared" si="866"/>
        <v>0</v>
      </c>
      <c r="K6923">
        <f>J6923*Weighting!$W$11</f>
        <v>0</v>
      </c>
      <c r="M6923" s="14"/>
    </row>
    <row r="6924" spans="1:25" x14ac:dyDescent="0.55000000000000004">
      <c r="A6924" s="32" t="str">
        <f>IF(Weighting!$P$12&gt;0,B6924,"")</f>
        <v/>
      </c>
      <c r="B6924" t="e">
        <f>Weighting!$C$12</f>
        <v>#DIV/0!</v>
      </c>
      <c r="C6924" t="e">
        <f>Weighting!$F$12</f>
        <v>#NUM!</v>
      </c>
      <c r="D6924" t="e">
        <f>IF(C6924=1,'Data Transformation'!$G$3+0.5*'Data Transformation'!$W$25,IF(C6925=1,D6925-'Data Transformation'!$W$25,FALSE))</f>
        <v>#NUM!</v>
      </c>
      <c r="E6924">
        <f t="array" ref="E6924">IF(ISLOGICAL(D6924),"",FREQUENCY(IF('Data Transformation'!$B$425:$B$8425='Bin Analysis'!$B6915,'Data Transformation'!$G$425:$G$8425),D6924))</f>
        <v>2001</v>
      </c>
      <c r="F6924">
        <f t="shared" si="864"/>
        <v>0</v>
      </c>
      <c r="G6924">
        <f>Weighting!$H$12</f>
        <v>0</v>
      </c>
      <c r="H6924">
        <f t="array" ref="H6924">FREQUENCY(IF('Data Transformation'!$B$4:$B$8425=B6915,'Data Transformation'!$G$4:$G$8425),'Bin Analysis'!$B6924)</f>
        <v>2073</v>
      </c>
      <c r="I6924">
        <f t="shared" si="865"/>
        <v>0</v>
      </c>
      <c r="J6924">
        <f t="shared" si="866"/>
        <v>0</v>
      </c>
      <c r="K6924">
        <f>J6924*Weighting!$W$12</f>
        <v>0</v>
      </c>
      <c r="M6924" s="14"/>
    </row>
    <row r="6925" spans="1:25" x14ac:dyDescent="0.55000000000000004">
      <c r="A6925" s="32" t="str">
        <f>IF(Weighting!$P$13&gt;0,B6925,"")</f>
        <v/>
      </c>
      <c r="B6925" t="e">
        <f>Weighting!$C$13</f>
        <v>#DIV/0!</v>
      </c>
      <c r="C6925" t="e">
        <f>Weighting!$F$13</f>
        <v>#NUM!</v>
      </c>
      <c r="D6925" t="e">
        <f>IF(C6925=1,'Data Transformation'!$G$3+0.5*'Data Transformation'!$W$25,IF(C6926=1,D6926-'Data Transformation'!$W$25,FALSE))</f>
        <v>#NUM!</v>
      </c>
      <c r="E6925">
        <f t="array" ref="E6925">IF(ISLOGICAL(D6925),"",FREQUENCY(IF('Data Transformation'!$B$425:$B$8425='Bin Analysis'!$B6915,'Data Transformation'!$G$425:$G$8425),D6925))</f>
        <v>2001</v>
      </c>
      <c r="F6925">
        <f t="shared" si="864"/>
        <v>0</v>
      </c>
      <c r="G6925">
        <f>Weighting!$H$13</f>
        <v>0</v>
      </c>
      <c r="H6925">
        <f t="array" ref="H6925">FREQUENCY(IF('Data Transformation'!$B$4:$B$8425=B6915,'Data Transformation'!$G$4:$G$8425),'Bin Analysis'!$B6925)</f>
        <v>2073</v>
      </c>
      <c r="I6925">
        <f t="shared" si="865"/>
        <v>0</v>
      </c>
      <c r="J6925">
        <f t="shared" si="866"/>
        <v>0</v>
      </c>
      <c r="K6925">
        <f>J6925*Weighting!$W$13</f>
        <v>0</v>
      </c>
      <c r="M6925" s="14"/>
    </row>
    <row r="6926" spans="1:25" x14ac:dyDescent="0.55000000000000004">
      <c r="A6926" s="32" t="str">
        <f>IF(Weighting!$P$14&gt;0,B6926,"")</f>
        <v/>
      </c>
      <c r="B6926" t="e">
        <f>Weighting!$C$14</f>
        <v>#DIV/0!</v>
      </c>
      <c r="C6926" t="e">
        <f>Weighting!$F$14</f>
        <v>#NUM!</v>
      </c>
      <c r="D6926" t="e">
        <f>IF(C6926=1,'Data Transformation'!$G$3+0.5*'Data Transformation'!$W$25,IF(C6927=1,D6927-'Data Transformation'!$W$25,FALSE))</f>
        <v>#NUM!</v>
      </c>
      <c r="E6926">
        <f t="array" ref="E6926">IF(ISLOGICAL(D6926),"",FREQUENCY(IF('Data Transformation'!$B$425:$B$8425='Bin Analysis'!$B6915,'Data Transformation'!$G$425:$G$8425),D6926))</f>
        <v>2001</v>
      </c>
      <c r="F6926">
        <f t="shared" si="864"/>
        <v>0</v>
      </c>
      <c r="G6926">
        <f>Weighting!$H$14</f>
        <v>0</v>
      </c>
      <c r="H6926">
        <f t="array" ref="H6926">FREQUENCY(IF('Data Transformation'!$B$4:$B$8425=B6915,'Data Transformation'!$G$4:$G$8425),'Bin Analysis'!$B6926)</f>
        <v>2073</v>
      </c>
      <c r="I6926">
        <f t="shared" si="865"/>
        <v>0</v>
      </c>
      <c r="J6926">
        <f t="shared" si="866"/>
        <v>0</v>
      </c>
      <c r="K6926">
        <f>J6926*Weighting!$W$14</f>
        <v>0</v>
      </c>
      <c r="M6926" s="14"/>
    </row>
    <row r="6927" spans="1:25" x14ac:dyDescent="0.55000000000000004">
      <c r="A6927" s="32" t="str">
        <f>IF(Weighting!$P$15&gt;0,B6927,"")</f>
        <v/>
      </c>
      <c r="B6927" t="e">
        <f>Weighting!$C$15</f>
        <v>#DIV/0!</v>
      </c>
      <c r="C6927" t="e">
        <f>Weighting!$F$15</f>
        <v>#NUM!</v>
      </c>
      <c r="D6927" t="e">
        <f>IF(C6927=1,'Data Transformation'!$G$3+0.5*'Data Transformation'!$W$25,IF(C6928=1,D6928-'Data Transformation'!$W$25,FALSE))</f>
        <v>#NUM!</v>
      </c>
      <c r="E6927">
        <f t="array" ref="E6927">IF(ISLOGICAL(D6927),"",FREQUENCY(IF('Data Transformation'!$B$425:$B$8425='Bin Analysis'!$B6915,'Data Transformation'!$G$425:$G$8425),D6927))</f>
        <v>2001</v>
      </c>
      <c r="F6927">
        <f t="shared" si="864"/>
        <v>0</v>
      </c>
      <c r="G6927">
        <f>Weighting!$H$15</f>
        <v>0</v>
      </c>
      <c r="H6927">
        <f t="array" ref="H6927">FREQUENCY(IF('Data Transformation'!$B$4:$B$8425=B6915,'Data Transformation'!$G$4:$G$8425),'Bin Analysis'!$B6927)</f>
        <v>2073</v>
      </c>
      <c r="I6927">
        <f t="shared" si="865"/>
        <v>0</v>
      </c>
      <c r="J6927">
        <f t="shared" si="866"/>
        <v>0</v>
      </c>
      <c r="K6927">
        <f>J6927*Weighting!$W$15</f>
        <v>0</v>
      </c>
      <c r="M6927" s="14"/>
    </row>
    <row r="6928" spans="1:25" x14ac:dyDescent="0.55000000000000004">
      <c r="A6928" s="32" t="str">
        <f>IF(Weighting!$P$16&gt;0,B6928,"")</f>
        <v/>
      </c>
      <c r="B6928" t="e">
        <f>Weighting!$C$16</f>
        <v>#DIV/0!</v>
      </c>
      <c r="C6928" t="e">
        <f>Weighting!$F$16</f>
        <v>#NUM!</v>
      </c>
      <c r="D6928" t="e">
        <f>IF(C6928=1,'Data Transformation'!$G$3+0.5*'Data Transformation'!$W$25,IF(C6929=1,D6929-'Data Transformation'!$W$25,FALSE))</f>
        <v>#NUM!</v>
      </c>
      <c r="E6928">
        <f t="array" ref="E6928">IF(ISLOGICAL(D6928),"",FREQUENCY(IF('Data Transformation'!$B$425:$B$8425='Bin Analysis'!$B6915,'Data Transformation'!$G$425:$G$8425),D6928))</f>
        <v>2001</v>
      </c>
      <c r="F6928">
        <f t="shared" si="864"/>
        <v>0</v>
      </c>
      <c r="G6928">
        <f>Weighting!$H$16</f>
        <v>0</v>
      </c>
      <c r="H6928">
        <f t="array" ref="H6928">FREQUENCY(IF('Data Transformation'!$B$4:$B$8425=B6915,'Data Transformation'!$G$4:$G$8425),'Bin Analysis'!$B6928)</f>
        <v>2073</v>
      </c>
      <c r="I6928">
        <f t="shared" si="865"/>
        <v>0</v>
      </c>
      <c r="J6928">
        <f t="shared" si="866"/>
        <v>0</v>
      </c>
      <c r="K6928">
        <f>J6928*Weighting!$W$16</f>
        <v>0</v>
      </c>
      <c r="M6928" s="14"/>
    </row>
    <row r="6929" spans="1:25" x14ac:dyDescent="0.55000000000000004">
      <c r="A6929" s="32" t="str">
        <f>IF(Weighting!$P$17&gt;0,B6929,"")</f>
        <v/>
      </c>
      <c r="B6929" t="e">
        <f>Weighting!$C$17</f>
        <v>#DIV/0!</v>
      </c>
      <c r="C6929" t="e">
        <f>Weighting!$F$17</f>
        <v>#NUM!</v>
      </c>
      <c r="D6929" t="e">
        <f>IF(C6929=1,'Data Transformation'!$G$3+0.5*'Data Transformation'!$W$25,IF(C6930=1,D6930-'Data Transformation'!$W$25,FALSE))</f>
        <v>#NUM!</v>
      </c>
      <c r="E6929">
        <f t="array" ref="E6929">IF(ISLOGICAL(D6929),"",FREQUENCY(IF('Data Transformation'!$B$425:$B$8425='Bin Analysis'!$B6915,'Data Transformation'!$G$425:$G$8425),D6929))</f>
        <v>2001</v>
      </c>
      <c r="F6929">
        <f t="shared" si="864"/>
        <v>0</v>
      </c>
      <c r="G6929">
        <f>Weighting!$H$17</f>
        <v>0</v>
      </c>
      <c r="H6929">
        <f t="array" ref="H6929">FREQUENCY(IF('Data Transformation'!$B$4:$B$8425=B6915,'Data Transformation'!$G$4:$G$8425),'Bin Analysis'!$B6929)</f>
        <v>2073</v>
      </c>
      <c r="I6929">
        <f t="shared" si="865"/>
        <v>0</v>
      </c>
      <c r="J6929">
        <f t="shared" si="866"/>
        <v>0</v>
      </c>
      <c r="K6929">
        <f>J6929*Weighting!$W$17</f>
        <v>0</v>
      </c>
      <c r="M6929" s="14"/>
    </row>
    <row r="6930" spans="1:25" x14ac:dyDescent="0.55000000000000004">
      <c r="A6930" s="32" t="str">
        <f>IF(Weighting!$P$18&gt;0,B6930,"")</f>
        <v/>
      </c>
      <c r="B6930" t="e">
        <f>Weighting!$C$18</f>
        <v>#DIV/0!</v>
      </c>
      <c r="C6930" t="e">
        <f>Weighting!$F$18</f>
        <v>#NUM!</v>
      </c>
      <c r="D6930" t="e">
        <f>IF(C6930=1,'Data Transformation'!$G$3+0.5*'Data Transformation'!$W$25,IF(C6931=1,D6931-'Data Transformation'!$W$25,FALSE))</f>
        <v>#NUM!</v>
      </c>
      <c r="E6930">
        <f t="array" ref="E6930">IF(ISLOGICAL(D6930),"",FREQUENCY(IF('Data Transformation'!$B$425:$B$8425='Bin Analysis'!$B6915,'Data Transformation'!$G$425:$G$8425),D6930))</f>
        <v>2001</v>
      </c>
      <c r="F6930">
        <f t="shared" si="864"/>
        <v>0</v>
      </c>
      <c r="G6930">
        <f>Weighting!$H$18</f>
        <v>0</v>
      </c>
      <c r="H6930">
        <f t="array" ref="H6930">FREQUENCY(IF('Data Transformation'!$B$4:$B$8425=B6915,'Data Transformation'!$G$4:$G$8425),'Bin Analysis'!$B6930)</f>
        <v>2073</v>
      </c>
      <c r="I6930">
        <f t="shared" si="865"/>
        <v>0</v>
      </c>
      <c r="J6930">
        <f t="shared" si="866"/>
        <v>0</v>
      </c>
      <c r="K6930">
        <f>J6930*Weighting!$W$18</f>
        <v>0</v>
      </c>
      <c r="M6930" s="14"/>
    </row>
    <row r="6931" spans="1:25" x14ac:dyDescent="0.55000000000000004">
      <c r="A6931" s="32" t="str">
        <f>IF(Weighting!$P$19&gt;0,B6931,"")</f>
        <v/>
      </c>
      <c r="B6931" t="e">
        <f>Weighting!$C$19</f>
        <v>#DIV/0!</v>
      </c>
      <c r="C6931" t="e">
        <f>Weighting!$F$19</f>
        <v>#NUM!</v>
      </c>
      <c r="D6931" t="e">
        <f>IF(C6931=1,'Data Transformation'!$G$3+0.5*'Data Transformation'!$W$25,IF(C6932=1,D6932-'Data Transformation'!$W$25,FALSE))</f>
        <v>#NUM!</v>
      </c>
      <c r="E6931">
        <f t="array" ref="E6931">IF(ISLOGICAL(D6931),"",FREQUENCY(IF('Data Transformation'!$B$425:$B$8425='Bin Analysis'!$B6915,'Data Transformation'!$G$425:$G$8425),D6931))</f>
        <v>2001</v>
      </c>
      <c r="F6931">
        <f t="shared" si="864"/>
        <v>0</v>
      </c>
      <c r="G6931">
        <f>Weighting!$H$19</f>
        <v>0</v>
      </c>
      <c r="H6931">
        <f t="array" ref="H6931">FREQUENCY(IF('Data Transformation'!$B$4:$B$8425=B6915,'Data Transformation'!$G$4:$G$8425),'Bin Analysis'!$B6931)</f>
        <v>2073</v>
      </c>
      <c r="I6931">
        <f t="shared" si="865"/>
        <v>0</v>
      </c>
      <c r="J6931">
        <f t="shared" si="866"/>
        <v>0</v>
      </c>
      <c r="K6931">
        <f>J6931*Weighting!$W$19</f>
        <v>0</v>
      </c>
      <c r="M6931" s="14"/>
    </row>
    <row r="6932" spans="1:25" x14ac:dyDescent="0.55000000000000004">
      <c r="A6932" s="32" t="str">
        <f>IF(Weighting!$P$20&gt;0,B6932,"")</f>
        <v/>
      </c>
      <c r="B6932" t="e">
        <f>Weighting!$C$20</f>
        <v>#DIV/0!</v>
      </c>
      <c r="C6932" t="e">
        <f>Weighting!$F$20</f>
        <v>#NUM!</v>
      </c>
      <c r="D6932" t="e">
        <f>IF(C6932=1,'Data Transformation'!$G$3+0.5*'Data Transformation'!$W$25,IF(C6933=1,D6933-'Data Transformation'!$W$25,FALSE))</f>
        <v>#NUM!</v>
      </c>
      <c r="E6932">
        <f t="array" ref="E6932">IF(ISLOGICAL(D6932),"",FREQUENCY(IF('Data Transformation'!$B$425:$B$8425='Bin Analysis'!$B6915,'Data Transformation'!$G$425:$G$8425),D6932))</f>
        <v>2001</v>
      </c>
      <c r="F6932">
        <f t="shared" si="864"/>
        <v>0</v>
      </c>
      <c r="G6932">
        <f>Weighting!$H$20</f>
        <v>0</v>
      </c>
      <c r="H6932">
        <f t="array" ref="H6932">FREQUENCY(IF('Data Transformation'!$B$4:$B$8425=B6915,'Data Transformation'!$G$4:$G$8425),'Bin Analysis'!$B6932)</f>
        <v>2073</v>
      </c>
      <c r="I6932">
        <f t="shared" si="865"/>
        <v>0</v>
      </c>
      <c r="J6932">
        <f t="shared" si="866"/>
        <v>0</v>
      </c>
      <c r="K6932">
        <f>J6932*Weighting!$W$20</f>
        <v>0</v>
      </c>
      <c r="M6932" s="14"/>
    </row>
    <row r="6933" spans="1:25" x14ac:dyDescent="0.55000000000000004">
      <c r="A6933" s="32" t="str">
        <f>IF(Weighting!$P$21&gt;0,B6933,"")</f>
        <v/>
      </c>
      <c r="B6933" t="e">
        <f>Weighting!$C$21</f>
        <v>#DIV/0!</v>
      </c>
      <c r="C6933" t="e">
        <f>Weighting!$F$21</f>
        <v>#NUM!</v>
      </c>
      <c r="D6933" t="e">
        <f>IF(C6933=1,'Data Transformation'!$G$3+0.5*'Data Transformation'!$W$25,IF(C6934=1,D6934-'Data Transformation'!$W$25,FALSE))</f>
        <v>#NUM!</v>
      </c>
      <c r="E6933">
        <f t="array" ref="E6933">IF(ISLOGICAL(D6933),"",FREQUENCY(IF('Data Transformation'!$B$425:$B$8425='Bin Analysis'!$B6915,'Data Transformation'!$G$425:$G$8425),D6933))</f>
        <v>2001</v>
      </c>
      <c r="F6933">
        <f t="shared" si="864"/>
        <v>0</v>
      </c>
      <c r="G6933">
        <f>Weighting!$H$21</f>
        <v>0</v>
      </c>
      <c r="H6933">
        <f t="array" ref="H6933">FREQUENCY(IF('Data Transformation'!$B$4:$B$8425=B6915,'Data Transformation'!$G$4:$G$8425),'Bin Analysis'!$B6933)</f>
        <v>2073</v>
      </c>
      <c r="I6933">
        <f t="shared" si="865"/>
        <v>0</v>
      </c>
      <c r="J6933">
        <f t="shared" si="866"/>
        <v>0</v>
      </c>
      <c r="K6933">
        <f>J6933*Weighting!$W$21</f>
        <v>0</v>
      </c>
      <c r="M6933" s="14"/>
    </row>
    <row r="6934" spans="1:25" x14ac:dyDescent="0.55000000000000004">
      <c r="A6934" s="32" t="str">
        <f>IF(Weighting!$P$22&gt;0,B6934,"")</f>
        <v/>
      </c>
      <c r="B6934" t="e">
        <f>Weighting!$C$22</f>
        <v>#DIV/0!</v>
      </c>
      <c r="C6934" t="e">
        <f>Weighting!$F$22</f>
        <v>#NUM!</v>
      </c>
      <c r="D6934" t="e">
        <f>IF(C6934=1,'Data Transformation'!$G$3+0.5*'Data Transformation'!$W$25,IF(C6935=1,D6935-'Data Transformation'!$W$25,FALSE))</f>
        <v>#NUM!</v>
      </c>
      <c r="E6934">
        <f t="array" ref="E6934">IF(ISLOGICAL(D6934),"",FREQUENCY(IF('Data Transformation'!$B$425:$B$8425='Bin Analysis'!$B6915,'Data Transformation'!$G$425:$G$8425),D6934))</f>
        <v>2001</v>
      </c>
      <c r="F6934">
        <f t="shared" si="864"/>
        <v>0</v>
      </c>
      <c r="G6934">
        <f>Weighting!$H$22</f>
        <v>0</v>
      </c>
      <c r="H6934">
        <f t="array" ref="H6934">FREQUENCY(IF('Data Transformation'!$B$4:$B$8425=B6915,'Data Transformation'!$G$4:$G$8425),'Bin Analysis'!$B6934)</f>
        <v>2073</v>
      </c>
      <c r="I6934">
        <f t="shared" si="865"/>
        <v>0</v>
      </c>
      <c r="J6934">
        <f t="shared" si="866"/>
        <v>0</v>
      </c>
      <c r="K6934">
        <f>J6934*Weighting!$W$22</f>
        <v>0</v>
      </c>
      <c r="M6934" s="14"/>
    </row>
    <row r="6935" spans="1:25" x14ac:dyDescent="0.55000000000000004">
      <c r="A6935" s="32" t="str">
        <f>IF(Weighting!$P$23&gt;0,B6935,"")</f>
        <v/>
      </c>
      <c r="B6935" t="e">
        <f>Weighting!$C$23</f>
        <v>#DIV/0!</v>
      </c>
      <c r="C6935" t="e">
        <f>Weighting!$F$23</f>
        <v>#NUM!</v>
      </c>
      <c r="D6935" t="e">
        <f>IF(C6935=1,'Data Transformation'!$G$3+0.5*'Data Transformation'!$W$25,IF(C6936=1,D6936-'Data Transformation'!$W$25,FALSE))</f>
        <v>#NUM!</v>
      </c>
      <c r="E6935">
        <f t="array" ref="E6935">IF(ISLOGICAL(D6935),"",FREQUENCY(IF('Data Transformation'!$B$425:$B$8425='Bin Analysis'!$B6915,'Data Transformation'!$G$425:$G$8425),D6935))</f>
        <v>2001</v>
      </c>
      <c r="F6935">
        <f t="shared" si="864"/>
        <v>0</v>
      </c>
      <c r="G6935">
        <f>Weighting!$H$23</f>
        <v>0</v>
      </c>
      <c r="H6935">
        <f t="array" ref="H6935">FREQUENCY(IF('Data Transformation'!$B$4:$B$8425=B6915,'Data Transformation'!$G$4:$G$8425),'Bin Analysis'!$B6935)</f>
        <v>2073</v>
      </c>
      <c r="I6935">
        <f t="shared" si="865"/>
        <v>0</v>
      </c>
      <c r="J6935">
        <f t="shared" si="866"/>
        <v>0</v>
      </c>
      <c r="K6935">
        <f>J6935*Weighting!$W$23</f>
        <v>0</v>
      </c>
      <c r="M6935" s="14"/>
    </row>
    <row r="6936" spans="1:25" x14ac:dyDescent="0.55000000000000004">
      <c r="A6936" s="32" t="str">
        <f>IF(Weighting!$P$24&gt;0,B6936,"")</f>
        <v/>
      </c>
      <c r="B6936" t="e">
        <f>Weighting!$C$24</f>
        <v>#DIV/0!</v>
      </c>
      <c r="C6936" t="e">
        <f>Weighting!$F$24</f>
        <v>#NUM!</v>
      </c>
      <c r="D6936" t="e">
        <f>IF(C6936=1,'Data Transformation'!$G$3+0.5*'Data Transformation'!$W$25,IF(C6937=1,D6937-'Data Transformation'!$W$25,FALSE))</f>
        <v>#NUM!</v>
      </c>
      <c r="E6936">
        <f t="array" ref="E6936">IF(ISLOGICAL(D6936),"",FREQUENCY(IF('Data Transformation'!$B$425:$B$8425='Bin Analysis'!$B6915,'Data Transformation'!$G$425:$G$8425),D6936))</f>
        <v>2001</v>
      </c>
      <c r="F6936">
        <f t="shared" si="864"/>
        <v>0</v>
      </c>
      <c r="G6936">
        <f>Weighting!$H$24</f>
        <v>0</v>
      </c>
      <c r="H6936">
        <f t="array" ref="H6936">FREQUENCY(IF('Data Transformation'!$B$4:$B$8425=B6915,'Data Transformation'!$G$4:$G$8425),'Bin Analysis'!$B6936)</f>
        <v>2073</v>
      </c>
      <c r="I6936">
        <f t="shared" si="865"/>
        <v>0</v>
      </c>
      <c r="J6936">
        <f t="shared" si="866"/>
        <v>0</v>
      </c>
      <c r="K6936">
        <f>J6936*Weighting!$W$24</f>
        <v>0</v>
      </c>
      <c r="M6936" s="14"/>
    </row>
    <row r="6937" spans="1:25" x14ac:dyDescent="0.55000000000000004">
      <c r="A6937" s="32" t="str">
        <f>IF(Weighting!$P$25&gt;0,B6937,"")</f>
        <v/>
      </c>
      <c r="B6937" t="e">
        <f>Weighting!$C$25</f>
        <v>#DIV/0!</v>
      </c>
      <c r="C6937" t="e">
        <f>Weighting!$F$25</f>
        <v>#NUM!</v>
      </c>
      <c r="D6937" t="e">
        <f>IF(C6937=1,'Data Transformation'!$G$3+0.5*'Data Transformation'!$W$25,IF(C6938=1,D6938-'Data Transformation'!$W$25,FALSE))</f>
        <v>#NUM!</v>
      </c>
      <c r="E6937">
        <f t="array" ref="E6937">IF(ISLOGICAL(D6937),"",FREQUENCY(IF('Data Transformation'!$B$425:$B$8425='Bin Analysis'!$B6915,'Data Transformation'!$G$425:$G$8425),D6937))</f>
        <v>2001</v>
      </c>
      <c r="F6937">
        <f t="shared" si="864"/>
        <v>0</v>
      </c>
      <c r="G6937">
        <f>Weighting!$H$25</f>
        <v>0</v>
      </c>
      <c r="H6937">
        <f t="array" ref="H6937">FREQUENCY(IF('Data Transformation'!$B$4:$B$8425=B6915,'Data Transformation'!$G$4:$G$8425),'Bin Analysis'!$B6937)</f>
        <v>2073</v>
      </c>
      <c r="I6937">
        <f t="shared" si="865"/>
        <v>0</v>
      </c>
      <c r="J6937">
        <f t="shared" si="866"/>
        <v>0</v>
      </c>
      <c r="K6937">
        <f>J6937*Weighting!$W$25</f>
        <v>0</v>
      </c>
      <c r="M6937" s="14"/>
    </row>
    <row r="6938" spans="1:25" x14ac:dyDescent="0.55000000000000004">
      <c r="O6938"/>
      <c r="P6938"/>
      <c r="Q6938"/>
      <c r="R6938"/>
    </row>
    <row r="6939" spans="1:25" ht="23.35" x14ac:dyDescent="0.8">
      <c r="A6939" s="21" t="s">
        <v>0</v>
      </c>
      <c r="B6939" s="21" t="str">
        <f>IFERROR(VLOOKUP(C6939,'Data Transformation'!$L$6:$M$426,2,FALSE),"")</f>
        <v/>
      </c>
      <c r="C6939" s="21">
        <f>C6915+1</f>
        <v>289</v>
      </c>
      <c r="D6939" s="21"/>
      <c r="E6939" s="21"/>
      <c r="F6939" s="21"/>
      <c r="G6939" s="21"/>
      <c r="H6939" s="22"/>
      <c r="I6939" s="22"/>
      <c r="J6939" s="22"/>
      <c r="K6939" s="21"/>
      <c r="L6939" s="21" t="str">
        <f>B6939</f>
        <v/>
      </c>
      <c r="M6939" s="23" t="e">
        <f>INDEX('Data Transformation'!$O$4:$O$424,MATCH($B6939,'Data Transformation'!$M$4:$M$424,0),MATCH($M$2,'Data Transformation'!$O$3,0))</f>
        <v>#N/A</v>
      </c>
      <c r="N6939" s="27" t="e">
        <f>IF('Input and Summary Results'!$J$16="minimum",'Bin Analysis'!X6940/(M6939-1),'Bin Analysis'!Y6939/('Bin Analysis'!M6939-1))</f>
        <v>#N/A</v>
      </c>
      <c r="O6939" s="27" t="e">
        <f>IF(M6939=FALSE,NA(),(VLOOKUP(1,C6942:K6961,4,FALSE))/(M6939-1))</f>
        <v>#N/A</v>
      </c>
      <c r="P6939" s="27" t="e">
        <f>IF(M6939=FALSE,NA(),SUM(J6942:J6961)/Weighting!$S$5)</f>
        <v>#N/A</v>
      </c>
      <c r="Q6939" s="27" t="e">
        <f>IF(M6939=FALSE,NA(),SUM(K6942:K6961)/Weighting!$S$6)</f>
        <v>#N/A</v>
      </c>
      <c r="R6939" s="27" t="e">
        <f>IF(M6939=FALSE,NA(),(VLOOKUP(1,G6942:K6961,3,FALSE))/(M6939-1))</f>
        <v>#N/A</v>
      </c>
      <c r="S6939" s="22" t="e">
        <f>IF(M6939=FALSE,NA(),IF(SUM(J6942:J6961)=2,"yes","no"))</f>
        <v>#N/A</v>
      </c>
      <c r="X6939" s="2" cm="2">
        <f t="array" ref="X6939:X6940">FREQUENCY(IF('Data Transformation'!$B$425:$B$6424='Bin Analysis'!L6939,'Data Transformation'!$G$425:$G$6424),'Data Transformation'!$U$11)</f>
        <v>0</v>
      </c>
      <c r="Y6939" s="2" cm="2">
        <f t="array" ref="Y6939:Y6940">FREQUENCY(IF('Data Transformation'!$B$425:$B$6424='Bin Analysis'!L6939,'Data Transformation'!$G$425:$G$6424),'Data Transformation'!$U$12)</f>
        <v>0</v>
      </c>
    </row>
    <row r="6940" spans="1:25" x14ac:dyDescent="0.55000000000000004">
      <c r="A6940" s="14" t="s">
        <v>67</v>
      </c>
      <c r="B6940" t="s">
        <v>47</v>
      </c>
      <c r="C6940" t="s">
        <v>5</v>
      </c>
      <c r="D6940" t="s">
        <v>100</v>
      </c>
      <c r="E6940" t="s">
        <v>101</v>
      </c>
      <c r="F6940" t="s">
        <v>102</v>
      </c>
      <c r="G6940" t="s">
        <v>70</v>
      </c>
      <c r="H6940" t="s">
        <v>31</v>
      </c>
      <c r="I6940" t="s">
        <v>32</v>
      </c>
      <c r="J6940" t="s">
        <v>46</v>
      </c>
      <c r="K6940" s="14" t="s">
        <v>45</v>
      </c>
      <c r="M6940" s="14"/>
      <c r="X6940" s="2">
        <v>0</v>
      </c>
      <c r="Y6940" s="2">
        <v>0</v>
      </c>
    </row>
    <row r="6941" spans="1:25" x14ac:dyDescent="0.55000000000000004">
      <c r="A6941" s="32"/>
      <c r="D6941" t="e">
        <f>IF(C6941=1,'Data Transformation'!$G$3+0.5*'Data Transformation'!$W$25,IF(C6942=1,D6942-'Data Transformation'!$W$25,FALSE))</f>
        <v>#NUM!</v>
      </c>
      <c r="E6941">
        <f t="array" ref="E6941">IF(ISLOGICAL(D6941),"",FREQUENCY(IF('Data Transformation'!$B$425:$B$8425='Bin Analysis'!$B6939,'Data Transformation'!$G$425:$G$8425),D6941))</f>
        <v>2001</v>
      </c>
      <c r="F6941" t="e">
        <f>IF(ISLOGICAL(D6941),"",E6941-E6940)</f>
        <v>#VALUE!</v>
      </c>
      <c r="M6941" s="14"/>
    </row>
    <row r="6942" spans="1:25" x14ac:dyDescent="0.55000000000000004">
      <c r="A6942" s="32" t="e">
        <f>IF(Weighting!$P$6&gt;0,B6942,"")</f>
        <v>#NUM!</v>
      </c>
      <c r="B6942" t="e">
        <f>Weighting!$C$6</f>
        <v>#DIV/0!</v>
      </c>
      <c r="C6942" t="e">
        <f>Weighting!$F$6</f>
        <v>#NUM!</v>
      </c>
      <c r="D6942" t="e">
        <f>IF(C6942=1,'Data Transformation'!$G$3+0.5*'Data Transformation'!$W$25,IF(C6943=1,D6943-'Data Transformation'!$W$25,FALSE))</f>
        <v>#NUM!</v>
      </c>
      <c r="E6942">
        <f t="array" ref="E6942">IF(ISLOGICAL(D6942),"",FREQUENCY(IF('Data Transformation'!$B$425:$B$8425='Bin Analysis'!$B6939,'Data Transformation'!$G$425:$G$8425),D6942))</f>
        <v>2001</v>
      </c>
      <c r="F6942">
        <f>IF(ISLOGICAL(D6942),"",E6942-E6941)</f>
        <v>0</v>
      </c>
      <c r="G6942">
        <f>Weighting!$H$6</f>
        <v>1</v>
      </c>
      <c r="H6942">
        <f t="array" ref="H6942">FREQUENCY(IF('Data Transformation'!$B$4:$B$8425=B6939,'Data Transformation'!$G$4:$G$8425),'Bin Analysis'!$B6942)</f>
        <v>2073</v>
      </c>
      <c r="I6942">
        <f>H6942-H6941</f>
        <v>2073</v>
      </c>
      <c r="J6942">
        <f>IF(I6942=0,0,1)</f>
        <v>1</v>
      </c>
      <c r="K6942" t="e">
        <f>J6942*Weighting!$W$6</f>
        <v>#NUM!</v>
      </c>
      <c r="M6942" s="14"/>
    </row>
    <row r="6943" spans="1:25" x14ac:dyDescent="0.55000000000000004">
      <c r="A6943" s="32" t="str">
        <f>IF(Weighting!$P$7&gt;0,B6943,"")</f>
        <v/>
      </c>
      <c r="B6943" t="e">
        <f>Weighting!$C$7</f>
        <v>#DIV/0!</v>
      </c>
      <c r="C6943" t="e">
        <f>Weighting!$F$7</f>
        <v>#NUM!</v>
      </c>
      <c r="D6943" t="e">
        <f>IF(C6943=1,'Data Transformation'!$G$3+0.5*'Data Transformation'!$W$25,IF(C6944=1,D6944-'Data Transformation'!$W$25,FALSE))</f>
        <v>#NUM!</v>
      </c>
      <c r="E6943">
        <f t="array" ref="E6943">IF(ISLOGICAL(D6943),"",FREQUENCY(IF('Data Transformation'!$B$425:$B$8425='Bin Analysis'!$B6939,'Data Transformation'!$G$425:$G$8425),D6943))</f>
        <v>2001</v>
      </c>
      <c r="F6943">
        <f t="shared" ref="F6943:F6961" si="867">IF(ISLOGICAL(D6943),"",E6943-E6942)</f>
        <v>0</v>
      </c>
      <c r="G6943">
        <f>Weighting!$H$7</f>
        <v>0</v>
      </c>
      <c r="H6943">
        <f t="array" ref="H6943">FREQUENCY(IF('Data Transformation'!$B$4:$B$8425=B6939,'Data Transformation'!$G$4:$G$8425),'Bin Analysis'!$B6943)</f>
        <v>2073</v>
      </c>
      <c r="I6943">
        <f t="shared" ref="I6943:I6961" si="868">H6943-H6942</f>
        <v>0</v>
      </c>
      <c r="J6943">
        <f>IF(I6943=0,0,1)</f>
        <v>0</v>
      </c>
      <c r="K6943">
        <f>J6943*Weighting!$W$7</f>
        <v>0</v>
      </c>
      <c r="M6943" s="14"/>
    </row>
    <row r="6944" spans="1:25" x14ac:dyDescent="0.55000000000000004">
      <c r="A6944" s="32" t="str">
        <f>IF(Weighting!$P$8&gt;0,B6944,"")</f>
        <v/>
      </c>
      <c r="B6944" t="e">
        <f>Weighting!$C$8</f>
        <v>#DIV/0!</v>
      </c>
      <c r="C6944" t="e">
        <f>Weighting!$F$8</f>
        <v>#NUM!</v>
      </c>
      <c r="D6944" t="e">
        <f>IF(C6944=1,'Data Transformation'!$G$3+0.5*'Data Transformation'!$W$25,IF(C6945=1,D6945-'Data Transformation'!$W$25,FALSE))</f>
        <v>#NUM!</v>
      </c>
      <c r="E6944">
        <f t="array" ref="E6944">IF(ISLOGICAL(D6944),"",FREQUENCY(IF('Data Transformation'!$B$425:$B$8425='Bin Analysis'!$B6939,'Data Transformation'!$G$425:$G$8425),D6944))</f>
        <v>2001</v>
      </c>
      <c r="F6944">
        <f t="shared" si="867"/>
        <v>0</v>
      </c>
      <c r="G6944">
        <f>Weighting!$H$8</f>
        <v>0</v>
      </c>
      <c r="H6944">
        <f t="array" ref="H6944">FREQUENCY(IF('Data Transformation'!$B$4:$B$8425=B6939,'Data Transformation'!$G$4:$G$8425),'Bin Analysis'!$B6944)</f>
        <v>2073</v>
      </c>
      <c r="I6944">
        <f t="shared" si="868"/>
        <v>0</v>
      </c>
      <c r="J6944">
        <f t="shared" ref="J6944:J6961" si="869">IF(I6944=0,0,1)</f>
        <v>0</v>
      </c>
      <c r="K6944">
        <f>J6944*Weighting!$W$8</f>
        <v>0</v>
      </c>
      <c r="M6944" s="14"/>
    </row>
    <row r="6945" spans="1:13" x14ac:dyDescent="0.55000000000000004">
      <c r="A6945" s="32" t="str">
        <f>IF(Weighting!$P$9&gt;0,B6945,"")</f>
        <v/>
      </c>
      <c r="B6945" s="50" t="e">
        <f>Weighting!$C$9</f>
        <v>#DIV/0!</v>
      </c>
      <c r="C6945" t="e">
        <f>Weighting!$F$9</f>
        <v>#NUM!</v>
      </c>
      <c r="D6945" t="e">
        <f>IF(C6945=1,'Data Transformation'!$G$3+0.5*'Data Transformation'!$W$25,IF(C6946=1,D6946-'Data Transformation'!$W$25,FALSE))</f>
        <v>#NUM!</v>
      </c>
      <c r="E6945">
        <f t="array" ref="E6945">IF(ISLOGICAL(D6945),"",FREQUENCY(IF('Data Transformation'!$B$425:$B$8425='Bin Analysis'!$B6939,'Data Transformation'!$G$425:$G$8425),D6945))</f>
        <v>2001</v>
      </c>
      <c r="F6945">
        <f t="shared" si="867"/>
        <v>0</v>
      </c>
      <c r="G6945">
        <f>Weighting!$H$9</f>
        <v>0</v>
      </c>
      <c r="H6945">
        <f t="array" ref="H6945">FREQUENCY(IF('Data Transformation'!$B$4:$B$8425=B6939,'Data Transformation'!$G$4:$G$8425),'Bin Analysis'!$B6945)</f>
        <v>2073</v>
      </c>
      <c r="I6945">
        <f t="shared" si="868"/>
        <v>0</v>
      </c>
      <c r="J6945">
        <f t="shared" si="869"/>
        <v>0</v>
      </c>
      <c r="K6945">
        <f>J6945*Weighting!$W$9</f>
        <v>0</v>
      </c>
      <c r="M6945" s="14"/>
    </row>
    <row r="6946" spans="1:13" x14ac:dyDescent="0.55000000000000004">
      <c r="A6946" s="32" t="str">
        <f>IF(Weighting!$P$10&gt;0,B6946,"")</f>
        <v/>
      </c>
      <c r="B6946" t="e">
        <f>Weighting!$C$10</f>
        <v>#DIV/0!</v>
      </c>
      <c r="C6946" t="e">
        <f>Weighting!$F$10</f>
        <v>#NUM!</v>
      </c>
      <c r="D6946" t="e">
        <f>IF(C6946=1,'Data Transformation'!$G$3+0.5*'Data Transformation'!$W$25,IF(C6947=1,D6947-'Data Transformation'!$W$25,FALSE))</f>
        <v>#NUM!</v>
      </c>
      <c r="E6946">
        <f t="array" ref="E6946">IF(ISLOGICAL(D6946),"",FREQUENCY(IF('Data Transformation'!$B$425:$B$8425='Bin Analysis'!$B6939,'Data Transformation'!$G$425:$G$8425),D6946))</f>
        <v>2001</v>
      </c>
      <c r="F6946">
        <f t="shared" si="867"/>
        <v>0</v>
      </c>
      <c r="G6946">
        <f>Weighting!$H$10</f>
        <v>0</v>
      </c>
      <c r="H6946">
        <f t="array" ref="H6946">FREQUENCY(IF('Data Transformation'!$B$4:$B$8425=B6939,'Data Transformation'!$G$4:$G$8425),'Bin Analysis'!$B6946)</f>
        <v>2073</v>
      </c>
      <c r="I6946">
        <f t="shared" si="868"/>
        <v>0</v>
      </c>
      <c r="J6946">
        <f t="shared" si="869"/>
        <v>0</v>
      </c>
      <c r="K6946">
        <f>J6946*Weighting!$W$10</f>
        <v>0</v>
      </c>
      <c r="M6946" s="14"/>
    </row>
    <row r="6947" spans="1:13" x14ac:dyDescent="0.55000000000000004">
      <c r="A6947" s="32" t="str">
        <f>IF(Weighting!$P$11&gt;0,B6947,"")</f>
        <v/>
      </c>
      <c r="B6947" t="e">
        <f>Weighting!$C$11</f>
        <v>#DIV/0!</v>
      </c>
      <c r="C6947" t="e">
        <f>Weighting!$F$11</f>
        <v>#NUM!</v>
      </c>
      <c r="D6947" t="e">
        <f>IF(C6947=1,'Data Transformation'!$G$3+0.5*'Data Transformation'!$W$25,IF(C6948=1,D6948-'Data Transformation'!$W$25,FALSE))</f>
        <v>#NUM!</v>
      </c>
      <c r="E6947">
        <f t="array" ref="E6947">IF(ISLOGICAL(D6947),"",FREQUENCY(IF('Data Transformation'!$B$425:$B$8425='Bin Analysis'!$B6939,'Data Transformation'!$G$425:$G$8425),D6947))</f>
        <v>2001</v>
      </c>
      <c r="F6947">
        <f t="shared" si="867"/>
        <v>0</v>
      </c>
      <c r="G6947">
        <f>Weighting!$H$11</f>
        <v>0</v>
      </c>
      <c r="H6947">
        <f t="array" ref="H6947">FREQUENCY(IF('Data Transformation'!$B$4:$B$8425=B6939,'Data Transformation'!$G$4:$G$8425),'Bin Analysis'!$B6947)</f>
        <v>2073</v>
      </c>
      <c r="I6947">
        <f t="shared" si="868"/>
        <v>0</v>
      </c>
      <c r="J6947">
        <f t="shared" si="869"/>
        <v>0</v>
      </c>
      <c r="K6947">
        <f>J6947*Weighting!$W$11</f>
        <v>0</v>
      </c>
      <c r="M6947" s="14"/>
    </row>
    <row r="6948" spans="1:13" x14ac:dyDescent="0.55000000000000004">
      <c r="A6948" s="32" t="str">
        <f>IF(Weighting!$P$12&gt;0,B6948,"")</f>
        <v/>
      </c>
      <c r="B6948" t="e">
        <f>Weighting!$C$12</f>
        <v>#DIV/0!</v>
      </c>
      <c r="C6948" t="e">
        <f>Weighting!$F$12</f>
        <v>#NUM!</v>
      </c>
      <c r="D6948" t="e">
        <f>IF(C6948=1,'Data Transformation'!$G$3+0.5*'Data Transformation'!$W$25,IF(C6949=1,D6949-'Data Transformation'!$W$25,FALSE))</f>
        <v>#NUM!</v>
      </c>
      <c r="E6948">
        <f t="array" ref="E6948">IF(ISLOGICAL(D6948),"",FREQUENCY(IF('Data Transformation'!$B$425:$B$8425='Bin Analysis'!$B6939,'Data Transformation'!$G$425:$G$8425),D6948))</f>
        <v>2001</v>
      </c>
      <c r="F6948">
        <f t="shared" si="867"/>
        <v>0</v>
      </c>
      <c r="G6948">
        <f>Weighting!$H$12</f>
        <v>0</v>
      </c>
      <c r="H6948">
        <f t="array" ref="H6948">FREQUENCY(IF('Data Transformation'!$B$4:$B$8425=B6939,'Data Transformation'!$G$4:$G$8425),'Bin Analysis'!$B6948)</f>
        <v>2073</v>
      </c>
      <c r="I6948">
        <f t="shared" si="868"/>
        <v>0</v>
      </c>
      <c r="J6948">
        <f t="shared" si="869"/>
        <v>0</v>
      </c>
      <c r="K6948">
        <f>J6948*Weighting!$W$12</f>
        <v>0</v>
      </c>
      <c r="M6948" s="14"/>
    </row>
    <row r="6949" spans="1:13" x14ac:dyDescent="0.55000000000000004">
      <c r="A6949" s="32" t="str">
        <f>IF(Weighting!$P$13&gt;0,B6949,"")</f>
        <v/>
      </c>
      <c r="B6949" t="e">
        <f>Weighting!$C$13</f>
        <v>#DIV/0!</v>
      </c>
      <c r="C6949" t="e">
        <f>Weighting!$F$13</f>
        <v>#NUM!</v>
      </c>
      <c r="D6949" t="e">
        <f>IF(C6949=1,'Data Transformation'!$G$3+0.5*'Data Transformation'!$W$25,IF(C6950=1,D6950-'Data Transformation'!$W$25,FALSE))</f>
        <v>#NUM!</v>
      </c>
      <c r="E6949">
        <f t="array" ref="E6949">IF(ISLOGICAL(D6949),"",FREQUENCY(IF('Data Transformation'!$B$425:$B$8425='Bin Analysis'!$B6939,'Data Transformation'!$G$425:$G$8425),D6949))</f>
        <v>2001</v>
      </c>
      <c r="F6949">
        <f t="shared" si="867"/>
        <v>0</v>
      </c>
      <c r="G6949">
        <f>Weighting!$H$13</f>
        <v>0</v>
      </c>
      <c r="H6949">
        <f t="array" ref="H6949">FREQUENCY(IF('Data Transformation'!$B$4:$B$8425=B6939,'Data Transformation'!$G$4:$G$8425),'Bin Analysis'!$B6949)</f>
        <v>2073</v>
      </c>
      <c r="I6949">
        <f t="shared" si="868"/>
        <v>0</v>
      </c>
      <c r="J6949">
        <f t="shared" si="869"/>
        <v>0</v>
      </c>
      <c r="K6949">
        <f>J6949*Weighting!$W$13</f>
        <v>0</v>
      </c>
      <c r="M6949" s="14"/>
    </row>
    <row r="6950" spans="1:13" x14ac:dyDescent="0.55000000000000004">
      <c r="A6950" s="32" t="str">
        <f>IF(Weighting!$P$14&gt;0,B6950,"")</f>
        <v/>
      </c>
      <c r="B6950" t="e">
        <f>Weighting!$C$14</f>
        <v>#DIV/0!</v>
      </c>
      <c r="C6950" t="e">
        <f>Weighting!$F$14</f>
        <v>#NUM!</v>
      </c>
      <c r="D6950" t="e">
        <f>IF(C6950=1,'Data Transformation'!$G$3+0.5*'Data Transformation'!$W$25,IF(C6951=1,D6951-'Data Transformation'!$W$25,FALSE))</f>
        <v>#NUM!</v>
      </c>
      <c r="E6950">
        <f t="array" ref="E6950">IF(ISLOGICAL(D6950),"",FREQUENCY(IF('Data Transformation'!$B$425:$B$8425='Bin Analysis'!$B6939,'Data Transformation'!$G$425:$G$8425),D6950))</f>
        <v>2001</v>
      </c>
      <c r="F6950">
        <f t="shared" si="867"/>
        <v>0</v>
      </c>
      <c r="G6950">
        <f>Weighting!$H$14</f>
        <v>0</v>
      </c>
      <c r="H6950">
        <f t="array" ref="H6950">FREQUENCY(IF('Data Transformation'!$B$4:$B$8425=B6939,'Data Transformation'!$G$4:$G$8425),'Bin Analysis'!$B6950)</f>
        <v>2073</v>
      </c>
      <c r="I6950">
        <f t="shared" si="868"/>
        <v>0</v>
      </c>
      <c r="J6950">
        <f t="shared" si="869"/>
        <v>0</v>
      </c>
      <c r="K6950">
        <f>J6950*Weighting!$W$14</f>
        <v>0</v>
      </c>
      <c r="M6950" s="14"/>
    </row>
    <row r="6951" spans="1:13" x14ac:dyDescent="0.55000000000000004">
      <c r="A6951" s="32" t="str">
        <f>IF(Weighting!$P$15&gt;0,B6951,"")</f>
        <v/>
      </c>
      <c r="B6951" t="e">
        <f>Weighting!$C$15</f>
        <v>#DIV/0!</v>
      </c>
      <c r="C6951" t="e">
        <f>Weighting!$F$15</f>
        <v>#NUM!</v>
      </c>
      <c r="D6951" t="e">
        <f>IF(C6951=1,'Data Transformation'!$G$3+0.5*'Data Transformation'!$W$25,IF(C6952=1,D6952-'Data Transformation'!$W$25,FALSE))</f>
        <v>#NUM!</v>
      </c>
      <c r="E6951">
        <f t="array" ref="E6951">IF(ISLOGICAL(D6951),"",FREQUENCY(IF('Data Transformation'!$B$425:$B$8425='Bin Analysis'!$B6939,'Data Transformation'!$G$425:$G$8425),D6951))</f>
        <v>2001</v>
      </c>
      <c r="F6951">
        <f t="shared" si="867"/>
        <v>0</v>
      </c>
      <c r="G6951">
        <f>Weighting!$H$15</f>
        <v>0</v>
      </c>
      <c r="H6951">
        <f t="array" ref="H6951">FREQUENCY(IF('Data Transformation'!$B$4:$B$8425=B6939,'Data Transformation'!$G$4:$G$8425),'Bin Analysis'!$B6951)</f>
        <v>2073</v>
      </c>
      <c r="I6951">
        <f t="shared" si="868"/>
        <v>0</v>
      </c>
      <c r="J6951">
        <f t="shared" si="869"/>
        <v>0</v>
      </c>
      <c r="K6951">
        <f>J6951*Weighting!$W$15</f>
        <v>0</v>
      </c>
      <c r="M6951" s="14"/>
    </row>
    <row r="6952" spans="1:13" x14ac:dyDescent="0.55000000000000004">
      <c r="A6952" s="32" t="str">
        <f>IF(Weighting!$P$16&gt;0,B6952,"")</f>
        <v/>
      </c>
      <c r="B6952" t="e">
        <f>Weighting!$C$16</f>
        <v>#DIV/0!</v>
      </c>
      <c r="C6952" t="e">
        <f>Weighting!$F$16</f>
        <v>#NUM!</v>
      </c>
      <c r="D6952" t="e">
        <f>IF(C6952=1,'Data Transformation'!$G$3+0.5*'Data Transformation'!$W$25,IF(C6953=1,D6953-'Data Transformation'!$W$25,FALSE))</f>
        <v>#NUM!</v>
      </c>
      <c r="E6952">
        <f t="array" ref="E6952">IF(ISLOGICAL(D6952),"",FREQUENCY(IF('Data Transformation'!$B$425:$B$8425='Bin Analysis'!$B6939,'Data Transformation'!$G$425:$G$8425),D6952))</f>
        <v>2001</v>
      </c>
      <c r="F6952">
        <f t="shared" si="867"/>
        <v>0</v>
      </c>
      <c r="G6952">
        <f>Weighting!$H$16</f>
        <v>0</v>
      </c>
      <c r="H6952">
        <f t="array" ref="H6952">FREQUENCY(IF('Data Transformation'!$B$4:$B$8425=B6939,'Data Transformation'!$G$4:$G$8425),'Bin Analysis'!$B6952)</f>
        <v>2073</v>
      </c>
      <c r="I6952">
        <f t="shared" si="868"/>
        <v>0</v>
      </c>
      <c r="J6952">
        <f t="shared" si="869"/>
        <v>0</v>
      </c>
      <c r="K6952">
        <f>J6952*Weighting!$W$16</f>
        <v>0</v>
      </c>
      <c r="M6952" s="14"/>
    </row>
    <row r="6953" spans="1:13" x14ac:dyDescent="0.55000000000000004">
      <c r="A6953" s="32" t="str">
        <f>IF(Weighting!$P$17&gt;0,B6953,"")</f>
        <v/>
      </c>
      <c r="B6953" t="e">
        <f>Weighting!$C$17</f>
        <v>#DIV/0!</v>
      </c>
      <c r="C6953" t="e">
        <f>Weighting!$F$17</f>
        <v>#NUM!</v>
      </c>
      <c r="D6953" t="e">
        <f>IF(C6953=1,'Data Transformation'!$G$3+0.5*'Data Transformation'!$W$25,IF(C6954=1,D6954-'Data Transformation'!$W$25,FALSE))</f>
        <v>#NUM!</v>
      </c>
      <c r="E6953">
        <f t="array" ref="E6953">IF(ISLOGICAL(D6953),"",FREQUENCY(IF('Data Transformation'!$B$425:$B$8425='Bin Analysis'!$B6939,'Data Transformation'!$G$425:$G$8425),D6953))</f>
        <v>2001</v>
      </c>
      <c r="F6953">
        <f t="shared" si="867"/>
        <v>0</v>
      </c>
      <c r="G6953">
        <f>Weighting!$H$17</f>
        <v>0</v>
      </c>
      <c r="H6953">
        <f t="array" ref="H6953">FREQUENCY(IF('Data Transformation'!$B$4:$B$8425=B6939,'Data Transformation'!$G$4:$G$8425),'Bin Analysis'!$B6953)</f>
        <v>2073</v>
      </c>
      <c r="I6953">
        <f t="shared" si="868"/>
        <v>0</v>
      </c>
      <c r="J6953">
        <f t="shared" si="869"/>
        <v>0</v>
      </c>
      <c r="K6953">
        <f>J6953*Weighting!$W$17</f>
        <v>0</v>
      </c>
      <c r="M6953" s="14"/>
    </row>
    <row r="6954" spans="1:13" x14ac:dyDescent="0.55000000000000004">
      <c r="A6954" s="32" t="str">
        <f>IF(Weighting!$P$18&gt;0,B6954,"")</f>
        <v/>
      </c>
      <c r="B6954" t="e">
        <f>Weighting!$C$18</f>
        <v>#DIV/0!</v>
      </c>
      <c r="C6954" t="e">
        <f>Weighting!$F$18</f>
        <v>#NUM!</v>
      </c>
      <c r="D6954" t="e">
        <f>IF(C6954=1,'Data Transformation'!$G$3+0.5*'Data Transformation'!$W$25,IF(C6955=1,D6955-'Data Transformation'!$W$25,FALSE))</f>
        <v>#NUM!</v>
      </c>
      <c r="E6954">
        <f t="array" ref="E6954">IF(ISLOGICAL(D6954),"",FREQUENCY(IF('Data Transformation'!$B$425:$B$8425='Bin Analysis'!$B6939,'Data Transformation'!$G$425:$G$8425),D6954))</f>
        <v>2001</v>
      </c>
      <c r="F6954">
        <f t="shared" si="867"/>
        <v>0</v>
      </c>
      <c r="G6954">
        <f>Weighting!$H$18</f>
        <v>0</v>
      </c>
      <c r="H6954">
        <f t="array" ref="H6954">FREQUENCY(IF('Data Transformation'!$B$4:$B$8425=B6939,'Data Transformation'!$G$4:$G$8425),'Bin Analysis'!$B6954)</f>
        <v>2073</v>
      </c>
      <c r="I6954">
        <f t="shared" si="868"/>
        <v>0</v>
      </c>
      <c r="J6954">
        <f t="shared" si="869"/>
        <v>0</v>
      </c>
      <c r="K6954">
        <f>J6954*Weighting!$W$18</f>
        <v>0</v>
      </c>
      <c r="M6954" s="14"/>
    </row>
    <row r="6955" spans="1:13" x14ac:dyDescent="0.55000000000000004">
      <c r="A6955" s="32" t="str">
        <f>IF(Weighting!$P$19&gt;0,B6955,"")</f>
        <v/>
      </c>
      <c r="B6955" t="e">
        <f>Weighting!$C$19</f>
        <v>#DIV/0!</v>
      </c>
      <c r="C6955" t="e">
        <f>Weighting!$F$19</f>
        <v>#NUM!</v>
      </c>
      <c r="D6955" t="e">
        <f>IF(C6955=1,'Data Transformation'!$G$3+0.5*'Data Transformation'!$W$25,IF(C6956=1,D6956-'Data Transformation'!$W$25,FALSE))</f>
        <v>#NUM!</v>
      </c>
      <c r="E6955">
        <f t="array" ref="E6955">IF(ISLOGICAL(D6955),"",FREQUENCY(IF('Data Transformation'!$B$425:$B$8425='Bin Analysis'!$B6939,'Data Transformation'!$G$425:$G$8425),D6955))</f>
        <v>2001</v>
      </c>
      <c r="F6955">
        <f t="shared" si="867"/>
        <v>0</v>
      </c>
      <c r="G6955">
        <f>Weighting!$H$19</f>
        <v>0</v>
      </c>
      <c r="H6955">
        <f t="array" ref="H6955">FREQUENCY(IF('Data Transformation'!$B$4:$B$8425=B6939,'Data Transformation'!$G$4:$G$8425),'Bin Analysis'!$B6955)</f>
        <v>2073</v>
      </c>
      <c r="I6955">
        <f t="shared" si="868"/>
        <v>0</v>
      </c>
      <c r="J6955">
        <f t="shared" si="869"/>
        <v>0</v>
      </c>
      <c r="K6955">
        <f>J6955*Weighting!$W$19</f>
        <v>0</v>
      </c>
      <c r="M6955" s="14"/>
    </row>
    <row r="6956" spans="1:13" x14ac:dyDescent="0.55000000000000004">
      <c r="A6956" s="32" t="str">
        <f>IF(Weighting!$P$20&gt;0,B6956,"")</f>
        <v/>
      </c>
      <c r="B6956" t="e">
        <f>Weighting!$C$20</f>
        <v>#DIV/0!</v>
      </c>
      <c r="C6956" t="e">
        <f>Weighting!$F$20</f>
        <v>#NUM!</v>
      </c>
      <c r="D6956" t="e">
        <f>IF(C6956=1,'Data Transformation'!$G$3+0.5*'Data Transformation'!$W$25,IF(C6957=1,D6957-'Data Transformation'!$W$25,FALSE))</f>
        <v>#NUM!</v>
      </c>
      <c r="E6956">
        <f t="array" ref="E6956">IF(ISLOGICAL(D6956),"",FREQUENCY(IF('Data Transformation'!$B$425:$B$8425='Bin Analysis'!$B6939,'Data Transformation'!$G$425:$G$8425),D6956))</f>
        <v>2001</v>
      </c>
      <c r="F6956">
        <f t="shared" si="867"/>
        <v>0</v>
      </c>
      <c r="G6956">
        <f>Weighting!$H$20</f>
        <v>0</v>
      </c>
      <c r="H6956">
        <f t="array" ref="H6956">FREQUENCY(IF('Data Transformation'!$B$4:$B$8425=B6939,'Data Transformation'!$G$4:$G$8425),'Bin Analysis'!$B6956)</f>
        <v>2073</v>
      </c>
      <c r="I6956">
        <f t="shared" si="868"/>
        <v>0</v>
      </c>
      <c r="J6956">
        <f t="shared" si="869"/>
        <v>0</v>
      </c>
      <c r="K6956">
        <f>J6956*Weighting!$W$20</f>
        <v>0</v>
      </c>
      <c r="M6956" s="14"/>
    </row>
    <row r="6957" spans="1:13" x14ac:dyDescent="0.55000000000000004">
      <c r="A6957" s="32" t="str">
        <f>IF(Weighting!$P$21&gt;0,B6957,"")</f>
        <v/>
      </c>
      <c r="B6957" t="e">
        <f>Weighting!$C$21</f>
        <v>#DIV/0!</v>
      </c>
      <c r="C6957" t="e">
        <f>Weighting!$F$21</f>
        <v>#NUM!</v>
      </c>
      <c r="D6957" t="e">
        <f>IF(C6957=1,'Data Transformation'!$G$3+0.5*'Data Transformation'!$W$25,IF(C6958=1,D6958-'Data Transformation'!$W$25,FALSE))</f>
        <v>#NUM!</v>
      </c>
      <c r="E6957">
        <f t="array" ref="E6957">IF(ISLOGICAL(D6957),"",FREQUENCY(IF('Data Transformation'!$B$425:$B$8425='Bin Analysis'!$B6939,'Data Transformation'!$G$425:$G$8425),D6957))</f>
        <v>2001</v>
      </c>
      <c r="F6957">
        <f t="shared" si="867"/>
        <v>0</v>
      </c>
      <c r="G6957">
        <f>Weighting!$H$21</f>
        <v>0</v>
      </c>
      <c r="H6957">
        <f t="array" ref="H6957">FREQUENCY(IF('Data Transformation'!$B$4:$B$8425=B6939,'Data Transformation'!$G$4:$G$8425),'Bin Analysis'!$B6957)</f>
        <v>2073</v>
      </c>
      <c r="I6957">
        <f t="shared" si="868"/>
        <v>0</v>
      </c>
      <c r="J6957">
        <f t="shared" si="869"/>
        <v>0</v>
      </c>
      <c r="K6957">
        <f>J6957*Weighting!$W$21</f>
        <v>0</v>
      </c>
      <c r="M6957" s="14"/>
    </row>
    <row r="6958" spans="1:13" x14ac:dyDescent="0.55000000000000004">
      <c r="A6958" s="32" t="str">
        <f>IF(Weighting!$P$22&gt;0,B6958,"")</f>
        <v/>
      </c>
      <c r="B6958" t="e">
        <f>Weighting!$C$22</f>
        <v>#DIV/0!</v>
      </c>
      <c r="C6958" t="e">
        <f>Weighting!$F$22</f>
        <v>#NUM!</v>
      </c>
      <c r="D6958" t="e">
        <f>IF(C6958=1,'Data Transformation'!$G$3+0.5*'Data Transformation'!$W$25,IF(C6959=1,D6959-'Data Transformation'!$W$25,FALSE))</f>
        <v>#NUM!</v>
      </c>
      <c r="E6958">
        <f t="array" ref="E6958">IF(ISLOGICAL(D6958),"",FREQUENCY(IF('Data Transformation'!$B$425:$B$8425='Bin Analysis'!$B6939,'Data Transformation'!$G$425:$G$8425),D6958))</f>
        <v>2001</v>
      </c>
      <c r="F6958">
        <f t="shared" si="867"/>
        <v>0</v>
      </c>
      <c r="G6958">
        <f>Weighting!$H$22</f>
        <v>0</v>
      </c>
      <c r="H6958">
        <f t="array" ref="H6958">FREQUENCY(IF('Data Transformation'!$B$4:$B$8425=B6939,'Data Transformation'!$G$4:$G$8425),'Bin Analysis'!$B6958)</f>
        <v>2073</v>
      </c>
      <c r="I6958">
        <f t="shared" si="868"/>
        <v>0</v>
      </c>
      <c r="J6958">
        <f t="shared" si="869"/>
        <v>0</v>
      </c>
      <c r="K6958">
        <f>J6958*Weighting!$W$22</f>
        <v>0</v>
      </c>
      <c r="M6958" s="14"/>
    </row>
    <row r="6959" spans="1:13" x14ac:dyDescent="0.55000000000000004">
      <c r="A6959" s="32" t="str">
        <f>IF(Weighting!$P$23&gt;0,B6959,"")</f>
        <v/>
      </c>
      <c r="B6959" t="e">
        <f>Weighting!$C$23</f>
        <v>#DIV/0!</v>
      </c>
      <c r="C6959" t="e">
        <f>Weighting!$F$23</f>
        <v>#NUM!</v>
      </c>
      <c r="D6959" t="e">
        <f>IF(C6959=1,'Data Transformation'!$G$3+0.5*'Data Transformation'!$W$25,IF(C6960=1,D6960-'Data Transformation'!$W$25,FALSE))</f>
        <v>#NUM!</v>
      </c>
      <c r="E6959">
        <f t="array" ref="E6959">IF(ISLOGICAL(D6959),"",FREQUENCY(IF('Data Transformation'!$B$425:$B$8425='Bin Analysis'!$B6939,'Data Transformation'!$G$425:$G$8425),D6959))</f>
        <v>2001</v>
      </c>
      <c r="F6959">
        <f t="shared" si="867"/>
        <v>0</v>
      </c>
      <c r="G6959">
        <f>Weighting!$H$23</f>
        <v>0</v>
      </c>
      <c r="H6959">
        <f t="array" ref="H6959">FREQUENCY(IF('Data Transformation'!$B$4:$B$8425=B6939,'Data Transformation'!$G$4:$G$8425),'Bin Analysis'!$B6959)</f>
        <v>2073</v>
      </c>
      <c r="I6959">
        <f t="shared" si="868"/>
        <v>0</v>
      </c>
      <c r="J6959">
        <f t="shared" si="869"/>
        <v>0</v>
      </c>
      <c r="K6959">
        <f>J6959*Weighting!$W$23</f>
        <v>0</v>
      </c>
      <c r="M6959" s="14"/>
    </row>
    <row r="6960" spans="1:13" x14ac:dyDescent="0.55000000000000004">
      <c r="A6960" s="32" t="str">
        <f>IF(Weighting!$P$24&gt;0,B6960,"")</f>
        <v/>
      </c>
      <c r="B6960" t="e">
        <f>Weighting!$C$24</f>
        <v>#DIV/0!</v>
      </c>
      <c r="C6960" t="e">
        <f>Weighting!$F$24</f>
        <v>#NUM!</v>
      </c>
      <c r="D6960" t="e">
        <f>IF(C6960=1,'Data Transformation'!$G$3+0.5*'Data Transformation'!$W$25,IF(C6961=1,D6961-'Data Transformation'!$W$25,FALSE))</f>
        <v>#NUM!</v>
      </c>
      <c r="E6960">
        <f t="array" ref="E6960">IF(ISLOGICAL(D6960),"",FREQUENCY(IF('Data Transformation'!$B$425:$B$8425='Bin Analysis'!$B6939,'Data Transformation'!$G$425:$G$8425),D6960))</f>
        <v>2001</v>
      </c>
      <c r="F6960">
        <f t="shared" si="867"/>
        <v>0</v>
      </c>
      <c r="G6960">
        <f>Weighting!$H$24</f>
        <v>0</v>
      </c>
      <c r="H6960">
        <f t="array" ref="H6960">FREQUENCY(IF('Data Transformation'!$B$4:$B$8425=B6939,'Data Transformation'!$G$4:$G$8425),'Bin Analysis'!$B6960)</f>
        <v>2073</v>
      </c>
      <c r="I6960">
        <f t="shared" si="868"/>
        <v>0</v>
      </c>
      <c r="J6960">
        <f t="shared" si="869"/>
        <v>0</v>
      </c>
      <c r="K6960">
        <f>J6960*Weighting!$W$24</f>
        <v>0</v>
      </c>
      <c r="M6960" s="14"/>
    </row>
    <row r="6961" spans="1:25" x14ac:dyDescent="0.55000000000000004">
      <c r="A6961" s="32" t="str">
        <f>IF(Weighting!$P$25&gt;0,B6961,"")</f>
        <v/>
      </c>
      <c r="B6961" t="e">
        <f>Weighting!$C$25</f>
        <v>#DIV/0!</v>
      </c>
      <c r="C6961" t="e">
        <f>Weighting!$F$25</f>
        <v>#NUM!</v>
      </c>
      <c r="D6961" t="e">
        <f>IF(C6961=1,'Data Transformation'!$G$3+0.5*'Data Transformation'!$W$25,IF(C6962=1,D6962-'Data Transformation'!$W$25,FALSE))</f>
        <v>#NUM!</v>
      </c>
      <c r="E6961">
        <f t="array" ref="E6961">IF(ISLOGICAL(D6961),"",FREQUENCY(IF('Data Transformation'!$B$425:$B$8425='Bin Analysis'!$B6939,'Data Transformation'!$G$425:$G$8425),D6961))</f>
        <v>2001</v>
      </c>
      <c r="F6961">
        <f t="shared" si="867"/>
        <v>0</v>
      </c>
      <c r="G6961">
        <f>Weighting!$H$25</f>
        <v>0</v>
      </c>
      <c r="H6961">
        <f t="array" ref="H6961">FREQUENCY(IF('Data Transformation'!$B$4:$B$8425=B6939,'Data Transformation'!$G$4:$G$8425),'Bin Analysis'!$B6961)</f>
        <v>2073</v>
      </c>
      <c r="I6961">
        <f t="shared" si="868"/>
        <v>0</v>
      </c>
      <c r="J6961">
        <f t="shared" si="869"/>
        <v>0</v>
      </c>
      <c r="K6961">
        <f>J6961*Weighting!$W$25</f>
        <v>0</v>
      </c>
      <c r="M6961" s="14"/>
    </row>
    <row r="6962" spans="1:25" x14ac:dyDescent="0.55000000000000004">
      <c r="N6962" s="57"/>
      <c r="O6962"/>
      <c r="P6962"/>
      <c r="Q6962"/>
      <c r="R6962"/>
    </row>
    <row r="6963" spans="1:25" ht="23.35" x14ac:dyDescent="0.8">
      <c r="A6963" s="21" t="s">
        <v>0</v>
      </c>
      <c r="B6963" s="21" t="str">
        <f>IFERROR(VLOOKUP(C6963,'Data Transformation'!$L$6:$M$426,2,FALSE),"")</f>
        <v/>
      </c>
      <c r="C6963" s="21">
        <f>C6939+1</f>
        <v>290</v>
      </c>
      <c r="D6963" s="21"/>
      <c r="E6963" s="21"/>
      <c r="F6963" s="21"/>
      <c r="G6963" s="21"/>
      <c r="H6963" s="22"/>
      <c r="I6963" s="22"/>
      <c r="J6963" s="22"/>
      <c r="K6963" s="21"/>
      <c r="L6963" s="21" t="str">
        <f>B6963</f>
        <v/>
      </c>
      <c r="M6963" s="23" t="e">
        <f>INDEX('Data Transformation'!$O$4:$O$424,MATCH($B6963,'Data Transformation'!$M$4:$M$424,0),MATCH($M$2,'Data Transformation'!$O$3,0))</f>
        <v>#N/A</v>
      </c>
      <c r="N6963" s="27" t="e">
        <f>IF('Input and Summary Results'!$J$16="minimum",'Bin Analysis'!X6964/(M6963-1),'Bin Analysis'!Y6963/('Bin Analysis'!M6963-1))</f>
        <v>#N/A</v>
      </c>
      <c r="O6963" s="27" t="e">
        <f>IF(M6963=FALSE,NA(),(VLOOKUP(1,C6966:K6985,4,FALSE))/(M6963-1))</f>
        <v>#N/A</v>
      </c>
      <c r="P6963" s="27" t="e">
        <f>IF(M6963=FALSE,NA(),SUM(J6966:J6985)/Weighting!$S$5)</f>
        <v>#N/A</v>
      </c>
      <c r="Q6963" s="27" t="e">
        <f>IF(M6963=FALSE,NA(),SUM(K6966:K6985)/Weighting!$S$6)</f>
        <v>#N/A</v>
      </c>
      <c r="R6963" s="27" t="e">
        <f>IF(M6963=FALSE,NA(),(VLOOKUP(1,G6966:K6985,3,FALSE))/(M6963-1))</f>
        <v>#N/A</v>
      </c>
      <c r="S6963" s="22" t="e">
        <f>IF(M6963=FALSE,NA(),IF(SUM(J6966:J6985)=2,"yes","no"))</f>
        <v>#N/A</v>
      </c>
      <c r="X6963" s="2" cm="2">
        <f t="array" ref="X6963:X6964">FREQUENCY(IF('Data Transformation'!$B$425:$B$6424='Bin Analysis'!L6963,'Data Transformation'!$G$425:$G$6424),'Data Transformation'!$U$11)</f>
        <v>0</v>
      </c>
      <c r="Y6963" s="2" cm="2">
        <f t="array" ref="Y6963:Y6964">FREQUENCY(IF('Data Transformation'!$B$425:$B$6424='Bin Analysis'!L6963,'Data Transformation'!$G$425:$G$6424),'Data Transformation'!$U$12)</f>
        <v>0</v>
      </c>
    </row>
    <row r="6964" spans="1:25" x14ac:dyDescent="0.55000000000000004">
      <c r="A6964" s="14" t="s">
        <v>67</v>
      </c>
      <c r="B6964" t="s">
        <v>47</v>
      </c>
      <c r="C6964" t="s">
        <v>5</v>
      </c>
      <c r="D6964" t="s">
        <v>100</v>
      </c>
      <c r="E6964" t="s">
        <v>101</v>
      </c>
      <c r="F6964" t="s">
        <v>102</v>
      </c>
      <c r="G6964" t="s">
        <v>70</v>
      </c>
      <c r="H6964" t="s">
        <v>31</v>
      </c>
      <c r="I6964" t="s">
        <v>32</v>
      </c>
      <c r="J6964" t="s">
        <v>46</v>
      </c>
      <c r="K6964" s="14" t="s">
        <v>45</v>
      </c>
      <c r="M6964" s="14"/>
      <c r="X6964" s="2">
        <v>0</v>
      </c>
      <c r="Y6964" s="2">
        <v>0</v>
      </c>
    </row>
    <row r="6965" spans="1:25" x14ac:dyDescent="0.55000000000000004">
      <c r="A6965" s="32"/>
      <c r="D6965" t="e">
        <f>IF(C6965=1,'Data Transformation'!$G$3+0.5*'Data Transformation'!$W$25,IF(C6966=1,D6966-'Data Transformation'!$W$25,FALSE))</f>
        <v>#NUM!</v>
      </c>
      <c r="E6965">
        <f t="array" ref="E6965">IF(ISLOGICAL(D6965),"",FREQUENCY(IF('Data Transformation'!$B$425:$B$8425='Bin Analysis'!$B6963,'Data Transformation'!$G$425:$G$8425),D6965))</f>
        <v>2001</v>
      </c>
      <c r="F6965" t="e">
        <f>IF(ISLOGICAL(D6965),"",E6965-E6964)</f>
        <v>#VALUE!</v>
      </c>
      <c r="M6965" s="14"/>
    </row>
    <row r="6966" spans="1:25" x14ac:dyDescent="0.55000000000000004">
      <c r="A6966" s="32" t="e">
        <f>IF(Weighting!$P$6&gt;0,B6966,"")</f>
        <v>#NUM!</v>
      </c>
      <c r="B6966" t="e">
        <f>Weighting!$C$6</f>
        <v>#DIV/0!</v>
      </c>
      <c r="C6966" t="e">
        <f>Weighting!$F$6</f>
        <v>#NUM!</v>
      </c>
      <c r="D6966" t="e">
        <f>IF(C6966=1,'Data Transformation'!$G$3+0.5*'Data Transformation'!$W$25,IF(C6967=1,D6967-'Data Transformation'!$W$25,FALSE))</f>
        <v>#NUM!</v>
      </c>
      <c r="E6966">
        <f t="array" ref="E6966">IF(ISLOGICAL(D6966),"",FREQUENCY(IF('Data Transformation'!$B$425:$B$8425='Bin Analysis'!$B6963,'Data Transformation'!$G$425:$G$8425),D6966))</f>
        <v>2001</v>
      </c>
      <c r="F6966">
        <f>IF(ISLOGICAL(D6966),"",E6966-E6965)</f>
        <v>0</v>
      </c>
      <c r="G6966">
        <f>Weighting!$H$6</f>
        <v>1</v>
      </c>
      <c r="H6966">
        <f t="array" ref="H6966">FREQUENCY(IF('Data Transformation'!$B$4:$B$8425=B6963,'Data Transformation'!$G$4:$G$8425),'Bin Analysis'!$B6966)</f>
        <v>2073</v>
      </c>
      <c r="I6966">
        <f>H6966-H6965</f>
        <v>2073</v>
      </c>
      <c r="J6966">
        <f>IF(I6966=0,0,1)</f>
        <v>1</v>
      </c>
      <c r="K6966" t="e">
        <f>J6966*Weighting!$W$6</f>
        <v>#NUM!</v>
      </c>
      <c r="M6966" s="14"/>
    </row>
    <row r="6967" spans="1:25" x14ac:dyDescent="0.55000000000000004">
      <c r="A6967" s="32" t="str">
        <f>IF(Weighting!$P$7&gt;0,B6967,"")</f>
        <v/>
      </c>
      <c r="B6967" t="e">
        <f>Weighting!$C$7</f>
        <v>#DIV/0!</v>
      </c>
      <c r="C6967" t="e">
        <f>Weighting!$F$7</f>
        <v>#NUM!</v>
      </c>
      <c r="D6967" t="e">
        <f>IF(C6967=1,'Data Transformation'!$G$3+0.5*'Data Transformation'!$W$25,IF(C6968=1,D6968-'Data Transformation'!$W$25,FALSE))</f>
        <v>#NUM!</v>
      </c>
      <c r="E6967">
        <f t="array" ref="E6967">IF(ISLOGICAL(D6967),"",FREQUENCY(IF('Data Transformation'!$B$425:$B$8425='Bin Analysis'!$B6963,'Data Transformation'!$G$425:$G$8425),D6967))</f>
        <v>2001</v>
      </c>
      <c r="F6967">
        <f t="shared" ref="F6967:F6985" si="870">IF(ISLOGICAL(D6967),"",E6967-E6966)</f>
        <v>0</v>
      </c>
      <c r="G6967">
        <f>Weighting!$H$7</f>
        <v>0</v>
      </c>
      <c r="H6967">
        <f t="array" ref="H6967">FREQUENCY(IF('Data Transformation'!$B$4:$B$8425=B6963,'Data Transformation'!$G$4:$G$8425),'Bin Analysis'!$B6967)</f>
        <v>2073</v>
      </c>
      <c r="I6967">
        <f t="shared" ref="I6967:I6985" si="871">H6967-H6966</f>
        <v>0</v>
      </c>
      <c r="J6967">
        <f>IF(I6967=0,0,1)</f>
        <v>0</v>
      </c>
      <c r="K6967">
        <f>J6967*Weighting!$W$7</f>
        <v>0</v>
      </c>
      <c r="M6967" s="14"/>
    </row>
    <row r="6968" spans="1:25" x14ac:dyDescent="0.55000000000000004">
      <c r="A6968" s="32" t="str">
        <f>IF(Weighting!$P$8&gt;0,B6968,"")</f>
        <v/>
      </c>
      <c r="B6968" t="e">
        <f>Weighting!$C$8</f>
        <v>#DIV/0!</v>
      </c>
      <c r="C6968" t="e">
        <f>Weighting!$F$8</f>
        <v>#NUM!</v>
      </c>
      <c r="D6968" t="e">
        <f>IF(C6968=1,'Data Transformation'!$G$3+0.5*'Data Transformation'!$W$25,IF(C6969=1,D6969-'Data Transformation'!$W$25,FALSE))</f>
        <v>#NUM!</v>
      </c>
      <c r="E6968">
        <f t="array" ref="E6968">IF(ISLOGICAL(D6968),"",FREQUENCY(IF('Data Transformation'!$B$425:$B$8425='Bin Analysis'!$B6963,'Data Transformation'!$G$425:$G$8425),D6968))</f>
        <v>2001</v>
      </c>
      <c r="F6968">
        <f t="shared" si="870"/>
        <v>0</v>
      </c>
      <c r="G6968">
        <f>Weighting!$H$8</f>
        <v>0</v>
      </c>
      <c r="H6968">
        <f t="array" ref="H6968">FREQUENCY(IF('Data Transformation'!$B$4:$B$8425=B6963,'Data Transformation'!$G$4:$G$8425),'Bin Analysis'!$B6968)</f>
        <v>2073</v>
      </c>
      <c r="I6968">
        <f t="shared" si="871"/>
        <v>0</v>
      </c>
      <c r="J6968">
        <f t="shared" ref="J6968:J6985" si="872">IF(I6968=0,0,1)</f>
        <v>0</v>
      </c>
      <c r="K6968">
        <f>J6968*Weighting!$W$8</f>
        <v>0</v>
      </c>
      <c r="M6968" s="14"/>
    </row>
    <row r="6969" spans="1:25" x14ac:dyDescent="0.55000000000000004">
      <c r="A6969" s="32" t="str">
        <f>IF(Weighting!$P$9&gt;0,B6969,"")</f>
        <v/>
      </c>
      <c r="B6969" s="50" t="e">
        <f>Weighting!$C$9</f>
        <v>#DIV/0!</v>
      </c>
      <c r="C6969" t="e">
        <f>Weighting!$F$9</f>
        <v>#NUM!</v>
      </c>
      <c r="D6969" t="e">
        <f>IF(C6969=1,'Data Transformation'!$G$3+0.5*'Data Transformation'!$W$25,IF(C6970=1,D6970-'Data Transformation'!$W$25,FALSE))</f>
        <v>#NUM!</v>
      </c>
      <c r="E6969">
        <f t="array" ref="E6969">IF(ISLOGICAL(D6969),"",FREQUENCY(IF('Data Transformation'!$B$425:$B$8425='Bin Analysis'!$B6963,'Data Transformation'!$G$425:$G$8425),D6969))</f>
        <v>2001</v>
      </c>
      <c r="F6969">
        <f t="shared" si="870"/>
        <v>0</v>
      </c>
      <c r="G6969">
        <f>Weighting!$H$9</f>
        <v>0</v>
      </c>
      <c r="H6969">
        <f t="array" ref="H6969">FREQUENCY(IF('Data Transformation'!$B$4:$B$8425=B6963,'Data Transformation'!$G$4:$G$8425),'Bin Analysis'!$B6969)</f>
        <v>2073</v>
      </c>
      <c r="I6969">
        <f t="shared" si="871"/>
        <v>0</v>
      </c>
      <c r="J6969">
        <f t="shared" si="872"/>
        <v>0</v>
      </c>
      <c r="K6969">
        <f>J6969*Weighting!$W$9</f>
        <v>0</v>
      </c>
      <c r="M6969" s="14"/>
    </row>
    <row r="6970" spans="1:25" x14ac:dyDescent="0.55000000000000004">
      <c r="A6970" s="32" t="str">
        <f>IF(Weighting!$P$10&gt;0,B6970,"")</f>
        <v/>
      </c>
      <c r="B6970" t="e">
        <f>Weighting!$C$10</f>
        <v>#DIV/0!</v>
      </c>
      <c r="C6970" t="e">
        <f>Weighting!$F$10</f>
        <v>#NUM!</v>
      </c>
      <c r="D6970" t="e">
        <f>IF(C6970=1,'Data Transformation'!$G$3+0.5*'Data Transformation'!$W$25,IF(C6971=1,D6971-'Data Transformation'!$W$25,FALSE))</f>
        <v>#NUM!</v>
      </c>
      <c r="E6970">
        <f t="array" ref="E6970">IF(ISLOGICAL(D6970),"",FREQUENCY(IF('Data Transformation'!$B$425:$B$8425='Bin Analysis'!$B6963,'Data Transformation'!$G$425:$G$8425),D6970))</f>
        <v>2001</v>
      </c>
      <c r="F6970">
        <f t="shared" si="870"/>
        <v>0</v>
      </c>
      <c r="G6970">
        <f>Weighting!$H$10</f>
        <v>0</v>
      </c>
      <c r="H6970">
        <f t="array" ref="H6970">FREQUENCY(IF('Data Transformation'!$B$4:$B$8425=B6963,'Data Transformation'!$G$4:$G$8425),'Bin Analysis'!$B6970)</f>
        <v>2073</v>
      </c>
      <c r="I6970">
        <f t="shared" si="871"/>
        <v>0</v>
      </c>
      <c r="J6970">
        <f t="shared" si="872"/>
        <v>0</v>
      </c>
      <c r="K6970">
        <f>J6970*Weighting!$W$10</f>
        <v>0</v>
      </c>
      <c r="M6970" s="14"/>
    </row>
    <row r="6971" spans="1:25" x14ac:dyDescent="0.55000000000000004">
      <c r="A6971" s="32" t="str">
        <f>IF(Weighting!$P$11&gt;0,B6971,"")</f>
        <v/>
      </c>
      <c r="B6971" t="e">
        <f>Weighting!$C$11</f>
        <v>#DIV/0!</v>
      </c>
      <c r="C6971" t="e">
        <f>Weighting!$F$11</f>
        <v>#NUM!</v>
      </c>
      <c r="D6971" t="e">
        <f>IF(C6971=1,'Data Transformation'!$G$3+0.5*'Data Transformation'!$W$25,IF(C6972=1,D6972-'Data Transformation'!$W$25,FALSE))</f>
        <v>#NUM!</v>
      </c>
      <c r="E6971">
        <f t="array" ref="E6971">IF(ISLOGICAL(D6971),"",FREQUENCY(IF('Data Transformation'!$B$425:$B$8425='Bin Analysis'!$B6963,'Data Transformation'!$G$425:$G$8425),D6971))</f>
        <v>2001</v>
      </c>
      <c r="F6971">
        <f t="shared" si="870"/>
        <v>0</v>
      </c>
      <c r="G6971">
        <f>Weighting!$H$11</f>
        <v>0</v>
      </c>
      <c r="H6971">
        <f t="array" ref="H6971">FREQUENCY(IF('Data Transformation'!$B$4:$B$8425=B6963,'Data Transformation'!$G$4:$G$8425),'Bin Analysis'!$B6971)</f>
        <v>2073</v>
      </c>
      <c r="I6971">
        <f t="shared" si="871"/>
        <v>0</v>
      </c>
      <c r="J6971">
        <f t="shared" si="872"/>
        <v>0</v>
      </c>
      <c r="K6971">
        <f>J6971*Weighting!$W$11</f>
        <v>0</v>
      </c>
      <c r="M6971" s="14"/>
    </row>
    <row r="6972" spans="1:25" x14ac:dyDescent="0.55000000000000004">
      <c r="A6972" s="32" t="str">
        <f>IF(Weighting!$P$12&gt;0,B6972,"")</f>
        <v/>
      </c>
      <c r="B6972" t="e">
        <f>Weighting!$C$12</f>
        <v>#DIV/0!</v>
      </c>
      <c r="C6972" t="e">
        <f>Weighting!$F$12</f>
        <v>#NUM!</v>
      </c>
      <c r="D6972" t="e">
        <f>IF(C6972=1,'Data Transformation'!$G$3+0.5*'Data Transformation'!$W$25,IF(C6973=1,D6973-'Data Transformation'!$W$25,FALSE))</f>
        <v>#NUM!</v>
      </c>
      <c r="E6972">
        <f t="array" ref="E6972">IF(ISLOGICAL(D6972),"",FREQUENCY(IF('Data Transformation'!$B$425:$B$8425='Bin Analysis'!$B6963,'Data Transformation'!$G$425:$G$8425),D6972))</f>
        <v>2001</v>
      </c>
      <c r="F6972">
        <f t="shared" si="870"/>
        <v>0</v>
      </c>
      <c r="G6972">
        <f>Weighting!$H$12</f>
        <v>0</v>
      </c>
      <c r="H6972">
        <f t="array" ref="H6972">FREQUENCY(IF('Data Transformation'!$B$4:$B$8425=B6963,'Data Transformation'!$G$4:$G$8425),'Bin Analysis'!$B6972)</f>
        <v>2073</v>
      </c>
      <c r="I6972">
        <f t="shared" si="871"/>
        <v>0</v>
      </c>
      <c r="J6972">
        <f t="shared" si="872"/>
        <v>0</v>
      </c>
      <c r="K6972">
        <f>J6972*Weighting!$W$12</f>
        <v>0</v>
      </c>
      <c r="M6972" s="14"/>
    </row>
    <row r="6973" spans="1:25" x14ac:dyDescent="0.55000000000000004">
      <c r="A6973" s="32" t="str">
        <f>IF(Weighting!$P$13&gt;0,B6973,"")</f>
        <v/>
      </c>
      <c r="B6973" t="e">
        <f>Weighting!$C$13</f>
        <v>#DIV/0!</v>
      </c>
      <c r="C6973" t="e">
        <f>Weighting!$F$13</f>
        <v>#NUM!</v>
      </c>
      <c r="D6973" t="e">
        <f>IF(C6973=1,'Data Transformation'!$G$3+0.5*'Data Transformation'!$W$25,IF(C6974=1,D6974-'Data Transformation'!$W$25,FALSE))</f>
        <v>#NUM!</v>
      </c>
      <c r="E6973">
        <f t="array" ref="E6973">IF(ISLOGICAL(D6973),"",FREQUENCY(IF('Data Transformation'!$B$425:$B$8425='Bin Analysis'!$B6963,'Data Transformation'!$G$425:$G$8425),D6973))</f>
        <v>2001</v>
      </c>
      <c r="F6973">
        <f t="shared" si="870"/>
        <v>0</v>
      </c>
      <c r="G6973">
        <f>Weighting!$H$13</f>
        <v>0</v>
      </c>
      <c r="H6973">
        <f t="array" ref="H6973">FREQUENCY(IF('Data Transformation'!$B$4:$B$8425=B6963,'Data Transformation'!$G$4:$G$8425),'Bin Analysis'!$B6973)</f>
        <v>2073</v>
      </c>
      <c r="I6973">
        <f t="shared" si="871"/>
        <v>0</v>
      </c>
      <c r="J6973">
        <f t="shared" si="872"/>
        <v>0</v>
      </c>
      <c r="K6973">
        <f>J6973*Weighting!$W$13</f>
        <v>0</v>
      </c>
      <c r="M6973" s="14"/>
    </row>
    <row r="6974" spans="1:25" x14ac:dyDescent="0.55000000000000004">
      <c r="A6974" s="32" t="str">
        <f>IF(Weighting!$P$14&gt;0,B6974,"")</f>
        <v/>
      </c>
      <c r="B6974" t="e">
        <f>Weighting!$C$14</f>
        <v>#DIV/0!</v>
      </c>
      <c r="C6974" t="e">
        <f>Weighting!$F$14</f>
        <v>#NUM!</v>
      </c>
      <c r="D6974" t="e">
        <f>IF(C6974=1,'Data Transformation'!$G$3+0.5*'Data Transformation'!$W$25,IF(C6975=1,D6975-'Data Transformation'!$W$25,FALSE))</f>
        <v>#NUM!</v>
      </c>
      <c r="E6974">
        <f t="array" ref="E6974">IF(ISLOGICAL(D6974),"",FREQUENCY(IF('Data Transformation'!$B$425:$B$8425='Bin Analysis'!$B6963,'Data Transformation'!$G$425:$G$8425),D6974))</f>
        <v>2001</v>
      </c>
      <c r="F6974">
        <f t="shared" si="870"/>
        <v>0</v>
      </c>
      <c r="G6974">
        <f>Weighting!$H$14</f>
        <v>0</v>
      </c>
      <c r="H6974">
        <f t="array" ref="H6974">FREQUENCY(IF('Data Transformation'!$B$4:$B$8425=B6963,'Data Transformation'!$G$4:$G$8425),'Bin Analysis'!$B6974)</f>
        <v>2073</v>
      </c>
      <c r="I6974">
        <f t="shared" si="871"/>
        <v>0</v>
      </c>
      <c r="J6974">
        <f t="shared" si="872"/>
        <v>0</v>
      </c>
      <c r="K6974">
        <f>J6974*Weighting!$W$14</f>
        <v>0</v>
      </c>
      <c r="M6974" s="14"/>
    </row>
    <row r="6975" spans="1:25" x14ac:dyDescent="0.55000000000000004">
      <c r="A6975" s="32" t="str">
        <f>IF(Weighting!$P$15&gt;0,B6975,"")</f>
        <v/>
      </c>
      <c r="B6975" t="e">
        <f>Weighting!$C$15</f>
        <v>#DIV/0!</v>
      </c>
      <c r="C6975" t="e">
        <f>Weighting!$F$15</f>
        <v>#NUM!</v>
      </c>
      <c r="D6975" t="e">
        <f>IF(C6975=1,'Data Transformation'!$G$3+0.5*'Data Transformation'!$W$25,IF(C6976=1,D6976-'Data Transformation'!$W$25,FALSE))</f>
        <v>#NUM!</v>
      </c>
      <c r="E6975">
        <f t="array" ref="E6975">IF(ISLOGICAL(D6975),"",FREQUENCY(IF('Data Transformation'!$B$425:$B$8425='Bin Analysis'!$B6963,'Data Transformation'!$G$425:$G$8425),D6975))</f>
        <v>2001</v>
      </c>
      <c r="F6975">
        <f t="shared" si="870"/>
        <v>0</v>
      </c>
      <c r="G6975">
        <f>Weighting!$H$15</f>
        <v>0</v>
      </c>
      <c r="H6975">
        <f t="array" ref="H6975">FREQUENCY(IF('Data Transformation'!$B$4:$B$8425=B6963,'Data Transformation'!$G$4:$G$8425),'Bin Analysis'!$B6975)</f>
        <v>2073</v>
      </c>
      <c r="I6975">
        <f t="shared" si="871"/>
        <v>0</v>
      </c>
      <c r="J6975">
        <f t="shared" si="872"/>
        <v>0</v>
      </c>
      <c r="K6975">
        <f>J6975*Weighting!$W$15</f>
        <v>0</v>
      </c>
      <c r="M6975" s="14"/>
    </row>
    <row r="6976" spans="1:25" x14ac:dyDescent="0.55000000000000004">
      <c r="A6976" s="32" t="str">
        <f>IF(Weighting!$P$16&gt;0,B6976,"")</f>
        <v/>
      </c>
      <c r="B6976" t="e">
        <f>Weighting!$C$16</f>
        <v>#DIV/0!</v>
      </c>
      <c r="C6976" t="e">
        <f>Weighting!$F$16</f>
        <v>#NUM!</v>
      </c>
      <c r="D6976" t="e">
        <f>IF(C6976=1,'Data Transformation'!$G$3+0.5*'Data Transformation'!$W$25,IF(C6977=1,D6977-'Data Transformation'!$W$25,FALSE))</f>
        <v>#NUM!</v>
      </c>
      <c r="E6976">
        <f t="array" ref="E6976">IF(ISLOGICAL(D6976),"",FREQUENCY(IF('Data Transformation'!$B$425:$B$8425='Bin Analysis'!$B6963,'Data Transformation'!$G$425:$G$8425),D6976))</f>
        <v>2001</v>
      </c>
      <c r="F6976">
        <f t="shared" si="870"/>
        <v>0</v>
      </c>
      <c r="G6976">
        <f>Weighting!$H$16</f>
        <v>0</v>
      </c>
      <c r="H6976">
        <f t="array" ref="H6976">FREQUENCY(IF('Data Transformation'!$B$4:$B$8425=B6963,'Data Transformation'!$G$4:$G$8425),'Bin Analysis'!$B6976)</f>
        <v>2073</v>
      </c>
      <c r="I6976">
        <f t="shared" si="871"/>
        <v>0</v>
      </c>
      <c r="J6976">
        <f t="shared" si="872"/>
        <v>0</v>
      </c>
      <c r="K6976">
        <f>J6976*Weighting!$W$16</f>
        <v>0</v>
      </c>
      <c r="M6976" s="14"/>
    </row>
    <row r="6977" spans="1:25" x14ac:dyDescent="0.55000000000000004">
      <c r="A6977" s="32" t="str">
        <f>IF(Weighting!$P$17&gt;0,B6977,"")</f>
        <v/>
      </c>
      <c r="B6977" t="e">
        <f>Weighting!$C$17</f>
        <v>#DIV/0!</v>
      </c>
      <c r="C6977" t="e">
        <f>Weighting!$F$17</f>
        <v>#NUM!</v>
      </c>
      <c r="D6977" t="e">
        <f>IF(C6977=1,'Data Transformation'!$G$3+0.5*'Data Transformation'!$W$25,IF(C6978=1,D6978-'Data Transformation'!$W$25,FALSE))</f>
        <v>#NUM!</v>
      </c>
      <c r="E6977">
        <f t="array" ref="E6977">IF(ISLOGICAL(D6977),"",FREQUENCY(IF('Data Transformation'!$B$425:$B$8425='Bin Analysis'!$B6963,'Data Transformation'!$G$425:$G$8425),D6977))</f>
        <v>2001</v>
      </c>
      <c r="F6977">
        <f t="shared" si="870"/>
        <v>0</v>
      </c>
      <c r="G6977">
        <f>Weighting!$H$17</f>
        <v>0</v>
      </c>
      <c r="H6977">
        <f t="array" ref="H6977">FREQUENCY(IF('Data Transformation'!$B$4:$B$8425=B6963,'Data Transformation'!$G$4:$G$8425),'Bin Analysis'!$B6977)</f>
        <v>2073</v>
      </c>
      <c r="I6977">
        <f t="shared" si="871"/>
        <v>0</v>
      </c>
      <c r="J6977">
        <f t="shared" si="872"/>
        <v>0</v>
      </c>
      <c r="K6977">
        <f>J6977*Weighting!$W$17</f>
        <v>0</v>
      </c>
      <c r="M6977" s="14"/>
    </row>
    <row r="6978" spans="1:25" x14ac:dyDescent="0.55000000000000004">
      <c r="A6978" s="32" t="str">
        <f>IF(Weighting!$P$18&gt;0,B6978,"")</f>
        <v/>
      </c>
      <c r="B6978" t="e">
        <f>Weighting!$C$18</f>
        <v>#DIV/0!</v>
      </c>
      <c r="C6978" t="e">
        <f>Weighting!$F$18</f>
        <v>#NUM!</v>
      </c>
      <c r="D6978" t="e">
        <f>IF(C6978=1,'Data Transformation'!$G$3+0.5*'Data Transformation'!$W$25,IF(C6979=1,D6979-'Data Transformation'!$W$25,FALSE))</f>
        <v>#NUM!</v>
      </c>
      <c r="E6978">
        <f t="array" ref="E6978">IF(ISLOGICAL(D6978),"",FREQUENCY(IF('Data Transformation'!$B$425:$B$8425='Bin Analysis'!$B6963,'Data Transformation'!$G$425:$G$8425),D6978))</f>
        <v>2001</v>
      </c>
      <c r="F6978">
        <f t="shared" si="870"/>
        <v>0</v>
      </c>
      <c r="G6978">
        <f>Weighting!$H$18</f>
        <v>0</v>
      </c>
      <c r="H6978">
        <f t="array" ref="H6978">FREQUENCY(IF('Data Transformation'!$B$4:$B$8425=B6963,'Data Transformation'!$G$4:$G$8425),'Bin Analysis'!$B6978)</f>
        <v>2073</v>
      </c>
      <c r="I6978">
        <f t="shared" si="871"/>
        <v>0</v>
      </c>
      <c r="J6978">
        <f t="shared" si="872"/>
        <v>0</v>
      </c>
      <c r="K6978">
        <f>J6978*Weighting!$W$18</f>
        <v>0</v>
      </c>
      <c r="M6978" s="14"/>
    </row>
    <row r="6979" spans="1:25" x14ac:dyDescent="0.55000000000000004">
      <c r="A6979" s="32" t="str">
        <f>IF(Weighting!$P$19&gt;0,B6979,"")</f>
        <v/>
      </c>
      <c r="B6979" t="e">
        <f>Weighting!$C$19</f>
        <v>#DIV/0!</v>
      </c>
      <c r="C6979" t="e">
        <f>Weighting!$F$19</f>
        <v>#NUM!</v>
      </c>
      <c r="D6979" t="e">
        <f>IF(C6979=1,'Data Transformation'!$G$3+0.5*'Data Transformation'!$W$25,IF(C6980=1,D6980-'Data Transformation'!$W$25,FALSE))</f>
        <v>#NUM!</v>
      </c>
      <c r="E6979">
        <f t="array" ref="E6979">IF(ISLOGICAL(D6979),"",FREQUENCY(IF('Data Transformation'!$B$425:$B$8425='Bin Analysis'!$B6963,'Data Transformation'!$G$425:$G$8425),D6979))</f>
        <v>2001</v>
      </c>
      <c r="F6979">
        <f t="shared" si="870"/>
        <v>0</v>
      </c>
      <c r="G6979">
        <f>Weighting!$H$19</f>
        <v>0</v>
      </c>
      <c r="H6979">
        <f t="array" ref="H6979">FREQUENCY(IF('Data Transformation'!$B$4:$B$8425=B6963,'Data Transformation'!$G$4:$G$8425),'Bin Analysis'!$B6979)</f>
        <v>2073</v>
      </c>
      <c r="I6979">
        <f t="shared" si="871"/>
        <v>0</v>
      </c>
      <c r="J6979">
        <f t="shared" si="872"/>
        <v>0</v>
      </c>
      <c r="K6979">
        <f>J6979*Weighting!$W$19</f>
        <v>0</v>
      </c>
      <c r="M6979" s="14"/>
    </row>
    <row r="6980" spans="1:25" x14ac:dyDescent="0.55000000000000004">
      <c r="A6980" s="32" t="str">
        <f>IF(Weighting!$P$20&gt;0,B6980,"")</f>
        <v/>
      </c>
      <c r="B6980" t="e">
        <f>Weighting!$C$20</f>
        <v>#DIV/0!</v>
      </c>
      <c r="C6980" t="e">
        <f>Weighting!$F$20</f>
        <v>#NUM!</v>
      </c>
      <c r="D6980" t="e">
        <f>IF(C6980=1,'Data Transformation'!$G$3+0.5*'Data Transformation'!$W$25,IF(C6981=1,D6981-'Data Transformation'!$W$25,FALSE))</f>
        <v>#NUM!</v>
      </c>
      <c r="E6980">
        <f t="array" ref="E6980">IF(ISLOGICAL(D6980),"",FREQUENCY(IF('Data Transformation'!$B$425:$B$8425='Bin Analysis'!$B6963,'Data Transformation'!$G$425:$G$8425),D6980))</f>
        <v>2001</v>
      </c>
      <c r="F6980">
        <f t="shared" si="870"/>
        <v>0</v>
      </c>
      <c r="G6980">
        <f>Weighting!$H$20</f>
        <v>0</v>
      </c>
      <c r="H6980">
        <f t="array" ref="H6980">FREQUENCY(IF('Data Transformation'!$B$4:$B$8425=B6963,'Data Transformation'!$G$4:$G$8425),'Bin Analysis'!$B6980)</f>
        <v>2073</v>
      </c>
      <c r="I6980">
        <f t="shared" si="871"/>
        <v>0</v>
      </c>
      <c r="J6980">
        <f t="shared" si="872"/>
        <v>0</v>
      </c>
      <c r="K6980">
        <f>J6980*Weighting!$W$20</f>
        <v>0</v>
      </c>
      <c r="M6980" s="14"/>
    </row>
    <row r="6981" spans="1:25" x14ac:dyDescent="0.55000000000000004">
      <c r="A6981" s="32" t="str">
        <f>IF(Weighting!$P$21&gt;0,B6981,"")</f>
        <v/>
      </c>
      <c r="B6981" t="e">
        <f>Weighting!$C$21</f>
        <v>#DIV/0!</v>
      </c>
      <c r="C6981" t="e">
        <f>Weighting!$F$21</f>
        <v>#NUM!</v>
      </c>
      <c r="D6981" t="e">
        <f>IF(C6981=1,'Data Transformation'!$G$3+0.5*'Data Transformation'!$W$25,IF(C6982=1,D6982-'Data Transformation'!$W$25,FALSE))</f>
        <v>#NUM!</v>
      </c>
      <c r="E6981">
        <f t="array" ref="E6981">IF(ISLOGICAL(D6981),"",FREQUENCY(IF('Data Transformation'!$B$425:$B$8425='Bin Analysis'!$B6963,'Data Transformation'!$G$425:$G$8425),D6981))</f>
        <v>2001</v>
      </c>
      <c r="F6981">
        <f t="shared" si="870"/>
        <v>0</v>
      </c>
      <c r="G6981">
        <f>Weighting!$H$21</f>
        <v>0</v>
      </c>
      <c r="H6981">
        <f t="array" ref="H6981">FREQUENCY(IF('Data Transformation'!$B$4:$B$8425=B6963,'Data Transformation'!$G$4:$G$8425),'Bin Analysis'!$B6981)</f>
        <v>2073</v>
      </c>
      <c r="I6981">
        <f t="shared" si="871"/>
        <v>0</v>
      </c>
      <c r="J6981">
        <f t="shared" si="872"/>
        <v>0</v>
      </c>
      <c r="K6981">
        <f>J6981*Weighting!$W$21</f>
        <v>0</v>
      </c>
      <c r="M6981" s="14"/>
    </row>
    <row r="6982" spans="1:25" x14ac:dyDescent="0.55000000000000004">
      <c r="A6982" s="32" t="str">
        <f>IF(Weighting!$P$22&gt;0,B6982,"")</f>
        <v/>
      </c>
      <c r="B6982" t="e">
        <f>Weighting!$C$22</f>
        <v>#DIV/0!</v>
      </c>
      <c r="C6982" t="e">
        <f>Weighting!$F$22</f>
        <v>#NUM!</v>
      </c>
      <c r="D6982" t="e">
        <f>IF(C6982=1,'Data Transformation'!$G$3+0.5*'Data Transformation'!$W$25,IF(C6983=1,D6983-'Data Transformation'!$W$25,FALSE))</f>
        <v>#NUM!</v>
      </c>
      <c r="E6982">
        <f t="array" ref="E6982">IF(ISLOGICAL(D6982),"",FREQUENCY(IF('Data Transformation'!$B$425:$B$8425='Bin Analysis'!$B6963,'Data Transformation'!$G$425:$G$8425),D6982))</f>
        <v>2001</v>
      </c>
      <c r="F6982">
        <f t="shared" si="870"/>
        <v>0</v>
      </c>
      <c r="G6982">
        <f>Weighting!$H$22</f>
        <v>0</v>
      </c>
      <c r="H6982">
        <f t="array" ref="H6982">FREQUENCY(IF('Data Transformation'!$B$4:$B$8425=B6963,'Data Transformation'!$G$4:$G$8425),'Bin Analysis'!$B6982)</f>
        <v>2073</v>
      </c>
      <c r="I6982">
        <f t="shared" si="871"/>
        <v>0</v>
      </c>
      <c r="J6982">
        <f t="shared" si="872"/>
        <v>0</v>
      </c>
      <c r="K6982">
        <f>J6982*Weighting!$W$22</f>
        <v>0</v>
      </c>
      <c r="M6982" s="14"/>
    </row>
    <row r="6983" spans="1:25" x14ac:dyDescent="0.55000000000000004">
      <c r="A6983" s="32" t="str">
        <f>IF(Weighting!$P$23&gt;0,B6983,"")</f>
        <v/>
      </c>
      <c r="B6983" t="e">
        <f>Weighting!$C$23</f>
        <v>#DIV/0!</v>
      </c>
      <c r="C6983" t="e">
        <f>Weighting!$F$23</f>
        <v>#NUM!</v>
      </c>
      <c r="D6983" t="e">
        <f>IF(C6983=1,'Data Transformation'!$G$3+0.5*'Data Transformation'!$W$25,IF(C6984=1,D6984-'Data Transformation'!$W$25,FALSE))</f>
        <v>#NUM!</v>
      </c>
      <c r="E6983">
        <f t="array" ref="E6983">IF(ISLOGICAL(D6983),"",FREQUENCY(IF('Data Transformation'!$B$425:$B$8425='Bin Analysis'!$B6963,'Data Transformation'!$G$425:$G$8425),D6983))</f>
        <v>2001</v>
      </c>
      <c r="F6983">
        <f t="shared" si="870"/>
        <v>0</v>
      </c>
      <c r="G6983">
        <f>Weighting!$H$23</f>
        <v>0</v>
      </c>
      <c r="H6983">
        <f t="array" ref="H6983">FREQUENCY(IF('Data Transformation'!$B$4:$B$8425=B6963,'Data Transformation'!$G$4:$G$8425),'Bin Analysis'!$B6983)</f>
        <v>2073</v>
      </c>
      <c r="I6983">
        <f t="shared" si="871"/>
        <v>0</v>
      </c>
      <c r="J6983">
        <f t="shared" si="872"/>
        <v>0</v>
      </c>
      <c r="K6983">
        <f>J6983*Weighting!$W$23</f>
        <v>0</v>
      </c>
      <c r="M6983" s="14"/>
    </row>
    <row r="6984" spans="1:25" x14ac:dyDescent="0.55000000000000004">
      <c r="A6984" s="32" t="str">
        <f>IF(Weighting!$P$24&gt;0,B6984,"")</f>
        <v/>
      </c>
      <c r="B6984" t="e">
        <f>Weighting!$C$24</f>
        <v>#DIV/0!</v>
      </c>
      <c r="C6984" t="e">
        <f>Weighting!$F$24</f>
        <v>#NUM!</v>
      </c>
      <c r="D6984" t="e">
        <f>IF(C6984=1,'Data Transformation'!$G$3+0.5*'Data Transformation'!$W$25,IF(C6985=1,D6985-'Data Transformation'!$W$25,FALSE))</f>
        <v>#NUM!</v>
      </c>
      <c r="E6984">
        <f t="array" ref="E6984">IF(ISLOGICAL(D6984),"",FREQUENCY(IF('Data Transformation'!$B$425:$B$8425='Bin Analysis'!$B6963,'Data Transformation'!$G$425:$G$8425),D6984))</f>
        <v>2001</v>
      </c>
      <c r="F6984">
        <f t="shared" si="870"/>
        <v>0</v>
      </c>
      <c r="G6984">
        <f>Weighting!$H$24</f>
        <v>0</v>
      </c>
      <c r="H6984">
        <f t="array" ref="H6984">FREQUENCY(IF('Data Transformation'!$B$4:$B$8425=B6963,'Data Transformation'!$G$4:$G$8425),'Bin Analysis'!$B6984)</f>
        <v>2073</v>
      </c>
      <c r="I6984">
        <f t="shared" si="871"/>
        <v>0</v>
      </c>
      <c r="J6984">
        <f t="shared" si="872"/>
        <v>0</v>
      </c>
      <c r="K6984">
        <f>J6984*Weighting!$W$24</f>
        <v>0</v>
      </c>
      <c r="M6984" s="14"/>
    </row>
    <row r="6985" spans="1:25" x14ac:dyDescent="0.55000000000000004">
      <c r="A6985" s="32" t="str">
        <f>IF(Weighting!$P$25&gt;0,B6985,"")</f>
        <v/>
      </c>
      <c r="B6985" t="e">
        <f>Weighting!$C$25</f>
        <v>#DIV/0!</v>
      </c>
      <c r="C6985" t="e">
        <f>Weighting!$F$25</f>
        <v>#NUM!</v>
      </c>
      <c r="D6985" t="e">
        <f>IF(C6985=1,'Data Transformation'!$G$3+0.5*'Data Transformation'!$W$25,IF(C6986=1,D6986-'Data Transformation'!$W$25,FALSE))</f>
        <v>#NUM!</v>
      </c>
      <c r="E6985">
        <f t="array" ref="E6985">IF(ISLOGICAL(D6985),"",FREQUENCY(IF('Data Transformation'!$B$425:$B$8425='Bin Analysis'!$B6963,'Data Transformation'!$G$425:$G$8425),D6985))</f>
        <v>2001</v>
      </c>
      <c r="F6985">
        <f t="shared" si="870"/>
        <v>0</v>
      </c>
      <c r="G6985">
        <f>Weighting!$H$25</f>
        <v>0</v>
      </c>
      <c r="H6985">
        <f t="array" ref="H6985">FREQUENCY(IF('Data Transformation'!$B$4:$B$8425=B6963,'Data Transformation'!$G$4:$G$8425),'Bin Analysis'!$B6985)</f>
        <v>2073</v>
      </c>
      <c r="I6985">
        <f t="shared" si="871"/>
        <v>0</v>
      </c>
      <c r="J6985">
        <f t="shared" si="872"/>
        <v>0</v>
      </c>
      <c r="K6985">
        <f>J6985*Weighting!$W$25</f>
        <v>0</v>
      </c>
      <c r="M6985" s="14"/>
    </row>
    <row r="6986" spans="1:25" x14ac:dyDescent="0.55000000000000004">
      <c r="O6986"/>
      <c r="P6986"/>
      <c r="Q6986"/>
      <c r="R6986"/>
    </row>
    <row r="6987" spans="1:25" ht="23.35" x14ac:dyDescent="0.8">
      <c r="A6987" s="21" t="s">
        <v>0</v>
      </c>
      <c r="B6987" s="21" t="str">
        <f>IFERROR(VLOOKUP(C6987,'Data Transformation'!$L$6:$M$426,2,FALSE),"")</f>
        <v/>
      </c>
      <c r="C6987" s="21">
        <f>C6963+1</f>
        <v>291</v>
      </c>
      <c r="D6987" s="21"/>
      <c r="E6987" s="21"/>
      <c r="F6987" s="21"/>
      <c r="G6987" s="21"/>
      <c r="H6987" s="22"/>
      <c r="I6987" s="22"/>
      <c r="J6987" s="22"/>
      <c r="K6987" s="21"/>
      <c r="L6987" s="21" t="str">
        <f>B6987</f>
        <v/>
      </c>
      <c r="M6987" s="23" t="e">
        <f>INDEX('Data Transformation'!$O$4:$O$424,MATCH($B6987,'Data Transformation'!$M$4:$M$424,0),MATCH($M$2,'Data Transformation'!$O$3,0))</f>
        <v>#N/A</v>
      </c>
      <c r="N6987" s="27" t="e">
        <f>IF('Input and Summary Results'!$J$16="minimum",'Bin Analysis'!X6988/(M6987-1),'Bin Analysis'!Y6987/('Bin Analysis'!M6987-1))</f>
        <v>#N/A</v>
      </c>
      <c r="O6987" s="27" t="e">
        <f>IF(M6987=FALSE,NA(),(VLOOKUP(1,C6990:K7009,4,FALSE))/(M6987-1))</f>
        <v>#N/A</v>
      </c>
      <c r="P6987" s="27" t="e">
        <f>IF(M6987=FALSE,NA(),SUM(J6990:J7009)/Weighting!$S$5)</f>
        <v>#N/A</v>
      </c>
      <c r="Q6987" s="27" t="e">
        <f>IF(M6987=FALSE,NA(),SUM(K6990:K7009)/Weighting!$S$6)</f>
        <v>#N/A</v>
      </c>
      <c r="R6987" s="27" t="e">
        <f>IF(M6987=FALSE,NA(),(VLOOKUP(1,G6990:K7009,3,FALSE))/(M6987-1))</f>
        <v>#N/A</v>
      </c>
      <c r="S6987" s="22" t="e">
        <f>IF(M6987=FALSE,NA(),IF(SUM(J6990:J7009)=2,"yes","no"))</f>
        <v>#N/A</v>
      </c>
      <c r="X6987" s="2" cm="2">
        <f t="array" ref="X6987:X6988">FREQUENCY(IF('Data Transformation'!$B$425:$B$6424='Bin Analysis'!L6987,'Data Transformation'!$G$425:$G$6424),'Data Transformation'!$U$11)</f>
        <v>0</v>
      </c>
      <c r="Y6987" s="2" cm="2">
        <f t="array" ref="Y6987:Y6988">FREQUENCY(IF('Data Transformation'!$B$425:$B$6424='Bin Analysis'!L6987,'Data Transformation'!$G$425:$G$6424),'Data Transformation'!$U$12)</f>
        <v>0</v>
      </c>
    </row>
    <row r="6988" spans="1:25" x14ac:dyDescent="0.55000000000000004">
      <c r="A6988" s="14" t="s">
        <v>67</v>
      </c>
      <c r="B6988" t="s">
        <v>47</v>
      </c>
      <c r="C6988" t="s">
        <v>5</v>
      </c>
      <c r="D6988" t="s">
        <v>100</v>
      </c>
      <c r="E6988" t="s">
        <v>101</v>
      </c>
      <c r="F6988" t="s">
        <v>102</v>
      </c>
      <c r="G6988" t="s">
        <v>70</v>
      </c>
      <c r="H6988" t="s">
        <v>31</v>
      </c>
      <c r="I6988" t="s">
        <v>32</v>
      </c>
      <c r="J6988" t="s">
        <v>46</v>
      </c>
      <c r="K6988" s="14" t="s">
        <v>45</v>
      </c>
      <c r="M6988" s="14"/>
      <c r="X6988" s="2">
        <v>0</v>
      </c>
      <c r="Y6988" s="2">
        <v>0</v>
      </c>
    </row>
    <row r="6989" spans="1:25" x14ac:dyDescent="0.55000000000000004">
      <c r="A6989" s="32"/>
      <c r="D6989" t="e">
        <f>IF(C6989=1,'Data Transformation'!$G$3+0.5*'Data Transformation'!$W$25,IF(C6990=1,D6990-'Data Transformation'!$W$25,FALSE))</f>
        <v>#NUM!</v>
      </c>
      <c r="E6989">
        <f t="array" ref="E6989">IF(ISLOGICAL(D6989),"",FREQUENCY(IF('Data Transformation'!$B$425:$B$8425='Bin Analysis'!$B6987,'Data Transformation'!$G$425:$G$8425),D6989))</f>
        <v>2001</v>
      </c>
      <c r="F6989" t="e">
        <f>IF(ISLOGICAL(D6989),"",E6989-E6988)</f>
        <v>#VALUE!</v>
      </c>
      <c r="M6989" s="14"/>
    </row>
    <row r="6990" spans="1:25" x14ac:dyDescent="0.55000000000000004">
      <c r="A6990" s="32" t="e">
        <f>IF(Weighting!$P$6&gt;0,B6990,"")</f>
        <v>#NUM!</v>
      </c>
      <c r="B6990" t="e">
        <f>Weighting!$C$6</f>
        <v>#DIV/0!</v>
      </c>
      <c r="C6990" t="e">
        <f>Weighting!$F$6</f>
        <v>#NUM!</v>
      </c>
      <c r="D6990" t="e">
        <f>IF(C6990=1,'Data Transformation'!$G$3+0.5*'Data Transformation'!$W$25,IF(C6991=1,D6991-'Data Transformation'!$W$25,FALSE))</f>
        <v>#NUM!</v>
      </c>
      <c r="E6990">
        <f t="array" ref="E6990">IF(ISLOGICAL(D6990),"",FREQUENCY(IF('Data Transformation'!$B$425:$B$8425='Bin Analysis'!$B6987,'Data Transformation'!$G$425:$G$8425),D6990))</f>
        <v>2001</v>
      </c>
      <c r="F6990">
        <f>IF(ISLOGICAL(D6990),"",E6990-E6989)</f>
        <v>0</v>
      </c>
      <c r="G6990">
        <f>Weighting!$H$6</f>
        <v>1</v>
      </c>
      <c r="H6990">
        <f t="array" ref="H6990">FREQUENCY(IF('Data Transformation'!$B$4:$B$8425=B6987,'Data Transformation'!$G$4:$G$8425),'Bin Analysis'!$B6990)</f>
        <v>2073</v>
      </c>
      <c r="I6990">
        <f>H6990-H6989</f>
        <v>2073</v>
      </c>
      <c r="J6990">
        <f>IF(I6990=0,0,1)</f>
        <v>1</v>
      </c>
      <c r="K6990" t="e">
        <f>J6990*Weighting!$W$6</f>
        <v>#NUM!</v>
      </c>
      <c r="M6990" s="14"/>
    </row>
    <row r="6991" spans="1:25" x14ac:dyDescent="0.55000000000000004">
      <c r="A6991" s="32" t="str">
        <f>IF(Weighting!$P$7&gt;0,B6991,"")</f>
        <v/>
      </c>
      <c r="B6991" t="e">
        <f>Weighting!$C$7</f>
        <v>#DIV/0!</v>
      </c>
      <c r="C6991" t="e">
        <f>Weighting!$F$7</f>
        <v>#NUM!</v>
      </c>
      <c r="D6991" t="e">
        <f>IF(C6991=1,'Data Transformation'!$G$3+0.5*'Data Transformation'!$W$25,IF(C6992=1,D6992-'Data Transformation'!$W$25,FALSE))</f>
        <v>#NUM!</v>
      </c>
      <c r="E6991">
        <f t="array" ref="E6991">IF(ISLOGICAL(D6991),"",FREQUENCY(IF('Data Transformation'!$B$425:$B$8425='Bin Analysis'!$B6987,'Data Transformation'!$G$425:$G$8425),D6991))</f>
        <v>2001</v>
      </c>
      <c r="F6991">
        <f t="shared" ref="F6991:F7009" si="873">IF(ISLOGICAL(D6991),"",E6991-E6990)</f>
        <v>0</v>
      </c>
      <c r="G6991">
        <f>Weighting!$H$7</f>
        <v>0</v>
      </c>
      <c r="H6991">
        <f t="array" ref="H6991">FREQUENCY(IF('Data Transformation'!$B$4:$B$8425=B6987,'Data Transformation'!$G$4:$G$8425),'Bin Analysis'!$B6991)</f>
        <v>2073</v>
      </c>
      <c r="I6991">
        <f t="shared" ref="I6991:I7009" si="874">H6991-H6990</f>
        <v>0</v>
      </c>
      <c r="J6991">
        <f>IF(I6991=0,0,1)</f>
        <v>0</v>
      </c>
      <c r="K6991">
        <f>J6991*Weighting!$W$7</f>
        <v>0</v>
      </c>
      <c r="M6991" s="14"/>
    </row>
    <row r="6992" spans="1:25" x14ac:dyDescent="0.55000000000000004">
      <c r="A6992" s="32" t="str">
        <f>IF(Weighting!$P$8&gt;0,B6992,"")</f>
        <v/>
      </c>
      <c r="B6992" t="e">
        <f>Weighting!$C$8</f>
        <v>#DIV/0!</v>
      </c>
      <c r="C6992" t="e">
        <f>Weighting!$F$8</f>
        <v>#NUM!</v>
      </c>
      <c r="D6992" t="e">
        <f>IF(C6992=1,'Data Transformation'!$G$3+0.5*'Data Transformation'!$W$25,IF(C6993=1,D6993-'Data Transformation'!$W$25,FALSE))</f>
        <v>#NUM!</v>
      </c>
      <c r="E6992">
        <f t="array" ref="E6992">IF(ISLOGICAL(D6992),"",FREQUENCY(IF('Data Transformation'!$B$425:$B$8425='Bin Analysis'!$B6987,'Data Transformation'!$G$425:$G$8425),D6992))</f>
        <v>2001</v>
      </c>
      <c r="F6992">
        <f t="shared" si="873"/>
        <v>0</v>
      </c>
      <c r="G6992">
        <f>Weighting!$H$8</f>
        <v>0</v>
      </c>
      <c r="H6992">
        <f t="array" ref="H6992">FREQUENCY(IF('Data Transformation'!$B$4:$B$8425=B6987,'Data Transformation'!$G$4:$G$8425),'Bin Analysis'!$B6992)</f>
        <v>2073</v>
      </c>
      <c r="I6992">
        <f t="shared" si="874"/>
        <v>0</v>
      </c>
      <c r="J6992">
        <f t="shared" ref="J6992:J7009" si="875">IF(I6992=0,0,1)</f>
        <v>0</v>
      </c>
      <c r="K6992">
        <f>J6992*Weighting!$W$8</f>
        <v>0</v>
      </c>
      <c r="M6992" s="14"/>
    </row>
    <row r="6993" spans="1:13" x14ac:dyDescent="0.55000000000000004">
      <c r="A6993" s="32" t="str">
        <f>IF(Weighting!$P$9&gt;0,B6993,"")</f>
        <v/>
      </c>
      <c r="B6993" s="50" t="e">
        <f>Weighting!$C$9</f>
        <v>#DIV/0!</v>
      </c>
      <c r="C6993" t="e">
        <f>Weighting!$F$9</f>
        <v>#NUM!</v>
      </c>
      <c r="D6993" t="e">
        <f>IF(C6993=1,'Data Transformation'!$G$3+0.5*'Data Transformation'!$W$25,IF(C6994=1,D6994-'Data Transformation'!$W$25,FALSE))</f>
        <v>#NUM!</v>
      </c>
      <c r="E6993">
        <f t="array" ref="E6993">IF(ISLOGICAL(D6993),"",FREQUENCY(IF('Data Transformation'!$B$425:$B$8425='Bin Analysis'!$B6987,'Data Transformation'!$G$425:$G$8425),D6993))</f>
        <v>2001</v>
      </c>
      <c r="F6993">
        <f t="shared" si="873"/>
        <v>0</v>
      </c>
      <c r="G6993">
        <f>Weighting!$H$9</f>
        <v>0</v>
      </c>
      <c r="H6993">
        <f t="array" ref="H6993">FREQUENCY(IF('Data Transformation'!$B$4:$B$8425=B6987,'Data Transformation'!$G$4:$G$8425),'Bin Analysis'!$B6993)</f>
        <v>2073</v>
      </c>
      <c r="I6993">
        <f t="shared" si="874"/>
        <v>0</v>
      </c>
      <c r="J6993">
        <f t="shared" si="875"/>
        <v>0</v>
      </c>
      <c r="K6993">
        <f>J6993*Weighting!$W$9</f>
        <v>0</v>
      </c>
      <c r="M6993" s="14"/>
    </row>
    <row r="6994" spans="1:13" x14ac:dyDescent="0.55000000000000004">
      <c r="A6994" s="32" t="str">
        <f>IF(Weighting!$P$10&gt;0,B6994,"")</f>
        <v/>
      </c>
      <c r="B6994" t="e">
        <f>Weighting!$C$10</f>
        <v>#DIV/0!</v>
      </c>
      <c r="C6994" t="e">
        <f>Weighting!$F$10</f>
        <v>#NUM!</v>
      </c>
      <c r="D6994" t="e">
        <f>IF(C6994=1,'Data Transformation'!$G$3+0.5*'Data Transformation'!$W$25,IF(C6995=1,D6995-'Data Transformation'!$W$25,FALSE))</f>
        <v>#NUM!</v>
      </c>
      <c r="E6994">
        <f t="array" ref="E6994">IF(ISLOGICAL(D6994),"",FREQUENCY(IF('Data Transformation'!$B$425:$B$8425='Bin Analysis'!$B6987,'Data Transformation'!$G$425:$G$8425),D6994))</f>
        <v>2001</v>
      </c>
      <c r="F6994">
        <f t="shared" si="873"/>
        <v>0</v>
      </c>
      <c r="G6994">
        <f>Weighting!$H$10</f>
        <v>0</v>
      </c>
      <c r="H6994">
        <f t="array" ref="H6994">FREQUENCY(IF('Data Transformation'!$B$4:$B$8425=B6987,'Data Transformation'!$G$4:$G$8425),'Bin Analysis'!$B6994)</f>
        <v>2073</v>
      </c>
      <c r="I6994">
        <f t="shared" si="874"/>
        <v>0</v>
      </c>
      <c r="J6994">
        <f t="shared" si="875"/>
        <v>0</v>
      </c>
      <c r="K6994">
        <f>J6994*Weighting!$W$10</f>
        <v>0</v>
      </c>
      <c r="M6994" s="14"/>
    </row>
    <row r="6995" spans="1:13" x14ac:dyDescent="0.55000000000000004">
      <c r="A6995" s="32" t="str">
        <f>IF(Weighting!$P$11&gt;0,B6995,"")</f>
        <v/>
      </c>
      <c r="B6995" t="e">
        <f>Weighting!$C$11</f>
        <v>#DIV/0!</v>
      </c>
      <c r="C6995" t="e">
        <f>Weighting!$F$11</f>
        <v>#NUM!</v>
      </c>
      <c r="D6995" t="e">
        <f>IF(C6995=1,'Data Transformation'!$G$3+0.5*'Data Transformation'!$W$25,IF(C6996=1,D6996-'Data Transformation'!$W$25,FALSE))</f>
        <v>#NUM!</v>
      </c>
      <c r="E6995">
        <f t="array" ref="E6995">IF(ISLOGICAL(D6995),"",FREQUENCY(IF('Data Transformation'!$B$425:$B$8425='Bin Analysis'!$B6987,'Data Transformation'!$G$425:$G$8425),D6995))</f>
        <v>2001</v>
      </c>
      <c r="F6995">
        <f t="shared" si="873"/>
        <v>0</v>
      </c>
      <c r="G6995">
        <f>Weighting!$H$11</f>
        <v>0</v>
      </c>
      <c r="H6995">
        <f t="array" ref="H6995">FREQUENCY(IF('Data Transformation'!$B$4:$B$8425=B6987,'Data Transformation'!$G$4:$G$8425),'Bin Analysis'!$B6995)</f>
        <v>2073</v>
      </c>
      <c r="I6995">
        <f t="shared" si="874"/>
        <v>0</v>
      </c>
      <c r="J6995">
        <f t="shared" si="875"/>
        <v>0</v>
      </c>
      <c r="K6995">
        <f>J6995*Weighting!$W$11</f>
        <v>0</v>
      </c>
      <c r="M6995" s="14"/>
    </row>
    <row r="6996" spans="1:13" x14ac:dyDescent="0.55000000000000004">
      <c r="A6996" s="32" t="str">
        <f>IF(Weighting!$P$12&gt;0,B6996,"")</f>
        <v/>
      </c>
      <c r="B6996" t="e">
        <f>Weighting!$C$12</f>
        <v>#DIV/0!</v>
      </c>
      <c r="C6996" t="e">
        <f>Weighting!$F$12</f>
        <v>#NUM!</v>
      </c>
      <c r="D6996" t="e">
        <f>IF(C6996=1,'Data Transformation'!$G$3+0.5*'Data Transformation'!$W$25,IF(C6997=1,D6997-'Data Transformation'!$W$25,FALSE))</f>
        <v>#NUM!</v>
      </c>
      <c r="E6996">
        <f t="array" ref="E6996">IF(ISLOGICAL(D6996),"",FREQUENCY(IF('Data Transformation'!$B$425:$B$8425='Bin Analysis'!$B6987,'Data Transformation'!$G$425:$G$8425),D6996))</f>
        <v>2001</v>
      </c>
      <c r="F6996">
        <f t="shared" si="873"/>
        <v>0</v>
      </c>
      <c r="G6996">
        <f>Weighting!$H$12</f>
        <v>0</v>
      </c>
      <c r="H6996">
        <f t="array" ref="H6996">FREQUENCY(IF('Data Transformation'!$B$4:$B$8425=B6987,'Data Transformation'!$G$4:$G$8425),'Bin Analysis'!$B6996)</f>
        <v>2073</v>
      </c>
      <c r="I6996">
        <f t="shared" si="874"/>
        <v>0</v>
      </c>
      <c r="J6996">
        <f t="shared" si="875"/>
        <v>0</v>
      </c>
      <c r="K6996">
        <f>J6996*Weighting!$W$12</f>
        <v>0</v>
      </c>
      <c r="M6996" s="14"/>
    </row>
    <row r="6997" spans="1:13" x14ac:dyDescent="0.55000000000000004">
      <c r="A6997" s="32" t="str">
        <f>IF(Weighting!$P$13&gt;0,B6997,"")</f>
        <v/>
      </c>
      <c r="B6997" t="e">
        <f>Weighting!$C$13</f>
        <v>#DIV/0!</v>
      </c>
      <c r="C6997" t="e">
        <f>Weighting!$F$13</f>
        <v>#NUM!</v>
      </c>
      <c r="D6997" t="e">
        <f>IF(C6997=1,'Data Transformation'!$G$3+0.5*'Data Transformation'!$W$25,IF(C6998=1,D6998-'Data Transformation'!$W$25,FALSE))</f>
        <v>#NUM!</v>
      </c>
      <c r="E6997">
        <f t="array" ref="E6997">IF(ISLOGICAL(D6997),"",FREQUENCY(IF('Data Transformation'!$B$425:$B$8425='Bin Analysis'!$B6987,'Data Transformation'!$G$425:$G$8425),D6997))</f>
        <v>2001</v>
      </c>
      <c r="F6997">
        <f t="shared" si="873"/>
        <v>0</v>
      </c>
      <c r="G6997">
        <f>Weighting!$H$13</f>
        <v>0</v>
      </c>
      <c r="H6997">
        <f t="array" ref="H6997">FREQUENCY(IF('Data Transformation'!$B$4:$B$8425=B6987,'Data Transformation'!$G$4:$G$8425),'Bin Analysis'!$B6997)</f>
        <v>2073</v>
      </c>
      <c r="I6997">
        <f t="shared" si="874"/>
        <v>0</v>
      </c>
      <c r="J6997">
        <f t="shared" si="875"/>
        <v>0</v>
      </c>
      <c r="K6997">
        <f>J6997*Weighting!$W$13</f>
        <v>0</v>
      </c>
      <c r="M6997" s="14"/>
    </row>
    <row r="6998" spans="1:13" x14ac:dyDescent="0.55000000000000004">
      <c r="A6998" s="32" t="str">
        <f>IF(Weighting!$P$14&gt;0,B6998,"")</f>
        <v/>
      </c>
      <c r="B6998" t="e">
        <f>Weighting!$C$14</f>
        <v>#DIV/0!</v>
      </c>
      <c r="C6998" t="e">
        <f>Weighting!$F$14</f>
        <v>#NUM!</v>
      </c>
      <c r="D6998" t="e">
        <f>IF(C6998=1,'Data Transformation'!$G$3+0.5*'Data Transformation'!$W$25,IF(C6999=1,D6999-'Data Transformation'!$W$25,FALSE))</f>
        <v>#NUM!</v>
      </c>
      <c r="E6998">
        <f t="array" ref="E6998">IF(ISLOGICAL(D6998),"",FREQUENCY(IF('Data Transformation'!$B$425:$B$8425='Bin Analysis'!$B6987,'Data Transformation'!$G$425:$G$8425),D6998))</f>
        <v>2001</v>
      </c>
      <c r="F6998">
        <f t="shared" si="873"/>
        <v>0</v>
      </c>
      <c r="G6998">
        <f>Weighting!$H$14</f>
        <v>0</v>
      </c>
      <c r="H6998">
        <f t="array" ref="H6998">FREQUENCY(IF('Data Transformation'!$B$4:$B$8425=B6987,'Data Transformation'!$G$4:$G$8425),'Bin Analysis'!$B6998)</f>
        <v>2073</v>
      </c>
      <c r="I6998">
        <f t="shared" si="874"/>
        <v>0</v>
      </c>
      <c r="J6998">
        <f t="shared" si="875"/>
        <v>0</v>
      </c>
      <c r="K6998">
        <f>J6998*Weighting!$W$14</f>
        <v>0</v>
      </c>
      <c r="M6998" s="14"/>
    </row>
    <row r="6999" spans="1:13" x14ac:dyDescent="0.55000000000000004">
      <c r="A6999" s="32" t="str">
        <f>IF(Weighting!$P$15&gt;0,B6999,"")</f>
        <v/>
      </c>
      <c r="B6999" t="e">
        <f>Weighting!$C$15</f>
        <v>#DIV/0!</v>
      </c>
      <c r="C6999" t="e">
        <f>Weighting!$F$15</f>
        <v>#NUM!</v>
      </c>
      <c r="D6999" t="e">
        <f>IF(C6999=1,'Data Transformation'!$G$3+0.5*'Data Transformation'!$W$25,IF(C7000=1,D7000-'Data Transformation'!$W$25,FALSE))</f>
        <v>#NUM!</v>
      </c>
      <c r="E6999">
        <f t="array" ref="E6999">IF(ISLOGICAL(D6999),"",FREQUENCY(IF('Data Transformation'!$B$425:$B$8425='Bin Analysis'!$B6987,'Data Transformation'!$G$425:$G$8425),D6999))</f>
        <v>2001</v>
      </c>
      <c r="F6999">
        <f t="shared" si="873"/>
        <v>0</v>
      </c>
      <c r="G6999">
        <f>Weighting!$H$15</f>
        <v>0</v>
      </c>
      <c r="H6999">
        <f t="array" ref="H6999">FREQUENCY(IF('Data Transformation'!$B$4:$B$8425=B6987,'Data Transformation'!$G$4:$G$8425),'Bin Analysis'!$B6999)</f>
        <v>2073</v>
      </c>
      <c r="I6999">
        <f t="shared" si="874"/>
        <v>0</v>
      </c>
      <c r="J6999">
        <f t="shared" si="875"/>
        <v>0</v>
      </c>
      <c r="K6999">
        <f>J6999*Weighting!$W$15</f>
        <v>0</v>
      </c>
      <c r="M6999" s="14"/>
    </row>
    <row r="7000" spans="1:13" x14ac:dyDescent="0.55000000000000004">
      <c r="A7000" s="32" t="str">
        <f>IF(Weighting!$P$16&gt;0,B7000,"")</f>
        <v/>
      </c>
      <c r="B7000" t="e">
        <f>Weighting!$C$16</f>
        <v>#DIV/0!</v>
      </c>
      <c r="C7000" t="e">
        <f>Weighting!$F$16</f>
        <v>#NUM!</v>
      </c>
      <c r="D7000" t="e">
        <f>IF(C7000=1,'Data Transformation'!$G$3+0.5*'Data Transformation'!$W$25,IF(C7001=1,D7001-'Data Transformation'!$W$25,FALSE))</f>
        <v>#NUM!</v>
      </c>
      <c r="E7000">
        <f t="array" ref="E7000">IF(ISLOGICAL(D7000),"",FREQUENCY(IF('Data Transformation'!$B$425:$B$8425='Bin Analysis'!$B6987,'Data Transformation'!$G$425:$G$8425),D7000))</f>
        <v>2001</v>
      </c>
      <c r="F7000">
        <f t="shared" si="873"/>
        <v>0</v>
      </c>
      <c r="G7000">
        <f>Weighting!$H$16</f>
        <v>0</v>
      </c>
      <c r="H7000">
        <f t="array" ref="H7000">FREQUENCY(IF('Data Transformation'!$B$4:$B$8425=B6987,'Data Transformation'!$G$4:$G$8425),'Bin Analysis'!$B7000)</f>
        <v>2073</v>
      </c>
      <c r="I7000">
        <f t="shared" si="874"/>
        <v>0</v>
      </c>
      <c r="J7000">
        <f t="shared" si="875"/>
        <v>0</v>
      </c>
      <c r="K7000">
        <f>J7000*Weighting!$W$16</f>
        <v>0</v>
      </c>
      <c r="M7000" s="14"/>
    </row>
    <row r="7001" spans="1:13" x14ac:dyDescent="0.55000000000000004">
      <c r="A7001" s="32" t="str">
        <f>IF(Weighting!$P$17&gt;0,B7001,"")</f>
        <v/>
      </c>
      <c r="B7001" t="e">
        <f>Weighting!$C$17</f>
        <v>#DIV/0!</v>
      </c>
      <c r="C7001" t="e">
        <f>Weighting!$F$17</f>
        <v>#NUM!</v>
      </c>
      <c r="D7001" t="e">
        <f>IF(C7001=1,'Data Transformation'!$G$3+0.5*'Data Transformation'!$W$25,IF(C7002=1,D7002-'Data Transformation'!$W$25,FALSE))</f>
        <v>#NUM!</v>
      </c>
      <c r="E7001">
        <f t="array" ref="E7001">IF(ISLOGICAL(D7001),"",FREQUENCY(IF('Data Transformation'!$B$425:$B$8425='Bin Analysis'!$B6987,'Data Transformation'!$G$425:$G$8425),D7001))</f>
        <v>2001</v>
      </c>
      <c r="F7001">
        <f t="shared" si="873"/>
        <v>0</v>
      </c>
      <c r="G7001">
        <f>Weighting!$H$17</f>
        <v>0</v>
      </c>
      <c r="H7001">
        <f t="array" ref="H7001">FREQUENCY(IF('Data Transformation'!$B$4:$B$8425=B6987,'Data Transformation'!$G$4:$G$8425),'Bin Analysis'!$B7001)</f>
        <v>2073</v>
      </c>
      <c r="I7001">
        <f t="shared" si="874"/>
        <v>0</v>
      </c>
      <c r="J7001">
        <f t="shared" si="875"/>
        <v>0</v>
      </c>
      <c r="K7001">
        <f>J7001*Weighting!$W$17</f>
        <v>0</v>
      </c>
      <c r="M7001" s="14"/>
    </row>
    <row r="7002" spans="1:13" x14ac:dyDescent="0.55000000000000004">
      <c r="A7002" s="32" t="str">
        <f>IF(Weighting!$P$18&gt;0,B7002,"")</f>
        <v/>
      </c>
      <c r="B7002" t="e">
        <f>Weighting!$C$18</f>
        <v>#DIV/0!</v>
      </c>
      <c r="C7002" t="e">
        <f>Weighting!$F$18</f>
        <v>#NUM!</v>
      </c>
      <c r="D7002" t="e">
        <f>IF(C7002=1,'Data Transformation'!$G$3+0.5*'Data Transformation'!$W$25,IF(C7003=1,D7003-'Data Transformation'!$W$25,FALSE))</f>
        <v>#NUM!</v>
      </c>
      <c r="E7002">
        <f t="array" ref="E7002">IF(ISLOGICAL(D7002),"",FREQUENCY(IF('Data Transformation'!$B$425:$B$8425='Bin Analysis'!$B6987,'Data Transformation'!$G$425:$G$8425),D7002))</f>
        <v>2001</v>
      </c>
      <c r="F7002">
        <f t="shared" si="873"/>
        <v>0</v>
      </c>
      <c r="G7002">
        <f>Weighting!$H$18</f>
        <v>0</v>
      </c>
      <c r="H7002">
        <f t="array" ref="H7002">FREQUENCY(IF('Data Transformation'!$B$4:$B$8425=B6987,'Data Transformation'!$G$4:$G$8425),'Bin Analysis'!$B7002)</f>
        <v>2073</v>
      </c>
      <c r="I7002">
        <f t="shared" si="874"/>
        <v>0</v>
      </c>
      <c r="J7002">
        <f t="shared" si="875"/>
        <v>0</v>
      </c>
      <c r="K7002">
        <f>J7002*Weighting!$W$18</f>
        <v>0</v>
      </c>
      <c r="M7002" s="14"/>
    </row>
    <row r="7003" spans="1:13" x14ac:dyDescent="0.55000000000000004">
      <c r="A7003" s="32" t="str">
        <f>IF(Weighting!$P$19&gt;0,B7003,"")</f>
        <v/>
      </c>
      <c r="B7003" t="e">
        <f>Weighting!$C$19</f>
        <v>#DIV/0!</v>
      </c>
      <c r="C7003" t="e">
        <f>Weighting!$F$19</f>
        <v>#NUM!</v>
      </c>
      <c r="D7003" t="e">
        <f>IF(C7003=1,'Data Transformation'!$G$3+0.5*'Data Transformation'!$W$25,IF(C7004=1,D7004-'Data Transformation'!$W$25,FALSE))</f>
        <v>#NUM!</v>
      </c>
      <c r="E7003">
        <f t="array" ref="E7003">IF(ISLOGICAL(D7003),"",FREQUENCY(IF('Data Transformation'!$B$425:$B$8425='Bin Analysis'!$B6987,'Data Transformation'!$G$425:$G$8425),D7003))</f>
        <v>2001</v>
      </c>
      <c r="F7003">
        <f t="shared" si="873"/>
        <v>0</v>
      </c>
      <c r="G7003">
        <f>Weighting!$H$19</f>
        <v>0</v>
      </c>
      <c r="H7003">
        <f t="array" ref="H7003">FREQUENCY(IF('Data Transformation'!$B$4:$B$8425=B6987,'Data Transformation'!$G$4:$G$8425),'Bin Analysis'!$B7003)</f>
        <v>2073</v>
      </c>
      <c r="I7003">
        <f t="shared" si="874"/>
        <v>0</v>
      </c>
      <c r="J7003">
        <f t="shared" si="875"/>
        <v>0</v>
      </c>
      <c r="K7003">
        <f>J7003*Weighting!$W$19</f>
        <v>0</v>
      </c>
      <c r="M7003" s="14"/>
    </row>
    <row r="7004" spans="1:13" x14ac:dyDescent="0.55000000000000004">
      <c r="A7004" s="32" t="str">
        <f>IF(Weighting!$P$20&gt;0,B7004,"")</f>
        <v/>
      </c>
      <c r="B7004" t="e">
        <f>Weighting!$C$20</f>
        <v>#DIV/0!</v>
      </c>
      <c r="C7004" t="e">
        <f>Weighting!$F$20</f>
        <v>#NUM!</v>
      </c>
      <c r="D7004" t="e">
        <f>IF(C7004=1,'Data Transformation'!$G$3+0.5*'Data Transformation'!$W$25,IF(C7005=1,D7005-'Data Transformation'!$W$25,FALSE))</f>
        <v>#NUM!</v>
      </c>
      <c r="E7004">
        <f t="array" ref="E7004">IF(ISLOGICAL(D7004),"",FREQUENCY(IF('Data Transformation'!$B$425:$B$8425='Bin Analysis'!$B6987,'Data Transformation'!$G$425:$G$8425),D7004))</f>
        <v>2001</v>
      </c>
      <c r="F7004">
        <f t="shared" si="873"/>
        <v>0</v>
      </c>
      <c r="G7004">
        <f>Weighting!$H$20</f>
        <v>0</v>
      </c>
      <c r="H7004">
        <f t="array" ref="H7004">FREQUENCY(IF('Data Transformation'!$B$4:$B$8425=B6987,'Data Transformation'!$G$4:$G$8425),'Bin Analysis'!$B7004)</f>
        <v>2073</v>
      </c>
      <c r="I7004">
        <f t="shared" si="874"/>
        <v>0</v>
      </c>
      <c r="J7004">
        <f t="shared" si="875"/>
        <v>0</v>
      </c>
      <c r="K7004">
        <f>J7004*Weighting!$W$20</f>
        <v>0</v>
      </c>
      <c r="M7004" s="14"/>
    </row>
    <row r="7005" spans="1:13" x14ac:dyDescent="0.55000000000000004">
      <c r="A7005" s="32" t="str">
        <f>IF(Weighting!$P$21&gt;0,B7005,"")</f>
        <v/>
      </c>
      <c r="B7005" t="e">
        <f>Weighting!$C$21</f>
        <v>#DIV/0!</v>
      </c>
      <c r="C7005" t="e">
        <f>Weighting!$F$21</f>
        <v>#NUM!</v>
      </c>
      <c r="D7005" t="e">
        <f>IF(C7005=1,'Data Transformation'!$G$3+0.5*'Data Transformation'!$W$25,IF(C7006=1,D7006-'Data Transformation'!$W$25,FALSE))</f>
        <v>#NUM!</v>
      </c>
      <c r="E7005">
        <f t="array" ref="E7005">IF(ISLOGICAL(D7005),"",FREQUENCY(IF('Data Transformation'!$B$425:$B$8425='Bin Analysis'!$B6987,'Data Transformation'!$G$425:$G$8425),D7005))</f>
        <v>2001</v>
      </c>
      <c r="F7005">
        <f t="shared" si="873"/>
        <v>0</v>
      </c>
      <c r="G7005">
        <f>Weighting!$H$21</f>
        <v>0</v>
      </c>
      <c r="H7005">
        <f t="array" ref="H7005">FREQUENCY(IF('Data Transformation'!$B$4:$B$8425=B6987,'Data Transformation'!$G$4:$G$8425),'Bin Analysis'!$B7005)</f>
        <v>2073</v>
      </c>
      <c r="I7005">
        <f t="shared" si="874"/>
        <v>0</v>
      </c>
      <c r="J7005">
        <f t="shared" si="875"/>
        <v>0</v>
      </c>
      <c r="K7005">
        <f>J7005*Weighting!$W$21</f>
        <v>0</v>
      </c>
      <c r="M7005" s="14"/>
    </row>
    <row r="7006" spans="1:13" x14ac:dyDescent="0.55000000000000004">
      <c r="A7006" s="32" t="str">
        <f>IF(Weighting!$P$22&gt;0,B7006,"")</f>
        <v/>
      </c>
      <c r="B7006" t="e">
        <f>Weighting!$C$22</f>
        <v>#DIV/0!</v>
      </c>
      <c r="C7006" t="e">
        <f>Weighting!$F$22</f>
        <v>#NUM!</v>
      </c>
      <c r="D7006" t="e">
        <f>IF(C7006=1,'Data Transformation'!$G$3+0.5*'Data Transformation'!$W$25,IF(C7007=1,D7007-'Data Transformation'!$W$25,FALSE))</f>
        <v>#NUM!</v>
      </c>
      <c r="E7006">
        <f t="array" ref="E7006">IF(ISLOGICAL(D7006),"",FREQUENCY(IF('Data Transformation'!$B$425:$B$8425='Bin Analysis'!$B6987,'Data Transformation'!$G$425:$G$8425),D7006))</f>
        <v>2001</v>
      </c>
      <c r="F7006">
        <f t="shared" si="873"/>
        <v>0</v>
      </c>
      <c r="G7006">
        <f>Weighting!$H$22</f>
        <v>0</v>
      </c>
      <c r="H7006">
        <f t="array" ref="H7006">FREQUENCY(IF('Data Transformation'!$B$4:$B$8425=B6987,'Data Transformation'!$G$4:$G$8425),'Bin Analysis'!$B7006)</f>
        <v>2073</v>
      </c>
      <c r="I7006">
        <f t="shared" si="874"/>
        <v>0</v>
      </c>
      <c r="J7006">
        <f t="shared" si="875"/>
        <v>0</v>
      </c>
      <c r="K7006">
        <f>J7006*Weighting!$W$22</f>
        <v>0</v>
      </c>
      <c r="M7006" s="14"/>
    </row>
    <row r="7007" spans="1:13" x14ac:dyDescent="0.55000000000000004">
      <c r="A7007" s="32" t="str">
        <f>IF(Weighting!$P$23&gt;0,B7007,"")</f>
        <v/>
      </c>
      <c r="B7007" t="e">
        <f>Weighting!$C$23</f>
        <v>#DIV/0!</v>
      </c>
      <c r="C7007" t="e">
        <f>Weighting!$F$23</f>
        <v>#NUM!</v>
      </c>
      <c r="D7007" t="e">
        <f>IF(C7007=1,'Data Transformation'!$G$3+0.5*'Data Transformation'!$W$25,IF(C7008=1,D7008-'Data Transformation'!$W$25,FALSE))</f>
        <v>#NUM!</v>
      </c>
      <c r="E7007">
        <f t="array" ref="E7007">IF(ISLOGICAL(D7007),"",FREQUENCY(IF('Data Transformation'!$B$425:$B$8425='Bin Analysis'!$B6987,'Data Transformation'!$G$425:$G$8425),D7007))</f>
        <v>2001</v>
      </c>
      <c r="F7007">
        <f t="shared" si="873"/>
        <v>0</v>
      </c>
      <c r="G7007">
        <f>Weighting!$H$23</f>
        <v>0</v>
      </c>
      <c r="H7007">
        <f t="array" ref="H7007">FREQUENCY(IF('Data Transformation'!$B$4:$B$8425=B6987,'Data Transformation'!$G$4:$G$8425),'Bin Analysis'!$B7007)</f>
        <v>2073</v>
      </c>
      <c r="I7007">
        <f t="shared" si="874"/>
        <v>0</v>
      </c>
      <c r="J7007">
        <f t="shared" si="875"/>
        <v>0</v>
      </c>
      <c r="K7007">
        <f>J7007*Weighting!$W$23</f>
        <v>0</v>
      </c>
      <c r="M7007" s="14"/>
    </row>
    <row r="7008" spans="1:13" x14ac:dyDescent="0.55000000000000004">
      <c r="A7008" s="32" t="str">
        <f>IF(Weighting!$P$24&gt;0,B7008,"")</f>
        <v/>
      </c>
      <c r="B7008" t="e">
        <f>Weighting!$C$24</f>
        <v>#DIV/0!</v>
      </c>
      <c r="C7008" t="e">
        <f>Weighting!$F$24</f>
        <v>#NUM!</v>
      </c>
      <c r="D7008" t="e">
        <f>IF(C7008=1,'Data Transformation'!$G$3+0.5*'Data Transformation'!$W$25,IF(C7009=1,D7009-'Data Transformation'!$W$25,FALSE))</f>
        <v>#NUM!</v>
      </c>
      <c r="E7008">
        <f t="array" ref="E7008">IF(ISLOGICAL(D7008),"",FREQUENCY(IF('Data Transformation'!$B$425:$B$8425='Bin Analysis'!$B6987,'Data Transformation'!$G$425:$G$8425),D7008))</f>
        <v>2001</v>
      </c>
      <c r="F7008">
        <f t="shared" si="873"/>
        <v>0</v>
      </c>
      <c r="G7008">
        <f>Weighting!$H$24</f>
        <v>0</v>
      </c>
      <c r="H7008">
        <f t="array" ref="H7008">FREQUENCY(IF('Data Transformation'!$B$4:$B$8425=B6987,'Data Transformation'!$G$4:$G$8425),'Bin Analysis'!$B7008)</f>
        <v>2073</v>
      </c>
      <c r="I7008">
        <f t="shared" si="874"/>
        <v>0</v>
      </c>
      <c r="J7008">
        <f t="shared" si="875"/>
        <v>0</v>
      </c>
      <c r="K7008">
        <f>J7008*Weighting!$W$24</f>
        <v>0</v>
      </c>
      <c r="M7008" s="14"/>
    </row>
    <row r="7009" spans="1:25" x14ac:dyDescent="0.55000000000000004">
      <c r="A7009" s="32" t="str">
        <f>IF(Weighting!$P$25&gt;0,B7009,"")</f>
        <v/>
      </c>
      <c r="B7009" t="e">
        <f>Weighting!$C$25</f>
        <v>#DIV/0!</v>
      </c>
      <c r="C7009" t="e">
        <f>Weighting!$F$25</f>
        <v>#NUM!</v>
      </c>
      <c r="D7009" t="e">
        <f>IF(C7009=1,'Data Transformation'!$G$3+0.5*'Data Transformation'!$W$25,IF(C7010=1,D7010-'Data Transformation'!$W$25,FALSE))</f>
        <v>#NUM!</v>
      </c>
      <c r="E7009">
        <f t="array" ref="E7009">IF(ISLOGICAL(D7009),"",FREQUENCY(IF('Data Transformation'!$B$425:$B$8425='Bin Analysis'!$B6987,'Data Transformation'!$G$425:$G$8425),D7009))</f>
        <v>2001</v>
      </c>
      <c r="F7009">
        <f t="shared" si="873"/>
        <v>0</v>
      </c>
      <c r="G7009">
        <f>Weighting!$H$25</f>
        <v>0</v>
      </c>
      <c r="H7009">
        <f t="array" ref="H7009">FREQUENCY(IF('Data Transformation'!$B$4:$B$8425=B6987,'Data Transformation'!$G$4:$G$8425),'Bin Analysis'!$B7009)</f>
        <v>2073</v>
      </c>
      <c r="I7009">
        <f t="shared" si="874"/>
        <v>0</v>
      </c>
      <c r="J7009">
        <f t="shared" si="875"/>
        <v>0</v>
      </c>
      <c r="K7009">
        <f>J7009*Weighting!$W$25</f>
        <v>0</v>
      </c>
      <c r="M7009" s="14"/>
    </row>
    <row r="7010" spans="1:25" x14ac:dyDescent="0.55000000000000004">
      <c r="A7010" s="32"/>
      <c r="M7010" s="14"/>
    </row>
    <row r="7011" spans="1:25" ht="23.35" x14ac:dyDescent="0.8">
      <c r="A7011" s="21" t="s">
        <v>0</v>
      </c>
      <c r="B7011" s="21" t="str">
        <f>IFERROR(VLOOKUP(C7011,'Data Transformation'!$L$6:$M$426,2,FALSE),"")</f>
        <v/>
      </c>
      <c r="C7011" s="21">
        <f>C6987+1</f>
        <v>292</v>
      </c>
      <c r="D7011" s="21"/>
      <c r="E7011" s="21"/>
      <c r="F7011" s="21"/>
      <c r="G7011" s="21"/>
      <c r="H7011" s="22"/>
      <c r="I7011" s="22"/>
      <c r="J7011" s="22"/>
      <c r="K7011" s="21"/>
      <c r="L7011" s="21" t="str">
        <f>B7011</f>
        <v/>
      </c>
      <c r="M7011" s="23" t="e">
        <f>INDEX('Data Transformation'!$O$4:$O$424,MATCH($B7011,'Data Transformation'!$M$4:$M$424,0),MATCH($M$2,'Data Transformation'!$O$3,0))</f>
        <v>#N/A</v>
      </c>
      <c r="N7011" s="27" t="e">
        <f>IF('Input and Summary Results'!$J$16="minimum",'Bin Analysis'!X7012/(M7011-1),'Bin Analysis'!Y7011/('Bin Analysis'!M7011-1))</f>
        <v>#N/A</v>
      </c>
      <c r="O7011" s="27" t="e">
        <f>IF(M7011=FALSE,NA(),(VLOOKUP(1,C7014:K7033,4,FALSE))/(M7011-1))</f>
        <v>#N/A</v>
      </c>
      <c r="P7011" s="27" t="e">
        <f>IF(M7011=FALSE,NA(),SUM(J7014:J7033)/Weighting!$S$5)</f>
        <v>#N/A</v>
      </c>
      <c r="Q7011" s="27" t="e">
        <f>IF(M7011=FALSE,NA(),SUM(K7014:K7033)/Weighting!$S$6)</f>
        <v>#N/A</v>
      </c>
      <c r="R7011" s="27" t="e">
        <f>IF(M7011=FALSE,NA(),(VLOOKUP(1,G7014:K7033,3,FALSE))/(M7011-1))</f>
        <v>#N/A</v>
      </c>
      <c r="S7011" s="22" t="e">
        <f>IF(M7011=FALSE,NA(),IF(SUM(J7014:J7033)=2,"yes","no"))</f>
        <v>#N/A</v>
      </c>
      <c r="X7011" s="2" cm="2">
        <f t="array" ref="X7011:X7012">FREQUENCY(IF('Data Transformation'!$B$425:$B$6424='Bin Analysis'!L7011,'Data Transformation'!$G$425:$G$6424),'Data Transformation'!$U$11)</f>
        <v>0</v>
      </c>
      <c r="Y7011" s="2" cm="2">
        <f t="array" ref="Y7011:Y7012">FREQUENCY(IF('Data Transformation'!$B$425:$B$6424='Bin Analysis'!L7011,'Data Transformation'!$G$425:$G$6424),'Data Transformation'!$U$12)</f>
        <v>0</v>
      </c>
    </row>
    <row r="7012" spans="1:25" x14ac:dyDescent="0.55000000000000004">
      <c r="A7012" s="14" t="s">
        <v>67</v>
      </c>
      <c r="B7012" t="s">
        <v>47</v>
      </c>
      <c r="C7012" t="s">
        <v>5</v>
      </c>
      <c r="D7012" t="s">
        <v>100</v>
      </c>
      <c r="E7012" t="s">
        <v>101</v>
      </c>
      <c r="F7012" t="s">
        <v>102</v>
      </c>
      <c r="G7012" t="s">
        <v>70</v>
      </c>
      <c r="H7012" t="s">
        <v>31</v>
      </c>
      <c r="I7012" t="s">
        <v>32</v>
      </c>
      <c r="J7012" t="s">
        <v>46</v>
      </c>
      <c r="K7012" s="14" t="s">
        <v>45</v>
      </c>
      <c r="M7012" s="14"/>
      <c r="X7012" s="2">
        <v>0</v>
      </c>
      <c r="Y7012" s="2">
        <v>0</v>
      </c>
    </row>
    <row r="7013" spans="1:25" x14ac:dyDescent="0.55000000000000004">
      <c r="A7013" s="32"/>
      <c r="D7013" t="e">
        <f>IF(C7013=1,'Data Transformation'!$G$3+0.5*'Data Transformation'!$W$25,IF(C7014=1,D7014-'Data Transformation'!$W$25,FALSE))</f>
        <v>#NUM!</v>
      </c>
      <c r="E7013">
        <f t="array" ref="E7013">IF(ISLOGICAL(D7013),"",FREQUENCY(IF('Data Transformation'!$B$425:$B$8425='Bin Analysis'!$B7011,'Data Transformation'!$G$425:$G$8425),D7013))</f>
        <v>2001</v>
      </c>
      <c r="F7013" t="e">
        <f>IF(ISLOGICAL(D7013),"",E7013-E7012)</f>
        <v>#VALUE!</v>
      </c>
      <c r="M7013" s="14"/>
    </row>
    <row r="7014" spans="1:25" x14ac:dyDescent="0.55000000000000004">
      <c r="A7014" s="32" t="e">
        <f>IF(Weighting!$P$6&gt;0,B7014,"")</f>
        <v>#NUM!</v>
      </c>
      <c r="B7014" t="e">
        <f>Weighting!$C$6</f>
        <v>#DIV/0!</v>
      </c>
      <c r="C7014" t="e">
        <f>Weighting!$F$6</f>
        <v>#NUM!</v>
      </c>
      <c r="D7014" t="e">
        <f>IF(C7014=1,'Data Transformation'!$G$3+0.5*'Data Transformation'!$W$25,IF(C7015=1,D7015-'Data Transformation'!$W$25,FALSE))</f>
        <v>#NUM!</v>
      </c>
      <c r="E7014">
        <f t="array" ref="E7014">IF(ISLOGICAL(D7014),"",FREQUENCY(IF('Data Transformation'!$B$425:$B$8425='Bin Analysis'!$B7011,'Data Transformation'!$G$425:$G$8425),D7014))</f>
        <v>2001</v>
      </c>
      <c r="F7014">
        <f>IF(ISLOGICAL(D7014),"",E7014-E7013)</f>
        <v>0</v>
      </c>
      <c r="G7014">
        <f>Weighting!$H$6</f>
        <v>1</v>
      </c>
      <c r="H7014">
        <f t="array" ref="H7014">FREQUENCY(IF('Data Transformation'!$B$4:$B$8425=B7011,'Data Transformation'!$G$4:$G$8425),'Bin Analysis'!$B7014)</f>
        <v>2073</v>
      </c>
      <c r="I7014">
        <f>H7014-H7013</f>
        <v>2073</v>
      </c>
      <c r="J7014">
        <f>IF(I7014=0,0,1)</f>
        <v>1</v>
      </c>
      <c r="K7014" t="e">
        <f>J7014*Weighting!$W$6</f>
        <v>#NUM!</v>
      </c>
      <c r="M7014" s="14"/>
    </row>
    <row r="7015" spans="1:25" x14ac:dyDescent="0.55000000000000004">
      <c r="A7015" s="32" t="str">
        <f>IF(Weighting!$P$7&gt;0,B7015,"")</f>
        <v/>
      </c>
      <c r="B7015" t="e">
        <f>Weighting!$C$7</f>
        <v>#DIV/0!</v>
      </c>
      <c r="C7015" t="e">
        <f>Weighting!$F$7</f>
        <v>#NUM!</v>
      </c>
      <c r="D7015" t="e">
        <f>IF(C7015=1,'Data Transformation'!$G$3+0.5*'Data Transformation'!$W$25,IF(C7016=1,D7016-'Data Transformation'!$W$25,FALSE))</f>
        <v>#NUM!</v>
      </c>
      <c r="E7015">
        <f t="array" ref="E7015">IF(ISLOGICAL(D7015),"",FREQUENCY(IF('Data Transformation'!$B$425:$B$8425='Bin Analysis'!$B7011,'Data Transformation'!$G$425:$G$8425),D7015))</f>
        <v>2001</v>
      </c>
      <c r="F7015">
        <f t="shared" ref="F7015:F7033" si="876">IF(ISLOGICAL(D7015),"",E7015-E7014)</f>
        <v>0</v>
      </c>
      <c r="G7015">
        <f>Weighting!$H$7</f>
        <v>0</v>
      </c>
      <c r="H7015">
        <f t="array" ref="H7015">FREQUENCY(IF('Data Transformation'!$B$4:$B$8425=B7011,'Data Transformation'!$G$4:$G$8425),'Bin Analysis'!$B7015)</f>
        <v>2073</v>
      </c>
      <c r="I7015">
        <f t="shared" ref="I7015:I7033" si="877">H7015-H7014</f>
        <v>0</v>
      </c>
      <c r="J7015">
        <f>IF(I7015=0,0,1)</f>
        <v>0</v>
      </c>
      <c r="K7015">
        <f>J7015*Weighting!$W$7</f>
        <v>0</v>
      </c>
      <c r="M7015" s="14"/>
    </row>
    <row r="7016" spans="1:25" x14ac:dyDescent="0.55000000000000004">
      <c r="A7016" s="32" t="str">
        <f>IF(Weighting!$P$8&gt;0,B7016,"")</f>
        <v/>
      </c>
      <c r="B7016" t="e">
        <f>Weighting!$C$8</f>
        <v>#DIV/0!</v>
      </c>
      <c r="C7016" t="e">
        <f>Weighting!$F$8</f>
        <v>#NUM!</v>
      </c>
      <c r="D7016" t="e">
        <f>IF(C7016=1,'Data Transformation'!$G$3+0.5*'Data Transformation'!$W$25,IF(C7017=1,D7017-'Data Transformation'!$W$25,FALSE))</f>
        <v>#NUM!</v>
      </c>
      <c r="E7016">
        <f t="array" ref="E7016">IF(ISLOGICAL(D7016),"",FREQUENCY(IF('Data Transformation'!$B$425:$B$8425='Bin Analysis'!$B7011,'Data Transformation'!$G$425:$G$8425),D7016))</f>
        <v>2001</v>
      </c>
      <c r="F7016">
        <f t="shared" si="876"/>
        <v>0</v>
      </c>
      <c r="G7016">
        <f>Weighting!$H$8</f>
        <v>0</v>
      </c>
      <c r="H7016">
        <f t="array" ref="H7016">FREQUENCY(IF('Data Transformation'!$B$4:$B$8425=B7011,'Data Transformation'!$G$4:$G$8425),'Bin Analysis'!$B7016)</f>
        <v>2073</v>
      </c>
      <c r="I7016">
        <f t="shared" si="877"/>
        <v>0</v>
      </c>
      <c r="J7016">
        <f t="shared" ref="J7016:J7033" si="878">IF(I7016=0,0,1)</f>
        <v>0</v>
      </c>
      <c r="K7016">
        <f>J7016*Weighting!$W$8</f>
        <v>0</v>
      </c>
      <c r="M7016" s="14"/>
    </row>
    <row r="7017" spans="1:25" x14ac:dyDescent="0.55000000000000004">
      <c r="A7017" s="32" t="str">
        <f>IF(Weighting!$P$9&gt;0,B7017,"")</f>
        <v/>
      </c>
      <c r="B7017" s="50" t="e">
        <f>Weighting!$C$9</f>
        <v>#DIV/0!</v>
      </c>
      <c r="C7017" t="e">
        <f>Weighting!$F$9</f>
        <v>#NUM!</v>
      </c>
      <c r="D7017" t="e">
        <f>IF(C7017=1,'Data Transformation'!$G$3+0.5*'Data Transformation'!$W$25,IF(C7018=1,D7018-'Data Transformation'!$W$25,FALSE))</f>
        <v>#NUM!</v>
      </c>
      <c r="E7017">
        <f t="array" ref="E7017">IF(ISLOGICAL(D7017),"",FREQUENCY(IF('Data Transformation'!$B$425:$B$8425='Bin Analysis'!$B7011,'Data Transformation'!$G$425:$G$8425),D7017))</f>
        <v>2001</v>
      </c>
      <c r="F7017">
        <f t="shared" si="876"/>
        <v>0</v>
      </c>
      <c r="G7017">
        <f>Weighting!$H$9</f>
        <v>0</v>
      </c>
      <c r="H7017">
        <f t="array" ref="H7017">FREQUENCY(IF('Data Transformation'!$B$4:$B$8425=B7011,'Data Transformation'!$G$4:$G$8425),'Bin Analysis'!$B7017)</f>
        <v>2073</v>
      </c>
      <c r="I7017">
        <f t="shared" si="877"/>
        <v>0</v>
      </c>
      <c r="J7017">
        <f t="shared" si="878"/>
        <v>0</v>
      </c>
      <c r="K7017">
        <f>J7017*Weighting!$W$9</f>
        <v>0</v>
      </c>
      <c r="M7017" s="14"/>
    </row>
    <row r="7018" spans="1:25" x14ac:dyDescent="0.55000000000000004">
      <c r="A7018" s="32" t="str">
        <f>IF(Weighting!$P$10&gt;0,B7018,"")</f>
        <v/>
      </c>
      <c r="B7018" t="e">
        <f>Weighting!$C$10</f>
        <v>#DIV/0!</v>
      </c>
      <c r="C7018" t="e">
        <f>Weighting!$F$10</f>
        <v>#NUM!</v>
      </c>
      <c r="D7018" t="e">
        <f>IF(C7018=1,'Data Transformation'!$G$3+0.5*'Data Transformation'!$W$25,IF(C7019=1,D7019-'Data Transformation'!$W$25,FALSE))</f>
        <v>#NUM!</v>
      </c>
      <c r="E7018">
        <f t="array" ref="E7018">IF(ISLOGICAL(D7018),"",FREQUENCY(IF('Data Transformation'!$B$425:$B$8425='Bin Analysis'!$B7011,'Data Transformation'!$G$425:$G$8425),D7018))</f>
        <v>2001</v>
      </c>
      <c r="F7018">
        <f t="shared" si="876"/>
        <v>0</v>
      </c>
      <c r="G7018">
        <f>Weighting!$H$10</f>
        <v>0</v>
      </c>
      <c r="H7018">
        <f t="array" ref="H7018">FREQUENCY(IF('Data Transformation'!$B$4:$B$8425=B7011,'Data Transformation'!$G$4:$G$8425),'Bin Analysis'!$B7018)</f>
        <v>2073</v>
      </c>
      <c r="I7018">
        <f t="shared" si="877"/>
        <v>0</v>
      </c>
      <c r="J7018">
        <f t="shared" si="878"/>
        <v>0</v>
      </c>
      <c r="K7018">
        <f>J7018*Weighting!$W$10</f>
        <v>0</v>
      </c>
      <c r="M7018" s="14"/>
    </row>
    <row r="7019" spans="1:25" x14ac:dyDescent="0.55000000000000004">
      <c r="A7019" s="32" t="str">
        <f>IF(Weighting!$P$11&gt;0,B7019,"")</f>
        <v/>
      </c>
      <c r="B7019" t="e">
        <f>Weighting!$C$11</f>
        <v>#DIV/0!</v>
      </c>
      <c r="C7019" t="e">
        <f>Weighting!$F$11</f>
        <v>#NUM!</v>
      </c>
      <c r="D7019" t="e">
        <f>IF(C7019=1,'Data Transformation'!$G$3+0.5*'Data Transformation'!$W$25,IF(C7020=1,D7020-'Data Transformation'!$W$25,FALSE))</f>
        <v>#NUM!</v>
      </c>
      <c r="E7019">
        <f t="array" ref="E7019">IF(ISLOGICAL(D7019),"",FREQUENCY(IF('Data Transformation'!$B$425:$B$8425='Bin Analysis'!$B7011,'Data Transformation'!$G$425:$G$8425),D7019))</f>
        <v>2001</v>
      </c>
      <c r="F7019">
        <f t="shared" si="876"/>
        <v>0</v>
      </c>
      <c r="G7019">
        <f>Weighting!$H$11</f>
        <v>0</v>
      </c>
      <c r="H7019">
        <f t="array" ref="H7019">FREQUENCY(IF('Data Transformation'!$B$4:$B$8425=B7011,'Data Transformation'!$G$4:$G$8425),'Bin Analysis'!$B7019)</f>
        <v>2073</v>
      </c>
      <c r="I7019">
        <f t="shared" si="877"/>
        <v>0</v>
      </c>
      <c r="J7019">
        <f t="shared" si="878"/>
        <v>0</v>
      </c>
      <c r="K7019">
        <f>J7019*Weighting!$W$11</f>
        <v>0</v>
      </c>
      <c r="M7019" s="14"/>
    </row>
    <row r="7020" spans="1:25" x14ac:dyDescent="0.55000000000000004">
      <c r="A7020" s="32" t="str">
        <f>IF(Weighting!$P$12&gt;0,B7020,"")</f>
        <v/>
      </c>
      <c r="B7020" t="e">
        <f>Weighting!$C$12</f>
        <v>#DIV/0!</v>
      </c>
      <c r="C7020" t="e">
        <f>Weighting!$F$12</f>
        <v>#NUM!</v>
      </c>
      <c r="D7020" t="e">
        <f>IF(C7020=1,'Data Transformation'!$G$3+0.5*'Data Transformation'!$W$25,IF(C7021=1,D7021-'Data Transformation'!$W$25,FALSE))</f>
        <v>#NUM!</v>
      </c>
      <c r="E7020">
        <f t="array" ref="E7020">IF(ISLOGICAL(D7020),"",FREQUENCY(IF('Data Transformation'!$B$425:$B$8425='Bin Analysis'!$B7011,'Data Transformation'!$G$425:$G$8425),D7020))</f>
        <v>2001</v>
      </c>
      <c r="F7020">
        <f t="shared" si="876"/>
        <v>0</v>
      </c>
      <c r="G7020">
        <f>Weighting!$H$12</f>
        <v>0</v>
      </c>
      <c r="H7020">
        <f t="array" ref="H7020">FREQUENCY(IF('Data Transformation'!$B$4:$B$8425=B7011,'Data Transformation'!$G$4:$G$8425),'Bin Analysis'!$B7020)</f>
        <v>2073</v>
      </c>
      <c r="I7020">
        <f t="shared" si="877"/>
        <v>0</v>
      </c>
      <c r="J7020">
        <f t="shared" si="878"/>
        <v>0</v>
      </c>
      <c r="K7020">
        <f>J7020*Weighting!$W$12</f>
        <v>0</v>
      </c>
      <c r="M7020" s="14"/>
    </row>
    <row r="7021" spans="1:25" x14ac:dyDescent="0.55000000000000004">
      <c r="A7021" s="32" t="str">
        <f>IF(Weighting!$P$13&gt;0,B7021,"")</f>
        <v/>
      </c>
      <c r="B7021" t="e">
        <f>Weighting!$C$13</f>
        <v>#DIV/0!</v>
      </c>
      <c r="C7021" t="e">
        <f>Weighting!$F$13</f>
        <v>#NUM!</v>
      </c>
      <c r="D7021" t="e">
        <f>IF(C7021=1,'Data Transformation'!$G$3+0.5*'Data Transformation'!$W$25,IF(C7022=1,D7022-'Data Transformation'!$W$25,FALSE))</f>
        <v>#NUM!</v>
      </c>
      <c r="E7021">
        <f t="array" ref="E7021">IF(ISLOGICAL(D7021),"",FREQUENCY(IF('Data Transformation'!$B$425:$B$8425='Bin Analysis'!$B7011,'Data Transformation'!$G$425:$G$8425),D7021))</f>
        <v>2001</v>
      </c>
      <c r="F7021">
        <f t="shared" si="876"/>
        <v>0</v>
      </c>
      <c r="G7021">
        <f>Weighting!$H$13</f>
        <v>0</v>
      </c>
      <c r="H7021">
        <f t="array" ref="H7021">FREQUENCY(IF('Data Transformation'!$B$4:$B$8425=B7011,'Data Transformation'!$G$4:$G$8425),'Bin Analysis'!$B7021)</f>
        <v>2073</v>
      </c>
      <c r="I7021">
        <f t="shared" si="877"/>
        <v>0</v>
      </c>
      <c r="J7021">
        <f t="shared" si="878"/>
        <v>0</v>
      </c>
      <c r="K7021">
        <f>J7021*Weighting!$W$13</f>
        <v>0</v>
      </c>
      <c r="M7021" s="14"/>
    </row>
    <row r="7022" spans="1:25" x14ac:dyDescent="0.55000000000000004">
      <c r="A7022" s="32" t="str">
        <f>IF(Weighting!$P$14&gt;0,B7022,"")</f>
        <v/>
      </c>
      <c r="B7022" t="e">
        <f>Weighting!$C$14</f>
        <v>#DIV/0!</v>
      </c>
      <c r="C7022" t="e">
        <f>Weighting!$F$14</f>
        <v>#NUM!</v>
      </c>
      <c r="D7022" t="e">
        <f>IF(C7022=1,'Data Transformation'!$G$3+0.5*'Data Transformation'!$W$25,IF(C7023=1,D7023-'Data Transformation'!$W$25,FALSE))</f>
        <v>#NUM!</v>
      </c>
      <c r="E7022">
        <f t="array" ref="E7022">IF(ISLOGICAL(D7022),"",FREQUENCY(IF('Data Transformation'!$B$425:$B$8425='Bin Analysis'!$B7011,'Data Transformation'!$G$425:$G$8425),D7022))</f>
        <v>2001</v>
      </c>
      <c r="F7022">
        <f t="shared" si="876"/>
        <v>0</v>
      </c>
      <c r="G7022">
        <f>Weighting!$H$14</f>
        <v>0</v>
      </c>
      <c r="H7022">
        <f t="array" ref="H7022">FREQUENCY(IF('Data Transformation'!$B$4:$B$8425=B7011,'Data Transformation'!$G$4:$G$8425),'Bin Analysis'!$B7022)</f>
        <v>2073</v>
      </c>
      <c r="I7022">
        <f t="shared" si="877"/>
        <v>0</v>
      </c>
      <c r="J7022">
        <f t="shared" si="878"/>
        <v>0</v>
      </c>
      <c r="K7022">
        <f>J7022*Weighting!$W$14</f>
        <v>0</v>
      </c>
      <c r="M7022" s="14"/>
    </row>
    <row r="7023" spans="1:25" x14ac:dyDescent="0.55000000000000004">
      <c r="A7023" s="32" t="str">
        <f>IF(Weighting!$P$15&gt;0,B7023,"")</f>
        <v/>
      </c>
      <c r="B7023" t="e">
        <f>Weighting!$C$15</f>
        <v>#DIV/0!</v>
      </c>
      <c r="C7023" t="e">
        <f>Weighting!$F$15</f>
        <v>#NUM!</v>
      </c>
      <c r="D7023" t="e">
        <f>IF(C7023=1,'Data Transformation'!$G$3+0.5*'Data Transformation'!$W$25,IF(C7024=1,D7024-'Data Transformation'!$W$25,FALSE))</f>
        <v>#NUM!</v>
      </c>
      <c r="E7023">
        <f t="array" ref="E7023">IF(ISLOGICAL(D7023),"",FREQUENCY(IF('Data Transformation'!$B$425:$B$8425='Bin Analysis'!$B7011,'Data Transformation'!$G$425:$G$8425),D7023))</f>
        <v>2001</v>
      </c>
      <c r="F7023">
        <f t="shared" si="876"/>
        <v>0</v>
      </c>
      <c r="G7023">
        <f>Weighting!$H$15</f>
        <v>0</v>
      </c>
      <c r="H7023">
        <f t="array" ref="H7023">FREQUENCY(IF('Data Transformation'!$B$4:$B$8425=B7011,'Data Transformation'!$G$4:$G$8425),'Bin Analysis'!$B7023)</f>
        <v>2073</v>
      </c>
      <c r="I7023">
        <f t="shared" si="877"/>
        <v>0</v>
      </c>
      <c r="J7023">
        <f t="shared" si="878"/>
        <v>0</v>
      </c>
      <c r="K7023">
        <f>J7023*Weighting!$W$15</f>
        <v>0</v>
      </c>
      <c r="M7023" s="14"/>
    </row>
    <row r="7024" spans="1:25" x14ac:dyDescent="0.55000000000000004">
      <c r="A7024" s="32" t="str">
        <f>IF(Weighting!$P$16&gt;0,B7024,"")</f>
        <v/>
      </c>
      <c r="B7024" t="e">
        <f>Weighting!$C$16</f>
        <v>#DIV/0!</v>
      </c>
      <c r="C7024" t="e">
        <f>Weighting!$F$16</f>
        <v>#NUM!</v>
      </c>
      <c r="D7024" t="e">
        <f>IF(C7024=1,'Data Transformation'!$G$3+0.5*'Data Transformation'!$W$25,IF(C7025=1,D7025-'Data Transformation'!$W$25,FALSE))</f>
        <v>#NUM!</v>
      </c>
      <c r="E7024">
        <f t="array" ref="E7024">IF(ISLOGICAL(D7024),"",FREQUENCY(IF('Data Transformation'!$B$425:$B$8425='Bin Analysis'!$B7011,'Data Transformation'!$G$425:$G$8425),D7024))</f>
        <v>2001</v>
      </c>
      <c r="F7024">
        <f t="shared" si="876"/>
        <v>0</v>
      </c>
      <c r="G7024">
        <f>Weighting!$H$16</f>
        <v>0</v>
      </c>
      <c r="H7024">
        <f t="array" ref="H7024">FREQUENCY(IF('Data Transformation'!$B$4:$B$8425=B7011,'Data Transformation'!$G$4:$G$8425),'Bin Analysis'!$B7024)</f>
        <v>2073</v>
      </c>
      <c r="I7024">
        <f t="shared" si="877"/>
        <v>0</v>
      </c>
      <c r="J7024">
        <f t="shared" si="878"/>
        <v>0</v>
      </c>
      <c r="K7024">
        <f>J7024*Weighting!$W$16</f>
        <v>0</v>
      </c>
      <c r="M7024" s="14"/>
    </row>
    <row r="7025" spans="1:25" x14ac:dyDescent="0.55000000000000004">
      <c r="A7025" s="32" t="str">
        <f>IF(Weighting!$P$17&gt;0,B7025,"")</f>
        <v/>
      </c>
      <c r="B7025" t="e">
        <f>Weighting!$C$17</f>
        <v>#DIV/0!</v>
      </c>
      <c r="C7025" t="e">
        <f>Weighting!$F$17</f>
        <v>#NUM!</v>
      </c>
      <c r="D7025" t="e">
        <f>IF(C7025=1,'Data Transformation'!$G$3+0.5*'Data Transformation'!$W$25,IF(C7026=1,D7026-'Data Transformation'!$W$25,FALSE))</f>
        <v>#NUM!</v>
      </c>
      <c r="E7025">
        <f t="array" ref="E7025">IF(ISLOGICAL(D7025),"",FREQUENCY(IF('Data Transformation'!$B$425:$B$8425='Bin Analysis'!$B7011,'Data Transformation'!$G$425:$G$8425),D7025))</f>
        <v>2001</v>
      </c>
      <c r="F7025">
        <f t="shared" si="876"/>
        <v>0</v>
      </c>
      <c r="G7025">
        <f>Weighting!$H$17</f>
        <v>0</v>
      </c>
      <c r="H7025">
        <f t="array" ref="H7025">FREQUENCY(IF('Data Transformation'!$B$4:$B$8425=B7011,'Data Transformation'!$G$4:$G$8425),'Bin Analysis'!$B7025)</f>
        <v>2073</v>
      </c>
      <c r="I7025">
        <f t="shared" si="877"/>
        <v>0</v>
      </c>
      <c r="J7025">
        <f t="shared" si="878"/>
        <v>0</v>
      </c>
      <c r="K7025">
        <f>J7025*Weighting!$W$17</f>
        <v>0</v>
      </c>
      <c r="M7025" s="14"/>
    </row>
    <row r="7026" spans="1:25" x14ac:dyDescent="0.55000000000000004">
      <c r="A7026" s="32" t="str">
        <f>IF(Weighting!$P$18&gt;0,B7026,"")</f>
        <v/>
      </c>
      <c r="B7026" t="e">
        <f>Weighting!$C$18</f>
        <v>#DIV/0!</v>
      </c>
      <c r="C7026" t="e">
        <f>Weighting!$F$18</f>
        <v>#NUM!</v>
      </c>
      <c r="D7026" t="e">
        <f>IF(C7026=1,'Data Transformation'!$G$3+0.5*'Data Transformation'!$W$25,IF(C7027=1,D7027-'Data Transformation'!$W$25,FALSE))</f>
        <v>#NUM!</v>
      </c>
      <c r="E7026">
        <f t="array" ref="E7026">IF(ISLOGICAL(D7026),"",FREQUENCY(IF('Data Transformation'!$B$425:$B$8425='Bin Analysis'!$B7011,'Data Transformation'!$G$425:$G$8425),D7026))</f>
        <v>2001</v>
      </c>
      <c r="F7026">
        <f t="shared" si="876"/>
        <v>0</v>
      </c>
      <c r="G7026">
        <f>Weighting!$H$18</f>
        <v>0</v>
      </c>
      <c r="H7026">
        <f t="array" ref="H7026">FREQUENCY(IF('Data Transformation'!$B$4:$B$8425=B7011,'Data Transformation'!$G$4:$G$8425),'Bin Analysis'!$B7026)</f>
        <v>2073</v>
      </c>
      <c r="I7026">
        <f t="shared" si="877"/>
        <v>0</v>
      </c>
      <c r="J7026">
        <f t="shared" si="878"/>
        <v>0</v>
      </c>
      <c r="K7026">
        <f>J7026*Weighting!$W$18</f>
        <v>0</v>
      </c>
      <c r="M7026" s="14"/>
    </row>
    <row r="7027" spans="1:25" x14ac:dyDescent="0.55000000000000004">
      <c r="A7027" s="32" t="str">
        <f>IF(Weighting!$P$19&gt;0,B7027,"")</f>
        <v/>
      </c>
      <c r="B7027" t="e">
        <f>Weighting!$C$19</f>
        <v>#DIV/0!</v>
      </c>
      <c r="C7027" t="e">
        <f>Weighting!$F$19</f>
        <v>#NUM!</v>
      </c>
      <c r="D7027" t="e">
        <f>IF(C7027=1,'Data Transformation'!$G$3+0.5*'Data Transformation'!$W$25,IF(C7028=1,D7028-'Data Transformation'!$W$25,FALSE))</f>
        <v>#NUM!</v>
      </c>
      <c r="E7027">
        <f t="array" ref="E7027">IF(ISLOGICAL(D7027),"",FREQUENCY(IF('Data Transformation'!$B$425:$B$8425='Bin Analysis'!$B7011,'Data Transformation'!$G$425:$G$8425),D7027))</f>
        <v>2001</v>
      </c>
      <c r="F7027">
        <f t="shared" si="876"/>
        <v>0</v>
      </c>
      <c r="G7027">
        <f>Weighting!$H$19</f>
        <v>0</v>
      </c>
      <c r="H7027">
        <f t="array" ref="H7027">FREQUENCY(IF('Data Transformation'!$B$4:$B$8425=B7011,'Data Transformation'!$G$4:$G$8425),'Bin Analysis'!$B7027)</f>
        <v>2073</v>
      </c>
      <c r="I7027">
        <f t="shared" si="877"/>
        <v>0</v>
      </c>
      <c r="J7027">
        <f t="shared" si="878"/>
        <v>0</v>
      </c>
      <c r="K7027">
        <f>J7027*Weighting!$W$19</f>
        <v>0</v>
      </c>
      <c r="M7027" s="14"/>
    </row>
    <row r="7028" spans="1:25" x14ac:dyDescent="0.55000000000000004">
      <c r="A7028" s="32" t="str">
        <f>IF(Weighting!$P$20&gt;0,B7028,"")</f>
        <v/>
      </c>
      <c r="B7028" t="e">
        <f>Weighting!$C$20</f>
        <v>#DIV/0!</v>
      </c>
      <c r="C7028" t="e">
        <f>Weighting!$F$20</f>
        <v>#NUM!</v>
      </c>
      <c r="D7028" t="e">
        <f>IF(C7028=1,'Data Transformation'!$G$3+0.5*'Data Transformation'!$W$25,IF(C7029=1,D7029-'Data Transformation'!$W$25,FALSE))</f>
        <v>#NUM!</v>
      </c>
      <c r="E7028">
        <f t="array" ref="E7028">IF(ISLOGICAL(D7028),"",FREQUENCY(IF('Data Transformation'!$B$425:$B$8425='Bin Analysis'!$B7011,'Data Transformation'!$G$425:$G$8425),D7028))</f>
        <v>2001</v>
      </c>
      <c r="F7028">
        <f t="shared" si="876"/>
        <v>0</v>
      </c>
      <c r="G7028">
        <f>Weighting!$H$20</f>
        <v>0</v>
      </c>
      <c r="H7028">
        <f t="array" ref="H7028">FREQUENCY(IF('Data Transformation'!$B$4:$B$8425=B7011,'Data Transformation'!$G$4:$G$8425),'Bin Analysis'!$B7028)</f>
        <v>2073</v>
      </c>
      <c r="I7028">
        <f t="shared" si="877"/>
        <v>0</v>
      </c>
      <c r="J7028">
        <f t="shared" si="878"/>
        <v>0</v>
      </c>
      <c r="K7028">
        <f>J7028*Weighting!$W$20</f>
        <v>0</v>
      </c>
      <c r="M7028" s="14"/>
    </row>
    <row r="7029" spans="1:25" x14ac:dyDescent="0.55000000000000004">
      <c r="A7029" s="32" t="str">
        <f>IF(Weighting!$P$21&gt;0,B7029,"")</f>
        <v/>
      </c>
      <c r="B7029" t="e">
        <f>Weighting!$C$21</f>
        <v>#DIV/0!</v>
      </c>
      <c r="C7029" t="e">
        <f>Weighting!$F$21</f>
        <v>#NUM!</v>
      </c>
      <c r="D7029" t="e">
        <f>IF(C7029=1,'Data Transformation'!$G$3+0.5*'Data Transformation'!$W$25,IF(C7030=1,D7030-'Data Transformation'!$W$25,FALSE))</f>
        <v>#NUM!</v>
      </c>
      <c r="E7029">
        <f t="array" ref="E7029">IF(ISLOGICAL(D7029),"",FREQUENCY(IF('Data Transformation'!$B$425:$B$8425='Bin Analysis'!$B7011,'Data Transformation'!$G$425:$G$8425),D7029))</f>
        <v>2001</v>
      </c>
      <c r="F7029">
        <f t="shared" si="876"/>
        <v>0</v>
      </c>
      <c r="G7029">
        <f>Weighting!$H$21</f>
        <v>0</v>
      </c>
      <c r="H7029">
        <f t="array" ref="H7029">FREQUENCY(IF('Data Transformation'!$B$4:$B$8425=B7011,'Data Transformation'!$G$4:$G$8425),'Bin Analysis'!$B7029)</f>
        <v>2073</v>
      </c>
      <c r="I7029">
        <f t="shared" si="877"/>
        <v>0</v>
      </c>
      <c r="J7029">
        <f t="shared" si="878"/>
        <v>0</v>
      </c>
      <c r="K7029">
        <f>J7029*Weighting!$W$21</f>
        <v>0</v>
      </c>
      <c r="M7029" s="14"/>
    </row>
    <row r="7030" spans="1:25" x14ac:dyDescent="0.55000000000000004">
      <c r="A7030" s="32" t="str">
        <f>IF(Weighting!$P$22&gt;0,B7030,"")</f>
        <v/>
      </c>
      <c r="B7030" t="e">
        <f>Weighting!$C$22</f>
        <v>#DIV/0!</v>
      </c>
      <c r="C7030" t="e">
        <f>Weighting!$F$22</f>
        <v>#NUM!</v>
      </c>
      <c r="D7030" t="e">
        <f>IF(C7030=1,'Data Transformation'!$G$3+0.5*'Data Transformation'!$W$25,IF(C7031=1,D7031-'Data Transformation'!$W$25,FALSE))</f>
        <v>#NUM!</v>
      </c>
      <c r="E7030">
        <f t="array" ref="E7030">IF(ISLOGICAL(D7030),"",FREQUENCY(IF('Data Transformation'!$B$425:$B$8425='Bin Analysis'!$B7011,'Data Transformation'!$G$425:$G$8425),D7030))</f>
        <v>2001</v>
      </c>
      <c r="F7030">
        <f t="shared" si="876"/>
        <v>0</v>
      </c>
      <c r="G7030">
        <f>Weighting!$H$22</f>
        <v>0</v>
      </c>
      <c r="H7030">
        <f t="array" ref="H7030">FREQUENCY(IF('Data Transformation'!$B$4:$B$8425=B7011,'Data Transformation'!$G$4:$G$8425),'Bin Analysis'!$B7030)</f>
        <v>2073</v>
      </c>
      <c r="I7030">
        <f t="shared" si="877"/>
        <v>0</v>
      </c>
      <c r="J7030">
        <f t="shared" si="878"/>
        <v>0</v>
      </c>
      <c r="K7030">
        <f>J7030*Weighting!$W$22</f>
        <v>0</v>
      </c>
      <c r="M7030" s="14"/>
    </row>
    <row r="7031" spans="1:25" x14ac:dyDescent="0.55000000000000004">
      <c r="A7031" s="32" t="str">
        <f>IF(Weighting!$P$23&gt;0,B7031,"")</f>
        <v/>
      </c>
      <c r="B7031" t="e">
        <f>Weighting!$C$23</f>
        <v>#DIV/0!</v>
      </c>
      <c r="C7031" t="e">
        <f>Weighting!$F$23</f>
        <v>#NUM!</v>
      </c>
      <c r="D7031" t="e">
        <f>IF(C7031=1,'Data Transformation'!$G$3+0.5*'Data Transformation'!$W$25,IF(C7032=1,D7032-'Data Transformation'!$W$25,FALSE))</f>
        <v>#NUM!</v>
      </c>
      <c r="E7031">
        <f t="array" ref="E7031">IF(ISLOGICAL(D7031),"",FREQUENCY(IF('Data Transformation'!$B$425:$B$8425='Bin Analysis'!$B7011,'Data Transformation'!$G$425:$G$8425),D7031))</f>
        <v>2001</v>
      </c>
      <c r="F7031">
        <f t="shared" si="876"/>
        <v>0</v>
      </c>
      <c r="G7031">
        <f>Weighting!$H$23</f>
        <v>0</v>
      </c>
      <c r="H7031">
        <f t="array" ref="H7031">FREQUENCY(IF('Data Transformation'!$B$4:$B$8425=B7011,'Data Transformation'!$G$4:$G$8425),'Bin Analysis'!$B7031)</f>
        <v>2073</v>
      </c>
      <c r="I7031">
        <f t="shared" si="877"/>
        <v>0</v>
      </c>
      <c r="J7031">
        <f t="shared" si="878"/>
        <v>0</v>
      </c>
      <c r="K7031">
        <f>J7031*Weighting!$W$23</f>
        <v>0</v>
      </c>
      <c r="M7031" s="14"/>
    </row>
    <row r="7032" spans="1:25" x14ac:dyDescent="0.55000000000000004">
      <c r="A7032" s="32" t="str">
        <f>IF(Weighting!$P$24&gt;0,B7032,"")</f>
        <v/>
      </c>
      <c r="B7032" t="e">
        <f>Weighting!$C$24</f>
        <v>#DIV/0!</v>
      </c>
      <c r="C7032" t="e">
        <f>Weighting!$F$24</f>
        <v>#NUM!</v>
      </c>
      <c r="D7032" t="e">
        <f>IF(C7032=1,'Data Transformation'!$G$3+0.5*'Data Transformation'!$W$25,IF(C7033=1,D7033-'Data Transformation'!$W$25,FALSE))</f>
        <v>#NUM!</v>
      </c>
      <c r="E7032">
        <f t="array" ref="E7032">IF(ISLOGICAL(D7032),"",FREQUENCY(IF('Data Transformation'!$B$425:$B$8425='Bin Analysis'!$B7011,'Data Transformation'!$G$425:$G$8425),D7032))</f>
        <v>2001</v>
      </c>
      <c r="F7032">
        <f t="shared" si="876"/>
        <v>0</v>
      </c>
      <c r="G7032">
        <f>Weighting!$H$24</f>
        <v>0</v>
      </c>
      <c r="H7032">
        <f t="array" ref="H7032">FREQUENCY(IF('Data Transformation'!$B$4:$B$8425=B7011,'Data Transformation'!$G$4:$G$8425),'Bin Analysis'!$B7032)</f>
        <v>2073</v>
      </c>
      <c r="I7032">
        <f t="shared" si="877"/>
        <v>0</v>
      </c>
      <c r="J7032">
        <f t="shared" si="878"/>
        <v>0</v>
      </c>
      <c r="K7032">
        <f>J7032*Weighting!$W$24</f>
        <v>0</v>
      </c>
      <c r="M7032" s="14"/>
    </row>
    <row r="7033" spans="1:25" x14ac:dyDescent="0.55000000000000004">
      <c r="A7033" s="32" t="str">
        <f>IF(Weighting!$P$25&gt;0,B7033,"")</f>
        <v/>
      </c>
      <c r="B7033" t="e">
        <f>Weighting!$C$25</f>
        <v>#DIV/0!</v>
      </c>
      <c r="C7033" t="e">
        <f>Weighting!$F$25</f>
        <v>#NUM!</v>
      </c>
      <c r="D7033" t="e">
        <f>IF(C7033=1,'Data Transformation'!$G$3+0.5*'Data Transformation'!$W$25,IF(C7034=1,D7034-'Data Transformation'!$W$25,FALSE))</f>
        <v>#NUM!</v>
      </c>
      <c r="E7033">
        <f t="array" ref="E7033">IF(ISLOGICAL(D7033),"",FREQUENCY(IF('Data Transformation'!$B$425:$B$8425='Bin Analysis'!$B7011,'Data Transformation'!$G$425:$G$8425),D7033))</f>
        <v>2001</v>
      </c>
      <c r="F7033">
        <f t="shared" si="876"/>
        <v>0</v>
      </c>
      <c r="G7033">
        <f>Weighting!$H$25</f>
        <v>0</v>
      </c>
      <c r="H7033">
        <f t="array" ref="H7033">FREQUENCY(IF('Data Transformation'!$B$4:$B$8425=B7011,'Data Transformation'!$G$4:$G$8425),'Bin Analysis'!$B7033)</f>
        <v>2073</v>
      </c>
      <c r="I7033">
        <f t="shared" si="877"/>
        <v>0</v>
      </c>
      <c r="J7033">
        <f t="shared" si="878"/>
        <v>0</v>
      </c>
      <c r="K7033">
        <f>J7033*Weighting!$W$25</f>
        <v>0</v>
      </c>
      <c r="M7033" s="14"/>
    </row>
    <row r="7034" spans="1:25" x14ac:dyDescent="0.55000000000000004">
      <c r="O7034"/>
      <c r="P7034"/>
      <c r="Q7034"/>
      <c r="R7034"/>
    </row>
    <row r="7035" spans="1:25" ht="23.35" x14ac:dyDescent="0.8">
      <c r="A7035" s="21" t="s">
        <v>0</v>
      </c>
      <c r="B7035" s="21" t="str">
        <f>IFERROR(VLOOKUP(C7035,'Data Transformation'!$L$6:$M$426,2,FALSE),"")</f>
        <v/>
      </c>
      <c r="C7035" s="21">
        <f>C7011+1</f>
        <v>293</v>
      </c>
      <c r="D7035" s="21"/>
      <c r="E7035" s="21"/>
      <c r="F7035" s="21"/>
      <c r="G7035" s="21"/>
      <c r="H7035" s="22"/>
      <c r="I7035" s="22"/>
      <c r="J7035" s="22"/>
      <c r="K7035" s="21"/>
      <c r="L7035" s="21" t="str">
        <f>B7035</f>
        <v/>
      </c>
      <c r="M7035" s="23" t="e">
        <f>INDEX('Data Transformation'!$O$4:$O$424,MATCH($B7035,'Data Transformation'!$M$4:$M$424,0),MATCH($M$2,'Data Transformation'!$O$3,0))</f>
        <v>#N/A</v>
      </c>
      <c r="N7035" s="27" t="e">
        <f>IF('Input and Summary Results'!$J$16="minimum",'Bin Analysis'!X7036/(M7035-1),'Bin Analysis'!Y7035/('Bin Analysis'!M7035-1))</f>
        <v>#N/A</v>
      </c>
      <c r="O7035" s="27" t="e">
        <f>IF(M7035=FALSE,NA(),(VLOOKUP(1,C7038:K7057,4,FALSE))/(M7035-1))</f>
        <v>#N/A</v>
      </c>
      <c r="P7035" s="27" t="e">
        <f>IF(M7035=FALSE,NA(),SUM(J7038:J7057)/Weighting!$S$5)</f>
        <v>#N/A</v>
      </c>
      <c r="Q7035" s="27" t="e">
        <f>IF(M7035=FALSE,NA(),SUM(K7038:K7057)/Weighting!$S$6)</f>
        <v>#N/A</v>
      </c>
      <c r="R7035" s="27" t="e">
        <f>IF(M7035=FALSE,NA(),(VLOOKUP(1,G7038:K7057,3,FALSE))/(M7035-1))</f>
        <v>#N/A</v>
      </c>
      <c r="S7035" s="22" t="e">
        <f>IF(M7035=FALSE,NA(),IF(SUM(J7038:J7057)=2,"yes","no"))</f>
        <v>#N/A</v>
      </c>
      <c r="X7035" s="2" cm="2">
        <f t="array" ref="X7035:X7036">FREQUENCY(IF('Data Transformation'!$B$425:$B$6424='Bin Analysis'!L7035,'Data Transformation'!$G$425:$G$6424),'Data Transformation'!$U$11)</f>
        <v>0</v>
      </c>
      <c r="Y7035" s="2" cm="2">
        <f t="array" ref="Y7035:Y7036">FREQUENCY(IF('Data Transformation'!$B$425:$B$6424='Bin Analysis'!L7035,'Data Transformation'!$G$425:$G$6424),'Data Transformation'!$U$12)</f>
        <v>0</v>
      </c>
    </row>
    <row r="7036" spans="1:25" x14ac:dyDescent="0.55000000000000004">
      <c r="A7036" s="14" t="s">
        <v>67</v>
      </c>
      <c r="B7036" t="s">
        <v>47</v>
      </c>
      <c r="C7036" t="s">
        <v>5</v>
      </c>
      <c r="D7036" t="s">
        <v>100</v>
      </c>
      <c r="E7036" t="s">
        <v>101</v>
      </c>
      <c r="F7036" t="s">
        <v>102</v>
      </c>
      <c r="G7036" t="s">
        <v>70</v>
      </c>
      <c r="H7036" t="s">
        <v>31</v>
      </c>
      <c r="I7036" t="s">
        <v>32</v>
      </c>
      <c r="J7036" t="s">
        <v>46</v>
      </c>
      <c r="K7036" s="14" t="s">
        <v>45</v>
      </c>
      <c r="M7036" s="14"/>
      <c r="X7036" s="2">
        <v>0</v>
      </c>
      <c r="Y7036" s="2">
        <v>0</v>
      </c>
    </row>
    <row r="7037" spans="1:25" x14ac:dyDescent="0.55000000000000004">
      <c r="A7037" s="32"/>
      <c r="D7037" t="e">
        <f>IF(C7037=1,'Data Transformation'!$G$3+0.5*'Data Transformation'!$W$25,IF(C7038=1,D7038-'Data Transformation'!$W$25,FALSE))</f>
        <v>#NUM!</v>
      </c>
      <c r="E7037">
        <f t="array" ref="E7037">IF(ISLOGICAL(D7037),"",FREQUENCY(IF('Data Transformation'!$B$425:$B$8425='Bin Analysis'!$B7035,'Data Transformation'!$G$425:$G$8425),D7037))</f>
        <v>2001</v>
      </c>
      <c r="F7037" t="e">
        <f>IF(ISLOGICAL(D7037),"",E7037-E7036)</f>
        <v>#VALUE!</v>
      </c>
      <c r="M7037" s="14"/>
    </row>
    <row r="7038" spans="1:25" x14ac:dyDescent="0.55000000000000004">
      <c r="A7038" s="32" t="e">
        <f>IF(Weighting!$P$6&gt;0,B7038,"")</f>
        <v>#NUM!</v>
      </c>
      <c r="B7038" t="e">
        <f>Weighting!$C$6</f>
        <v>#DIV/0!</v>
      </c>
      <c r="C7038" t="e">
        <f>Weighting!$F$6</f>
        <v>#NUM!</v>
      </c>
      <c r="D7038" t="e">
        <f>IF(C7038=1,'Data Transformation'!$G$3+0.5*'Data Transformation'!$W$25,IF(C7039=1,D7039-'Data Transformation'!$W$25,FALSE))</f>
        <v>#NUM!</v>
      </c>
      <c r="E7038">
        <f t="array" ref="E7038">IF(ISLOGICAL(D7038),"",FREQUENCY(IF('Data Transformation'!$B$425:$B$8425='Bin Analysis'!$B7035,'Data Transformation'!$G$425:$G$8425),D7038))</f>
        <v>2001</v>
      </c>
      <c r="F7038">
        <f>IF(ISLOGICAL(D7038),"",E7038-E7037)</f>
        <v>0</v>
      </c>
      <c r="G7038">
        <f>Weighting!$H$6</f>
        <v>1</v>
      </c>
      <c r="H7038">
        <f t="array" ref="H7038">FREQUENCY(IF('Data Transformation'!$B$4:$B$8425=B7035,'Data Transformation'!$G$4:$G$8425),'Bin Analysis'!$B7038)</f>
        <v>2073</v>
      </c>
      <c r="I7038">
        <f>H7038-H7037</f>
        <v>2073</v>
      </c>
      <c r="J7038">
        <f>IF(I7038=0,0,1)</f>
        <v>1</v>
      </c>
      <c r="K7038" t="e">
        <f>J7038*Weighting!$W$6</f>
        <v>#NUM!</v>
      </c>
      <c r="M7038" s="14"/>
    </row>
    <row r="7039" spans="1:25" x14ac:dyDescent="0.55000000000000004">
      <c r="A7039" s="32" t="str">
        <f>IF(Weighting!$P$7&gt;0,B7039,"")</f>
        <v/>
      </c>
      <c r="B7039" t="e">
        <f>Weighting!$C$7</f>
        <v>#DIV/0!</v>
      </c>
      <c r="C7039" t="e">
        <f>Weighting!$F$7</f>
        <v>#NUM!</v>
      </c>
      <c r="D7039" t="e">
        <f>IF(C7039=1,'Data Transformation'!$G$3+0.5*'Data Transformation'!$W$25,IF(C7040=1,D7040-'Data Transformation'!$W$25,FALSE))</f>
        <v>#NUM!</v>
      </c>
      <c r="E7039">
        <f t="array" ref="E7039">IF(ISLOGICAL(D7039),"",FREQUENCY(IF('Data Transformation'!$B$425:$B$8425='Bin Analysis'!$B7035,'Data Transformation'!$G$425:$G$8425),D7039))</f>
        <v>2001</v>
      </c>
      <c r="F7039">
        <f t="shared" ref="F7039:F7057" si="879">IF(ISLOGICAL(D7039),"",E7039-E7038)</f>
        <v>0</v>
      </c>
      <c r="G7039">
        <f>Weighting!$H$7</f>
        <v>0</v>
      </c>
      <c r="H7039">
        <f t="array" ref="H7039">FREQUENCY(IF('Data Transformation'!$B$4:$B$8425=B7035,'Data Transformation'!$G$4:$G$8425),'Bin Analysis'!$B7039)</f>
        <v>2073</v>
      </c>
      <c r="I7039">
        <f t="shared" ref="I7039:I7057" si="880">H7039-H7038</f>
        <v>0</v>
      </c>
      <c r="J7039">
        <f>IF(I7039=0,0,1)</f>
        <v>0</v>
      </c>
      <c r="K7039">
        <f>J7039*Weighting!$W$7</f>
        <v>0</v>
      </c>
      <c r="M7039" s="14"/>
    </row>
    <row r="7040" spans="1:25" x14ac:dyDescent="0.55000000000000004">
      <c r="A7040" s="32" t="str">
        <f>IF(Weighting!$P$8&gt;0,B7040,"")</f>
        <v/>
      </c>
      <c r="B7040" t="e">
        <f>Weighting!$C$8</f>
        <v>#DIV/0!</v>
      </c>
      <c r="C7040" t="e">
        <f>Weighting!$F$8</f>
        <v>#NUM!</v>
      </c>
      <c r="D7040" t="e">
        <f>IF(C7040=1,'Data Transformation'!$G$3+0.5*'Data Transformation'!$W$25,IF(C7041=1,D7041-'Data Transformation'!$W$25,FALSE))</f>
        <v>#NUM!</v>
      </c>
      <c r="E7040">
        <f t="array" ref="E7040">IF(ISLOGICAL(D7040),"",FREQUENCY(IF('Data Transformation'!$B$425:$B$8425='Bin Analysis'!$B7035,'Data Transformation'!$G$425:$G$8425),D7040))</f>
        <v>2001</v>
      </c>
      <c r="F7040">
        <f t="shared" si="879"/>
        <v>0</v>
      </c>
      <c r="G7040">
        <f>Weighting!$H$8</f>
        <v>0</v>
      </c>
      <c r="H7040">
        <f t="array" ref="H7040">FREQUENCY(IF('Data Transformation'!$B$4:$B$8425=B7035,'Data Transformation'!$G$4:$G$8425),'Bin Analysis'!$B7040)</f>
        <v>2073</v>
      </c>
      <c r="I7040">
        <f t="shared" si="880"/>
        <v>0</v>
      </c>
      <c r="J7040">
        <f t="shared" ref="J7040:J7057" si="881">IF(I7040=0,0,1)</f>
        <v>0</v>
      </c>
      <c r="K7040">
        <f>J7040*Weighting!$W$8</f>
        <v>0</v>
      </c>
      <c r="M7040" s="14"/>
    </row>
    <row r="7041" spans="1:13" x14ac:dyDescent="0.55000000000000004">
      <c r="A7041" s="32" t="str">
        <f>IF(Weighting!$P$9&gt;0,B7041,"")</f>
        <v/>
      </c>
      <c r="B7041" s="50" t="e">
        <f>Weighting!$C$9</f>
        <v>#DIV/0!</v>
      </c>
      <c r="C7041" t="e">
        <f>Weighting!$F$9</f>
        <v>#NUM!</v>
      </c>
      <c r="D7041" t="e">
        <f>IF(C7041=1,'Data Transformation'!$G$3+0.5*'Data Transformation'!$W$25,IF(C7042=1,D7042-'Data Transformation'!$W$25,FALSE))</f>
        <v>#NUM!</v>
      </c>
      <c r="E7041">
        <f t="array" ref="E7041">IF(ISLOGICAL(D7041),"",FREQUENCY(IF('Data Transformation'!$B$425:$B$8425='Bin Analysis'!$B7035,'Data Transformation'!$G$425:$G$8425),D7041))</f>
        <v>2001</v>
      </c>
      <c r="F7041">
        <f t="shared" si="879"/>
        <v>0</v>
      </c>
      <c r="G7041">
        <f>Weighting!$H$9</f>
        <v>0</v>
      </c>
      <c r="H7041">
        <f t="array" ref="H7041">FREQUENCY(IF('Data Transformation'!$B$4:$B$8425=B7035,'Data Transformation'!$G$4:$G$8425),'Bin Analysis'!$B7041)</f>
        <v>2073</v>
      </c>
      <c r="I7041">
        <f t="shared" si="880"/>
        <v>0</v>
      </c>
      <c r="J7041">
        <f t="shared" si="881"/>
        <v>0</v>
      </c>
      <c r="K7041">
        <f>J7041*Weighting!$W$9</f>
        <v>0</v>
      </c>
      <c r="M7041" s="14"/>
    </row>
    <row r="7042" spans="1:13" x14ac:dyDescent="0.55000000000000004">
      <c r="A7042" s="32" t="str">
        <f>IF(Weighting!$P$10&gt;0,B7042,"")</f>
        <v/>
      </c>
      <c r="B7042" t="e">
        <f>Weighting!$C$10</f>
        <v>#DIV/0!</v>
      </c>
      <c r="C7042" t="e">
        <f>Weighting!$F$10</f>
        <v>#NUM!</v>
      </c>
      <c r="D7042" t="e">
        <f>IF(C7042=1,'Data Transformation'!$G$3+0.5*'Data Transformation'!$W$25,IF(C7043=1,D7043-'Data Transformation'!$W$25,FALSE))</f>
        <v>#NUM!</v>
      </c>
      <c r="E7042">
        <f t="array" ref="E7042">IF(ISLOGICAL(D7042),"",FREQUENCY(IF('Data Transformation'!$B$425:$B$8425='Bin Analysis'!$B7035,'Data Transformation'!$G$425:$G$8425),D7042))</f>
        <v>2001</v>
      </c>
      <c r="F7042">
        <f t="shared" si="879"/>
        <v>0</v>
      </c>
      <c r="G7042">
        <f>Weighting!$H$10</f>
        <v>0</v>
      </c>
      <c r="H7042">
        <f t="array" ref="H7042">FREQUENCY(IF('Data Transformation'!$B$4:$B$8425=B7035,'Data Transformation'!$G$4:$G$8425),'Bin Analysis'!$B7042)</f>
        <v>2073</v>
      </c>
      <c r="I7042">
        <f t="shared" si="880"/>
        <v>0</v>
      </c>
      <c r="J7042">
        <f t="shared" si="881"/>
        <v>0</v>
      </c>
      <c r="K7042">
        <f>J7042*Weighting!$W$10</f>
        <v>0</v>
      </c>
      <c r="M7042" s="14"/>
    </row>
    <row r="7043" spans="1:13" x14ac:dyDescent="0.55000000000000004">
      <c r="A7043" s="32" t="str">
        <f>IF(Weighting!$P$11&gt;0,B7043,"")</f>
        <v/>
      </c>
      <c r="B7043" t="e">
        <f>Weighting!$C$11</f>
        <v>#DIV/0!</v>
      </c>
      <c r="C7043" t="e">
        <f>Weighting!$F$11</f>
        <v>#NUM!</v>
      </c>
      <c r="D7043" t="e">
        <f>IF(C7043=1,'Data Transformation'!$G$3+0.5*'Data Transformation'!$W$25,IF(C7044=1,D7044-'Data Transformation'!$W$25,FALSE))</f>
        <v>#NUM!</v>
      </c>
      <c r="E7043">
        <f t="array" ref="E7043">IF(ISLOGICAL(D7043),"",FREQUENCY(IF('Data Transformation'!$B$425:$B$8425='Bin Analysis'!$B7035,'Data Transformation'!$G$425:$G$8425),D7043))</f>
        <v>2001</v>
      </c>
      <c r="F7043">
        <f t="shared" si="879"/>
        <v>0</v>
      </c>
      <c r="G7043">
        <f>Weighting!$H$11</f>
        <v>0</v>
      </c>
      <c r="H7043">
        <f t="array" ref="H7043">FREQUENCY(IF('Data Transformation'!$B$4:$B$8425=B7035,'Data Transformation'!$G$4:$G$8425),'Bin Analysis'!$B7043)</f>
        <v>2073</v>
      </c>
      <c r="I7043">
        <f t="shared" si="880"/>
        <v>0</v>
      </c>
      <c r="J7043">
        <f t="shared" si="881"/>
        <v>0</v>
      </c>
      <c r="K7043">
        <f>J7043*Weighting!$W$11</f>
        <v>0</v>
      </c>
      <c r="M7043" s="14"/>
    </row>
    <row r="7044" spans="1:13" x14ac:dyDescent="0.55000000000000004">
      <c r="A7044" s="32" t="str">
        <f>IF(Weighting!$P$12&gt;0,B7044,"")</f>
        <v/>
      </c>
      <c r="B7044" t="e">
        <f>Weighting!$C$12</f>
        <v>#DIV/0!</v>
      </c>
      <c r="C7044" t="e">
        <f>Weighting!$F$12</f>
        <v>#NUM!</v>
      </c>
      <c r="D7044" t="e">
        <f>IF(C7044=1,'Data Transformation'!$G$3+0.5*'Data Transformation'!$W$25,IF(C7045=1,D7045-'Data Transformation'!$W$25,FALSE))</f>
        <v>#NUM!</v>
      </c>
      <c r="E7044">
        <f t="array" ref="E7044">IF(ISLOGICAL(D7044),"",FREQUENCY(IF('Data Transformation'!$B$425:$B$8425='Bin Analysis'!$B7035,'Data Transformation'!$G$425:$G$8425),D7044))</f>
        <v>2001</v>
      </c>
      <c r="F7044">
        <f t="shared" si="879"/>
        <v>0</v>
      </c>
      <c r="G7044">
        <f>Weighting!$H$12</f>
        <v>0</v>
      </c>
      <c r="H7044">
        <f t="array" ref="H7044">FREQUENCY(IF('Data Transformation'!$B$4:$B$8425=B7035,'Data Transformation'!$G$4:$G$8425),'Bin Analysis'!$B7044)</f>
        <v>2073</v>
      </c>
      <c r="I7044">
        <f t="shared" si="880"/>
        <v>0</v>
      </c>
      <c r="J7044">
        <f t="shared" si="881"/>
        <v>0</v>
      </c>
      <c r="K7044">
        <f>J7044*Weighting!$W$12</f>
        <v>0</v>
      </c>
      <c r="M7044" s="14"/>
    </row>
    <row r="7045" spans="1:13" x14ac:dyDescent="0.55000000000000004">
      <c r="A7045" s="32" t="str">
        <f>IF(Weighting!$P$13&gt;0,B7045,"")</f>
        <v/>
      </c>
      <c r="B7045" t="e">
        <f>Weighting!$C$13</f>
        <v>#DIV/0!</v>
      </c>
      <c r="C7045" t="e">
        <f>Weighting!$F$13</f>
        <v>#NUM!</v>
      </c>
      <c r="D7045" t="e">
        <f>IF(C7045=1,'Data Transformation'!$G$3+0.5*'Data Transformation'!$W$25,IF(C7046=1,D7046-'Data Transformation'!$W$25,FALSE))</f>
        <v>#NUM!</v>
      </c>
      <c r="E7045">
        <f t="array" ref="E7045">IF(ISLOGICAL(D7045),"",FREQUENCY(IF('Data Transformation'!$B$425:$B$8425='Bin Analysis'!$B7035,'Data Transformation'!$G$425:$G$8425),D7045))</f>
        <v>2001</v>
      </c>
      <c r="F7045">
        <f t="shared" si="879"/>
        <v>0</v>
      </c>
      <c r="G7045">
        <f>Weighting!$H$13</f>
        <v>0</v>
      </c>
      <c r="H7045">
        <f t="array" ref="H7045">FREQUENCY(IF('Data Transformation'!$B$4:$B$8425=B7035,'Data Transformation'!$G$4:$G$8425),'Bin Analysis'!$B7045)</f>
        <v>2073</v>
      </c>
      <c r="I7045">
        <f t="shared" si="880"/>
        <v>0</v>
      </c>
      <c r="J7045">
        <f t="shared" si="881"/>
        <v>0</v>
      </c>
      <c r="K7045">
        <f>J7045*Weighting!$W$13</f>
        <v>0</v>
      </c>
      <c r="M7045" s="14"/>
    </row>
    <row r="7046" spans="1:13" x14ac:dyDescent="0.55000000000000004">
      <c r="A7046" s="32" t="str">
        <f>IF(Weighting!$P$14&gt;0,B7046,"")</f>
        <v/>
      </c>
      <c r="B7046" t="e">
        <f>Weighting!$C$14</f>
        <v>#DIV/0!</v>
      </c>
      <c r="C7046" t="e">
        <f>Weighting!$F$14</f>
        <v>#NUM!</v>
      </c>
      <c r="D7046" t="e">
        <f>IF(C7046=1,'Data Transformation'!$G$3+0.5*'Data Transformation'!$W$25,IF(C7047=1,D7047-'Data Transformation'!$W$25,FALSE))</f>
        <v>#NUM!</v>
      </c>
      <c r="E7046">
        <f t="array" ref="E7046">IF(ISLOGICAL(D7046),"",FREQUENCY(IF('Data Transformation'!$B$425:$B$8425='Bin Analysis'!$B7035,'Data Transformation'!$G$425:$G$8425),D7046))</f>
        <v>2001</v>
      </c>
      <c r="F7046">
        <f t="shared" si="879"/>
        <v>0</v>
      </c>
      <c r="G7046">
        <f>Weighting!$H$14</f>
        <v>0</v>
      </c>
      <c r="H7046">
        <f t="array" ref="H7046">FREQUENCY(IF('Data Transformation'!$B$4:$B$8425=B7035,'Data Transformation'!$G$4:$G$8425),'Bin Analysis'!$B7046)</f>
        <v>2073</v>
      </c>
      <c r="I7046">
        <f t="shared" si="880"/>
        <v>0</v>
      </c>
      <c r="J7046">
        <f t="shared" si="881"/>
        <v>0</v>
      </c>
      <c r="K7046">
        <f>J7046*Weighting!$W$14</f>
        <v>0</v>
      </c>
      <c r="M7046" s="14"/>
    </row>
    <row r="7047" spans="1:13" x14ac:dyDescent="0.55000000000000004">
      <c r="A7047" s="32" t="str">
        <f>IF(Weighting!$P$15&gt;0,B7047,"")</f>
        <v/>
      </c>
      <c r="B7047" t="e">
        <f>Weighting!$C$15</f>
        <v>#DIV/0!</v>
      </c>
      <c r="C7047" t="e">
        <f>Weighting!$F$15</f>
        <v>#NUM!</v>
      </c>
      <c r="D7047" t="e">
        <f>IF(C7047=1,'Data Transformation'!$G$3+0.5*'Data Transformation'!$W$25,IF(C7048=1,D7048-'Data Transformation'!$W$25,FALSE))</f>
        <v>#NUM!</v>
      </c>
      <c r="E7047">
        <f t="array" ref="E7047">IF(ISLOGICAL(D7047),"",FREQUENCY(IF('Data Transformation'!$B$425:$B$8425='Bin Analysis'!$B7035,'Data Transformation'!$G$425:$G$8425),D7047))</f>
        <v>2001</v>
      </c>
      <c r="F7047">
        <f t="shared" si="879"/>
        <v>0</v>
      </c>
      <c r="G7047">
        <f>Weighting!$H$15</f>
        <v>0</v>
      </c>
      <c r="H7047">
        <f t="array" ref="H7047">FREQUENCY(IF('Data Transformation'!$B$4:$B$8425=B7035,'Data Transformation'!$G$4:$G$8425),'Bin Analysis'!$B7047)</f>
        <v>2073</v>
      </c>
      <c r="I7047">
        <f t="shared" si="880"/>
        <v>0</v>
      </c>
      <c r="J7047">
        <f t="shared" si="881"/>
        <v>0</v>
      </c>
      <c r="K7047">
        <f>J7047*Weighting!$W$15</f>
        <v>0</v>
      </c>
      <c r="M7047" s="14"/>
    </row>
    <row r="7048" spans="1:13" x14ac:dyDescent="0.55000000000000004">
      <c r="A7048" s="32" t="str">
        <f>IF(Weighting!$P$16&gt;0,B7048,"")</f>
        <v/>
      </c>
      <c r="B7048" t="e">
        <f>Weighting!$C$16</f>
        <v>#DIV/0!</v>
      </c>
      <c r="C7048" t="e">
        <f>Weighting!$F$16</f>
        <v>#NUM!</v>
      </c>
      <c r="D7048" t="e">
        <f>IF(C7048=1,'Data Transformation'!$G$3+0.5*'Data Transformation'!$W$25,IF(C7049=1,D7049-'Data Transformation'!$W$25,FALSE))</f>
        <v>#NUM!</v>
      </c>
      <c r="E7048">
        <f t="array" ref="E7048">IF(ISLOGICAL(D7048),"",FREQUENCY(IF('Data Transformation'!$B$425:$B$8425='Bin Analysis'!$B7035,'Data Transformation'!$G$425:$G$8425),D7048))</f>
        <v>2001</v>
      </c>
      <c r="F7048">
        <f t="shared" si="879"/>
        <v>0</v>
      </c>
      <c r="G7048">
        <f>Weighting!$H$16</f>
        <v>0</v>
      </c>
      <c r="H7048">
        <f t="array" ref="H7048">FREQUENCY(IF('Data Transformation'!$B$4:$B$8425=B7035,'Data Transformation'!$G$4:$G$8425),'Bin Analysis'!$B7048)</f>
        <v>2073</v>
      </c>
      <c r="I7048">
        <f t="shared" si="880"/>
        <v>0</v>
      </c>
      <c r="J7048">
        <f t="shared" si="881"/>
        <v>0</v>
      </c>
      <c r="K7048">
        <f>J7048*Weighting!$W$16</f>
        <v>0</v>
      </c>
      <c r="M7048" s="14"/>
    </row>
    <row r="7049" spans="1:13" x14ac:dyDescent="0.55000000000000004">
      <c r="A7049" s="32" t="str">
        <f>IF(Weighting!$P$17&gt;0,B7049,"")</f>
        <v/>
      </c>
      <c r="B7049" t="e">
        <f>Weighting!$C$17</f>
        <v>#DIV/0!</v>
      </c>
      <c r="C7049" t="e">
        <f>Weighting!$F$17</f>
        <v>#NUM!</v>
      </c>
      <c r="D7049" t="e">
        <f>IF(C7049=1,'Data Transformation'!$G$3+0.5*'Data Transformation'!$W$25,IF(C7050=1,D7050-'Data Transformation'!$W$25,FALSE))</f>
        <v>#NUM!</v>
      </c>
      <c r="E7049">
        <f t="array" ref="E7049">IF(ISLOGICAL(D7049),"",FREQUENCY(IF('Data Transformation'!$B$425:$B$8425='Bin Analysis'!$B7035,'Data Transformation'!$G$425:$G$8425),D7049))</f>
        <v>2001</v>
      </c>
      <c r="F7049">
        <f t="shared" si="879"/>
        <v>0</v>
      </c>
      <c r="G7049">
        <f>Weighting!$H$17</f>
        <v>0</v>
      </c>
      <c r="H7049">
        <f t="array" ref="H7049">FREQUENCY(IF('Data Transformation'!$B$4:$B$8425=B7035,'Data Transformation'!$G$4:$G$8425),'Bin Analysis'!$B7049)</f>
        <v>2073</v>
      </c>
      <c r="I7049">
        <f t="shared" si="880"/>
        <v>0</v>
      </c>
      <c r="J7049">
        <f t="shared" si="881"/>
        <v>0</v>
      </c>
      <c r="K7049">
        <f>J7049*Weighting!$W$17</f>
        <v>0</v>
      </c>
      <c r="M7049" s="14"/>
    </row>
    <row r="7050" spans="1:13" x14ac:dyDescent="0.55000000000000004">
      <c r="A7050" s="32" t="str">
        <f>IF(Weighting!$P$18&gt;0,B7050,"")</f>
        <v/>
      </c>
      <c r="B7050" t="e">
        <f>Weighting!$C$18</f>
        <v>#DIV/0!</v>
      </c>
      <c r="C7050" t="e">
        <f>Weighting!$F$18</f>
        <v>#NUM!</v>
      </c>
      <c r="D7050" t="e">
        <f>IF(C7050=1,'Data Transformation'!$G$3+0.5*'Data Transformation'!$W$25,IF(C7051=1,D7051-'Data Transformation'!$W$25,FALSE))</f>
        <v>#NUM!</v>
      </c>
      <c r="E7050">
        <f t="array" ref="E7050">IF(ISLOGICAL(D7050),"",FREQUENCY(IF('Data Transformation'!$B$425:$B$8425='Bin Analysis'!$B7035,'Data Transformation'!$G$425:$G$8425),D7050))</f>
        <v>2001</v>
      </c>
      <c r="F7050">
        <f t="shared" si="879"/>
        <v>0</v>
      </c>
      <c r="G7050">
        <f>Weighting!$H$18</f>
        <v>0</v>
      </c>
      <c r="H7050">
        <f t="array" ref="H7050">FREQUENCY(IF('Data Transformation'!$B$4:$B$8425=B7035,'Data Transformation'!$G$4:$G$8425),'Bin Analysis'!$B7050)</f>
        <v>2073</v>
      </c>
      <c r="I7050">
        <f t="shared" si="880"/>
        <v>0</v>
      </c>
      <c r="J7050">
        <f t="shared" si="881"/>
        <v>0</v>
      </c>
      <c r="K7050">
        <f>J7050*Weighting!$W$18</f>
        <v>0</v>
      </c>
      <c r="M7050" s="14"/>
    </row>
    <row r="7051" spans="1:13" x14ac:dyDescent="0.55000000000000004">
      <c r="A7051" s="32" t="str">
        <f>IF(Weighting!$P$19&gt;0,B7051,"")</f>
        <v/>
      </c>
      <c r="B7051" t="e">
        <f>Weighting!$C$19</f>
        <v>#DIV/0!</v>
      </c>
      <c r="C7051" t="e">
        <f>Weighting!$F$19</f>
        <v>#NUM!</v>
      </c>
      <c r="D7051" t="e">
        <f>IF(C7051=1,'Data Transformation'!$G$3+0.5*'Data Transformation'!$W$25,IF(C7052=1,D7052-'Data Transformation'!$W$25,FALSE))</f>
        <v>#NUM!</v>
      </c>
      <c r="E7051">
        <f t="array" ref="E7051">IF(ISLOGICAL(D7051),"",FREQUENCY(IF('Data Transformation'!$B$425:$B$8425='Bin Analysis'!$B7035,'Data Transformation'!$G$425:$G$8425),D7051))</f>
        <v>2001</v>
      </c>
      <c r="F7051">
        <f t="shared" si="879"/>
        <v>0</v>
      </c>
      <c r="G7051">
        <f>Weighting!$H$19</f>
        <v>0</v>
      </c>
      <c r="H7051">
        <f t="array" ref="H7051">FREQUENCY(IF('Data Transformation'!$B$4:$B$8425=B7035,'Data Transformation'!$G$4:$G$8425),'Bin Analysis'!$B7051)</f>
        <v>2073</v>
      </c>
      <c r="I7051">
        <f t="shared" si="880"/>
        <v>0</v>
      </c>
      <c r="J7051">
        <f t="shared" si="881"/>
        <v>0</v>
      </c>
      <c r="K7051">
        <f>J7051*Weighting!$W$19</f>
        <v>0</v>
      </c>
      <c r="M7051" s="14"/>
    </row>
    <row r="7052" spans="1:13" x14ac:dyDescent="0.55000000000000004">
      <c r="A7052" s="32" t="str">
        <f>IF(Weighting!$P$20&gt;0,B7052,"")</f>
        <v/>
      </c>
      <c r="B7052" t="e">
        <f>Weighting!$C$20</f>
        <v>#DIV/0!</v>
      </c>
      <c r="C7052" t="e">
        <f>Weighting!$F$20</f>
        <v>#NUM!</v>
      </c>
      <c r="D7052" t="e">
        <f>IF(C7052=1,'Data Transformation'!$G$3+0.5*'Data Transformation'!$W$25,IF(C7053=1,D7053-'Data Transformation'!$W$25,FALSE))</f>
        <v>#NUM!</v>
      </c>
      <c r="E7052">
        <f t="array" ref="E7052">IF(ISLOGICAL(D7052),"",FREQUENCY(IF('Data Transformation'!$B$425:$B$8425='Bin Analysis'!$B7035,'Data Transformation'!$G$425:$G$8425),D7052))</f>
        <v>2001</v>
      </c>
      <c r="F7052">
        <f t="shared" si="879"/>
        <v>0</v>
      </c>
      <c r="G7052">
        <f>Weighting!$H$20</f>
        <v>0</v>
      </c>
      <c r="H7052">
        <f t="array" ref="H7052">FREQUENCY(IF('Data Transformation'!$B$4:$B$8425=B7035,'Data Transformation'!$G$4:$G$8425),'Bin Analysis'!$B7052)</f>
        <v>2073</v>
      </c>
      <c r="I7052">
        <f t="shared" si="880"/>
        <v>0</v>
      </c>
      <c r="J7052">
        <f t="shared" si="881"/>
        <v>0</v>
      </c>
      <c r="K7052">
        <f>J7052*Weighting!$W$20</f>
        <v>0</v>
      </c>
      <c r="M7052" s="14"/>
    </row>
    <row r="7053" spans="1:13" x14ac:dyDescent="0.55000000000000004">
      <c r="A7053" s="32" t="str">
        <f>IF(Weighting!$P$21&gt;0,B7053,"")</f>
        <v/>
      </c>
      <c r="B7053" t="e">
        <f>Weighting!$C$21</f>
        <v>#DIV/0!</v>
      </c>
      <c r="C7053" t="e">
        <f>Weighting!$F$21</f>
        <v>#NUM!</v>
      </c>
      <c r="D7053" t="e">
        <f>IF(C7053=1,'Data Transformation'!$G$3+0.5*'Data Transformation'!$W$25,IF(C7054=1,D7054-'Data Transformation'!$W$25,FALSE))</f>
        <v>#NUM!</v>
      </c>
      <c r="E7053">
        <f t="array" ref="E7053">IF(ISLOGICAL(D7053),"",FREQUENCY(IF('Data Transformation'!$B$425:$B$8425='Bin Analysis'!$B7035,'Data Transformation'!$G$425:$G$8425),D7053))</f>
        <v>2001</v>
      </c>
      <c r="F7053">
        <f t="shared" si="879"/>
        <v>0</v>
      </c>
      <c r="G7053">
        <f>Weighting!$H$21</f>
        <v>0</v>
      </c>
      <c r="H7053">
        <f t="array" ref="H7053">FREQUENCY(IF('Data Transformation'!$B$4:$B$8425=B7035,'Data Transformation'!$G$4:$G$8425),'Bin Analysis'!$B7053)</f>
        <v>2073</v>
      </c>
      <c r="I7053">
        <f t="shared" si="880"/>
        <v>0</v>
      </c>
      <c r="J7053">
        <f t="shared" si="881"/>
        <v>0</v>
      </c>
      <c r="K7053">
        <f>J7053*Weighting!$W$21</f>
        <v>0</v>
      </c>
      <c r="M7053" s="14"/>
    </row>
    <row r="7054" spans="1:13" x14ac:dyDescent="0.55000000000000004">
      <c r="A7054" s="32" t="str">
        <f>IF(Weighting!$P$22&gt;0,B7054,"")</f>
        <v/>
      </c>
      <c r="B7054" t="e">
        <f>Weighting!$C$22</f>
        <v>#DIV/0!</v>
      </c>
      <c r="C7054" t="e">
        <f>Weighting!$F$22</f>
        <v>#NUM!</v>
      </c>
      <c r="D7054" t="e">
        <f>IF(C7054=1,'Data Transformation'!$G$3+0.5*'Data Transformation'!$W$25,IF(C7055=1,D7055-'Data Transformation'!$W$25,FALSE))</f>
        <v>#NUM!</v>
      </c>
      <c r="E7054">
        <f t="array" ref="E7054">IF(ISLOGICAL(D7054),"",FREQUENCY(IF('Data Transformation'!$B$425:$B$8425='Bin Analysis'!$B7035,'Data Transformation'!$G$425:$G$8425),D7054))</f>
        <v>2001</v>
      </c>
      <c r="F7054">
        <f t="shared" si="879"/>
        <v>0</v>
      </c>
      <c r="G7054">
        <f>Weighting!$H$22</f>
        <v>0</v>
      </c>
      <c r="H7054">
        <f t="array" ref="H7054">FREQUENCY(IF('Data Transformation'!$B$4:$B$8425=B7035,'Data Transformation'!$G$4:$G$8425),'Bin Analysis'!$B7054)</f>
        <v>2073</v>
      </c>
      <c r="I7054">
        <f t="shared" si="880"/>
        <v>0</v>
      </c>
      <c r="J7054">
        <f t="shared" si="881"/>
        <v>0</v>
      </c>
      <c r="K7054">
        <f>J7054*Weighting!$W$22</f>
        <v>0</v>
      </c>
      <c r="M7054" s="14"/>
    </row>
    <row r="7055" spans="1:13" x14ac:dyDescent="0.55000000000000004">
      <c r="A7055" s="32" t="str">
        <f>IF(Weighting!$P$23&gt;0,B7055,"")</f>
        <v/>
      </c>
      <c r="B7055" t="e">
        <f>Weighting!$C$23</f>
        <v>#DIV/0!</v>
      </c>
      <c r="C7055" t="e">
        <f>Weighting!$F$23</f>
        <v>#NUM!</v>
      </c>
      <c r="D7055" t="e">
        <f>IF(C7055=1,'Data Transformation'!$G$3+0.5*'Data Transformation'!$W$25,IF(C7056=1,D7056-'Data Transformation'!$W$25,FALSE))</f>
        <v>#NUM!</v>
      </c>
      <c r="E7055">
        <f t="array" ref="E7055">IF(ISLOGICAL(D7055),"",FREQUENCY(IF('Data Transformation'!$B$425:$B$8425='Bin Analysis'!$B7035,'Data Transformation'!$G$425:$G$8425),D7055))</f>
        <v>2001</v>
      </c>
      <c r="F7055">
        <f t="shared" si="879"/>
        <v>0</v>
      </c>
      <c r="G7055">
        <f>Weighting!$H$23</f>
        <v>0</v>
      </c>
      <c r="H7055">
        <f t="array" ref="H7055">FREQUENCY(IF('Data Transformation'!$B$4:$B$8425=B7035,'Data Transformation'!$G$4:$G$8425),'Bin Analysis'!$B7055)</f>
        <v>2073</v>
      </c>
      <c r="I7055">
        <f t="shared" si="880"/>
        <v>0</v>
      </c>
      <c r="J7055">
        <f t="shared" si="881"/>
        <v>0</v>
      </c>
      <c r="K7055">
        <f>J7055*Weighting!$W$23</f>
        <v>0</v>
      </c>
      <c r="M7055" s="14"/>
    </row>
    <row r="7056" spans="1:13" x14ac:dyDescent="0.55000000000000004">
      <c r="A7056" s="32" t="str">
        <f>IF(Weighting!$P$24&gt;0,B7056,"")</f>
        <v/>
      </c>
      <c r="B7056" t="e">
        <f>Weighting!$C$24</f>
        <v>#DIV/0!</v>
      </c>
      <c r="C7056" t="e">
        <f>Weighting!$F$24</f>
        <v>#NUM!</v>
      </c>
      <c r="D7056" t="e">
        <f>IF(C7056=1,'Data Transformation'!$G$3+0.5*'Data Transformation'!$W$25,IF(C7057=1,D7057-'Data Transformation'!$W$25,FALSE))</f>
        <v>#NUM!</v>
      </c>
      <c r="E7056">
        <f t="array" ref="E7056">IF(ISLOGICAL(D7056),"",FREQUENCY(IF('Data Transformation'!$B$425:$B$8425='Bin Analysis'!$B7035,'Data Transformation'!$G$425:$G$8425),D7056))</f>
        <v>2001</v>
      </c>
      <c r="F7056">
        <f t="shared" si="879"/>
        <v>0</v>
      </c>
      <c r="G7056">
        <f>Weighting!$H$24</f>
        <v>0</v>
      </c>
      <c r="H7056">
        <f t="array" ref="H7056">FREQUENCY(IF('Data Transformation'!$B$4:$B$8425=B7035,'Data Transformation'!$G$4:$G$8425),'Bin Analysis'!$B7056)</f>
        <v>2073</v>
      </c>
      <c r="I7056">
        <f t="shared" si="880"/>
        <v>0</v>
      </c>
      <c r="J7056">
        <f t="shared" si="881"/>
        <v>0</v>
      </c>
      <c r="K7056">
        <f>J7056*Weighting!$W$24</f>
        <v>0</v>
      </c>
      <c r="M7056" s="14"/>
    </row>
    <row r="7057" spans="1:25" x14ac:dyDescent="0.55000000000000004">
      <c r="A7057" s="32" t="str">
        <f>IF(Weighting!$P$25&gt;0,B7057,"")</f>
        <v/>
      </c>
      <c r="B7057" t="e">
        <f>Weighting!$C$25</f>
        <v>#DIV/0!</v>
      </c>
      <c r="C7057" t="e">
        <f>Weighting!$F$25</f>
        <v>#NUM!</v>
      </c>
      <c r="D7057" t="e">
        <f>IF(C7057=1,'Data Transformation'!$G$3+0.5*'Data Transformation'!$W$25,IF(C7058=1,D7058-'Data Transformation'!$W$25,FALSE))</f>
        <v>#NUM!</v>
      </c>
      <c r="E7057">
        <f t="array" ref="E7057">IF(ISLOGICAL(D7057),"",FREQUENCY(IF('Data Transformation'!$B$425:$B$8425='Bin Analysis'!$B7035,'Data Transformation'!$G$425:$G$8425),D7057))</f>
        <v>2001</v>
      </c>
      <c r="F7057">
        <f t="shared" si="879"/>
        <v>0</v>
      </c>
      <c r="G7057">
        <f>Weighting!$H$25</f>
        <v>0</v>
      </c>
      <c r="H7057">
        <f t="array" ref="H7057">FREQUENCY(IF('Data Transformation'!$B$4:$B$8425=B7035,'Data Transformation'!$G$4:$G$8425),'Bin Analysis'!$B7057)</f>
        <v>2073</v>
      </c>
      <c r="I7057">
        <f t="shared" si="880"/>
        <v>0</v>
      </c>
      <c r="J7057">
        <f t="shared" si="881"/>
        <v>0</v>
      </c>
      <c r="K7057">
        <f>J7057*Weighting!$W$25</f>
        <v>0</v>
      </c>
      <c r="M7057" s="14"/>
    </row>
    <row r="7058" spans="1:25" x14ac:dyDescent="0.55000000000000004">
      <c r="O7058"/>
      <c r="P7058"/>
      <c r="Q7058"/>
      <c r="R7058"/>
    </row>
    <row r="7059" spans="1:25" ht="23.35" x14ac:dyDescent="0.8">
      <c r="A7059" s="21" t="s">
        <v>0</v>
      </c>
      <c r="B7059" s="21" t="str">
        <f>IFERROR(VLOOKUP(C7059,'Data Transformation'!$L$6:$M$426,2,FALSE),"")</f>
        <v/>
      </c>
      <c r="C7059" s="21">
        <f>C7035+1</f>
        <v>294</v>
      </c>
      <c r="D7059" s="21"/>
      <c r="E7059" s="21"/>
      <c r="F7059" s="21"/>
      <c r="G7059" s="21"/>
      <c r="H7059" s="22"/>
      <c r="I7059" s="22"/>
      <c r="J7059" s="22"/>
      <c r="K7059" s="21"/>
      <c r="L7059" s="21" t="str">
        <f>B7059</f>
        <v/>
      </c>
      <c r="M7059" s="23" t="e">
        <f>INDEX('Data Transformation'!$O$4:$O$424,MATCH($B7059,'Data Transformation'!$M$4:$M$424,0),MATCH($M$2,'Data Transformation'!$O$3,0))</f>
        <v>#N/A</v>
      </c>
      <c r="N7059" s="27" t="e">
        <f>IF('Input and Summary Results'!$J$16="minimum",'Bin Analysis'!X7060/(M7059-1),'Bin Analysis'!Y7059/('Bin Analysis'!M7059-1))</f>
        <v>#N/A</v>
      </c>
      <c r="O7059" s="27" t="e">
        <f>IF(M7059=FALSE,NA(),(VLOOKUP(1,C7062:K7081,4,FALSE))/(M7059-1))</f>
        <v>#N/A</v>
      </c>
      <c r="P7059" s="27" t="e">
        <f>IF(M7059=FALSE,NA(),SUM(J7062:J7081)/Weighting!$S$5)</f>
        <v>#N/A</v>
      </c>
      <c r="Q7059" s="27" t="e">
        <f>IF(M7059=FALSE,NA(),SUM(K7062:K7081)/Weighting!$S$6)</f>
        <v>#N/A</v>
      </c>
      <c r="R7059" s="27" t="e">
        <f>IF(M7059=FALSE,NA(),(VLOOKUP(1,G7062:K7081,3,FALSE))/(M7059-1))</f>
        <v>#N/A</v>
      </c>
      <c r="S7059" s="22" t="e">
        <f>IF(M7059=FALSE,NA(),IF(SUM(J7062:J7081)=2,"yes","no"))</f>
        <v>#N/A</v>
      </c>
      <c r="X7059" s="2" cm="2">
        <f t="array" ref="X7059:X7060">FREQUENCY(IF('Data Transformation'!$B$425:$B$6424='Bin Analysis'!L7059,'Data Transformation'!$G$425:$G$6424),'Data Transformation'!$U$11)</f>
        <v>0</v>
      </c>
      <c r="Y7059" s="2" cm="2">
        <f t="array" ref="Y7059:Y7060">FREQUENCY(IF('Data Transformation'!$B$425:$B$6424='Bin Analysis'!L7059,'Data Transformation'!$G$425:$G$6424),'Data Transformation'!$U$12)</f>
        <v>0</v>
      </c>
    </row>
    <row r="7060" spans="1:25" x14ac:dyDescent="0.55000000000000004">
      <c r="A7060" s="14" t="s">
        <v>67</v>
      </c>
      <c r="B7060" t="s">
        <v>47</v>
      </c>
      <c r="C7060" t="s">
        <v>5</v>
      </c>
      <c r="D7060" t="s">
        <v>100</v>
      </c>
      <c r="E7060" t="s">
        <v>101</v>
      </c>
      <c r="F7060" t="s">
        <v>102</v>
      </c>
      <c r="G7060" t="s">
        <v>70</v>
      </c>
      <c r="H7060" t="s">
        <v>31</v>
      </c>
      <c r="I7060" t="s">
        <v>32</v>
      </c>
      <c r="J7060" t="s">
        <v>46</v>
      </c>
      <c r="K7060" s="14" t="s">
        <v>45</v>
      </c>
      <c r="M7060" s="14"/>
      <c r="X7060" s="2">
        <v>0</v>
      </c>
      <c r="Y7060" s="2">
        <v>0</v>
      </c>
    </row>
    <row r="7061" spans="1:25" x14ac:dyDescent="0.55000000000000004">
      <c r="A7061" s="32"/>
      <c r="D7061" t="e">
        <f>IF(C7061=1,'Data Transformation'!$G$3+0.5*'Data Transformation'!$W$25,IF(C7062=1,D7062-'Data Transformation'!$W$25,FALSE))</f>
        <v>#NUM!</v>
      </c>
      <c r="E7061">
        <f t="array" ref="E7061">IF(ISLOGICAL(D7061),"",FREQUENCY(IF('Data Transformation'!$B$425:$B$8425='Bin Analysis'!$B7059,'Data Transformation'!$G$425:$G$8425),D7061))</f>
        <v>2001</v>
      </c>
      <c r="F7061" t="e">
        <f>IF(ISLOGICAL(D7061),"",E7061-E7060)</f>
        <v>#VALUE!</v>
      </c>
      <c r="M7061" s="14"/>
    </row>
    <row r="7062" spans="1:25" x14ac:dyDescent="0.55000000000000004">
      <c r="A7062" s="32" t="e">
        <f>IF(Weighting!$P$6&gt;0,B7062,"")</f>
        <v>#NUM!</v>
      </c>
      <c r="B7062" t="e">
        <f>Weighting!$C$6</f>
        <v>#DIV/0!</v>
      </c>
      <c r="C7062" t="e">
        <f>Weighting!$F$6</f>
        <v>#NUM!</v>
      </c>
      <c r="D7062" t="e">
        <f>IF(C7062=1,'Data Transformation'!$G$3+0.5*'Data Transformation'!$W$25,IF(C7063=1,D7063-'Data Transformation'!$W$25,FALSE))</f>
        <v>#NUM!</v>
      </c>
      <c r="E7062">
        <f t="array" ref="E7062">IF(ISLOGICAL(D7062),"",FREQUENCY(IF('Data Transformation'!$B$425:$B$8425='Bin Analysis'!$B7059,'Data Transformation'!$G$425:$G$8425),D7062))</f>
        <v>2001</v>
      </c>
      <c r="F7062">
        <f>IF(ISLOGICAL(D7062),"",E7062-E7061)</f>
        <v>0</v>
      </c>
      <c r="G7062">
        <f>Weighting!$H$6</f>
        <v>1</v>
      </c>
      <c r="H7062">
        <f t="array" ref="H7062">FREQUENCY(IF('Data Transformation'!$B$4:$B$8425=B7059,'Data Transformation'!$G$4:$G$8425),'Bin Analysis'!$B7062)</f>
        <v>2073</v>
      </c>
      <c r="I7062">
        <f>H7062-H7061</f>
        <v>2073</v>
      </c>
      <c r="J7062">
        <f>IF(I7062=0,0,1)</f>
        <v>1</v>
      </c>
      <c r="K7062" t="e">
        <f>J7062*Weighting!$W$6</f>
        <v>#NUM!</v>
      </c>
      <c r="M7062" s="14"/>
    </row>
    <row r="7063" spans="1:25" x14ac:dyDescent="0.55000000000000004">
      <c r="A7063" s="32" t="str">
        <f>IF(Weighting!$P$7&gt;0,B7063,"")</f>
        <v/>
      </c>
      <c r="B7063" t="e">
        <f>Weighting!$C$7</f>
        <v>#DIV/0!</v>
      </c>
      <c r="C7063" t="e">
        <f>Weighting!$F$7</f>
        <v>#NUM!</v>
      </c>
      <c r="D7063" t="e">
        <f>IF(C7063=1,'Data Transformation'!$G$3+0.5*'Data Transformation'!$W$25,IF(C7064=1,D7064-'Data Transformation'!$W$25,FALSE))</f>
        <v>#NUM!</v>
      </c>
      <c r="E7063">
        <f t="array" ref="E7063">IF(ISLOGICAL(D7063),"",FREQUENCY(IF('Data Transformation'!$B$425:$B$8425='Bin Analysis'!$B7059,'Data Transformation'!$G$425:$G$8425),D7063))</f>
        <v>2001</v>
      </c>
      <c r="F7063">
        <f t="shared" ref="F7063:F7081" si="882">IF(ISLOGICAL(D7063),"",E7063-E7062)</f>
        <v>0</v>
      </c>
      <c r="G7063">
        <f>Weighting!$H$7</f>
        <v>0</v>
      </c>
      <c r="H7063">
        <f t="array" ref="H7063">FREQUENCY(IF('Data Transformation'!$B$4:$B$8425=B7059,'Data Transformation'!$G$4:$G$8425),'Bin Analysis'!$B7063)</f>
        <v>2073</v>
      </c>
      <c r="I7063">
        <f t="shared" ref="I7063:I7081" si="883">H7063-H7062</f>
        <v>0</v>
      </c>
      <c r="J7063">
        <f>IF(I7063=0,0,1)</f>
        <v>0</v>
      </c>
      <c r="K7063">
        <f>J7063*Weighting!$W$7</f>
        <v>0</v>
      </c>
      <c r="M7063" s="14"/>
    </row>
    <row r="7064" spans="1:25" x14ac:dyDescent="0.55000000000000004">
      <c r="A7064" s="32" t="str">
        <f>IF(Weighting!$P$8&gt;0,B7064,"")</f>
        <v/>
      </c>
      <c r="B7064" t="e">
        <f>Weighting!$C$8</f>
        <v>#DIV/0!</v>
      </c>
      <c r="C7064" t="e">
        <f>Weighting!$F$8</f>
        <v>#NUM!</v>
      </c>
      <c r="D7064" t="e">
        <f>IF(C7064=1,'Data Transformation'!$G$3+0.5*'Data Transformation'!$W$25,IF(C7065=1,D7065-'Data Transformation'!$W$25,FALSE))</f>
        <v>#NUM!</v>
      </c>
      <c r="E7064">
        <f t="array" ref="E7064">IF(ISLOGICAL(D7064),"",FREQUENCY(IF('Data Transformation'!$B$425:$B$8425='Bin Analysis'!$B7059,'Data Transformation'!$G$425:$G$8425),D7064))</f>
        <v>2001</v>
      </c>
      <c r="F7064">
        <f t="shared" si="882"/>
        <v>0</v>
      </c>
      <c r="G7064">
        <f>Weighting!$H$8</f>
        <v>0</v>
      </c>
      <c r="H7064">
        <f t="array" ref="H7064">FREQUENCY(IF('Data Transformation'!$B$4:$B$8425=B7059,'Data Transformation'!$G$4:$G$8425),'Bin Analysis'!$B7064)</f>
        <v>2073</v>
      </c>
      <c r="I7064">
        <f t="shared" si="883"/>
        <v>0</v>
      </c>
      <c r="J7064">
        <f t="shared" ref="J7064:J7081" si="884">IF(I7064=0,0,1)</f>
        <v>0</v>
      </c>
      <c r="K7064">
        <f>J7064*Weighting!$W$8</f>
        <v>0</v>
      </c>
      <c r="M7064" s="14"/>
    </row>
    <row r="7065" spans="1:25" x14ac:dyDescent="0.55000000000000004">
      <c r="A7065" s="32" t="str">
        <f>IF(Weighting!$P$9&gt;0,B7065,"")</f>
        <v/>
      </c>
      <c r="B7065" s="50" t="e">
        <f>Weighting!$C$9</f>
        <v>#DIV/0!</v>
      </c>
      <c r="C7065" t="e">
        <f>Weighting!$F$9</f>
        <v>#NUM!</v>
      </c>
      <c r="D7065" t="e">
        <f>IF(C7065=1,'Data Transformation'!$G$3+0.5*'Data Transformation'!$W$25,IF(C7066=1,D7066-'Data Transformation'!$W$25,FALSE))</f>
        <v>#NUM!</v>
      </c>
      <c r="E7065">
        <f t="array" ref="E7065">IF(ISLOGICAL(D7065),"",FREQUENCY(IF('Data Transformation'!$B$425:$B$8425='Bin Analysis'!$B7059,'Data Transformation'!$G$425:$G$8425),D7065))</f>
        <v>2001</v>
      </c>
      <c r="F7065">
        <f t="shared" si="882"/>
        <v>0</v>
      </c>
      <c r="G7065">
        <f>Weighting!$H$9</f>
        <v>0</v>
      </c>
      <c r="H7065">
        <f t="array" ref="H7065">FREQUENCY(IF('Data Transformation'!$B$4:$B$8425=B7059,'Data Transformation'!$G$4:$G$8425),'Bin Analysis'!$B7065)</f>
        <v>2073</v>
      </c>
      <c r="I7065">
        <f t="shared" si="883"/>
        <v>0</v>
      </c>
      <c r="J7065">
        <f t="shared" si="884"/>
        <v>0</v>
      </c>
      <c r="K7065">
        <f>J7065*Weighting!$W$9</f>
        <v>0</v>
      </c>
      <c r="M7065" s="14"/>
    </row>
    <row r="7066" spans="1:25" x14ac:dyDescent="0.55000000000000004">
      <c r="A7066" s="32" t="str">
        <f>IF(Weighting!$P$10&gt;0,B7066,"")</f>
        <v/>
      </c>
      <c r="B7066" t="e">
        <f>Weighting!$C$10</f>
        <v>#DIV/0!</v>
      </c>
      <c r="C7066" t="e">
        <f>Weighting!$F$10</f>
        <v>#NUM!</v>
      </c>
      <c r="D7066" t="e">
        <f>IF(C7066=1,'Data Transformation'!$G$3+0.5*'Data Transformation'!$W$25,IF(C7067=1,D7067-'Data Transformation'!$W$25,FALSE))</f>
        <v>#NUM!</v>
      </c>
      <c r="E7066">
        <f t="array" ref="E7066">IF(ISLOGICAL(D7066),"",FREQUENCY(IF('Data Transformation'!$B$425:$B$8425='Bin Analysis'!$B7059,'Data Transformation'!$G$425:$G$8425),D7066))</f>
        <v>2001</v>
      </c>
      <c r="F7066">
        <f t="shared" si="882"/>
        <v>0</v>
      </c>
      <c r="G7066">
        <f>Weighting!$H$10</f>
        <v>0</v>
      </c>
      <c r="H7066">
        <f t="array" ref="H7066">FREQUENCY(IF('Data Transformation'!$B$4:$B$8425=B7059,'Data Transformation'!$G$4:$G$8425),'Bin Analysis'!$B7066)</f>
        <v>2073</v>
      </c>
      <c r="I7066">
        <f t="shared" si="883"/>
        <v>0</v>
      </c>
      <c r="J7066">
        <f t="shared" si="884"/>
        <v>0</v>
      </c>
      <c r="K7066">
        <f>J7066*Weighting!$W$10</f>
        <v>0</v>
      </c>
      <c r="M7066" s="14"/>
    </row>
    <row r="7067" spans="1:25" x14ac:dyDescent="0.55000000000000004">
      <c r="A7067" s="32" t="str">
        <f>IF(Weighting!$P$11&gt;0,B7067,"")</f>
        <v/>
      </c>
      <c r="B7067" t="e">
        <f>Weighting!$C$11</f>
        <v>#DIV/0!</v>
      </c>
      <c r="C7067" t="e">
        <f>Weighting!$F$11</f>
        <v>#NUM!</v>
      </c>
      <c r="D7067" t="e">
        <f>IF(C7067=1,'Data Transformation'!$G$3+0.5*'Data Transformation'!$W$25,IF(C7068=1,D7068-'Data Transformation'!$W$25,FALSE))</f>
        <v>#NUM!</v>
      </c>
      <c r="E7067">
        <f t="array" ref="E7067">IF(ISLOGICAL(D7067),"",FREQUENCY(IF('Data Transformation'!$B$425:$B$8425='Bin Analysis'!$B7059,'Data Transformation'!$G$425:$G$8425),D7067))</f>
        <v>2001</v>
      </c>
      <c r="F7067">
        <f t="shared" si="882"/>
        <v>0</v>
      </c>
      <c r="G7067">
        <f>Weighting!$H$11</f>
        <v>0</v>
      </c>
      <c r="H7067">
        <f t="array" ref="H7067">FREQUENCY(IF('Data Transformation'!$B$4:$B$8425=B7059,'Data Transformation'!$G$4:$G$8425),'Bin Analysis'!$B7067)</f>
        <v>2073</v>
      </c>
      <c r="I7067">
        <f t="shared" si="883"/>
        <v>0</v>
      </c>
      <c r="J7067">
        <f t="shared" si="884"/>
        <v>0</v>
      </c>
      <c r="K7067">
        <f>J7067*Weighting!$W$11</f>
        <v>0</v>
      </c>
      <c r="M7067" s="14"/>
    </row>
    <row r="7068" spans="1:25" x14ac:dyDescent="0.55000000000000004">
      <c r="A7068" s="32" t="str">
        <f>IF(Weighting!$P$12&gt;0,B7068,"")</f>
        <v/>
      </c>
      <c r="B7068" t="e">
        <f>Weighting!$C$12</f>
        <v>#DIV/0!</v>
      </c>
      <c r="C7068" t="e">
        <f>Weighting!$F$12</f>
        <v>#NUM!</v>
      </c>
      <c r="D7068" t="e">
        <f>IF(C7068=1,'Data Transformation'!$G$3+0.5*'Data Transformation'!$W$25,IF(C7069=1,D7069-'Data Transformation'!$W$25,FALSE))</f>
        <v>#NUM!</v>
      </c>
      <c r="E7068">
        <f t="array" ref="E7068">IF(ISLOGICAL(D7068),"",FREQUENCY(IF('Data Transformation'!$B$425:$B$8425='Bin Analysis'!$B7059,'Data Transformation'!$G$425:$G$8425),D7068))</f>
        <v>2001</v>
      </c>
      <c r="F7068">
        <f t="shared" si="882"/>
        <v>0</v>
      </c>
      <c r="G7068">
        <f>Weighting!$H$12</f>
        <v>0</v>
      </c>
      <c r="H7068">
        <f t="array" ref="H7068">FREQUENCY(IF('Data Transformation'!$B$4:$B$8425=B7059,'Data Transformation'!$G$4:$G$8425),'Bin Analysis'!$B7068)</f>
        <v>2073</v>
      </c>
      <c r="I7068">
        <f t="shared" si="883"/>
        <v>0</v>
      </c>
      <c r="J7068">
        <f t="shared" si="884"/>
        <v>0</v>
      </c>
      <c r="K7068">
        <f>J7068*Weighting!$W$12</f>
        <v>0</v>
      </c>
      <c r="M7068" s="14"/>
    </row>
    <row r="7069" spans="1:25" x14ac:dyDescent="0.55000000000000004">
      <c r="A7069" s="32" t="str">
        <f>IF(Weighting!$P$13&gt;0,B7069,"")</f>
        <v/>
      </c>
      <c r="B7069" t="e">
        <f>Weighting!$C$13</f>
        <v>#DIV/0!</v>
      </c>
      <c r="C7069" t="e">
        <f>Weighting!$F$13</f>
        <v>#NUM!</v>
      </c>
      <c r="D7069" t="e">
        <f>IF(C7069=1,'Data Transformation'!$G$3+0.5*'Data Transformation'!$W$25,IF(C7070=1,D7070-'Data Transformation'!$W$25,FALSE))</f>
        <v>#NUM!</v>
      </c>
      <c r="E7069">
        <f t="array" ref="E7069">IF(ISLOGICAL(D7069),"",FREQUENCY(IF('Data Transformation'!$B$425:$B$8425='Bin Analysis'!$B7059,'Data Transformation'!$G$425:$G$8425),D7069))</f>
        <v>2001</v>
      </c>
      <c r="F7069">
        <f t="shared" si="882"/>
        <v>0</v>
      </c>
      <c r="G7069">
        <f>Weighting!$H$13</f>
        <v>0</v>
      </c>
      <c r="H7069">
        <f t="array" ref="H7069">FREQUENCY(IF('Data Transformation'!$B$4:$B$8425=B7059,'Data Transformation'!$G$4:$G$8425),'Bin Analysis'!$B7069)</f>
        <v>2073</v>
      </c>
      <c r="I7069">
        <f t="shared" si="883"/>
        <v>0</v>
      </c>
      <c r="J7069">
        <f t="shared" si="884"/>
        <v>0</v>
      </c>
      <c r="K7069">
        <f>J7069*Weighting!$W$13</f>
        <v>0</v>
      </c>
      <c r="M7069" s="14"/>
    </row>
    <row r="7070" spans="1:25" x14ac:dyDescent="0.55000000000000004">
      <c r="A7070" s="32" t="str">
        <f>IF(Weighting!$P$14&gt;0,B7070,"")</f>
        <v/>
      </c>
      <c r="B7070" t="e">
        <f>Weighting!$C$14</f>
        <v>#DIV/0!</v>
      </c>
      <c r="C7070" t="e">
        <f>Weighting!$F$14</f>
        <v>#NUM!</v>
      </c>
      <c r="D7070" t="e">
        <f>IF(C7070=1,'Data Transformation'!$G$3+0.5*'Data Transformation'!$W$25,IF(C7071=1,D7071-'Data Transformation'!$W$25,FALSE))</f>
        <v>#NUM!</v>
      </c>
      <c r="E7070">
        <f t="array" ref="E7070">IF(ISLOGICAL(D7070),"",FREQUENCY(IF('Data Transformation'!$B$425:$B$8425='Bin Analysis'!$B7059,'Data Transformation'!$G$425:$G$8425),D7070))</f>
        <v>2001</v>
      </c>
      <c r="F7070">
        <f t="shared" si="882"/>
        <v>0</v>
      </c>
      <c r="G7070">
        <f>Weighting!$H$14</f>
        <v>0</v>
      </c>
      <c r="H7070">
        <f t="array" ref="H7070">FREQUENCY(IF('Data Transformation'!$B$4:$B$8425=B7059,'Data Transformation'!$G$4:$G$8425),'Bin Analysis'!$B7070)</f>
        <v>2073</v>
      </c>
      <c r="I7070">
        <f t="shared" si="883"/>
        <v>0</v>
      </c>
      <c r="J7070">
        <f t="shared" si="884"/>
        <v>0</v>
      </c>
      <c r="K7070">
        <f>J7070*Weighting!$W$14</f>
        <v>0</v>
      </c>
      <c r="M7070" s="14"/>
    </row>
    <row r="7071" spans="1:25" x14ac:dyDescent="0.55000000000000004">
      <c r="A7071" s="32" t="str">
        <f>IF(Weighting!$P$15&gt;0,B7071,"")</f>
        <v/>
      </c>
      <c r="B7071" t="e">
        <f>Weighting!$C$15</f>
        <v>#DIV/0!</v>
      </c>
      <c r="C7071" t="e">
        <f>Weighting!$F$15</f>
        <v>#NUM!</v>
      </c>
      <c r="D7071" t="e">
        <f>IF(C7071=1,'Data Transformation'!$G$3+0.5*'Data Transformation'!$W$25,IF(C7072=1,D7072-'Data Transformation'!$W$25,FALSE))</f>
        <v>#NUM!</v>
      </c>
      <c r="E7071">
        <f t="array" ref="E7071">IF(ISLOGICAL(D7071),"",FREQUENCY(IF('Data Transformation'!$B$425:$B$8425='Bin Analysis'!$B7059,'Data Transformation'!$G$425:$G$8425),D7071))</f>
        <v>2001</v>
      </c>
      <c r="F7071">
        <f t="shared" si="882"/>
        <v>0</v>
      </c>
      <c r="G7071">
        <f>Weighting!$H$15</f>
        <v>0</v>
      </c>
      <c r="H7071">
        <f t="array" ref="H7071">FREQUENCY(IF('Data Transformation'!$B$4:$B$8425=B7059,'Data Transformation'!$G$4:$G$8425),'Bin Analysis'!$B7071)</f>
        <v>2073</v>
      </c>
      <c r="I7071">
        <f t="shared" si="883"/>
        <v>0</v>
      </c>
      <c r="J7071">
        <f t="shared" si="884"/>
        <v>0</v>
      </c>
      <c r="K7071">
        <f>J7071*Weighting!$W$15</f>
        <v>0</v>
      </c>
      <c r="M7071" s="14"/>
    </row>
    <row r="7072" spans="1:25" x14ac:dyDescent="0.55000000000000004">
      <c r="A7072" s="32" t="str">
        <f>IF(Weighting!$P$16&gt;0,B7072,"")</f>
        <v/>
      </c>
      <c r="B7072" t="e">
        <f>Weighting!$C$16</f>
        <v>#DIV/0!</v>
      </c>
      <c r="C7072" t="e">
        <f>Weighting!$F$16</f>
        <v>#NUM!</v>
      </c>
      <c r="D7072" t="e">
        <f>IF(C7072=1,'Data Transformation'!$G$3+0.5*'Data Transformation'!$W$25,IF(C7073=1,D7073-'Data Transformation'!$W$25,FALSE))</f>
        <v>#NUM!</v>
      </c>
      <c r="E7072">
        <f t="array" ref="E7072">IF(ISLOGICAL(D7072),"",FREQUENCY(IF('Data Transformation'!$B$425:$B$8425='Bin Analysis'!$B7059,'Data Transformation'!$G$425:$G$8425),D7072))</f>
        <v>2001</v>
      </c>
      <c r="F7072">
        <f t="shared" si="882"/>
        <v>0</v>
      </c>
      <c r="G7072">
        <f>Weighting!$H$16</f>
        <v>0</v>
      </c>
      <c r="H7072">
        <f t="array" ref="H7072">FREQUENCY(IF('Data Transformation'!$B$4:$B$8425=B7059,'Data Transformation'!$G$4:$G$8425),'Bin Analysis'!$B7072)</f>
        <v>2073</v>
      </c>
      <c r="I7072">
        <f t="shared" si="883"/>
        <v>0</v>
      </c>
      <c r="J7072">
        <f t="shared" si="884"/>
        <v>0</v>
      </c>
      <c r="K7072">
        <f>J7072*Weighting!$W$16</f>
        <v>0</v>
      </c>
      <c r="M7072" s="14"/>
    </row>
    <row r="7073" spans="1:25" x14ac:dyDescent="0.55000000000000004">
      <c r="A7073" s="32" t="str">
        <f>IF(Weighting!$P$17&gt;0,B7073,"")</f>
        <v/>
      </c>
      <c r="B7073" t="e">
        <f>Weighting!$C$17</f>
        <v>#DIV/0!</v>
      </c>
      <c r="C7073" t="e">
        <f>Weighting!$F$17</f>
        <v>#NUM!</v>
      </c>
      <c r="D7073" t="e">
        <f>IF(C7073=1,'Data Transformation'!$G$3+0.5*'Data Transformation'!$W$25,IF(C7074=1,D7074-'Data Transformation'!$W$25,FALSE))</f>
        <v>#NUM!</v>
      </c>
      <c r="E7073">
        <f t="array" ref="E7073">IF(ISLOGICAL(D7073),"",FREQUENCY(IF('Data Transformation'!$B$425:$B$8425='Bin Analysis'!$B7059,'Data Transformation'!$G$425:$G$8425),D7073))</f>
        <v>2001</v>
      </c>
      <c r="F7073">
        <f t="shared" si="882"/>
        <v>0</v>
      </c>
      <c r="G7073">
        <f>Weighting!$H$17</f>
        <v>0</v>
      </c>
      <c r="H7073">
        <f t="array" ref="H7073">FREQUENCY(IF('Data Transformation'!$B$4:$B$8425=B7059,'Data Transformation'!$G$4:$G$8425),'Bin Analysis'!$B7073)</f>
        <v>2073</v>
      </c>
      <c r="I7073">
        <f t="shared" si="883"/>
        <v>0</v>
      </c>
      <c r="J7073">
        <f t="shared" si="884"/>
        <v>0</v>
      </c>
      <c r="K7073">
        <f>J7073*Weighting!$W$17</f>
        <v>0</v>
      </c>
      <c r="M7073" s="14"/>
    </row>
    <row r="7074" spans="1:25" x14ac:dyDescent="0.55000000000000004">
      <c r="A7074" s="32" t="str">
        <f>IF(Weighting!$P$18&gt;0,B7074,"")</f>
        <v/>
      </c>
      <c r="B7074" t="e">
        <f>Weighting!$C$18</f>
        <v>#DIV/0!</v>
      </c>
      <c r="C7074" t="e">
        <f>Weighting!$F$18</f>
        <v>#NUM!</v>
      </c>
      <c r="D7074" t="e">
        <f>IF(C7074=1,'Data Transformation'!$G$3+0.5*'Data Transformation'!$W$25,IF(C7075=1,D7075-'Data Transformation'!$W$25,FALSE))</f>
        <v>#NUM!</v>
      </c>
      <c r="E7074">
        <f t="array" ref="E7074">IF(ISLOGICAL(D7074),"",FREQUENCY(IF('Data Transformation'!$B$425:$B$8425='Bin Analysis'!$B7059,'Data Transformation'!$G$425:$G$8425),D7074))</f>
        <v>2001</v>
      </c>
      <c r="F7074">
        <f t="shared" si="882"/>
        <v>0</v>
      </c>
      <c r="G7074">
        <f>Weighting!$H$18</f>
        <v>0</v>
      </c>
      <c r="H7074">
        <f t="array" ref="H7074">FREQUENCY(IF('Data Transformation'!$B$4:$B$8425=B7059,'Data Transformation'!$G$4:$G$8425),'Bin Analysis'!$B7074)</f>
        <v>2073</v>
      </c>
      <c r="I7074">
        <f t="shared" si="883"/>
        <v>0</v>
      </c>
      <c r="J7074">
        <f t="shared" si="884"/>
        <v>0</v>
      </c>
      <c r="K7074">
        <f>J7074*Weighting!$W$18</f>
        <v>0</v>
      </c>
      <c r="M7074" s="14"/>
    </row>
    <row r="7075" spans="1:25" x14ac:dyDescent="0.55000000000000004">
      <c r="A7075" s="32" t="str">
        <f>IF(Weighting!$P$19&gt;0,B7075,"")</f>
        <v/>
      </c>
      <c r="B7075" t="e">
        <f>Weighting!$C$19</f>
        <v>#DIV/0!</v>
      </c>
      <c r="C7075" t="e">
        <f>Weighting!$F$19</f>
        <v>#NUM!</v>
      </c>
      <c r="D7075" t="e">
        <f>IF(C7075=1,'Data Transformation'!$G$3+0.5*'Data Transformation'!$W$25,IF(C7076=1,D7076-'Data Transformation'!$W$25,FALSE))</f>
        <v>#NUM!</v>
      </c>
      <c r="E7075">
        <f t="array" ref="E7075">IF(ISLOGICAL(D7075),"",FREQUENCY(IF('Data Transformation'!$B$425:$B$8425='Bin Analysis'!$B7059,'Data Transformation'!$G$425:$G$8425),D7075))</f>
        <v>2001</v>
      </c>
      <c r="F7075">
        <f t="shared" si="882"/>
        <v>0</v>
      </c>
      <c r="G7075">
        <f>Weighting!$H$19</f>
        <v>0</v>
      </c>
      <c r="H7075">
        <f t="array" ref="H7075">FREQUENCY(IF('Data Transformation'!$B$4:$B$8425=B7059,'Data Transformation'!$G$4:$G$8425),'Bin Analysis'!$B7075)</f>
        <v>2073</v>
      </c>
      <c r="I7075">
        <f t="shared" si="883"/>
        <v>0</v>
      </c>
      <c r="J7075">
        <f t="shared" si="884"/>
        <v>0</v>
      </c>
      <c r="K7075">
        <f>J7075*Weighting!$W$19</f>
        <v>0</v>
      </c>
      <c r="M7075" s="14"/>
    </row>
    <row r="7076" spans="1:25" x14ac:dyDescent="0.55000000000000004">
      <c r="A7076" s="32" t="str">
        <f>IF(Weighting!$P$20&gt;0,B7076,"")</f>
        <v/>
      </c>
      <c r="B7076" t="e">
        <f>Weighting!$C$20</f>
        <v>#DIV/0!</v>
      </c>
      <c r="C7076" t="e">
        <f>Weighting!$F$20</f>
        <v>#NUM!</v>
      </c>
      <c r="D7076" t="e">
        <f>IF(C7076=1,'Data Transformation'!$G$3+0.5*'Data Transformation'!$W$25,IF(C7077=1,D7077-'Data Transformation'!$W$25,FALSE))</f>
        <v>#NUM!</v>
      </c>
      <c r="E7076">
        <f t="array" ref="E7076">IF(ISLOGICAL(D7076),"",FREQUENCY(IF('Data Transformation'!$B$425:$B$8425='Bin Analysis'!$B7059,'Data Transformation'!$G$425:$G$8425),D7076))</f>
        <v>2001</v>
      </c>
      <c r="F7076">
        <f t="shared" si="882"/>
        <v>0</v>
      </c>
      <c r="G7076">
        <f>Weighting!$H$20</f>
        <v>0</v>
      </c>
      <c r="H7076">
        <f t="array" ref="H7076">FREQUENCY(IF('Data Transformation'!$B$4:$B$8425=B7059,'Data Transformation'!$G$4:$G$8425),'Bin Analysis'!$B7076)</f>
        <v>2073</v>
      </c>
      <c r="I7076">
        <f t="shared" si="883"/>
        <v>0</v>
      </c>
      <c r="J7076">
        <f t="shared" si="884"/>
        <v>0</v>
      </c>
      <c r="K7076">
        <f>J7076*Weighting!$W$20</f>
        <v>0</v>
      </c>
      <c r="M7076" s="14"/>
    </row>
    <row r="7077" spans="1:25" x14ac:dyDescent="0.55000000000000004">
      <c r="A7077" s="32" t="str">
        <f>IF(Weighting!$P$21&gt;0,B7077,"")</f>
        <v/>
      </c>
      <c r="B7077" t="e">
        <f>Weighting!$C$21</f>
        <v>#DIV/0!</v>
      </c>
      <c r="C7077" t="e">
        <f>Weighting!$F$21</f>
        <v>#NUM!</v>
      </c>
      <c r="D7077" t="e">
        <f>IF(C7077=1,'Data Transformation'!$G$3+0.5*'Data Transformation'!$W$25,IF(C7078=1,D7078-'Data Transformation'!$W$25,FALSE))</f>
        <v>#NUM!</v>
      </c>
      <c r="E7077">
        <f t="array" ref="E7077">IF(ISLOGICAL(D7077),"",FREQUENCY(IF('Data Transformation'!$B$425:$B$8425='Bin Analysis'!$B7059,'Data Transformation'!$G$425:$G$8425),D7077))</f>
        <v>2001</v>
      </c>
      <c r="F7077">
        <f t="shared" si="882"/>
        <v>0</v>
      </c>
      <c r="G7077">
        <f>Weighting!$H$21</f>
        <v>0</v>
      </c>
      <c r="H7077">
        <f t="array" ref="H7077">FREQUENCY(IF('Data Transformation'!$B$4:$B$8425=B7059,'Data Transformation'!$G$4:$G$8425),'Bin Analysis'!$B7077)</f>
        <v>2073</v>
      </c>
      <c r="I7077">
        <f t="shared" si="883"/>
        <v>0</v>
      </c>
      <c r="J7077">
        <f t="shared" si="884"/>
        <v>0</v>
      </c>
      <c r="K7077">
        <f>J7077*Weighting!$W$21</f>
        <v>0</v>
      </c>
      <c r="M7077" s="14"/>
    </row>
    <row r="7078" spans="1:25" x14ac:dyDescent="0.55000000000000004">
      <c r="A7078" s="32" t="str">
        <f>IF(Weighting!$P$22&gt;0,B7078,"")</f>
        <v/>
      </c>
      <c r="B7078" t="e">
        <f>Weighting!$C$22</f>
        <v>#DIV/0!</v>
      </c>
      <c r="C7078" t="e">
        <f>Weighting!$F$22</f>
        <v>#NUM!</v>
      </c>
      <c r="D7078" t="e">
        <f>IF(C7078=1,'Data Transformation'!$G$3+0.5*'Data Transformation'!$W$25,IF(C7079=1,D7079-'Data Transformation'!$W$25,FALSE))</f>
        <v>#NUM!</v>
      </c>
      <c r="E7078">
        <f t="array" ref="E7078">IF(ISLOGICAL(D7078),"",FREQUENCY(IF('Data Transformation'!$B$425:$B$8425='Bin Analysis'!$B7059,'Data Transformation'!$G$425:$G$8425),D7078))</f>
        <v>2001</v>
      </c>
      <c r="F7078">
        <f t="shared" si="882"/>
        <v>0</v>
      </c>
      <c r="G7078">
        <f>Weighting!$H$22</f>
        <v>0</v>
      </c>
      <c r="H7078">
        <f t="array" ref="H7078">FREQUENCY(IF('Data Transformation'!$B$4:$B$8425=B7059,'Data Transformation'!$G$4:$G$8425),'Bin Analysis'!$B7078)</f>
        <v>2073</v>
      </c>
      <c r="I7078">
        <f t="shared" si="883"/>
        <v>0</v>
      </c>
      <c r="J7078">
        <f t="shared" si="884"/>
        <v>0</v>
      </c>
      <c r="K7078">
        <f>J7078*Weighting!$W$22</f>
        <v>0</v>
      </c>
      <c r="M7078" s="14"/>
    </row>
    <row r="7079" spans="1:25" x14ac:dyDescent="0.55000000000000004">
      <c r="A7079" s="32" t="str">
        <f>IF(Weighting!$P$23&gt;0,B7079,"")</f>
        <v/>
      </c>
      <c r="B7079" t="e">
        <f>Weighting!$C$23</f>
        <v>#DIV/0!</v>
      </c>
      <c r="C7079" t="e">
        <f>Weighting!$F$23</f>
        <v>#NUM!</v>
      </c>
      <c r="D7079" t="e">
        <f>IF(C7079=1,'Data Transformation'!$G$3+0.5*'Data Transformation'!$W$25,IF(C7080=1,D7080-'Data Transformation'!$W$25,FALSE))</f>
        <v>#NUM!</v>
      </c>
      <c r="E7079">
        <f t="array" ref="E7079">IF(ISLOGICAL(D7079),"",FREQUENCY(IF('Data Transformation'!$B$425:$B$8425='Bin Analysis'!$B7059,'Data Transformation'!$G$425:$G$8425),D7079))</f>
        <v>2001</v>
      </c>
      <c r="F7079">
        <f t="shared" si="882"/>
        <v>0</v>
      </c>
      <c r="G7079">
        <f>Weighting!$H$23</f>
        <v>0</v>
      </c>
      <c r="H7079">
        <f t="array" ref="H7079">FREQUENCY(IF('Data Transformation'!$B$4:$B$8425=B7059,'Data Transformation'!$G$4:$G$8425),'Bin Analysis'!$B7079)</f>
        <v>2073</v>
      </c>
      <c r="I7079">
        <f t="shared" si="883"/>
        <v>0</v>
      </c>
      <c r="J7079">
        <f t="shared" si="884"/>
        <v>0</v>
      </c>
      <c r="K7079">
        <f>J7079*Weighting!$W$23</f>
        <v>0</v>
      </c>
      <c r="M7079" s="14"/>
    </row>
    <row r="7080" spans="1:25" x14ac:dyDescent="0.55000000000000004">
      <c r="A7080" s="32" t="str">
        <f>IF(Weighting!$P$24&gt;0,B7080,"")</f>
        <v/>
      </c>
      <c r="B7080" t="e">
        <f>Weighting!$C$24</f>
        <v>#DIV/0!</v>
      </c>
      <c r="C7080" t="e">
        <f>Weighting!$F$24</f>
        <v>#NUM!</v>
      </c>
      <c r="D7080" t="e">
        <f>IF(C7080=1,'Data Transformation'!$G$3+0.5*'Data Transformation'!$W$25,IF(C7081=1,D7081-'Data Transformation'!$W$25,FALSE))</f>
        <v>#NUM!</v>
      </c>
      <c r="E7080">
        <f t="array" ref="E7080">IF(ISLOGICAL(D7080),"",FREQUENCY(IF('Data Transformation'!$B$425:$B$8425='Bin Analysis'!$B7059,'Data Transformation'!$G$425:$G$8425),D7080))</f>
        <v>2001</v>
      </c>
      <c r="F7080">
        <f t="shared" si="882"/>
        <v>0</v>
      </c>
      <c r="G7080">
        <f>Weighting!$H$24</f>
        <v>0</v>
      </c>
      <c r="H7080">
        <f t="array" ref="H7080">FREQUENCY(IF('Data Transformation'!$B$4:$B$8425=B7059,'Data Transformation'!$G$4:$G$8425),'Bin Analysis'!$B7080)</f>
        <v>2073</v>
      </c>
      <c r="I7080">
        <f t="shared" si="883"/>
        <v>0</v>
      </c>
      <c r="J7080">
        <f t="shared" si="884"/>
        <v>0</v>
      </c>
      <c r="K7080">
        <f>J7080*Weighting!$W$24</f>
        <v>0</v>
      </c>
      <c r="M7080" s="14"/>
    </row>
    <row r="7081" spans="1:25" x14ac:dyDescent="0.55000000000000004">
      <c r="A7081" s="32" t="str">
        <f>IF(Weighting!$P$25&gt;0,B7081,"")</f>
        <v/>
      </c>
      <c r="B7081" t="e">
        <f>Weighting!$C$25</f>
        <v>#DIV/0!</v>
      </c>
      <c r="C7081" t="e">
        <f>Weighting!$F$25</f>
        <v>#NUM!</v>
      </c>
      <c r="D7081" t="e">
        <f>IF(C7081=1,'Data Transformation'!$G$3+0.5*'Data Transformation'!$W$25,IF(C7082=1,D7082-'Data Transformation'!$W$25,FALSE))</f>
        <v>#NUM!</v>
      </c>
      <c r="E7081">
        <f t="array" ref="E7081">IF(ISLOGICAL(D7081),"",FREQUENCY(IF('Data Transformation'!$B$425:$B$8425='Bin Analysis'!$B7059,'Data Transformation'!$G$425:$G$8425),D7081))</f>
        <v>2001</v>
      </c>
      <c r="F7081">
        <f t="shared" si="882"/>
        <v>0</v>
      </c>
      <c r="G7081">
        <f>Weighting!$H$25</f>
        <v>0</v>
      </c>
      <c r="H7081">
        <f t="array" ref="H7081">FREQUENCY(IF('Data Transformation'!$B$4:$B$8425=B7059,'Data Transformation'!$G$4:$G$8425),'Bin Analysis'!$B7081)</f>
        <v>2073</v>
      </c>
      <c r="I7081">
        <f t="shared" si="883"/>
        <v>0</v>
      </c>
      <c r="J7081">
        <f t="shared" si="884"/>
        <v>0</v>
      </c>
      <c r="K7081">
        <f>J7081*Weighting!$W$25</f>
        <v>0</v>
      </c>
      <c r="M7081" s="14"/>
    </row>
    <row r="7082" spans="1:25" x14ac:dyDescent="0.55000000000000004">
      <c r="N7082" s="57"/>
      <c r="O7082"/>
      <c r="P7082"/>
      <c r="Q7082"/>
      <c r="R7082"/>
    </row>
    <row r="7083" spans="1:25" ht="23.35" x14ac:dyDescent="0.8">
      <c r="A7083" s="21" t="s">
        <v>0</v>
      </c>
      <c r="B7083" s="21" t="str">
        <f>IFERROR(VLOOKUP(C7083,'Data Transformation'!$L$6:$M$426,2,FALSE),"")</f>
        <v/>
      </c>
      <c r="C7083" s="21">
        <f>C7059+1</f>
        <v>295</v>
      </c>
      <c r="D7083" s="21"/>
      <c r="E7083" s="21"/>
      <c r="F7083" s="21"/>
      <c r="G7083" s="21"/>
      <c r="H7083" s="22"/>
      <c r="I7083" s="22"/>
      <c r="J7083" s="22"/>
      <c r="K7083" s="21"/>
      <c r="L7083" s="21" t="str">
        <f>B7083</f>
        <v/>
      </c>
      <c r="M7083" s="23" t="e">
        <f>INDEX('Data Transformation'!$O$4:$O$424,MATCH($B7083,'Data Transformation'!$M$4:$M$424,0),MATCH($M$2,'Data Transformation'!$O$3,0))</f>
        <v>#N/A</v>
      </c>
      <c r="N7083" s="27" t="e">
        <f>IF('Input and Summary Results'!$J$16="minimum",'Bin Analysis'!X7084/(M7083-1),'Bin Analysis'!Y7083/('Bin Analysis'!M7083-1))</f>
        <v>#N/A</v>
      </c>
      <c r="O7083" s="27" t="e">
        <f>IF(M7083=FALSE,NA(),(VLOOKUP(1,C7086:K7105,4,FALSE))/(M7083-1))</f>
        <v>#N/A</v>
      </c>
      <c r="P7083" s="27" t="e">
        <f>IF(M7083=FALSE,NA(),SUM(J7086:J7105)/Weighting!$S$5)</f>
        <v>#N/A</v>
      </c>
      <c r="Q7083" s="27" t="e">
        <f>IF(M7083=FALSE,NA(),SUM(K7086:K7105)/Weighting!$S$6)</f>
        <v>#N/A</v>
      </c>
      <c r="R7083" s="27" t="e">
        <f>IF(M7083=FALSE,NA(),(VLOOKUP(1,G7086:K7105,3,FALSE))/(M7083-1))</f>
        <v>#N/A</v>
      </c>
      <c r="S7083" s="22" t="e">
        <f>IF(M7083=FALSE,NA(),IF(SUM(J7086:J7105)=2,"yes","no"))</f>
        <v>#N/A</v>
      </c>
      <c r="X7083" s="2" cm="2">
        <f t="array" ref="X7083:X7084">FREQUENCY(IF('Data Transformation'!$B$425:$B$6424='Bin Analysis'!L7083,'Data Transformation'!$G$425:$G$6424),'Data Transformation'!$U$11)</f>
        <v>0</v>
      </c>
      <c r="Y7083" s="2" cm="2">
        <f t="array" ref="Y7083:Y7084">FREQUENCY(IF('Data Transformation'!$B$425:$B$6424='Bin Analysis'!L7083,'Data Transformation'!$G$425:$G$6424),'Data Transformation'!$U$12)</f>
        <v>0</v>
      </c>
    </row>
    <row r="7084" spans="1:25" x14ac:dyDescent="0.55000000000000004">
      <c r="A7084" s="14" t="s">
        <v>67</v>
      </c>
      <c r="B7084" t="s">
        <v>47</v>
      </c>
      <c r="C7084" t="s">
        <v>5</v>
      </c>
      <c r="D7084" t="s">
        <v>100</v>
      </c>
      <c r="E7084" t="s">
        <v>101</v>
      </c>
      <c r="F7084" t="s">
        <v>102</v>
      </c>
      <c r="G7084" t="s">
        <v>70</v>
      </c>
      <c r="H7084" t="s">
        <v>31</v>
      </c>
      <c r="I7084" t="s">
        <v>32</v>
      </c>
      <c r="J7084" t="s">
        <v>46</v>
      </c>
      <c r="K7084" s="14" t="s">
        <v>45</v>
      </c>
      <c r="M7084" s="14"/>
      <c r="X7084" s="2">
        <v>0</v>
      </c>
      <c r="Y7084" s="2">
        <v>0</v>
      </c>
    </row>
    <row r="7085" spans="1:25" x14ac:dyDescent="0.55000000000000004">
      <c r="A7085" s="32"/>
      <c r="D7085" t="e">
        <f>IF(C7085=1,'Data Transformation'!$G$3+0.5*'Data Transformation'!$W$25,IF(C7086=1,D7086-'Data Transformation'!$W$25,FALSE))</f>
        <v>#NUM!</v>
      </c>
      <c r="E7085">
        <f t="array" ref="E7085">IF(ISLOGICAL(D7085),"",FREQUENCY(IF('Data Transformation'!$B$425:$B$8425='Bin Analysis'!$B7083,'Data Transformation'!$G$425:$G$8425),D7085))</f>
        <v>2001</v>
      </c>
      <c r="F7085" t="e">
        <f>IF(ISLOGICAL(D7085),"",E7085-E7084)</f>
        <v>#VALUE!</v>
      </c>
      <c r="M7085" s="14"/>
    </row>
    <row r="7086" spans="1:25" x14ac:dyDescent="0.55000000000000004">
      <c r="A7086" s="32" t="e">
        <f>IF(Weighting!$P$6&gt;0,B7086,"")</f>
        <v>#NUM!</v>
      </c>
      <c r="B7086" t="e">
        <f>Weighting!$C$6</f>
        <v>#DIV/0!</v>
      </c>
      <c r="C7086" t="e">
        <f>Weighting!$F$6</f>
        <v>#NUM!</v>
      </c>
      <c r="D7086" t="e">
        <f>IF(C7086=1,'Data Transformation'!$G$3+0.5*'Data Transformation'!$W$25,IF(C7087=1,D7087-'Data Transformation'!$W$25,FALSE))</f>
        <v>#NUM!</v>
      </c>
      <c r="E7086">
        <f t="array" ref="E7086">IF(ISLOGICAL(D7086),"",FREQUENCY(IF('Data Transformation'!$B$425:$B$8425='Bin Analysis'!$B7083,'Data Transformation'!$G$425:$G$8425),D7086))</f>
        <v>2001</v>
      </c>
      <c r="F7086">
        <f>IF(ISLOGICAL(D7086),"",E7086-E7085)</f>
        <v>0</v>
      </c>
      <c r="G7086">
        <f>Weighting!$H$6</f>
        <v>1</v>
      </c>
      <c r="H7086">
        <f t="array" ref="H7086">FREQUENCY(IF('Data Transformation'!$B$4:$B$8425=B7083,'Data Transformation'!$G$4:$G$8425),'Bin Analysis'!$B7086)</f>
        <v>2073</v>
      </c>
      <c r="I7086">
        <f>H7086-H7085</f>
        <v>2073</v>
      </c>
      <c r="J7086">
        <f>IF(I7086=0,0,1)</f>
        <v>1</v>
      </c>
      <c r="K7086" t="e">
        <f>J7086*Weighting!$W$6</f>
        <v>#NUM!</v>
      </c>
      <c r="M7086" s="14"/>
    </row>
    <row r="7087" spans="1:25" x14ac:dyDescent="0.55000000000000004">
      <c r="A7087" s="32" t="str">
        <f>IF(Weighting!$P$7&gt;0,B7087,"")</f>
        <v/>
      </c>
      <c r="B7087" t="e">
        <f>Weighting!$C$7</f>
        <v>#DIV/0!</v>
      </c>
      <c r="C7087" t="e">
        <f>Weighting!$F$7</f>
        <v>#NUM!</v>
      </c>
      <c r="D7087" t="e">
        <f>IF(C7087=1,'Data Transformation'!$G$3+0.5*'Data Transformation'!$W$25,IF(C7088=1,D7088-'Data Transformation'!$W$25,FALSE))</f>
        <v>#NUM!</v>
      </c>
      <c r="E7087">
        <f t="array" ref="E7087">IF(ISLOGICAL(D7087),"",FREQUENCY(IF('Data Transformation'!$B$425:$B$8425='Bin Analysis'!$B7083,'Data Transformation'!$G$425:$G$8425),D7087))</f>
        <v>2001</v>
      </c>
      <c r="F7087">
        <f t="shared" ref="F7087:F7105" si="885">IF(ISLOGICAL(D7087),"",E7087-E7086)</f>
        <v>0</v>
      </c>
      <c r="G7087">
        <f>Weighting!$H$7</f>
        <v>0</v>
      </c>
      <c r="H7087">
        <f t="array" ref="H7087">FREQUENCY(IF('Data Transformation'!$B$4:$B$8425=B7083,'Data Transformation'!$G$4:$G$8425),'Bin Analysis'!$B7087)</f>
        <v>2073</v>
      </c>
      <c r="I7087">
        <f t="shared" ref="I7087:I7105" si="886">H7087-H7086</f>
        <v>0</v>
      </c>
      <c r="J7087">
        <f>IF(I7087=0,0,1)</f>
        <v>0</v>
      </c>
      <c r="K7087">
        <f>J7087*Weighting!$W$7</f>
        <v>0</v>
      </c>
      <c r="M7087" s="14"/>
    </row>
    <row r="7088" spans="1:25" x14ac:dyDescent="0.55000000000000004">
      <c r="A7088" s="32" t="str">
        <f>IF(Weighting!$P$8&gt;0,B7088,"")</f>
        <v/>
      </c>
      <c r="B7088" t="e">
        <f>Weighting!$C$8</f>
        <v>#DIV/0!</v>
      </c>
      <c r="C7088" t="e">
        <f>Weighting!$F$8</f>
        <v>#NUM!</v>
      </c>
      <c r="D7088" t="e">
        <f>IF(C7088=1,'Data Transformation'!$G$3+0.5*'Data Transformation'!$W$25,IF(C7089=1,D7089-'Data Transformation'!$W$25,FALSE))</f>
        <v>#NUM!</v>
      </c>
      <c r="E7088">
        <f t="array" ref="E7088">IF(ISLOGICAL(D7088),"",FREQUENCY(IF('Data Transformation'!$B$425:$B$8425='Bin Analysis'!$B7083,'Data Transformation'!$G$425:$G$8425),D7088))</f>
        <v>2001</v>
      </c>
      <c r="F7088">
        <f t="shared" si="885"/>
        <v>0</v>
      </c>
      <c r="G7088">
        <f>Weighting!$H$8</f>
        <v>0</v>
      </c>
      <c r="H7088">
        <f t="array" ref="H7088">FREQUENCY(IF('Data Transformation'!$B$4:$B$8425=B7083,'Data Transformation'!$G$4:$G$8425),'Bin Analysis'!$B7088)</f>
        <v>2073</v>
      </c>
      <c r="I7088">
        <f t="shared" si="886"/>
        <v>0</v>
      </c>
      <c r="J7088">
        <f t="shared" ref="J7088:J7105" si="887">IF(I7088=0,0,1)</f>
        <v>0</v>
      </c>
      <c r="K7088">
        <f>J7088*Weighting!$W$8</f>
        <v>0</v>
      </c>
      <c r="M7088" s="14"/>
    </row>
    <row r="7089" spans="1:13" x14ac:dyDescent="0.55000000000000004">
      <c r="A7089" s="32" t="str">
        <f>IF(Weighting!$P$9&gt;0,B7089,"")</f>
        <v/>
      </c>
      <c r="B7089" s="50" t="e">
        <f>Weighting!$C$9</f>
        <v>#DIV/0!</v>
      </c>
      <c r="C7089" t="e">
        <f>Weighting!$F$9</f>
        <v>#NUM!</v>
      </c>
      <c r="D7089" t="e">
        <f>IF(C7089=1,'Data Transformation'!$G$3+0.5*'Data Transformation'!$W$25,IF(C7090=1,D7090-'Data Transformation'!$W$25,FALSE))</f>
        <v>#NUM!</v>
      </c>
      <c r="E7089">
        <f t="array" ref="E7089">IF(ISLOGICAL(D7089),"",FREQUENCY(IF('Data Transformation'!$B$425:$B$8425='Bin Analysis'!$B7083,'Data Transformation'!$G$425:$G$8425),D7089))</f>
        <v>2001</v>
      </c>
      <c r="F7089">
        <f t="shared" si="885"/>
        <v>0</v>
      </c>
      <c r="G7089">
        <f>Weighting!$H$9</f>
        <v>0</v>
      </c>
      <c r="H7089">
        <f t="array" ref="H7089">FREQUENCY(IF('Data Transformation'!$B$4:$B$8425=B7083,'Data Transformation'!$G$4:$G$8425),'Bin Analysis'!$B7089)</f>
        <v>2073</v>
      </c>
      <c r="I7089">
        <f t="shared" si="886"/>
        <v>0</v>
      </c>
      <c r="J7089">
        <f t="shared" si="887"/>
        <v>0</v>
      </c>
      <c r="K7089">
        <f>J7089*Weighting!$W$9</f>
        <v>0</v>
      </c>
      <c r="M7089" s="14"/>
    </row>
    <row r="7090" spans="1:13" x14ac:dyDescent="0.55000000000000004">
      <c r="A7090" s="32" t="str">
        <f>IF(Weighting!$P$10&gt;0,B7090,"")</f>
        <v/>
      </c>
      <c r="B7090" t="e">
        <f>Weighting!$C$10</f>
        <v>#DIV/0!</v>
      </c>
      <c r="C7090" t="e">
        <f>Weighting!$F$10</f>
        <v>#NUM!</v>
      </c>
      <c r="D7090" t="e">
        <f>IF(C7090=1,'Data Transformation'!$G$3+0.5*'Data Transformation'!$W$25,IF(C7091=1,D7091-'Data Transformation'!$W$25,FALSE))</f>
        <v>#NUM!</v>
      </c>
      <c r="E7090">
        <f t="array" ref="E7090">IF(ISLOGICAL(D7090),"",FREQUENCY(IF('Data Transformation'!$B$425:$B$8425='Bin Analysis'!$B7083,'Data Transformation'!$G$425:$G$8425),D7090))</f>
        <v>2001</v>
      </c>
      <c r="F7090">
        <f t="shared" si="885"/>
        <v>0</v>
      </c>
      <c r="G7090">
        <f>Weighting!$H$10</f>
        <v>0</v>
      </c>
      <c r="H7090">
        <f t="array" ref="H7090">FREQUENCY(IF('Data Transformation'!$B$4:$B$8425=B7083,'Data Transformation'!$G$4:$G$8425),'Bin Analysis'!$B7090)</f>
        <v>2073</v>
      </c>
      <c r="I7090">
        <f t="shared" si="886"/>
        <v>0</v>
      </c>
      <c r="J7090">
        <f t="shared" si="887"/>
        <v>0</v>
      </c>
      <c r="K7090">
        <f>J7090*Weighting!$W$10</f>
        <v>0</v>
      </c>
      <c r="M7090" s="14"/>
    </row>
    <row r="7091" spans="1:13" x14ac:dyDescent="0.55000000000000004">
      <c r="A7091" s="32" t="str">
        <f>IF(Weighting!$P$11&gt;0,B7091,"")</f>
        <v/>
      </c>
      <c r="B7091" t="e">
        <f>Weighting!$C$11</f>
        <v>#DIV/0!</v>
      </c>
      <c r="C7091" t="e">
        <f>Weighting!$F$11</f>
        <v>#NUM!</v>
      </c>
      <c r="D7091" t="e">
        <f>IF(C7091=1,'Data Transformation'!$G$3+0.5*'Data Transformation'!$W$25,IF(C7092=1,D7092-'Data Transformation'!$W$25,FALSE))</f>
        <v>#NUM!</v>
      </c>
      <c r="E7091">
        <f t="array" ref="E7091">IF(ISLOGICAL(D7091),"",FREQUENCY(IF('Data Transformation'!$B$425:$B$8425='Bin Analysis'!$B7083,'Data Transformation'!$G$425:$G$8425),D7091))</f>
        <v>2001</v>
      </c>
      <c r="F7091">
        <f t="shared" si="885"/>
        <v>0</v>
      </c>
      <c r="G7091">
        <f>Weighting!$H$11</f>
        <v>0</v>
      </c>
      <c r="H7091">
        <f t="array" ref="H7091">FREQUENCY(IF('Data Transformation'!$B$4:$B$8425=B7083,'Data Transformation'!$G$4:$G$8425),'Bin Analysis'!$B7091)</f>
        <v>2073</v>
      </c>
      <c r="I7091">
        <f t="shared" si="886"/>
        <v>0</v>
      </c>
      <c r="J7091">
        <f t="shared" si="887"/>
        <v>0</v>
      </c>
      <c r="K7091">
        <f>J7091*Weighting!$W$11</f>
        <v>0</v>
      </c>
      <c r="M7091" s="14"/>
    </row>
    <row r="7092" spans="1:13" x14ac:dyDescent="0.55000000000000004">
      <c r="A7092" s="32" t="str">
        <f>IF(Weighting!$P$12&gt;0,B7092,"")</f>
        <v/>
      </c>
      <c r="B7092" t="e">
        <f>Weighting!$C$12</f>
        <v>#DIV/0!</v>
      </c>
      <c r="C7092" t="e">
        <f>Weighting!$F$12</f>
        <v>#NUM!</v>
      </c>
      <c r="D7092" t="e">
        <f>IF(C7092=1,'Data Transformation'!$G$3+0.5*'Data Transformation'!$W$25,IF(C7093=1,D7093-'Data Transformation'!$W$25,FALSE))</f>
        <v>#NUM!</v>
      </c>
      <c r="E7092">
        <f t="array" ref="E7092">IF(ISLOGICAL(D7092),"",FREQUENCY(IF('Data Transformation'!$B$425:$B$8425='Bin Analysis'!$B7083,'Data Transformation'!$G$425:$G$8425),D7092))</f>
        <v>2001</v>
      </c>
      <c r="F7092">
        <f t="shared" si="885"/>
        <v>0</v>
      </c>
      <c r="G7092">
        <f>Weighting!$H$12</f>
        <v>0</v>
      </c>
      <c r="H7092">
        <f t="array" ref="H7092">FREQUENCY(IF('Data Transformation'!$B$4:$B$8425=B7083,'Data Transformation'!$G$4:$G$8425),'Bin Analysis'!$B7092)</f>
        <v>2073</v>
      </c>
      <c r="I7092">
        <f t="shared" si="886"/>
        <v>0</v>
      </c>
      <c r="J7092">
        <f t="shared" si="887"/>
        <v>0</v>
      </c>
      <c r="K7092">
        <f>J7092*Weighting!$W$12</f>
        <v>0</v>
      </c>
      <c r="M7092" s="14"/>
    </row>
    <row r="7093" spans="1:13" x14ac:dyDescent="0.55000000000000004">
      <c r="A7093" s="32" t="str">
        <f>IF(Weighting!$P$13&gt;0,B7093,"")</f>
        <v/>
      </c>
      <c r="B7093" t="e">
        <f>Weighting!$C$13</f>
        <v>#DIV/0!</v>
      </c>
      <c r="C7093" t="e">
        <f>Weighting!$F$13</f>
        <v>#NUM!</v>
      </c>
      <c r="D7093" t="e">
        <f>IF(C7093=1,'Data Transformation'!$G$3+0.5*'Data Transformation'!$W$25,IF(C7094=1,D7094-'Data Transformation'!$W$25,FALSE))</f>
        <v>#NUM!</v>
      </c>
      <c r="E7093">
        <f t="array" ref="E7093">IF(ISLOGICAL(D7093),"",FREQUENCY(IF('Data Transformation'!$B$425:$B$8425='Bin Analysis'!$B7083,'Data Transformation'!$G$425:$G$8425),D7093))</f>
        <v>2001</v>
      </c>
      <c r="F7093">
        <f t="shared" si="885"/>
        <v>0</v>
      </c>
      <c r="G7093">
        <f>Weighting!$H$13</f>
        <v>0</v>
      </c>
      <c r="H7093">
        <f t="array" ref="H7093">FREQUENCY(IF('Data Transformation'!$B$4:$B$8425=B7083,'Data Transformation'!$G$4:$G$8425),'Bin Analysis'!$B7093)</f>
        <v>2073</v>
      </c>
      <c r="I7093">
        <f t="shared" si="886"/>
        <v>0</v>
      </c>
      <c r="J7093">
        <f t="shared" si="887"/>
        <v>0</v>
      </c>
      <c r="K7093">
        <f>J7093*Weighting!$W$13</f>
        <v>0</v>
      </c>
      <c r="M7093" s="14"/>
    </row>
    <row r="7094" spans="1:13" x14ac:dyDescent="0.55000000000000004">
      <c r="A7094" s="32" t="str">
        <f>IF(Weighting!$P$14&gt;0,B7094,"")</f>
        <v/>
      </c>
      <c r="B7094" t="e">
        <f>Weighting!$C$14</f>
        <v>#DIV/0!</v>
      </c>
      <c r="C7094" t="e">
        <f>Weighting!$F$14</f>
        <v>#NUM!</v>
      </c>
      <c r="D7094" t="e">
        <f>IF(C7094=1,'Data Transformation'!$G$3+0.5*'Data Transformation'!$W$25,IF(C7095=1,D7095-'Data Transformation'!$W$25,FALSE))</f>
        <v>#NUM!</v>
      </c>
      <c r="E7094">
        <f t="array" ref="E7094">IF(ISLOGICAL(D7094),"",FREQUENCY(IF('Data Transformation'!$B$425:$B$8425='Bin Analysis'!$B7083,'Data Transformation'!$G$425:$G$8425),D7094))</f>
        <v>2001</v>
      </c>
      <c r="F7094">
        <f t="shared" si="885"/>
        <v>0</v>
      </c>
      <c r="G7094">
        <f>Weighting!$H$14</f>
        <v>0</v>
      </c>
      <c r="H7094">
        <f t="array" ref="H7094">FREQUENCY(IF('Data Transformation'!$B$4:$B$8425=B7083,'Data Transformation'!$G$4:$G$8425),'Bin Analysis'!$B7094)</f>
        <v>2073</v>
      </c>
      <c r="I7094">
        <f t="shared" si="886"/>
        <v>0</v>
      </c>
      <c r="J7094">
        <f t="shared" si="887"/>
        <v>0</v>
      </c>
      <c r="K7094">
        <f>J7094*Weighting!$W$14</f>
        <v>0</v>
      </c>
      <c r="M7094" s="14"/>
    </row>
    <row r="7095" spans="1:13" x14ac:dyDescent="0.55000000000000004">
      <c r="A7095" s="32" t="str">
        <f>IF(Weighting!$P$15&gt;0,B7095,"")</f>
        <v/>
      </c>
      <c r="B7095" t="e">
        <f>Weighting!$C$15</f>
        <v>#DIV/0!</v>
      </c>
      <c r="C7095" t="e">
        <f>Weighting!$F$15</f>
        <v>#NUM!</v>
      </c>
      <c r="D7095" t="e">
        <f>IF(C7095=1,'Data Transformation'!$G$3+0.5*'Data Transformation'!$W$25,IF(C7096=1,D7096-'Data Transformation'!$W$25,FALSE))</f>
        <v>#NUM!</v>
      </c>
      <c r="E7095">
        <f t="array" ref="E7095">IF(ISLOGICAL(D7095),"",FREQUENCY(IF('Data Transformation'!$B$425:$B$8425='Bin Analysis'!$B7083,'Data Transformation'!$G$425:$G$8425),D7095))</f>
        <v>2001</v>
      </c>
      <c r="F7095">
        <f t="shared" si="885"/>
        <v>0</v>
      </c>
      <c r="G7095">
        <f>Weighting!$H$15</f>
        <v>0</v>
      </c>
      <c r="H7095">
        <f t="array" ref="H7095">FREQUENCY(IF('Data Transformation'!$B$4:$B$8425=B7083,'Data Transformation'!$G$4:$G$8425),'Bin Analysis'!$B7095)</f>
        <v>2073</v>
      </c>
      <c r="I7095">
        <f t="shared" si="886"/>
        <v>0</v>
      </c>
      <c r="J7095">
        <f t="shared" si="887"/>
        <v>0</v>
      </c>
      <c r="K7095">
        <f>J7095*Weighting!$W$15</f>
        <v>0</v>
      </c>
      <c r="M7095" s="14"/>
    </row>
    <row r="7096" spans="1:13" x14ac:dyDescent="0.55000000000000004">
      <c r="A7096" s="32" t="str">
        <f>IF(Weighting!$P$16&gt;0,B7096,"")</f>
        <v/>
      </c>
      <c r="B7096" t="e">
        <f>Weighting!$C$16</f>
        <v>#DIV/0!</v>
      </c>
      <c r="C7096" t="e">
        <f>Weighting!$F$16</f>
        <v>#NUM!</v>
      </c>
      <c r="D7096" t="e">
        <f>IF(C7096=1,'Data Transformation'!$G$3+0.5*'Data Transformation'!$W$25,IF(C7097=1,D7097-'Data Transformation'!$W$25,FALSE))</f>
        <v>#NUM!</v>
      </c>
      <c r="E7096">
        <f t="array" ref="E7096">IF(ISLOGICAL(D7096),"",FREQUENCY(IF('Data Transformation'!$B$425:$B$8425='Bin Analysis'!$B7083,'Data Transformation'!$G$425:$G$8425),D7096))</f>
        <v>2001</v>
      </c>
      <c r="F7096">
        <f t="shared" si="885"/>
        <v>0</v>
      </c>
      <c r="G7096">
        <f>Weighting!$H$16</f>
        <v>0</v>
      </c>
      <c r="H7096">
        <f t="array" ref="H7096">FREQUENCY(IF('Data Transformation'!$B$4:$B$8425=B7083,'Data Transformation'!$G$4:$G$8425),'Bin Analysis'!$B7096)</f>
        <v>2073</v>
      </c>
      <c r="I7096">
        <f t="shared" si="886"/>
        <v>0</v>
      </c>
      <c r="J7096">
        <f t="shared" si="887"/>
        <v>0</v>
      </c>
      <c r="K7096">
        <f>J7096*Weighting!$W$16</f>
        <v>0</v>
      </c>
      <c r="M7096" s="14"/>
    </row>
    <row r="7097" spans="1:13" x14ac:dyDescent="0.55000000000000004">
      <c r="A7097" s="32" t="str">
        <f>IF(Weighting!$P$17&gt;0,B7097,"")</f>
        <v/>
      </c>
      <c r="B7097" t="e">
        <f>Weighting!$C$17</f>
        <v>#DIV/0!</v>
      </c>
      <c r="C7097" t="e">
        <f>Weighting!$F$17</f>
        <v>#NUM!</v>
      </c>
      <c r="D7097" t="e">
        <f>IF(C7097=1,'Data Transformation'!$G$3+0.5*'Data Transformation'!$W$25,IF(C7098=1,D7098-'Data Transformation'!$W$25,FALSE))</f>
        <v>#NUM!</v>
      </c>
      <c r="E7097">
        <f t="array" ref="E7097">IF(ISLOGICAL(D7097),"",FREQUENCY(IF('Data Transformation'!$B$425:$B$8425='Bin Analysis'!$B7083,'Data Transformation'!$G$425:$G$8425),D7097))</f>
        <v>2001</v>
      </c>
      <c r="F7097">
        <f t="shared" si="885"/>
        <v>0</v>
      </c>
      <c r="G7097">
        <f>Weighting!$H$17</f>
        <v>0</v>
      </c>
      <c r="H7097">
        <f t="array" ref="H7097">FREQUENCY(IF('Data Transformation'!$B$4:$B$8425=B7083,'Data Transformation'!$G$4:$G$8425),'Bin Analysis'!$B7097)</f>
        <v>2073</v>
      </c>
      <c r="I7097">
        <f t="shared" si="886"/>
        <v>0</v>
      </c>
      <c r="J7097">
        <f t="shared" si="887"/>
        <v>0</v>
      </c>
      <c r="K7097">
        <f>J7097*Weighting!$W$17</f>
        <v>0</v>
      </c>
      <c r="M7097" s="14"/>
    </row>
    <row r="7098" spans="1:13" x14ac:dyDescent="0.55000000000000004">
      <c r="A7098" s="32" t="str">
        <f>IF(Weighting!$P$18&gt;0,B7098,"")</f>
        <v/>
      </c>
      <c r="B7098" t="e">
        <f>Weighting!$C$18</f>
        <v>#DIV/0!</v>
      </c>
      <c r="C7098" t="e">
        <f>Weighting!$F$18</f>
        <v>#NUM!</v>
      </c>
      <c r="D7098" t="e">
        <f>IF(C7098=1,'Data Transformation'!$G$3+0.5*'Data Transformation'!$W$25,IF(C7099=1,D7099-'Data Transformation'!$W$25,FALSE))</f>
        <v>#NUM!</v>
      </c>
      <c r="E7098">
        <f t="array" ref="E7098">IF(ISLOGICAL(D7098),"",FREQUENCY(IF('Data Transformation'!$B$425:$B$8425='Bin Analysis'!$B7083,'Data Transformation'!$G$425:$G$8425),D7098))</f>
        <v>2001</v>
      </c>
      <c r="F7098">
        <f t="shared" si="885"/>
        <v>0</v>
      </c>
      <c r="G7098">
        <f>Weighting!$H$18</f>
        <v>0</v>
      </c>
      <c r="H7098">
        <f t="array" ref="H7098">FREQUENCY(IF('Data Transformation'!$B$4:$B$8425=B7083,'Data Transformation'!$G$4:$G$8425),'Bin Analysis'!$B7098)</f>
        <v>2073</v>
      </c>
      <c r="I7098">
        <f t="shared" si="886"/>
        <v>0</v>
      </c>
      <c r="J7098">
        <f t="shared" si="887"/>
        <v>0</v>
      </c>
      <c r="K7098">
        <f>J7098*Weighting!$W$18</f>
        <v>0</v>
      </c>
      <c r="M7098" s="14"/>
    </row>
    <row r="7099" spans="1:13" x14ac:dyDescent="0.55000000000000004">
      <c r="A7099" s="32" t="str">
        <f>IF(Weighting!$P$19&gt;0,B7099,"")</f>
        <v/>
      </c>
      <c r="B7099" t="e">
        <f>Weighting!$C$19</f>
        <v>#DIV/0!</v>
      </c>
      <c r="C7099" t="e">
        <f>Weighting!$F$19</f>
        <v>#NUM!</v>
      </c>
      <c r="D7099" t="e">
        <f>IF(C7099=1,'Data Transformation'!$G$3+0.5*'Data Transformation'!$W$25,IF(C7100=1,D7100-'Data Transformation'!$W$25,FALSE))</f>
        <v>#NUM!</v>
      </c>
      <c r="E7099">
        <f t="array" ref="E7099">IF(ISLOGICAL(D7099),"",FREQUENCY(IF('Data Transformation'!$B$425:$B$8425='Bin Analysis'!$B7083,'Data Transformation'!$G$425:$G$8425),D7099))</f>
        <v>2001</v>
      </c>
      <c r="F7099">
        <f t="shared" si="885"/>
        <v>0</v>
      </c>
      <c r="G7099">
        <f>Weighting!$H$19</f>
        <v>0</v>
      </c>
      <c r="H7099">
        <f t="array" ref="H7099">FREQUENCY(IF('Data Transformation'!$B$4:$B$8425=B7083,'Data Transformation'!$G$4:$G$8425),'Bin Analysis'!$B7099)</f>
        <v>2073</v>
      </c>
      <c r="I7099">
        <f t="shared" si="886"/>
        <v>0</v>
      </c>
      <c r="J7099">
        <f t="shared" si="887"/>
        <v>0</v>
      </c>
      <c r="K7099">
        <f>J7099*Weighting!$W$19</f>
        <v>0</v>
      </c>
      <c r="M7099" s="14"/>
    </row>
    <row r="7100" spans="1:13" x14ac:dyDescent="0.55000000000000004">
      <c r="A7100" s="32" t="str">
        <f>IF(Weighting!$P$20&gt;0,B7100,"")</f>
        <v/>
      </c>
      <c r="B7100" t="e">
        <f>Weighting!$C$20</f>
        <v>#DIV/0!</v>
      </c>
      <c r="C7100" t="e">
        <f>Weighting!$F$20</f>
        <v>#NUM!</v>
      </c>
      <c r="D7100" t="e">
        <f>IF(C7100=1,'Data Transformation'!$G$3+0.5*'Data Transformation'!$W$25,IF(C7101=1,D7101-'Data Transformation'!$W$25,FALSE))</f>
        <v>#NUM!</v>
      </c>
      <c r="E7100">
        <f t="array" ref="E7100">IF(ISLOGICAL(D7100),"",FREQUENCY(IF('Data Transformation'!$B$425:$B$8425='Bin Analysis'!$B7083,'Data Transformation'!$G$425:$G$8425),D7100))</f>
        <v>2001</v>
      </c>
      <c r="F7100">
        <f t="shared" si="885"/>
        <v>0</v>
      </c>
      <c r="G7100">
        <f>Weighting!$H$20</f>
        <v>0</v>
      </c>
      <c r="H7100">
        <f t="array" ref="H7100">FREQUENCY(IF('Data Transformation'!$B$4:$B$8425=B7083,'Data Transformation'!$G$4:$G$8425),'Bin Analysis'!$B7100)</f>
        <v>2073</v>
      </c>
      <c r="I7100">
        <f t="shared" si="886"/>
        <v>0</v>
      </c>
      <c r="J7100">
        <f t="shared" si="887"/>
        <v>0</v>
      </c>
      <c r="K7100">
        <f>J7100*Weighting!$W$20</f>
        <v>0</v>
      </c>
      <c r="M7100" s="14"/>
    </row>
    <row r="7101" spans="1:13" x14ac:dyDescent="0.55000000000000004">
      <c r="A7101" s="32" t="str">
        <f>IF(Weighting!$P$21&gt;0,B7101,"")</f>
        <v/>
      </c>
      <c r="B7101" t="e">
        <f>Weighting!$C$21</f>
        <v>#DIV/0!</v>
      </c>
      <c r="C7101" t="e">
        <f>Weighting!$F$21</f>
        <v>#NUM!</v>
      </c>
      <c r="D7101" t="e">
        <f>IF(C7101=1,'Data Transformation'!$G$3+0.5*'Data Transformation'!$W$25,IF(C7102=1,D7102-'Data Transformation'!$W$25,FALSE))</f>
        <v>#NUM!</v>
      </c>
      <c r="E7101">
        <f t="array" ref="E7101">IF(ISLOGICAL(D7101),"",FREQUENCY(IF('Data Transformation'!$B$425:$B$8425='Bin Analysis'!$B7083,'Data Transformation'!$G$425:$G$8425),D7101))</f>
        <v>2001</v>
      </c>
      <c r="F7101">
        <f t="shared" si="885"/>
        <v>0</v>
      </c>
      <c r="G7101">
        <f>Weighting!$H$21</f>
        <v>0</v>
      </c>
      <c r="H7101">
        <f t="array" ref="H7101">FREQUENCY(IF('Data Transformation'!$B$4:$B$8425=B7083,'Data Transformation'!$G$4:$G$8425),'Bin Analysis'!$B7101)</f>
        <v>2073</v>
      </c>
      <c r="I7101">
        <f t="shared" si="886"/>
        <v>0</v>
      </c>
      <c r="J7101">
        <f t="shared" si="887"/>
        <v>0</v>
      </c>
      <c r="K7101">
        <f>J7101*Weighting!$W$21</f>
        <v>0</v>
      </c>
      <c r="M7101" s="14"/>
    </row>
    <row r="7102" spans="1:13" x14ac:dyDescent="0.55000000000000004">
      <c r="A7102" s="32" t="str">
        <f>IF(Weighting!$P$22&gt;0,B7102,"")</f>
        <v/>
      </c>
      <c r="B7102" t="e">
        <f>Weighting!$C$22</f>
        <v>#DIV/0!</v>
      </c>
      <c r="C7102" t="e">
        <f>Weighting!$F$22</f>
        <v>#NUM!</v>
      </c>
      <c r="D7102" t="e">
        <f>IF(C7102=1,'Data Transformation'!$G$3+0.5*'Data Transformation'!$W$25,IF(C7103=1,D7103-'Data Transformation'!$W$25,FALSE))</f>
        <v>#NUM!</v>
      </c>
      <c r="E7102">
        <f t="array" ref="E7102">IF(ISLOGICAL(D7102),"",FREQUENCY(IF('Data Transformation'!$B$425:$B$8425='Bin Analysis'!$B7083,'Data Transformation'!$G$425:$G$8425),D7102))</f>
        <v>2001</v>
      </c>
      <c r="F7102">
        <f t="shared" si="885"/>
        <v>0</v>
      </c>
      <c r="G7102">
        <f>Weighting!$H$22</f>
        <v>0</v>
      </c>
      <c r="H7102">
        <f t="array" ref="H7102">FREQUENCY(IF('Data Transformation'!$B$4:$B$8425=B7083,'Data Transformation'!$G$4:$G$8425),'Bin Analysis'!$B7102)</f>
        <v>2073</v>
      </c>
      <c r="I7102">
        <f t="shared" si="886"/>
        <v>0</v>
      </c>
      <c r="J7102">
        <f t="shared" si="887"/>
        <v>0</v>
      </c>
      <c r="K7102">
        <f>J7102*Weighting!$W$22</f>
        <v>0</v>
      </c>
      <c r="M7102" s="14"/>
    </row>
    <row r="7103" spans="1:13" x14ac:dyDescent="0.55000000000000004">
      <c r="A7103" s="32" t="str">
        <f>IF(Weighting!$P$23&gt;0,B7103,"")</f>
        <v/>
      </c>
      <c r="B7103" t="e">
        <f>Weighting!$C$23</f>
        <v>#DIV/0!</v>
      </c>
      <c r="C7103" t="e">
        <f>Weighting!$F$23</f>
        <v>#NUM!</v>
      </c>
      <c r="D7103" t="e">
        <f>IF(C7103=1,'Data Transformation'!$G$3+0.5*'Data Transformation'!$W$25,IF(C7104=1,D7104-'Data Transformation'!$W$25,FALSE))</f>
        <v>#NUM!</v>
      </c>
      <c r="E7103">
        <f t="array" ref="E7103">IF(ISLOGICAL(D7103),"",FREQUENCY(IF('Data Transformation'!$B$425:$B$8425='Bin Analysis'!$B7083,'Data Transformation'!$G$425:$G$8425),D7103))</f>
        <v>2001</v>
      </c>
      <c r="F7103">
        <f t="shared" si="885"/>
        <v>0</v>
      </c>
      <c r="G7103">
        <f>Weighting!$H$23</f>
        <v>0</v>
      </c>
      <c r="H7103">
        <f t="array" ref="H7103">FREQUENCY(IF('Data Transformation'!$B$4:$B$8425=B7083,'Data Transformation'!$G$4:$G$8425),'Bin Analysis'!$B7103)</f>
        <v>2073</v>
      </c>
      <c r="I7103">
        <f t="shared" si="886"/>
        <v>0</v>
      </c>
      <c r="J7103">
        <f t="shared" si="887"/>
        <v>0</v>
      </c>
      <c r="K7103">
        <f>J7103*Weighting!$W$23</f>
        <v>0</v>
      </c>
      <c r="M7103" s="14"/>
    </row>
    <row r="7104" spans="1:13" x14ac:dyDescent="0.55000000000000004">
      <c r="A7104" s="32" t="str">
        <f>IF(Weighting!$P$24&gt;0,B7104,"")</f>
        <v/>
      </c>
      <c r="B7104" t="e">
        <f>Weighting!$C$24</f>
        <v>#DIV/0!</v>
      </c>
      <c r="C7104" t="e">
        <f>Weighting!$F$24</f>
        <v>#NUM!</v>
      </c>
      <c r="D7104" t="e">
        <f>IF(C7104=1,'Data Transformation'!$G$3+0.5*'Data Transformation'!$W$25,IF(C7105=1,D7105-'Data Transformation'!$W$25,FALSE))</f>
        <v>#NUM!</v>
      </c>
      <c r="E7104">
        <f t="array" ref="E7104">IF(ISLOGICAL(D7104),"",FREQUENCY(IF('Data Transformation'!$B$425:$B$8425='Bin Analysis'!$B7083,'Data Transformation'!$G$425:$G$8425),D7104))</f>
        <v>2001</v>
      </c>
      <c r="F7104">
        <f t="shared" si="885"/>
        <v>0</v>
      </c>
      <c r="G7104">
        <f>Weighting!$H$24</f>
        <v>0</v>
      </c>
      <c r="H7104">
        <f t="array" ref="H7104">FREQUENCY(IF('Data Transformation'!$B$4:$B$8425=B7083,'Data Transformation'!$G$4:$G$8425),'Bin Analysis'!$B7104)</f>
        <v>2073</v>
      </c>
      <c r="I7104">
        <f t="shared" si="886"/>
        <v>0</v>
      </c>
      <c r="J7104">
        <f t="shared" si="887"/>
        <v>0</v>
      </c>
      <c r="K7104">
        <f>J7104*Weighting!$W$24</f>
        <v>0</v>
      </c>
      <c r="M7104" s="14"/>
    </row>
    <row r="7105" spans="1:25" x14ac:dyDescent="0.55000000000000004">
      <c r="A7105" s="32" t="str">
        <f>IF(Weighting!$P$25&gt;0,B7105,"")</f>
        <v/>
      </c>
      <c r="B7105" t="e">
        <f>Weighting!$C$25</f>
        <v>#DIV/0!</v>
      </c>
      <c r="C7105" t="e">
        <f>Weighting!$F$25</f>
        <v>#NUM!</v>
      </c>
      <c r="D7105" t="e">
        <f>IF(C7105=1,'Data Transformation'!$G$3+0.5*'Data Transformation'!$W$25,IF(C7106=1,D7106-'Data Transformation'!$W$25,FALSE))</f>
        <v>#NUM!</v>
      </c>
      <c r="E7105">
        <f t="array" ref="E7105">IF(ISLOGICAL(D7105),"",FREQUENCY(IF('Data Transformation'!$B$425:$B$8425='Bin Analysis'!$B7083,'Data Transformation'!$G$425:$G$8425),D7105))</f>
        <v>2001</v>
      </c>
      <c r="F7105">
        <f t="shared" si="885"/>
        <v>0</v>
      </c>
      <c r="G7105">
        <f>Weighting!$H$25</f>
        <v>0</v>
      </c>
      <c r="H7105">
        <f t="array" ref="H7105">FREQUENCY(IF('Data Transformation'!$B$4:$B$8425=B7083,'Data Transformation'!$G$4:$G$8425),'Bin Analysis'!$B7105)</f>
        <v>2073</v>
      </c>
      <c r="I7105">
        <f t="shared" si="886"/>
        <v>0</v>
      </c>
      <c r="J7105">
        <f t="shared" si="887"/>
        <v>0</v>
      </c>
      <c r="K7105">
        <f>J7105*Weighting!$W$25</f>
        <v>0</v>
      </c>
      <c r="M7105" s="14"/>
    </row>
    <row r="7106" spans="1:25" x14ac:dyDescent="0.55000000000000004">
      <c r="O7106"/>
      <c r="P7106"/>
      <c r="Q7106"/>
      <c r="R7106"/>
    </row>
    <row r="7107" spans="1:25" ht="23.35" x14ac:dyDescent="0.8">
      <c r="A7107" s="21" t="s">
        <v>0</v>
      </c>
      <c r="B7107" s="21" t="str">
        <f>IFERROR(VLOOKUP(C7107,'Data Transformation'!$L$6:$M$426,2,FALSE),"")</f>
        <v/>
      </c>
      <c r="C7107" s="21">
        <f>C7083+1</f>
        <v>296</v>
      </c>
      <c r="D7107" s="21"/>
      <c r="E7107" s="21"/>
      <c r="F7107" s="21"/>
      <c r="G7107" s="21"/>
      <c r="H7107" s="22"/>
      <c r="I7107" s="22"/>
      <c r="J7107" s="22"/>
      <c r="K7107" s="21"/>
      <c r="L7107" s="21" t="str">
        <f>B7107</f>
        <v/>
      </c>
      <c r="M7107" s="23" t="e">
        <f>INDEX('Data Transformation'!$O$4:$O$424,MATCH($B7107,'Data Transformation'!$M$4:$M$424,0),MATCH($M$2,'Data Transformation'!$O$3,0))</f>
        <v>#N/A</v>
      </c>
      <c r="N7107" s="27" t="e">
        <f>IF('Input and Summary Results'!$J$16="minimum",'Bin Analysis'!X7108/(M7107-1),'Bin Analysis'!Y7107/('Bin Analysis'!M7107-1))</f>
        <v>#N/A</v>
      </c>
      <c r="O7107" s="27" t="e">
        <f>IF(M7107=FALSE,NA(),(VLOOKUP(1,C7110:K7129,4,FALSE))/(M7107-1))</f>
        <v>#N/A</v>
      </c>
      <c r="P7107" s="27" t="e">
        <f>IF(M7107=FALSE,NA(),SUM(J7110:J7129)/Weighting!$S$5)</f>
        <v>#N/A</v>
      </c>
      <c r="Q7107" s="27" t="e">
        <f>IF(M7107=FALSE,NA(),SUM(K7110:K7129)/Weighting!$S$6)</f>
        <v>#N/A</v>
      </c>
      <c r="R7107" s="27" t="e">
        <f>IF(M7107=FALSE,NA(),(VLOOKUP(1,G7110:K7129,3,FALSE))/(M7107-1))</f>
        <v>#N/A</v>
      </c>
      <c r="S7107" s="22" t="e">
        <f>IF(M7107=FALSE,NA(),IF(SUM(J7110:J7129)=2,"yes","no"))</f>
        <v>#N/A</v>
      </c>
      <c r="X7107" s="2" cm="2">
        <f t="array" ref="X7107:X7108">FREQUENCY(IF('Data Transformation'!$B$425:$B$6424='Bin Analysis'!L7107,'Data Transformation'!$G$425:$G$6424),'Data Transformation'!$U$11)</f>
        <v>0</v>
      </c>
      <c r="Y7107" s="2" cm="2">
        <f t="array" ref="Y7107:Y7108">FREQUENCY(IF('Data Transformation'!$B$425:$B$6424='Bin Analysis'!L7107,'Data Transformation'!$G$425:$G$6424),'Data Transformation'!$U$12)</f>
        <v>0</v>
      </c>
    </row>
    <row r="7108" spans="1:25" x14ac:dyDescent="0.55000000000000004">
      <c r="A7108" s="14" t="s">
        <v>67</v>
      </c>
      <c r="B7108" t="s">
        <v>47</v>
      </c>
      <c r="C7108" t="s">
        <v>5</v>
      </c>
      <c r="D7108" t="s">
        <v>100</v>
      </c>
      <c r="E7108" t="s">
        <v>101</v>
      </c>
      <c r="F7108" t="s">
        <v>102</v>
      </c>
      <c r="G7108" t="s">
        <v>70</v>
      </c>
      <c r="H7108" t="s">
        <v>31</v>
      </c>
      <c r="I7108" t="s">
        <v>32</v>
      </c>
      <c r="J7108" t="s">
        <v>46</v>
      </c>
      <c r="K7108" s="14" t="s">
        <v>45</v>
      </c>
      <c r="M7108" s="14"/>
      <c r="X7108" s="2">
        <v>0</v>
      </c>
      <c r="Y7108" s="2">
        <v>0</v>
      </c>
    </row>
    <row r="7109" spans="1:25" x14ac:dyDescent="0.55000000000000004">
      <c r="A7109" s="32"/>
      <c r="D7109" t="e">
        <f>IF(C7109=1,'Data Transformation'!$G$3+0.5*'Data Transformation'!$W$25,IF(C7110=1,D7110-'Data Transformation'!$W$25,FALSE))</f>
        <v>#NUM!</v>
      </c>
      <c r="E7109">
        <f t="array" ref="E7109">IF(ISLOGICAL(D7109),"",FREQUENCY(IF('Data Transformation'!$B$425:$B$8425='Bin Analysis'!$B7107,'Data Transformation'!$G$425:$G$8425),D7109))</f>
        <v>2001</v>
      </c>
      <c r="F7109" t="e">
        <f>IF(ISLOGICAL(D7109),"",E7109-E7108)</f>
        <v>#VALUE!</v>
      </c>
      <c r="M7109" s="14"/>
    </row>
    <row r="7110" spans="1:25" x14ac:dyDescent="0.55000000000000004">
      <c r="A7110" s="32" t="e">
        <f>IF(Weighting!$P$6&gt;0,B7110,"")</f>
        <v>#NUM!</v>
      </c>
      <c r="B7110" t="e">
        <f>Weighting!$C$6</f>
        <v>#DIV/0!</v>
      </c>
      <c r="C7110" t="e">
        <f>Weighting!$F$6</f>
        <v>#NUM!</v>
      </c>
      <c r="D7110" t="e">
        <f>IF(C7110=1,'Data Transformation'!$G$3+0.5*'Data Transformation'!$W$25,IF(C7111=1,D7111-'Data Transformation'!$W$25,FALSE))</f>
        <v>#NUM!</v>
      </c>
      <c r="E7110">
        <f t="array" ref="E7110">IF(ISLOGICAL(D7110),"",FREQUENCY(IF('Data Transformation'!$B$425:$B$8425='Bin Analysis'!$B7107,'Data Transformation'!$G$425:$G$8425),D7110))</f>
        <v>2001</v>
      </c>
      <c r="F7110">
        <f>IF(ISLOGICAL(D7110),"",E7110-E7109)</f>
        <v>0</v>
      </c>
      <c r="G7110">
        <f>Weighting!$H$6</f>
        <v>1</v>
      </c>
      <c r="H7110">
        <f t="array" ref="H7110">FREQUENCY(IF('Data Transformation'!$B$4:$B$8425=B7107,'Data Transformation'!$G$4:$G$8425),'Bin Analysis'!$B7110)</f>
        <v>2073</v>
      </c>
      <c r="I7110">
        <f>H7110-H7109</f>
        <v>2073</v>
      </c>
      <c r="J7110">
        <f>IF(I7110=0,0,1)</f>
        <v>1</v>
      </c>
      <c r="K7110" t="e">
        <f>J7110*Weighting!$W$6</f>
        <v>#NUM!</v>
      </c>
      <c r="M7110" s="14"/>
    </row>
    <row r="7111" spans="1:25" x14ac:dyDescent="0.55000000000000004">
      <c r="A7111" s="32" t="str">
        <f>IF(Weighting!$P$7&gt;0,B7111,"")</f>
        <v/>
      </c>
      <c r="B7111" t="e">
        <f>Weighting!$C$7</f>
        <v>#DIV/0!</v>
      </c>
      <c r="C7111" t="e">
        <f>Weighting!$F$7</f>
        <v>#NUM!</v>
      </c>
      <c r="D7111" t="e">
        <f>IF(C7111=1,'Data Transformation'!$G$3+0.5*'Data Transformation'!$W$25,IF(C7112=1,D7112-'Data Transformation'!$W$25,FALSE))</f>
        <v>#NUM!</v>
      </c>
      <c r="E7111">
        <f t="array" ref="E7111">IF(ISLOGICAL(D7111),"",FREQUENCY(IF('Data Transformation'!$B$425:$B$8425='Bin Analysis'!$B7107,'Data Transformation'!$G$425:$G$8425),D7111))</f>
        <v>2001</v>
      </c>
      <c r="F7111">
        <f t="shared" ref="F7111:F7129" si="888">IF(ISLOGICAL(D7111),"",E7111-E7110)</f>
        <v>0</v>
      </c>
      <c r="G7111">
        <f>Weighting!$H$7</f>
        <v>0</v>
      </c>
      <c r="H7111">
        <f t="array" ref="H7111">FREQUENCY(IF('Data Transformation'!$B$4:$B$8425=B7107,'Data Transformation'!$G$4:$G$8425),'Bin Analysis'!$B7111)</f>
        <v>2073</v>
      </c>
      <c r="I7111">
        <f t="shared" ref="I7111:I7129" si="889">H7111-H7110</f>
        <v>0</v>
      </c>
      <c r="J7111">
        <f>IF(I7111=0,0,1)</f>
        <v>0</v>
      </c>
      <c r="K7111">
        <f>J7111*Weighting!$W$7</f>
        <v>0</v>
      </c>
      <c r="M7111" s="14"/>
    </row>
    <row r="7112" spans="1:25" x14ac:dyDescent="0.55000000000000004">
      <c r="A7112" s="32" t="str">
        <f>IF(Weighting!$P$8&gt;0,B7112,"")</f>
        <v/>
      </c>
      <c r="B7112" t="e">
        <f>Weighting!$C$8</f>
        <v>#DIV/0!</v>
      </c>
      <c r="C7112" t="e">
        <f>Weighting!$F$8</f>
        <v>#NUM!</v>
      </c>
      <c r="D7112" t="e">
        <f>IF(C7112=1,'Data Transformation'!$G$3+0.5*'Data Transformation'!$W$25,IF(C7113=1,D7113-'Data Transformation'!$W$25,FALSE))</f>
        <v>#NUM!</v>
      </c>
      <c r="E7112">
        <f t="array" ref="E7112">IF(ISLOGICAL(D7112),"",FREQUENCY(IF('Data Transformation'!$B$425:$B$8425='Bin Analysis'!$B7107,'Data Transformation'!$G$425:$G$8425),D7112))</f>
        <v>2001</v>
      </c>
      <c r="F7112">
        <f t="shared" si="888"/>
        <v>0</v>
      </c>
      <c r="G7112">
        <f>Weighting!$H$8</f>
        <v>0</v>
      </c>
      <c r="H7112">
        <f t="array" ref="H7112">FREQUENCY(IF('Data Transformation'!$B$4:$B$8425=B7107,'Data Transformation'!$G$4:$G$8425),'Bin Analysis'!$B7112)</f>
        <v>2073</v>
      </c>
      <c r="I7112">
        <f t="shared" si="889"/>
        <v>0</v>
      </c>
      <c r="J7112">
        <f t="shared" ref="J7112:J7129" si="890">IF(I7112=0,0,1)</f>
        <v>0</v>
      </c>
      <c r="K7112">
        <f>J7112*Weighting!$W$8</f>
        <v>0</v>
      </c>
      <c r="M7112" s="14"/>
    </row>
    <row r="7113" spans="1:25" x14ac:dyDescent="0.55000000000000004">
      <c r="A7113" s="32" t="str">
        <f>IF(Weighting!$P$9&gt;0,B7113,"")</f>
        <v/>
      </c>
      <c r="B7113" s="50" t="e">
        <f>Weighting!$C$9</f>
        <v>#DIV/0!</v>
      </c>
      <c r="C7113" t="e">
        <f>Weighting!$F$9</f>
        <v>#NUM!</v>
      </c>
      <c r="D7113" t="e">
        <f>IF(C7113=1,'Data Transformation'!$G$3+0.5*'Data Transformation'!$W$25,IF(C7114=1,D7114-'Data Transformation'!$W$25,FALSE))</f>
        <v>#NUM!</v>
      </c>
      <c r="E7113">
        <f t="array" ref="E7113">IF(ISLOGICAL(D7113),"",FREQUENCY(IF('Data Transformation'!$B$425:$B$8425='Bin Analysis'!$B7107,'Data Transformation'!$G$425:$G$8425),D7113))</f>
        <v>2001</v>
      </c>
      <c r="F7113">
        <f t="shared" si="888"/>
        <v>0</v>
      </c>
      <c r="G7113">
        <f>Weighting!$H$9</f>
        <v>0</v>
      </c>
      <c r="H7113">
        <f t="array" ref="H7113">FREQUENCY(IF('Data Transformation'!$B$4:$B$8425=B7107,'Data Transformation'!$G$4:$G$8425),'Bin Analysis'!$B7113)</f>
        <v>2073</v>
      </c>
      <c r="I7113">
        <f t="shared" si="889"/>
        <v>0</v>
      </c>
      <c r="J7113">
        <f t="shared" si="890"/>
        <v>0</v>
      </c>
      <c r="K7113">
        <f>J7113*Weighting!$W$9</f>
        <v>0</v>
      </c>
      <c r="M7113" s="14"/>
    </row>
    <row r="7114" spans="1:25" x14ac:dyDescent="0.55000000000000004">
      <c r="A7114" s="32" t="str">
        <f>IF(Weighting!$P$10&gt;0,B7114,"")</f>
        <v/>
      </c>
      <c r="B7114" t="e">
        <f>Weighting!$C$10</f>
        <v>#DIV/0!</v>
      </c>
      <c r="C7114" t="e">
        <f>Weighting!$F$10</f>
        <v>#NUM!</v>
      </c>
      <c r="D7114" t="e">
        <f>IF(C7114=1,'Data Transformation'!$G$3+0.5*'Data Transformation'!$W$25,IF(C7115=1,D7115-'Data Transformation'!$W$25,FALSE))</f>
        <v>#NUM!</v>
      </c>
      <c r="E7114">
        <f t="array" ref="E7114">IF(ISLOGICAL(D7114),"",FREQUENCY(IF('Data Transformation'!$B$425:$B$8425='Bin Analysis'!$B7107,'Data Transformation'!$G$425:$G$8425),D7114))</f>
        <v>2001</v>
      </c>
      <c r="F7114">
        <f t="shared" si="888"/>
        <v>0</v>
      </c>
      <c r="G7114">
        <f>Weighting!$H$10</f>
        <v>0</v>
      </c>
      <c r="H7114">
        <f t="array" ref="H7114">FREQUENCY(IF('Data Transformation'!$B$4:$B$8425=B7107,'Data Transformation'!$G$4:$G$8425),'Bin Analysis'!$B7114)</f>
        <v>2073</v>
      </c>
      <c r="I7114">
        <f t="shared" si="889"/>
        <v>0</v>
      </c>
      <c r="J7114">
        <f t="shared" si="890"/>
        <v>0</v>
      </c>
      <c r="K7114">
        <f>J7114*Weighting!$W$10</f>
        <v>0</v>
      </c>
      <c r="M7114" s="14"/>
    </row>
    <row r="7115" spans="1:25" x14ac:dyDescent="0.55000000000000004">
      <c r="A7115" s="32" t="str">
        <f>IF(Weighting!$P$11&gt;0,B7115,"")</f>
        <v/>
      </c>
      <c r="B7115" t="e">
        <f>Weighting!$C$11</f>
        <v>#DIV/0!</v>
      </c>
      <c r="C7115" t="e">
        <f>Weighting!$F$11</f>
        <v>#NUM!</v>
      </c>
      <c r="D7115" t="e">
        <f>IF(C7115=1,'Data Transformation'!$G$3+0.5*'Data Transformation'!$W$25,IF(C7116=1,D7116-'Data Transformation'!$W$25,FALSE))</f>
        <v>#NUM!</v>
      </c>
      <c r="E7115">
        <f t="array" ref="E7115">IF(ISLOGICAL(D7115),"",FREQUENCY(IF('Data Transformation'!$B$425:$B$8425='Bin Analysis'!$B7107,'Data Transformation'!$G$425:$G$8425),D7115))</f>
        <v>2001</v>
      </c>
      <c r="F7115">
        <f t="shared" si="888"/>
        <v>0</v>
      </c>
      <c r="G7115">
        <f>Weighting!$H$11</f>
        <v>0</v>
      </c>
      <c r="H7115">
        <f t="array" ref="H7115">FREQUENCY(IF('Data Transformation'!$B$4:$B$8425=B7107,'Data Transformation'!$G$4:$G$8425),'Bin Analysis'!$B7115)</f>
        <v>2073</v>
      </c>
      <c r="I7115">
        <f t="shared" si="889"/>
        <v>0</v>
      </c>
      <c r="J7115">
        <f t="shared" si="890"/>
        <v>0</v>
      </c>
      <c r="K7115">
        <f>J7115*Weighting!$W$11</f>
        <v>0</v>
      </c>
      <c r="M7115" s="14"/>
    </row>
    <row r="7116" spans="1:25" x14ac:dyDescent="0.55000000000000004">
      <c r="A7116" s="32" t="str">
        <f>IF(Weighting!$P$12&gt;0,B7116,"")</f>
        <v/>
      </c>
      <c r="B7116" t="e">
        <f>Weighting!$C$12</f>
        <v>#DIV/0!</v>
      </c>
      <c r="C7116" t="e">
        <f>Weighting!$F$12</f>
        <v>#NUM!</v>
      </c>
      <c r="D7116" t="e">
        <f>IF(C7116=1,'Data Transformation'!$G$3+0.5*'Data Transformation'!$W$25,IF(C7117=1,D7117-'Data Transformation'!$W$25,FALSE))</f>
        <v>#NUM!</v>
      </c>
      <c r="E7116">
        <f t="array" ref="E7116">IF(ISLOGICAL(D7116),"",FREQUENCY(IF('Data Transformation'!$B$425:$B$8425='Bin Analysis'!$B7107,'Data Transformation'!$G$425:$G$8425),D7116))</f>
        <v>2001</v>
      </c>
      <c r="F7116">
        <f t="shared" si="888"/>
        <v>0</v>
      </c>
      <c r="G7116">
        <f>Weighting!$H$12</f>
        <v>0</v>
      </c>
      <c r="H7116">
        <f t="array" ref="H7116">FREQUENCY(IF('Data Transformation'!$B$4:$B$8425=B7107,'Data Transformation'!$G$4:$G$8425),'Bin Analysis'!$B7116)</f>
        <v>2073</v>
      </c>
      <c r="I7116">
        <f t="shared" si="889"/>
        <v>0</v>
      </c>
      <c r="J7116">
        <f t="shared" si="890"/>
        <v>0</v>
      </c>
      <c r="K7116">
        <f>J7116*Weighting!$W$12</f>
        <v>0</v>
      </c>
      <c r="M7116" s="14"/>
    </row>
    <row r="7117" spans="1:25" x14ac:dyDescent="0.55000000000000004">
      <c r="A7117" s="32" t="str">
        <f>IF(Weighting!$P$13&gt;0,B7117,"")</f>
        <v/>
      </c>
      <c r="B7117" t="e">
        <f>Weighting!$C$13</f>
        <v>#DIV/0!</v>
      </c>
      <c r="C7117" t="e">
        <f>Weighting!$F$13</f>
        <v>#NUM!</v>
      </c>
      <c r="D7117" t="e">
        <f>IF(C7117=1,'Data Transformation'!$G$3+0.5*'Data Transformation'!$W$25,IF(C7118=1,D7118-'Data Transformation'!$W$25,FALSE))</f>
        <v>#NUM!</v>
      </c>
      <c r="E7117">
        <f t="array" ref="E7117">IF(ISLOGICAL(D7117),"",FREQUENCY(IF('Data Transformation'!$B$425:$B$8425='Bin Analysis'!$B7107,'Data Transformation'!$G$425:$G$8425),D7117))</f>
        <v>2001</v>
      </c>
      <c r="F7117">
        <f t="shared" si="888"/>
        <v>0</v>
      </c>
      <c r="G7117">
        <f>Weighting!$H$13</f>
        <v>0</v>
      </c>
      <c r="H7117">
        <f t="array" ref="H7117">FREQUENCY(IF('Data Transformation'!$B$4:$B$8425=B7107,'Data Transformation'!$G$4:$G$8425),'Bin Analysis'!$B7117)</f>
        <v>2073</v>
      </c>
      <c r="I7117">
        <f t="shared" si="889"/>
        <v>0</v>
      </c>
      <c r="J7117">
        <f t="shared" si="890"/>
        <v>0</v>
      </c>
      <c r="K7117">
        <f>J7117*Weighting!$W$13</f>
        <v>0</v>
      </c>
      <c r="M7117" s="14"/>
    </row>
    <row r="7118" spans="1:25" x14ac:dyDescent="0.55000000000000004">
      <c r="A7118" s="32" t="str">
        <f>IF(Weighting!$P$14&gt;0,B7118,"")</f>
        <v/>
      </c>
      <c r="B7118" t="e">
        <f>Weighting!$C$14</f>
        <v>#DIV/0!</v>
      </c>
      <c r="C7118" t="e">
        <f>Weighting!$F$14</f>
        <v>#NUM!</v>
      </c>
      <c r="D7118" t="e">
        <f>IF(C7118=1,'Data Transformation'!$G$3+0.5*'Data Transformation'!$W$25,IF(C7119=1,D7119-'Data Transformation'!$W$25,FALSE))</f>
        <v>#NUM!</v>
      </c>
      <c r="E7118">
        <f t="array" ref="E7118">IF(ISLOGICAL(D7118),"",FREQUENCY(IF('Data Transformation'!$B$425:$B$8425='Bin Analysis'!$B7107,'Data Transformation'!$G$425:$G$8425),D7118))</f>
        <v>2001</v>
      </c>
      <c r="F7118">
        <f t="shared" si="888"/>
        <v>0</v>
      </c>
      <c r="G7118">
        <f>Weighting!$H$14</f>
        <v>0</v>
      </c>
      <c r="H7118">
        <f t="array" ref="H7118">FREQUENCY(IF('Data Transformation'!$B$4:$B$8425=B7107,'Data Transformation'!$G$4:$G$8425),'Bin Analysis'!$B7118)</f>
        <v>2073</v>
      </c>
      <c r="I7118">
        <f t="shared" si="889"/>
        <v>0</v>
      </c>
      <c r="J7118">
        <f t="shared" si="890"/>
        <v>0</v>
      </c>
      <c r="K7118">
        <f>J7118*Weighting!$W$14</f>
        <v>0</v>
      </c>
      <c r="M7118" s="14"/>
    </row>
    <row r="7119" spans="1:25" x14ac:dyDescent="0.55000000000000004">
      <c r="A7119" s="32" t="str">
        <f>IF(Weighting!$P$15&gt;0,B7119,"")</f>
        <v/>
      </c>
      <c r="B7119" t="e">
        <f>Weighting!$C$15</f>
        <v>#DIV/0!</v>
      </c>
      <c r="C7119" t="e">
        <f>Weighting!$F$15</f>
        <v>#NUM!</v>
      </c>
      <c r="D7119" t="e">
        <f>IF(C7119=1,'Data Transformation'!$G$3+0.5*'Data Transformation'!$W$25,IF(C7120=1,D7120-'Data Transformation'!$W$25,FALSE))</f>
        <v>#NUM!</v>
      </c>
      <c r="E7119">
        <f t="array" ref="E7119">IF(ISLOGICAL(D7119),"",FREQUENCY(IF('Data Transformation'!$B$425:$B$8425='Bin Analysis'!$B7107,'Data Transformation'!$G$425:$G$8425),D7119))</f>
        <v>2001</v>
      </c>
      <c r="F7119">
        <f t="shared" si="888"/>
        <v>0</v>
      </c>
      <c r="G7119">
        <f>Weighting!$H$15</f>
        <v>0</v>
      </c>
      <c r="H7119">
        <f t="array" ref="H7119">FREQUENCY(IF('Data Transformation'!$B$4:$B$8425=B7107,'Data Transformation'!$G$4:$G$8425),'Bin Analysis'!$B7119)</f>
        <v>2073</v>
      </c>
      <c r="I7119">
        <f t="shared" si="889"/>
        <v>0</v>
      </c>
      <c r="J7119">
        <f t="shared" si="890"/>
        <v>0</v>
      </c>
      <c r="K7119">
        <f>J7119*Weighting!$W$15</f>
        <v>0</v>
      </c>
      <c r="M7119" s="14"/>
    </row>
    <row r="7120" spans="1:25" x14ac:dyDescent="0.55000000000000004">
      <c r="A7120" s="32" t="str">
        <f>IF(Weighting!$P$16&gt;0,B7120,"")</f>
        <v/>
      </c>
      <c r="B7120" t="e">
        <f>Weighting!$C$16</f>
        <v>#DIV/0!</v>
      </c>
      <c r="C7120" t="e">
        <f>Weighting!$F$16</f>
        <v>#NUM!</v>
      </c>
      <c r="D7120" t="e">
        <f>IF(C7120=1,'Data Transformation'!$G$3+0.5*'Data Transformation'!$W$25,IF(C7121=1,D7121-'Data Transformation'!$W$25,FALSE))</f>
        <v>#NUM!</v>
      </c>
      <c r="E7120">
        <f t="array" ref="E7120">IF(ISLOGICAL(D7120),"",FREQUENCY(IF('Data Transformation'!$B$425:$B$8425='Bin Analysis'!$B7107,'Data Transformation'!$G$425:$G$8425),D7120))</f>
        <v>2001</v>
      </c>
      <c r="F7120">
        <f t="shared" si="888"/>
        <v>0</v>
      </c>
      <c r="G7120">
        <f>Weighting!$H$16</f>
        <v>0</v>
      </c>
      <c r="H7120">
        <f t="array" ref="H7120">FREQUENCY(IF('Data Transformation'!$B$4:$B$8425=B7107,'Data Transformation'!$G$4:$G$8425),'Bin Analysis'!$B7120)</f>
        <v>2073</v>
      </c>
      <c r="I7120">
        <f t="shared" si="889"/>
        <v>0</v>
      </c>
      <c r="J7120">
        <f t="shared" si="890"/>
        <v>0</v>
      </c>
      <c r="K7120">
        <f>J7120*Weighting!$W$16</f>
        <v>0</v>
      </c>
      <c r="M7120" s="14"/>
    </row>
    <row r="7121" spans="1:25" x14ac:dyDescent="0.55000000000000004">
      <c r="A7121" s="32" t="str">
        <f>IF(Weighting!$P$17&gt;0,B7121,"")</f>
        <v/>
      </c>
      <c r="B7121" t="e">
        <f>Weighting!$C$17</f>
        <v>#DIV/0!</v>
      </c>
      <c r="C7121" t="e">
        <f>Weighting!$F$17</f>
        <v>#NUM!</v>
      </c>
      <c r="D7121" t="e">
        <f>IF(C7121=1,'Data Transformation'!$G$3+0.5*'Data Transformation'!$W$25,IF(C7122=1,D7122-'Data Transformation'!$W$25,FALSE))</f>
        <v>#NUM!</v>
      </c>
      <c r="E7121">
        <f t="array" ref="E7121">IF(ISLOGICAL(D7121),"",FREQUENCY(IF('Data Transformation'!$B$425:$B$8425='Bin Analysis'!$B7107,'Data Transformation'!$G$425:$G$8425),D7121))</f>
        <v>2001</v>
      </c>
      <c r="F7121">
        <f t="shared" si="888"/>
        <v>0</v>
      </c>
      <c r="G7121">
        <f>Weighting!$H$17</f>
        <v>0</v>
      </c>
      <c r="H7121">
        <f t="array" ref="H7121">FREQUENCY(IF('Data Transformation'!$B$4:$B$8425=B7107,'Data Transformation'!$G$4:$G$8425),'Bin Analysis'!$B7121)</f>
        <v>2073</v>
      </c>
      <c r="I7121">
        <f t="shared" si="889"/>
        <v>0</v>
      </c>
      <c r="J7121">
        <f t="shared" si="890"/>
        <v>0</v>
      </c>
      <c r="K7121">
        <f>J7121*Weighting!$W$17</f>
        <v>0</v>
      </c>
      <c r="M7121" s="14"/>
    </row>
    <row r="7122" spans="1:25" x14ac:dyDescent="0.55000000000000004">
      <c r="A7122" s="32" t="str">
        <f>IF(Weighting!$P$18&gt;0,B7122,"")</f>
        <v/>
      </c>
      <c r="B7122" t="e">
        <f>Weighting!$C$18</f>
        <v>#DIV/0!</v>
      </c>
      <c r="C7122" t="e">
        <f>Weighting!$F$18</f>
        <v>#NUM!</v>
      </c>
      <c r="D7122" t="e">
        <f>IF(C7122=1,'Data Transformation'!$G$3+0.5*'Data Transformation'!$W$25,IF(C7123=1,D7123-'Data Transformation'!$W$25,FALSE))</f>
        <v>#NUM!</v>
      </c>
      <c r="E7122">
        <f t="array" ref="E7122">IF(ISLOGICAL(D7122),"",FREQUENCY(IF('Data Transformation'!$B$425:$B$8425='Bin Analysis'!$B7107,'Data Transformation'!$G$425:$G$8425),D7122))</f>
        <v>2001</v>
      </c>
      <c r="F7122">
        <f t="shared" si="888"/>
        <v>0</v>
      </c>
      <c r="G7122">
        <f>Weighting!$H$18</f>
        <v>0</v>
      </c>
      <c r="H7122">
        <f t="array" ref="H7122">FREQUENCY(IF('Data Transformation'!$B$4:$B$8425=B7107,'Data Transformation'!$G$4:$G$8425),'Bin Analysis'!$B7122)</f>
        <v>2073</v>
      </c>
      <c r="I7122">
        <f t="shared" si="889"/>
        <v>0</v>
      </c>
      <c r="J7122">
        <f t="shared" si="890"/>
        <v>0</v>
      </c>
      <c r="K7122">
        <f>J7122*Weighting!$W$18</f>
        <v>0</v>
      </c>
      <c r="M7122" s="14"/>
    </row>
    <row r="7123" spans="1:25" x14ac:dyDescent="0.55000000000000004">
      <c r="A7123" s="32" t="str">
        <f>IF(Weighting!$P$19&gt;0,B7123,"")</f>
        <v/>
      </c>
      <c r="B7123" t="e">
        <f>Weighting!$C$19</f>
        <v>#DIV/0!</v>
      </c>
      <c r="C7123" t="e">
        <f>Weighting!$F$19</f>
        <v>#NUM!</v>
      </c>
      <c r="D7123" t="e">
        <f>IF(C7123=1,'Data Transformation'!$G$3+0.5*'Data Transformation'!$W$25,IF(C7124=1,D7124-'Data Transformation'!$W$25,FALSE))</f>
        <v>#NUM!</v>
      </c>
      <c r="E7123">
        <f t="array" ref="E7123">IF(ISLOGICAL(D7123),"",FREQUENCY(IF('Data Transformation'!$B$425:$B$8425='Bin Analysis'!$B7107,'Data Transformation'!$G$425:$G$8425),D7123))</f>
        <v>2001</v>
      </c>
      <c r="F7123">
        <f t="shared" si="888"/>
        <v>0</v>
      </c>
      <c r="G7123">
        <f>Weighting!$H$19</f>
        <v>0</v>
      </c>
      <c r="H7123">
        <f t="array" ref="H7123">FREQUENCY(IF('Data Transformation'!$B$4:$B$8425=B7107,'Data Transformation'!$G$4:$G$8425),'Bin Analysis'!$B7123)</f>
        <v>2073</v>
      </c>
      <c r="I7123">
        <f t="shared" si="889"/>
        <v>0</v>
      </c>
      <c r="J7123">
        <f t="shared" si="890"/>
        <v>0</v>
      </c>
      <c r="K7123">
        <f>J7123*Weighting!$W$19</f>
        <v>0</v>
      </c>
      <c r="M7123" s="14"/>
    </row>
    <row r="7124" spans="1:25" x14ac:dyDescent="0.55000000000000004">
      <c r="A7124" s="32" t="str">
        <f>IF(Weighting!$P$20&gt;0,B7124,"")</f>
        <v/>
      </c>
      <c r="B7124" t="e">
        <f>Weighting!$C$20</f>
        <v>#DIV/0!</v>
      </c>
      <c r="C7124" t="e">
        <f>Weighting!$F$20</f>
        <v>#NUM!</v>
      </c>
      <c r="D7124" t="e">
        <f>IF(C7124=1,'Data Transformation'!$G$3+0.5*'Data Transformation'!$W$25,IF(C7125=1,D7125-'Data Transformation'!$W$25,FALSE))</f>
        <v>#NUM!</v>
      </c>
      <c r="E7124">
        <f t="array" ref="E7124">IF(ISLOGICAL(D7124),"",FREQUENCY(IF('Data Transformation'!$B$425:$B$8425='Bin Analysis'!$B7107,'Data Transformation'!$G$425:$G$8425),D7124))</f>
        <v>2001</v>
      </c>
      <c r="F7124">
        <f t="shared" si="888"/>
        <v>0</v>
      </c>
      <c r="G7124">
        <f>Weighting!$H$20</f>
        <v>0</v>
      </c>
      <c r="H7124">
        <f t="array" ref="H7124">FREQUENCY(IF('Data Transformation'!$B$4:$B$8425=B7107,'Data Transformation'!$G$4:$G$8425),'Bin Analysis'!$B7124)</f>
        <v>2073</v>
      </c>
      <c r="I7124">
        <f t="shared" si="889"/>
        <v>0</v>
      </c>
      <c r="J7124">
        <f t="shared" si="890"/>
        <v>0</v>
      </c>
      <c r="K7124">
        <f>J7124*Weighting!$W$20</f>
        <v>0</v>
      </c>
      <c r="M7124" s="14"/>
    </row>
    <row r="7125" spans="1:25" x14ac:dyDescent="0.55000000000000004">
      <c r="A7125" s="32" t="str">
        <f>IF(Weighting!$P$21&gt;0,B7125,"")</f>
        <v/>
      </c>
      <c r="B7125" t="e">
        <f>Weighting!$C$21</f>
        <v>#DIV/0!</v>
      </c>
      <c r="C7125" t="e">
        <f>Weighting!$F$21</f>
        <v>#NUM!</v>
      </c>
      <c r="D7125" t="e">
        <f>IF(C7125=1,'Data Transformation'!$G$3+0.5*'Data Transformation'!$W$25,IF(C7126=1,D7126-'Data Transformation'!$W$25,FALSE))</f>
        <v>#NUM!</v>
      </c>
      <c r="E7125">
        <f t="array" ref="E7125">IF(ISLOGICAL(D7125),"",FREQUENCY(IF('Data Transformation'!$B$425:$B$8425='Bin Analysis'!$B7107,'Data Transformation'!$G$425:$G$8425),D7125))</f>
        <v>2001</v>
      </c>
      <c r="F7125">
        <f t="shared" si="888"/>
        <v>0</v>
      </c>
      <c r="G7125">
        <f>Weighting!$H$21</f>
        <v>0</v>
      </c>
      <c r="H7125">
        <f t="array" ref="H7125">FREQUENCY(IF('Data Transformation'!$B$4:$B$8425=B7107,'Data Transformation'!$G$4:$G$8425),'Bin Analysis'!$B7125)</f>
        <v>2073</v>
      </c>
      <c r="I7125">
        <f t="shared" si="889"/>
        <v>0</v>
      </c>
      <c r="J7125">
        <f t="shared" si="890"/>
        <v>0</v>
      </c>
      <c r="K7125">
        <f>J7125*Weighting!$W$21</f>
        <v>0</v>
      </c>
      <c r="M7125" s="14"/>
    </row>
    <row r="7126" spans="1:25" x14ac:dyDescent="0.55000000000000004">
      <c r="A7126" s="32" t="str">
        <f>IF(Weighting!$P$22&gt;0,B7126,"")</f>
        <v/>
      </c>
      <c r="B7126" t="e">
        <f>Weighting!$C$22</f>
        <v>#DIV/0!</v>
      </c>
      <c r="C7126" t="e">
        <f>Weighting!$F$22</f>
        <v>#NUM!</v>
      </c>
      <c r="D7126" t="e">
        <f>IF(C7126=1,'Data Transformation'!$G$3+0.5*'Data Transformation'!$W$25,IF(C7127=1,D7127-'Data Transformation'!$W$25,FALSE))</f>
        <v>#NUM!</v>
      </c>
      <c r="E7126">
        <f t="array" ref="E7126">IF(ISLOGICAL(D7126),"",FREQUENCY(IF('Data Transformation'!$B$425:$B$8425='Bin Analysis'!$B7107,'Data Transformation'!$G$425:$G$8425),D7126))</f>
        <v>2001</v>
      </c>
      <c r="F7126">
        <f t="shared" si="888"/>
        <v>0</v>
      </c>
      <c r="G7126">
        <f>Weighting!$H$22</f>
        <v>0</v>
      </c>
      <c r="H7126">
        <f t="array" ref="H7126">FREQUENCY(IF('Data Transformation'!$B$4:$B$8425=B7107,'Data Transformation'!$G$4:$G$8425),'Bin Analysis'!$B7126)</f>
        <v>2073</v>
      </c>
      <c r="I7126">
        <f t="shared" si="889"/>
        <v>0</v>
      </c>
      <c r="J7126">
        <f t="shared" si="890"/>
        <v>0</v>
      </c>
      <c r="K7126">
        <f>J7126*Weighting!$W$22</f>
        <v>0</v>
      </c>
      <c r="M7126" s="14"/>
    </row>
    <row r="7127" spans="1:25" x14ac:dyDescent="0.55000000000000004">
      <c r="A7127" s="32" t="str">
        <f>IF(Weighting!$P$23&gt;0,B7127,"")</f>
        <v/>
      </c>
      <c r="B7127" t="e">
        <f>Weighting!$C$23</f>
        <v>#DIV/0!</v>
      </c>
      <c r="C7127" t="e">
        <f>Weighting!$F$23</f>
        <v>#NUM!</v>
      </c>
      <c r="D7127" t="e">
        <f>IF(C7127=1,'Data Transformation'!$G$3+0.5*'Data Transformation'!$W$25,IF(C7128=1,D7128-'Data Transformation'!$W$25,FALSE))</f>
        <v>#NUM!</v>
      </c>
      <c r="E7127">
        <f t="array" ref="E7127">IF(ISLOGICAL(D7127),"",FREQUENCY(IF('Data Transformation'!$B$425:$B$8425='Bin Analysis'!$B7107,'Data Transformation'!$G$425:$G$8425),D7127))</f>
        <v>2001</v>
      </c>
      <c r="F7127">
        <f t="shared" si="888"/>
        <v>0</v>
      </c>
      <c r="G7127">
        <f>Weighting!$H$23</f>
        <v>0</v>
      </c>
      <c r="H7127">
        <f t="array" ref="H7127">FREQUENCY(IF('Data Transformation'!$B$4:$B$8425=B7107,'Data Transformation'!$G$4:$G$8425),'Bin Analysis'!$B7127)</f>
        <v>2073</v>
      </c>
      <c r="I7127">
        <f t="shared" si="889"/>
        <v>0</v>
      </c>
      <c r="J7127">
        <f t="shared" si="890"/>
        <v>0</v>
      </c>
      <c r="K7127">
        <f>J7127*Weighting!$W$23</f>
        <v>0</v>
      </c>
      <c r="M7127" s="14"/>
    </row>
    <row r="7128" spans="1:25" x14ac:dyDescent="0.55000000000000004">
      <c r="A7128" s="32" t="str">
        <f>IF(Weighting!$P$24&gt;0,B7128,"")</f>
        <v/>
      </c>
      <c r="B7128" t="e">
        <f>Weighting!$C$24</f>
        <v>#DIV/0!</v>
      </c>
      <c r="C7128" t="e">
        <f>Weighting!$F$24</f>
        <v>#NUM!</v>
      </c>
      <c r="D7128" t="e">
        <f>IF(C7128=1,'Data Transformation'!$G$3+0.5*'Data Transformation'!$W$25,IF(C7129=1,D7129-'Data Transformation'!$W$25,FALSE))</f>
        <v>#NUM!</v>
      </c>
      <c r="E7128">
        <f t="array" ref="E7128">IF(ISLOGICAL(D7128),"",FREQUENCY(IF('Data Transformation'!$B$425:$B$8425='Bin Analysis'!$B7107,'Data Transformation'!$G$425:$G$8425),D7128))</f>
        <v>2001</v>
      </c>
      <c r="F7128">
        <f t="shared" si="888"/>
        <v>0</v>
      </c>
      <c r="G7128">
        <f>Weighting!$H$24</f>
        <v>0</v>
      </c>
      <c r="H7128">
        <f t="array" ref="H7128">FREQUENCY(IF('Data Transformation'!$B$4:$B$8425=B7107,'Data Transformation'!$G$4:$G$8425),'Bin Analysis'!$B7128)</f>
        <v>2073</v>
      </c>
      <c r="I7128">
        <f t="shared" si="889"/>
        <v>0</v>
      </c>
      <c r="J7128">
        <f t="shared" si="890"/>
        <v>0</v>
      </c>
      <c r="K7128">
        <f>J7128*Weighting!$W$24</f>
        <v>0</v>
      </c>
      <c r="M7128" s="14"/>
    </row>
    <row r="7129" spans="1:25" x14ac:dyDescent="0.55000000000000004">
      <c r="A7129" s="32" t="str">
        <f>IF(Weighting!$P$25&gt;0,B7129,"")</f>
        <v/>
      </c>
      <c r="B7129" t="e">
        <f>Weighting!$C$25</f>
        <v>#DIV/0!</v>
      </c>
      <c r="C7129" t="e">
        <f>Weighting!$F$25</f>
        <v>#NUM!</v>
      </c>
      <c r="D7129" t="e">
        <f>IF(C7129=1,'Data Transformation'!$G$3+0.5*'Data Transformation'!$W$25,IF(C7130=1,D7130-'Data Transformation'!$W$25,FALSE))</f>
        <v>#NUM!</v>
      </c>
      <c r="E7129">
        <f t="array" ref="E7129">IF(ISLOGICAL(D7129),"",FREQUENCY(IF('Data Transformation'!$B$425:$B$8425='Bin Analysis'!$B7107,'Data Transformation'!$G$425:$G$8425),D7129))</f>
        <v>2001</v>
      </c>
      <c r="F7129">
        <f t="shared" si="888"/>
        <v>0</v>
      </c>
      <c r="G7129">
        <f>Weighting!$H$25</f>
        <v>0</v>
      </c>
      <c r="H7129">
        <f t="array" ref="H7129">FREQUENCY(IF('Data Transformation'!$B$4:$B$8425=B7107,'Data Transformation'!$G$4:$G$8425),'Bin Analysis'!$B7129)</f>
        <v>2073</v>
      </c>
      <c r="I7129">
        <f t="shared" si="889"/>
        <v>0</v>
      </c>
      <c r="J7129">
        <f t="shared" si="890"/>
        <v>0</v>
      </c>
      <c r="K7129">
        <f>J7129*Weighting!$W$25</f>
        <v>0</v>
      </c>
      <c r="M7129" s="14"/>
    </row>
    <row r="7130" spans="1:25" x14ac:dyDescent="0.55000000000000004">
      <c r="O7130"/>
      <c r="P7130"/>
      <c r="Q7130"/>
      <c r="R7130"/>
    </row>
    <row r="7131" spans="1:25" ht="23.35" x14ac:dyDescent="0.8">
      <c r="A7131" s="21" t="s">
        <v>0</v>
      </c>
      <c r="B7131" s="21" t="str">
        <f>IFERROR(VLOOKUP(C7131,'Data Transformation'!$L$6:$M$426,2,FALSE),"")</f>
        <v/>
      </c>
      <c r="C7131" s="21">
        <f>C7107+1</f>
        <v>297</v>
      </c>
      <c r="D7131" s="21"/>
      <c r="E7131" s="21"/>
      <c r="F7131" s="21"/>
      <c r="G7131" s="21"/>
      <c r="H7131" s="22"/>
      <c r="I7131" s="22"/>
      <c r="J7131" s="22"/>
      <c r="K7131" s="21"/>
      <c r="L7131" s="21" t="str">
        <f>B7131</f>
        <v/>
      </c>
      <c r="M7131" s="23" t="e">
        <f>INDEX('Data Transformation'!$O$4:$O$424,MATCH($B7131,'Data Transformation'!$M$4:$M$424,0),MATCH($M$2,'Data Transformation'!$O$3,0))</f>
        <v>#N/A</v>
      </c>
      <c r="N7131" s="27" t="e">
        <f>IF('Input and Summary Results'!$J$16="minimum",'Bin Analysis'!X7132/(M7131-1),'Bin Analysis'!Y7131/('Bin Analysis'!M7131-1))</f>
        <v>#N/A</v>
      </c>
      <c r="O7131" s="27" t="e">
        <f>IF(M7131=FALSE,NA(),(VLOOKUP(1,C7134:K7153,4,FALSE))/(M7131-1))</f>
        <v>#N/A</v>
      </c>
      <c r="P7131" s="27" t="e">
        <f>IF(M7131=FALSE,NA(),SUM(J7134:J7153)/Weighting!$S$5)</f>
        <v>#N/A</v>
      </c>
      <c r="Q7131" s="27" t="e">
        <f>IF(M7131=FALSE,NA(),SUM(K7134:K7153)/Weighting!$S$6)</f>
        <v>#N/A</v>
      </c>
      <c r="R7131" s="27" t="e">
        <f>IF(M7131=FALSE,NA(),(VLOOKUP(1,G7134:K7153,3,FALSE))/(M7131-1))</f>
        <v>#N/A</v>
      </c>
      <c r="S7131" s="22" t="e">
        <f>IF(M7131=FALSE,NA(),IF(SUM(J7134:J7153)=2,"yes","no"))</f>
        <v>#N/A</v>
      </c>
      <c r="X7131" s="2" cm="2">
        <f t="array" ref="X7131:X7132">FREQUENCY(IF('Data Transformation'!$B$425:$B$6424='Bin Analysis'!L7131,'Data Transformation'!$G$425:$G$6424),'Data Transformation'!$U$11)</f>
        <v>0</v>
      </c>
      <c r="Y7131" s="2" cm="2">
        <f t="array" ref="Y7131:Y7132">FREQUENCY(IF('Data Transformation'!$B$425:$B$6424='Bin Analysis'!L7131,'Data Transformation'!$G$425:$G$6424),'Data Transformation'!$U$12)</f>
        <v>0</v>
      </c>
    </row>
    <row r="7132" spans="1:25" x14ac:dyDescent="0.55000000000000004">
      <c r="A7132" s="14" t="s">
        <v>67</v>
      </c>
      <c r="B7132" t="s">
        <v>47</v>
      </c>
      <c r="C7132" t="s">
        <v>5</v>
      </c>
      <c r="D7132" t="s">
        <v>100</v>
      </c>
      <c r="E7132" t="s">
        <v>101</v>
      </c>
      <c r="F7132" t="s">
        <v>102</v>
      </c>
      <c r="G7132" t="s">
        <v>70</v>
      </c>
      <c r="H7132" t="s">
        <v>31</v>
      </c>
      <c r="I7132" t="s">
        <v>32</v>
      </c>
      <c r="J7132" t="s">
        <v>46</v>
      </c>
      <c r="K7132" s="14" t="s">
        <v>45</v>
      </c>
      <c r="M7132" s="14"/>
      <c r="X7132" s="2">
        <v>0</v>
      </c>
      <c r="Y7132" s="2">
        <v>0</v>
      </c>
    </row>
    <row r="7133" spans="1:25" x14ac:dyDescent="0.55000000000000004">
      <c r="A7133" s="32"/>
      <c r="D7133" t="e">
        <f>IF(C7133=1,'Data Transformation'!$G$3+0.5*'Data Transformation'!$W$25,IF(C7134=1,D7134-'Data Transformation'!$W$25,FALSE))</f>
        <v>#NUM!</v>
      </c>
      <c r="E7133">
        <f t="array" ref="E7133">IF(ISLOGICAL(D7133),"",FREQUENCY(IF('Data Transformation'!$B$425:$B$8425='Bin Analysis'!$B7131,'Data Transformation'!$G$425:$G$8425),D7133))</f>
        <v>2001</v>
      </c>
      <c r="F7133" t="e">
        <f>IF(ISLOGICAL(D7133),"",E7133-E7132)</f>
        <v>#VALUE!</v>
      </c>
      <c r="M7133" s="14"/>
    </row>
    <row r="7134" spans="1:25" x14ac:dyDescent="0.55000000000000004">
      <c r="A7134" s="32" t="e">
        <f>IF(Weighting!$P$6&gt;0,B7134,"")</f>
        <v>#NUM!</v>
      </c>
      <c r="B7134" t="e">
        <f>Weighting!$C$6</f>
        <v>#DIV/0!</v>
      </c>
      <c r="C7134" t="e">
        <f>Weighting!$F$6</f>
        <v>#NUM!</v>
      </c>
      <c r="D7134" t="e">
        <f>IF(C7134=1,'Data Transformation'!$G$3+0.5*'Data Transformation'!$W$25,IF(C7135=1,D7135-'Data Transformation'!$W$25,FALSE))</f>
        <v>#NUM!</v>
      </c>
      <c r="E7134">
        <f t="array" ref="E7134">IF(ISLOGICAL(D7134),"",FREQUENCY(IF('Data Transformation'!$B$425:$B$8425='Bin Analysis'!$B7131,'Data Transformation'!$G$425:$G$8425),D7134))</f>
        <v>2001</v>
      </c>
      <c r="F7134">
        <f>IF(ISLOGICAL(D7134),"",E7134-E7133)</f>
        <v>0</v>
      </c>
      <c r="G7134">
        <f>Weighting!$H$6</f>
        <v>1</v>
      </c>
      <c r="H7134">
        <f t="array" ref="H7134">FREQUENCY(IF('Data Transformation'!$B$4:$B$8425=B7131,'Data Transformation'!$G$4:$G$8425),'Bin Analysis'!$B7134)</f>
        <v>2073</v>
      </c>
      <c r="I7134">
        <f>H7134-H7133</f>
        <v>2073</v>
      </c>
      <c r="J7134">
        <f>IF(I7134=0,0,1)</f>
        <v>1</v>
      </c>
      <c r="K7134" t="e">
        <f>J7134*Weighting!$W$6</f>
        <v>#NUM!</v>
      </c>
      <c r="M7134" s="14"/>
    </row>
    <row r="7135" spans="1:25" x14ac:dyDescent="0.55000000000000004">
      <c r="A7135" s="32" t="str">
        <f>IF(Weighting!$P$7&gt;0,B7135,"")</f>
        <v/>
      </c>
      <c r="B7135" t="e">
        <f>Weighting!$C$7</f>
        <v>#DIV/0!</v>
      </c>
      <c r="C7135" t="e">
        <f>Weighting!$F$7</f>
        <v>#NUM!</v>
      </c>
      <c r="D7135" t="e">
        <f>IF(C7135=1,'Data Transformation'!$G$3+0.5*'Data Transformation'!$W$25,IF(C7136=1,D7136-'Data Transformation'!$W$25,FALSE))</f>
        <v>#NUM!</v>
      </c>
      <c r="E7135">
        <f t="array" ref="E7135">IF(ISLOGICAL(D7135),"",FREQUENCY(IF('Data Transformation'!$B$425:$B$8425='Bin Analysis'!$B7131,'Data Transformation'!$G$425:$G$8425),D7135))</f>
        <v>2001</v>
      </c>
      <c r="F7135">
        <f t="shared" ref="F7135:F7153" si="891">IF(ISLOGICAL(D7135),"",E7135-E7134)</f>
        <v>0</v>
      </c>
      <c r="G7135">
        <f>Weighting!$H$7</f>
        <v>0</v>
      </c>
      <c r="H7135">
        <f t="array" ref="H7135">FREQUENCY(IF('Data Transformation'!$B$4:$B$8425=B7131,'Data Transformation'!$G$4:$G$8425),'Bin Analysis'!$B7135)</f>
        <v>2073</v>
      </c>
      <c r="I7135">
        <f t="shared" ref="I7135:I7153" si="892">H7135-H7134</f>
        <v>0</v>
      </c>
      <c r="J7135">
        <f>IF(I7135=0,0,1)</f>
        <v>0</v>
      </c>
      <c r="K7135">
        <f>J7135*Weighting!$W$7</f>
        <v>0</v>
      </c>
      <c r="M7135" s="14"/>
    </row>
    <row r="7136" spans="1:25" x14ac:dyDescent="0.55000000000000004">
      <c r="A7136" s="32" t="str">
        <f>IF(Weighting!$P$8&gt;0,B7136,"")</f>
        <v/>
      </c>
      <c r="B7136" t="e">
        <f>Weighting!$C$8</f>
        <v>#DIV/0!</v>
      </c>
      <c r="C7136" t="e">
        <f>Weighting!$F$8</f>
        <v>#NUM!</v>
      </c>
      <c r="D7136" t="e">
        <f>IF(C7136=1,'Data Transformation'!$G$3+0.5*'Data Transformation'!$W$25,IF(C7137=1,D7137-'Data Transformation'!$W$25,FALSE))</f>
        <v>#NUM!</v>
      </c>
      <c r="E7136">
        <f t="array" ref="E7136">IF(ISLOGICAL(D7136),"",FREQUENCY(IF('Data Transformation'!$B$425:$B$8425='Bin Analysis'!$B7131,'Data Transformation'!$G$425:$G$8425),D7136))</f>
        <v>2001</v>
      </c>
      <c r="F7136">
        <f t="shared" si="891"/>
        <v>0</v>
      </c>
      <c r="G7136">
        <f>Weighting!$H$8</f>
        <v>0</v>
      </c>
      <c r="H7136">
        <f t="array" ref="H7136">FREQUENCY(IF('Data Transformation'!$B$4:$B$8425=B7131,'Data Transformation'!$G$4:$G$8425),'Bin Analysis'!$B7136)</f>
        <v>2073</v>
      </c>
      <c r="I7136">
        <f t="shared" si="892"/>
        <v>0</v>
      </c>
      <c r="J7136">
        <f t="shared" ref="J7136:J7153" si="893">IF(I7136=0,0,1)</f>
        <v>0</v>
      </c>
      <c r="K7136">
        <f>J7136*Weighting!$W$8</f>
        <v>0</v>
      </c>
      <c r="M7136" s="14"/>
    </row>
    <row r="7137" spans="1:13" x14ac:dyDescent="0.55000000000000004">
      <c r="A7137" s="32" t="str">
        <f>IF(Weighting!$P$9&gt;0,B7137,"")</f>
        <v/>
      </c>
      <c r="B7137" s="50" t="e">
        <f>Weighting!$C$9</f>
        <v>#DIV/0!</v>
      </c>
      <c r="C7137" t="e">
        <f>Weighting!$F$9</f>
        <v>#NUM!</v>
      </c>
      <c r="D7137" t="e">
        <f>IF(C7137=1,'Data Transformation'!$G$3+0.5*'Data Transformation'!$W$25,IF(C7138=1,D7138-'Data Transformation'!$W$25,FALSE))</f>
        <v>#NUM!</v>
      </c>
      <c r="E7137">
        <f t="array" ref="E7137">IF(ISLOGICAL(D7137),"",FREQUENCY(IF('Data Transformation'!$B$425:$B$8425='Bin Analysis'!$B7131,'Data Transformation'!$G$425:$G$8425),D7137))</f>
        <v>2001</v>
      </c>
      <c r="F7137">
        <f t="shared" si="891"/>
        <v>0</v>
      </c>
      <c r="G7137">
        <f>Weighting!$H$9</f>
        <v>0</v>
      </c>
      <c r="H7137">
        <f t="array" ref="H7137">FREQUENCY(IF('Data Transformation'!$B$4:$B$8425=B7131,'Data Transformation'!$G$4:$G$8425),'Bin Analysis'!$B7137)</f>
        <v>2073</v>
      </c>
      <c r="I7137">
        <f t="shared" si="892"/>
        <v>0</v>
      </c>
      <c r="J7137">
        <f t="shared" si="893"/>
        <v>0</v>
      </c>
      <c r="K7137">
        <f>J7137*Weighting!$W$9</f>
        <v>0</v>
      </c>
      <c r="M7137" s="14"/>
    </row>
    <row r="7138" spans="1:13" x14ac:dyDescent="0.55000000000000004">
      <c r="A7138" s="32" t="str">
        <f>IF(Weighting!$P$10&gt;0,B7138,"")</f>
        <v/>
      </c>
      <c r="B7138" t="e">
        <f>Weighting!$C$10</f>
        <v>#DIV/0!</v>
      </c>
      <c r="C7138" t="e">
        <f>Weighting!$F$10</f>
        <v>#NUM!</v>
      </c>
      <c r="D7138" t="e">
        <f>IF(C7138=1,'Data Transformation'!$G$3+0.5*'Data Transformation'!$W$25,IF(C7139=1,D7139-'Data Transformation'!$W$25,FALSE))</f>
        <v>#NUM!</v>
      </c>
      <c r="E7138">
        <f t="array" ref="E7138">IF(ISLOGICAL(D7138),"",FREQUENCY(IF('Data Transformation'!$B$425:$B$8425='Bin Analysis'!$B7131,'Data Transformation'!$G$425:$G$8425),D7138))</f>
        <v>2001</v>
      </c>
      <c r="F7138">
        <f t="shared" si="891"/>
        <v>0</v>
      </c>
      <c r="G7138">
        <f>Weighting!$H$10</f>
        <v>0</v>
      </c>
      <c r="H7138">
        <f t="array" ref="H7138">FREQUENCY(IF('Data Transformation'!$B$4:$B$8425=B7131,'Data Transformation'!$G$4:$G$8425),'Bin Analysis'!$B7138)</f>
        <v>2073</v>
      </c>
      <c r="I7138">
        <f t="shared" si="892"/>
        <v>0</v>
      </c>
      <c r="J7138">
        <f t="shared" si="893"/>
        <v>0</v>
      </c>
      <c r="K7138">
        <f>J7138*Weighting!$W$10</f>
        <v>0</v>
      </c>
      <c r="M7138" s="14"/>
    </row>
    <row r="7139" spans="1:13" x14ac:dyDescent="0.55000000000000004">
      <c r="A7139" s="32" t="str">
        <f>IF(Weighting!$P$11&gt;0,B7139,"")</f>
        <v/>
      </c>
      <c r="B7139" t="e">
        <f>Weighting!$C$11</f>
        <v>#DIV/0!</v>
      </c>
      <c r="C7139" t="e">
        <f>Weighting!$F$11</f>
        <v>#NUM!</v>
      </c>
      <c r="D7139" t="e">
        <f>IF(C7139=1,'Data Transformation'!$G$3+0.5*'Data Transformation'!$W$25,IF(C7140=1,D7140-'Data Transformation'!$W$25,FALSE))</f>
        <v>#NUM!</v>
      </c>
      <c r="E7139">
        <f t="array" ref="E7139">IF(ISLOGICAL(D7139),"",FREQUENCY(IF('Data Transformation'!$B$425:$B$8425='Bin Analysis'!$B7131,'Data Transformation'!$G$425:$G$8425),D7139))</f>
        <v>2001</v>
      </c>
      <c r="F7139">
        <f t="shared" si="891"/>
        <v>0</v>
      </c>
      <c r="G7139">
        <f>Weighting!$H$11</f>
        <v>0</v>
      </c>
      <c r="H7139">
        <f t="array" ref="H7139">FREQUENCY(IF('Data Transformation'!$B$4:$B$8425=B7131,'Data Transformation'!$G$4:$G$8425),'Bin Analysis'!$B7139)</f>
        <v>2073</v>
      </c>
      <c r="I7139">
        <f t="shared" si="892"/>
        <v>0</v>
      </c>
      <c r="J7139">
        <f t="shared" si="893"/>
        <v>0</v>
      </c>
      <c r="K7139">
        <f>J7139*Weighting!$W$11</f>
        <v>0</v>
      </c>
      <c r="M7139" s="14"/>
    </row>
    <row r="7140" spans="1:13" x14ac:dyDescent="0.55000000000000004">
      <c r="A7140" s="32" t="str">
        <f>IF(Weighting!$P$12&gt;0,B7140,"")</f>
        <v/>
      </c>
      <c r="B7140" t="e">
        <f>Weighting!$C$12</f>
        <v>#DIV/0!</v>
      </c>
      <c r="C7140" t="e">
        <f>Weighting!$F$12</f>
        <v>#NUM!</v>
      </c>
      <c r="D7140" t="e">
        <f>IF(C7140=1,'Data Transformation'!$G$3+0.5*'Data Transformation'!$W$25,IF(C7141=1,D7141-'Data Transformation'!$W$25,FALSE))</f>
        <v>#NUM!</v>
      </c>
      <c r="E7140">
        <f t="array" ref="E7140">IF(ISLOGICAL(D7140),"",FREQUENCY(IF('Data Transformation'!$B$425:$B$8425='Bin Analysis'!$B7131,'Data Transformation'!$G$425:$G$8425),D7140))</f>
        <v>2001</v>
      </c>
      <c r="F7140">
        <f t="shared" si="891"/>
        <v>0</v>
      </c>
      <c r="G7140">
        <f>Weighting!$H$12</f>
        <v>0</v>
      </c>
      <c r="H7140">
        <f t="array" ref="H7140">FREQUENCY(IF('Data Transformation'!$B$4:$B$8425=B7131,'Data Transformation'!$G$4:$G$8425),'Bin Analysis'!$B7140)</f>
        <v>2073</v>
      </c>
      <c r="I7140">
        <f t="shared" si="892"/>
        <v>0</v>
      </c>
      <c r="J7140">
        <f t="shared" si="893"/>
        <v>0</v>
      </c>
      <c r="K7140">
        <f>J7140*Weighting!$W$12</f>
        <v>0</v>
      </c>
      <c r="M7140" s="14"/>
    </row>
    <row r="7141" spans="1:13" x14ac:dyDescent="0.55000000000000004">
      <c r="A7141" s="32" t="str">
        <f>IF(Weighting!$P$13&gt;0,B7141,"")</f>
        <v/>
      </c>
      <c r="B7141" t="e">
        <f>Weighting!$C$13</f>
        <v>#DIV/0!</v>
      </c>
      <c r="C7141" t="e">
        <f>Weighting!$F$13</f>
        <v>#NUM!</v>
      </c>
      <c r="D7141" t="e">
        <f>IF(C7141=1,'Data Transformation'!$G$3+0.5*'Data Transformation'!$W$25,IF(C7142=1,D7142-'Data Transformation'!$W$25,FALSE))</f>
        <v>#NUM!</v>
      </c>
      <c r="E7141">
        <f t="array" ref="E7141">IF(ISLOGICAL(D7141),"",FREQUENCY(IF('Data Transformation'!$B$425:$B$8425='Bin Analysis'!$B7131,'Data Transformation'!$G$425:$G$8425),D7141))</f>
        <v>2001</v>
      </c>
      <c r="F7141">
        <f t="shared" si="891"/>
        <v>0</v>
      </c>
      <c r="G7141">
        <f>Weighting!$H$13</f>
        <v>0</v>
      </c>
      <c r="H7141">
        <f t="array" ref="H7141">FREQUENCY(IF('Data Transformation'!$B$4:$B$8425=B7131,'Data Transformation'!$G$4:$G$8425),'Bin Analysis'!$B7141)</f>
        <v>2073</v>
      </c>
      <c r="I7141">
        <f t="shared" si="892"/>
        <v>0</v>
      </c>
      <c r="J7141">
        <f t="shared" si="893"/>
        <v>0</v>
      </c>
      <c r="K7141">
        <f>J7141*Weighting!$W$13</f>
        <v>0</v>
      </c>
      <c r="M7141" s="14"/>
    </row>
    <row r="7142" spans="1:13" x14ac:dyDescent="0.55000000000000004">
      <c r="A7142" s="32" t="str">
        <f>IF(Weighting!$P$14&gt;0,B7142,"")</f>
        <v/>
      </c>
      <c r="B7142" t="e">
        <f>Weighting!$C$14</f>
        <v>#DIV/0!</v>
      </c>
      <c r="C7142" t="e">
        <f>Weighting!$F$14</f>
        <v>#NUM!</v>
      </c>
      <c r="D7142" t="e">
        <f>IF(C7142=1,'Data Transformation'!$G$3+0.5*'Data Transformation'!$W$25,IF(C7143=1,D7143-'Data Transformation'!$W$25,FALSE))</f>
        <v>#NUM!</v>
      </c>
      <c r="E7142">
        <f t="array" ref="E7142">IF(ISLOGICAL(D7142),"",FREQUENCY(IF('Data Transformation'!$B$425:$B$8425='Bin Analysis'!$B7131,'Data Transformation'!$G$425:$G$8425),D7142))</f>
        <v>2001</v>
      </c>
      <c r="F7142">
        <f t="shared" si="891"/>
        <v>0</v>
      </c>
      <c r="G7142">
        <f>Weighting!$H$14</f>
        <v>0</v>
      </c>
      <c r="H7142">
        <f t="array" ref="H7142">FREQUENCY(IF('Data Transformation'!$B$4:$B$8425=B7131,'Data Transformation'!$G$4:$G$8425),'Bin Analysis'!$B7142)</f>
        <v>2073</v>
      </c>
      <c r="I7142">
        <f t="shared" si="892"/>
        <v>0</v>
      </c>
      <c r="J7142">
        <f t="shared" si="893"/>
        <v>0</v>
      </c>
      <c r="K7142">
        <f>J7142*Weighting!$W$14</f>
        <v>0</v>
      </c>
      <c r="M7142" s="14"/>
    </row>
    <row r="7143" spans="1:13" x14ac:dyDescent="0.55000000000000004">
      <c r="A7143" s="32" t="str">
        <f>IF(Weighting!$P$15&gt;0,B7143,"")</f>
        <v/>
      </c>
      <c r="B7143" t="e">
        <f>Weighting!$C$15</f>
        <v>#DIV/0!</v>
      </c>
      <c r="C7143" t="e">
        <f>Weighting!$F$15</f>
        <v>#NUM!</v>
      </c>
      <c r="D7143" t="e">
        <f>IF(C7143=1,'Data Transformation'!$G$3+0.5*'Data Transformation'!$W$25,IF(C7144=1,D7144-'Data Transformation'!$W$25,FALSE))</f>
        <v>#NUM!</v>
      </c>
      <c r="E7143">
        <f t="array" ref="E7143">IF(ISLOGICAL(D7143),"",FREQUENCY(IF('Data Transformation'!$B$425:$B$8425='Bin Analysis'!$B7131,'Data Transformation'!$G$425:$G$8425),D7143))</f>
        <v>2001</v>
      </c>
      <c r="F7143">
        <f t="shared" si="891"/>
        <v>0</v>
      </c>
      <c r="G7143">
        <f>Weighting!$H$15</f>
        <v>0</v>
      </c>
      <c r="H7143">
        <f t="array" ref="H7143">FREQUENCY(IF('Data Transformation'!$B$4:$B$8425=B7131,'Data Transformation'!$G$4:$G$8425),'Bin Analysis'!$B7143)</f>
        <v>2073</v>
      </c>
      <c r="I7143">
        <f t="shared" si="892"/>
        <v>0</v>
      </c>
      <c r="J7143">
        <f t="shared" si="893"/>
        <v>0</v>
      </c>
      <c r="K7143">
        <f>J7143*Weighting!$W$15</f>
        <v>0</v>
      </c>
      <c r="M7143" s="14"/>
    </row>
    <row r="7144" spans="1:13" x14ac:dyDescent="0.55000000000000004">
      <c r="A7144" s="32" t="str">
        <f>IF(Weighting!$P$16&gt;0,B7144,"")</f>
        <v/>
      </c>
      <c r="B7144" t="e">
        <f>Weighting!$C$16</f>
        <v>#DIV/0!</v>
      </c>
      <c r="C7144" t="e">
        <f>Weighting!$F$16</f>
        <v>#NUM!</v>
      </c>
      <c r="D7144" t="e">
        <f>IF(C7144=1,'Data Transformation'!$G$3+0.5*'Data Transformation'!$W$25,IF(C7145=1,D7145-'Data Transformation'!$W$25,FALSE))</f>
        <v>#NUM!</v>
      </c>
      <c r="E7144">
        <f t="array" ref="E7144">IF(ISLOGICAL(D7144),"",FREQUENCY(IF('Data Transformation'!$B$425:$B$8425='Bin Analysis'!$B7131,'Data Transformation'!$G$425:$G$8425),D7144))</f>
        <v>2001</v>
      </c>
      <c r="F7144">
        <f t="shared" si="891"/>
        <v>0</v>
      </c>
      <c r="G7144">
        <f>Weighting!$H$16</f>
        <v>0</v>
      </c>
      <c r="H7144">
        <f t="array" ref="H7144">FREQUENCY(IF('Data Transformation'!$B$4:$B$8425=B7131,'Data Transformation'!$G$4:$G$8425),'Bin Analysis'!$B7144)</f>
        <v>2073</v>
      </c>
      <c r="I7144">
        <f t="shared" si="892"/>
        <v>0</v>
      </c>
      <c r="J7144">
        <f t="shared" si="893"/>
        <v>0</v>
      </c>
      <c r="K7144">
        <f>J7144*Weighting!$W$16</f>
        <v>0</v>
      </c>
      <c r="M7144" s="14"/>
    </row>
    <row r="7145" spans="1:13" x14ac:dyDescent="0.55000000000000004">
      <c r="A7145" s="32" t="str">
        <f>IF(Weighting!$P$17&gt;0,B7145,"")</f>
        <v/>
      </c>
      <c r="B7145" t="e">
        <f>Weighting!$C$17</f>
        <v>#DIV/0!</v>
      </c>
      <c r="C7145" t="e">
        <f>Weighting!$F$17</f>
        <v>#NUM!</v>
      </c>
      <c r="D7145" t="e">
        <f>IF(C7145=1,'Data Transformation'!$G$3+0.5*'Data Transformation'!$W$25,IF(C7146=1,D7146-'Data Transformation'!$W$25,FALSE))</f>
        <v>#NUM!</v>
      </c>
      <c r="E7145">
        <f t="array" ref="E7145">IF(ISLOGICAL(D7145),"",FREQUENCY(IF('Data Transformation'!$B$425:$B$8425='Bin Analysis'!$B7131,'Data Transformation'!$G$425:$G$8425),D7145))</f>
        <v>2001</v>
      </c>
      <c r="F7145">
        <f t="shared" si="891"/>
        <v>0</v>
      </c>
      <c r="G7145">
        <f>Weighting!$H$17</f>
        <v>0</v>
      </c>
      <c r="H7145">
        <f t="array" ref="H7145">FREQUENCY(IF('Data Transformation'!$B$4:$B$8425=B7131,'Data Transformation'!$G$4:$G$8425),'Bin Analysis'!$B7145)</f>
        <v>2073</v>
      </c>
      <c r="I7145">
        <f t="shared" si="892"/>
        <v>0</v>
      </c>
      <c r="J7145">
        <f t="shared" si="893"/>
        <v>0</v>
      </c>
      <c r="K7145">
        <f>J7145*Weighting!$W$17</f>
        <v>0</v>
      </c>
      <c r="M7145" s="14"/>
    </row>
    <row r="7146" spans="1:13" x14ac:dyDescent="0.55000000000000004">
      <c r="A7146" s="32" t="str">
        <f>IF(Weighting!$P$18&gt;0,B7146,"")</f>
        <v/>
      </c>
      <c r="B7146" t="e">
        <f>Weighting!$C$18</f>
        <v>#DIV/0!</v>
      </c>
      <c r="C7146" t="e">
        <f>Weighting!$F$18</f>
        <v>#NUM!</v>
      </c>
      <c r="D7146" t="e">
        <f>IF(C7146=1,'Data Transformation'!$G$3+0.5*'Data Transformation'!$W$25,IF(C7147=1,D7147-'Data Transformation'!$W$25,FALSE))</f>
        <v>#NUM!</v>
      </c>
      <c r="E7146">
        <f t="array" ref="E7146">IF(ISLOGICAL(D7146),"",FREQUENCY(IF('Data Transformation'!$B$425:$B$8425='Bin Analysis'!$B7131,'Data Transformation'!$G$425:$G$8425),D7146))</f>
        <v>2001</v>
      </c>
      <c r="F7146">
        <f t="shared" si="891"/>
        <v>0</v>
      </c>
      <c r="G7146">
        <f>Weighting!$H$18</f>
        <v>0</v>
      </c>
      <c r="H7146">
        <f t="array" ref="H7146">FREQUENCY(IF('Data Transformation'!$B$4:$B$8425=B7131,'Data Transformation'!$G$4:$G$8425),'Bin Analysis'!$B7146)</f>
        <v>2073</v>
      </c>
      <c r="I7146">
        <f t="shared" si="892"/>
        <v>0</v>
      </c>
      <c r="J7146">
        <f t="shared" si="893"/>
        <v>0</v>
      </c>
      <c r="K7146">
        <f>J7146*Weighting!$W$18</f>
        <v>0</v>
      </c>
      <c r="M7146" s="14"/>
    </row>
    <row r="7147" spans="1:13" x14ac:dyDescent="0.55000000000000004">
      <c r="A7147" s="32" t="str">
        <f>IF(Weighting!$P$19&gt;0,B7147,"")</f>
        <v/>
      </c>
      <c r="B7147" t="e">
        <f>Weighting!$C$19</f>
        <v>#DIV/0!</v>
      </c>
      <c r="C7147" t="e">
        <f>Weighting!$F$19</f>
        <v>#NUM!</v>
      </c>
      <c r="D7147" t="e">
        <f>IF(C7147=1,'Data Transformation'!$G$3+0.5*'Data Transformation'!$W$25,IF(C7148=1,D7148-'Data Transformation'!$W$25,FALSE))</f>
        <v>#NUM!</v>
      </c>
      <c r="E7147">
        <f t="array" ref="E7147">IF(ISLOGICAL(D7147),"",FREQUENCY(IF('Data Transformation'!$B$425:$B$8425='Bin Analysis'!$B7131,'Data Transformation'!$G$425:$G$8425),D7147))</f>
        <v>2001</v>
      </c>
      <c r="F7147">
        <f t="shared" si="891"/>
        <v>0</v>
      </c>
      <c r="G7147">
        <f>Weighting!$H$19</f>
        <v>0</v>
      </c>
      <c r="H7147">
        <f t="array" ref="H7147">FREQUENCY(IF('Data Transformation'!$B$4:$B$8425=B7131,'Data Transformation'!$G$4:$G$8425),'Bin Analysis'!$B7147)</f>
        <v>2073</v>
      </c>
      <c r="I7147">
        <f t="shared" si="892"/>
        <v>0</v>
      </c>
      <c r="J7147">
        <f t="shared" si="893"/>
        <v>0</v>
      </c>
      <c r="K7147">
        <f>J7147*Weighting!$W$19</f>
        <v>0</v>
      </c>
      <c r="M7147" s="14"/>
    </row>
    <row r="7148" spans="1:13" x14ac:dyDescent="0.55000000000000004">
      <c r="A7148" s="32" t="str">
        <f>IF(Weighting!$P$20&gt;0,B7148,"")</f>
        <v/>
      </c>
      <c r="B7148" t="e">
        <f>Weighting!$C$20</f>
        <v>#DIV/0!</v>
      </c>
      <c r="C7148" t="e">
        <f>Weighting!$F$20</f>
        <v>#NUM!</v>
      </c>
      <c r="D7148" t="e">
        <f>IF(C7148=1,'Data Transformation'!$G$3+0.5*'Data Transformation'!$W$25,IF(C7149=1,D7149-'Data Transformation'!$W$25,FALSE))</f>
        <v>#NUM!</v>
      </c>
      <c r="E7148">
        <f t="array" ref="E7148">IF(ISLOGICAL(D7148),"",FREQUENCY(IF('Data Transformation'!$B$425:$B$8425='Bin Analysis'!$B7131,'Data Transformation'!$G$425:$G$8425),D7148))</f>
        <v>2001</v>
      </c>
      <c r="F7148">
        <f t="shared" si="891"/>
        <v>0</v>
      </c>
      <c r="G7148">
        <f>Weighting!$H$20</f>
        <v>0</v>
      </c>
      <c r="H7148">
        <f t="array" ref="H7148">FREQUENCY(IF('Data Transformation'!$B$4:$B$8425=B7131,'Data Transformation'!$G$4:$G$8425),'Bin Analysis'!$B7148)</f>
        <v>2073</v>
      </c>
      <c r="I7148">
        <f t="shared" si="892"/>
        <v>0</v>
      </c>
      <c r="J7148">
        <f t="shared" si="893"/>
        <v>0</v>
      </c>
      <c r="K7148">
        <f>J7148*Weighting!$W$20</f>
        <v>0</v>
      </c>
      <c r="M7148" s="14"/>
    </row>
    <row r="7149" spans="1:13" x14ac:dyDescent="0.55000000000000004">
      <c r="A7149" s="32" t="str">
        <f>IF(Weighting!$P$21&gt;0,B7149,"")</f>
        <v/>
      </c>
      <c r="B7149" t="e">
        <f>Weighting!$C$21</f>
        <v>#DIV/0!</v>
      </c>
      <c r="C7149" t="e">
        <f>Weighting!$F$21</f>
        <v>#NUM!</v>
      </c>
      <c r="D7149" t="e">
        <f>IF(C7149=1,'Data Transformation'!$G$3+0.5*'Data Transformation'!$W$25,IF(C7150=1,D7150-'Data Transformation'!$W$25,FALSE))</f>
        <v>#NUM!</v>
      </c>
      <c r="E7149">
        <f t="array" ref="E7149">IF(ISLOGICAL(D7149),"",FREQUENCY(IF('Data Transformation'!$B$425:$B$8425='Bin Analysis'!$B7131,'Data Transformation'!$G$425:$G$8425),D7149))</f>
        <v>2001</v>
      </c>
      <c r="F7149">
        <f t="shared" si="891"/>
        <v>0</v>
      </c>
      <c r="G7149">
        <f>Weighting!$H$21</f>
        <v>0</v>
      </c>
      <c r="H7149">
        <f t="array" ref="H7149">FREQUENCY(IF('Data Transformation'!$B$4:$B$8425=B7131,'Data Transformation'!$G$4:$G$8425),'Bin Analysis'!$B7149)</f>
        <v>2073</v>
      </c>
      <c r="I7149">
        <f t="shared" si="892"/>
        <v>0</v>
      </c>
      <c r="J7149">
        <f t="shared" si="893"/>
        <v>0</v>
      </c>
      <c r="K7149">
        <f>J7149*Weighting!$W$21</f>
        <v>0</v>
      </c>
      <c r="M7149" s="14"/>
    </row>
    <row r="7150" spans="1:13" x14ac:dyDescent="0.55000000000000004">
      <c r="A7150" s="32" t="str">
        <f>IF(Weighting!$P$22&gt;0,B7150,"")</f>
        <v/>
      </c>
      <c r="B7150" t="e">
        <f>Weighting!$C$22</f>
        <v>#DIV/0!</v>
      </c>
      <c r="C7150" t="e">
        <f>Weighting!$F$22</f>
        <v>#NUM!</v>
      </c>
      <c r="D7150" t="e">
        <f>IF(C7150=1,'Data Transformation'!$G$3+0.5*'Data Transformation'!$W$25,IF(C7151=1,D7151-'Data Transformation'!$W$25,FALSE))</f>
        <v>#NUM!</v>
      </c>
      <c r="E7150">
        <f t="array" ref="E7150">IF(ISLOGICAL(D7150),"",FREQUENCY(IF('Data Transformation'!$B$425:$B$8425='Bin Analysis'!$B7131,'Data Transformation'!$G$425:$G$8425),D7150))</f>
        <v>2001</v>
      </c>
      <c r="F7150">
        <f t="shared" si="891"/>
        <v>0</v>
      </c>
      <c r="G7150">
        <f>Weighting!$H$22</f>
        <v>0</v>
      </c>
      <c r="H7150">
        <f t="array" ref="H7150">FREQUENCY(IF('Data Transformation'!$B$4:$B$8425=B7131,'Data Transformation'!$G$4:$G$8425),'Bin Analysis'!$B7150)</f>
        <v>2073</v>
      </c>
      <c r="I7150">
        <f t="shared" si="892"/>
        <v>0</v>
      </c>
      <c r="J7150">
        <f t="shared" si="893"/>
        <v>0</v>
      </c>
      <c r="K7150">
        <f>J7150*Weighting!$W$22</f>
        <v>0</v>
      </c>
      <c r="M7150" s="14"/>
    </row>
    <row r="7151" spans="1:13" x14ac:dyDescent="0.55000000000000004">
      <c r="A7151" s="32" t="str">
        <f>IF(Weighting!$P$23&gt;0,B7151,"")</f>
        <v/>
      </c>
      <c r="B7151" t="e">
        <f>Weighting!$C$23</f>
        <v>#DIV/0!</v>
      </c>
      <c r="C7151" t="e">
        <f>Weighting!$F$23</f>
        <v>#NUM!</v>
      </c>
      <c r="D7151" t="e">
        <f>IF(C7151=1,'Data Transformation'!$G$3+0.5*'Data Transformation'!$W$25,IF(C7152=1,D7152-'Data Transformation'!$W$25,FALSE))</f>
        <v>#NUM!</v>
      </c>
      <c r="E7151">
        <f t="array" ref="E7151">IF(ISLOGICAL(D7151),"",FREQUENCY(IF('Data Transformation'!$B$425:$B$8425='Bin Analysis'!$B7131,'Data Transformation'!$G$425:$G$8425),D7151))</f>
        <v>2001</v>
      </c>
      <c r="F7151">
        <f t="shared" si="891"/>
        <v>0</v>
      </c>
      <c r="G7151">
        <f>Weighting!$H$23</f>
        <v>0</v>
      </c>
      <c r="H7151">
        <f t="array" ref="H7151">FREQUENCY(IF('Data Transformation'!$B$4:$B$8425=B7131,'Data Transformation'!$G$4:$G$8425),'Bin Analysis'!$B7151)</f>
        <v>2073</v>
      </c>
      <c r="I7151">
        <f t="shared" si="892"/>
        <v>0</v>
      </c>
      <c r="J7151">
        <f t="shared" si="893"/>
        <v>0</v>
      </c>
      <c r="K7151">
        <f>J7151*Weighting!$W$23</f>
        <v>0</v>
      </c>
      <c r="M7151" s="14"/>
    </row>
    <row r="7152" spans="1:13" x14ac:dyDescent="0.55000000000000004">
      <c r="A7152" s="32" t="str">
        <f>IF(Weighting!$P$24&gt;0,B7152,"")</f>
        <v/>
      </c>
      <c r="B7152" t="e">
        <f>Weighting!$C$24</f>
        <v>#DIV/0!</v>
      </c>
      <c r="C7152" t="e">
        <f>Weighting!$F$24</f>
        <v>#NUM!</v>
      </c>
      <c r="D7152" t="e">
        <f>IF(C7152=1,'Data Transformation'!$G$3+0.5*'Data Transformation'!$W$25,IF(C7153=1,D7153-'Data Transformation'!$W$25,FALSE))</f>
        <v>#NUM!</v>
      </c>
      <c r="E7152">
        <f t="array" ref="E7152">IF(ISLOGICAL(D7152),"",FREQUENCY(IF('Data Transformation'!$B$425:$B$8425='Bin Analysis'!$B7131,'Data Transformation'!$G$425:$G$8425),D7152))</f>
        <v>2001</v>
      </c>
      <c r="F7152">
        <f t="shared" si="891"/>
        <v>0</v>
      </c>
      <c r="G7152">
        <f>Weighting!$H$24</f>
        <v>0</v>
      </c>
      <c r="H7152">
        <f t="array" ref="H7152">FREQUENCY(IF('Data Transformation'!$B$4:$B$8425=B7131,'Data Transformation'!$G$4:$G$8425),'Bin Analysis'!$B7152)</f>
        <v>2073</v>
      </c>
      <c r="I7152">
        <f t="shared" si="892"/>
        <v>0</v>
      </c>
      <c r="J7152">
        <f t="shared" si="893"/>
        <v>0</v>
      </c>
      <c r="K7152">
        <f>J7152*Weighting!$W$24</f>
        <v>0</v>
      </c>
      <c r="M7152" s="14"/>
    </row>
    <row r="7153" spans="1:25" x14ac:dyDescent="0.55000000000000004">
      <c r="A7153" s="32" t="str">
        <f>IF(Weighting!$P$25&gt;0,B7153,"")</f>
        <v/>
      </c>
      <c r="B7153" t="e">
        <f>Weighting!$C$25</f>
        <v>#DIV/0!</v>
      </c>
      <c r="C7153" t="e">
        <f>Weighting!$F$25</f>
        <v>#NUM!</v>
      </c>
      <c r="D7153" t="e">
        <f>IF(C7153=1,'Data Transformation'!$G$3+0.5*'Data Transformation'!$W$25,IF(C7154=1,D7154-'Data Transformation'!$W$25,FALSE))</f>
        <v>#NUM!</v>
      </c>
      <c r="E7153">
        <f t="array" ref="E7153">IF(ISLOGICAL(D7153),"",FREQUENCY(IF('Data Transformation'!$B$425:$B$8425='Bin Analysis'!$B7131,'Data Transformation'!$G$425:$G$8425),D7153))</f>
        <v>2001</v>
      </c>
      <c r="F7153">
        <f t="shared" si="891"/>
        <v>0</v>
      </c>
      <c r="G7153">
        <f>Weighting!$H$25</f>
        <v>0</v>
      </c>
      <c r="H7153">
        <f t="array" ref="H7153">FREQUENCY(IF('Data Transformation'!$B$4:$B$8425=B7131,'Data Transformation'!$G$4:$G$8425),'Bin Analysis'!$B7153)</f>
        <v>2073</v>
      </c>
      <c r="I7153">
        <f t="shared" si="892"/>
        <v>0</v>
      </c>
      <c r="J7153">
        <f t="shared" si="893"/>
        <v>0</v>
      </c>
      <c r="K7153">
        <f>J7153*Weighting!$W$25</f>
        <v>0</v>
      </c>
      <c r="M7153" s="14"/>
    </row>
    <row r="7154" spans="1:25" x14ac:dyDescent="0.55000000000000004">
      <c r="O7154"/>
      <c r="P7154"/>
      <c r="Q7154"/>
      <c r="R7154"/>
    </row>
    <row r="7155" spans="1:25" ht="23.35" x14ac:dyDescent="0.8">
      <c r="A7155" s="21" t="s">
        <v>0</v>
      </c>
      <c r="B7155" s="21" t="str">
        <f>IFERROR(VLOOKUP(C7155,'Data Transformation'!$L$6:$M$426,2,FALSE),"")</f>
        <v/>
      </c>
      <c r="C7155" s="21">
        <f>C7131+1</f>
        <v>298</v>
      </c>
      <c r="D7155" s="21"/>
      <c r="E7155" s="21"/>
      <c r="F7155" s="21"/>
      <c r="G7155" s="21"/>
      <c r="H7155" s="22"/>
      <c r="I7155" s="22"/>
      <c r="J7155" s="22"/>
      <c r="K7155" s="21"/>
      <c r="L7155" s="21" t="str">
        <f>B7155</f>
        <v/>
      </c>
      <c r="M7155" s="23" t="e">
        <f>INDEX('Data Transformation'!$O$4:$O$424,MATCH($B7155,'Data Transformation'!$M$4:$M$424,0),MATCH($M$2,'Data Transformation'!$O$3,0))</f>
        <v>#N/A</v>
      </c>
      <c r="N7155" s="27" t="e">
        <f>IF('Input and Summary Results'!$J$16="minimum",'Bin Analysis'!X7156/(M7155-1),'Bin Analysis'!Y7155/('Bin Analysis'!M7155-1))</f>
        <v>#N/A</v>
      </c>
      <c r="O7155" s="27" t="e">
        <f>IF(M7155=FALSE,NA(),(VLOOKUP(1,C7158:K7177,4,FALSE))/(M7155-1))</f>
        <v>#N/A</v>
      </c>
      <c r="P7155" s="27" t="e">
        <f>IF(M7155=FALSE,NA(),SUM(J7158:J7177)/Weighting!$S$5)</f>
        <v>#N/A</v>
      </c>
      <c r="Q7155" s="27" t="e">
        <f>IF(M7155=FALSE,NA(),SUM(K7158:K7177)/Weighting!$S$6)</f>
        <v>#N/A</v>
      </c>
      <c r="R7155" s="27" t="e">
        <f>IF(M7155=FALSE,NA(),(VLOOKUP(1,G7158:K7177,3,FALSE))/(M7155-1))</f>
        <v>#N/A</v>
      </c>
      <c r="S7155" s="22" t="e">
        <f>IF(M7155=FALSE,NA(),IF(SUM(J7158:J7177)=2,"yes","no"))</f>
        <v>#N/A</v>
      </c>
      <c r="X7155" s="2" cm="2">
        <f t="array" ref="X7155:X7156">FREQUENCY(IF('Data Transformation'!$B$425:$B$6424='Bin Analysis'!L7155,'Data Transformation'!$G$425:$G$6424),'Data Transformation'!$U$11)</f>
        <v>0</v>
      </c>
      <c r="Y7155" s="2" cm="2">
        <f t="array" ref="Y7155:Y7156">FREQUENCY(IF('Data Transformation'!$B$425:$B$6424='Bin Analysis'!L7155,'Data Transformation'!$G$425:$G$6424),'Data Transformation'!$U$12)</f>
        <v>0</v>
      </c>
    </row>
    <row r="7156" spans="1:25" x14ac:dyDescent="0.55000000000000004">
      <c r="A7156" s="14" t="s">
        <v>67</v>
      </c>
      <c r="B7156" t="s">
        <v>47</v>
      </c>
      <c r="C7156" t="s">
        <v>5</v>
      </c>
      <c r="D7156" t="s">
        <v>100</v>
      </c>
      <c r="E7156" t="s">
        <v>101</v>
      </c>
      <c r="F7156" t="s">
        <v>102</v>
      </c>
      <c r="G7156" t="s">
        <v>70</v>
      </c>
      <c r="H7156" t="s">
        <v>31</v>
      </c>
      <c r="I7156" t="s">
        <v>32</v>
      </c>
      <c r="J7156" t="s">
        <v>46</v>
      </c>
      <c r="K7156" s="14" t="s">
        <v>45</v>
      </c>
      <c r="M7156" s="14"/>
      <c r="X7156" s="2">
        <v>0</v>
      </c>
      <c r="Y7156" s="2">
        <v>0</v>
      </c>
    </row>
    <row r="7157" spans="1:25" x14ac:dyDescent="0.55000000000000004">
      <c r="A7157" s="32"/>
      <c r="D7157" t="e">
        <f>IF(C7157=1,'Data Transformation'!$G$3+0.5*'Data Transformation'!$W$25,IF(C7158=1,D7158-'Data Transformation'!$W$25,FALSE))</f>
        <v>#NUM!</v>
      </c>
      <c r="E7157">
        <f t="array" ref="E7157">IF(ISLOGICAL(D7157),"",FREQUENCY(IF('Data Transformation'!$B$425:$B$8425='Bin Analysis'!$B7155,'Data Transformation'!$G$425:$G$8425),D7157))</f>
        <v>2001</v>
      </c>
      <c r="F7157" t="e">
        <f>IF(ISLOGICAL(D7157),"",E7157-E7156)</f>
        <v>#VALUE!</v>
      </c>
      <c r="M7157" s="14"/>
    </row>
    <row r="7158" spans="1:25" x14ac:dyDescent="0.55000000000000004">
      <c r="A7158" s="32" t="e">
        <f>IF(Weighting!$P$6&gt;0,B7158,"")</f>
        <v>#NUM!</v>
      </c>
      <c r="B7158" t="e">
        <f>Weighting!$C$6</f>
        <v>#DIV/0!</v>
      </c>
      <c r="C7158" t="e">
        <f>Weighting!$F$6</f>
        <v>#NUM!</v>
      </c>
      <c r="D7158" t="e">
        <f>IF(C7158=1,'Data Transformation'!$G$3+0.5*'Data Transformation'!$W$25,IF(C7159=1,D7159-'Data Transformation'!$W$25,FALSE))</f>
        <v>#NUM!</v>
      </c>
      <c r="E7158">
        <f t="array" ref="E7158">IF(ISLOGICAL(D7158),"",FREQUENCY(IF('Data Transformation'!$B$425:$B$8425='Bin Analysis'!$B7155,'Data Transformation'!$G$425:$G$8425),D7158))</f>
        <v>2001</v>
      </c>
      <c r="F7158">
        <f>IF(ISLOGICAL(D7158),"",E7158-E7157)</f>
        <v>0</v>
      </c>
      <c r="G7158">
        <f>Weighting!$H$6</f>
        <v>1</v>
      </c>
      <c r="H7158">
        <f t="array" ref="H7158">FREQUENCY(IF('Data Transformation'!$B$4:$B$8425=B7155,'Data Transformation'!$G$4:$G$8425),'Bin Analysis'!$B7158)</f>
        <v>2073</v>
      </c>
      <c r="I7158">
        <f>H7158-H7157</f>
        <v>2073</v>
      </c>
      <c r="J7158">
        <f>IF(I7158=0,0,1)</f>
        <v>1</v>
      </c>
      <c r="K7158" t="e">
        <f>J7158*Weighting!$W$6</f>
        <v>#NUM!</v>
      </c>
      <c r="M7158" s="14"/>
    </row>
    <row r="7159" spans="1:25" x14ac:dyDescent="0.55000000000000004">
      <c r="A7159" s="32" t="str">
        <f>IF(Weighting!$P$7&gt;0,B7159,"")</f>
        <v/>
      </c>
      <c r="B7159" t="e">
        <f>Weighting!$C$7</f>
        <v>#DIV/0!</v>
      </c>
      <c r="C7159" t="e">
        <f>Weighting!$F$7</f>
        <v>#NUM!</v>
      </c>
      <c r="D7159" t="e">
        <f>IF(C7159=1,'Data Transformation'!$G$3+0.5*'Data Transformation'!$W$25,IF(C7160=1,D7160-'Data Transformation'!$W$25,FALSE))</f>
        <v>#NUM!</v>
      </c>
      <c r="E7159">
        <f t="array" ref="E7159">IF(ISLOGICAL(D7159),"",FREQUENCY(IF('Data Transformation'!$B$425:$B$8425='Bin Analysis'!$B7155,'Data Transformation'!$G$425:$G$8425),D7159))</f>
        <v>2001</v>
      </c>
      <c r="F7159">
        <f t="shared" ref="F7159:F7177" si="894">IF(ISLOGICAL(D7159),"",E7159-E7158)</f>
        <v>0</v>
      </c>
      <c r="G7159">
        <f>Weighting!$H$7</f>
        <v>0</v>
      </c>
      <c r="H7159">
        <f t="array" ref="H7159">FREQUENCY(IF('Data Transformation'!$B$4:$B$8425=B7155,'Data Transformation'!$G$4:$G$8425),'Bin Analysis'!$B7159)</f>
        <v>2073</v>
      </c>
      <c r="I7159">
        <f t="shared" ref="I7159:I7177" si="895">H7159-H7158</f>
        <v>0</v>
      </c>
      <c r="J7159">
        <f>IF(I7159=0,0,1)</f>
        <v>0</v>
      </c>
      <c r="K7159">
        <f>J7159*Weighting!$W$7</f>
        <v>0</v>
      </c>
      <c r="M7159" s="14"/>
    </row>
    <row r="7160" spans="1:25" x14ac:dyDescent="0.55000000000000004">
      <c r="A7160" s="32" t="str">
        <f>IF(Weighting!$P$8&gt;0,B7160,"")</f>
        <v/>
      </c>
      <c r="B7160" t="e">
        <f>Weighting!$C$8</f>
        <v>#DIV/0!</v>
      </c>
      <c r="C7160" t="e">
        <f>Weighting!$F$8</f>
        <v>#NUM!</v>
      </c>
      <c r="D7160" t="e">
        <f>IF(C7160=1,'Data Transformation'!$G$3+0.5*'Data Transformation'!$W$25,IF(C7161=1,D7161-'Data Transformation'!$W$25,FALSE))</f>
        <v>#NUM!</v>
      </c>
      <c r="E7160">
        <f t="array" ref="E7160">IF(ISLOGICAL(D7160),"",FREQUENCY(IF('Data Transformation'!$B$425:$B$8425='Bin Analysis'!$B7155,'Data Transformation'!$G$425:$G$8425),D7160))</f>
        <v>2001</v>
      </c>
      <c r="F7160">
        <f t="shared" si="894"/>
        <v>0</v>
      </c>
      <c r="G7160">
        <f>Weighting!$H$8</f>
        <v>0</v>
      </c>
      <c r="H7160">
        <f t="array" ref="H7160">FREQUENCY(IF('Data Transformation'!$B$4:$B$8425=B7155,'Data Transformation'!$G$4:$G$8425),'Bin Analysis'!$B7160)</f>
        <v>2073</v>
      </c>
      <c r="I7160">
        <f t="shared" si="895"/>
        <v>0</v>
      </c>
      <c r="J7160">
        <f t="shared" ref="J7160:J7177" si="896">IF(I7160=0,0,1)</f>
        <v>0</v>
      </c>
      <c r="K7160">
        <f>J7160*Weighting!$W$8</f>
        <v>0</v>
      </c>
      <c r="M7160" s="14"/>
    </row>
    <row r="7161" spans="1:25" x14ac:dyDescent="0.55000000000000004">
      <c r="A7161" s="32" t="str">
        <f>IF(Weighting!$P$9&gt;0,B7161,"")</f>
        <v/>
      </c>
      <c r="B7161" s="50" t="e">
        <f>Weighting!$C$9</f>
        <v>#DIV/0!</v>
      </c>
      <c r="C7161" t="e">
        <f>Weighting!$F$9</f>
        <v>#NUM!</v>
      </c>
      <c r="D7161" t="e">
        <f>IF(C7161=1,'Data Transformation'!$G$3+0.5*'Data Transformation'!$W$25,IF(C7162=1,D7162-'Data Transformation'!$W$25,FALSE))</f>
        <v>#NUM!</v>
      </c>
      <c r="E7161">
        <f t="array" ref="E7161">IF(ISLOGICAL(D7161),"",FREQUENCY(IF('Data Transformation'!$B$425:$B$8425='Bin Analysis'!$B7155,'Data Transformation'!$G$425:$G$8425),D7161))</f>
        <v>2001</v>
      </c>
      <c r="F7161">
        <f t="shared" si="894"/>
        <v>0</v>
      </c>
      <c r="G7161">
        <f>Weighting!$H$9</f>
        <v>0</v>
      </c>
      <c r="H7161">
        <f t="array" ref="H7161">FREQUENCY(IF('Data Transformation'!$B$4:$B$8425=B7155,'Data Transformation'!$G$4:$G$8425),'Bin Analysis'!$B7161)</f>
        <v>2073</v>
      </c>
      <c r="I7161">
        <f t="shared" si="895"/>
        <v>0</v>
      </c>
      <c r="J7161">
        <f t="shared" si="896"/>
        <v>0</v>
      </c>
      <c r="K7161">
        <f>J7161*Weighting!$W$9</f>
        <v>0</v>
      </c>
      <c r="M7161" s="14"/>
    </row>
    <row r="7162" spans="1:25" x14ac:dyDescent="0.55000000000000004">
      <c r="A7162" s="32" t="str">
        <f>IF(Weighting!$P$10&gt;0,B7162,"")</f>
        <v/>
      </c>
      <c r="B7162" t="e">
        <f>Weighting!$C$10</f>
        <v>#DIV/0!</v>
      </c>
      <c r="C7162" t="e">
        <f>Weighting!$F$10</f>
        <v>#NUM!</v>
      </c>
      <c r="D7162" t="e">
        <f>IF(C7162=1,'Data Transformation'!$G$3+0.5*'Data Transformation'!$W$25,IF(C7163=1,D7163-'Data Transformation'!$W$25,FALSE))</f>
        <v>#NUM!</v>
      </c>
      <c r="E7162">
        <f t="array" ref="E7162">IF(ISLOGICAL(D7162),"",FREQUENCY(IF('Data Transformation'!$B$425:$B$8425='Bin Analysis'!$B7155,'Data Transformation'!$G$425:$G$8425),D7162))</f>
        <v>2001</v>
      </c>
      <c r="F7162">
        <f t="shared" si="894"/>
        <v>0</v>
      </c>
      <c r="G7162">
        <f>Weighting!$H$10</f>
        <v>0</v>
      </c>
      <c r="H7162">
        <f t="array" ref="H7162">FREQUENCY(IF('Data Transformation'!$B$4:$B$8425=B7155,'Data Transformation'!$G$4:$G$8425),'Bin Analysis'!$B7162)</f>
        <v>2073</v>
      </c>
      <c r="I7162">
        <f t="shared" si="895"/>
        <v>0</v>
      </c>
      <c r="J7162">
        <f t="shared" si="896"/>
        <v>0</v>
      </c>
      <c r="K7162">
        <f>J7162*Weighting!$W$10</f>
        <v>0</v>
      </c>
      <c r="M7162" s="14"/>
    </row>
    <row r="7163" spans="1:25" x14ac:dyDescent="0.55000000000000004">
      <c r="A7163" s="32" t="str">
        <f>IF(Weighting!$P$11&gt;0,B7163,"")</f>
        <v/>
      </c>
      <c r="B7163" t="e">
        <f>Weighting!$C$11</f>
        <v>#DIV/0!</v>
      </c>
      <c r="C7163" t="e">
        <f>Weighting!$F$11</f>
        <v>#NUM!</v>
      </c>
      <c r="D7163" t="e">
        <f>IF(C7163=1,'Data Transformation'!$G$3+0.5*'Data Transformation'!$W$25,IF(C7164=1,D7164-'Data Transformation'!$W$25,FALSE))</f>
        <v>#NUM!</v>
      </c>
      <c r="E7163">
        <f t="array" ref="E7163">IF(ISLOGICAL(D7163),"",FREQUENCY(IF('Data Transformation'!$B$425:$B$8425='Bin Analysis'!$B7155,'Data Transformation'!$G$425:$G$8425),D7163))</f>
        <v>2001</v>
      </c>
      <c r="F7163">
        <f t="shared" si="894"/>
        <v>0</v>
      </c>
      <c r="G7163">
        <f>Weighting!$H$11</f>
        <v>0</v>
      </c>
      <c r="H7163">
        <f t="array" ref="H7163">FREQUENCY(IF('Data Transformation'!$B$4:$B$8425=B7155,'Data Transformation'!$G$4:$G$8425),'Bin Analysis'!$B7163)</f>
        <v>2073</v>
      </c>
      <c r="I7163">
        <f t="shared" si="895"/>
        <v>0</v>
      </c>
      <c r="J7163">
        <f t="shared" si="896"/>
        <v>0</v>
      </c>
      <c r="K7163">
        <f>J7163*Weighting!$W$11</f>
        <v>0</v>
      </c>
      <c r="M7163" s="14"/>
    </row>
    <row r="7164" spans="1:25" x14ac:dyDescent="0.55000000000000004">
      <c r="A7164" s="32" t="str">
        <f>IF(Weighting!$P$12&gt;0,B7164,"")</f>
        <v/>
      </c>
      <c r="B7164" t="e">
        <f>Weighting!$C$12</f>
        <v>#DIV/0!</v>
      </c>
      <c r="C7164" t="e">
        <f>Weighting!$F$12</f>
        <v>#NUM!</v>
      </c>
      <c r="D7164" t="e">
        <f>IF(C7164=1,'Data Transformation'!$G$3+0.5*'Data Transformation'!$W$25,IF(C7165=1,D7165-'Data Transformation'!$W$25,FALSE))</f>
        <v>#NUM!</v>
      </c>
      <c r="E7164">
        <f t="array" ref="E7164">IF(ISLOGICAL(D7164),"",FREQUENCY(IF('Data Transformation'!$B$425:$B$8425='Bin Analysis'!$B7155,'Data Transformation'!$G$425:$G$8425),D7164))</f>
        <v>2001</v>
      </c>
      <c r="F7164">
        <f t="shared" si="894"/>
        <v>0</v>
      </c>
      <c r="G7164">
        <f>Weighting!$H$12</f>
        <v>0</v>
      </c>
      <c r="H7164">
        <f t="array" ref="H7164">FREQUENCY(IF('Data Transformation'!$B$4:$B$8425=B7155,'Data Transformation'!$G$4:$G$8425),'Bin Analysis'!$B7164)</f>
        <v>2073</v>
      </c>
      <c r="I7164">
        <f t="shared" si="895"/>
        <v>0</v>
      </c>
      <c r="J7164">
        <f t="shared" si="896"/>
        <v>0</v>
      </c>
      <c r="K7164">
        <f>J7164*Weighting!$W$12</f>
        <v>0</v>
      </c>
      <c r="M7164" s="14"/>
    </row>
    <row r="7165" spans="1:25" x14ac:dyDescent="0.55000000000000004">
      <c r="A7165" s="32" t="str">
        <f>IF(Weighting!$P$13&gt;0,B7165,"")</f>
        <v/>
      </c>
      <c r="B7165" t="e">
        <f>Weighting!$C$13</f>
        <v>#DIV/0!</v>
      </c>
      <c r="C7165" t="e">
        <f>Weighting!$F$13</f>
        <v>#NUM!</v>
      </c>
      <c r="D7165" t="e">
        <f>IF(C7165=1,'Data Transformation'!$G$3+0.5*'Data Transformation'!$W$25,IF(C7166=1,D7166-'Data Transformation'!$W$25,FALSE))</f>
        <v>#NUM!</v>
      </c>
      <c r="E7165">
        <f t="array" ref="E7165">IF(ISLOGICAL(D7165),"",FREQUENCY(IF('Data Transformation'!$B$425:$B$8425='Bin Analysis'!$B7155,'Data Transformation'!$G$425:$G$8425),D7165))</f>
        <v>2001</v>
      </c>
      <c r="F7165">
        <f t="shared" si="894"/>
        <v>0</v>
      </c>
      <c r="G7165">
        <f>Weighting!$H$13</f>
        <v>0</v>
      </c>
      <c r="H7165">
        <f t="array" ref="H7165">FREQUENCY(IF('Data Transformation'!$B$4:$B$8425=B7155,'Data Transformation'!$G$4:$G$8425),'Bin Analysis'!$B7165)</f>
        <v>2073</v>
      </c>
      <c r="I7165">
        <f t="shared" si="895"/>
        <v>0</v>
      </c>
      <c r="J7165">
        <f t="shared" si="896"/>
        <v>0</v>
      </c>
      <c r="K7165">
        <f>J7165*Weighting!$W$13</f>
        <v>0</v>
      </c>
      <c r="M7165" s="14"/>
    </row>
    <row r="7166" spans="1:25" x14ac:dyDescent="0.55000000000000004">
      <c r="A7166" s="32" t="str">
        <f>IF(Weighting!$P$14&gt;0,B7166,"")</f>
        <v/>
      </c>
      <c r="B7166" t="e">
        <f>Weighting!$C$14</f>
        <v>#DIV/0!</v>
      </c>
      <c r="C7166" t="e">
        <f>Weighting!$F$14</f>
        <v>#NUM!</v>
      </c>
      <c r="D7166" t="e">
        <f>IF(C7166=1,'Data Transformation'!$G$3+0.5*'Data Transformation'!$W$25,IF(C7167=1,D7167-'Data Transformation'!$W$25,FALSE))</f>
        <v>#NUM!</v>
      </c>
      <c r="E7166">
        <f t="array" ref="E7166">IF(ISLOGICAL(D7166),"",FREQUENCY(IF('Data Transformation'!$B$425:$B$8425='Bin Analysis'!$B7155,'Data Transformation'!$G$425:$G$8425),D7166))</f>
        <v>2001</v>
      </c>
      <c r="F7166">
        <f t="shared" si="894"/>
        <v>0</v>
      </c>
      <c r="G7166">
        <f>Weighting!$H$14</f>
        <v>0</v>
      </c>
      <c r="H7166">
        <f t="array" ref="H7166">FREQUENCY(IF('Data Transformation'!$B$4:$B$8425=B7155,'Data Transformation'!$G$4:$G$8425),'Bin Analysis'!$B7166)</f>
        <v>2073</v>
      </c>
      <c r="I7166">
        <f t="shared" si="895"/>
        <v>0</v>
      </c>
      <c r="J7166">
        <f t="shared" si="896"/>
        <v>0</v>
      </c>
      <c r="K7166">
        <f>J7166*Weighting!$W$14</f>
        <v>0</v>
      </c>
      <c r="M7166" s="14"/>
    </row>
    <row r="7167" spans="1:25" x14ac:dyDescent="0.55000000000000004">
      <c r="A7167" s="32" t="str">
        <f>IF(Weighting!$P$15&gt;0,B7167,"")</f>
        <v/>
      </c>
      <c r="B7167" t="e">
        <f>Weighting!$C$15</f>
        <v>#DIV/0!</v>
      </c>
      <c r="C7167" t="e">
        <f>Weighting!$F$15</f>
        <v>#NUM!</v>
      </c>
      <c r="D7167" t="e">
        <f>IF(C7167=1,'Data Transformation'!$G$3+0.5*'Data Transformation'!$W$25,IF(C7168=1,D7168-'Data Transformation'!$W$25,FALSE))</f>
        <v>#NUM!</v>
      </c>
      <c r="E7167">
        <f t="array" ref="E7167">IF(ISLOGICAL(D7167),"",FREQUENCY(IF('Data Transformation'!$B$425:$B$8425='Bin Analysis'!$B7155,'Data Transformation'!$G$425:$G$8425),D7167))</f>
        <v>2001</v>
      </c>
      <c r="F7167">
        <f t="shared" si="894"/>
        <v>0</v>
      </c>
      <c r="G7167">
        <f>Weighting!$H$15</f>
        <v>0</v>
      </c>
      <c r="H7167">
        <f t="array" ref="H7167">FREQUENCY(IF('Data Transformation'!$B$4:$B$8425=B7155,'Data Transformation'!$G$4:$G$8425),'Bin Analysis'!$B7167)</f>
        <v>2073</v>
      </c>
      <c r="I7167">
        <f t="shared" si="895"/>
        <v>0</v>
      </c>
      <c r="J7167">
        <f t="shared" si="896"/>
        <v>0</v>
      </c>
      <c r="K7167">
        <f>J7167*Weighting!$W$15</f>
        <v>0</v>
      </c>
      <c r="M7167" s="14"/>
    </row>
    <row r="7168" spans="1:25" x14ac:dyDescent="0.55000000000000004">
      <c r="A7168" s="32" t="str">
        <f>IF(Weighting!$P$16&gt;0,B7168,"")</f>
        <v/>
      </c>
      <c r="B7168" t="e">
        <f>Weighting!$C$16</f>
        <v>#DIV/0!</v>
      </c>
      <c r="C7168" t="e">
        <f>Weighting!$F$16</f>
        <v>#NUM!</v>
      </c>
      <c r="D7168" t="e">
        <f>IF(C7168=1,'Data Transformation'!$G$3+0.5*'Data Transformation'!$W$25,IF(C7169=1,D7169-'Data Transformation'!$W$25,FALSE))</f>
        <v>#NUM!</v>
      </c>
      <c r="E7168">
        <f t="array" ref="E7168">IF(ISLOGICAL(D7168),"",FREQUENCY(IF('Data Transformation'!$B$425:$B$8425='Bin Analysis'!$B7155,'Data Transformation'!$G$425:$G$8425),D7168))</f>
        <v>2001</v>
      </c>
      <c r="F7168">
        <f t="shared" si="894"/>
        <v>0</v>
      </c>
      <c r="G7168">
        <f>Weighting!$H$16</f>
        <v>0</v>
      </c>
      <c r="H7168">
        <f t="array" ref="H7168">FREQUENCY(IF('Data Transformation'!$B$4:$B$8425=B7155,'Data Transformation'!$G$4:$G$8425),'Bin Analysis'!$B7168)</f>
        <v>2073</v>
      </c>
      <c r="I7168">
        <f t="shared" si="895"/>
        <v>0</v>
      </c>
      <c r="J7168">
        <f t="shared" si="896"/>
        <v>0</v>
      </c>
      <c r="K7168">
        <f>J7168*Weighting!$W$16</f>
        <v>0</v>
      </c>
      <c r="M7168" s="14"/>
    </row>
    <row r="7169" spans="1:25" x14ac:dyDescent="0.55000000000000004">
      <c r="A7169" s="32" t="str">
        <f>IF(Weighting!$P$17&gt;0,B7169,"")</f>
        <v/>
      </c>
      <c r="B7169" t="e">
        <f>Weighting!$C$17</f>
        <v>#DIV/0!</v>
      </c>
      <c r="C7169" t="e">
        <f>Weighting!$F$17</f>
        <v>#NUM!</v>
      </c>
      <c r="D7169" t="e">
        <f>IF(C7169=1,'Data Transformation'!$G$3+0.5*'Data Transformation'!$W$25,IF(C7170=1,D7170-'Data Transformation'!$W$25,FALSE))</f>
        <v>#NUM!</v>
      </c>
      <c r="E7169">
        <f t="array" ref="E7169">IF(ISLOGICAL(D7169),"",FREQUENCY(IF('Data Transformation'!$B$425:$B$8425='Bin Analysis'!$B7155,'Data Transformation'!$G$425:$G$8425),D7169))</f>
        <v>2001</v>
      </c>
      <c r="F7169">
        <f t="shared" si="894"/>
        <v>0</v>
      </c>
      <c r="G7169">
        <f>Weighting!$H$17</f>
        <v>0</v>
      </c>
      <c r="H7169">
        <f t="array" ref="H7169">FREQUENCY(IF('Data Transformation'!$B$4:$B$8425=B7155,'Data Transformation'!$G$4:$G$8425),'Bin Analysis'!$B7169)</f>
        <v>2073</v>
      </c>
      <c r="I7169">
        <f t="shared" si="895"/>
        <v>0</v>
      </c>
      <c r="J7169">
        <f t="shared" si="896"/>
        <v>0</v>
      </c>
      <c r="K7169">
        <f>J7169*Weighting!$W$17</f>
        <v>0</v>
      </c>
      <c r="M7169" s="14"/>
    </row>
    <row r="7170" spans="1:25" x14ac:dyDescent="0.55000000000000004">
      <c r="A7170" s="32" t="str">
        <f>IF(Weighting!$P$18&gt;0,B7170,"")</f>
        <v/>
      </c>
      <c r="B7170" t="e">
        <f>Weighting!$C$18</f>
        <v>#DIV/0!</v>
      </c>
      <c r="C7170" t="e">
        <f>Weighting!$F$18</f>
        <v>#NUM!</v>
      </c>
      <c r="D7170" t="e">
        <f>IF(C7170=1,'Data Transformation'!$G$3+0.5*'Data Transformation'!$W$25,IF(C7171=1,D7171-'Data Transformation'!$W$25,FALSE))</f>
        <v>#NUM!</v>
      </c>
      <c r="E7170">
        <f t="array" ref="E7170">IF(ISLOGICAL(D7170),"",FREQUENCY(IF('Data Transformation'!$B$425:$B$8425='Bin Analysis'!$B7155,'Data Transformation'!$G$425:$G$8425),D7170))</f>
        <v>2001</v>
      </c>
      <c r="F7170">
        <f t="shared" si="894"/>
        <v>0</v>
      </c>
      <c r="G7170">
        <f>Weighting!$H$18</f>
        <v>0</v>
      </c>
      <c r="H7170">
        <f t="array" ref="H7170">FREQUENCY(IF('Data Transformation'!$B$4:$B$8425=B7155,'Data Transformation'!$G$4:$G$8425),'Bin Analysis'!$B7170)</f>
        <v>2073</v>
      </c>
      <c r="I7170">
        <f t="shared" si="895"/>
        <v>0</v>
      </c>
      <c r="J7170">
        <f t="shared" si="896"/>
        <v>0</v>
      </c>
      <c r="K7170">
        <f>J7170*Weighting!$W$18</f>
        <v>0</v>
      </c>
      <c r="M7170" s="14"/>
    </row>
    <row r="7171" spans="1:25" x14ac:dyDescent="0.55000000000000004">
      <c r="A7171" s="32" t="str">
        <f>IF(Weighting!$P$19&gt;0,B7171,"")</f>
        <v/>
      </c>
      <c r="B7171" t="e">
        <f>Weighting!$C$19</f>
        <v>#DIV/0!</v>
      </c>
      <c r="C7171" t="e">
        <f>Weighting!$F$19</f>
        <v>#NUM!</v>
      </c>
      <c r="D7171" t="e">
        <f>IF(C7171=1,'Data Transformation'!$G$3+0.5*'Data Transformation'!$W$25,IF(C7172=1,D7172-'Data Transformation'!$W$25,FALSE))</f>
        <v>#NUM!</v>
      </c>
      <c r="E7171">
        <f t="array" ref="E7171">IF(ISLOGICAL(D7171),"",FREQUENCY(IF('Data Transformation'!$B$425:$B$8425='Bin Analysis'!$B7155,'Data Transformation'!$G$425:$G$8425),D7171))</f>
        <v>2001</v>
      </c>
      <c r="F7171">
        <f t="shared" si="894"/>
        <v>0</v>
      </c>
      <c r="G7171">
        <f>Weighting!$H$19</f>
        <v>0</v>
      </c>
      <c r="H7171">
        <f t="array" ref="H7171">FREQUENCY(IF('Data Transformation'!$B$4:$B$8425=B7155,'Data Transformation'!$G$4:$G$8425),'Bin Analysis'!$B7171)</f>
        <v>2073</v>
      </c>
      <c r="I7171">
        <f t="shared" si="895"/>
        <v>0</v>
      </c>
      <c r="J7171">
        <f t="shared" si="896"/>
        <v>0</v>
      </c>
      <c r="K7171">
        <f>J7171*Weighting!$W$19</f>
        <v>0</v>
      </c>
      <c r="M7171" s="14"/>
    </row>
    <row r="7172" spans="1:25" x14ac:dyDescent="0.55000000000000004">
      <c r="A7172" s="32" t="str">
        <f>IF(Weighting!$P$20&gt;0,B7172,"")</f>
        <v/>
      </c>
      <c r="B7172" t="e">
        <f>Weighting!$C$20</f>
        <v>#DIV/0!</v>
      </c>
      <c r="C7172" t="e">
        <f>Weighting!$F$20</f>
        <v>#NUM!</v>
      </c>
      <c r="D7172" t="e">
        <f>IF(C7172=1,'Data Transformation'!$G$3+0.5*'Data Transformation'!$W$25,IF(C7173=1,D7173-'Data Transformation'!$W$25,FALSE))</f>
        <v>#NUM!</v>
      </c>
      <c r="E7172">
        <f t="array" ref="E7172">IF(ISLOGICAL(D7172),"",FREQUENCY(IF('Data Transformation'!$B$425:$B$8425='Bin Analysis'!$B7155,'Data Transformation'!$G$425:$G$8425),D7172))</f>
        <v>2001</v>
      </c>
      <c r="F7172">
        <f t="shared" si="894"/>
        <v>0</v>
      </c>
      <c r="G7172">
        <f>Weighting!$H$20</f>
        <v>0</v>
      </c>
      <c r="H7172">
        <f t="array" ref="H7172">FREQUENCY(IF('Data Transformation'!$B$4:$B$8425=B7155,'Data Transformation'!$G$4:$G$8425),'Bin Analysis'!$B7172)</f>
        <v>2073</v>
      </c>
      <c r="I7172">
        <f t="shared" si="895"/>
        <v>0</v>
      </c>
      <c r="J7172">
        <f t="shared" si="896"/>
        <v>0</v>
      </c>
      <c r="K7172">
        <f>J7172*Weighting!$W$20</f>
        <v>0</v>
      </c>
      <c r="M7172" s="14"/>
    </row>
    <row r="7173" spans="1:25" x14ac:dyDescent="0.55000000000000004">
      <c r="A7173" s="32" t="str">
        <f>IF(Weighting!$P$21&gt;0,B7173,"")</f>
        <v/>
      </c>
      <c r="B7173" t="e">
        <f>Weighting!$C$21</f>
        <v>#DIV/0!</v>
      </c>
      <c r="C7173" t="e">
        <f>Weighting!$F$21</f>
        <v>#NUM!</v>
      </c>
      <c r="D7173" t="e">
        <f>IF(C7173=1,'Data Transformation'!$G$3+0.5*'Data Transformation'!$W$25,IF(C7174=1,D7174-'Data Transformation'!$W$25,FALSE))</f>
        <v>#NUM!</v>
      </c>
      <c r="E7173">
        <f t="array" ref="E7173">IF(ISLOGICAL(D7173),"",FREQUENCY(IF('Data Transformation'!$B$425:$B$8425='Bin Analysis'!$B7155,'Data Transformation'!$G$425:$G$8425),D7173))</f>
        <v>2001</v>
      </c>
      <c r="F7173">
        <f t="shared" si="894"/>
        <v>0</v>
      </c>
      <c r="G7173">
        <f>Weighting!$H$21</f>
        <v>0</v>
      </c>
      <c r="H7173">
        <f t="array" ref="H7173">FREQUENCY(IF('Data Transformation'!$B$4:$B$8425=B7155,'Data Transformation'!$G$4:$G$8425),'Bin Analysis'!$B7173)</f>
        <v>2073</v>
      </c>
      <c r="I7173">
        <f t="shared" si="895"/>
        <v>0</v>
      </c>
      <c r="J7173">
        <f t="shared" si="896"/>
        <v>0</v>
      </c>
      <c r="K7173">
        <f>J7173*Weighting!$W$21</f>
        <v>0</v>
      </c>
      <c r="M7173" s="14"/>
    </row>
    <row r="7174" spans="1:25" x14ac:dyDescent="0.55000000000000004">
      <c r="A7174" s="32" t="str">
        <f>IF(Weighting!$P$22&gt;0,B7174,"")</f>
        <v/>
      </c>
      <c r="B7174" t="e">
        <f>Weighting!$C$22</f>
        <v>#DIV/0!</v>
      </c>
      <c r="C7174" t="e">
        <f>Weighting!$F$22</f>
        <v>#NUM!</v>
      </c>
      <c r="D7174" t="e">
        <f>IF(C7174=1,'Data Transformation'!$G$3+0.5*'Data Transformation'!$W$25,IF(C7175=1,D7175-'Data Transformation'!$W$25,FALSE))</f>
        <v>#NUM!</v>
      </c>
      <c r="E7174">
        <f t="array" ref="E7174">IF(ISLOGICAL(D7174),"",FREQUENCY(IF('Data Transformation'!$B$425:$B$8425='Bin Analysis'!$B7155,'Data Transformation'!$G$425:$G$8425),D7174))</f>
        <v>2001</v>
      </c>
      <c r="F7174">
        <f t="shared" si="894"/>
        <v>0</v>
      </c>
      <c r="G7174">
        <f>Weighting!$H$22</f>
        <v>0</v>
      </c>
      <c r="H7174">
        <f t="array" ref="H7174">FREQUENCY(IF('Data Transformation'!$B$4:$B$8425=B7155,'Data Transformation'!$G$4:$G$8425),'Bin Analysis'!$B7174)</f>
        <v>2073</v>
      </c>
      <c r="I7174">
        <f t="shared" si="895"/>
        <v>0</v>
      </c>
      <c r="J7174">
        <f t="shared" si="896"/>
        <v>0</v>
      </c>
      <c r="K7174">
        <f>J7174*Weighting!$W$22</f>
        <v>0</v>
      </c>
      <c r="M7174" s="14"/>
    </row>
    <row r="7175" spans="1:25" x14ac:dyDescent="0.55000000000000004">
      <c r="A7175" s="32" t="str">
        <f>IF(Weighting!$P$23&gt;0,B7175,"")</f>
        <v/>
      </c>
      <c r="B7175" t="e">
        <f>Weighting!$C$23</f>
        <v>#DIV/0!</v>
      </c>
      <c r="C7175" t="e">
        <f>Weighting!$F$23</f>
        <v>#NUM!</v>
      </c>
      <c r="D7175" t="e">
        <f>IF(C7175=1,'Data Transformation'!$G$3+0.5*'Data Transformation'!$W$25,IF(C7176=1,D7176-'Data Transformation'!$W$25,FALSE))</f>
        <v>#NUM!</v>
      </c>
      <c r="E7175">
        <f t="array" ref="E7175">IF(ISLOGICAL(D7175),"",FREQUENCY(IF('Data Transformation'!$B$425:$B$8425='Bin Analysis'!$B7155,'Data Transformation'!$G$425:$G$8425),D7175))</f>
        <v>2001</v>
      </c>
      <c r="F7175">
        <f t="shared" si="894"/>
        <v>0</v>
      </c>
      <c r="G7175">
        <f>Weighting!$H$23</f>
        <v>0</v>
      </c>
      <c r="H7175">
        <f t="array" ref="H7175">FREQUENCY(IF('Data Transformation'!$B$4:$B$8425=B7155,'Data Transformation'!$G$4:$G$8425),'Bin Analysis'!$B7175)</f>
        <v>2073</v>
      </c>
      <c r="I7175">
        <f t="shared" si="895"/>
        <v>0</v>
      </c>
      <c r="J7175">
        <f t="shared" si="896"/>
        <v>0</v>
      </c>
      <c r="K7175">
        <f>J7175*Weighting!$W$23</f>
        <v>0</v>
      </c>
      <c r="M7175" s="14"/>
    </row>
    <row r="7176" spans="1:25" x14ac:dyDescent="0.55000000000000004">
      <c r="A7176" s="32" t="str">
        <f>IF(Weighting!$P$24&gt;0,B7176,"")</f>
        <v/>
      </c>
      <c r="B7176" t="e">
        <f>Weighting!$C$24</f>
        <v>#DIV/0!</v>
      </c>
      <c r="C7176" t="e">
        <f>Weighting!$F$24</f>
        <v>#NUM!</v>
      </c>
      <c r="D7176" t="e">
        <f>IF(C7176=1,'Data Transformation'!$G$3+0.5*'Data Transformation'!$W$25,IF(C7177=1,D7177-'Data Transformation'!$W$25,FALSE))</f>
        <v>#NUM!</v>
      </c>
      <c r="E7176">
        <f t="array" ref="E7176">IF(ISLOGICAL(D7176),"",FREQUENCY(IF('Data Transformation'!$B$425:$B$8425='Bin Analysis'!$B7155,'Data Transformation'!$G$425:$G$8425),D7176))</f>
        <v>2001</v>
      </c>
      <c r="F7176">
        <f t="shared" si="894"/>
        <v>0</v>
      </c>
      <c r="G7176">
        <f>Weighting!$H$24</f>
        <v>0</v>
      </c>
      <c r="H7176">
        <f t="array" ref="H7176">FREQUENCY(IF('Data Transformation'!$B$4:$B$8425=B7155,'Data Transformation'!$G$4:$G$8425),'Bin Analysis'!$B7176)</f>
        <v>2073</v>
      </c>
      <c r="I7176">
        <f t="shared" si="895"/>
        <v>0</v>
      </c>
      <c r="J7176">
        <f t="shared" si="896"/>
        <v>0</v>
      </c>
      <c r="K7176">
        <f>J7176*Weighting!$W$24</f>
        <v>0</v>
      </c>
      <c r="M7176" s="14"/>
    </row>
    <row r="7177" spans="1:25" x14ac:dyDescent="0.55000000000000004">
      <c r="A7177" s="32" t="str">
        <f>IF(Weighting!$P$25&gt;0,B7177,"")</f>
        <v/>
      </c>
      <c r="B7177" t="e">
        <f>Weighting!$C$25</f>
        <v>#DIV/0!</v>
      </c>
      <c r="C7177" t="e">
        <f>Weighting!$F$25</f>
        <v>#NUM!</v>
      </c>
      <c r="D7177" t="e">
        <f>IF(C7177=1,'Data Transformation'!$G$3+0.5*'Data Transformation'!$W$25,IF(C7178=1,D7178-'Data Transformation'!$W$25,FALSE))</f>
        <v>#NUM!</v>
      </c>
      <c r="E7177">
        <f t="array" ref="E7177">IF(ISLOGICAL(D7177),"",FREQUENCY(IF('Data Transformation'!$B$425:$B$8425='Bin Analysis'!$B7155,'Data Transformation'!$G$425:$G$8425),D7177))</f>
        <v>2001</v>
      </c>
      <c r="F7177">
        <f t="shared" si="894"/>
        <v>0</v>
      </c>
      <c r="G7177">
        <f>Weighting!$H$25</f>
        <v>0</v>
      </c>
      <c r="H7177">
        <f t="array" ref="H7177">FREQUENCY(IF('Data Transformation'!$B$4:$B$8425=B7155,'Data Transformation'!$G$4:$G$8425),'Bin Analysis'!$B7177)</f>
        <v>2073</v>
      </c>
      <c r="I7177">
        <f t="shared" si="895"/>
        <v>0</v>
      </c>
      <c r="J7177">
        <f t="shared" si="896"/>
        <v>0</v>
      </c>
      <c r="K7177">
        <f>J7177*Weighting!$W$25</f>
        <v>0</v>
      </c>
      <c r="M7177" s="14"/>
    </row>
    <row r="7178" spans="1:25" x14ac:dyDescent="0.55000000000000004">
      <c r="O7178"/>
      <c r="P7178"/>
      <c r="Q7178"/>
      <c r="R7178"/>
    </row>
    <row r="7179" spans="1:25" ht="23.35" x14ac:dyDescent="0.8">
      <c r="A7179" s="21" t="s">
        <v>0</v>
      </c>
      <c r="B7179" s="21" t="str">
        <f>IFERROR(VLOOKUP(C7179,'Data Transformation'!$L$6:$M$426,2,FALSE),"")</f>
        <v/>
      </c>
      <c r="C7179" s="21">
        <f>C7155+1</f>
        <v>299</v>
      </c>
      <c r="D7179" s="21"/>
      <c r="E7179" s="21"/>
      <c r="F7179" s="21"/>
      <c r="G7179" s="21"/>
      <c r="H7179" s="22"/>
      <c r="I7179" s="22"/>
      <c r="J7179" s="22"/>
      <c r="K7179" s="21"/>
      <c r="L7179" s="21" t="str">
        <f>B7179</f>
        <v/>
      </c>
      <c r="M7179" s="23" t="e">
        <f>INDEX('Data Transformation'!$O$4:$O$424,MATCH($B7179,'Data Transformation'!$M$4:$M$424,0),MATCH($M$2,'Data Transformation'!$O$3,0))</f>
        <v>#N/A</v>
      </c>
      <c r="N7179" s="27" t="e">
        <f>IF('Input and Summary Results'!$J$16="minimum",'Bin Analysis'!X7180/(M7179-1),'Bin Analysis'!Y7179/('Bin Analysis'!M7179-1))</f>
        <v>#N/A</v>
      </c>
      <c r="O7179" s="27" t="e">
        <f>IF(M7179=FALSE,NA(),(VLOOKUP(1,C7182:K7201,4,FALSE))/(M7179-1))</f>
        <v>#N/A</v>
      </c>
      <c r="P7179" s="27" t="e">
        <f>IF(M7179=FALSE,NA(),SUM(J7182:J7201)/Weighting!$S$5)</f>
        <v>#N/A</v>
      </c>
      <c r="Q7179" s="27" t="e">
        <f>IF(M7179=FALSE,NA(),SUM(K7182:K7201)/Weighting!$S$6)</f>
        <v>#N/A</v>
      </c>
      <c r="R7179" s="27" t="e">
        <f>IF(M7179=FALSE,NA(),(VLOOKUP(1,G7182:K7201,3,FALSE))/(M7179-1))</f>
        <v>#N/A</v>
      </c>
      <c r="S7179" s="22" t="e">
        <f>IF(M7179=FALSE,NA(),IF(SUM(J7182:J7201)=2,"yes","no"))</f>
        <v>#N/A</v>
      </c>
      <c r="X7179" s="2" cm="2">
        <f t="array" ref="X7179:X7180">FREQUENCY(IF('Data Transformation'!$B$425:$B$6424='Bin Analysis'!L7179,'Data Transformation'!$G$425:$G$6424),'Data Transformation'!$U$11)</f>
        <v>0</v>
      </c>
      <c r="Y7179" s="2" cm="2">
        <f t="array" ref="Y7179:Y7180">FREQUENCY(IF('Data Transformation'!$B$425:$B$6424='Bin Analysis'!L7179,'Data Transformation'!$G$425:$G$6424),'Data Transformation'!$U$12)</f>
        <v>0</v>
      </c>
    </row>
    <row r="7180" spans="1:25" x14ac:dyDescent="0.55000000000000004">
      <c r="A7180" s="14" t="s">
        <v>67</v>
      </c>
      <c r="B7180" t="s">
        <v>47</v>
      </c>
      <c r="C7180" t="s">
        <v>5</v>
      </c>
      <c r="D7180" t="s">
        <v>100</v>
      </c>
      <c r="E7180" t="s">
        <v>101</v>
      </c>
      <c r="F7180" t="s">
        <v>102</v>
      </c>
      <c r="G7180" t="s">
        <v>70</v>
      </c>
      <c r="H7180" t="s">
        <v>31</v>
      </c>
      <c r="I7180" t="s">
        <v>32</v>
      </c>
      <c r="J7180" t="s">
        <v>46</v>
      </c>
      <c r="K7180" s="14" t="s">
        <v>45</v>
      </c>
      <c r="M7180" s="14"/>
      <c r="X7180" s="2">
        <v>0</v>
      </c>
      <c r="Y7180" s="2">
        <v>0</v>
      </c>
    </row>
    <row r="7181" spans="1:25" x14ac:dyDescent="0.55000000000000004">
      <c r="A7181" s="32"/>
      <c r="D7181" t="e">
        <f>IF(C7181=1,'Data Transformation'!$G$3+0.5*'Data Transformation'!$W$25,IF(C7182=1,D7182-'Data Transformation'!$W$25,FALSE))</f>
        <v>#NUM!</v>
      </c>
      <c r="E7181">
        <f t="array" ref="E7181">IF(ISLOGICAL(D7181),"",FREQUENCY(IF('Data Transformation'!$B$425:$B$8425='Bin Analysis'!$B7179,'Data Transformation'!$G$425:$G$8425),D7181))</f>
        <v>2001</v>
      </c>
      <c r="F7181" t="e">
        <f>IF(ISLOGICAL(D7181),"",E7181-E7180)</f>
        <v>#VALUE!</v>
      </c>
      <c r="M7181" s="14"/>
    </row>
    <row r="7182" spans="1:25" x14ac:dyDescent="0.55000000000000004">
      <c r="A7182" s="32" t="e">
        <f>IF(Weighting!$P$6&gt;0,B7182,"")</f>
        <v>#NUM!</v>
      </c>
      <c r="B7182" t="e">
        <f>Weighting!$C$6</f>
        <v>#DIV/0!</v>
      </c>
      <c r="C7182" t="e">
        <f>Weighting!$F$6</f>
        <v>#NUM!</v>
      </c>
      <c r="D7182" t="e">
        <f>IF(C7182=1,'Data Transformation'!$G$3+0.5*'Data Transformation'!$W$25,IF(C7183=1,D7183-'Data Transformation'!$W$25,FALSE))</f>
        <v>#NUM!</v>
      </c>
      <c r="E7182">
        <f t="array" ref="E7182">IF(ISLOGICAL(D7182),"",FREQUENCY(IF('Data Transformation'!$B$425:$B$8425='Bin Analysis'!$B7179,'Data Transformation'!$G$425:$G$8425),D7182))</f>
        <v>2001</v>
      </c>
      <c r="F7182">
        <f>IF(ISLOGICAL(D7182),"",E7182-E7181)</f>
        <v>0</v>
      </c>
      <c r="G7182">
        <f>Weighting!$H$6</f>
        <v>1</v>
      </c>
      <c r="H7182">
        <f t="array" ref="H7182">FREQUENCY(IF('Data Transformation'!$B$4:$B$8425=B7179,'Data Transformation'!$G$4:$G$8425),'Bin Analysis'!$B7182)</f>
        <v>2073</v>
      </c>
      <c r="I7182">
        <f>H7182-H7181</f>
        <v>2073</v>
      </c>
      <c r="J7182">
        <f>IF(I7182=0,0,1)</f>
        <v>1</v>
      </c>
      <c r="K7182" t="e">
        <f>J7182*Weighting!$W$6</f>
        <v>#NUM!</v>
      </c>
      <c r="M7182" s="14"/>
    </row>
    <row r="7183" spans="1:25" x14ac:dyDescent="0.55000000000000004">
      <c r="A7183" s="32" t="str">
        <f>IF(Weighting!$P$7&gt;0,B7183,"")</f>
        <v/>
      </c>
      <c r="B7183" t="e">
        <f>Weighting!$C$7</f>
        <v>#DIV/0!</v>
      </c>
      <c r="C7183" t="e">
        <f>Weighting!$F$7</f>
        <v>#NUM!</v>
      </c>
      <c r="D7183" t="e">
        <f>IF(C7183=1,'Data Transformation'!$G$3+0.5*'Data Transformation'!$W$25,IF(C7184=1,D7184-'Data Transformation'!$W$25,FALSE))</f>
        <v>#NUM!</v>
      </c>
      <c r="E7183">
        <f t="array" ref="E7183">IF(ISLOGICAL(D7183),"",FREQUENCY(IF('Data Transformation'!$B$425:$B$8425='Bin Analysis'!$B7179,'Data Transformation'!$G$425:$G$8425),D7183))</f>
        <v>2001</v>
      </c>
      <c r="F7183">
        <f t="shared" ref="F7183:F7201" si="897">IF(ISLOGICAL(D7183),"",E7183-E7182)</f>
        <v>0</v>
      </c>
      <c r="G7183">
        <f>Weighting!$H$7</f>
        <v>0</v>
      </c>
      <c r="H7183">
        <f t="array" ref="H7183">FREQUENCY(IF('Data Transformation'!$B$4:$B$8425=B7179,'Data Transformation'!$G$4:$G$8425),'Bin Analysis'!$B7183)</f>
        <v>2073</v>
      </c>
      <c r="I7183">
        <f t="shared" ref="I7183:I7201" si="898">H7183-H7182</f>
        <v>0</v>
      </c>
      <c r="J7183">
        <f>IF(I7183=0,0,1)</f>
        <v>0</v>
      </c>
      <c r="K7183">
        <f>J7183*Weighting!$W$7</f>
        <v>0</v>
      </c>
      <c r="M7183" s="14"/>
    </row>
    <row r="7184" spans="1:25" x14ac:dyDescent="0.55000000000000004">
      <c r="A7184" s="32" t="str">
        <f>IF(Weighting!$P$8&gt;0,B7184,"")</f>
        <v/>
      </c>
      <c r="B7184" t="e">
        <f>Weighting!$C$8</f>
        <v>#DIV/0!</v>
      </c>
      <c r="C7184" t="e">
        <f>Weighting!$F$8</f>
        <v>#NUM!</v>
      </c>
      <c r="D7184" t="e">
        <f>IF(C7184=1,'Data Transformation'!$G$3+0.5*'Data Transformation'!$W$25,IF(C7185=1,D7185-'Data Transformation'!$W$25,FALSE))</f>
        <v>#NUM!</v>
      </c>
      <c r="E7184">
        <f t="array" ref="E7184">IF(ISLOGICAL(D7184),"",FREQUENCY(IF('Data Transformation'!$B$425:$B$8425='Bin Analysis'!$B7179,'Data Transformation'!$G$425:$G$8425),D7184))</f>
        <v>2001</v>
      </c>
      <c r="F7184">
        <f t="shared" si="897"/>
        <v>0</v>
      </c>
      <c r="G7184">
        <f>Weighting!$H$8</f>
        <v>0</v>
      </c>
      <c r="H7184">
        <f t="array" ref="H7184">FREQUENCY(IF('Data Transformation'!$B$4:$B$8425=B7179,'Data Transformation'!$G$4:$G$8425),'Bin Analysis'!$B7184)</f>
        <v>2073</v>
      </c>
      <c r="I7184">
        <f t="shared" si="898"/>
        <v>0</v>
      </c>
      <c r="J7184">
        <f t="shared" ref="J7184:J7201" si="899">IF(I7184=0,0,1)</f>
        <v>0</v>
      </c>
      <c r="K7184">
        <f>J7184*Weighting!$W$8</f>
        <v>0</v>
      </c>
      <c r="M7184" s="14"/>
    </row>
    <row r="7185" spans="1:13" x14ac:dyDescent="0.55000000000000004">
      <c r="A7185" s="32" t="str">
        <f>IF(Weighting!$P$9&gt;0,B7185,"")</f>
        <v/>
      </c>
      <c r="B7185" s="50" t="e">
        <f>Weighting!$C$9</f>
        <v>#DIV/0!</v>
      </c>
      <c r="C7185" t="e">
        <f>Weighting!$F$9</f>
        <v>#NUM!</v>
      </c>
      <c r="D7185" t="e">
        <f>IF(C7185=1,'Data Transformation'!$G$3+0.5*'Data Transformation'!$W$25,IF(C7186=1,D7186-'Data Transformation'!$W$25,FALSE))</f>
        <v>#NUM!</v>
      </c>
      <c r="E7185">
        <f t="array" ref="E7185">IF(ISLOGICAL(D7185),"",FREQUENCY(IF('Data Transformation'!$B$425:$B$8425='Bin Analysis'!$B7179,'Data Transformation'!$G$425:$G$8425),D7185))</f>
        <v>2001</v>
      </c>
      <c r="F7185">
        <f t="shared" si="897"/>
        <v>0</v>
      </c>
      <c r="G7185">
        <f>Weighting!$H$9</f>
        <v>0</v>
      </c>
      <c r="H7185">
        <f t="array" ref="H7185">FREQUENCY(IF('Data Transformation'!$B$4:$B$8425=B7179,'Data Transformation'!$G$4:$G$8425),'Bin Analysis'!$B7185)</f>
        <v>2073</v>
      </c>
      <c r="I7185">
        <f t="shared" si="898"/>
        <v>0</v>
      </c>
      <c r="J7185">
        <f t="shared" si="899"/>
        <v>0</v>
      </c>
      <c r="K7185">
        <f>J7185*Weighting!$W$9</f>
        <v>0</v>
      </c>
      <c r="M7185" s="14"/>
    </row>
    <row r="7186" spans="1:13" x14ac:dyDescent="0.55000000000000004">
      <c r="A7186" s="32" t="str">
        <f>IF(Weighting!$P$10&gt;0,B7186,"")</f>
        <v/>
      </c>
      <c r="B7186" t="e">
        <f>Weighting!$C$10</f>
        <v>#DIV/0!</v>
      </c>
      <c r="C7186" t="e">
        <f>Weighting!$F$10</f>
        <v>#NUM!</v>
      </c>
      <c r="D7186" t="e">
        <f>IF(C7186=1,'Data Transformation'!$G$3+0.5*'Data Transformation'!$W$25,IF(C7187=1,D7187-'Data Transformation'!$W$25,FALSE))</f>
        <v>#NUM!</v>
      </c>
      <c r="E7186">
        <f t="array" ref="E7186">IF(ISLOGICAL(D7186),"",FREQUENCY(IF('Data Transformation'!$B$425:$B$8425='Bin Analysis'!$B7179,'Data Transformation'!$G$425:$G$8425),D7186))</f>
        <v>2001</v>
      </c>
      <c r="F7186">
        <f t="shared" si="897"/>
        <v>0</v>
      </c>
      <c r="G7186">
        <f>Weighting!$H$10</f>
        <v>0</v>
      </c>
      <c r="H7186">
        <f t="array" ref="H7186">FREQUENCY(IF('Data Transformation'!$B$4:$B$8425=B7179,'Data Transformation'!$G$4:$G$8425),'Bin Analysis'!$B7186)</f>
        <v>2073</v>
      </c>
      <c r="I7186">
        <f t="shared" si="898"/>
        <v>0</v>
      </c>
      <c r="J7186">
        <f t="shared" si="899"/>
        <v>0</v>
      </c>
      <c r="K7186">
        <f>J7186*Weighting!$W$10</f>
        <v>0</v>
      </c>
      <c r="M7186" s="14"/>
    </row>
    <row r="7187" spans="1:13" x14ac:dyDescent="0.55000000000000004">
      <c r="A7187" s="32" t="str">
        <f>IF(Weighting!$P$11&gt;0,B7187,"")</f>
        <v/>
      </c>
      <c r="B7187" t="e">
        <f>Weighting!$C$11</f>
        <v>#DIV/0!</v>
      </c>
      <c r="C7187" t="e">
        <f>Weighting!$F$11</f>
        <v>#NUM!</v>
      </c>
      <c r="D7187" t="e">
        <f>IF(C7187=1,'Data Transformation'!$G$3+0.5*'Data Transformation'!$W$25,IF(C7188=1,D7188-'Data Transformation'!$W$25,FALSE))</f>
        <v>#NUM!</v>
      </c>
      <c r="E7187">
        <f t="array" ref="E7187">IF(ISLOGICAL(D7187),"",FREQUENCY(IF('Data Transformation'!$B$425:$B$8425='Bin Analysis'!$B7179,'Data Transformation'!$G$425:$G$8425),D7187))</f>
        <v>2001</v>
      </c>
      <c r="F7187">
        <f t="shared" si="897"/>
        <v>0</v>
      </c>
      <c r="G7187">
        <f>Weighting!$H$11</f>
        <v>0</v>
      </c>
      <c r="H7187">
        <f t="array" ref="H7187">FREQUENCY(IF('Data Transformation'!$B$4:$B$8425=B7179,'Data Transformation'!$G$4:$G$8425),'Bin Analysis'!$B7187)</f>
        <v>2073</v>
      </c>
      <c r="I7187">
        <f t="shared" si="898"/>
        <v>0</v>
      </c>
      <c r="J7187">
        <f t="shared" si="899"/>
        <v>0</v>
      </c>
      <c r="K7187">
        <f>J7187*Weighting!$W$11</f>
        <v>0</v>
      </c>
      <c r="M7187" s="14"/>
    </row>
    <row r="7188" spans="1:13" x14ac:dyDescent="0.55000000000000004">
      <c r="A7188" s="32" t="str">
        <f>IF(Weighting!$P$12&gt;0,B7188,"")</f>
        <v/>
      </c>
      <c r="B7188" t="e">
        <f>Weighting!$C$12</f>
        <v>#DIV/0!</v>
      </c>
      <c r="C7188" t="e">
        <f>Weighting!$F$12</f>
        <v>#NUM!</v>
      </c>
      <c r="D7188" t="e">
        <f>IF(C7188=1,'Data Transformation'!$G$3+0.5*'Data Transformation'!$W$25,IF(C7189=1,D7189-'Data Transformation'!$W$25,FALSE))</f>
        <v>#NUM!</v>
      </c>
      <c r="E7188">
        <f t="array" ref="E7188">IF(ISLOGICAL(D7188),"",FREQUENCY(IF('Data Transformation'!$B$425:$B$8425='Bin Analysis'!$B7179,'Data Transformation'!$G$425:$G$8425),D7188))</f>
        <v>2001</v>
      </c>
      <c r="F7188">
        <f t="shared" si="897"/>
        <v>0</v>
      </c>
      <c r="G7188">
        <f>Weighting!$H$12</f>
        <v>0</v>
      </c>
      <c r="H7188">
        <f t="array" ref="H7188">FREQUENCY(IF('Data Transformation'!$B$4:$B$8425=B7179,'Data Transformation'!$G$4:$G$8425),'Bin Analysis'!$B7188)</f>
        <v>2073</v>
      </c>
      <c r="I7188">
        <f t="shared" si="898"/>
        <v>0</v>
      </c>
      <c r="J7188">
        <f t="shared" si="899"/>
        <v>0</v>
      </c>
      <c r="K7188">
        <f>J7188*Weighting!$W$12</f>
        <v>0</v>
      </c>
      <c r="M7188" s="14"/>
    </row>
    <row r="7189" spans="1:13" x14ac:dyDescent="0.55000000000000004">
      <c r="A7189" s="32" t="str">
        <f>IF(Weighting!$P$13&gt;0,B7189,"")</f>
        <v/>
      </c>
      <c r="B7189" t="e">
        <f>Weighting!$C$13</f>
        <v>#DIV/0!</v>
      </c>
      <c r="C7189" t="e">
        <f>Weighting!$F$13</f>
        <v>#NUM!</v>
      </c>
      <c r="D7189" t="e">
        <f>IF(C7189=1,'Data Transformation'!$G$3+0.5*'Data Transformation'!$W$25,IF(C7190=1,D7190-'Data Transformation'!$W$25,FALSE))</f>
        <v>#NUM!</v>
      </c>
      <c r="E7189">
        <f t="array" ref="E7189">IF(ISLOGICAL(D7189),"",FREQUENCY(IF('Data Transformation'!$B$425:$B$8425='Bin Analysis'!$B7179,'Data Transformation'!$G$425:$G$8425),D7189))</f>
        <v>2001</v>
      </c>
      <c r="F7189">
        <f t="shared" si="897"/>
        <v>0</v>
      </c>
      <c r="G7189">
        <f>Weighting!$H$13</f>
        <v>0</v>
      </c>
      <c r="H7189">
        <f t="array" ref="H7189">FREQUENCY(IF('Data Transformation'!$B$4:$B$8425=B7179,'Data Transformation'!$G$4:$G$8425),'Bin Analysis'!$B7189)</f>
        <v>2073</v>
      </c>
      <c r="I7189">
        <f t="shared" si="898"/>
        <v>0</v>
      </c>
      <c r="J7189">
        <f t="shared" si="899"/>
        <v>0</v>
      </c>
      <c r="K7189">
        <f>J7189*Weighting!$W$13</f>
        <v>0</v>
      </c>
      <c r="M7189" s="14"/>
    </row>
    <row r="7190" spans="1:13" x14ac:dyDescent="0.55000000000000004">
      <c r="A7190" s="32" t="str">
        <f>IF(Weighting!$P$14&gt;0,B7190,"")</f>
        <v/>
      </c>
      <c r="B7190" t="e">
        <f>Weighting!$C$14</f>
        <v>#DIV/0!</v>
      </c>
      <c r="C7190" t="e">
        <f>Weighting!$F$14</f>
        <v>#NUM!</v>
      </c>
      <c r="D7190" t="e">
        <f>IF(C7190=1,'Data Transformation'!$G$3+0.5*'Data Transformation'!$W$25,IF(C7191=1,D7191-'Data Transformation'!$W$25,FALSE))</f>
        <v>#NUM!</v>
      </c>
      <c r="E7190">
        <f t="array" ref="E7190">IF(ISLOGICAL(D7190),"",FREQUENCY(IF('Data Transformation'!$B$425:$B$8425='Bin Analysis'!$B7179,'Data Transformation'!$G$425:$G$8425),D7190))</f>
        <v>2001</v>
      </c>
      <c r="F7190">
        <f t="shared" si="897"/>
        <v>0</v>
      </c>
      <c r="G7190">
        <f>Weighting!$H$14</f>
        <v>0</v>
      </c>
      <c r="H7190">
        <f t="array" ref="H7190">FREQUENCY(IF('Data Transformation'!$B$4:$B$8425=B7179,'Data Transformation'!$G$4:$G$8425),'Bin Analysis'!$B7190)</f>
        <v>2073</v>
      </c>
      <c r="I7190">
        <f t="shared" si="898"/>
        <v>0</v>
      </c>
      <c r="J7190">
        <f t="shared" si="899"/>
        <v>0</v>
      </c>
      <c r="K7190">
        <f>J7190*Weighting!$W$14</f>
        <v>0</v>
      </c>
      <c r="M7190" s="14"/>
    </row>
    <row r="7191" spans="1:13" x14ac:dyDescent="0.55000000000000004">
      <c r="A7191" s="32" t="str">
        <f>IF(Weighting!$P$15&gt;0,B7191,"")</f>
        <v/>
      </c>
      <c r="B7191" t="e">
        <f>Weighting!$C$15</f>
        <v>#DIV/0!</v>
      </c>
      <c r="C7191" t="e">
        <f>Weighting!$F$15</f>
        <v>#NUM!</v>
      </c>
      <c r="D7191" t="e">
        <f>IF(C7191=1,'Data Transformation'!$G$3+0.5*'Data Transformation'!$W$25,IF(C7192=1,D7192-'Data Transformation'!$W$25,FALSE))</f>
        <v>#NUM!</v>
      </c>
      <c r="E7191">
        <f t="array" ref="E7191">IF(ISLOGICAL(D7191),"",FREQUENCY(IF('Data Transformation'!$B$425:$B$8425='Bin Analysis'!$B7179,'Data Transformation'!$G$425:$G$8425),D7191))</f>
        <v>2001</v>
      </c>
      <c r="F7191">
        <f t="shared" si="897"/>
        <v>0</v>
      </c>
      <c r="G7191">
        <f>Weighting!$H$15</f>
        <v>0</v>
      </c>
      <c r="H7191">
        <f t="array" ref="H7191">FREQUENCY(IF('Data Transformation'!$B$4:$B$8425=B7179,'Data Transformation'!$G$4:$G$8425),'Bin Analysis'!$B7191)</f>
        <v>2073</v>
      </c>
      <c r="I7191">
        <f t="shared" si="898"/>
        <v>0</v>
      </c>
      <c r="J7191">
        <f t="shared" si="899"/>
        <v>0</v>
      </c>
      <c r="K7191">
        <f>J7191*Weighting!$W$15</f>
        <v>0</v>
      </c>
      <c r="M7191" s="14"/>
    </row>
    <row r="7192" spans="1:13" x14ac:dyDescent="0.55000000000000004">
      <c r="A7192" s="32" t="str">
        <f>IF(Weighting!$P$16&gt;0,B7192,"")</f>
        <v/>
      </c>
      <c r="B7192" t="e">
        <f>Weighting!$C$16</f>
        <v>#DIV/0!</v>
      </c>
      <c r="C7192" t="e">
        <f>Weighting!$F$16</f>
        <v>#NUM!</v>
      </c>
      <c r="D7192" t="e">
        <f>IF(C7192=1,'Data Transformation'!$G$3+0.5*'Data Transformation'!$W$25,IF(C7193=1,D7193-'Data Transformation'!$W$25,FALSE))</f>
        <v>#NUM!</v>
      </c>
      <c r="E7192">
        <f t="array" ref="E7192">IF(ISLOGICAL(D7192),"",FREQUENCY(IF('Data Transformation'!$B$425:$B$8425='Bin Analysis'!$B7179,'Data Transformation'!$G$425:$G$8425),D7192))</f>
        <v>2001</v>
      </c>
      <c r="F7192">
        <f t="shared" si="897"/>
        <v>0</v>
      </c>
      <c r="G7192">
        <f>Weighting!$H$16</f>
        <v>0</v>
      </c>
      <c r="H7192">
        <f t="array" ref="H7192">FREQUENCY(IF('Data Transformation'!$B$4:$B$8425=B7179,'Data Transformation'!$G$4:$G$8425),'Bin Analysis'!$B7192)</f>
        <v>2073</v>
      </c>
      <c r="I7192">
        <f t="shared" si="898"/>
        <v>0</v>
      </c>
      <c r="J7192">
        <f t="shared" si="899"/>
        <v>0</v>
      </c>
      <c r="K7192">
        <f>J7192*Weighting!$W$16</f>
        <v>0</v>
      </c>
      <c r="M7192" s="14"/>
    </row>
    <row r="7193" spans="1:13" x14ac:dyDescent="0.55000000000000004">
      <c r="A7193" s="32" t="str">
        <f>IF(Weighting!$P$17&gt;0,B7193,"")</f>
        <v/>
      </c>
      <c r="B7193" t="e">
        <f>Weighting!$C$17</f>
        <v>#DIV/0!</v>
      </c>
      <c r="C7193" t="e">
        <f>Weighting!$F$17</f>
        <v>#NUM!</v>
      </c>
      <c r="D7193" t="e">
        <f>IF(C7193=1,'Data Transformation'!$G$3+0.5*'Data Transformation'!$W$25,IF(C7194=1,D7194-'Data Transformation'!$W$25,FALSE))</f>
        <v>#NUM!</v>
      </c>
      <c r="E7193">
        <f t="array" ref="E7193">IF(ISLOGICAL(D7193),"",FREQUENCY(IF('Data Transformation'!$B$425:$B$8425='Bin Analysis'!$B7179,'Data Transformation'!$G$425:$G$8425),D7193))</f>
        <v>2001</v>
      </c>
      <c r="F7193">
        <f t="shared" si="897"/>
        <v>0</v>
      </c>
      <c r="G7193">
        <f>Weighting!$H$17</f>
        <v>0</v>
      </c>
      <c r="H7193">
        <f t="array" ref="H7193">FREQUENCY(IF('Data Transformation'!$B$4:$B$8425=B7179,'Data Transformation'!$G$4:$G$8425),'Bin Analysis'!$B7193)</f>
        <v>2073</v>
      </c>
      <c r="I7193">
        <f t="shared" si="898"/>
        <v>0</v>
      </c>
      <c r="J7193">
        <f t="shared" si="899"/>
        <v>0</v>
      </c>
      <c r="K7193">
        <f>J7193*Weighting!$W$17</f>
        <v>0</v>
      </c>
      <c r="M7193" s="14"/>
    </row>
    <row r="7194" spans="1:13" x14ac:dyDescent="0.55000000000000004">
      <c r="A7194" s="32" t="str">
        <f>IF(Weighting!$P$18&gt;0,B7194,"")</f>
        <v/>
      </c>
      <c r="B7194" t="e">
        <f>Weighting!$C$18</f>
        <v>#DIV/0!</v>
      </c>
      <c r="C7194" t="e">
        <f>Weighting!$F$18</f>
        <v>#NUM!</v>
      </c>
      <c r="D7194" t="e">
        <f>IF(C7194=1,'Data Transformation'!$G$3+0.5*'Data Transformation'!$W$25,IF(C7195=1,D7195-'Data Transformation'!$W$25,FALSE))</f>
        <v>#NUM!</v>
      </c>
      <c r="E7194">
        <f t="array" ref="E7194">IF(ISLOGICAL(D7194),"",FREQUENCY(IF('Data Transformation'!$B$425:$B$8425='Bin Analysis'!$B7179,'Data Transformation'!$G$425:$G$8425),D7194))</f>
        <v>2001</v>
      </c>
      <c r="F7194">
        <f t="shared" si="897"/>
        <v>0</v>
      </c>
      <c r="G7194">
        <f>Weighting!$H$18</f>
        <v>0</v>
      </c>
      <c r="H7194">
        <f t="array" ref="H7194">FREQUENCY(IF('Data Transformation'!$B$4:$B$8425=B7179,'Data Transformation'!$G$4:$G$8425),'Bin Analysis'!$B7194)</f>
        <v>2073</v>
      </c>
      <c r="I7194">
        <f t="shared" si="898"/>
        <v>0</v>
      </c>
      <c r="J7194">
        <f t="shared" si="899"/>
        <v>0</v>
      </c>
      <c r="K7194">
        <f>J7194*Weighting!$W$18</f>
        <v>0</v>
      </c>
      <c r="M7194" s="14"/>
    </row>
    <row r="7195" spans="1:13" x14ac:dyDescent="0.55000000000000004">
      <c r="A7195" s="32" t="str">
        <f>IF(Weighting!$P$19&gt;0,B7195,"")</f>
        <v/>
      </c>
      <c r="B7195" t="e">
        <f>Weighting!$C$19</f>
        <v>#DIV/0!</v>
      </c>
      <c r="C7195" t="e">
        <f>Weighting!$F$19</f>
        <v>#NUM!</v>
      </c>
      <c r="D7195" t="e">
        <f>IF(C7195=1,'Data Transformation'!$G$3+0.5*'Data Transformation'!$W$25,IF(C7196=1,D7196-'Data Transformation'!$W$25,FALSE))</f>
        <v>#NUM!</v>
      </c>
      <c r="E7195">
        <f t="array" ref="E7195">IF(ISLOGICAL(D7195),"",FREQUENCY(IF('Data Transformation'!$B$425:$B$8425='Bin Analysis'!$B7179,'Data Transformation'!$G$425:$G$8425),D7195))</f>
        <v>2001</v>
      </c>
      <c r="F7195">
        <f t="shared" si="897"/>
        <v>0</v>
      </c>
      <c r="G7195">
        <f>Weighting!$H$19</f>
        <v>0</v>
      </c>
      <c r="H7195">
        <f t="array" ref="H7195">FREQUENCY(IF('Data Transformation'!$B$4:$B$8425=B7179,'Data Transformation'!$G$4:$G$8425),'Bin Analysis'!$B7195)</f>
        <v>2073</v>
      </c>
      <c r="I7195">
        <f t="shared" si="898"/>
        <v>0</v>
      </c>
      <c r="J7195">
        <f t="shared" si="899"/>
        <v>0</v>
      </c>
      <c r="K7195">
        <f>J7195*Weighting!$W$19</f>
        <v>0</v>
      </c>
      <c r="M7195" s="14"/>
    </row>
    <row r="7196" spans="1:13" x14ac:dyDescent="0.55000000000000004">
      <c r="A7196" s="32" t="str">
        <f>IF(Weighting!$P$20&gt;0,B7196,"")</f>
        <v/>
      </c>
      <c r="B7196" t="e">
        <f>Weighting!$C$20</f>
        <v>#DIV/0!</v>
      </c>
      <c r="C7196" t="e">
        <f>Weighting!$F$20</f>
        <v>#NUM!</v>
      </c>
      <c r="D7196" t="e">
        <f>IF(C7196=1,'Data Transformation'!$G$3+0.5*'Data Transformation'!$W$25,IF(C7197=1,D7197-'Data Transformation'!$W$25,FALSE))</f>
        <v>#NUM!</v>
      </c>
      <c r="E7196">
        <f t="array" ref="E7196">IF(ISLOGICAL(D7196),"",FREQUENCY(IF('Data Transformation'!$B$425:$B$8425='Bin Analysis'!$B7179,'Data Transformation'!$G$425:$G$8425),D7196))</f>
        <v>2001</v>
      </c>
      <c r="F7196">
        <f t="shared" si="897"/>
        <v>0</v>
      </c>
      <c r="G7196">
        <f>Weighting!$H$20</f>
        <v>0</v>
      </c>
      <c r="H7196">
        <f t="array" ref="H7196">FREQUENCY(IF('Data Transformation'!$B$4:$B$8425=B7179,'Data Transformation'!$G$4:$G$8425),'Bin Analysis'!$B7196)</f>
        <v>2073</v>
      </c>
      <c r="I7196">
        <f t="shared" si="898"/>
        <v>0</v>
      </c>
      <c r="J7196">
        <f t="shared" si="899"/>
        <v>0</v>
      </c>
      <c r="K7196">
        <f>J7196*Weighting!$W$20</f>
        <v>0</v>
      </c>
      <c r="M7196" s="14"/>
    </row>
    <row r="7197" spans="1:13" x14ac:dyDescent="0.55000000000000004">
      <c r="A7197" s="32" t="str">
        <f>IF(Weighting!$P$21&gt;0,B7197,"")</f>
        <v/>
      </c>
      <c r="B7197" t="e">
        <f>Weighting!$C$21</f>
        <v>#DIV/0!</v>
      </c>
      <c r="C7197" t="e">
        <f>Weighting!$F$21</f>
        <v>#NUM!</v>
      </c>
      <c r="D7197" t="e">
        <f>IF(C7197=1,'Data Transformation'!$G$3+0.5*'Data Transformation'!$W$25,IF(C7198=1,D7198-'Data Transformation'!$W$25,FALSE))</f>
        <v>#NUM!</v>
      </c>
      <c r="E7197">
        <f t="array" ref="E7197">IF(ISLOGICAL(D7197),"",FREQUENCY(IF('Data Transformation'!$B$425:$B$8425='Bin Analysis'!$B7179,'Data Transformation'!$G$425:$G$8425),D7197))</f>
        <v>2001</v>
      </c>
      <c r="F7197">
        <f t="shared" si="897"/>
        <v>0</v>
      </c>
      <c r="G7197">
        <f>Weighting!$H$21</f>
        <v>0</v>
      </c>
      <c r="H7197">
        <f t="array" ref="H7197">FREQUENCY(IF('Data Transformation'!$B$4:$B$8425=B7179,'Data Transformation'!$G$4:$G$8425),'Bin Analysis'!$B7197)</f>
        <v>2073</v>
      </c>
      <c r="I7197">
        <f t="shared" si="898"/>
        <v>0</v>
      </c>
      <c r="J7197">
        <f t="shared" si="899"/>
        <v>0</v>
      </c>
      <c r="K7197">
        <f>J7197*Weighting!$W$21</f>
        <v>0</v>
      </c>
      <c r="M7197" s="14"/>
    </row>
    <row r="7198" spans="1:13" x14ac:dyDescent="0.55000000000000004">
      <c r="A7198" s="32" t="str">
        <f>IF(Weighting!$P$22&gt;0,B7198,"")</f>
        <v/>
      </c>
      <c r="B7198" t="e">
        <f>Weighting!$C$22</f>
        <v>#DIV/0!</v>
      </c>
      <c r="C7198" t="e">
        <f>Weighting!$F$22</f>
        <v>#NUM!</v>
      </c>
      <c r="D7198" t="e">
        <f>IF(C7198=1,'Data Transformation'!$G$3+0.5*'Data Transformation'!$W$25,IF(C7199=1,D7199-'Data Transformation'!$W$25,FALSE))</f>
        <v>#NUM!</v>
      </c>
      <c r="E7198">
        <f t="array" ref="E7198">IF(ISLOGICAL(D7198),"",FREQUENCY(IF('Data Transformation'!$B$425:$B$8425='Bin Analysis'!$B7179,'Data Transformation'!$G$425:$G$8425),D7198))</f>
        <v>2001</v>
      </c>
      <c r="F7198">
        <f t="shared" si="897"/>
        <v>0</v>
      </c>
      <c r="G7198">
        <f>Weighting!$H$22</f>
        <v>0</v>
      </c>
      <c r="H7198">
        <f t="array" ref="H7198">FREQUENCY(IF('Data Transformation'!$B$4:$B$8425=B7179,'Data Transformation'!$G$4:$G$8425),'Bin Analysis'!$B7198)</f>
        <v>2073</v>
      </c>
      <c r="I7198">
        <f t="shared" si="898"/>
        <v>0</v>
      </c>
      <c r="J7198">
        <f t="shared" si="899"/>
        <v>0</v>
      </c>
      <c r="K7198">
        <f>J7198*Weighting!$W$22</f>
        <v>0</v>
      </c>
      <c r="M7198" s="14"/>
    </row>
    <row r="7199" spans="1:13" x14ac:dyDescent="0.55000000000000004">
      <c r="A7199" s="32" t="str">
        <f>IF(Weighting!$P$23&gt;0,B7199,"")</f>
        <v/>
      </c>
      <c r="B7199" t="e">
        <f>Weighting!$C$23</f>
        <v>#DIV/0!</v>
      </c>
      <c r="C7199" t="e">
        <f>Weighting!$F$23</f>
        <v>#NUM!</v>
      </c>
      <c r="D7199" t="e">
        <f>IF(C7199=1,'Data Transformation'!$G$3+0.5*'Data Transformation'!$W$25,IF(C7200=1,D7200-'Data Transformation'!$W$25,FALSE))</f>
        <v>#NUM!</v>
      </c>
      <c r="E7199">
        <f t="array" ref="E7199">IF(ISLOGICAL(D7199),"",FREQUENCY(IF('Data Transformation'!$B$425:$B$8425='Bin Analysis'!$B7179,'Data Transformation'!$G$425:$G$8425),D7199))</f>
        <v>2001</v>
      </c>
      <c r="F7199">
        <f t="shared" si="897"/>
        <v>0</v>
      </c>
      <c r="G7199">
        <f>Weighting!$H$23</f>
        <v>0</v>
      </c>
      <c r="H7199">
        <f t="array" ref="H7199">FREQUENCY(IF('Data Transformation'!$B$4:$B$8425=B7179,'Data Transformation'!$G$4:$G$8425),'Bin Analysis'!$B7199)</f>
        <v>2073</v>
      </c>
      <c r="I7199">
        <f t="shared" si="898"/>
        <v>0</v>
      </c>
      <c r="J7199">
        <f t="shared" si="899"/>
        <v>0</v>
      </c>
      <c r="K7199">
        <f>J7199*Weighting!$W$23</f>
        <v>0</v>
      </c>
      <c r="M7199" s="14"/>
    </row>
    <row r="7200" spans="1:13" x14ac:dyDescent="0.55000000000000004">
      <c r="A7200" s="32" t="str">
        <f>IF(Weighting!$P$24&gt;0,B7200,"")</f>
        <v/>
      </c>
      <c r="B7200" t="e">
        <f>Weighting!$C$24</f>
        <v>#DIV/0!</v>
      </c>
      <c r="C7200" t="e">
        <f>Weighting!$F$24</f>
        <v>#NUM!</v>
      </c>
      <c r="D7200" t="e">
        <f>IF(C7200=1,'Data Transformation'!$G$3+0.5*'Data Transformation'!$W$25,IF(C7201=1,D7201-'Data Transformation'!$W$25,FALSE))</f>
        <v>#NUM!</v>
      </c>
      <c r="E7200">
        <f t="array" ref="E7200">IF(ISLOGICAL(D7200),"",FREQUENCY(IF('Data Transformation'!$B$425:$B$8425='Bin Analysis'!$B7179,'Data Transformation'!$G$425:$G$8425),D7200))</f>
        <v>2001</v>
      </c>
      <c r="F7200">
        <f t="shared" si="897"/>
        <v>0</v>
      </c>
      <c r="G7200">
        <f>Weighting!$H$24</f>
        <v>0</v>
      </c>
      <c r="H7200">
        <f t="array" ref="H7200">FREQUENCY(IF('Data Transformation'!$B$4:$B$8425=B7179,'Data Transformation'!$G$4:$G$8425),'Bin Analysis'!$B7200)</f>
        <v>2073</v>
      </c>
      <c r="I7200">
        <f t="shared" si="898"/>
        <v>0</v>
      </c>
      <c r="J7200">
        <f t="shared" si="899"/>
        <v>0</v>
      </c>
      <c r="K7200">
        <f>J7200*Weighting!$W$24</f>
        <v>0</v>
      </c>
      <c r="M7200" s="14"/>
    </row>
    <row r="7201" spans="1:25" x14ac:dyDescent="0.55000000000000004">
      <c r="A7201" s="32" t="str">
        <f>IF(Weighting!$P$25&gt;0,B7201,"")</f>
        <v/>
      </c>
      <c r="B7201" t="e">
        <f>Weighting!$C$25</f>
        <v>#DIV/0!</v>
      </c>
      <c r="C7201" t="e">
        <f>Weighting!$F$25</f>
        <v>#NUM!</v>
      </c>
      <c r="D7201" t="e">
        <f>IF(C7201=1,'Data Transformation'!$G$3+0.5*'Data Transformation'!$W$25,IF(C7202=1,D7202-'Data Transformation'!$W$25,FALSE))</f>
        <v>#NUM!</v>
      </c>
      <c r="E7201">
        <f t="array" ref="E7201">IF(ISLOGICAL(D7201),"",FREQUENCY(IF('Data Transformation'!$B$425:$B$8425='Bin Analysis'!$B7179,'Data Transformation'!$G$425:$G$8425),D7201))</f>
        <v>2001</v>
      </c>
      <c r="F7201">
        <f t="shared" si="897"/>
        <v>0</v>
      </c>
      <c r="G7201">
        <f>Weighting!$H$25</f>
        <v>0</v>
      </c>
      <c r="H7201">
        <f t="array" ref="H7201">FREQUENCY(IF('Data Transformation'!$B$4:$B$8425=B7179,'Data Transformation'!$G$4:$G$8425),'Bin Analysis'!$B7201)</f>
        <v>2073</v>
      </c>
      <c r="I7201">
        <f t="shared" si="898"/>
        <v>0</v>
      </c>
      <c r="J7201">
        <f t="shared" si="899"/>
        <v>0</v>
      </c>
      <c r="K7201">
        <f>J7201*Weighting!$W$25</f>
        <v>0</v>
      </c>
      <c r="M7201" s="14"/>
    </row>
    <row r="7202" spans="1:25" x14ac:dyDescent="0.55000000000000004">
      <c r="N7202" s="57"/>
      <c r="O7202"/>
      <c r="P7202"/>
      <c r="Q7202"/>
      <c r="R7202"/>
    </row>
    <row r="7203" spans="1:25" ht="23.35" x14ac:dyDescent="0.8">
      <c r="A7203" s="21" t="s">
        <v>0</v>
      </c>
      <c r="B7203" s="21" t="str">
        <f>IFERROR(VLOOKUP(C7203,'Data Transformation'!$L$6:$M$426,2,FALSE),"")</f>
        <v/>
      </c>
      <c r="C7203" s="21">
        <f>C7179+1</f>
        <v>300</v>
      </c>
      <c r="D7203" s="21"/>
      <c r="E7203" s="21"/>
      <c r="F7203" s="21"/>
      <c r="G7203" s="21"/>
      <c r="H7203" s="22"/>
      <c r="I7203" s="22"/>
      <c r="J7203" s="22"/>
      <c r="K7203" s="21"/>
      <c r="L7203" s="21" t="str">
        <f>B7203</f>
        <v/>
      </c>
      <c r="M7203" s="23" t="e">
        <f>INDEX('Data Transformation'!$O$4:$O$424,MATCH($B7203,'Data Transformation'!$M$4:$M$424,0),MATCH($M$2,'Data Transformation'!$O$3,0))</f>
        <v>#N/A</v>
      </c>
      <c r="N7203" s="27" t="e">
        <f>IF('Input and Summary Results'!$J$16="minimum",'Bin Analysis'!X7204/(M7203-1),'Bin Analysis'!Y7203/('Bin Analysis'!M7203-1))</f>
        <v>#N/A</v>
      </c>
      <c r="O7203" s="27" t="e">
        <f>IF(M7203=FALSE,NA(),(VLOOKUP(1,C7206:K7225,4,FALSE))/(M7203-1))</f>
        <v>#N/A</v>
      </c>
      <c r="P7203" s="27" t="e">
        <f>IF(M7203=FALSE,NA(),SUM(J7206:J7225)/Weighting!$S$5)</f>
        <v>#N/A</v>
      </c>
      <c r="Q7203" s="27" t="e">
        <f>IF(M7203=FALSE,NA(),SUM(K7206:K7225)/Weighting!$S$6)</f>
        <v>#N/A</v>
      </c>
      <c r="R7203" s="27" t="e">
        <f>IF(M7203=FALSE,NA(),(VLOOKUP(1,G7206:K7225,3,FALSE))/(M7203-1))</f>
        <v>#N/A</v>
      </c>
      <c r="S7203" s="22" t="e">
        <f>IF(M7203=FALSE,NA(),IF(SUM(J7206:J7225)=2,"yes","no"))</f>
        <v>#N/A</v>
      </c>
      <c r="X7203" s="2" cm="2">
        <f t="array" ref="X7203:X7204">FREQUENCY(IF('Data Transformation'!$B$425:$B$6424='Bin Analysis'!L7203,'Data Transformation'!$G$425:$G$6424),'Data Transformation'!$U$11)</f>
        <v>0</v>
      </c>
      <c r="Y7203" s="2" cm="2">
        <f t="array" ref="Y7203:Y7204">FREQUENCY(IF('Data Transformation'!$B$425:$B$6424='Bin Analysis'!L7203,'Data Transformation'!$G$425:$G$6424),'Data Transformation'!$U$12)</f>
        <v>0</v>
      </c>
    </row>
    <row r="7204" spans="1:25" x14ac:dyDescent="0.55000000000000004">
      <c r="A7204" s="14" t="s">
        <v>67</v>
      </c>
      <c r="B7204" t="s">
        <v>47</v>
      </c>
      <c r="C7204" t="s">
        <v>5</v>
      </c>
      <c r="D7204" t="s">
        <v>100</v>
      </c>
      <c r="E7204" t="s">
        <v>101</v>
      </c>
      <c r="F7204" t="s">
        <v>102</v>
      </c>
      <c r="G7204" t="s">
        <v>70</v>
      </c>
      <c r="H7204" t="s">
        <v>31</v>
      </c>
      <c r="I7204" t="s">
        <v>32</v>
      </c>
      <c r="J7204" t="s">
        <v>46</v>
      </c>
      <c r="K7204" s="14" t="s">
        <v>45</v>
      </c>
      <c r="M7204" s="14"/>
      <c r="X7204" s="2">
        <v>0</v>
      </c>
      <c r="Y7204" s="2">
        <v>0</v>
      </c>
    </row>
    <row r="7205" spans="1:25" x14ac:dyDescent="0.55000000000000004">
      <c r="A7205" s="32"/>
      <c r="D7205" t="e">
        <f>IF(C7205=1,'Data Transformation'!$G$3+0.5*'Data Transformation'!$W$25,IF(C7206=1,D7206-'Data Transformation'!$W$25,FALSE))</f>
        <v>#NUM!</v>
      </c>
      <c r="E7205">
        <f t="array" ref="E7205">IF(ISLOGICAL(D7205),"",FREQUENCY(IF('Data Transformation'!$B$425:$B$8425='Bin Analysis'!$B7203,'Data Transformation'!$G$425:$G$8425),D7205))</f>
        <v>2001</v>
      </c>
      <c r="F7205" t="e">
        <f>IF(ISLOGICAL(D7205),"",E7205-E7204)</f>
        <v>#VALUE!</v>
      </c>
      <c r="M7205" s="14"/>
    </row>
    <row r="7206" spans="1:25" x14ac:dyDescent="0.55000000000000004">
      <c r="A7206" s="32" t="e">
        <f>IF(Weighting!$P$6&gt;0,B7206,"")</f>
        <v>#NUM!</v>
      </c>
      <c r="B7206" t="e">
        <f>Weighting!$C$6</f>
        <v>#DIV/0!</v>
      </c>
      <c r="C7206" t="e">
        <f>Weighting!$F$6</f>
        <v>#NUM!</v>
      </c>
      <c r="D7206" t="e">
        <f>IF(C7206=1,'Data Transformation'!$G$3+0.5*'Data Transformation'!$W$25,IF(C7207=1,D7207-'Data Transformation'!$W$25,FALSE))</f>
        <v>#NUM!</v>
      </c>
      <c r="E7206">
        <f t="array" ref="E7206">IF(ISLOGICAL(D7206),"",FREQUENCY(IF('Data Transformation'!$B$425:$B$8425='Bin Analysis'!$B7203,'Data Transformation'!$G$425:$G$8425),D7206))</f>
        <v>2001</v>
      </c>
      <c r="F7206">
        <f>IF(ISLOGICAL(D7206),"",E7206-E7205)</f>
        <v>0</v>
      </c>
      <c r="G7206">
        <f>Weighting!$H$6</f>
        <v>1</v>
      </c>
      <c r="H7206">
        <f t="array" ref="H7206">FREQUENCY(IF('Data Transformation'!$B$4:$B$8425=B7203,'Data Transformation'!$G$4:$G$8425),'Bin Analysis'!$B7206)</f>
        <v>2073</v>
      </c>
      <c r="I7206">
        <f>H7206-H7205</f>
        <v>2073</v>
      </c>
      <c r="J7206">
        <f>IF(I7206=0,0,1)</f>
        <v>1</v>
      </c>
      <c r="K7206" t="e">
        <f>J7206*Weighting!$W$6</f>
        <v>#NUM!</v>
      </c>
      <c r="M7206" s="14"/>
    </row>
    <row r="7207" spans="1:25" x14ac:dyDescent="0.55000000000000004">
      <c r="A7207" s="32" t="str">
        <f>IF(Weighting!$P$7&gt;0,B7207,"")</f>
        <v/>
      </c>
      <c r="B7207" t="e">
        <f>Weighting!$C$7</f>
        <v>#DIV/0!</v>
      </c>
      <c r="C7207" t="e">
        <f>Weighting!$F$7</f>
        <v>#NUM!</v>
      </c>
      <c r="D7207" t="e">
        <f>IF(C7207=1,'Data Transformation'!$G$3+0.5*'Data Transformation'!$W$25,IF(C7208=1,D7208-'Data Transformation'!$W$25,FALSE))</f>
        <v>#NUM!</v>
      </c>
      <c r="E7207">
        <f t="array" ref="E7207">IF(ISLOGICAL(D7207),"",FREQUENCY(IF('Data Transformation'!$B$425:$B$8425='Bin Analysis'!$B7203,'Data Transformation'!$G$425:$G$8425),D7207))</f>
        <v>2001</v>
      </c>
      <c r="F7207">
        <f t="shared" ref="F7207:F7225" si="900">IF(ISLOGICAL(D7207),"",E7207-E7206)</f>
        <v>0</v>
      </c>
      <c r="G7207">
        <f>Weighting!$H$7</f>
        <v>0</v>
      </c>
      <c r="H7207">
        <f t="array" ref="H7207">FREQUENCY(IF('Data Transformation'!$B$4:$B$8425=B7203,'Data Transformation'!$G$4:$G$8425),'Bin Analysis'!$B7207)</f>
        <v>2073</v>
      </c>
      <c r="I7207">
        <f t="shared" ref="I7207:I7225" si="901">H7207-H7206</f>
        <v>0</v>
      </c>
      <c r="J7207">
        <f>IF(I7207=0,0,1)</f>
        <v>0</v>
      </c>
      <c r="K7207">
        <f>J7207*Weighting!$W$7</f>
        <v>0</v>
      </c>
      <c r="M7207" s="14"/>
    </row>
    <row r="7208" spans="1:25" x14ac:dyDescent="0.55000000000000004">
      <c r="A7208" s="32" t="str">
        <f>IF(Weighting!$P$8&gt;0,B7208,"")</f>
        <v/>
      </c>
      <c r="B7208" t="e">
        <f>Weighting!$C$8</f>
        <v>#DIV/0!</v>
      </c>
      <c r="C7208" t="e">
        <f>Weighting!$F$8</f>
        <v>#NUM!</v>
      </c>
      <c r="D7208" t="e">
        <f>IF(C7208=1,'Data Transformation'!$G$3+0.5*'Data Transformation'!$W$25,IF(C7209=1,D7209-'Data Transformation'!$W$25,FALSE))</f>
        <v>#NUM!</v>
      </c>
      <c r="E7208">
        <f t="array" ref="E7208">IF(ISLOGICAL(D7208),"",FREQUENCY(IF('Data Transformation'!$B$425:$B$8425='Bin Analysis'!$B7203,'Data Transformation'!$G$425:$G$8425),D7208))</f>
        <v>2001</v>
      </c>
      <c r="F7208">
        <f t="shared" si="900"/>
        <v>0</v>
      </c>
      <c r="G7208">
        <f>Weighting!$H$8</f>
        <v>0</v>
      </c>
      <c r="H7208">
        <f t="array" ref="H7208">FREQUENCY(IF('Data Transformation'!$B$4:$B$8425=B7203,'Data Transformation'!$G$4:$G$8425),'Bin Analysis'!$B7208)</f>
        <v>2073</v>
      </c>
      <c r="I7208">
        <f t="shared" si="901"/>
        <v>0</v>
      </c>
      <c r="J7208">
        <f t="shared" ref="J7208:J7225" si="902">IF(I7208=0,0,1)</f>
        <v>0</v>
      </c>
      <c r="K7208">
        <f>J7208*Weighting!$W$8</f>
        <v>0</v>
      </c>
      <c r="M7208" s="14"/>
    </row>
    <row r="7209" spans="1:25" x14ac:dyDescent="0.55000000000000004">
      <c r="A7209" s="32" t="str">
        <f>IF(Weighting!$P$9&gt;0,B7209,"")</f>
        <v/>
      </c>
      <c r="B7209" s="50" t="e">
        <f>Weighting!$C$9</f>
        <v>#DIV/0!</v>
      </c>
      <c r="C7209" t="e">
        <f>Weighting!$F$9</f>
        <v>#NUM!</v>
      </c>
      <c r="D7209" t="e">
        <f>IF(C7209=1,'Data Transformation'!$G$3+0.5*'Data Transformation'!$W$25,IF(C7210=1,D7210-'Data Transformation'!$W$25,FALSE))</f>
        <v>#NUM!</v>
      </c>
      <c r="E7209">
        <f t="array" ref="E7209">IF(ISLOGICAL(D7209),"",FREQUENCY(IF('Data Transformation'!$B$425:$B$8425='Bin Analysis'!$B7203,'Data Transformation'!$G$425:$G$8425),D7209))</f>
        <v>2001</v>
      </c>
      <c r="F7209">
        <f t="shared" si="900"/>
        <v>0</v>
      </c>
      <c r="G7209">
        <f>Weighting!$H$9</f>
        <v>0</v>
      </c>
      <c r="H7209">
        <f t="array" ref="H7209">FREQUENCY(IF('Data Transformation'!$B$4:$B$8425=B7203,'Data Transformation'!$G$4:$G$8425),'Bin Analysis'!$B7209)</f>
        <v>2073</v>
      </c>
      <c r="I7209">
        <f t="shared" si="901"/>
        <v>0</v>
      </c>
      <c r="J7209">
        <f t="shared" si="902"/>
        <v>0</v>
      </c>
      <c r="K7209">
        <f>J7209*Weighting!$W$9</f>
        <v>0</v>
      </c>
      <c r="M7209" s="14"/>
    </row>
    <row r="7210" spans="1:25" x14ac:dyDescent="0.55000000000000004">
      <c r="A7210" s="32" t="str">
        <f>IF(Weighting!$P$10&gt;0,B7210,"")</f>
        <v/>
      </c>
      <c r="B7210" t="e">
        <f>Weighting!$C$10</f>
        <v>#DIV/0!</v>
      </c>
      <c r="C7210" t="e">
        <f>Weighting!$F$10</f>
        <v>#NUM!</v>
      </c>
      <c r="D7210" t="e">
        <f>IF(C7210=1,'Data Transformation'!$G$3+0.5*'Data Transformation'!$W$25,IF(C7211=1,D7211-'Data Transformation'!$W$25,FALSE))</f>
        <v>#NUM!</v>
      </c>
      <c r="E7210">
        <f t="array" ref="E7210">IF(ISLOGICAL(D7210),"",FREQUENCY(IF('Data Transformation'!$B$425:$B$8425='Bin Analysis'!$B7203,'Data Transformation'!$G$425:$G$8425),D7210))</f>
        <v>2001</v>
      </c>
      <c r="F7210">
        <f t="shared" si="900"/>
        <v>0</v>
      </c>
      <c r="G7210">
        <f>Weighting!$H$10</f>
        <v>0</v>
      </c>
      <c r="H7210">
        <f t="array" ref="H7210">FREQUENCY(IF('Data Transformation'!$B$4:$B$8425=B7203,'Data Transformation'!$G$4:$G$8425),'Bin Analysis'!$B7210)</f>
        <v>2073</v>
      </c>
      <c r="I7210">
        <f t="shared" si="901"/>
        <v>0</v>
      </c>
      <c r="J7210">
        <f t="shared" si="902"/>
        <v>0</v>
      </c>
      <c r="K7210">
        <f>J7210*Weighting!$W$10</f>
        <v>0</v>
      </c>
      <c r="M7210" s="14"/>
    </row>
    <row r="7211" spans="1:25" x14ac:dyDescent="0.55000000000000004">
      <c r="A7211" s="32" t="str">
        <f>IF(Weighting!$P$11&gt;0,B7211,"")</f>
        <v/>
      </c>
      <c r="B7211" t="e">
        <f>Weighting!$C$11</f>
        <v>#DIV/0!</v>
      </c>
      <c r="C7211" t="e">
        <f>Weighting!$F$11</f>
        <v>#NUM!</v>
      </c>
      <c r="D7211" t="e">
        <f>IF(C7211=1,'Data Transformation'!$G$3+0.5*'Data Transformation'!$W$25,IF(C7212=1,D7212-'Data Transformation'!$W$25,FALSE))</f>
        <v>#NUM!</v>
      </c>
      <c r="E7211">
        <f t="array" ref="E7211">IF(ISLOGICAL(D7211),"",FREQUENCY(IF('Data Transformation'!$B$425:$B$8425='Bin Analysis'!$B7203,'Data Transformation'!$G$425:$G$8425),D7211))</f>
        <v>2001</v>
      </c>
      <c r="F7211">
        <f t="shared" si="900"/>
        <v>0</v>
      </c>
      <c r="G7211">
        <f>Weighting!$H$11</f>
        <v>0</v>
      </c>
      <c r="H7211">
        <f t="array" ref="H7211">FREQUENCY(IF('Data Transformation'!$B$4:$B$8425=B7203,'Data Transformation'!$G$4:$G$8425),'Bin Analysis'!$B7211)</f>
        <v>2073</v>
      </c>
      <c r="I7211">
        <f t="shared" si="901"/>
        <v>0</v>
      </c>
      <c r="J7211">
        <f t="shared" si="902"/>
        <v>0</v>
      </c>
      <c r="K7211">
        <f>J7211*Weighting!$W$11</f>
        <v>0</v>
      </c>
      <c r="M7211" s="14"/>
    </row>
    <row r="7212" spans="1:25" x14ac:dyDescent="0.55000000000000004">
      <c r="A7212" s="32" t="str">
        <f>IF(Weighting!$P$12&gt;0,B7212,"")</f>
        <v/>
      </c>
      <c r="B7212" t="e">
        <f>Weighting!$C$12</f>
        <v>#DIV/0!</v>
      </c>
      <c r="C7212" t="e">
        <f>Weighting!$F$12</f>
        <v>#NUM!</v>
      </c>
      <c r="D7212" t="e">
        <f>IF(C7212=1,'Data Transformation'!$G$3+0.5*'Data Transformation'!$W$25,IF(C7213=1,D7213-'Data Transformation'!$W$25,FALSE))</f>
        <v>#NUM!</v>
      </c>
      <c r="E7212">
        <f t="array" ref="E7212">IF(ISLOGICAL(D7212),"",FREQUENCY(IF('Data Transformation'!$B$425:$B$8425='Bin Analysis'!$B7203,'Data Transformation'!$G$425:$G$8425),D7212))</f>
        <v>2001</v>
      </c>
      <c r="F7212">
        <f t="shared" si="900"/>
        <v>0</v>
      </c>
      <c r="G7212">
        <f>Weighting!$H$12</f>
        <v>0</v>
      </c>
      <c r="H7212">
        <f t="array" ref="H7212">FREQUENCY(IF('Data Transformation'!$B$4:$B$8425=B7203,'Data Transformation'!$G$4:$G$8425),'Bin Analysis'!$B7212)</f>
        <v>2073</v>
      </c>
      <c r="I7212">
        <f t="shared" si="901"/>
        <v>0</v>
      </c>
      <c r="J7212">
        <f t="shared" si="902"/>
        <v>0</v>
      </c>
      <c r="K7212">
        <f>J7212*Weighting!$W$12</f>
        <v>0</v>
      </c>
      <c r="M7212" s="14"/>
    </row>
    <row r="7213" spans="1:25" x14ac:dyDescent="0.55000000000000004">
      <c r="A7213" s="32" t="str">
        <f>IF(Weighting!$P$13&gt;0,B7213,"")</f>
        <v/>
      </c>
      <c r="B7213" t="e">
        <f>Weighting!$C$13</f>
        <v>#DIV/0!</v>
      </c>
      <c r="C7213" t="e">
        <f>Weighting!$F$13</f>
        <v>#NUM!</v>
      </c>
      <c r="D7213" t="e">
        <f>IF(C7213=1,'Data Transformation'!$G$3+0.5*'Data Transformation'!$W$25,IF(C7214=1,D7214-'Data Transformation'!$W$25,FALSE))</f>
        <v>#NUM!</v>
      </c>
      <c r="E7213">
        <f t="array" ref="E7213">IF(ISLOGICAL(D7213),"",FREQUENCY(IF('Data Transformation'!$B$425:$B$8425='Bin Analysis'!$B7203,'Data Transformation'!$G$425:$G$8425),D7213))</f>
        <v>2001</v>
      </c>
      <c r="F7213">
        <f t="shared" si="900"/>
        <v>0</v>
      </c>
      <c r="G7213">
        <f>Weighting!$H$13</f>
        <v>0</v>
      </c>
      <c r="H7213">
        <f t="array" ref="H7213">FREQUENCY(IF('Data Transformation'!$B$4:$B$8425=B7203,'Data Transformation'!$G$4:$G$8425),'Bin Analysis'!$B7213)</f>
        <v>2073</v>
      </c>
      <c r="I7213">
        <f t="shared" si="901"/>
        <v>0</v>
      </c>
      <c r="J7213">
        <f t="shared" si="902"/>
        <v>0</v>
      </c>
      <c r="K7213">
        <f>J7213*Weighting!$W$13</f>
        <v>0</v>
      </c>
      <c r="M7213" s="14"/>
    </row>
    <row r="7214" spans="1:25" x14ac:dyDescent="0.55000000000000004">
      <c r="A7214" s="32" t="str">
        <f>IF(Weighting!$P$14&gt;0,B7214,"")</f>
        <v/>
      </c>
      <c r="B7214" t="e">
        <f>Weighting!$C$14</f>
        <v>#DIV/0!</v>
      </c>
      <c r="C7214" t="e">
        <f>Weighting!$F$14</f>
        <v>#NUM!</v>
      </c>
      <c r="D7214" t="e">
        <f>IF(C7214=1,'Data Transformation'!$G$3+0.5*'Data Transformation'!$W$25,IF(C7215=1,D7215-'Data Transformation'!$W$25,FALSE))</f>
        <v>#NUM!</v>
      </c>
      <c r="E7214">
        <f t="array" ref="E7214">IF(ISLOGICAL(D7214),"",FREQUENCY(IF('Data Transformation'!$B$425:$B$8425='Bin Analysis'!$B7203,'Data Transformation'!$G$425:$G$8425),D7214))</f>
        <v>2001</v>
      </c>
      <c r="F7214">
        <f t="shared" si="900"/>
        <v>0</v>
      </c>
      <c r="G7214">
        <f>Weighting!$H$14</f>
        <v>0</v>
      </c>
      <c r="H7214">
        <f t="array" ref="H7214">FREQUENCY(IF('Data Transformation'!$B$4:$B$8425=B7203,'Data Transformation'!$G$4:$G$8425),'Bin Analysis'!$B7214)</f>
        <v>2073</v>
      </c>
      <c r="I7214">
        <f t="shared" si="901"/>
        <v>0</v>
      </c>
      <c r="J7214">
        <f t="shared" si="902"/>
        <v>0</v>
      </c>
      <c r="K7214">
        <f>J7214*Weighting!$W$14</f>
        <v>0</v>
      </c>
      <c r="M7214" s="14"/>
    </row>
    <row r="7215" spans="1:25" x14ac:dyDescent="0.55000000000000004">
      <c r="A7215" s="32" t="str">
        <f>IF(Weighting!$P$15&gt;0,B7215,"")</f>
        <v/>
      </c>
      <c r="B7215" t="e">
        <f>Weighting!$C$15</f>
        <v>#DIV/0!</v>
      </c>
      <c r="C7215" t="e">
        <f>Weighting!$F$15</f>
        <v>#NUM!</v>
      </c>
      <c r="D7215" t="e">
        <f>IF(C7215=1,'Data Transformation'!$G$3+0.5*'Data Transformation'!$W$25,IF(C7216=1,D7216-'Data Transformation'!$W$25,FALSE))</f>
        <v>#NUM!</v>
      </c>
      <c r="E7215">
        <f t="array" ref="E7215">IF(ISLOGICAL(D7215),"",FREQUENCY(IF('Data Transformation'!$B$425:$B$8425='Bin Analysis'!$B7203,'Data Transformation'!$G$425:$G$8425),D7215))</f>
        <v>2001</v>
      </c>
      <c r="F7215">
        <f t="shared" si="900"/>
        <v>0</v>
      </c>
      <c r="G7215">
        <f>Weighting!$H$15</f>
        <v>0</v>
      </c>
      <c r="H7215">
        <f t="array" ref="H7215">FREQUENCY(IF('Data Transformation'!$B$4:$B$8425=B7203,'Data Transformation'!$G$4:$G$8425),'Bin Analysis'!$B7215)</f>
        <v>2073</v>
      </c>
      <c r="I7215">
        <f t="shared" si="901"/>
        <v>0</v>
      </c>
      <c r="J7215">
        <f t="shared" si="902"/>
        <v>0</v>
      </c>
      <c r="K7215">
        <f>J7215*Weighting!$W$15</f>
        <v>0</v>
      </c>
      <c r="M7215" s="14"/>
    </row>
    <row r="7216" spans="1:25" x14ac:dyDescent="0.55000000000000004">
      <c r="A7216" s="32" t="str">
        <f>IF(Weighting!$P$16&gt;0,B7216,"")</f>
        <v/>
      </c>
      <c r="B7216" t="e">
        <f>Weighting!$C$16</f>
        <v>#DIV/0!</v>
      </c>
      <c r="C7216" t="e">
        <f>Weighting!$F$16</f>
        <v>#NUM!</v>
      </c>
      <c r="D7216" t="e">
        <f>IF(C7216=1,'Data Transformation'!$G$3+0.5*'Data Transformation'!$W$25,IF(C7217=1,D7217-'Data Transformation'!$W$25,FALSE))</f>
        <v>#NUM!</v>
      </c>
      <c r="E7216">
        <f t="array" ref="E7216">IF(ISLOGICAL(D7216),"",FREQUENCY(IF('Data Transformation'!$B$425:$B$8425='Bin Analysis'!$B7203,'Data Transformation'!$G$425:$G$8425),D7216))</f>
        <v>2001</v>
      </c>
      <c r="F7216">
        <f t="shared" si="900"/>
        <v>0</v>
      </c>
      <c r="G7216">
        <f>Weighting!$H$16</f>
        <v>0</v>
      </c>
      <c r="H7216">
        <f t="array" ref="H7216">FREQUENCY(IF('Data Transformation'!$B$4:$B$8425=B7203,'Data Transformation'!$G$4:$G$8425),'Bin Analysis'!$B7216)</f>
        <v>2073</v>
      </c>
      <c r="I7216">
        <f t="shared" si="901"/>
        <v>0</v>
      </c>
      <c r="J7216">
        <f t="shared" si="902"/>
        <v>0</v>
      </c>
      <c r="K7216">
        <f>J7216*Weighting!$W$16</f>
        <v>0</v>
      </c>
      <c r="M7216" s="14"/>
    </row>
    <row r="7217" spans="1:25" x14ac:dyDescent="0.55000000000000004">
      <c r="A7217" s="32" t="str">
        <f>IF(Weighting!$P$17&gt;0,B7217,"")</f>
        <v/>
      </c>
      <c r="B7217" t="e">
        <f>Weighting!$C$17</f>
        <v>#DIV/0!</v>
      </c>
      <c r="C7217" t="e">
        <f>Weighting!$F$17</f>
        <v>#NUM!</v>
      </c>
      <c r="D7217" t="e">
        <f>IF(C7217=1,'Data Transformation'!$G$3+0.5*'Data Transformation'!$W$25,IF(C7218=1,D7218-'Data Transformation'!$W$25,FALSE))</f>
        <v>#NUM!</v>
      </c>
      <c r="E7217">
        <f t="array" ref="E7217">IF(ISLOGICAL(D7217),"",FREQUENCY(IF('Data Transformation'!$B$425:$B$8425='Bin Analysis'!$B7203,'Data Transformation'!$G$425:$G$8425),D7217))</f>
        <v>2001</v>
      </c>
      <c r="F7217">
        <f t="shared" si="900"/>
        <v>0</v>
      </c>
      <c r="G7217">
        <f>Weighting!$H$17</f>
        <v>0</v>
      </c>
      <c r="H7217">
        <f t="array" ref="H7217">FREQUENCY(IF('Data Transformation'!$B$4:$B$8425=B7203,'Data Transformation'!$G$4:$G$8425),'Bin Analysis'!$B7217)</f>
        <v>2073</v>
      </c>
      <c r="I7217">
        <f t="shared" si="901"/>
        <v>0</v>
      </c>
      <c r="J7217">
        <f t="shared" si="902"/>
        <v>0</v>
      </c>
      <c r="K7217">
        <f>J7217*Weighting!$W$17</f>
        <v>0</v>
      </c>
      <c r="M7217" s="14"/>
    </row>
    <row r="7218" spans="1:25" x14ac:dyDescent="0.55000000000000004">
      <c r="A7218" s="32" t="str">
        <f>IF(Weighting!$P$18&gt;0,B7218,"")</f>
        <v/>
      </c>
      <c r="B7218" t="e">
        <f>Weighting!$C$18</f>
        <v>#DIV/0!</v>
      </c>
      <c r="C7218" t="e">
        <f>Weighting!$F$18</f>
        <v>#NUM!</v>
      </c>
      <c r="D7218" t="e">
        <f>IF(C7218=1,'Data Transformation'!$G$3+0.5*'Data Transformation'!$W$25,IF(C7219=1,D7219-'Data Transformation'!$W$25,FALSE))</f>
        <v>#NUM!</v>
      </c>
      <c r="E7218">
        <f t="array" ref="E7218">IF(ISLOGICAL(D7218),"",FREQUENCY(IF('Data Transformation'!$B$425:$B$8425='Bin Analysis'!$B7203,'Data Transformation'!$G$425:$G$8425),D7218))</f>
        <v>2001</v>
      </c>
      <c r="F7218">
        <f t="shared" si="900"/>
        <v>0</v>
      </c>
      <c r="G7218">
        <f>Weighting!$H$18</f>
        <v>0</v>
      </c>
      <c r="H7218">
        <f t="array" ref="H7218">FREQUENCY(IF('Data Transformation'!$B$4:$B$8425=B7203,'Data Transformation'!$G$4:$G$8425),'Bin Analysis'!$B7218)</f>
        <v>2073</v>
      </c>
      <c r="I7218">
        <f t="shared" si="901"/>
        <v>0</v>
      </c>
      <c r="J7218">
        <f t="shared" si="902"/>
        <v>0</v>
      </c>
      <c r="K7218">
        <f>J7218*Weighting!$W$18</f>
        <v>0</v>
      </c>
      <c r="M7218" s="14"/>
    </row>
    <row r="7219" spans="1:25" x14ac:dyDescent="0.55000000000000004">
      <c r="A7219" s="32" t="str">
        <f>IF(Weighting!$P$19&gt;0,B7219,"")</f>
        <v/>
      </c>
      <c r="B7219" t="e">
        <f>Weighting!$C$19</f>
        <v>#DIV/0!</v>
      </c>
      <c r="C7219" t="e">
        <f>Weighting!$F$19</f>
        <v>#NUM!</v>
      </c>
      <c r="D7219" t="e">
        <f>IF(C7219=1,'Data Transformation'!$G$3+0.5*'Data Transformation'!$W$25,IF(C7220=1,D7220-'Data Transformation'!$W$25,FALSE))</f>
        <v>#NUM!</v>
      </c>
      <c r="E7219">
        <f t="array" ref="E7219">IF(ISLOGICAL(D7219),"",FREQUENCY(IF('Data Transformation'!$B$425:$B$8425='Bin Analysis'!$B7203,'Data Transformation'!$G$425:$G$8425),D7219))</f>
        <v>2001</v>
      </c>
      <c r="F7219">
        <f t="shared" si="900"/>
        <v>0</v>
      </c>
      <c r="G7219">
        <f>Weighting!$H$19</f>
        <v>0</v>
      </c>
      <c r="H7219">
        <f t="array" ref="H7219">FREQUENCY(IF('Data Transformation'!$B$4:$B$8425=B7203,'Data Transformation'!$G$4:$G$8425),'Bin Analysis'!$B7219)</f>
        <v>2073</v>
      </c>
      <c r="I7219">
        <f t="shared" si="901"/>
        <v>0</v>
      </c>
      <c r="J7219">
        <f t="shared" si="902"/>
        <v>0</v>
      </c>
      <c r="K7219">
        <f>J7219*Weighting!$W$19</f>
        <v>0</v>
      </c>
      <c r="M7219" s="14"/>
    </row>
    <row r="7220" spans="1:25" x14ac:dyDescent="0.55000000000000004">
      <c r="A7220" s="32" t="str">
        <f>IF(Weighting!$P$20&gt;0,B7220,"")</f>
        <v/>
      </c>
      <c r="B7220" t="e">
        <f>Weighting!$C$20</f>
        <v>#DIV/0!</v>
      </c>
      <c r="C7220" t="e">
        <f>Weighting!$F$20</f>
        <v>#NUM!</v>
      </c>
      <c r="D7220" t="e">
        <f>IF(C7220=1,'Data Transformation'!$G$3+0.5*'Data Transformation'!$W$25,IF(C7221=1,D7221-'Data Transformation'!$W$25,FALSE))</f>
        <v>#NUM!</v>
      </c>
      <c r="E7220">
        <f t="array" ref="E7220">IF(ISLOGICAL(D7220),"",FREQUENCY(IF('Data Transformation'!$B$425:$B$8425='Bin Analysis'!$B7203,'Data Transformation'!$G$425:$G$8425),D7220))</f>
        <v>2001</v>
      </c>
      <c r="F7220">
        <f t="shared" si="900"/>
        <v>0</v>
      </c>
      <c r="G7220">
        <f>Weighting!$H$20</f>
        <v>0</v>
      </c>
      <c r="H7220">
        <f t="array" ref="H7220">FREQUENCY(IF('Data Transformation'!$B$4:$B$8425=B7203,'Data Transformation'!$G$4:$G$8425),'Bin Analysis'!$B7220)</f>
        <v>2073</v>
      </c>
      <c r="I7220">
        <f t="shared" si="901"/>
        <v>0</v>
      </c>
      <c r="J7220">
        <f t="shared" si="902"/>
        <v>0</v>
      </c>
      <c r="K7220">
        <f>J7220*Weighting!$W$20</f>
        <v>0</v>
      </c>
      <c r="M7220" s="14"/>
    </row>
    <row r="7221" spans="1:25" x14ac:dyDescent="0.55000000000000004">
      <c r="A7221" s="32" t="str">
        <f>IF(Weighting!$P$21&gt;0,B7221,"")</f>
        <v/>
      </c>
      <c r="B7221" t="e">
        <f>Weighting!$C$21</f>
        <v>#DIV/0!</v>
      </c>
      <c r="C7221" t="e">
        <f>Weighting!$F$21</f>
        <v>#NUM!</v>
      </c>
      <c r="D7221" t="e">
        <f>IF(C7221=1,'Data Transformation'!$G$3+0.5*'Data Transformation'!$W$25,IF(C7222=1,D7222-'Data Transformation'!$W$25,FALSE))</f>
        <v>#NUM!</v>
      </c>
      <c r="E7221">
        <f t="array" ref="E7221">IF(ISLOGICAL(D7221),"",FREQUENCY(IF('Data Transformation'!$B$425:$B$8425='Bin Analysis'!$B7203,'Data Transformation'!$G$425:$G$8425),D7221))</f>
        <v>2001</v>
      </c>
      <c r="F7221">
        <f t="shared" si="900"/>
        <v>0</v>
      </c>
      <c r="G7221">
        <f>Weighting!$H$21</f>
        <v>0</v>
      </c>
      <c r="H7221">
        <f t="array" ref="H7221">FREQUENCY(IF('Data Transformation'!$B$4:$B$8425=B7203,'Data Transformation'!$G$4:$G$8425),'Bin Analysis'!$B7221)</f>
        <v>2073</v>
      </c>
      <c r="I7221">
        <f t="shared" si="901"/>
        <v>0</v>
      </c>
      <c r="J7221">
        <f t="shared" si="902"/>
        <v>0</v>
      </c>
      <c r="K7221">
        <f>J7221*Weighting!$W$21</f>
        <v>0</v>
      </c>
      <c r="M7221" s="14"/>
    </row>
    <row r="7222" spans="1:25" x14ac:dyDescent="0.55000000000000004">
      <c r="A7222" s="32" t="str">
        <f>IF(Weighting!$P$22&gt;0,B7222,"")</f>
        <v/>
      </c>
      <c r="B7222" t="e">
        <f>Weighting!$C$22</f>
        <v>#DIV/0!</v>
      </c>
      <c r="C7222" t="e">
        <f>Weighting!$F$22</f>
        <v>#NUM!</v>
      </c>
      <c r="D7222" t="e">
        <f>IF(C7222=1,'Data Transformation'!$G$3+0.5*'Data Transformation'!$W$25,IF(C7223=1,D7223-'Data Transformation'!$W$25,FALSE))</f>
        <v>#NUM!</v>
      </c>
      <c r="E7222">
        <f t="array" ref="E7222">IF(ISLOGICAL(D7222),"",FREQUENCY(IF('Data Transformation'!$B$425:$B$8425='Bin Analysis'!$B7203,'Data Transformation'!$G$425:$G$8425),D7222))</f>
        <v>2001</v>
      </c>
      <c r="F7222">
        <f t="shared" si="900"/>
        <v>0</v>
      </c>
      <c r="G7222">
        <f>Weighting!$H$22</f>
        <v>0</v>
      </c>
      <c r="H7222">
        <f t="array" ref="H7222">FREQUENCY(IF('Data Transformation'!$B$4:$B$8425=B7203,'Data Transformation'!$G$4:$G$8425),'Bin Analysis'!$B7222)</f>
        <v>2073</v>
      </c>
      <c r="I7222">
        <f t="shared" si="901"/>
        <v>0</v>
      </c>
      <c r="J7222">
        <f t="shared" si="902"/>
        <v>0</v>
      </c>
      <c r="K7222">
        <f>J7222*Weighting!$W$22</f>
        <v>0</v>
      </c>
      <c r="M7222" s="14"/>
    </row>
    <row r="7223" spans="1:25" x14ac:dyDescent="0.55000000000000004">
      <c r="A7223" s="32" t="str">
        <f>IF(Weighting!$P$23&gt;0,B7223,"")</f>
        <v/>
      </c>
      <c r="B7223" t="e">
        <f>Weighting!$C$23</f>
        <v>#DIV/0!</v>
      </c>
      <c r="C7223" t="e">
        <f>Weighting!$F$23</f>
        <v>#NUM!</v>
      </c>
      <c r="D7223" t="e">
        <f>IF(C7223=1,'Data Transformation'!$G$3+0.5*'Data Transformation'!$W$25,IF(C7224=1,D7224-'Data Transformation'!$W$25,FALSE))</f>
        <v>#NUM!</v>
      </c>
      <c r="E7223">
        <f t="array" ref="E7223">IF(ISLOGICAL(D7223),"",FREQUENCY(IF('Data Transformation'!$B$425:$B$8425='Bin Analysis'!$B7203,'Data Transformation'!$G$425:$G$8425),D7223))</f>
        <v>2001</v>
      </c>
      <c r="F7223">
        <f t="shared" si="900"/>
        <v>0</v>
      </c>
      <c r="G7223">
        <f>Weighting!$H$23</f>
        <v>0</v>
      </c>
      <c r="H7223">
        <f t="array" ref="H7223">FREQUENCY(IF('Data Transformation'!$B$4:$B$8425=B7203,'Data Transformation'!$G$4:$G$8425),'Bin Analysis'!$B7223)</f>
        <v>2073</v>
      </c>
      <c r="I7223">
        <f t="shared" si="901"/>
        <v>0</v>
      </c>
      <c r="J7223">
        <f t="shared" si="902"/>
        <v>0</v>
      </c>
      <c r="K7223">
        <f>J7223*Weighting!$W$23</f>
        <v>0</v>
      </c>
      <c r="M7223" s="14"/>
    </row>
    <row r="7224" spans="1:25" x14ac:dyDescent="0.55000000000000004">
      <c r="A7224" s="32" t="str">
        <f>IF(Weighting!$P$24&gt;0,B7224,"")</f>
        <v/>
      </c>
      <c r="B7224" t="e">
        <f>Weighting!$C$24</f>
        <v>#DIV/0!</v>
      </c>
      <c r="C7224" t="e">
        <f>Weighting!$F$24</f>
        <v>#NUM!</v>
      </c>
      <c r="D7224" t="e">
        <f>IF(C7224=1,'Data Transformation'!$G$3+0.5*'Data Transformation'!$W$25,IF(C7225=1,D7225-'Data Transformation'!$W$25,FALSE))</f>
        <v>#NUM!</v>
      </c>
      <c r="E7224">
        <f t="array" ref="E7224">IF(ISLOGICAL(D7224),"",FREQUENCY(IF('Data Transformation'!$B$425:$B$8425='Bin Analysis'!$B7203,'Data Transformation'!$G$425:$G$8425),D7224))</f>
        <v>2001</v>
      </c>
      <c r="F7224">
        <f t="shared" si="900"/>
        <v>0</v>
      </c>
      <c r="G7224">
        <f>Weighting!$H$24</f>
        <v>0</v>
      </c>
      <c r="H7224">
        <f t="array" ref="H7224">FREQUENCY(IF('Data Transformation'!$B$4:$B$8425=B7203,'Data Transformation'!$G$4:$G$8425),'Bin Analysis'!$B7224)</f>
        <v>2073</v>
      </c>
      <c r="I7224">
        <f t="shared" si="901"/>
        <v>0</v>
      </c>
      <c r="J7224">
        <f t="shared" si="902"/>
        <v>0</v>
      </c>
      <c r="K7224">
        <f>J7224*Weighting!$W$24</f>
        <v>0</v>
      </c>
      <c r="M7224" s="14"/>
    </row>
    <row r="7225" spans="1:25" x14ac:dyDescent="0.55000000000000004">
      <c r="A7225" s="32" t="str">
        <f>IF(Weighting!$P$25&gt;0,B7225,"")</f>
        <v/>
      </c>
      <c r="B7225" t="e">
        <f>Weighting!$C$25</f>
        <v>#DIV/0!</v>
      </c>
      <c r="C7225" t="e">
        <f>Weighting!$F$25</f>
        <v>#NUM!</v>
      </c>
      <c r="D7225" t="e">
        <f>IF(C7225=1,'Data Transformation'!$G$3+0.5*'Data Transformation'!$W$25,IF(C7226=1,D7226-'Data Transformation'!$W$25,FALSE))</f>
        <v>#NUM!</v>
      </c>
      <c r="E7225">
        <f t="array" ref="E7225">IF(ISLOGICAL(D7225),"",FREQUENCY(IF('Data Transformation'!$B$425:$B$8425='Bin Analysis'!$B7203,'Data Transformation'!$G$425:$G$8425),D7225))</f>
        <v>2001</v>
      </c>
      <c r="F7225">
        <f t="shared" si="900"/>
        <v>0</v>
      </c>
      <c r="G7225">
        <f>Weighting!$H$25</f>
        <v>0</v>
      </c>
      <c r="H7225">
        <f t="array" ref="H7225">FREQUENCY(IF('Data Transformation'!$B$4:$B$8425=B7203,'Data Transformation'!$G$4:$G$8425),'Bin Analysis'!$B7225)</f>
        <v>2073</v>
      </c>
      <c r="I7225">
        <f t="shared" si="901"/>
        <v>0</v>
      </c>
      <c r="J7225">
        <f t="shared" si="902"/>
        <v>0</v>
      </c>
      <c r="K7225">
        <f>J7225*Weighting!$W$25</f>
        <v>0</v>
      </c>
      <c r="M7225" s="14"/>
    </row>
    <row r="7226" spans="1:25" x14ac:dyDescent="0.55000000000000004">
      <c r="O7226"/>
      <c r="P7226"/>
      <c r="Q7226"/>
      <c r="R7226"/>
    </row>
    <row r="7227" spans="1:25" ht="23.35" x14ac:dyDescent="0.8">
      <c r="A7227" s="21" t="s">
        <v>0</v>
      </c>
      <c r="B7227" s="21" t="str">
        <f>IFERROR(VLOOKUP(C7227,'Data Transformation'!$L$6:$M$426,2,FALSE),"")</f>
        <v/>
      </c>
      <c r="C7227" s="21">
        <f>C7203+1</f>
        <v>301</v>
      </c>
      <c r="D7227" s="21"/>
      <c r="E7227" s="21"/>
      <c r="F7227" s="21"/>
      <c r="G7227" s="21"/>
      <c r="H7227" s="22"/>
      <c r="I7227" s="22"/>
      <c r="J7227" s="22"/>
      <c r="K7227" s="21"/>
      <c r="L7227" s="21" t="str">
        <f>B7227</f>
        <v/>
      </c>
      <c r="M7227" s="23" t="e">
        <f>INDEX('Data Transformation'!$O$4:$O$424,MATCH($B7227,'Data Transformation'!$M$4:$M$424,0),MATCH($M$2,'Data Transformation'!$O$3,0))</f>
        <v>#N/A</v>
      </c>
      <c r="N7227" s="27" t="e">
        <f>IF('Input and Summary Results'!$J$16="minimum",'Bin Analysis'!X7228/(M7227-1),'Bin Analysis'!Y7227/('Bin Analysis'!M7227-1))</f>
        <v>#N/A</v>
      </c>
      <c r="O7227" s="27" t="e">
        <f>IF(M7227=FALSE,NA(),(VLOOKUP(1,C7230:K7249,4,FALSE))/(M7227-1))</f>
        <v>#N/A</v>
      </c>
      <c r="P7227" s="27" t="e">
        <f>IF(M7227=FALSE,NA(),SUM(J7230:J7249)/Weighting!$S$5)</f>
        <v>#N/A</v>
      </c>
      <c r="Q7227" s="27" t="e">
        <f>IF(M7227=FALSE,NA(),SUM(K7230:K7249)/Weighting!$S$6)</f>
        <v>#N/A</v>
      </c>
      <c r="R7227" s="27" t="e">
        <f>IF(M7227=FALSE,NA(),(VLOOKUP(1,G7230:K7249,3,FALSE))/(M7227-1))</f>
        <v>#N/A</v>
      </c>
      <c r="S7227" s="22" t="e">
        <f>IF(M7227=FALSE,NA(),IF(SUM(J7230:J7249)=2,"yes","no"))</f>
        <v>#N/A</v>
      </c>
      <c r="X7227" s="2" cm="2">
        <f t="array" ref="X7227:X7228">FREQUENCY(IF('Data Transformation'!$B$425:$B$6424='Bin Analysis'!L7227,'Data Transformation'!$G$425:$G$6424),'Data Transformation'!$U$11)</f>
        <v>0</v>
      </c>
      <c r="Y7227" s="2" cm="2">
        <f t="array" ref="Y7227:Y7228">FREQUENCY(IF('Data Transformation'!$B$425:$B$6424='Bin Analysis'!L7227,'Data Transformation'!$G$425:$G$6424),'Data Transformation'!$U$12)</f>
        <v>0</v>
      </c>
    </row>
    <row r="7228" spans="1:25" x14ac:dyDescent="0.55000000000000004">
      <c r="A7228" s="14" t="s">
        <v>67</v>
      </c>
      <c r="B7228" t="s">
        <v>47</v>
      </c>
      <c r="C7228" t="s">
        <v>5</v>
      </c>
      <c r="D7228" t="s">
        <v>100</v>
      </c>
      <c r="E7228" t="s">
        <v>101</v>
      </c>
      <c r="F7228" t="s">
        <v>102</v>
      </c>
      <c r="G7228" t="s">
        <v>70</v>
      </c>
      <c r="H7228" t="s">
        <v>31</v>
      </c>
      <c r="I7228" t="s">
        <v>32</v>
      </c>
      <c r="J7228" t="s">
        <v>46</v>
      </c>
      <c r="K7228" s="14" t="s">
        <v>45</v>
      </c>
      <c r="M7228" s="14"/>
      <c r="X7228" s="2">
        <v>0</v>
      </c>
      <c r="Y7228" s="2">
        <v>0</v>
      </c>
    </row>
    <row r="7229" spans="1:25" x14ac:dyDescent="0.55000000000000004">
      <c r="A7229" s="32"/>
      <c r="D7229" t="e">
        <f>IF(C7229=1,'Data Transformation'!$G$3+0.5*'Data Transformation'!$W$25,IF(C7230=1,D7230-'Data Transformation'!$W$25,FALSE))</f>
        <v>#NUM!</v>
      </c>
      <c r="E7229">
        <f t="array" ref="E7229">IF(ISLOGICAL(D7229),"",FREQUENCY(IF('Data Transformation'!$B$425:$B$8425='Bin Analysis'!$B7227,'Data Transformation'!$G$425:$G$8425),D7229))</f>
        <v>2001</v>
      </c>
      <c r="F7229" t="e">
        <f>IF(ISLOGICAL(D7229),"",E7229-E7228)</f>
        <v>#VALUE!</v>
      </c>
      <c r="M7229" s="14"/>
    </row>
    <row r="7230" spans="1:25" x14ac:dyDescent="0.55000000000000004">
      <c r="A7230" s="32" t="e">
        <f>IF(Weighting!$P$6&gt;0,B7230,"")</f>
        <v>#NUM!</v>
      </c>
      <c r="B7230" t="e">
        <f>Weighting!$C$6</f>
        <v>#DIV/0!</v>
      </c>
      <c r="C7230" t="e">
        <f>Weighting!$F$6</f>
        <v>#NUM!</v>
      </c>
      <c r="D7230" t="e">
        <f>IF(C7230=1,'Data Transformation'!$G$3+0.5*'Data Transformation'!$W$25,IF(C7231=1,D7231-'Data Transformation'!$W$25,FALSE))</f>
        <v>#NUM!</v>
      </c>
      <c r="E7230">
        <f t="array" ref="E7230">IF(ISLOGICAL(D7230),"",FREQUENCY(IF('Data Transformation'!$B$425:$B$8425='Bin Analysis'!$B7227,'Data Transformation'!$G$425:$G$8425),D7230))</f>
        <v>2001</v>
      </c>
      <c r="F7230">
        <f>IF(ISLOGICAL(D7230),"",E7230-E7229)</f>
        <v>0</v>
      </c>
      <c r="G7230">
        <f>Weighting!$H$6</f>
        <v>1</v>
      </c>
      <c r="H7230">
        <f t="array" ref="H7230">FREQUENCY(IF('Data Transformation'!$B$4:$B$8425=B7227,'Data Transformation'!$G$4:$G$8425),'Bin Analysis'!$B7230)</f>
        <v>2073</v>
      </c>
      <c r="I7230">
        <f>H7230-H7229</f>
        <v>2073</v>
      </c>
      <c r="J7230">
        <f>IF(I7230=0,0,1)</f>
        <v>1</v>
      </c>
      <c r="K7230" t="e">
        <f>J7230*Weighting!$W$6</f>
        <v>#NUM!</v>
      </c>
      <c r="M7230" s="14"/>
    </row>
    <row r="7231" spans="1:25" x14ac:dyDescent="0.55000000000000004">
      <c r="A7231" s="32" t="str">
        <f>IF(Weighting!$P$7&gt;0,B7231,"")</f>
        <v/>
      </c>
      <c r="B7231" t="e">
        <f>Weighting!$C$7</f>
        <v>#DIV/0!</v>
      </c>
      <c r="C7231" t="e">
        <f>Weighting!$F$7</f>
        <v>#NUM!</v>
      </c>
      <c r="D7231" t="e">
        <f>IF(C7231=1,'Data Transformation'!$G$3+0.5*'Data Transformation'!$W$25,IF(C7232=1,D7232-'Data Transformation'!$W$25,FALSE))</f>
        <v>#NUM!</v>
      </c>
      <c r="E7231">
        <f t="array" ref="E7231">IF(ISLOGICAL(D7231),"",FREQUENCY(IF('Data Transformation'!$B$425:$B$8425='Bin Analysis'!$B7227,'Data Transformation'!$G$425:$G$8425),D7231))</f>
        <v>2001</v>
      </c>
      <c r="F7231">
        <f t="shared" ref="F7231:F7249" si="903">IF(ISLOGICAL(D7231),"",E7231-E7230)</f>
        <v>0</v>
      </c>
      <c r="G7231">
        <f>Weighting!$H$7</f>
        <v>0</v>
      </c>
      <c r="H7231">
        <f t="array" ref="H7231">FREQUENCY(IF('Data Transformation'!$B$4:$B$8425=B7227,'Data Transformation'!$G$4:$G$8425),'Bin Analysis'!$B7231)</f>
        <v>2073</v>
      </c>
      <c r="I7231">
        <f t="shared" ref="I7231:I7249" si="904">H7231-H7230</f>
        <v>0</v>
      </c>
      <c r="J7231">
        <f>IF(I7231=0,0,1)</f>
        <v>0</v>
      </c>
      <c r="K7231">
        <f>J7231*Weighting!$W$7</f>
        <v>0</v>
      </c>
      <c r="M7231" s="14"/>
    </row>
    <row r="7232" spans="1:25" x14ac:dyDescent="0.55000000000000004">
      <c r="A7232" s="32" t="str">
        <f>IF(Weighting!$P$8&gt;0,B7232,"")</f>
        <v/>
      </c>
      <c r="B7232" t="e">
        <f>Weighting!$C$8</f>
        <v>#DIV/0!</v>
      </c>
      <c r="C7232" t="e">
        <f>Weighting!$F$8</f>
        <v>#NUM!</v>
      </c>
      <c r="D7232" t="e">
        <f>IF(C7232=1,'Data Transformation'!$G$3+0.5*'Data Transformation'!$W$25,IF(C7233=1,D7233-'Data Transformation'!$W$25,FALSE))</f>
        <v>#NUM!</v>
      </c>
      <c r="E7232">
        <f t="array" ref="E7232">IF(ISLOGICAL(D7232),"",FREQUENCY(IF('Data Transformation'!$B$425:$B$8425='Bin Analysis'!$B7227,'Data Transformation'!$G$425:$G$8425),D7232))</f>
        <v>2001</v>
      </c>
      <c r="F7232">
        <f t="shared" si="903"/>
        <v>0</v>
      </c>
      <c r="G7232">
        <f>Weighting!$H$8</f>
        <v>0</v>
      </c>
      <c r="H7232">
        <f t="array" ref="H7232">FREQUENCY(IF('Data Transformation'!$B$4:$B$8425=B7227,'Data Transformation'!$G$4:$G$8425),'Bin Analysis'!$B7232)</f>
        <v>2073</v>
      </c>
      <c r="I7232">
        <f t="shared" si="904"/>
        <v>0</v>
      </c>
      <c r="J7232">
        <f t="shared" ref="J7232:J7249" si="905">IF(I7232=0,0,1)</f>
        <v>0</v>
      </c>
      <c r="K7232">
        <f>J7232*Weighting!$W$8</f>
        <v>0</v>
      </c>
      <c r="M7232" s="14"/>
    </row>
    <row r="7233" spans="1:13" x14ac:dyDescent="0.55000000000000004">
      <c r="A7233" s="32" t="str">
        <f>IF(Weighting!$P$9&gt;0,B7233,"")</f>
        <v/>
      </c>
      <c r="B7233" s="50" t="e">
        <f>Weighting!$C$9</f>
        <v>#DIV/0!</v>
      </c>
      <c r="C7233" t="e">
        <f>Weighting!$F$9</f>
        <v>#NUM!</v>
      </c>
      <c r="D7233" t="e">
        <f>IF(C7233=1,'Data Transformation'!$G$3+0.5*'Data Transformation'!$W$25,IF(C7234=1,D7234-'Data Transformation'!$W$25,FALSE))</f>
        <v>#NUM!</v>
      </c>
      <c r="E7233">
        <f t="array" ref="E7233">IF(ISLOGICAL(D7233),"",FREQUENCY(IF('Data Transformation'!$B$425:$B$8425='Bin Analysis'!$B7227,'Data Transformation'!$G$425:$G$8425),D7233))</f>
        <v>2001</v>
      </c>
      <c r="F7233">
        <f t="shared" si="903"/>
        <v>0</v>
      </c>
      <c r="G7233">
        <f>Weighting!$H$9</f>
        <v>0</v>
      </c>
      <c r="H7233">
        <f t="array" ref="H7233">FREQUENCY(IF('Data Transformation'!$B$4:$B$8425=B7227,'Data Transformation'!$G$4:$G$8425),'Bin Analysis'!$B7233)</f>
        <v>2073</v>
      </c>
      <c r="I7233">
        <f t="shared" si="904"/>
        <v>0</v>
      </c>
      <c r="J7233">
        <f t="shared" si="905"/>
        <v>0</v>
      </c>
      <c r="K7233">
        <f>J7233*Weighting!$W$9</f>
        <v>0</v>
      </c>
      <c r="M7233" s="14"/>
    </row>
    <row r="7234" spans="1:13" x14ac:dyDescent="0.55000000000000004">
      <c r="A7234" s="32" t="str">
        <f>IF(Weighting!$P$10&gt;0,B7234,"")</f>
        <v/>
      </c>
      <c r="B7234" t="e">
        <f>Weighting!$C$10</f>
        <v>#DIV/0!</v>
      </c>
      <c r="C7234" t="e">
        <f>Weighting!$F$10</f>
        <v>#NUM!</v>
      </c>
      <c r="D7234" t="e">
        <f>IF(C7234=1,'Data Transformation'!$G$3+0.5*'Data Transformation'!$W$25,IF(C7235=1,D7235-'Data Transformation'!$W$25,FALSE))</f>
        <v>#NUM!</v>
      </c>
      <c r="E7234">
        <f t="array" ref="E7234">IF(ISLOGICAL(D7234),"",FREQUENCY(IF('Data Transformation'!$B$425:$B$8425='Bin Analysis'!$B7227,'Data Transformation'!$G$425:$G$8425),D7234))</f>
        <v>2001</v>
      </c>
      <c r="F7234">
        <f t="shared" si="903"/>
        <v>0</v>
      </c>
      <c r="G7234">
        <f>Weighting!$H$10</f>
        <v>0</v>
      </c>
      <c r="H7234">
        <f t="array" ref="H7234">FREQUENCY(IF('Data Transformation'!$B$4:$B$8425=B7227,'Data Transformation'!$G$4:$G$8425),'Bin Analysis'!$B7234)</f>
        <v>2073</v>
      </c>
      <c r="I7234">
        <f t="shared" si="904"/>
        <v>0</v>
      </c>
      <c r="J7234">
        <f t="shared" si="905"/>
        <v>0</v>
      </c>
      <c r="K7234">
        <f>J7234*Weighting!$W$10</f>
        <v>0</v>
      </c>
      <c r="M7234" s="14"/>
    </row>
    <row r="7235" spans="1:13" x14ac:dyDescent="0.55000000000000004">
      <c r="A7235" s="32" t="str">
        <f>IF(Weighting!$P$11&gt;0,B7235,"")</f>
        <v/>
      </c>
      <c r="B7235" t="e">
        <f>Weighting!$C$11</f>
        <v>#DIV/0!</v>
      </c>
      <c r="C7235" t="e">
        <f>Weighting!$F$11</f>
        <v>#NUM!</v>
      </c>
      <c r="D7235" t="e">
        <f>IF(C7235=1,'Data Transformation'!$G$3+0.5*'Data Transformation'!$W$25,IF(C7236=1,D7236-'Data Transformation'!$W$25,FALSE))</f>
        <v>#NUM!</v>
      </c>
      <c r="E7235">
        <f t="array" ref="E7235">IF(ISLOGICAL(D7235),"",FREQUENCY(IF('Data Transformation'!$B$425:$B$8425='Bin Analysis'!$B7227,'Data Transformation'!$G$425:$G$8425),D7235))</f>
        <v>2001</v>
      </c>
      <c r="F7235">
        <f t="shared" si="903"/>
        <v>0</v>
      </c>
      <c r="G7235">
        <f>Weighting!$H$11</f>
        <v>0</v>
      </c>
      <c r="H7235">
        <f t="array" ref="H7235">FREQUENCY(IF('Data Transformation'!$B$4:$B$8425=B7227,'Data Transformation'!$G$4:$G$8425),'Bin Analysis'!$B7235)</f>
        <v>2073</v>
      </c>
      <c r="I7235">
        <f t="shared" si="904"/>
        <v>0</v>
      </c>
      <c r="J7235">
        <f t="shared" si="905"/>
        <v>0</v>
      </c>
      <c r="K7235">
        <f>J7235*Weighting!$W$11</f>
        <v>0</v>
      </c>
      <c r="M7235" s="14"/>
    </row>
    <row r="7236" spans="1:13" x14ac:dyDescent="0.55000000000000004">
      <c r="A7236" s="32" t="str">
        <f>IF(Weighting!$P$12&gt;0,B7236,"")</f>
        <v/>
      </c>
      <c r="B7236" t="e">
        <f>Weighting!$C$12</f>
        <v>#DIV/0!</v>
      </c>
      <c r="C7236" t="e">
        <f>Weighting!$F$12</f>
        <v>#NUM!</v>
      </c>
      <c r="D7236" t="e">
        <f>IF(C7236=1,'Data Transformation'!$G$3+0.5*'Data Transformation'!$W$25,IF(C7237=1,D7237-'Data Transformation'!$W$25,FALSE))</f>
        <v>#NUM!</v>
      </c>
      <c r="E7236">
        <f t="array" ref="E7236">IF(ISLOGICAL(D7236),"",FREQUENCY(IF('Data Transformation'!$B$425:$B$8425='Bin Analysis'!$B7227,'Data Transformation'!$G$425:$G$8425),D7236))</f>
        <v>2001</v>
      </c>
      <c r="F7236">
        <f t="shared" si="903"/>
        <v>0</v>
      </c>
      <c r="G7236">
        <f>Weighting!$H$12</f>
        <v>0</v>
      </c>
      <c r="H7236">
        <f t="array" ref="H7236">FREQUENCY(IF('Data Transformation'!$B$4:$B$8425=B7227,'Data Transformation'!$G$4:$G$8425),'Bin Analysis'!$B7236)</f>
        <v>2073</v>
      </c>
      <c r="I7236">
        <f t="shared" si="904"/>
        <v>0</v>
      </c>
      <c r="J7236">
        <f t="shared" si="905"/>
        <v>0</v>
      </c>
      <c r="K7236">
        <f>J7236*Weighting!$W$12</f>
        <v>0</v>
      </c>
      <c r="M7236" s="14"/>
    </row>
    <row r="7237" spans="1:13" x14ac:dyDescent="0.55000000000000004">
      <c r="A7237" s="32" t="str">
        <f>IF(Weighting!$P$13&gt;0,B7237,"")</f>
        <v/>
      </c>
      <c r="B7237" t="e">
        <f>Weighting!$C$13</f>
        <v>#DIV/0!</v>
      </c>
      <c r="C7237" t="e">
        <f>Weighting!$F$13</f>
        <v>#NUM!</v>
      </c>
      <c r="D7237" t="e">
        <f>IF(C7237=1,'Data Transformation'!$G$3+0.5*'Data Transformation'!$W$25,IF(C7238=1,D7238-'Data Transformation'!$W$25,FALSE))</f>
        <v>#NUM!</v>
      </c>
      <c r="E7237">
        <f t="array" ref="E7237">IF(ISLOGICAL(D7237),"",FREQUENCY(IF('Data Transformation'!$B$425:$B$8425='Bin Analysis'!$B7227,'Data Transformation'!$G$425:$G$8425),D7237))</f>
        <v>2001</v>
      </c>
      <c r="F7237">
        <f t="shared" si="903"/>
        <v>0</v>
      </c>
      <c r="G7237">
        <f>Weighting!$H$13</f>
        <v>0</v>
      </c>
      <c r="H7237">
        <f t="array" ref="H7237">FREQUENCY(IF('Data Transformation'!$B$4:$B$8425=B7227,'Data Transformation'!$G$4:$G$8425),'Bin Analysis'!$B7237)</f>
        <v>2073</v>
      </c>
      <c r="I7237">
        <f t="shared" si="904"/>
        <v>0</v>
      </c>
      <c r="J7237">
        <f t="shared" si="905"/>
        <v>0</v>
      </c>
      <c r="K7237">
        <f>J7237*Weighting!$W$13</f>
        <v>0</v>
      </c>
      <c r="M7237" s="14"/>
    </row>
    <row r="7238" spans="1:13" x14ac:dyDescent="0.55000000000000004">
      <c r="A7238" s="32" t="str">
        <f>IF(Weighting!$P$14&gt;0,B7238,"")</f>
        <v/>
      </c>
      <c r="B7238" t="e">
        <f>Weighting!$C$14</f>
        <v>#DIV/0!</v>
      </c>
      <c r="C7238" t="e">
        <f>Weighting!$F$14</f>
        <v>#NUM!</v>
      </c>
      <c r="D7238" t="e">
        <f>IF(C7238=1,'Data Transformation'!$G$3+0.5*'Data Transformation'!$W$25,IF(C7239=1,D7239-'Data Transformation'!$W$25,FALSE))</f>
        <v>#NUM!</v>
      </c>
      <c r="E7238">
        <f t="array" ref="E7238">IF(ISLOGICAL(D7238),"",FREQUENCY(IF('Data Transformation'!$B$425:$B$8425='Bin Analysis'!$B7227,'Data Transformation'!$G$425:$G$8425),D7238))</f>
        <v>2001</v>
      </c>
      <c r="F7238">
        <f t="shared" si="903"/>
        <v>0</v>
      </c>
      <c r="G7238">
        <f>Weighting!$H$14</f>
        <v>0</v>
      </c>
      <c r="H7238">
        <f t="array" ref="H7238">FREQUENCY(IF('Data Transformation'!$B$4:$B$8425=B7227,'Data Transformation'!$G$4:$G$8425),'Bin Analysis'!$B7238)</f>
        <v>2073</v>
      </c>
      <c r="I7238">
        <f t="shared" si="904"/>
        <v>0</v>
      </c>
      <c r="J7238">
        <f t="shared" si="905"/>
        <v>0</v>
      </c>
      <c r="K7238">
        <f>J7238*Weighting!$W$14</f>
        <v>0</v>
      </c>
      <c r="M7238" s="14"/>
    </row>
    <row r="7239" spans="1:13" x14ac:dyDescent="0.55000000000000004">
      <c r="A7239" s="32" t="str">
        <f>IF(Weighting!$P$15&gt;0,B7239,"")</f>
        <v/>
      </c>
      <c r="B7239" t="e">
        <f>Weighting!$C$15</f>
        <v>#DIV/0!</v>
      </c>
      <c r="C7239" t="e">
        <f>Weighting!$F$15</f>
        <v>#NUM!</v>
      </c>
      <c r="D7239" t="e">
        <f>IF(C7239=1,'Data Transformation'!$G$3+0.5*'Data Transformation'!$W$25,IF(C7240=1,D7240-'Data Transformation'!$W$25,FALSE))</f>
        <v>#NUM!</v>
      </c>
      <c r="E7239">
        <f t="array" ref="E7239">IF(ISLOGICAL(D7239),"",FREQUENCY(IF('Data Transformation'!$B$425:$B$8425='Bin Analysis'!$B7227,'Data Transformation'!$G$425:$G$8425),D7239))</f>
        <v>2001</v>
      </c>
      <c r="F7239">
        <f t="shared" si="903"/>
        <v>0</v>
      </c>
      <c r="G7239">
        <f>Weighting!$H$15</f>
        <v>0</v>
      </c>
      <c r="H7239">
        <f t="array" ref="H7239">FREQUENCY(IF('Data Transformation'!$B$4:$B$8425=B7227,'Data Transformation'!$G$4:$G$8425),'Bin Analysis'!$B7239)</f>
        <v>2073</v>
      </c>
      <c r="I7239">
        <f t="shared" si="904"/>
        <v>0</v>
      </c>
      <c r="J7239">
        <f t="shared" si="905"/>
        <v>0</v>
      </c>
      <c r="K7239">
        <f>J7239*Weighting!$W$15</f>
        <v>0</v>
      </c>
      <c r="M7239" s="14"/>
    </row>
    <row r="7240" spans="1:13" x14ac:dyDescent="0.55000000000000004">
      <c r="A7240" s="32" t="str">
        <f>IF(Weighting!$P$16&gt;0,B7240,"")</f>
        <v/>
      </c>
      <c r="B7240" t="e">
        <f>Weighting!$C$16</f>
        <v>#DIV/0!</v>
      </c>
      <c r="C7240" t="e">
        <f>Weighting!$F$16</f>
        <v>#NUM!</v>
      </c>
      <c r="D7240" t="e">
        <f>IF(C7240=1,'Data Transformation'!$G$3+0.5*'Data Transformation'!$W$25,IF(C7241=1,D7241-'Data Transformation'!$W$25,FALSE))</f>
        <v>#NUM!</v>
      </c>
      <c r="E7240">
        <f t="array" ref="E7240">IF(ISLOGICAL(D7240),"",FREQUENCY(IF('Data Transformation'!$B$425:$B$8425='Bin Analysis'!$B7227,'Data Transformation'!$G$425:$G$8425),D7240))</f>
        <v>2001</v>
      </c>
      <c r="F7240">
        <f t="shared" si="903"/>
        <v>0</v>
      </c>
      <c r="G7240">
        <f>Weighting!$H$16</f>
        <v>0</v>
      </c>
      <c r="H7240">
        <f t="array" ref="H7240">FREQUENCY(IF('Data Transformation'!$B$4:$B$8425=B7227,'Data Transformation'!$G$4:$G$8425),'Bin Analysis'!$B7240)</f>
        <v>2073</v>
      </c>
      <c r="I7240">
        <f t="shared" si="904"/>
        <v>0</v>
      </c>
      <c r="J7240">
        <f t="shared" si="905"/>
        <v>0</v>
      </c>
      <c r="K7240">
        <f>J7240*Weighting!$W$16</f>
        <v>0</v>
      </c>
      <c r="M7240" s="14"/>
    </row>
    <row r="7241" spans="1:13" x14ac:dyDescent="0.55000000000000004">
      <c r="A7241" s="32" t="str">
        <f>IF(Weighting!$P$17&gt;0,B7241,"")</f>
        <v/>
      </c>
      <c r="B7241" t="e">
        <f>Weighting!$C$17</f>
        <v>#DIV/0!</v>
      </c>
      <c r="C7241" t="e">
        <f>Weighting!$F$17</f>
        <v>#NUM!</v>
      </c>
      <c r="D7241" t="e">
        <f>IF(C7241=1,'Data Transformation'!$G$3+0.5*'Data Transformation'!$W$25,IF(C7242=1,D7242-'Data Transformation'!$W$25,FALSE))</f>
        <v>#NUM!</v>
      </c>
      <c r="E7241">
        <f t="array" ref="E7241">IF(ISLOGICAL(D7241),"",FREQUENCY(IF('Data Transformation'!$B$425:$B$8425='Bin Analysis'!$B7227,'Data Transformation'!$G$425:$G$8425),D7241))</f>
        <v>2001</v>
      </c>
      <c r="F7241">
        <f t="shared" si="903"/>
        <v>0</v>
      </c>
      <c r="G7241">
        <f>Weighting!$H$17</f>
        <v>0</v>
      </c>
      <c r="H7241">
        <f t="array" ref="H7241">FREQUENCY(IF('Data Transformation'!$B$4:$B$8425=B7227,'Data Transformation'!$G$4:$G$8425),'Bin Analysis'!$B7241)</f>
        <v>2073</v>
      </c>
      <c r="I7241">
        <f t="shared" si="904"/>
        <v>0</v>
      </c>
      <c r="J7241">
        <f t="shared" si="905"/>
        <v>0</v>
      </c>
      <c r="K7241">
        <f>J7241*Weighting!$W$17</f>
        <v>0</v>
      </c>
      <c r="M7241" s="14"/>
    </row>
    <row r="7242" spans="1:13" x14ac:dyDescent="0.55000000000000004">
      <c r="A7242" s="32" t="str">
        <f>IF(Weighting!$P$18&gt;0,B7242,"")</f>
        <v/>
      </c>
      <c r="B7242" t="e">
        <f>Weighting!$C$18</f>
        <v>#DIV/0!</v>
      </c>
      <c r="C7242" t="e">
        <f>Weighting!$F$18</f>
        <v>#NUM!</v>
      </c>
      <c r="D7242" t="e">
        <f>IF(C7242=1,'Data Transformation'!$G$3+0.5*'Data Transformation'!$W$25,IF(C7243=1,D7243-'Data Transformation'!$W$25,FALSE))</f>
        <v>#NUM!</v>
      </c>
      <c r="E7242">
        <f t="array" ref="E7242">IF(ISLOGICAL(D7242),"",FREQUENCY(IF('Data Transformation'!$B$425:$B$8425='Bin Analysis'!$B7227,'Data Transformation'!$G$425:$G$8425),D7242))</f>
        <v>2001</v>
      </c>
      <c r="F7242">
        <f t="shared" si="903"/>
        <v>0</v>
      </c>
      <c r="G7242">
        <f>Weighting!$H$18</f>
        <v>0</v>
      </c>
      <c r="H7242">
        <f t="array" ref="H7242">FREQUENCY(IF('Data Transformation'!$B$4:$B$8425=B7227,'Data Transformation'!$G$4:$G$8425),'Bin Analysis'!$B7242)</f>
        <v>2073</v>
      </c>
      <c r="I7242">
        <f t="shared" si="904"/>
        <v>0</v>
      </c>
      <c r="J7242">
        <f t="shared" si="905"/>
        <v>0</v>
      </c>
      <c r="K7242">
        <f>J7242*Weighting!$W$18</f>
        <v>0</v>
      </c>
      <c r="M7242" s="14"/>
    </row>
    <row r="7243" spans="1:13" x14ac:dyDescent="0.55000000000000004">
      <c r="A7243" s="32" t="str">
        <f>IF(Weighting!$P$19&gt;0,B7243,"")</f>
        <v/>
      </c>
      <c r="B7243" t="e">
        <f>Weighting!$C$19</f>
        <v>#DIV/0!</v>
      </c>
      <c r="C7243" t="e">
        <f>Weighting!$F$19</f>
        <v>#NUM!</v>
      </c>
      <c r="D7243" t="e">
        <f>IF(C7243=1,'Data Transformation'!$G$3+0.5*'Data Transformation'!$W$25,IF(C7244=1,D7244-'Data Transformation'!$W$25,FALSE))</f>
        <v>#NUM!</v>
      </c>
      <c r="E7243">
        <f t="array" ref="E7243">IF(ISLOGICAL(D7243),"",FREQUENCY(IF('Data Transformation'!$B$425:$B$8425='Bin Analysis'!$B7227,'Data Transformation'!$G$425:$G$8425),D7243))</f>
        <v>2001</v>
      </c>
      <c r="F7243">
        <f t="shared" si="903"/>
        <v>0</v>
      </c>
      <c r="G7243">
        <f>Weighting!$H$19</f>
        <v>0</v>
      </c>
      <c r="H7243">
        <f t="array" ref="H7243">FREQUENCY(IF('Data Transformation'!$B$4:$B$8425=B7227,'Data Transformation'!$G$4:$G$8425),'Bin Analysis'!$B7243)</f>
        <v>2073</v>
      </c>
      <c r="I7243">
        <f t="shared" si="904"/>
        <v>0</v>
      </c>
      <c r="J7243">
        <f t="shared" si="905"/>
        <v>0</v>
      </c>
      <c r="K7243">
        <f>J7243*Weighting!$W$19</f>
        <v>0</v>
      </c>
      <c r="M7243" s="14"/>
    </row>
    <row r="7244" spans="1:13" x14ac:dyDescent="0.55000000000000004">
      <c r="A7244" s="32" t="str">
        <f>IF(Weighting!$P$20&gt;0,B7244,"")</f>
        <v/>
      </c>
      <c r="B7244" t="e">
        <f>Weighting!$C$20</f>
        <v>#DIV/0!</v>
      </c>
      <c r="C7244" t="e">
        <f>Weighting!$F$20</f>
        <v>#NUM!</v>
      </c>
      <c r="D7244" t="e">
        <f>IF(C7244=1,'Data Transformation'!$G$3+0.5*'Data Transformation'!$W$25,IF(C7245=1,D7245-'Data Transformation'!$W$25,FALSE))</f>
        <v>#NUM!</v>
      </c>
      <c r="E7244">
        <f t="array" ref="E7244">IF(ISLOGICAL(D7244),"",FREQUENCY(IF('Data Transformation'!$B$425:$B$8425='Bin Analysis'!$B7227,'Data Transformation'!$G$425:$G$8425),D7244))</f>
        <v>2001</v>
      </c>
      <c r="F7244">
        <f t="shared" si="903"/>
        <v>0</v>
      </c>
      <c r="G7244">
        <f>Weighting!$H$20</f>
        <v>0</v>
      </c>
      <c r="H7244">
        <f t="array" ref="H7244">FREQUENCY(IF('Data Transformation'!$B$4:$B$8425=B7227,'Data Transformation'!$G$4:$G$8425),'Bin Analysis'!$B7244)</f>
        <v>2073</v>
      </c>
      <c r="I7244">
        <f t="shared" si="904"/>
        <v>0</v>
      </c>
      <c r="J7244">
        <f t="shared" si="905"/>
        <v>0</v>
      </c>
      <c r="K7244">
        <f>J7244*Weighting!$W$20</f>
        <v>0</v>
      </c>
      <c r="M7244" s="14"/>
    </row>
    <row r="7245" spans="1:13" x14ac:dyDescent="0.55000000000000004">
      <c r="A7245" s="32" t="str">
        <f>IF(Weighting!$P$21&gt;0,B7245,"")</f>
        <v/>
      </c>
      <c r="B7245" t="e">
        <f>Weighting!$C$21</f>
        <v>#DIV/0!</v>
      </c>
      <c r="C7245" t="e">
        <f>Weighting!$F$21</f>
        <v>#NUM!</v>
      </c>
      <c r="D7245" t="e">
        <f>IF(C7245=1,'Data Transformation'!$G$3+0.5*'Data Transformation'!$W$25,IF(C7246=1,D7246-'Data Transformation'!$W$25,FALSE))</f>
        <v>#NUM!</v>
      </c>
      <c r="E7245">
        <f t="array" ref="E7245">IF(ISLOGICAL(D7245),"",FREQUENCY(IF('Data Transformation'!$B$425:$B$8425='Bin Analysis'!$B7227,'Data Transformation'!$G$425:$G$8425),D7245))</f>
        <v>2001</v>
      </c>
      <c r="F7245">
        <f t="shared" si="903"/>
        <v>0</v>
      </c>
      <c r="G7245">
        <f>Weighting!$H$21</f>
        <v>0</v>
      </c>
      <c r="H7245">
        <f t="array" ref="H7245">FREQUENCY(IF('Data Transformation'!$B$4:$B$8425=B7227,'Data Transformation'!$G$4:$G$8425),'Bin Analysis'!$B7245)</f>
        <v>2073</v>
      </c>
      <c r="I7245">
        <f t="shared" si="904"/>
        <v>0</v>
      </c>
      <c r="J7245">
        <f t="shared" si="905"/>
        <v>0</v>
      </c>
      <c r="K7245">
        <f>J7245*Weighting!$W$21</f>
        <v>0</v>
      </c>
      <c r="M7245" s="14"/>
    </row>
    <row r="7246" spans="1:13" x14ac:dyDescent="0.55000000000000004">
      <c r="A7246" s="32" t="str">
        <f>IF(Weighting!$P$22&gt;0,B7246,"")</f>
        <v/>
      </c>
      <c r="B7246" t="e">
        <f>Weighting!$C$22</f>
        <v>#DIV/0!</v>
      </c>
      <c r="C7246" t="e">
        <f>Weighting!$F$22</f>
        <v>#NUM!</v>
      </c>
      <c r="D7246" t="e">
        <f>IF(C7246=1,'Data Transformation'!$G$3+0.5*'Data Transformation'!$W$25,IF(C7247=1,D7247-'Data Transformation'!$W$25,FALSE))</f>
        <v>#NUM!</v>
      </c>
      <c r="E7246">
        <f t="array" ref="E7246">IF(ISLOGICAL(D7246),"",FREQUENCY(IF('Data Transformation'!$B$425:$B$8425='Bin Analysis'!$B7227,'Data Transformation'!$G$425:$G$8425),D7246))</f>
        <v>2001</v>
      </c>
      <c r="F7246">
        <f t="shared" si="903"/>
        <v>0</v>
      </c>
      <c r="G7246">
        <f>Weighting!$H$22</f>
        <v>0</v>
      </c>
      <c r="H7246">
        <f t="array" ref="H7246">FREQUENCY(IF('Data Transformation'!$B$4:$B$8425=B7227,'Data Transformation'!$G$4:$G$8425),'Bin Analysis'!$B7246)</f>
        <v>2073</v>
      </c>
      <c r="I7246">
        <f t="shared" si="904"/>
        <v>0</v>
      </c>
      <c r="J7246">
        <f t="shared" si="905"/>
        <v>0</v>
      </c>
      <c r="K7246">
        <f>J7246*Weighting!$W$22</f>
        <v>0</v>
      </c>
      <c r="M7246" s="14"/>
    </row>
    <row r="7247" spans="1:13" x14ac:dyDescent="0.55000000000000004">
      <c r="A7247" s="32" t="str">
        <f>IF(Weighting!$P$23&gt;0,B7247,"")</f>
        <v/>
      </c>
      <c r="B7247" t="e">
        <f>Weighting!$C$23</f>
        <v>#DIV/0!</v>
      </c>
      <c r="C7247" t="e">
        <f>Weighting!$F$23</f>
        <v>#NUM!</v>
      </c>
      <c r="D7247" t="e">
        <f>IF(C7247=1,'Data Transformation'!$G$3+0.5*'Data Transformation'!$W$25,IF(C7248=1,D7248-'Data Transformation'!$W$25,FALSE))</f>
        <v>#NUM!</v>
      </c>
      <c r="E7247">
        <f t="array" ref="E7247">IF(ISLOGICAL(D7247),"",FREQUENCY(IF('Data Transformation'!$B$425:$B$8425='Bin Analysis'!$B7227,'Data Transformation'!$G$425:$G$8425),D7247))</f>
        <v>2001</v>
      </c>
      <c r="F7247">
        <f t="shared" si="903"/>
        <v>0</v>
      </c>
      <c r="G7247">
        <f>Weighting!$H$23</f>
        <v>0</v>
      </c>
      <c r="H7247">
        <f t="array" ref="H7247">FREQUENCY(IF('Data Transformation'!$B$4:$B$8425=B7227,'Data Transformation'!$G$4:$G$8425),'Bin Analysis'!$B7247)</f>
        <v>2073</v>
      </c>
      <c r="I7247">
        <f t="shared" si="904"/>
        <v>0</v>
      </c>
      <c r="J7247">
        <f t="shared" si="905"/>
        <v>0</v>
      </c>
      <c r="K7247">
        <f>J7247*Weighting!$W$23</f>
        <v>0</v>
      </c>
      <c r="M7247" s="14"/>
    </row>
    <row r="7248" spans="1:13" x14ac:dyDescent="0.55000000000000004">
      <c r="A7248" s="32" t="str">
        <f>IF(Weighting!$P$24&gt;0,B7248,"")</f>
        <v/>
      </c>
      <c r="B7248" t="e">
        <f>Weighting!$C$24</f>
        <v>#DIV/0!</v>
      </c>
      <c r="C7248" t="e">
        <f>Weighting!$F$24</f>
        <v>#NUM!</v>
      </c>
      <c r="D7248" t="e">
        <f>IF(C7248=1,'Data Transformation'!$G$3+0.5*'Data Transformation'!$W$25,IF(C7249=1,D7249-'Data Transformation'!$W$25,FALSE))</f>
        <v>#NUM!</v>
      </c>
      <c r="E7248">
        <f t="array" ref="E7248">IF(ISLOGICAL(D7248),"",FREQUENCY(IF('Data Transformation'!$B$425:$B$8425='Bin Analysis'!$B7227,'Data Transformation'!$G$425:$G$8425),D7248))</f>
        <v>2001</v>
      </c>
      <c r="F7248">
        <f t="shared" si="903"/>
        <v>0</v>
      </c>
      <c r="G7248">
        <f>Weighting!$H$24</f>
        <v>0</v>
      </c>
      <c r="H7248">
        <f t="array" ref="H7248">FREQUENCY(IF('Data Transformation'!$B$4:$B$8425=B7227,'Data Transformation'!$G$4:$G$8425),'Bin Analysis'!$B7248)</f>
        <v>2073</v>
      </c>
      <c r="I7248">
        <f t="shared" si="904"/>
        <v>0</v>
      </c>
      <c r="J7248">
        <f t="shared" si="905"/>
        <v>0</v>
      </c>
      <c r="K7248">
        <f>J7248*Weighting!$W$24</f>
        <v>0</v>
      </c>
      <c r="M7248" s="14"/>
    </row>
    <row r="7249" spans="1:25" x14ac:dyDescent="0.55000000000000004">
      <c r="A7249" s="32" t="str">
        <f>IF(Weighting!$P$25&gt;0,B7249,"")</f>
        <v/>
      </c>
      <c r="B7249" t="e">
        <f>Weighting!$C$25</f>
        <v>#DIV/0!</v>
      </c>
      <c r="C7249" t="e">
        <f>Weighting!$F$25</f>
        <v>#NUM!</v>
      </c>
      <c r="D7249" t="e">
        <f>IF(C7249=1,'Data Transformation'!$G$3+0.5*'Data Transformation'!$W$25,IF(C7250=1,D7250-'Data Transformation'!$W$25,FALSE))</f>
        <v>#NUM!</v>
      </c>
      <c r="E7249">
        <f t="array" ref="E7249">IF(ISLOGICAL(D7249),"",FREQUENCY(IF('Data Transformation'!$B$425:$B$8425='Bin Analysis'!$B7227,'Data Transformation'!$G$425:$G$8425),D7249))</f>
        <v>2001</v>
      </c>
      <c r="F7249">
        <f t="shared" si="903"/>
        <v>0</v>
      </c>
      <c r="G7249">
        <f>Weighting!$H$25</f>
        <v>0</v>
      </c>
      <c r="H7249">
        <f t="array" ref="H7249">FREQUENCY(IF('Data Transformation'!$B$4:$B$8425=B7227,'Data Transformation'!$G$4:$G$8425),'Bin Analysis'!$B7249)</f>
        <v>2073</v>
      </c>
      <c r="I7249">
        <f t="shared" si="904"/>
        <v>0</v>
      </c>
      <c r="J7249">
        <f t="shared" si="905"/>
        <v>0</v>
      </c>
      <c r="K7249">
        <f>J7249*Weighting!$W$25</f>
        <v>0</v>
      </c>
      <c r="M7249" s="14"/>
    </row>
    <row r="7250" spans="1:25" x14ac:dyDescent="0.55000000000000004">
      <c r="O7250"/>
      <c r="P7250"/>
      <c r="Q7250"/>
      <c r="R7250"/>
    </row>
    <row r="7251" spans="1:25" ht="23.35" x14ac:dyDescent="0.8">
      <c r="A7251" s="21" t="s">
        <v>0</v>
      </c>
      <c r="B7251" s="21" t="str">
        <f>IFERROR(VLOOKUP(C7251,'Data Transformation'!$L$6:$M$426,2,FALSE),"")</f>
        <v/>
      </c>
      <c r="C7251" s="21">
        <f>C7227+1</f>
        <v>302</v>
      </c>
      <c r="D7251" s="21"/>
      <c r="E7251" s="21"/>
      <c r="F7251" s="21"/>
      <c r="G7251" s="21"/>
      <c r="H7251" s="22"/>
      <c r="I7251" s="22"/>
      <c r="J7251" s="22"/>
      <c r="K7251" s="21"/>
      <c r="L7251" s="21" t="str">
        <f>B7251</f>
        <v/>
      </c>
      <c r="M7251" s="23" t="e">
        <f>INDEX('Data Transformation'!$O$4:$O$424,MATCH($B7251,'Data Transformation'!$M$4:$M$424,0),MATCH($M$2,'Data Transformation'!$O$3,0))</f>
        <v>#N/A</v>
      </c>
      <c r="N7251" s="27" t="e">
        <f>IF('Input and Summary Results'!$J$16="minimum",'Bin Analysis'!X7252/(M7251-1),'Bin Analysis'!Y7251/('Bin Analysis'!M7251-1))</f>
        <v>#N/A</v>
      </c>
      <c r="O7251" s="27" t="e">
        <f>IF(M7251=FALSE,NA(),(VLOOKUP(1,C7254:K7273,4,FALSE))/(M7251-1))</f>
        <v>#N/A</v>
      </c>
      <c r="P7251" s="27" t="e">
        <f>IF(M7251=FALSE,NA(),SUM(J7254:J7273)/Weighting!$S$5)</f>
        <v>#N/A</v>
      </c>
      <c r="Q7251" s="27" t="e">
        <f>IF(M7251=FALSE,NA(),SUM(K7254:K7273)/Weighting!$S$6)</f>
        <v>#N/A</v>
      </c>
      <c r="R7251" s="27" t="e">
        <f>IF(M7251=FALSE,NA(),(VLOOKUP(1,G7254:K7273,3,FALSE))/(M7251-1))</f>
        <v>#N/A</v>
      </c>
      <c r="S7251" s="22" t="e">
        <f>IF(M7251=FALSE,NA(),IF(SUM(J7254:J7273)=2,"yes","no"))</f>
        <v>#N/A</v>
      </c>
      <c r="X7251" s="2" cm="2">
        <f t="array" ref="X7251:X7252">FREQUENCY(IF('Data Transformation'!$B$425:$B$6424='Bin Analysis'!L7251,'Data Transformation'!$G$425:$G$6424),'Data Transformation'!$U$11)</f>
        <v>0</v>
      </c>
      <c r="Y7251" s="2" cm="2">
        <f t="array" ref="Y7251:Y7252">FREQUENCY(IF('Data Transformation'!$B$425:$B$6424='Bin Analysis'!L7251,'Data Transformation'!$G$425:$G$6424),'Data Transformation'!$U$12)</f>
        <v>0</v>
      </c>
    </row>
    <row r="7252" spans="1:25" x14ac:dyDescent="0.55000000000000004">
      <c r="A7252" s="14" t="s">
        <v>67</v>
      </c>
      <c r="B7252" t="s">
        <v>47</v>
      </c>
      <c r="C7252" t="s">
        <v>5</v>
      </c>
      <c r="D7252" t="s">
        <v>100</v>
      </c>
      <c r="E7252" t="s">
        <v>101</v>
      </c>
      <c r="F7252" t="s">
        <v>102</v>
      </c>
      <c r="G7252" t="s">
        <v>70</v>
      </c>
      <c r="H7252" t="s">
        <v>31</v>
      </c>
      <c r="I7252" t="s">
        <v>32</v>
      </c>
      <c r="J7252" t="s">
        <v>46</v>
      </c>
      <c r="K7252" s="14" t="s">
        <v>45</v>
      </c>
      <c r="M7252" s="14"/>
      <c r="X7252" s="2">
        <v>0</v>
      </c>
      <c r="Y7252" s="2">
        <v>0</v>
      </c>
    </row>
    <row r="7253" spans="1:25" x14ac:dyDescent="0.55000000000000004">
      <c r="A7253" s="32"/>
      <c r="D7253" t="e">
        <f>IF(C7253=1,'Data Transformation'!$G$3+0.5*'Data Transformation'!$W$25,IF(C7254=1,D7254-'Data Transformation'!$W$25,FALSE))</f>
        <v>#NUM!</v>
      </c>
      <c r="E7253">
        <f t="array" ref="E7253">IF(ISLOGICAL(D7253),"",FREQUENCY(IF('Data Transformation'!$B$425:$B$8425='Bin Analysis'!$B7251,'Data Transformation'!$G$425:$G$8425),D7253))</f>
        <v>2001</v>
      </c>
      <c r="F7253" t="e">
        <f>IF(ISLOGICAL(D7253),"",E7253-E7252)</f>
        <v>#VALUE!</v>
      </c>
      <c r="M7253" s="14"/>
    </row>
    <row r="7254" spans="1:25" x14ac:dyDescent="0.55000000000000004">
      <c r="A7254" s="32" t="e">
        <f>IF(Weighting!$P$6&gt;0,B7254,"")</f>
        <v>#NUM!</v>
      </c>
      <c r="B7254" t="e">
        <f>Weighting!$C$6</f>
        <v>#DIV/0!</v>
      </c>
      <c r="C7254" t="e">
        <f>Weighting!$F$6</f>
        <v>#NUM!</v>
      </c>
      <c r="D7254" t="e">
        <f>IF(C7254=1,'Data Transformation'!$G$3+0.5*'Data Transformation'!$W$25,IF(C7255=1,D7255-'Data Transformation'!$W$25,FALSE))</f>
        <v>#NUM!</v>
      </c>
      <c r="E7254">
        <f t="array" ref="E7254">IF(ISLOGICAL(D7254),"",FREQUENCY(IF('Data Transformation'!$B$425:$B$8425='Bin Analysis'!$B7251,'Data Transformation'!$G$425:$G$8425),D7254))</f>
        <v>2001</v>
      </c>
      <c r="F7254">
        <f>IF(ISLOGICAL(D7254),"",E7254-E7253)</f>
        <v>0</v>
      </c>
      <c r="G7254">
        <f>Weighting!$H$6</f>
        <v>1</v>
      </c>
      <c r="H7254">
        <f t="array" ref="H7254">FREQUENCY(IF('Data Transformation'!$B$4:$B$8425=B7251,'Data Transformation'!$G$4:$G$8425),'Bin Analysis'!$B7254)</f>
        <v>2073</v>
      </c>
      <c r="I7254">
        <f>H7254-H7253</f>
        <v>2073</v>
      </c>
      <c r="J7254">
        <f>IF(I7254=0,0,1)</f>
        <v>1</v>
      </c>
      <c r="K7254" t="e">
        <f>J7254*Weighting!$W$6</f>
        <v>#NUM!</v>
      </c>
      <c r="M7254" s="14"/>
    </row>
    <row r="7255" spans="1:25" x14ac:dyDescent="0.55000000000000004">
      <c r="A7255" s="32" t="str">
        <f>IF(Weighting!$P$7&gt;0,B7255,"")</f>
        <v/>
      </c>
      <c r="B7255" t="e">
        <f>Weighting!$C$7</f>
        <v>#DIV/0!</v>
      </c>
      <c r="C7255" t="e">
        <f>Weighting!$F$7</f>
        <v>#NUM!</v>
      </c>
      <c r="D7255" t="e">
        <f>IF(C7255=1,'Data Transformation'!$G$3+0.5*'Data Transformation'!$W$25,IF(C7256=1,D7256-'Data Transformation'!$W$25,FALSE))</f>
        <v>#NUM!</v>
      </c>
      <c r="E7255">
        <f t="array" ref="E7255">IF(ISLOGICAL(D7255),"",FREQUENCY(IF('Data Transformation'!$B$425:$B$8425='Bin Analysis'!$B7251,'Data Transformation'!$G$425:$G$8425),D7255))</f>
        <v>2001</v>
      </c>
      <c r="F7255">
        <f t="shared" ref="F7255:F7273" si="906">IF(ISLOGICAL(D7255),"",E7255-E7254)</f>
        <v>0</v>
      </c>
      <c r="G7255">
        <f>Weighting!$H$7</f>
        <v>0</v>
      </c>
      <c r="H7255">
        <f t="array" ref="H7255">FREQUENCY(IF('Data Transformation'!$B$4:$B$8425=B7251,'Data Transformation'!$G$4:$G$8425),'Bin Analysis'!$B7255)</f>
        <v>2073</v>
      </c>
      <c r="I7255">
        <f t="shared" ref="I7255:I7273" si="907">H7255-H7254</f>
        <v>0</v>
      </c>
      <c r="J7255">
        <f>IF(I7255=0,0,1)</f>
        <v>0</v>
      </c>
      <c r="K7255">
        <f>J7255*Weighting!$W$7</f>
        <v>0</v>
      </c>
      <c r="M7255" s="14"/>
    </row>
    <row r="7256" spans="1:25" x14ac:dyDescent="0.55000000000000004">
      <c r="A7256" s="32" t="str">
        <f>IF(Weighting!$P$8&gt;0,B7256,"")</f>
        <v/>
      </c>
      <c r="B7256" t="e">
        <f>Weighting!$C$8</f>
        <v>#DIV/0!</v>
      </c>
      <c r="C7256" t="e">
        <f>Weighting!$F$8</f>
        <v>#NUM!</v>
      </c>
      <c r="D7256" t="e">
        <f>IF(C7256=1,'Data Transformation'!$G$3+0.5*'Data Transformation'!$W$25,IF(C7257=1,D7257-'Data Transformation'!$W$25,FALSE))</f>
        <v>#NUM!</v>
      </c>
      <c r="E7256">
        <f t="array" ref="E7256">IF(ISLOGICAL(D7256),"",FREQUENCY(IF('Data Transformation'!$B$425:$B$8425='Bin Analysis'!$B7251,'Data Transformation'!$G$425:$G$8425),D7256))</f>
        <v>2001</v>
      </c>
      <c r="F7256">
        <f t="shared" si="906"/>
        <v>0</v>
      </c>
      <c r="G7256">
        <f>Weighting!$H$8</f>
        <v>0</v>
      </c>
      <c r="H7256">
        <f t="array" ref="H7256">FREQUENCY(IF('Data Transformation'!$B$4:$B$8425=B7251,'Data Transformation'!$G$4:$G$8425),'Bin Analysis'!$B7256)</f>
        <v>2073</v>
      </c>
      <c r="I7256">
        <f t="shared" si="907"/>
        <v>0</v>
      </c>
      <c r="J7256">
        <f t="shared" ref="J7256:J7273" si="908">IF(I7256=0,0,1)</f>
        <v>0</v>
      </c>
      <c r="K7256">
        <f>J7256*Weighting!$W$8</f>
        <v>0</v>
      </c>
      <c r="M7256" s="14"/>
    </row>
    <row r="7257" spans="1:25" x14ac:dyDescent="0.55000000000000004">
      <c r="A7257" s="32" t="str">
        <f>IF(Weighting!$P$9&gt;0,B7257,"")</f>
        <v/>
      </c>
      <c r="B7257" s="50" t="e">
        <f>Weighting!$C$9</f>
        <v>#DIV/0!</v>
      </c>
      <c r="C7257" t="e">
        <f>Weighting!$F$9</f>
        <v>#NUM!</v>
      </c>
      <c r="D7257" t="e">
        <f>IF(C7257=1,'Data Transformation'!$G$3+0.5*'Data Transformation'!$W$25,IF(C7258=1,D7258-'Data Transformation'!$W$25,FALSE))</f>
        <v>#NUM!</v>
      </c>
      <c r="E7257">
        <f t="array" ref="E7257">IF(ISLOGICAL(D7257),"",FREQUENCY(IF('Data Transformation'!$B$425:$B$8425='Bin Analysis'!$B7251,'Data Transformation'!$G$425:$G$8425),D7257))</f>
        <v>2001</v>
      </c>
      <c r="F7257">
        <f t="shared" si="906"/>
        <v>0</v>
      </c>
      <c r="G7257">
        <f>Weighting!$H$9</f>
        <v>0</v>
      </c>
      <c r="H7257">
        <f t="array" ref="H7257">FREQUENCY(IF('Data Transformation'!$B$4:$B$8425=B7251,'Data Transformation'!$G$4:$G$8425),'Bin Analysis'!$B7257)</f>
        <v>2073</v>
      </c>
      <c r="I7257">
        <f t="shared" si="907"/>
        <v>0</v>
      </c>
      <c r="J7257">
        <f t="shared" si="908"/>
        <v>0</v>
      </c>
      <c r="K7257">
        <f>J7257*Weighting!$W$9</f>
        <v>0</v>
      </c>
      <c r="M7257" s="14"/>
    </row>
    <row r="7258" spans="1:25" x14ac:dyDescent="0.55000000000000004">
      <c r="A7258" s="32" t="str">
        <f>IF(Weighting!$P$10&gt;0,B7258,"")</f>
        <v/>
      </c>
      <c r="B7258" t="e">
        <f>Weighting!$C$10</f>
        <v>#DIV/0!</v>
      </c>
      <c r="C7258" t="e">
        <f>Weighting!$F$10</f>
        <v>#NUM!</v>
      </c>
      <c r="D7258" t="e">
        <f>IF(C7258=1,'Data Transformation'!$G$3+0.5*'Data Transformation'!$W$25,IF(C7259=1,D7259-'Data Transformation'!$W$25,FALSE))</f>
        <v>#NUM!</v>
      </c>
      <c r="E7258">
        <f t="array" ref="E7258">IF(ISLOGICAL(D7258),"",FREQUENCY(IF('Data Transformation'!$B$425:$B$8425='Bin Analysis'!$B7251,'Data Transformation'!$G$425:$G$8425),D7258))</f>
        <v>2001</v>
      </c>
      <c r="F7258">
        <f t="shared" si="906"/>
        <v>0</v>
      </c>
      <c r="G7258">
        <f>Weighting!$H$10</f>
        <v>0</v>
      </c>
      <c r="H7258">
        <f t="array" ref="H7258">FREQUENCY(IF('Data Transformation'!$B$4:$B$8425=B7251,'Data Transformation'!$G$4:$G$8425),'Bin Analysis'!$B7258)</f>
        <v>2073</v>
      </c>
      <c r="I7258">
        <f t="shared" si="907"/>
        <v>0</v>
      </c>
      <c r="J7258">
        <f t="shared" si="908"/>
        <v>0</v>
      </c>
      <c r="K7258">
        <f>J7258*Weighting!$W$10</f>
        <v>0</v>
      </c>
      <c r="M7258" s="14"/>
    </row>
    <row r="7259" spans="1:25" x14ac:dyDescent="0.55000000000000004">
      <c r="A7259" s="32" t="str">
        <f>IF(Weighting!$P$11&gt;0,B7259,"")</f>
        <v/>
      </c>
      <c r="B7259" t="e">
        <f>Weighting!$C$11</f>
        <v>#DIV/0!</v>
      </c>
      <c r="C7259" t="e">
        <f>Weighting!$F$11</f>
        <v>#NUM!</v>
      </c>
      <c r="D7259" t="e">
        <f>IF(C7259=1,'Data Transformation'!$G$3+0.5*'Data Transformation'!$W$25,IF(C7260=1,D7260-'Data Transformation'!$W$25,FALSE))</f>
        <v>#NUM!</v>
      </c>
      <c r="E7259">
        <f t="array" ref="E7259">IF(ISLOGICAL(D7259),"",FREQUENCY(IF('Data Transformation'!$B$425:$B$8425='Bin Analysis'!$B7251,'Data Transformation'!$G$425:$G$8425),D7259))</f>
        <v>2001</v>
      </c>
      <c r="F7259">
        <f t="shared" si="906"/>
        <v>0</v>
      </c>
      <c r="G7259">
        <f>Weighting!$H$11</f>
        <v>0</v>
      </c>
      <c r="H7259">
        <f t="array" ref="H7259">FREQUENCY(IF('Data Transformation'!$B$4:$B$8425=B7251,'Data Transformation'!$G$4:$G$8425),'Bin Analysis'!$B7259)</f>
        <v>2073</v>
      </c>
      <c r="I7259">
        <f t="shared" si="907"/>
        <v>0</v>
      </c>
      <c r="J7259">
        <f t="shared" si="908"/>
        <v>0</v>
      </c>
      <c r="K7259">
        <f>J7259*Weighting!$W$11</f>
        <v>0</v>
      </c>
      <c r="M7259" s="14"/>
    </row>
    <row r="7260" spans="1:25" x14ac:dyDescent="0.55000000000000004">
      <c r="A7260" s="32" t="str">
        <f>IF(Weighting!$P$12&gt;0,B7260,"")</f>
        <v/>
      </c>
      <c r="B7260" t="e">
        <f>Weighting!$C$12</f>
        <v>#DIV/0!</v>
      </c>
      <c r="C7260" t="e">
        <f>Weighting!$F$12</f>
        <v>#NUM!</v>
      </c>
      <c r="D7260" t="e">
        <f>IF(C7260=1,'Data Transformation'!$G$3+0.5*'Data Transformation'!$W$25,IF(C7261=1,D7261-'Data Transformation'!$W$25,FALSE))</f>
        <v>#NUM!</v>
      </c>
      <c r="E7260">
        <f t="array" ref="E7260">IF(ISLOGICAL(D7260),"",FREQUENCY(IF('Data Transformation'!$B$425:$B$8425='Bin Analysis'!$B7251,'Data Transformation'!$G$425:$G$8425),D7260))</f>
        <v>2001</v>
      </c>
      <c r="F7260">
        <f t="shared" si="906"/>
        <v>0</v>
      </c>
      <c r="G7260">
        <f>Weighting!$H$12</f>
        <v>0</v>
      </c>
      <c r="H7260">
        <f t="array" ref="H7260">FREQUENCY(IF('Data Transformation'!$B$4:$B$8425=B7251,'Data Transformation'!$G$4:$G$8425),'Bin Analysis'!$B7260)</f>
        <v>2073</v>
      </c>
      <c r="I7260">
        <f t="shared" si="907"/>
        <v>0</v>
      </c>
      <c r="J7260">
        <f t="shared" si="908"/>
        <v>0</v>
      </c>
      <c r="K7260">
        <f>J7260*Weighting!$W$12</f>
        <v>0</v>
      </c>
      <c r="M7260" s="14"/>
    </row>
    <row r="7261" spans="1:25" x14ac:dyDescent="0.55000000000000004">
      <c r="A7261" s="32" t="str">
        <f>IF(Weighting!$P$13&gt;0,B7261,"")</f>
        <v/>
      </c>
      <c r="B7261" t="e">
        <f>Weighting!$C$13</f>
        <v>#DIV/0!</v>
      </c>
      <c r="C7261" t="e">
        <f>Weighting!$F$13</f>
        <v>#NUM!</v>
      </c>
      <c r="D7261" t="e">
        <f>IF(C7261=1,'Data Transformation'!$G$3+0.5*'Data Transformation'!$W$25,IF(C7262=1,D7262-'Data Transformation'!$W$25,FALSE))</f>
        <v>#NUM!</v>
      </c>
      <c r="E7261">
        <f t="array" ref="E7261">IF(ISLOGICAL(D7261),"",FREQUENCY(IF('Data Transformation'!$B$425:$B$8425='Bin Analysis'!$B7251,'Data Transformation'!$G$425:$G$8425),D7261))</f>
        <v>2001</v>
      </c>
      <c r="F7261">
        <f t="shared" si="906"/>
        <v>0</v>
      </c>
      <c r="G7261">
        <f>Weighting!$H$13</f>
        <v>0</v>
      </c>
      <c r="H7261">
        <f t="array" ref="H7261">FREQUENCY(IF('Data Transformation'!$B$4:$B$8425=B7251,'Data Transformation'!$G$4:$G$8425),'Bin Analysis'!$B7261)</f>
        <v>2073</v>
      </c>
      <c r="I7261">
        <f t="shared" si="907"/>
        <v>0</v>
      </c>
      <c r="J7261">
        <f t="shared" si="908"/>
        <v>0</v>
      </c>
      <c r="K7261">
        <f>J7261*Weighting!$W$13</f>
        <v>0</v>
      </c>
      <c r="M7261" s="14"/>
    </row>
    <row r="7262" spans="1:25" x14ac:dyDescent="0.55000000000000004">
      <c r="A7262" s="32" t="str">
        <f>IF(Weighting!$P$14&gt;0,B7262,"")</f>
        <v/>
      </c>
      <c r="B7262" t="e">
        <f>Weighting!$C$14</f>
        <v>#DIV/0!</v>
      </c>
      <c r="C7262" t="e">
        <f>Weighting!$F$14</f>
        <v>#NUM!</v>
      </c>
      <c r="D7262" t="e">
        <f>IF(C7262=1,'Data Transformation'!$G$3+0.5*'Data Transformation'!$W$25,IF(C7263=1,D7263-'Data Transformation'!$W$25,FALSE))</f>
        <v>#NUM!</v>
      </c>
      <c r="E7262">
        <f t="array" ref="E7262">IF(ISLOGICAL(D7262),"",FREQUENCY(IF('Data Transformation'!$B$425:$B$8425='Bin Analysis'!$B7251,'Data Transformation'!$G$425:$G$8425),D7262))</f>
        <v>2001</v>
      </c>
      <c r="F7262">
        <f t="shared" si="906"/>
        <v>0</v>
      </c>
      <c r="G7262">
        <f>Weighting!$H$14</f>
        <v>0</v>
      </c>
      <c r="H7262">
        <f t="array" ref="H7262">FREQUENCY(IF('Data Transformation'!$B$4:$B$8425=B7251,'Data Transformation'!$G$4:$G$8425),'Bin Analysis'!$B7262)</f>
        <v>2073</v>
      </c>
      <c r="I7262">
        <f t="shared" si="907"/>
        <v>0</v>
      </c>
      <c r="J7262">
        <f t="shared" si="908"/>
        <v>0</v>
      </c>
      <c r="K7262">
        <f>J7262*Weighting!$W$14</f>
        <v>0</v>
      </c>
      <c r="M7262" s="14"/>
    </row>
    <row r="7263" spans="1:25" x14ac:dyDescent="0.55000000000000004">
      <c r="A7263" s="32" t="str">
        <f>IF(Weighting!$P$15&gt;0,B7263,"")</f>
        <v/>
      </c>
      <c r="B7263" t="e">
        <f>Weighting!$C$15</f>
        <v>#DIV/0!</v>
      </c>
      <c r="C7263" t="e">
        <f>Weighting!$F$15</f>
        <v>#NUM!</v>
      </c>
      <c r="D7263" t="e">
        <f>IF(C7263=1,'Data Transformation'!$G$3+0.5*'Data Transformation'!$W$25,IF(C7264=1,D7264-'Data Transformation'!$W$25,FALSE))</f>
        <v>#NUM!</v>
      </c>
      <c r="E7263">
        <f t="array" ref="E7263">IF(ISLOGICAL(D7263),"",FREQUENCY(IF('Data Transformation'!$B$425:$B$8425='Bin Analysis'!$B7251,'Data Transformation'!$G$425:$G$8425),D7263))</f>
        <v>2001</v>
      </c>
      <c r="F7263">
        <f t="shared" si="906"/>
        <v>0</v>
      </c>
      <c r="G7263">
        <f>Weighting!$H$15</f>
        <v>0</v>
      </c>
      <c r="H7263">
        <f t="array" ref="H7263">FREQUENCY(IF('Data Transformation'!$B$4:$B$8425=B7251,'Data Transformation'!$G$4:$G$8425),'Bin Analysis'!$B7263)</f>
        <v>2073</v>
      </c>
      <c r="I7263">
        <f t="shared" si="907"/>
        <v>0</v>
      </c>
      <c r="J7263">
        <f t="shared" si="908"/>
        <v>0</v>
      </c>
      <c r="K7263">
        <f>J7263*Weighting!$W$15</f>
        <v>0</v>
      </c>
      <c r="M7263" s="14"/>
    </row>
    <row r="7264" spans="1:25" x14ac:dyDescent="0.55000000000000004">
      <c r="A7264" s="32" t="str">
        <f>IF(Weighting!$P$16&gt;0,B7264,"")</f>
        <v/>
      </c>
      <c r="B7264" t="e">
        <f>Weighting!$C$16</f>
        <v>#DIV/0!</v>
      </c>
      <c r="C7264" t="e">
        <f>Weighting!$F$16</f>
        <v>#NUM!</v>
      </c>
      <c r="D7264" t="e">
        <f>IF(C7264=1,'Data Transformation'!$G$3+0.5*'Data Transformation'!$W$25,IF(C7265=1,D7265-'Data Transformation'!$W$25,FALSE))</f>
        <v>#NUM!</v>
      </c>
      <c r="E7264">
        <f t="array" ref="E7264">IF(ISLOGICAL(D7264),"",FREQUENCY(IF('Data Transformation'!$B$425:$B$8425='Bin Analysis'!$B7251,'Data Transformation'!$G$425:$G$8425),D7264))</f>
        <v>2001</v>
      </c>
      <c r="F7264">
        <f t="shared" si="906"/>
        <v>0</v>
      </c>
      <c r="G7264">
        <f>Weighting!$H$16</f>
        <v>0</v>
      </c>
      <c r="H7264">
        <f t="array" ref="H7264">FREQUENCY(IF('Data Transformation'!$B$4:$B$8425=B7251,'Data Transformation'!$G$4:$G$8425),'Bin Analysis'!$B7264)</f>
        <v>2073</v>
      </c>
      <c r="I7264">
        <f t="shared" si="907"/>
        <v>0</v>
      </c>
      <c r="J7264">
        <f t="shared" si="908"/>
        <v>0</v>
      </c>
      <c r="K7264">
        <f>J7264*Weighting!$W$16</f>
        <v>0</v>
      </c>
      <c r="M7264" s="14"/>
    </row>
    <row r="7265" spans="1:25" x14ac:dyDescent="0.55000000000000004">
      <c r="A7265" s="32" t="str">
        <f>IF(Weighting!$P$17&gt;0,B7265,"")</f>
        <v/>
      </c>
      <c r="B7265" t="e">
        <f>Weighting!$C$17</f>
        <v>#DIV/0!</v>
      </c>
      <c r="C7265" t="e">
        <f>Weighting!$F$17</f>
        <v>#NUM!</v>
      </c>
      <c r="D7265" t="e">
        <f>IF(C7265=1,'Data Transformation'!$G$3+0.5*'Data Transformation'!$W$25,IF(C7266=1,D7266-'Data Transformation'!$W$25,FALSE))</f>
        <v>#NUM!</v>
      </c>
      <c r="E7265">
        <f t="array" ref="E7265">IF(ISLOGICAL(D7265),"",FREQUENCY(IF('Data Transformation'!$B$425:$B$8425='Bin Analysis'!$B7251,'Data Transformation'!$G$425:$G$8425),D7265))</f>
        <v>2001</v>
      </c>
      <c r="F7265">
        <f t="shared" si="906"/>
        <v>0</v>
      </c>
      <c r="G7265">
        <f>Weighting!$H$17</f>
        <v>0</v>
      </c>
      <c r="H7265">
        <f t="array" ref="H7265">FREQUENCY(IF('Data Transformation'!$B$4:$B$8425=B7251,'Data Transformation'!$G$4:$G$8425),'Bin Analysis'!$B7265)</f>
        <v>2073</v>
      </c>
      <c r="I7265">
        <f t="shared" si="907"/>
        <v>0</v>
      </c>
      <c r="J7265">
        <f t="shared" si="908"/>
        <v>0</v>
      </c>
      <c r="K7265">
        <f>J7265*Weighting!$W$17</f>
        <v>0</v>
      </c>
      <c r="M7265" s="14"/>
    </row>
    <row r="7266" spans="1:25" x14ac:dyDescent="0.55000000000000004">
      <c r="A7266" s="32" t="str">
        <f>IF(Weighting!$P$18&gt;0,B7266,"")</f>
        <v/>
      </c>
      <c r="B7266" t="e">
        <f>Weighting!$C$18</f>
        <v>#DIV/0!</v>
      </c>
      <c r="C7266" t="e">
        <f>Weighting!$F$18</f>
        <v>#NUM!</v>
      </c>
      <c r="D7266" t="e">
        <f>IF(C7266=1,'Data Transformation'!$G$3+0.5*'Data Transformation'!$W$25,IF(C7267=1,D7267-'Data Transformation'!$W$25,FALSE))</f>
        <v>#NUM!</v>
      </c>
      <c r="E7266">
        <f t="array" ref="E7266">IF(ISLOGICAL(D7266),"",FREQUENCY(IF('Data Transformation'!$B$425:$B$8425='Bin Analysis'!$B7251,'Data Transformation'!$G$425:$G$8425),D7266))</f>
        <v>2001</v>
      </c>
      <c r="F7266">
        <f t="shared" si="906"/>
        <v>0</v>
      </c>
      <c r="G7266">
        <f>Weighting!$H$18</f>
        <v>0</v>
      </c>
      <c r="H7266">
        <f t="array" ref="H7266">FREQUENCY(IF('Data Transformation'!$B$4:$B$8425=B7251,'Data Transformation'!$G$4:$G$8425),'Bin Analysis'!$B7266)</f>
        <v>2073</v>
      </c>
      <c r="I7266">
        <f t="shared" si="907"/>
        <v>0</v>
      </c>
      <c r="J7266">
        <f t="shared" si="908"/>
        <v>0</v>
      </c>
      <c r="K7266">
        <f>J7266*Weighting!$W$18</f>
        <v>0</v>
      </c>
      <c r="M7266" s="14"/>
    </row>
    <row r="7267" spans="1:25" x14ac:dyDescent="0.55000000000000004">
      <c r="A7267" s="32" t="str">
        <f>IF(Weighting!$P$19&gt;0,B7267,"")</f>
        <v/>
      </c>
      <c r="B7267" t="e">
        <f>Weighting!$C$19</f>
        <v>#DIV/0!</v>
      </c>
      <c r="C7267" t="e">
        <f>Weighting!$F$19</f>
        <v>#NUM!</v>
      </c>
      <c r="D7267" t="e">
        <f>IF(C7267=1,'Data Transformation'!$G$3+0.5*'Data Transformation'!$W$25,IF(C7268=1,D7268-'Data Transformation'!$W$25,FALSE))</f>
        <v>#NUM!</v>
      </c>
      <c r="E7267">
        <f t="array" ref="E7267">IF(ISLOGICAL(D7267),"",FREQUENCY(IF('Data Transformation'!$B$425:$B$8425='Bin Analysis'!$B7251,'Data Transformation'!$G$425:$G$8425),D7267))</f>
        <v>2001</v>
      </c>
      <c r="F7267">
        <f t="shared" si="906"/>
        <v>0</v>
      </c>
      <c r="G7267">
        <f>Weighting!$H$19</f>
        <v>0</v>
      </c>
      <c r="H7267">
        <f t="array" ref="H7267">FREQUENCY(IF('Data Transformation'!$B$4:$B$8425=B7251,'Data Transformation'!$G$4:$G$8425),'Bin Analysis'!$B7267)</f>
        <v>2073</v>
      </c>
      <c r="I7267">
        <f t="shared" si="907"/>
        <v>0</v>
      </c>
      <c r="J7267">
        <f t="shared" si="908"/>
        <v>0</v>
      </c>
      <c r="K7267">
        <f>J7267*Weighting!$W$19</f>
        <v>0</v>
      </c>
      <c r="M7267" s="14"/>
    </row>
    <row r="7268" spans="1:25" x14ac:dyDescent="0.55000000000000004">
      <c r="A7268" s="32" t="str">
        <f>IF(Weighting!$P$20&gt;0,B7268,"")</f>
        <v/>
      </c>
      <c r="B7268" t="e">
        <f>Weighting!$C$20</f>
        <v>#DIV/0!</v>
      </c>
      <c r="C7268" t="e">
        <f>Weighting!$F$20</f>
        <v>#NUM!</v>
      </c>
      <c r="D7268" t="e">
        <f>IF(C7268=1,'Data Transformation'!$G$3+0.5*'Data Transformation'!$W$25,IF(C7269=1,D7269-'Data Transformation'!$W$25,FALSE))</f>
        <v>#NUM!</v>
      </c>
      <c r="E7268">
        <f t="array" ref="E7268">IF(ISLOGICAL(D7268),"",FREQUENCY(IF('Data Transformation'!$B$425:$B$8425='Bin Analysis'!$B7251,'Data Transformation'!$G$425:$G$8425),D7268))</f>
        <v>2001</v>
      </c>
      <c r="F7268">
        <f t="shared" si="906"/>
        <v>0</v>
      </c>
      <c r="G7268">
        <f>Weighting!$H$20</f>
        <v>0</v>
      </c>
      <c r="H7268">
        <f t="array" ref="H7268">FREQUENCY(IF('Data Transformation'!$B$4:$B$8425=B7251,'Data Transformation'!$G$4:$G$8425),'Bin Analysis'!$B7268)</f>
        <v>2073</v>
      </c>
      <c r="I7268">
        <f t="shared" si="907"/>
        <v>0</v>
      </c>
      <c r="J7268">
        <f t="shared" si="908"/>
        <v>0</v>
      </c>
      <c r="K7268">
        <f>J7268*Weighting!$W$20</f>
        <v>0</v>
      </c>
      <c r="M7268" s="14"/>
    </row>
    <row r="7269" spans="1:25" x14ac:dyDescent="0.55000000000000004">
      <c r="A7269" s="32" t="str">
        <f>IF(Weighting!$P$21&gt;0,B7269,"")</f>
        <v/>
      </c>
      <c r="B7269" t="e">
        <f>Weighting!$C$21</f>
        <v>#DIV/0!</v>
      </c>
      <c r="C7269" t="e">
        <f>Weighting!$F$21</f>
        <v>#NUM!</v>
      </c>
      <c r="D7269" t="e">
        <f>IF(C7269=1,'Data Transformation'!$G$3+0.5*'Data Transformation'!$W$25,IF(C7270=1,D7270-'Data Transformation'!$W$25,FALSE))</f>
        <v>#NUM!</v>
      </c>
      <c r="E7269">
        <f t="array" ref="E7269">IF(ISLOGICAL(D7269),"",FREQUENCY(IF('Data Transformation'!$B$425:$B$8425='Bin Analysis'!$B7251,'Data Transformation'!$G$425:$G$8425),D7269))</f>
        <v>2001</v>
      </c>
      <c r="F7269">
        <f t="shared" si="906"/>
        <v>0</v>
      </c>
      <c r="G7269">
        <f>Weighting!$H$21</f>
        <v>0</v>
      </c>
      <c r="H7269">
        <f t="array" ref="H7269">FREQUENCY(IF('Data Transformation'!$B$4:$B$8425=B7251,'Data Transformation'!$G$4:$G$8425),'Bin Analysis'!$B7269)</f>
        <v>2073</v>
      </c>
      <c r="I7269">
        <f t="shared" si="907"/>
        <v>0</v>
      </c>
      <c r="J7269">
        <f t="shared" si="908"/>
        <v>0</v>
      </c>
      <c r="K7269">
        <f>J7269*Weighting!$W$21</f>
        <v>0</v>
      </c>
      <c r="M7269" s="14"/>
    </row>
    <row r="7270" spans="1:25" x14ac:dyDescent="0.55000000000000004">
      <c r="A7270" s="32" t="str">
        <f>IF(Weighting!$P$22&gt;0,B7270,"")</f>
        <v/>
      </c>
      <c r="B7270" t="e">
        <f>Weighting!$C$22</f>
        <v>#DIV/0!</v>
      </c>
      <c r="C7270" t="e">
        <f>Weighting!$F$22</f>
        <v>#NUM!</v>
      </c>
      <c r="D7270" t="e">
        <f>IF(C7270=1,'Data Transformation'!$G$3+0.5*'Data Transformation'!$W$25,IF(C7271=1,D7271-'Data Transformation'!$W$25,FALSE))</f>
        <v>#NUM!</v>
      </c>
      <c r="E7270">
        <f t="array" ref="E7270">IF(ISLOGICAL(D7270),"",FREQUENCY(IF('Data Transformation'!$B$425:$B$8425='Bin Analysis'!$B7251,'Data Transformation'!$G$425:$G$8425),D7270))</f>
        <v>2001</v>
      </c>
      <c r="F7270">
        <f t="shared" si="906"/>
        <v>0</v>
      </c>
      <c r="G7270">
        <f>Weighting!$H$22</f>
        <v>0</v>
      </c>
      <c r="H7270">
        <f t="array" ref="H7270">FREQUENCY(IF('Data Transformation'!$B$4:$B$8425=B7251,'Data Transformation'!$G$4:$G$8425),'Bin Analysis'!$B7270)</f>
        <v>2073</v>
      </c>
      <c r="I7270">
        <f t="shared" si="907"/>
        <v>0</v>
      </c>
      <c r="J7270">
        <f t="shared" si="908"/>
        <v>0</v>
      </c>
      <c r="K7270">
        <f>J7270*Weighting!$W$22</f>
        <v>0</v>
      </c>
      <c r="M7270" s="14"/>
    </row>
    <row r="7271" spans="1:25" x14ac:dyDescent="0.55000000000000004">
      <c r="A7271" s="32" t="str">
        <f>IF(Weighting!$P$23&gt;0,B7271,"")</f>
        <v/>
      </c>
      <c r="B7271" t="e">
        <f>Weighting!$C$23</f>
        <v>#DIV/0!</v>
      </c>
      <c r="C7271" t="e">
        <f>Weighting!$F$23</f>
        <v>#NUM!</v>
      </c>
      <c r="D7271" t="e">
        <f>IF(C7271=1,'Data Transformation'!$G$3+0.5*'Data Transformation'!$W$25,IF(C7272=1,D7272-'Data Transformation'!$W$25,FALSE))</f>
        <v>#NUM!</v>
      </c>
      <c r="E7271">
        <f t="array" ref="E7271">IF(ISLOGICAL(D7271),"",FREQUENCY(IF('Data Transformation'!$B$425:$B$8425='Bin Analysis'!$B7251,'Data Transformation'!$G$425:$G$8425),D7271))</f>
        <v>2001</v>
      </c>
      <c r="F7271">
        <f t="shared" si="906"/>
        <v>0</v>
      </c>
      <c r="G7271">
        <f>Weighting!$H$23</f>
        <v>0</v>
      </c>
      <c r="H7271">
        <f t="array" ref="H7271">FREQUENCY(IF('Data Transformation'!$B$4:$B$8425=B7251,'Data Transformation'!$G$4:$G$8425),'Bin Analysis'!$B7271)</f>
        <v>2073</v>
      </c>
      <c r="I7271">
        <f t="shared" si="907"/>
        <v>0</v>
      </c>
      <c r="J7271">
        <f t="shared" si="908"/>
        <v>0</v>
      </c>
      <c r="K7271">
        <f>J7271*Weighting!$W$23</f>
        <v>0</v>
      </c>
      <c r="M7271" s="14"/>
    </row>
    <row r="7272" spans="1:25" x14ac:dyDescent="0.55000000000000004">
      <c r="A7272" s="32" t="str">
        <f>IF(Weighting!$P$24&gt;0,B7272,"")</f>
        <v/>
      </c>
      <c r="B7272" t="e">
        <f>Weighting!$C$24</f>
        <v>#DIV/0!</v>
      </c>
      <c r="C7272" t="e">
        <f>Weighting!$F$24</f>
        <v>#NUM!</v>
      </c>
      <c r="D7272" t="e">
        <f>IF(C7272=1,'Data Transformation'!$G$3+0.5*'Data Transformation'!$W$25,IF(C7273=1,D7273-'Data Transformation'!$W$25,FALSE))</f>
        <v>#NUM!</v>
      </c>
      <c r="E7272">
        <f t="array" ref="E7272">IF(ISLOGICAL(D7272),"",FREQUENCY(IF('Data Transformation'!$B$425:$B$8425='Bin Analysis'!$B7251,'Data Transformation'!$G$425:$G$8425),D7272))</f>
        <v>2001</v>
      </c>
      <c r="F7272">
        <f t="shared" si="906"/>
        <v>0</v>
      </c>
      <c r="G7272">
        <f>Weighting!$H$24</f>
        <v>0</v>
      </c>
      <c r="H7272">
        <f t="array" ref="H7272">FREQUENCY(IF('Data Transformation'!$B$4:$B$8425=B7251,'Data Transformation'!$G$4:$G$8425),'Bin Analysis'!$B7272)</f>
        <v>2073</v>
      </c>
      <c r="I7272">
        <f t="shared" si="907"/>
        <v>0</v>
      </c>
      <c r="J7272">
        <f t="shared" si="908"/>
        <v>0</v>
      </c>
      <c r="K7272">
        <f>J7272*Weighting!$W$24</f>
        <v>0</v>
      </c>
      <c r="M7272" s="14"/>
    </row>
    <row r="7273" spans="1:25" x14ac:dyDescent="0.55000000000000004">
      <c r="A7273" s="32" t="str">
        <f>IF(Weighting!$P$25&gt;0,B7273,"")</f>
        <v/>
      </c>
      <c r="B7273" t="e">
        <f>Weighting!$C$25</f>
        <v>#DIV/0!</v>
      </c>
      <c r="C7273" t="e">
        <f>Weighting!$F$25</f>
        <v>#NUM!</v>
      </c>
      <c r="D7273" t="e">
        <f>IF(C7273=1,'Data Transformation'!$G$3+0.5*'Data Transformation'!$W$25,IF(C7274=1,D7274-'Data Transformation'!$W$25,FALSE))</f>
        <v>#NUM!</v>
      </c>
      <c r="E7273">
        <f t="array" ref="E7273">IF(ISLOGICAL(D7273),"",FREQUENCY(IF('Data Transformation'!$B$425:$B$8425='Bin Analysis'!$B7251,'Data Transformation'!$G$425:$G$8425),D7273))</f>
        <v>2001</v>
      </c>
      <c r="F7273">
        <f t="shared" si="906"/>
        <v>0</v>
      </c>
      <c r="G7273">
        <f>Weighting!$H$25</f>
        <v>0</v>
      </c>
      <c r="H7273">
        <f t="array" ref="H7273">FREQUENCY(IF('Data Transformation'!$B$4:$B$8425=B7251,'Data Transformation'!$G$4:$G$8425),'Bin Analysis'!$B7273)</f>
        <v>2073</v>
      </c>
      <c r="I7273">
        <f t="shared" si="907"/>
        <v>0</v>
      </c>
      <c r="J7273">
        <f t="shared" si="908"/>
        <v>0</v>
      </c>
      <c r="K7273">
        <f>J7273*Weighting!$W$25</f>
        <v>0</v>
      </c>
      <c r="M7273" s="14"/>
    </row>
    <row r="7274" spans="1:25" x14ac:dyDescent="0.55000000000000004">
      <c r="O7274"/>
      <c r="P7274"/>
      <c r="Q7274"/>
      <c r="R7274"/>
    </row>
    <row r="7275" spans="1:25" ht="23.35" x14ac:dyDescent="0.8">
      <c r="A7275" s="21" t="s">
        <v>0</v>
      </c>
      <c r="B7275" s="21" t="str">
        <f>IFERROR(VLOOKUP(C7275,'Data Transformation'!$L$6:$M$426,2,FALSE),"")</f>
        <v/>
      </c>
      <c r="C7275" s="21">
        <f>C7251+1</f>
        <v>303</v>
      </c>
      <c r="D7275" s="21"/>
      <c r="E7275" s="21"/>
      <c r="F7275" s="21"/>
      <c r="G7275" s="21"/>
      <c r="H7275" s="22"/>
      <c r="I7275" s="22"/>
      <c r="J7275" s="22"/>
      <c r="K7275" s="21"/>
      <c r="L7275" s="21" t="str">
        <f>B7275</f>
        <v/>
      </c>
      <c r="M7275" s="23" t="e">
        <f>INDEX('Data Transformation'!$O$4:$O$424,MATCH($B7275,'Data Transformation'!$M$4:$M$424,0),MATCH($M$2,'Data Transformation'!$O$3,0))</f>
        <v>#N/A</v>
      </c>
      <c r="N7275" s="27" t="e">
        <f>IF('Input and Summary Results'!$J$16="minimum",'Bin Analysis'!X7276/(M7275-1),'Bin Analysis'!Y7275/('Bin Analysis'!M7275-1))</f>
        <v>#N/A</v>
      </c>
      <c r="O7275" s="27" t="e">
        <f>IF(M7275=FALSE,NA(),(VLOOKUP(1,C7278:K7297,4,FALSE))/(M7275-1))</f>
        <v>#N/A</v>
      </c>
      <c r="P7275" s="27" t="e">
        <f>IF(M7275=FALSE,NA(),SUM(J7278:J7297)/Weighting!$S$5)</f>
        <v>#N/A</v>
      </c>
      <c r="Q7275" s="27" t="e">
        <f>IF(M7275=FALSE,NA(),SUM(K7278:K7297)/Weighting!$S$6)</f>
        <v>#N/A</v>
      </c>
      <c r="R7275" s="27" t="e">
        <f>IF(M7275=FALSE,NA(),(VLOOKUP(1,G7278:K7297,3,FALSE))/(M7275-1))</f>
        <v>#N/A</v>
      </c>
      <c r="S7275" s="22" t="e">
        <f>IF(M7275=FALSE,NA(),IF(SUM(J7278:J7297)=2,"yes","no"))</f>
        <v>#N/A</v>
      </c>
      <c r="X7275" s="2" cm="2">
        <f t="array" ref="X7275:X7276">FREQUENCY(IF('Data Transformation'!$B$425:$B$6424='Bin Analysis'!L7275,'Data Transformation'!$G$425:$G$6424),'Data Transformation'!$U$11)</f>
        <v>0</v>
      </c>
      <c r="Y7275" s="2" cm="2">
        <f t="array" ref="Y7275:Y7276">FREQUENCY(IF('Data Transformation'!$B$425:$B$6424='Bin Analysis'!L7275,'Data Transformation'!$G$425:$G$6424),'Data Transformation'!$U$12)</f>
        <v>0</v>
      </c>
    </row>
    <row r="7276" spans="1:25" x14ac:dyDescent="0.55000000000000004">
      <c r="A7276" s="14" t="s">
        <v>67</v>
      </c>
      <c r="B7276" t="s">
        <v>47</v>
      </c>
      <c r="C7276" t="s">
        <v>5</v>
      </c>
      <c r="D7276" t="s">
        <v>100</v>
      </c>
      <c r="E7276" t="s">
        <v>101</v>
      </c>
      <c r="F7276" t="s">
        <v>102</v>
      </c>
      <c r="G7276" t="s">
        <v>70</v>
      </c>
      <c r="H7276" t="s">
        <v>31</v>
      </c>
      <c r="I7276" t="s">
        <v>32</v>
      </c>
      <c r="J7276" t="s">
        <v>46</v>
      </c>
      <c r="K7276" s="14" t="s">
        <v>45</v>
      </c>
      <c r="M7276" s="14"/>
      <c r="X7276" s="2">
        <v>0</v>
      </c>
      <c r="Y7276" s="2">
        <v>0</v>
      </c>
    </row>
    <row r="7277" spans="1:25" x14ac:dyDescent="0.55000000000000004">
      <c r="A7277" s="32"/>
      <c r="D7277" t="e">
        <f>IF(C7277=1,'Data Transformation'!$G$3+0.5*'Data Transformation'!$W$25,IF(C7278=1,D7278-'Data Transformation'!$W$25,FALSE))</f>
        <v>#NUM!</v>
      </c>
      <c r="E7277">
        <f t="array" ref="E7277">IF(ISLOGICAL(D7277),"",FREQUENCY(IF('Data Transformation'!$B$425:$B$8425='Bin Analysis'!$B7275,'Data Transformation'!$G$425:$G$8425),D7277))</f>
        <v>2001</v>
      </c>
      <c r="F7277" t="e">
        <f>IF(ISLOGICAL(D7277),"",E7277-E7276)</f>
        <v>#VALUE!</v>
      </c>
      <c r="M7277" s="14"/>
    </row>
    <row r="7278" spans="1:25" x14ac:dyDescent="0.55000000000000004">
      <c r="A7278" s="32" t="e">
        <f>IF(Weighting!$P$6&gt;0,B7278,"")</f>
        <v>#NUM!</v>
      </c>
      <c r="B7278" t="e">
        <f>Weighting!$C$6</f>
        <v>#DIV/0!</v>
      </c>
      <c r="C7278" t="e">
        <f>Weighting!$F$6</f>
        <v>#NUM!</v>
      </c>
      <c r="D7278" t="e">
        <f>IF(C7278=1,'Data Transformation'!$G$3+0.5*'Data Transformation'!$W$25,IF(C7279=1,D7279-'Data Transformation'!$W$25,FALSE))</f>
        <v>#NUM!</v>
      </c>
      <c r="E7278">
        <f t="array" ref="E7278">IF(ISLOGICAL(D7278),"",FREQUENCY(IF('Data Transformation'!$B$425:$B$8425='Bin Analysis'!$B7275,'Data Transformation'!$G$425:$G$8425),D7278))</f>
        <v>2001</v>
      </c>
      <c r="F7278">
        <f>IF(ISLOGICAL(D7278),"",E7278-E7277)</f>
        <v>0</v>
      </c>
      <c r="G7278">
        <f>Weighting!$H$6</f>
        <v>1</v>
      </c>
      <c r="H7278">
        <f t="array" ref="H7278">FREQUENCY(IF('Data Transformation'!$B$4:$B$8425=B7275,'Data Transformation'!$G$4:$G$8425),'Bin Analysis'!$B7278)</f>
        <v>2073</v>
      </c>
      <c r="I7278">
        <f>H7278-H7277</f>
        <v>2073</v>
      </c>
      <c r="J7278">
        <f>IF(I7278=0,0,1)</f>
        <v>1</v>
      </c>
      <c r="K7278" t="e">
        <f>J7278*Weighting!$W$6</f>
        <v>#NUM!</v>
      </c>
      <c r="M7278" s="14"/>
    </row>
    <row r="7279" spans="1:25" x14ac:dyDescent="0.55000000000000004">
      <c r="A7279" s="32" t="str">
        <f>IF(Weighting!$P$7&gt;0,B7279,"")</f>
        <v/>
      </c>
      <c r="B7279" t="e">
        <f>Weighting!$C$7</f>
        <v>#DIV/0!</v>
      </c>
      <c r="C7279" t="e">
        <f>Weighting!$F$7</f>
        <v>#NUM!</v>
      </c>
      <c r="D7279" t="e">
        <f>IF(C7279=1,'Data Transformation'!$G$3+0.5*'Data Transformation'!$W$25,IF(C7280=1,D7280-'Data Transformation'!$W$25,FALSE))</f>
        <v>#NUM!</v>
      </c>
      <c r="E7279">
        <f t="array" ref="E7279">IF(ISLOGICAL(D7279),"",FREQUENCY(IF('Data Transformation'!$B$425:$B$8425='Bin Analysis'!$B7275,'Data Transformation'!$G$425:$G$8425),D7279))</f>
        <v>2001</v>
      </c>
      <c r="F7279">
        <f t="shared" ref="F7279:F7297" si="909">IF(ISLOGICAL(D7279),"",E7279-E7278)</f>
        <v>0</v>
      </c>
      <c r="G7279">
        <f>Weighting!$H$7</f>
        <v>0</v>
      </c>
      <c r="H7279">
        <f t="array" ref="H7279">FREQUENCY(IF('Data Transformation'!$B$4:$B$8425=B7275,'Data Transformation'!$G$4:$G$8425),'Bin Analysis'!$B7279)</f>
        <v>2073</v>
      </c>
      <c r="I7279">
        <f t="shared" ref="I7279:I7297" si="910">H7279-H7278</f>
        <v>0</v>
      </c>
      <c r="J7279">
        <f>IF(I7279=0,0,1)</f>
        <v>0</v>
      </c>
      <c r="K7279">
        <f>J7279*Weighting!$W$7</f>
        <v>0</v>
      </c>
      <c r="M7279" s="14"/>
    </row>
    <row r="7280" spans="1:25" x14ac:dyDescent="0.55000000000000004">
      <c r="A7280" s="32" t="str">
        <f>IF(Weighting!$P$8&gt;0,B7280,"")</f>
        <v/>
      </c>
      <c r="B7280" t="e">
        <f>Weighting!$C$8</f>
        <v>#DIV/0!</v>
      </c>
      <c r="C7280" t="e">
        <f>Weighting!$F$8</f>
        <v>#NUM!</v>
      </c>
      <c r="D7280" t="e">
        <f>IF(C7280=1,'Data Transformation'!$G$3+0.5*'Data Transformation'!$W$25,IF(C7281=1,D7281-'Data Transformation'!$W$25,FALSE))</f>
        <v>#NUM!</v>
      </c>
      <c r="E7280">
        <f t="array" ref="E7280">IF(ISLOGICAL(D7280),"",FREQUENCY(IF('Data Transformation'!$B$425:$B$8425='Bin Analysis'!$B7275,'Data Transformation'!$G$425:$G$8425),D7280))</f>
        <v>2001</v>
      </c>
      <c r="F7280">
        <f t="shared" si="909"/>
        <v>0</v>
      </c>
      <c r="G7280">
        <f>Weighting!$H$8</f>
        <v>0</v>
      </c>
      <c r="H7280">
        <f t="array" ref="H7280">FREQUENCY(IF('Data Transformation'!$B$4:$B$8425=B7275,'Data Transformation'!$G$4:$G$8425),'Bin Analysis'!$B7280)</f>
        <v>2073</v>
      </c>
      <c r="I7280">
        <f t="shared" si="910"/>
        <v>0</v>
      </c>
      <c r="J7280">
        <f t="shared" ref="J7280:J7297" si="911">IF(I7280=0,0,1)</f>
        <v>0</v>
      </c>
      <c r="K7280">
        <f>J7280*Weighting!$W$8</f>
        <v>0</v>
      </c>
      <c r="M7280" s="14"/>
    </row>
    <row r="7281" spans="1:13" x14ac:dyDescent="0.55000000000000004">
      <c r="A7281" s="32" t="str">
        <f>IF(Weighting!$P$9&gt;0,B7281,"")</f>
        <v/>
      </c>
      <c r="B7281" s="50" t="e">
        <f>Weighting!$C$9</f>
        <v>#DIV/0!</v>
      </c>
      <c r="C7281" t="e">
        <f>Weighting!$F$9</f>
        <v>#NUM!</v>
      </c>
      <c r="D7281" t="e">
        <f>IF(C7281=1,'Data Transformation'!$G$3+0.5*'Data Transformation'!$W$25,IF(C7282=1,D7282-'Data Transformation'!$W$25,FALSE))</f>
        <v>#NUM!</v>
      </c>
      <c r="E7281">
        <f t="array" ref="E7281">IF(ISLOGICAL(D7281),"",FREQUENCY(IF('Data Transformation'!$B$425:$B$8425='Bin Analysis'!$B7275,'Data Transformation'!$G$425:$G$8425),D7281))</f>
        <v>2001</v>
      </c>
      <c r="F7281">
        <f t="shared" si="909"/>
        <v>0</v>
      </c>
      <c r="G7281">
        <f>Weighting!$H$9</f>
        <v>0</v>
      </c>
      <c r="H7281">
        <f t="array" ref="H7281">FREQUENCY(IF('Data Transformation'!$B$4:$B$8425=B7275,'Data Transformation'!$G$4:$G$8425),'Bin Analysis'!$B7281)</f>
        <v>2073</v>
      </c>
      <c r="I7281">
        <f t="shared" si="910"/>
        <v>0</v>
      </c>
      <c r="J7281">
        <f t="shared" si="911"/>
        <v>0</v>
      </c>
      <c r="K7281">
        <f>J7281*Weighting!$W$9</f>
        <v>0</v>
      </c>
      <c r="M7281" s="14"/>
    </row>
    <row r="7282" spans="1:13" x14ac:dyDescent="0.55000000000000004">
      <c r="A7282" s="32" t="str">
        <f>IF(Weighting!$P$10&gt;0,B7282,"")</f>
        <v/>
      </c>
      <c r="B7282" t="e">
        <f>Weighting!$C$10</f>
        <v>#DIV/0!</v>
      </c>
      <c r="C7282" t="e">
        <f>Weighting!$F$10</f>
        <v>#NUM!</v>
      </c>
      <c r="D7282" t="e">
        <f>IF(C7282=1,'Data Transformation'!$G$3+0.5*'Data Transformation'!$W$25,IF(C7283=1,D7283-'Data Transformation'!$W$25,FALSE))</f>
        <v>#NUM!</v>
      </c>
      <c r="E7282">
        <f t="array" ref="E7282">IF(ISLOGICAL(D7282),"",FREQUENCY(IF('Data Transformation'!$B$425:$B$8425='Bin Analysis'!$B7275,'Data Transformation'!$G$425:$G$8425),D7282))</f>
        <v>2001</v>
      </c>
      <c r="F7282">
        <f t="shared" si="909"/>
        <v>0</v>
      </c>
      <c r="G7282">
        <f>Weighting!$H$10</f>
        <v>0</v>
      </c>
      <c r="H7282">
        <f t="array" ref="H7282">FREQUENCY(IF('Data Transformation'!$B$4:$B$8425=B7275,'Data Transformation'!$G$4:$G$8425),'Bin Analysis'!$B7282)</f>
        <v>2073</v>
      </c>
      <c r="I7282">
        <f t="shared" si="910"/>
        <v>0</v>
      </c>
      <c r="J7282">
        <f t="shared" si="911"/>
        <v>0</v>
      </c>
      <c r="K7282">
        <f>J7282*Weighting!$W$10</f>
        <v>0</v>
      </c>
      <c r="M7282" s="14"/>
    </row>
    <row r="7283" spans="1:13" x14ac:dyDescent="0.55000000000000004">
      <c r="A7283" s="32" t="str">
        <f>IF(Weighting!$P$11&gt;0,B7283,"")</f>
        <v/>
      </c>
      <c r="B7283" t="e">
        <f>Weighting!$C$11</f>
        <v>#DIV/0!</v>
      </c>
      <c r="C7283" t="e">
        <f>Weighting!$F$11</f>
        <v>#NUM!</v>
      </c>
      <c r="D7283" t="e">
        <f>IF(C7283=1,'Data Transformation'!$G$3+0.5*'Data Transformation'!$W$25,IF(C7284=1,D7284-'Data Transformation'!$W$25,FALSE))</f>
        <v>#NUM!</v>
      </c>
      <c r="E7283">
        <f t="array" ref="E7283">IF(ISLOGICAL(D7283),"",FREQUENCY(IF('Data Transformation'!$B$425:$B$8425='Bin Analysis'!$B7275,'Data Transformation'!$G$425:$G$8425),D7283))</f>
        <v>2001</v>
      </c>
      <c r="F7283">
        <f t="shared" si="909"/>
        <v>0</v>
      </c>
      <c r="G7283">
        <f>Weighting!$H$11</f>
        <v>0</v>
      </c>
      <c r="H7283">
        <f t="array" ref="H7283">FREQUENCY(IF('Data Transformation'!$B$4:$B$8425=B7275,'Data Transformation'!$G$4:$G$8425),'Bin Analysis'!$B7283)</f>
        <v>2073</v>
      </c>
      <c r="I7283">
        <f t="shared" si="910"/>
        <v>0</v>
      </c>
      <c r="J7283">
        <f t="shared" si="911"/>
        <v>0</v>
      </c>
      <c r="K7283">
        <f>J7283*Weighting!$W$11</f>
        <v>0</v>
      </c>
      <c r="M7283" s="14"/>
    </row>
    <row r="7284" spans="1:13" x14ac:dyDescent="0.55000000000000004">
      <c r="A7284" s="32" t="str">
        <f>IF(Weighting!$P$12&gt;0,B7284,"")</f>
        <v/>
      </c>
      <c r="B7284" t="e">
        <f>Weighting!$C$12</f>
        <v>#DIV/0!</v>
      </c>
      <c r="C7284" t="e">
        <f>Weighting!$F$12</f>
        <v>#NUM!</v>
      </c>
      <c r="D7284" t="e">
        <f>IF(C7284=1,'Data Transformation'!$G$3+0.5*'Data Transformation'!$W$25,IF(C7285=1,D7285-'Data Transformation'!$W$25,FALSE))</f>
        <v>#NUM!</v>
      </c>
      <c r="E7284">
        <f t="array" ref="E7284">IF(ISLOGICAL(D7284),"",FREQUENCY(IF('Data Transformation'!$B$425:$B$8425='Bin Analysis'!$B7275,'Data Transformation'!$G$425:$G$8425),D7284))</f>
        <v>2001</v>
      </c>
      <c r="F7284">
        <f t="shared" si="909"/>
        <v>0</v>
      </c>
      <c r="G7284">
        <f>Weighting!$H$12</f>
        <v>0</v>
      </c>
      <c r="H7284">
        <f t="array" ref="H7284">FREQUENCY(IF('Data Transformation'!$B$4:$B$8425=B7275,'Data Transformation'!$G$4:$G$8425),'Bin Analysis'!$B7284)</f>
        <v>2073</v>
      </c>
      <c r="I7284">
        <f t="shared" si="910"/>
        <v>0</v>
      </c>
      <c r="J7284">
        <f t="shared" si="911"/>
        <v>0</v>
      </c>
      <c r="K7284">
        <f>J7284*Weighting!$W$12</f>
        <v>0</v>
      </c>
      <c r="M7284" s="14"/>
    </row>
    <row r="7285" spans="1:13" x14ac:dyDescent="0.55000000000000004">
      <c r="A7285" s="32" t="str">
        <f>IF(Weighting!$P$13&gt;0,B7285,"")</f>
        <v/>
      </c>
      <c r="B7285" t="e">
        <f>Weighting!$C$13</f>
        <v>#DIV/0!</v>
      </c>
      <c r="C7285" t="e">
        <f>Weighting!$F$13</f>
        <v>#NUM!</v>
      </c>
      <c r="D7285" t="e">
        <f>IF(C7285=1,'Data Transformation'!$G$3+0.5*'Data Transformation'!$W$25,IF(C7286=1,D7286-'Data Transformation'!$W$25,FALSE))</f>
        <v>#NUM!</v>
      </c>
      <c r="E7285">
        <f t="array" ref="E7285">IF(ISLOGICAL(D7285),"",FREQUENCY(IF('Data Transformation'!$B$425:$B$8425='Bin Analysis'!$B7275,'Data Transformation'!$G$425:$G$8425),D7285))</f>
        <v>2001</v>
      </c>
      <c r="F7285">
        <f t="shared" si="909"/>
        <v>0</v>
      </c>
      <c r="G7285">
        <f>Weighting!$H$13</f>
        <v>0</v>
      </c>
      <c r="H7285">
        <f t="array" ref="H7285">FREQUENCY(IF('Data Transformation'!$B$4:$B$8425=B7275,'Data Transformation'!$G$4:$G$8425),'Bin Analysis'!$B7285)</f>
        <v>2073</v>
      </c>
      <c r="I7285">
        <f t="shared" si="910"/>
        <v>0</v>
      </c>
      <c r="J7285">
        <f t="shared" si="911"/>
        <v>0</v>
      </c>
      <c r="K7285">
        <f>J7285*Weighting!$W$13</f>
        <v>0</v>
      </c>
      <c r="M7285" s="14"/>
    </row>
    <row r="7286" spans="1:13" x14ac:dyDescent="0.55000000000000004">
      <c r="A7286" s="32" t="str">
        <f>IF(Weighting!$P$14&gt;0,B7286,"")</f>
        <v/>
      </c>
      <c r="B7286" t="e">
        <f>Weighting!$C$14</f>
        <v>#DIV/0!</v>
      </c>
      <c r="C7286" t="e">
        <f>Weighting!$F$14</f>
        <v>#NUM!</v>
      </c>
      <c r="D7286" t="e">
        <f>IF(C7286=1,'Data Transformation'!$G$3+0.5*'Data Transformation'!$W$25,IF(C7287=1,D7287-'Data Transformation'!$W$25,FALSE))</f>
        <v>#NUM!</v>
      </c>
      <c r="E7286">
        <f t="array" ref="E7286">IF(ISLOGICAL(D7286),"",FREQUENCY(IF('Data Transformation'!$B$425:$B$8425='Bin Analysis'!$B7275,'Data Transformation'!$G$425:$G$8425),D7286))</f>
        <v>2001</v>
      </c>
      <c r="F7286">
        <f t="shared" si="909"/>
        <v>0</v>
      </c>
      <c r="G7286">
        <f>Weighting!$H$14</f>
        <v>0</v>
      </c>
      <c r="H7286">
        <f t="array" ref="H7286">FREQUENCY(IF('Data Transformation'!$B$4:$B$8425=B7275,'Data Transformation'!$G$4:$G$8425),'Bin Analysis'!$B7286)</f>
        <v>2073</v>
      </c>
      <c r="I7286">
        <f t="shared" si="910"/>
        <v>0</v>
      </c>
      <c r="J7286">
        <f t="shared" si="911"/>
        <v>0</v>
      </c>
      <c r="K7286">
        <f>J7286*Weighting!$W$14</f>
        <v>0</v>
      </c>
      <c r="M7286" s="14"/>
    </row>
    <row r="7287" spans="1:13" x14ac:dyDescent="0.55000000000000004">
      <c r="A7287" s="32" t="str">
        <f>IF(Weighting!$P$15&gt;0,B7287,"")</f>
        <v/>
      </c>
      <c r="B7287" t="e">
        <f>Weighting!$C$15</f>
        <v>#DIV/0!</v>
      </c>
      <c r="C7287" t="e">
        <f>Weighting!$F$15</f>
        <v>#NUM!</v>
      </c>
      <c r="D7287" t="e">
        <f>IF(C7287=1,'Data Transformation'!$G$3+0.5*'Data Transformation'!$W$25,IF(C7288=1,D7288-'Data Transformation'!$W$25,FALSE))</f>
        <v>#NUM!</v>
      </c>
      <c r="E7287">
        <f t="array" ref="E7287">IF(ISLOGICAL(D7287),"",FREQUENCY(IF('Data Transformation'!$B$425:$B$8425='Bin Analysis'!$B7275,'Data Transformation'!$G$425:$G$8425),D7287))</f>
        <v>2001</v>
      </c>
      <c r="F7287">
        <f t="shared" si="909"/>
        <v>0</v>
      </c>
      <c r="G7287">
        <f>Weighting!$H$15</f>
        <v>0</v>
      </c>
      <c r="H7287">
        <f t="array" ref="H7287">FREQUENCY(IF('Data Transformation'!$B$4:$B$8425=B7275,'Data Transformation'!$G$4:$G$8425),'Bin Analysis'!$B7287)</f>
        <v>2073</v>
      </c>
      <c r="I7287">
        <f t="shared" si="910"/>
        <v>0</v>
      </c>
      <c r="J7287">
        <f t="shared" si="911"/>
        <v>0</v>
      </c>
      <c r="K7287">
        <f>J7287*Weighting!$W$15</f>
        <v>0</v>
      </c>
      <c r="M7287" s="14"/>
    </row>
    <row r="7288" spans="1:13" x14ac:dyDescent="0.55000000000000004">
      <c r="A7288" s="32" t="str">
        <f>IF(Weighting!$P$16&gt;0,B7288,"")</f>
        <v/>
      </c>
      <c r="B7288" t="e">
        <f>Weighting!$C$16</f>
        <v>#DIV/0!</v>
      </c>
      <c r="C7288" t="e">
        <f>Weighting!$F$16</f>
        <v>#NUM!</v>
      </c>
      <c r="D7288" t="e">
        <f>IF(C7288=1,'Data Transformation'!$G$3+0.5*'Data Transformation'!$W$25,IF(C7289=1,D7289-'Data Transformation'!$W$25,FALSE))</f>
        <v>#NUM!</v>
      </c>
      <c r="E7288">
        <f t="array" ref="E7288">IF(ISLOGICAL(D7288),"",FREQUENCY(IF('Data Transformation'!$B$425:$B$8425='Bin Analysis'!$B7275,'Data Transformation'!$G$425:$G$8425),D7288))</f>
        <v>2001</v>
      </c>
      <c r="F7288">
        <f t="shared" si="909"/>
        <v>0</v>
      </c>
      <c r="G7288">
        <f>Weighting!$H$16</f>
        <v>0</v>
      </c>
      <c r="H7288">
        <f t="array" ref="H7288">FREQUENCY(IF('Data Transformation'!$B$4:$B$8425=B7275,'Data Transformation'!$G$4:$G$8425),'Bin Analysis'!$B7288)</f>
        <v>2073</v>
      </c>
      <c r="I7288">
        <f t="shared" si="910"/>
        <v>0</v>
      </c>
      <c r="J7288">
        <f t="shared" si="911"/>
        <v>0</v>
      </c>
      <c r="K7288">
        <f>J7288*Weighting!$W$16</f>
        <v>0</v>
      </c>
      <c r="M7288" s="14"/>
    </row>
    <row r="7289" spans="1:13" x14ac:dyDescent="0.55000000000000004">
      <c r="A7289" s="32" t="str">
        <f>IF(Weighting!$P$17&gt;0,B7289,"")</f>
        <v/>
      </c>
      <c r="B7289" t="e">
        <f>Weighting!$C$17</f>
        <v>#DIV/0!</v>
      </c>
      <c r="C7289" t="e">
        <f>Weighting!$F$17</f>
        <v>#NUM!</v>
      </c>
      <c r="D7289" t="e">
        <f>IF(C7289=1,'Data Transformation'!$G$3+0.5*'Data Transformation'!$W$25,IF(C7290=1,D7290-'Data Transformation'!$W$25,FALSE))</f>
        <v>#NUM!</v>
      </c>
      <c r="E7289">
        <f t="array" ref="E7289">IF(ISLOGICAL(D7289),"",FREQUENCY(IF('Data Transformation'!$B$425:$B$8425='Bin Analysis'!$B7275,'Data Transformation'!$G$425:$G$8425),D7289))</f>
        <v>2001</v>
      </c>
      <c r="F7289">
        <f t="shared" si="909"/>
        <v>0</v>
      </c>
      <c r="G7289">
        <f>Weighting!$H$17</f>
        <v>0</v>
      </c>
      <c r="H7289">
        <f t="array" ref="H7289">FREQUENCY(IF('Data Transformation'!$B$4:$B$8425=B7275,'Data Transformation'!$G$4:$G$8425),'Bin Analysis'!$B7289)</f>
        <v>2073</v>
      </c>
      <c r="I7289">
        <f t="shared" si="910"/>
        <v>0</v>
      </c>
      <c r="J7289">
        <f t="shared" si="911"/>
        <v>0</v>
      </c>
      <c r="K7289">
        <f>J7289*Weighting!$W$17</f>
        <v>0</v>
      </c>
      <c r="M7289" s="14"/>
    </row>
    <row r="7290" spans="1:13" x14ac:dyDescent="0.55000000000000004">
      <c r="A7290" s="32" t="str">
        <f>IF(Weighting!$P$18&gt;0,B7290,"")</f>
        <v/>
      </c>
      <c r="B7290" t="e">
        <f>Weighting!$C$18</f>
        <v>#DIV/0!</v>
      </c>
      <c r="C7290" t="e">
        <f>Weighting!$F$18</f>
        <v>#NUM!</v>
      </c>
      <c r="D7290" t="e">
        <f>IF(C7290=1,'Data Transformation'!$G$3+0.5*'Data Transformation'!$W$25,IF(C7291=1,D7291-'Data Transformation'!$W$25,FALSE))</f>
        <v>#NUM!</v>
      </c>
      <c r="E7290">
        <f t="array" ref="E7290">IF(ISLOGICAL(D7290),"",FREQUENCY(IF('Data Transformation'!$B$425:$B$8425='Bin Analysis'!$B7275,'Data Transformation'!$G$425:$G$8425),D7290))</f>
        <v>2001</v>
      </c>
      <c r="F7290">
        <f t="shared" si="909"/>
        <v>0</v>
      </c>
      <c r="G7290">
        <f>Weighting!$H$18</f>
        <v>0</v>
      </c>
      <c r="H7290">
        <f t="array" ref="H7290">FREQUENCY(IF('Data Transformation'!$B$4:$B$8425=B7275,'Data Transformation'!$G$4:$G$8425),'Bin Analysis'!$B7290)</f>
        <v>2073</v>
      </c>
      <c r="I7290">
        <f t="shared" si="910"/>
        <v>0</v>
      </c>
      <c r="J7290">
        <f t="shared" si="911"/>
        <v>0</v>
      </c>
      <c r="K7290">
        <f>J7290*Weighting!$W$18</f>
        <v>0</v>
      </c>
      <c r="M7290" s="14"/>
    </row>
    <row r="7291" spans="1:13" x14ac:dyDescent="0.55000000000000004">
      <c r="A7291" s="32" t="str">
        <f>IF(Weighting!$P$19&gt;0,B7291,"")</f>
        <v/>
      </c>
      <c r="B7291" t="e">
        <f>Weighting!$C$19</f>
        <v>#DIV/0!</v>
      </c>
      <c r="C7291" t="e">
        <f>Weighting!$F$19</f>
        <v>#NUM!</v>
      </c>
      <c r="D7291" t="e">
        <f>IF(C7291=1,'Data Transformation'!$G$3+0.5*'Data Transformation'!$W$25,IF(C7292=1,D7292-'Data Transformation'!$W$25,FALSE))</f>
        <v>#NUM!</v>
      </c>
      <c r="E7291">
        <f t="array" ref="E7291">IF(ISLOGICAL(D7291),"",FREQUENCY(IF('Data Transformation'!$B$425:$B$8425='Bin Analysis'!$B7275,'Data Transformation'!$G$425:$G$8425),D7291))</f>
        <v>2001</v>
      </c>
      <c r="F7291">
        <f t="shared" si="909"/>
        <v>0</v>
      </c>
      <c r="G7291">
        <f>Weighting!$H$19</f>
        <v>0</v>
      </c>
      <c r="H7291">
        <f t="array" ref="H7291">FREQUENCY(IF('Data Transformation'!$B$4:$B$8425=B7275,'Data Transformation'!$G$4:$G$8425),'Bin Analysis'!$B7291)</f>
        <v>2073</v>
      </c>
      <c r="I7291">
        <f t="shared" si="910"/>
        <v>0</v>
      </c>
      <c r="J7291">
        <f t="shared" si="911"/>
        <v>0</v>
      </c>
      <c r="K7291">
        <f>J7291*Weighting!$W$19</f>
        <v>0</v>
      </c>
      <c r="M7291" s="14"/>
    </row>
    <row r="7292" spans="1:13" x14ac:dyDescent="0.55000000000000004">
      <c r="A7292" s="32" t="str">
        <f>IF(Weighting!$P$20&gt;0,B7292,"")</f>
        <v/>
      </c>
      <c r="B7292" t="e">
        <f>Weighting!$C$20</f>
        <v>#DIV/0!</v>
      </c>
      <c r="C7292" t="e">
        <f>Weighting!$F$20</f>
        <v>#NUM!</v>
      </c>
      <c r="D7292" t="e">
        <f>IF(C7292=1,'Data Transformation'!$G$3+0.5*'Data Transformation'!$W$25,IF(C7293=1,D7293-'Data Transformation'!$W$25,FALSE))</f>
        <v>#NUM!</v>
      </c>
      <c r="E7292">
        <f t="array" ref="E7292">IF(ISLOGICAL(D7292),"",FREQUENCY(IF('Data Transformation'!$B$425:$B$8425='Bin Analysis'!$B7275,'Data Transformation'!$G$425:$G$8425),D7292))</f>
        <v>2001</v>
      </c>
      <c r="F7292">
        <f t="shared" si="909"/>
        <v>0</v>
      </c>
      <c r="G7292">
        <f>Weighting!$H$20</f>
        <v>0</v>
      </c>
      <c r="H7292">
        <f t="array" ref="H7292">FREQUENCY(IF('Data Transformation'!$B$4:$B$8425=B7275,'Data Transformation'!$G$4:$G$8425),'Bin Analysis'!$B7292)</f>
        <v>2073</v>
      </c>
      <c r="I7292">
        <f t="shared" si="910"/>
        <v>0</v>
      </c>
      <c r="J7292">
        <f t="shared" si="911"/>
        <v>0</v>
      </c>
      <c r="K7292">
        <f>J7292*Weighting!$W$20</f>
        <v>0</v>
      </c>
      <c r="M7292" s="14"/>
    </row>
    <row r="7293" spans="1:13" x14ac:dyDescent="0.55000000000000004">
      <c r="A7293" s="32" t="str">
        <f>IF(Weighting!$P$21&gt;0,B7293,"")</f>
        <v/>
      </c>
      <c r="B7293" t="e">
        <f>Weighting!$C$21</f>
        <v>#DIV/0!</v>
      </c>
      <c r="C7293" t="e">
        <f>Weighting!$F$21</f>
        <v>#NUM!</v>
      </c>
      <c r="D7293" t="e">
        <f>IF(C7293=1,'Data Transformation'!$G$3+0.5*'Data Transformation'!$W$25,IF(C7294=1,D7294-'Data Transformation'!$W$25,FALSE))</f>
        <v>#NUM!</v>
      </c>
      <c r="E7293">
        <f t="array" ref="E7293">IF(ISLOGICAL(D7293),"",FREQUENCY(IF('Data Transformation'!$B$425:$B$8425='Bin Analysis'!$B7275,'Data Transformation'!$G$425:$G$8425),D7293))</f>
        <v>2001</v>
      </c>
      <c r="F7293">
        <f t="shared" si="909"/>
        <v>0</v>
      </c>
      <c r="G7293">
        <f>Weighting!$H$21</f>
        <v>0</v>
      </c>
      <c r="H7293">
        <f t="array" ref="H7293">FREQUENCY(IF('Data Transformation'!$B$4:$B$8425=B7275,'Data Transformation'!$G$4:$G$8425),'Bin Analysis'!$B7293)</f>
        <v>2073</v>
      </c>
      <c r="I7293">
        <f t="shared" si="910"/>
        <v>0</v>
      </c>
      <c r="J7293">
        <f t="shared" si="911"/>
        <v>0</v>
      </c>
      <c r="K7293">
        <f>J7293*Weighting!$W$21</f>
        <v>0</v>
      </c>
      <c r="M7293" s="14"/>
    </row>
    <row r="7294" spans="1:13" x14ac:dyDescent="0.55000000000000004">
      <c r="A7294" s="32" t="str">
        <f>IF(Weighting!$P$22&gt;0,B7294,"")</f>
        <v/>
      </c>
      <c r="B7294" t="e">
        <f>Weighting!$C$22</f>
        <v>#DIV/0!</v>
      </c>
      <c r="C7294" t="e">
        <f>Weighting!$F$22</f>
        <v>#NUM!</v>
      </c>
      <c r="D7294" t="e">
        <f>IF(C7294=1,'Data Transformation'!$G$3+0.5*'Data Transformation'!$W$25,IF(C7295=1,D7295-'Data Transformation'!$W$25,FALSE))</f>
        <v>#NUM!</v>
      </c>
      <c r="E7294">
        <f t="array" ref="E7294">IF(ISLOGICAL(D7294),"",FREQUENCY(IF('Data Transformation'!$B$425:$B$8425='Bin Analysis'!$B7275,'Data Transformation'!$G$425:$G$8425),D7294))</f>
        <v>2001</v>
      </c>
      <c r="F7294">
        <f t="shared" si="909"/>
        <v>0</v>
      </c>
      <c r="G7294">
        <f>Weighting!$H$22</f>
        <v>0</v>
      </c>
      <c r="H7294">
        <f t="array" ref="H7294">FREQUENCY(IF('Data Transformation'!$B$4:$B$8425=B7275,'Data Transformation'!$G$4:$G$8425),'Bin Analysis'!$B7294)</f>
        <v>2073</v>
      </c>
      <c r="I7294">
        <f t="shared" si="910"/>
        <v>0</v>
      </c>
      <c r="J7294">
        <f t="shared" si="911"/>
        <v>0</v>
      </c>
      <c r="K7294">
        <f>J7294*Weighting!$W$22</f>
        <v>0</v>
      </c>
      <c r="M7294" s="14"/>
    </row>
    <row r="7295" spans="1:13" x14ac:dyDescent="0.55000000000000004">
      <c r="A7295" s="32" t="str">
        <f>IF(Weighting!$P$23&gt;0,B7295,"")</f>
        <v/>
      </c>
      <c r="B7295" t="e">
        <f>Weighting!$C$23</f>
        <v>#DIV/0!</v>
      </c>
      <c r="C7295" t="e">
        <f>Weighting!$F$23</f>
        <v>#NUM!</v>
      </c>
      <c r="D7295" t="e">
        <f>IF(C7295=1,'Data Transformation'!$G$3+0.5*'Data Transformation'!$W$25,IF(C7296=1,D7296-'Data Transformation'!$W$25,FALSE))</f>
        <v>#NUM!</v>
      </c>
      <c r="E7295">
        <f t="array" ref="E7295">IF(ISLOGICAL(D7295),"",FREQUENCY(IF('Data Transformation'!$B$425:$B$8425='Bin Analysis'!$B7275,'Data Transformation'!$G$425:$G$8425),D7295))</f>
        <v>2001</v>
      </c>
      <c r="F7295">
        <f t="shared" si="909"/>
        <v>0</v>
      </c>
      <c r="G7295">
        <f>Weighting!$H$23</f>
        <v>0</v>
      </c>
      <c r="H7295">
        <f t="array" ref="H7295">FREQUENCY(IF('Data Transformation'!$B$4:$B$8425=B7275,'Data Transformation'!$G$4:$G$8425),'Bin Analysis'!$B7295)</f>
        <v>2073</v>
      </c>
      <c r="I7295">
        <f t="shared" si="910"/>
        <v>0</v>
      </c>
      <c r="J7295">
        <f t="shared" si="911"/>
        <v>0</v>
      </c>
      <c r="K7295">
        <f>J7295*Weighting!$W$23</f>
        <v>0</v>
      </c>
      <c r="M7295" s="14"/>
    </row>
    <row r="7296" spans="1:13" x14ac:dyDescent="0.55000000000000004">
      <c r="A7296" s="32" t="str">
        <f>IF(Weighting!$P$24&gt;0,B7296,"")</f>
        <v/>
      </c>
      <c r="B7296" t="e">
        <f>Weighting!$C$24</f>
        <v>#DIV/0!</v>
      </c>
      <c r="C7296" t="e">
        <f>Weighting!$F$24</f>
        <v>#NUM!</v>
      </c>
      <c r="D7296" t="e">
        <f>IF(C7296=1,'Data Transformation'!$G$3+0.5*'Data Transformation'!$W$25,IF(C7297=1,D7297-'Data Transformation'!$W$25,FALSE))</f>
        <v>#NUM!</v>
      </c>
      <c r="E7296">
        <f t="array" ref="E7296">IF(ISLOGICAL(D7296),"",FREQUENCY(IF('Data Transformation'!$B$425:$B$8425='Bin Analysis'!$B7275,'Data Transformation'!$G$425:$G$8425),D7296))</f>
        <v>2001</v>
      </c>
      <c r="F7296">
        <f t="shared" si="909"/>
        <v>0</v>
      </c>
      <c r="G7296">
        <f>Weighting!$H$24</f>
        <v>0</v>
      </c>
      <c r="H7296">
        <f t="array" ref="H7296">FREQUENCY(IF('Data Transformation'!$B$4:$B$8425=B7275,'Data Transformation'!$G$4:$G$8425),'Bin Analysis'!$B7296)</f>
        <v>2073</v>
      </c>
      <c r="I7296">
        <f t="shared" si="910"/>
        <v>0</v>
      </c>
      <c r="J7296">
        <f t="shared" si="911"/>
        <v>0</v>
      </c>
      <c r="K7296">
        <f>J7296*Weighting!$W$24</f>
        <v>0</v>
      </c>
      <c r="M7296" s="14"/>
    </row>
    <row r="7297" spans="1:25" x14ac:dyDescent="0.55000000000000004">
      <c r="A7297" s="32" t="str">
        <f>IF(Weighting!$P$25&gt;0,B7297,"")</f>
        <v/>
      </c>
      <c r="B7297" t="e">
        <f>Weighting!$C$25</f>
        <v>#DIV/0!</v>
      </c>
      <c r="C7297" t="e">
        <f>Weighting!$F$25</f>
        <v>#NUM!</v>
      </c>
      <c r="D7297" t="e">
        <f>IF(C7297=1,'Data Transformation'!$G$3+0.5*'Data Transformation'!$W$25,IF(C7298=1,D7298-'Data Transformation'!$W$25,FALSE))</f>
        <v>#NUM!</v>
      </c>
      <c r="E7297">
        <f t="array" ref="E7297">IF(ISLOGICAL(D7297),"",FREQUENCY(IF('Data Transformation'!$B$425:$B$8425='Bin Analysis'!$B7275,'Data Transformation'!$G$425:$G$8425),D7297))</f>
        <v>2001</v>
      </c>
      <c r="F7297">
        <f t="shared" si="909"/>
        <v>0</v>
      </c>
      <c r="G7297">
        <f>Weighting!$H$25</f>
        <v>0</v>
      </c>
      <c r="H7297">
        <f t="array" ref="H7297">FREQUENCY(IF('Data Transformation'!$B$4:$B$8425=B7275,'Data Transformation'!$G$4:$G$8425),'Bin Analysis'!$B7297)</f>
        <v>2073</v>
      </c>
      <c r="I7297">
        <f t="shared" si="910"/>
        <v>0</v>
      </c>
      <c r="J7297">
        <f t="shared" si="911"/>
        <v>0</v>
      </c>
      <c r="K7297">
        <f>J7297*Weighting!$W$25</f>
        <v>0</v>
      </c>
      <c r="M7297" s="14"/>
    </row>
    <row r="7298" spans="1:25" x14ac:dyDescent="0.55000000000000004">
      <c r="O7298"/>
      <c r="P7298"/>
      <c r="Q7298"/>
      <c r="R7298"/>
    </row>
    <row r="7299" spans="1:25" ht="23.35" x14ac:dyDescent="0.8">
      <c r="A7299" s="21" t="s">
        <v>0</v>
      </c>
      <c r="B7299" s="21" t="str">
        <f>IFERROR(VLOOKUP(C7299,'Data Transformation'!$L$6:$M$426,2,FALSE),"")</f>
        <v/>
      </c>
      <c r="C7299" s="21">
        <f>C7275+1</f>
        <v>304</v>
      </c>
      <c r="D7299" s="21"/>
      <c r="E7299" s="21"/>
      <c r="F7299" s="21"/>
      <c r="G7299" s="21"/>
      <c r="H7299" s="22"/>
      <c r="I7299" s="22"/>
      <c r="J7299" s="22"/>
      <c r="K7299" s="21"/>
      <c r="L7299" s="21" t="str">
        <f>B7299</f>
        <v/>
      </c>
      <c r="M7299" s="23" t="e">
        <f>INDEX('Data Transformation'!$O$4:$O$424,MATCH($B7299,'Data Transformation'!$M$4:$M$424,0),MATCH($M$2,'Data Transformation'!$O$3,0))</f>
        <v>#N/A</v>
      </c>
      <c r="N7299" s="27" t="e">
        <f>IF('Input and Summary Results'!$J$16="minimum",'Bin Analysis'!X7300/(M7299-1),'Bin Analysis'!Y7299/('Bin Analysis'!M7299-1))</f>
        <v>#N/A</v>
      </c>
      <c r="O7299" s="27" t="e">
        <f>IF(M7299=FALSE,NA(),(VLOOKUP(1,C7302:K7321,4,FALSE))/(M7299-1))</f>
        <v>#N/A</v>
      </c>
      <c r="P7299" s="27" t="e">
        <f>IF(M7299=FALSE,NA(),SUM(J7302:J7321)/Weighting!$S$5)</f>
        <v>#N/A</v>
      </c>
      <c r="Q7299" s="27" t="e">
        <f>IF(M7299=FALSE,NA(),SUM(K7302:K7321)/Weighting!$S$6)</f>
        <v>#N/A</v>
      </c>
      <c r="R7299" s="27" t="e">
        <f>IF(M7299=FALSE,NA(),(VLOOKUP(1,G7302:K7321,3,FALSE))/(M7299-1))</f>
        <v>#N/A</v>
      </c>
      <c r="S7299" s="22" t="e">
        <f>IF(M7299=FALSE,NA(),IF(SUM(J7302:J7321)=2,"yes","no"))</f>
        <v>#N/A</v>
      </c>
      <c r="X7299" s="2" cm="2">
        <f t="array" ref="X7299:X7300">FREQUENCY(IF('Data Transformation'!$B$425:$B$6424='Bin Analysis'!L7299,'Data Transformation'!$G$425:$G$6424),'Data Transformation'!$U$11)</f>
        <v>0</v>
      </c>
      <c r="Y7299" s="2" cm="2">
        <f t="array" ref="Y7299:Y7300">FREQUENCY(IF('Data Transformation'!$B$425:$B$6424='Bin Analysis'!L7299,'Data Transformation'!$G$425:$G$6424),'Data Transformation'!$U$12)</f>
        <v>0</v>
      </c>
    </row>
    <row r="7300" spans="1:25" x14ac:dyDescent="0.55000000000000004">
      <c r="A7300" s="14" t="s">
        <v>67</v>
      </c>
      <c r="B7300" t="s">
        <v>47</v>
      </c>
      <c r="C7300" t="s">
        <v>5</v>
      </c>
      <c r="D7300" t="s">
        <v>100</v>
      </c>
      <c r="E7300" t="s">
        <v>101</v>
      </c>
      <c r="F7300" t="s">
        <v>102</v>
      </c>
      <c r="G7300" t="s">
        <v>70</v>
      </c>
      <c r="H7300" t="s">
        <v>31</v>
      </c>
      <c r="I7300" t="s">
        <v>32</v>
      </c>
      <c r="J7300" t="s">
        <v>46</v>
      </c>
      <c r="K7300" s="14" t="s">
        <v>45</v>
      </c>
      <c r="M7300" s="14"/>
      <c r="X7300" s="2">
        <v>0</v>
      </c>
      <c r="Y7300" s="2">
        <v>0</v>
      </c>
    </row>
    <row r="7301" spans="1:25" x14ac:dyDescent="0.55000000000000004">
      <c r="A7301" s="32"/>
      <c r="D7301" t="e">
        <f>IF(C7301=1,'Data Transformation'!$G$3+0.5*'Data Transformation'!$W$25,IF(C7302=1,D7302-'Data Transformation'!$W$25,FALSE))</f>
        <v>#NUM!</v>
      </c>
      <c r="E7301">
        <f t="array" ref="E7301">IF(ISLOGICAL(D7301),"",FREQUENCY(IF('Data Transformation'!$B$425:$B$8425='Bin Analysis'!$B7299,'Data Transformation'!$G$425:$G$8425),D7301))</f>
        <v>2001</v>
      </c>
      <c r="F7301" t="e">
        <f>IF(ISLOGICAL(D7301),"",E7301-E7300)</f>
        <v>#VALUE!</v>
      </c>
      <c r="M7301" s="14"/>
    </row>
    <row r="7302" spans="1:25" x14ac:dyDescent="0.55000000000000004">
      <c r="A7302" s="32" t="e">
        <f>IF(Weighting!$P$6&gt;0,B7302,"")</f>
        <v>#NUM!</v>
      </c>
      <c r="B7302" t="e">
        <f>Weighting!$C$6</f>
        <v>#DIV/0!</v>
      </c>
      <c r="C7302" t="e">
        <f>Weighting!$F$6</f>
        <v>#NUM!</v>
      </c>
      <c r="D7302" t="e">
        <f>IF(C7302=1,'Data Transformation'!$G$3+0.5*'Data Transformation'!$W$25,IF(C7303=1,D7303-'Data Transformation'!$W$25,FALSE))</f>
        <v>#NUM!</v>
      </c>
      <c r="E7302">
        <f t="array" ref="E7302">IF(ISLOGICAL(D7302),"",FREQUENCY(IF('Data Transformation'!$B$425:$B$8425='Bin Analysis'!$B7299,'Data Transformation'!$G$425:$G$8425),D7302))</f>
        <v>2001</v>
      </c>
      <c r="F7302">
        <f>IF(ISLOGICAL(D7302),"",E7302-E7301)</f>
        <v>0</v>
      </c>
      <c r="G7302">
        <f>Weighting!$H$6</f>
        <v>1</v>
      </c>
      <c r="H7302">
        <f t="array" ref="H7302">FREQUENCY(IF('Data Transformation'!$B$4:$B$8425=B7299,'Data Transformation'!$G$4:$G$8425),'Bin Analysis'!$B7302)</f>
        <v>2073</v>
      </c>
      <c r="I7302">
        <f>H7302-H7301</f>
        <v>2073</v>
      </c>
      <c r="J7302">
        <f>IF(I7302=0,0,1)</f>
        <v>1</v>
      </c>
      <c r="K7302" t="e">
        <f>J7302*Weighting!$W$6</f>
        <v>#NUM!</v>
      </c>
      <c r="M7302" s="14"/>
    </row>
    <row r="7303" spans="1:25" x14ac:dyDescent="0.55000000000000004">
      <c r="A7303" s="32" t="str">
        <f>IF(Weighting!$P$7&gt;0,B7303,"")</f>
        <v/>
      </c>
      <c r="B7303" t="e">
        <f>Weighting!$C$7</f>
        <v>#DIV/0!</v>
      </c>
      <c r="C7303" t="e">
        <f>Weighting!$F$7</f>
        <v>#NUM!</v>
      </c>
      <c r="D7303" t="e">
        <f>IF(C7303=1,'Data Transformation'!$G$3+0.5*'Data Transformation'!$W$25,IF(C7304=1,D7304-'Data Transformation'!$W$25,FALSE))</f>
        <v>#NUM!</v>
      </c>
      <c r="E7303">
        <f t="array" ref="E7303">IF(ISLOGICAL(D7303),"",FREQUENCY(IF('Data Transformation'!$B$425:$B$8425='Bin Analysis'!$B7299,'Data Transformation'!$G$425:$G$8425),D7303))</f>
        <v>2001</v>
      </c>
      <c r="F7303">
        <f t="shared" ref="F7303:F7321" si="912">IF(ISLOGICAL(D7303),"",E7303-E7302)</f>
        <v>0</v>
      </c>
      <c r="G7303">
        <f>Weighting!$H$7</f>
        <v>0</v>
      </c>
      <c r="H7303">
        <f t="array" ref="H7303">FREQUENCY(IF('Data Transformation'!$B$4:$B$8425=B7299,'Data Transformation'!$G$4:$G$8425),'Bin Analysis'!$B7303)</f>
        <v>2073</v>
      </c>
      <c r="I7303">
        <f t="shared" ref="I7303:I7321" si="913">H7303-H7302</f>
        <v>0</v>
      </c>
      <c r="J7303">
        <f>IF(I7303=0,0,1)</f>
        <v>0</v>
      </c>
      <c r="K7303">
        <f>J7303*Weighting!$W$7</f>
        <v>0</v>
      </c>
      <c r="M7303" s="14"/>
    </row>
    <row r="7304" spans="1:25" x14ac:dyDescent="0.55000000000000004">
      <c r="A7304" s="32" t="str">
        <f>IF(Weighting!$P$8&gt;0,B7304,"")</f>
        <v/>
      </c>
      <c r="B7304" t="e">
        <f>Weighting!$C$8</f>
        <v>#DIV/0!</v>
      </c>
      <c r="C7304" t="e">
        <f>Weighting!$F$8</f>
        <v>#NUM!</v>
      </c>
      <c r="D7304" t="e">
        <f>IF(C7304=1,'Data Transformation'!$G$3+0.5*'Data Transformation'!$W$25,IF(C7305=1,D7305-'Data Transformation'!$W$25,FALSE))</f>
        <v>#NUM!</v>
      </c>
      <c r="E7304">
        <f t="array" ref="E7304">IF(ISLOGICAL(D7304),"",FREQUENCY(IF('Data Transformation'!$B$425:$B$8425='Bin Analysis'!$B7299,'Data Transformation'!$G$425:$G$8425),D7304))</f>
        <v>2001</v>
      </c>
      <c r="F7304">
        <f t="shared" si="912"/>
        <v>0</v>
      </c>
      <c r="G7304">
        <f>Weighting!$H$8</f>
        <v>0</v>
      </c>
      <c r="H7304">
        <f t="array" ref="H7304">FREQUENCY(IF('Data Transformation'!$B$4:$B$8425=B7299,'Data Transformation'!$G$4:$G$8425),'Bin Analysis'!$B7304)</f>
        <v>2073</v>
      </c>
      <c r="I7304">
        <f t="shared" si="913"/>
        <v>0</v>
      </c>
      <c r="J7304">
        <f t="shared" ref="J7304:J7321" si="914">IF(I7304=0,0,1)</f>
        <v>0</v>
      </c>
      <c r="K7304">
        <f>J7304*Weighting!$W$8</f>
        <v>0</v>
      </c>
      <c r="M7304" s="14"/>
    </row>
    <row r="7305" spans="1:25" x14ac:dyDescent="0.55000000000000004">
      <c r="A7305" s="32" t="str">
        <f>IF(Weighting!$P$9&gt;0,B7305,"")</f>
        <v/>
      </c>
      <c r="B7305" s="50" t="e">
        <f>Weighting!$C$9</f>
        <v>#DIV/0!</v>
      </c>
      <c r="C7305" t="e">
        <f>Weighting!$F$9</f>
        <v>#NUM!</v>
      </c>
      <c r="D7305" t="e">
        <f>IF(C7305=1,'Data Transformation'!$G$3+0.5*'Data Transformation'!$W$25,IF(C7306=1,D7306-'Data Transformation'!$W$25,FALSE))</f>
        <v>#NUM!</v>
      </c>
      <c r="E7305">
        <f t="array" ref="E7305">IF(ISLOGICAL(D7305),"",FREQUENCY(IF('Data Transformation'!$B$425:$B$8425='Bin Analysis'!$B7299,'Data Transformation'!$G$425:$G$8425),D7305))</f>
        <v>2001</v>
      </c>
      <c r="F7305">
        <f t="shared" si="912"/>
        <v>0</v>
      </c>
      <c r="G7305">
        <f>Weighting!$H$9</f>
        <v>0</v>
      </c>
      <c r="H7305">
        <f t="array" ref="H7305">FREQUENCY(IF('Data Transformation'!$B$4:$B$8425=B7299,'Data Transformation'!$G$4:$G$8425),'Bin Analysis'!$B7305)</f>
        <v>2073</v>
      </c>
      <c r="I7305">
        <f t="shared" si="913"/>
        <v>0</v>
      </c>
      <c r="J7305">
        <f t="shared" si="914"/>
        <v>0</v>
      </c>
      <c r="K7305">
        <f>J7305*Weighting!$W$9</f>
        <v>0</v>
      </c>
      <c r="M7305" s="14"/>
    </row>
    <row r="7306" spans="1:25" x14ac:dyDescent="0.55000000000000004">
      <c r="A7306" s="32" t="str">
        <f>IF(Weighting!$P$10&gt;0,B7306,"")</f>
        <v/>
      </c>
      <c r="B7306" t="e">
        <f>Weighting!$C$10</f>
        <v>#DIV/0!</v>
      </c>
      <c r="C7306" t="e">
        <f>Weighting!$F$10</f>
        <v>#NUM!</v>
      </c>
      <c r="D7306" t="e">
        <f>IF(C7306=1,'Data Transformation'!$G$3+0.5*'Data Transformation'!$W$25,IF(C7307=1,D7307-'Data Transformation'!$W$25,FALSE))</f>
        <v>#NUM!</v>
      </c>
      <c r="E7306">
        <f t="array" ref="E7306">IF(ISLOGICAL(D7306),"",FREQUENCY(IF('Data Transformation'!$B$425:$B$8425='Bin Analysis'!$B7299,'Data Transformation'!$G$425:$G$8425),D7306))</f>
        <v>2001</v>
      </c>
      <c r="F7306">
        <f t="shared" si="912"/>
        <v>0</v>
      </c>
      <c r="G7306">
        <f>Weighting!$H$10</f>
        <v>0</v>
      </c>
      <c r="H7306">
        <f t="array" ref="H7306">FREQUENCY(IF('Data Transformation'!$B$4:$B$8425=B7299,'Data Transformation'!$G$4:$G$8425),'Bin Analysis'!$B7306)</f>
        <v>2073</v>
      </c>
      <c r="I7306">
        <f t="shared" si="913"/>
        <v>0</v>
      </c>
      <c r="J7306">
        <f t="shared" si="914"/>
        <v>0</v>
      </c>
      <c r="K7306">
        <f>J7306*Weighting!$W$10</f>
        <v>0</v>
      </c>
      <c r="M7306" s="14"/>
    </row>
    <row r="7307" spans="1:25" x14ac:dyDescent="0.55000000000000004">
      <c r="A7307" s="32" t="str">
        <f>IF(Weighting!$P$11&gt;0,B7307,"")</f>
        <v/>
      </c>
      <c r="B7307" t="e">
        <f>Weighting!$C$11</f>
        <v>#DIV/0!</v>
      </c>
      <c r="C7307" t="e">
        <f>Weighting!$F$11</f>
        <v>#NUM!</v>
      </c>
      <c r="D7307" t="e">
        <f>IF(C7307=1,'Data Transformation'!$G$3+0.5*'Data Transformation'!$W$25,IF(C7308=1,D7308-'Data Transformation'!$W$25,FALSE))</f>
        <v>#NUM!</v>
      </c>
      <c r="E7307">
        <f t="array" ref="E7307">IF(ISLOGICAL(D7307),"",FREQUENCY(IF('Data Transformation'!$B$425:$B$8425='Bin Analysis'!$B7299,'Data Transformation'!$G$425:$G$8425),D7307))</f>
        <v>2001</v>
      </c>
      <c r="F7307">
        <f t="shared" si="912"/>
        <v>0</v>
      </c>
      <c r="G7307">
        <f>Weighting!$H$11</f>
        <v>0</v>
      </c>
      <c r="H7307">
        <f t="array" ref="H7307">FREQUENCY(IF('Data Transformation'!$B$4:$B$8425=B7299,'Data Transformation'!$G$4:$G$8425),'Bin Analysis'!$B7307)</f>
        <v>2073</v>
      </c>
      <c r="I7307">
        <f t="shared" si="913"/>
        <v>0</v>
      </c>
      <c r="J7307">
        <f t="shared" si="914"/>
        <v>0</v>
      </c>
      <c r="K7307">
        <f>J7307*Weighting!$W$11</f>
        <v>0</v>
      </c>
      <c r="M7307" s="14"/>
    </row>
    <row r="7308" spans="1:25" x14ac:dyDescent="0.55000000000000004">
      <c r="A7308" s="32" t="str">
        <f>IF(Weighting!$P$12&gt;0,B7308,"")</f>
        <v/>
      </c>
      <c r="B7308" t="e">
        <f>Weighting!$C$12</f>
        <v>#DIV/0!</v>
      </c>
      <c r="C7308" t="e">
        <f>Weighting!$F$12</f>
        <v>#NUM!</v>
      </c>
      <c r="D7308" t="e">
        <f>IF(C7308=1,'Data Transformation'!$G$3+0.5*'Data Transformation'!$W$25,IF(C7309=1,D7309-'Data Transformation'!$W$25,FALSE))</f>
        <v>#NUM!</v>
      </c>
      <c r="E7308">
        <f t="array" ref="E7308">IF(ISLOGICAL(D7308),"",FREQUENCY(IF('Data Transformation'!$B$425:$B$8425='Bin Analysis'!$B7299,'Data Transformation'!$G$425:$G$8425),D7308))</f>
        <v>2001</v>
      </c>
      <c r="F7308">
        <f t="shared" si="912"/>
        <v>0</v>
      </c>
      <c r="G7308">
        <f>Weighting!$H$12</f>
        <v>0</v>
      </c>
      <c r="H7308">
        <f t="array" ref="H7308">FREQUENCY(IF('Data Transformation'!$B$4:$B$8425=B7299,'Data Transformation'!$G$4:$G$8425),'Bin Analysis'!$B7308)</f>
        <v>2073</v>
      </c>
      <c r="I7308">
        <f t="shared" si="913"/>
        <v>0</v>
      </c>
      <c r="J7308">
        <f t="shared" si="914"/>
        <v>0</v>
      </c>
      <c r="K7308">
        <f>J7308*Weighting!$W$12</f>
        <v>0</v>
      </c>
      <c r="M7308" s="14"/>
    </row>
    <row r="7309" spans="1:25" x14ac:dyDescent="0.55000000000000004">
      <c r="A7309" s="32" t="str">
        <f>IF(Weighting!$P$13&gt;0,B7309,"")</f>
        <v/>
      </c>
      <c r="B7309" t="e">
        <f>Weighting!$C$13</f>
        <v>#DIV/0!</v>
      </c>
      <c r="C7309" t="e">
        <f>Weighting!$F$13</f>
        <v>#NUM!</v>
      </c>
      <c r="D7309" t="e">
        <f>IF(C7309=1,'Data Transformation'!$G$3+0.5*'Data Transformation'!$W$25,IF(C7310=1,D7310-'Data Transformation'!$W$25,FALSE))</f>
        <v>#NUM!</v>
      </c>
      <c r="E7309">
        <f t="array" ref="E7309">IF(ISLOGICAL(D7309),"",FREQUENCY(IF('Data Transformation'!$B$425:$B$8425='Bin Analysis'!$B7299,'Data Transformation'!$G$425:$G$8425),D7309))</f>
        <v>2001</v>
      </c>
      <c r="F7309">
        <f t="shared" si="912"/>
        <v>0</v>
      </c>
      <c r="G7309">
        <f>Weighting!$H$13</f>
        <v>0</v>
      </c>
      <c r="H7309">
        <f t="array" ref="H7309">FREQUENCY(IF('Data Transformation'!$B$4:$B$8425=B7299,'Data Transformation'!$G$4:$G$8425),'Bin Analysis'!$B7309)</f>
        <v>2073</v>
      </c>
      <c r="I7309">
        <f t="shared" si="913"/>
        <v>0</v>
      </c>
      <c r="J7309">
        <f t="shared" si="914"/>
        <v>0</v>
      </c>
      <c r="K7309">
        <f>J7309*Weighting!$W$13</f>
        <v>0</v>
      </c>
      <c r="M7309" s="14"/>
    </row>
    <row r="7310" spans="1:25" x14ac:dyDescent="0.55000000000000004">
      <c r="A7310" s="32" t="str">
        <f>IF(Weighting!$P$14&gt;0,B7310,"")</f>
        <v/>
      </c>
      <c r="B7310" t="e">
        <f>Weighting!$C$14</f>
        <v>#DIV/0!</v>
      </c>
      <c r="C7310" t="e">
        <f>Weighting!$F$14</f>
        <v>#NUM!</v>
      </c>
      <c r="D7310" t="e">
        <f>IF(C7310=1,'Data Transformation'!$G$3+0.5*'Data Transformation'!$W$25,IF(C7311=1,D7311-'Data Transformation'!$W$25,FALSE))</f>
        <v>#NUM!</v>
      </c>
      <c r="E7310">
        <f t="array" ref="E7310">IF(ISLOGICAL(D7310),"",FREQUENCY(IF('Data Transformation'!$B$425:$B$8425='Bin Analysis'!$B7299,'Data Transformation'!$G$425:$G$8425),D7310))</f>
        <v>2001</v>
      </c>
      <c r="F7310">
        <f t="shared" si="912"/>
        <v>0</v>
      </c>
      <c r="G7310">
        <f>Weighting!$H$14</f>
        <v>0</v>
      </c>
      <c r="H7310">
        <f t="array" ref="H7310">FREQUENCY(IF('Data Transformation'!$B$4:$B$8425=B7299,'Data Transformation'!$G$4:$G$8425),'Bin Analysis'!$B7310)</f>
        <v>2073</v>
      </c>
      <c r="I7310">
        <f t="shared" si="913"/>
        <v>0</v>
      </c>
      <c r="J7310">
        <f t="shared" si="914"/>
        <v>0</v>
      </c>
      <c r="K7310">
        <f>J7310*Weighting!$W$14</f>
        <v>0</v>
      </c>
      <c r="M7310" s="14"/>
    </row>
    <row r="7311" spans="1:25" x14ac:dyDescent="0.55000000000000004">
      <c r="A7311" s="32" t="str">
        <f>IF(Weighting!$P$15&gt;0,B7311,"")</f>
        <v/>
      </c>
      <c r="B7311" t="e">
        <f>Weighting!$C$15</f>
        <v>#DIV/0!</v>
      </c>
      <c r="C7311" t="e">
        <f>Weighting!$F$15</f>
        <v>#NUM!</v>
      </c>
      <c r="D7311" t="e">
        <f>IF(C7311=1,'Data Transformation'!$G$3+0.5*'Data Transformation'!$W$25,IF(C7312=1,D7312-'Data Transformation'!$W$25,FALSE))</f>
        <v>#NUM!</v>
      </c>
      <c r="E7311">
        <f t="array" ref="E7311">IF(ISLOGICAL(D7311),"",FREQUENCY(IF('Data Transformation'!$B$425:$B$8425='Bin Analysis'!$B7299,'Data Transformation'!$G$425:$G$8425),D7311))</f>
        <v>2001</v>
      </c>
      <c r="F7311">
        <f t="shared" si="912"/>
        <v>0</v>
      </c>
      <c r="G7311">
        <f>Weighting!$H$15</f>
        <v>0</v>
      </c>
      <c r="H7311">
        <f t="array" ref="H7311">FREQUENCY(IF('Data Transformation'!$B$4:$B$8425=B7299,'Data Transformation'!$G$4:$G$8425),'Bin Analysis'!$B7311)</f>
        <v>2073</v>
      </c>
      <c r="I7311">
        <f t="shared" si="913"/>
        <v>0</v>
      </c>
      <c r="J7311">
        <f t="shared" si="914"/>
        <v>0</v>
      </c>
      <c r="K7311">
        <f>J7311*Weighting!$W$15</f>
        <v>0</v>
      </c>
      <c r="M7311" s="14"/>
    </row>
    <row r="7312" spans="1:25" x14ac:dyDescent="0.55000000000000004">
      <c r="A7312" s="32" t="str">
        <f>IF(Weighting!$P$16&gt;0,B7312,"")</f>
        <v/>
      </c>
      <c r="B7312" t="e">
        <f>Weighting!$C$16</f>
        <v>#DIV/0!</v>
      </c>
      <c r="C7312" t="e">
        <f>Weighting!$F$16</f>
        <v>#NUM!</v>
      </c>
      <c r="D7312" t="e">
        <f>IF(C7312=1,'Data Transformation'!$G$3+0.5*'Data Transformation'!$W$25,IF(C7313=1,D7313-'Data Transformation'!$W$25,FALSE))</f>
        <v>#NUM!</v>
      </c>
      <c r="E7312">
        <f t="array" ref="E7312">IF(ISLOGICAL(D7312),"",FREQUENCY(IF('Data Transformation'!$B$425:$B$8425='Bin Analysis'!$B7299,'Data Transformation'!$G$425:$G$8425),D7312))</f>
        <v>2001</v>
      </c>
      <c r="F7312">
        <f t="shared" si="912"/>
        <v>0</v>
      </c>
      <c r="G7312">
        <f>Weighting!$H$16</f>
        <v>0</v>
      </c>
      <c r="H7312">
        <f t="array" ref="H7312">FREQUENCY(IF('Data Transformation'!$B$4:$B$8425=B7299,'Data Transformation'!$G$4:$G$8425),'Bin Analysis'!$B7312)</f>
        <v>2073</v>
      </c>
      <c r="I7312">
        <f t="shared" si="913"/>
        <v>0</v>
      </c>
      <c r="J7312">
        <f t="shared" si="914"/>
        <v>0</v>
      </c>
      <c r="K7312">
        <f>J7312*Weighting!$W$16</f>
        <v>0</v>
      </c>
      <c r="M7312" s="14"/>
    </row>
    <row r="7313" spans="1:25" x14ac:dyDescent="0.55000000000000004">
      <c r="A7313" s="32" t="str">
        <f>IF(Weighting!$P$17&gt;0,B7313,"")</f>
        <v/>
      </c>
      <c r="B7313" t="e">
        <f>Weighting!$C$17</f>
        <v>#DIV/0!</v>
      </c>
      <c r="C7313" t="e">
        <f>Weighting!$F$17</f>
        <v>#NUM!</v>
      </c>
      <c r="D7313" t="e">
        <f>IF(C7313=1,'Data Transformation'!$G$3+0.5*'Data Transformation'!$W$25,IF(C7314=1,D7314-'Data Transformation'!$W$25,FALSE))</f>
        <v>#NUM!</v>
      </c>
      <c r="E7313">
        <f t="array" ref="E7313">IF(ISLOGICAL(D7313),"",FREQUENCY(IF('Data Transformation'!$B$425:$B$8425='Bin Analysis'!$B7299,'Data Transformation'!$G$425:$G$8425),D7313))</f>
        <v>2001</v>
      </c>
      <c r="F7313">
        <f t="shared" si="912"/>
        <v>0</v>
      </c>
      <c r="G7313">
        <f>Weighting!$H$17</f>
        <v>0</v>
      </c>
      <c r="H7313">
        <f t="array" ref="H7313">FREQUENCY(IF('Data Transformation'!$B$4:$B$8425=B7299,'Data Transformation'!$G$4:$G$8425),'Bin Analysis'!$B7313)</f>
        <v>2073</v>
      </c>
      <c r="I7313">
        <f t="shared" si="913"/>
        <v>0</v>
      </c>
      <c r="J7313">
        <f t="shared" si="914"/>
        <v>0</v>
      </c>
      <c r="K7313">
        <f>J7313*Weighting!$W$17</f>
        <v>0</v>
      </c>
      <c r="M7313" s="14"/>
    </row>
    <row r="7314" spans="1:25" x14ac:dyDescent="0.55000000000000004">
      <c r="A7314" s="32" t="str">
        <f>IF(Weighting!$P$18&gt;0,B7314,"")</f>
        <v/>
      </c>
      <c r="B7314" t="e">
        <f>Weighting!$C$18</f>
        <v>#DIV/0!</v>
      </c>
      <c r="C7314" t="e">
        <f>Weighting!$F$18</f>
        <v>#NUM!</v>
      </c>
      <c r="D7314" t="e">
        <f>IF(C7314=1,'Data Transformation'!$G$3+0.5*'Data Transformation'!$W$25,IF(C7315=1,D7315-'Data Transformation'!$W$25,FALSE))</f>
        <v>#NUM!</v>
      </c>
      <c r="E7314">
        <f t="array" ref="E7314">IF(ISLOGICAL(D7314),"",FREQUENCY(IF('Data Transformation'!$B$425:$B$8425='Bin Analysis'!$B7299,'Data Transformation'!$G$425:$G$8425),D7314))</f>
        <v>2001</v>
      </c>
      <c r="F7314">
        <f t="shared" si="912"/>
        <v>0</v>
      </c>
      <c r="G7314">
        <f>Weighting!$H$18</f>
        <v>0</v>
      </c>
      <c r="H7314">
        <f t="array" ref="H7314">FREQUENCY(IF('Data Transformation'!$B$4:$B$8425=B7299,'Data Transformation'!$G$4:$G$8425),'Bin Analysis'!$B7314)</f>
        <v>2073</v>
      </c>
      <c r="I7314">
        <f t="shared" si="913"/>
        <v>0</v>
      </c>
      <c r="J7314">
        <f t="shared" si="914"/>
        <v>0</v>
      </c>
      <c r="K7314">
        <f>J7314*Weighting!$W$18</f>
        <v>0</v>
      </c>
      <c r="M7314" s="14"/>
    </row>
    <row r="7315" spans="1:25" x14ac:dyDescent="0.55000000000000004">
      <c r="A7315" s="32" t="str">
        <f>IF(Weighting!$P$19&gt;0,B7315,"")</f>
        <v/>
      </c>
      <c r="B7315" t="e">
        <f>Weighting!$C$19</f>
        <v>#DIV/0!</v>
      </c>
      <c r="C7315" t="e">
        <f>Weighting!$F$19</f>
        <v>#NUM!</v>
      </c>
      <c r="D7315" t="e">
        <f>IF(C7315=1,'Data Transformation'!$G$3+0.5*'Data Transformation'!$W$25,IF(C7316=1,D7316-'Data Transformation'!$W$25,FALSE))</f>
        <v>#NUM!</v>
      </c>
      <c r="E7315">
        <f t="array" ref="E7315">IF(ISLOGICAL(D7315),"",FREQUENCY(IF('Data Transformation'!$B$425:$B$8425='Bin Analysis'!$B7299,'Data Transformation'!$G$425:$G$8425),D7315))</f>
        <v>2001</v>
      </c>
      <c r="F7315">
        <f t="shared" si="912"/>
        <v>0</v>
      </c>
      <c r="G7315">
        <f>Weighting!$H$19</f>
        <v>0</v>
      </c>
      <c r="H7315">
        <f t="array" ref="H7315">FREQUENCY(IF('Data Transformation'!$B$4:$B$8425=B7299,'Data Transformation'!$G$4:$G$8425),'Bin Analysis'!$B7315)</f>
        <v>2073</v>
      </c>
      <c r="I7315">
        <f t="shared" si="913"/>
        <v>0</v>
      </c>
      <c r="J7315">
        <f t="shared" si="914"/>
        <v>0</v>
      </c>
      <c r="K7315">
        <f>J7315*Weighting!$W$19</f>
        <v>0</v>
      </c>
      <c r="M7315" s="14"/>
    </row>
    <row r="7316" spans="1:25" x14ac:dyDescent="0.55000000000000004">
      <c r="A7316" s="32" t="str">
        <f>IF(Weighting!$P$20&gt;0,B7316,"")</f>
        <v/>
      </c>
      <c r="B7316" t="e">
        <f>Weighting!$C$20</f>
        <v>#DIV/0!</v>
      </c>
      <c r="C7316" t="e">
        <f>Weighting!$F$20</f>
        <v>#NUM!</v>
      </c>
      <c r="D7316" t="e">
        <f>IF(C7316=1,'Data Transformation'!$G$3+0.5*'Data Transformation'!$W$25,IF(C7317=1,D7317-'Data Transformation'!$W$25,FALSE))</f>
        <v>#NUM!</v>
      </c>
      <c r="E7316">
        <f t="array" ref="E7316">IF(ISLOGICAL(D7316),"",FREQUENCY(IF('Data Transformation'!$B$425:$B$8425='Bin Analysis'!$B7299,'Data Transformation'!$G$425:$G$8425),D7316))</f>
        <v>2001</v>
      </c>
      <c r="F7316">
        <f t="shared" si="912"/>
        <v>0</v>
      </c>
      <c r="G7316">
        <f>Weighting!$H$20</f>
        <v>0</v>
      </c>
      <c r="H7316">
        <f t="array" ref="H7316">FREQUENCY(IF('Data Transformation'!$B$4:$B$8425=B7299,'Data Transformation'!$G$4:$G$8425),'Bin Analysis'!$B7316)</f>
        <v>2073</v>
      </c>
      <c r="I7316">
        <f t="shared" si="913"/>
        <v>0</v>
      </c>
      <c r="J7316">
        <f t="shared" si="914"/>
        <v>0</v>
      </c>
      <c r="K7316">
        <f>J7316*Weighting!$W$20</f>
        <v>0</v>
      </c>
      <c r="M7316" s="14"/>
    </row>
    <row r="7317" spans="1:25" x14ac:dyDescent="0.55000000000000004">
      <c r="A7317" s="32" t="str">
        <f>IF(Weighting!$P$21&gt;0,B7317,"")</f>
        <v/>
      </c>
      <c r="B7317" t="e">
        <f>Weighting!$C$21</f>
        <v>#DIV/0!</v>
      </c>
      <c r="C7317" t="e">
        <f>Weighting!$F$21</f>
        <v>#NUM!</v>
      </c>
      <c r="D7317" t="e">
        <f>IF(C7317=1,'Data Transformation'!$G$3+0.5*'Data Transformation'!$W$25,IF(C7318=1,D7318-'Data Transformation'!$W$25,FALSE))</f>
        <v>#NUM!</v>
      </c>
      <c r="E7317">
        <f t="array" ref="E7317">IF(ISLOGICAL(D7317),"",FREQUENCY(IF('Data Transformation'!$B$425:$B$8425='Bin Analysis'!$B7299,'Data Transformation'!$G$425:$G$8425),D7317))</f>
        <v>2001</v>
      </c>
      <c r="F7317">
        <f t="shared" si="912"/>
        <v>0</v>
      </c>
      <c r="G7317">
        <f>Weighting!$H$21</f>
        <v>0</v>
      </c>
      <c r="H7317">
        <f t="array" ref="H7317">FREQUENCY(IF('Data Transformation'!$B$4:$B$8425=B7299,'Data Transformation'!$G$4:$G$8425),'Bin Analysis'!$B7317)</f>
        <v>2073</v>
      </c>
      <c r="I7317">
        <f t="shared" si="913"/>
        <v>0</v>
      </c>
      <c r="J7317">
        <f t="shared" si="914"/>
        <v>0</v>
      </c>
      <c r="K7317">
        <f>J7317*Weighting!$W$21</f>
        <v>0</v>
      </c>
      <c r="M7317" s="14"/>
    </row>
    <row r="7318" spans="1:25" x14ac:dyDescent="0.55000000000000004">
      <c r="A7318" s="32" t="str">
        <f>IF(Weighting!$P$22&gt;0,B7318,"")</f>
        <v/>
      </c>
      <c r="B7318" t="e">
        <f>Weighting!$C$22</f>
        <v>#DIV/0!</v>
      </c>
      <c r="C7318" t="e">
        <f>Weighting!$F$22</f>
        <v>#NUM!</v>
      </c>
      <c r="D7318" t="e">
        <f>IF(C7318=1,'Data Transformation'!$G$3+0.5*'Data Transformation'!$W$25,IF(C7319=1,D7319-'Data Transformation'!$W$25,FALSE))</f>
        <v>#NUM!</v>
      </c>
      <c r="E7318">
        <f t="array" ref="E7318">IF(ISLOGICAL(D7318),"",FREQUENCY(IF('Data Transformation'!$B$425:$B$8425='Bin Analysis'!$B7299,'Data Transformation'!$G$425:$G$8425),D7318))</f>
        <v>2001</v>
      </c>
      <c r="F7318">
        <f t="shared" si="912"/>
        <v>0</v>
      </c>
      <c r="G7318">
        <f>Weighting!$H$22</f>
        <v>0</v>
      </c>
      <c r="H7318">
        <f t="array" ref="H7318">FREQUENCY(IF('Data Transformation'!$B$4:$B$8425=B7299,'Data Transformation'!$G$4:$G$8425),'Bin Analysis'!$B7318)</f>
        <v>2073</v>
      </c>
      <c r="I7318">
        <f t="shared" si="913"/>
        <v>0</v>
      </c>
      <c r="J7318">
        <f t="shared" si="914"/>
        <v>0</v>
      </c>
      <c r="K7318">
        <f>J7318*Weighting!$W$22</f>
        <v>0</v>
      </c>
      <c r="M7318" s="14"/>
    </row>
    <row r="7319" spans="1:25" x14ac:dyDescent="0.55000000000000004">
      <c r="A7319" s="32" t="str">
        <f>IF(Weighting!$P$23&gt;0,B7319,"")</f>
        <v/>
      </c>
      <c r="B7319" t="e">
        <f>Weighting!$C$23</f>
        <v>#DIV/0!</v>
      </c>
      <c r="C7319" t="e">
        <f>Weighting!$F$23</f>
        <v>#NUM!</v>
      </c>
      <c r="D7319" t="e">
        <f>IF(C7319=1,'Data Transformation'!$G$3+0.5*'Data Transformation'!$W$25,IF(C7320=1,D7320-'Data Transformation'!$W$25,FALSE))</f>
        <v>#NUM!</v>
      </c>
      <c r="E7319">
        <f t="array" ref="E7319">IF(ISLOGICAL(D7319),"",FREQUENCY(IF('Data Transformation'!$B$425:$B$8425='Bin Analysis'!$B7299,'Data Transformation'!$G$425:$G$8425),D7319))</f>
        <v>2001</v>
      </c>
      <c r="F7319">
        <f t="shared" si="912"/>
        <v>0</v>
      </c>
      <c r="G7319">
        <f>Weighting!$H$23</f>
        <v>0</v>
      </c>
      <c r="H7319">
        <f t="array" ref="H7319">FREQUENCY(IF('Data Transformation'!$B$4:$B$8425=B7299,'Data Transformation'!$G$4:$G$8425),'Bin Analysis'!$B7319)</f>
        <v>2073</v>
      </c>
      <c r="I7319">
        <f t="shared" si="913"/>
        <v>0</v>
      </c>
      <c r="J7319">
        <f t="shared" si="914"/>
        <v>0</v>
      </c>
      <c r="K7319">
        <f>J7319*Weighting!$W$23</f>
        <v>0</v>
      </c>
      <c r="M7319" s="14"/>
    </row>
    <row r="7320" spans="1:25" x14ac:dyDescent="0.55000000000000004">
      <c r="A7320" s="32" t="str">
        <f>IF(Weighting!$P$24&gt;0,B7320,"")</f>
        <v/>
      </c>
      <c r="B7320" t="e">
        <f>Weighting!$C$24</f>
        <v>#DIV/0!</v>
      </c>
      <c r="C7320" t="e">
        <f>Weighting!$F$24</f>
        <v>#NUM!</v>
      </c>
      <c r="D7320" t="e">
        <f>IF(C7320=1,'Data Transformation'!$G$3+0.5*'Data Transformation'!$W$25,IF(C7321=1,D7321-'Data Transformation'!$W$25,FALSE))</f>
        <v>#NUM!</v>
      </c>
      <c r="E7320">
        <f t="array" ref="E7320">IF(ISLOGICAL(D7320),"",FREQUENCY(IF('Data Transformation'!$B$425:$B$8425='Bin Analysis'!$B7299,'Data Transformation'!$G$425:$G$8425),D7320))</f>
        <v>2001</v>
      </c>
      <c r="F7320">
        <f t="shared" si="912"/>
        <v>0</v>
      </c>
      <c r="G7320">
        <f>Weighting!$H$24</f>
        <v>0</v>
      </c>
      <c r="H7320">
        <f t="array" ref="H7320">FREQUENCY(IF('Data Transformation'!$B$4:$B$8425=B7299,'Data Transformation'!$G$4:$G$8425),'Bin Analysis'!$B7320)</f>
        <v>2073</v>
      </c>
      <c r="I7320">
        <f t="shared" si="913"/>
        <v>0</v>
      </c>
      <c r="J7320">
        <f t="shared" si="914"/>
        <v>0</v>
      </c>
      <c r="K7320">
        <f>J7320*Weighting!$W$24</f>
        <v>0</v>
      </c>
      <c r="M7320" s="14"/>
    </row>
    <row r="7321" spans="1:25" x14ac:dyDescent="0.55000000000000004">
      <c r="A7321" s="32" t="str">
        <f>IF(Weighting!$P$25&gt;0,B7321,"")</f>
        <v/>
      </c>
      <c r="B7321" t="e">
        <f>Weighting!$C$25</f>
        <v>#DIV/0!</v>
      </c>
      <c r="C7321" t="e">
        <f>Weighting!$F$25</f>
        <v>#NUM!</v>
      </c>
      <c r="D7321" t="e">
        <f>IF(C7321=1,'Data Transformation'!$G$3+0.5*'Data Transformation'!$W$25,IF(C7322=1,D7322-'Data Transformation'!$W$25,FALSE))</f>
        <v>#NUM!</v>
      </c>
      <c r="E7321">
        <f t="array" ref="E7321">IF(ISLOGICAL(D7321),"",FREQUENCY(IF('Data Transformation'!$B$425:$B$8425='Bin Analysis'!$B7299,'Data Transformation'!$G$425:$G$8425),D7321))</f>
        <v>2001</v>
      </c>
      <c r="F7321">
        <f t="shared" si="912"/>
        <v>0</v>
      </c>
      <c r="G7321">
        <f>Weighting!$H$25</f>
        <v>0</v>
      </c>
      <c r="H7321">
        <f t="array" ref="H7321">FREQUENCY(IF('Data Transformation'!$B$4:$B$8425=B7299,'Data Transformation'!$G$4:$G$8425),'Bin Analysis'!$B7321)</f>
        <v>2073</v>
      </c>
      <c r="I7321">
        <f t="shared" si="913"/>
        <v>0</v>
      </c>
      <c r="J7321">
        <f t="shared" si="914"/>
        <v>0</v>
      </c>
      <c r="K7321">
        <f>J7321*Weighting!$W$25</f>
        <v>0</v>
      </c>
      <c r="M7321" s="14"/>
    </row>
    <row r="7322" spans="1:25" x14ac:dyDescent="0.55000000000000004">
      <c r="N7322" s="57"/>
      <c r="O7322"/>
      <c r="P7322"/>
      <c r="Q7322"/>
      <c r="R7322"/>
    </row>
    <row r="7323" spans="1:25" ht="23.35" x14ac:dyDescent="0.8">
      <c r="A7323" s="21" t="s">
        <v>0</v>
      </c>
      <c r="B7323" s="21" t="str">
        <f>IFERROR(VLOOKUP(C7323,'Data Transformation'!$L$6:$M$426,2,FALSE),"")</f>
        <v/>
      </c>
      <c r="C7323" s="21">
        <f>C7299+1</f>
        <v>305</v>
      </c>
      <c r="D7323" s="21"/>
      <c r="E7323" s="21"/>
      <c r="F7323" s="21"/>
      <c r="G7323" s="21"/>
      <c r="H7323" s="22"/>
      <c r="I7323" s="22"/>
      <c r="J7323" s="22"/>
      <c r="K7323" s="21"/>
      <c r="L7323" s="21" t="str">
        <f>B7323</f>
        <v/>
      </c>
      <c r="M7323" s="23" t="e">
        <f>INDEX('Data Transformation'!$O$4:$O$424,MATCH($B7323,'Data Transformation'!$M$4:$M$424,0),MATCH($M$2,'Data Transformation'!$O$3,0))</f>
        <v>#N/A</v>
      </c>
      <c r="N7323" s="27" t="e">
        <f>IF('Input and Summary Results'!$J$16="minimum",'Bin Analysis'!X7324/(M7323-1),'Bin Analysis'!Y7323/('Bin Analysis'!M7323-1))</f>
        <v>#N/A</v>
      </c>
      <c r="O7323" s="27" t="e">
        <f>IF(M7323=FALSE,NA(),(VLOOKUP(1,C7326:K7345,4,FALSE))/(M7323-1))</f>
        <v>#N/A</v>
      </c>
      <c r="P7323" s="27" t="e">
        <f>IF(M7323=FALSE,NA(),SUM(J7326:J7345)/Weighting!$S$5)</f>
        <v>#N/A</v>
      </c>
      <c r="Q7323" s="27" t="e">
        <f>IF(M7323=FALSE,NA(),SUM(K7326:K7345)/Weighting!$S$6)</f>
        <v>#N/A</v>
      </c>
      <c r="R7323" s="27" t="e">
        <f>IF(M7323=FALSE,NA(),(VLOOKUP(1,G7326:K7345,3,FALSE))/(M7323-1))</f>
        <v>#N/A</v>
      </c>
      <c r="S7323" s="22" t="e">
        <f>IF(M7323=FALSE,NA(),IF(SUM(J7326:J7345)=2,"yes","no"))</f>
        <v>#N/A</v>
      </c>
      <c r="X7323" s="2" cm="2">
        <f t="array" ref="X7323:X7324">FREQUENCY(IF('Data Transformation'!$B$425:$B$6424='Bin Analysis'!L7323,'Data Transformation'!$G$425:$G$6424),'Data Transformation'!$U$11)</f>
        <v>0</v>
      </c>
      <c r="Y7323" s="2" cm="2">
        <f t="array" ref="Y7323:Y7324">FREQUENCY(IF('Data Transformation'!$B$425:$B$6424='Bin Analysis'!L7323,'Data Transformation'!$G$425:$G$6424),'Data Transformation'!$U$12)</f>
        <v>0</v>
      </c>
    </row>
    <row r="7324" spans="1:25" x14ac:dyDescent="0.55000000000000004">
      <c r="A7324" s="14" t="s">
        <v>67</v>
      </c>
      <c r="B7324" t="s">
        <v>47</v>
      </c>
      <c r="C7324" t="s">
        <v>5</v>
      </c>
      <c r="D7324" t="s">
        <v>100</v>
      </c>
      <c r="E7324" t="s">
        <v>101</v>
      </c>
      <c r="F7324" t="s">
        <v>102</v>
      </c>
      <c r="G7324" t="s">
        <v>70</v>
      </c>
      <c r="H7324" t="s">
        <v>31</v>
      </c>
      <c r="I7324" t="s">
        <v>32</v>
      </c>
      <c r="J7324" t="s">
        <v>46</v>
      </c>
      <c r="K7324" s="14" t="s">
        <v>45</v>
      </c>
      <c r="M7324" s="14"/>
      <c r="X7324" s="2">
        <v>0</v>
      </c>
      <c r="Y7324" s="2">
        <v>0</v>
      </c>
    </row>
    <row r="7325" spans="1:25" x14ac:dyDescent="0.55000000000000004">
      <c r="A7325" s="32"/>
      <c r="D7325" t="e">
        <f>IF(C7325=1,'Data Transformation'!$G$3+0.5*'Data Transformation'!$W$25,IF(C7326=1,D7326-'Data Transformation'!$W$25,FALSE))</f>
        <v>#NUM!</v>
      </c>
      <c r="E7325">
        <f t="array" ref="E7325">IF(ISLOGICAL(D7325),"",FREQUENCY(IF('Data Transformation'!$B$425:$B$8425='Bin Analysis'!$B7323,'Data Transformation'!$G$425:$G$8425),D7325))</f>
        <v>2001</v>
      </c>
      <c r="F7325" t="e">
        <f>IF(ISLOGICAL(D7325),"",E7325-E7324)</f>
        <v>#VALUE!</v>
      </c>
      <c r="M7325" s="14"/>
    </row>
    <row r="7326" spans="1:25" x14ac:dyDescent="0.55000000000000004">
      <c r="A7326" s="32" t="e">
        <f>IF(Weighting!$P$6&gt;0,B7326,"")</f>
        <v>#NUM!</v>
      </c>
      <c r="B7326" t="e">
        <f>Weighting!$C$6</f>
        <v>#DIV/0!</v>
      </c>
      <c r="C7326" t="e">
        <f>Weighting!$F$6</f>
        <v>#NUM!</v>
      </c>
      <c r="D7326" t="e">
        <f>IF(C7326=1,'Data Transformation'!$G$3+0.5*'Data Transformation'!$W$25,IF(C7327=1,D7327-'Data Transformation'!$W$25,FALSE))</f>
        <v>#NUM!</v>
      </c>
      <c r="E7326">
        <f t="array" ref="E7326">IF(ISLOGICAL(D7326),"",FREQUENCY(IF('Data Transformation'!$B$425:$B$8425='Bin Analysis'!$B7323,'Data Transformation'!$G$425:$G$8425),D7326))</f>
        <v>2001</v>
      </c>
      <c r="F7326">
        <f>IF(ISLOGICAL(D7326),"",E7326-E7325)</f>
        <v>0</v>
      </c>
      <c r="G7326">
        <f>Weighting!$H$6</f>
        <v>1</v>
      </c>
      <c r="H7326">
        <f t="array" ref="H7326">FREQUENCY(IF('Data Transformation'!$B$4:$B$8425=B7323,'Data Transformation'!$G$4:$G$8425),'Bin Analysis'!$B7326)</f>
        <v>2073</v>
      </c>
      <c r="I7326">
        <f>H7326-H7325</f>
        <v>2073</v>
      </c>
      <c r="J7326">
        <f>IF(I7326=0,0,1)</f>
        <v>1</v>
      </c>
      <c r="K7326" t="e">
        <f>J7326*Weighting!$W$6</f>
        <v>#NUM!</v>
      </c>
      <c r="M7326" s="14"/>
    </row>
    <row r="7327" spans="1:25" x14ac:dyDescent="0.55000000000000004">
      <c r="A7327" s="32" t="str">
        <f>IF(Weighting!$P$7&gt;0,B7327,"")</f>
        <v/>
      </c>
      <c r="B7327" t="e">
        <f>Weighting!$C$7</f>
        <v>#DIV/0!</v>
      </c>
      <c r="C7327" t="e">
        <f>Weighting!$F$7</f>
        <v>#NUM!</v>
      </c>
      <c r="D7327" t="e">
        <f>IF(C7327=1,'Data Transformation'!$G$3+0.5*'Data Transformation'!$W$25,IF(C7328=1,D7328-'Data Transformation'!$W$25,FALSE))</f>
        <v>#NUM!</v>
      </c>
      <c r="E7327">
        <f t="array" ref="E7327">IF(ISLOGICAL(D7327),"",FREQUENCY(IF('Data Transformation'!$B$425:$B$8425='Bin Analysis'!$B7323,'Data Transformation'!$G$425:$G$8425),D7327))</f>
        <v>2001</v>
      </c>
      <c r="F7327">
        <f t="shared" ref="F7327:F7345" si="915">IF(ISLOGICAL(D7327),"",E7327-E7326)</f>
        <v>0</v>
      </c>
      <c r="G7327">
        <f>Weighting!$H$7</f>
        <v>0</v>
      </c>
      <c r="H7327">
        <f t="array" ref="H7327">FREQUENCY(IF('Data Transformation'!$B$4:$B$8425=B7323,'Data Transformation'!$G$4:$G$8425),'Bin Analysis'!$B7327)</f>
        <v>2073</v>
      </c>
      <c r="I7327">
        <f t="shared" ref="I7327:I7345" si="916">H7327-H7326</f>
        <v>0</v>
      </c>
      <c r="J7327">
        <f>IF(I7327=0,0,1)</f>
        <v>0</v>
      </c>
      <c r="K7327">
        <f>J7327*Weighting!$W$7</f>
        <v>0</v>
      </c>
      <c r="M7327" s="14"/>
    </row>
    <row r="7328" spans="1:25" x14ac:dyDescent="0.55000000000000004">
      <c r="A7328" s="32" t="str">
        <f>IF(Weighting!$P$8&gt;0,B7328,"")</f>
        <v/>
      </c>
      <c r="B7328" t="e">
        <f>Weighting!$C$8</f>
        <v>#DIV/0!</v>
      </c>
      <c r="C7328" t="e">
        <f>Weighting!$F$8</f>
        <v>#NUM!</v>
      </c>
      <c r="D7328" t="e">
        <f>IF(C7328=1,'Data Transformation'!$G$3+0.5*'Data Transformation'!$W$25,IF(C7329=1,D7329-'Data Transformation'!$W$25,FALSE))</f>
        <v>#NUM!</v>
      </c>
      <c r="E7328">
        <f t="array" ref="E7328">IF(ISLOGICAL(D7328),"",FREQUENCY(IF('Data Transformation'!$B$425:$B$8425='Bin Analysis'!$B7323,'Data Transformation'!$G$425:$G$8425),D7328))</f>
        <v>2001</v>
      </c>
      <c r="F7328">
        <f t="shared" si="915"/>
        <v>0</v>
      </c>
      <c r="G7328">
        <f>Weighting!$H$8</f>
        <v>0</v>
      </c>
      <c r="H7328">
        <f t="array" ref="H7328">FREQUENCY(IF('Data Transformation'!$B$4:$B$8425=B7323,'Data Transformation'!$G$4:$G$8425),'Bin Analysis'!$B7328)</f>
        <v>2073</v>
      </c>
      <c r="I7328">
        <f t="shared" si="916"/>
        <v>0</v>
      </c>
      <c r="J7328">
        <f t="shared" ref="J7328:J7345" si="917">IF(I7328=0,0,1)</f>
        <v>0</v>
      </c>
      <c r="K7328">
        <f>J7328*Weighting!$W$8</f>
        <v>0</v>
      </c>
      <c r="M7328" s="14"/>
    </row>
    <row r="7329" spans="1:13" x14ac:dyDescent="0.55000000000000004">
      <c r="A7329" s="32" t="str">
        <f>IF(Weighting!$P$9&gt;0,B7329,"")</f>
        <v/>
      </c>
      <c r="B7329" s="50" t="e">
        <f>Weighting!$C$9</f>
        <v>#DIV/0!</v>
      </c>
      <c r="C7329" t="e">
        <f>Weighting!$F$9</f>
        <v>#NUM!</v>
      </c>
      <c r="D7329" t="e">
        <f>IF(C7329=1,'Data Transformation'!$G$3+0.5*'Data Transformation'!$W$25,IF(C7330=1,D7330-'Data Transformation'!$W$25,FALSE))</f>
        <v>#NUM!</v>
      </c>
      <c r="E7329">
        <f t="array" ref="E7329">IF(ISLOGICAL(D7329),"",FREQUENCY(IF('Data Transformation'!$B$425:$B$8425='Bin Analysis'!$B7323,'Data Transformation'!$G$425:$G$8425),D7329))</f>
        <v>2001</v>
      </c>
      <c r="F7329">
        <f t="shared" si="915"/>
        <v>0</v>
      </c>
      <c r="G7329">
        <f>Weighting!$H$9</f>
        <v>0</v>
      </c>
      <c r="H7329">
        <f t="array" ref="H7329">FREQUENCY(IF('Data Transformation'!$B$4:$B$8425=B7323,'Data Transformation'!$G$4:$G$8425),'Bin Analysis'!$B7329)</f>
        <v>2073</v>
      </c>
      <c r="I7329">
        <f t="shared" si="916"/>
        <v>0</v>
      </c>
      <c r="J7329">
        <f t="shared" si="917"/>
        <v>0</v>
      </c>
      <c r="K7329">
        <f>J7329*Weighting!$W$9</f>
        <v>0</v>
      </c>
      <c r="M7329" s="14"/>
    </row>
    <row r="7330" spans="1:13" x14ac:dyDescent="0.55000000000000004">
      <c r="A7330" s="32" t="str">
        <f>IF(Weighting!$P$10&gt;0,B7330,"")</f>
        <v/>
      </c>
      <c r="B7330" t="e">
        <f>Weighting!$C$10</f>
        <v>#DIV/0!</v>
      </c>
      <c r="C7330" t="e">
        <f>Weighting!$F$10</f>
        <v>#NUM!</v>
      </c>
      <c r="D7330" t="e">
        <f>IF(C7330=1,'Data Transformation'!$G$3+0.5*'Data Transformation'!$W$25,IF(C7331=1,D7331-'Data Transformation'!$W$25,FALSE))</f>
        <v>#NUM!</v>
      </c>
      <c r="E7330">
        <f t="array" ref="E7330">IF(ISLOGICAL(D7330),"",FREQUENCY(IF('Data Transformation'!$B$425:$B$8425='Bin Analysis'!$B7323,'Data Transformation'!$G$425:$G$8425),D7330))</f>
        <v>2001</v>
      </c>
      <c r="F7330">
        <f t="shared" si="915"/>
        <v>0</v>
      </c>
      <c r="G7330">
        <f>Weighting!$H$10</f>
        <v>0</v>
      </c>
      <c r="H7330">
        <f t="array" ref="H7330">FREQUENCY(IF('Data Transformation'!$B$4:$B$8425=B7323,'Data Transformation'!$G$4:$G$8425),'Bin Analysis'!$B7330)</f>
        <v>2073</v>
      </c>
      <c r="I7330">
        <f t="shared" si="916"/>
        <v>0</v>
      </c>
      <c r="J7330">
        <f t="shared" si="917"/>
        <v>0</v>
      </c>
      <c r="K7330">
        <f>J7330*Weighting!$W$10</f>
        <v>0</v>
      </c>
      <c r="M7330" s="14"/>
    </row>
    <row r="7331" spans="1:13" x14ac:dyDescent="0.55000000000000004">
      <c r="A7331" s="32" t="str">
        <f>IF(Weighting!$P$11&gt;0,B7331,"")</f>
        <v/>
      </c>
      <c r="B7331" t="e">
        <f>Weighting!$C$11</f>
        <v>#DIV/0!</v>
      </c>
      <c r="C7331" t="e">
        <f>Weighting!$F$11</f>
        <v>#NUM!</v>
      </c>
      <c r="D7331" t="e">
        <f>IF(C7331=1,'Data Transformation'!$G$3+0.5*'Data Transformation'!$W$25,IF(C7332=1,D7332-'Data Transformation'!$W$25,FALSE))</f>
        <v>#NUM!</v>
      </c>
      <c r="E7331">
        <f t="array" ref="E7331">IF(ISLOGICAL(D7331),"",FREQUENCY(IF('Data Transformation'!$B$425:$B$8425='Bin Analysis'!$B7323,'Data Transformation'!$G$425:$G$8425),D7331))</f>
        <v>2001</v>
      </c>
      <c r="F7331">
        <f t="shared" si="915"/>
        <v>0</v>
      </c>
      <c r="G7331">
        <f>Weighting!$H$11</f>
        <v>0</v>
      </c>
      <c r="H7331">
        <f t="array" ref="H7331">FREQUENCY(IF('Data Transformation'!$B$4:$B$8425=B7323,'Data Transformation'!$G$4:$G$8425),'Bin Analysis'!$B7331)</f>
        <v>2073</v>
      </c>
      <c r="I7331">
        <f t="shared" si="916"/>
        <v>0</v>
      </c>
      <c r="J7331">
        <f t="shared" si="917"/>
        <v>0</v>
      </c>
      <c r="K7331">
        <f>J7331*Weighting!$W$11</f>
        <v>0</v>
      </c>
      <c r="M7331" s="14"/>
    </row>
    <row r="7332" spans="1:13" x14ac:dyDescent="0.55000000000000004">
      <c r="A7332" s="32" t="str">
        <f>IF(Weighting!$P$12&gt;0,B7332,"")</f>
        <v/>
      </c>
      <c r="B7332" t="e">
        <f>Weighting!$C$12</f>
        <v>#DIV/0!</v>
      </c>
      <c r="C7332" t="e">
        <f>Weighting!$F$12</f>
        <v>#NUM!</v>
      </c>
      <c r="D7332" t="e">
        <f>IF(C7332=1,'Data Transformation'!$G$3+0.5*'Data Transformation'!$W$25,IF(C7333=1,D7333-'Data Transformation'!$W$25,FALSE))</f>
        <v>#NUM!</v>
      </c>
      <c r="E7332">
        <f t="array" ref="E7332">IF(ISLOGICAL(D7332),"",FREQUENCY(IF('Data Transformation'!$B$425:$B$8425='Bin Analysis'!$B7323,'Data Transformation'!$G$425:$G$8425),D7332))</f>
        <v>2001</v>
      </c>
      <c r="F7332">
        <f t="shared" si="915"/>
        <v>0</v>
      </c>
      <c r="G7332">
        <f>Weighting!$H$12</f>
        <v>0</v>
      </c>
      <c r="H7332">
        <f t="array" ref="H7332">FREQUENCY(IF('Data Transformation'!$B$4:$B$8425=B7323,'Data Transformation'!$G$4:$G$8425),'Bin Analysis'!$B7332)</f>
        <v>2073</v>
      </c>
      <c r="I7332">
        <f t="shared" si="916"/>
        <v>0</v>
      </c>
      <c r="J7332">
        <f t="shared" si="917"/>
        <v>0</v>
      </c>
      <c r="K7332">
        <f>J7332*Weighting!$W$12</f>
        <v>0</v>
      </c>
      <c r="M7332" s="14"/>
    </row>
    <row r="7333" spans="1:13" x14ac:dyDescent="0.55000000000000004">
      <c r="A7333" s="32" t="str">
        <f>IF(Weighting!$P$13&gt;0,B7333,"")</f>
        <v/>
      </c>
      <c r="B7333" t="e">
        <f>Weighting!$C$13</f>
        <v>#DIV/0!</v>
      </c>
      <c r="C7333" t="e">
        <f>Weighting!$F$13</f>
        <v>#NUM!</v>
      </c>
      <c r="D7333" t="e">
        <f>IF(C7333=1,'Data Transformation'!$G$3+0.5*'Data Transformation'!$W$25,IF(C7334=1,D7334-'Data Transformation'!$W$25,FALSE))</f>
        <v>#NUM!</v>
      </c>
      <c r="E7333">
        <f t="array" ref="E7333">IF(ISLOGICAL(D7333),"",FREQUENCY(IF('Data Transformation'!$B$425:$B$8425='Bin Analysis'!$B7323,'Data Transformation'!$G$425:$G$8425),D7333))</f>
        <v>2001</v>
      </c>
      <c r="F7333">
        <f t="shared" si="915"/>
        <v>0</v>
      </c>
      <c r="G7333">
        <f>Weighting!$H$13</f>
        <v>0</v>
      </c>
      <c r="H7333">
        <f t="array" ref="H7333">FREQUENCY(IF('Data Transformation'!$B$4:$B$8425=B7323,'Data Transformation'!$G$4:$G$8425),'Bin Analysis'!$B7333)</f>
        <v>2073</v>
      </c>
      <c r="I7333">
        <f t="shared" si="916"/>
        <v>0</v>
      </c>
      <c r="J7333">
        <f t="shared" si="917"/>
        <v>0</v>
      </c>
      <c r="K7333">
        <f>J7333*Weighting!$W$13</f>
        <v>0</v>
      </c>
      <c r="M7333" s="14"/>
    </row>
    <row r="7334" spans="1:13" x14ac:dyDescent="0.55000000000000004">
      <c r="A7334" s="32" t="str">
        <f>IF(Weighting!$P$14&gt;0,B7334,"")</f>
        <v/>
      </c>
      <c r="B7334" t="e">
        <f>Weighting!$C$14</f>
        <v>#DIV/0!</v>
      </c>
      <c r="C7334" t="e">
        <f>Weighting!$F$14</f>
        <v>#NUM!</v>
      </c>
      <c r="D7334" t="e">
        <f>IF(C7334=1,'Data Transformation'!$G$3+0.5*'Data Transformation'!$W$25,IF(C7335=1,D7335-'Data Transformation'!$W$25,FALSE))</f>
        <v>#NUM!</v>
      </c>
      <c r="E7334">
        <f t="array" ref="E7334">IF(ISLOGICAL(D7334),"",FREQUENCY(IF('Data Transformation'!$B$425:$B$8425='Bin Analysis'!$B7323,'Data Transformation'!$G$425:$G$8425),D7334))</f>
        <v>2001</v>
      </c>
      <c r="F7334">
        <f t="shared" si="915"/>
        <v>0</v>
      </c>
      <c r="G7334">
        <f>Weighting!$H$14</f>
        <v>0</v>
      </c>
      <c r="H7334">
        <f t="array" ref="H7334">FREQUENCY(IF('Data Transformation'!$B$4:$B$8425=B7323,'Data Transformation'!$G$4:$G$8425),'Bin Analysis'!$B7334)</f>
        <v>2073</v>
      </c>
      <c r="I7334">
        <f t="shared" si="916"/>
        <v>0</v>
      </c>
      <c r="J7334">
        <f t="shared" si="917"/>
        <v>0</v>
      </c>
      <c r="K7334">
        <f>J7334*Weighting!$W$14</f>
        <v>0</v>
      </c>
      <c r="M7334" s="14"/>
    </row>
    <row r="7335" spans="1:13" x14ac:dyDescent="0.55000000000000004">
      <c r="A7335" s="32" t="str">
        <f>IF(Weighting!$P$15&gt;0,B7335,"")</f>
        <v/>
      </c>
      <c r="B7335" t="e">
        <f>Weighting!$C$15</f>
        <v>#DIV/0!</v>
      </c>
      <c r="C7335" t="e">
        <f>Weighting!$F$15</f>
        <v>#NUM!</v>
      </c>
      <c r="D7335" t="e">
        <f>IF(C7335=1,'Data Transformation'!$G$3+0.5*'Data Transformation'!$W$25,IF(C7336=1,D7336-'Data Transformation'!$W$25,FALSE))</f>
        <v>#NUM!</v>
      </c>
      <c r="E7335">
        <f t="array" ref="E7335">IF(ISLOGICAL(D7335),"",FREQUENCY(IF('Data Transformation'!$B$425:$B$8425='Bin Analysis'!$B7323,'Data Transformation'!$G$425:$G$8425),D7335))</f>
        <v>2001</v>
      </c>
      <c r="F7335">
        <f t="shared" si="915"/>
        <v>0</v>
      </c>
      <c r="G7335">
        <f>Weighting!$H$15</f>
        <v>0</v>
      </c>
      <c r="H7335">
        <f t="array" ref="H7335">FREQUENCY(IF('Data Transformation'!$B$4:$B$8425=B7323,'Data Transformation'!$G$4:$G$8425),'Bin Analysis'!$B7335)</f>
        <v>2073</v>
      </c>
      <c r="I7335">
        <f t="shared" si="916"/>
        <v>0</v>
      </c>
      <c r="J7335">
        <f t="shared" si="917"/>
        <v>0</v>
      </c>
      <c r="K7335">
        <f>J7335*Weighting!$W$15</f>
        <v>0</v>
      </c>
      <c r="M7335" s="14"/>
    </row>
    <row r="7336" spans="1:13" x14ac:dyDescent="0.55000000000000004">
      <c r="A7336" s="32" t="str">
        <f>IF(Weighting!$P$16&gt;0,B7336,"")</f>
        <v/>
      </c>
      <c r="B7336" t="e">
        <f>Weighting!$C$16</f>
        <v>#DIV/0!</v>
      </c>
      <c r="C7336" t="e">
        <f>Weighting!$F$16</f>
        <v>#NUM!</v>
      </c>
      <c r="D7336" t="e">
        <f>IF(C7336=1,'Data Transformation'!$G$3+0.5*'Data Transformation'!$W$25,IF(C7337=1,D7337-'Data Transformation'!$W$25,FALSE))</f>
        <v>#NUM!</v>
      </c>
      <c r="E7336">
        <f t="array" ref="E7336">IF(ISLOGICAL(D7336),"",FREQUENCY(IF('Data Transformation'!$B$425:$B$8425='Bin Analysis'!$B7323,'Data Transformation'!$G$425:$G$8425),D7336))</f>
        <v>2001</v>
      </c>
      <c r="F7336">
        <f t="shared" si="915"/>
        <v>0</v>
      </c>
      <c r="G7336">
        <f>Weighting!$H$16</f>
        <v>0</v>
      </c>
      <c r="H7336">
        <f t="array" ref="H7336">FREQUENCY(IF('Data Transformation'!$B$4:$B$8425=B7323,'Data Transformation'!$G$4:$G$8425),'Bin Analysis'!$B7336)</f>
        <v>2073</v>
      </c>
      <c r="I7336">
        <f t="shared" si="916"/>
        <v>0</v>
      </c>
      <c r="J7336">
        <f t="shared" si="917"/>
        <v>0</v>
      </c>
      <c r="K7336">
        <f>J7336*Weighting!$W$16</f>
        <v>0</v>
      </c>
      <c r="M7336" s="14"/>
    </row>
    <row r="7337" spans="1:13" x14ac:dyDescent="0.55000000000000004">
      <c r="A7337" s="32" t="str">
        <f>IF(Weighting!$P$17&gt;0,B7337,"")</f>
        <v/>
      </c>
      <c r="B7337" t="e">
        <f>Weighting!$C$17</f>
        <v>#DIV/0!</v>
      </c>
      <c r="C7337" t="e">
        <f>Weighting!$F$17</f>
        <v>#NUM!</v>
      </c>
      <c r="D7337" t="e">
        <f>IF(C7337=1,'Data Transformation'!$G$3+0.5*'Data Transformation'!$W$25,IF(C7338=1,D7338-'Data Transformation'!$W$25,FALSE))</f>
        <v>#NUM!</v>
      </c>
      <c r="E7337">
        <f t="array" ref="E7337">IF(ISLOGICAL(D7337),"",FREQUENCY(IF('Data Transformation'!$B$425:$B$8425='Bin Analysis'!$B7323,'Data Transformation'!$G$425:$G$8425),D7337))</f>
        <v>2001</v>
      </c>
      <c r="F7337">
        <f t="shared" si="915"/>
        <v>0</v>
      </c>
      <c r="G7337">
        <f>Weighting!$H$17</f>
        <v>0</v>
      </c>
      <c r="H7337">
        <f t="array" ref="H7337">FREQUENCY(IF('Data Transformation'!$B$4:$B$8425=B7323,'Data Transformation'!$G$4:$G$8425),'Bin Analysis'!$B7337)</f>
        <v>2073</v>
      </c>
      <c r="I7337">
        <f t="shared" si="916"/>
        <v>0</v>
      </c>
      <c r="J7337">
        <f t="shared" si="917"/>
        <v>0</v>
      </c>
      <c r="K7337">
        <f>J7337*Weighting!$W$17</f>
        <v>0</v>
      </c>
      <c r="M7337" s="14"/>
    </row>
    <row r="7338" spans="1:13" x14ac:dyDescent="0.55000000000000004">
      <c r="A7338" s="32" t="str">
        <f>IF(Weighting!$P$18&gt;0,B7338,"")</f>
        <v/>
      </c>
      <c r="B7338" t="e">
        <f>Weighting!$C$18</f>
        <v>#DIV/0!</v>
      </c>
      <c r="C7338" t="e">
        <f>Weighting!$F$18</f>
        <v>#NUM!</v>
      </c>
      <c r="D7338" t="e">
        <f>IF(C7338=1,'Data Transformation'!$G$3+0.5*'Data Transformation'!$W$25,IF(C7339=1,D7339-'Data Transformation'!$W$25,FALSE))</f>
        <v>#NUM!</v>
      </c>
      <c r="E7338">
        <f t="array" ref="E7338">IF(ISLOGICAL(D7338),"",FREQUENCY(IF('Data Transformation'!$B$425:$B$8425='Bin Analysis'!$B7323,'Data Transformation'!$G$425:$G$8425),D7338))</f>
        <v>2001</v>
      </c>
      <c r="F7338">
        <f t="shared" si="915"/>
        <v>0</v>
      </c>
      <c r="G7338">
        <f>Weighting!$H$18</f>
        <v>0</v>
      </c>
      <c r="H7338">
        <f t="array" ref="H7338">FREQUENCY(IF('Data Transformation'!$B$4:$B$8425=B7323,'Data Transformation'!$G$4:$G$8425),'Bin Analysis'!$B7338)</f>
        <v>2073</v>
      </c>
      <c r="I7338">
        <f t="shared" si="916"/>
        <v>0</v>
      </c>
      <c r="J7338">
        <f t="shared" si="917"/>
        <v>0</v>
      </c>
      <c r="K7338">
        <f>J7338*Weighting!$W$18</f>
        <v>0</v>
      </c>
      <c r="M7338" s="14"/>
    </row>
    <row r="7339" spans="1:13" x14ac:dyDescent="0.55000000000000004">
      <c r="A7339" s="32" t="str">
        <f>IF(Weighting!$P$19&gt;0,B7339,"")</f>
        <v/>
      </c>
      <c r="B7339" t="e">
        <f>Weighting!$C$19</f>
        <v>#DIV/0!</v>
      </c>
      <c r="C7339" t="e">
        <f>Weighting!$F$19</f>
        <v>#NUM!</v>
      </c>
      <c r="D7339" t="e">
        <f>IF(C7339=1,'Data Transformation'!$G$3+0.5*'Data Transformation'!$W$25,IF(C7340=1,D7340-'Data Transformation'!$W$25,FALSE))</f>
        <v>#NUM!</v>
      </c>
      <c r="E7339">
        <f t="array" ref="E7339">IF(ISLOGICAL(D7339),"",FREQUENCY(IF('Data Transformation'!$B$425:$B$8425='Bin Analysis'!$B7323,'Data Transformation'!$G$425:$G$8425),D7339))</f>
        <v>2001</v>
      </c>
      <c r="F7339">
        <f t="shared" si="915"/>
        <v>0</v>
      </c>
      <c r="G7339">
        <f>Weighting!$H$19</f>
        <v>0</v>
      </c>
      <c r="H7339">
        <f t="array" ref="H7339">FREQUENCY(IF('Data Transformation'!$B$4:$B$8425=B7323,'Data Transformation'!$G$4:$G$8425),'Bin Analysis'!$B7339)</f>
        <v>2073</v>
      </c>
      <c r="I7339">
        <f t="shared" si="916"/>
        <v>0</v>
      </c>
      <c r="J7339">
        <f t="shared" si="917"/>
        <v>0</v>
      </c>
      <c r="K7339">
        <f>J7339*Weighting!$W$19</f>
        <v>0</v>
      </c>
      <c r="M7339" s="14"/>
    </row>
    <row r="7340" spans="1:13" x14ac:dyDescent="0.55000000000000004">
      <c r="A7340" s="32" t="str">
        <f>IF(Weighting!$P$20&gt;0,B7340,"")</f>
        <v/>
      </c>
      <c r="B7340" t="e">
        <f>Weighting!$C$20</f>
        <v>#DIV/0!</v>
      </c>
      <c r="C7340" t="e">
        <f>Weighting!$F$20</f>
        <v>#NUM!</v>
      </c>
      <c r="D7340" t="e">
        <f>IF(C7340=1,'Data Transformation'!$G$3+0.5*'Data Transformation'!$W$25,IF(C7341=1,D7341-'Data Transformation'!$W$25,FALSE))</f>
        <v>#NUM!</v>
      </c>
      <c r="E7340">
        <f t="array" ref="E7340">IF(ISLOGICAL(D7340),"",FREQUENCY(IF('Data Transformation'!$B$425:$B$8425='Bin Analysis'!$B7323,'Data Transformation'!$G$425:$G$8425),D7340))</f>
        <v>2001</v>
      </c>
      <c r="F7340">
        <f t="shared" si="915"/>
        <v>0</v>
      </c>
      <c r="G7340">
        <f>Weighting!$H$20</f>
        <v>0</v>
      </c>
      <c r="H7340">
        <f t="array" ref="H7340">FREQUENCY(IF('Data Transformation'!$B$4:$B$8425=B7323,'Data Transformation'!$G$4:$G$8425),'Bin Analysis'!$B7340)</f>
        <v>2073</v>
      </c>
      <c r="I7340">
        <f t="shared" si="916"/>
        <v>0</v>
      </c>
      <c r="J7340">
        <f t="shared" si="917"/>
        <v>0</v>
      </c>
      <c r="K7340">
        <f>J7340*Weighting!$W$20</f>
        <v>0</v>
      </c>
      <c r="M7340" s="14"/>
    </row>
    <row r="7341" spans="1:13" x14ac:dyDescent="0.55000000000000004">
      <c r="A7341" s="32" t="str">
        <f>IF(Weighting!$P$21&gt;0,B7341,"")</f>
        <v/>
      </c>
      <c r="B7341" t="e">
        <f>Weighting!$C$21</f>
        <v>#DIV/0!</v>
      </c>
      <c r="C7341" t="e">
        <f>Weighting!$F$21</f>
        <v>#NUM!</v>
      </c>
      <c r="D7341" t="e">
        <f>IF(C7341=1,'Data Transformation'!$G$3+0.5*'Data Transformation'!$W$25,IF(C7342=1,D7342-'Data Transformation'!$W$25,FALSE))</f>
        <v>#NUM!</v>
      </c>
      <c r="E7341">
        <f t="array" ref="E7341">IF(ISLOGICAL(D7341),"",FREQUENCY(IF('Data Transformation'!$B$425:$B$8425='Bin Analysis'!$B7323,'Data Transformation'!$G$425:$G$8425),D7341))</f>
        <v>2001</v>
      </c>
      <c r="F7341">
        <f t="shared" si="915"/>
        <v>0</v>
      </c>
      <c r="G7341">
        <f>Weighting!$H$21</f>
        <v>0</v>
      </c>
      <c r="H7341">
        <f t="array" ref="H7341">FREQUENCY(IF('Data Transformation'!$B$4:$B$8425=B7323,'Data Transformation'!$G$4:$G$8425),'Bin Analysis'!$B7341)</f>
        <v>2073</v>
      </c>
      <c r="I7341">
        <f t="shared" si="916"/>
        <v>0</v>
      </c>
      <c r="J7341">
        <f t="shared" si="917"/>
        <v>0</v>
      </c>
      <c r="K7341">
        <f>J7341*Weighting!$W$21</f>
        <v>0</v>
      </c>
      <c r="M7341" s="14"/>
    </row>
    <row r="7342" spans="1:13" x14ac:dyDescent="0.55000000000000004">
      <c r="A7342" s="32" t="str">
        <f>IF(Weighting!$P$22&gt;0,B7342,"")</f>
        <v/>
      </c>
      <c r="B7342" t="e">
        <f>Weighting!$C$22</f>
        <v>#DIV/0!</v>
      </c>
      <c r="C7342" t="e">
        <f>Weighting!$F$22</f>
        <v>#NUM!</v>
      </c>
      <c r="D7342" t="e">
        <f>IF(C7342=1,'Data Transformation'!$G$3+0.5*'Data Transformation'!$W$25,IF(C7343=1,D7343-'Data Transformation'!$W$25,FALSE))</f>
        <v>#NUM!</v>
      </c>
      <c r="E7342">
        <f t="array" ref="E7342">IF(ISLOGICAL(D7342),"",FREQUENCY(IF('Data Transformation'!$B$425:$B$8425='Bin Analysis'!$B7323,'Data Transformation'!$G$425:$G$8425),D7342))</f>
        <v>2001</v>
      </c>
      <c r="F7342">
        <f t="shared" si="915"/>
        <v>0</v>
      </c>
      <c r="G7342">
        <f>Weighting!$H$22</f>
        <v>0</v>
      </c>
      <c r="H7342">
        <f t="array" ref="H7342">FREQUENCY(IF('Data Transformation'!$B$4:$B$8425=B7323,'Data Transformation'!$G$4:$G$8425),'Bin Analysis'!$B7342)</f>
        <v>2073</v>
      </c>
      <c r="I7342">
        <f t="shared" si="916"/>
        <v>0</v>
      </c>
      <c r="J7342">
        <f t="shared" si="917"/>
        <v>0</v>
      </c>
      <c r="K7342">
        <f>J7342*Weighting!$W$22</f>
        <v>0</v>
      </c>
      <c r="M7342" s="14"/>
    </row>
    <row r="7343" spans="1:13" x14ac:dyDescent="0.55000000000000004">
      <c r="A7343" s="32" t="str">
        <f>IF(Weighting!$P$23&gt;0,B7343,"")</f>
        <v/>
      </c>
      <c r="B7343" t="e">
        <f>Weighting!$C$23</f>
        <v>#DIV/0!</v>
      </c>
      <c r="C7343" t="e">
        <f>Weighting!$F$23</f>
        <v>#NUM!</v>
      </c>
      <c r="D7343" t="e">
        <f>IF(C7343=1,'Data Transformation'!$G$3+0.5*'Data Transformation'!$W$25,IF(C7344=1,D7344-'Data Transformation'!$W$25,FALSE))</f>
        <v>#NUM!</v>
      </c>
      <c r="E7343">
        <f t="array" ref="E7343">IF(ISLOGICAL(D7343),"",FREQUENCY(IF('Data Transformation'!$B$425:$B$8425='Bin Analysis'!$B7323,'Data Transformation'!$G$425:$G$8425),D7343))</f>
        <v>2001</v>
      </c>
      <c r="F7343">
        <f t="shared" si="915"/>
        <v>0</v>
      </c>
      <c r="G7343">
        <f>Weighting!$H$23</f>
        <v>0</v>
      </c>
      <c r="H7343">
        <f t="array" ref="H7343">FREQUENCY(IF('Data Transformation'!$B$4:$B$8425=B7323,'Data Transformation'!$G$4:$G$8425),'Bin Analysis'!$B7343)</f>
        <v>2073</v>
      </c>
      <c r="I7343">
        <f t="shared" si="916"/>
        <v>0</v>
      </c>
      <c r="J7343">
        <f t="shared" si="917"/>
        <v>0</v>
      </c>
      <c r="K7343">
        <f>J7343*Weighting!$W$23</f>
        <v>0</v>
      </c>
      <c r="M7343" s="14"/>
    </row>
    <row r="7344" spans="1:13" x14ac:dyDescent="0.55000000000000004">
      <c r="A7344" s="32" t="str">
        <f>IF(Weighting!$P$24&gt;0,B7344,"")</f>
        <v/>
      </c>
      <c r="B7344" t="e">
        <f>Weighting!$C$24</f>
        <v>#DIV/0!</v>
      </c>
      <c r="C7344" t="e">
        <f>Weighting!$F$24</f>
        <v>#NUM!</v>
      </c>
      <c r="D7344" t="e">
        <f>IF(C7344=1,'Data Transformation'!$G$3+0.5*'Data Transformation'!$W$25,IF(C7345=1,D7345-'Data Transformation'!$W$25,FALSE))</f>
        <v>#NUM!</v>
      </c>
      <c r="E7344">
        <f t="array" ref="E7344">IF(ISLOGICAL(D7344),"",FREQUENCY(IF('Data Transformation'!$B$425:$B$8425='Bin Analysis'!$B7323,'Data Transformation'!$G$425:$G$8425),D7344))</f>
        <v>2001</v>
      </c>
      <c r="F7344">
        <f t="shared" si="915"/>
        <v>0</v>
      </c>
      <c r="G7344">
        <f>Weighting!$H$24</f>
        <v>0</v>
      </c>
      <c r="H7344">
        <f t="array" ref="H7344">FREQUENCY(IF('Data Transformation'!$B$4:$B$8425=B7323,'Data Transformation'!$G$4:$G$8425),'Bin Analysis'!$B7344)</f>
        <v>2073</v>
      </c>
      <c r="I7344">
        <f t="shared" si="916"/>
        <v>0</v>
      </c>
      <c r="J7344">
        <f t="shared" si="917"/>
        <v>0</v>
      </c>
      <c r="K7344">
        <f>J7344*Weighting!$W$24</f>
        <v>0</v>
      </c>
      <c r="M7344" s="14"/>
    </row>
    <row r="7345" spans="1:25" x14ac:dyDescent="0.55000000000000004">
      <c r="A7345" s="32" t="str">
        <f>IF(Weighting!$P$25&gt;0,B7345,"")</f>
        <v/>
      </c>
      <c r="B7345" t="e">
        <f>Weighting!$C$25</f>
        <v>#DIV/0!</v>
      </c>
      <c r="C7345" t="e">
        <f>Weighting!$F$25</f>
        <v>#NUM!</v>
      </c>
      <c r="D7345" t="e">
        <f>IF(C7345=1,'Data Transformation'!$G$3+0.5*'Data Transformation'!$W$25,IF(C7346=1,D7346-'Data Transformation'!$W$25,FALSE))</f>
        <v>#NUM!</v>
      </c>
      <c r="E7345">
        <f t="array" ref="E7345">IF(ISLOGICAL(D7345),"",FREQUENCY(IF('Data Transformation'!$B$425:$B$8425='Bin Analysis'!$B7323,'Data Transformation'!$G$425:$G$8425),D7345))</f>
        <v>2001</v>
      </c>
      <c r="F7345">
        <f t="shared" si="915"/>
        <v>0</v>
      </c>
      <c r="G7345">
        <f>Weighting!$H$25</f>
        <v>0</v>
      </c>
      <c r="H7345">
        <f t="array" ref="H7345">FREQUENCY(IF('Data Transformation'!$B$4:$B$8425=B7323,'Data Transformation'!$G$4:$G$8425),'Bin Analysis'!$B7345)</f>
        <v>2073</v>
      </c>
      <c r="I7345">
        <f t="shared" si="916"/>
        <v>0</v>
      </c>
      <c r="J7345">
        <f t="shared" si="917"/>
        <v>0</v>
      </c>
      <c r="K7345">
        <f>J7345*Weighting!$W$25</f>
        <v>0</v>
      </c>
      <c r="M7345" s="14"/>
    </row>
    <row r="7346" spans="1:25" x14ac:dyDescent="0.55000000000000004">
      <c r="O7346"/>
      <c r="P7346"/>
      <c r="Q7346"/>
      <c r="R7346"/>
    </row>
    <row r="7347" spans="1:25" ht="23.35" x14ac:dyDescent="0.8">
      <c r="A7347" s="21" t="s">
        <v>0</v>
      </c>
      <c r="B7347" s="21" t="str">
        <f>IFERROR(VLOOKUP(C7347,'Data Transformation'!$L$6:$M$426,2,FALSE),"")</f>
        <v/>
      </c>
      <c r="C7347" s="21">
        <f>C7323+1</f>
        <v>306</v>
      </c>
      <c r="D7347" s="21"/>
      <c r="E7347" s="21"/>
      <c r="F7347" s="21"/>
      <c r="G7347" s="21"/>
      <c r="H7347" s="22"/>
      <c r="I7347" s="22"/>
      <c r="J7347" s="22"/>
      <c r="K7347" s="21"/>
      <c r="L7347" s="21" t="str">
        <f>B7347</f>
        <v/>
      </c>
      <c r="M7347" s="23" t="e">
        <f>INDEX('Data Transformation'!$O$4:$O$424,MATCH($B7347,'Data Transformation'!$M$4:$M$424,0),MATCH($M$2,'Data Transformation'!$O$3,0))</f>
        <v>#N/A</v>
      </c>
      <c r="N7347" s="27" t="e">
        <f>IF('Input and Summary Results'!$J$16="minimum",'Bin Analysis'!X7348/(M7347-1),'Bin Analysis'!Y7347/('Bin Analysis'!M7347-1))</f>
        <v>#N/A</v>
      </c>
      <c r="O7347" s="27" t="e">
        <f>IF(M7347=FALSE,NA(),(VLOOKUP(1,C7350:K7369,4,FALSE))/(M7347-1))</f>
        <v>#N/A</v>
      </c>
      <c r="P7347" s="27" t="e">
        <f>IF(M7347=FALSE,NA(),SUM(J7350:J7369)/Weighting!$S$5)</f>
        <v>#N/A</v>
      </c>
      <c r="Q7347" s="27" t="e">
        <f>IF(M7347=FALSE,NA(),SUM(K7350:K7369)/Weighting!$S$6)</f>
        <v>#N/A</v>
      </c>
      <c r="R7347" s="27" t="e">
        <f>IF(M7347=FALSE,NA(),(VLOOKUP(1,G7350:K7369,3,FALSE))/(M7347-1))</f>
        <v>#N/A</v>
      </c>
      <c r="S7347" s="22" t="e">
        <f>IF(M7347=FALSE,NA(),IF(SUM(J7350:J7369)=2,"yes","no"))</f>
        <v>#N/A</v>
      </c>
      <c r="X7347" s="2" cm="2">
        <f t="array" ref="X7347:X7348">FREQUENCY(IF('Data Transformation'!$B$425:$B$6424='Bin Analysis'!L7347,'Data Transformation'!$G$425:$G$6424),'Data Transformation'!$U$11)</f>
        <v>0</v>
      </c>
      <c r="Y7347" s="2" cm="2">
        <f t="array" ref="Y7347:Y7348">FREQUENCY(IF('Data Transformation'!$B$425:$B$6424='Bin Analysis'!L7347,'Data Transformation'!$G$425:$G$6424),'Data Transformation'!$U$12)</f>
        <v>0</v>
      </c>
    </row>
    <row r="7348" spans="1:25" x14ac:dyDescent="0.55000000000000004">
      <c r="A7348" s="14" t="s">
        <v>67</v>
      </c>
      <c r="B7348" t="s">
        <v>47</v>
      </c>
      <c r="C7348" t="s">
        <v>5</v>
      </c>
      <c r="D7348" t="s">
        <v>100</v>
      </c>
      <c r="E7348" t="s">
        <v>101</v>
      </c>
      <c r="F7348" t="s">
        <v>102</v>
      </c>
      <c r="G7348" t="s">
        <v>70</v>
      </c>
      <c r="H7348" t="s">
        <v>31</v>
      </c>
      <c r="I7348" t="s">
        <v>32</v>
      </c>
      <c r="J7348" t="s">
        <v>46</v>
      </c>
      <c r="K7348" s="14" t="s">
        <v>45</v>
      </c>
      <c r="M7348" s="14"/>
      <c r="X7348" s="2">
        <v>0</v>
      </c>
      <c r="Y7348" s="2">
        <v>0</v>
      </c>
    </row>
    <row r="7349" spans="1:25" x14ac:dyDescent="0.55000000000000004">
      <c r="A7349" s="32"/>
      <c r="D7349" t="e">
        <f>IF(C7349=1,'Data Transformation'!$G$3+0.5*'Data Transformation'!$W$25,IF(C7350=1,D7350-'Data Transformation'!$W$25,FALSE))</f>
        <v>#NUM!</v>
      </c>
      <c r="E7349">
        <f t="array" ref="E7349">IF(ISLOGICAL(D7349),"",FREQUENCY(IF('Data Transformation'!$B$425:$B$8425='Bin Analysis'!$B7347,'Data Transformation'!$G$425:$G$8425),D7349))</f>
        <v>2001</v>
      </c>
      <c r="F7349" t="e">
        <f>IF(ISLOGICAL(D7349),"",E7349-E7348)</f>
        <v>#VALUE!</v>
      </c>
      <c r="M7349" s="14"/>
    </row>
    <row r="7350" spans="1:25" x14ac:dyDescent="0.55000000000000004">
      <c r="A7350" s="32" t="e">
        <f>IF(Weighting!$P$6&gt;0,B7350,"")</f>
        <v>#NUM!</v>
      </c>
      <c r="B7350" t="e">
        <f>Weighting!$C$6</f>
        <v>#DIV/0!</v>
      </c>
      <c r="C7350" t="e">
        <f>Weighting!$F$6</f>
        <v>#NUM!</v>
      </c>
      <c r="D7350" t="e">
        <f>IF(C7350=1,'Data Transformation'!$G$3+0.5*'Data Transformation'!$W$25,IF(C7351=1,D7351-'Data Transformation'!$W$25,FALSE))</f>
        <v>#NUM!</v>
      </c>
      <c r="E7350">
        <f t="array" ref="E7350">IF(ISLOGICAL(D7350),"",FREQUENCY(IF('Data Transformation'!$B$425:$B$8425='Bin Analysis'!$B7347,'Data Transformation'!$G$425:$G$8425),D7350))</f>
        <v>2001</v>
      </c>
      <c r="F7350">
        <f>IF(ISLOGICAL(D7350),"",E7350-E7349)</f>
        <v>0</v>
      </c>
      <c r="G7350">
        <f>Weighting!$H$6</f>
        <v>1</v>
      </c>
      <c r="H7350">
        <f t="array" ref="H7350">FREQUENCY(IF('Data Transformation'!$B$4:$B$8425=B7347,'Data Transformation'!$G$4:$G$8425),'Bin Analysis'!$B7350)</f>
        <v>2073</v>
      </c>
      <c r="I7350">
        <f>H7350-H7349</f>
        <v>2073</v>
      </c>
      <c r="J7350">
        <f>IF(I7350=0,0,1)</f>
        <v>1</v>
      </c>
      <c r="K7350" t="e">
        <f>J7350*Weighting!$W$6</f>
        <v>#NUM!</v>
      </c>
      <c r="M7350" s="14"/>
    </row>
    <row r="7351" spans="1:25" x14ac:dyDescent="0.55000000000000004">
      <c r="A7351" s="32" t="str">
        <f>IF(Weighting!$P$7&gt;0,B7351,"")</f>
        <v/>
      </c>
      <c r="B7351" t="e">
        <f>Weighting!$C$7</f>
        <v>#DIV/0!</v>
      </c>
      <c r="C7351" t="e">
        <f>Weighting!$F$7</f>
        <v>#NUM!</v>
      </c>
      <c r="D7351" t="e">
        <f>IF(C7351=1,'Data Transformation'!$G$3+0.5*'Data Transformation'!$W$25,IF(C7352=1,D7352-'Data Transformation'!$W$25,FALSE))</f>
        <v>#NUM!</v>
      </c>
      <c r="E7351">
        <f t="array" ref="E7351">IF(ISLOGICAL(D7351),"",FREQUENCY(IF('Data Transformation'!$B$425:$B$8425='Bin Analysis'!$B7347,'Data Transformation'!$G$425:$G$8425),D7351))</f>
        <v>2001</v>
      </c>
      <c r="F7351">
        <f t="shared" ref="F7351:F7369" si="918">IF(ISLOGICAL(D7351),"",E7351-E7350)</f>
        <v>0</v>
      </c>
      <c r="G7351">
        <f>Weighting!$H$7</f>
        <v>0</v>
      </c>
      <c r="H7351">
        <f t="array" ref="H7351">FREQUENCY(IF('Data Transformation'!$B$4:$B$8425=B7347,'Data Transformation'!$G$4:$G$8425),'Bin Analysis'!$B7351)</f>
        <v>2073</v>
      </c>
      <c r="I7351">
        <f t="shared" ref="I7351:I7369" si="919">H7351-H7350</f>
        <v>0</v>
      </c>
      <c r="J7351">
        <f>IF(I7351=0,0,1)</f>
        <v>0</v>
      </c>
      <c r="K7351">
        <f>J7351*Weighting!$W$7</f>
        <v>0</v>
      </c>
      <c r="M7351" s="14"/>
    </row>
    <row r="7352" spans="1:25" x14ac:dyDescent="0.55000000000000004">
      <c r="A7352" s="32" t="str">
        <f>IF(Weighting!$P$8&gt;0,B7352,"")</f>
        <v/>
      </c>
      <c r="B7352" t="e">
        <f>Weighting!$C$8</f>
        <v>#DIV/0!</v>
      </c>
      <c r="C7352" t="e">
        <f>Weighting!$F$8</f>
        <v>#NUM!</v>
      </c>
      <c r="D7352" t="e">
        <f>IF(C7352=1,'Data Transformation'!$G$3+0.5*'Data Transformation'!$W$25,IF(C7353=1,D7353-'Data Transformation'!$W$25,FALSE))</f>
        <v>#NUM!</v>
      </c>
      <c r="E7352">
        <f t="array" ref="E7352">IF(ISLOGICAL(D7352),"",FREQUENCY(IF('Data Transformation'!$B$425:$B$8425='Bin Analysis'!$B7347,'Data Transformation'!$G$425:$G$8425),D7352))</f>
        <v>2001</v>
      </c>
      <c r="F7352">
        <f t="shared" si="918"/>
        <v>0</v>
      </c>
      <c r="G7352">
        <f>Weighting!$H$8</f>
        <v>0</v>
      </c>
      <c r="H7352">
        <f t="array" ref="H7352">FREQUENCY(IF('Data Transformation'!$B$4:$B$8425=B7347,'Data Transformation'!$G$4:$G$8425),'Bin Analysis'!$B7352)</f>
        <v>2073</v>
      </c>
      <c r="I7352">
        <f t="shared" si="919"/>
        <v>0</v>
      </c>
      <c r="J7352">
        <f t="shared" ref="J7352:J7369" si="920">IF(I7352=0,0,1)</f>
        <v>0</v>
      </c>
      <c r="K7352">
        <f>J7352*Weighting!$W$8</f>
        <v>0</v>
      </c>
      <c r="M7352" s="14"/>
    </row>
    <row r="7353" spans="1:25" x14ac:dyDescent="0.55000000000000004">
      <c r="A7353" s="32" t="str">
        <f>IF(Weighting!$P$9&gt;0,B7353,"")</f>
        <v/>
      </c>
      <c r="B7353" s="50" t="e">
        <f>Weighting!$C$9</f>
        <v>#DIV/0!</v>
      </c>
      <c r="C7353" t="e">
        <f>Weighting!$F$9</f>
        <v>#NUM!</v>
      </c>
      <c r="D7353" t="e">
        <f>IF(C7353=1,'Data Transformation'!$G$3+0.5*'Data Transformation'!$W$25,IF(C7354=1,D7354-'Data Transformation'!$W$25,FALSE))</f>
        <v>#NUM!</v>
      </c>
      <c r="E7353">
        <f t="array" ref="E7353">IF(ISLOGICAL(D7353),"",FREQUENCY(IF('Data Transformation'!$B$425:$B$8425='Bin Analysis'!$B7347,'Data Transformation'!$G$425:$G$8425),D7353))</f>
        <v>2001</v>
      </c>
      <c r="F7353">
        <f t="shared" si="918"/>
        <v>0</v>
      </c>
      <c r="G7353">
        <f>Weighting!$H$9</f>
        <v>0</v>
      </c>
      <c r="H7353">
        <f t="array" ref="H7353">FREQUENCY(IF('Data Transformation'!$B$4:$B$8425=B7347,'Data Transformation'!$G$4:$G$8425),'Bin Analysis'!$B7353)</f>
        <v>2073</v>
      </c>
      <c r="I7353">
        <f t="shared" si="919"/>
        <v>0</v>
      </c>
      <c r="J7353">
        <f t="shared" si="920"/>
        <v>0</v>
      </c>
      <c r="K7353">
        <f>J7353*Weighting!$W$9</f>
        <v>0</v>
      </c>
      <c r="M7353" s="14"/>
    </row>
    <row r="7354" spans="1:25" x14ac:dyDescent="0.55000000000000004">
      <c r="A7354" s="32" t="str">
        <f>IF(Weighting!$P$10&gt;0,B7354,"")</f>
        <v/>
      </c>
      <c r="B7354" t="e">
        <f>Weighting!$C$10</f>
        <v>#DIV/0!</v>
      </c>
      <c r="C7354" t="e">
        <f>Weighting!$F$10</f>
        <v>#NUM!</v>
      </c>
      <c r="D7354" t="e">
        <f>IF(C7354=1,'Data Transformation'!$G$3+0.5*'Data Transformation'!$W$25,IF(C7355=1,D7355-'Data Transformation'!$W$25,FALSE))</f>
        <v>#NUM!</v>
      </c>
      <c r="E7354">
        <f t="array" ref="E7354">IF(ISLOGICAL(D7354),"",FREQUENCY(IF('Data Transformation'!$B$425:$B$8425='Bin Analysis'!$B7347,'Data Transformation'!$G$425:$G$8425),D7354))</f>
        <v>2001</v>
      </c>
      <c r="F7354">
        <f t="shared" si="918"/>
        <v>0</v>
      </c>
      <c r="G7354">
        <f>Weighting!$H$10</f>
        <v>0</v>
      </c>
      <c r="H7354">
        <f t="array" ref="H7354">FREQUENCY(IF('Data Transformation'!$B$4:$B$8425=B7347,'Data Transformation'!$G$4:$G$8425),'Bin Analysis'!$B7354)</f>
        <v>2073</v>
      </c>
      <c r="I7354">
        <f t="shared" si="919"/>
        <v>0</v>
      </c>
      <c r="J7354">
        <f t="shared" si="920"/>
        <v>0</v>
      </c>
      <c r="K7354">
        <f>J7354*Weighting!$W$10</f>
        <v>0</v>
      </c>
      <c r="M7354" s="14"/>
    </row>
    <row r="7355" spans="1:25" x14ac:dyDescent="0.55000000000000004">
      <c r="A7355" s="32" t="str">
        <f>IF(Weighting!$P$11&gt;0,B7355,"")</f>
        <v/>
      </c>
      <c r="B7355" t="e">
        <f>Weighting!$C$11</f>
        <v>#DIV/0!</v>
      </c>
      <c r="C7355" t="e">
        <f>Weighting!$F$11</f>
        <v>#NUM!</v>
      </c>
      <c r="D7355" t="e">
        <f>IF(C7355=1,'Data Transformation'!$G$3+0.5*'Data Transformation'!$W$25,IF(C7356=1,D7356-'Data Transformation'!$W$25,FALSE))</f>
        <v>#NUM!</v>
      </c>
      <c r="E7355">
        <f t="array" ref="E7355">IF(ISLOGICAL(D7355),"",FREQUENCY(IF('Data Transformation'!$B$425:$B$8425='Bin Analysis'!$B7347,'Data Transformation'!$G$425:$G$8425),D7355))</f>
        <v>2001</v>
      </c>
      <c r="F7355">
        <f t="shared" si="918"/>
        <v>0</v>
      </c>
      <c r="G7355">
        <f>Weighting!$H$11</f>
        <v>0</v>
      </c>
      <c r="H7355">
        <f t="array" ref="H7355">FREQUENCY(IF('Data Transformation'!$B$4:$B$8425=B7347,'Data Transformation'!$G$4:$G$8425),'Bin Analysis'!$B7355)</f>
        <v>2073</v>
      </c>
      <c r="I7355">
        <f t="shared" si="919"/>
        <v>0</v>
      </c>
      <c r="J7355">
        <f t="shared" si="920"/>
        <v>0</v>
      </c>
      <c r="K7355">
        <f>J7355*Weighting!$W$11</f>
        <v>0</v>
      </c>
      <c r="M7355" s="14"/>
    </row>
    <row r="7356" spans="1:25" x14ac:dyDescent="0.55000000000000004">
      <c r="A7356" s="32" t="str">
        <f>IF(Weighting!$P$12&gt;0,B7356,"")</f>
        <v/>
      </c>
      <c r="B7356" t="e">
        <f>Weighting!$C$12</f>
        <v>#DIV/0!</v>
      </c>
      <c r="C7356" t="e">
        <f>Weighting!$F$12</f>
        <v>#NUM!</v>
      </c>
      <c r="D7356" t="e">
        <f>IF(C7356=1,'Data Transformation'!$G$3+0.5*'Data Transformation'!$W$25,IF(C7357=1,D7357-'Data Transformation'!$W$25,FALSE))</f>
        <v>#NUM!</v>
      </c>
      <c r="E7356">
        <f t="array" ref="E7356">IF(ISLOGICAL(D7356),"",FREQUENCY(IF('Data Transformation'!$B$425:$B$8425='Bin Analysis'!$B7347,'Data Transformation'!$G$425:$G$8425),D7356))</f>
        <v>2001</v>
      </c>
      <c r="F7356">
        <f t="shared" si="918"/>
        <v>0</v>
      </c>
      <c r="G7356">
        <f>Weighting!$H$12</f>
        <v>0</v>
      </c>
      <c r="H7356">
        <f t="array" ref="H7356">FREQUENCY(IF('Data Transformation'!$B$4:$B$8425=B7347,'Data Transformation'!$G$4:$G$8425),'Bin Analysis'!$B7356)</f>
        <v>2073</v>
      </c>
      <c r="I7356">
        <f t="shared" si="919"/>
        <v>0</v>
      </c>
      <c r="J7356">
        <f t="shared" si="920"/>
        <v>0</v>
      </c>
      <c r="K7356">
        <f>J7356*Weighting!$W$12</f>
        <v>0</v>
      </c>
      <c r="M7356" s="14"/>
    </row>
    <row r="7357" spans="1:25" x14ac:dyDescent="0.55000000000000004">
      <c r="A7357" s="32" t="str">
        <f>IF(Weighting!$P$13&gt;0,B7357,"")</f>
        <v/>
      </c>
      <c r="B7357" t="e">
        <f>Weighting!$C$13</f>
        <v>#DIV/0!</v>
      </c>
      <c r="C7357" t="e">
        <f>Weighting!$F$13</f>
        <v>#NUM!</v>
      </c>
      <c r="D7357" t="e">
        <f>IF(C7357=1,'Data Transformation'!$G$3+0.5*'Data Transformation'!$W$25,IF(C7358=1,D7358-'Data Transformation'!$W$25,FALSE))</f>
        <v>#NUM!</v>
      </c>
      <c r="E7357">
        <f t="array" ref="E7357">IF(ISLOGICAL(D7357),"",FREQUENCY(IF('Data Transformation'!$B$425:$B$8425='Bin Analysis'!$B7347,'Data Transformation'!$G$425:$G$8425),D7357))</f>
        <v>2001</v>
      </c>
      <c r="F7357">
        <f t="shared" si="918"/>
        <v>0</v>
      </c>
      <c r="G7357">
        <f>Weighting!$H$13</f>
        <v>0</v>
      </c>
      <c r="H7357">
        <f t="array" ref="H7357">FREQUENCY(IF('Data Transformation'!$B$4:$B$8425=B7347,'Data Transformation'!$G$4:$G$8425),'Bin Analysis'!$B7357)</f>
        <v>2073</v>
      </c>
      <c r="I7357">
        <f t="shared" si="919"/>
        <v>0</v>
      </c>
      <c r="J7357">
        <f t="shared" si="920"/>
        <v>0</v>
      </c>
      <c r="K7357">
        <f>J7357*Weighting!$W$13</f>
        <v>0</v>
      </c>
      <c r="M7357" s="14"/>
    </row>
    <row r="7358" spans="1:25" x14ac:dyDescent="0.55000000000000004">
      <c r="A7358" s="32" t="str">
        <f>IF(Weighting!$P$14&gt;0,B7358,"")</f>
        <v/>
      </c>
      <c r="B7358" t="e">
        <f>Weighting!$C$14</f>
        <v>#DIV/0!</v>
      </c>
      <c r="C7358" t="e">
        <f>Weighting!$F$14</f>
        <v>#NUM!</v>
      </c>
      <c r="D7358" t="e">
        <f>IF(C7358=1,'Data Transformation'!$G$3+0.5*'Data Transformation'!$W$25,IF(C7359=1,D7359-'Data Transformation'!$W$25,FALSE))</f>
        <v>#NUM!</v>
      </c>
      <c r="E7358">
        <f t="array" ref="E7358">IF(ISLOGICAL(D7358),"",FREQUENCY(IF('Data Transformation'!$B$425:$B$8425='Bin Analysis'!$B7347,'Data Transformation'!$G$425:$G$8425),D7358))</f>
        <v>2001</v>
      </c>
      <c r="F7358">
        <f t="shared" si="918"/>
        <v>0</v>
      </c>
      <c r="G7358">
        <f>Weighting!$H$14</f>
        <v>0</v>
      </c>
      <c r="H7358">
        <f t="array" ref="H7358">FREQUENCY(IF('Data Transformation'!$B$4:$B$8425=B7347,'Data Transformation'!$G$4:$G$8425),'Bin Analysis'!$B7358)</f>
        <v>2073</v>
      </c>
      <c r="I7358">
        <f t="shared" si="919"/>
        <v>0</v>
      </c>
      <c r="J7358">
        <f t="shared" si="920"/>
        <v>0</v>
      </c>
      <c r="K7358">
        <f>J7358*Weighting!$W$14</f>
        <v>0</v>
      </c>
      <c r="M7358" s="14"/>
    </row>
    <row r="7359" spans="1:25" x14ac:dyDescent="0.55000000000000004">
      <c r="A7359" s="32" t="str">
        <f>IF(Weighting!$P$15&gt;0,B7359,"")</f>
        <v/>
      </c>
      <c r="B7359" t="e">
        <f>Weighting!$C$15</f>
        <v>#DIV/0!</v>
      </c>
      <c r="C7359" t="e">
        <f>Weighting!$F$15</f>
        <v>#NUM!</v>
      </c>
      <c r="D7359" t="e">
        <f>IF(C7359=1,'Data Transformation'!$G$3+0.5*'Data Transformation'!$W$25,IF(C7360=1,D7360-'Data Transformation'!$W$25,FALSE))</f>
        <v>#NUM!</v>
      </c>
      <c r="E7359">
        <f t="array" ref="E7359">IF(ISLOGICAL(D7359),"",FREQUENCY(IF('Data Transformation'!$B$425:$B$8425='Bin Analysis'!$B7347,'Data Transformation'!$G$425:$G$8425),D7359))</f>
        <v>2001</v>
      </c>
      <c r="F7359">
        <f t="shared" si="918"/>
        <v>0</v>
      </c>
      <c r="G7359">
        <f>Weighting!$H$15</f>
        <v>0</v>
      </c>
      <c r="H7359">
        <f t="array" ref="H7359">FREQUENCY(IF('Data Transformation'!$B$4:$B$8425=B7347,'Data Transformation'!$G$4:$G$8425),'Bin Analysis'!$B7359)</f>
        <v>2073</v>
      </c>
      <c r="I7359">
        <f t="shared" si="919"/>
        <v>0</v>
      </c>
      <c r="J7359">
        <f t="shared" si="920"/>
        <v>0</v>
      </c>
      <c r="K7359">
        <f>J7359*Weighting!$W$15</f>
        <v>0</v>
      </c>
      <c r="M7359" s="14"/>
    </row>
    <row r="7360" spans="1:25" x14ac:dyDescent="0.55000000000000004">
      <c r="A7360" s="32" t="str">
        <f>IF(Weighting!$P$16&gt;0,B7360,"")</f>
        <v/>
      </c>
      <c r="B7360" t="e">
        <f>Weighting!$C$16</f>
        <v>#DIV/0!</v>
      </c>
      <c r="C7360" t="e">
        <f>Weighting!$F$16</f>
        <v>#NUM!</v>
      </c>
      <c r="D7360" t="e">
        <f>IF(C7360=1,'Data Transformation'!$G$3+0.5*'Data Transformation'!$W$25,IF(C7361=1,D7361-'Data Transformation'!$W$25,FALSE))</f>
        <v>#NUM!</v>
      </c>
      <c r="E7360">
        <f t="array" ref="E7360">IF(ISLOGICAL(D7360),"",FREQUENCY(IF('Data Transformation'!$B$425:$B$8425='Bin Analysis'!$B7347,'Data Transformation'!$G$425:$G$8425),D7360))</f>
        <v>2001</v>
      </c>
      <c r="F7360">
        <f t="shared" si="918"/>
        <v>0</v>
      </c>
      <c r="G7360">
        <f>Weighting!$H$16</f>
        <v>0</v>
      </c>
      <c r="H7360">
        <f t="array" ref="H7360">FREQUENCY(IF('Data Transformation'!$B$4:$B$8425=B7347,'Data Transformation'!$G$4:$G$8425),'Bin Analysis'!$B7360)</f>
        <v>2073</v>
      </c>
      <c r="I7360">
        <f t="shared" si="919"/>
        <v>0</v>
      </c>
      <c r="J7360">
        <f t="shared" si="920"/>
        <v>0</v>
      </c>
      <c r="K7360">
        <f>J7360*Weighting!$W$16</f>
        <v>0</v>
      </c>
      <c r="M7360" s="14"/>
    </row>
    <row r="7361" spans="1:25" x14ac:dyDescent="0.55000000000000004">
      <c r="A7361" s="32" t="str">
        <f>IF(Weighting!$P$17&gt;0,B7361,"")</f>
        <v/>
      </c>
      <c r="B7361" t="e">
        <f>Weighting!$C$17</f>
        <v>#DIV/0!</v>
      </c>
      <c r="C7361" t="e">
        <f>Weighting!$F$17</f>
        <v>#NUM!</v>
      </c>
      <c r="D7361" t="e">
        <f>IF(C7361=1,'Data Transformation'!$G$3+0.5*'Data Transformation'!$W$25,IF(C7362=1,D7362-'Data Transformation'!$W$25,FALSE))</f>
        <v>#NUM!</v>
      </c>
      <c r="E7361">
        <f t="array" ref="E7361">IF(ISLOGICAL(D7361),"",FREQUENCY(IF('Data Transformation'!$B$425:$B$8425='Bin Analysis'!$B7347,'Data Transformation'!$G$425:$G$8425),D7361))</f>
        <v>2001</v>
      </c>
      <c r="F7361">
        <f t="shared" si="918"/>
        <v>0</v>
      </c>
      <c r="G7361">
        <f>Weighting!$H$17</f>
        <v>0</v>
      </c>
      <c r="H7361">
        <f t="array" ref="H7361">FREQUENCY(IF('Data Transformation'!$B$4:$B$8425=B7347,'Data Transformation'!$G$4:$G$8425),'Bin Analysis'!$B7361)</f>
        <v>2073</v>
      </c>
      <c r="I7361">
        <f t="shared" si="919"/>
        <v>0</v>
      </c>
      <c r="J7361">
        <f t="shared" si="920"/>
        <v>0</v>
      </c>
      <c r="K7361">
        <f>J7361*Weighting!$W$17</f>
        <v>0</v>
      </c>
      <c r="M7361" s="14"/>
    </row>
    <row r="7362" spans="1:25" x14ac:dyDescent="0.55000000000000004">
      <c r="A7362" s="32" t="str">
        <f>IF(Weighting!$P$18&gt;0,B7362,"")</f>
        <v/>
      </c>
      <c r="B7362" t="e">
        <f>Weighting!$C$18</f>
        <v>#DIV/0!</v>
      </c>
      <c r="C7362" t="e">
        <f>Weighting!$F$18</f>
        <v>#NUM!</v>
      </c>
      <c r="D7362" t="e">
        <f>IF(C7362=1,'Data Transformation'!$G$3+0.5*'Data Transformation'!$W$25,IF(C7363=1,D7363-'Data Transformation'!$W$25,FALSE))</f>
        <v>#NUM!</v>
      </c>
      <c r="E7362">
        <f t="array" ref="E7362">IF(ISLOGICAL(D7362),"",FREQUENCY(IF('Data Transformation'!$B$425:$B$8425='Bin Analysis'!$B7347,'Data Transformation'!$G$425:$G$8425),D7362))</f>
        <v>2001</v>
      </c>
      <c r="F7362">
        <f t="shared" si="918"/>
        <v>0</v>
      </c>
      <c r="G7362">
        <f>Weighting!$H$18</f>
        <v>0</v>
      </c>
      <c r="H7362">
        <f t="array" ref="H7362">FREQUENCY(IF('Data Transformation'!$B$4:$B$8425=B7347,'Data Transformation'!$G$4:$G$8425),'Bin Analysis'!$B7362)</f>
        <v>2073</v>
      </c>
      <c r="I7362">
        <f t="shared" si="919"/>
        <v>0</v>
      </c>
      <c r="J7362">
        <f t="shared" si="920"/>
        <v>0</v>
      </c>
      <c r="K7362">
        <f>J7362*Weighting!$W$18</f>
        <v>0</v>
      </c>
      <c r="M7362" s="14"/>
    </row>
    <row r="7363" spans="1:25" x14ac:dyDescent="0.55000000000000004">
      <c r="A7363" s="32" t="str">
        <f>IF(Weighting!$P$19&gt;0,B7363,"")</f>
        <v/>
      </c>
      <c r="B7363" t="e">
        <f>Weighting!$C$19</f>
        <v>#DIV/0!</v>
      </c>
      <c r="C7363" t="e">
        <f>Weighting!$F$19</f>
        <v>#NUM!</v>
      </c>
      <c r="D7363" t="e">
        <f>IF(C7363=1,'Data Transformation'!$G$3+0.5*'Data Transformation'!$W$25,IF(C7364=1,D7364-'Data Transformation'!$W$25,FALSE))</f>
        <v>#NUM!</v>
      </c>
      <c r="E7363">
        <f t="array" ref="E7363">IF(ISLOGICAL(D7363),"",FREQUENCY(IF('Data Transformation'!$B$425:$B$8425='Bin Analysis'!$B7347,'Data Transformation'!$G$425:$G$8425),D7363))</f>
        <v>2001</v>
      </c>
      <c r="F7363">
        <f t="shared" si="918"/>
        <v>0</v>
      </c>
      <c r="G7363">
        <f>Weighting!$H$19</f>
        <v>0</v>
      </c>
      <c r="H7363">
        <f t="array" ref="H7363">FREQUENCY(IF('Data Transformation'!$B$4:$B$8425=B7347,'Data Transformation'!$G$4:$G$8425),'Bin Analysis'!$B7363)</f>
        <v>2073</v>
      </c>
      <c r="I7363">
        <f t="shared" si="919"/>
        <v>0</v>
      </c>
      <c r="J7363">
        <f t="shared" si="920"/>
        <v>0</v>
      </c>
      <c r="K7363">
        <f>J7363*Weighting!$W$19</f>
        <v>0</v>
      </c>
      <c r="M7363" s="14"/>
    </row>
    <row r="7364" spans="1:25" x14ac:dyDescent="0.55000000000000004">
      <c r="A7364" s="32" t="str">
        <f>IF(Weighting!$P$20&gt;0,B7364,"")</f>
        <v/>
      </c>
      <c r="B7364" t="e">
        <f>Weighting!$C$20</f>
        <v>#DIV/0!</v>
      </c>
      <c r="C7364" t="e">
        <f>Weighting!$F$20</f>
        <v>#NUM!</v>
      </c>
      <c r="D7364" t="e">
        <f>IF(C7364=1,'Data Transformation'!$G$3+0.5*'Data Transformation'!$W$25,IF(C7365=1,D7365-'Data Transformation'!$W$25,FALSE))</f>
        <v>#NUM!</v>
      </c>
      <c r="E7364">
        <f t="array" ref="E7364">IF(ISLOGICAL(D7364),"",FREQUENCY(IF('Data Transformation'!$B$425:$B$8425='Bin Analysis'!$B7347,'Data Transformation'!$G$425:$G$8425),D7364))</f>
        <v>2001</v>
      </c>
      <c r="F7364">
        <f t="shared" si="918"/>
        <v>0</v>
      </c>
      <c r="G7364">
        <f>Weighting!$H$20</f>
        <v>0</v>
      </c>
      <c r="H7364">
        <f t="array" ref="H7364">FREQUENCY(IF('Data Transformation'!$B$4:$B$8425=B7347,'Data Transformation'!$G$4:$G$8425),'Bin Analysis'!$B7364)</f>
        <v>2073</v>
      </c>
      <c r="I7364">
        <f t="shared" si="919"/>
        <v>0</v>
      </c>
      <c r="J7364">
        <f t="shared" si="920"/>
        <v>0</v>
      </c>
      <c r="K7364">
        <f>J7364*Weighting!$W$20</f>
        <v>0</v>
      </c>
      <c r="M7364" s="14"/>
    </row>
    <row r="7365" spans="1:25" x14ac:dyDescent="0.55000000000000004">
      <c r="A7365" s="32" t="str">
        <f>IF(Weighting!$P$21&gt;0,B7365,"")</f>
        <v/>
      </c>
      <c r="B7365" t="e">
        <f>Weighting!$C$21</f>
        <v>#DIV/0!</v>
      </c>
      <c r="C7365" t="e">
        <f>Weighting!$F$21</f>
        <v>#NUM!</v>
      </c>
      <c r="D7365" t="e">
        <f>IF(C7365=1,'Data Transformation'!$G$3+0.5*'Data Transformation'!$W$25,IF(C7366=1,D7366-'Data Transformation'!$W$25,FALSE))</f>
        <v>#NUM!</v>
      </c>
      <c r="E7365">
        <f t="array" ref="E7365">IF(ISLOGICAL(D7365),"",FREQUENCY(IF('Data Transformation'!$B$425:$B$8425='Bin Analysis'!$B7347,'Data Transformation'!$G$425:$G$8425),D7365))</f>
        <v>2001</v>
      </c>
      <c r="F7365">
        <f t="shared" si="918"/>
        <v>0</v>
      </c>
      <c r="G7365">
        <f>Weighting!$H$21</f>
        <v>0</v>
      </c>
      <c r="H7365">
        <f t="array" ref="H7365">FREQUENCY(IF('Data Transformation'!$B$4:$B$8425=B7347,'Data Transformation'!$G$4:$G$8425),'Bin Analysis'!$B7365)</f>
        <v>2073</v>
      </c>
      <c r="I7365">
        <f t="shared" si="919"/>
        <v>0</v>
      </c>
      <c r="J7365">
        <f t="shared" si="920"/>
        <v>0</v>
      </c>
      <c r="K7365">
        <f>J7365*Weighting!$W$21</f>
        <v>0</v>
      </c>
      <c r="M7365" s="14"/>
    </row>
    <row r="7366" spans="1:25" x14ac:dyDescent="0.55000000000000004">
      <c r="A7366" s="32" t="str">
        <f>IF(Weighting!$P$22&gt;0,B7366,"")</f>
        <v/>
      </c>
      <c r="B7366" t="e">
        <f>Weighting!$C$22</f>
        <v>#DIV/0!</v>
      </c>
      <c r="C7366" t="e">
        <f>Weighting!$F$22</f>
        <v>#NUM!</v>
      </c>
      <c r="D7366" t="e">
        <f>IF(C7366=1,'Data Transformation'!$G$3+0.5*'Data Transformation'!$W$25,IF(C7367=1,D7367-'Data Transformation'!$W$25,FALSE))</f>
        <v>#NUM!</v>
      </c>
      <c r="E7366">
        <f t="array" ref="E7366">IF(ISLOGICAL(D7366),"",FREQUENCY(IF('Data Transformation'!$B$425:$B$8425='Bin Analysis'!$B7347,'Data Transformation'!$G$425:$G$8425),D7366))</f>
        <v>2001</v>
      </c>
      <c r="F7366">
        <f t="shared" si="918"/>
        <v>0</v>
      </c>
      <c r="G7366">
        <f>Weighting!$H$22</f>
        <v>0</v>
      </c>
      <c r="H7366">
        <f t="array" ref="H7366">FREQUENCY(IF('Data Transformation'!$B$4:$B$8425=B7347,'Data Transformation'!$G$4:$G$8425),'Bin Analysis'!$B7366)</f>
        <v>2073</v>
      </c>
      <c r="I7366">
        <f t="shared" si="919"/>
        <v>0</v>
      </c>
      <c r="J7366">
        <f t="shared" si="920"/>
        <v>0</v>
      </c>
      <c r="K7366">
        <f>J7366*Weighting!$W$22</f>
        <v>0</v>
      </c>
      <c r="M7366" s="14"/>
    </row>
    <row r="7367" spans="1:25" x14ac:dyDescent="0.55000000000000004">
      <c r="A7367" s="32" t="str">
        <f>IF(Weighting!$P$23&gt;0,B7367,"")</f>
        <v/>
      </c>
      <c r="B7367" t="e">
        <f>Weighting!$C$23</f>
        <v>#DIV/0!</v>
      </c>
      <c r="C7367" t="e">
        <f>Weighting!$F$23</f>
        <v>#NUM!</v>
      </c>
      <c r="D7367" t="e">
        <f>IF(C7367=1,'Data Transformation'!$G$3+0.5*'Data Transformation'!$W$25,IF(C7368=1,D7368-'Data Transformation'!$W$25,FALSE))</f>
        <v>#NUM!</v>
      </c>
      <c r="E7367">
        <f t="array" ref="E7367">IF(ISLOGICAL(D7367),"",FREQUENCY(IF('Data Transformation'!$B$425:$B$8425='Bin Analysis'!$B7347,'Data Transformation'!$G$425:$G$8425),D7367))</f>
        <v>2001</v>
      </c>
      <c r="F7367">
        <f t="shared" si="918"/>
        <v>0</v>
      </c>
      <c r="G7367">
        <f>Weighting!$H$23</f>
        <v>0</v>
      </c>
      <c r="H7367">
        <f t="array" ref="H7367">FREQUENCY(IF('Data Transformation'!$B$4:$B$8425=B7347,'Data Transformation'!$G$4:$G$8425),'Bin Analysis'!$B7367)</f>
        <v>2073</v>
      </c>
      <c r="I7367">
        <f t="shared" si="919"/>
        <v>0</v>
      </c>
      <c r="J7367">
        <f t="shared" si="920"/>
        <v>0</v>
      </c>
      <c r="K7367">
        <f>J7367*Weighting!$W$23</f>
        <v>0</v>
      </c>
      <c r="M7367" s="14"/>
    </row>
    <row r="7368" spans="1:25" x14ac:dyDescent="0.55000000000000004">
      <c r="A7368" s="32" t="str">
        <f>IF(Weighting!$P$24&gt;0,B7368,"")</f>
        <v/>
      </c>
      <c r="B7368" t="e">
        <f>Weighting!$C$24</f>
        <v>#DIV/0!</v>
      </c>
      <c r="C7368" t="e">
        <f>Weighting!$F$24</f>
        <v>#NUM!</v>
      </c>
      <c r="D7368" t="e">
        <f>IF(C7368=1,'Data Transformation'!$G$3+0.5*'Data Transformation'!$W$25,IF(C7369=1,D7369-'Data Transformation'!$W$25,FALSE))</f>
        <v>#NUM!</v>
      </c>
      <c r="E7368">
        <f t="array" ref="E7368">IF(ISLOGICAL(D7368),"",FREQUENCY(IF('Data Transformation'!$B$425:$B$8425='Bin Analysis'!$B7347,'Data Transformation'!$G$425:$G$8425),D7368))</f>
        <v>2001</v>
      </c>
      <c r="F7368">
        <f t="shared" si="918"/>
        <v>0</v>
      </c>
      <c r="G7368">
        <f>Weighting!$H$24</f>
        <v>0</v>
      </c>
      <c r="H7368">
        <f t="array" ref="H7368">FREQUENCY(IF('Data Transformation'!$B$4:$B$8425=B7347,'Data Transformation'!$G$4:$G$8425),'Bin Analysis'!$B7368)</f>
        <v>2073</v>
      </c>
      <c r="I7368">
        <f t="shared" si="919"/>
        <v>0</v>
      </c>
      <c r="J7368">
        <f t="shared" si="920"/>
        <v>0</v>
      </c>
      <c r="K7368">
        <f>J7368*Weighting!$W$24</f>
        <v>0</v>
      </c>
      <c r="M7368" s="14"/>
    </row>
    <row r="7369" spans="1:25" x14ac:dyDescent="0.55000000000000004">
      <c r="A7369" s="32" t="str">
        <f>IF(Weighting!$P$25&gt;0,B7369,"")</f>
        <v/>
      </c>
      <c r="B7369" t="e">
        <f>Weighting!$C$25</f>
        <v>#DIV/0!</v>
      </c>
      <c r="C7369" t="e">
        <f>Weighting!$F$25</f>
        <v>#NUM!</v>
      </c>
      <c r="D7369" t="e">
        <f>IF(C7369=1,'Data Transformation'!$G$3+0.5*'Data Transformation'!$W$25,IF(C7370=1,D7370-'Data Transformation'!$W$25,FALSE))</f>
        <v>#NUM!</v>
      </c>
      <c r="E7369">
        <f t="array" ref="E7369">IF(ISLOGICAL(D7369),"",FREQUENCY(IF('Data Transformation'!$B$425:$B$8425='Bin Analysis'!$B7347,'Data Transformation'!$G$425:$G$8425),D7369))</f>
        <v>2001</v>
      </c>
      <c r="F7369">
        <f t="shared" si="918"/>
        <v>0</v>
      </c>
      <c r="G7369">
        <f>Weighting!$H$25</f>
        <v>0</v>
      </c>
      <c r="H7369">
        <f t="array" ref="H7369">FREQUENCY(IF('Data Transformation'!$B$4:$B$8425=B7347,'Data Transformation'!$G$4:$G$8425),'Bin Analysis'!$B7369)</f>
        <v>2073</v>
      </c>
      <c r="I7369">
        <f t="shared" si="919"/>
        <v>0</v>
      </c>
      <c r="J7369">
        <f t="shared" si="920"/>
        <v>0</v>
      </c>
      <c r="K7369">
        <f>J7369*Weighting!$W$25</f>
        <v>0</v>
      </c>
      <c r="M7369" s="14"/>
    </row>
    <row r="7370" spans="1:25" x14ac:dyDescent="0.55000000000000004">
      <c r="O7370"/>
      <c r="P7370"/>
      <c r="Q7370"/>
      <c r="R7370"/>
    </row>
    <row r="7371" spans="1:25" ht="23.35" x14ac:dyDescent="0.8">
      <c r="A7371" s="21" t="s">
        <v>0</v>
      </c>
      <c r="B7371" s="21" t="str">
        <f>IFERROR(VLOOKUP(C7371,'Data Transformation'!$L$6:$M$426,2,FALSE),"")</f>
        <v/>
      </c>
      <c r="C7371" s="21">
        <f>C7347+1</f>
        <v>307</v>
      </c>
      <c r="D7371" s="21"/>
      <c r="E7371" s="21"/>
      <c r="F7371" s="21"/>
      <c r="G7371" s="21"/>
      <c r="H7371" s="22"/>
      <c r="I7371" s="22"/>
      <c r="J7371" s="22"/>
      <c r="K7371" s="21"/>
      <c r="L7371" s="21" t="str">
        <f>B7371</f>
        <v/>
      </c>
      <c r="M7371" s="23" t="e">
        <f>INDEX('Data Transformation'!$O$4:$O$424,MATCH($B7371,'Data Transformation'!$M$4:$M$424,0),MATCH($M$2,'Data Transformation'!$O$3,0))</f>
        <v>#N/A</v>
      </c>
      <c r="N7371" s="27" t="e">
        <f>IF('Input and Summary Results'!$J$16="minimum",'Bin Analysis'!X7372/(M7371-1),'Bin Analysis'!Y7371/('Bin Analysis'!M7371-1))</f>
        <v>#N/A</v>
      </c>
      <c r="O7371" s="27" t="e">
        <f>IF(M7371=FALSE,NA(),(VLOOKUP(1,C7374:K7393,4,FALSE))/(M7371-1))</f>
        <v>#N/A</v>
      </c>
      <c r="P7371" s="27" t="e">
        <f>IF(M7371=FALSE,NA(),SUM(J7374:J7393)/Weighting!$S$5)</f>
        <v>#N/A</v>
      </c>
      <c r="Q7371" s="27" t="e">
        <f>IF(M7371=FALSE,NA(),SUM(K7374:K7393)/Weighting!$S$6)</f>
        <v>#N/A</v>
      </c>
      <c r="R7371" s="27" t="e">
        <f>IF(M7371=FALSE,NA(),(VLOOKUP(1,G7374:K7393,3,FALSE))/(M7371-1))</f>
        <v>#N/A</v>
      </c>
      <c r="S7371" s="22" t="e">
        <f>IF(M7371=FALSE,NA(),IF(SUM(J7374:J7393)=2,"yes","no"))</f>
        <v>#N/A</v>
      </c>
      <c r="X7371" s="2" cm="2">
        <f t="array" ref="X7371:X7372">FREQUENCY(IF('Data Transformation'!$B$425:$B$6424='Bin Analysis'!L7371,'Data Transformation'!$G$425:$G$6424),'Data Transformation'!$U$11)</f>
        <v>0</v>
      </c>
      <c r="Y7371" s="2" cm="2">
        <f t="array" ref="Y7371:Y7372">FREQUENCY(IF('Data Transformation'!$B$425:$B$6424='Bin Analysis'!L7371,'Data Transformation'!$G$425:$G$6424),'Data Transformation'!$U$12)</f>
        <v>0</v>
      </c>
    </row>
    <row r="7372" spans="1:25" x14ac:dyDescent="0.55000000000000004">
      <c r="A7372" s="14" t="s">
        <v>67</v>
      </c>
      <c r="B7372" t="s">
        <v>47</v>
      </c>
      <c r="C7372" t="s">
        <v>5</v>
      </c>
      <c r="D7372" t="s">
        <v>100</v>
      </c>
      <c r="E7372" t="s">
        <v>101</v>
      </c>
      <c r="F7372" t="s">
        <v>102</v>
      </c>
      <c r="G7372" t="s">
        <v>70</v>
      </c>
      <c r="H7372" t="s">
        <v>31</v>
      </c>
      <c r="I7372" t="s">
        <v>32</v>
      </c>
      <c r="J7372" t="s">
        <v>46</v>
      </c>
      <c r="K7372" s="14" t="s">
        <v>45</v>
      </c>
      <c r="M7372" s="14"/>
      <c r="X7372" s="2">
        <v>0</v>
      </c>
      <c r="Y7372" s="2">
        <v>0</v>
      </c>
    </row>
    <row r="7373" spans="1:25" x14ac:dyDescent="0.55000000000000004">
      <c r="A7373" s="32"/>
      <c r="D7373" t="e">
        <f>IF(C7373=1,'Data Transformation'!$G$3+0.5*'Data Transformation'!$W$25,IF(C7374=1,D7374-'Data Transformation'!$W$25,FALSE))</f>
        <v>#NUM!</v>
      </c>
      <c r="E7373">
        <f t="array" ref="E7373">IF(ISLOGICAL(D7373),"",FREQUENCY(IF('Data Transformation'!$B$425:$B$8425='Bin Analysis'!$B7371,'Data Transformation'!$G$425:$G$8425),D7373))</f>
        <v>2001</v>
      </c>
      <c r="F7373" t="e">
        <f>IF(ISLOGICAL(D7373),"",E7373-E7372)</f>
        <v>#VALUE!</v>
      </c>
      <c r="M7373" s="14"/>
    </row>
    <row r="7374" spans="1:25" x14ac:dyDescent="0.55000000000000004">
      <c r="A7374" s="32" t="e">
        <f>IF(Weighting!$P$6&gt;0,B7374,"")</f>
        <v>#NUM!</v>
      </c>
      <c r="B7374" t="e">
        <f>Weighting!$C$6</f>
        <v>#DIV/0!</v>
      </c>
      <c r="C7374" t="e">
        <f>Weighting!$F$6</f>
        <v>#NUM!</v>
      </c>
      <c r="D7374" t="e">
        <f>IF(C7374=1,'Data Transformation'!$G$3+0.5*'Data Transformation'!$W$25,IF(C7375=1,D7375-'Data Transformation'!$W$25,FALSE))</f>
        <v>#NUM!</v>
      </c>
      <c r="E7374">
        <f t="array" ref="E7374">IF(ISLOGICAL(D7374),"",FREQUENCY(IF('Data Transformation'!$B$425:$B$8425='Bin Analysis'!$B7371,'Data Transformation'!$G$425:$G$8425),D7374))</f>
        <v>2001</v>
      </c>
      <c r="F7374">
        <f>IF(ISLOGICAL(D7374),"",E7374-E7373)</f>
        <v>0</v>
      </c>
      <c r="G7374">
        <f>Weighting!$H$6</f>
        <v>1</v>
      </c>
      <c r="H7374">
        <f t="array" ref="H7374">FREQUENCY(IF('Data Transformation'!$B$4:$B$8425=B7371,'Data Transformation'!$G$4:$G$8425),'Bin Analysis'!$B7374)</f>
        <v>2073</v>
      </c>
      <c r="I7374">
        <f>H7374-H7373</f>
        <v>2073</v>
      </c>
      <c r="J7374">
        <f>IF(I7374=0,0,1)</f>
        <v>1</v>
      </c>
      <c r="K7374" t="e">
        <f>J7374*Weighting!$W$6</f>
        <v>#NUM!</v>
      </c>
      <c r="M7374" s="14"/>
    </row>
    <row r="7375" spans="1:25" x14ac:dyDescent="0.55000000000000004">
      <c r="A7375" s="32" t="str">
        <f>IF(Weighting!$P$7&gt;0,B7375,"")</f>
        <v/>
      </c>
      <c r="B7375" t="e">
        <f>Weighting!$C$7</f>
        <v>#DIV/0!</v>
      </c>
      <c r="C7375" t="e">
        <f>Weighting!$F$7</f>
        <v>#NUM!</v>
      </c>
      <c r="D7375" t="e">
        <f>IF(C7375=1,'Data Transformation'!$G$3+0.5*'Data Transformation'!$W$25,IF(C7376=1,D7376-'Data Transformation'!$W$25,FALSE))</f>
        <v>#NUM!</v>
      </c>
      <c r="E7375">
        <f t="array" ref="E7375">IF(ISLOGICAL(D7375),"",FREQUENCY(IF('Data Transformation'!$B$425:$B$8425='Bin Analysis'!$B7371,'Data Transformation'!$G$425:$G$8425),D7375))</f>
        <v>2001</v>
      </c>
      <c r="F7375">
        <f t="shared" ref="F7375:F7393" si="921">IF(ISLOGICAL(D7375),"",E7375-E7374)</f>
        <v>0</v>
      </c>
      <c r="G7375">
        <f>Weighting!$H$7</f>
        <v>0</v>
      </c>
      <c r="H7375">
        <f t="array" ref="H7375">FREQUENCY(IF('Data Transformation'!$B$4:$B$8425=B7371,'Data Transformation'!$G$4:$G$8425),'Bin Analysis'!$B7375)</f>
        <v>2073</v>
      </c>
      <c r="I7375">
        <f t="shared" ref="I7375:I7393" si="922">H7375-H7374</f>
        <v>0</v>
      </c>
      <c r="J7375">
        <f>IF(I7375=0,0,1)</f>
        <v>0</v>
      </c>
      <c r="K7375">
        <f>J7375*Weighting!$W$7</f>
        <v>0</v>
      </c>
      <c r="M7375" s="14"/>
    </row>
    <row r="7376" spans="1:25" x14ac:dyDescent="0.55000000000000004">
      <c r="A7376" s="32" t="str">
        <f>IF(Weighting!$P$8&gt;0,B7376,"")</f>
        <v/>
      </c>
      <c r="B7376" t="e">
        <f>Weighting!$C$8</f>
        <v>#DIV/0!</v>
      </c>
      <c r="C7376" t="e">
        <f>Weighting!$F$8</f>
        <v>#NUM!</v>
      </c>
      <c r="D7376" t="e">
        <f>IF(C7376=1,'Data Transformation'!$G$3+0.5*'Data Transformation'!$W$25,IF(C7377=1,D7377-'Data Transformation'!$W$25,FALSE))</f>
        <v>#NUM!</v>
      </c>
      <c r="E7376">
        <f t="array" ref="E7376">IF(ISLOGICAL(D7376),"",FREQUENCY(IF('Data Transformation'!$B$425:$B$8425='Bin Analysis'!$B7371,'Data Transformation'!$G$425:$G$8425),D7376))</f>
        <v>2001</v>
      </c>
      <c r="F7376">
        <f t="shared" si="921"/>
        <v>0</v>
      </c>
      <c r="G7376">
        <f>Weighting!$H$8</f>
        <v>0</v>
      </c>
      <c r="H7376">
        <f t="array" ref="H7376">FREQUENCY(IF('Data Transformation'!$B$4:$B$8425=B7371,'Data Transformation'!$G$4:$G$8425),'Bin Analysis'!$B7376)</f>
        <v>2073</v>
      </c>
      <c r="I7376">
        <f t="shared" si="922"/>
        <v>0</v>
      </c>
      <c r="J7376">
        <f t="shared" ref="J7376:J7393" si="923">IF(I7376=0,0,1)</f>
        <v>0</v>
      </c>
      <c r="K7376">
        <f>J7376*Weighting!$W$8</f>
        <v>0</v>
      </c>
      <c r="M7376" s="14"/>
    </row>
    <row r="7377" spans="1:13" x14ac:dyDescent="0.55000000000000004">
      <c r="A7377" s="32" t="str">
        <f>IF(Weighting!$P$9&gt;0,B7377,"")</f>
        <v/>
      </c>
      <c r="B7377" s="50" t="e">
        <f>Weighting!$C$9</f>
        <v>#DIV/0!</v>
      </c>
      <c r="C7377" t="e">
        <f>Weighting!$F$9</f>
        <v>#NUM!</v>
      </c>
      <c r="D7377" t="e">
        <f>IF(C7377=1,'Data Transformation'!$G$3+0.5*'Data Transformation'!$W$25,IF(C7378=1,D7378-'Data Transformation'!$W$25,FALSE))</f>
        <v>#NUM!</v>
      </c>
      <c r="E7377">
        <f t="array" ref="E7377">IF(ISLOGICAL(D7377),"",FREQUENCY(IF('Data Transformation'!$B$425:$B$8425='Bin Analysis'!$B7371,'Data Transformation'!$G$425:$G$8425),D7377))</f>
        <v>2001</v>
      </c>
      <c r="F7377">
        <f t="shared" si="921"/>
        <v>0</v>
      </c>
      <c r="G7377">
        <f>Weighting!$H$9</f>
        <v>0</v>
      </c>
      <c r="H7377">
        <f t="array" ref="H7377">FREQUENCY(IF('Data Transformation'!$B$4:$B$8425=B7371,'Data Transformation'!$G$4:$G$8425),'Bin Analysis'!$B7377)</f>
        <v>2073</v>
      </c>
      <c r="I7377">
        <f t="shared" si="922"/>
        <v>0</v>
      </c>
      <c r="J7377">
        <f t="shared" si="923"/>
        <v>0</v>
      </c>
      <c r="K7377">
        <f>J7377*Weighting!$W$9</f>
        <v>0</v>
      </c>
      <c r="M7377" s="14"/>
    </row>
    <row r="7378" spans="1:13" x14ac:dyDescent="0.55000000000000004">
      <c r="A7378" s="32" t="str">
        <f>IF(Weighting!$P$10&gt;0,B7378,"")</f>
        <v/>
      </c>
      <c r="B7378" t="e">
        <f>Weighting!$C$10</f>
        <v>#DIV/0!</v>
      </c>
      <c r="C7378" t="e">
        <f>Weighting!$F$10</f>
        <v>#NUM!</v>
      </c>
      <c r="D7378" t="e">
        <f>IF(C7378=1,'Data Transformation'!$G$3+0.5*'Data Transformation'!$W$25,IF(C7379=1,D7379-'Data Transformation'!$W$25,FALSE))</f>
        <v>#NUM!</v>
      </c>
      <c r="E7378">
        <f t="array" ref="E7378">IF(ISLOGICAL(D7378),"",FREQUENCY(IF('Data Transformation'!$B$425:$B$8425='Bin Analysis'!$B7371,'Data Transformation'!$G$425:$G$8425),D7378))</f>
        <v>2001</v>
      </c>
      <c r="F7378">
        <f t="shared" si="921"/>
        <v>0</v>
      </c>
      <c r="G7378">
        <f>Weighting!$H$10</f>
        <v>0</v>
      </c>
      <c r="H7378">
        <f t="array" ref="H7378">FREQUENCY(IF('Data Transformation'!$B$4:$B$8425=B7371,'Data Transformation'!$G$4:$G$8425),'Bin Analysis'!$B7378)</f>
        <v>2073</v>
      </c>
      <c r="I7378">
        <f t="shared" si="922"/>
        <v>0</v>
      </c>
      <c r="J7378">
        <f t="shared" si="923"/>
        <v>0</v>
      </c>
      <c r="K7378">
        <f>J7378*Weighting!$W$10</f>
        <v>0</v>
      </c>
      <c r="M7378" s="14"/>
    </row>
    <row r="7379" spans="1:13" x14ac:dyDescent="0.55000000000000004">
      <c r="A7379" s="32" t="str">
        <f>IF(Weighting!$P$11&gt;0,B7379,"")</f>
        <v/>
      </c>
      <c r="B7379" t="e">
        <f>Weighting!$C$11</f>
        <v>#DIV/0!</v>
      </c>
      <c r="C7379" t="e">
        <f>Weighting!$F$11</f>
        <v>#NUM!</v>
      </c>
      <c r="D7379" t="e">
        <f>IF(C7379=1,'Data Transformation'!$G$3+0.5*'Data Transformation'!$W$25,IF(C7380=1,D7380-'Data Transformation'!$W$25,FALSE))</f>
        <v>#NUM!</v>
      </c>
      <c r="E7379">
        <f t="array" ref="E7379">IF(ISLOGICAL(D7379),"",FREQUENCY(IF('Data Transformation'!$B$425:$B$8425='Bin Analysis'!$B7371,'Data Transformation'!$G$425:$G$8425),D7379))</f>
        <v>2001</v>
      </c>
      <c r="F7379">
        <f t="shared" si="921"/>
        <v>0</v>
      </c>
      <c r="G7379">
        <f>Weighting!$H$11</f>
        <v>0</v>
      </c>
      <c r="H7379">
        <f t="array" ref="H7379">FREQUENCY(IF('Data Transformation'!$B$4:$B$8425=B7371,'Data Transformation'!$G$4:$G$8425),'Bin Analysis'!$B7379)</f>
        <v>2073</v>
      </c>
      <c r="I7379">
        <f t="shared" si="922"/>
        <v>0</v>
      </c>
      <c r="J7379">
        <f t="shared" si="923"/>
        <v>0</v>
      </c>
      <c r="K7379">
        <f>J7379*Weighting!$W$11</f>
        <v>0</v>
      </c>
      <c r="M7379" s="14"/>
    </row>
    <row r="7380" spans="1:13" x14ac:dyDescent="0.55000000000000004">
      <c r="A7380" s="32" t="str">
        <f>IF(Weighting!$P$12&gt;0,B7380,"")</f>
        <v/>
      </c>
      <c r="B7380" t="e">
        <f>Weighting!$C$12</f>
        <v>#DIV/0!</v>
      </c>
      <c r="C7380" t="e">
        <f>Weighting!$F$12</f>
        <v>#NUM!</v>
      </c>
      <c r="D7380" t="e">
        <f>IF(C7380=1,'Data Transformation'!$G$3+0.5*'Data Transformation'!$W$25,IF(C7381=1,D7381-'Data Transformation'!$W$25,FALSE))</f>
        <v>#NUM!</v>
      </c>
      <c r="E7380">
        <f t="array" ref="E7380">IF(ISLOGICAL(D7380),"",FREQUENCY(IF('Data Transformation'!$B$425:$B$8425='Bin Analysis'!$B7371,'Data Transformation'!$G$425:$G$8425),D7380))</f>
        <v>2001</v>
      </c>
      <c r="F7380">
        <f t="shared" si="921"/>
        <v>0</v>
      </c>
      <c r="G7380">
        <f>Weighting!$H$12</f>
        <v>0</v>
      </c>
      <c r="H7380">
        <f t="array" ref="H7380">FREQUENCY(IF('Data Transformation'!$B$4:$B$8425=B7371,'Data Transformation'!$G$4:$G$8425),'Bin Analysis'!$B7380)</f>
        <v>2073</v>
      </c>
      <c r="I7380">
        <f t="shared" si="922"/>
        <v>0</v>
      </c>
      <c r="J7380">
        <f t="shared" si="923"/>
        <v>0</v>
      </c>
      <c r="K7380">
        <f>J7380*Weighting!$W$12</f>
        <v>0</v>
      </c>
      <c r="M7380" s="14"/>
    </row>
    <row r="7381" spans="1:13" x14ac:dyDescent="0.55000000000000004">
      <c r="A7381" s="32" t="str">
        <f>IF(Weighting!$P$13&gt;0,B7381,"")</f>
        <v/>
      </c>
      <c r="B7381" t="e">
        <f>Weighting!$C$13</f>
        <v>#DIV/0!</v>
      </c>
      <c r="C7381" t="e">
        <f>Weighting!$F$13</f>
        <v>#NUM!</v>
      </c>
      <c r="D7381" t="e">
        <f>IF(C7381=1,'Data Transformation'!$G$3+0.5*'Data Transformation'!$W$25,IF(C7382=1,D7382-'Data Transformation'!$W$25,FALSE))</f>
        <v>#NUM!</v>
      </c>
      <c r="E7381">
        <f t="array" ref="E7381">IF(ISLOGICAL(D7381),"",FREQUENCY(IF('Data Transformation'!$B$425:$B$8425='Bin Analysis'!$B7371,'Data Transformation'!$G$425:$G$8425),D7381))</f>
        <v>2001</v>
      </c>
      <c r="F7381">
        <f t="shared" si="921"/>
        <v>0</v>
      </c>
      <c r="G7381">
        <f>Weighting!$H$13</f>
        <v>0</v>
      </c>
      <c r="H7381">
        <f t="array" ref="H7381">FREQUENCY(IF('Data Transformation'!$B$4:$B$8425=B7371,'Data Transformation'!$G$4:$G$8425),'Bin Analysis'!$B7381)</f>
        <v>2073</v>
      </c>
      <c r="I7381">
        <f t="shared" si="922"/>
        <v>0</v>
      </c>
      <c r="J7381">
        <f t="shared" si="923"/>
        <v>0</v>
      </c>
      <c r="K7381">
        <f>J7381*Weighting!$W$13</f>
        <v>0</v>
      </c>
      <c r="M7381" s="14"/>
    </row>
    <row r="7382" spans="1:13" x14ac:dyDescent="0.55000000000000004">
      <c r="A7382" s="32" t="str">
        <f>IF(Weighting!$P$14&gt;0,B7382,"")</f>
        <v/>
      </c>
      <c r="B7382" t="e">
        <f>Weighting!$C$14</f>
        <v>#DIV/0!</v>
      </c>
      <c r="C7382" t="e">
        <f>Weighting!$F$14</f>
        <v>#NUM!</v>
      </c>
      <c r="D7382" t="e">
        <f>IF(C7382=1,'Data Transformation'!$G$3+0.5*'Data Transformation'!$W$25,IF(C7383=1,D7383-'Data Transformation'!$W$25,FALSE))</f>
        <v>#NUM!</v>
      </c>
      <c r="E7382">
        <f t="array" ref="E7382">IF(ISLOGICAL(D7382),"",FREQUENCY(IF('Data Transformation'!$B$425:$B$8425='Bin Analysis'!$B7371,'Data Transformation'!$G$425:$G$8425),D7382))</f>
        <v>2001</v>
      </c>
      <c r="F7382">
        <f t="shared" si="921"/>
        <v>0</v>
      </c>
      <c r="G7382">
        <f>Weighting!$H$14</f>
        <v>0</v>
      </c>
      <c r="H7382">
        <f t="array" ref="H7382">FREQUENCY(IF('Data Transformation'!$B$4:$B$8425=B7371,'Data Transformation'!$G$4:$G$8425),'Bin Analysis'!$B7382)</f>
        <v>2073</v>
      </c>
      <c r="I7382">
        <f t="shared" si="922"/>
        <v>0</v>
      </c>
      <c r="J7382">
        <f t="shared" si="923"/>
        <v>0</v>
      </c>
      <c r="K7382">
        <f>J7382*Weighting!$W$14</f>
        <v>0</v>
      </c>
      <c r="M7382" s="14"/>
    </row>
    <row r="7383" spans="1:13" x14ac:dyDescent="0.55000000000000004">
      <c r="A7383" s="32" t="str">
        <f>IF(Weighting!$P$15&gt;0,B7383,"")</f>
        <v/>
      </c>
      <c r="B7383" t="e">
        <f>Weighting!$C$15</f>
        <v>#DIV/0!</v>
      </c>
      <c r="C7383" t="e">
        <f>Weighting!$F$15</f>
        <v>#NUM!</v>
      </c>
      <c r="D7383" t="e">
        <f>IF(C7383=1,'Data Transformation'!$G$3+0.5*'Data Transformation'!$W$25,IF(C7384=1,D7384-'Data Transformation'!$W$25,FALSE))</f>
        <v>#NUM!</v>
      </c>
      <c r="E7383">
        <f t="array" ref="E7383">IF(ISLOGICAL(D7383),"",FREQUENCY(IF('Data Transformation'!$B$425:$B$8425='Bin Analysis'!$B7371,'Data Transformation'!$G$425:$G$8425),D7383))</f>
        <v>2001</v>
      </c>
      <c r="F7383">
        <f t="shared" si="921"/>
        <v>0</v>
      </c>
      <c r="G7383">
        <f>Weighting!$H$15</f>
        <v>0</v>
      </c>
      <c r="H7383">
        <f t="array" ref="H7383">FREQUENCY(IF('Data Transformation'!$B$4:$B$8425=B7371,'Data Transformation'!$G$4:$G$8425),'Bin Analysis'!$B7383)</f>
        <v>2073</v>
      </c>
      <c r="I7383">
        <f t="shared" si="922"/>
        <v>0</v>
      </c>
      <c r="J7383">
        <f t="shared" si="923"/>
        <v>0</v>
      </c>
      <c r="K7383">
        <f>J7383*Weighting!$W$15</f>
        <v>0</v>
      </c>
      <c r="M7383" s="14"/>
    </row>
    <row r="7384" spans="1:13" x14ac:dyDescent="0.55000000000000004">
      <c r="A7384" s="32" t="str">
        <f>IF(Weighting!$P$16&gt;0,B7384,"")</f>
        <v/>
      </c>
      <c r="B7384" t="e">
        <f>Weighting!$C$16</f>
        <v>#DIV/0!</v>
      </c>
      <c r="C7384" t="e">
        <f>Weighting!$F$16</f>
        <v>#NUM!</v>
      </c>
      <c r="D7384" t="e">
        <f>IF(C7384=1,'Data Transformation'!$G$3+0.5*'Data Transformation'!$W$25,IF(C7385=1,D7385-'Data Transformation'!$W$25,FALSE))</f>
        <v>#NUM!</v>
      </c>
      <c r="E7384">
        <f t="array" ref="E7384">IF(ISLOGICAL(D7384),"",FREQUENCY(IF('Data Transformation'!$B$425:$B$8425='Bin Analysis'!$B7371,'Data Transformation'!$G$425:$G$8425),D7384))</f>
        <v>2001</v>
      </c>
      <c r="F7384">
        <f t="shared" si="921"/>
        <v>0</v>
      </c>
      <c r="G7384">
        <f>Weighting!$H$16</f>
        <v>0</v>
      </c>
      <c r="H7384">
        <f t="array" ref="H7384">FREQUENCY(IF('Data Transformation'!$B$4:$B$8425=B7371,'Data Transformation'!$G$4:$G$8425),'Bin Analysis'!$B7384)</f>
        <v>2073</v>
      </c>
      <c r="I7384">
        <f t="shared" si="922"/>
        <v>0</v>
      </c>
      <c r="J7384">
        <f t="shared" si="923"/>
        <v>0</v>
      </c>
      <c r="K7384">
        <f>J7384*Weighting!$W$16</f>
        <v>0</v>
      </c>
      <c r="M7384" s="14"/>
    </row>
    <row r="7385" spans="1:13" x14ac:dyDescent="0.55000000000000004">
      <c r="A7385" s="32" t="str">
        <f>IF(Weighting!$P$17&gt;0,B7385,"")</f>
        <v/>
      </c>
      <c r="B7385" t="e">
        <f>Weighting!$C$17</f>
        <v>#DIV/0!</v>
      </c>
      <c r="C7385" t="e">
        <f>Weighting!$F$17</f>
        <v>#NUM!</v>
      </c>
      <c r="D7385" t="e">
        <f>IF(C7385=1,'Data Transformation'!$G$3+0.5*'Data Transformation'!$W$25,IF(C7386=1,D7386-'Data Transformation'!$W$25,FALSE))</f>
        <v>#NUM!</v>
      </c>
      <c r="E7385">
        <f t="array" ref="E7385">IF(ISLOGICAL(D7385),"",FREQUENCY(IF('Data Transformation'!$B$425:$B$8425='Bin Analysis'!$B7371,'Data Transformation'!$G$425:$G$8425),D7385))</f>
        <v>2001</v>
      </c>
      <c r="F7385">
        <f t="shared" si="921"/>
        <v>0</v>
      </c>
      <c r="G7385">
        <f>Weighting!$H$17</f>
        <v>0</v>
      </c>
      <c r="H7385">
        <f t="array" ref="H7385">FREQUENCY(IF('Data Transformation'!$B$4:$B$8425=B7371,'Data Transformation'!$G$4:$G$8425),'Bin Analysis'!$B7385)</f>
        <v>2073</v>
      </c>
      <c r="I7385">
        <f t="shared" si="922"/>
        <v>0</v>
      </c>
      <c r="J7385">
        <f t="shared" si="923"/>
        <v>0</v>
      </c>
      <c r="K7385">
        <f>J7385*Weighting!$W$17</f>
        <v>0</v>
      </c>
      <c r="M7385" s="14"/>
    </row>
    <row r="7386" spans="1:13" x14ac:dyDescent="0.55000000000000004">
      <c r="A7386" s="32" t="str">
        <f>IF(Weighting!$P$18&gt;0,B7386,"")</f>
        <v/>
      </c>
      <c r="B7386" t="e">
        <f>Weighting!$C$18</f>
        <v>#DIV/0!</v>
      </c>
      <c r="C7386" t="e">
        <f>Weighting!$F$18</f>
        <v>#NUM!</v>
      </c>
      <c r="D7386" t="e">
        <f>IF(C7386=1,'Data Transformation'!$G$3+0.5*'Data Transformation'!$W$25,IF(C7387=1,D7387-'Data Transformation'!$W$25,FALSE))</f>
        <v>#NUM!</v>
      </c>
      <c r="E7386">
        <f t="array" ref="E7386">IF(ISLOGICAL(D7386),"",FREQUENCY(IF('Data Transformation'!$B$425:$B$8425='Bin Analysis'!$B7371,'Data Transformation'!$G$425:$G$8425),D7386))</f>
        <v>2001</v>
      </c>
      <c r="F7386">
        <f t="shared" si="921"/>
        <v>0</v>
      </c>
      <c r="G7386">
        <f>Weighting!$H$18</f>
        <v>0</v>
      </c>
      <c r="H7386">
        <f t="array" ref="H7386">FREQUENCY(IF('Data Transformation'!$B$4:$B$8425=B7371,'Data Transformation'!$G$4:$G$8425),'Bin Analysis'!$B7386)</f>
        <v>2073</v>
      </c>
      <c r="I7386">
        <f t="shared" si="922"/>
        <v>0</v>
      </c>
      <c r="J7386">
        <f t="shared" si="923"/>
        <v>0</v>
      </c>
      <c r="K7386">
        <f>J7386*Weighting!$W$18</f>
        <v>0</v>
      </c>
      <c r="M7386" s="14"/>
    </row>
    <row r="7387" spans="1:13" x14ac:dyDescent="0.55000000000000004">
      <c r="A7387" s="32" t="str">
        <f>IF(Weighting!$P$19&gt;0,B7387,"")</f>
        <v/>
      </c>
      <c r="B7387" t="e">
        <f>Weighting!$C$19</f>
        <v>#DIV/0!</v>
      </c>
      <c r="C7387" t="e">
        <f>Weighting!$F$19</f>
        <v>#NUM!</v>
      </c>
      <c r="D7387" t="e">
        <f>IF(C7387=1,'Data Transformation'!$G$3+0.5*'Data Transformation'!$W$25,IF(C7388=1,D7388-'Data Transformation'!$W$25,FALSE))</f>
        <v>#NUM!</v>
      </c>
      <c r="E7387">
        <f t="array" ref="E7387">IF(ISLOGICAL(D7387),"",FREQUENCY(IF('Data Transformation'!$B$425:$B$8425='Bin Analysis'!$B7371,'Data Transformation'!$G$425:$G$8425),D7387))</f>
        <v>2001</v>
      </c>
      <c r="F7387">
        <f t="shared" si="921"/>
        <v>0</v>
      </c>
      <c r="G7387">
        <f>Weighting!$H$19</f>
        <v>0</v>
      </c>
      <c r="H7387">
        <f t="array" ref="H7387">FREQUENCY(IF('Data Transformation'!$B$4:$B$8425=B7371,'Data Transformation'!$G$4:$G$8425),'Bin Analysis'!$B7387)</f>
        <v>2073</v>
      </c>
      <c r="I7387">
        <f t="shared" si="922"/>
        <v>0</v>
      </c>
      <c r="J7387">
        <f t="shared" si="923"/>
        <v>0</v>
      </c>
      <c r="K7387">
        <f>J7387*Weighting!$W$19</f>
        <v>0</v>
      </c>
      <c r="M7387" s="14"/>
    </row>
    <row r="7388" spans="1:13" x14ac:dyDescent="0.55000000000000004">
      <c r="A7388" s="32" t="str">
        <f>IF(Weighting!$P$20&gt;0,B7388,"")</f>
        <v/>
      </c>
      <c r="B7388" t="e">
        <f>Weighting!$C$20</f>
        <v>#DIV/0!</v>
      </c>
      <c r="C7388" t="e">
        <f>Weighting!$F$20</f>
        <v>#NUM!</v>
      </c>
      <c r="D7388" t="e">
        <f>IF(C7388=1,'Data Transformation'!$G$3+0.5*'Data Transformation'!$W$25,IF(C7389=1,D7389-'Data Transformation'!$W$25,FALSE))</f>
        <v>#NUM!</v>
      </c>
      <c r="E7388">
        <f t="array" ref="E7388">IF(ISLOGICAL(D7388),"",FREQUENCY(IF('Data Transformation'!$B$425:$B$8425='Bin Analysis'!$B7371,'Data Transformation'!$G$425:$G$8425),D7388))</f>
        <v>2001</v>
      </c>
      <c r="F7388">
        <f t="shared" si="921"/>
        <v>0</v>
      </c>
      <c r="G7388">
        <f>Weighting!$H$20</f>
        <v>0</v>
      </c>
      <c r="H7388">
        <f t="array" ref="H7388">FREQUENCY(IF('Data Transformation'!$B$4:$B$8425=B7371,'Data Transformation'!$G$4:$G$8425),'Bin Analysis'!$B7388)</f>
        <v>2073</v>
      </c>
      <c r="I7388">
        <f t="shared" si="922"/>
        <v>0</v>
      </c>
      <c r="J7388">
        <f t="shared" si="923"/>
        <v>0</v>
      </c>
      <c r="K7388">
        <f>J7388*Weighting!$W$20</f>
        <v>0</v>
      </c>
      <c r="M7388" s="14"/>
    </row>
    <row r="7389" spans="1:13" x14ac:dyDescent="0.55000000000000004">
      <c r="A7389" s="32" t="str">
        <f>IF(Weighting!$P$21&gt;0,B7389,"")</f>
        <v/>
      </c>
      <c r="B7389" t="e">
        <f>Weighting!$C$21</f>
        <v>#DIV/0!</v>
      </c>
      <c r="C7389" t="e">
        <f>Weighting!$F$21</f>
        <v>#NUM!</v>
      </c>
      <c r="D7389" t="e">
        <f>IF(C7389=1,'Data Transformation'!$G$3+0.5*'Data Transformation'!$W$25,IF(C7390=1,D7390-'Data Transformation'!$W$25,FALSE))</f>
        <v>#NUM!</v>
      </c>
      <c r="E7389">
        <f t="array" ref="E7389">IF(ISLOGICAL(D7389),"",FREQUENCY(IF('Data Transformation'!$B$425:$B$8425='Bin Analysis'!$B7371,'Data Transformation'!$G$425:$G$8425),D7389))</f>
        <v>2001</v>
      </c>
      <c r="F7389">
        <f t="shared" si="921"/>
        <v>0</v>
      </c>
      <c r="G7389">
        <f>Weighting!$H$21</f>
        <v>0</v>
      </c>
      <c r="H7389">
        <f t="array" ref="H7389">FREQUENCY(IF('Data Transformation'!$B$4:$B$8425=B7371,'Data Transformation'!$G$4:$G$8425),'Bin Analysis'!$B7389)</f>
        <v>2073</v>
      </c>
      <c r="I7389">
        <f t="shared" si="922"/>
        <v>0</v>
      </c>
      <c r="J7389">
        <f t="shared" si="923"/>
        <v>0</v>
      </c>
      <c r="K7389">
        <f>J7389*Weighting!$W$21</f>
        <v>0</v>
      </c>
      <c r="M7389" s="14"/>
    </row>
    <row r="7390" spans="1:13" x14ac:dyDescent="0.55000000000000004">
      <c r="A7390" s="32" t="str">
        <f>IF(Weighting!$P$22&gt;0,B7390,"")</f>
        <v/>
      </c>
      <c r="B7390" t="e">
        <f>Weighting!$C$22</f>
        <v>#DIV/0!</v>
      </c>
      <c r="C7390" t="e">
        <f>Weighting!$F$22</f>
        <v>#NUM!</v>
      </c>
      <c r="D7390" t="e">
        <f>IF(C7390=1,'Data Transformation'!$G$3+0.5*'Data Transformation'!$W$25,IF(C7391=1,D7391-'Data Transformation'!$W$25,FALSE))</f>
        <v>#NUM!</v>
      </c>
      <c r="E7390">
        <f t="array" ref="E7390">IF(ISLOGICAL(D7390),"",FREQUENCY(IF('Data Transformation'!$B$425:$B$8425='Bin Analysis'!$B7371,'Data Transformation'!$G$425:$G$8425),D7390))</f>
        <v>2001</v>
      </c>
      <c r="F7390">
        <f t="shared" si="921"/>
        <v>0</v>
      </c>
      <c r="G7390">
        <f>Weighting!$H$22</f>
        <v>0</v>
      </c>
      <c r="H7390">
        <f t="array" ref="H7390">FREQUENCY(IF('Data Transformation'!$B$4:$B$8425=B7371,'Data Transformation'!$G$4:$G$8425),'Bin Analysis'!$B7390)</f>
        <v>2073</v>
      </c>
      <c r="I7390">
        <f t="shared" si="922"/>
        <v>0</v>
      </c>
      <c r="J7390">
        <f t="shared" si="923"/>
        <v>0</v>
      </c>
      <c r="K7390">
        <f>J7390*Weighting!$W$22</f>
        <v>0</v>
      </c>
      <c r="M7390" s="14"/>
    </row>
    <row r="7391" spans="1:13" x14ac:dyDescent="0.55000000000000004">
      <c r="A7391" s="32" t="str">
        <f>IF(Weighting!$P$23&gt;0,B7391,"")</f>
        <v/>
      </c>
      <c r="B7391" t="e">
        <f>Weighting!$C$23</f>
        <v>#DIV/0!</v>
      </c>
      <c r="C7391" t="e">
        <f>Weighting!$F$23</f>
        <v>#NUM!</v>
      </c>
      <c r="D7391" t="e">
        <f>IF(C7391=1,'Data Transformation'!$G$3+0.5*'Data Transformation'!$W$25,IF(C7392=1,D7392-'Data Transformation'!$W$25,FALSE))</f>
        <v>#NUM!</v>
      </c>
      <c r="E7391">
        <f t="array" ref="E7391">IF(ISLOGICAL(D7391),"",FREQUENCY(IF('Data Transformation'!$B$425:$B$8425='Bin Analysis'!$B7371,'Data Transformation'!$G$425:$G$8425),D7391))</f>
        <v>2001</v>
      </c>
      <c r="F7391">
        <f t="shared" si="921"/>
        <v>0</v>
      </c>
      <c r="G7391">
        <f>Weighting!$H$23</f>
        <v>0</v>
      </c>
      <c r="H7391">
        <f t="array" ref="H7391">FREQUENCY(IF('Data Transformation'!$B$4:$B$8425=B7371,'Data Transformation'!$G$4:$G$8425),'Bin Analysis'!$B7391)</f>
        <v>2073</v>
      </c>
      <c r="I7391">
        <f t="shared" si="922"/>
        <v>0</v>
      </c>
      <c r="J7391">
        <f t="shared" si="923"/>
        <v>0</v>
      </c>
      <c r="K7391">
        <f>J7391*Weighting!$W$23</f>
        <v>0</v>
      </c>
      <c r="M7391" s="14"/>
    </row>
    <row r="7392" spans="1:13" x14ac:dyDescent="0.55000000000000004">
      <c r="A7392" s="32" t="str">
        <f>IF(Weighting!$P$24&gt;0,B7392,"")</f>
        <v/>
      </c>
      <c r="B7392" t="e">
        <f>Weighting!$C$24</f>
        <v>#DIV/0!</v>
      </c>
      <c r="C7392" t="e">
        <f>Weighting!$F$24</f>
        <v>#NUM!</v>
      </c>
      <c r="D7392" t="e">
        <f>IF(C7392=1,'Data Transformation'!$G$3+0.5*'Data Transformation'!$W$25,IF(C7393=1,D7393-'Data Transformation'!$W$25,FALSE))</f>
        <v>#NUM!</v>
      </c>
      <c r="E7392">
        <f t="array" ref="E7392">IF(ISLOGICAL(D7392),"",FREQUENCY(IF('Data Transformation'!$B$425:$B$8425='Bin Analysis'!$B7371,'Data Transformation'!$G$425:$G$8425),D7392))</f>
        <v>2001</v>
      </c>
      <c r="F7392">
        <f t="shared" si="921"/>
        <v>0</v>
      </c>
      <c r="G7392">
        <f>Weighting!$H$24</f>
        <v>0</v>
      </c>
      <c r="H7392">
        <f t="array" ref="H7392">FREQUENCY(IF('Data Transformation'!$B$4:$B$8425=B7371,'Data Transformation'!$G$4:$G$8425),'Bin Analysis'!$B7392)</f>
        <v>2073</v>
      </c>
      <c r="I7392">
        <f t="shared" si="922"/>
        <v>0</v>
      </c>
      <c r="J7392">
        <f t="shared" si="923"/>
        <v>0</v>
      </c>
      <c r="K7392">
        <f>J7392*Weighting!$W$24</f>
        <v>0</v>
      </c>
      <c r="M7392" s="14"/>
    </row>
    <row r="7393" spans="1:25" x14ac:dyDescent="0.55000000000000004">
      <c r="A7393" s="32" t="str">
        <f>IF(Weighting!$P$25&gt;0,B7393,"")</f>
        <v/>
      </c>
      <c r="B7393" t="e">
        <f>Weighting!$C$25</f>
        <v>#DIV/0!</v>
      </c>
      <c r="C7393" t="e">
        <f>Weighting!$F$25</f>
        <v>#NUM!</v>
      </c>
      <c r="D7393" t="e">
        <f>IF(C7393=1,'Data Transformation'!$G$3+0.5*'Data Transformation'!$W$25,IF(C7394=1,D7394-'Data Transformation'!$W$25,FALSE))</f>
        <v>#NUM!</v>
      </c>
      <c r="E7393">
        <f t="array" ref="E7393">IF(ISLOGICAL(D7393),"",FREQUENCY(IF('Data Transformation'!$B$425:$B$8425='Bin Analysis'!$B7371,'Data Transformation'!$G$425:$G$8425),D7393))</f>
        <v>2001</v>
      </c>
      <c r="F7393">
        <f t="shared" si="921"/>
        <v>0</v>
      </c>
      <c r="G7393">
        <f>Weighting!$H$25</f>
        <v>0</v>
      </c>
      <c r="H7393">
        <f t="array" ref="H7393">FREQUENCY(IF('Data Transformation'!$B$4:$B$8425=B7371,'Data Transformation'!$G$4:$G$8425),'Bin Analysis'!$B7393)</f>
        <v>2073</v>
      </c>
      <c r="I7393">
        <f t="shared" si="922"/>
        <v>0</v>
      </c>
      <c r="J7393">
        <f t="shared" si="923"/>
        <v>0</v>
      </c>
      <c r="K7393">
        <f>J7393*Weighting!$W$25</f>
        <v>0</v>
      </c>
      <c r="M7393" s="14"/>
    </row>
    <row r="7394" spans="1:25" x14ac:dyDescent="0.55000000000000004">
      <c r="O7394"/>
      <c r="P7394"/>
      <c r="Q7394"/>
      <c r="R7394"/>
    </row>
    <row r="7395" spans="1:25" ht="23.35" x14ac:dyDescent="0.8">
      <c r="A7395" s="21" t="s">
        <v>0</v>
      </c>
      <c r="B7395" s="21" t="str">
        <f>IFERROR(VLOOKUP(C7395,'Data Transformation'!$L$6:$M$426,2,FALSE),"")</f>
        <v/>
      </c>
      <c r="C7395" s="21">
        <f>C7371+1</f>
        <v>308</v>
      </c>
      <c r="D7395" s="21"/>
      <c r="E7395" s="21"/>
      <c r="F7395" s="21"/>
      <c r="G7395" s="21"/>
      <c r="H7395" s="22"/>
      <c r="I7395" s="22"/>
      <c r="J7395" s="22"/>
      <c r="K7395" s="21"/>
      <c r="L7395" s="21" t="str">
        <f>B7395</f>
        <v/>
      </c>
      <c r="M7395" s="23" t="e">
        <f>INDEX('Data Transformation'!$O$4:$O$424,MATCH($B7395,'Data Transformation'!$M$4:$M$424,0),MATCH($M$2,'Data Transformation'!$O$3,0))</f>
        <v>#N/A</v>
      </c>
      <c r="N7395" s="27" t="e">
        <f>IF('Input and Summary Results'!$J$16="minimum",'Bin Analysis'!X7396/(M7395-1),'Bin Analysis'!Y7395/('Bin Analysis'!M7395-1))</f>
        <v>#N/A</v>
      </c>
      <c r="O7395" s="27" t="e">
        <f>IF(M7395=FALSE,NA(),(VLOOKUP(1,C7398:K7417,4,FALSE))/(M7395-1))</f>
        <v>#N/A</v>
      </c>
      <c r="P7395" s="27" t="e">
        <f>IF(M7395=FALSE,NA(),SUM(J7398:J7417)/Weighting!$S$5)</f>
        <v>#N/A</v>
      </c>
      <c r="Q7395" s="27" t="e">
        <f>IF(M7395=FALSE,NA(),SUM(K7398:K7417)/Weighting!$S$6)</f>
        <v>#N/A</v>
      </c>
      <c r="R7395" s="27" t="e">
        <f>IF(M7395=FALSE,NA(),(VLOOKUP(1,G7398:K7417,3,FALSE))/(M7395-1))</f>
        <v>#N/A</v>
      </c>
      <c r="S7395" s="22" t="e">
        <f>IF(M7395=FALSE,NA(),IF(SUM(J7398:J7417)=2,"yes","no"))</f>
        <v>#N/A</v>
      </c>
      <c r="X7395" s="2" cm="2">
        <f t="array" ref="X7395:X7396">FREQUENCY(IF('Data Transformation'!$B$425:$B$6424='Bin Analysis'!L7395,'Data Transformation'!$G$425:$G$6424),'Data Transformation'!$U$11)</f>
        <v>0</v>
      </c>
      <c r="Y7395" s="2" cm="2">
        <f t="array" ref="Y7395:Y7396">FREQUENCY(IF('Data Transformation'!$B$425:$B$6424='Bin Analysis'!L7395,'Data Transformation'!$G$425:$G$6424),'Data Transformation'!$U$12)</f>
        <v>0</v>
      </c>
    </row>
    <row r="7396" spans="1:25" x14ac:dyDescent="0.55000000000000004">
      <c r="A7396" s="14" t="s">
        <v>67</v>
      </c>
      <c r="B7396" t="s">
        <v>47</v>
      </c>
      <c r="C7396" t="s">
        <v>5</v>
      </c>
      <c r="D7396" t="s">
        <v>100</v>
      </c>
      <c r="E7396" t="s">
        <v>101</v>
      </c>
      <c r="F7396" t="s">
        <v>102</v>
      </c>
      <c r="G7396" t="s">
        <v>70</v>
      </c>
      <c r="H7396" t="s">
        <v>31</v>
      </c>
      <c r="I7396" t="s">
        <v>32</v>
      </c>
      <c r="J7396" t="s">
        <v>46</v>
      </c>
      <c r="K7396" s="14" t="s">
        <v>45</v>
      </c>
      <c r="M7396" s="14"/>
      <c r="X7396" s="2">
        <v>0</v>
      </c>
      <c r="Y7396" s="2">
        <v>0</v>
      </c>
    </row>
    <row r="7397" spans="1:25" x14ac:dyDescent="0.55000000000000004">
      <c r="A7397" s="32"/>
      <c r="D7397" t="e">
        <f>IF(C7397=1,'Data Transformation'!$G$3+0.5*'Data Transformation'!$W$25,IF(C7398=1,D7398-'Data Transformation'!$W$25,FALSE))</f>
        <v>#NUM!</v>
      </c>
      <c r="E7397">
        <f t="array" ref="E7397">IF(ISLOGICAL(D7397),"",FREQUENCY(IF('Data Transformation'!$B$425:$B$8425='Bin Analysis'!$B7395,'Data Transformation'!$G$425:$G$8425),D7397))</f>
        <v>2001</v>
      </c>
      <c r="F7397" t="e">
        <f>IF(ISLOGICAL(D7397),"",E7397-E7396)</f>
        <v>#VALUE!</v>
      </c>
      <c r="M7397" s="14"/>
    </row>
    <row r="7398" spans="1:25" x14ac:dyDescent="0.55000000000000004">
      <c r="A7398" s="32" t="e">
        <f>IF(Weighting!$P$6&gt;0,B7398,"")</f>
        <v>#NUM!</v>
      </c>
      <c r="B7398" t="e">
        <f>Weighting!$C$6</f>
        <v>#DIV/0!</v>
      </c>
      <c r="C7398" t="e">
        <f>Weighting!$F$6</f>
        <v>#NUM!</v>
      </c>
      <c r="D7398" t="e">
        <f>IF(C7398=1,'Data Transformation'!$G$3+0.5*'Data Transformation'!$W$25,IF(C7399=1,D7399-'Data Transformation'!$W$25,FALSE))</f>
        <v>#NUM!</v>
      </c>
      <c r="E7398">
        <f t="array" ref="E7398">IF(ISLOGICAL(D7398),"",FREQUENCY(IF('Data Transformation'!$B$425:$B$8425='Bin Analysis'!$B7395,'Data Transformation'!$G$425:$G$8425),D7398))</f>
        <v>2001</v>
      </c>
      <c r="F7398">
        <f>IF(ISLOGICAL(D7398),"",E7398-E7397)</f>
        <v>0</v>
      </c>
      <c r="G7398">
        <f>Weighting!$H$6</f>
        <v>1</v>
      </c>
      <c r="H7398">
        <f t="array" ref="H7398">FREQUENCY(IF('Data Transformation'!$B$4:$B$8425=B7395,'Data Transformation'!$G$4:$G$8425),'Bin Analysis'!$B7398)</f>
        <v>2073</v>
      </c>
      <c r="I7398">
        <f>H7398-H7397</f>
        <v>2073</v>
      </c>
      <c r="J7398">
        <f>IF(I7398=0,0,1)</f>
        <v>1</v>
      </c>
      <c r="K7398" t="e">
        <f>J7398*Weighting!$W$6</f>
        <v>#NUM!</v>
      </c>
      <c r="M7398" s="14"/>
    </row>
    <row r="7399" spans="1:25" x14ac:dyDescent="0.55000000000000004">
      <c r="A7399" s="32" t="str">
        <f>IF(Weighting!$P$7&gt;0,B7399,"")</f>
        <v/>
      </c>
      <c r="B7399" t="e">
        <f>Weighting!$C$7</f>
        <v>#DIV/0!</v>
      </c>
      <c r="C7399" t="e">
        <f>Weighting!$F$7</f>
        <v>#NUM!</v>
      </c>
      <c r="D7399" t="e">
        <f>IF(C7399=1,'Data Transformation'!$G$3+0.5*'Data Transformation'!$W$25,IF(C7400=1,D7400-'Data Transformation'!$W$25,FALSE))</f>
        <v>#NUM!</v>
      </c>
      <c r="E7399">
        <f t="array" ref="E7399">IF(ISLOGICAL(D7399),"",FREQUENCY(IF('Data Transformation'!$B$425:$B$8425='Bin Analysis'!$B7395,'Data Transformation'!$G$425:$G$8425),D7399))</f>
        <v>2001</v>
      </c>
      <c r="F7399">
        <f t="shared" ref="F7399:F7417" si="924">IF(ISLOGICAL(D7399),"",E7399-E7398)</f>
        <v>0</v>
      </c>
      <c r="G7399">
        <f>Weighting!$H$7</f>
        <v>0</v>
      </c>
      <c r="H7399">
        <f t="array" ref="H7399">FREQUENCY(IF('Data Transformation'!$B$4:$B$8425=B7395,'Data Transformation'!$G$4:$G$8425),'Bin Analysis'!$B7399)</f>
        <v>2073</v>
      </c>
      <c r="I7399">
        <f t="shared" ref="I7399:I7417" si="925">H7399-H7398</f>
        <v>0</v>
      </c>
      <c r="J7399">
        <f>IF(I7399=0,0,1)</f>
        <v>0</v>
      </c>
      <c r="K7399">
        <f>J7399*Weighting!$W$7</f>
        <v>0</v>
      </c>
      <c r="M7399" s="14"/>
    </row>
    <row r="7400" spans="1:25" x14ac:dyDescent="0.55000000000000004">
      <c r="A7400" s="32" t="str">
        <f>IF(Weighting!$P$8&gt;0,B7400,"")</f>
        <v/>
      </c>
      <c r="B7400" t="e">
        <f>Weighting!$C$8</f>
        <v>#DIV/0!</v>
      </c>
      <c r="C7400" t="e">
        <f>Weighting!$F$8</f>
        <v>#NUM!</v>
      </c>
      <c r="D7400" t="e">
        <f>IF(C7400=1,'Data Transformation'!$G$3+0.5*'Data Transformation'!$W$25,IF(C7401=1,D7401-'Data Transformation'!$W$25,FALSE))</f>
        <v>#NUM!</v>
      </c>
      <c r="E7400">
        <f t="array" ref="E7400">IF(ISLOGICAL(D7400),"",FREQUENCY(IF('Data Transformation'!$B$425:$B$8425='Bin Analysis'!$B7395,'Data Transformation'!$G$425:$G$8425),D7400))</f>
        <v>2001</v>
      </c>
      <c r="F7400">
        <f t="shared" si="924"/>
        <v>0</v>
      </c>
      <c r="G7400">
        <f>Weighting!$H$8</f>
        <v>0</v>
      </c>
      <c r="H7400">
        <f t="array" ref="H7400">FREQUENCY(IF('Data Transformation'!$B$4:$B$8425=B7395,'Data Transformation'!$G$4:$G$8425),'Bin Analysis'!$B7400)</f>
        <v>2073</v>
      </c>
      <c r="I7400">
        <f t="shared" si="925"/>
        <v>0</v>
      </c>
      <c r="J7400">
        <f t="shared" ref="J7400:J7417" si="926">IF(I7400=0,0,1)</f>
        <v>0</v>
      </c>
      <c r="K7400">
        <f>J7400*Weighting!$W$8</f>
        <v>0</v>
      </c>
      <c r="M7400" s="14"/>
    </row>
    <row r="7401" spans="1:25" x14ac:dyDescent="0.55000000000000004">
      <c r="A7401" s="32" t="str">
        <f>IF(Weighting!$P$9&gt;0,B7401,"")</f>
        <v/>
      </c>
      <c r="B7401" s="50" t="e">
        <f>Weighting!$C$9</f>
        <v>#DIV/0!</v>
      </c>
      <c r="C7401" t="e">
        <f>Weighting!$F$9</f>
        <v>#NUM!</v>
      </c>
      <c r="D7401" t="e">
        <f>IF(C7401=1,'Data Transformation'!$G$3+0.5*'Data Transformation'!$W$25,IF(C7402=1,D7402-'Data Transformation'!$W$25,FALSE))</f>
        <v>#NUM!</v>
      </c>
      <c r="E7401">
        <f t="array" ref="E7401">IF(ISLOGICAL(D7401),"",FREQUENCY(IF('Data Transformation'!$B$425:$B$8425='Bin Analysis'!$B7395,'Data Transformation'!$G$425:$G$8425),D7401))</f>
        <v>2001</v>
      </c>
      <c r="F7401">
        <f t="shared" si="924"/>
        <v>0</v>
      </c>
      <c r="G7401">
        <f>Weighting!$H$9</f>
        <v>0</v>
      </c>
      <c r="H7401">
        <f t="array" ref="H7401">FREQUENCY(IF('Data Transformation'!$B$4:$B$8425=B7395,'Data Transformation'!$G$4:$G$8425),'Bin Analysis'!$B7401)</f>
        <v>2073</v>
      </c>
      <c r="I7401">
        <f t="shared" si="925"/>
        <v>0</v>
      </c>
      <c r="J7401">
        <f t="shared" si="926"/>
        <v>0</v>
      </c>
      <c r="K7401">
        <f>J7401*Weighting!$W$9</f>
        <v>0</v>
      </c>
      <c r="M7401" s="14"/>
    </row>
    <row r="7402" spans="1:25" x14ac:dyDescent="0.55000000000000004">
      <c r="A7402" s="32" t="str">
        <f>IF(Weighting!$P$10&gt;0,B7402,"")</f>
        <v/>
      </c>
      <c r="B7402" t="e">
        <f>Weighting!$C$10</f>
        <v>#DIV/0!</v>
      </c>
      <c r="C7402" t="e">
        <f>Weighting!$F$10</f>
        <v>#NUM!</v>
      </c>
      <c r="D7402" t="e">
        <f>IF(C7402=1,'Data Transformation'!$G$3+0.5*'Data Transformation'!$W$25,IF(C7403=1,D7403-'Data Transformation'!$W$25,FALSE))</f>
        <v>#NUM!</v>
      </c>
      <c r="E7402">
        <f t="array" ref="E7402">IF(ISLOGICAL(D7402),"",FREQUENCY(IF('Data Transformation'!$B$425:$B$8425='Bin Analysis'!$B7395,'Data Transformation'!$G$425:$G$8425),D7402))</f>
        <v>2001</v>
      </c>
      <c r="F7402">
        <f t="shared" si="924"/>
        <v>0</v>
      </c>
      <c r="G7402">
        <f>Weighting!$H$10</f>
        <v>0</v>
      </c>
      <c r="H7402">
        <f t="array" ref="H7402">FREQUENCY(IF('Data Transformation'!$B$4:$B$8425=B7395,'Data Transformation'!$G$4:$G$8425),'Bin Analysis'!$B7402)</f>
        <v>2073</v>
      </c>
      <c r="I7402">
        <f t="shared" si="925"/>
        <v>0</v>
      </c>
      <c r="J7402">
        <f t="shared" si="926"/>
        <v>0</v>
      </c>
      <c r="K7402">
        <f>J7402*Weighting!$W$10</f>
        <v>0</v>
      </c>
      <c r="M7402" s="14"/>
    </row>
    <row r="7403" spans="1:25" x14ac:dyDescent="0.55000000000000004">
      <c r="A7403" s="32" t="str">
        <f>IF(Weighting!$P$11&gt;0,B7403,"")</f>
        <v/>
      </c>
      <c r="B7403" t="e">
        <f>Weighting!$C$11</f>
        <v>#DIV/0!</v>
      </c>
      <c r="C7403" t="e">
        <f>Weighting!$F$11</f>
        <v>#NUM!</v>
      </c>
      <c r="D7403" t="e">
        <f>IF(C7403=1,'Data Transformation'!$G$3+0.5*'Data Transformation'!$W$25,IF(C7404=1,D7404-'Data Transformation'!$W$25,FALSE))</f>
        <v>#NUM!</v>
      </c>
      <c r="E7403">
        <f t="array" ref="E7403">IF(ISLOGICAL(D7403),"",FREQUENCY(IF('Data Transformation'!$B$425:$B$8425='Bin Analysis'!$B7395,'Data Transformation'!$G$425:$G$8425),D7403))</f>
        <v>2001</v>
      </c>
      <c r="F7403">
        <f t="shared" si="924"/>
        <v>0</v>
      </c>
      <c r="G7403">
        <f>Weighting!$H$11</f>
        <v>0</v>
      </c>
      <c r="H7403">
        <f t="array" ref="H7403">FREQUENCY(IF('Data Transformation'!$B$4:$B$8425=B7395,'Data Transformation'!$G$4:$G$8425),'Bin Analysis'!$B7403)</f>
        <v>2073</v>
      </c>
      <c r="I7403">
        <f t="shared" si="925"/>
        <v>0</v>
      </c>
      <c r="J7403">
        <f t="shared" si="926"/>
        <v>0</v>
      </c>
      <c r="K7403">
        <f>J7403*Weighting!$W$11</f>
        <v>0</v>
      </c>
      <c r="M7403" s="14"/>
    </row>
    <row r="7404" spans="1:25" x14ac:dyDescent="0.55000000000000004">
      <c r="A7404" s="32" t="str">
        <f>IF(Weighting!$P$12&gt;0,B7404,"")</f>
        <v/>
      </c>
      <c r="B7404" t="e">
        <f>Weighting!$C$12</f>
        <v>#DIV/0!</v>
      </c>
      <c r="C7404" t="e">
        <f>Weighting!$F$12</f>
        <v>#NUM!</v>
      </c>
      <c r="D7404" t="e">
        <f>IF(C7404=1,'Data Transformation'!$G$3+0.5*'Data Transformation'!$W$25,IF(C7405=1,D7405-'Data Transformation'!$W$25,FALSE))</f>
        <v>#NUM!</v>
      </c>
      <c r="E7404">
        <f t="array" ref="E7404">IF(ISLOGICAL(D7404),"",FREQUENCY(IF('Data Transformation'!$B$425:$B$8425='Bin Analysis'!$B7395,'Data Transformation'!$G$425:$G$8425),D7404))</f>
        <v>2001</v>
      </c>
      <c r="F7404">
        <f t="shared" si="924"/>
        <v>0</v>
      </c>
      <c r="G7404">
        <f>Weighting!$H$12</f>
        <v>0</v>
      </c>
      <c r="H7404">
        <f t="array" ref="H7404">FREQUENCY(IF('Data Transformation'!$B$4:$B$8425=B7395,'Data Transformation'!$G$4:$G$8425),'Bin Analysis'!$B7404)</f>
        <v>2073</v>
      </c>
      <c r="I7404">
        <f t="shared" si="925"/>
        <v>0</v>
      </c>
      <c r="J7404">
        <f t="shared" si="926"/>
        <v>0</v>
      </c>
      <c r="K7404">
        <f>J7404*Weighting!$W$12</f>
        <v>0</v>
      </c>
      <c r="M7404" s="14"/>
    </row>
    <row r="7405" spans="1:25" x14ac:dyDescent="0.55000000000000004">
      <c r="A7405" s="32" t="str">
        <f>IF(Weighting!$P$13&gt;0,B7405,"")</f>
        <v/>
      </c>
      <c r="B7405" t="e">
        <f>Weighting!$C$13</f>
        <v>#DIV/0!</v>
      </c>
      <c r="C7405" t="e">
        <f>Weighting!$F$13</f>
        <v>#NUM!</v>
      </c>
      <c r="D7405" t="e">
        <f>IF(C7405=1,'Data Transformation'!$G$3+0.5*'Data Transformation'!$W$25,IF(C7406=1,D7406-'Data Transformation'!$W$25,FALSE))</f>
        <v>#NUM!</v>
      </c>
      <c r="E7405">
        <f t="array" ref="E7405">IF(ISLOGICAL(D7405),"",FREQUENCY(IF('Data Transformation'!$B$425:$B$8425='Bin Analysis'!$B7395,'Data Transformation'!$G$425:$G$8425),D7405))</f>
        <v>2001</v>
      </c>
      <c r="F7405">
        <f t="shared" si="924"/>
        <v>0</v>
      </c>
      <c r="G7405">
        <f>Weighting!$H$13</f>
        <v>0</v>
      </c>
      <c r="H7405">
        <f t="array" ref="H7405">FREQUENCY(IF('Data Transformation'!$B$4:$B$8425=B7395,'Data Transformation'!$G$4:$G$8425),'Bin Analysis'!$B7405)</f>
        <v>2073</v>
      </c>
      <c r="I7405">
        <f t="shared" si="925"/>
        <v>0</v>
      </c>
      <c r="J7405">
        <f t="shared" si="926"/>
        <v>0</v>
      </c>
      <c r="K7405">
        <f>J7405*Weighting!$W$13</f>
        <v>0</v>
      </c>
      <c r="M7405" s="14"/>
    </row>
    <row r="7406" spans="1:25" x14ac:dyDescent="0.55000000000000004">
      <c r="A7406" s="32" t="str">
        <f>IF(Weighting!$P$14&gt;0,B7406,"")</f>
        <v/>
      </c>
      <c r="B7406" t="e">
        <f>Weighting!$C$14</f>
        <v>#DIV/0!</v>
      </c>
      <c r="C7406" t="e">
        <f>Weighting!$F$14</f>
        <v>#NUM!</v>
      </c>
      <c r="D7406" t="e">
        <f>IF(C7406=1,'Data Transformation'!$G$3+0.5*'Data Transformation'!$W$25,IF(C7407=1,D7407-'Data Transformation'!$W$25,FALSE))</f>
        <v>#NUM!</v>
      </c>
      <c r="E7406">
        <f t="array" ref="E7406">IF(ISLOGICAL(D7406),"",FREQUENCY(IF('Data Transformation'!$B$425:$B$8425='Bin Analysis'!$B7395,'Data Transformation'!$G$425:$G$8425),D7406))</f>
        <v>2001</v>
      </c>
      <c r="F7406">
        <f t="shared" si="924"/>
        <v>0</v>
      </c>
      <c r="G7406">
        <f>Weighting!$H$14</f>
        <v>0</v>
      </c>
      <c r="H7406">
        <f t="array" ref="H7406">FREQUENCY(IF('Data Transformation'!$B$4:$B$8425=B7395,'Data Transformation'!$G$4:$G$8425),'Bin Analysis'!$B7406)</f>
        <v>2073</v>
      </c>
      <c r="I7406">
        <f t="shared" si="925"/>
        <v>0</v>
      </c>
      <c r="J7406">
        <f t="shared" si="926"/>
        <v>0</v>
      </c>
      <c r="K7406">
        <f>J7406*Weighting!$W$14</f>
        <v>0</v>
      </c>
      <c r="M7406" s="14"/>
    </row>
    <row r="7407" spans="1:25" x14ac:dyDescent="0.55000000000000004">
      <c r="A7407" s="32" t="str">
        <f>IF(Weighting!$P$15&gt;0,B7407,"")</f>
        <v/>
      </c>
      <c r="B7407" t="e">
        <f>Weighting!$C$15</f>
        <v>#DIV/0!</v>
      </c>
      <c r="C7407" t="e">
        <f>Weighting!$F$15</f>
        <v>#NUM!</v>
      </c>
      <c r="D7407" t="e">
        <f>IF(C7407=1,'Data Transformation'!$G$3+0.5*'Data Transformation'!$W$25,IF(C7408=1,D7408-'Data Transformation'!$W$25,FALSE))</f>
        <v>#NUM!</v>
      </c>
      <c r="E7407">
        <f t="array" ref="E7407">IF(ISLOGICAL(D7407),"",FREQUENCY(IF('Data Transformation'!$B$425:$B$8425='Bin Analysis'!$B7395,'Data Transformation'!$G$425:$G$8425),D7407))</f>
        <v>2001</v>
      </c>
      <c r="F7407">
        <f t="shared" si="924"/>
        <v>0</v>
      </c>
      <c r="G7407">
        <f>Weighting!$H$15</f>
        <v>0</v>
      </c>
      <c r="H7407">
        <f t="array" ref="H7407">FREQUENCY(IF('Data Transformation'!$B$4:$B$8425=B7395,'Data Transformation'!$G$4:$G$8425),'Bin Analysis'!$B7407)</f>
        <v>2073</v>
      </c>
      <c r="I7407">
        <f t="shared" si="925"/>
        <v>0</v>
      </c>
      <c r="J7407">
        <f t="shared" si="926"/>
        <v>0</v>
      </c>
      <c r="K7407">
        <f>J7407*Weighting!$W$15</f>
        <v>0</v>
      </c>
      <c r="M7407" s="14"/>
    </row>
    <row r="7408" spans="1:25" x14ac:dyDescent="0.55000000000000004">
      <c r="A7408" s="32" t="str">
        <f>IF(Weighting!$P$16&gt;0,B7408,"")</f>
        <v/>
      </c>
      <c r="B7408" t="e">
        <f>Weighting!$C$16</f>
        <v>#DIV/0!</v>
      </c>
      <c r="C7408" t="e">
        <f>Weighting!$F$16</f>
        <v>#NUM!</v>
      </c>
      <c r="D7408" t="e">
        <f>IF(C7408=1,'Data Transformation'!$G$3+0.5*'Data Transformation'!$W$25,IF(C7409=1,D7409-'Data Transformation'!$W$25,FALSE))</f>
        <v>#NUM!</v>
      </c>
      <c r="E7408">
        <f t="array" ref="E7408">IF(ISLOGICAL(D7408),"",FREQUENCY(IF('Data Transformation'!$B$425:$B$8425='Bin Analysis'!$B7395,'Data Transformation'!$G$425:$G$8425),D7408))</f>
        <v>2001</v>
      </c>
      <c r="F7408">
        <f t="shared" si="924"/>
        <v>0</v>
      </c>
      <c r="G7408">
        <f>Weighting!$H$16</f>
        <v>0</v>
      </c>
      <c r="H7408">
        <f t="array" ref="H7408">FREQUENCY(IF('Data Transformation'!$B$4:$B$8425=B7395,'Data Transformation'!$G$4:$G$8425),'Bin Analysis'!$B7408)</f>
        <v>2073</v>
      </c>
      <c r="I7408">
        <f t="shared" si="925"/>
        <v>0</v>
      </c>
      <c r="J7408">
        <f t="shared" si="926"/>
        <v>0</v>
      </c>
      <c r="K7408">
        <f>J7408*Weighting!$W$16</f>
        <v>0</v>
      </c>
      <c r="M7408" s="14"/>
    </row>
    <row r="7409" spans="1:25" x14ac:dyDescent="0.55000000000000004">
      <c r="A7409" s="32" t="str">
        <f>IF(Weighting!$P$17&gt;0,B7409,"")</f>
        <v/>
      </c>
      <c r="B7409" t="e">
        <f>Weighting!$C$17</f>
        <v>#DIV/0!</v>
      </c>
      <c r="C7409" t="e">
        <f>Weighting!$F$17</f>
        <v>#NUM!</v>
      </c>
      <c r="D7409" t="e">
        <f>IF(C7409=1,'Data Transformation'!$G$3+0.5*'Data Transformation'!$W$25,IF(C7410=1,D7410-'Data Transformation'!$W$25,FALSE))</f>
        <v>#NUM!</v>
      </c>
      <c r="E7409">
        <f t="array" ref="E7409">IF(ISLOGICAL(D7409),"",FREQUENCY(IF('Data Transformation'!$B$425:$B$8425='Bin Analysis'!$B7395,'Data Transformation'!$G$425:$G$8425),D7409))</f>
        <v>2001</v>
      </c>
      <c r="F7409">
        <f t="shared" si="924"/>
        <v>0</v>
      </c>
      <c r="G7409">
        <f>Weighting!$H$17</f>
        <v>0</v>
      </c>
      <c r="H7409">
        <f t="array" ref="H7409">FREQUENCY(IF('Data Transformation'!$B$4:$B$8425=B7395,'Data Transformation'!$G$4:$G$8425),'Bin Analysis'!$B7409)</f>
        <v>2073</v>
      </c>
      <c r="I7409">
        <f t="shared" si="925"/>
        <v>0</v>
      </c>
      <c r="J7409">
        <f t="shared" si="926"/>
        <v>0</v>
      </c>
      <c r="K7409">
        <f>J7409*Weighting!$W$17</f>
        <v>0</v>
      </c>
      <c r="M7409" s="14"/>
    </row>
    <row r="7410" spans="1:25" x14ac:dyDescent="0.55000000000000004">
      <c r="A7410" s="32" t="str">
        <f>IF(Weighting!$P$18&gt;0,B7410,"")</f>
        <v/>
      </c>
      <c r="B7410" t="e">
        <f>Weighting!$C$18</f>
        <v>#DIV/0!</v>
      </c>
      <c r="C7410" t="e">
        <f>Weighting!$F$18</f>
        <v>#NUM!</v>
      </c>
      <c r="D7410" t="e">
        <f>IF(C7410=1,'Data Transformation'!$G$3+0.5*'Data Transformation'!$W$25,IF(C7411=1,D7411-'Data Transformation'!$W$25,FALSE))</f>
        <v>#NUM!</v>
      </c>
      <c r="E7410">
        <f t="array" ref="E7410">IF(ISLOGICAL(D7410),"",FREQUENCY(IF('Data Transformation'!$B$425:$B$8425='Bin Analysis'!$B7395,'Data Transformation'!$G$425:$G$8425),D7410))</f>
        <v>2001</v>
      </c>
      <c r="F7410">
        <f t="shared" si="924"/>
        <v>0</v>
      </c>
      <c r="G7410">
        <f>Weighting!$H$18</f>
        <v>0</v>
      </c>
      <c r="H7410">
        <f t="array" ref="H7410">FREQUENCY(IF('Data Transformation'!$B$4:$B$8425=B7395,'Data Transformation'!$G$4:$G$8425),'Bin Analysis'!$B7410)</f>
        <v>2073</v>
      </c>
      <c r="I7410">
        <f t="shared" si="925"/>
        <v>0</v>
      </c>
      <c r="J7410">
        <f t="shared" si="926"/>
        <v>0</v>
      </c>
      <c r="K7410">
        <f>J7410*Weighting!$W$18</f>
        <v>0</v>
      </c>
      <c r="M7410" s="14"/>
    </row>
    <row r="7411" spans="1:25" x14ac:dyDescent="0.55000000000000004">
      <c r="A7411" s="32" t="str">
        <f>IF(Weighting!$P$19&gt;0,B7411,"")</f>
        <v/>
      </c>
      <c r="B7411" t="e">
        <f>Weighting!$C$19</f>
        <v>#DIV/0!</v>
      </c>
      <c r="C7411" t="e">
        <f>Weighting!$F$19</f>
        <v>#NUM!</v>
      </c>
      <c r="D7411" t="e">
        <f>IF(C7411=1,'Data Transformation'!$G$3+0.5*'Data Transformation'!$W$25,IF(C7412=1,D7412-'Data Transformation'!$W$25,FALSE))</f>
        <v>#NUM!</v>
      </c>
      <c r="E7411">
        <f t="array" ref="E7411">IF(ISLOGICAL(D7411),"",FREQUENCY(IF('Data Transformation'!$B$425:$B$8425='Bin Analysis'!$B7395,'Data Transformation'!$G$425:$G$8425),D7411))</f>
        <v>2001</v>
      </c>
      <c r="F7411">
        <f t="shared" si="924"/>
        <v>0</v>
      </c>
      <c r="G7411">
        <f>Weighting!$H$19</f>
        <v>0</v>
      </c>
      <c r="H7411">
        <f t="array" ref="H7411">FREQUENCY(IF('Data Transformation'!$B$4:$B$8425=B7395,'Data Transformation'!$G$4:$G$8425),'Bin Analysis'!$B7411)</f>
        <v>2073</v>
      </c>
      <c r="I7411">
        <f t="shared" si="925"/>
        <v>0</v>
      </c>
      <c r="J7411">
        <f t="shared" si="926"/>
        <v>0</v>
      </c>
      <c r="K7411">
        <f>J7411*Weighting!$W$19</f>
        <v>0</v>
      </c>
      <c r="M7411" s="14"/>
    </row>
    <row r="7412" spans="1:25" x14ac:dyDescent="0.55000000000000004">
      <c r="A7412" s="32" t="str">
        <f>IF(Weighting!$P$20&gt;0,B7412,"")</f>
        <v/>
      </c>
      <c r="B7412" t="e">
        <f>Weighting!$C$20</f>
        <v>#DIV/0!</v>
      </c>
      <c r="C7412" t="e">
        <f>Weighting!$F$20</f>
        <v>#NUM!</v>
      </c>
      <c r="D7412" t="e">
        <f>IF(C7412=1,'Data Transformation'!$G$3+0.5*'Data Transformation'!$W$25,IF(C7413=1,D7413-'Data Transformation'!$W$25,FALSE))</f>
        <v>#NUM!</v>
      </c>
      <c r="E7412">
        <f t="array" ref="E7412">IF(ISLOGICAL(D7412),"",FREQUENCY(IF('Data Transformation'!$B$425:$B$8425='Bin Analysis'!$B7395,'Data Transformation'!$G$425:$G$8425),D7412))</f>
        <v>2001</v>
      </c>
      <c r="F7412">
        <f t="shared" si="924"/>
        <v>0</v>
      </c>
      <c r="G7412">
        <f>Weighting!$H$20</f>
        <v>0</v>
      </c>
      <c r="H7412">
        <f t="array" ref="H7412">FREQUENCY(IF('Data Transformation'!$B$4:$B$8425=B7395,'Data Transformation'!$G$4:$G$8425),'Bin Analysis'!$B7412)</f>
        <v>2073</v>
      </c>
      <c r="I7412">
        <f t="shared" si="925"/>
        <v>0</v>
      </c>
      <c r="J7412">
        <f t="shared" si="926"/>
        <v>0</v>
      </c>
      <c r="K7412">
        <f>J7412*Weighting!$W$20</f>
        <v>0</v>
      </c>
      <c r="M7412" s="14"/>
    </row>
    <row r="7413" spans="1:25" x14ac:dyDescent="0.55000000000000004">
      <c r="A7413" s="32" t="str">
        <f>IF(Weighting!$P$21&gt;0,B7413,"")</f>
        <v/>
      </c>
      <c r="B7413" t="e">
        <f>Weighting!$C$21</f>
        <v>#DIV/0!</v>
      </c>
      <c r="C7413" t="e">
        <f>Weighting!$F$21</f>
        <v>#NUM!</v>
      </c>
      <c r="D7413" t="e">
        <f>IF(C7413=1,'Data Transformation'!$G$3+0.5*'Data Transformation'!$W$25,IF(C7414=1,D7414-'Data Transformation'!$W$25,FALSE))</f>
        <v>#NUM!</v>
      </c>
      <c r="E7413">
        <f t="array" ref="E7413">IF(ISLOGICAL(D7413),"",FREQUENCY(IF('Data Transformation'!$B$425:$B$8425='Bin Analysis'!$B7395,'Data Transformation'!$G$425:$G$8425),D7413))</f>
        <v>2001</v>
      </c>
      <c r="F7413">
        <f t="shared" si="924"/>
        <v>0</v>
      </c>
      <c r="G7413">
        <f>Weighting!$H$21</f>
        <v>0</v>
      </c>
      <c r="H7413">
        <f t="array" ref="H7413">FREQUENCY(IF('Data Transformation'!$B$4:$B$8425=B7395,'Data Transformation'!$G$4:$G$8425),'Bin Analysis'!$B7413)</f>
        <v>2073</v>
      </c>
      <c r="I7413">
        <f t="shared" si="925"/>
        <v>0</v>
      </c>
      <c r="J7413">
        <f t="shared" si="926"/>
        <v>0</v>
      </c>
      <c r="K7413">
        <f>J7413*Weighting!$W$21</f>
        <v>0</v>
      </c>
      <c r="M7413" s="14"/>
    </row>
    <row r="7414" spans="1:25" x14ac:dyDescent="0.55000000000000004">
      <c r="A7414" s="32" t="str">
        <f>IF(Weighting!$P$22&gt;0,B7414,"")</f>
        <v/>
      </c>
      <c r="B7414" t="e">
        <f>Weighting!$C$22</f>
        <v>#DIV/0!</v>
      </c>
      <c r="C7414" t="e">
        <f>Weighting!$F$22</f>
        <v>#NUM!</v>
      </c>
      <c r="D7414" t="e">
        <f>IF(C7414=1,'Data Transformation'!$G$3+0.5*'Data Transformation'!$W$25,IF(C7415=1,D7415-'Data Transformation'!$W$25,FALSE))</f>
        <v>#NUM!</v>
      </c>
      <c r="E7414">
        <f t="array" ref="E7414">IF(ISLOGICAL(D7414),"",FREQUENCY(IF('Data Transformation'!$B$425:$B$8425='Bin Analysis'!$B7395,'Data Transformation'!$G$425:$G$8425),D7414))</f>
        <v>2001</v>
      </c>
      <c r="F7414">
        <f t="shared" si="924"/>
        <v>0</v>
      </c>
      <c r="G7414">
        <f>Weighting!$H$22</f>
        <v>0</v>
      </c>
      <c r="H7414">
        <f t="array" ref="H7414">FREQUENCY(IF('Data Transformation'!$B$4:$B$8425=B7395,'Data Transformation'!$G$4:$G$8425),'Bin Analysis'!$B7414)</f>
        <v>2073</v>
      </c>
      <c r="I7414">
        <f t="shared" si="925"/>
        <v>0</v>
      </c>
      <c r="J7414">
        <f t="shared" si="926"/>
        <v>0</v>
      </c>
      <c r="K7414">
        <f>J7414*Weighting!$W$22</f>
        <v>0</v>
      </c>
      <c r="M7414" s="14"/>
    </row>
    <row r="7415" spans="1:25" x14ac:dyDescent="0.55000000000000004">
      <c r="A7415" s="32" t="str">
        <f>IF(Weighting!$P$23&gt;0,B7415,"")</f>
        <v/>
      </c>
      <c r="B7415" t="e">
        <f>Weighting!$C$23</f>
        <v>#DIV/0!</v>
      </c>
      <c r="C7415" t="e">
        <f>Weighting!$F$23</f>
        <v>#NUM!</v>
      </c>
      <c r="D7415" t="e">
        <f>IF(C7415=1,'Data Transformation'!$G$3+0.5*'Data Transformation'!$W$25,IF(C7416=1,D7416-'Data Transformation'!$W$25,FALSE))</f>
        <v>#NUM!</v>
      </c>
      <c r="E7415">
        <f t="array" ref="E7415">IF(ISLOGICAL(D7415),"",FREQUENCY(IF('Data Transformation'!$B$425:$B$8425='Bin Analysis'!$B7395,'Data Transformation'!$G$425:$G$8425),D7415))</f>
        <v>2001</v>
      </c>
      <c r="F7415">
        <f t="shared" si="924"/>
        <v>0</v>
      </c>
      <c r="G7415">
        <f>Weighting!$H$23</f>
        <v>0</v>
      </c>
      <c r="H7415">
        <f t="array" ref="H7415">FREQUENCY(IF('Data Transformation'!$B$4:$B$8425=B7395,'Data Transformation'!$G$4:$G$8425),'Bin Analysis'!$B7415)</f>
        <v>2073</v>
      </c>
      <c r="I7415">
        <f t="shared" si="925"/>
        <v>0</v>
      </c>
      <c r="J7415">
        <f t="shared" si="926"/>
        <v>0</v>
      </c>
      <c r="K7415">
        <f>J7415*Weighting!$W$23</f>
        <v>0</v>
      </c>
      <c r="M7415" s="14"/>
    </row>
    <row r="7416" spans="1:25" x14ac:dyDescent="0.55000000000000004">
      <c r="A7416" s="32" t="str">
        <f>IF(Weighting!$P$24&gt;0,B7416,"")</f>
        <v/>
      </c>
      <c r="B7416" t="e">
        <f>Weighting!$C$24</f>
        <v>#DIV/0!</v>
      </c>
      <c r="C7416" t="e">
        <f>Weighting!$F$24</f>
        <v>#NUM!</v>
      </c>
      <c r="D7416" t="e">
        <f>IF(C7416=1,'Data Transformation'!$G$3+0.5*'Data Transformation'!$W$25,IF(C7417=1,D7417-'Data Transformation'!$W$25,FALSE))</f>
        <v>#NUM!</v>
      </c>
      <c r="E7416">
        <f t="array" ref="E7416">IF(ISLOGICAL(D7416),"",FREQUENCY(IF('Data Transformation'!$B$425:$B$8425='Bin Analysis'!$B7395,'Data Transformation'!$G$425:$G$8425),D7416))</f>
        <v>2001</v>
      </c>
      <c r="F7416">
        <f t="shared" si="924"/>
        <v>0</v>
      </c>
      <c r="G7416">
        <f>Weighting!$H$24</f>
        <v>0</v>
      </c>
      <c r="H7416">
        <f t="array" ref="H7416">FREQUENCY(IF('Data Transformation'!$B$4:$B$8425=B7395,'Data Transformation'!$G$4:$G$8425),'Bin Analysis'!$B7416)</f>
        <v>2073</v>
      </c>
      <c r="I7416">
        <f t="shared" si="925"/>
        <v>0</v>
      </c>
      <c r="J7416">
        <f t="shared" si="926"/>
        <v>0</v>
      </c>
      <c r="K7416">
        <f>J7416*Weighting!$W$24</f>
        <v>0</v>
      </c>
      <c r="M7416" s="14"/>
    </row>
    <row r="7417" spans="1:25" x14ac:dyDescent="0.55000000000000004">
      <c r="A7417" s="32" t="str">
        <f>IF(Weighting!$P$25&gt;0,B7417,"")</f>
        <v/>
      </c>
      <c r="B7417" t="e">
        <f>Weighting!$C$25</f>
        <v>#DIV/0!</v>
      </c>
      <c r="C7417" t="e">
        <f>Weighting!$F$25</f>
        <v>#NUM!</v>
      </c>
      <c r="D7417" t="e">
        <f>IF(C7417=1,'Data Transformation'!$G$3+0.5*'Data Transformation'!$W$25,IF(C7418=1,D7418-'Data Transformation'!$W$25,FALSE))</f>
        <v>#NUM!</v>
      </c>
      <c r="E7417">
        <f t="array" ref="E7417">IF(ISLOGICAL(D7417),"",FREQUENCY(IF('Data Transformation'!$B$425:$B$8425='Bin Analysis'!$B7395,'Data Transformation'!$G$425:$G$8425),D7417))</f>
        <v>2001</v>
      </c>
      <c r="F7417">
        <f t="shared" si="924"/>
        <v>0</v>
      </c>
      <c r="G7417">
        <f>Weighting!$H$25</f>
        <v>0</v>
      </c>
      <c r="H7417">
        <f t="array" ref="H7417">FREQUENCY(IF('Data Transformation'!$B$4:$B$8425=B7395,'Data Transformation'!$G$4:$G$8425),'Bin Analysis'!$B7417)</f>
        <v>2073</v>
      </c>
      <c r="I7417">
        <f t="shared" si="925"/>
        <v>0</v>
      </c>
      <c r="J7417">
        <f t="shared" si="926"/>
        <v>0</v>
      </c>
      <c r="K7417">
        <f>J7417*Weighting!$W$25</f>
        <v>0</v>
      </c>
      <c r="M7417" s="14"/>
    </row>
    <row r="7418" spans="1:25" x14ac:dyDescent="0.55000000000000004">
      <c r="A7418" s="32"/>
      <c r="M7418" s="14"/>
    </row>
    <row r="7419" spans="1:25" ht="23.35" x14ac:dyDescent="0.8">
      <c r="A7419" s="21" t="s">
        <v>0</v>
      </c>
      <c r="B7419" s="21" t="str">
        <f>IFERROR(VLOOKUP(C7419,'Data Transformation'!$L$6:$M$426,2,FALSE),"")</f>
        <v/>
      </c>
      <c r="C7419" s="21">
        <f>C7395+1</f>
        <v>309</v>
      </c>
      <c r="D7419" s="21"/>
      <c r="E7419" s="21"/>
      <c r="F7419" s="21"/>
      <c r="G7419" s="21"/>
      <c r="H7419" s="22"/>
      <c r="I7419" s="22"/>
      <c r="J7419" s="22"/>
      <c r="K7419" s="21"/>
      <c r="L7419" s="21" t="str">
        <f>B7419</f>
        <v/>
      </c>
      <c r="M7419" s="23" t="e">
        <f>INDEX('Data Transformation'!$O$4:$O$424,MATCH($B7419,'Data Transformation'!$M$4:$M$424,0),MATCH($M$2,'Data Transformation'!$O$3,0))</f>
        <v>#N/A</v>
      </c>
      <c r="N7419" s="27" t="e">
        <f>IF('Input and Summary Results'!$J$16="minimum",'Bin Analysis'!X7420/(M7419-1),'Bin Analysis'!Y7419/('Bin Analysis'!M7419-1))</f>
        <v>#N/A</v>
      </c>
      <c r="O7419" s="27" t="e">
        <f>IF(M7419=FALSE,NA(),(VLOOKUP(1,C7422:K7441,4,FALSE))/(M7419-1))</f>
        <v>#N/A</v>
      </c>
      <c r="P7419" s="27" t="e">
        <f>IF(M7419=FALSE,NA(),SUM(J7422:J7441)/Weighting!$S$5)</f>
        <v>#N/A</v>
      </c>
      <c r="Q7419" s="27" t="e">
        <f>IF(M7419=FALSE,NA(),SUM(K7422:K7441)/Weighting!$S$6)</f>
        <v>#N/A</v>
      </c>
      <c r="R7419" s="27" t="e">
        <f>IF(M7419=FALSE,NA(),(VLOOKUP(1,G7422:K7441,3,FALSE))/(M7419-1))</f>
        <v>#N/A</v>
      </c>
      <c r="S7419" s="22" t="e">
        <f>IF(M7419=FALSE,NA(),IF(SUM(J7422:J7441)=2,"yes","no"))</f>
        <v>#N/A</v>
      </c>
      <c r="X7419" s="2" cm="2">
        <f t="array" ref="X7419:X7420">FREQUENCY(IF('Data Transformation'!$B$425:$B$6424='Bin Analysis'!L7419,'Data Transformation'!$G$425:$G$6424),'Data Transformation'!$U$11)</f>
        <v>0</v>
      </c>
      <c r="Y7419" s="2" cm="2">
        <f t="array" ref="Y7419:Y7420">FREQUENCY(IF('Data Transformation'!$B$425:$B$6424='Bin Analysis'!L7419,'Data Transformation'!$G$425:$G$6424),'Data Transformation'!$U$12)</f>
        <v>0</v>
      </c>
    </row>
    <row r="7420" spans="1:25" x14ac:dyDescent="0.55000000000000004">
      <c r="A7420" s="14" t="s">
        <v>67</v>
      </c>
      <c r="B7420" t="s">
        <v>47</v>
      </c>
      <c r="C7420" t="s">
        <v>5</v>
      </c>
      <c r="D7420" t="s">
        <v>100</v>
      </c>
      <c r="E7420" t="s">
        <v>101</v>
      </c>
      <c r="F7420" t="s">
        <v>102</v>
      </c>
      <c r="G7420" t="s">
        <v>70</v>
      </c>
      <c r="H7420" t="s">
        <v>31</v>
      </c>
      <c r="I7420" t="s">
        <v>32</v>
      </c>
      <c r="J7420" t="s">
        <v>46</v>
      </c>
      <c r="K7420" s="14" t="s">
        <v>45</v>
      </c>
      <c r="M7420" s="14"/>
      <c r="X7420" s="2">
        <v>0</v>
      </c>
      <c r="Y7420" s="2">
        <v>0</v>
      </c>
    </row>
    <row r="7421" spans="1:25" x14ac:dyDescent="0.55000000000000004">
      <c r="A7421" s="32"/>
      <c r="D7421" t="e">
        <f>IF(C7421=1,'Data Transformation'!$G$3+0.5*'Data Transformation'!$W$25,IF(C7422=1,D7422-'Data Transformation'!$W$25,FALSE))</f>
        <v>#NUM!</v>
      </c>
      <c r="E7421">
        <f t="array" ref="E7421">IF(ISLOGICAL(D7421),"",FREQUENCY(IF('Data Transformation'!$B$425:$B$8425='Bin Analysis'!$B7419,'Data Transformation'!$G$425:$G$8425),D7421))</f>
        <v>2001</v>
      </c>
      <c r="F7421" t="e">
        <f>IF(ISLOGICAL(D7421),"",E7421-E7420)</f>
        <v>#VALUE!</v>
      </c>
      <c r="M7421" s="14"/>
    </row>
    <row r="7422" spans="1:25" x14ac:dyDescent="0.55000000000000004">
      <c r="A7422" s="32" t="e">
        <f>IF(Weighting!$P$6&gt;0,B7422,"")</f>
        <v>#NUM!</v>
      </c>
      <c r="B7422" t="e">
        <f>Weighting!$C$6</f>
        <v>#DIV/0!</v>
      </c>
      <c r="C7422" t="e">
        <f>Weighting!$F$6</f>
        <v>#NUM!</v>
      </c>
      <c r="D7422" t="e">
        <f>IF(C7422=1,'Data Transformation'!$G$3+0.5*'Data Transformation'!$W$25,IF(C7423=1,D7423-'Data Transformation'!$W$25,FALSE))</f>
        <v>#NUM!</v>
      </c>
      <c r="E7422">
        <f t="array" ref="E7422">IF(ISLOGICAL(D7422),"",FREQUENCY(IF('Data Transformation'!$B$425:$B$8425='Bin Analysis'!$B7419,'Data Transformation'!$G$425:$G$8425),D7422))</f>
        <v>2001</v>
      </c>
      <c r="F7422">
        <f>IF(ISLOGICAL(D7422),"",E7422-E7421)</f>
        <v>0</v>
      </c>
      <c r="G7422">
        <f>Weighting!$H$6</f>
        <v>1</v>
      </c>
      <c r="H7422">
        <f t="array" ref="H7422">FREQUENCY(IF('Data Transformation'!$B$4:$B$8425=B7419,'Data Transformation'!$G$4:$G$8425),'Bin Analysis'!$B7422)</f>
        <v>2073</v>
      </c>
      <c r="I7422">
        <f>H7422-H7421</f>
        <v>2073</v>
      </c>
      <c r="J7422">
        <f>IF(I7422=0,0,1)</f>
        <v>1</v>
      </c>
      <c r="K7422" t="e">
        <f>J7422*Weighting!$W$6</f>
        <v>#NUM!</v>
      </c>
      <c r="M7422" s="14"/>
    </row>
    <row r="7423" spans="1:25" x14ac:dyDescent="0.55000000000000004">
      <c r="A7423" s="32" t="str">
        <f>IF(Weighting!$P$7&gt;0,B7423,"")</f>
        <v/>
      </c>
      <c r="B7423" t="e">
        <f>Weighting!$C$7</f>
        <v>#DIV/0!</v>
      </c>
      <c r="C7423" t="e">
        <f>Weighting!$F$7</f>
        <v>#NUM!</v>
      </c>
      <c r="D7423" t="e">
        <f>IF(C7423=1,'Data Transformation'!$G$3+0.5*'Data Transformation'!$W$25,IF(C7424=1,D7424-'Data Transformation'!$W$25,FALSE))</f>
        <v>#NUM!</v>
      </c>
      <c r="E7423">
        <f t="array" ref="E7423">IF(ISLOGICAL(D7423),"",FREQUENCY(IF('Data Transformation'!$B$425:$B$8425='Bin Analysis'!$B7419,'Data Transformation'!$G$425:$G$8425),D7423))</f>
        <v>2001</v>
      </c>
      <c r="F7423">
        <f t="shared" ref="F7423:F7441" si="927">IF(ISLOGICAL(D7423),"",E7423-E7422)</f>
        <v>0</v>
      </c>
      <c r="G7423">
        <f>Weighting!$H$7</f>
        <v>0</v>
      </c>
      <c r="H7423">
        <f t="array" ref="H7423">FREQUENCY(IF('Data Transformation'!$B$4:$B$8425=B7419,'Data Transformation'!$G$4:$G$8425),'Bin Analysis'!$B7423)</f>
        <v>2073</v>
      </c>
      <c r="I7423">
        <f t="shared" ref="I7423:I7441" si="928">H7423-H7422</f>
        <v>0</v>
      </c>
      <c r="J7423">
        <f>IF(I7423=0,0,1)</f>
        <v>0</v>
      </c>
      <c r="K7423">
        <f>J7423*Weighting!$W$7</f>
        <v>0</v>
      </c>
      <c r="M7423" s="14"/>
    </row>
    <row r="7424" spans="1:25" x14ac:dyDescent="0.55000000000000004">
      <c r="A7424" s="32" t="str">
        <f>IF(Weighting!$P$8&gt;0,B7424,"")</f>
        <v/>
      </c>
      <c r="B7424" t="e">
        <f>Weighting!$C$8</f>
        <v>#DIV/0!</v>
      </c>
      <c r="C7424" t="e">
        <f>Weighting!$F$8</f>
        <v>#NUM!</v>
      </c>
      <c r="D7424" t="e">
        <f>IF(C7424=1,'Data Transformation'!$G$3+0.5*'Data Transformation'!$W$25,IF(C7425=1,D7425-'Data Transformation'!$W$25,FALSE))</f>
        <v>#NUM!</v>
      </c>
      <c r="E7424">
        <f t="array" ref="E7424">IF(ISLOGICAL(D7424),"",FREQUENCY(IF('Data Transformation'!$B$425:$B$8425='Bin Analysis'!$B7419,'Data Transformation'!$G$425:$G$8425),D7424))</f>
        <v>2001</v>
      </c>
      <c r="F7424">
        <f t="shared" si="927"/>
        <v>0</v>
      </c>
      <c r="G7424">
        <f>Weighting!$H$8</f>
        <v>0</v>
      </c>
      <c r="H7424">
        <f t="array" ref="H7424">FREQUENCY(IF('Data Transformation'!$B$4:$B$8425=B7419,'Data Transformation'!$G$4:$G$8425),'Bin Analysis'!$B7424)</f>
        <v>2073</v>
      </c>
      <c r="I7424">
        <f t="shared" si="928"/>
        <v>0</v>
      </c>
      <c r="J7424">
        <f t="shared" ref="J7424:J7441" si="929">IF(I7424=0,0,1)</f>
        <v>0</v>
      </c>
      <c r="K7424">
        <f>J7424*Weighting!$W$8</f>
        <v>0</v>
      </c>
      <c r="M7424" s="14"/>
    </row>
    <row r="7425" spans="1:13" x14ac:dyDescent="0.55000000000000004">
      <c r="A7425" s="32" t="str">
        <f>IF(Weighting!$P$9&gt;0,B7425,"")</f>
        <v/>
      </c>
      <c r="B7425" s="50" t="e">
        <f>Weighting!$C$9</f>
        <v>#DIV/0!</v>
      </c>
      <c r="C7425" t="e">
        <f>Weighting!$F$9</f>
        <v>#NUM!</v>
      </c>
      <c r="D7425" t="e">
        <f>IF(C7425=1,'Data Transformation'!$G$3+0.5*'Data Transformation'!$W$25,IF(C7426=1,D7426-'Data Transformation'!$W$25,FALSE))</f>
        <v>#NUM!</v>
      </c>
      <c r="E7425">
        <f t="array" ref="E7425">IF(ISLOGICAL(D7425),"",FREQUENCY(IF('Data Transformation'!$B$425:$B$8425='Bin Analysis'!$B7419,'Data Transformation'!$G$425:$G$8425),D7425))</f>
        <v>2001</v>
      </c>
      <c r="F7425">
        <f t="shared" si="927"/>
        <v>0</v>
      </c>
      <c r="G7425">
        <f>Weighting!$H$9</f>
        <v>0</v>
      </c>
      <c r="H7425">
        <f t="array" ref="H7425">FREQUENCY(IF('Data Transformation'!$B$4:$B$8425=B7419,'Data Transformation'!$G$4:$G$8425),'Bin Analysis'!$B7425)</f>
        <v>2073</v>
      </c>
      <c r="I7425">
        <f t="shared" si="928"/>
        <v>0</v>
      </c>
      <c r="J7425">
        <f t="shared" si="929"/>
        <v>0</v>
      </c>
      <c r="K7425">
        <f>J7425*Weighting!$W$9</f>
        <v>0</v>
      </c>
      <c r="M7425" s="14"/>
    </row>
    <row r="7426" spans="1:13" x14ac:dyDescent="0.55000000000000004">
      <c r="A7426" s="32" t="str">
        <f>IF(Weighting!$P$10&gt;0,B7426,"")</f>
        <v/>
      </c>
      <c r="B7426" t="e">
        <f>Weighting!$C$10</f>
        <v>#DIV/0!</v>
      </c>
      <c r="C7426" t="e">
        <f>Weighting!$F$10</f>
        <v>#NUM!</v>
      </c>
      <c r="D7426" t="e">
        <f>IF(C7426=1,'Data Transformation'!$G$3+0.5*'Data Transformation'!$W$25,IF(C7427=1,D7427-'Data Transformation'!$W$25,FALSE))</f>
        <v>#NUM!</v>
      </c>
      <c r="E7426">
        <f t="array" ref="E7426">IF(ISLOGICAL(D7426),"",FREQUENCY(IF('Data Transformation'!$B$425:$B$8425='Bin Analysis'!$B7419,'Data Transformation'!$G$425:$G$8425),D7426))</f>
        <v>2001</v>
      </c>
      <c r="F7426">
        <f t="shared" si="927"/>
        <v>0</v>
      </c>
      <c r="G7426">
        <f>Weighting!$H$10</f>
        <v>0</v>
      </c>
      <c r="H7426">
        <f t="array" ref="H7426">FREQUENCY(IF('Data Transformation'!$B$4:$B$8425=B7419,'Data Transformation'!$G$4:$G$8425),'Bin Analysis'!$B7426)</f>
        <v>2073</v>
      </c>
      <c r="I7426">
        <f t="shared" si="928"/>
        <v>0</v>
      </c>
      <c r="J7426">
        <f t="shared" si="929"/>
        <v>0</v>
      </c>
      <c r="K7426">
        <f>J7426*Weighting!$W$10</f>
        <v>0</v>
      </c>
      <c r="M7426" s="14"/>
    </row>
    <row r="7427" spans="1:13" x14ac:dyDescent="0.55000000000000004">
      <c r="A7427" s="32" t="str">
        <f>IF(Weighting!$P$11&gt;0,B7427,"")</f>
        <v/>
      </c>
      <c r="B7427" t="e">
        <f>Weighting!$C$11</f>
        <v>#DIV/0!</v>
      </c>
      <c r="C7427" t="e">
        <f>Weighting!$F$11</f>
        <v>#NUM!</v>
      </c>
      <c r="D7427" t="e">
        <f>IF(C7427=1,'Data Transformation'!$G$3+0.5*'Data Transformation'!$W$25,IF(C7428=1,D7428-'Data Transformation'!$W$25,FALSE))</f>
        <v>#NUM!</v>
      </c>
      <c r="E7427">
        <f t="array" ref="E7427">IF(ISLOGICAL(D7427),"",FREQUENCY(IF('Data Transformation'!$B$425:$B$8425='Bin Analysis'!$B7419,'Data Transformation'!$G$425:$G$8425),D7427))</f>
        <v>2001</v>
      </c>
      <c r="F7427">
        <f t="shared" si="927"/>
        <v>0</v>
      </c>
      <c r="G7427">
        <f>Weighting!$H$11</f>
        <v>0</v>
      </c>
      <c r="H7427">
        <f t="array" ref="H7427">FREQUENCY(IF('Data Transformation'!$B$4:$B$8425=B7419,'Data Transformation'!$G$4:$G$8425),'Bin Analysis'!$B7427)</f>
        <v>2073</v>
      </c>
      <c r="I7427">
        <f t="shared" si="928"/>
        <v>0</v>
      </c>
      <c r="J7427">
        <f t="shared" si="929"/>
        <v>0</v>
      </c>
      <c r="K7427">
        <f>J7427*Weighting!$W$11</f>
        <v>0</v>
      </c>
      <c r="M7427" s="14"/>
    </row>
    <row r="7428" spans="1:13" x14ac:dyDescent="0.55000000000000004">
      <c r="A7428" s="32" t="str">
        <f>IF(Weighting!$P$12&gt;0,B7428,"")</f>
        <v/>
      </c>
      <c r="B7428" t="e">
        <f>Weighting!$C$12</f>
        <v>#DIV/0!</v>
      </c>
      <c r="C7428" t="e">
        <f>Weighting!$F$12</f>
        <v>#NUM!</v>
      </c>
      <c r="D7428" t="e">
        <f>IF(C7428=1,'Data Transformation'!$G$3+0.5*'Data Transformation'!$W$25,IF(C7429=1,D7429-'Data Transformation'!$W$25,FALSE))</f>
        <v>#NUM!</v>
      </c>
      <c r="E7428">
        <f t="array" ref="E7428">IF(ISLOGICAL(D7428),"",FREQUENCY(IF('Data Transformation'!$B$425:$B$8425='Bin Analysis'!$B7419,'Data Transformation'!$G$425:$G$8425),D7428))</f>
        <v>2001</v>
      </c>
      <c r="F7428">
        <f t="shared" si="927"/>
        <v>0</v>
      </c>
      <c r="G7428">
        <f>Weighting!$H$12</f>
        <v>0</v>
      </c>
      <c r="H7428">
        <f t="array" ref="H7428">FREQUENCY(IF('Data Transformation'!$B$4:$B$8425=B7419,'Data Transformation'!$G$4:$G$8425),'Bin Analysis'!$B7428)</f>
        <v>2073</v>
      </c>
      <c r="I7428">
        <f t="shared" si="928"/>
        <v>0</v>
      </c>
      <c r="J7428">
        <f t="shared" si="929"/>
        <v>0</v>
      </c>
      <c r="K7428">
        <f>J7428*Weighting!$W$12</f>
        <v>0</v>
      </c>
      <c r="M7428" s="14"/>
    </row>
    <row r="7429" spans="1:13" x14ac:dyDescent="0.55000000000000004">
      <c r="A7429" s="32" t="str">
        <f>IF(Weighting!$P$13&gt;0,B7429,"")</f>
        <v/>
      </c>
      <c r="B7429" t="e">
        <f>Weighting!$C$13</f>
        <v>#DIV/0!</v>
      </c>
      <c r="C7429" t="e">
        <f>Weighting!$F$13</f>
        <v>#NUM!</v>
      </c>
      <c r="D7429" t="e">
        <f>IF(C7429=1,'Data Transformation'!$G$3+0.5*'Data Transformation'!$W$25,IF(C7430=1,D7430-'Data Transformation'!$W$25,FALSE))</f>
        <v>#NUM!</v>
      </c>
      <c r="E7429">
        <f t="array" ref="E7429">IF(ISLOGICAL(D7429),"",FREQUENCY(IF('Data Transformation'!$B$425:$B$8425='Bin Analysis'!$B7419,'Data Transformation'!$G$425:$G$8425),D7429))</f>
        <v>2001</v>
      </c>
      <c r="F7429">
        <f t="shared" si="927"/>
        <v>0</v>
      </c>
      <c r="G7429">
        <f>Weighting!$H$13</f>
        <v>0</v>
      </c>
      <c r="H7429">
        <f t="array" ref="H7429">FREQUENCY(IF('Data Transformation'!$B$4:$B$8425=B7419,'Data Transformation'!$G$4:$G$8425),'Bin Analysis'!$B7429)</f>
        <v>2073</v>
      </c>
      <c r="I7429">
        <f t="shared" si="928"/>
        <v>0</v>
      </c>
      <c r="J7429">
        <f t="shared" si="929"/>
        <v>0</v>
      </c>
      <c r="K7429">
        <f>J7429*Weighting!$W$13</f>
        <v>0</v>
      </c>
      <c r="M7429" s="14"/>
    </row>
    <row r="7430" spans="1:13" x14ac:dyDescent="0.55000000000000004">
      <c r="A7430" s="32" t="str">
        <f>IF(Weighting!$P$14&gt;0,B7430,"")</f>
        <v/>
      </c>
      <c r="B7430" t="e">
        <f>Weighting!$C$14</f>
        <v>#DIV/0!</v>
      </c>
      <c r="C7430" t="e">
        <f>Weighting!$F$14</f>
        <v>#NUM!</v>
      </c>
      <c r="D7430" t="e">
        <f>IF(C7430=1,'Data Transformation'!$G$3+0.5*'Data Transformation'!$W$25,IF(C7431=1,D7431-'Data Transformation'!$W$25,FALSE))</f>
        <v>#NUM!</v>
      </c>
      <c r="E7430">
        <f t="array" ref="E7430">IF(ISLOGICAL(D7430),"",FREQUENCY(IF('Data Transformation'!$B$425:$B$8425='Bin Analysis'!$B7419,'Data Transformation'!$G$425:$G$8425),D7430))</f>
        <v>2001</v>
      </c>
      <c r="F7430">
        <f t="shared" si="927"/>
        <v>0</v>
      </c>
      <c r="G7430">
        <f>Weighting!$H$14</f>
        <v>0</v>
      </c>
      <c r="H7430">
        <f t="array" ref="H7430">FREQUENCY(IF('Data Transformation'!$B$4:$B$8425=B7419,'Data Transformation'!$G$4:$G$8425),'Bin Analysis'!$B7430)</f>
        <v>2073</v>
      </c>
      <c r="I7430">
        <f t="shared" si="928"/>
        <v>0</v>
      </c>
      <c r="J7430">
        <f t="shared" si="929"/>
        <v>0</v>
      </c>
      <c r="K7430">
        <f>J7430*Weighting!$W$14</f>
        <v>0</v>
      </c>
      <c r="M7430" s="14"/>
    </row>
    <row r="7431" spans="1:13" x14ac:dyDescent="0.55000000000000004">
      <c r="A7431" s="32" t="str">
        <f>IF(Weighting!$P$15&gt;0,B7431,"")</f>
        <v/>
      </c>
      <c r="B7431" t="e">
        <f>Weighting!$C$15</f>
        <v>#DIV/0!</v>
      </c>
      <c r="C7431" t="e">
        <f>Weighting!$F$15</f>
        <v>#NUM!</v>
      </c>
      <c r="D7431" t="e">
        <f>IF(C7431=1,'Data Transformation'!$G$3+0.5*'Data Transformation'!$W$25,IF(C7432=1,D7432-'Data Transformation'!$W$25,FALSE))</f>
        <v>#NUM!</v>
      </c>
      <c r="E7431">
        <f t="array" ref="E7431">IF(ISLOGICAL(D7431),"",FREQUENCY(IF('Data Transformation'!$B$425:$B$8425='Bin Analysis'!$B7419,'Data Transformation'!$G$425:$G$8425),D7431))</f>
        <v>2001</v>
      </c>
      <c r="F7431">
        <f t="shared" si="927"/>
        <v>0</v>
      </c>
      <c r="G7431">
        <f>Weighting!$H$15</f>
        <v>0</v>
      </c>
      <c r="H7431">
        <f t="array" ref="H7431">FREQUENCY(IF('Data Transformation'!$B$4:$B$8425=B7419,'Data Transformation'!$G$4:$G$8425),'Bin Analysis'!$B7431)</f>
        <v>2073</v>
      </c>
      <c r="I7431">
        <f t="shared" si="928"/>
        <v>0</v>
      </c>
      <c r="J7431">
        <f t="shared" si="929"/>
        <v>0</v>
      </c>
      <c r="K7431">
        <f>J7431*Weighting!$W$15</f>
        <v>0</v>
      </c>
      <c r="M7431" s="14"/>
    </row>
    <row r="7432" spans="1:13" x14ac:dyDescent="0.55000000000000004">
      <c r="A7432" s="32" t="str">
        <f>IF(Weighting!$P$16&gt;0,B7432,"")</f>
        <v/>
      </c>
      <c r="B7432" t="e">
        <f>Weighting!$C$16</f>
        <v>#DIV/0!</v>
      </c>
      <c r="C7432" t="e">
        <f>Weighting!$F$16</f>
        <v>#NUM!</v>
      </c>
      <c r="D7432" t="e">
        <f>IF(C7432=1,'Data Transformation'!$G$3+0.5*'Data Transformation'!$W$25,IF(C7433=1,D7433-'Data Transformation'!$W$25,FALSE))</f>
        <v>#NUM!</v>
      </c>
      <c r="E7432">
        <f t="array" ref="E7432">IF(ISLOGICAL(D7432),"",FREQUENCY(IF('Data Transformation'!$B$425:$B$8425='Bin Analysis'!$B7419,'Data Transformation'!$G$425:$G$8425),D7432))</f>
        <v>2001</v>
      </c>
      <c r="F7432">
        <f t="shared" si="927"/>
        <v>0</v>
      </c>
      <c r="G7432">
        <f>Weighting!$H$16</f>
        <v>0</v>
      </c>
      <c r="H7432">
        <f t="array" ref="H7432">FREQUENCY(IF('Data Transformation'!$B$4:$B$8425=B7419,'Data Transformation'!$G$4:$G$8425),'Bin Analysis'!$B7432)</f>
        <v>2073</v>
      </c>
      <c r="I7432">
        <f t="shared" si="928"/>
        <v>0</v>
      </c>
      <c r="J7432">
        <f t="shared" si="929"/>
        <v>0</v>
      </c>
      <c r="K7432">
        <f>J7432*Weighting!$W$16</f>
        <v>0</v>
      </c>
      <c r="M7432" s="14"/>
    </row>
    <row r="7433" spans="1:13" x14ac:dyDescent="0.55000000000000004">
      <c r="A7433" s="32" t="str">
        <f>IF(Weighting!$P$17&gt;0,B7433,"")</f>
        <v/>
      </c>
      <c r="B7433" t="e">
        <f>Weighting!$C$17</f>
        <v>#DIV/0!</v>
      </c>
      <c r="C7433" t="e">
        <f>Weighting!$F$17</f>
        <v>#NUM!</v>
      </c>
      <c r="D7433" t="e">
        <f>IF(C7433=1,'Data Transformation'!$G$3+0.5*'Data Transformation'!$W$25,IF(C7434=1,D7434-'Data Transformation'!$W$25,FALSE))</f>
        <v>#NUM!</v>
      </c>
      <c r="E7433">
        <f t="array" ref="E7433">IF(ISLOGICAL(D7433),"",FREQUENCY(IF('Data Transformation'!$B$425:$B$8425='Bin Analysis'!$B7419,'Data Transformation'!$G$425:$G$8425),D7433))</f>
        <v>2001</v>
      </c>
      <c r="F7433">
        <f t="shared" si="927"/>
        <v>0</v>
      </c>
      <c r="G7433">
        <f>Weighting!$H$17</f>
        <v>0</v>
      </c>
      <c r="H7433">
        <f t="array" ref="H7433">FREQUENCY(IF('Data Transformation'!$B$4:$B$8425=B7419,'Data Transformation'!$G$4:$G$8425),'Bin Analysis'!$B7433)</f>
        <v>2073</v>
      </c>
      <c r="I7433">
        <f t="shared" si="928"/>
        <v>0</v>
      </c>
      <c r="J7433">
        <f t="shared" si="929"/>
        <v>0</v>
      </c>
      <c r="K7433">
        <f>J7433*Weighting!$W$17</f>
        <v>0</v>
      </c>
      <c r="M7433" s="14"/>
    </row>
    <row r="7434" spans="1:13" x14ac:dyDescent="0.55000000000000004">
      <c r="A7434" s="32" t="str">
        <f>IF(Weighting!$P$18&gt;0,B7434,"")</f>
        <v/>
      </c>
      <c r="B7434" t="e">
        <f>Weighting!$C$18</f>
        <v>#DIV/0!</v>
      </c>
      <c r="C7434" t="e">
        <f>Weighting!$F$18</f>
        <v>#NUM!</v>
      </c>
      <c r="D7434" t="e">
        <f>IF(C7434=1,'Data Transformation'!$G$3+0.5*'Data Transformation'!$W$25,IF(C7435=1,D7435-'Data Transformation'!$W$25,FALSE))</f>
        <v>#NUM!</v>
      </c>
      <c r="E7434">
        <f t="array" ref="E7434">IF(ISLOGICAL(D7434),"",FREQUENCY(IF('Data Transformation'!$B$425:$B$8425='Bin Analysis'!$B7419,'Data Transformation'!$G$425:$G$8425),D7434))</f>
        <v>2001</v>
      </c>
      <c r="F7434">
        <f t="shared" si="927"/>
        <v>0</v>
      </c>
      <c r="G7434">
        <f>Weighting!$H$18</f>
        <v>0</v>
      </c>
      <c r="H7434">
        <f t="array" ref="H7434">FREQUENCY(IF('Data Transformation'!$B$4:$B$8425=B7419,'Data Transformation'!$G$4:$G$8425),'Bin Analysis'!$B7434)</f>
        <v>2073</v>
      </c>
      <c r="I7434">
        <f t="shared" si="928"/>
        <v>0</v>
      </c>
      <c r="J7434">
        <f t="shared" si="929"/>
        <v>0</v>
      </c>
      <c r="K7434">
        <f>J7434*Weighting!$W$18</f>
        <v>0</v>
      </c>
      <c r="M7434" s="14"/>
    </row>
    <row r="7435" spans="1:13" x14ac:dyDescent="0.55000000000000004">
      <c r="A7435" s="32" t="str">
        <f>IF(Weighting!$P$19&gt;0,B7435,"")</f>
        <v/>
      </c>
      <c r="B7435" t="e">
        <f>Weighting!$C$19</f>
        <v>#DIV/0!</v>
      </c>
      <c r="C7435" t="e">
        <f>Weighting!$F$19</f>
        <v>#NUM!</v>
      </c>
      <c r="D7435" t="e">
        <f>IF(C7435=1,'Data Transformation'!$G$3+0.5*'Data Transformation'!$W$25,IF(C7436=1,D7436-'Data Transformation'!$W$25,FALSE))</f>
        <v>#NUM!</v>
      </c>
      <c r="E7435">
        <f t="array" ref="E7435">IF(ISLOGICAL(D7435),"",FREQUENCY(IF('Data Transformation'!$B$425:$B$8425='Bin Analysis'!$B7419,'Data Transformation'!$G$425:$G$8425),D7435))</f>
        <v>2001</v>
      </c>
      <c r="F7435">
        <f t="shared" si="927"/>
        <v>0</v>
      </c>
      <c r="G7435">
        <f>Weighting!$H$19</f>
        <v>0</v>
      </c>
      <c r="H7435">
        <f t="array" ref="H7435">FREQUENCY(IF('Data Transformation'!$B$4:$B$8425=B7419,'Data Transformation'!$G$4:$G$8425),'Bin Analysis'!$B7435)</f>
        <v>2073</v>
      </c>
      <c r="I7435">
        <f t="shared" si="928"/>
        <v>0</v>
      </c>
      <c r="J7435">
        <f t="shared" si="929"/>
        <v>0</v>
      </c>
      <c r="K7435">
        <f>J7435*Weighting!$W$19</f>
        <v>0</v>
      </c>
      <c r="M7435" s="14"/>
    </row>
    <row r="7436" spans="1:13" x14ac:dyDescent="0.55000000000000004">
      <c r="A7436" s="32" t="str">
        <f>IF(Weighting!$P$20&gt;0,B7436,"")</f>
        <v/>
      </c>
      <c r="B7436" t="e">
        <f>Weighting!$C$20</f>
        <v>#DIV/0!</v>
      </c>
      <c r="C7436" t="e">
        <f>Weighting!$F$20</f>
        <v>#NUM!</v>
      </c>
      <c r="D7436" t="e">
        <f>IF(C7436=1,'Data Transformation'!$G$3+0.5*'Data Transformation'!$W$25,IF(C7437=1,D7437-'Data Transformation'!$W$25,FALSE))</f>
        <v>#NUM!</v>
      </c>
      <c r="E7436">
        <f t="array" ref="E7436">IF(ISLOGICAL(D7436),"",FREQUENCY(IF('Data Transformation'!$B$425:$B$8425='Bin Analysis'!$B7419,'Data Transformation'!$G$425:$G$8425),D7436))</f>
        <v>2001</v>
      </c>
      <c r="F7436">
        <f t="shared" si="927"/>
        <v>0</v>
      </c>
      <c r="G7436">
        <f>Weighting!$H$20</f>
        <v>0</v>
      </c>
      <c r="H7436">
        <f t="array" ref="H7436">FREQUENCY(IF('Data Transformation'!$B$4:$B$8425=B7419,'Data Transformation'!$G$4:$G$8425),'Bin Analysis'!$B7436)</f>
        <v>2073</v>
      </c>
      <c r="I7436">
        <f t="shared" si="928"/>
        <v>0</v>
      </c>
      <c r="J7436">
        <f t="shared" si="929"/>
        <v>0</v>
      </c>
      <c r="K7436">
        <f>J7436*Weighting!$W$20</f>
        <v>0</v>
      </c>
      <c r="M7436" s="14"/>
    </row>
    <row r="7437" spans="1:13" x14ac:dyDescent="0.55000000000000004">
      <c r="A7437" s="32" t="str">
        <f>IF(Weighting!$P$21&gt;0,B7437,"")</f>
        <v/>
      </c>
      <c r="B7437" t="e">
        <f>Weighting!$C$21</f>
        <v>#DIV/0!</v>
      </c>
      <c r="C7437" t="e">
        <f>Weighting!$F$21</f>
        <v>#NUM!</v>
      </c>
      <c r="D7437" t="e">
        <f>IF(C7437=1,'Data Transformation'!$G$3+0.5*'Data Transformation'!$W$25,IF(C7438=1,D7438-'Data Transformation'!$W$25,FALSE))</f>
        <v>#NUM!</v>
      </c>
      <c r="E7437">
        <f t="array" ref="E7437">IF(ISLOGICAL(D7437),"",FREQUENCY(IF('Data Transformation'!$B$425:$B$8425='Bin Analysis'!$B7419,'Data Transformation'!$G$425:$G$8425),D7437))</f>
        <v>2001</v>
      </c>
      <c r="F7437">
        <f t="shared" si="927"/>
        <v>0</v>
      </c>
      <c r="G7437">
        <f>Weighting!$H$21</f>
        <v>0</v>
      </c>
      <c r="H7437">
        <f t="array" ref="H7437">FREQUENCY(IF('Data Transformation'!$B$4:$B$8425=B7419,'Data Transformation'!$G$4:$G$8425),'Bin Analysis'!$B7437)</f>
        <v>2073</v>
      </c>
      <c r="I7437">
        <f t="shared" si="928"/>
        <v>0</v>
      </c>
      <c r="J7437">
        <f t="shared" si="929"/>
        <v>0</v>
      </c>
      <c r="K7437">
        <f>J7437*Weighting!$W$21</f>
        <v>0</v>
      </c>
      <c r="M7437" s="14"/>
    </row>
    <row r="7438" spans="1:13" x14ac:dyDescent="0.55000000000000004">
      <c r="A7438" s="32" t="str">
        <f>IF(Weighting!$P$22&gt;0,B7438,"")</f>
        <v/>
      </c>
      <c r="B7438" t="e">
        <f>Weighting!$C$22</f>
        <v>#DIV/0!</v>
      </c>
      <c r="C7438" t="e">
        <f>Weighting!$F$22</f>
        <v>#NUM!</v>
      </c>
      <c r="D7438" t="e">
        <f>IF(C7438=1,'Data Transformation'!$G$3+0.5*'Data Transformation'!$W$25,IF(C7439=1,D7439-'Data Transformation'!$W$25,FALSE))</f>
        <v>#NUM!</v>
      </c>
      <c r="E7438">
        <f t="array" ref="E7438">IF(ISLOGICAL(D7438),"",FREQUENCY(IF('Data Transformation'!$B$425:$B$8425='Bin Analysis'!$B7419,'Data Transformation'!$G$425:$G$8425),D7438))</f>
        <v>2001</v>
      </c>
      <c r="F7438">
        <f t="shared" si="927"/>
        <v>0</v>
      </c>
      <c r="G7438">
        <f>Weighting!$H$22</f>
        <v>0</v>
      </c>
      <c r="H7438">
        <f t="array" ref="H7438">FREQUENCY(IF('Data Transformation'!$B$4:$B$8425=B7419,'Data Transformation'!$G$4:$G$8425),'Bin Analysis'!$B7438)</f>
        <v>2073</v>
      </c>
      <c r="I7438">
        <f t="shared" si="928"/>
        <v>0</v>
      </c>
      <c r="J7438">
        <f t="shared" si="929"/>
        <v>0</v>
      </c>
      <c r="K7438">
        <f>J7438*Weighting!$W$22</f>
        <v>0</v>
      </c>
      <c r="M7438" s="14"/>
    </row>
    <row r="7439" spans="1:13" x14ac:dyDescent="0.55000000000000004">
      <c r="A7439" s="32" t="str">
        <f>IF(Weighting!$P$23&gt;0,B7439,"")</f>
        <v/>
      </c>
      <c r="B7439" t="e">
        <f>Weighting!$C$23</f>
        <v>#DIV/0!</v>
      </c>
      <c r="C7439" t="e">
        <f>Weighting!$F$23</f>
        <v>#NUM!</v>
      </c>
      <c r="D7439" t="e">
        <f>IF(C7439=1,'Data Transformation'!$G$3+0.5*'Data Transformation'!$W$25,IF(C7440=1,D7440-'Data Transformation'!$W$25,FALSE))</f>
        <v>#NUM!</v>
      </c>
      <c r="E7439">
        <f t="array" ref="E7439">IF(ISLOGICAL(D7439),"",FREQUENCY(IF('Data Transformation'!$B$425:$B$8425='Bin Analysis'!$B7419,'Data Transformation'!$G$425:$G$8425),D7439))</f>
        <v>2001</v>
      </c>
      <c r="F7439">
        <f t="shared" si="927"/>
        <v>0</v>
      </c>
      <c r="G7439">
        <f>Weighting!$H$23</f>
        <v>0</v>
      </c>
      <c r="H7439">
        <f t="array" ref="H7439">FREQUENCY(IF('Data Transformation'!$B$4:$B$8425=B7419,'Data Transformation'!$G$4:$G$8425),'Bin Analysis'!$B7439)</f>
        <v>2073</v>
      </c>
      <c r="I7439">
        <f t="shared" si="928"/>
        <v>0</v>
      </c>
      <c r="J7439">
        <f t="shared" si="929"/>
        <v>0</v>
      </c>
      <c r="K7439">
        <f>J7439*Weighting!$W$23</f>
        <v>0</v>
      </c>
      <c r="M7439" s="14"/>
    </row>
    <row r="7440" spans="1:13" x14ac:dyDescent="0.55000000000000004">
      <c r="A7440" s="32" t="str">
        <f>IF(Weighting!$P$24&gt;0,B7440,"")</f>
        <v/>
      </c>
      <c r="B7440" t="e">
        <f>Weighting!$C$24</f>
        <v>#DIV/0!</v>
      </c>
      <c r="C7440" t="e">
        <f>Weighting!$F$24</f>
        <v>#NUM!</v>
      </c>
      <c r="D7440" t="e">
        <f>IF(C7440=1,'Data Transformation'!$G$3+0.5*'Data Transformation'!$W$25,IF(C7441=1,D7441-'Data Transformation'!$W$25,FALSE))</f>
        <v>#NUM!</v>
      </c>
      <c r="E7440">
        <f t="array" ref="E7440">IF(ISLOGICAL(D7440),"",FREQUENCY(IF('Data Transformation'!$B$425:$B$8425='Bin Analysis'!$B7419,'Data Transformation'!$G$425:$G$8425),D7440))</f>
        <v>2001</v>
      </c>
      <c r="F7440">
        <f t="shared" si="927"/>
        <v>0</v>
      </c>
      <c r="G7440">
        <f>Weighting!$H$24</f>
        <v>0</v>
      </c>
      <c r="H7440">
        <f t="array" ref="H7440">FREQUENCY(IF('Data Transformation'!$B$4:$B$8425=B7419,'Data Transformation'!$G$4:$G$8425),'Bin Analysis'!$B7440)</f>
        <v>2073</v>
      </c>
      <c r="I7440">
        <f t="shared" si="928"/>
        <v>0</v>
      </c>
      <c r="J7440">
        <f t="shared" si="929"/>
        <v>0</v>
      </c>
      <c r="K7440">
        <f>J7440*Weighting!$W$24</f>
        <v>0</v>
      </c>
      <c r="M7440" s="14"/>
    </row>
    <row r="7441" spans="1:25" x14ac:dyDescent="0.55000000000000004">
      <c r="A7441" s="32" t="str">
        <f>IF(Weighting!$P$25&gt;0,B7441,"")</f>
        <v/>
      </c>
      <c r="B7441" t="e">
        <f>Weighting!$C$25</f>
        <v>#DIV/0!</v>
      </c>
      <c r="C7441" t="e">
        <f>Weighting!$F$25</f>
        <v>#NUM!</v>
      </c>
      <c r="D7441" t="e">
        <f>IF(C7441=1,'Data Transformation'!$G$3+0.5*'Data Transformation'!$W$25,IF(C7442=1,D7442-'Data Transformation'!$W$25,FALSE))</f>
        <v>#NUM!</v>
      </c>
      <c r="E7441">
        <f t="array" ref="E7441">IF(ISLOGICAL(D7441),"",FREQUENCY(IF('Data Transformation'!$B$425:$B$8425='Bin Analysis'!$B7419,'Data Transformation'!$G$425:$G$8425),D7441))</f>
        <v>2001</v>
      </c>
      <c r="F7441">
        <f t="shared" si="927"/>
        <v>0</v>
      </c>
      <c r="G7441">
        <f>Weighting!$H$25</f>
        <v>0</v>
      </c>
      <c r="H7441">
        <f t="array" ref="H7441">FREQUENCY(IF('Data Transformation'!$B$4:$B$8425=B7419,'Data Transformation'!$G$4:$G$8425),'Bin Analysis'!$B7441)</f>
        <v>2073</v>
      </c>
      <c r="I7441">
        <f t="shared" si="928"/>
        <v>0</v>
      </c>
      <c r="J7441">
        <f t="shared" si="929"/>
        <v>0</v>
      </c>
      <c r="K7441">
        <f>J7441*Weighting!$W$25</f>
        <v>0</v>
      </c>
      <c r="M7441" s="14"/>
    </row>
    <row r="7442" spans="1:25" x14ac:dyDescent="0.55000000000000004">
      <c r="N7442" s="57"/>
      <c r="O7442"/>
      <c r="P7442"/>
      <c r="Q7442"/>
      <c r="R7442"/>
    </row>
    <row r="7443" spans="1:25" ht="23.35" x14ac:dyDescent="0.8">
      <c r="A7443" s="21" t="s">
        <v>0</v>
      </c>
      <c r="B7443" s="21" t="str">
        <f>IFERROR(VLOOKUP(C7443,'Data Transformation'!$L$6:$M$426,2,FALSE),"")</f>
        <v/>
      </c>
      <c r="C7443" s="21">
        <f>C7419+1</f>
        <v>310</v>
      </c>
      <c r="D7443" s="21"/>
      <c r="E7443" s="21"/>
      <c r="F7443" s="21"/>
      <c r="G7443" s="21"/>
      <c r="H7443" s="22"/>
      <c r="I7443" s="22"/>
      <c r="J7443" s="22"/>
      <c r="K7443" s="21"/>
      <c r="L7443" s="21" t="str">
        <f>B7443</f>
        <v/>
      </c>
      <c r="M7443" s="23" t="e">
        <f>INDEX('Data Transformation'!$O$4:$O$424,MATCH($B7443,'Data Transformation'!$M$4:$M$424,0),MATCH($M$2,'Data Transformation'!$O$3,0))</f>
        <v>#N/A</v>
      </c>
      <c r="N7443" s="27" t="e">
        <f>IF('Input and Summary Results'!$J$16="minimum",'Bin Analysis'!X7444/(M7443-1),'Bin Analysis'!Y7443/('Bin Analysis'!M7443-1))</f>
        <v>#N/A</v>
      </c>
      <c r="O7443" s="27" t="e">
        <f>IF(M7443=FALSE,NA(),(VLOOKUP(1,C7446:K7465,4,FALSE))/(M7443-1))</f>
        <v>#N/A</v>
      </c>
      <c r="P7443" s="27" t="e">
        <f>IF(M7443=FALSE,NA(),SUM(J7446:J7465)/Weighting!$S$5)</f>
        <v>#N/A</v>
      </c>
      <c r="Q7443" s="27" t="e">
        <f>IF(M7443=FALSE,NA(),SUM(K7446:K7465)/Weighting!$S$6)</f>
        <v>#N/A</v>
      </c>
      <c r="R7443" s="27" t="e">
        <f>IF(M7443=FALSE,NA(),(VLOOKUP(1,G7446:K7465,3,FALSE))/(M7443-1))</f>
        <v>#N/A</v>
      </c>
      <c r="S7443" s="22" t="e">
        <f>IF(M7443=FALSE,NA(),IF(SUM(J7446:J7465)=2,"yes","no"))</f>
        <v>#N/A</v>
      </c>
      <c r="X7443" s="2" cm="2">
        <f t="array" ref="X7443:X7444">FREQUENCY(IF('Data Transformation'!$B$425:$B$6424='Bin Analysis'!L7443,'Data Transformation'!$G$425:$G$6424),'Data Transformation'!$U$11)</f>
        <v>0</v>
      </c>
      <c r="Y7443" s="2" cm="2">
        <f t="array" ref="Y7443:Y7444">FREQUENCY(IF('Data Transformation'!$B$425:$B$6424='Bin Analysis'!L7443,'Data Transformation'!$G$425:$G$6424),'Data Transformation'!$U$12)</f>
        <v>0</v>
      </c>
    </row>
    <row r="7444" spans="1:25" x14ac:dyDescent="0.55000000000000004">
      <c r="A7444" s="14" t="s">
        <v>67</v>
      </c>
      <c r="B7444" t="s">
        <v>47</v>
      </c>
      <c r="C7444" t="s">
        <v>5</v>
      </c>
      <c r="D7444" t="s">
        <v>100</v>
      </c>
      <c r="E7444" t="s">
        <v>101</v>
      </c>
      <c r="F7444" t="s">
        <v>102</v>
      </c>
      <c r="G7444" t="s">
        <v>70</v>
      </c>
      <c r="H7444" t="s">
        <v>31</v>
      </c>
      <c r="I7444" t="s">
        <v>32</v>
      </c>
      <c r="J7444" t="s">
        <v>46</v>
      </c>
      <c r="K7444" s="14" t="s">
        <v>45</v>
      </c>
      <c r="M7444" s="14"/>
      <c r="X7444" s="2">
        <v>0</v>
      </c>
      <c r="Y7444" s="2">
        <v>0</v>
      </c>
    </row>
    <row r="7445" spans="1:25" x14ac:dyDescent="0.55000000000000004">
      <c r="A7445" s="32"/>
      <c r="D7445" t="e">
        <f>IF(C7445=1,'Data Transformation'!$G$3+0.5*'Data Transformation'!$W$25,IF(C7446=1,D7446-'Data Transformation'!$W$25,FALSE))</f>
        <v>#NUM!</v>
      </c>
      <c r="E7445">
        <f t="array" ref="E7445">IF(ISLOGICAL(D7445),"",FREQUENCY(IF('Data Transformation'!$B$425:$B$8425='Bin Analysis'!$B7443,'Data Transformation'!$G$425:$G$8425),D7445))</f>
        <v>2001</v>
      </c>
      <c r="F7445" t="e">
        <f>IF(ISLOGICAL(D7445),"",E7445-E7444)</f>
        <v>#VALUE!</v>
      </c>
      <c r="M7445" s="14"/>
    </row>
    <row r="7446" spans="1:25" x14ac:dyDescent="0.55000000000000004">
      <c r="A7446" s="32" t="e">
        <f>IF(Weighting!$P$6&gt;0,B7446,"")</f>
        <v>#NUM!</v>
      </c>
      <c r="B7446" t="e">
        <f>Weighting!$C$6</f>
        <v>#DIV/0!</v>
      </c>
      <c r="C7446" t="e">
        <f>Weighting!$F$6</f>
        <v>#NUM!</v>
      </c>
      <c r="D7446" t="e">
        <f>IF(C7446=1,'Data Transformation'!$G$3+0.5*'Data Transformation'!$W$25,IF(C7447=1,D7447-'Data Transformation'!$W$25,FALSE))</f>
        <v>#NUM!</v>
      </c>
      <c r="E7446">
        <f t="array" ref="E7446">IF(ISLOGICAL(D7446),"",FREQUENCY(IF('Data Transformation'!$B$425:$B$8425='Bin Analysis'!$B7443,'Data Transformation'!$G$425:$G$8425),D7446))</f>
        <v>2001</v>
      </c>
      <c r="F7446">
        <f>IF(ISLOGICAL(D7446),"",E7446-E7445)</f>
        <v>0</v>
      </c>
      <c r="G7446">
        <f>Weighting!$H$6</f>
        <v>1</v>
      </c>
      <c r="H7446">
        <f t="array" ref="H7446">FREQUENCY(IF('Data Transformation'!$B$4:$B$8425=B7443,'Data Transformation'!$G$4:$G$8425),'Bin Analysis'!$B7446)</f>
        <v>2073</v>
      </c>
      <c r="I7446">
        <f>H7446-H7445</f>
        <v>2073</v>
      </c>
      <c r="J7446">
        <f>IF(I7446=0,0,1)</f>
        <v>1</v>
      </c>
      <c r="K7446" t="e">
        <f>J7446*Weighting!$W$6</f>
        <v>#NUM!</v>
      </c>
      <c r="M7446" s="14"/>
    </row>
    <row r="7447" spans="1:25" x14ac:dyDescent="0.55000000000000004">
      <c r="A7447" s="32" t="str">
        <f>IF(Weighting!$P$7&gt;0,B7447,"")</f>
        <v/>
      </c>
      <c r="B7447" t="e">
        <f>Weighting!$C$7</f>
        <v>#DIV/0!</v>
      </c>
      <c r="C7447" t="e">
        <f>Weighting!$F$7</f>
        <v>#NUM!</v>
      </c>
      <c r="D7447" t="e">
        <f>IF(C7447=1,'Data Transformation'!$G$3+0.5*'Data Transformation'!$W$25,IF(C7448=1,D7448-'Data Transformation'!$W$25,FALSE))</f>
        <v>#NUM!</v>
      </c>
      <c r="E7447">
        <f t="array" ref="E7447">IF(ISLOGICAL(D7447),"",FREQUENCY(IF('Data Transformation'!$B$425:$B$8425='Bin Analysis'!$B7443,'Data Transformation'!$G$425:$G$8425),D7447))</f>
        <v>2001</v>
      </c>
      <c r="F7447">
        <f t="shared" ref="F7447:F7465" si="930">IF(ISLOGICAL(D7447),"",E7447-E7446)</f>
        <v>0</v>
      </c>
      <c r="G7447">
        <f>Weighting!$H$7</f>
        <v>0</v>
      </c>
      <c r="H7447">
        <f t="array" ref="H7447">FREQUENCY(IF('Data Transformation'!$B$4:$B$8425=B7443,'Data Transformation'!$G$4:$G$8425),'Bin Analysis'!$B7447)</f>
        <v>2073</v>
      </c>
      <c r="I7447">
        <f t="shared" ref="I7447:I7465" si="931">H7447-H7446</f>
        <v>0</v>
      </c>
      <c r="J7447">
        <f>IF(I7447=0,0,1)</f>
        <v>0</v>
      </c>
      <c r="K7447">
        <f>J7447*Weighting!$W$7</f>
        <v>0</v>
      </c>
      <c r="M7447" s="14"/>
    </row>
    <row r="7448" spans="1:25" x14ac:dyDescent="0.55000000000000004">
      <c r="A7448" s="32" t="str">
        <f>IF(Weighting!$P$8&gt;0,B7448,"")</f>
        <v/>
      </c>
      <c r="B7448" t="e">
        <f>Weighting!$C$8</f>
        <v>#DIV/0!</v>
      </c>
      <c r="C7448" t="e">
        <f>Weighting!$F$8</f>
        <v>#NUM!</v>
      </c>
      <c r="D7448" t="e">
        <f>IF(C7448=1,'Data Transformation'!$G$3+0.5*'Data Transformation'!$W$25,IF(C7449=1,D7449-'Data Transformation'!$W$25,FALSE))</f>
        <v>#NUM!</v>
      </c>
      <c r="E7448">
        <f t="array" ref="E7448">IF(ISLOGICAL(D7448),"",FREQUENCY(IF('Data Transformation'!$B$425:$B$8425='Bin Analysis'!$B7443,'Data Transformation'!$G$425:$G$8425),D7448))</f>
        <v>2001</v>
      </c>
      <c r="F7448">
        <f t="shared" si="930"/>
        <v>0</v>
      </c>
      <c r="G7448">
        <f>Weighting!$H$8</f>
        <v>0</v>
      </c>
      <c r="H7448">
        <f t="array" ref="H7448">FREQUENCY(IF('Data Transformation'!$B$4:$B$8425=B7443,'Data Transformation'!$G$4:$G$8425),'Bin Analysis'!$B7448)</f>
        <v>2073</v>
      </c>
      <c r="I7448">
        <f t="shared" si="931"/>
        <v>0</v>
      </c>
      <c r="J7448">
        <f t="shared" ref="J7448:J7465" si="932">IF(I7448=0,0,1)</f>
        <v>0</v>
      </c>
      <c r="K7448">
        <f>J7448*Weighting!$W$8</f>
        <v>0</v>
      </c>
      <c r="M7448" s="14"/>
    </row>
    <row r="7449" spans="1:25" x14ac:dyDescent="0.55000000000000004">
      <c r="A7449" s="32" t="str">
        <f>IF(Weighting!$P$9&gt;0,B7449,"")</f>
        <v/>
      </c>
      <c r="B7449" s="50" t="e">
        <f>Weighting!$C$9</f>
        <v>#DIV/0!</v>
      </c>
      <c r="C7449" t="e">
        <f>Weighting!$F$9</f>
        <v>#NUM!</v>
      </c>
      <c r="D7449" t="e">
        <f>IF(C7449=1,'Data Transformation'!$G$3+0.5*'Data Transformation'!$W$25,IF(C7450=1,D7450-'Data Transformation'!$W$25,FALSE))</f>
        <v>#NUM!</v>
      </c>
      <c r="E7449">
        <f t="array" ref="E7449">IF(ISLOGICAL(D7449),"",FREQUENCY(IF('Data Transformation'!$B$425:$B$8425='Bin Analysis'!$B7443,'Data Transformation'!$G$425:$G$8425),D7449))</f>
        <v>2001</v>
      </c>
      <c r="F7449">
        <f t="shared" si="930"/>
        <v>0</v>
      </c>
      <c r="G7449">
        <f>Weighting!$H$9</f>
        <v>0</v>
      </c>
      <c r="H7449">
        <f t="array" ref="H7449">FREQUENCY(IF('Data Transformation'!$B$4:$B$8425=B7443,'Data Transformation'!$G$4:$G$8425),'Bin Analysis'!$B7449)</f>
        <v>2073</v>
      </c>
      <c r="I7449">
        <f t="shared" si="931"/>
        <v>0</v>
      </c>
      <c r="J7449">
        <f t="shared" si="932"/>
        <v>0</v>
      </c>
      <c r="K7449">
        <f>J7449*Weighting!$W$9</f>
        <v>0</v>
      </c>
      <c r="M7449" s="14"/>
    </row>
    <row r="7450" spans="1:25" x14ac:dyDescent="0.55000000000000004">
      <c r="A7450" s="32" t="str">
        <f>IF(Weighting!$P$10&gt;0,B7450,"")</f>
        <v/>
      </c>
      <c r="B7450" t="e">
        <f>Weighting!$C$10</f>
        <v>#DIV/0!</v>
      </c>
      <c r="C7450" t="e">
        <f>Weighting!$F$10</f>
        <v>#NUM!</v>
      </c>
      <c r="D7450" t="e">
        <f>IF(C7450=1,'Data Transformation'!$G$3+0.5*'Data Transformation'!$W$25,IF(C7451=1,D7451-'Data Transformation'!$W$25,FALSE))</f>
        <v>#NUM!</v>
      </c>
      <c r="E7450">
        <f t="array" ref="E7450">IF(ISLOGICAL(D7450),"",FREQUENCY(IF('Data Transformation'!$B$425:$B$8425='Bin Analysis'!$B7443,'Data Transformation'!$G$425:$G$8425),D7450))</f>
        <v>2001</v>
      </c>
      <c r="F7450">
        <f t="shared" si="930"/>
        <v>0</v>
      </c>
      <c r="G7450">
        <f>Weighting!$H$10</f>
        <v>0</v>
      </c>
      <c r="H7450">
        <f t="array" ref="H7450">FREQUENCY(IF('Data Transformation'!$B$4:$B$8425=B7443,'Data Transformation'!$G$4:$G$8425),'Bin Analysis'!$B7450)</f>
        <v>2073</v>
      </c>
      <c r="I7450">
        <f t="shared" si="931"/>
        <v>0</v>
      </c>
      <c r="J7450">
        <f t="shared" si="932"/>
        <v>0</v>
      </c>
      <c r="K7450">
        <f>J7450*Weighting!$W$10</f>
        <v>0</v>
      </c>
      <c r="M7450" s="14"/>
    </row>
    <row r="7451" spans="1:25" x14ac:dyDescent="0.55000000000000004">
      <c r="A7451" s="32" t="str">
        <f>IF(Weighting!$P$11&gt;0,B7451,"")</f>
        <v/>
      </c>
      <c r="B7451" t="e">
        <f>Weighting!$C$11</f>
        <v>#DIV/0!</v>
      </c>
      <c r="C7451" t="e">
        <f>Weighting!$F$11</f>
        <v>#NUM!</v>
      </c>
      <c r="D7451" t="e">
        <f>IF(C7451=1,'Data Transformation'!$G$3+0.5*'Data Transformation'!$W$25,IF(C7452=1,D7452-'Data Transformation'!$W$25,FALSE))</f>
        <v>#NUM!</v>
      </c>
      <c r="E7451">
        <f t="array" ref="E7451">IF(ISLOGICAL(D7451),"",FREQUENCY(IF('Data Transformation'!$B$425:$B$8425='Bin Analysis'!$B7443,'Data Transformation'!$G$425:$G$8425),D7451))</f>
        <v>2001</v>
      </c>
      <c r="F7451">
        <f t="shared" si="930"/>
        <v>0</v>
      </c>
      <c r="G7451">
        <f>Weighting!$H$11</f>
        <v>0</v>
      </c>
      <c r="H7451">
        <f t="array" ref="H7451">FREQUENCY(IF('Data Transformation'!$B$4:$B$8425=B7443,'Data Transformation'!$G$4:$G$8425),'Bin Analysis'!$B7451)</f>
        <v>2073</v>
      </c>
      <c r="I7451">
        <f t="shared" si="931"/>
        <v>0</v>
      </c>
      <c r="J7451">
        <f t="shared" si="932"/>
        <v>0</v>
      </c>
      <c r="K7451">
        <f>J7451*Weighting!$W$11</f>
        <v>0</v>
      </c>
      <c r="M7451" s="14"/>
    </row>
    <row r="7452" spans="1:25" x14ac:dyDescent="0.55000000000000004">
      <c r="A7452" s="32" t="str">
        <f>IF(Weighting!$P$12&gt;0,B7452,"")</f>
        <v/>
      </c>
      <c r="B7452" t="e">
        <f>Weighting!$C$12</f>
        <v>#DIV/0!</v>
      </c>
      <c r="C7452" t="e">
        <f>Weighting!$F$12</f>
        <v>#NUM!</v>
      </c>
      <c r="D7452" t="e">
        <f>IF(C7452=1,'Data Transformation'!$G$3+0.5*'Data Transformation'!$W$25,IF(C7453=1,D7453-'Data Transformation'!$W$25,FALSE))</f>
        <v>#NUM!</v>
      </c>
      <c r="E7452">
        <f t="array" ref="E7452">IF(ISLOGICAL(D7452),"",FREQUENCY(IF('Data Transformation'!$B$425:$B$8425='Bin Analysis'!$B7443,'Data Transformation'!$G$425:$G$8425),D7452))</f>
        <v>2001</v>
      </c>
      <c r="F7452">
        <f t="shared" si="930"/>
        <v>0</v>
      </c>
      <c r="G7452">
        <f>Weighting!$H$12</f>
        <v>0</v>
      </c>
      <c r="H7452">
        <f t="array" ref="H7452">FREQUENCY(IF('Data Transformation'!$B$4:$B$8425=B7443,'Data Transformation'!$G$4:$G$8425),'Bin Analysis'!$B7452)</f>
        <v>2073</v>
      </c>
      <c r="I7452">
        <f t="shared" si="931"/>
        <v>0</v>
      </c>
      <c r="J7452">
        <f t="shared" si="932"/>
        <v>0</v>
      </c>
      <c r="K7452">
        <f>J7452*Weighting!$W$12</f>
        <v>0</v>
      </c>
      <c r="M7452" s="14"/>
    </row>
    <row r="7453" spans="1:25" x14ac:dyDescent="0.55000000000000004">
      <c r="A7453" s="32" t="str">
        <f>IF(Weighting!$P$13&gt;0,B7453,"")</f>
        <v/>
      </c>
      <c r="B7453" t="e">
        <f>Weighting!$C$13</f>
        <v>#DIV/0!</v>
      </c>
      <c r="C7453" t="e">
        <f>Weighting!$F$13</f>
        <v>#NUM!</v>
      </c>
      <c r="D7453" t="e">
        <f>IF(C7453=1,'Data Transformation'!$G$3+0.5*'Data Transformation'!$W$25,IF(C7454=1,D7454-'Data Transformation'!$W$25,FALSE))</f>
        <v>#NUM!</v>
      </c>
      <c r="E7453">
        <f t="array" ref="E7453">IF(ISLOGICAL(D7453),"",FREQUENCY(IF('Data Transformation'!$B$425:$B$8425='Bin Analysis'!$B7443,'Data Transformation'!$G$425:$G$8425),D7453))</f>
        <v>2001</v>
      </c>
      <c r="F7453">
        <f t="shared" si="930"/>
        <v>0</v>
      </c>
      <c r="G7453">
        <f>Weighting!$H$13</f>
        <v>0</v>
      </c>
      <c r="H7453">
        <f t="array" ref="H7453">FREQUENCY(IF('Data Transformation'!$B$4:$B$8425=B7443,'Data Transformation'!$G$4:$G$8425),'Bin Analysis'!$B7453)</f>
        <v>2073</v>
      </c>
      <c r="I7453">
        <f t="shared" si="931"/>
        <v>0</v>
      </c>
      <c r="J7453">
        <f t="shared" si="932"/>
        <v>0</v>
      </c>
      <c r="K7453">
        <f>J7453*Weighting!$W$13</f>
        <v>0</v>
      </c>
      <c r="M7453" s="14"/>
    </row>
    <row r="7454" spans="1:25" x14ac:dyDescent="0.55000000000000004">
      <c r="A7454" s="32" t="str">
        <f>IF(Weighting!$P$14&gt;0,B7454,"")</f>
        <v/>
      </c>
      <c r="B7454" t="e">
        <f>Weighting!$C$14</f>
        <v>#DIV/0!</v>
      </c>
      <c r="C7454" t="e">
        <f>Weighting!$F$14</f>
        <v>#NUM!</v>
      </c>
      <c r="D7454" t="e">
        <f>IF(C7454=1,'Data Transformation'!$G$3+0.5*'Data Transformation'!$W$25,IF(C7455=1,D7455-'Data Transformation'!$W$25,FALSE))</f>
        <v>#NUM!</v>
      </c>
      <c r="E7454">
        <f t="array" ref="E7454">IF(ISLOGICAL(D7454),"",FREQUENCY(IF('Data Transformation'!$B$425:$B$8425='Bin Analysis'!$B7443,'Data Transformation'!$G$425:$G$8425),D7454))</f>
        <v>2001</v>
      </c>
      <c r="F7454">
        <f t="shared" si="930"/>
        <v>0</v>
      </c>
      <c r="G7454">
        <f>Weighting!$H$14</f>
        <v>0</v>
      </c>
      <c r="H7454">
        <f t="array" ref="H7454">FREQUENCY(IF('Data Transformation'!$B$4:$B$8425=B7443,'Data Transformation'!$G$4:$G$8425),'Bin Analysis'!$B7454)</f>
        <v>2073</v>
      </c>
      <c r="I7454">
        <f t="shared" si="931"/>
        <v>0</v>
      </c>
      <c r="J7454">
        <f t="shared" si="932"/>
        <v>0</v>
      </c>
      <c r="K7454">
        <f>J7454*Weighting!$W$14</f>
        <v>0</v>
      </c>
      <c r="M7454" s="14"/>
    </row>
    <row r="7455" spans="1:25" x14ac:dyDescent="0.55000000000000004">
      <c r="A7455" s="32" t="str">
        <f>IF(Weighting!$P$15&gt;0,B7455,"")</f>
        <v/>
      </c>
      <c r="B7455" t="e">
        <f>Weighting!$C$15</f>
        <v>#DIV/0!</v>
      </c>
      <c r="C7455" t="e">
        <f>Weighting!$F$15</f>
        <v>#NUM!</v>
      </c>
      <c r="D7455" t="e">
        <f>IF(C7455=1,'Data Transformation'!$G$3+0.5*'Data Transformation'!$W$25,IF(C7456=1,D7456-'Data Transformation'!$W$25,FALSE))</f>
        <v>#NUM!</v>
      </c>
      <c r="E7455">
        <f t="array" ref="E7455">IF(ISLOGICAL(D7455),"",FREQUENCY(IF('Data Transformation'!$B$425:$B$8425='Bin Analysis'!$B7443,'Data Transformation'!$G$425:$G$8425),D7455))</f>
        <v>2001</v>
      </c>
      <c r="F7455">
        <f t="shared" si="930"/>
        <v>0</v>
      </c>
      <c r="G7455">
        <f>Weighting!$H$15</f>
        <v>0</v>
      </c>
      <c r="H7455">
        <f t="array" ref="H7455">FREQUENCY(IF('Data Transformation'!$B$4:$B$8425=B7443,'Data Transformation'!$G$4:$G$8425),'Bin Analysis'!$B7455)</f>
        <v>2073</v>
      </c>
      <c r="I7455">
        <f t="shared" si="931"/>
        <v>0</v>
      </c>
      <c r="J7455">
        <f t="shared" si="932"/>
        <v>0</v>
      </c>
      <c r="K7455">
        <f>J7455*Weighting!$W$15</f>
        <v>0</v>
      </c>
      <c r="M7455" s="14"/>
    </row>
    <row r="7456" spans="1:25" x14ac:dyDescent="0.55000000000000004">
      <c r="A7456" s="32" t="str">
        <f>IF(Weighting!$P$16&gt;0,B7456,"")</f>
        <v/>
      </c>
      <c r="B7456" t="e">
        <f>Weighting!$C$16</f>
        <v>#DIV/0!</v>
      </c>
      <c r="C7456" t="e">
        <f>Weighting!$F$16</f>
        <v>#NUM!</v>
      </c>
      <c r="D7456" t="e">
        <f>IF(C7456=1,'Data Transformation'!$G$3+0.5*'Data Transformation'!$W$25,IF(C7457=1,D7457-'Data Transformation'!$W$25,FALSE))</f>
        <v>#NUM!</v>
      </c>
      <c r="E7456">
        <f t="array" ref="E7456">IF(ISLOGICAL(D7456),"",FREQUENCY(IF('Data Transformation'!$B$425:$B$8425='Bin Analysis'!$B7443,'Data Transformation'!$G$425:$G$8425),D7456))</f>
        <v>2001</v>
      </c>
      <c r="F7456">
        <f t="shared" si="930"/>
        <v>0</v>
      </c>
      <c r="G7456">
        <f>Weighting!$H$16</f>
        <v>0</v>
      </c>
      <c r="H7456">
        <f t="array" ref="H7456">FREQUENCY(IF('Data Transformation'!$B$4:$B$8425=B7443,'Data Transformation'!$G$4:$G$8425),'Bin Analysis'!$B7456)</f>
        <v>2073</v>
      </c>
      <c r="I7456">
        <f t="shared" si="931"/>
        <v>0</v>
      </c>
      <c r="J7456">
        <f t="shared" si="932"/>
        <v>0</v>
      </c>
      <c r="K7456">
        <f>J7456*Weighting!$W$16</f>
        <v>0</v>
      </c>
      <c r="M7456" s="14"/>
    </row>
    <row r="7457" spans="1:25" x14ac:dyDescent="0.55000000000000004">
      <c r="A7457" s="32" t="str">
        <f>IF(Weighting!$P$17&gt;0,B7457,"")</f>
        <v/>
      </c>
      <c r="B7457" t="e">
        <f>Weighting!$C$17</f>
        <v>#DIV/0!</v>
      </c>
      <c r="C7457" t="e">
        <f>Weighting!$F$17</f>
        <v>#NUM!</v>
      </c>
      <c r="D7457" t="e">
        <f>IF(C7457=1,'Data Transformation'!$G$3+0.5*'Data Transformation'!$W$25,IF(C7458=1,D7458-'Data Transformation'!$W$25,FALSE))</f>
        <v>#NUM!</v>
      </c>
      <c r="E7457">
        <f t="array" ref="E7457">IF(ISLOGICAL(D7457),"",FREQUENCY(IF('Data Transformation'!$B$425:$B$8425='Bin Analysis'!$B7443,'Data Transformation'!$G$425:$G$8425),D7457))</f>
        <v>2001</v>
      </c>
      <c r="F7457">
        <f t="shared" si="930"/>
        <v>0</v>
      </c>
      <c r="G7457">
        <f>Weighting!$H$17</f>
        <v>0</v>
      </c>
      <c r="H7457">
        <f t="array" ref="H7457">FREQUENCY(IF('Data Transformation'!$B$4:$B$8425=B7443,'Data Transformation'!$G$4:$G$8425),'Bin Analysis'!$B7457)</f>
        <v>2073</v>
      </c>
      <c r="I7457">
        <f t="shared" si="931"/>
        <v>0</v>
      </c>
      <c r="J7457">
        <f t="shared" si="932"/>
        <v>0</v>
      </c>
      <c r="K7457">
        <f>J7457*Weighting!$W$17</f>
        <v>0</v>
      </c>
      <c r="M7457" s="14"/>
    </row>
    <row r="7458" spans="1:25" x14ac:dyDescent="0.55000000000000004">
      <c r="A7458" s="32" t="str">
        <f>IF(Weighting!$P$18&gt;0,B7458,"")</f>
        <v/>
      </c>
      <c r="B7458" t="e">
        <f>Weighting!$C$18</f>
        <v>#DIV/0!</v>
      </c>
      <c r="C7458" t="e">
        <f>Weighting!$F$18</f>
        <v>#NUM!</v>
      </c>
      <c r="D7458" t="e">
        <f>IF(C7458=1,'Data Transformation'!$G$3+0.5*'Data Transformation'!$W$25,IF(C7459=1,D7459-'Data Transformation'!$W$25,FALSE))</f>
        <v>#NUM!</v>
      </c>
      <c r="E7458">
        <f t="array" ref="E7458">IF(ISLOGICAL(D7458),"",FREQUENCY(IF('Data Transformation'!$B$425:$B$8425='Bin Analysis'!$B7443,'Data Transformation'!$G$425:$G$8425),D7458))</f>
        <v>2001</v>
      </c>
      <c r="F7458">
        <f t="shared" si="930"/>
        <v>0</v>
      </c>
      <c r="G7458">
        <f>Weighting!$H$18</f>
        <v>0</v>
      </c>
      <c r="H7458">
        <f t="array" ref="H7458">FREQUENCY(IF('Data Transformation'!$B$4:$B$8425=B7443,'Data Transformation'!$G$4:$G$8425),'Bin Analysis'!$B7458)</f>
        <v>2073</v>
      </c>
      <c r="I7458">
        <f t="shared" si="931"/>
        <v>0</v>
      </c>
      <c r="J7458">
        <f t="shared" si="932"/>
        <v>0</v>
      </c>
      <c r="K7458">
        <f>J7458*Weighting!$W$18</f>
        <v>0</v>
      </c>
      <c r="M7458" s="14"/>
    </row>
    <row r="7459" spans="1:25" x14ac:dyDescent="0.55000000000000004">
      <c r="A7459" s="32" t="str">
        <f>IF(Weighting!$P$19&gt;0,B7459,"")</f>
        <v/>
      </c>
      <c r="B7459" t="e">
        <f>Weighting!$C$19</f>
        <v>#DIV/0!</v>
      </c>
      <c r="C7459" t="e">
        <f>Weighting!$F$19</f>
        <v>#NUM!</v>
      </c>
      <c r="D7459" t="e">
        <f>IF(C7459=1,'Data Transformation'!$G$3+0.5*'Data Transformation'!$W$25,IF(C7460=1,D7460-'Data Transformation'!$W$25,FALSE))</f>
        <v>#NUM!</v>
      </c>
      <c r="E7459">
        <f t="array" ref="E7459">IF(ISLOGICAL(D7459),"",FREQUENCY(IF('Data Transformation'!$B$425:$B$8425='Bin Analysis'!$B7443,'Data Transformation'!$G$425:$G$8425),D7459))</f>
        <v>2001</v>
      </c>
      <c r="F7459">
        <f t="shared" si="930"/>
        <v>0</v>
      </c>
      <c r="G7459">
        <f>Weighting!$H$19</f>
        <v>0</v>
      </c>
      <c r="H7459">
        <f t="array" ref="H7459">FREQUENCY(IF('Data Transformation'!$B$4:$B$8425=B7443,'Data Transformation'!$G$4:$G$8425),'Bin Analysis'!$B7459)</f>
        <v>2073</v>
      </c>
      <c r="I7459">
        <f t="shared" si="931"/>
        <v>0</v>
      </c>
      <c r="J7459">
        <f t="shared" si="932"/>
        <v>0</v>
      </c>
      <c r="K7459">
        <f>J7459*Weighting!$W$19</f>
        <v>0</v>
      </c>
      <c r="M7459" s="14"/>
    </row>
    <row r="7460" spans="1:25" x14ac:dyDescent="0.55000000000000004">
      <c r="A7460" s="32" t="str">
        <f>IF(Weighting!$P$20&gt;0,B7460,"")</f>
        <v/>
      </c>
      <c r="B7460" t="e">
        <f>Weighting!$C$20</f>
        <v>#DIV/0!</v>
      </c>
      <c r="C7460" t="e">
        <f>Weighting!$F$20</f>
        <v>#NUM!</v>
      </c>
      <c r="D7460" t="e">
        <f>IF(C7460=1,'Data Transformation'!$G$3+0.5*'Data Transformation'!$W$25,IF(C7461=1,D7461-'Data Transformation'!$W$25,FALSE))</f>
        <v>#NUM!</v>
      </c>
      <c r="E7460">
        <f t="array" ref="E7460">IF(ISLOGICAL(D7460),"",FREQUENCY(IF('Data Transformation'!$B$425:$B$8425='Bin Analysis'!$B7443,'Data Transformation'!$G$425:$G$8425),D7460))</f>
        <v>2001</v>
      </c>
      <c r="F7460">
        <f t="shared" si="930"/>
        <v>0</v>
      </c>
      <c r="G7460">
        <f>Weighting!$H$20</f>
        <v>0</v>
      </c>
      <c r="H7460">
        <f t="array" ref="H7460">FREQUENCY(IF('Data Transformation'!$B$4:$B$8425=B7443,'Data Transformation'!$G$4:$G$8425),'Bin Analysis'!$B7460)</f>
        <v>2073</v>
      </c>
      <c r="I7460">
        <f t="shared" si="931"/>
        <v>0</v>
      </c>
      <c r="J7460">
        <f t="shared" si="932"/>
        <v>0</v>
      </c>
      <c r="K7460">
        <f>J7460*Weighting!$W$20</f>
        <v>0</v>
      </c>
      <c r="M7460" s="14"/>
    </row>
    <row r="7461" spans="1:25" x14ac:dyDescent="0.55000000000000004">
      <c r="A7461" s="32" t="str">
        <f>IF(Weighting!$P$21&gt;0,B7461,"")</f>
        <v/>
      </c>
      <c r="B7461" t="e">
        <f>Weighting!$C$21</f>
        <v>#DIV/0!</v>
      </c>
      <c r="C7461" t="e">
        <f>Weighting!$F$21</f>
        <v>#NUM!</v>
      </c>
      <c r="D7461" t="e">
        <f>IF(C7461=1,'Data Transformation'!$G$3+0.5*'Data Transformation'!$W$25,IF(C7462=1,D7462-'Data Transformation'!$W$25,FALSE))</f>
        <v>#NUM!</v>
      </c>
      <c r="E7461">
        <f t="array" ref="E7461">IF(ISLOGICAL(D7461),"",FREQUENCY(IF('Data Transformation'!$B$425:$B$8425='Bin Analysis'!$B7443,'Data Transformation'!$G$425:$G$8425),D7461))</f>
        <v>2001</v>
      </c>
      <c r="F7461">
        <f t="shared" si="930"/>
        <v>0</v>
      </c>
      <c r="G7461">
        <f>Weighting!$H$21</f>
        <v>0</v>
      </c>
      <c r="H7461">
        <f t="array" ref="H7461">FREQUENCY(IF('Data Transformation'!$B$4:$B$8425=B7443,'Data Transformation'!$G$4:$G$8425),'Bin Analysis'!$B7461)</f>
        <v>2073</v>
      </c>
      <c r="I7461">
        <f t="shared" si="931"/>
        <v>0</v>
      </c>
      <c r="J7461">
        <f t="shared" si="932"/>
        <v>0</v>
      </c>
      <c r="K7461">
        <f>J7461*Weighting!$W$21</f>
        <v>0</v>
      </c>
      <c r="M7461" s="14"/>
    </row>
    <row r="7462" spans="1:25" x14ac:dyDescent="0.55000000000000004">
      <c r="A7462" s="32" t="str">
        <f>IF(Weighting!$P$22&gt;0,B7462,"")</f>
        <v/>
      </c>
      <c r="B7462" t="e">
        <f>Weighting!$C$22</f>
        <v>#DIV/0!</v>
      </c>
      <c r="C7462" t="e">
        <f>Weighting!$F$22</f>
        <v>#NUM!</v>
      </c>
      <c r="D7462" t="e">
        <f>IF(C7462=1,'Data Transformation'!$G$3+0.5*'Data Transformation'!$W$25,IF(C7463=1,D7463-'Data Transformation'!$W$25,FALSE))</f>
        <v>#NUM!</v>
      </c>
      <c r="E7462">
        <f t="array" ref="E7462">IF(ISLOGICAL(D7462),"",FREQUENCY(IF('Data Transformation'!$B$425:$B$8425='Bin Analysis'!$B7443,'Data Transformation'!$G$425:$G$8425),D7462))</f>
        <v>2001</v>
      </c>
      <c r="F7462">
        <f t="shared" si="930"/>
        <v>0</v>
      </c>
      <c r="G7462">
        <f>Weighting!$H$22</f>
        <v>0</v>
      </c>
      <c r="H7462">
        <f t="array" ref="H7462">FREQUENCY(IF('Data Transformation'!$B$4:$B$8425=B7443,'Data Transformation'!$G$4:$G$8425),'Bin Analysis'!$B7462)</f>
        <v>2073</v>
      </c>
      <c r="I7462">
        <f t="shared" si="931"/>
        <v>0</v>
      </c>
      <c r="J7462">
        <f t="shared" si="932"/>
        <v>0</v>
      </c>
      <c r="K7462">
        <f>J7462*Weighting!$W$22</f>
        <v>0</v>
      </c>
      <c r="M7462" s="14"/>
    </row>
    <row r="7463" spans="1:25" x14ac:dyDescent="0.55000000000000004">
      <c r="A7463" s="32" t="str">
        <f>IF(Weighting!$P$23&gt;0,B7463,"")</f>
        <v/>
      </c>
      <c r="B7463" t="e">
        <f>Weighting!$C$23</f>
        <v>#DIV/0!</v>
      </c>
      <c r="C7463" t="e">
        <f>Weighting!$F$23</f>
        <v>#NUM!</v>
      </c>
      <c r="D7463" t="e">
        <f>IF(C7463=1,'Data Transformation'!$G$3+0.5*'Data Transformation'!$W$25,IF(C7464=1,D7464-'Data Transformation'!$W$25,FALSE))</f>
        <v>#NUM!</v>
      </c>
      <c r="E7463">
        <f t="array" ref="E7463">IF(ISLOGICAL(D7463),"",FREQUENCY(IF('Data Transformation'!$B$425:$B$8425='Bin Analysis'!$B7443,'Data Transformation'!$G$425:$G$8425),D7463))</f>
        <v>2001</v>
      </c>
      <c r="F7463">
        <f t="shared" si="930"/>
        <v>0</v>
      </c>
      <c r="G7463">
        <f>Weighting!$H$23</f>
        <v>0</v>
      </c>
      <c r="H7463">
        <f t="array" ref="H7463">FREQUENCY(IF('Data Transformation'!$B$4:$B$8425=B7443,'Data Transformation'!$G$4:$G$8425),'Bin Analysis'!$B7463)</f>
        <v>2073</v>
      </c>
      <c r="I7463">
        <f t="shared" si="931"/>
        <v>0</v>
      </c>
      <c r="J7463">
        <f t="shared" si="932"/>
        <v>0</v>
      </c>
      <c r="K7463">
        <f>J7463*Weighting!$W$23</f>
        <v>0</v>
      </c>
      <c r="M7463" s="14"/>
    </row>
    <row r="7464" spans="1:25" x14ac:dyDescent="0.55000000000000004">
      <c r="A7464" s="32" t="str">
        <f>IF(Weighting!$P$24&gt;0,B7464,"")</f>
        <v/>
      </c>
      <c r="B7464" t="e">
        <f>Weighting!$C$24</f>
        <v>#DIV/0!</v>
      </c>
      <c r="C7464" t="e">
        <f>Weighting!$F$24</f>
        <v>#NUM!</v>
      </c>
      <c r="D7464" t="e">
        <f>IF(C7464=1,'Data Transformation'!$G$3+0.5*'Data Transformation'!$W$25,IF(C7465=1,D7465-'Data Transformation'!$W$25,FALSE))</f>
        <v>#NUM!</v>
      </c>
      <c r="E7464">
        <f t="array" ref="E7464">IF(ISLOGICAL(D7464),"",FREQUENCY(IF('Data Transformation'!$B$425:$B$8425='Bin Analysis'!$B7443,'Data Transformation'!$G$425:$G$8425),D7464))</f>
        <v>2001</v>
      </c>
      <c r="F7464">
        <f t="shared" si="930"/>
        <v>0</v>
      </c>
      <c r="G7464">
        <f>Weighting!$H$24</f>
        <v>0</v>
      </c>
      <c r="H7464">
        <f t="array" ref="H7464">FREQUENCY(IF('Data Transformation'!$B$4:$B$8425=B7443,'Data Transformation'!$G$4:$G$8425),'Bin Analysis'!$B7464)</f>
        <v>2073</v>
      </c>
      <c r="I7464">
        <f t="shared" si="931"/>
        <v>0</v>
      </c>
      <c r="J7464">
        <f t="shared" si="932"/>
        <v>0</v>
      </c>
      <c r="K7464">
        <f>J7464*Weighting!$W$24</f>
        <v>0</v>
      </c>
      <c r="M7464" s="14"/>
    </row>
    <row r="7465" spans="1:25" x14ac:dyDescent="0.55000000000000004">
      <c r="A7465" s="32" t="str">
        <f>IF(Weighting!$P$25&gt;0,B7465,"")</f>
        <v/>
      </c>
      <c r="B7465" t="e">
        <f>Weighting!$C$25</f>
        <v>#DIV/0!</v>
      </c>
      <c r="C7465" t="e">
        <f>Weighting!$F$25</f>
        <v>#NUM!</v>
      </c>
      <c r="D7465" t="e">
        <f>IF(C7465=1,'Data Transformation'!$G$3+0.5*'Data Transformation'!$W$25,IF(C7466=1,D7466-'Data Transformation'!$W$25,FALSE))</f>
        <v>#NUM!</v>
      </c>
      <c r="E7465">
        <f t="array" ref="E7465">IF(ISLOGICAL(D7465),"",FREQUENCY(IF('Data Transformation'!$B$425:$B$8425='Bin Analysis'!$B7443,'Data Transformation'!$G$425:$G$8425),D7465))</f>
        <v>2001</v>
      </c>
      <c r="F7465">
        <f t="shared" si="930"/>
        <v>0</v>
      </c>
      <c r="G7465">
        <f>Weighting!$H$25</f>
        <v>0</v>
      </c>
      <c r="H7465">
        <f t="array" ref="H7465">FREQUENCY(IF('Data Transformation'!$B$4:$B$8425=B7443,'Data Transformation'!$G$4:$G$8425),'Bin Analysis'!$B7465)</f>
        <v>2073</v>
      </c>
      <c r="I7465">
        <f t="shared" si="931"/>
        <v>0</v>
      </c>
      <c r="J7465">
        <f t="shared" si="932"/>
        <v>0</v>
      </c>
      <c r="K7465">
        <f>J7465*Weighting!$W$25</f>
        <v>0</v>
      </c>
      <c r="M7465" s="14"/>
    </row>
    <row r="7466" spans="1:25" x14ac:dyDescent="0.55000000000000004">
      <c r="O7466"/>
      <c r="P7466"/>
      <c r="Q7466"/>
      <c r="R7466"/>
    </row>
    <row r="7467" spans="1:25" ht="23.35" x14ac:dyDescent="0.8">
      <c r="A7467" s="21" t="s">
        <v>0</v>
      </c>
      <c r="B7467" s="21" t="str">
        <f>IFERROR(VLOOKUP(C7467,'Data Transformation'!$L$6:$M$426,2,FALSE),"")</f>
        <v/>
      </c>
      <c r="C7467" s="21">
        <f>C7443+1</f>
        <v>311</v>
      </c>
      <c r="D7467" s="21"/>
      <c r="E7467" s="21"/>
      <c r="F7467" s="21"/>
      <c r="G7467" s="21"/>
      <c r="H7467" s="22"/>
      <c r="I7467" s="22"/>
      <c r="J7467" s="22"/>
      <c r="K7467" s="21"/>
      <c r="L7467" s="21" t="str">
        <f>B7467</f>
        <v/>
      </c>
      <c r="M7467" s="23" t="e">
        <f>INDEX('Data Transformation'!$O$4:$O$424,MATCH($B7467,'Data Transformation'!$M$4:$M$424,0),MATCH($M$2,'Data Transformation'!$O$3,0))</f>
        <v>#N/A</v>
      </c>
      <c r="N7467" s="27" t="e">
        <f>IF('Input and Summary Results'!$J$16="minimum",'Bin Analysis'!X7468/(M7467-1),'Bin Analysis'!Y7467/('Bin Analysis'!M7467-1))</f>
        <v>#N/A</v>
      </c>
      <c r="O7467" s="27" t="e">
        <f>IF(M7467=FALSE,NA(),(VLOOKUP(1,C7470:K7489,4,FALSE))/(M7467-1))</f>
        <v>#N/A</v>
      </c>
      <c r="P7467" s="27" t="e">
        <f>IF(M7467=FALSE,NA(),SUM(J7470:J7489)/Weighting!$S$5)</f>
        <v>#N/A</v>
      </c>
      <c r="Q7467" s="27" t="e">
        <f>IF(M7467=FALSE,NA(),SUM(K7470:K7489)/Weighting!$S$6)</f>
        <v>#N/A</v>
      </c>
      <c r="R7467" s="27" t="e">
        <f>IF(M7467=FALSE,NA(),(VLOOKUP(1,G7470:K7489,3,FALSE))/(M7467-1))</f>
        <v>#N/A</v>
      </c>
      <c r="S7467" s="22" t="e">
        <f>IF(M7467=FALSE,NA(),IF(SUM(J7470:J7489)=2,"yes","no"))</f>
        <v>#N/A</v>
      </c>
      <c r="X7467" s="2" cm="2">
        <f t="array" ref="X7467:X7468">FREQUENCY(IF('Data Transformation'!$B$425:$B$6424='Bin Analysis'!L7467,'Data Transformation'!$G$425:$G$6424),'Data Transformation'!$U$11)</f>
        <v>0</v>
      </c>
      <c r="Y7467" s="2" cm="2">
        <f t="array" ref="Y7467:Y7468">FREQUENCY(IF('Data Transformation'!$B$425:$B$6424='Bin Analysis'!L7467,'Data Transformation'!$G$425:$G$6424),'Data Transformation'!$U$12)</f>
        <v>0</v>
      </c>
    </row>
    <row r="7468" spans="1:25" x14ac:dyDescent="0.55000000000000004">
      <c r="A7468" s="14" t="s">
        <v>67</v>
      </c>
      <c r="B7468" t="s">
        <v>47</v>
      </c>
      <c r="C7468" t="s">
        <v>5</v>
      </c>
      <c r="D7468" t="s">
        <v>100</v>
      </c>
      <c r="E7468" t="s">
        <v>101</v>
      </c>
      <c r="F7468" t="s">
        <v>102</v>
      </c>
      <c r="G7468" t="s">
        <v>70</v>
      </c>
      <c r="H7468" t="s">
        <v>31</v>
      </c>
      <c r="I7468" t="s">
        <v>32</v>
      </c>
      <c r="J7468" t="s">
        <v>46</v>
      </c>
      <c r="K7468" s="14" t="s">
        <v>45</v>
      </c>
      <c r="M7468" s="14"/>
      <c r="X7468" s="2">
        <v>0</v>
      </c>
      <c r="Y7468" s="2">
        <v>0</v>
      </c>
    </row>
    <row r="7469" spans="1:25" x14ac:dyDescent="0.55000000000000004">
      <c r="A7469" s="32"/>
      <c r="D7469" t="e">
        <f>IF(C7469=1,'Data Transformation'!$G$3+0.5*'Data Transformation'!$W$25,IF(C7470=1,D7470-'Data Transformation'!$W$25,FALSE))</f>
        <v>#NUM!</v>
      </c>
      <c r="E7469">
        <f t="array" ref="E7469">IF(ISLOGICAL(D7469),"",FREQUENCY(IF('Data Transformation'!$B$425:$B$8425='Bin Analysis'!$B7467,'Data Transformation'!$G$425:$G$8425),D7469))</f>
        <v>2001</v>
      </c>
      <c r="F7469" t="e">
        <f>IF(ISLOGICAL(D7469),"",E7469-E7468)</f>
        <v>#VALUE!</v>
      </c>
      <c r="M7469" s="14"/>
    </row>
    <row r="7470" spans="1:25" x14ac:dyDescent="0.55000000000000004">
      <c r="A7470" s="32" t="e">
        <f>IF(Weighting!$P$6&gt;0,B7470,"")</f>
        <v>#NUM!</v>
      </c>
      <c r="B7470" t="e">
        <f>Weighting!$C$6</f>
        <v>#DIV/0!</v>
      </c>
      <c r="C7470" t="e">
        <f>Weighting!$F$6</f>
        <v>#NUM!</v>
      </c>
      <c r="D7470" t="e">
        <f>IF(C7470=1,'Data Transformation'!$G$3+0.5*'Data Transformation'!$W$25,IF(C7471=1,D7471-'Data Transformation'!$W$25,FALSE))</f>
        <v>#NUM!</v>
      </c>
      <c r="E7470">
        <f t="array" ref="E7470">IF(ISLOGICAL(D7470),"",FREQUENCY(IF('Data Transformation'!$B$425:$B$8425='Bin Analysis'!$B7467,'Data Transformation'!$G$425:$G$8425),D7470))</f>
        <v>2001</v>
      </c>
      <c r="F7470">
        <f>IF(ISLOGICAL(D7470),"",E7470-E7469)</f>
        <v>0</v>
      </c>
      <c r="G7470">
        <f>Weighting!$H$6</f>
        <v>1</v>
      </c>
      <c r="H7470">
        <f t="array" ref="H7470">FREQUENCY(IF('Data Transformation'!$B$4:$B$8425=B7467,'Data Transformation'!$G$4:$G$8425),'Bin Analysis'!$B7470)</f>
        <v>2073</v>
      </c>
      <c r="I7470">
        <f>H7470-H7469</f>
        <v>2073</v>
      </c>
      <c r="J7470">
        <f>IF(I7470=0,0,1)</f>
        <v>1</v>
      </c>
      <c r="K7470" t="e">
        <f>J7470*Weighting!$W$6</f>
        <v>#NUM!</v>
      </c>
      <c r="M7470" s="14"/>
    </row>
    <row r="7471" spans="1:25" x14ac:dyDescent="0.55000000000000004">
      <c r="A7471" s="32" t="str">
        <f>IF(Weighting!$P$7&gt;0,B7471,"")</f>
        <v/>
      </c>
      <c r="B7471" t="e">
        <f>Weighting!$C$7</f>
        <v>#DIV/0!</v>
      </c>
      <c r="C7471" t="e">
        <f>Weighting!$F$7</f>
        <v>#NUM!</v>
      </c>
      <c r="D7471" t="e">
        <f>IF(C7471=1,'Data Transformation'!$G$3+0.5*'Data Transformation'!$W$25,IF(C7472=1,D7472-'Data Transformation'!$W$25,FALSE))</f>
        <v>#NUM!</v>
      </c>
      <c r="E7471">
        <f t="array" ref="E7471">IF(ISLOGICAL(D7471),"",FREQUENCY(IF('Data Transformation'!$B$425:$B$8425='Bin Analysis'!$B7467,'Data Transformation'!$G$425:$G$8425),D7471))</f>
        <v>2001</v>
      </c>
      <c r="F7471">
        <f t="shared" ref="F7471:F7489" si="933">IF(ISLOGICAL(D7471),"",E7471-E7470)</f>
        <v>0</v>
      </c>
      <c r="G7471">
        <f>Weighting!$H$7</f>
        <v>0</v>
      </c>
      <c r="H7471">
        <f t="array" ref="H7471">FREQUENCY(IF('Data Transformation'!$B$4:$B$8425=B7467,'Data Transformation'!$G$4:$G$8425),'Bin Analysis'!$B7471)</f>
        <v>2073</v>
      </c>
      <c r="I7471">
        <f t="shared" ref="I7471:I7489" si="934">H7471-H7470</f>
        <v>0</v>
      </c>
      <c r="J7471">
        <f>IF(I7471=0,0,1)</f>
        <v>0</v>
      </c>
      <c r="K7471">
        <f>J7471*Weighting!$W$7</f>
        <v>0</v>
      </c>
      <c r="M7471" s="14"/>
    </row>
    <row r="7472" spans="1:25" x14ac:dyDescent="0.55000000000000004">
      <c r="A7472" s="32" t="str">
        <f>IF(Weighting!$P$8&gt;0,B7472,"")</f>
        <v/>
      </c>
      <c r="B7472" t="e">
        <f>Weighting!$C$8</f>
        <v>#DIV/0!</v>
      </c>
      <c r="C7472" t="e">
        <f>Weighting!$F$8</f>
        <v>#NUM!</v>
      </c>
      <c r="D7472" t="e">
        <f>IF(C7472=1,'Data Transformation'!$G$3+0.5*'Data Transformation'!$W$25,IF(C7473=1,D7473-'Data Transformation'!$W$25,FALSE))</f>
        <v>#NUM!</v>
      </c>
      <c r="E7472">
        <f t="array" ref="E7472">IF(ISLOGICAL(D7472),"",FREQUENCY(IF('Data Transformation'!$B$425:$B$8425='Bin Analysis'!$B7467,'Data Transformation'!$G$425:$G$8425),D7472))</f>
        <v>2001</v>
      </c>
      <c r="F7472">
        <f t="shared" si="933"/>
        <v>0</v>
      </c>
      <c r="G7472">
        <f>Weighting!$H$8</f>
        <v>0</v>
      </c>
      <c r="H7472">
        <f t="array" ref="H7472">FREQUENCY(IF('Data Transformation'!$B$4:$B$8425=B7467,'Data Transformation'!$G$4:$G$8425),'Bin Analysis'!$B7472)</f>
        <v>2073</v>
      </c>
      <c r="I7472">
        <f t="shared" si="934"/>
        <v>0</v>
      </c>
      <c r="J7472">
        <f t="shared" ref="J7472:J7489" si="935">IF(I7472=0,0,1)</f>
        <v>0</v>
      </c>
      <c r="K7472">
        <f>J7472*Weighting!$W$8</f>
        <v>0</v>
      </c>
      <c r="M7472" s="14"/>
    </row>
    <row r="7473" spans="1:13" x14ac:dyDescent="0.55000000000000004">
      <c r="A7473" s="32" t="str">
        <f>IF(Weighting!$P$9&gt;0,B7473,"")</f>
        <v/>
      </c>
      <c r="B7473" s="50" t="e">
        <f>Weighting!$C$9</f>
        <v>#DIV/0!</v>
      </c>
      <c r="C7473" t="e">
        <f>Weighting!$F$9</f>
        <v>#NUM!</v>
      </c>
      <c r="D7473" t="e">
        <f>IF(C7473=1,'Data Transformation'!$G$3+0.5*'Data Transformation'!$W$25,IF(C7474=1,D7474-'Data Transformation'!$W$25,FALSE))</f>
        <v>#NUM!</v>
      </c>
      <c r="E7473">
        <f t="array" ref="E7473">IF(ISLOGICAL(D7473),"",FREQUENCY(IF('Data Transformation'!$B$425:$B$8425='Bin Analysis'!$B7467,'Data Transformation'!$G$425:$G$8425),D7473))</f>
        <v>2001</v>
      </c>
      <c r="F7473">
        <f t="shared" si="933"/>
        <v>0</v>
      </c>
      <c r="G7473">
        <f>Weighting!$H$9</f>
        <v>0</v>
      </c>
      <c r="H7473">
        <f t="array" ref="H7473">FREQUENCY(IF('Data Transformation'!$B$4:$B$8425=B7467,'Data Transformation'!$G$4:$G$8425),'Bin Analysis'!$B7473)</f>
        <v>2073</v>
      </c>
      <c r="I7473">
        <f t="shared" si="934"/>
        <v>0</v>
      </c>
      <c r="J7473">
        <f t="shared" si="935"/>
        <v>0</v>
      </c>
      <c r="K7473">
        <f>J7473*Weighting!$W$9</f>
        <v>0</v>
      </c>
      <c r="M7473" s="14"/>
    </row>
    <row r="7474" spans="1:13" x14ac:dyDescent="0.55000000000000004">
      <c r="A7474" s="32" t="str">
        <f>IF(Weighting!$P$10&gt;0,B7474,"")</f>
        <v/>
      </c>
      <c r="B7474" t="e">
        <f>Weighting!$C$10</f>
        <v>#DIV/0!</v>
      </c>
      <c r="C7474" t="e">
        <f>Weighting!$F$10</f>
        <v>#NUM!</v>
      </c>
      <c r="D7474" t="e">
        <f>IF(C7474=1,'Data Transformation'!$G$3+0.5*'Data Transformation'!$W$25,IF(C7475=1,D7475-'Data Transformation'!$W$25,FALSE))</f>
        <v>#NUM!</v>
      </c>
      <c r="E7474">
        <f t="array" ref="E7474">IF(ISLOGICAL(D7474),"",FREQUENCY(IF('Data Transformation'!$B$425:$B$8425='Bin Analysis'!$B7467,'Data Transformation'!$G$425:$G$8425),D7474))</f>
        <v>2001</v>
      </c>
      <c r="F7474">
        <f t="shared" si="933"/>
        <v>0</v>
      </c>
      <c r="G7474">
        <f>Weighting!$H$10</f>
        <v>0</v>
      </c>
      <c r="H7474">
        <f t="array" ref="H7474">FREQUENCY(IF('Data Transformation'!$B$4:$B$8425=B7467,'Data Transformation'!$G$4:$G$8425),'Bin Analysis'!$B7474)</f>
        <v>2073</v>
      </c>
      <c r="I7474">
        <f t="shared" si="934"/>
        <v>0</v>
      </c>
      <c r="J7474">
        <f t="shared" si="935"/>
        <v>0</v>
      </c>
      <c r="K7474">
        <f>J7474*Weighting!$W$10</f>
        <v>0</v>
      </c>
      <c r="M7474" s="14"/>
    </row>
    <row r="7475" spans="1:13" x14ac:dyDescent="0.55000000000000004">
      <c r="A7475" s="32" t="str">
        <f>IF(Weighting!$P$11&gt;0,B7475,"")</f>
        <v/>
      </c>
      <c r="B7475" t="e">
        <f>Weighting!$C$11</f>
        <v>#DIV/0!</v>
      </c>
      <c r="C7475" t="e">
        <f>Weighting!$F$11</f>
        <v>#NUM!</v>
      </c>
      <c r="D7475" t="e">
        <f>IF(C7475=1,'Data Transformation'!$G$3+0.5*'Data Transformation'!$W$25,IF(C7476=1,D7476-'Data Transformation'!$W$25,FALSE))</f>
        <v>#NUM!</v>
      </c>
      <c r="E7475">
        <f t="array" ref="E7475">IF(ISLOGICAL(D7475),"",FREQUENCY(IF('Data Transformation'!$B$425:$B$8425='Bin Analysis'!$B7467,'Data Transformation'!$G$425:$G$8425),D7475))</f>
        <v>2001</v>
      </c>
      <c r="F7475">
        <f t="shared" si="933"/>
        <v>0</v>
      </c>
      <c r="G7475">
        <f>Weighting!$H$11</f>
        <v>0</v>
      </c>
      <c r="H7475">
        <f t="array" ref="H7475">FREQUENCY(IF('Data Transformation'!$B$4:$B$8425=B7467,'Data Transformation'!$G$4:$G$8425),'Bin Analysis'!$B7475)</f>
        <v>2073</v>
      </c>
      <c r="I7475">
        <f t="shared" si="934"/>
        <v>0</v>
      </c>
      <c r="J7475">
        <f t="shared" si="935"/>
        <v>0</v>
      </c>
      <c r="K7475">
        <f>J7475*Weighting!$W$11</f>
        <v>0</v>
      </c>
      <c r="M7475" s="14"/>
    </row>
    <row r="7476" spans="1:13" x14ac:dyDescent="0.55000000000000004">
      <c r="A7476" s="32" t="str">
        <f>IF(Weighting!$P$12&gt;0,B7476,"")</f>
        <v/>
      </c>
      <c r="B7476" t="e">
        <f>Weighting!$C$12</f>
        <v>#DIV/0!</v>
      </c>
      <c r="C7476" t="e">
        <f>Weighting!$F$12</f>
        <v>#NUM!</v>
      </c>
      <c r="D7476" t="e">
        <f>IF(C7476=1,'Data Transformation'!$G$3+0.5*'Data Transformation'!$W$25,IF(C7477=1,D7477-'Data Transformation'!$W$25,FALSE))</f>
        <v>#NUM!</v>
      </c>
      <c r="E7476">
        <f t="array" ref="E7476">IF(ISLOGICAL(D7476),"",FREQUENCY(IF('Data Transformation'!$B$425:$B$8425='Bin Analysis'!$B7467,'Data Transformation'!$G$425:$G$8425),D7476))</f>
        <v>2001</v>
      </c>
      <c r="F7476">
        <f t="shared" si="933"/>
        <v>0</v>
      </c>
      <c r="G7476">
        <f>Weighting!$H$12</f>
        <v>0</v>
      </c>
      <c r="H7476">
        <f t="array" ref="H7476">FREQUENCY(IF('Data Transformation'!$B$4:$B$8425=B7467,'Data Transformation'!$G$4:$G$8425),'Bin Analysis'!$B7476)</f>
        <v>2073</v>
      </c>
      <c r="I7476">
        <f t="shared" si="934"/>
        <v>0</v>
      </c>
      <c r="J7476">
        <f t="shared" si="935"/>
        <v>0</v>
      </c>
      <c r="K7476">
        <f>J7476*Weighting!$W$12</f>
        <v>0</v>
      </c>
      <c r="M7476" s="14"/>
    </row>
    <row r="7477" spans="1:13" x14ac:dyDescent="0.55000000000000004">
      <c r="A7477" s="32" t="str">
        <f>IF(Weighting!$P$13&gt;0,B7477,"")</f>
        <v/>
      </c>
      <c r="B7477" t="e">
        <f>Weighting!$C$13</f>
        <v>#DIV/0!</v>
      </c>
      <c r="C7477" t="e">
        <f>Weighting!$F$13</f>
        <v>#NUM!</v>
      </c>
      <c r="D7477" t="e">
        <f>IF(C7477=1,'Data Transformation'!$G$3+0.5*'Data Transformation'!$W$25,IF(C7478=1,D7478-'Data Transformation'!$W$25,FALSE))</f>
        <v>#NUM!</v>
      </c>
      <c r="E7477">
        <f t="array" ref="E7477">IF(ISLOGICAL(D7477),"",FREQUENCY(IF('Data Transformation'!$B$425:$B$8425='Bin Analysis'!$B7467,'Data Transformation'!$G$425:$G$8425),D7477))</f>
        <v>2001</v>
      </c>
      <c r="F7477">
        <f t="shared" si="933"/>
        <v>0</v>
      </c>
      <c r="G7477">
        <f>Weighting!$H$13</f>
        <v>0</v>
      </c>
      <c r="H7477">
        <f t="array" ref="H7477">FREQUENCY(IF('Data Transformation'!$B$4:$B$8425=B7467,'Data Transformation'!$G$4:$G$8425),'Bin Analysis'!$B7477)</f>
        <v>2073</v>
      </c>
      <c r="I7477">
        <f t="shared" si="934"/>
        <v>0</v>
      </c>
      <c r="J7477">
        <f t="shared" si="935"/>
        <v>0</v>
      </c>
      <c r="K7477">
        <f>J7477*Weighting!$W$13</f>
        <v>0</v>
      </c>
      <c r="M7477" s="14"/>
    </row>
    <row r="7478" spans="1:13" x14ac:dyDescent="0.55000000000000004">
      <c r="A7478" s="32" t="str">
        <f>IF(Weighting!$P$14&gt;0,B7478,"")</f>
        <v/>
      </c>
      <c r="B7478" t="e">
        <f>Weighting!$C$14</f>
        <v>#DIV/0!</v>
      </c>
      <c r="C7478" t="e">
        <f>Weighting!$F$14</f>
        <v>#NUM!</v>
      </c>
      <c r="D7478" t="e">
        <f>IF(C7478=1,'Data Transformation'!$G$3+0.5*'Data Transformation'!$W$25,IF(C7479=1,D7479-'Data Transformation'!$W$25,FALSE))</f>
        <v>#NUM!</v>
      </c>
      <c r="E7478">
        <f t="array" ref="E7478">IF(ISLOGICAL(D7478),"",FREQUENCY(IF('Data Transformation'!$B$425:$B$8425='Bin Analysis'!$B7467,'Data Transformation'!$G$425:$G$8425),D7478))</f>
        <v>2001</v>
      </c>
      <c r="F7478">
        <f t="shared" si="933"/>
        <v>0</v>
      </c>
      <c r="G7478">
        <f>Weighting!$H$14</f>
        <v>0</v>
      </c>
      <c r="H7478">
        <f t="array" ref="H7478">FREQUENCY(IF('Data Transformation'!$B$4:$B$8425=B7467,'Data Transformation'!$G$4:$G$8425),'Bin Analysis'!$B7478)</f>
        <v>2073</v>
      </c>
      <c r="I7478">
        <f t="shared" si="934"/>
        <v>0</v>
      </c>
      <c r="J7478">
        <f t="shared" si="935"/>
        <v>0</v>
      </c>
      <c r="K7478">
        <f>J7478*Weighting!$W$14</f>
        <v>0</v>
      </c>
      <c r="M7478" s="14"/>
    </row>
    <row r="7479" spans="1:13" x14ac:dyDescent="0.55000000000000004">
      <c r="A7479" s="32" t="str">
        <f>IF(Weighting!$P$15&gt;0,B7479,"")</f>
        <v/>
      </c>
      <c r="B7479" t="e">
        <f>Weighting!$C$15</f>
        <v>#DIV/0!</v>
      </c>
      <c r="C7479" t="e">
        <f>Weighting!$F$15</f>
        <v>#NUM!</v>
      </c>
      <c r="D7479" t="e">
        <f>IF(C7479=1,'Data Transformation'!$G$3+0.5*'Data Transformation'!$W$25,IF(C7480=1,D7480-'Data Transformation'!$W$25,FALSE))</f>
        <v>#NUM!</v>
      </c>
      <c r="E7479">
        <f t="array" ref="E7479">IF(ISLOGICAL(D7479),"",FREQUENCY(IF('Data Transformation'!$B$425:$B$8425='Bin Analysis'!$B7467,'Data Transformation'!$G$425:$G$8425),D7479))</f>
        <v>2001</v>
      </c>
      <c r="F7479">
        <f t="shared" si="933"/>
        <v>0</v>
      </c>
      <c r="G7479">
        <f>Weighting!$H$15</f>
        <v>0</v>
      </c>
      <c r="H7479">
        <f t="array" ref="H7479">FREQUENCY(IF('Data Transformation'!$B$4:$B$8425=B7467,'Data Transformation'!$G$4:$G$8425),'Bin Analysis'!$B7479)</f>
        <v>2073</v>
      </c>
      <c r="I7479">
        <f t="shared" si="934"/>
        <v>0</v>
      </c>
      <c r="J7479">
        <f t="shared" si="935"/>
        <v>0</v>
      </c>
      <c r="K7479">
        <f>J7479*Weighting!$W$15</f>
        <v>0</v>
      </c>
      <c r="M7479" s="14"/>
    </row>
    <row r="7480" spans="1:13" x14ac:dyDescent="0.55000000000000004">
      <c r="A7480" s="32" t="str">
        <f>IF(Weighting!$P$16&gt;0,B7480,"")</f>
        <v/>
      </c>
      <c r="B7480" t="e">
        <f>Weighting!$C$16</f>
        <v>#DIV/0!</v>
      </c>
      <c r="C7480" t="e">
        <f>Weighting!$F$16</f>
        <v>#NUM!</v>
      </c>
      <c r="D7480" t="e">
        <f>IF(C7480=1,'Data Transformation'!$G$3+0.5*'Data Transformation'!$W$25,IF(C7481=1,D7481-'Data Transformation'!$W$25,FALSE))</f>
        <v>#NUM!</v>
      </c>
      <c r="E7480">
        <f t="array" ref="E7480">IF(ISLOGICAL(D7480),"",FREQUENCY(IF('Data Transformation'!$B$425:$B$8425='Bin Analysis'!$B7467,'Data Transformation'!$G$425:$G$8425),D7480))</f>
        <v>2001</v>
      </c>
      <c r="F7480">
        <f t="shared" si="933"/>
        <v>0</v>
      </c>
      <c r="G7480">
        <f>Weighting!$H$16</f>
        <v>0</v>
      </c>
      <c r="H7480">
        <f t="array" ref="H7480">FREQUENCY(IF('Data Transformation'!$B$4:$B$8425=B7467,'Data Transformation'!$G$4:$G$8425),'Bin Analysis'!$B7480)</f>
        <v>2073</v>
      </c>
      <c r="I7480">
        <f t="shared" si="934"/>
        <v>0</v>
      </c>
      <c r="J7480">
        <f t="shared" si="935"/>
        <v>0</v>
      </c>
      <c r="K7480">
        <f>J7480*Weighting!$W$16</f>
        <v>0</v>
      </c>
      <c r="M7480" s="14"/>
    </row>
    <row r="7481" spans="1:13" x14ac:dyDescent="0.55000000000000004">
      <c r="A7481" s="32" t="str">
        <f>IF(Weighting!$P$17&gt;0,B7481,"")</f>
        <v/>
      </c>
      <c r="B7481" t="e">
        <f>Weighting!$C$17</f>
        <v>#DIV/0!</v>
      </c>
      <c r="C7481" t="e">
        <f>Weighting!$F$17</f>
        <v>#NUM!</v>
      </c>
      <c r="D7481" t="e">
        <f>IF(C7481=1,'Data Transformation'!$G$3+0.5*'Data Transformation'!$W$25,IF(C7482=1,D7482-'Data Transformation'!$W$25,FALSE))</f>
        <v>#NUM!</v>
      </c>
      <c r="E7481">
        <f t="array" ref="E7481">IF(ISLOGICAL(D7481),"",FREQUENCY(IF('Data Transformation'!$B$425:$B$8425='Bin Analysis'!$B7467,'Data Transformation'!$G$425:$G$8425),D7481))</f>
        <v>2001</v>
      </c>
      <c r="F7481">
        <f t="shared" si="933"/>
        <v>0</v>
      </c>
      <c r="G7481">
        <f>Weighting!$H$17</f>
        <v>0</v>
      </c>
      <c r="H7481">
        <f t="array" ref="H7481">FREQUENCY(IF('Data Transformation'!$B$4:$B$8425=B7467,'Data Transformation'!$G$4:$G$8425),'Bin Analysis'!$B7481)</f>
        <v>2073</v>
      </c>
      <c r="I7481">
        <f t="shared" si="934"/>
        <v>0</v>
      </c>
      <c r="J7481">
        <f t="shared" si="935"/>
        <v>0</v>
      </c>
      <c r="K7481">
        <f>J7481*Weighting!$W$17</f>
        <v>0</v>
      </c>
      <c r="M7481" s="14"/>
    </row>
    <row r="7482" spans="1:13" x14ac:dyDescent="0.55000000000000004">
      <c r="A7482" s="32" t="str">
        <f>IF(Weighting!$P$18&gt;0,B7482,"")</f>
        <v/>
      </c>
      <c r="B7482" t="e">
        <f>Weighting!$C$18</f>
        <v>#DIV/0!</v>
      </c>
      <c r="C7482" t="e">
        <f>Weighting!$F$18</f>
        <v>#NUM!</v>
      </c>
      <c r="D7482" t="e">
        <f>IF(C7482=1,'Data Transformation'!$G$3+0.5*'Data Transformation'!$W$25,IF(C7483=1,D7483-'Data Transformation'!$W$25,FALSE))</f>
        <v>#NUM!</v>
      </c>
      <c r="E7482">
        <f t="array" ref="E7482">IF(ISLOGICAL(D7482),"",FREQUENCY(IF('Data Transformation'!$B$425:$B$8425='Bin Analysis'!$B7467,'Data Transformation'!$G$425:$G$8425),D7482))</f>
        <v>2001</v>
      </c>
      <c r="F7482">
        <f t="shared" si="933"/>
        <v>0</v>
      </c>
      <c r="G7482">
        <f>Weighting!$H$18</f>
        <v>0</v>
      </c>
      <c r="H7482">
        <f t="array" ref="H7482">FREQUENCY(IF('Data Transformation'!$B$4:$B$8425=B7467,'Data Transformation'!$G$4:$G$8425),'Bin Analysis'!$B7482)</f>
        <v>2073</v>
      </c>
      <c r="I7482">
        <f t="shared" si="934"/>
        <v>0</v>
      </c>
      <c r="J7482">
        <f t="shared" si="935"/>
        <v>0</v>
      </c>
      <c r="K7482">
        <f>J7482*Weighting!$W$18</f>
        <v>0</v>
      </c>
      <c r="M7482" s="14"/>
    </row>
    <row r="7483" spans="1:13" x14ac:dyDescent="0.55000000000000004">
      <c r="A7483" s="32" t="str">
        <f>IF(Weighting!$P$19&gt;0,B7483,"")</f>
        <v/>
      </c>
      <c r="B7483" t="e">
        <f>Weighting!$C$19</f>
        <v>#DIV/0!</v>
      </c>
      <c r="C7483" t="e">
        <f>Weighting!$F$19</f>
        <v>#NUM!</v>
      </c>
      <c r="D7483" t="e">
        <f>IF(C7483=1,'Data Transformation'!$G$3+0.5*'Data Transformation'!$W$25,IF(C7484=1,D7484-'Data Transformation'!$W$25,FALSE))</f>
        <v>#NUM!</v>
      </c>
      <c r="E7483">
        <f t="array" ref="E7483">IF(ISLOGICAL(D7483),"",FREQUENCY(IF('Data Transformation'!$B$425:$B$8425='Bin Analysis'!$B7467,'Data Transformation'!$G$425:$G$8425),D7483))</f>
        <v>2001</v>
      </c>
      <c r="F7483">
        <f t="shared" si="933"/>
        <v>0</v>
      </c>
      <c r="G7483">
        <f>Weighting!$H$19</f>
        <v>0</v>
      </c>
      <c r="H7483">
        <f t="array" ref="H7483">FREQUENCY(IF('Data Transformation'!$B$4:$B$8425=B7467,'Data Transformation'!$G$4:$G$8425),'Bin Analysis'!$B7483)</f>
        <v>2073</v>
      </c>
      <c r="I7483">
        <f t="shared" si="934"/>
        <v>0</v>
      </c>
      <c r="J7483">
        <f t="shared" si="935"/>
        <v>0</v>
      </c>
      <c r="K7483">
        <f>J7483*Weighting!$W$19</f>
        <v>0</v>
      </c>
      <c r="M7483" s="14"/>
    </row>
    <row r="7484" spans="1:13" x14ac:dyDescent="0.55000000000000004">
      <c r="A7484" s="32" t="str">
        <f>IF(Weighting!$P$20&gt;0,B7484,"")</f>
        <v/>
      </c>
      <c r="B7484" t="e">
        <f>Weighting!$C$20</f>
        <v>#DIV/0!</v>
      </c>
      <c r="C7484" t="e">
        <f>Weighting!$F$20</f>
        <v>#NUM!</v>
      </c>
      <c r="D7484" t="e">
        <f>IF(C7484=1,'Data Transformation'!$G$3+0.5*'Data Transformation'!$W$25,IF(C7485=1,D7485-'Data Transformation'!$W$25,FALSE))</f>
        <v>#NUM!</v>
      </c>
      <c r="E7484">
        <f t="array" ref="E7484">IF(ISLOGICAL(D7484),"",FREQUENCY(IF('Data Transformation'!$B$425:$B$8425='Bin Analysis'!$B7467,'Data Transformation'!$G$425:$G$8425),D7484))</f>
        <v>2001</v>
      </c>
      <c r="F7484">
        <f t="shared" si="933"/>
        <v>0</v>
      </c>
      <c r="G7484">
        <f>Weighting!$H$20</f>
        <v>0</v>
      </c>
      <c r="H7484">
        <f t="array" ref="H7484">FREQUENCY(IF('Data Transformation'!$B$4:$B$8425=B7467,'Data Transformation'!$G$4:$G$8425),'Bin Analysis'!$B7484)</f>
        <v>2073</v>
      </c>
      <c r="I7484">
        <f t="shared" si="934"/>
        <v>0</v>
      </c>
      <c r="J7484">
        <f t="shared" si="935"/>
        <v>0</v>
      </c>
      <c r="K7484">
        <f>J7484*Weighting!$W$20</f>
        <v>0</v>
      </c>
      <c r="M7484" s="14"/>
    </row>
    <row r="7485" spans="1:13" x14ac:dyDescent="0.55000000000000004">
      <c r="A7485" s="32" t="str">
        <f>IF(Weighting!$P$21&gt;0,B7485,"")</f>
        <v/>
      </c>
      <c r="B7485" t="e">
        <f>Weighting!$C$21</f>
        <v>#DIV/0!</v>
      </c>
      <c r="C7485" t="e">
        <f>Weighting!$F$21</f>
        <v>#NUM!</v>
      </c>
      <c r="D7485" t="e">
        <f>IF(C7485=1,'Data Transformation'!$G$3+0.5*'Data Transformation'!$W$25,IF(C7486=1,D7486-'Data Transformation'!$W$25,FALSE))</f>
        <v>#NUM!</v>
      </c>
      <c r="E7485">
        <f t="array" ref="E7485">IF(ISLOGICAL(D7485),"",FREQUENCY(IF('Data Transformation'!$B$425:$B$8425='Bin Analysis'!$B7467,'Data Transformation'!$G$425:$G$8425),D7485))</f>
        <v>2001</v>
      </c>
      <c r="F7485">
        <f t="shared" si="933"/>
        <v>0</v>
      </c>
      <c r="G7485">
        <f>Weighting!$H$21</f>
        <v>0</v>
      </c>
      <c r="H7485">
        <f t="array" ref="H7485">FREQUENCY(IF('Data Transformation'!$B$4:$B$8425=B7467,'Data Transformation'!$G$4:$G$8425),'Bin Analysis'!$B7485)</f>
        <v>2073</v>
      </c>
      <c r="I7485">
        <f t="shared" si="934"/>
        <v>0</v>
      </c>
      <c r="J7485">
        <f t="shared" si="935"/>
        <v>0</v>
      </c>
      <c r="K7485">
        <f>J7485*Weighting!$W$21</f>
        <v>0</v>
      </c>
      <c r="M7485" s="14"/>
    </row>
    <row r="7486" spans="1:13" x14ac:dyDescent="0.55000000000000004">
      <c r="A7486" s="32" t="str">
        <f>IF(Weighting!$P$22&gt;0,B7486,"")</f>
        <v/>
      </c>
      <c r="B7486" t="e">
        <f>Weighting!$C$22</f>
        <v>#DIV/0!</v>
      </c>
      <c r="C7486" t="e">
        <f>Weighting!$F$22</f>
        <v>#NUM!</v>
      </c>
      <c r="D7486" t="e">
        <f>IF(C7486=1,'Data Transformation'!$G$3+0.5*'Data Transformation'!$W$25,IF(C7487=1,D7487-'Data Transformation'!$W$25,FALSE))</f>
        <v>#NUM!</v>
      </c>
      <c r="E7486">
        <f t="array" ref="E7486">IF(ISLOGICAL(D7486),"",FREQUENCY(IF('Data Transformation'!$B$425:$B$8425='Bin Analysis'!$B7467,'Data Transformation'!$G$425:$G$8425),D7486))</f>
        <v>2001</v>
      </c>
      <c r="F7486">
        <f t="shared" si="933"/>
        <v>0</v>
      </c>
      <c r="G7486">
        <f>Weighting!$H$22</f>
        <v>0</v>
      </c>
      <c r="H7486">
        <f t="array" ref="H7486">FREQUENCY(IF('Data Transformation'!$B$4:$B$8425=B7467,'Data Transformation'!$G$4:$G$8425),'Bin Analysis'!$B7486)</f>
        <v>2073</v>
      </c>
      <c r="I7486">
        <f t="shared" si="934"/>
        <v>0</v>
      </c>
      <c r="J7486">
        <f t="shared" si="935"/>
        <v>0</v>
      </c>
      <c r="K7486">
        <f>J7486*Weighting!$W$22</f>
        <v>0</v>
      </c>
      <c r="M7486" s="14"/>
    </row>
    <row r="7487" spans="1:13" x14ac:dyDescent="0.55000000000000004">
      <c r="A7487" s="32" t="str">
        <f>IF(Weighting!$P$23&gt;0,B7487,"")</f>
        <v/>
      </c>
      <c r="B7487" t="e">
        <f>Weighting!$C$23</f>
        <v>#DIV/0!</v>
      </c>
      <c r="C7487" t="e">
        <f>Weighting!$F$23</f>
        <v>#NUM!</v>
      </c>
      <c r="D7487" t="e">
        <f>IF(C7487=1,'Data Transformation'!$G$3+0.5*'Data Transformation'!$W$25,IF(C7488=1,D7488-'Data Transformation'!$W$25,FALSE))</f>
        <v>#NUM!</v>
      </c>
      <c r="E7487">
        <f t="array" ref="E7487">IF(ISLOGICAL(D7487),"",FREQUENCY(IF('Data Transformation'!$B$425:$B$8425='Bin Analysis'!$B7467,'Data Transformation'!$G$425:$G$8425),D7487))</f>
        <v>2001</v>
      </c>
      <c r="F7487">
        <f t="shared" si="933"/>
        <v>0</v>
      </c>
      <c r="G7487">
        <f>Weighting!$H$23</f>
        <v>0</v>
      </c>
      <c r="H7487">
        <f t="array" ref="H7487">FREQUENCY(IF('Data Transformation'!$B$4:$B$8425=B7467,'Data Transformation'!$G$4:$G$8425),'Bin Analysis'!$B7487)</f>
        <v>2073</v>
      </c>
      <c r="I7487">
        <f t="shared" si="934"/>
        <v>0</v>
      </c>
      <c r="J7487">
        <f t="shared" si="935"/>
        <v>0</v>
      </c>
      <c r="K7487">
        <f>J7487*Weighting!$W$23</f>
        <v>0</v>
      </c>
      <c r="M7487" s="14"/>
    </row>
    <row r="7488" spans="1:13" x14ac:dyDescent="0.55000000000000004">
      <c r="A7488" s="32" t="str">
        <f>IF(Weighting!$P$24&gt;0,B7488,"")</f>
        <v/>
      </c>
      <c r="B7488" t="e">
        <f>Weighting!$C$24</f>
        <v>#DIV/0!</v>
      </c>
      <c r="C7488" t="e">
        <f>Weighting!$F$24</f>
        <v>#NUM!</v>
      </c>
      <c r="D7488" t="e">
        <f>IF(C7488=1,'Data Transformation'!$G$3+0.5*'Data Transformation'!$W$25,IF(C7489=1,D7489-'Data Transformation'!$W$25,FALSE))</f>
        <v>#NUM!</v>
      </c>
      <c r="E7488">
        <f t="array" ref="E7488">IF(ISLOGICAL(D7488),"",FREQUENCY(IF('Data Transformation'!$B$425:$B$8425='Bin Analysis'!$B7467,'Data Transformation'!$G$425:$G$8425),D7488))</f>
        <v>2001</v>
      </c>
      <c r="F7488">
        <f t="shared" si="933"/>
        <v>0</v>
      </c>
      <c r="G7488">
        <f>Weighting!$H$24</f>
        <v>0</v>
      </c>
      <c r="H7488">
        <f t="array" ref="H7488">FREQUENCY(IF('Data Transformation'!$B$4:$B$8425=B7467,'Data Transformation'!$G$4:$G$8425),'Bin Analysis'!$B7488)</f>
        <v>2073</v>
      </c>
      <c r="I7488">
        <f t="shared" si="934"/>
        <v>0</v>
      </c>
      <c r="J7488">
        <f t="shared" si="935"/>
        <v>0</v>
      </c>
      <c r="K7488">
        <f>J7488*Weighting!$W$24</f>
        <v>0</v>
      </c>
      <c r="M7488" s="14"/>
    </row>
    <row r="7489" spans="1:25" x14ac:dyDescent="0.55000000000000004">
      <c r="A7489" s="32" t="str">
        <f>IF(Weighting!$P$25&gt;0,B7489,"")</f>
        <v/>
      </c>
      <c r="B7489" t="e">
        <f>Weighting!$C$25</f>
        <v>#DIV/0!</v>
      </c>
      <c r="C7489" t="e">
        <f>Weighting!$F$25</f>
        <v>#NUM!</v>
      </c>
      <c r="D7489" t="e">
        <f>IF(C7489=1,'Data Transformation'!$G$3+0.5*'Data Transformation'!$W$25,IF(C7490=1,D7490-'Data Transformation'!$W$25,FALSE))</f>
        <v>#NUM!</v>
      </c>
      <c r="E7489">
        <f t="array" ref="E7489">IF(ISLOGICAL(D7489),"",FREQUENCY(IF('Data Transformation'!$B$425:$B$8425='Bin Analysis'!$B7467,'Data Transformation'!$G$425:$G$8425),D7489))</f>
        <v>2001</v>
      </c>
      <c r="F7489">
        <f t="shared" si="933"/>
        <v>0</v>
      </c>
      <c r="G7489">
        <f>Weighting!$H$25</f>
        <v>0</v>
      </c>
      <c r="H7489">
        <f t="array" ref="H7489">FREQUENCY(IF('Data Transformation'!$B$4:$B$8425=B7467,'Data Transformation'!$G$4:$G$8425),'Bin Analysis'!$B7489)</f>
        <v>2073</v>
      </c>
      <c r="I7489">
        <f t="shared" si="934"/>
        <v>0</v>
      </c>
      <c r="J7489">
        <f t="shared" si="935"/>
        <v>0</v>
      </c>
      <c r="K7489">
        <f>J7489*Weighting!$W$25</f>
        <v>0</v>
      </c>
      <c r="M7489" s="14"/>
    </row>
    <row r="7490" spans="1:25" x14ac:dyDescent="0.55000000000000004">
      <c r="O7490"/>
      <c r="P7490"/>
      <c r="Q7490"/>
      <c r="R7490"/>
    </row>
    <row r="7491" spans="1:25" ht="23.35" x14ac:dyDescent="0.8">
      <c r="A7491" s="21" t="s">
        <v>0</v>
      </c>
      <c r="B7491" s="21" t="str">
        <f>IFERROR(VLOOKUP(C7491,'Data Transformation'!$L$6:$M$426,2,FALSE),"")</f>
        <v/>
      </c>
      <c r="C7491" s="21">
        <f>C7467+1</f>
        <v>312</v>
      </c>
      <c r="D7491" s="21"/>
      <c r="E7491" s="21"/>
      <c r="F7491" s="21"/>
      <c r="G7491" s="21"/>
      <c r="H7491" s="22"/>
      <c r="I7491" s="22"/>
      <c r="J7491" s="22"/>
      <c r="K7491" s="21"/>
      <c r="L7491" s="21" t="str">
        <f>B7491</f>
        <v/>
      </c>
      <c r="M7491" s="23" t="e">
        <f>INDEX('Data Transformation'!$O$4:$O$424,MATCH($B7491,'Data Transformation'!$M$4:$M$424,0),MATCH($M$2,'Data Transformation'!$O$3,0))</f>
        <v>#N/A</v>
      </c>
      <c r="N7491" s="27" t="e">
        <f>IF('Input and Summary Results'!$J$16="minimum",'Bin Analysis'!X7492/(M7491-1),'Bin Analysis'!Y7491/('Bin Analysis'!M7491-1))</f>
        <v>#N/A</v>
      </c>
      <c r="O7491" s="27" t="e">
        <f>IF(M7491=FALSE,NA(),(VLOOKUP(1,C7494:K7513,4,FALSE))/(M7491-1))</f>
        <v>#N/A</v>
      </c>
      <c r="P7491" s="27" t="e">
        <f>IF(M7491=FALSE,NA(),SUM(J7494:J7513)/Weighting!$S$5)</f>
        <v>#N/A</v>
      </c>
      <c r="Q7491" s="27" t="e">
        <f>IF(M7491=FALSE,NA(),SUM(K7494:K7513)/Weighting!$S$6)</f>
        <v>#N/A</v>
      </c>
      <c r="R7491" s="27" t="e">
        <f>IF(M7491=FALSE,NA(),(VLOOKUP(1,G7494:K7513,3,FALSE))/(M7491-1))</f>
        <v>#N/A</v>
      </c>
      <c r="S7491" s="22" t="e">
        <f>IF(M7491=FALSE,NA(),IF(SUM(J7494:J7513)=2,"yes","no"))</f>
        <v>#N/A</v>
      </c>
      <c r="X7491" s="2" cm="2">
        <f t="array" ref="X7491:X7492">FREQUENCY(IF('Data Transformation'!$B$425:$B$6424='Bin Analysis'!L7491,'Data Transformation'!$G$425:$G$6424),'Data Transformation'!$U$11)</f>
        <v>0</v>
      </c>
      <c r="Y7491" s="2" cm="2">
        <f t="array" ref="Y7491:Y7492">FREQUENCY(IF('Data Transformation'!$B$425:$B$6424='Bin Analysis'!L7491,'Data Transformation'!$G$425:$G$6424),'Data Transformation'!$U$12)</f>
        <v>0</v>
      </c>
    </row>
    <row r="7492" spans="1:25" x14ac:dyDescent="0.55000000000000004">
      <c r="A7492" s="14" t="s">
        <v>67</v>
      </c>
      <c r="B7492" t="s">
        <v>47</v>
      </c>
      <c r="C7492" t="s">
        <v>5</v>
      </c>
      <c r="D7492" t="s">
        <v>100</v>
      </c>
      <c r="E7492" t="s">
        <v>101</v>
      </c>
      <c r="F7492" t="s">
        <v>102</v>
      </c>
      <c r="G7492" t="s">
        <v>70</v>
      </c>
      <c r="H7492" t="s">
        <v>31</v>
      </c>
      <c r="I7492" t="s">
        <v>32</v>
      </c>
      <c r="J7492" t="s">
        <v>46</v>
      </c>
      <c r="K7492" s="14" t="s">
        <v>45</v>
      </c>
      <c r="M7492" s="14"/>
      <c r="X7492" s="2">
        <v>0</v>
      </c>
      <c r="Y7492" s="2">
        <v>0</v>
      </c>
    </row>
    <row r="7493" spans="1:25" x14ac:dyDescent="0.55000000000000004">
      <c r="A7493" s="32"/>
      <c r="D7493" t="e">
        <f>IF(C7493=1,'Data Transformation'!$G$3+0.5*'Data Transformation'!$W$25,IF(C7494=1,D7494-'Data Transformation'!$W$25,FALSE))</f>
        <v>#NUM!</v>
      </c>
      <c r="E7493">
        <f t="array" ref="E7493">IF(ISLOGICAL(D7493),"",FREQUENCY(IF('Data Transformation'!$B$425:$B$8425='Bin Analysis'!$B7491,'Data Transformation'!$G$425:$G$8425),D7493))</f>
        <v>2001</v>
      </c>
      <c r="F7493" t="e">
        <f>IF(ISLOGICAL(D7493),"",E7493-E7492)</f>
        <v>#VALUE!</v>
      </c>
      <c r="M7493" s="14"/>
    </row>
    <row r="7494" spans="1:25" x14ac:dyDescent="0.55000000000000004">
      <c r="A7494" s="32" t="e">
        <f>IF(Weighting!$P$6&gt;0,B7494,"")</f>
        <v>#NUM!</v>
      </c>
      <c r="B7494" t="e">
        <f>Weighting!$C$6</f>
        <v>#DIV/0!</v>
      </c>
      <c r="C7494" t="e">
        <f>Weighting!$F$6</f>
        <v>#NUM!</v>
      </c>
      <c r="D7494" t="e">
        <f>IF(C7494=1,'Data Transformation'!$G$3+0.5*'Data Transformation'!$W$25,IF(C7495=1,D7495-'Data Transformation'!$W$25,FALSE))</f>
        <v>#NUM!</v>
      </c>
      <c r="E7494">
        <f t="array" ref="E7494">IF(ISLOGICAL(D7494),"",FREQUENCY(IF('Data Transformation'!$B$425:$B$8425='Bin Analysis'!$B7491,'Data Transformation'!$G$425:$G$8425),D7494))</f>
        <v>2001</v>
      </c>
      <c r="F7494">
        <f>IF(ISLOGICAL(D7494),"",E7494-E7493)</f>
        <v>0</v>
      </c>
      <c r="G7494">
        <f>Weighting!$H$6</f>
        <v>1</v>
      </c>
      <c r="H7494">
        <f t="array" ref="H7494">FREQUENCY(IF('Data Transformation'!$B$4:$B$8425=B7491,'Data Transformation'!$G$4:$G$8425),'Bin Analysis'!$B7494)</f>
        <v>2073</v>
      </c>
      <c r="I7494">
        <f>H7494-H7493</f>
        <v>2073</v>
      </c>
      <c r="J7494">
        <f>IF(I7494=0,0,1)</f>
        <v>1</v>
      </c>
      <c r="K7494" t="e">
        <f>J7494*Weighting!$W$6</f>
        <v>#NUM!</v>
      </c>
      <c r="M7494" s="14"/>
    </row>
    <row r="7495" spans="1:25" x14ac:dyDescent="0.55000000000000004">
      <c r="A7495" s="32" t="str">
        <f>IF(Weighting!$P$7&gt;0,B7495,"")</f>
        <v/>
      </c>
      <c r="B7495" t="e">
        <f>Weighting!$C$7</f>
        <v>#DIV/0!</v>
      </c>
      <c r="C7495" t="e">
        <f>Weighting!$F$7</f>
        <v>#NUM!</v>
      </c>
      <c r="D7495" t="e">
        <f>IF(C7495=1,'Data Transformation'!$G$3+0.5*'Data Transformation'!$W$25,IF(C7496=1,D7496-'Data Transformation'!$W$25,FALSE))</f>
        <v>#NUM!</v>
      </c>
      <c r="E7495">
        <f t="array" ref="E7495">IF(ISLOGICAL(D7495),"",FREQUENCY(IF('Data Transformation'!$B$425:$B$8425='Bin Analysis'!$B7491,'Data Transformation'!$G$425:$G$8425),D7495))</f>
        <v>2001</v>
      </c>
      <c r="F7495">
        <f t="shared" ref="F7495:F7513" si="936">IF(ISLOGICAL(D7495),"",E7495-E7494)</f>
        <v>0</v>
      </c>
      <c r="G7495">
        <f>Weighting!$H$7</f>
        <v>0</v>
      </c>
      <c r="H7495">
        <f t="array" ref="H7495">FREQUENCY(IF('Data Transformation'!$B$4:$B$8425=B7491,'Data Transformation'!$G$4:$G$8425),'Bin Analysis'!$B7495)</f>
        <v>2073</v>
      </c>
      <c r="I7495">
        <f t="shared" ref="I7495:I7513" si="937">H7495-H7494</f>
        <v>0</v>
      </c>
      <c r="J7495">
        <f>IF(I7495=0,0,1)</f>
        <v>0</v>
      </c>
      <c r="K7495">
        <f>J7495*Weighting!$W$7</f>
        <v>0</v>
      </c>
      <c r="M7495" s="14"/>
    </row>
    <row r="7496" spans="1:25" x14ac:dyDescent="0.55000000000000004">
      <c r="A7496" s="32" t="str">
        <f>IF(Weighting!$P$8&gt;0,B7496,"")</f>
        <v/>
      </c>
      <c r="B7496" t="e">
        <f>Weighting!$C$8</f>
        <v>#DIV/0!</v>
      </c>
      <c r="C7496" t="e">
        <f>Weighting!$F$8</f>
        <v>#NUM!</v>
      </c>
      <c r="D7496" t="e">
        <f>IF(C7496=1,'Data Transformation'!$G$3+0.5*'Data Transformation'!$W$25,IF(C7497=1,D7497-'Data Transformation'!$W$25,FALSE))</f>
        <v>#NUM!</v>
      </c>
      <c r="E7496">
        <f t="array" ref="E7496">IF(ISLOGICAL(D7496),"",FREQUENCY(IF('Data Transformation'!$B$425:$B$8425='Bin Analysis'!$B7491,'Data Transformation'!$G$425:$G$8425),D7496))</f>
        <v>2001</v>
      </c>
      <c r="F7496">
        <f t="shared" si="936"/>
        <v>0</v>
      </c>
      <c r="G7496">
        <f>Weighting!$H$8</f>
        <v>0</v>
      </c>
      <c r="H7496">
        <f t="array" ref="H7496">FREQUENCY(IF('Data Transformation'!$B$4:$B$8425=B7491,'Data Transformation'!$G$4:$G$8425),'Bin Analysis'!$B7496)</f>
        <v>2073</v>
      </c>
      <c r="I7496">
        <f t="shared" si="937"/>
        <v>0</v>
      </c>
      <c r="J7496">
        <f t="shared" ref="J7496:J7513" si="938">IF(I7496=0,0,1)</f>
        <v>0</v>
      </c>
      <c r="K7496">
        <f>J7496*Weighting!$W$8</f>
        <v>0</v>
      </c>
      <c r="M7496" s="14"/>
    </row>
    <row r="7497" spans="1:25" x14ac:dyDescent="0.55000000000000004">
      <c r="A7497" s="32" t="str">
        <f>IF(Weighting!$P$9&gt;0,B7497,"")</f>
        <v/>
      </c>
      <c r="B7497" s="50" t="e">
        <f>Weighting!$C$9</f>
        <v>#DIV/0!</v>
      </c>
      <c r="C7497" t="e">
        <f>Weighting!$F$9</f>
        <v>#NUM!</v>
      </c>
      <c r="D7497" t="e">
        <f>IF(C7497=1,'Data Transformation'!$G$3+0.5*'Data Transformation'!$W$25,IF(C7498=1,D7498-'Data Transformation'!$W$25,FALSE))</f>
        <v>#NUM!</v>
      </c>
      <c r="E7497">
        <f t="array" ref="E7497">IF(ISLOGICAL(D7497),"",FREQUENCY(IF('Data Transformation'!$B$425:$B$8425='Bin Analysis'!$B7491,'Data Transformation'!$G$425:$G$8425),D7497))</f>
        <v>2001</v>
      </c>
      <c r="F7497">
        <f t="shared" si="936"/>
        <v>0</v>
      </c>
      <c r="G7497">
        <f>Weighting!$H$9</f>
        <v>0</v>
      </c>
      <c r="H7497">
        <f t="array" ref="H7497">FREQUENCY(IF('Data Transformation'!$B$4:$B$8425=B7491,'Data Transformation'!$G$4:$G$8425),'Bin Analysis'!$B7497)</f>
        <v>2073</v>
      </c>
      <c r="I7497">
        <f t="shared" si="937"/>
        <v>0</v>
      </c>
      <c r="J7497">
        <f t="shared" si="938"/>
        <v>0</v>
      </c>
      <c r="K7497">
        <f>J7497*Weighting!$W$9</f>
        <v>0</v>
      </c>
      <c r="M7497" s="14"/>
    </row>
    <row r="7498" spans="1:25" x14ac:dyDescent="0.55000000000000004">
      <c r="A7498" s="32" t="str">
        <f>IF(Weighting!$P$10&gt;0,B7498,"")</f>
        <v/>
      </c>
      <c r="B7498" t="e">
        <f>Weighting!$C$10</f>
        <v>#DIV/0!</v>
      </c>
      <c r="C7498" t="e">
        <f>Weighting!$F$10</f>
        <v>#NUM!</v>
      </c>
      <c r="D7498" t="e">
        <f>IF(C7498=1,'Data Transformation'!$G$3+0.5*'Data Transformation'!$W$25,IF(C7499=1,D7499-'Data Transformation'!$W$25,FALSE))</f>
        <v>#NUM!</v>
      </c>
      <c r="E7498">
        <f t="array" ref="E7498">IF(ISLOGICAL(D7498),"",FREQUENCY(IF('Data Transformation'!$B$425:$B$8425='Bin Analysis'!$B7491,'Data Transformation'!$G$425:$G$8425),D7498))</f>
        <v>2001</v>
      </c>
      <c r="F7498">
        <f t="shared" si="936"/>
        <v>0</v>
      </c>
      <c r="G7498">
        <f>Weighting!$H$10</f>
        <v>0</v>
      </c>
      <c r="H7498">
        <f t="array" ref="H7498">FREQUENCY(IF('Data Transformation'!$B$4:$B$8425=B7491,'Data Transformation'!$G$4:$G$8425),'Bin Analysis'!$B7498)</f>
        <v>2073</v>
      </c>
      <c r="I7498">
        <f t="shared" si="937"/>
        <v>0</v>
      </c>
      <c r="J7498">
        <f t="shared" si="938"/>
        <v>0</v>
      </c>
      <c r="K7498">
        <f>J7498*Weighting!$W$10</f>
        <v>0</v>
      </c>
      <c r="M7498" s="14"/>
    </row>
    <row r="7499" spans="1:25" x14ac:dyDescent="0.55000000000000004">
      <c r="A7499" s="32" t="str">
        <f>IF(Weighting!$P$11&gt;0,B7499,"")</f>
        <v/>
      </c>
      <c r="B7499" t="e">
        <f>Weighting!$C$11</f>
        <v>#DIV/0!</v>
      </c>
      <c r="C7499" t="e">
        <f>Weighting!$F$11</f>
        <v>#NUM!</v>
      </c>
      <c r="D7499" t="e">
        <f>IF(C7499=1,'Data Transformation'!$G$3+0.5*'Data Transformation'!$W$25,IF(C7500=1,D7500-'Data Transformation'!$W$25,FALSE))</f>
        <v>#NUM!</v>
      </c>
      <c r="E7499">
        <f t="array" ref="E7499">IF(ISLOGICAL(D7499),"",FREQUENCY(IF('Data Transformation'!$B$425:$B$8425='Bin Analysis'!$B7491,'Data Transformation'!$G$425:$G$8425),D7499))</f>
        <v>2001</v>
      </c>
      <c r="F7499">
        <f t="shared" si="936"/>
        <v>0</v>
      </c>
      <c r="G7499">
        <f>Weighting!$H$11</f>
        <v>0</v>
      </c>
      <c r="H7499">
        <f t="array" ref="H7499">FREQUENCY(IF('Data Transformation'!$B$4:$B$8425=B7491,'Data Transformation'!$G$4:$G$8425),'Bin Analysis'!$B7499)</f>
        <v>2073</v>
      </c>
      <c r="I7499">
        <f t="shared" si="937"/>
        <v>0</v>
      </c>
      <c r="J7499">
        <f t="shared" si="938"/>
        <v>0</v>
      </c>
      <c r="K7499">
        <f>J7499*Weighting!$W$11</f>
        <v>0</v>
      </c>
      <c r="M7499" s="14"/>
    </row>
    <row r="7500" spans="1:25" x14ac:dyDescent="0.55000000000000004">
      <c r="A7500" s="32" t="str">
        <f>IF(Weighting!$P$12&gt;0,B7500,"")</f>
        <v/>
      </c>
      <c r="B7500" t="e">
        <f>Weighting!$C$12</f>
        <v>#DIV/0!</v>
      </c>
      <c r="C7500" t="e">
        <f>Weighting!$F$12</f>
        <v>#NUM!</v>
      </c>
      <c r="D7500" t="e">
        <f>IF(C7500=1,'Data Transformation'!$G$3+0.5*'Data Transformation'!$W$25,IF(C7501=1,D7501-'Data Transformation'!$W$25,FALSE))</f>
        <v>#NUM!</v>
      </c>
      <c r="E7500">
        <f t="array" ref="E7500">IF(ISLOGICAL(D7500),"",FREQUENCY(IF('Data Transformation'!$B$425:$B$8425='Bin Analysis'!$B7491,'Data Transformation'!$G$425:$G$8425),D7500))</f>
        <v>2001</v>
      </c>
      <c r="F7500">
        <f t="shared" si="936"/>
        <v>0</v>
      </c>
      <c r="G7500">
        <f>Weighting!$H$12</f>
        <v>0</v>
      </c>
      <c r="H7500">
        <f t="array" ref="H7500">FREQUENCY(IF('Data Transformation'!$B$4:$B$8425=B7491,'Data Transformation'!$G$4:$G$8425),'Bin Analysis'!$B7500)</f>
        <v>2073</v>
      </c>
      <c r="I7500">
        <f t="shared" si="937"/>
        <v>0</v>
      </c>
      <c r="J7500">
        <f t="shared" si="938"/>
        <v>0</v>
      </c>
      <c r="K7500">
        <f>J7500*Weighting!$W$12</f>
        <v>0</v>
      </c>
      <c r="M7500" s="14"/>
    </row>
    <row r="7501" spans="1:25" x14ac:dyDescent="0.55000000000000004">
      <c r="A7501" s="32" t="str">
        <f>IF(Weighting!$P$13&gt;0,B7501,"")</f>
        <v/>
      </c>
      <c r="B7501" t="e">
        <f>Weighting!$C$13</f>
        <v>#DIV/0!</v>
      </c>
      <c r="C7501" t="e">
        <f>Weighting!$F$13</f>
        <v>#NUM!</v>
      </c>
      <c r="D7501" t="e">
        <f>IF(C7501=1,'Data Transformation'!$G$3+0.5*'Data Transformation'!$W$25,IF(C7502=1,D7502-'Data Transformation'!$W$25,FALSE))</f>
        <v>#NUM!</v>
      </c>
      <c r="E7501">
        <f t="array" ref="E7501">IF(ISLOGICAL(D7501),"",FREQUENCY(IF('Data Transformation'!$B$425:$B$8425='Bin Analysis'!$B7491,'Data Transformation'!$G$425:$G$8425),D7501))</f>
        <v>2001</v>
      </c>
      <c r="F7501">
        <f t="shared" si="936"/>
        <v>0</v>
      </c>
      <c r="G7501">
        <f>Weighting!$H$13</f>
        <v>0</v>
      </c>
      <c r="H7501">
        <f t="array" ref="H7501">FREQUENCY(IF('Data Transformation'!$B$4:$B$8425=B7491,'Data Transformation'!$G$4:$G$8425),'Bin Analysis'!$B7501)</f>
        <v>2073</v>
      </c>
      <c r="I7501">
        <f t="shared" si="937"/>
        <v>0</v>
      </c>
      <c r="J7501">
        <f t="shared" si="938"/>
        <v>0</v>
      </c>
      <c r="K7501">
        <f>J7501*Weighting!$W$13</f>
        <v>0</v>
      </c>
      <c r="M7501" s="14"/>
    </row>
    <row r="7502" spans="1:25" x14ac:dyDescent="0.55000000000000004">
      <c r="A7502" s="32" t="str">
        <f>IF(Weighting!$P$14&gt;0,B7502,"")</f>
        <v/>
      </c>
      <c r="B7502" t="e">
        <f>Weighting!$C$14</f>
        <v>#DIV/0!</v>
      </c>
      <c r="C7502" t="e">
        <f>Weighting!$F$14</f>
        <v>#NUM!</v>
      </c>
      <c r="D7502" t="e">
        <f>IF(C7502=1,'Data Transformation'!$G$3+0.5*'Data Transformation'!$W$25,IF(C7503=1,D7503-'Data Transformation'!$W$25,FALSE))</f>
        <v>#NUM!</v>
      </c>
      <c r="E7502">
        <f t="array" ref="E7502">IF(ISLOGICAL(D7502),"",FREQUENCY(IF('Data Transformation'!$B$425:$B$8425='Bin Analysis'!$B7491,'Data Transformation'!$G$425:$G$8425),D7502))</f>
        <v>2001</v>
      </c>
      <c r="F7502">
        <f t="shared" si="936"/>
        <v>0</v>
      </c>
      <c r="G7502">
        <f>Weighting!$H$14</f>
        <v>0</v>
      </c>
      <c r="H7502">
        <f t="array" ref="H7502">FREQUENCY(IF('Data Transformation'!$B$4:$B$8425=B7491,'Data Transformation'!$G$4:$G$8425),'Bin Analysis'!$B7502)</f>
        <v>2073</v>
      </c>
      <c r="I7502">
        <f t="shared" si="937"/>
        <v>0</v>
      </c>
      <c r="J7502">
        <f t="shared" si="938"/>
        <v>0</v>
      </c>
      <c r="K7502">
        <f>J7502*Weighting!$W$14</f>
        <v>0</v>
      </c>
      <c r="M7502" s="14"/>
    </row>
    <row r="7503" spans="1:25" x14ac:dyDescent="0.55000000000000004">
      <c r="A7503" s="32" t="str">
        <f>IF(Weighting!$P$15&gt;0,B7503,"")</f>
        <v/>
      </c>
      <c r="B7503" t="e">
        <f>Weighting!$C$15</f>
        <v>#DIV/0!</v>
      </c>
      <c r="C7503" t="e">
        <f>Weighting!$F$15</f>
        <v>#NUM!</v>
      </c>
      <c r="D7503" t="e">
        <f>IF(C7503=1,'Data Transformation'!$G$3+0.5*'Data Transformation'!$W$25,IF(C7504=1,D7504-'Data Transformation'!$W$25,FALSE))</f>
        <v>#NUM!</v>
      </c>
      <c r="E7503">
        <f t="array" ref="E7503">IF(ISLOGICAL(D7503),"",FREQUENCY(IF('Data Transformation'!$B$425:$B$8425='Bin Analysis'!$B7491,'Data Transformation'!$G$425:$G$8425),D7503))</f>
        <v>2001</v>
      </c>
      <c r="F7503">
        <f t="shared" si="936"/>
        <v>0</v>
      </c>
      <c r="G7503">
        <f>Weighting!$H$15</f>
        <v>0</v>
      </c>
      <c r="H7503">
        <f t="array" ref="H7503">FREQUENCY(IF('Data Transformation'!$B$4:$B$8425=B7491,'Data Transformation'!$G$4:$G$8425),'Bin Analysis'!$B7503)</f>
        <v>2073</v>
      </c>
      <c r="I7503">
        <f t="shared" si="937"/>
        <v>0</v>
      </c>
      <c r="J7503">
        <f t="shared" si="938"/>
        <v>0</v>
      </c>
      <c r="K7503">
        <f>J7503*Weighting!$W$15</f>
        <v>0</v>
      </c>
      <c r="M7503" s="14"/>
    </row>
    <row r="7504" spans="1:25" x14ac:dyDescent="0.55000000000000004">
      <c r="A7504" s="32" t="str">
        <f>IF(Weighting!$P$16&gt;0,B7504,"")</f>
        <v/>
      </c>
      <c r="B7504" t="e">
        <f>Weighting!$C$16</f>
        <v>#DIV/0!</v>
      </c>
      <c r="C7504" t="e">
        <f>Weighting!$F$16</f>
        <v>#NUM!</v>
      </c>
      <c r="D7504" t="e">
        <f>IF(C7504=1,'Data Transformation'!$G$3+0.5*'Data Transformation'!$W$25,IF(C7505=1,D7505-'Data Transformation'!$W$25,FALSE))</f>
        <v>#NUM!</v>
      </c>
      <c r="E7504">
        <f t="array" ref="E7504">IF(ISLOGICAL(D7504),"",FREQUENCY(IF('Data Transformation'!$B$425:$B$8425='Bin Analysis'!$B7491,'Data Transformation'!$G$425:$G$8425),D7504))</f>
        <v>2001</v>
      </c>
      <c r="F7504">
        <f t="shared" si="936"/>
        <v>0</v>
      </c>
      <c r="G7504">
        <f>Weighting!$H$16</f>
        <v>0</v>
      </c>
      <c r="H7504">
        <f t="array" ref="H7504">FREQUENCY(IF('Data Transformation'!$B$4:$B$8425=B7491,'Data Transformation'!$G$4:$G$8425),'Bin Analysis'!$B7504)</f>
        <v>2073</v>
      </c>
      <c r="I7504">
        <f t="shared" si="937"/>
        <v>0</v>
      </c>
      <c r="J7504">
        <f t="shared" si="938"/>
        <v>0</v>
      </c>
      <c r="K7504">
        <f>J7504*Weighting!$W$16</f>
        <v>0</v>
      </c>
      <c r="M7504" s="14"/>
    </row>
    <row r="7505" spans="1:25" x14ac:dyDescent="0.55000000000000004">
      <c r="A7505" s="32" t="str">
        <f>IF(Weighting!$P$17&gt;0,B7505,"")</f>
        <v/>
      </c>
      <c r="B7505" t="e">
        <f>Weighting!$C$17</f>
        <v>#DIV/0!</v>
      </c>
      <c r="C7505" t="e">
        <f>Weighting!$F$17</f>
        <v>#NUM!</v>
      </c>
      <c r="D7505" t="e">
        <f>IF(C7505=1,'Data Transformation'!$G$3+0.5*'Data Transformation'!$W$25,IF(C7506=1,D7506-'Data Transformation'!$W$25,FALSE))</f>
        <v>#NUM!</v>
      </c>
      <c r="E7505">
        <f t="array" ref="E7505">IF(ISLOGICAL(D7505),"",FREQUENCY(IF('Data Transformation'!$B$425:$B$8425='Bin Analysis'!$B7491,'Data Transformation'!$G$425:$G$8425),D7505))</f>
        <v>2001</v>
      </c>
      <c r="F7505">
        <f t="shared" si="936"/>
        <v>0</v>
      </c>
      <c r="G7505">
        <f>Weighting!$H$17</f>
        <v>0</v>
      </c>
      <c r="H7505">
        <f t="array" ref="H7505">FREQUENCY(IF('Data Transformation'!$B$4:$B$8425=B7491,'Data Transformation'!$G$4:$G$8425),'Bin Analysis'!$B7505)</f>
        <v>2073</v>
      </c>
      <c r="I7505">
        <f t="shared" si="937"/>
        <v>0</v>
      </c>
      <c r="J7505">
        <f t="shared" si="938"/>
        <v>0</v>
      </c>
      <c r="K7505">
        <f>J7505*Weighting!$W$17</f>
        <v>0</v>
      </c>
      <c r="M7505" s="14"/>
    </row>
    <row r="7506" spans="1:25" x14ac:dyDescent="0.55000000000000004">
      <c r="A7506" s="32" t="str">
        <f>IF(Weighting!$P$18&gt;0,B7506,"")</f>
        <v/>
      </c>
      <c r="B7506" t="e">
        <f>Weighting!$C$18</f>
        <v>#DIV/0!</v>
      </c>
      <c r="C7506" t="e">
        <f>Weighting!$F$18</f>
        <v>#NUM!</v>
      </c>
      <c r="D7506" t="e">
        <f>IF(C7506=1,'Data Transformation'!$G$3+0.5*'Data Transformation'!$W$25,IF(C7507=1,D7507-'Data Transformation'!$W$25,FALSE))</f>
        <v>#NUM!</v>
      </c>
      <c r="E7506">
        <f t="array" ref="E7506">IF(ISLOGICAL(D7506),"",FREQUENCY(IF('Data Transformation'!$B$425:$B$8425='Bin Analysis'!$B7491,'Data Transformation'!$G$425:$G$8425),D7506))</f>
        <v>2001</v>
      </c>
      <c r="F7506">
        <f t="shared" si="936"/>
        <v>0</v>
      </c>
      <c r="G7506">
        <f>Weighting!$H$18</f>
        <v>0</v>
      </c>
      <c r="H7506">
        <f t="array" ref="H7506">FREQUENCY(IF('Data Transformation'!$B$4:$B$8425=B7491,'Data Transformation'!$G$4:$G$8425),'Bin Analysis'!$B7506)</f>
        <v>2073</v>
      </c>
      <c r="I7506">
        <f t="shared" si="937"/>
        <v>0</v>
      </c>
      <c r="J7506">
        <f t="shared" si="938"/>
        <v>0</v>
      </c>
      <c r="K7506">
        <f>J7506*Weighting!$W$18</f>
        <v>0</v>
      </c>
      <c r="M7506" s="14"/>
    </row>
    <row r="7507" spans="1:25" x14ac:dyDescent="0.55000000000000004">
      <c r="A7507" s="32" t="str">
        <f>IF(Weighting!$P$19&gt;0,B7507,"")</f>
        <v/>
      </c>
      <c r="B7507" t="e">
        <f>Weighting!$C$19</f>
        <v>#DIV/0!</v>
      </c>
      <c r="C7507" t="e">
        <f>Weighting!$F$19</f>
        <v>#NUM!</v>
      </c>
      <c r="D7507" t="e">
        <f>IF(C7507=1,'Data Transformation'!$G$3+0.5*'Data Transformation'!$W$25,IF(C7508=1,D7508-'Data Transformation'!$W$25,FALSE))</f>
        <v>#NUM!</v>
      </c>
      <c r="E7507">
        <f t="array" ref="E7507">IF(ISLOGICAL(D7507),"",FREQUENCY(IF('Data Transformation'!$B$425:$B$8425='Bin Analysis'!$B7491,'Data Transformation'!$G$425:$G$8425),D7507))</f>
        <v>2001</v>
      </c>
      <c r="F7507">
        <f t="shared" si="936"/>
        <v>0</v>
      </c>
      <c r="G7507">
        <f>Weighting!$H$19</f>
        <v>0</v>
      </c>
      <c r="H7507">
        <f t="array" ref="H7507">FREQUENCY(IF('Data Transformation'!$B$4:$B$8425=B7491,'Data Transformation'!$G$4:$G$8425),'Bin Analysis'!$B7507)</f>
        <v>2073</v>
      </c>
      <c r="I7507">
        <f t="shared" si="937"/>
        <v>0</v>
      </c>
      <c r="J7507">
        <f t="shared" si="938"/>
        <v>0</v>
      </c>
      <c r="K7507">
        <f>J7507*Weighting!$W$19</f>
        <v>0</v>
      </c>
      <c r="M7507" s="14"/>
    </row>
    <row r="7508" spans="1:25" x14ac:dyDescent="0.55000000000000004">
      <c r="A7508" s="32" t="str">
        <f>IF(Weighting!$P$20&gt;0,B7508,"")</f>
        <v/>
      </c>
      <c r="B7508" t="e">
        <f>Weighting!$C$20</f>
        <v>#DIV/0!</v>
      </c>
      <c r="C7508" t="e">
        <f>Weighting!$F$20</f>
        <v>#NUM!</v>
      </c>
      <c r="D7508" t="e">
        <f>IF(C7508=1,'Data Transformation'!$G$3+0.5*'Data Transformation'!$W$25,IF(C7509=1,D7509-'Data Transformation'!$W$25,FALSE))</f>
        <v>#NUM!</v>
      </c>
      <c r="E7508">
        <f t="array" ref="E7508">IF(ISLOGICAL(D7508),"",FREQUENCY(IF('Data Transformation'!$B$425:$B$8425='Bin Analysis'!$B7491,'Data Transformation'!$G$425:$G$8425),D7508))</f>
        <v>2001</v>
      </c>
      <c r="F7508">
        <f t="shared" si="936"/>
        <v>0</v>
      </c>
      <c r="G7508">
        <f>Weighting!$H$20</f>
        <v>0</v>
      </c>
      <c r="H7508">
        <f t="array" ref="H7508">FREQUENCY(IF('Data Transformation'!$B$4:$B$8425=B7491,'Data Transformation'!$G$4:$G$8425),'Bin Analysis'!$B7508)</f>
        <v>2073</v>
      </c>
      <c r="I7508">
        <f t="shared" si="937"/>
        <v>0</v>
      </c>
      <c r="J7508">
        <f t="shared" si="938"/>
        <v>0</v>
      </c>
      <c r="K7508">
        <f>J7508*Weighting!$W$20</f>
        <v>0</v>
      </c>
      <c r="M7508" s="14"/>
    </row>
    <row r="7509" spans="1:25" x14ac:dyDescent="0.55000000000000004">
      <c r="A7509" s="32" t="str">
        <f>IF(Weighting!$P$21&gt;0,B7509,"")</f>
        <v/>
      </c>
      <c r="B7509" t="e">
        <f>Weighting!$C$21</f>
        <v>#DIV/0!</v>
      </c>
      <c r="C7509" t="e">
        <f>Weighting!$F$21</f>
        <v>#NUM!</v>
      </c>
      <c r="D7509" t="e">
        <f>IF(C7509=1,'Data Transformation'!$G$3+0.5*'Data Transformation'!$W$25,IF(C7510=1,D7510-'Data Transformation'!$W$25,FALSE))</f>
        <v>#NUM!</v>
      </c>
      <c r="E7509">
        <f t="array" ref="E7509">IF(ISLOGICAL(D7509),"",FREQUENCY(IF('Data Transformation'!$B$425:$B$8425='Bin Analysis'!$B7491,'Data Transformation'!$G$425:$G$8425),D7509))</f>
        <v>2001</v>
      </c>
      <c r="F7509">
        <f t="shared" si="936"/>
        <v>0</v>
      </c>
      <c r="G7509">
        <f>Weighting!$H$21</f>
        <v>0</v>
      </c>
      <c r="H7509">
        <f t="array" ref="H7509">FREQUENCY(IF('Data Transformation'!$B$4:$B$8425=B7491,'Data Transformation'!$G$4:$G$8425),'Bin Analysis'!$B7509)</f>
        <v>2073</v>
      </c>
      <c r="I7509">
        <f t="shared" si="937"/>
        <v>0</v>
      </c>
      <c r="J7509">
        <f t="shared" si="938"/>
        <v>0</v>
      </c>
      <c r="K7509">
        <f>J7509*Weighting!$W$21</f>
        <v>0</v>
      </c>
      <c r="M7509" s="14"/>
    </row>
    <row r="7510" spans="1:25" x14ac:dyDescent="0.55000000000000004">
      <c r="A7510" s="32" t="str">
        <f>IF(Weighting!$P$22&gt;0,B7510,"")</f>
        <v/>
      </c>
      <c r="B7510" t="e">
        <f>Weighting!$C$22</f>
        <v>#DIV/0!</v>
      </c>
      <c r="C7510" t="e">
        <f>Weighting!$F$22</f>
        <v>#NUM!</v>
      </c>
      <c r="D7510" t="e">
        <f>IF(C7510=1,'Data Transformation'!$G$3+0.5*'Data Transformation'!$W$25,IF(C7511=1,D7511-'Data Transformation'!$W$25,FALSE))</f>
        <v>#NUM!</v>
      </c>
      <c r="E7510">
        <f t="array" ref="E7510">IF(ISLOGICAL(D7510),"",FREQUENCY(IF('Data Transformation'!$B$425:$B$8425='Bin Analysis'!$B7491,'Data Transformation'!$G$425:$G$8425),D7510))</f>
        <v>2001</v>
      </c>
      <c r="F7510">
        <f t="shared" si="936"/>
        <v>0</v>
      </c>
      <c r="G7510">
        <f>Weighting!$H$22</f>
        <v>0</v>
      </c>
      <c r="H7510">
        <f t="array" ref="H7510">FREQUENCY(IF('Data Transformation'!$B$4:$B$8425=B7491,'Data Transformation'!$G$4:$G$8425),'Bin Analysis'!$B7510)</f>
        <v>2073</v>
      </c>
      <c r="I7510">
        <f t="shared" si="937"/>
        <v>0</v>
      </c>
      <c r="J7510">
        <f t="shared" si="938"/>
        <v>0</v>
      </c>
      <c r="K7510">
        <f>J7510*Weighting!$W$22</f>
        <v>0</v>
      </c>
      <c r="M7510" s="14"/>
    </row>
    <row r="7511" spans="1:25" x14ac:dyDescent="0.55000000000000004">
      <c r="A7511" s="32" t="str">
        <f>IF(Weighting!$P$23&gt;0,B7511,"")</f>
        <v/>
      </c>
      <c r="B7511" t="e">
        <f>Weighting!$C$23</f>
        <v>#DIV/0!</v>
      </c>
      <c r="C7511" t="e">
        <f>Weighting!$F$23</f>
        <v>#NUM!</v>
      </c>
      <c r="D7511" t="e">
        <f>IF(C7511=1,'Data Transformation'!$G$3+0.5*'Data Transformation'!$W$25,IF(C7512=1,D7512-'Data Transformation'!$W$25,FALSE))</f>
        <v>#NUM!</v>
      </c>
      <c r="E7511">
        <f t="array" ref="E7511">IF(ISLOGICAL(D7511),"",FREQUENCY(IF('Data Transformation'!$B$425:$B$8425='Bin Analysis'!$B7491,'Data Transformation'!$G$425:$G$8425),D7511))</f>
        <v>2001</v>
      </c>
      <c r="F7511">
        <f t="shared" si="936"/>
        <v>0</v>
      </c>
      <c r="G7511">
        <f>Weighting!$H$23</f>
        <v>0</v>
      </c>
      <c r="H7511">
        <f t="array" ref="H7511">FREQUENCY(IF('Data Transformation'!$B$4:$B$8425=B7491,'Data Transformation'!$G$4:$G$8425),'Bin Analysis'!$B7511)</f>
        <v>2073</v>
      </c>
      <c r="I7511">
        <f t="shared" si="937"/>
        <v>0</v>
      </c>
      <c r="J7511">
        <f t="shared" si="938"/>
        <v>0</v>
      </c>
      <c r="K7511">
        <f>J7511*Weighting!$W$23</f>
        <v>0</v>
      </c>
      <c r="M7511" s="14"/>
    </row>
    <row r="7512" spans="1:25" x14ac:dyDescent="0.55000000000000004">
      <c r="A7512" s="32" t="str">
        <f>IF(Weighting!$P$24&gt;0,B7512,"")</f>
        <v/>
      </c>
      <c r="B7512" t="e">
        <f>Weighting!$C$24</f>
        <v>#DIV/0!</v>
      </c>
      <c r="C7512" t="e">
        <f>Weighting!$F$24</f>
        <v>#NUM!</v>
      </c>
      <c r="D7512" t="e">
        <f>IF(C7512=1,'Data Transformation'!$G$3+0.5*'Data Transformation'!$W$25,IF(C7513=1,D7513-'Data Transformation'!$W$25,FALSE))</f>
        <v>#NUM!</v>
      </c>
      <c r="E7512">
        <f t="array" ref="E7512">IF(ISLOGICAL(D7512),"",FREQUENCY(IF('Data Transformation'!$B$425:$B$8425='Bin Analysis'!$B7491,'Data Transformation'!$G$425:$G$8425),D7512))</f>
        <v>2001</v>
      </c>
      <c r="F7512">
        <f t="shared" si="936"/>
        <v>0</v>
      </c>
      <c r="G7512">
        <f>Weighting!$H$24</f>
        <v>0</v>
      </c>
      <c r="H7512">
        <f t="array" ref="H7512">FREQUENCY(IF('Data Transformation'!$B$4:$B$8425=B7491,'Data Transformation'!$G$4:$G$8425),'Bin Analysis'!$B7512)</f>
        <v>2073</v>
      </c>
      <c r="I7512">
        <f t="shared" si="937"/>
        <v>0</v>
      </c>
      <c r="J7512">
        <f t="shared" si="938"/>
        <v>0</v>
      </c>
      <c r="K7512">
        <f>J7512*Weighting!$W$24</f>
        <v>0</v>
      </c>
      <c r="M7512" s="14"/>
    </row>
    <row r="7513" spans="1:25" x14ac:dyDescent="0.55000000000000004">
      <c r="A7513" s="32" t="str">
        <f>IF(Weighting!$P$25&gt;0,B7513,"")</f>
        <v/>
      </c>
      <c r="B7513" t="e">
        <f>Weighting!$C$25</f>
        <v>#DIV/0!</v>
      </c>
      <c r="C7513" t="e">
        <f>Weighting!$F$25</f>
        <v>#NUM!</v>
      </c>
      <c r="D7513" t="e">
        <f>IF(C7513=1,'Data Transformation'!$G$3+0.5*'Data Transformation'!$W$25,IF(C7514=1,D7514-'Data Transformation'!$W$25,FALSE))</f>
        <v>#NUM!</v>
      </c>
      <c r="E7513">
        <f t="array" ref="E7513">IF(ISLOGICAL(D7513),"",FREQUENCY(IF('Data Transformation'!$B$425:$B$8425='Bin Analysis'!$B7491,'Data Transformation'!$G$425:$G$8425),D7513))</f>
        <v>2001</v>
      </c>
      <c r="F7513">
        <f t="shared" si="936"/>
        <v>0</v>
      </c>
      <c r="G7513">
        <f>Weighting!$H$25</f>
        <v>0</v>
      </c>
      <c r="H7513">
        <f t="array" ref="H7513">FREQUENCY(IF('Data Transformation'!$B$4:$B$8425=B7491,'Data Transformation'!$G$4:$G$8425),'Bin Analysis'!$B7513)</f>
        <v>2073</v>
      </c>
      <c r="I7513">
        <f t="shared" si="937"/>
        <v>0</v>
      </c>
      <c r="J7513">
        <f t="shared" si="938"/>
        <v>0</v>
      </c>
      <c r="K7513">
        <f>J7513*Weighting!$W$25</f>
        <v>0</v>
      </c>
      <c r="M7513" s="14"/>
    </row>
    <row r="7514" spans="1:25" x14ac:dyDescent="0.55000000000000004">
      <c r="O7514"/>
      <c r="P7514"/>
      <c r="Q7514"/>
      <c r="R7514"/>
    </row>
    <row r="7515" spans="1:25" ht="23.35" x14ac:dyDescent="0.8">
      <c r="A7515" s="21" t="s">
        <v>0</v>
      </c>
      <c r="B7515" s="21" t="str">
        <f>IFERROR(VLOOKUP(C7515,'Data Transformation'!$L$6:$M$426,2,FALSE),"")</f>
        <v/>
      </c>
      <c r="C7515" s="21">
        <f>C7491+1</f>
        <v>313</v>
      </c>
      <c r="D7515" s="21"/>
      <c r="E7515" s="21"/>
      <c r="F7515" s="21"/>
      <c r="G7515" s="21"/>
      <c r="H7515" s="22"/>
      <c r="I7515" s="22"/>
      <c r="J7515" s="22"/>
      <c r="K7515" s="21"/>
      <c r="L7515" s="21" t="str">
        <f>B7515</f>
        <v/>
      </c>
      <c r="M7515" s="23" t="e">
        <f>INDEX('Data Transformation'!$O$4:$O$424,MATCH($B7515,'Data Transformation'!$M$4:$M$424,0),MATCH($M$2,'Data Transformation'!$O$3,0))</f>
        <v>#N/A</v>
      </c>
      <c r="N7515" s="27" t="e">
        <f>IF('Input and Summary Results'!$J$16="minimum",'Bin Analysis'!X7516/(M7515-1),'Bin Analysis'!Y7515/('Bin Analysis'!M7515-1))</f>
        <v>#N/A</v>
      </c>
      <c r="O7515" s="27" t="e">
        <f>IF(M7515=FALSE,NA(),(VLOOKUP(1,C7518:K7537,4,FALSE))/(M7515-1))</f>
        <v>#N/A</v>
      </c>
      <c r="P7515" s="27" t="e">
        <f>IF(M7515=FALSE,NA(),SUM(J7518:J7537)/Weighting!$S$5)</f>
        <v>#N/A</v>
      </c>
      <c r="Q7515" s="27" t="e">
        <f>IF(M7515=FALSE,NA(),SUM(K7518:K7537)/Weighting!$S$6)</f>
        <v>#N/A</v>
      </c>
      <c r="R7515" s="27" t="e">
        <f>IF(M7515=FALSE,NA(),(VLOOKUP(1,G7518:K7537,3,FALSE))/(M7515-1))</f>
        <v>#N/A</v>
      </c>
      <c r="S7515" s="22" t="e">
        <f>IF(M7515=FALSE,NA(),IF(SUM(J7518:J7537)=2,"yes","no"))</f>
        <v>#N/A</v>
      </c>
      <c r="X7515" s="2" cm="2">
        <f t="array" ref="X7515:X7516">FREQUENCY(IF('Data Transformation'!$B$425:$B$6424='Bin Analysis'!L7515,'Data Transformation'!$G$425:$G$6424),'Data Transformation'!$U$11)</f>
        <v>0</v>
      </c>
      <c r="Y7515" s="2" cm="2">
        <f t="array" ref="Y7515:Y7516">FREQUENCY(IF('Data Transformation'!$B$425:$B$6424='Bin Analysis'!L7515,'Data Transformation'!$G$425:$G$6424),'Data Transformation'!$U$12)</f>
        <v>0</v>
      </c>
    </row>
    <row r="7516" spans="1:25" x14ac:dyDescent="0.55000000000000004">
      <c r="A7516" s="14" t="s">
        <v>67</v>
      </c>
      <c r="B7516" t="s">
        <v>47</v>
      </c>
      <c r="C7516" t="s">
        <v>5</v>
      </c>
      <c r="D7516" t="s">
        <v>100</v>
      </c>
      <c r="E7516" t="s">
        <v>101</v>
      </c>
      <c r="F7516" t="s">
        <v>102</v>
      </c>
      <c r="G7516" t="s">
        <v>70</v>
      </c>
      <c r="H7516" t="s">
        <v>31</v>
      </c>
      <c r="I7516" t="s">
        <v>32</v>
      </c>
      <c r="J7516" t="s">
        <v>46</v>
      </c>
      <c r="K7516" s="14" t="s">
        <v>45</v>
      </c>
      <c r="M7516" s="14"/>
      <c r="X7516" s="2">
        <v>0</v>
      </c>
      <c r="Y7516" s="2">
        <v>0</v>
      </c>
    </row>
    <row r="7517" spans="1:25" x14ac:dyDescent="0.55000000000000004">
      <c r="A7517" s="32"/>
      <c r="D7517" t="e">
        <f>IF(C7517=1,'Data Transformation'!$G$3+0.5*'Data Transformation'!$W$25,IF(C7518=1,D7518-'Data Transformation'!$W$25,FALSE))</f>
        <v>#NUM!</v>
      </c>
      <c r="E7517">
        <f t="array" ref="E7517">IF(ISLOGICAL(D7517),"",FREQUENCY(IF('Data Transformation'!$B$425:$B$8425='Bin Analysis'!$B7515,'Data Transformation'!$G$425:$G$8425),D7517))</f>
        <v>2001</v>
      </c>
      <c r="F7517" t="e">
        <f>IF(ISLOGICAL(D7517),"",E7517-E7516)</f>
        <v>#VALUE!</v>
      </c>
      <c r="M7517" s="14"/>
    </row>
    <row r="7518" spans="1:25" x14ac:dyDescent="0.55000000000000004">
      <c r="A7518" s="32" t="e">
        <f>IF(Weighting!$P$6&gt;0,B7518,"")</f>
        <v>#NUM!</v>
      </c>
      <c r="B7518" t="e">
        <f>Weighting!$C$6</f>
        <v>#DIV/0!</v>
      </c>
      <c r="C7518" t="e">
        <f>Weighting!$F$6</f>
        <v>#NUM!</v>
      </c>
      <c r="D7518" t="e">
        <f>IF(C7518=1,'Data Transformation'!$G$3+0.5*'Data Transformation'!$W$25,IF(C7519=1,D7519-'Data Transformation'!$W$25,FALSE))</f>
        <v>#NUM!</v>
      </c>
      <c r="E7518">
        <f t="array" ref="E7518">IF(ISLOGICAL(D7518),"",FREQUENCY(IF('Data Transformation'!$B$425:$B$8425='Bin Analysis'!$B7515,'Data Transformation'!$G$425:$G$8425),D7518))</f>
        <v>2001</v>
      </c>
      <c r="F7518">
        <f>IF(ISLOGICAL(D7518),"",E7518-E7517)</f>
        <v>0</v>
      </c>
      <c r="G7518">
        <f>Weighting!$H$6</f>
        <v>1</v>
      </c>
      <c r="H7518">
        <f t="array" ref="H7518">FREQUENCY(IF('Data Transformation'!$B$4:$B$8425=B7515,'Data Transformation'!$G$4:$G$8425),'Bin Analysis'!$B7518)</f>
        <v>2073</v>
      </c>
      <c r="I7518">
        <f>H7518-H7517</f>
        <v>2073</v>
      </c>
      <c r="J7518">
        <f>IF(I7518=0,0,1)</f>
        <v>1</v>
      </c>
      <c r="K7518" t="e">
        <f>J7518*Weighting!$W$6</f>
        <v>#NUM!</v>
      </c>
      <c r="M7518" s="14"/>
    </row>
    <row r="7519" spans="1:25" x14ac:dyDescent="0.55000000000000004">
      <c r="A7519" s="32" t="str">
        <f>IF(Weighting!$P$7&gt;0,B7519,"")</f>
        <v/>
      </c>
      <c r="B7519" t="e">
        <f>Weighting!$C$7</f>
        <v>#DIV/0!</v>
      </c>
      <c r="C7519" t="e">
        <f>Weighting!$F$7</f>
        <v>#NUM!</v>
      </c>
      <c r="D7519" t="e">
        <f>IF(C7519=1,'Data Transformation'!$G$3+0.5*'Data Transformation'!$W$25,IF(C7520=1,D7520-'Data Transformation'!$W$25,FALSE))</f>
        <v>#NUM!</v>
      </c>
      <c r="E7519">
        <f t="array" ref="E7519">IF(ISLOGICAL(D7519),"",FREQUENCY(IF('Data Transformation'!$B$425:$B$8425='Bin Analysis'!$B7515,'Data Transformation'!$G$425:$G$8425),D7519))</f>
        <v>2001</v>
      </c>
      <c r="F7519">
        <f t="shared" ref="F7519:F7537" si="939">IF(ISLOGICAL(D7519),"",E7519-E7518)</f>
        <v>0</v>
      </c>
      <c r="G7519">
        <f>Weighting!$H$7</f>
        <v>0</v>
      </c>
      <c r="H7519">
        <f t="array" ref="H7519">FREQUENCY(IF('Data Transformation'!$B$4:$B$8425=B7515,'Data Transformation'!$G$4:$G$8425),'Bin Analysis'!$B7519)</f>
        <v>2073</v>
      </c>
      <c r="I7519">
        <f t="shared" ref="I7519:I7537" si="940">H7519-H7518</f>
        <v>0</v>
      </c>
      <c r="J7519">
        <f>IF(I7519=0,0,1)</f>
        <v>0</v>
      </c>
      <c r="K7519">
        <f>J7519*Weighting!$W$7</f>
        <v>0</v>
      </c>
      <c r="M7519" s="14"/>
    </row>
    <row r="7520" spans="1:25" x14ac:dyDescent="0.55000000000000004">
      <c r="A7520" s="32" t="str">
        <f>IF(Weighting!$P$8&gt;0,B7520,"")</f>
        <v/>
      </c>
      <c r="B7520" t="e">
        <f>Weighting!$C$8</f>
        <v>#DIV/0!</v>
      </c>
      <c r="C7520" t="e">
        <f>Weighting!$F$8</f>
        <v>#NUM!</v>
      </c>
      <c r="D7520" t="e">
        <f>IF(C7520=1,'Data Transformation'!$G$3+0.5*'Data Transformation'!$W$25,IF(C7521=1,D7521-'Data Transformation'!$W$25,FALSE))</f>
        <v>#NUM!</v>
      </c>
      <c r="E7520">
        <f t="array" ref="E7520">IF(ISLOGICAL(D7520),"",FREQUENCY(IF('Data Transformation'!$B$425:$B$8425='Bin Analysis'!$B7515,'Data Transformation'!$G$425:$G$8425),D7520))</f>
        <v>2001</v>
      </c>
      <c r="F7520">
        <f t="shared" si="939"/>
        <v>0</v>
      </c>
      <c r="G7520">
        <f>Weighting!$H$8</f>
        <v>0</v>
      </c>
      <c r="H7520">
        <f t="array" ref="H7520">FREQUENCY(IF('Data Transformation'!$B$4:$B$8425=B7515,'Data Transformation'!$G$4:$G$8425),'Bin Analysis'!$B7520)</f>
        <v>2073</v>
      </c>
      <c r="I7520">
        <f t="shared" si="940"/>
        <v>0</v>
      </c>
      <c r="J7520">
        <f t="shared" ref="J7520:J7537" si="941">IF(I7520=0,0,1)</f>
        <v>0</v>
      </c>
      <c r="K7520">
        <f>J7520*Weighting!$W$8</f>
        <v>0</v>
      </c>
      <c r="M7520" s="14"/>
    </row>
    <row r="7521" spans="1:13" x14ac:dyDescent="0.55000000000000004">
      <c r="A7521" s="32" t="str">
        <f>IF(Weighting!$P$9&gt;0,B7521,"")</f>
        <v/>
      </c>
      <c r="B7521" s="50" t="e">
        <f>Weighting!$C$9</f>
        <v>#DIV/0!</v>
      </c>
      <c r="C7521" t="e">
        <f>Weighting!$F$9</f>
        <v>#NUM!</v>
      </c>
      <c r="D7521" t="e">
        <f>IF(C7521=1,'Data Transformation'!$G$3+0.5*'Data Transformation'!$W$25,IF(C7522=1,D7522-'Data Transformation'!$W$25,FALSE))</f>
        <v>#NUM!</v>
      </c>
      <c r="E7521">
        <f t="array" ref="E7521">IF(ISLOGICAL(D7521),"",FREQUENCY(IF('Data Transformation'!$B$425:$B$8425='Bin Analysis'!$B7515,'Data Transformation'!$G$425:$G$8425),D7521))</f>
        <v>2001</v>
      </c>
      <c r="F7521">
        <f t="shared" si="939"/>
        <v>0</v>
      </c>
      <c r="G7521">
        <f>Weighting!$H$9</f>
        <v>0</v>
      </c>
      <c r="H7521">
        <f t="array" ref="H7521">FREQUENCY(IF('Data Transformation'!$B$4:$B$8425=B7515,'Data Transformation'!$G$4:$G$8425),'Bin Analysis'!$B7521)</f>
        <v>2073</v>
      </c>
      <c r="I7521">
        <f t="shared" si="940"/>
        <v>0</v>
      </c>
      <c r="J7521">
        <f t="shared" si="941"/>
        <v>0</v>
      </c>
      <c r="K7521">
        <f>J7521*Weighting!$W$9</f>
        <v>0</v>
      </c>
      <c r="M7521" s="14"/>
    </row>
    <row r="7522" spans="1:13" x14ac:dyDescent="0.55000000000000004">
      <c r="A7522" s="32" t="str">
        <f>IF(Weighting!$P$10&gt;0,B7522,"")</f>
        <v/>
      </c>
      <c r="B7522" t="e">
        <f>Weighting!$C$10</f>
        <v>#DIV/0!</v>
      </c>
      <c r="C7522" t="e">
        <f>Weighting!$F$10</f>
        <v>#NUM!</v>
      </c>
      <c r="D7522" t="e">
        <f>IF(C7522=1,'Data Transformation'!$G$3+0.5*'Data Transformation'!$W$25,IF(C7523=1,D7523-'Data Transformation'!$W$25,FALSE))</f>
        <v>#NUM!</v>
      </c>
      <c r="E7522">
        <f t="array" ref="E7522">IF(ISLOGICAL(D7522),"",FREQUENCY(IF('Data Transformation'!$B$425:$B$8425='Bin Analysis'!$B7515,'Data Transformation'!$G$425:$G$8425),D7522))</f>
        <v>2001</v>
      </c>
      <c r="F7522">
        <f t="shared" si="939"/>
        <v>0</v>
      </c>
      <c r="G7522">
        <f>Weighting!$H$10</f>
        <v>0</v>
      </c>
      <c r="H7522">
        <f t="array" ref="H7522">FREQUENCY(IF('Data Transformation'!$B$4:$B$8425=B7515,'Data Transformation'!$G$4:$G$8425),'Bin Analysis'!$B7522)</f>
        <v>2073</v>
      </c>
      <c r="I7522">
        <f t="shared" si="940"/>
        <v>0</v>
      </c>
      <c r="J7522">
        <f t="shared" si="941"/>
        <v>0</v>
      </c>
      <c r="K7522">
        <f>J7522*Weighting!$W$10</f>
        <v>0</v>
      </c>
      <c r="M7522" s="14"/>
    </row>
    <row r="7523" spans="1:13" x14ac:dyDescent="0.55000000000000004">
      <c r="A7523" s="32" t="str">
        <f>IF(Weighting!$P$11&gt;0,B7523,"")</f>
        <v/>
      </c>
      <c r="B7523" t="e">
        <f>Weighting!$C$11</f>
        <v>#DIV/0!</v>
      </c>
      <c r="C7523" t="e">
        <f>Weighting!$F$11</f>
        <v>#NUM!</v>
      </c>
      <c r="D7523" t="e">
        <f>IF(C7523=1,'Data Transformation'!$G$3+0.5*'Data Transformation'!$W$25,IF(C7524=1,D7524-'Data Transformation'!$W$25,FALSE))</f>
        <v>#NUM!</v>
      </c>
      <c r="E7523">
        <f t="array" ref="E7523">IF(ISLOGICAL(D7523),"",FREQUENCY(IF('Data Transformation'!$B$425:$B$8425='Bin Analysis'!$B7515,'Data Transformation'!$G$425:$G$8425),D7523))</f>
        <v>2001</v>
      </c>
      <c r="F7523">
        <f t="shared" si="939"/>
        <v>0</v>
      </c>
      <c r="G7523">
        <f>Weighting!$H$11</f>
        <v>0</v>
      </c>
      <c r="H7523">
        <f t="array" ref="H7523">FREQUENCY(IF('Data Transformation'!$B$4:$B$8425=B7515,'Data Transformation'!$G$4:$G$8425),'Bin Analysis'!$B7523)</f>
        <v>2073</v>
      </c>
      <c r="I7523">
        <f t="shared" si="940"/>
        <v>0</v>
      </c>
      <c r="J7523">
        <f t="shared" si="941"/>
        <v>0</v>
      </c>
      <c r="K7523">
        <f>J7523*Weighting!$W$11</f>
        <v>0</v>
      </c>
      <c r="M7523" s="14"/>
    </row>
    <row r="7524" spans="1:13" x14ac:dyDescent="0.55000000000000004">
      <c r="A7524" s="32" t="str">
        <f>IF(Weighting!$P$12&gt;0,B7524,"")</f>
        <v/>
      </c>
      <c r="B7524" t="e">
        <f>Weighting!$C$12</f>
        <v>#DIV/0!</v>
      </c>
      <c r="C7524" t="e">
        <f>Weighting!$F$12</f>
        <v>#NUM!</v>
      </c>
      <c r="D7524" t="e">
        <f>IF(C7524=1,'Data Transformation'!$G$3+0.5*'Data Transformation'!$W$25,IF(C7525=1,D7525-'Data Transformation'!$W$25,FALSE))</f>
        <v>#NUM!</v>
      </c>
      <c r="E7524">
        <f t="array" ref="E7524">IF(ISLOGICAL(D7524),"",FREQUENCY(IF('Data Transformation'!$B$425:$B$8425='Bin Analysis'!$B7515,'Data Transformation'!$G$425:$G$8425),D7524))</f>
        <v>2001</v>
      </c>
      <c r="F7524">
        <f t="shared" si="939"/>
        <v>0</v>
      </c>
      <c r="G7524">
        <f>Weighting!$H$12</f>
        <v>0</v>
      </c>
      <c r="H7524">
        <f t="array" ref="H7524">FREQUENCY(IF('Data Transformation'!$B$4:$B$8425=B7515,'Data Transformation'!$G$4:$G$8425),'Bin Analysis'!$B7524)</f>
        <v>2073</v>
      </c>
      <c r="I7524">
        <f t="shared" si="940"/>
        <v>0</v>
      </c>
      <c r="J7524">
        <f t="shared" si="941"/>
        <v>0</v>
      </c>
      <c r="K7524">
        <f>J7524*Weighting!$W$12</f>
        <v>0</v>
      </c>
      <c r="M7524" s="14"/>
    </row>
    <row r="7525" spans="1:13" x14ac:dyDescent="0.55000000000000004">
      <c r="A7525" s="32" t="str">
        <f>IF(Weighting!$P$13&gt;0,B7525,"")</f>
        <v/>
      </c>
      <c r="B7525" t="e">
        <f>Weighting!$C$13</f>
        <v>#DIV/0!</v>
      </c>
      <c r="C7525" t="e">
        <f>Weighting!$F$13</f>
        <v>#NUM!</v>
      </c>
      <c r="D7525" t="e">
        <f>IF(C7525=1,'Data Transformation'!$G$3+0.5*'Data Transformation'!$W$25,IF(C7526=1,D7526-'Data Transformation'!$W$25,FALSE))</f>
        <v>#NUM!</v>
      </c>
      <c r="E7525">
        <f t="array" ref="E7525">IF(ISLOGICAL(D7525),"",FREQUENCY(IF('Data Transformation'!$B$425:$B$8425='Bin Analysis'!$B7515,'Data Transformation'!$G$425:$G$8425),D7525))</f>
        <v>2001</v>
      </c>
      <c r="F7525">
        <f t="shared" si="939"/>
        <v>0</v>
      </c>
      <c r="G7525">
        <f>Weighting!$H$13</f>
        <v>0</v>
      </c>
      <c r="H7525">
        <f t="array" ref="H7525">FREQUENCY(IF('Data Transformation'!$B$4:$B$8425=B7515,'Data Transformation'!$G$4:$G$8425),'Bin Analysis'!$B7525)</f>
        <v>2073</v>
      </c>
      <c r="I7525">
        <f t="shared" si="940"/>
        <v>0</v>
      </c>
      <c r="J7525">
        <f t="shared" si="941"/>
        <v>0</v>
      </c>
      <c r="K7525">
        <f>J7525*Weighting!$W$13</f>
        <v>0</v>
      </c>
      <c r="M7525" s="14"/>
    </row>
    <row r="7526" spans="1:13" x14ac:dyDescent="0.55000000000000004">
      <c r="A7526" s="32" t="str">
        <f>IF(Weighting!$P$14&gt;0,B7526,"")</f>
        <v/>
      </c>
      <c r="B7526" t="e">
        <f>Weighting!$C$14</f>
        <v>#DIV/0!</v>
      </c>
      <c r="C7526" t="e">
        <f>Weighting!$F$14</f>
        <v>#NUM!</v>
      </c>
      <c r="D7526" t="e">
        <f>IF(C7526=1,'Data Transformation'!$G$3+0.5*'Data Transformation'!$W$25,IF(C7527=1,D7527-'Data Transformation'!$W$25,FALSE))</f>
        <v>#NUM!</v>
      </c>
      <c r="E7526">
        <f t="array" ref="E7526">IF(ISLOGICAL(D7526),"",FREQUENCY(IF('Data Transformation'!$B$425:$B$8425='Bin Analysis'!$B7515,'Data Transformation'!$G$425:$G$8425),D7526))</f>
        <v>2001</v>
      </c>
      <c r="F7526">
        <f t="shared" si="939"/>
        <v>0</v>
      </c>
      <c r="G7526">
        <f>Weighting!$H$14</f>
        <v>0</v>
      </c>
      <c r="H7526">
        <f t="array" ref="H7526">FREQUENCY(IF('Data Transformation'!$B$4:$B$8425=B7515,'Data Transformation'!$G$4:$G$8425),'Bin Analysis'!$B7526)</f>
        <v>2073</v>
      </c>
      <c r="I7526">
        <f t="shared" si="940"/>
        <v>0</v>
      </c>
      <c r="J7526">
        <f t="shared" si="941"/>
        <v>0</v>
      </c>
      <c r="K7526">
        <f>J7526*Weighting!$W$14</f>
        <v>0</v>
      </c>
      <c r="M7526" s="14"/>
    </row>
    <row r="7527" spans="1:13" x14ac:dyDescent="0.55000000000000004">
      <c r="A7527" s="32" t="str">
        <f>IF(Weighting!$P$15&gt;0,B7527,"")</f>
        <v/>
      </c>
      <c r="B7527" t="e">
        <f>Weighting!$C$15</f>
        <v>#DIV/0!</v>
      </c>
      <c r="C7527" t="e">
        <f>Weighting!$F$15</f>
        <v>#NUM!</v>
      </c>
      <c r="D7527" t="e">
        <f>IF(C7527=1,'Data Transformation'!$G$3+0.5*'Data Transformation'!$W$25,IF(C7528=1,D7528-'Data Transformation'!$W$25,FALSE))</f>
        <v>#NUM!</v>
      </c>
      <c r="E7527">
        <f t="array" ref="E7527">IF(ISLOGICAL(D7527),"",FREQUENCY(IF('Data Transformation'!$B$425:$B$8425='Bin Analysis'!$B7515,'Data Transformation'!$G$425:$G$8425),D7527))</f>
        <v>2001</v>
      </c>
      <c r="F7527">
        <f t="shared" si="939"/>
        <v>0</v>
      </c>
      <c r="G7527">
        <f>Weighting!$H$15</f>
        <v>0</v>
      </c>
      <c r="H7527">
        <f t="array" ref="H7527">FREQUENCY(IF('Data Transformation'!$B$4:$B$8425=B7515,'Data Transformation'!$G$4:$G$8425),'Bin Analysis'!$B7527)</f>
        <v>2073</v>
      </c>
      <c r="I7527">
        <f t="shared" si="940"/>
        <v>0</v>
      </c>
      <c r="J7527">
        <f t="shared" si="941"/>
        <v>0</v>
      </c>
      <c r="K7527">
        <f>J7527*Weighting!$W$15</f>
        <v>0</v>
      </c>
      <c r="M7527" s="14"/>
    </row>
    <row r="7528" spans="1:13" x14ac:dyDescent="0.55000000000000004">
      <c r="A7528" s="32" t="str">
        <f>IF(Weighting!$P$16&gt;0,B7528,"")</f>
        <v/>
      </c>
      <c r="B7528" t="e">
        <f>Weighting!$C$16</f>
        <v>#DIV/0!</v>
      </c>
      <c r="C7528" t="e">
        <f>Weighting!$F$16</f>
        <v>#NUM!</v>
      </c>
      <c r="D7528" t="e">
        <f>IF(C7528=1,'Data Transformation'!$G$3+0.5*'Data Transformation'!$W$25,IF(C7529=1,D7529-'Data Transformation'!$W$25,FALSE))</f>
        <v>#NUM!</v>
      </c>
      <c r="E7528">
        <f t="array" ref="E7528">IF(ISLOGICAL(D7528),"",FREQUENCY(IF('Data Transformation'!$B$425:$B$8425='Bin Analysis'!$B7515,'Data Transformation'!$G$425:$G$8425),D7528))</f>
        <v>2001</v>
      </c>
      <c r="F7528">
        <f t="shared" si="939"/>
        <v>0</v>
      </c>
      <c r="G7528">
        <f>Weighting!$H$16</f>
        <v>0</v>
      </c>
      <c r="H7528">
        <f t="array" ref="H7528">FREQUENCY(IF('Data Transformation'!$B$4:$B$8425=B7515,'Data Transformation'!$G$4:$G$8425),'Bin Analysis'!$B7528)</f>
        <v>2073</v>
      </c>
      <c r="I7528">
        <f t="shared" si="940"/>
        <v>0</v>
      </c>
      <c r="J7528">
        <f t="shared" si="941"/>
        <v>0</v>
      </c>
      <c r="K7528">
        <f>J7528*Weighting!$W$16</f>
        <v>0</v>
      </c>
      <c r="M7528" s="14"/>
    </row>
    <row r="7529" spans="1:13" x14ac:dyDescent="0.55000000000000004">
      <c r="A7529" s="32" t="str">
        <f>IF(Weighting!$P$17&gt;0,B7529,"")</f>
        <v/>
      </c>
      <c r="B7529" t="e">
        <f>Weighting!$C$17</f>
        <v>#DIV/0!</v>
      </c>
      <c r="C7529" t="e">
        <f>Weighting!$F$17</f>
        <v>#NUM!</v>
      </c>
      <c r="D7529" t="e">
        <f>IF(C7529=1,'Data Transformation'!$G$3+0.5*'Data Transformation'!$W$25,IF(C7530=1,D7530-'Data Transformation'!$W$25,FALSE))</f>
        <v>#NUM!</v>
      </c>
      <c r="E7529">
        <f t="array" ref="E7529">IF(ISLOGICAL(D7529),"",FREQUENCY(IF('Data Transformation'!$B$425:$B$8425='Bin Analysis'!$B7515,'Data Transformation'!$G$425:$G$8425),D7529))</f>
        <v>2001</v>
      </c>
      <c r="F7529">
        <f t="shared" si="939"/>
        <v>0</v>
      </c>
      <c r="G7529">
        <f>Weighting!$H$17</f>
        <v>0</v>
      </c>
      <c r="H7529">
        <f t="array" ref="H7529">FREQUENCY(IF('Data Transformation'!$B$4:$B$8425=B7515,'Data Transformation'!$G$4:$G$8425),'Bin Analysis'!$B7529)</f>
        <v>2073</v>
      </c>
      <c r="I7529">
        <f t="shared" si="940"/>
        <v>0</v>
      </c>
      <c r="J7529">
        <f t="shared" si="941"/>
        <v>0</v>
      </c>
      <c r="K7529">
        <f>J7529*Weighting!$W$17</f>
        <v>0</v>
      </c>
      <c r="M7529" s="14"/>
    </row>
    <row r="7530" spans="1:13" x14ac:dyDescent="0.55000000000000004">
      <c r="A7530" s="32" t="str">
        <f>IF(Weighting!$P$18&gt;0,B7530,"")</f>
        <v/>
      </c>
      <c r="B7530" t="e">
        <f>Weighting!$C$18</f>
        <v>#DIV/0!</v>
      </c>
      <c r="C7530" t="e">
        <f>Weighting!$F$18</f>
        <v>#NUM!</v>
      </c>
      <c r="D7530" t="e">
        <f>IF(C7530=1,'Data Transformation'!$G$3+0.5*'Data Transformation'!$W$25,IF(C7531=1,D7531-'Data Transformation'!$W$25,FALSE))</f>
        <v>#NUM!</v>
      </c>
      <c r="E7530">
        <f t="array" ref="E7530">IF(ISLOGICAL(D7530),"",FREQUENCY(IF('Data Transformation'!$B$425:$B$8425='Bin Analysis'!$B7515,'Data Transformation'!$G$425:$G$8425),D7530))</f>
        <v>2001</v>
      </c>
      <c r="F7530">
        <f t="shared" si="939"/>
        <v>0</v>
      </c>
      <c r="G7530">
        <f>Weighting!$H$18</f>
        <v>0</v>
      </c>
      <c r="H7530">
        <f t="array" ref="H7530">FREQUENCY(IF('Data Transformation'!$B$4:$B$8425=B7515,'Data Transformation'!$G$4:$G$8425),'Bin Analysis'!$B7530)</f>
        <v>2073</v>
      </c>
      <c r="I7530">
        <f t="shared" si="940"/>
        <v>0</v>
      </c>
      <c r="J7530">
        <f t="shared" si="941"/>
        <v>0</v>
      </c>
      <c r="K7530">
        <f>J7530*Weighting!$W$18</f>
        <v>0</v>
      </c>
      <c r="M7530" s="14"/>
    </row>
    <row r="7531" spans="1:13" x14ac:dyDescent="0.55000000000000004">
      <c r="A7531" s="32" t="str">
        <f>IF(Weighting!$P$19&gt;0,B7531,"")</f>
        <v/>
      </c>
      <c r="B7531" t="e">
        <f>Weighting!$C$19</f>
        <v>#DIV/0!</v>
      </c>
      <c r="C7531" t="e">
        <f>Weighting!$F$19</f>
        <v>#NUM!</v>
      </c>
      <c r="D7531" t="e">
        <f>IF(C7531=1,'Data Transformation'!$G$3+0.5*'Data Transformation'!$W$25,IF(C7532=1,D7532-'Data Transformation'!$W$25,FALSE))</f>
        <v>#NUM!</v>
      </c>
      <c r="E7531">
        <f t="array" ref="E7531">IF(ISLOGICAL(D7531),"",FREQUENCY(IF('Data Transformation'!$B$425:$B$8425='Bin Analysis'!$B7515,'Data Transformation'!$G$425:$G$8425),D7531))</f>
        <v>2001</v>
      </c>
      <c r="F7531">
        <f t="shared" si="939"/>
        <v>0</v>
      </c>
      <c r="G7531">
        <f>Weighting!$H$19</f>
        <v>0</v>
      </c>
      <c r="H7531">
        <f t="array" ref="H7531">FREQUENCY(IF('Data Transformation'!$B$4:$B$8425=B7515,'Data Transformation'!$G$4:$G$8425),'Bin Analysis'!$B7531)</f>
        <v>2073</v>
      </c>
      <c r="I7531">
        <f t="shared" si="940"/>
        <v>0</v>
      </c>
      <c r="J7531">
        <f t="shared" si="941"/>
        <v>0</v>
      </c>
      <c r="K7531">
        <f>J7531*Weighting!$W$19</f>
        <v>0</v>
      </c>
      <c r="M7531" s="14"/>
    </row>
    <row r="7532" spans="1:13" x14ac:dyDescent="0.55000000000000004">
      <c r="A7532" s="32" t="str">
        <f>IF(Weighting!$P$20&gt;0,B7532,"")</f>
        <v/>
      </c>
      <c r="B7532" t="e">
        <f>Weighting!$C$20</f>
        <v>#DIV/0!</v>
      </c>
      <c r="C7532" t="e">
        <f>Weighting!$F$20</f>
        <v>#NUM!</v>
      </c>
      <c r="D7532" t="e">
        <f>IF(C7532=1,'Data Transformation'!$G$3+0.5*'Data Transformation'!$W$25,IF(C7533=1,D7533-'Data Transformation'!$W$25,FALSE))</f>
        <v>#NUM!</v>
      </c>
      <c r="E7532">
        <f t="array" ref="E7532">IF(ISLOGICAL(D7532),"",FREQUENCY(IF('Data Transformation'!$B$425:$B$8425='Bin Analysis'!$B7515,'Data Transformation'!$G$425:$G$8425),D7532))</f>
        <v>2001</v>
      </c>
      <c r="F7532">
        <f t="shared" si="939"/>
        <v>0</v>
      </c>
      <c r="G7532">
        <f>Weighting!$H$20</f>
        <v>0</v>
      </c>
      <c r="H7532">
        <f t="array" ref="H7532">FREQUENCY(IF('Data Transformation'!$B$4:$B$8425=B7515,'Data Transformation'!$G$4:$G$8425),'Bin Analysis'!$B7532)</f>
        <v>2073</v>
      </c>
      <c r="I7532">
        <f t="shared" si="940"/>
        <v>0</v>
      </c>
      <c r="J7532">
        <f t="shared" si="941"/>
        <v>0</v>
      </c>
      <c r="K7532">
        <f>J7532*Weighting!$W$20</f>
        <v>0</v>
      </c>
      <c r="M7532" s="14"/>
    </row>
    <row r="7533" spans="1:13" x14ac:dyDescent="0.55000000000000004">
      <c r="A7533" s="32" t="str">
        <f>IF(Weighting!$P$21&gt;0,B7533,"")</f>
        <v/>
      </c>
      <c r="B7533" t="e">
        <f>Weighting!$C$21</f>
        <v>#DIV/0!</v>
      </c>
      <c r="C7533" t="e">
        <f>Weighting!$F$21</f>
        <v>#NUM!</v>
      </c>
      <c r="D7533" t="e">
        <f>IF(C7533=1,'Data Transformation'!$G$3+0.5*'Data Transformation'!$W$25,IF(C7534=1,D7534-'Data Transformation'!$W$25,FALSE))</f>
        <v>#NUM!</v>
      </c>
      <c r="E7533">
        <f t="array" ref="E7533">IF(ISLOGICAL(D7533),"",FREQUENCY(IF('Data Transformation'!$B$425:$B$8425='Bin Analysis'!$B7515,'Data Transformation'!$G$425:$G$8425),D7533))</f>
        <v>2001</v>
      </c>
      <c r="F7533">
        <f t="shared" si="939"/>
        <v>0</v>
      </c>
      <c r="G7533">
        <f>Weighting!$H$21</f>
        <v>0</v>
      </c>
      <c r="H7533">
        <f t="array" ref="H7533">FREQUENCY(IF('Data Transformation'!$B$4:$B$8425=B7515,'Data Transformation'!$G$4:$G$8425),'Bin Analysis'!$B7533)</f>
        <v>2073</v>
      </c>
      <c r="I7533">
        <f t="shared" si="940"/>
        <v>0</v>
      </c>
      <c r="J7533">
        <f t="shared" si="941"/>
        <v>0</v>
      </c>
      <c r="K7533">
        <f>J7533*Weighting!$W$21</f>
        <v>0</v>
      </c>
      <c r="M7533" s="14"/>
    </row>
    <row r="7534" spans="1:13" x14ac:dyDescent="0.55000000000000004">
      <c r="A7534" s="32" t="str">
        <f>IF(Weighting!$P$22&gt;0,B7534,"")</f>
        <v/>
      </c>
      <c r="B7534" t="e">
        <f>Weighting!$C$22</f>
        <v>#DIV/0!</v>
      </c>
      <c r="C7534" t="e">
        <f>Weighting!$F$22</f>
        <v>#NUM!</v>
      </c>
      <c r="D7534" t="e">
        <f>IF(C7534=1,'Data Transformation'!$G$3+0.5*'Data Transformation'!$W$25,IF(C7535=1,D7535-'Data Transformation'!$W$25,FALSE))</f>
        <v>#NUM!</v>
      </c>
      <c r="E7534">
        <f t="array" ref="E7534">IF(ISLOGICAL(D7534),"",FREQUENCY(IF('Data Transformation'!$B$425:$B$8425='Bin Analysis'!$B7515,'Data Transformation'!$G$425:$G$8425),D7534))</f>
        <v>2001</v>
      </c>
      <c r="F7534">
        <f t="shared" si="939"/>
        <v>0</v>
      </c>
      <c r="G7534">
        <f>Weighting!$H$22</f>
        <v>0</v>
      </c>
      <c r="H7534">
        <f t="array" ref="H7534">FREQUENCY(IF('Data Transformation'!$B$4:$B$8425=B7515,'Data Transformation'!$G$4:$G$8425),'Bin Analysis'!$B7534)</f>
        <v>2073</v>
      </c>
      <c r="I7534">
        <f t="shared" si="940"/>
        <v>0</v>
      </c>
      <c r="J7534">
        <f t="shared" si="941"/>
        <v>0</v>
      </c>
      <c r="K7534">
        <f>J7534*Weighting!$W$22</f>
        <v>0</v>
      </c>
      <c r="M7534" s="14"/>
    </row>
    <row r="7535" spans="1:13" x14ac:dyDescent="0.55000000000000004">
      <c r="A7535" s="32" t="str">
        <f>IF(Weighting!$P$23&gt;0,B7535,"")</f>
        <v/>
      </c>
      <c r="B7535" t="e">
        <f>Weighting!$C$23</f>
        <v>#DIV/0!</v>
      </c>
      <c r="C7535" t="e">
        <f>Weighting!$F$23</f>
        <v>#NUM!</v>
      </c>
      <c r="D7535" t="e">
        <f>IF(C7535=1,'Data Transformation'!$G$3+0.5*'Data Transformation'!$W$25,IF(C7536=1,D7536-'Data Transformation'!$W$25,FALSE))</f>
        <v>#NUM!</v>
      </c>
      <c r="E7535">
        <f t="array" ref="E7535">IF(ISLOGICAL(D7535),"",FREQUENCY(IF('Data Transformation'!$B$425:$B$8425='Bin Analysis'!$B7515,'Data Transformation'!$G$425:$G$8425),D7535))</f>
        <v>2001</v>
      </c>
      <c r="F7535">
        <f t="shared" si="939"/>
        <v>0</v>
      </c>
      <c r="G7535">
        <f>Weighting!$H$23</f>
        <v>0</v>
      </c>
      <c r="H7535">
        <f t="array" ref="H7535">FREQUENCY(IF('Data Transformation'!$B$4:$B$8425=B7515,'Data Transformation'!$G$4:$G$8425),'Bin Analysis'!$B7535)</f>
        <v>2073</v>
      </c>
      <c r="I7535">
        <f t="shared" si="940"/>
        <v>0</v>
      </c>
      <c r="J7535">
        <f t="shared" si="941"/>
        <v>0</v>
      </c>
      <c r="K7535">
        <f>J7535*Weighting!$W$23</f>
        <v>0</v>
      </c>
      <c r="M7535" s="14"/>
    </row>
    <row r="7536" spans="1:13" x14ac:dyDescent="0.55000000000000004">
      <c r="A7536" s="32" t="str">
        <f>IF(Weighting!$P$24&gt;0,B7536,"")</f>
        <v/>
      </c>
      <c r="B7536" t="e">
        <f>Weighting!$C$24</f>
        <v>#DIV/0!</v>
      </c>
      <c r="C7536" t="e">
        <f>Weighting!$F$24</f>
        <v>#NUM!</v>
      </c>
      <c r="D7536" t="e">
        <f>IF(C7536=1,'Data Transformation'!$G$3+0.5*'Data Transformation'!$W$25,IF(C7537=1,D7537-'Data Transformation'!$W$25,FALSE))</f>
        <v>#NUM!</v>
      </c>
      <c r="E7536">
        <f t="array" ref="E7536">IF(ISLOGICAL(D7536),"",FREQUENCY(IF('Data Transformation'!$B$425:$B$8425='Bin Analysis'!$B7515,'Data Transformation'!$G$425:$G$8425),D7536))</f>
        <v>2001</v>
      </c>
      <c r="F7536">
        <f t="shared" si="939"/>
        <v>0</v>
      </c>
      <c r="G7536">
        <f>Weighting!$H$24</f>
        <v>0</v>
      </c>
      <c r="H7536">
        <f t="array" ref="H7536">FREQUENCY(IF('Data Transformation'!$B$4:$B$8425=B7515,'Data Transformation'!$G$4:$G$8425),'Bin Analysis'!$B7536)</f>
        <v>2073</v>
      </c>
      <c r="I7536">
        <f t="shared" si="940"/>
        <v>0</v>
      </c>
      <c r="J7536">
        <f t="shared" si="941"/>
        <v>0</v>
      </c>
      <c r="K7536">
        <f>J7536*Weighting!$W$24</f>
        <v>0</v>
      </c>
      <c r="M7536" s="14"/>
    </row>
    <row r="7537" spans="1:25" x14ac:dyDescent="0.55000000000000004">
      <c r="A7537" s="32" t="str">
        <f>IF(Weighting!$P$25&gt;0,B7537,"")</f>
        <v/>
      </c>
      <c r="B7537" t="e">
        <f>Weighting!$C$25</f>
        <v>#DIV/0!</v>
      </c>
      <c r="C7537" t="e">
        <f>Weighting!$F$25</f>
        <v>#NUM!</v>
      </c>
      <c r="D7537" t="e">
        <f>IF(C7537=1,'Data Transformation'!$G$3+0.5*'Data Transformation'!$W$25,IF(C7538=1,D7538-'Data Transformation'!$W$25,FALSE))</f>
        <v>#NUM!</v>
      </c>
      <c r="E7537">
        <f t="array" ref="E7537">IF(ISLOGICAL(D7537),"",FREQUENCY(IF('Data Transformation'!$B$425:$B$8425='Bin Analysis'!$B7515,'Data Transformation'!$G$425:$G$8425),D7537))</f>
        <v>2001</v>
      </c>
      <c r="F7537">
        <f t="shared" si="939"/>
        <v>0</v>
      </c>
      <c r="G7537">
        <f>Weighting!$H$25</f>
        <v>0</v>
      </c>
      <c r="H7537">
        <f t="array" ref="H7537">FREQUENCY(IF('Data Transformation'!$B$4:$B$8425=B7515,'Data Transformation'!$G$4:$G$8425),'Bin Analysis'!$B7537)</f>
        <v>2073</v>
      </c>
      <c r="I7537">
        <f t="shared" si="940"/>
        <v>0</v>
      </c>
      <c r="J7537">
        <f t="shared" si="941"/>
        <v>0</v>
      </c>
      <c r="K7537">
        <f>J7537*Weighting!$W$25</f>
        <v>0</v>
      </c>
      <c r="M7537" s="14"/>
    </row>
    <row r="7538" spans="1:25" x14ac:dyDescent="0.55000000000000004">
      <c r="O7538"/>
      <c r="P7538"/>
      <c r="Q7538"/>
      <c r="R7538"/>
    </row>
    <row r="7539" spans="1:25" ht="23.35" x14ac:dyDescent="0.8">
      <c r="A7539" s="21" t="s">
        <v>0</v>
      </c>
      <c r="B7539" s="21" t="str">
        <f>IFERROR(VLOOKUP(C7539,'Data Transformation'!$L$6:$M$426,2,FALSE),"")</f>
        <v/>
      </c>
      <c r="C7539" s="21">
        <f>C7515+1</f>
        <v>314</v>
      </c>
      <c r="D7539" s="21"/>
      <c r="E7539" s="21"/>
      <c r="F7539" s="21"/>
      <c r="G7539" s="21"/>
      <c r="H7539" s="22"/>
      <c r="I7539" s="22"/>
      <c r="J7539" s="22"/>
      <c r="K7539" s="21"/>
      <c r="L7539" s="21" t="str">
        <f>B7539</f>
        <v/>
      </c>
      <c r="M7539" s="23" t="e">
        <f>INDEX('Data Transformation'!$O$4:$O$424,MATCH($B7539,'Data Transformation'!$M$4:$M$424,0),MATCH($M$2,'Data Transformation'!$O$3,0))</f>
        <v>#N/A</v>
      </c>
      <c r="N7539" s="27" t="e">
        <f>IF('Input and Summary Results'!$J$16="minimum",'Bin Analysis'!X7540/(M7539-1),'Bin Analysis'!Y7539/('Bin Analysis'!M7539-1))</f>
        <v>#N/A</v>
      </c>
      <c r="O7539" s="27" t="e">
        <f>IF(M7539=FALSE,NA(),(VLOOKUP(1,C7542:K7561,4,FALSE))/(M7539-1))</f>
        <v>#N/A</v>
      </c>
      <c r="P7539" s="27" t="e">
        <f>IF(M7539=FALSE,NA(),SUM(J7542:J7561)/Weighting!$S$5)</f>
        <v>#N/A</v>
      </c>
      <c r="Q7539" s="27" t="e">
        <f>IF(M7539=FALSE,NA(),SUM(K7542:K7561)/Weighting!$S$6)</f>
        <v>#N/A</v>
      </c>
      <c r="R7539" s="27" t="e">
        <f>IF(M7539=FALSE,NA(),(VLOOKUP(1,G7542:K7561,3,FALSE))/(M7539-1))</f>
        <v>#N/A</v>
      </c>
      <c r="S7539" s="22" t="e">
        <f>IF(M7539=FALSE,NA(),IF(SUM(J7542:J7561)=2,"yes","no"))</f>
        <v>#N/A</v>
      </c>
      <c r="X7539" s="2" cm="2">
        <f t="array" ref="X7539:X7540">FREQUENCY(IF('Data Transformation'!$B$425:$B$6424='Bin Analysis'!L7539,'Data Transformation'!$G$425:$G$6424),'Data Transformation'!$U$11)</f>
        <v>0</v>
      </c>
      <c r="Y7539" s="2" cm="2">
        <f t="array" ref="Y7539:Y7540">FREQUENCY(IF('Data Transformation'!$B$425:$B$6424='Bin Analysis'!L7539,'Data Transformation'!$G$425:$G$6424),'Data Transformation'!$U$12)</f>
        <v>0</v>
      </c>
    </row>
    <row r="7540" spans="1:25" x14ac:dyDescent="0.55000000000000004">
      <c r="A7540" s="14" t="s">
        <v>67</v>
      </c>
      <c r="B7540" t="s">
        <v>47</v>
      </c>
      <c r="C7540" t="s">
        <v>5</v>
      </c>
      <c r="D7540" t="s">
        <v>100</v>
      </c>
      <c r="E7540" t="s">
        <v>101</v>
      </c>
      <c r="F7540" t="s">
        <v>102</v>
      </c>
      <c r="G7540" t="s">
        <v>70</v>
      </c>
      <c r="H7540" t="s">
        <v>31</v>
      </c>
      <c r="I7540" t="s">
        <v>32</v>
      </c>
      <c r="J7540" t="s">
        <v>46</v>
      </c>
      <c r="K7540" s="14" t="s">
        <v>45</v>
      </c>
      <c r="M7540" s="14"/>
      <c r="X7540" s="2">
        <v>0</v>
      </c>
      <c r="Y7540" s="2">
        <v>0</v>
      </c>
    </row>
    <row r="7541" spans="1:25" x14ac:dyDescent="0.55000000000000004">
      <c r="A7541" s="32"/>
      <c r="D7541" t="e">
        <f>IF(C7541=1,'Data Transformation'!$G$3+0.5*'Data Transformation'!$W$25,IF(C7542=1,D7542-'Data Transformation'!$W$25,FALSE))</f>
        <v>#NUM!</v>
      </c>
      <c r="E7541">
        <f t="array" ref="E7541">IF(ISLOGICAL(D7541),"",FREQUENCY(IF('Data Transformation'!$B$425:$B$8425='Bin Analysis'!$B7539,'Data Transformation'!$G$425:$G$8425),D7541))</f>
        <v>2001</v>
      </c>
      <c r="F7541" t="e">
        <f>IF(ISLOGICAL(D7541),"",E7541-E7540)</f>
        <v>#VALUE!</v>
      </c>
      <c r="M7541" s="14"/>
    </row>
    <row r="7542" spans="1:25" x14ac:dyDescent="0.55000000000000004">
      <c r="A7542" s="32" t="e">
        <f>IF(Weighting!$P$6&gt;0,B7542,"")</f>
        <v>#NUM!</v>
      </c>
      <c r="B7542" t="e">
        <f>Weighting!$C$6</f>
        <v>#DIV/0!</v>
      </c>
      <c r="C7542" t="e">
        <f>Weighting!$F$6</f>
        <v>#NUM!</v>
      </c>
      <c r="D7542" t="e">
        <f>IF(C7542=1,'Data Transformation'!$G$3+0.5*'Data Transformation'!$W$25,IF(C7543=1,D7543-'Data Transformation'!$W$25,FALSE))</f>
        <v>#NUM!</v>
      </c>
      <c r="E7542">
        <f t="array" ref="E7542">IF(ISLOGICAL(D7542),"",FREQUENCY(IF('Data Transformation'!$B$425:$B$8425='Bin Analysis'!$B7539,'Data Transformation'!$G$425:$G$8425),D7542))</f>
        <v>2001</v>
      </c>
      <c r="F7542">
        <f>IF(ISLOGICAL(D7542),"",E7542-E7541)</f>
        <v>0</v>
      </c>
      <c r="G7542">
        <f>Weighting!$H$6</f>
        <v>1</v>
      </c>
      <c r="H7542">
        <f t="array" ref="H7542">FREQUENCY(IF('Data Transformation'!$B$4:$B$8425=B7539,'Data Transformation'!$G$4:$G$8425),'Bin Analysis'!$B7542)</f>
        <v>2073</v>
      </c>
      <c r="I7542">
        <f>H7542-H7541</f>
        <v>2073</v>
      </c>
      <c r="J7542">
        <f>IF(I7542=0,0,1)</f>
        <v>1</v>
      </c>
      <c r="K7542" t="e">
        <f>J7542*Weighting!$W$6</f>
        <v>#NUM!</v>
      </c>
      <c r="M7542" s="14"/>
    </row>
    <row r="7543" spans="1:25" x14ac:dyDescent="0.55000000000000004">
      <c r="A7543" s="32" t="str">
        <f>IF(Weighting!$P$7&gt;0,B7543,"")</f>
        <v/>
      </c>
      <c r="B7543" t="e">
        <f>Weighting!$C$7</f>
        <v>#DIV/0!</v>
      </c>
      <c r="C7543" t="e">
        <f>Weighting!$F$7</f>
        <v>#NUM!</v>
      </c>
      <c r="D7543" t="e">
        <f>IF(C7543=1,'Data Transformation'!$G$3+0.5*'Data Transformation'!$W$25,IF(C7544=1,D7544-'Data Transformation'!$W$25,FALSE))</f>
        <v>#NUM!</v>
      </c>
      <c r="E7543">
        <f t="array" ref="E7543">IF(ISLOGICAL(D7543),"",FREQUENCY(IF('Data Transformation'!$B$425:$B$8425='Bin Analysis'!$B7539,'Data Transformation'!$G$425:$G$8425),D7543))</f>
        <v>2001</v>
      </c>
      <c r="F7543">
        <f t="shared" ref="F7543:F7561" si="942">IF(ISLOGICAL(D7543),"",E7543-E7542)</f>
        <v>0</v>
      </c>
      <c r="G7543">
        <f>Weighting!$H$7</f>
        <v>0</v>
      </c>
      <c r="H7543">
        <f t="array" ref="H7543">FREQUENCY(IF('Data Transformation'!$B$4:$B$8425=B7539,'Data Transformation'!$G$4:$G$8425),'Bin Analysis'!$B7543)</f>
        <v>2073</v>
      </c>
      <c r="I7543">
        <f t="shared" ref="I7543:I7561" si="943">H7543-H7542</f>
        <v>0</v>
      </c>
      <c r="J7543">
        <f>IF(I7543=0,0,1)</f>
        <v>0</v>
      </c>
      <c r="K7543">
        <f>J7543*Weighting!$W$7</f>
        <v>0</v>
      </c>
      <c r="M7543" s="14"/>
    </row>
    <row r="7544" spans="1:25" x14ac:dyDescent="0.55000000000000004">
      <c r="A7544" s="32" t="str">
        <f>IF(Weighting!$P$8&gt;0,B7544,"")</f>
        <v/>
      </c>
      <c r="B7544" t="e">
        <f>Weighting!$C$8</f>
        <v>#DIV/0!</v>
      </c>
      <c r="C7544" t="e">
        <f>Weighting!$F$8</f>
        <v>#NUM!</v>
      </c>
      <c r="D7544" t="e">
        <f>IF(C7544=1,'Data Transformation'!$G$3+0.5*'Data Transformation'!$W$25,IF(C7545=1,D7545-'Data Transformation'!$W$25,FALSE))</f>
        <v>#NUM!</v>
      </c>
      <c r="E7544">
        <f t="array" ref="E7544">IF(ISLOGICAL(D7544),"",FREQUENCY(IF('Data Transformation'!$B$425:$B$8425='Bin Analysis'!$B7539,'Data Transformation'!$G$425:$G$8425),D7544))</f>
        <v>2001</v>
      </c>
      <c r="F7544">
        <f t="shared" si="942"/>
        <v>0</v>
      </c>
      <c r="G7544">
        <f>Weighting!$H$8</f>
        <v>0</v>
      </c>
      <c r="H7544">
        <f t="array" ref="H7544">FREQUENCY(IF('Data Transformation'!$B$4:$B$8425=B7539,'Data Transformation'!$G$4:$G$8425),'Bin Analysis'!$B7544)</f>
        <v>2073</v>
      </c>
      <c r="I7544">
        <f t="shared" si="943"/>
        <v>0</v>
      </c>
      <c r="J7544">
        <f t="shared" ref="J7544:J7561" si="944">IF(I7544=0,0,1)</f>
        <v>0</v>
      </c>
      <c r="K7544">
        <f>J7544*Weighting!$W$8</f>
        <v>0</v>
      </c>
      <c r="M7544" s="14"/>
    </row>
    <row r="7545" spans="1:25" x14ac:dyDescent="0.55000000000000004">
      <c r="A7545" s="32" t="str">
        <f>IF(Weighting!$P$9&gt;0,B7545,"")</f>
        <v/>
      </c>
      <c r="B7545" s="50" t="e">
        <f>Weighting!$C$9</f>
        <v>#DIV/0!</v>
      </c>
      <c r="C7545" t="e">
        <f>Weighting!$F$9</f>
        <v>#NUM!</v>
      </c>
      <c r="D7545" t="e">
        <f>IF(C7545=1,'Data Transformation'!$G$3+0.5*'Data Transformation'!$W$25,IF(C7546=1,D7546-'Data Transformation'!$W$25,FALSE))</f>
        <v>#NUM!</v>
      </c>
      <c r="E7545">
        <f t="array" ref="E7545">IF(ISLOGICAL(D7545),"",FREQUENCY(IF('Data Transformation'!$B$425:$B$8425='Bin Analysis'!$B7539,'Data Transformation'!$G$425:$G$8425),D7545))</f>
        <v>2001</v>
      </c>
      <c r="F7545">
        <f t="shared" si="942"/>
        <v>0</v>
      </c>
      <c r="G7545">
        <f>Weighting!$H$9</f>
        <v>0</v>
      </c>
      <c r="H7545">
        <f t="array" ref="H7545">FREQUENCY(IF('Data Transformation'!$B$4:$B$8425=B7539,'Data Transformation'!$G$4:$G$8425),'Bin Analysis'!$B7545)</f>
        <v>2073</v>
      </c>
      <c r="I7545">
        <f t="shared" si="943"/>
        <v>0</v>
      </c>
      <c r="J7545">
        <f t="shared" si="944"/>
        <v>0</v>
      </c>
      <c r="K7545">
        <f>J7545*Weighting!$W$9</f>
        <v>0</v>
      </c>
      <c r="M7545" s="14"/>
    </row>
    <row r="7546" spans="1:25" x14ac:dyDescent="0.55000000000000004">
      <c r="A7546" s="32" t="str">
        <f>IF(Weighting!$P$10&gt;0,B7546,"")</f>
        <v/>
      </c>
      <c r="B7546" t="e">
        <f>Weighting!$C$10</f>
        <v>#DIV/0!</v>
      </c>
      <c r="C7546" t="e">
        <f>Weighting!$F$10</f>
        <v>#NUM!</v>
      </c>
      <c r="D7546" t="e">
        <f>IF(C7546=1,'Data Transformation'!$G$3+0.5*'Data Transformation'!$W$25,IF(C7547=1,D7547-'Data Transformation'!$W$25,FALSE))</f>
        <v>#NUM!</v>
      </c>
      <c r="E7546">
        <f t="array" ref="E7546">IF(ISLOGICAL(D7546),"",FREQUENCY(IF('Data Transformation'!$B$425:$B$8425='Bin Analysis'!$B7539,'Data Transformation'!$G$425:$G$8425),D7546))</f>
        <v>2001</v>
      </c>
      <c r="F7546">
        <f t="shared" si="942"/>
        <v>0</v>
      </c>
      <c r="G7546">
        <f>Weighting!$H$10</f>
        <v>0</v>
      </c>
      <c r="H7546">
        <f t="array" ref="H7546">FREQUENCY(IF('Data Transformation'!$B$4:$B$8425=B7539,'Data Transformation'!$G$4:$G$8425),'Bin Analysis'!$B7546)</f>
        <v>2073</v>
      </c>
      <c r="I7546">
        <f t="shared" si="943"/>
        <v>0</v>
      </c>
      <c r="J7546">
        <f t="shared" si="944"/>
        <v>0</v>
      </c>
      <c r="K7546">
        <f>J7546*Weighting!$W$10</f>
        <v>0</v>
      </c>
      <c r="M7546" s="14"/>
    </row>
    <row r="7547" spans="1:25" x14ac:dyDescent="0.55000000000000004">
      <c r="A7547" s="32" t="str">
        <f>IF(Weighting!$P$11&gt;0,B7547,"")</f>
        <v/>
      </c>
      <c r="B7547" t="e">
        <f>Weighting!$C$11</f>
        <v>#DIV/0!</v>
      </c>
      <c r="C7547" t="e">
        <f>Weighting!$F$11</f>
        <v>#NUM!</v>
      </c>
      <c r="D7547" t="e">
        <f>IF(C7547=1,'Data Transformation'!$G$3+0.5*'Data Transformation'!$W$25,IF(C7548=1,D7548-'Data Transformation'!$W$25,FALSE))</f>
        <v>#NUM!</v>
      </c>
      <c r="E7547">
        <f t="array" ref="E7547">IF(ISLOGICAL(D7547),"",FREQUENCY(IF('Data Transformation'!$B$425:$B$8425='Bin Analysis'!$B7539,'Data Transformation'!$G$425:$G$8425),D7547))</f>
        <v>2001</v>
      </c>
      <c r="F7547">
        <f t="shared" si="942"/>
        <v>0</v>
      </c>
      <c r="G7547">
        <f>Weighting!$H$11</f>
        <v>0</v>
      </c>
      <c r="H7547">
        <f t="array" ref="H7547">FREQUENCY(IF('Data Transformation'!$B$4:$B$8425=B7539,'Data Transformation'!$G$4:$G$8425),'Bin Analysis'!$B7547)</f>
        <v>2073</v>
      </c>
      <c r="I7547">
        <f t="shared" si="943"/>
        <v>0</v>
      </c>
      <c r="J7547">
        <f t="shared" si="944"/>
        <v>0</v>
      </c>
      <c r="K7547">
        <f>J7547*Weighting!$W$11</f>
        <v>0</v>
      </c>
      <c r="M7547" s="14"/>
    </row>
    <row r="7548" spans="1:25" x14ac:dyDescent="0.55000000000000004">
      <c r="A7548" s="32" t="str">
        <f>IF(Weighting!$P$12&gt;0,B7548,"")</f>
        <v/>
      </c>
      <c r="B7548" t="e">
        <f>Weighting!$C$12</f>
        <v>#DIV/0!</v>
      </c>
      <c r="C7548" t="e">
        <f>Weighting!$F$12</f>
        <v>#NUM!</v>
      </c>
      <c r="D7548" t="e">
        <f>IF(C7548=1,'Data Transformation'!$G$3+0.5*'Data Transformation'!$W$25,IF(C7549=1,D7549-'Data Transformation'!$W$25,FALSE))</f>
        <v>#NUM!</v>
      </c>
      <c r="E7548">
        <f t="array" ref="E7548">IF(ISLOGICAL(D7548),"",FREQUENCY(IF('Data Transformation'!$B$425:$B$8425='Bin Analysis'!$B7539,'Data Transformation'!$G$425:$G$8425),D7548))</f>
        <v>2001</v>
      </c>
      <c r="F7548">
        <f t="shared" si="942"/>
        <v>0</v>
      </c>
      <c r="G7548">
        <f>Weighting!$H$12</f>
        <v>0</v>
      </c>
      <c r="H7548">
        <f t="array" ref="H7548">FREQUENCY(IF('Data Transformation'!$B$4:$B$8425=B7539,'Data Transformation'!$G$4:$G$8425),'Bin Analysis'!$B7548)</f>
        <v>2073</v>
      </c>
      <c r="I7548">
        <f t="shared" si="943"/>
        <v>0</v>
      </c>
      <c r="J7548">
        <f t="shared" si="944"/>
        <v>0</v>
      </c>
      <c r="K7548">
        <f>J7548*Weighting!$W$12</f>
        <v>0</v>
      </c>
      <c r="M7548" s="14"/>
    </row>
    <row r="7549" spans="1:25" x14ac:dyDescent="0.55000000000000004">
      <c r="A7549" s="32" t="str">
        <f>IF(Weighting!$P$13&gt;0,B7549,"")</f>
        <v/>
      </c>
      <c r="B7549" t="e">
        <f>Weighting!$C$13</f>
        <v>#DIV/0!</v>
      </c>
      <c r="C7549" t="e">
        <f>Weighting!$F$13</f>
        <v>#NUM!</v>
      </c>
      <c r="D7549" t="e">
        <f>IF(C7549=1,'Data Transformation'!$G$3+0.5*'Data Transformation'!$W$25,IF(C7550=1,D7550-'Data Transformation'!$W$25,FALSE))</f>
        <v>#NUM!</v>
      </c>
      <c r="E7549">
        <f t="array" ref="E7549">IF(ISLOGICAL(D7549),"",FREQUENCY(IF('Data Transformation'!$B$425:$B$8425='Bin Analysis'!$B7539,'Data Transformation'!$G$425:$G$8425),D7549))</f>
        <v>2001</v>
      </c>
      <c r="F7549">
        <f t="shared" si="942"/>
        <v>0</v>
      </c>
      <c r="G7549">
        <f>Weighting!$H$13</f>
        <v>0</v>
      </c>
      <c r="H7549">
        <f t="array" ref="H7549">FREQUENCY(IF('Data Transformation'!$B$4:$B$8425=B7539,'Data Transformation'!$G$4:$G$8425),'Bin Analysis'!$B7549)</f>
        <v>2073</v>
      </c>
      <c r="I7549">
        <f t="shared" si="943"/>
        <v>0</v>
      </c>
      <c r="J7549">
        <f t="shared" si="944"/>
        <v>0</v>
      </c>
      <c r="K7549">
        <f>J7549*Weighting!$W$13</f>
        <v>0</v>
      </c>
      <c r="M7549" s="14"/>
    </row>
    <row r="7550" spans="1:25" x14ac:dyDescent="0.55000000000000004">
      <c r="A7550" s="32" t="str">
        <f>IF(Weighting!$P$14&gt;0,B7550,"")</f>
        <v/>
      </c>
      <c r="B7550" t="e">
        <f>Weighting!$C$14</f>
        <v>#DIV/0!</v>
      </c>
      <c r="C7550" t="e">
        <f>Weighting!$F$14</f>
        <v>#NUM!</v>
      </c>
      <c r="D7550" t="e">
        <f>IF(C7550=1,'Data Transformation'!$G$3+0.5*'Data Transformation'!$W$25,IF(C7551=1,D7551-'Data Transformation'!$W$25,FALSE))</f>
        <v>#NUM!</v>
      </c>
      <c r="E7550">
        <f t="array" ref="E7550">IF(ISLOGICAL(D7550),"",FREQUENCY(IF('Data Transformation'!$B$425:$B$8425='Bin Analysis'!$B7539,'Data Transformation'!$G$425:$G$8425),D7550))</f>
        <v>2001</v>
      </c>
      <c r="F7550">
        <f t="shared" si="942"/>
        <v>0</v>
      </c>
      <c r="G7550">
        <f>Weighting!$H$14</f>
        <v>0</v>
      </c>
      <c r="H7550">
        <f t="array" ref="H7550">FREQUENCY(IF('Data Transformation'!$B$4:$B$8425=B7539,'Data Transformation'!$G$4:$G$8425),'Bin Analysis'!$B7550)</f>
        <v>2073</v>
      </c>
      <c r="I7550">
        <f t="shared" si="943"/>
        <v>0</v>
      </c>
      <c r="J7550">
        <f t="shared" si="944"/>
        <v>0</v>
      </c>
      <c r="K7550">
        <f>J7550*Weighting!$W$14</f>
        <v>0</v>
      </c>
      <c r="M7550" s="14"/>
    </row>
    <row r="7551" spans="1:25" x14ac:dyDescent="0.55000000000000004">
      <c r="A7551" s="32" t="str">
        <f>IF(Weighting!$P$15&gt;0,B7551,"")</f>
        <v/>
      </c>
      <c r="B7551" t="e">
        <f>Weighting!$C$15</f>
        <v>#DIV/0!</v>
      </c>
      <c r="C7551" t="e">
        <f>Weighting!$F$15</f>
        <v>#NUM!</v>
      </c>
      <c r="D7551" t="e">
        <f>IF(C7551=1,'Data Transformation'!$G$3+0.5*'Data Transformation'!$W$25,IF(C7552=1,D7552-'Data Transformation'!$W$25,FALSE))</f>
        <v>#NUM!</v>
      </c>
      <c r="E7551">
        <f t="array" ref="E7551">IF(ISLOGICAL(D7551),"",FREQUENCY(IF('Data Transformation'!$B$425:$B$8425='Bin Analysis'!$B7539,'Data Transformation'!$G$425:$G$8425),D7551))</f>
        <v>2001</v>
      </c>
      <c r="F7551">
        <f t="shared" si="942"/>
        <v>0</v>
      </c>
      <c r="G7551">
        <f>Weighting!$H$15</f>
        <v>0</v>
      </c>
      <c r="H7551">
        <f t="array" ref="H7551">FREQUENCY(IF('Data Transformation'!$B$4:$B$8425=B7539,'Data Transformation'!$G$4:$G$8425),'Bin Analysis'!$B7551)</f>
        <v>2073</v>
      </c>
      <c r="I7551">
        <f t="shared" si="943"/>
        <v>0</v>
      </c>
      <c r="J7551">
        <f t="shared" si="944"/>
        <v>0</v>
      </c>
      <c r="K7551">
        <f>J7551*Weighting!$W$15</f>
        <v>0</v>
      </c>
      <c r="M7551" s="14"/>
    </row>
    <row r="7552" spans="1:25" x14ac:dyDescent="0.55000000000000004">
      <c r="A7552" s="32" t="str">
        <f>IF(Weighting!$P$16&gt;0,B7552,"")</f>
        <v/>
      </c>
      <c r="B7552" t="e">
        <f>Weighting!$C$16</f>
        <v>#DIV/0!</v>
      </c>
      <c r="C7552" t="e">
        <f>Weighting!$F$16</f>
        <v>#NUM!</v>
      </c>
      <c r="D7552" t="e">
        <f>IF(C7552=1,'Data Transformation'!$G$3+0.5*'Data Transformation'!$W$25,IF(C7553=1,D7553-'Data Transformation'!$W$25,FALSE))</f>
        <v>#NUM!</v>
      </c>
      <c r="E7552">
        <f t="array" ref="E7552">IF(ISLOGICAL(D7552),"",FREQUENCY(IF('Data Transformation'!$B$425:$B$8425='Bin Analysis'!$B7539,'Data Transformation'!$G$425:$G$8425),D7552))</f>
        <v>2001</v>
      </c>
      <c r="F7552">
        <f t="shared" si="942"/>
        <v>0</v>
      </c>
      <c r="G7552">
        <f>Weighting!$H$16</f>
        <v>0</v>
      </c>
      <c r="H7552">
        <f t="array" ref="H7552">FREQUENCY(IF('Data Transformation'!$B$4:$B$8425=B7539,'Data Transformation'!$G$4:$G$8425),'Bin Analysis'!$B7552)</f>
        <v>2073</v>
      </c>
      <c r="I7552">
        <f t="shared" si="943"/>
        <v>0</v>
      </c>
      <c r="J7552">
        <f t="shared" si="944"/>
        <v>0</v>
      </c>
      <c r="K7552">
        <f>J7552*Weighting!$W$16</f>
        <v>0</v>
      </c>
      <c r="M7552" s="14"/>
    </row>
    <row r="7553" spans="1:25" x14ac:dyDescent="0.55000000000000004">
      <c r="A7553" s="32" t="str">
        <f>IF(Weighting!$P$17&gt;0,B7553,"")</f>
        <v/>
      </c>
      <c r="B7553" t="e">
        <f>Weighting!$C$17</f>
        <v>#DIV/0!</v>
      </c>
      <c r="C7553" t="e">
        <f>Weighting!$F$17</f>
        <v>#NUM!</v>
      </c>
      <c r="D7553" t="e">
        <f>IF(C7553=1,'Data Transformation'!$G$3+0.5*'Data Transformation'!$W$25,IF(C7554=1,D7554-'Data Transformation'!$W$25,FALSE))</f>
        <v>#NUM!</v>
      </c>
      <c r="E7553">
        <f t="array" ref="E7553">IF(ISLOGICAL(D7553),"",FREQUENCY(IF('Data Transformation'!$B$425:$B$8425='Bin Analysis'!$B7539,'Data Transformation'!$G$425:$G$8425),D7553))</f>
        <v>2001</v>
      </c>
      <c r="F7553">
        <f t="shared" si="942"/>
        <v>0</v>
      </c>
      <c r="G7553">
        <f>Weighting!$H$17</f>
        <v>0</v>
      </c>
      <c r="H7553">
        <f t="array" ref="H7553">FREQUENCY(IF('Data Transformation'!$B$4:$B$8425=B7539,'Data Transformation'!$G$4:$G$8425),'Bin Analysis'!$B7553)</f>
        <v>2073</v>
      </c>
      <c r="I7553">
        <f t="shared" si="943"/>
        <v>0</v>
      </c>
      <c r="J7553">
        <f t="shared" si="944"/>
        <v>0</v>
      </c>
      <c r="K7553">
        <f>J7553*Weighting!$W$17</f>
        <v>0</v>
      </c>
      <c r="M7553" s="14"/>
    </row>
    <row r="7554" spans="1:25" x14ac:dyDescent="0.55000000000000004">
      <c r="A7554" s="32" t="str">
        <f>IF(Weighting!$P$18&gt;0,B7554,"")</f>
        <v/>
      </c>
      <c r="B7554" t="e">
        <f>Weighting!$C$18</f>
        <v>#DIV/0!</v>
      </c>
      <c r="C7554" t="e">
        <f>Weighting!$F$18</f>
        <v>#NUM!</v>
      </c>
      <c r="D7554" t="e">
        <f>IF(C7554=1,'Data Transformation'!$G$3+0.5*'Data Transformation'!$W$25,IF(C7555=1,D7555-'Data Transformation'!$W$25,FALSE))</f>
        <v>#NUM!</v>
      </c>
      <c r="E7554">
        <f t="array" ref="E7554">IF(ISLOGICAL(D7554),"",FREQUENCY(IF('Data Transformation'!$B$425:$B$8425='Bin Analysis'!$B7539,'Data Transformation'!$G$425:$G$8425),D7554))</f>
        <v>2001</v>
      </c>
      <c r="F7554">
        <f t="shared" si="942"/>
        <v>0</v>
      </c>
      <c r="G7554">
        <f>Weighting!$H$18</f>
        <v>0</v>
      </c>
      <c r="H7554">
        <f t="array" ref="H7554">FREQUENCY(IF('Data Transformation'!$B$4:$B$8425=B7539,'Data Transformation'!$G$4:$G$8425),'Bin Analysis'!$B7554)</f>
        <v>2073</v>
      </c>
      <c r="I7554">
        <f t="shared" si="943"/>
        <v>0</v>
      </c>
      <c r="J7554">
        <f t="shared" si="944"/>
        <v>0</v>
      </c>
      <c r="K7554">
        <f>J7554*Weighting!$W$18</f>
        <v>0</v>
      </c>
      <c r="M7554" s="14"/>
    </row>
    <row r="7555" spans="1:25" x14ac:dyDescent="0.55000000000000004">
      <c r="A7555" s="32" t="str">
        <f>IF(Weighting!$P$19&gt;0,B7555,"")</f>
        <v/>
      </c>
      <c r="B7555" t="e">
        <f>Weighting!$C$19</f>
        <v>#DIV/0!</v>
      </c>
      <c r="C7555" t="e">
        <f>Weighting!$F$19</f>
        <v>#NUM!</v>
      </c>
      <c r="D7555" t="e">
        <f>IF(C7555=1,'Data Transformation'!$G$3+0.5*'Data Transformation'!$W$25,IF(C7556=1,D7556-'Data Transformation'!$W$25,FALSE))</f>
        <v>#NUM!</v>
      </c>
      <c r="E7555">
        <f t="array" ref="E7555">IF(ISLOGICAL(D7555),"",FREQUENCY(IF('Data Transformation'!$B$425:$B$8425='Bin Analysis'!$B7539,'Data Transformation'!$G$425:$G$8425),D7555))</f>
        <v>2001</v>
      </c>
      <c r="F7555">
        <f t="shared" si="942"/>
        <v>0</v>
      </c>
      <c r="G7555">
        <f>Weighting!$H$19</f>
        <v>0</v>
      </c>
      <c r="H7555">
        <f t="array" ref="H7555">FREQUENCY(IF('Data Transformation'!$B$4:$B$8425=B7539,'Data Transformation'!$G$4:$G$8425),'Bin Analysis'!$B7555)</f>
        <v>2073</v>
      </c>
      <c r="I7555">
        <f t="shared" si="943"/>
        <v>0</v>
      </c>
      <c r="J7555">
        <f t="shared" si="944"/>
        <v>0</v>
      </c>
      <c r="K7555">
        <f>J7555*Weighting!$W$19</f>
        <v>0</v>
      </c>
      <c r="M7555" s="14"/>
    </row>
    <row r="7556" spans="1:25" x14ac:dyDescent="0.55000000000000004">
      <c r="A7556" s="32" t="str">
        <f>IF(Weighting!$P$20&gt;0,B7556,"")</f>
        <v/>
      </c>
      <c r="B7556" t="e">
        <f>Weighting!$C$20</f>
        <v>#DIV/0!</v>
      </c>
      <c r="C7556" t="e">
        <f>Weighting!$F$20</f>
        <v>#NUM!</v>
      </c>
      <c r="D7556" t="e">
        <f>IF(C7556=1,'Data Transformation'!$G$3+0.5*'Data Transformation'!$W$25,IF(C7557=1,D7557-'Data Transformation'!$W$25,FALSE))</f>
        <v>#NUM!</v>
      </c>
      <c r="E7556">
        <f t="array" ref="E7556">IF(ISLOGICAL(D7556),"",FREQUENCY(IF('Data Transformation'!$B$425:$B$8425='Bin Analysis'!$B7539,'Data Transformation'!$G$425:$G$8425),D7556))</f>
        <v>2001</v>
      </c>
      <c r="F7556">
        <f t="shared" si="942"/>
        <v>0</v>
      </c>
      <c r="G7556">
        <f>Weighting!$H$20</f>
        <v>0</v>
      </c>
      <c r="H7556">
        <f t="array" ref="H7556">FREQUENCY(IF('Data Transformation'!$B$4:$B$8425=B7539,'Data Transformation'!$G$4:$G$8425),'Bin Analysis'!$B7556)</f>
        <v>2073</v>
      </c>
      <c r="I7556">
        <f t="shared" si="943"/>
        <v>0</v>
      </c>
      <c r="J7556">
        <f t="shared" si="944"/>
        <v>0</v>
      </c>
      <c r="K7556">
        <f>J7556*Weighting!$W$20</f>
        <v>0</v>
      </c>
      <c r="M7556" s="14"/>
    </row>
    <row r="7557" spans="1:25" x14ac:dyDescent="0.55000000000000004">
      <c r="A7557" s="32" t="str">
        <f>IF(Weighting!$P$21&gt;0,B7557,"")</f>
        <v/>
      </c>
      <c r="B7557" t="e">
        <f>Weighting!$C$21</f>
        <v>#DIV/0!</v>
      </c>
      <c r="C7557" t="e">
        <f>Weighting!$F$21</f>
        <v>#NUM!</v>
      </c>
      <c r="D7557" t="e">
        <f>IF(C7557=1,'Data Transformation'!$G$3+0.5*'Data Transformation'!$W$25,IF(C7558=1,D7558-'Data Transformation'!$W$25,FALSE))</f>
        <v>#NUM!</v>
      </c>
      <c r="E7557">
        <f t="array" ref="E7557">IF(ISLOGICAL(D7557),"",FREQUENCY(IF('Data Transformation'!$B$425:$B$8425='Bin Analysis'!$B7539,'Data Transformation'!$G$425:$G$8425),D7557))</f>
        <v>2001</v>
      </c>
      <c r="F7557">
        <f t="shared" si="942"/>
        <v>0</v>
      </c>
      <c r="G7557">
        <f>Weighting!$H$21</f>
        <v>0</v>
      </c>
      <c r="H7557">
        <f t="array" ref="H7557">FREQUENCY(IF('Data Transformation'!$B$4:$B$8425=B7539,'Data Transformation'!$G$4:$G$8425),'Bin Analysis'!$B7557)</f>
        <v>2073</v>
      </c>
      <c r="I7557">
        <f t="shared" si="943"/>
        <v>0</v>
      </c>
      <c r="J7557">
        <f t="shared" si="944"/>
        <v>0</v>
      </c>
      <c r="K7557">
        <f>J7557*Weighting!$W$21</f>
        <v>0</v>
      </c>
      <c r="M7557" s="14"/>
    </row>
    <row r="7558" spans="1:25" x14ac:dyDescent="0.55000000000000004">
      <c r="A7558" s="32" t="str">
        <f>IF(Weighting!$P$22&gt;0,B7558,"")</f>
        <v/>
      </c>
      <c r="B7558" t="e">
        <f>Weighting!$C$22</f>
        <v>#DIV/0!</v>
      </c>
      <c r="C7558" t="e">
        <f>Weighting!$F$22</f>
        <v>#NUM!</v>
      </c>
      <c r="D7558" t="e">
        <f>IF(C7558=1,'Data Transformation'!$G$3+0.5*'Data Transformation'!$W$25,IF(C7559=1,D7559-'Data Transformation'!$W$25,FALSE))</f>
        <v>#NUM!</v>
      </c>
      <c r="E7558">
        <f t="array" ref="E7558">IF(ISLOGICAL(D7558),"",FREQUENCY(IF('Data Transformation'!$B$425:$B$8425='Bin Analysis'!$B7539,'Data Transformation'!$G$425:$G$8425),D7558))</f>
        <v>2001</v>
      </c>
      <c r="F7558">
        <f t="shared" si="942"/>
        <v>0</v>
      </c>
      <c r="G7558">
        <f>Weighting!$H$22</f>
        <v>0</v>
      </c>
      <c r="H7558">
        <f t="array" ref="H7558">FREQUENCY(IF('Data Transformation'!$B$4:$B$8425=B7539,'Data Transformation'!$G$4:$G$8425),'Bin Analysis'!$B7558)</f>
        <v>2073</v>
      </c>
      <c r="I7558">
        <f t="shared" si="943"/>
        <v>0</v>
      </c>
      <c r="J7558">
        <f t="shared" si="944"/>
        <v>0</v>
      </c>
      <c r="K7558">
        <f>J7558*Weighting!$W$22</f>
        <v>0</v>
      </c>
      <c r="M7558" s="14"/>
    </row>
    <row r="7559" spans="1:25" x14ac:dyDescent="0.55000000000000004">
      <c r="A7559" s="32" t="str">
        <f>IF(Weighting!$P$23&gt;0,B7559,"")</f>
        <v/>
      </c>
      <c r="B7559" t="e">
        <f>Weighting!$C$23</f>
        <v>#DIV/0!</v>
      </c>
      <c r="C7559" t="e">
        <f>Weighting!$F$23</f>
        <v>#NUM!</v>
      </c>
      <c r="D7559" t="e">
        <f>IF(C7559=1,'Data Transformation'!$G$3+0.5*'Data Transformation'!$W$25,IF(C7560=1,D7560-'Data Transformation'!$W$25,FALSE))</f>
        <v>#NUM!</v>
      </c>
      <c r="E7559">
        <f t="array" ref="E7559">IF(ISLOGICAL(D7559),"",FREQUENCY(IF('Data Transformation'!$B$425:$B$8425='Bin Analysis'!$B7539,'Data Transformation'!$G$425:$G$8425),D7559))</f>
        <v>2001</v>
      </c>
      <c r="F7559">
        <f t="shared" si="942"/>
        <v>0</v>
      </c>
      <c r="G7559">
        <f>Weighting!$H$23</f>
        <v>0</v>
      </c>
      <c r="H7559">
        <f t="array" ref="H7559">FREQUENCY(IF('Data Transformation'!$B$4:$B$8425=B7539,'Data Transformation'!$G$4:$G$8425),'Bin Analysis'!$B7559)</f>
        <v>2073</v>
      </c>
      <c r="I7559">
        <f t="shared" si="943"/>
        <v>0</v>
      </c>
      <c r="J7559">
        <f t="shared" si="944"/>
        <v>0</v>
      </c>
      <c r="K7559">
        <f>J7559*Weighting!$W$23</f>
        <v>0</v>
      </c>
      <c r="M7559" s="14"/>
    </row>
    <row r="7560" spans="1:25" x14ac:dyDescent="0.55000000000000004">
      <c r="A7560" s="32" t="str">
        <f>IF(Weighting!$P$24&gt;0,B7560,"")</f>
        <v/>
      </c>
      <c r="B7560" t="e">
        <f>Weighting!$C$24</f>
        <v>#DIV/0!</v>
      </c>
      <c r="C7560" t="e">
        <f>Weighting!$F$24</f>
        <v>#NUM!</v>
      </c>
      <c r="D7560" t="e">
        <f>IF(C7560=1,'Data Transformation'!$G$3+0.5*'Data Transformation'!$W$25,IF(C7561=1,D7561-'Data Transformation'!$W$25,FALSE))</f>
        <v>#NUM!</v>
      </c>
      <c r="E7560">
        <f t="array" ref="E7560">IF(ISLOGICAL(D7560),"",FREQUENCY(IF('Data Transformation'!$B$425:$B$8425='Bin Analysis'!$B7539,'Data Transformation'!$G$425:$G$8425),D7560))</f>
        <v>2001</v>
      </c>
      <c r="F7560">
        <f t="shared" si="942"/>
        <v>0</v>
      </c>
      <c r="G7560">
        <f>Weighting!$H$24</f>
        <v>0</v>
      </c>
      <c r="H7560">
        <f t="array" ref="H7560">FREQUENCY(IF('Data Transformation'!$B$4:$B$8425=B7539,'Data Transformation'!$G$4:$G$8425),'Bin Analysis'!$B7560)</f>
        <v>2073</v>
      </c>
      <c r="I7560">
        <f t="shared" si="943"/>
        <v>0</v>
      </c>
      <c r="J7560">
        <f t="shared" si="944"/>
        <v>0</v>
      </c>
      <c r="K7560">
        <f>J7560*Weighting!$W$24</f>
        <v>0</v>
      </c>
      <c r="M7560" s="14"/>
    </row>
    <row r="7561" spans="1:25" x14ac:dyDescent="0.55000000000000004">
      <c r="A7561" s="32" t="str">
        <f>IF(Weighting!$P$25&gt;0,B7561,"")</f>
        <v/>
      </c>
      <c r="B7561" t="e">
        <f>Weighting!$C$25</f>
        <v>#DIV/0!</v>
      </c>
      <c r="C7561" t="e">
        <f>Weighting!$F$25</f>
        <v>#NUM!</v>
      </c>
      <c r="D7561" t="e">
        <f>IF(C7561=1,'Data Transformation'!$G$3+0.5*'Data Transformation'!$W$25,IF(C7562=1,D7562-'Data Transformation'!$W$25,FALSE))</f>
        <v>#NUM!</v>
      </c>
      <c r="E7561">
        <f t="array" ref="E7561">IF(ISLOGICAL(D7561),"",FREQUENCY(IF('Data Transformation'!$B$425:$B$8425='Bin Analysis'!$B7539,'Data Transformation'!$G$425:$G$8425),D7561))</f>
        <v>2001</v>
      </c>
      <c r="F7561">
        <f t="shared" si="942"/>
        <v>0</v>
      </c>
      <c r="G7561">
        <f>Weighting!$H$25</f>
        <v>0</v>
      </c>
      <c r="H7561">
        <f t="array" ref="H7561">FREQUENCY(IF('Data Transformation'!$B$4:$B$8425=B7539,'Data Transformation'!$G$4:$G$8425),'Bin Analysis'!$B7561)</f>
        <v>2073</v>
      </c>
      <c r="I7561">
        <f t="shared" si="943"/>
        <v>0</v>
      </c>
      <c r="J7561">
        <f t="shared" si="944"/>
        <v>0</v>
      </c>
      <c r="K7561">
        <f>J7561*Weighting!$W$25</f>
        <v>0</v>
      </c>
      <c r="M7561" s="14"/>
    </row>
    <row r="7562" spans="1:25" x14ac:dyDescent="0.55000000000000004">
      <c r="N7562" s="57"/>
      <c r="O7562"/>
      <c r="P7562"/>
      <c r="Q7562"/>
      <c r="R7562"/>
    </row>
    <row r="7563" spans="1:25" ht="23.35" x14ac:dyDescent="0.8">
      <c r="A7563" s="21" t="s">
        <v>0</v>
      </c>
      <c r="B7563" s="21" t="str">
        <f>IFERROR(VLOOKUP(C7563,'Data Transformation'!$L$6:$M$426,2,FALSE),"")</f>
        <v/>
      </c>
      <c r="C7563" s="21">
        <f>C7539+1</f>
        <v>315</v>
      </c>
      <c r="D7563" s="21"/>
      <c r="E7563" s="21"/>
      <c r="F7563" s="21"/>
      <c r="G7563" s="21"/>
      <c r="H7563" s="22"/>
      <c r="I7563" s="22"/>
      <c r="J7563" s="22"/>
      <c r="K7563" s="21"/>
      <c r="L7563" s="21" t="str">
        <f>B7563</f>
        <v/>
      </c>
      <c r="M7563" s="23" t="e">
        <f>INDEX('Data Transformation'!$O$4:$O$424,MATCH($B7563,'Data Transformation'!$M$4:$M$424,0),MATCH($M$2,'Data Transformation'!$O$3,0))</f>
        <v>#N/A</v>
      </c>
      <c r="N7563" s="27" t="e">
        <f>IF('Input and Summary Results'!$J$16="minimum",'Bin Analysis'!X7564/(M7563-1),'Bin Analysis'!Y7563/('Bin Analysis'!M7563-1))</f>
        <v>#N/A</v>
      </c>
      <c r="O7563" s="27" t="e">
        <f>IF(M7563=FALSE,NA(),(VLOOKUP(1,C7566:K7585,4,FALSE))/(M7563-1))</f>
        <v>#N/A</v>
      </c>
      <c r="P7563" s="27" t="e">
        <f>IF(M7563=FALSE,NA(),SUM(J7566:J7585)/Weighting!$S$5)</f>
        <v>#N/A</v>
      </c>
      <c r="Q7563" s="27" t="e">
        <f>IF(M7563=FALSE,NA(),SUM(K7566:K7585)/Weighting!$S$6)</f>
        <v>#N/A</v>
      </c>
      <c r="R7563" s="27" t="e">
        <f>IF(M7563=FALSE,NA(),(VLOOKUP(1,G7566:K7585,3,FALSE))/(M7563-1))</f>
        <v>#N/A</v>
      </c>
      <c r="S7563" s="22" t="e">
        <f>IF(M7563=FALSE,NA(),IF(SUM(J7566:J7585)=2,"yes","no"))</f>
        <v>#N/A</v>
      </c>
      <c r="X7563" s="2" cm="2">
        <f t="array" ref="X7563:X7564">FREQUENCY(IF('Data Transformation'!$B$425:$B$6424='Bin Analysis'!L7563,'Data Transformation'!$G$425:$G$6424),'Data Transformation'!$U$11)</f>
        <v>0</v>
      </c>
      <c r="Y7563" s="2" cm="2">
        <f t="array" ref="Y7563:Y7564">FREQUENCY(IF('Data Transformation'!$B$425:$B$6424='Bin Analysis'!L7563,'Data Transformation'!$G$425:$G$6424),'Data Transformation'!$U$12)</f>
        <v>0</v>
      </c>
    </row>
    <row r="7564" spans="1:25" x14ac:dyDescent="0.55000000000000004">
      <c r="A7564" s="14" t="s">
        <v>67</v>
      </c>
      <c r="B7564" t="s">
        <v>47</v>
      </c>
      <c r="C7564" t="s">
        <v>5</v>
      </c>
      <c r="D7564" t="s">
        <v>100</v>
      </c>
      <c r="E7564" t="s">
        <v>101</v>
      </c>
      <c r="F7564" t="s">
        <v>102</v>
      </c>
      <c r="G7564" t="s">
        <v>70</v>
      </c>
      <c r="H7564" t="s">
        <v>31</v>
      </c>
      <c r="I7564" t="s">
        <v>32</v>
      </c>
      <c r="J7564" t="s">
        <v>46</v>
      </c>
      <c r="K7564" s="14" t="s">
        <v>45</v>
      </c>
      <c r="M7564" s="14"/>
      <c r="X7564" s="2">
        <v>0</v>
      </c>
      <c r="Y7564" s="2">
        <v>0</v>
      </c>
    </row>
    <row r="7565" spans="1:25" x14ac:dyDescent="0.55000000000000004">
      <c r="A7565" s="32"/>
      <c r="D7565" t="e">
        <f>IF(C7565=1,'Data Transformation'!$G$3+0.5*'Data Transformation'!$W$25,IF(C7566=1,D7566-'Data Transformation'!$W$25,FALSE))</f>
        <v>#NUM!</v>
      </c>
      <c r="E7565">
        <f t="array" ref="E7565">IF(ISLOGICAL(D7565),"",FREQUENCY(IF('Data Transformation'!$B$425:$B$8425='Bin Analysis'!$B7563,'Data Transformation'!$G$425:$G$8425),D7565))</f>
        <v>2001</v>
      </c>
      <c r="F7565" t="e">
        <f>IF(ISLOGICAL(D7565),"",E7565-E7564)</f>
        <v>#VALUE!</v>
      </c>
      <c r="M7565" s="14"/>
    </row>
    <row r="7566" spans="1:25" x14ac:dyDescent="0.55000000000000004">
      <c r="A7566" s="32" t="e">
        <f>IF(Weighting!$P$6&gt;0,B7566,"")</f>
        <v>#NUM!</v>
      </c>
      <c r="B7566" t="e">
        <f>Weighting!$C$6</f>
        <v>#DIV/0!</v>
      </c>
      <c r="C7566" t="e">
        <f>Weighting!$F$6</f>
        <v>#NUM!</v>
      </c>
      <c r="D7566" t="e">
        <f>IF(C7566=1,'Data Transformation'!$G$3+0.5*'Data Transformation'!$W$25,IF(C7567=1,D7567-'Data Transformation'!$W$25,FALSE))</f>
        <v>#NUM!</v>
      </c>
      <c r="E7566">
        <f t="array" ref="E7566">IF(ISLOGICAL(D7566),"",FREQUENCY(IF('Data Transformation'!$B$425:$B$8425='Bin Analysis'!$B7563,'Data Transformation'!$G$425:$G$8425),D7566))</f>
        <v>2001</v>
      </c>
      <c r="F7566">
        <f>IF(ISLOGICAL(D7566),"",E7566-E7565)</f>
        <v>0</v>
      </c>
      <c r="G7566">
        <f>Weighting!$H$6</f>
        <v>1</v>
      </c>
      <c r="H7566">
        <f t="array" ref="H7566">FREQUENCY(IF('Data Transformation'!$B$4:$B$8425=B7563,'Data Transformation'!$G$4:$G$8425),'Bin Analysis'!$B7566)</f>
        <v>2073</v>
      </c>
      <c r="I7566">
        <f>H7566-H7565</f>
        <v>2073</v>
      </c>
      <c r="J7566">
        <f>IF(I7566=0,0,1)</f>
        <v>1</v>
      </c>
      <c r="K7566" t="e">
        <f>J7566*Weighting!$W$6</f>
        <v>#NUM!</v>
      </c>
      <c r="M7566" s="14"/>
    </row>
    <row r="7567" spans="1:25" x14ac:dyDescent="0.55000000000000004">
      <c r="A7567" s="32" t="str">
        <f>IF(Weighting!$P$7&gt;0,B7567,"")</f>
        <v/>
      </c>
      <c r="B7567" t="e">
        <f>Weighting!$C$7</f>
        <v>#DIV/0!</v>
      </c>
      <c r="C7567" t="e">
        <f>Weighting!$F$7</f>
        <v>#NUM!</v>
      </c>
      <c r="D7567" t="e">
        <f>IF(C7567=1,'Data Transformation'!$G$3+0.5*'Data Transformation'!$W$25,IF(C7568=1,D7568-'Data Transformation'!$W$25,FALSE))</f>
        <v>#NUM!</v>
      </c>
      <c r="E7567">
        <f t="array" ref="E7567">IF(ISLOGICAL(D7567),"",FREQUENCY(IF('Data Transformation'!$B$425:$B$8425='Bin Analysis'!$B7563,'Data Transformation'!$G$425:$G$8425),D7567))</f>
        <v>2001</v>
      </c>
      <c r="F7567">
        <f t="shared" ref="F7567:F7585" si="945">IF(ISLOGICAL(D7567),"",E7567-E7566)</f>
        <v>0</v>
      </c>
      <c r="G7567">
        <f>Weighting!$H$7</f>
        <v>0</v>
      </c>
      <c r="H7567">
        <f t="array" ref="H7567">FREQUENCY(IF('Data Transformation'!$B$4:$B$8425=B7563,'Data Transformation'!$G$4:$G$8425),'Bin Analysis'!$B7567)</f>
        <v>2073</v>
      </c>
      <c r="I7567">
        <f t="shared" ref="I7567:I7585" si="946">H7567-H7566</f>
        <v>0</v>
      </c>
      <c r="J7567">
        <f>IF(I7567=0,0,1)</f>
        <v>0</v>
      </c>
      <c r="K7567">
        <f>J7567*Weighting!$W$7</f>
        <v>0</v>
      </c>
      <c r="M7567" s="14"/>
    </row>
    <row r="7568" spans="1:25" x14ac:dyDescent="0.55000000000000004">
      <c r="A7568" s="32" t="str">
        <f>IF(Weighting!$P$8&gt;0,B7568,"")</f>
        <v/>
      </c>
      <c r="B7568" t="e">
        <f>Weighting!$C$8</f>
        <v>#DIV/0!</v>
      </c>
      <c r="C7568" t="e">
        <f>Weighting!$F$8</f>
        <v>#NUM!</v>
      </c>
      <c r="D7568" t="e">
        <f>IF(C7568=1,'Data Transformation'!$G$3+0.5*'Data Transformation'!$W$25,IF(C7569=1,D7569-'Data Transformation'!$W$25,FALSE))</f>
        <v>#NUM!</v>
      </c>
      <c r="E7568">
        <f t="array" ref="E7568">IF(ISLOGICAL(D7568),"",FREQUENCY(IF('Data Transformation'!$B$425:$B$8425='Bin Analysis'!$B7563,'Data Transformation'!$G$425:$G$8425),D7568))</f>
        <v>2001</v>
      </c>
      <c r="F7568">
        <f t="shared" si="945"/>
        <v>0</v>
      </c>
      <c r="G7568">
        <f>Weighting!$H$8</f>
        <v>0</v>
      </c>
      <c r="H7568">
        <f t="array" ref="H7568">FREQUENCY(IF('Data Transformation'!$B$4:$B$8425=B7563,'Data Transformation'!$G$4:$G$8425),'Bin Analysis'!$B7568)</f>
        <v>2073</v>
      </c>
      <c r="I7568">
        <f t="shared" si="946"/>
        <v>0</v>
      </c>
      <c r="J7568">
        <f t="shared" ref="J7568:J7585" si="947">IF(I7568=0,0,1)</f>
        <v>0</v>
      </c>
      <c r="K7568">
        <f>J7568*Weighting!$W$8</f>
        <v>0</v>
      </c>
      <c r="M7568" s="14"/>
    </row>
    <row r="7569" spans="1:13" x14ac:dyDescent="0.55000000000000004">
      <c r="A7569" s="32" t="str">
        <f>IF(Weighting!$P$9&gt;0,B7569,"")</f>
        <v/>
      </c>
      <c r="B7569" s="50" t="e">
        <f>Weighting!$C$9</f>
        <v>#DIV/0!</v>
      </c>
      <c r="C7569" t="e">
        <f>Weighting!$F$9</f>
        <v>#NUM!</v>
      </c>
      <c r="D7569" t="e">
        <f>IF(C7569=1,'Data Transformation'!$G$3+0.5*'Data Transformation'!$W$25,IF(C7570=1,D7570-'Data Transformation'!$W$25,FALSE))</f>
        <v>#NUM!</v>
      </c>
      <c r="E7569">
        <f t="array" ref="E7569">IF(ISLOGICAL(D7569),"",FREQUENCY(IF('Data Transformation'!$B$425:$B$8425='Bin Analysis'!$B7563,'Data Transformation'!$G$425:$G$8425),D7569))</f>
        <v>2001</v>
      </c>
      <c r="F7569">
        <f t="shared" si="945"/>
        <v>0</v>
      </c>
      <c r="G7569">
        <f>Weighting!$H$9</f>
        <v>0</v>
      </c>
      <c r="H7569">
        <f t="array" ref="H7569">FREQUENCY(IF('Data Transformation'!$B$4:$B$8425=B7563,'Data Transformation'!$G$4:$G$8425),'Bin Analysis'!$B7569)</f>
        <v>2073</v>
      </c>
      <c r="I7569">
        <f t="shared" si="946"/>
        <v>0</v>
      </c>
      <c r="J7569">
        <f t="shared" si="947"/>
        <v>0</v>
      </c>
      <c r="K7569">
        <f>J7569*Weighting!$W$9</f>
        <v>0</v>
      </c>
      <c r="M7569" s="14"/>
    </row>
    <row r="7570" spans="1:13" x14ac:dyDescent="0.55000000000000004">
      <c r="A7570" s="32" t="str">
        <f>IF(Weighting!$P$10&gt;0,B7570,"")</f>
        <v/>
      </c>
      <c r="B7570" t="e">
        <f>Weighting!$C$10</f>
        <v>#DIV/0!</v>
      </c>
      <c r="C7570" t="e">
        <f>Weighting!$F$10</f>
        <v>#NUM!</v>
      </c>
      <c r="D7570" t="e">
        <f>IF(C7570=1,'Data Transformation'!$G$3+0.5*'Data Transformation'!$W$25,IF(C7571=1,D7571-'Data Transformation'!$W$25,FALSE))</f>
        <v>#NUM!</v>
      </c>
      <c r="E7570">
        <f t="array" ref="E7570">IF(ISLOGICAL(D7570),"",FREQUENCY(IF('Data Transformation'!$B$425:$B$8425='Bin Analysis'!$B7563,'Data Transformation'!$G$425:$G$8425),D7570))</f>
        <v>2001</v>
      </c>
      <c r="F7570">
        <f t="shared" si="945"/>
        <v>0</v>
      </c>
      <c r="G7570">
        <f>Weighting!$H$10</f>
        <v>0</v>
      </c>
      <c r="H7570">
        <f t="array" ref="H7570">FREQUENCY(IF('Data Transformation'!$B$4:$B$8425=B7563,'Data Transformation'!$G$4:$G$8425),'Bin Analysis'!$B7570)</f>
        <v>2073</v>
      </c>
      <c r="I7570">
        <f t="shared" si="946"/>
        <v>0</v>
      </c>
      <c r="J7570">
        <f t="shared" si="947"/>
        <v>0</v>
      </c>
      <c r="K7570">
        <f>J7570*Weighting!$W$10</f>
        <v>0</v>
      </c>
      <c r="M7570" s="14"/>
    </row>
    <row r="7571" spans="1:13" x14ac:dyDescent="0.55000000000000004">
      <c r="A7571" s="32" t="str">
        <f>IF(Weighting!$P$11&gt;0,B7571,"")</f>
        <v/>
      </c>
      <c r="B7571" t="e">
        <f>Weighting!$C$11</f>
        <v>#DIV/0!</v>
      </c>
      <c r="C7571" t="e">
        <f>Weighting!$F$11</f>
        <v>#NUM!</v>
      </c>
      <c r="D7571" t="e">
        <f>IF(C7571=1,'Data Transformation'!$G$3+0.5*'Data Transformation'!$W$25,IF(C7572=1,D7572-'Data Transformation'!$W$25,FALSE))</f>
        <v>#NUM!</v>
      </c>
      <c r="E7571">
        <f t="array" ref="E7571">IF(ISLOGICAL(D7571),"",FREQUENCY(IF('Data Transformation'!$B$425:$B$8425='Bin Analysis'!$B7563,'Data Transformation'!$G$425:$G$8425),D7571))</f>
        <v>2001</v>
      </c>
      <c r="F7571">
        <f t="shared" si="945"/>
        <v>0</v>
      </c>
      <c r="G7571">
        <f>Weighting!$H$11</f>
        <v>0</v>
      </c>
      <c r="H7571">
        <f t="array" ref="H7571">FREQUENCY(IF('Data Transformation'!$B$4:$B$8425=B7563,'Data Transformation'!$G$4:$G$8425),'Bin Analysis'!$B7571)</f>
        <v>2073</v>
      </c>
      <c r="I7571">
        <f t="shared" si="946"/>
        <v>0</v>
      </c>
      <c r="J7571">
        <f t="shared" si="947"/>
        <v>0</v>
      </c>
      <c r="K7571">
        <f>J7571*Weighting!$W$11</f>
        <v>0</v>
      </c>
      <c r="M7571" s="14"/>
    </row>
    <row r="7572" spans="1:13" x14ac:dyDescent="0.55000000000000004">
      <c r="A7572" s="32" t="str">
        <f>IF(Weighting!$P$12&gt;0,B7572,"")</f>
        <v/>
      </c>
      <c r="B7572" t="e">
        <f>Weighting!$C$12</f>
        <v>#DIV/0!</v>
      </c>
      <c r="C7572" t="e">
        <f>Weighting!$F$12</f>
        <v>#NUM!</v>
      </c>
      <c r="D7572" t="e">
        <f>IF(C7572=1,'Data Transformation'!$G$3+0.5*'Data Transformation'!$W$25,IF(C7573=1,D7573-'Data Transformation'!$W$25,FALSE))</f>
        <v>#NUM!</v>
      </c>
      <c r="E7572">
        <f t="array" ref="E7572">IF(ISLOGICAL(D7572),"",FREQUENCY(IF('Data Transformation'!$B$425:$B$8425='Bin Analysis'!$B7563,'Data Transformation'!$G$425:$G$8425),D7572))</f>
        <v>2001</v>
      </c>
      <c r="F7572">
        <f t="shared" si="945"/>
        <v>0</v>
      </c>
      <c r="G7572">
        <f>Weighting!$H$12</f>
        <v>0</v>
      </c>
      <c r="H7572">
        <f t="array" ref="H7572">FREQUENCY(IF('Data Transformation'!$B$4:$B$8425=B7563,'Data Transformation'!$G$4:$G$8425),'Bin Analysis'!$B7572)</f>
        <v>2073</v>
      </c>
      <c r="I7572">
        <f t="shared" si="946"/>
        <v>0</v>
      </c>
      <c r="J7572">
        <f t="shared" si="947"/>
        <v>0</v>
      </c>
      <c r="K7572">
        <f>J7572*Weighting!$W$12</f>
        <v>0</v>
      </c>
      <c r="M7572" s="14"/>
    </row>
    <row r="7573" spans="1:13" x14ac:dyDescent="0.55000000000000004">
      <c r="A7573" s="32" t="str">
        <f>IF(Weighting!$P$13&gt;0,B7573,"")</f>
        <v/>
      </c>
      <c r="B7573" t="e">
        <f>Weighting!$C$13</f>
        <v>#DIV/0!</v>
      </c>
      <c r="C7573" t="e">
        <f>Weighting!$F$13</f>
        <v>#NUM!</v>
      </c>
      <c r="D7573" t="e">
        <f>IF(C7573=1,'Data Transformation'!$G$3+0.5*'Data Transformation'!$W$25,IF(C7574=1,D7574-'Data Transformation'!$W$25,FALSE))</f>
        <v>#NUM!</v>
      </c>
      <c r="E7573">
        <f t="array" ref="E7573">IF(ISLOGICAL(D7573),"",FREQUENCY(IF('Data Transformation'!$B$425:$B$8425='Bin Analysis'!$B7563,'Data Transformation'!$G$425:$G$8425),D7573))</f>
        <v>2001</v>
      </c>
      <c r="F7573">
        <f t="shared" si="945"/>
        <v>0</v>
      </c>
      <c r="G7573">
        <f>Weighting!$H$13</f>
        <v>0</v>
      </c>
      <c r="H7573">
        <f t="array" ref="H7573">FREQUENCY(IF('Data Transformation'!$B$4:$B$8425=B7563,'Data Transformation'!$G$4:$G$8425),'Bin Analysis'!$B7573)</f>
        <v>2073</v>
      </c>
      <c r="I7573">
        <f t="shared" si="946"/>
        <v>0</v>
      </c>
      <c r="J7573">
        <f t="shared" si="947"/>
        <v>0</v>
      </c>
      <c r="K7573">
        <f>J7573*Weighting!$W$13</f>
        <v>0</v>
      </c>
      <c r="M7573" s="14"/>
    </row>
    <row r="7574" spans="1:13" x14ac:dyDescent="0.55000000000000004">
      <c r="A7574" s="32" t="str">
        <f>IF(Weighting!$P$14&gt;0,B7574,"")</f>
        <v/>
      </c>
      <c r="B7574" t="e">
        <f>Weighting!$C$14</f>
        <v>#DIV/0!</v>
      </c>
      <c r="C7574" t="e">
        <f>Weighting!$F$14</f>
        <v>#NUM!</v>
      </c>
      <c r="D7574" t="e">
        <f>IF(C7574=1,'Data Transformation'!$G$3+0.5*'Data Transformation'!$W$25,IF(C7575=1,D7575-'Data Transformation'!$W$25,FALSE))</f>
        <v>#NUM!</v>
      </c>
      <c r="E7574">
        <f t="array" ref="E7574">IF(ISLOGICAL(D7574),"",FREQUENCY(IF('Data Transformation'!$B$425:$B$8425='Bin Analysis'!$B7563,'Data Transformation'!$G$425:$G$8425),D7574))</f>
        <v>2001</v>
      </c>
      <c r="F7574">
        <f t="shared" si="945"/>
        <v>0</v>
      </c>
      <c r="G7574">
        <f>Weighting!$H$14</f>
        <v>0</v>
      </c>
      <c r="H7574">
        <f t="array" ref="H7574">FREQUENCY(IF('Data Transformation'!$B$4:$B$8425=B7563,'Data Transformation'!$G$4:$G$8425),'Bin Analysis'!$B7574)</f>
        <v>2073</v>
      </c>
      <c r="I7574">
        <f t="shared" si="946"/>
        <v>0</v>
      </c>
      <c r="J7574">
        <f t="shared" si="947"/>
        <v>0</v>
      </c>
      <c r="K7574">
        <f>J7574*Weighting!$W$14</f>
        <v>0</v>
      </c>
      <c r="M7574" s="14"/>
    </row>
    <row r="7575" spans="1:13" x14ac:dyDescent="0.55000000000000004">
      <c r="A7575" s="32" t="str">
        <f>IF(Weighting!$P$15&gt;0,B7575,"")</f>
        <v/>
      </c>
      <c r="B7575" t="e">
        <f>Weighting!$C$15</f>
        <v>#DIV/0!</v>
      </c>
      <c r="C7575" t="e">
        <f>Weighting!$F$15</f>
        <v>#NUM!</v>
      </c>
      <c r="D7575" t="e">
        <f>IF(C7575=1,'Data Transformation'!$G$3+0.5*'Data Transformation'!$W$25,IF(C7576=1,D7576-'Data Transformation'!$W$25,FALSE))</f>
        <v>#NUM!</v>
      </c>
      <c r="E7575">
        <f t="array" ref="E7575">IF(ISLOGICAL(D7575),"",FREQUENCY(IF('Data Transformation'!$B$425:$B$8425='Bin Analysis'!$B7563,'Data Transformation'!$G$425:$G$8425),D7575))</f>
        <v>2001</v>
      </c>
      <c r="F7575">
        <f t="shared" si="945"/>
        <v>0</v>
      </c>
      <c r="G7575">
        <f>Weighting!$H$15</f>
        <v>0</v>
      </c>
      <c r="H7575">
        <f t="array" ref="H7575">FREQUENCY(IF('Data Transformation'!$B$4:$B$8425=B7563,'Data Transformation'!$G$4:$G$8425),'Bin Analysis'!$B7575)</f>
        <v>2073</v>
      </c>
      <c r="I7575">
        <f t="shared" si="946"/>
        <v>0</v>
      </c>
      <c r="J7575">
        <f t="shared" si="947"/>
        <v>0</v>
      </c>
      <c r="K7575">
        <f>J7575*Weighting!$W$15</f>
        <v>0</v>
      </c>
      <c r="M7575" s="14"/>
    </row>
    <row r="7576" spans="1:13" x14ac:dyDescent="0.55000000000000004">
      <c r="A7576" s="32" t="str">
        <f>IF(Weighting!$P$16&gt;0,B7576,"")</f>
        <v/>
      </c>
      <c r="B7576" t="e">
        <f>Weighting!$C$16</f>
        <v>#DIV/0!</v>
      </c>
      <c r="C7576" t="e">
        <f>Weighting!$F$16</f>
        <v>#NUM!</v>
      </c>
      <c r="D7576" t="e">
        <f>IF(C7576=1,'Data Transformation'!$G$3+0.5*'Data Transformation'!$W$25,IF(C7577=1,D7577-'Data Transformation'!$W$25,FALSE))</f>
        <v>#NUM!</v>
      </c>
      <c r="E7576">
        <f t="array" ref="E7576">IF(ISLOGICAL(D7576),"",FREQUENCY(IF('Data Transformation'!$B$425:$B$8425='Bin Analysis'!$B7563,'Data Transformation'!$G$425:$G$8425),D7576))</f>
        <v>2001</v>
      </c>
      <c r="F7576">
        <f t="shared" si="945"/>
        <v>0</v>
      </c>
      <c r="G7576">
        <f>Weighting!$H$16</f>
        <v>0</v>
      </c>
      <c r="H7576">
        <f t="array" ref="H7576">FREQUENCY(IF('Data Transformation'!$B$4:$B$8425=B7563,'Data Transformation'!$G$4:$G$8425),'Bin Analysis'!$B7576)</f>
        <v>2073</v>
      </c>
      <c r="I7576">
        <f t="shared" si="946"/>
        <v>0</v>
      </c>
      <c r="J7576">
        <f t="shared" si="947"/>
        <v>0</v>
      </c>
      <c r="K7576">
        <f>J7576*Weighting!$W$16</f>
        <v>0</v>
      </c>
      <c r="M7576" s="14"/>
    </row>
    <row r="7577" spans="1:13" x14ac:dyDescent="0.55000000000000004">
      <c r="A7577" s="32" t="str">
        <f>IF(Weighting!$P$17&gt;0,B7577,"")</f>
        <v/>
      </c>
      <c r="B7577" t="e">
        <f>Weighting!$C$17</f>
        <v>#DIV/0!</v>
      </c>
      <c r="C7577" t="e">
        <f>Weighting!$F$17</f>
        <v>#NUM!</v>
      </c>
      <c r="D7577" t="e">
        <f>IF(C7577=1,'Data Transformation'!$G$3+0.5*'Data Transformation'!$W$25,IF(C7578=1,D7578-'Data Transformation'!$W$25,FALSE))</f>
        <v>#NUM!</v>
      </c>
      <c r="E7577">
        <f t="array" ref="E7577">IF(ISLOGICAL(D7577),"",FREQUENCY(IF('Data Transformation'!$B$425:$B$8425='Bin Analysis'!$B7563,'Data Transformation'!$G$425:$G$8425),D7577))</f>
        <v>2001</v>
      </c>
      <c r="F7577">
        <f t="shared" si="945"/>
        <v>0</v>
      </c>
      <c r="G7577">
        <f>Weighting!$H$17</f>
        <v>0</v>
      </c>
      <c r="H7577">
        <f t="array" ref="H7577">FREQUENCY(IF('Data Transformation'!$B$4:$B$8425=B7563,'Data Transformation'!$G$4:$G$8425),'Bin Analysis'!$B7577)</f>
        <v>2073</v>
      </c>
      <c r="I7577">
        <f t="shared" si="946"/>
        <v>0</v>
      </c>
      <c r="J7577">
        <f t="shared" si="947"/>
        <v>0</v>
      </c>
      <c r="K7577">
        <f>J7577*Weighting!$W$17</f>
        <v>0</v>
      </c>
      <c r="M7577" s="14"/>
    </row>
    <row r="7578" spans="1:13" x14ac:dyDescent="0.55000000000000004">
      <c r="A7578" s="32" t="str">
        <f>IF(Weighting!$P$18&gt;0,B7578,"")</f>
        <v/>
      </c>
      <c r="B7578" t="e">
        <f>Weighting!$C$18</f>
        <v>#DIV/0!</v>
      </c>
      <c r="C7578" t="e">
        <f>Weighting!$F$18</f>
        <v>#NUM!</v>
      </c>
      <c r="D7578" t="e">
        <f>IF(C7578=1,'Data Transformation'!$G$3+0.5*'Data Transformation'!$W$25,IF(C7579=1,D7579-'Data Transformation'!$W$25,FALSE))</f>
        <v>#NUM!</v>
      </c>
      <c r="E7578">
        <f t="array" ref="E7578">IF(ISLOGICAL(D7578),"",FREQUENCY(IF('Data Transformation'!$B$425:$B$8425='Bin Analysis'!$B7563,'Data Transformation'!$G$425:$G$8425),D7578))</f>
        <v>2001</v>
      </c>
      <c r="F7578">
        <f t="shared" si="945"/>
        <v>0</v>
      </c>
      <c r="G7578">
        <f>Weighting!$H$18</f>
        <v>0</v>
      </c>
      <c r="H7578">
        <f t="array" ref="H7578">FREQUENCY(IF('Data Transformation'!$B$4:$B$8425=B7563,'Data Transformation'!$G$4:$G$8425),'Bin Analysis'!$B7578)</f>
        <v>2073</v>
      </c>
      <c r="I7578">
        <f t="shared" si="946"/>
        <v>0</v>
      </c>
      <c r="J7578">
        <f t="shared" si="947"/>
        <v>0</v>
      </c>
      <c r="K7578">
        <f>J7578*Weighting!$W$18</f>
        <v>0</v>
      </c>
      <c r="M7578" s="14"/>
    </row>
    <row r="7579" spans="1:13" x14ac:dyDescent="0.55000000000000004">
      <c r="A7579" s="32" t="str">
        <f>IF(Weighting!$P$19&gt;0,B7579,"")</f>
        <v/>
      </c>
      <c r="B7579" t="e">
        <f>Weighting!$C$19</f>
        <v>#DIV/0!</v>
      </c>
      <c r="C7579" t="e">
        <f>Weighting!$F$19</f>
        <v>#NUM!</v>
      </c>
      <c r="D7579" t="e">
        <f>IF(C7579=1,'Data Transformation'!$G$3+0.5*'Data Transformation'!$W$25,IF(C7580=1,D7580-'Data Transformation'!$W$25,FALSE))</f>
        <v>#NUM!</v>
      </c>
      <c r="E7579">
        <f t="array" ref="E7579">IF(ISLOGICAL(D7579),"",FREQUENCY(IF('Data Transformation'!$B$425:$B$8425='Bin Analysis'!$B7563,'Data Transformation'!$G$425:$G$8425),D7579))</f>
        <v>2001</v>
      </c>
      <c r="F7579">
        <f t="shared" si="945"/>
        <v>0</v>
      </c>
      <c r="G7579">
        <f>Weighting!$H$19</f>
        <v>0</v>
      </c>
      <c r="H7579">
        <f t="array" ref="H7579">FREQUENCY(IF('Data Transformation'!$B$4:$B$8425=B7563,'Data Transformation'!$G$4:$G$8425),'Bin Analysis'!$B7579)</f>
        <v>2073</v>
      </c>
      <c r="I7579">
        <f t="shared" si="946"/>
        <v>0</v>
      </c>
      <c r="J7579">
        <f t="shared" si="947"/>
        <v>0</v>
      </c>
      <c r="K7579">
        <f>J7579*Weighting!$W$19</f>
        <v>0</v>
      </c>
      <c r="M7579" s="14"/>
    </row>
    <row r="7580" spans="1:13" x14ac:dyDescent="0.55000000000000004">
      <c r="A7580" s="32" t="str">
        <f>IF(Weighting!$P$20&gt;0,B7580,"")</f>
        <v/>
      </c>
      <c r="B7580" t="e">
        <f>Weighting!$C$20</f>
        <v>#DIV/0!</v>
      </c>
      <c r="C7580" t="e">
        <f>Weighting!$F$20</f>
        <v>#NUM!</v>
      </c>
      <c r="D7580" t="e">
        <f>IF(C7580=1,'Data Transformation'!$G$3+0.5*'Data Transformation'!$W$25,IF(C7581=1,D7581-'Data Transformation'!$W$25,FALSE))</f>
        <v>#NUM!</v>
      </c>
      <c r="E7580">
        <f t="array" ref="E7580">IF(ISLOGICAL(D7580),"",FREQUENCY(IF('Data Transformation'!$B$425:$B$8425='Bin Analysis'!$B7563,'Data Transformation'!$G$425:$G$8425),D7580))</f>
        <v>2001</v>
      </c>
      <c r="F7580">
        <f t="shared" si="945"/>
        <v>0</v>
      </c>
      <c r="G7580">
        <f>Weighting!$H$20</f>
        <v>0</v>
      </c>
      <c r="H7580">
        <f t="array" ref="H7580">FREQUENCY(IF('Data Transformation'!$B$4:$B$8425=B7563,'Data Transformation'!$G$4:$G$8425),'Bin Analysis'!$B7580)</f>
        <v>2073</v>
      </c>
      <c r="I7580">
        <f t="shared" si="946"/>
        <v>0</v>
      </c>
      <c r="J7580">
        <f t="shared" si="947"/>
        <v>0</v>
      </c>
      <c r="K7580">
        <f>J7580*Weighting!$W$20</f>
        <v>0</v>
      </c>
      <c r="M7580" s="14"/>
    </row>
    <row r="7581" spans="1:13" x14ac:dyDescent="0.55000000000000004">
      <c r="A7581" s="32" t="str">
        <f>IF(Weighting!$P$21&gt;0,B7581,"")</f>
        <v/>
      </c>
      <c r="B7581" t="e">
        <f>Weighting!$C$21</f>
        <v>#DIV/0!</v>
      </c>
      <c r="C7581" t="e">
        <f>Weighting!$F$21</f>
        <v>#NUM!</v>
      </c>
      <c r="D7581" t="e">
        <f>IF(C7581=1,'Data Transformation'!$G$3+0.5*'Data Transformation'!$W$25,IF(C7582=1,D7582-'Data Transformation'!$W$25,FALSE))</f>
        <v>#NUM!</v>
      </c>
      <c r="E7581">
        <f t="array" ref="E7581">IF(ISLOGICAL(D7581),"",FREQUENCY(IF('Data Transformation'!$B$425:$B$8425='Bin Analysis'!$B7563,'Data Transformation'!$G$425:$G$8425),D7581))</f>
        <v>2001</v>
      </c>
      <c r="F7581">
        <f t="shared" si="945"/>
        <v>0</v>
      </c>
      <c r="G7581">
        <f>Weighting!$H$21</f>
        <v>0</v>
      </c>
      <c r="H7581">
        <f t="array" ref="H7581">FREQUENCY(IF('Data Transformation'!$B$4:$B$8425=B7563,'Data Transformation'!$G$4:$G$8425),'Bin Analysis'!$B7581)</f>
        <v>2073</v>
      </c>
      <c r="I7581">
        <f t="shared" si="946"/>
        <v>0</v>
      </c>
      <c r="J7581">
        <f t="shared" si="947"/>
        <v>0</v>
      </c>
      <c r="K7581">
        <f>J7581*Weighting!$W$21</f>
        <v>0</v>
      </c>
      <c r="M7581" s="14"/>
    </row>
    <row r="7582" spans="1:13" x14ac:dyDescent="0.55000000000000004">
      <c r="A7582" s="32" t="str">
        <f>IF(Weighting!$P$22&gt;0,B7582,"")</f>
        <v/>
      </c>
      <c r="B7582" t="e">
        <f>Weighting!$C$22</f>
        <v>#DIV/0!</v>
      </c>
      <c r="C7582" t="e">
        <f>Weighting!$F$22</f>
        <v>#NUM!</v>
      </c>
      <c r="D7582" t="e">
        <f>IF(C7582=1,'Data Transformation'!$G$3+0.5*'Data Transformation'!$W$25,IF(C7583=1,D7583-'Data Transformation'!$W$25,FALSE))</f>
        <v>#NUM!</v>
      </c>
      <c r="E7582">
        <f t="array" ref="E7582">IF(ISLOGICAL(D7582),"",FREQUENCY(IF('Data Transformation'!$B$425:$B$8425='Bin Analysis'!$B7563,'Data Transformation'!$G$425:$G$8425),D7582))</f>
        <v>2001</v>
      </c>
      <c r="F7582">
        <f t="shared" si="945"/>
        <v>0</v>
      </c>
      <c r="G7582">
        <f>Weighting!$H$22</f>
        <v>0</v>
      </c>
      <c r="H7582">
        <f t="array" ref="H7582">FREQUENCY(IF('Data Transformation'!$B$4:$B$8425=B7563,'Data Transformation'!$G$4:$G$8425),'Bin Analysis'!$B7582)</f>
        <v>2073</v>
      </c>
      <c r="I7582">
        <f t="shared" si="946"/>
        <v>0</v>
      </c>
      <c r="J7582">
        <f t="shared" si="947"/>
        <v>0</v>
      </c>
      <c r="K7582">
        <f>J7582*Weighting!$W$22</f>
        <v>0</v>
      </c>
      <c r="M7582" s="14"/>
    </row>
    <row r="7583" spans="1:13" x14ac:dyDescent="0.55000000000000004">
      <c r="A7583" s="32" t="str">
        <f>IF(Weighting!$P$23&gt;0,B7583,"")</f>
        <v/>
      </c>
      <c r="B7583" t="e">
        <f>Weighting!$C$23</f>
        <v>#DIV/0!</v>
      </c>
      <c r="C7583" t="e">
        <f>Weighting!$F$23</f>
        <v>#NUM!</v>
      </c>
      <c r="D7583" t="e">
        <f>IF(C7583=1,'Data Transformation'!$G$3+0.5*'Data Transformation'!$W$25,IF(C7584=1,D7584-'Data Transformation'!$W$25,FALSE))</f>
        <v>#NUM!</v>
      </c>
      <c r="E7583">
        <f t="array" ref="E7583">IF(ISLOGICAL(D7583),"",FREQUENCY(IF('Data Transformation'!$B$425:$B$8425='Bin Analysis'!$B7563,'Data Transformation'!$G$425:$G$8425),D7583))</f>
        <v>2001</v>
      </c>
      <c r="F7583">
        <f t="shared" si="945"/>
        <v>0</v>
      </c>
      <c r="G7583">
        <f>Weighting!$H$23</f>
        <v>0</v>
      </c>
      <c r="H7583">
        <f t="array" ref="H7583">FREQUENCY(IF('Data Transformation'!$B$4:$B$8425=B7563,'Data Transformation'!$G$4:$G$8425),'Bin Analysis'!$B7583)</f>
        <v>2073</v>
      </c>
      <c r="I7583">
        <f t="shared" si="946"/>
        <v>0</v>
      </c>
      <c r="J7583">
        <f t="shared" si="947"/>
        <v>0</v>
      </c>
      <c r="K7583">
        <f>J7583*Weighting!$W$23</f>
        <v>0</v>
      </c>
      <c r="M7583" s="14"/>
    </row>
    <row r="7584" spans="1:13" x14ac:dyDescent="0.55000000000000004">
      <c r="A7584" s="32" t="str">
        <f>IF(Weighting!$P$24&gt;0,B7584,"")</f>
        <v/>
      </c>
      <c r="B7584" t="e">
        <f>Weighting!$C$24</f>
        <v>#DIV/0!</v>
      </c>
      <c r="C7584" t="e">
        <f>Weighting!$F$24</f>
        <v>#NUM!</v>
      </c>
      <c r="D7584" t="e">
        <f>IF(C7584=1,'Data Transformation'!$G$3+0.5*'Data Transformation'!$W$25,IF(C7585=1,D7585-'Data Transformation'!$W$25,FALSE))</f>
        <v>#NUM!</v>
      </c>
      <c r="E7584">
        <f t="array" ref="E7584">IF(ISLOGICAL(D7584),"",FREQUENCY(IF('Data Transformation'!$B$425:$B$8425='Bin Analysis'!$B7563,'Data Transformation'!$G$425:$G$8425),D7584))</f>
        <v>2001</v>
      </c>
      <c r="F7584">
        <f t="shared" si="945"/>
        <v>0</v>
      </c>
      <c r="G7584">
        <f>Weighting!$H$24</f>
        <v>0</v>
      </c>
      <c r="H7584">
        <f t="array" ref="H7584">FREQUENCY(IF('Data Transformation'!$B$4:$B$8425=B7563,'Data Transformation'!$G$4:$G$8425),'Bin Analysis'!$B7584)</f>
        <v>2073</v>
      </c>
      <c r="I7584">
        <f t="shared" si="946"/>
        <v>0</v>
      </c>
      <c r="J7584">
        <f t="shared" si="947"/>
        <v>0</v>
      </c>
      <c r="K7584">
        <f>J7584*Weighting!$W$24</f>
        <v>0</v>
      </c>
      <c r="M7584" s="14"/>
    </row>
    <row r="7585" spans="1:25" x14ac:dyDescent="0.55000000000000004">
      <c r="A7585" s="32" t="str">
        <f>IF(Weighting!$P$25&gt;0,B7585,"")</f>
        <v/>
      </c>
      <c r="B7585" t="e">
        <f>Weighting!$C$25</f>
        <v>#DIV/0!</v>
      </c>
      <c r="C7585" t="e">
        <f>Weighting!$F$25</f>
        <v>#NUM!</v>
      </c>
      <c r="D7585" t="e">
        <f>IF(C7585=1,'Data Transformation'!$G$3+0.5*'Data Transformation'!$W$25,IF(C7586=1,D7586-'Data Transformation'!$W$25,FALSE))</f>
        <v>#NUM!</v>
      </c>
      <c r="E7585">
        <f t="array" ref="E7585">IF(ISLOGICAL(D7585),"",FREQUENCY(IF('Data Transformation'!$B$425:$B$8425='Bin Analysis'!$B7563,'Data Transformation'!$G$425:$G$8425),D7585))</f>
        <v>2001</v>
      </c>
      <c r="F7585">
        <f t="shared" si="945"/>
        <v>0</v>
      </c>
      <c r="G7585">
        <f>Weighting!$H$25</f>
        <v>0</v>
      </c>
      <c r="H7585">
        <f t="array" ref="H7585">FREQUENCY(IF('Data Transformation'!$B$4:$B$8425=B7563,'Data Transformation'!$G$4:$G$8425),'Bin Analysis'!$B7585)</f>
        <v>2073</v>
      </c>
      <c r="I7585">
        <f t="shared" si="946"/>
        <v>0</v>
      </c>
      <c r="J7585">
        <f t="shared" si="947"/>
        <v>0</v>
      </c>
      <c r="K7585">
        <f>J7585*Weighting!$W$25</f>
        <v>0</v>
      </c>
      <c r="M7585" s="14"/>
    </row>
    <row r="7586" spans="1:25" x14ac:dyDescent="0.55000000000000004">
      <c r="O7586"/>
      <c r="P7586"/>
      <c r="Q7586"/>
      <c r="R7586"/>
    </row>
    <row r="7587" spans="1:25" ht="23.35" x14ac:dyDescent="0.8">
      <c r="A7587" s="21" t="s">
        <v>0</v>
      </c>
      <c r="B7587" s="21" t="str">
        <f>IFERROR(VLOOKUP(C7587,'Data Transformation'!$L$6:$M$426,2,FALSE),"")</f>
        <v/>
      </c>
      <c r="C7587" s="21">
        <f>C7563+1</f>
        <v>316</v>
      </c>
      <c r="D7587" s="21"/>
      <c r="E7587" s="21"/>
      <c r="F7587" s="21"/>
      <c r="G7587" s="21"/>
      <c r="H7587" s="22"/>
      <c r="I7587" s="22"/>
      <c r="J7587" s="22"/>
      <c r="K7587" s="21"/>
      <c r="L7587" s="21" t="str">
        <f>B7587</f>
        <v/>
      </c>
      <c r="M7587" s="23" t="e">
        <f>INDEX('Data Transformation'!$O$4:$O$424,MATCH($B7587,'Data Transformation'!$M$4:$M$424,0),MATCH($M$2,'Data Transformation'!$O$3,0))</f>
        <v>#N/A</v>
      </c>
      <c r="N7587" s="27" t="e">
        <f>IF('Input and Summary Results'!$J$16="minimum",'Bin Analysis'!X7588/(M7587-1),'Bin Analysis'!Y7587/('Bin Analysis'!M7587-1))</f>
        <v>#N/A</v>
      </c>
      <c r="O7587" s="27" t="e">
        <f>IF(M7587=FALSE,NA(),(VLOOKUP(1,C7590:K7609,4,FALSE))/(M7587-1))</f>
        <v>#N/A</v>
      </c>
      <c r="P7587" s="27" t="e">
        <f>IF(M7587=FALSE,NA(),SUM(J7590:J7609)/Weighting!$S$5)</f>
        <v>#N/A</v>
      </c>
      <c r="Q7587" s="27" t="e">
        <f>IF(M7587=FALSE,NA(),SUM(K7590:K7609)/Weighting!$S$6)</f>
        <v>#N/A</v>
      </c>
      <c r="R7587" s="27" t="e">
        <f>IF(M7587=FALSE,NA(),(VLOOKUP(1,G7590:K7609,3,FALSE))/(M7587-1))</f>
        <v>#N/A</v>
      </c>
      <c r="S7587" s="22" t="e">
        <f>IF(M7587=FALSE,NA(),IF(SUM(J7590:J7609)=2,"yes","no"))</f>
        <v>#N/A</v>
      </c>
      <c r="X7587" s="2" cm="2">
        <f t="array" ref="X7587:X7588">FREQUENCY(IF('Data Transformation'!$B$425:$B$6424='Bin Analysis'!L7587,'Data Transformation'!$G$425:$G$6424),'Data Transformation'!$U$11)</f>
        <v>0</v>
      </c>
      <c r="Y7587" s="2" cm="2">
        <f t="array" ref="Y7587:Y7588">FREQUENCY(IF('Data Transformation'!$B$425:$B$6424='Bin Analysis'!L7587,'Data Transformation'!$G$425:$G$6424),'Data Transformation'!$U$12)</f>
        <v>0</v>
      </c>
    </row>
    <row r="7588" spans="1:25" x14ac:dyDescent="0.55000000000000004">
      <c r="A7588" s="14" t="s">
        <v>67</v>
      </c>
      <c r="B7588" t="s">
        <v>47</v>
      </c>
      <c r="C7588" t="s">
        <v>5</v>
      </c>
      <c r="D7588" t="s">
        <v>100</v>
      </c>
      <c r="E7588" t="s">
        <v>101</v>
      </c>
      <c r="F7588" t="s">
        <v>102</v>
      </c>
      <c r="G7588" t="s">
        <v>70</v>
      </c>
      <c r="H7588" t="s">
        <v>31</v>
      </c>
      <c r="I7588" t="s">
        <v>32</v>
      </c>
      <c r="J7588" t="s">
        <v>46</v>
      </c>
      <c r="K7588" s="14" t="s">
        <v>45</v>
      </c>
      <c r="M7588" s="14"/>
      <c r="X7588" s="2">
        <v>0</v>
      </c>
      <c r="Y7588" s="2">
        <v>0</v>
      </c>
    </row>
    <row r="7589" spans="1:25" x14ac:dyDescent="0.55000000000000004">
      <c r="A7589" s="32"/>
      <c r="D7589" t="e">
        <f>IF(C7589=1,'Data Transformation'!$G$3+0.5*'Data Transformation'!$W$25,IF(C7590=1,D7590-'Data Transformation'!$W$25,FALSE))</f>
        <v>#NUM!</v>
      </c>
      <c r="E7589">
        <f t="array" ref="E7589">IF(ISLOGICAL(D7589),"",FREQUENCY(IF('Data Transformation'!$B$425:$B$8425='Bin Analysis'!$B7587,'Data Transformation'!$G$425:$G$8425),D7589))</f>
        <v>2001</v>
      </c>
      <c r="F7589" t="e">
        <f>IF(ISLOGICAL(D7589),"",E7589-E7588)</f>
        <v>#VALUE!</v>
      </c>
      <c r="M7589" s="14"/>
    </row>
    <row r="7590" spans="1:25" x14ac:dyDescent="0.55000000000000004">
      <c r="A7590" s="32" t="e">
        <f>IF(Weighting!$P$6&gt;0,B7590,"")</f>
        <v>#NUM!</v>
      </c>
      <c r="B7590" t="e">
        <f>Weighting!$C$6</f>
        <v>#DIV/0!</v>
      </c>
      <c r="C7590" t="e">
        <f>Weighting!$F$6</f>
        <v>#NUM!</v>
      </c>
      <c r="D7590" t="e">
        <f>IF(C7590=1,'Data Transformation'!$G$3+0.5*'Data Transformation'!$W$25,IF(C7591=1,D7591-'Data Transformation'!$W$25,FALSE))</f>
        <v>#NUM!</v>
      </c>
      <c r="E7590">
        <f t="array" ref="E7590">IF(ISLOGICAL(D7590),"",FREQUENCY(IF('Data Transformation'!$B$425:$B$8425='Bin Analysis'!$B7587,'Data Transformation'!$G$425:$G$8425),D7590))</f>
        <v>2001</v>
      </c>
      <c r="F7590">
        <f>IF(ISLOGICAL(D7590),"",E7590-E7589)</f>
        <v>0</v>
      </c>
      <c r="G7590">
        <f>Weighting!$H$6</f>
        <v>1</v>
      </c>
      <c r="H7590">
        <f t="array" ref="H7590">FREQUENCY(IF('Data Transformation'!$B$4:$B$8425=B7587,'Data Transformation'!$G$4:$G$8425),'Bin Analysis'!$B7590)</f>
        <v>2073</v>
      </c>
      <c r="I7590">
        <f>H7590-H7589</f>
        <v>2073</v>
      </c>
      <c r="J7590">
        <f>IF(I7590=0,0,1)</f>
        <v>1</v>
      </c>
      <c r="K7590" t="e">
        <f>J7590*Weighting!$W$6</f>
        <v>#NUM!</v>
      </c>
      <c r="M7590" s="14"/>
    </row>
    <row r="7591" spans="1:25" x14ac:dyDescent="0.55000000000000004">
      <c r="A7591" s="32" t="str">
        <f>IF(Weighting!$P$7&gt;0,B7591,"")</f>
        <v/>
      </c>
      <c r="B7591" t="e">
        <f>Weighting!$C$7</f>
        <v>#DIV/0!</v>
      </c>
      <c r="C7591" t="e">
        <f>Weighting!$F$7</f>
        <v>#NUM!</v>
      </c>
      <c r="D7591" t="e">
        <f>IF(C7591=1,'Data Transformation'!$G$3+0.5*'Data Transformation'!$W$25,IF(C7592=1,D7592-'Data Transformation'!$W$25,FALSE))</f>
        <v>#NUM!</v>
      </c>
      <c r="E7591">
        <f t="array" ref="E7591">IF(ISLOGICAL(D7591),"",FREQUENCY(IF('Data Transformation'!$B$425:$B$8425='Bin Analysis'!$B7587,'Data Transformation'!$G$425:$G$8425),D7591))</f>
        <v>2001</v>
      </c>
      <c r="F7591">
        <f t="shared" ref="F7591:F7609" si="948">IF(ISLOGICAL(D7591),"",E7591-E7590)</f>
        <v>0</v>
      </c>
      <c r="G7591">
        <f>Weighting!$H$7</f>
        <v>0</v>
      </c>
      <c r="H7591">
        <f t="array" ref="H7591">FREQUENCY(IF('Data Transformation'!$B$4:$B$8425=B7587,'Data Transformation'!$G$4:$G$8425),'Bin Analysis'!$B7591)</f>
        <v>2073</v>
      </c>
      <c r="I7591">
        <f t="shared" ref="I7591:I7609" si="949">H7591-H7590</f>
        <v>0</v>
      </c>
      <c r="J7591">
        <f>IF(I7591=0,0,1)</f>
        <v>0</v>
      </c>
      <c r="K7591">
        <f>J7591*Weighting!$W$7</f>
        <v>0</v>
      </c>
      <c r="M7591" s="14"/>
    </row>
    <row r="7592" spans="1:25" x14ac:dyDescent="0.55000000000000004">
      <c r="A7592" s="32" t="str">
        <f>IF(Weighting!$P$8&gt;0,B7592,"")</f>
        <v/>
      </c>
      <c r="B7592" t="e">
        <f>Weighting!$C$8</f>
        <v>#DIV/0!</v>
      </c>
      <c r="C7592" t="e">
        <f>Weighting!$F$8</f>
        <v>#NUM!</v>
      </c>
      <c r="D7592" t="e">
        <f>IF(C7592=1,'Data Transformation'!$G$3+0.5*'Data Transformation'!$W$25,IF(C7593=1,D7593-'Data Transformation'!$W$25,FALSE))</f>
        <v>#NUM!</v>
      </c>
      <c r="E7592">
        <f t="array" ref="E7592">IF(ISLOGICAL(D7592),"",FREQUENCY(IF('Data Transformation'!$B$425:$B$8425='Bin Analysis'!$B7587,'Data Transformation'!$G$425:$G$8425),D7592))</f>
        <v>2001</v>
      </c>
      <c r="F7592">
        <f t="shared" si="948"/>
        <v>0</v>
      </c>
      <c r="G7592">
        <f>Weighting!$H$8</f>
        <v>0</v>
      </c>
      <c r="H7592">
        <f t="array" ref="H7592">FREQUENCY(IF('Data Transformation'!$B$4:$B$8425=B7587,'Data Transformation'!$G$4:$G$8425),'Bin Analysis'!$B7592)</f>
        <v>2073</v>
      </c>
      <c r="I7592">
        <f t="shared" si="949"/>
        <v>0</v>
      </c>
      <c r="J7592">
        <f t="shared" ref="J7592:J7609" si="950">IF(I7592=0,0,1)</f>
        <v>0</v>
      </c>
      <c r="K7592">
        <f>J7592*Weighting!$W$8</f>
        <v>0</v>
      </c>
      <c r="M7592" s="14"/>
    </row>
    <row r="7593" spans="1:25" x14ac:dyDescent="0.55000000000000004">
      <c r="A7593" s="32" t="str">
        <f>IF(Weighting!$P$9&gt;0,B7593,"")</f>
        <v/>
      </c>
      <c r="B7593" s="50" t="e">
        <f>Weighting!$C$9</f>
        <v>#DIV/0!</v>
      </c>
      <c r="C7593" t="e">
        <f>Weighting!$F$9</f>
        <v>#NUM!</v>
      </c>
      <c r="D7593" t="e">
        <f>IF(C7593=1,'Data Transformation'!$G$3+0.5*'Data Transformation'!$W$25,IF(C7594=1,D7594-'Data Transformation'!$W$25,FALSE))</f>
        <v>#NUM!</v>
      </c>
      <c r="E7593">
        <f t="array" ref="E7593">IF(ISLOGICAL(D7593),"",FREQUENCY(IF('Data Transformation'!$B$425:$B$8425='Bin Analysis'!$B7587,'Data Transformation'!$G$425:$G$8425),D7593))</f>
        <v>2001</v>
      </c>
      <c r="F7593">
        <f t="shared" si="948"/>
        <v>0</v>
      </c>
      <c r="G7593">
        <f>Weighting!$H$9</f>
        <v>0</v>
      </c>
      <c r="H7593">
        <f t="array" ref="H7593">FREQUENCY(IF('Data Transformation'!$B$4:$B$8425=B7587,'Data Transformation'!$G$4:$G$8425),'Bin Analysis'!$B7593)</f>
        <v>2073</v>
      </c>
      <c r="I7593">
        <f t="shared" si="949"/>
        <v>0</v>
      </c>
      <c r="J7593">
        <f t="shared" si="950"/>
        <v>0</v>
      </c>
      <c r="K7593">
        <f>J7593*Weighting!$W$9</f>
        <v>0</v>
      </c>
      <c r="M7593" s="14"/>
    </row>
    <row r="7594" spans="1:25" x14ac:dyDescent="0.55000000000000004">
      <c r="A7594" s="32" t="str">
        <f>IF(Weighting!$P$10&gt;0,B7594,"")</f>
        <v/>
      </c>
      <c r="B7594" t="e">
        <f>Weighting!$C$10</f>
        <v>#DIV/0!</v>
      </c>
      <c r="C7594" t="e">
        <f>Weighting!$F$10</f>
        <v>#NUM!</v>
      </c>
      <c r="D7594" t="e">
        <f>IF(C7594=1,'Data Transformation'!$G$3+0.5*'Data Transformation'!$W$25,IF(C7595=1,D7595-'Data Transformation'!$W$25,FALSE))</f>
        <v>#NUM!</v>
      </c>
      <c r="E7594">
        <f t="array" ref="E7594">IF(ISLOGICAL(D7594),"",FREQUENCY(IF('Data Transformation'!$B$425:$B$8425='Bin Analysis'!$B7587,'Data Transformation'!$G$425:$G$8425),D7594))</f>
        <v>2001</v>
      </c>
      <c r="F7594">
        <f t="shared" si="948"/>
        <v>0</v>
      </c>
      <c r="G7594">
        <f>Weighting!$H$10</f>
        <v>0</v>
      </c>
      <c r="H7594">
        <f t="array" ref="H7594">FREQUENCY(IF('Data Transformation'!$B$4:$B$8425=B7587,'Data Transformation'!$G$4:$G$8425),'Bin Analysis'!$B7594)</f>
        <v>2073</v>
      </c>
      <c r="I7594">
        <f t="shared" si="949"/>
        <v>0</v>
      </c>
      <c r="J7594">
        <f t="shared" si="950"/>
        <v>0</v>
      </c>
      <c r="K7594">
        <f>J7594*Weighting!$W$10</f>
        <v>0</v>
      </c>
      <c r="M7594" s="14"/>
    </row>
    <row r="7595" spans="1:25" x14ac:dyDescent="0.55000000000000004">
      <c r="A7595" s="32" t="str">
        <f>IF(Weighting!$P$11&gt;0,B7595,"")</f>
        <v/>
      </c>
      <c r="B7595" t="e">
        <f>Weighting!$C$11</f>
        <v>#DIV/0!</v>
      </c>
      <c r="C7595" t="e">
        <f>Weighting!$F$11</f>
        <v>#NUM!</v>
      </c>
      <c r="D7595" t="e">
        <f>IF(C7595=1,'Data Transformation'!$G$3+0.5*'Data Transformation'!$W$25,IF(C7596=1,D7596-'Data Transformation'!$W$25,FALSE))</f>
        <v>#NUM!</v>
      </c>
      <c r="E7595">
        <f t="array" ref="E7595">IF(ISLOGICAL(D7595),"",FREQUENCY(IF('Data Transformation'!$B$425:$B$8425='Bin Analysis'!$B7587,'Data Transformation'!$G$425:$G$8425),D7595))</f>
        <v>2001</v>
      </c>
      <c r="F7595">
        <f t="shared" si="948"/>
        <v>0</v>
      </c>
      <c r="G7595">
        <f>Weighting!$H$11</f>
        <v>0</v>
      </c>
      <c r="H7595">
        <f t="array" ref="H7595">FREQUENCY(IF('Data Transformation'!$B$4:$B$8425=B7587,'Data Transformation'!$G$4:$G$8425),'Bin Analysis'!$B7595)</f>
        <v>2073</v>
      </c>
      <c r="I7595">
        <f t="shared" si="949"/>
        <v>0</v>
      </c>
      <c r="J7595">
        <f t="shared" si="950"/>
        <v>0</v>
      </c>
      <c r="K7595">
        <f>J7595*Weighting!$W$11</f>
        <v>0</v>
      </c>
      <c r="M7595" s="14"/>
    </row>
    <row r="7596" spans="1:25" x14ac:dyDescent="0.55000000000000004">
      <c r="A7596" s="32" t="str">
        <f>IF(Weighting!$P$12&gt;0,B7596,"")</f>
        <v/>
      </c>
      <c r="B7596" t="e">
        <f>Weighting!$C$12</f>
        <v>#DIV/0!</v>
      </c>
      <c r="C7596" t="e">
        <f>Weighting!$F$12</f>
        <v>#NUM!</v>
      </c>
      <c r="D7596" t="e">
        <f>IF(C7596=1,'Data Transformation'!$G$3+0.5*'Data Transformation'!$W$25,IF(C7597=1,D7597-'Data Transformation'!$W$25,FALSE))</f>
        <v>#NUM!</v>
      </c>
      <c r="E7596">
        <f t="array" ref="E7596">IF(ISLOGICAL(D7596),"",FREQUENCY(IF('Data Transformation'!$B$425:$B$8425='Bin Analysis'!$B7587,'Data Transformation'!$G$425:$G$8425),D7596))</f>
        <v>2001</v>
      </c>
      <c r="F7596">
        <f t="shared" si="948"/>
        <v>0</v>
      </c>
      <c r="G7596">
        <f>Weighting!$H$12</f>
        <v>0</v>
      </c>
      <c r="H7596">
        <f t="array" ref="H7596">FREQUENCY(IF('Data Transformation'!$B$4:$B$8425=B7587,'Data Transformation'!$G$4:$G$8425),'Bin Analysis'!$B7596)</f>
        <v>2073</v>
      </c>
      <c r="I7596">
        <f t="shared" si="949"/>
        <v>0</v>
      </c>
      <c r="J7596">
        <f t="shared" si="950"/>
        <v>0</v>
      </c>
      <c r="K7596">
        <f>J7596*Weighting!$W$12</f>
        <v>0</v>
      </c>
      <c r="M7596" s="14"/>
    </row>
    <row r="7597" spans="1:25" x14ac:dyDescent="0.55000000000000004">
      <c r="A7597" s="32" t="str">
        <f>IF(Weighting!$P$13&gt;0,B7597,"")</f>
        <v/>
      </c>
      <c r="B7597" t="e">
        <f>Weighting!$C$13</f>
        <v>#DIV/0!</v>
      </c>
      <c r="C7597" t="e">
        <f>Weighting!$F$13</f>
        <v>#NUM!</v>
      </c>
      <c r="D7597" t="e">
        <f>IF(C7597=1,'Data Transformation'!$G$3+0.5*'Data Transformation'!$W$25,IF(C7598=1,D7598-'Data Transformation'!$W$25,FALSE))</f>
        <v>#NUM!</v>
      </c>
      <c r="E7597">
        <f t="array" ref="E7597">IF(ISLOGICAL(D7597),"",FREQUENCY(IF('Data Transformation'!$B$425:$B$8425='Bin Analysis'!$B7587,'Data Transformation'!$G$425:$G$8425),D7597))</f>
        <v>2001</v>
      </c>
      <c r="F7597">
        <f t="shared" si="948"/>
        <v>0</v>
      </c>
      <c r="G7597">
        <f>Weighting!$H$13</f>
        <v>0</v>
      </c>
      <c r="H7597">
        <f t="array" ref="H7597">FREQUENCY(IF('Data Transformation'!$B$4:$B$8425=B7587,'Data Transformation'!$G$4:$G$8425),'Bin Analysis'!$B7597)</f>
        <v>2073</v>
      </c>
      <c r="I7597">
        <f t="shared" si="949"/>
        <v>0</v>
      </c>
      <c r="J7597">
        <f t="shared" si="950"/>
        <v>0</v>
      </c>
      <c r="K7597">
        <f>J7597*Weighting!$W$13</f>
        <v>0</v>
      </c>
      <c r="M7597" s="14"/>
    </row>
    <row r="7598" spans="1:25" x14ac:dyDescent="0.55000000000000004">
      <c r="A7598" s="32" t="str">
        <f>IF(Weighting!$P$14&gt;0,B7598,"")</f>
        <v/>
      </c>
      <c r="B7598" t="e">
        <f>Weighting!$C$14</f>
        <v>#DIV/0!</v>
      </c>
      <c r="C7598" t="e">
        <f>Weighting!$F$14</f>
        <v>#NUM!</v>
      </c>
      <c r="D7598" t="e">
        <f>IF(C7598=1,'Data Transformation'!$G$3+0.5*'Data Transformation'!$W$25,IF(C7599=1,D7599-'Data Transformation'!$W$25,FALSE))</f>
        <v>#NUM!</v>
      </c>
      <c r="E7598">
        <f t="array" ref="E7598">IF(ISLOGICAL(D7598),"",FREQUENCY(IF('Data Transformation'!$B$425:$B$8425='Bin Analysis'!$B7587,'Data Transformation'!$G$425:$G$8425),D7598))</f>
        <v>2001</v>
      </c>
      <c r="F7598">
        <f t="shared" si="948"/>
        <v>0</v>
      </c>
      <c r="G7598">
        <f>Weighting!$H$14</f>
        <v>0</v>
      </c>
      <c r="H7598">
        <f t="array" ref="H7598">FREQUENCY(IF('Data Transformation'!$B$4:$B$8425=B7587,'Data Transformation'!$G$4:$G$8425),'Bin Analysis'!$B7598)</f>
        <v>2073</v>
      </c>
      <c r="I7598">
        <f t="shared" si="949"/>
        <v>0</v>
      </c>
      <c r="J7598">
        <f t="shared" si="950"/>
        <v>0</v>
      </c>
      <c r="K7598">
        <f>J7598*Weighting!$W$14</f>
        <v>0</v>
      </c>
      <c r="M7598" s="14"/>
    </row>
    <row r="7599" spans="1:25" x14ac:dyDescent="0.55000000000000004">
      <c r="A7599" s="32" t="str">
        <f>IF(Weighting!$P$15&gt;0,B7599,"")</f>
        <v/>
      </c>
      <c r="B7599" t="e">
        <f>Weighting!$C$15</f>
        <v>#DIV/0!</v>
      </c>
      <c r="C7599" t="e">
        <f>Weighting!$F$15</f>
        <v>#NUM!</v>
      </c>
      <c r="D7599" t="e">
        <f>IF(C7599=1,'Data Transformation'!$G$3+0.5*'Data Transformation'!$W$25,IF(C7600=1,D7600-'Data Transformation'!$W$25,FALSE))</f>
        <v>#NUM!</v>
      </c>
      <c r="E7599">
        <f t="array" ref="E7599">IF(ISLOGICAL(D7599),"",FREQUENCY(IF('Data Transformation'!$B$425:$B$8425='Bin Analysis'!$B7587,'Data Transformation'!$G$425:$G$8425),D7599))</f>
        <v>2001</v>
      </c>
      <c r="F7599">
        <f t="shared" si="948"/>
        <v>0</v>
      </c>
      <c r="G7599">
        <f>Weighting!$H$15</f>
        <v>0</v>
      </c>
      <c r="H7599">
        <f t="array" ref="H7599">FREQUENCY(IF('Data Transformation'!$B$4:$B$8425=B7587,'Data Transformation'!$G$4:$G$8425),'Bin Analysis'!$B7599)</f>
        <v>2073</v>
      </c>
      <c r="I7599">
        <f t="shared" si="949"/>
        <v>0</v>
      </c>
      <c r="J7599">
        <f t="shared" si="950"/>
        <v>0</v>
      </c>
      <c r="K7599">
        <f>J7599*Weighting!$W$15</f>
        <v>0</v>
      </c>
      <c r="M7599" s="14"/>
    </row>
    <row r="7600" spans="1:25" x14ac:dyDescent="0.55000000000000004">
      <c r="A7600" s="32" t="str">
        <f>IF(Weighting!$P$16&gt;0,B7600,"")</f>
        <v/>
      </c>
      <c r="B7600" t="e">
        <f>Weighting!$C$16</f>
        <v>#DIV/0!</v>
      </c>
      <c r="C7600" t="e">
        <f>Weighting!$F$16</f>
        <v>#NUM!</v>
      </c>
      <c r="D7600" t="e">
        <f>IF(C7600=1,'Data Transformation'!$G$3+0.5*'Data Transformation'!$W$25,IF(C7601=1,D7601-'Data Transformation'!$W$25,FALSE))</f>
        <v>#NUM!</v>
      </c>
      <c r="E7600">
        <f t="array" ref="E7600">IF(ISLOGICAL(D7600),"",FREQUENCY(IF('Data Transformation'!$B$425:$B$8425='Bin Analysis'!$B7587,'Data Transformation'!$G$425:$G$8425),D7600))</f>
        <v>2001</v>
      </c>
      <c r="F7600">
        <f t="shared" si="948"/>
        <v>0</v>
      </c>
      <c r="G7600">
        <f>Weighting!$H$16</f>
        <v>0</v>
      </c>
      <c r="H7600">
        <f t="array" ref="H7600">FREQUENCY(IF('Data Transformation'!$B$4:$B$8425=B7587,'Data Transformation'!$G$4:$G$8425),'Bin Analysis'!$B7600)</f>
        <v>2073</v>
      </c>
      <c r="I7600">
        <f t="shared" si="949"/>
        <v>0</v>
      </c>
      <c r="J7600">
        <f t="shared" si="950"/>
        <v>0</v>
      </c>
      <c r="K7600">
        <f>J7600*Weighting!$W$16</f>
        <v>0</v>
      </c>
      <c r="M7600" s="14"/>
    </row>
    <row r="7601" spans="1:25" x14ac:dyDescent="0.55000000000000004">
      <c r="A7601" s="32" t="str">
        <f>IF(Weighting!$P$17&gt;0,B7601,"")</f>
        <v/>
      </c>
      <c r="B7601" t="e">
        <f>Weighting!$C$17</f>
        <v>#DIV/0!</v>
      </c>
      <c r="C7601" t="e">
        <f>Weighting!$F$17</f>
        <v>#NUM!</v>
      </c>
      <c r="D7601" t="e">
        <f>IF(C7601=1,'Data Transformation'!$G$3+0.5*'Data Transformation'!$W$25,IF(C7602=1,D7602-'Data Transformation'!$W$25,FALSE))</f>
        <v>#NUM!</v>
      </c>
      <c r="E7601">
        <f t="array" ref="E7601">IF(ISLOGICAL(D7601),"",FREQUENCY(IF('Data Transformation'!$B$425:$B$8425='Bin Analysis'!$B7587,'Data Transformation'!$G$425:$G$8425),D7601))</f>
        <v>2001</v>
      </c>
      <c r="F7601">
        <f t="shared" si="948"/>
        <v>0</v>
      </c>
      <c r="G7601">
        <f>Weighting!$H$17</f>
        <v>0</v>
      </c>
      <c r="H7601">
        <f t="array" ref="H7601">FREQUENCY(IF('Data Transformation'!$B$4:$B$8425=B7587,'Data Transformation'!$G$4:$G$8425),'Bin Analysis'!$B7601)</f>
        <v>2073</v>
      </c>
      <c r="I7601">
        <f t="shared" si="949"/>
        <v>0</v>
      </c>
      <c r="J7601">
        <f t="shared" si="950"/>
        <v>0</v>
      </c>
      <c r="K7601">
        <f>J7601*Weighting!$W$17</f>
        <v>0</v>
      </c>
      <c r="M7601" s="14"/>
    </row>
    <row r="7602" spans="1:25" x14ac:dyDescent="0.55000000000000004">
      <c r="A7602" s="32" t="str">
        <f>IF(Weighting!$P$18&gt;0,B7602,"")</f>
        <v/>
      </c>
      <c r="B7602" t="e">
        <f>Weighting!$C$18</f>
        <v>#DIV/0!</v>
      </c>
      <c r="C7602" t="e">
        <f>Weighting!$F$18</f>
        <v>#NUM!</v>
      </c>
      <c r="D7602" t="e">
        <f>IF(C7602=1,'Data Transformation'!$G$3+0.5*'Data Transformation'!$W$25,IF(C7603=1,D7603-'Data Transformation'!$W$25,FALSE))</f>
        <v>#NUM!</v>
      </c>
      <c r="E7602">
        <f t="array" ref="E7602">IF(ISLOGICAL(D7602),"",FREQUENCY(IF('Data Transformation'!$B$425:$B$8425='Bin Analysis'!$B7587,'Data Transformation'!$G$425:$G$8425),D7602))</f>
        <v>2001</v>
      </c>
      <c r="F7602">
        <f t="shared" si="948"/>
        <v>0</v>
      </c>
      <c r="G7602">
        <f>Weighting!$H$18</f>
        <v>0</v>
      </c>
      <c r="H7602">
        <f t="array" ref="H7602">FREQUENCY(IF('Data Transformation'!$B$4:$B$8425=B7587,'Data Transformation'!$G$4:$G$8425),'Bin Analysis'!$B7602)</f>
        <v>2073</v>
      </c>
      <c r="I7602">
        <f t="shared" si="949"/>
        <v>0</v>
      </c>
      <c r="J7602">
        <f t="shared" si="950"/>
        <v>0</v>
      </c>
      <c r="K7602">
        <f>J7602*Weighting!$W$18</f>
        <v>0</v>
      </c>
      <c r="M7602" s="14"/>
    </row>
    <row r="7603" spans="1:25" x14ac:dyDescent="0.55000000000000004">
      <c r="A7603" s="32" t="str">
        <f>IF(Weighting!$P$19&gt;0,B7603,"")</f>
        <v/>
      </c>
      <c r="B7603" t="e">
        <f>Weighting!$C$19</f>
        <v>#DIV/0!</v>
      </c>
      <c r="C7603" t="e">
        <f>Weighting!$F$19</f>
        <v>#NUM!</v>
      </c>
      <c r="D7603" t="e">
        <f>IF(C7603=1,'Data Transformation'!$G$3+0.5*'Data Transformation'!$W$25,IF(C7604=1,D7604-'Data Transformation'!$W$25,FALSE))</f>
        <v>#NUM!</v>
      </c>
      <c r="E7603">
        <f t="array" ref="E7603">IF(ISLOGICAL(D7603),"",FREQUENCY(IF('Data Transformation'!$B$425:$B$8425='Bin Analysis'!$B7587,'Data Transformation'!$G$425:$G$8425),D7603))</f>
        <v>2001</v>
      </c>
      <c r="F7603">
        <f t="shared" si="948"/>
        <v>0</v>
      </c>
      <c r="G7603">
        <f>Weighting!$H$19</f>
        <v>0</v>
      </c>
      <c r="H7603">
        <f t="array" ref="H7603">FREQUENCY(IF('Data Transformation'!$B$4:$B$8425=B7587,'Data Transformation'!$G$4:$G$8425),'Bin Analysis'!$B7603)</f>
        <v>2073</v>
      </c>
      <c r="I7603">
        <f t="shared" si="949"/>
        <v>0</v>
      </c>
      <c r="J7603">
        <f t="shared" si="950"/>
        <v>0</v>
      </c>
      <c r="K7603">
        <f>J7603*Weighting!$W$19</f>
        <v>0</v>
      </c>
      <c r="M7603" s="14"/>
    </row>
    <row r="7604" spans="1:25" x14ac:dyDescent="0.55000000000000004">
      <c r="A7604" s="32" t="str">
        <f>IF(Weighting!$P$20&gt;0,B7604,"")</f>
        <v/>
      </c>
      <c r="B7604" t="e">
        <f>Weighting!$C$20</f>
        <v>#DIV/0!</v>
      </c>
      <c r="C7604" t="e">
        <f>Weighting!$F$20</f>
        <v>#NUM!</v>
      </c>
      <c r="D7604" t="e">
        <f>IF(C7604=1,'Data Transformation'!$G$3+0.5*'Data Transformation'!$W$25,IF(C7605=1,D7605-'Data Transformation'!$W$25,FALSE))</f>
        <v>#NUM!</v>
      </c>
      <c r="E7604">
        <f t="array" ref="E7604">IF(ISLOGICAL(D7604),"",FREQUENCY(IF('Data Transformation'!$B$425:$B$8425='Bin Analysis'!$B7587,'Data Transformation'!$G$425:$G$8425),D7604))</f>
        <v>2001</v>
      </c>
      <c r="F7604">
        <f t="shared" si="948"/>
        <v>0</v>
      </c>
      <c r="G7604">
        <f>Weighting!$H$20</f>
        <v>0</v>
      </c>
      <c r="H7604">
        <f t="array" ref="H7604">FREQUENCY(IF('Data Transformation'!$B$4:$B$8425=B7587,'Data Transformation'!$G$4:$G$8425),'Bin Analysis'!$B7604)</f>
        <v>2073</v>
      </c>
      <c r="I7604">
        <f t="shared" si="949"/>
        <v>0</v>
      </c>
      <c r="J7604">
        <f t="shared" si="950"/>
        <v>0</v>
      </c>
      <c r="K7604">
        <f>J7604*Weighting!$W$20</f>
        <v>0</v>
      </c>
      <c r="M7604" s="14"/>
    </row>
    <row r="7605" spans="1:25" x14ac:dyDescent="0.55000000000000004">
      <c r="A7605" s="32" t="str">
        <f>IF(Weighting!$P$21&gt;0,B7605,"")</f>
        <v/>
      </c>
      <c r="B7605" t="e">
        <f>Weighting!$C$21</f>
        <v>#DIV/0!</v>
      </c>
      <c r="C7605" t="e">
        <f>Weighting!$F$21</f>
        <v>#NUM!</v>
      </c>
      <c r="D7605" t="e">
        <f>IF(C7605=1,'Data Transformation'!$G$3+0.5*'Data Transformation'!$W$25,IF(C7606=1,D7606-'Data Transformation'!$W$25,FALSE))</f>
        <v>#NUM!</v>
      </c>
      <c r="E7605">
        <f t="array" ref="E7605">IF(ISLOGICAL(D7605),"",FREQUENCY(IF('Data Transformation'!$B$425:$B$8425='Bin Analysis'!$B7587,'Data Transformation'!$G$425:$G$8425),D7605))</f>
        <v>2001</v>
      </c>
      <c r="F7605">
        <f t="shared" si="948"/>
        <v>0</v>
      </c>
      <c r="G7605">
        <f>Weighting!$H$21</f>
        <v>0</v>
      </c>
      <c r="H7605">
        <f t="array" ref="H7605">FREQUENCY(IF('Data Transformation'!$B$4:$B$8425=B7587,'Data Transformation'!$G$4:$G$8425),'Bin Analysis'!$B7605)</f>
        <v>2073</v>
      </c>
      <c r="I7605">
        <f t="shared" si="949"/>
        <v>0</v>
      </c>
      <c r="J7605">
        <f t="shared" si="950"/>
        <v>0</v>
      </c>
      <c r="K7605">
        <f>J7605*Weighting!$W$21</f>
        <v>0</v>
      </c>
      <c r="M7605" s="14"/>
    </row>
    <row r="7606" spans="1:25" x14ac:dyDescent="0.55000000000000004">
      <c r="A7606" s="32" t="str">
        <f>IF(Weighting!$P$22&gt;0,B7606,"")</f>
        <v/>
      </c>
      <c r="B7606" t="e">
        <f>Weighting!$C$22</f>
        <v>#DIV/0!</v>
      </c>
      <c r="C7606" t="e">
        <f>Weighting!$F$22</f>
        <v>#NUM!</v>
      </c>
      <c r="D7606" t="e">
        <f>IF(C7606=1,'Data Transformation'!$G$3+0.5*'Data Transformation'!$W$25,IF(C7607=1,D7607-'Data Transformation'!$W$25,FALSE))</f>
        <v>#NUM!</v>
      </c>
      <c r="E7606">
        <f t="array" ref="E7606">IF(ISLOGICAL(D7606),"",FREQUENCY(IF('Data Transformation'!$B$425:$B$8425='Bin Analysis'!$B7587,'Data Transformation'!$G$425:$G$8425),D7606))</f>
        <v>2001</v>
      </c>
      <c r="F7606">
        <f t="shared" si="948"/>
        <v>0</v>
      </c>
      <c r="G7606">
        <f>Weighting!$H$22</f>
        <v>0</v>
      </c>
      <c r="H7606">
        <f t="array" ref="H7606">FREQUENCY(IF('Data Transformation'!$B$4:$B$8425=B7587,'Data Transformation'!$G$4:$G$8425),'Bin Analysis'!$B7606)</f>
        <v>2073</v>
      </c>
      <c r="I7606">
        <f t="shared" si="949"/>
        <v>0</v>
      </c>
      <c r="J7606">
        <f t="shared" si="950"/>
        <v>0</v>
      </c>
      <c r="K7606">
        <f>J7606*Weighting!$W$22</f>
        <v>0</v>
      </c>
      <c r="M7606" s="14"/>
    </row>
    <row r="7607" spans="1:25" x14ac:dyDescent="0.55000000000000004">
      <c r="A7607" s="32" t="str">
        <f>IF(Weighting!$P$23&gt;0,B7607,"")</f>
        <v/>
      </c>
      <c r="B7607" t="e">
        <f>Weighting!$C$23</f>
        <v>#DIV/0!</v>
      </c>
      <c r="C7607" t="e">
        <f>Weighting!$F$23</f>
        <v>#NUM!</v>
      </c>
      <c r="D7607" t="e">
        <f>IF(C7607=1,'Data Transformation'!$G$3+0.5*'Data Transformation'!$W$25,IF(C7608=1,D7608-'Data Transformation'!$W$25,FALSE))</f>
        <v>#NUM!</v>
      </c>
      <c r="E7607">
        <f t="array" ref="E7607">IF(ISLOGICAL(D7607),"",FREQUENCY(IF('Data Transformation'!$B$425:$B$8425='Bin Analysis'!$B7587,'Data Transformation'!$G$425:$G$8425),D7607))</f>
        <v>2001</v>
      </c>
      <c r="F7607">
        <f t="shared" si="948"/>
        <v>0</v>
      </c>
      <c r="G7607">
        <f>Weighting!$H$23</f>
        <v>0</v>
      </c>
      <c r="H7607">
        <f t="array" ref="H7607">FREQUENCY(IF('Data Transformation'!$B$4:$B$8425=B7587,'Data Transformation'!$G$4:$G$8425),'Bin Analysis'!$B7607)</f>
        <v>2073</v>
      </c>
      <c r="I7607">
        <f t="shared" si="949"/>
        <v>0</v>
      </c>
      <c r="J7607">
        <f t="shared" si="950"/>
        <v>0</v>
      </c>
      <c r="K7607">
        <f>J7607*Weighting!$W$23</f>
        <v>0</v>
      </c>
      <c r="M7607" s="14"/>
    </row>
    <row r="7608" spans="1:25" x14ac:dyDescent="0.55000000000000004">
      <c r="A7608" s="32" t="str">
        <f>IF(Weighting!$P$24&gt;0,B7608,"")</f>
        <v/>
      </c>
      <c r="B7608" t="e">
        <f>Weighting!$C$24</f>
        <v>#DIV/0!</v>
      </c>
      <c r="C7608" t="e">
        <f>Weighting!$F$24</f>
        <v>#NUM!</v>
      </c>
      <c r="D7608" t="e">
        <f>IF(C7608=1,'Data Transformation'!$G$3+0.5*'Data Transformation'!$W$25,IF(C7609=1,D7609-'Data Transformation'!$W$25,FALSE))</f>
        <v>#NUM!</v>
      </c>
      <c r="E7608">
        <f t="array" ref="E7608">IF(ISLOGICAL(D7608),"",FREQUENCY(IF('Data Transformation'!$B$425:$B$8425='Bin Analysis'!$B7587,'Data Transformation'!$G$425:$G$8425),D7608))</f>
        <v>2001</v>
      </c>
      <c r="F7608">
        <f t="shared" si="948"/>
        <v>0</v>
      </c>
      <c r="G7608">
        <f>Weighting!$H$24</f>
        <v>0</v>
      </c>
      <c r="H7608">
        <f t="array" ref="H7608">FREQUENCY(IF('Data Transformation'!$B$4:$B$8425=B7587,'Data Transformation'!$G$4:$G$8425),'Bin Analysis'!$B7608)</f>
        <v>2073</v>
      </c>
      <c r="I7608">
        <f t="shared" si="949"/>
        <v>0</v>
      </c>
      <c r="J7608">
        <f t="shared" si="950"/>
        <v>0</v>
      </c>
      <c r="K7608">
        <f>J7608*Weighting!$W$24</f>
        <v>0</v>
      </c>
      <c r="M7608" s="14"/>
    </row>
    <row r="7609" spans="1:25" x14ac:dyDescent="0.55000000000000004">
      <c r="A7609" s="32" t="str">
        <f>IF(Weighting!$P$25&gt;0,B7609,"")</f>
        <v/>
      </c>
      <c r="B7609" t="e">
        <f>Weighting!$C$25</f>
        <v>#DIV/0!</v>
      </c>
      <c r="C7609" t="e">
        <f>Weighting!$F$25</f>
        <v>#NUM!</v>
      </c>
      <c r="D7609" t="e">
        <f>IF(C7609=1,'Data Transformation'!$G$3+0.5*'Data Transformation'!$W$25,IF(C7610=1,D7610-'Data Transformation'!$W$25,FALSE))</f>
        <v>#NUM!</v>
      </c>
      <c r="E7609">
        <f t="array" ref="E7609">IF(ISLOGICAL(D7609),"",FREQUENCY(IF('Data Transformation'!$B$425:$B$8425='Bin Analysis'!$B7587,'Data Transformation'!$G$425:$G$8425),D7609))</f>
        <v>2001</v>
      </c>
      <c r="F7609">
        <f t="shared" si="948"/>
        <v>0</v>
      </c>
      <c r="G7609">
        <f>Weighting!$H$25</f>
        <v>0</v>
      </c>
      <c r="H7609">
        <f t="array" ref="H7609">FREQUENCY(IF('Data Transformation'!$B$4:$B$8425=B7587,'Data Transformation'!$G$4:$G$8425),'Bin Analysis'!$B7609)</f>
        <v>2073</v>
      </c>
      <c r="I7609">
        <f t="shared" si="949"/>
        <v>0</v>
      </c>
      <c r="J7609">
        <f t="shared" si="950"/>
        <v>0</v>
      </c>
      <c r="K7609">
        <f>J7609*Weighting!$W$25</f>
        <v>0</v>
      </c>
      <c r="M7609" s="14"/>
    </row>
    <row r="7610" spans="1:25" x14ac:dyDescent="0.55000000000000004">
      <c r="O7610"/>
      <c r="P7610"/>
      <c r="Q7610"/>
      <c r="R7610"/>
    </row>
    <row r="7611" spans="1:25" ht="23.35" x14ac:dyDescent="0.8">
      <c r="A7611" s="21" t="s">
        <v>0</v>
      </c>
      <c r="B7611" s="21" t="str">
        <f>IFERROR(VLOOKUP(C7611,'Data Transformation'!$L$6:$M$426,2,FALSE),"")</f>
        <v/>
      </c>
      <c r="C7611" s="21">
        <f>C7587+1</f>
        <v>317</v>
      </c>
      <c r="D7611" s="21"/>
      <c r="E7611" s="21"/>
      <c r="F7611" s="21"/>
      <c r="G7611" s="21"/>
      <c r="H7611" s="22"/>
      <c r="I7611" s="22"/>
      <c r="J7611" s="22"/>
      <c r="K7611" s="21"/>
      <c r="L7611" s="21" t="str">
        <f>B7611</f>
        <v/>
      </c>
      <c r="M7611" s="23" t="e">
        <f>INDEX('Data Transformation'!$O$4:$O$424,MATCH($B7611,'Data Transformation'!$M$4:$M$424,0),MATCH($M$2,'Data Transformation'!$O$3,0))</f>
        <v>#N/A</v>
      </c>
      <c r="N7611" s="27" t="e">
        <f>IF('Input and Summary Results'!$J$16="minimum",'Bin Analysis'!X7612/(M7611-1),'Bin Analysis'!Y7611/('Bin Analysis'!M7611-1))</f>
        <v>#N/A</v>
      </c>
      <c r="O7611" s="27" t="e">
        <f>IF(M7611=FALSE,NA(),(VLOOKUP(1,C7614:K7633,4,FALSE))/(M7611-1))</f>
        <v>#N/A</v>
      </c>
      <c r="P7611" s="27" t="e">
        <f>IF(M7611=FALSE,NA(),SUM(J7614:J7633)/Weighting!$S$5)</f>
        <v>#N/A</v>
      </c>
      <c r="Q7611" s="27" t="e">
        <f>IF(M7611=FALSE,NA(),SUM(K7614:K7633)/Weighting!$S$6)</f>
        <v>#N/A</v>
      </c>
      <c r="R7611" s="27" t="e">
        <f>IF(M7611=FALSE,NA(),(VLOOKUP(1,G7614:K7633,3,FALSE))/(M7611-1))</f>
        <v>#N/A</v>
      </c>
      <c r="S7611" s="22" t="e">
        <f>IF(M7611=FALSE,NA(),IF(SUM(J7614:J7633)=2,"yes","no"))</f>
        <v>#N/A</v>
      </c>
      <c r="X7611" s="2" cm="2">
        <f t="array" ref="X7611:X7612">FREQUENCY(IF('Data Transformation'!$B$425:$B$6424='Bin Analysis'!L7611,'Data Transformation'!$G$425:$G$6424),'Data Transformation'!$U$11)</f>
        <v>0</v>
      </c>
      <c r="Y7611" s="2" cm="2">
        <f t="array" ref="Y7611:Y7612">FREQUENCY(IF('Data Transformation'!$B$425:$B$6424='Bin Analysis'!L7611,'Data Transformation'!$G$425:$G$6424),'Data Transformation'!$U$12)</f>
        <v>0</v>
      </c>
    </row>
    <row r="7612" spans="1:25" x14ac:dyDescent="0.55000000000000004">
      <c r="A7612" s="14" t="s">
        <v>67</v>
      </c>
      <c r="B7612" t="s">
        <v>47</v>
      </c>
      <c r="C7612" t="s">
        <v>5</v>
      </c>
      <c r="D7612" t="s">
        <v>100</v>
      </c>
      <c r="E7612" t="s">
        <v>101</v>
      </c>
      <c r="F7612" t="s">
        <v>102</v>
      </c>
      <c r="G7612" t="s">
        <v>70</v>
      </c>
      <c r="H7612" t="s">
        <v>31</v>
      </c>
      <c r="I7612" t="s">
        <v>32</v>
      </c>
      <c r="J7612" t="s">
        <v>46</v>
      </c>
      <c r="K7612" s="14" t="s">
        <v>45</v>
      </c>
      <c r="M7612" s="14"/>
      <c r="X7612" s="2">
        <v>0</v>
      </c>
      <c r="Y7612" s="2">
        <v>0</v>
      </c>
    </row>
    <row r="7613" spans="1:25" x14ac:dyDescent="0.55000000000000004">
      <c r="A7613" s="32"/>
      <c r="D7613" t="e">
        <f>IF(C7613=1,'Data Transformation'!$G$3+0.5*'Data Transformation'!$W$25,IF(C7614=1,D7614-'Data Transformation'!$W$25,FALSE))</f>
        <v>#NUM!</v>
      </c>
      <c r="E7613">
        <f t="array" ref="E7613">IF(ISLOGICAL(D7613),"",FREQUENCY(IF('Data Transformation'!$B$425:$B$8425='Bin Analysis'!$B7611,'Data Transformation'!$G$425:$G$8425),D7613))</f>
        <v>2001</v>
      </c>
      <c r="F7613" t="e">
        <f>IF(ISLOGICAL(D7613),"",E7613-E7612)</f>
        <v>#VALUE!</v>
      </c>
      <c r="M7613" s="14"/>
    </row>
    <row r="7614" spans="1:25" x14ac:dyDescent="0.55000000000000004">
      <c r="A7614" s="32" t="e">
        <f>IF(Weighting!$P$6&gt;0,B7614,"")</f>
        <v>#NUM!</v>
      </c>
      <c r="B7614" t="e">
        <f>Weighting!$C$6</f>
        <v>#DIV/0!</v>
      </c>
      <c r="C7614" t="e">
        <f>Weighting!$F$6</f>
        <v>#NUM!</v>
      </c>
      <c r="D7614" t="e">
        <f>IF(C7614=1,'Data Transformation'!$G$3+0.5*'Data Transformation'!$W$25,IF(C7615=1,D7615-'Data Transformation'!$W$25,FALSE))</f>
        <v>#NUM!</v>
      </c>
      <c r="E7614">
        <f t="array" ref="E7614">IF(ISLOGICAL(D7614),"",FREQUENCY(IF('Data Transformation'!$B$425:$B$8425='Bin Analysis'!$B7611,'Data Transformation'!$G$425:$G$8425),D7614))</f>
        <v>2001</v>
      </c>
      <c r="F7614">
        <f>IF(ISLOGICAL(D7614),"",E7614-E7613)</f>
        <v>0</v>
      </c>
      <c r="G7614">
        <f>Weighting!$H$6</f>
        <v>1</v>
      </c>
      <c r="H7614">
        <f t="array" ref="H7614">FREQUENCY(IF('Data Transformation'!$B$4:$B$8425=B7611,'Data Transformation'!$G$4:$G$8425),'Bin Analysis'!$B7614)</f>
        <v>2073</v>
      </c>
      <c r="I7614">
        <f>H7614-H7613</f>
        <v>2073</v>
      </c>
      <c r="J7614">
        <f>IF(I7614=0,0,1)</f>
        <v>1</v>
      </c>
      <c r="K7614" t="e">
        <f>J7614*Weighting!$W$6</f>
        <v>#NUM!</v>
      </c>
      <c r="M7614" s="14"/>
    </row>
    <row r="7615" spans="1:25" x14ac:dyDescent="0.55000000000000004">
      <c r="A7615" s="32" t="str">
        <f>IF(Weighting!$P$7&gt;0,B7615,"")</f>
        <v/>
      </c>
      <c r="B7615" t="e">
        <f>Weighting!$C$7</f>
        <v>#DIV/0!</v>
      </c>
      <c r="C7615" t="e">
        <f>Weighting!$F$7</f>
        <v>#NUM!</v>
      </c>
      <c r="D7615" t="e">
        <f>IF(C7615=1,'Data Transformation'!$G$3+0.5*'Data Transformation'!$W$25,IF(C7616=1,D7616-'Data Transformation'!$W$25,FALSE))</f>
        <v>#NUM!</v>
      </c>
      <c r="E7615">
        <f t="array" ref="E7615">IF(ISLOGICAL(D7615),"",FREQUENCY(IF('Data Transformation'!$B$425:$B$8425='Bin Analysis'!$B7611,'Data Transformation'!$G$425:$G$8425),D7615))</f>
        <v>2001</v>
      </c>
      <c r="F7615">
        <f t="shared" ref="F7615:F7633" si="951">IF(ISLOGICAL(D7615),"",E7615-E7614)</f>
        <v>0</v>
      </c>
      <c r="G7615">
        <f>Weighting!$H$7</f>
        <v>0</v>
      </c>
      <c r="H7615">
        <f t="array" ref="H7615">FREQUENCY(IF('Data Transformation'!$B$4:$B$8425=B7611,'Data Transformation'!$G$4:$G$8425),'Bin Analysis'!$B7615)</f>
        <v>2073</v>
      </c>
      <c r="I7615">
        <f t="shared" ref="I7615:I7633" si="952">H7615-H7614</f>
        <v>0</v>
      </c>
      <c r="J7615">
        <f>IF(I7615=0,0,1)</f>
        <v>0</v>
      </c>
      <c r="K7615">
        <f>J7615*Weighting!$W$7</f>
        <v>0</v>
      </c>
      <c r="M7615" s="14"/>
    </row>
    <row r="7616" spans="1:25" x14ac:dyDescent="0.55000000000000004">
      <c r="A7616" s="32" t="str">
        <f>IF(Weighting!$P$8&gt;0,B7616,"")</f>
        <v/>
      </c>
      <c r="B7616" t="e">
        <f>Weighting!$C$8</f>
        <v>#DIV/0!</v>
      </c>
      <c r="C7616" t="e">
        <f>Weighting!$F$8</f>
        <v>#NUM!</v>
      </c>
      <c r="D7616" t="e">
        <f>IF(C7616=1,'Data Transformation'!$G$3+0.5*'Data Transformation'!$W$25,IF(C7617=1,D7617-'Data Transformation'!$W$25,FALSE))</f>
        <v>#NUM!</v>
      </c>
      <c r="E7616">
        <f t="array" ref="E7616">IF(ISLOGICAL(D7616),"",FREQUENCY(IF('Data Transformation'!$B$425:$B$8425='Bin Analysis'!$B7611,'Data Transformation'!$G$425:$G$8425),D7616))</f>
        <v>2001</v>
      </c>
      <c r="F7616">
        <f t="shared" si="951"/>
        <v>0</v>
      </c>
      <c r="G7616">
        <f>Weighting!$H$8</f>
        <v>0</v>
      </c>
      <c r="H7616">
        <f t="array" ref="H7616">FREQUENCY(IF('Data Transformation'!$B$4:$B$8425=B7611,'Data Transformation'!$G$4:$G$8425),'Bin Analysis'!$B7616)</f>
        <v>2073</v>
      </c>
      <c r="I7616">
        <f t="shared" si="952"/>
        <v>0</v>
      </c>
      <c r="J7616">
        <f t="shared" ref="J7616:J7633" si="953">IF(I7616=0,0,1)</f>
        <v>0</v>
      </c>
      <c r="K7616">
        <f>J7616*Weighting!$W$8</f>
        <v>0</v>
      </c>
      <c r="M7616" s="14"/>
    </row>
    <row r="7617" spans="1:13" x14ac:dyDescent="0.55000000000000004">
      <c r="A7617" s="32" t="str">
        <f>IF(Weighting!$P$9&gt;0,B7617,"")</f>
        <v/>
      </c>
      <c r="B7617" s="50" t="e">
        <f>Weighting!$C$9</f>
        <v>#DIV/0!</v>
      </c>
      <c r="C7617" t="e">
        <f>Weighting!$F$9</f>
        <v>#NUM!</v>
      </c>
      <c r="D7617" t="e">
        <f>IF(C7617=1,'Data Transformation'!$G$3+0.5*'Data Transformation'!$W$25,IF(C7618=1,D7618-'Data Transformation'!$W$25,FALSE))</f>
        <v>#NUM!</v>
      </c>
      <c r="E7617">
        <f t="array" ref="E7617">IF(ISLOGICAL(D7617),"",FREQUENCY(IF('Data Transformation'!$B$425:$B$8425='Bin Analysis'!$B7611,'Data Transformation'!$G$425:$G$8425),D7617))</f>
        <v>2001</v>
      </c>
      <c r="F7617">
        <f t="shared" si="951"/>
        <v>0</v>
      </c>
      <c r="G7617">
        <f>Weighting!$H$9</f>
        <v>0</v>
      </c>
      <c r="H7617">
        <f t="array" ref="H7617">FREQUENCY(IF('Data Transformation'!$B$4:$B$8425=B7611,'Data Transformation'!$G$4:$G$8425),'Bin Analysis'!$B7617)</f>
        <v>2073</v>
      </c>
      <c r="I7617">
        <f t="shared" si="952"/>
        <v>0</v>
      </c>
      <c r="J7617">
        <f t="shared" si="953"/>
        <v>0</v>
      </c>
      <c r="K7617">
        <f>J7617*Weighting!$W$9</f>
        <v>0</v>
      </c>
      <c r="M7617" s="14"/>
    </row>
    <row r="7618" spans="1:13" x14ac:dyDescent="0.55000000000000004">
      <c r="A7618" s="32" t="str">
        <f>IF(Weighting!$P$10&gt;0,B7618,"")</f>
        <v/>
      </c>
      <c r="B7618" t="e">
        <f>Weighting!$C$10</f>
        <v>#DIV/0!</v>
      </c>
      <c r="C7618" t="e">
        <f>Weighting!$F$10</f>
        <v>#NUM!</v>
      </c>
      <c r="D7618" t="e">
        <f>IF(C7618=1,'Data Transformation'!$G$3+0.5*'Data Transformation'!$W$25,IF(C7619=1,D7619-'Data Transformation'!$W$25,FALSE))</f>
        <v>#NUM!</v>
      </c>
      <c r="E7618">
        <f t="array" ref="E7618">IF(ISLOGICAL(D7618),"",FREQUENCY(IF('Data Transformation'!$B$425:$B$8425='Bin Analysis'!$B7611,'Data Transformation'!$G$425:$G$8425),D7618))</f>
        <v>2001</v>
      </c>
      <c r="F7618">
        <f t="shared" si="951"/>
        <v>0</v>
      </c>
      <c r="G7618">
        <f>Weighting!$H$10</f>
        <v>0</v>
      </c>
      <c r="H7618">
        <f t="array" ref="H7618">FREQUENCY(IF('Data Transformation'!$B$4:$B$8425=B7611,'Data Transformation'!$G$4:$G$8425),'Bin Analysis'!$B7618)</f>
        <v>2073</v>
      </c>
      <c r="I7618">
        <f t="shared" si="952"/>
        <v>0</v>
      </c>
      <c r="J7618">
        <f t="shared" si="953"/>
        <v>0</v>
      </c>
      <c r="K7618">
        <f>J7618*Weighting!$W$10</f>
        <v>0</v>
      </c>
      <c r="M7618" s="14"/>
    </row>
    <row r="7619" spans="1:13" x14ac:dyDescent="0.55000000000000004">
      <c r="A7619" s="32" t="str">
        <f>IF(Weighting!$P$11&gt;0,B7619,"")</f>
        <v/>
      </c>
      <c r="B7619" t="e">
        <f>Weighting!$C$11</f>
        <v>#DIV/0!</v>
      </c>
      <c r="C7619" t="e">
        <f>Weighting!$F$11</f>
        <v>#NUM!</v>
      </c>
      <c r="D7619" t="e">
        <f>IF(C7619=1,'Data Transformation'!$G$3+0.5*'Data Transformation'!$W$25,IF(C7620=1,D7620-'Data Transformation'!$W$25,FALSE))</f>
        <v>#NUM!</v>
      </c>
      <c r="E7619">
        <f t="array" ref="E7619">IF(ISLOGICAL(D7619),"",FREQUENCY(IF('Data Transformation'!$B$425:$B$8425='Bin Analysis'!$B7611,'Data Transformation'!$G$425:$G$8425),D7619))</f>
        <v>2001</v>
      </c>
      <c r="F7619">
        <f t="shared" si="951"/>
        <v>0</v>
      </c>
      <c r="G7619">
        <f>Weighting!$H$11</f>
        <v>0</v>
      </c>
      <c r="H7619">
        <f t="array" ref="H7619">FREQUENCY(IF('Data Transformation'!$B$4:$B$8425=B7611,'Data Transformation'!$G$4:$G$8425),'Bin Analysis'!$B7619)</f>
        <v>2073</v>
      </c>
      <c r="I7619">
        <f t="shared" si="952"/>
        <v>0</v>
      </c>
      <c r="J7619">
        <f t="shared" si="953"/>
        <v>0</v>
      </c>
      <c r="K7619">
        <f>J7619*Weighting!$W$11</f>
        <v>0</v>
      </c>
      <c r="M7619" s="14"/>
    </row>
    <row r="7620" spans="1:13" x14ac:dyDescent="0.55000000000000004">
      <c r="A7620" s="32" t="str">
        <f>IF(Weighting!$P$12&gt;0,B7620,"")</f>
        <v/>
      </c>
      <c r="B7620" t="e">
        <f>Weighting!$C$12</f>
        <v>#DIV/0!</v>
      </c>
      <c r="C7620" t="e">
        <f>Weighting!$F$12</f>
        <v>#NUM!</v>
      </c>
      <c r="D7620" t="e">
        <f>IF(C7620=1,'Data Transformation'!$G$3+0.5*'Data Transformation'!$W$25,IF(C7621=1,D7621-'Data Transformation'!$W$25,FALSE))</f>
        <v>#NUM!</v>
      </c>
      <c r="E7620">
        <f t="array" ref="E7620">IF(ISLOGICAL(D7620),"",FREQUENCY(IF('Data Transformation'!$B$425:$B$8425='Bin Analysis'!$B7611,'Data Transformation'!$G$425:$G$8425),D7620))</f>
        <v>2001</v>
      </c>
      <c r="F7620">
        <f t="shared" si="951"/>
        <v>0</v>
      </c>
      <c r="G7620">
        <f>Weighting!$H$12</f>
        <v>0</v>
      </c>
      <c r="H7620">
        <f t="array" ref="H7620">FREQUENCY(IF('Data Transformation'!$B$4:$B$8425=B7611,'Data Transformation'!$G$4:$G$8425),'Bin Analysis'!$B7620)</f>
        <v>2073</v>
      </c>
      <c r="I7620">
        <f t="shared" si="952"/>
        <v>0</v>
      </c>
      <c r="J7620">
        <f t="shared" si="953"/>
        <v>0</v>
      </c>
      <c r="K7620">
        <f>J7620*Weighting!$W$12</f>
        <v>0</v>
      </c>
      <c r="M7620" s="14"/>
    </row>
    <row r="7621" spans="1:13" x14ac:dyDescent="0.55000000000000004">
      <c r="A7621" s="32" t="str">
        <f>IF(Weighting!$P$13&gt;0,B7621,"")</f>
        <v/>
      </c>
      <c r="B7621" t="e">
        <f>Weighting!$C$13</f>
        <v>#DIV/0!</v>
      </c>
      <c r="C7621" t="e">
        <f>Weighting!$F$13</f>
        <v>#NUM!</v>
      </c>
      <c r="D7621" t="e">
        <f>IF(C7621=1,'Data Transformation'!$G$3+0.5*'Data Transformation'!$W$25,IF(C7622=1,D7622-'Data Transformation'!$W$25,FALSE))</f>
        <v>#NUM!</v>
      </c>
      <c r="E7621">
        <f t="array" ref="E7621">IF(ISLOGICAL(D7621),"",FREQUENCY(IF('Data Transformation'!$B$425:$B$8425='Bin Analysis'!$B7611,'Data Transformation'!$G$425:$G$8425),D7621))</f>
        <v>2001</v>
      </c>
      <c r="F7621">
        <f t="shared" si="951"/>
        <v>0</v>
      </c>
      <c r="G7621">
        <f>Weighting!$H$13</f>
        <v>0</v>
      </c>
      <c r="H7621">
        <f t="array" ref="H7621">FREQUENCY(IF('Data Transformation'!$B$4:$B$8425=B7611,'Data Transformation'!$G$4:$G$8425),'Bin Analysis'!$B7621)</f>
        <v>2073</v>
      </c>
      <c r="I7621">
        <f t="shared" si="952"/>
        <v>0</v>
      </c>
      <c r="J7621">
        <f t="shared" si="953"/>
        <v>0</v>
      </c>
      <c r="K7621">
        <f>J7621*Weighting!$W$13</f>
        <v>0</v>
      </c>
      <c r="M7621" s="14"/>
    </row>
    <row r="7622" spans="1:13" x14ac:dyDescent="0.55000000000000004">
      <c r="A7622" s="32" t="str">
        <f>IF(Weighting!$P$14&gt;0,B7622,"")</f>
        <v/>
      </c>
      <c r="B7622" t="e">
        <f>Weighting!$C$14</f>
        <v>#DIV/0!</v>
      </c>
      <c r="C7622" t="e">
        <f>Weighting!$F$14</f>
        <v>#NUM!</v>
      </c>
      <c r="D7622" t="e">
        <f>IF(C7622=1,'Data Transformation'!$G$3+0.5*'Data Transformation'!$W$25,IF(C7623=1,D7623-'Data Transformation'!$W$25,FALSE))</f>
        <v>#NUM!</v>
      </c>
      <c r="E7622">
        <f t="array" ref="E7622">IF(ISLOGICAL(D7622),"",FREQUENCY(IF('Data Transformation'!$B$425:$B$8425='Bin Analysis'!$B7611,'Data Transformation'!$G$425:$G$8425),D7622))</f>
        <v>2001</v>
      </c>
      <c r="F7622">
        <f t="shared" si="951"/>
        <v>0</v>
      </c>
      <c r="G7622">
        <f>Weighting!$H$14</f>
        <v>0</v>
      </c>
      <c r="H7622">
        <f t="array" ref="H7622">FREQUENCY(IF('Data Transformation'!$B$4:$B$8425=B7611,'Data Transformation'!$G$4:$G$8425),'Bin Analysis'!$B7622)</f>
        <v>2073</v>
      </c>
      <c r="I7622">
        <f t="shared" si="952"/>
        <v>0</v>
      </c>
      <c r="J7622">
        <f t="shared" si="953"/>
        <v>0</v>
      </c>
      <c r="K7622">
        <f>J7622*Weighting!$W$14</f>
        <v>0</v>
      </c>
      <c r="M7622" s="14"/>
    </row>
    <row r="7623" spans="1:13" x14ac:dyDescent="0.55000000000000004">
      <c r="A7623" s="32" t="str">
        <f>IF(Weighting!$P$15&gt;0,B7623,"")</f>
        <v/>
      </c>
      <c r="B7623" t="e">
        <f>Weighting!$C$15</f>
        <v>#DIV/0!</v>
      </c>
      <c r="C7623" t="e">
        <f>Weighting!$F$15</f>
        <v>#NUM!</v>
      </c>
      <c r="D7623" t="e">
        <f>IF(C7623=1,'Data Transformation'!$G$3+0.5*'Data Transformation'!$W$25,IF(C7624=1,D7624-'Data Transformation'!$W$25,FALSE))</f>
        <v>#NUM!</v>
      </c>
      <c r="E7623">
        <f t="array" ref="E7623">IF(ISLOGICAL(D7623),"",FREQUENCY(IF('Data Transformation'!$B$425:$B$8425='Bin Analysis'!$B7611,'Data Transformation'!$G$425:$G$8425),D7623))</f>
        <v>2001</v>
      </c>
      <c r="F7623">
        <f t="shared" si="951"/>
        <v>0</v>
      </c>
      <c r="G7623">
        <f>Weighting!$H$15</f>
        <v>0</v>
      </c>
      <c r="H7623">
        <f t="array" ref="H7623">FREQUENCY(IF('Data Transformation'!$B$4:$B$8425=B7611,'Data Transformation'!$G$4:$G$8425),'Bin Analysis'!$B7623)</f>
        <v>2073</v>
      </c>
      <c r="I7623">
        <f t="shared" si="952"/>
        <v>0</v>
      </c>
      <c r="J7623">
        <f t="shared" si="953"/>
        <v>0</v>
      </c>
      <c r="K7623">
        <f>J7623*Weighting!$W$15</f>
        <v>0</v>
      </c>
      <c r="M7623" s="14"/>
    </row>
    <row r="7624" spans="1:13" x14ac:dyDescent="0.55000000000000004">
      <c r="A7624" s="32" t="str">
        <f>IF(Weighting!$P$16&gt;0,B7624,"")</f>
        <v/>
      </c>
      <c r="B7624" t="e">
        <f>Weighting!$C$16</f>
        <v>#DIV/0!</v>
      </c>
      <c r="C7624" t="e">
        <f>Weighting!$F$16</f>
        <v>#NUM!</v>
      </c>
      <c r="D7624" t="e">
        <f>IF(C7624=1,'Data Transformation'!$G$3+0.5*'Data Transformation'!$W$25,IF(C7625=1,D7625-'Data Transformation'!$W$25,FALSE))</f>
        <v>#NUM!</v>
      </c>
      <c r="E7624">
        <f t="array" ref="E7624">IF(ISLOGICAL(D7624),"",FREQUENCY(IF('Data Transformation'!$B$425:$B$8425='Bin Analysis'!$B7611,'Data Transformation'!$G$425:$G$8425),D7624))</f>
        <v>2001</v>
      </c>
      <c r="F7624">
        <f t="shared" si="951"/>
        <v>0</v>
      </c>
      <c r="G7624">
        <f>Weighting!$H$16</f>
        <v>0</v>
      </c>
      <c r="H7624">
        <f t="array" ref="H7624">FREQUENCY(IF('Data Transformation'!$B$4:$B$8425=B7611,'Data Transformation'!$G$4:$G$8425),'Bin Analysis'!$B7624)</f>
        <v>2073</v>
      </c>
      <c r="I7624">
        <f t="shared" si="952"/>
        <v>0</v>
      </c>
      <c r="J7624">
        <f t="shared" si="953"/>
        <v>0</v>
      </c>
      <c r="K7624">
        <f>J7624*Weighting!$W$16</f>
        <v>0</v>
      </c>
      <c r="M7624" s="14"/>
    </row>
    <row r="7625" spans="1:13" x14ac:dyDescent="0.55000000000000004">
      <c r="A7625" s="32" t="str">
        <f>IF(Weighting!$P$17&gt;0,B7625,"")</f>
        <v/>
      </c>
      <c r="B7625" t="e">
        <f>Weighting!$C$17</f>
        <v>#DIV/0!</v>
      </c>
      <c r="C7625" t="e">
        <f>Weighting!$F$17</f>
        <v>#NUM!</v>
      </c>
      <c r="D7625" t="e">
        <f>IF(C7625=1,'Data Transformation'!$G$3+0.5*'Data Transformation'!$W$25,IF(C7626=1,D7626-'Data Transformation'!$W$25,FALSE))</f>
        <v>#NUM!</v>
      </c>
      <c r="E7625">
        <f t="array" ref="E7625">IF(ISLOGICAL(D7625),"",FREQUENCY(IF('Data Transformation'!$B$425:$B$8425='Bin Analysis'!$B7611,'Data Transformation'!$G$425:$G$8425),D7625))</f>
        <v>2001</v>
      </c>
      <c r="F7625">
        <f t="shared" si="951"/>
        <v>0</v>
      </c>
      <c r="G7625">
        <f>Weighting!$H$17</f>
        <v>0</v>
      </c>
      <c r="H7625">
        <f t="array" ref="H7625">FREQUENCY(IF('Data Transformation'!$B$4:$B$8425=B7611,'Data Transformation'!$G$4:$G$8425),'Bin Analysis'!$B7625)</f>
        <v>2073</v>
      </c>
      <c r="I7625">
        <f t="shared" si="952"/>
        <v>0</v>
      </c>
      <c r="J7625">
        <f t="shared" si="953"/>
        <v>0</v>
      </c>
      <c r="K7625">
        <f>J7625*Weighting!$W$17</f>
        <v>0</v>
      </c>
      <c r="M7625" s="14"/>
    </row>
    <row r="7626" spans="1:13" x14ac:dyDescent="0.55000000000000004">
      <c r="A7626" s="32" t="str">
        <f>IF(Weighting!$P$18&gt;0,B7626,"")</f>
        <v/>
      </c>
      <c r="B7626" t="e">
        <f>Weighting!$C$18</f>
        <v>#DIV/0!</v>
      </c>
      <c r="C7626" t="e">
        <f>Weighting!$F$18</f>
        <v>#NUM!</v>
      </c>
      <c r="D7626" t="e">
        <f>IF(C7626=1,'Data Transformation'!$G$3+0.5*'Data Transformation'!$W$25,IF(C7627=1,D7627-'Data Transformation'!$W$25,FALSE))</f>
        <v>#NUM!</v>
      </c>
      <c r="E7626">
        <f t="array" ref="E7626">IF(ISLOGICAL(D7626),"",FREQUENCY(IF('Data Transformation'!$B$425:$B$8425='Bin Analysis'!$B7611,'Data Transformation'!$G$425:$G$8425),D7626))</f>
        <v>2001</v>
      </c>
      <c r="F7626">
        <f t="shared" si="951"/>
        <v>0</v>
      </c>
      <c r="G7626">
        <f>Weighting!$H$18</f>
        <v>0</v>
      </c>
      <c r="H7626">
        <f t="array" ref="H7626">FREQUENCY(IF('Data Transformation'!$B$4:$B$8425=B7611,'Data Transformation'!$G$4:$G$8425),'Bin Analysis'!$B7626)</f>
        <v>2073</v>
      </c>
      <c r="I7626">
        <f t="shared" si="952"/>
        <v>0</v>
      </c>
      <c r="J7626">
        <f t="shared" si="953"/>
        <v>0</v>
      </c>
      <c r="K7626">
        <f>J7626*Weighting!$W$18</f>
        <v>0</v>
      </c>
      <c r="M7626" s="14"/>
    </row>
    <row r="7627" spans="1:13" x14ac:dyDescent="0.55000000000000004">
      <c r="A7627" s="32" t="str">
        <f>IF(Weighting!$P$19&gt;0,B7627,"")</f>
        <v/>
      </c>
      <c r="B7627" t="e">
        <f>Weighting!$C$19</f>
        <v>#DIV/0!</v>
      </c>
      <c r="C7627" t="e">
        <f>Weighting!$F$19</f>
        <v>#NUM!</v>
      </c>
      <c r="D7627" t="e">
        <f>IF(C7627=1,'Data Transformation'!$G$3+0.5*'Data Transformation'!$W$25,IF(C7628=1,D7628-'Data Transformation'!$W$25,FALSE))</f>
        <v>#NUM!</v>
      </c>
      <c r="E7627">
        <f t="array" ref="E7627">IF(ISLOGICAL(D7627),"",FREQUENCY(IF('Data Transformation'!$B$425:$B$8425='Bin Analysis'!$B7611,'Data Transformation'!$G$425:$G$8425),D7627))</f>
        <v>2001</v>
      </c>
      <c r="F7627">
        <f t="shared" si="951"/>
        <v>0</v>
      </c>
      <c r="G7627">
        <f>Weighting!$H$19</f>
        <v>0</v>
      </c>
      <c r="H7627">
        <f t="array" ref="H7627">FREQUENCY(IF('Data Transformation'!$B$4:$B$8425=B7611,'Data Transformation'!$G$4:$G$8425),'Bin Analysis'!$B7627)</f>
        <v>2073</v>
      </c>
      <c r="I7627">
        <f t="shared" si="952"/>
        <v>0</v>
      </c>
      <c r="J7627">
        <f t="shared" si="953"/>
        <v>0</v>
      </c>
      <c r="K7627">
        <f>J7627*Weighting!$W$19</f>
        <v>0</v>
      </c>
      <c r="M7627" s="14"/>
    </row>
    <row r="7628" spans="1:13" x14ac:dyDescent="0.55000000000000004">
      <c r="A7628" s="32" t="str">
        <f>IF(Weighting!$P$20&gt;0,B7628,"")</f>
        <v/>
      </c>
      <c r="B7628" t="e">
        <f>Weighting!$C$20</f>
        <v>#DIV/0!</v>
      </c>
      <c r="C7628" t="e">
        <f>Weighting!$F$20</f>
        <v>#NUM!</v>
      </c>
      <c r="D7628" t="e">
        <f>IF(C7628=1,'Data Transformation'!$G$3+0.5*'Data Transformation'!$W$25,IF(C7629=1,D7629-'Data Transformation'!$W$25,FALSE))</f>
        <v>#NUM!</v>
      </c>
      <c r="E7628">
        <f t="array" ref="E7628">IF(ISLOGICAL(D7628),"",FREQUENCY(IF('Data Transformation'!$B$425:$B$8425='Bin Analysis'!$B7611,'Data Transformation'!$G$425:$G$8425),D7628))</f>
        <v>2001</v>
      </c>
      <c r="F7628">
        <f t="shared" si="951"/>
        <v>0</v>
      </c>
      <c r="G7628">
        <f>Weighting!$H$20</f>
        <v>0</v>
      </c>
      <c r="H7628">
        <f t="array" ref="H7628">FREQUENCY(IF('Data Transformation'!$B$4:$B$8425=B7611,'Data Transformation'!$G$4:$G$8425),'Bin Analysis'!$B7628)</f>
        <v>2073</v>
      </c>
      <c r="I7628">
        <f t="shared" si="952"/>
        <v>0</v>
      </c>
      <c r="J7628">
        <f t="shared" si="953"/>
        <v>0</v>
      </c>
      <c r="K7628">
        <f>J7628*Weighting!$W$20</f>
        <v>0</v>
      </c>
      <c r="M7628" s="14"/>
    </row>
    <row r="7629" spans="1:13" x14ac:dyDescent="0.55000000000000004">
      <c r="A7629" s="32" t="str">
        <f>IF(Weighting!$P$21&gt;0,B7629,"")</f>
        <v/>
      </c>
      <c r="B7629" t="e">
        <f>Weighting!$C$21</f>
        <v>#DIV/0!</v>
      </c>
      <c r="C7629" t="e">
        <f>Weighting!$F$21</f>
        <v>#NUM!</v>
      </c>
      <c r="D7629" t="e">
        <f>IF(C7629=1,'Data Transformation'!$G$3+0.5*'Data Transformation'!$W$25,IF(C7630=1,D7630-'Data Transformation'!$W$25,FALSE))</f>
        <v>#NUM!</v>
      </c>
      <c r="E7629">
        <f t="array" ref="E7629">IF(ISLOGICAL(D7629),"",FREQUENCY(IF('Data Transformation'!$B$425:$B$8425='Bin Analysis'!$B7611,'Data Transformation'!$G$425:$G$8425),D7629))</f>
        <v>2001</v>
      </c>
      <c r="F7629">
        <f t="shared" si="951"/>
        <v>0</v>
      </c>
      <c r="G7629">
        <f>Weighting!$H$21</f>
        <v>0</v>
      </c>
      <c r="H7629">
        <f t="array" ref="H7629">FREQUENCY(IF('Data Transformation'!$B$4:$B$8425=B7611,'Data Transformation'!$G$4:$G$8425),'Bin Analysis'!$B7629)</f>
        <v>2073</v>
      </c>
      <c r="I7629">
        <f t="shared" si="952"/>
        <v>0</v>
      </c>
      <c r="J7629">
        <f t="shared" si="953"/>
        <v>0</v>
      </c>
      <c r="K7629">
        <f>J7629*Weighting!$W$21</f>
        <v>0</v>
      </c>
      <c r="M7629" s="14"/>
    </row>
    <row r="7630" spans="1:13" x14ac:dyDescent="0.55000000000000004">
      <c r="A7630" s="32" t="str">
        <f>IF(Weighting!$P$22&gt;0,B7630,"")</f>
        <v/>
      </c>
      <c r="B7630" t="e">
        <f>Weighting!$C$22</f>
        <v>#DIV/0!</v>
      </c>
      <c r="C7630" t="e">
        <f>Weighting!$F$22</f>
        <v>#NUM!</v>
      </c>
      <c r="D7630" t="e">
        <f>IF(C7630=1,'Data Transformation'!$G$3+0.5*'Data Transformation'!$W$25,IF(C7631=1,D7631-'Data Transformation'!$W$25,FALSE))</f>
        <v>#NUM!</v>
      </c>
      <c r="E7630">
        <f t="array" ref="E7630">IF(ISLOGICAL(D7630),"",FREQUENCY(IF('Data Transformation'!$B$425:$B$8425='Bin Analysis'!$B7611,'Data Transformation'!$G$425:$G$8425),D7630))</f>
        <v>2001</v>
      </c>
      <c r="F7630">
        <f t="shared" si="951"/>
        <v>0</v>
      </c>
      <c r="G7630">
        <f>Weighting!$H$22</f>
        <v>0</v>
      </c>
      <c r="H7630">
        <f t="array" ref="H7630">FREQUENCY(IF('Data Transformation'!$B$4:$B$8425=B7611,'Data Transformation'!$G$4:$G$8425),'Bin Analysis'!$B7630)</f>
        <v>2073</v>
      </c>
      <c r="I7630">
        <f t="shared" si="952"/>
        <v>0</v>
      </c>
      <c r="J7630">
        <f t="shared" si="953"/>
        <v>0</v>
      </c>
      <c r="K7630">
        <f>J7630*Weighting!$W$22</f>
        <v>0</v>
      </c>
      <c r="M7630" s="14"/>
    </row>
    <row r="7631" spans="1:13" x14ac:dyDescent="0.55000000000000004">
      <c r="A7631" s="32" t="str">
        <f>IF(Weighting!$P$23&gt;0,B7631,"")</f>
        <v/>
      </c>
      <c r="B7631" t="e">
        <f>Weighting!$C$23</f>
        <v>#DIV/0!</v>
      </c>
      <c r="C7631" t="e">
        <f>Weighting!$F$23</f>
        <v>#NUM!</v>
      </c>
      <c r="D7631" t="e">
        <f>IF(C7631=1,'Data Transformation'!$G$3+0.5*'Data Transformation'!$W$25,IF(C7632=1,D7632-'Data Transformation'!$W$25,FALSE))</f>
        <v>#NUM!</v>
      </c>
      <c r="E7631">
        <f t="array" ref="E7631">IF(ISLOGICAL(D7631),"",FREQUENCY(IF('Data Transformation'!$B$425:$B$8425='Bin Analysis'!$B7611,'Data Transformation'!$G$425:$G$8425),D7631))</f>
        <v>2001</v>
      </c>
      <c r="F7631">
        <f t="shared" si="951"/>
        <v>0</v>
      </c>
      <c r="G7631">
        <f>Weighting!$H$23</f>
        <v>0</v>
      </c>
      <c r="H7631">
        <f t="array" ref="H7631">FREQUENCY(IF('Data Transformation'!$B$4:$B$8425=B7611,'Data Transformation'!$G$4:$G$8425),'Bin Analysis'!$B7631)</f>
        <v>2073</v>
      </c>
      <c r="I7631">
        <f t="shared" si="952"/>
        <v>0</v>
      </c>
      <c r="J7631">
        <f t="shared" si="953"/>
        <v>0</v>
      </c>
      <c r="K7631">
        <f>J7631*Weighting!$W$23</f>
        <v>0</v>
      </c>
      <c r="M7631" s="14"/>
    </row>
    <row r="7632" spans="1:13" x14ac:dyDescent="0.55000000000000004">
      <c r="A7632" s="32" t="str">
        <f>IF(Weighting!$P$24&gt;0,B7632,"")</f>
        <v/>
      </c>
      <c r="B7632" t="e">
        <f>Weighting!$C$24</f>
        <v>#DIV/0!</v>
      </c>
      <c r="C7632" t="e">
        <f>Weighting!$F$24</f>
        <v>#NUM!</v>
      </c>
      <c r="D7632" t="e">
        <f>IF(C7632=1,'Data Transformation'!$G$3+0.5*'Data Transformation'!$W$25,IF(C7633=1,D7633-'Data Transformation'!$W$25,FALSE))</f>
        <v>#NUM!</v>
      </c>
      <c r="E7632">
        <f t="array" ref="E7632">IF(ISLOGICAL(D7632),"",FREQUENCY(IF('Data Transformation'!$B$425:$B$8425='Bin Analysis'!$B7611,'Data Transformation'!$G$425:$G$8425),D7632))</f>
        <v>2001</v>
      </c>
      <c r="F7632">
        <f t="shared" si="951"/>
        <v>0</v>
      </c>
      <c r="G7632">
        <f>Weighting!$H$24</f>
        <v>0</v>
      </c>
      <c r="H7632">
        <f t="array" ref="H7632">FREQUENCY(IF('Data Transformation'!$B$4:$B$8425=B7611,'Data Transformation'!$G$4:$G$8425),'Bin Analysis'!$B7632)</f>
        <v>2073</v>
      </c>
      <c r="I7632">
        <f t="shared" si="952"/>
        <v>0</v>
      </c>
      <c r="J7632">
        <f t="shared" si="953"/>
        <v>0</v>
      </c>
      <c r="K7632">
        <f>J7632*Weighting!$W$24</f>
        <v>0</v>
      </c>
      <c r="M7632" s="14"/>
    </row>
    <row r="7633" spans="1:25" x14ac:dyDescent="0.55000000000000004">
      <c r="A7633" s="32" t="str">
        <f>IF(Weighting!$P$25&gt;0,B7633,"")</f>
        <v/>
      </c>
      <c r="B7633" t="e">
        <f>Weighting!$C$25</f>
        <v>#DIV/0!</v>
      </c>
      <c r="C7633" t="e">
        <f>Weighting!$F$25</f>
        <v>#NUM!</v>
      </c>
      <c r="D7633" t="e">
        <f>IF(C7633=1,'Data Transformation'!$G$3+0.5*'Data Transformation'!$W$25,IF(C7634=1,D7634-'Data Transformation'!$W$25,FALSE))</f>
        <v>#NUM!</v>
      </c>
      <c r="E7633">
        <f t="array" ref="E7633">IF(ISLOGICAL(D7633),"",FREQUENCY(IF('Data Transformation'!$B$425:$B$8425='Bin Analysis'!$B7611,'Data Transformation'!$G$425:$G$8425),D7633))</f>
        <v>2001</v>
      </c>
      <c r="F7633">
        <f t="shared" si="951"/>
        <v>0</v>
      </c>
      <c r="G7633">
        <f>Weighting!$H$25</f>
        <v>0</v>
      </c>
      <c r="H7633">
        <f t="array" ref="H7633">FREQUENCY(IF('Data Transformation'!$B$4:$B$8425=B7611,'Data Transformation'!$G$4:$G$8425),'Bin Analysis'!$B7633)</f>
        <v>2073</v>
      </c>
      <c r="I7633">
        <f t="shared" si="952"/>
        <v>0</v>
      </c>
      <c r="J7633">
        <f t="shared" si="953"/>
        <v>0</v>
      </c>
      <c r="K7633">
        <f>J7633*Weighting!$W$25</f>
        <v>0</v>
      </c>
      <c r="M7633" s="14"/>
    </row>
    <row r="7634" spans="1:25" x14ac:dyDescent="0.55000000000000004">
      <c r="O7634"/>
      <c r="P7634"/>
      <c r="Q7634"/>
      <c r="R7634"/>
    </row>
    <row r="7635" spans="1:25" ht="23.35" x14ac:dyDescent="0.8">
      <c r="A7635" s="21" t="s">
        <v>0</v>
      </c>
      <c r="B7635" s="21" t="str">
        <f>IFERROR(VLOOKUP(C7635,'Data Transformation'!$L$6:$M$426,2,FALSE),"")</f>
        <v/>
      </c>
      <c r="C7635" s="21">
        <f>C7611+1</f>
        <v>318</v>
      </c>
      <c r="D7635" s="21"/>
      <c r="E7635" s="21"/>
      <c r="F7635" s="21"/>
      <c r="G7635" s="21"/>
      <c r="H7635" s="22"/>
      <c r="I7635" s="22"/>
      <c r="J7635" s="22"/>
      <c r="K7635" s="21"/>
      <c r="L7635" s="21" t="str">
        <f>B7635</f>
        <v/>
      </c>
      <c r="M7635" s="23" t="e">
        <f>INDEX('Data Transformation'!$O$4:$O$424,MATCH($B7635,'Data Transformation'!$M$4:$M$424,0),MATCH($M$2,'Data Transformation'!$O$3,0))</f>
        <v>#N/A</v>
      </c>
      <c r="N7635" s="27" t="e">
        <f>IF('Input and Summary Results'!$J$16="minimum",'Bin Analysis'!X7636/(M7635-1),'Bin Analysis'!Y7635/('Bin Analysis'!M7635-1))</f>
        <v>#N/A</v>
      </c>
      <c r="O7635" s="27" t="e">
        <f>IF(M7635=FALSE,NA(),(VLOOKUP(1,C7638:K7657,4,FALSE))/(M7635-1))</f>
        <v>#N/A</v>
      </c>
      <c r="P7635" s="27" t="e">
        <f>IF(M7635=FALSE,NA(),SUM(J7638:J7657)/Weighting!$S$5)</f>
        <v>#N/A</v>
      </c>
      <c r="Q7635" s="27" t="e">
        <f>IF(M7635=FALSE,NA(),SUM(K7638:K7657)/Weighting!$S$6)</f>
        <v>#N/A</v>
      </c>
      <c r="R7635" s="27" t="e">
        <f>IF(M7635=FALSE,NA(),(VLOOKUP(1,G7638:K7657,3,FALSE))/(M7635-1))</f>
        <v>#N/A</v>
      </c>
      <c r="S7635" s="22" t="e">
        <f>IF(M7635=FALSE,NA(),IF(SUM(J7638:J7657)=2,"yes","no"))</f>
        <v>#N/A</v>
      </c>
      <c r="X7635" s="2" cm="2">
        <f t="array" ref="X7635:X7636">FREQUENCY(IF('Data Transformation'!$B$425:$B$6424='Bin Analysis'!L7635,'Data Transformation'!$G$425:$G$6424),'Data Transformation'!$U$11)</f>
        <v>0</v>
      </c>
      <c r="Y7635" s="2" cm="2">
        <f t="array" ref="Y7635:Y7636">FREQUENCY(IF('Data Transformation'!$B$425:$B$6424='Bin Analysis'!L7635,'Data Transformation'!$G$425:$G$6424),'Data Transformation'!$U$12)</f>
        <v>0</v>
      </c>
    </row>
    <row r="7636" spans="1:25" x14ac:dyDescent="0.55000000000000004">
      <c r="A7636" s="14" t="s">
        <v>67</v>
      </c>
      <c r="B7636" t="s">
        <v>47</v>
      </c>
      <c r="C7636" t="s">
        <v>5</v>
      </c>
      <c r="D7636" t="s">
        <v>100</v>
      </c>
      <c r="E7636" t="s">
        <v>101</v>
      </c>
      <c r="F7636" t="s">
        <v>102</v>
      </c>
      <c r="G7636" t="s">
        <v>70</v>
      </c>
      <c r="H7636" t="s">
        <v>31</v>
      </c>
      <c r="I7636" t="s">
        <v>32</v>
      </c>
      <c r="J7636" t="s">
        <v>46</v>
      </c>
      <c r="K7636" s="14" t="s">
        <v>45</v>
      </c>
      <c r="M7636" s="14"/>
      <c r="X7636" s="2">
        <v>0</v>
      </c>
      <c r="Y7636" s="2">
        <v>0</v>
      </c>
    </row>
    <row r="7637" spans="1:25" x14ac:dyDescent="0.55000000000000004">
      <c r="A7637" s="32"/>
      <c r="D7637" t="e">
        <f>IF(C7637=1,'Data Transformation'!$G$3+0.5*'Data Transformation'!$W$25,IF(C7638=1,D7638-'Data Transformation'!$W$25,FALSE))</f>
        <v>#NUM!</v>
      </c>
      <c r="E7637">
        <f t="array" ref="E7637">IF(ISLOGICAL(D7637),"",FREQUENCY(IF('Data Transformation'!$B$425:$B$8425='Bin Analysis'!$B7635,'Data Transformation'!$G$425:$G$8425),D7637))</f>
        <v>2001</v>
      </c>
      <c r="F7637" t="e">
        <f>IF(ISLOGICAL(D7637),"",E7637-E7636)</f>
        <v>#VALUE!</v>
      </c>
      <c r="M7637" s="14"/>
    </row>
    <row r="7638" spans="1:25" x14ac:dyDescent="0.55000000000000004">
      <c r="A7638" s="32" t="e">
        <f>IF(Weighting!$P$6&gt;0,B7638,"")</f>
        <v>#NUM!</v>
      </c>
      <c r="B7638" t="e">
        <f>Weighting!$C$6</f>
        <v>#DIV/0!</v>
      </c>
      <c r="C7638" t="e">
        <f>Weighting!$F$6</f>
        <v>#NUM!</v>
      </c>
      <c r="D7638" t="e">
        <f>IF(C7638=1,'Data Transformation'!$G$3+0.5*'Data Transformation'!$W$25,IF(C7639=1,D7639-'Data Transformation'!$W$25,FALSE))</f>
        <v>#NUM!</v>
      </c>
      <c r="E7638">
        <f t="array" ref="E7638">IF(ISLOGICAL(D7638),"",FREQUENCY(IF('Data Transformation'!$B$425:$B$8425='Bin Analysis'!$B7635,'Data Transformation'!$G$425:$G$8425),D7638))</f>
        <v>2001</v>
      </c>
      <c r="F7638">
        <f>IF(ISLOGICAL(D7638),"",E7638-E7637)</f>
        <v>0</v>
      </c>
      <c r="G7638">
        <f>Weighting!$H$6</f>
        <v>1</v>
      </c>
      <c r="H7638">
        <f t="array" ref="H7638">FREQUENCY(IF('Data Transformation'!$B$4:$B$8425=B7635,'Data Transformation'!$G$4:$G$8425),'Bin Analysis'!$B7638)</f>
        <v>2073</v>
      </c>
      <c r="I7638">
        <f>H7638-H7637</f>
        <v>2073</v>
      </c>
      <c r="J7638">
        <f>IF(I7638=0,0,1)</f>
        <v>1</v>
      </c>
      <c r="K7638" t="e">
        <f>J7638*Weighting!$W$6</f>
        <v>#NUM!</v>
      </c>
      <c r="M7638" s="14"/>
    </row>
    <row r="7639" spans="1:25" x14ac:dyDescent="0.55000000000000004">
      <c r="A7639" s="32" t="str">
        <f>IF(Weighting!$P$7&gt;0,B7639,"")</f>
        <v/>
      </c>
      <c r="B7639" t="e">
        <f>Weighting!$C$7</f>
        <v>#DIV/0!</v>
      </c>
      <c r="C7639" t="e">
        <f>Weighting!$F$7</f>
        <v>#NUM!</v>
      </c>
      <c r="D7639" t="e">
        <f>IF(C7639=1,'Data Transformation'!$G$3+0.5*'Data Transformation'!$W$25,IF(C7640=1,D7640-'Data Transformation'!$W$25,FALSE))</f>
        <v>#NUM!</v>
      </c>
      <c r="E7639">
        <f t="array" ref="E7639">IF(ISLOGICAL(D7639),"",FREQUENCY(IF('Data Transformation'!$B$425:$B$8425='Bin Analysis'!$B7635,'Data Transformation'!$G$425:$G$8425),D7639))</f>
        <v>2001</v>
      </c>
      <c r="F7639">
        <f t="shared" ref="F7639:F7657" si="954">IF(ISLOGICAL(D7639),"",E7639-E7638)</f>
        <v>0</v>
      </c>
      <c r="G7639">
        <f>Weighting!$H$7</f>
        <v>0</v>
      </c>
      <c r="H7639">
        <f t="array" ref="H7639">FREQUENCY(IF('Data Transformation'!$B$4:$B$8425=B7635,'Data Transformation'!$G$4:$G$8425),'Bin Analysis'!$B7639)</f>
        <v>2073</v>
      </c>
      <c r="I7639">
        <f t="shared" ref="I7639:I7657" si="955">H7639-H7638</f>
        <v>0</v>
      </c>
      <c r="J7639">
        <f>IF(I7639=0,0,1)</f>
        <v>0</v>
      </c>
      <c r="K7639">
        <f>J7639*Weighting!$W$7</f>
        <v>0</v>
      </c>
      <c r="M7639" s="14"/>
    </row>
    <row r="7640" spans="1:25" x14ac:dyDescent="0.55000000000000004">
      <c r="A7640" s="32" t="str">
        <f>IF(Weighting!$P$8&gt;0,B7640,"")</f>
        <v/>
      </c>
      <c r="B7640" t="e">
        <f>Weighting!$C$8</f>
        <v>#DIV/0!</v>
      </c>
      <c r="C7640" t="e">
        <f>Weighting!$F$8</f>
        <v>#NUM!</v>
      </c>
      <c r="D7640" t="e">
        <f>IF(C7640=1,'Data Transformation'!$G$3+0.5*'Data Transformation'!$W$25,IF(C7641=1,D7641-'Data Transformation'!$W$25,FALSE))</f>
        <v>#NUM!</v>
      </c>
      <c r="E7640">
        <f t="array" ref="E7640">IF(ISLOGICAL(D7640),"",FREQUENCY(IF('Data Transformation'!$B$425:$B$8425='Bin Analysis'!$B7635,'Data Transformation'!$G$425:$G$8425),D7640))</f>
        <v>2001</v>
      </c>
      <c r="F7640">
        <f t="shared" si="954"/>
        <v>0</v>
      </c>
      <c r="G7640">
        <f>Weighting!$H$8</f>
        <v>0</v>
      </c>
      <c r="H7640">
        <f t="array" ref="H7640">FREQUENCY(IF('Data Transformation'!$B$4:$B$8425=B7635,'Data Transformation'!$G$4:$G$8425),'Bin Analysis'!$B7640)</f>
        <v>2073</v>
      </c>
      <c r="I7640">
        <f t="shared" si="955"/>
        <v>0</v>
      </c>
      <c r="J7640">
        <f t="shared" ref="J7640:J7657" si="956">IF(I7640=0,0,1)</f>
        <v>0</v>
      </c>
      <c r="K7640">
        <f>J7640*Weighting!$W$8</f>
        <v>0</v>
      </c>
      <c r="M7640" s="14"/>
    </row>
    <row r="7641" spans="1:25" x14ac:dyDescent="0.55000000000000004">
      <c r="A7641" s="32" t="str">
        <f>IF(Weighting!$P$9&gt;0,B7641,"")</f>
        <v/>
      </c>
      <c r="B7641" s="50" t="e">
        <f>Weighting!$C$9</f>
        <v>#DIV/0!</v>
      </c>
      <c r="C7641" t="e">
        <f>Weighting!$F$9</f>
        <v>#NUM!</v>
      </c>
      <c r="D7641" t="e">
        <f>IF(C7641=1,'Data Transformation'!$G$3+0.5*'Data Transformation'!$W$25,IF(C7642=1,D7642-'Data Transformation'!$W$25,FALSE))</f>
        <v>#NUM!</v>
      </c>
      <c r="E7641">
        <f t="array" ref="E7641">IF(ISLOGICAL(D7641),"",FREQUENCY(IF('Data Transformation'!$B$425:$B$8425='Bin Analysis'!$B7635,'Data Transformation'!$G$425:$G$8425),D7641))</f>
        <v>2001</v>
      </c>
      <c r="F7641">
        <f t="shared" si="954"/>
        <v>0</v>
      </c>
      <c r="G7641">
        <f>Weighting!$H$9</f>
        <v>0</v>
      </c>
      <c r="H7641">
        <f t="array" ref="H7641">FREQUENCY(IF('Data Transformation'!$B$4:$B$8425=B7635,'Data Transformation'!$G$4:$G$8425),'Bin Analysis'!$B7641)</f>
        <v>2073</v>
      </c>
      <c r="I7641">
        <f t="shared" si="955"/>
        <v>0</v>
      </c>
      <c r="J7641">
        <f t="shared" si="956"/>
        <v>0</v>
      </c>
      <c r="K7641">
        <f>J7641*Weighting!$W$9</f>
        <v>0</v>
      </c>
      <c r="M7641" s="14"/>
    </row>
    <row r="7642" spans="1:25" x14ac:dyDescent="0.55000000000000004">
      <c r="A7642" s="32" t="str">
        <f>IF(Weighting!$P$10&gt;0,B7642,"")</f>
        <v/>
      </c>
      <c r="B7642" t="e">
        <f>Weighting!$C$10</f>
        <v>#DIV/0!</v>
      </c>
      <c r="C7642" t="e">
        <f>Weighting!$F$10</f>
        <v>#NUM!</v>
      </c>
      <c r="D7642" t="e">
        <f>IF(C7642=1,'Data Transformation'!$G$3+0.5*'Data Transformation'!$W$25,IF(C7643=1,D7643-'Data Transformation'!$W$25,FALSE))</f>
        <v>#NUM!</v>
      </c>
      <c r="E7642">
        <f t="array" ref="E7642">IF(ISLOGICAL(D7642),"",FREQUENCY(IF('Data Transformation'!$B$425:$B$8425='Bin Analysis'!$B7635,'Data Transformation'!$G$425:$G$8425),D7642))</f>
        <v>2001</v>
      </c>
      <c r="F7642">
        <f t="shared" si="954"/>
        <v>0</v>
      </c>
      <c r="G7642">
        <f>Weighting!$H$10</f>
        <v>0</v>
      </c>
      <c r="H7642">
        <f t="array" ref="H7642">FREQUENCY(IF('Data Transformation'!$B$4:$B$8425=B7635,'Data Transformation'!$G$4:$G$8425),'Bin Analysis'!$B7642)</f>
        <v>2073</v>
      </c>
      <c r="I7642">
        <f t="shared" si="955"/>
        <v>0</v>
      </c>
      <c r="J7642">
        <f t="shared" si="956"/>
        <v>0</v>
      </c>
      <c r="K7642">
        <f>J7642*Weighting!$W$10</f>
        <v>0</v>
      </c>
      <c r="M7642" s="14"/>
    </row>
    <row r="7643" spans="1:25" x14ac:dyDescent="0.55000000000000004">
      <c r="A7643" s="32" t="str">
        <f>IF(Weighting!$P$11&gt;0,B7643,"")</f>
        <v/>
      </c>
      <c r="B7643" t="e">
        <f>Weighting!$C$11</f>
        <v>#DIV/0!</v>
      </c>
      <c r="C7643" t="e">
        <f>Weighting!$F$11</f>
        <v>#NUM!</v>
      </c>
      <c r="D7643" t="e">
        <f>IF(C7643=1,'Data Transformation'!$G$3+0.5*'Data Transformation'!$W$25,IF(C7644=1,D7644-'Data Transformation'!$W$25,FALSE))</f>
        <v>#NUM!</v>
      </c>
      <c r="E7643">
        <f t="array" ref="E7643">IF(ISLOGICAL(D7643),"",FREQUENCY(IF('Data Transformation'!$B$425:$B$8425='Bin Analysis'!$B7635,'Data Transformation'!$G$425:$G$8425),D7643))</f>
        <v>2001</v>
      </c>
      <c r="F7643">
        <f t="shared" si="954"/>
        <v>0</v>
      </c>
      <c r="G7643">
        <f>Weighting!$H$11</f>
        <v>0</v>
      </c>
      <c r="H7643">
        <f t="array" ref="H7643">FREQUENCY(IF('Data Transformation'!$B$4:$B$8425=B7635,'Data Transformation'!$G$4:$G$8425),'Bin Analysis'!$B7643)</f>
        <v>2073</v>
      </c>
      <c r="I7643">
        <f t="shared" si="955"/>
        <v>0</v>
      </c>
      <c r="J7643">
        <f t="shared" si="956"/>
        <v>0</v>
      </c>
      <c r="K7643">
        <f>J7643*Weighting!$W$11</f>
        <v>0</v>
      </c>
      <c r="M7643" s="14"/>
    </row>
    <row r="7644" spans="1:25" x14ac:dyDescent="0.55000000000000004">
      <c r="A7644" s="32" t="str">
        <f>IF(Weighting!$P$12&gt;0,B7644,"")</f>
        <v/>
      </c>
      <c r="B7644" t="e">
        <f>Weighting!$C$12</f>
        <v>#DIV/0!</v>
      </c>
      <c r="C7644" t="e">
        <f>Weighting!$F$12</f>
        <v>#NUM!</v>
      </c>
      <c r="D7644" t="e">
        <f>IF(C7644=1,'Data Transformation'!$G$3+0.5*'Data Transformation'!$W$25,IF(C7645=1,D7645-'Data Transformation'!$W$25,FALSE))</f>
        <v>#NUM!</v>
      </c>
      <c r="E7644">
        <f t="array" ref="E7644">IF(ISLOGICAL(D7644),"",FREQUENCY(IF('Data Transformation'!$B$425:$B$8425='Bin Analysis'!$B7635,'Data Transformation'!$G$425:$G$8425),D7644))</f>
        <v>2001</v>
      </c>
      <c r="F7644">
        <f t="shared" si="954"/>
        <v>0</v>
      </c>
      <c r="G7644">
        <f>Weighting!$H$12</f>
        <v>0</v>
      </c>
      <c r="H7644">
        <f t="array" ref="H7644">FREQUENCY(IF('Data Transformation'!$B$4:$B$8425=B7635,'Data Transformation'!$G$4:$G$8425),'Bin Analysis'!$B7644)</f>
        <v>2073</v>
      </c>
      <c r="I7644">
        <f t="shared" si="955"/>
        <v>0</v>
      </c>
      <c r="J7644">
        <f t="shared" si="956"/>
        <v>0</v>
      </c>
      <c r="K7644">
        <f>J7644*Weighting!$W$12</f>
        <v>0</v>
      </c>
      <c r="M7644" s="14"/>
    </row>
    <row r="7645" spans="1:25" x14ac:dyDescent="0.55000000000000004">
      <c r="A7645" s="32" t="str">
        <f>IF(Weighting!$P$13&gt;0,B7645,"")</f>
        <v/>
      </c>
      <c r="B7645" t="e">
        <f>Weighting!$C$13</f>
        <v>#DIV/0!</v>
      </c>
      <c r="C7645" t="e">
        <f>Weighting!$F$13</f>
        <v>#NUM!</v>
      </c>
      <c r="D7645" t="e">
        <f>IF(C7645=1,'Data Transformation'!$G$3+0.5*'Data Transformation'!$W$25,IF(C7646=1,D7646-'Data Transformation'!$W$25,FALSE))</f>
        <v>#NUM!</v>
      </c>
      <c r="E7645">
        <f t="array" ref="E7645">IF(ISLOGICAL(D7645),"",FREQUENCY(IF('Data Transformation'!$B$425:$B$8425='Bin Analysis'!$B7635,'Data Transformation'!$G$425:$G$8425),D7645))</f>
        <v>2001</v>
      </c>
      <c r="F7645">
        <f t="shared" si="954"/>
        <v>0</v>
      </c>
      <c r="G7645">
        <f>Weighting!$H$13</f>
        <v>0</v>
      </c>
      <c r="H7645">
        <f t="array" ref="H7645">FREQUENCY(IF('Data Transformation'!$B$4:$B$8425=B7635,'Data Transformation'!$G$4:$G$8425),'Bin Analysis'!$B7645)</f>
        <v>2073</v>
      </c>
      <c r="I7645">
        <f t="shared" si="955"/>
        <v>0</v>
      </c>
      <c r="J7645">
        <f t="shared" si="956"/>
        <v>0</v>
      </c>
      <c r="K7645">
        <f>J7645*Weighting!$W$13</f>
        <v>0</v>
      </c>
      <c r="M7645" s="14"/>
    </row>
    <row r="7646" spans="1:25" x14ac:dyDescent="0.55000000000000004">
      <c r="A7646" s="32" t="str">
        <f>IF(Weighting!$P$14&gt;0,B7646,"")</f>
        <v/>
      </c>
      <c r="B7646" t="e">
        <f>Weighting!$C$14</f>
        <v>#DIV/0!</v>
      </c>
      <c r="C7646" t="e">
        <f>Weighting!$F$14</f>
        <v>#NUM!</v>
      </c>
      <c r="D7646" t="e">
        <f>IF(C7646=1,'Data Transformation'!$G$3+0.5*'Data Transformation'!$W$25,IF(C7647=1,D7647-'Data Transformation'!$W$25,FALSE))</f>
        <v>#NUM!</v>
      </c>
      <c r="E7646">
        <f t="array" ref="E7646">IF(ISLOGICAL(D7646),"",FREQUENCY(IF('Data Transformation'!$B$425:$B$8425='Bin Analysis'!$B7635,'Data Transformation'!$G$425:$G$8425),D7646))</f>
        <v>2001</v>
      </c>
      <c r="F7646">
        <f t="shared" si="954"/>
        <v>0</v>
      </c>
      <c r="G7646">
        <f>Weighting!$H$14</f>
        <v>0</v>
      </c>
      <c r="H7646">
        <f t="array" ref="H7646">FREQUENCY(IF('Data Transformation'!$B$4:$B$8425=B7635,'Data Transformation'!$G$4:$G$8425),'Bin Analysis'!$B7646)</f>
        <v>2073</v>
      </c>
      <c r="I7646">
        <f t="shared" si="955"/>
        <v>0</v>
      </c>
      <c r="J7646">
        <f t="shared" si="956"/>
        <v>0</v>
      </c>
      <c r="K7646">
        <f>J7646*Weighting!$W$14</f>
        <v>0</v>
      </c>
      <c r="M7646" s="14"/>
    </row>
    <row r="7647" spans="1:25" x14ac:dyDescent="0.55000000000000004">
      <c r="A7647" s="32" t="str">
        <f>IF(Weighting!$P$15&gt;0,B7647,"")</f>
        <v/>
      </c>
      <c r="B7647" t="e">
        <f>Weighting!$C$15</f>
        <v>#DIV/0!</v>
      </c>
      <c r="C7647" t="e">
        <f>Weighting!$F$15</f>
        <v>#NUM!</v>
      </c>
      <c r="D7647" t="e">
        <f>IF(C7647=1,'Data Transformation'!$G$3+0.5*'Data Transformation'!$W$25,IF(C7648=1,D7648-'Data Transformation'!$W$25,FALSE))</f>
        <v>#NUM!</v>
      </c>
      <c r="E7647">
        <f t="array" ref="E7647">IF(ISLOGICAL(D7647),"",FREQUENCY(IF('Data Transformation'!$B$425:$B$8425='Bin Analysis'!$B7635,'Data Transformation'!$G$425:$G$8425),D7647))</f>
        <v>2001</v>
      </c>
      <c r="F7647">
        <f t="shared" si="954"/>
        <v>0</v>
      </c>
      <c r="G7647">
        <f>Weighting!$H$15</f>
        <v>0</v>
      </c>
      <c r="H7647">
        <f t="array" ref="H7647">FREQUENCY(IF('Data Transformation'!$B$4:$B$8425=B7635,'Data Transformation'!$G$4:$G$8425),'Bin Analysis'!$B7647)</f>
        <v>2073</v>
      </c>
      <c r="I7647">
        <f t="shared" si="955"/>
        <v>0</v>
      </c>
      <c r="J7647">
        <f t="shared" si="956"/>
        <v>0</v>
      </c>
      <c r="K7647">
        <f>J7647*Weighting!$W$15</f>
        <v>0</v>
      </c>
      <c r="M7647" s="14"/>
    </row>
    <row r="7648" spans="1:25" x14ac:dyDescent="0.55000000000000004">
      <c r="A7648" s="32" t="str">
        <f>IF(Weighting!$P$16&gt;0,B7648,"")</f>
        <v/>
      </c>
      <c r="B7648" t="e">
        <f>Weighting!$C$16</f>
        <v>#DIV/0!</v>
      </c>
      <c r="C7648" t="e">
        <f>Weighting!$F$16</f>
        <v>#NUM!</v>
      </c>
      <c r="D7648" t="e">
        <f>IF(C7648=1,'Data Transformation'!$G$3+0.5*'Data Transformation'!$W$25,IF(C7649=1,D7649-'Data Transformation'!$W$25,FALSE))</f>
        <v>#NUM!</v>
      </c>
      <c r="E7648">
        <f t="array" ref="E7648">IF(ISLOGICAL(D7648),"",FREQUENCY(IF('Data Transformation'!$B$425:$B$8425='Bin Analysis'!$B7635,'Data Transformation'!$G$425:$G$8425),D7648))</f>
        <v>2001</v>
      </c>
      <c r="F7648">
        <f t="shared" si="954"/>
        <v>0</v>
      </c>
      <c r="G7648">
        <f>Weighting!$H$16</f>
        <v>0</v>
      </c>
      <c r="H7648">
        <f t="array" ref="H7648">FREQUENCY(IF('Data Transformation'!$B$4:$B$8425=B7635,'Data Transformation'!$G$4:$G$8425),'Bin Analysis'!$B7648)</f>
        <v>2073</v>
      </c>
      <c r="I7648">
        <f t="shared" si="955"/>
        <v>0</v>
      </c>
      <c r="J7648">
        <f t="shared" si="956"/>
        <v>0</v>
      </c>
      <c r="K7648">
        <f>J7648*Weighting!$W$16</f>
        <v>0</v>
      </c>
      <c r="M7648" s="14"/>
    </row>
    <row r="7649" spans="1:25" x14ac:dyDescent="0.55000000000000004">
      <c r="A7649" s="32" t="str">
        <f>IF(Weighting!$P$17&gt;0,B7649,"")</f>
        <v/>
      </c>
      <c r="B7649" t="e">
        <f>Weighting!$C$17</f>
        <v>#DIV/0!</v>
      </c>
      <c r="C7649" t="e">
        <f>Weighting!$F$17</f>
        <v>#NUM!</v>
      </c>
      <c r="D7649" t="e">
        <f>IF(C7649=1,'Data Transformation'!$G$3+0.5*'Data Transformation'!$W$25,IF(C7650=1,D7650-'Data Transformation'!$W$25,FALSE))</f>
        <v>#NUM!</v>
      </c>
      <c r="E7649">
        <f t="array" ref="E7649">IF(ISLOGICAL(D7649),"",FREQUENCY(IF('Data Transformation'!$B$425:$B$8425='Bin Analysis'!$B7635,'Data Transformation'!$G$425:$G$8425),D7649))</f>
        <v>2001</v>
      </c>
      <c r="F7649">
        <f t="shared" si="954"/>
        <v>0</v>
      </c>
      <c r="G7649">
        <f>Weighting!$H$17</f>
        <v>0</v>
      </c>
      <c r="H7649">
        <f t="array" ref="H7649">FREQUENCY(IF('Data Transformation'!$B$4:$B$8425=B7635,'Data Transformation'!$G$4:$G$8425),'Bin Analysis'!$B7649)</f>
        <v>2073</v>
      </c>
      <c r="I7649">
        <f t="shared" si="955"/>
        <v>0</v>
      </c>
      <c r="J7649">
        <f t="shared" si="956"/>
        <v>0</v>
      </c>
      <c r="K7649">
        <f>J7649*Weighting!$W$17</f>
        <v>0</v>
      </c>
      <c r="M7649" s="14"/>
    </row>
    <row r="7650" spans="1:25" x14ac:dyDescent="0.55000000000000004">
      <c r="A7650" s="32" t="str">
        <f>IF(Weighting!$P$18&gt;0,B7650,"")</f>
        <v/>
      </c>
      <c r="B7650" t="e">
        <f>Weighting!$C$18</f>
        <v>#DIV/0!</v>
      </c>
      <c r="C7650" t="e">
        <f>Weighting!$F$18</f>
        <v>#NUM!</v>
      </c>
      <c r="D7650" t="e">
        <f>IF(C7650=1,'Data Transformation'!$G$3+0.5*'Data Transformation'!$W$25,IF(C7651=1,D7651-'Data Transformation'!$W$25,FALSE))</f>
        <v>#NUM!</v>
      </c>
      <c r="E7650">
        <f t="array" ref="E7650">IF(ISLOGICAL(D7650),"",FREQUENCY(IF('Data Transformation'!$B$425:$B$8425='Bin Analysis'!$B7635,'Data Transformation'!$G$425:$G$8425),D7650))</f>
        <v>2001</v>
      </c>
      <c r="F7650">
        <f t="shared" si="954"/>
        <v>0</v>
      </c>
      <c r="G7650">
        <f>Weighting!$H$18</f>
        <v>0</v>
      </c>
      <c r="H7650">
        <f t="array" ref="H7650">FREQUENCY(IF('Data Transformation'!$B$4:$B$8425=B7635,'Data Transformation'!$G$4:$G$8425),'Bin Analysis'!$B7650)</f>
        <v>2073</v>
      </c>
      <c r="I7650">
        <f t="shared" si="955"/>
        <v>0</v>
      </c>
      <c r="J7650">
        <f t="shared" si="956"/>
        <v>0</v>
      </c>
      <c r="K7650">
        <f>J7650*Weighting!$W$18</f>
        <v>0</v>
      </c>
      <c r="M7650" s="14"/>
    </row>
    <row r="7651" spans="1:25" x14ac:dyDescent="0.55000000000000004">
      <c r="A7651" s="32" t="str">
        <f>IF(Weighting!$P$19&gt;0,B7651,"")</f>
        <v/>
      </c>
      <c r="B7651" t="e">
        <f>Weighting!$C$19</f>
        <v>#DIV/0!</v>
      </c>
      <c r="C7651" t="e">
        <f>Weighting!$F$19</f>
        <v>#NUM!</v>
      </c>
      <c r="D7651" t="e">
        <f>IF(C7651=1,'Data Transformation'!$G$3+0.5*'Data Transformation'!$W$25,IF(C7652=1,D7652-'Data Transformation'!$W$25,FALSE))</f>
        <v>#NUM!</v>
      </c>
      <c r="E7651">
        <f t="array" ref="E7651">IF(ISLOGICAL(D7651),"",FREQUENCY(IF('Data Transformation'!$B$425:$B$8425='Bin Analysis'!$B7635,'Data Transformation'!$G$425:$G$8425),D7651))</f>
        <v>2001</v>
      </c>
      <c r="F7651">
        <f t="shared" si="954"/>
        <v>0</v>
      </c>
      <c r="G7651">
        <f>Weighting!$H$19</f>
        <v>0</v>
      </c>
      <c r="H7651">
        <f t="array" ref="H7651">FREQUENCY(IF('Data Transformation'!$B$4:$B$8425=B7635,'Data Transformation'!$G$4:$G$8425),'Bin Analysis'!$B7651)</f>
        <v>2073</v>
      </c>
      <c r="I7651">
        <f t="shared" si="955"/>
        <v>0</v>
      </c>
      <c r="J7651">
        <f t="shared" si="956"/>
        <v>0</v>
      </c>
      <c r="K7651">
        <f>J7651*Weighting!$W$19</f>
        <v>0</v>
      </c>
      <c r="M7651" s="14"/>
    </row>
    <row r="7652" spans="1:25" x14ac:dyDescent="0.55000000000000004">
      <c r="A7652" s="32" t="str">
        <f>IF(Weighting!$P$20&gt;0,B7652,"")</f>
        <v/>
      </c>
      <c r="B7652" t="e">
        <f>Weighting!$C$20</f>
        <v>#DIV/0!</v>
      </c>
      <c r="C7652" t="e">
        <f>Weighting!$F$20</f>
        <v>#NUM!</v>
      </c>
      <c r="D7652" t="e">
        <f>IF(C7652=1,'Data Transformation'!$G$3+0.5*'Data Transformation'!$W$25,IF(C7653=1,D7653-'Data Transformation'!$W$25,FALSE))</f>
        <v>#NUM!</v>
      </c>
      <c r="E7652">
        <f t="array" ref="E7652">IF(ISLOGICAL(D7652),"",FREQUENCY(IF('Data Transformation'!$B$425:$B$8425='Bin Analysis'!$B7635,'Data Transformation'!$G$425:$G$8425),D7652))</f>
        <v>2001</v>
      </c>
      <c r="F7652">
        <f t="shared" si="954"/>
        <v>0</v>
      </c>
      <c r="G7652">
        <f>Weighting!$H$20</f>
        <v>0</v>
      </c>
      <c r="H7652">
        <f t="array" ref="H7652">FREQUENCY(IF('Data Transformation'!$B$4:$B$8425=B7635,'Data Transformation'!$G$4:$G$8425),'Bin Analysis'!$B7652)</f>
        <v>2073</v>
      </c>
      <c r="I7652">
        <f t="shared" si="955"/>
        <v>0</v>
      </c>
      <c r="J7652">
        <f t="shared" si="956"/>
        <v>0</v>
      </c>
      <c r="K7652">
        <f>J7652*Weighting!$W$20</f>
        <v>0</v>
      </c>
      <c r="M7652" s="14"/>
    </row>
    <row r="7653" spans="1:25" x14ac:dyDescent="0.55000000000000004">
      <c r="A7653" s="32" t="str">
        <f>IF(Weighting!$P$21&gt;0,B7653,"")</f>
        <v/>
      </c>
      <c r="B7653" t="e">
        <f>Weighting!$C$21</f>
        <v>#DIV/0!</v>
      </c>
      <c r="C7653" t="e">
        <f>Weighting!$F$21</f>
        <v>#NUM!</v>
      </c>
      <c r="D7653" t="e">
        <f>IF(C7653=1,'Data Transformation'!$G$3+0.5*'Data Transformation'!$W$25,IF(C7654=1,D7654-'Data Transformation'!$W$25,FALSE))</f>
        <v>#NUM!</v>
      </c>
      <c r="E7653">
        <f t="array" ref="E7653">IF(ISLOGICAL(D7653),"",FREQUENCY(IF('Data Transformation'!$B$425:$B$8425='Bin Analysis'!$B7635,'Data Transformation'!$G$425:$G$8425),D7653))</f>
        <v>2001</v>
      </c>
      <c r="F7653">
        <f t="shared" si="954"/>
        <v>0</v>
      </c>
      <c r="G7653">
        <f>Weighting!$H$21</f>
        <v>0</v>
      </c>
      <c r="H7653">
        <f t="array" ref="H7653">FREQUENCY(IF('Data Transformation'!$B$4:$B$8425=B7635,'Data Transformation'!$G$4:$G$8425),'Bin Analysis'!$B7653)</f>
        <v>2073</v>
      </c>
      <c r="I7653">
        <f t="shared" si="955"/>
        <v>0</v>
      </c>
      <c r="J7653">
        <f t="shared" si="956"/>
        <v>0</v>
      </c>
      <c r="K7653">
        <f>J7653*Weighting!$W$21</f>
        <v>0</v>
      </c>
      <c r="M7653" s="14"/>
    </row>
    <row r="7654" spans="1:25" x14ac:dyDescent="0.55000000000000004">
      <c r="A7654" s="32" t="str">
        <f>IF(Weighting!$P$22&gt;0,B7654,"")</f>
        <v/>
      </c>
      <c r="B7654" t="e">
        <f>Weighting!$C$22</f>
        <v>#DIV/0!</v>
      </c>
      <c r="C7654" t="e">
        <f>Weighting!$F$22</f>
        <v>#NUM!</v>
      </c>
      <c r="D7654" t="e">
        <f>IF(C7654=1,'Data Transformation'!$G$3+0.5*'Data Transformation'!$W$25,IF(C7655=1,D7655-'Data Transformation'!$W$25,FALSE))</f>
        <v>#NUM!</v>
      </c>
      <c r="E7654">
        <f t="array" ref="E7654">IF(ISLOGICAL(D7654),"",FREQUENCY(IF('Data Transformation'!$B$425:$B$8425='Bin Analysis'!$B7635,'Data Transformation'!$G$425:$G$8425),D7654))</f>
        <v>2001</v>
      </c>
      <c r="F7654">
        <f t="shared" si="954"/>
        <v>0</v>
      </c>
      <c r="G7654">
        <f>Weighting!$H$22</f>
        <v>0</v>
      </c>
      <c r="H7654">
        <f t="array" ref="H7654">FREQUENCY(IF('Data Transformation'!$B$4:$B$8425=B7635,'Data Transformation'!$G$4:$G$8425),'Bin Analysis'!$B7654)</f>
        <v>2073</v>
      </c>
      <c r="I7654">
        <f t="shared" si="955"/>
        <v>0</v>
      </c>
      <c r="J7654">
        <f t="shared" si="956"/>
        <v>0</v>
      </c>
      <c r="K7654">
        <f>J7654*Weighting!$W$22</f>
        <v>0</v>
      </c>
      <c r="M7654" s="14"/>
    </row>
    <row r="7655" spans="1:25" x14ac:dyDescent="0.55000000000000004">
      <c r="A7655" s="32" t="str">
        <f>IF(Weighting!$P$23&gt;0,B7655,"")</f>
        <v/>
      </c>
      <c r="B7655" t="e">
        <f>Weighting!$C$23</f>
        <v>#DIV/0!</v>
      </c>
      <c r="C7655" t="e">
        <f>Weighting!$F$23</f>
        <v>#NUM!</v>
      </c>
      <c r="D7655" t="e">
        <f>IF(C7655=1,'Data Transformation'!$G$3+0.5*'Data Transformation'!$W$25,IF(C7656=1,D7656-'Data Transformation'!$W$25,FALSE))</f>
        <v>#NUM!</v>
      </c>
      <c r="E7655">
        <f t="array" ref="E7655">IF(ISLOGICAL(D7655),"",FREQUENCY(IF('Data Transformation'!$B$425:$B$8425='Bin Analysis'!$B7635,'Data Transformation'!$G$425:$G$8425),D7655))</f>
        <v>2001</v>
      </c>
      <c r="F7655">
        <f t="shared" si="954"/>
        <v>0</v>
      </c>
      <c r="G7655">
        <f>Weighting!$H$23</f>
        <v>0</v>
      </c>
      <c r="H7655">
        <f t="array" ref="H7655">FREQUENCY(IF('Data Transformation'!$B$4:$B$8425=B7635,'Data Transformation'!$G$4:$G$8425),'Bin Analysis'!$B7655)</f>
        <v>2073</v>
      </c>
      <c r="I7655">
        <f t="shared" si="955"/>
        <v>0</v>
      </c>
      <c r="J7655">
        <f t="shared" si="956"/>
        <v>0</v>
      </c>
      <c r="K7655">
        <f>J7655*Weighting!$W$23</f>
        <v>0</v>
      </c>
      <c r="M7655" s="14"/>
    </row>
    <row r="7656" spans="1:25" x14ac:dyDescent="0.55000000000000004">
      <c r="A7656" s="32" t="str">
        <f>IF(Weighting!$P$24&gt;0,B7656,"")</f>
        <v/>
      </c>
      <c r="B7656" t="e">
        <f>Weighting!$C$24</f>
        <v>#DIV/0!</v>
      </c>
      <c r="C7656" t="e">
        <f>Weighting!$F$24</f>
        <v>#NUM!</v>
      </c>
      <c r="D7656" t="e">
        <f>IF(C7656=1,'Data Transformation'!$G$3+0.5*'Data Transformation'!$W$25,IF(C7657=1,D7657-'Data Transformation'!$W$25,FALSE))</f>
        <v>#NUM!</v>
      </c>
      <c r="E7656">
        <f t="array" ref="E7656">IF(ISLOGICAL(D7656),"",FREQUENCY(IF('Data Transformation'!$B$425:$B$8425='Bin Analysis'!$B7635,'Data Transformation'!$G$425:$G$8425),D7656))</f>
        <v>2001</v>
      </c>
      <c r="F7656">
        <f t="shared" si="954"/>
        <v>0</v>
      </c>
      <c r="G7656">
        <f>Weighting!$H$24</f>
        <v>0</v>
      </c>
      <c r="H7656">
        <f t="array" ref="H7656">FREQUENCY(IF('Data Transformation'!$B$4:$B$8425=B7635,'Data Transformation'!$G$4:$G$8425),'Bin Analysis'!$B7656)</f>
        <v>2073</v>
      </c>
      <c r="I7656">
        <f t="shared" si="955"/>
        <v>0</v>
      </c>
      <c r="J7656">
        <f t="shared" si="956"/>
        <v>0</v>
      </c>
      <c r="K7656">
        <f>J7656*Weighting!$W$24</f>
        <v>0</v>
      </c>
      <c r="M7656" s="14"/>
    </row>
    <row r="7657" spans="1:25" x14ac:dyDescent="0.55000000000000004">
      <c r="A7657" s="32" t="str">
        <f>IF(Weighting!$P$25&gt;0,B7657,"")</f>
        <v/>
      </c>
      <c r="B7657" t="e">
        <f>Weighting!$C$25</f>
        <v>#DIV/0!</v>
      </c>
      <c r="C7657" t="e">
        <f>Weighting!$F$25</f>
        <v>#NUM!</v>
      </c>
      <c r="D7657" t="e">
        <f>IF(C7657=1,'Data Transformation'!$G$3+0.5*'Data Transformation'!$W$25,IF(C7658=1,D7658-'Data Transformation'!$W$25,FALSE))</f>
        <v>#NUM!</v>
      </c>
      <c r="E7657">
        <f t="array" ref="E7657">IF(ISLOGICAL(D7657),"",FREQUENCY(IF('Data Transformation'!$B$425:$B$8425='Bin Analysis'!$B7635,'Data Transformation'!$G$425:$G$8425),D7657))</f>
        <v>2001</v>
      </c>
      <c r="F7657">
        <f t="shared" si="954"/>
        <v>0</v>
      </c>
      <c r="G7657">
        <f>Weighting!$H$25</f>
        <v>0</v>
      </c>
      <c r="H7657">
        <f t="array" ref="H7657">FREQUENCY(IF('Data Transformation'!$B$4:$B$8425=B7635,'Data Transformation'!$G$4:$G$8425),'Bin Analysis'!$B7657)</f>
        <v>2073</v>
      </c>
      <c r="I7657">
        <f t="shared" si="955"/>
        <v>0</v>
      </c>
      <c r="J7657">
        <f t="shared" si="956"/>
        <v>0</v>
      </c>
      <c r="K7657">
        <f>J7657*Weighting!$W$25</f>
        <v>0</v>
      </c>
      <c r="M7657" s="14"/>
    </row>
    <row r="7658" spans="1:25" x14ac:dyDescent="0.55000000000000004">
      <c r="O7658"/>
      <c r="P7658"/>
      <c r="Q7658"/>
      <c r="R7658"/>
    </row>
    <row r="7659" spans="1:25" ht="23.35" x14ac:dyDescent="0.8">
      <c r="A7659" s="21" t="s">
        <v>0</v>
      </c>
      <c r="B7659" s="21" t="str">
        <f>IFERROR(VLOOKUP(C7659,'Data Transformation'!$L$6:$M$426,2,FALSE),"")</f>
        <v/>
      </c>
      <c r="C7659" s="21">
        <f>C7635+1</f>
        <v>319</v>
      </c>
      <c r="D7659" s="21"/>
      <c r="E7659" s="21"/>
      <c r="F7659" s="21"/>
      <c r="G7659" s="21"/>
      <c r="H7659" s="22"/>
      <c r="I7659" s="22"/>
      <c r="J7659" s="22"/>
      <c r="K7659" s="21"/>
      <c r="L7659" s="21" t="str">
        <f>B7659</f>
        <v/>
      </c>
      <c r="M7659" s="23" t="e">
        <f>INDEX('Data Transformation'!$O$4:$O$424,MATCH($B7659,'Data Transformation'!$M$4:$M$424,0),MATCH($M$2,'Data Transformation'!$O$3,0))</f>
        <v>#N/A</v>
      </c>
      <c r="N7659" s="27" t="e">
        <f>IF('Input and Summary Results'!$J$16="minimum",'Bin Analysis'!X7660/(M7659-1),'Bin Analysis'!Y7659/('Bin Analysis'!M7659-1))</f>
        <v>#N/A</v>
      </c>
      <c r="O7659" s="27" t="e">
        <f>IF(M7659=FALSE,NA(),(VLOOKUP(1,C7662:K7681,4,FALSE))/(M7659-1))</f>
        <v>#N/A</v>
      </c>
      <c r="P7659" s="27" t="e">
        <f>IF(M7659=FALSE,NA(),SUM(J7662:J7681)/Weighting!$S$5)</f>
        <v>#N/A</v>
      </c>
      <c r="Q7659" s="27" t="e">
        <f>IF(M7659=FALSE,NA(),SUM(K7662:K7681)/Weighting!$S$6)</f>
        <v>#N/A</v>
      </c>
      <c r="R7659" s="27" t="e">
        <f>IF(M7659=FALSE,NA(),(VLOOKUP(1,G7662:K7681,3,FALSE))/(M7659-1))</f>
        <v>#N/A</v>
      </c>
      <c r="S7659" s="22" t="e">
        <f>IF(M7659=FALSE,NA(),IF(SUM(J7662:J7681)=2,"yes","no"))</f>
        <v>#N/A</v>
      </c>
      <c r="X7659" s="2" cm="2">
        <f t="array" ref="X7659:X7660">FREQUENCY(IF('Data Transformation'!$B$425:$B$6424='Bin Analysis'!L7659,'Data Transformation'!$G$425:$G$6424),'Data Transformation'!$U$11)</f>
        <v>0</v>
      </c>
      <c r="Y7659" s="2" cm="2">
        <f t="array" ref="Y7659:Y7660">FREQUENCY(IF('Data Transformation'!$B$425:$B$6424='Bin Analysis'!L7659,'Data Transformation'!$G$425:$G$6424),'Data Transformation'!$U$12)</f>
        <v>0</v>
      </c>
    </row>
    <row r="7660" spans="1:25" x14ac:dyDescent="0.55000000000000004">
      <c r="A7660" s="14" t="s">
        <v>67</v>
      </c>
      <c r="B7660" t="s">
        <v>47</v>
      </c>
      <c r="C7660" t="s">
        <v>5</v>
      </c>
      <c r="D7660" t="s">
        <v>100</v>
      </c>
      <c r="E7660" t="s">
        <v>101</v>
      </c>
      <c r="F7660" t="s">
        <v>102</v>
      </c>
      <c r="G7660" t="s">
        <v>70</v>
      </c>
      <c r="H7660" t="s">
        <v>31</v>
      </c>
      <c r="I7660" t="s">
        <v>32</v>
      </c>
      <c r="J7660" t="s">
        <v>46</v>
      </c>
      <c r="K7660" s="14" t="s">
        <v>45</v>
      </c>
      <c r="M7660" s="14"/>
      <c r="X7660" s="2">
        <v>0</v>
      </c>
      <c r="Y7660" s="2">
        <v>0</v>
      </c>
    </row>
    <row r="7661" spans="1:25" x14ac:dyDescent="0.55000000000000004">
      <c r="A7661" s="32"/>
      <c r="D7661" t="e">
        <f>IF(C7661=1,'Data Transformation'!$G$3+0.5*'Data Transformation'!$W$25,IF(C7662=1,D7662-'Data Transformation'!$W$25,FALSE))</f>
        <v>#NUM!</v>
      </c>
      <c r="E7661">
        <f t="array" ref="E7661">IF(ISLOGICAL(D7661),"",FREQUENCY(IF('Data Transformation'!$B$425:$B$8425='Bin Analysis'!$B7659,'Data Transformation'!$G$425:$G$8425),D7661))</f>
        <v>2001</v>
      </c>
      <c r="F7661" t="e">
        <f>IF(ISLOGICAL(D7661),"",E7661-E7660)</f>
        <v>#VALUE!</v>
      </c>
      <c r="M7661" s="14"/>
    </row>
    <row r="7662" spans="1:25" x14ac:dyDescent="0.55000000000000004">
      <c r="A7662" s="32" t="e">
        <f>IF(Weighting!$P$6&gt;0,B7662,"")</f>
        <v>#NUM!</v>
      </c>
      <c r="B7662" t="e">
        <f>Weighting!$C$6</f>
        <v>#DIV/0!</v>
      </c>
      <c r="C7662" t="e">
        <f>Weighting!$F$6</f>
        <v>#NUM!</v>
      </c>
      <c r="D7662" t="e">
        <f>IF(C7662=1,'Data Transformation'!$G$3+0.5*'Data Transformation'!$W$25,IF(C7663=1,D7663-'Data Transformation'!$W$25,FALSE))</f>
        <v>#NUM!</v>
      </c>
      <c r="E7662">
        <f t="array" ref="E7662">IF(ISLOGICAL(D7662),"",FREQUENCY(IF('Data Transformation'!$B$425:$B$8425='Bin Analysis'!$B7659,'Data Transformation'!$G$425:$G$8425),D7662))</f>
        <v>2001</v>
      </c>
      <c r="F7662">
        <f>IF(ISLOGICAL(D7662),"",E7662-E7661)</f>
        <v>0</v>
      </c>
      <c r="G7662">
        <f>Weighting!$H$6</f>
        <v>1</v>
      </c>
      <c r="H7662">
        <f t="array" ref="H7662">FREQUENCY(IF('Data Transformation'!$B$4:$B$8425=B7659,'Data Transformation'!$G$4:$G$8425),'Bin Analysis'!$B7662)</f>
        <v>2073</v>
      </c>
      <c r="I7662">
        <f>H7662-H7661</f>
        <v>2073</v>
      </c>
      <c r="J7662">
        <f>IF(I7662=0,0,1)</f>
        <v>1</v>
      </c>
      <c r="K7662" t="e">
        <f>J7662*Weighting!$W$6</f>
        <v>#NUM!</v>
      </c>
      <c r="M7662" s="14"/>
    </row>
    <row r="7663" spans="1:25" x14ac:dyDescent="0.55000000000000004">
      <c r="A7663" s="32" t="str">
        <f>IF(Weighting!$P$7&gt;0,B7663,"")</f>
        <v/>
      </c>
      <c r="B7663" t="e">
        <f>Weighting!$C$7</f>
        <v>#DIV/0!</v>
      </c>
      <c r="C7663" t="e">
        <f>Weighting!$F$7</f>
        <v>#NUM!</v>
      </c>
      <c r="D7663" t="e">
        <f>IF(C7663=1,'Data Transformation'!$G$3+0.5*'Data Transformation'!$W$25,IF(C7664=1,D7664-'Data Transformation'!$W$25,FALSE))</f>
        <v>#NUM!</v>
      </c>
      <c r="E7663">
        <f t="array" ref="E7663">IF(ISLOGICAL(D7663),"",FREQUENCY(IF('Data Transformation'!$B$425:$B$8425='Bin Analysis'!$B7659,'Data Transformation'!$G$425:$G$8425),D7663))</f>
        <v>2001</v>
      </c>
      <c r="F7663">
        <f t="shared" ref="F7663:F7681" si="957">IF(ISLOGICAL(D7663),"",E7663-E7662)</f>
        <v>0</v>
      </c>
      <c r="G7663">
        <f>Weighting!$H$7</f>
        <v>0</v>
      </c>
      <c r="H7663">
        <f t="array" ref="H7663">FREQUENCY(IF('Data Transformation'!$B$4:$B$8425=B7659,'Data Transformation'!$G$4:$G$8425),'Bin Analysis'!$B7663)</f>
        <v>2073</v>
      </c>
      <c r="I7663">
        <f t="shared" ref="I7663:I7681" si="958">H7663-H7662</f>
        <v>0</v>
      </c>
      <c r="J7663">
        <f>IF(I7663=0,0,1)</f>
        <v>0</v>
      </c>
      <c r="K7663">
        <f>J7663*Weighting!$W$7</f>
        <v>0</v>
      </c>
      <c r="M7663" s="14"/>
    </row>
    <row r="7664" spans="1:25" x14ac:dyDescent="0.55000000000000004">
      <c r="A7664" s="32" t="str">
        <f>IF(Weighting!$P$8&gt;0,B7664,"")</f>
        <v/>
      </c>
      <c r="B7664" t="e">
        <f>Weighting!$C$8</f>
        <v>#DIV/0!</v>
      </c>
      <c r="C7664" t="e">
        <f>Weighting!$F$8</f>
        <v>#NUM!</v>
      </c>
      <c r="D7664" t="e">
        <f>IF(C7664=1,'Data Transformation'!$G$3+0.5*'Data Transformation'!$W$25,IF(C7665=1,D7665-'Data Transformation'!$W$25,FALSE))</f>
        <v>#NUM!</v>
      </c>
      <c r="E7664">
        <f t="array" ref="E7664">IF(ISLOGICAL(D7664),"",FREQUENCY(IF('Data Transformation'!$B$425:$B$8425='Bin Analysis'!$B7659,'Data Transformation'!$G$425:$G$8425),D7664))</f>
        <v>2001</v>
      </c>
      <c r="F7664">
        <f t="shared" si="957"/>
        <v>0</v>
      </c>
      <c r="G7664">
        <f>Weighting!$H$8</f>
        <v>0</v>
      </c>
      <c r="H7664">
        <f t="array" ref="H7664">FREQUENCY(IF('Data Transformation'!$B$4:$B$8425=B7659,'Data Transformation'!$G$4:$G$8425),'Bin Analysis'!$B7664)</f>
        <v>2073</v>
      </c>
      <c r="I7664">
        <f t="shared" si="958"/>
        <v>0</v>
      </c>
      <c r="J7664">
        <f t="shared" ref="J7664:J7681" si="959">IF(I7664=0,0,1)</f>
        <v>0</v>
      </c>
      <c r="K7664">
        <f>J7664*Weighting!$W$8</f>
        <v>0</v>
      </c>
      <c r="M7664" s="14"/>
    </row>
    <row r="7665" spans="1:13" x14ac:dyDescent="0.55000000000000004">
      <c r="A7665" s="32" t="str">
        <f>IF(Weighting!$P$9&gt;0,B7665,"")</f>
        <v/>
      </c>
      <c r="B7665" s="50" t="e">
        <f>Weighting!$C$9</f>
        <v>#DIV/0!</v>
      </c>
      <c r="C7665" t="e">
        <f>Weighting!$F$9</f>
        <v>#NUM!</v>
      </c>
      <c r="D7665" t="e">
        <f>IF(C7665=1,'Data Transformation'!$G$3+0.5*'Data Transformation'!$W$25,IF(C7666=1,D7666-'Data Transformation'!$W$25,FALSE))</f>
        <v>#NUM!</v>
      </c>
      <c r="E7665">
        <f t="array" ref="E7665">IF(ISLOGICAL(D7665),"",FREQUENCY(IF('Data Transformation'!$B$425:$B$8425='Bin Analysis'!$B7659,'Data Transformation'!$G$425:$G$8425),D7665))</f>
        <v>2001</v>
      </c>
      <c r="F7665">
        <f t="shared" si="957"/>
        <v>0</v>
      </c>
      <c r="G7665">
        <f>Weighting!$H$9</f>
        <v>0</v>
      </c>
      <c r="H7665">
        <f t="array" ref="H7665">FREQUENCY(IF('Data Transformation'!$B$4:$B$8425=B7659,'Data Transformation'!$G$4:$G$8425),'Bin Analysis'!$B7665)</f>
        <v>2073</v>
      </c>
      <c r="I7665">
        <f t="shared" si="958"/>
        <v>0</v>
      </c>
      <c r="J7665">
        <f t="shared" si="959"/>
        <v>0</v>
      </c>
      <c r="K7665">
        <f>J7665*Weighting!$W$9</f>
        <v>0</v>
      </c>
      <c r="M7665" s="14"/>
    </row>
    <row r="7666" spans="1:13" x14ac:dyDescent="0.55000000000000004">
      <c r="A7666" s="32" t="str">
        <f>IF(Weighting!$P$10&gt;0,B7666,"")</f>
        <v/>
      </c>
      <c r="B7666" t="e">
        <f>Weighting!$C$10</f>
        <v>#DIV/0!</v>
      </c>
      <c r="C7666" t="e">
        <f>Weighting!$F$10</f>
        <v>#NUM!</v>
      </c>
      <c r="D7666" t="e">
        <f>IF(C7666=1,'Data Transformation'!$G$3+0.5*'Data Transformation'!$W$25,IF(C7667=1,D7667-'Data Transformation'!$W$25,FALSE))</f>
        <v>#NUM!</v>
      </c>
      <c r="E7666">
        <f t="array" ref="E7666">IF(ISLOGICAL(D7666),"",FREQUENCY(IF('Data Transformation'!$B$425:$B$8425='Bin Analysis'!$B7659,'Data Transformation'!$G$425:$G$8425),D7666))</f>
        <v>2001</v>
      </c>
      <c r="F7666">
        <f t="shared" si="957"/>
        <v>0</v>
      </c>
      <c r="G7666">
        <f>Weighting!$H$10</f>
        <v>0</v>
      </c>
      <c r="H7666">
        <f t="array" ref="H7666">FREQUENCY(IF('Data Transformation'!$B$4:$B$8425=B7659,'Data Transformation'!$G$4:$G$8425),'Bin Analysis'!$B7666)</f>
        <v>2073</v>
      </c>
      <c r="I7666">
        <f t="shared" si="958"/>
        <v>0</v>
      </c>
      <c r="J7666">
        <f t="shared" si="959"/>
        <v>0</v>
      </c>
      <c r="K7666">
        <f>J7666*Weighting!$W$10</f>
        <v>0</v>
      </c>
      <c r="M7666" s="14"/>
    </row>
    <row r="7667" spans="1:13" x14ac:dyDescent="0.55000000000000004">
      <c r="A7667" s="32" t="str">
        <f>IF(Weighting!$P$11&gt;0,B7667,"")</f>
        <v/>
      </c>
      <c r="B7667" t="e">
        <f>Weighting!$C$11</f>
        <v>#DIV/0!</v>
      </c>
      <c r="C7667" t="e">
        <f>Weighting!$F$11</f>
        <v>#NUM!</v>
      </c>
      <c r="D7667" t="e">
        <f>IF(C7667=1,'Data Transformation'!$G$3+0.5*'Data Transformation'!$W$25,IF(C7668=1,D7668-'Data Transformation'!$W$25,FALSE))</f>
        <v>#NUM!</v>
      </c>
      <c r="E7667">
        <f t="array" ref="E7667">IF(ISLOGICAL(D7667),"",FREQUENCY(IF('Data Transformation'!$B$425:$B$8425='Bin Analysis'!$B7659,'Data Transformation'!$G$425:$G$8425),D7667))</f>
        <v>2001</v>
      </c>
      <c r="F7667">
        <f t="shared" si="957"/>
        <v>0</v>
      </c>
      <c r="G7667">
        <f>Weighting!$H$11</f>
        <v>0</v>
      </c>
      <c r="H7667">
        <f t="array" ref="H7667">FREQUENCY(IF('Data Transformation'!$B$4:$B$8425=B7659,'Data Transformation'!$G$4:$G$8425),'Bin Analysis'!$B7667)</f>
        <v>2073</v>
      </c>
      <c r="I7667">
        <f t="shared" si="958"/>
        <v>0</v>
      </c>
      <c r="J7667">
        <f t="shared" si="959"/>
        <v>0</v>
      </c>
      <c r="K7667">
        <f>J7667*Weighting!$W$11</f>
        <v>0</v>
      </c>
      <c r="M7667" s="14"/>
    </row>
    <row r="7668" spans="1:13" x14ac:dyDescent="0.55000000000000004">
      <c r="A7668" s="32" t="str">
        <f>IF(Weighting!$P$12&gt;0,B7668,"")</f>
        <v/>
      </c>
      <c r="B7668" t="e">
        <f>Weighting!$C$12</f>
        <v>#DIV/0!</v>
      </c>
      <c r="C7668" t="e">
        <f>Weighting!$F$12</f>
        <v>#NUM!</v>
      </c>
      <c r="D7668" t="e">
        <f>IF(C7668=1,'Data Transformation'!$G$3+0.5*'Data Transformation'!$W$25,IF(C7669=1,D7669-'Data Transformation'!$W$25,FALSE))</f>
        <v>#NUM!</v>
      </c>
      <c r="E7668">
        <f t="array" ref="E7668">IF(ISLOGICAL(D7668),"",FREQUENCY(IF('Data Transformation'!$B$425:$B$8425='Bin Analysis'!$B7659,'Data Transformation'!$G$425:$G$8425),D7668))</f>
        <v>2001</v>
      </c>
      <c r="F7668">
        <f t="shared" si="957"/>
        <v>0</v>
      </c>
      <c r="G7668">
        <f>Weighting!$H$12</f>
        <v>0</v>
      </c>
      <c r="H7668">
        <f t="array" ref="H7668">FREQUENCY(IF('Data Transformation'!$B$4:$B$8425=B7659,'Data Transformation'!$G$4:$G$8425),'Bin Analysis'!$B7668)</f>
        <v>2073</v>
      </c>
      <c r="I7668">
        <f t="shared" si="958"/>
        <v>0</v>
      </c>
      <c r="J7668">
        <f t="shared" si="959"/>
        <v>0</v>
      </c>
      <c r="K7668">
        <f>J7668*Weighting!$W$12</f>
        <v>0</v>
      </c>
      <c r="M7668" s="14"/>
    </row>
    <row r="7669" spans="1:13" x14ac:dyDescent="0.55000000000000004">
      <c r="A7669" s="32" t="str">
        <f>IF(Weighting!$P$13&gt;0,B7669,"")</f>
        <v/>
      </c>
      <c r="B7669" t="e">
        <f>Weighting!$C$13</f>
        <v>#DIV/0!</v>
      </c>
      <c r="C7669" t="e">
        <f>Weighting!$F$13</f>
        <v>#NUM!</v>
      </c>
      <c r="D7669" t="e">
        <f>IF(C7669=1,'Data Transformation'!$G$3+0.5*'Data Transformation'!$W$25,IF(C7670=1,D7670-'Data Transformation'!$W$25,FALSE))</f>
        <v>#NUM!</v>
      </c>
      <c r="E7669">
        <f t="array" ref="E7669">IF(ISLOGICAL(D7669),"",FREQUENCY(IF('Data Transformation'!$B$425:$B$8425='Bin Analysis'!$B7659,'Data Transformation'!$G$425:$G$8425),D7669))</f>
        <v>2001</v>
      </c>
      <c r="F7669">
        <f t="shared" si="957"/>
        <v>0</v>
      </c>
      <c r="G7669">
        <f>Weighting!$H$13</f>
        <v>0</v>
      </c>
      <c r="H7669">
        <f t="array" ref="H7669">FREQUENCY(IF('Data Transformation'!$B$4:$B$8425=B7659,'Data Transformation'!$G$4:$G$8425),'Bin Analysis'!$B7669)</f>
        <v>2073</v>
      </c>
      <c r="I7669">
        <f t="shared" si="958"/>
        <v>0</v>
      </c>
      <c r="J7669">
        <f t="shared" si="959"/>
        <v>0</v>
      </c>
      <c r="K7669">
        <f>J7669*Weighting!$W$13</f>
        <v>0</v>
      </c>
      <c r="M7669" s="14"/>
    </row>
    <row r="7670" spans="1:13" x14ac:dyDescent="0.55000000000000004">
      <c r="A7670" s="32" t="str">
        <f>IF(Weighting!$P$14&gt;0,B7670,"")</f>
        <v/>
      </c>
      <c r="B7670" t="e">
        <f>Weighting!$C$14</f>
        <v>#DIV/0!</v>
      </c>
      <c r="C7670" t="e">
        <f>Weighting!$F$14</f>
        <v>#NUM!</v>
      </c>
      <c r="D7670" t="e">
        <f>IF(C7670=1,'Data Transformation'!$G$3+0.5*'Data Transformation'!$W$25,IF(C7671=1,D7671-'Data Transformation'!$W$25,FALSE))</f>
        <v>#NUM!</v>
      </c>
      <c r="E7670">
        <f t="array" ref="E7670">IF(ISLOGICAL(D7670),"",FREQUENCY(IF('Data Transformation'!$B$425:$B$8425='Bin Analysis'!$B7659,'Data Transformation'!$G$425:$G$8425),D7670))</f>
        <v>2001</v>
      </c>
      <c r="F7670">
        <f t="shared" si="957"/>
        <v>0</v>
      </c>
      <c r="G7670">
        <f>Weighting!$H$14</f>
        <v>0</v>
      </c>
      <c r="H7670">
        <f t="array" ref="H7670">FREQUENCY(IF('Data Transformation'!$B$4:$B$8425=B7659,'Data Transformation'!$G$4:$G$8425),'Bin Analysis'!$B7670)</f>
        <v>2073</v>
      </c>
      <c r="I7670">
        <f t="shared" si="958"/>
        <v>0</v>
      </c>
      <c r="J7670">
        <f t="shared" si="959"/>
        <v>0</v>
      </c>
      <c r="K7670">
        <f>J7670*Weighting!$W$14</f>
        <v>0</v>
      </c>
      <c r="M7670" s="14"/>
    </row>
    <row r="7671" spans="1:13" x14ac:dyDescent="0.55000000000000004">
      <c r="A7671" s="32" t="str">
        <f>IF(Weighting!$P$15&gt;0,B7671,"")</f>
        <v/>
      </c>
      <c r="B7671" t="e">
        <f>Weighting!$C$15</f>
        <v>#DIV/0!</v>
      </c>
      <c r="C7671" t="e">
        <f>Weighting!$F$15</f>
        <v>#NUM!</v>
      </c>
      <c r="D7671" t="e">
        <f>IF(C7671=1,'Data Transformation'!$G$3+0.5*'Data Transformation'!$W$25,IF(C7672=1,D7672-'Data Transformation'!$W$25,FALSE))</f>
        <v>#NUM!</v>
      </c>
      <c r="E7671">
        <f t="array" ref="E7671">IF(ISLOGICAL(D7671),"",FREQUENCY(IF('Data Transformation'!$B$425:$B$8425='Bin Analysis'!$B7659,'Data Transformation'!$G$425:$G$8425),D7671))</f>
        <v>2001</v>
      </c>
      <c r="F7671">
        <f t="shared" si="957"/>
        <v>0</v>
      </c>
      <c r="G7671">
        <f>Weighting!$H$15</f>
        <v>0</v>
      </c>
      <c r="H7671">
        <f t="array" ref="H7671">FREQUENCY(IF('Data Transformation'!$B$4:$B$8425=B7659,'Data Transformation'!$G$4:$G$8425),'Bin Analysis'!$B7671)</f>
        <v>2073</v>
      </c>
      <c r="I7671">
        <f t="shared" si="958"/>
        <v>0</v>
      </c>
      <c r="J7671">
        <f t="shared" si="959"/>
        <v>0</v>
      </c>
      <c r="K7671">
        <f>J7671*Weighting!$W$15</f>
        <v>0</v>
      </c>
      <c r="M7671" s="14"/>
    </row>
    <row r="7672" spans="1:13" x14ac:dyDescent="0.55000000000000004">
      <c r="A7672" s="32" t="str">
        <f>IF(Weighting!$P$16&gt;0,B7672,"")</f>
        <v/>
      </c>
      <c r="B7672" t="e">
        <f>Weighting!$C$16</f>
        <v>#DIV/0!</v>
      </c>
      <c r="C7672" t="e">
        <f>Weighting!$F$16</f>
        <v>#NUM!</v>
      </c>
      <c r="D7672" t="e">
        <f>IF(C7672=1,'Data Transformation'!$G$3+0.5*'Data Transformation'!$W$25,IF(C7673=1,D7673-'Data Transformation'!$W$25,FALSE))</f>
        <v>#NUM!</v>
      </c>
      <c r="E7672">
        <f t="array" ref="E7672">IF(ISLOGICAL(D7672),"",FREQUENCY(IF('Data Transformation'!$B$425:$B$8425='Bin Analysis'!$B7659,'Data Transformation'!$G$425:$G$8425),D7672))</f>
        <v>2001</v>
      </c>
      <c r="F7672">
        <f t="shared" si="957"/>
        <v>0</v>
      </c>
      <c r="G7672">
        <f>Weighting!$H$16</f>
        <v>0</v>
      </c>
      <c r="H7672">
        <f t="array" ref="H7672">FREQUENCY(IF('Data Transformation'!$B$4:$B$8425=B7659,'Data Transformation'!$G$4:$G$8425),'Bin Analysis'!$B7672)</f>
        <v>2073</v>
      </c>
      <c r="I7672">
        <f t="shared" si="958"/>
        <v>0</v>
      </c>
      <c r="J7672">
        <f t="shared" si="959"/>
        <v>0</v>
      </c>
      <c r="K7672">
        <f>J7672*Weighting!$W$16</f>
        <v>0</v>
      </c>
      <c r="M7672" s="14"/>
    </row>
    <row r="7673" spans="1:13" x14ac:dyDescent="0.55000000000000004">
      <c r="A7673" s="32" t="str">
        <f>IF(Weighting!$P$17&gt;0,B7673,"")</f>
        <v/>
      </c>
      <c r="B7673" t="e">
        <f>Weighting!$C$17</f>
        <v>#DIV/0!</v>
      </c>
      <c r="C7673" t="e">
        <f>Weighting!$F$17</f>
        <v>#NUM!</v>
      </c>
      <c r="D7673" t="e">
        <f>IF(C7673=1,'Data Transformation'!$G$3+0.5*'Data Transformation'!$W$25,IF(C7674=1,D7674-'Data Transformation'!$W$25,FALSE))</f>
        <v>#NUM!</v>
      </c>
      <c r="E7673">
        <f t="array" ref="E7673">IF(ISLOGICAL(D7673),"",FREQUENCY(IF('Data Transformation'!$B$425:$B$8425='Bin Analysis'!$B7659,'Data Transformation'!$G$425:$G$8425),D7673))</f>
        <v>2001</v>
      </c>
      <c r="F7673">
        <f t="shared" si="957"/>
        <v>0</v>
      </c>
      <c r="G7673">
        <f>Weighting!$H$17</f>
        <v>0</v>
      </c>
      <c r="H7673">
        <f t="array" ref="H7673">FREQUENCY(IF('Data Transformation'!$B$4:$B$8425=B7659,'Data Transformation'!$G$4:$G$8425),'Bin Analysis'!$B7673)</f>
        <v>2073</v>
      </c>
      <c r="I7673">
        <f t="shared" si="958"/>
        <v>0</v>
      </c>
      <c r="J7673">
        <f t="shared" si="959"/>
        <v>0</v>
      </c>
      <c r="K7673">
        <f>J7673*Weighting!$W$17</f>
        <v>0</v>
      </c>
      <c r="M7673" s="14"/>
    </row>
    <row r="7674" spans="1:13" x14ac:dyDescent="0.55000000000000004">
      <c r="A7674" s="32" t="str">
        <f>IF(Weighting!$P$18&gt;0,B7674,"")</f>
        <v/>
      </c>
      <c r="B7674" t="e">
        <f>Weighting!$C$18</f>
        <v>#DIV/0!</v>
      </c>
      <c r="C7674" t="e">
        <f>Weighting!$F$18</f>
        <v>#NUM!</v>
      </c>
      <c r="D7674" t="e">
        <f>IF(C7674=1,'Data Transformation'!$G$3+0.5*'Data Transformation'!$W$25,IF(C7675=1,D7675-'Data Transformation'!$W$25,FALSE))</f>
        <v>#NUM!</v>
      </c>
      <c r="E7674">
        <f t="array" ref="E7674">IF(ISLOGICAL(D7674),"",FREQUENCY(IF('Data Transformation'!$B$425:$B$8425='Bin Analysis'!$B7659,'Data Transformation'!$G$425:$G$8425),D7674))</f>
        <v>2001</v>
      </c>
      <c r="F7674">
        <f t="shared" si="957"/>
        <v>0</v>
      </c>
      <c r="G7674">
        <f>Weighting!$H$18</f>
        <v>0</v>
      </c>
      <c r="H7674">
        <f t="array" ref="H7674">FREQUENCY(IF('Data Transformation'!$B$4:$B$8425=B7659,'Data Transformation'!$G$4:$G$8425),'Bin Analysis'!$B7674)</f>
        <v>2073</v>
      </c>
      <c r="I7674">
        <f t="shared" si="958"/>
        <v>0</v>
      </c>
      <c r="J7674">
        <f t="shared" si="959"/>
        <v>0</v>
      </c>
      <c r="K7674">
        <f>J7674*Weighting!$W$18</f>
        <v>0</v>
      </c>
      <c r="M7674" s="14"/>
    </row>
    <row r="7675" spans="1:13" x14ac:dyDescent="0.55000000000000004">
      <c r="A7675" s="32" t="str">
        <f>IF(Weighting!$P$19&gt;0,B7675,"")</f>
        <v/>
      </c>
      <c r="B7675" t="e">
        <f>Weighting!$C$19</f>
        <v>#DIV/0!</v>
      </c>
      <c r="C7675" t="e">
        <f>Weighting!$F$19</f>
        <v>#NUM!</v>
      </c>
      <c r="D7675" t="e">
        <f>IF(C7675=1,'Data Transformation'!$G$3+0.5*'Data Transformation'!$W$25,IF(C7676=1,D7676-'Data Transformation'!$W$25,FALSE))</f>
        <v>#NUM!</v>
      </c>
      <c r="E7675">
        <f t="array" ref="E7675">IF(ISLOGICAL(D7675),"",FREQUENCY(IF('Data Transformation'!$B$425:$B$8425='Bin Analysis'!$B7659,'Data Transformation'!$G$425:$G$8425),D7675))</f>
        <v>2001</v>
      </c>
      <c r="F7675">
        <f t="shared" si="957"/>
        <v>0</v>
      </c>
      <c r="G7675">
        <f>Weighting!$H$19</f>
        <v>0</v>
      </c>
      <c r="H7675">
        <f t="array" ref="H7675">FREQUENCY(IF('Data Transformation'!$B$4:$B$8425=B7659,'Data Transformation'!$G$4:$G$8425),'Bin Analysis'!$B7675)</f>
        <v>2073</v>
      </c>
      <c r="I7675">
        <f t="shared" si="958"/>
        <v>0</v>
      </c>
      <c r="J7675">
        <f t="shared" si="959"/>
        <v>0</v>
      </c>
      <c r="K7675">
        <f>J7675*Weighting!$W$19</f>
        <v>0</v>
      </c>
      <c r="M7675" s="14"/>
    </row>
    <row r="7676" spans="1:13" x14ac:dyDescent="0.55000000000000004">
      <c r="A7676" s="32" t="str">
        <f>IF(Weighting!$P$20&gt;0,B7676,"")</f>
        <v/>
      </c>
      <c r="B7676" t="e">
        <f>Weighting!$C$20</f>
        <v>#DIV/0!</v>
      </c>
      <c r="C7676" t="e">
        <f>Weighting!$F$20</f>
        <v>#NUM!</v>
      </c>
      <c r="D7676" t="e">
        <f>IF(C7676=1,'Data Transformation'!$G$3+0.5*'Data Transformation'!$W$25,IF(C7677=1,D7677-'Data Transformation'!$W$25,FALSE))</f>
        <v>#NUM!</v>
      </c>
      <c r="E7676">
        <f t="array" ref="E7676">IF(ISLOGICAL(D7676),"",FREQUENCY(IF('Data Transformation'!$B$425:$B$8425='Bin Analysis'!$B7659,'Data Transformation'!$G$425:$G$8425),D7676))</f>
        <v>2001</v>
      </c>
      <c r="F7676">
        <f t="shared" si="957"/>
        <v>0</v>
      </c>
      <c r="G7676">
        <f>Weighting!$H$20</f>
        <v>0</v>
      </c>
      <c r="H7676">
        <f t="array" ref="H7676">FREQUENCY(IF('Data Transformation'!$B$4:$B$8425=B7659,'Data Transformation'!$G$4:$G$8425),'Bin Analysis'!$B7676)</f>
        <v>2073</v>
      </c>
      <c r="I7676">
        <f t="shared" si="958"/>
        <v>0</v>
      </c>
      <c r="J7676">
        <f t="shared" si="959"/>
        <v>0</v>
      </c>
      <c r="K7676">
        <f>J7676*Weighting!$W$20</f>
        <v>0</v>
      </c>
      <c r="M7676" s="14"/>
    </row>
    <row r="7677" spans="1:13" x14ac:dyDescent="0.55000000000000004">
      <c r="A7677" s="32" t="str">
        <f>IF(Weighting!$P$21&gt;0,B7677,"")</f>
        <v/>
      </c>
      <c r="B7677" t="e">
        <f>Weighting!$C$21</f>
        <v>#DIV/0!</v>
      </c>
      <c r="C7677" t="e">
        <f>Weighting!$F$21</f>
        <v>#NUM!</v>
      </c>
      <c r="D7677" t="e">
        <f>IF(C7677=1,'Data Transformation'!$G$3+0.5*'Data Transformation'!$W$25,IF(C7678=1,D7678-'Data Transformation'!$W$25,FALSE))</f>
        <v>#NUM!</v>
      </c>
      <c r="E7677">
        <f t="array" ref="E7677">IF(ISLOGICAL(D7677),"",FREQUENCY(IF('Data Transformation'!$B$425:$B$8425='Bin Analysis'!$B7659,'Data Transformation'!$G$425:$G$8425),D7677))</f>
        <v>2001</v>
      </c>
      <c r="F7677">
        <f t="shared" si="957"/>
        <v>0</v>
      </c>
      <c r="G7677">
        <f>Weighting!$H$21</f>
        <v>0</v>
      </c>
      <c r="H7677">
        <f t="array" ref="H7677">FREQUENCY(IF('Data Transformation'!$B$4:$B$8425=B7659,'Data Transformation'!$G$4:$G$8425),'Bin Analysis'!$B7677)</f>
        <v>2073</v>
      </c>
      <c r="I7677">
        <f t="shared" si="958"/>
        <v>0</v>
      </c>
      <c r="J7677">
        <f t="shared" si="959"/>
        <v>0</v>
      </c>
      <c r="K7677">
        <f>J7677*Weighting!$W$21</f>
        <v>0</v>
      </c>
      <c r="M7677" s="14"/>
    </row>
    <row r="7678" spans="1:13" x14ac:dyDescent="0.55000000000000004">
      <c r="A7678" s="32" t="str">
        <f>IF(Weighting!$P$22&gt;0,B7678,"")</f>
        <v/>
      </c>
      <c r="B7678" t="e">
        <f>Weighting!$C$22</f>
        <v>#DIV/0!</v>
      </c>
      <c r="C7678" t="e">
        <f>Weighting!$F$22</f>
        <v>#NUM!</v>
      </c>
      <c r="D7678" t="e">
        <f>IF(C7678=1,'Data Transformation'!$G$3+0.5*'Data Transformation'!$W$25,IF(C7679=1,D7679-'Data Transformation'!$W$25,FALSE))</f>
        <v>#NUM!</v>
      </c>
      <c r="E7678">
        <f t="array" ref="E7678">IF(ISLOGICAL(D7678),"",FREQUENCY(IF('Data Transformation'!$B$425:$B$8425='Bin Analysis'!$B7659,'Data Transformation'!$G$425:$G$8425),D7678))</f>
        <v>2001</v>
      </c>
      <c r="F7678">
        <f t="shared" si="957"/>
        <v>0</v>
      </c>
      <c r="G7678">
        <f>Weighting!$H$22</f>
        <v>0</v>
      </c>
      <c r="H7678">
        <f t="array" ref="H7678">FREQUENCY(IF('Data Transformation'!$B$4:$B$8425=B7659,'Data Transformation'!$G$4:$G$8425),'Bin Analysis'!$B7678)</f>
        <v>2073</v>
      </c>
      <c r="I7678">
        <f t="shared" si="958"/>
        <v>0</v>
      </c>
      <c r="J7678">
        <f t="shared" si="959"/>
        <v>0</v>
      </c>
      <c r="K7678">
        <f>J7678*Weighting!$W$22</f>
        <v>0</v>
      </c>
      <c r="M7678" s="14"/>
    </row>
    <row r="7679" spans="1:13" x14ac:dyDescent="0.55000000000000004">
      <c r="A7679" s="32" t="str">
        <f>IF(Weighting!$P$23&gt;0,B7679,"")</f>
        <v/>
      </c>
      <c r="B7679" t="e">
        <f>Weighting!$C$23</f>
        <v>#DIV/0!</v>
      </c>
      <c r="C7679" t="e">
        <f>Weighting!$F$23</f>
        <v>#NUM!</v>
      </c>
      <c r="D7679" t="e">
        <f>IF(C7679=1,'Data Transformation'!$G$3+0.5*'Data Transformation'!$W$25,IF(C7680=1,D7680-'Data Transformation'!$W$25,FALSE))</f>
        <v>#NUM!</v>
      </c>
      <c r="E7679">
        <f t="array" ref="E7679">IF(ISLOGICAL(D7679),"",FREQUENCY(IF('Data Transformation'!$B$425:$B$8425='Bin Analysis'!$B7659,'Data Transformation'!$G$425:$G$8425),D7679))</f>
        <v>2001</v>
      </c>
      <c r="F7679">
        <f t="shared" si="957"/>
        <v>0</v>
      </c>
      <c r="G7679">
        <f>Weighting!$H$23</f>
        <v>0</v>
      </c>
      <c r="H7679">
        <f t="array" ref="H7679">FREQUENCY(IF('Data Transformation'!$B$4:$B$8425=B7659,'Data Transformation'!$G$4:$G$8425),'Bin Analysis'!$B7679)</f>
        <v>2073</v>
      </c>
      <c r="I7679">
        <f t="shared" si="958"/>
        <v>0</v>
      </c>
      <c r="J7679">
        <f t="shared" si="959"/>
        <v>0</v>
      </c>
      <c r="K7679">
        <f>J7679*Weighting!$W$23</f>
        <v>0</v>
      </c>
      <c r="M7679" s="14"/>
    </row>
    <row r="7680" spans="1:13" x14ac:dyDescent="0.55000000000000004">
      <c r="A7680" s="32" t="str">
        <f>IF(Weighting!$P$24&gt;0,B7680,"")</f>
        <v/>
      </c>
      <c r="B7680" t="e">
        <f>Weighting!$C$24</f>
        <v>#DIV/0!</v>
      </c>
      <c r="C7680" t="e">
        <f>Weighting!$F$24</f>
        <v>#NUM!</v>
      </c>
      <c r="D7680" t="e">
        <f>IF(C7680=1,'Data Transformation'!$G$3+0.5*'Data Transformation'!$W$25,IF(C7681=1,D7681-'Data Transformation'!$W$25,FALSE))</f>
        <v>#NUM!</v>
      </c>
      <c r="E7680">
        <f t="array" ref="E7680">IF(ISLOGICAL(D7680),"",FREQUENCY(IF('Data Transformation'!$B$425:$B$8425='Bin Analysis'!$B7659,'Data Transformation'!$G$425:$G$8425),D7680))</f>
        <v>2001</v>
      </c>
      <c r="F7680">
        <f t="shared" si="957"/>
        <v>0</v>
      </c>
      <c r="G7680">
        <f>Weighting!$H$24</f>
        <v>0</v>
      </c>
      <c r="H7680">
        <f t="array" ref="H7680">FREQUENCY(IF('Data Transformation'!$B$4:$B$8425=B7659,'Data Transformation'!$G$4:$G$8425),'Bin Analysis'!$B7680)</f>
        <v>2073</v>
      </c>
      <c r="I7680">
        <f t="shared" si="958"/>
        <v>0</v>
      </c>
      <c r="J7680">
        <f t="shared" si="959"/>
        <v>0</v>
      </c>
      <c r="K7680">
        <f>J7680*Weighting!$W$24</f>
        <v>0</v>
      </c>
      <c r="M7680" s="14"/>
    </row>
    <row r="7681" spans="1:25" x14ac:dyDescent="0.55000000000000004">
      <c r="A7681" s="32" t="str">
        <f>IF(Weighting!$P$25&gt;0,B7681,"")</f>
        <v/>
      </c>
      <c r="B7681" t="e">
        <f>Weighting!$C$25</f>
        <v>#DIV/0!</v>
      </c>
      <c r="C7681" t="e">
        <f>Weighting!$F$25</f>
        <v>#NUM!</v>
      </c>
      <c r="D7681" t="e">
        <f>IF(C7681=1,'Data Transformation'!$G$3+0.5*'Data Transformation'!$W$25,IF(C7682=1,D7682-'Data Transformation'!$W$25,FALSE))</f>
        <v>#NUM!</v>
      </c>
      <c r="E7681">
        <f t="array" ref="E7681">IF(ISLOGICAL(D7681),"",FREQUENCY(IF('Data Transformation'!$B$425:$B$8425='Bin Analysis'!$B7659,'Data Transformation'!$G$425:$G$8425),D7681))</f>
        <v>2001</v>
      </c>
      <c r="F7681">
        <f t="shared" si="957"/>
        <v>0</v>
      </c>
      <c r="G7681">
        <f>Weighting!$H$25</f>
        <v>0</v>
      </c>
      <c r="H7681">
        <f t="array" ref="H7681">FREQUENCY(IF('Data Transformation'!$B$4:$B$8425=B7659,'Data Transformation'!$G$4:$G$8425),'Bin Analysis'!$B7681)</f>
        <v>2073</v>
      </c>
      <c r="I7681">
        <f t="shared" si="958"/>
        <v>0</v>
      </c>
      <c r="J7681">
        <f t="shared" si="959"/>
        <v>0</v>
      </c>
      <c r="K7681">
        <f>J7681*Weighting!$W$25</f>
        <v>0</v>
      </c>
      <c r="M7681" s="14"/>
    </row>
    <row r="7682" spans="1:25" x14ac:dyDescent="0.55000000000000004">
      <c r="N7682" s="57"/>
      <c r="O7682"/>
      <c r="P7682"/>
      <c r="Q7682"/>
      <c r="R7682"/>
    </row>
    <row r="7683" spans="1:25" ht="23.35" x14ac:dyDescent="0.8">
      <c r="A7683" s="21" t="s">
        <v>0</v>
      </c>
      <c r="B7683" s="21" t="str">
        <f>IFERROR(VLOOKUP(C7683,'Data Transformation'!$L$6:$M$426,2,FALSE),"")</f>
        <v/>
      </c>
      <c r="C7683" s="21">
        <f>C7659+1</f>
        <v>320</v>
      </c>
      <c r="D7683" s="21"/>
      <c r="E7683" s="21"/>
      <c r="F7683" s="21"/>
      <c r="G7683" s="21"/>
      <c r="H7683" s="22"/>
      <c r="I7683" s="22"/>
      <c r="J7683" s="22"/>
      <c r="K7683" s="21"/>
      <c r="L7683" s="21" t="str">
        <f>B7683</f>
        <v/>
      </c>
      <c r="M7683" s="23" t="e">
        <f>INDEX('Data Transformation'!$O$4:$O$424,MATCH($B7683,'Data Transformation'!$M$4:$M$424,0),MATCH($M$2,'Data Transformation'!$O$3,0))</f>
        <v>#N/A</v>
      </c>
      <c r="N7683" s="27" t="e">
        <f>IF('Input and Summary Results'!$J$16="minimum",'Bin Analysis'!X7684/(M7683-1),'Bin Analysis'!Y7683/('Bin Analysis'!M7683-1))</f>
        <v>#N/A</v>
      </c>
      <c r="O7683" s="27" t="e">
        <f>IF(M7683=FALSE,NA(),(VLOOKUP(1,C7686:K7705,4,FALSE))/(M7683-1))</f>
        <v>#N/A</v>
      </c>
      <c r="P7683" s="27" t="e">
        <f>IF(M7683=FALSE,NA(),SUM(J7686:J7705)/Weighting!$S$5)</f>
        <v>#N/A</v>
      </c>
      <c r="Q7683" s="27" t="e">
        <f>IF(M7683=FALSE,NA(),SUM(K7686:K7705)/Weighting!$S$6)</f>
        <v>#N/A</v>
      </c>
      <c r="R7683" s="27" t="e">
        <f>IF(M7683=FALSE,NA(),(VLOOKUP(1,G7686:K7705,3,FALSE))/(M7683-1))</f>
        <v>#N/A</v>
      </c>
      <c r="S7683" s="22" t="e">
        <f>IF(M7683=FALSE,NA(),IF(SUM(J7686:J7705)=2,"yes","no"))</f>
        <v>#N/A</v>
      </c>
      <c r="X7683" s="2" cm="2">
        <f t="array" ref="X7683:X7684">FREQUENCY(IF('Data Transformation'!$B$425:$B$6424='Bin Analysis'!L7683,'Data Transformation'!$G$425:$G$6424),'Data Transformation'!$U$11)</f>
        <v>0</v>
      </c>
      <c r="Y7683" s="2" cm="2">
        <f t="array" ref="Y7683:Y7684">FREQUENCY(IF('Data Transformation'!$B$425:$B$6424='Bin Analysis'!L7683,'Data Transformation'!$G$425:$G$6424),'Data Transformation'!$U$12)</f>
        <v>0</v>
      </c>
    </row>
    <row r="7684" spans="1:25" x14ac:dyDescent="0.55000000000000004">
      <c r="A7684" s="14" t="s">
        <v>67</v>
      </c>
      <c r="B7684" t="s">
        <v>47</v>
      </c>
      <c r="C7684" t="s">
        <v>5</v>
      </c>
      <c r="D7684" t="s">
        <v>100</v>
      </c>
      <c r="E7684" t="s">
        <v>101</v>
      </c>
      <c r="F7684" t="s">
        <v>102</v>
      </c>
      <c r="G7684" t="s">
        <v>70</v>
      </c>
      <c r="H7684" t="s">
        <v>31</v>
      </c>
      <c r="I7684" t="s">
        <v>32</v>
      </c>
      <c r="J7684" t="s">
        <v>46</v>
      </c>
      <c r="K7684" s="14" t="s">
        <v>45</v>
      </c>
      <c r="M7684" s="14"/>
      <c r="X7684" s="2">
        <v>0</v>
      </c>
      <c r="Y7684" s="2">
        <v>0</v>
      </c>
    </row>
    <row r="7685" spans="1:25" x14ac:dyDescent="0.55000000000000004">
      <c r="A7685" s="32"/>
      <c r="D7685" t="e">
        <f>IF(C7685=1,'Data Transformation'!$G$3+0.5*'Data Transformation'!$W$25,IF(C7686=1,D7686-'Data Transformation'!$W$25,FALSE))</f>
        <v>#NUM!</v>
      </c>
      <c r="E7685">
        <f t="array" ref="E7685">IF(ISLOGICAL(D7685),"",FREQUENCY(IF('Data Transformation'!$B$425:$B$8425='Bin Analysis'!$B7683,'Data Transformation'!$G$425:$G$8425),D7685))</f>
        <v>2001</v>
      </c>
      <c r="F7685" t="e">
        <f>IF(ISLOGICAL(D7685),"",E7685-E7684)</f>
        <v>#VALUE!</v>
      </c>
      <c r="M7685" s="14"/>
    </row>
    <row r="7686" spans="1:25" x14ac:dyDescent="0.55000000000000004">
      <c r="A7686" s="32" t="e">
        <f>IF(Weighting!$P$6&gt;0,B7686,"")</f>
        <v>#NUM!</v>
      </c>
      <c r="B7686" t="e">
        <f>Weighting!$C$6</f>
        <v>#DIV/0!</v>
      </c>
      <c r="C7686" t="e">
        <f>Weighting!$F$6</f>
        <v>#NUM!</v>
      </c>
      <c r="D7686" t="e">
        <f>IF(C7686=1,'Data Transformation'!$G$3+0.5*'Data Transformation'!$W$25,IF(C7687=1,D7687-'Data Transformation'!$W$25,FALSE))</f>
        <v>#NUM!</v>
      </c>
      <c r="E7686">
        <f t="array" ref="E7686">IF(ISLOGICAL(D7686),"",FREQUENCY(IF('Data Transformation'!$B$425:$B$8425='Bin Analysis'!$B7683,'Data Transformation'!$G$425:$G$8425),D7686))</f>
        <v>2001</v>
      </c>
      <c r="F7686">
        <f>IF(ISLOGICAL(D7686),"",E7686-E7685)</f>
        <v>0</v>
      </c>
      <c r="G7686">
        <f>Weighting!$H$6</f>
        <v>1</v>
      </c>
      <c r="H7686">
        <f t="array" ref="H7686">FREQUENCY(IF('Data Transformation'!$B$4:$B$8425=B7683,'Data Transformation'!$G$4:$G$8425),'Bin Analysis'!$B7686)</f>
        <v>2073</v>
      </c>
      <c r="I7686">
        <f>H7686-H7685</f>
        <v>2073</v>
      </c>
      <c r="J7686">
        <f>IF(I7686=0,0,1)</f>
        <v>1</v>
      </c>
      <c r="K7686" t="e">
        <f>J7686*Weighting!$W$6</f>
        <v>#NUM!</v>
      </c>
      <c r="M7686" s="14"/>
    </row>
    <row r="7687" spans="1:25" x14ac:dyDescent="0.55000000000000004">
      <c r="A7687" s="32" t="str">
        <f>IF(Weighting!$P$7&gt;0,B7687,"")</f>
        <v/>
      </c>
      <c r="B7687" t="e">
        <f>Weighting!$C$7</f>
        <v>#DIV/0!</v>
      </c>
      <c r="C7687" t="e">
        <f>Weighting!$F$7</f>
        <v>#NUM!</v>
      </c>
      <c r="D7687" t="e">
        <f>IF(C7687=1,'Data Transformation'!$G$3+0.5*'Data Transformation'!$W$25,IF(C7688=1,D7688-'Data Transformation'!$W$25,FALSE))</f>
        <v>#NUM!</v>
      </c>
      <c r="E7687">
        <f t="array" ref="E7687">IF(ISLOGICAL(D7687),"",FREQUENCY(IF('Data Transformation'!$B$425:$B$8425='Bin Analysis'!$B7683,'Data Transformation'!$G$425:$G$8425),D7687))</f>
        <v>2001</v>
      </c>
      <c r="F7687">
        <f t="shared" ref="F7687:F7705" si="960">IF(ISLOGICAL(D7687),"",E7687-E7686)</f>
        <v>0</v>
      </c>
      <c r="G7687">
        <f>Weighting!$H$7</f>
        <v>0</v>
      </c>
      <c r="H7687">
        <f t="array" ref="H7687">FREQUENCY(IF('Data Transformation'!$B$4:$B$8425=B7683,'Data Transformation'!$G$4:$G$8425),'Bin Analysis'!$B7687)</f>
        <v>2073</v>
      </c>
      <c r="I7687">
        <f t="shared" ref="I7687:I7705" si="961">H7687-H7686</f>
        <v>0</v>
      </c>
      <c r="J7687">
        <f>IF(I7687=0,0,1)</f>
        <v>0</v>
      </c>
      <c r="K7687">
        <f>J7687*Weighting!$W$7</f>
        <v>0</v>
      </c>
      <c r="M7687" s="14"/>
    </row>
    <row r="7688" spans="1:25" x14ac:dyDescent="0.55000000000000004">
      <c r="A7688" s="32" t="str">
        <f>IF(Weighting!$P$8&gt;0,B7688,"")</f>
        <v/>
      </c>
      <c r="B7688" t="e">
        <f>Weighting!$C$8</f>
        <v>#DIV/0!</v>
      </c>
      <c r="C7688" t="e">
        <f>Weighting!$F$8</f>
        <v>#NUM!</v>
      </c>
      <c r="D7688" t="e">
        <f>IF(C7688=1,'Data Transformation'!$G$3+0.5*'Data Transformation'!$W$25,IF(C7689=1,D7689-'Data Transformation'!$W$25,FALSE))</f>
        <v>#NUM!</v>
      </c>
      <c r="E7688">
        <f t="array" ref="E7688">IF(ISLOGICAL(D7688),"",FREQUENCY(IF('Data Transformation'!$B$425:$B$8425='Bin Analysis'!$B7683,'Data Transformation'!$G$425:$G$8425),D7688))</f>
        <v>2001</v>
      </c>
      <c r="F7688">
        <f t="shared" si="960"/>
        <v>0</v>
      </c>
      <c r="G7688">
        <f>Weighting!$H$8</f>
        <v>0</v>
      </c>
      <c r="H7688">
        <f t="array" ref="H7688">FREQUENCY(IF('Data Transformation'!$B$4:$B$8425=B7683,'Data Transformation'!$G$4:$G$8425),'Bin Analysis'!$B7688)</f>
        <v>2073</v>
      </c>
      <c r="I7688">
        <f t="shared" si="961"/>
        <v>0</v>
      </c>
      <c r="J7688">
        <f t="shared" ref="J7688:J7705" si="962">IF(I7688=0,0,1)</f>
        <v>0</v>
      </c>
      <c r="K7688">
        <f>J7688*Weighting!$W$8</f>
        <v>0</v>
      </c>
      <c r="M7688" s="14"/>
    </row>
    <row r="7689" spans="1:25" x14ac:dyDescent="0.55000000000000004">
      <c r="A7689" s="32" t="str">
        <f>IF(Weighting!$P$9&gt;0,B7689,"")</f>
        <v/>
      </c>
      <c r="B7689" s="50" t="e">
        <f>Weighting!$C$9</f>
        <v>#DIV/0!</v>
      </c>
      <c r="C7689" t="e">
        <f>Weighting!$F$9</f>
        <v>#NUM!</v>
      </c>
      <c r="D7689" t="e">
        <f>IF(C7689=1,'Data Transformation'!$G$3+0.5*'Data Transformation'!$W$25,IF(C7690=1,D7690-'Data Transformation'!$W$25,FALSE))</f>
        <v>#NUM!</v>
      </c>
      <c r="E7689">
        <f t="array" ref="E7689">IF(ISLOGICAL(D7689),"",FREQUENCY(IF('Data Transformation'!$B$425:$B$8425='Bin Analysis'!$B7683,'Data Transformation'!$G$425:$G$8425),D7689))</f>
        <v>2001</v>
      </c>
      <c r="F7689">
        <f t="shared" si="960"/>
        <v>0</v>
      </c>
      <c r="G7689">
        <f>Weighting!$H$9</f>
        <v>0</v>
      </c>
      <c r="H7689">
        <f t="array" ref="H7689">FREQUENCY(IF('Data Transformation'!$B$4:$B$8425=B7683,'Data Transformation'!$G$4:$G$8425),'Bin Analysis'!$B7689)</f>
        <v>2073</v>
      </c>
      <c r="I7689">
        <f t="shared" si="961"/>
        <v>0</v>
      </c>
      <c r="J7689">
        <f t="shared" si="962"/>
        <v>0</v>
      </c>
      <c r="K7689">
        <f>J7689*Weighting!$W$9</f>
        <v>0</v>
      </c>
      <c r="M7689" s="14"/>
    </row>
    <row r="7690" spans="1:25" x14ac:dyDescent="0.55000000000000004">
      <c r="A7690" s="32" t="str">
        <f>IF(Weighting!$P$10&gt;0,B7690,"")</f>
        <v/>
      </c>
      <c r="B7690" t="e">
        <f>Weighting!$C$10</f>
        <v>#DIV/0!</v>
      </c>
      <c r="C7690" t="e">
        <f>Weighting!$F$10</f>
        <v>#NUM!</v>
      </c>
      <c r="D7690" t="e">
        <f>IF(C7690=1,'Data Transformation'!$G$3+0.5*'Data Transformation'!$W$25,IF(C7691=1,D7691-'Data Transformation'!$W$25,FALSE))</f>
        <v>#NUM!</v>
      </c>
      <c r="E7690">
        <f t="array" ref="E7690">IF(ISLOGICAL(D7690),"",FREQUENCY(IF('Data Transformation'!$B$425:$B$8425='Bin Analysis'!$B7683,'Data Transformation'!$G$425:$G$8425),D7690))</f>
        <v>2001</v>
      </c>
      <c r="F7690">
        <f t="shared" si="960"/>
        <v>0</v>
      </c>
      <c r="G7690">
        <f>Weighting!$H$10</f>
        <v>0</v>
      </c>
      <c r="H7690">
        <f t="array" ref="H7690">FREQUENCY(IF('Data Transformation'!$B$4:$B$8425=B7683,'Data Transformation'!$G$4:$G$8425),'Bin Analysis'!$B7690)</f>
        <v>2073</v>
      </c>
      <c r="I7690">
        <f t="shared" si="961"/>
        <v>0</v>
      </c>
      <c r="J7690">
        <f t="shared" si="962"/>
        <v>0</v>
      </c>
      <c r="K7690">
        <f>J7690*Weighting!$W$10</f>
        <v>0</v>
      </c>
      <c r="M7690" s="14"/>
    </row>
    <row r="7691" spans="1:25" x14ac:dyDescent="0.55000000000000004">
      <c r="A7691" s="32" t="str">
        <f>IF(Weighting!$P$11&gt;0,B7691,"")</f>
        <v/>
      </c>
      <c r="B7691" t="e">
        <f>Weighting!$C$11</f>
        <v>#DIV/0!</v>
      </c>
      <c r="C7691" t="e">
        <f>Weighting!$F$11</f>
        <v>#NUM!</v>
      </c>
      <c r="D7691" t="e">
        <f>IF(C7691=1,'Data Transformation'!$G$3+0.5*'Data Transformation'!$W$25,IF(C7692=1,D7692-'Data Transformation'!$W$25,FALSE))</f>
        <v>#NUM!</v>
      </c>
      <c r="E7691">
        <f t="array" ref="E7691">IF(ISLOGICAL(D7691),"",FREQUENCY(IF('Data Transformation'!$B$425:$B$8425='Bin Analysis'!$B7683,'Data Transformation'!$G$425:$G$8425),D7691))</f>
        <v>2001</v>
      </c>
      <c r="F7691">
        <f t="shared" si="960"/>
        <v>0</v>
      </c>
      <c r="G7691">
        <f>Weighting!$H$11</f>
        <v>0</v>
      </c>
      <c r="H7691">
        <f t="array" ref="H7691">FREQUENCY(IF('Data Transformation'!$B$4:$B$8425=B7683,'Data Transformation'!$G$4:$G$8425),'Bin Analysis'!$B7691)</f>
        <v>2073</v>
      </c>
      <c r="I7691">
        <f t="shared" si="961"/>
        <v>0</v>
      </c>
      <c r="J7691">
        <f t="shared" si="962"/>
        <v>0</v>
      </c>
      <c r="K7691">
        <f>J7691*Weighting!$W$11</f>
        <v>0</v>
      </c>
      <c r="M7691" s="14"/>
    </row>
    <row r="7692" spans="1:25" x14ac:dyDescent="0.55000000000000004">
      <c r="A7692" s="32" t="str">
        <f>IF(Weighting!$P$12&gt;0,B7692,"")</f>
        <v/>
      </c>
      <c r="B7692" t="e">
        <f>Weighting!$C$12</f>
        <v>#DIV/0!</v>
      </c>
      <c r="C7692" t="e">
        <f>Weighting!$F$12</f>
        <v>#NUM!</v>
      </c>
      <c r="D7692" t="e">
        <f>IF(C7692=1,'Data Transformation'!$G$3+0.5*'Data Transformation'!$W$25,IF(C7693=1,D7693-'Data Transformation'!$W$25,FALSE))</f>
        <v>#NUM!</v>
      </c>
      <c r="E7692">
        <f t="array" ref="E7692">IF(ISLOGICAL(D7692),"",FREQUENCY(IF('Data Transformation'!$B$425:$B$8425='Bin Analysis'!$B7683,'Data Transformation'!$G$425:$G$8425),D7692))</f>
        <v>2001</v>
      </c>
      <c r="F7692">
        <f t="shared" si="960"/>
        <v>0</v>
      </c>
      <c r="G7692">
        <f>Weighting!$H$12</f>
        <v>0</v>
      </c>
      <c r="H7692">
        <f t="array" ref="H7692">FREQUENCY(IF('Data Transformation'!$B$4:$B$8425=B7683,'Data Transformation'!$G$4:$G$8425),'Bin Analysis'!$B7692)</f>
        <v>2073</v>
      </c>
      <c r="I7692">
        <f t="shared" si="961"/>
        <v>0</v>
      </c>
      <c r="J7692">
        <f t="shared" si="962"/>
        <v>0</v>
      </c>
      <c r="K7692">
        <f>J7692*Weighting!$W$12</f>
        <v>0</v>
      </c>
      <c r="M7692" s="14"/>
    </row>
    <row r="7693" spans="1:25" x14ac:dyDescent="0.55000000000000004">
      <c r="A7693" s="32" t="str">
        <f>IF(Weighting!$P$13&gt;0,B7693,"")</f>
        <v/>
      </c>
      <c r="B7693" t="e">
        <f>Weighting!$C$13</f>
        <v>#DIV/0!</v>
      </c>
      <c r="C7693" t="e">
        <f>Weighting!$F$13</f>
        <v>#NUM!</v>
      </c>
      <c r="D7693" t="e">
        <f>IF(C7693=1,'Data Transformation'!$G$3+0.5*'Data Transformation'!$W$25,IF(C7694=1,D7694-'Data Transformation'!$W$25,FALSE))</f>
        <v>#NUM!</v>
      </c>
      <c r="E7693">
        <f t="array" ref="E7693">IF(ISLOGICAL(D7693),"",FREQUENCY(IF('Data Transformation'!$B$425:$B$8425='Bin Analysis'!$B7683,'Data Transformation'!$G$425:$G$8425),D7693))</f>
        <v>2001</v>
      </c>
      <c r="F7693">
        <f t="shared" si="960"/>
        <v>0</v>
      </c>
      <c r="G7693">
        <f>Weighting!$H$13</f>
        <v>0</v>
      </c>
      <c r="H7693">
        <f t="array" ref="H7693">FREQUENCY(IF('Data Transformation'!$B$4:$B$8425=B7683,'Data Transformation'!$G$4:$G$8425),'Bin Analysis'!$B7693)</f>
        <v>2073</v>
      </c>
      <c r="I7693">
        <f t="shared" si="961"/>
        <v>0</v>
      </c>
      <c r="J7693">
        <f t="shared" si="962"/>
        <v>0</v>
      </c>
      <c r="K7693">
        <f>J7693*Weighting!$W$13</f>
        <v>0</v>
      </c>
      <c r="M7693" s="14"/>
    </row>
    <row r="7694" spans="1:25" x14ac:dyDescent="0.55000000000000004">
      <c r="A7694" s="32" t="str">
        <f>IF(Weighting!$P$14&gt;0,B7694,"")</f>
        <v/>
      </c>
      <c r="B7694" t="e">
        <f>Weighting!$C$14</f>
        <v>#DIV/0!</v>
      </c>
      <c r="C7694" t="e">
        <f>Weighting!$F$14</f>
        <v>#NUM!</v>
      </c>
      <c r="D7694" t="e">
        <f>IF(C7694=1,'Data Transformation'!$G$3+0.5*'Data Transformation'!$W$25,IF(C7695=1,D7695-'Data Transformation'!$W$25,FALSE))</f>
        <v>#NUM!</v>
      </c>
      <c r="E7694">
        <f t="array" ref="E7694">IF(ISLOGICAL(D7694),"",FREQUENCY(IF('Data Transformation'!$B$425:$B$8425='Bin Analysis'!$B7683,'Data Transformation'!$G$425:$G$8425),D7694))</f>
        <v>2001</v>
      </c>
      <c r="F7694">
        <f t="shared" si="960"/>
        <v>0</v>
      </c>
      <c r="G7694">
        <f>Weighting!$H$14</f>
        <v>0</v>
      </c>
      <c r="H7694">
        <f t="array" ref="H7694">FREQUENCY(IF('Data Transformation'!$B$4:$B$8425=B7683,'Data Transformation'!$G$4:$G$8425),'Bin Analysis'!$B7694)</f>
        <v>2073</v>
      </c>
      <c r="I7694">
        <f t="shared" si="961"/>
        <v>0</v>
      </c>
      <c r="J7694">
        <f t="shared" si="962"/>
        <v>0</v>
      </c>
      <c r="K7694">
        <f>J7694*Weighting!$W$14</f>
        <v>0</v>
      </c>
      <c r="M7694" s="14"/>
    </row>
    <row r="7695" spans="1:25" x14ac:dyDescent="0.55000000000000004">
      <c r="A7695" s="32" t="str">
        <f>IF(Weighting!$P$15&gt;0,B7695,"")</f>
        <v/>
      </c>
      <c r="B7695" t="e">
        <f>Weighting!$C$15</f>
        <v>#DIV/0!</v>
      </c>
      <c r="C7695" t="e">
        <f>Weighting!$F$15</f>
        <v>#NUM!</v>
      </c>
      <c r="D7695" t="e">
        <f>IF(C7695=1,'Data Transformation'!$G$3+0.5*'Data Transformation'!$W$25,IF(C7696=1,D7696-'Data Transformation'!$W$25,FALSE))</f>
        <v>#NUM!</v>
      </c>
      <c r="E7695">
        <f t="array" ref="E7695">IF(ISLOGICAL(D7695),"",FREQUENCY(IF('Data Transformation'!$B$425:$B$8425='Bin Analysis'!$B7683,'Data Transformation'!$G$425:$G$8425),D7695))</f>
        <v>2001</v>
      </c>
      <c r="F7695">
        <f t="shared" si="960"/>
        <v>0</v>
      </c>
      <c r="G7695">
        <f>Weighting!$H$15</f>
        <v>0</v>
      </c>
      <c r="H7695">
        <f t="array" ref="H7695">FREQUENCY(IF('Data Transformation'!$B$4:$B$8425=B7683,'Data Transformation'!$G$4:$G$8425),'Bin Analysis'!$B7695)</f>
        <v>2073</v>
      </c>
      <c r="I7695">
        <f t="shared" si="961"/>
        <v>0</v>
      </c>
      <c r="J7695">
        <f t="shared" si="962"/>
        <v>0</v>
      </c>
      <c r="K7695">
        <f>J7695*Weighting!$W$15</f>
        <v>0</v>
      </c>
      <c r="M7695" s="14"/>
    </row>
    <row r="7696" spans="1:25" x14ac:dyDescent="0.55000000000000004">
      <c r="A7696" s="32" t="str">
        <f>IF(Weighting!$P$16&gt;0,B7696,"")</f>
        <v/>
      </c>
      <c r="B7696" t="e">
        <f>Weighting!$C$16</f>
        <v>#DIV/0!</v>
      </c>
      <c r="C7696" t="e">
        <f>Weighting!$F$16</f>
        <v>#NUM!</v>
      </c>
      <c r="D7696" t="e">
        <f>IF(C7696=1,'Data Transformation'!$G$3+0.5*'Data Transformation'!$W$25,IF(C7697=1,D7697-'Data Transformation'!$W$25,FALSE))</f>
        <v>#NUM!</v>
      </c>
      <c r="E7696">
        <f t="array" ref="E7696">IF(ISLOGICAL(D7696),"",FREQUENCY(IF('Data Transformation'!$B$425:$B$8425='Bin Analysis'!$B7683,'Data Transformation'!$G$425:$G$8425),D7696))</f>
        <v>2001</v>
      </c>
      <c r="F7696">
        <f t="shared" si="960"/>
        <v>0</v>
      </c>
      <c r="G7696">
        <f>Weighting!$H$16</f>
        <v>0</v>
      </c>
      <c r="H7696">
        <f t="array" ref="H7696">FREQUENCY(IF('Data Transformation'!$B$4:$B$8425=B7683,'Data Transformation'!$G$4:$G$8425),'Bin Analysis'!$B7696)</f>
        <v>2073</v>
      </c>
      <c r="I7696">
        <f t="shared" si="961"/>
        <v>0</v>
      </c>
      <c r="J7696">
        <f t="shared" si="962"/>
        <v>0</v>
      </c>
      <c r="K7696">
        <f>J7696*Weighting!$W$16</f>
        <v>0</v>
      </c>
      <c r="M7696" s="14"/>
    </row>
    <row r="7697" spans="1:25" x14ac:dyDescent="0.55000000000000004">
      <c r="A7697" s="32" t="str">
        <f>IF(Weighting!$P$17&gt;0,B7697,"")</f>
        <v/>
      </c>
      <c r="B7697" t="e">
        <f>Weighting!$C$17</f>
        <v>#DIV/0!</v>
      </c>
      <c r="C7697" t="e">
        <f>Weighting!$F$17</f>
        <v>#NUM!</v>
      </c>
      <c r="D7697" t="e">
        <f>IF(C7697=1,'Data Transformation'!$G$3+0.5*'Data Transformation'!$W$25,IF(C7698=1,D7698-'Data Transformation'!$W$25,FALSE))</f>
        <v>#NUM!</v>
      </c>
      <c r="E7697">
        <f t="array" ref="E7697">IF(ISLOGICAL(D7697),"",FREQUENCY(IF('Data Transformation'!$B$425:$B$8425='Bin Analysis'!$B7683,'Data Transformation'!$G$425:$G$8425),D7697))</f>
        <v>2001</v>
      </c>
      <c r="F7697">
        <f t="shared" si="960"/>
        <v>0</v>
      </c>
      <c r="G7697">
        <f>Weighting!$H$17</f>
        <v>0</v>
      </c>
      <c r="H7697">
        <f t="array" ref="H7697">FREQUENCY(IF('Data Transformation'!$B$4:$B$8425=B7683,'Data Transformation'!$G$4:$G$8425),'Bin Analysis'!$B7697)</f>
        <v>2073</v>
      </c>
      <c r="I7697">
        <f t="shared" si="961"/>
        <v>0</v>
      </c>
      <c r="J7697">
        <f t="shared" si="962"/>
        <v>0</v>
      </c>
      <c r="K7697">
        <f>J7697*Weighting!$W$17</f>
        <v>0</v>
      </c>
      <c r="M7697" s="14"/>
    </row>
    <row r="7698" spans="1:25" x14ac:dyDescent="0.55000000000000004">
      <c r="A7698" s="32" t="str">
        <f>IF(Weighting!$P$18&gt;0,B7698,"")</f>
        <v/>
      </c>
      <c r="B7698" t="e">
        <f>Weighting!$C$18</f>
        <v>#DIV/0!</v>
      </c>
      <c r="C7698" t="e">
        <f>Weighting!$F$18</f>
        <v>#NUM!</v>
      </c>
      <c r="D7698" t="e">
        <f>IF(C7698=1,'Data Transformation'!$G$3+0.5*'Data Transformation'!$W$25,IF(C7699=1,D7699-'Data Transformation'!$W$25,FALSE))</f>
        <v>#NUM!</v>
      </c>
      <c r="E7698">
        <f t="array" ref="E7698">IF(ISLOGICAL(D7698),"",FREQUENCY(IF('Data Transformation'!$B$425:$B$8425='Bin Analysis'!$B7683,'Data Transformation'!$G$425:$G$8425),D7698))</f>
        <v>2001</v>
      </c>
      <c r="F7698">
        <f t="shared" si="960"/>
        <v>0</v>
      </c>
      <c r="G7698">
        <f>Weighting!$H$18</f>
        <v>0</v>
      </c>
      <c r="H7698">
        <f t="array" ref="H7698">FREQUENCY(IF('Data Transformation'!$B$4:$B$8425=B7683,'Data Transformation'!$G$4:$G$8425),'Bin Analysis'!$B7698)</f>
        <v>2073</v>
      </c>
      <c r="I7698">
        <f t="shared" si="961"/>
        <v>0</v>
      </c>
      <c r="J7698">
        <f t="shared" si="962"/>
        <v>0</v>
      </c>
      <c r="K7698">
        <f>J7698*Weighting!$W$18</f>
        <v>0</v>
      </c>
      <c r="M7698" s="14"/>
    </row>
    <row r="7699" spans="1:25" x14ac:dyDescent="0.55000000000000004">
      <c r="A7699" s="32" t="str">
        <f>IF(Weighting!$P$19&gt;0,B7699,"")</f>
        <v/>
      </c>
      <c r="B7699" t="e">
        <f>Weighting!$C$19</f>
        <v>#DIV/0!</v>
      </c>
      <c r="C7699" t="e">
        <f>Weighting!$F$19</f>
        <v>#NUM!</v>
      </c>
      <c r="D7699" t="e">
        <f>IF(C7699=1,'Data Transformation'!$G$3+0.5*'Data Transformation'!$W$25,IF(C7700=1,D7700-'Data Transformation'!$W$25,FALSE))</f>
        <v>#NUM!</v>
      </c>
      <c r="E7699">
        <f t="array" ref="E7699">IF(ISLOGICAL(D7699),"",FREQUENCY(IF('Data Transformation'!$B$425:$B$8425='Bin Analysis'!$B7683,'Data Transformation'!$G$425:$G$8425),D7699))</f>
        <v>2001</v>
      </c>
      <c r="F7699">
        <f t="shared" si="960"/>
        <v>0</v>
      </c>
      <c r="G7699">
        <f>Weighting!$H$19</f>
        <v>0</v>
      </c>
      <c r="H7699">
        <f t="array" ref="H7699">FREQUENCY(IF('Data Transformation'!$B$4:$B$8425=B7683,'Data Transformation'!$G$4:$G$8425),'Bin Analysis'!$B7699)</f>
        <v>2073</v>
      </c>
      <c r="I7699">
        <f t="shared" si="961"/>
        <v>0</v>
      </c>
      <c r="J7699">
        <f t="shared" si="962"/>
        <v>0</v>
      </c>
      <c r="K7699">
        <f>J7699*Weighting!$W$19</f>
        <v>0</v>
      </c>
      <c r="M7699" s="14"/>
    </row>
    <row r="7700" spans="1:25" x14ac:dyDescent="0.55000000000000004">
      <c r="A7700" s="32" t="str">
        <f>IF(Weighting!$P$20&gt;0,B7700,"")</f>
        <v/>
      </c>
      <c r="B7700" t="e">
        <f>Weighting!$C$20</f>
        <v>#DIV/0!</v>
      </c>
      <c r="C7700" t="e">
        <f>Weighting!$F$20</f>
        <v>#NUM!</v>
      </c>
      <c r="D7700" t="e">
        <f>IF(C7700=1,'Data Transformation'!$G$3+0.5*'Data Transformation'!$W$25,IF(C7701=1,D7701-'Data Transformation'!$W$25,FALSE))</f>
        <v>#NUM!</v>
      </c>
      <c r="E7700">
        <f t="array" ref="E7700">IF(ISLOGICAL(D7700),"",FREQUENCY(IF('Data Transformation'!$B$425:$B$8425='Bin Analysis'!$B7683,'Data Transformation'!$G$425:$G$8425),D7700))</f>
        <v>2001</v>
      </c>
      <c r="F7700">
        <f t="shared" si="960"/>
        <v>0</v>
      </c>
      <c r="G7700">
        <f>Weighting!$H$20</f>
        <v>0</v>
      </c>
      <c r="H7700">
        <f t="array" ref="H7700">FREQUENCY(IF('Data Transformation'!$B$4:$B$8425=B7683,'Data Transformation'!$G$4:$G$8425),'Bin Analysis'!$B7700)</f>
        <v>2073</v>
      </c>
      <c r="I7700">
        <f t="shared" si="961"/>
        <v>0</v>
      </c>
      <c r="J7700">
        <f t="shared" si="962"/>
        <v>0</v>
      </c>
      <c r="K7700">
        <f>J7700*Weighting!$W$20</f>
        <v>0</v>
      </c>
      <c r="M7700" s="14"/>
    </row>
    <row r="7701" spans="1:25" x14ac:dyDescent="0.55000000000000004">
      <c r="A7701" s="32" t="str">
        <f>IF(Weighting!$P$21&gt;0,B7701,"")</f>
        <v/>
      </c>
      <c r="B7701" t="e">
        <f>Weighting!$C$21</f>
        <v>#DIV/0!</v>
      </c>
      <c r="C7701" t="e">
        <f>Weighting!$F$21</f>
        <v>#NUM!</v>
      </c>
      <c r="D7701" t="e">
        <f>IF(C7701=1,'Data Transformation'!$G$3+0.5*'Data Transformation'!$W$25,IF(C7702=1,D7702-'Data Transformation'!$W$25,FALSE))</f>
        <v>#NUM!</v>
      </c>
      <c r="E7701">
        <f t="array" ref="E7701">IF(ISLOGICAL(D7701),"",FREQUENCY(IF('Data Transformation'!$B$425:$B$8425='Bin Analysis'!$B7683,'Data Transformation'!$G$425:$G$8425),D7701))</f>
        <v>2001</v>
      </c>
      <c r="F7701">
        <f t="shared" si="960"/>
        <v>0</v>
      </c>
      <c r="G7701">
        <f>Weighting!$H$21</f>
        <v>0</v>
      </c>
      <c r="H7701">
        <f t="array" ref="H7701">FREQUENCY(IF('Data Transformation'!$B$4:$B$8425=B7683,'Data Transformation'!$G$4:$G$8425),'Bin Analysis'!$B7701)</f>
        <v>2073</v>
      </c>
      <c r="I7701">
        <f t="shared" si="961"/>
        <v>0</v>
      </c>
      <c r="J7701">
        <f t="shared" si="962"/>
        <v>0</v>
      </c>
      <c r="K7701">
        <f>J7701*Weighting!$W$21</f>
        <v>0</v>
      </c>
      <c r="M7701" s="14"/>
    </row>
    <row r="7702" spans="1:25" x14ac:dyDescent="0.55000000000000004">
      <c r="A7702" s="32" t="str">
        <f>IF(Weighting!$P$22&gt;0,B7702,"")</f>
        <v/>
      </c>
      <c r="B7702" t="e">
        <f>Weighting!$C$22</f>
        <v>#DIV/0!</v>
      </c>
      <c r="C7702" t="e">
        <f>Weighting!$F$22</f>
        <v>#NUM!</v>
      </c>
      <c r="D7702" t="e">
        <f>IF(C7702=1,'Data Transformation'!$G$3+0.5*'Data Transformation'!$W$25,IF(C7703=1,D7703-'Data Transformation'!$W$25,FALSE))</f>
        <v>#NUM!</v>
      </c>
      <c r="E7702">
        <f t="array" ref="E7702">IF(ISLOGICAL(D7702),"",FREQUENCY(IF('Data Transformation'!$B$425:$B$8425='Bin Analysis'!$B7683,'Data Transformation'!$G$425:$G$8425),D7702))</f>
        <v>2001</v>
      </c>
      <c r="F7702">
        <f t="shared" si="960"/>
        <v>0</v>
      </c>
      <c r="G7702">
        <f>Weighting!$H$22</f>
        <v>0</v>
      </c>
      <c r="H7702">
        <f t="array" ref="H7702">FREQUENCY(IF('Data Transformation'!$B$4:$B$8425=B7683,'Data Transformation'!$G$4:$G$8425),'Bin Analysis'!$B7702)</f>
        <v>2073</v>
      </c>
      <c r="I7702">
        <f t="shared" si="961"/>
        <v>0</v>
      </c>
      <c r="J7702">
        <f t="shared" si="962"/>
        <v>0</v>
      </c>
      <c r="K7702">
        <f>J7702*Weighting!$W$22</f>
        <v>0</v>
      </c>
      <c r="M7702" s="14"/>
    </row>
    <row r="7703" spans="1:25" x14ac:dyDescent="0.55000000000000004">
      <c r="A7703" s="32" t="str">
        <f>IF(Weighting!$P$23&gt;0,B7703,"")</f>
        <v/>
      </c>
      <c r="B7703" t="e">
        <f>Weighting!$C$23</f>
        <v>#DIV/0!</v>
      </c>
      <c r="C7703" t="e">
        <f>Weighting!$F$23</f>
        <v>#NUM!</v>
      </c>
      <c r="D7703" t="e">
        <f>IF(C7703=1,'Data Transformation'!$G$3+0.5*'Data Transformation'!$W$25,IF(C7704=1,D7704-'Data Transformation'!$W$25,FALSE))</f>
        <v>#NUM!</v>
      </c>
      <c r="E7703">
        <f t="array" ref="E7703">IF(ISLOGICAL(D7703),"",FREQUENCY(IF('Data Transformation'!$B$425:$B$8425='Bin Analysis'!$B7683,'Data Transformation'!$G$425:$G$8425),D7703))</f>
        <v>2001</v>
      </c>
      <c r="F7703">
        <f t="shared" si="960"/>
        <v>0</v>
      </c>
      <c r="G7703">
        <f>Weighting!$H$23</f>
        <v>0</v>
      </c>
      <c r="H7703">
        <f t="array" ref="H7703">FREQUENCY(IF('Data Transformation'!$B$4:$B$8425=B7683,'Data Transformation'!$G$4:$G$8425),'Bin Analysis'!$B7703)</f>
        <v>2073</v>
      </c>
      <c r="I7703">
        <f t="shared" si="961"/>
        <v>0</v>
      </c>
      <c r="J7703">
        <f t="shared" si="962"/>
        <v>0</v>
      </c>
      <c r="K7703">
        <f>J7703*Weighting!$W$23</f>
        <v>0</v>
      </c>
      <c r="M7703" s="14"/>
    </row>
    <row r="7704" spans="1:25" x14ac:dyDescent="0.55000000000000004">
      <c r="A7704" s="32" t="str">
        <f>IF(Weighting!$P$24&gt;0,B7704,"")</f>
        <v/>
      </c>
      <c r="B7704" t="e">
        <f>Weighting!$C$24</f>
        <v>#DIV/0!</v>
      </c>
      <c r="C7704" t="e">
        <f>Weighting!$F$24</f>
        <v>#NUM!</v>
      </c>
      <c r="D7704" t="e">
        <f>IF(C7704=1,'Data Transformation'!$G$3+0.5*'Data Transformation'!$W$25,IF(C7705=1,D7705-'Data Transformation'!$W$25,FALSE))</f>
        <v>#NUM!</v>
      </c>
      <c r="E7704">
        <f t="array" ref="E7704">IF(ISLOGICAL(D7704),"",FREQUENCY(IF('Data Transformation'!$B$425:$B$8425='Bin Analysis'!$B7683,'Data Transformation'!$G$425:$G$8425),D7704))</f>
        <v>2001</v>
      </c>
      <c r="F7704">
        <f t="shared" si="960"/>
        <v>0</v>
      </c>
      <c r="G7704">
        <f>Weighting!$H$24</f>
        <v>0</v>
      </c>
      <c r="H7704">
        <f t="array" ref="H7704">FREQUENCY(IF('Data Transformation'!$B$4:$B$8425=B7683,'Data Transformation'!$G$4:$G$8425),'Bin Analysis'!$B7704)</f>
        <v>2073</v>
      </c>
      <c r="I7704">
        <f t="shared" si="961"/>
        <v>0</v>
      </c>
      <c r="J7704">
        <f t="shared" si="962"/>
        <v>0</v>
      </c>
      <c r="K7704">
        <f>J7704*Weighting!$W$24</f>
        <v>0</v>
      </c>
      <c r="M7704" s="14"/>
    </row>
    <row r="7705" spans="1:25" x14ac:dyDescent="0.55000000000000004">
      <c r="A7705" s="32" t="str">
        <f>IF(Weighting!$P$25&gt;0,B7705,"")</f>
        <v/>
      </c>
      <c r="B7705" t="e">
        <f>Weighting!$C$25</f>
        <v>#DIV/0!</v>
      </c>
      <c r="C7705" t="e">
        <f>Weighting!$F$25</f>
        <v>#NUM!</v>
      </c>
      <c r="D7705" t="e">
        <f>IF(C7705=1,'Data Transformation'!$G$3+0.5*'Data Transformation'!$W$25,IF(C7706=1,D7706-'Data Transformation'!$W$25,FALSE))</f>
        <v>#NUM!</v>
      </c>
      <c r="E7705">
        <f t="array" ref="E7705">IF(ISLOGICAL(D7705),"",FREQUENCY(IF('Data Transformation'!$B$425:$B$8425='Bin Analysis'!$B7683,'Data Transformation'!$G$425:$G$8425),D7705))</f>
        <v>2001</v>
      </c>
      <c r="F7705">
        <f t="shared" si="960"/>
        <v>0</v>
      </c>
      <c r="G7705">
        <f>Weighting!$H$25</f>
        <v>0</v>
      </c>
      <c r="H7705">
        <f t="array" ref="H7705">FREQUENCY(IF('Data Transformation'!$B$4:$B$8425=B7683,'Data Transformation'!$G$4:$G$8425),'Bin Analysis'!$B7705)</f>
        <v>2073</v>
      </c>
      <c r="I7705">
        <f t="shared" si="961"/>
        <v>0</v>
      </c>
      <c r="J7705">
        <f t="shared" si="962"/>
        <v>0</v>
      </c>
      <c r="K7705">
        <f>J7705*Weighting!$W$25</f>
        <v>0</v>
      </c>
      <c r="M7705" s="14"/>
    </row>
    <row r="7706" spans="1:25" x14ac:dyDescent="0.55000000000000004">
      <c r="O7706"/>
      <c r="P7706"/>
      <c r="Q7706"/>
      <c r="R7706"/>
    </row>
    <row r="7707" spans="1:25" ht="23.35" x14ac:dyDescent="0.8">
      <c r="A7707" s="21" t="s">
        <v>0</v>
      </c>
      <c r="B7707" s="21" t="str">
        <f>IFERROR(VLOOKUP(C7707,'Data Transformation'!$L$6:$M$426,2,FALSE),"")</f>
        <v/>
      </c>
      <c r="C7707" s="21">
        <f>C7683+1</f>
        <v>321</v>
      </c>
      <c r="D7707" s="21"/>
      <c r="E7707" s="21"/>
      <c r="F7707" s="21"/>
      <c r="G7707" s="21"/>
      <c r="H7707" s="22"/>
      <c r="I7707" s="22"/>
      <c r="J7707" s="22"/>
      <c r="K7707" s="21"/>
      <c r="L7707" s="21" t="str">
        <f>B7707</f>
        <v/>
      </c>
      <c r="M7707" s="23" t="e">
        <f>INDEX('Data Transformation'!$O$4:$O$424,MATCH($B7707,'Data Transformation'!$M$4:$M$424,0),MATCH($M$2,'Data Transformation'!$O$3,0))</f>
        <v>#N/A</v>
      </c>
      <c r="N7707" s="27" t="e">
        <f>IF('Input and Summary Results'!$J$16="minimum",'Bin Analysis'!X7708/(M7707-1),'Bin Analysis'!Y7707/('Bin Analysis'!M7707-1))</f>
        <v>#N/A</v>
      </c>
      <c r="O7707" s="27" t="e">
        <f>IF(M7707=FALSE,NA(),(VLOOKUP(1,C7710:K7729,4,FALSE))/(M7707-1))</f>
        <v>#N/A</v>
      </c>
      <c r="P7707" s="27" t="e">
        <f>IF(M7707=FALSE,NA(),SUM(J7710:J7729)/Weighting!$S$5)</f>
        <v>#N/A</v>
      </c>
      <c r="Q7707" s="27" t="e">
        <f>IF(M7707=FALSE,NA(),SUM(K7710:K7729)/Weighting!$S$6)</f>
        <v>#N/A</v>
      </c>
      <c r="R7707" s="27" t="e">
        <f>IF(M7707=FALSE,NA(),(VLOOKUP(1,G7710:K7729,3,FALSE))/(M7707-1))</f>
        <v>#N/A</v>
      </c>
      <c r="S7707" s="22" t="e">
        <f>IF(M7707=FALSE,NA(),IF(SUM(J7710:J7729)=2,"yes","no"))</f>
        <v>#N/A</v>
      </c>
      <c r="X7707" s="2" cm="2">
        <f t="array" ref="X7707:X7708">FREQUENCY(IF('Data Transformation'!$B$425:$B$6424='Bin Analysis'!L7707,'Data Transformation'!$G$425:$G$6424),'Data Transformation'!$U$11)</f>
        <v>0</v>
      </c>
      <c r="Y7707" s="2" cm="2">
        <f t="array" ref="Y7707:Y7708">FREQUENCY(IF('Data Transformation'!$B$425:$B$6424='Bin Analysis'!L7707,'Data Transformation'!$G$425:$G$6424),'Data Transformation'!$U$12)</f>
        <v>0</v>
      </c>
    </row>
    <row r="7708" spans="1:25" x14ac:dyDescent="0.55000000000000004">
      <c r="A7708" s="14" t="s">
        <v>67</v>
      </c>
      <c r="B7708" t="s">
        <v>47</v>
      </c>
      <c r="C7708" t="s">
        <v>5</v>
      </c>
      <c r="D7708" t="s">
        <v>100</v>
      </c>
      <c r="E7708" t="s">
        <v>101</v>
      </c>
      <c r="F7708" t="s">
        <v>102</v>
      </c>
      <c r="G7708" t="s">
        <v>70</v>
      </c>
      <c r="H7708" t="s">
        <v>31</v>
      </c>
      <c r="I7708" t="s">
        <v>32</v>
      </c>
      <c r="J7708" t="s">
        <v>46</v>
      </c>
      <c r="K7708" s="14" t="s">
        <v>45</v>
      </c>
      <c r="M7708" s="14"/>
      <c r="X7708" s="2">
        <v>0</v>
      </c>
      <c r="Y7708" s="2">
        <v>0</v>
      </c>
    </row>
    <row r="7709" spans="1:25" x14ac:dyDescent="0.55000000000000004">
      <c r="A7709" s="32"/>
      <c r="D7709" t="e">
        <f>IF(C7709=1,'Data Transformation'!$G$3+0.5*'Data Transformation'!$W$25,IF(C7710=1,D7710-'Data Transformation'!$W$25,FALSE))</f>
        <v>#NUM!</v>
      </c>
      <c r="E7709">
        <f t="array" ref="E7709">IF(ISLOGICAL(D7709),"",FREQUENCY(IF('Data Transformation'!$B$425:$B$8425='Bin Analysis'!$B7707,'Data Transformation'!$G$425:$G$8425),D7709))</f>
        <v>2001</v>
      </c>
      <c r="F7709" t="e">
        <f>IF(ISLOGICAL(D7709),"",E7709-E7708)</f>
        <v>#VALUE!</v>
      </c>
      <c r="M7709" s="14"/>
    </row>
    <row r="7710" spans="1:25" x14ac:dyDescent="0.55000000000000004">
      <c r="A7710" s="32" t="e">
        <f>IF(Weighting!$P$6&gt;0,B7710,"")</f>
        <v>#NUM!</v>
      </c>
      <c r="B7710" t="e">
        <f>Weighting!$C$6</f>
        <v>#DIV/0!</v>
      </c>
      <c r="C7710" t="e">
        <f>Weighting!$F$6</f>
        <v>#NUM!</v>
      </c>
      <c r="D7710" t="e">
        <f>IF(C7710=1,'Data Transformation'!$G$3+0.5*'Data Transformation'!$W$25,IF(C7711=1,D7711-'Data Transformation'!$W$25,FALSE))</f>
        <v>#NUM!</v>
      </c>
      <c r="E7710">
        <f t="array" ref="E7710">IF(ISLOGICAL(D7710),"",FREQUENCY(IF('Data Transformation'!$B$425:$B$8425='Bin Analysis'!$B7707,'Data Transformation'!$G$425:$G$8425),D7710))</f>
        <v>2001</v>
      </c>
      <c r="F7710">
        <f>IF(ISLOGICAL(D7710),"",E7710-E7709)</f>
        <v>0</v>
      </c>
      <c r="G7710">
        <f>Weighting!$H$6</f>
        <v>1</v>
      </c>
      <c r="H7710">
        <f t="array" ref="H7710">FREQUENCY(IF('Data Transformation'!$B$4:$B$8425=B7707,'Data Transformation'!$G$4:$G$8425),'Bin Analysis'!$B7710)</f>
        <v>2073</v>
      </c>
      <c r="I7710">
        <f>H7710-H7709</f>
        <v>2073</v>
      </c>
      <c r="J7710">
        <f>IF(I7710=0,0,1)</f>
        <v>1</v>
      </c>
      <c r="K7710" t="e">
        <f>J7710*Weighting!$W$6</f>
        <v>#NUM!</v>
      </c>
      <c r="M7710" s="14"/>
    </row>
    <row r="7711" spans="1:25" x14ac:dyDescent="0.55000000000000004">
      <c r="A7711" s="32" t="str">
        <f>IF(Weighting!$P$7&gt;0,B7711,"")</f>
        <v/>
      </c>
      <c r="B7711" t="e">
        <f>Weighting!$C$7</f>
        <v>#DIV/0!</v>
      </c>
      <c r="C7711" t="e">
        <f>Weighting!$F$7</f>
        <v>#NUM!</v>
      </c>
      <c r="D7711" t="e">
        <f>IF(C7711=1,'Data Transformation'!$G$3+0.5*'Data Transformation'!$W$25,IF(C7712=1,D7712-'Data Transformation'!$W$25,FALSE))</f>
        <v>#NUM!</v>
      </c>
      <c r="E7711">
        <f t="array" ref="E7711">IF(ISLOGICAL(D7711),"",FREQUENCY(IF('Data Transformation'!$B$425:$B$8425='Bin Analysis'!$B7707,'Data Transformation'!$G$425:$G$8425),D7711))</f>
        <v>2001</v>
      </c>
      <c r="F7711">
        <f t="shared" ref="F7711:F7729" si="963">IF(ISLOGICAL(D7711),"",E7711-E7710)</f>
        <v>0</v>
      </c>
      <c r="G7711">
        <f>Weighting!$H$7</f>
        <v>0</v>
      </c>
      <c r="H7711">
        <f t="array" ref="H7711">FREQUENCY(IF('Data Transformation'!$B$4:$B$8425=B7707,'Data Transformation'!$G$4:$G$8425),'Bin Analysis'!$B7711)</f>
        <v>2073</v>
      </c>
      <c r="I7711">
        <f t="shared" ref="I7711:I7729" si="964">H7711-H7710</f>
        <v>0</v>
      </c>
      <c r="J7711">
        <f>IF(I7711=0,0,1)</f>
        <v>0</v>
      </c>
      <c r="K7711">
        <f>J7711*Weighting!$W$7</f>
        <v>0</v>
      </c>
      <c r="M7711" s="14"/>
    </row>
    <row r="7712" spans="1:25" x14ac:dyDescent="0.55000000000000004">
      <c r="A7712" s="32" t="str">
        <f>IF(Weighting!$P$8&gt;0,B7712,"")</f>
        <v/>
      </c>
      <c r="B7712" t="e">
        <f>Weighting!$C$8</f>
        <v>#DIV/0!</v>
      </c>
      <c r="C7712" t="e">
        <f>Weighting!$F$8</f>
        <v>#NUM!</v>
      </c>
      <c r="D7712" t="e">
        <f>IF(C7712=1,'Data Transformation'!$G$3+0.5*'Data Transformation'!$W$25,IF(C7713=1,D7713-'Data Transformation'!$W$25,FALSE))</f>
        <v>#NUM!</v>
      </c>
      <c r="E7712">
        <f t="array" ref="E7712">IF(ISLOGICAL(D7712),"",FREQUENCY(IF('Data Transformation'!$B$425:$B$8425='Bin Analysis'!$B7707,'Data Transformation'!$G$425:$G$8425),D7712))</f>
        <v>2001</v>
      </c>
      <c r="F7712">
        <f t="shared" si="963"/>
        <v>0</v>
      </c>
      <c r="G7712">
        <f>Weighting!$H$8</f>
        <v>0</v>
      </c>
      <c r="H7712">
        <f t="array" ref="H7712">FREQUENCY(IF('Data Transformation'!$B$4:$B$8425=B7707,'Data Transformation'!$G$4:$G$8425),'Bin Analysis'!$B7712)</f>
        <v>2073</v>
      </c>
      <c r="I7712">
        <f t="shared" si="964"/>
        <v>0</v>
      </c>
      <c r="J7712">
        <f t="shared" ref="J7712:J7729" si="965">IF(I7712=0,0,1)</f>
        <v>0</v>
      </c>
      <c r="K7712">
        <f>J7712*Weighting!$W$8</f>
        <v>0</v>
      </c>
      <c r="M7712" s="14"/>
    </row>
    <row r="7713" spans="1:13" x14ac:dyDescent="0.55000000000000004">
      <c r="A7713" s="32" t="str">
        <f>IF(Weighting!$P$9&gt;0,B7713,"")</f>
        <v/>
      </c>
      <c r="B7713" s="50" t="e">
        <f>Weighting!$C$9</f>
        <v>#DIV/0!</v>
      </c>
      <c r="C7713" t="e">
        <f>Weighting!$F$9</f>
        <v>#NUM!</v>
      </c>
      <c r="D7713" t="e">
        <f>IF(C7713=1,'Data Transformation'!$G$3+0.5*'Data Transformation'!$W$25,IF(C7714=1,D7714-'Data Transformation'!$W$25,FALSE))</f>
        <v>#NUM!</v>
      </c>
      <c r="E7713">
        <f t="array" ref="E7713">IF(ISLOGICAL(D7713),"",FREQUENCY(IF('Data Transformation'!$B$425:$B$8425='Bin Analysis'!$B7707,'Data Transformation'!$G$425:$G$8425),D7713))</f>
        <v>2001</v>
      </c>
      <c r="F7713">
        <f t="shared" si="963"/>
        <v>0</v>
      </c>
      <c r="G7713">
        <f>Weighting!$H$9</f>
        <v>0</v>
      </c>
      <c r="H7713">
        <f t="array" ref="H7713">FREQUENCY(IF('Data Transformation'!$B$4:$B$8425=B7707,'Data Transformation'!$G$4:$G$8425),'Bin Analysis'!$B7713)</f>
        <v>2073</v>
      </c>
      <c r="I7713">
        <f t="shared" si="964"/>
        <v>0</v>
      </c>
      <c r="J7713">
        <f t="shared" si="965"/>
        <v>0</v>
      </c>
      <c r="K7713">
        <f>J7713*Weighting!$W$9</f>
        <v>0</v>
      </c>
      <c r="M7713" s="14"/>
    </row>
    <row r="7714" spans="1:13" x14ac:dyDescent="0.55000000000000004">
      <c r="A7714" s="32" t="str">
        <f>IF(Weighting!$P$10&gt;0,B7714,"")</f>
        <v/>
      </c>
      <c r="B7714" t="e">
        <f>Weighting!$C$10</f>
        <v>#DIV/0!</v>
      </c>
      <c r="C7714" t="e">
        <f>Weighting!$F$10</f>
        <v>#NUM!</v>
      </c>
      <c r="D7714" t="e">
        <f>IF(C7714=1,'Data Transformation'!$G$3+0.5*'Data Transformation'!$W$25,IF(C7715=1,D7715-'Data Transformation'!$W$25,FALSE))</f>
        <v>#NUM!</v>
      </c>
      <c r="E7714">
        <f t="array" ref="E7714">IF(ISLOGICAL(D7714),"",FREQUENCY(IF('Data Transformation'!$B$425:$B$8425='Bin Analysis'!$B7707,'Data Transformation'!$G$425:$G$8425),D7714))</f>
        <v>2001</v>
      </c>
      <c r="F7714">
        <f t="shared" si="963"/>
        <v>0</v>
      </c>
      <c r="G7714">
        <f>Weighting!$H$10</f>
        <v>0</v>
      </c>
      <c r="H7714">
        <f t="array" ref="H7714">FREQUENCY(IF('Data Transformation'!$B$4:$B$8425=B7707,'Data Transformation'!$G$4:$G$8425),'Bin Analysis'!$B7714)</f>
        <v>2073</v>
      </c>
      <c r="I7714">
        <f t="shared" si="964"/>
        <v>0</v>
      </c>
      <c r="J7714">
        <f t="shared" si="965"/>
        <v>0</v>
      </c>
      <c r="K7714">
        <f>J7714*Weighting!$W$10</f>
        <v>0</v>
      </c>
      <c r="M7714" s="14"/>
    </row>
    <row r="7715" spans="1:13" x14ac:dyDescent="0.55000000000000004">
      <c r="A7715" s="32" t="str">
        <f>IF(Weighting!$P$11&gt;0,B7715,"")</f>
        <v/>
      </c>
      <c r="B7715" t="e">
        <f>Weighting!$C$11</f>
        <v>#DIV/0!</v>
      </c>
      <c r="C7715" t="e">
        <f>Weighting!$F$11</f>
        <v>#NUM!</v>
      </c>
      <c r="D7715" t="e">
        <f>IF(C7715=1,'Data Transformation'!$G$3+0.5*'Data Transformation'!$W$25,IF(C7716=1,D7716-'Data Transformation'!$W$25,FALSE))</f>
        <v>#NUM!</v>
      </c>
      <c r="E7715">
        <f t="array" ref="E7715">IF(ISLOGICAL(D7715),"",FREQUENCY(IF('Data Transformation'!$B$425:$B$8425='Bin Analysis'!$B7707,'Data Transformation'!$G$425:$G$8425),D7715))</f>
        <v>2001</v>
      </c>
      <c r="F7715">
        <f t="shared" si="963"/>
        <v>0</v>
      </c>
      <c r="G7715">
        <f>Weighting!$H$11</f>
        <v>0</v>
      </c>
      <c r="H7715">
        <f t="array" ref="H7715">FREQUENCY(IF('Data Transformation'!$B$4:$B$8425=B7707,'Data Transformation'!$G$4:$G$8425),'Bin Analysis'!$B7715)</f>
        <v>2073</v>
      </c>
      <c r="I7715">
        <f t="shared" si="964"/>
        <v>0</v>
      </c>
      <c r="J7715">
        <f t="shared" si="965"/>
        <v>0</v>
      </c>
      <c r="K7715">
        <f>J7715*Weighting!$W$11</f>
        <v>0</v>
      </c>
      <c r="M7715" s="14"/>
    </row>
    <row r="7716" spans="1:13" x14ac:dyDescent="0.55000000000000004">
      <c r="A7716" s="32" t="str">
        <f>IF(Weighting!$P$12&gt;0,B7716,"")</f>
        <v/>
      </c>
      <c r="B7716" t="e">
        <f>Weighting!$C$12</f>
        <v>#DIV/0!</v>
      </c>
      <c r="C7716" t="e">
        <f>Weighting!$F$12</f>
        <v>#NUM!</v>
      </c>
      <c r="D7716" t="e">
        <f>IF(C7716=1,'Data Transformation'!$G$3+0.5*'Data Transformation'!$W$25,IF(C7717=1,D7717-'Data Transformation'!$W$25,FALSE))</f>
        <v>#NUM!</v>
      </c>
      <c r="E7716">
        <f t="array" ref="E7716">IF(ISLOGICAL(D7716),"",FREQUENCY(IF('Data Transformation'!$B$425:$B$8425='Bin Analysis'!$B7707,'Data Transformation'!$G$425:$G$8425),D7716))</f>
        <v>2001</v>
      </c>
      <c r="F7716">
        <f t="shared" si="963"/>
        <v>0</v>
      </c>
      <c r="G7716">
        <f>Weighting!$H$12</f>
        <v>0</v>
      </c>
      <c r="H7716">
        <f t="array" ref="H7716">FREQUENCY(IF('Data Transformation'!$B$4:$B$8425=B7707,'Data Transformation'!$G$4:$G$8425),'Bin Analysis'!$B7716)</f>
        <v>2073</v>
      </c>
      <c r="I7716">
        <f t="shared" si="964"/>
        <v>0</v>
      </c>
      <c r="J7716">
        <f t="shared" si="965"/>
        <v>0</v>
      </c>
      <c r="K7716">
        <f>J7716*Weighting!$W$12</f>
        <v>0</v>
      </c>
      <c r="M7716" s="14"/>
    </row>
    <row r="7717" spans="1:13" x14ac:dyDescent="0.55000000000000004">
      <c r="A7717" s="32" t="str">
        <f>IF(Weighting!$P$13&gt;0,B7717,"")</f>
        <v/>
      </c>
      <c r="B7717" t="e">
        <f>Weighting!$C$13</f>
        <v>#DIV/0!</v>
      </c>
      <c r="C7717" t="e">
        <f>Weighting!$F$13</f>
        <v>#NUM!</v>
      </c>
      <c r="D7717" t="e">
        <f>IF(C7717=1,'Data Transformation'!$G$3+0.5*'Data Transformation'!$W$25,IF(C7718=1,D7718-'Data Transformation'!$W$25,FALSE))</f>
        <v>#NUM!</v>
      </c>
      <c r="E7717">
        <f t="array" ref="E7717">IF(ISLOGICAL(D7717),"",FREQUENCY(IF('Data Transformation'!$B$425:$B$8425='Bin Analysis'!$B7707,'Data Transformation'!$G$425:$G$8425),D7717))</f>
        <v>2001</v>
      </c>
      <c r="F7717">
        <f t="shared" si="963"/>
        <v>0</v>
      </c>
      <c r="G7717">
        <f>Weighting!$H$13</f>
        <v>0</v>
      </c>
      <c r="H7717">
        <f t="array" ref="H7717">FREQUENCY(IF('Data Transformation'!$B$4:$B$8425=B7707,'Data Transformation'!$G$4:$G$8425),'Bin Analysis'!$B7717)</f>
        <v>2073</v>
      </c>
      <c r="I7717">
        <f t="shared" si="964"/>
        <v>0</v>
      </c>
      <c r="J7717">
        <f t="shared" si="965"/>
        <v>0</v>
      </c>
      <c r="K7717">
        <f>J7717*Weighting!$W$13</f>
        <v>0</v>
      </c>
      <c r="M7717" s="14"/>
    </row>
    <row r="7718" spans="1:13" x14ac:dyDescent="0.55000000000000004">
      <c r="A7718" s="32" t="str">
        <f>IF(Weighting!$P$14&gt;0,B7718,"")</f>
        <v/>
      </c>
      <c r="B7718" t="e">
        <f>Weighting!$C$14</f>
        <v>#DIV/0!</v>
      </c>
      <c r="C7718" t="e">
        <f>Weighting!$F$14</f>
        <v>#NUM!</v>
      </c>
      <c r="D7718" t="e">
        <f>IF(C7718=1,'Data Transformation'!$G$3+0.5*'Data Transformation'!$W$25,IF(C7719=1,D7719-'Data Transformation'!$W$25,FALSE))</f>
        <v>#NUM!</v>
      </c>
      <c r="E7718">
        <f t="array" ref="E7718">IF(ISLOGICAL(D7718),"",FREQUENCY(IF('Data Transformation'!$B$425:$B$8425='Bin Analysis'!$B7707,'Data Transformation'!$G$425:$G$8425),D7718))</f>
        <v>2001</v>
      </c>
      <c r="F7718">
        <f t="shared" si="963"/>
        <v>0</v>
      </c>
      <c r="G7718">
        <f>Weighting!$H$14</f>
        <v>0</v>
      </c>
      <c r="H7718">
        <f t="array" ref="H7718">FREQUENCY(IF('Data Transformation'!$B$4:$B$8425=B7707,'Data Transformation'!$G$4:$G$8425),'Bin Analysis'!$B7718)</f>
        <v>2073</v>
      </c>
      <c r="I7718">
        <f t="shared" si="964"/>
        <v>0</v>
      </c>
      <c r="J7718">
        <f t="shared" si="965"/>
        <v>0</v>
      </c>
      <c r="K7718">
        <f>J7718*Weighting!$W$14</f>
        <v>0</v>
      </c>
      <c r="M7718" s="14"/>
    </row>
    <row r="7719" spans="1:13" x14ac:dyDescent="0.55000000000000004">
      <c r="A7719" s="32" t="str">
        <f>IF(Weighting!$P$15&gt;0,B7719,"")</f>
        <v/>
      </c>
      <c r="B7719" t="e">
        <f>Weighting!$C$15</f>
        <v>#DIV/0!</v>
      </c>
      <c r="C7719" t="e">
        <f>Weighting!$F$15</f>
        <v>#NUM!</v>
      </c>
      <c r="D7719" t="e">
        <f>IF(C7719=1,'Data Transformation'!$G$3+0.5*'Data Transformation'!$W$25,IF(C7720=1,D7720-'Data Transformation'!$W$25,FALSE))</f>
        <v>#NUM!</v>
      </c>
      <c r="E7719">
        <f t="array" ref="E7719">IF(ISLOGICAL(D7719),"",FREQUENCY(IF('Data Transformation'!$B$425:$B$8425='Bin Analysis'!$B7707,'Data Transformation'!$G$425:$G$8425),D7719))</f>
        <v>2001</v>
      </c>
      <c r="F7719">
        <f t="shared" si="963"/>
        <v>0</v>
      </c>
      <c r="G7719">
        <f>Weighting!$H$15</f>
        <v>0</v>
      </c>
      <c r="H7719">
        <f t="array" ref="H7719">FREQUENCY(IF('Data Transformation'!$B$4:$B$8425=B7707,'Data Transformation'!$G$4:$G$8425),'Bin Analysis'!$B7719)</f>
        <v>2073</v>
      </c>
      <c r="I7719">
        <f t="shared" si="964"/>
        <v>0</v>
      </c>
      <c r="J7719">
        <f t="shared" si="965"/>
        <v>0</v>
      </c>
      <c r="K7719">
        <f>J7719*Weighting!$W$15</f>
        <v>0</v>
      </c>
      <c r="M7719" s="14"/>
    </row>
    <row r="7720" spans="1:13" x14ac:dyDescent="0.55000000000000004">
      <c r="A7720" s="32" t="str">
        <f>IF(Weighting!$P$16&gt;0,B7720,"")</f>
        <v/>
      </c>
      <c r="B7720" t="e">
        <f>Weighting!$C$16</f>
        <v>#DIV/0!</v>
      </c>
      <c r="C7720" t="e">
        <f>Weighting!$F$16</f>
        <v>#NUM!</v>
      </c>
      <c r="D7720" t="e">
        <f>IF(C7720=1,'Data Transformation'!$G$3+0.5*'Data Transformation'!$W$25,IF(C7721=1,D7721-'Data Transformation'!$W$25,FALSE))</f>
        <v>#NUM!</v>
      </c>
      <c r="E7720">
        <f t="array" ref="E7720">IF(ISLOGICAL(D7720),"",FREQUENCY(IF('Data Transformation'!$B$425:$B$8425='Bin Analysis'!$B7707,'Data Transformation'!$G$425:$G$8425),D7720))</f>
        <v>2001</v>
      </c>
      <c r="F7720">
        <f t="shared" si="963"/>
        <v>0</v>
      </c>
      <c r="G7720">
        <f>Weighting!$H$16</f>
        <v>0</v>
      </c>
      <c r="H7720">
        <f t="array" ref="H7720">FREQUENCY(IF('Data Transformation'!$B$4:$B$8425=B7707,'Data Transformation'!$G$4:$G$8425),'Bin Analysis'!$B7720)</f>
        <v>2073</v>
      </c>
      <c r="I7720">
        <f t="shared" si="964"/>
        <v>0</v>
      </c>
      <c r="J7720">
        <f t="shared" si="965"/>
        <v>0</v>
      </c>
      <c r="K7720">
        <f>J7720*Weighting!$W$16</f>
        <v>0</v>
      </c>
      <c r="M7720" s="14"/>
    </row>
    <row r="7721" spans="1:13" x14ac:dyDescent="0.55000000000000004">
      <c r="A7721" s="32" t="str">
        <f>IF(Weighting!$P$17&gt;0,B7721,"")</f>
        <v/>
      </c>
      <c r="B7721" t="e">
        <f>Weighting!$C$17</f>
        <v>#DIV/0!</v>
      </c>
      <c r="C7721" t="e">
        <f>Weighting!$F$17</f>
        <v>#NUM!</v>
      </c>
      <c r="D7721" t="e">
        <f>IF(C7721=1,'Data Transformation'!$G$3+0.5*'Data Transformation'!$W$25,IF(C7722=1,D7722-'Data Transformation'!$W$25,FALSE))</f>
        <v>#NUM!</v>
      </c>
      <c r="E7721">
        <f t="array" ref="E7721">IF(ISLOGICAL(D7721),"",FREQUENCY(IF('Data Transformation'!$B$425:$B$8425='Bin Analysis'!$B7707,'Data Transformation'!$G$425:$G$8425),D7721))</f>
        <v>2001</v>
      </c>
      <c r="F7721">
        <f t="shared" si="963"/>
        <v>0</v>
      </c>
      <c r="G7721">
        <f>Weighting!$H$17</f>
        <v>0</v>
      </c>
      <c r="H7721">
        <f t="array" ref="H7721">FREQUENCY(IF('Data Transformation'!$B$4:$B$8425=B7707,'Data Transformation'!$G$4:$G$8425),'Bin Analysis'!$B7721)</f>
        <v>2073</v>
      </c>
      <c r="I7721">
        <f t="shared" si="964"/>
        <v>0</v>
      </c>
      <c r="J7721">
        <f t="shared" si="965"/>
        <v>0</v>
      </c>
      <c r="K7721">
        <f>J7721*Weighting!$W$17</f>
        <v>0</v>
      </c>
      <c r="M7721" s="14"/>
    </row>
    <row r="7722" spans="1:13" x14ac:dyDescent="0.55000000000000004">
      <c r="A7722" s="32" t="str">
        <f>IF(Weighting!$P$18&gt;0,B7722,"")</f>
        <v/>
      </c>
      <c r="B7722" t="e">
        <f>Weighting!$C$18</f>
        <v>#DIV/0!</v>
      </c>
      <c r="C7722" t="e">
        <f>Weighting!$F$18</f>
        <v>#NUM!</v>
      </c>
      <c r="D7722" t="e">
        <f>IF(C7722=1,'Data Transformation'!$G$3+0.5*'Data Transformation'!$W$25,IF(C7723=1,D7723-'Data Transformation'!$W$25,FALSE))</f>
        <v>#NUM!</v>
      </c>
      <c r="E7722">
        <f t="array" ref="E7722">IF(ISLOGICAL(D7722),"",FREQUENCY(IF('Data Transformation'!$B$425:$B$8425='Bin Analysis'!$B7707,'Data Transformation'!$G$425:$G$8425),D7722))</f>
        <v>2001</v>
      </c>
      <c r="F7722">
        <f t="shared" si="963"/>
        <v>0</v>
      </c>
      <c r="G7722">
        <f>Weighting!$H$18</f>
        <v>0</v>
      </c>
      <c r="H7722">
        <f t="array" ref="H7722">FREQUENCY(IF('Data Transformation'!$B$4:$B$8425=B7707,'Data Transformation'!$G$4:$G$8425),'Bin Analysis'!$B7722)</f>
        <v>2073</v>
      </c>
      <c r="I7722">
        <f t="shared" si="964"/>
        <v>0</v>
      </c>
      <c r="J7722">
        <f t="shared" si="965"/>
        <v>0</v>
      </c>
      <c r="K7722">
        <f>J7722*Weighting!$W$18</f>
        <v>0</v>
      </c>
      <c r="M7722" s="14"/>
    </row>
    <row r="7723" spans="1:13" x14ac:dyDescent="0.55000000000000004">
      <c r="A7723" s="32" t="str">
        <f>IF(Weighting!$P$19&gt;0,B7723,"")</f>
        <v/>
      </c>
      <c r="B7723" t="e">
        <f>Weighting!$C$19</f>
        <v>#DIV/0!</v>
      </c>
      <c r="C7723" t="e">
        <f>Weighting!$F$19</f>
        <v>#NUM!</v>
      </c>
      <c r="D7723" t="e">
        <f>IF(C7723=1,'Data Transformation'!$G$3+0.5*'Data Transformation'!$W$25,IF(C7724=1,D7724-'Data Transformation'!$W$25,FALSE))</f>
        <v>#NUM!</v>
      </c>
      <c r="E7723">
        <f t="array" ref="E7723">IF(ISLOGICAL(D7723),"",FREQUENCY(IF('Data Transformation'!$B$425:$B$8425='Bin Analysis'!$B7707,'Data Transformation'!$G$425:$G$8425),D7723))</f>
        <v>2001</v>
      </c>
      <c r="F7723">
        <f t="shared" si="963"/>
        <v>0</v>
      </c>
      <c r="G7723">
        <f>Weighting!$H$19</f>
        <v>0</v>
      </c>
      <c r="H7723">
        <f t="array" ref="H7723">FREQUENCY(IF('Data Transformation'!$B$4:$B$8425=B7707,'Data Transformation'!$G$4:$G$8425),'Bin Analysis'!$B7723)</f>
        <v>2073</v>
      </c>
      <c r="I7723">
        <f t="shared" si="964"/>
        <v>0</v>
      </c>
      <c r="J7723">
        <f t="shared" si="965"/>
        <v>0</v>
      </c>
      <c r="K7723">
        <f>J7723*Weighting!$W$19</f>
        <v>0</v>
      </c>
      <c r="M7723" s="14"/>
    </row>
    <row r="7724" spans="1:13" x14ac:dyDescent="0.55000000000000004">
      <c r="A7724" s="32" t="str">
        <f>IF(Weighting!$P$20&gt;0,B7724,"")</f>
        <v/>
      </c>
      <c r="B7724" t="e">
        <f>Weighting!$C$20</f>
        <v>#DIV/0!</v>
      </c>
      <c r="C7724" t="e">
        <f>Weighting!$F$20</f>
        <v>#NUM!</v>
      </c>
      <c r="D7724" t="e">
        <f>IF(C7724=1,'Data Transformation'!$G$3+0.5*'Data Transformation'!$W$25,IF(C7725=1,D7725-'Data Transformation'!$W$25,FALSE))</f>
        <v>#NUM!</v>
      </c>
      <c r="E7724">
        <f t="array" ref="E7724">IF(ISLOGICAL(D7724),"",FREQUENCY(IF('Data Transformation'!$B$425:$B$8425='Bin Analysis'!$B7707,'Data Transformation'!$G$425:$G$8425),D7724))</f>
        <v>2001</v>
      </c>
      <c r="F7724">
        <f t="shared" si="963"/>
        <v>0</v>
      </c>
      <c r="G7724">
        <f>Weighting!$H$20</f>
        <v>0</v>
      </c>
      <c r="H7724">
        <f t="array" ref="H7724">FREQUENCY(IF('Data Transformation'!$B$4:$B$8425=B7707,'Data Transformation'!$G$4:$G$8425),'Bin Analysis'!$B7724)</f>
        <v>2073</v>
      </c>
      <c r="I7724">
        <f t="shared" si="964"/>
        <v>0</v>
      </c>
      <c r="J7724">
        <f t="shared" si="965"/>
        <v>0</v>
      </c>
      <c r="K7724">
        <f>J7724*Weighting!$W$20</f>
        <v>0</v>
      </c>
      <c r="M7724" s="14"/>
    </row>
    <row r="7725" spans="1:13" x14ac:dyDescent="0.55000000000000004">
      <c r="A7725" s="32" t="str">
        <f>IF(Weighting!$P$21&gt;0,B7725,"")</f>
        <v/>
      </c>
      <c r="B7725" t="e">
        <f>Weighting!$C$21</f>
        <v>#DIV/0!</v>
      </c>
      <c r="C7725" t="e">
        <f>Weighting!$F$21</f>
        <v>#NUM!</v>
      </c>
      <c r="D7725" t="e">
        <f>IF(C7725=1,'Data Transformation'!$G$3+0.5*'Data Transformation'!$W$25,IF(C7726=1,D7726-'Data Transformation'!$W$25,FALSE))</f>
        <v>#NUM!</v>
      </c>
      <c r="E7725">
        <f t="array" ref="E7725">IF(ISLOGICAL(D7725),"",FREQUENCY(IF('Data Transformation'!$B$425:$B$8425='Bin Analysis'!$B7707,'Data Transformation'!$G$425:$G$8425),D7725))</f>
        <v>2001</v>
      </c>
      <c r="F7725">
        <f t="shared" si="963"/>
        <v>0</v>
      </c>
      <c r="G7725">
        <f>Weighting!$H$21</f>
        <v>0</v>
      </c>
      <c r="H7725">
        <f t="array" ref="H7725">FREQUENCY(IF('Data Transformation'!$B$4:$B$8425=B7707,'Data Transformation'!$G$4:$G$8425),'Bin Analysis'!$B7725)</f>
        <v>2073</v>
      </c>
      <c r="I7725">
        <f t="shared" si="964"/>
        <v>0</v>
      </c>
      <c r="J7725">
        <f t="shared" si="965"/>
        <v>0</v>
      </c>
      <c r="K7725">
        <f>J7725*Weighting!$W$21</f>
        <v>0</v>
      </c>
      <c r="M7725" s="14"/>
    </row>
    <row r="7726" spans="1:13" x14ac:dyDescent="0.55000000000000004">
      <c r="A7726" s="32" t="str">
        <f>IF(Weighting!$P$22&gt;0,B7726,"")</f>
        <v/>
      </c>
      <c r="B7726" t="e">
        <f>Weighting!$C$22</f>
        <v>#DIV/0!</v>
      </c>
      <c r="C7726" t="e">
        <f>Weighting!$F$22</f>
        <v>#NUM!</v>
      </c>
      <c r="D7726" t="e">
        <f>IF(C7726=1,'Data Transformation'!$G$3+0.5*'Data Transformation'!$W$25,IF(C7727=1,D7727-'Data Transformation'!$W$25,FALSE))</f>
        <v>#NUM!</v>
      </c>
      <c r="E7726">
        <f t="array" ref="E7726">IF(ISLOGICAL(D7726),"",FREQUENCY(IF('Data Transformation'!$B$425:$B$8425='Bin Analysis'!$B7707,'Data Transformation'!$G$425:$G$8425),D7726))</f>
        <v>2001</v>
      </c>
      <c r="F7726">
        <f t="shared" si="963"/>
        <v>0</v>
      </c>
      <c r="G7726">
        <f>Weighting!$H$22</f>
        <v>0</v>
      </c>
      <c r="H7726">
        <f t="array" ref="H7726">FREQUENCY(IF('Data Transformation'!$B$4:$B$8425=B7707,'Data Transformation'!$G$4:$G$8425),'Bin Analysis'!$B7726)</f>
        <v>2073</v>
      </c>
      <c r="I7726">
        <f t="shared" si="964"/>
        <v>0</v>
      </c>
      <c r="J7726">
        <f t="shared" si="965"/>
        <v>0</v>
      </c>
      <c r="K7726">
        <f>J7726*Weighting!$W$22</f>
        <v>0</v>
      </c>
      <c r="M7726" s="14"/>
    </row>
    <row r="7727" spans="1:13" x14ac:dyDescent="0.55000000000000004">
      <c r="A7727" s="32" t="str">
        <f>IF(Weighting!$P$23&gt;0,B7727,"")</f>
        <v/>
      </c>
      <c r="B7727" t="e">
        <f>Weighting!$C$23</f>
        <v>#DIV/0!</v>
      </c>
      <c r="C7727" t="e">
        <f>Weighting!$F$23</f>
        <v>#NUM!</v>
      </c>
      <c r="D7727" t="e">
        <f>IF(C7727=1,'Data Transformation'!$G$3+0.5*'Data Transformation'!$W$25,IF(C7728=1,D7728-'Data Transformation'!$W$25,FALSE))</f>
        <v>#NUM!</v>
      </c>
      <c r="E7727">
        <f t="array" ref="E7727">IF(ISLOGICAL(D7727),"",FREQUENCY(IF('Data Transformation'!$B$425:$B$8425='Bin Analysis'!$B7707,'Data Transformation'!$G$425:$G$8425),D7727))</f>
        <v>2001</v>
      </c>
      <c r="F7727">
        <f t="shared" si="963"/>
        <v>0</v>
      </c>
      <c r="G7727">
        <f>Weighting!$H$23</f>
        <v>0</v>
      </c>
      <c r="H7727">
        <f t="array" ref="H7727">FREQUENCY(IF('Data Transformation'!$B$4:$B$8425=B7707,'Data Transformation'!$G$4:$G$8425),'Bin Analysis'!$B7727)</f>
        <v>2073</v>
      </c>
      <c r="I7727">
        <f t="shared" si="964"/>
        <v>0</v>
      </c>
      <c r="J7727">
        <f t="shared" si="965"/>
        <v>0</v>
      </c>
      <c r="K7727">
        <f>J7727*Weighting!$W$23</f>
        <v>0</v>
      </c>
      <c r="M7727" s="14"/>
    </row>
    <row r="7728" spans="1:13" x14ac:dyDescent="0.55000000000000004">
      <c r="A7728" s="32" t="str">
        <f>IF(Weighting!$P$24&gt;0,B7728,"")</f>
        <v/>
      </c>
      <c r="B7728" t="e">
        <f>Weighting!$C$24</f>
        <v>#DIV/0!</v>
      </c>
      <c r="C7728" t="e">
        <f>Weighting!$F$24</f>
        <v>#NUM!</v>
      </c>
      <c r="D7728" t="e">
        <f>IF(C7728=1,'Data Transformation'!$G$3+0.5*'Data Transformation'!$W$25,IF(C7729=1,D7729-'Data Transformation'!$W$25,FALSE))</f>
        <v>#NUM!</v>
      </c>
      <c r="E7728">
        <f t="array" ref="E7728">IF(ISLOGICAL(D7728),"",FREQUENCY(IF('Data Transformation'!$B$425:$B$8425='Bin Analysis'!$B7707,'Data Transformation'!$G$425:$G$8425),D7728))</f>
        <v>2001</v>
      </c>
      <c r="F7728">
        <f t="shared" si="963"/>
        <v>0</v>
      </c>
      <c r="G7728">
        <f>Weighting!$H$24</f>
        <v>0</v>
      </c>
      <c r="H7728">
        <f t="array" ref="H7728">FREQUENCY(IF('Data Transformation'!$B$4:$B$8425=B7707,'Data Transformation'!$G$4:$G$8425),'Bin Analysis'!$B7728)</f>
        <v>2073</v>
      </c>
      <c r="I7728">
        <f t="shared" si="964"/>
        <v>0</v>
      </c>
      <c r="J7728">
        <f t="shared" si="965"/>
        <v>0</v>
      </c>
      <c r="K7728">
        <f>J7728*Weighting!$W$24</f>
        <v>0</v>
      </c>
      <c r="M7728" s="14"/>
    </row>
    <row r="7729" spans="1:25" x14ac:dyDescent="0.55000000000000004">
      <c r="A7729" s="32" t="str">
        <f>IF(Weighting!$P$25&gt;0,B7729,"")</f>
        <v/>
      </c>
      <c r="B7729" t="e">
        <f>Weighting!$C$25</f>
        <v>#DIV/0!</v>
      </c>
      <c r="C7729" t="e">
        <f>Weighting!$F$25</f>
        <v>#NUM!</v>
      </c>
      <c r="D7729" t="e">
        <f>IF(C7729=1,'Data Transformation'!$G$3+0.5*'Data Transformation'!$W$25,IF(C7730=1,D7730-'Data Transformation'!$W$25,FALSE))</f>
        <v>#NUM!</v>
      </c>
      <c r="E7729">
        <f t="array" ref="E7729">IF(ISLOGICAL(D7729),"",FREQUENCY(IF('Data Transformation'!$B$425:$B$8425='Bin Analysis'!$B7707,'Data Transformation'!$G$425:$G$8425),D7729))</f>
        <v>2001</v>
      </c>
      <c r="F7729">
        <f t="shared" si="963"/>
        <v>0</v>
      </c>
      <c r="G7729">
        <f>Weighting!$H$25</f>
        <v>0</v>
      </c>
      <c r="H7729">
        <f t="array" ref="H7729">FREQUENCY(IF('Data Transformation'!$B$4:$B$8425=B7707,'Data Transformation'!$G$4:$G$8425),'Bin Analysis'!$B7729)</f>
        <v>2073</v>
      </c>
      <c r="I7729">
        <f t="shared" si="964"/>
        <v>0</v>
      </c>
      <c r="J7729">
        <f t="shared" si="965"/>
        <v>0</v>
      </c>
      <c r="K7729">
        <f>J7729*Weighting!$W$25</f>
        <v>0</v>
      </c>
      <c r="M7729" s="14"/>
    </row>
    <row r="7730" spans="1:25" x14ac:dyDescent="0.55000000000000004">
      <c r="O7730"/>
      <c r="P7730"/>
      <c r="Q7730"/>
      <c r="R7730"/>
    </row>
    <row r="7731" spans="1:25" ht="23.35" x14ac:dyDescent="0.8">
      <c r="A7731" s="21" t="s">
        <v>0</v>
      </c>
      <c r="B7731" s="21" t="str">
        <f>IFERROR(VLOOKUP(C7731,'Data Transformation'!$L$6:$M$426,2,FALSE),"")</f>
        <v/>
      </c>
      <c r="C7731" s="21">
        <f>C7707+1</f>
        <v>322</v>
      </c>
      <c r="D7731" s="21"/>
      <c r="E7731" s="21"/>
      <c r="F7731" s="21"/>
      <c r="G7731" s="21"/>
      <c r="H7731" s="22"/>
      <c r="I7731" s="22"/>
      <c r="J7731" s="22"/>
      <c r="K7731" s="21"/>
      <c r="L7731" s="21" t="str">
        <f>B7731</f>
        <v/>
      </c>
      <c r="M7731" s="23" t="e">
        <f>INDEX('Data Transformation'!$O$4:$O$424,MATCH($B7731,'Data Transformation'!$M$4:$M$424,0),MATCH($M$2,'Data Transformation'!$O$3,0))</f>
        <v>#N/A</v>
      </c>
      <c r="N7731" s="27" t="e">
        <f>IF('Input and Summary Results'!$J$16="minimum",'Bin Analysis'!X7732/(M7731-1),'Bin Analysis'!Y7731/('Bin Analysis'!M7731-1))</f>
        <v>#N/A</v>
      </c>
      <c r="O7731" s="27" t="e">
        <f>IF(M7731=FALSE,NA(),(VLOOKUP(1,C7734:K7753,4,FALSE))/(M7731-1))</f>
        <v>#N/A</v>
      </c>
      <c r="P7731" s="27" t="e">
        <f>IF(M7731=FALSE,NA(),SUM(J7734:J7753)/Weighting!$S$5)</f>
        <v>#N/A</v>
      </c>
      <c r="Q7731" s="27" t="e">
        <f>IF(M7731=FALSE,NA(),SUM(K7734:K7753)/Weighting!$S$6)</f>
        <v>#N/A</v>
      </c>
      <c r="R7731" s="27" t="e">
        <f>IF(M7731=FALSE,NA(),(VLOOKUP(1,G7734:K7753,3,FALSE))/(M7731-1))</f>
        <v>#N/A</v>
      </c>
      <c r="S7731" s="22" t="e">
        <f>IF(M7731=FALSE,NA(),IF(SUM(J7734:J7753)=2,"yes","no"))</f>
        <v>#N/A</v>
      </c>
      <c r="X7731" s="2" cm="2">
        <f t="array" ref="X7731:X7732">FREQUENCY(IF('Data Transformation'!$B$425:$B$6424='Bin Analysis'!L7731,'Data Transformation'!$G$425:$G$6424),'Data Transformation'!$U$11)</f>
        <v>0</v>
      </c>
      <c r="Y7731" s="2" cm="2">
        <f t="array" ref="Y7731:Y7732">FREQUENCY(IF('Data Transformation'!$B$425:$B$6424='Bin Analysis'!L7731,'Data Transformation'!$G$425:$G$6424),'Data Transformation'!$U$12)</f>
        <v>0</v>
      </c>
    </row>
    <row r="7732" spans="1:25" x14ac:dyDescent="0.55000000000000004">
      <c r="A7732" s="14" t="s">
        <v>67</v>
      </c>
      <c r="B7732" t="s">
        <v>47</v>
      </c>
      <c r="C7732" t="s">
        <v>5</v>
      </c>
      <c r="D7732" t="s">
        <v>100</v>
      </c>
      <c r="E7732" t="s">
        <v>101</v>
      </c>
      <c r="F7732" t="s">
        <v>102</v>
      </c>
      <c r="G7732" t="s">
        <v>70</v>
      </c>
      <c r="H7732" t="s">
        <v>31</v>
      </c>
      <c r="I7732" t="s">
        <v>32</v>
      </c>
      <c r="J7732" t="s">
        <v>46</v>
      </c>
      <c r="K7732" s="14" t="s">
        <v>45</v>
      </c>
      <c r="M7732" s="14"/>
      <c r="X7732" s="2">
        <v>0</v>
      </c>
      <c r="Y7732" s="2">
        <v>0</v>
      </c>
    </row>
    <row r="7733" spans="1:25" x14ac:dyDescent="0.55000000000000004">
      <c r="A7733" s="32"/>
      <c r="D7733" t="e">
        <f>IF(C7733=1,'Data Transformation'!$G$3+0.5*'Data Transformation'!$W$25,IF(C7734=1,D7734-'Data Transformation'!$W$25,FALSE))</f>
        <v>#NUM!</v>
      </c>
      <c r="E7733">
        <f t="array" ref="E7733">IF(ISLOGICAL(D7733),"",FREQUENCY(IF('Data Transformation'!$B$425:$B$8425='Bin Analysis'!$B7731,'Data Transformation'!$G$425:$G$8425),D7733))</f>
        <v>2001</v>
      </c>
      <c r="F7733" t="e">
        <f>IF(ISLOGICAL(D7733),"",E7733-E7732)</f>
        <v>#VALUE!</v>
      </c>
      <c r="M7733" s="14"/>
    </row>
    <row r="7734" spans="1:25" x14ac:dyDescent="0.55000000000000004">
      <c r="A7734" s="32" t="e">
        <f>IF(Weighting!$P$6&gt;0,B7734,"")</f>
        <v>#NUM!</v>
      </c>
      <c r="B7734" t="e">
        <f>Weighting!$C$6</f>
        <v>#DIV/0!</v>
      </c>
      <c r="C7734" t="e">
        <f>Weighting!$F$6</f>
        <v>#NUM!</v>
      </c>
      <c r="D7734" t="e">
        <f>IF(C7734=1,'Data Transformation'!$G$3+0.5*'Data Transformation'!$W$25,IF(C7735=1,D7735-'Data Transformation'!$W$25,FALSE))</f>
        <v>#NUM!</v>
      </c>
      <c r="E7734">
        <f t="array" ref="E7734">IF(ISLOGICAL(D7734),"",FREQUENCY(IF('Data Transformation'!$B$425:$B$8425='Bin Analysis'!$B7731,'Data Transformation'!$G$425:$G$8425),D7734))</f>
        <v>2001</v>
      </c>
      <c r="F7734">
        <f>IF(ISLOGICAL(D7734),"",E7734-E7733)</f>
        <v>0</v>
      </c>
      <c r="G7734">
        <f>Weighting!$H$6</f>
        <v>1</v>
      </c>
      <c r="H7734">
        <f t="array" ref="H7734">FREQUENCY(IF('Data Transformation'!$B$4:$B$8425=B7731,'Data Transformation'!$G$4:$G$8425),'Bin Analysis'!$B7734)</f>
        <v>2073</v>
      </c>
      <c r="I7734">
        <f>H7734-H7733</f>
        <v>2073</v>
      </c>
      <c r="J7734">
        <f>IF(I7734=0,0,1)</f>
        <v>1</v>
      </c>
      <c r="K7734" t="e">
        <f>J7734*Weighting!$W$6</f>
        <v>#NUM!</v>
      </c>
      <c r="M7734" s="14"/>
    </row>
    <row r="7735" spans="1:25" x14ac:dyDescent="0.55000000000000004">
      <c r="A7735" s="32" t="str">
        <f>IF(Weighting!$P$7&gt;0,B7735,"")</f>
        <v/>
      </c>
      <c r="B7735" t="e">
        <f>Weighting!$C$7</f>
        <v>#DIV/0!</v>
      </c>
      <c r="C7735" t="e">
        <f>Weighting!$F$7</f>
        <v>#NUM!</v>
      </c>
      <c r="D7735" t="e">
        <f>IF(C7735=1,'Data Transformation'!$G$3+0.5*'Data Transformation'!$W$25,IF(C7736=1,D7736-'Data Transformation'!$W$25,FALSE))</f>
        <v>#NUM!</v>
      </c>
      <c r="E7735">
        <f t="array" ref="E7735">IF(ISLOGICAL(D7735),"",FREQUENCY(IF('Data Transformation'!$B$425:$B$8425='Bin Analysis'!$B7731,'Data Transformation'!$G$425:$G$8425),D7735))</f>
        <v>2001</v>
      </c>
      <c r="F7735">
        <f t="shared" ref="F7735:F7753" si="966">IF(ISLOGICAL(D7735),"",E7735-E7734)</f>
        <v>0</v>
      </c>
      <c r="G7735">
        <f>Weighting!$H$7</f>
        <v>0</v>
      </c>
      <c r="H7735">
        <f t="array" ref="H7735">FREQUENCY(IF('Data Transformation'!$B$4:$B$8425=B7731,'Data Transformation'!$G$4:$G$8425),'Bin Analysis'!$B7735)</f>
        <v>2073</v>
      </c>
      <c r="I7735">
        <f t="shared" ref="I7735:I7753" si="967">H7735-H7734</f>
        <v>0</v>
      </c>
      <c r="J7735">
        <f>IF(I7735=0,0,1)</f>
        <v>0</v>
      </c>
      <c r="K7735">
        <f>J7735*Weighting!$W$7</f>
        <v>0</v>
      </c>
      <c r="M7735" s="14"/>
    </row>
    <row r="7736" spans="1:25" x14ac:dyDescent="0.55000000000000004">
      <c r="A7736" s="32" t="str">
        <f>IF(Weighting!$P$8&gt;0,B7736,"")</f>
        <v/>
      </c>
      <c r="B7736" t="e">
        <f>Weighting!$C$8</f>
        <v>#DIV/0!</v>
      </c>
      <c r="C7736" t="e">
        <f>Weighting!$F$8</f>
        <v>#NUM!</v>
      </c>
      <c r="D7736" t="e">
        <f>IF(C7736=1,'Data Transformation'!$G$3+0.5*'Data Transformation'!$W$25,IF(C7737=1,D7737-'Data Transformation'!$W$25,FALSE))</f>
        <v>#NUM!</v>
      </c>
      <c r="E7736">
        <f t="array" ref="E7736">IF(ISLOGICAL(D7736),"",FREQUENCY(IF('Data Transformation'!$B$425:$B$8425='Bin Analysis'!$B7731,'Data Transformation'!$G$425:$G$8425),D7736))</f>
        <v>2001</v>
      </c>
      <c r="F7736">
        <f t="shared" si="966"/>
        <v>0</v>
      </c>
      <c r="G7736">
        <f>Weighting!$H$8</f>
        <v>0</v>
      </c>
      <c r="H7736">
        <f t="array" ref="H7736">FREQUENCY(IF('Data Transformation'!$B$4:$B$8425=B7731,'Data Transformation'!$G$4:$G$8425),'Bin Analysis'!$B7736)</f>
        <v>2073</v>
      </c>
      <c r="I7736">
        <f t="shared" si="967"/>
        <v>0</v>
      </c>
      <c r="J7736">
        <f t="shared" ref="J7736:J7753" si="968">IF(I7736=0,0,1)</f>
        <v>0</v>
      </c>
      <c r="K7736">
        <f>J7736*Weighting!$W$8</f>
        <v>0</v>
      </c>
      <c r="M7736" s="14"/>
    </row>
    <row r="7737" spans="1:25" x14ac:dyDescent="0.55000000000000004">
      <c r="A7737" s="32" t="str">
        <f>IF(Weighting!$P$9&gt;0,B7737,"")</f>
        <v/>
      </c>
      <c r="B7737" s="50" t="e">
        <f>Weighting!$C$9</f>
        <v>#DIV/0!</v>
      </c>
      <c r="C7737" t="e">
        <f>Weighting!$F$9</f>
        <v>#NUM!</v>
      </c>
      <c r="D7737" t="e">
        <f>IF(C7737=1,'Data Transformation'!$G$3+0.5*'Data Transformation'!$W$25,IF(C7738=1,D7738-'Data Transformation'!$W$25,FALSE))</f>
        <v>#NUM!</v>
      </c>
      <c r="E7737">
        <f t="array" ref="E7737">IF(ISLOGICAL(D7737),"",FREQUENCY(IF('Data Transformation'!$B$425:$B$8425='Bin Analysis'!$B7731,'Data Transformation'!$G$425:$G$8425),D7737))</f>
        <v>2001</v>
      </c>
      <c r="F7737">
        <f t="shared" si="966"/>
        <v>0</v>
      </c>
      <c r="G7737">
        <f>Weighting!$H$9</f>
        <v>0</v>
      </c>
      <c r="H7737">
        <f t="array" ref="H7737">FREQUENCY(IF('Data Transformation'!$B$4:$B$8425=B7731,'Data Transformation'!$G$4:$G$8425),'Bin Analysis'!$B7737)</f>
        <v>2073</v>
      </c>
      <c r="I7737">
        <f t="shared" si="967"/>
        <v>0</v>
      </c>
      <c r="J7737">
        <f t="shared" si="968"/>
        <v>0</v>
      </c>
      <c r="K7737">
        <f>J7737*Weighting!$W$9</f>
        <v>0</v>
      </c>
      <c r="M7737" s="14"/>
    </row>
    <row r="7738" spans="1:25" x14ac:dyDescent="0.55000000000000004">
      <c r="A7738" s="32" t="str">
        <f>IF(Weighting!$P$10&gt;0,B7738,"")</f>
        <v/>
      </c>
      <c r="B7738" t="e">
        <f>Weighting!$C$10</f>
        <v>#DIV/0!</v>
      </c>
      <c r="C7738" t="e">
        <f>Weighting!$F$10</f>
        <v>#NUM!</v>
      </c>
      <c r="D7738" t="e">
        <f>IF(C7738=1,'Data Transformation'!$G$3+0.5*'Data Transformation'!$W$25,IF(C7739=1,D7739-'Data Transformation'!$W$25,FALSE))</f>
        <v>#NUM!</v>
      </c>
      <c r="E7738">
        <f t="array" ref="E7738">IF(ISLOGICAL(D7738),"",FREQUENCY(IF('Data Transformation'!$B$425:$B$8425='Bin Analysis'!$B7731,'Data Transformation'!$G$425:$G$8425),D7738))</f>
        <v>2001</v>
      </c>
      <c r="F7738">
        <f t="shared" si="966"/>
        <v>0</v>
      </c>
      <c r="G7738">
        <f>Weighting!$H$10</f>
        <v>0</v>
      </c>
      <c r="H7738">
        <f t="array" ref="H7738">FREQUENCY(IF('Data Transformation'!$B$4:$B$8425=B7731,'Data Transformation'!$G$4:$G$8425),'Bin Analysis'!$B7738)</f>
        <v>2073</v>
      </c>
      <c r="I7738">
        <f t="shared" si="967"/>
        <v>0</v>
      </c>
      <c r="J7738">
        <f t="shared" si="968"/>
        <v>0</v>
      </c>
      <c r="K7738">
        <f>J7738*Weighting!$W$10</f>
        <v>0</v>
      </c>
      <c r="M7738" s="14"/>
    </row>
    <row r="7739" spans="1:25" x14ac:dyDescent="0.55000000000000004">
      <c r="A7739" s="32" t="str">
        <f>IF(Weighting!$P$11&gt;0,B7739,"")</f>
        <v/>
      </c>
      <c r="B7739" t="e">
        <f>Weighting!$C$11</f>
        <v>#DIV/0!</v>
      </c>
      <c r="C7739" t="e">
        <f>Weighting!$F$11</f>
        <v>#NUM!</v>
      </c>
      <c r="D7739" t="e">
        <f>IF(C7739=1,'Data Transformation'!$G$3+0.5*'Data Transformation'!$W$25,IF(C7740=1,D7740-'Data Transformation'!$W$25,FALSE))</f>
        <v>#NUM!</v>
      </c>
      <c r="E7739">
        <f t="array" ref="E7739">IF(ISLOGICAL(D7739),"",FREQUENCY(IF('Data Transformation'!$B$425:$B$8425='Bin Analysis'!$B7731,'Data Transformation'!$G$425:$G$8425),D7739))</f>
        <v>2001</v>
      </c>
      <c r="F7739">
        <f t="shared" si="966"/>
        <v>0</v>
      </c>
      <c r="G7739">
        <f>Weighting!$H$11</f>
        <v>0</v>
      </c>
      <c r="H7739">
        <f t="array" ref="H7739">FREQUENCY(IF('Data Transformation'!$B$4:$B$8425=B7731,'Data Transformation'!$G$4:$G$8425),'Bin Analysis'!$B7739)</f>
        <v>2073</v>
      </c>
      <c r="I7739">
        <f t="shared" si="967"/>
        <v>0</v>
      </c>
      <c r="J7739">
        <f t="shared" si="968"/>
        <v>0</v>
      </c>
      <c r="K7739">
        <f>J7739*Weighting!$W$11</f>
        <v>0</v>
      </c>
      <c r="M7739" s="14"/>
    </row>
    <row r="7740" spans="1:25" x14ac:dyDescent="0.55000000000000004">
      <c r="A7740" s="32" t="str">
        <f>IF(Weighting!$P$12&gt;0,B7740,"")</f>
        <v/>
      </c>
      <c r="B7740" t="e">
        <f>Weighting!$C$12</f>
        <v>#DIV/0!</v>
      </c>
      <c r="C7740" t="e">
        <f>Weighting!$F$12</f>
        <v>#NUM!</v>
      </c>
      <c r="D7740" t="e">
        <f>IF(C7740=1,'Data Transformation'!$G$3+0.5*'Data Transformation'!$W$25,IF(C7741=1,D7741-'Data Transformation'!$W$25,FALSE))</f>
        <v>#NUM!</v>
      </c>
      <c r="E7740">
        <f t="array" ref="E7740">IF(ISLOGICAL(D7740),"",FREQUENCY(IF('Data Transformation'!$B$425:$B$8425='Bin Analysis'!$B7731,'Data Transformation'!$G$425:$G$8425),D7740))</f>
        <v>2001</v>
      </c>
      <c r="F7740">
        <f t="shared" si="966"/>
        <v>0</v>
      </c>
      <c r="G7740">
        <f>Weighting!$H$12</f>
        <v>0</v>
      </c>
      <c r="H7740">
        <f t="array" ref="H7740">FREQUENCY(IF('Data Transformation'!$B$4:$B$8425=B7731,'Data Transformation'!$G$4:$G$8425),'Bin Analysis'!$B7740)</f>
        <v>2073</v>
      </c>
      <c r="I7740">
        <f t="shared" si="967"/>
        <v>0</v>
      </c>
      <c r="J7740">
        <f t="shared" si="968"/>
        <v>0</v>
      </c>
      <c r="K7740">
        <f>J7740*Weighting!$W$12</f>
        <v>0</v>
      </c>
      <c r="M7740" s="14"/>
    </row>
    <row r="7741" spans="1:25" x14ac:dyDescent="0.55000000000000004">
      <c r="A7741" s="32" t="str">
        <f>IF(Weighting!$P$13&gt;0,B7741,"")</f>
        <v/>
      </c>
      <c r="B7741" t="e">
        <f>Weighting!$C$13</f>
        <v>#DIV/0!</v>
      </c>
      <c r="C7741" t="e">
        <f>Weighting!$F$13</f>
        <v>#NUM!</v>
      </c>
      <c r="D7741" t="e">
        <f>IF(C7741=1,'Data Transformation'!$G$3+0.5*'Data Transformation'!$W$25,IF(C7742=1,D7742-'Data Transformation'!$W$25,FALSE))</f>
        <v>#NUM!</v>
      </c>
      <c r="E7741">
        <f t="array" ref="E7741">IF(ISLOGICAL(D7741),"",FREQUENCY(IF('Data Transformation'!$B$425:$B$8425='Bin Analysis'!$B7731,'Data Transformation'!$G$425:$G$8425),D7741))</f>
        <v>2001</v>
      </c>
      <c r="F7741">
        <f t="shared" si="966"/>
        <v>0</v>
      </c>
      <c r="G7741">
        <f>Weighting!$H$13</f>
        <v>0</v>
      </c>
      <c r="H7741">
        <f t="array" ref="H7741">FREQUENCY(IF('Data Transformation'!$B$4:$B$8425=B7731,'Data Transformation'!$G$4:$G$8425),'Bin Analysis'!$B7741)</f>
        <v>2073</v>
      </c>
      <c r="I7741">
        <f t="shared" si="967"/>
        <v>0</v>
      </c>
      <c r="J7741">
        <f t="shared" si="968"/>
        <v>0</v>
      </c>
      <c r="K7741">
        <f>J7741*Weighting!$W$13</f>
        <v>0</v>
      </c>
      <c r="M7741" s="14"/>
    </row>
    <row r="7742" spans="1:25" x14ac:dyDescent="0.55000000000000004">
      <c r="A7742" s="32" t="str">
        <f>IF(Weighting!$P$14&gt;0,B7742,"")</f>
        <v/>
      </c>
      <c r="B7742" t="e">
        <f>Weighting!$C$14</f>
        <v>#DIV/0!</v>
      </c>
      <c r="C7742" t="e">
        <f>Weighting!$F$14</f>
        <v>#NUM!</v>
      </c>
      <c r="D7742" t="e">
        <f>IF(C7742=1,'Data Transformation'!$G$3+0.5*'Data Transformation'!$W$25,IF(C7743=1,D7743-'Data Transformation'!$W$25,FALSE))</f>
        <v>#NUM!</v>
      </c>
      <c r="E7742">
        <f t="array" ref="E7742">IF(ISLOGICAL(D7742),"",FREQUENCY(IF('Data Transformation'!$B$425:$B$8425='Bin Analysis'!$B7731,'Data Transformation'!$G$425:$G$8425),D7742))</f>
        <v>2001</v>
      </c>
      <c r="F7742">
        <f t="shared" si="966"/>
        <v>0</v>
      </c>
      <c r="G7742">
        <f>Weighting!$H$14</f>
        <v>0</v>
      </c>
      <c r="H7742">
        <f t="array" ref="H7742">FREQUENCY(IF('Data Transformation'!$B$4:$B$8425=B7731,'Data Transformation'!$G$4:$G$8425),'Bin Analysis'!$B7742)</f>
        <v>2073</v>
      </c>
      <c r="I7742">
        <f t="shared" si="967"/>
        <v>0</v>
      </c>
      <c r="J7742">
        <f t="shared" si="968"/>
        <v>0</v>
      </c>
      <c r="K7742">
        <f>J7742*Weighting!$W$14</f>
        <v>0</v>
      </c>
      <c r="M7742" s="14"/>
    </row>
    <row r="7743" spans="1:25" x14ac:dyDescent="0.55000000000000004">
      <c r="A7743" s="32" t="str">
        <f>IF(Weighting!$P$15&gt;0,B7743,"")</f>
        <v/>
      </c>
      <c r="B7743" t="e">
        <f>Weighting!$C$15</f>
        <v>#DIV/0!</v>
      </c>
      <c r="C7743" t="e">
        <f>Weighting!$F$15</f>
        <v>#NUM!</v>
      </c>
      <c r="D7743" t="e">
        <f>IF(C7743=1,'Data Transformation'!$G$3+0.5*'Data Transformation'!$W$25,IF(C7744=1,D7744-'Data Transformation'!$W$25,FALSE))</f>
        <v>#NUM!</v>
      </c>
      <c r="E7743">
        <f t="array" ref="E7743">IF(ISLOGICAL(D7743),"",FREQUENCY(IF('Data Transformation'!$B$425:$B$8425='Bin Analysis'!$B7731,'Data Transformation'!$G$425:$G$8425),D7743))</f>
        <v>2001</v>
      </c>
      <c r="F7743">
        <f t="shared" si="966"/>
        <v>0</v>
      </c>
      <c r="G7743">
        <f>Weighting!$H$15</f>
        <v>0</v>
      </c>
      <c r="H7743">
        <f t="array" ref="H7743">FREQUENCY(IF('Data Transformation'!$B$4:$B$8425=B7731,'Data Transformation'!$G$4:$G$8425),'Bin Analysis'!$B7743)</f>
        <v>2073</v>
      </c>
      <c r="I7743">
        <f t="shared" si="967"/>
        <v>0</v>
      </c>
      <c r="J7743">
        <f t="shared" si="968"/>
        <v>0</v>
      </c>
      <c r="K7743">
        <f>J7743*Weighting!$W$15</f>
        <v>0</v>
      </c>
      <c r="M7743" s="14"/>
    </row>
    <row r="7744" spans="1:25" x14ac:dyDescent="0.55000000000000004">
      <c r="A7744" s="32" t="str">
        <f>IF(Weighting!$P$16&gt;0,B7744,"")</f>
        <v/>
      </c>
      <c r="B7744" t="e">
        <f>Weighting!$C$16</f>
        <v>#DIV/0!</v>
      </c>
      <c r="C7744" t="e">
        <f>Weighting!$F$16</f>
        <v>#NUM!</v>
      </c>
      <c r="D7744" t="e">
        <f>IF(C7744=1,'Data Transformation'!$G$3+0.5*'Data Transformation'!$W$25,IF(C7745=1,D7745-'Data Transformation'!$W$25,FALSE))</f>
        <v>#NUM!</v>
      </c>
      <c r="E7744">
        <f t="array" ref="E7744">IF(ISLOGICAL(D7744),"",FREQUENCY(IF('Data Transformation'!$B$425:$B$8425='Bin Analysis'!$B7731,'Data Transformation'!$G$425:$G$8425),D7744))</f>
        <v>2001</v>
      </c>
      <c r="F7744">
        <f t="shared" si="966"/>
        <v>0</v>
      </c>
      <c r="G7744">
        <f>Weighting!$H$16</f>
        <v>0</v>
      </c>
      <c r="H7744">
        <f t="array" ref="H7744">FREQUENCY(IF('Data Transformation'!$B$4:$B$8425=B7731,'Data Transformation'!$G$4:$G$8425),'Bin Analysis'!$B7744)</f>
        <v>2073</v>
      </c>
      <c r="I7744">
        <f t="shared" si="967"/>
        <v>0</v>
      </c>
      <c r="J7744">
        <f t="shared" si="968"/>
        <v>0</v>
      </c>
      <c r="K7744">
        <f>J7744*Weighting!$W$16</f>
        <v>0</v>
      </c>
      <c r="M7744" s="14"/>
    </row>
    <row r="7745" spans="1:25" x14ac:dyDescent="0.55000000000000004">
      <c r="A7745" s="32" t="str">
        <f>IF(Weighting!$P$17&gt;0,B7745,"")</f>
        <v/>
      </c>
      <c r="B7745" t="e">
        <f>Weighting!$C$17</f>
        <v>#DIV/0!</v>
      </c>
      <c r="C7745" t="e">
        <f>Weighting!$F$17</f>
        <v>#NUM!</v>
      </c>
      <c r="D7745" t="e">
        <f>IF(C7745=1,'Data Transformation'!$G$3+0.5*'Data Transformation'!$W$25,IF(C7746=1,D7746-'Data Transformation'!$W$25,FALSE))</f>
        <v>#NUM!</v>
      </c>
      <c r="E7745">
        <f t="array" ref="E7745">IF(ISLOGICAL(D7745),"",FREQUENCY(IF('Data Transformation'!$B$425:$B$8425='Bin Analysis'!$B7731,'Data Transformation'!$G$425:$G$8425),D7745))</f>
        <v>2001</v>
      </c>
      <c r="F7745">
        <f t="shared" si="966"/>
        <v>0</v>
      </c>
      <c r="G7745">
        <f>Weighting!$H$17</f>
        <v>0</v>
      </c>
      <c r="H7745">
        <f t="array" ref="H7745">FREQUENCY(IF('Data Transformation'!$B$4:$B$8425=B7731,'Data Transformation'!$G$4:$G$8425),'Bin Analysis'!$B7745)</f>
        <v>2073</v>
      </c>
      <c r="I7745">
        <f t="shared" si="967"/>
        <v>0</v>
      </c>
      <c r="J7745">
        <f t="shared" si="968"/>
        <v>0</v>
      </c>
      <c r="K7745">
        <f>J7745*Weighting!$W$17</f>
        <v>0</v>
      </c>
      <c r="M7745" s="14"/>
    </row>
    <row r="7746" spans="1:25" x14ac:dyDescent="0.55000000000000004">
      <c r="A7746" s="32" t="str">
        <f>IF(Weighting!$P$18&gt;0,B7746,"")</f>
        <v/>
      </c>
      <c r="B7746" t="e">
        <f>Weighting!$C$18</f>
        <v>#DIV/0!</v>
      </c>
      <c r="C7746" t="e">
        <f>Weighting!$F$18</f>
        <v>#NUM!</v>
      </c>
      <c r="D7746" t="e">
        <f>IF(C7746=1,'Data Transformation'!$G$3+0.5*'Data Transformation'!$W$25,IF(C7747=1,D7747-'Data Transformation'!$W$25,FALSE))</f>
        <v>#NUM!</v>
      </c>
      <c r="E7746">
        <f t="array" ref="E7746">IF(ISLOGICAL(D7746),"",FREQUENCY(IF('Data Transformation'!$B$425:$B$8425='Bin Analysis'!$B7731,'Data Transformation'!$G$425:$G$8425),D7746))</f>
        <v>2001</v>
      </c>
      <c r="F7746">
        <f t="shared" si="966"/>
        <v>0</v>
      </c>
      <c r="G7746">
        <f>Weighting!$H$18</f>
        <v>0</v>
      </c>
      <c r="H7746">
        <f t="array" ref="H7746">FREQUENCY(IF('Data Transformation'!$B$4:$B$8425=B7731,'Data Transformation'!$G$4:$G$8425),'Bin Analysis'!$B7746)</f>
        <v>2073</v>
      </c>
      <c r="I7746">
        <f t="shared" si="967"/>
        <v>0</v>
      </c>
      <c r="J7746">
        <f t="shared" si="968"/>
        <v>0</v>
      </c>
      <c r="K7746">
        <f>J7746*Weighting!$W$18</f>
        <v>0</v>
      </c>
      <c r="M7746" s="14"/>
    </row>
    <row r="7747" spans="1:25" x14ac:dyDescent="0.55000000000000004">
      <c r="A7747" s="32" t="str">
        <f>IF(Weighting!$P$19&gt;0,B7747,"")</f>
        <v/>
      </c>
      <c r="B7747" t="e">
        <f>Weighting!$C$19</f>
        <v>#DIV/0!</v>
      </c>
      <c r="C7747" t="e">
        <f>Weighting!$F$19</f>
        <v>#NUM!</v>
      </c>
      <c r="D7747" t="e">
        <f>IF(C7747=1,'Data Transformation'!$G$3+0.5*'Data Transformation'!$W$25,IF(C7748=1,D7748-'Data Transformation'!$W$25,FALSE))</f>
        <v>#NUM!</v>
      </c>
      <c r="E7747">
        <f t="array" ref="E7747">IF(ISLOGICAL(D7747),"",FREQUENCY(IF('Data Transformation'!$B$425:$B$8425='Bin Analysis'!$B7731,'Data Transformation'!$G$425:$G$8425),D7747))</f>
        <v>2001</v>
      </c>
      <c r="F7747">
        <f t="shared" si="966"/>
        <v>0</v>
      </c>
      <c r="G7747">
        <f>Weighting!$H$19</f>
        <v>0</v>
      </c>
      <c r="H7747">
        <f t="array" ref="H7747">FREQUENCY(IF('Data Transformation'!$B$4:$B$8425=B7731,'Data Transformation'!$G$4:$G$8425),'Bin Analysis'!$B7747)</f>
        <v>2073</v>
      </c>
      <c r="I7747">
        <f t="shared" si="967"/>
        <v>0</v>
      </c>
      <c r="J7747">
        <f t="shared" si="968"/>
        <v>0</v>
      </c>
      <c r="K7747">
        <f>J7747*Weighting!$W$19</f>
        <v>0</v>
      </c>
      <c r="M7747" s="14"/>
    </row>
    <row r="7748" spans="1:25" x14ac:dyDescent="0.55000000000000004">
      <c r="A7748" s="32" t="str">
        <f>IF(Weighting!$P$20&gt;0,B7748,"")</f>
        <v/>
      </c>
      <c r="B7748" t="e">
        <f>Weighting!$C$20</f>
        <v>#DIV/0!</v>
      </c>
      <c r="C7748" t="e">
        <f>Weighting!$F$20</f>
        <v>#NUM!</v>
      </c>
      <c r="D7748" t="e">
        <f>IF(C7748=1,'Data Transformation'!$G$3+0.5*'Data Transformation'!$W$25,IF(C7749=1,D7749-'Data Transformation'!$W$25,FALSE))</f>
        <v>#NUM!</v>
      </c>
      <c r="E7748">
        <f t="array" ref="E7748">IF(ISLOGICAL(D7748),"",FREQUENCY(IF('Data Transformation'!$B$425:$B$8425='Bin Analysis'!$B7731,'Data Transformation'!$G$425:$G$8425),D7748))</f>
        <v>2001</v>
      </c>
      <c r="F7748">
        <f t="shared" si="966"/>
        <v>0</v>
      </c>
      <c r="G7748">
        <f>Weighting!$H$20</f>
        <v>0</v>
      </c>
      <c r="H7748">
        <f t="array" ref="H7748">FREQUENCY(IF('Data Transformation'!$B$4:$B$8425=B7731,'Data Transformation'!$G$4:$G$8425),'Bin Analysis'!$B7748)</f>
        <v>2073</v>
      </c>
      <c r="I7748">
        <f t="shared" si="967"/>
        <v>0</v>
      </c>
      <c r="J7748">
        <f t="shared" si="968"/>
        <v>0</v>
      </c>
      <c r="K7748">
        <f>J7748*Weighting!$W$20</f>
        <v>0</v>
      </c>
      <c r="M7748" s="14"/>
    </row>
    <row r="7749" spans="1:25" x14ac:dyDescent="0.55000000000000004">
      <c r="A7749" s="32" t="str">
        <f>IF(Weighting!$P$21&gt;0,B7749,"")</f>
        <v/>
      </c>
      <c r="B7749" t="e">
        <f>Weighting!$C$21</f>
        <v>#DIV/0!</v>
      </c>
      <c r="C7749" t="e">
        <f>Weighting!$F$21</f>
        <v>#NUM!</v>
      </c>
      <c r="D7749" t="e">
        <f>IF(C7749=1,'Data Transformation'!$G$3+0.5*'Data Transformation'!$W$25,IF(C7750=1,D7750-'Data Transformation'!$W$25,FALSE))</f>
        <v>#NUM!</v>
      </c>
      <c r="E7749">
        <f t="array" ref="E7749">IF(ISLOGICAL(D7749),"",FREQUENCY(IF('Data Transformation'!$B$425:$B$8425='Bin Analysis'!$B7731,'Data Transformation'!$G$425:$G$8425),D7749))</f>
        <v>2001</v>
      </c>
      <c r="F7749">
        <f t="shared" si="966"/>
        <v>0</v>
      </c>
      <c r="G7749">
        <f>Weighting!$H$21</f>
        <v>0</v>
      </c>
      <c r="H7749">
        <f t="array" ref="H7749">FREQUENCY(IF('Data Transformation'!$B$4:$B$8425=B7731,'Data Transformation'!$G$4:$G$8425),'Bin Analysis'!$B7749)</f>
        <v>2073</v>
      </c>
      <c r="I7749">
        <f t="shared" si="967"/>
        <v>0</v>
      </c>
      <c r="J7749">
        <f t="shared" si="968"/>
        <v>0</v>
      </c>
      <c r="K7749">
        <f>J7749*Weighting!$W$21</f>
        <v>0</v>
      </c>
      <c r="M7749" s="14"/>
    </row>
    <row r="7750" spans="1:25" x14ac:dyDescent="0.55000000000000004">
      <c r="A7750" s="32" t="str">
        <f>IF(Weighting!$P$22&gt;0,B7750,"")</f>
        <v/>
      </c>
      <c r="B7750" t="e">
        <f>Weighting!$C$22</f>
        <v>#DIV/0!</v>
      </c>
      <c r="C7750" t="e">
        <f>Weighting!$F$22</f>
        <v>#NUM!</v>
      </c>
      <c r="D7750" t="e">
        <f>IF(C7750=1,'Data Transformation'!$G$3+0.5*'Data Transformation'!$W$25,IF(C7751=1,D7751-'Data Transformation'!$W$25,FALSE))</f>
        <v>#NUM!</v>
      </c>
      <c r="E7750">
        <f t="array" ref="E7750">IF(ISLOGICAL(D7750),"",FREQUENCY(IF('Data Transformation'!$B$425:$B$8425='Bin Analysis'!$B7731,'Data Transformation'!$G$425:$G$8425),D7750))</f>
        <v>2001</v>
      </c>
      <c r="F7750">
        <f t="shared" si="966"/>
        <v>0</v>
      </c>
      <c r="G7750">
        <f>Weighting!$H$22</f>
        <v>0</v>
      </c>
      <c r="H7750">
        <f t="array" ref="H7750">FREQUENCY(IF('Data Transformation'!$B$4:$B$8425=B7731,'Data Transformation'!$G$4:$G$8425),'Bin Analysis'!$B7750)</f>
        <v>2073</v>
      </c>
      <c r="I7750">
        <f t="shared" si="967"/>
        <v>0</v>
      </c>
      <c r="J7750">
        <f t="shared" si="968"/>
        <v>0</v>
      </c>
      <c r="K7750">
        <f>J7750*Weighting!$W$22</f>
        <v>0</v>
      </c>
      <c r="M7750" s="14"/>
    </row>
    <row r="7751" spans="1:25" x14ac:dyDescent="0.55000000000000004">
      <c r="A7751" s="32" t="str">
        <f>IF(Weighting!$P$23&gt;0,B7751,"")</f>
        <v/>
      </c>
      <c r="B7751" t="e">
        <f>Weighting!$C$23</f>
        <v>#DIV/0!</v>
      </c>
      <c r="C7751" t="e">
        <f>Weighting!$F$23</f>
        <v>#NUM!</v>
      </c>
      <c r="D7751" t="e">
        <f>IF(C7751=1,'Data Transformation'!$G$3+0.5*'Data Transformation'!$W$25,IF(C7752=1,D7752-'Data Transformation'!$W$25,FALSE))</f>
        <v>#NUM!</v>
      </c>
      <c r="E7751">
        <f t="array" ref="E7751">IF(ISLOGICAL(D7751),"",FREQUENCY(IF('Data Transformation'!$B$425:$B$8425='Bin Analysis'!$B7731,'Data Transformation'!$G$425:$G$8425),D7751))</f>
        <v>2001</v>
      </c>
      <c r="F7751">
        <f t="shared" si="966"/>
        <v>0</v>
      </c>
      <c r="G7751">
        <f>Weighting!$H$23</f>
        <v>0</v>
      </c>
      <c r="H7751">
        <f t="array" ref="H7751">FREQUENCY(IF('Data Transformation'!$B$4:$B$8425=B7731,'Data Transformation'!$G$4:$G$8425),'Bin Analysis'!$B7751)</f>
        <v>2073</v>
      </c>
      <c r="I7751">
        <f t="shared" si="967"/>
        <v>0</v>
      </c>
      <c r="J7751">
        <f t="shared" si="968"/>
        <v>0</v>
      </c>
      <c r="K7751">
        <f>J7751*Weighting!$W$23</f>
        <v>0</v>
      </c>
      <c r="M7751" s="14"/>
    </row>
    <row r="7752" spans="1:25" x14ac:dyDescent="0.55000000000000004">
      <c r="A7752" s="32" t="str">
        <f>IF(Weighting!$P$24&gt;0,B7752,"")</f>
        <v/>
      </c>
      <c r="B7752" t="e">
        <f>Weighting!$C$24</f>
        <v>#DIV/0!</v>
      </c>
      <c r="C7752" t="e">
        <f>Weighting!$F$24</f>
        <v>#NUM!</v>
      </c>
      <c r="D7752" t="e">
        <f>IF(C7752=1,'Data Transformation'!$G$3+0.5*'Data Transformation'!$W$25,IF(C7753=1,D7753-'Data Transformation'!$W$25,FALSE))</f>
        <v>#NUM!</v>
      </c>
      <c r="E7752">
        <f t="array" ref="E7752">IF(ISLOGICAL(D7752),"",FREQUENCY(IF('Data Transformation'!$B$425:$B$8425='Bin Analysis'!$B7731,'Data Transformation'!$G$425:$G$8425),D7752))</f>
        <v>2001</v>
      </c>
      <c r="F7752">
        <f t="shared" si="966"/>
        <v>0</v>
      </c>
      <c r="G7752">
        <f>Weighting!$H$24</f>
        <v>0</v>
      </c>
      <c r="H7752">
        <f t="array" ref="H7752">FREQUENCY(IF('Data Transformation'!$B$4:$B$8425=B7731,'Data Transformation'!$G$4:$G$8425),'Bin Analysis'!$B7752)</f>
        <v>2073</v>
      </c>
      <c r="I7752">
        <f t="shared" si="967"/>
        <v>0</v>
      </c>
      <c r="J7752">
        <f t="shared" si="968"/>
        <v>0</v>
      </c>
      <c r="K7752">
        <f>J7752*Weighting!$W$24</f>
        <v>0</v>
      </c>
      <c r="M7752" s="14"/>
    </row>
    <row r="7753" spans="1:25" x14ac:dyDescent="0.55000000000000004">
      <c r="A7753" s="32" t="str">
        <f>IF(Weighting!$P$25&gt;0,B7753,"")</f>
        <v/>
      </c>
      <c r="B7753" t="e">
        <f>Weighting!$C$25</f>
        <v>#DIV/0!</v>
      </c>
      <c r="C7753" t="e">
        <f>Weighting!$F$25</f>
        <v>#NUM!</v>
      </c>
      <c r="D7753" t="e">
        <f>IF(C7753=1,'Data Transformation'!$G$3+0.5*'Data Transformation'!$W$25,IF(C7754=1,D7754-'Data Transformation'!$W$25,FALSE))</f>
        <v>#NUM!</v>
      </c>
      <c r="E7753">
        <f t="array" ref="E7753">IF(ISLOGICAL(D7753),"",FREQUENCY(IF('Data Transformation'!$B$425:$B$8425='Bin Analysis'!$B7731,'Data Transformation'!$G$425:$G$8425),D7753))</f>
        <v>2001</v>
      </c>
      <c r="F7753">
        <f t="shared" si="966"/>
        <v>0</v>
      </c>
      <c r="G7753">
        <f>Weighting!$H$25</f>
        <v>0</v>
      </c>
      <c r="H7753">
        <f t="array" ref="H7753">FREQUENCY(IF('Data Transformation'!$B$4:$B$8425=B7731,'Data Transformation'!$G$4:$G$8425),'Bin Analysis'!$B7753)</f>
        <v>2073</v>
      </c>
      <c r="I7753">
        <f t="shared" si="967"/>
        <v>0</v>
      </c>
      <c r="J7753">
        <f t="shared" si="968"/>
        <v>0</v>
      </c>
      <c r="K7753">
        <f>J7753*Weighting!$W$25</f>
        <v>0</v>
      </c>
      <c r="M7753" s="14"/>
    </row>
    <row r="7754" spans="1:25" x14ac:dyDescent="0.55000000000000004">
      <c r="O7754"/>
      <c r="P7754"/>
      <c r="Q7754"/>
      <c r="R7754"/>
    </row>
    <row r="7755" spans="1:25" ht="23.35" x14ac:dyDescent="0.8">
      <c r="A7755" s="21" t="s">
        <v>0</v>
      </c>
      <c r="B7755" s="21" t="str">
        <f>IFERROR(VLOOKUP(C7755,'Data Transformation'!$L$6:$M$426,2,FALSE),"")</f>
        <v/>
      </c>
      <c r="C7755" s="21">
        <f>C7731+1</f>
        <v>323</v>
      </c>
      <c r="D7755" s="21"/>
      <c r="E7755" s="21"/>
      <c r="F7755" s="21"/>
      <c r="G7755" s="21"/>
      <c r="H7755" s="22"/>
      <c r="I7755" s="22"/>
      <c r="J7755" s="22"/>
      <c r="K7755" s="21"/>
      <c r="L7755" s="21" t="str">
        <f>B7755</f>
        <v/>
      </c>
      <c r="M7755" s="23" t="e">
        <f>INDEX('Data Transformation'!$O$4:$O$424,MATCH($B7755,'Data Transformation'!$M$4:$M$424,0),MATCH($M$2,'Data Transformation'!$O$3,0))</f>
        <v>#N/A</v>
      </c>
      <c r="N7755" s="27" t="e">
        <f>IF('Input and Summary Results'!$J$16="minimum",'Bin Analysis'!X7756/(M7755-1),'Bin Analysis'!Y7755/('Bin Analysis'!M7755-1))</f>
        <v>#N/A</v>
      </c>
      <c r="O7755" s="27" t="e">
        <f>IF(M7755=FALSE,NA(),(VLOOKUP(1,C7758:K7777,4,FALSE))/(M7755-1))</f>
        <v>#N/A</v>
      </c>
      <c r="P7755" s="27" t="e">
        <f>IF(M7755=FALSE,NA(),SUM(J7758:J7777)/Weighting!$S$5)</f>
        <v>#N/A</v>
      </c>
      <c r="Q7755" s="27" t="e">
        <f>IF(M7755=FALSE,NA(),SUM(K7758:K7777)/Weighting!$S$6)</f>
        <v>#N/A</v>
      </c>
      <c r="R7755" s="27" t="e">
        <f>IF(M7755=FALSE,NA(),(VLOOKUP(1,G7758:K7777,3,FALSE))/(M7755-1))</f>
        <v>#N/A</v>
      </c>
      <c r="S7755" s="22" t="e">
        <f>IF(M7755=FALSE,NA(),IF(SUM(J7758:J7777)=2,"yes","no"))</f>
        <v>#N/A</v>
      </c>
      <c r="X7755" s="2" cm="2">
        <f t="array" ref="X7755:X7756">FREQUENCY(IF('Data Transformation'!$B$425:$B$6424='Bin Analysis'!L7755,'Data Transformation'!$G$425:$G$6424),'Data Transformation'!$U$11)</f>
        <v>0</v>
      </c>
      <c r="Y7755" s="2" cm="2">
        <f t="array" ref="Y7755:Y7756">FREQUENCY(IF('Data Transformation'!$B$425:$B$6424='Bin Analysis'!L7755,'Data Transformation'!$G$425:$G$6424),'Data Transformation'!$U$12)</f>
        <v>0</v>
      </c>
    </row>
    <row r="7756" spans="1:25" x14ac:dyDescent="0.55000000000000004">
      <c r="A7756" s="14" t="s">
        <v>67</v>
      </c>
      <c r="B7756" t="s">
        <v>47</v>
      </c>
      <c r="C7756" t="s">
        <v>5</v>
      </c>
      <c r="D7756" t="s">
        <v>100</v>
      </c>
      <c r="E7756" t="s">
        <v>101</v>
      </c>
      <c r="F7756" t="s">
        <v>102</v>
      </c>
      <c r="G7756" t="s">
        <v>70</v>
      </c>
      <c r="H7756" t="s">
        <v>31</v>
      </c>
      <c r="I7756" t="s">
        <v>32</v>
      </c>
      <c r="J7756" t="s">
        <v>46</v>
      </c>
      <c r="K7756" s="14" t="s">
        <v>45</v>
      </c>
      <c r="M7756" s="14"/>
      <c r="X7756" s="2">
        <v>0</v>
      </c>
      <c r="Y7756" s="2">
        <v>0</v>
      </c>
    </row>
    <row r="7757" spans="1:25" x14ac:dyDescent="0.55000000000000004">
      <c r="A7757" s="32"/>
      <c r="D7757" t="e">
        <f>IF(C7757=1,'Data Transformation'!$G$3+0.5*'Data Transformation'!$W$25,IF(C7758=1,D7758-'Data Transformation'!$W$25,FALSE))</f>
        <v>#NUM!</v>
      </c>
      <c r="E7757">
        <f t="array" ref="E7757">IF(ISLOGICAL(D7757),"",FREQUENCY(IF('Data Transformation'!$B$425:$B$8425='Bin Analysis'!$B7755,'Data Transformation'!$G$425:$G$8425),D7757))</f>
        <v>2001</v>
      </c>
      <c r="F7757" t="e">
        <f>IF(ISLOGICAL(D7757),"",E7757-E7756)</f>
        <v>#VALUE!</v>
      </c>
      <c r="M7757" s="14"/>
    </row>
    <row r="7758" spans="1:25" x14ac:dyDescent="0.55000000000000004">
      <c r="A7758" s="32" t="e">
        <f>IF(Weighting!$P$6&gt;0,B7758,"")</f>
        <v>#NUM!</v>
      </c>
      <c r="B7758" t="e">
        <f>Weighting!$C$6</f>
        <v>#DIV/0!</v>
      </c>
      <c r="C7758" t="e">
        <f>Weighting!$F$6</f>
        <v>#NUM!</v>
      </c>
      <c r="D7758" t="e">
        <f>IF(C7758=1,'Data Transformation'!$G$3+0.5*'Data Transformation'!$W$25,IF(C7759=1,D7759-'Data Transformation'!$W$25,FALSE))</f>
        <v>#NUM!</v>
      </c>
      <c r="E7758">
        <f t="array" ref="E7758">IF(ISLOGICAL(D7758),"",FREQUENCY(IF('Data Transformation'!$B$425:$B$8425='Bin Analysis'!$B7755,'Data Transformation'!$G$425:$G$8425),D7758))</f>
        <v>2001</v>
      </c>
      <c r="F7758">
        <f>IF(ISLOGICAL(D7758),"",E7758-E7757)</f>
        <v>0</v>
      </c>
      <c r="G7758">
        <f>Weighting!$H$6</f>
        <v>1</v>
      </c>
      <c r="H7758">
        <f t="array" ref="H7758">FREQUENCY(IF('Data Transformation'!$B$4:$B$8425=B7755,'Data Transformation'!$G$4:$G$8425),'Bin Analysis'!$B7758)</f>
        <v>2073</v>
      </c>
      <c r="I7758">
        <f>H7758-H7757</f>
        <v>2073</v>
      </c>
      <c r="J7758">
        <f>IF(I7758=0,0,1)</f>
        <v>1</v>
      </c>
      <c r="K7758" t="e">
        <f>J7758*Weighting!$W$6</f>
        <v>#NUM!</v>
      </c>
      <c r="M7758" s="14"/>
    </row>
    <row r="7759" spans="1:25" x14ac:dyDescent="0.55000000000000004">
      <c r="A7759" s="32" t="str">
        <f>IF(Weighting!$P$7&gt;0,B7759,"")</f>
        <v/>
      </c>
      <c r="B7759" t="e">
        <f>Weighting!$C$7</f>
        <v>#DIV/0!</v>
      </c>
      <c r="C7759" t="e">
        <f>Weighting!$F$7</f>
        <v>#NUM!</v>
      </c>
      <c r="D7759" t="e">
        <f>IF(C7759=1,'Data Transformation'!$G$3+0.5*'Data Transformation'!$W$25,IF(C7760=1,D7760-'Data Transformation'!$W$25,FALSE))</f>
        <v>#NUM!</v>
      </c>
      <c r="E7759">
        <f t="array" ref="E7759">IF(ISLOGICAL(D7759),"",FREQUENCY(IF('Data Transformation'!$B$425:$B$8425='Bin Analysis'!$B7755,'Data Transformation'!$G$425:$G$8425),D7759))</f>
        <v>2001</v>
      </c>
      <c r="F7759">
        <f t="shared" ref="F7759:F7777" si="969">IF(ISLOGICAL(D7759),"",E7759-E7758)</f>
        <v>0</v>
      </c>
      <c r="G7759">
        <f>Weighting!$H$7</f>
        <v>0</v>
      </c>
      <c r="H7759">
        <f t="array" ref="H7759">FREQUENCY(IF('Data Transformation'!$B$4:$B$8425=B7755,'Data Transformation'!$G$4:$G$8425),'Bin Analysis'!$B7759)</f>
        <v>2073</v>
      </c>
      <c r="I7759">
        <f t="shared" ref="I7759:I7777" si="970">H7759-H7758</f>
        <v>0</v>
      </c>
      <c r="J7759">
        <f>IF(I7759=0,0,1)</f>
        <v>0</v>
      </c>
      <c r="K7759">
        <f>J7759*Weighting!$W$7</f>
        <v>0</v>
      </c>
      <c r="M7759" s="14"/>
    </row>
    <row r="7760" spans="1:25" x14ac:dyDescent="0.55000000000000004">
      <c r="A7760" s="32" t="str">
        <f>IF(Weighting!$P$8&gt;0,B7760,"")</f>
        <v/>
      </c>
      <c r="B7760" t="e">
        <f>Weighting!$C$8</f>
        <v>#DIV/0!</v>
      </c>
      <c r="C7760" t="e">
        <f>Weighting!$F$8</f>
        <v>#NUM!</v>
      </c>
      <c r="D7760" t="e">
        <f>IF(C7760=1,'Data Transformation'!$G$3+0.5*'Data Transformation'!$W$25,IF(C7761=1,D7761-'Data Transformation'!$W$25,FALSE))</f>
        <v>#NUM!</v>
      </c>
      <c r="E7760">
        <f t="array" ref="E7760">IF(ISLOGICAL(D7760),"",FREQUENCY(IF('Data Transformation'!$B$425:$B$8425='Bin Analysis'!$B7755,'Data Transformation'!$G$425:$G$8425),D7760))</f>
        <v>2001</v>
      </c>
      <c r="F7760">
        <f t="shared" si="969"/>
        <v>0</v>
      </c>
      <c r="G7760">
        <f>Weighting!$H$8</f>
        <v>0</v>
      </c>
      <c r="H7760">
        <f t="array" ref="H7760">FREQUENCY(IF('Data Transformation'!$B$4:$B$8425=B7755,'Data Transformation'!$G$4:$G$8425),'Bin Analysis'!$B7760)</f>
        <v>2073</v>
      </c>
      <c r="I7760">
        <f t="shared" si="970"/>
        <v>0</v>
      </c>
      <c r="J7760">
        <f t="shared" ref="J7760:J7777" si="971">IF(I7760=0,0,1)</f>
        <v>0</v>
      </c>
      <c r="K7760">
        <f>J7760*Weighting!$W$8</f>
        <v>0</v>
      </c>
      <c r="M7760" s="14"/>
    </row>
    <row r="7761" spans="1:13" x14ac:dyDescent="0.55000000000000004">
      <c r="A7761" s="32" t="str">
        <f>IF(Weighting!$P$9&gt;0,B7761,"")</f>
        <v/>
      </c>
      <c r="B7761" s="50" t="e">
        <f>Weighting!$C$9</f>
        <v>#DIV/0!</v>
      </c>
      <c r="C7761" t="e">
        <f>Weighting!$F$9</f>
        <v>#NUM!</v>
      </c>
      <c r="D7761" t="e">
        <f>IF(C7761=1,'Data Transformation'!$G$3+0.5*'Data Transformation'!$W$25,IF(C7762=1,D7762-'Data Transformation'!$W$25,FALSE))</f>
        <v>#NUM!</v>
      </c>
      <c r="E7761">
        <f t="array" ref="E7761">IF(ISLOGICAL(D7761),"",FREQUENCY(IF('Data Transformation'!$B$425:$B$8425='Bin Analysis'!$B7755,'Data Transformation'!$G$425:$G$8425),D7761))</f>
        <v>2001</v>
      </c>
      <c r="F7761">
        <f t="shared" si="969"/>
        <v>0</v>
      </c>
      <c r="G7761">
        <f>Weighting!$H$9</f>
        <v>0</v>
      </c>
      <c r="H7761">
        <f t="array" ref="H7761">FREQUENCY(IF('Data Transformation'!$B$4:$B$8425=B7755,'Data Transformation'!$G$4:$G$8425),'Bin Analysis'!$B7761)</f>
        <v>2073</v>
      </c>
      <c r="I7761">
        <f t="shared" si="970"/>
        <v>0</v>
      </c>
      <c r="J7761">
        <f t="shared" si="971"/>
        <v>0</v>
      </c>
      <c r="K7761">
        <f>J7761*Weighting!$W$9</f>
        <v>0</v>
      </c>
      <c r="M7761" s="14"/>
    </row>
    <row r="7762" spans="1:13" x14ac:dyDescent="0.55000000000000004">
      <c r="A7762" s="32" t="str">
        <f>IF(Weighting!$P$10&gt;0,B7762,"")</f>
        <v/>
      </c>
      <c r="B7762" t="e">
        <f>Weighting!$C$10</f>
        <v>#DIV/0!</v>
      </c>
      <c r="C7762" t="e">
        <f>Weighting!$F$10</f>
        <v>#NUM!</v>
      </c>
      <c r="D7762" t="e">
        <f>IF(C7762=1,'Data Transformation'!$G$3+0.5*'Data Transformation'!$W$25,IF(C7763=1,D7763-'Data Transformation'!$W$25,FALSE))</f>
        <v>#NUM!</v>
      </c>
      <c r="E7762">
        <f t="array" ref="E7762">IF(ISLOGICAL(D7762),"",FREQUENCY(IF('Data Transformation'!$B$425:$B$8425='Bin Analysis'!$B7755,'Data Transformation'!$G$425:$G$8425),D7762))</f>
        <v>2001</v>
      </c>
      <c r="F7762">
        <f t="shared" si="969"/>
        <v>0</v>
      </c>
      <c r="G7762">
        <f>Weighting!$H$10</f>
        <v>0</v>
      </c>
      <c r="H7762">
        <f t="array" ref="H7762">FREQUENCY(IF('Data Transformation'!$B$4:$B$8425=B7755,'Data Transformation'!$G$4:$G$8425),'Bin Analysis'!$B7762)</f>
        <v>2073</v>
      </c>
      <c r="I7762">
        <f t="shared" si="970"/>
        <v>0</v>
      </c>
      <c r="J7762">
        <f t="shared" si="971"/>
        <v>0</v>
      </c>
      <c r="K7762">
        <f>J7762*Weighting!$W$10</f>
        <v>0</v>
      </c>
      <c r="M7762" s="14"/>
    </row>
    <row r="7763" spans="1:13" x14ac:dyDescent="0.55000000000000004">
      <c r="A7763" s="32" t="str">
        <f>IF(Weighting!$P$11&gt;0,B7763,"")</f>
        <v/>
      </c>
      <c r="B7763" t="e">
        <f>Weighting!$C$11</f>
        <v>#DIV/0!</v>
      </c>
      <c r="C7763" t="e">
        <f>Weighting!$F$11</f>
        <v>#NUM!</v>
      </c>
      <c r="D7763" t="e">
        <f>IF(C7763=1,'Data Transformation'!$G$3+0.5*'Data Transformation'!$W$25,IF(C7764=1,D7764-'Data Transformation'!$W$25,FALSE))</f>
        <v>#NUM!</v>
      </c>
      <c r="E7763">
        <f t="array" ref="E7763">IF(ISLOGICAL(D7763),"",FREQUENCY(IF('Data Transformation'!$B$425:$B$8425='Bin Analysis'!$B7755,'Data Transformation'!$G$425:$G$8425),D7763))</f>
        <v>2001</v>
      </c>
      <c r="F7763">
        <f t="shared" si="969"/>
        <v>0</v>
      </c>
      <c r="G7763">
        <f>Weighting!$H$11</f>
        <v>0</v>
      </c>
      <c r="H7763">
        <f t="array" ref="H7763">FREQUENCY(IF('Data Transformation'!$B$4:$B$8425=B7755,'Data Transformation'!$G$4:$G$8425),'Bin Analysis'!$B7763)</f>
        <v>2073</v>
      </c>
      <c r="I7763">
        <f t="shared" si="970"/>
        <v>0</v>
      </c>
      <c r="J7763">
        <f t="shared" si="971"/>
        <v>0</v>
      </c>
      <c r="K7763">
        <f>J7763*Weighting!$W$11</f>
        <v>0</v>
      </c>
      <c r="M7763" s="14"/>
    </row>
    <row r="7764" spans="1:13" x14ac:dyDescent="0.55000000000000004">
      <c r="A7764" s="32" t="str">
        <f>IF(Weighting!$P$12&gt;0,B7764,"")</f>
        <v/>
      </c>
      <c r="B7764" t="e">
        <f>Weighting!$C$12</f>
        <v>#DIV/0!</v>
      </c>
      <c r="C7764" t="e">
        <f>Weighting!$F$12</f>
        <v>#NUM!</v>
      </c>
      <c r="D7764" t="e">
        <f>IF(C7764=1,'Data Transformation'!$G$3+0.5*'Data Transformation'!$W$25,IF(C7765=1,D7765-'Data Transformation'!$W$25,FALSE))</f>
        <v>#NUM!</v>
      </c>
      <c r="E7764">
        <f t="array" ref="E7764">IF(ISLOGICAL(D7764),"",FREQUENCY(IF('Data Transformation'!$B$425:$B$8425='Bin Analysis'!$B7755,'Data Transformation'!$G$425:$G$8425),D7764))</f>
        <v>2001</v>
      </c>
      <c r="F7764">
        <f t="shared" si="969"/>
        <v>0</v>
      </c>
      <c r="G7764">
        <f>Weighting!$H$12</f>
        <v>0</v>
      </c>
      <c r="H7764">
        <f t="array" ref="H7764">FREQUENCY(IF('Data Transformation'!$B$4:$B$8425=B7755,'Data Transformation'!$G$4:$G$8425),'Bin Analysis'!$B7764)</f>
        <v>2073</v>
      </c>
      <c r="I7764">
        <f t="shared" si="970"/>
        <v>0</v>
      </c>
      <c r="J7764">
        <f t="shared" si="971"/>
        <v>0</v>
      </c>
      <c r="K7764">
        <f>J7764*Weighting!$W$12</f>
        <v>0</v>
      </c>
      <c r="M7764" s="14"/>
    </row>
    <row r="7765" spans="1:13" x14ac:dyDescent="0.55000000000000004">
      <c r="A7765" s="32" t="str">
        <f>IF(Weighting!$P$13&gt;0,B7765,"")</f>
        <v/>
      </c>
      <c r="B7765" t="e">
        <f>Weighting!$C$13</f>
        <v>#DIV/0!</v>
      </c>
      <c r="C7765" t="e">
        <f>Weighting!$F$13</f>
        <v>#NUM!</v>
      </c>
      <c r="D7765" t="e">
        <f>IF(C7765=1,'Data Transformation'!$G$3+0.5*'Data Transformation'!$W$25,IF(C7766=1,D7766-'Data Transformation'!$W$25,FALSE))</f>
        <v>#NUM!</v>
      </c>
      <c r="E7765">
        <f t="array" ref="E7765">IF(ISLOGICAL(D7765),"",FREQUENCY(IF('Data Transformation'!$B$425:$B$8425='Bin Analysis'!$B7755,'Data Transformation'!$G$425:$G$8425),D7765))</f>
        <v>2001</v>
      </c>
      <c r="F7765">
        <f t="shared" si="969"/>
        <v>0</v>
      </c>
      <c r="G7765">
        <f>Weighting!$H$13</f>
        <v>0</v>
      </c>
      <c r="H7765">
        <f t="array" ref="H7765">FREQUENCY(IF('Data Transformation'!$B$4:$B$8425=B7755,'Data Transformation'!$G$4:$G$8425),'Bin Analysis'!$B7765)</f>
        <v>2073</v>
      </c>
      <c r="I7765">
        <f t="shared" si="970"/>
        <v>0</v>
      </c>
      <c r="J7765">
        <f t="shared" si="971"/>
        <v>0</v>
      </c>
      <c r="K7765">
        <f>J7765*Weighting!$W$13</f>
        <v>0</v>
      </c>
      <c r="M7765" s="14"/>
    </row>
    <row r="7766" spans="1:13" x14ac:dyDescent="0.55000000000000004">
      <c r="A7766" s="32" t="str">
        <f>IF(Weighting!$P$14&gt;0,B7766,"")</f>
        <v/>
      </c>
      <c r="B7766" t="e">
        <f>Weighting!$C$14</f>
        <v>#DIV/0!</v>
      </c>
      <c r="C7766" t="e">
        <f>Weighting!$F$14</f>
        <v>#NUM!</v>
      </c>
      <c r="D7766" t="e">
        <f>IF(C7766=1,'Data Transformation'!$G$3+0.5*'Data Transformation'!$W$25,IF(C7767=1,D7767-'Data Transformation'!$W$25,FALSE))</f>
        <v>#NUM!</v>
      </c>
      <c r="E7766">
        <f t="array" ref="E7766">IF(ISLOGICAL(D7766),"",FREQUENCY(IF('Data Transformation'!$B$425:$B$8425='Bin Analysis'!$B7755,'Data Transformation'!$G$425:$G$8425),D7766))</f>
        <v>2001</v>
      </c>
      <c r="F7766">
        <f t="shared" si="969"/>
        <v>0</v>
      </c>
      <c r="G7766">
        <f>Weighting!$H$14</f>
        <v>0</v>
      </c>
      <c r="H7766">
        <f t="array" ref="H7766">FREQUENCY(IF('Data Transformation'!$B$4:$B$8425=B7755,'Data Transformation'!$G$4:$G$8425),'Bin Analysis'!$B7766)</f>
        <v>2073</v>
      </c>
      <c r="I7766">
        <f t="shared" si="970"/>
        <v>0</v>
      </c>
      <c r="J7766">
        <f t="shared" si="971"/>
        <v>0</v>
      </c>
      <c r="K7766">
        <f>J7766*Weighting!$W$14</f>
        <v>0</v>
      </c>
      <c r="M7766" s="14"/>
    </row>
    <row r="7767" spans="1:13" x14ac:dyDescent="0.55000000000000004">
      <c r="A7767" s="32" t="str">
        <f>IF(Weighting!$P$15&gt;0,B7767,"")</f>
        <v/>
      </c>
      <c r="B7767" t="e">
        <f>Weighting!$C$15</f>
        <v>#DIV/0!</v>
      </c>
      <c r="C7767" t="e">
        <f>Weighting!$F$15</f>
        <v>#NUM!</v>
      </c>
      <c r="D7767" t="e">
        <f>IF(C7767=1,'Data Transformation'!$G$3+0.5*'Data Transformation'!$W$25,IF(C7768=1,D7768-'Data Transformation'!$W$25,FALSE))</f>
        <v>#NUM!</v>
      </c>
      <c r="E7767">
        <f t="array" ref="E7767">IF(ISLOGICAL(D7767),"",FREQUENCY(IF('Data Transformation'!$B$425:$B$8425='Bin Analysis'!$B7755,'Data Transformation'!$G$425:$G$8425),D7767))</f>
        <v>2001</v>
      </c>
      <c r="F7767">
        <f t="shared" si="969"/>
        <v>0</v>
      </c>
      <c r="G7767">
        <f>Weighting!$H$15</f>
        <v>0</v>
      </c>
      <c r="H7767">
        <f t="array" ref="H7767">FREQUENCY(IF('Data Transformation'!$B$4:$B$8425=B7755,'Data Transformation'!$G$4:$G$8425),'Bin Analysis'!$B7767)</f>
        <v>2073</v>
      </c>
      <c r="I7767">
        <f t="shared" si="970"/>
        <v>0</v>
      </c>
      <c r="J7767">
        <f t="shared" si="971"/>
        <v>0</v>
      </c>
      <c r="K7767">
        <f>J7767*Weighting!$W$15</f>
        <v>0</v>
      </c>
      <c r="M7767" s="14"/>
    </row>
    <row r="7768" spans="1:13" x14ac:dyDescent="0.55000000000000004">
      <c r="A7768" s="32" t="str">
        <f>IF(Weighting!$P$16&gt;0,B7768,"")</f>
        <v/>
      </c>
      <c r="B7768" t="e">
        <f>Weighting!$C$16</f>
        <v>#DIV/0!</v>
      </c>
      <c r="C7768" t="e">
        <f>Weighting!$F$16</f>
        <v>#NUM!</v>
      </c>
      <c r="D7768" t="e">
        <f>IF(C7768=1,'Data Transformation'!$G$3+0.5*'Data Transformation'!$W$25,IF(C7769=1,D7769-'Data Transformation'!$W$25,FALSE))</f>
        <v>#NUM!</v>
      </c>
      <c r="E7768">
        <f t="array" ref="E7768">IF(ISLOGICAL(D7768),"",FREQUENCY(IF('Data Transformation'!$B$425:$B$8425='Bin Analysis'!$B7755,'Data Transformation'!$G$425:$G$8425),D7768))</f>
        <v>2001</v>
      </c>
      <c r="F7768">
        <f t="shared" si="969"/>
        <v>0</v>
      </c>
      <c r="G7768">
        <f>Weighting!$H$16</f>
        <v>0</v>
      </c>
      <c r="H7768">
        <f t="array" ref="H7768">FREQUENCY(IF('Data Transformation'!$B$4:$B$8425=B7755,'Data Transformation'!$G$4:$G$8425),'Bin Analysis'!$B7768)</f>
        <v>2073</v>
      </c>
      <c r="I7768">
        <f t="shared" si="970"/>
        <v>0</v>
      </c>
      <c r="J7768">
        <f t="shared" si="971"/>
        <v>0</v>
      </c>
      <c r="K7768">
        <f>J7768*Weighting!$W$16</f>
        <v>0</v>
      </c>
      <c r="M7768" s="14"/>
    </row>
    <row r="7769" spans="1:13" x14ac:dyDescent="0.55000000000000004">
      <c r="A7769" s="32" t="str">
        <f>IF(Weighting!$P$17&gt;0,B7769,"")</f>
        <v/>
      </c>
      <c r="B7769" t="e">
        <f>Weighting!$C$17</f>
        <v>#DIV/0!</v>
      </c>
      <c r="C7769" t="e">
        <f>Weighting!$F$17</f>
        <v>#NUM!</v>
      </c>
      <c r="D7769" t="e">
        <f>IF(C7769=1,'Data Transformation'!$G$3+0.5*'Data Transformation'!$W$25,IF(C7770=1,D7770-'Data Transformation'!$W$25,FALSE))</f>
        <v>#NUM!</v>
      </c>
      <c r="E7769">
        <f t="array" ref="E7769">IF(ISLOGICAL(D7769),"",FREQUENCY(IF('Data Transformation'!$B$425:$B$8425='Bin Analysis'!$B7755,'Data Transformation'!$G$425:$G$8425),D7769))</f>
        <v>2001</v>
      </c>
      <c r="F7769">
        <f t="shared" si="969"/>
        <v>0</v>
      </c>
      <c r="G7769">
        <f>Weighting!$H$17</f>
        <v>0</v>
      </c>
      <c r="H7769">
        <f t="array" ref="H7769">FREQUENCY(IF('Data Transformation'!$B$4:$B$8425=B7755,'Data Transformation'!$G$4:$G$8425),'Bin Analysis'!$B7769)</f>
        <v>2073</v>
      </c>
      <c r="I7769">
        <f t="shared" si="970"/>
        <v>0</v>
      </c>
      <c r="J7769">
        <f t="shared" si="971"/>
        <v>0</v>
      </c>
      <c r="K7769">
        <f>J7769*Weighting!$W$17</f>
        <v>0</v>
      </c>
      <c r="M7769" s="14"/>
    </row>
    <row r="7770" spans="1:13" x14ac:dyDescent="0.55000000000000004">
      <c r="A7770" s="32" t="str">
        <f>IF(Weighting!$P$18&gt;0,B7770,"")</f>
        <v/>
      </c>
      <c r="B7770" t="e">
        <f>Weighting!$C$18</f>
        <v>#DIV/0!</v>
      </c>
      <c r="C7770" t="e">
        <f>Weighting!$F$18</f>
        <v>#NUM!</v>
      </c>
      <c r="D7770" t="e">
        <f>IF(C7770=1,'Data Transformation'!$G$3+0.5*'Data Transformation'!$W$25,IF(C7771=1,D7771-'Data Transformation'!$W$25,FALSE))</f>
        <v>#NUM!</v>
      </c>
      <c r="E7770">
        <f t="array" ref="E7770">IF(ISLOGICAL(D7770),"",FREQUENCY(IF('Data Transformation'!$B$425:$B$8425='Bin Analysis'!$B7755,'Data Transformation'!$G$425:$G$8425),D7770))</f>
        <v>2001</v>
      </c>
      <c r="F7770">
        <f t="shared" si="969"/>
        <v>0</v>
      </c>
      <c r="G7770">
        <f>Weighting!$H$18</f>
        <v>0</v>
      </c>
      <c r="H7770">
        <f t="array" ref="H7770">FREQUENCY(IF('Data Transformation'!$B$4:$B$8425=B7755,'Data Transformation'!$G$4:$G$8425),'Bin Analysis'!$B7770)</f>
        <v>2073</v>
      </c>
      <c r="I7770">
        <f t="shared" si="970"/>
        <v>0</v>
      </c>
      <c r="J7770">
        <f t="shared" si="971"/>
        <v>0</v>
      </c>
      <c r="K7770">
        <f>J7770*Weighting!$W$18</f>
        <v>0</v>
      </c>
      <c r="M7770" s="14"/>
    </row>
    <row r="7771" spans="1:13" x14ac:dyDescent="0.55000000000000004">
      <c r="A7771" s="32" t="str">
        <f>IF(Weighting!$P$19&gt;0,B7771,"")</f>
        <v/>
      </c>
      <c r="B7771" t="e">
        <f>Weighting!$C$19</f>
        <v>#DIV/0!</v>
      </c>
      <c r="C7771" t="e">
        <f>Weighting!$F$19</f>
        <v>#NUM!</v>
      </c>
      <c r="D7771" t="e">
        <f>IF(C7771=1,'Data Transformation'!$G$3+0.5*'Data Transformation'!$W$25,IF(C7772=1,D7772-'Data Transformation'!$W$25,FALSE))</f>
        <v>#NUM!</v>
      </c>
      <c r="E7771">
        <f t="array" ref="E7771">IF(ISLOGICAL(D7771),"",FREQUENCY(IF('Data Transformation'!$B$425:$B$8425='Bin Analysis'!$B7755,'Data Transformation'!$G$425:$G$8425),D7771))</f>
        <v>2001</v>
      </c>
      <c r="F7771">
        <f t="shared" si="969"/>
        <v>0</v>
      </c>
      <c r="G7771">
        <f>Weighting!$H$19</f>
        <v>0</v>
      </c>
      <c r="H7771">
        <f t="array" ref="H7771">FREQUENCY(IF('Data Transformation'!$B$4:$B$8425=B7755,'Data Transformation'!$G$4:$G$8425),'Bin Analysis'!$B7771)</f>
        <v>2073</v>
      </c>
      <c r="I7771">
        <f t="shared" si="970"/>
        <v>0</v>
      </c>
      <c r="J7771">
        <f t="shared" si="971"/>
        <v>0</v>
      </c>
      <c r="K7771">
        <f>J7771*Weighting!$W$19</f>
        <v>0</v>
      </c>
      <c r="M7771" s="14"/>
    </row>
    <row r="7772" spans="1:13" x14ac:dyDescent="0.55000000000000004">
      <c r="A7772" s="32" t="str">
        <f>IF(Weighting!$P$20&gt;0,B7772,"")</f>
        <v/>
      </c>
      <c r="B7772" t="e">
        <f>Weighting!$C$20</f>
        <v>#DIV/0!</v>
      </c>
      <c r="C7772" t="e">
        <f>Weighting!$F$20</f>
        <v>#NUM!</v>
      </c>
      <c r="D7772" t="e">
        <f>IF(C7772=1,'Data Transformation'!$G$3+0.5*'Data Transformation'!$W$25,IF(C7773=1,D7773-'Data Transformation'!$W$25,FALSE))</f>
        <v>#NUM!</v>
      </c>
      <c r="E7772">
        <f t="array" ref="E7772">IF(ISLOGICAL(D7772),"",FREQUENCY(IF('Data Transformation'!$B$425:$B$8425='Bin Analysis'!$B7755,'Data Transformation'!$G$425:$G$8425),D7772))</f>
        <v>2001</v>
      </c>
      <c r="F7772">
        <f t="shared" si="969"/>
        <v>0</v>
      </c>
      <c r="G7772">
        <f>Weighting!$H$20</f>
        <v>0</v>
      </c>
      <c r="H7772">
        <f t="array" ref="H7772">FREQUENCY(IF('Data Transformation'!$B$4:$B$8425=B7755,'Data Transformation'!$G$4:$G$8425),'Bin Analysis'!$B7772)</f>
        <v>2073</v>
      </c>
      <c r="I7772">
        <f t="shared" si="970"/>
        <v>0</v>
      </c>
      <c r="J7772">
        <f t="shared" si="971"/>
        <v>0</v>
      </c>
      <c r="K7772">
        <f>J7772*Weighting!$W$20</f>
        <v>0</v>
      </c>
      <c r="M7772" s="14"/>
    </row>
    <row r="7773" spans="1:13" x14ac:dyDescent="0.55000000000000004">
      <c r="A7773" s="32" t="str">
        <f>IF(Weighting!$P$21&gt;0,B7773,"")</f>
        <v/>
      </c>
      <c r="B7773" t="e">
        <f>Weighting!$C$21</f>
        <v>#DIV/0!</v>
      </c>
      <c r="C7773" t="e">
        <f>Weighting!$F$21</f>
        <v>#NUM!</v>
      </c>
      <c r="D7773" t="e">
        <f>IF(C7773=1,'Data Transformation'!$G$3+0.5*'Data Transformation'!$W$25,IF(C7774=1,D7774-'Data Transformation'!$W$25,FALSE))</f>
        <v>#NUM!</v>
      </c>
      <c r="E7773">
        <f t="array" ref="E7773">IF(ISLOGICAL(D7773),"",FREQUENCY(IF('Data Transformation'!$B$425:$B$8425='Bin Analysis'!$B7755,'Data Transformation'!$G$425:$G$8425),D7773))</f>
        <v>2001</v>
      </c>
      <c r="F7773">
        <f t="shared" si="969"/>
        <v>0</v>
      </c>
      <c r="G7773">
        <f>Weighting!$H$21</f>
        <v>0</v>
      </c>
      <c r="H7773">
        <f t="array" ref="H7773">FREQUENCY(IF('Data Transformation'!$B$4:$B$8425=B7755,'Data Transformation'!$G$4:$G$8425),'Bin Analysis'!$B7773)</f>
        <v>2073</v>
      </c>
      <c r="I7773">
        <f t="shared" si="970"/>
        <v>0</v>
      </c>
      <c r="J7773">
        <f t="shared" si="971"/>
        <v>0</v>
      </c>
      <c r="K7773">
        <f>J7773*Weighting!$W$21</f>
        <v>0</v>
      </c>
      <c r="M7773" s="14"/>
    </row>
    <row r="7774" spans="1:13" x14ac:dyDescent="0.55000000000000004">
      <c r="A7774" s="32" t="str">
        <f>IF(Weighting!$P$22&gt;0,B7774,"")</f>
        <v/>
      </c>
      <c r="B7774" t="e">
        <f>Weighting!$C$22</f>
        <v>#DIV/0!</v>
      </c>
      <c r="C7774" t="e">
        <f>Weighting!$F$22</f>
        <v>#NUM!</v>
      </c>
      <c r="D7774" t="e">
        <f>IF(C7774=1,'Data Transformation'!$G$3+0.5*'Data Transformation'!$W$25,IF(C7775=1,D7775-'Data Transformation'!$W$25,FALSE))</f>
        <v>#NUM!</v>
      </c>
      <c r="E7774">
        <f t="array" ref="E7774">IF(ISLOGICAL(D7774),"",FREQUENCY(IF('Data Transformation'!$B$425:$B$8425='Bin Analysis'!$B7755,'Data Transformation'!$G$425:$G$8425),D7774))</f>
        <v>2001</v>
      </c>
      <c r="F7774">
        <f t="shared" si="969"/>
        <v>0</v>
      </c>
      <c r="G7774">
        <f>Weighting!$H$22</f>
        <v>0</v>
      </c>
      <c r="H7774">
        <f t="array" ref="H7774">FREQUENCY(IF('Data Transformation'!$B$4:$B$8425=B7755,'Data Transformation'!$G$4:$G$8425),'Bin Analysis'!$B7774)</f>
        <v>2073</v>
      </c>
      <c r="I7774">
        <f t="shared" si="970"/>
        <v>0</v>
      </c>
      <c r="J7774">
        <f t="shared" si="971"/>
        <v>0</v>
      </c>
      <c r="K7774">
        <f>J7774*Weighting!$W$22</f>
        <v>0</v>
      </c>
      <c r="M7774" s="14"/>
    </row>
    <row r="7775" spans="1:13" x14ac:dyDescent="0.55000000000000004">
      <c r="A7775" s="32" t="str">
        <f>IF(Weighting!$P$23&gt;0,B7775,"")</f>
        <v/>
      </c>
      <c r="B7775" t="e">
        <f>Weighting!$C$23</f>
        <v>#DIV/0!</v>
      </c>
      <c r="C7775" t="e">
        <f>Weighting!$F$23</f>
        <v>#NUM!</v>
      </c>
      <c r="D7775" t="e">
        <f>IF(C7775=1,'Data Transformation'!$G$3+0.5*'Data Transformation'!$W$25,IF(C7776=1,D7776-'Data Transformation'!$W$25,FALSE))</f>
        <v>#NUM!</v>
      </c>
      <c r="E7775">
        <f t="array" ref="E7775">IF(ISLOGICAL(D7775),"",FREQUENCY(IF('Data Transformation'!$B$425:$B$8425='Bin Analysis'!$B7755,'Data Transformation'!$G$425:$G$8425),D7775))</f>
        <v>2001</v>
      </c>
      <c r="F7775">
        <f t="shared" si="969"/>
        <v>0</v>
      </c>
      <c r="G7775">
        <f>Weighting!$H$23</f>
        <v>0</v>
      </c>
      <c r="H7775">
        <f t="array" ref="H7775">FREQUENCY(IF('Data Transformation'!$B$4:$B$8425=B7755,'Data Transformation'!$G$4:$G$8425),'Bin Analysis'!$B7775)</f>
        <v>2073</v>
      </c>
      <c r="I7775">
        <f t="shared" si="970"/>
        <v>0</v>
      </c>
      <c r="J7775">
        <f t="shared" si="971"/>
        <v>0</v>
      </c>
      <c r="K7775">
        <f>J7775*Weighting!$W$23</f>
        <v>0</v>
      </c>
      <c r="M7775" s="14"/>
    </row>
    <row r="7776" spans="1:13" x14ac:dyDescent="0.55000000000000004">
      <c r="A7776" s="32" t="str">
        <f>IF(Weighting!$P$24&gt;0,B7776,"")</f>
        <v/>
      </c>
      <c r="B7776" t="e">
        <f>Weighting!$C$24</f>
        <v>#DIV/0!</v>
      </c>
      <c r="C7776" t="e">
        <f>Weighting!$F$24</f>
        <v>#NUM!</v>
      </c>
      <c r="D7776" t="e">
        <f>IF(C7776=1,'Data Transformation'!$G$3+0.5*'Data Transformation'!$W$25,IF(C7777=1,D7777-'Data Transformation'!$W$25,FALSE))</f>
        <v>#NUM!</v>
      </c>
      <c r="E7776">
        <f t="array" ref="E7776">IF(ISLOGICAL(D7776),"",FREQUENCY(IF('Data Transformation'!$B$425:$B$8425='Bin Analysis'!$B7755,'Data Transformation'!$G$425:$G$8425),D7776))</f>
        <v>2001</v>
      </c>
      <c r="F7776">
        <f t="shared" si="969"/>
        <v>0</v>
      </c>
      <c r="G7776">
        <f>Weighting!$H$24</f>
        <v>0</v>
      </c>
      <c r="H7776">
        <f t="array" ref="H7776">FREQUENCY(IF('Data Transformation'!$B$4:$B$8425=B7755,'Data Transformation'!$G$4:$G$8425),'Bin Analysis'!$B7776)</f>
        <v>2073</v>
      </c>
      <c r="I7776">
        <f t="shared" si="970"/>
        <v>0</v>
      </c>
      <c r="J7776">
        <f t="shared" si="971"/>
        <v>0</v>
      </c>
      <c r="K7776">
        <f>J7776*Weighting!$W$24</f>
        <v>0</v>
      </c>
      <c r="M7776" s="14"/>
    </row>
    <row r="7777" spans="1:25" x14ac:dyDescent="0.55000000000000004">
      <c r="A7777" s="32" t="str">
        <f>IF(Weighting!$P$25&gt;0,B7777,"")</f>
        <v/>
      </c>
      <c r="B7777" t="e">
        <f>Weighting!$C$25</f>
        <v>#DIV/0!</v>
      </c>
      <c r="C7777" t="e">
        <f>Weighting!$F$25</f>
        <v>#NUM!</v>
      </c>
      <c r="D7777" t="e">
        <f>IF(C7777=1,'Data Transformation'!$G$3+0.5*'Data Transformation'!$W$25,IF(C7778=1,D7778-'Data Transformation'!$W$25,FALSE))</f>
        <v>#NUM!</v>
      </c>
      <c r="E7777">
        <f t="array" ref="E7777">IF(ISLOGICAL(D7777),"",FREQUENCY(IF('Data Transformation'!$B$425:$B$8425='Bin Analysis'!$B7755,'Data Transformation'!$G$425:$G$8425),D7777))</f>
        <v>2001</v>
      </c>
      <c r="F7777">
        <f t="shared" si="969"/>
        <v>0</v>
      </c>
      <c r="G7777">
        <f>Weighting!$H$25</f>
        <v>0</v>
      </c>
      <c r="H7777">
        <f t="array" ref="H7777">FREQUENCY(IF('Data Transformation'!$B$4:$B$8425=B7755,'Data Transformation'!$G$4:$G$8425),'Bin Analysis'!$B7777)</f>
        <v>2073</v>
      </c>
      <c r="I7777">
        <f t="shared" si="970"/>
        <v>0</v>
      </c>
      <c r="J7777">
        <f t="shared" si="971"/>
        <v>0</v>
      </c>
      <c r="K7777">
        <f>J7777*Weighting!$W$25</f>
        <v>0</v>
      </c>
      <c r="M7777" s="14"/>
    </row>
    <row r="7778" spans="1:25" x14ac:dyDescent="0.55000000000000004">
      <c r="O7778"/>
      <c r="P7778"/>
      <c r="Q7778"/>
      <c r="R7778"/>
    </row>
    <row r="7779" spans="1:25" ht="23.35" x14ac:dyDescent="0.8">
      <c r="A7779" s="21" t="s">
        <v>0</v>
      </c>
      <c r="B7779" s="21" t="str">
        <f>IFERROR(VLOOKUP(C7779,'Data Transformation'!$L$6:$M$426,2,FALSE),"")</f>
        <v/>
      </c>
      <c r="C7779" s="21">
        <f>C7755+1</f>
        <v>324</v>
      </c>
      <c r="D7779" s="21"/>
      <c r="E7779" s="21"/>
      <c r="F7779" s="21"/>
      <c r="G7779" s="21"/>
      <c r="H7779" s="22"/>
      <c r="I7779" s="22"/>
      <c r="J7779" s="22"/>
      <c r="K7779" s="21"/>
      <c r="L7779" s="21" t="str">
        <f>B7779</f>
        <v/>
      </c>
      <c r="M7779" s="23" t="e">
        <f>INDEX('Data Transformation'!$O$4:$O$424,MATCH($B7779,'Data Transformation'!$M$4:$M$424,0),MATCH($M$2,'Data Transformation'!$O$3,0))</f>
        <v>#N/A</v>
      </c>
      <c r="N7779" s="27" t="e">
        <f>IF('Input and Summary Results'!$J$16="minimum",'Bin Analysis'!X7780/(M7779-1),'Bin Analysis'!Y7779/('Bin Analysis'!M7779-1))</f>
        <v>#N/A</v>
      </c>
      <c r="O7779" s="27" t="e">
        <f>IF(M7779=FALSE,NA(),(VLOOKUP(1,C7782:K7801,4,FALSE))/(M7779-1))</f>
        <v>#N/A</v>
      </c>
      <c r="P7779" s="27" t="e">
        <f>IF(M7779=FALSE,NA(),SUM(J7782:J7801)/Weighting!$S$5)</f>
        <v>#N/A</v>
      </c>
      <c r="Q7779" s="27" t="e">
        <f>IF(M7779=FALSE,NA(),SUM(K7782:K7801)/Weighting!$S$6)</f>
        <v>#N/A</v>
      </c>
      <c r="R7779" s="27" t="e">
        <f>IF(M7779=FALSE,NA(),(VLOOKUP(1,G7782:K7801,3,FALSE))/(M7779-1))</f>
        <v>#N/A</v>
      </c>
      <c r="S7779" s="22" t="e">
        <f>IF(M7779=FALSE,NA(),IF(SUM(J7782:J7801)=2,"yes","no"))</f>
        <v>#N/A</v>
      </c>
      <c r="X7779" s="2" cm="2">
        <f t="array" ref="X7779:X7780">FREQUENCY(IF('Data Transformation'!$B$425:$B$6424='Bin Analysis'!L7779,'Data Transformation'!$G$425:$G$6424),'Data Transformation'!$U$11)</f>
        <v>0</v>
      </c>
      <c r="Y7779" s="2" cm="2">
        <f t="array" ref="Y7779:Y7780">FREQUENCY(IF('Data Transformation'!$B$425:$B$6424='Bin Analysis'!L7779,'Data Transformation'!$G$425:$G$6424),'Data Transformation'!$U$12)</f>
        <v>0</v>
      </c>
    </row>
    <row r="7780" spans="1:25" x14ac:dyDescent="0.55000000000000004">
      <c r="A7780" s="14" t="s">
        <v>67</v>
      </c>
      <c r="B7780" t="s">
        <v>47</v>
      </c>
      <c r="C7780" t="s">
        <v>5</v>
      </c>
      <c r="D7780" t="s">
        <v>100</v>
      </c>
      <c r="E7780" t="s">
        <v>101</v>
      </c>
      <c r="F7780" t="s">
        <v>102</v>
      </c>
      <c r="G7780" t="s">
        <v>70</v>
      </c>
      <c r="H7780" t="s">
        <v>31</v>
      </c>
      <c r="I7780" t="s">
        <v>32</v>
      </c>
      <c r="J7780" t="s">
        <v>46</v>
      </c>
      <c r="K7780" s="14" t="s">
        <v>45</v>
      </c>
      <c r="M7780" s="14"/>
      <c r="X7780" s="2">
        <v>0</v>
      </c>
      <c r="Y7780" s="2">
        <v>0</v>
      </c>
    </row>
    <row r="7781" spans="1:25" x14ac:dyDescent="0.55000000000000004">
      <c r="A7781" s="32"/>
      <c r="D7781" t="e">
        <f>IF(C7781=1,'Data Transformation'!$G$3+0.5*'Data Transformation'!$W$25,IF(C7782=1,D7782-'Data Transformation'!$W$25,FALSE))</f>
        <v>#NUM!</v>
      </c>
      <c r="E7781">
        <f t="array" ref="E7781">IF(ISLOGICAL(D7781),"",FREQUENCY(IF('Data Transformation'!$B$425:$B$8425='Bin Analysis'!$B7779,'Data Transformation'!$G$425:$G$8425),D7781))</f>
        <v>2001</v>
      </c>
      <c r="F7781" t="e">
        <f>IF(ISLOGICAL(D7781),"",E7781-E7780)</f>
        <v>#VALUE!</v>
      </c>
      <c r="M7781" s="14"/>
    </row>
    <row r="7782" spans="1:25" x14ac:dyDescent="0.55000000000000004">
      <c r="A7782" s="32" t="e">
        <f>IF(Weighting!$P$6&gt;0,B7782,"")</f>
        <v>#NUM!</v>
      </c>
      <c r="B7782" t="e">
        <f>Weighting!$C$6</f>
        <v>#DIV/0!</v>
      </c>
      <c r="C7782" t="e">
        <f>Weighting!$F$6</f>
        <v>#NUM!</v>
      </c>
      <c r="D7782" t="e">
        <f>IF(C7782=1,'Data Transformation'!$G$3+0.5*'Data Transformation'!$W$25,IF(C7783=1,D7783-'Data Transformation'!$W$25,FALSE))</f>
        <v>#NUM!</v>
      </c>
      <c r="E7782">
        <f t="array" ref="E7782">IF(ISLOGICAL(D7782),"",FREQUENCY(IF('Data Transformation'!$B$425:$B$8425='Bin Analysis'!$B7779,'Data Transformation'!$G$425:$G$8425),D7782))</f>
        <v>2001</v>
      </c>
      <c r="F7782">
        <f>IF(ISLOGICAL(D7782),"",E7782-E7781)</f>
        <v>0</v>
      </c>
      <c r="G7782">
        <f>Weighting!$H$6</f>
        <v>1</v>
      </c>
      <c r="H7782">
        <f t="array" ref="H7782">FREQUENCY(IF('Data Transformation'!$B$4:$B$8425=B7779,'Data Transformation'!$G$4:$G$8425),'Bin Analysis'!$B7782)</f>
        <v>2073</v>
      </c>
      <c r="I7782">
        <f>H7782-H7781</f>
        <v>2073</v>
      </c>
      <c r="J7782">
        <f>IF(I7782=0,0,1)</f>
        <v>1</v>
      </c>
      <c r="K7782" t="e">
        <f>J7782*Weighting!$W$6</f>
        <v>#NUM!</v>
      </c>
      <c r="M7782" s="14"/>
    </row>
    <row r="7783" spans="1:25" x14ac:dyDescent="0.55000000000000004">
      <c r="A7783" s="32" t="str">
        <f>IF(Weighting!$P$7&gt;0,B7783,"")</f>
        <v/>
      </c>
      <c r="B7783" t="e">
        <f>Weighting!$C$7</f>
        <v>#DIV/0!</v>
      </c>
      <c r="C7783" t="e">
        <f>Weighting!$F$7</f>
        <v>#NUM!</v>
      </c>
      <c r="D7783" t="e">
        <f>IF(C7783=1,'Data Transformation'!$G$3+0.5*'Data Transformation'!$W$25,IF(C7784=1,D7784-'Data Transformation'!$W$25,FALSE))</f>
        <v>#NUM!</v>
      </c>
      <c r="E7783">
        <f t="array" ref="E7783">IF(ISLOGICAL(D7783),"",FREQUENCY(IF('Data Transformation'!$B$425:$B$8425='Bin Analysis'!$B7779,'Data Transformation'!$G$425:$G$8425),D7783))</f>
        <v>2001</v>
      </c>
      <c r="F7783">
        <f t="shared" ref="F7783:F7801" si="972">IF(ISLOGICAL(D7783),"",E7783-E7782)</f>
        <v>0</v>
      </c>
      <c r="G7783">
        <f>Weighting!$H$7</f>
        <v>0</v>
      </c>
      <c r="H7783">
        <f t="array" ref="H7783">FREQUENCY(IF('Data Transformation'!$B$4:$B$8425=B7779,'Data Transformation'!$G$4:$G$8425),'Bin Analysis'!$B7783)</f>
        <v>2073</v>
      </c>
      <c r="I7783">
        <f t="shared" ref="I7783:I7801" si="973">H7783-H7782</f>
        <v>0</v>
      </c>
      <c r="J7783">
        <f>IF(I7783=0,0,1)</f>
        <v>0</v>
      </c>
      <c r="K7783">
        <f>J7783*Weighting!$W$7</f>
        <v>0</v>
      </c>
      <c r="M7783" s="14"/>
    </row>
    <row r="7784" spans="1:25" x14ac:dyDescent="0.55000000000000004">
      <c r="A7784" s="32" t="str">
        <f>IF(Weighting!$P$8&gt;0,B7784,"")</f>
        <v/>
      </c>
      <c r="B7784" t="e">
        <f>Weighting!$C$8</f>
        <v>#DIV/0!</v>
      </c>
      <c r="C7784" t="e">
        <f>Weighting!$F$8</f>
        <v>#NUM!</v>
      </c>
      <c r="D7784" t="e">
        <f>IF(C7784=1,'Data Transformation'!$G$3+0.5*'Data Transformation'!$W$25,IF(C7785=1,D7785-'Data Transformation'!$W$25,FALSE))</f>
        <v>#NUM!</v>
      </c>
      <c r="E7784">
        <f t="array" ref="E7784">IF(ISLOGICAL(D7784),"",FREQUENCY(IF('Data Transformation'!$B$425:$B$8425='Bin Analysis'!$B7779,'Data Transformation'!$G$425:$G$8425),D7784))</f>
        <v>2001</v>
      </c>
      <c r="F7784">
        <f t="shared" si="972"/>
        <v>0</v>
      </c>
      <c r="G7784">
        <f>Weighting!$H$8</f>
        <v>0</v>
      </c>
      <c r="H7784">
        <f t="array" ref="H7784">FREQUENCY(IF('Data Transformation'!$B$4:$B$8425=B7779,'Data Transformation'!$G$4:$G$8425),'Bin Analysis'!$B7784)</f>
        <v>2073</v>
      </c>
      <c r="I7784">
        <f t="shared" si="973"/>
        <v>0</v>
      </c>
      <c r="J7784">
        <f t="shared" ref="J7784:J7801" si="974">IF(I7784=0,0,1)</f>
        <v>0</v>
      </c>
      <c r="K7784">
        <f>J7784*Weighting!$W$8</f>
        <v>0</v>
      </c>
      <c r="M7784" s="14"/>
    </row>
    <row r="7785" spans="1:25" x14ac:dyDescent="0.55000000000000004">
      <c r="A7785" s="32" t="str">
        <f>IF(Weighting!$P$9&gt;0,B7785,"")</f>
        <v/>
      </c>
      <c r="B7785" s="50" t="e">
        <f>Weighting!$C$9</f>
        <v>#DIV/0!</v>
      </c>
      <c r="C7785" t="e">
        <f>Weighting!$F$9</f>
        <v>#NUM!</v>
      </c>
      <c r="D7785" t="e">
        <f>IF(C7785=1,'Data Transformation'!$G$3+0.5*'Data Transformation'!$W$25,IF(C7786=1,D7786-'Data Transformation'!$W$25,FALSE))</f>
        <v>#NUM!</v>
      </c>
      <c r="E7785">
        <f t="array" ref="E7785">IF(ISLOGICAL(D7785),"",FREQUENCY(IF('Data Transformation'!$B$425:$B$8425='Bin Analysis'!$B7779,'Data Transformation'!$G$425:$G$8425),D7785))</f>
        <v>2001</v>
      </c>
      <c r="F7785">
        <f t="shared" si="972"/>
        <v>0</v>
      </c>
      <c r="G7785">
        <f>Weighting!$H$9</f>
        <v>0</v>
      </c>
      <c r="H7785">
        <f t="array" ref="H7785">FREQUENCY(IF('Data Transformation'!$B$4:$B$8425=B7779,'Data Transformation'!$G$4:$G$8425),'Bin Analysis'!$B7785)</f>
        <v>2073</v>
      </c>
      <c r="I7785">
        <f t="shared" si="973"/>
        <v>0</v>
      </c>
      <c r="J7785">
        <f t="shared" si="974"/>
        <v>0</v>
      </c>
      <c r="K7785">
        <f>J7785*Weighting!$W$9</f>
        <v>0</v>
      </c>
      <c r="M7785" s="14"/>
    </row>
    <row r="7786" spans="1:25" x14ac:dyDescent="0.55000000000000004">
      <c r="A7786" s="32" t="str">
        <f>IF(Weighting!$P$10&gt;0,B7786,"")</f>
        <v/>
      </c>
      <c r="B7786" t="e">
        <f>Weighting!$C$10</f>
        <v>#DIV/0!</v>
      </c>
      <c r="C7786" t="e">
        <f>Weighting!$F$10</f>
        <v>#NUM!</v>
      </c>
      <c r="D7786" t="e">
        <f>IF(C7786=1,'Data Transformation'!$G$3+0.5*'Data Transformation'!$W$25,IF(C7787=1,D7787-'Data Transformation'!$W$25,FALSE))</f>
        <v>#NUM!</v>
      </c>
      <c r="E7786">
        <f t="array" ref="E7786">IF(ISLOGICAL(D7786),"",FREQUENCY(IF('Data Transformation'!$B$425:$B$8425='Bin Analysis'!$B7779,'Data Transformation'!$G$425:$G$8425),D7786))</f>
        <v>2001</v>
      </c>
      <c r="F7786">
        <f t="shared" si="972"/>
        <v>0</v>
      </c>
      <c r="G7786">
        <f>Weighting!$H$10</f>
        <v>0</v>
      </c>
      <c r="H7786">
        <f t="array" ref="H7786">FREQUENCY(IF('Data Transformation'!$B$4:$B$8425=B7779,'Data Transformation'!$G$4:$G$8425),'Bin Analysis'!$B7786)</f>
        <v>2073</v>
      </c>
      <c r="I7786">
        <f t="shared" si="973"/>
        <v>0</v>
      </c>
      <c r="J7786">
        <f t="shared" si="974"/>
        <v>0</v>
      </c>
      <c r="K7786">
        <f>J7786*Weighting!$W$10</f>
        <v>0</v>
      </c>
      <c r="M7786" s="14"/>
    </row>
    <row r="7787" spans="1:25" x14ac:dyDescent="0.55000000000000004">
      <c r="A7787" s="32" t="str">
        <f>IF(Weighting!$P$11&gt;0,B7787,"")</f>
        <v/>
      </c>
      <c r="B7787" t="e">
        <f>Weighting!$C$11</f>
        <v>#DIV/0!</v>
      </c>
      <c r="C7787" t="e">
        <f>Weighting!$F$11</f>
        <v>#NUM!</v>
      </c>
      <c r="D7787" t="e">
        <f>IF(C7787=1,'Data Transformation'!$G$3+0.5*'Data Transformation'!$W$25,IF(C7788=1,D7788-'Data Transformation'!$W$25,FALSE))</f>
        <v>#NUM!</v>
      </c>
      <c r="E7787">
        <f t="array" ref="E7787">IF(ISLOGICAL(D7787),"",FREQUENCY(IF('Data Transformation'!$B$425:$B$8425='Bin Analysis'!$B7779,'Data Transformation'!$G$425:$G$8425),D7787))</f>
        <v>2001</v>
      </c>
      <c r="F7787">
        <f t="shared" si="972"/>
        <v>0</v>
      </c>
      <c r="G7787">
        <f>Weighting!$H$11</f>
        <v>0</v>
      </c>
      <c r="H7787">
        <f t="array" ref="H7787">FREQUENCY(IF('Data Transformation'!$B$4:$B$8425=B7779,'Data Transformation'!$G$4:$G$8425),'Bin Analysis'!$B7787)</f>
        <v>2073</v>
      </c>
      <c r="I7787">
        <f t="shared" si="973"/>
        <v>0</v>
      </c>
      <c r="J7787">
        <f t="shared" si="974"/>
        <v>0</v>
      </c>
      <c r="K7787">
        <f>J7787*Weighting!$W$11</f>
        <v>0</v>
      </c>
      <c r="M7787" s="14"/>
    </row>
    <row r="7788" spans="1:25" x14ac:dyDescent="0.55000000000000004">
      <c r="A7788" s="32" t="str">
        <f>IF(Weighting!$P$12&gt;0,B7788,"")</f>
        <v/>
      </c>
      <c r="B7788" t="e">
        <f>Weighting!$C$12</f>
        <v>#DIV/0!</v>
      </c>
      <c r="C7788" t="e">
        <f>Weighting!$F$12</f>
        <v>#NUM!</v>
      </c>
      <c r="D7788" t="e">
        <f>IF(C7788=1,'Data Transformation'!$G$3+0.5*'Data Transformation'!$W$25,IF(C7789=1,D7789-'Data Transformation'!$W$25,FALSE))</f>
        <v>#NUM!</v>
      </c>
      <c r="E7788">
        <f t="array" ref="E7788">IF(ISLOGICAL(D7788),"",FREQUENCY(IF('Data Transformation'!$B$425:$B$8425='Bin Analysis'!$B7779,'Data Transformation'!$G$425:$G$8425),D7788))</f>
        <v>2001</v>
      </c>
      <c r="F7788">
        <f t="shared" si="972"/>
        <v>0</v>
      </c>
      <c r="G7788">
        <f>Weighting!$H$12</f>
        <v>0</v>
      </c>
      <c r="H7788">
        <f t="array" ref="H7788">FREQUENCY(IF('Data Transformation'!$B$4:$B$8425=B7779,'Data Transformation'!$G$4:$G$8425),'Bin Analysis'!$B7788)</f>
        <v>2073</v>
      </c>
      <c r="I7788">
        <f t="shared" si="973"/>
        <v>0</v>
      </c>
      <c r="J7788">
        <f t="shared" si="974"/>
        <v>0</v>
      </c>
      <c r="K7788">
        <f>J7788*Weighting!$W$12</f>
        <v>0</v>
      </c>
      <c r="M7788" s="14"/>
    </row>
    <row r="7789" spans="1:25" x14ac:dyDescent="0.55000000000000004">
      <c r="A7789" s="32" t="str">
        <f>IF(Weighting!$P$13&gt;0,B7789,"")</f>
        <v/>
      </c>
      <c r="B7789" t="e">
        <f>Weighting!$C$13</f>
        <v>#DIV/0!</v>
      </c>
      <c r="C7789" t="e">
        <f>Weighting!$F$13</f>
        <v>#NUM!</v>
      </c>
      <c r="D7789" t="e">
        <f>IF(C7789=1,'Data Transformation'!$G$3+0.5*'Data Transformation'!$W$25,IF(C7790=1,D7790-'Data Transformation'!$W$25,FALSE))</f>
        <v>#NUM!</v>
      </c>
      <c r="E7789">
        <f t="array" ref="E7789">IF(ISLOGICAL(D7789),"",FREQUENCY(IF('Data Transformation'!$B$425:$B$8425='Bin Analysis'!$B7779,'Data Transformation'!$G$425:$G$8425),D7789))</f>
        <v>2001</v>
      </c>
      <c r="F7789">
        <f t="shared" si="972"/>
        <v>0</v>
      </c>
      <c r="G7789">
        <f>Weighting!$H$13</f>
        <v>0</v>
      </c>
      <c r="H7789">
        <f t="array" ref="H7789">FREQUENCY(IF('Data Transformation'!$B$4:$B$8425=B7779,'Data Transformation'!$G$4:$G$8425),'Bin Analysis'!$B7789)</f>
        <v>2073</v>
      </c>
      <c r="I7789">
        <f t="shared" si="973"/>
        <v>0</v>
      </c>
      <c r="J7789">
        <f t="shared" si="974"/>
        <v>0</v>
      </c>
      <c r="K7789">
        <f>J7789*Weighting!$W$13</f>
        <v>0</v>
      </c>
      <c r="M7789" s="14"/>
    </row>
    <row r="7790" spans="1:25" x14ac:dyDescent="0.55000000000000004">
      <c r="A7790" s="32" t="str">
        <f>IF(Weighting!$P$14&gt;0,B7790,"")</f>
        <v/>
      </c>
      <c r="B7790" t="e">
        <f>Weighting!$C$14</f>
        <v>#DIV/0!</v>
      </c>
      <c r="C7790" t="e">
        <f>Weighting!$F$14</f>
        <v>#NUM!</v>
      </c>
      <c r="D7790" t="e">
        <f>IF(C7790=1,'Data Transformation'!$G$3+0.5*'Data Transformation'!$W$25,IF(C7791=1,D7791-'Data Transformation'!$W$25,FALSE))</f>
        <v>#NUM!</v>
      </c>
      <c r="E7790">
        <f t="array" ref="E7790">IF(ISLOGICAL(D7790),"",FREQUENCY(IF('Data Transformation'!$B$425:$B$8425='Bin Analysis'!$B7779,'Data Transformation'!$G$425:$G$8425),D7790))</f>
        <v>2001</v>
      </c>
      <c r="F7790">
        <f t="shared" si="972"/>
        <v>0</v>
      </c>
      <c r="G7790">
        <f>Weighting!$H$14</f>
        <v>0</v>
      </c>
      <c r="H7790">
        <f t="array" ref="H7790">FREQUENCY(IF('Data Transformation'!$B$4:$B$8425=B7779,'Data Transformation'!$G$4:$G$8425),'Bin Analysis'!$B7790)</f>
        <v>2073</v>
      </c>
      <c r="I7790">
        <f t="shared" si="973"/>
        <v>0</v>
      </c>
      <c r="J7790">
        <f t="shared" si="974"/>
        <v>0</v>
      </c>
      <c r="K7790">
        <f>J7790*Weighting!$W$14</f>
        <v>0</v>
      </c>
      <c r="M7790" s="14"/>
    </row>
    <row r="7791" spans="1:25" x14ac:dyDescent="0.55000000000000004">
      <c r="A7791" s="32" t="str">
        <f>IF(Weighting!$P$15&gt;0,B7791,"")</f>
        <v/>
      </c>
      <c r="B7791" t="e">
        <f>Weighting!$C$15</f>
        <v>#DIV/0!</v>
      </c>
      <c r="C7791" t="e">
        <f>Weighting!$F$15</f>
        <v>#NUM!</v>
      </c>
      <c r="D7791" t="e">
        <f>IF(C7791=1,'Data Transformation'!$G$3+0.5*'Data Transformation'!$W$25,IF(C7792=1,D7792-'Data Transformation'!$W$25,FALSE))</f>
        <v>#NUM!</v>
      </c>
      <c r="E7791">
        <f t="array" ref="E7791">IF(ISLOGICAL(D7791),"",FREQUENCY(IF('Data Transformation'!$B$425:$B$8425='Bin Analysis'!$B7779,'Data Transformation'!$G$425:$G$8425),D7791))</f>
        <v>2001</v>
      </c>
      <c r="F7791">
        <f t="shared" si="972"/>
        <v>0</v>
      </c>
      <c r="G7791">
        <f>Weighting!$H$15</f>
        <v>0</v>
      </c>
      <c r="H7791">
        <f t="array" ref="H7791">FREQUENCY(IF('Data Transformation'!$B$4:$B$8425=B7779,'Data Transformation'!$G$4:$G$8425),'Bin Analysis'!$B7791)</f>
        <v>2073</v>
      </c>
      <c r="I7791">
        <f t="shared" si="973"/>
        <v>0</v>
      </c>
      <c r="J7791">
        <f t="shared" si="974"/>
        <v>0</v>
      </c>
      <c r="K7791">
        <f>J7791*Weighting!$W$15</f>
        <v>0</v>
      </c>
      <c r="M7791" s="14"/>
    </row>
    <row r="7792" spans="1:25" x14ac:dyDescent="0.55000000000000004">
      <c r="A7792" s="32" t="str">
        <f>IF(Weighting!$P$16&gt;0,B7792,"")</f>
        <v/>
      </c>
      <c r="B7792" t="e">
        <f>Weighting!$C$16</f>
        <v>#DIV/0!</v>
      </c>
      <c r="C7792" t="e">
        <f>Weighting!$F$16</f>
        <v>#NUM!</v>
      </c>
      <c r="D7792" t="e">
        <f>IF(C7792=1,'Data Transformation'!$G$3+0.5*'Data Transformation'!$W$25,IF(C7793=1,D7793-'Data Transformation'!$W$25,FALSE))</f>
        <v>#NUM!</v>
      </c>
      <c r="E7792">
        <f t="array" ref="E7792">IF(ISLOGICAL(D7792),"",FREQUENCY(IF('Data Transformation'!$B$425:$B$8425='Bin Analysis'!$B7779,'Data Transformation'!$G$425:$G$8425),D7792))</f>
        <v>2001</v>
      </c>
      <c r="F7792">
        <f t="shared" si="972"/>
        <v>0</v>
      </c>
      <c r="G7792">
        <f>Weighting!$H$16</f>
        <v>0</v>
      </c>
      <c r="H7792">
        <f t="array" ref="H7792">FREQUENCY(IF('Data Transformation'!$B$4:$B$8425=B7779,'Data Transformation'!$G$4:$G$8425),'Bin Analysis'!$B7792)</f>
        <v>2073</v>
      </c>
      <c r="I7792">
        <f t="shared" si="973"/>
        <v>0</v>
      </c>
      <c r="J7792">
        <f t="shared" si="974"/>
        <v>0</v>
      </c>
      <c r="K7792">
        <f>J7792*Weighting!$W$16</f>
        <v>0</v>
      </c>
      <c r="M7792" s="14"/>
    </row>
    <row r="7793" spans="1:25" x14ac:dyDescent="0.55000000000000004">
      <c r="A7793" s="32" t="str">
        <f>IF(Weighting!$P$17&gt;0,B7793,"")</f>
        <v/>
      </c>
      <c r="B7793" t="e">
        <f>Weighting!$C$17</f>
        <v>#DIV/0!</v>
      </c>
      <c r="C7793" t="e">
        <f>Weighting!$F$17</f>
        <v>#NUM!</v>
      </c>
      <c r="D7793" t="e">
        <f>IF(C7793=1,'Data Transformation'!$G$3+0.5*'Data Transformation'!$W$25,IF(C7794=1,D7794-'Data Transformation'!$W$25,FALSE))</f>
        <v>#NUM!</v>
      </c>
      <c r="E7793">
        <f t="array" ref="E7793">IF(ISLOGICAL(D7793),"",FREQUENCY(IF('Data Transformation'!$B$425:$B$8425='Bin Analysis'!$B7779,'Data Transformation'!$G$425:$G$8425),D7793))</f>
        <v>2001</v>
      </c>
      <c r="F7793">
        <f t="shared" si="972"/>
        <v>0</v>
      </c>
      <c r="G7793">
        <f>Weighting!$H$17</f>
        <v>0</v>
      </c>
      <c r="H7793">
        <f t="array" ref="H7793">FREQUENCY(IF('Data Transformation'!$B$4:$B$8425=B7779,'Data Transformation'!$G$4:$G$8425),'Bin Analysis'!$B7793)</f>
        <v>2073</v>
      </c>
      <c r="I7793">
        <f t="shared" si="973"/>
        <v>0</v>
      </c>
      <c r="J7793">
        <f t="shared" si="974"/>
        <v>0</v>
      </c>
      <c r="K7793">
        <f>J7793*Weighting!$W$17</f>
        <v>0</v>
      </c>
      <c r="M7793" s="14"/>
    </row>
    <row r="7794" spans="1:25" x14ac:dyDescent="0.55000000000000004">
      <c r="A7794" s="32" t="str">
        <f>IF(Weighting!$P$18&gt;0,B7794,"")</f>
        <v/>
      </c>
      <c r="B7794" t="e">
        <f>Weighting!$C$18</f>
        <v>#DIV/0!</v>
      </c>
      <c r="C7794" t="e">
        <f>Weighting!$F$18</f>
        <v>#NUM!</v>
      </c>
      <c r="D7794" t="e">
        <f>IF(C7794=1,'Data Transformation'!$G$3+0.5*'Data Transformation'!$W$25,IF(C7795=1,D7795-'Data Transformation'!$W$25,FALSE))</f>
        <v>#NUM!</v>
      </c>
      <c r="E7794">
        <f t="array" ref="E7794">IF(ISLOGICAL(D7794),"",FREQUENCY(IF('Data Transformation'!$B$425:$B$8425='Bin Analysis'!$B7779,'Data Transformation'!$G$425:$G$8425),D7794))</f>
        <v>2001</v>
      </c>
      <c r="F7794">
        <f t="shared" si="972"/>
        <v>0</v>
      </c>
      <c r="G7794">
        <f>Weighting!$H$18</f>
        <v>0</v>
      </c>
      <c r="H7794">
        <f t="array" ref="H7794">FREQUENCY(IF('Data Transformation'!$B$4:$B$8425=B7779,'Data Transformation'!$G$4:$G$8425),'Bin Analysis'!$B7794)</f>
        <v>2073</v>
      </c>
      <c r="I7794">
        <f t="shared" si="973"/>
        <v>0</v>
      </c>
      <c r="J7794">
        <f t="shared" si="974"/>
        <v>0</v>
      </c>
      <c r="K7794">
        <f>J7794*Weighting!$W$18</f>
        <v>0</v>
      </c>
      <c r="M7794" s="14"/>
    </row>
    <row r="7795" spans="1:25" x14ac:dyDescent="0.55000000000000004">
      <c r="A7795" s="32" t="str">
        <f>IF(Weighting!$P$19&gt;0,B7795,"")</f>
        <v/>
      </c>
      <c r="B7795" t="e">
        <f>Weighting!$C$19</f>
        <v>#DIV/0!</v>
      </c>
      <c r="C7795" t="e">
        <f>Weighting!$F$19</f>
        <v>#NUM!</v>
      </c>
      <c r="D7795" t="e">
        <f>IF(C7795=1,'Data Transformation'!$G$3+0.5*'Data Transformation'!$W$25,IF(C7796=1,D7796-'Data Transformation'!$W$25,FALSE))</f>
        <v>#NUM!</v>
      </c>
      <c r="E7795">
        <f t="array" ref="E7795">IF(ISLOGICAL(D7795),"",FREQUENCY(IF('Data Transformation'!$B$425:$B$8425='Bin Analysis'!$B7779,'Data Transformation'!$G$425:$G$8425),D7795))</f>
        <v>2001</v>
      </c>
      <c r="F7795">
        <f t="shared" si="972"/>
        <v>0</v>
      </c>
      <c r="G7795">
        <f>Weighting!$H$19</f>
        <v>0</v>
      </c>
      <c r="H7795">
        <f t="array" ref="H7795">FREQUENCY(IF('Data Transformation'!$B$4:$B$8425=B7779,'Data Transformation'!$G$4:$G$8425),'Bin Analysis'!$B7795)</f>
        <v>2073</v>
      </c>
      <c r="I7795">
        <f t="shared" si="973"/>
        <v>0</v>
      </c>
      <c r="J7795">
        <f t="shared" si="974"/>
        <v>0</v>
      </c>
      <c r="K7795">
        <f>J7795*Weighting!$W$19</f>
        <v>0</v>
      </c>
      <c r="M7795" s="14"/>
    </row>
    <row r="7796" spans="1:25" x14ac:dyDescent="0.55000000000000004">
      <c r="A7796" s="32" t="str">
        <f>IF(Weighting!$P$20&gt;0,B7796,"")</f>
        <v/>
      </c>
      <c r="B7796" t="e">
        <f>Weighting!$C$20</f>
        <v>#DIV/0!</v>
      </c>
      <c r="C7796" t="e">
        <f>Weighting!$F$20</f>
        <v>#NUM!</v>
      </c>
      <c r="D7796" t="e">
        <f>IF(C7796=1,'Data Transformation'!$G$3+0.5*'Data Transformation'!$W$25,IF(C7797=1,D7797-'Data Transformation'!$W$25,FALSE))</f>
        <v>#NUM!</v>
      </c>
      <c r="E7796">
        <f t="array" ref="E7796">IF(ISLOGICAL(D7796),"",FREQUENCY(IF('Data Transformation'!$B$425:$B$8425='Bin Analysis'!$B7779,'Data Transformation'!$G$425:$G$8425),D7796))</f>
        <v>2001</v>
      </c>
      <c r="F7796">
        <f t="shared" si="972"/>
        <v>0</v>
      </c>
      <c r="G7796">
        <f>Weighting!$H$20</f>
        <v>0</v>
      </c>
      <c r="H7796">
        <f t="array" ref="H7796">FREQUENCY(IF('Data Transformation'!$B$4:$B$8425=B7779,'Data Transformation'!$G$4:$G$8425),'Bin Analysis'!$B7796)</f>
        <v>2073</v>
      </c>
      <c r="I7796">
        <f t="shared" si="973"/>
        <v>0</v>
      </c>
      <c r="J7796">
        <f t="shared" si="974"/>
        <v>0</v>
      </c>
      <c r="K7796">
        <f>J7796*Weighting!$W$20</f>
        <v>0</v>
      </c>
      <c r="M7796" s="14"/>
    </row>
    <row r="7797" spans="1:25" x14ac:dyDescent="0.55000000000000004">
      <c r="A7797" s="32" t="str">
        <f>IF(Weighting!$P$21&gt;0,B7797,"")</f>
        <v/>
      </c>
      <c r="B7797" t="e">
        <f>Weighting!$C$21</f>
        <v>#DIV/0!</v>
      </c>
      <c r="C7797" t="e">
        <f>Weighting!$F$21</f>
        <v>#NUM!</v>
      </c>
      <c r="D7797" t="e">
        <f>IF(C7797=1,'Data Transformation'!$G$3+0.5*'Data Transformation'!$W$25,IF(C7798=1,D7798-'Data Transformation'!$W$25,FALSE))</f>
        <v>#NUM!</v>
      </c>
      <c r="E7797">
        <f t="array" ref="E7797">IF(ISLOGICAL(D7797),"",FREQUENCY(IF('Data Transformation'!$B$425:$B$8425='Bin Analysis'!$B7779,'Data Transformation'!$G$425:$G$8425),D7797))</f>
        <v>2001</v>
      </c>
      <c r="F7797">
        <f t="shared" si="972"/>
        <v>0</v>
      </c>
      <c r="G7797">
        <f>Weighting!$H$21</f>
        <v>0</v>
      </c>
      <c r="H7797">
        <f t="array" ref="H7797">FREQUENCY(IF('Data Transformation'!$B$4:$B$8425=B7779,'Data Transformation'!$G$4:$G$8425),'Bin Analysis'!$B7797)</f>
        <v>2073</v>
      </c>
      <c r="I7797">
        <f t="shared" si="973"/>
        <v>0</v>
      </c>
      <c r="J7797">
        <f t="shared" si="974"/>
        <v>0</v>
      </c>
      <c r="K7797">
        <f>J7797*Weighting!$W$21</f>
        <v>0</v>
      </c>
      <c r="M7797" s="14"/>
    </row>
    <row r="7798" spans="1:25" x14ac:dyDescent="0.55000000000000004">
      <c r="A7798" s="32" t="str">
        <f>IF(Weighting!$P$22&gt;0,B7798,"")</f>
        <v/>
      </c>
      <c r="B7798" t="e">
        <f>Weighting!$C$22</f>
        <v>#DIV/0!</v>
      </c>
      <c r="C7798" t="e">
        <f>Weighting!$F$22</f>
        <v>#NUM!</v>
      </c>
      <c r="D7798" t="e">
        <f>IF(C7798=1,'Data Transformation'!$G$3+0.5*'Data Transformation'!$W$25,IF(C7799=1,D7799-'Data Transformation'!$W$25,FALSE))</f>
        <v>#NUM!</v>
      </c>
      <c r="E7798">
        <f t="array" ref="E7798">IF(ISLOGICAL(D7798),"",FREQUENCY(IF('Data Transformation'!$B$425:$B$8425='Bin Analysis'!$B7779,'Data Transformation'!$G$425:$G$8425),D7798))</f>
        <v>2001</v>
      </c>
      <c r="F7798">
        <f t="shared" si="972"/>
        <v>0</v>
      </c>
      <c r="G7798">
        <f>Weighting!$H$22</f>
        <v>0</v>
      </c>
      <c r="H7798">
        <f t="array" ref="H7798">FREQUENCY(IF('Data Transformation'!$B$4:$B$8425=B7779,'Data Transformation'!$G$4:$G$8425),'Bin Analysis'!$B7798)</f>
        <v>2073</v>
      </c>
      <c r="I7798">
        <f t="shared" si="973"/>
        <v>0</v>
      </c>
      <c r="J7798">
        <f t="shared" si="974"/>
        <v>0</v>
      </c>
      <c r="K7798">
        <f>J7798*Weighting!$W$22</f>
        <v>0</v>
      </c>
      <c r="M7798" s="14"/>
    </row>
    <row r="7799" spans="1:25" x14ac:dyDescent="0.55000000000000004">
      <c r="A7799" s="32" t="str">
        <f>IF(Weighting!$P$23&gt;0,B7799,"")</f>
        <v/>
      </c>
      <c r="B7799" t="e">
        <f>Weighting!$C$23</f>
        <v>#DIV/0!</v>
      </c>
      <c r="C7799" t="e">
        <f>Weighting!$F$23</f>
        <v>#NUM!</v>
      </c>
      <c r="D7799" t="e">
        <f>IF(C7799=1,'Data Transformation'!$G$3+0.5*'Data Transformation'!$W$25,IF(C7800=1,D7800-'Data Transformation'!$W$25,FALSE))</f>
        <v>#NUM!</v>
      </c>
      <c r="E7799">
        <f t="array" ref="E7799">IF(ISLOGICAL(D7799),"",FREQUENCY(IF('Data Transformation'!$B$425:$B$8425='Bin Analysis'!$B7779,'Data Transformation'!$G$425:$G$8425),D7799))</f>
        <v>2001</v>
      </c>
      <c r="F7799">
        <f t="shared" si="972"/>
        <v>0</v>
      </c>
      <c r="G7799">
        <f>Weighting!$H$23</f>
        <v>0</v>
      </c>
      <c r="H7799">
        <f t="array" ref="H7799">FREQUENCY(IF('Data Transformation'!$B$4:$B$8425=B7779,'Data Transformation'!$G$4:$G$8425),'Bin Analysis'!$B7799)</f>
        <v>2073</v>
      </c>
      <c r="I7799">
        <f t="shared" si="973"/>
        <v>0</v>
      </c>
      <c r="J7799">
        <f t="shared" si="974"/>
        <v>0</v>
      </c>
      <c r="K7799">
        <f>J7799*Weighting!$W$23</f>
        <v>0</v>
      </c>
      <c r="M7799" s="14"/>
    </row>
    <row r="7800" spans="1:25" x14ac:dyDescent="0.55000000000000004">
      <c r="A7800" s="32" t="str">
        <f>IF(Weighting!$P$24&gt;0,B7800,"")</f>
        <v/>
      </c>
      <c r="B7800" t="e">
        <f>Weighting!$C$24</f>
        <v>#DIV/0!</v>
      </c>
      <c r="C7800" t="e">
        <f>Weighting!$F$24</f>
        <v>#NUM!</v>
      </c>
      <c r="D7800" t="e">
        <f>IF(C7800=1,'Data Transformation'!$G$3+0.5*'Data Transformation'!$W$25,IF(C7801=1,D7801-'Data Transformation'!$W$25,FALSE))</f>
        <v>#NUM!</v>
      </c>
      <c r="E7800">
        <f t="array" ref="E7800">IF(ISLOGICAL(D7800),"",FREQUENCY(IF('Data Transformation'!$B$425:$B$8425='Bin Analysis'!$B7779,'Data Transformation'!$G$425:$G$8425),D7800))</f>
        <v>2001</v>
      </c>
      <c r="F7800">
        <f t="shared" si="972"/>
        <v>0</v>
      </c>
      <c r="G7800">
        <f>Weighting!$H$24</f>
        <v>0</v>
      </c>
      <c r="H7800">
        <f t="array" ref="H7800">FREQUENCY(IF('Data Transformation'!$B$4:$B$8425=B7779,'Data Transformation'!$G$4:$G$8425),'Bin Analysis'!$B7800)</f>
        <v>2073</v>
      </c>
      <c r="I7800">
        <f t="shared" si="973"/>
        <v>0</v>
      </c>
      <c r="J7800">
        <f t="shared" si="974"/>
        <v>0</v>
      </c>
      <c r="K7800">
        <f>J7800*Weighting!$W$24</f>
        <v>0</v>
      </c>
      <c r="M7800" s="14"/>
    </row>
    <row r="7801" spans="1:25" x14ac:dyDescent="0.55000000000000004">
      <c r="A7801" s="32" t="str">
        <f>IF(Weighting!$P$25&gt;0,B7801,"")</f>
        <v/>
      </c>
      <c r="B7801" t="e">
        <f>Weighting!$C$25</f>
        <v>#DIV/0!</v>
      </c>
      <c r="C7801" t="e">
        <f>Weighting!$F$25</f>
        <v>#NUM!</v>
      </c>
      <c r="D7801" t="e">
        <f>IF(C7801=1,'Data Transformation'!$G$3+0.5*'Data Transformation'!$W$25,IF(C7802=1,D7802-'Data Transformation'!$W$25,FALSE))</f>
        <v>#NUM!</v>
      </c>
      <c r="E7801">
        <f t="array" ref="E7801">IF(ISLOGICAL(D7801),"",FREQUENCY(IF('Data Transformation'!$B$425:$B$8425='Bin Analysis'!$B7779,'Data Transformation'!$G$425:$G$8425),D7801))</f>
        <v>2001</v>
      </c>
      <c r="F7801">
        <f t="shared" si="972"/>
        <v>0</v>
      </c>
      <c r="G7801">
        <f>Weighting!$H$25</f>
        <v>0</v>
      </c>
      <c r="H7801">
        <f t="array" ref="H7801">FREQUENCY(IF('Data Transformation'!$B$4:$B$8425=B7779,'Data Transformation'!$G$4:$G$8425),'Bin Analysis'!$B7801)</f>
        <v>2073</v>
      </c>
      <c r="I7801">
        <f t="shared" si="973"/>
        <v>0</v>
      </c>
      <c r="J7801">
        <f t="shared" si="974"/>
        <v>0</v>
      </c>
      <c r="K7801">
        <f>J7801*Weighting!$W$25</f>
        <v>0</v>
      </c>
      <c r="M7801" s="14"/>
    </row>
    <row r="7802" spans="1:25" x14ac:dyDescent="0.55000000000000004">
      <c r="N7802" s="57"/>
      <c r="O7802"/>
      <c r="P7802"/>
      <c r="Q7802"/>
      <c r="R7802"/>
    </row>
    <row r="7803" spans="1:25" ht="23.35" x14ac:dyDescent="0.8">
      <c r="A7803" s="21" t="s">
        <v>0</v>
      </c>
      <c r="B7803" s="21" t="str">
        <f>IFERROR(VLOOKUP(C7803,'Data Transformation'!$L$6:$M$426,2,FALSE),"")</f>
        <v/>
      </c>
      <c r="C7803" s="21">
        <f>C7779+1</f>
        <v>325</v>
      </c>
      <c r="D7803" s="21"/>
      <c r="E7803" s="21"/>
      <c r="F7803" s="21"/>
      <c r="G7803" s="21"/>
      <c r="H7803" s="22"/>
      <c r="I7803" s="22"/>
      <c r="J7803" s="22"/>
      <c r="K7803" s="21"/>
      <c r="L7803" s="21" t="str">
        <f>B7803</f>
        <v/>
      </c>
      <c r="M7803" s="23" t="e">
        <f>INDEX('Data Transformation'!$O$4:$O$424,MATCH($B7803,'Data Transformation'!$M$4:$M$424,0),MATCH($M$2,'Data Transformation'!$O$3,0))</f>
        <v>#N/A</v>
      </c>
      <c r="N7803" s="27" t="e">
        <f>IF('Input and Summary Results'!$J$16="minimum",'Bin Analysis'!X7804/(M7803-1),'Bin Analysis'!Y7803/('Bin Analysis'!M7803-1))</f>
        <v>#N/A</v>
      </c>
      <c r="O7803" s="27" t="e">
        <f>IF(M7803=FALSE,NA(),(VLOOKUP(1,C7806:K7825,4,FALSE))/(M7803-1))</f>
        <v>#N/A</v>
      </c>
      <c r="P7803" s="27" t="e">
        <f>IF(M7803=FALSE,NA(),SUM(J7806:J7825)/Weighting!$S$5)</f>
        <v>#N/A</v>
      </c>
      <c r="Q7803" s="27" t="e">
        <f>IF(M7803=FALSE,NA(),SUM(K7806:K7825)/Weighting!$S$6)</f>
        <v>#N/A</v>
      </c>
      <c r="R7803" s="27" t="e">
        <f>IF(M7803=FALSE,NA(),(VLOOKUP(1,G7806:K7825,3,FALSE))/(M7803-1))</f>
        <v>#N/A</v>
      </c>
      <c r="S7803" s="22" t="e">
        <f>IF(M7803=FALSE,NA(),IF(SUM(J7806:J7825)=2,"yes","no"))</f>
        <v>#N/A</v>
      </c>
      <c r="X7803" s="2" cm="2">
        <f t="array" ref="X7803:X7804">FREQUENCY(IF('Data Transformation'!$B$425:$B$6424='Bin Analysis'!L7803,'Data Transformation'!$G$425:$G$6424),'Data Transformation'!$U$11)</f>
        <v>0</v>
      </c>
      <c r="Y7803" s="2" cm="2">
        <f t="array" ref="Y7803:Y7804">FREQUENCY(IF('Data Transformation'!$B$425:$B$6424='Bin Analysis'!L7803,'Data Transformation'!$G$425:$G$6424),'Data Transformation'!$U$12)</f>
        <v>0</v>
      </c>
    </row>
    <row r="7804" spans="1:25" x14ac:dyDescent="0.55000000000000004">
      <c r="A7804" s="14" t="s">
        <v>67</v>
      </c>
      <c r="B7804" t="s">
        <v>47</v>
      </c>
      <c r="C7804" t="s">
        <v>5</v>
      </c>
      <c r="D7804" t="s">
        <v>100</v>
      </c>
      <c r="E7804" t="s">
        <v>101</v>
      </c>
      <c r="F7804" t="s">
        <v>102</v>
      </c>
      <c r="G7804" t="s">
        <v>70</v>
      </c>
      <c r="H7804" t="s">
        <v>31</v>
      </c>
      <c r="I7804" t="s">
        <v>32</v>
      </c>
      <c r="J7804" t="s">
        <v>46</v>
      </c>
      <c r="K7804" s="14" t="s">
        <v>45</v>
      </c>
      <c r="M7804" s="14"/>
      <c r="X7804" s="2">
        <v>0</v>
      </c>
      <c r="Y7804" s="2">
        <v>0</v>
      </c>
    </row>
    <row r="7805" spans="1:25" x14ac:dyDescent="0.55000000000000004">
      <c r="A7805" s="32"/>
      <c r="D7805" t="e">
        <f>IF(C7805=1,'Data Transformation'!$G$3+0.5*'Data Transformation'!$W$25,IF(C7806=1,D7806-'Data Transformation'!$W$25,FALSE))</f>
        <v>#NUM!</v>
      </c>
      <c r="E7805">
        <f t="array" ref="E7805">IF(ISLOGICAL(D7805),"",FREQUENCY(IF('Data Transformation'!$B$425:$B$8425='Bin Analysis'!$B7803,'Data Transformation'!$G$425:$G$8425),D7805))</f>
        <v>2001</v>
      </c>
      <c r="F7805" t="e">
        <f>IF(ISLOGICAL(D7805),"",E7805-E7804)</f>
        <v>#VALUE!</v>
      </c>
      <c r="M7805" s="14"/>
    </row>
    <row r="7806" spans="1:25" x14ac:dyDescent="0.55000000000000004">
      <c r="A7806" s="32" t="e">
        <f>IF(Weighting!$P$6&gt;0,B7806,"")</f>
        <v>#NUM!</v>
      </c>
      <c r="B7806" t="e">
        <f>Weighting!$C$6</f>
        <v>#DIV/0!</v>
      </c>
      <c r="C7806" t="e">
        <f>Weighting!$F$6</f>
        <v>#NUM!</v>
      </c>
      <c r="D7806" t="e">
        <f>IF(C7806=1,'Data Transformation'!$G$3+0.5*'Data Transformation'!$W$25,IF(C7807=1,D7807-'Data Transformation'!$W$25,FALSE))</f>
        <v>#NUM!</v>
      </c>
      <c r="E7806">
        <f t="array" ref="E7806">IF(ISLOGICAL(D7806),"",FREQUENCY(IF('Data Transformation'!$B$425:$B$8425='Bin Analysis'!$B7803,'Data Transformation'!$G$425:$G$8425),D7806))</f>
        <v>2001</v>
      </c>
      <c r="F7806">
        <f>IF(ISLOGICAL(D7806),"",E7806-E7805)</f>
        <v>0</v>
      </c>
      <c r="G7806">
        <f>Weighting!$H$6</f>
        <v>1</v>
      </c>
      <c r="H7806">
        <f t="array" ref="H7806">FREQUENCY(IF('Data Transformation'!$B$4:$B$8425=B7803,'Data Transformation'!$G$4:$G$8425),'Bin Analysis'!$B7806)</f>
        <v>2073</v>
      </c>
      <c r="I7806">
        <f>H7806-H7805</f>
        <v>2073</v>
      </c>
      <c r="J7806">
        <f>IF(I7806=0,0,1)</f>
        <v>1</v>
      </c>
      <c r="K7806" t="e">
        <f>J7806*Weighting!$W$6</f>
        <v>#NUM!</v>
      </c>
      <c r="M7806" s="14"/>
    </row>
    <row r="7807" spans="1:25" x14ac:dyDescent="0.55000000000000004">
      <c r="A7807" s="32" t="str">
        <f>IF(Weighting!$P$7&gt;0,B7807,"")</f>
        <v/>
      </c>
      <c r="B7807" t="e">
        <f>Weighting!$C$7</f>
        <v>#DIV/0!</v>
      </c>
      <c r="C7807" t="e">
        <f>Weighting!$F$7</f>
        <v>#NUM!</v>
      </c>
      <c r="D7807" t="e">
        <f>IF(C7807=1,'Data Transformation'!$G$3+0.5*'Data Transformation'!$W$25,IF(C7808=1,D7808-'Data Transformation'!$W$25,FALSE))</f>
        <v>#NUM!</v>
      </c>
      <c r="E7807">
        <f t="array" ref="E7807">IF(ISLOGICAL(D7807),"",FREQUENCY(IF('Data Transformation'!$B$425:$B$8425='Bin Analysis'!$B7803,'Data Transformation'!$G$425:$G$8425),D7807))</f>
        <v>2001</v>
      </c>
      <c r="F7807">
        <f t="shared" ref="F7807:F7825" si="975">IF(ISLOGICAL(D7807),"",E7807-E7806)</f>
        <v>0</v>
      </c>
      <c r="G7807">
        <f>Weighting!$H$7</f>
        <v>0</v>
      </c>
      <c r="H7807">
        <f t="array" ref="H7807">FREQUENCY(IF('Data Transformation'!$B$4:$B$8425=B7803,'Data Transformation'!$G$4:$G$8425),'Bin Analysis'!$B7807)</f>
        <v>2073</v>
      </c>
      <c r="I7807">
        <f t="shared" ref="I7807:I7825" si="976">H7807-H7806</f>
        <v>0</v>
      </c>
      <c r="J7807">
        <f>IF(I7807=0,0,1)</f>
        <v>0</v>
      </c>
      <c r="K7807">
        <f>J7807*Weighting!$W$7</f>
        <v>0</v>
      </c>
      <c r="M7807" s="14"/>
    </row>
    <row r="7808" spans="1:25" x14ac:dyDescent="0.55000000000000004">
      <c r="A7808" s="32" t="str">
        <f>IF(Weighting!$P$8&gt;0,B7808,"")</f>
        <v/>
      </c>
      <c r="B7808" t="e">
        <f>Weighting!$C$8</f>
        <v>#DIV/0!</v>
      </c>
      <c r="C7808" t="e">
        <f>Weighting!$F$8</f>
        <v>#NUM!</v>
      </c>
      <c r="D7808" t="e">
        <f>IF(C7808=1,'Data Transformation'!$G$3+0.5*'Data Transformation'!$W$25,IF(C7809=1,D7809-'Data Transformation'!$W$25,FALSE))</f>
        <v>#NUM!</v>
      </c>
      <c r="E7808">
        <f t="array" ref="E7808">IF(ISLOGICAL(D7808),"",FREQUENCY(IF('Data Transformation'!$B$425:$B$8425='Bin Analysis'!$B7803,'Data Transformation'!$G$425:$G$8425),D7808))</f>
        <v>2001</v>
      </c>
      <c r="F7808">
        <f t="shared" si="975"/>
        <v>0</v>
      </c>
      <c r="G7808">
        <f>Weighting!$H$8</f>
        <v>0</v>
      </c>
      <c r="H7808">
        <f t="array" ref="H7808">FREQUENCY(IF('Data Transformation'!$B$4:$B$8425=B7803,'Data Transformation'!$G$4:$G$8425),'Bin Analysis'!$B7808)</f>
        <v>2073</v>
      </c>
      <c r="I7808">
        <f t="shared" si="976"/>
        <v>0</v>
      </c>
      <c r="J7808">
        <f t="shared" ref="J7808:J7825" si="977">IF(I7808=0,0,1)</f>
        <v>0</v>
      </c>
      <c r="K7808">
        <f>J7808*Weighting!$W$8</f>
        <v>0</v>
      </c>
      <c r="M7808" s="14"/>
    </row>
    <row r="7809" spans="1:13" x14ac:dyDescent="0.55000000000000004">
      <c r="A7809" s="32" t="str">
        <f>IF(Weighting!$P$9&gt;0,B7809,"")</f>
        <v/>
      </c>
      <c r="B7809" s="50" t="e">
        <f>Weighting!$C$9</f>
        <v>#DIV/0!</v>
      </c>
      <c r="C7809" t="e">
        <f>Weighting!$F$9</f>
        <v>#NUM!</v>
      </c>
      <c r="D7809" t="e">
        <f>IF(C7809=1,'Data Transformation'!$G$3+0.5*'Data Transformation'!$W$25,IF(C7810=1,D7810-'Data Transformation'!$W$25,FALSE))</f>
        <v>#NUM!</v>
      </c>
      <c r="E7809">
        <f t="array" ref="E7809">IF(ISLOGICAL(D7809),"",FREQUENCY(IF('Data Transformation'!$B$425:$B$8425='Bin Analysis'!$B7803,'Data Transformation'!$G$425:$G$8425),D7809))</f>
        <v>2001</v>
      </c>
      <c r="F7809">
        <f t="shared" si="975"/>
        <v>0</v>
      </c>
      <c r="G7809">
        <f>Weighting!$H$9</f>
        <v>0</v>
      </c>
      <c r="H7809">
        <f t="array" ref="H7809">FREQUENCY(IF('Data Transformation'!$B$4:$B$8425=B7803,'Data Transformation'!$G$4:$G$8425),'Bin Analysis'!$B7809)</f>
        <v>2073</v>
      </c>
      <c r="I7809">
        <f t="shared" si="976"/>
        <v>0</v>
      </c>
      <c r="J7809">
        <f t="shared" si="977"/>
        <v>0</v>
      </c>
      <c r="K7809">
        <f>J7809*Weighting!$W$9</f>
        <v>0</v>
      </c>
      <c r="M7809" s="14"/>
    </row>
    <row r="7810" spans="1:13" x14ac:dyDescent="0.55000000000000004">
      <c r="A7810" s="32" t="str">
        <f>IF(Weighting!$P$10&gt;0,B7810,"")</f>
        <v/>
      </c>
      <c r="B7810" t="e">
        <f>Weighting!$C$10</f>
        <v>#DIV/0!</v>
      </c>
      <c r="C7810" t="e">
        <f>Weighting!$F$10</f>
        <v>#NUM!</v>
      </c>
      <c r="D7810" t="e">
        <f>IF(C7810=1,'Data Transformation'!$G$3+0.5*'Data Transformation'!$W$25,IF(C7811=1,D7811-'Data Transformation'!$W$25,FALSE))</f>
        <v>#NUM!</v>
      </c>
      <c r="E7810">
        <f t="array" ref="E7810">IF(ISLOGICAL(D7810),"",FREQUENCY(IF('Data Transformation'!$B$425:$B$8425='Bin Analysis'!$B7803,'Data Transformation'!$G$425:$G$8425),D7810))</f>
        <v>2001</v>
      </c>
      <c r="F7810">
        <f t="shared" si="975"/>
        <v>0</v>
      </c>
      <c r="G7810">
        <f>Weighting!$H$10</f>
        <v>0</v>
      </c>
      <c r="H7810">
        <f t="array" ref="H7810">FREQUENCY(IF('Data Transformation'!$B$4:$B$8425=B7803,'Data Transformation'!$G$4:$G$8425),'Bin Analysis'!$B7810)</f>
        <v>2073</v>
      </c>
      <c r="I7810">
        <f t="shared" si="976"/>
        <v>0</v>
      </c>
      <c r="J7810">
        <f t="shared" si="977"/>
        <v>0</v>
      </c>
      <c r="K7810">
        <f>J7810*Weighting!$W$10</f>
        <v>0</v>
      </c>
      <c r="M7810" s="14"/>
    </row>
    <row r="7811" spans="1:13" x14ac:dyDescent="0.55000000000000004">
      <c r="A7811" s="32" t="str">
        <f>IF(Weighting!$P$11&gt;0,B7811,"")</f>
        <v/>
      </c>
      <c r="B7811" t="e">
        <f>Weighting!$C$11</f>
        <v>#DIV/0!</v>
      </c>
      <c r="C7811" t="e">
        <f>Weighting!$F$11</f>
        <v>#NUM!</v>
      </c>
      <c r="D7811" t="e">
        <f>IF(C7811=1,'Data Transformation'!$G$3+0.5*'Data Transformation'!$W$25,IF(C7812=1,D7812-'Data Transformation'!$W$25,FALSE))</f>
        <v>#NUM!</v>
      </c>
      <c r="E7811">
        <f t="array" ref="E7811">IF(ISLOGICAL(D7811),"",FREQUENCY(IF('Data Transformation'!$B$425:$B$8425='Bin Analysis'!$B7803,'Data Transformation'!$G$425:$G$8425),D7811))</f>
        <v>2001</v>
      </c>
      <c r="F7811">
        <f t="shared" si="975"/>
        <v>0</v>
      </c>
      <c r="G7811">
        <f>Weighting!$H$11</f>
        <v>0</v>
      </c>
      <c r="H7811">
        <f t="array" ref="H7811">FREQUENCY(IF('Data Transformation'!$B$4:$B$8425=B7803,'Data Transformation'!$G$4:$G$8425),'Bin Analysis'!$B7811)</f>
        <v>2073</v>
      </c>
      <c r="I7811">
        <f t="shared" si="976"/>
        <v>0</v>
      </c>
      <c r="J7811">
        <f t="shared" si="977"/>
        <v>0</v>
      </c>
      <c r="K7811">
        <f>J7811*Weighting!$W$11</f>
        <v>0</v>
      </c>
      <c r="M7811" s="14"/>
    </row>
    <row r="7812" spans="1:13" x14ac:dyDescent="0.55000000000000004">
      <c r="A7812" s="32" t="str">
        <f>IF(Weighting!$P$12&gt;0,B7812,"")</f>
        <v/>
      </c>
      <c r="B7812" t="e">
        <f>Weighting!$C$12</f>
        <v>#DIV/0!</v>
      </c>
      <c r="C7812" t="e">
        <f>Weighting!$F$12</f>
        <v>#NUM!</v>
      </c>
      <c r="D7812" t="e">
        <f>IF(C7812=1,'Data Transformation'!$G$3+0.5*'Data Transformation'!$W$25,IF(C7813=1,D7813-'Data Transformation'!$W$25,FALSE))</f>
        <v>#NUM!</v>
      </c>
      <c r="E7812">
        <f t="array" ref="E7812">IF(ISLOGICAL(D7812),"",FREQUENCY(IF('Data Transformation'!$B$425:$B$8425='Bin Analysis'!$B7803,'Data Transformation'!$G$425:$G$8425),D7812))</f>
        <v>2001</v>
      </c>
      <c r="F7812">
        <f t="shared" si="975"/>
        <v>0</v>
      </c>
      <c r="G7812">
        <f>Weighting!$H$12</f>
        <v>0</v>
      </c>
      <c r="H7812">
        <f t="array" ref="H7812">FREQUENCY(IF('Data Transformation'!$B$4:$B$8425=B7803,'Data Transformation'!$G$4:$G$8425),'Bin Analysis'!$B7812)</f>
        <v>2073</v>
      </c>
      <c r="I7812">
        <f t="shared" si="976"/>
        <v>0</v>
      </c>
      <c r="J7812">
        <f t="shared" si="977"/>
        <v>0</v>
      </c>
      <c r="K7812">
        <f>J7812*Weighting!$W$12</f>
        <v>0</v>
      </c>
      <c r="M7812" s="14"/>
    </row>
    <row r="7813" spans="1:13" x14ac:dyDescent="0.55000000000000004">
      <c r="A7813" s="32" t="str">
        <f>IF(Weighting!$P$13&gt;0,B7813,"")</f>
        <v/>
      </c>
      <c r="B7813" t="e">
        <f>Weighting!$C$13</f>
        <v>#DIV/0!</v>
      </c>
      <c r="C7813" t="e">
        <f>Weighting!$F$13</f>
        <v>#NUM!</v>
      </c>
      <c r="D7813" t="e">
        <f>IF(C7813=1,'Data Transformation'!$G$3+0.5*'Data Transformation'!$W$25,IF(C7814=1,D7814-'Data Transformation'!$W$25,FALSE))</f>
        <v>#NUM!</v>
      </c>
      <c r="E7813">
        <f t="array" ref="E7813">IF(ISLOGICAL(D7813),"",FREQUENCY(IF('Data Transformation'!$B$425:$B$8425='Bin Analysis'!$B7803,'Data Transformation'!$G$425:$G$8425),D7813))</f>
        <v>2001</v>
      </c>
      <c r="F7813">
        <f t="shared" si="975"/>
        <v>0</v>
      </c>
      <c r="G7813">
        <f>Weighting!$H$13</f>
        <v>0</v>
      </c>
      <c r="H7813">
        <f t="array" ref="H7813">FREQUENCY(IF('Data Transformation'!$B$4:$B$8425=B7803,'Data Transformation'!$G$4:$G$8425),'Bin Analysis'!$B7813)</f>
        <v>2073</v>
      </c>
      <c r="I7813">
        <f t="shared" si="976"/>
        <v>0</v>
      </c>
      <c r="J7813">
        <f t="shared" si="977"/>
        <v>0</v>
      </c>
      <c r="K7813">
        <f>J7813*Weighting!$W$13</f>
        <v>0</v>
      </c>
      <c r="M7813" s="14"/>
    </row>
    <row r="7814" spans="1:13" x14ac:dyDescent="0.55000000000000004">
      <c r="A7814" s="32" t="str">
        <f>IF(Weighting!$P$14&gt;0,B7814,"")</f>
        <v/>
      </c>
      <c r="B7814" t="e">
        <f>Weighting!$C$14</f>
        <v>#DIV/0!</v>
      </c>
      <c r="C7814" t="e">
        <f>Weighting!$F$14</f>
        <v>#NUM!</v>
      </c>
      <c r="D7814" t="e">
        <f>IF(C7814=1,'Data Transformation'!$G$3+0.5*'Data Transformation'!$W$25,IF(C7815=1,D7815-'Data Transformation'!$W$25,FALSE))</f>
        <v>#NUM!</v>
      </c>
      <c r="E7814">
        <f t="array" ref="E7814">IF(ISLOGICAL(D7814),"",FREQUENCY(IF('Data Transformation'!$B$425:$B$8425='Bin Analysis'!$B7803,'Data Transformation'!$G$425:$G$8425),D7814))</f>
        <v>2001</v>
      </c>
      <c r="F7814">
        <f t="shared" si="975"/>
        <v>0</v>
      </c>
      <c r="G7814">
        <f>Weighting!$H$14</f>
        <v>0</v>
      </c>
      <c r="H7814">
        <f t="array" ref="H7814">FREQUENCY(IF('Data Transformation'!$B$4:$B$8425=B7803,'Data Transformation'!$G$4:$G$8425),'Bin Analysis'!$B7814)</f>
        <v>2073</v>
      </c>
      <c r="I7814">
        <f t="shared" si="976"/>
        <v>0</v>
      </c>
      <c r="J7814">
        <f t="shared" si="977"/>
        <v>0</v>
      </c>
      <c r="K7814">
        <f>J7814*Weighting!$W$14</f>
        <v>0</v>
      </c>
      <c r="M7814" s="14"/>
    </row>
    <row r="7815" spans="1:13" x14ac:dyDescent="0.55000000000000004">
      <c r="A7815" s="32" t="str">
        <f>IF(Weighting!$P$15&gt;0,B7815,"")</f>
        <v/>
      </c>
      <c r="B7815" t="e">
        <f>Weighting!$C$15</f>
        <v>#DIV/0!</v>
      </c>
      <c r="C7815" t="e">
        <f>Weighting!$F$15</f>
        <v>#NUM!</v>
      </c>
      <c r="D7815" t="e">
        <f>IF(C7815=1,'Data Transformation'!$G$3+0.5*'Data Transformation'!$W$25,IF(C7816=1,D7816-'Data Transformation'!$W$25,FALSE))</f>
        <v>#NUM!</v>
      </c>
      <c r="E7815">
        <f t="array" ref="E7815">IF(ISLOGICAL(D7815),"",FREQUENCY(IF('Data Transformation'!$B$425:$B$8425='Bin Analysis'!$B7803,'Data Transformation'!$G$425:$G$8425),D7815))</f>
        <v>2001</v>
      </c>
      <c r="F7815">
        <f t="shared" si="975"/>
        <v>0</v>
      </c>
      <c r="G7815">
        <f>Weighting!$H$15</f>
        <v>0</v>
      </c>
      <c r="H7815">
        <f t="array" ref="H7815">FREQUENCY(IF('Data Transformation'!$B$4:$B$8425=B7803,'Data Transformation'!$G$4:$G$8425),'Bin Analysis'!$B7815)</f>
        <v>2073</v>
      </c>
      <c r="I7815">
        <f t="shared" si="976"/>
        <v>0</v>
      </c>
      <c r="J7815">
        <f t="shared" si="977"/>
        <v>0</v>
      </c>
      <c r="K7815">
        <f>J7815*Weighting!$W$15</f>
        <v>0</v>
      </c>
      <c r="M7815" s="14"/>
    </row>
    <row r="7816" spans="1:13" x14ac:dyDescent="0.55000000000000004">
      <c r="A7816" s="32" t="str">
        <f>IF(Weighting!$P$16&gt;0,B7816,"")</f>
        <v/>
      </c>
      <c r="B7816" t="e">
        <f>Weighting!$C$16</f>
        <v>#DIV/0!</v>
      </c>
      <c r="C7816" t="e">
        <f>Weighting!$F$16</f>
        <v>#NUM!</v>
      </c>
      <c r="D7816" t="e">
        <f>IF(C7816=1,'Data Transformation'!$G$3+0.5*'Data Transformation'!$W$25,IF(C7817=1,D7817-'Data Transformation'!$W$25,FALSE))</f>
        <v>#NUM!</v>
      </c>
      <c r="E7816">
        <f t="array" ref="E7816">IF(ISLOGICAL(D7816),"",FREQUENCY(IF('Data Transformation'!$B$425:$B$8425='Bin Analysis'!$B7803,'Data Transformation'!$G$425:$G$8425),D7816))</f>
        <v>2001</v>
      </c>
      <c r="F7816">
        <f t="shared" si="975"/>
        <v>0</v>
      </c>
      <c r="G7816">
        <f>Weighting!$H$16</f>
        <v>0</v>
      </c>
      <c r="H7816">
        <f t="array" ref="H7816">FREQUENCY(IF('Data Transformation'!$B$4:$B$8425=B7803,'Data Transformation'!$G$4:$G$8425),'Bin Analysis'!$B7816)</f>
        <v>2073</v>
      </c>
      <c r="I7816">
        <f t="shared" si="976"/>
        <v>0</v>
      </c>
      <c r="J7816">
        <f t="shared" si="977"/>
        <v>0</v>
      </c>
      <c r="K7816">
        <f>J7816*Weighting!$W$16</f>
        <v>0</v>
      </c>
      <c r="M7816" s="14"/>
    </row>
    <row r="7817" spans="1:13" x14ac:dyDescent="0.55000000000000004">
      <c r="A7817" s="32" t="str">
        <f>IF(Weighting!$P$17&gt;0,B7817,"")</f>
        <v/>
      </c>
      <c r="B7817" t="e">
        <f>Weighting!$C$17</f>
        <v>#DIV/0!</v>
      </c>
      <c r="C7817" t="e">
        <f>Weighting!$F$17</f>
        <v>#NUM!</v>
      </c>
      <c r="D7817" t="e">
        <f>IF(C7817=1,'Data Transformation'!$G$3+0.5*'Data Transformation'!$W$25,IF(C7818=1,D7818-'Data Transformation'!$W$25,FALSE))</f>
        <v>#NUM!</v>
      </c>
      <c r="E7817">
        <f t="array" ref="E7817">IF(ISLOGICAL(D7817),"",FREQUENCY(IF('Data Transformation'!$B$425:$B$8425='Bin Analysis'!$B7803,'Data Transformation'!$G$425:$G$8425),D7817))</f>
        <v>2001</v>
      </c>
      <c r="F7817">
        <f t="shared" si="975"/>
        <v>0</v>
      </c>
      <c r="G7817">
        <f>Weighting!$H$17</f>
        <v>0</v>
      </c>
      <c r="H7817">
        <f t="array" ref="H7817">FREQUENCY(IF('Data Transformation'!$B$4:$B$8425=B7803,'Data Transformation'!$G$4:$G$8425),'Bin Analysis'!$B7817)</f>
        <v>2073</v>
      </c>
      <c r="I7817">
        <f t="shared" si="976"/>
        <v>0</v>
      </c>
      <c r="J7817">
        <f t="shared" si="977"/>
        <v>0</v>
      </c>
      <c r="K7817">
        <f>J7817*Weighting!$W$17</f>
        <v>0</v>
      </c>
      <c r="M7817" s="14"/>
    </row>
    <row r="7818" spans="1:13" x14ac:dyDescent="0.55000000000000004">
      <c r="A7818" s="32" t="str">
        <f>IF(Weighting!$P$18&gt;0,B7818,"")</f>
        <v/>
      </c>
      <c r="B7818" t="e">
        <f>Weighting!$C$18</f>
        <v>#DIV/0!</v>
      </c>
      <c r="C7818" t="e">
        <f>Weighting!$F$18</f>
        <v>#NUM!</v>
      </c>
      <c r="D7818" t="e">
        <f>IF(C7818=1,'Data Transformation'!$G$3+0.5*'Data Transformation'!$W$25,IF(C7819=1,D7819-'Data Transformation'!$W$25,FALSE))</f>
        <v>#NUM!</v>
      </c>
      <c r="E7818">
        <f t="array" ref="E7818">IF(ISLOGICAL(D7818),"",FREQUENCY(IF('Data Transformation'!$B$425:$B$8425='Bin Analysis'!$B7803,'Data Transformation'!$G$425:$G$8425),D7818))</f>
        <v>2001</v>
      </c>
      <c r="F7818">
        <f t="shared" si="975"/>
        <v>0</v>
      </c>
      <c r="G7818">
        <f>Weighting!$H$18</f>
        <v>0</v>
      </c>
      <c r="H7818">
        <f t="array" ref="H7818">FREQUENCY(IF('Data Transformation'!$B$4:$B$8425=B7803,'Data Transformation'!$G$4:$G$8425),'Bin Analysis'!$B7818)</f>
        <v>2073</v>
      </c>
      <c r="I7818">
        <f t="shared" si="976"/>
        <v>0</v>
      </c>
      <c r="J7818">
        <f t="shared" si="977"/>
        <v>0</v>
      </c>
      <c r="K7818">
        <f>J7818*Weighting!$W$18</f>
        <v>0</v>
      </c>
      <c r="M7818" s="14"/>
    </row>
    <row r="7819" spans="1:13" x14ac:dyDescent="0.55000000000000004">
      <c r="A7819" s="32" t="str">
        <f>IF(Weighting!$P$19&gt;0,B7819,"")</f>
        <v/>
      </c>
      <c r="B7819" t="e">
        <f>Weighting!$C$19</f>
        <v>#DIV/0!</v>
      </c>
      <c r="C7819" t="e">
        <f>Weighting!$F$19</f>
        <v>#NUM!</v>
      </c>
      <c r="D7819" t="e">
        <f>IF(C7819=1,'Data Transformation'!$G$3+0.5*'Data Transformation'!$W$25,IF(C7820=1,D7820-'Data Transformation'!$W$25,FALSE))</f>
        <v>#NUM!</v>
      </c>
      <c r="E7819">
        <f t="array" ref="E7819">IF(ISLOGICAL(D7819),"",FREQUENCY(IF('Data Transformation'!$B$425:$B$8425='Bin Analysis'!$B7803,'Data Transformation'!$G$425:$G$8425),D7819))</f>
        <v>2001</v>
      </c>
      <c r="F7819">
        <f t="shared" si="975"/>
        <v>0</v>
      </c>
      <c r="G7819">
        <f>Weighting!$H$19</f>
        <v>0</v>
      </c>
      <c r="H7819">
        <f t="array" ref="H7819">FREQUENCY(IF('Data Transformation'!$B$4:$B$8425=B7803,'Data Transformation'!$G$4:$G$8425),'Bin Analysis'!$B7819)</f>
        <v>2073</v>
      </c>
      <c r="I7819">
        <f t="shared" si="976"/>
        <v>0</v>
      </c>
      <c r="J7819">
        <f t="shared" si="977"/>
        <v>0</v>
      </c>
      <c r="K7819">
        <f>J7819*Weighting!$W$19</f>
        <v>0</v>
      </c>
      <c r="M7819" s="14"/>
    </row>
    <row r="7820" spans="1:13" x14ac:dyDescent="0.55000000000000004">
      <c r="A7820" s="32" t="str">
        <f>IF(Weighting!$P$20&gt;0,B7820,"")</f>
        <v/>
      </c>
      <c r="B7820" t="e">
        <f>Weighting!$C$20</f>
        <v>#DIV/0!</v>
      </c>
      <c r="C7820" t="e">
        <f>Weighting!$F$20</f>
        <v>#NUM!</v>
      </c>
      <c r="D7820" t="e">
        <f>IF(C7820=1,'Data Transformation'!$G$3+0.5*'Data Transformation'!$W$25,IF(C7821=1,D7821-'Data Transformation'!$W$25,FALSE))</f>
        <v>#NUM!</v>
      </c>
      <c r="E7820">
        <f t="array" ref="E7820">IF(ISLOGICAL(D7820),"",FREQUENCY(IF('Data Transformation'!$B$425:$B$8425='Bin Analysis'!$B7803,'Data Transformation'!$G$425:$G$8425),D7820))</f>
        <v>2001</v>
      </c>
      <c r="F7820">
        <f t="shared" si="975"/>
        <v>0</v>
      </c>
      <c r="G7820">
        <f>Weighting!$H$20</f>
        <v>0</v>
      </c>
      <c r="H7820">
        <f t="array" ref="H7820">FREQUENCY(IF('Data Transformation'!$B$4:$B$8425=B7803,'Data Transformation'!$G$4:$G$8425),'Bin Analysis'!$B7820)</f>
        <v>2073</v>
      </c>
      <c r="I7820">
        <f t="shared" si="976"/>
        <v>0</v>
      </c>
      <c r="J7820">
        <f t="shared" si="977"/>
        <v>0</v>
      </c>
      <c r="K7820">
        <f>J7820*Weighting!$W$20</f>
        <v>0</v>
      </c>
      <c r="M7820" s="14"/>
    </row>
    <row r="7821" spans="1:13" x14ac:dyDescent="0.55000000000000004">
      <c r="A7821" s="32" t="str">
        <f>IF(Weighting!$P$21&gt;0,B7821,"")</f>
        <v/>
      </c>
      <c r="B7821" t="e">
        <f>Weighting!$C$21</f>
        <v>#DIV/0!</v>
      </c>
      <c r="C7821" t="e">
        <f>Weighting!$F$21</f>
        <v>#NUM!</v>
      </c>
      <c r="D7821" t="e">
        <f>IF(C7821=1,'Data Transformation'!$G$3+0.5*'Data Transformation'!$W$25,IF(C7822=1,D7822-'Data Transformation'!$W$25,FALSE))</f>
        <v>#NUM!</v>
      </c>
      <c r="E7821">
        <f t="array" ref="E7821">IF(ISLOGICAL(D7821),"",FREQUENCY(IF('Data Transformation'!$B$425:$B$8425='Bin Analysis'!$B7803,'Data Transformation'!$G$425:$G$8425),D7821))</f>
        <v>2001</v>
      </c>
      <c r="F7821">
        <f t="shared" si="975"/>
        <v>0</v>
      </c>
      <c r="G7821">
        <f>Weighting!$H$21</f>
        <v>0</v>
      </c>
      <c r="H7821">
        <f t="array" ref="H7821">FREQUENCY(IF('Data Transformation'!$B$4:$B$8425=B7803,'Data Transformation'!$G$4:$G$8425),'Bin Analysis'!$B7821)</f>
        <v>2073</v>
      </c>
      <c r="I7821">
        <f t="shared" si="976"/>
        <v>0</v>
      </c>
      <c r="J7821">
        <f t="shared" si="977"/>
        <v>0</v>
      </c>
      <c r="K7821">
        <f>J7821*Weighting!$W$21</f>
        <v>0</v>
      </c>
      <c r="M7821" s="14"/>
    </row>
    <row r="7822" spans="1:13" x14ac:dyDescent="0.55000000000000004">
      <c r="A7822" s="32" t="str">
        <f>IF(Weighting!$P$22&gt;0,B7822,"")</f>
        <v/>
      </c>
      <c r="B7822" t="e">
        <f>Weighting!$C$22</f>
        <v>#DIV/0!</v>
      </c>
      <c r="C7822" t="e">
        <f>Weighting!$F$22</f>
        <v>#NUM!</v>
      </c>
      <c r="D7822" t="e">
        <f>IF(C7822=1,'Data Transformation'!$G$3+0.5*'Data Transformation'!$W$25,IF(C7823=1,D7823-'Data Transformation'!$W$25,FALSE))</f>
        <v>#NUM!</v>
      </c>
      <c r="E7822">
        <f t="array" ref="E7822">IF(ISLOGICAL(D7822),"",FREQUENCY(IF('Data Transformation'!$B$425:$B$8425='Bin Analysis'!$B7803,'Data Transformation'!$G$425:$G$8425),D7822))</f>
        <v>2001</v>
      </c>
      <c r="F7822">
        <f t="shared" si="975"/>
        <v>0</v>
      </c>
      <c r="G7822">
        <f>Weighting!$H$22</f>
        <v>0</v>
      </c>
      <c r="H7822">
        <f t="array" ref="H7822">FREQUENCY(IF('Data Transformation'!$B$4:$B$8425=B7803,'Data Transformation'!$G$4:$G$8425),'Bin Analysis'!$B7822)</f>
        <v>2073</v>
      </c>
      <c r="I7822">
        <f t="shared" si="976"/>
        <v>0</v>
      </c>
      <c r="J7822">
        <f t="shared" si="977"/>
        <v>0</v>
      </c>
      <c r="K7822">
        <f>J7822*Weighting!$W$22</f>
        <v>0</v>
      </c>
      <c r="M7822" s="14"/>
    </row>
    <row r="7823" spans="1:13" x14ac:dyDescent="0.55000000000000004">
      <c r="A7823" s="32" t="str">
        <f>IF(Weighting!$P$23&gt;0,B7823,"")</f>
        <v/>
      </c>
      <c r="B7823" t="e">
        <f>Weighting!$C$23</f>
        <v>#DIV/0!</v>
      </c>
      <c r="C7823" t="e">
        <f>Weighting!$F$23</f>
        <v>#NUM!</v>
      </c>
      <c r="D7823" t="e">
        <f>IF(C7823=1,'Data Transformation'!$G$3+0.5*'Data Transformation'!$W$25,IF(C7824=1,D7824-'Data Transformation'!$W$25,FALSE))</f>
        <v>#NUM!</v>
      </c>
      <c r="E7823">
        <f t="array" ref="E7823">IF(ISLOGICAL(D7823),"",FREQUENCY(IF('Data Transformation'!$B$425:$B$8425='Bin Analysis'!$B7803,'Data Transformation'!$G$425:$G$8425),D7823))</f>
        <v>2001</v>
      </c>
      <c r="F7823">
        <f t="shared" si="975"/>
        <v>0</v>
      </c>
      <c r="G7823">
        <f>Weighting!$H$23</f>
        <v>0</v>
      </c>
      <c r="H7823">
        <f t="array" ref="H7823">FREQUENCY(IF('Data Transformation'!$B$4:$B$8425=B7803,'Data Transformation'!$G$4:$G$8425),'Bin Analysis'!$B7823)</f>
        <v>2073</v>
      </c>
      <c r="I7823">
        <f t="shared" si="976"/>
        <v>0</v>
      </c>
      <c r="J7823">
        <f t="shared" si="977"/>
        <v>0</v>
      </c>
      <c r="K7823">
        <f>J7823*Weighting!$W$23</f>
        <v>0</v>
      </c>
      <c r="M7823" s="14"/>
    </row>
    <row r="7824" spans="1:13" x14ac:dyDescent="0.55000000000000004">
      <c r="A7824" s="32" t="str">
        <f>IF(Weighting!$P$24&gt;0,B7824,"")</f>
        <v/>
      </c>
      <c r="B7824" t="e">
        <f>Weighting!$C$24</f>
        <v>#DIV/0!</v>
      </c>
      <c r="C7824" t="e">
        <f>Weighting!$F$24</f>
        <v>#NUM!</v>
      </c>
      <c r="D7824" t="e">
        <f>IF(C7824=1,'Data Transformation'!$G$3+0.5*'Data Transformation'!$W$25,IF(C7825=1,D7825-'Data Transformation'!$W$25,FALSE))</f>
        <v>#NUM!</v>
      </c>
      <c r="E7824">
        <f t="array" ref="E7824">IF(ISLOGICAL(D7824),"",FREQUENCY(IF('Data Transformation'!$B$425:$B$8425='Bin Analysis'!$B7803,'Data Transformation'!$G$425:$G$8425),D7824))</f>
        <v>2001</v>
      </c>
      <c r="F7824">
        <f t="shared" si="975"/>
        <v>0</v>
      </c>
      <c r="G7824">
        <f>Weighting!$H$24</f>
        <v>0</v>
      </c>
      <c r="H7824">
        <f t="array" ref="H7824">FREQUENCY(IF('Data Transformation'!$B$4:$B$8425=B7803,'Data Transformation'!$G$4:$G$8425),'Bin Analysis'!$B7824)</f>
        <v>2073</v>
      </c>
      <c r="I7824">
        <f t="shared" si="976"/>
        <v>0</v>
      </c>
      <c r="J7824">
        <f t="shared" si="977"/>
        <v>0</v>
      </c>
      <c r="K7824">
        <f>J7824*Weighting!$W$24</f>
        <v>0</v>
      </c>
      <c r="M7824" s="14"/>
    </row>
    <row r="7825" spans="1:25" x14ac:dyDescent="0.55000000000000004">
      <c r="A7825" s="32" t="str">
        <f>IF(Weighting!$P$25&gt;0,B7825,"")</f>
        <v/>
      </c>
      <c r="B7825" t="e">
        <f>Weighting!$C$25</f>
        <v>#DIV/0!</v>
      </c>
      <c r="C7825" t="e">
        <f>Weighting!$F$25</f>
        <v>#NUM!</v>
      </c>
      <c r="D7825" t="e">
        <f>IF(C7825=1,'Data Transformation'!$G$3+0.5*'Data Transformation'!$W$25,IF(C7826=1,D7826-'Data Transformation'!$W$25,FALSE))</f>
        <v>#NUM!</v>
      </c>
      <c r="E7825">
        <f t="array" ref="E7825">IF(ISLOGICAL(D7825),"",FREQUENCY(IF('Data Transformation'!$B$425:$B$8425='Bin Analysis'!$B7803,'Data Transformation'!$G$425:$G$8425),D7825))</f>
        <v>2001</v>
      </c>
      <c r="F7825">
        <f t="shared" si="975"/>
        <v>0</v>
      </c>
      <c r="G7825">
        <f>Weighting!$H$25</f>
        <v>0</v>
      </c>
      <c r="H7825">
        <f t="array" ref="H7825">FREQUENCY(IF('Data Transformation'!$B$4:$B$8425=B7803,'Data Transformation'!$G$4:$G$8425),'Bin Analysis'!$B7825)</f>
        <v>2073</v>
      </c>
      <c r="I7825">
        <f t="shared" si="976"/>
        <v>0</v>
      </c>
      <c r="J7825">
        <f t="shared" si="977"/>
        <v>0</v>
      </c>
      <c r="K7825">
        <f>J7825*Weighting!$W$25</f>
        <v>0</v>
      </c>
      <c r="M7825" s="14"/>
    </row>
    <row r="7826" spans="1:25" x14ac:dyDescent="0.55000000000000004">
      <c r="A7826" s="32"/>
      <c r="M7826" s="14"/>
    </row>
    <row r="7827" spans="1:25" ht="23.35" x14ac:dyDescent="0.8">
      <c r="A7827" s="21" t="s">
        <v>0</v>
      </c>
      <c r="B7827" s="21" t="str">
        <f>IFERROR(VLOOKUP(C7827,'Data Transformation'!$L$6:$M$426,2,FALSE),"")</f>
        <v/>
      </c>
      <c r="C7827" s="21">
        <f>C7803+1</f>
        <v>326</v>
      </c>
      <c r="D7827" s="21"/>
      <c r="E7827" s="21"/>
      <c r="F7827" s="21"/>
      <c r="G7827" s="21"/>
      <c r="H7827" s="22"/>
      <c r="I7827" s="22"/>
      <c r="J7827" s="22"/>
      <c r="K7827" s="21"/>
      <c r="L7827" s="21" t="str">
        <f>B7827</f>
        <v/>
      </c>
      <c r="M7827" s="23" t="e">
        <f>INDEX('Data Transformation'!$O$4:$O$424,MATCH($B7827,'Data Transformation'!$M$4:$M$424,0),MATCH($M$2,'Data Transformation'!$O$3,0))</f>
        <v>#N/A</v>
      </c>
      <c r="N7827" s="27" t="e">
        <f>IF('Input and Summary Results'!$J$16="minimum",'Bin Analysis'!X7828/(M7827-1),'Bin Analysis'!Y7827/('Bin Analysis'!M7827-1))</f>
        <v>#N/A</v>
      </c>
      <c r="O7827" s="27" t="e">
        <f>IF(M7827=FALSE,NA(),(VLOOKUP(1,C7830:K7849,4,FALSE))/(M7827-1))</f>
        <v>#N/A</v>
      </c>
      <c r="P7827" s="27" t="e">
        <f>IF(M7827=FALSE,NA(),SUM(J7830:J7849)/Weighting!$S$5)</f>
        <v>#N/A</v>
      </c>
      <c r="Q7827" s="27" t="e">
        <f>IF(M7827=FALSE,NA(),SUM(K7830:K7849)/Weighting!$S$6)</f>
        <v>#N/A</v>
      </c>
      <c r="R7827" s="27" t="e">
        <f>IF(M7827=FALSE,NA(),(VLOOKUP(1,G7830:K7849,3,FALSE))/(M7827-1))</f>
        <v>#N/A</v>
      </c>
      <c r="S7827" s="22" t="e">
        <f>IF(M7827=FALSE,NA(),IF(SUM(J7830:J7849)=2,"yes","no"))</f>
        <v>#N/A</v>
      </c>
      <c r="X7827" s="2" cm="2">
        <f t="array" ref="X7827:X7828">FREQUENCY(IF('Data Transformation'!$B$425:$B$6424='Bin Analysis'!L7827,'Data Transformation'!$G$425:$G$6424),'Data Transformation'!$U$11)</f>
        <v>0</v>
      </c>
      <c r="Y7827" s="2" cm="2">
        <f t="array" ref="Y7827:Y7828">FREQUENCY(IF('Data Transformation'!$B$425:$B$6424='Bin Analysis'!L7827,'Data Transformation'!$G$425:$G$6424),'Data Transformation'!$U$12)</f>
        <v>0</v>
      </c>
    </row>
    <row r="7828" spans="1:25" x14ac:dyDescent="0.55000000000000004">
      <c r="A7828" s="14" t="s">
        <v>67</v>
      </c>
      <c r="B7828" t="s">
        <v>47</v>
      </c>
      <c r="C7828" t="s">
        <v>5</v>
      </c>
      <c r="D7828" t="s">
        <v>100</v>
      </c>
      <c r="E7828" t="s">
        <v>101</v>
      </c>
      <c r="F7828" t="s">
        <v>102</v>
      </c>
      <c r="G7828" t="s">
        <v>70</v>
      </c>
      <c r="H7828" t="s">
        <v>31</v>
      </c>
      <c r="I7828" t="s">
        <v>32</v>
      </c>
      <c r="J7828" t="s">
        <v>46</v>
      </c>
      <c r="K7828" s="14" t="s">
        <v>45</v>
      </c>
      <c r="M7828" s="14"/>
      <c r="X7828" s="2">
        <v>0</v>
      </c>
      <c r="Y7828" s="2">
        <v>0</v>
      </c>
    </row>
    <row r="7829" spans="1:25" x14ac:dyDescent="0.55000000000000004">
      <c r="A7829" s="32"/>
      <c r="D7829" t="e">
        <f>IF(C7829=1,'Data Transformation'!$G$3+0.5*'Data Transformation'!$W$25,IF(C7830=1,D7830-'Data Transformation'!$W$25,FALSE))</f>
        <v>#NUM!</v>
      </c>
      <c r="E7829">
        <f t="array" ref="E7829">IF(ISLOGICAL(D7829),"",FREQUENCY(IF('Data Transformation'!$B$425:$B$8425='Bin Analysis'!$B7827,'Data Transformation'!$G$425:$G$8425),D7829))</f>
        <v>2001</v>
      </c>
      <c r="F7829" t="e">
        <f>IF(ISLOGICAL(D7829),"",E7829-E7828)</f>
        <v>#VALUE!</v>
      </c>
      <c r="M7829" s="14"/>
    </row>
    <row r="7830" spans="1:25" x14ac:dyDescent="0.55000000000000004">
      <c r="A7830" s="32" t="e">
        <f>IF(Weighting!$P$6&gt;0,B7830,"")</f>
        <v>#NUM!</v>
      </c>
      <c r="B7830" t="e">
        <f>Weighting!$C$6</f>
        <v>#DIV/0!</v>
      </c>
      <c r="C7830" t="e">
        <f>Weighting!$F$6</f>
        <v>#NUM!</v>
      </c>
      <c r="D7830" t="e">
        <f>IF(C7830=1,'Data Transformation'!$G$3+0.5*'Data Transformation'!$W$25,IF(C7831=1,D7831-'Data Transformation'!$W$25,FALSE))</f>
        <v>#NUM!</v>
      </c>
      <c r="E7830">
        <f t="array" ref="E7830">IF(ISLOGICAL(D7830),"",FREQUENCY(IF('Data Transformation'!$B$425:$B$8425='Bin Analysis'!$B7827,'Data Transformation'!$G$425:$G$8425),D7830))</f>
        <v>2001</v>
      </c>
      <c r="F7830">
        <f>IF(ISLOGICAL(D7830),"",E7830-E7829)</f>
        <v>0</v>
      </c>
      <c r="G7830">
        <f>Weighting!$H$6</f>
        <v>1</v>
      </c>
      <c r="H7830">
        <f t="array" ref="H7830">FREQUENCY(IF('Data Transformation'!$B$4:$B$8425=B7827,'Data Transformation'!$G$4:$G$8425),'Bin Analysis'!$B7830)</f>
        <v>2073</v>
      </c>
      <c r="I7830">
        <f>H7830-H7829</f>
        <v>2073</v>
      </c>
      <c r="J7830">
        <f>IF(I7830=0,0,1)</f>
        <v>1</v>
      </c>
      <c r="K7830" t="e">
        <f>J7830*Weighting!$W$6</f>
        <v>#NUM!</v>
      </c>
      <c r="M7830" s="14"/>
    </row>
    <row r="7831" spans="1:25" x14ac:dyDescent="0.55000000000000004">
      <c r="A7831" s="32" t="str">
        <f>IF(Weighting!$P$7&gt;0,B7831,"")</f>
        <v/>
      </c>
      <c r="B7831" t="e">
        <f>Weighting!$C$7</f>
        <v>#DIV/0!</v>
      </c>
      <c r="C7831" t="e">
        <f>Weighting!$F$7</f>
        <v>#NUM!</v>
      </c>
      <c r="D7831" t="e">
        <f>IF(C7831=1,'Data Transformation'!$G$3+0.5*'Data Transformation'!$W$25,IF(C7832=1,D7832-'Data Transformation'!$W$25,FALSE))</f>
        <v>#NUM!</v>
      </c>
      <c r="E7831">
        <f t="array" ref="E7831">IF(ISLOGICAL(D7831),"",FREQUENCY(IF('Data Transformation'!$B$425:$B$8425='Bin Analysis'!$B7827,'Data Transformation'!$G$425:$G$8425),D7831))</f>
        <v>2001</v>
      </c>
      <c r="F7831">
        <f t="shared" ref="F7831:F7849" si="978">IF(ISLOGICAL(D7831),"",E7831-E7830)</f>
        <v>0</v>
      </c>
      <c r="G7831">
        <f>Weighting!$H$7</f>
        <v>0</v>
      </c>
      <c r="H7831">
        <f t="array" ref="H7831">FREQUENCY(IF('Data Transformation'!$B$4:$B$8425=B7827,'Data Transformation'!$G$4:$G$8425),'Bin Analysis'!$B7831)</f>
        <v>2073</v>
      </c>
      <c r="I7831">
        <f t="shared" ref="I7831:I7849" si="979">H7831-H7830</f>
        <v>0</v>
      </c>
      <c r="J7831">
        <f>IF(I7831=0,0,1)</f>
        <v>0</v>
      </c>
      <c r="K7831">
        <f>J7831*Weighting!$W$7</f>
        <v>0</v>
      </c>
      <c r="M7831" s="14"/>
    </row>
    <row r="7832" spans="1:25" x14ac:dyDescent="0.55000000000000004">
      <c r="A7832" s="32" t="str">
        <f>IF(Weighting!$P$8&gt;0,B7832,"")</f>
        <v/>
      </c>
      <c r="B7832" t="e">
        <f>Weighting!$C$8</f>
        <v>#DIV/0!</v>
      </c>
      <c r="C7832" t="e">
        <f>Weighting!$F$8</f>
        <v>#NUM!</v>
      </c>
      <c r="D7832" t="e">
        <f>IF(C7832=1,'Data Transformation'!$G$3+0.5*'Data Transformation'!$W$25,IF(C7833=1,D7833-'Data Transformation'!$W$25,FALSE))</f>
        <v>#NUM!</v>
      </c>
      <c r="E7832">
        <f t="array" ref="E7832">IF(ISLOGICAL(D7832),"",FREQUENCY(IF('Data Transformation'!$B$425:$B$8425='Bin Analysis'!$B7827,'Data Transformation'!$G$425:$G$8425),D7832))</f>
        <v>2001</v>
      </c>
      <c r="F7832">
        <f t="shared" si="978"/>
        <v>0</v>
      </c>
      <c r="G7832">
        <f>Weighting!$H$8</f>
        <v>0</v>
      </c>
      <c r="H7832">
        <f t="array" ref="H7832">FREQUENCY(IF('Data Transformation'!$B$4:$B$8425=B7827,'Data Transformation'!$G$4:$G$8425),'Bin Analysis'!$B7832)</f>
        <v>2073</v>
      </c>
      <c r="I7832">
        <f t="shared" si="979"/>
        <v>0</v>
      </c>
      <c r="J7832">
        <f t="shared" ref="J7832:J7849" si="980">IF(I7832=0,0,1)</f>
        <v>0</v>
      </c>
      <c r="K7832">
        <f>J7832*Weighting!$W$8</f>
        <v>0</v>
      </c>
      <c r="M7832" s="14"/>
    </row>
    <row r="7833" spans="1:25" x14ac:dyDescent="0.55000000000000004">
      <c r="A7833" s="32" t="str">
        <f>IF(Weighting!$P$9&gt;0,B7833,"")</f>
        <v/>
      </c>
      <c r="B7833" s="50" t="e">
        <f>Weighting!$C$9</f>
        <v>#DIV/0!</v>
      </c>
      <c r="C7833" t="e">
        <f>Weighting!$F$9</f>
        <v>#NUM!</v>
      </c>
      <c r="D7833" t="e">
        <f>IF(C7833=1,'Data Transformation'!$G$3+0.5*'Data Transformation'!$W$25,IF(C7834=1,D7834-'Data Transformation'!$W$25,FALSE))</f>
        <v>#NUM!</v>
      </c>
      <c r="E7833">
        <f t="array" ref="E7833">IF(ISLOGICAL(D7833),"",FREQUENCY(IF('Data Transformation'!$B$425:$B$8425='Bin Analysis'!$B7827,'Data Transformation'!$G$425:$G$8425),D7833))</f>
        <v>2001</v>
      </c>
      <c r="F7833">
        <f t="shared" si="978"/>
        <v>0</v>
      </c>
      <c r="G7833">
        <f>Weighting!$H$9</f>
        <v>0</v>
      </c>
      <c r="H7833">
        <f t="array" ref="H7833">FREQUENCY(IF('Data Transformation'!$B$4:$B$8425=B7827,'Data Transformation'!$G$4:$G$8425),'Bin Analysis'!$B7833)</f>
        <v>2073</v>
      </c>
      <c r="I7833">
        <f t="shared" si="979"/>
        <v>0</v>
      </c>
      <c r="J7833">
        <f t="shared" si="980"/>
        <v>0</v>
      </c>
      <c r="K7833">
        <f>J7833*Weighting!$W$9</f>
        <v>0</v>
      </c>
      <c r="M7833" s="14"/>
    </row>
    <row r="7834" spans="1:25" x14ac:dyDescent="0.55000000000000004">
      <c r="A7834" s="32" t="str">
        <f>IF(Weighting!$P$10&gt;0,B7834,"")</f>
        <v/>
      </c>
      <c r="B7834" t="e">
        <f>Weighting!$C$10</f>
        <v>#DIV/0!</v>
      </c>
      <c r="C7834" t="e">
        <f>Weighting!$F$10</f>
        <v>#NUM!</v>
      </c>
      <c r="D7834" t="e">
        <f>IF(C7834=1,'Data Transformation'!$G$3+0.5*'Data Transformation'!$W$25,IF(C7835=1,D7835-'Data Transformation'!$W$25,FALSE))</f>
        <v>#NUM!</v>
      </c>
      <c r="E7834">
        <f t="array" ref="E7834">IF(ISLOGICAL(D7834),"",FREQUENCY(IF('Data Transformation'!$B$425:$B$8425='Bin Analysis'!$B7827,'Data Transformation'!$G$425:$G$8425),D7834))</f>
        <v>2001</v>
      </c>
      <c r="F7834">
        <f t="shared" si="978"/>
        <v>0</v>
      </c>
      <c r="G7834">
        <f>Weighting!$H$10</f>
        <v>0</v>
      </c>
      <c r="H7834">
        <f t="array" ref="H7834">FREQUENCY(IF('Data Transformation'!$B$4:$B$8425=B7827,'Data Transformation'!$G$4:$G$8425),'Bin Analysis'!$B7834)</f>
        <v>2073</v>
      </c>
      <c r="I7834">
        <f t="shared" si="979"/>
        <v>0</v>
      </c>
      <c r="J7834">
        <f t="shared" si="980"/>
        <v>0</v>
      </c>
      <c r="K7834">
        <f>J7834*Weighting!$W$10</f>
        <v>0</v>
      </c>
      <c r="M7834" s="14"/>
    </row>
    <row r="7835" spans="1:25" x14ac:dyDescent="0.55000000000000004">
      <c r="A7835" s="32" t="str">
        <f>IF(Weighting!$P$11&gt;0,B7835,"")</f>
        <v/>
      </c>
      <c r="B7835" t="e">
        <f>Weighting!$C$11</f>
        <v>#DIV/0!</v>
      </c>
      <c r="C7835" t="e">
        <f>Weighting!$F$11</f>
        <v>#NUM!</v>
      </c>
      <c r="D7835" t="e">
        <f>IF(C7835=1,'Data Transformation'!$G$3+0.5*'Data Transformation'!$W$25,IF(C7836=1,D7836-'Data Transformation'!$W$25,FALSE))</f>
        <v>#NUM!</v>
      </c>
      <c r="E7835">
        <f t="array" ref="E7835">IF(ISLOGICAL(D7835),"",FREQUENCY(IF('Data Transformation'!$B$425:$B$8425='Bin Analysis'!$B7827,'Data Transformation'!$G$425:$G$8425),D7835))</f>
        <v>2001</v>
      </c>
      <c r="F7835">
        <f t="shared" si="978"/>
        <v>0</v>
      </c>
      <c r="G7835">
        <f>Weighting!$H$11</f>
        <v>0</v>
      </c>
      <c r="H7835">
        <f t="array" ref="H7835">FREQUENCY(IF('Data Transformation'!$B$4:$B$8425=B7827,'Data Transformation'!$G$4:$G$8425),'Bin Analysis'!$B7835)</f>
        <v>2073</v>
      </c>
      <c r="I7835">
        <f t="shared" si="979"/>
        <v>0</v>
      </c>
      <c r="J7835">
        <f t="shared" si="980"/>
        <v>0</v>
      </c>
      <c r="K7835">
        <f>J7835*Weighting!$W$11</f>
        <v>0</v>
      </c>
      <c r="M7835" s="14"/>
    </row>
    <row r="7836" spans="1:25" x14ac:dyDescent="0.55000000000000004">
      <c r="A7836" s="32" t="str">
        <f>IF(Weighting!$P$12&gt;0,B7836,"")</f>
        <v/>
      </c>
      <c r="B7836" t="e">
        <f>Weighting!$C$12</f>
        <v>#DIV/0!</v>
      </c>
      <c r="C7836" t="e">
        <f>Weighting!$F$12</f>
        <v>#NUM!</v>
      </c>
      <c r="D7836" t="e">
        <f>IF(C7836=1,'Data Transformation'!$G$3+0.5*'Data Transformation'!$W$25,IF(C7837=1,D7837-'Data Transformation'!$W$25,FALSE))</f>
        <v>#NUM!</v>
      </c>
      <c r="E7836">
        <f t="array" ref="E7836">IF(ISLOGICAL(D7836),"",FREQUENCY(IF('Data Transformation'!$B$425:$B$8425='Bin Analysis'!$B7827,'Data Transformation'!$G$425:$G$8425),D7836))</f>
        <v>2001</v>
      </c>
      <c r="F7836">
        <f t="shared" si="978"/>
        <v>0</v>
      </c>
      <c r="G7836">
        <f>Weighting!$H$12</f>
        <v>0</v>
      </c>
      <c r="H7836">
        <f t="array" ref="H7836">FREQUENCY(IF('Data Transformation'!$B$4:$B$8425=B7827,'Data Transformation'!$G$4:$G$8425),'Bin Analysis'!$B7836)</f>
        <v>2073</v>
      </c>
      <c r="I7836">
        <f t="shared" si="979"/>
        <v>0</v>
      </c>
      <c r="J7836">
        <f t="shared" si="980"/>
        <v>0</v>
      </c>
      <c r="K7836">
        <f>J7836*Weighting!$W$12</f>
        <v>0</v>
      </c>
      <c r="M7836" s="14"/>
    </row>
    <row r="7837" spans="1:25" x14ac:dyDescent="0.55000000000000004">
      <c r="A7837" s="32" t="str">
        <f>IF(Weighting!$P$13&gt;0,B7837,"")</f>
        <v/>
      </c>
      <c r="B7837" t="e">
        <f>Weighting!$C$13</f>
        <v>#DIV/0!</v>
      </c>
      <c r="C7837" t="e">
        <f>Weighting!$F$13</f>
        <v>#NUM!</v>
      </c>
      <c r="D7837" t="e">
        <f>IF(C7837=1,'Data Transformation'!$G$3+0.5*'Data Transformation'!$W$25,IF(C7838=1,D7838-'Data Transformation'!$W$25,FALSE))</f>
        <v>#NUM!</v>
      </c>
      <c r="E7837">
        <f t="array" ref="E7837">IF(ISLOGICAL(D7837),"",FREQUENCY(IF('Data Transformation'!$B$425:$B$8425='Bin Analysis'!$B7827,'Data Transformation'!$G$425:$G$8425),D7837))</f>
        <v>2001</v>
      </c>
      <c r="F7837">
        <f t="shared" si="978"/>
        <v>0</v>
      </c>
      <c r="G7837">
        <f>Weighting!$H$13</f>
        <v>0</v>
      </c>
      <c r="H7837">
        <f t="array" ref="H7837">FREQUENCY(IF('Data Transformation'!$B$4:$B$8425=B7827,'Data Transformation'!$G$4:$G$8425),'Bin Analysis'!$B7837)</f>
        <v>2073</v>
      </c>
      <c r="I7837">
        <f t="shared" si="979"/>
        <v>0</v>
      </c>
      <c r="J7837">
        <f t="shared" si="980"/>
        <v>0</v>
      </c>
      <c r="K7837">
        <f>J7837*Weighting!$W$13</f>
        <v>0</v>
      </c>
      <c r="M7837" s="14"/>
    </row>
    <row r="7838" spans="1:25" x14ac:dyDescent="0.55000000000000004">
      <c r="A7838" s="32" t="str">
        <f>IF(Weighting!$P$14&gt;0,B7838,"")</f>
        <v/>
      </c>
      <c r="B7838" t="e">
        <f>Weighting!$C$14</f>
        <v>#DIV/0!</v>
      </c>
      <c r="C7838" t="e">
        <f>Weighting!$F$14</f>
        <v>#NUM!</v>
      </c>
      <c r="D7838" t="e">
        <f>IF(C7838=1,'Data Transformation'!$G$3+0.5*'Data Transformation'!$W$25,IF(C7839=1,D7839-'Data Transformation'!$W$25,FALSE))</f>
        <v>#NUM!</v>
      </c>
      <c r="E7838">
        <f t="array" ref="E7838">IF(ISLOGICAL(D7838),"",FREQUENCY(IF('Data Transformation'!$B$425:$B$8425='Bin Analysis'!$B7827,'Data Transformation'!$G$425:$G$8425),D7838))</f>
        <v>2001</v>
      </c>
      <c r="F7838">
        <f t="shared" si="978"/>
        <v>0</v>
      </c>
      <c r="G7838">
        <f>Weighting!$H$14</f>
        <v>0</v>
      </c>
      <c r="H7838">
        <f t="array" ref="H7838">FREQUENCY(IF('Data Transformation'!$B$4:$B$8425=B7827,'Data Transformation'!$G$4:$G$8425),'Bin Analysis'!$B7838)</f>
        <v>2073</v>
      </c>
      <c r="I7838">
        <f t="shared" si="979"/>
        <v>0</v>
      </c>
      <c r="J7838">
        <f t="shared" si="980"/>
        <v>0</v>
      </c>
      <c r="K7838">
        <f>J7838*Weighting!$W$14</f>
        <v>0</v>
      </c>
      <c r="M7838" s="14"/>
    </row>
    <row r="7839" spans="1:25" x14ac:dyDescent="0.55000000000000004">
      <c r="A7839" s="32" t="str">
        <f>IF(Weighting!$P$15&gt;0,B7839,"")</f>
        <v/>
      </c>
      <c r="B7839" t="e">
        <f>Weighting!$C$15</f>
        <v>#DIV/0!</v>
      </c>
      <c r="C7839" t="e">
        <f>Weighting!$F$15</f>
        <v>#NUM!</v>
      </c>
      <c r="D7839" t="e">
        <f>IF(C7839=1,'Data Transformation'!$G$3+0.5*'Data Transformation'!$W$25,IF(C7840=1,D7840-'Data Transformation'!$W$25,FALSE))</f>
        <v>#NUM!</v>
      </c>
      <c r="E7839">
        <f t="array" ref="E7839">IF(ISLOGICAL(D7839),"",FREQUENCY(IF('Data Transformation'!$B$425:$B$8425='Bin Analysis'!$B7827,'Data Transformation'!$G$425:$G$8425),D7839))</f>
        <v>2001</v>
      </c>
      <c r="F7839">
        <f t="shared" si="978"/>
        <v>0</v>
      </c>
      <c r="G7839">
        <f>Weighting!$H$15</f>
        <v>0</v>
      </c>
      <c r="H7839">
        <f t="array" ref="H7839">FREQUENCY(IF('Data Transformation'!$B$4:$B$8425=B7827,'Data Transformation'!$G$4:$G$8425),'Bin Analysis'!$B7839)</f>
        <v>2073</v>
      </c>
      <c r="I7839">
        <f t="shared" si="979"/>
        <v>0</v>
      </c>
      <c r="J7839">
        <f t="shared" si="980"/>
        <v>0</v>
      </c>
      <c r="K7839">
        <f>J7839*Weighting!$W$15</f>
        <v>0</v>
      </c>
      <c r="M7839" s="14"/>
    </row>
    <row r="7840" spans="1:25" x14ac:dyDescent="0.55000000000000004">
      <c r="A7840" s="32" t="str">
        <f>IF(Weighting!$P$16&gt;0,B7840,"")</f>
        <v/>
      </c>
      <c r="B7840" t="e">
        <f>Weighting!$C$16</f>
        <v>#DIV/0!</v>
      </c>
      <c r="C7840" t="e">
        <f>Weighting!$F$16</f>
        <v>#NUM!</v>
      </c>
      <c r="D7840" t="e">
        <f>IF(C7840=1,'Data Transformation'!$G$3+0.5*'Data Transformation'!$W$25,IF(C7841=1,D7841-'Data Transformation'!$W$25,FALSE))</f>
        <v>#NUM!</v>
      </c>
      <c r="E7840">
        <f t="array" ref="E7840">IF(ISLOGICAL(D7840),"",FREQUENCY(IF('Data Transformation'!$B$425:$B$8425='Bin Analysis'!$B7827,'Data Transformation'!$G$425:$G$8425),D7840))</f>
        <v>2001</v>
      </c>
      <c r="F7840">
        <f t="shared" si="978"/>
        <v>0</v>
      </c>
      <c r="G7840">
        <f>Weighting!$H$16</f>
        <v>0</v>
      </c>
      <c r="H7840">
        <f t="array" ref="H7840">FREQUENCY(IF('Data Transformation'!$B$4:$B$8425=B7827,'Data Transformation'!$G$4:$G$8425),'Bin Analysis'!$B7840)</f>
        <v>2073</v>
      </c>
      <c r="I7840">
        <f t="shared" si="979"/>
        <v>0</v>
      </c>
      <c r="J7840">
        <f t="shared" si="980"/>
        <v>0</v>
      </c>
      <c r="K7840">
        <f>J7840*Weighting!$W$16</f>
        <v>0</v>
      </c>
      <c r="M7840" s="14"/>
    </row>
    <row r="7841" spans="1:25" x14ac:dyDescent="0.55000000000000004">
      <c r="A7841" s="32" t="str">
        <f>IF(Weighting!$P$17&gt;0,B7841,"")</f>
        <v/>
      </c>
      <c r="B7841" t="e">
        <f>Weighting!$C$17</f>
        <v>#DIV/0!</v>
      </c>
      <c r="C7841" t="e">
        <f>Weighting!$F$17</f>
        <v>#NUM!</v>
      </c>
      <c r="D7841" t="e">
        <f>IF(C7841=1,'Data Transformation'!$G$3+0.5*'Data Transformation'!$W$25,IF(C7842=1,D7842-'Data Transformation'!$W$25,FALSE))</f>
        <v>#NUM!</v>
      </c>
      <c r="E7841">
        <f t="array" ref="E7841">IF(ISLOGICAL(D7841),"",FREQUENCY(IF('Data Transformation'!$B$425:$B$8425='Bin Analysis'!$B7827,'Data Transformation'!$G$425:$G$8425),D7841))</f>
        <v>2001</v>
      </c>
      <c r="F7841">
        <f t="shared" si="978"/>
        <v>0</v>
      </c>
      <c r="G7841">
        <f>Weighting!$H$17</f>
        <v>0</v>
      </c>
      <c r="H7841">
        <f t="array" ref="H7841">FREQUENCY(IF('Data Transformation'!$B$4:$B$8425=B7827,'Data Transformation'!$G$4:$G$8425),'Bin Analysis'!$B7841)</f>
        <v>2073</v>
      </c>
      <c r="I7841">
        <f t="shared" si="979"/>
        <v>0</v>
      </c>
      <c r="J7841">
        <f t="shared" si="980"/>
        <v>0</v>
      </c>
      <c r="K7841">
        <f>J7841*Weighting!$W$17</f>
        <v>0</v>
      </c>
      <c r="M7841" s="14"/>
    </row>
    <row r="7842" spans="1:25" x14ac:dyDescent="0.55000000000000004">
      <c r="A7842" s="32" t="str">
        <f>IF(Weighting!$P$18&gt;0,B7842,"")</f>
        <v/>
      </c>
      <c r="B7842" t="e">
        <f>Weighting!$C$18</f>
        <v>#DIV/0!</v>
      </c>
      <c r="C7842" t="e">
        <f>Weighting!$F$18</f>
        <v>#NUM!</v>
      </c>
      <c r="D7842" t="e">
        <f>IF(C7842=1,'Data Transformation'!$G$3+0.5*'Data Transformation'!$W$25,IF(C7843=1,D7843-'Data Transformation'!$W$25,FALSE))</f>
        <v>#NUM!</v>
      </c>
      <c r="E7842">
        <f t="array" ref="E7842">IF(ISLOGICAL(D7842),"",FREQUENCY(IF('Data Transformation'!$B$425:$B$8425='Bin Analysis'!$B7827,'Data Transformation'!$G$425:$G$8425),D7842))</f>
        <v>2001</v>
      </c>
      <c r="F7842">
        <f t="shared" si="978"/>
        <v>0</v>
      </c>
      <c r="G7842">
        <f>Weighting!$H$18</f>
        <v>0</v>
      </c>
      <c r="H7842">
        <f t="array" ref="H7842">FREQUENCY(IF('Data Transformation'!$B$4:$B$8425=B7827,'Data Transformation'!$G$4:$G$8425),'Bin Analysis'!$B7842)</f>
        <v>2073</v>
      </c>
      <c r="I7842">
        <f t="shared" si="979"/>
        <v>0</v>
      </c>
      <c r="J7842">
        <f t="shared" si="980"/>
        <v>0</v>
      </c>
      <c r="K7842">
        <f>J7842*Weighting!$W$18</f>
        <v>0</v>
      </c>
      <c r="M7842" s="14"/>
    </row>
    <row r="7843" spans="1:25" x14ac:dyDescent="0.55000000000000004">
      <c r="A7843" s="32" t="str">
        <f>IF(Weighting!$P$19&gt;0,B7843,"")</f>
        <v/>
      </c>
      <c r="B7843" t="e">
        <f>Weighting!$C$19</f>
        <v>#DIV/0!</v>
      </c>
      <c r="C7843" t="e">
        <f>Weighting!$F$19</f>
        <v>#NUM!</v>
      </c>
      <c r="D7843" t="e">
        <f>IF(C7843=1,'Data Transformation'!$G$3+0.5*'Data Transformation'!$W$25,IF(C7844=1,D7844-'Data Transformation'!$W$25,FALSE))</f>
        <v>#NUM!</v>
      </c>
      <c r="E7843">
        <f t="array" ref="E7843">IF(ISLOGICAL(D7843),"",FREQUENCY(IF('Data Transformation'!$B$425:$B$8425='Bin Analysis'!$B7827,'Data Transformation'!$G$425:$G$8425),D7843))</f>
        <v>2001</v>
      </c>
      <c r="F7843">
        <f t="shared" si="978"/>
        <v>0</v>
      </c>
      <c r="G7843">
        <f>Weighting!$H$19</f>
        <v>0</v>
      </c>
      <c r="H7843">
        <f t="array" ref="H7843">FREQUENCY(IF('Data Transformation'!$B$4:$B$8425=B7827,'Data Transformation'!$G$4:$G$8425),'Bin Analysis'!$B7843)</f>
        <v>2073</v>
      </c>
      <c r="I7843">
        <f t="shared" si="979"/>
        <v>0</v>
      </c>
      <c r="J7843">
        <f t="shared" si="980"/>
        <v>0</v>
      </c>
      <c r="K7843">
        <f>J7843*Weighting!$W$19</f>
        <v>0</v>
      </c>
      <c r="M7843" s="14"/>
    </row>
    <row r="7844" spans="1:25" x14ac:dyDescent="0.55000000000000004">
      <c r="A7844" s="32" t="str">
        <f>IF(Weighting!$P$20&gt;0,B7844,"")</f>
        <v/>
      </c>
      <c r="B7844" t="e">
        <f>Weighting!$C$20</f>
        <v>#DIV/0!</v>
      </c>
      <c r="C7844" t="e">
        <f>Weighting!$F$20</f>
        <v>#NUM!</v>
      </c>
      <c r="D7844" t="e">
        <f>IF(C7844=1,'Data Transformation'!$G$3+0.5*'Data Transformation'!$W$25,IF(C7845=1,D7845-'Data Transformation'!$W$25,FALSE))</f>
        <v>#NUM!</v>
      </c>
      <c r="E7844">
        <f t="array" ref="E7844">IF(ISLOGICAL(D7844),"",FREQUENCY(IF('Data Transformation'!$B$425:$B$8425='Bin Analysis'!$B7827,'Data Transformation'!$G$425:$G$8425),D7844))</f>
        <v>2001</v>
      </c>
      <c r="F7844">
        <f t="shared" si="978"/>
        <v>0</v>
      </c>
      <c r="G7844">
        <f>Weighting!$H$20</f>
        <v>0</v>
      </c>
      <c r="H7844">
        <f t="array" ref="H7844">FREQUENCY(IF('Data Transformation'!$B$4:$B$8425=B7827,'Data Transformation'!$G$4:$G$8425),'Bin Analysis'!$B7844)</f>
        <v>2073</v>
      </c>
      <c r="I7844">
        <f t="shared" si="979"/>
        <v>0</v>
      </c>
      <c r="J7844">
        <f t="shared" si="980"/>
        <v>0</v>
      </c>
      <c r="K7844">
        <f>J7844*Weighting!$W$20</f>
        <v>0</v>
      </c>
      <c r="M7844" s="14"/>
    </row>
    <row r="7845" spans="1:25" x14ac:dyDescent="0.55000000000000004">
      <c r="A7845" s="32" t="str">
        <f>IF(Weighting!$P$21&gt;0,B7845,"")</f>
        <v/>
      </c>
      <c r="B7845" t="e">
        <f>Weighting!$C$21</f>
        <v>#DIV/0!</v>
      </c>
      <c r="C7845" t="e">
        <f>Weighting!$F$21</f>
        <v>#NUM!</v>
      </c>
      <c r="D7845" t="e">
        <f>IF(C7845=1,'Data Transformation'!$G$3+0.5*'Data Transformation'!$W$25,IF(C7846=1,D7846-'Data Transformation'!$W$25,FALSE))</f>
        <v>#NUM!</v>
      </c>
      <c r="E7845">
        <f t="array" ref="E7845">IF(ISLOGICAL(D7845),"",FREQUENCY(IF('Data Transformation'!$B$425:$B$8425='Bin Analysis'!$B7827,'Data Transformation'!$G$425:$G$8425),D7845))</f>
        <v>2001</v>
      </c>
      <c r="F7845">
        <f t="shared" si="978"/>
        <v>0</v>
      </c>
      <c r="G7845">
        <f>Weighting!$H$21</f>
        <v>0</v>
      </c>
      <c r="H7845">
        <f t="array" ref="H7845">FREQUENCY(IF('Data Transformation'!$B$4:$B$8425=B7827,'Data Transformation'!$G$4:$G$8425),'Bin Analysis'!$B7845)</f>
        <v>2073</v>
      </c>
      <c r="I7845">
        <f t="shared" si="979"/>
        <v>0</v>
      </c>
      <c r="J7845">
        <f t="shared" si="980"/>
        <v>0</v>
      </c>
      <c r="K7845">
        <f>J7845*Weighting!$W$21</f>
        <v>0</v>
      </c>
      <c r="M7845" s="14"/>
    </row>
    <row r="7846" spans="1:25" x14ac:dyDescent="0.55000000000000004">
      <c r="A7846" s="32" t="str">
        <f>IF(Weighting!$P$22&gt;0,B7846,"")</f>
        <v/>
      </c>
      <c r="B7846" t="e">
        <f>Weighting!$C$22</f>
        <v>#DIV/0!</v>
      </c>
      <c r="C7846" t="e">
        <f>Weighting!$F$22</f>
        <v>#NUM!</v>
      </c>
      <c r="D7846" t="e">
        <f>IF(C7846=1,'Data Transformation'!$G$3+0.5*'Data Transformation'!$W$25,IF(C7847=1,D7847-'Data Transformation'!$W$25,FALSE))</f>
        <v>#NUM!</v>
      </c>
      <c r="E7846">
        <f t="array" ref="E7846">IF(ISLOGICAL(D7846),"",FREQUENCY(IF('Data Transformation'!$B$425:$B$8425='Bin Analysis'!$B7827,'Data Transformation'!$G$425:$G$8425),D7846))</f>
        <v>2001</v>
      </c>
      <c r="F7846">
        <f t="shared" si="978"/>
        <v>0</v>
      </c>
      <c r="G7846">
        <f>Weighting!$H$22</f>
        <v>0</v>
      </c>
      <c r="H7846">
        <f t="array" ref="H7846">FREQUENCY(IF('Data Transformation'!$B$4:$B$8425=B7827,'Data Transformation'!$G$4:$G$8425),'Bin Analysis'!$B7846)</f>
        <v>2073</v>
      </c>
      <c r="I7846">
        <f t="shared" si="979"/>
        <v>0</v>
      </c>
      <c r="J7846">
        <f t="shared" si="980"/>
        <v>0</v>
      </c>
      <c r="K7846">
        <f>J7846*Weighting!$W$22</f>
        <v>0</v>
      </c>
      <c r="M7846" s="14"/>
    </row>
    <row r="7847" spans="1:25" x14ac:dyDescent="0.55000000000000004">
      <c r="A7847" s="32" t="str">
        <f>IF(Weighting!$P$23&gt;0,B7847,"")</f>
        <v/>
      </c>
      <c r="B7847" t="e">
        <f>Weighting!$C$23</f>
        <v>#DIV/0!</v>
      </c>
      <c r="C7847" t="e">
        <f>Weighting!$F$23</f>
        <v>#NUM!</v>
      </c>
      <c r="D7847" t="e">
        <f>IF(C7847=1,'Data Transformation'!$G$3+0.5*'Data Transformation'!$W$25,IF(C7848=1,D7848-'Data Transformation'!$W$25,FALSE))</f>
        <v>#NUM!</v>
      </c>
      <c r="E7847">
        <f t="array" ref="E7847">IF(ISLOGICAL(D7847),"",FREQUENCY(IF('Data Transformation'!$B$425:$B$8425='Bin Analysis'!$B7827,'Data Transformation'!$G$425:$G$8425),D7847))</f>
        <v>2001</v>
      </c>
      <c r="F7847">
        <f t="shared" si="978"/>
        <v>0</v>
      </c>
      <c r="G7847">
        <f>Weighting!$H$23</f>
        <v>0</v>
      </c>
      <c r="H7847">
        <f t="array" ref="H7847">FREQUENCY(IF('Data Transformation'!$B$4:$B$8425=B7827,'Data Transformation'!$G$4:$G$8425),'Bin Analysis'!$B7847)</f>
        <v>2073</v>
      </c>
      <c r="I7847">
        <f t="shared" si="979"/>
        <v>0</v>
      </c>
      <c r="J7847">
        <f t="shared" si="980"/>
        <v>0</v>
      </c>
      <c r="K7847">
        <f>J7847*Weighting!$W$23</f>
        <v>0</v>
      </c>
      <c r="M7847" s="14"/>
    </row>
    <row r="7848" spans="1:25" x14ac:dyDescent="0.55000000000000004">
      <c r="A7848" s="32" t="str">
        <f>IF(Weighting!$P$24&gt;0,B7848,"")</f>
        <v/>
      </c>
      <c r="B7848" t="e">
        <f>Weighting!$C$24</f>
        <v>#DIV/0!</v>
      </c>
      <c r="C7848" t="e">
        <f>Weighting!$F$24</f>
        <v>#NUM!</v>
      </c>
      <c r="D7848" t="e">
        <f>IF(C7848=1,'Data Transformation'!$G$3+0.5*'Data Transformation'!$W$25,IF(C7849=1,D7849-'Data Transformation'!$W$25,FALSE))</f>
        <v>#NUM!</v>
      </c>
      <c r="E7848">
        <f t="array" ref="E7848">IF(ISLOGICAL(D7848),"",FREQUENCY(IF('Data Transformation'!$B$425:$B$8425='Bin Analysis'!$B7827,'Data Transformation'!$G$425:$G$8425),D7848))</f>
        <v>2001</v>
      </c>
      <c r="F7848">
        <f t="shared" si="978"/>
        <v>0</v>
      </c>
      <c r="G7848">
        <f>Weighting!$H$24</f>
        <v>0</v>
      </c>
      <c r="H7848">
        <f t="array" ref="H7848">FREQUENCY(IF('Data Transformation'!$B$4:$B$8425=B7827,'Data Transformation'!$G$4:$G$8425),'Bin Analysis'!$B7848)</f>
        <v>2073</v>
      </c>
      <c r="I7848">
        <f t="shared" si="979"/>
        <v>0</v>
      </c>
      <c r="J7848">
        <f t="shared" si="980"/>
        <v>0</v>
      </c>
      <c r="K7848">
        <f>J7848*Weighting!$W$24</f>
        <v>0</v>
      </c>
      <c r="M7848" s="14"/>
    </row>
    <row r="7849" spans="1:25" x14ac:dyDescent="0.55000000000000004">
      <c r="A7849" s="32" t="str">
        <f>IF(Weighting!$P$25&gt;0,B7849,"")</f>
        <v/>
      </c>
      <c r="B7849" t="e">
        <f>Weighting!$C$25</f>
        <v>#DIV/0!</v>
      </c>
      <c r="C7849" t="e">
        <f>Weighting!$F$25</f>
        <v>#NUM!</v>
      </c>
      <c r="D7849" t="e">
        <f>IF(C7849=1,'Data Transformation'!$G$3+0.5*'Data Transformation'!$W$25,IF(C7850=1,D7850-'Data Transformation'!$W$25,FALSE))</f>
        <v>#NUM!</v>
      </c>
      <c r="E7849">
        <f t="array" ref="E7849">IF(ISLOGICAL(D7849),"",FREQUENCY(IF('Data Transformation'!$B$425:$B$8425='Bin Analysis'!$B7827,'Data Transformation'!$G$425:$G$8425),D7849))</f>
        <v>2001</v>
      </c>
      <c r="F7849">
        <f t="shared" si="978"/>
        <v>0</v>
      </c>
      <c r="G7849">
        <f>Weighting!$H$25</f>
        <v>0</v>
      </c>
      <c r="H7849">
        <f t="array" ref="H7849">FREQUENCY(IF('Data Transformation'!$B$4:$B$8425=B7827,'Data Transformation'!$G$4:$G$8425),'Bin Analysis'!$B7849)</f>
        <v>2073</v>
      </c>
      <c r="I7849">
        <f t="shared" si="979"/>
        <v>0</v>
      </c>
      <c r="J7849">
        <f t="shared" si="980"/>
        <v>0</v>
      </c>
      <c r="K7849">
        <f>J7849*Weighting!$W$25</f>
        <v>0</v>
      </c>
      <c r="M7849" s="14"/>
    </row>
    <row r="7850" spans="1:25" x14ac:dyDescent="0.55000000000000004">
      <c r="O7850"/>
      <c r="P7850"/>
      <c r="Q7850"/>
      <c r="R7850"/>
    </row>
    <row r="7851" spans="1:25" ht="23.35" x14ac:dyDescent="0.8">
      <c r="A7851" s="21" t="s">
        <v>0</v>
      </c>
      <c r="B7851" s="21" t="str">
        <f>IFERROR(VLOOKUP(C7851,'Data Transformation'!$L$6:$M$426,2,FALSE),"")</f>
        <v/>
      </c>
      <c r="C7851" s="21">
        <f>C7827+1</f>
        <v>327</v>
      </c>
      <c r="D7851" s="21"/>
      <c r="E7851" s="21"/>
      <c r="F7851" s="21"/>
      <c r="G7851" s="21"/>
      <c r="H7851" s="22"/>
      <c r="I7851" s="22"/>
      <c r="J7851" s="22"/>
      <c r="K7851" s="21"/>
      <c r="L7851" s="21" t="str">
        <f>B7851</f>
        <v/>
      </c>
      <c r="M7851" s="23" t="e">
        <f>INDEX('Data Transformation'!$O$4:$O$424,MATCH($B7851,'Data Transformation'!$M$4:$M$424,0),MATCH($M$2,'Data Transformation'!$O$3,0))</f>
        <v>#N/A</v>
      </c>
      <c r="N7851" s="27" t="e">
        <f>IF('Input and Summary Results'!$J$16="minimum",'Bin Analysis'!X7852/(M7851-1),'Bin Analysis'!Y7851/('Bin Analysis'!M7851-1))</f>
        <v>#N/A</v>
      </c>
      <c r="O7851" s="27" t="e">
        <f>IF(M7851=FALSE,NA(),(VLOOKUP(1,C7854:K7873,4,FALSE))/(M7851-1))</f>
        <v>#N/A</v>
      </c>
      <c r="P7851" s="27" t="e">
        <f>IF(M7851=FALSE,NA(),SUM(J7854:J7873)/Weighting!$S$5)</f>
        <v>#N/A</v>
      </c>
      <c r="Q7851" s="27" t="e">
        <f>IF(M7851=FALSE,NA(),SUM(K7854:K7873)/Weighting!$S$6)</f>
        <v>#N/A</v>
      </c>
      <c r="R7851" s="27" t="e">
        <f>IF(M7851=FALSE,NA(),(VLOOKUP(1,G7854:K7873,3,FALSE))/(M7851-1))</f>
        <v>#N/A</v>
      </c>
      <c r="S7851" s="22" t="e">
        <f>IF(M7851=FALSE,NA(),IF(SUM(J7854:J7873)=2,"yes","no"))</f>
        <v>#N/A</v>
      </c>
      <c r="X7851" s="2" cm="2">
        <f t="array" ref="X7851:X7852">FREQUENCY(IF('Data Transformation'!$B$425:$B$6424='Bin Analysis'!L7851,'Data Transformation'!$G$425:$G$6424),'Data Transformation'!$U$11)</f>
        <v>0</v>
      </c>
      <c r="Y7851" s="2" cm="2">
        <f t="array" ref="Y7851:Y7852">FREQUENCY(IF('Data Transformation'!$B$425:$B$6424='Bin Analysis'!L7851,'Data Transformation'!$G$425:$G$6424),'Data Transformation'!$U$12)</f>
        <v>0</v>
      </c>
    </row>
    <row r="7852" spans="1:25" x14ac:dyDescent="0.55000000000000004">
      <c r="A7852" s="14" t="s">
        <v>67</v>
      </c>
      <c r="B7852" t="s">
        <v>47</v>
      </c>
      <c r="C7852" t="s">
        <v>5</v>
      </c>
      <c r="D7852" t="s">
        <v>100</v>
      </c>
      <c r="E7852" t="s">
        <v>101</v>
      </c>
      <c r="F7852" t="s">
        <v>102</v>
      </c>
      <c r="G7852" t="s">
        <v>70</v>
      </c>
      <c r="H7852" t="s">
        <v>31</v>
      </c>
      <c r="I7852" t="s">
        <v>32</v>
      </c>
      <c r="J7852" t="s">
        <v>46</v>
      </c>
      <c r="K7852" s="14" t="s">
        <v>45</v>
      </c>
      <c r="M7852" s="14"/>
      <c r="X7852" s="2">
        <v>0</v>
      </c>
      <c r="Y7852" s="2">
        <v>0</v>
      </c>
    </row>
    <row r="7853" spans="1:25" x14ac:dyDescent="0.55000000000000004">
      <c r="A7853" s="32"/>
      <c r="D7853" t="e">
        <f>IF(C7853=1,'Data Transformation'!$G$3+0.5*'Data Transformation'!$W$25,IF(C7854=1,D7854-'Data Transformation'!$W$25,FALSE))</f>
        <v>#NUM!</v>
      </c>
      <c r="E7853">
        <f t="array" ref="E7853">IF(ISLOGICAL(D7853),"",FREQUENCY(IF('Data Transformation'!$B$425:$B$8425='Bin Analysis'!$B7851,'Data Transformation'!$G$425:$G$8425),D7853))</f>
        <v>2001</v>
      </c>
      <c r="F7853" t="e">
        <f>IF(ISLOGICAL(D7853),"",E7853-E7852)</f>
        <v>#VALUE!</v>
      </c>
      <c r="M7853" s="14"/>
    </row>
    <row r="7854" spans="1:25" x14ac:dyDescent="0.55000000000000004">
      <c r="A7854" s="32" t="e">
        <f>IF(Weighting!$P$6&gt;0,B7854,"")</f>
        <v>#NUM!</v>
      </c>
      <c r="B7854" t="e">
        <f>Weighting!$C$6</f>
        <v>#DIV/0!</v>
      </c>
      <c r="C7854" t="e">
        <f>Weighting!$F$6</f>
        <v>#NUM!</v>
      </c>
      <c r="D7854" t="e">
        <f>IF(C7854=1,'Data Transformation'!$G$3+0.5*'Data Transformation'!$W$25,IF(C7855=1,D7855-'Data Transformation'!$W$25,FALSE))</f>
        <v>#NUM!</v>
      </c>
      <c r="E7854">
        <f t="array" ref="E7854">IF(ISLOGICAL(D7854),"",FREQUENCY(IF('Data Transformation'!$B$425:$B$8425='Bin Analysis'!$B7851,'Data Transformation'!$G$425:$G$8425),D7854))</f>
        <v>2001</v>
      </c>
      <c r="F7854">
        <f>IF(ISLOGICAL(D7854),"",E7854-E7853)</f>
        <v>0</v>
      </c>
      <c r="G7854">
        <f>Weighting!$H$6</f>
        <v>1</v>
      </c>
      <c r="H7854">
        <f t="array" ref="H7854">FREQUENCY(IF('Data Transformation'!$B$4:$B$8425=B7851,'Data Transformation'!$G$4:$G$8425),'Bin Analysis'!$B7854)</f>
        <v>2073</v>
      </c>
      <c r="I7854">
        <f>H7854-H7853</f>
        <v>2073</v>
      </c>
      <c r="J7854">
        <f>IF(I7854=0,0,1)</f>
        <v>1</v>
      </c>
      <c r="K7854" t="e">
        <f>J7854*Weighting!$W$6</f>
        <v>#NUM!</v>
      </c>
      <c r="M7854" s="14"/>
    </row>
    <row r="7855" spans="1:25" x14ac:dyDescent="0.55000000000000004">
      <c r="A7855" s="32" t="str">
        <f>IF(Weighting!$P$7&gt;0,B7855,"")</f>
        <v/>
      </c>
      <c r="B7855" t="e">
        <f>Weighting!$C$7</f>
        <v>#DIV/0!</v>
      </c>
      <c r="C7855" t="e">
        <f>Weighting!$F$7</f>
        <v>#NUM!</v>
      </c>
      <c r="D7855" t="e">
        <f>IF(C7855=1,'Data Transformation'!$G$3+0.5*'Data Transformation'!$W$25,IF(C7856=1,D7856-'Data Transformation'!$W$25,FALSE))</f>
        <v>#NUM!</v>
      </c>
      <c r="E7855">
        <f t="array" ref="E7855">IF(ISLOGICAL(D7855),"",FREQUENCY(IF('Data Transformation'!$B$425:$B$8425='Bin Analysis'!$B7851,'Data Transformation'!$G$425:$G$8425),D7855))</f>
        <v>2001</v>
      </c>
      <c r="F7855">
        <f t="shared" ref="F7855:F7873" si="981">IF(ISLOGICAL(D7855),"",E7855-E7854)</f>
        <v>0</v>
      </c>
      <c r="G7855">
        <f>Weighting!$H$7</f>
        <v>0</v>
      </c>
      <c r="H7855">
        <f t="array" ref="H7855">FREQUENCY(IF('Data Transformation'!$B$4:$B$8425=B7851,'Data Transformation'!$G$4:$G$8425),'Bin Analysis'!$B7855)</f>
        <v>2073</v>
      </c>
      <c r="I7855">
        <f t="shared" ref="I7855:I7873" si="982">H7855-H7854</f>
        <v>0</v>
      </c>
      <c r="J7855">
        <f>IF(I7855=0,0,1)</f>
        <v>0</v>
      </c>
      <c r="K7855">
        <f>J7855*Weighting!$W$7</f>
        <v>0</v>
      </c>
      <c r="M7855" s="14"/>
    </row>
    <row r="7856" spans="1:25" x14ac:dyDescent="0.55000000000000004">
      <c r="A7856" s="32" t="str">
        <f>IF(Weighting!$P$8&gt;0,B7856,"")</f>
        <v/>
      </c>
      <c r="B7856" t="e">
        <f>Weighting!$C$8</f>
        <v>#DIV/0!</v>
      </c>
      <c r="C7856" t="e">
        <f>Weighting!$F$8</f>
        <v>#NUM!</v>
      </c>
      <c r="D7856" t="e">
        <f>IF(C7856=1,'Data Transformation'!$G$3+0.5*'Data Transformation'!$W$25,IF(C7857=1,D7857-'Data Transformation'!$W$25,FALSE))</f>
        <v>#NUM!</v>
      </c>
      <c r="E7856">
        <f t="array" ref="E7856">IF(ISLOGICAL(D7856),"",FREQUENCY(IF('Data Transformation'!$B$425:$B$8425='Bin Analysis'!$B7851,'Data Transformation'!$G$425:$G$8425),D7856))</f>
        <v>2001</v>
      </c>
      <c r="F7856">
        <f t="shared" si="981"/>
        <v>0</v>
      </c>
      <c r="G7856">
        <f>Weighting!$H$8</f>
        <v>0</v>
      </c>
      <c r="H7856">
        <f t="array" ref="H7856">FREQUENCY(IF('Data Transformation'!$B$4:$B$8425=B7851,'Data Transformation'!$G$4:$G$8425),'Bin Analysis'!$B7856)</f>
        <v>2073</v>
      </c>
      <c r="I7856">
        <f t="shared" si="982"/>
        <v>0</v>
      </c>
      <c r="J7856">
        <f t="shared" ref="J7856:J7873" si="983">IF(I7856=0,0,1)</f>
        <v>0</v>
      </c>
      <c r="K7856">
        <f>J7856*Weighting!$W$8</f>
        <v>0</v>
      </c>
      <c r="M7856" s="14"/>
    </row>
    <row r="7857" spans="1:13" x14ac:dyDescent="0.55000000000000004">
      <c r="A7857" s="32" t="str">
        <f>IF(Weighting!$P$9&gt;0,B7857,"")</f>
        <v/>
      </c>
      <c r="B7857" s="50" t="e">
        <f>Weighting!$C$9</f>
        <v>#DIV/0!</v>
      </c>
      <c r="C7857" t="e">
        <f>Weighting!$F$9</f>
        <v>#NUM!</v>
      </c>
      <c r="D7857" t="e">
        <f>IF(C7857=1,'Data Transformation'!$G$3+0.5*'Data Transformation'!$W$25,IF(C7858=1,D7858-'Data Transformation'!$W$25,FALSE))</f>
        <v>#NUM!</v>
      </c>
      <c r="E7857">
        <f t="array" ref="E7857">IF(ISLOGICAL(D7857),"",FREQUENCY(IF('Data Transformation'!$B$425:$B$8425='Bin Analysis'!$B7851,'Data Transformation'!$G$425:$G$8425),D7857))</f>
        <v>2001</v>
      </c>
      <c r="F7857">
        <f t="shared" si="981"/>
        <v>0</v>
      </c>
      <c r="G7857">
        <f>Weighting!$H$9</f>
        <v>0</v>
      </c>
      <c r="H7857">
        <f t="array" ref="H7857">FREQUENCY(IF('Data Transformation'!$B$4:$B$8425=B7851,'Data Transformation'!$G$4:$G$8425),'Bin Analysis'!$B7857)</f>
        <v>2073</v>
      </c>
      <c r="I7857">
        <f t="shared" si="982"/>
        <v>0</v>
      </c>
      <c r="J7857">
        <f t="shared" si="983"/>
        <v>0</v>
      </c>
      <c r="K7857">
        <f>J7857*Weighting!$W$9</f>
        <v>0</v>
      </c>
      <c r="M7857" s="14"/>
    </row>
    <row r="7858" spans="1:13" x14ac:dyDescent="0.55000000000000004">
      <c r="A7858" s="32" t="str">
        <f>IF(Weighting!$P$10&gt;0,B7858,"")</f>
        <v/>
      </c>
      <c r="B7858" t="e">
        <f>Weighting!$C$10</f>
        <v>#DIV/0!</v>
      </c>
      <c r="C7858" t="e">
        <f>Weighting!$F$10</f>
        <v>#NUM!</v>
      </c>
      <c r="D7858" t="e">
        <f>IF(C7858=1,'Data Transformation'!$G$3+0.5*'Data Transformation'!$W$25,IF(C7859=1,D7859-'Data Transformation'!$W$25,FALSE))</f>
        <v>#NUM!</v>
      </c>
      <c r="E7858">
        <f t="array" ref="E7858">IF(ISLOGICAL(D7858),"",FREQUENCY(IF('Data Transformation'!$B$425:$B$8425='Bin Analysis'!$B7851,'Data Transformation'!$G$425:$G$8425),D7858))</f>
        <v>2001</v>
      </c>
      <c r="F7858">
        <f t="shared" si="981"/>
        <v>0</v>
      </c>
      <c r="G7858">
        <f>Weighting!$H$10</f>
        <v>0</v>
      </c>
      <c r="H7858">
        <f t="array" ref="H7858">FREQUENCY(IF('Data Transformation'!$B$4:$B$8425=B7851,'Data Transformation'!$G$4:$G$8425),'Bin Analysis'!$B7858)</f>
        <v>2073</v>
      </c>
      <c r="I7858">
        <f t="shared" si="982"/>
        <v>0</v>
      </c>
      <c r="J7858">
        <f t="shared" si="983"/>
        <v>0</v>
      </c>
      <c r="K7858">
        <f>J7858*Weighting!$W$10</f>
        <v>0</v>
      </c>
      <c r="M7858" s="14"/>
    </row>
    <row r="7859" spans="1:13" x14ac:dyDescent="0.55000000000000004">
      <c r="A7859" s="32" t="str">
        <f>IF(Weighting!$P$11&gt;0,B7859,"")</f>
        <v/>
      </c>
      <c r="B7859" t="e">
        <f>Weighting!$C$11</f>
        <v>#DIV/0!</v>
      </c>
      <c r="C7859" t="e">
        <f>Weighting!$F$11</f>
        <v>#NUM!</v>
      </c>
      <c r="D7859" t="e">
        <f>IF(C7859=1,'Data Transformation'!$G$3+0.5*'Data Transformation'!$W$25,IF(C7860=1,D7860-'Data Transformation'!$W$25,FALSE))</f>
        <v>#NUM!</v>
      </c>
      <c r="E7859">
        <f t="array" ref="E7859">IF(ISLOGICAL(D7859),"",FREQUENCY(IF('Data Transformation'!$B$425:$B$8425='Bin Analysis'!$B7851,'Data Transformation'!$G$425:$G$8425),D7859))</f>
        <v>2001</v>
      </c>
      <c r="F7859">
        <f t="shared" si="981"/>
        <v>0</v>
      </c>
      <c r="G7859">
        <f>Weighting!$H$11</f>
        <v>0</v>
      </c>
      <c r="H7859">
        <f t="array" ref="H7859">FREQUENCY(IF('Data Transformation'!$B$4:$B$8425=B7851,'Data Transformation'!$G$4:$G$8425),'Bin Analysis'!$B7859)</f>
        <v>2073</v>
      </c>
      <c r="I7859">
        <f t="shared" si="982"/>
        <v>0</v>
      </c>
      <c r="J7859">
        <f t="shared" si="983"/>
        <v>0</v>
      </c>
      <c r="K7859">
        <f>J7859*Weighting!$W$11</f>
        <v>0</v>
      </c>
      <c r="M7859" s="14"/>
    </row>
    <row r="7860" spans="1:13" x14ac:dyDescent="0.55000000000000004">
      <c r="A7860" s="32" t="str">
        <f>IF(Weighting!$P$12&gt;0,B7860,"")</f>
        <v/>
      </c>
      <c r="B7860" t="e">
        <f>Weighting!$C$12</f>
        <v>#DIV/0!</v>
      </c>
      <c r="C7860" t="e">
        <f>Weighting!$F$12</f>
        <v>#NUM!</v>
      </c>
      <c r="D7860" t="e">
        <f>IF(C7860=1,'Data Transformation'!$G$3+0.5*'Data Transformation'!$W$25,IF(C7861=1,D7861-'Data Transformation'!$W$25,FALSE))</f>
        <v>#NUM!</v>
      </c>
      <c r="E7860">
        <f t="array" ref="E7860">IF(ISLOGICAL(D7860),"",FREQUENCY(IF('Data Transformation'!$B$425:$B$8425='Bin Analysis'!$B7851,'Data Transformation'!$G$425:$G$8425),D7860))</f>
        <v>2001</v>
      </c>
      <c r="F7860">
        <f t="shared" si="981"/>
        <v>0</v>
      </c>
      <c r="G7860">
        <f>Weighting!$H$12</f>
        <v>0</v>
      </c>
      <c r="H7860">
        <f t="array" ref="H7860">FREQUENCY(IF('Data Transformation'!$B$4:$B$8425=B7851,'Data Transformation'!$G$4:$G$8425),'Bin Analysis'!$B7860)</f>
        <v>2073</v>
      </c>
      <c r="I7860">
        <f t="shared" si="982"/>
        <v>0</v>
      </c>
      <c r="J7860">
        <f t="shared" si="983"/>
        <v>0</v>
      </c>
      <c r="K7860">
        <f>J7860*Weighting!$W$12</f>
        <v>0</v>
      </c>
      <c r="M7860" s="14"/>
    </row>
    <row r="7861" spans="1:13" x14ac:dyDescent="0.55000000000000004">
      <c r="A7861" s="32" t="str">
        <f>IF(Weighting!$P$13&gt;0,B7861,"")</f>
        <v/>
      </c>
      <c r="B7861" t="e">
        <f>Weighting!$C$13</f>
        <v>#DIV/0!</v>
      </c>
      <c r="C7861" t="e">
        <f>Weighting!$F$13</f>
        <v>#NUM!</v>
      </c>
      <c r="D7861" t="e">
        <f>IF(C7861=1,'Data Transformation'!$G$3+0.5*'Data Transformation'!$W$25,IF(C7862=1,D7862-'Data Transformation'!$W$25,FALSE))</f>
        <v>#NUM!</v>
      </c>
      <c r="E7861">
        <f t="array" ref="E7861">IF(ISLOGICAL(D7861),"",FREQUENCY(IF('Data Transformation'!$B$425:$B$8425='Bin Analysis'!$B7851,'Data Transformation'!$G$425:$G$8425),D7861))</f>
        <v>2001</v>
      </c>
      <c r="F7861">
        <f t="shared" si="981"/>
        <v>0</v>
      </c>
      <c r="G7861">
        <f>Weighting!$H$13</f>
        <v>0</v>
      </c>
      <c r="H7861">
        <f t="array" ref="H7861">FREQUENCY(IF('Data Transformation'!$B$4:$B$8425=B7851,'Data Transformation'!$G$4:$G$8425),'Bin Analysis'!$B7861)</f>
        <v>2073</v>
      </c>
      <c r="I7861">
        <f t="shared" si="982"/>
        <v>0</v>
      </c>
      <c r="J7861">
        <f t="shared" si="983"/>
        <v>0</v>
      </c>
      <c r="K7861">
        <f>J7861*Weighting!$W$13</f>
        <v>0</v>
      </c>
      <c r="M7861" s="14"/>
    </row>
    <row r="7862" spans="1:13" x14ac:dyDescent="0.55000000000000004">
      <c r="A7862" s="32" t="str">
        <f>IF(Weighting!$P$14&gt;0,B7862,"")</f>
        <v/>
      </c>
      <c r="B7862" t="e">
        <f>Weighting!$C$14</f>
        <v>#DIV/0!</v>
      </c>
      <c r="C7862" t="e">
        <f>Weighting!$F$14</f>
        <v>#NUM!</v>
      </c>
      <c r="D7862" t="e">
        <f>IF(C7862=1,'Data Transformation'!$G$3+0.5*'Data Transformation'!$W$25,IF(C7863=1,D7863-'Data Transformation'!$W$25,FALSE))</f>
        <v>#NUM!</v>
      </c>
      <c r="E7862">
        <f t="array" ref="E7862">IF(ISLOGICAL(D7862),"",FREQUENCY(IF('Data Transformation'!$B$425:$B$8425='Bin Analysis'!$B7851,'Data Transformation'!$G$425:$G$8425),D7862))</f>
        <v>2001</v>
      </c>
      <c r="F7862">
        <f t="shared" si="981"/>
        <v>0</v>
      </c>
      <c r="G7862">
        <f>Weighting!$H$14</f>
        <v>0</v>
      </c>
      <c r="H7862">
        <f t="array" ref="H7862">FREQUENCY(IF('Data Transformation'!$B$4:$B$8425=B7851,'Data Transformation'!$G$4:$G$8425),'Bin Analysis'!$B7862)</f>
        <v>2073</v>
      </c>
      <c r="I7862">
        <f t="shared" si="982"/>
        <v>0</v>
      </c>
      <c r="J7862">
        <f t="shared" si="983"/>
        <v>0</v>
      </c>
      <c r="K7862">
        <f>J7862*Weighting!$W$14</f>
        <v>0</v>
      </c>
      <c r="M7862" s="14"/>
    </row>
    <row r="7863" spans="1:13" x14ac:dyDescent="0.55000000000000004">
      <c r="A7863" s="32" t="str">
        <f>IF(Weighting!$P$15&gt;0,B7863,"")</f>
        <v/>
      </c>
      <c r="B7863" t="e">
        <f>Weighting!$C$15</f>
        <v>#DIV/0!</v>
      </c>
      <c r="C7863" t="e">
        <f>Weighting!$F$15</f>
        <v>#NUM!</v>
      </c>
      <c r="D7863" t="e">
        <f>IF(C7863=1,'Data Transformation'!$G$3+0.5*'Data Transformation'!$W$25,IF(C7864=1,D7864-'Data Transformation'!$W$25,FALSE))</f>
        <v>#NUM!</v>
      </c>
      <c r="E7863">
        <f t="array" ref="E7863">IF(ISLOGICAL(D7863),"",FREQUENCY(IF('Data Transformation'!$B$425:$B$8425='Bin Analysis'!$B7851,'Data Transformation'!$G$425:$G$8425),D7863))</f>
        <v>2001</v>
      </c>
      <c r="F7863">
        <f t="shared" si="981"/>
        <v>0</v>
      </c>
      <c r="G7863">
        <f>Weighting!$H$15</f>
        <v>0</v>
      </c>
      <c r="H7863">
        <f t="array" ref="H7863">FREQUENCY(IF('Data Transformation'!$B$4:$B$8425=B7851,'Data Transformation'!$G$4:$G$8425),'Bin Analysis'!$B7863)</f>
        <v>2073</v>
      </c>
      <c r="I7863">
        <f t="shared" si="982"/>
        <v>0</v>
      </c>
      <c r="J7863">
        <f t="shared" si="983"/>
        <v>0</v>
      </c>
      <c r="K7863">
        <f>J7863*Weighting!$W$15</f>
        <v>0</v>
      </c>
      <c r="M7863" s="14"/>
    </row>
    <row r="7864" spans="1:13" x14ac:dyDescent="0.55000000000000004">
      <c r="A7864" s="32" t="str">
        <f>IF(Weighting!$P$16&gt;0,B7864,"")</f>
        <v/>
      </c>
      <c r="B7864" t="e">
        <f>Weighting!$C$16</f>
        <v>#DIV/0!</v>
      </c>
      <c r="C7864" t="e">
        <f>Weighting!$F$16</f>
        <v>#NUM!</v>
      </c>
      <c r="D7864" t="e">
        <f>IF(C7864=1,'Data Transformation'!$G$3+0.5*'Data Transformation'!$W$25,IF(C7865=1,D7865-'Data Transformation'!$W$25,FALSE))</f>
        <v>#NUM!</v>
      </c>
      <c r="E7864">
        <f t="array" ref="E7864">IF(ISLOGICAL(D7864),"",FREQUENCY(IF('Data Transformation'!$B$425:$B$8425='Bin Analysis'!$B7851,'Data Transformation'!$G$425:$G$8425),D7864))</f>
        <v>2001</v>
      </c>
      <c r="F7864">
        <f t="shared" si="981"/>
        <v>0</v>
      </c>
      <c r="G7864">
        <f>Weighting!$H$16</f>
        <v>0</v>
      </c>
      <c r="H7864">
        <f t="array" ref="H7864">FREQUENCY(IF('Data Transformation'!$B$4:$B$8425=B7851,'Data Transformation'!$G$4:$G$8425),'Bin Analysis'!$B7864)</f>
        <v>2073</v>
      </c>
      <c r="I7864">
        <f t="shared" si="982"/>
        <v>0</v>
      </c>
      <c r="J7864">
        <f t="shared" si="983"/>
        <v>0</v>
      </c>
      <c r="K7864">
        <f>J7864*Weighting!$W$16</f>
        <v>0</v>
      </c>
      <c r="M7864" s="14"/>
    </row>
    <row r="7865" spans="1:13" x14ac:dyDescent="0.55000000000000004">
      <c r="A7865" s="32" t="str">
        <f>IF(Weighting!$P$17&gt;0,B7865,"")</f>
        <v/>
      </c>
      <c r="B7865" t="e">
        <f>Weighting!$C$17</f>
        <v>#DIV/0!</v>
      </c>
      <c r="C7865" t="e">
        <f>Weighting!$F$17</f>
        <v>#NUM!</v>
      </c>
      <c r="D7865" t="e">
        <f>IF(C7865=1,'Data Transformation'!$G$3+0.5*'Data Transformation'!$W$25,IF(C7866=1,D7866-'Data Transformation'!$W$25,FALSE))</f>
        <v>#NUM!</v>
      </c>
      <c r="E7865">
        <f t="array" ref="E7865">IF(ISLOGICAL(D7865),"",FREQUENCY(IF('Data Transformation'!$B$425:$B$8425='Bin Analysis'!$B7851,'Data Transformation'!$G$425:$G$8425),D7865))</f>
        <v>2001</v>
      </c>
      <c r="F7865">
        <f t="shared" si="981"/>
        <v>0</v>
      </c>
      <c r="G7865">
        <f>Weighting!$H$17</f>
        <v>0</v>
      </c>
      <c r="H7865">
        <f t="array" ref="H7865">FREQUENCY(IF('Data Transformation'!$B$4:$B$8425=B7851,'Data Transformation'!$G$4:$G$8425),'Bin Analysis'!$B7865)</f>
        <v>2073</v>
      </c>
      <c r="I7865">
        <f t="shared" si="982"/>
        <v>0</v>
      </c>
      <c r="J7865">
        <f t="shared" si="983"/>
        <v>0</v>
      </c>
      <c r="K7865">
        <f>J7865*Weighting!$W$17</f>
        <v>0</v>
      </c>
      <c r="M7865" s="14"/>
    </row>
    <row r="7866" spans="1:13" x14ac:dyDescent="0.55000000000000004">
      <c r="A7866" s="32" t="str">
        <f>IF(Weighting!$P$18&gt;0,B7866,"")</f>
        <v/>
      </c>
      <c r="B7866" t="e">
        <f>Weighting!$C$18</f>
        <v>#DIV/0!</v>
      </c>
      <c r="C7866" t="e">
        <f>Weighting!$F$18</f>
        <v>#NUM!</v>
      </c>
      <c r="D7866" t="e">
        <f>IF(C7866=1,'Data Transformation'!$G$3+0.5*'Data Transformation'!$W$25,IF(C7867=1,D7867-'Data Transformation'!$W$25,FALSE))</f>
        <v>#NUM!</v>
      </c>
      <c r="E7866">
        <f t="array" ref="E7866">IF(ISLOGICAL(D7866),"",FREQUENCY(IF('Data Transformation'!$B$425:$B$8425='Bin Analysis'!$B7851,'Data Transformation'!$G$425:$G$8425),D7866))</f>
        <v>2001</v>
      </c>
      <c r="F7866">
        <f t="shared" si="981"/>
        <v>0</v>
      </c>
      <c r="G7866">
        <f>Weighting!$H$18</f>
        <v>0</v>
      </c>
      <c r="H7866">
        <f t="array" ref="H7866">FREQUENCY(IF('Data Transformation'!$B$4:$B$8425=B7851,'Data Transformation'!$G$4:$G$8425),'Bin Analysis'!$B7866)</f>
        <v>2073</v>
      </c>
      <c r="I7866">
        <f t="shared" si="982"/>
        <v>0</v>
      </c>
      <c r="J7866">
        <f t="shared" si="983"/>
        <v>0</v>
      </c>
      <c r="K7866">
        <f>J7866*Weighting!$W$18</f>
        <v>0</v>
      </c>
      <c r="M7866" s="14"/>
    </row>
    <row r="7867" spans="1:13" x14ac:dyDescent="0.55000000000000004">
      <c r="A7867" s="32" t="str">
        <f>IF(Weighting!$P$19&gt;0,B7867,"")</f>
        <v/>
      </c>
      <c r="B7867" t="e">
        <f>Weighting!$C$19</f>
        <v>#DIV/0!</v>
      </c>
      <c r="C7867" t="e">
        <f>Weighting!$F$19</f>
        <v>#NUM!</v>
      </c>
      <c r="D7867" t="e">
        <f>IF(C7867=1,'Data Transformation'!$G$3+0.5*'Data Transformation'!$W$25,IF(C7868=1,D7868-'Data Transformation'!$W$25,FALSE))</f>
        <v>#NUM!</v>
      </c>
      <c r="E7867">
        <f t="array" ref="E7867">IF(ISLOGICAL(D7867),"",FREQUENCY(IF('Data Transformation'!$B$425:$B$8425='Bin Analysis'!$B7851,'Data Transformation'!$G$425:$G$8425),D7867))</f>
        <v>2001</v>
      </c>
      <c r="F7867">
        <f t="shared" si="981"/>
        <v>0</v>
      </c>
      <c r="G7867">
        <f>Weighting!$H$19</f>
        <v>0</v>
      </c>
      <c r="H7867">
        <f t="array" ref="H7867">FREQUENCY(IF('Data Transformation'!$B$4:$B$8425=B7851,'Data Transformation'!$G$4:$G$8425),'Bin Analysis'!$B7867)</f>
        <v>2073</v>
      </c>
      <c r="I7867">
        <f t="shared" si="982"/>
        <v>0</v>
      </c>
      <c r="J7867">
        <f t="shared" si="983"/>
        <v>0</v>
      </c>
      <c r="K7867">
        <f>J7867*Weighting!$W$19</f>
        <v>0</v>
      </c>
      <c r="M7867" s="14"/>
    </row>
    <row r="7868" spans="1:13" x14ac:dyDescent="0.55000000000000004">
      <c r="A7868" s="32" t="str">
        <f>IF(Weighting!$P$20&gt;0,B7868,"")</f>
        <v/>
      </c>
      <c r="B7868" t="e">
        <f>Weighting!$C$20</f>
        <v>#DIV/0!</v>
      </c>
      <c r="C7868" t="e">
        <f>Weighting!$F$20</f>
        <v>#NUM!</v>
      </c>
      <c r="D7868" t="e">
        <f>IF(C7868=1,'Data Transformation'!$G$3+0.5*'Data Transformation'!$W$25,IF(C7869=1,D7869-'Data Transformation'!$W$25,FALSE))</f>
        <v>#NUM!</v>
      </c>
      <c r="E7868">
        <f t="array" ref="E7868">IF(ISLOGICAL(D7868),"",FREQUENCY(IF('Data Transformation'!$B$425:$B$8425='Bin Analysis'!$B7851,'Data Transformation'!$G$425:$G$8425),D7868))</f>
        <v>2001</v>
      </c>
      <c r="F7868">
        <f t="shared" si="981"/>
        <v>0</v>
      </c>
      <c r="G7868">
        <f>Weighting!$H$20</f>
        <v>0</v>
      </c>
      <c r="H7868">
        <f t="array" ref="H7868">FREQUENCY(IF('Data Transformation'!$B$4:$B$8425=B7851,'Data Transformation'!$G$4:$G$8425),'Bin Analysis'!$B7868)</f>
        <v>2073</v>
      </c>
      <c r="I7868">
        <f t="shared" si="982"/>
        <v>0</v>
      </c>
      <c r="J7868">
        <f t="shared" si="983"/>
        <v>0</v>
      </c>
      <c r="K7868">
        <f>J7868*Weighting!$W$20</f>
        <v>0</v>
      </c>
      <c r="M7868" s="14"/>
    </row>
    <row r="7869" spans="1:13" x14ac:dyDescent="0.55000000000000004">
      <c r="A7869" s="32" t="str">
        <f>IF(Weighting!$P$21&gt;0,B7869,"")</f>
        <v/>
      </c>
      <c r="B7869" t="e">
        <f>Weighting!$C$21</f>
        <v>#DIV/0!</v>
      </c>
      <c r="C7869" t="e">
        <f>Weighting!$F$21</f>
        <v>#NUM!</v>
      </c>
      <c r="D7869" t="e">
        <f>IF(C7869=1,'Data Transformation'!$G$3+0.5*'Data Transformation'!$W$25,IF(C7870=1,D7870-'Data Transformation'!$W$25,FALSE))</f>
        <v>#NUM!</v>
      </c>
      <c r="E7869">
        <f t="array" ref="E7869">IF(ISLOGICAL(D7869),"",FREQUENCY(IF('Data Transformation'!$B$425:$B$8425='Bin Analysis'!$B7851,'Data Transformation'!$G$425:$G$8425),D7869))</f>
        <v>2001</v>
      </c>
      <c r="F7869">
        <f t="shared" si="981"/>
        <v>0</v>
      </c>
      <c r="G7869">
        <f>Weighting!$H$21</f>
        <v>0</v>
      </c>
      <c r="H7869">
        <f t="array" ref="H7869">FREQUENCY(IF('Data Transformation'!$B$4:$B$8425=B7851,'Data Transformation'!$G$4:$G$8425),'Bin Analysis'!$B7869)</f>
        <v>2073</v>
      </c>
      <c r="I7869">
        <f t="shared" si="982"/>
        <v>0</v>
      </c>
      <c r="J7869">
        <f t="shared" si="983"/>
        <v>0</v>
      </c>
      <c r="K7869">
        <f>J7869*Weighting!$W$21</f>
        <v>0</v>
      </c>
      <c r="M7869" s="14"/>
    </row>
    <row r="7870" spans="1:13" x14ac:dyDescent="0.55000000000000004">
      <c r="A7870" s="32" t="str">
        <f>IF(Weighting!$P$22&gt;0,B7870,"")</f>
        <v/>
      </c>
      <c r="B7870" t="e">
        <f>Weighting!$C$22</f>
        <v>#DIV/0!</v>
      </c>
      <c r="C7870" t="e">
        <f>Weighting!$F$22</f>
        <v>#NUM!</v>
      </c>
      <c r="D7870" t="e">
        <f>IF(C7870=1,'Data Transformation'!$G$3+0.5*'Data Transformation'!$W$25,IF(C7871=1,D7871-'Data Transformation'!$W$25,FALSE))</f>
        <v>#NUM!</v>
      </c>
      <c r="E7870">
        <f t="array" ref="E7870">IF(ISLOGICAL(D7870),"",FREQUENCY(IF('Data Transformation'!$B$425:$B$8425='Bin Analysis'!$B7851,'Data Transformation'!$G$425:$G$8425),D7870))</f>
        <v>2001</v>
      </c>
      <c r="F7870">
        <f t="shared" si="981"/>
        <v>0</v>
      </c>
      <c r="G7870">
        <f>Weighting!$H$22</f>
        <v>0</v>
      </c>
      <c r="H7870">
        <f t="array" ref="H7870">FREQUENCY(IF('Data Transformation'!$B$4:$B$8425=B7851,'Data Transformation'!$G$4:$G$8425),'Bin Analysis'!$B7870)</f>
        <v>2073</v>
      </c>
      <c r="I7870">
        <f t="shared" si="982"/>
        <v>0</v>
      </c>
      <c r="J7870">
        <f t="shared" si="983"/>
        <v>0</v>
      </c>
      <c r="K7870">
        <f>J7870*Weighting!$W$22</f>
        <v>0</v>
      </c>
      <c r="M7870" s="14"/>
    </row>
    <row r="7871" spans="1:13" x14ac:dyDescent="0.55000000000000004">
      <c r="A7871" s="32" t="str">
        <f>IF(Weighting!$P$23&gt;0,B7871,"")</f>
        <v/>
      </c>
      <c r="B7871" t="e">
        <f>Weighting!$C$23</f>
        <v>#DIV/0!</v>
      </c>
      <c r="C7871" t="e">
        <f>Weighting!$F$23</f>
        <v>#NUM!</v>
      </c>
      <c r="D7871" t="e">
        <f>IF(C7871=1,'Data Transformation'!$G$3+0.5*'Data Transformation'!$W$25,IF(C7872=1,D7872-'Data Transformation'!$W$25,FALSE))</f>
        <v>#NUM!</v>
      </c>
      <c r="E7871">
        <f t="array" ref="E7871">IF(ISLOGICAL(D7871),"",FREQUENCY(IF('Data Transformation'!$B$425:$B$8425='Bin Analysis'!$B7851,'Data Transformation'!$G$425:$G$8425),D7871))</f>
        <v>2001</v>
      </c>
      <c r="F7871">
        <f t="shared" si="981"/>
        <v>0</v>
      </c>
      <c r="G7871">
        <f>Weighting!$H$23</f>
        <v>0</v>
      </c>
      <c r="H7871">
        <f t="array" ref="H7871">FREQUENCY(IF('Data Transformation'!$B$4:$B$8425=B7851,'Data Transformation'!$G$4:$G$8425),'Bin Analysis'!$B7871)</f>
        <v>2073</v>
      </c>
      <c r="I7871">
        <f t="shared" si="982"/>
        <v>0</v>
      </c>
      <c r="J7871">
        <f t="shared" si="983"/>
        <v>0</v>
      </c>
      <c r="K7871">
        <f>J7871*Weighting!$W$23</f>
        <v>0</v>
      </c>
      <c r="M7871" s="14"/>
    </row>
    <row r="7872" spans="1:13" x14ac:dyDescent="0.55000000000000004">
      <c r="A7872" s="32" t="str">
        <f>IF(Weighting!$P$24&gt;0,B7872,"")</f>
        <v/>
      </c>
      <c r="B7872" t="e">
        <f>Weighting!$C$24</f>
        <v>#DIV/0!</v>
      </c>
      <c r="C7872" t="e">
        <f>Weighting!$F$24</f>
        <v>#NUM!</v>
      </c>
      <c r="D7872" t="e">
        <f>IF(C7872=1,'Data Transformation'!$G$3+0.5*'Data Transformation'!$W$25,IF(C7873=1,D7873-'Data Transformation'!$W$25,FALSE))</f>
        <v>#NUM!</v>
      </c>
      <c r="E7872">
        <f t="array" ref="E7872">IF(ISLOGICAL(D7872),"",FREQUENCY(IF('Data Transformation'!$B$425:$B$8425='Bin Analysis'!$B7851,'Data Transformation'!$G$425:$G$8425),D7872))</f>
        <v>2001</v>
      </c>
      <c r="F7872">
        <f t="shared" si="981"/>
        <v>0</v>
      </c>
      <c r="G7872">
        <f>Weighting!$H$24</f>
        <v>0</v>
      </c>
      <c r="H7872">
        <f t="array" ref="H7872">FREQUENCY(IF('Data Transformation'!$B$4:$B$8425=B7851,'Data Transformation'!$G$4:$G$8425),'Bin Analysis'!$B7872)</f>
        <v>2073</v>
      </c>
      <c r="I7872">
        <f t="shared" si="982"/>
        <v>0</v>
      </c>
      <c r="J7872">
        <f t="shared" si="983"/>
        <v>0</v>
      </c>
      <c r="K7872">
        <f>J7872*Weighting!$W$24</f>
        <v>0</v>
      </c>
      <c r="M7872" s="14"/>
    </row>
    <row r="7873" spans="1:25" x14ac:dyDescent="0.55000000000000004">
      <c r="A7873" s="32" t="str">
        <f>IF(Weighting!$P$25&gt;0,B7873,"")</f>
        <v/>
      </c>
      <c r="B7873" t="e">
        <f>Weighting!$C$25</f>
        <v>#DIV/0!</v>
      </c>
      <c r="C7873" t="e">
        <f>Weighting!$F$25</f>
        <v>#NUM!</v>
      </c>
      <c r="D7873" t="e">
        <f>IF(C7873=1,'Data Transformation'!$G$3+0.5*'Data Transformation'!$W$25,IF(C7874=1,D7874-'Data Transformation'!$W$25,FALSE))</f>
        <v>#NUM!</v>
      </c>
      <c r="E7873">
        <f t="array" ref="E7873">IF(ISLOGICAL(D7873),"",FREQUENCY(IF('Data Transformation'!$B$425:$B$8425='Bin Analysis'!$B7851,'Data Transformation'!$G$425:$G$8425),D7873))</f>
        <v>2001</v>
      </c>
      <c r="F7873">
        <f t="shared" si="981"/>
        <v>0</v>
      </c>
      <c r="G7873">
        <f>Weighting!$H$25</f>
        <v>0</v>
      </c>
      <c r="H7873">
        <f t="array" ref="H7873">FREQUENCY(IF('Data Transformation'!$B$4:$B$8425=B7851,'Data Transformation'!$G$4:$G$8425),'Bin Analysis'!$B7873)</f>
        <v>2073</v>
      </c>
      <c r="I7873">
        <f t="shared" si="982"/>
        <v>0</v>
      </c>
      <c r="J7873">
        <f t="shared" si="983"/>
        <v>0</v>
      </c>
      <c r="K7873">
        <f>J7873*Weighting!$W$25</f>
        <v>0</v>
      </c>
      <c r="M7873" s="14"/>
    </row>
    <row r="7874" spans="1:25" x14ac:dyDescent="0.55000000000000004">
      <c r="O7874"/>
      <c r="P7874"/>
      <c r="Q7874"/>
      <c r="R7874"/>
    </row>
    <row r="7875" spans="1:25" ht="23.35" x14ac:dyDescent="0.8">
      <c r="A7875" s="21" t="s">
        <v>0</v>
      </c>
      <c r="B7875" s="21" t="str">
        <f>IFERROR(VLOOKUP(C7875,'Data Transformation'!$L$6:$M$426,2,FALSE),"")</f>
        <v/>
      </c>
      <c r="C7875" s="21">
        <f>C7851+1</f>
        <v>328</v>
      </c>
      <c r="D7875" s="21"/>
      <c r="E7875" s="21"/>
      <c r="F7875" s="21"/>
      <c r="G7875" s="21"/>
      <c r="H7875" s="22"/>
      <c r="I7875" s="22"/>
      <c r="J7875" s="22"/>
      <c r="K7875" s="21"/>
      <c r="L7875" s="21" t="str">
        <f>B7875</f>
        <v/>
      </c>
      <c r="M7875" s="23" t="e">
        <f>INDEX('Data Transformation'!$O$4:$O$424,MATCH($B7875,'Data Transformation'!$M$4:$M$424,0),MATCH($M$2,'Data Transformation'!$O$3,0))</f>
        <v>#N/A</v>
      </c>
      <c r="N7875" s="27" t="e">
        <f>IF('Input and Summary Results'!$J$16="minimum",'Bin Analysis'!X7876/(M7875-1),'Bin Analysis'!Y7875/('Bin Analysis'!M7875-1))</f>
        <v>#N/A</v>
      </c>
      <c r="O7875" s="27" t="e">
        <f>IF(M7875=FALSE,NA(),(VLOOKUP(1,C7878:K7897,4,FALSE))/(M7875-1))</f>
        <v>#N/A</v>
      </c>
      <c r="P7875" s="27" t="e">
        <f>IF(M7875=FALSE,NA(),SUM(J7878:J7897)/Weighting!$S$5)</f>
        <v>#N/A</v>
      </c>
      <c r="Q7875" s="27" t="e">
        <f>IF(M7875=FALSE,NA(),SUM(K7878:K7897)/Weighting!$S$6)</f>
        <v>#N/A</v>
      </c>
      <c r="R7875" s="27" t="e">
        <f>IF(M7875=FALSE,NA(),(VLOOKUP(1,G7878:K7897,3,FALSE))/(M7875-1))</f>
        <v>#N/A</v>
      </c>
      <c r="S7875" s="22" t="e">
        <f>IF(M7875=FALSE,NA(),IF(SUM(J7878:J7897)=2,"yes","no"))</f>
        <v>#N/A</v>
      </c>
      <c r="X7875" s="2" cm="2">
        <f t="array" ref="X7875:X7876">FREQUENCY(IF('Data Transformation'!$B$425:$B$6424='Bin Analysis'!L7875,'Data Transformation'!$G$425:$G$6424),'Data Transformation'!$U$11)</f>
        <v>0</v>
      </c>
      <c r="Y7875" s="2" cm="2">
        <f t="array" ref="Y7875:Y7876">FREQUENCY(IF('Data Transformation'!$B$425:$B$6424='Bin Analysis'!L7875,'Data Transformation'!$G$425:$G$6424),'Data Transformation'!$U$12)</f>
        <v>0</v>
      </c>
    </row>
    <row r="7876" spans="1:25" x14ac:dyDescent="0.55000000000000004">
      <c r="A7876" s="14" t="s">
        <v>67</v>
      </c>
      <c r="B7876" t="s">
        <v>47</v>
      </c>
      <c r="C7876" t="s">
        <v>5</v>
      </c>
      <c r="D7876" t="s">
        <v>100</v>
      </c>
      <c r="E7876" t="s">
        <v>101</v>
      </c>
      <c r="F7876" t="s">
        <v>102</v>
      </c>
      <c r="G7876" t="s">
        <v>70</v>
      </c>
      <c r="H7876" t="s">
        <v>31</v>
      </c>
      <c r="I7876" t="s">
        <v>32</v>
      </c>
      <c r="J7876" t="s">
        <v>46</v>
      </c>
      <c r="K7876" s="14" t="s">
        <v>45</v>
      </c>
      <c r="M7876" s="14"/>
      <c r="X7876" s="2">
        <v>0</v>
      </c>
      <c r="Y7876" s="2">
        <v>0</v>
      </c>
    </row>
    <row r="7877" spans="1:25" x14ac:dyDescent="0.55000000000000004">
      <c r="A7877" s="32"/>
      <c r="D7877" t="e">
        <f>IF(C7877=1,'Data Transformation'!$G$3+0.5*'Data Transformation'!$W$25,IF(C7878=1,D7878-'Data Transformation'!$W$25,FALSE))</f>
        <v>#NUM!</v>
      </c>
      <c r="E7877">
        <f t="array" ref="E7877">IF(ISLOGICAL(D7877),"",FREQUENCY(IF('Data Transformation'!$B$425:$B$8425='Bin Analysis'!$B7875,'Data Transformation'!$G$425:$G$8425),D7877))</f>
        <v>2001</v>
      </c>
      <c r="F7877" t="e">
        <f>IF(ISLOGICAL(D7877),"",E7877-E7876)</f>
        <v>#VALUE!</v>
      </c>
      <c r="M7877" s="14"/>
    </row>
    <row r="7878" spans="1:25" x14ac:dyDescent="0.55000000000000004">
      <c r="A7878" s="32" t="e">
        <f>IF(Weighting!$P$6&gt;0,B7878,"")</f>
        <v>#NUM!</v>
      </c>
      <c r="B7878" t="e">
        <f>Weighting!$C$6</f>
        <v>#DIV/0!</v>
      </c>
      <c r="C7878" t="e">
        <f>Weighting!$F$6</f>
        <v>#NUM!</v>
      </c>
      <c r="D7878" t="e">
        <f>IF(C7878=1,'Data Transformation'!$G$3+0.5*'Data Transformation'!$W$25,IF(C7879=1,D7879-'Data Transformation'!$W$25,FALSE))</f>
        <v>#NUM!</v>
      </c>
      <c r="E7878">
        <f t="array" ref="E7878">IF(ISLOGICAL(D7878),"",FREQUENCY(IF('Data Transformation'!$B$425:$B$8425='Bin Analysis'!$B7875,'Data Transformation'!$G$425:$G$8425),D7878))</f>
        <v>2001</v>
      </c>
      <c r="F7878">
        <f>IF(ISLOGICAL(D7878),"",E7878-E7877)</f>
        <v>0</v>
      </c>
      <c r="G7878">
        <f>Weighting!$H$6</f>
        <v>1</v>
      </c>
      <c r="H7878">
        <f t="array" ref="H7878">FREQUENCY(IF('Data Transformation'!$B$4:$B$8425=B7875,'Data Transformation'!$G$4:$G$8425),'Bin Analysis'!$B7878)</f>
        <v>2073</v>
      </c>
      <c r="I7878">
        <f>H7878-H7877</f>
        <v>2073</v>
      </c>
      <c r="J7878">
        <f>IF(I7878=0,0,1)</f>
        <v>1</v>
      </c>
      <c r="K7878" t="e">
        <f>J7878*Weighting!$W$6</f>
        <v>#NUM!</v>
      </c>
      <c r="M7878" s="14"/>
    </row>
    <row r="7879" spans="1:25" x14ac:dyDescent="0.55000000000000004">
      <c r="A7879" s="32" t="str">
        <f>IF(Weighting!$P$7&gt;0,B7879,"")</f>
        <v/>
      </c>
      <c r="B7879" t="e">
        <f>Weighting!$C$7</f>
        <v>#DIV/0!</v>
      </c>
      <c r="C7879" t="e">
        <f>Weighting!$F$7</f>
        <v>#NUM!</v>
      </c>
      <c r="D7879" t="e">
        <f>IF(C7879=1,'Data Transformation'!$G$3+0.5*'Data Transformation'!$W$25,IF(C7880=1,D7880-'Data Transformation'!$W$25,FALSE))</f>
        <v>#NUM!</v>
      </c>
      <c r="E7879">
        <f t="array" ref="E7879">IF(ISLOGICAL(D7879),"",FREQUENCY(IF('Data Transformation'!$B$425:$B$8425='Bin Analysis'!$B7875,'Data Transformation'!$G$425:$G$8425),D7879))</f>
        <v>2001</v>
      </c>
      <c r="F7879">
        <f t="shared" ref="F7879:F7897" si="984">IF(ISLOGICAL(D7879),"",E7879-E7878)</f>
        <v>0</v>
      </c>
      <c r="G7879">
        <f>Weighting!$H$7</f>
        <v>0</v>
      </c>
      <c r="H7879">
        <f t="array" ref="H7879">FREQUENCY(IF('Data Transformation'!$B$4:$B$8425=B7875,'Data Transformation'!$G$4:$G$8425),'Bin Analysis'!$B7879)</f>
        <v>2073</v>
      </c>
      <c r="I7879">
        <f t="shared" ref="I7879:I7897" si="985">H7879-H7878</f>
        <v>0</v>
      </c>
      <c r="J7879">
        <f>IF(I7879=0,0,1)</f>
        <v>0</v>
      </c>
      <c r="K7879">
        <f>J7879*Weighting!$W$7</f>
        <v>0</v>
      </c>
      <c r="M7879" s="14"/>
    </row>
    <row r="7880" spans="1:25" x14ac:dyDescent="0.55000000000000004">
      <c r="A7880" s="32" t="str">
        <f>IF(Weighting!$P$8&gt;0,B7880,"")</f>
        <v/>
      </c>
      <c r="B7880" t="e">
        <f>Weighting!$C$8</f>
        <v>#DIV/0!</v>
      </c>
      <c r="C7880" t="e">
        <f>Weighting!$F$8</f>
        <v>#NUM!</v>
      </c>
      <c r="D7880" t="e">
        <f>IF(C7880=1,'Data Transformation'!$G$3+0.5*'Data Transformation'!$W$25,IF(C7881=1,D7881-'Data Transformation'!$W$25,FALSE))</f>
        <v>#NUM!</v>
      </c>
      <c r="E7880">
        <f t="array" ref="E7880">IF(ISLOGICAL(D7880),"",FREQUENCY(IF('Data Transformation'!$B$425:$B$8425='Bin Analysis'!$B7875,'Data Transformation'!$G$425:$G$8425),D7880))</f>
        <v>2001</v>
      </c>
      <c r="F7880">
        <f t="shared" si="984"/>
        <v>0</v>
      </c>
      <c r="G7880">
        <f>Weighting!$H$8</f>
        <v>0</v>
      </c>
      <c r="H7880">
        <f t="array" ref="H7880">FREQUENCY(IF('Data Transformation'!$B$4:$B$8425=B7875,'Data Transformation'!$G$4:$G$8425),'Bin Analysis'!$B7880)</f>
        <v>2073</v>
      </c>
      <c r="I7880">
        <f t="shared" si="985"/>
        <v>0</v>
      </c>
      <c r="J7880">
        <f t="shared" ref="J7880:J7897" si="986">IF(I7880=0,0,1)</f>
        <v>0</v>
      </c>
      <c r="K7880">
        <f>J7880*Weighting!$W$8</f>
        <v>0</v>
      </c>
      <c r="M7880" s="14"/>
    </row>
    <row r="7881" spans="1:25" x14ac:dyDescent="0.55000000000000004">
      <c r="A7881" s="32" t="str">
        <f>IF(Weighting!$P$9&gt;0,B7881,"")</f>
        <v/>
      </c>
      <c r="B7881" s="50" t="e">
        <f>Weighting!$C$9</f>
        <v>#DIV/0!</v>
      </c>
      <c r="C7881" t="e">
        <f>Weighting!$F$9</f>
        <v>#NUM!</v>
      </c>
      <c r="D7881" t="e">
        <f>IF(C7881=1,'Data Transformation'!$G$3+0.5*'Data Transformation'!$W$25,IF(C7882=1,D7882-'Data Transformation'!$W$25,FALSE))</f>
        <v>#NUM!</v>
      </c>
      <c r="E7881">
        <f t="array" ref="E7881">IF(ISLOGICAL(D7881),"",FREQUENCY(IF('Data Transformation'!$B$425:$B$8425='Bin Analysis'!$B7875,'Data Transformation'!$G$425:$G$8425),D7881))</f>
        <v>2001</v>
      </c>
      <c r="F7881">
        <f t="shared" si="984"/>
        <v>0</v>
      </c>
      <c r="G7881">
        <f>Weighting!$H$9</f>
        <v>0</v>
      </c>
      <c r="H7881">
        <f t="array" ref="H7881">FREQUENCY(IF('Data Transformation'!$B$4:$B$8425=B7875,'Data Transformation'!$G$4:$G$8425),'Bin Analysis'!$B7881)</f>
        <v>2073</v>
      </c>
      <c r="I7881">
        <f t="shared" si="985"/>
        <v>0</v>
      </c>
      <c r="J7881">
        <f t="shared" si="986"/>
        <v>0</v>
      </c>
      <c r="K7881">
        <f>J7881*Weighting!$W$9</f>
        <v>0</v>
      </c>
      <c r="M7881" s="14"/>
    </row>
    <row r="7882" spans="1:25" x14ac:dyDescent="0.55000000000000004">
      <c r="A7882" s="32" t="str">
        <f>IF(Weighting!$P$10&gt;0,B7882,"")</f>
        <v/>
      </c>
      <c r="B7882" t="e">
        <f>Weighting!$C$10</f>
        <v>#DIV/0!</v>
      </c>
      <c r="C7882" t="e">
        <f>Weighting!$F$10</f>
        <v>#NUM!</v>
      </c>
      <c r="D7882" t="e">
        <f>IF(C7882=1,'Data Transformation'!$G$3+0.5*'Data Transformation'!$W$25,IF(C7883=1,D7883-'Data Transformation'!$W$25,FALSE))</f>
        <v>#NUM!</v>
      </c>
      <c r="E7882">
        <f t="array" ref="E7882">IF(ISLOGICAL(D7882),"",FREQUENCY(IF('Data Transformation'!$B$425:$B$8425='Bin Analysis'!$B7875,'Data Transformation'!$G$425:$G$8425),D7882))</f>
        <v>2001</v>
      </c>
      <c r="F7882">
        <f t="shared" si="984"/>
        <v>0</v>
      </c>
      <c r="G7882">
        <f>Weighting!$H$10</f>
        <v>0</v>
      </c>
      <c r="H7882">
        <f t="array" ref="H7882">FREQUENCY(IF('Data Transformation'!$B$4:$B$8425=B7875,'Data Transformation'!$G$4:$G$8425),'Bin Analysis'!$B7882)</f>
        <v>2073</v>
      </c>
      <c r="I7882">
        <f t="shared" si="985"/>
        <v>0</v>
      </c>
      <c r="J7882">
        <f t="shared" si="986"/>
        <v>0</v>
      </c>
      <c r="K7882">
        <f>J7882*Weighting!$W$10</f>
        <v>0</v>
      </c>
      <c r="M7882" s="14"/>
    </row>
    <row r="7883" spans="1:25" x14ac:dyDescent="0.55000000000000004">
      <c r="A7883" s="32" t="str">
        <f>IF(Weighting!$P$11&gt;0,B7883,"")</f>
        <v/>
      </c>
      <c r="B7883" t="e">
        <f>Weighting!$C$11</f>
        <v>#DIV/0!</v>
      </c>
      <c r="C7883" t="e">
        <f>Weighting!$F$11</f>
        <v>#NUM!</v>
      </c>
      <c r="D7883" t="e">
        <f>IF(C7883=1,'Data Transformation'!$G$3+0.5*'Data Transformation'!$W$25,IF(C7884=1,D7884-'Data Transformation'!$W$25,FALSE))</f>
        <v>#NUM!</v>
      </c>
      <c r="E7883">
        <f t="array" ref="E7883">IF(ISLOGICAL(D7883),"",FREQUENCY(IF('Data Transformation'!$B$425:$B$8425='Bin Analysis'!$B7875,'Data Transformation'!$G$425:$G$8425),D7883))</f>
        <v>2001</v>
      </c>
      <c r="F7883">
        <f t="shared" si="984"/>
        <v>0</v>
      </c>
      <c r="G7883">
        <f>Weighting!$H$11</f>
        <v>0</v>
      </c>
      <c r="H7883">
        <f t="array" ref="H7883">FREQUENCY(IF('Data Transformation'!$B$4:$B$8425=B7875,'Data Transformation'!$G$4:$G$8425),'Bin Analysis'!$B7883)</f>
        <v>2073</v>
      </c>
      <c r="I7883">
        <f t="shared" si="985"/>
        <v>0</v>
      </c>
      <c r="J7883">
        <f t="shared" si="986"/>
        <v>0</v>
      </c>
      <c r="K7883">
        <f>J7883*Weighting!$W$11</f>
        <v>0</v>
      </c>
      <c r="M7883" s="14"/>
    </row>
    <row r="7884" spans="1:25" x14ac:dyDescent="0.55000000000000004">
      <c r="A7884" s="32" t="str">
        <f>IF(Weighting!$P$12&gt;0,B7884,"")</f>
        <v/>
      </c>
      <c r="B7884" t="e">
        <f>Weighting!$C$12</f>
        <v>#DIV/0!</v>
      </c>
      <c r="C7884" t="e">
        <f>Weighting!$F$12</f>
        <v>#NUM!</v>
      </c>
      <c r="D7884" t="e">
        <f>IF(C7884=1,'Data Transformation'!$G$3+0.5*'Data Transformation'!$W$25,IF(C7885=1,D7885-'Data Transformation'!$W$25,FALSE))</f>
        <v>#NUM!</v>
      </c>
      <c r="E7884">
        <f t="array" ref="E7884">IF(ISLOGICAL(D7884),"",FREQUENCY(IF('Data Transformation'!$B$425:$B$8425='Bin Analysis'!$B7875,'Data Transformation'!$G$425:$G$8425),D7884))</f>
        <v>2001</v>
      </c>
      <c r="F7884">
        <f t="shared" si="984"/>
        <v>0</v>
      </c>
      <c r="G7884">
        <f>Weighting!$H$12</f>
        <v>0</v>
      </c>
      <c r="H7884">
        <f t="array" ref="H7884">FREQUENCY(IF('Data Transformation'!$B$4:$B$8425=B7875,'Data Transformation'!$G$4:$G$8425),'Bin Analysis'!$B7884)</f>
        <v>2073</v>
      </c>
      <c r="I7884">
        <f t="shared" si="985"/>
        <v>0</v>
      </c>
      <c r="J7884">
        <f t="shared" si="986"/>
        <v>0</v>
      </c>
      <c r="K7884">
        <f>J7884*Weighting!$W$12</f>
        <v>0</v>
      </c>
      <c r="M7884" s="14"/>
    </row>
    <row r="7885" spans="1:25" x14ac:dyDescent="0.55000000000000004">
      <c r="A7885" s="32" t="str">
        <f>IF(Weighting!$P$13&gt;0,B7885,"")</f>
        <v/>
      </c>
      <c r="B7885" t="e">
        <f>Weighting!$C$13</f>
        <v>#DIV/0!</v>
      </c>
      <c r="C7885" t="e">
        <f>Weighting!$F$13</f>
        <v>#NUM!</v>
      </c>
      <c r="D7885" t="e">
        <f>IF(C7885=1,'Data Transformation'!$G$3+0.5*'Data Transformation'!$W$25,IF(C7886=1,D7886-'Data Transformation'!$W$25,FALSE))</f>
        <v>#NUM!</v>
      </c>
      <c r="E7885">
        <f t="array" ref="E7885">IF(ISLOGICAL(D7885),"",FREQUENCY(IF('Data Transformation'!$B$425:$B$8425='Bin Analysis'!$B7875,'Data Transformation'!$G$425:$G$8425),D7885))</f>
        <v>2001</v>
      </c>
      <c r="F7885">
        <f t="shared" si="984"/>
        <v>0</v>
      </c>
      <c r="G7885">
        <f>Weighting!$H$13</f>
        <v>0</v>
      </c>
      <c r="H7885">
        <f t="array" ref="H7885">FREQUENCY(IF('Data Transformation'!$B$4:$B$8425=B7875,'Data Transformation'!$G$4:$G$8425),'Bin Analysis'!$B7885)</f>
        <v>2073</v>
      </c>
      <c r="I7885">
        <f t="shared" si="985"/>
        <v>0</v>
      </c>
      <c r="J7885">
        <f t="shared" si="986"/>
        <v>0</v>
      </c>
      <c r="K7885">
        <f>J7885*Weighting!$W$13</f>
        <v>0</v>
      </c>
      <c r="M7885" s="14"/>
    </row>
    <row r="7886" spans="1:25" x14ac:dyDescent="0.55000000000000004">
      <c r="A7886" s="32" t="str">
        <f>IF(Weighting!$P$14&gt;0,B7886,"")</f>
        <v/>
      </c>
      <c r="B7886" t="e">
        <f>Weighting!$C$14</f>
        <v>#DIV/0!</v>
      </c>
      <c r="C7886" t="e">
        <f>Weighting!$F$14</f>
        <v>#NUM!</v>
      </c>
      <c r="D7886" t="e">
        <f>IF(C7886=1,'Data Transformation'!$G$3+0.5*'Data Transformation'!$W$25,IF(C7887=1,D7887-'Data Transformation'!$W$25,FALSE))</f>
        <v>#NUM!</v>
      </c>
      <c r="E7886">
        <f t="array" ref="E7886">IF(ISLOGICAL(D7886),"",FREQUENCY(IF('Data Transformation'!$B$425:$B$8425='Bin Analysis'!$B7875,'Data Transformation'!$G$425:$G$8425),D7886))</f>
        <v>2001</v>
      </c>
      <c r="F7886">
        <f t="shared" si="984"/>
        <v>0</v>
      </c>
      <c r="G7886">
        <f>Weighting!$H$14</f>
        <v>0</v>
      </c>
      <c r="H7886">
        <f t="array" ref="H7886">FREQUENCY(IF('Data Transformation'!$B$4:$B$8425=B7875,'Data Transformation'!$G$4:$G$8425),'Bin Analysis'!$B7886)</f>
        <v>2073</v>
      </c>
      <c r="I7886">
        <f t="shared" si="985"/>
        <v>0</v>
      </c>
      <c r="J7886">
        <f t="shared" si="986"/>
        <v>0</v>
      </c>
      <c r="K7886">
        <f>J7886*Weighting!$W$14</f>
        <v>0</v>
      </c>
      <c r="M7886" s="14"/>
    </row>
    <row r="7887" spans="1:25" x14ac:dyDescent="0.55000000000000004">
      <c r="A7887" s="32" t="str">
        <f>IF(Weighting!$P$15&gt;0,B7887,"")</f>
        <v/>
      </c>
      <c r="B7887" t="e">
        <f>Weighting!$C$15</f>
        <v>#DIV/0!</v>
      </c>
      <c r="C7887" t="e">
        <f>Weighting!$F$15</f>
        <v>#NUM!</v>
      </c>
      <c r="D7887" t="e">
        <f>IF(C7887=1,'Data Transformation'!$G$3+0.5*'Data Transformation'!$W$25,IF(C7888=1,D7888-'Data Transformation'!$W$25,FALSE))</f>
        <v>#NUM!</v>
      </c>
      <c r="E7887">
        <f t="array" ref="E7887">IF(ISLOGICAL(D7887),"",FREQUENCY(IF('Data Transformation'!$B$425:$B$8425='Bin Analysis'!$B7875,'Data Transformation'!$G$425:$G$8425),D7887))</f>
        <v>2001</v>
      </c>
      <c r="F7887">
        <f t="shared" si="984"/>
        <v>0</v>
      </c>
      <c r="G7887">
        <f>Weighting!$H$15</f>
        <v>0</v>
      </c>
      <c r="H7887">
        <f t="array" ref="H7887">FREQUENCY(IF('Data Transformation'!$B$4:$B$8425=B7875,'Data Transformation'!$G$4:$G$8425),'Bin Analysis'!$B7887)</f>
        <v>2073</v>
      </c>
      <c r="I7887">
        <f t="shared" si="985"/>
        <v>0</v>
      </c>
      <c r="J7887">
        <f t="shared" si="986"/>
        <v>0</v>
      </c>
      <c r="K7887">
        <f>J7887*Weighting!$W$15</f>
        <v>0</v>
      </c>
      <c r="M7887" s="14"/>
    </row>
    <row r="7888" spans="1:25" x14ac:dyDescent="0.55000000000000004">
      <c r="A7888" s="32" t="str">
        <f>IF(Weighting!$P$16&gt;0,B7888,"")</f>
        <v/>
      </c>
      <c r="B7888" t="e">
        <f>Weighting!$C$16</f>
        <v>#DIV/0!</v>
      </c>
      <c r="C7888" t="e">
        <f>Weighting!$F$16</f>
        <v>#NUM!</v>
      </c>
      <c r="D7888" t="e">
        <f>IF(C7888=1,'Data Transformation'!$G$3+0.5*'Data Transformation'!$W$25,IF(C7889=1,D7889-'Data Transformation'!$W$25,FALSE))</f>
        <v>#NUM!</v>
      </c>
      <c r="E7888">
        <f t="array" ref="E7888">IF(ISLOGICAL(D7888),"",FREQUENCY(IF('Data Transformation'!$B$425:$B$8425='Bin Analysis'!$B7875,'Data Transformation'!$G$425:$G$8425),D7888))</f>
        <v>2001</v>
      </c>
      <c r="F7888">
        <f t="shared" si="984"/>
        <v>0</v>
      </c>
      <c r="G7888">
        <f>Weighting!$H$16</f>
        <v>0</v>
      </c>
      <c r="H7888">
        <f t="array" ref="H7888">FREQUENCY(IF('Data Transformation'!$B$4:$B$8425=B7875,'Data Transformation'!$G$4:$G$8425),'Bin Analysis'!$B7888)</f>
        <v>2073</v>
      </c>
      <c r="I7888">
        <f t="shared" si="985"/>
        <v>0</v>
      </c>
      <c r="J7888">
        <f t="shared" si="986"/>
        <v>0</v>
      </c>
      <c r="K7888">
        <f>J7888*Weighting!$W$16</f>
        <v>0</v>
      </c>
      <c r="M7888" s="14"/>
    </row>
    <row r="7889" spans="1:25" x14ac:dyDescent="0.55000000000000004">
      <c r="A7889" s="32" t="str">
        <f>IF(Weighting!$P$17&gt;0,B7889,"")</f>
        <v/>
      </c>
      <c r="B7889" t="e">
        <f>Weighting!$C$17</f>
        <v>#DIV/0!</v>
      </c>
      <c r="C7889" t="e">
        <f>Weighting!$F$17</f>
        <v>#NUM!</v>
      </c>
      <c r="D7889" t="e">
        <f>IF(C7889=1,'Data Transformation'!$G$3+0.5*'Data Transformation'!$W$25,IF(C7890=1,D7890-'Data Transformation'!$W$25,FALSE))</f>
        <v>#NUM!</v>
      </c>
      <c r="E7889">
        <f t="array" ref="E7889">IF(ISLOGICAL(D7889),"",FREQUENCY(IF('Data Transformation'!$B$425:$B$8425='Bin Analysis'!$B7875,'Data Transformation'!$G$425:$G$8425),D7889))</f>
        <v>2001</v>
      </c>
      <c r="F7889">
        <f t="shared" si="984"/>
        <v>0</v>
      </c>
      <c r="G7889">
        <f>Weighting!$H$17</f>
        <v>0</v>
      </c>
      <c r="H7889">
        <f t="array" ref="H7889">FREQUENCY(IF('Data Transformation'!$B$4:$B$8425=B7875,'Data Transformation'!$G$4:$G$8425),'Bin Analysis'!$B7889)</f>
        <v>2073</v>
      </c>
      <c r="I7889">
        <f t="shared" si="985"/>
        <v>0</v>
      </c>
      <c r="J7889">
        <f t="shared" si="986"/>
        <v>0</v>
      </c>
      <c r="K7889">
        <f>J7889*Weighting!$W$17</f>
        <v>0</v>
      </c>
      <c r="M7889" s="14"/>
    </row>
    <row r="7890" spans="1:25" x14ac:dyDescent="0.55000000000000004">
      <c r="A7890" s="32" t="str">
        <f>IF(Weighting!$P$18&gt;0,B7890,"")</f>
        <v/>
      </c>
      <c r="B7890" t="e">
        <f>Weighting!$C$18</f>
        <v>#DIV/0!</v>
      </c>
      <c r="C7890" t="e">
        <f>Weighting!$F$18</f>
        <v>#NUM!</v>
      </c>
      <c r="D7890" t="e">
        <f>IF(C7890=1,'Data Transformation'!$G$3+0.5*'Data Transformation'!$W$25,IF(C7891=1,D7891-'Data Transformation'!$W$25,FALSE))</f>
        <v>#NUM!</v>
      </c>
      <c r="E7890">
        <f t="array" ref="E7890">IF(ISLOGICAL(D7890),"",FREQUENCY(IF('Data Transformation'!$B$425:$B$8425='Bin Analysis'!$B7875,'Data Transformation'!$G$425:$G$8425),D7890))</f>
        <v>2001</v>
      </c>
      <c r="F7890">
        <f t="shared" si="984"/>
        <v>0</v>
      </c>
      <c r="G7890">
        <f>Weighting!$H$18</f>
        <v>0</v>
      </c>
      <c r="H7890">
        <f t="array" ref="H7890">FREQUENCY(IF('Data Transformation'!$B$4:$B$8425=B7875,'Data Transformation'!$G$4:$G$8425),'Bin Analysis'!$B7890)</f>
        <v>2073</v>
      </c>
      <c r="I7890">
        <f t="shared" si="985"/>
        <v>0</v>
      </c>
      <c r="J7890">
        <f t="shared" si="986"/>
        <v>0</v>
      </c>
      <c r="K7890">
        <f>J7890*Weighting!$W$18</f>
        <v>0</v>
      </c>
      <c r="M7890" s="14"/>
    </row>
    <row r="7891" spans="1:25" x14ac:dyDescent="0.55000000000000004">
      <c r="A7891" s="32" t="str">
        <f>IF(Weighting!$P$19&gt;0,B7891,"")</f>
        <v/>
      </c>
      <c r="B7891" t="e">
        <f>Weighting!$C$19</f>
        <v>#DIV/0!</v>
      </c>
      <c r="C7891" t="e">
        <f>Weighting!$F$19</f>
        <v>#NUM!</v>
      </c>
      <c r="D7891" t="e">
        <f>IF(C7891=1,'Data Transformation'!$G$3+0.5*'Data Transformation'!$W$25,IF(C7892=1,D7892-'Data Transformation'!$W$25,FALSE))</f>
        <v>#NUM!</v>
      </c>
      <c r="E7891">
        <f t="array" ref="E7891">IF(ISLOGICAL(D7891),"",FREQUENCY(IF('Data Transformation'!$B$425:$B$8425='Bin Analysis'!$B7875,'Data Transformation'!$G$425:$G$8425),D7891))</f>
        <v>2001</v>
      </c>
      <c r="F7891">
        <f t="shared" si="984"/>
        <v>0</v>
      </c>
      <c r="G7891">
        <f>Weighting!$H$19</f>
        <v>0</v>
      </c>
      <c r="H7891">
        <f t="array" ref="H7891">FREQUENCY(IF('Data Transformation'!$B$4:$B$8425=B7875,'Data Transformation'!$G$4:$G$8425),'Bin Analysis'!$B7891)</f>
        <v>2073</v>
      </c>
      <c r="I7891">
        <f t="shared" si="985"/>
        <v>0</v>
      </c>
      <c r="J7891">
        <f t="shared" si="986"/>
        <v>0</v>
      </c>
      <c r="K7891">
        <f>J7891*Weighting!$W$19</f>
        <v>0</v>
      </c>
      <c r="M7891" s="14"/>
    </row>
    <row r="7892" spans="1:25" x14ac:dyDescent="0.55000000000000004">
      <c r="A7892" s="32" t="str">
        <f>IF(Weighting!$P$20&gt;0,B7892,"")</f>
        <v/>
      </c>
      <c r="B7892" t="e">
        <f>Weighting!$C$20</f>
        <v>#DIV/0!</v>
      </c>
      <c r="C7892" t="e">
        <f>Weighting!$F$20</f>
        <v>#NUM!</v>
      </c>
      <c r="D7892" t="e">
        <f>IF(C7892=1,'Data Transformation'!$G$3+0.5*'Data Transformation'!$W$25,IF(C7893=1,D7893-'Data Transformation'!$W$25,FALSE))</f>
        <v>#NUM!</v>
      </c>
      <c r="E7892">
        <f t="array" ref="E7892">IF(ISLOGICAL(D7892),"",FREQUENCY(IF('Data Transformation'!$B$425:$B$8425='Bin Analysis'!$B7875,'Data Transformation'!$G$425:$G$8425),D7892))</f>
        <v>2001</v>
      </c>
      <c r="F7892">
        <f t="shared" si="984"/>
        <v>0</v>
      </c>
      <c r="G7892">
        <f>Weighting!$H$20</f>
        <v>0</v>
      </c>
      <c r="H7892">
        <f t="array" ref="H7892">FREQUENCY(IF('Data Transformation'!$B$4:$B$8425=B7875,'Data Transformation'!$G$4:$G$8425),'Bin Analysis'!$B7892)</f>
        <v>2073</v>
      </c>
      <c r="I7892">
        <f t="shared" si="985"/>
        <v>0</v>
      </c>
      <c r="J7892">
        <f t="shared" si="986"/>
        <v>0</v>
      </c>
      <c r="K7892">
        <f>J7892*Weighting!$W$20</f>
        <v>0</v>
      </c>
      <c r="M7892" s="14"/>
    </row>
    <row r="7893" spans="1:25" x14ac:dyDescent="0.55000000000000004">
      <c r="A7893" s="32" t="str">
        <f>IF(Weighting!$P$21&gt;0,B7893,"")</f>
        <v/>
      </c>
      <c r="B7893" t="e">
        <f>Weighting!$C$21</f>
        <v>#DIV/0!</v>
      </c>
      <c r="C7893" t="e">
        <f>Weighting!$F$21</f>
        <v>#NUM!</v>
      </c>
      <c r="D7893" t="e">
        <f>IF(C7893=1,'Data Transformation'!$G$3+0.5*'Data Transformation'!$W$25,IF(C7894=1,D7894-'Data Transformation'!$W$25,FALSE))</f>
        <v>#NUM!</v>
      </c>
      <c r="E7893">
        <f t="array" ref="E7893">IF(ISLOGICAL(D7893),"",FREQUENCY(IF('Data Transformation'!$B$425:$B$8425='Bin Analysis'!$B7875,'Data Transformation'!$G$425:$G$8425),D7893))</f>
        <v>2001</v>
      </c>
      <c r="F7893">
        <f t="shared" si="984"/>
        <v>0</v>
      </c>
      <c r="G7893">
        <f>Weighting!$H$21</f>
        <v>0</v>
      </c>
      <c r="H7893">
        <f t="array" ref="H7893">FREQUENCY(IF('Data Transformation'!$B$4:$B$8425=B7875,'Data Transformation'!$G$4:$G$8425),'Bin Analysis'!$B7893)</f>
        <v>2073</v>
      </c>
      <c r="I7893">
        <f t="shared" si="985"/>
        <v>0</v>
      </c>
      <c r="J7893">
        <f t="shared" si="986"/>
        <v>0</v>
      </c>
      <c r="K7893">
        <f>J7893*Weighting!$W$21</f>
        <v>0</v>
      </c>
      <c r="M7893" s="14"/>
    </row>
    <row r="7894" spans="1:25" x14ac:dyDescent="0.55000000000000004">
      <c r="A7894" s="32" t="str">
        <f>IF(Weighting!$P$22&gt;0,B7894,"")</f>
        <v/>
      </c>
      <c r="B7894" t="e">
        <f>Weighting!$C$22</f>
        <v>#DIV/0!</v>
      </c>
      <c r="C7894" t="e">
        <f>Weighting!$F$22</f>
        <v>#NUM!</v>
      </c>
      <c r="D7894" t="e">
        <f>IF(C7894=1,'Data Transformation'!$G$3+0.5*'Data Transformation'!$W$25,IF(C7895=1,D7895-'Data Transformation'!$W$25,FALSE))</f>
        <v>#NUM!</v>
      </c>
      <c r="E7894">
        <f t="array" ref="E7894">IF(ISLOGICAL(D7894),"",FREQUENCY(IF('Data Transformation'!$B$425:$B$8425='Bin Analysis'!$B7875,'Data Transformation'!$G$425:$G$8425),D7894))</f>
        <v>2001</v>
      </c>
      <c r="F7894">
        <f t="shared" si="984"/>
        <v>0</v>
      </c>
      <c r="G7894">
        <f>Weighting!$H$22</f>
        <v>0</v>
      </c>
      <c r="H7894">
        <f t="array" ref="H7894">FREQUENCY(IF('Data Transformation'!$B$4:$B$8425=B7875,'Data Transformation'!$G$4:$G$8425),'Bin Analysis'!$B7894)</f>
        <v>2073</v>
      </c>
      <c r="I7894">
        <f t="shared" si="985"/>
        <v>0</v>
      </c>
      <c r="J7894">
        <f t="shared" si="986"/>
        <v>0</v>
      </c>
      <c r="K7894">
        <f>J7894*Weighting!$W$22</f>
        <v>0</v>
      </c>
      <c r="M7894" s="14"/>
    </row>
    <row r="7895" spans="1:25" x14ac:dyDescent="0.55000000000000004">
      <c r="A7895" s="32" t="str">
        <f>IF(Weighting!$P$23&gt;0,B7895,"")</f>
        <v/>
      </c>
      <c r="B7895" t="e">
        <f>Weighting!$C$23</f>
        <v>#DIV/0!</v>
      </c>
      <c r="C7895" t="e">
        <f>Weighting!$F$23</f>
        <v>#NUM!</v>
      </c>
      <c r="D7895" t="e">
        <f>IF(C7895=1,'Data Transformation'!$G$3+0.5*'Data Transformation'!$W$25,IF(C7896=1,D7896-'Data Transformation'!$W$25,FALSE))</f>
        <v>#NUM!</v>
      </c>
      <c r="E7895">
        <f t="array" ref="E7895">IF(ISLOGICAL(D7895),"",FREQUENCY(IF('Data Transformation'!$B$425:$B$8425='Bin Analysis'!$B7875,'Data Transformation'!$G$425:$G$8425),D7895))</f>
        <v>2001</v>
      </c>
      <c r="F7895">
        <f t="shared" si="984"/>
        <v>0</v>
      </c>
      <c r="G7895">
        <f>Weighting!$H$23</f>
        <v>0</v>
      </c>
      <c r="H7895">
        <f t="array" ref="H7895">FREQUENCY(IF('Data Transformation'!$B$4:$B$8425=B7875,'Data Transformation'!$G$4:$G$8425),'Bin Analysis'!$B7895)</f>
        <v>2073</v>
      </c>
      <c r="I7895">
        <f t="shared" si="985"/>
        <v>0</v>
      </c>
      <c r="J7895">
        <f t="shared" si="986"/>
        <v>0</v>
      </c>
      <c r="K7895">
        <f>J7895*Weighting!$W$23</f>
        <v>0</v>
      </c>
      <c r="M7895" s="14"/>
    </row>
    <row r="7896" spans="1:25" x14ac:dyDescent="0.55000000000000004">
      <c r="A7896" s="32" t="str">
        <f>IF(Weighting!$P$24&gt;0,B7896,"")</f>
        <v/>
      </c>
      <c r="B7896" t="e">
        <f>Weighting!$C$24</f>
        <v>#DIV/0!</v>
      </c>
      <c r="C7896" t="e">
        <f>Weighting!$F$24</f>
        <v>#NUM!</v>
      </c>
      <c r="D7896" t="e">
        <f>IF(C7896=1,'Data Transformation'!$G$3+0.5*'Data Transformation'!$W$25,IF(C7897=1,D7897-'Data Transformation'!$W$25,FALSE))</f>
        <v>#NUM!</v>
      </c>
      <c r="E7896">
        <f t="array" ref="E7896">IF(ISLOGICAL(D7896),"",FREQUENCY(IF('Data Transformation'!$B$425:$B$8425='Bin Analysis'!$B7875,'Data Transformation'!$G$425:$G$8425),D7896))</f>
        <v>2001</v>
      </c>
      <c r="F7896">
        <f t="shared" si="984"/>
        <v>0</v>
      </c>
      <c r="G7896">
        <f>Weighting!$H$24</f>
        <v>0</v>
      </c>
      <c r="H7896">
        <f t="array" ref="H7896">FREQUENCY(IF('Data Transformation'!$B$4:$B$8425=B7875,'Data Transformation'!$G$4:$G$8425),'Bin Analysis'!$B7896)</f>
        <v>2073</v>
      </c>
      <c r="I7896">
        <f t="shared" si="985"/>
        <v>0</v>
      </c>
      <c r="J7896">
        <f t="shared" si="986"/>
        <v>0</v>
      </c>
      <c r="K7896">
        <f>J7896*Weighting!$W$24</f>
        <v>0</v>
      </c>
      <c r="M7896" s="14"/>
    </row>
    <row r="7897" spans="1:25" x14ac:dyDescent="0.55000000000000004">
      <c r="A7897" s="32" t="str">
        <f>IF(Weighting!$P$25&gt;0,B7897,"")</f>
        <v/>
      </c>
      <c r="B7897" t="e">
        <f>Weighting!$C$25</f>
        <v>#DIV/0!</v>
      </c>
      <c r="C7897" t="e">
        <f>Weighting!$F$25</f>
        <v>#NUM!</v>
      </c>
      <c r="D7897" t="e">
        <f>IF(C7897=1,'Data Transformation'!$G$3+0.5*'Data Transformation'!$W$25,IF(C7898=1,D7898-'Data Transformation'!$W$25,FALSE))</f>
        <v>#NUM!</v>
      </c>
      <c r="E7897">
        <f t="array" ref="E7897">IF(ISLOGICAL(D7897),"",FREQUENCY(IF('Data Transformation'!$B$425:$B$8425='Bin Analysis'!$B7875,'Data Transformation'!$G$425:$G$8425),D7897))</f>
        <v>2001</v>
      </c>
      <c r="F7897">
        <f t="shared" si="984"/>
        <v>0</v>
      </c>
      <c r="G7897">
        <f>Weighting!$H$25</f>
        <v>0</v>
      </c>
      <c r="H7897">
        <f t="array" ref="H7897">FREQUENCY(IF('Data Transformation'!$B$4:$B$8425=B7875,'Data Transformation'!$G$4:$G$8425),'Bin Analysis'!$B7897)</f>
        <v>2073</v>
      </c>
      <c r="I7897">
        <f t="shared" si="985"/>
        <v>0</v>
      </c>
      <c r="J7897">
        <f t="shared" si="986"/>
        <v>0</v>
      </c>
      <c r="K7897">
        <f>J7897*Weighting!$W$25</f>
        <v>0</v>
      </c>
      <c r="M7897" s="14"/>
    </row>
    <row r="7898" spans="1:25" x14ac:dyDescent="0.55000000000000004">
      <c r="O7898"/>
      <c r="P7898"/>
      <c r="Q7898"/>
      <c r="R7898"/>
    </row>
    <row r="7899" spans="1:25" ht="23.35" x14ac:dyDescent="0.8">
      <c r="A7899" s="21" t="s">
        <v>0</v>
      </c>
      <c r="B7899" s="21" t="str">
        <f>IFERROR(VLOOKUP(C7899,'Data Transformation'!$L$6:$M$426,2,FALSE),"")</f>
        <v/>
      </c>
      <c r="C7899" s="21">
        <f>C7875+1</f>
        <v>329</v>
      </c>
      <c r="D7899" s="21"/>
      <c r="E7899" s="21"/>
      <c r="F7899" s="21"/>
      <c r="G7899" s="21"/>
      <c r="H7899" s="22"/>
      <c r="I7899" s="22"/>
      <c r="J7899" s="22"/>
      <c r="K7899" s="21"/>
      <c r="L7899" s="21" t="str">
        <f>B7899</f>
        <v/>
      </c>
      <c r="M7899" s="23" t="e">
        <f>INDEX('Data Transformation'!$O$4:$O$424,MATCH($B7899,'Data Transformation'!$M$4:$M$424,0),MATCH($M$2,'Data Transformation'!$O$3,0))</f>
        <v>#N/A</v>
      </c>
      <c r="N7899" s="27" t="e">
        <f>IF('Input and Summary Results'!$J$16="minimum",'Bin Analysis'!X7900/(M7899-1),'Bin Analysis'!Y7899/('Bin Analysis'!M7899-1))</f>
        <v>#N/A</v>
      </c>
      <c r="O7899" s="27" t="e">
        <f>IF(M7899=FALSE,NA(),(VLOOKUP(1,C7902:K7921,4,FALSE))/(M7899-1))</f>
        <v>#N/A</v>
      </c>
      <c r="P7899" s="27" t="e">
        <f>IF(M7899=FALSE,NA(),SUM(J7902:J7921)/Weighting!$S$5)</f>
        <v>#N/A</v>
      </c>
      <c r="Q7899" s="27" t="e">
        <f>IF(M7899=FALSE,NA(),SUM(K7902:K7921)/Weighting!$S$6)</f>
        <v>#N/A</v>
      </c>
      <c r="R7899" s="27" t="e">
        <f>IF(M7899=FALSE,NA(),(VLOOKUP(1,G7902:K7921,3,FALSE))/(M7899-1))</f>
        <v>#N/A</v>
      </c>
      <c r="S7899" s="22" t="e">
        <f>IF(M7899=FALSE,NA(),IF(SUM(J7902:J7921)=2,"yes","no"))</f>
        <v>#N/A</v>
      </c>
      <c r="X7899" s="2" cm="2">
        <f t="array" ref="X7899:X7900">FREQUENCY(IF('Data Transformation'!$B$425:$B$6424='Bin Analysis'!L7899,'Data Transformation'!$G$425:$G$6424),'Data Transformation'!$U$11)</f>
        <v>0</v>
      </c>
      <c r="Y7899" s="2" cm="2">
        <f t="array" ref="Y7899:Y7900">FREQUENCY(IF('Data Transformation'!$B$425:$B$6424='Bin Analysis'!L7899,'Data Transformation'!$G$425:$G$6424),'Data Transformation'!$U$12)</f>
        <v>0</v>
      </c>
    </row>
    <row r="7900" spans="1:25" x14ac:dyDescent="0.55000000000000004">
      <c r="A7900" s="14" t="s">
        <v>67</v>
      </c>
      <c r="B7900" t="s">
        <v>47</v>
      </c>
      <c r="C7900" t="s">
        <v>5</v>
      </c>
      <c r="D7900" t="s">
        <v>100</v>
      </c>
      <c r="E7900" t="s">
        <v>101</v>
      </c>
      <c r="F7900" t="s">
        <v>102</v>
      </c>
      <c r="G7900" t="s">
        <v>70</v>
      </c>
      <c r="H7900" t="s">
        <v>31</v>
      </c>
      <c r="I7900" t="s">
        <v>32</v>
      </c>
      <c r="J7900" t="s">
        <v>46</v>
      </c>
      <c r="K7900" s="14" t="s">
        <v>45</v>
      </c>
      <c r="M7900" s="14"/>
      <c r="X7900" s="2">
        <v>0</v>
      </c>
      <c r="Y7900" s="2">
        <v>0</v>
      </c>
    </row>
    <row r="7901" spans="1:25" x14ac:dyDescent="0.55000000000000004">
      <c r="A7901" s="32"/>
      <c r="D7901" t="e">
        <f>IF(C7901=1,'Data Transformation'!$G$3+0.5*'Data Transformation'!$W$25,IF(C7902=1,D7902-'Data Transformation'!$W$25,FALSE))</f>
        <v>#NUM!</v>
      </c>
      <c r="E7901">
        <f t="array" ref="E7901">IF(ISLOGICAL(D7901),"",FREQUENCY(IF('Data Transformation'!$B$425:$B$8425='Bin Analysis'!$B7899,'Data Transformation'!$G$425:$G$8425),D7901))</f>
        <v>2001</v>
      </c>
      <c r="F7901" t="e">
        <f>IF(ISLOGICAL(D7901),"",E7901-E7900)</f>
        <v>#VALUE!</v>
      </c>
      <c r="M7901" s="14"/>
    </row>
    <row r="7902" spans="1:25" x14ac:dyDescent="0.55000000000000004">
      <c r="A7902" s="32" t="e">
        <f>IF(Weighting!$P$6&gt;0,B7902,"")</f>
        <v>#NUM!</v>
      </c>
      <c r="B7902" t="e">
        <f>Weighting!$C$6</f>
        <v>#DIV/0!</v>
      </c>
      <c r="C7902" t="e">
        <f>Weighting!$F$6</f>
        <v>#NUM!</v>
      </c>
      <c r="D7902" t="e">
        <f>IF(C7902=1,'Data Transformation'!$G$3+0.5*'Data Transformation'!$W$25,IF(C7903=1,D7903-'Data Transformation'!$W$25,FALSE))</f>
        <v>#NUM!</v>
      </c>
      <c r="E7902">
        <f t="array" ref="E7902">IF(ISLOGICAL(D7902),"",FREQUENCY(IF('Data Transformation'!$B$425:$B$8425='Bin Analysis'!$B7899,'Data Transformation'!$G$425:$G$8425),D7902))</f>
        <v>2001</v>
      </c>
      <c r="F7902">
        <f>IF(ISLOGICAL(D7902),"",E7902-E7901)</f>
        <v>0</v>
      </c>
      <c r="G7902">
        <f>Weighting!$H$6</f>
        <v>1</v>
      </c>
      <c r="H7902">
        <f t="array" ref="H7902">FREQUENCY(IF('Data Transformation'!$B$4:$B$8425=B7899,'Data Transformation'!$G$4:$G$8425),'Bin Analysis'!$B7902)</f>
        <v>2073</v>
      </c>
      <c r="I7902">
        <f>H7902-H7901</f>
        <v>2073</v>
      </c>
      <c r="J7902">
        <f>IF(I7902=0,0,1)</f>
        <v>1</v>
      </c>
      <c r="K7902" t="e">
        <f>J7902*Weighting!$W$6</f>
        <v>#NUM!</v>
      </c>
      <c r="M7902" s="14"/>
    </row>
    <row r="7903" spans="1:25" x14ac:dyDescent="0.55000000000000004">
      <c r="A7903" s="32" t="str">
        <f>IF(Weighting!$P$7&gt;0,B7903,"")</f>
        <v/>
      </c>
      <c r="B7903" t="e">
        <f>Weighting!$C$7</f>
        <v>#DIV/0!</v>
      </c>
      <c r="C7903" t="e">
        <f>Weighting!$F$7</f>
        <v>#NUM!</v>
      </c>
      <c r="D7903" t="e">
        <f>IF(C7903=1,'Data Transformation'!$G$3+0.5*'Data Transformation'!$W$25,IF(C7904=1,D7904-'Data Transformation'!$W$25,FALSE))</f>
        <v>#NUM!</v>
      </c>
      <c r="E7903">
        <f t="array" ref="E7903">IF(ISLOGICAL(D7903),"",FREQUENCY(IF('Data Transformation'!$B$425:$B$8425='Bin Analysis'!$B7899,'Data Transformation'!$G$425:$G$8425),D7903))</f>
        <v>2001</v>
      </c>
      <c r="F7903">
        <f t="shared" ref="F7903:F7921" si="987">IF(ISLOGICAL(D7903),"",E7903-E7902)</f>
        <v>0</v>
      </c>
      <c r="G7903">
        <f>Weighting!$H$7</f>
        <v>0</v>
      </c>
      <c r="H7903">
        <f t="array" ref="H7903">FREQUENCY(IF('Data Transformation'!$B$4:$B$8425=B7899,'Data Transformation'!$G$4:$G$8425),'Bin Analysis'!$B7903)</f>
        <v>2073</v>
      </c>
      <c r="I7903">
        <f t="shared" ref="I7903:I7921" si="988">H7903-H7902</f>
        <v>0</v>
      </c>
      <c r="J7903">
        <f>IF(I7903=0,0,1)</f>
        <v>0</v>
      </c>
      <c r="K7903">
        <f>J7903*Weighting!$W$7</f>
        <v>0</v>
      </c>
      <c r="M7903" s="14"/>
    </row>
    <row r="7904" spans="1:25" x14ac:dyDescent="0.55000000000000004">
      <c r="A7904" s="32" t="str">
        <f>IF(Weighting!$P$8&gt;0,B7904,"")</f>
        <v/>
      </c>
      <c r="B7904" t="e">
        <f>Weighting!$C$8</f>
        <v>#DIV/0!</v>
      </c>
      <c r="C7904" t="e">
        <f>Weighting!$F$8</f>
        <v>#NUM!</v>
      </c>
      <c r="D7904" t="e">
        <f>IF(C7904=1,'Data Transformation'!$G$3+0.5*'Data Transformation'!$W$25,IF(C7905=1,D7905-'Data Transformation'!$W$25,FALSE))</f>
        <v>#NUM!</v>
      </c>
      <c r="E7904">
        <f t="array" ref="E7904">IF(ISLOGICAL(D7904),"",FREQUENCY(IF('Data Transformation'!$B$425:$B$8425='Bin Analysis'!$B7899,'Data Transformation'!$G$425:$G$8425),D7904))</f>
        <v>2001</v>
      </c>
      <c r="F7904">
        <f t="shared" si="987"/>
        <v>0</v>
      </c>
      <c r="G7904">
        <f>Weighting!$H$8</f>
        <v>0</v>
      </c>
      <c r="H7904">
        <f t="array" ref="H7904">FREQUENCY(IF('Data Transformation'!$B$4:$B$8425=B7899,'Data Transformation'!$G$4:$G$8425),'Bin Analysis'!$B7904)</f>
        <v>2073</v>
      </c>
      <c r="I7904">
        <f t="shared" si="988"/>
        <v>0</v>
      </c>
      <c r="J7904">
        <f t="shared" ref="J7904:J7921" si="989">IF(I7904=0,0,1)</f>
        <v>0</v>
      </c>
      <c r="K7904">
        <f>J7904*Weighting!$W$8</f>
        <v>0</v>
      </c>
      <c r="M7904" s="14"/>
    </row>
    <row r="7905" spans="1:13" x14ac:dyDescent="0.55000000000000004">
      <c r="A7905" s="32" t="str">
        <f>IF(Weighting!$P$9&gt;0,B7905,"")</f>
        <v/>
      </c>
      <c r="B7905" s="50" t="e">
        <f>Weighting!$C$9</f>
        <v>#DIV/0!</v>
      </c>
      <c r="C7905" t="e">
        <f>Weighting!$F$9</f>
        <v>#NUM!</v>
      </c>
      <c r="D7905" t="e">
        <f>IF(C7905=1,'Data Transformation'!$G$3+0.5*'Data Transformation'!$W$25,IF(C7906=1,D7906-'Data Transformation'!$W$25,FALSE))</f>
        <v>#NUM!</v>
      </c>
      <c r="E7905">
        <f t="array" ref="E7905">IF(ISLOGICAL(D7905),"",FREQUENCY(IF('Data Transformation'!$B$425:$B$8425='Bin Analysis'!$B7899,'Data Transformation'!$G$425:$G$8425),D7905))</f>
        <v>2001</v>
      </c>
      <c r="F7905">
        <f t="shared" si="987"/>
        <v>0</v>
      </c>
      <c r="G7905">
        <f>Weighting!$H$9</f>
        <v>0</v>
      </c>
      <c r="H7905">
        <f t="array" ref="H7905">FREQUENCY(IF('Data Transformation'!$B$4:$B$8425=B7899,'Data Transformation'!$G$4:$G$8425),'Bin Analysis'!$B7905)</f>
        <v>2073</v>
      </c>
      <c r="I7905">
        <f t="shared" si="988"/>
        <v>0</v>
      </c>
      <c r="J7905">
        <f t="shared" si="989"/>
        <v>0</v>
      </c>
      <c r="K7905">
        <f>J7905*Weighting!$W$9</f>
        <v>0</v>
      </c>
      <c r="M7905" s="14"/>
    </row>
    <row r="7906" spans="1:13" x14ac:dyDescent="0.55000000000000004">
      <c r="A7906" s="32" t="str">
        <f>IF(Weighting!$P$10&gt;0,B7906,"")</f>
        <v/>
      </c>
      <c r="B7906" t="e">
        <f>Weighting!$C$10</f>
        <v>#DIV/0!</v>
      </c>
      <c r="C7906" t="e">
        <f>Weighting!$F$10</f>
        <v>#NUM!</v>
      </c>
      <c r="D7906" t="e">
        <f>IF(C7906=1,'Data Transformation'!$G$3+0.5*'Data Transformation'!$W$25,IF(C7907=1,D7907-'Data Transformation'!$W$25,FALSE))</f>
        <v>#NUM!</v>
      </c>
      <c r="E7906">
        <f t="array" ref="E7906">IF(ISLOGICAL(D7906),"",FREQUENCY(IF('Data Transformation'!$B$425:$B$8425='Bin Analysis'!$B7899,'Data Transformation'!$G$425:$G$8425),D7906))</f>
        <v>2001</v>
      </c>
      <c r="F7906">
        <f t="shared" si="987"/>
        <v>0</v>
      </c>
      <c r="G7906">
        <f>Weighting!$H$10</f>
        <v>0</v>
      </c>
      <c r="H7906">
        <f t="array" ref="H7906">FREQUENCY(IF('Data Transformation'!$B$4:$B$8425=B7899,'Data Transformation'!$G$4:$G$8425),'Bin Analysis'!$B7906)</f>
        <v>2073</v>
      </c>
      <c r="I7906">
        <f t="shared" si="988"/>
        <v>0</v>
      </c>
      <c r="J7906">
        <f t="shared" si="989"/>
        <v>0</v>
      </c>
      <c r="K7906">
        <f>J7906*Weighting!$W$10</f>
        <v>0</v>
      </c>
      <c r="M7906" s="14"/>
    </row>
    <row r="7907" spans="1:13" x14ac:dyDescent="0.55000000000000004">
      <c r="A7907" s="32" t="str">
        <f>IF(Weighting!$P$11&gt;0,B7907,"")</f>
        <v/>
      </c>
      <c r="B7907" t="e">
        <f>Weighting!$C$11</f>
        <v>#DIV/0!</v>
      </c>
      <c r="C7907" t="e">
        <f>Weighting!$F$11</f>
        <v>#NUM!</v>
      </c>
      <c r="D7907" t="e">
        <f>IF(C7907=1,'Data Transformation'!$G$3+0.5*'Data Transformation'!$W$25,IF(C7908=1,D7908-'Data Transformation'!$W$25,FALSE))</f>
        <v>#NUM!</v>
      </c>
      <c r="E7907">
        <f t="array" ref="E7907">IF(ISLOGICAL(D7907),"",FREQUENCY(IF('Data Transformation'!$B$425:$B$8425='Bin Analysis'!$B7899,'Data Transformation'!$G$425:$G$8425),D7907))</f>
        <v>2001</v>
      </c>
      <c r="F7907">
        <f t="shared" si="987"/>
        <v>0</v>
      </c>
      <c r="G7907">
        <f>Weighting!$H$11</f>
        <v>0</v>
      </c>
      <c r="H7907">
        <f t="array" ref="H7907">FREQUENCY(IF('Data Transformation'!$B$4:$B$8425=B7899,'Data Transformation'!$G$4:$G$8425),'Bin Analysis'!$B7907)</f>
        <v>2073</v>
      </c>
      <c r="I7907">
        <f t="shared" si="988"/>
        <v>0</v>
      </c>
      <c r="J7907">
        <f t="shared" si="989"/>
        <v>0</v>
      </c>
      <c r="K7907">
        <f>J7907*Weighting!$W$11</f>
        <v>0</v>
      </c>
      <c r="M7907" s="14"/>
    </row>
    <row r="7908" spans="1:13" x14ac:dyDescent="0.55000000000000004">
      <c r="A7908" s="32" t="str">
        <f>IF(Weighting!$P$12&gt;0,B7908,"")</f>
        <v/>
      </c>
      <c r="B7908" t="e">
        <f>Weighting!$C$12</f>
        <v>#DIV/0!</v>
      </c>
      <c r="C7908" t="e">
        <f>Weighting!$F$12</f>
        <v>#NUM!</v>
      </c>
      <c r="D7908" t="e">
        <f>IF(C7908=1,'Data Transformation'!$G$3+0.5*'Data Transformation'!$W$25,IF(C7909=1,D7909-'Data Transformation'!$W$25,FALSE))</f>
        <v>#NUM!</v>
      </c>
      <c r="E7908">
        <f t="array" ref="E7908">IF(ISLOGICAL(D7908),"",FREQUENCY(IF('Data Transformation'!$B$425:$B$8425='Bin Analysis'!$B7899,'Data Transformation'!$G$425:$G$8425),D7908))</f>
        <v>2001</v>
      </c>
      <c r="F7908">
        <f t="shared" si="987"/>
        <v>0</v>
      </c>
      <c r="G7908">
        <f>Weighting!$H$12</f>
        <v>0</v>
      </c>
      <c r="H7908">
        <f t="array" ref="H7908">FREQUENCY(IF('Data Transformation'!$B$4:$B$8425=B7899,'Data Transformation'!$G$4:$G$8425),'Bin Analysis'!$B7908)</f>
        <v>2073</v>
      </c>
      <c r="I7908">
        <f t="shared" si="988"/>
        <v>0</v>
      </c>
      <c r="J7908">
        <f t="shared" si="989"/>
        <v>0</v>
      </c>
      <c r="K7908">
        <f>J7908*Weighting!$W$12</f>
        <v>0</v>
      </c>
      <c r="M7908" s="14"/>
    </row>
    <row r="7909" spans="1:13" x14ac:dyDescent="0.55000000000000004">
      <c r="A7909" s="32" t="str">
        <f>IF(Weighting!$P$13&gt;0,B7909,"")</f>
        <v/>
      </c>
      <c r="B7909" t="e">
        <f>Weighting!$C$13</f>
        <v>#DIV/0!</v>
      </c>
      <c r="C7909" t="e">
        <f>Weighting!$F$13</f>
        <v>#NUM!</v>
      </c>
      <c r="D7909" t="e">
        <f>IF(C7909=1,'Data Transformation'!$G$3+0.5*'Data Transformation'!$W$25,IF(C7910=1,D7910-'Data Transformation'!$W$25,FALSE))</f>
        <v>#NUM!</v>
      </c>
      <c r="E7909">
        <f t="array" ref="E7909">IF(ISLOGICAL(D7909),"",FREQUENCY(IF('Data Transformation'!$B$425:$B$8425='Bin Analysis'!$B7899,'Data Transformation'!$G$425:$G$8425),D7909))</f>
        <v>2001</v>
      </c>
      <c r="F7909">
        <f t="shared" si="987"/>
        <v>0</v>
      </c>
      <c r="G7909">
        <f>Weighting!$H$13</f>
        <v>0</v>
      </c>
      <c r="H7909">
        <f t="array" ref="H7909">FREQUENCY(IF('Data Transformation'!$B$4:$B$8425=B7899,'Data Transformation'!$G$4:$G$8425),'Bin Analysis'!$B7909)</f>
        <v>2073</v>
      </c>
      <c r="I7909">
        <f t="shared" si="988"/>
        <v>0</v>
      </c>
      <c r="J7909">
        <f t="shared" si="989"/>
        <v>0</v>
      </c>
      <c r="K7909">
        <f>J7909*Weighting!$W$13</f>
        <v>0</v>
      </c>
      <c r="M7909" s="14"/>
    </row>
    <row r="7910" spans="1:13" x14ac:dyDescent="0.55000000000000004">
      <c r="A7910" s="32" t="str">
        <f>IF(Weighting!$P$14&gt;0,B7910,"")</f>
        <v/>
      </c>
      <c r="B7910" t="e">
        <f>Weighting!$C$14</f>
        <v>#DIV/0!</v>
      </c>
      <c r="C7910" t="e">
        <f>Weighting!$F$14</f>
        <v>#NUM!</v>
      </c>
      <c r="D7910" t="e">
        <f>IF(C7910=1,'Data Transformation'!$G$3+0.5*'Data Transformation'!$W$25,IF(C7911=1,D7911-'Data Transformation'!$W$25,FALSE))</f>
        <v>#NUM!</v>
      </c>
      <c r="E7910">
        <f t="array" ref="E7910">IF(ISLOGICAL(D7910),"",FREQUENCY(IF('Data Transformation'!$B$425:$B$8425='Bin Analysis'!$B7899,'Data Transformation'!$G$425:$G$8425),D7910))</f>
        <v>2001</v>
      </c>
      <c r="F7910">
        <f t="shared" si="987"/>
        <v>0</v>
      </c>
      <c r="G7910">
        <f>Weighting!$H$14</f>
        <v>0</v>
      </c>
      <c r="H7910">
        <f t="array" ref="H7910">FREQUENCY(IF('Data Transformation'!$B$4:$B$8425=B7899,'Data Transformation'!$G$4:$G$8425),'Bin Analysis'!$B7910)</f>
        <v>2073</v>
      </c>
      <c r="I7910">
        <f t="shared" si="988"/>
        <v>0</v>
      </c>
      <c r="J7910">
        <f t="shared" si="989"/>
        <v>0</v>
      </c>
      <c r="K7910">
        <f>J7910*Weighting!$W$14</f>
        <v>0</v>
      </c>
      <c r="M7910" s="14"/>
    </row>
    <row r="7911" spans="1:13" x14ac:dyDescent="0.55000000000000004">
      <c r="A7911" s="32" t="str">
        <f>IF(Weighting!$P$15&gt;0,B7911,"")</f>
        <v/>
      </c>
      <c r="B7911" t="e">
        <f>Weighting!$C$15</f>
        <v>#DIV/0!</v>
      </c>
      <c r="C7911" t="e">
        <f>Weighting!$F$15</f>
        <v>#NUM!</v>
      </c>
      <c r="D7911" t="e">
        <f>IF(C7911=1,'Data Transformation'!$G$3+0.5*'Data Transformation'!$W$25,IF(C7912=1,D7912-'Data Transformation'!$W$25,FALSE))</f>
        <v>#NUM!</v>
      </c>
      <c r="E7911">
        <f t="array" ref="E7911">IF(ISLOGICAL(D7911),"",FREQUENCY(IF('Data Transformation'!$B$425:$B$8425='Bin Analysis'!$B7899,'Data Transformation'!$G$425:$G$8425),D7911))</f>
        <v>2001</v>
      </c>
      <c r="F7911">
        <f t="shared" si="987"/>
        <v>0</v>
      </c>
      <c r="G7911">
        <f>Weighting!$H$15</f>
        <v>0</v>
      </c>
      <c r="H7911">
        <f t="array" ref="H7911">FREQUENCY(IF('Data Transformation'!$B$4:$B$8425=B7899,'Data Transformation'!$G$4:$G$8425),'Bin Analysis'!$B7911)</f>
        <v>2073</v>
      </c>
      <c r="I7911">
        <f t="shared" si="988"/>
        <v>0</v>
      </c>
      <c r="J7911">
        <f t="shared" si="989"/>
        <v>0</v>
      </c>
      <c r="K7911">
        <f>J7911*Weighting!$W$15</f>
        <v>0</v>
      </c>
      <c r="M7911" s="14"/>
    </row>
    <row r="7912" spans="1:13" x14ac:dyDescent="0.55000000000000004">
      <c r="A7912" s="32" t="str">
        <f>IF(Weighting!$P$16&gt;0,B7912,"")</f>
        <v/>
      </c>
      <c r="B7912" t="e">
        <f>Weighting!$C$16</f>
        <v>#DIV/0!</v>
      </c>
      <c r="C7912" t="e">
        <f>Weighting!$F$16</f>
        <v>#NUM!</v>
      </c>
      <c r="D7912" t="e">
        <f>IF(C7912=1,'Data Transformation'!$G$3+0.5*'Data Transformation'!$W$25,IF(C7913=1,D7913-'Data Transformation'!$W$25,FALSE))</f>
        <v>#NUM!</v>
      </c>
      <c r="E7912">
        <f t="array" ref="E7912">IF(ISLOGICAL(D7912),"",FREQUENCY(IF('Data Transformation'!$B$425:$B$8425='Bin Analysis'!$B7899,'Data Transformation'!$G$425:$G$8425),D7912))</f>
        <v>2001</v>
      </c>
      <c r="F7912">
        <f t="shared" si="987"/>
        <v>0</v>
      </c>
      <c r="G7912">
        <f>Weighting!$H$16</f>
        <v>0</v>
      </c>
      <c r="H7912">
        <f t="array" ref="H7912">FREQUENCY(IF('Data Transformation'!$B$4:$B$8425=B7899,'Data Transformation'!$G$4:$G$8425),'Bin Analysis'!$B7912)</f>
        <v>2073</v>
      </c>
      <c r="I7912">
        <f t="shared" si="988"/>
        <v>0</v>
      </c>
      <c r="J7912">
        <f t="shared" si="989"/>
        <v>0</v>
      </c>
      <c r="K7912">
        <f>J7912*Weighting!$W$16</f>
        <v>0</v>
      </c>
      <c r="M7912" s="14"/>
    </row>
    <row r="7913" spans="1:13" x14ac:dyDescent="0.55000000000000004">
      <c r="A7913" s="32" t="str">
        <f>IF(Weighting!$P$17&gt;0,B7913,"")</f>
        <v/>
      </c>
      <c r="B7913" t="e">
        <f>Weighting!$C$17</f>
        <v>#DIV/0!</v>
      </c>
      <c r="C7913" t="e">
        <f>Weighting!$F$17</f>
        <v>#NUM!</v>
      </c>
      <c r="D7913" t="e">
        <f>IF(C7913=1,'Data Transformation'!$G$3+0.5*'Data Transformation'!$W$25,IF(C7914=1,D7914-'Data Transformation'!$W$25,FALSE))</f>
        <v>#NUM!</v>
      </c>
      <c r="E7913">
        <f t="array" ref="E7913">IF(ISLOGICAL(D7913),"",FREQUENCY(IF('Data Transformation'!$B$425:$B$8425='Bin Analysis'!$B7899,'Data Transformation'!$G$425:$G$8425),D7913))</f>
        <v>2001</v>
      </c>
      <c r="F7913">
        <f t="shared" si="987"/>
        <v>0</v>
      </c>
      <c r="G7913">
        <f>Weighting!$H$17</f>
        <v>0</v>
      </c>
      <c r="H7913">
        <f t="array" ref="H7913">FREQUENCY(IF('Data Transformation'!$B$4:$B$8425=B7899,'Data Transformation'!$G$4:$G$8425),'Bin Analysis'!$B7913)</f>
        <v>2073</v>
      </c>
      <c r="I7913">
        <f t="shared" si="988"/>
        <v>0</v>
      </c>
      <c r="J7913">
        <f t="shared" si="989"/>
        <v>0</v>
      </c>
      <c r="K7913">
        <f>J7913*Weighting!$W$17</f>
        <v>0</v>
      </c>
      <c r="M7913" s="14"/>
    </row>
    <row r="7914" spans="1:13" x14ac:dyDescent="0.55000000000000004">
      <c r="A7914" s="32" t="str">
        <f>IF(Weighting!$P$18&gt;0,B7914,"")</f>
        <v/>
      </c>
      <c r="B7914" t="e">
        <f>Weighting!$C$18</f>
        <v>#DIV/0!</v>
      </c>
      <c r="C7914" t="e">
        <f>Weighting!$F$18</f>
        <v>#NUM!</v>
      </c>
      <c r="D7914" t="e">
        <f>IF(C7914=1,'Data Transformation'!$G$3+0.5*'Data Transformation'!$W$25,IF(C7915=1,D7915-'Data Transformation'!$W$25,FALSE))</f>
        <v>#NUM!</v>
      </c>
      <c r="E7914">
        <f t="array" ref="E7914">IF(ISLOGICAL(D7914),"",FREQUENCY(IF('Data Transformation'!$B$425:$B$8425='Bin Analysis'!$B7899,'Data Transformation'!$G$425:$G$8425),D7914))</f>
        <v>2001</v>
      </c>
      <c r="F7914">
        <f t="shared" si="987"/>
        <v>0</v>
      </c>
      <c r="G7914">
        <f>Weighting!$H$18</f>
        <v>0</v>
      </c>
      <c r="H7914">
        <f t="array" ref="H7914">FREQUENCY(IF('Data Transformation'!$B$4:$B$8425=B7899,'Data Transformation'!$G$4:$G$8425),'Bin Analysis'!$B7914)</f>
        <v>2073</v>
      </c>
      <c r="I7914">
        <f t="shared" si="988"/>
        <v>0</v>
      </c>
      <c r="J7914">
        <f t="shared" si="989"/>
        <v>0</v>
      </c>
      <c r="K7914">
        <f>J7914*Weighting!$W$18</f>
        <v>0</v>
      </c>
      <c r="M7914" s="14"/>
    </row>
    <row r="7915" spans="1:13" x14ac:dyDescent="0.55000000000000004">
      <c r="A7915" s="32" t="str">
        <f>IF(Weighting!$P$19&gt;0,B7915,"")</f>
        <v/>
      </c>
      <c r="B7915" t="e">
        <f>Weighting!$C$19</f>
        <v>#DIV/0!</v>
      </c>
      <c r="C7915" t="e">
        <f>Weighting!$F$19</f>
        <v>#NUM!</v>
      </c>
      <c r="D7915" t="e">
        <f>IF(C7915=1,'Data Transformation'!$G$3+0.5*'Data Transformation'!$W$25,IF(C7916=1,D7916-'Data Transformation'!$W$25,FALSE))</f>
        <v>#NUM!</v>
      </c>
      <c r="E7915">
        <f t="array" ref="E7915">IF(ISLOGICAL(D7915),"",FREQUENCY(IF('Data Transformation'!$B$425:$B$8425='Bin Analysis'!$B7899,'Data Transformation'!$G$425:$G$8425),D7915))</f>
        <v>2001</v>
      </c>
      <c r="F7915">
        <f t="shared" si="987"/>
        <v>0</v>
      </c>
      <c r="G7915">
        <f>Weighting!$H$19</f>
        <v>0</v>
      </c>
      <c r="H7915">
        <f t="array" ref="H7915">FREQUENCY(IF('Data Transformation'!$B$4:$B$8425=B7899,'Data Transformation'!$G$4:$G$8425),'Bin Analysis'!$B7915)</f>
        <v>2073</v>
      </c>
      <c r="I7915">
        <f t="shared" si="988"/>
        <v>0</v>
      </c>
      <c r="J7915">
        <f t="shared" si="989"/>
        <v>0</v>
      </c>
      <c r="K7915">
        <f>J7915*Weighting!$W$19</f>
        <v>0</v>
      </c>
      <c r="M7915" s="14"/>
    </row>
    <row r="7916" spans="1:13" x14ac:dyDescent="0.55000000000000004">
      <c r="A7916" s="32" t="str">
        <f>IF(Weighting!$P$20&gt;0,B7916,"")</f>
        <v/>
      </c>
      <c r="B7916" t="e">
        <f>Weighting!$C$20</f>
        <v>#DIV/0!</v>
      </c>
      <c r="C7916" t="e">
        <f>Weighting!$F$20</f>
        <v>#NUM!</v>
      </c>
      <c r="D7916" t="e">
        <f>IF(C7916=1,'Data Transformation'!$G$3+0.5*'Data Transformation'!$W$25,IF(C7917=1,D7917-'Data Transformation'!$W$25,FALSE))</f>
        <v>#NUM!</v>
      </c>
      <c r="E7916">
        <f t="array" ref="E7916">IF(ISLOGICAL(D7916),"",FREQUENCY(IF('Data Transformation'!$B$425:$B$8425='Bin Analysis'!$B7899,'Data Transformation'!$G$425:$G$8425),D7916))</f>
        <v>2001</v>
      </c>
      <c r="F7916">
        <f t="shared" si="987"/>
        <v>0</v>
      </c>
      <c r="G7916">
        <f>Weighting!$H$20</f>
        <v>0</v>
      </c>
      <c r="H7916">
        <f t="array" ref="H7916">FREQUENCY(IF('Data Transformation'!$B$4:$B$8425=B7899,'Data Transformation'!$G$4:$G$8425),'Bin Analysis'!$B7916)</f>
        <v>2073</v>
      </c>
      <c r="I7916">
        <f t="shared" si="988"/>
        <v>0</v>
      </c>
      <c r="J7916">
        <f t="shared" si="989"/>
        <v>0</v>
      </c>
      <c r="K7916">
        <f>J7916*Weighting!$W$20</f>
        <v>0</v>
      </c>
      <c r="M7916" s="14"/>
    </row>
    <row r="7917" spans="1:13" x14ac:dyDescent="0.55000000000000004">
      <c r="A7917" s="32" t="str">
        <f>IF(Weighting!$P$21&gt;0,B7917,"")</f>
        <v/>
      </c>
      <c r="B7917" t="e">
        <f>Weighting!$C$21</f>
        <v>#DIV/0!</v>
      </c>
      <c r="C7917" t="e">
        <f>Weighting!$F$21</f>
        <v>#NUM!</v>
      </c>
      <c r="D7917" t="e">
        <f>IF(C7917=1,'Data Transformation'!$G$3+0.5*'Data Transformation'!$W$25,IF(C7918=1,D7918-'Data Transformation'!$W$25,FALSE))</f>
        <v>#NUM!</v>
      </c>
      <c r="E7917">
        <f t="array" ref="E7917">IF(ISLOGICAL(D7917),"",FREQUENCY(IF('Data Transformation'!$B$425:$B$8425='Bin Analysis'!$B7899,'Data Transformation'!$G$425:$G$8425),D7917))</f>
        <v>2001</v>
      </c>
      <c r="F7917">
        <f t="shared" si="987"/>
        <v>0</v>
      </c>
      <c r="G7917">
        <f>Weighting!$H$21</f>
        <v>0</v>
      </c>
      <c r="H7917">
        <f t="array" ref="H7917">FREQUENCY(IF('Data Transformation'!$B$4:$B$8425=B7899,'Data Transformation'!$G$4:$G$8425),'Bin Analysis'!$B7917)</f>
        <v>2073</v>
      </c>
      <c r="I7917">
        <f t="shared" si="988"/>
        <v>0</v>
      </c>
      <c r="J7917">
        <f t="shared" si="989"/>
        <v>0</v>
      </c>
      <c r="K7917">
        <f>J7917*Weighting!$W$21</f>
        <v>0</v>
      </c>
      <c r="M7917" s="14"/>
    </row>
    <row r="7918" spans="1:13" x14ac:dyDescent="0.55000000000000004">
      <c r="A7918" s="32" t="str">
        <f>IF(Weighting!$P$22&gt;0,B7918,"")</f>
        <v/>
      </c>
      <c r="B7918" t="e">
        <f>Weighting!$C$22</f>
        <v>#DIV/0!</v>
      </c>
      <c r="C7918" t="e">
        <f>Weighting!$F$22</f>
        <v>#NUM!</v>
      </c>
      <c r="D7918" t="e">
        <f>IF(C7918=1,'Data Transformation'!$G$3+0.5*'Data Transformation'!$W$25,IF(C7919=1,D7919-'Data Transformation'!$W$25,FALSE))</f>
        <v>#NUM!</v>
      </c>
      <c r="E7918">
        <f t="array" ref="E7918">IF(ISLOGICAL(D7918),"",FREQUENCY(IF('Data Transformation'!$B$425:$B$8425='Bin Analysis'!$B7899,'Data Transformation'!$G$425:$G$8425),D7918))</f>
        <v>2001</v>
      </c>
      <c r="F7918">
        <f t="shared" si="987"/>
        <v>0</v>
      </c>
      <c r="G7918">
        <f>Weighting!$H$22</f>
        <v>0</v>
      </c>
      <c r="H7918">
        <f t="array" ref="H7918">FREQUENCY(IF('Data Transformation'!$B$4:$B$8425=B7899,'Data Transformation'!$G$4:$G$8425),'Bin Analysis'!$B7918)</f>
        <v>2073</v>
      </c>
      <c r="I7918">
        <f t="shared" si="988"/>
        <v>0</v>
      </c>
      <c r="J7918">
        <f t="shared" si="989"/>
        <v>0</v>
      </c>
      <c r="K7918">
        <f>J7918*Weighting!$W$22</f>
        <v>0</v>
      </c>
      <c r="M7918" s="14"/>
    </row>
    <row r="7919" spans="1:13" x14ac:dyDescent="0.55000000000000004">
      <c r="A7919" s="32" t="str">
        <f>IF(Weighting!$P$23&gt;0,B7919,"")</f>
        <v/>
      </c>
      <c r="B7919" t="e">
        <f>Weighting!$C$23</f>
        <v>#DIV/0!</v>
      </c>
      <c r="C7919" t="e">
        <f>Weighting!$F$23</f>
        <v>#NUM!</v>
      </c>
      <c r="D7919" t="e">
        <f>IF(C7919=1,'Data Transformation'!$G$3+0.5*'Data Transformation'!$W$25,IF(C7920=1,D7920-'Data Transformation'!$W$25,FALSE))</f>
        <v>#NUM!</v>
      </c>
      <c r="E7919">
        <f t="array" ref="E7919">IF(ISLOGICAL(D7919),"",FREQUENCY(IF('Data Transformation'!$B$425:$B$8425='Bin Analysis'!$B7899,'Data Transformation'!$G$425:$G$8425),D7919))</f>
        <v>2001</v>
      </c>
      <c r="F7919">
        <f t="shared" si="987"/>
        <v>0</v>
      </c>
      <c r="G7919">
        <f>Weighting!$H$23</f>
        <v>0</v>
      </c>
      <c r="H7919">
        <f t="array" ref="H7919">FREQUENCY(IF('Data Transformation'!$B$4:$B$8425=B7899,'Data Transformation'!$G$4:$G$8425),'Bin Analysis'!$B7919)</f>
        <v>2073</v>
      </c>
      <c r="I7919">
        <f t="shared" si="988"/>
        <v>0</v>
      </c>
      <c r="J7919">
        <f t="shared" si="989"/>
        <v>0</v>
      </c>
      <c r="K7919">
        <f>J7919*Weighting!$W$23</f>
        <v>0</v>
      </c>
      <c r="M7919" s="14"/>
    </row>
    <row r="7920" spans="1:13" x14ac:dyDescent="0.55000000000000004">
      <c r="A7920" s="32" t="str">
        <f>IF(Weighting!$P$24&gt;0,B7920,"")</f>
        <v/>
      </c>
      <c r="B7920" t="e">
        <f>Weighting!$C$24</f>
        <v>#DIV/0!</v>
      </c>
      <c r="C7920" t="e">
        <f>Weighting!$F$24</f>
        <v>#NUM!</v>
      </c>
      <c r="D7920" t="e">
        <f>IF(C7920=1,'Data Transformation'!$G$3+0.5*'Data Transformation'!$W$25,IF(C7921=1,D7921-'Data Transformation'!$W$25,FALSE))</f>
        <v>#NUM!</v>
      </c>
      <c r="E7920">
        <f t="array" ref="E7920">IF(ISLOGICAL(D7920),"",FREQUENCY(IF('Data Transformation'!$B$425:$B$8425='Bin Analysis'!$B7899,'Data Transformation'!$G$425:$G$8425),D7920))</f>
        <v>2001</v>
      </c>
      <c r="F7920">
        <f t="shared" si="987"/>
        <v>0</v>
      </c>
      <c r="G7920">
        <f>Weighting!$H$24</f>
        <v>0</v>
      </c>
      <c r="H7920">
        <f t="array" ref="H7920">FREQUENCY(IF('Data Transformation'!$B$4:$B$8425=B7899,'Data Transformation'!$G$4:$G$8425),'Bin Analysis'!$B7920)</f>
        <v>2073</v>
      </c>
      <c r="I7920">
        <f t="shared" si="988"/>
        <v>0</v>
      </c>
      <c r="J7920">
        <f t="shared" si="989"/>
        <v>0</v>
      </c>
      <c r="K7920">
        <f>J7920*Weighting!$W$24</f>
        <v>0</v>
      </c>
      <c r="M7920" s="14"/>
    </row>
    <row r="7921" spans="1:25" x14ac:dyDescent="0.55000000000000004">
      <c r="A7921" s="32" t="str">
        <f>IF(Weighting!$P$25&gt;0,B7921,"")</f>
        <v/>
      </c>
      <c r="B7921" t="e">
        <f>Weighting!$C$25</f>
        <v>#DIV/0!</v>
      </c>
      <c r="C7921" t="e">
        <f>Weighting!$F$25</f>
        <v>#NUM!</v>
      </c>
      <c r="D7921" t="e">
        <f>IF(C7921=1,'Data Transformation'!$G$3+0.5*'Data Transformation'!$W$25,IF(C7922=1,D7922-'Data Transformation'!$W$25,FALSE))</f>
        <v>#NUM!</v>
      </c>
      <c r="E7921">
        <f t="array" ref="E7921">IF(ISLOGICAL(D7921),"",FREQUENCY(IF('Data Transformation'!$B$425:$B$8425='Bin Analysis'!$B7899,'Data Transformation'!$G$425:$G$8425),D7921))</f>
        <v>2001</v>
      </c>
      <c r="F7921">
        <f t="shared" si="987"/>
        <v>0</v>
      </c>
      <c r="G7921">
        <f>Weighting!$H$25</f>
        <v>0</v>
      </c>
      <c r="H7921">
        <f t="array" ref="H7921">FREQUENCY(IF('Data Transformation'!$B$4:$B$8425=B7899,'Data Transformation'!$G$4:$G$8425),'Bin Analysis'!$B7921)</f>
        <v>2073</v>
      </c>
      <c r="I7921">
        <f t="shared" si="988"/>
        <v>0</v>
      </c>
      <c r="J7921">
        <f t="shared" si="989"/>
        <v>0</v>
      </c>
      <c r="K7921">
        <f>J7921*Weighting!$W$25</f>
        <v>0</v>
      </c>
      <c r="M7921" s="14"/>
    </row>
    <row r="7922" spans="1:25" x14ac:dyDescent="0.55000000000000004">
      <c r="N7922" s="57"/>
      <c r="O7922"/>
      <c r="P7922"/>
      <c r="Q7922"/>
      <c r="R7922"/>
    </row>
    <row r="7923" spans="1:25" ht="23.35" x14ac:dyDescent="0.8">
      <c r="A7923" s="21" t="s">
        <v>0</v>
      </c>
      <c r="B7923" s="21" t="str">
        <f>IFERROR(VLOOKUP(C7923,'Data Transformation'!$L$6:$M$426,2,FALSE),"")</f>
        <v/>
      </c>
      <c r="C7923" s="21">
        <f>C7899+1</f>
        <v>330</v>
      </c>
      <c r="D7923" s="21"/>
      <c r="E7923" s="21"/>
      <c r="F7923" s="21"/>
      <c r="G7923" s="21"/>
      <c r="H7923" s="22"/>
      <c r="I7923" s="22"/>
      <c r="J7923" s="22"/>
      <c r="K7923" s="21"/>
      <c r="L7923" s="21" t="str">
        <f>B7923</f>
        <v/>
      </c>
      <c r="M7923" s="23" t="e">
        <f>INDEX('Data Transformation'!$O$4:$O$424,MATCH($B7923,'Data Transformation'!$M$4:$M$424,0),MATCH($M$2,'Data Transformation'!$O$3,0))</f>
        <v>#N/A</v>
      </c>
      <c r="N7923" s="27" t="e">
        <f>IF('Input and Summary Results'!$J$16="minimum",'Bin Analysis'!X7924/(M7923-1),'Bin Analysis'!Y7923/('Bin Analysis'!M7923-1))</f>
        <v>#N/A</v>
      </c>
      <c r="O7923" s="27" t="e">
        <f>IF(M7923=FALSE,NA(),(VLOOKUP(1,C7926:K7945,4,FALSE))/(M7923-1))</f>
        <v>#N/A</v>
      </c>
      <c r="P7923" s="27" t="e">
        <f>IF(M7923=FALSE,NA(),SUM(J7926:J7945)/Weighting!$S$5)</f>
        <v>#N/A</v>
      </c>
      <c r="Q7923" s="27" t="e">
        <f>IF(M7923=FALSE,NA(),SUM(K7926:K7945)/Weighting!$S$6)</f>
        <v>#N/A</v>
      </c>
      <c r="R7923" s="27" t="e">
        <f>IF(M7923=FALSE,NA(),(VLOOKUP(1,G7926:K7945,3,FALSE))/(M7923-1))</f>
        <v>#N/A</v>
      </c>
      <c r="S7923" s="22" t="e">
        <f>IF(M7923=FALSE,NA(),IF(SUM(J7926:J7945)=2,"yes","no"))</f>
        <v>#N/A</v>
      </c>
      <c r="X7923" s="2" cm="2">
        <f t="array" ref="X7923:X7924">FREQUENCY(IF('Data Transformation'!$B$425:$B$6424='Bin Analysis'!L7923,'Data Transformation'!$G$425:$G$6424),'Data Transformation'!$U$11)</f>
        <v>0</v>
      </c>
      <c r="Y7923" s="2" cm="2">
        <f t="array" ref="Y7923:Y7924">FREQUENCY(IF('Data Transformation'!$B$425:$B$6424='Bin Analysis'!L7923,'Data Transformation'!$G$425:$G$6424),'Data Transformation'!$U$12)</f>
        <v>0</v>
      </c>
    </row>
    <row r="7924" spans="1:25" x14ac:dyDescent="0.55000000000000004">
      <c r="A7924" s="14" t="s">
        <v>67</v>
      </c>
      <c r="B7924" t="s">
        <v>47</v>
      </c>
      <c r="C7924" t="s">
        <v>5</v>
      </c>
      <c r="D7924" t="s">
        <v>100</v>
      </c>
      <c r="E7924" t="s">
        <v>101</v>
      </c>
      <c r="F7924" t="s">
        <v>102</v>
      </c>
      <c r="G7924" t="s">
        <v>70</v>
      </c>
      <c r="H7924" t="s">
        <v>31</v>
      </c>
      <c r="I7924" t="s">
        <v>32</v>
      </c>
      <c r="J7924" t="s">
        <v>46</v>
      </c>
      <c r="K7924" s="14" t="s">
        <v>45</v>
      </c>
      <c r="M7924" s="14"/>
      <c r="X7924" s="2">
        <v>0</v>
      </c>
      <c r="Y7924" s="2">
        <v>0</v>
      </c>
    </row>
    <row r="7925" spans="1:25" x14ac:dyDescent="0.55000000000000004">
      <c r="A7925" s="32"/>
      <c r="D7925" t="e">
        <f>IF(C7925=1,'Data Transformation'!$G$3+0.5*'Data Transformation'!$W$25,IF(C7926=1,D7926-'Data Transformation'!$W$25,FALSE))</f>
        <v>#NUM!</v>
      </c>
      <c r="E7925">
        <f t="array" ref="E7925">IF(ISLOGICAL(D7925),"",FREQUENCY(IF('Data Transformation'!$B$425:$B$8425='Bin Analysis'!$B7923,'Data Transformation'!$G$425:$G$8425),D7925))</f>
        <v>2001</v>
      </c>
      <c r="F7925" t="e">
        <f>IF(ISLOGICAL(D7925),"",E7925-E7924)</f>
        <v>#VALUE!</v>
      </c>
      <c r="M7925" s="14"/>
    </row>
    <row r="7926" spans="1:25" x14ac:dyDescent="0.55000000000000004">
      <c r="A7926" s="32" t="e">
        <f>IF(Weighting!$P$6&gt;0,B7926,"")</f>
        <v>#NUM!</v>
      </c>
      <c r="B7926" t="e">
        <f>Weighting!$C$6</f>
        <v>#DIV/0!</v>
      </c>
      <c r="C7926" t="e">
        <f>Weighting!$F$6</f>
        <v>#NUM!</v>
      </c>
      <c r="D7926" t="e">
        <f>IF(C7926=1,'Data Transformation'!$G$3+0.5*'Data Transformation'!$W$25,IF(C7927=1,D7927-'Data Transformation'!$W$25,FALSE))</f>
        <v>#NUM!</v>
      </c>
      <c r="E7926">
        <f t="array" ref="E7926">IF(ISLOGICAL(D7926),"",FREQUENCY(IF('Data Transformation'!$B$425:$B$8425='Bin Analysis'!$B7923,'Data Transformation'!$G$425:$G$8425),D7926))</f>
        <v>2001</v>
      </c>
      <c r="F7926">
        <f>IF(ISLOGICAL(D7926),"",E7926-E7925)</f>
        <v>0</v>
      </c>
      <c r="G7926">
        <f>Weighting!$H$6</f>
        <v>1</v>
      </c>
      <c r="H7926">
        <f t="array" ref="H7926">FREQUENCY(IF('Data Transformation'!$B$4:$B$8425=B7923,'Data Transformation'!$G$4:$G$8425),'Bin Analysis'!$B7926)</f>
        <v>2073</v>
      </c>
      <c r="I7926">
        <f>H7926-H7925</f>
        <v>2073</v>
      </c>
      <c r="J7926">
        <f>IF(I7926=0,0,1)</f>
        <v>1</v>
      </c>
      <c r="K7926" t="e">
        <f>J7926*Weighting!$W$6</f>
        <v>#NUM!</v>
      </c>
      <c r="M7926" s="14"/>
    </row>
    <row r="7927" spans="1:25" x14ac:dyDescent="0.55000000000000004">
      <c r="A7927" s="32" t="str">
        <f>IF(Weighting!$P$7&gt;0,B7927,"")</f>
        <v/>
      </c>
      <c r="B7927" t="e">
        <f>Weighting!$C$7</f>
        <v>#DIV/0!</v>
      </c>
      <c r="C7927" t="e">
        <f>Weighting!$F$7</f>
        <v>#NUM!</v>
      </c>
      <c r="D7927" t="e">
        <f>IF(C7927=1,'Data Transformation'!$G$3+0.5*'Data Transformation'!$W$25,IF(C7928=1,D7928-'Data Transformation'!$W$25,FALSE))</f>
        <v>#NUM!</v>
      </c>
      <c r="E7927">
        <f t="array" ref="E7927">IF(ISLOGICAL(D7927),"",FREQUENCY(IF('Data Transformation'!$B$425:$B$8425='Bin Analysis'!$B7923,'Data Transformation'!$G$425:$G$8425),D7927))</f>
        <v>2001</v>
      </c>
      <c r="F7927">
        <f t="shared" ref="F7927:F7945" si="990">IF(ISLOGICAL(D7927),"",E7927-E7926)</f>
        <v>0</v>
      </c>
      <c r="G7927">
        <f>Weighting!$H$7</f>
        <v>0</v>
      </c>
      <c r="H7927">
        <f t="array" ref="H7927">FREQUENCY(IF('Data Transformation'!$B$4:$B$8425=B7923,'Data Transformation'!$G$4:$G$8425),'Bin Analysis'!$B7927)</f>
        <v>2073</v>
      </c>
      <c r="I7927">
        <f t="shared" ref="I7927:I7945" si="991">H7927-H7926</f>
        <v>0</v>
      </c>
      <c r="J7927">
        <f>IF(I7927=0,0,1)</f>
        <v>0</v>
      </c>
      <c r="K7927">
        <f>J7927*Weighting!$W$7</f>
        <v>0</v>
      </c>
      <c r="M7927" s="14"/>
    </row>
    <row r="7928" spans="1:25" x14ac:dyDescent="0.55000000000000004">
      <c r="A7928" s="32" t="str">
        <f>IF(Weighting!$P$8&gt;0,B7928,"")</f>
        <v/>
      </c>
      <c r="B7928" t="e">
        <f>Weighting!$C$8</f>
        <v>#DIV/0!</v>
      </c>
      <c r="C7928" t="e">
        <f>Weighting!$F$8</f>
        <v>#NUM!</v>
      </c>
      <c r="D7928" t="e">
        <f>IF(C7928=1,'Data Transformation'!$G$3+0.5*'Data Transformation'!$W$25,IF(C7929=1,D7929-'Data Transformation'!$W$25,FALSE))</f>
        <v>#NUM!</v>
      </c>
      <c r="E7928">
        <f t="array" ref="E7928">IF(ISLOGICAL(D7928),"",FREQUENCY(IF('Data Transformation'!$B$425:$B$8425='Bin Analysis'!$B7923,'Data Transformation'!$G$425:$G$8425),D7928))</f>
        <v>2001</v>
      </c>
      <c r="F7928">
        <f t="shared" si="990"/>
        <v>0</v>
      </c>
      <c r="G7928">
        <f>Weighting!$H$8</f>
        <v>0</v>
      </c>
      <c r="H7928">
        <f t="array" ref="H7928">FREQUENCY(IF('Data Transformation'!$B$4:$B$8425=B7923,'Data Transformation'!$G$4:$G$8425),'Bin Analysis'!$B7928)</f>
        <v>2073</v>
      </c>
      <c r="I7928">
        <f t="shared" si="991"/>
        <v>0</v>
      </c>
      <c r="J7928">
        <f t="shared" ref="J7928:J7945" si="992">IF(I7928=0,0,1)</f>
        <v>0</v>
      </c>
      <c r="K7928">
        <f>J7928*Weighting!$W$8</f>
        <v>0</v>
      </c>
      <c r="M7928" s="14"/>
    </row>
    <row r="7929" spans="1:25" x14ac:dyDescent="0.55000000000000004">
      <c r="A7929" s="32" t="str">
        <f>IF(Weighting!$P$9&gt;0,B7929,"")</f>
        <v/>
      </c>
      <c r="B7929" s="50" t="e">
        <f>Weighting!$C$9</f>
        <v>#DIV/0!</v>
      </c>
      <c r="C7929" t="e">
        <f>Weighting!$F$9</f>
        <v>#NUM!</v>
      </c>
      <c r="D7929" t="e">
        <f>IF(C7929=1,'Data Transformation'!$G$3+0.5*'Data Transformation'!$W$25,IF(C7930=1,D7930-'Data Transformation'!$W$25,FALSE))</f>
        <v>#NUM!</v>
      </c>
      <c r="E7929">
        <f t="array" ref="E7929">IF(ISLOGICAL(D7929),"",FREQUENCY(IF('Data Transformation'!$B$425:$B$8425='Bin Analysis'!$B7923,'Data Transformation'!$G$425:$G$8425),D7929))</f>
        <v>2001</v>
      </c>
      <c r="F7929">
        <f t="shared" si="990"/>
        <v>0</v>
      </c>
      <c r="G7929">
        <f>Weighting!$H$9</f>
        <v>0</v>
      </c>
      <c r="H7929">
        <f t="array" ref="H7929">FREQUENCY(IF('Data Transformation'!$B$4:$B$8425=B7923,'Data Transformation'!$G$4:$G$8425),'Bin Analysis'!$B7929)</f>
        <v>2073</v>
      </c>
      <c r="I7929">
        <f t="shared" si="991"/>
        <v>0</v>
      </c>
      <c r="J7929">
        <f t="shared" si="992"/>
        <v>0</v>
      </c>
      <c r="K7929">
        <f>J7929*Weighting!$W$9</f>
        <v>0</v>
      </c>
      <c r="M7929" s="14"/>
    </row>
    <row r="7930" spans="1:25" x14ac:dyDescent="0.55000000000000004">
      <c r="A7930" s="32" t="str">
        <f>IF(Weighting!$P$10&gt;0,B7930,"")</f>
        <v/>
      </c>
      <c r="B7930" t="e">
        <f>Weighting!$C$10</f>
        <v>#DIV/0!</v>
      </c>
      <c r="C7930" t="e">
        <f>Weighting!$F$10</f>
        <v>#NUM!</v>
      </c>
      <c r="D7930" t="e">
        <f>IF(C7930=1,'Data Transformation'!$G$3+0.5*'Data Transformation'!$W$25,IF(C7931=1,D7931-'Data Transformation'!$W$25,FALSE))</f>
        <v>#NUM!</v>
      </c>
      <c r="E7930">
        <f t="array" ref="E7930">IF(ISLOGICAL(D7930),"",FREQUENCY(IF('Data Transformation'!$B$425:$B$8425='Bin Analysis'!$B7923,'Data Transformation'!$G$425:$G$8425),D7930))</f>
        <v>2001</v>
      </c>
      <c r="F7930">
        <f t="shared" si="990"/>
        <v>0</v>
      </c>
      <c r="G7930">
        <f>Weighting!$H$10</f>
        <v>0</v>
      </c>
      <c r="H7930">
        <f t="array" ref="H7930">FREQUENCY(IF('Data Transformation'!$B$4:$B$8425=B7923,'Data Transformation'!$G$4:$G$8425),'Bin Analysis'!$B7930)</f>
        <v>2073</v>
      </c>
      <c r="I7930">
        <f t="shared" si="991"/>
        <v>0</v>
      </c>
      <c r="J7930">
        <f t="shared" si="992"/>
        <v>0</v>
      </c>
      <c r="K7930">
        <f>J7930*Weighting!$W$10</f>
        <v>0</v>
      </c>
      <c r="M7930" s="14"/>
    </row>
    <row r="7931" spans="1:25" x14ac:dyDescent="0.55000000000000004">
      <c r="A7931" s="32" t="str">
        <f>IF(Weighting!$P$11&gt;0,B7931,"")</f>
        <v/>
      </c>
      <c r="B7931" t="e">
        <f>Weighting!$C$11</f>
        <v>#DIV/0!</v>
      </c>
      <c r="C7931" t="e">
        <f>Weighting!$F$11</f>
        <v>#NUM!</v>
      </c>
      <c r="D7931" t="e">
        <f>IF(C7931=1,'Data Transformation'!$G$3+0.5*'Data Transformation'!$W$25,IF(C7932=1,D7932-'Data Transformation'!$W$25,FALSE))</f>
        <v>#NUM!</v>
      </c>
      <c r="E7931">
        <f t="array" ref="E7931">IF(ISLOGICAL(D7931),"",FREQUENCY(IF('Data Transformation'!$B$425:$B$8425='Bin Analysis'!$B7923,'Data Transformation'!$G$425:$G$8425),D7931))</f>
        <v>2001</v>
      </c>
      <c r="F7931">
        <f t="shared" si="990"/>
        <v>0</v>
      </c>
      <c r="G7931">
        <f>Weighting!$H$11</f>
        <v>0</v>
      </c>
      <c r="H7931">
        <f t="array" ref="H7931">FREQUENCY(IF('Data Transformation'!$B$4:$B$8425=B7923,'Data Transformation'!$G$4:$G$8425),'Bin Analysis'!$B7931)</f>
        <v>2073</v>
      </c>
      <c r="I7931">
        <f t="shared" si="991"/>
        <v>0</v>
      </c>
      <c r="J7931">
        <f t="shared" si="992"/>
        <v>0</v>
      </c>
      <c r="K7931">
        <f>J7931*Weighting!$W$11</f>
        <v>0</v>
      </c>
      <c r="M7931" s="14"/>
    </row>
    <row r="7932" spans="1:25" x14ac:dyDescent="0.55000000000000004">
      <c r="A7932" s="32" t="str">
        <f>IF(Weighting!$P$12&gt;0,B7932,"")</f>
        <v/>
      </c>
      <c r="B7932" t="e">
        <f>Weighting!$C$12</f>
        <v>#DIV/0!</v>
      </c>
      <c r="C7932" t="e">
        <f>Weighting!$F$12</f>
        <v>#NUM!</v>
      </c>
      <c r="D7932" t="e">
        <f>IF(C7932=1,'Data Transformation'!$G$3+0.5*'Data Transformation'!$W$25,IF(C7933=1,D7933-'Data Transformation'!$W$25,FALSE))</f>
        <v>#NUM!</v>
      </c>
      <c r="E7932">
        <f t="array" ref="E7932">IF(ISLOGICAL(D7932),"",FREQUENCY(IF('Data Transformation'!$B$425:$B$8425='Bin Analysis'!$B7923,'Data Transformation'!$G$425:$G$8425),D7932))</f>
        <v>2001</v>
      </c>
      <c r="F7932">
        <f t="shared" si="990"/>
        <v>0</v>
      </c>
      <c r="G7932">
        <f>Weighting!$H$12</f>
        <v>0</v>
      </c>
      <c r="H7932">
        <f t="array" ref="H7932">FREQUENCY(IF('Data Transformation'!$B$4:$B$8425=B7923,'Data Transformation'!$G$4:$G$8425),'Bin Analysis'!$B7932)</f>
        <v>2073</v>
      </c>
      <c r="I7932">
        <f t="shared" si="991"/>
        <v>0</v>
      </c>
      <c r="J7932">
        <f t="shared" si="992"/>
        <v>0</v>
      </c>
      <c r="K7932">
        <f>J7932*Weighting!$W$12</f>
        <v>0</v>
      </c>
      <c r="M7932" s="14"/>
    </row>
    <row r="7933" spans="1:25" x14ac:dyDescent="0.55000000000000004">
      <c r="A7933" s="32" t="str">
        <f>IF(Weighting!$P$13&gt;0,B7933,"")</f>
        <v/>
      </c>
      <c r="B7933" t="e">
        <f>Weighting!$C$13</f>
        <v>#DIV/0!</v>
      </c>
      <c r="C7933" t="e">
        <f>Weighting!$F$13</f>
        <v>#NUM!</v>
      </c>
      <c r="D7933" t="e">
        <f>IF(C7933=1,'Data Transformation'!$G$3+0.5*'Data Transformation'!$W$25,IF(C7934=1,D7934-'Data Transformation'!$W$25,FALSE))</f>
        <v>#NUM!</v>
      </c>
      <c r="E7933">
        <f t="array" ref="E7933">IF(ISLOGICAL(D7933),"",FREQUENCY(IF('Data Transformation'!$B$425:$B$8425='Bin Analysis'!$B7923,'Data Transformation'!$G$425:$G$8425),D7933))</f>
        <v>2001</v>
      </c>
      <c r="F7933">
        <f t="shared" si="990"/>
        <v>0</v>
      </c>
      <c r="G7933">
        <f>Weighting!$H$13</f>
        <v>0</v>
      </c>
      <c r="H7933">
        <f t="array" ref="H7933">FREQUENCY(IF('Data Transformation'!$B$4:$B$8425=B7923,'Data Transformation'!$G$4:$G$8425),'Bin Analysis'!$B7933)</f>
        <v>2073</v>
      </c>
      <c r="I7933">
        <f t="shared" si="991"/>
        <v>0</v>
      </c>
      <c r="J7933">
        <f t="shared" si="992"/>
        <v>0</v>
      </c>
      <c r="K7933">
        <f>J7933*Weighting!$W$13</f>
        <v>0</v>
      </c>
      <c r="M7933" s="14"/>
    </row>
    <row r="7934" spans="1:25" x14ac:dyDescent="0.55000000000000004">
      <c r="A7934" s="32" t="str">
        <f>IF(Weighting!$P$14&gt;0,B7934,"")</f>
        <v/>
      </c>
      <c r="B7934" t="e">
        <f>Weighting!$C$14</f>
        <v>#DIV/0!</v>
      </c>
      <c r="C7934" t="e">
        <f>Weighting!$F$14</f>
        <v>#NUM!</v>
      </c>
      <c r="D7934" t="e">
        <f>IF(C7934=1,'Data Transformation'!$G$3+0.5*'Data Transformation'!$W$25,IF(C7935=1,D7935-'Data Transformation'!$W$25,FALSE))</f>
        <v>#NUM!</v>
      </c>
      <c r="E7934">
        <f t="array" ref="E7934">IF(ISLOGICAL(D7934),"",FREQUENCY(IF('Data Transformation'!$B$425:$B$8425='Bin Analysis'!$B7923,'Data Transformation'!$G$425:$G$8425),D7934))</f>
        <v>2001</v>
      </c>
      <c r="F7934">
        <f t="shared" si="990"/>
        <v>0</v>
      </c>
      <c r="G7934">
        <f>Weighting!$H$14</f>
        <v>0</v>
      </c>
      <c r="H7934">
        <f t="array" ref="H7934">FREQUENCY(IF('Data Transformation'!$B$4:$B$8425=B7923,'Data Transformation'!$G$4:$G$8425),'Bin Analysis'!$B7934)</f>
        <v>2073</v>
      </c>
      <c r="I7934">
        <f t="shared" si="991"/>
        <v>0</v>
      </c>
      <c r="J7934">
        <f t="shared" si="992"/>
        <v>0</v>
      </c>
      <c r="K7934">
        <f>J7934*Weighting!$W$14</f>
        <v>0</v>
      </c>
      <c r="M7934" s="14"/>
    </row>
    <row r="7935" spans="1:25" x14ac:dyDescent="0.55000000000000004">
      <c r="A7935" s="32" t="str">
        <f>IF(Weighting!$P$15&gt;0,B7935,"")</f>
        <v/>
      </c>
      <c r="B7935" t="e">
        <f>Weighting!$C$15</f>
        <v>#DIV/0!</v>
      </c>
      <c r="C7935" t="e">
        <f>Weighting!$F$15</f>
        <v>#NUM!</v>
      </c>
      <c r="D7935" t="e">
        <f>IF(C7935=1,'Data Transformation'!$G$3+0.5*'Data Transformation'!$W$25,IF(C7936=1,D7936-'Data Transformation'!$W$25,FALSE))</f>
        <v>#NUM!</v>
      </c>
      <c r="E7935">
        <f t="array" ref="E7935">IF(ISLOGICAL(D7935),"",FREQUENCY(IF('Data Transformation'!$B$425:$B$8425='Bin Analysis'!$B7923,'Data Transformation'!$G$425:$G$8425),D7935))</f>
        <v>2001</v>
      </c>
      <c r="F7935">
        <f t="shared" si="990"/>
        <v>0</v>
      </c>
      <c r="G7935">
        <f>Weighting!$H$15</f>
        <v>0</v>
      </c>
      <c r="H7935">
        <f t="array" ref="H7935">FREQUENCY(IF('Data Transformation'!$B$4:$B$8425=B7923,'Data Transformation'!$G$4:$G$8425),'Bin Analysis'!$B7935)</f>
        <v>2073</v>
      </c>
      <c r="I7935">
        <f t="shared" si="991"/>
        <v>0</v>
      </c>
      <c r="J7935">
        <f t="shared" si="992"/>
        <v>0</v>
      </c>
      <c r="K7935">
        <f>J7935*Weighting!$W$15</f>
        <v>0</v>
      </c>
      <c r="M7935" s="14"/>
    </row>
    <row r="7936" spans="1:25" x14ac:dyDescent="0.55000000000000004">
      <c r="A7936" s="32" t="str">
        <f>IF(Weighting!$P$16&gt;0,B7936,"")</f>
        <v/>
      </c>
      <c r="B7936" t="e">
        <f>Weighting!$C$16</f>
        <v>#DIV/0!</v>
      </c>
      <c r="C7936" t="e">
        <f>Weighting!$F$16</f>
        <v>#NUM!</v>
      </c>
      <c r="D7936" t="e">
        <f>IF(C7936=1,'Data Transformation'!$G$3+0.5*'Data Transformation'!$W$25,IF(C7937=1,D7937-'Data Transformation'!$W$25,FALSE))</f>
        <v>#NUM!</v>
      </c>
      <c r="E7936">
        <f t="array" ref="E7936">IF(ISLOGICAL(D7936),"",FREQUENCY(IF('Data Transformation'!$B$425:$B$8425='Bin Analysis'!$B7923,'Data Transformation'!$G$425:$G$8425),D7936))</f>
        <v>2001</v>
      </c>
      <c r="F7936">
        <f t="shared" si="990"/>
        <v>0</v>
      </c>
      <c r="G7936">
        <f>Weighting!$H$16</f>
        <v>0</v>
      </c>
      <c r="H7936">
        <f t="array" ref="H7936">FREQUENCY(IF('Data Transformation'!$B$4:$B$8425=B7923,'Data Transformation'!$G$4:$G$8425),'Bin Analysis'!$B7936)</f>
        <v>2073</v>
      </c>
      <c r="I7936">
        <f t="shared" si="991"/>
        <v>0</v>
      </c>
      <c r="J7936">
        <f t="shared" si="992"/>
        <v>0</v>
      </c>
      <c r="K7936">
        <f>J7936*Weighting!$W$16</f>
        <v>0</v>
      </c>
      <c r="M7936" s="14"/>
    </row>
    <row r="7937" spans="1:25" x14ac:dyDescent="0.55000000000000004">
      <c r="A7937" s="32" t="str">
        <f>IF(Weighting!$P$17&gt;0,B7937,"")</f>
        <v/>
      </c>
      <c r="B7937" t="e">
        <f>Weighting!$C$17</f>
        <v>#DIV/0!</v>
      </c>
      <c r="C7937" t="e">
        <f>Weighting!$F$17</f>
        <v>#NUM!</v>
      </c>
      <c r="D7937" t="e">
        <f>IF(C7937=1,'Data Transformation'!$G$3+0.5*'Data Transformation'!$W$25,IF(C7938=1,D7938-'Data Transformation'!$W$25,FALSE))</f>
        <v>#NUM!</v>
      </c>
      <c r="E7937">
        <f t="array" ref="E7937">IF(ISLOGICAL(D7937),"",FREQUENCY(IF('Data Transformation'!$B$425:$B$8425='Bin Analysis'!$B7923,'Data Transformation'!$G$425:$G$8425),D7937))</f>
        <v>2001</v>
      </c>
      <c r="F7937">
        <f t="shared" si="990"/>
        <v>0</v>
      </c>
      <c r="G7937">
        <f>Weighting!$H$17</f>
        <v>0</v>
      </c>
      <c r="H7937">
        <f t="array" ref="H7937">FREQUENCY(IF('Data Transformation'!$B$4:$B$8425=B7923,'Data Transformation'!$G$4:$G$8425),'Bin Analysis'!$B7937)</f>
        <v>2073</v>
      </c>
      <c r="I7937">
        <f t="shared" si="991"/>
        <v>0</v>
      </c>
      <c r="J7937">
        <f t="shared" si="992"/>
        <v>0</v>
      </c>
      <c r="K7937">
        <f>J7937*Weighting!$W$17</f>
        <v>0</v>
      </c>
      <c r="M7937" s="14"/>
    </row>
    <row r="7938" spans="1:25" x14ac:dyDescent="0.55000000000000004">
      <c r="A7938" s="32" t="str">
        <f>IF(Weighting!$P$18&gt;0,B7938,"")</f>
        <v/>
      </c>
      <c r="B7938" t="e">
        <f>Weighting!$C$18</f>
        <v>#DIV/0!</v>
      </c>
      <c r="C7938" t="e">
        <f>Weighting!$F$18</f>
        <v>#NUM!</v>
      </c>
      <c r="D7938" t="e">
        <f>IF(C7938=1,'Data Transformation'!$G$3+0.5*'Data Transformation'!$W$25,IF(C7939=1,D7939-'Data Transformation'!$W$25,FALSE))</f>
        <v>#NUM!</v>
      </c>
      <c r="E7938">
        <f t="array" ref="E7938">IF(ISLOGICAL(D7938),"",FREQUENCY(IF('Data Transformation'!$B$425:$B$8425='Bin Analysis'!$B7923,'Data Transformation'!$G$425:$G$8425),D7938))</f>
        <v>2001</v>
      </c>
      <c r="F7938">
        <f t="shared" si="990"/>
        <v>0</v>
      </c>
      <c r="G7938">
        <f>Weighting!$H$18</f>
        <v>0</v>
      </c>
      <c r="H7938">
        <f t="array" ref="H7938">FREQUENCY(IF('Data Transformation'!$B$4:$B$8425=B7923,'Data Transformation'!$G$4:$G$8425),'Bin Analysis'!$B7938)</f>
        <v>2073</v>
      </c>
      <c r="I7938">
        <f t="shared" si="991"/>
        <v>0</v>
      </c>
      <c r="J7938">
        <f t="shared" si="992"/>
        <v>0</v>
      </c>
      <c r="K7938">
        <f>J7938*Weighting!$W$18</f>
        <v>0</v>
      </c>
      <c r="M7938" s="14"/>
    </row>
    <row r="7939" spans="1:25" x14ac:dyDescent="0.55000000000000004">
      <c r="A7939" s="32" t="str">
        <f>IF(Weighting!$P$19&gt;0,B7939,"")</f>
        <v/>
      </c>
      <c r="B7939" t="e">
        <f>Weighting!$C$19</f>
        <v>#DIV/0!</v>
      </c>
      <c r="C7939" t="e">
        <f>Weighting!$F$19</f>
        <v>#NUM!</v>
      </c>
      <c r="D7939" t="e">
        <f>IF(C7939=1,'Data Transformation'!$G$3+0.5*'Data Transformation'!$W$25,IF(C7940=1,D7940-'Data Transformation'!$W$25,FALSE))</f>
        <v>#NUM!</v>
      </c>
      <c r="E7939">
        <f t="array" ref="E7939">IF(ISLOGICAL(D7939),"",FREQUENCY(IF('Data Transformation'!$B$425:$B$8425='Bin Analysis'!$B7923,'Data Transformation'!$G$425:$G$8425),D7939))</f>
        <v>2001</v>
      </c>
      <c r="F7939">
        <f t="shared" si="990"/>
        <v>0</v>
      </c>
      <c r="G7939">
        <f>Weighting!$H$19</f>
        <v>0</v>
      </c>
      <c r="H7939">
        <f t="array" ref="H7939">FREQUENCY(IF('Data Transformation'!$B$4:$B$8425=B7923,'Data Transformation'!$G$4:$G$8425),'Bin Analysis'!$B7939)</f>
        <v>2073</v>
      </c>
      <c r="I7939">
        <f t="shared" si="991"/>
        <v>0</v>
      </c>
      <c r="J7939">
        <f t="shared" si="992"/>
        <v>0</v>
      </c>
      <c r="K7939">
        <f>J7939*Weighting!$W$19</f>
        <v>0</v>
      </c>
      <c r="M7939" s="14"/>
    </row>
    <row r="7940" spans="1:25" x14ac:dyDescent="0.55000000000000004">
      <c r="A7940" s="32" t="str">
        <f>IF(Weighting!$P$20&gt;0,B7940,"")</f>
        <v/>
      </c>
      <c r="B7940" t="e">
        <f>Weighting!$C$20</f>
        <v>#DIV/0!</v>
      </c>
      <c r="C7940" t="e">
        <f>Weighting!$F$20</f>
        <v>#NUM!</v>
      </c>
      <c r="D7940" t="e">
        <f>IF(C7940=1,'Data Transformation'!$G$3+0.5*'Data Transformation'!$W$25,IF(C7941=1,D7941-'Data Transformation'!$W$25,FALSE))</f>
        <v>#NUM!</v>
      </c>
      <c r="E7940">
        <f t="array" ref="E7940">IF(ISLOGICAL(D7940),"",FREQUENCY(IF('Data Transformation'!$B$425:$B$8425='Bin Analysis'!$B7923,'Data Transformation'!$G$425:$G$8425),D7940))</f>
        <v>2001</v>
      </c>
      <c r="F7940">
        <f t="shared" si="990"/>
        <v>0</v>
      </c>
      <c r="G7940">
        <f>Weighting!$H$20</f>
        <v>0</v>
      </c>
      <c r="H7940">
        <f t="array" ref="H7940">FREQUENCY(IF('Data Transformation'!$B$4:$B$8425=B7923,'Data Transformation'!$G$4:$G$8425),'Bin Analysis'!$B7940)</f>
        <v>2073</v>
      </c>
      <c r="I7940">
        <f t="shared" si="991"/>
        <v>0</v>
      </c>
      <c r="J7940">
        <f t="shared" si="992"/>
        <v>0</v>
      </c>
      <c r="K7940">
        <f>J7940*Weighting!$W$20</f>
        <v>0</v>
      </c>
      <c r="M7940" s="14"/>
    </row>
    <row r="7941" spans="1:25" x14ac:dyDescent="0.55000000000000004">
      <c r="A7941" s="32" t="str">
        <f>IF(Weighting!$P$21&gt;0,B7941,"")</f>
        <v/>
      </c>
      <c r="B7941" t="e">
        <f>Weighting!$C$21</f>
        <v>#DIV/0!</v>
      </c>
      <c r="C7941" t="e">
        <f>Weighting!$F$21</f>
        <v>#NUM!</v>
      </c>
      <c r="D7941" t="e">
        <f>IF(C7941=1,'Data Transformation'!$G$3+0.5*'Data Transformation'!$W$25,IF(C7942=1,D7942-'Data Transformation'!$W$25,FALSE))</f>
        <v>#NUM!</v>
      </c>
      <c r="E7941">
        <f t="array" ref="E7941">IF(ISLOGICAL(D7941),"",FREQUENCY(IF('Data Transformation'!$B$425:$B$8425='Bin Analysis'!$B7923,'Data Transformation'!$G$425:$G$8425),D7941))</f>
        <v>2001</v>
      </c>
      <c r="F7941">
        <f t="shared" si="990"/>
        <v>0</v>
      </c>
      <c r="G7941">
        <f>Weighting!$H$21</f>
        <v>0</v>
      </c>
      <c r="H7941">
        <f t="array" ref="H7941">FREQUENCY(IF('Data Transformation'!$B$4:$B$8425=B7923,'Data Transformation'!$G$4:$G$8425),'Bin Analysis'!$B7941)</f>
        <v>2073</v>
      </c>
      <c r="I7941">
        <f t="shared" si="991"/>
        <v>0</v>
      </c>
      <c r="J7941">
        <f t="shared" si="992"/>
        <v>0</v>
      </c>
      <c r="K7941">
        <f>J7941*Weighting!$W$21</f>
        <v>0</v>
      </c>
      <c r="M7941" s="14"/>
    </row>
    <row r="7942" spans="1:25" x14ac:dyDescent="0.55000000000000004">
      <c r="A7942" s="32" t="str">
        <f>IF(Weighting!$P$22&gt;0,B7942,"")</f>
        <v/>
      </c>
      <c r="B7942" t="e">
        <f>Weighting!$C$22</f>
        <v>#DIV/0!</v>
      </c>
      <c r="C7942" t="e">
        <f>Weighting!$F$22</f>
        <v>#NUM!</v>
      </c>
      <c r="D7942" t="e">
        <f>IF(C7942=1,'Data Transformation'!$G$3+0.5*'Data Transformation'!$W$25,IF(C7943=1,D7943-'Data Transformation'!$W$25,FALSE))</f>
        <v>#NUM!</v>
      </c>
      <c r="E7942">
        <f t="array" ref="E7942">IF(ISLOGICAL(D7942),"",FREQUENCY(IF('Data Transformation'!$B$425:$B$8425='Bin Analysis'!$B7923,'Data Transformation'!$G$425:$G$8425),D7942))</f>
        <v>2001</v>
      </c>
      <c r="F7942">
        <f t="shared" si="990"/>
        <v>0</v>
      </c>
      <c r="G7942">
        <f>Weighting!$H$22</f>
        <v>0</v>
      </c>
      <c r="H7942">
        <f t="array" ref="H7942">FREQUENCY(IF('Data Transformation'!$B$4:$B$8425=B7923,'Data Transformation'!$G$4:$G$8425),'Bin Analysis'!$B7942)</f>
        <v>2073</v>
      </c>
      <c r="I7942">
        <f t="shared" si="991"/>
        <v>0</v>
      </c>
      <c r="J7942">
        <f t="shared" si="992"/>
        <v>0</v>
      </c>
      <c r="K7942">
        <f>J7942*Weighting!$W$22</f>
        <v>0</v>
      </c>
      <c r="M7942" s="14"/>
    </row>
    <row r="7943" spans="1:25" x14ac:dyDescent="0.55000000000000004">
      <c r="A7943" s="32" t="str">
        <f>IF(Weighting!$P$23&gt;0,B7943,"")</f>
        <v/>
      </c>
      <c r="B7943" t="e">
        <f>Weighting!$C$23</f>
        <v>#DIV/0!</v>
      </c>
      <c r="C7943" t="e">
        <f>Weighting!$F$23</f>
        <v>#NUM!</v>
      </c>
      <c r="D7943" t="e">
        <f>IF(C7943=1,'Data Transformation'!$G$3+0.5*'Data Transformation'!$W$25,IF(C7944=1,D7944-'Data Transformation'!$W$25,FALSE))</f>
        <v>#NUM!</v>
      </c>
      <c r="E7943">
        <f t="array" ref="E7943">IF(ISLOGICAL(D7943),"",FREQUENCY(IF('Data Transformation'!$B$425:$B$8425='Bin Analysis'!$B7923,'Data Transformation'!$G$425:$G$8425),D7943))</f>
        <v>2001</v>
      </c>
      <c r="F7943">
        <f t="shared" si="990"/>
        <v>0</v>
      </c>
      <c r="G7943">
        <f>Weighting!$H$23</f>
        <v>0</v>
      </c>
      <c r="H7943">
        <f t="array" ref="H7943">FREQUENCY(IF('Data Transformation'!$B$4:$B$8425=B7923,'Data Transformation'!$G$4:$G$8425),'Bin Analysis'!$B7943)</f>
        <v>2073</v>
      </c>
      <c r="I7943">
        <f t="shared" si="991"/>
        <v>0</v>
      </c>
      <c r="J7943">
        <f t="shared" si="992"/>
        <v>0</v>
      </c>
      <c r="K7943">
        <f>J7943*Weighting!$W$23</f>
        <v>0</v>
      </c>
      <c r="M7943" s="14"/>
    </row>
    <row r="7944" spans="1:25" x14ac:dyDescent="0.55000000000000004">
      <c r="A7944" s="32" t="str">
        <f>IF(Weighting!$P$24&gt;0,B7944,"")</f>
        <v/>
      </c>
      <c r="B7944" t="e">
        <f>Weighting!$C$24</f>
        <v>#DIV/0!</v>
      </c>
      <c r="C7944" t="e">
        <f>Weighting!$F$24</f>
        <v>#NUM!</v>
      </c>
      <c r="D7944" t="e">
        <f>IF(C7944=1,'Data Transformation'!$G$3+0.5*'Data Transformation'!$W$25,IF(C7945=1,D7945-'Data Transformation'!$W$25,FALSE))</f>
        <v>#NUM!</v>
      </c>
      <c r="E7944">
        <f t="array" ref="E7944">IF(ISLOGICAL(D7944),"",FREQUENCY(IF('Data Transformation'!$B$425:$B$8425='Bin Analysis'!$B7923,'Data Transformation'!$G$425:$G$8425),D7944))</f>
        <v>2001</v>
      </c>
      <c r="F7944">
        <f t="shared" si="990"/>
        <v>0</v>
      </c>
      <c r="G7944">
        <f>Weighting!$H$24</f>
        <v>0</v>
      </c>
      <c r="H7944">
        <f t="array" ref="H7944">FREQUENCY(IF('Data Transformation'!$B$4:$B$8425=B7923,'Data Transformation'!$G$4:$G$8425),'Bin Analysis'!$B7944)</f>
        <v>2073</v>
      </c>
      <c r="I7944">
        <f t="shared" si="991"/>
        <v>0</v>
      </c>
      <c r="J7944">
        <f t="shared" si="992"/>
        <v>0</v>
      </c>
      <c r="K7944">
        <f>J7944*Weighting!$W$24</f>
        <v>0</v>
      </c>
      <c r="M7944" s="14"/>
    </row>
    <row r="7945" spans="1:25" x14ac:dyDescent="0.55000000000000004">
      <c r="A7945" s="32" t="str">
        <f>IF(Weighting!$P$25&gt;0,B7945,"")</f>
        <v/>
      </c>
      <c r="B7945" t="e">
        <f>Weighting!$C$25</f>
        <v>#DIV/0!</v>
      </c>
      <c r="C7945" t="e">
        <f>Weighting!$F$25</f>
        <v>#NUM!</v>
      </c>
      <c r="D7945" t="e">
        <f>IF(C7945=1,'Data Transformation'!$G$3+0.5*'Data Transformation'!$W$25,IF(C7946=1,D7946-'Data Transformation'!$W$25,FALSE))</f>
        <v>#NUM!</v>
      </c>
      <c r="E7945">
        <f t="array" ref="E7945">IF(ISLOGICAL(D7945),"",FREQUENCY(IF('Data Transformation'!$B$425:$B$8425='Bin Analysis'!$B7923,'Data Transformation'!$G$425:$G$8425),D7945))</f>
        <v>2001</v>
      </c>
      <c r="F7945">
        <f t="shared" si="990"/>
        <v>0</v>
      </c>
      <c r="G7945">
        <f>Weighting!$H$25</f>
        <v>0</v>
      </c>
      <c r="H7945">
        <f t="array" ref="H7945">FREQUENCY(IF('Data Transformation'!$B$4:$B$8425=B7923,'Data Transformation'!$G$4:$G$8425),'Bin Analysis'!$B7945)</f>
        <v>2073</v>
      </c>
      <c r="I7945">
        <f t="shared" si="991"/>
        <v>0</v>
      </c>
      <c r="J7945">
        <f t="shared" si="992"/>
        <v>0</v>
      </c>
      <c r="K7945">
        <f>J7945*Weighting!$W$25</f>
        <v>0</v>
      </c>
      <c r="M7945" s="14"/>
    </row>
    <row r="7946" spans="1:25" x14ac:dyDescent="0.55000000000000004">
      <c r="O7946"/>
      <c r="P7946"/>
      <c r="Q7946"/>
      <c r="R7946"/>
    </row>
    <row r="7947" spans="1:25" ht="23.35" x14ac:dyDescent="0.8">
      <c r="A7947" s="21" t="s">
        <v>0</v>
      </c>
      <c r="B7947" s="21" t="str">
        <f>IFERROR(VLOOKUP(C7947,'Data Transformation'!$L$6:$M$426,2,FALSE),"")</f>
        <v/>
      </c>
      <c r="C7947" s="21">
        <f>C7923+1</f>
        <v>331</v>
      </c>
      <c r="D7947" s="21"/>
      <c r="E7947" s="21"/>
      <c r="F7947" s="21"/>
      <c r="G7947" s="21"/>
      <c r="H7947" s="22"/>
      <c r="I7947" s="22"/>
      <c r="J7947" s="22"/>
      <c r="K7947" s="21"/>
      <c r="L7947" s="21" t="str">
        <f>B7947</f>
        <v/>
      </c>
      <c r="M7947" s="23" t="e">
        <f>INDEX('Data Transformation'!$O$4:$O$424,MATCH($B7947,'Data Transformation'!$M$4:$M$424,0),MATCH($M$2,'Data Transformation'!$O$3,0))</f>
        <v>#N/A</v>
      </c>
      <c r="N7947" s="27" t="e">
        <f>IF('Input and Summary Results'!$J$16="minimum",'Bin Analysis'!X7948/(M7947-1),'Bin Analysis'!Y7947/('Bin Analysis'!M7947-1))</f>
        <v>#N/A</v>
      </c>
      <c r="O7947" s="27" t="e">
        <f>IF(M7947=FALSE,NA(),(VLOOKUP(1,C7950:K7969,4,FALSE))/(M7947-1))</f>
        <v>#N/A</v>
      </c>
      <c r="P7947" s="27" t="e">
        <f>IF(M7947=FALSE,NA(),SUM(J7950:J7969)/Weighting!$S$5)</f>
        <v>#N/A</v>
      </c>
      <c r="Q7947" s="27" t="e">
        <f>IF(M7947=FALSE,NA(),SUM(K7950:K7969)/Weighting!$S$6)</f>
        <v>#N/A</v>
      </c>
      <c r="R7947" s="27" t="e">
        <f>IF(M7947=FALSE,NA(),(VLOOKUP(1,G7950:K7969,3,FALSE))/(M7947-1))</f>
        <v>#N/A</v>
      </c>
      <c r="S7947" s="22" t="e">
        <f>IF(M7947=FALSE,NA(),IF(SUM(J7950:J7969)=2,"yes","no"))</f>
        <v>#N/A</v>
      </c>
      <c r="X7947" s="2" cm="2">
        <f t="array" ref="X7947:X7948">FREQUENCY(IF('Data Transformation'!$B$425:$B$6424='Bin Analysis'!L7947,'Data Transformation'!$G$425:$G$6424),'Data Transformation'!$U$11)</f>
        <v>0</v>
      </c>
      <c r="Y7947" s="2" cm="2">
        <f t="array" ref="Y7947:Y7948">FREQUENCY(IF('Data Transformation'!$B$425:$B$6424='Bin Analysis'!L7947,'Data Transformation'!$G$425:$G$6424),'Data Transformation'!$U$12)</f>
        <v>0</v>
      </c>
    </row>
    <row r="7948" spans="1:25" x14ac:dyDescent="0.55000000000000004">
      <c r="A7948" s="14" t="s">
        <v>67</v>
      </c>
      <c r="B7948" t="s">
        <v>47</v>
      </c>
      <c r="C7948" t="s">
        <v>5</v>
      </c>
      <c r="D7948" t="s">
        <v>100</v>
      </c>
      <c r="E7948" t="s">
        <v>101</v>
      </c>
      <c r="F7948" t="s">
        <v>102</v>
      </c>
      <c r="G7948" t="s">
        <v>70</v>
      </c>
      <c r="H7948" t="s">
        <v>31</v>
      </c>
      <c r="I7948" t="s">
        <v>32</v>
      </c>
      <c r="J7948" t="s">
        <v>46</v>
      </c>
      <c r="K7948" s="14" t="s">
        <v>45</v>
      </c>
      <c r="M7948" s="14"/>
      <c r="X7948" s="2">
        <v>0</v>
      </c>
      <c r="Y7948" s="2">
        <v>0</v>
      </c>
    </row>
    <row r="7949" spans="1:25" x14ac:dyDescent="0.55000000000000004">
      <c r="A7949" s="32"/>
      <c r="D7949" t="e">
        <f>IF(C7949=1,'Data Transformation'!$G$3+0.5*'Data Transformation'!$W$25,IF(C7950=1,D7950-'Data Transformation'!$W$25,FALSE))</f>
        <v>#NUM!</v>
      </c>
      <c r="E7949">
        <f t="array" ref="E7949">IF(ISLOGICAL(D7949),"",FREQUENCY(IF('Data Transformation'!$B$425:$B$8425='Bin Analysis'!$B7947,'Data Transformation'!$G$425:$G$8425),D7949))</f>
        <v>2001</v>
      </c>
      <c r="F7949" t="e">
        <f>IF(ISLOGICAL(D7949),"",E7949-E7948)</f>
        <v>#VALUE!</v>
      </c>
      <c r="M7949" s="14"/>
    </row>
    <row r="7950" spans="1:25" x14ac:dyDescent="0.55000000000000004">
      <c r="A7950" s="32" t="e">
        <f>IF(Weighting!$P$6&gt;0,B7950,"")</f>
        <v>#NUM!</v>
      </c>
      <c r="B7950" t="e">
        <f>Weighting!$C$6</f>
        <v>#DIV/0!</v>
      </c>
      <c r="C7950" t="e">
        <f>Weighting!$F$6</f>
        <v>#NUM!</v>
      </c>
      <c r="D7950" t="e">
        <f>IF(C7950=1,'Data Transformation'!$G$3+0.5*'Data Transformation'!$W$25,IF(C7951=1,D7951-'Data Transformation'!$W$25,FALSE))</f>
        <v>#NUM!</v>
      </c>
      <c r="E7950">
        <f t="array" ref="E7950">IF(ISLOGICAL(D7950),"",FREQUENCY(IF('Data Transformation'!$B$425:$B$8425='Bin Analysis'!$B7947,'Data Transformation'!$G$425:$G$8425),D7950))</f>
        <v>2001</v>
      </c>
      <c r="F7950">
        <f>IF(ISLOGICAL(D7950),"",E7950-E7949)</f>
        <v>0</v>
      </c>
      <c r="G7950">
        <f>Weighting!$H$6</f>
        <v>1</v>
      </c>
      <c r="H7950">
        <f t="array" ref="H7950">FREQUENCY(IF('Data Transformation'!$B$4:$B$8425=B7947,'Data Transformation'!$G$4:$G$8425),'Bin Analysis'!$B7950)</f>
        <v>2073</v>
      </c>
      <c r="I7950">
        <f>H7950-H7949</f>
        <v>2073</v>
      </c>
      <c r="J7950">
        <f>IF(I7950=0,0,1)</f>
        <v>1</v>
      </c>
      <c r="K7950" t="e">
        <f>J7950*Weighting!$W$6</f>
        <v>#NUM!</v>
      </c>
      <c r="M7950" s="14"/>
    </row>
    <row r="7951" spans="1:25" x14ac:dyDescent="0.55000000000000004">
      <c r="A7951" s="32" t="str">
        <f>IF(Weighting!$P$7&gt;0,B7951,"")</f>
        <v/>
      </c>
      <c r="B7951" t="e">
        <f>Weighting!$C$7</f>
        <v>#DIV/0!</v>
      </c>
      <c r="C7951" t="e">
        <f>Weighting!$F$7</f>
        <v>#NUM!</v>
      </c>
      <c r="D7951" t="e">
        <f>IF(C7951=1,'Data Transformation'!$G$3+0.5*'Data Transformation'!$W$25,IF(C7952=1,D7952-'Data Transformation'!$W$25,FALSE))</f>
        <v>#NUM!</v>
      </c>
      <c r="E7951">
        <f t="array" ref="E7951">IF(ISLOGICAL(D7951),"",FREQUENCY(IF('Data Transformation'!$B$425:$B$8425='Bin Analysis'!$B7947,'Data Transformation'!$G$425:$G$8425),D7951))</f>
        <v>2001</v>
      </c>
      <c r="F7951">
        <f t="shared" ref="F7951:F7969" si="993">IF(ISLOGICAL(D7951),"",E7951-E7950)</f>
        <v>0</v>
      </c>
      <c r="G7951">
        <f>Weighting!$H$7</f>
        <v>0</v>
      </c>
      <c r="H7951">
        <f t="array" ref="H7951">FREQUENCY(IF('Data Transformation'!$B$4:$B$8425=B7947,'Data Transformation'!$G$4:$G$8425),'Bin Analysis'!$B7951)</f>
        <v>2073</v>
      </c>
      <c r="I7951">
        <f t="shared" ref="I7951:I7969" si="994">H7951-H7950</f>
        <v>0</v>
      </c>
      <c r="J7951">
        <f>IF(I7951=0,0,1)</f>
        <v>0</v>
      </c>
      <c r="K7951">
        <f>J7951*Weighting!$W$7</f>
        <v>0</v>
      </c>
      <c r="M7951" s="14"/>
    </row>
    <row r="7952" spans="1:25" x14ac:dyDescent="0.55000000000000004">
      <c r="A7952" s="32" t="str">
        <f>IF(Weighting!$P$8&gt;0,B7952,"")</f>
        <v/>
      </c>
      <c r="B7952" t="e">
        <f>Weighting!$C$8</f>
        <v>#DIV/0!</v>
      </c>
      <c r="C7952" t="e">
        <f>Weighting!$F$8</f>
        <v>#NUM!</v>
      </c>
      <c r="D7952" t="e">
        <f>IF(C7952=1,'Data Transformation'!$G$3+0.5*'Data Transformation'!$W$25,IF(C7953=1,D7953-'Data Transformation'!$W$25,FALSE))</f>
        <v>#NUM!</v>
      </c>
      <c r="E7952">
        <f t="array" ref="E7952">IF(ISLOGICAL(D7952),"",FREQUENCY(IF('Data Transformation'!$B$425:$B$8425='Bin Analysis'!$B7947,'Data Transformation'!$G$425:$G$8425),D7952))</f>
        <v>2001</v>
      </c>
      <c r="F7952">
        <f t="shared" si="993"/>
        <v>0</v>
      </c>
      <c r="G7952">
        <f>Weighting!$H$8</f>
        <v>0</v>
      </c>
      <c r="H7952">
        <f t="array" ref="H7952">FREQUENCY(IF('Data Transformation'!$B$4:$B$8425=B7947,'Data Transformation'!$G$4:$G$8425),'Bin Analysis'!$B7952)</f>
        <v>2073</v>
      </c>
      <c r="I7952">
        <f t="shared" si="994"/>
        <v>0</v>
      </c>
      <c r="J7952">
        <f t="shared" ref="J7952:J7969" si="995">IF(I7952=0,0,1)</f>
        <v>0</v>
      </c>
      <c r="K7952">
        <f>J7952*Weighting!$W$8</f>
        <v>0</v>
      </c>
      <c r="M7952" s="14"/>
    </row>
    <row r="7953" spans="1:13" x14ac:dyDescent="0.55000000000000004">
      <c r="A7953" s="32" t="str">
        <f>IF(Weighting!$P$9&gt;0,B7953,"")</f>
        <v/>
      </c>
      <c r="B7953" s="50" t="e">
        <f>Weighting!$C$9</f>
        <v>#DIV/0!</v>
      </c>
      <c r="C7953" t="e">
        <f>Weighting!$F$9</f>
        <v>#NUM!</v>
      </c>
      <c r="D7953" t="e">
        <f>IF(C7953=1,'Data Transformation'!$G$3+0.5*'Data Transformation'!$W$25,IF(C7954=1,D7954-'Data Transformation'!$W$25,FALSE))</f>
        <v>#NUM!</v>
      </c>
      <c r="E7953">
        <f t="array" ref="E7953">IF(ISLOGICAL(D7953),"",FREQUENCY(IF('Data Transformation'!$B$425:$B$8425='Bin Analysis'!$B7947,'Data Transformation'!$G$425:$G$8425),D7953))</f>
        <v>2001</v>
      </c>
      <c r="F7953">
        <f t="shared" si="993"/>
        <v>0</v>
      </c>
      <c r="G7953">
        <f>Weighting!$H$9</f>
        <v>0</v>
      </c>
      <c r="H7953">
        <f t="array" ref="H7953">FREQUENCY(IF('Data Transformation'!$B$4:$B$8425=B7947,'Data Transformation'!$G$4:$G$8425),'Bin Analysis'!$B7953)</f>
        <v>2073</v>
      </c>
      <c r="I7953">
        <f t="shared" si="994"/>
        <v>0</v>
      </c>
      <c r="J7953">
        <f t="shared" si="995"/>
        <v>0</v>
      </c>
      <c r="K7953">
        <f>J7953*Weighting!$W$9</f>
        <v>0</v>
      </c>
      <c r="M7953" s="14"/>
    </row>
    <row r="7954" spans="1:13" x14ac:dyDescent="0.55000000000000004">
      <c r="A7954" s="32" t="str">
        <f>IF(Weighting!$P$10&gt;0,B7954,"")</f>
        <v/>
      </c>
      <c r="B7954" t="e">
        <f>Weighting!$C$10</f>
        <v>#DIV/0!</v>
      </c>
      <c r="C7954" t="e">
        <f>Weighting!$F$10</f>
        <v>#NUM!</v>
      </c>
      <c r="D7954" t="e">
        <f>IF(C7954=1,'Data Transformation'!$G$3+0.5*'Data Transformation'!$W$25,IF(C7955=1,D7955-'Data Transformation'!$W$25,FALSE))</f>
        <v>#NUM!</v>
      </c>
      <c r="E7954">
        <f t="array" ref="E7954">IF(ISLOGICAL(D7954),"",FREQUENCY(IF('Data Transformation'!$B$425:$B$8425='Bin Analysis'!$B7947,'Data Transformation'!$G$425:$G$8425),D7954))</f>
        <v>2001</v>
      </c>
      <c r="F7954">
        <f t="shared" si="993"/>
        <v>0</v>
      </c>
      <c r="G7954">
        <f>Weighting!$H$10</f>
        <v>0</v>
      </c>
      <c r="H7954">
        <f t="array" ref="H7954">FREQUENCY(IF('Data Transformation'!$B$4:$B$8425=B7947,'Data Transformation'!$G$4:$G$8425),'Bin Analysis'!$B7954)</f>
        <v>2073</v>
      </c>
      <c r="I7954">
        <f t="shared" si="994"/>
        <v>0</v>
      </c>
      <c r="J7954">
        <f t="shared" si="995"/>
        <v>0</v>
      </c>
      <c r="K7954">
        <f>J7954*Weighting!$W$10</f>
        <v>0</v>
      </c>
      <c r="M7954" s="14"/>
    </row>
    <row r="7955" spans="1:13" x14ac:dyDescent="0.55000000000000004">
      <c r="A7955" s="32" t="str">
        <f>IF(Weighting!$P$11&gt;0,B7955,"")</f>
        <v/>
      </c>
      <c r="B7955" t="e">
        <f>Weighting!$C$11</f>
        <v>#DIV/0!</v>
      </c>
      <c r="C7955" t="e">
        <f>Weighting!$F$11</f>
        <v>#NUM!</v>
      </c>
      <c r="D7955" t="e">
        <f>IF(C7955=1,'Data Transformation'!$G$3+0.5*'Data Transformation'!$W$25,IF(C7956=1,D7956-'Data Transformation'!$W$25,FALSE))</f>
        <v>#NUM!</v>
      </c>
      <c r="E7955">
        <f t="array" ref="E7955">IF(ISLOGICAL(D7955),"",FREQUENCY(IF('Data Transformation'!$B$425:$B$8425='Bin Analysis'!$B7947,'Data Transformation'!$G$425:$G$8425),D7955))</f>
        <v>2001</v>
      </c>
      <c r="F7955">
        <f t="shared" si="993"/>
        <v>0</v>
      </c>
      <c r="G7955">
        <f>Weighting!$H$11</f>
        <v>0</v>
      </c>
      <c r="H7955">
        <f t="array" ref="H7955">FREQUENCY(IF('Data Transformation'!$B$4:$B$8425=B7947,'Data Transformation'!$G$4:$G$8425),'Bin Analysis'!$B7955)</f>
        <v>2073</v>
      </c>
      <c r="I7955">
        <f t="shared" si="994"/>
        <v>0</v>
      </c>
      <c r="J7955">
        <f t="shared" si="995"/>
        <v>0</v>
      </c>
      <c r="K7955">
        <f>J7955*Weighting!$W$11</f>
        <v>0</v>
      </c>
      <c r="M7955" s="14"/>
    </row>
    <row r="7956" spans="1:13" x14ac:dyDescent="0.55000000000000004">
      <c r="A7956" s="32" t="str">
        <f>IF(Weighting!$P$12&gt;0,B7956,"")</f>
        <v/>
      </c>
      <c r="B7956" t="e">
        <f>Weighting!$C$12</f>
        <v>#DIV/0!</v>
      </c>
      <c r="C7956" t="e">
        <f>Weighting!$F$12</f>
        <v>#NUM!</v>
      </c>
      <c r="D7956" t="e">
        <f>IF(C7956=1,'Data Transformation'!$G$3+0.5*'Data Transformation'!$W$25,IF(C7957=1,D7957-'Data Transformation'!$W$25,FALSE))</f>
        <v>#NUM!</v>
      </c>
      <c r="E7956">
        <f t="array" ref="E7956">IF(ISLOGICAL(D7956),"",FREQUENCY(IF('Data Transformation'!$B$425:$B$8425='Bin Analysis'!$B7947,'Data Transformation'!$G$425:$G$8425),D7956))</f>
        <v>2001</v>
      </c>
      <c r="F7956">
        <f t="shared" si="993"/>
        <v>0</v>
      </c>
      <c r="G7956">
        <f>Weighting!$H$12</f>
        <v>0</v>
      </c>
      <c r="H7956">
        <f t="array" ref="H7956">FREQUENCY(IF('Data Transformation'!$B$4:$B$8425=B7947,'Data Transformation'!$G$4:$G$8425),'Bin Analysis'!$B7956)</f>
        <v>2073</v>
      </c>
      <c r="I7956">
        <f t="shared" si="994"/>
        <v>0</v>
      </c>
      <c r="J7956">
        <f t="shared" si="995"/>
        <v>0</v>
      </c>
      <c r="K7956">
        <f>J7956*Weighting!$W$12</f>
        <v>0</v>
      </c>
      <c r="M7956" s="14"/>
    </row>
    <row r="7957" spans="1:13" x14ac:dyDescent="0.55000000000000004">
      <c r="A7957" s="32" t="str">
        <f>IF(Weighting!$P$13&gt;0,B7957,"")</f>
        <v/>
      </c>
      <c r="B7957" t="e">
        <f>Weighting!$C$13</f>
        <v>#DIV/0!</v>
      </c>
      <c r="C7957" t="e">
        <f>Weighting!$F$13</f>
        <v>#NUM!</v>
      </c>
      <c r="D7957" t="e">
        <f>IF(C7957=1,'Data Transformation'!$G$3+0.5*'Data Transformation'!$W$25,IF(C7958=1,D7958-'Data Transformation'!$W$25,FALSE))</f>
        <v>#NUM!</v>
      </c>
      <c r="E7957">
        <f t="array" ref="E7957">IF(ISLOGICAL(D7957),"",FREQUENCY(IF('Data Transformation'!$B$425:$B$8425='Bin Analysis'!$B7947,'Data Transformation'!$G$425:$G$8425),D7957))</f>
        <v>2001</v>
      </c>
      <c r="F7957">
        <f t="shared" si="993"/>
        <v>0</v>
      </c>
      <c r="G7957">
        <f>Weighting!$H$13</f>
        <v>0</v>
      </c>
      <c r="H7957">
        <f t="array" ref="H7957">FREQUENCY(IF('Data Transformation'!$B$4:$B$8425=B7947,'Data Transformation'!$G$4:$G$8425),'Bin Analysis'!$B7957)</f>
        <v>2073</v>
      </c>
      <c r="I7957">
        <f t="shared" si="994"/>
        <v>0</v>
      </c>
      <c r="J7957">
        <f t="shared" si="995"/>
        <v>0</v>
      </c>
      <c r="K7957">
        <f>J7957*Weighting!$W$13</f>
        <v>0</v>
      </c>
      <c r="M7957" s="14"/>
    </row>
    <row r="7958" spans="1:13" x14ac:dyDescent="0.55000000000000004">
      <c r="A7958" s="32" t="str">
        <f>IF(Weighting!$P$14&gt;0,B7958,"")</f>
        <v/>
      </c>
      <c r="B7958" t="e">
        <f>Weighting!$C$14</f>
        <v>#DIV/0!</v>
      </c>
      <c r="C7958" t="e">
        <f>Weighting!$F$14</f>
        <v>#NUM!</v>
      </c>
      <c r="D7958" t="e">
        <f>IF(C7958=1,'Data Transformation'!$G$3+0.5*'Data Transformation'!$W$25,IF(C7959=1,D7959-'Data Transformation'!$W$25,FALSE))</f>
        <v>#NUM!</v>
      </c>
      <c r="E7958">
        <f t="array" ref="E7958">IF(ISLOGICAL(D7958),"",FREQUENCY(IF('Data Transformation'!$B$425:$B$8425='Bin Analysis'!$B7947,'Data Transformation'!$G$425:$G$8425),D7958))</f>
        <v>2001</v>
      </c>
      <c r="F7958">
        <f t="shared" si="993"/>
        <v>0</v>
      </c>
      <c r="G7958">
        <f>Weighting!$H$14</f>
        <v>0</v>
      </c>
      <c r="H7958">
        <f t="array" ref="H7958">FREQUENCY(IF('Data Transformation'!$B$4:$B$8425=B7947,'Data Transformation'!$G$4:$G$8425),'Bin Analysis'!$B7958)</f>
        <v>2073</v>
      </c>
      <c r="I7958">
        <f t="shared" si="994"/>
        <v>0</v>
      </c>
      <c r="J7958">
        <f t="shared" si="995"/>
        <v>0</v>
      </c>
      <c r="K7958">
        <f>J7958*Weighting!$W$14</f>
        <v>0</v>
      </c>
      <c r="M7958" s="14"/>
    </row>
    <row r="7959" spans="1:13" x14ac:dyDescent="0.55000000000000004">
      <c r="A7959" s="32" t="str">
        <f>IF(Weighting!$P$15&gt;0,B7959,"")</f>
        <v/>
      </c>
      <c r="B7959" t="e">
        <f>Weighting!$C$15</f>
        <v>#DIV/0!</v>
      </c>
      <c r="C7959" t="e">
        <f>Weighting!$F$15</f>
        <v>#NUM!</v>
      </c>
      <c r="D7959" t="e">
        <f>IF(C7959=1,'Data Transformation'!$G$3+0.5*'Data Transformation'!$W$25,IF(C7960=1,D7960-'Data Transformation'!$W$25,FALSE))</f>
        <v>#NUM!</v>
      </c>
      <c r="E7959">
        <f t="array" ref="E7959">IF(ISLOGICAL(D7959),"",FREQUENCY(IF('Data Transformation'!$B$425:$B$8425='Bin Analysis'!$B7947,'Data Transformation'!$G$425:$G$8425),D7959))</f>
        <v>2001</v>
      </c>
      <c r="F7959">
        <f t="shared" si="993"/>
        <v>0</v>
      </c>
      <c r="G7959">
        <f>Weighting!$H$15</f>
        <v>0</v>
      </c>
      <c r="H7959">
        <f t="array" ref="H7959">FREQUENCY(IF('Data Transformation'!$B$4:$B$8425=B7947,'Data Transformation'!$G$4:$G$8425),'Bin Analysis'!$B7959)</f>
        <v>2073</v>
      </c>
      <c r="I7959">
        <f t="shared" si="994"/>
        <v>0</v>
      </c>
      <c r="J7959">
        <f t="shared" si="995"/>
        <v>0</v>
      </c>
      <c r="K7959">
        <f>J7959*Weighting!$W$15</f>
        <v>0</v>
      </c>
      <c r="M7959" s="14"/>
    </row>
    <row r="7960" spans="1:13" x14ac:dyDescent="0.55000000000000004">
      <c r="A7960" s="32" t="str">
        <f>IF(Weighting!$P$16&gt;0,B7960,"")</f>
        <v/>
      </c>
      <c r="B7960" t="e">
        <f>Weighting!$C$16</f>
        <v>#DIV/0!</v>
      </c>
      <c r="C7960" t="e">
        <f>Weighting!$F$16</f>
        <v>#NUM!</v>
      </c>
      <c r="D7960" t="e">
        <f>IF(C7960=1,'Data Transformation'!$G$3+0.5*'Data Transformation'!$W$25,IF(C7961=1,D7961-'Data Transformation'!$W$25,FALSE))</f>
        <v>#NUM!</v>
      </c>
      <c r="E7960">
        <f t="array" ref="E7960">IF(ISLOGICAL(D7960),"",FREQUENCY(IF('Data Transformation'!$B$425:$B$8425='Bin Analysis'!$B7947,'Data Transformation'!$G$425:$G$8425),D7960))</f>
        <v>2001</v>
      </c>
      <c r="F7960">
        <f t="shared" si="993"/>
        <v>0</v>
      </c>
      <c r="G7960">
        <f>Weighting!$H$16</f>
        <v>0</v>
      </c>
      <c r="H7960">
        <f t="array" ref="H7960">FREQUENCY(IF('Data Transformation'!$B$4:$B$8425=B7947,'Data Transformation'!$G$4:$G$8425),'Bin Analysis'!$B7960)</f>
        <v>2073</v>
      </c>
      <c r="I7960">
        <f t="shared" si="994"/>
        <v>0</v>
      </c>
      <c r="J7960">
        <f t="shared" si="995"/>
        <v>0</v>
      </c>
      <c r="K7960">
        <f>J7960*Weighting!$W$16</f>
        <v>0</v>
      </c>
      <c r="M7960" s="14"/>
    </row>
    <row r="7961" spans="1:13" x14ac:dyDescent="0.55000000000000004">
      <c r="A7961" s="32" t="str">
        <f>IF(Weighting!$P$17&gt;0,B7961,"")</f>
        <v/>
      </c>
      <c r="B7961" t="e">
        <f>Weighting!$C$17</f>
        <v>#DIV/0!</v>
      </c>
      <c r="C7961" t="e">
        <f>Weighting!$F$17</f>
        <v>#NUM!</v>
      </c>
      <c r="D7961" t="e">
        <f>IF(C7961=1,'Data Transformation'!$G$3+0.5*'Data Transformation'!$W$25,IF(C7962=1,D7962-'Data Transformation'!$W$25,FALSE))</f>
        <v>#NUM!</v>
      </c>
      <c r="E7961">
        <f t="array" ref="E7961">IF(ISLOGICAL(D7961),"",FREQUENCY(IF('Data Transformation'!$B$425:$B$8425='Bin Analysis'!$B7947,'Data Transformation'!$G$425:$G$8425),D7961))</f>
        <v>2001</v>
      </c>
      <c r="F7961">
        <f t="shared" si="993"/>
        <v>0</v>
      </c>
      <c r="G7961">
        <f>Weighting!$H$17</f>
        <v>0</v>
      </c>
      <c r="H7961">
        <f t="array" ref="H7961">FREQUENCY(IF('Data Transformation'!$B$4:$B$8425=B7947,'Data Transformation'!$G$4:$G$8425),'Bin Analysis'!$B7961)</f>
        <v>2073</v>
      </c>
      <c r="I7961">
        <f t="shared" si="994"/>
        <v>0</v>
      </c>
      <c r="J7961">
        <f t="shared" si="995"/>
        <v>0</v>
      </c>
      <c r="K7961">
        <f>J7961*Weighting!$W$17</f>
        <v>0</v>
      </c>
      <c r="M7961" s="14"/>
    </row>
    <row r="7962" spans="1:13" x14ac:dyDescent="0.55000000000000004">
      <c r="A7962" s="32" t="str">
        <f>IF(Weighting!$P$18&gt;0,B7962,"")</f>
        <v/>
      </c>
      <c r="B7962" t="e">
        <f>Weighting!$C$18</f>
        <v>#DIV/0!</v>
      </c>
      <c r="C7962" t="e">
        <f>Weighting!$F$18</f>
        <v>#NUM!</v>
      </c>
      <c r="D7962" t="e">
        <f>IF(C7962=1,'Data Transformation'!$G$3+0.5*'Data Transformation'!$W$25,IF(C7963=1,D7963-'Data Transformation'!$W$25,FALSE))</f>
        <v>#NUM!</v>
      </c>
      <c r="E7962">
        <f t="array" ref="E7962">IF(ISLOGICAL(D7962),"",FREQUENCY(IF('Data Transformation'!$B$425:$B$8425='Bin Analysis'!$B7947,'Data Transformation'!$G$425:$G$8425),D7962))</f>
        <v>2001</v>
      </c>
      <c r="F7962">
        <f t="shared" si="993"/>
        <v>0</v>
      </c>
      <c r="G7962">
        <f>Weighting!$H$18</f>
        <v>0</v>
      </c>
      <c r="H7962">
        <f t="array" ref="H7962">FREQUENCY(IF('Data Transformation'!$B$4:$B$8425=B7947,'Data Transformation'!$G$4:$G$8425),'Bin Analysis'!$B7962)</f>
        <v>2073</v>
      </c>
      <c r="I7962">
        <f t="shared" si="994"/>
        <v>0</v>
      </c>
      <c r="J7962">
        <f t="shared" si="995"/>
        <v>0</v>
      </c>
      <c r="K7962">
        <f>J7962*Weighting!$W$18</f>
        <v>0</v>
      </c>
      <c r="M7962" s="14"/>
    </row>
    <row r="7963" spans="1:13" x14ac:dyDescent="0.55000000000000004">
      <c r="A7963" s="32" t="str">
        <f>IF(Weighting!$P$19&gt;0,B7963,"")</f>
        <v/>
      </c>
      <c r="B7963" t="e">
        <f>Weighting!$C$19</f>
        <v>#DIV/0!</v>
      </c>
      <c r="C7963" t="e">
        <f>Weighting!$F$19</f>
        <v>#NUM!</v>
      </c>
      <c r="D7963" t="e">
        <f>IF(C7963=1,'Data Transformation'!$G$3+0.5*'Data Transformation'!$W$25,IF(C7964=1,D7964-'Data Transformation'!$W$25,FALSE))</f>
        <v>#NUM!</v>
      </c>
      <c r="E7963">
        <f t="array" ref="E7963">IF(ISLOGICAL(D7963),"",FREQUENCY(IF('Data Transformation'!$B$425:$B$8425='Bin Analysis'!$B7947,'Data Transformation'!$G$425:$G$8425),D7963))</f>
        <v>2001</v>
      </c>
      <c r="F7963">
        <f t="shared" si="993"/>
        <v>0</v>
      </c>
      <c r="G7963">
        <f>Weighting!$H$19</f>
        <v>0</v>
      </c>
      <c r="H7963">
        <f t="array" ref="H7963">FREQUENCY(IF('Data Transformation'!$B$4:$B$8425=B7947,'Data Transformation'!$G$4:$G$8425),'Bin Analysis'!$B7963)</f>
        <v>2073</v>
      </c>
      <c r="I7963">
        <f t="shared" si="994"/>
        <v>0</v>
      </c>
      <c r="J7963">
        <f t="shared" si="995"/>
        <v>0</v>
      </c>
      <c r="K7963">
        <f>J7963*Weighting!$W$19</f>
        <v>0</v>
      </c>
      <c r="M7963" s="14"/>
    </row>
    <row r="7964" spans="1:13" x14ac:dyDescent="0.55000000000000004">
      <c r="A7964" s="32" t="str">
        <f>IF(Weighting!$P$20&gt;0,B7964,"")</f>
        <v/>
      </c>
      <c r="B7964" t="e">
        <f>Weighting!$C$20</f>
        <v>#DIV/0!</v>
      </c>
      <c r="C7964" t="e">
        <f>Weighting!$F$20</f>
        <v>#NUM!</v>
      </c>
      <c r="D7964" t="e">
        <f>IF(C7964=1,'Data Transformation'!$G$3+0.5*'Data Transformation'!$W$25,IF(C7965=1,D7965-'Data Transformation'!$W$25,FALSE))</f>
        <v>#NUM!</v>
      </c>
      <c r="E7964">
        <f t="array" ref="E7964">IF(ISLOGICAL(D7964),"",FREQUENCY(IF('Data Transformation'!$B$425:$B$8425='Bin Analysis'!$B7947,'Data Transformation'!$G$425:$G$8425),D7964))</f>
        <v>2001</v>
      </c>
      <c r="F7964">
        <f t="shared" si="993"/>
        <v>0</v>
      </c>
      <c r="G7964">
        <f>Weighting!$H$20</f>
        <v>0</v>
      </c>
      <c r="H7964">
        <f t="array" ref="H7964">FREQUENCY(IF('Data Transformation'!$B$4:$B$8425=B7947,'Data Transformation'!$G$4:$G$8425),'Bin Analysis'!$B7964)</f>
        <v>2073</v>
      </c>
      <c r="I7964">
        <f t="shared" si="994"/>
        <v>0</v>
      </c>
      <c r="J7964">
        <f t="shared" si="995"/>
        <v>0</v>
      </c>
      <c r="K7964">
        <f>J7964*Weighting!$W$20</f>
        <v>0</v>
      </c>
      <c r="M7964" s="14"/>
    </row>
    <row r="7965" spans="1:13" x14ac:dyDescent="0.55000000000000004">
      <c r="A7965" s="32" t="str">
        <f>IF(Weighting!$P$21&gt;0,B7965,"")</f>
        <v/>
      </c>
      <c r="B7965" t="e">
        <f>Weighting!$C$21</f>
        <v>#DIV/0!</v>
      </c>
      <c r="C7965" t="e">
        <f>Weighting!$F$21</f>
        <v>#NUM!</v>
      </c>
      <c r="D7965" t="e">
        <f>IF(C7965=1,'Data Transformation'!$G$3+0.5*'Data Transformation'!$W$25,IF(C7966=1,D7966-'Data Transformation'!$W$25,FALSE))</f>
        <v>#NUM!</v>
      </c>
      <c r="E7965">
        <f t="array" ref="E7965">IF(ISLOGICAL(D7965),"",FREQUENCY(IF('Data Transformation'!$B$425:$B$8425='Bin Analysis'!$B7947,'Data Transformation'!$G$425:$G$8425),D7965))</f>
        <v>2001</v>
      </c>
      <c r="F7965">
        <f t="shared" si="993"/>
        <v>0</v>
      </c>
      <c r="G7965">
        <f>Weighting!$H$21</f>
        <v>0</v>
      </c>
      <c r="H7965">
        <f t="array" ref="H7965">FREQUENCY(IF('Data Transformation'!$B$4:$B$8425=B7947,'Data Transformation'!$G$4:$G$8425),'Bin Analysis'!$B7965)</f>
        <v>2073</v>
      </c>
      <c r="I7965">
        <f t="shared" si="994"/>
        <v>0</v>
      </c>
      <c r="J7965">
        <f t="shared" si="995"/>
        <v>0</v>
      </c>
      <c r="K7965">
        <f>J7965*Weighting!$W$21</f>
        <v>0</v>
      </c>
      <c r="M7965" s="14"/>
    </row>
    <row r="7966" spans="1:13" x14ac:dyDescent="0.55000000000000004">
      <c r="A7966" s="32" t="str">
        <f>IF(Weighting!$P$22&gt;0,B7966,"")</f>
        <v/>
      </c>
      <c r="B7966" t="e">
        <f>Weighting!$C$22</f>
        <v>#DIV/0!</v>
      </c>
      <c r="C7966" t="e">
        <f>Weighting!$F$22</f>
        <v>#NUM!</v>
      </c>
      <c r="D7966" t="e">
        <f>IF(C7966=1,'Data Transformation'!$G$3+0.5*'Data Transformation'!$W$25,IF(C7967=1,D7967-'Data Transformation'!$W$25,FALSE))</f>
        <v>#NUM!</v>
      </c>
      <c r="E7966">
        <f t="array" ref="E7966">IF(ISLOGICAL(D7966),"",FREQUENCY(IF('Data Transformation'!$B$425:$B$8425='Bin Analysis'!$B7947,'Data Transformation'!$G$425:$G$8425),D7966))</f>
        <v>2001</v>
      </c>
      <c r="F7966">
        <f t="shared" si="993"/>
        <v>0</v>
      </c>
      <c r="G7966">
        <f>Weighting!$H$22</f>
        <v>0</v>
      </c>
      <c r="H7966">
        <f t="array" ref="H7966">FREQUENCY(IF('Data Transformation'!$B$4:$B$8425=B7947,'Data Transformation'!$G$4:$G$8425),'Bin Analysis'!$B7966)</f>
        <v>2073</v>
      </c>
      <c r="I7966">
        <f t="shared" si="994"/>
        <v>0</v>
      </c>
      <c r="J7966">
        <f t="shared" si="995"/>
        <v>0</v>
      </c>
      <c r="K7966">
        <f>J7966*Weighting!$W$22</f>
        <v>0</v>
      </c>
      <c r="M7966" s="14"/>
    </row>
    <row r="7967" spans="1:13" x14ac:dyDescent="0.55000000000000004">
      <c r="A7967" s="32" t="str">
        <f>IF(Weighting!$P$23&gt;0,B7967,"")</f>
        <v/>
      </c>
      <c r="B7967" t="e">
        <f>Weighting!$C$23</f>
        <v>#DIV/0!</v>
      </c>
      <c r="C7967" t="e">
        <f>Weighting!$F$23</f>
        <v>#NUM!</v>
      </c>
      <c r="D7967" t="e">
        <f>IF(C7967=1,'Data Transformation'!$G$3+0.5*'Data Transformation'!$W$25,IF(C7968=1,D7968-'Data Transformation'!$W$25,FALSE))</f>
        <v>#NUM!</v>
      </c>
      <c r="E7967">
        <f t="array" ref="E7967">IF(ISLOGICAL(D7967),"",FREQUENCY(IF('Data Transformation'!$B$425:$B$8425='Bin Analysis'!$B7947,'Data Transformation'!$G$425:$G$8425),D7967))</f>
        <v>2001</v>
      </c>
      <c r="F7967">
        <f t="shared" si="993"/>
        <v>0</v>
      </c>
      <c r="G7967">
        <f>Weighting!$H$23</f>
        <v>0</v>
      </c>
      <c r="H7967">
        <f t="array" ref="H7967">FREQUENCY(IF('Data Transformation'!$B$4:$B$8425=B7947,'Data Transformation'!$G$4:$G$8425),'Bin Analysis'!$B7967)</f>
        <v>2073</v>
      </c>
      <c r="I7967">
        <f t="shared" si="994"/>
        <v>0</v>
      </c>
      <c r="J7967">
        <f t="shared" si="995"/>
        <v>0</v>
      </c>
      <c r="K7967">
        <f>J7967*Weighting!$W$23</f>
        <v>0</v>
      </c>
      <c r="M7967" s="14"/>
    </row>
    <row r="7968" spans="1:13" x14ac:dyDescent="0.55000000000000004">
      <c r="A7968" s="32" t="str">
        <f>IF(Weighting!$P$24&gt;0,B7968,"")</f>
        <v/>
      </c>
      <c r="B7968" t="e">
        <f>Weighting!$C$24</f>
        <v>#DIV/0!</v>
      </c>
      <c r="C7968" t="e">
        <f>Weighting!$F$24</f>
        <v>#NUM!</v>
      </c>
      <c r="D7968" t="e">
        <f>IF(C7968=1,'Data Transformation'!$G$3+0.5*'Data Transformation'!$W$25,IF(C7969=1,D7969-'Data Transformation'!$W$25,FALSE))</f>
        <v>#NUM!</v>
      </c>
      <c r="E7968">
        <f t="array" ref="E7968">IF(ISLOGICAL(D7968),"",FREQUENCY(IF('Data Transformation'!$B$425:$B$8425='Bin Analysis'!$B7947,'Data Transformation'!$G$425:$G$8425),D7968))</f>
        <v>2001</v>
      </c>
      <c r="F7968">
        <f t="shared" si="993"/>
        <v>0</v>
      </c>
      <c r="G7968">
        <f>Weighting!$H$24</f>
        <v>0</v>
      </c>
      <c r="H7968">
        <f t="array" ref="H7968">FREQUENCY(IF('Data Transformation'!$B$4:$B$8425=B7947,'Data Transformation'!$G$4:$G$8425),'Bin Analysis'!$B7968)</f>
        <v>2073</v>
      </c>
      <c r="I7968">
        <f t="shared" si="994"/>
        <v>0</v>
      </c>
      <c r="J7968">
        <f t="shared" si="995"/>
        <v>0</v>
      </c>
      <c r="K7968">
        <f>J7968*Weighting!$W$24</f>
        <v>0</v>
      </c>
      <c r="M7968" s="14"/>
    </row>
    <row r="7969" spans="1:25" x14ac:dyDescent="0.55000000000000004">
      <c r="A7969" s="32" t="str">
        <f>IF(Weighting!$P$25&gt;0,B7969,"")</f>
        <v/>
      </c>
      <c r="B7969" t="e">
        <f>Weighting!$C$25</f>
        <v>#DIV/0!</v>
      </c>
      <c r="C7969" t="e">
        <f>Weighting!$F$25</f>
        <v>#NUM!</v>
      </c>
      <c r="D7969" t="e">
        <f>IF(C7969=1,'Data Transformation'!$G$3+0.5*'Data Transformation'!$W$25,IF(C7970=1,D7970-'Data Transformation'!$W$25,FALSE))</f>
        <v>#NUM!</v>
      </c>
      <c r="E7969">
        <f t="array" ref="E7969">IF(ISLOGICAL(D7969),"",FREQUENCY(IF('Data Transformation'!$B$425:$B$8425='Bin Analysis'!$B7947,'Data Transformation'!$G$425:$G$8425),D7969))</f>
        <v>2001</v>
      </c>
      <c r="F7969">
        <f t="shared" si="993"/>
        <v>0</v>
      </c>
      <c r="G7969">
        <f>Weighting!$H$25</f>
        <v>0</v>
      </c>
      <c r="H7969">
        <f t="array" ref="H7969">FREQUENCY(IF('Data Transformation'!$B$4:$B$8425=B7947,'Data Transformation'!$G$4:$G$8425),'Bin Analysis'!$B7969)</f>
        <v>2073</v>
      </c>
      <c r="I7969">
        <f t="shared" si="994"/>
        <v>0</v>
      </c>
      <c r="J7969">
        <f t="shared" si="995"/>
        <v>0</v>
      </c>
      <c r="K7969">
        <f>J7969*Weighting!$W$25</f>
        <v>0</v>
      </c>
      <c r="M7969" s="14"/>
    </row>
    <row r="7970" spans="1:25" x14ac:dyDescent="0.55000000000000004">
      <c r="O7970"/>
      <c r="P7970"/>
      <c r="Q7970"/>
      <c r="R7970"/>
    </row>
    <row r="7971" spans="1:25" ht="23.35" x14ac:dyDescent="0.8">
      <c r="A7971" s="21" t="s">
        <v>0</v>
      </c>
      <c r="B7971" s="21" t="str">
        <f>IFERROR(VLOOKUP(C7971,'Data Transformation'!$L$6:$M$426,2,FALSE),"")</f>
        <v/>
      </c>
      <c r="C7971" s="21">
        <f>C7947+1</f>
        <v>332</v>
      </c>
      <c r="D7971" s="21"/>
      <c r="E7971" s="21"/>
      <c r="F7971" s="21"/>
      <c r="G7971" s="21"/>
      <c r="H7971" s="22"/>
      <c r="I7971" s="22"/>
      <c r="J7971" s="22"/>
      <c r="K7971" s="21"/>
      <c r="L7971" s="21" t="str">
        <f>B7971</f>
        <v/>
      </c>
      <c r="M7971" s="23" t="e">
        <f>INDEX('Data Transformation'!$O$4:$O$424,MATCH($B7971,'Data Transformation'!$M$4:$M$424,0),MATCH($M$2,'Data Transformation'!$O$3,0))</f>
        <v>#N/A</v>
      </c>
      <c r="N7971" s="27" t="e">
        <f>IF('Input and Summary Results'!$J$16="minimum",'Bin Analysis'!X7972/(M7971-1),'Bin Analysis'!Y7971/('Bin Analysis'!M7971-1))</f>
        <v>#N/A</v>
      </c>
      <c r="O7971" s="27" t="e">
        <f>IF(M7971=FALSE,NA(),(VLOOKUP(1,C7974:K7993,4,FALSE))/(M7971-1))</f>
        <v>#N/A</v>
      </c>
      <c r="P7971" s="27" t="e">
        <f>IF(M7971=FALSE,NA(),SUM(J7974:J7993)/Weighting!$S$5)</f>
        <v>#N/A</v>
      </c>
      <c r="Q7971" s="27" t="e">
        <f>IF(M7971=FALSE,NA(),SUM(K7974:K7993)/Weighting!$S$6)</f>
        <v>#N/A</v>
      </c>
      <c r="R7971" s="27" t="e">
        <f>IF(M7971=FALSE,NA(),(VLOOKUP(1,G7974:K7993,3,FALSE))/(M7971-1))</f>
        <v>#N/A</v>
      </c>
      <c r="S7971" s="22" t="e">
        <f>IF(M7971=FALSE,NA(),IF(SUM(J7974:J7993)=2,"yes","no"))</f>
        <v>#N/A</v>
      </c>
      <c r="X7971" s="2" cm="2">
        <f t="array" ref="X7971:X7972">FREQUENCY(IF('Data Transformation'!$B$425:$B$6424='Bin Analysis'!L7971,'Data Transformation'!$G$425:$G$6424),'Data Transformation'!$U$11)</f>
        <v>0</v>
      </c>
      <c r="Y7971" s="2" cm="2">
        <f t="array" ref="Y7971:Y7972">FREQUENCY(IF('Data Transformation'!$B$425:$B$6424='Bin Analysis'!L7971,'Data Transformation'!$G$425:$G$6424),'Data Transformation'!$U$12)</f>
        <v>0</v>
      </c>
    </row>
    <row r="7972" spans="1:25" x14ac:dyDescent="0.55000000000000004">
      <c r="A7972" s="14" t="s">
        <v>67</v>
      </c>
      <c r="B7972" t="s">
        <v>47</v>
      </c>
      <c r="C7972" t="s">
        <v>5</v>
      </c>
      <c r="D7972" t="s">
        <v>100</v>
      </c>
      <c r="E7972" t="s">
        <v>101</v>
      </c>
      <c r="F7972" t="s">
        <v>102</v>
      </c>
      <c r="G7972" t="s">
        <v>70</v>
      </c>
      <c r="H7972" t="s">
        <v>31</v>
      </c>
      <c r="I7972" t="s">
        <v>32</v>
      </c>
      <c r="J7972" t="s">
        <v>46</v>
      </c>
      <c r="K7972" s="14" t="s">
        <v>45</v>
      </c>
      <c r="M7972" s="14"/>
      <c r="X7972" s="2">
        <v>0</v>
      </c>
      <c r="Y7972" s="2">
        <v>0</v>
      </c>
    </row>
    <row r="7973" spans="1:25" x14ac:dyDescent="0.55000000000000004">
      <c r="A7973" s="32"/>
      <c r="D7973" t="e">
        <f>IF(C7973=1,'Data Transformation'!$G$3+0.5*'Data Transformation'!$W$25,IF(C7974=1,D7974-'Data Transformation'!$W$25,FALSE))</f>
        <v>#NUM!</v>
      </c>
      <c r="E7973">
        <f t="array" ref="E7973">IF(ISLOGICAL(D7973),"",FREQUENCY(IF('Data Transformation'!$B$425:$B$8425='Bin Analysis'!$B7971,'Data Transformation'!$G$425:$G$8425),D7973))</f>
        <v>2001</v>
      </c>
      <c r="F7973" t="e">
        <f>IF(ISLOGICAL(D7973),"",E7973-E7972)</f>
        <v>#VALUE!</v>
      </c>
      <c r="M7973" s="14"/>
    </row>
    <row r="7974" spans="1:25" x14ac:dyDescent="0.55000000000000004">
      <c r="A7974" s="32" t="e">
        <f>IF(Weighting!$P$6&gt;0,B7974,"")</f>
        <v>#NUM!</v>
      </c>
      <c r="B7974" t="e">
        <f>Weighting!$C$6</f>
        <v>#DIV/0!</v>
      </c>
      <c r="C7974" t="e">
        <f>Weighting!$F$6</f>
        <v>#NUM!</v>
      </c>
      <c r="D7974" t="e">
        <f>IF(C7974=1,'Data Transformation'!$G$3+0.5*'Data Transformation'!$W$25,IF(C7975=1,D7975-'Data Transformation'!$W$25,FALSE))</f>
        <v>#NUM!</v>
      </c>
      <c r="E7974">
        <f t="array" ref="E7974">IF(ISLOGICAL(D7974),"",FREQUENCY(IF('Data Transformation'!$B$425:$B$8425='Bin Analysis'!$B7971,'Data Transformation'!$G$425:$G$8425),D7974))</f>
        <v>2001</v>
      </c>
      <c r="F7974">
        <f>IF(ISLOGICAL(D7974),"",E7974-E7973)</f>
        <v>0</v>
      </c>
      <c r="G7974">
        <f>Weighting!$H$6</f>
        <v>1</v>
      </c>
      <c r="H7974">
        <f t="array" ref="H7974">FREQUENCY(IF('Data Transformation'!$B$4:$B$8425=B7971,'Data Transformation'!$G$4:$G$8425),'Bin Analysis'!$B7974)</f>
        <v>2073</v>
      </c>
      <c r="I7974">
        <f>H7974-H7973</f>
        <v>2073</v>
      </c>
      <c r="J7974">
        <f>IF(I7974=0,0,1)</f>
        <v>1</v>
      </c>
      <c r="K7974" t="e">
        <f>J7974*Weighting!$W$6</f>
        <v>#NUM!</v>
      </c>
      <c r="M7974" s="14"/>
    </row>
    <row r="7975" spans="1:25" x14ac:dyDescent="0.55000000000000004">
      <c r="A7975" s="32" t="str">
        <f>IF(Weighting!$P$7&gt;0,B7975,"")</f>
        <v/>
      </c>
      <c r="B7975" t="e">
        <f>Weighting!$C$7</f>
        <v>#DIV/0!</v>
      </c>
      <c r="C7975" t="e">
        <f>Weighting!$F$7</f>
        <v>#NUM!</v>
      </c>
      <c r="D7975" t="e">
        <f>IF(C7975=1,'Data Transformation'!$G$3+0.5*'Data Transformation'!$W$25,IF(C7976=1,D7976-'Data Transformation'!$W$25,FALSE))</f>
        <v>#NUM!</v>
      </c>
      <c r="E7975">
        <f t="array" ref="E7975">IF(ISLOGICAL(D7975),"",FREQUENCY(IF('Data Transformation'!$B$425:$B$8425='Bin Analysis'!$B7971,'Data Transformation'!$G$425:$G$8425),D7975))</f>
        <v>2001</v>
      </c>
      <c r="F7975">
        <f t="shared" ref="F7975:F7993" si="996">IF(ISLOGICAL(D7975),"",E7975-E7974)</f>
        <v>0</v>
      </c>
      <c r="G7975">
        <f>Weighting!$H$7</f>
        <v>0</v>
      </c>
      <c r="H7975">
        <f t="array" ref="H7975">FREQUENCY(IF('Data Transformation'!$B$4:$B$8425=B7971,'Data Transformation'!$G$4:$G$8425),'Bin Analysis'!$B7975)</f>
        <v>2073</v>
      </c>
      <c r="I7975">
        <f t="shared" ref="I7975:I7993" si="997">H7975-H7974</f>
        <v>0</v>
      </c>
      <c r="J7975">
        <f>IF(I7975=0,0,1)</f>
        <v>0</v>
      </c>
      <c r="K7975">
        <f>J7975*Weighting!$W$7</f>
        <v>0</v>
      </c>
      <c r="M7975" s="14"/>
    </row>
    <row r="7976" spans="1:25" x14ac:dyDescent="0.55000000000000004">
      <c r="A7976" s="32" t="str">
        <f>IF(Weighting!$P$8&gt;0,B7976,"")</f>
        <v/>
      </c>
      <c r="B7976" t="e">
        <f>Weighting!$C$8</f>
        <v>#DIV/0!</v>
      </c>
      <c r="C7976" t="e">
        <f>Weighting!$F$8</f>
        <v>#NUM!</v>
      </c>
      <c r="D7976" t="e">
        <f>IF(C7976=1,'Data Transformation'!$G$3+0.5*'Data Transformation'!$W$25,IF(C7977=1,D7977-'Data Transformation'!$W$25,FALSE))</f>
        <v>#NUM!</v>
      </c>
      <c r="E7976">
        <f t="array" ref="E7976">IF(ISLOGICAL(D7976),"",FREQUENCY(IF('Data Transformation'!$B$425:$B$8425='Bin Analysis'!$B7971,'Data Transformation'!$G$425:$G$8425),D7976))</f>
        <v>2001</v>
      </c>
      <c r="F7976">
        <f t="shared" si="996"/>
        <v>0</v>
      </c>
      <c r="G7976">
        <f>Weighting!$H$8</f>
        <v>0</v>
      </c>
      <c r="H7976">
        <f t="array" ref="H7976">FREQUENCY(IF('Data Transformation'!$B$4:$B$8425=B7971,'Data Transformation'!$G$4:$G$8425),'Bin Analysis'!$B7976)</f>
        <v>2073</v>
      </c>
      <c r="I7976">
        <f t="shared" si="997"/>
        <v>0</v>
      </c>
      <c r="J7976">
        <f t="shared" ref="J7976:J7993" si="998">IF(I7976=0,0,1)</f>
        <v>0</v>
      </c>
      <c r="K7976">
        <f>J7976*Weighting!$W$8</f>
        <v>0</v>
      </c>
      <c r="M7976" s="14"/>
    </row>
    <row r="7977" spans="1:25" x14ac:dyDescent="0.55000000000000004">
      <c r="A7977" s="32" t="str">
        <f>IF(Weighting!$P$9&gt;0,B7977,"")</f>
        <v/>
      </c>
      <c r="B7977" s="50" t="e">
        <f>Weighting!$C$9</f>
        <v>#DIV/0!</v>
      </c>
      <c r="C7977" t="e">
        <f>Weighting!$F$9</f>
        <v>#NUM!</v>
      </c>
      <c r="D7977" t="e">
        <f>IF(C7977=1,'Data Transformation'!$G$3+0.5*'Data Transformation'!$W$25,IF(C7978=1,D7978-'Data Transformation'!$W$25,FALSE))</f>
        <v>#NUM!</v>
      </c>
      <c r="E7977">
        <f t="array" ref="E7977">IF(ISLOGICAL(D7977),"",FREQUENCY(IF('Data Transformation'!$B$425:$B$8425='Bin Analysis'!$B7971,'Data Transformation'!$G$425:$G$8425),D7977))</f>
        <v>2001</v>
      </c>
      <c r="F7977">
        <f t="shared" si="996"/>
        <v>0</v>
      </c>
      <c r="G7977">
        <f>Weighting!$H$9</f>
        <v>0</v>
      </c>
      <c r="H7977">
        <f t="array" ref="H7977">FREQUENCY(IF('Data Transformation'!$B$4:$B$8425=B7971,'Data Transformation'!$G$4:$G$8425),'Bin Analysis'!$B7977)</f>
        <v>2073</v>
      </c>
      <c r="I7977">
        <f t="shared" si="997"/>
        <v>0</v>
      </c>
      <c r="J7977">
        <f t="shared" si="998"/>
        <v>0</v>
      </c>
      <c r="K7977">
        <f>J7977*Weighting!$W$9</f>
        <v>0</v>
      </c>
      <c r="M7977" s="14"/>
    </row>
    <row r="7978" spans="1:25" x14ac:dyDescent="0.55000000000000004">
      <c r="A7978" s="32" t="str">
        <f>IF(Weighting!$P$10&gt;0,B7978,"")</f>
        <v/>
      </c>
      <c r="B7978" t="e">
        <f>Weighting!$C$10</f>
        <v>#DIV/0!</v>
      </c>
      <c r="C7978" t="e">
        <f>Weighting!$F$10</f>
        <v>#NUM!</v>
      </c>
      <c r="D7978" t="e">
        <f>IF(C7978=1,'Data Transformation'!$G$3+0.5*'Data Transformation'!$W$25,IF(C7979=1,D7979-'Data Transformation'!$W$25,FALSE))</f>
        <v>#NUM!</v>
      </c>
      <c r="E7978">
        <f t="array" ref="E7978">IF(ISLOGICAL(D7978),"",FREQUENCY(IF('Data Transformation'!$B$425:$B$8425='Bin Analysis'!$B7971,'Data Transformation'!$G$425:$G$8425),D7978))</f>
        <v>2001</v>
      </c>
      <c r="F7978">
        <f t="shared" si="996"/>
        <v>0</v>
      </c>
      <c r="G7978">
        <f>Weighting!$H$10</f>
        <v>0</v>
      </c>
      <c r="H7978">
        <f t="array" ref="H7978">FREQUENCY(IF('Data Transformation'!$B$4:$B$8425=B7971,'Data Transformation'!$G$4:$G$8425),'Bin Analysis'!$B7978)</f>
        <v>2073</v>
      </c>
      <c r="I7978">
        <f t="shared" si="997"/>
        <v>0</v>
      </c>
      <c r="J7978">
        <f t="shared" si="998"/>
        <v>0</v>
      </c>
      <c r="K7978">
        <f>J7978*Weighting!$W$10</f>
        <v>0</v>
      </c>
      <c r="M7978" s="14"/>
    </row>
    <row r="7979" spans="1:25" x14ac:dyDescent="0.55000000000000004">
      <c r="A7979" s="32" t="str">
        <f>IF(Weighting!$P$11&gt;0,B7979,"")</f>
        <v/>
      </c>
      <c r="B7979" t="e">
        <f>Weighting!$C$11</f>
        <v>#DIV/0!</v>
      </c>
      <c r="C7979" t="e">
        <f>Weighting!$F$11</f>
        <v>#NUM!</v>
      </c>
      <c r="D7979" t="e">
        <f>IF(C7979=1,'Data Transformation'!$G$3+0.5*'Data Transformation'!$W$25,IF(C7980=1,D7980-'Data Transformation'!$W$25,FALSE))</f>
        <v>#NUM!</v>
      </c>
      <c r="E7979">
        <f t="array" ref="E7979">IF(ISLOGICAL(D7979),"",FREQUENCY(IF('Data Transformation'!$B$425:$B$8425='Bin Analysis'!$B7971,'Data Transformation'!$G$425:$G$8425),D7979))</f>
        <v>2001</v>
      </c>
      <c r="F7979">
        <f t="shared" si="996"/>
        <v>0</v>
      </c>
      <c r="G7979">
        <f>Weighting!$H$11</f>
        <v>0</v>
      </c>
      <c r="H7979">
        <f t="array" ref="H7979">FREQUENCY(IF('Data Transformation'!$B$4:$B$8425=B7971,'Data Transformation'!$G$4:$G$8425),'Bin Analysis'!$B7979)</f>
        <v>2073</v>
      </c>
      <c r="I7979">
        <f t="shared" si="997"/>
        <v>0</v>
      </c>
      <c r="J7979">
        <f t="shared" si="998"/>
        <v>0</v>
      </c>
      <c r="K7979">
        <f>J7979*Weighting!$W$11</f>
        <v>0</v>
      </c>
      <c r="M7979" s="14"/>
    </row>
    <row r="7980" spans="1:25" x14ac:dyDescent="0.55000000000000004">
      <c r="A7980" s="32" t="str">
        <f>IF(Weighting!$P$12&gt;0,B7980,"")</f>
        <v/>
      </c>
      <c r="B7980" t="e">
        <f>Weighting!$C$12</f>
        <v>#DIV/0!</v>
      </c>
      <c r="C7980" t="e">
        <f>Weighting!$F$12</f>
        <v>#NUM!</v>
      </c>
      <c r="D7980" t="e">
        <f>IF(C7980=1,'Data Transformation'!$G$3+0.5*'Data Transformation'!$W$25,IF(C7981=1,D7981-'Data Transformation'!$W$25,FALSE))</f>
        <v>#NUM!</v>
      </c>
      <c r="E7980">
        <f t="array" ref="E7980">IF(ISLOGICAL(D7980),"",FREQUENCY(IF('Data Transformation'!$B$425:$B$8425='Bin Analysis'!$B7971,'Data Transformation'!$G$425:$G$8425),D7980))</f>
        <v>2001</v>
      </c>
      <c r="F7980">
        <f t="shared" si="996"/>
        <v>0</v>
      </c>
      <c r="G7980">
        <f>Weighting!$H$12</f>
        <v>0</v>
      </c>
      <c r="H7980">
        <f t="array" ref="H7980">FREQUENCY(IF('Data Transformation'!$B$4:$B$8425=B7971,'Data Transformation'!$G$4:$G$8425),'Bin Analysis'!$B7980)</f>
        <v>2073</v>
      </c>
      <c r="I7980">
        <f t="shared" si="997"/>
        <v>0</v>
      </c>
      <c r="J7980">
        <f t="shared" si="998"/>
        <v>0</v>
      </c>
      <c r="K7980">
        <f>J7980*Weighting!$W$12</f>
        <v>0</v>
      </c>
      <c r="M7980" s="14"/>
    </row>
    <row r="7981" spans="1:25" x14ac:dyDescent="0.55000000000000004">
      <c r="A7981" s="32" t="str">
        <f>IF(Weighting!$P$13&gt;0,B7981,"")</f>
        <v/>
      </c>
      <c r="B7981" t="e">
        <f>Weighting!$C$13</f>
        <v>#DIV/0!</v>
      </c>
      <c r="C7981" t="e">
        <f>Weighting!$F$13</f>
        <v>#NUM!</v>
      </c>
      <c r="D7981" t="e">
        <f>IF(C7981=1,'Data Transformation'!$G$3+0.5*'Data Transformation'!$W$25,IF(C7982=1,D7982-'Data Transformation'!$W$25,FALSE))</f>
        <v>#NUM!</v>
      </c>
      <c r="E7981">
        <f t="array" ref="E7981">IF(ISLOGICAL(D7981),"",FREQUENCY(IF('Data Transformation'!$B$425:$B$8425='Bin Analysis'!$B7971,'Data Transformation'!$G$425:$G$8425),D7981))</f>
        <v>2001</v>
      </c>
      <c r="F7981">
        <f t="shared" si="996"/>
        <v>0</v>
      </c>
      <c r="G7981">
        <f>Weighting!$H$13</f>
        <v>0</v>
      </c>
      <c r="H7981">
        <f t="array" ref="H7981">FREQUENCY(IF('Data Transformation'!$B$4:$B$8425=B7971,'Data Transformation'!$G$4:$G$8425),'Bin Analysis'!$B7981)</f>
        <v>2073</v>
      </c>
      <c r="I7981">
        <f t="shared" si="997"/>
        <v>0</v>
      </c>
      <c r="J7981">
        <f t="shared" si="998"/>
        <v>0</v>
      </c>
      <c r="K7981">
        <f>J7981*Weighting!$W$13</f>
        <v>0</v>
      </c>
      <c r="M7981" s="14"/>
    </row>
    <row r="7982" spans="1:25" x14ac:dyDescent="0.55000000000000004">
      <c r="A7982" s="32" t="str">
        <f>IF(Weighting!$P$14&gt;0,B7982,"")</f>
        <v/>
      </c>
      <c r="B7982" t="e">
        <f>Weighting!$C$14</f>
        <v>#DIV/0!</v>
      </c>
      <c r="C7982" t="e">
        <f>Weighting!$F$14</f>
        <v>#NUM!</v>
      </c>
      <c r="D7982" t="e">
        <f>IF(C7982=1,'Data Transformation'!$G$3+0.5*'Data Transformation'!$W$25,IF(C7983=1,D7983-'Data Transformation'!$W$25,FALSE))</f>
        <v>#NUM!</v>
      </c>
      <c r="E7982">
        <f t="array" ref="E7982">IF(ISLOGICAL(D7982),"",FREQUENCY(IF('Data Transformation'!$B$425:$B$8425='Bin Analysis'!$B7971,'Data Transformation'!$G$425:$G$8425),D7982))</f>
        <v>2001</v>
      </c>
      <c r="F7982">
        <f t="shared" si="996"/>
        <v>0</v>
      </c>
      <c r="G7982">
        <f>Weighting!$H$14</f>
        <v>0</v>
      </c>
      <c r="H7982">
        <f t="array" ref="H7982">FREQUENCY(IF('Data Transformation'!$B$4:$B$8425=B7971,'Data Transformation'!$G$4:$G$8425),'Bin Analysis'!$B7982)</f>
        <v>2073</v>
      </c>
      <c r="I7982">
        <f t="shared" si="997"/>
        <v>0</v>
      </c>
      <c r="J7982">
        <f t="shared" si="998"/>
        <v>0</v>
      </c>
      <c r="K7982">
        <f>J7982*Weighting!$W$14</f>
        <v>0</v>
      </c>
      <c r="M7982" s="14"/>
    </row>
    <row r="7983" spans="1:25" x14ac:dyDescent="0.55000000000000004">
      <c r="A7983" s="32" t="str">
        <f>IF(Weighting!$P$15&gt;0,B7983,"")</f>
        <v/>
      </c>
      <c r="B7983" t="e">
        <f>Weighting!$C$15</f>
        <v>#DIV/0!</v>
      </c>
      <c r="C7983" t="e">
        <f>Weighting!$F$15</f>
        <v>#NUM!</v>
      </c>
      <c r="D7983" t="e">
        <f>IF(C7983=1,'Data Transformation'!$G$3+0.5*'Data Transformation'!$W$25,IF(C7984=1,D7984-'Data Transformation'!$W$25,FALSE))</f>
        <v>#NUM!</v>
      </c>
      <c r="E7983">
        <f t="array" ref="E7983">IF(ISLOGICAL(D7983),"",FREQUENCY(IF('Data Transformation'!$B$425:$B$8425='Bin Analysis'!$B7971,'Data Transformation'!$G$425:$G$8425),D7983))</f>
        <v>2001</v>
      </c>
      <c r="F7983">
        <f t="shared" si="996"/>
        <v>0</v>
      </c>
      <c r="G7983">
        <f>Weighting!$H$15</f>
        <v>0</v>
      </c>
      <c r="H7983">
        <f t="array" ref="H7983">FREQUENCY(IF('Data Transformation'!$B$4:$B$8425=B7971,'Data Transformation'!$G$4:$G$8425),'Bin Analysis'!$B7983)</f>
        <v>2073</v>
      </c>
      <c r="I7983">
        <f t="shared" si="997"/>
        <v>0</v>
      </c>
      <c r="J7983">
        <f t="shared" si="998"/>
        <v>0</v>
      </c>
      <c r="K7983">
        <f>J7983*Weighting!$W$15</f>
        <v>0</v>
      </c>
      <c r="M7983" s="14"/>
    </row>
    <row r="7984" spans="1:25" x14ac:dyDescent="0.55000000000000004">
      <c r="A7984" s="32" t="str">
        <f>IF(Weighting!$P$16&gt;0,B7984,"")</f>
        <v/>
      </c>
      <c r="B7984" t="e">
        <f>Weighting!$C$16</f>
        <v>#DIV/0!</v>
      </c>
      <c r="C7984" t="e">
        <f>Weighting!$F$16</f>
        <v>#NUM!</v>
      </c>
      <c r="D7984" t="e">
        <f>IF(C7984=1,'Data Transformation'!$G$3+0.5*'Data Transformation'!$W$25,IF(C7985=1,D7985-'Data Transformation'!$W$25,FALSE))</f>
        <v>#NUM!</v>
      </c>
      <c r="E7984">
        <f t="array" ref="E7984">IF(ISLOGICAL(D7984),"",FREQUENCY(IF('Data Transformation'!$B$425:$B$8425='Bin Analysis'!$B7971,'Data Transformation'!$G$425:$G$8425),D7984))</f>
        <v>2001</v>
      </c>
      <c r="F7984">
        <f t="shared" si="996"/>
        <v>0</v>
      </c>
      <c r="G7984">
        <f>Weighting!$H$16</f>
        <v>0</v>
      </c>
      <c r="H7984">
        <f t="array" ref="H7984">FREQUENCY(IF('Data Transformation'!$B$4:$B$8425=B7971,'Data Transformation'!$G$4:$G$8425),'Bin Analysis'!$B7984)</f>
        <v>2073</v>
      </c>
      <c r="I7984">
        <f t="shared" si="997"/>
        <v>0</v>
      </c>
      <c r="J7984">
        <f t="shared" si="998"/>
        <v>0</v>
      </c>
      <c r="K7984">
        <f>J7984*Weighting!$W$16</f>
        <v>0</v>
      </c>
      <c r="M7984" s="14"/>
    </row>
    <row r="7985" spans="1:25" x14ac:dyDescent="0.55000000000000004">
      <c r="A7985" s="32" t="str">
        <f>IF(Weighting!$P$17&gt;0,B7985,"")</f>
        <v/>
      </c>
      <c r="B7985" t="e">
        <f>Weighting!$C$17</f>
        <v>#DIV/0!</v>
      </c>
      <c r="C7985" t="e">
        <f>Weighting!$F$17</f>
        <v>#NUM!</v>
      </c>
      <c r="D7985" t="e">
        <f>IF(C7985=1,'Data Transformation'!$G$3+0.5*'Data Transformation'!$W$25,IF(C7986=1,D7986-'Data Transformation'!$W$25,FALSE))</f>
        <v>#NUM!</v>
      </c>
      <c r="E7985">
        <f t="array" ref="E7985">IF(ISLOGICAL(D7985),"",FREQUENCY(IF('Data Transformation'!$B$425:$B$8425='Bin Analysis'!$B7971,'Data Transformation'!$G$425:$G$8425),D7985))</f>
        <v>2001</v>
      </c>
      <c r="F7985">
        <f t="shared" si="996"/>
        <v>0</v>
      </c>
      <c r="G7985">
        <f>Weighting!$H$17</f>
        <v>0</v>
      </c>
      <c r="H7985">
        <f t="array" ref="H7985">FREQUENCY(IF('Data Transformation'!$B$4:$B$8425=B7971,'Data Transformation'!$G$4:$G$8425),'Bin Analysis'!$B7985)</f>
        <v>2073</v>
      </c>
      <c r="I7985">
        <f t="shared" si="997"/>
        <v>0</v>
      </c>
      <c r="J7985">
        <f t="shared" si="998"/>
        <v>0</v>
      </c>
      <c r="K7985">
        <f>J7985*Weighting!$W$17</f>
        <v>0</v>
      </c>
      <c r="M7985" s="14"/>
    </row>
    <row r="7986" spans="1:25" x14ac:dyDescent="0.55000000000000004">
      <c r="A7986" s="32" t="str">
        <f>IF(Weighting!$P$18&gt;0,B7986,"")</f>
        <v/>
      </c>
      <c r="B7986" t="e">
        <f>Weighting!$C$18</f>
        <v>#DIV/0!</v>
      </c>
      <c r="C7986" t="e">
        <f>Weighting!$F$18</f>
        <v>#NUM!</v>
      </c>
      <c r="D7986" t="e">
        <f>IF(C7986=1,'Data Transformation'!$G$3+0.5*'Data Transformation'!$W$25,IF(C7987=1,D7987-'Data Transformation'!$W$25,FALSE))</f>
        <v>#NUM!</v>
      </c>
      <c r="E7986">
        <f t="array" ref="E7986">IF(ISLOGICAL(D7986),"",FREQUENCY(IF('Data Transformation'!$B$425:$B$8425='Bin Analysis'!$B7971,'Data Transformation'!$G$425:$G$8425),D7986))</f>
        <v>2001</v>
      </c>
      <c r="F7986">
        <f t="shared" si="996"/>
        <v>0</v>
      </c>
      <c r="G7986">
        <f>Weighting!$H$18</f>
        <v>0</v>
      </c>
      <c r="H7986">
        <f t="array" ref="H7986">FREQUENCY(IF('Data Transformation'!$B$4:$B$8425=B7971,'Data Transformation'!$G$4:$G$8425),'Bin Analysis'!$B7986)</f>
        <v>2073</v>
      </c>
      <c r="I7986">
        <f t="shared" si="997"/>
        <v>0</v>
      </c>
      <c r="J7986">
        <f t="shared" si="998"/>
        <v>0</v>
      </c>
      <c r="K7986">
        <f>J7986*Weighting!$W$18</f>
        <v>0</v>
      </c>
      <c r="M7986" s="14"/>
    </row>
    <row r="7987" spans="1:25" x14ac:dyDescent="0.55000000000000004">
      <c r="A7987" s="32" t="str">
        <f>IF(Weighting!$P$19&gt;0,B7987,"")</f>
        <v/>
      </c>
      <c r="B7987" t="e">
        <f>Weighting!$C$19</f>
        <v>#DIV/0!</v>
      </c>
      <c r="C7987" t="e">
        <f>Weighting!$F$19</f>
        <v>#NUM!</v>
      </c>
      <c r="D7987" t="e">
        <f>IF(C7987=1,'Data Transformation'!$G$3+0.5*'Data Transformation'!$W$25,IF(C7988=1,D7988-'Data Transformation'!$W$25,FALSE))</f>
        <v>#NUM!</v>
      </c>
      <c r="E7987">
        <f t="array" ref="E7987">IF(ISLOGICAL(D7987),"",FREQUENCY(IF('Data Transformation'!$B$425:$B$8425='Bin Analysis'!$B7971,'Data Transformation'!$G$425:$G$8425),D7987))</f>
        <v>2001</v>
      </c>
      <c r="F7987">
        <f t="shared" si="996"/>
        <v>0</v>
      </c>
      <c r="G7987">
        <f>Weighting!$H$19</f>
        <v>0</v>
      </c>
      <c r="H7987">
        <f t="array" ref="H7987">FREQUENCY(IF('Data Transformation'!$B$4:$B$8425=B7971,'Data Transformation'!$G$4:$G$8425),'Bin Analysis'!$B7987)</f>
        <v>2073</v>
      </c>
      <c r="I7987">
        <f t="shared" si="997"/>
        <v>0</v>
      </c>
      <c r="J7987">
        <f t="shared" si="998"/>
        <v>0</v>
      </c>
      <c r="K7987">
        <f>J7987*Weighting!$W$19</f>
        <v>0</v>
      </c>
      <c r="M7987" s="14"/>
    </row>
    <row r="7988" spans="1:25" x14ac:dyDescent="0.55000000000000004">
      <c r="A7988" s="32" t="str">
        <f>IF(Weighting!$P$20&gt;0,B7988,"")</f>
        <v/>
      </c>
      <c r="B7988" t="e">
        <f>Weighting!$C$20</f>
        <v>#DIV/0!</v>
      </c>
      <c r="C7988" t="e">
        <f>Weighting!$F$20</f>
        <v>#NUM!</v>
      </c>
      <c r="D7988" t="e">
        <f>IF(C7988=1,'Data Transformation'!$G$3+0.5*'Data Transformation'!$W$25,IF(C7989=1,D7989-'Data Transformation'!$W$25,FALSE))</f>
        <v>#NUM!</v>
      </c>
      <c r="E7988">
        <f t="array" ref="E7988">IF(ISLOGICAL(D7988),"",FREQUENCY(IF('Data Transformation'!$B$425:$B$8425='Bin Analysis'!$B7971,'Data Transformation'!$G$425:$G$8425),D7988))</f>
        <v>2001</v>
      </c>
      <c r="F7988">
        <f t="shared" si="996"/>
        <v>0</v>
      </c>
      <c r="G7988">
        <f>Weighting!$H$20</f>
        <v>0</v>
      </c>
      <c r="H7988">
        <f t="array" ref="H7988">FREQUENCY(IF('Data Transformation'!$B$4:$B$8425=B7971,'Data Transformation'!$G$4:$G$8425),'Bin Analysis'!$B7988)</f>
        <v>2073</v>
      </c>
      <c r="I7988">
        <f t="shared" si="997"/>
        <v>0</v>
      </c>
      <c r="J7988">
        <f t="shared" si="998"/>
        <v>0</v>
      </c>
      <c r="K7988">
        <f>J7988*Weighting!$W$20</f>
        <v>0</v>
      </c>
      <c r="M7988" s="14"/>
    </row>
    <row r="7989" spans="1:25" x14ac:dyDescent="0.55000000000000004">
      <c r="A7989" s="32" t="str">
        <f>IF(Weighting!$P$21&gt;0,B7989,"")</f>
        <v/>
      </c>
      <c r="B7989" t="e">
        <f>Weighting!$C$21</f>
        <v>#DIV/0!</v>
      </c>
      <c r="C7989" t="e">
        <f>Weighting!$F$21</f>
        <v>#NUM!</v>
      </c>
      <c r="D7989" t="e">
        <f>IF(C7989=1,'Data Transformation'!$G$3+0.5*'Data Transformation'!$W$25,IF(C7990=1,D7990-'Data Transformation'!$W$25,FALSE))</f>
        <v>#NUM!</v>
      </c>
      <c r="E7989">
        <f t="array" ref="E7989">IF(ISLOGICAL(D7989),"",FREQUENCY(IF('Data Transformation'!$B$425:$B$8425='Bin Analysis'!$B7971,'Data Transformation'!$G$425:$G$8425),D7989))</f>
        <v>2001</v>
      </c>
      <c r="F7989">
        <f t="shared" si="996"/>
        <v>0</v>
      </c>
      <c r="G7989">
        <f>Weighting!$H$21</f>
        <v>0</v>
      </c>
      <c r="H7989">
        <f t="array" ref="H7989">FREQUENCY(IF('Data Transformation'!$B$4:$B$8425=B7971,'Data Transformation'!$G$4:$G$8425),'Bin Analysis'!$B7989)</f>
        <v>2073</v>
      </c>
      <c r="I7989">
        <f t="shared" si="997"/>
        <v>0</v>
      </c>
      <c r="J7989">
        <f t="shared" si="998"/>
        <v>0</v>
      </c>
      <c r="K7989">
        <f>J7989*Weighting!$W$21</f>
        <v>0</v>
      </c>
      <c r="M7989" s="14"/>
    </row>
    <row r="7990" spans="1:25" x14ac:dyDescent="0.55000000000000004">
      <c r="A7990" s="32" t="str">
        <f>IF(Weighting!$P$22&gt;0,B7990,"")</f>
        <v/>
      </c>
      <c r="B7990" t="e">
        <f>Weighting!$C$22</f>
        <v>#DIV/0!</v>
      </c>
      <c r="C7990" t="e">
        <f>Weighting!$F$22</f>
        <v>#NUM!</v>
      </c>
      <c r="D7990" t="e">
        <f>IF(C7990=1,'Data Transformation'!$G$3+0.5*'Data Transformation'!$W$25,IF(C7991=1,D7991-'Data Transformation'!$W$25,FALSE))</f>
        <v>#NUM!</v>
      </c>
      <c r="E7990">
        <f t="array" ref="E7990">IF(ISLOGICAL(D7990),"",FREQUENCY(IF('Data Transformation'!$B$425:$B$8425='Bin Analysis'!$B7971,'Data Transformation'!$G$425:$G$8425),D7990))</f>
        <v>2001</v>
      </c>
      <c r="F7990">
        <f t="shared" si="996"/>
        <v>0</v>
      </c>
      <c r="G7990">
        <f>Weighting!$H$22</f>
        <v>0</v>
      </c>
      <c r="H7990">
        <f t="array" ref="H7990">FREQUENCY(IF('Data Transformation'!$B$4:$B$8425=B7971,'Data Transformation'!$G$4:$G$8425),'Bin Analysis'!$B7990)</f>
        <v>2073</v>
      </c>
      <c r="I7990">
        <f t="shared" si="997"/>
        <v>0</v>
      </c>
      <c r="J7990">
        <f t="shared" si="998"/>
        <v>0</v>
      </c>
      <c r="K7990">
        <f>J7990*Weighting!$W$22</f>
        <v>0</v>
      </c>
      <c r="M7990" s="14"/>
    </row>
    <row r="7991" spans="1:25" x14ac:dyDescent="0.55000000000000004">
      <c r="A7991" s="32" t="str">
        <f>IF(Weighting!$P$23&gt;0,B7991,"")</f>
        <v/>
      </c>
      <c r="B7991" t="e">
        <f>Weighting!$C$23</f>
        <v>#DIV/0!</v>
      </c>
      <c r="C7991" t="e">
        <f>Weighting!$F$23</f>
        <v>#NUM!</v>
      </c>
      <c r="D7991" t="e">
        <f>IF(C7991=1,'Data Transformation'!$G$3+0.5*'Data Transformation'!$W$25,IF(C7992=1,D7992-'Data Transformation'!$W$25,FALSE))</f>
        <v>#NUM!</v>
      </c>
      <c r="E7991">
        <f t="array" ref="E7991">IF(ISLOGICAL(D7991),"",FREQUENCY(IF('Data Transformation'!$B$425:$B$8425='Bin Analysis'!$B7971,'Data Transformation'!$G$425:$G$8425),D7991))</f>
        <v>2001</v>
      </c>
      <c r="F7991">
        <f t="shared" si="996"/>
        <v>0</v>
      </c>
      <c r="G7991">
        <f>Weighting!$H$23</f>
        <v>0</v>
      </c>
      <c r="H7991">
        <f t="array" ref="H7991">FREQUENCY(IF('Data Transformation'!$B$4:$B$8425=B7971,'Data Transformation'!$G$4:$G$8425),'Bin Analysis'!$B7991)</f>
        <v>2073</v>
      </c>
      <c r="I7991">
        <f t="shared" si="997"/>
        <v>0</v>
      </c>
      <c r="J7991">
        <f t="shared" si="998"/>
        <v>0</v>
      </c>
      <c r="K7991">
        <f>J7991*Weighting!$W$23</f>
        <v>0</v>
      </c>
      <c r="M7991" s="14"/>
    </row>
    <row r="7992" spans="1:25" x14ac:dyDescent="0.55000000000000004">
      <c r="A7992" s="32" t="str">
        <f>IF(Weighting!$P$24&gt;0,B7992,"")</f>
        <v/>
      </c>
      <c r="B7992" t="e">
        <f>Weighting!$C$24</f>
        <v>#DIV/0!</v>
      </c>
      <c r="C7992" t="e">
        <f>Weighting!$F$24</f>
        <v>#NUM!</v>
      </c>
      <c r="D7992" t="e">
        <f>IF(C7992=1,'Data Transformation'!$G$3+0.5*'Data Transformation'!$W$25,IF(C7993=1,D7993-'Data Transformation'!$W$25,FALSE))</f>
        <v>#NUM!</v>
      </c>
      <c r="E7992">
        <f t="array" ref="E7992">IF(ISLOGICAL(D7992),"",FREQUENCY(IF('Data Transformation'!$B$425:$B$8425='Bin Analysis'!$B7971,'Data Transformation'!$G$425:$G$8425),D7992))</f>
        <v>2001</v>
      </c>
      <c r="F7992">
        <f t="shared" si="996"/>
        <v>0</v>
      </c>
      <c r="G7992">
        <f>Weighting!$H$24</f>
        <v>0</v>
      </c>
      <c r="H7992">
        <f t="array" ref="H7992">FREQUENCY(IF('Data Transformation'!$B$4:$B$8425=B7971,'Data Transformation'!$G$4:$G$8425),'Bin Analysis'!$B7992)</f>
        <v>2073</v>
      </c>
      <c r="I7992">
        <f t="shared" si="997"/>
        <v>0</v>
      </c>
      <c r="J7992">
        <f t="shared" si="998"/>
        <v>0</v>
      </c>
      <c r="K7992">
        <f>J7992*Weighting!$W$24</f>
        <v>0</v>
      </c>
      <c r="M7992" s="14"/>
    </row>
    <row r="7993" spans="1:25" x14ac:dyDescent="0.55000000000000004">
      <c r="A7993" s="32" t="str">
        <f>IF(Weighting!$P$25&gt;0,B7993,"")</f>
        <v/>
      </c>
      <c r="B7993" t="e">
        <f>Weighting!$C$25</f>
        <v>#DIV/0!</v>
      </c>
      <c r="C7993" t="e">
        <f>Weighting!$F$25</f>
        <v>#NUM!</v>
      </c>
      <c r="D7993" t="e">
        <f>IF(C7993=1,'Data Transformation'!$G$3+0.5*'Data Transformation'!$W$25,IF(C7994=1,D7994-'Data Transformation'!$W$25,FALSE))</f>
        <v>#NUM!</v>
      </c>
      <c r="E7993">
        <f t="array" ref="E7993">IF(ISLOGICAL(D7993),"",FREQUENCY(IF('Data Transformation'!$B$425:$B$8425='Bin Analysis'!$B7971,'Data Transformation'!$G$425:$G$8425),D7993))</f>
        <v>2001</v>
      </c>
      <c r="F7993">
        <f t="shared" si="996"/>
        <v>0</v>
      </c>
      <c r="G7993">
        <f>Weighting!$H$25</f>
        <v>0</v>
      </c>
      <c r="H7993">
        <f t="array" ref="H7993">FREQUENCY(IF('Data Transformation'!$B$4:$B$8425=B7971,'Data Transformation'!$G$4:$G$8425),'Bin Analysis'!$B7993)</f>
        <v>2073</v>
      </c>
      <c r="I7993">
        <f t="shared" si="997"/>
        <v>0</v>
      </c>
      <c r="J7993">
        <f t="shared" si="998"/>
        <v>0</v>
      </c>
      <c r="K7993">
        <f>J7993*Weighting!$W$25</f>
        <v>0</v>
      </c>
      <c r="M7993" s="14"/>
    </row>
    <row r="7994" spans="1:25" x14ac:dyDescent="0.55000000000000004">
      <c r="O7994"/>
      <c r="P7994"/>
      <c r="Q7994"/>
      <c r="R7994"/>
    </row>
    <row r="7995" spans="1:25" ht="23.35" x14ac:dyDescent="0.8">
      <c r="A7995" s="21" t="s">
        <v>0</v>
      </c>
      <c r="B7995" s="21" t="str">
        <f>IFERROR(VLOOKUP(C7995,'Data Transformation'!$L$6:$M$426,2,FALSE),"")</f>
        <v/>
      </c>
      <c r="C7995" s="21">
        <f>C7971+1</f>
        <v>333</v>
      </c>
      <c r="D7995" s="21"/>
      <c r="E7995" s="21"/>
      <c r="F7995" s="21"/>
      <c r="G7995" s="21"/>
      <c r="H7995" s="22"/>
      <c r="I7995" s="22"/>
      <c r="J7995" s="22"/>
      <c r="K7995" s="21"/>
      <c r="L7995" s="21" t="str">
        <f>B7995</f>
        <v/>
      </c>
      <c r="M7995" s="23" t="e">
        <f>INDEX('Data Transformation'!$O$4:$O$424,MATCH($B7995,'Data Transformation'!$M$4:$M$424,0),MATCH($M$2,'Data Transformation'!$O$3,0))</f>
        <v>#N/A</v>
      </c>
      <c r="N7995" s="27" t="e">
        <f>IF('Input and Summary Results'!$J$16="minimum",'Bin Analysis'!X7996/(M7995-1),'Bin Analysis'!Y7995/('Bin Analysis'!M7995-1))</f>
        <v>#N/A</v>
      </c>
      <c r="O7995" s="27" t="e">
        <f>IF(M7995=FALSE,NA(),(VLOOKUP(1,C7998:K8017,4,FALSE))/(M7995-1))</f>
        <v>#N/A</v>
      </c>
      <c r="P7995" s="27" t="e">
        <f>IF(M7995=FALSE,NA(),SUM(J7998:J8017)/Weighting!$S$5)</f>
        <v>#N/A</v>
      </c>
      <c r="Q7995" s="27" t="e">
        <f>IF(M7995=FALSE,NA(),SUM(K7998:K8017)/Weighting!$S$6)</f>
        <v>#N/A</v>
      </c>
      <c r="R7995" s="27" t="e">
        <f>IF(M7995=FALSE,NA(),(VLOOKUP(1,G7998:K8017,3,FALSE))/(M7995-1))</f>
        <v>#N/A</v>
      </c>
      <c r="S7995" s="22" t="e">
        <f>IF(M7995=FALSE,NA(),IF(SUM(J7998:J8017)=2,"yes","no"))</f>
        <v>#N/A</v>
      </c>
      <c r="X7995" s="2" cm="2">
        <f t="array" ref="X7995:X7996">FREQUENCY(IF('Data Transformation'!$B$425:$B$6424='Bin Analysis'!L7995,'Data Transformation'!$G$425:$G$6424),'Data Transformation'!$U$11)</f>
        <v>0</v>
      </c>
      <c r="Y7995" s="2" cm="2">
        <f t="array" ref="Y7995:Y7996">FREQUENCY(IF('Data Transformation'!$B$425:$B$6424='Bin Analysis'!L7995,'Data Transformation'!$G$425:$G$6424),'Data Transformation'!$U$12)</f>
        <v>0</v>
      </c>
    </row>
    <row r="7996" spans="1:25" x14ac:dyDescent="0.55000000000000004">
      <c r="A7996" s="14" t="s">
        <v>67</v>
      </c>
      <c r="B7996" t="s">
        <v>47</v>
      </c>
      <c r="C7996" t="s">
        <v>5</v>
      </c>
      <c r="D7996" t="s">
        <v>100</v>
      </c>
      <c r="E7996" t="s">
        <v>101</v>
      </c>
      <c r="F7996" t="s">
        <v>102</v>
      </c>
      <c r="G7996" t="s">
        <v>70</v>
      </c>
      <c r="H7996" t="s">
        <v>31</v>
      </c>
      <c r="I7996" t="s">
        <v>32</v>
      </c>
      <c r="J7996" t="s">
        <v>46</v>
      </c>
      <c r="K7996" s="14" t="s">
        <v>45</v>
      </c>
      <c r="M7996" s="14"/>
      <c r="X7996" s="2">
        <v>0</v>
      </c>
      <c r="Y7996" s="2">
        <v>0</v>
      </c>
    </row>
    <row r="7997" spans="1:25" x14ac:dyDescent="0.55000000000000004">
      <c r="A7997" s="32"/>
      <c r="D7997" t="e">
        <f>IF(C7997=1,'Data Transformation'!$G$3+0.5*'Data Transformation'!$W$25,IF(C7998=1,D7998-'Data Transformation'!$W$25,FALSE))</f>
        <v>#NUM!</v>
      </c>
      <c r="E7997">
        <f t="array" ref="E7997">IF(ISLOGICAL(D7997),"",FREQUENCY(IF('Data Transformation'!$B$425:$B$8425='Bin Analysis'!$B7995,'Data Transformation'!$G$425:$G$8425),D7997))</f>
        <v>2001</v>
      </c>
      <c r="F7997" t="e">
        <f>IF(ISLOGICAL(D7997),"",E7997-E7996)</f>
        <v>#VALUE!</v>
      </c>
      <c r="M7997" s="14"/>
    </row>
    <row r="7998" spans="1:25" x14ac:dyDescent="0.55000000000000004">
      <c r="A7998" s="32" t="e">
        <f>IF(Weighting!$P$6&gt;0,B7998,"")</f>
        <v>#NUM!</v>
      </c>
      <c r="B7998" t="e">
        <f>Weighting!$C$6</f>
        <v>#DIV/0!</v>
      </c>
      <c r="C7998" t="e">
        <f>Weighting!$F$6</f>
        <v>#NUM!</v>
      </c>
      <c r="D7998" t="e">
        <f>IF(C7998=1,'Data Transformation'!$G$3+0.5*'Data Transformation'!$W$25,IF(C7999=1,D7999-'Data Transformation'!$W$25,FALSE))</f>
        <v>#NUM!</v>
      </c>
      <c r="E7998">
        <f t="array" ref="E7998">IF(ISLOGICAL(D7998),"",FREQUENCY(IF('Data Transformation'!$B$425:$B$8425='Bin Analysis'!$B7995,'Data Transformation'!$G$425:$G$8425),D7998))</f>
        <v>2001</v>
      </c>
      <c r="F7998">
        <f>IF(ISLOGICAL(D7998),"",E7998-E7997)</f>
        <v>0</v>
      </c>
      <c r="G7998">
        <f>Weighting!$H$6</f>
        <v>1</v>
      </c>
      <c r="H7998">
        <f t="array" ref="H7998">FREQUENCY(IF('Data Transformation'!$B$4:$B$8425=B7995,'Data Transformation'!$G$4:$G$8425),'Bin Analysis'!$B7998)</f>
        <v>2073</v>
      </c>
      <c r="I7998">
        <f>H7998-H7997</f>
        <v>2073</v>
      </c>
      <c r="J7998">
        <f>IF(I7998=0,0,1)</f>
        <v>1</v>
      </c>
      <c r="K7998" t="e">
        <f>J7998*Weighting!$W$6</f>
        <v>#NUM!</v>
      </c>
      <c r="M7998" s="14"/>
    </row>
    <row r="7999" spans="1:25" x14ac:dyDescent="0.55000000000000004">
      <c r="A7999" s="32" t="str">
        <f>IF(Weighting!$P$7&gt;0,B7999,"")</f>
        <v/>
      </c>
      <c r="B7999" t="e">
        <f>Weighting!$C$7</f>
        <v>#DIV/0!</v>
      </c>
      <c r="C7999" t="e">
        <f>Weighting!$F$7</f>
        <v>#NUM!</v>
      </c>
      <c r="D7999" t="e">
        <f>IF(C7999=1,'Data Transformation'!$G$3+0.5*'Data Transformation'!$W$25,IF(C8000=1,D8000-'Data Transformation'!$W$25,FALSE))</f>
        <v>#NUM!</v>
      </c>
      <c r="E7999">
        <f t="array" ref="E7999">IF(ISLOGICAL(D7999),"",FREQUENCY(IF('Data Transformation'!$B$425:$B$8425='Bin Analysis'!$B7995,'Data Transformation'!$G$425:$G$8425),D7999))</f>
        <v>2001</v>
      </c>
      <c r="F7999">
        <f t="shared" ref="F7999:F8017" si="999">IF(ISLOGICAL(D7999),"",E7999-E7998)</f>
        <v>0</v>
      </c>
      <c r="G7999">
        <f>Weighting!$H$7</f>
        <v>0</v>
      </c>
      <c r="H7999">
        <f t="array" ref="H7999">FREQUENCY(IF('Data Transformation'!$B$4:$B$8425=B7995,'Data Transformation'!$G$4:$G$8425),'Bin Analysis'!$B7999)</f>
        <v>2073</v>
      </c>
      <c r="I7999">
        <f t="shared" ref="I7999:I8017" si="1000">H7999-H7998</f>
        <v>0</v>
      </c>
      <c r="J7999">
        <f>IF(I7999=0,0,1)</f>
        <v>0</v>
      </c>
      <c r="K7999">
        <f>J7999*Weighting!$W$7</f>
        <v>0</v>
      </c>
      <c r="M7999" s="14"/>
    </row>
    <row r="8000" spans="1:25" x14ac:dyDescent="0.55000000000000004">
      <c r="A8000" s="32" t="str">
        <f>IF(Weighting!$P$8&gt;0,B8000,"")</f>
        <v/>
      </c>
      <c r="B8000" t="e">
        <f>Weighting!$C$8</f>
        <v>#DIV/0!</v>
      </c>
      <c r="C8000" t="e">
        <f>Weighting!$F$8</f>
        <v>#NUM!</v>
      </c>
      <c r="D8000" t="e">
        <f>IF(C8000=1,'Data Transformation'!$G$3+0.5*'Data Transformation'!$W$25,IF(C8001=1,D8001-'Data Transformation'!$W$25,FALSE))</f>
        <v>#NUM!</v>
      </c>
      <c r="E8000">
        <f t="array" ref="E8000">IF(ISLOGICAL(D8000),"",FREQUENCY(IF('Data Transformation'!$B$425:$B$8425='Bin Analysis'!$B7995,'Data Transformation'!$G$425:$G$8425),D8000))</f>
        <v>2001</v>
      </c>
      <c r="F8000">
        <f t="shared" si="999"/>
        <v>0</v>
      </c>
      <c r="G8000">
        <f>Weighting!$H$8</f>
        <v>0</v>
      </c>
      <c r="H8000">
        <f t="array" ref="H8000">FREQUENCY(IF('Data Transformation'!$B$4:$B$8425=B7995,'Data Transformation'!$G$4:$G$8425),'Bin Analysis'!$B8000)</f>
        <v>2073</v>
      </c>
      <c r="I8000">
        <f t="shared" si="1000"/>
        <v>0</v>
      </c>
      <c r="J8000">
        <f t="shared" ref="J8000:J8017" si="1001">IF(I8000=0,0,1)</f>
        <v>0</v>
      </c>
      <c r="K8000">
        <f>J8000*Weighting!$W$8</f>
        <v>0</v>
      </c>
      <c r="M8000" s="14"/>
    </row>
    <row r="8001" spans="1:13" x14ac:dyDescent="0.55000000000000004">
      <c r="A8001" s="32" t="str">
        <f>IF(Weighting!$P$9&gt;0,B8001,"")</f>
        <v/>
      </c>
      <c r="B8001" s="50" t="e">
        <f>Weighting!$C$9</f>
        <v>#DIV/0!</v>
      </c>
      <c r="C8001" t="e">
        <f>Weighting!$F$9</f>
        <v>#NUM!</v>
      </c>
      <c r="D8001" t="e">
        <f>IF(C8001=1,'Data Transformation'!$G$3+0.5*'Data Transformation'!$W$25,IF(C8002=1,D8002-'Data Transformation'!$W$25,FALSE))</f>
        <v>#NUM!</v>
      </c>
      <c r="E8001">
        <f t="array" ref="E8001">IF(ISLOGICAL(D8001),"",FREQUENCY(IF('Data Transformation'!$B$425:$B$8425='Bin Analysis'!$B7995,'Data Transformation'!$G$425:$G$8425),D8001))</f>
        <v>2001</v>
      </c>
      <c r="F8001">
        <f t="shared" si="999"/>
        <v>0</v>
      </c>
      <c r="G8001">
        <f>Weighting!$H$9</f>
        <v>0</v>
      </c>
      <c r="H8001">
        <f t="array" ref="H8001">FREQUENCY(IF('Data Transformation'!$B$4:$B$8425=B7995,'Data Transformation'!$G$4:$G$8425),'Bin Analysis'!$B8001)</f>
        <v>2073</v>
      </c>
      <c r="I8001">
        <f t="shared" si="1000"/>
        <v>0</v>
      </c>
      <c r="J8001">
        <f t="shared" si="1001"/>
        <v>0</v>
      </c>
      <c r="K8001">
        <f>J8001*Weighting!$W$9</f>
        <v>0</v>
      </c>
      <c r="M8001" s="14"/>
    </row>
    <row r="8002" spans="1:13" x14ac:dyDescent="0.55000000000000004">
      <c r="A8002" s="32" t="str">
        <f>IF(Weighting!$P$10&gt;0,B8002,"")</f>
        <v/>
      </c>
      <c r="B8002" t="e">
        <f>Weighting!$C$10</f>
        <v>#DIV/0!</v>
      </c>
      <c r="C8002" t="e">
        <f>Weighting!$F$10</f>
        <v>#NUM!</v>
      </c>
      <c r="D8002" t="e">
        <f>IF(C8002=1,'Data Transformation'!$G$3+0.5*'Data Transformation'!$W$25,IF(C8003=1,D8003-'Data Transformation'!$W$25,FALSE))</f>
        <v>#NUM!</v>
      </c>
      <c r="E8002">
        <f t="array" ref="E8002">IF(ISLOGICAL(D8002),"",FREQUENCY(IF('Data Transformation'!$B$425:$B$8425='Bin Analysis'!$B7995,'Data Transformation'!$G$425:$G$8425),D8002))</f>
        <v>2001</v>
      </c>
      <c r="F8002">
        <f t="shared" si="999"/>
        <v>0</v>
      </c>
      <c r="G8002">
        <f>Weighting!$H$10</f>
        <v>0</v>
      </c>
      <c r="H8002">
        <f t="array" ref="H8002">FREQUENCY(IF('Data Transformation'!$B$4:$B$8425=B7995,'Data Transformation'!$G$4:$G$8425),'Bin Analysis'!$B8002)</f>
        <v>2073</v>
      </c>
      <c r="I8002">
        <f t="shared" si="1000"/>
        <v>0</v>
      </c>
      <c r="J8002">
        <f t="shared" si="1001"/>
        <v>0</v>
      </c>
      <c r="K8002">
        <f>J8002*Weighting!$W$10</f>
        <v>0</v>
      </c>
      <c r="M8002" s="14"/>
    </row>
    <row r="8003" spans="1:13" x14ac:dyDescent="0.55000000000000004">
      <c r="A8003" s="32" t="str">
        <f>IF(Weighting!$P$11&gt;0,B8003,"")</f>
        <v/>
      </c>
      <c r="B8003" t="e">
        <f>Weighting!$C$11</f>
        <v>#DIV/0!</v>
      </c>
      <c r="C8003" t="e">
        <f>Weighting!$F$11</f>
        <v>#NUM!</v>
      </c>
      <c r="D8003" t="e">
        <f>IF(C8003=1,'Data Transformation'!$G$3+0.5*'Data Transformation'!$W$25,IF(C8004=1,D8004-'Data Transformation'!$W$25,FALSE))</f>
        <v>#NUM!</v>
      </c>
      <c r="E8003">
        <f t="array" ref="E8003">IF(ISLOGICAL(D8003),"",FREQUENCY(IF('Data Transformation'!$B$425:$B$8425='Bin Analysis'!$B7995,'Data Transformation'!$G$425:$G$8425),D8003))</f>
        <v>2001</v>
      </c>
      <c r="F8003">
        <f t="shared" si="999"/>
        <v>0</v>
      </c>
      <c r="G8003">
        <f>Weighting!$H$11</f>
        <v>0</v>
      </c>
      <c r="H8003">
        <f t="array" ref="H8003">FREQUENCY(IF('Data Transformation'!$B$4:$B$8425=B7995,'Data Transformation'!$G$4:$G$8425),'Bin Analysis'!$B8003)</f>
        <v>2073</v>
      </c>
      <c r="I8003">
        <f t="shared" si="1000"/>
        <v>0</v>
      </c>
      <c r="J8003">
        <f t="shared" si="1001"/>
        <v>0</v>
      </c>
      <c r="K8003">
        <f>J8003*Weighting!$W$11</f>
        <v>0</v>
      </c>
      <c r="M8003" s="14"/>
    </row>
    <row r="8004" spans="1:13" x14ac:dyDescent="0.55000000000000004">
      <c r="A8004" s="32" t="str">
        <f>IF(Weighting!$P$12&gt;0,B8004,"")</f>
        <v/>
      </c>
      <c r="B8004" t="e">
        <f>Weighting!$C$12</f>
        <v>#DIV/0!</v>
      </c>
      <c r="C8004" t="e">
        <f>Weighting!$F$12</f>
        <v>#NUM!</v>
      </c>
      <c r="D8004" t="e">
        <f>IF(C8004=1,'Data Transformation'!$G$3+0.5*'Data Transformation'!$W$25,IF(C8005=1,D8005-'Data Transformation'!$W$25,FALSE))</f>
        <v>#NUM!</v>
      </c>
      <c r="E8004">
        <f t="array" ref="E8004">IF(ISLOGICAL(D8004),"",FREQUENCY(IF('Data Transformation'!$B$425:$B$8425='Bin Analysis'!$B7995,'Data Transformation'!$G$425:$G$8425),D8004))</f>
        <v>2001</v>
      </c>
      <c r="F8004">
        <f t="shared" si="999"/>
        <v>0</v>
      </c>
      <c r="G8004">
        <f>Weighting!$H$12</f>
        <v>0</v>
      </c>
      <c r="H8004">
        <f t="array" ref="H8004">FREQUENCY(IF('Data Transformation'!$B$4:$B$8425=B7995,'Data Transformation'!$G$4:$G$8425),'Bin Analysis'!$B8004)</f>
        <v>2073</v>
      </c>
      <c r="I8004">
        <f t="shared" si="1000"/>
        <v>0</v>
      </c>
      <c r="J8004">
        <f t="shared" si="1001"/>
        <v>0</v>
      </c>
      <c r="K8004">
        <f>J8004*Weighting!$W$12</f>
        <v>0</v>
      </c>
      <c r="M8004" s="14"/>
    </row>
    <row r="8005" spans="1:13" x14ac:dyDescent="0.55000000000000004">
      <c r="A8005" s="32" t="str">
        <f>IF(Weighting!$P$13&gt;0,B8005,"")</f>
        <v/>
      </c>
      <c r="B8005" t="e">
        <f>Weighting!$C$13</f>
        <v>#DIV/0!</v>
      </c>
      <c r="C8005" t="e">
        <f>Weighting!$F$13</f>
        <v>#NUM!</v>
      </c>
      <c r="D8005" t="e">
        <f>IF(C8005=1,'Data Transformation'!$G$3+0.5*'Data Transformation'!$W$25,IF(C8006=1,D8006-'Data Transformation'!$W$25,FALSE))</f>
        <v>#NUM!</v>
      </c>
      <c r="E8005">
        <f t="array" ref="E8005">IF(ISLOGICAL(D8005),"",FREQUENCY(IF('Data Transformation'!$B$425:$B$8425='Bin Analysis'!$B7995,'Data Transformation'!$G$425:$G$8425),D8005))</f>
        <v>2001</v>
      </c>
      <c r="F8005">
        <f t="shared" si="999"/>
        <v>0</v>
      </c>
      <c r="G8005">
        <f>Weighting!$H$13</f>
        <v>0</v>
      </c>
      <c r="H8005">
        <f t="array" ref="H8005">FREQUENCY(IF('Data Transformation'!$B$4:$B$8425=B7995,'Data Transformation'!$G$4:$G$8425),'Bin Analysis'!$B8005)</f>
        <v>2073</v>
      </c>
      <c r="I8005">
        <f t="shared" si="1000"/>
        <v>0</v>
      </c>
      <c r="J8005">
        <f t="shared" si="1001"/>
        <v>0</v>
      </c>
      <c r="K8005">
        <f>J8005*Weighting!$W$13</f>
        <v>0</v>
      </c>
      <c r="M8005" s="14"/>
    </row>
    <row r="8006" spans="1:13" x14ac:dyDescent="0.55000000000000004">
      <c r="A8006" s="32" t="str">
        <f>IF(Weighting!$P$14&gt;0,B8006,"")</f>
        <v/>
      </c>
      <c r="B8006" t="e">
        <f>Weighting!$C$14</f>
        <v>#DIV/0!</v>
      </c>
      <c r="C8006" t="e">
        <f>Weighting!$F$14</f>
        <v>#NUM!</v>
      </c>
      <c r="D8006" t="e">
        <f>IF(C8006=1,'Data Transformation'!$G$3+0.5*'Data Transformation'!$W$25,IF(C8007=1,D8007-'Data Transformation'!$W$25,FALSE))</f>
        <v>#NUM!</v>
      </c>
      <c r="E8006">
        <f t="array" ref="E8006">IF(ISLOGICAL(D8006),"",FREQUENCY(IF('Data Transformation'!$B$425:$B$8425='Bin Analysis'!$B7995,'Data Transformation'!$G$425:$G$8425),D8006))</f>
        <v>2001</v>
      </c>
      <c r="F8006">
        <f t="shared" si="999"/>
        <v>0</v>
      </c>
      <c r="G8006">
        <f>Weighting!$H$14</f>
        <v>0</v>
      </c>
      <c r="H8006">
        <f t="array" ref="H8006">FREQUENCY(IF('Data Transformation'!$B$4:$B$8425=B7995,'Data Transformation'!$G$4:$G$8425),'Bin Analysis'!$B8006)</f>
        <v>2073</v>
      </c>
      <c r="I8006">
        <f t="shared" si="1000"/>
        <v>0</v>
      </c>
      <c r="J8006">
        <f t="shared" si="1001"/>
        <v>0</v>
      </c>
      <c r="K8006">
        <f>J8006*Weighting!$W$14</f>
        <v>0</v>
      </c>
      <c r="M8006" s="14"/>
    </row>
    <row r="8007" spans="1:13" x14ac:dyDescent="0.55000000000000004">
      <c r="A8007" s="32" t="str">
        <f>IF(Weighting!$P$15&gt;0,B8007,"")</f>
        <v/>
      </c>
      <c r="B8007" t="e">
        <f>Weighting!$C$15</f>
        <v>#DIV/0!</v>
      </c>
      <c r="C8007" t="e">
        <f>Weighting!$F$15</f>
        <v>#NUM!</v>
      </c>
      <c r="D8007" t="e">
        <f>IF(C8007=1,'Data Transformation'!$G$3+0.5*'Data Transformation'!$W$25,IF(C8008=1,D8008-'Data Transformation'!$W$25,FALSE))</f>
        <v>#NUM!</v>
      </c>
      <c r="E8007">
        <f t="array" ref="E8007">IF(ISLOGICAL(D8007),"",FREQUENCY(IF('Data Transformation'!$B$425:$B$8425='Bin Analysis'!$B7995,'Data Transformation'!$G$425:$G$8425),D8007))</f>
        <v>2001</v>
      </c>
      <c r="F8007">
        <f t="shared" si="999"/>
        <v>0</v>
      </c>
      <c r="G8007">
        <f>Weighting!$H$15</f>
        <v>0</v>
      </c>
      <c r="H8007">
        <f t="array" ref="H8007">FREQUENCY(IF('Data Transformation'!$B$4:$B$8425=B7995,'Data Transformation'!$G$4:$G$8425),'Bin Analysis'!$B8007)</f>
        <v>2073</v>
      </c>
      <c r="I8007">
        <f t="shared" si="1000"/>
        <v>0</v>
      </c>
      <c r="J8007">
        <f t="shared" si="1001"/>
        <v>0</v>
      </c>
      <c r="K8007">
        <f>J8007*Weighting!$W$15</f>
        <v>0</v>
      </c>
      <c r="M8007" s="14"/>
    </row>
    <row r="8008" spans="1:13" x14ac:dyDescent="0.55000000000000004">
      <c r="A8008" s="32" t="str">
        <f>IF(Weighting!$P$16&gt;0,B8008,"")</f>
        <v/>
      </c>
      <c r="B8008" t="e">
        <f>Weighting!$C$16</f>
        <v>#DIV/0!</v>
      </c>
      <c r="C8008" t="e">
        <f>Weighting!$F$16</f>
        <v>#NUM!</v>
      </c>
      <c r="D8008" t="e">
        <f>IF(C8008=1,'Data Transformation'!$G$3+0.5*'Data Transformation'!$W$25,IF(C8009=1,D8009-'Data Transformation'!$W$25,FALSE))</f>
        <v>#NUM!</v>
      </c>
      <c r="E8008">
        <f t="array" ref="E8008">IF(ISLOGICAL(D8008),"",FREQUENCY(IF('Data Transformation'!$B$425:$B$8425='Bin Analysis'!$B7995,'Data Transformation'!$G$425:$G$8425),D8008))</f>
        <v>2001</v>
      </c>
      <c r="F8008">
        <f t="shared" si="999"/>
        <v>0</v>
      </c>
      <c r="G8008">
        <f>Weighting!$H$16</f>
        <v>0</v>
      </c>
      <c r="H8008">
        <f t="array" ref="H8008">FREQUENCY(IF('Data Transformation'!$B$4:$B$8425=B7995,'Data Transformation'!$G$4:$G$8425),'Bin Analysis'!$B8008)</f>
        <v>2073</v>
      </c>
      <c r="I8008">
        <f t="shared" si="1000"/>
        <v>0</v>
      </c>
      <c r="J8008">
        <f t="shared" si="1001"/>
        <v>0</v>
      </c>
      <c r="K8008">
        <f>J8008*Weighting!$W$16</f>
        <v>0</v>
      </c>
      <c r="M8008" s="14"/>
    </row>
    <row r="8009" spans="1:13" x14ac:dyDescent="0.55000000000000004">
      <c r="A8009" s="32" t="str">
        <f>IF(Weighting!$P$17&gt;0,B8009,"")</f>
        <v/>
      </c>
      <c r="B8009" t="e">
        <f>Weighting!$C$17</f>
        <v>#DIV/0!</v>
      </c>
      <c r="C8009" t="e">
        <f>Weighting!$F$17</f>
        <v>#NUM!</v>
      </c>
      <c r="D8009" t="e">
        <f>IF(C8009=1,'Data Transformation'!$G$3+0.5*'Data Transformation'!$W$25,IF(C8010=1,D8010-'Data Transformation'!$W$25,FALSE))</f>
        <v>#NUM!</v>
      </c>
      <c r="E8009">
        <f t="array" ref="E8009">IF(ISLOGICAL(D8009),"",FREQUENCY(IF('Data Transformation'!$B$425:$B$8425='Bin Analysis'!$B7995,'Data Transformation'!$G$425:$G$8425),D8009))</f>
        <v>2001</v>
      </c>
      <c r="F8009">
        <f t="shared" si="999"/>
        <v>0</v>
      </c>
      <c r="G8009">
        <f>Weighting!$H$17</f>
        <v>0</v>
      </c>
      <c r="H8009">
        <f t="array" ref="H8009">FREQUENCY(IF('Data Transformation'!$B$4:$B$8425=B7995,'Data Transformation'!$G$4:$G$8425),'Bin Analysis'!$B8009)</f>
        <v>2073</v>
      </c>
      <c r="I8009">
        <f t="shared" si="1000"/>
        <v>0</v>
      </c>
      <c r="J8009">
        <f t="shared" si="1001"/>
        <v>0</v>
      </c>
      <c r="K8009">
        <f>J8009*Weighting!$W$17</f>
        <v>0</v>
      </c>
      <c r="M8009" s="14"/>
    </row>
    <row r="8010" spans="1:13" x14ac:dyDescent="0.55000000000000004">
      <c r="A8010" s="32" t="str">
        <f>IF(Weighting!$P$18&gt;0,B8010,"")</f>
        <v/>
      </c>
      <c r="B8010" t="e">
        <f>Weighting!$C$18</f>
        <v>#DIV/0!</v>
      </c>
      <c r="C8010" t="e">
        <f>Weighting!$F$18</f>
        <v>#NUM!</v>
      </c>
      <c r="D8010" t="e">
        <f>IF(C8010=1,'Data Transformation'!$G$3+0.5*'Data Transformation'!$W$25,IF(C8011=1,D8011-'Data Transformation'!$W$25,FALSE))</f>
        <v>#NUM!</v>
      </c>
      <c r="E8010">
        <f t="array" ref="E8010">IF(ISLOGICAL(D8010),"",FREQUENCY(IF('Data Transformation'!$B$425:$B$8425='Bin Analysis'!$B7995,'Data Transformation'!$G$425:$G$8425),D8010))</f>
        <v>2001</v>
      </c>
      <c r="F8010">
        <f t="shared" si="999"/>
        <v>0</v>
      </c>
      <c r="G8010">
        <f>Weighting!$H$18</f>
        <v>0</v>
      </c>
      <c r="H8010">
        <f t="array" ref="H8010">FREQUENCY(IF('Data Transformation'!$B$4:$B$8425=B7995,'Data Transformation'!$G$4:$G$8425),'Bin Analysis'!$B8010)</f>
        <v>2073</v>
      </c>
      <c r="I8010">
        <f t="shared" si="1000"/>
        <v>0</v>
      </c>
      <c r="J8010">
        <f t="shared" si="1001"/>
        <v>0</v>
      </c>
      <c r="K8010">
        <f>J8010*Weighting!$W$18</f>
        <v>0</v>
      </c>
      <c r="M8010" s="14"/>
    </row>
    <row r="8011" spans="1:13" x14ac:dyDescent="0.55000000000000004">
      <c r="A8011" s="32" t="str">
        <f>IF(Weighting!$P$19&gt;0,B8011,"")</f>
        <v/>
      </c>
      <c r="B8011" t="e">
        <f>Weighting!$C$19</f>
        <v>#DIV/0!</v>
      </c>
      <c r="C8011" t="e">
        <f>Weighting!$F$19</f>
        <v>#NUM!</v>
      </c>
      <c r="D8011" t="e">
        <f>IF(C8011=1,'Data Transformation'!$G$3+0.5*'Data Transformation'!$W$25,IF(C8012=1,D8012-'Data Transformation'!$W$25,FALSE))</f>
        <v>#NUM!</v>
      </c>
      <c r="E8011">
        <f t="array" ref="E8011">IF(ISLOGICAL(D8011),"",FREQUENCY(IF('Data Transformation'!$B$425:$B$8425='Bin Analysis'!$B7995,'Data Transformation'!$G$425:$G$8425),D8011))</f>
        <v>2001</v>
      </c>
      <c r="F8011">
        <f t="shared" si="999"/>
        <v>0</v>
      </c>
      <c r="G8011">
        <f>Weighting!$H$19</f>
        <v>0</v>
      </c>
      <c r="H8011">
        <f t="array" ref="H8011">FREQUENCY(IF('Data Transformation'!$B$4:$B$8425=B7995,'Data Transformation'!$G$4:$G$8425),'Bin Analysis'!$B8011)</f>
        <v>2073</v>
      </c>
      <c r="I8011">
        <f t="shared" si="1000"/>
        <v>0</v>
      </c>
      <c r="J8011">
        <f t="shared" si="1001"/>
        <v>0</v>
      </c>
      <c r="K8011">
        <f>J8011*Weighting!$W$19</f>
        <v>0</v>
      </c>
      <c r="M8011" s="14"/>
    </row>
    <row r="8012" spans="1:13" x14ac:dyDescent="0.55000000000000004">
      <c r="A8012" s="32" t="str">
        <f>IF(Weighting!$P$20&gt;0,B8012,"")</f>
        <v/>
      </c>
      <c r="B8012" t="e">
        <f>Weighting!$C$20</f>
        <v>#DIV/0!</v>
      </c>
      <c r="C8012" t="e">
        <f>Weighting!$F$20</f>
        <v>#NUM!</v>
      </c>
      <c r="D8012" t="e">
        <f>IF(C8012=1,'Data Transformation'!$G$3+0.5*'Data Transformation'!$W$25,IF(C8013=1,D8013-'Data Transformation'!$W$25,FALSE))</f>
        <v>#NUM!</v>
      </c>
      <c r="E8012">
        <f t="array" ref="E8012">IF(ISLOGICAL(D8012),"",FREQUENCY(IF('Data Transformation'!$B$425:$B$8425='Bin Analysis'!$B7995,'Data Transformation'!$G$425:$G$8425),D8012))</f>
        <v>2001</v>
      </c>
      <c r="F8012">
        <f t="shared" si="999"/>
        <v>0</v>
      </c>
      <c r="G8012">
        <f>Weighting!$H$20</f>
        <v>0</v>
      </c>
      <c r="H8012">
        <f t="array" ref="H8012">FREQUENCY(IF('Data Transformation'!$B$4:$B$8425=B7995,'Data Transformation'!$G$4:$G$8425),'Bin Analysis'!$B8012)</f>
        <v>2073</v>
      </c>
      <c r="I8012">
        <f t="shared" si="1000"/>
        <v>0</v>
      </c>
      <c r="J8012">
        <f t="shared" si="1001"/>
        <v>0</v>
      </c>
      <c r="K8012">
        <f>J8012*Weighting!$W$20</f>
        <v>0</v>
      </c>
      <c r="M8012" s="14"/>
    </row>
    <row r="8013" spans="1:13" x14ac:dyDescent="0.55000000000000004">
      <c r="A8013" s="32" t="str">
        <f>IF(Weighting!$P$21&gt;0,B8013,"")</f>
        <v/>
      </c>
      <c r="B8013" t="e">
        <f>Weighting!$C$21</f>
        <v>#DIV/0!</v>
      </c>
      <c r="C8013" t="e">
        <f>Weighting!$F$21</f>
        <v>#NUM!</v>
      </c>
      <c r="D8013" t="e">
        <f>IF(C8013=1,'Data Transformation'!$G$3+0.5*'Data Transformation'!$W$25,IF(C8014=1,D8014-'Data Transformation'!$W$25,FALSE))</f>
        <v>#NUM!</v>
      </c>
      <c r="E8013">
        <f t="array" ref="E8013">IF(ISLOGICAL(D8013),"",FREQUENCY(IF('Data Transformation'!$B$425:$B$8425='Bin Analysis'!$B7995,'Data Transformation'!$G$425:$G$8425),D8013))</f>
        <v>2001</v>
      </c>
      <c r="F8013">
        <f t="shared" si="999"/>
        <v>0</v>
      </c>
      <c r="G8013">
        <f>Weighting!$H$21</f>
        <v>0</v>
      </c>
      <c r="H8013">
        <f t="array" ref="H8013">FREQUENCY(IF('Data Transformation'!$B$4:$B$8425=B7995,'Data Transformation'!$G$4:$G$8425),'Bin Analysis'!$B8013)</f>
        <v>2073</v>
      </c>
      <c r="I8013">
        <f t="shared" si="1000"/>
        <v>0</v>
      </c>
      <c r="J8013">
        <f t="shared" si="1001"/>
        <v>0</v>
      </c>
      <c r="K8013">
        <f>J8013*Weighting!$W$21</f>
        <v>0</v>
      </c>
      <c r="M8013" s="14"/>
    </row>
    <row r="8014" spans="1:13" x14ac:dyDescent="0.55000000000000004">
      <c r="A8014" s="32" t="str">
        <f>IF(Weighting!$P$22&gt;0,B8014,"")</f>
        <v/>
      </c>
      <c r="B8014" t="e">
        <f>Weighting!$C$22</f>
        <v>#DIV/0!</v>
      </c>
      <c r="C8014" t="e">
        <f>Weighting!$F$22</f>
        <v>#NUM!</v>
      </c>
      <c r="D8014" t="e">
        <f>IF(C8014=1,'Data Transformation'!$G$3+0.5*'Data Transformation'!$W$25,IF(C8015=1,D8015-'Data Transformation'!$W$25,FALSE))</f>
        <v>#NUM!</v>
      </c>
      <c r="E8014">
        <f t="array" ref="E8014">IF(ISLOGICAL(D8014),"",FREQUENCY(IF('Data Transformation'!$B$425:$B$8425='Bin Analysis'!$B7995,'Data Transformation'!$G$425:$G$8425),D8014))</f>
        <v>2001</v>
      </c>
      <c r="F8014">
        <f t="shared" si="999"/>
        <v>0</v>
      </c>
      <c r="G8014">
        <f>Weighting!$H$22</f>
        <v>0</v>
      </c>
      <c r="H8014">
        <f t="array" ref="H8014">FREQUENCY(IF('Data Transformation'!$B$4:$B$8425=B7995,'Data Transformation'!$G$4:$G$8425),'Bin Analysis'!$B8014)</f>
        <v>2073</v>
      </c>
      <c r="I8014">
        <f t="shared" si="1000"/>
        <v>0</v>
      </c>
      <c r="J8014">
        <f t="shared" si="1001"/>
        <v>0</v>
      </c>
      <c r="K8014">
        <f>J8014*Weighting!$W$22</f>
        <v>0</v>
      </c>
      <c r="M8014" s="14"/>
    </row>
    <row r="8015" spans="1:13" x14ac:dyDescent="0.55000000000000004">
      <c r="A8015" s="32" t="str">
        <f>IF(Weighting!$P$23&gt;0,B8015,"")</f>
        <v/>
      </c>
      <c r="B8015" t="e">
        <f>Weighting!$C$23</f>
        <v>#DIV/0!</v>
      </c>
      <c r="C8015" t="e">
        <f>Weighting!$F$23</f>
        <v>#NUM!</v>
      </c>
      <c r="D8015" t="e">
        <f>IF(C8015=1,'Data Transformation'!$G$3+0.5*'Data Transformation'!$W$25,IF(C8016=1,D8016-'Data Transformation'!$W$25,FALSE))</f>
        <v>#NUM!</v>
      </c>
      <c r="E8015">
        <f t="array" ref="E8015">IF(ISLOGICAL(D8015),"",FREQUENCY(IF('Data Transformation'!$B$425:$B$8425='Bin Analysis'!$B7995,'Data Transformation'!$G$425:$G$8425),D8015))</f>
        <v>2001</v>
      </c>
      <c r="F8015">
        <f t="shared" si="999"/>
        <v>0</v>
      </c>
      <c r="G8015">
        <f>Weighting!$H$23</f>
        <v>0</v>
      </c>
      <c r="H8015">
        <f t="array" ref="H8015">FREQUENCY(IF('Data Transformation'!$B$4:$B$8425=B7995,'Data Transformation'!$G$4:$G$8425),'Bin Analysis'!$B8015)</f>
        <v>2073</v>
      </c>
      <c r="I8015">
        <f t="shared" si="1000"/>
        <v>0</v>
      </c>
      <c r="J8015">
        <f t="shared" si="1001"/>
        <v>0</v>
      </c>
      <c r="K8015">
        <f>J8015*Weighting!$W$23</f>
        <v>0</v>
      </c>
      <c r="M8015" s="14"/>
    </row>
    <row r="8016" spans="1:13" x14ac:dyDescent="0.55000000000000004">
      <c r="A8016" s="32" t="str">
        <f>IF(Weighting!$P$24&gt;0,B8016,"")</f>
        <v/>
      </c>
      <c r="B8016" t="e">
        <f>Weighting!$C$24</f>
        <v>#DIV/0!</v>
      </c>
      <c r="C8016" t="e">
        <f>Weighting!$F$24</f>
        <v>#NUM!</v>
      </c>
      <c r="D8016" t="e">
        <f>IF(C8016=1,'Data Transformation'!$G$3+0.5*'Data Transformation'!$W$25,IF(C8017=1,D8017-'Data Transformation'!$W$25,FALSE))</f>
        <v>#NUM!</v>
      </c>
      <c r="E8016">
        <f t="array" ref="E8016">IF(ISLOGICAL(D8016),"",FREQUENCY(IF('Data Transformation'!$B$425:$B$8425='Bin Analysis'!$B7995,'Data Transformation'!$G$425:$G$8425),D8016))</f>
        <v>2001</v>
      </c>
      <c r="F8016">
        <f t="shared" si="999"/>
        <v>0</v>
      </c>
      <c r="G8016">
        <f>Weighting!$H$24</f>
        <v>0</v>
      </c>
      <c r="H8016">
        <f t="array" ref="H8016">FREQUENCY(IF('Data Transformation'!$B$4:$B$8425=B7995,'Data Transformation'!$G$4:$G$8425),'Bin Analysis'!$B8016)</f>
        <v>2073</v>
      </c>
      <c r="I8016">
        <f t="shared" si="1000"/>
        <v>0</v>
      </c>
      <c r="J8016">
        <f t="shared" si="1001"/>
        <v>0</v>
      </c>
      <c r="K8016">
        <f>J8016*Weighting!$W$24</f>
        <v>0</v>
      </c>
      <c r="M8016" s="14"/>
    </row>
    <row r="8017" spans="1:25" x14ac:dyDescent="0.55000000000000004">
      <c r="A8017" s="32" t="str">
        <f>IF(Weighting!$P$25&gt;0,B8017,"")</f>
        <v/>
      </c>
      <c r="B8017" t="e">
        <f>Weighting!$C$25</f>
        <v>#DIV/0!</v>
      </c>
      <c r="C8017" t="e">
        <f>Weighting!$F$25</f>
        <v>#NUM!</v>
      </c>
      <c r="D8017" t="e">
        <f>IF(C8017=1,'Data Transformation'!$G$3+0.5*'Data Transformation'!$W$25,IF(C8018=1,D8018-'Data Transformation'!$W$25,FALSE))</f>
        <v>#NUM!</v>
      </c>
      <c r="E8017">
        <f t="array" ref="E8017">IF(ISLOGICAL(D8017),"",FREQUENCY(IF('Data Transformation'!$B$425:$B$8425='Bin Analysis'!$B7995,'Data Transformation'!$G$425:$G$8425),D8017))</f>
        <v>2001</v>
      </c>
      <c r="F8017">
        <f t="shared" si="999"/>
        <v>0</v>
      </c>
      <c r="G8017">
        <f>Weighting!$H$25</f>
        <v>0</v>
      </c>
      <c r="H8017">
        <f t="array" ref="H8017">FREQUENCY(IF('Data Transformation'!$B$4:$B$8425=B7995,'Data Transformation'!$G$4:$G$8425),'Bin Analysis'!$B8017)</f>
        <v>2073</v>
      </c>
      <c r="I8017">
        <f t="shared" si="1000"/>
        <v>0</v>
      </c>
      <c r="J8017">
        <f t="shared" si="1001"/>
        <v>0</v>
      </c>
      <c r="K8017">
        <f>J8017*Weighting!$W$25</f>
        <v>0</v>
      </c>
      <c r="M8017" s="14"/>
    </row>
    <row r="8018" spans="1:25" x14ac:dyDescent="0.55000000000000004">
      <c r="O8018"/>
      <c r="P8018"/>
      <c r="Q8018"/>
      <c r="R8018"/>
    </row>
    <row r="8019" spans="1:25" ht="23.35" x14ac:dyDescent="0.8">
      <c r="A8019" s="21" t="s">
        <v>0</v>
      </c>
      <c r="B8019" s="21" t="str">
        <f>IFERROR(VLOOKUP(C8019,'Data Transformation'!$L$6:$M$426,2,FALSE),"")</f>
        <v/>
      </c>
      <c r="C8019" s="21">
        <f>C7995+1</f>
        <v>334</v>
      </c>
      <c r="D8019" s="21"/>
      <c r="E8019" s="21"/>
      <c r="F8019" s="21"/>
      <c r="G8019" s="21"/>
      <c r="H8019" s="22"/>
      <c r="I8019" s="22"/>
      <c r="J8019" s="22"/>
      <c r="K8019" s="21"/>
      <c r="L8019" s="21" t="str">
        <f>B8019</f>
        <v/>
      </c>
      <c r="M8019" s="23" t="e">
        <f>INDEX('Data Transformation'!$O$4:$O$424,MATCH($B8019,'Data Transformation'!$M$4:$M$424,0),MATCH($M$2,'Data Transformation'!$O$3,0))</f>
        <v>#N/A</v>
      </c>
      <c r="N8019" s="27" t="e">
        <f>IF('Input and Summary Results'!$J$16="minimum",'Bin Analysis'!X8020/(M8019-1),'Bin Analysis'!Y8019/('Bin Analysis'!M8019-1))</f>
        <v>#N/A</v>
      </c>
      <c r="O8019" s="27" t="e">
        <f>IF(M8019=FALSE,NA(),(VLOOKUP(1,C8022:K8041,4,FALSE))/(M8019-1))</f>
        <v>#N/A</v>
      </c>
      <c r="P8019" s="27" t="e">
        <f>IF(M8019=FALSE,NA(),SUM(J8022:J8041)/Weighting!$S$5)</f>
        <v>#N/A</v>
      </c>
      <c r="Q8019" s="27" t="e">
        <f>IF(M8019=FALSE,NA(),SUM(K8022:K8041)/Weighting!$S$6)</f>
        <v>#N/A</v>
      </c>
      <c r="R8019" s="27" t="e">
        <f>IF(M8019=FALSE,NA(),(VLOOKUP(1,G8022:K8041,3,FALSE))/(M8019-1))</f>
        <v>#N/A</v>
      </c>
      <c r="S8019" s="22" t="e">
        <f>IF(M8019=FALSE,NA(),IF(SUM(J8022:J8041)=2,"yes","no"))</f>
        <v>#N/A</v>
      </c>
      <c r="X8019" s="2" cm="2">
        <f t="array" ref="X8019:X8020">FREQUENCY(IF('Data Transformation'!$B$425:$B$6424='Bin Analysis'!L8019,'Data Transformation'!$G$425:$G$6424),'Data Transformation'!$U$11)</f>
        <v>0</v>
      </c>
      <c r="Y8019" s="2" cm="2">
        <f t="array" ref="Y8019:Y8020">FREQUENCY(IF('Data Transformation'!$B$425:$B$6424='Bin Analysis'!L8019,'Data Transformation'!$G$425:$G$6424),'Data Transformation'!$U$12)</f>
        <v>0</v>
      </c>
    </row>
    <row r="8020" spans="1:25" x14ac:dyDescent="0.55000000000000004">
      <c r="A8020" s="14" t="s">
        <v>67</v>
      </c>
      <c r="B8020" t="s">
        <v>47</v>
      </c>
      <c r="C8020" t="s">
        <v>5</v>
      </c>
      <c r="D8020" t="s">
        <v>100</v>
      </c>
      <c r="E8020" t="s">
        <v>101</v>
      </c>
      <c r="F8020" t="s">
        <v>102</v>
      </c>
      <c r="G8020" t="s">
        <v>70</v>
      </c>
      <c r="H8020" t="s">
        <v>31</v>
      </c>
      <c r="I8020" t="s">
        <v>32</v>
      </c>
      <c r="J8020" t="s">
        <v>46</v>
      </c>
      <c r="K8020" s="14" t="s">
        <v>45</v>
      </c>
      <c r="M8020" s="14"/>
      <c r="X8020" s="2">
        <v>0</v>
      </c>
      <c r="Y8020" s="2">
        <v>0</v>
      </c>
    </row>
    <row r="8021" spans="1:25" x14ac:dyDescent="0.55000000000000004">
      <c r="A8021" s="32"/>
      <c r="D8021" t="e">
        <f>IF(C8021=1,'Data Transformation'!$G$3+0.5*'Data Transformation'!$W$25,IF(C8022=1,D8022-'Data Transformation'!$W$25,FALSE))</f>
        <v>#NUM!</v>
      </c>
      <c r="E8021">
        <f t="array" ref="E8021">IF(ISLOGICAL(D8021),"",FREQUENCY(IF('Data Transformation'!$B$425:$B$8425='Bin Analysis'!$B8019,'Data Transformation'!$G$425:$G$8425),D8021))</f>
        <v>2001</v>
      </c>
      <c r="F8021" t="e">
        <f>IF(ISLOGICAL(D8021),"",E8021-E8020)</f>
        <v>#VALUE!</v>
      </c>
      <c r="M8021" s="14"/>
    </row>
    <row r="8022" spans="1:25" x14ac:dyDescent="0.55000000000000004">
      <c r="A8022" s="32" t="e">
        <f>IF(Weighting!$P$6&gt;0,B8022,"")</f>
        <v>#NUM!</v>
      </c>
      <c r="B8022" t="e">
        <f>Weighting!$C$6</f>
        <v>#DIV/0!</v>
      </c>
      <c r="C8022" t="e">
        <f>Weighting!$F$6</f>
        <v>#NUM!</v>
      </c>
      <c r="D8022" t="e">
        <f>IF(C8022=1,'Data Transformation'!$G$3+0.5*'Data Transformation'!$W$25,IF(C8023=1,D8023-'Data Transformation'!$W$25,FALSE))</f>
        <v>#NUM!</v>
      </c>
      <c r="E8022">
        <f t="array" ref="E8022">IF(ISLOGICAL(D8022),"",FREQUENCY(IF('Data Transformation'!$B$425:$B$8425='Bin Analysis'!$B8019,'Data Transformation'!$G$425:$G$8425),D8022))</f>
        <v>2001</v>
      </c>
      <c r="F8022">
        <f>IF(ISLOGICAL(D8022),"",E8022-E8021)</f>
        <v>0</v>
      </c>
      <c r="G8022">
        <f>Weighting!$H$6</f>
        <v>1</v>
      </c>
      <c r="H8022">
        <f t="array" ref="H8022">FREQUENCY(IF('Data Transformation'!$B$4:$B$8425=B8019,'Data Transformation'!$G$4:$G$8425),'Bin Analysis'!$B8022)</f>
        <v>2073</v>
      </c>
      <c r="I8022">
        <f>H8022-H8021</f>
        <v>2073</v>
      </c>
      <c r="J8022">
        <f>IF(I8022=0,0,1)</f>
        <v>1</v>
      </c>
      <c r="K8022" t="e">
        <f>J8022*Weighting!$W$6</f>
        <v>#NUM!</v>
      </c>
      <c r="M8022" s="14"/>
    </row>
    <row r="8023" spans="1:25" x14ac:dyDescent="0.55000000000000004">
      <c r="A8023" s="32" t="str">
        <f>IF(Weighting!$P$7&gt;0,B8023,"")</f>
        <v/>
      </c>
      <c r="B8023" t="e">
        <f>Weighting!$C$7</f>
        <v>#DIV/0!</v>
      </c>
      <c r="C8023" t="e">
        <f>Weighting!$F$7</f>
        <v>#NUM!</v>
      </c>
      <c r="D8023" t="e">
        <f>IF(C8023=1,'Data Transformation'!$G$3+0.5*'Data Transformation'!$W$25,IF(C8024=1,D8024-'Data Transformation'!$W$25,FALSE))</f>
        <v>#NUM!</v>
      </c>
      <c r="E8023">
        <f t="array" ref="E8023">IF(ISLOGICAL(D8023),"",FREQUENCY(IF('Data Transformation'!$B$425:$B$8425='Bin Analysis'!$B8019,'Data Transformation'!$G$425:$G$8425),D8023))</f>
        <v>2001</v>
      </c>
      <c r="F8023">
        <f t="shared" ref="F8023:F8041" si="1002">IF(ISLOGICAL(D8023),"",E8023-E8022)</f>
        <v>0</v>
      </c>
      <c r="G8023">
        <f>Weighting!$H$7</f>
        <v>0</v>
      </c>
      <c r="H8023">
        <f t="array" ref="H8023">FREQUENCY(IF('Data Transformation'!$B$4:$B$8425=B8019,'Data Transformation'!$G$4:$G$8425),'Bin Analysis'!$B8023)</f>
        <v>2073</v>
      </c>
      <c r="I8023">
        <f t="shared" ref="I8023:I8041" si="1003">H8023-H8022</f>
        <v>0</v>
      </c>
      <c r="J8023">
        <f>IF(I8023=0,0,1)</f>
        <v>0</v>
      </c>
      <c r="K8023">
        <f>J8023*Weighting!$W$7</f>
        <v>0</v>
      </c>
      <c r="M8023" s="14"/>
    </row>
    <row r="8024" spans="1:25" x14ac:dyDescent="0.55000000000000004">
      <c r="A8024" s="32" t="str">
        <f>IF(Weighting!$P$8&gt;0,B8024,"")</f>
        <v/>
      </c>
      <c r="B8024" t="e">
        <f>Weighting!$C$8</f>
        <v>#DIV/0!</v>
      </c>
      <c r="C8024" t="e">
        <f>Weighting!$F$8</f>
        <v>#NUM!</v>
      </c>
      <c r="D8024" t="e">
        <f>IF(C8024=1,'Data Transformation'!$G$3+0.5*'Data Transformation'!$W$25,IF(C8025=1,D8025-'Data Transformation'!$W$25,FALSE))</f>
        <v>#NUM!</v>
      </c>
      <c r="E8024">
        <f t="array" ref="E8024">IF(ISLOGICAL(D8024),"",FREQUENCY(IF('Data Transformation'!$B$425:$B$8425='Bin Analysis'!$B8019,'Data Transformation'!$G$425:$G$8425),D8024))</f>
        <v>2001</v>
      </c>
      <c r="F8024">
        <f t="shared" si="1002"/>
        <v>0</v>
      </c>
      <c r="G8024">
        <f>Weighting!$H$8</f>
        <v>0</v>
      </c>
      <c r="H8024">
        <f t="array" ref="H8024">FREQUENCY(IF('Data Transformation'!$B$4:$B$8425=B8019,'Data Transformation'!$G$4:$G$8425),'Bin Analysis'!$B8024)</f>
        <v>2073</v>
      </c>
      <c r="I8024">
        <f t="shared" si="1003"/>
        <v>0</v>
      </c>
      <c r="J8024">
        <f t="shared" ref="J8024:J8041" si="1004">IF(I8024=0,0,1)</f>
        <v>0</v>
      </c>
      <c r="K8024">
        <f>J8024*Weighting!$W$8</f>
        <v>0</v>
      </c>
      <c r="M8024" s="14"/>
    </row>
    <row r="8025" spans="1:25" x14ac:dyDescent="0.55000000000000004">
      <c r="A8025" s="32" t="str">
        <f>IF(Weighting!$P$9&gt;0,B8025,"")</f>
        <v/>
      </c>
      <c r="B8025" s="50" t="e">
        <f>Weighting!$C$9</f>
        <v>#DIV/0!</v>
      </c>
      <c r="C8025" t="e">
        <f>Weighting!$F$9</f>
        <v>#NUM!</v>
      </c>
      <c r="D8025" t="e">
        <f>IF(C8025=1,'Data Transformation'!$G$3+0.5*'Data Transformation'!$W$25,IF(C8026=1,D8026-'Data Transformation'!$W$25,FALSE))</f>
        <v>#NUM!</v>
      </c>
      <c r="E8025">
        <f t="array" ref="E8025">IF(ISLOGICAL(D8025),"",FREQUENCY(IF('Data Transformation'!$B$425:$B$8425='Bin Analysis'!$B8019,'Data Transformation'!$G$425:$G$8425),D8025))</f>
        <v>2001</v>
      </c>
      <c r="F8025">
        <f t="shared" si="1002"/>
        <v>0</v>
      </c>
      <c r="G8025">
        <f>Weighting!$H$9</f>
        <v>0</v>
      </c>
      <c r="H8025">
        <f t="array" ref="H8025">FREQUENCY(IF('Data Transformation'!$B$4:$B$8425=B8019,'Data Transformation'!$G$4:$G$8425),'Bin Analysis'!$B8025)</f>
        <v>2073</v>
      </c>
      <c r="I8025">
        <f t="shared" si="1003"/>
        <v>0</v>
      </c>
      <c r="J8025">
        <f t="shared" si="1004"/>
        <v>0</v>
      </c>
      <c r="K8025">
        <f>J8025*Weighting!$W$9</f>
        <v>0</v>
      </c>
      <c r="M8025" s="14"/>
    </row>
    <row r="8026" spans="1:25" x14ac:dyDescent="0.55000000000000004">
      <c r="A8026" s="32" t="str">
        <f>IF(Weighting!$P$10&gt;0,B8026,"")</f>
        <v/>
      </c>
      <c r="B8026" t="e">
        <f>Weighting!$C$10</f>
        <v>#DIV/0!</v>
      </c>
      <c r="C8026" t="e">
        <f>Weighting!$F$10</f>
        <v>#NUM!</v>
      </c>
      <c r="D8026" t="e">
        <f>IF(C8026=1,'Data Transformation'!$G$3+0.5*'Data Transformation'!$W$25,IF(C8027=1,D8027-'Data Transformation'!$W$25,FALSE))</f>
        <v>#NUM!</v>
      </c>
      <c r="E8026">
        <f t="array" ref="E8026">IF(ISLOGICAL(D8026),"",FREQUENCY(IF('Data Transformation'!$B$425:$B$8425='Bin Analysis'!$B8019,'Data Transformation'!$G$425:$G$8425),D8026))</f>
        <v>2001</v>
      </c>
      <c r="F8026">
        <f t="shared" si="1002"/>
        <v>0</v>
      </c>
      <c r="G8026">
        <f>Weighting!$H$10</f>
        <v>0</v>
      </c>
      <c r="H8026">
        <f t="array" ref="H8026">FREQUENCY(IF('Data Transformation'!$B$4:$B$8425=B8019,'Data Transformation'!$G$4:$G$8425),'Bin Analysis'!$B8026)</f>
        <v>2073</v>
      </c>
      <c r="I8026">
        <f t="shared" si="1003"/>
        <v>0</v>
      </c>
      <c r="J8026">
        <f t="shared" si="1004"/>
        <v>0</v>
      </c>
      <c r="K8026">
        <f>J8026*Weighting!$W$10</f>
        <v>0</v>
      </c>
      <c r="M8026" s="14"/>
    </row>
    <row r="8027" spans="1:25" x14ac:dyDescent="0.55000000000000004">
      <c r="A8027" s="32" t="str">
        <f>IF(Weighting!$P$11&gt;0,B8027,"")</f>
        <v/>
      </c>
      <c r="B8027" t="e">
        <f>Weighting!$C$11</f>
        <v>#DIV/0!</v>
      </c>
      <c r="C8027" t="e">
        <f>Weighting!$F$11</f>
        <v>#NUM!</v>
      </c>
      <c r="D8027" t="e">
        <f>IF(C8027=1,'Data Transformation'!$G$3+0.5*'Data Transformation'!$W$25,IF(C8028=1,D8028-'Data Transformation'!$W$25,FALSE))</f>
        <v>#NUM!</v>
      </c>
      <c r="E8027">
        <f t="array" ref="E8027">IF(ISLOGICAL(D8027),"",FREQUENCY(IF('Data Transformation'!$B$425:$B$8425='Bin Analysis'!$B8019,'Data Transformation'!$G$425:$G$8425),D8027))</f>
        <v>2001</v>
      </c>
      <c r="F8027">
        <f t="shared" si="1002"/>
        <v>0</v>
      </c>
      <c r="G8027">
        <f>Weighting!$H$11</f>
        <v>0</v>
      </c>
      <c r="H8027">
        <f t="array" ref="H8027">FREQUENCY(IF('Data Transformation'!$B$4:$B$8425=B8019,'Data Transformation'!$G$4:$G$8425),'Bin Analysis'!$B8027)</f>
        <v>2073</v>
      </c>
      <c r="I8027">
        <f t="shared" si="1003"/>
        <v>0</v>
      </c>
      <c r="J8027">
        <f t="shared" si="1004"/>
        <v>0</v>
      </c>
      <c r="K8027">
        <f>J8027*Weighting!$W$11</f>
        <v>0</v>
      </c>
      <c r="M8027" s="14"/>
    </row>
    <row r="8028" spans="1:25" x14ac:dyDescent="0.55000000000000004">
      <c r="A8028" s="32" t="str">
        <f>IF(Weighting!$P$12&gt;0,B8028,"")</f>
        <v/>
      </c>
      <c r="B8028" t="e">
        <f>Weighting!$C$12</f>
        <v>#DIV/0!</v>
      </c>
      <c r="C8028" t="e">
        <f>Weighting!$F$12</f>
        <v>#NUM!</v>
      </c>
      <c r="D8028" t="e">
        <f>IF(C8028=1,'Data Transformation'!$G$3+0.5*'Data Transformation'!$W$25,IF(C8029=1,D8029-'Data Transformation'!$W$25,FALSE))</f>
        <v>#NUM!</v>
      </c>
      <c r="E8028">
        <f t="array" ref="E8028">IF(ISLOGICAL(D8028),"",FREQUENCY(IF('Data Transformation'!$B$425:$B$8425='Bin Analysis'!$B8019,'Data Transformation'!$G$425:$G$8425),D8028))</f>
        <v>2001</v>
      </c>
      <c r="F8028">
        <f t="shared" si="1002"/>
        <v>0</v>
      </c>
      <c r="G8028">
        <f>Weighting!$H$12</f>
        <v>0</v>
      </c>
      <c r="H8028">
        <f t="array" ref="H8028">FREQUENCY(IF('Data Transformation'!$B$4:$B$8425=B8019,'Data Transformation'!$G$4:$G$8425),'Bin Analysis'!$B8028)</f>
        <v>2073</v>
      </c>
      <c r="I8028">
        <f t="shared" si="1003"/>
        <v>0</v>
      </c>
      <c r="J8028">
        <f t="shared" si="1004"/>
        <v>0</v>
      </c>
      <c r="K8028">
        <f>J8028*Weighting!$W$12</f>
        <v>0</v>
      </c>
      <c r="M8028" s="14"/>
    </row>
    <row r="8029" spans="1:25" x14ac:dyDescent="0.55000000000000004">
      <c r="A8029" s="32" t="str">
        <f>IF(Weighting!$P$13&gt;0,B8029,"")</f>
        <v/>
      </c>
      <c r="B8029" t="e">
        <f>Weighting!$C$13</f>
        <v>#DIV/0!</v>
      </c>
      <c r="C8029" t="e">
        <f>Weighting!$F$13</f>
        <v>#NUM!</v>
      </c>
      <c r="D8029" t="e">
        <f>IF(C8029=1,'Data Transformation'!$G$3+0.5*'Data Transformation'!$W$25,IF(C8030=1,D8030-'Data Transformation'!$W$25,FALSE))</f>
        <v>#NUM!</v>
      </c>
      <c r="E8029">
        <f t="array" ref="E8029">IF(ISLOGICAL(D8029),"",FREQUENCY(IF('Data Transformation'!$B$425:$B$8425='Bin Analysis'!$B8019,'Data Transformation'!$G$425:$G$8425),D8029))</f>
        <v>2001</v>
      </c>
      <c r="F8029">
        <f t="shared" si="1002"/>
        <v>0</v>
      </c>
      <c r="G8029">
        <f>Weighting!$H$13</f>
        <v>0</v>
      </c>
      <c r="H8029">
        <f t="array" ref="H8029">FREQUENCY(IF('Data Transformation'!$B$4:$B$8425=B8019,'Data Transformation'!$G$4:$G$8425),'Bin Analysis'!$B8029)</f>
        <v>2073</v>
      </c>
      <c r="I8029">
        <f t="shared" si="1003"/>
        <v>0</v>
      </c>
      <c r="J8029">
        <f t="shared" si="1004"/>
        <v>0</v>
      </c>
      <c r="K8029">
        <f>J8029*Weighting!$W$13</f>
        <v>0</v>
      </c>
      <c r="M8029" s="14"/>
    </row>
    <row r="8030" spans="1:25" x14ac:dyDescent="0.55000000000000004">
      <c r="A8030" s="32" t="str">
        <f>IF(Weighting!$P$14&gt;0,B8030,"")</f>
        <v/>
      </c>
      <c r="B8030" t="e">
        <f>Weighting!$C$14</f>
        <v>#DIV/0!</v>
      </c>
      <c r="C8030" t="e">
        <f>Weighting!$F$14</f>
        <v>#NUM!</v>
      </c>
      <c r="D8030" t="e">
        <f>IF(C8030=1,'Data Transformation'!$G$3+0.5*'Data Transformation'!$W$25,IF(C8031=1,D8031-'Data Transformation'!$W$25,FALSE))</f>
        <v>#NUM!</v>
      </c>
      <c r="E8030">
        <f t="array" ref="E8030">IF(ISLOGICAL(D8030),"",FREQUENCY(IF('Data Transformation'!$B$425:$B$8425='Bin Analysis'!$B8019,'Data Transformation'!$G$425:$G$8425),D8030))</f>
        <v>2001</v>
      </c>
      <c r="F8030">
        <f t="shared" si="1002"/>
        <v>0</v>
      </c>
      <c r="G8030">
        <f>Weighting!$H$14</f>
        <v>0</v>
      </c>
      <c r="H8030">
        <f t="array" ref="H8030">FREQUENCY(IF('Data Transformation'!$B$4:$B$8425=B8019,'Data Transformation'!$G$4:$G$8425),'Bin Analysis'!$B8030)</f>
        <v>2073</v>
      </c>
      <c r="I8030">
        <f t="shared" si="1003"/>
        <v>0</v>
      </c>
      <c r="J8030">
        <f t="shared" si="1004"/>
        <v>0</v>
      </c>
      <c r="K8030">
        <f>J8030*Weighting!$W$14</f>
        <v>0</v>
      </c>
      <c r="M8030" s="14"/>
    </row>
    <row r="8031" spans="1:25" x14ac:dyDescent="0.55000000000000004">
      <c r="A8031" s="32" t="str">
        <f>IF(Weighting!$P$15&gt;0,B8031,"")</f>
        <v/>
      </c>
      <c r="B8031" t="e">
        <f>Weighting!$C$15</f>
        <v>#DIV/0!</v>
      </c>
      <c r="C8031" t="e">
        <f>Weighting!$F$15</f>
        <v>#NUM!</v>
      </c>
      <c r="D8031" t="e">
        <f>IF(C8031=1,'Data Transformation'!$G$3+0.5*'Data Transformation'!$W$25,IF(C8032=1,D8032-'Data Transformation'!$W$25,FALSE))</f>
        <v>#NUM!</v>
      </c>
      <c r="E8031">
        <f t="array" ref="E8031">IF(ISLOGICAL(D8031),"",FREQUENCY(IF('Data Transformation'!$B$425:$B$8425='Bin Analysis'!$B8019,'Data Transformation'!$G$425:$G$8425),D8031))</f>
        <v>2001</v>
      </c>
      <c r="F8031">
        <f t="shared" si="1002"/>
        <v>0</v>
      </c>
      <c r="G8031">
        <f>Weighting!$H$15</f>
        <v>0</v>
      </c>
      <c r="H8031">
        <f t="array" ref="H8031">FREQUENCY(IF('Data Transformation'!$B$4:$B$8425=B8019,'Data Transformation'!$G$4:$G$8425),'Bin Analysis'!$B8031)</f>
        <v>2073</v>
      </c>
      <c r="I8031">
        <f t="shared" si="1003"/>
        <v>0</v>
      </c>
      <c r="J8031">
        <f t="shared" si="1004"/>
        <v>0</v>
      </c>
      <c r="K8031">
        <f>J8031*Weighting!$W$15</f>
        <v>0</v>
      </c>
      <c r="M8031" s="14"/>
    </row>
    <row r="8032" spans="1:25" x14ac:dyDescent="0.55000000000000004">
      <c r="A8032" s="32" t="str">
        <f>IF(Weighting!$P$16&gt;0,B8032,"")</f>
        <v/>
      </c>
      <c r="B8032" t="e">
        <f>Weighting!$C$16</f>
        <v>#DIV/0!</v>
      </c>
      <c r="C8032" t="e">
        <f>Weighting!$F$16</f>
        <v>#NUM!</v>
      </c>
      <c r="D8032" t="e">
        <f>IF(C8032=1,'Data Transformation'!$G$3+0.5*'Data Transformation'!$W$25,IF(C8033=1,D8033-'Data Transformation'!$W$25,FALSE))</f>
        <v>#NUM!</v>
      </c>
      <c r="E8032">
        <f t="array" ref="E8032">IF(ISLOGICAL(D8032),"",FREQUENCY(IF('Data Transformation'!$B$425:$B$8425='Bin Analysis'!$B8019,'Data Transformation'!$G$425:$G$8425),D8032))</f>
        <v>2001</v>
      </c>
      <c r="F8032">
        <f t="shared" si="1002"/>
        <v>0</v>
      </c>
      <c r="G8032">
        <f>Weighting!$H$16</f>
        <v>0</v>
      </c>
      <c r="H8032">
        <f t="array" ref="H8032">FREQUENCY(IF('Data Transformation'!$B$4:$B$8425=B8019,'Data Transformation'!$G$4:$G$8425),'Bin Analysis'!$B8032)</f>
        <v>2073</v>
      </c>
      <c r="I8032">
        <f t="shared" si="1003"/>
        <v>0</v>
      </c>
      <c r="J8032">
        <f t="shared" si="1004"/>
        <v>0</v>
      </c>
      <c r="K8032">
        <f>J8032*Weighting!$W$16</f>
        <v>0</v>
      </c>
      <c r="M8032" s="14"/>
    </row>
    <row r="8033" spans="1:25" x14ac:dyDescent="0.55000000000000004">
      <c r="A8033" s="32" t="str">
        <f>IF(Weighting!$P$17&gt;0,B8033,"")</f>
        <v/>
      </c>
      <c r="B8033" t="e">
        <f>Weighting!$C$17</f>
        <v>#DIV/0!</v>
      </c>
      <c r="C8033" t="e">
        <f>Weighting!$F$17</f>
        <v>#NUM!</v>
      </c>
      <c r="D8033" t="e">
        <f>IF(C8033=1,'Data Transformation'!$G$3+0.5*'Data Transformation'!$W$25,IF(C8034=1,D8034-'Data Transformation'!$W$25,FALSE))</f>
        <v>#NUM!</v>
      </c>
      <c r="E8033">
        <f t="array" ref="E8033">IF(ISLOGICAL(D8033),"",FREQUENCY(IF('Data Transformation'!$B$425:$B$8425='Bin Analysis'!$B8019,'Data Transformation'!$G$425:$G$8425),D8033))</f>
        <v>2001</v>
      </c>
      <c r="F8033">
        <f t="shared" si="1002"/>
        <v>0</v>
      </c>
      <c r="G8033">
        <f>Weighting!$H$17</f>
        <v>0</v>
      </c>
      <c r="H8033">
        <f t="array" ref="H8033">FREQUENCY(IF('Data Transformation'!$B$4:$B$8425=B8019,'Data Transformation'!$G$4:$G$8425),'Bin Analysis'!$B8033)</f>
        <v>2073</v>
      </c>
      <c r="I8033">
        <f t="shared" si="1003"/>
        <v>0</v>
      </c>
      <c r="J8033">
        <f t="shared" si="1004"/>
        <v>0</v>
      </c>
      <c r="K8033">
        <f>J8033*Weighting!$W$17</f>
        <v>0</v>
      </c>
      <c r="M8033" s="14"/>
    </row>
    <row r="8034" spans="1:25" x14ac:dyDescent="0.55000000000000004">
      <c r="A8034" s="32" t="str">
        <f>IF(Weighting!$P$18&gt;0,B8034,"")</f>
        <v/>
      </c>
      <c r="B8034" t="e">
        <f>Weighting!$C$18</f>
        <v>#DIV/0!</v>
      </c>
      <c r="C8034" t="e">
        <f>Weighting!$F$18</f>
        <v>#NUM!</v>
      </c>
      <c r="D8034" t="e">
        <f>IF(C8034=1,'Data Transformation'!$G$3+0.5*'Data Transformation'!$W$25,IF(C8035=1,D8035-'Data Transformation'!$W$25,FALSE))</f>
        <v>#NUM!</v>
      </c>
      <c r="E8034">
        <f t="array" ref="E8034">IF(ISLOGICAL(D8034),"",FREQUENCY(IF('Data Transformation'!$B$425:$B$8425='Bin Analysis'!$B8019,'Data Transformation'!$G$425:$G$8425),D8034))</f>
        <v>2001</v>
      </c>
      <c r="F8034">
        <f t="shared" si="1002"/>
        <v>0</v>
      </c>
      <c r="G8034">
        <f>Weighting!$H$18</f>
        <v>0</v>
      </c>
      <c r="H8034">
        <f t="array" ref="H8034">FREQUENCY(IF('Data Transformation'!$B$4:$B$8425=B8019,'Data Transformation'!$G$4:$G$8425),'Bin Analysis'!$B8034)</f>
        <v>2073</v>
      </c>
      <c r="I8034">
        <f t="shared" si="1003"/>
        <v>0</v>
      </c>
      <c r="J8034">
        <f t="shared" si="1004"/>
        <v>0</v>
      </c>
      <c r="K8034">
        <f>J8034*Weighting!$W$18</f>
        <v>0</v>
      </c>
      <c r="M8034" s="14"/>
    </row>
    <row r="8035" spans="1:25" x14ac:dyDescent="0.55000000000000004">
      <c r="A8035" s="32" t="str">
        <f>IF(Weighting!$P$19&gt;0,B8035,"")</f>
        <v/>
      </c>
      <c r="B8035" t="e">
        <f>Weighting!$C$19</f>
        <v>#DIV/0!</v>
      </c>
      <c r="C8035" t="e">
        <f>Weighting!$F$19</f>
        <v>#NUM!</v>
      </c>
      <c r="D8035" t="e">
        <f>IF(C8035=1,'Data Transformation'!$G$3+0.5*'Data Transformation'!$W$25,IF(C8036=1,D8036-'Data Transformation'!$W$25,FALSE))</f>
        <v>#NUM!</v>
      </c>
      <c r="E8035">
        <f t="array" ref="E8035">IF(ISLOGICAL(D8035),"",FREQUENCY(IF('Data Transformation'!$B$425:$B$8425='Bin Analysis'!$B8019,'Data Transformation'!$G$425:$G$8425),D8035))</f>
        <v>2001</v>
      </c>
      <c r="F8035">
        <f t="shared" si="1002"/>
        <v>0</v>
      </c>
      <c r="G8035">
        <f>Weighting!$H$19</f>
        <v>0</v>
      </c>
      <c r="H8035">
        <f t="array" ref="H8035">FREQUENCY(IF('Data Transformation'!$B$4:$B$8425=B8019,'Data Transformation'!$G$4:$G$8425),'Bin Analysis'!$B8035)</f>
        <v>2073</v>
      </c>
      <c r="I8035">
        <f t="shared" si="1003"/>
        <v>0</v>
      </c>
      <c r="J8035">
        <f t="shared" si="1004"/>
        <v>0</v>
      </c>
      <c r="K8035">
        <f>J8035*Weighting!$W$19</f>
        <v>0</v>
      </c>
      <c r="M8035" s="14"/>
    </row>
    <row r="8036" spans="1:25" x14ac:dyDescent="0.55000000000000004">
      <c r="A8036" s="32" t="str">
        <f>IF(Weighting!$P$20&gt;0,B8036,"")</f>
        <v/>
      </c>
      <c r="B8036" t="e">
        <f>Weighting!$C$20</f>
        <v>#DIV/0!</v>
      </c>
      <c r="C8036" t="e">
        <f>Weighting!$F$20</f>
        <v>#NUM!</v>
      </c>
      <c r="D8036" t="e">
        <f>IF(C8036=1,'Data Transformation'!$G$3+0.5*'Data Transformation'!$W$25,IF(C8037=1,D8037-'Data Transformation'!$W$25,FALSE))</f>
        <v>#NUM!</v>
      </c>
      <c r="E8036">
        <f t="array" ref="E8036">IF(ISLOGICAL(D8036),"",FREQUENCY(IF('Data Transformation'!$B$425:$B$8425='Bin Analysis'!$B8019,'Data Transformation'!$G$425:$G$8425),D8036))</f>
        <v>2001</v>
      </c>
      <c r="F8036">
        <f t="shared" si="1002"/>
        <v>0</v>
      </c>
      <c r="G8036">
        <f>Weighting!$H$20</f>
        <v>0</v>
      </c>
      <c r="H8036">
        <f t="array" ref="H8036">FREQUENCY(IF('Data Transformation'!$B$4:$B$8425=B8019,'Data Transformation'!$G$4:$G$8425),'Bin Analysis'!$B8036)</f>
        <v>2073</v>
      </c>
      <c r="I8036">
        <f t="shared" si="1003"/>
        <v>0</v>
      </c>
      <c r="J8036">
        <f t="shared" si="1004"/>
        <v>0</v>
      </c>
      <c r="K8036">
        <f>J8036*Weighting!$W$20</f>
        <v>0</v>
      </c>
      <c r="M8036" s="14"/>
    </row>
    <row r="8037" spans="1:25" x14ac:dyDescent="0.55000000000000004">
      <c r="A8037" s="32" t="str">
        <f>IF(Weighting!$P$21&gt;0,B8037,"")</f>
        <v/>
      </c>
      <c r="B8037" t="e">
        <f>Weighting!$C$21</f>
        <v>#DIV/0!</v>
      </c>
      <c r="C8037" t="e">
        <f>Weighting!$F$21</f>
        <v>#NUM!</v>
      </c>
      <c r="D8037" t="e">
        <f>IF(C8037=1,'Data Transformation'!$G$3+0.5*'Data Transformation'!$W$25,IF(C8038=1,D8038-'Data Transformation'!$W$25,FALSE))</f>
        <v>#NUM!</v>
      </c>
      <c r="E8037">
        <f t="array" ref="E8037">IF(ISLOGICAL(D8037),"",FREQUENCY(IF('Data Transformation'!$B$425:$B$8425='Bin Analysis'!$B8019,'Data Transformation'!$G$425:$G$8425),D8037))</f>
        <v>2001</v>
      </c>
      <c r="F8037">
        <f t="shared" si="1002"/>
        <v>0</v>
      </c>
      <c r="G8037">
        <f>Weighting!$H$21</f>
        <v>0</v>
      </c>
      <c r="H8037">
        <f t="array" ref="H8037">FREQUENCY(IF('Data Transformation'!$B$4:$B$8425=B8019,'Data Transformation'!$G$4:$G$8425),'Bin Analysis'!$B8037)</f>
        <v>2073</v>
      </c>
      <c r="I8037">
        <f t="shared" si="1003"/>
        <v>0</v>
      </c>
      <c r="J8037">
        <f t="shared" si="1004"/>
        <v>0</v>
      </c>
      <c r="K8037">
        <f>J8037*Weighting!$W$21</f>
        <v>0</v>
      </c>
      <c r="M8037" s="14"/>
    </row>
    <row r="8038" spans="1:25" x14ac:dyDescent="0.55000000000000004">
      <c r="A8038" s="32" t="str">
        <f>IF(Weighting!$P$22&gt;0,B8038,"")</f>
        <v/>
      </c>
      <c r="B8038" t="e">
        <f>Weighting!$C$22</f>
        <v>#DIV/0!</v>
      </c>
      <c r="C8038" t="e">
        <f>Weighting!$F$22</f>
        <v>#NUM!</v>
      </c>
      <c r="D8038" t="e">
        <f>IF(C8038=1,'Data Transformation'!$G$3+0.5*'Data Transformation'!$W$25,IF(C8039=1,D8039-'Data Transformation'!$W$25,FALSE))</f>
        <v>#NUM!</v>
      </c>
      <c r="E8038">
        <f t="array" ref="E8038">IF(ISLOGICAL(D8038),"",FREQUENCY(IF('Data Transformation'!$B$425:$B$8425='Bin Analysis'!$B8019,'Data Transformation'!$G$425:$G$8425),D8038))</f>
        <v>2001</v>
      </c>
      <c r="F8038">
        <f t="shared" si="1002"/>
        <v>0</v>
      </c>
      <c r="G8038">
        <f>Weighting!$H$22</f>
        <v>0</v>
      </c>
      <c r="H8038">
        <f t="array" ref="H8038">FREQUENCY(IF('Data Transformation'!$B$4:$B$8425=B8019,'Data Transformation'!$G$4:$G$8425),'Bin Analysis'!$B8038)</f>
        <v>2073</v>
      </c>
      <c r="I8038">
        <f t="shared" si="1003"/>
        <v>0</v>
      </c>
      <c r="J8038">
        <f t="shared" si="1004"/>
        <v>0</v>
      </c>
      <c r="K8038">
        <f>J8038*Weighting!$W$22</f>
        <v>0</v>
      </c>
      <c r="M8038" s="14"/>
    </row>
    <row r="8039" spans="1:25" x14ac:dyDescent="0.55000000000000004">
      <c r="A8039" s="32" t="str">
        <f>IF(Weighting!$P$23&gt;0,B8039,"")</f>
        <v/>
      </c>
      <c r="B8039" t="e">
        <f>Weighting!$C$23</f>
        <v>#DIV/0!</v>
      </c>
      <c r="C8039" t="e">
        <f>Weighting!$F$23</f>
        <v>#NUM!</v>
      </c>
      <c r="D8039" t="e">
        <f>IF(C8039=1,'Data Transformation'!$G$3+0.5*'Data Transformation'!$W$25,IF(C8040=1,D8040-'Data Transformation'!$W$25,FALSE))</f>
        <v>#NUM!</v>
      </c>
      <c r="E8039">
        <f t="array" ref="E8039">IF(ISLOGICAL(D8039),"",FREQUENCY(IF('Data Transformation'!$B$425:$B$8425='Bin Analysis'!$B8019,'Data Transformation'!$G$425:$G$8425),D8039))</f>
        <v>2001</v>
      </c>
      <c r="F8039">
        <f t="shared" si="1002"/>
        <v>0</v>
      </c>
      <c r="G8039">
        <f>Weighting!$H$23</f>
        <v>0</v>
      </c>
      <c r="H8039">
        <f t="array" ref="H8039">FREQUENCY(IF('Data Transformation'!$B$4:$B$8425=B8019,'Data Transformation'!$G$4:$G$8425),'Bin Analysis'!$B8039)</f>
        <v>2073</v>
      </c>
      <c r="I8039">
        <f t="shared" si="1003"/>
        <v>0</v>
      </c>
      <c r="J8039">
        <f t="shared" si="1004"/>
        <v>0</v>
      </c>
      <c r="K8039">
        <f>J8039*Weighting!$W$23</f>
        <v>0</v>
      </c>
      <c r="M8039" s="14"/>
    </row>
    <row r="8040" spans="1:25" x14ac:dyDescent="0.55000000000000004">
      <c r="A8040" s="32" t="str">
        <f>IF(Weighting!$P$24&gt;0,B8040,"")</f>
        <v/>
      </c>
      <c r="B8040" t="e">
        <f>Weighting!$C$24</f>
        <v>#DIV/0!</v>
      </c>
      <c r="C8040" t="e">
        <f>Weighting!$F$24</f>
        <v>#NUM!</v>
      </c>
      <c r="D8040" t="e">
        <f>IF(C8040=1,'Data Transformation'!$G$3+0.5*'Data Transformation'!$W$25,IF(C8041=1,D8041-'Data Transformation'!$W$25,FALSE))</f>
        <v>#NUM!</v>
      </c>
      <c r="E8040">
        <f t="array" ref="E8040">IF(ISLOGICAL(D8040),"",FREQUENCY(IF('Data Transformation'!$B$425:$B$8425='Bin Analysis'!$B8019,'Data Transformation'!$G$425:$G$8425),D8040))</f>
        <v>2001</v>
      </c>
      <c r="F8040">
        <f t="shared" si="1002"/>
        <v>0</v>
      </c>
      <c r="G8040">
        <f>Weighting!$H$24</f>
        <v>0</v>
      </c>
      <c r="H8040">
        <f t="array" ref="H8040">FREQUENCY(IF('Data Transformation'!$B$4:$B$8425=B8019,'Data Transformation'!$G$4:$G$8425),'Bin Analysis'!$B8040)</f>
        <v>2073</v>
      </c>
      <c r="I8040">
        <f t="shared" si="1003"/>
        <v>0</v>
      </c>
      <c r="J8040">
        <f t="shared" si="1004"/>
        <v>0</v>
      </c>
      <c r="K8040">
        <f>J8040*Weighting!$W$24</f>
        <v>0</v>
      </c>
      <c r="M8040" s="14"/>
    </row>
    <row r="8041" spans="1:25" x14ac:dyDescent="0.55000000000000004">
      <c r="A8041" s="32" t="str">
        <f>IF(Weighting!$P$25&gt;0,B8041,"")</f>
        <v/>
      </c>
      <c r="B8041" t="e">
        <f>Weighting!$C$25</f>
        <v>#DIV/0!</v>
      </c>
      <c r="C8041" t="e">
        <f>Weighting!$F$25</f>
        <v>#NUM!</v>
      </c>
      <c r="D8041" t="e">
        <f>IF(C8041=1,'Data Transformation'!$G$3+0.5*'Data Transformation'!$W$25,IF(C8042=1,D8042-'Data Transformation'!$W$25,FALSE))</f>
        <v>#NUM!</v>
      </c>
      <c r="E8041">
        <f t="array" ref="E8041">IF(ISLOGICAL(D8041),"",FREQUENCY(IF('Data Transformation'!$B$425:$B$8425='Bin Analysis'!$B8019,'Data Transformation'!$G$425:$G$8425),D8041))</f>
        <v>2001</v>
      </c>
      <c r="F8041">
        <f t="shared" si="1002"/>
        <v>0</v>
      </c>
      <c r="G8041">
        <f>Weighting!$H$25</f>
        <v>0</v>
      </c>
      <c r="H8041">
        <f t="array" ref="H8041">FREQUENCY(IF('Data Transformation'!$B$4:$B$8425=B8019,'Data Transformation'!$G$4:$G$8425),'Bin Analysis'!$B8041)</f>
        <v>2073</v>
      </c>
      <c r="I8041">
        <f t="shared" si="1003"/>
        <v>0</v>
      </c>
      <c r="J8041">
        <f t="shared" si="1004"/>
        <v>0</v>
      </c>
      <c r="K8041">
        <f>J8041*Weighting!$W$25</f>
        <v>0</v>
      </c>
      <c r="M8041" s="14"/>
    </row>
    <row r="8042" spans="1:25" x14ac:dyDescent="0.55000000000000004">
      <c r="N8042" s="57"/>
      <c r="O8042"/>
      <c r="P8042"/>
      <c r="Q8042"/>
      <c r="R8042"/>
    </row>
    <row r="8043" spans="1:25" ht="23.35" x14ac:dyDescent="0.8">
      <c r="A8043" s="21" t="s">
        <v>0</v>
      </c>
      <c r="B8043" s="21" t="str">
        <f>IFERROR(VLOOKUP(C8043,'Data Transformation'!$L$6:$M$426,2,FALSE),"")</f>
        <v/>
      </c>
      <c r="C8043" s="21">
        <f>C8019+1</f>
        <v>335</v>
      </c>
      <c r="D8043" s="21"/>
      <c r="E8043" s="21"/>
      <c r="F8043" s="21"/>
      <c r="G8043" s="21"/>
      <c r="H8043" s="22"/>
      <c r="I8043" s="22"/>
      <c r="J8043" s="22"/>
      <c r="K8043" s="21"/>
      <c r="L8043" s="21" t="str">
        <f>B8043</f>
        <v/>
      </c>
      <c r="M8043" s="23" t="e">
        <f>INDEX('Data Transformation'!$O$4:$O$424,MATCH($B8043,'Data Transformation'!$M$4:$M$424,0),MATCH($M$2,'Data Transformation'!$O$3,0))</f>
        <v>#N/A</v>
      </c>
      <c r="N8043" s="27" t="e">
        <f>IF('Input and Summary Results'!$J$16="minimum",'Bin Analysis'!X8044/(M8043-1),'Bin Analysis'!Y8043/('Bin Analysis'!M8043-1))</f>
        <v>#N/A</v>
      </c>
      <c r="O8043" s="27" t="e">
        <f>IF(M8043=FALSE,NA(),(VLOOKUP(1,C8046:K8065,4,FALSE))/(M8043-1))</f>
        <v>#N/A</v>
      </c>
      <c r="P8043" s="27" t="e">
        <f>IF(M8043=FALSE,NA(),SUM(J8046:J8065)/Weighting!$S$5)</f>
        <v>#N/A</v>
      </c>
      <c r="Q8043" s="27" t="e">
        <f>IF(M8043=FALSE,NA(),SUM(K8046:K8065)/Weighting!$S$6)</f>
        <v>#N/A</v>
      </c>
      <c r="R8043" s="27" t="e">
        <f>IF(M8043=FALSE,NA(),(VLOOKUP(1,G8046:K8065,3,FALSE))/(M8043-1))</f>
        <v>#N/A</v>
      </c>
      <c r="S8043" s="22" t="e">
        <f>IF(M8043=FALSE,NA(),IF(SUM(J8046:J8065)=2,"yes","no"))</f>
        <v>#N/A</v>
      </c>
      <c r="X8043" s="2" cm="2">
        <f t="array" ref="X8043:X8044">FREQUENCY(IF('Data Transformation'!$B$425:$B$6424='Bin Analysis'!L8043,'Data Transformation'!$G$425:$G$6424),'Data Transformation'!$U$11)</f>
        <v>0</v>
      </c>
      <c r="Y8043" s="2" cm="2">
        <f t="array" ref="Y8043:Y8044">FREQUENCY(IF('Data Transformation'!$B$425:$B$6424='Bin Analysis'!L8043,'Data Transformation'!$G$425:$G$6424),'Data Transformation'!$U$12)</f>
        <v>0</v>
      </c>
    </row>
    <row r="8044" spans="1:25" x14ac:dyDescent="0.55000000000000004">
      <c r="A8044" s="14" t="s">
        <v>67</v>
      </c>
      <c r="B8044" t="s">
        <v>47</v>
      </c>
      <c r="C8044" t="s">
        <v>5</v>
      </c>
      <c r="D8044" t="s">
        <v>100</v>
      </c>
      <c r="E8044" t="s">
        <v>101</v>
      </c>
      <c r="F8044" t="s">
        <v>102</v>
      </c>
      <c r="G8044" t="s">
        <v>70</v>
      </c>
      <c r="H8044" t="s">
        <v>31</v>
      </c>
      <c r="I8044" t="s">
        <v>32</v>
      </c>
      <c r="J8044" t="s">
        <v>46</v>
      </c>
      <c r="K8044" s="14" t="s">
        <v>45</v>
      </c>
      <c r="M8044" s="14"/>
      <c r="X8044" s="2">
        <v>0</v>
      </c>
      <c r="Y8044" s="2">
        <v>0</v>
      </c>
    </row>
    <row r="8045" spans="1:25" x14ac:dyDescent="0.55000000000000004">
      <c r="A8045" s="32"/>
      <c r="D8045" t="e">
        <f>IF(C8045=1,'Data Transformation'!$G$3+0.5*'Data Transformation'!$W$25,IF(C8046=1,D8046-'Data Transformation'!$W$25,FALSE))</f>
        <v>#NUM!</v>
      </c>
      <c r="E8045">
        <f t="array" ref="E8045">IF(ISLOGICAL(D8045),"",FREQUENCY(IF('Data Transformation'!$B$425:$B$8425='Bin Analysis'!$B8043,'Data Transformation'!$G$425:$G$8425),D8045))</f>
        <v>2001</v>
      </c>
      <c r="F8045" t="e">
        <f>IF(ISLOGICAL(D8045),"",E8045-E8044)</f>
        <v>#VALUE!</v>
      </c>
      <c r="M8045" s="14"/>
    </row>
    <row r="8046" spans="1:25" x14ac:dyDescent="0.55000000000000004">
      <c r="A8046" s="32" t="e">
        <f>IF(Weighting!$P$6&gt;0,B8046,"")</f>
        <v>#NUM!</v>
      </c>
      <c r="B8046" t="e">
        <f>Weighting!$C$6</f>
        <v>#DIV/0!</v>
      </c>
      <c r="C8046" t="e">
        <f>Weighting!$F$6</f>
        <v>#NUM!</v>
      </c>
      <c r="D8046" t="e">
        <f>IF(C8046=1,'Data Transformation'!$G$3+0.5*'Data Transformation'!$W$25,IF(C8047=1,D8047-'Data Transformation'!$W$25,FALSE))</f>
        <v>#NUM!</v>
      </c>
      <c r="E8046">
        <f t="array" ref="E8046">IF(ISLOGICAL(D8046),"",FREQUENCY(IF('Data Transformation'!$B$425:$B$8425='Bin Analysis'!$B8043,'Data Transformation'!$G$425:$G$8425),D8046))</f>
        <v>2001</v>
      </c>
      <c r="F8046">
        <f>IF(ISLOGICAL(D8046),"",E8046-E8045)</f>
        <v>0</v>
      </c>
      <c r="G8046">
        <f>Weighting!$H$6</f>
        <v>1</v>
      </c>
      <c r="H8046">
        <f t="array" ref="H8046">FREQUENCY(IF('Data Transformation'!$B$4:$B$8425=B8043,'Data Transformation'!$G$4:$G$8425),'Bin Analysis'!$B8046)</f>
        <v>2073</v>
      </c>
      <c r="I8046">
        <f>H8046-H8045</f>
        <v>2073</v>
      </c>
      <c r="J8046">
        <f>IF(I8046=0,0,1)</f>
        <v>1</v>
      </c>
      <c r="K8046" t="e">
        <f>J8046*Weighting!$W$6</f>
        <v>#NUM!</v>
      </c>
      <c r="M8046" s="14"/>
    </row>
    <row r="8047" spans="1:25" x14ac:dyDescent="0.55000000000000004">
      <c r="A8047" s="32" t="str">
        <f>IF(Weighting!$P$7&gt;0,B8047,"")</f>
        <v/>
      </c>
      <c r="B8047" t="e">
        <f>Weighting!$C$7</f>
        <v>#DIV/0!</v>
      </c>
      <c r="C8047" t="e">
        <f>Weighting!$F$7</f>
        <v>#NUM!</v>
      </c>
      <c r="D8047" t="e">
        <f>IF(C8047=1,'Data Transformation'!$G$3+0.5*'Data Transformation'!$W$25,IF(C8048=1,D8048-'Data Transformation'!$W$25,FALSE))</f>
        <v>#NUM!</v>
      </c>
      <c r="E8047">
        <f t="array" ref="E8047">IF(ISLOGICAL(D8047),"",FREQUENCY(IF('Data Transformation'!$B$425:$B$8425='Bin Analysis'!$B8043,'Data Transformation'!$G$425:$G$8425),D8047))</f>
        <v>2001</v>
      </c>
      <c r="F8047">
        <f t="shared" ref="F8047:F8065" si="1005">IF(ISLOGICAL(D8047),"",E8047-E8046)</f>
        <v>0</v>
      </c>
      <c r="G8047">
        <f>Weighting!$H$7</f>
        <v>0</v>
      </c>
      <c r="H8047">
        <f t="array" ref="H8047">FREQUENCY(IF('Data Transformation'!$B$4:$B$8425=B8043,'Data Transformation'!$G$4:$G$8425),'Bin Analysis'!$B8047)</f>
        <v>2073</v>
      </c>
      <c r="I8047">
        <f t="shared" ref="I8047:I8065" si="1006">H8047-H8046</f>
        <v>0</v>
      </c>
      <c r="J8047">
        <f>IF(I8047=0,0,1)</f>
        <v>0</v>
      </c>
      <c r="K8047">
        <f>J8047*Weighting!$W$7</f>
        <v>0</v>
      </c>
      <c r="M8047" s="14"/>
    </row>
    <row r="8048" spans="1:25" x14ac:dyDescent="0.55000000000000004">
      <c r="A8048" s="32" t="str">
        <f>IF(Weighting!$P$8&gt;0,B8048,"")</f>
        <v/>
      </c>
      <c r="B8048" t="e">
        <f>Weighting!$C$8</f>
        <v>#DIV/0!</v>
      </c>
      <c r="C8048" t="e">
        <f>Weighting!$F$8</f>
        <v>#NUM!</v>
      </c>
      <c r="D8048" t="e">
        <f>IF(C8048=1,'Data Transformation'!$G$3+0.5*'Data Transformation'!$W$25,IF(C8049=1,D8049-'Data Transformation'!$W$25,FALSE))</f>
        <v>#NUM!</v>
      </c>
      <c r="E8048">
        <f t="array" ref="E8048">IF(ISLOGICAL(D8048),"",FREQUENCY(IF('Data Transformation'!$B$425:$B$8425='Bin Analysis'!$B8043,'Data Transformation'!$G$425:$G$8425),D8048))</f>
        <v>2001</v>
      </c>
      <c r="F8048">
        <f t="shared" si="1005"/>
        <v>0</v>
      </c>
      <c r="G8048">
        <f>Weighting!$H$8</f>
        <v>0</v>
      </c>
      <c r="H8048">
        <f t="array" ref="H8048">FREQUENCY(IF('Data Transformation'!$B$4:$B$8425=B8043,'Data Transformation'!$G$4:$G$8425),'Bin Analysis'!$B8048)</f>
        <v>2073</v>
      </c>
      <c r="I8048">
        <f t="shared" si="1006"/>
        <v>0</v>
      </c>
      <c r="J8048">
        <f t="shared" ref="J8048:J8065" si="1007">IF(I8048=0,0,1)</f>
        <v>0</v>
      </c>
      <c r="K8048">
        <f>J8048*Weighting!$W$8</f>
        <v>0</v>
      </c>
      <c r="M8048" s="14"/>
    </row>
    <row r="8049" spans="1:13" x14ac:dyDescent="0.55000000000000004">
      <c r="A8049" s="32" t="str">
        <f>IF(Weighting!$P$9&gt;0,B8049,"")</f>
        <v/>
      </c>
      <c r="B8049" s="50" t="e">
        <f>Weighting!$C$9</f>
        <v>#DIV/0!</v>
      </c>
      <c r="C8049" t="e">
        <f>Weighting!$F$9</f>
        <v>#NUM!</v>
      </c>
      <c r="D8049" t="e">
        <f>IF(C8049=1,'Data Transformation'!$G$3+0.5*'Data Transformation'!$W$25,IF(C8050=1,D8050-'Data Transformation'!$W$25,FALSE))</f>
        <v>#NUM!</v>
      </c>
      <c r="E8049">
        <f t="array" ref="E8049">IF(ISLOGICAL(D8049),"",FREQUENCY(IF('Data Transformation'!$B$425:$B$8425='Bin Analysis'!$B8043,'Data Transformation'!$G$425:$G$8425),D8049))</f>
        <v>2001</v>
      </c>
      <c r="F8049">
        <f t="shared" si="1005"/>
        <v>0</v>
      </c>
      <c r="G8049">
        <f>Weighting!$H$9</f>
        <v>0</v>
      </c>
      <c r="H8049">
        <f t="array" ref="H8049">FREQUENCY(IF('Data Transformation'!$B$4:$B$8425=B8043,'Data Transformation'!$G$4:$G$8425),'Bin Analysis'!$B8049)</f>
        <v>2073</v>
      </c>
      <c r="I8049">
        <f t="shared" si="1006"/>
        <v>0</v>
      </c>
      <c r="J8049">
        <f t="shared" si="1007"/>
        <v>0</v>
      </c>
      <c r="K8049">
        <f>J8049*Weighting!$W$9</f>
        <v>0</v>
      </c>
      <c r="M8049" s="14"/>
    </row>
    <row r="8050" spans="1:13" x14ac:dyDescent="0.55000000000000004">
      <c r="A8050" s="32" t="str">
        <f>IF(Weighting!$P$10&gt;0,B8050,"")</f>
        <v/>
      </c>
      <c r="B8050" t="e">
        <f>Weighting!$C$10</f>
        <v>#DIV/0!</v>
      </c>
      <c r="C8050" t="e">
        <f>Weighting!$F$10</f>
        <v>#NUM!</v>
      </c>
      <c r="D8050" t="e">
        <f>IF(C8050=1,'Data Transformation'!$G$3+0.5*'Data Transformation'!$W$25,IF(C8051=1,D8051-'Data Transformation'!$W$25,FALSE))</f>
        <v>#NUM!</v>
      </c>
      <c r="E8050">
        <f t="array" ref="E8050">IF(ISLOGICAL(D8050),"",FREQUENCY(IF('Data Transformation'!$B$425:$B$8425='Bin Analysis'!$B8043,'Data Transformation'!$G$425:$G$8425),D8050))</f>
        <v>2001</v>
      </c>
      <c r="F8050">
        <f t="shared" si="1005"/>
        <v>0</v>
      </c>
      <c r="G8050">
        <f>Weighting!$H$10</f>
        <v>0</v>
      </c>
      <c r="H8050">
        <f t="array" ref="H8050">FREQUENCY(IF('Data Transformation'!$B$4:$B$8425=B8043,'Data Transformation'!$G$4:$G$8425),'Bin Analysis'!$B8050)</f>
        <v>2073</v>
      </c>
      <c r="I8050">
        <f t="shared" si="1006"/>
        <v>0</v>
      </c>
      <c r="J8050">
        <f t="shared" si="1007"/>
        <v>0</v>
      </c>
      <c r="K8050">
        <f>J8050*Weighting!$W$10</f>
        <v>0</v>
      </c>
      <c r="M8050" s="14"/>
    </row>
    <row r="8051" spans="1:13" x14ac:dyDescent="0.55000000000000004">
      <c r="A8051" s="32" t="str">
        <f>IF(Weighting!$P$11&gt;0,B8051,"")</f>
        <v/>
      </c>
      <c r="B8051" t="e">
        <f>Weighting!$C$11</f>
        <v>#DIV/0!</v>
      </c>
      <c r="C8051" t="e">
        <f>Weighting!$F$11</f>
        <v>#NUM!</v>
      </c>
      <c r="D8051" t="e">
        <f>IF(C8051=1,'Data Transformation'!$G$3+0.5*'Data Transformation'!$W$25,IF(C8052=1,D8052-'Data Transformation'!$W$25,FALSE))</f>
        <v>#NUM!</v>
      </c>
      <c r="E8051">
        <f t="array" ref="E8051">IF(ISLOGICAL(D8051),"",FREQUENCY(IF('Data Transformation'!$B$425:$B$8425='Bin Analysis'!$B8043,'Data Transformation'!$G$425:$G$8425),D8051))</f>
        <v>2001</v>
      </c>
      <c r="F8051">
        <f t="shared" si="1005"/>
        <v>0</v>
      </c>
      <c r="G8051">
        <f>Weighting!$H$11</f>
        <v>0</v>
      </c>
      <c r="H8051">
        <f t="array" ref="H8051">FREQUENCY(IF('Data Transformation'!$B$4:$B$8425=B8043,'Data Transformation'!$G$4:$G$8425),'Bin Analysis'!$B8051)</f>
        <v>2073</v>
      </c>
      <c r="I8051">
        <f t="shared" si="1006"/>
        <v>0</v>
      </c>
      <c r="J8051">
        <f t="shared" si="1007"/>
        <v>0</v>
      </c>
      <c r="K8051">
        <f>J8051*Weighting!$W$11</f>
        <v>0</v>
      </c>
      <c r="M8051" s="14"/>
    </row>
    <row r="8052" spans="1:13" x14ac:dyDescent="0.55000000000000004">
      <c r="A8052" s="32" t="str">
        <f>IF(Weighting!$P$12&gt;0,B8052,"")</f>
        <v/>
      </c>
      <c r="B8052" t="e">
        <f>Weighting!$C$12</f>
        <v>#DIV/0!</v>
      </c>
      <c r="C8052" t="e">
        <f>Weighting!$F$12</f>
        <v>#NUM!</v>
      </c>
      <c r="D8052" t="e">
        <f>IF(C8052=1,'Data Transformation'!$G$3+0.5*'Data Transformation'!$W$25,IF(C8053=1,D8053-'Data Transformation'!$W$25,FALSE))</f>
        <v>#NUM!</v>
      </c>
      <c r="E8052">
        <f t="array" ref="E8052">IF(ISLOGICAL(D8052),"",FREQUENCY(IF('Data Transformation'!$B$425:$B$8425='Bin Analysis'!$B8043,'Data Transformation'!$G$425:$G$8425),D8052))</f>
        <v>2001</v>
      </c>
      <c r="F8052">
        <f t="shared" si="1005"/>
        <v>0</v>
      </c>
      <c r="G8052">
        <f>Weighting!$H$12</f>
        <v>0</v>
      </c>
      <c r="H8052">
        <f t="array" ref="H8052">FREQUENCY(IF('Data Transformation'!$B$4:$B$8425=B8043,'Data Transformation'!$G$4:$G$8425),'Bin Analysis'!$B8052)</f>
        <v>2073</v>
      </c>
      <c r="I8052">
        <f t="shared" si="1006"/>
        <v>0</v>
      </c>
      <c r="J8052">
        <f t="shared" si="1007"/>
        <v>0</v>
      </c>
      <c r="K8052">
        <f>J8052*Weighting!$W$12</f>
        <v>0</v>
      </c>
      <c r="M8052" s="14"/>
    </row>
    <row r="8053" spans="1:13" x14ac:dyDescent="0.55000000000000004">
      <c r="A8053" s="32" t="str">
        <f>IF(Weighting!$P$13&gt;0,B8053,"")</f>
        <v/>
      </c>
      <c r="B8053" t="e">
        <f>Weighting!$C$13</f>
        <v>#DIV/0!</v>
      </c>
      <c r="C8053" t="e">
        <f>Weighting!$F$13</f>
        <v>#NUM!</v>
      </c>
      <c r="D8053" t="e">
        <f>IF(C8053=1,'Data Transformation'!$G$3+0.5*'Data Transformation'!$W$25,IF(C8054=1,D8054-'Data Transformation'!$W$25,FALSE))</f>
        <v>#NUM!</v>
      </c>
      <c r="E8053">
        <f t="array" ref="E8053">IF(ISLOGICAL(D8053),"",FREQUENCY(IF('Data Transformation'!$B$425:$B$8425='Bin Analysis'!$B8043,'Data Transformation'!$G$425:$G$8425),D8053))</f>
        <v>2001</v>
      </c>
      <c r="F8053">
        <f t="shared" si="1005"/>
        <v>0</v>
      </c>
      <c r="G8053">
        <f>Weighting!$H$13</f>
        <v>0</v>
      </c>
      <c r="H8053">
        <f t="array" ref="H8053">FREQUENCY(IF('Data Transformation'!$B$4:$B$8425=B8043,'Data Transformation'!$G$4:$G$8425),'Bin Analysis'!$B8053)</f>
        <v>2073</v>
      </c>
      <c r="I8053">
        <f t="shared" si="1006"/>
        <v>0</v>
      </c>
      <c r="J8053">
        <f t="shared" si="1007"/>
        <v>0</v>
      </c>
      <c r="K8053">
        <f>J8053*Weighting!$W$13</f>
        <v>0</v>
      </c>
      <c r="M8053" s="14"/>
    </row>
    <row r="8054" spans="1:13" x14ac:dyDescent="0.55000000000000004">
      <c r="A8054" s="32" t="str">
        <f>IF(Weighting!$P$14&gt;0,B8054,"")</f>
        <v/>
      </c>
      <c r="B8054" t="e">
        <f>Weighting!$C$14</f>
        <v>#DIV/0!</v>
      </c>
      <c r="C8054" t="e">
        <f>Weighting!$F$14</f>
        <v>#NUM!</v>
      </c>
      <c r="D8054" t="e">
        <f>IF(C8054=1,'Data Transformation'!$G$3+0.5*'Data Transformation'!$W$25,IF(C8055=1,D8055-'Data Transformation'!$W$25,FALSE))</f>
        <v>#NUM!</v>
      </c>
      <c r="E8054">
        <f t="array" ref="E8054">IF(ISLOGICAL(D8054),"",FREQUENCY(IF('Data Transformation'!$B$425:$B$8425='Bin Analysis'!$B8043,'Data Transformation'!$G$425:$G$8425),D8054))</f>
        <v>2001</v>
      </c>
      <c r="F8054">
        <f t="shared" si="1005"/>
        <v>0</v>
      </c>
      <c r="G8054">
        <f>Weighting!$H$14</f>
        <v>0</v>
      </c>
      <c r="H8054">
        <f t="array" ref="H8054">FREQUENCY(IF('Data Transformation'!$B$4:$B$8425=B8043,'Data Transformation'!$G$4:$G$8425),'Bin Analysis'!$B8054)</f>
        <v>2073</v>
      </c>
      <c r="I8054">
        <f t="shared" si="1006"/>
        <v>0</v>
      </c>
      <c r="J8054">
        <f t="shared" si="1007"/>
        <v>0</v>
      </c>
      <c r="K8054">
        <f>J8054*Weighting!$W$14</f>
        <v>0</v>
      </c>
      <c r="M8054" s="14"/>
    </row>
    <row r="8055" spans="1:13" x14ac:dyDescent="0.55000000000000004">
      <c r="A8055" s="32" t="str">
        <f>IF(Weighting!$P$15&gt;0,B8055,"")</f>
        <v/>
      </c>
      <c r="B8055" t="e">
        <f>Weighting!$C$15</f>
        <v>#DIV/0!</v>
      </c>
      <c r="C8055" t="e">
        <f>Weighting!$F$15</f>
        <v>#NUM!</v>
      </c>
      <c r="D8055" t="e">
        <f>IF(C8055=1,'Data Transformation'!$G$3+0.5*'Data Transformation'!$W$25,IF(C8056=1,D8056-'Data Transformation'!$W$25,FALSE))</f>
        <v>#NUM!</v>
      </c>
      <c r="E8055">
        <f t="array" ref="E8055">IF(ISLOGICAL(D8055),"",FREQUENCY(IF('Data Transformation'!$B$425:$B$8425='Bin Analysis'!$B8043,'Data Transformation'!$G$425:$G$8425),D8055))</f>
        <v>2001</v>
      </c>
      <c r="F8055">
        <f t="shared" si="1005"/>
        <v>0</v>
      </c>
      <c r="G8055">
        <f>Weighting!$H$15</f>
        <v>0</v>
      </c>
      <c r="H8055">
        <f t="array" ref="H8055">FREQUENCY(IF('Data Transformation'!$B$4:$B$8425=B8043,'Data Transformation'!$G$4:$G$8425),'Bin Analysis'!$B8055)</f>
        <v>2073</v>
      </c>
      <c r="I8055">
        <f t="shared" si="1006"/>
        <v>0</v>
      </c>
      <c r="J8055">
        <f t="shared" si="1007"/>
        <v>0</v>
      </c>
      <c r="K8055">
        <f>J8055*Weighting!$W$15</f>
        <v>0</v>
      </c>
      <c r="M8055" s="14"/>
    </row>
    <row r="8056" spans="1:13" x14ac:dyDescent="0.55000000000000004">
      <c r="A8056" s="32" t="str">
        <f>IF(Weighting!$P$16&gt;0,B8056,"")</f>
        <v/>
      </c>
      <c r="B8056" t="e">
        <f>Weighting!$C$16</f>
        <v>#DIV/0!</v>
      </c>
      <c r="C8056" t="e">
        <f>Weighting!$F$16</f>
        <v>#NUM!</v>
      </c>
      <c r="D8056" t="e">
        <f>IF(C8056=1,'Data Transformation'!$G$3+0.5*'Data Transformation'!$W$25,IF(C8057=1,D8057-'Data Transformation'!$W$25,FALSE))</f>
        <v>#NUM!</v>
      </c>
      <c r="E8056">
        <f t="array" ref="E8056">IF(ISLOGICAL(D8056),"",FREQUENCY(IF('Data Transformation'!$B$425:$B$8425='Bin Analysis'!$B8043,'Data Transformation'!$G$425:$G$8425),D8056))</f>
        <v>2001</v>
      </c>
      <c r="F8056">
        <f t="shared" si="1005"/>
        <v>0</v>
      </c>
      <c r="G8056">
        <f>Weighting!$H$16</f>
        <v>0</v>
      </c>
      <c r="H8056">
        <f t="array" ref="H8056">FREQUENCY(IF('Data Transformation'!$B$4:$B$8425=B8043,'Data Transformation'!$G$4:$G$8425),'Bin Analysis'!$B8056)</f>
        <v>2073</v>
      </c>
      <c r="I8056">
        <f t="shared" si="1006"/>
        <v>0</v>
      </c>
      <c r="J8056">
        <f t="shared" si="1007"/>
        <v>0</v>
      </c>
      <c r="K8056">
        <f>J8056*Weighting!$W$16</f>
        <v>0</v>
      </c>
      <c r="M8056" s="14"/>
    </row>
    <row r="8057" spans="1:13" x14ac:dyDescent="0.55000000000000004">
      <c r="A8057" s="32" t="str">
        <f>IF(Weighting!$P$17&gt;0,B8057,"")</f>
        <v/>
      </c>
      <c r="B8057" t="e">
        <f>Weighting!$C$17</f>
        <v>#DIV/0!</v>
      </c>
      <c r="C8057" t="e">
        <f>Weighting!$F$17</f>
        <v>#NUM!</v>
      </c>
      <c r="D8057" t="e">
        <f>IF(C8057=1,'Data Transformation'!$G$3+0.5*'Data Transformation'!$W$25,IF(C8058=1,D8058-'Data Transformation'!$W$25,FALSE))</f>
        <v>#NUM!</v>
      </c>
      <c r="E8057">
        <f t="array" ref="E8057">IF(ISLOGICAL(D8057),"",FREQUENCY(IF('Data Transformation'!$B$425:$B$8425='Bin Analysis'!$B8043,'Data Transformation'!$G$425:$G$8425),D8057))</f>
        <v>2001</v>
      </c>
      <c r="F8057">
        <f t="shared" si="1005"/>
        <v>0</v>
      </c>
      <c r="G8057">
        <f>Weighting!$H$17</f>
        <v>0</v>
      </c>
      <c r="H8057">
        <f t="array" ref="H8057">FREQUENCY(IF('Data Transformation'!$B$4:$B$8425=B8043,'Data Transformation'!$G$4:$G$8425),'Bin Analysis'!$B8057)</f>
        <v>2073</v>
      </c>
      <c r="I8057">
        <f t="shared" si="1006"/>
        <v>0</v>
      </c>
      <c r="J8057">
        <f t="shared" si="1007"/>
        <v>0</v>
      </c>
      <c r="K8057">
        <f>J8057*Weighting!$W$17</f>
        <v>0</v>
      </c>
      <c r="M8057" s="14"/>
    </row>
    <row r="8058" spans="1:13" x14ac:dyDescent="0.55000000000000004">
      <c r="A8058" s="32" t="str">
        <f>IF(Weighting!$P$18&gt;0,B8058,"")</f>
        <v/>
      </c>
      <c r="B8058" t="e">
        <f>Weighting!$C$18</f>
        <v>#DIV/0!</v>
      </c>
      <c r="C8058" t="e">
        <f>Weighting!$F$18</f>
        <v>#NUM!</v>
      </c>
      <c r="D8058" t="e">
        <f>IF(C8058=1,'Data Transformation'!$G$3+0.5*'Data Transformation'!$W$25,IF(C8059=1,D8059-'Data Transformation'!$W$25,FALSE))</f>
        <v>#NUM!</v>
      </c>
      <c r="E8058">
        <f t="array" ref="E8058">IF(ISLOGICAL(D8058),"",FREQUENCY(IF('Data Transformation'!$B$425:$B$8425='Bin Analysis'!$B8043,'Data Transformation'!$G$425:$G$8425),D8058))</f>
        <v>2001</v>
      </c>
      <c r="F8058">
        <f t="shared" si="1005"/>
        <v>0</v>
      </c>
      <c r="G8058">
        <f>Weighting!$H$18</f>
        <v>0</v>
      </c>
      <c r="H8058">
        <f t="array" ref="H8058">FREQUENCY(IF('Data Transformation'!$B$4:$B$8425=B8043,'Data Transformation'!$G$4:$G$8425),'Bin Analysis'!$B8058)</f>
        <v>2073</v>
      </c>
      <c r="I8058">
        <f t="shared" si="1006"/>
        <v>0</v>
      </c>
      <c r="J8058">
        <f t="shared" si="1007"/>
        <v>0</v>
      </c>
      <c r="K8058">
        <f>J8058*Weighting!$W$18</f>
        <v>0</v>
      </c>
      <c r="M8058" s="14"/>
    </row>
    <row r="8059" spans="1:13" x14ac:dyDescent="0.55000000000000004">
      <c r="A8059" s="32" t="str">
        <f>IF(Weighting!$P$19&gt;0,B8059,"")</f>
        <v/>
      </c>
      <c r="B8059" t="e">
        <f>Weighting!$C$19</f>
        <v>#DIV/0!</v>
      </c>
      <c r="C8059" t="e">
        <f>Weighting!$F$19</f>
        <v>#NUM!</v>
      </c>
      <c r="D8059" t="e">
        <f>IF(C8059=1,'Data Transformation'!$G$3+0.5*'Data Transformation'!$W$25,IF(C8060=1,D8060-'Data Transformation'!$W$25,FALSE))</f>
        <v>#NUM!</v>
      </c>
      <c r="E8059">
        <f t="array" ref="E8059">IF(ISLOGICAL(D8059),"",FREQUENCY(IF('Data Transformation'!$B$425:$B$8425='Bin Analysis'!$B8043,'Data Transformation'!$G$425:$G$8425),D8059))</f>
        <v>2001</v>
      </c>
      <c r="F8059">
        <f t="shared" si="1005"/>
        <v>0</v>
      </c>
      <c r="G8059">
        <f>Weighting!$H$19</f>
        <v>0</v>
      </c>
      <c r="H8059">
        <f t="array" ref="H8059">FREQUENCY(IF('Data Transformation'!$B$4:$B$8425=B8043,'Data Transformation'!$G$4:$G$8425),'Bin Analysis'!$B8059)</f>
        <v>2073</v>
      </c>
      <c r="I8059">
        <f t="shared" si="1006"/>
        <v>0</v>
      </c>
      <c r="J8059">
        <f t="shared" si="1007"/>
        <v>0</v>
      </c>
      <c r="K8059">
        <f>J8059*Weighting!$W$19</f>
        <v>0</v>
      </c>
      <c r="M8059" s="14"/>
    </row>
    <row r="8060" spans="1:13" x14ac:dyDescent="0.55000000000000004">
      <c r="A8060" s="32" t="str">
        <f>IF(Weighting!$P$20&gt;0,B8060,"")</f>
        <v/>
      </c>
      <c r="B8060" t="e">
        <f>Weighting!$C$20</f>
        <v>#DIV/0!</v>
      </c>
      <c r="C8060" t="e">
        <f>Weighting!$F$20</f>
        <v>#NUM!</v>
      </c>
      <c r="D8060" t="e">
        <f>IF(C8060=1,'Data Transformation'!$G$3+0.5*'Data Transformation'!$W$25,IF(C8061=1,D8061-'Data Transformation'!$W$25,FALSE))</f>
        <v>#NUM!</v>
      </c>
      <c r="E8060">
        <f t="array" ref="E8060">IF(ISLOGICAL(D8060),"",FREQUENCY(IF('Data Transformation'!$B$425:$B$8425='Bin Analysis'!$B8043,'Data Transformation'!$G$425:$G$8425),D8060))</f>
        <v>2001</v>
      </c>
      <c r="F8060">
        <f t="shared" si="1005"/>
        <v>0</v>
      </c>
      <c r="G8060">
        <f>Weighting!$H$20</f>
        <v>0</v>
      </c>
      <c r="H8060">
        <f t="array" ref="H8060">FREQUENCY(IF('Data Transformation'!$B$4:$B$8425=B8043,'Data Transformation'!$G$4:$G$8425),'Bin Analysis'!$B8060)</f>
        <v>2073</v>
      </c>
      <c r="I8060">
        <f t="shared" si="1006"/>
        <v>0</v>
      </c>
      <c r="J8060">
        <f t="shared" si="1007"/>
        <v>0</v>
      </c>
      <c r="K8060">
        <f>J8060*Weighting!$W$20</f>
        <v>0</v>
      </c>
      <c r="M8060" s="14"/>
    </row>
    <row r="8061" spans="1:13" x14ac:dyDescent="0.55000000000000004">
      <c r="A8061" s="32" t="str">
        <f>IF(Weighting!$P$21&gt;0,B8061,"")</f>
        <v/>
      </c>
      <c r="B8061" t="e">
        <f>Weighting!$C$21</f>
        <v>#DIV/0!</v>
      </c>
      <c r="C8061" t="e">
        <f>Weighting!$F$21</f>
        <v>#NUM!</v>
      </c>
      <c r="D8061" t="e">
        <f>IF(C8061=1,'Data Transformation'!$G$3+0.5*'Data Transformation'!$W$25,IF(C8062=1,D8062-'Data Transformation'!$W$25,FALSE))</f>
        <v>#NUM!</v>
      </c>
      <c r="E8061">
        <f t="array" ref="E8061">IF(ISLOGICAL(D8061),"",FREQUENCY(IF('Data Transformation'!$B$425:$B$8425='Bin Analysis'!$B8043,'Data Transformation'!$G$425:$G$8425),D8061))</f>
        <v>2001</v>
      </c>
      <c r="F8061">
        <f t="shared" si="1005"/>
        <v>0</v>
      </c>
      <c r="G8061">
        <f>Weighting!$H$21</f>
        <v>0</v>
      </c>
      <c r="H8061">
        <f t="array" ref="H8061">FREQUENCY(IF('Data Transformation'!$B$4:$B$8425=B8043,'Data Transformation'!$G$4:$G$8425),'Bin Analysis'!$B8061)</f>
        <v>2073</v>
      </c>
      <c r="I8061">
        <f t="shared" si="1006"/>
        <v>0</v>
      </c>
      <c r="J8061">
        <f t="shared" si="1007"/>
        <v>0</v>
      </c>
      <c r="K8061">
        <f>J8061*Weighting!$W$21</f>
        <v>0</v>
      </c>
      <c r="M8061" s="14"/>
    </row>
    <row r="8062" spans="1:13" x14ac:dyDescent="0.55000000000000004">
      <c r="A8062" s="32" t="str">
        <f>IF(Weighting!$P$22&gt;0,B8062,"")</f>
        <v/>
      </c>
      <c r="B8062" t="e">
        <f>Weighting!$C$22</f>
        <v>#DIV/0!</v>
      </c>
      <c r="C8062" t="e">
        <f>Weighting!$F$22</f>
        <v>#NUM!</v>
      </c>
      <c r="D8062" t="e">
        <f>IF(C8062=1,'Data Transformation'!$G$3+0.5*'Data Transformation'!$W$25,IF(C8063=1,D8063-'Data Transformation'!$W$25,FALSE))</f>
        <v>#NUM!</v>
      </c>
      <c r="E8062">
        <f t="array" ref="E8062">IF(ISLOGICAL(D8062),"",FREQUENCY(IF('Data Transformation'!$B$425:$B$8425='Bin Analysis'!$B8043,'Data Transformation'!$G$425:$G$8425),D8062))</f>
        <v>2001</v>
      </c>
      <c r="F8062">
        <f t="shared" si="1005"/>
        <v>0</v>
      </c>
      <c r="G8062">
        <f>Weighting!$H$22</f>
        <v>0</v>
      </c>
      <c r="H8062">
        <f t="array" ref="H8062">FREQUENCY(IF('Data Transformation'!$B$4:$B$8425=B8043,'Data Transformation'!$G$4:$G$8425),'Bin Analysis'!$B8062)</f>
        <v>2073</v>
      </c>
      <c r="I8062">
        <f t="shared" si="1006"/>
        <v>0</v>
      </c>
      <c r="J8062">
        <f t="shared" si="1007"/>
        <v>0</v>
      </c>
      <c r="K8062">
        <f>J8062*Weighting!$W$22</f>
        <v>0</v>
      </c>
      <c r="M8062" s="14"/>
    </row>
    <row r="8063" spans="1:13" x14ac:dyDescent="0.55000000000000004">
      <c r="A8063" s="32" t="str">
        <f>IF(Weighting!$P$23&gt;0,B8063,"")</f>
        <v/>
      </c>
      <c r="B8063" t="e">
        <f>Weighting!$C$23</f>
        <v>#DIV/0!</v>
      </c>
      <c r="C8063" t="e">
        <f>Weighting!$F$23</f>
        <v>#NUM!</v>
      </c>
      <c r="D8063" t="e">
        <f>IF(C8063=1,'Data Transformation'!$G$3+0.5*'Data Transformation'!$W$25,IF(C8064=1,D8064-'Data Transformation'!$W$25,FALSE))</f>
        <v>#NUM!</v>
      </c>
      <c r="E8063">
        <f t="array" ref="E8063">IF(ISLOGICAL(D8063),"",FREQUENCY(IF('Data Transformation'!$B$425:$B$8425='Bin Analysis'!$B8043,'Data Transformation'!$G$425:$G$8425),D8063))</f>
        <v>2001</v>
      </c>
      <c r="F8063">
        <f t="shared" si="1005"/>
        <v>0</v>
      </c>
      <c r="G8063">
        <f>Weighting!$H$23</f>
        <v>0</v>
      </c>
      <c r="H8063">
        <f t="array" ref="H8063">FREQUENCY(IF('Data Transformation'!$B$4:$B$8425=B8043,'Data Transformation'!$G$4:$G$8425),'Bin Analysis'!$B8063)</f>
        <v>2073</v>
      </c>
      <c r="I8063">
        <f t="shared" si="1006"/>
        <v>0</v>
      </c>
      <c r="J8063">
        <f t="shared" si="1007"/>
        <v>0</v>
      </c>
      <c r="K8063">
        <f>J8063*Weighting!$W$23</f>
        <v>0</v>
      </c>
      <c r="M8063" s="14"/>
    </row>
    <row r="8064" spans="1:13" x14ac:dyDescent="0.55000000000000004">
      <c r="A8064" s="32" t="str">
        <f>IF(Weighting!$P$24&gt;0,B8064,"")</f>
        <v/>
      </c>
      <c r="B8064" t="e">
        <f>Weighting!$C$24</f>
        <v>#DIV/0!</v>
      </c>
      <c r="C8064" t="e">
        <f>Weighting!$F$24</f>
        <v>#NUM!</v>
      </c>
      <c r="D8064" t="e">
        <f>IF(C8064=1,'Data Transformation'!$G$3+0.5*'Data Transformation'!$W$25,IF(C8065=1,D8065-'Data Transformation'!$W$25,FALSE))</f>
        <v>#NUM!</v>
      </c>
      <c r="E8064">
        <f t="array" ref="E8064">IF(ISLOGICAL(D8064),"",FREQUENCY(IF('Data Transformation'!$B$425:$B$8425='Bin Analysis'!$B8043,'Data Transformation'!$G$425:$G$8425),D8064))</f>
        <v>2001</v>
      </c>
      <c r="F8064">
        <f t="shared" si="1005"/>
        <v>0</v>
      </c>
      <c r="G8064">
        <f>Weighting!$H$24</f>
        <v>0</v>
      </c>
      <c r="H8064">
        <f t="array" ref="H8064">FREQUENCY(IF('Data Transformation'!$B$4:$B$8425=B8043,'Data Transformation'!$G$4:$G$8425),'Bin Analysis'!$B8064)</f>
        <v>2073</v>
      </c>
      <c r="I8064">
        <f t="shared" si="1006"/>
        <v>0</v>
      </c>
      <c r="J8064">
        <f t="shared" si="1007"/>
        <v>0</v>
      </c>
      <c r="K8064">
        <f>J8064*Weighting!$W$24</f>
        <v>0</v>
      </c>
      <c r="M8064" s="14"/>
    </row>
    <row r="8065" spans="1:25" x14ac:dyDescent="0.55000000000000004">
      <c r="A8065" s="32" t="str">
        <f>IF(Weighting!$P$25&gt;0,B8065,"")</f>
        <v/>
      </c>
      <c r="B8065" t="e">
        <f>Weighting!$C$25</f>
        <v>#DIV/0!</v>
      </c>
      <c r="C8065" t="e">
        <f>Weighting!$F$25</f>
        <v>#NUM!</v>
      </c>
      <c r="D8065" t="e">
        <f>IF(C8065=1,'Data Transformation'!$G$3+0.5*'Data Transformation'!$W$25,IF(C8066=1,D8066-'Data Transformation'!$W$25,FALSE))</f>
        <v>#NUM!</v>
      </c>
      <c r="E8065">
        <f t="array" ref="E8065">IF(ISLOGICAL(D8065),"",FREQUENCY(IF('Data Transformation'!$B$425:$B$8425='Bin Analysis'!$B8043,'Data Transformation'!$G$425:$G$8425),D8065))</f>
        <v>2001</v>
      </c>
      <c r="F8065">
        <f t="shared" si="1005"/>
        <v>0</v>
      </c>
      <c r="G8065">
        <f>Weighting!$H$25</f>
        <v>0</v>
      </c>
      <c r="H8065">
        <f t="array" ref="H8065">FREQUENCY(IF('Data Transformation'!$B$4:$B$8425=B8043,'Data Transformation'!$G$4:$G$8425),'Bin Analysis'!$B8065)</f>
        <v>2073</v>
      </c>
      <c r="I8065">
        <f t="shared" si="1006"/>
        <v>0</v>
      </c>
      <c r="J8065">
        <f t="shared" si="1007"/>
        <v>0</v>
      </c>
      <c r="K8065">
        <f>J8065*Weighting!$W$25</f>
        <v>0</v>
      </c>
      <c r="M8065" s="14"/>
    </row>
    <row r="8066" spans="1:25" x14ac:dyDescent="0.55000000000000004">
      <c r="O8066"/>
      <c r="P8066"/>
      <c r="Q8066"/>
      <c r="R8066"/>
    </row>
    <row r="8067" spans="1:25" ht="23.35" x14ac:dyDescent="0.8">
      <c r="A8067" s="21" t="s">
        <v>0</v>
      </c>
      <c r="B8067" s="21" t="str">
        <f>IFERROR(VLOOKUP(C8067,'Data Transformation'!$L$6:$M$426,2,FALSE),"")</f>
        <v/>
      </c>
      <c r="C8067" s="21">
        <f>C8043+1</f>
        <v>336</v>
      </c>
      <c r="D8067" s="21"/>
      <c r="E8067" s="21"/>
      <c r="F8067" s="21"/>
      <c r="G8067" s="21"/>
      <c r="H8067" s="22"/>
      <c r="I8067" s="22"/>
      <c r="J8067" s="22"/>
      <c r="K8067" s="21"/>
      <c r="L8067" s="21" t="str">
        <f>B8067</f>
        <v/>
      </c>
      <c r="M8067" s="23" t="e">
        <f>INDEX('Data Transformation'!$O$4:$O$424,MATCH($B8067,'Data Transformation'!$M$4:$M$424,0),MATCH($M$2,'Data Transformation'!$O$3,0))</f>
        <v>#N/A</v>
      </c>
      <c r="N8067" s="27" t="e">
        <f>IF('Input and Summary Results'!$J$16="minimum",'Bin Analysis'!X8068/(M8067-1),'Bin Analysis'!Y8067/('Bin Analysis'!M8067-1))</f>
        <v>#N/A</v>
      </c>
      <c r="O8067" s="27" t="e">
        <f>IF(M8067=FALSE,NA(),(VLOOKUP(1,C8070:K8089,4,FALSE))/(M8067-1))</f>
        <v>#N/A</v>
      </c>
      <c r="P8067" s="27" t="e">
        <f>IF(M8067=FALSE,NA(),SUM(J8070:J8089)/Weighting!$S$5)</f>
        <v>#N/A</v>
      </c>
      <c r="Q8067" s="27" t="e">
        <f>IF(M8067=FALSE,NA(),SUM(K8070:K8089)/Weighting!$S$6)</f>
        <v>#N/A</v>
      </c>
      <c r="R8067" s="27" t="e">
        <f>IF(M8067=FALSE,NA(),(VLOOKUP(1,G8070:K8089,3,FALSE))/(M8067-1))</f>
        <v>#N/A</v>
      </c>
      <c r="S8067" s="22" t="e">
        <f>IF(M8067=FALSE,NA(),IF(SUM(J8070:J8089)=2,"yes","no"))</f>
        <v>#N/A</v>
      </c>
      <c r="X8067" s="2" cm="2">
        <f t="array" ref="X8067:X8068">FREQUENCY(IF('Data Transformation'!$B$425:$B$6424='Bin Analysis'!L8067,'Data Transformation'!$G$425:$G$6424),'Data Transformation'!$U$11)</f>
        <v>0</v>
      </c>
      <c r="Y8067" s="2" cm="2">
        <f t="array" ref="Y8067:Y8068">FREQUENCY(IF('Data Transformation'!$B$425:$B$6424='Bin Analysis'!L8067,'Data Transformation'!$G$425:$G$6424),'Data Transformation'!$U$12)</f>
        <v>0</v>
      </c>
    </row>
    <row r="8068" spans="1:25" x14ac:dyDescent="0.55000000000000004">
      <c r="A8068" s="14" t="s">
        <v>67</v>
      </c>
      <c r="B8068" t="s">
        <v>47</v>
      </c>
      <c r="C8068" t="s">
        <v>5</v>
      </c>
      <c r="D8068" t="s">
        <v>100</v>
      </c>
      <c r="E8068" t="s">
        <v>101</v>
      </c>
      <c r="F8068" t="s">
        <v>102</v>
      </c>
      <c r="G8068" t="s">
        <v>70</v>
      </c>
      <c r="H8068" t="s">
        <v>31</v>
      </c>
      <c r="I8068" t="s">
        <v>32</v>
      </c>
      <c r="J8068" t="s">
        <v>46</v>
      </c>
      <c r="K8068" s="14" t="s">
        <v>45</v>
      </c>
      <c r="M8068" s="14"/>
      <c r="X8068" s="2">
        <v>0</v>
      </c>
      <c r="Y8068" s="2">
        <v>0</v>
      </c>
    </row>
    <row r="8069" spans="1:25" x14ac:dyDescent="0.55000000000000004">
      <c r="A8069" s="32"/>
      <c r="D8069" t="e">
        <f>IF(C8069=1,'Data Transformation'!$G$3+0.5*'Data Transformation'!$W$25,IF(C8070=1,D8070-'Data Transformation'!$W$25,FALSE))</f>
        <v>#NUM!</v>
      </c>
      <c r="E8069">
        <f t="array" ref="E8069">IF(ISLOGICAL(D8069),"",FREQUENCY(IF('Data Transformation'!$B$425:$B$8425='Bin Analysis'!$B8067,'Data Transformation'!$G$425:$G$8425),D8069))</f>
        <v>2001</v>
      </c>
      <c r="F8069" t="e">
        <f>IF(ISLOGICAL(D8069),"",E8069-E8068)</f>
        <v>#VALUE!</v>
      </c>
      <c r="M8069" s="14"/>
    </row>
    <row r="8070" spans="1:25" x14ac:dyDescent="0.55000000000000004">
      <c r="A8070" s="32" t="e">
        <f>IF(Weighting!$P$6&gt;0,B8070,"")</f>
        <v>#NUM!</v>
      </c>
      <c r="B8070" t="e">
        <f>Weighting!$C$6</f>
        <v>#DIV/0!</v>
      </c>
      <c r="C8070" t="e">
        <f>Weighting!$F$6</f>
        <v>#NUM!</v>
      </c>
      <c r="D8070" t="e">
        <f>IF(C8070=1,'Data Transformation'!$G$3+0.5*'Data Transformation'!$W$25,IF(C8071=1,D8071-'Data Transformation'!$W$25,FALSE))</f>
        <v>#NUM!</v>
      </c>
      <c r="E8070">
        <f t="array" ref="E8070">IF(ISLOGICAL(D8070),"",FREQUENCY(IF('Data Transformation'!$B$425:$B$8425='Bin Analysis'!$B8067,'Data Transformation'!$G$425:$G$8425),D8070))</f>
        <v>2001</v>
      </c>
      <c r="F8070">
        <f>IF(ISLOGICAL(D8070),"",E8070-E8069)</f>
        <v>0</v>
      </c>
      <c r="G8070">
        <f>Weighting!$H$6</f>
        <v>1</v>
      </c>
      <c r="H8070">
        <f t="array" ref="H8070">FREQUENCY(IF('Data Transformation'!$B$4:$B$8425=B8067,'Data Transformation'!$G$4:$G$8425),'Bin Analysis'!$B8070)</f>
        <v>2073</v>
      </c>
      <c r="I8070">
        <f>H8070-H8069</f>
        <v>2073</v>
      </c>
      <c r="J8070">
        <f>IF(I8070=0,0,1)</f>
        <v>1</v>
      </c>
      <c r="K8070" t="e">
        <f>J8070*Weighting!$W$6</f>
        <v>#NUM!</v>
      </c>
      <c r="M8070" s="14"/>
    </row>
    <row r="8071" spans="1:25" x14ac:dyDescent="0.55000000000000004">
      <c r="A8071" s="32" t="str">
        <f>IF(Weighting!$P$7&gt;0,B8071,"")</f>
        <v/>
      </c>
      <c r="B8071" t="e">
        <f>Weighting!$C$7</f>
        <v>#DIV/0!</v>
      </c>
      <c r="C8071" t="e">
        <f>Weighting!$F$7</f>
        <v>#NUM!</v>
      </c>
      <c r="D8071" t="e">
        <f>IF(C8071=1,'Data Transformation'!$G$3+0.5*'Data Transformation'!$W$25,IF(C8072=1,D8072-'Data Transformation'!$W$25,FALSE))</f>
        <v>#NUM!</v>
      </c>
      <c r="E8071">
        <f t="array" ref="E8071">IF(ISLOGICAL(D8071),"",FREQUENCY(IF('Data Transformation'!$B$425:$B$8425='Bin Analysis'!$B8067,'Data Transformation'!$G$425:$G$8425),D8071))</f>
        <v>2001</v>
      </c>
      <c r="F8071">
        <f t="shared" ref="F8071:F8089" si="1008">IF(ISLOGICAL(D8071),"",E8071-E8070)</f>
        <v>0</v>
      </c>
      <c r="G8071">
        <f>Weighting!$H$7</f>
        <v>0</v>
      </c>
      <c r="H8071">
        <f t="array" ref="H8071">FREQUENCY(IF('Data Transformation'!$B$4:$B$8425=B8067,'Data Transformation'!$G$4:$G$8425),'Bin Analysis'!$B8071)</f>
        <v>2073</v>
      </c>
      <c r="I8071">
        <f t="shared" ref="I8071:I8089" si="1009">H8071-H8070</f>
        <v>0</v>
      </c>
      <c r="J8071">
        <f>IF(I8071=0,0,1)</f>
        <v>0</v>
      </c>
      <c r="K8071">
        <f>J8071*Weighting!$W$7</f>
        <v>0</v>
      </c>
      <c r="M8071" s="14"/>
    </row>
    <row r="8072" spans="1:25" x14ac:dyDescent="0.55000000000000004">
      <c r="A8072" s="32" t="str">
        <f>IF(Weighting!$P$8&gt;0,B8072,"")</f>
        <v/>
      </c>
      <c r="B8072" t="e">
        <f>Weighting!$C$8</f>
        <v>#DIV/0!</v>
      </c>
      <c r="C8072" t="e">
        <f>Weighting!$F$8</f>
        <v>#NUM!</v>
      </c>
      <c r="D8072" t="e">
        <f>IF(C8072=1,'Data Transformation'!$G$3+0.5*'Data Transformation'!$W$25,IF(C8073=1,D8073-'Data Transformation'!$W$25,FALSE))</f>
        <v>#NUM!</v>
      </c>
      <c r="E8072">
        <f t="array" ref="E8072">IF(ISLOGICAL(D8072),"",FREQUENCY(IF('Data Transformation'!$B$425:$B$8425='Bin Analysis'!$B8067,'Data Transformation'!$G$425:$G$8425),D8072))</f>
        <v>2001</v>
      </c>
      <c r="F8072">
        <f t="shared" si="1008"/>
        <v>0</v>
      </c>
      <c r="G8072">
        <f>Weighting!$H$8</f>
        <v>0</v>
      </c>
      <c r="H8072">
        <f t="array" ref="H8072">FREQUENCY(IF('Data Transformation'!$B$4:$B$8425=B8067,'Data Transformation'!$G$4:$G$8425),'Bin Analysis'!$B8072)</f>
        <v>2073</v>
      </c>
      <c r="I8072">
        <f t="shared" si="1009"/>
        <v>0</v>
      </c>
      <c r="J8072">
        <f t="shared" ref="J8072:J8089" si="1010">IF(I8072=0,0,1)</f>
        <v>0</v>
      </c>
      <c r="K8072">
        <f>J8072*Weighting!$W$8</f>
        <v>0</v>
      </c>
      <c r="M8072" s="14"/>
    </row>
    <row r="8073" spans="1:25" x14ac:dyDescent="0.55000000000000004">
      <c r="A8073" s="32" t="str">
        <f>IF(Weighting!$P$9&gt;0,B8073,"")</f>
        <v/>
      </c>
      <c r="B8073" s="50" t="e">
        <f>Weighting!$C$9</f>
        <v>#DIV/0!</v>
      </c>
      <c r="C8073" t="e">
        <f>Weighting!$F$9</f>
        <v>#NUM!</v>
      </c>
      <c r="D8073" t="e">
        <f>IF(C8073=1,'Data Transformation'!$G$3+0.5*'Data Transformation'!$W$25,IF(C8074=1,D8074-'Data Transformation'!$W$25,FALSE))</f>
        <v>#NUM!</v>
      </c>
      <c r="E8073">
        <f t="array" ref="E8073">IF(ISLOGICAL(D8073),"",FREQUENCY(IF('Data Transformation'!$B$425:$B$8425='Bin Analysis'!$B8067,'Data Transformation'!$G$425:$G$8425),D8073))</f>
        <v>2001</v>
      </c>
      <c r="F8073">
        <f t="shared" si="1008"/>
        <v>0</v>
      </c>
      <c r="G8073">
        <f>Weighting!$H$9</f>
        <v>0</v>
      </c>
      <c r="H8073">
        <f t="array" ref="H8073">FREQUENCY(IF('Data Transformation'!$B$4:$B$8425=B8067,'Data Transformation'!$G$4:$G$8425),'Bin Analysis'!$B8073)</f>
        <v>2073</v>
      </c>
      <c r="I8073">
        <f t="shared" si="1009"/>
        <v>0</v>
      </c>
      <c r="J8073">
        <f t="shared" si="1010"/>
        <v>0</v>
      </c>
      <c r="K8073">
        <f>J8073*Weighting!$W$9</f>
        <v>0</v>
      </c>
      <c r="M8073" s="14"/>
    </row>
    <row r="8074" spans="1:25" x14ac:dyDescent="0.55000000000000004">
      <c r="A8074" s="32" t="str">
        <f>IF(Weighting!$P$10&gt;0,B8074,"")</f>
        <v/>
      </c>
      <c r="B8074" t="e">
        <f>Weighting!$C$10</f>
        <v>#DIV/0!</v>
      </c>
      <c r="C8074" t="e">
        <f>Weighting!$F$10</f>
        <v>#NUM!</v>
      </c>
      <c r="D8074" t="e">
        <f>IF(C8074=1,'Data Transformation'!$G$3+0.5*'Data Transformation'!$W$25,IF(C8075=1,D8075-'Data Transformation'!$W$25,FALSE))</f>
        <v>#NUM!</v>
      </c>
      <c r="E8074">
        <f t="array" ref="E8074">IF(ISLOGICAL(D8074),"",FREQUENCY(IF('Data Transformation'!$B$425:$B$8425='Bin Analysis'!$B8067,'Data Transformation'!$G$425:$G$8425),D8074))</f>
        <v>2001</v>
      </c>
      <c r="F8074">
        <f t="shared" si="1008"/>
        <v>0</v>
      </c>
      <c r="G8074">
        <f>Weighting!$H$10</f>
        <v>0</v>
      </c>
      <c r="H8074">
        <f t="array" ref="H8074">FREQUENCY(IF('Data Transformation'!$B$4:$B$8425=B8067,'Data Transformation'!$G$4:$G$8425),'Bin Analysis'!$B8074)</f>
        <v>2073</v>
      </c>
      <c r="I8074">
        <f t="shared" si="1009"/>
        <v>0</v>
      </c>
      <c r="J8074">
        <f t="shared" si="1010"/>
        <v>0</v>
      </c>
      <c r="K8074">
        <f>J8074*Weighting!$W$10</f>
        <v>0</v>
      </c>
      <c r="M8074" s="14"/>
    </row>
    <row r="8075" spans="1:25" x14ac:dyDescent="0.55000000000000004">
      <c r="A8075" s="32" t="str">
        <f>IF(Weighting!$P$11&gt;0,B8075,"")</f>
        <v/>
      </c>
      <c r="B8075" t="e">
        <f>Weighting!$C$11</f>
        <v>#DIV/0!</v>
      </c>
      <c r="C8075" t="e">
        <f>Weighting!$F$11</f>
        <v>#NUM!</v>
      </c>
      <c r="D8075" t="e">
        <f>IF(C8075=1,'Data Transformation'!$G$3+0.5*'Data Transformation'!$W$25,IF(C8076=1,D8076-'Data Transformation'!$W$25,FALSE))</f>
        <v>#NUM!</v>
      </c>
      <c r="E8075">
        <f t="array" ref="E8075">IF(ISLOGICAL(D8075),"",FREQUENCY(IF('Data Transformation'!$B$425:$B$8425='Bin Analysis'!$B8067,'Data Transformation'!$G$425:$G$8425),D8075))</f>
        <v>2001</v>
      </c>
      <c r="F8075">
        <f t="shared" si="1008"/>
        <v>0</v>
      </c>
      <c r="G8075">
        <f>Weighting!$H$11</f>
        <v>0</v>
      </c>
      <c r="H8075">
        <f t="array" ref="H8075">FREQUENCY(IF('Data Transformation'!$B$4:$B$8425=B8067,'Data Transformation'!$G$4:$G$8425),'Bin Analysis'!$B8075)</f>
        <v>2073</v>
      </c>
      <c r="I8075">
        <f t="shared" si="1009"/>
        <v>0</v>
      </c>
      <c r="J8075">
        <f t="shared" si="1010"/>
        <v>0</v>
      </c>
      <c r="K8075">
        <f>J8075*Weighting!$W$11</f>
        <v>0</v>
      </c>
      <c r="M8075" s="14"/>
    </row>
    <row r="8076" spans="1:25" x14ac:dyDescent="0.55000000000000004">
      <c r="A8076" s="32" t="str">
        <f>IF(Weighting!$P$12&gt;0,B8076,"")</f>
        <v/>
      </c>
      <c r="B8076" t="e">
        <f>Weighting!$C$12</f>
        <v>#DIV/0!</v>
      </c>
      <c r="C8076" t="e">
        <f>Weighting!$F$12</f>
        <v>#NUM!</v>
      </c>
      <c r="D8076" t="e">
        <f>IF(C8076=1,'Data Transformation'!$G$3+0.5*'Data Transformation'!$W$25,IF(C8077=1,D8077-'Data Transformation'!$W$25,FALSE))</f>
        <v>#NUM!</v>
      </c>
      <c r="E8076">
        <f t="array" ref="E8076">IF(ISLOGICAL(D8076),"",FREQUENCY(IF('Data Transformation'!$B$425:$B$8425='Bin Analysis'!$B8067,'Data Transformation'!$G$425:$G$8425),D8076))</f>
        <v>2001</v>
      </c>
      <c r="F8076">
        <f t="shared" si="1008"/>
        <v>0</v>
      </c>
      <c r="G8076">
        <f>Weighting!$H$12</f>
        <v>0</v>
      </c>
      <c r="H8076">
        <f t="array" ref="H8076">FREQUENCY(IF('Data Transformation'!$B$4:$B$8425=B8067,'Data Transformation'!$G$4:$G$8425),'Bin Analysis'!$B8076)</f>
        <v>2073</v>
      </c>
      <c r="I8076">
        <f t="shared" si="1009"/>
        <v>0</v>
      </c>
      <c r="J8076">
        <f t="shared" si="1010"/>
        <v>0</v>
      </c>
      <c r="K8076">
        <f>J8076*Weighting!$W$12</f>
        <v>0</v>
      </c>
      <c r="M8076" s="14"/>
    </row>
    <row r="8077" spans="1:25" x14ac:dyDescent="0.55000000000000004">
      <c r="A8077" s="32" t="str">
        <f>IF(Weighting!$P$13&gt;0,B8077,"")</f>
        <v/>
      </c>
      <c r="B8077" t="e">
        <f>Weighting!$C$13</f>
        <v>#DIV/0!</v>
      </c>
      <c r="C8077" t="e">
        <f>Weighting!$F$13</f>
        <v>#NUM!</v>
      </c>
      <c r="D8077" t="e">
        <f>IF(C8077=1,'Data Transformation'!$G$3+0.5*'Data Transformation'!$W$25,IF(C8078=1,D8078-'Data Transformation'!$W$25,FALSE))</f>
        <v>#NUM!</v>
      </c>
      <c r="E8077">
        <f t="array" ref="E8077">IF(ISLOGICAL(D8077),"",FREQUENCY(IF('Data Transformation'!$B$425:$B$8425='Bin Analysis'!$B8067,'Data Transformation'!$G$425:$G$8425),D8077))</f>
        <v>2001</v>
      </c>
      <c r="F8077">
        <f t="shared" si="1008"/>
        <v>0</v>
      </c>
      <c r="G8077">
        <f>Weighting!$H$13</f>
        <v>0</v>
      </c>
      <c r="H8077">
        <f t="array" ref="H8077">FREQUENCY(IF('Data Transformation'!$B$4:$B$8425=B8067,'Data Transformation'!$G$4:$G$8425),'Bin Analysis'!$B8077)</f>
        <v>2073</v>
      </c>
      <c r="I8077">
        <f t="shared" si="1009"/>
        <v>0</v>
      </c>
      <c r="J8077">
        <f t="shared" si="1010"/>
        <v>0</v>
      </c>
      <c r="K8077">
        <f>J8077*Weighting!$W$13</f>
        <v>0</v>
      </c>
      <c r="M8077" s="14"/>
    </row>
    <row r="8078" spans="1:25" x14ac:dyDescent="0.55000000000000004">
      <c r="A8078" s="32" t="str">
        <f>IF(Weighting!$P$14&gt;0,B8078,"")</f>
        <v/>
      </c>
      <c r="B8078" t="e">
        <f>Weighting!$C$14</f>
        <v>#DIV/0!</v>
      </c>
      <c r="C8078" t="e">
        <f>Weighting!$F$14</f>
        <v>#NUM!</v>
      </c>
      <c r="D8078" t="e">
        <f>IF(C8078=1,'Data Transformation'!$G$3+0.5*'Data Transformation'!$W$25,IF(C8079=1,D8079-'Data Transformation'!$W$25,FALSE))</f>
        <v>#NUM!</v>
      </c>
      <c r="E8078">
        <f t="array" ref="E8078">IF(ISLOGICAL(D8078),"",FREQUENCY(IF('Data Transformation'!$B$425:$B$8425='Bin Analysis'!$B8067,'Data Transformation'!$G$425:$G$8425),D8078))</f>
        <v>2001</v>
      </c>
      <c r="F8078">
        <f t="shared" si="1008"/>
        <v>0</v>
      </c>
      <c r="G8078">
        <f>Weighting!$H$14</f>
        <v>0</v>
      </c>
      <c r="H8078">
        <f t="array" ref="H8078">FREQUENCY(IF('Data Transformation'!$B$4:$B$8425=B8067,'Data Transformation'!$G$4:$G$8425),'Bin Analysis'!$B8078)</f>
        <v>2073</v>
      </c>
      <c r="I8078">
        <f t="shared" si="1009"/>
        <v>0</v>
      </c>
      <c r="J8078">
        <f t="shared" si="1010"/>
        <v>0</v>
      </c>
      <c r="K8078">
        <f>J8078*Weighting!$W$14</f>
        <v>0</v>
      </c>
      <c r="M8078" s="14"/>
    </row>
    <row r="8079" spans="1:25" x14ac:dyDescent="0.55000000000000004">
      <c r="A8079" s="32" t="str">
        <f>IF(Weighting!$P$15&gt;0,B8079,"")</f>
        <v/>
      </c>
      <c r="B8079" t="e">
        <f>Weighting!$C$15</f>
        <v>#DIV/0!</v>
      </c>
      <c r="C8079" t="e">
        <f>Weighting!$F$15</f>
        <v>#NUM!</v>
      </c>
      <c r="D8079" t="e">
        <f>IF(C8079=1,'Data Transformation'!$G$3+0.5*'Data Transformation'!$W$25,IF(C8080=1,D8080-'Data Transformation'!$W$25,FALSE))</f>
        <v>#NUM!</v>
      </c>
      <c r="E8079">
        <f t="array" ref="E8079">IF(ISLOGICAL(D8079),"",FREQUENCY(IF('Data Transformation'!$B$425:$B$8425='Bin Analysis'!$B8067,'Data Transformation'!$G$425:$G$8425),D8079))</f>
        <v>2001</v>
      </c>
      <c r="F8079">
        <f t="shared" si="1008"/>
        <v>0</v>
      </c>
      <c r="G8079">
        <f>Weighting!$H$15</f>
        <v>0</v>
      </c>
      <c r="H8079">
        <f t="array" ref="H8079">FREQUENCY(IF('Data Transformation'!$B$4:$B$8425=B8067,'Data Transformation'!$G$4:$G$8425),'Bin Analysis'!$B8079)</f>
        <v>2073</v>
      </c>
      <c r="I8079">
        <f t="shared" si="1009"/>
        <v>0</v>
      </c>
      <c r="J8079">
        <f t="shared" si="1010"/>
        <v>0</v>
      </c>
      <c r="K8079">
        <f>J8079*Weighting!$W$15</f>
        <v>0</v>
      </c>
      <c r="M8079" s="14"/>
    </row>
    <row r="8080" spans="1:25" x14ac:dyDescent="0.55000000000000004">
      <c r="A8080" s="32" t="str">
        <f>IF(Weighting!$P$16&gt;0,B8080,"")</f>
        <v/>
      </c>
      <c r="B8080" t="e">
        <f>Weighting!$C$16</f>
        <v>#DIV/0!</v>
      </c>
      <c r="C8080" t="e">
        <f>Weighting!$F$16</f>
        <v>#NUM!</v>
      </c>
      <c r="D8080" t="e">
        <f>IF(C8080=1,'Data Transformation'!$G$3+0.5*'Data Transformation'!$W$25,IF(C8081=1,D8081-'Data Transformation'!$W$25,FALSE))</f>
        <v>#NUM!</v>
      </c>
      <c r="E8080">
        <f t="array" ref="E8080">IF(ISLOGICAL(D8080),"",FREQUENCY(IF('Data Transformation'!$B$425:$B$8425='Bin Analysis'!$B8067,'Data Transformation'!$G$425:$G$8425),D8080))</f>
        <v>2001</v>
      </c>
      <c r="F8080">
        <f t="shared" si="1008"/>
        <v>0</v>
      </c>
      <c r="G8080">
        <f>Weighting!$H$16</f>
        <v>0</v>
      </c>
      <c r="H8080">
        <f t="array" ref="H8080">FREQUENCY(IF('Data Transformation'!$B$4:$B$8425=B8067,'Data Transformation'!$G$4:$G$8425),'Bin Analysis'!$B8080)</f>
        <v>2073</v>
      </c>
      <c r="I8080">
        <f t="shared" si="1009"/>
        <v>0</v>
      </c>
      <c r="J8080">
        <f t="shared" si="1010"/>
        <v>0</v>
      </c>
      <c r="K8080">
        <f>J8080*Weighting!$W$16</f>
        <v>0</v>
      </c>
      <c r="M8080" s="14"/>
    </row>
    <row r="8081" spans="1:25" x14ac:dyDescent="0.55000000000000004">
      <c r="A8081" s="32" t="str">
        <f>IF(Weighting!$P$17&gt;0,B8081,"")</f>
        <v/>
      </c>
      <c r="B8081" t="e">
        <f>Weighting!$C$17</f>
        <v>#DIV/0!</v>
      </c>
      <c r="C8081" t="e">
        <f>Weighting!$F$17</f>
        <v>#NUM!</v>
      </c>
      <c r="D8081" t="e">
        <f>IF(C8081=1,'Data Transformation'!$G$3+0.5*'Data Transformation'!$W$25,IF(C8082=1,D8082-'Data Transformation'!$W$25,FALSE))</f>
        <v>#NUM!</v>
      </c>
      <c r="E8081">
        <f t="array" ref="E8081">IF(ISLOGICAL(D8081),"",FREQUENCY(IF('Data Transformation'!$B$425:$B$8425='Bin Analysis'!$B8067,'Data Transformation'!$G$425:$G$8425),D8081))</f>
        <v>2001</v>
      </c>
      <c r="F8081">
        <f t="shared" si="1008"/>
        <v>0</v>
      </c>
      <c r="G8081">
        <f>Weighting!$H$17</f>
        <v>0</v>
      </c>
      <c r="H8081">
        <f t="array" ref="H8081">FREQUENCY(IF('Data Transformation'!$B$4:$B$8425=B8067,'Data Transformation'!$G$4:$G$8425),'Bin Analysis'!$B8081)</f>
        <v>2073</v>
      </c>
      <c r="I8081">
        <f t="shared" si="1009"/>
        <v>0</v>
      </c>
      <c r="J8081">
        <f t="shared" si="1010"/>
        <v>0</v>
      </c>
      <c r="K8081">
        <f>J8081*Weighting!$W$17</f>
        <v>0</v>
      </c>
      <c r="M8081" s="14"/>
    </row>
    <row r="8082" spans="1:25" x14ac:dyDescent="0.55000000000000004">
      <c r="A8082" s="32" t="str">
        <f>IF(Weighting!$P$18&gt;0,B8082,"")</f>
        <v/>
      </c>
      <c r="B8082" t="e">
        <f>Weighting!$C$18</f>
        <v>#DIV/0!</v>
      </c>
      <c r="C8082" t="e">
        <f>Weighting!$F$18</f>
        <v>#NUM!</v>
      </c>
      <c r="D8082" t="e">
        <f>IF(C8082=1,'Data Transformation'!$G$3+0.5*'Data Transformation'!$W$25,IF(C8083=1,D8083-'Data Transformation'!$W$25,FALSE))</f>
        <v>#NUM!</v>
      </c>
      <c r="E8082">
        <f t="array" ref="E8082">IF(ISLOGICAL(D8082),"",FREQUENCY(IF('Data Transformation'!$B$425:$B$8425='Bin Analysis'!$B8067,'Data Transformation'!$G$425:$G$8425),D8082))</f>
        <v>2001</v>
      </c>
      <c r="F8082">
        <f t="shared" si="1008"/>
        <v>0</v>
      </c>
      <c r="G8082">
        <f>Weighting!$H$18</f>
        <v>0</v>
      </c>
      <c r="H8082">
        <f t="array" ref="H8082">FREQUENCY(IF('Data Transformation'!$B$4:$B$8425=B8067,'Data Transformation'!$G$4:$G$8425),'Bin Analysis'!$B8082)</f>
        <v>2073</v>
      </c>
      <c r="I8082">
        <f t="shared" si="1009"/>
        <v>0</v>
      </c>
      <c r="J8082">
        <f t="shared" si="1010"/>
        <v>0</v>
      </c>
      <c r="K8082">
        <f>J8082*Weighting!$W$18</f>
        <v>0</v>
      </c>
      <c r="M8082" s="14"/>
    </row>
    <row r="8083" spans="1:25" x14ac:dyDescent="0.55000000000000004">
      <c r="A8083" s="32" t="str">
        <f>IF(Weighting!$P$19&gt;0,B8083,"")</f>
        <v/>
      </c>
      <c r="B8083" t="e">
        <f>Weighting!$C$19</f>
        <v>#DIV/0!</v>
      </c>
      <c r="C8083" t="e">
        <f>Weighting!$F$19</f>
        <v>#NUM!</v>
      </c>
      <c r="D8083" t="e">
        <f>IF(C8083=1,'Data Transformation'!$G$3+0.5*'Data Transformation'!$W$25,IF(C8084=1,D8084-'Data Transformation'!$W$25,FALSE))</f>
        <v>#NUM!</v>
      </c>
      <c r="E8083">
        <f t="array" ref="E8083">IF(ISLOGICAL(D8083),"",FREQUENCY(IF('Data Transformation'!$B$425:$B$8425='Bin Analysis'!$B8067,'Data Transformation'!$G$425:$G$8425),D8083))</f>
        <v>2001</v>
      </c>
      <c r="F8083">
        <f t="shared" si="1008"/>
        <v>0</v>
      </c>
      <c r="G8083">
        <f>Weighting!$H$19</f>
        <v>0</v>
      </c>
      <c r="H8083">
        <f t="array" ref="H8083">FREQUENCY(IF('Data Transformation'!$B$4:$B$8425=B8067,'Data Transformation'!$G$4:$G$8425),'Bin Analysis'!$B8083)</f>
        <v>2073</v>
      </c>
      <c r="I8083">
        <f t="shared" si="1009"/>
        <v>0</v>
      </c>
      <c r="J8083">
        <f t="shared" si="1010"/>
        <v>0</v>
      </c>
      <c r="K8083">
        <f>J8083*Weighting!$W$19</f>
        <v>0</v>
      </c>
      <c r="M8083" s="14"/>
    </row>
    <row r="8084" spans="1:25" x14ac:dyDescent="0.55000000000000004">
      <c r="A8084" s="32" t="str">
        <f>IF(Weighting!$P$20&gt;0,B8084,"")</f>
        <v/>
      </c>
      <c r="B8084" t="e">
        <f>Weighting!$C$20</f>
        <v>#DIV/0!</v>
      </c>
      <c r="C8084" t="e">
        <f>Weighting!$F$20</f>
        <v>#NUM!</v>
      </c>
      <c r="D8084" t="e">
        <f>IF(C8084=1,'Data Transformation'!$G$3+0.5*'Data Transformation'!$W$25,IF(C8085=1,D8085-'Data Transformation'!$W$25,FALSE))</f>
        <v>#NUM!</v>
      </c>
      <c r="E8084">
        <f t="array" ref="E8084">IF(ISLOGICAL(D8084),"",FREQUENCY(IF('Data Transformation'!$B$425:$B$8425='Bin Analysis'!$B8067,'Data Transformation'!$G$425:$G$8425),D8084))</f>
        <v>2001</v>
      </c>
      <c r="F8084">
        <f t="shared" si="1008"/>
        <v>0</v>
      </c>
      <c r="G8084">
        <f>Weighting!$H$20</f>
        <v>0</v>
      </c>
      <c r="H8084">
        <f t="array" ref="H8084">FREQUENCY(IF('Data Transformation'!$B$4:$B$8425=B8067,'Data Transformation'!$G$4:$G$8425),'Bin Analysis'!$B8084)</f>
        <v>2073</v>
      </c>
      <c r="I8084">
        <f t="shared" si="1009"/>
        <v>0</v>
      </c>
      <c r="J8084">
        <f t="shared" si="1010"/>
        <v>0</v>
      </c>
      <c r="K8084">
        <f>J8084*Weighting!$W$20</f>
        <v>0</v>
      </c>
      <c r="M8084" s="14"/>
    </row>
    <row r="8085" spans="1:25" x14ac:dyDescent="0.55000000000000004">
      <c r="A8085" s="32" t="str">
        <f>IF(Weighting!$P$21&gt;0,B8085,"")</f>
        <v/>
      </c>
      <c r="B8085" t="e">
        <f>Weighting!$C$21</f>
        <v>#DIV/0!</v>
      </c>
      <c r="C8085" t="e">
        <f>Weighting!$F$21</f>
        <v>#NUM!</v>
      </c>
      <c r="D8085" t="e">
        <f>IF(C8085=1,'Data Transformation'!$G$3+0.5*'Data Transformation'!$W$25,IF(C8086=1,D8086-'Data Transformation'!$W$25,FALSE))</f>
        <v>#NUM!</v>
      </c>
      <c r="E8085">
        <f t="array" ref="E8085">IF(ISLOGICAL(D8085),"",FREQUENCY(IF('Data Transformation'!$B$425:$B$8425='Bin Analysis'!$B8067,'Data Transformation'!$G$425:$G$8425),D8085))</f>
        <v>2001</v>
      </c>
      <c r="F8085">
        <f t="shared" si="1008"/>
        <v>0</v>
      </c>
      <c r="G8085">
        <f>Weighting!$H$21</f>
        <v>0</v>
      </c>
      <c r="H8085">
        <f t="array" ref="H8085">FREQUENCY(IF('Data Transformation'!$B$4:$B$8425=B8067,'Data Transformation'!$G$4:$G$8425),'Bin Analysis'!$B8085)</f>
        <v>2073</v>
      </c>
      <c r="I8085">
        <f t="shared" si="1009"/>
        <v>0</v>
      </c>
      <c r="J8085">
        <f t="shared" si="1010"/>
        <v>0</v>
      </c>
      <c r="K8085">
        <f>J8085*Weighting!$W$21</f>
        <v>0</v>
      </c>
      <c r="M8085" s="14"/>
    </row>
    <row r="8086" spans="1:25" x14ac:dyDescent="0.55000000000000004">
      <c r="A8086" s="32" t="str">
        <f>IF(Weighting!$P$22&gt;0,B8086,"")</f>
        <v/>
      </c>
      <c r="B8086" t="e">
        <f>Weighting!$C$22</f>
        <v>#DIV/0!</v>
      </c>
      <c r="C8086" t="e">
        <f>Weighting!$F$22</f>
        <v>#NUM!</v>
      </c>
      <c r="D8086" t="e">
        <f>IF(C8086=1,'Data Transformation'!$G$3+0.5*'Data Transformation'!$W$25,IF(C8087=1,D8087-'Data Transformation'!$W$25,FALSE))</f>
        <v>#NUM!</v>
      </c>
      <c r="E8086">
        <f t="array" ref="E8086">IF(ISLOGICAL(D8086),"",FREQUENCY(IF('Data Transformation'!$B$425:$B$8425='Bin Analysis'!$B8067,'Data Transformation'!$G$425:$G$8425),D8086))</f>
        <v>2001</v>
      </c>
      <c r="F8086">
        <f t="shared" si="1008"/>
        <v>0</v>
      </c>
      <c r="G8086">
        <f>Weighting!$H$22</f>
        <v>0</v>
      </c>
      <c r="H8086">
        <f t="array" ref="H8086">FREQUENCY(IF('Data Transformation'!$B$4:$B$8425=B8067,'Data Transformation'!$G$4:$G$8425),'Bin Analysis'!$B8086)</f>
        <v>2073</v>
      </c>
      <c r="I8086">
        <f t="shared" si="1009"/>
        <v>0</v>
      </c>
      <c r="J8086">
        <f t="shared" si="1010"/>
        <v>0</v>
      </c>
      <c r="K8086">
        <f>J8086*Weighting!$W$22</f>
        <v>0</v>
      </c>
      <c r="M8086" s="14"/>
    </row>
    <row r="8087" spans="1:25" x14ac:dyDescent="0.55000000000000004">
      <c r="A8087" s="32" t="str">
        <f>IF(Weighting!$P$23&gt;0,B8087,"")</f>
        <v/>
      </c>
      <c r="B8087" t="e">
        <f>Weighting!$C$23</f>
        <v>#DIV/0!</v>
      </c>
      <c r="C8087" t="e">
        <f>Weighting!$F$23</f>
        <v>#NUM!</v>
      </c>
      <c r="D8087" t="e">
        <f>IF(C8087=1,'Data Transformation'!$G$3+0.5*'Data Transformation'!$W$25,IF(C8088=1,D8088-'Data Transformation'!$W$25,FALSE))</f>
        <v>#NUM!</v>
      </c>
      <c r="E8087">
        <f t="array" ref="E8087">IF(ISLOGICAL(D8087),"",FREQUENCY(IF('Data Transformation'!$B$425:$B$8425='Bin Analysis'!$B8067,'Data Transformation'!$G$425:$G$8425),D8087))</f>
        <v>2001</v>
      </c>
      <c r="F8087">
        <f t="shared" si="1008"/>
        <v>0</v>
      </c>
      <c r="G8087">
        <f>Weighting!$H$23</f>
        <v>0</v>
      </c>
      <c r="H8087">
        <f t="array" ref="H8087">FREQUENCY(IF('Data Transformation'!$B$4:$B$8425=B8067,'Data Transformation'!$G$4:$G$8425),'Bin Analysis'!$B8087)</f>
        <v>2073</v>
      </c>
      <c r="I8087">
        <f t="shared" si="1009"/>
        <v>0</v>
      </c>
      <c r="J8087">
        <f t="shared" si="1010"/>
        <v>0</v>
      </c>
      <c r="K8087">
        <f>J8087*Weighting!$W$23</f>
        <v>0</v>
      </c>
      <c r="M8087" s="14"/>
    </row>
    <row r="8088" spans="1:25" x14ac:dyDescent="0.55000000000000004">
      <c r="A8088" s="32" t="str">
        <f>IF(Weighting!$P$24&gt;0,B8088,"")</f>
        <v/>
      </c>
      <c r="B8088" t="e">
        <f>Weighting!$C$24</f>
        <v>#DIV/0!</v>
      </c>
      <c r="C8088" t="e">
        <f>Weighting!$F$24</f>
        <v>#NUM!</v>
      </c>
      <c r="D8088" t="e">
        <f>IF(C8088=1,'Data Transformation'!$G$3+0.5*'Data Transformation'!$W$25,IF(C8089=1,D8089-'Data Transformation'!$W$25,FALSE))</f>
        <v>#NUM!</v>
      </c>
      <c r="E8088">
        <f t="array" ref="E8088">IF(ISLOGICAL(D8088),"",FREQUENCY(IF('Data Transformation'!$B$425:$B$8425='Bin Analysis'!$B8067,'Data Transformation'!$G$425:$G$8425),D8088))</f>
        <v>2001</v>
      </c>
      <c r="F8088">
        <f t="shared" si="1008"/>
        <v>0</v>
      </c>
      <c r="G8088">
        <f>Weighting!$H$24</f>
        <v>0</v>
      </c>
      <c r="H8088">
        <f t="array" ref="H8088">FREQUENCY(IF('Data Transformation'!$B$4:$B$8425=B8067,'Data Transformation'!$G$4:$G$8425),'Bin Analysis'!$B8088)</f>
        <v>2073</v>
      </c>
      <c r="I8088">
        <f t="shared" si="1009"/>
        <v>0</v>
      </c>
      <c r="J8088">
        <f t="shared" si="1010"/>
        <v>0</v>
      </c>
      <c r="K8088">
        <f>J8088*Weighting!$W$24</f>
        <v>0</v>
      </c>
      <c r="M8088" s="14"/>
    </row>
    <row r="8089" spans="1:25" x14ac:dyDescent="0.55000000000000004">
      <c r="A8089" s="32" t="str">
        <f>IF(Weighting!$P$25&gt;0,B8089,"")</f>
        <v/>
      </c>
      <c r="B8089" t="e">
        <f>Weighting!$C$25</f>
        <v>#DIV/0!</v>
      </c>
      <c r="C8089" t="e">
        <f>Weighting!$F$25</f>
        <v>#NUM!</v>
      </c>
      <c r="D8089" t="e">
        <f>IF(C8089=1,'Data Transformation'!$G$3+0.5*'Data Transformation'!$W$25,IF(C8090=1,D8090-'Data Transformation'!$W$25,FALSE))</f>
        <v>#NUM!</v>
      </c>
      <c r="E8089">
        <f t="array" ref="E8089">IF(ISLOGICAL(D8089),"",FREQUENCY(IF('Data Transformation'!$B$425:$B$8425='Bin Analysis'!$B8067,'Data Transformation'!$G$425:$G$8425),D8089))</f>
        <v>2001</v>
      </c>
      <c r="F8089">
        <f t="shared" si="1008"/>
        <v>0</v>
      </c>
      <c r="G8089">
        <f>Weighting!$H$25</f>
        <v>0</v>
      </c>
      <c r="H8089">
        <f t="array" ref="H8089">FREQUENCY(IF('Data Transformation'!$B$4:$B$8425=B8067,'Data Transformation'!$G$4:$G$8425),'Bin Analysis'!$B8089)</f>
        <v>2073</v>
      </c>
      <c r="I8089">
        <f t="shared" si="1009"/>
        <v>0</v>
      </c>
      <c r="J8089">
        <f t="shared" si="1010"/>
        <v>0</v>
      </c>
      <c r="K8089">
        <f>J8089*Weighting!$W$25</f>
        <v>0</v>
      </c>
      <c r="M8089" s="14"/>
    </row>
    <row r="8090" spans="1:25" x14ac:dyDescent="0.55000000000000004">
      <c r="O8090"/>
      <c r="P8090"/>
      <c r="Q8090"/>
      <c r="R8090"/>
    </row>
    <row r="8091" spans="1:25" ht="23.35" x14ac:dyDescent="0.8">
      <c r="A8091" s="21" t="s">
        <v>0</v>
      </c>
      <c r="B8091" s="21" t="str">
        <f>IFERROR(VLOOKUP(C8091,'Data Transformation'!$L$6:$M$426,2,FALSE),"")</f>
        <v/>
      </c>
      <c r="C8091" s="21">
        <f>C8067+1</f>
        <v>337</v>
      </c>
      <c r="D8091" s="21"/>
      <c r="E8091" s="21"/>
      <c r="F8091" s="21"/>
      <c r="G8091" s="21"/>
      <c r="H8091" s="22"/>
      <c r="I8091" s="22"/>
      <c r="J8091" s="22"/>
      <c r="K8091" s="21"/>
      <c r="L8091" s="21" t="str">
        <f>B8091</f>
        <v/>
      </c>
      <c r="M8091" s="23" t="e">
        <f>INDEX('Data Transformation'!$O$4:$O$424,MATCH($B8091,'Data Transformation'!$M$4:$M$424,0),MATCH($M$2,'Data Transformation'!$O$3,0))</f>
        <v>#N/A</v>
      </c>
      <c r="N8091" s="27" t="e">
        <f>IF('Input and Summary Results'!$J$16="minimum",'Bin Analysis'!X8092/(M8091-1),'Bin Analysis'!Y8091/('Bin Analysis'!M8091-1))</f>
        <v>#N/A</v>
      </c>
      <c r="O8091" s="27" t="e">
        <f>IF(M8091=FALSE,NA(),(VLOOKUP(1,C8094:K8113,4,FALSE))/(M8091-1))</f>
        <v>#N/A</v>
      </c>
      <c r="P8091" s="27" t="e">
        <f>IF(M8091=FALSE,NA(),SUM(J8094:J8113)/Weighting!$S$5)</f>
        <v>#N/A</v>
      </c>
      <c r="Q8091" s="27" t="e">
        <f>IF(M8091=FALSE,NA(),SUM(K8094:K8113)/Weighting!$S$6)</f>
        <v>#N/A</v>
      </c>
      <c r="R8091" s="27" t="e">
        <f>IF(M8091=FALSE,NA(),(VLOOKUP(1,G8094:K8113,3,FALSE))/(M8091-1))</f>
        <v>#N/A</v>
      </c>
      <c r="S8091" s="22" t="e">
        <f>IF(M8091=FALSE,NA(),IF(SUM(J8094:J8113)=2,"yes","no"))</f>
        <v>#N/A</v>
      </c>
      <c r="X8091" s="2" cm="2">
        <f t="array" ref="X8091:X8092">FREQUENCY(IF('Data Transformation'!$B$425:$B$6424='Bin Analysis'!L8091,'Data Transformation'!$G$425:$G$6424),'Data Transformation'!$U$11)</f>
        <v>0</v>
      </c>
      <c r="Y8091" s="2" cm="2">
        <f t="array" ref="Y8091:Y8092">FREQUENCY(IF('Data Transformation'!$B$425:$B$6424='Bin Analysis'!L8091,'Data Transformation'!$G$425:$G$6424),'Data Transformation'!$U$12)</f>
        <v>0</v>
      </c>
    </row>
    <row r="8092" spans="1:25" x14ac:dyDescent="0.55000000000000004">
      <c r="A8092" s="14" t="s">
        <v>67</v>
      </c>
      <c r="B8092" t="s">
        <v>47</v>
      </c>
      <c r="C8092" t="s">
        <v>5</v>
      </c>
      <c r="D8092" t="s">
        <v>100</v>
      </c>
      <c r="E8092" t="s">
        <v>101</v>
      </c>
      <c r="F8092" t="s">
        <v>102</v>
      </c>
      <c r="G8092" t="s">
        <v>70</v>
      </c>
      <c r="H8092" t="s">
        <v>31</v>
      </c>
      <c r="I8092" t="s">
        <v>32</v>
      </c>
      <c r="J8092" t="s">
        <v>46</v>
      </c>
      <c r="K8092" s="14" t="s">
        <v>45</v>
      </c>
      <c r="M8092" s="14"/>
      <c r="X8092" s="2">
        <v>0</v>
      </c>
      <c r="Y8092" s="2">
        <v>0</v>
      </c>
    </row>
    <row r="8093" spans="1:25" x14ac:dyDescent="0.55000000000000004">
      <c r="A8093" s="32"/>
      <c r="D8093" t="e">
        <f>IF(C8093=1,'Data Transformation'!$G$3+0.5*'Data Transformation'!$W$25,IF(C8094=1,D8094-'Data Transformation'!$W$25,FALSE))</f>
        <v>#NUM!</v>
      </c>
      <c r="E8093">
        <f t="array" ref="E8093">IF(ISLOGICAL(D8093),"",FREQUENCY(IF('Data Transformation'!$B$425:$B$8425='Bin Analysis'!$B8091,'Data Transformation'!$G$425:$G$8425),D8093))</f>
        <v>2001</v>
      </c>
      <c r="F8093" t="e">
        <f>IF(ISLOGICAL(D8093),"",E8093-E8092)</f>
        <v>#VALUE!</v>
      </c>
      <c r="M8093" s="14"/>
    </row>
    <row r="8094" spans="1:25" x14ac:dyDescent="0.55000000000000004">
      <c r="A8094" s="32" t="e">
        <f>IF(Weighting!$P$6&gt;0,B8094,"")</f>
        <v>#NUM!</v>
      </c>
      <c r="B8094" t="e">
        <f>Weighting!$C$6</f>
        <v>#DIV/0!</v>
      </c>
      <c r="C8094" t="e">
        <f>Weighting!$F$6</f>
        <v>#NUM!</v>
      </c>
      <c r="D8094" t="e">
        <f>IF(C8094=1,'Data Transformation'!$G$3+0.5*'Data Transformation'!$W$25,IF(C8095=1,D8095-'Data Transformation'!$W$25,FALSE))</f>
        <v>#NUM!</v>
      </c>
      <c r="E8094">
        <f t="array" ref="E8094">IF(ISLOGICAL(D8094),"",FREQUENCY(IF('Data Transformation'!$B$425:$B$8425='Bin Analysis'!$B8091,'Data Transformation'!$G$425:$G$8425),D8094))</f>
        <v>2001</v>
      </c>
      <c r="F8094">
        <f>IF(ISLOGICAL(D8094),"",E8094-E8093)</f>
        <v>0</v>
      </c>
      <c r="G8094">
        <f>Weighting!$H$6</f>
        <v>1</v>
      </c>
      <c r="H8094">
        <f t="array" ref="H8094">FREQUENCY(IF('Data Transformation'!$B$4:$B$8425=B8091,'Data Transformation'!$G$4:$G$8425),'Bin Analysis'!$B8094)</f>
        <v>2073</v>
      </c>
      <c r="I8094">
        <f>H8094-H8093</f>
        <v>2073</v>
      </c>
      <c r="J8094">
        <f>IF(I8094=0,0,1)</f>
        <v>1</v>
      </c>
      <c r="K8094" t="e">
        <f>J8094*Weighting!$W$6</f>
        <v>#NUM!</v>
      </c>
      <c r="M8094" s="14"/>
    </row>
    <row r="8095" spans="1:25" x14ac:dyDescent="0.55000000000000004">
      <c r="A8095" s="32" t="str">
        <f>IF(Weighting!$P$7&gt;0,B8095,"")</f>
        <v/>
      </c>
      <c r="B8095" t="e">
        <f>Weighting!$C$7</f>
        <v>#DIV/0!</v>
      </c>
      <c r="C8095" t="e">
        <f>Weighting!$F$7</f>
        <v>#NUM!</v>
      </c>
      <c r="D8095" t="e">
        <f>IF(C8095=1,'Data Transformation'!$G$3+0.5*'Data Transformation'!$W$25,IF(C8096=1,D8096-'Data Transformation'!$W$25,FALSE))</f>
        <v>#NUM!</v>
      </c>
      <c r="E8095">
        <f t="array" ref="E8095">IF(ISLOGICAL(D8095),"",FREQUENCY(IF('Data Transformation'!$B$425:$B$8425='Bin Analysis'!$B8091,'Data Transformation'!$G$425:$G$8425),D8095))</f>
        <v>2001</v>
      </c>
      <c r="F8095">
        <f t="shared" ref="F8095:F8113" si="1011">IF(ISLOGICAL(D8095),"",E8095-E8094)</f>
        <v>0</v>
      </c>
      <c r="G8095">
        <f>Weighting!$H$7</f>
        <v>0</v>
      </c>
      <c r="H8095">
        <f t="array" ref="H8095">FREQUENCY(IF('Data Transformation'!$B$4:$B$8425=B8091,'Data Transformation'!$G$4:$G$8425),'Bin Analysis'!$B8095)</f>
        <v>2073</v>
      </c>
      <c r="I8095">
        <f t="shared" ref="I8095:I8113" si="1012">H8095-H8094</f>
        <v>0</v>
      </c>
      <c r="J8095">
        <f>IF(I8095=0,0,1)</f>
        <v>0</v>
      </c>
      <c r="K8095">
        <f>J8095*Weighting!$W$7</f>
        <v>0</v>
      </c>
      <c r="M8095" s="14"/>
    </row>
    <row r="8096" spans="1:25" x14ac:dyDescent="0.55000000000000004">
      <c r="A8096" s="32" t="str">
        <f>IF(Weighting!$P$8&gt;0,B8096,"")</f>
        <v/>
      </c>
      <c r="B8096" t="e">
        <f>Weighting!$C$8</f>
        <v>#DIV/0!</v>
      </c>
      <c r="C8096" t="e">
        <f>Weighting!$F$8</f>
        <v>#NUM!</v>
      </c>
      <c r="D8096" t="e">
        <f>IF(C8096=1,'Data Transformation'!$G$3+0.5*'Data Transformation'!$W$25,IF(C8097=1,D8097-'Data Transformation'!$W$25,FALSE))</f>
        <v>#NUM!</v>
      </c>
      <c r="E8096">
        <f t="array" ref="E8096">IF(ISLOGICAL(D8096),"",FREQUENCY(IF('Data Transformation'!$B$425:$B$8425='Bin Analysis'!$B8091,'Data Transformation'!$G$425:$G$8425),D8096))</f>
        <v>2001</v>
      </c>
      <c r="F8096">
        <f t="shared" si="1011"/>
        <v>0</v>
      </c>
      <c r="G8096">
        <f>Weighting!$H$8</f>
        <v>0</v>
      </c>
      <c r="H8096">
        <f t="array" ref="H8096">FREQUENCY(IF('Data Transformation'!$B$4:$B$8425=B8091,'Data Transformation'!$G$4:$G$8425),'Bin Analysis'!$B8096)</f>
        <v>2073</v>
      </c>
      <c r="I8096">
        <f t="shared" si="1012"/>
        <v>0</v>
      </c>
      <c r="J8096">
        <f t="shared" ref="J8096:J8113" si="1013">IF(I8096=0,0,1)</f>
        <v>0</v>
      </c>
      <c r="K8096">
        <f>J8096*Weighting!$W$8</f>
        <v>0</v>
      </c>
      <c r="M8096" s="14"/>
    </row>
    <row r="8097" spans="1:13" x14ac:dyDescent="0.55000000000000004">
      <c r="A8097" s="32" t="str">
        <f>IF(Weighting!$P$9&gt;0,B8097,"")</f>
        <v/>
      </c>
      <c r="B8097" s="50" t="e">
        <f>Weighting!$C$9</f>
        <v>#DIV/0!</v>
      </c>
      <c r="C8097" t="e">
        <f>Weighting!$F$9</f>
        <v>#NUM!</v>
      </c>
      <c r="D8097" t="e">
        <f>IF(C8097=1,'Data Transformation'!$G$3+0.5*'Data Transformation'!$W$25,IF(C8098=1,D8098-'Data Transformation'!$W$25,FALSE))</f>
        <v>#NUM!</v>
      </c>
      <c r="E8097">
        <f t="array" ref="E8097">IF(ISLOGICAL(D8097),"",FREQUENCY(IF('Data Transformation'!$B$425:$B$8425='Bin Analysis'!$B8091,'Data Transformation'!$G$425:$G$8425),D8097))</f>
        <v>2001</v>
      </c>
      <c r="F8097">
        <f t="shared" si="1011"/>
        <v>0</v>
      </c>
      <c r="G8097">
        <f>Weighting!$H$9</f>
        <v>0</v>
      </c>
      <c r="H8097">
        <f t="array" ref="H8097">FREQUENCY(IF('Data Transformation'!$B$4:$B$8425=B8091,'Data Transformation'!$G$4:$G$8425),'Bin Analysis'!$B8097)</f>
        <v>2073</v>
      </c>
      <c r="I8097">
        <f t="shared" si="1012"/>
        <v>0</v>
      </c>
      <c r="J8097">
        <f t="shared" si="1013"/>
        <v>0</v>
      </c>
      <c r="K8097">
        <f>J8097*Weighting!$W$9</f>
        <v>0</v>
      </c>
      <c r="M8097" s="14"/>
    </row>
    <row r="8098" spans="1:13" x14ac:dyDescent="0.55000000000000004">
      <c r="A8098" s="32" t="str">
        <f>IF(Weighting!$P$10&gt;0,B8098,"")</f>
        <v/>
      </c>
      <c r="B8098" t="e">
        <f>Weighting!$C$10</f>
        <v>#DIV/0!</v>
      </c>
      <c r="C8098" t="e">
        <f>Weighting!$F$10</f>
        <v>#NUM!</v>
      </c>
      <c r="D8098" t="e">
        <f>IF(C8098=1,'Data Transformation'!$G$3+0.5*'Data Transformation'!$W$25,IF(C8099=1,D8099-'Data Transformation'!$W$25,FALSE))</f>
        <v>#NUM!</v>
      </c>
      <c r="E8098">
        <f t="array" ref="E8098">IF(ISLOGICAL(D8098),"",FREQUENCY(IF('Data Transformation'!$B$425:$B$8425='Bin Analysis'!$B8091,'Data Transformation'!$G$425:$G$8425),D8098))</f>
        <v>2001</v>
      </c>
      <c r="F8098">
        <f t="shared" si="1011"/>
        <v>0</v>
      </c>
      <c r="G8098">
        <f>Weighting!$H$10</f>
        <v>0</v>
      </c>
      <c r="H8098">
        <f t="array" ref="H8098">FREQUENCY(IF('Data Transformation'!$B$4:$B$8425=B8091,'Data Transformation'!$G$4:$G$8425),'Bin Analysis'!$B8098)</f>
        <v>2073</v>
      </c>
      <c r="I8098">
        <f t="shared" si="1012"/>
        <v>0</v>
      </c>
      <c r="J8098">
        <f t="shared" si="1013"/>
        <v>0</v>
      </c>
      <c r="K8098">
        <f>J8098*Weighting!$W$10</f>
        <v>0</v>
      </c>
      <c r="M8098" s="14"/>
    </row>
    <row r="8099" spans="1:13" x14ac:dyDescent="0.55000000000000004">
      <c r="A8099" s="32" t="str">
        <f>IF(Weighting!$P$11&gt;0,B8099,"")</f>
        <v/>
      </c>
      <c r="B8099" t="e">
        <f>Weighting!$C$11</f>
        <v>#DIV/0!</v>
      </c>
      <c r="C8099" t="e">
        <f>Weighting!$F$11</f>
        <v>#NUM!</v>
      </c>
      <c r="D8099" t="e">
        <f>IF(C8099=1,'Data Transformation'!$G$3+0.5*'Data Transformation'!$W$25,IF(C8100=1,D8100-'Data Transformation'!$W$25,FALSE))</f>
        <v>#NUM!</v>
      </c>
      <c r="E8099">
        <f t="array" ref="E8099">IF(ISLOGICAL(D8099),"",FREQUENCY(IF('Data Transformation'!$B$425:$B$8425='Bin Analysis'!$B8091,'Data Transformation'!$G$425:$G$8425),D8099))</f>
        <v>2001</v>
      </c>
      <c r="F8099">
        <f t="shared" si="1011"/>
        <v>0</v>
      </c>
      <c r="G8099">
        <f>Weighting!$H$11</f>
        <v>0</v>
      </c>
      <c r="H8099">
        <f t="array" ref="H8099">FREQUENCY(IF('Data Transformation'!$B$4:$B$8425=B8091,'Data Transformation'!$G$4:$G$8425),'Bin Analysis'!$B8099)</f>
        <v>2073</v>
      </c>
      <c r="I8099">
        <f t="shared" si="1012"/>
        <v>0</v>
      </c>
      <c r="J8099">
        <f t="shared" si="1013"/>
        <v>0</v>
      </c>
      <c r="K8099">
        <f>J8099*Weighting!$W$11</f>
        <v>0</v>
      </c>
      <c r="M8099" s="14"/>
    </row>
    <row r="8100" spans="1:13" x14ac:dyDescent="0.55000000000000004">
      <c r="A8100" s="32" t="str">
        <f>IF(Weighting!$P$12&gt;0,B8100,"")</f>
        <v/>
      </c>
      <c r="B8100" t="e">
        <f>Weighting!$C$12</f>
        <v>#DIV/0!</v>
      </c>
      <c r="C8100" t="e">
        <f>Weighting!$F$12</f>
        <v>#NUM!</v>
      </c>
      <c r="D8100" t="e">
        <f>IF(C8100=1,'Data Transformation'!$G$3+0.5*'Data Transformation'!$W$25,IF(C8101=1,D8101-'Data Transformation'!$W$25,FALSE))</f>
        <v>#NUM!</v>
      </c>
      <c r="E8100">
        <f t="array" ref="E8100">IF(ISLOGICAL(D8100),"",FREQUENCY(IF('Data Transformation'!$B$425:$B$8425='Bin Analysis'!$B8091,'Data Transformation'!$G$425:$G$8425),D8100))</f>
        <v>2001</v>
      </c>
      <c r="F8100">
        <f t="shared" si="1011"/>
        <v>0</v>
      </c>
      <c r="G8100">
        <f>Weighting!$H$12</f>
        <v>0</v>
      </c>
      <c r="H8100">
        <f t="array" ref="H8100">FREQUENCY(IF('Data Transformation'!$B$4:$B$8425=B8091,'Data Transformation'!$G$4:$G$8425),'Bin Analysis'!$B8100)</f>
        <v>2073</v>
      </c>
      <c r="I8100">
        <f t="shared" si="1012"/>
        <v>0</v>
      </c>
      <c r="J8100">
        <f t="shared" si="1013"/>
        <v>0</v>
      </c>
      <c r="K8100">
        <f>J8100*Weighting!$W$12</f>
        <v>0</v>
      </c>
      <c r="M8100" s="14"/>
    </row>
    <row r="8101" spans="1:13" x14ac:dyDescent="0.55000000000000004">
      <c r="A8101" s="32" t="str">
        <f>IF(Weighting!$P$13&gt;0,B8101,"")</f>
        <v/>
      </c>
      <c r="B8101" t="e">
        <f>Weighting!$C$13</f>
        <v>#DIV/0!</v>
      </c>
      <c r="C8101" t="e">
        <f>Weighting!$F$13</f>
        <v>#NUM!</v>
      </c>
      <c r="D8101" t="e">
        <f>IF(C8101=1,'Data Transformation'!$G$3+0.5*'Data Transformation'!$W$25,IF(C8102=1,D8102-'Data Transformation'!$W$25,FALSE))</f>
        <v>#NUM!</v>
      </c>
      <c r="E8101">
        <f t="array" ref="E8101">IF(ISLOGICAL(D8101),"",FREQUENCY(IF('Data Transformation'!$B$425:$B$8425='Bin Analysis'!$B8091,'Data Transformation'!$G$425:$G$8425),D8101))</f>
        <v>2001</v>
      </c>
      <c r="F8101">
        <f t="shared" si="1011"/>
        <v>0</v>
      </c>
      <c r="G8101">
        <f>Weighting!$H$13</f>
        <v>0</v>
      </c>
      <c r="H8101">
        <f t="array" ref="H8101">FREQUENCY(IF('Data Transformation'!$B$4:$B$8425=B8091,'Data Transformation'!$G$4:$G$8425),'Bin Analysis'!$B8101)</f>
        <v>2073</v>
      </c>
      <c r="I8101">
        <f t="shared" si="1012"/>
        <v>0</v>
      </c>
      <c r="J8101">
        <f t="shared" si="1013"/>
        <v>0</v>
      </c>
      <c r="K8101">
        <f>J8101*Weighting!$W$13</f>
        <v>0</v>
      </c>
      <c r="M8101" s="14"/>
    </row>
    <row r="8102" spans="1:13" x14ac:dyDescent="0.55000000000000004">
      <c r="A8102" s="32" t="str">
        <f>IF(Weighting!$P$14&gt;0,B8102,"")</f>
        <v/>
      </c>
      <c r="B8102" t="e">
        <f>Weighting!$C$14</f>
        <v>#DIV/0!</v>
      </c>
      <c r="C8102" t="e">
        <f>Weighting!$F$14</f>
        <v>#NUM!</v>
      </c>
      <c r="D8102" t="e">
        <f>IF(C8102=1,'Data Transformation'!$G$3+0.5*'Data Transformation'!$W$25,IF(C8103=1,D8103-'Data Transformation'!$W$25,FALSE))</f>
        <v>#NUM!</v>
      </c>
      <c r="E8102">
        <f t="array" ref="E8102">IF(ISLOGICAL(D8102),"",FREQUENCY(IF('Data Transformation'!$B$425:$B$8425='Bin Analysis'!$B8091,'Data Transformation'!$G$425:$G$8425),D8102))</f>
        <v>2001</v>
      </c>
      <c r="F8102">
        <f t="shared" si="1011"/>
        <v>0</v>
      </c>
      <c r="G8102">
        <f>Weighting!$H$14</f>
        <v>0</v>
      </c>
      <c r="H8102">
        <f t="array" ref="H8102">FREQUENCY(IF('Data Transformation'!$B$4:$B$8425=B8091,'Data Transformation'!$G$4:$G$8425),'Bin Analysis'!$B8102)</f>
        <v>2073</v>
      </c>
      <c r="I8102">
        <f t="shared" si="1012"/>
        <v>0</v>
      </c>
      <c r="J8102">
        <f t="shared" si="1013"/>
        <v>0</v>
      </c>
      <c r="K8102">
        <f>J8102*Weighting!$W$14</f>
        <v>0</v>
      </c>
      <c r="M8102" s="14"/>
    </row>
    <row r="8103" spans="1:13" x14ac:dyDescent="0.55000000000000004">
      <c r="A8103" s="32" t="str">
        <f>IF(Weighting!$P$15&gt;0,B8103,"")</f>
        <v/>
      </c>
      <c r="B8103" t="e">
        <f>Weighting!$C$15</f>
        <v>#DIV/0!</v>
      </c>
      <c r="C8103" t="e">
        <f>Weighting!$F$15</f>
        <v>#NUM!</v>
      </c>
      <c r="D8103" t="e">
        <f>IF(C8103=1,'Data Transformation'!$G$3+0.5*'Data Transformation'!$W$25,IF(C8104=1,D8104-'Data Transformation'!$W$25,FALSE))</f>
        <v>#NUM!</v>
      </c>
      <c r="E8103">
        <f t="array" ref="E8103">IF(ISLOGICAL(D8103),"",FREQUENCY(IF('Data Transformation'!$B$425:$B$8425='Bin Analysis'!$B8091,'Data Transformation'!$G$425:$G$8425),D8103))</f>
        <v>2001</v>
      </c>
      <c r="F8103">
        <f t="shared" si="1011"/>
        <v>0</v>
      </c>
      <c r="G8103">
        <f>Weighting!$H$15</f>
        <v>0</v>
      </c>
      <c r="H8103">
        <f t="array" ref="H8103">FREQUENCY(IF('Data Transformation'!$B$4:$B$8425=B8091,'Data Transformation'!$G$4:$G$8425),'Bin Analysis'!$B8103)</f>
        <v>2073</v>
      </c>
      <c r="I8103">
        <f t="shared" si="1012"/>
        <v>0</v>
      </c>
      <c r="J8103">
        <f t="shared" si="1013"/>
        <v>0</v>
      </c>
      <c r="K8103">
        <f>J8103*Weighting!$W$15</f>
        <v>0</v>
      </c>
      <c r="M8103" s="14"/>
    </row>
    <row r="8104" spans="1:13" x14ac:dyDescent="0.55000000000000004">
      <c r="A8104" s="32" t="str">
        <f>IF(Weighting!$P$16&gt;0,B8104,"")</f>
        <v/>
      </c>
      <c r="B8104" t="e">
        <f>Weighting!$C$16</f>
        <v>#DIV/0!</v>
      </c>
      <c r="C8104" t="e">
        <f>Weighting!$F$16</f>
        <v>#NUM!</v>
      </c>
      <c r="D8104" t="e">
        <f>IF(C8104=1,'Data Transformation'!$G$3+0.5*'Data Transformation'!$W$25,IF(C8105=1,D8105-'Data Transformation'!$W$25,FALSE))</f>
        <v>#NUM!</v>
      </c>
      <c r="E8104">
        <f t="array" ref="E8104">IF(ISLOGICAL(D8104),"",FREQUENCY(IF('Data Transformation'!$B$425:$B$8425='Bin Analysis'!$B8091,'Data Transformation'!$G$425:$G$8425),D8104))</f>
        <v>2001</v>
      </c>
      <c r="F8104">
        <f t="shared" si="1011"/>
        <v>0</v>
      </c>
      <c r="G8104">
        <f>Weighting!$H$16</f>
        <v>0</v>
      </c>
      <c r="H8104">
        <f t="array" ref="H8104">FREQUENCY(IF('Data Transformation'!$B$4:$B$8425=B8091,'Data Transformation'!$G$4:$G$8425),'Bin Analysis'!$B8104)</f>
        <v>2073</v>
      </c>
      <c r="I8104">
        <f t="shared" si="1012"/>
        <v>0</v>
      </c>
      <c r="J8104">
        <f t="shared" si="1013"/>
        <v>0</v>
      </c>
      <c r="K8104">
        <f>J8104*Weighting!$W$16</f>
        <v>0</v>
      </c>
      <c r="M8104" s="14"/>
    </row>
    <row r="8105" spans="1:13" x14ac:dyDescent="0.55000000000000004">
      <c r="A8105" s="32" t="str">
        <f>IF(Weighting!$P$17&gt;0,B8105,"")</f>
        <v/>
      </c>
      <c r="B8105" t="e">
        <f>Weighting!$C$17</f>
        <v>#DIV/0!</v>
      </c>
      <c r="C8105" t="e">
        <f>Weighting!$F$17</f>
        <v>#NUM!</v>
      </c>
      <c r="D8105" t="e">
        <f>IF(C8105=1,'Data Transformation'!$G$3+0.5*'Data Transformation'!$W$25,IF(C8106=1,D8106-'Data Transformation'!$W$25,FALSE))</f>
        <v>#NUM!</v>
      </c>
      <c r="E8105">
        <f t="array" ref="E8105">IF(ISLOGICAL(D8105),"",FREQUENCY(IF('Data Transformation'!$B$425:$B$8425='Bin Analysis'!$B8091,'Data Transformation'!$G$425:$G$8425),D8105))</f>
        <v>2001</v>
      </c>
      <c r="F8105">
        <f t="shared" si="1011"/>
        <v>0</v>
      </c>
      <c r="G8105">
        <f>Weighting!$H$17</f>
        <v>0</v>
      </c>
      <c r="H8105">
        <f t="array" ref="H8105">FREQUENCY(IF('Data Transformation'!$B$4:$B$8425=B8091,'Data Transformation'!$G$4:$G$8425),'Bin Analysis'!$B8105)</f>
        <v>2073</v>
      </c>
      <c r="I8105">
        <f t="shared" si="1012"/>
        <v>0</v>
      </c>
      <c r="J8105">
        <f t="shared" si="1013"/>
        <v>0</v>
      </c>
      <c r="K8105">
        <f>J8105*Weighting!$W$17</f>
        <v>0</v>
      </c>
      <c r="M8105" s="14"/>
    </row>
    <row r="8106" spans="1:13" x14ac:dyDescent="0.55000000000000004">
      <c r="A8106" s="32" t="str">
        <f>IF(Weighting!$P$18&gt;0,B8106,"")</f>
        <v/>
      </c>
      <c r="B8106" t="e">
        <f>Weighting!$C$18</f>
        <v>#DIV/0!</v>
      </c>
      <c r="C8106" t="e">
        <f>Weighting!$F$18</f>
        <v>#NUM!</v>
      </c>
      <c r="D8106" t="e">
        <f>IF(C8106=1,'Data Transformation'!$G$3+0.5*'Data Transformation'!$W$25,IF(C8107=1,D8107-'Data Transformation'!$W$25,FALSE))</f>
        <v>#NUM!</v>
      </c>
      <c r="E8106">
        <f t="array" ref="E8106">IF(ISLOGICAL(D8106),"",FREQUENCY(IF('Data Transformation'!$B$425:$B$8425='Bin Analysis'!$B8091,'Data Transformation'!$G$425:$G$8425),D8106))</f>
        <v>2001</v>
      </c>
      <c r="F8106">
        <f t="shared" si="1011"/>
        <v>0</v>
      </c>
      <c r="G8106">
        <f>Weighting!$H$18</f>
        <v>0</v>
      </c>
      <c r="H8106">
        <f t="array" ref="H8106">FREQUENCY(IF('Data Transformation'!$B$4:$B$8425=B8091,'Data Transformation'!$G$4:$G$8425),'Bin Analysis'!$B8106)</f>
        <v>2073</v>
      </c>
      <c r="I8106">
        <f t="shared" si="1012"/>
        <v>0</v>
      </c>
      <c r="J8106">
        <f t="shared" si="1013"/>
        <v>0</v>
      </c>
      <c r="K8106">
        <f>J8106*Weighting!$W$18</f>
        <v>0</v>
      </c>
      <c r="M8106" s="14"/>
    </row>
    <row r="8107" spans="1:13" x14ac:dyDescent="0.55000000000000004">
      <c r="A8107" s="32" t="str">
        <f>IF(Weighting!$P$19&gt;0,B8107,"")</f>
        <v/>
      </c>
      <c r="B8107" t="e">
        <f>Weighting!$C$19</f>
        <v>#DIV/0!</v>
      </c>
      <c r="C8107" t="e">
        <f>Weighting!$F$19</f>
        <v>#NUM!</v>
      </c>
      <c r="D8107" t="e">
        <f>IF(C8107=1,'Data Transformation'!$G$3+0.5*'Data Transformation'!$W$25,IF(C8108=1,D8108-'Data Transformation'!$W$25,FALSE))</f>
        <v>#NUM!</v>
      </c>
      <c r="E8107">
        <f t="array" ref="E8107">IF(ISLOGICAL(D8107),"",FREQUENCY(IF('Data Transformation'!$B$425:$B$8425='Bin Analysis'!$B8091,'Data Transformation'!$G$425:$G$8425),D8107))</f>
        <v>2001</v>
      </c>
      <c r="F8107">
        <f t="shared" si="1011"/>
        <v>0</v>
      </c>
      <c r="G8107">
        <f>Weighting!$H$19</f>
        <v>0</v>
      </c>
      <c r="H8107">
        <f t="array" ref="H8107">FREQUENCY(IF('Data Transformation'!$B$4:$B$8425=B8091,'Data Transformation'!$G$4:$G$8425),'Bin Analysis'!$B8107)</f>
        <v>2073</v>
      </c>
      <c r="I8107">
        <f t="shared" si="1012"/>
        <v>0</v>
      </c>
      <c r="J8107">
        <f t="shared" si="1013"/>
        <v>0</v>
      </c>
      <c r="K8107">
        <f>J8107*Weighting!$W$19</f>
        <v>0</v>
      </c>
      <c r="M8107" s="14"/>
    </row>
    <row r="8108" spans="1:13" x14ac:dyDescent="0.55000000000000004">
      <c r="A8108" s="32" t="str">
        <f>IF(Weighting!$P$20&gt;0,B8108,"")</f>
        <v/>
      </c>
      <c r="B8108" t="e">
        <f>Weighting!$C$20</f>
        <v>#DIV/0!</v>
      </c>
      <c r="C8108" t="e">
        <f>Weighting!$F$20</f>
        <v>#NUM!</v>
      </c>
      <c r="D8108" t="e">
        <f>IF(C8108=1,'Data Transformation'!$G$3+0.5*'Data Transformation'!$W$25,IF(C8109=1,D8109-'Data Transformation'!$W$25,FALSE))</f>
        <v>#NUM!</v>
      </c>
      <c r="E8108">
        <f t="array" ref="E8108">IF(ISLOGICAL(D8108),"",FREQUENCY(IF('Data Transformation'!$B$425:$B$8425='Bin Analysis'!$B8091,'Data Transformation'!$G$425:$G$8425),D8108))</f>
        <v>2001</v>
      </c>
      <c r="F8108">
        <f t="shared" si="1011"/>
        <v>0</v>
      </c>
      <c r="G8108">
        <f>Weighting!$H$20</f>
        <v>0</v>
      </c>
      <c r="H8108">
        <f t="array" ref="H8108">FREQUENCY(IF('Data Transformation'!$B$4:$B$8425=B8091,'Data Transformation'!$G$4:$G$8425),'Bin Analysis'!$B8108)</f>
        <v>2073</v>
      </c>
      <c r="I8108">
        <f t="shared" si="1012"/>
        <v>0</v>
      </c>
      <c r="J8108">
        <f t="shared" si="1013"/>
        <v>0</v>
      </c>
      <c r="K8108">
        <f>J8108*Weighting!$W$20</f>
        <v>0</v>
      </c>
      <c r="M8108" s="14"/>
    </row>
    <row r="8109" spans="1:13" x14ac:dyDescent="0.55000000000000004">
      <c r="A8109" s="32" t="str">
        <f>IF(Weighting!$P$21&gt;0,B8109,"")</f>
        <v/>
      </c>
      <c r="B8109" t="e">
        <f>Weighting!$C$21</f>
        <v>#DIV/0!</v>
      </c>
      <c r="C8109" t="e">
        <f>Weighting!$F$21</f>
        <v>#NUM!</v>
      </c>
      <c r="D8109" t="e">
        <f>IF(C8109=1,'Data Transformation'!$G$3+0.5*'Data Transformation'!$W$25,IF(C8110=1,D8110-'Data Transformation'!$W$25,FALSE))</f>
        <v>#NUM!</v>
      </c>
      <c r="E8109">
        <f t="array" ref="E8109">IF(ISLOGICAL(D8109),"",FREQUENCY(IF('Data Transformation'!$B$425:$B$8425='Bin Analysis'!$B8091,'Data Transformation'!$G$425:$G$8425),D8109))</f>
        <v>2001</v>
      </c>
      <c r="F8109">
        <f t="shared" si="1011"/>
        <v>0</v>
      </c>
      <c r="G8109">
        <f>Weighting!$H$21</f>
        <v>0</v>
      </c>
      <c r="H8109">
        <f t="array" ref="H8109">FREQUENCY(IF('Data Transformation'!$B$4:$B$8425=B8091,'Data Transformation'!$G$4:$G$8425),'Bin Analysis'!$B8109)</f>
        <v>2073</v>
      </c>
      <c r="I8109">
        <f t="shared" si="1012"/>
        <v>0</v>
      </c>
      <c r="J8109">
        <f t="shared" si="1013"/>
        <v>0</v>
      </c>
      <c r="K8109">
        <f>J8109*Weighting!$W$21</f>
        <v>0</v>
      </c>
      <c r="M8109" s="14"/>
    </row>
    <row r="8110" spans="1:13" x14ac:dyDescent="0.55000000000000004">
      <c r="A8110" s="32" t="str">
        <f>IF(Weighting!$P$22&gt;0,B8110,"")</f>
        <v/>
      </c>
      <c r="B8110" t="e">
        <f>Weighting!$C$22</f>
        <v>#DIV/0!</v>
      </c>
      <c r="C8110" t="e">
        <f>Weighting!$F$22</f>
        <v>#NUM!</v>
      </c>
      <c r="D8110" t="e">
        <f>IF(C8110=1,'Data Transformation'!$G$3+0.5*'Data Transformation'!$W$25,IF(C8111=1,D8111-'Data Transformation'!$W$25,FALSE))</f>
        <v>#NUM!</v>
      </c>
      <c r="E8110">
        <f t="array" ref="E8110">IF(ISLOGICAL(D8110),"",FREQUENCY(IF('Data Transformation'!$B$425:$B$8425='Bin Analysis'!$B8091,'Data Transformation'!$G$425:$G$8425),D8110))</f>
        <v>2001</v>
      </c>
      <c r="F8110">
        <f t="shared" si="1011"/>
        <v>0</v>
      </c>
      <c r="G8110">
        <f>Weighting!$H$22</f>
        <v>0</v>
      </c>
      <c r="H8110">
        <f t="array" ref="H8110">FREQUENCY(IF('Data Transformation'!$B$4:$B$8425=B8091,'Data Transformation'!$G$4:$G$8425),'Bin Analysis'!$B8110)</f>
        <v>2073</v>
      </c>
      <c r="I8110">
        <f t="shared" si="1012"/>
        <v>0</v>
      </c>
      <c r="J8110">
        <f t="shared" si="1013"/>
        <v>0</v>
      </c>
      <c r="K8110">
        <f>J8110*Weighting!$W$22</f>
        <v>0</v>
      </c>
      <c r="M8110" s="14"/>
    </row>
    <row r="8111" spans="1:13" x14ac:dyDescent="0.55000000000000004">
      <c r="A8111" s="32" t="str">
        <f>IF(Weighting!$P$23&gt;0,B8111,"")</f>
        <v/>
      </c>
      <c r="B8111" t="e">
        <f>Weighting!$C$23</f>
        <v>#DIV/0!</v>
      </c>
      <c r="C8111" t="e">
        <f>Weighting!$F$23</f>
        <v>#NUM!</v>
      </c>
      <c r="D8111" t="e">
        <f>IF(C8111=1,'Data Transformation'!$G$3+0.5*'Data Transformation'!$W$25,IF(C8112=1,D8112-'Data Transformation'!$W$25,FALSE))</f>
        <v>#NUM!</v>
      </c>
      <c r="E8111">
        <f t="array" ref="E8111">IF(ISLOGICAL(D8111),"",FREQUENCY(IF('Data Transformation'!$B$425:$B$8425='Bin Analysis'!$B8091,'Data Transformation'!$G$425:$G$8425),D8111))</f>
        <v>2001</v>
      </c>
      <c r="F8111">
        <f t="shared" si="1011"/>
        <v>0</v>
      </c>
      <c r="G8111">
        <f>Weighting!$H$23</f>
        <v>0</v>
      </c>
      <c r="H8111">
        <f t="array" ref="H8111">FREQUENCY(IF('Data Transformation'!$B$4:$B$8425=B8091,'Data Transformation'!$G$4:$G$8425),'Bin Analysis'!$B8111)</f>
        <v>2073</v>
      </c>
      <c r="I8111">
        <f t="shared" si="1012"/>
        <v>0</v>
      </c>
      <c r="J8111">
        <f t="shared" si="1013"/>
        <v>0</v>
      </c>
      <c r="K8111">
        <f>J8111*Weighting!$W$23</f>
        <v>0</v>
      </c>
      <c r="M8111" s="14"/>
    </row>
    <row r="8112" spans="1:13" x14ac:dyDescent="0.55000000000000004">
      <c r="A8112" s="32" t="str">
        <f>IF(Weighting!$P$24&gt;0,B8112,"")</f>
        <v/>
      </c>
      <c r="B8112" t="e">
        <f>Weighting!$C$24</f>
        <v>#DIV/0!</v>
      </c>
      <c r="C8112" t="e">
        <f>Weighting!$F$24</f>
        <v>#NUM!</v>
      </c>
      <c r="D8112" t="e">
        <f>IF(C8112=1,'Data Transformation'!$G$3+0.5*'Data Transformation'!$W$25,IF(C8113=1,D8113-'Data Transformation'!$W$25,FALSE))</f>
        <v>#NUM!</v>
      </c>
      <c r="E8112">
        <f t="array" ref="E8112">IF(ISLOGICAL(D8112),"",FREQUENCY(IF('Data Transformation'!$B$425:$B$8425='Bin Analysis'!$B8091,'Data Transformation'!$G$425:$G$8425),D8112))</f>
        <v>2001</v>
      </c>
      <c r="F8112">
        <f t="shared" si="1011"/>
        <v>0</v>
      </c>
      <c r="G8112">
        <f>Weighting!$H$24</f>
        <v>0</v>
      </c>
      <c r="H8112">
        <f t="array" ref="H8112">FREQUENCY(IF('Data Transformation'!$B$4:$B$8425=B8091,'Data Transformation'!$G$4:$G$8425),'Bin Analysis'!$B8112)</f>
        <v>2073</v>
      </c>
      <c r="I8112">
        <f t="shared" si="1012"/>
        <v>0</v>
      </c>
      <c r="J8112">
        <f t="shared" si="1013"/>
        <v>0</v>
      </c>
      <c r="K8112">
        <f>J8112*Weighting!$W$24</f>
        <v>0</v>
      </c>
      <c r="M8112" s="14"/>
    </row>
    <row r="8113" spans="1:25" x14ac:dyDescent="0.55000000000000004">
      <c r="A8113" s="32" t="str">
        <f>IF(Weighting!$P$25&gt;0,B8113,"")</f>
        <v/>
      </c>
      <c r="B8113" t="e">
        <f>Weighting!$C$25</f>
        <v>#DIV/0!</v>
      </c>
      <c r="C8113" t="e">
        <f>Weighting!$F$25</f>
        <v>#NUM!</v>
      </c>
      <c r="D8113" t="e">
        <f>IF(C8113=1,'Data Transformation'!$G$3+0.5*'Data Transformation'!$W$25,IF(C8114=1,D8114-'Data Transformation'!$W$25,FALSE))</f>
        <v>#NUM!</v>
      </c>
      <c r="E8113">
        <f t="array" ref="E8113">IF(ISLOGICAL(D8113),"",FREQUENCY(IF('Data Transformation'!$B$425:$B$8425='Bin Analysis'!$B8091,'Data Transformation'!$G$425:$G$8425),D8113))</f>
        <v>2001</v>
      </c>
      <c r="F8113">
        <f t="shared" si="1011"/>
        <v>0</v>
      </c>
      <c r="G8113">
        <f>Weighting!$H$25</f>
        <v>0</v>
      </c>
      <c r="H8113">
        <f t="array" ref="H8113">FREQUENCY(IF('Data Transformation'!$B$4:$B$8425=B8091,'Data Transformation'!$G$4:$G$8425),'Bin Analysis'!$B8113)</f>
        <v>2073</v>
      </c>
      <c r="I8113">
        <f t="shared" si="1012"/>
        <v>0</v>
      </c>
      <c r="J8113">
        <f t="shared" si="1013"/>
        <v>0</v>
      </c>
      <c r="K8113">
        <f>J8113*Weighting!$W$25</f>
        <v>0</v>
      </c>
      <c r="M8113" s="14"/>
    </row>
    <row r="8114" spans="1:25" x14ac:dyDescent="0.55000000000000004">
      <c r="O8114"/>
      <c r="P8114"/>
      <c r="Q8114"/>
      <c r="R8114"/>
    </row>
    <row r="8115" spans="1:25" ht="23.35" x14ac:dyDescent="0.8">
      <c r="A8115" s="21" t="s">
        <v>0</v>
      </c>
      <c r="B8115" s="21" t="str">
        <f>IFERROR(VLOOKUP(C8115,'Data Transformation'!$L$6:$M$426,2,FALSE),"")</f>
        <v/>
      </c>
      <c r="C8115" s="21">
        <f>C8091+1</f>
        <v>338</v>
      </c>
      <c r="D8115" s="21"/>
      <c r="E8115" s="21"/>
      <c r="F8115" s="21"/>
      <c r="G8115" s="21"/>
      <c r="H8115" s="22"/>
      <c r="I8115" s="22"/>
      <c r="J8115" s="22"/>
      <c r="K8115" s="21"/>
      <c r="L8115" s="21" t="str">
        <f>B8115</f>
        <v/>
      </c>
      <c r="M8115" s="23" t="e">
        <f>INDEX('Data Transformation'!$O$4:$O$424,MATCH($B8115,'Data Transformation'!$M$4:$M$424,0),MATCH($M$2,'Data Transformation'!$O$3,0))</f>
        <v>#N/A</v>
      </c>
      <c r="N8115" s="27" t="e">
        <f>IF('Input and Summary Results'!$J$16="minimum",'Bin Analysis'!X8116/(M8115-1),'Bin Analysis'!Y8115/('Bin Analysis'!M8115-1))</f>
        <v>#N/A</v>
      </c>
      <c r="O8115" s="27" t="e">
        <f>IF(M8115=FALSE,NA(),(VLOOKUP(1,C8118:K8137,4,FALSE))/(M8115-1))</f>
        <v>#N/A</v>
      </c>
      <c r="P8115" s="27" t="e">
        <f>IF(M8115=FALSE,NA(),SUM(J8118:J8137)/Weighting!$S$5)</f>
        <v>#N/A</v>
      </c>
      <c r="Q8115" s="27" t="e">
        <f>IF(M8115=FALSE,NA(),SUM(K8118:K8137)/Weighting!$S$6)</f>
        <v>#N/A</v>
      </c>
      <c r="R8115" s="27" t="e">
        <f>IF(M8115=FALSE,NA(),(VLOOKUP(1,G8118:K8137,3,FALSE))/(M8115-1))</f>
        <v>#N/A</v>
      </c>
      <c r="S8115" s="22" t="e">
        <f>IF(M8115=FALSE,NA(),IF(SUM(J8118:J8137)=2,"yes","no"))</f>
        <v>#N/A</v>
      </c>
      <c r="X8115" s="2" cm="2">
        <f t="array" ref="X8115:X8116">FREQUENCY(IF('Data Transformation'!$B$425:$B$6424='Bin Analysis'!L8115,'Data Transformation'!$G$425:$G$6424),'Data Transformation'!$U$11)</f>
        <v>0</v>
      </c>
      <c r="Y8115" s="2" cm="2">
        <f t="array" ref="Y8115:Y8116">FREQUENCY(IF('Data Transformation'!$B$425:$B$6424='Bin Analysis'!L8115,'Data Transformation'!$G$425:$G$6424),'Data Transformation'!$U$12)</f>
        <v>0</v>
      </c>
    </row>
    <row r="8116" spans="1:25" x14ac:dyDescent="0.55000000000000004">
      <c r="A8116" s="14" t="s">
        <v>67</v>
      </c>
      <c r="B8116" t="s">
        <v>47</v>
      </c>
      <c r="C8116" t="s">
        <v>5</v>
      </c>
      <c r="D8116" t="s">
        <v>100</v>
      </c>
      <c r="E8116" t="s">
        <v>101</v>
      </c>
      <c r="F8116" t="s">
        <v>102</v>
      </c>
      <c r="G8116" t="s">
        <v>70</v>
      </c>
      <c r="H8116" t="s">
        <v>31</v>
      </c>
      <c r="I8116" t="s">
        <v>32</v>
      </c>
      <c r="J8116" t="s">
        <v>46</v>
      </c>
      <c r="K8116" s="14" t="s">
        <v>45</v>
      </c>
      <c r="M8116" s="14"/>
      <c r="X8116" s="2">
        <v>0</v>
      </c>
      <c r="Y8116" s="2">
        <v>0</v>
      </c>
    </row>
    <row r="8117" spans="1:25" x14ac:dyDescent="0.55000000000000004">
      <c r="A8117" s="32"/>
      <c r="D8117" t="e">
        <f>IF(C8117=1,'Data Transformation'!$G$3+0.5*'Data Transformation'!$W$25,IF(C8118=1,D8118-'Data Transformation'!$W$25,FALSE))</f>
        <v>#NUM!</v>
      </c>
      <c r="E8117">
        <f t="array" ref="E8117">IF(ISLOGICAL(D8117),"",FREQUENCY(IF('Data Transformation'!$B$425:$B$8425='Bin Analysis'!$B8115,'Data Transformation'!$G$425:$G$8425),D8117))</f>
        <v>2001</v>
      </c>
      <c r="F8117" t="e">
        <f>IF(ISLOGICAL(D8117),"",E8117-E8116)</f>
        <v>#VALUE!</v>
      </c>
      <c r="M8117" s="14"/>
    </row>
    <row r="8118" spans="1:25" x14ac:dyDescent="0.55000000000000004">
      <c r="A8118" s="32" t="e">
        <f>IF(Weighting!$P$6&gt;0,B8118,"")</f>
        <v>#NUM!</v>
      </c>
      <c r="B8118" t="e">
        <f>Weighting!$C$6</f>
        <v>#DIV/0!</v>
      </c>
      <c r="C8118" t="e">
        <f>Weighting!$F$6</f>
        <v>#NUM!</v>
      </c>
      <c r="D8118" t="e">
        <f>IF(C8118=1,'Data Transformation'!$G$3+0.5*'Data Transformation'!$W$25,IF(C8119=1,D8119-'Data Transformation'!$W$25,FALSE))</f>
        <v>#NUM!</v>
      </c>
      <c r="E8118">
        <f t="array" ref="E8118">IF(ISLOGICAL(D8118),"",FREQUENCY(IF('Data Transformation'!$B$425:$B$8425='Bin Analysis'!$B8115,'Data Transformation'!$G$425:$G$8425),D8118))</f>
        <v>2001</v>
      </c>
      <c r="F8118">
        <f>IF(ISLOGICAL(D8118),"",E8118-E8117)</f>
        <v>0</v>
      </c>
      <c r="G8118">
        <f>Weighting!$H$6</f>
        <v>1</v>
      </c>
      <c r="H8118">
        <f t="array" ref="H8118">FREQUENCY(IF('Data Transformation'!$B$4:$B$8425=B8115,'Data Transformation'!$G$4:$G$8425),'Bin Analysis'!$B8118)</f>
        <v>2073</v>
      </c>
      <c r="I8118">
        <f>H8118-H8117</f>
        <v>2073</v>
      </c>
      <c r="J8118">
        <f>IF(I8118=0,0,1)</f>
        <v>1</v>
      </c>
      <c r="K8118" t="e">
        <f>J8118*Weighting!$W$6</f>
        <v>#NUM!</v>
      </c>
      <c r="M8118" s="14"/>
    </row>
    <row r="8119" spans="1:25" x14ac:dyDescent="0.55000000000000004">
      <c r="A8119" s="32" t="str">
        <f>IF(Weighting!$P$7&gt;0,B8119,"")</f>
        <v/>
      </c>
      <c r="B8119" t="e">
        <f>Weighting!$C$7</f>
        <v>#DIV/0!</v>
      </c>
      <c r="C8119" t="e">
        <f>Weighting!$F$7</f>
        <v>#NUM!</v>
      </c>
      <c r="D8119" t="e">
        <f>IF(C8119=1,'Data Transformation'!$G$3+0.5*'Data Transformation'!$W$25,IF(C8120=1,D8120-'Data Transformation'!$W$25,FALSE))</f>
        <v>#NUM!</v>
      </c>
      <c r="E8119">
        <f t="array" ref="E8119">IF(ISLOGICAL(D8119),"",FREQUENCY(IF('Data Transformation'!$B$425:$B$8425='Bin Analysis'!$B8115,'Data Transformation'!$G$425:$G$8425),D8119))</f>
        <v>2001</v>
      </c>
      <c r="F8119">
        <f t="shared" ref="F8119:F8137" si="1014">IF(ISLOGICAL(D8119),"",E8119-E8118)</f>
        <v>0</v>
      </c>
      <c r="G8119">
        <f>Weighting!$H$7</f>
        <v>0</v>
      </c>
      <c r="H8119">
        <f t="array" ref="H8119">FREQUENCY(IF('Data Transformation'!$B$4:$B$8425=B8115,'Data Transformation'!$G$4:$G$8425),'Bin Analysis'!$B8119)</f>
        <v>2073</v>
      </c>
      <c r="I8119">
        <f t="shared" ref="I8119:I8137" si="1015">H8119-H8118</f>
        <v>0</v>
      </c>
      <c r="J8119">
        <f>IF(I8119=0,0,1)</f>
        <v>0</v>
      </c>
      <c r="K8119">
        <f>J8119*Weighting!$W$7</f>
        <v>0</v>
      </c>
      <c r="M8119" s="14"/>
    </row>
    <row r="8120" spans="1:25" x14ac:dyDescent="0.55000000000000004">
      <c r="A8120" s="32" t="str">
        <f>IF(Weighting!$P$8&gt;0,B8120,"")</f>
        <v/>
      </c>
      <c r="B8120" t="e">
        <f>Weighting!$C$8</f>
        <v>#DIV/0!</v>
      </c>
      <c r="C8120" t="e">
        <f>Weighting!$F$8</f>
        <v>#NUM!</v>
      </c>
      <c r="D8120" t="e">
        <f>IF(C8120=1,'Data Transformation'!$G$3+0.5*'Data Transformation'!$W$25,IF(C8121=1,D8121-'Data Transformation'!$W$25,FALSE))</f>
        <v>#NUM!</v>
      </c>
      <c r="E8120">
        <f t="array" ref="E8120">IF(ISLOGICAL(D8120),"",FREQUENCY(IF('Data Transformation'!$B$425:$B$8425='Bin Analysis'!$B8115,'Data Transformation'!$G$425:$G$8425),D8120))</f>
        <v>2001</v>
      </c>
      <c r="F8120">
        <f t="shared" si="1014"/>
        <v>0</v>
      </c>
      <c r="G8120">
        <f>Weighting!$H$8</f>
        <v>0</v>
      </c>
      <c r="H8120">
        <f t="array" ref="H8120">FREQUENCY(IF('Data Transformation'!$B$4:$B$8425=B8115,'Data Transformation'!$G$4:$G$8425),'Bin Analysis'!$B8120)</f>
        <v>2073</v>
      </c>
      <c r="I8120">
        <f t="shared" si="1015"/>
        <v>0</v>
      </c>
      <c r="J8120">
        <f t="shared" ref="J8120:J8137" si="1016">IF(I8120=0,0,1)</f>
        <v>0</v>
      </c>
      <c r="K8120">
        <f>J8120*Weighting!$W$8</f>
        <v>0</v>
      </c>
      <c r="M8120" s="14"/>
    </row>
    <row r="8121" spans="1:25" x14ac:dyDescent="0.55000000000000004">
      <c r="A8121" s="32" t="str">
        <f>IF(Weighting!$P$9&gt;0,B8121,"")</f>
        <v/>
      </c>
      <c r="B8121" s="50" t="e">
        <f>Weighting!$C$9</f>
        <v>#DIV/0!</v>
      </c>
      <c r="C8121" t="e">
        <f>Weighting!$F$9</f>
        <v>#NUM!</v>
      </c>
      <c r="D8121" t="e">
        <f>IF(C8121=1,'Data Transformation'!$G$3+0.5*'Data Transformation'!$W$25,IF(C8122=1,D8122-'Data Transformation'!$W$25,FALSE))</f>
        <v>#NUM!</v>
      </c>
      <c r="E8121">
        <f t="array" ref="E8121">IF(ISLOGICAL(D8121),"",FREQUENCY(IF('Data Transformation'!$B$425:$B$8425='Bin Analysis'!$B8115,'Data Transformation'!$G$425:$G$8425),D8121))</f>
        <v>2001</v>
      </c>
      <c r="F8121">
        <f t="shared" si="1014"/>
        <v>0</v>
      </c>
      <c r="G8121">
        <f>Weighting!$H$9</f>
        <v>0</v>
      </c>
      <c r="H8121">
        <f t="array" ref="H8121">FREQUENCY(IF('Data Transformation'!$B$4:$B$8425=B8115,'Data Transformation'!$G$4:$G$8425),'Bin Analysis'!$B8121)</f>
        <v>2073</v>
      </c>
      <c r="I8121">
        <f t="shared" si="1015"/>
        <v>0</v>
      </c>
      <c r="J8121">
        <f t="shared" si="1016"/>
        <v>0</v>
      </c>
      <c r="K8121">
        <f>J8121*Weighting!$W$9</f>
        <v>0</v>
      </c>
      <c r="M8121" s="14"/>
    </row>
    <row r="8122" spans="1:25" x14ac:dyDescent="0.55000000000000004">
      <c r="A8122" s="32" t="str">
        <f>IF(Weighting!$P$10&gt;0,B8122,"")</f>
        <v/>
      </c>
      <c r="B8122" t="e">
        <f>Weighting!$C$10</f>
        <v>#DIV/0!</v>
      </c>
      <c r="C8122" t="e">
        <f>Weighting!$F$10</f>
        <v>#NUM!</v>
      </c>
      <c r="D8122" t="e">
        <f>IF(C8122=1,'Data Transformation'!$G$3+0.5*'Data Transformation'!$W$25,IF(C8123=1,D8123-'Data Transformation'!$W$25,FALSE))</f>
        <v>#NUM!</v>
      </c>
      <c r="E8122">
        <f t="array" ref="E8122">IF(ISLOGICAL(D8122),"",FREQUENCY(IF('Data Transformation'!$B$425:$B$8425='Bin Analysis'!$B8115,'Data Transformation'!$G$425:$G$8425),D8122))</f>
        <v>2001</v>
      </c>
      <c r="F8122">
        <f t="shared" si="1014"/>
        <v>0</v>
      </c>
      <c r="G8122">
        <f>Weighting!$H$10</f>
        <v>0</v>
      </c>
      <c r="H8122">
        <f t="array" ref="H8122">FREQUENCY(IF('Data Transformation'!$B$4:$B$8425=B8115,'Data Transformation'!$G$4:$G$8425),'Bin Analysis'!$B8122)</f>
        <v>2073</v>
      </c>
      <c r="I8122">
        <f t="shared" si="1015"/>
        <v>0</v>
      </c>
      <c r="J8122">
        <f t="shared" si="1016"/>
        <v>0</v>
      </c>
      <c r="K8122">
        <f>J8122*Weighting!$W$10</f>
        <v>0</v>
      </c>
      <c r="M8122" s="14"/>
    </row>
    <row r="8123" spans="1:25" x14ac:dyDescent="0.55000000000000004">
      <c r="A8123" s="32" t="str">
        <f>IF(Weighting!$P$11&gt;0,B8123,"")</f>
        <v/>
      </c>
      <c r="B8123" t="e">
        <f>Weighting!$C$11</f>
        <v>#DIV/0!</v>
      </c>
      <c r="C8123" t="e">
        <f>Weighting!$F$11</f>
        <v>#NUM!</v>
      </c>
      <c r="D8123" t="e">
        <f>IF(C8123=1,'Data Transformation'!$G$3+0.5*'Data Transformation'!$W$25,IF(C8124=1,D8124-'Data Transformation'!$W$25,FALSE))</f>
        <v>#NUM!</v>
      </c>
      <c r="E8123">
        <f t="array" ref="E8123">IF(ISLOGICAL(D8123),"",FREQUENCY(IF('Data Transformation'!$B$425:$B$8425='Bin Analysis'!$B8115,'Data Transformation'!$G$425:$G$8425),D8123))</f>
        <v>2001</v>
      </c>
      <c r="F8123">
        <f t="shared" si="1014"/>
        <v>0</v>
      </c>
      <c r="G8123">
        <f>Weighting!$H$11</f>
        <v>0</v>
      </c>
      <c r="H8123">
        <f t="array" ref="H8123">FREQUENCY(IF('Data Transformation'!$B$4:$B$8425=B8115,'Data Transformation'!$G$4:$G$8425),'Bin Analysis'!$B8123)</f>
        <v>2073</v>
      </c>
      <c r="I8123">
        <f t="shared" si="1015"/>
        <v>0</v>
      </c>
      <c r="J8123">
        <f t="shared" si="1016"/>
        <v>0</v>
      </c>
      <c r="K8123">
        <f>J8123*Weighting!$W$11</f>
        <v>0</v>
      </c>
      <c r="M8123" s="14"/>
    </row>
    <row r="8124" spans="1:25" x14ac:dyDescent="0.55000000000000004">
      <c r="A8124" s="32" t="str">
        <f>IF(Weighting!$P$12&gt;0,B8124,"")</f>
        <v/>
      </c>
      <c r="B8124" t="e">
        <f>Weighting!$C$12</f>
        <v>#DIV/0!</v>
      </c>
      <c r="C8124" t="e">
        <f>Weighting!$F$12</f>
        <v>#NUM!</v>
      </c>
      <c r="D8124" t="e">
        <f>IF(C8124=1,'Data Transformation'!$G$3+0.5*'Data Transformation'!$W$25,IF(C8125=1,D8125-'Data Transformation'!$W$25,FALSE))</f>
        <v>#NUM!</v>
      </c>
      <c r="E8124">
        <f t="array" ref="E8124">IF(ISLOGICAL(D8124),"",FREQUENCY(IF('Data Transformation'!$B$425:$B$8425='Bin Analysis'!$B8115,'Data Transformation'!$G$425:$G$8425),D8124))</f>
        <v>2001</v>
      </c>
      <c r="F8124">
        <f t="shared" si="1014"/>
        <v>0</v>
      </c>
      <c r="G8124">
        <f>Weighting!$H$12</f>
        <v>0</v>
      </c>
      <c r="H8124">
        <f t="array" ref="H8124">FREQUENCY(IF('Data Transformation'!$B$4:$B$8425=B8115,'Data Transformation'!$G$4:$G$8425),'Bin Analysis'!$B8124)</f>
        <v>2073</v>
      </c>
      <c r="I8124">
        <f t="shared" si="1015"/>
        <v>0</v>
      </c>
      <c r="J8124">
        <f t="shared" si="1016"/>
        <v>0</v>
      </c>
      <c r="K8124">
        <f>J8124*Weighting!$W$12</f>
        <v>0</v>
      </c>
      <c r="M8124" s="14"/>
    </row>
    <row r="8125" spans="1:25" x14ac:dyDescent="0.55000000000000004">
      <c r="A8125" s="32" t="str">
        <f>IF(Weighting!$P$13&gt;0,B8125,"")</f>
        <v/>
      </c>
      <c r="B8125" t="e">
        <f>Weighting!$C$13</f>
        <v>#DIV/0!</v>
      </c>
      <c r="C8125" t="e">
        <f>Weighting!$F$13</f>
        <v>#NUM!</v>
      </c>
      <c r="D8125" t="e">
        <f>IF(C8125=1,'Data Transformation'!$G$3+0.5*'Data Transformation'!$W$25,IF(C8126=1,D8126-'Data Transformation'!$W$25,FALSE))</f>
        <v>#NUM!</v>
      </c>
      <c r="E8125">
        <f t="array" ref="E8125">IF(ISLOGICAL(D8125),"",FREQUENCY(IF('Data Transformation'!$B$425:$B$8425='Bin Analysis'!$B8115,'Data Transformation'!$G$425:$G$8425),D8125))</f>
        <v>2001</v>
      </c>
      <c r="F8125">
        <f t="shared" si="1014"/>
        <v>0</v>
      </c>
      <c r="G8125">
        <f>Weighting!$H$13</f>
        <v>0</v>
      </c>
      <c r="H8125">
        <f t="array" ref="H8125">FREQUENCY(IF('Data Transformation'!$B$4:$B$8425=B8115,'Data Transformation'!$G$4:$G$8425),'Bin Analysis'!$B8125)</f>
        <v>2073</v>
      </c>
      <c r="I8125">
        <f t="shared" si="1015"/>
        <v>0</v>
      </c>
      <c r="J8125">
        <f t="shared" si="1016"/>
        <v>0</v>
      </c>
      <c r="K8125">
        <f>J8125*Weighting!$W$13</f>
        <v>0</v>
      </c>
      <c r="M8125" s="14"/>
    </row>
    <row r="8126" spans="1:25" x14ac:dyDescent="0.55000000000000004">
      <c r="A8126" s="32" t="str">
        <f>IF(Weighting!$P$14&gt;0,B8126,"")</f>
        <v/>
      </c>
      <c r="B8126" t="e">
        <f>Weighting!$C$14</f>
        <v>#DIV/0!</v>
      </c>
      <c r="C8126" t="e">
        <f>Weighting!$F$14</f>
        <v>#NUM!</v>
      </c>
      <c r="D8126" t="e">
        <f>IF(C8126=1,'Data Transformation'!$G$3+0.5*'Data Transformation'!$W$25,IF(C8127=1,D8127-'Data Transformation'!$W$25,FALSE))</f>
        <v>#NUM!</v>
      </c>
      <c r="E8126">
        <f t="array" ref="E8126">IF(ISLOGICAL(D8126),"",FREQUENCY(IF('Data Transformation'!$B$425:$B$8425='Bin Analysis'!$B8115,'Data Transformation'!$G$425:$G$8425),D8126))</f>
        <v>2001</v>
      </c>
      <c r="F8126">
        <f t="shared" si="1014"/>
        <v>0</v>
      </c>
      <c r="G8126">
        <f>Weighting!$H$14</f>
        <v>0</v>
      </c>
      <c r="H8126">
        <f t="array" ref="H8126">FREQUENCY(IF('Data Transformation'!$B$4:$B$8425=B8115,'Data Transformation'!$G$4:$G$8425),'Bin Analysis'!$B8126)</f>
        <v>2073</v>
      </c>
      <c r="I8126">
        <f t="shared" si="1015"/>
        <v>0</v>
      </c>
      <c r="J8126">
        <f t="shared" si="1016"/>
        <v>0</v>
      </c>
      <c r="K8126">
        <f>J8126*Weighting!$W$14</f>
        <v>0</v>
      </c>
      <c r="M8126" s="14"/>
    </row>
    <row r="8127" spans="1:25" x14ac:dyDescent="0.55000000000000004">
      <c r="A8127" s="32" t="str">
        <f>IF(Weighting!$P$15&gt;0,B8127,"")</f>
        <v/>
      </c>
      <c r="B8127" t="e">
        <f>Weighting!$C$15</f>
        <v>#DIV/0!</v>
      </c>
      <c r="C8127" t="e">
        <f>Weighting!$F$15</f>
        <v>#NUM!</v>
      </c>
      <c r="D8127" t="e">
        <f>IF(C8127=1,'Data Transformation'!$G$3+0.5*'Data Transformation'!$W$25,IF(C8128=1,D8128-'Data Transformation'!$W$25,FALSE))</f>
        <v>#NUM!</v>
      </c>
      <c r="E8127">
        <f t="array" ref="E8127">IF(ISLOGICAL(D8127),"",FREQUENCY(IF('Data Transformation'!$B$425:$B$8425='Bin Analysis'!$B8115,'Data Transformation'!$G$425:$G$8425),D8127))</f>
        <v>2001</v>
      </c>
      <c r="F8127">
        <f t="shared" si="1014"/>
        <v>0</v>
      </c>
      <c r="G8127">
        <f>Weighting!$H$15</f>
        <v>0</v>
      </c>
      <c r="H8127">
        <f t="array" ref="H8127">FREQUENCY(IF('Data Transformation'!$B$4:$B$8425=B8115,'Data Transformation'!$G$4:$G$8425),'Bin Analysis'!$B8127)</f>
        <v>2073</v>
      </c>
      <c r="I8127">
        <f t="shared" si="1015"/>
        <v>0</v>
      </c>
      <c r="J8127">
        <f t="shared" si="1016"/>
        <v>0</v>
      </c>
      <c r="K8127">
        <f>J8127*Weighting!$W$15</f>
        <v>0</v>
      </c>
      <c r="M8127" s="14"/>
    </row>
    <row r="8128" spans="1:25" x14ac:dyDescent="0.55000000000000004">
      <c r="A8128" s="32" t="str">
        <f>IF(Weighting!$P$16&gt;0,B8128,"")</f>
        <v/>
      </c>
      <c r="B8128" t="e">
        <f>Weighting!$C$16</f>
        <v>#DIV/0!</v>
      </c>
      <c r="C8128" t="e">
        <f>Weighting!$F$16</f>
        <v>#NUM!</v>
      </c>
      <c r="D8128" t="e">
        <f>IF(C8128=1,'Data Transformation'!$G$3+0.5*'Data Transformation'!$W$25,IF(C8129=1,D8129-'Data Transformation'!$W$25,FALSE))</f>
        <v>#NUM!</v>
      </c>
      <c r="E8128">
        <f t="array" ref="E8128">IF(ISLOGICAL(D8128),"",FREQUENCY(IF('Data Transformation'!$B$425:$B$8425='Bin Analysis'!$B8115,'Data Transformation'!$G$425:$G$8425),D8128))</f>
        <v>2001</v>
      </c>
      <c r="F8128">
        <f t="shared" si="1014"/>
        <v>0</v>
      </c>
      <c r="G8128">
        <f>Weighting!$H$16</f>
        <v>0</v>
      </c>
      <c r="H8128">
        <f t="array" ref="H8128">FREQUENCY(IF('Data Transformation'!$B$4:$B$8425=B8115,'Data Transformation'!$G$4:$G$8425),'Bin Analysis'!$B8128)</f>
        <v>2073</v>
      </c>
      <c r="I8128">
        <f t="shared" si="1015"/>
        <v>0</v>
      </c>
      <c r="J8128">
        <f t="shared" si="1016"/>
        <v>0</v>
      </c>
      <c r="K8128">
        <f>J8128*Weighting!$W$16</f>
        <v>0</v>
      </c>
      <c r="M8128" s="14"/>
    </row>
    <row r="8129" spans="1:25" x14ac:dyDescent="0.55000000000000004">
      <c r="A8129" s="32" t="str">
        <f>IF(Weighting!$P$17&gt;0,B8129,"")</f>
        <v/>
      </c>
      <c r="B8129" t="e">
        <f>Weighting!$C$17</f>
        <v>#DIV/0!</v>
      </c>
      <c r="C8129" t="e">
        <f>Weighting!$F$17</f>
        <v>#NUM!</v>
      </c>
      <c r="D8129" t="e">
        <f>IF(C8129=1,'Data Transformation'!$G$3+0.5*'Data Transformation'!$W$25,IF(C8130=1,D8130-'Data Transformation'!$W$25,FALSE))</f>
        <v>#NUM!</v>
      </c>
      <c r="E8129">
        <f t="array" ref="E8129">IF(ISLOGICAL(D8129),"",FREQUENCY(IF('Data Transformation'!$B$425:$B$8425='Bin Analysis'!$B8115,'Data Transformation'!$G$425:$G$8425),D8129))</f>
        <v>2001</v>
      </c>
      <c r="F8129">
        <f t="shared" si="1014"/>
        <v>0</v>
      </c>
      <c r="G8129">
        <f>Weighting!$H$17</f>
        <v>0</v>
      </c>
      <c r="H8129">
        <f t="array" ref="H8129">FREQUENCY(IF('Data Transformation'!$B$4:$B$8425=B8115,'Data Transformation'!$G$4:$G$8425),'Bin Analysis'!$B8129)</f>
        <v>2073</v>
      </c>
      <c r="I8129">
        <f t="shared" si="1015"/>
        <v>0</v>
      </c>
      <c r="J8129">
        <f t="shared" si="1016"/>
        <v>0</v>
      </c>
      <c r="K8129">
        <f>J8129*Weighting!$W$17</f>
        <v>0</v>
      </c>
      <c r="M8129" s="14"/>
    </row>
    <row r="8130" spans="1:25" x14ac:dyDescent="0.55000000000000004">
      <c r="A8130" s="32" t="str">
        <f>IF(Weighting!$P$18&gt;0,B8130,"")</f>
        <v/>
      </c>
      <c r="B8130" t="e">
        <f>Weighting!$C$18</f>
        <v>#DIV/0!</v>
      </c>
      <c r="C8130" t="e">
        <f>Weighting!$F$18</f>
        <v>#NUM!</v>
      </c>
      <c r="D8130" t="e">
        <f>IF(C8130=1,'Data Transformation'!$G$3+0.5*'Data Transformation'!$W$25,IF(C8131=1,D8131-'Data Transformation'!$W$25,FALSE))</f>
        <v>#NUM!</v>
      </c>
      <c r="E8130">
        <f t="array" ref="E8130">IF(ISLOGICAL(D8130),"",FREQUENCY(IF('Data Transformation'!$B$425:$B$8425='Bin Analysis'!$B8115,'Data Transformation'!$G$425:$G$8425),D8130))</f>
        <v>2001</v>
      </c>
      <c r="F8130">
        <f t="shared" si="1014"/>
        <v>0</v>
      </c>
      <c r="G8130">
        <f>Weighting!$H$18</f>
        <v>0</v>
      </c>
      <c r="H8130">
        <f t="array" ref="H8130">FREQUENCY(IF('Data Transformation'!$B$4:$B$8425=B8115,'Data Transformation'!$G$4:$G$8425),'Bin Analysis'!$B8130)</f>
        <v>2073</v>
      </c>
      <c r="I8130">
        <f t="shared" si="1015"/>
        <v>0</v>
      </c>
      <c r="J8130">
        <f t="shared" si="1016"/>
        <v>0</v>
      </c>
      <c r="K8130">
        <f>J8130*Weighting!$W$18</f>
        <v>0</v>
      </c>
      <c r="M8130" s="14"/>
    </row>
    <row r="8131" spans="1:25" x14ac:dyDescent="0.55000000000000004">
      <c r="A8131" s="32" t="str">
        <f>IF(Weighting!$P$19&gt;0,B8131,"")</f>
        <v/>
      </c>
      <c r="B8131" t="e">
        <f>Weighting!$C$19</f>
        <v>#DIV/0!</v>
      </c>
      <c r="C8131" t="e">
        <f>Weighting!$F$19</f>
        <v>#NUM!</v>
      </c>
      <c r="D8131" t="e">
        <f>IF(C8131=1,'Data Transformation'!$G$3+0.5*'Data Transformation'!$W$25,IF(C8132=1,D8132-'Data Transformation'!$W$25,FALSE))</f>
        <v>#NUM!</v>
      </c>
      <c r="E8131">
        <f t="array" ref="E8131">IF(ISLOGICAL(D8131),"",FREQUENCY(IF('Data Transformation'!$B$425:$B$8425='Bin Analysis'!$B8115,'Data Transformation'!$G$425:$G$8425),D8131))</f>
        <v>2001</v>
      </c>
      <c r="F8131">
        <f t="shared" si="1014"/>
        <v>0</v>
      </c>
      <c r="G8131">
        <f>Weighting!$H$19</f>
        <v>0</v>
      </c>
      <c r="H8131">
        <f t="array" ref="H8131">FREQUENCY(IF('Data Transformation'!$B$4:$B$8425=B8115,'Data Transformation'!$G$4:$G$8425),'Bin Analysis'!$B8131)</f>
        <v>2073</v>
      </c>
      <c r="I8131">
        <f t="shared" si="1015"/>
        <v>0</v>
      </c>
      <c r="J8131">
        <f t="shared" si="1016"/>
        <v>0</v>
      </c>
      <c r="K8131">
        <f>J8131*Weighting!$W$19</f>
        <v>0</v>
      </c>
      <c r="M8131" s="14"/>
    </row>
    <row r="8132" spans="1:25" x14ac:dyDescent="0.55000000000000004">
      <c r="A8132" s="32" t="str">
        <f>IF(Weighting!$P$20&gt;0,B8132,"")</f>
        <v/>
      </c>
      <c r="B8132" t="e">
        <f>Weighting!$C$20</f>
        <v>#DIV/0!</v>
      </c>
      <c r="C8132" t="e">
        <f>Weighting!$F$20</f>
        <v>#NUM!</v>
      </c>
      <c r="D8132" t="e">
        <f>IF(C8132=1,'Data Transformation'!$G$3+0.5*'Data Transformation'!$W$25,IF(C8133=1,D8133-'Data Transformation'!$W$25,FALSE))</f>
        <v>#NUM!</v>
      </c>
      <c r="E8132">
        <f t="array" ref="E8132">IF(ISLOGICAL(D8132),"",FREQUENCY(IF('Data Transformation'!$B$425:$B$8425='Bin Analysis'!$B8115,'Data Transformation'!$G$425:$G$8425),D8132))</f>
        <v>2001</v>
      </c>
      <c r="F8132">
        <f t="shared" si="1014"/>
        <v>0</v>
      </c>
      <c r="G8132">
        <f>Weighting!$H$20</f>
        <v>0</v>
      </c>
      <c r="H8132">
        <f t="array" ref="H8132">FREQUENCY(IF('Data Transformation'!$B$4:$B$8425=B8115,'Data Transformation'!$G$4:$G$8425),'Bin Analysis'!$B8132)</f>
        <v>2073</v>
      </c>
      <c r="I8132">
        <f t="shared" si="1015"/>
        <v>0</v>
      </c>
      <c r="J8132">
        <f t="shared" si="1016"/>
        <v>0</v>
      </c>
      <c r="K8132">
        <f>J8132*Weighting!$W$20</f>
        <v>0</v>
      </c>
      <c r="M8132" s="14"/>
    </row>
    <row r="8133" spans="1:25" x14ac:dyDescent="0.55000000000000004">
      <c r="A8133" s="32" t="str">
        <f>IF(Weighting!$P$21&gt;0,B8133,"")</f>
        <v/>
      </c>
      <c r="B8133" t="e">
        <f>Weighting!$C$21</f>
        <v>#DIV/0!</v>
      </c>
      <c r="C8133" t="e">
        <f>Weighting!$F$21</f>
        <v>#NUM!</v>
      </c>
      <c r="D8133" t="e">
        <f>IF(C8133=1,'Data Transformation'!$G$3+0.5*'Data Transformation'!$W$25,IF(C8134=1,D8134-'Data Transformation'!$W$25,FALSE))</f>
        <v>#NUM!</v>
      </c>
      <c r="E8133">
        <f t="array" ref="E8133">IF(ISLOGICAL(D8133),"",FREQUENCY(IF('Data Transformation'!$B$425:$B$8425='Bin Analysis'!$B8115,'Data Transformation'!$G$425:$G$8425),D8133))</f>
        <v>2001</v>
      </c>
      <c r="F8133">
        <f t="shared" si="1014"/>
        <v>0</v>
      </c>
      <c r="G8133">
        <f>Weighting!$H$21</f>
        <v>0</v>
      </c>
      <c r="H8133">
        <f t="array" ref="H8133">FREQUENCY(IF('Data Transformation'!$B$4:$B$8425=B8115,'Data Transformation'!$G$4:$G$8425),'Bin Analysis'!$B8133)</f>
        <v>2073</v>
      </c>
      <c r="I8133">
        <f t="shared" si="1015"/>
        <v>0</v>
      </c>
      <c r="J8133">
        <f t="shared" si="1016"/>
        <v>0</v>
      </c>
      <c r="K8133">
        <f>J8133*Weighting!$W$21</f>
        <v>0</v>
      </c>
      <c r="M8133" s="14"/>
    </row>
    <row r="8134" spans="1:25" x14ac:dyDescent="0.55000000000000004">
      <c r="A8134" s="32" t="str">
        <f>IF(Weighting!$P$22&gt;0,B8134,"")</f>
        <v/>
      </c>
      <c r="B8134" t="e">
        <f>Weighting!$C$22</f>
        <v>#DIV/0!</v>
      </c>
      <c r="C8134" t="e">
        <f>Weighting!$F$22</f>
        <v>#NUM!</v>
      </c>
      <c r="D8134" t="e">
        <f>IF(C8134=1,'Data Transformation'!$G$3+0.5*'Data Transformation'!$W$25,IF(C8135=1,D8135-'Data Transformation'!$W$25,FALSE))</f>
        <v>#NUM!</v>
      </c>
      <c r="E8134">
        <f t="array" ref="E8134">IF(ISLOGICAL(D8134),"",FREQUENCY(IF('Data Transformation'!$B$425:$B$8425='Bin Analysis'!$B8115,'Data Transformation'!$G$425:$G$8425),D8134))</f>
        <v>2001</v>
      </c>
      <c r="F8134">
        <f t="shared" si="1014"/>
        <v>0</v>
      </c>
      <c r="G8134">
        <f>Weighting!$H$22</f>
        <v>0</v>
      </c>
      <c r="H8134">
        <f t="array" ref="H8134">FREQUENCY(IF('Data Transformation'!$B$4:$B$8425=B8115,'Data Transformation'!$G$4:$G$8425),'Bin Analysis'!$B8134)</f>
        <v>2073</v>
      </c>
      <c r="I8134">
        <f t="shared" si="1015"/>
        <v>0</v>
      </c>
      <c r="J8134">
        <f t="shared" si="1016"/>
        <v>0</v>
      </c>
      <c r="K8134">
        <f>J8134*Weighting!$W$22</f>
        <v>0</v>
      </c>
      <c r="M8134" s="14"/>
    </row>
    <row r="8135" spans="1:25" x14ac:dyDescent="0.55000000000000004">
      <c r="A8135" s="32" t="str">
        <f>IF(Weighting!$P$23&gt;0,B8135,"")</f>
        <v/>
      </c>
      <c r="B8135" t="e">
        <f>Weighting!$C$23</f>
        <v>#DIV/0!</v>
      </c>
      <c r="C8135" t="e">
        <f>Weighting!$F$23</f>
        <v>#NUM!</v>
      </c>
      <c r="D8135" t="e">
        <f>IF(C8135=1,'Data Transformation'!$G$3+0.5*'Data Transformation'!$W$25,IF(C8136=1,D8136-'Data Transformation'!$W$25,FALSE))</f>
        <v>#NUM!</v>
      </c>
      <c r="E8135">
        <f t="array" ref="E8135">IF(ISLOGICAL(D8135),"",FREQUENCY(IF('Data Transformation'!$B$425:$B$8425='Bin Analysis'!$B8115,'Data Transformation'!$G$425:$G$8425),D8135))</f>
        <v>2001</v>
      </c>
      <c r="F8135">
        <f t="shared" si="1014"/>
        <v>0</v>
      </c>
      <c r="G8135">
        <f>Weighting!$H$23</f>
        <v>0</v>
      </c>
      <c r="H8135">
        <f t="array" ref="H8135">FREQUENCY(IF('Data Transformation'!$B$4:$B$8425=B8115,'Data Transformation'!$G$4:$G$8425),'Bin Analysis'!$B8135)</f>
        <v>2073</v>
      </c>
      <c r="I8135">
        <f t="shared" si="1015"/>
        <v>0</v>
      </c>
      <c r="J8135">
        <f t="shared" si="1016"/>
        <v>0</v>
      </c>
      <c r="K8135">
        <f>J8135*Weighting!$W$23</f>
        <v>0</v>
      </c>
      <c r="M8135" s="14"/>
    </row>
    <row r="8136" spans="1:25" x14ac:dyDescent="0.55000000000000004">
      <c r="A8136" s="32" t="str">
        <f>IF(Weighting!$P$24&gt;0,B8136,"")</f>
        <v/>
      </c>
      <c r="B8136" t="e">
        <f>Weighting!$C$24</f>
        <v>#DIV/0!</v>
      </c>
      <c r="C8136" t="e">
        <f>Weighting!$F$24</f>
        <v>#NUM!</v>
      </c>
      <c r="D8136" t="e">
        <f>IF(C8136=1,'Data Transformation'!$G$3+0.5*'Data Transformation'!$W$25,IF(C8137=1,D8137-'Data Transformation'!$W$25,FALSE))</f>
        <v>#NUM!</v>
      </c>
      <c r="E8136">
        <f t="array" ref="E8136">IF(ISLOGICAL(D8136),"",FREQUENCY(IF('Data Transformation'!$B$425:$B$8425='Bin Analysis'!$B8115,'Data Transformation'!$G$425:$G$8425),D8136))</f>
        <v>2001</v>
      </c>
      <c r="F8136">
        <f t="shared" si="1014"/>
        <v>0</v>
      </c>
      <c r="G8136">
        <f>Weighting!$H$24</f>
        <v>0</v>
      </c>
      <c r="H8136">
        <f t="array" ref="H8136">FREQUENCY(IF('Data Transformation'!$B$4:$B$8425=B8115,'Data Transformation'!$G$4:$G$8425),'Bin Analysis'!$B8136)</f>
        <v>2073</v>
      </c>
      <c r="I8136">
        <f t="shared" si="1015"/>
        <v>0</v>
      </c>
      <c r="J8136">
        <f t="shared" si="1016"/>
        <v>0</v>
      </c>
      <c r="K8136">
        <f>J8136*Weighting!$W$24</f>
        <v>0</v>
      </c>
      <c r="M8136" s="14"/>
    </row>
    <row r="8137" spans="1:25" x14ac:dyDescent="0.55000000000000004">
      <c r="A8137" s="32" t="str">
        <f>IF(Weighting!$P$25&gt;0,B8137,"")</f>
        <v/>
      </c>
      <c r="B8137" t="e">
        <f>Weighting!$C$25</f>
        <v>#DIV/0!</v>
      </c>
      <c r="C8137" t="e">
        <f>Weighting!$F$25</f>
        <v>#NUM!</v>
      </c>
      <c r="D8137" t="e">
        <f>IF(C8137=1,'Data Transformation'!$G$3+0.5*'Data Transformation'!$W$25,IF(C8138=1,D8138-'Data Transformation'!$W$25,FALSE))</f>
        <v>#NUM!</v>
      </c>
      <c r="E8137">
        <f t="array" ref="E8137">IF(ISLOGICAL(D8137),"",FREQUENCY(IF('Data Transformation'!$B$425:$B$8425='Bin Analysis'!$B8115,'Data Transformation'!$G$425:$G$8425),D8137))</f>
        <v>2001</v>
      </c>
      <c r="F8137">
        <f t="shared" si="1014"/>
        <v>0</v>
      </c>
      <c r="G8137">
        <f>Weighting!$H$25</f>
        <v>0</v>
      </c>
      <c r="H8137">
        <f t="array" ref="H8137">FREQUENCY(IF('Data Transformation'!$B$4:$B$8425=B8115,'Data Transformation'!$G$4:$G$8425),'Bin Analysis'!$B8137)</f>
        <v>2073</v>
      </c>
      <c r="I8137">
        <f t="shared" si="1015"/>
        <v>0</v>
      </c>
      <c r="J8137">
        <f t="shared" si="1016"/>
        <v>0</v>
      </c>
      <c r="K8137">
        <f>J8137*Weighting!$W$25</f>
        <v>0</v>
      </c>
      <c r="M8137" s="14"/>
    </row>
    <row r="8138" spans="1:25" x14ac:dyDescent="0.55000000000000004">
      <c r="O8138"/>
      <c r="P8138"/>
      <c r="Q8138"/>
      <c r="R8138"/>
    </row>
    <row r="8139" spans="1:25" ht="23.35" x14ac:dyDescent="0.8">
      <c r="A8139" s="21" t="s">
        <v>0</v>
      </c>
      <c r="B8139" s="21" t="str">
        <f>IFERROR(VLOOKUP(C8139,'Data Transformation'!$L$6:$M$426,2,FALSE),"")</f>
        <v/>
      </c>
      <c r="C8139" s="21">
        <f>C8115+1</f>
        <v>339</v>
      </c>
      <c r="D8139" s="21"/>
      <c r="E8139" s="21"/>
      <c r="F8139" s="21"/>
      <c r="G8139" s="21"/>
      <c r="H8139" s="22"/>
      <c r="I8139" s="22"/>
      <c r="J8139" s="22"/>
      <c r="K8139" s="21"/>
      <c r="L8139" s="21" t="str">
        <f>B8139</f>
        <v/>
      </c>
      <c r="M8139" s="23" t="e">
        <f>INDEX('Data Transformation'!$O$4:$O$424,MATCH($B8139,'Data Transformation'!$M$4:$M$424,0),MATCH($M$2,'Data Transformation'!$O$3,0))</f>
        <v>#N/A</v>
      </c>
      <c r="N8139" s="27" t="e">
        <f>IF('Input and Summary Results'!$J$16="minimum",'Bin Analysis'!X8140/(M8139-1),'Bin Analysis'!Y8139/('Bin Analysis'!M8139-1))</f>
        <v>#N/A</v>
      </c>
      <c r="O8139" s="27" t="e">
        <f>IF(M8139=FALSE,NA(),(VLOOKUP(1,C8142:K8161,4,FALSE))/(M8139-1))</f>
        <v>#N/A</v>
      </c>
      <c r="P8139" s="27" t="e">
        <f>IF(M8139=FALSE,NA(),SUM(J8142:J8161)/Weighting!$S$5)</f>
        <v>#N/A</v>
      </c>
      <c r="Q8139" s="27" t="e">
        <f>IF(M8139=FALSE,NA(),SUM(K8142:K8161)/Weighting!$S$6)</f>
        <v>#N/A</v>
      </c>
      <c r="R8139" s="27" t="e">
        <f>IF(M8139=FALSE,NA(),(VLOOKUP(1,G8142:K8161,3,FALSE))/(M8139-1))</f>
        <v>#N/A</v>
      </c>
      <c r="S8139" s="22" t="e">
        <f>IF(M8139=FALSE,NA(),IF(SUM(J8142:J8161)=2,"yes","no"))</f>
        <v>#N/A</v>
      </c>
      <c r="X8139" s="2" cm="2">
        <f t="array" ref="X8139:X8140">FREQUENCY(IF('Data Transformation'!$B$425:$B$6424='Bin Analysis'!L8139,'Data Transformation'!$G$425:$G$6424),'Data Transformation'!$U$11)</f>
        <v>0</v>
      </c>
      <c r="Y8139" s="2" cm="2">
        <f t="array" ref="Y8139:Y8140">FREQUENCY(IF('Data Transformation'!$B$425:$B$6424='Bin Analysis'!L8139,'Data Transformation'!$G$425:$G$6424),'Data Transformation'!$U$12)</f>
        <v>0</v>
      </c>
    </row>
    <row r="8140" spans="1:25" x14ac:dyDescent="0.55000000000000004">
      <c r="A8140" s="14" t="s">
        <v>67</v>
      </c>
      <c r="B8140" t="s">
        <v>47</v>
      </c>
      <c r="C8140" t="s">
        <v>5</v>
      </c>
      <c r="D8140" t="s">
        <v>100</v>
      </c>
      <c r="E8140" t="s">
        <v>101</v>
      </c>
      <c r="F8140" t="s">
        <v>102</v>
      </c>
      <c r="G8140" t="s">
        <v>70</v>
      </c>
      <c r="H8140" t="s">
        <v>31</v>
      </c>
      <c r="I8140" t="s">
        <v>32</v>
      </c>
      <c r="J8140" t="s">
        <v>46</v>
      </c>
      <c r="K8140" s="14" t="s">
        <v>45</v>
      </c>
      <c r="M8140" s="14"/>
      <c r="X8140" s="2">
        <v>0</v>
      </c>
      <c r="Y8140" s="2">
        <v>0</v>
      </c>
    </row>
    <row r="8141" spans="1:25" x14ac:dyDescent="0.55000000000000004">
      <c r="A8141" s="32"/>
      <c r="D8141" t="e">
        <f>IF(C8141=1,'Data Transformation'!$G$3+0.5*'Data Transformation'!$W$25,IF(C8142=1,D8142-'Data Transformation'!$W$25,FALSE))</f>
        <v>#NUM!</v>
      </c>
      <c r="E8141">
        <f t="array" ref="E8141">IF(ISLOGICAL(D8141),"",FREQUENCY(IF('Data Transformation'!$B$425:$B$8425='Bin Analysis'!$B8139,'Data Transformation'!$G$425:$G$8425),D8141))</f>
        <v>2001</v>
      </c>
      <c r="F8141" t="e">
        <f>IF(ISLOGICAL(D8141),"",E8141-E8140)</f>
        <v>#VALUE!</v>
      </c>
      <c r="M8141" s="14"/>
    </row>
    <row r="8142" spans="1:25" x14ac:dyDescent="0.55000000000000004">
      <c r="A8142" s="32" t="e">
        <f>IF(Weighting!$P$6&gt;0,B8142,"")</f>
        <v>#NUM!</v>
      </c>
      <c r="B8142" t="e">
        <f>Weighting!$C$6</f>
        <v>#DIV/0!</v>
      </c>
      <c r="C8142" t="e">
        <f>Weighting!$F$6</f>
        <v>#NUM!</v>
      </c>
      <c r="D8142" t="e">
        <f>IF(C8142=1,'Data Transformation'!$G$3+0.5*'Data Transformation'!$W$25,IF(C8143=1,D8143-'Data Transformation'!$W$25,FALSE))</f>
        <v>#NUM!</v>
      </c>
      <c r="E8142">
        <f t="array" ref="E8142">IF(ISLOGICAL(D8142),"",FREQUENCY(IF('Data Transformation'!$B$425:$B$8425='Bin Analysis'!$B8139,'Data Transformation'!$G$425:$G$8425),D8142))</f>
        <v>2001</v>
      </c>
      <c r="F8142">
        <f>IF(ISLOGICAL(D8142),"",E8142-E8141)</f>
        <v>0</v>
      </c>
      <c r="G8142">
        <f>Weighting!$H$6</f>
        <v>1</v>
      </c>
      <c r="H8142">
        <f t="array" ref="H8142">FREQUENCY(IF('Data Transformation'!$B$4:$B$8425=B8139,'Data Transformation'!$G$4:$G$8425),'Bin Analysis'!$B8142)</f>
        <v>2073</v>
      </c>
      <c r="I8142">
        <f>H8142-H8141</f>
        <v>2073</v>
      </c>
      <c r="J8142">
        <f>IF(I8142=0,0,1)</f>
        <v>1</v>
      </c>
      <c r="K8142" t="e">
        <f>J8142*Weighting!$W$6</f>
        <v>#NUM!</v>
      </c>
      <c r="M8142" s="14"/>
    </row>
    <row r="8143" spans="1:25" x14ac:dyDescent="0.55000000000000004">
      <c r="A8143" s="32" t="str">
        <f>IF(Weighting!$P$7&gt;0,B8143,"")</f>
        <v/>
      </c>
      <c r="B8143" t="e">
        <f>Weighting!$C$7</f>
        <v>#DIV/0!</v>
      </c>
      <c r="C8143" t="e">
        <f>Weighting!$F$7</f>
        <v>#NUM!</v>
      </c>
      <c r="D8143" t="e">
        <f>IF(C8143=1,'Data Transformation'!$G$3+0.5*'Data Transformation'!$W$25,IF(C8144=1,D8144-'Data Transformation'!$W$25,FALSE))</f>
        <v>#NUM!</v>
      </c>
      <c r="E8143">
        <f t="array" ref="E8143">IF(ISLOGICAL(D8143),"",FREQUENCY(IF('Data Transformation'!$B$425:$B$8425='Bin Analysis'!$B8139,'Data Transformation'!$G$425:$G$8425),D8143))</f>
        <v>2001</v>
      </c>
      <c r="F8143">
        <f t="shared" ref="F8143:F8161" si="1017">IF(ISLOGICAL(D8143),"",E8143-E8142)</f>
        <v>0</v>
      </c>
      <c r="G8143">
        <f>Weighting!$H$7</f>
        <v>0</v>
      </c>
      <c r="H8143">
        <f t="array" ref="H8143">FREQUENCY(IF('Data Transformation'!$B$4:$B$8425=B8139,'Data Transformation'!$G$4:$G$8425),'Bin Analysis'!$B8143)</f>
        <v>2073</v>
      </c>
      <c r="I8143">
        <f t="shared" ref="I8143:I8161" si="1018">H8143-H8142</f>
        <v>0</v>
      </c>
      <c r="J8143">
        <f>IF(I8143=0,0,1)</f>
        <v>0</v>
      </c>
      <c r="K8143">
        <f>J8143*Weighting!$W$7</f>
        <v>0</v>
      </c>
      <c r="M8143" s="14"/>
    </row>
    <row r="8144" spans="1:25" x14ac:dyDescent="0.55000000000000004">
      <c r="A8144" s="32" t="str">
        <f>IF(Weighting!$P$8&gt;0,B8144,"")</f>
        <v/>
      </c>
      <c r="B8144" t="e">
        <f>Weighting!$C$8</f>
        <v>#DIV/0!</v>
      </c>
      <c r="C8144" t="e">
        <f>Weighting!$F$8</f>
        <v>#NUM!</v>
      </c>
      <c r="D8144" t="e">
        <f>IF(C8144=1,'Data Transformation'!$G$3+0.5*'Data Transformation'!$W$25,IF(C8145=1,D8145-'Data Transformation'!$W$25,FALSE))</f>
        <v>#NUM!</v>
      </c>
      <c r="E8144">
        <f t="array" ref="E8144">IF(ISLOGICAL(D8144),"",FREQUENCY(IF('Data Transformation'!$B$425:$B$8425='Bin Analysis'!$B8139,'Data Transformation'!$G$425:$G$8425),D8144))</f>
        <v>2001</v>
      </c>
      <c r="F8144">
        <f t="shared" si="1017"/>
        <v>0</v>
      </c>
      <c r="G8144">
        <f>Weighting!$H$8</f>
        <v>0</v>
      </c>
      <c r="H8144">
        <f t="array" ref="H8144">FREQUENCY(IF('Data Transformation'!$B$4:$B$8425=B8139,'Data Transformation'!$G$4:$G$8425),'Bin Analysis'!$B8144)</f>
        <v>2073</v>
      </c>
      <c r="I8144">
        <f t="shared" si="1018"/>
        <v>0</v>
      </c>
      <c r="J8144">
        <f t="shared" ref="J8144:J8161" si="1019">IF(I8144=0,0,1)</f>
        <v>0</v>
      </c>
      <c r="K8144">
        <f>J8144*Weighting!$W$8</f>
        <v>0</v>
      </c>
      <c r="M8144" s="14"/>
    </row>
    <row r="8145" spans="1:13" x14ac:dyDescent="0.55000000000000004">
      <c r="A8145" s="32" t="str">
        <f>IF(Weighting!$P$9&gt;0,B8145,"")</f>
        <v/>
      </c>
      <c r="B8145" s="50" t="e">
        <f>Weighting!$C$9</f>
        <v>#DIV/0!</v>
      </c>
      <c r="C8145" t="e">
        <f>Weighting!$F$9</f>
        <v>#NUM!</v>
      </c>
      <c r="D8145" t="e">
        <f>IF(C8145=1,'Data Transformation'!$G$3+0.5*'Data Transformation'!$W$25,IF(C8146=1,D8146-'Data Transformation'!$W$25,FALSE))</f>
        <v>#NUM!</v>
      </c>
      <c r="E8145">
        <f t="array" ref="E8145">IF(ISLOGICAL(D8145),"",FREQUENCY(IF('Data Transformation'!$B$425:$B$8425='Bin Analysis'!$B8139,'Data Transformation'!$G$425:$G$8425),D8145))</f>
        <v>2001</v>
      </c>
      <c r="F8145">
        <f t="shared" si="1017"/>
        <v>0</v>
      </c>
      <c r="G8145">
        <f>Weighting!$H$9</f>
        <v>0</v>
      </c>
      <c r="H8145">
        <f t="array" ref="H8145">FREQUENCY(IF('Data Transformation'!$B$4:$B$8425=B8139,'Data Transformation'!$G$4:$G$8425),'Bin Analysis'!$B8145)</f>
        <v>2073</v>
      </c>
      <c r="I8145">
        <f t="shared" si="1018"/>
        <v>0</v>
      </c>
      <c r="J8145">
        <f t="shared" si="1019"/>
        <v>0</v>
      </c>
      <c r="K8145">
        <f>J8145*Weighting!$W$9</f>
        <v>0</v>
      </c>
      <c r="M8145" s="14"/>
    </row>
    <row r="8146" spans="1:13" x14ac:dyDescent="0.55000000000000004">
      <c r="A8146" s="32" t="str">
        <f>IF(Weighting!$P$10&gt;0,B8146,"")</f>
        <v/>
      </c>
      <c r="B8146" t="e">
        <f>Weighting!$C$10</f>
        <v>#DIV/0!</v>
      </c>
      <c r="C8146" t="e">
        <f>Weighting!$F$10</f>
        <v>#NUM!</v>
      </c>
      <c r="D8146" t="e">
        <f>IF(C8146=1,'Data Transformation'!$G$3+0.5*'Data Transformation'!$W$25,IF(C8147=1,D8147-'Data Transformation'!$W$25,FALSE))</f>
        <v>#NUM!</v>
      </c>
      <c r="E8146">
        <f t="array" ref="E8146">IF(ISLOGICAL(D8146),"",FREQUENCY(IF('Data Transformation'!$B$425:$B$8425='Bin Analysis'!$B8139,'Data Transformation'!$G$425:$G$8425),D8146))</f>
        <v>2001</v>
      </c>
      <c r="F8146">
        <f t="shared" si="1017"/>
        <v>0</v>
      </c>
      <c r="G8146">
        <f>Weighting!$H$10</f>
        <v>0</v>
      </c>
      <c r="H8146">
        <f t="array" ref="H8146">FREQUENCY(IF('Data Transformation'!$B$4:$B$8425=B8139,'Data Transformation'!$G$4:$G$8425),'Bin Analysis'!$B8146)</f>
        <v>2073</v>
      </c>
      <c r="I8146">
        <f t="shared" si="1018"/>
        <v>0</v>
      </c>
      <c r="J8146">
        <f t="shared" si="1019"/>
        <v>0</v>
      </c>
      <c r="K8146">
        <f>J8146*Weighting!$W$10</f>
        <v>0</v>
      </c>
      <c r="M8146" s="14"/>
    </row>
    <row r="8147" spans="1:13" x14ac:dyDescent="0.55000000000000004">
      <c r="A8147" s="32" t="str">
        <f>IF(Weighting!$P$11&gt;0,B8147,"")</f>
        <v/>
      </c>
      <c r="B8147" t="e">
        <f>Weighting!$C$11</f>
        <v>#DIV/0!</v>
      </c>
      <c r="C8147" t="e">
        <f>Weighting!$F$11</f>
        <v>#NUM!</v>
      </c>
      <c r="D8147" t="e">
        <f>IF(C8147=1,'Data Transformation'!$G$3+0.5*'Data Transformation'!$W$25,IF(C8148=1,D8148-'Data Transformation'!$W$25,FALSE))</f>
        <v>#NUM!</v>
      </c>
      <c r="E8147">
        <f t="array" ref="E8147">IF(ISLOGICAL(D8147),"",FREQUENCY(IF('Data Transformation'!$B$425:$B$8425='Bin Analysis'!$B8139,'Data Transformation'!$G$425:$G$8425),D8147))</f>
        <v>2001</v>
      </c>
      <c r="F8147">
        <f t="shared" si="1017"/>
        <v>0</v>
      </c>
      <c r="G8147">
        <f>Weighting!$H$11</f>
        <v>0</v>
      </c>
      <c r="H8147">
        <f t="array" ref="H8147">FREQUENCY(IF('Data Transformation'!$B$4:$B$8425=B8139,'Data Transformation'!$G$4:$G$8425),'Bin Analysis'!$B8147)</f>
        <v>2073</v>
      </c>
      <c r="I8147">
        <f t="shared" si="1018"/>
        <v>0</v>
      </c>
      <c r="J8147">
        <f t="shared" si="1019"/>
        <v>0</v>
      </c>
      <c r="K8147">
        <f>J8147*Weighting!$W$11</f>
        <v>0</v>
      </c>
      <c r="M8147" s="14"/>
    </row>
    <row r="8148" spans="1:13" x14ac:dyDescent="0.55000000000000004">
      <c r="A8148" s="32" t="str">
        <f>IF(Weighting!$P$12&gt;0,B8148,"")</f>
        <v/>
      </c>
      <c r="B8148" t="e">
        <f>Weighting!$C$12</f>
        <v>#DIV/0!</v>
      </c>
      <c r="C8148" t="e">
        <f>Weighting!$F$12</f>
        <v>#NUM!</v>
      </c>
      <c r="D8148" t="e">
        <f>IF(C8148=1,'Data Transformation'!$G$3+0.5*'Data Transformation'!$W$25,IF(C8149=1,D8149-'Data Transformation'!$W$25,FALSE))</f>
        <v>#NUM!</v>
      </c>
      <c r="E8148">
        <f t="array" ref="E8148">IF(ISLOGICAL(D8148),"",FREQUENCY(IF('Data Transformation'!$B$425:$B$8425='Bin Analysis'!$B8139,'Data Transformation'!$G$425:$G$8425),D8148))</f>
        <v>2001</v>
      </c>
      <c r="F8148">
        <f t="shared" si="1017"/>
        <v>0</v>
      </c>
      <c r="G8148">
        <f>Weighting!$H$12</f>
        <v>0</v>
      </c>
      <c r="H8148">
        <f t="array" ref="H8148">FREQUENCY(IF('Data Transformation'!$B$4:$B$8425=B8139,'Data Transformation'!$G$4:$G$8425),'Bin Analysis'!$B8148)</f>
        <v>2073</v>
      </c>
      <c r="I8148">
        <f t="shared" si="1018"/>
        <v>0</v>
      </c>
      <c r="J8148">
        <f t="shared" si="1019"/>
        <v>0</v>
      </c>
      <c r="K8148">
        <f>J8148*Weighting!$W$12</f>
        <v>0</v>
      </c>
      <c r="M8148" s="14"/>
    </row>
    <row r="8149" spans="1:13" x14ac:dyDescent="0.55000000000000004">
      <c r="A8149" s="32" t="str">
        <f>IF(Weighting!$P$13&gt;0,B8149,"")</f>
        <v/>
      </c>
      <c r="B8149" t="e">
        <f>Weighting!$C$13</f>
        <v>#DIV/0!</v>
      </c>
      <c r="C8149" t="e">
        <f>Weighting!$F$13</f>
        <v>#NUM!</v>
      </c>
      <c r="D8149" t="e">
        <f>IF(C8149=1,'Data Transformation'!$G$3+0.5*'Data Transformation'!$W$25,IF(C8150=1,D8150-'Data Transformation'!$W$25,FALSE))</f>
        <v>#NUM!</v>
      </c>
      <c r="E8149">
        <f t="array" ref="E8149">IF(ISLOGICAL(D8149),"",FREQUENCY(IF('Data Transformation'!$B$425:$B$8425='Bin Analysis'!$B8139,'Data Transformation'!$G$425:$G$8425),D8149))</f>
        <v>2001</v>
      </c>
      <c r="F8149">
        <f t="shared" si="1017"/>
        <v>0</v>
      </c>
      <c r="G8149">
        <f>Weighting!$H$13</f>
        <v>0</v>
      </c>
      <c r="H8149">
        <f t="array" ref="H8149">FREQUENCY(IF('Data Transformation'!$B$4:$B$8425=B8139,'Data Transformation'!$G$4:$G$8425),'Bin Analysis'!$B8149)</f>
        <v>2073</v>
      </c>
      <c r="I8149">
        <f t="shared" si="1018"/>
        <v>0</v>
      </c>
      <c r="J8149">
        <f t="shared" si="1019"/>
        <v>0</v>
      </c>
      <c r="K8149">
        <f>J8149*Weighting!$W$13</f>
        <v>0</v>
      </c>
      <c r="M8149" s="14"/>
    </row>
    <row r="8150" spans="1:13" x14ac:dyDescent="0.55000000000000004">
      <c r="A8150" s="32" t="str">
        <f>IF(Weighting!$P$14&gt;0,B8150,"")</f>
        <v/>
      </c>
      <c r="B8150" t="e">
        <f>Weighting!$C$14</f>
        <v>#DIV/0!</v>
      </c>
      <c r="C8150" t="e">
        <f>Weighting!$F$14</f>
        <v>#NUM!</v>
      </c>
      <c r="D8150" t="e">
        <f>IF(C8150=1,'Data Transformation'!$G$3+0.5*'Data Transformation'!$W$25,IF(C8151=1,D8151-'Data Transformation'!$W$25,FALSE))</f>
        <v>#NUM!</v>
      </c>
      <c r="E8150">
        <f t="array" ref="E8150">IF(ISLOGICAL(D8150),"",FREQUENCY(IF('Data Transformation'!$B$425:$B$8425='Bin Analysis'!$B8139,'Data Transformation'!$G$425:$G$8425),D8150))</f>
        <v>2001</v>
      </c>
      <c r="F8150">
        <f t="shared" si="1017"/>
        <v>0</v>
      </c>
      <c r="G8150">
        <f>Weighting!$H$14</f>
        <v>0</v>
      </c>
      <c r="H8150">
        <f t="array" ref="H8150">FREQUENCY(IF('Data Transformation'!$B$4:$B$8425=B8139,'Data Transformation'!$G$4:$G$8425),'Bin Analysis'!$B8150)</f>
        <v>2073</v>
      </c>
      <c r="I8150">
        <f t="shared" si="1018"/>
        <v>0</v>
      </c>
      <c r="J8150">
        <f t="shared" si="1019"/>
        <v>0</v>
      </c>
      <c r="K8150">
        <f>J8150*Weighting!$W$14</f>
        <v>0</v>
      </c>
      <c r="M8150" s="14"/>
    </row>
    <row r="8151" spans="1:13" x14ac:dyDescent="0.55000000000000004">
      <c r="A8151" s="32" t="str">
        <f>IF(Weighting!$P$15&gt;0,B8151,"")</f>
        <v/>
      </c>
      <c r="B8151" t="e">
        <f>Weighting!$C$15</f>
        <v>#DIV/0!</v>
      </c>
      <c r="C8151" t="e">
        <f>Weighting!$F$15</f>
        <v>#NUM!</v>
      </c>
      <c r="D8151" t="e">
        <f>IF(C8151=1,'Data Transformation'!$G$3+0.5*'Data Transformation'!$W$25,IF(C8152=1,D8152-'Data Transformation'!$W$25,FALSE))</f>
        <v>#NUM!</v>
      </c>
      <c r="E8151">
        <f t="array" ref="E8151">IF(ISLOGICAL(D8151),"",FREQUENCY(IF('Data Transformation'!$B$425:$B$8425='Bin Analysis'!$B8139,'Data Transformation'!$G$425:$G$8425),D8151))</f>
        <v>2001</v>
      </c>
      <c r="F8151">
        <f t="shared" si="1017"/>
        <v>0</v>
      </c>
      <c r="G8151">
        <f>Weighting!$H$15</f>
        <v>0</v>
      </c>
      <c r="H8151">
        <f t="array" ref="H8151">FREQUENCY(IF('Data Transformation'!$B$4:$B$8425=B8139,'Data Transformation'!$G$4:$G$8425),'Bin Analysis'!$B8151)</f>
        <v>2073</v>
      </c>
      <c r="I8151">
        <f t="shared" si="1018"/>
        <v>0</v>
      </c>
      <c r="J8151">
        <f t="shared" si="1019"/>
        <v>0</v>
      </c>
      <c r="K8151">
        <f>J8151*Weighting!$W$15</f>
        <v>0</v>
      </c>
      <c r="M8151" s="14"/>
    </row>
    <row r="8152" spans="1:13" x14ac:dyDescent="0.55000000000000004">
      <c r="A8152" s="32" t="str">
        <f>IF(Weighting!$P$16&gt;0,B8152,"")</f>
        <v/>
      </c>
      <c r="B8152" t="e">
        <f>Weighting!$C$16</f>
        <v>#DIV/0!</v>
      </c>
      <c r="C8152" t="e">
        <f>Weighting!$F$16</f>
        <v>#NUM!</v>
      </c>
      <c r="D8152" t="e">
        <f>IF(C8152=1,'Data Transformation'!$G$3+0.5*'Data Transformation'!$W$25,IF(C8153=1,D8153-'Data Transformation'!$W$25,FALSE))</f>
        <v>#NUM!</v>
      </c>
      <c r="E8152">
        <f t="array" ref="E8152">IF(ISLOGICAL(D8152),"",FREQUENCY(IF('Data Transformation'!$B$425:$B$8425='Bin Analysis'!$B8139,'Data Transformation'!$G$425:$G$8425),D8152))</f>
        <v>2001</v>
      </c>
      <c r="F8152">
        <f t="shared" si="1017"/>
        <v>0</v>
      </c>
      <c r="G8152">
        <f>Weighting!$H$16</f>
        <v>0</v>
      </c>
      <c r="H8152">
        <f t="array" ref="H8152">FREQUENCY(IF('Data Transformation'!$B$4:$B$8425=B8139,'Data Transformation'!$G$4:$G$8425),'Bin Analysis'!$B8152)</f>
        <v>2073</v>
      </c>
      <c r="I8152">
        <f t="shared" si="1018"/>
        <v>0</v>
      </c>
      <c r="J8152">
        <f t="shared" si="1019"/>
        <v>0</v>
      </c>
      <c r="K8152">
        <f>J8152*Weighting!$W$16</f>
        <v>0</v>
      </c>
      <c r="M8152" s="14"/>
    </row>
    <row r="8153" spans="1:13" x14ac:dyDescent="0.55000000000000004">
      <c r="A8153" s="32" t="str">
        <f>IF(Weighting!$P$17&gt;0,B8153,"")</f>
        <v/>
      </c>
      <c r="B8153" t="e">
        <f>Weighting!$C$17</f>
        <v>#DIV/0!</v>
      </c>
      <c r="C8153" t="e">
        <f>Weighting!$F$17</f>
        <v>#NUM!</v>
      </c>
      <c r="D8153" t="e">
        <f>IF(C8153=1,'Data Transformation'!$G$3+0.5*'Data Transformation'!$W$25,IF(C8154=1,D8154-'Data Transformation'!$W$25,FALSE))</f>
        <v>#NUM!</v>
      </c>
      <c r="E8153">
        <f t="array" ref="E8153">IF(ISLOGICAL(D8153),"",FREQUENCY(IF('Data Transformation'!$B$425:$B$8425='Bin Analysis'!$B8139,'Data Transformation'!$G$425:$G$8425),D8153))</f>
        <v>2001</v>
      </c>
      <c r="F8153">
        <f t="shared" si="1017"/>
        <v>0</v>
      </c>
      <c r="G8153">
        <f>Weighting!$H$17</f>
        <v>0</v>
      </c>
      <c r="H8153">
        <f t="array" ref="H8153">FREQUENCY(IF('Data Transformation'!$B$4:$B$8425=B8139,'Data Transformation'!$G$4:$G$8425),'Bin Analysis'!$B8153)</f>
        <v>2073</v>
      </c>
      <c r="I8153">
        <f t="shared" si="1018"/>
        <v>0</v>
      </c>
      <c r="J8153">
        <f t="shared" si="1019"/>
        <v>0</v>
      </c>
      <c r="K8153">
        <f>J8153*Weighting!$W$17</f>
        <v>0</v>
      </c>
      <c r="M8153" s="14"/>
    </row>
    <row r="8154" spans="1:13" x14ac:dyDescent="0.55000000000000004">
      <c r="A8154" s="32" t="str">
        <f>IF(Weighting!$P$18&gt;0,B8154,"")</f>
        <v/>
      </c>
      <c r="B8154" t="e">
        <f>Weighting!$C$18</f>
        <v>#DIV/0!</v>
      </c>
      <c r="C8154" t="e">
        <f>Weighting!$F$18</f>
        <v>#NUM!</v>
      </c>
      <c r="D8154" t="e">
        <f>IF(C8154=1,'Data Transformation'!$G$3+0.5*'Data Transformation'!$W$25,IF(C8155=1,D8155-'Data Transformation'!$W$25,FALSE))</f>
        <v>#NUM!</v>
      </c>
      <c r="E8154">
        <f t="array" ref="E8154">IF(ISLOGICAL(D8154),"",FREQUENCY(IF('Data Transformation'!$B$425:$B$8425='Bin Analysis'!$B8139,'Data Transformation'!$G$425:$G$8425),D8154))</f>
        <v>2001</v>
      </c>
      <c r="F8154">
        <f t="shared" si="1017"/>
        <v>0</v>
      </c>
      <c r="G8154">
        <f>Weighting!$H$18</f>
        <v>0</v>
      </c>
      <c r="H8154">
        <f t="array" ref="H8154">FREQUENCY(IF('Data Transformation'!$B$4:$B$8425=B8139,'Data Transformation'!$G$4:$G$8425),'Bin Analysis'!$B8154)</f>
        <v>2073</v>
      </c>
      <c r="I8154">
        <f t="shared" si="1018"/>
        <v>0</v>
      </c>
      <c r="J8154">
        <f t="shared" si="1019"/>
        <v>0</v>
      </c>
      <c r="K8154">
        <f>J8154*Weighting!$W$18</f>
        <v>0</v>
      </c>
      <c r="M8154" s="14"/>
    </row>
    <row r="8155" spans="1:13" x14ac:dyDescent="0.55000000000000004">
      <c r="A8155" s="32" t="str">
        <f>IF(Weighting!$P$19&gt;0,B8155,"")</f>
        <v/>
      </c>
      <c r="B8155" t="e">
        <f>Weighting!$C$19</f>
        <v>#DIV/0!</v>
      </c>
      <c r="C8155" t="e">
        <f>Weighting!$F$19</f>
        <v>#NUM!</v>
      </c>
      <c r="D8155" t="e">
        <f>IF(C8155=1,'Data Transformation'!$G$3+0.5*'Data Transformation'!$W$25,IF(C8156=1,D8156-'Data Transformation'!$W$25,FALSE))</f>
        <v>#NUM!</v>
      </c>
      <c r="E8155">
        <f t="array" ref="E8155">IF(ISLOGICAL(D8155),"",FREQUENCY(IF('Data Transformation'!$B$425:$B$8425='Bin Analysis'!$B8139,'Data Transformation'!$G$425:$G$8425),D8155))</f>
        <v>2001</v>
      </c>
      <c r="F8155">
        <f t="shared" si="1017"/>
        <v>0</v>
      </c>
      <c r="G8155">
        <f>Weighting!$H$19</f>
        <v>0</v>
      </c>
      <c r="H8155">
        <f t="array" ref="H8155">FREQUENCY(IF('Data Transformation'!$B$4:$B$8425=B8139,'Data Transformation'!$G$4:$G$8425),'Bin Analysis'!$B8155)</f>
        <v>2073</v>
      </c>
      <c r="I8155">
        <f t="shared" si="1018"/>
        <v>0</v>
      </c>
      <c r="J8155">
        <f t="shared" si="1019"/>
        <v>0</v>
      </c>
      <c r="K8155">
        <f>J8155*Weighting!$W$19</f>
        <v>0</v>
      </c>
      <c r="M8155" s="14"/>
    </row>
    <row r="8156" spans="1:13" x14ac:dyDescent="0.55000000000000004">
      <c r="A8156" s="32" t="str">
        <f>IF(Weighting!$P$20&gt;0,B8156,"")</f>
        <v/>
      </c>
      <c r="B8156" t="e">
        <f>Weighting!$C$20</f>
        <v>#DIV/0!</v>
      </c>
      <c r="C8156" t="e">
        <f>Weighting!$F$20</f>
        <v>#NUM!</v>
      </c>
      <c r="D8156" t="e">
        <f>IF(C8156=1,'Data Transformation'!$G$3+0.5*'Data Transformation'!$W$25,IF(C8157=1,D8157-'Data Transformation'!$W$25,FALSE))</f>
        <v>#NUM!</v>
      </c>
      <c r="E8156">
        <f t="array" ref="E8156">IF(ISLOGICAL(D8156),"",FREQUENCY(IF('Data Transformation'!$B$425:$B$8425='Bin Analysis'!$B8139,'Data Transformation'!$G$425:$G$8425),D8156))</f>
        <v>2001</v>
      </c>
      <c r="F8156">
        <f t="shared" si="1017"/>
        <v>0</v>
      </c>
      <c r="G8156">
        <f>Weighting!$H$20</f>
        <v>0</v>
      </c>
      <c r="H8156">
        <f t="array" ref="H8156">FREQUENCY(IF('Data Transformation'!$B$4:$B$8425=B8139,'Data Transformation'!$G$4:$G$8425),'Bin Analysis'!$B8156)</f>
        <v>2073</v>
      </c>
      <c r="I8156">
        <f t="shared" si="1018"/>
        <v>0</v>
      </c>
      <c r="J8156">
        <f t="shared" si="1019"/>
        <v>0</v>
      </c>
      <c r="K8156">
        <f>J8156*Weighting!$W$20</f>
        <v>0</v>
      </c>
      <c r="M8156" s="14"/>
    </row>
    <row r="8157" spans="1:13" x14ac:dyDescent="0.55000000000000004">
      <c r="A8157" s="32" t="str">
        <f>IF(Weighting!$P$21&gt;0,B8157,"")</f>
        <v/>
      </c>
      <c r="B8157" t="e">
        <f>Weighting!$C$21</f>
        <v>#DIV/0!</v>
      </c>
      <c r="C8157" t="e">
        <f>Weighting!$F$21</f>
        <v>#NUM!</v>
      </c>
      <c r="D8157" t="e">
        <f>IF(C8157=1,'Data Transformation'!$G$3+0.5*'Data Transformation'!$W$25,IF(C8158=1,D8158-'Data Transformation'!$W$25,FALSE))</f>
        <v>#NUM!</v>
      </c>
      <c r="E8157">
        <f t="array" ref="E8157">IF(ISLOGICAL(D8157),"",FREQUENCY(IF('Data Transformation'!$B$425:$B$8425='Bin Analysis'!$B8139,'Data Transformation'!$G$425:$G$8425),D8157))</f>
        <v>2001</v>
      </c>
      <c r="F8157">
        <f t="shared" si="1017"/>
        <v>0</v>
      </c>
      <c r="G8157">
        <f>Weighting!$H$21</f>
        <v>0</v>
      </c>
      <c r="H8157">
        <f t="array" ref="H8157">FREQUENCY(IF('Data Transformation'!$B$4:$B$8425=B8139,'Data Transformation'!$G$4:$G$8425),'Bin Analysis'!$B8157)</f>
        <v>2073</v>
      </c>
      <c r="I8157">
        <f t="shared" si="1018"/>
        <v>0</v>
      </c>
      <c r="J8157">
        <f t="shared" si="1019"/>
        <v>0</v>
      </c>
      <c r="K8157">
        <f>J8157*Weighting!$W$21</f>
        <v>0</v>
      </c>
      <c r="M8157" s="14"/>
    </row>
    <row r="8158" spans="1:13" x14ac:dyDescent="0.55000000000000004">
      <c r="A8158" s="32" t="str">
        <f>IF(Weighting!$P$22&gt;0,B8158,"")</f>
        <v/>
      </c>
      <c r="B8158" t="e">
        <f>Weighting!$C$22</f>
        <v>#DIV/0!</v>
      </c>
      <c r="C8158" t="e">
        <f>Weighting!$F$22</f>
        <v>#NUM!</v>
      </c>
      <c r="D8158" t="e">
        <f>IF(C8158=1,'Data Transformation'!$G$3+0.5*'Data Transformation'!$W$25,IF(C8159=1,D8159-'Data Transformation'!$W$25,FALSE))</f>
        <v>#NUM!</v>
      </c>
      <c r="E8158">
        <f t="array" ref="E8158">IF(ISLOGICAL(D8158),"",FREQUENCY(IF('Data Transformation'!$B$425:$B$8425='Bin Analysis'!$B8139,'Data Transformation'!$G$425:$G$8425),D8158))</f>
        <v>2001</v>
      </c>
      <c r="F8158">
        <f t="shared" si="1017"/>
        <v>0</v>
      </c>
      <c r="G8158">
        <f>Weighting!$H$22</f>
        <v>0</v>
      </c>
      <c r="H8158">
        <f t="array" ref="H8158">FREQUENCY(IF('Data Transformation'!$B$4:$B$8425=B8139,'Data Transformation'!$G$4:$G$8425),'Bin Analysis'!$B8158)</f>
        <v>2073</v>
      </c>
      <c r="I8158">
        <f t="shared" si="1018"/>
        <v>0</v>
      </c>
      <c r="J8158">
        <f t="shared" si="1019"/>
        <v>0</v>
      </c>
      <c r="K8158">
        <f>J8158*Weighting!$W$22</f>
        <v>0</v>
      </c>
      <c r="M8158" s="14"/>
    </row>
    <row r="8159" spans="1:13" x14ac:dyDescent="0.55000000000000004">
      <c r="A8159" s="32" t="str">
        <f>IF(Weighting!$P$23&gt;0,B8159,"")</f>
        <v/>
      </c>
      <c r="B8159" t="e">
        <f>Weighting!$C$23</f>
        <v>#DIV/0!</v>
      </c>
      <c r="C8159" t="e">
        <f>Weighting!$F$23</f>
        <v>#NUM!</v>
      </c>
      <c r="D8159" t="e">
        <f>IF(C8159=1,'Data Transformation'!$G$3+0.5*'Data Transformation'!$W$25,IF(C8160=1,D8160-'Data Transformation'!$W$25,FALSE))</f>
        <v>#NUM!</v>
      </c>
      <c r="E8159">
        <f t="array" ref="E8159">IF(ISLOGICAL(D8159),"",FREQUENCY(IF('Data Transformation'!$B$425:$B$8425='Bin Analysis'!$B8139,'Data Transformation'!$G$425:$G$8425),D8159))</f>
        <v>2001</v>
      </c>
      <c r="F8159">
        <f t="shared" si="1017"/>
        <v>0</v>
      </c>
      <c r="G8159">
        <f>Weighting!$H$23</f>
        <v>0</v>
      </c>
      <c r="H8159">
        <f t="array" ref="H8159">FREQUENCY(IF('Data Transformation'!$B$4:$B$8425=B8139,'Data Transformation'!$G$4:$G$8425),'Bin Analysis'!$B8159)</f>
        <v>2073</v>
      </c>
      <c r="I8159">
        <f t="shared" si="1018"/>
        <v>0</v>
      </c>
      <c r="J8159">
        <f t="shared" si="1019"/>
        <v>0</v>
      </c>
      <c r="K8159">
        <f>J8159*Weighting!$W$23</f>
        <v>0</v>
      </c>
      <c r="M8159" s="14"/>
    </row>
    <row r="8160" spans="1:13" x14ac:dyDescent="0.55000000000000004">
      <c r="A8160" s="32" t="str">
        <f>IF(Weighting!$P$24&gt;0,B8160,"")</f>
        <v/>
      </c>
      <c r="B8160" t="e">
        <f>Weighting!$C$24</f>
        <v>#DIV/0!</v>
      </c>
      <c r="C8160" t="e">
        <f>Weighting!$F$24</f>
        <v>#NUM!</v>
      </c>
      <c r="D8160" t="e">
        <f>IF(C8160=1,'Data Transformation'!$G$3+0.5*'Data Transformation'!$W$25,IF(C8161=1,D8161-'Data Transformation'!$W$25,FALSE))</f>
        <v>#NUM!</v>
      </c>
      <c r="E8160">
        <f t="array" ref="E8160">IF(ISLOGICAL(D8160),"",FREQUENCY(IF('Data Transformation'!$B$425:$B$8425='Bin Analysis'!$B8139,'Data Transformation'!$G$425:$G$8425),D8160))</f>
        <v>2001</v>
      </c>
      <c r="F8160">
        <f t="shared" si="1017"/>
        <v>0</v>
      </c>
      <c r="G8160">
        <f>Weighting!$H$24</f>
        <v>0</v>
      </c>
      <c r="H8160">
        <f t="array" ref="H8160">FREQUENCY(IF('Data Transformation'!$B$4:$B$8425=B8139,'Data Transformation'!$G$4:$G$8425),'Bin Analysis'!$B8160)</f>
        <v>2073</v>
      </c>
      <c r="I8160">
        <f t="shared" si="1018"/>
        <v>0</v>
      </c>
      <c r="J8160">
        <f t="shared" si="1019"/>
        <v>0</v>
      </c>
      <c r="K8160">
        <f>J8160*Weighting!$W$24</f>
        <v>0</v>
      </c>
      <c r="M8160" s="14"/>
    </row>
    <row r="8161" spans="1:25" x14ac:dyDescent="0.55000000000000004">
      <c r="A8161" s="32" t="str">
        <f>IF(Weighting!$P$25&gt;0,B8161,"")</f>
        <v/>
      </c>
      <c r="B8161" t="e">
        <f>Weighting!$C$25</f>
        <v>#DIV/0!</v>
      </c>
      <c r="C8161" t="e">
        <f>Weighting!$F$25</f>
        <v>#NUM!</v>
      </c>
      <c r="D8161" t="e">
        <f>IF(C8161=1,'Data Transformation'!$G$3+0.5*'Data Transformation'!$W$25,IF(C8162=1,D8162-'Data Transformation'!$W$25,FALSE))</f>
        <v>#NUM!</v>
      </c>
      <c r="E8161">
        <f t="array" ref="E8161">IF(ISLOGICAL(D8161),"",FREQUENCY(IF('Data Transformation'!$B$425:$B$8425='Bin Analysis'!$B8139,'Data Transformation'!$G$425:$G$8425),D8161))</f>
        <v>2001</v>
      </c>
      <c r="F8161">
        <f t="shared" si="1017"/>
        <v>0</v>
      </c>
      <c r="G8161">
        <f>Weighting!$H$25</f>
        <v>0</v>
      </c>
      <c r="H8161">
        <f t="array" ref="H8161">FREQUENCY(IF('Data Transformation'!$B$4:$B$8425=B8139,'Data Transformation'!$G$4:$G$8425),'Bin Analysis'!$B8161)</f>
        <v>2073</v>
      </c>
      <c r="I8161">
        <f t="shared" si="1018"/>
        <v>0</v>
      </c>
      <c r="J8161">
        <f t="shared" si="1019"/>
        <v>0</v>
      </c>
      <c r="K8161">
        <f>J8161*Weighting!$W$25</f>
        <v>0</v>
      </c>
      <c r="M8161" s="14"/>
    </row>
    <row r="8162" spans="1:25" x14ac:dyDescent="0.55000000000000004">
      <c r="N8162" s="57"/>
      <c r="O8162"/>
      <c r="P8162"/>
      <c r="Q8162"/>
      <c r="R8162"/>
    </row>
    <row r="8163" spans="1:25" ht="23.35" x14ac:dyDescent="0.8">
      <c r="A8163" s="21" t="s">
        <v>0</v>
      </c>
      <c r="B8163" s="21" t="str">
        <f>IFERROR(VLOOKUP(C8163,'Data Transformation'!$L$6:$M$426,2,FALSE),"")</f>
        <v/>
      </c>
      <c r="C8163" s="21">
        <f>C8139+1</f>
        <v>340</v>
      </c>
      <c r="D8163" s="21"/>
      <c r="E8163" s="21"/>
      <c r="F8163" s="21"/>
      <c r="G8163" s="21"/>
      <c r="H8163" s="22"/>
      <c r="I8163" s="22"/>
      <c r="J8163" s="22"/>
      <c r="K8163" s="21"/>
      <c r="L8163" s="21" t="str">
        <f>B8163</f>
        <v/>
      </c>
      <c r="M8163" s="23" t="e">
        <f>INDEX('Data Transformation'!$O$4:$O$424,MATCH($B8163,'Data Transformation'!$M$4:$M$424,0),MATCH($M$2,'Data Transformation'!$O$3,0))</f>
        <v>#N/A</v>
      </c>
      <c r="N8163" s="27" t="e">
        <f>IF('Input and Summary Results'!$J$16="minimum",'Bin Analysis'!X8164/(M8163-1),'Bin Analysis'!Y8163/('Bin Analysis'!M8163-1))</f>
        <v>#N/A</v>
      </c>
      <c r="O8163" s="27" t="e">
        <f>IF(M8163=FALSE,NA(),(VLOOKUP(1,C8166:K8185,4,FALSE))/(M8163-1))</f>
        <v>#N/A</v>
      </c>
      <c r="P8163" s="27" t="e">
        <f>IF(M8163=FALSE,NA(),SUM(J8166:J8185)/Weighting!$S$5)</f>
        <v>#N/A</v>
      </c>
      <c r="Q8163" s="27" t="e">
        <f>IF(M8163=FALSE,NA(),SUM(K8166:K8185)/Weighting!$S$6)</f>
        <v>#N/A</v>
      </c>
      <c r="R8163" s="27" t="e">
        <f>IF(M8163=FALSE,NA(),(VLOOKUP(1,G8166:K8185,3,FALSE))/(M8163-1))</f>
        <v>#N/A</v>
      </c>
      <c r="S8163" s="22" t="e">
        <f>IF(M8163=FALSE,NA(),IF(SUM(J8166:J8185)=2,"yes","no"))</f>
        <v>#N/A</v>
      </c>
      <c r="X8163" s="2" cm="2">
        <f t="array" ref="X8163:X8164">FREQUENCY(IF('Data Transformation'!$B$425:$B$6424='Bin Analysis'!L8163,'Data Transformation'!$G$425:$G$6424),'Data Transformation'!$U$11)</f>
        <v>0</v>
      </c>
      <c r="Y8163" s="2" cm="2">
        <f t="array" ref="Y8163:Y8164">FREQUENCY(IF('Data Transformation'!$B$425:$B$6424='Bin Analysis'!L8163,'Data Transformation'!$G$425:$G$6424),'Data Transformation'!$U$12)</f>
        <v>0</v>
      </c>
    </row>
    <row r="8164" spans="1:25" x14ac:dyDescent="0.55000000000000004">
      <c r="A8164" s="14" t="s">
        <v>67</v>
      </c>
      <c r="B8164" t="s">
        <v>47</v>
      </c>
      <c r="C8164" t="s">
        <v>5</v>
      </c>
      <c r="D8164" t="s">
        <v>100</v>
      </c>
      <c r="E8164" t="s">
        <v>101</v>
      </c>
      <c r="F8164" t="s">
        <v>102</v>
      </c>
      <c r="G8164" t="s">
        <v>70</v>
      </c>
      <c r="H8164" t="s">
        <v>31</v>
      </c>
      <c r="I8164" t="s">
        <v>32</v>
      </c>
      <c r="J8164" t="s">
        <v>46</v>
      </c>
      <c r="K8164" s="14" t="s">
        <v>45</v>
      </c>
      <c r="M8164" s="14"/>
      <c r="X8164" s="2">
        <v>0</v>
      </c>
      <c r="Y8164" s="2">
        <v>0</v>
      </c>
    </row>
    <row r="8165" spans="1:25" x14ac:dyDescent="0.55000000000000004">
      <c r="A8165" s="32"/>
      <c r="D8165" t="e">
        <f>IF(C8165=1,'Data Transformation'!$G$3+0.5*'Data Transformation'!$W$25,IF(C8166=1,D8166-'Data Transformation'!$W$25,FALSE))</f>
        <v>#NUM!</v>
      </c>
      <c r="E8165">
        <f t="array" ref="E8165">IF(ISLOGICAL(D8165),"",FREQUENCY(IF('Data Transformation'!$B$425:$B$8425='Bin Analysis'!$B8163,'Data Transformation'!$G$425:$G$8425),D8165))</f>
        <v>2001</v>
      </c>
      <c r="F8165" t="e">
        <f>IF(ISLOGICAL(D8165),"",E8165-E8164)</f>
        <v>#VALUE!</v>
      </c>
      <c r="M8165" s="14"/>
    </row>
    <row r="8166" spans="1:25" x14ac:dyDescent="0.55000000000000004">
      <c r="A8166" s="32" t="e">
        <f>IF(Weighting!$P$6&gt;0,B8166,"")</f>
        <v>#NUM!</v>
      </c>
      <c r="B8166" t="e">
        <f>Weighting!$C$6</f>
        <v>#DIV/0!</v>
      </c>
      <c r="C8166" t="e">
        <f>Weighting!$F$6</f>
        <v>#NUM!</v>
      </c>
      <c r="D8166" t="e">
        <f>IF(C8166=1,'Data Transformation'!$G$3+0.5*'Data Transformation'!$W$25,IF(C8167=1,D8167-'Data Transformation'!$W$25,FALSE))</f>
        <v>#NUM!</v>
      </c>
      <c r="E8166">
        <f t="array" ref="E8166">IF(ISLOGICAL(D8166),"",FREQUENCY(IF('Data Transformation'!$B$425:$B$8425='Bin Analysis'!$B8163,'Data Transformation'!$G$425:$G$8425),D8166))</f>
        <v>2001</v>
      </c>
      <c r="F8166">
        <f>IF(ISLOGICAL(D8166),"",E8166-E8165)</f>
        <v>0</v>
      </c>
      <c r="G8166">
        <f>Weighting!$H$6</f>
        <v>1</v>
      </c>
      <c r="H8166">
        <f t="array" ref="H8166">FREQUENCY(IF('Data Transformation'!$B$4:$B$8425=B8163,'Data Transformation'!$G$4:$G$8425),'Bin Analysis'!$B8166)</f>
        <v>2073</v>
      </c>
      <c r="I8166">
        <f>H8166-H8165</f>
        <v>2073</v>
      </c>
      <c r="J8166">
        <f>IF(I8166=0,0,1)</f>
        <v>1</v>
      </c>
      <c r="K8166" t="e">
        <f>J8166*Weighting!$W$6</f>
        <v>#NUM!</v>
      </c>
      <c r="M8166" s="14"/>
    </row>
    <row r="8167" spans="1:25" x14ac:dyDescent="0.55000000000000004">
      <c r="A8167" s="32" t="str">
        <f>IF(Weighting!$P$7&gt;0,B8167,"")</f>
        <v/>
      </c>
      <c r="B8167" t="e">
        <f>Weighting!$C$7</f>
        <v>#DIV/0!</v>
      </c>
      <c r="C8167" t="e">
        <f>Weighting!$F$7</f>
        <v>#NUM!</v>
      </c>
      <c r="D8167" t="e">
        <f>IF(C8167=1,'Data Transformation'!$G$3+0.5*'Data Transformation'!$W$25,IF(C8168=1,D8168-'Data Transformation'!$W$25,FALSE))</f>
        <v>#NUM!</v>
      </c>
      <c r="E8167">
        <f t="array" ref="E8167">IF(ISLOGICAL(D8167),"",FREQUENCY(IF('Data Transformation'!$B$425:$B$8425='Bin Analysis'!$B8163,'Data Transformation'!$G$425:$G$8425),D8167))</f>
        <v>2001</v>
      </c>
      <c r="F8167">
        <f t="shared" ref="F8167:F8185" si="1020">IF(ISLOGICAL(D8167),"",E8167-E8166)</f>
        <v>0</v>
      </c>
      <c r="G8167">
        <f>Weighting!$H$7</f>
        <v>0</v>
      </c>
      <c r="H8167">
        <f t="array" ref="H8167">FREQUENCY(IF('Data Transformation'!$B$4:$B$8425=B8163,'Data Transformation'!$G$4:$G$8425),'Bin Analysis'!$B8167)</f>
        <v>2073</v>
      </c>
      <c r="I8167">
        <f t="shared" ref="I8167:I8185" si="1021">H8167-H8166</f>
        <v>0</v>
      </c>
      <c r="J8167">
        <f>IF(I8167=0,0,1)</f>
        <v>0</v>
      </c>
      <c r="K8167">
        <f>J8167*Weighting!$W$7</f>
        <v>0</v>
      </c>
      <c r="M8167" s="14"/>
    </row>
    <row r="8168" spans="1:25" x14ac:dyDescent="0.55000000000000004">
      <c r="A8168" s="32" t="str">
        <f>IF(Weighting!$P$8&gt;0,B8168,"")</f>
        <v/>
      </c>
      <c r="B8168" t="e">
        <f>Weighting!$C$8</f>
        <v>#DIV/0!</v>
      </c>
      <c r="C8168" t="e">
        <f>Weighting!$F$8</f>
        <v>#NUM!</v>
      </c>
      <c r="D8168" t="e">
        <f>IF(C8168=1,'Data Transformation'!$G$3+0.5*'Data Transformation'!$W$25,IF(C8169=1,D8169-'Data Transformation'!$W$25,FALSE))</f>
        <v>#NUM!</v>
      </c>
      <c r="E8168">
        <f t="array" ref="E8168">IF(ISLOGICAL(D8168),"",FREQUENCY(IF('Data Transformation'!$B$425:$B$8425='Bin Analysis'!$B8163,'Data Transformation'!$G$425:$G$8425),D8168))</f>
        <v>2001</v>
      </c>
      <c r="F8168">
        <f t="shared" si="1020"/>
        <v>0</v>
      </c>
      <c r="G8168">
        <f>Weighting!$H$8</f>
        <v>0</v>
      </c>
      <c r="H8168">
        <f t="array" ref="H8168">FREQUENCY(IF('Data Transformation'!$B$4:$B$8425=B8163,'Data Transformation'!$G$4:$G$8425),'Bin Analysis'!$B8168)</f>
        <v>2073</v>
      </c>
      <c r="I8168">
        <f t="shared" si="1021"/>
        <v>0</v>
      </c>
      <c r="J8168">
        <f t="shared" ref="J8168:J8185" si="1022">IF(I8168=0,0,1)</f>
        <v>0</v>
      </c>
      <c r="K8168">
        <f>J8168*Weighting!$W$8</f>
        <v>0</v>
      </c>
      <c r="M8168" s="14"/>
    </row>
    <row r="8169" spans="1:25" x14ac:dyDescent="0.55000000000000004">
      <c r="A8169" s="32" t="str">
        <f>IF(Weighting!$P$9&gt;0,B8169,"")</f>
        <v/>
      </c>
      <c r="B8169" s="50" t="e">
        <f>Weighting!$C$9</f>
        <v>#DIV/0!</v>
      </c>
      <c r="C8169" t="e">
        <f>Weighting!$F$9</f>
        <v>#NUM!</v>
      </c>
      <c r="D8169" t="e">
        <f>IF(C8169=1,'Data Transformation'!$G$3+0.5*'Data Transformation'!$W$25,IF(C8170=1,D8170-'Data Transformation'!$W$25,FALSE))</f>
        <v>#NUM!</v>
      </c>
      <c r="E8169">
        <f t="array" ref="E8169">IF(ISLOGICAL(D8169),"",FREQUENCY(IF('Data Transformation'!$B$425:$B$8425='Bin Analysis'!$B8163,'Data Transformation'!$G$425:$G$8425),D8169))</f>
        <v>2001</v>
      </c>
      <c r="F8169">
        <f t="shared" si="1020"/>
        <v>0</v>
      </c>
      <c r="G8169">
        <f>Weighting!$H$9</f>
        <v>0</v>
      </c>
      <c r="H8169">
        <f t="array" ref="H8169">FREQUENCY(IF('Data Transformation'!$B$4:$B$8425=B8163,'Data Transformation'!$G$4:$G$8425),'Bin Analysis'!$B8169)</f>
        <v>2073</v>
      </c>
      <c r="I8169">
        <f t="shared" si="1021"/>
        <v>0</v>
      </c>
      <c r="J8169">
        <f t="shared" si="1022"/>
        <v>0</v>
      </c>
      <c r="K8169">
        <f>J8169*Weighting!$W$9</f>
        <v>0</v>
      </c>
      <c r="M8169" s="14"/>
    </row>
    <row r="8170" spans="1:25" x14ac:dyDescent="0.55000000000000004">
      <c r="A8170" s="32" t="str">
        <f>IF(Weighting!$P$10&gt;0,B8170,"")</f>
        <v/>
      </c>
      <c r="B8170" t="e">
        <f>Weighting!$C$10</f>
        <v>#DIV/0!</v>
      </c>
      <c r="C8170" t="e">
        <f>Weighting!$F$10</f>
        <v>#NUM!</v>
      </c>
      <c r="D8170" t="e">
        <f>IF(C8170=1,'Data Transformation'!$G$3+0.5*'Data Transformation'!$W$25,IF(C8171=1,D8171-'Data Transformation'!$W$25,FALSE))</f>
        <v>#NUM!</v>
      </c>
      <c r="E8170">
        <f t="array" ref="E8170">IF(ISLOGICAL(D8170),"",FREQUENCY(IF('Data Transformation'!$B$425:$B$8425='Bin Analysis'!$B8163,'Data Transformation'!$G$425:$G$8425),D8170))</f>
        <v>2001</v>
      </c>
      <c r="F8170">
        <f t="shared" si="1020"/>
        <v>0</v>
      </c>
      <c r="G8170">
        <f>Weighting!$H$10</f>
        <v>0</v>
      </c>
      <c r="H8170">
        <f t="array" ref="H8170">FREQUENCY(IF('Data Transformation'!$B$4:$B$8425=B8163,'Data Transformation'!$G$4:$G$8425),'Bin Analysis'!$B8170)</f>
        <v>2073</v>
      </c>
      <c r="I8170">
        <f t="shared" si="1021"/>
        <v>0</v>
      </c>
      <c r="J8170">
        <f t="shared" si="1022"/>
        <v>0</v>
      </c>
      <c r="K8170">
        <f>J8170*Weighting!$W$10</f>
        <v>0</v>
      </c>
      <c r="M8170" s="14"/>
    </row>
    <row r="8171" spans="1:25" x14ac:dyDescent="0.55000000000000004">
      <c r="A8171" s="32" t="str">
        <f>IF(Weighting!$P$11&gt;0,B8171,"")</f>
        <v/>
      </c>
      <c r="B8171" t="e">
        <f>Weighting!$C$11</f>
        <v>#DIV/0!</v>
      </c>
      <c r="C8171" t="e">
        <f>Weighting!$F$11</f>
        <v>#NUM!</v>
      </c>
      <c r="D8171" t="e">
        <f>IF(C8171=1,'Data Transformation'!$G$3+0.5*'Data Transformation'!$W$25,IF(C8172=1,D8172-'Data Transformation'!$W$25,FALSE))</f>
        <v>#NUM!</v>
      </c>
      <c r="E8171">
        <f t="array" ref="E8171">IF(ISLOGICAL(D8171),"",FREQUENCY(IF('Data Transformation'!$B$425:$B$8425='Bin Analysis'!$B8163,'Data Transformation'!$G$425:$G$8425),D8171))</f>
        <v>2001</v>
      </c>
      <c r="F8171">
        <f t="shared" si="1020"/>
        <v>0</v>
      </c>
      <c r="G8171">
        <f>Weighting!$H$11</f>
        <v>0</v>
      </c>
      <c r="H8171">
        <f t="array" ref="H8171">FREQUENCY(IF('Data Transformation'!$B$4:$B$8425=B8163,'Data Transformation'!$G$4:$G$8425),'Bin Analysis'!$B8171)</f>
        <v>2073</v>
      </c>
      <c r="I8171">
        <f t="shared" si="1021"/>
        <v>0</v>
      </c>
      <c r="J8171">
        <f t="shared" si="1022"/>
        <v>0</v>
      </c>
      <c r="K8171">
        <f>J8171*Weighting!$W$11</f>
        <v>0</v>
      </c>
      <c r="M8171" s="14"/>
    </row>
    <row r="8172" spans="1:25" x14ac:dyDescent="0.55000000000000004">
      <c r="A8172" s="32" t="str">
        <f>IF(Weighting!$P$12&gt;0,B8172,"")</f>
        <v/>
      </c>
      <c r="B8172" t="e">
        <f>Weighting!$C$12</f>
        <v>#DIV/0!</v>
      </c>
      <c r="C8172" t="e">
        <f>Weighting!$F$12</f>
        <v>#NUM!</v>
      </c>
      <c r="D8172" t="e">
        <f>IF(C8172=1,'Data Transformation'!$G$3+0.5*'Data Transformation'!$W$25,IF(C8173=1,D8173-'Data Transformation'!$W$25,FALSE))</f>
        <v>#NUM!</v>
      </c>
      <c r="E8172">
        <f t="array" ref="E8172">IF(ISLOGICAL(D8172),"",FREQUENCY(IF('Data Transformation'!$B$425:$B$8425='Bin Analysis'!$B8163,'Data Transformation'!$G$425:$G$8425),D8172))</f>
        <v>2001</v>
      </c>
      <c r="F8172">
        <f t="shared" si="1020"/>
        <v>0</v>
      </c>
      <c r="G8172">
        <f>Weighting!$H$12</f>
        <v>0</v>
      </c>
      <c r="H8172">
        <f t="array" ref="H8172">FREQUENCY(IF('Data Transformation'!$B$4:$B$8425=B8163,'Data Transformation'!$G$4:$G$8425),'Bin Analysis'!$B8172)</f>
        <v>2073</v>
      </c>
      <c r="I8172">
        <f t="shared" si="1021"/>
        <v>0</v>
      </c>
      <c r="J8172">
        <f t="shared" si="1022"/>
        <v>0</v>
      </c>
      <c r="K8172">
        <f>J8172*Weighting!$W$12</f>
        <v>0</v>
      </c>
      <c r="M8172" s="14"/>
    </row>
    <row r="8173" spans="1:25" x14ac:dyDescent="0.55000000000000004">
      <c r="A8173" s="32" t="str">
        <f>IF(Weighting!$P$13&gt;0,B8173,"")</f>
        <v/>
      </c>
      <c r="B8173" t="e">
        <f>Weighting!$C$13</f>
        <v>#DIV/0!</v>
      </c>
      <c r="C8173" t="e">
        <f>Weighting!$F$13</f>
        <v>#NUM!</v>
      </c>
      <c r="D8173" t="e">
        <f>IF(C8173=1,'Data Transformation'!$G$3+0.5*'Data Transformation'!$W$25,IF(C8174=1,D8174-'Data Transformation'!$W$25,FALSE))</f>
        <v>#NUM!</v>
      </c>
      <c r="E8173">
        <f t="array" ref="E8173">IF(ISLOGICAL(D8173),"",FREQUENCY(IF('Data Transformation'!$B$425:$B$8425='Bin Analysis'!$B8163,'Data Transformation'!$G$425:$G$8425),D8173))</f>
        <v>2001</v>
      </c>
      <c r="F8173">
        <f t="shared" si="1020"/>
        <v>0</v>
      </c>
      <c r="G8173">
        <f>Weighting!$H$13</f>
        <v>0</v>
      </c>
      <c r="H8173">
        <f t="array" ref="H8173">FREQUENCY(IF('Data Transformation'!$B$4:$B$8425=B8163,'Data Transformation'!$G$4:$G$8425),'Bin Analysis'!$B8173)</f>
        <v>2073</v>
      </c>
      <c r="I8173">
        <f t="shared" si="1021"/>
        <v>0</v>
      </c>
      <c r="J8173">
        <f t="shared" si="1022"/>
        <v>0</v>
      </c>
      <c r="K8173">
        <f>J8173*Weighting!$W$13</f>
        <v>0</v>
      </c>
      <c r="M8173" s="14"/>
    </row>
    <row r="8174" spans="1:25" x14ac:dyDescent="0.55000000000000004">
      <c r="A8174" s="32" t="str">
        <f>IF(Weighting!$P$14&gt;0,B8174,"")</f>
        <v/>
      </c>
      <c r="B8174" t="e">
        <f>Weighting!$C$14</f>
        <v>#DIV/0!</v>
      </c>
      <c r="C8174" t="e">
        <f>Weighting!$F$14</f>
        <v>#NUM!</v>
      </c>
      <c r="D8174" t="e">
        <f>IF(C8174=1,'Data Transformation'!$G$3+0.5*'Data Transformation'!$W$25,IF(C8175=1,D8175-'Data Transformation'!$W$25,FALSE))</f>
        <v>#NUM!</v>
      </c>
      <c r="E8174">
        <f t="array" ref="E8174">IF(ISLOGICAL(D8174),"",FREQUENCY(IF('Data Transformation'!$B$425:$B$8425='Bin Analysis'!$B8163,'Data Transformation'!$G$425:$G$8425),D8174))</f>
        <v>2001</v>
      </c>
      <c r="F8174">
        <f t="shared" si="1020"/>
        <v>0</v>
      </c>
      <c r="G8174">
        <f>Weighting!$H$14</f>
        <v>0</v>
      </c>
      <c r="H8174">
        <f t="array" ref="H8174">FREQUENCY(IF('Data Transformation'!$B$4:$B$8425=B8163,'Data Transformation'!$G$4:$G$8425),'Bin Analysis'!$B8174)</f>
        <v>2073</v>
      </c>
      <c r="I8174">
        <f t="shared" si="1021"/>
        <v>0</v>
      </c>
      <c r="J8174">
        <f t="shared" si="1022"/>
        <v>0</v>
      </c>
      <c r="K8174">
        <f>J8174*Weighting!$W$14</f>
        <v>0</v>
      </c>
      <c r="M8174" s="14"/>
    </row>
    <row r="8175" spans="1:25" x14ac:dyDescent="0.55000000000000004">
      <c r="A8175" s="32" t="str">
        <f>IF(Weighting!$P$15&gt;0,B8175,"")</f>
        <v/>
      </c>
      <c r="B8175" t="e">
        <f>Weighting!$C$15</f>
        <v>#DIV/0!</v>
      </c>
      <c r="C8175" t="e">
        <f>Weighting!$F$15</f>
        <v>#NUM!</v>
      </c>
      <c r="D8175" t="e">
        <f>IF(C8175=1,'Data Transformation'!$G$3+0.5*'Data Transformation'!$W$25,IF(C8176=1,D8176-'Data Transformation'!$W$25,FALSE))</f>
        <v>#NUM!</v>
      </c>
      <c r="E8175">
        <f t="array" ref="E8175">IF(ISLOGICAL(D8175),"",FREQUENCY(IF('Data Transformation'!$B$425:$B$8425='Bin Analysis'!$B8163,'Data Transformation'!$G$425:$G$8425),D8175))</f>
        <v>2001</v>
      </c>
      <c r="F8175">
        <f t="shared" si="1020"/>
        <v>0</v>
      </c>
      <c r="G8175">
        <f>Weighting!$H$15</f>
        <v>0</v>
      </c>
      <c r="H8175">
        <f t="array" ref="H8175">FREQUENCY(IF('Data Transformation'!$B$4:$B$8425=B8163,'Data Transformation'!$G$4:$G$8425),'Bin Analysis'!$B8175)</f>
        <v>2073</v>
      </c>
      <c r="I8175">
        <f t="shared" si="1021"/>
        <v>0</v>
      </c>
      <c r="J8175">
        <f t="shared" si="1022"/>
        <v>0</v>
      </c>
      <c r="K8175">
        <f>J8175*Weighting!$W$15</f>
        <v>0</v>
      </c>
      <c r="M8175" s="14"/>
    </row>
    <row r="8176" spans="1:25" x14ac:dyDescent="0.55000000000000004">
      <c r="A8176" s="32" t="str">
        <f>IF(Weighting!$P$16&gt;0,B8176,"")</f>
        <v/>
      </c>
      <c r="B8176" t="e">
        <f>Weighting!$C$16</f>
        <v>#DIV/0!</v>
      </c>
      <c r="C8176" t="e">
        <f>Weighting!$F$16</f>
        <v>#NUM!</v>
      </c>
      <c r="D8176" t="e">
        <f>IF(C8176=1,'Data Transformation'!$G$3+0.5*'Data Transformation'!$W$25,IF(C8177=1,D8177-'Data Transformation'!$W$25,FALSE))</f>
        <v>#NUM!</v>
      </c>
      <c r="E8176">
        <f t="array" ref="E8176">IF(ISLOGICAL(D8176),"",FREQUENCY(IF('Data Transformation'!$B$425:$B$8425='Bin Analysis'!$B8163,'Data Transformation'!$G$425:$G$8425),D8176))</f>
        <v>2001</v>
      </c>
      <c r="F8176">
        <f t="shared" si="1020"/>
        <v>0</v>
      </c>
      <c r="G8176">
        <f>Weighting!$H$16</f>
        <v>0</v>
      </c>
      <c r="H8176">
        <f t="array" ref="H8176">FREQUENCY(IF('Data Transformation'!$B$4:$B$8425=B8163,'Data Transformation'!$G$4:$G$8425),'Bin Analysis'!$B8176)</f>
        <v>2073</v>
      </c>
      <c r="I8176">
        <f t="shared" si="1021"/>
        <v>0</v>
      </c>
      <c r="J8176">
        <f t="shared" si="1022"/>
        <v>0</v>
      </c>
      <c r="K8176">
        <f>J8176*Weighting!$W$16</f>
        <v>0</v>
      </c>
      <c r="M8176" s="14"/>
    </row>
    <row r="8177" spans="1:25" x14ac:dyDescent="0.55000000000000004">
      <c r="A8177" s="32" t="str">
        <f>IF(Weighting!$P$17&gt;0,B8177,"")</f>
        <v/>
      </c>
      <c r="B8177" t="e">
        <f>Weighting!$C$17</f>
        <v>#DIV/0!</v>
      </c>
      <c r="C8177" t="e">
        <f>Weighting!$F$17</f>
        <v>#NUM!</v>
      </c>
      <c r="D8177" t="e">
        <f>IF(C8177=1,'Data Transformation'!$G$3+0.5*'Data Transformation'!$W$25,IF(C8178=1,D8178-'Data Transformation'!$W$25,FALSE))</f>
        <v>#NUM!</v>
      </c>
      <c r="E8177">
        <f t="array" ref="E8177">IF(ISLOGICAL(D8177),"",FREQUENCY(IF('Data Transformation'!$B$425:$B$8425='Bin Analysis'!$B8163,'Data Transformation'!$G$425:$G$8425),D8177))</f>
        <v>2001</v>
      </c>
      <c r="F8177">
        <f t="shared" si="1020"/>
        <v>0</v>
      </c>
      <c r="G8177">
        <f>Weighting!$H$17</f>
        <v>0</v>
      </c>
      <c r="H8177">
        <f t="array" ref="H8177">FREQUENCY(IF('Data Transformation'!$B$4:$B$8425=B8163,'Data Transformation'!$G$4:$G$8425),'Bin Analysis'!$B8177)</f>
        <v>2073</v>
      </c>
      <c r="I8177">
        <f t="shared" si="1021"/>
        <v>0</v>
      </c>
      <c r="J8177">
        <f t="shared" si="1022"/>
        <v>0</v>
      </c>
      <c r="K8177">
        <f>J8177*Weighting!$W$17</f>
        <v>0</v>
      </c>
      <c r="M8177" s="14"/>
    </row>
    <row r="8178" spans="1:25" x14ac:dyDescent="0.55000000000000004">
      <c r="A8178" s="32" t="str">
        <f>IF(Weighting!$P$18&gt;0,B8178,"")</f>
        <v/>
      </c>
      <c r="B8178" t="e">
        <f>Weighting!$C$18</f>
        <v>#DIV/0!</v>
      </c>
      <c r="C8178" t="e">
        <f>Weighting!$F$18</f>
        <v>#NUM!</v>
      </c>
      <c r="D8178" t="e">
        <f>IF(C8178=1,'Data Transformation'!$G$3+0.5*'Data Transformation'!$W$25,IF(C8179=1,D8179-'Data Transformation'!$W$25,FALSE))</f>
        <v>#NUM!</v>
      </c>
      <c r="E8178">
        <f t="array" ref="E8178">IF(ISLOGICAL(D8178),"",FREQUENCY(IF('Data Transformation'!$B$425:$B$8425='Bin Analysis'!$B8163,'Data Transformation'!$G$425:$G$8425),D8178))</f>
        <v>2001</v>
      </c>
      <c r="F8178">
        <f t="shared" si="1020"/>
        <v>0</v>
      </c>
      <c r="G8178">
        <f>Weighting!$H$18</f>
        <v>0</v>
      </c>
      <c r="H8178">
        <f t="array" ref="H8178">FREQUENCY(IF('Data Transformation'!$B$4:$B$8425=B8163,'Data Transformation'!$G$4:$G$8425),'Bin Analysis'!$B8178)</f>
        <v>2073</v>
      </c>
      <c r="I8178">
        <f t="shared" si="1021"/>
        <v>0</v>
      </c>
      <c r="J8178">
        <f t="shared" si="1022"/>
        <v>0</v>
      </c>
      <c r="K8178">
        <f>J8178*Weighting!$W$18</f>
        <v>0</v>
      </c>
      <c r="M8178" s="14"/>
    </row>
    <row r="8179" spans="1:25" x14ac:dyDescent="0.55000000000000004">
      <c r="A8179" s="32" t="str">
        <f>IF(Weighting!$P$19&gt;0,B8179,"")</f>
        <v/>
      </c>
      <c r="B8179" t="e">
        <f>Weighting!$C$19</f>
        <v>#DIV/0!</v>
      </c>
      <c r="C8179" t="e">
        <f>Weighting!$F$19</f>
        <v>#NUM!</v>
      </c>
      <c r="D8179" t="e">
        <f>IF(C8179=1,'Data Transformation'!$G$3+0.5*'Data Transformation'!$W$25,IF(C8180=1,D8180-'Data Transformation'!$W$25,FALSE))</f>
        <v>#NUM!</v>
      </c>
      <c r="E8179">
        <f t="array" ref="E8179">IF(ISLOGICAL(D8179),"",FREQUENCY(IF('Data Transformation'!$B$425:$B$8425='Bin Analysis'!$B8163,'Data Transformation'!$G$425:$G$8425),D8179))</f>
        <v>2001</v>
      </c>
      <c r="F8179">
        <f t="shared" si="1020"/>
        <v>0</v>
      </c>
      <c r="G8179">
        <f>Weighting!$H$19</f>
        <v>0</v>
      </c>
      <c r="H8179">
        <f t="array" ref="H8179">FREQUENCY(IF('Data Transformation'!$B$4:$B$8425=B8163,'Data Transformation'!$G$4:$G$8425),'Bin Analysis'!$B8179)</f>
        <v>2073</v>
      </c>
      <c r="I8179">
        <f t="shared" si="1021"/>
        <v>0</v>
      </c>
      <c r="J8179">
        <f t="shared" si="1022"/>
        <v>0</v>
      </c>
      <c r="K8179">
        <f>J8179*Weighting!$W$19</f>
        <v>0</v>
      </c>
      <c r="M8179" s="14"/>
    </row>
    <row r="8180" spans="1:25" x14ac:dyDescent="0.55000000000000004">
      <c r="A8180" s="32" t="str">
        <f>IF(Weighting!$P$20&gt;0,B8180,"")</f>
        <v/>
      </c>
      <c r="B8180" t="e">
        <f>Weighting!$C$20</f>
        <v>#DIV/0!</v>
      </c>
      <c r="C8180" t="e">
        <f>Weighting!$F$20</f>
        <v>#NUM!</v>
      </c>
      <c r="D8180" t="e">
        <f>IF(C8180=1,'Data Transformation'!$G$3+0.5*'Data Transformation'!$W$25,IF(C8181=1,D8181-'Data Transformation'!$W$25,FALSE))</f>
        <v>#NUM!</v>
      </c>
      <c r="E8180">
        <f t="array" ref="E8180">IF(ISLOGICAL(D8180),"",FREQUENCY(IF('Data Transformation'!$B$425:$B$8425='Bin Analysis'!$B8163,'Data Transformation'!$G$425:$G$8425),D8180))</f>
        <v>2001</v>
      </c>
      <c r="F8180">
        <f t="shared" si="1020"/>
        <v>0</v>
      </c>
      <c r="G8180">
        <f>Weighting!$H$20</f>
        <v>0</v>
      </c>
      <c r="H8180">
        <f t="array" ref="H8180">FREQUENCY(IF('Data Transformation'!$B$4:$B$8425=B8163,'Data Transformation'!$G$4:$G$8425),'Bin Analysis'!$B8180)</f>
        <v>2073</v>
      </c>
      <c r="I8180">
        <f t="shared" si="1021"/>
        <v>0</v>
      </c>
      <c r="J8180">
        <f t="shared" si="1022"/>
        <v>0</v>
      </c>
      <c r="K8180">
        <f>J8180*Weighting!$W$20</f>
        <v>0</v>
      </c>
      <c r="M8180" s="14"/>
    </row>
    <row r="8181" spans="1:25" x14ac:dyDescent="0.55000000000000004">
      <c r="A8181" s="32" t="str">
        <f>IF(Weighting!$P$21&gt;0,B8181,"")</f>
        <v/>
      </c>
      <c r="B8181" t="e">
        <f>Weighting!$C$21</f>
        <v>#DIV/0!</v>
      </c>
      <c r="C8181" t="e">
        <f>Weighting!$F$21</f>
        <v>#NUM!</v>
      </c>
      <c r="D8181" t="e">
        <f>IF(C8181=1,'Data Transformation'!$G$3+0.5*'Data Transformation'!$W$25,IF(C8182=1,D8182-'Data Transformation'!$W$25,FALSE))</f>
        <v>#NUM!</v>
      </c>
      <c r="E8181">
        <f t="array" ref="E8181">IF(ISLOGICAL(D8181),"",FREQUENCY(IF('Data Transformation'!$B$425:$B$8425='Bin Analysis'!$B8163,'Data Transformation'!$G$425:$G$8425),D8181))</f>
        <v>2001</v>
      </c>
      <c r="F8181">
        <f t="shared" si="1020"/>
        <v>0</v>
      </c>
      <c r="G8181">
        <f>Weighting!$H$21</f>
        <v>0</v>
      </c>
      <c r="H8181">
        <f t="array" ref="H8181">FREQUENCY(IF('Data Transformation'!$B$4:$B$8425=B8163,'Data Transformation'!$G$4:$G$8425),'Bin Analysis'!$B8181)</f>
        <v>2073</v>
      </c>
      <c r="I8181">
        <f t="shared" si="1021"/>
        <v>0</v>
      </c>
      <c r="J8181">
        <f t="shared" si="1022"/>
        <v>0</v>
      </c>
      <c r="K8181">
        <f>J8181*Weighting!$W$21</f>
        <v>0</v>
      </c>
      <c r="M8181" s="14"/>
    </row>
    <row r="8182" spans="1:25" x14ac:dyDescent="0.55000000000000004">
      <c r="A8182" s="32" t="str">
        <f>IF(Weighting!$P$22&gt;0,B8182,"")</f>
        <v/>
      </c>
      <c r="B8182" t="e">
        <f>Weighting!$C$22</f>
        <v>#DIV/0!</v>
      </c>
      <c r="C8182" t="e">
        <f>Weighting!$F$22</f>
        <v>#NUM!</v>
      </c>
      <c r="D8182" t="e">
        <f>IF(C8182=1,'Data Transformation'!$G$3+0.5*'Data Transformation'!$W$25,IF(C8183=1,D8183-'Data Transformation'!$W$25,FALSE))</f>
        <v>#NUM!</v>
      </c>
      <c r="E8182">
        <f t="array" ref="E8182">IF(ISLOGICAL(D8182),"",FREQUENCY(IF('Data Transformation'!$B$425:$B$8425='Bin Analysis'!$B8163,'Data Transformation'!$G$425:$G$8425),D8182))</f>
        <v>2001</v>
      </c>
      <c r="F8182">
        <f t="shared" si="1020"/>
        <v>0</v>
      </c>
      <c r="G8182">
        <f>Weighting!$H$22</f>
        <v>0</v>
      </c>
      <c r="H8182">
        <f t="array" ref="H8182">FREQUENCY(IF('Data Transformation'!$B$4:$B$8425=B8163,'Data Transformation'!$G$4:$G$8425),'Bin Analysis'!$B8182)</f>
        <v>2073</v>
      </c>
      <c r="I8182">
        <f t="shared" si="1021"/>
        <v>0</v>
      </c>
      <c r="J8182">
        <f t="shared" si="1022"/>
        <v>0</v>
      </c>
      <c r="K8182">
        <f>J8182*Weighting!$W$22</f>
        <v>0</v>
      </c>
      <c r="M8182" s="14"/>
    </row>
    <row r="8183" spans="1:25" x14ac:dyDescent="0.55000000000000004">
      <c r="A8183" s="32" t="str">
        <f>IF(Weighting!$P$23&gt;0,B8183,"")</f>
        <v/>
      </c>
      <c r="B8183" t="e">
        <f>Weighting!$C$23</f>
        <v>#DIV/0!</v>
      </c>
      <c r="C8183" t="e">
        <f>Weighting!$F$23</f>
        <v>#NUM!</v>
      </c>
      <c r="D8183" t="e">
        <f>IF(C8183=1,'Data Transformation'!$G$3+0.5*'Data Transformation'!$W$25,IF(C8184=1,D8184-'Data Transformation'!$W$25,FALSE))</f>
        <v>#NUM!</v>
      </c>
      <c r="E8183">
        <f t="array" ref="E8183">IF(ISLOGICAL(D8183),"",FREQUENCY(IF('Data Transformation'!$B$425:$B$8425='Bin Analysis'!$B8163,'Data Transformation'!$G$425:$G$8425),D8183))</f>
        <v>2001</v>
      </c>
      <c r="F8183">
        <f t="shared" si="1020"/>
        <v>0</v>
      </c>
      <c r="G8183">
        <f>Weighting!$H$23</f>
        <v>0</v>
      </c>
      <c r="H8183">
        <f t="array" ref="H8183">FREQUENCY(IF('Data Transformation'!$B$4:$B$8425=B8163,'Data Transformation'!$G$4:$G$8425),'Bin Analysis'!$B8183)</f>
        <v>2073</v>
      </c>
      <c r="I8183">
        <f t="shared" si="1021"/>
        <v>0</v>
      </c>
      <c r="J8183">
        <f t="shared" si="1022"/>
        <v>0</v>
      </c>
      <c r="K8183">
        <f>J8183*Weighting!$W$23</f>
        <v>0</v>
      </c>
      <c r="M8183" s="14"/>
    </row>
    <row r="8184" spans="1:25" x14ac:dyDescent="0.55000000000000004">
      <c r="A8184" s="32" t="str">
        <f>IF(Weighting!$P$24&gt;0,B8184,"")</f>
        <v/>
      </c>
      <c r="B8184" t="e">
        <f>Weighting!$C$24</f>
        <v>#DIV/0!</v>
      </c>
      <c r="C8184" t="e">
        <f>Weighting!$F$24</f>
        <v>#NUM!</v>
      </c>
      <c r="D8184" t="e">
        <f>IF(C8184=1,'Data Transformation'!$G$3+0.5*'Data Transformation'!$W$25,IF(C8185=1,D8185-'Data Transformation'!$W$25,FALSE))</f>
        <v>#NUM!</v>
      </c>
      <c r="E8184">
        <f t="array" ref="E8184">IF(ISLOGICAL(D8184),"",FREQUENCY(IF('Data Transformation'!$B$425:$B$8425='Bin Analysis'!$B8163,'Data Transformation'!$G$425:$G$8425),D8184))</f>
        <v>2001</v>
      </c>
      <c r="F8184">
        <f t="shared" si="1020"/>
        <v>0</v>
      </c>
      <c r="G8184">
        <f>Weighting!$H$24</f>
        <v>0</v>
      </c>
      <c r="H8184">
        <f t="array" ref="H8184">FREQUENCY(IF('Data Transformation'!$B$4:$B$8425=B8163,'Data Transformation'!$G$4:$G$8425),'Bin Analysis'!$B8184)</f>
        <v>2073</v>
      </c>
      <c r="I8184">
        <f t="shared" si="1021"/>
        <v>0</v>
      </c>
      <c r="J8184">
        <f t="shared" si="1022"/>
        <v>0</v>
      </c>
      <c r="K8184">
        <f>J8184*Weighting!$W$24</f>
        <v>0</v>
      </c>
      <c r="M8184" s="14"/>
    </row>
    <row r="8185" spans="1:25" x14ac:dyDescent="0.55000000000000004">
      <c r="A8185" s="32" t="str">
        <f>IF(Weighting!$P$25&gt;0,B8185,"")</f>
        <v/>
      </c>
      <c r="B8185" t="e">
        <f>Weighting!$C$25</f>
        <v>#DIV/0!</v>
      </c>
      <c r="C8185" t="e">
        <f>Weighting!$F$25</f>
        <v>#NUM!</v>
      </c>
      <c r="D8185" t="e">
        <f>IF(C8185=1,'Data Transformation'!$G$3+0.5*'Data Transformation'!$W$25,IF(C8186=1,D8186-'Data Transformation'!$W$25,FALSE))</f>
        <v>#NUM!</v>
      </c>
      <c r="E8185">
        <f t="array" ref="E8185">IF(ISLOGICAL(D8185),"",FREQUENCY(IF('Data Transformation'!$B$425:$B$8425='Bin Analysis'!$B8163,'Data Transformation'!$G$425:$G$8425),D8185))</f>
        <v>2001</v>
      </c>
      <c r="F8185">
        <f t="shared" si="1020"/>
        <v>0</v>
      </c>
      <c r="G8185">
        <f>Weighting!$H$25</f>
        <v>0</v>
      </c>
      <c r="H8185">
        <f t="array" ref="H8185">FREQUENCY(IF('Data Transformation'!$B$4:$B$8425=B8163,'Data Transformation'!$G$4:$G$8425),'Bin Analysis'!$B8185)</f>
        <v>2073</v>
      </c>
      <c r="I8185">
        <f t="shared" si="1021"/>
        <v>0</v>
      </c>
      <c r="J8185">
        <f t="shared" si="1022"/>
        <v>0</v>
      </c>
      <c r="K8185">
        <f>J8185*Weighting!$W$25</f>
        <v>0</v>
      </c>
      <c r="M8185" s="14"/>
    </row>
    <row r="8186" spans="1:25" x14ac:dyDescent="0.55000000000000004">
      <c r="O8186"/>
      <c r="P8186"/>
      <c r="Q8186"/>
      <c r="R8186"/>
    </row>
    <row r="8187" spans="1:25" ht="23.35" x14ac:dyDescent="0.8">
      <c r="A8187" s="21" t="s">
        <v>0</v>
      </c>
      <c r="B8187" s="21" t="str">
        <f>IFERROR(VLOOKUP(C8187,'Data Transformation'!$L$6:$M$426,2,FALSE),"")</f>
        <v/>
      </c>
      <c r="C8187" s="21">
        <f>C8163+1</f>
        <v>341</v>
      </c>
      <c r="D8187" s="21"/>
      <c r="E8187" s="21"/>
      <c r="F8187" s="21"/>
      <c r="G8187" s="21"/>
      <c r="H8187" s="22"/>
      <c r="I8187" s="22"/>
      <c r="J8187" s="22"/>
      <c r="K8187" s="21"/>
      <c r="L8187" s="21" t="str">
        <f>B8187</f>
        <v/>
      </c>
      <c r="M8187" s="23" t="e">
        <f>INDEX('Data Transformation'!$O$4:$O$424,MATCH($B8187,'Data Transformation'!$M$4:$M$424,0),MATCH($M$2,'Data Transformation'!$O$3,0))</f>
        <v>#N/A</v>
      </c>
      <c r="N8187" s="27" t="e">
        <f>IF('Input and Summary Results'!$J$16="minimum",'Bin Analysis'!X8188/(M8187-1),'Bin Analysis'!Y8187/('Bin Analysis'!M8187-1))</f>
        <v>#N/A</v>
      </c>
      <c r="O8187" s="27" t="e">
        <f>IF(M8187=FALSE,NA(),(VLOOKUP(1,C8190:K8209,4,FALSE))/(M8187-1))</f>
        <v>#N/A</v>
      </c>
      <c r="P8187" s="27" t="e">
        <f>IF(M8187=FALSE,NA(),SUM(J8190:J8209)/Weighting!$S$5)</f>
        <v>#N/A</v>
      </c>
      <c r="Q8187" s="27" t="e">
        <f>IF(M8187=FALSE,NA(),SUM(K8190:K8209)/Weighting!$S$6)</f>
        <v>#N/A</v>
      </c>
      <c r="R8187" s="27" t="e">
        <f>IF(M8187=FALSE,NA(),(VLOOKUP(1,G8190:K8209,3,FALSE))/(M8187-1))</f>
        <v>#N/A</v>
      </c>
      <c r="S8187" s="22" t="e">
        <f>IF(M8187=FALSE,NA(),IF(SUM(J8190:J8209)=2,"yes","no"))</f>
        <v>#N/A</v>
      </c>
      <c r="X8187" s="2" cm="2">
        <f t="array" ref="X8187:X8188">FREQUENCY(IF('Data Transformation'!$B$425:$B$6424='Bin Analysis'!L8187,'Data Transformation'!$G$425:$G$6424),'Data Transformation'!$U$11)</f>
        <v>0</v>
      </c>
      <c r="Y8187" s="2" cm="2">
        <f t="array" ref="Y8187:Y8188">FREQUENCY(IF('Data Transformation'!$B$425:$B$6424='Bin Analysis'!L8187,'Data Transformation'!$G$425:$G$6424),'Data Transformation'!$U$12)</f>
        <v>0</v>
      </c>
    </row>
    <row r="8188" spans="1:25" x14ac:dyDescent="0.55000000000000004">
      <c r="A8188" s="14" t="s">
        <v>67</v>
      </c>
      <c r="B8188" t="s">
        <v>47</v>
      </c>
      <c r="C8188" t="s">
        <v>5</v>
      </c>
      <c r="D8188" t="s">
        <v>100</v>
      </c>
      <c r="E8188" t="s">
        <v>101</v>
      </c>
      <c r="F8188" t="s">
        <v>102</v>
      </c>
      <c r="G8188" t="s">
        <v>70</v>
      </c>
      <c r="H8188" t="s">
        <v>31</v>
      </c>
      <c r="I8188" t="s">
        <v>32</v>
      </c>
      <c r="J8188" t="s">
        <v>46</v>
      </c>
      <c r="K8188" s="14" t="s">
        <v>45</v>
      </c>
      <c r="M8188" s="14"/>
      <c r="X8188" s="2">
        <v>0</v>
      </c>
      <c r="Y8188" s="2">
        <v>0</v>
      </c>
    </row>
    <row r="8189" spans="1:25" x14ac:dyDescent="0.55000000000000004">
      <c r="A8189" s="32"/>
      <c r="D8189" t="e">
        <f>IF(C8189=1,'Data Transformation'!$G$3+0.5*'Data Transformation'!$W$25,IF(C8190=1,D8190-'Data Transformation'!$W$25,FALSE))</f>
        <v>#NUM!</v>
      </c>
      <c r="E8189">
        <f t="array" ref="E8189">IF(ISLOGICAL(D8189),"",FREQUENCY(IF('Data Transformation'!$B$425:$B$8425='Bin Analysis'!$B8187,'Data Transformation'!$G$425:$G$8425),D8189))</f>
        <v>2001</v>
      </c>
      <c r="F8189" t="e">
        <f>IF(ISLOGICAL(D8189),"",E8189-E8188)</f>
        <v>#VALUE!</v>
      </c>
      <c r="M8189" s="14"/>
    </row>
    <row r="8190" spans="1:25" x14ac:dyDescent="0.55000000000000004">
      <c r="A8190" s="32" t="e">
        <f>IF(Weighting!$P$6&gt;0,B8190,"")</f>
        <v>#NUM!</v>
      </c>
      <c r="B8190" t="e">
        <f>Weighting!$C$6</f>
        <v>#DIV/0!</v>
      </c>
      <c r="C8190" t="e">
        <f>Weighting!$F$6</f>
        <v>#NUM!</v>
      </c>
      <c r="D8190" t="e">
        <f>IF(C8190=1,'Data Transformation'!$G$3+0.5*'Data Transformation'!$W$25,IF(C8191=1,D8191-'Data Transformation'!$W$25,FALSE))</f>
        <v>#NUM!</v>
      </c>
      <c r="E8190">
        <f t="array" ref="E8190">IF(ISLOGICAL(D8190),"",FREQUENCY(IF('Data Transformation'!$B$425:$B$8425='Bin Analysis'!$B8187,'Data Transformation'!$G$425:$G$8425),D8190))</f>
        <v>2001</v>
      </c>
      <c r="F8190">
        <f>IF(ISLOGICAL(D8190),"",E8190-E8189)</f>
        <v>0</v>
      </c>
      <c r="G8190">
        <f>Weighting!$H$6</f>
        <v>1</v>
      </c>
      <c r="H8190">
        <f t="array" ref="H8190">FREQUENCY(IF('Data Transformation'!$B$4:$B$8425=B8187,'Data Transformation'!$G$4:$G$8425),'Bin Analysis'!$B8190)</f>
        <v>2073</v>
      </c>
      <c r="I8190">
        <f>H8190-H8189</f>
        <v>2073</v>
      </c>
      <c r="J8190">
        <f>IF(I8190=0,0,1)</f>
        <v>1</v>
      </c>
      <c r="K8190" t="e">
        <f>J8190*Weighting!$W$6</f>
        <v>#NUM!</v>
      </c>
      <c r="M8190" s="14"/>
    </row>
    <row r="8191" spans="1:25" x14ac:dyDescent="0.55000000000000004">
      <c r="A8191" s="32" t="str">
        <f>IF(Weighting!$P$7&gt;0,B8191,"")</f>
        <v/>
      </c>
      <c r="B8191" t="e">
        <f>Weighting!$C$7</f>
        <v>#DIV/0!</v>
      </c>
      <c r="C8191" t="e">
        <f>Weighting!$F$7</f>
        <v>#NUM!</v>
      </c>
      <c r="D8191" t="e">
        <f>IF(C8191=1,'Data Transformation'!$G$3+0.5*'Data Transformation'!$W$25,IF(C8192=1,D8192-'Data Transformation'!$W$25,FALSE))</f>
        <v>#NUM!</v>
      </c>
      <c r="E8191">
        <f t="array" ref="E8191">IF(ISLOGICAL(D8191),"",FREQUENCY(IF('Data Transformation'!$B$425:$B$8425='Bin Analysis'!$B8187,'Data Transformation'!$G$425:$G$8425),D8191))</f>
        <v>2001</v>
      </c>
      <c r="F8191">
        <f t="shared" ref="F8191:F8209" si="1023">IF(ISLOGICAL(D8191),"",E8191-E8190)</f>
        <v>0</v>
      </c>
      <c r="G8191">
        <f>Weighting!$H$7</f>
        <v>0</v>
      </c>
      <c r="H8191">
        <f t="array" ref="H8191">FREQUENCY(IF('Data Transformation'!$B$4:$B$8425=B8187,'Data Transformation'!$G$4:$G$8425),'Bin Analysis'!$B8191)</f>
        <v>2073</v>
      </c>
      <c r="I8191">
        <f t="shared" ref="I8191:I8209" si="1024">H8191-H8190</f>
        <v>0</v>
      </c>
      <c r="J8191">
        <f>IF(I8191=0,0,1)</f>
        <v>0</v>
      </c>
      <c r="K8191">
        <f>J8191*Weighting!$W$7</f>
        <v>0</v>
      </c>
      <c r="M8191" s="14"/>
    </row>
    <row r="8192" spans="1:25" x14ac:dyDescent="0.55000000000000004">
      <c r="A8192" s="32" t="str">
        <f>IF(Weighting!$P$8&gt;0,B8192,"")</f>
        <v/>
      </c>
      <c r="B8192" t="e">
        <f>Weighting!$C$8</f>
        <v>#DIV/0!</v>
      </c>
      <c r="C8192" t="e">
        <f>Weighting!$F$8</f>
        <v>#NUM!</v>
      </c>
      <c r="D8192" t="e">
        <f>IF(C8192=1,'Data Transformation'!$G$3+0.5*'Data Transformation'!$W$25,IF(C8193=1,D8193-'Data Transformation'!$W$25,FALSE))</f>
        <v>#NUM!</v>
      </c>
      <c r="E8192">
        <f t="array" ref="E8192">IF(ISLOGICAL(D8192),"",FREQUENCY(IF('Data Transformation'!$B$425:$B$8425='Bin Analysis'!$B8187,'Data Transformation'!$G$425:$G$8425),D8192))</f>
        <v>2001</v>
      </c>
      <c r="F8192">
        <f t="shared" si="1023"/>
        <v>0</v>
      </c>
      <c r="G8192">
        <f>Weighting!$H$8</f>
        <v>0</v>
      </c>
      <c r="H8192">
        <f t="array" ref="H8192">FREQUENCY(IF('Data Transformation'!$B$4:$B$8425=B8187,'Data Transformation'!$G$4:$G$8425),'Bin Analysis'!$B8192)</f>
        <v>2073</v>
      </c>
      <c r="I8192">
        <f t="shared" si="1024"/>
        <v>0</v>
      </c>
      <c r="J8192">
        <f t="shared" ref="J8192:J8209" si="1025">IF(I8192=0,0,1)</f>
        <v>0</v>
      </c>
      <c r="K8192">
        <f>J8192*Weighting!$W$8</f>
        <v>0</v>
      </c>
      <c r="M8192" s="14"/>
    </row>
    <row r="8193" spans="1:13" x14ac:dyDescent="0.55000000000000004">
      <c r="A8193" s="32" t="str">
        <f>IF(Weighting!$P$9&gt;0,B8193,"")</f>
        <v/>
      </c>
      <c r="B8193" s="50" t="e">
        <f>Weighting!$C$9</f>
        <v>#DIV/0!</v>
      </c>
      <c r="C8193" t="e">
        <f>Weighting!$F$9</f>
        <v>#NUM!</v>
      </c>
      <c r="D8193" t="e">
        <f>IF(C8193=1,'Data Transformation'!$G$3+0.5*'Data Transformation'!$W$25,IF(C8194=1,D8194-'Data Transformation'!$W$25,FALSE))</f>
        <v>#NUM!</v>
      </c>
      <c r="E8193">
        <f t="array" ref="E8193">IF(ISLOGICAL(D8193),"",FREQUENCY(IF('Data Transformation'!$B$425:$B$8425='Bin Analysis'!$B8187,'Data Transformation'!$G$425:$G$8425),D8193))</f>
        <v>2001</v>
      </c>
      <c r="F8193">
        <f t="shared" si="1023"/>
        <v>0</v>
      </c>
      <c r="G8193">
        <f>Weighting!$H$9</f>
        <v>0</v>
      </c>
      <c r="H8193">
        <f t="array" ref="H8193">FREQUENCY(IF('Data Transformation'!$B$4:$B$8425=B8187,'Data Transformation'!$G$4:$G$8425),'Bin Analysis'!$B8193)</f>
        <v>2073</v>
      </c>
      <c r="I8193">
        <f t="shared" si="1024"/>
        <v>0</v>
      </c>
      <c r="J8193">
        <f t="shared" si="1025"/>
        <v>0</v>
      </c>
      <c r="K8193">
        <f>J8193*Weighting!$W$9</f>
        <v>0</v>
      </c>
      <c r="M8193" s="14"/>
    </row>
    <row r="8194" spans="1:13" x14ac:dyDescent="0.55000000000000004">
      <c r="A8194" s="32" t="str">
        <f>IF(Weighting!$P$10&gt;0,B8194,"")</f>
        <v/>
      </c>
      <c r="B8194" t="e">
        <f>Weighting!$C$10</f>
        <v>#DIV/0!</v>
      </c>
      <c r="C8194" t="e">
        <f>Weighting!$F$10</f>
        <v>#NUM!</v>
      </c>
      <c r="D8194" t="e">
        <f>IF(C8194=1,'Data Transformation'!$G$3+0.5*'Data Transformation'!$W$25,IF(C8195=1,D8195-'Data Transformation'!$W$25,FALSE))</f>
        <v>#NUM!</v>
      </c>
      <c r="E8194">
        <f t="array" ref="E8194">IF(ISLOGICAL(D8194),"",FREQUENCY(IF('Data Transformation'!$B$425:$B$8425='Bin Analysis'!$B8187,'Data Transformation'!$G$425:$G$8425),D8194))</f>
        <v>2001</v>
      </c>
      <c r="F8194">
        <f t="shared" si="1023"/>
        <v>0</v>
      </c>
      <c r="G8194">
        <f>Weighting!$H$10</f>
        <v>0</v>
      </c>
      <c r="H8194">
        <f t="array" ref="H8194">FREQUENCY(IF('Data Transformation'!$B$4:$B$8425=B8187,'Data Transformation'!$G$4:$G$8425),'Bin Analysis'!$B8194)</f>
        <v>2073</v>
      </c>
      <c r="I8194">
        <f t="shared" si="1024"/>
        <v>0</v>
      </c>
      <c r="J8194">
        <f t="shared" si="1025"/>
        <v>0</v>
      </c>
      <c r="K8194">
        <f>J8194*Weighting!$W$10</f>
        <v>0</v>
      </c>
      <c r="M8194" s="14"/>
    </row>
    <row r="8195" spans="1:13" x14ac:dyDescent="0.55000000000000004">
      <c r="A8195" s="32" t="str">
        <f>IF(Weighting!$P$11&gt;0,B8195,"")</f>
        <v/>
      </c>
      <c r="B8195" t="e">
        <f>Weighting!$C$11</f>
        <v>#DIV/0!</v>
      </c>
      <c r="C8195" t="e">
        <f>Weighting!$F$11</f>
        <v>#NUM!</v>
      </c>
      <c r="D8195" t="e">
        <f>IF(C8195=1,'Data Transformation'!$G$3+0.5*'Data Transformation'!$W$25,IF(C8196=1,D8196-'Data Transformation'!$W$25,FALSE))</f>
        <v>#NUM!</v>
      </c>
      <c r="E8195">
        <f t="array" ref="E8195">IF(ISLOGICAL(D8195),"",FREQUENCY(IF('Data Transformation'!$B$425:$B$8425='Bin Analysis'!$B8187,'Data Transformation'!$G$425:$G$8425),D8195))</f>
        <v>2001</v>
      </c>
      <c r="F8195">
        <f t="shared" si="1023"/>
        <v>0</v>
      </c>
      <c r="G8195">
        <f>Weighting!$H$11</f>
        <v>0</v>
      </c>
      <c r="H8195">
        <f t="array" ref="H8195">FREQUENCY(IF('Data Transformation'!$B$4:$B$8425=B8187,'Data Transformation'!$G$4:$G$8425),'Bin Analysis'!$B8195)</f>
        <v>2073</v>
      </c>
      <c r="I8195">
        <f t="shared" si="1024"/>
        <v>0</v>
      </c>
      <c r="J8195">
        <f t="shared" si="1025"/>
        <v>0</v>
      </c>
      <c r="K8195">
        <f>J8195*Weighting!$W$11</f>
        <v>0</v>
      </c>
      <c r="M8195" s="14"/>
    </row>
    <row r="8196" spans="1:13" x14ac:dyDescent="0.55000000000000004">
      <c r="A8196" s="32" t="str">
        <f>IF(Weighting!$P$12&gt;0,B8196,"")</f>
        <v/>
      </c>
      <c r="B8196" t="e">
        <f>Weighting!$C$12</f>
        <v>#DIV/0!</v>
      </c>
      <c r="C8196" t="e">
        <f>Weighting!$F$12</f>
        <v>#NUM!</v>
      </c>
      <c r="D8196" t="e">
        <f>IF(C8196=1,'Data Transformation'!$G$3+0.5*'Data Transformation'!$W$25,IF(C8197=1,D8197-'Data Transformation'!$W$25,FALSE))</f>
        <v>#NUM!</v>
      </c>
      <c r="E8196">
        <f t="array" ref="E8196">IF(ISLOGICAL(D8196),"",FREQUENCY(IF('Data Transformation'!$B$425:$B$8425='Bin Analysis'!$B8187,'Data Transformation'!$G$425:$G$8425),D8196))</f>
        <v>2001</v>
      </c>
      <c r="F8196">
        <f t="shared" si="1023"/>
        <v>0</v>
      </c>
      <c r="G8196">
        <f>Weighting!$H$12</f>
        <v>0</v>
      </c>
      <c r="H8196">
        <f t="array" ref="H8196">FREQUENCY(IF('Data Transformation'!$B$4:$B$8425=B8187,'Data Transformation'!$G$4:$G$8425),'Bin Analysis'!$B8196)</f>
        <v>2073</v>
      </c>
      <c r="I8196">
        <f t="shared" si="1024"/>
        <v>0</v>
      </c>
      <c r="J8196">
        <f t="shared" si="1025"/>
        <v>0</v>
      </c>
      <c r="K8196">
        <f>J8196*Weighting!$W$12</f>
        <v>0</v>
      </c>
      <c r="M8196" s="14"/>
    </row>
    <row r="8197" spans="1:13" x14ac:dyDescent="0.55000000000000004">
      <c r="A8197" s="32" t="str">
        <f>IF(Weighting!$P$13&gt;0,B8197,"")</f>
        <v/>
      </c>
      <c r="B8197" t="e">
        <f>Weighting!$C$13</f>
        <v>#DIV/0!</v>
      </c>
      <c r="C8197" t="e">
        <f>Weighting!$F$13</f>
        <v>#NUM!</v>
      </c>
      <c r="D8197" t="e">
        <f>IF(C8197=1,'Data Transformation'!$G$3+0.5*'Data Transformation'!$W$25,IF(C8198=1,D8198-'Data Transformation'!$W$25,FALSE))</f>
        <v>#NUM!</v>
      </c>
      <c r="E8197">
        <f t="array" ref="E8197">IF(ISLOGICAL(D8197),"",FREQUENCY(IF('Data Transformation'!$B$425:$B$8425='Bin Analysis'!$B8187,'Data Transformation'!$G$425:$G$8425),D8197))</f>
        <v>2001</v>
      </c>
      <c r="F8197">
        <f t="shared" si="1023"/>
        <v>0</v>
      </c>
      <c r="G8197">
        <f>Weighting!$H$13</f>
        <v>0</v>
      </c>
      <c r="H8197">
        <f t="array" ref="H8197">FREQUENCY(IF('Data Transformation'!$B$4:$B$8425=B8187,'Data Transformation'!$G$4:$G$8425),'Bin Analysis'!$B8197)</f>
        <v>2073</v>
      </c>
      <c r="I8197">
        <f t="shared" si="1024"/>
        <v>0</v>
      </c>
      <c r="J8197">
        <f t="shared" si="1025"/>
        <v>0</v>
      </c>
      <c r="K8197">
        <f>J8197*Weighting!$W$13</f>
        <v>0</v>
      </c>
      <c r="M8197" s="14"/>
    </row>
    <row r="8198" spans="1:13" x14ac:dyDescent="0.55000000000000004">
      <c r="A8198" s="32" t="str">
        <f>IF(Weighting!$P$14&gt;0,B8198,"")</f>
        <v/>
      </c>
      <c r="B8198" t="e">
        <f>Weighting!$C$14</f>
        <v>#DIV/0!</v>
      </c>
      <c r="C8198" t="e">
        <f>Weighting!$F$14</f>
        <v>#NUM!</v>
      </c>
      <c r="D8198" t="e">
        <f>IF(C8198=1,'Data Transformation'!$G$3+0.5*'Data Transformation'!$W$25,IF(C8199=1,D8199-'Data Transformation'!$W$25,FALSE))</f>
        <v>#NUM!</v>
      </c>
      <c r="E8198">
        <f t="array" ref="E8198">IF(ISLOGICAL(D8198),"",FREQUENCY(IF('Data Transformation'!$B$425:$B$8425='Bin Analysis'!$B8187,'Data Transformation'!$G$425:$G$8425),D8198))</f>
        <v>2001</v>
      </c>
      <c r="F8198">
        <f t="shared" si="1023"/>
        <v>0</v>
      </c>
      <c r="G8198">
        <f>Weighting!$H$14</f>
        <v>0</v>
      </c>
      <c r="H8198">
        <f t="array" ref="H8198">FREQUENCY(IF('Data Transformation'!$B$4:$B$8425=B8187,'Data Transformation'!$G$4:$G$8425),'Bin Analysis'!$B8198)</f>
        <v>2073</v>
      </c>
      <c r="I8198">
        <f t="shared" si="1024"/>
        <v>0</v>
      </c>
      <c r="J8198">
        <f t="shared" si="1025"/>
        <v>0</v>
      </c>
      <c r="K8198">
        <f>J8198*Weighting!$W$14</f>
        <v>0</v>
      </c>
      <c r="M8198" s="14"/>
    </row>
    <row r="8199" spans="1:13" x14ac:dyDescent="0.55000000000000004">
      <c r="A8199" s="32" t="str">
        <f>IF(Weighting!$P$15&gt;0,B8199,"")</f>
        <v/>
      </c>
      <c r="B8199" t="e">
        <f>Weighting!$C$15</f>
        <v>#DIV/0!</v>
      </c>
      <c r="C8199" t="e">
        <f>Weighting!$F$15</f>
        <v>#NUM!</v>
      </c>
      <c r="D8199" t="e">
        <f>IF(C8199=1,'Data Transformation'!$G$3+0.5*'Data Transformation'!$W$25,IF(C8200=1,D8200-'Data Transformation'!$W$25,FALSE))</f>
        <v>#NUM!</v>
      </c>
      <c r="E8199">
        <f t="array" ref="E8199">IF(ISLOGICAL(D8199),"",FREQUENCY(IF('Data Transformation'!$B$425:$B$8425='Bin Analysis'!$B8187,'Data Transformation'!$G$425:$G$8425),D8199))</f>
        <v>2001</v>
      </c>
      <c r="F8199">
        <f t="shared" si="1023"/>
        <v>0</v>
      </c>
      <c r="G8199">
        <f>Weighting!$H$15</f>
        <v>0</v>
      </c>
      <c r="H8199">
        <f t="array" ref="H8199">FREQUENCY(IF('Data Transformation'!$B$4:$B$8425=B8187,'Data Transformation'!$G$4:$G$8425),'Bin Analysis'!$B8199)</f>
        <v>2073</v>
      </c>
      <c r="I8199">
        <f t="shared" si="1024"/>
        <v>0</v>
      </c>
      <c r="J8199">
        <f t="shared" si="1025"/>
        <v>0</v>
      </c>
      <c r="K8199">
        <f>J8199*Weighting!$W$15</f>
        <v>0</v>
      </c>
      <c r="M8199" s="14"/>
    </row>
    <row r="8200" spans="1:13" x14ac:dyDescent="0.55000000000000004">
      <c r="A8200" s="32" t="str">
        <f>IF(Weighting!$P$16&gt;0,B8200,"")</f>
        <v/>
      </c>
      <c r="B8200" t="e">
        <f>Weighting!$C$16</f>
        <v>#DIV/0!</v>
      </c>
      <c r="C8200" t="e">
        <f>Weighting!$F$16</f>
        <v>#NUM!</v>
      </c>
      <c r="D8200" t="e">
        <f>IF(C8200=1,'Data Transformation'!$G$3+0.5*'Data Transformation'!$W$25,IF(C8201=1,D8201-'Data Transformation'!$W$25,FALSE))</f>
        <v>#NUM!</v>
      </c>
      <c r="E8200">
        <f t="array" ref="E8200">IF(ISLOGICAL(D8200),"",FREQUENCY(IF('Data Transformation'!$B$425:$B$8425='Bin Analysis'!$B8187,'Data Transformation'!$G$425:$G$8425),D8200))</f>
        <v>2001</v>
      </c>
      <c r="F8200">
        <f t="shared" si="1023"/>
        <v>0</v>
      </c>
      <c r="G8200">
        <f>Weighting!$H$16</f>
        <v>0</v>
      </c>
      <c r="H8200">
        <f t="array" ref="H8200">FREQUENCY(IF('Data Transformation'!$B$4:$B$8425=B8187,'Data Transformation'!$G$4:$G$8425),'Bin Analysis'!$B8200)</f>
        <v>2073</v>
      </c>
      <c r="I8200">
        <f t="shared" si="1024"/>
        <v>0</v>
      </c>
      <c r="J8200">
        <f t="shared" si="1025"/>
        <v>0</v>
      </c>
      <c r="K8200">
        <f>J8200*Weighting!$W$16</f>
        <v>0</v>
      </c>
      <c r="M8200" s="14"/>
    </row>
    <row r="8201" spans="1:13" x14ac:dyDescent="0.55000000000000004">
      <c r="A8201" s="32" t="str">
        <f>IF(Weighting!$P$17&gt;0,B8201,"")</f>
        <v/>
      </c>
      <c r="B8201" t="e">
        <f>Weighting!$C$17</f>
        <v>#DIV/0!</v>
      </c>
      <c r="C8201" t="e">
        <f>Weighting!$F$17</f>
        <v>#NUM!</v>
      </c>
      <c r="D8201" t="e">
        <f>IF(C8201=1,'Data Transformation'!$G$3+0.5*'Data Transformation'!$W$25,IF(C8202=1,D8202-'Data Transformation'!$W$25,FALSE))</f>
        <v>#NUM!</v>
      </c>
      <c r="E8201">
        <f t="array" ref="E8201">IF(ISLOGICAL(D8201),"",FREQUENCY(IF('Data Transformation'!$B$425:$B$8425='Bin Analysis'!$B8187,'Data Transformation'!$G$425:$G$8425),D8201))</f>
        <v>2001</v>
      </c>
      <c r="F8201">
        <f t="shared" si="1023"/>
        <v>0</v>
      </c>
      <c r="G8201">
        <f>Weighting!$H$17</f>
        <v>0</v>
      </c>
      <c r="H8201">
        <f t="array" ref="H8201">FREQUENCY(IF('Data Transformation'!$B$4:$B$8425=B8187,'Data Transformation'!$G$4:$G$8425),'Bin Analysis'!$B8201)</f>
        <v>2073</v>
      </c>
      <c r="I8201">
        <f t="shared" si="1024"/>
        <v>0</v>
      </c>
      <c r="J8201">
        <f t="shared" si="1025"/>
        <v>0</v>
      </c>
      <c r="K8201">
        <f>J8201*Weighting!$W$17</f>
        <v>0</v>
      </c>
      <c r="M8201" s="14"/>
    </row>
    <row r="8202" spans="1:13" x14ac:dyDescent="0.55000000000000004">
      <c r="A8202" s="32" t="str">
        <f>IF(Weighting!$P$18&gt;0,B8202,"")</f>
        <v/>
      </c>
      <c r="B8202" t="e">
        <f>Weighting!$C$18</f>
        <v>#DIV/0!</v>
      </c>
      <c r="C8202" t="e">
        <f>Weighting!$F$18</f>
        <v>#NUM!</v>
      </c>
      <c r="D8202" t="e">
        <f>IF(C8202=1,'Data Transformation'!$G$3+0.5*'Data Transformation'!$W$25,IF(C8203=1,D8203-'Data Transformation'!$W$25,FALSE))</f>
        <v>#NUM!</v>
      </c>
      <c r="E8202">
        <f t="array" ref="E8202">IF(ISLOGICAL(D8202),"",FREQUENCY(IF('Data Transformation'!$B$425:$B$8425='Bin Analysis'!$B8187,'Data Transformation'!$G$425:$G$8425),D8202))</f>
        <v>2001</v>
      </c>
      <c r="F8202">
        <f t="shared" si="1023"/>
        <v>0</v>
      </c>
      <c r="G8202">
        <f>Weighting!$H$18</f>
        <v>0</v>
      </c>
      <c r="H8202">
        <f t="array" ref="H8202">FREQUENCY(IF('Data Transformation'!$B$4:$B$8425=B8187,'Data Transformation'!$G$4:$G$8425),'Bin Analysis'!$B8202)</f>
        <v>2073</v>
      </c>
      <c r="I8202">
        <f t="shared" si="1024"/>
        <v>0</v>
      </c>
      <c r="J8202">
        <f t="shared" si="1025"/>
        <v>0</v>
      </c>
      <c r="K8202">
        <f>J8202*Weighting!$W$18</f>
        <v>0</v>
      </c>
      <c r="M8202" s="14"/>
    </row>
    <row r="8203" spans="1:13" x14ac:dyDescent="0.55000000000000004">
      <c r="A8203" s="32" t="str">
        <f>IF(Weighting!$P$19&gt;0,B8203,"")</f>
        <v/>
      </c>
      <c r="B8203" t="e">
        <f>Weighting!$C$19</f>
        <v>#DIV/0!</v>
      </c>
      <c r="C8203" t="e">
        <f>Weighting!$F$19</f>
        <v>#NUM!</v>
      </c>
      <c r="D8203" t="e">
        <f>IF(C8203=1,'Data Transformation'!$G$3+0.5*'Data Transformation'!$W$25,IF(C8204=1,D8204-'Data Transformation'!$W$25,FALSE))</f>
        <v>#NUM!</v>
      </c>
      <c r="E8203">
        <f t="array" ref="E8203">IF(ISLOGICAL(D8203),"",FREQUENCY(IF('Data Transformation'!$B$425:$B$8425='Bin Analysis'!$B8187,'Data Transformation'!$G$425:$G$8425),D8203))</f>
        <v>2001</v>
      </c>
      <c r="F8203">
        <f t="shared" si="1023"/>
        <v>0</v>
      </c>
      <c r="G8203">
        <f>Weighting!$H$19</f>
        <v>0</v>
      </c>
      <c r="H8203">
        <f t="array" ref="H8203">FREQUENCY(IF('Data Transformation'!$B$4:$B$8425=B8187,'Data Transformation'!$G$4:$G$8425),'Bin Analysis'!$B8203)</f>
        <v>2073</v>
      </c>
      <c r="I8203">
        <f t="shared" si="1024"/>
        <v>0</v>
      </c>
      <c r="J8203">
        <f t="shared" si="1025"/>
        <v>0</v>
      </c>
      <c r="K8203">
        <f>J8203*Weighting!$W$19</f>
        <v>0</v>
      </c>
      <c r="M8203" s="14"/>
    </row>
    <row r="8204" spans="1:13" x14ac:dyDescent="0.55000000000000004">
      <c r="A8204" s="32" t="str">
        <f>IF(Weighting!$P$20&gt;0,B8204,"")</f>
        <v/>
      </c>
      <c r="B8204" t="e">
        <f>Weighting!$C$20</f>
        <v>#DIV/0!</v>
      </c>
      <c r="C8204" t="e">
        <f>Weighting!$F$20</f>
        <v>#NUM!</v>
      </c>
      <c r="D8204" t="e">
        <f>IF(C8204=1,'Data Transformation'!$G$3+0.5*'Data Transformation'!$W$25,IF(C8205=1,D8205-'Data Transformation'!$W$25,FALSE))</f>
        <v>#NUM!</v>
      </c>
      <c r="E8204">
        <f t="array" ref="E8204">IF(ISLOGICAL(D8204),"",FREQUENCY(IF('Data Transformation'!$B$425:$B$8425='Bin Analysis'!$B8187,'Data Transformation'!$G$425:$G$8425),D8204))</f>
        <v>2001</v>
      </c>
      <c r="F8204">
        <f t="shared" si="1023"/>
        <v>0</v>
      </c>
      <c r="G8204">
        <f>Weighting!$H$20</f>
        <v>0</v>
      </c>
      <c r="H8204">
        <f t="array" ref="H8204">FREQUENCY(IF('Data Transformation'!$B$4:$B$8425=B8187,'Data Transformation'!$G$4:$G$8425),'Bin Analysis'!$B8204)</f>
        <v>2073</v>
      </c>
      <c r="I8204">
        <f t="shared" si="1024"/>
        <v>0</v>
      </c>
      <c r="J8204">
        <f t="shared" si="1025"/>
        <v>0</v>
      </c>
      <c r="K8204">
        <f>J8204*Weighting!$W$20</f>
        <v>0</v>
      </c>
      <c r="M8204" s="14"/>
    </row>
    <row r="8205" spans="1:13" x14ac:dyDescent="0.55000000000000004">
      <c r="A8205" s="32" t="str">
        <f>IF(Weighting!$P$21&gt;0,B8205,"")</f>
        <v/>
      </c>
      <c r="B8205" t="e">
        <f>Weighting!$C$21</f>
        <v>#DIV/0!</v>
      </c>
      <c r="C8205" t="e">
        <f>Weighting!$F$21</f>
        <v>#NUM!</v>
      </c>
      <c r="D8205" t="e">
        <f>IF(C8205=1,'Data Transformation'!$G$3+0.5*'Data Transformation'!$W$25,IF(C8206=1,D8206-'Data Transformation'!$W$25,FALSE))</f>
        <v>#NUM!</v>
      </c>
      <c r="E8205">
        <f t="array" ref="E8205">IF(ISLOGICAL(D8205),"",FREQUENCY(IF('Data Transformation'!$B$425:$B$8425='Bin Analysis'!$B8187,'Data Transformation'!$G$425:$G$8425),D8205))</f>
        <v>2001</v>
      </c>
      <c r="F8205">
        <f t="shared" si="1023"/>
        <v>0</v>
      </c>
      <c r="G8205">
        <f>Weighting!$H$21</f>
        <v>0</v>
      </c>
      <c r="H8205">
        <f t="array" ref="H8205">FREQUENCY(IF('Data Transformation'!$B$4:$B$8425=B8187,'Data Transformation'!$G$4:$G$8425),'Bin Analysis'!$B8205)</f>
        <v>2073</v>
      </c>
      <c r="I8205">
        <f t="shared" si="1024"/>
        <v>0</v>
      </c>
      <c r="J8205">
        <f t="shared" si="1025"/>
        <v>0</v>
      </c>
      <c r="K8205">
        <f>J8205*Weighting!$W$21</f>
        <v>0</v>
      </c>
      <c r="M8205" s="14"/>
    </row>
    <row r="8206" spans="1:13" x14ac:dyDescent="0.55000000000000004">
      <c r="A8206" s="32" t="str">
        <f>IF(Weighting!$P$22&gt;0,B8206,"")</f>
        <v/>
      </c>
      <c r="B8206" t="e">
        <f>Weighting!$C$22</f>
        <v>#DIV/0!</v>
      </c>
      <c r="C8206" t="e">
        <f>Weighting!$F$22</f>
        <v>#NUM!</v>
      </c>
      <c r="D8206" t="e">
        <f>IF(C8206=1,'Data Transformation'!$G$3+0.5*'Data Transformation'!$W$25,IF(C8207=1,D8207-'Data Transformation'!$W$25,FALSE))</f>
        <v>#NUM!</v>
      </c>
      <c r="E8206">
        <f t="array" ref="E8206">IF(ISLOGICAL(D8206),"",FREQUENCY(IF('Data Transformation'!$B$425:$B$8425='Bin Analysis'!$B8187,'Data Transformation'!$G$425:$G$8425),D8206))</f>
        <v>2001</v>
      </c>
      <c r="F8206">
        <f t="shared" si="1023"/>
        <v>0</v>
      </c>
      <c r="G8206">
        <f>Weighting!$H$22</f>
        <v>0</v>
      </c>
      <c r="H8206">
        <f t="array" ref="H8206">FREQUENCY(IF('Data Transformation'!$B$4:$B$8425=B8187,'Data Transformation'!$G$4:$G$8425),'Bin Analysis'!$B8206)</f>
        <v>2073</v>
      </c>
      <c r="I8206">
        <f t="shared" si="1024"/>
        <v>0</v>
      </c>
      <c r="J8206">
        <f t="shared" si="1025"/>
        <v>0</v>
      </c>
      <c r="K8206">
        <f>J8206*Weighting!$W$22</f>
        <v>0</v>
      </c>
      <c r="M8206" s="14"/>
    </row>
    <row r="8207" spans="1:13" x14ac:dyDescent="0.55000000000000004">
      <c r="A8207" s="32" t="str">
        <f>IF(Weighting!$P$23&gt;0,B8207,"")</f>
        <v/>
      </c>
      <c r="B8207" t="e">
        <f>Weighting!$C$23</f>
        <v>#DIV/0!</v>
      </c>
      <c r="C8207" t="e">
        <f>Weighting!$F$23</f>
        <v>#NUM!</v>
      </c>
      <c r="D8207" t="e">
        <f>IF(C8207=1,'Data Transformation'!$G$3+0.5*'Data Transformation'!$W$25,IF(C8208=1,D8208-'Data Transformation'!$W$25,FALSE))</f>
        <v>#NUM!</v>
      </c>
      <c r="E8207">
        <f t="array" ref="E8207">IF(ISLOGICAL(D8207),"",FREQUENCY(IF('Data Transformation'!$B$425:$B$8425='Bin Analysis'!$B8187,'Data Transformation'!$G$425:$G$8425),D8207))</f>
        <v>2001</v>
      </c>
      <c r="F8207">
        <f t="shared" si="1023"/>
        <v>0</v>
      </c>
      <c r="G8207">
        <f>Weighting!$H$23</f>
        <v>0</v>
      </c>
      <c r="H8207">
        <f t="array" ref="H8207">FREQUENCY(IF('Data Transformation'!$B$4:$B$8425=B8187,'Data Transformation'!$G$4:$G$8425),'Bin Analysis'!$B8207)</f>
        <v>2073</v>
      </c>
      <c r="I8207">
        <f t="shared" si="1024"/>
        <v>0</v>
      </c>
      <c r="J8207">
        <f t="shared" si="1025"/>
        <v>0</v>
      </c>
      <c r="K8207">
        <f>J8207*Weighting!$W$23</f>
        <v>0</v>
      </c>
      <c r="M8207" s="14"/>
    </row>
    <row r="8208" spans="1:13" x14ac:dyDescent="0.55000000000000004">
      <c r="A8208" s="32" t="str">
        <f>IF(Weighting!$P$24&gt;0,B8208,"")</f>
        <v/>
      </c>
      <c r="B8208" t="e">
        <f>Weighting!$C$24</f>
        <v>#DIV/0!</v>
      </c>
      <c r="C8208" t="e">
        <f>Weighting!$F$24</f>
        <v>#NUM!</v>
      </c>
      <c r="D8208" t="e">
        <f>IF(C8208=1,'Data Transformation'!$G$3+0.5*'Data Transformation'!$W$25,IF(C8209=1,D8209-'Data Transformation'!$W$25,FALSE))</f>
        <v>#NUM!</v>
      </c>
      <c r="E8208">
        <f t="array" ref="E8208">IF(ISLOGICAL(D8208),"",FREQUENCY(IF('Data Transformation'!$B$425:$B$8425='Bin Analysis'!$B8187,'Data Transformation'!$G$425:$G$8425),D8208))</f>
        <v>2001</v>
      </c>
      <c r="F8208">
        <f t="shared" si="1023"/>
        <v>0</v>
      </c>
      <c r="G8208">
        <f>Weighting!$H$24</f>
        <v>0</v>
      </c>
      <c r="H8208">
        <f t="array" ref="H8208">FREQUENCY(IF('Data Transformation'!$B$4:$B$8425=B8187,'Data Transformation'!$G$4:$G$8425),'Bin Analysis'!$B8208)</f>
        <v>2073</v>
      </c>
      <c r="I8208">
        <f t="shared" si="1024"/>
        <v>0</v>
      </c>
      <c r="J8208">
        <f t="shared" si="1025"/>
        <v>0</v>
      </c>
      <c r="K8208">
        <f>J8208*Weighting!$W$24</f>
        <v>0</v>
      </c>
      <c r="M8208" s="14"/>
    </row>
    <row r="8209" spans="1:25" x14ac:dyDescent="0.55000000000000004">
      <c r="A8209" s="32" t="str">
        <f>IF(Weighting!$P$25&gt;0,B8209,"")</f>
        <v/>
      </c>
      <c r="B8209" t="e">
        <f>Weighting!$C$25</f>
        <v>#DIV/0!</v>
      </c>
      <c r="C8209" t="e">
        <f>Weighting!$F$25</f>
        <v>#NUM!</v>
      </c>
      <c r="D8209" t="e">
        <f>IF(C8209=1,'Data Transformation'!$G$3+0.5*'Data Transformation'!$W$25,IF(C8210=1,D8210-'Data Transformation'!$W$25,FALSE))</f>
        <v>#NUM!</v>
      </c>
      <c r="E8209">
        <f t="array" ref="E8209">IF(ISLOGICAL(D8209),"",FREQUENCY(IF('Data Transformation'!$B$425:$B$8425='Bin Analysis'!$B8187,'Data Transformation'!$G$425:$G$8425),D8209))</f>
        <v>2001</v>
      </c>
      <c r="F8209">
        <f t="shared" si="1023"/>
        <v>0</v>
      </c>
      <c r="G8209">
        <f>Weighting!$H$25</f>
        <v>0</v>
      </c>
      <c r="H8209">
        <f t="array" ref="H8209">FREQUENCY(IF('Data Transformation'!$B$4:$B$8425=B8187,'Data Transformation'!$G$4:$G$8425),'Bin Analysis'!$B8209)</f>
        <v>2073</v>
      </c>
      <c r="I8209">
        <f t="shared" si="1024"/>
        <v>0</v>
      </c>
      <c r="J8209">
        <f t="shared" si="1025"/>
        <v>0</v>
      </c>
      <c r="K8209">
        <f>J8209*Weighting!$W$25</f>
        <v>0</v>
      </c>
      <c r="M8209" s="14"/>
    </row>
    <row r="8210" spans="1:25" x14ac:dyDescent="0.55000000000000004">
      <c r="O8210"/>
      <c r="P8210"/>
      <c r="Q8210"/>
      <c r="R8210"/>
    </row>
    <row r="8211" spans="1:25" ht="23.35" x14ac:dyDescent="0.8">
      <c r="A8211" s="21" t="s">
        <v>0</v>
      </c>
      <c r="B8211" s="21" t="str">
        <f>IFERROR(VLOOKUP(C8211,'Data Transformation'!$L$6:$M$426,2,FALSE),"")</f>
        <v/>
      </c>
      <c r="C8211" s="21">
        <f>C8187+1</f>
        <v>342</v>
      </c>
      <c r="D8211" s="21"/>
      <c r="E8211" s="21"/>
      <c r="F8211" s="21"/>
      <c r="G8211" s="21"/>
      <c r="H8211" s="22"/>
      <c r="I8211" s="22"/>
      <c r="J8211" s="22"/>
      <c r="K8211" s="21"/>
      <c r="L8211" s="21" t="str">
        <f>B8211</f>
        <v/>
      </c>
      <c r="M8211" s="23" t="e">
        <f>INDEX('Data Transformation'!$O$4:$O$424,MATCH($B8211,'Data Transformation'!$M$4:$M$424,0),MATCH($M$2,'Data Transformation'!$O$3,0))</f>
        <v>#N/A</v>
      </c>
      <c r="N8211" s="27" t="e">
        <f>IF('Input and Summary Results'!$J$16="minimum",'Bin Analysis'!X8212/(M8211-1),'Bin Analysis'!Y8211/('Bin Analysis'!M8211-1))</f>
        <v>#N/A</v>
      </c>
      <c r="O8211" s="27" t="e">
        <f>IF(M8211=FALSE,NA(),(VLOOKUP(1,C8214:K8233,4,FALSE))/(M8211-1))</f>
        <v>#N/A</v>
      </c>
      <c r="P8211" s="27" t="e">
        <f>IF(M8211=FALSE,NA(),SUM(J8214:J8233)/Weighting!$S$5)</f>
        <v>#N/A</v>
      </c>
      <c r="Q8211" s="27" t="e">
        <f>IF(M8211=FALSE,NA(),SUM(K8214:K8233)/Weighting!$S$6)</f>
        <v>#N/A</v>
      </c>
      <c r="R8211" s="27" t="e">
        <f>IF(M8211=FALSE,NA(),(VLOOKUP(1,G8214:K8233,3,FALSE))/(M8211-1))</f>
        <v>#N/A</v>
      </c>
      <c r="S8211" s="22" t="e">
        <f>IF(M8211=FALSE,NA(),IF(SUM(J8214:J8233)=2,"yes","no"))</f>
        <v>#N/A</v>
      </c>
      <c r="X8211" s="2" cm="2">
        <f t="array" ref="X8211:X8212">FREQUENCY(IF('Data Transformation'!$B$425:$B$6424='Bin Analysis'!L8211,'Data Transformation'!$G$425:$G$6424),'Data Transformation'!$U$11)</f>
        <v>0</v>
      </c>
      <c r="Y8211" s="2" cm="2">
        <f t="array" ref="Y8211:Y8212">FREQUENCY(IF('Data Transformation'!$B$425:$B$6424='Bin Analysis'!L8211,'Data Transformation'!$G$425:$G$6424),'Data Transformation'!$U$12)</f>
        <v>0</v>
      </c>
    </row>
    <row r="8212" spans="1:25" x14ac:dyDescent="0.55000000000000004">
      <c r="A8212" s="14" t="s">
        <v>67</v>
      </c>
      <c r="B8212" t="s">
        <v>47</v>
      </c>
      <c r="C8212" t="s">
        <v>5</v>
      </c>
      <c r="D8212" t="s">
        <v>100</v>
      </c>
      <c r="E8212" t="s">
        <v>101</v>
      </c>
      <c r="F8212" t="s">
        <v>102</v>
      </c>
      <c r="G8212" t="s">
        <v>70</v>
      </c>
      <c r="H8212" t="s">
        <v>31</v>
      </c>
      <c r="I8212" t="s">
        <v>32</v>
      </c>
      <c r="J8212" t="s">
        <v>46</v>
      </c>
      <c r="K8212" s="14" t="s">
        <v>45</v>
      </c>
      <c r="M8212" s="14"/>
      <c r="X8212" s="2">
        <v>0</v>
      </c>
      <c r="Y8212" s="2">
        <v>0</v>
      </c>
    </row>
    <row r="8213" spans="1:25" x14ac:dyDescent="0.55000000000000004">
      <c r="A8213" s="32"/>
      <c r="D8213" t="e">
        <f>IF(C8213=1,'Data Transformation'!$G$3+0.5*'Data Transformation'!$W$25,IF(C8214=1,D8214-'Data Transformation'!$W$25,FALSE))</f>
        <v>#NUM!</v>
      </c>
      <c r="E8213">
        <f t="array" ref="E8213">IF(ISLOGICAL(D8213),"",FREQUENCY(IF('Data Transformation'!$B$425:$B$8425='Bin Analysis'!$B8211,'Data Transformation'!$G$425:$G$8425),D8213))</f>
        <v>2001</v>
      </c>
      <c r="F8213" t="e">
        <f>IF(ISLOGICAL(D8213),"",E8213-E8212)</f>
        <v>#VALUE!</v>
      </c>
      <c r="M8213" s="14"/>
    </row>
    <row r="8214" spans="1:25" x14ac:dyDescent="0.55000000000000004">
      <c r="A8214" s="32" t="e">
        <f>IF(Weighting!$P$6&gt;0,B8214,"")</f>
        <v>#NUM!</v>
      </c>
      <c r="B8214" t="e">
        <f>Weighting!$C$6</f>
        <v>#DIV/0!</v>
      </c>
      <c r="C8214" t="e">
        <f>Weighting!$F$6</f>
        <v>#NUM!</v>
      </c>
      <c r="D8214" t="e">
        <f>IF(C8214=1,'Data Transformation'!$G$3+0.5*'Data Transformation'!$W$25,IF(C8215=1,D8215-'Data Transformation'!$W$25,FALSE))</f>
        <v>#NUM!</v>
      </c>
      <c r="E8214">
        <f t="array" ref="E8214">IF(ISLOGICAL(D8214),"",FREQUENCY(IF('Data Transformation'!$B$425:$B$8425='Bin Analysis'!$B8211,'Data Transformation'!$G$425:$G$8425),D8214))</f>
        <v>2001</v>
      </c>
      <c r="F8214">
        <f>IF(ISLOGICAL(D8214),"",E8214-E8213)</f>
        <v>0</v>
      </c>
      <c r="G8214">
        <f>Weighting!$H$6</f>
        <v>1</v>
      </c>
      <c r="H8214">
        <f t="array" ref="H8214">FREQUENCY(IF('Data Transformation'!$B$4:$B$8425=B8211,'Data Transformation'!$G$4:$G$8425),'Bin Analysis'!$B8214)</f>
        <v>2073</v>
      </c>
      <c r="I8214">
        <f>H8214-H8213</f>
        <v>2073</v>
      </c>
      <c r="J8214">
        <f>IF(I8214=0,0,1)</f>
        <v>1</v>
      </c>
      <c r="K8214" t="e">
        <f>J8214*Weighting!$W$6</f>
        <v>#NUM!</v>
      </c>
      <c r="M8214" s="14"/>
    </row>
    <row r="8215" spans="1:25" x14ac:dyDescent="0.55000000000000004">
      <c r="A8215" s="32" t="str">
        <f>IF(Weighting!$P$7&gt;0,B8215,"")</f>
        <v/>
      </c>
      <c r="B8215" t="e">
        <f>Weighting!$C$7</f>
        <v>#DIV/0!</v>
      </c>
      <c r="C8215" t="e">
        <f>Weighting!$F$7</f>
        <v>#NUM!</v>
      </c>
      <c r="D8215" t="e">
        <f>IF(C8215=1,'Data Transformation'!$G$3+0.5*'Data Transformation'!$W$25,IF(C8216=1,D8216-'Data Transformation'!$W$25,FALSE))</f>
        <v>#NUM!</v>
      </c>
      <c r="E8215">
        <f t="array" ref="E8215">IF(ISLOGICAL(D8215),"",FREQUENCY(IF('Data Transformation'!$B$425:$B$8425='Bin Analysis'!$B8211,'Data Transformation'!$G$425:$G$8425),D8215))</f>
        <v>2001</v>
      </c>
      <c r="F8215">
        <f t="shared" ref="F8215:F8233" si="1026">IF(ISLOGICAL(D8215),"",E8215-E8214)</f>
        <v>0</v>
      </c>
      <c r="G8215">
        <f>Weighting!$H$7</f>
        <v>0</v>
      </c>
      <c r="H8215">
        <f t="array" ref="H8215">FREQUENCY(IF('Data Transformation'!$B$4:$B$8425=B8211,'Data Transformation'!$G$4:$G$8425),'Bin Analysis'!$B8215)</f>
        <v>2073</v>
      </c>
      <c r="I8215">
        <f t="shared" ref="I8215:I8233" si="1027">H8215-H8214</f>
        <v>0</v>
      </c>
      <c r="J8215">
        <f>IF(I8215=0,0,1)</f>
        <v>0</v>
      </c>
      <c r="K8215">
        <f>J8215*Weighting!$W$7</f>
        <v>0</v>
      </c>
      <c r="M8215" s="14"/>
    </row>
    <row r="8216" spans="1:25" x14ac:dyDescent="0.55000000000000004">
      <c r="A8216" s="32" t="str">
        <f>IF(Weighting!$P$8&gt;0,B8216,"")</f>
        <v/>
      </c>
      <c r="B8216" t="e">
        <f>Weighting!$C$8</f>
        <v>#DIV/0!</v>
      </c>
      <c r="C8216" t="e">
        <f>Weighting!$F$8</f>
        <v>#NUM!</v>
      </c>
      <c r="D8216" t="e">
        <f>IF(C8216=1,'Data Transformation'!$G$3+0.5*'Data Transformation'!$W$25,IF(C8217=1,D8217-'Data Transformation'!$W$25,FALSE))</f>
        <v>#NUM!</v>
      </c>
      <c r="E8216">
        <f t="array" ref="E8216">IF(ISLOGICAL(D8216),"",FREQUENCY(IF('Data Transformation'!$B$425:$B$8425='Bin Analysis'!$B8211,'Data Transformation'!$G$425:$G$8425),D8216))</f>
        <v>2001</v>
      </c>
      <c r="F8216">
        <f t="shared" si="1026"/>
        <v>0</v>
      </c>
      <c r="G8216">
        <f>Weighting!$H$8</f>
        <v>0</v>
      </c>
      <c r="H8216">
        <f t="array" ref="H8216">FREQUENCY(IF('Data Transformation'!$B$4:$B$8425=B8211,'Data Transformation'!$G$4:$G$8425),'Bin Analysis'!$B8216)</f>
        <v>2073</v>
      </c>
      <c r="I8216">
        <f t="shared" si="1027"/>
        <v>0</v>
      </c>
      <c r="J8216">
        <f t="shared" ref="J8216:J8233" si="1028">IF(I8216=0,0,1)</f>
        <v>0</v>
      </c>
      <c r="K8216">
        <f>J8216*Weighting!$W$8</f>
        <v>0</v>
      </c>
      <c r="M8216" s="14"/>
    </row>
    <row r="8217" spans="1:25" x14ac:dyDescent="0.55000000000000004">
      <c r="A8217" s="32" t="str">
        <f>IF(Weighting!$P$9&gt;0,B8217,"")</f>
        <v/>
      </c>
      <c r="B8217" s="50" t="e">
        <f>Weighting!$C$9</f>
        <v>#DIV/0!</v>
      </c>
      <c r="C8217" t="e">
        <f>Weighting!$F$9</f>
        <v>#NUM!</v>
      </c>
      <c r="D8217" t="e">
        <f>IF(C8217=1,'Data Transformation'!$G$3+0.5*'Data Transformation'!$W$25,IF(C8218=1,D8218-'Data Transformation'!$W$25,FALSE))</f>
        <v>#NUM!</v>
      </c>
      <c r="E8217">
        <f t="array" ref="E8217">IF(ISLOGICAL(D8217),"",FREQUENCY(IF('Data Transformation'!$B$425:$B$8425='Bin Analysis'!$B8211,'Data Transformation'!$G$425:$G$8425),D8217))</f>
        <v>2001</v>
      </c>
      <c r="F8217">
        <f t="shared" si="1026"/>
        <v>0</v>
      </c>
      <c r="G8217">
        <f>Weighting!$H$9</f>
        <v>0</v>
      </c>
      <c r="H8217">
        <f t="array" ref="H8217">FREQUENCY(IF('Data Transformation'!$B$4:$B$8425=B8211,'Data Transformation'!$G$4:$G$8425),'Bin Analysis'!$B8217)</f>
        <v>2073</v>
      </c>
      <c r="I8217">
        <f t="shared" si="1027"/>
        <v>0</v>
      </c>
      <c r="J8217">
        <f t="shared" si="1028"/>
        <v>0</v>
      </c>
      <c r="K8217">
        <f>J8217*Weighting!$W$9</f>
        <v>0</v>
      </c>
      <c r="M8217" s="14"/>
    </row>
    <row r="8218" spans="1:25" x14ac:dyDescent="0.55000000000000004">
      <c r="A8218" s="32" t="str">
        <f>IF(Weighting!$P$10&gt;0,B8218,"")</f>
        <v/>
      </c>
      <c r="B8218" t="e">
        <f>Weighting!$C$10</f>
        <v>#DIV/0!</v>
      </c>
      <c r="C8218" t="e">
        <f>Weighting!$F$10</f>
        <v>#NUM!</v>
      </c>
      <c r="D8218" t="e">
        <f>IF(C8218=1,'Data Transformation'!$G$3+0.5*'Data Transformation'!$W$25,IF(C8219=1,D8219-'Data Transformation'!$W$25,FALSE))</f>
        <v>#NUM!</v>
      </c>
      <c r="E8218">
        <f t="array" ref="E8218">IF(ISLOGICAL(D8218),"",FREQUENCY(IF('Data Transformation'!$B$425:$B$8425='Bin Analysis'!$B8211,'Data Transformation'!$G$425:$G$8425),D8218))</f>
        <v>2001</v>
      </c>
      <c r="F8218">
        <f t="shared" si="1026"/>
        <v>0</v>
      </c>
      <c r="G8218">
        <f>Weighting!$H$10</f>
        <v>0</v>
      </c>
      <c r="H8218">
        <f t="array" ref="H8218">FREQUENCY(IF('Data Transformation'!$B$4:$B$8425=B8211,'Data Transformation'!$G$4:$G$8425),'Bin Analysis'!$B8218)</f>
        <v>2073</v>
      </c>
      <c r="I8218">
        <f t="shared" si="1027"/>
        <v>0</v>
      </c>
      <c r="J8218">
        <f t="shared" si="1028"/>
        <v>0</v>
      </c>
      <c r="K8218">
        <f>J8218*Weighting!$W$10</f>
        <v>0</v>
      </c>
      <c r="M8218" s="14"/>
    </row>
    <row r="8219" spans="1:25" x14ac:dyDescent="0.55000000000000004">
      <c r="A8219" s="32" t="str">
        <f>IF(Weighting!$P$11&gt;0,B8219,"")</f>
        <v/>
      </c>
      <c r="B8219" t="e">
        <f>Weighting!$C$11</f>
        <v>#DIV/0!</v>
      </c>
      <c r="C8219" t="e">
        <f>Weighting!$F$11</f>
        <v>#NUM!</v>
      </c>
      <c r="D8219" t="e">
        <f>IF(C8219=1,'Data Transformation'!$G$3+0.5*'Data Transformation'!$W$25,IF(C8220=1,D8220-'Data Transformation'!$W$25,FALSE))</f>
        <v>#NUM!</v>
      </c>
      <c r="E8219">
        <f t="array" ref="E8219">IF(ISLOGICAL(D8219),"",FREQUENCY(IF('Data Transformation'!$B$425:$B$8425='Bin Analysis'!$B8211,'Data Transformation'!$G$425:$G$8425),D8219))</f>
        <v>2001</v>
      </c>
      <c r="F8219">
        <f t="shared" si="1026"/>
        <v>0</v>
      </c>
      <c r="G8219">
        <f>Weighting!$H$11</f>
        <v>0</v>
      </c>
      <c r="H8219">
        <f t="array" ref="H8219">FREQUENCY(IF('Data Transformation'!$B$4:$B$8425=B8211,'Data Transformation'!$G$4:$G$8425),'Bin Analysis'!$B8219)</f>
        <v>2073</v>
      </c>
      <c r="I8219">
        <f t="shared" si="1027"/>
        <v>0</v>
      </c>
      <c r="J8219">
        <f t="shared" si="1028"/>
        <v>0</v>
      </c>
      <c r="K8219">
        <f>J8219*Weighting!$W$11</f>
        <v>0</v>
      </c>
      <c r="M8219" s="14"/>
    </row>
    <row r="8220" spans="1:25" x14ac:dyDescent="0.55000000000000004">
      <c r="A8220" s="32" t="str">
        <f>IF(Weighting!$P$12&gt;0,B8220,"")</f>
        <v/>
      </c>
      <c r="B8220" t="e">
        <f>Weighting!$C$12</f>
        <v>#DIV/0!</v>
      </c>
      <c r="C8220" t="e">
        <f>Weighting!$F$12</f>
        <v>#NUM!</v>
      </c>
      <c r="D8220" t="e">
        <f>IF(C8220=1,'Data Transformation'!$G$3+0.5*'Data Transformation'!$W$25,IF(C8221=1,D8221-'Data Transformation'!$W$25,FALSE))</f>
        <v>#NUM!</v>
      </c>
      <c r="E8220">
        <f t="array" ref="E8220">IF(ISLOGICAL(D8220),"",FREQUENCY(IF('Data Transformation'!$B$425:$B$8425='Bin Analysis'!$B8211,'Data Transformation'!$G$425:$G$8425),D8220))</f>
        <v>2001</v>
      </c>
      <c r="F8220">
        <f t="shared" si="1026"/>
        <v>0</v>
      </c>
      <c r="G8220">
        <f>Weighting!$H$12</f>
        <v>0</v>
      </c>
      <c r="H8220">
        <f t="array" ref="H8220">FREQUENCY(IF('Data Transformation'!$B$4:$B$8425=B8211,'Data Transformation'!$G$4:$G$8425),'Bin Analysis'!$B8220)</f>
        <v>2073</v>
      </c>
      <c r="I8220">
        <f t="shared" si="1027"/>
        <v>0</v>
      </c>
      <c r="J8220">
        <f t="shared" si="1028"/>
        <v>0</v>
      </c>
      <c r="K8220">
        <f>J8220*Weighting!$W$12</f>
        <v>0</v>
      </c>
      <c r="M8220" s="14"/>
    </row>
    <row r="8221" spans="1:25" x14ac:dyDescent="0.55000000000000004">
      <c r="A8221" s="32" t="str">
        <f>IF(Weighting!$P$13&gt;0,B8221,"")</f>
        <v/>
      </c>
      <c r="B8221" t="e">
        <f>Weighting!$C$13</f>
        <v>#DIV/0!</v>
      </c>
      <c r="C8221" t="e">
        <f>Weighting!$F$13</f>
        <v>#NUM!</v>
      </c>
      <c r="D8221" t="e">
        <f>IF(C8221=1,'Data Transformation'!$G$3+0.5*'Data Transformation'!$W$25,IF(C8222=1,D8222-'Data Transformation'!$W$25,FALSE))</f>
        <v>#NUM!</v>
      </c>
      <c r="E8221">
        <f t="array" ref="E8221">IF(ISLOGICAL(D8221),"",FREQUENCY(IF('Data Transformation'!$B$425:$B$8425='Bin Analysis'!$B8211,'Data Transformation'!$G$425:$G$8425),D8221))</f>
        <v>2001</v>
      </c>
      <c r="F8221">
        <f t="shared" si="1026"/>
        <v>0</v>
      </c>
      <c r="G8221">
        <f>Weighting!$H$13</f>
        <v>0</v>
      </c>
      <c r="H8221">
        <f t="array" ref="H8221">FREQUENCY(IF('Data Transformation'!$B$4:$B$8425=B8211,'Data Transformation'!$G$4:$G$8425),'Bin Analysis'!$B8221)</f>
        <v>2073</v>
      </c>
      <c r="I8221">
        <f t="shared" si="1027"/>
        <v>0</v>
      </c>
      <c r="J8221">
        <f t="shared" si="1028"/>
        <v>0</v>
      </c>
      <c r="K8221">
        <f>J8221*Weighting!$W$13</f>
        <v>0</v>
      </c>
      <c r="M8221" s="14"/>
    </row>
    <row r="8222" spans="1:25" x14ac:dyDescent="0.55000000000000004">
      <c r="A8222" s="32" t="str">
        <f>IF(Weighting!$P$14&gt;0,B8222,"")</f>
        <v/>
      </c>
      <c r="B8222" t="e">
        <f>Weighting!$C$14</f>
        <v>#DIV/0!</v>
      </c>
      <c r="C8222" t="e">
        <f>Weighting!$F$14</f>
        <v>#NUM!</v>
      </c>
      <c r="D8222" t="e">
        <f>IF(C8222=1,'Data Transformation'!$G$3+0.5*'Data Transformation'!$W$25,IF(C8223=1,D8223-'Data Transformation'!$W$25,FALSE))</f>
        <v>#NUM!</v>
      </c>
      <c r="E8222">
        <f t="array" ref="E8222">IF(ISLOGICAL(D8222),"",FREQUENCY(IF('Data Transformation'!$B$425:$B$8425='Bin Analysis'!$B8211,'Data Transformation'!$G$425:$G$8425),D8222))</f>
        <v>2001</v>
      </c>
      <c r="F8222">
        <f t="shared" si="1026"/>
        <v>0</v>
      </c>
      <c r="G8222">
        <f>Weighting!$H$14</f>
        <v>0</v>
      </c>
      <c r="H8222">
        <f t="array" ref="H8222">FREQUENCY(IF('Data Transformation'!$B$4:$B$8425=B8211,'Data Transformation'!$G$4:$G$8425),'Bin Analysis'!$B8222)</f>
        <v>2073</v>
      </c>
      <c r="I8222">
        <f t="shared" si="1027"/>
        <v>0</v>
      </c>
      <c r="J8222">
        <f t="shared" si="1028"/>
        <v>0</v>
      </c>
      <c r="K8222">
        <f>J8222*Weighting!$W$14</f>
        <v>0</v>
      </c>
      <c r="M8222" s="14"/>
    </row>
    <row r="8223" spans="1:25" x14ac:dyDescent="0.55000000000000004">
      <c r="A8223" s="32" t="str">
        <f>IF(Weighting!$P$15&gt;0,B8223,"")</f>
        <v/>
      </c>
      <c r="B8223" t="e">
        <f>Weighting!$C$15</f>
        <v>#DIV/0!</v>
      </c>
      <c r="C8223" t="e">
        <f>Weighting!$F$15</f>
        <v>#NUM!</v>
      </c>
      <c r="D8223" t="e">
        <f>IF(C8223=1,'Data Transformation'!$G$3+0.5*'Data Transformation'!$W$25,IF(C8224=1,D8224-'Data Transformation'!$W$25,FALSE))</f>
        <v>#NUM!</v>
      </c>
      <c r="E8223">
        <f t="array" ref="E8223">IF(ISLOGICAL(D8223),"",FREQUENCY(IF('Data Transformation'!$B$425:$B$8425='Bin Analysis'!$B8211,'Data Transformation'!$G$425:$G$8425),D8223))</f>
        <v>2001</v>
      </c>
      <c r="F8223">
        <f t="shared" si="1026"/>
        <v>0</v>
      </c>
      <c r="G8223">
        <f>Weighting!$H$15</f>
        <v>0</v>
      </c>
      <c r="H8223">
        <f t="array" ref="H8223">FREQUENCY(IF('Data Transformation'!$B$4:$B$8425=B8211,'Data Transformation'!$G$4:$G$8425),'Bin Analysis'!$B8223)</f>
        <v>2073</v>
      </c>
      <c r="I8223">
        <f t="shared" si="1027"/>
        <v>0</v>
      </c>
      <c r="J8223">
        <f t="shared" si="1028"/>
        <v>0</v>
      </c>
      <c r="K8223">
        <f>J8223*Weighting!$W$15</f>
        <v>0</v>
      </c>
      <c r="M8223" s="14"/>
    </row>
    <row r="8224" spans="1:25" x14ac:dyDescent="0.55000000000000004">
      <c r="A8224" s="32" t="str">
        <f>IF(Weighting!$P$16&gt;0,B8224,"")</f>
        <v/>
      </c>
      <c r="B8224" t="e">
        <f>Weighting!$C$16</f>
        <v>#DIV/0!</v>
      </c>
      <c r="C8224" t="e">
        <f>Weighting!$F$16</f>
        <v>#NUM!</v>
      </c>
      <c r="D8224" t="e">
        <f>IF(C8224=1,'Data Transformation'!$G$3+0.5*'Data Transformation'!$W$25,IF(C8225=1,D8225-'Data Transformation'!$W$25,FALSE))</f>
        <v>#NUM!</v>
      </c>
      <c r="E8224">
        <f t="array" ref="E8224">IF(ISLOGICAL(D8224),"",FREQUENCY(IF('Data Transformation'!$B$425:$B$8425='Bin Analysis'!$B8211,'Data Transformation'!$G$425:$G$8425),D8224))</f>
        <v>2001</v>
      </c>
      <c r="F8224">
        <f t="shared" si="1026"/>
        <v>0</v>
      </c>
      <c r="G8224">
        <f>Weighting!$H$16</f>
        <v>0</v>
      </c>
      <c r="H8224">
        <f t="array" ref="H8224">FREQUENCY(IF('Data Transformation'!$B$4:$B$8425=B8211,'Data Transformation'!$G$4:$G$8425),'Bin Analysis'!$B8224)</f>
        <v>2073</v>
      </c>
      <c r="I8224">
        <f t="shared" si="1027"/>
        <v>0</v>
      </c>
      <c r="J8224">
        <f t="shared" si="1028"/>
        <v>0</v>
      </c>
      <c r="K8224">
        <f>J8224*Weighting!$W$16</f>
        <v>0</v>
      </c>
      <c r="M8224" s="14"/>
    </row>
    <row r="8225" spans="1:25" x14ac:dyDescent="0.55000000000000004">
      <c r="A8225" s="32" t="str">
        <f>IF(Weighting!$P$17&gt;0,B8225,"")</f>
        <v/>
      </c>
      <c r="B8225" t="e">
        <f>Weighting!$C$17</f>
        <v>#DIV/0!</v>
      </c>
      <c r="C8225" t="e">
        <f>Weighting!$F$17</f>
        <v>#NUM!</v>
      </c>
      <c r="D8225" t="e">
        <f>IF(C8225=1,'Data Transformation'!$G$3+0.5*'Data Transformation'!$W$25,IF(C8226=1,D8226-'Data Transformation'!$W$25,FALSE))</f>
        <v>#NUM!</v>
      </c>
      <c r="E8225">
        <f t="array" ref="E8225">IF(ISLOGICAL(D8225),"",FREQUENCY(IF('Data Transformation'!$B$425:$B$8425='Bin Analysis'!$B8211,'Data Transformation'!$G$425:$G$8425),D8225))</f>
        <v>2001</v>
      </c>
      <c r="F8225">
        <f t="shared" si="1026"/>
        <v>0</v>
      </c>
      <c r="G8225">
        <f>Weighting!$H$17</f>
        <v>0</v>
      </c>
      <c r="H8225">
        <f t="array" ref="H8225">FREQUENCY(IF('Data Transformation'!$B$4:$B$8425=B8211,'Data Transformation'!$G$4:$G$8425),'Bin Analysis'!$B8225)</f>
        <v>2073</v>
      </c>
      <c r="I8225">
        <f t="shared" si="1027"/>
        <v>0</v>
      </c>
      <c r="J8225">
        <f t="shared" si="1028"/>
        <v>0</v>
      </c>
      <c r="K8225">
        <f>J8225*Weighting!$W$17</f>
        <v>0</v>
      </c>
      <c r="M8225" s="14"/>
    </row>
    <row r="8226" spans="1:25" x14ac:dyDescent="0.55000000000000004">
      <c r="A8226" s="32" t="str">
        <f>IF(Weighting!$P$18&gt;0,B8226,"")</f>
        <v/>
      </c>
      <c r="B8226" t="e">
        <f>Weighting!$C$18</f>
        <v>#DIV/0!</v>
      </c>
      <c r="C8226" t="e">
        <f>Weighting!$F$18</f>
        <v>#NUM!</v>
      </c>
      <c r="D8226" t="e">
        <f>IF(C8226=1,'Data Transformation'!$G$3+0.5*'Data Transformation'!$W$25,IF(C8227=1,D8227-'Data Transformation'!$W$25,FALSE))</f>
        <v>#NUM!</v>
      </c>
      <c r="E8226">
        <f t="array" ref="E8226">IF(ISLOGICAL(D8226),"",FREQUENCY(IF('Data Transformation'!$B$425:$B$8425='Bin Analysis'!$B8211,'Data Transformation'!$G$425:$G$8425),D8226))</f>
        <v>2001</v>
      </c>
      <c r="F8226">
        <f t="shared" si="1026"/>
        <v>0</v>
      </c>
      <c r="G8226">
        <f>Weighting!$H$18</f>
        <v>0</v>
      </c>
      <c r="H8226">
        <f t="array" ref="H8226">FREQUENCY(IF('Data Transformation'!$B$4:$B$8425=B8211,'Data Transformation'!$G$4:$G$8425),'Bin Analysis'!$B8226)</f>
        <v>2073</v>
      </c>
      <c r="I8226">
        <f t="shared" si="1027"/>
        <v>0</v>
      </c>
      <c r="J8226">
        <f t="shared" si="1028"/>
        <v>0</v>
      </c>
      <c r="K8226">
        <f>J8226*Weighting!$W$18</f>
        <v>0</v>
      </c>
      <c r="M8226" s="14"/>
    </row>
    <row r="8227" spans="1:25" x14ac:dyDescent="0.55000000000000004">
      <c r="A8227" s="32" t="str">
        <f>IF(Weighting!$P$19&gt;0,B8227,"")</f>
        <v/>
      </c>
      <c r="B8227" t="e">
        <f>Weighting!$C$19</f>
        <v>#DIV/0!</v>
      </c>
      <c r="C8227" t="e">
        <f>Weighting!$F$19</f>
        <v>#NUM!</v>
      </c>
      <c r="D8227" t="e">
        <f>IF(C8227=1,'Data Transformation'!$G$3+0.5*'Data Transformation'!$W$25,IF(C8228=1,D8228-'Data Transformation'!$W$25,FALSE))</f>
        <v>#NUM!</v>
      </c>
      <c r="E8227">
        <f t="array" ref="E8227">IF(ISLOGICAL(D8227),"",FREQUENCY(IF('Data Transformation'!$B$425:$B$8425='Bin Analysis'!$B8211,'Data Transformation'!$G$425:$G$8425),D8227))</f>
        <v>2001</v>
      </c>
      <c r="F8227">
        <f t="shared" si="1026"/>
        <v>0</v>
      </c>
      <c r="G8227">
        <f>Weighting!$H$19</f>
        <v>0</v>
      </c>
      <c r="H8227">
        <f t="array" ref="H8227">FREQUENCY(IF('Data Transformation'!$B$4:$B$8425=B8211,'Data Transformation'!$G$4:$G$8425),'Bin Analysis'!$B8227)</f>
        <v>2073</v>
      </c>
      <c r="I8227">
        <f t="shared" si="1027"/>
        <v>0</v>
      </c>
      <c r="J8227">
        <f t="shared" si="1028"/>
        <v>0</v>
      </c>
      <c r="K8227">
        <f>J8227*Weighting!$W$19</f>
        <v>0</v>
      </c>
      <c r="M8227" s="14"/>
    </row>
    <row r="8228" spans="1:25" x14ac:dyDescent="0.55000000000000004">
      <c r="A8228" s="32" t="str">
        <f>IF(Weighting!$P$20&gt;0,B8228,"")</f>
        <v/>
      </c>
      <c r="B8228" t="e">
        <f>Weighting!$C$20</f>
        <v>#DIV/0!</v>
      </c>
      <c r="C8228" t="e">
        <f>Weighting!$F$20</f>
        <v>#NUM!</v>
      </c>
      <c r="D8228" t="e">
        <f>IF(C8228=1,'Data Transformation'!$G$3+0.5*'Data Transformation'!$W$25,IF(C8229=1,D8229-'Data Transformation'!$W$25,FALSE))</f>
        <v>#NUM!</v>
      </c>
      <c r="E8228">
        <f t="array" ref="E8228">IF(ISLOGICAL(D8228),"",FREQUENCY(IF('Data Transformation'!$B$425:$B$8425='Bin Analysis'!$B8211,'Data Transformation'!$G$425:$G$8425),D8228))</f>
        <v>2001</v>
      </c>
      <c r="F8228">
        <f t="shared" si="1026"/>
        <v>0</v>
      </c>
      <c r="G8228">
        <f>Weighting!$H$20</f>
        <v>0</v>
      </c>
      <c r="H8228">
        <f t="array" ref="H8228">FREQUENCY(IF('Data Transformation'!$B$4:$B$8425=B8211,'Data Transformation'!$G$4:$G$8425),'Bin Analysis'!$B8228)</f>
        <v>2073</v>
      </c>
      <c r="I8228">
        <f t="shared" si="1027"/>
        <v>0</v>
      </c>
      <c r="J8228">
        <f t="shared" si="1028"/>
        <v>0</v>
      </c>
      <c r="K8228">
        <f>J8228*Weighting!$W$20</f>
        <v>0</v>
      </c>
      <c r="M8228" s="14"/>
    </row>
    <row r="8229" spans="1:25" x14ac:dyDescent="0.55000000000000004">
      <c r="A8229" s="32" t="str">
        <f>IF(Weighting!$P$21&gt;0,B8229,"")</f>
        <v/>
      </c>
      <c r="B8229" t="e">
        <f>Weighting!$C$21</f>
        <v>#DIV/0!</v>
      </c>
      <c r="C8229" t="e">
        <f>Weighting!$F$21</f>
        <v>#NUM!</v>
      </c>
      <c r="D8229" t="e">
        <f>IF(C8229=1,'Data Transformation'!$G$3+0.5*'Data Transformation'!$W$25,IF(C8230=1,D8230-'Data Transformation'!$W$25,FALSE))</f>
        <v>#NUM!</v>
      </c>
      <c r="E8229">
        <f t="array" ref="E8229">IF(ISLOGICAL(D8229),"",FREQUENCY(IF('Data Transformation'!$B$425:$B$8425='Bin Analysis'!$B8211,'Data Transformation'!$G$425:$G$8425),D8229))</f>
        <v>2001</v>
      </c>
      <c r="F8229">
        <f t="shared" si="1026"/>
        <v>0</v>
      </c>
      <c r="G8229">
        <f>Weighting!$H$21</f>
        <v>0</v>
      </c>
      <c r="H8229">
        <f t="array" ref="H8229">FREQUENCY(IF('Data Transformation'!$B$4:$B$8425=B8211,'Data Transformation'!$G$4:$G$8425),'Bin Analysis'!$B8229)</f>
        <v>2073</v>
      </c>
      <c r="I8229">
        <f t="shared" si="1027"/>
        <v>0</v>
      </c>
      <c r="J8229">
        <f t="shared" si="1028"/>
        <v>0</v>
      </c>
      <c r="K8229">
        <f>J8229*Weighting!$W$21</f>
        <v>0</v>
      </c>
      <c r="M8229" s="14"/>
    </row>
    <row r="8230" spans="1:25" x14ac:dyDescent="0.55000000000000004">
      <c r="A8230" s="32" t="str">
        <f>IF(Weighting!$P$22&gt;0,B8230,"")</f>
        <v/>
      </c>
      <c r="B8230" t="e">
        <f>Weighting!$C$22</f>
        <v>#DIV/0!</v>
      </c>
      <c r="C8230" t="e">
        <f>Weighting!$F$22</f>
        <v>#NUM!</v>
      </c>
      <c r="D8230" t="e">
        <f>IF(C8230=1,'Data Transformation'!$G$3+0.5*'Data Transformation'!$W$25,IF(C8231=1,D8231-'Data Transformation'!$W$25,FALSE))</f>
        <v>#NUM!</v>
      </c>
      <c r="E8230">
        <f t="array" ref="E8230">IF(ISLOGICAL(D8230),"",FREQUENCY(IF('Data Transformation'!$B$425:$B$8425='Bin Analysis'!$B8211,'Data Transformation'!$G$425:$G$8425),D8230))</f>
        <v>2001</v>
      </c>
      <c r="F8230">
        <f t="shared" si="1026"/>
        <v>0</v>
      </c>
      <c r="G8230">
        <f>Weighting!$H$22</f>
        <v>0</v>
      </c>
      <c r="H8230">
        <f t="array" ref="H8230">FREQUENCY(IF('Data Transformation'!$B$4:$B$8425=B8211,'Data Transformation'!$G$4:$G$8425),'Bin Analysis'!$B8230)</f>
        <v>2073</v>
      </c>
      <c r="I8230">
        <f t="shared" si="1027"/>
        <v>0</v>
      </c>
      <c r="J8230">
        <f t="shared" si="1028"/>
        <v>0</v>
      </c>
      <c r="K8230">
        <f>J8230*Weighting!$W$22</f>
        <v>0</v>
      </c>
      <c r="M8230" s="14"/>
    </row>
    <row r="8231" spans="1:25" x14ac:dyDescent="0.55000000000000004">
      <c r="A8231" s="32" t="str">
        <f>IF(Weighting!$P$23&gt;0,B8231,"")</f>
        <v/>
      </c>
      <c r="B8231" t="e">
        <f>Weighting!$C$23</f>
        <v>#DIV/0!</v>
      </c>
      <c r="C8231" t="e">
        <f>Weighting!$F$23</f>
        <v>#NUM!</v>
      </c>
      <c r="D8231" t="e">
        <f>IF(C8231=1,'Data Transformation'!$G$3+0.5*'Data Transformation'!$W$25,IF(C8232=1,D8232-'Data Transformation'!$W$25,FALSE))</f>
        <v>#NUM!</v>
      </c>
      <c r="E8231">
        <f t="array" ref="E8231">IF(ISLOGICAL(D8231),"",FREQUENCY(IF('Data Transformation'!$B$425:$B$8425='Bin Analysis'!$B8211,'Data Transformation'!$G$425:$G$8425),D8231))</f>
        <v>2001</v>
      </c>
      <c r="F8231">
        <f t="shared" si="1026"/>
        <v>0</v>
      </c>
      <c r="G8231">
        <f>Weighting!$H$23</f>
        <v>0</v>
      </c>
      <c r="H8231">
        <f t="array" ref="H8231">FREQUENCY(IF('Data Transformation'!$B$4:$B$8425=B8211,'Data Transformation'!$G$4:$G$8425),'Bin Analysis'!$B8231)</f>
        <v>2073</v>
      </c>
      <c r="I8231">
        <f t="shared" si="1027"/>
        <v>0</v>
      </c>
      <c r="J8231">
        <f t="shared" si="1028"/>
        <v>0</v>
      </c>
      <c r="K8231">
        <f>J8231*Weighting!$W$23</f>
        <v>0</v>
      </c>
      <c r="M8231" s="14"/>
    </row>
    <row r="8232" spans="1:25" x14ac:dyDescent="0.55000000000000004">
      <c r="A8232" s="32" t="str">
        <f>IF(Weighting!$P$24&gt;0,B8232,"")</f>
        <v/>
      </c>
      <c r="B8232" t="e">
        <f>Weighting!$C$24</f>
        <v>#DIV/0!</v>
      </c>
      <c r="C8232" t="e">
        <f>Weighting!$F$24</f>
        <v>#NUM!</v>
      </c>
      <c r="D8232" t="e">
        <f>IF(C8232=1,'Data Transformation'!$G$3+0.5*'Data Transformation'!$W$25,IF(C8233=1,D8233-'Data Transformation'!$W$25,FALSE))</f>
        <v>#NUM!</v>
      </c>
      <c r="E8232">
        <f t="array" ref="E8232">IF(ISLOGICAL(D8232),"",FREQUENCY(IF('Data Transformation'!$B$425:$B$8425='Bin Analysis'!$B8211,'Data Transformation'!$G$425:$G$8425),D8232))</f>
        <v>2001</v>
      </c>
      <c r="F8232">
        <f t="shared" si="1026"/>
        <v>0</v>
      </c>
      <c r="G8232">
        <f>Weighting!$H$24</f>
        <v>0</v>
      </c>
      <c r="H8232">
        <f t="array" ref="H8232">FREQUENCY(IF('Data Transformation'!$B$4:$B$8425=B8211,'Data Transformation'!$G$4:$G$8425),'Bin Analysis'!$B8232)</f>
        <v>2073</v>
      </c>
      <c r="I8232">
        <f t="shared" si="1027"/>
        <v>0</v>
      </c>
      <c r="J8232">
        <f t="shared" si="1028"/>
        <v>0</v>
      </c>
      <c r="K8232">
        <f>J8232*Weighting!$W$24</f>
        <v>0</v>
      </c>
      <c r="M8232" s="14"/>
    </row>
    <row r="8233" spans="1:25" x14ac:dyDescent="0.55000000000000004">
      <c r="A8233" s="32" t="str">
        <f>IF(Weighting!$P$25&gt;0,B8233,"")</f>
        <v/>
      </c>
      <c r="B8233" t="e">
        <f>Weighting!$C$25</f>
        <v>#DIV/0!</v>
      </c>
      <c r="C8233" t="e">
        <f>Weighting!$F$25</f>
        <v>#NUM!</v>
      </c>
      <c r="D8233" t="e">
        <f>IF(C8233=1,'Data Transformation'!$G$3+0.5*'Data Transformation'!$W$25,IF(C8234=1,D8234-'Data Transformation'!$W$25,FALSE))</f>
        <v>#NUM!</v>
      </c>
      <c r="E8233">
        <f t="array" ref="E8233">IF(ISLOGICAL(D8233),"",FREQUENCY(IF('Data Transformation'!$B$425:$B$8425='Bin Analysis'!$B8211,'Data Transformation'!$G$425:$G$8425),D8233))</f>
        <v>2001</v>
      </c>
      <c r="F8233">
        <f t="shared" si="1026"/>
        <v>0</v>
      </c>
      <c r="G8233">
        <f>Weighting!$H$25</f>
        <v>0</v>
      </c>
      <c r="H8233">
        <f t="array" ref="H8233">FREQUENCY(IF('Data Transformation'!$B$4:$B$8425=B8211,'Data Transformation'!$G$4:$G$8425),'Bin Analysis'!$B8233)</f>
        <v>2073</v>
      </c>
      <c r="I8233">
        <f t="shared" si="1027"/>
        <v>0</v>
      </c>
      <c r="J8233">
        <f t="shared" si="1028"/>
        <v>0</v>
      </c>
      <c r="K8233">
        <f>J8233*Weighting!$W$25</f>
        <v>0</v>
      </c>
      <c r="M8233" s="14"/>
    </row>
    <row r="8234" spans="1:25" x14ac:dyDescent="0.55000000000000004">
      <c r="A8234" s="32"/>
      <c r="M8234" s="14"/>
    </row>
    <row r="8235" spans="1:25" ht="23.35" x14ac:dyDescent="0.8">
      <c r="A8235" s="21" t="s">
        <v>0</v>
      </c>
      <c r="B8235" s="21" t="str">
        <f>IFERROR(VLOOKUP(C8235,'Data Transformation'!$L$6:$M$426,2,FALSE),"")</f>
        <v/>
      </c>
      <c r="C8235" s="21">
        <f>C8211+1</f>
        <v>343</v>
      </c>
      <c r="D8235" s="21"/>
      <c r="E8235" s="21"/>
      <c r="F8235" s="21"/>
      <c r="G8235" s="21"/>
      <c r="H8235" s="22"/>
      <c r="I8235" s="22"/>
      <c r="J8235" s="22"/>
      <c r="K8235" s="21"/>
      <c r="L8235" s="21" t="str">
        <f>B8235</f>
        <v/>
      </c>
      <c r="M8235" s="23" t="e">
        <f>INDEX('Data Transformation'!$O$4:$O$424,MATCH($B8235,'Data Transformation'!$M$4:$M$424,0),MATCH($M$2,'Data Transformation'!$O$3,0))</f>
        <v>#N/A</v>
      </c>
      <c r="N8235" s="27" t="e">
        <f>IF('Input and Summary Results'!$J$16="minimum",'Bin Analysis'!X8236/(M8235-1),'Bin Analysis'!Y8235/('Bin Analysis'!M8235-1))</f>
        <v>#N/A</v>
      </c>
      <c r="O8235" s="27" t="e">
        <f>IF(M8235=FALSE,NA(),(VLOOKUP(1,C8238:K8257,4,FALSE))/(M8235-1))</f>
        <v>#N/A</v>
      </c>
      <c r="P8235" s="27" t="e">
        <f>IF(M8235=FALSE,NA(),SUM(J8238:J8257)/Weighting!$S$5)</f>
        <v>#N/A</v>
      </c>
      <c r="Q8235" s="27" t="e">
        <f>IF(M8235=FALSE,NA(),SUM(K8238:K8257)/Weighting!$S$6)</f>
        <v>#N/A</v>
      </c>
      <c r="R8235" s="27" t="e">
        <f>IF(M8235=FALSE,NA(),(VLOOKUP(1,G8238:K8257,3,FALSE))/(M8235-1))</f>
        <v>#N/A</v>
      </c>
      <c r="S8235" s="22" t="e">
        <f>IF(M8235=FALSE,NA(),IF(SUM(J8238:J8257)=2,"yes","no"))</f>
        <v>#N/A</v>
      </c>
      <c r="X8235" s="2" cm="2">
        <f t="array" ref="X8235:X8236">FREQUENCY(IF('Data Transformation'!$B$425:$B$6424='Bin Analysis'!L8235,'Data Transformation'!$G$425:$G$6424),'Data Transformation'!$U$11)</f>
        <v>0</v>
      </c>
      <c r="Y8235" s="2" cm="2">
        <f t="array" ref="Y8235:Y8236">FREQUENCY(IF('Data Transformation'!$B$425:$B$6424='Bin Analysis'!L8235,'Data Transformation'!$G$425:$G$6424),'Data Transformation'!$U$12)</f>
        <v>0</v>
      </c>
    </row>
    <row r="8236" spans="1:25" x14ac:dyDescent="0.55000000000000004">
      <c r="A8236" s="14" t="s">
        <v>67</v>
      </c>
      <c r="B8236" t="s">
        <v>47</v>
      </c>
      <c r="C8236" t="s">
        <v>5</v>
      </c>
      <c r="D8236" t="s">
        <v>100</v>
      </c>
      <c r="E8236" t="s">
        <v>101</v>
      </c>
      <c r="F8236" t="s">
        <v>102</v>
      </c>
      <c r="G8236" t="s">
        <v>70</v>
      </c>
      <c r="H8236" t="s">
        <v>31</v>
      </c>
      <c r="I8236" t="s">
        <v>32</v>
      </c>
      <c r="J8236" t="s">
        <v>46</v>
      </c>
      <c r="K8236" s="14" t="s">
        <v>45</v>
      </c>
      <c r="M8236" s="14"/>
      <c r="X8236" s="2">
        <v>0</v>
      </c>
      <c r="Y8236" s="2">
        <v>0</v>
      </c>
    </row>
    <row r="8237" spans="1:25" x14ac:dyDescent="0.55000000000000004">
      <c r="A8237" s="32"/>
      <c r="D8237" t="e">
        <f>IF(C8237=1,'Data Transformation'!$G$3+0.5*'Data Transformation'!$W$25,IF(C8238=1,D8238-'Data Transformation'!$W$25,FALSE))</f>
        <v>#NUM!</v>
      </c>
      <c r="E8237">
        <f t="array" ref="E8237">IF(ISLOGICAL(D8237),"",FREQUENCY(IF('Data Transformation'!$B$425:$B$8425='Bin Analysis'!$B8235,'Data Transformation'!$G$425:$G$8425),D8237))</f>
        <v>2001</v>
      </c>
      <c r="F8237" t="e">
        <f>IF(ISLOGICAL(D8237),"",E8237-E8236)</f>
        <v>#VALUE!</v>
      </c>
      <c r="M8237" s="14"/>
    </row>
    <row r="8238" spans="1:25" x14ac:dyDescent="0.55000000000000004">
      <c r="A8238" s="32" t="e">
        <f>IF(Weighting!$P$6&gt;0,B8238,"")</f>
        <v>#NUM!</v>
      </c>
      <c r="B8238" t="e">
        <f>Weighting!$C$6</f>
        <v>#DIV/0!</v>
      </c>
      <c r="C8238" t="e">
        <f>Weighting!$F$6</f>
        <v>#NUM!</v>
      </c>
      <c r="D8238" t="e">
        <f>IF(C8238=1,'Data Transformation'!$G$3+0.5*'Data Transformation'!$W$25,IF(C8239=1,D8239-'Data Transformation'!$W$25,FALSE))</f>
        <v>#NUM!</v>
      </c>
      <c r="E8238">
        <f t="array" ref="E8238">IF(ISLOGICAL(D8238),"",FREQUENCY(IF('Data Transformation'!$B$425:$B$8425='Bin Analysis'!$B8235,'Data Transformation'!$G$425:$G$8425),D8238))</f>
        <v>2001</v>
      </c>
      <c r="F8238">
        <f>IF(ISLOGICAL(D8238),"",E8238-E8237)</f>
        <v>0</v>
      </c>
      <c r="G8238">
        <f>Weighting!$H$6</f>
        <v>1</v>
      </c>
      <c r="H8238">
        <f t="array" ref="H8238">FREQUENCY(IF('Data Transformation'!$B$4:$B$8425=B8235,'Data Transformation'!$G$4:$G$8425),'Bin Analysis'!$B8238)</f>
        <v>2073</v>
      </c>
      <c r="I8238">
        <f>H8238-H8237</f>
        <v>2073</v>
      </c>
      <c r="J8238">
        <f>IF(I8238=0,0,1)</f>
        <v>1</v>
      </c>
      <c r="K8238" t="e">
        <f>J8238*Weighting!$W$6</f>
        <v>#NUM!</v>
      </c>
      <c r="M8238" s="14"/>
    </row>
    <row r="8239" spans="1:25" x14ac:dyDescent="0.55000000000000004">
      <c r="A8239" s="32" t="str">
        <f>IF(Weighting!$P$7&gt;0,B8239,"")</f>
        <v/>
      </c>
      <c r="B8239" t="e">
        <f>Weighting!$C$7</f>
        <v>#DIV/0!</v>
      </c>
      <c r="C8239" t="e">
        <f>Weighting!$F$7</f>
        <v>#NUM!</v>
      </c>
      <c r="D8239" t="e">
        <f>IF(C8239=1,'Data Transformation'!$G$3+0.5*'Data Transformation'!$W$25,IF(C8240=1,D8240-'Data Transformation'!$W$25,FALSE))</f>
        <v>#NUM!</v>
      </c>
      <c r="E8239">
        <f t="array" ref="E8239">IF(ISLOGICAL(D8239),"",FREQUENCY(IF('Data Transformation'!$B$425:$B$8425='Bin Analysis'!$B8235,'Data Transformation'!$G$425:$G$8425),D8239))</f>
        <v>2001</v>
      </c>
      <c r="F8239">
        <f t="shared" ref="F8239:F8257" si="1029">IF(ISLOGICAL(D8239),"",E8239-E8238)</f>
        <v>0</v>
      </c>
      <c r="G8239">
        <f>Weighting!$H$7</f>
        <v>0</v>
      </c>
      <c r="H8239">
        <f t="array" ref="H8239">FREQUENCY(IF('Data Transformation'!$B$4:$B$8425=B8235,'Data Transformation'!$G$4:$G$8425),'Bin Analysis'!$B8239)</f>
        <v>2073</v>
      </c>
      <c r="I8239">
        <f t="shared" ref="I8239:I8257" si="1030">H8239-H8238</f>
        <v>0</v>
      </c>
      <c r="J8239">
        <f>IF(I8239=0,0,1)</f>
        <v>0</v>
      </c>
      <c r="K8239">
        <f>J8239*Weighting!$W$7</f>
        <v>0</v>
      </c>
      <c r="M8239" s="14"/>
    </row>
    <row r="8240" spans="1:25" x14ac:dyDescent="0.55000000000000004">
      <c r="A8240" s="32" t="str">
        <f>IF(Weighting!$P$8&gt;0,B8240,"")</f>
        <v/>
      </c>
      <c r="B8240" t="e">
        <f>Weighting!$C$8</f>
        <v>#DIV/0!</v>
      </c>
      <c r="C8240" t="e">
        <f>Weighting!$F$8</f>
        <v>#NUM!</v>
      </c>
      <c r="D8240" t="e">
        <f>IF(C8240=1,'Data Transformation'!$G$3+0.5*'Data Transformation'!$W$25,IF(C8241=1,D8241-'Data Transformation'!$W$25,FALSE))</f>
        <v>#NUM!</v>
      </c>
      <c r="E8240">
        <f t="array" ref="E8240">IF(ISLOGICAL(D8240),"",FREQUENCY(IF('Data Transformation'!$B$425:$B$8425='Bin Analysis'!$B8235,'Data Transformation'!$G$425:$G$8425),D8240))</f>
        <v>2001</v>
      </c>
      <c r="F8240">
        <f t="shared" si="1029"/>
        <v>0</v>
      </c>
      <c r="G8240">
        <f>Weighting!$H$8</f>
        <v>0</v>
      </c>
      <c r="H8240">
        <f t="array" ref="H8240">FREQUENCY(IF('Data Transformation'!$B$4:$B$8425=B8235,'Data Transformation'!$G$4:$G$8425),'Bin Analysis'!$B8240)</f>
        <v>2073</v>
      </c>
      <c r="I8240">
        <f t="shared" si="1030"/>
        <v>0</v>
      </c>
      <c r="J8240">
        <f t="shared" ref="J8240:J8257" si="1031">IF(I8240=0,0,1)</f>
        <v>0</v>
      </c>
      <c r="K8240">
        <f>J8240*Weighting!$W$8</f>
        <v>0</v>
      </c>
      <c r="M8240" s="14"/>
    </row>
    <row r="8241" spans="1:13" x14ac:dyDescent="0.55000000000000004">
      <c r="A8241" s="32" t="str">
        <f>IF(Weighting!$P$9&gt;0,B8241,"")</f>
        <v/>
      </c>
      <c r="B8241" s="50" t="e">
        <f>Weighting!$C$9</f>
        <v>#DIV/0!</v>
      </c>
      <c r="C8241" t="e">
        <f>Weighting!$F$9</f>
        <v>#NUM!</v>
      </c>
      <c r="D8241" t="e">
        <f>IF(C8241=1,'Data Transformation'!$G$3+0.5*'Data Transformation'!$W$25,IF(C8242=1,D8242-'Data Transformation'!$W$25,FALSE))</f>
        <v>#NUM!</v>
      </c>
      <c r="E8241">
        <f t="array" ref="E8241">IF(ISLOGICAL(D8241),"",FREQUENCY(IF('Data Transformation'!$B$425:$B$8425='Bin Analysis'!$B8235,'Data Transformation'!$G$425:$G$8425),D8241))</f>
        <v>2001</v>
      </c>
      <c r="F8241">
        <f t="shared" si="1029"/>
        <v>0</v>
      </c>
      <c r="G8241">
        <f>Weighting!$H$9</f>
        <v>0</v>
      </c>
      <c r="H8241">
        <f t="array" ref="H8241">FREQUENCY(IF('Data Transformation'!$B$4:$B$8425=B8235,'Data Transformation'!$G$4:$G$8425),'Bin Analysis'!$B8241)</f>
        <v>2073</v>
      </c>
      <c r="I8241">
        <f t="shared" si="1030"/>
        <v>0</v>
      </c>
      <c r="J8241">
        <f t="shared" si="1031"/>
        <v>0</v>
      </c>
      <c r="K8241">
        <f>J8241*Weighting!$W$9</f>
        <v>0</v>
      </c>
      <c r="M8241" s="14"/>
    </row>
    <row r="8242" spans="1:13" x14ac:dyDescent="0.55000000000000004">
      <c r="A8242" s="32" t="str">
        <f>IF(Weighting!$P$10&gt;0,B8242,"")</f>
        <v/>
      </c>
      <c r="B8242" t="e">
        <f>Weighting!$C$10</f>
        <v>#DIV/0!</v>
      </c>
      <c r="C8242" t="e">
        <f>Weighting!$F$10</f>
        <v>#NUM!</v>
      </c>
      <c r="D8242" t="e">
        <f>IF(C8242=1,'Data Transformation'!$G$3+0.5*'Data Transformation'!$W$25,IF(C8243=1,D8243-'Data Transformation'!$W$25,FALSE))</f>
        <v>#NUM!</v>
      </c>
      <c r="E8242">
        <f t="array" ref="E8242">IF(ISLOGICAL(D8242),"",FREQUENCY(IF('Data Transformation'!$B$425:$B$8425='Bin Analysis'!$B8235,'Data Transformation'!$G$425:$G$8425),D8242))</f>
        <v>2001</v>
      </c>
      <c r="F8242">
        <f t="shared" si="1029"/>
        <v>0</v>
      </c>
      <c r="G8242">
        <f>Weighting!$H$10</f>
        <v>0</v>
      </c>
      <c r="H8242">
        <f t="array" ref="H8242">FREQUENCY(IF('Data Transformation'!$B$4:$B$8425=B8235,'Data Transformation'!$G$4:$G$8425),'Bin Analysis'!$B8242)</f>
        <v>2073</v>
      </c>
      <c r="I8242">
        <f t="shared" si="1030"/>
        <v>0</v>
      </c>
      <c r="J8242">
        <f t="shared" si="1031"/>
        <v>0</v>
      </c>
      <c r="K8242">
        <f>J8242*Weighting!$W$10</f>
        <v>0</v>
      </c>
      <c r="M8242" s="14"/>
    </row>
    <row r="8243" spans="1:13" x14ac:dyDescent="0.55000000000000004">
      <c r="A8243" s="32" t="str">
        <f>IF(Weighting!$P$11&gt;0,B8243,"")</f>
        <v/>
      </c>
      <c r="B8243" t="e">
        <f>Weighting!$C$11</f>
        <v>#DIV/0!</v>
      </c>
      <c r="C8243" t="e">
        <f>Weighting!$F$11</f>
        <v>#NUM!</v>
      </c>
      <c r="D8243" t="e">
        <f>IF(C8243=1,'Data Transformation'!$G$3+0.5*'Data Transformation'!$W$25,IF(C8244=1,D8244-'Data Transformation'!$W$25,FALSE))</f>
        <v>#NUM!</v>
      </c>
      <c r="E8243">
        <f t="array" ref="E8243">IF(ISLOGICAL(D8243),"",FREQUENCY(IF('Data Transformation'!$B$425:$B$8425='Bin Analysis'!$B8235,'Data Transformation'!$G$425:$G$8425),D8243))</f>
        <v>2001</v>
      </c>
      <c r="F8243">
        <f t="shared" si="1029"/>
        <v>0</v>
      </c>
      <c r="G8243">
        <f>Weighting!$H$11</f>
        <v>0</v>
      </c>
      <c r="H8243">
        <f t="array" ref="H8243">FREQUENCY(IF('Data Transformation'!$B$4:$B$8425=B8235,'Data Transformation'!$G$4:$G$8425),'Bin Analysis'!$B8243)</f>
        <v>2073</v>
      </c>
      <c r="I8243">
        <f t="shared" si="1030"/>
        <v>0</v>
      </c>
      <c r="J8243">
        <f t="shared" si="1031"/>
        <v>0</v>
      </c>
      <c r="K8243">
        <f>J8243*Weighting!$W$11</f>
        <v>0</v>
      </c>
      <c r="M8243" s="14"/>
    </row>
    <row r="8244" spans="1:13" x14ac:dyDescent="0.55000000000000004">
      <c r="A8244" s="32" t="str">
        <f>IF(Weighting!$P$12&gt;0,B8244,"")</f>
        <v/>
      </c>
      <c r="B8244" t="e">
        <f>Weighting!$C$12</f>
        <v>#DIV/0!</v>
      </c>
      <c r="C8244" t="e">
        <f>Weighting!$F$12</f>
        <v>#NUM!</v>
      </c>
      <c r="D8244" t="e">
        <f>IF(C8244=1,'Data Transformation'!$G$3+0.5*'Data Transformation'!$W$25,IF(C8245=1,D8245-'Data Transformation'!$W$25,FALSE))</f>
        <v>#NUM!</v>
      </c>
      <c r="E8244">
        <f t="array" ref="E8244">IF(ISLOGICAL(D8244),"",FREQUENCY(IF('Data Transformation'!$B$425:$B$8425='Bin Analysis'!$B8235,'Data Transformation'!$G$425:$G$8425),D8244))</f>
        <v>2001</v>
      </c>
      <c r="F8244">
        <f t="shared" si="1029"/>
        <v>0</v>
      </c>
      <c r="G8244">
        <f>Weighting!$H$12</f>
        <v>0</v>
      </c>
      <c r="H8244">
        <f t="array" ref="H8244">FREQUENCY(IF('Data Transformation'!$B$4:$B$8425=B8235,'Data Transformation'!$G$4:$G$8425),'Bin Analysis'!$B8244)</f>
        <v>2073</v>
      </c>
      <c r="I8244">
        <f t="shared" si="1030"/>
        <v>0</v>
      </c>
      <c r="J8244">
        <f t="shared" si="1031"/>
        <v>0</v>
      </c>
      <c r="K8244">
        <f>J8244*Weighting!$W$12</f>
        <v>0</v>
      </c>
      <c r="M8244" s="14"/>
    </row>
    <row r="8245" spans="1:13" x14ac:dyDescent="0.55000000000000004">
      <c r="A8245" s="32" t="str">
        <f>IF(Weighting!$P$13&gt;0,B8245,"")</f>
        <v/>
      </c>
      <c r="B8245" t="e">
        <f>Weighting!$C$13</f>
        <v>#DIV/0!</v>
      </c>
      <c r="C8245" t="e">
        <f>Weighting!$F$13</f>
        <v>#NUM!</v>
      </c>
      <c r="D8245" t="e">
        <f>IF(C8245=1,'Data Transformation'!$G$3+0.5*'Data Transformation'!$W$25,IF(C8246=1,D8246-'Data Transformation'!$W$25,FALSE))</f>
        <v>#NUM!</v>
      </c>
      <c r="E8245">
        <f t="array" ref="E8245">IF(ISLOGICAL(D8245),"",FREQUENCY(IF('Data Transformation'!$B$425:$B$8425='Bin Analysis'!$B8235,'Data Transformation'!$G$425:$G$8425),D8245))</f>
        <v>2001</v>
      </c>
      <c r="F8245">
        <f t="shared" si="1029"/>
        <v>0</v>
      </c>
      <c r="G8245">
        <f>Weighting!$H$13</f>
        <v>0</v>
      </c>
      <c r="H8245">
        <f t="array" ref="H8245">FREQUENCY(IF('Data Transformation'!$B$4:$B$8425=B8235,'Data Transformation'!$G$4:$G$8425),'Bin Analysis'!$B8245)</f>
        <v>2073</v>
      </c>
      <c r="I8245">
        <f t="shared" si="1030"/>
        <v>0</v>
      </c>
      <c r="J8245">
        <f t="shared" si="1031"/>
        <v>0</v>
      </c>
      <c r="K8245">
        <f>J8245*Weighting!$W$13</f>
        <v>0</v>
      </c>
      <c r="M8245" s="14"/>
    </row>
    <row r="8246" spans="1:13" x14ac:dyDescent="0.55000000000000004">
      <c r="A8246" s="32" t="str">
        <f>IF(Weighting!$P$14&gt;0,B8246,"")</f>
        <v/>
      </c>
      <c r="B8246" t="e">
        <f>Weighting!$C$14</f>
        <v>#DIV/0!</v>
      </c>
      <c r="C8246" t="e">
        <f>Weighting!$F$14</f>
        <v>#NUM!</v>
      </c>
      <c r="D8246" t="e">
        <f>IF(C8246=1,'Data Transformation'!$G$3+0.5*'Data Transformation'!$W$25,IF(C8247=1,D8247-'Data Transformation'!$W$25,FALSE))</f>
        <v>#NUM!</v>
      </c>
      <c r="E8246">
        <f t="array" ref="E8246">IF(ISLOGICAL(D8246),"",FREQUENCY(IF('Data Transformation'!$B$425:$B$8425='Bin Analysis'!$B8235,'Data Transformation'!$G$425:$G$8425),D8246))</f>
        <v>2001</v>
      </c>
      <c r="F8246">
        <f t="shared" si="1029"/>
        <v>0</v>
      </c>
      <c r="G8246">
        <f>Weighting!$H$14</f>
        <v>0</v>
      </c>
      <c r="H8246">
        <f t="array" ref="H8246">FREQUENCY(IF('Data Transformation'!$B$4:$B$8425=B8235,'Data Transformation'!$G$4:$G$8425),'Bin Analysis'!$B8246)</f>
        <v>2073</v>
      </c>
      <c r="I8246">
        <f t="shared" si="1030"/>
        <v>0</v>
      </c>
      <c r="J8246">
        <f t="shared" si="1031"/>
        <v>0</v>
      </c>
      <c r="K8246">
        <f>J8246*Weighting!$W$14</f>
        <v>0</v>
      </c>
      <c r="M8246" s="14"/>
    </row>
    <row r="8247" spans="1:13" x14ac:dyDescent="0.55000000000000004">
      <c r="A8247" s="32" t="str">
        <f>IF(Weighting!$P$15&gt;0,B8247,"")</f>
        <v/>
      </c>
      <c r="B8247" t="e">
        <f>Weighting!$C$15</f>
        <v>#DIV/0!</v>
      </c>
      <c r="C8247" t="e">
        <f>Weighting!$F$15</f>
        <v>#NUM!</v>
      </c>
      <c r="D8247" t="e">
        <f>IF(C8247=1,'Data Transformation'!$G$3+0.5*'Data Transformation'!$W$25,IF(C8248=1,D8248-'Data Transformation'!$W$25,FALSE))</f>
        <v>#NUM!</v>
      </c>
      <c r="E8247">
        <f t="array" ref="E8247">IF(ISLOGICAL(D8247),"",FREQUENCY(IF('Data Transformation'!$B$425:$B$8425='Bin Analysis'!$B8235,'Data Transformation'!$G$425:$G$8425),D8247))</f>
        <v>2001</v>
      </c>
      <c r="F8247">
        <f t="shared" si="1029"/>
        <v>0</v>
      </c>
      <c r="G8247">
        <f>Weighting!$H$15</f>
        <v>0</v>
      </c>
      <c r="H8247">
        <f t="array" ref="H8247">FREQUENCY(IF('Data Transformation'!$B$4:$B$8425=B8235,'Data Transformation'!$G$4:$G$8425),'Bin Analysis'!$B8247)</f>
        <v>2073</v>
      </c>
      <c r="I8247">
        <f t="shared" si="1030"/>
        <v>0</v>
      </c>
      <c r="J8247">
        <f t="shared" si="1031"/>
        <v>0</v>
      </c>
      <c r="K8247">
        <f>J8247*Weighting!$W$15</f>
        <v>0</v>
      </c>
      <c r="M8247" s="14"/>
    </row>
    <row r="8248" spans="1:13" x14ac:dyDescent="0.55000000000000004">
      <c r="A8248" s="32" t="str">
        <f>IF(Weighting!$P$16&gt;0,B8248,"")</f>
        <v/>
      </c>
      <c r="B8248" t="e">
        <f>Weighting!$C$16</f>
        <v>#DIV/0!</v>
      </c>
      <c r="C8248" t="e">
        <f>Weighting!$F$16</f>
        <v>#NUM!</v>
      </c>
      <c r="D8248" t="e">
        <f>IF(C8248=1,'Data Transformation'!$G$3+0.5*'Data Transformation'!$W$25,IF(C8249=1,D8249-'Data Transformation'!$W$25,FALSE))</f>
        <v>#NUM!</v>
      </c>
      <c r="E8248">
        <f t="array" ref="E8248">IF(ISLOGICAL(D8248),"",FREQUENCY(IF('Data Transformation'!$B$425:$B$8425='Bin Analysis'!$B8235,'Data Transformation'!$G$425:$G$8425),D8248))</f>
        <v>2001</v>
      </c>
      <c r="F8248">
        <f t="shared" si="1029"/>
        <v>0</v>
      </c>
      <c r="G8248">
        <f>Weighting!$H$16</f>
        <v>0</v>
      </c>
      <c r="H8248">
        <f t="array" ref="H8248">FREQUENCY(IF('Data Transformation'!$B$4:$B$8425=B8235,'Data Transformation'!$G$4:$G$8425),'Bin Analysis'!$B8248)</f>
        <v>2073</v>
      </c>
      <c r="I8248">
        <f t="shared" si="1030"/>
        <v>0</v>
      </c>
      <c r="J8248">
        <f t="shared" si="1031"/>
        <v>0</v>
      </c>
      <c r="K8248">
        <f>J8248*Weighting!$W$16</f>
        <v>0</v>
      </c>
      <c r="M8248" s="14"/>
    </row>
    <row r="8249" spans="1:13" x14ac:dyDescent="0.55000000000000004">
      <c r="A8249" s="32" t="str">
        <f>IF(Weighting!$P$17&gt;0,B8249,"")</f>
        <v/>
      </c>
      <c r="B8249" t="e">
        <f>Weighting!$C$17</f>
        <v>#DIV/0!</v>
      </c>
      <c r="C8249" t="e">
        <f>Weighting!$F$17</f>
        <v>#NUM!</v>
      </c>
      <c r="D8249" t="e">
        <f>IF(C8249=1,'Data Transformation'!$G$3+0.5*'Data Transformation'!$W$25,IF(C8250=1,D8250-'Data Transformation'!$W$25,FALSE))</f>
        <v>#NUM!</v>
      </c>
      <c r="E8249">
        <f t="array" ref="E8249">IF(ISLOGICAL(D8249),"",FREQUENCY(IF('Data Transformation'!$B$425:$B$8425='Bin Analysis'!$B8235,'Data Transformation'!$G$425:$G$8425),D8249))</f>
        <v>2001</v>
      </c>
      <c r="F8249">
        <f t="shared" si="1029"/>
        <v>0</v>
      </c>
      <c r="G8249">
        <f>Weighting!$H$17</f>
        <v>0</v>
      </c>
      <c r="H8249">
        <f t="array" ref="H8249">FREQUENCY(IF('Data Transformation'!$B$4:$B$8425=B8235,'Data Transformation'!$G$4:$G$8425),'Bin Analysis'!$B8249)</f>
        <v>2073</v>
      </c>
      <c r="I8249">
        <f t="shared" si="1030"/>
        <v>0</v>
      </c>
      <c r="J8249">
        <f t="shared" si="1031"/>
        <v>0</v>
      </c>
      <c r="K8249">
        <f>J8249*Weighting!$W$17</f>
        <v>0</v>
      </c>
      <c r="M8249" s="14"/>
    </row>
    <row r="8250" spans="1:13" x14ac:dyDescent="0.55000000000000004">
      <c r="A8250" s="32" t="str">
        <f>IF(Weighting!$P$18&gt;0,B8250,"")</f>
        <v/>
      </c>
      <c r="B8250" t="e">
        <f>Weighting!$C$18</f>
        <v>#DIV/0!</v>
      </c>
      <c r="C8250" t="e">
        <f>Weighting!$F$18</f>
        <v>#NUM!</v>
      </c>
      <c r="D8250" t="e">
        <f>IF(C8250=1,'Data Transformation'!$G$3+0.5*'Data Transformation'!$W$25,IF(C8251=1,D8251-'Data Transformation'!$W$25,FALSE))</f>
        <v>#NUM!</v>
      </c>
      <c r="E8250">
        <f t="array" ref="E8250">IF(ISLOGICAL(D8250),"",FREQUENCY(IF('Data Transformation'!$B$425:$B$8425='Bin Analysis'!$B8235,'Data Transformation'!$G$425:$G$8425),D8250))</f>
        <v>2001</v>
      </c>
      <c r="F8250">
        <f t="shared" si="1029"/>
        <v>0</v>
      </c>
      <c r="G8250">
        <f>Weighting!$H$18</f>
        <v>0</v>
      </c>
      <c r="H8250">
        <f t="array" ref="H8250">FREQUENCY(IF('Data Transformation'!$B$4:$B$8425=B8235,'Data Transformation'!$G$4:$G$8425),'Bin Analysis'!$B8250)</f>
        <v>2073</v>
      </c>
      <c r="I8250">
        <f t="shared" si="1030"/>
        <v>0</v>
      </c>
      <c r="J8250">
        <f t="shared" si="1031"/>
        <v>0</v>
      </c>
      <c r="K8250">
        <f>J8250*Weighting!$W$18</f>
        <v>0</v>
      </c>
      <c r="M8250" s="14"/>
    </row>
    <row r="8251" spans="1:13" x14ac:dyDescent="0.55000000000000004">
      <c r="A8251" s="32" t="str">
        <f>IF(Weighting!$P$19&gt;0,B8251,"")</f>
        <v/>
      </c>
      <c r="B8251" t="e">
        <f>Weighting!$C$19</f>
        <v>#DIV/0!</v>
      </c>
      <c r="C8251" t="e">
        <f>Weighting!$F$19</f>
        <v>#NUM!</v>
      </c>
      <c r="D8251" t="e">
        <f>IF(C8251=1,'Data Transformation'!$G$3+0.5*'Data Transformation'!$W$25,IF(C8252=1,D8252-'Data Transformation'!$W$25,FALSE))</f>
        <v>#NUM!</v>
      </c>
      <c r="E8251">
        <f t="array" ref="E8251">IF(ISLOGICAL(D8251),"",FREQUENCY(IF('Data Transformation'!$B$425:$B$8425='Bin Analysis'!$B8235,'Data Transformation'!$G$425:$G$8425),D8251))</f>
        <v>2001</v>
      </c>
      <c r="F8251">
        <f t="shared" si="1029"/>
        <v>0</v>
      </c>
      <c r="G8251">
        <f>Weighting!$H$19</f>
        <v>0</v>
      </c>
      <c r="H8251">
        <f t="array" ref="H8251">FREQUENCY(IF('Data Transformation'!$B$4:$B$8425=B8235,'Data Transformation'!$G$4:$G$8425),'Bin Analysis'!$B8251)</f>
        <v>2073</v>
      </c>
      <c r="I8251">
        <f t="shared" si="1030"/>
        <v>0</v>
      </c>
      <c r="J8251">
        <f t="shared" si="1031"/>
        <v>0</v>
      </c>
      <c r="K8251">
        <f>J8251*Weighting!$W$19</f>
        <v>0</v>
      </c>
      <c r="M8251" s="14"/>
    </row>
    <row r="8252" spans="1:13" x14ac:dyDescent="0.55000000000000004">
      <c r="A8252" s="32" t="str">
        <f>IF(Weighting!$P$20&gt;0,B8252,"")</f>
        <v/>
      </c>
      <c r="B8252" t="e">
        <f>Weighting!$C$20</f>
        <v>#DIV/0!</v>
      </c>
      <c r="C8252" t="e">
        <f>Weighting!$F$20</f>
        <v>#NUM!</v>
      </c>
      <c r="D8252" t="e">
        <f>IF(C8252=1,'Data Transformation'!$G$3+0.5*'Data Transformation'!$W$25,IF(C8253=1,D8253-'Data Transformation'!$W$25,FALSE))</f>
        <v>#NUM!</v>
      </c>
      <c r="E8252">
        <f t="array" ref="E8252">IF(ISLOGICAL(D8252),"",FREQUENCY(IF('Data Transformation'!$B$425:$B$8425='Bin Analysis'!$B8235,'Data Transformation'!$G$425:$G$8425),D8252))</f>
        <v>2001</v>
      </c>
      <c r="F8252">
        <f t="shared" si="1029"/>
        <v>0</v>
      </c>
      <c r="G8252">
        <f>Weighting!$H$20</f>
        <v>0</v>
      </c>
      <c r="H8252">
        <f t="array" ref="H8252">FREQUENCY(IF('Data Transformation'!$B$4:$B$8425=B8235,'Data Transformation'!$G$4:$G$8425),'Bin Analysis'!$B8252)</f>
        <v>2073</v>
      </c>
      <c r="I8252">
        <f t="shared" si="1030"/>
        <v>0</v>
      </c>
      <c r="J8252">
        <f t="shared" si="1031"/>
        <v>0</v>
      </c>
      <c r="K8252">
        <f>J8252*Weighting!$W$20</f>
        <v>0</v>
      </c>
      <c r="M8252" s="14"/>
    </row>
    <row r="8253" spans="1:13" x14ac:dyDescent="0.55000000000000004">
      <c r="A8253" s="32" t="str">
        <f>IF(Weighting!$P$21&gt;0,B8253,"")</f>
        <v/>
      </c>
      <c r="B8253" t="e">
        <f>Weighting!$C$21</f>
        <v>#DIV/0!</v>
      </c>
      <c r="C8253" t="e">
        <f>Weighting!$F$21</f>
        <v>#NUM!</v>
      </c>
      <c r="D8253" t="e">
        <f>IF(C8253=1,'Data Transformation'!$G$3+0.5*'Data Transformation'!$W$25,IF(C8254=1,D8254-'Data Transformation'!$W$25,FALSE))</f>
        <v>#NUM!</v>
      </c>
      <c r="E8253">
        <f t="array" ref="E8253">IF(ISLOGICAL(D8253),"",FREQUENCY(IF('Data Transformation'!$B$425:$B$8425='Bin Analysis'!$B8235,'Data Transformation'!$G$425:$G$8425),D8253))</f>
        <v>2001</v>
      </c>
      <c r="F8253">
        <f t="shared" si="1029"/>
        <v>0</v>
      </c>
      <c r="G8253">
        <f>Weighting!$H$21</f>
        <v>0</v>
      </c>
      <c r="H8253">
        <f t="array" ref="H8253">FREQUENCY(IF('Data Transformation'!$B$4:$B$8425=B8235,'Data Transformation'!$G$4:$G$8425),'Bin Analysis'!$B8253)</f>
        <v>2073</v>
      </c>
      <c r="I8253">
        <f t="shared" si="1030"/>
        <v>0</v>
      </c>
      <c r="J8253">
        <f t="shared" si="1031"/>
        <v>0</v>
      </c>
      <c r="K8253">
        <f>J8253*Weighting!$W$21</f>
        <v>0</v>
      </c>
      <c r="M8253" s="14"/>
    </row>
    <row r="8254" spans="1:13" x14ac:dyDescent="0.55000000000000004">
      <c r="A8254" s="32" t="str">
        <f>IF(Weighting!$P$22&gt;0,B8254,"")</f>
        <v/>
      </c>
      <c r="B8254" t="e">
        <f>Weighting!$C$22</f>
        <v>#DIV/0!</v>
      </c>
      <c r="C8254" t="e">
        <f>Weighting!$F$22</f>
        <v>#NUM!</v>
      </c>
      <c r="D8254" t="e">
        <f>IF(C8254=1,'Data Transformation'!$G$3+0.5*'Data Transformation'!$W$25,IF(C8255=1,D8255-'Data Transformation'!$W$25,FALSE))</f>
        <v>#NUM!</v>
      </c>
      <c r="E8254">
        <f t="array" ref="E8254">IF(ISLOGICAL(D8254),"",FREQUENCY(IF('Data Transformation'!$B$425:$B$8425='Bin Analysis'!$B8235,'Data Transformation'!$G$425:$G$8425),D8254))</f>
        <v>2001</v>
      </c>
      <c r="F8254">
        <f t="shared" si="1029"/>
        <v>0</v>
      </c>
      <c r="G8254">
        <f>Weighting!$H$22</f>
        <v>0</v>
      </c>
      <c r="H8254">
        <f t="array" ref="H8254">FREQUENCY(IF('Data Transformation'!$B$4:$B$8425=B8235,'Data Transformation'!$G$4:$G$8425),'Bin Analysis'!$B8254)</f>
        <v>2073</v>
      </c>
      <c r="I8254">
        <f t="shared" si="1030"/>
        <v>0</v>
      </c>
      <c r="J8254">
        <f t="shared" si="1031"/>
        <v>0</v>
      </c>
      <c r="K8254">
        <f>J8254*Weighting!$W$22</f>
        <v>0</v>
      </c>
      <c r="M8254" s="14"/>
    </row>
    <row r="8255" spans="1:13" x14ac:dyDescent="0.55000000000000004">
      <c r="A8255" s="32" t="str">
        <f>IF(Weighting!$P$23&gt;0,B8255,"")</f>
        <v/>
      </c>
      <c r="B8255" t="e">
        <f>Weighting!$C$23</f>
        <v>#DIV/0!</v>
      </c>
      <c r="C8255" t="e">
        <f>Weighting!$F$23</f>
        <v>#NUM!</v>
      </c>
      <c r="D8255" t="e">
        <f>IF(C8255=1,'Data Transformation'!$G$3+0.5*'Data Transformation'!$W$25,IF(C8256=1,D8256-'Data Transformation'!$W$25,FALSE))</f>
        <v>#NUM!</v>
      </c>
      <c r="E8255">
        <f t="array" ref="E8255">IF(ISLOGICAL(D8255),"",FREQUENCY(IF('Data Transformation'!$B$425:$B$8425='Bin Analysis'!$B8235,'Data Transformation'!$G$425:$G$8425),D8255))</f>
        <v>2001</v>
      </c>
      <c r="F8255">
        <f t="shared" si="1029"/>
        <v>0</v>
      </c>
      <c r="G8255">
        <f>Weighting!$H$23</f>
        <v>0</v>
      </c>
      <c r="H8255">
        <f t="array" ref="H8255">FREQUENCY(IF('Data Transformation'!$B$4:$B$8425=B8235,'Data Transformation'!$G$4:$G$8425),'Bin Analysis'!$B8255)</f>
        <v>2073</v>
      </c>
      <c r="I8255">
        <f t="shared" si="1030"/>
        <v>0</v>
      </c>
      <c r="J8255">
        <f t="shared" si="1031"/>
        <v>0</v>
      </c>
      <c r="K8255">
        <f>J8255*Weighting!$W$23</f>
        <v>0</v>
      </c>
      <c r="M8255" s="14"/>
    </row>
    <row r="8256" spans="1:13" x14ac:dyDescent="0.55000000000000004">
      <c r="A8256" s="32" t="str">
        <f>IF(Weighting!$P$24&gt;0,B8256,"")</f>
        <v/>
      </c>
      <c r="B8256" t="e">
        <f>Weighting!$C$24</f>
        <v>#DIV/0!</v>
      </c>
      <c r="C8256" t="e">
        <f>Weighting!$F$24</f>
        <v>#NUM!</v>
      </c>
      <c r="D8256" t="e">
        <f>IF(C8256=1,'Data Transformation'!$G$3+0.5*'Data Transformation'!$W$25,IF(C8257=1,D8257-'Data Transformation'!$W$25,FALSE))</f>
        <v>#NUM!</v>
      </c>
      <c r="E8256">
        <f t="array" ref="E8256">IF(ISLOGICAL(D8256),"",FREQUENCY(IF('Data Transformation'!$B$425:$B$8425='Bin Analysis'!$B8235,'Data Transformation'!$G$425:$G$8425),D8256))</f>
        <v>2001</v>
      </c>
      <c r="F8256">
        <f t="shared" si="1029"/>
        <v>0</v>
      </c>
      <c r="G8256">
        <f>Weighting!$H$24</f>
        <v>0</v>
      </c>
      <c r="H8256">
        <f t="array" ref="H8256">FREQUENCY(IF('Data Transformation'!$B$4:$B$8425=B8235,'Data Transformation'!$G$4:$G$8425),'Bin Analysis'!$B8256)</f>
        <v>2073</v>
      </c>
      <c r="I8256">
        <f t="shared" si="1030"/>
        <v>0</v>
      </c>
      <c r="J8256">
        <f t="shared" si="1031"/>
        <v>0</v>
      </c>
      <c r="K8256">
        <f>J8256*Weighting!$W$24</f>
        <v>0</v>
      </c>
      <c r="M8256" s="14"/>
    </row>
    <row r="8257" spans="1:25" x14ac:dyDescent="0.55000000000000004">
      <c r="A8257" s="32" t="str">
        <f>IF(Weighting!$P$25&gt;0,B8257,"")</f>
        <v/>
      </c>
      <c r="B8257" t="e">
        <f>Weighting!$C$25</f>
        <v>#DIV/0!</v>
      </c>
      <c r="C8257" t="e">
        <f>Weighting!$F$25</f>
        <v>#NUM!</v>
      </c>
      <c r="D8257" t="e">
        <f>IF(C8257=1,'Data Transformation'!$G$3+0.5*'Data Transformation'!$W$25,IF(C8258=1,D8258-'Data Transformation'!$W$25,FALSE))</f>
        <v>#NUM!</v>
      </c>
      <c r="E8257">
        <f t="array" ref="E8257">IF(ISLOGICAL(D8257),"",FREQUENCY(IF('Data Transformation'!$B$425:$B$8425='Bin Analysis'!$B8235,'Data Transformation'!$G$425:$G$8425),D8257))</f>
        <v>2001</v>
      </c>
      <c r="F8257">
        <f t="shared" si="1029"/>
        <v>0</v>
      </c>
      <c r="G8257">
        <f>Weighting!$H$25</f>
        <v>0</v>
      </c>
      <c r="H8257">
        <f t="array" ref="H8257">FREQUENCY(IF('Data Transformation'!$B$4:$B$8425=B8235,'Data Transformation'!$G$4:$G$8425),'Bin Analysis'!$B8257)</f>
        <v>2073</v>
      </c>
      <c r="I8257">
        <f t="shared" si="1030"/>
        <v>0</v>
      </c>
      <c r="J8257">
        <f t="shared" si="1031"/>
        <v>0</v>
      </c>
      <c r="K8257">
        <f>J8257*Weighting!$W$25</f>
        <v>0</v>
      </c>
      <c r="M8257" s="14"/>
    </row>
    <row r="8258" spans="1:25" x14ac:dyDescent="0.55000000000000004">
      <c r="O8258"/>
      <c r="P8258"/>
      <c r="Q8258"/>
      <c r="R8258"/>
    </row>
    <row r="8259" spans="1:25" ht="23.35" x14ac:dyDescent="0.8">
      <c r="A8259" s="21" t="s">
        <v>0</v>
      </c>
      <c r="B8259" s="21" t="str">
        <f>IFERROR(VLOOKUP(C8259,'Data Transformation'!$L$6:$M$426,2,FALSE),"")</f>
        <v/>
      </c>
      <c r="C8259" s="21">
        <f>C8235+1</f>
        <v>344</v>
      </c>
      <c r="D8259" s="21"/>
      <c r="E8259" s="21"/>
      <c r="F8259" s="21"/>
      <c r="G8259" s="21"/>
      <c r="H8259" s="22"/>
      <c r="I8259" s="22"/>
      <c r="J8259" s="22"/>
      <c r="K8259" s="21"/>
      <c r="L8259" s="21" t="str">
        <f>B8259</f>
        <v/>
      </c>
      <c r="M8259" s="23" t="e">
        <f>INDEX('Data Transformation'!$O$4:$O$424,MATCH($B8259,'Data Transformation'!$M$4:$M$424,0),MATCH($M$2,'Data Transformation'!$O$3,0))</f>
        <v>#N/A</v>
      </c>
      <c r="N8259" s="27" t="e">
        <f>IF('Input and Summary Results'!$J$16="minimum",'Bin Analysis'!X8260/(M8259-1),'Bin Analysis'!Y8259/('Bin Analysis'!M8259-1))</f>
        <v>#N/A</v>
      </c>
      <c r="O8259" s="27" t="e">
        <f>IF(M8259=FALSE,NA(),(VLOOKUP(1,C8262:K8281,4,FALSE))/(M8259-1))</f>
        <v>#N/A</v>
      </c>
      <c r="P8259" s="27" t="e">
        <f>IF(M8259=FALSE,NA(),SUM(J8262:J8281)/Weighting!$S$5)</f>
        <v>#N/A</v>
      </c>
      <c r="Q8259" s="27" t="e">
        <f>IF(M8259=FALSE,NA(),SUM(K8262:K8281)/Weighting!$S$6)</f>
        <v>#N/A</v>
      </c>
      <c r="R8259" s="27" t="e">
        <f>IF(M8259=FALSE,NA(),(VLOOKUP(1,G8262:K8281,3,FALSE))/(M8259-1))</f>
        <v>#N/A</v>
      </c>
      <c r="S8259" s="22" t="e">
        <f>IF(M8259=FALSE,NA(),IF(SUM(J8262:J8281)=2,"yes","no"))</f>
        <v>#N/A</v>
      </c>
      <c r="X8259" s="2" cm="2">
        <f t="array" ref="X8259:X8260">FREQUENCY(IF('Data Transformation'!$B$425:$B$6424='Bin Analysis'!L8259,'Data Transformation'!$G$425:$G$6424),'Data Transformation'!$U$11)</f>
        <v>0</v>
      </c>
      <c r="Y8259" s="2" cm="2">
        <f t="array" ref="Y8259:Y8260">FREQUENCY(IF('Data Transformation'!$B$425:$B$6424='Bin Analysis'!L8259,'Data Transformation'!$G$425:$G$6424),'Data Transformation'!$U$12)</f>
        <v>0</v>
      </c>
    </row>
    <row r="8260" spans="1:25" x14ac:dyDescent="0.55000000000000004">
      <c r="A8260" s="14" t="s">
        <v>67</v>
      </c>
      <c r="B8260" t="s">
        <v>47</v>
      </c>
      <c r="C8260" t="s">
        <v>5</v>
      </c>
      <c r="D8260" t="s">
        <v>100</v>
      </c>
      <c r="E8260" t="s">
        <v>101</v>
      </c>
      <c r="F8260" t="s">
        <v>102</v>
      </c>
      <c r="G8260" t="s">
        <v>70</v>
      </c>
      <c r="H8260" t="s">
        <v>31</v>
      </c>
      <c r="I8260" t="s">
        <v>32</v>
      </c>
      <c r="J8260" t="s">
        <v>46</v>
      </c>
      <c r="K8260" s="14" t="s">
        <v>45</v>
      </c>
      <c r="M8260" s="14"/>
      <c r="X8260" s="2">
        <v>0</v>
      </c>
      <c r="Y8260" s="2">
        <v>0</v>
      </c>
    </row>
    <row r="8261" spans="1:25" x14ac:dyDescent="0.55000000000000004">
      <c r="A8261" s="32"/>
      <c r="D8261" t="e">
        <f>IF(C8261=1,'Data Transformation'!$G$3+0.5*'Data Transformation'!$W$25,IF(C8262=1,D8262-'Data Transformation'!$W$25,FALSE))</f>
        <v>#NUM!</v>
      </c>
      <c r="E8261">
        <f t="array" ref="E8261">IF(ISLOGICAL(D8261),"",FREQUENCY(IF('Data Transformation'!$B$425:$B$8425='Bin Analysis'!$B8259,'Data Transformation'!$G$425:$G$8425),D8261))</f>
        <v>2001</v>
      </c>
      <c r="F8261" t="e">
        <f>IF(ISLOGICAL(D8261),"",E8261-E8260)</f>
        <v>#VALUE!</v>
      </c>
      <c r="M8261" s="14"/>
    </row>
    <row r="8262" spans="1:25" x14ac:dyDescent="0.55000000000000004">
      <c r="A8262" s="32" t="e">
        <f>IF(Weighting!$P$6&gt;0,B8262,"")</f>
        <v>#NUM!</v>
      </c>
      <c r="B8262" t="e">
        <f>Weighting!$C$6</f>
        <v>#DIV/0!</v>
      </c>
      <c r="C8262" t="e">
        <f>Weighting!$F$6</f>
        <v>#NUM!</v>
      </c>
      <c r="D8262" t="e">
        <f>IF(C8262=1,'Data Transformation'!$G$3+0.5*'Data Transformation'!$W$25,IF(C8263=1,D8263-'Data Transformation'!$W$25,FALSE))</f>
        <v>#NUM!</v>
      </c>
      <c r="E8262">
        <f t="array" ref="E8262">IF(ISLOGICAL(D8262),"",FREQUENCY(IF('Data Transformation'!$B$425:$B$8425='Bin Analysis'!$B8259,'Data Transformation'!$G$425:$G$8425),D8262))</f>
        <v>2001</v>
      </c>
      <c r="F8262">
        <f>IF(ISLOGICAL(D8262),"",E8262-E8261)</f>
        <v>0</v>
      </c>
      <c r="G8262">
        <f>Weighting!$H$6</f>
        <v>1</v>
      </c>
      <c r="H8262">
        <f t="array" ref="H8262">FREQUENCY(IF('Data Transformation'!$B$4:$B$8425=B8259,'Data Transformation'!$G$4:$G$8425),'Bin Analysis'!$B8262)</f>
        <v>2073</v>
      </c>
      <c r="I8262">
        <f>H8262-H8261</f>
        <v>2073</v>
      </c>
      <c r="J8262">
        <f>IF(I8262=0,0,1)</f>
        <v>1</v>
      </c>
      <c r="K8262" t="e">
        <f>J8262*Weighting!$W$6</f>
        <v>#NUM!</v>
      </c>
      <c r="M8262" s="14"/>
    </row>
    <row r="8263" spans="1:25" x14ac:dyDescent="0.55000000000000004">
      <c r="A8263" s="32" t="str">
        <f>IF(Weighting!$P$7&gt;0,B8263,"")</f>
        <v/>
      </c>
      <c r="B8263" t="e">
        <f>Weighting!$C$7</f>
        <v>#DIV/0!</v>
      </c>
      <c r="C8263" t="e">
        <f>Weighting!$F$7</f>
        <v>#NUM!</v>
      </c>
      <c r="D8263" t="e">
        <f>IF(C8263=1,'Data Transformation'!$G$3+0.5*'Data Transformation'!$W$25,IF(C8264=1,D8264-'Data Transformation'!$W$25,FALSE))</f>
        <v>#NUM!</v>
      </c>
      <c r="E8263">
        <f t="array" ref="E8263">IF(ISLOGICAL(D8263),"",FREQUENCY(IF('Data Transformation'!$B$425:$B$8425='Bin Analysis'!$B8259,'Data Transformation'!$G$425:$G$8425),D8263))</f>
        <v>2001</v>
      </c>
      <c r="F8263">
        <f t="shared" ref="F8263:F8281" si="1032">IF(ISLOGICAL(D8263),"",E8263-E8262)</f>
        <v>0</v>
      </c>
      <c r="G8263">
        <f>Weighting!$H$7</f>
        <v>0</v>
      </c>
      <c r="H8263">
        <f t="array" ref="H8263">FREQUENCY(IF('Data Transformation'!$B$4:$B$8425=B8259,'Data Transformation'!$G$4:$G$8425),'Bin Analysis'!$B8263)</f>
        <v>2073</v>
      </c>
      <c r="I8263">
        <f t="shared" ref="I8263:I8281" si="1033">H8263-H8262</f>
        <v>0</v>
      </c>
      <c r="J8263">
        <f>IF(I8263=0,0,1)</f>
        <v>0</v>
      </c>
      <c r="K8263">
        <f>J8263*Weighting!$W$7</f>
        <v>0</v>
      </c>
      <c r="M8263" s="14"/>
    </row>
    <row r="8264" spans="1:25" x14ac:dyDescent="0.55000000000000004">
      <c r="A8264" s="32" t="str">
        <f>IF(Weighting!$P$8&gt;0,B8264,"")</f>
        <v/>
      </c>
      <c r="B8264" t="e">
        <f>Weighting!$C$8</f>
        <v>#DIV/0!</v>
      </c>
      <c r="C8264" t="e">
        <f>Weighting!$F$8</f>
        <v>#NUM!</v>
      </c>
      <c r="D8264" t="e">
        <f>IF(C8264=1,'Data Transformation'!$G$3+0.5*'Data Transformation'!$W$25,IF(C8265=1,D8265-'Data Transformation'!$W$25,FALSE))</f>
        <v>#NUM!</v>
      </c>
      <c r="E8264">
        <f t="array" ref="E8264">IF(ISLOGICAL(D8264),"",FREQUENCY(IF('Data Transformation'!$B$425:$B$8425='Bin Analysis'!$B8259,'Data Transformation'!$G$425:$G$8425),D8264))</f>
        <v>2001</v>
      </c>
      <c r="F8264">
        <f t="shared" si="1032"/>
        <v>0</v>
      </c>
      <c r="G8264">
        <f>Weighting!$H$8</f>
        <v>0</v>
      </c>
      <c r="H8264">
        <f t="array" ref="H8264">FREQUENCY(IF('Data Transformation'!$B$4:$B$8425=B8259,'Data Transformation'!$G$4:$G$8425),'Bin Analysis'!$B8264)</f>
        <v>2073</v>
      </c>
      <c r="I8264">
        <f t="shared" si="1033"/>
        <v>0</v>
      </c>
      <c r="J8264">
        <f t="shared" ref="J8264:J8281" si="1034">IF(I8264=0,0,1)</f>
        <v>0</v>
      </c>
      <c r="K8264">
        <f>J8264*Weighting!$W$8</f>
        <v>0</v>
      </c>
      <c r="M8264" s="14"/>
    </row>
    <row r="8265" spans="1:25" x14ac:dyDescent="0.55000000000000004">
      <c r="A8265" s="32" t="str">
        <f>IF(Weighting!$P$9&gt;0,B8265,"")</f>
        <v/>
      </c>
      <c r="B8265" s="50" t="e">
        <f>Weighting!$C$9</f>
        <v>#DIV/0!</v>
      </c>
      <c r="C8265" t="e">
        <f>Weighting!$F$9</f>
        <v>#NUM!</v>
      </c>
      <c r="D8265" t="e">
        <f>IF(C8265=1,'Data Transformation'!$G$3+0.5*'Data Transformation'!$W$25,IF(C8266=1,D8266-'Data Transformation'!$W$25,FALSE))</f>
        <v>#NUM!</v>
      </c>
      <c r="E8265">
        <f t="array" ref="E8265">IF(ISLOGICAL(D8265),"",FREQUENCY(IF('Data Transformation'!$B$425:$B$8425='Bin Analysis'!$B8259,'Data Transformation'!$G$425:$G$8425),D8265))</f>
        <v>2001</v>
      </c>
      <c r="F8265">
        <f t="shared" si="1032"/>
        <v>0</v>
      </c>
      <c r="G8265">
        <f>Weighting!$H$9</f>
        <v>0</v>
      </c>
      <c r="H8265">
        <f t="array" ref="H8265">FREQUENCY(IF('Data Transformation'!$B$4:$B$8425=B8259,'Data Transformation'!$G$4:$G$8425),'Bin Analysis'!$B8265)</f>
        <v>2073</v>
      </c>
      <c r="I8265">
        <f t="shared" si="1033"/>
        <v>0</v>
      </c>
      <c r="J8265">
        <f t="shared" si="1034"/>
        <v>0</v>
      </c>
      <c r="K8265">
        <f>J8265*Weighting!$W$9</f>
        <v>0</v>
      </c>
      <c r="M8265" s="14"/>
    </row>
    <row r="8266" spans="1:25" x14ac:dyDescent="0.55000000000000004">
      <c r="A8266" s="32" t="str">
        <f>IF(Weighting!$P$10&gt;0,B8266,"")</f>
        <v/>
      </c>
      <c r="B8266" t="e">
        <f>Weighting!$C$10</f>
        <v>#DIV/0!</v>
      </c>
      <c r="C8266" t="e">
        <f>Weighting!$F$10</f>
        <v>#NUM!</v>
      </c>
      <c r="D8266" t="e">
        <f>IF(C8266=1,'Data Transformation'!$G$3+0.5*'Data Transformation'!$W$25,IF(C8267=1,D8267-'Data Transformation'!$W$25,FALSE))</f>
        <v>#NUM!</v>
      </c>
      <c r="E8266">
        <f t="array" ref="E8266">IF(ISLOGICAL(D8266),"",FREQUENCY(IF('Data Transformation'!$B$425:$B$8425='Bin Analysis'!$B8259,'Data Transformation'!$G$425:$G$8425),D8266))</f>
        <v>2001</v>
      </c>
      <c r="F8266">
        <f t="shared" si="1032"/>
        <v>0</v>
      </c>
      <c r="G8266">
        <f>Weighting!$H$10</f>
        <v>0</v>
      </c>
      <c r="H8266">
        <f t="array" ref="H8266">FREQUENCY(IF('Data Transformation'!$B$4:$B$8425=B8259,'Data Transformation'!$G$4:$G$8425),'Bin Analysis'!$B8266)</f>
        <v>2073</v>
      </c>
      <c r="I8266">
        <f t="shared" si="1033"/>
        <v>0</v>
      </c>
      <c r="J8266">
        <f t="shared" si="1034"/>
        <v>0</v>
      </c>
      <c r="K8266">
        <f>J8266*Weighting!$W$10</f>
        <v>0</v>
      </c>
      <c r="M8266" s="14"/>
    </row>
    <row r="8267" spans="1:25" x14ac:dyDescent="0.55000000000000004">
      <c r="A8267" s="32" t="str">
        <f>IF(Weighting!$P$11&gt;0,B8267,"")</f>
        <v/>
      </c>
      <c r="B8267" t="e">
        <f>Weighting!$C$11</f>
        <v>#DIV/0!</v>
      </c>
      <c r="C8267" t="e">
        <f>Weighting!$F$11</f>
        <v>#NUM!</v>
      </c>
      <c r="D8267" t="e">
        <f>IF(C8267=1,'Data Transformation'!$G$3+0.5*'Data Transformation'!$W$25,IF(C8268=1,D8268-'Data Transformation'!$W$25,FALSE))</f>
        <v>#NUM!</v>
      </c>
      <c r="E8267">
        <f t="array" ref="E8267">IF(ISLOGICAL(D8267),"",FREQUENCY(IF('Data Transformation'!$B$425:$B$8425='Bin Analysis'!$B8259,'Data Transformation'!$G$425:$G$8425),D8267))</f>
        <v>2001</v>
      </c>
      <c r="F8267">
        <f t="shared" si="1032"/>
        <v>0</v>
      </c>
      <c r="G8267">
        <f>Weighting!$H$11</f>
        <v>0</v>
      </c>
      <c r="H8267">
        <f t="array" ref="H8267">FREQUENCY(IF('Data Transformation'!$B$4:$B$8425=B8259,'Data Transformation'!$G$4:$G$8425),'Bin Analysis'!$B8267)</f>
        <v>2073</v>
      </c>
      <c r="I8267">
        <f t="shared" si="1033"/>
        <v>0</v>
      </c>
      <c r="J8267">
        <f t="shared" si="1034"/>
        <v>0</v>
      </c>
      <c r="K8267">
        <f>J8267*Weighting!$W$11</f>
        <v>0</v>
      </c>
      <c r="M8267" s="14"/>
    </row>
    <row r="8268" spans="1:25" x14ac:dyDescent="0.55000000000000004">
      <c r="A8268" s="32" t="str">
        <f>IF(Weighting!$P$12&gt;0,B8268,"")</f>
        <v/>
      </c>
      <c r="B8268" t="e">
        <f>Weighting!$C$12</f>
        <v>#DIV/0!</v>
      </c>
      <c r="C8268" t="e">
        <f>Weighting!$F$12</f>
        <v>#NUM!</v>
      </c>
      <c r="D8268" t="e">
        <f>IF(C8268=1,'Data Transformation'!$G$3+0.5*'Data Transformation'!$W$25,IF(C8269=1,D8269-'Data Transformation'!$W$25,FALSE))</f>
        <v>#NUM!</v>
      </c>
      <c r="E8268">
        <f t="array" ref="E8268">IF(ISLOGICAL(D8268),"",FREQUENCY(IF('Data Transformation'!$B$425:$B$8425='Bin Analysis'!$B8259,'Data Transformation'!$G$425:$G$8425),D8268))</f>
        <v>2001</v>
      </c>
      <c r="F8268">
        <f t="shared" si="1032"/>
        <v>0</v>
      </c>
      <c r="G8268">
        <f>Weighting!$H$12</f>
        <v>0</v>
      </c>
      <c r="H8268">
        <f t="array" ref="H8268">FREQUENCY(IF('Data Transformation'!$B$4:$B$8425=B8259,'Data Transformation'!$G$4:$G$8425),'Bin Analysis'!$B8268)</f>
        <v>2073</v>
      </c>
      <c r="I8268">
        <f t="shared" si="1033"/>
        <v>0</v>
      </c>
      <c r="J8268">
        <f t="shared" si="1034"/>
        <v>0</v>
      </c>
      <c r="K8268">
        <f>J8268*Weighting!$W$12</f>
        <v>0</v>
      </c>
      <c r="M8268" s="14"/>
    </row>
    <row r="8269" spans="1:25" x14ac:dyDescent="0.55000000000000004">
      <c r="A8269" s="32" t="str">
        <f>IF(Weighting!$P$13&gt;0,B8269,"")</f>
        <v/>
      </c>
      <c r="B8269" t="e">
        <f>Weighting!$C$13</f>
        <v>#DIV/0!</v>
      </c>
      <c r="C8269" t="e">
        <f>Weighting!$F$13</f>
        <v>#NUM!</v>
      </c>
      <c r="D8269" t="e">
        <f>IF(C8269=1,'Data Transformation'!$G$3+0.5*'Data Transformation'!$W$25,IF(C8270=1,D8270-'Data Transformation'!$W$25,FALSE))</f>
        <v>#NUM!</v>
      </c>
      <c r="E8269">
        <f t="array" ref="E8269">IF(ISLOGICAL(D8269),"",FREQUENCY(IF('Data Transformation'!$B$425:$B$8425='Bin Analysis'!$B8259,'Data Transformation'!$G$425:$G$8425),D8269))</f>
        <v>2001</v>
      </c>
      <c r="F8269">
        <f t="shared" si="1032"/>
        <v>0</v>
      </c>
      <c r="G8269">
        <f>Weighting!$H$13</f>
        <v>0</v>
      </c>
      <c r="H8269">
        <f t="array" ref="H8269">FREQUENCY(IF('Data Transformation'!$B$4:$B$8425=B8259,'Data Transformation'!$G$4:$G$8425),'Bin Analysis'!$B8269)</f>
        <v>2073</v>
      </c>
      <c r="I8269">
        <f t="shared" si="1033"/>
        <v>0</v>
      </c>
      <c r="J8269">
        <f t="shared" si="1034"/>
        <v>0</v>
      </c>
      <c r="K8269">
        <f>J8269*Weighting!$W$13</f>
        <v>0</v>
      </c>
      <c r="M8269" s="14"/>
    </row>
    <row r="8270" spans="1:25" x14ac:dyDescent="0.55000000000000004">
      <c r="A8270" s="32" t="str">
        <f>IF(Weighting!$P$14&gt;0,B8270,"")</f>
        <v/>
      </c>
      <c r="B8270" t="e">
        <f>Weighting!$C$14</f>
        <v>#DIV/0!</v>
      </c>
      <c r="C8270" t="e">
        <f>Weighting!$F$14</f>
        <v>#NUM!</v>
      </c>
      <c r="D8270" t="e">
        <f>IF(C8270=1,'Data Transformation'!$G$3+0.5*'Data Transformation'!$W$25,IF(C8271=1,D8271-'Data Transformation'!$W$25,FALSE))</f>
        <v>#NUM!</v>
      </c>
      <c r="E8270">
        <f t="array" ref="E8270">IF(ISLOGICAL(D8270),"",FREQUENCY(IF('Data Transformation'!$B$425:$B$8425='Bin Analysis'!$B8259,'Data Transformation'!$G$425:$G$8425),D8270))</f>
        <v>2001</v>
      </c>
      <c r="F8270">
        <f t="shared" si="1032"/>
        <v>0</v>
      </c>
      <c r="G8270">
        <f>Weighting!$H$14</f>
        <v>0</v>
      </c>
      <c r="H8270">
        <f t="array" ref="H8270">FREQUENCY(IF('Data Transformation'!$B$4:$B$8425=B8259,'Data Transformation'!$G$4:$G$8425),'Bin Analysis'!$B8270)</f>
        <v>2073</v>
      </c>
      <c r="I8270">
        <f t="shared" si="1033"/>
        <v>0</v>
      </c>
      <c r="J8270">
        <f t="shared" si="1034"/>
        <v>0</v>
      </c>
      <c r="K8270">
        <f>J8270*Weighting!$W$14</f>
        <v>0</v>
      </c>
      <c r="M8270" s="14"/>
    </row>
    <row r="8271" spans="1:25" x14ac:dyDescent="0.55000000000000004">
      <c r="A8271" s="32" t="str">
        <f>IF(Weighting!$P$15&gt;0,B8271,"")</f>
        <v/>
      </c>
      <c r="B8271" t="e">
        <f>Weighting!$C$15</f>
        <v>#DIV/0!</v>
      </c>
      <c r="C8271" t="e">
        <f>Weighting!$F$15</f>
        <v>#NUM!</v>
      </c>
      <c r="D8271" t="e">
        <f>IF(C8271=1,'Data Transformation'!$G$3+0.5*'Data Transformation'!$W$25,IF(C8272=1,D8272-'Data Transformation'!$W$25,FALSE))</f>
        <v>#NUM!</v>
      </c>
      <c r="E8271">
        <f t="array" ref="E8271">IF(ISLOGICAL(D8271),"",FREQUENCY(IF('Data Transformation'!$B$425:$B$8425='Bin Analysis'!$B8259,'Data Transformation'!$G$425:$G$8425),D8271))</f>
        <v>2001</v>
      </c>
      <c r="F8271">
        <f t="shared" si="1032"/>
        <v>0</v>
      </c>
      <c r="G8271">
        <f>Weighting!$H$15</f>
        <v>0</v>
      </c>
      <c r="H8271">
        <f t="array" ref="H8271">FREQUENCY(IF('Data Transformation'!$B$4:$B$8425=B8259,'Data Transformation'!$G$4:$G$8425),'Bin Analysis'!$B8271)</f>
        <v>2073</v>
      </c>
      <c r="I8271">
        <f t="shared" si="1033"/>
        <v>0</v>
      </c>
      <c r="J8271">
        <f t="shared" si="1034"/>
        <v>0</v>
      </c>
      <c r="K8271">
        <f>J8271*Weighting!$W$15</f>
        <v>0</v>
      </c>
      <c r="M8271" s="14"/>
    </row>
    <row r="8272" spans="1:25" x14ac:dyDescent="0.55000000000000004">
      <c r="A8272" s="32" t="str">
        <f>IF(Weighting!$P$16&gt;0,B8272,"")</f>
        <v/>
      </c>
      <c r="B8272" t="e">
        <f>Weighting!$C$16</f>
        <v>#DIV/0!</v>
      </c>
      <c r="C8272" t="e">
        <f>Weighting!$F$16</f>
        <v>#NUM!</v>
      </c>
      <c r="D8272" t="e">
        <f>IF(C8272=1,'Data Transformation'!$G$3+0.5*'Data Transformation'!$W$25,IF(C8273=1,D8273-'Data Transformation'!$W$25,FALSE))</f>
        <v>#NUM!</v>
      </c>
      <c r="E8272">
        <f t="array" ref="E8272">IF(ISLOGICAL(D8272),"",FREQUENCY(IF('Data Transformation'!$B$425:$B$8425='Bin Analysis'!$B8259,'Data Transformation'!$G$425:$G$8425),D8272))</f>
        <v>2001</v>
      </c>
      <c r="F8272">
        <f t="shared" si="1032"/>
        <v>0</v>
      </c>
      <c r="G8272">
        <f>Weighting!$H$16</f>
        <v>0</v>
      </c>
      <c r="H8272">
        <f t="array" ref="H8272">FREQUENCY(IF('Data Transformation'!$B$4:$B$8425=B8259,'Data Transformation'!$G$4:$G$8425),'Bin Analysis'!$B8272)</f>
        <v>2073</v>
      </c>
      <c r="I8272">
        <f t="shared" si="1033"/>
        <v>0</v>
      </c>
      <c r="J8272">
        <f t="shared" si="1034"/>
        <v>0</v>
      </c>
      <c r="K8272">
        <f>J8272*Weighting!$W$16</f>
        <v>0</v>
      </c>
      <c r="M8272" s="14"/>
    </row>
    <row r="8273" spans="1:25" x14ac:dyDescent="0.55000000000000004">
      <c r="A8273" s="32" t="str">
        <f>IF(Weighting!$P$17&gt;0,B8273,"")</f>
        <v/>
      </c>
      <c r="B8273" t="e">
        <f>Weighting!$C$17</f>
        <v>#DIV/0!</v>
      </c>
      <c r="C8273" t="e">
        <f>Weighting!$F$17</f>
        <v>#NUM!</v>
      </c>
      <c r="D8273" t="e">
        <f>IF(C8273=1,'Data Transformation'!$G$3+0.5*'Data Transformation'!$W$25,IF(C8274=1,D8274-'Data Transformation'!$W$25,FALSE))</f>
        <v>#NUM!</v>
      </c>
      <c r="E8273">
        <f t="array" ref="E8273">IF(ISLOGICAL(D8273),"",FREQUENCY(IF('Data Transformation'!$B$425:$B$8425='Bin Analysis'!$B8259,'Data Transformation'!$G$425:$G$8425),D8273))</f>
        <v>2001</v>
      </c>
      <c r="F8273">
        <f t="shared" si="1032"/>
        <v>0</v>
      </c>
      <c r="G8273">
        <f>Weighting!$H$17</f>
        <v>0</v>
      </c>
      <c r="H8273">
        <f t="array" ref="H8273">FREQUENCY(IF('Data Transformation'!$B$4:$B$8425=B8259,'Data Transformation'!$G$4:$G$8425),'Bin Analysis'!$B8273)</f>
        <v>2073</v>
      </c>
      <c r="I8273">
        <f t="shared" si="1033"/>
        <v>0</v>
      </c>
      <c r="J8273">
        <f t="shared" si="1034"/>
        <v>0</v>
      </c>
      <c r="K8273">
        <f>J8273*Weighting!$W$17</f>
        <v>0</v>
      </c>
      <c r="M8273" s="14"/>
    </row>
    <row r="8274" spans="1:25" x14ac:dyDescent="0.55000000000000004">
      <c r="A8274" s="32" t="str">
        <f>IF(Weighting!$P$18&gt;0,B8274,"")</f>
        <v/>
      </c>
      <c r="B8274" t="e">
        <f>Weighting!$C$18</f>
        <v>#DIV/0!</v>
      </c>
      <c r="C8274" t="e">
        <f>Weighting!$F$18</f>
        <v>#NUM!</v>
      </c>
      <c r="D8274" t="e">
        <f>IF(C8274=1,'Data Transformation'!$G$3+0.5*'Data Transformation'!$W$25,IF(C8275=1,D8275-'Data Transformation'!$W$25,FALSE))</f>
        <v>#NUM!</v>
      </c>
      <c r="E8274">
        <f t="array" ref="E8274">IF(ISLOGICAL(D8274),"",FREQUENCY(IF('Data Transformation'!$B$425:$B$8425='Bin Analysis'!$B8259,'Data Transformation'!$G$425:$G$8425),D8274))</f>
        <v>2001</v>
      </c>
      <c r="F8274">
        <f t="shared" si="1032"/>
        <v>0</v>
      </c>
      <c r="G8274">
        <f>Weighting!$H$18</f>
        <v>0</v>
      </c>
      <c r="H8274">
        <f t="array" ref="H8274">FREQUENCY(IF('Data Transformation'!$B$4:$B$8425=B8259,'Data Transformation'!$G$4:$G$8425),'Bin Analysis'!$B8274)</f>
        <v>2073</v>
      </c>
      <c r="I8274">
        <f t="shared" si="1033"/>
        <v>0</v>
      </c>
      <c r="J8274">
        <f t="shared" si="1034"/>
        <v>0</v>
      </c>
      <c r="K8274">
        <f>J8274*Weighting!$W$18</f>
        <v>0</v>
      </c>
      <c r="M8274" s="14"/>
    </row>
    <row r="8275" spans="1:25" x14ac:dyDescent="0.55000000000000004">
      <c r="A8275" s="32" t="str">
        <f>IF(Weighting!$P$19&gt;0,B8275,"")</f>
        <v/>
      </c>
      <c r="B8275" t="e">
        <f>Weighting!$C$19</f>
        <v>#DIV/0!</v>
      </c>
      <c r="C8275" t="e">
        <f>Weighting!$F$19</f>
        <v>#NUM!</v>
      </c>
      <c r="D8275" t="e">
        <f>IF(C8275=1,'Data Transformation'!$G$3+0.5*'Data Transformation'!$W$25,IF(C8276=1,D8276-'Data Transformation'!$W$25,FALSE))</f>
        <v>#NUM!</v>
      </c>
      <c r="E8275">
        <f t="array" ref="E8275">IF(ISLOGICAL(D8275),"",FREQUENCY(IF('Data Transformation'!$B$425:$B$8425='Bin Analysis'!$B8259,'Data Transformation'!$G$425:$G$8425),D8275))</f>
        <v>2001</v>
      </c>
      <c r="F8275">
        <f t="shared" si="1032"/>
        <v>0</v>
      </c>
      <c r="G8275">
        <f>Weighting!$H$19</f>
        <v>0</v>
      </c>
      <c r="H8275">
        <f t="array" ref="H8275">FREQUENCY(IF('Data Transformation'!$B$4:$B$8425=B8259,'Data Transformation'!$G$4:$G$8425),'Bin Analysis'!$B8275)</f>
        <v>2073</v>
      </c>
      <c r="I8275">
        <f t="shared" si="1033"/>
        <v>0</v>
      </c>
      <c r="J8275">
        <f t="shared" si="1034"/>
        <v>0</v>
      </c>
      <c r="K8275">
        <f>J8275*Weighting!$W$19</f>
        <v>0</v>
      </c>
      <c r="M8275" s="14"/>
    </row>
    <row r="8276" spans="1:25" x14ac:dyDescent="0.55000000000000004">
      <c r="A8276" s="32" t="str">
        <f>IF(Weighting!$P$20&gt;0,B8276,"")</f>
        <v/>
      </c>
      <c r="B8276" t="e">
        <f>Weighting!$C$20</f>
        <v>#DIV/0!</v>
      </c>
      <c r="C8276" t="e">
        <f>Weighting!$F$20</f>
        <v>#NUM!</v>
      </c>
      <c r="D8276" t="e">
        <f>IF(C8276=1,'Data Transformation'!$G$3+0.5*'Data Transformation'!$W$25,IF(C8277=1,D8277-'Data Transformation'!$W$25,FALSE))</f>
        <v>#NUM!</v>
      </c>
      <c r="E8276">
        <f t="array" ref="E8276">IF(ISLOGICAL(D8276),"",FREQUENCY(IF('Data Transformation'!$B$425:$B$8425='Bin Analysis'!$B8259,'Data Transformation'!$G$425:$G$8425),D8276))</f>
        <v>2001</v>
      </c>
      <c r="F8276">
        <f t="shared" si="1032"/>
        <v>0</v>
      </c>
      <c r="G8276">
        <f>Weighting!$H$20</f>
        <v>0</v>
      </c>
      <c r="H8276">
        <f t="array" ref="H8276">FREQUENCY(IF('Data Transformation'!$B$4:$B$8425=B8259,'Data Transformation'!$G$4:$G$8425),'Bin Analysis'!$B8276)</f>
        <v>2073</v>
      </c>
      <c r="I8276">
        <f t="shared" si="1033"/>
        <v>0</v>
      </c>
      <c r="J8276">
        <f t="shared" si="1034"/>
        <v>0</v>
      </c>
      <c r="K8276">
        <f>J8276*Weighting!$W$20</f>
        <v>0</v>
      </c>
      <c r="M8276" s="14"/>
    </row>
    <row r="8277" spans="1:25" x14ac:dyDescent="0.55000000000000004">
      <c r="A8277" s="32" t="str">
        <f>IF(Weighting!$P$21&gt;0,B8277,"")</f>
        <v/>
      </c>
      <c r="B8277" t="e">
        <f>Weighting!$C$21</f>
        <v>#DIV/0!</v>
      </c>
      <c r="C8277" t="e">
        <f>Weighting!$F$21</f>
        <v>#NUM!</v>
      </c>
      <c r="D8277" t="e">
        <f>IF(C8277=1,'Data Transformation'!$G$3+0.5*'Data Transformation'!$W$25,IF(C8278=1,D8278-'Data Transformation'!$W$25,FALSE))</f>
        <v>#NUM!</v>
      </c>
      <c r="E8277">
        <f t="array" ref="E8277">IF(ISLOGICAL(D8277),"",FREQUENCY(IF('Data Transformation'!$B$425:$B$8425='Bin Analysis'!$B8259,'Data Transformation'!$G$425:$G$8425),D8277))</f>
        <v>2001</v>
      </c>
      <c r="F8277">
        <f t="shared" si="1032"/>
        <v>0</v>
      </c>
      <c r="G8277">
        <f>Weighting!$H$21</f>
        <v>0</v>
      </c>
      <c r="H8277">
        <f t="array" ref="H8277">FREQUENCY(IF('Data Transformation'!$B$4:$B$8425=B8259,'Data Transformation'!$G$4:$G$8425),'Bin Analysis'!$B8277)</f>
        <v>2073</v>
      </c>
      <c r="I8277">
        <f t="shared" si="1033"/>
        <v>0</v>
      </c>
      <c r="J8277">
        <f t="shared" si="1034"/>
        <v>0</v>
      </c>
      <c r="K8277">
        <f>J8277*Weighting!$W$21</f>
        <v>0</v>
      </c>
      <c r="M8277" s="14"/>
    </row>
    <row r="8278" spans="1:25" x14ac:dyDescent="0.55000000000000004">
      <c r="A8278" s="32" t="str">
        <f>IF(Weighting!$P$22&gt;0,B8278,"")</f>
        <v/>
      </c>
      <c r="B8278" t="e">
        <f>Weighting!$C$22</f>
        <v>#DIV/0!</v>
      </c>
      <c r="C8278" t="e">
        <f>Weighting!$F$22</f>
        <v>#NUM!</v>
      </c>
      <c r="D8278" t="e">
        <f>IF(C8278=1,'Data Transformation'!$G$3+0.5*'Data Transformation'!$W$25,IF(C8279=1,D8279-'Data Transformation'!$W$25,FALSE))</f>
        <v>#NUM!</v>
      </c>
      <c r="E8278">
        <f t="array" ref="E8278">IF(ISLOGICAL(D8278),"",FREQUENCY(IF('Data Transformation'!$B$425:$B$8425='Bin Analysis'!$B8259,'Data Transformation'!$G$425:$G$8425),D8278))</f>
        <v>2001</v>
      </c>
      <c r="F8278">
        <f t="shared" si="1032"/>
        <v>0</v>
      </c>
      <c r="G8278">
        <f>Weighting!$H$22</f>
        <v>0</v>
      </c>
      <c r="H8278">
        <f t="array" ref="H8278">FREQUENCY(IF('Data Transformation'!$B$4:$B$8425=B8259,'Data Transformation'!$G$4:$G$8425),'Bin Analysis'!$B8278)</f>
        <v>2073</v>
      </c>
      <c r="I8278">
        <f t="shared" si="1033"/>
        <v>0</v>
      </c>
      <c r="J8278">
        <f t="shared" si="1034"/>
        <v>0</v>
      </c>
      <c r="K8278">
        <f>J8278*Weighting!$W$22</f>
        <v>0</v>
      </c>
      <c r="M8278" s="14"/>
    </row>
    <row r="8279" spans="1:25" x14ac:dyDescent="0.55000000000000004">
      <c r="A8279" s="32" t="str">
        <f>IF(Weighting!$P$23&gt;0,B8279,"")</f>
        <v/>
      </c>
      <c r="B8279" t="e">
        <f>Weighting!$C$23</f>
        <v>#DIV/0!</v>
      </c>
      <c r="C8279" t="e">
        <f>Weighting!$F$23</f>
        <v>#NUM!</v>
      </c>
      <c r="D8279" t="e">
        <f>IF(C8279=1,'Data Transformation'!$G$3+0.5*'Data Transformation'!$W$25,IF(C8280=1,D8280-'Data Transformation'!$W$25,FALSE))</f>
        <v>#NUM!</v>
      </c>
      <c r="E8279">
        <f t="array" ref="E8279">IF(ISLOGICAL(D8279),"",FREQUENCY(IF('Data Transformation'!$B$425:$B$8425='Bin Analysis'!$B8259,'Data Transformation'!$G$425:$G$8425),D8279))</f>
        <v>2001</v>
      </c>
      <c r="F8279">
        <f t="shared" si="1032"/>
        <v>0</v>
      </c>
      <c r="G8279">
        <f>Weighting!$H$23</f>
        <v>0</v>
      </c>
      <c r="H8279">
        <f t="array" ref="H8279">FREQUENCY(IF('Data Transformation'!$B$4:$B$8425=B8259,'Data Transformation'!$G$4:$G$8425),'Bin Analysis'!$B8279)</f>
        <v>2073</v>
      </c>
      <c r="I8279">
        <f t="shared" si="1033"/>
        <v>0</v>
      </c>
      <c r="J8279">
        <f t="shared" si="1034"/>
        <v>0</v>
      </c>
      <c r="K8279">
        <f>J8279*Weighting!$W$23</f>
        <v>0</v>
      </c>
      <c r="M8279" s="14"/>
    </row>
    <row r="8280" spans="1:25" x14ac:dyDescent="0.55000000000000004">
      <c r="A8280" s="32" t="str">
        <f>IF(Weighting!$P$24&gt;0,B8280,"")</f>
        <v/>
      </c>
      <c r="B8280" t="e">
        <f>Weighting!$C$24</f>
        <v>#DIV/0!</v>
      </c>
      <c r="C8280" t="e">
        <f>Weighting!$F$24</f>
        <v>#NUM!</v>
      </c>
      <c r="D8280" t="e">
        <f>IF(C8280=1,'Data Transformation'!$G$3+0.5*'Data Transformation'!$W$25,IF(C8281=1,D8281-'Data Transformation'!$W$25,FALSE))</f>
        <v>#NUM!</v>
      </c>
      <c r="E8280">
        <f t="array" ref="E8280">IF(ISLOGICAL(D8280),"",FREQUENCY(IF('Data Transformation'!$B$425:$B$8425='Bin Analysis'!$B8259,'Data Transformation'!$G$425:$G$8425),D8280))</f>
        <v>2001</v>
      </c>
      <c r="F8280">
        <f t="shared" si="1032"/>
        <v>0</v>
      </c>
      <c r="G8280">
        <f>Weighting!$H$24</f>
        <v>0</v>
      </c>
      <c r="H8280">
        <f t="array" ref="H8280">FREQUENCY(IF('Data Transformation'!$B$4:$B$8425=B8259,'Data Transformation'!$G$4:$G$8425),'Bin Analysis'!$B8280)</f>
        <v>2073</v>
      </c>
      <c r="I8280">
        <f t="shared" si="1033"/>
        <v>0</v>
      </c>
      <c r="J8280">
        <f t="shared" si="1034"/>
        <v>0</v>
      </c>
      <c r="K8280">
        <f>J8280*Weighting!$W$24</f>
        <v>0</v>
      </c>
      <c r="M8280" s="14"/>
    </row>
    <row r="8281" spans="1:25" x14ac:dyDescent="0.55000000000000004">
      <c r="A8281" s="32" t="str">
        <f>IF(Weighting!$P$25&gt;0,B8281,"")</f>
        <v/>
      </c>
      <c r="B8281" t="e">
        <f>Weighting!$C$25</f>
        <v>#DIV/0!</v>
      </c>
      <c r="C8281" t="e">
        <f>Weighting!$F$25</f>
        <v>#NUM!</v>
      </c>
      <c r="D8281" t="e">
        <f>IF(C8281=1,'Data Transformation'!$G$3+0.5*'Data Transformation'!$W$25,IF(C8282=1,D8282-'Data Transformation'!$W$25,FALSE))</f>
        <v>#NUM!</v>
      </c>
      <c r="E8281">
        <f t="array" ref="E8281">IF(ISLOGICAL(D8281),"",FREQUENCY(IF('Data Transformation'!$B$425:$B$8425='Bin Analysis'!$B8259,'Data Transformation'!$G$425:$G$8425),D8281))</f>
        <v>2001</v>
      </c>
      <c r="F8281">
        <f t="shared" si="1032"/>
        <v>0</v>
      </c>
      <c r="G8281">
        <f>Weighting!$H$25</f>
        <v>0</v>
      </c>
      <c r="H8281">
        <f t="array" ref="H8281">FREQUENCY(IF('Data Transformation'!$B$4:$B$8425=B8259,'Data Transformation'!$G$4:$G$8425),'Bin Analysis'!$B8281)</f>
        <v>2073</v>
      </c>
      <c r="I8281">
        <f t="shared" si="1033"/>
        <v>0</v>
      </c>
      <c r="J8281">
        <f t="shared" si="1034"/>
        <v>0</v>
      </c>
      <c r="K8281">
        <f>J8281*Weighting!$W$25</f>
        <v>0</v>
      </c>
      <c r="M8281" s="14"/>
    </row>
    <row r="8282" spans="1:25" x14ac:dyDescent="0.55000000000000004">
      <c r="N8282" s="57"/>
      <c r="O8282"/>
      <c r="P8282"/>
      <c r="Q8282"/>
      <c r="R8282"/>
    </row>
    <row r="8283" spans="1:25" ht="23.35" x14ac:dyDescent="0.8">
      <c r="A8283" s="21" t="s">
        <v>0</v>
      </c>
      <c r="B8283" s="21" t="str">
        <f>IFERROR(VLOOKUP(C8283,'Data Transformation'!$L$6:$M$426,2,FALSE),"")</f>
        <v/>
      </c>
      <c r="C8283" s="21">
        <f>C8259+1</f>
        <v>345</v>
      </c>
      <c r="D8283" s="21"/>
      <c r="E8283" s="21"/>
      <c r="F8283" s="21"/>
      <c r="G8283" s="21"/>
      <c r="H8283" s="22"/>
      <c r="I8283" s="22"/>
      <c r="J8283" s="22"/>
      <c r="K8283" s="21"/>
      <c r="L8283" s="21" t="str">
        <f>B8283</f>
        <v/>
      </c>
      <c r="M8283" s="23" t="e">
        <f>INDEX('Data Transformation'!$O$4:$O$424,MATCH($B8283,'Data Transformation'!$M$4:$M$424,0),MATCH($M$2,'Data Transformation'!$O$3,0))</f>
        <v>#N/A</v>
      </c>
      <c r="N8283" s="27" t="e">
        <f>IF('Input and Summary Results'!$J$16="minimum",'Bin Analysis'!X8284/(M8283-1),'Bin Analysis'!Y8283/('Bin Analysis'!M8283-1))</f>
        <v>#N/A</v>
      </c>
      <c r="O8283" s="27" t="e">
        <f>IF(M8283=FALSE,NA(),(VLOOKUP(1,C8286:K8305,4,FALSE))/(M8283-1))</f>
        <v>#N/A</v>
      </c>
      <c r="P8283" s="27" t="e">
        <f>IF(M8283=FALSE,NA(),SUM(J8286:J8305)/Weighting!$S$5)</f>
        <v>#N/A</v>
      </c>
      <c r="Q8283" s="27" t="e">
        <f>IF(M8283=FALSE,NA(),SUM(K8286:K8305)/Weighting!$S$6)</f>
        <v>#N/A</v>
      </c>
      <c r="R8283" s="27" t="e">
        <f>IF(M8283=FALSE,NA(),(VLOOKUP(1,G8286:K8305,3,FALSE))/(M8283-1))</f>
        <v>#N/A</v>
      </c>
      <c r="S8283" s="22" t="e">
        <f>IF(M8283=FALSE,NA(),IF(SUM(J8286:J8305)=2,"yes","no"))</f>
        <v>#N/A</v>
      </c>
      <c r="X8283" s="2" cm="2">
        <f t="array" ref="X8283:X8284">FREQUENCY(IF('Data Transformation'!$B$425:$B$6424='Bin Analysis'!L8283,'Data Transformation'!$G$425:$G$6424),'Data Transformation'!$U$11)</f>
        <v>0</v>
      </c>
      <c r="Y8283" s="2" cm="2">
        <f t="array" ref="Y8283:Y8284">FREQUENCY(IF('Data Transformation'!$B$425:$B$6424='Bin Analysis'!L8283,'Data Transformation'!$G$425:$G$6424),'Data Transformation'!$U$12)</f>
        <v>0</v>
      </c>
    </row>
    <row r="8284" spans="1:25" x14ac:dyDescent="0.55000000000000004">
      <c r="A8284" s="14" t="s">
        <v>67</v>
      </c>
      <c r="B8284" t="s">
        <v>47</v>
      </c>
      <c r="C8284" t="s">
        <v>5</v>
      </c>
      <c r="D8284" t="s">
        <v>100</v>
      </c>
      <c r="E8284" t="s">
        <v>101</v>
      </c>
      <c r="F8284" t="s">
        <v>102</v>
      </c>
      <c r="G8284" t="s">
        <v>70</v>
      </c>
      <c r="H8284" t="s">
        <v>31</v>
      </c>
      <c r="I8284" t="s">
        <v>32</v>
      </c>
      <c r="J8284" t="s">
        <v>46</v>
      </c>
      <c r="K8284" s="14" t="s">
        <v>45</v>
      </c>
      <c r="M8284" s="14"/>
      <c r="X8284" s="2">
        <v>0</v>
      </c>
      <c r="Y8284" s="2">
        <v>0</v>
      </c>
    </row>
    <row r="8285" spans="1:25" x14ac:dyDescent="0.55000000000000004">
      <c r="A8285" s="32"/>
      <c r="D8285" t="e">
        <f>IF(C8285=1,'Data Transformation'!$G$3+0.5*'Data Transformation'!$W$25,IF(C8286=1,D8286-'Data Transformation'!$W$25,FALSE))</f>
        <v>#NUM!</v>
      </c>
      <c r="E8285">
        <f t="array" ref="E8285">IF(ISLOGICAL(D8285),"",FREQUENCY(IF('Data Transformation'!$B$425:$B$8425='Bin Analysis'!$B8283,'Data Transformation'!$G$425:$G$8425),D8285))</f>
        <v>2001</v>
      </c>
      <c r="F8285" t="e">
        <f>IF(ISLOGICAL(D8285),"",E8285-E8284)</f>
        <v>#VALUE!</v>
      </c>
      <c r="M8285" s="14"/>
    </row>
    <row r="8286" spans="1:25" x14ac:dyDescent="0.55000000000000004">
      <c r="A8286" s="32" t="e">
        <f>IF(Weighting!$P$6&gt;0,B8286,"")</f>
        <v>#NUM!</v>
      </c>
      <c r="B8286" t="e">
        <f>Weighting!$C$6</f>
        <v>#DIV/0!</v>
      </c>
      <c r="C8286" t="e">
        <f>Weighting!$F$6</f>
        <v>#NUM!</v>
      </c>
      <c r="D8286" t="e">
        <f>IF(C8286=1,'Data Transformation'!$G$3+0.5*'Data Transformation'!$W$25,IF(C8287=1,D8287-'Data Transformation'!$W$25,FALSE))</f>
        <v>#NUM!</v>
      </c>
      <c r="E8286">
        <f t="array" ref="E8286">IF(ISLOGICAL(D8286),"",FREQUENCY(IF('Data Transformation'!$B$425:$B$8425='Bin Analysis'!$B8283,'Data Transformation'!$G$425:$G$8425),D8286))</f>
        <v>2001</v>
      </c>
      <c r="F8286">
        <f>IF(ISLOGICAL(D8286),"",E8286-E8285)</f>
        <v>0</v>
      </c>
      <c r="G8286">
        <f>Weighting!$H$6</f>
        <v>1</v>
      </c>
      <c r="H8286">
        <f t="array" ref="H8286">FREQUENCY(IF('Data Transformation'!$B$4:$B$8425=B8283,'Data Transformation'!$G$4:$G$8425),'Bin Analysis'!$B8286)</f>
        <v>2073</v>
      </c>
      <c r="I8286">
        <f>H8286-H8285</f>
        <v>2073</v>
      </c>
      <c r="J8286">
        <f>IF(I8286=0,0,1)</f>
        <v>1</v>
      </c>
      <c r="K8286" t="e">
        <f>J8286*Weighting!$W$6</f>
        <v>#NUM!</v>
      </c>
      <c r="M8286" s="14"/>
    </row>
    <row r="8287" spans="1:25" x14ac:dyDescent="0.55000000000000004">
      <c r="A8287" s="32" t="str">
        <f>IF(Weighting!$P$7&gt;0,B8287,"")</f>
        <v/>
      </c>
      <c r="B8287" t="e">
        <f>Weighting!$C$7</f>
        <v>#DIV/0!</v>
      </c>
      <c r="C8287" t="e">
        <f>Weighting!$F$7</f>
        <v>#NUM!</v>
      </c>
      <c r="D8287" t="e">
        <f>IF(C8287=1,'Data Transformation'!$G$3+0.5*'Data Transformation'!$W$25,IF(C8288=1,D8288-'Data Transformation'!$W$25,FALSE))</f>
        <v>#NUM!</v>
      </c>
      <c r="E8287">
        <f t="array" ref="E8287">IF(ISLOGICAL(D8287),"",FREQUENCY(IF('Data Transformation'!$B$425:$B$8425='Bin Analysis'!$B8283,'Data Transformation'!$G$425:$G$8425),D8287))</f>
        <v>2001</v>
      </c>
      <c r="F8287">
        <f t="shared" ref="F8287:F8305" si="1035">IF(ISLOGICAL(D8287),"",E8287-E8286)</f>
        <v>0</v>
      </c>
      <c r="G8287">
        <f>Weighting!$H$7</f>
        <v>0</v>
      </c>
      <c r="H8287">
        <f t="array" ref="H8287">FREQUENCY(IF('Data Transformation'!$B$4:$B$8425=B8283,'Data Transformation'!$G$4:$G$8425),'Bin Analysis'!$B8287)</f>
        <v>2073</v>
      </c>
      <c r="I8287">
        <f t="shared" ref="I8287:I8305" si="1036">H8287-H8286</f>
        <v>0</v>
      </c>
      <c r="J8287">
        <f>IF(I8287=0,0,1)</f>
        <v>0</v>
      </c>
      <c r="K8287">
        <f>J8287*Weighting!$W$7</f>
        <v>0</v>
      </c>
      <c r="M8287" s="14"/>
    </row>
    <row r="8288" spans="1:25" x14ac:dyDescent="0.55000000000000004">
      <c r="A8288" s="32" t="str">
        <f>IF(Weighting!$P$8&gt;0,B8288,"")</f>
        <v/>
      </c>
      <c r="B8288" t="e">
        <f>Weighting!$C$8</f>
        <v>#DIV/0!</v>
      </c>
      <c r="C8288" t="e">
        <f>Weighting!$F$8</f>
        <v>#NUM!</v>
      </c>
      <c r="D8288" t="e">
        <f>IF(C8288=1,'Data Transformation'!$G$3+0.5*'Data Transformation'!$W$25,IF(C8289=1,D8289-'Data Transformation'!$W$25,FALSE))</f>
        <v>#NUM!</v>
      </c>
      <c r="E8288">
        <f t="array" ref="E8288">IF(ISLOGICAL(D8288),"",FREQUENCY(IF('Data Transformation'!$B$425:$B$8425='Bin Analysis'!$B8283,'Data Transformation'!$G$425:$G$8425),D8288))</f>
        <v>2001</v>
      </c>
      <c r="F8288">
        <f t="shared" si="1035"/>
        <v>0</v>
      </c>
      <c r="G8288">
        <f>Weighting!$H$8</f>
        <v>0</v>
      </c>
      <c r="H8288">
        <f t="array" ref="H8288">FREQUENCY(IF('Data Transformation'!$B$4:$B$8425=B8283,'Data Transformation'!$G$4:$G$8425),'Bin Analysis'!$B8288)</f>
        <v>2073</v>
      </c>
      <c r="I8288">
        <f t="shared" si="1036"/>
        <v>0</v>
      </c>
      <c r="J8288">
        <f t="shared" ref="J8288:J8305" si="1037">IF(I8288=0,0,1)</f>
        <v>0</v>
      </c>
      <c r="K8288">
        <f>J8288*Weighting!$W$8</f>
        <v>0</v>
      </c>
      <c r="M8288" s="14"/>
    </row>
    <row r="8289" spans="1:13" x14ac:dyDescent="0.55000000000000004">
      <c r="A8289" s="32" t="str">
        <f>IF(Weighting!$P$9&gt;0,B8289,"")</f>
        <v/>
      </c>
      <c r="B8289" s="50" t="e">
        <f>Weighting!$C$9</f>
        <v>#DIV/0!</v>
      </c>
      <c r="C8289" t="e">
        <f>Weighting!$F$9</f>
        <v>#NUM!</v>
      </c>
      <c r="D8289" t="e">
        <f>IF(C8289=1,'Data Transformation'!$G$3+0.5*'Data Transformation'!$W$25,IF(C8290=1,D8290-'Data Transformation'!$W$25,FALSE))</f>
        <v>#NUM!</v>
      </c>
      <c r="E8289">
        <f t="array" ref="E8289">IF(ISLOGICAL(D8289),"",FREQUENCY(IF('Data Transformation'!$B$425:$B$8425='Bin Analysis'!$B8283,'Data Transformation'!$G$425:$G$8425),D8289))</f>
        <v>2001</v>
      </c>
      <c r="F8289">
        <f t="shared" si="1035"/>
        <v>0</v>
      </c>
      <c r="G8289">
        <f>Weighting!$H$9</f>
        <v>0</v>
      </c>
      <c r="H8289">
        <f t="array" ref="H8289">FREQUENCY(IF('Data Transformation'!$B$4:$B$8425=B8283,'Data Transformation'!$G$4:$G$8425),'Bin Analysis'!$B8289)</f>
        <v>2073</v>
      </c>
      <c r="I8289">
        <f t="shared" si="1036"/>
        <v>0</v>
      </c>
      <c r="J8289">
        <f t="shared" si="1037"/>
        <v>0</v>
      </c>
      <c r="K8289">
        <f>J8289*Weighting!$W$9</f>
        <v>0</v>
      </c>
      <c r="M8289" s="14"/>
    </row>
    <row r="8290" spans="1:13" x14ac:dyDescent="0.55000000000000004">
      <c r="A8290" s="32" t="str">
        <f>IF(Weighting!$P$10&gt;0,B8290,"")</f>
        <v/>
      </c>
      <c r="B8290" t="e">
        <f>Weighting!$C$10</f>
        <v>#DIV/0!</v>
      </c>
      <c r="C8290" t="e">
        <f>Weighting!$F$10</f>
        <v>#NUM!</v>
      </c>
      <c r="D8290" t="e">
        <f>IF(C8290=1,'Data Transformation'!$G$3+0.5*'Data Transformation'!$W$25,IF(C8291=1,D8291-'Data Transformation'!$W$25,FALSE))</f>
        <v>#NUM!</v>
      </c>
      <c r="E8290">
        <f t="array" ref="E8290">IF(ISLOGICAL(D8290),"",FREQUENCY(IF('Data Transformation'!$B$425:$B$8425='Bin Analysis'!$B8283,'Data Transformation'!$G$425:$G$8425),D8290))</f>
        <v>2001</v>
      </c>
      <c r="F8290">
        <f t="shared" si="1035"/>
        <v>0</v>
      </c>
      <c r="G8290">
        <f>Weighting!$H$10</f>
        <v>0</v>
      </c>
      <c r="H8290">
        <f t="array" ref="H8290">FREQUENCY(IF('Data Transformation'!$B$4:$B$8425=B8283,'Data Transformation'!$G$4:$G$8425),'Bin Analysis'!$B8290)</f>
        <v>2073</v>
      </c>
      <c r="I8290">
        <f t="shared" si="1036"/>
        <v>0</v>
      </c>
      <c r="J8290">
        <f t="shared" si="1037"/>
        <v>0</v>
      </c>
      <c r="K8290">
        <f>J8290*Weighting!$W$10</f>
        <v>0</v>
      </c>
      <c r="M8290" s="14"/>
    </row>
    <row r="8291" spans="1:13" x14ac:dyDescent="0.55000000000000004">
      <c r="A8291" s="32" t="str">
        <f>IF(Weighting!$P$11&gt;0,B8291,"")</f>
        <v/>
      </c>
      <c r="B8291" t="e">
        <f>Weighting!$C$11</f>
        <v>#DIV/0!</v>
      </c>
      <c r="C8291" t="e">
        <f>Weighting!$F$11</f>
        <v>#NUM!</v>
      </c>
      <c r="D8291" t="e">
        <f>IF(C8291=1,'Data Transformation'!$G$3+0.5*'Data Transformation'!$W$25,IF(C8292=1,D8292-'Data Transformation'!$W$25,FALSE))</f>
        <v>#NUM!</v>
      </c>
      <c r="E8291">
        <f t="array" ref="E8291">IF(ISLOGICAL(D8291),"",FREQUENCY(IF('Data Transformation'!$B$425:$B$8425='Bin Analysis'!$B8283,'Data Transformation'!$G$425:$G$8425),D8291))</f>
        <v>2001</v>
      </c>
      <c r="F8291">
        <f t="shared" si="1035"/>
        <v>0</v>
      </c>
      <c r="G8291">
        <f>Weighting!$H$11</f>
        <v>0</v>
      </c>
      <c r="H8291">
        <f t="array" ref="H8291">FREQUENCY(IF('Data Transformation'!$B$4:$B$8425=B8283,'Data Transformation'!$G$4:$G$8425),'Bin Analysis'!$B8291)</f>
        <v>2073</v>
      </c>
      <c r="I8291">
        <f t="shared" si="1036"/>
        <v>0</v>
      </c>
      <c r="J8291">
        <f t="shared" si="1037"/>
        <v>0</v>
      </c>
      <c r="K8291">
        <f>J8291*Weighting!$W$11</f>
        <v>0</v>
      </c>
      <c r="M8291" s="14"/>
    </row>
    <row r="8292" spans="1:13" x14ac:dyDescent="0.55000000000000004">
      <c r="A8292" s="32" t="str">
        <f>IF(Weighting!$P$12&gt;0,B8292,"")</f>
        <v/>
      </c>
      <c r="B8292" t="e">
        <f>Weighting!$C$12</f>
        <v>#DIV/0!</v>
      </c>
      <c r="C8292" t="e">
        <f>Weighting!$F$12</f>
        <v>#NUM!</v>
      </c>
      <c r="D8292" t="e">
        <f>IF(C8292=1,'Data Transformation'!$G$3+0.5*'Data Transformation'!$W$25,IF(C8293=1,D8293-'Data Transformation'!$W$25,FALSE))</f>
        <v>#NUM!</v>
      </c>
      <c r="E8292">
        <f t="array" ref="E8292">IF(ISLOGICAL(D8292),"",FREQUENCY(IF('Data Transformation'!$B$425:$B$8425='Bin Analysis'!$B8283,'Data Transformation'!$G$425:$G$8425),D8292))</f>
        <v>2001</v>
      </c>
      <c r="F8292">
        <f t="shared" si="1035"/>
        <v>0</v>
      </c>
      <c r="G8292">
        <f>Weighting!$H$12</f>
        <v>0</v>
      </c>
      <c r="H8292">
        <f t="array" ref="H8292">FREQUENCY(IF('Data Transformation'!$B$4:$B$8425=B8283,'Data Transformation'!$G$4:$G$8425),'Bin Analysis'!$B8292)</f>
        <v>2073</v>
      </c>
      <c r="I8292">
        <f t="shared" si="1036"/>
        <v>0</v>
      </c>
      <c r="J8292">
        <f t="shared" si="1037"/>
        <v>0</v>
      </c>
      <c r="K8292">
        <f>J8292*Weighting!$W$12</f>
        <v>0</v>
      </c>
      <c r="M8292" s="14"/>
    </row>
    <row r="8293" spans="1:13" x14ac:dyDescent="0.55000000000000004">
      <c r="A8293" s="32" t="str">
        <f>IF(Weighting!$P$13&gt;0,B8293,"")</f>
        <v/>
      </c>
      <c r="B8293" t="e">
        <f>Weighting!$C$13</f>
        <v>#DIV/0!</v>
      </c>
      <c r="C8293" t="e">
        <f>Weighting!$F$13</f>
        <v>#NUM!</v>
      </c>
      <c r="D8293" t="e">
        <f>IF(C8293=1,'Data Transformation'!$G$3+0.5*'Data Transformation'!$W$25,IF(C8294=1,D8294-'Data Transformation'!$W$25,FALSE))</f>
        <v>#NUM!</v>
      </c>
      <c r="E8293">
        <f t="array" ref="E8293">IF(ISLOGICAL(D8293),"",FREQUENCY(IF('Data Transformation'!$B$425:$B$8425='Bin Analysis'!$B8283,'Data Transformation'!$G$425:$G$8425),D8293))</f>
        <v>2001</v>
      </c>
      <c r="F8293">
        <f t="shared" si="1035"/>
        <v>0</v>
      </c>
      <c r="G8293">
        <f>Weighting!$H$13</f>
        <v>0</v>
      </c>
      <c r="H8293">
        <f t="array" ref="H8293">FREQUENCY(IF('Data Transformation'!$B$4:$B$8425=B8283,'Data Transformation'!$G$4:$G$8425),'Bin Analysis'!$B8293)</f>
        <v>2073</v>
      </c>
      <c r="I8293">
        <f t="shared" si="1036"/>
        <v>0</v>
      </c>
      <c r="J8293">
        <f t="shared" si="1037"/>
        <v>0</v>
      </c>
      <c r="K8293">
        <f>J8293*Weighting!$W$13</f>
        <v>0</v>
      </c>
      <c r="M8293" s="14"/>
    </row>
    <row r="8294" spans="1:13" x14ac:dyDescent="0.55000000000000004">
      <c r="A8294" s="32" t="str">
        <f>IF(Weighting!$P$14&gt;0,B8294,"")</f>
        <v/>
      </c>
      <c r="B8294" t="e">
        <f>Weighting!$C$14</f>
        <v>#DIV/0!</v>
      </c>
      <c r="C8294" t="e">
        <f>Weighting!$F$14</f>
        <v>#NUM!</v>
      </c>
      <c r="D8294" t="e">
        <f>IF(C8294=1,'Data Transformation'!$G$3+0.5*'Data Transformation'!$W$25,IF(C8295=1,D8295-'Data Transformation'!$W$25,FALSE))</f>
        <v>#NUM!</v>
      </c>
      <c r="E8294">
        <f t="array" ref="E8294">IF(ISLOGICAL(D8294),"",FREQUENCY(IF('Data Transformation'!$B$425:$B$8425='Bin Analysis'!$B8283,'Data Transformation'!$G$425:$G$8425),D8294))</f>
        <v>2001</v>
      </c>
      <c r="F8294">
        <f t="shared" si="1035"/>
        <v>0</v>
      </c>
      <c r="G8294">
        <f>Weighting!$H$14</f>
        <v>0</v>
      </c>
      <c r="H8294">
        <f t="array" ref="H8294">FREQUENCY(IF('Data Transformation'!$B$4:$B$8425=B8283,'Data Transformation'!$G$4:$G$8425),'Bin Analysis'!$B8294)</f>
        <v>2073</v>
      </c>
      <c r="I8294">
        <f t="shared" si="1036"/>
        <v>0</v>
      </c>
      <c r="J8294">
        <f t="shared" si="1037"/>
        <v>0</v>
      </c>
      <c r="K8294">
        <f>J8294*Weighting!$W$14</f>
        <v>0</v>
      </c>
      <c r="M8294" s="14"/>
    </row>
    <row r="8295" spans="1:13" x14ac:dyDescent="0.55000000000000004">
      <c r="A8295" s="32" t="str">
        <f>IF(Weighting!$P$15&gt;0,B8295,"")</f>
        <v/>
      </c>
      <c r="B8295" t="e">
        <f>Weighting!$C$15</f>
        <v>#DIV/0!</v>
      </c>
      <c r="C8295" t="e">
        <f>Weighting!$F$15</f>
        <v>#NUM!</v>
      </c>
      <c r="D8295" t="e">
        <f>IF(C8295=1,'Data Transformation'!$G$3+0.5*'Data Transformation'!$W$25,IF(C8296=1,D8296-'Data Transformation'!$W$25,FALSE))</f>
        <v>#NUM!</v>
      </c>
      <c r="E8295">
        <f t="array" ref="E8295">IF(ISLOGICAL(D8295),"",FREQUENCY(IF('Data Transformation'!$B$425:$B$8425='Bin Analysis'!$B8283,'Data Transformation'!$G$425:$G$8425),D8295))</f>
        <v>2001</v>
      </c>
      <c r="F8295">
        <f t="shared" si="1035"/>
        <v>0</v>
      </c>
      <c r="G8295">
        <f>Weighting!$H$15</f>
        <v>0</v>
      </c>
      <c r="H8295">
        <f t="array" ref="H8295">FREQUENCY(IF('Data Transformation'!$B$4:$B$8425=B8283,'Data Transformation'!$G$4:$G$8425),'Bin Analysis'!$B8295)</f>
        <v>2073</v>
      </c>
      <c r="I8295">
        <f t="shared" si="1036"/>
        <v>0</v>
      </c>
      <c r="J8295">
        <f t="shared" si="1037"/>
        <v>0</v>
      </c>
      <c r="K8295">
        <f>J8295*Weighting!$W$15</f>
        <v>0</v>
      </c>
      <c r="M8295" s="14"/>
    </row>
    <row r="8296" spans="1:13" x14ac:dyDescent="0.55000000000000004">
      <c r="A8296" s="32" t="str">
        <f>IF(Weighting!$P$16&gt;0,B8296,"")</f>
        <v/>
      </c>
      <c r="B8296" t="e">
        <f>Weighting!$C$16</f>
        <v>#DIV/0!</v>
      </c>
      <c r="C8296" t="e">
        <f>Weighting!$F$16</f>
        <v>#NUM!</v>
      </c>
      <c r="D8296" t="e">
        <f>IF(C8296=1,'Data Transformation'!$G$3+0.5*'Data Transformation'!$W$25,IF(C8297=1,D8297-'Data Transformation'!$W$25,FALSE))</f>
        <v>#NUM!</v>
      </c>
      <c r="E8296">
        <f t="array" ref="E8296">IF(ISLOGICAL(D8296),"",FREQUENCY(IF('Data Transformation'!$B$425:$B$8425='Bin Analysis'!$B8283,'Data Transformation'!$G$425:$G$8425),D8296))</f>
        <v>2001</v>
      </c>
      <c r="F8296">
        <f t="shared" si="1035"/>
        <v>0</v>
      </c>
      <c r="G8296">
        <f>Weighting!$H$16</f>
        <v>0</v>
      </c>
      <c r="H8296">
        <f t="array" ref="H8296">FREQUENCY(IF('Data Transformation'!$B$4:$B$8425=B8283,'Data Transformation'!$G$4:$G$8425),'Bin Analysis'!$B8296)</f>
        <v>2073</v>
      </c>
      <c r="I8296">
        <f t="shared" si="1036"/>
        <v>0</v>
      </c>
      <c r="J8296">
        <f t="shared" si="1037"/>
        <v>0</v>
      </c>
      <c r="K8296">
        <f>J8296*Weighting!$W$16</f>
        <v>0</v>
      </c>
      <c r="M8296" s="14"/>
    </row>
    <row r="8297" spans="1:13" x14ac:dyDescent="0.55000000000000004">
      <c r="A8297" s="32" t="str">
        <f>IF(Weighting!$P$17&gt;0,B8297,"")</f>
        <v/>
      </c>
      <c r="B8297" t="e">
        <f>Weighting!$C$17</f>
        <v>#DIV/0!</v>
      </c>
      <c r="C8297" t="e">
        <f>Weighting!$F$17</f>
        <v>#NUM!</v>
      </c>
      <c r="D8297" t="e">
        <f>IF(C8297=1,'Data Transformation'!$G$3+0.5*'Data Transformation'!$W$25,IF(C8298=1,D8298-'Data Transformation'!$W$25,FALSE))</f>
        <v>#NUM!</v>
      </c>
      <c r="E8297">
        <f t="array" ref="E8297">IF(ISLOGICAL(D8297),"",FREQUENCY(IF('Data Transformation'!$B$425:$B$8425='Bin Analysis'!$B8283,'Data Transformation'!$G$425:$G$8425),D8297))</f>
        <v>2001</v>
      </c>
      <c r="F8297">
        <f t="shared" si="1035"/>
        <v>0</v>
      </c>
      <c r="G8297">
        <f>Weighting!$H$17</f>
        <v>0</v>
      </c>
      <c r="H8297">
        <f t="array" ref="H8297">FREQUENCY(IF('Data Transformation'!$B$4:$B$8425=B8283,'Data Transformation'!$G$4:$G$8425),'Bin Analysis'!$B8297)</f>
        <v>2073</v>
      </c>
      <c r="I8297">
        <f t="shared" si="1036"/>
        <v>0</v>
      </c>
      <c r="J8297">
        <f t="shared" si="1037"/>
        <v>0</v>
      </c>
      <c r="K8297">
        <f>J8297*Weighting!$W$17</f>
        <v>0</v>
      </c>
      <c r="M8297" s="14"/>
    </row>
    <row r="8298" spans="1:13" x14ac:dyDescent="0.55000000000000004">
      <c r="A8298" s="32" t="str">
        <f>IF(Weighting!$P$18&gt;0,B8298,"")</f>
        <v/>
      </c>
      <c r="B8298" t="e">
        <f>Weighting!$C$18</f>
        <v>#DIV/0!</v>
      </c>
      <c r="C8298" t="e">
        <f>Weighting!$F$18</f>
        <v>#NUM!</v>
      </c>
      <c r="D8298" t="e">
        <f>IF(C8298=1,'Data Transformation'!$G$3+0.5*'Data Transformation'!$W$25,IF(C8299=1,D8299-'Data Transformation'!$W$25,FALSE))</f>
        <v>#NUM!</v>
      </c>
      <c r="E8298">
        <f t="array" ref="E8298">IF(ISLOGICAL(D8298),"",FREQUENCY(IF('Data Transformation'!$B$425:$B$8425='Bin Analysis'!$B8283,'Data Transformation'!$G$425:$G$8425),D8298))</f>
        <v>2001</v>
      </c>
      <c r="F8298">
        <f t="shared" si="1035"/>
        <v>0</v>
      </c>
      <c r="G8298">
        <f>Weighting!$H$18</f>
        <v>0</v>
      </c>
      <c r="H8298">
        <f t="array" ref="H8298">FREQUENCY(IF('Data Transformation'!$B$4:$B$8425=B8283,'Data Transformation'!$G$4:$G$8425),'Bin Analysis'!$B8298)</f>
        <v>2073</v>
      </c>
      <c r="I8298">
        <f t="shared" si="1036"/>
        <v>0</v>
      </c>
      <c r="J8298">
        <f t="shared" si="1037"/>
        <v>0</v>
      </c>
      <c r="K8298">
        <f>J8298*Weighting!$W$18</f>
        <v>0</v>
      </c>
      <c r="M8298" s="14"/>
    </row>
    <row r="8299" spans="1:13" x14ac:dyDescent="0.55000000000000004">
      <c r="A8299" s="32" t="str">
        <f>IF(Weighting!$P$19&gt;0,B8299,"")</f>
        <v/>
      </c>
      <c r="B8299" t="e">
        <f>Weighting!$C$19</f>
        <v>#DIV/0!</v>
      </c>
      <c r="C8299" t="e">
        <f>Weighting!$F$19</f>
        <v>#NUM!</v>
      </c>
      <c r="D8299" t="e">
        <f>IF(C8299=1,'Data Transformation'!$G$3+0.5*'Data Transformation'!$W$25,IF(C8300=1,D8300-'Data Transformation'!$W$25,FALSE))</f>
        <v>#NUM!</v>
      </c>
      <c r="E8299">
        <f t="array" ref="E8299">IF(ISLOGICAL(D8299),"",FREQUENCY(IF('Data Transformation'!$B$425:$B$8425='Bin Analysis'!$B8283,'Data Transformation'!$G$425:$G$8425),D8299))</f>
        <v>2001</v>
      </c>
      <c r="F8299">
        <f t="shared" si="1035"/>
        <v>0</v>
      </c>
      <c r="G8299">
        <f>Weighting!$H$19</f>
        <v>0</v>
      </c>
      <c r="H8299">
        <f t="array" ref="H8299">FREQUENCY(IF('Data Transformation'!$B$4:$B$8425=B8283,'Data Transformation'!$G$4:$G$8425),'Bin Analysis'!$B8299)</f>
        <v>2073</v>
      </c>
      <c r="I8299">
        <f t="shared" si="1036"/>
        <v>0</v>
      </c>
      <c r="J8299">
        <f t="shared" si="1037"/>
        <v>0</v>
      </c>
      <c r="K8299">
        <f>J8299*Weighting!$W$19</f>
        <v>0</v>
      </c>
      <c r="M8299" s="14"/>
    </row>
    <row r="8300" spans="1:13" x14ac:dyDescent="0.55000000000000004">
      <c r="A8300" s="32" t="str">
        <f>IF(Weighting!$P$20&gt;0,B8300,"")</f>
        <v/>
      </c>
      <c r="B8300" t="e">
        <f>Weighting!$C$20</f>
        <v>#DIV/0!</v>
      </c>
      <c r="C8300" t="e">
        <f>Weighting!$F$20</f>
        <v>#NUM!</v>
      </c>
      <c r="D8300" t="e">
        <f>IF(C8300=1,'Data Transformation'!$G$3+0.5*'Data Transformation'!$W$25,IF(C8301=1,D8301-'Data Transformation'!$W$25,FALSE))</f>
        <v>#NUM!</v>
      </c>
      <c r="E8300">
        <f t="array" ref="E8300">IF(ISLOGICAL(D8300),"",FREQUENCY(IF('Data Transformation'!$B$425:$B$8425='Bin Analysis'!$B8283,'Data Transformation'!$G$425:$G$8425),D8300))</f>
        <v>2001</v>
      </c>
      <c r="F8300">
        <f t="shared" si="1035"/>
        <v>0</v>
      </c>
      <c r="G8300">
        <f>Weighting!$H$20</f>
        <v>0</v>
      </c>
      <c r="H8300">
        <f t="array" ref="H8300">FREQUENCY(IF('Data Transformation'!$B$4:$B$8425=B8283,'Data Transformation'!$G$4:$G$8425),'Bin Analysis'!$B8300)</f>
        <v>2073</v>
      </c>
      <c r="I8300">
        <f t="shared" si="1036"/>
        <v>0</v>
      </c>
      <c r="J8300">
        <f t="shared" si="1037"/>
        <v>0</v>
      </c>
      <c r="K8300">
        <f>J8300*Weighting!$W$20</f>
        <v>0</v>
      </c>
      <c r="M8300" s="14"/>
    </row>
    <row r="8301" spans="1:13" x14ac:dyDescent="0.55000000000000004">
      <c r="A8301" s="32" t="str">
        <f>IF(Weighting!$P$21&gt;0,B8301,"")</f>
        <v/>
      </c>
      <c r="B8301" t="e">
        <f>Weighting!$C$21</f>
        <v>#DIV/0!</v>
      </c>
      <c r="C8301" t="e">
        <f>Weighting!$F$21</f>
        <v>#NUM!</v>
      </c>
      <c r="D8301" t="e">
        <f>IF(C8301=1,'Data Transformation'!$G$3+0.5*'Data Transformation'!$W$25,IF(C8302=1,D8302-'Data Transformation'!$W$25,FALSE))</f>
        <v>#NUM!</v>
      </c>
      <c r="E8301">
        <f t="array" ref="E8301">IF(ISLOGICAL(D8301),"",FREQUENCY(IF('Data Transformation'!$B$425:$B$8425='Bin Analysis'!$B8283,'Data Transformation'!$G$425:$G$8425),D8301))</f>
        <v>2001</v>
      </c>
      <c r="F8301">
        <f t="shared" si="1035"/>
        <v>0</v>
      </c>
      <c r="G8301">
        <f>Weighting!$H$21</f>
        <v>0</v>
      </c>
      <c r="H8301">
        <f t="array" ref="H8301">FREQUENCY(IF('Data Transformation'!$B$4:$B$8425=B8283,'Data Transformation'!$G$4:$G$8425),'Bin Analysis'!$B8301)</f>
        <v>2073</v>
      </c>
      <c r="I8301">
        <f t="shared" si="1036"/>
        <v>0</v>
      </c>
      <c r="J8301">
        <f t="shared" si="1037"/>
        <v>0</v>
      </c>
      <c r="K8301">
        <f>J8301*Weighting!$W$21</f>
        <v>0</v>
      </c>
      <c r="M8301" s="14"/>
    </row>
    <row r="8302" spans="1:13" x14ac:dyDescent="0.55000000000000004">
      <c r="A8302" s="32" t="str">
        <f>IF(Weighting!$P$22&gt;0,B8302,"")</f>
        <v/>
      </c>
      <c r="B8302" t="e">
        <f>Weighting!$C$22</f>
        <v>#DIV/0!</v>
      </c>
      <c r="C8302" t="e">
        <f>Weighting!$F$22</f>
        <v>#NUM!</v>
      </c>
      <c r="D8302" t="e">
        <f>IF(C8302=1,'Data Transformation'!$G$3+0.5*'Data Transformation'!$W$25,IF(C8303=1,D8303-'Data Transformation'!$W$25,FALSE))</f>
        <v>#NUM!</v>
      </c>
      <c r="E8302">
        <f t="array" ref="E8302">IF(ISLOGICAL(D8302),"",FREQUENCY(IF('Data Transformation'!$B$425:$B$8425='Bin Analysis'!$B8283,'Data Transformation'!$G$425:$G$8425),D8302))</f>
        <v>2001</v>
      </c>
      <c r="F8302">
        <f t="shared" si="1035"/>
        <v>0</v>
      </c>
      <c r="G8302">
        <f>Weighting!$H$22</f>
        <v>0</v>
      </c>
      <c r="H8302">
        <f t="array" ref="H8302">FREQUENCY(IF('Data Transformation'!$B$4:$B$8425=B8283,'Data Transformation'!$G$4:$G$8425),'Bin Analysis'!$B8302)</f>
        <v>2073</v>
      </c>
      <c r="I8302">
        <f t="shared" si="1036"/>
        <v>0</v>
      </c>
      <c r="J8302">
        <f t="shared" si="1037"/>
        <v>0</v>
      </c>
      <c r="K8302">
        <f>J8302*Weighting!$W$22</f>
        <v>0</v>
      </c>
      <c r="M8302" s="14"/>
    </row>
    <row r="8303" spans="1:13" x14ac:dyDescent="0.55000000000000004">
      <c r="A8303" s="32" t="str">
        <f>IF(Weighting!$P$23&gt;0,B8303,"")</f>
        <v/>
      </c>
      <c r="B8303" t="e">
        <f>Weighting!$C$23</f>
        <v>#DIV/0!</v>
      </c>
      <c r="C8303" t="e">
        <f>Weighting!$F$23</f>
        <v>#NUM!</v>
      </c>
      <c r="D8303" t="e">
        <f>IF(C8303=1,'Data Transformation'!$G$3+0.5*'Data Transformation'!$W$25,IF(C8304=1,D8304-'Data Transformation'!$W$25,FALSE))</f>
        <v>#NUM!</v>
      </c>
      <c r="E8303">
        <f t="array" ref="E8303">IF(ISLOGICAL(D8303),"",FREQUENCY(IF('Data Transformation'!$B$425:$B$8425='Bin Analysis'!$B8283,'Data Transformation'!$G$425:$G$8425),D8303))</f>
        <v>2001</v>
      </c>
      <c r="F8303">
        <f t="shared" si="1035"/>
        <v>0</v>
      </c>
      <c r="G8303">
        <f>Weighting!$H$23</f>
        <v>0</v>
      </c>
      <c r="H8303">
        <f t="array" ref="H8303">FREQUENCY(IF('Data Transformation'!$B$4:$B$8425=B8283,'Data Transformation'!$G$4:$G$8425),'Bin Analysis'!$B8303)</f>
        <v>2073</v>
      </c>
      <c r="I8303">
        <f t="shared" si="1036"/>
        <v>0</v>
      </c>
      <c r="J8303">
        <f t="shared" si="1037"/>
        <v>0</v>
      </c>
      <c r="K8303">
        <f>J8303*Weighting!$W$23</f>
        <v>0</v>
      </c>
      <c r="M8303" s="14"/>
    </row>
    <row r="8304" spans="1:13" x14ac:dyDescent="0.55000000000000004">
      <c r="A8304" s="32" t="str">
        <f>IF(Weighting!$P$24&gt;0,B8304,"")</f>
        <v/>
      </c>
      <c r="B8304" t="e">
        <f>Weighting!$C$24</f>
        <v>#DIV/0!</v>
      </c>
      <c r="C8304" t="e">
        <f>Weighting!$F$24</f>
        <v>#NUM!</v>
      </c>
      <c r="D8304" t="e">
        <f>IF(C8304=1,'Data Transformation'!$G$3+0.5*'Data Transformation'!$W$25,IF(C8305=1,D8305-'Data Transformation'!$W$25,FALSE))</f>
        <v>#NUM!</v>
      </c>
      <c r="E8304">
        <f t="array" ref="E8304">IF(ISLOGICAL(D8304),"",FREQUENCY(IF('Data Transformation'!$B$425:$B$8425='Bin Analysis'!$B8283,'Data Transformation'!$G$425:$G$8425),D8304))</f>
        <v>2001</v>
      </c>
      <c r="F8304">
        <f t="shared" si="1035"/>
        <v>0</v>
      </c>
      <c r="G8304">
        <f>Weighting!$H$24</f>
        <v>0</v>
      </c>
      <c r="H8304">
        <f t="array" ref="H8304">FREQUENCY(IF('Data Transformation'!$B$4:$B$8425=B8283,'Data Transformation'!$G$4:$G$8425),'Bin Analysis'!$B8304)</f>
        <v>2073</v>
      </c>
      <c r="I8304">
        <f t="shared" si="1036"/>
        <v>0</v>
      </c>
      <c r="J8304">
        <f t="shared" si="1037"/>
        <v>0</v>
      </c>
      <c r="K8304">
        <f>J8304*Weighting!$W$24</f>
        <v>0</v>
      </c>
      <c r="M8304" s="14"/>
    </row>
    <row r="8305" spans="1:25" x14ac:dyDescent="0.55000000000000004">
      <c r="A8305" s="32" t="str">
        <f>IF(Weighting!$P$25&gt;0,B8305,"")</f>
        <v/>
      </c>
      <c r="B8305" t="e">
        <f>Weighting!$C$25</f>
        <v>#DIV/0!</v>
      </c>
      <c r="C8305" t="e">
        <f>Weighting!$F$25</f>
        <v>#NUM!</v>
      </c>
      <c r="D8305" t="e">
        <f>IF(C8305=1,'Data Transformation'!$G$3+0.5*'Data Transformation'!$W$25,IF(C8306=1,D8306-'Data Transformation'!$W$25,FALSE))</f>
        <v>#NUM!</v>
      </c>
      <c r="E8305">
        <f t="array" ref="E8305">IF(ISLOGICAL(D8305),"",FREQUENCY(IF('Data Transformation'!$B$425:$B$8425='Bin Analysis'!$B8283,'Data Transformation'!$G$425:$G$8425),D8305))</f>
        <v>2001</v>
      </c>
      <c r="F8305">
        <f t="shared" si="1035"/>
        <v>0</v>
      </c>
      <c r="G8305">
        <f>Weighting!$H$25</f>
        <v>0</v>
      </c>
      <c r="H8305">
        <f t="array" ref="H8305">FREQUENCY(IF('Data Transformation'!$B$4:$B$8425=B8283,'Data Transformation'!$G$4:$G$8425),'Bin Analysis'!$B8305)</f>
        <v>2073</v>
      </c>
      <c r="I8305">
        <f t="shared" si="1036"/>
        <v>0</v>
      </c>
      <c r="J8305">
        <f t="shared" si="1037"/>
        <v>0</v>
      </c>
      <c r="K8305">
        <f>J8305*Weighting!$W$25</f>
        <v>0</v>
      </c>
      <c r="M8305" s="14"/>
    </row>
    <row r="8306" spans="1:25" x14ac:dyDescent="0.55000000000000004">
      <c r="O8306"/>
      <c r="P8306"/>
      <c r="Q8306"/>
      <c r="R8306"/>
    </row>
    <row r="8307" spans="1:25" ht="23.35" x14ac:dyDescent="0.8">
      <c r="A8307" s="21" t="s">
        <v>0</v>
      </c>
      <c r="B8307" s="21" t="str">
        <f>IFERROR(VLOOKUP(C8307,'Data Transformation'!$L$6:$M$426,2,FALSE),"")</f>
        <v/>
      </c>
      <c r="C8307" s="21">
        <f>C8283+1</f>
        <v>346</v>
      </c>
      <c r="D8307" s="21"/>
      <c r="E8307" s="21"/>
      <c r="F8307" s="21"/>
      <c r="G8307" s="21"/>
      <c r="H8307" s="22"/>
      <c r="I8307" s="22"/>
      <c r="J8307" s="22"/>
      <c r="K8307" s="21"/>
      <c r="L8307" s="21" t="str">
        <f>B8307</f>
        <v/>
      </c>
      <c r="M8307" s="23" t="e">
        <f>INDEX('Data Transformation'!$O$4:$O$424,MATCH($B8307,'Data Transformation'!$M$4:$M$424,0),MATCH($M$2,'Data Transformation'!$O$3,0))</f>
        <v>#N/A</v>
      </c>
      <c r="N8307" s="27" t="e">
        <f>IF('Input and Summary Results'!$J$16="minimum",'Bin Analysis'!X8308/(M8307-1),'Bin Analysis'!Y8307/('Bin Analysis'!M8307-1))</f>
        <v>#N/A</v>
      </c>
      <c r="O8307" s="27" t="e">
        <f>IF(M8307=FALSE,NA(),(VLOOKUP(1,C8310:K8329,4,FALSE))/(M8307-1))</f>
        <v>#N/A</v>
      </c>
      <c r="P8307" s="27" t="e">
        <f>IF(M8307=FALSE,NA(),SUM(J8310:J8329)/Weighting!$S$5)</f>
        <v>#N/A</v>
      </c>
      <c r="Q8307" s="27" t="e">
        <f>IF(M8307=FALSE,NA(),SUM(K8310:K8329)/Weighting!$S$6)</f>
        <v>#N/A</v>
      </c>
      <c r="R8307" s="27" t="e">
        <f>IF(M8307=FALSE,NA(),(VLOOKUP(1,G8310:K8329,3,FALSE))/(M8307-1))</f>
        <v>#N/A</v>
      </c>
      <c r="S8307" s="22" t="e">
        <f>IF(M8307=FALSE,NA(),IF(SUM(J8310:J8329)=2,"yes","no"))</f>
        <v>#N/A</v>
      </c>
      <c r="X8307" s="2" cm="2">
        <f t="array" ref="X8307:X8308">FREQUENCY(IF('Data Transformation'!$B$425:$B$6424='Bin Analysis'!L8307,'Data Transformation'!$G$425:$G$6424),'Data Transformation'!$U$11)</f>
        <v>0</v>
      </c>
      <c r="Y8307" s="2" cm="2">
        <f t="array" ref="Y8307:Y8308">FREQUENCY(IF('Data Transformation'!$B$425:$B$6424='Bin Analysis'!L8307,'Data Transformation'!$G$425:$G$6424),'Data Transformation'!$U$12)</f>
        <v>0</v>
      </c>
    </row>
    <row r="8308" spans="1:25" x14ac:dyDescent="0.55000000000000004">
      <c r="A8308" s="14" t="s">
        <v>67</v>
      </c>
      <c r="B8308" t="s">
        <v>47</v>
      </c>
      <c r="C8308" t="s">
        <v>5</v>
      </c>
      <c r="D8308" t="s">
        <v>100</v>
      </c>
      <c r="E8308" t="s">
        <v>101</v>
      </c>
      <c r="F8308" t="s">
        <v>102</v>
      </c>
      <c r="G8308" t="s">
        <v>70</v>
      </c>
      <c r="H8308" t="s">
        <v>31</v>
      </c>
      <c r="I8308" t="s">
        <v>32</v>
      </c>
      <c r="J8308" t="s">
        <v>46</v>
      </c>
      <c r="K8308" s="14" t="s">
        <v>45</v>
      </c>
      <c r="M8308" s="14"/>
      <c r="X8308" s="2">
        <v>0</v>
      </c>
      <c r="Y8308" s="2">
        <v>0</v>
      </c>
    </row>
    <row r="8309" spans="1:25" x14ac:dyDescent="0.55000000000000004">
      <c r="A8309" s="32"/>
      <c r="D8309" t="e">
        <f>IF(C8309=1,'Data Transformation'!$G$3+0.5*'Data Transformation'!$W$25,IF(C8310=1,D8310-'Data Transformation'!$W$25,FALSE))</f>
        <v>#NUM!</v>
      </c>
      <c r="E8309">
        <f t="array" ref="E8309">IF(ISLOGICAL(D8309),"",FREQUENCY(IF('Data Transformation'!$B$425:$B$8425='Bin Analysis'!$B8307,'Data Transformation'!$G$425:$G$8425),D8309))</f>
        <v>2001</v>
      </c>
      <c r="F8309" t="e">
        <f>IF(ISLOGICAL(D8309),"",E8309-E8308)</f>
        <v>#VALUE!</v>
      </c>
      <c r="M8309" s="14"/>
    </row>
    <row r="8310" spans="1:25" x14ac:dyDescent="0.55000000000000004">
      <c r="A8310" s="32" t="e">
        <f>IF(Weighting!$P$6&gt;0,B8310,"")</f>
        <v>#NUM!</v>
      </c>
      <c r="B8310" t="e">
        <f>Weighting!$C$6</f>
        <v>#DIV/0!</v>
      </c>
      <c r="C8310" t="e">
        <f>Weighting!$F$6</f>
        <v>#NUM!</v>
      </c>
      <c r="D8310" t="e">
        <f>IF(C8310=1,'Data Transformation'!$G$3+0.5*'Data Transformation'!$W$25,IF(C8311=1,D8311-'Data Transformation'!$W$25,FALSE))</f>
        <v>#NUM!</v>
      </c>
      <c r="E8310">
        <f t="array" ref="E8310">IF(ISLOGICAL(D8310),"",FREQUENCY(IF('Data Transformation'!$B$425:$B$8425='Bin Analysis'!$B8307,'Data Transformation'!$G$425:$G$8425),D8310))</f>
        <v>2001</v>
      </c>
      <c r="F8310">
        <f>IF(ISLOGICAL(D8310),"",E8310-E8309)</f>
        <v>0</v>
      </c>
      <c r="G8310">
        <f>Weighting!$H$6</f>
        <v>1</v>
      </c>
      <c r="H8310">
        <f t="array" ref="H8310">FREQUENCY(IF('Data Transformation'!$B$4:$B$8425=B8307,'Data Transformation'!$G$4:$G$8425),'Bin Analysis'!$B8310)</f>
        <v>2073</v>
      </c>
      <c r="I8310">
        <f>H8310-H8309</f>
        <v>2073</v>
      </c>
      <c r="J8310">
        <f>IF(I8310=0,0,1)</f>
        <v>1</v>
      </c>
      <c r="K8310" t="e">
        <f>J8310*Weighting!$W$6</f>
        <v>#NUM!</v>
      </c>
      <c r="M8310" s="14"/>
    </row>
    <row r="8311" spans="1:25" x14ac:dyDescent="0.55000000000000004">
      <c r="A8311" s="32" t="str">
        <f>IF(Weighting!$P$7&gt;0,B8311,"")</f>
        <v/>
      </c>
      <c r="B8311" t="e">
        <f>Weighting!$C$7</f>
        <v>#DIV/0!</v>
      </c>
      <c r="C8311" t="e">
        <f>Weighting!$F$7</f>
        <v>#NUM!</v>
      </c>
      <c r="D8311" t="e">
        <f>IF(C8311=1,'Data Transformation'!$G$3+0.5*'Data Transformation'!$W$25,IF(C8312=1,D8312-'Data Transformation'!$W$25,FALSE))</f>
        <v>#NUM!</v>
      </c>
      <c r="E8311">
        <f t="array" ref="E8311">IF(ISLOGICAL(D8311),"",FREQUENCY(IF('Data Transformation'!$B$425:$B$8425='Bin Analysis'!$B8307,'Data Transformation'!$G$425:$G$8425),D8311))</f>
        <v>2001</v>
      </c>
      <c r="F8311">
        <f t="shared" ref="F8311:F8329" si="1038">IF(ISLOGICAL(D8311),"",E8311-E8310)</f>
        <v>0</v>
      </c>
      <c r="G8311">
        <f>Weighting!$H$7</f>
        <v>0</v>
      </c>
      <c r="H8311">
        <f t="array" ref="H8311">FREQUENCY(IF('Data Transformation'!$B$4:$B$8425=B8307,'Data Transformation'!$G$4:$G$8425),'Bin Analysis'!$B8311)</f>
        <v>2073</v>
      </c>
      <c r="I8311">
        <f t="shared" ref="I8311:I8329" si="1039">H8311-H8310</f>
        <v>0</v>
      </c>
      <c r="J8311">
        <f>IF(I8311=0,0,1)</f>
        <v>0</v>
      </c>
      <c r="K8311">
        <f>J8311*Weighting!$W$7</f>
        <v>0</v>
      </c>
      <c r="M8311" s="14"/>
    </row>
    <row r="8312" spans="1:25" x14ac:dyDescent="0.55000000000000004">
      <c r="A8312" s="32" t="str">
        <f>IF(Weighting!$P$8&gt;0,B8312,"")</f>
        <v/>
      </c>
      <c r="B8312" t="e">
        <f>Weighting!$C$8</f>
        <v>#DIV/0!</v>
      </c>
      <c r="C8312" t="e">
        <f>Weighting!$F$8</f>
        <v>#NUM!</v>
      </c>
      <c r="D8312" t="e">
        <f>IF(C8312=1,'Data Transformation'!$G$3+0.5*'Data Transformation'!$W$25,IF(C8313=1,D8313-'Data Transformation'!$W$25,FALSE))</f>
        <v>#NUM!</v>
      </c>
      <c r="E8312">
        <f t="array" ref="E8312">IF(ISLOGICAL(D8312),"",FREQUENCY(IF('Data Transformation'!$B$425:$B$8425='Bin Analysis'!$B8307,'Data Transformation'!$G$425:$G$8425),D8312))</f>
        <v>2001</v>
      </c>
      <c r="F8312">
        <f t="shared" si="1038"/>
        <v>0</v>
      </c>
      <c r="G8312">
        <f>Weighting!$H$8</f>
        <v>0</v>
      </c>
      <c r="H8312">
        <f t="array" ref="H8312">FREQUENCY(IF('Data Transformation'!$B$4:$B$8425=B8307,'Data Transformation'!$G$4:$G$8425),'Bin Analysis'!$B8312)</f>
        <v>2073</v>
      </c>
      <c r="I8312">
        <f t="shared" si="1039"/>
        <v>0</v>
      </c>
      <c r="J8312">
        <f t="shared" ref="J8312:J8329" si="1040">IF(I8312=0,0,1)</f>
        <v>0</v>
      </c>
      <c r="K8312">
        <f>J8312*Weighting!$W$8</f>
        <v>0</v>
      </c>
      <c r="M8312" s="14"/>
    </row>
    <row r="8313" spans="1:25" x14ac:dyDescent="0.55000000000000004">
      <c r="A8313" s="32" t="str">
        <f>IF(Weighting!$P$9&gt;0,B8313,"")</f>
        <v/>
      </c>
      <c r="B8313" s="50" t="e">
        <f>Weighting!$C$9</f>
        <v>#DIV/0!</v>
      </c>
      <c r="C8313" t="e">
        <f>Weighting!$F$9</f>
        <v>#NUM!</v>
      </c>
      <c r="D8313" t="e">
        <f>IF(C8313=1,'Data Transformation'!$G$3+0.5*'Data Transformation'!$W$25,IF(C8314=1,D8314-'Data Transformation'!$W$25,FALSE))</f>
        <v>#NUM!</v>
      </c>
      <c r="E8313">
        <f t="array" ref="E8313">IF(ISLOGICAL(D8313),"",FREQUENCY(IF('Data Transformation'!$B$425:$B$8425='Bin Analysis'!$B8307,'Data Transformation'!$G$425:$G$8425),D8313))</f>
        <v>2001</v>
      </c>
      <c r="F8313">
        <f t="shared" si="1038"/>
        <v>0</v>
      </c>
      <c r="G8313">
        <f>Weighting!$H$9</f>
        <v>0</v>
      </c>
      <c r="H8313">
        <f t="array" ref="H8313">FREQUENCY(IF('Data Transformation'!$B$4:$B$8425=B8307,'Data Transformation'!$G$4:$G$8425),'Bin Analysis'!$B8313)</f>
        <v>2073</v>
      </c>
      <c r="I8313">
        <f t="shared" si="1039"/>
        <v>0</v>
      </c>
      <c r="J8313">
        <f t="shared" si="1040"/>
        <v>0</v>
      </c>
      <c r="K8313">
        <f>J8313*Weighting!$W$9</f>
        <v>0</v>
      </c>
      <c r="M8313" s="14"/>
    </row>
    <row r="8314" spans="1:25" x14ac:dyDescent="0.55000000000000004">
      <c r="A8314" s="32" t="str">
        <f>IF(Weighting!$P$10&gt;0,B8314,"")</f>
        <v/>
      </c>
      <c r="B8314" t="e">
        <f>Weighting!$C$10</f>
        <v>#DIV/0!</v>
      </c>
      <c r="C8314" t="e">
        <f>Weighting!$F$10</f>
        <v>#NUM!</v>
      </c>
      <c r="D8314" t="e">
        <f>IF(C8314=1,'Data Transformation'!$G$3+0.5*'Data Transformation'!$W$25,IF(C8315=1,D8315-'Data Transformation'!$W$25,FALSE))</f>
        <v>#NUM!</v>
      </c>
      <c r="E8314">
        <f t="array" ref="E8314">IF(ISLOGICAL(D8314),"",FREQUENCY(IF('Data Transformation'!$B$425:$B$8425='Bin Analysis'!$B8307,'Data Transformation'!$G$425:$G$8425),D8314))</f>
        <v>2001</v>
      </c>
      <c r="F8314">
        <f t="shared" si="1038"/>
        <v>0</v>
      </c>
      <c r="G8314">
        <f>Weighting!$H$10</f>
        <v>0</v>
      </c>
      <c r="H8314">
        <f t="array" ref="H8314">FREQUENCY(IF('Data Transformation'!$B$4:$B$8425=B8307,'Data Transformation'!$G$4:$G$8425),'Bin Analysis'!$B8314)</f>
        <v>2073</v>
      </c>
      <c r="I8314">
        <f t="shared" si="1039"/>
        <v>0</v>
      </c>
      <c r="J8314">
        <f t="shared" si="1040"/>
        <v>0</v>
      </c>
      <c r="K8314">
        <f>J8314*Weighting!$W$10</f>
        <v>0</v>
      </c>
      <c r="M8314" s="14"/>
    </row>
    <row r="8315" spans="1:25" x14ac:dyDescent="0.55000000000000004">
      <c r="A8315" s="32" t="str">
        <f>IF(Weighting!$P$11&gt;0,B8315,"")</f>
        <v/>
      </c>
      <c r="B8315" t="e">
        <f>Weighting!$C$11</f>
        <v>#DIV/0!</v>
      </c>
      <c r="C8315" t="e">
        <f>Weighting!$F$11</f>
        <v>#NUM!</v>
      </c>
      <c r="D8315" t="e">
        <f>IF(C8315=1,'Data Transformation'!$G$3+0.5*'Data Transformation'!$W$25,IF(C8316=1,D8316-'Data Transformation'!$W$25,FALSE))</f>
        <v>#NUM!</v>
      </c>
      <c r="E8315">
        <f t="array" ref="E8315">IF(ISLOGICAL(D8315),"",FREQUENCY(IF('Data Transformation'!$B$425:$B$8425='Bin Analysis'!$B8307,'Data Transformation'!$G$425:$G$8425),D8315))</f>
        <v>2001</v>
      </c>
      <c r="F8315">
        <f t="shared" si="1038"/>
        <v>0</v>
      </c>
      <c r="G8315">
        <f>Weighting!$H$11</f>
        <v>0</v>
      </c>
      <c r="H8315">
        <f t="array" ref="H8315">FREQUENCY(IF('Data Transformation'!$B$4:$B$8425=B8307,'Data Transformation'!$G$4:$G$8425),'Bin Analysis'!$B8315)</f>
        <v>2073</v>
      </c>
      <c r="I8315">
        <f t="shared" si="1039"/>
        <v>0</v>
      </c>
      <c r="J8315">
        <f t="shared" si="1040"/>
        <v>0</v>
      </c>
      <c r="K8315">
        <f>J8315*Weighting!$W$11</f>
        <v>0</v>
      </c>
      <c r="M8315" s="14"/>
    </row>
    <row r="8316" spans="1:25" x14ac:dyDescent="0.55000000000000004">
      <c r="A8316" s="32" t="str">
        <f>IF(Weighting!$P$12&gt;0,B8316,"")</f>
        <v/>
      </c>
      <c r="B8316" t="e">
        <f>Weighting!$C$12</f>
        <v>#DIV/0!</v>
      </c>
      <c r="C8316" t="e">
        <f>Weighting!$F$12</f>
        <v>#NUM!</v>
      </c>
      <c r="D8316" t="e">
        <f>IF(C8316=1,'Data Transformation'!$G$3+0.5*'Data Transformation'!$W$25,IF(C8317=1,D8317-'Data Transformation'!$W$25,FALSE))</f>
        <v>#NUM!</v>
      </c>
      <c r="E8316">
        <f t="array" ref="E8316">IF(ISLOGICAL(D8316),"",FREQUENCY(IF('Data Transformation'!$B$425:$B$8425='Bin Analysis'!$B8307,'Data Transformation'!$G$425:$G$8425),D8316))</f>
        <v>2001</v>
      </c>
      <c r="F8316">
        <f t="shared" si="1038"/>
        <v>0</v>
      </c>
      <c r="G8316">
        <f>Weighting!$H$12</f>
        <v>0</v>
      </c>
      <c r="H8316">
        <f t="array" ref="H8316">FREQUENCY(IF('Data Transformation'!$B$4:$B$8425=B8307,'Data Transformation'!$G$4:$G$8425),'Bin Analysis'!$B8316)</f>
        <v>2073</v>
      </c>
      <c r="I8316">
        <f t="shared" si="1039"/>
        <v>0</v>
      </c>
      <c r="J8316">
        <f t="shared" si="1040"/>
        <v>0</v>
      </c>
      <c r="K8316">
        <f>J8316*Weighting!$W$12</f>
        <v>0</v>
      </c>
      <c r="M8316" s="14"/>
    </row>
    <row r="8317" spans="1:25" x14ac:dyDescent="0.55000000000000004">
      <c r="A8317" s="32" t="str">
        <f>IF(Weighting!$P$13&gt;0,B8317,"")</f>
        <v/>
      </c>
      <c r="B8317" t="e">
        <f>Weighting!$C$13</f>
        <v>#DIV/0!</v>
      </c>
      <c r="C8317" t="e">
        <f>Weighting!$F$13</f>
        <v>#NUM!</v>
      </c>
      <c r="D8317" t="e">
        <f>IF(C8317=1,'Data Transformation'!$G$3+0.5*'Data Transformation'!$W$25,IF(C8318=1,D8318-'Data Transformation'!$W$25,FALSE))</f>
        <v>#NUM!</v>
      </c>
      <c r="E8317">
        <f t="array" ref="E8317">IF(ISLOGICAL(D8317),"",FREQUENCY(IF('Data Transformation'!$B$425:$B$8425='Bin Analysis'!$B8307,'Data Transformation'!$G$425:$G$8425),D8317))</f>
        <v>2001</v>
      </c>
      <c r="F8317">
        <f t="shared" si="1038"/>
        <v>0</v>
      </c>
      <c r="G8317">
        <f>Weighting!$H$13</f>
        <v>0</v>
      </c>
      <c r="H8317">
        <f t="array" ref="H8317">FREQUENCY(IF('Data Transformation'!$B$4:$B$8425=B8307,'Data Transformation'!$G$4:$G$8425),'Bin Analysis'!$B8317)</f>
        <v>2073</v>
      </c>
      <c r="I8317">
        <f t="shared" si="1039"/>
        <v>0</v>
      </c>
      <c r="J8317">
        <f t="shared" si="1040"/>
        <v>0</v>
      </c>
      <c r="K8317">
        <f>J8317*Weighting!$W$13</f>
        <v>0</v>
      </c>
      <c r="M8317" s="14"/>
    </row>
    <row r="8318" spans="1:25" x14ac:dyDescent="0.55000000000000004">
      <c r="A8318" s="32" t="str">
        <f>IF(Weighting!$P$14&gt;0,B8318,"")</f>
        <v/>
      </c>
      <c r="B8318" t="e">
        <f>Weighting!$C$14</f>
        <v>#DIV/0!</v>
      </c>
      <c r="C8318" t="e">
        <f>Weighting!$F$14</f>
        <v>#NUM!</v>
      </c>
      <c r="D8318" t="e">
        <f>IF(C8318=1,'Data Transformation'!$G$3+0.5*'Data Transformation'!$W$25,IF(C8319=1,D8319-'Data Transformation'!$W$25,FALSE))</f>
        <v>#NUM!</v>
      </c>
      <c r="E8318">
        <f t="array" ref="E8318">IF(ISLOGICAL(D8318),"",FREQUENCY(IF('Data Transformation'!$B$425:$B$8425='Bin Analysis'!$B8307,'Data Transformation'!$G$425:$G$8425),D8318))</f>
        <v>2001</v>
      </c>
      <c r="F8318">
        <f t="shared" si="1038"/>
        <v>0</v>
      </c>
      <c r="G8318">
        <f>Weighting!$H$14</f>
        <v>0</v>
      </c>
      <c r="H8318">
        <f t="array" ref="H8318">FREQUENCY(IF('Data Transformation'!$B$4:$B$8425=B8307,'Data Transformation'!$G$4:$G$8425),'Bin Analysis'!$B8318)</f>
        <v>2073</v>
      </c>
      <c r="I8318">
        <f t="shared" si="1039"/>
        <v>0</v>
      </c>
      <c r="J8318">
        <f t="shared" si="1040"/>
        <v>0</v>
      </c>
      <c r="K8318">
        <f>J8318*Weighting!$W$14</f>
        <v>0</v>
      </c>
      <c r="M8318" s="14"/>
    </row>
    <row r="8319" spans="1:25" x14ac:dyDescent="0.55000000000000004">
      <c r="A8319" s="32" t="str">
        <f>IF(Weighting!$P$15&gt;0,B8319,"")</f>
        <v/>
      </c>
      <c r="B8319" t="e">
        <f>Weighting!$C$15</f>
        <v>#DIV/0!</v>
      </c>
      <c r="C8319" t="e">
        <f>Weighting!$F$15</f>
        <v>#NUM!</v>
      </c>
      <c r="D8319" t="e">
        <f>IF(C8319=1,'Data Transformation'!$G$3+0.5*'Data Transformation'!$W$25,IF(C8320=1,D8320-'Data Transformation'!$W$25,FALSE))</f>
        <v>#NUM!</v>
      </c>
      <c r="E8319">
        <f t="array" ref="E8319">IF(ISLOGICAL(D8319),"",FREQUENCY(IF('Data Transformation'!$B$425:$B$8425='Bin Analysis'!$B8307,'Data Transformation'!$G$425:$G$8425),D8319))</f>
        <v>2001</v>
      </c>
      <c r="F8319">
        <f t="shared" si="1038"/>
        <v>0</v>
      </c>
      <c r="G8319">
        <f>Weighting!$H$15</f>
        <v>0</v>
      </c>
      <c r="H8319">
        <f t="array" ref="H8319">FREQUENCY(IF('Data Transformation'!$B$4:$B$8425=B8307,'Data Transformation'!$G$4:$G$8425),'Bin Analysis'!$B8319)</f>
        <v>2073</v>
      </c>
      <c r="I8319">
        <f t="shared" si="1039"/>
        <v>0</v>
      </c>
      <c r="J8319">
        <f t="shared" si="1040"/>
        <v>0</v>
      </c>
      <c r="K8319">
        <f>J8319*Weighting!$W$15</f>
        <v>0</v>
      </c>
      <c r="M8319" s="14"/>
    </row>
    <row r="8320" spans="1:25" x14ac:dyDescent="0.55000000000000004">
      <c r="A8320" s="32" t="str">
        <f>IF(Weighting!$P$16&gt;0,B8320,"")</f>
        <v/>
      </c>
      <c r="B8320" t="e">
        <f>Weighting!$C$16</f>
        <v>#DIV/0!</v>
      </c>
      <c r="C8320" t="e">
        <f>Weighting!$F$16</f>
        <v>#NUM!</v>
      </c>
      <c r="D8320" t="e">
        <f>IF(C8320=1,'Data Transformation'!$G$3+0.5*'Data Transformation'!$W$25,IF(C8321=1,D8321-'Data Transformation'!$W$25,FALSE))</f>
        <v>#NUM!</v>
      </c>
      <c r="E8320">
        <f t="array" ref="E8320">IF(ISLOGICAL(D8320),"",FREQUENCY(IF('Data Transformation'!$B$425:$B$8425='Bin Analysis'!$B8307,'Data Transformation'!$G$425:$G$8425),D8320))</f>
        <v>2001</v>
      </c>
      <c r="F8320">
        <f t="shared" si="1038"/>
        <v>0</v>
      </c>
      <c r="G8320">
        <f>Weighting!$H$16</f>
        <v>0</v>
      </c>
      <c r="H8320">
        <f t="array" ref="H8320">FREQUENCY(IF('Data Transformation'!$B$4:$B$8425=B8307,'Data Transformation'!$G$4:$G$8425),'Bin Analysis'!$B8320)</f>
        <v>2073</v>
      </c>
      <c r="I8320">
        <f t="shared" si="1039"/>
        <v>0</v>
      </c>
      <c r="J8320">
        <f t="shared" si="1040"/>
        <v>0</v>
      </c>
      <c r="K8320">
        <f>J8320*Weighting!$W$16</f>
        <v>0</v>
      </c>
      <c r="M8320" s="14"/>
    </row>
    <row r="8321" spans="1:25" x14ac:dyDescent="0.55000000000000004">
      <c r="A8321" s="32" t="str">
        <f>IF(Weighting!$P$17&gt;0,B8321,"")</f>
        <v/>
      </c>
      <c r="B8321" t="e">
        <f>Weighting!$C$17</f>
        <v>#DIV/0!</v>
      </c>
      <c r="C8321" t="e">
        <f>Weighting!$F$17</f>
        <v>#NUM!</v>
      </c>
      <c r="D8321" t="e">
        <f>IF(C8321=1,'Data Transformation'!$G$3+0.5*'Data Transformation'!$W$25,IF(C8322=1,D8322-'Data Transformation'!$W$25,FALSE))</f>
        <v>#NUM!</v>
      </c>
      <c r="E8321">
        <f t="array" ref="E8321">IF(ISLOGICAL(D8321),"",FREQUENCY(IF('Data Transformation'!$B$425:$B$8425='Bin Analysis'!$B8307,'Data Transformation'!$G$425:$G$8425),D8321))</f>
        <v>2001</v>
      </c>
      <c r="F8321">
        <f t="shared" si="1038"/>
        <v>0</v>
      </c>
      <c r="G8321">
        <f>Weighting!$H$17</f>
        <v>0</v>
      </c>
      <c r="H8321">
        <f t="array" ref="H8321">FREQUENCY(IF('Data Transformation'!$B$4:$B$8425=B8307,'Data Transformation'!$G$4:$G$8425),'Bin Analysis'!$B8321)</f>
        <v>2073</v>
      </c>
      <c r="I8321">
        <f t="shared" si="1039"/>
        <v>0</v>
      </c>
      <c r="J8321">
        <f t="shared" si="1040"/>
        <v>0</v>
      </c>
      <c r="K8321">
        <f>J8321*Weighting!$W$17</f>
        <v>0</v>
      </c>
      <c r="M8321" s="14"/>
    </row>
    <row r="8322" spans="1:25" x14ac:dyDescent="0.55000000000000004">
      <c r="A8322" s="32" t="str">
        <f>IF(Weighting!$P$18&gt;0,B8322,"")</f>
        <v/>
      </c>
      <c r="B8322" t="e">
        <f>Weighting!$C$18</f>
        <v>#DIV/0!</v>
      </c>
      <c r="C8322" t="e">
        <f>Weighting!$F$18</f>
        <v>#NUM!</v>
      </c>
      <c r="D8322" t="e">
        <f>IF(C8322=1,'Data Transformation'!$G$3+0.5*'Data Transformation'!$W$25,IF(C8323=1,D8323-'Data Transformation'!$W$25,FALSE))</f>
        <v>#NUM!</v>
      </c>
      <c r="E8322">
        <f t="array" ref="E8322">IF(ISLOGICAL(D8322),"",FREQUENCY(IF('Data Transformation'!$B$425:$B$8425='Bin Analysis'!$B8307,'Data Transformation'!$G$425:$G$8425),D8322))</f>
        <v>2001</v>
      </c>
      <c r="F8322">
        <f t="shared" si="1038"/>
        <v>0</v>
      </c>
      <c r="G8322">
        <f>Weighting!$H$18</f>
        <v>0</v>
      </c>
      <c r="H8322">
        <f t="array" ref="H8322">FREQUENCY(IF('Data Transformation'!$B$4:$B$8425=B8307,'Data Transformation'!$G$4:$G$8425),'Bin Analysis'!$B8322)</f>
        <v>2073</v>
      </c>
      <c r="I8322">
        <f t="shared" si="1039"/>
        <v>0</v>
      </c>
      <c r="J8322">
        <f t="shared" si="1040"/>
        <v>0</v>
      </c>
      <c r="K8322">
        <f>J8322*Weighting!$W$18</f>
        <v>0</v>
      </c>
      <c r="M8322" s="14"/>
    </row>
    <row r="8323" spans="1:25" x14ac:dyDescent="0.55000000000000004">
      <c r="A8323" s="32" t="str">
        <f>IF(Weighting!$P$19&gt;0,B8323,"")</f>
        <v/>
      </c>
      <c r="B8323" t="e">
        <f>Weighting!$C$19</f>
        <v>#DIV/0!</v>
      </c>
      <c r="C8323" t="e">
        <f>Weighting!$F$19</f>
        <v>#NUM!</v>
      </c>
      <c r="D8323" t="e">
        <f>IF(C8323=1,'Data Transformation'!$G$3+0.5*'Data Transformation'!$W$25,IF(C8324=1,D8324-'Data Transformation'!$W$25,FALSE))</f>
        <v>#NUM!</v>
      </c>
      <c r="E8323">
        <f t="array" ref="E8323">IF(ISLOGICAL(D8323),"",FREQUENCY(IF('Data Transformation'!$B$425:$B$8425='Bin Analysis'!$B8307,'Data Transformation'!$G$425:$G$8425),D8323))</f>
        <v>2001</v>
      </c>
      <c r="F8323">
        <f t="shared" si="1038"/>
        <v>0</v>
      </c>
      <c r="G8323">
        <f>Weighting!$H$19</f>
        <v>0</v>
      </c>
      <c r="H8323">
        <f t="array" ref="H8323">FREQUENCY(IF('Data Transformation'!$B$4:$B$8425=B8307,'Data Transformation'!$G$4:$G$8425),'Bin Analysis'!$B8323)</f>
        <v>2073</v>
      </c>
      <c r="I8323">
        <f t="shared" si="1039"/>
        <v>0</v>
      </c>
      <c r="J8323">
        <f t="shared" si="1040"/>
        <v>0</v>
      </c>
      <c r="K8323">
        <f>J8323*Weighting!$W$19</f>
        <v>0</v>
      </c>
      <c r="M8323" s="14"/>
    </row>
    <row r="8324" spans="1:25" x14ac:dyDescent="0.55000000000000004">
      <c r="A8324" s="32" t="str">
        <f>IF(Weighting!$P$20&gt;0,B8324,"")</f>
        <v/>
      </c>
      <c r="B8324" t="e">
        <f>Weighting!$C$20</f>
        <v>#DIV/0!</v>
      </c>
      <c r="C8324" t="e">
        <f>Weighting!$F$20</f>
        <v>#NUM!</v>
      </c>
      <c r="D8324" t="e">
        <f>IF(C8324=1,'Data Transformation'!$G$3+0.5*'Data Transformation'!$W$25,IF(C8325=1,D8325-'Data Transformation'!$W$25,FALSE))</f>
        <v>#NUM!</v>
      </c>
      <c r="E8324">
        <f t="array" ref="E8324">IF(ISLOGICAL(D8324),"",FREQUENCY(IF('Data Transformation'!$B$425:$B$8425='Bin Analysis'!$B8307,'Data Transformation'!$G$425:$G$8425),D8324))</f>
        <v>2001</v>
      </c>
      <c r="F8324">
        <f t="shared" si="1038"/>
        <v>0</v>
      </c>
      <c r="G8324">
        <f>Weighting!$H$20</f>
        <v>0</v>
      </c>
      <c r="H8324">
        <f t="array" ref="H8324">FREQUENCY(IF('Data Transformation'!$B$4:$B$8425=B8307,'Data Transformation'!$G$4:$G$8425),'Bin Analysis'!$B8324)</f>
        <v>2073</v>
      </c>
      <c r="I8324">
        <f t="shared" si="1039"/>
        <v>0</v>
      </c>
      <c r="J8324">
        <f t="shared" si="1040"/>
        <v>0</v>
      </c>
      <c r="K8324">
        <f>J8324*Weighting!$W$20</f>
        <v>0</v>
      </c>
      <c r="M8324" s="14"/>
    </row>
    <row r="8325" spans="1:25" x14ac:dyDescent="0.55000000000000004">
      <c r="A8325" s="32" t="str">
        <f>IF(Weighting!$P$21&gt;0,B8325,"")</f>
        <v/>
      </c>
      <c r="B8325" t="e">
        <f>Weighting!$C$21</f>
        <v>#DIV/0!</v>
      </c>
      <c r="C8325" t="e">
        <f>Weighting!$F$21</f>
        <v>#NUM!</v>
      </c>
      <c r="D8325" t="e">
        <f>IF(C8325=1,'Data Transformation'!$G$3+0.5*'Data Transformation'!$W$25,IF(C8326=1,D8326-'Data Transformation'!$W$25,FALSE))</f>
        <v>#NUM!</v>
      </c>
      <c r="E8325">
        <f t="array" ref="E8325">IF(ISLOGICAL(D8325),"",FREQUENCY(IF('Data Transformation'!$B$425:$B$8425='Bin Analysis'!$B8307,'Data Transformation'!$G$425:$G$8425),D8325))</f>
        <v>2001</v>
      </c>
      <c r="F8325">
        <f t="shared" si="1038"/>
        <v>0</v>
      </c>
      <c r="G8325">
        <f>Weighting!$H$21</f>
        <v>0</v>
      </c>
      <c r="H8325">
        <f t="array" ref="H8325">FREQUENCY(IF('Data Transformation'!$B$4:$B$8425=B8307,'Data Transformation'!$G$4:$G$8425),'Bin Analysis'!$B8325)</f>
        <v>2073</v>
      </c>
      <c r="I8325">
        <f t="shared" si="1039"/>
        <v>0</v>
      </c>
      <c r="J8325">
        <f t="shared" si="1040"/>
        <v>0</v>
      </c>
      <c r="K8325">
        <f>J8325*Weighting!$W$21</f>
        <v>0</v>
      </c>
      <c r="M8325" s="14"/>
    </row>
    <row r="8326" spans="1:25" x14ac:dyDescent="0.55000000000000004">
      <c r="A8326" s="32" t="str">
        <f>IF(Weighting!$P$22&gt;0,B8326,"")</f>
        <v/>
      </c>
      <c r="B8326" t="e">
        <f>Weighting!$C$22</f>
        <v>#DIV/0!</v>
      </c>
      <c r="C8326" t="e">
        <f>Weighting!$F$22</f>
        <v>#NUM!</v>
      </c>
      <c r="D8326" t="e">
        <f>IF(C8326=1,'Data Transformation'!$G$3+0.5*'Data Transformation'!$W$25,IF(C8327=1,D8327-'Data Transformation'!$W$25,FALSE))</f>
        <v>#NUM!</v>
      </c>
      <c r="E8326">
        <f t="array" ref="E8326">IF(ISLOGICAL(D8326),"",FREQUENCY(IF('Data Transformation'!$B$425:$B$8425='Bin Analysis'!$B8307,'Data Transformation'!$G$425:$G$8425),D8326))</f>
        <v>2001</v>
      </c>
      <c r="F8326">
        <f t="shared" si="1038"/>
        <v>0</v>
      </c>
      <c r="G8326">
        <f>Weighting!$H$22</f>
        <v>0</v>
      </c>
      <c r="H8326">
        <f t="array" ref="H8326">FREQUENCY(IF('Data Transformation'!$B$4:$B$8425=B8307,'Data Transformation'!$G$4:$G$8425),'Bin Analysis'!$B8326)</f>
        <v>2073</v>
      </c>
      <c r="I8326">
        <f t="shared" si="1039"/>
        <v>0</v>
      </c>
      <c r="J8326">
        <f t="shared" si="1040"/>
        <v>0</v>
      </c>
      <c r="K8326">
        <f>J8326*Weighting!$W$22</f>
        <v>0</v>
      </c>
      <c r="M8326" s="14"/>
    </row>
    <row r="8327" spans="1:25" x14ac:dyDescent="0.55000000000000004">
      <c r="A8327" s="32" t="str">
        <f>IF(Weighting!$P$23&gt;0,B8327,"")</f>
        <v/>
      </c>
      <c r="B8327" t="e">
        <f>Weighting!$C$23</f>
        <v>#DIV/0!</v>
      </c>
      <c r="C8327" t="e">
        <f>Weighting!$F$23</f>
        <v>#NUM!</v>
      </c>
      <c r="D8327" t="e">
        <f>IF(C8327=1,'Data Transformation'!$G$3+0.5*'Data Transformation'!$W$25,IF(C8328=1,D8328-'Data Transformation'!$W$25,FALSE))</f>
        <v>#NUM!</v>
      </c>
      <c r="E8327">
        <f t="array" ref="E8327">IF(ISLOGICAL(D8327),"",FREQUENCY(IF('Data Transformation'!$B$425:$B$8425='Bin Analysis'!$B8307,'Data Transformation'!$G$425:$G$8425),D8327))</f>
        <v>2001</v>
      </c>
      <c r="F8327">
        <f t="shared" si="1038"/>
        <v>0</v>
      </c>
      <c r="G8327">
        <f>Weighting!$H$23</f>
        <v>0</v>
      </c>
      <c r="H8327">
        <f t="array" ref="H8327">FREQUENCY(IF('Data Transformation'!$B$4:$B$8425=B8307,'Data Transformation'!$G$4:$G$8425),'Bin Analysis'!$B8327)</f>
        <v>2073</v>
      </c>
      <c r="I8327">
        <f t="shared" si="1039"/>
        <v>0</v>
      </c>
      <c r="J8327">
        <f t="shared" si="1040"/>
        <v>0</v>
      </c>
      <c r="K8327">
        <f>J8327*Weighting!$W$23</f>
        <v>0</v>
      </c>
      <c r="M8327" s="14"/>
    </row>
    <row r="8328" spans="1:25" x14ac:dyDescent="0.55000000000000004">
      <c r="A8328" s="32" t="str">
        <f>IF(Weighting!$P$24&gt;0,B8328,"")</f>
        <v/>
      </c>
      <c r="B8328" t="e">
        <f>Weighting!$C$24</f>
        <v>#DIV/0!</v>
      </c>
      <c r="C8328" t="e">
        <f>Weighting!$F$24</f>
        <v>#NUM!</v>
      </c>
      <c r="D8328" t="e">
        <f>IF(C8328=1,'Data Transformation'!$G$3+0.5*'Data Transformation'!$W$25,IF(C8329=1,D8329-'Data Transformation'!$W$25,FALSE))</f>
        <v>#NUM!</v>
      </c>
      <c r="E8328">
        <f t="array" ref="E8328">IF(ISLOGICAL(D8328),"",FREQUENCY(IF('Data Transformation'!$B$425:$B$8425='Bin Analysis'!$B8307,'Data Transformation'!$G$425:$G$8425),D8328))</f>
        <v>2001</v>
      </c>
      <c r="F8328">
        <f t="shared" si="1038"/>
        <v>0</v>
      </c>
      <c r="G8328">
        <f>Weighting!$H$24</f>
        <v>0</v>
      </c>
      <c r="H8328">
        <f t="array" ref="H8328">FREQUENCY(IF('Data Transformation'!$B$4:$B$8425=B8307,'Data Transformation'!$G$4:$G$8425),'Bin Analysis'!$B8328)</f>
        <v>2073</v>
      </c>
      <c r="I8328">
        <f t="shared" si="1039"/>
        <v>0</v>
      </c>
      <c r="J8328">
        <f t="shared" si="1040"/>
        <v>0</v>
      </c>
      <c r="K8328">
        <f>J8328*Weighting!$W$24</f>
        <v>0</v>
      </c>
      <c r="M8328" s="14"/>
    </row>
    <row r="8329" spans="1:25" x14ac:dyDescent="0.55000000000000004">
      <c r="A8329" s="32" t="str">
        <f>IF(Weighting!$P$25&gt;0,B8329,"")</f>
        <v/>
      </c>
      <c r="B8329" t="e">
        <f>Weighting!$C$25</f>
        <v>#DIV/0!</v>
      </c>
      <c r="C8329" t="e">
        <f>Weighting!$F$25</f>
        <v>#NUM!</v>
      </c>
      <c r="D8329" t="e">
        <f>IF(C8329=1,'Data Transformation'!$G$3+0.5*'Data Transformation'!$W$25,IF(C8330=1,D8330-'Data Transformation'!$W$25,FALSE))</f>
        <v>#NUM!</v>
      </c>
      <c r="E8329">
        <f t="array" ref="E8329">IF(ISLOGICAL(D8329),"",FREQUENCY(IF('Data Transformation'!$B$425:$B$8425='Bin Analysis'!$B8307,'Data Transformation'!$G$425:$G$8425),D8329))</f>
        <v>2001</v>
      </c>
      <c r="F8329">
        <f t="shared" si="1038"/>
        <v>0</v>
      </c>
      <c r="G8329">
        <f>Weighting!$H$25</f>
        <v>0</v>
      </c>
      <c r="H8329">
        <f t="array" ref="H8329">FREQUENCY(IF('Data Transformation'!$B$4:$B$8425=B8307,'Data Transformation'!$G$4:$G$8425),'Bin Analysis'!$B8329)</f>
        <v>2073</v>
      </c>
      <c r="I8329">
        <f t="shared" si="1039"/>
        <v>0</v>
      </c>
      <c r="J8329">
        <f t="shared" si="1040"/>
        <v>0</v>
      </c>
      <c r="K8329">
        <f>J8329*Weighting!$W$25</f>
        <v>0</v>
      </c>
      <c r="M8329" s="14"/>
    </row>
    <row r="8330" spans="1:25" x14ac:dyDescent="0.55000000000000004">
      <c r="O8330"/>
      <c r="P8330"/>
      <c r="Q8330"/>
      <c r="R8330"/>
    </row>
    <row r="8331" spans="1:25" ht="23.35" x14ac:dyDescent="0.8">
      <c r="A8331" s="21" t="s">
        <v>0</v>
      </c>
      <c r="B8331" s="21" t="str">
        <f>IFERROR(VLOOKUP(C8331,'Data Transformation'!$L$6:$M$426,2,FALSE),"")</f>
        <v/>
      </c>
      <c r="C8331" s="21">
        <f>C8307+1</f>
        <v>347</v>
      </c>
      <c r="D8331" s="21"/>
      <c r="E8331" s="21"/>
      <c r="F8331" s="21"/>
      <c r="G8331" s="21"/>
      <c r="H8331" s="22"/>
      <c r="I8331" s="22"/>
      <c r="J8331" s="22"/>
      <c r="K8331" s="21"/>
      <c r="L8331" s="21" t="str">
        <f>B8331</f>
        <v/>
      </c>
      <c r="M8331" s="23" t="e">
        <f>INDEX('Data Transformation'!$O$4:$O$424,MATCH($B8331,'Data Transformation'!$M$4:$M$424,0),MATCH($M$2,'Data Transformation'!$O$3,0))</f>
        <v>#N/A</v>
      </c>
      <c r="N8331" s="27" t="e">
        <f>IF('Input and Summary Results'!$J$16="minimum",'Bin Analysis'!X8332/(M8331-1),'Bin Analysis'!Y8331/('Bin Analysis'!M8331-1))</f>
        <v>#N/A</v>
      </c>
      <c r="O8331" s="27" t="e">
        <f>IF(M8331=FALSE,NA(),(VLOOKUP(1,C8334:K8353,4,FALSE))/(M8331-1))</f>
        <v>#N/A</v>
      </c>
      <c r="P8331" s="27" t="e">
        <f>IF(M8331=FALSE,NA(),SUM(J8334:J8353)/Weighting!$S$5)</f>
        <v>#N/A</v>
      </c>
      <c r="Q8331" s="27" t="e">
        <f>IF(M8331=FALSE,NA(),SUM(K8334:K8353)/Weighting!$S$6)</f>
        <v>#N/A</v>
      </c>
      <c r="R8331" s="27" t="e">
        <f>IF(M8331=FALSE,NA(),(VLOOKUP(1,G8334:K8353,3,FALSE))/(M8331-1))</f>
        <v>#N/A</v>
      </c>
      <c r="S8331" s="22" t="e">
        <f>IF(M8331=FALSE,NA(),IF(SUM(J8334:J8353)=2,"yes","no"))</f>
        <v>#N/A</v>
      </c>
      <c r="X8331" s="2" cm="2">
        <f t="array" ref="X8331:X8332">FREQUENCY(IF('Data Transformation'!$B$425:$B$6424='Bin Analysis'!L8331,'Data Transformation'!$G$425:$G$6424),'Data Transformation'!$U$11)</f>
        <v>0</v>
      </c>
      <c r="Y8331" s="2" cm="2">
        <f t="array" ref="Y8331:Y8332">FREQUENCY(IF('Data Transformation'!$B$425:$B$6424='Bin Analysis'!L8331,'Data Transformation'!$G$425:$G$6424),'Data Transformation'!$U$12)</f>
        <v>0</v>
      </c>
    </row>
    <row r="8332" spans="1:25" x14ac:dyDescent="0.55000000000000004">
      <c r="A8332" s="14" t="s">
        <v>67</v>
      </c>
      <c r="B8332" t="s">
        <v>47</v>
      </c>
      <c r="C8332" t="s">
        <v>5</v>
      </c>
      <c r="D8332" t="s">
        <v>100</v>
      </c>
      <c r="E8332" t="s">
        <v>101</v>
      </c>
      <c r="F8332" t="s">
        <v>102</v>
      </c>
      <c r="G8332" t="s">
        <v>70</v>
      </c>
      <c r="H8332" t="s">
        <v>31</v>
      </c>
      <c r="I8332" t="s">
        <v>32</v>
      </c>
      <c r="J8332" t="s">
        <v>46</v>
      </c>
      <c r="K8332" s="14" t="s">
        <v>45</v>
      </c>
      <c r="M8332" s="14"/>
      <c r="X8332" s="2">
        <v>0</v>
      </c>
      <c r="Y8332" s="2">
        <v>0</v>
      </c>
    </row>
    <row r="8333" spans="1:25" x14ac:dyDescent="0.55000000000000004">
      <c r="A8333" s="32"/>
      <c r="D8333" t="e">
        <f>IF(C8333=1,'Data Transformation'!$G$3+0.5*'Data Transformation'!$W$25,IF(C8334=1,D8334-'Data Transformation'!$W$25,FALSE))</f>
        <v>#NUM!</v>
      </c>
      <c r="E8333">
        <f t="array" ref="E8333">IF(ISLOGICAL(D8333),"",FREQUENCY(IF('Data Transformation'!$B$425:$B$8425='Bin Analysis'!$B8331,'Data Transformation'!$G$425:$G$8425),D8333))</f>
        <v>2001</v>
      </c>
      <c r="F8333" t="e">
        <f>IF(ISLOGICAL(D8333),"",E8333-E8332)</f>
        <v>#VALUE!</v>
      </c>
      <c r="M8333" s="14"/>
    </row>
    <row r="8334" spans="1:25" x14ac:dyDescent="0.55000000000000004">
      <c r="A8334" s="32" t="e">
        <f>IF(Weighting!$P$6&gt;0,B8334,"")</f>
        <v>#NUM!</v>
      </c>
      <c r="B8334" t="e">
        <f>Weighting!$C$6</f>
        <v>#DIV/0!</v>
      </c>
      <c r="C8334" t="e">
        <f>Weighting!$F$6</f>
        <v>#NUM!</v>
      </c>
      <c r="D8334" t="e">
        <f>IF(C8334=1,'Data Transformation'!$G$3+0.5*'Data Transformation'!$W$25,IF(C8335=1,D8335-'Data Transformation'!$W$25,FALSE))</f>
        <v>#NUM!</v>
      </c>
      <c r="E8334">
        <f t="array" ref="E8334">IF(ISLOGICAL(D8334),"",FREQUENCY(IF('Data Transformation'!$B$425:$B$8425='Bin Analysis'!$B8331,'Data Transformation'!$G$425:$G$8425),D8334))</f>
        <v>2001</v>
      </c>
      <c r="F8334">
        <f>IF(ISLOGICAL(D8334),"",E8334-E8333)</f>
        <v>0</v>
      </c>
      <c r="G8334">
        <f>Weighting!$H$6</f>
        <v>1</v>
      </c>
      <c r="H8334">
        <f t="array" ref="H8334">FREQUENCY(IF('Data Transformation'!$B$4:$B$8425=B8331,'Data Transformation'!$G$4:$G$8425),'Bin Analysis'!$B8334)</f>
        <v>2073</v>
      </c>
      <c r="I8334">
        <f>H8334-H8333</f>
        <v>2073</v>
      </c>
      <c r="J8334">
        <f>IF(I8334=0,0,1)</f>
        <v>1</v>
      </c>
      <c r="K8334" t="e">
        <f>J8334*Weighting!$W$6</f>
        <v>#NUM!</v>
      </c>
      <c r="M8334" s="14"/>
    </row>
    <row r="8335" spans="1:25" x14ac:dyDescent="0.55000000000000004">
      <c r="A8335" s="32" t="str">
        <f>IF(Weighting!$P$7&gt;0,B8335,"")</f>
        <v/>
      </c>
      <c r="B8335" t="e">
        <f>Weighting!$C$7</f>
        <v>#DIV/0!</v>
      </c>
      <c r="C8335" t="e">
        <f>Weighting!$F$7</f>
        <v>#NUM!</v>
      </c>
      <c r="D8335" t="e">
        <f>IF(C8335=1,'Data Transformation'!$G$3+0.5*'Data Transformation'!$W$25,IF(C8336=1,D8336-'Data Transformation'!$W$25,FALSE))</f>
        <v>#NUM!</v>
      </c>
      <c r="E8335">
        <f t="array" ref="E8335">IF(ISLOGICAL(D8335),"",FREQUENCY(IF('Data Transformation'!$B$425:$B$8425='Bin Analysis'!$B8331,'Data Transformation'!$G$425:$G$8425),D8335))</f>
        <v>2001</v>
      </c>
      <c r="F8335">
        <f t="shared" ref="F8335:F8353" si="1041">IF(ISLOGICAL(D8335),"",E8335-E8334)</f>
        <v>0</v>
      </c>
      <c r="G8335">
        <f>Weighting!$H$7</f>
        <v>0</v>
      </c>
      <c r="H8335">
        <f t="array" ref="H8335">FREQUENCY(IF('Data Transformation'!$B$4:$B$8425=B8331,'Data Transformation'!$G$4:$G$8425),'Bin Analysis'!$B8335)</f>
        <v>2073</v>
      </c>
      <c r="I8335">
        <f t="shared" ref="I8335:I8353" si="1042">H8335-H8334</f>
        <v>0</v>
      </c>
      <c r="J8335">
        <f>IF(I8335=0,0,1)</f>
        <v>0</v>
      </c>
      <c r="K8335">
        <f>J8335*Weighting!$W$7</f>
        <v>0</v>
      </c>
      <c r="M8335" s="14"/>
    </row>
    <row r="8336" spans="1:25" x14ac:dyDescent="0.55000000000000004">
      <c r="A8336" s="32" t="str">
        <f>IF(Weighting!$P$8&gt;0,B8336,"")</f>
        <v/>
      </c>
      <c r="B8336" t="e">
        <f>Weighting!$C$8</f>
        <v>#DIV/0!</v>
      </c>
      <c r="C8336" t="e">
        <f>Weighting!$F$8</f>
        <v>#NUM!</v>
      </c>
      <c r="D8336" t="e">
        <f>IF(C8336=1,'Data Transformation'!$G$3+0.5*'Data Transformation'!$W$25,IF(C8337=1,D8337-'Data Transformation'!$W$25,FALSE))</f>
        <v>#NUM!</v>
      </c>
      <c r="E8336">
        <f t="array" ref="E8336">IF(ISLOGICAL(D8336),"",FREQUENCY(IF('Data Transformation'!$B$425:$B$8425='Bin Analysis'!$B8331,'Data Transformation'!$G$425:$G$8425),D8336))</f>
        <v>2001</v>
      </c>
      <c r="F8336">
        <f t="shared" si="1041"/>
        <v>0</v>
      </c>
      <c r="G8336">
        <f>Weighting!$H$8</f>
        <v>0</v>
      </c>
      <c r="H8336">
        <f t="array" ref="H8336">FREQUENCY(IF('Data Transformation'!$B$4:$B$8425=B8331,'Data Transformation'!$G$4:$G$8425),'Bin Analysis'!$B8336)</f>
        <v>2073</v>
      </c>
      <c r="I8336">
        <f t="shared" si="1042"/>
        <v>0</v>
      </c>
      <c r="J8336">
        <f t="shared" ref="J8336:J8353" si="1043">IF(I8336=0,0,1)</f>
        <v>0</v>
      </c>
      <c r="K8336">
        <f>J8336*Weighting!$W$8</f>
        <v>0</v>
      </c>
      <c r="M8336" s="14"/>
    </row>
    <row r="8337" spans="1:13" x14ac:dyDescent="0.55000000000000004">
      <c r="A8337" s="32" t="str">
        <f>IF(Weighting!$P$9&gt;0,B8337,"")</f>
        <v/>
      </c>
      <c r="B8337" s="50" t="e">
        <f>Weighting!$C$9</f>
        <v>#DIV/0!</v>
      </c>
      <c r="C8337" t="e">
        <f>Weighting!$F$9</f>
        <v>#NUM!</v>
      </c>
      <c r="D8337" t="e">
        <f>IF(C8337=1,'Data Transformation'!$G$3+0.5*'Data Transformation'!$W$25,IF(C8338=1,D8338-'Data Transformation'!$W$25,FALSE))</f>
        <v>#NUM!</v>
      </c>
      <c r="E8337">
        <f t="array" ref="E8337">IF(ISLOGICAL(D8337),"",FREQUENCY(IF('Data Transformation'!$B$425:$B$8425='Bin Analysis'!$B8331,'Data Transformation'!$G$425:$G$8425),D8337))</f>
        <v>2001</v>
      </c>
      <c r="F8337">
        <f t="shared" si="1041"/>
        <v>0</v>
      </c>
      <c r="G8337">
        <f>Weighting!$H$9</f>
        <v>0</v>
      </c>
      <c r="H8337">
        <f t="array" ref="H8337">FREQUENCY(IF('Data Transformation'!$B$4:$B$8425=B8331,'Data Transformation'!$G$4:$G$8425),'Bin Analysis'!$B8337)</f>
        <v>2073</v>
      </c>
      <c r="I8337">
        <f t="shared" si="1042"/>
        <v>0</v>
      </c>
      <c r="J8337">
        <f t="shared" si="1043"/>
        <v>0</v>
      </c>
      <c r="K8337">
        <f>J8337*Weighting!$W$9</f>
        <v>0</v>
      </c>
      <c r="M8337" s="14"/>
    </row>
    <row r="8338" spans="1:13" x14ac:dyDescent="0.55000000000000004">
      <c r="A8338" s="32" t="str">
        <f>IF(Weighting!$P$10&gt;0,B8338,"")</f>
        <v/>
      </c>
      <c r="B8338" t="e">
        <f>Weighting!$C$10</f>
        <v>#DIV/0!</v>
      </c>
      <c r="C8338" t="e">
        <f>Weighting!$F$10</f>
        <v>#NUM!</v>
      </c>
      <c r="D8338" t="e">
        <f>IF(C8338=1,'Data Transformation'!$G$3+0.5*'Data Transformation'!$W$25,IF(C8339=1,D8339-'Data Transformation'!$W$25,FALSE))</f>
        <v>#NUM!</v>
      </c>
      <c r="E8338">
        <f t="array" ref="E8338">IF(ISLOGICAL(D8338),"",FREQUENCY(IF('Data Transformation'!$B$425:$B$8425='Bin Analysis'!$B8331,'Data Transformation'!$G$425:$G$8425),D8338))</f>
        <v>2001</v>
      </c>
      <c r="F8338">
        <f t="shared" si="1041"/>
        <v>0</v>
      </c>
      <c r="G8338">
        <f>Weighting!$H$10</f>
        <v>0</v>
      </c>
      <c r="H8338">
        <f t="array" ref="H8338">FREQUENCY(IF('Data Transformation'!$B$4:$B$8425=B8331,'Data Transformation'!$G$4:$G$8425),'Bin Analysis'!$B8338)</f>
        <v>2073</v>
      </c>
      <c r="I8338">
        <f t="shared" si="1042"/>
        <v>0</v>
      </c>
      <c r="J8338">
        <f t="shared" si="1043"/>
        <v>0</v>
      </c>
      <c r="K8338">
        <f>J8338*Weighting!$W$10</f>
        <v>0</v>
      </c>
      <c r="M8338" s="14"/>
    </row>
    <row r="8339" spans="1:13" x14ac:dyDescent="0.55000000000000004">
      <c r="A8339" s="32" t="str">
        <f>IF(Weighting!$P$11&gt;0,B8339,"")</f>
        <v/>
      </c>
      <c r="B8339" t="e">
        <f>Weighting!$C$11</f>
        <v>#DIV/0!</v>
      </c>
      <c r="C8339" t="e">
        <f>Weighting!$F$11</f>
        <v>#NUM!</v>
      </c>
      <c r="D8339" t="e">
        <f>IF(C8339=1,'Data Transformation'!$G$3+0.5*'Data Transformation'!$W$25,IF(C8340=1,D8340-'Data Transformation'!$W$25,FALSE))</f>
        <v>#NUM!</v>
      </c>
      <c r="E8339">
        <f t="array" ref="E8339">IF(ISLOGICAL(D8339),"",FREQUENCY(IF('Data Transformation'!$B$425:$B$8425='Bin Analysis'!$B8331,'Data Transformation'!$G$425:$G$8425),D8339))</f>
        <v>2001</v>
      </c>
      <c r="F8339">
        <f t="shared" si="1041"/>
        <v>0</v>
      </c>
      <c r="G8339">
        <f>Weighting!$H$11</f>
        <v>0</v>
      </c>
      <c r="H8339">
        <f t="array" ref="H8339">FREQUENCY(IF('Data Transformation'!$B$4:$B$8425=B8331,'Data Transformation'!$G$4:$G$8425),'Bin Analysis'!$B8339)</f>
        <v>2073</v>
      </c>
      <c r="I8339">
        <f t="shared" si="1042"/>
        <v>0</v>
      </c>
      <c r="J8339">
        <f t="shared" si="1043"/>
        <v>0</v>
      </c>
      <c r="K8339">
        <f>J8339*Weighting!$W$11</f>
        <v>0</v>
      </c>
      <c r="M8339" s="14"/>
    </row>
    <row r="8340" spans="1:13" x14ac:dyDescent="0.55000000000000004">
      <c r="A8340" s="32" t="str">
        <f>IF(Weighting!$P$12&gt;0,B8340,"")</f>
        <v/>
      </c>
      <c r="B8340" t="e">
        <f>Weighting!$C$12</f>
        <v>#DIV/0!</v>
      </c>
      <c r="C8340" t="e">
        <f>Weighting!$F$12</f>
        <v>#NUM!</v>
      </c>
      <c r="D8340" t="e">
        <f>IF(C8340=1,'Data Transformation'!$G$3+0.5*'Data Transformation'!$W$25,IF(C8341=1,D8341-'Data Transformation'!$W$25,FALSE))</f>
        <v>#NUM!</v>
      </c>
      <c r="E8340">
        <f t="array" ref="E8340">IF(ISLOGICAL(D8340),"",FREQUENCY(IF('Data Transformation'!$B$425:$B$8425='Bin Analysis'!$B8331,'Data Transformation'!$G$425:$G$8425),D8340))</f>
        <v>2001</v>
      </c>
      <c r="F8340">
        <f t="shared" si="1041"/>
        <v>0</v>
      </c>
      <c r="G8340">
        <f>Weighting!$H$12</f>
        <v>0</v>
      </c>
      <c r="H8340">
        <f t="array" ref="H8340">FREQUENCY(IF('Data Transformation'!$B$4:$B$8425=B8331,'Data Transformation'!$G$4:$G$8425),'Bin Analysis'!$B8340)</f>
        <v>2073</v>
      </c>
      <c r="I8340">
        <f t="shared" si="1042"/>
        <v>0</v>
      </c>
      <c r="J8340">
        <f t="shared" si="1043"/>
        <v>0</v>
      </c>
      <c r="K8340">
        <f>J8340*Weighting!$W$12</f>
        <v>0</v>
      </c>
      <c r="M8340" s="14"/>
    </row>
    <row r="8341" spans="1:13" x14ac:dyDescent="0.55000000000000004">
      <c r="A8341" s="32" t="str">
        <f>IF(Weighting!$P$13&gt;0,B8341,"")</f>
        <v/>
      </c>
      <c r="B8341" t="e">
        <f>Weighting!$C$13</f>
        <v>#DIV/0!</v>
      </c>
      <c r="C8341" t="e">
        <f>Weighting!$F$13</f>
        <v>#NUM!</v>
      </c>
      <c r="D8341" t="e">
        <f>IF(C8341=1,'Data Transformation'!$G$3+0.5*'Data Transformation'!$W$25,IF(C8342=1,D8342-'Data Transformation'!$W$25,FALSE))</f>
        <v>#NUM!</v>
      </c>
      <c r="E8341">
        <f t="array" ref="E8341">IF(ISLOGICAL(D8341),"",FREQUENCY(IF('Data Transformation'!$B$425:$B$8425='Bin Analysis'!$B8331,'Data Transformation'!$G$425:$G$8425),D8341))</f>
        <v>2001</v>
      </c>
      <c r="F8341">
        <f t="shared" si="1041"/>
        <v>0</v>
      </c>
      <c r="G8341">
        <f>Weighting!$H$13</f>
        <v>0</v>
      </c>
      <c r="H8341">
        <f t="array" ref="H8341">FREQUENCY(IF('Data Transformation'!$B$4:$B$8425=B8331,'Data Transformation'!$G$4:$G$8425),'Bin Analysis'!$B8341)</f>
        <v>2073</v>
      </c>
      <c r="I8341">
        <f t="shared" si="1042"/>
        <v>0</v>
      </c>
      <c r="J8341">
        <f t="shared" si="1043"/>
        <v>0</v>
      </c>
      <c r="K8341">
        <f>J8341*Weighting!$W$13</f>
        <v>0</v>
      </c>
      <c r="M8341" s="14"/>
    </row>
    <row r="8342" spans="1:13" x14ac:dyDescent="0.55000000000000004">
      <c r="A8342" s="32" t="str">
        <f>IF(Weighting!$P$14&gt;0,B8342,"")</f>
        <v/>
      </c>
      <c r="B8342" t="e">
        <f>Weighting!$C$14</f>
        <v>#DIV/0!</v>
      </c>
      <c r="C8342" t="e">
        <f>Weighting!$F$14</f>
        <v>#NUM!</v>
      </c>
      <c r="D8342" t="e">
        <f>IF(C8342=1,'Data Transformation'!$G$3+0.5*'Data Transformation'!$W$25,IF(C8343=1,D8343-'Data Transformation'!$W$25,FALSE))</f>
        <v>#NUM!</v>
      </c>
      <c r="E8342">
        <f t="array" ref="E8342">IF(ISLOGICAL(D8342),"",FREQUENCY(IF('Data Transformation'!$B$425:$B$8425='Bin Analysis'!$B8331,'Data Transformation'!$G$425:$G$8425),D8342))</f>
        <v>2001</v>
      </c>
      <c r="F8342">
        <f t="shared" si="1041"/>
        <v>0</v>
      </c>
      <c r="G8342">
        <f>Weighting!$H$14</f>
        <v>0</v>
      </c>
      <c r="H8342">
        <f t="array" ref="H8342">FREQUENCY(IF('Data Transformation'!$B$4:$B$8425=B8331,'Data Transformation'!$G$4:$G$8425),'Bin Analysis'!$B8342)</f>
        <v>2073</v>
      </c>
      <c r="I8342">
        <f t="shared" si="1042"/>
        <v>0</v>
      </c>
      <c r="J8342">
        <f t="shared" si="1043"/>
        <v>0</v>
      </c>
      <c r="K8342">
        <f>J8342*Weighting!$W$14</f>
        <v>0</v>
      </c>
      <c r="M8342" s="14"/>
    </row>
    <row r="8343" spans="1:13" x14ac:dyDescent="0.55000000000000004">
      <c r="A8343" s="32" t="str">
        <f>IF(Weighting!$P$15&gt;0,B8343,"")</f>
        <v/>
      </c>
      <c r="B8343" t="e">
        <f>Weighting!$C$15</f>
        <v>#DIV/0!</v>
      </c>
      <c r="C8343" t="e">
        <f>Weighting!$F$15</f>
        <v>#NUM!</v>
      </c>
      <c r="D8343" t="e">
        <f>IF(C8343=1,'Data Transformation'!$G$3+0.5*'Data Transformation'!$W$25,IF(C8344=1,D8344-'Data Transformation'!$W$25,FALSE))</f>
        <v>#NUM!</v>
      </c>
      <c r="E8343">
        <f t="array" ref="E8343">IF(ISLOGICAL(D8343),"",FREQUENCY(IF('Data Transformation'!$B$425:$B$8425='Bin Analysis'!$B8331,'Data Transformation'!$G$425:$G$8425),D8343))</f>
        <v>2001</v>
      </c>
      <c r="F8343">
        <f t="shared" si="1041"/>
        <v>0</v>
      </c>
      <c r="G8343">
        <f>Weighting!$H$15</f>
        <v>0</v>
      </c>
      <c r="H8343">
        <f t="array" ref="H8343">FREQUENCY(IF('Data Transformation'!$B$4:$B$8425=B8331,'Data Transformation'!$G$4:$G$8425),'Bin Analysis'!$B8343)</f>
        <v>2073</v>
      </c>
      <c r="I8343">
        <f t="shared" si="1042"/>
        <v>0</v>
      </c>
      <c r="J8343">
        <f t="shared" si="1043"/>
        <v>0</v>
      </c>
      <c r="K8343">
        <f>J8343*Weighting!$W$15</f>
        <v>0</v>
      </c>
      <c r="M8343" s="14"/>
    </row>
    <row r="8344" spans="1:13" x14ac:dyDescent="0.55000000000000004">
      <c r="A8344" s="32" t="str">
        <f>IF(Weighting!$P$16&gt;0,B8344,"")</f>
        <v/>
      </c>
      <c r="B8344" t="e">
        <f>Weighting!$C$16</f>
        <v>#DIV/0!</v>
      </c>
      <c r="C8344" t="e">
        <f>Weighting!$F$16</f>
        <v>#NUM!</v>
      </c>
      <c r="D8344" t="e">
        <f>IF(C8344=1,'Data Transformation'!$G$3+0.5*'Data Transformation'!$W$25,IF(C8345=1,D8345-'Data Transformation'!$W$25,FALSE))</f>
        <v>#NUM!</v>
      </c>
      <c r="E8344">
        <f t="array" ref="E8344">IF(ISLOGICAL(D8344),"",FREQUENCY(IF('Data Transformation'!$B$425:$B$8425='Bin Analysis'!$B8331,'Data Transformation'!$G$425:$G$8425),D8344))</f>
        <v>2001</v>
      </c>
      <c r="F8344">
        <f t="shared" si="1041"/>
        <v>0</v>
      </c>
      <c r="G8344">
        <f>Weighting!$H$16</f>
        <v>0</v>
      </c>
      <c r="H8344">
        <f t="array" ref="H8344">FREQUENCY(IF('Data Transformation'!$B$4:$B$8425=B8331,'Data Transformation'!$G$4:$G$8425),'Bin Analysis'!$B8344)</f>
        <v>2073</v>
      </c>
      <c r="I8344">
        <f t="shared" si="1042"/>
        <v>0</v>
      </c>
      <c r="J8344">
        <f t="shared" si="1043"/>
        <v>0</v>
      </c>
      <c r="K8344">
        <f>J8344*Weighting!$W$16</f>
        <v>0</v>
      </c>
      <c r="M8344" s="14"/>
    </row>
    <row r="8345" spans="1:13" x14ac:dyDescent="0.55000000000000004">
      <c r="A8345" s="32" t="str">
        <f>IF(Weighting!$P$17&gt;0,B8345,"")</f>
        <v/>
      </c>
      <c r="B8345" t="e">
        <f>Weighting!$C$17</f>
        <v>#DIV/0!</v>
      </c>
      <c r="C8345" t="e">
        <f>Weighting!$F$17</f>
        <v>#NUM!</v>
      </c>
      <c r="D8345" t="e">
        <f>IF(C8345=1,'Data Transformation'!$G$3+0.5*'Data Transformation'!$W$25,IF(C8346=1,D8346-'Data Transformation'!$W$25,FALSE))</f>
        <v>#NUM!</v>
      </c>
      <c r="E8345">
        <f t="array" ref="E8345">IF(ISLOGICAL(D8345),"",FREQUENCY(IF('Data Transformation'!$B$425:$B$8425='Bin Analysis'!$B8331,'Data Transformation'!$G$425:$G$8425),D8345))</f>
        <v>2001</v>
      </c>
      <c r="F8345">
        <f t="shared" si="1041"/>
        <v>0</v>
      </c>
      <c r="G8345">
        <f>Weighting!$H$17</f>
        <v>0</v>
      </c>
      <c r="H8345">
        <f t="array" ref="H8345">FREQUENCY(IF('Data Transformation'!$B$4:$B$8425=B8331,'Data Transformation'!$G$4:$G$8425),'Bin Analysis'!$B8345)</f>
        <v>2073</v>
      </c>
      <c r="I8345">
        <f t="shared" si="1042"/>
        <v>0</v>
      </c>
      <c r="J8345">
        <f t="shared" si="1043"/>
        <v>0</v>
      </c>
      <c r="K8345">
        <f>J8345*Weighting!$W$17</f>
        <v>0</v>
      </c>
      <c r="M8345" s="14"/>
    </row>
    <row r="8346" spans="1:13" x14ac:dyDescent="0.55000000000000004">
      <c r="A8346" s="32" t="str">
        <f>IF(Weighting!$P$18&gt;0,B8346,"")</f>
        <v/>
      </c>
      <c r="B8346" t="e">
        <f>Weighting!$C$18</f>
        <v>#DIV/0!</v>
      </c>
      <c r="C8346" t="e">
        <f>Weighting!$F$18</f>
        <v>#NUM!</v>
      </c>
      <c r="D8346" t="e">
        <f>IF(C8346=1,'Data Transformation'!$G$3+0.5*'Data Transformation'!$W$25,IF(C8347=1,D8347-'Data Transformation'!$W$25,FALSE))</f>
        <v>#NUM!</v>
      </c>
      <c r="E8346">
        <f t="array" ref="E8346">IF(ISLOGICAL(D8346),"",FREQUENCY(IF('Data Transformation'!$B$425:$B$8425='Bin Analysis'!$B8331,'Data Transformation'!$G$425:$G$8425),D8346))</f>
        <v>2001</v>
      </c>
      <c r="F8346">
        <f t="shared" si="1041"/>
        <v>0</v>
      </c>
      <c r="G8346">
        <f>Weighting!$H$18</f>
        <v>0</v>
      </c>
      <c r="H8346">
        <f t="array" ref="H8346">FREQUENCY(IF('Data Transformation'!$B$4:$B$8425=B8331,'Data Transformation'!$G$4:$G$8425),'Bin Analysis'!$B8346)</f>
        <v>2073</v>
      </c>
      <c r="I8346">
        <f t="shared" si="1042"/>
        <v>0</v>
      </c>
      <c r="J8346">
        <f t="shared" si="1043"/>
        <v>0</v>
      </c>
      <c r="K8346">
        <f>J8346*Weighting!$W$18</f>
        <v>0</v>
      </c>
      <c r="M8346" s="14"/>
    </row>
    <row r="8347" spans="1:13" x14ac:dyDescent="0.55000000000000004">
      <c r="A8347" s="32" t="str">
        <f>IF(Weighting!$P$19&gt;0,B8347,"")</f>
        <v/>
      </c>
      <c r="B8347" t="e">
        <f>Weighting!$C$19</f>
        <v>#DIV/0!</v>
      </c>
      <c r="C8347" t="e">
        <f>Weighting!$F$19</f>
        <v>#NUM!</v>
      </c>
      <c r="D8347" t="e">
        <f>IF(C8347=1,'Data Transformation'!$G$3+0.5*'Data Transformation'!$W$25,IF(C8348=1,D8348-'Data Transformation'!$W$25,FALSE))</f>
        <v>#NUM!</v>
      </c>
      <c r="E8347">
        <f t="array" ref="E8347">IF(ISLOGICAL(D8347),"",FREQUENCY(IF('Data Transformation'!$B$425:$B$8425='Bin Analysis'!$B8331,'Data Transformation'!$G$425:$G$8425),D8347))</f>
        <v>2001</v>
      </c>
      <c r="F8347">
        <f t="shared" si="1041"/>
        <v>0</v>
      </c>
      <c r="G8347">
        <f>Weighting!$H$19</f>
        <v>0</v>
      </c>
      <c r="H8347">
        <f t="array" ref="H8347">FREQUENCY(IF('Data Transformation'!$B$4:$B$8425=B8331,'Data Transformation'!$G$4:$G$8425),'Bin Analysis'!$B8347)</f>
        <v>2073</v>
      </c>
      <c r="I8347">
        <f t="shared" si="1042"/>
        <v>0</v>
      </c>
      <c r="J8347">
        <f t="shared" si="1043"/>
        <v>0</v>
      </c>
      <c r="K8347">
        <f>J8347*Weighting!$W$19</f>
        <v>0</v>
      </c>
      <c r="M8347" s="14"/>
    </row>
    <row r="8348" spans="1:13" x14ac:dyDescent="0.55000000000000004">
      <c r="A8348" s="32" t="str">
        <f>IF(Weighting!$P$20&gt;0,B8348,"")</f>
        <v/>
      </c>
      <c r="B8348" t="e">
        <f>Weighting!$C$20</f>
        <v>#DIV/0!</v>
      </c>
      <c r="C8348" t="e">
        <f>Weighting!$F$20</f>
        <v>#NUM!</v>
      </c>
      <c r="D8348" t="e">
        <f>IF(C8348=1,'Data Transformation'!$G$3+0.5*'Data Transformation'!$W$25,IF(C8349=1,D8349-'Data Transformation'!$W$25,FALSE))</f>
        <v>#NUM!</v>
      </c>
      <c r="E8348">
        <f t="array" ref="E8348">IF(ISLOGICAL(D8348),"",FREQUENCY(IF('Data Transformation'!$B$425:$B$8425='Bin Analysis'!$B8331,'Data Transformation'!$G$425:$G$8425),D8348))</f>
        <v>2001</v>
      </c>
      <c r="F8348">
        <f t="shared" si="1041"/>
        <v>0</v>
      </c>
      <c r="G8348">
        <f>Weighting!$H$20</f>
        <v>0</v>
      </c>
      <c r="H8348">
        <f t="array" ref="H8348">FREQUENCY(IF('Data Transformation'!$B$4:$B$8425=B8331,'Data Transformation'!$G$4:$G$8425),'Bin Analysis'!$B8348)</f>
        <v>2073</v>
      </c>
      <c r="I8348">
        <f t="shared" si="1042"/>
        <v>0</v>
      </c>
      <c r="J8348">
        <f t="shared" si="1043"/>
        <v>0</v>
      </c>
      <c r="K8348">
        <f>J8348*Weighting!$W$20</f>
        <v>0</v>
      </c>
      <c r="M8348" s="14"/>
    </row>
    <row r="8349" spans="1:13" x14ac:dyDescent="0.55000000000000004">
      <c r="A8349" s="32" t="str">
        <f>IF(Weighting!$P$21&gt;0,B8349,"")</f>
        <v/>
      </c>
      <c r="B8349" t="e">
        <f>Weighting!$C$21</f>
        <v>#DIV/0!</v>
      </c>
      <c r="C8349" t="e">
        <f>Weighting!$F$21</f>
        <v>#NUM!</v>
      </c>
      <c r="D8349" t="e">
        <f>IF(C8349=1,'Data Transformation'!$G$3+0.5*'Data Transformation'!$W$25,IF(C8350=1,D8350-'Data Transformation'!$W$25,FALSE))</f>
        <v>#NUM!</v>
      </c>
      <c r="E8349">
        <f t="array" ref="E8349">IF(ISLOGICAL(D8349),"",FREQUENCY(IF('Data Transformation'!$B$425:$B$8425='Bin Analysis'!$B8331,'Data Transformation'!$G$425:$G$8425),D8349))</f>
        <v>2001</v>
      </c>
      <c r="F8349">
        <f t="shared" si="1041"/>
        <v>0</v>
      </c>
      <c r="G8349">
        <f>Weighting!$H$21</f>
        <v>0</v>
      </c>
      <c r="H8349">
        <f t="array" ref="H8349">FREQUENCY(IF('Data Transformation'!$B$4:$B$8425=B8331,'Data Transformation'!$G$4:$G$8425),'Bin Analysis'!$B8349)</f>
        <v>2073</v>
      </c>
      <c r="I8349">
        <f t="shared" si="1042"/>
        <v>0</v>
      </c>
      <c r="J8349">
        <f t="shared" si="1043"/>
        <v>0</v>
      </c>
      <c r="K8349">
        <f>J8349*Weighting!$W$21</f>
        <v>0</v>
      </c>
      <c r="M8349" s="14"/>
    </row>
    <row r="8350" spans="1:13" x14ac:dyDescent="0.55000000000000004">
      <c r="A8350" s="32" t="str">
        <f>IF(Weighting!$P$22&gt;0,B8350,"")</f>
        <v/>
      </c>
      <c r="B8350" t="e">
        <f>Weighting!$C$22</f>
        <v>#DIV/0!</v>
      </c>
      <c r="C8350" t="e">
        <f>Weighting!$F$22</f>
        <v>#NUM!</v>
      </c>
      <c r="D8350" t="e">
        <f>IF(C8350=1,'Data Transformation'!$G$3+0.5*'Data Transformation'!$W$25,IF(C8351=1,D8351-'Data Transformation'!$W$25,FALSE))</f>
        <v>#NUM!</v>
      </c>
      <c r="E8350">
        <f t="array" ref="E8350">IF(ISLOGICAL(D8350),"",FREQUENCY(IF('Data Transformation'!$B$425:$B$8425='Bin Analysis'!$B8331,'Data Transformation'!$G$425:$G$8425),D8350))</f>
        <v>2001</v>
      </c>
      <c r="F8350">
        <f t="shared" si="1041"/>
        <v>0</v>
      </c>
      <c r="G8350">
        <f>Weighting!$H$22</f>
        <v>0</v>
      </c>
      <c r="H8350">
        <f t="array" ref="H8350">FREQUENCY(IF('Data Transformation'!$B$4:$B$8425=B8331,'Data Transformation'!$G$4:$G$8425),'Bin Analysis'!$B8350)</f>
        <v>2073</v>
      </c>
      <c r="I8350">
        <f t="shared" si="1042"/>
        <v>0</v>
      </c>
      <c r="J8350">
        <f t="shared" si="1043"/>
        <v>0</v>
      </c>
      <c r="K8350">
        <f>J8350*Weighting!$W$22</f>
        <v>0</v>
      </c>
      <c r="M8350" s="14"/>
    </row>
    <row r="8351" spans="1:13" x14ac:dyDescent="0.55000000000000004">
      <c r="A8351" s="32" t="str">
        <f>IF(Weighting!$P$23&gt;0,B8351,"")</f>
        <v/>
      </c>
      <c r="B8351" t="e">
        <f>Weighting!$C$23</f>
        <v>#DIV/0!</v>
      </c>
      <c r="C8351" t="e">
        <f>Weighting!$F$23</f>
        <v>#NUM!</v>
      </c>
      <c r="D8351" t="e">
        <f>IF(C8351=1,'Data Transformation'!$G$3+0.5*'Data Transformation'!$W$25,IF(C8352=1,D8352-'Data Transformation'!$W$25,FALSE))</f>
        <v>#NUM!</v>
      </c>
      <c r="E8351">
        <f t="array" ref="E8351">IF(ISLOGICAL(D8351),"",FREQUENCY(IF('Data Transformation'!$B$425:$B$8425='Bin Analysis'!$B8331,'Data Transformation'!$G$425:$G$8425),D8351))</f>
        <v>2001</v>
      </c>
      <c r="F8351">
        <f t="shared" si="1041"/>
        <v>0</v>
      </c>
      <c r="G8351">
        <f>Weighting!$H$23</f>
        <v>0</v>
      </c>
      <c r="H8351">
        <f t="array" ref="H8351">FREQUENCY(IF('Data Transformation'!$B$4:$B$8425=B8331,'Data Transformation'!$G$4:$G$8425),'Bin Analysis'!$B8351)</f>
        <v>2073</v>
      </c>
      <c r="I8351">
        <f t="shared" si="1042"/>
        <v>0</v>
      </c>
      <c r="J8351">
        <f t="shared" si="1043"/>
        <v>0</v>
      </c>
      <c r="K8351">
        <f>J8351*Weighting!$W$23</f>
        <v>0</v>
      </c>
      <c r="M8351" s="14"/>
    </row>
    <row r="8352" spans="1:13" x14ac:dyDescent="0.55000000000000004">
      <c r="A8352" s="32" t="str">
        <f>IF(Weighting!$P$24&gt;0,B8352,"")</f>
        <v/>
      </c>
      <c r="B8352" t="e">
        <f>Weighting!$C$24</f>
        <v>#DIV/0!</v>
      </c>
      <c r="C8352" t="e">
        <f>Weighting!$F$24</f>
        <v>#NUM!</v>
      </c>
      <c r="D8352" t="e">
        <f>IF(C8352=1,'Data Transformation'!$G$3+0.5*'Data Transformation'!$W$25,IF(C8353=1,D8353-'Data Transformation'!$W$25,FALSE))</f>
        <v>#NUM!</v>
      </c>
      <c r="E8352">
        <f t="array" ref="E8352">IF(ISLOGICAL(D8352),"",FREQUENCY(IF('Data Transformation'!$B$425:$B$8425='Bin Analysis'!$B8331,'Data Transformation'!$G$425:$G$8425),D8352))</f>
        <v>2001</v>
      </c>
      <c r="F8352">
        <f t="shared" si="1041"/>
        <v>0</v>
      </c>
      <c r="G8352">
        <f>Weighting!$H$24</f>
        <v>0</v>
      </c>
      <c r="H8352">
        <f t="array" ref="H8352">FREQUENCY(IF('Data Transformation'!$B$4:$B$8425=B8331,'Data Transformation'!$G$4:$G$8425),'Bin Analysis'!$B8352)</f>
        <v>2073</v>
      </c>
      <c r="I8352">
        <f t="shared" si="1042"/>
        <v>0</v>
      </c>
      <c r="J8352">
        <f t="shared" si="1043"/>
        <v>0</v>
      </c>
      <c r="K8352">
        <f>J8352*Weighting!$W$24</f>
        <v>0</v>
      </c>
      <c r="M8352" s="14"/>
    </row>
    <row r="8353" spans="1:25" x14ac:dyDescent="0.55000000000000004">
      <c r="A8353" s="32" t="str">
        <f>IF(Weighting!$P$25&gt;0,B8353,"")</f>
        <v/>
      </c>
      <c r="B8353" t="e">
        <f>Weighting!$C$25</f>
        <v>#DIV/0!</v>
      </c>
      <c r="C8353" t="e">
        <f>Weighting!$F$25</f>
        <v>#NUM!</v>
      </c>
      <c r="D8353" t="e">
        <f>IF(C8353=1,'Data Transformation'!$G$3+0.5*'Data Transformation'!$W$25,IF(C8354=1,D8354-'Data Transformation'!$W$25,FALSE))</f>
        <v>#NUM!</v>
      </c>
      <c r="E8353">
        <f t="array" ref="E8353">IF(ISLOGICAL(D8353),"",FREQUENCY(IF('Data Transformation'!$B$425:$B$8425='Bin Analysis'!$B8331,'Data Transformation'!$G$425:$G$8425),D8353))</f>
        <v>2001</v>
      </c>
      <c r="F8353">
        <f t="shared" si="1041"/>
        <v>0</v>
      </c>
      <c r="G8353">
        <f>Weighting!$H$25</f>
        <v>0</v>
      </c>
      <c r="H8353">
        <f t="array" ref="H8353">FREQUENCY(IF('Data Transformation'!$B$4:$B$8425=B8331,'Data Transformation'!$G$4:$G$8425),'Bin Analysis'!$B8353)</f>
        <v>2073</v>
      </c>
      <c r="I8353">
        <f t="shared" si="1042"/>
        <v>0</v>
      </c>
      <c r="J8353">
        <f t="shared" si="1043"/>
        <v>0</v>
      </c>
      <c r="K8353">
        <f>J8353*Weighting!$W$25</f>
        <v>0</v>
      </c>
      <c r="M8353" s="14"/>
    </row>
    <row r="8354" spans="1:25" x14ac:dyDescent="0.55000000000000004">
      <c r="O8354"/>
      <c r="P8354"/>
      <c r="Q8354"/>
      <c r="R8354"/>
    </row>
    <row r="8355" spans="1:25" ht="23.35" x14ac:dyDescent="0.8">
      <c r="A8355" s="21" t="s">
        <v>0</v>
      </c>
      <c r="B8355" s="21" t="str">
        <f>IFERROR(VLOOKUP(C8355,'Data Transformation'!$L$6:$M$426,2,FALSE),"")</f>
        <v/>
      </c>
      <c r="C8355" s="21">
        <f>C8331+1</f>
        <v>348</v>
      </c>
      <c r="D8355" s="21"/>
      <c r="E8355" s="21"/>
      <c r="F8355" s="21"/>
      <c r="G8355" s="21"/>
      <c r="H8355" s="22"/>
      <c r="I8355" s="22"/>
      <c r="J8355" s="22"/>
      <c r="K8355" s="21"/>
      <c r="L8355" s="21" t="str">
        <f>B8355</f>
        <v/>
      </c>
      <c r="M8355" s="23" t="e">
        <f>INDEX('Data Transformation'!$O$4:$O$424,MATCH($B8355,'Data Transformation'!$M$4:$M$424,0),MATCH($M$2,'Data Transformation'!$O$3,0))</f>
        <v>#N/A</v>
      </c>
      <c r="N8355" s="27" t="e">
        <f>IF('Input and Summary Results'!$J$16="minimum",'Bin Analysis'!X8356/(M8355-1),'Bin Analysis'!Y8355/('Bin Analysis'!M8355-1))</f>
        <v>#N/A</v>
      </c>
      <c r="O8355" s="27" t="e">
        <f>IF(M8355=FALSE,NA(),(VLOOKUP(1,C8358:K8377,4,FALSE))/(M8355-1))</f>
        <v>#N/A</v>
      </c>
      <c r="P8355" s="27" t="e">
        <f>IF(M8355=FALSE,NA(),SUM(J8358:J8377)/Weighting!$S$5)</f>
        <v>#N/A</v>
      </c>
      <c r="Q8355" s="27" t="e">
        <f>IF(M8355=FALSE,NA(),SUM(K8358:K8377)/Weighting!$S$6)</f>
        <v>#N/A</v>
      </c>
      <c r="R8355" s="27" t="e">
        <f>IF(M8355=FALSE,NA(),(VLOOKUP(1,G8358:K8377,3,FALSE))/(M8355-1))</f>
        <v>#N/A</v>
      </c>
      <c r="S8355" s="22" t="e">
        <f>IF(M8355=FALSE,NA(),IF(SUM(J8358:J8377)=2,"yes","no"))</f>
        <v>#N/A</v>
      </c>
      <c r="X8355" s="2" cm="2">
        <f t="array" ref="X8355:X8356">FREQUENCY(IF('Data Transformation'!$B$425:$B$6424='Bin Analysis'!L8355,'Data Transformation'!$G$425:$G$6424),'Data Transformation'!$U$11)</f>
        <v>0</v>
      </c>
      <c r="Y8355" s="2" cm="2">
        <f t="array" ref="Y8355:Y8356">FREQUENCY(IF('Data Transformation'!$B$425:$B$6424='Bin Analysis'!L8355,'Data Transformation'!$G$425:$G$6424),'Data Transformation'!$U$12)</f>
        <v>0</v>
      </c>
    </row>
    <row r="8356" spans="1:25" x14ac:dyDescent="0.55000000000000004">
      <c r="A8356" s="14" t="s">
        <v>67</v>
      </c>
      <c r="B8356" t="s">
        <v>47</v>
      </c>
      <c r="C8356" t="s">
        <v>5</v>
      </c>
      <c r="D8356" t="s">
        <v>100</v>
      </c>
      <c r="E8356" t="s">
        <v>101</v>
      </c>
      <c r="F8356" t="s">
        <v>102</v>
      </c>
      <c r="G8356" t="s">
        <v>70</v>
      </c>
      <c r="H8356" t="s">
        <v>31</v>
      </c>
      <c r="I8356" t="s">
        <v>32</v>
      </c>
      <c r="J8356" t="s">
        <v>46</v>
      </c>
      <c r="K8356" s="14" t="s">
        <v>45</v>
      </c>
      <c r="M8356" s="14"/>
      <c r="X8356" s="2">
        <v>0</v>
      </c>
      <c r="Y8356" s="2">
        <v>0</v>
      </c>
    </row>
    <row r="8357" spans="1:25" x14ac:dyDescent="0.55000000000000004">
      <c r="A8357" s="32"/>
      <c r="D8357" t="e">
        <f>IF(C8357=1,'Data Transformation'!$G$3+0.5*'Data Transformation'!$W$25,IF(C8358=1,D8358-'Data Transformation'!$W$25,FALSE))</f>
        <v>#NUM!</v>
      </c>
      <c r="E8357">
        <f t="array" ref="E8357">IF(ISLOGICAL(D8357),"",FREQUENCY(IF('Data Transformation'!$B$425:$B$8425='Bin Analysis'!$B8355,'Data Transformation'!$G$425:$G$8425),D8357))</f>
        <v>2001</v>
      </c>
      <c r="F8357" t="e">
        <f>IF(ISLOGICAL(D8357),"",E8357-E8356)</f>
        <v>#VALUE!</v>
      </c>
      <c r="M8357" s="14"/>
    </row>
    <row r="8358" spans="1:25" x14ac:dyDescent="0.55000000000000004">
      <c r="A8358" s="32" t="e">
        <f>IF(Weighting!$P$6&gt;0,B8358,"")</f>
        <v>#NUM!</v>
      </c>
      <c r="B8358" t="e">
        <f>Weighting!$C$6</f>
        <v>#DIV/0!</v>
      </c>
      <c r="C8358" t="e">
        <f>Weighting!$F$6</f>
        <v>#NUM!</v>
      </c>
      <c r="D8358" t="e">
        <f>IF(C8358=1,'Data Transformation'!$G$3+0.5*'Data Transformation'!$W$25,IF(C8359=1,D8359-'Data Transformation'!$W$25,FALSE))</f>
        <v>#NUM!</v>
      </c>
      <c r="E8358">
        <f t="array" ref="E8358">IF(ISLOGICAL(D8358),"",FREQUENCY(IF('Data Transformation'!$B$425:$B$8425='Bin Analysis'!$B8355,'Data Transformation'!$G$425:$G$8425),D8358))</f>
        <v>2001</v>
      </c>
      <c r="F8358">
        <f>IF(ISLOGICAL(D8358),"",E8358-E8357)</f>
        <v>0</v>
      </c>
      <c r="G8358">
        <f>Weighting!$H$6</f>
        <v>1</v>
      </c>
      <c r="H8358">
        <f t="array" ref="H8358">FREQUENCY(IF('Data Transformation'!$B$4:$B$8425=B8355,'Data Transformation'!$G$4:$G$8425),'Bin Analysis'!$B8358)</f>
        <v>2073</v>
      </c>
      <c r="I8358">
        <f>H8358-H8357</f>
        <v>2073</v>
      </c>
      <c r="J8358">
        <f>IF(I8358=0,0,1)</f>
        <v>1</v>
      </c>
      <c r="K8358" t="e">
        <f>J8358*Weighting!$W$6</f>
        <v>#NUM!</v>
      </c>
      <c r="M8358" s="14"/>
    </row>
    <row r="8359" spans="1:25" x14ac:dyDescent="0.55000000000000004">
      <c r="A8359" s="32" t="str">
        <f>IF(Weighting!$P$7&gt;0,B8359,"")</f>
        <v/>
      </c>
      <c r="B8359" t="e">
        <f>Weighting!$C$7</f>
        <v>#DIV/0!</v>
      </c>
      <c r="C8359" t="e">
        <f>Weighting!$F$7</f>
        <v>#NUM!</v>
      </c>
      <c r="D8359" t="e">
        <f>IF(C8359=1,'Data Transformation'!$G$3+0.5*'Data Transformation'!$W$25,IF(C8360=1,D8360-'Data Transformation'!$W$25,FALSE))</f>
        <v>#NUM!</v>
      </c>
      <c r="E8359">
        <f t="array" ref="E8359">IF(ISLOGICAL(D8359),"",FREQUENCY(IF('Data Transformation'!$B$425:$B$8425='Bin Analysis'!$B8355,'Data Transformation'!$G$425:$G$8425),D8359))</f>
        <v>2001</v>
      </c>
      <c r="F8359">
        <f t="shared" ref="F8359:F8377" si="1044">IF(ISLOGICAL(D8359),"",E8359-E8358)</f>
        <v>0</v>
      </c>
      <c r="G8359">
        <f>Weighting!$H$7</f>
        <v>0</v>
      </c>
      <c r="H8359">
        <f t="array" ref="H8359">FREQUENCY(IF('Data Transformation'!$B$4:$B$8425=B8355,'Data Transformation'!$G$4:$G$8425),'Bin Analysis'!$B8359)</f>
        <v>2073</v>
      </c>
      <c r="I8359">
        <f t="shared" ref="I8359:I8377" si="1045">H8359-H8358</f>
        <v>0</v>
      </c>
      <c r="J8359">
        <f>IF(I8359=0,0,1)</f>
        <v>0</v>
      </c>
      <c r="K8359">
        <f>J8359*Weighting!$W$7</f>
        <v>0</v>
      </c>
      <c r="M8359" s="14"/>
    </row>
    <row r="8360" spans="1:25" x14ac:dyDescent="0.55000000000000004">
      <c r="A8360" s="32" t="str">
        <f>IF(Weighting!$P$8&gt;0,B8360,"")</f>
        <v/>
      </c>
      <c r="B8360" t="e">
        <f>Weighting!$C$8</f>
        <v>#DIV/0!</v>
      </c>
      <c r="C8360" t="e">
        <f>Weighting!$F$8</f>
        <v>#NUM!</v>
      </c>
      <c r="D8360" t="e">
        <f>IF(C8360=1,'Data Transformation'!$G$3+0.5*'Data Transformation'!$W$25,IF(C8361=1,D8361-'Data Transformation'!$W$25,FALSE))</f>
        <v>#NUM!</v>
      </c>
      <c r="E8360">
        <f t="array" ref="E8360">IF(ISLOGICAL(D8360),"",FREQUENCY(IF('Data Transformation'!$B$425:$B$8425='Bin Analysis'!$B8355,'Data Transformation'!$G$425:$G$8425),D8360))</f>
        <v>2001</v>
      </c>
      <c r="F8360">
        <f t="shared" si="1044"/>
        <v>0</v>
      </c>
      <c r="G8360">
        <f>Weighting!$H$8</f>
        <v>0</v>
      </c>
      <c r="H8360">
        <f t="array" ref="H8360">FREQUENCY(IF('Data Transformation'!$B$4:$B$8425=B8355,'Data Transformation'!$G$4:$G$8425),'Bin Analysis'!$B8360)</f>
        <v>2073</v>
      </c>
      <c r="I8360">
        <f t="shared" si="1045"/>
        <v>0</v>
      </c>
      <c r="J8360">
        <f t="shared" ref="J8360:J8377" si="1046">IF(I8360=0,0,1)</f>
        <v>0</v>
      </c>
      <c r="K8360">
        <f>J8360*Weighting!$W$8</f>
        <v>0</v>
      </c>
      <c r="M8360" s="14"/>
    </row>
    <row r="8361" spans="1:25" x14ac:dyDescent="0.55000000000000004">
      <c r="A8361" s="32" t="str">
        <f>IF(Weighting!$P$9&gt;0,B8361,"")</f>
        <v/>
      </c>
      <c r="B8361" s="50" t="e">
        <f>Weighting!$C$9</f>
        <v>#DIV/0!</v>
      </c>
      <c r="C8361" t="e">
        <f>Weighting!$F$9</f>
        <v>#NUM!</v>
      </c>
      <c r="D8361" t="e">
        <f>IF(C8361=1,'Data Transformation'!$G$3+0.5*'Data Transformation'!$W$25,IF(C8362=1,D8362-'Data Transformation'!$W$25,FALSE))</f>
        <v>#NUM!</v>
      </c>
      <c r="E8361">
        <f t="array" ref="E8361">IF(ISLOGICAL(D8361),"",FREQUENCY(IF('Data Transformation'!$B$425:$B$8425='Bin Analysis'!$B8355,'Data Transformation'!$G$425:$G$8425),D8361))</f>
        <v>2001</v>
      </c>
      <c r="F8361">
        <f t="shared" si="1044"/>
        <v>0</v>
      </c>
      <c r="G8361">
        <f>Weighting!$H$9</f>
        <v>0</v>
      </c>
      <c r="H8361">
        <f t="array" ref="H8361">FREQUENCY(IF('Data Transformation'!$B$4:$B$8425=B8355,'Data Transformation'!$G$4:$G$8425),'Bin Analysis'!$B8361)</f>
        <v>2073</v>
      </c>
      <c r="I8361">
        <f t="shared" si="1045"/>
        <v>0</v>
      </c>
      <c r="J8361">
        <f t="shared" si="1046"/>
        <v>0</v>
      </c>
      <c r="K8361">
        <f>J8361*Weighting!$W$9</f>
        <v>0</v>
      </c>
      <c r="M8361" s="14"/>
    </row>
    <row r="8362" spans="1:25" x14ac:dyDescent="0.55000000000000004">
      <c r="A8362" s="32" t="str">
        <f>IF(Weighting!$P$10&gt;0,B8362,"")</f>
        <v/>
      </c>
      <c r="B8362" t="e">
        <f>Weighting!$C$10</f>
        <v>#DIV/0!</v>
      </c>
      <c r="C8362" t="e">
        <f>Weighting!$F$10</f>
        <v>#NUM!</v>
      </c>
      <c r="D8362" t="e">
        <f>IF(C8362=1,'Data Transformation'!$G$3+0.5*'Data Transformation'!$W$25,IF(C8363=1,D8363-'Data Transformation'!$W$25,FALSE))</f>
        <v>#NUM!</v>
      </c>
      <c r="E8362">
        <f t="array" ref="E8362">IF(ISLOGICAL(D8362),"",FREQUENCY(IF('Data Transformation'!$B$425:$B$8425='Bin Analysis'!$B8355,'Data Transformation'!$G$425:$G$8425),D8362))</f>
        <v>2001</v>
      </c>
      <c r="F8362">
        <f t="shared" si="1044"/>
        <v>0</v>
      </c>
      <c r="G8362">
        <f>Weighting!$H$10</f>
        <v>0</v>
      </c>
      <c r="H8362">
        <f t="array" ref="H8362">FREQUENCY(IF('Data Transformation'!$B$4:$B$8425=B8355,'Data Transformation'!$G$4:$G$8425),'Bin Analysis'!$B8362)</f>
        <v>2073</v>
      </c>
      <c r="I8362">
        <f t="shared" si="1045"/>
        <v>0</v>
      </c>
      <c r="J8362">
        <f t="shared" si="1046"/>
        <v>0</v>
      </c>
      <c r="K8362">
        <f>J8362*Weighting!$W$10</f>
        <v>0</v>
      </c>
      <c r="M8362" s="14"/>
    </row>
    <row r="8363" spans="1:25" x14ac:dyDescent="0.55000000000000004">
      <c r="A8363" s="32" t="str">
        <f>IF(Weighting!$P$11&gt;0,B8363,"")</f>
        <v/>
      </c>
      <c r="B8363" t="e">
        <f>Weighting!$C$11</f>
        <v>#DIV/0!</v>
      </c>
      <c r="C8363" t="e">
        <f>Weighting!$F$11</f>
        <v>#NUM!</v>
      </c>
      <c r="D8363" t="e">
        <f>IF(C8363=1,'Data Transformation'!$G$3+0.5*'Data Transformation'!$W$25,IF(C8364=1,D8364-'Data Transformation'!$W$25,FALSE))</f>
        <v>#NUM!</v>
      </c>
      <c r="E8363">
        <f t="array" ref="E8363">IF(ISLOGICAL(D8363),"",FREQUENCY(IF('Data Transformation'!$B$425:$B$8425='Bin Analysis'!$B8355,'Data Transformation'!$G$425:$G$8425),D8363))</f>
        <v>2001</v>
      </c>
      <c r="F8363">
        <f t="shared" si="1044"/>
        <v>0</v>
      </c>
      <c r="G8363">
        <f>Weighting!$H$11</f>
        <v>0</v>
      </c>
      <c r="H8363">
        <f t="array" ref="H8363">FREQUENCY(IF('Data Transformation'!$B$4:$B$8425=B8355,'Data Transformation'!$G$4:$G$8425),'Bin Analysis'!$B8363)</f>
        <v>2073</v>
      </c>
      <c r="I8363">
        <f t="shared" si="1045"/>
        <v>0</v>
      </c>
      <c r="J8363">
        <f t="shared" si="1046"/>
        <v>0</v>
      </c>
      <c r="K8363">
        <f>J8363*Weighting!$W$11</f>
        <v>0</v>
      </c>
      <c r="M8363" s="14"/>
    </row>
    <row r="8364" spans="1:25" x14ac:dyDescent="0.55000000000000004">
      <c r="A8364" s="32" t="str">
        <f>IF(Weighting!$P$12&gt;0,B8364,"")</f>
        <v/>
      </c>
      <c r="B8364" t="e">
        <f>Weighting!$C$12</f>
        <v>#DIV/0!</v>
      </c>
      <c r="C8364" t="e">
        <f>Weighting!$F$12</f>
        <v>#NUM!</v>
      </c>
      <c r="D8364" t="e">
        <f>IF(C8364=1,'Data Transformation'!$G$3+0.5*'Data Transformation'!$W$25,IF(C8365=1,D8365-'Data Transformation'!$W$25,FALSE))</f>
        <v>#NUM!</v>
      </c>
      <c r="E8364">
        <f t="array" ref="E8364">IF(ISLOGICAL(D8364),"",FREQUENCY(IF('Data Transformation'!$B$425:$B$8425='Bin Analysis'!$B8355,'Data Transformation'!$G$425:$G$8425),D8364))</f>
        <v>2001</v>
      </c>
      <c r="F8364">
        <f t="shared" si="1044"/>
        <v>0</v>
      </c>
      <c r="G8364">
        <f>Weighting!$H$12</f>
        <v>0</v>
      </c>
      <c r="H8364">
        <f t="array" ref="H8364">FREQUENCY(IF('Data Transformation'!$B$4:$B$8425=B8355,'Data Transformation'!$G$4:$G$8425),'Bin Analysis'!$B8364)</f>
        <v>2073</v>
      </c>
      <c r="I8364">
        <f t="shared" si="1045"/>
        <v>0</v>
      </c>
      <c r="J8364">
        <f t="shared" si="1046"/>
        <v>0</v>
      </c>
      <c r="K8364">
        <f>J8364*Weighting!$W$12</f>
        <v>0</v>
      </c>
      <c r="M8364" s="14"/>
    </row>
    <row r="8365" spans="1:25" x14ac:dyDescent="0.55000000000000004">
      <c r="A8365" s="32" t="str">
        <f>IF(Weighting!$P$13&gt;0,B8365,"")</f>
        <v/>
      </c>
      <c r="B8365" t="e">
        <f>Weighting!$C$13</f>
        <v>#DIV/0!</v>
      </c>
      <c r="C8365" t="e">
        <f>Weighting!$F$13</f>
        <v>#NUM!</v>
      </c>
      <c r="D8365" t="e">
        <f>IF(C8365=1,'Data Transformation'!$G$3+0.5*'Data Transformation'!$W$25,IF(C8366=1,D8366-'Data Transformation'!$W$25,FALSE))</f>
        <v>#NUM!</v>
      </c>
      <c r="E8365">
        <f t="array" ref="E8365">IF(ISLOGICAL(D8365),"",FREQUENCY(IF('Data Transformation'!$B$425:$B$8425='Bin Analysis'!$B8355,'Data Transformation'!$G$425:$G$8425),D8365))</f>
        <v>2001</v>
      </c>
      <c r="F8365">
        <f t="shared" si="1044"/>
        <v>0</v>
      </c>
      <c r="G8365">
        <f>Weighting!$H$13</f>
        <v>0</v>
      </c>
      <c r="H8365">
        <f t="array" ref="H8365">FREQUENCY(IF('Data Transformation'!$B$4:$B$8425=B8355,'Data Transformation'!$G$4:$G$8425),'Bin Analysis'!$B8365)</f>
        <v>2073</v>
      </c>
      <c r="I8365">
        <f t="shared" si="1045"/>
        <v>0</v>
      </c>
      <c r="J8365">
        <f t="shared" si="1046"/>
        <v>0</v>
      </c>
      <c r="K8365">
        <f>J8365*Weighting!$W$13</f>
        <v>0</v>
      </c>
      <c r="M8365" s="14"/>
    </row>
    <row r="8366" spans="1:25" x14ac:dyDescent="0.55000000000000004">
      <c r="A8366" s="32" t="str">
        <f>IF(Weighting!$P$14&gt;0,B8366,"")</f>
        <v/>
      </c>
      <c r="B8366" t="e">
        <f>Weighting!$C$14</f>
        <v>#DIV/0!</v>
      </c>
      <c r="C8366" t="e">
        <f>Weighting!$F$14</f>
        <v>#NUM!</v>
      </c>
      <c r="D8366" t="e">
        <f>IF(C8366=1,'Data Transformation'!$G$3+0.5*'Data Transformation'!$W$25,IF(C8367=1,D8367-'Data Transformation'!$W$25,FALSE))</f>
        <v>#NUM!</v>
      </c>
      <c r="E8366">
        <f t="array" ref="E8366">IF(ISLOGICAL(D8366),"",FREQUENCY(IF('Data Transformation'!$B$425:$B$8425='Bin Analysis'!$B8355,'Data Transformation'!$G$425:$G$8425),D8366))</f>
        <v>2001</v>
      </c>
      <c r="F8366">
        <f t="shared" si="1044"/>
        <v>0</v>
      </c>
      <c r="G8366">
        <f>Weighting!$H$14</f>
        <v>0</v>
      </c>
      <c r="H8366">
        <f t="array" ref="H8366">FREQUENCY(IF('Data Transformation'!$B$4:$B$8425=B8355,'Data Transformation'!$G$4:$G$8425),'Bin Analysis'!$B8366)</f>
        <v>2073</v>
      </c>
      <c r="I8366">
        <f t="shared" si="1045"/>
        <v>0</v>
      </c>
      <c r="J8366">
        <f t="shared" si="1046"/>
        <v>0</v>
      </c>
      <c r="K8366">
        <f>J8366*Weighting!$W$14</f>
        <v>0</v>
      </c>
      <c r="M8366" s="14"/>
    </row>
    <row r="8367" spans="1:25" x14ac:dyDescent="0.55000000000000004">
      <c r="A8367" s="32" t="str">
        <f>IF(Weighting!$P$15&gt;0,B8367,"")</f>
        <v/>
      </c>
      <c r="B8367" t="e">
        <f>Weighting!$C$15</f>
        <v>#DIV/0!</v>
      </c>
      <c r="C8367" t="e">
        <f>Weighting!$F$15</f>
        <v>#NUM!</v>
      </c>
      <c r="D8367" t="e">
        <f>IF(C8367=1,'Data Transformation'!$G$3+0.5*'Data Transformation'!$W$25,IF(C8368=1,D8368-'Data Transformation'!$W$25,FALSE))</f>
        <v>#NUM!</v>
      </c>
      <c r="E8367">
        <f t="array" ref="E8367">IF(ISLOGICAL(D8367),"",FREQUENCY(IF('Data Transformation'!$B$425:$B$8425='Bin Analysis'!$B8355,'Data Transformation'!$G$425:$G$8425),D8367))</f>
        <v>2001</v>
      </c>
      <c r="F8367">
        <f t="shared" si="1044"/>
        <v>0</v>
      </c>
      <c r="G8367">
        <f>Weighting!$H$15</f>
        <v>0</v>
      </c>
      <c r="H8367">
        <f t="array" ref="H8367">FREQUENCY(IF('Data Transformation'!$B$4:$B$8425=B8355,'Data Transformation'!$G$4:$G$8425),'Bin Analysis'!$B8367)</f>
        <v>2073</v>
      </c>
      <c r="I8367">
        <f t="shared" si="1045"/>
        <v>0</v>
      </c>
      <c r="J8367">
        <f t="shared" si="1046"/>
        <v>0</v>
      </c>
      <c r="K8367">
        <f>J8367*Weighting!$W$15</f>
        <v>0</v>
      </c>
      <c r="M8367" s="14"/>
    </row>
    <row r="8368" spans="1:25" x14ac:dyDescent="0.55000000000000004">
      <c r="A8368" s="32" t="str">
        <f>IF(Weighting!$P$16&gt;0,B8368,"")</f>
        <v/>
      </c>
      <c r="B8368" t="e">
        <f>Weighting!$C$16</f>
        <v>#DIV/0!</v>
      </c>
      <c r="C8368" t="e">
        <f>Weighting!$F$16</f>
        <v>#NUM!</v>
      </c>
      <c r="D8368" t="e">
        <f>IF(C8368=1,'Data Transformation'!$G$3+0.5*'Data Transformation'!$W$25,IF(C8369=1,D8369-'Data Transformation'!$W$25,FALSE))</f>
        <v>#NUM!</v>
      </c>
      <c r="E8368">
        <f t="array" ref="E8368">IF(ISLOGICAL(D8368),"",FREQUENCY(IF('Data Transformation'!$B$425:$B$8425='Bin Analysis'!$B8355,'Data Transformation'!$G$425:$G$8425),D8368))</f>
        <v>2001</v>
      </c>
      <c r="F8368">
        <f t="shared" si="1044"/>
        <v>0</v>
      </c>
      <c r="G8368">
        <f>Weighting!$H$16</f>
        <v>0</v>
      </c>
      <c r="H8368">
        <f t="array" ref="H8368">FREQUENCY(IF('Data Transformation'!$B$4:$B$8425=B8355,'Data Transformation'!$G$4:$G$8425),'Bin Analysis'!$B8368)</f>
        <v>2073</v>
      </c>
      <c r="I8368">
        <f t="shared" si="1045"/>
        <v>0</v>
      </c>
      <c r="J8368">
        <f t="shared" si="1046"/>
        <v>0</v>
      </c>
      <c r="K8368">
        <f>J8368*Weighting!$W$16</f>
        <v>0</v>
      </c>
      <c r="M8368" s="14"/>
    </row>
    <row r="8369" spans="1:25" x14ac:dyDescent="0.55000000000000004">
      <c r="A8369" s="32" t="str">
        <f>IF(Weighting!$P$17&gt;0,B8369,"")</f>
        <v/>
      </c>
      <c r="B8369" t="e">
        <f>Weighting!$C$17</f>
        <v>#DIV/0!</v>
      </c>
      <c r="C8369" t="e">
        <f>Weighting!$F$17</f>
        <v>#NUM!</v>
      </c>
      <c r="D8369" t="e">
        <f>IF(C8369=1,'Data Transformation'!$G$3+0.5*'Data Transformation'!$W$25,IF(C8370=1,D8370-'Data Transformation'!$W$25,FALSE))</f>
        <v>#NUM!</v>
      </c>
      <c r="E8369">
        <f t="array" ref="E8369">IF(ISLOGICAL(D8369),"",FREQUENCY(IF('Data Transformation'!$B$425:$B$8425='Bin Analysis'!$B8355,'Data Transformation'!$G$425:$G$8425),D8369))</f>
        <v>2001</v>
      </c>
      <c r="F8369">
        <f t="shared" si="1044"/>
        <v>0</v>
      </c>
      <c r="G8369">
        <f>Weighting!$H$17</f>
        <v>0</v>
      </c>
      <c r="H8369">
        <f t="array" ref="H8369">FREQUENCY(IF('Data Transformation'!$B$4:$B$8425=B8355,'Data Transformation'!$G$4:$G$8425),'Bin Analysis'!$B8369)</f>
        <v>2073</v>
      </c>
      <c r="I8369">
        <f t="shared" si="1045"/>
        <v>0</v>
      </c>
      <c r="J8369">
        <f t="shared" si="1046"/>
        <v>0</v>
      </c>
      <c r="K8369">
        <f>J8369*Weighting!$W$17</f>
        <v>0</v>
      </c>
      <c r="M8369" s="14"/>
    </row>
    <row r="8370" spans="1:25" x14ac:dyDescent="0.55000000000000004">
      <c r="A8370" s="32" t="str">
        <f>IF(Weighting!$P$18&gt;0,B8370,"")</f>
        <v/>
      </c>
      <c r="B8370" t="e">
        <f>Weighting!$C$18</f>
        <v>#DIV/0!</v>
      </c>
      <c r="C8370" t="e">
        <f>Weighting!$F$18</f>
        <v>#NUM!</v>
      </c>
      <c r="D8370" t="e">
        <f>IF(C8370=1,'Data Transformation'!$G$3+0.5*'Data Transformation'!$W$25,IF(C8371=1,D8371-'Data Transformation'!$W$25,FALSE))</f>
        <v>#NUM!</v>
      </c>
      <c r="E8370">
        <f t="array" ref="E8370">IF(ISLOGICAL(D8370),"",FREQUENCY(IF('Data Transformation'!$B$425:$B$8425='Bin Analysis'!$B8355,'Data Transformation'!$G$425:$G$8425),D8370))</f>
        <v>2001</v>
      </c>
      <c r="F8370">
        <f t="shared" si="1044"/>
        <v>0</v>
      </c>
      <c r="G8370">
        <f>Weighting!$H$18</f>
        <v>0</v>
      </c>
      <c r="H8370">
        <f t="array" ref="H8370">FREQUENCY(IF('Data Transformation'!$B$4:$B$8425=B8355,'Data Transformation'!$G$4:$G$8425),'Bin Analysis'!$B8370)</f>
        <v>2073</v>
      </c>
      <c r="I8370">
        <f t="shared" si="1045"/>
        <v>0</v>
      </c>
      <c r="J8370">
        <f t="shared" si="1046"/>
        <v>0</v>
      </c>
      <c r="K8370">
        <f>J8370*Weighting!$W$18</f>
        <v>0</v>
      </c>
      <c r="M8370" s="14"/>
    </row>
    <row r="8371" spans="1:25" x14ac:dyDescent="0.55000000000000004">
      <c r="A8371" s="32" t="str">
        <f>IF(Weighting!$P$19&gt;0,B8371,"")</f>
        <v/>
      </c>
      <c r="B8371" t="e">
        <f>Weighting!$C$19</f>
        <v>#DIV/0!</v>
      </c>
      <c r="C8371" t="e">
        <f>Weighting!$F$19</f>
        <v>#NUM!</v>
      </c>
      <c r="D8371" t="e">
        <f>IF(C8371=1,'Data Transformation'!$G$3+0.5*'Data Transformation'!$W$25,IF(C8372=1,D8372-'Data Transformation'!$W$25,FALSE))</f>
        <v>#NUM!</v>
      </c>
      <c r="E8371">
        <f t="array" ref="E8371">IF(ISLOGICAL(D8371),"",FREQUENCY(IF('Data Transformation'!$B$425:$B$8425='Bin Analysis'!$B8355,'Data Transformation'!$G$425:$G$8425),D8371))</f>
        <v>2001</v>
      </c>
      <c r="F8371">
        <f t="shared" si="1044"/>
        <v>0</v>
      </c>
      <c r="G8371">
        <f>Weighting!$H$19</f>
        <v>0</v>
      </c>
      <c r="H8371">
        <f t="array" ref="H8371">FREQUENCY(IF('Data Transformation'!$B$4:$B$8425=B8355,'Data Transformation'!$G$4:$G$8425),'Bin Analysis'!$B8371)</f>
        <v>2073</v>
      </c>
      <c r="I8371">
        <f t="shared" si="1045"/>
        <v>0</v>
      </c>
      <c r="J8371">
        <f t="shared" si="1046"/>
        <v>0</v>
      </c>
      <c r="K8371">
        <f>J8371*Weighting!$W$19</f>
        <v>0</v>
      </c>
      <c r="M8371" s="14"/>
    </row>
    <row r="8372" spans="1:25" x14ac:dyDescent="0.55000000000000004">
      <c r="A8372" s="32" t="str">
        <f>IF(Weighting!$P$20&gt;0,B8372,"")</f>
        <v/>
      </c>
      <c r="B8372" t="e">
        <f>Weighting!$C$20</f>
        <v>#DIV/0!</v>
      </c>
      <c r="C8372" t="e">
        <f>Weighting!$F$20</f>
        <v>#NUM!</v>
      </c>
      <c r="D8372" t="e">
        <f>IF(C8372=1,'Data Transformation'!$G$3+0.5*'Data Transformation'!$W$25,IF(C8373=1,D8373-'Data Transformation'!$W$25,FALSE))</f>
        <v>#NUM!</v>
      </c>
      <c r="E8372">
        <f t="array" ref="E8372">IF(ISLOGICAL(D8372),"",FREQUENCY(IF('Data Transformation'!$B$425:$B$8425='Bin Analysis'!$B8355,'Data Transformation'!$G$425:$G$8425),D8372))</f>
        <v>2001</v>
      </c>
      <c r="F8372">
        <f t="shared" si="1044"/>
        <v>0</v>
      </c>
      <c r="G8372">
        <f>Weighting!$H$20</f>
        <v>0</v>
      </c>
      <c r="H8372">
        <f t="array" ref="H8372">FREQUENCY(IF('Data Transformation'!$B$4:$B$8425=B8355,'Data Transformation'!$G$4:$G$8425),'Bin Analysis'!$B8372)</f>
        <v>2073</v>
      </c>
      <c r="I8372">
        <f t="shared" si="1045"/>
        <v>0</v>
      </c>
      <c r="J8372">
        <f t="shared" si="1046"/>
        <v>0</v>
      </c>
      <c r="K8372">
        <f>J8372*Weighting!$W$20</f>
        <v>0</v>
      </c>
      <c r="M8372" s="14"/>
    </row>
    <row r="8373" spans="1:25" x14ac:dyDescent="0.55000000000000004">
      <c r="A8373" s="32" t="str">
        <f>IF(Weighting!$P$21&gt;0,B8373,"")</f>
        <v/>
      </c>
      <c r="B8373" t="e">
        <f>Weighting!$C$21</f>
        <v>#DIV/0!</v>
      </c>
      <c r="C8373" t="e">
        <f>Weighting!$F$21</f>
        <v>#NUM!</v>
      </c>
      <c r="D8373" t="e">
        <f>IF(C8373=1,'Data Transformation'!$G$3+0.5*'Data Transformation'!$W$25,IF(C8374=1,D8374-'Data Transformation'!$W$25,FALSE))</f>
        <v>#NUM!</v>
      </c>
      <c r="E8373">
        <f t="array" ref="E8373">IF(ISLOGICAL(D8373),"",FREQUENCY(IF('Data Transformation'!$B$425:$B$8425='Bin Analysis'!$B8355,'Data Transformation'!$G$425:$G$8425),D8373))</f>
        <v>2001</v>
      </c>
      <c r="F8373">
        <f t="shared" si="1044"/>
        <v>0</v>
      </c>
      <c r="G8373">
        <f>Weighting!$H$21</f>
        <v>0</v>
      </c>
      <c r="H8373">
        <f t="array" ref="H8373">FREQUENCY(IF('Data Transformation'!$B$4:$B$8425=B8355,'Data Transformation'!$G$4:$G$8425),'Bin Analysis'!$B8373)</f>
        <v>2073</v>
      </c>
      <c r="I8373">
        <f t="shared" si="1045"/>
        <v>0</v>
      </c>
      <c r="J8373">
        <f t="shared" si="1046"/>
        <v>0</v>
      </c>
      <c r="K8373">
        <f>J8373*Weighting!$W$21</f>
        <v>0</v>
      </c>
      <c r="M8373" s="14"/>
    </row>
    <row r="8374" spans="1:25" x14ac:dyDescent="0.55000000000000004">
      <c r="A8374" s="32" t="str">
        <f>IF(Weighting!$P$22&gt;0,B8374,"")</f>
        <v/>
      </c>
      <c r="B8374" t="e">
        <f>Weighting!$C$22</f>
        <v>#DIV/0!</v>
      </c>
      <c r="C8374" t="e">
        <f>Weighting!$F$22</f>
        <v>#NUM!</v>
      </c>
      <c r="D8374" t="e">
        <f>IF(C8374=1,'Data Transformation'!$G$3+0.5*'Data Transformation'!$W$25,IF(C8375=1,D8375-'Data Transformation'!$W$25,FALSE))</f>
        <v>#NUM!</v>
      </c>
      <c r="E8374">
        <f t="array" ref="E8374">IF(ISLOGICAL(D8374),"",FREQUENCY(IF('Data Transformation'!$B$425:$B$8425='Bin Analysis'!$B8355,'Data Transformation'!$G$425:$G$8425),D8374))</f>
        <v>2001</v>
      </c>
      <c r="F8374">
        <f t="shared" si="1044"/>
        <v>0</v>
      </c>
      <c r="G8374">
        <f>Weighting!$H$22</f>
        <v>0</v>
      </c>
      <c r="H8374">
        <f t="array" ref="H8374">FREQUENCY(IF('Data Transformation'!$B$4:$B$8425=B8355,'Data Transformation'!$G$4:$G$8425),'Bin Analysis'!$B8374)</f>
        <v>2073</v>
      </c>
      <c r="I8374">
        <f t="shared" si="1045"/>
        <v>0</v>
      </c>
      <c r="J8374">
        <f t="shared" si="1046"/>
        <v>0</v>
      </c>
      <c r="K8374">
        <f>J8374*Weighting!$W$22</f>
        <v>0</v>
      </c>
      <c r="M8374" s="14"/>
    </row>
    <row r="8375" spans="1:25" x14ac:dyDescent="0.55000000000000004">
      <c r="A8375" s="32" t="str">
        <f>IF(Weighting!$P$23&gt;0,B8375,"")</f>
        <v/>
      </c>
      <c r="B8375" t="e">
        <f>Weighting!$C$23</f>
        <v>#DIV/0!</v>
      </c>
      <c r="C8375" t="e">
        <f>Weighting!$F$23</f>
        <v>#NUM!</v>
      </c>
      <c r="D8375" t="e">
        <f>IF(C8375=1,'Data Transformation'!$G$3+0.5*'Data Transformation'!$W$25,IF(C8376=1,D8376-'Data Transformation'!$W$25,FALSE))</f>
        <v>#NUM!</v>
      </c>
      <c r="E8375">
        <f t="array" ref="E8375">IF(ISLOGICAL(D8375),"",FREQUENCY(IF('Data Transformation'!$B$425:$B$8425='Bin Analysis'!$B8355,'Data Transformation'!$G$425:$G$8425),D8375))</f>
        <v>2001</v>
      </c>
      <c r="F8375">
        <f t="shared" si="1044"/>
        <v>0</v>
      </c>
      <c r="G8375">
        <f>Weighting!$H$23</f>
        <v>0</v>
      </c>
      <c r="H8375">
        <f t="array" ref="H8375">FREQUENCY(IF('Data Transformation'!$B$4:$B$8425=B8355,'Data Transformation'!$G$4:$G$8425),'Bin Analysis'!$B8375)</f>
        <v>2073</v>
      </c>
      <c r="I8375">
        <f t="shared" si="1045"/>
        <v>0</v>
      </c>
      <c r="J8375">
        <f t="shared" si="1046"/>
        <v>0</v>
      </c>
      <c r="K8375">
        <f>J8375*Weighting!$W$23</f>
        <v>0</v>
      </c>
      <c r="M8375" s="14"/>
    </row>
    <row r="8376" spans="1:25" x14ac:dyDescent="0.55000000000000004">
      <c r="A8376" s="32" t="str">
        <f>IF(Weighting!$P$24&gt;0,B8376,"")</f>
        <v/>
      </c>
      <c r="B8376" t="e">
        <f>Weighting!$C$24</f>
        <v>#DIV/0!</v>
      </c>
      <c r="C8376" t="e">
        <f>Weighting!$F$24</f>
        <v>#NUM!</v>
      </c>
      <c r="D8376" t="e">
        <f>IF(C8376=1,'Data Transformation'!$G$3+0.5*'Data Transformation'!$W$25,IF(C8377=1,D8377-'Data Transformation'!$W$25,FALSE))</f>
        <v>#NUM!</v>
      </c>
      <c r="E8376">
        <f t="array" ref="E8376">IF(ISLOGICAL(D8376),"",FREQUENCY(IF('Data Transformation'!$B$425:$B$8425='Bin Analysis'!$B8355,'Data Transformation'!$G$425:$G$8425),D8376))</f>
        <v>2001</v>
      </c>
      <c r="F8376">
        <f t="shared" si="1044"/>
        <v>0</v>
      </c>
      <c r="G8376">
        <f>Weighting!$H$24</f>
        <v>0</v>
      </c>
      <c r="H8376">
        <f t="array" ref="H8376">FREQUENCY(IF('Data Transformation'!$B$4:$B$8425=B8355,'Data Transformation'!$G$4:$G$8425),'Bin Analysis'!$B8376)</f>
        <v>2073</v>
      </c>
      <c r="I8376">
        <f t="shared" si="1045"/>
        <v>0</v>
      </c>
      <c r="J8376">
        <f t="shared" si="1046"/>
        <v>0</v>
      </c>
      <c r="K8376">
        <f>J8376*Weighting!$W$24</f>
        <v>0</v>
      </c>
      <c r="M8376" s="14"/>
    </row>
    <row r="8377" spans="1:25" x14ac:dyDescent="0.55000000000000004">
      <c r="A8377" s="32" t="str">
        <f>IF(Weighting!$P$25&gt;0,B8377,"")</f>
        <v/>
      </c>
      <c r="B8377" t="e">
        <f>Weighting!$C$25</f>
        <v>#DIV/0!</v>
      </c>
      <c r="C8377" t="e">
        <f>Weighting!$F$25</f>
        <v>#NUM!</v>
      </c>
      <c r="D8377" t="e">
        <f>IF(C8377=1,'Data Transformation'!$G$3+0.5*'Data Transformation'!$W$25,IF(C8378=1,D8378-'Data Transformation'!$W$25,FALSE))</f>
        <v>#NUM!</v>
      </c>
      <c r="E8377">
        <f t="array" ref="E8377">IF(ISLOGICAL(D8377),"",FREQUENCY(IF('Data Transformation'!$B$425:$B$8425='Bin Analysis'!$B8355,'Data Transformation'!$G$425:$G$8425),D8377))</f>
        <v>2001</v>
      </c>
      <c r="F8377">
        <f t="shared" si="1044"/>
        <v>0</v>
      </c>
      <c r="G8377">
        <f>Weighting!$H$25</f>
        <v>0</v>
      </c>
      <c r="H8377">
        <f t="array" ref="H8377">FREQUENCY(IF('Data Transformation'!$B$4:$B$8425=B8355,'Data Transformation'!$G$4:$G$8425),'Bin Analysis'!$B8377)</f>
        <v>2073</v>
      </c>
      <c r="I8377">
        <f t="shared" si="1045"/>
        <v>0</v>
      </c>
      <c r="J8377">
        <f t="shared" si="1046"/>
        <v>0</v>
      </c>
      <c r="K8377">
        <f>J8377*Weighting!$W$25</f>
        <v>0</v>
      </c>
      <c r="M8377" s="14"/>
    </row>
    <row r="8378" spans="1:25" x14ac:dyDescent="0.55000000000000004">
      <c r="O8378"/>
      <c r="P8378"/>
      <c r="Q8378"/>
      <c r="R8378"/>
    </row>
    <row r="8379" spans="1:25" ht="23.35" x14ac:dyDescent="0.8">
      <c r="A8379" s="21" t="s">
        <v>0</v>
      </c>
      <c r="B8379" s="21" t="str">
        <f>IFERROR(VLOOKUP(C8379,'Data Transformation'!$L$6:$M$426,2,FALSE),"")</f>
        <v/>
      </c>
      <c r="C8379" s="21">
        <f>C8355+1</f>
        <v>349</v>
      </c>
      <c r="D8379" s="21"/>
      <c r="E8379" s="21"/>
      <c r="F8379" s="21"/>
      <c r="G8379" s="21"/>
      <c r="H8379" s="22"/>
      <c r="I8379" s="22"/>
      <c r="J8379" s="22"/>
      <c r="K8379" s="21"/>
      <c r="L8379" s="21" t="str">
        <f>B8379</f>
        <v/>
      </c>
      <c r="M8379" s="23" t="e">
        <f>INDEX('Data Transformation'!$O$4:$O$424,MATCH($B8379,'Data Transformation'!$M$4:$M$424,0),MATCH($M$2,'Data Transformation'!$O$3,0))</f>
        <v>#N/A</v>
      </c>
      <c r="N8379" s="27" t="e">
        <f>IF('Input and Summary Results'!$J$16="minimum",'Bin Analysis'!X8380/(M8379-1),'Bin Analysis'!Y8379/('Bin Analysis'!M8379-1))</f>
        <v>#N/A</v>
      </c>
      <c r="O8379" s="27" t="e">
        <f>IF(M8379=FALSE,NA(),(VLOOKUP(1,C8382:K8401,4,FALSE))/(M8379-1))</f>
        <v>#N/A</v>
      </c>
      <c r="P8379" s="27" t="e">
        <f>IF(M8379=FALSE,NA(),SUM(J8382:J8401)/Weighting!$S$5)</f>
        <v>#N/A</v>
      </c>
      <c r="Q8379" s="27" t="e">
        <f>IF(M8379=FALSE,NA(),SUM(K8382:K8401)/Weighting!$S$6)</f>
        <v>#N/A</v>
      </c>
      <c r="R8379" s="27" t="e">
        <f>IF(M8379=FALSE,NA(),(VLOOKUP(1,G8382:K8401,3,FALSE))/(M8379-1))</f>
        <v>#N/A</v>
      </c>
      <c r="S8379" s="22" t="e">
        <f>IF(M8379=FALSE,NA(),IF(SUM(J8382:J8401)=2,"yes","no"))</f>
        <v>#N/A</v>
      </c>
      <c r="X8379" s="2" cm="2">
        <f t="array" ref="X8379:X8380">FREQUENCY(IF('Data Transformation'!$B$425:$B$6424='Bin Analysis'!L8379,'Data Transformation'!$G$425:$G$6424),'Data Transformation'!$U$11)</f>
        <v>0</v>
      </c>
      <c r="Y8379" s="2" cm="2">
        <f t="array" ref="Y8379:Y8380">FREQUENCY(IF('Data Transformation'!$B$425:$B$6424='Bin Analysis'!L8379,'Data Transformation'!$G$425:$G$6424),'Data Transformation'!$U$12)</f>
        <v>0</v>
      </c>
    </row>
    <row r="8380" spans="1:25" x14ac:dyDescent="0.55000000000000004">
      <c r="A8380" s="14" t="s">
        <v>67</v>
      </c>
      <c r="B8380" t="s">
        <v>47</v>
      </c>
      <c r="C8380" t="s">
        <v>5</v>
      </c>
      <c r="D8380" t="s">
        <v>100</v>
      </c>
      <c r="E8380" t="s">
        <v>101</v>
      </c>
      <c r="F8380" t="s">
        <v>102</v>
      </c>
      <c r="G8380" t="s">
        <v>70</v>
      </c>
      <c r="H8380" t="s">
        <v>31</v>
      </c>
      <c r="I8380" t="s">
        <v>32</v>
      </c>
      <c r="J8380" t="s">
        <v>46</v>
      </c>
      <c r="K8380" s="14" t="s">
        <v>45</v>
      </c>
      <c r="M8380" s="14"/>
      <c r="X8380" s="2">
        <v>0</v>
      </c>
      <c r="Y8380" s="2">
        <v>0</v>
      </c>
    </row>
    <row r="8381" spans="1:25" x14ac:dyDescent="0.55000000000000004">
      <c r="A8381" s="32"/>
      <c r="D8381" t="e">
        <f>IF(C8381=1,'Data Transformation'!$G$3+0.5*'Data Transformation'!$W$25,IF(C8382=1,D8382-'Data Transformation'!$W$25,FALSE))</f>
        <v>#NUM!</v>
      </c>
      <c r="E8381">
        <f t="array" ref="E8381">IF(ISLOGICAL(D8381),"",FREQUENCY(IF('Data Transformation'!$B$425:$B$8425='Bin Analysis'!$B8379,'Data Transformation'!$G$425:$G$8425),D8381))</f>
        <v>2001</v>
      </c>
      <c r="F8381" t="e">
        <f>IF(ISLOGICAL(D8381),"",E8381-E8380)</f>
        <v>#VALUE!</v>
      </c>
      <c r="M8381" s="14"/>
    </row>
    <row r="8382" spans="1:25" x14ac:dyDescent="0.55000000000000004">
      <c r="A8382" s="32" t="e">
        <f>IF(Weighting!$P$6&gt;0,B8382,"")</f>
        <v>#NUM!</v>
      </c>
      <c r="B8382" t="e">
        <f>Weighting!$C$6</f>
        <v>#DIV/0!</v>
      </c>
      <c r="C8382" t="e">
        <f>Weighting!$F$6</f>
        <v>#NUM!</v>
      </c>
      <c r="D8382" t="e">
        <f>IF(C8382=1,'Data Transformation'!$G$3+0.5*'Data Transformation'!$W$25,IF(C8383=1,D8383-'Data Transformation'!$W$25,FALSE))</f>
        <v>#NUM!</v>
      </c>
      <c r="E8382">
        <f t="array" ref="E8382">IF(ISLOGICAL(D8382),"",FREQUENCY(IF('Data Transformation'!$B$425:$B$8425='Bin Analysis'!$B8379,'Data Transformation'!$G$425:$G$8425),D8382))</f>
        <v>2001</v>
      </c>
      <c r="F8382">
        <f>IF(ISLOGICAL(D8382),"",E8382-E8381)</f>
        <v>0</v>
      </c>
      <c r="G8382">
        <f>Weighting!$H$6</f>
        <v>1</v>
      </c>
      <c r="H8382">
        <f t="array" ref="H8382">FREQUENCY(IF('Data Transformation'!$B$4:$B$8425=B8379,'Data Transformation'!$G$4:$G$8425),'Bin Analysis'!$B8382)</f>
        <v>2073</v>
      </c>
      <c r="I8382">
        <f>H8382-H8381</f>
        <v>2073</v>
      </c>
      <c r="J8382">
        <f>IF(I8382=0,0,1)</f>
        <v>1</v>
      </c>
      <c r="K8382" t="e">
        <f>J8382*Weighting!$W$6</f>
        <v>#NUM!</v>
      </c>
      <c r="M8382" s="14"/>
    </row>
    <row r="8383" spans="1:25" x14ac:dyDescent="0.55000000000000004">
      <c r="A8383" s="32" t="str">
        <f>IF(Weighting!$P$7&gt;0,B8383,"")</f>
        <v/>
      </c>
      <c r="B8383" t="e">
        <f>Weighting!$C$7</f>
        <v>#DIV/0!</v>
      </c>
      <c r="C8383" t="e">
        <f>Weighting!$F$7</f>
        <v>#NUM!</v>
      </c>
      <c r="D8383" t="e">
        <f>IF(C8383=1,'Data Transformation'!$G$3+0.5*'Data Transformation'!$W$25,IF(C8384=1,D8384-'Data Transformation'!$W$25,FALSE))</f>
        <v>#NUM!</v>
      </c>
      <c r="E8383">
        <f t="array" ref="E8383">IF(ISLOGICAL(D8383),"",FREQUENCY(IF('Data Transformation'!$B$425:$B$8425='Bin Analysis'!$B8379,'Data Transformation'!$G$425:$G$8425),D8383))</f>
        <v>2001</v>
      </c>
      <c r="F8383">
        <f t="shared" ref="F8383:F8401" si="1047">IF(ISLOGICAL(D8383),"",E8383-E8382)</f>
        <v>0</v>
      </c>
      <c r="G8383">
        <f>Weighting!$H$7</f>
        <v>0</v>
      </c>
      <c r="H8383">
        <f t="array" ref="H8383">FREQUENCY(IF('Data Transformation'!$B$4:$B$8425=B8379,'Data Transformation'!$G$4:$G$8425),'Bin Analysis'!$B8383)</f>
        <v>2073</v>
      </c>
      <c r="I8383">
        <f t="shared" ref="I8383:I8401" si="1048">H8383-H8382</f>
        <v>0</v>
      </c>
      <c r="J8383">
        <f>IF(I8383=0,0,1)</f>
        <v>0</v>
      </c>
      <c r="K8383">
        <f>J8383*Weighting!$W$7</f>
        <v>0</v>
      </c>
      <c r="M8383" s="14"/>
    </row>
    <row r="8384" spans="1:25" x14ac:dyDescent="0.55000000000000004">
      <c r="A8384" s="32" t="str">
        <f>IF(Weighting!$P$8&gt;0,B8384,"")</f>
        <v/>
      </c>
      <c r="B8384" t="e">
        <f>Weighting!$C$8</f>
        <v>#DIV/0!</v>
      </c>
      <c r="C8384" t="e">
        <f>Weighting!$F$8</f>
        <v>#NUM!</v>
      </c>
      <c r="D8384" t="e">
        <f>IF(C8384=1,'Data Transformation'!$G$3+0.5*'Data Transformation'!$W$25,IF(C8385=1,D8385-'Data Transformation'!$W$25,FALSE))</f>
        <v>#NUM!</v>
      </c>
      <c r="E8384">
        <f t="array" ref="E8384">IF(ISLOGICAL(D8384),"",FREQUENCY(IF('Data Transformation'!$B$425:$B$8425='Bin Analysis'!$B8379,'Data Transformation'!$G$425:$G$8425),D8384))</f>
        <v>2001</v>
      </c>
      <c r="F8384">
        <f t="shared" si="1047"/>
        <v>0</v>
      </c>
      <c r="G8384">
        <f>Weighting!$H$8</f>
        <v>0</v>
      </c>
      <c r="H8384">
        <f t="array" ref="H8384">FREQUENCY(IF('Data Transformation'!$B$4:$B$8425=B8379,'Data Transformation'!$G$4:$G$8425),'Bin Analysis'!$B8384)</f>
        <v>2073</v>
      </c>
      <c r="I8384">
        <f t="shared" si="1048"/>
        <v>0</v>
      </c>
      <c r="J8384">
        <f t="shared" ref="J8384:J8401" si="1049">IF(I8384=0,0,1)</f>
        <v>0</v>
      </c>
      <c r="K8384">
        <f>J8384*Weighting!$W$8</f>
        <v>0</v>
      </c>
      <c r="M8384" s="14"/>
    </row>
    <row r="8385" spans="1:13" x14ac:dyDescent="0.55000000000000004">
      <c r="A8385" s="32" t="str">
        <f>IF(Weighting!$P$9&gt;0,B8385,"")</f>
        <v/>
      </c>
      <c r="B8385" s="50" t="e">
        <f>Weighting!$C$9</f>
        <v>#DIV/0!</v>
      </c>
      <c r="C8385" t="e">
        <f>Weighting!$F$9</f>
        <v>#NUM!</v>
      </c>
      <c r="D8385" t="e">
        <f>IF(C8385=1,'Data Transformation'!$G$3+0.5*'Data Transformation'!$W$25,IF(C8386=1,D8386-'Data Transformation'!$W$25,FALSE))</f>
        <v>#NUM!</v>
      </c>
      <c r="E8385">
        <f t="array" ref="E8385">IF(ISLOGICAL(D8385),"",FREQUENCY(IF('Data Transformation'!$B$425:$B$8425='Bin Analysis'!$B8379,'Data Transformation'!$G$425:$G$8425),D8385))</f>
        <v>2001</v>
      </c>
      <c r="F8385">
        <f t="shared" si="1047"/>
        <v>0</v>
      </c>
      <c r="G8385">
        <f>Weighting!$H$9</f>
        <v>0</v>
      </c>
      <c r="H8385">
        <f t="array" ref="H8385">FREQUENCY(IF('Data Transformation'!$B$4:$B$8425=B8379,'Data Transformation'!$G$4:$G$8425),'Bin Analysis'!$B8385)</f>
        <v>2073</v>
      </c>
      <c r="I8385">
        <f t="shared" si="1048"/>
        <v>0</v>
      </c>
      <c r="J8385">
        <f t="shared" si="1049"/>
        <v>0</v>
      </c>
      <c r="K8385">
        <f>J8385*Weighting!$W$9</f>
        <v>0</v>
      </c>
      <c r="M8385" s="14"/>
    </row>
    <row r="8386" spans="1:13" x14ac:dyDescent="0.55000000000000004">
      <c r="A8386" s="32" t="str">
        <f>IF(Weighting!$P$10&gt;0,B8386,"")</f>
        <v/>
      </c>
      <c r="B8386" t="e">
        <f>Weighting!$C$10</f>
        <v>#DIV/0!</v>
      </c>
      <c r="C8386" t="e">
        <f>Weighting!$F$10</f>
        <v>#NUM!</v>
      </c>
      <c r="D8386" t="e">
        <f>IF(C8386=1,'Data Transformation'!$G$3+0.5*'Data Transformation'!$W$25,IF(C8387=1,D8387-'Data Transformation'!$W$25,FALSE))</f>
        <v>#NUM!</v>
      </c>
      <c r="E8386">
        <f t="array" ref="E8386">IF(ISLOGICAL(D8386),"",FREQUENCY(IF('Data Transformation'!$B$425:$B$8425='Bin Analysis'!$B8379,'Data Transformation'!$G$425:$G$8425),D8386))</f>
        <v>2001</v>
      </c>
      <c r="F8386">
        <f t="shared" si="1047"/>
        <v>0</v>
      </c>
      <c r="G8386">
        <f>Weighting!$H$10</f>
        <v>0</v>
      </c>
      <c r="H8386">
        <f t="array" ref="H8386">FREQUENCY(IF('Data Transformation'!$B$4:$B$8425=B8379,'Data Transformation'!$G$4:$G$8425),'Bin Analysis'!$B8386)</f>
        <v>2073</v>
      </c>
      <c r="I8386">
        <f t="shared" si="1048"/>
        <v>0</v>
      </c>
      <c r="J8386">
        <f t="shared" si="1049"/>
        <v>0</v>
      </c>
      <c r="K8386">
        <f>J8386*Weighting!$W$10</f>
        <v>0</v>
      </c>
      <c r="M8386" s="14"/>
    </row>
    <row r="8387" spans="1:13" x14ac:dyDescent="0.55000000000000004">
      <c r="A8387" s="32" t="str">
        <f>IF(Weighting!$P$11&gt;0,B8387,"")</f>
        <v/>
      </c>
      <c r="B8387" t="e">
        <f>Weighting!$C$11</f>
        <v>#DIV/0!</v>
      </c>
      <c r="C8387" t="e">
        <f>Weighting!$F$11</f>
        <v>#NUM!</v>
      </c>
      <c r="D8387" t="e">
        <f>IF(C8387=1,'Data Transformation'!$G$3+0.5*'Data Transformation'!$W$25,IF(C8388=1,D8388-'Data Transformation'!$W$25,FALSE))</f>
        <v>#NUM!</v>
      </c>
      <c r="E8387">
        <f t="array" ref="E8387">IF(ISLOGICAL(D8387),"",FREQUENCY(IF('Data Transformation'!$B$425:$B$8425='Bin Analysis'!$B8379,'Data Transformation'!$G$425:$G$8425),D8387))</f>
        <v>2001</v>
      </c>
      <c r="F8387">
        <f t="shared" si="1047"/>
        <v>0</v>
      </c>
      <c r="G8387">
        <f>Weighting!$H$11</f>
        <v>0</v>
      </c>
      <c r="H8387">
        <f t="array" ref="H8387">FREQUENCY(IF('Data Transformation'!$B$4:$B$8425=B8379,'Data Transformation'!$G$4:$G$8425),'Bin Analysis'!$B8387)</f>
        <v>2073</v>
      </c>
      <c r="I8387">
        <f t="shared" si="1048"/>
        <v>0</v>
      </c>
      <c r="J8387">
        <f t="shared" si="1049"/>
        <v>0</v>
      </c>
      <c r="K8387">
        <f>J8387*Weighting!$W$11</f>
        <v>0</v>
      </c>
      <c r="M8387" s="14"/>
    </row>
    <row r="8388" spans="1:13" x14ac:dyDescent="0.55000000000000004">
      <c r="A8388" s="32" t="str">
        <f>IF(Weighting!$P$12&gt;0,B8388,"")</f>
        <v/>
      </c>
      <c r="B8388" t="e">
        <f>Weighting!$C$12</f>
        <v>#DIV/0!</v>
      </c>
      <c r="C8388" t="e">
        <f>Weighting!$F$12</f>
        <v>#NUM!</v>
      </c>
      <c r="D8388" t="e">
        <f>IF(C8388=1,'Data Transformation'!$G$3+0.5*'Data Transformation'!$W$25,IF(C8389=1,D8389-'Data Transformation'!$W$25,FALSE))</f>
        <v>#NUM!</v>
      </c>
      <c r="E8388">
        <f t="array" ref="E8388">IF(ISLOGICAL(D8388),"",FREQUENCY(IF('Data Transformation'!$B$425:$B$8425='Bin Analysis'!$B8379,'Data Transformation'!$G$425:$G$8425),D8388))</f>
        <v>2001</v>
      </c>
      <c r="F8388">
        <f t="shared" si="1047"/>
        <v>0</v>
      </c>
      <c r="G8388">
        <f>Weighting!$H$12</f>
        <v>0</v>
      </c>
      <c r="H8388">
        <f t="array" ref="H8388">FREQUENCY(IF('Data Transformation'!$B$4:$B$8425=B8379,'Data Transformation'!$G$4:$G$8425),'Bin Analysis'!$B8388)</f>
        <v>2073</v>
      </c>
      <c r="I8388">
        <f t="shared" si="1048"/>
        <v>0</v>
      </c>
      <c r="J8388">
        <f t="shared" si="1049"/>
        <v>0</v>
      </c>
      <c r="K8388">
        <f>J8388*Weighting!$W$12</f>
        <v>0</v>
      </c>
      <c r="M8388" s="14"/>
    </row>
    <row r="8389" spans="1:13" x14ac:dyDescent="0.55000000000000004">
      <c r="A8389" s="32" t="str">
        <f>IF(Weighting!$P$13&gt;0,B8389,"")</f>
        <v/>
      </c>
      <c r="B8389" t="e">
        <f>Weighting!$C$13</f>
        <v>#DIV/0!</v>
      </c>
      <c r="C8389" t="e">
        <f>Weighting!$F$13</f>
        <v>#NUM!</v>
      </c>
      <c r="D8389" t="e">
        <f>IF(C8389=1,'Data Transformation'!$G$3+0.5*'Data Transformation'!$W$25,IF(C8390=1,D8390-'Data Transformation'!$W$25,FALSE))</f>
        <v>#NUM!</v>
      </c>
      <c r="E8389">
        <f t="array" ref="E8389">IF(ISLOGICAL(D8389),"",FREQUENCY(IF('Data Transformation'!$B$425:$B$8425='Bin Analysis'!$B8379,'Data Transformation'!$G$425:$G$8425),D8389))</f>
        <v>2001</v>
      </c>
      <c r="F8389">
        <f t="shared" si="1047"/>
        <v>0</v>
      </c>
      <c r="G8389">
        <f>Weighting!$H$13</f>
        <v>0</v>
      </c>
      <c r="H8389">
        <f t="array" ref="H8389">FREQUENCY(IF('Data Transformation'!$B$4:$B$8425=B8379,'Data Transformation'!$G$4:$G$8425),'Bin Analysis'!$B8389)</f>
        <v>2073</v>
      </c>
      <c r="I8389">
        <f t="shared" si="1048"/>
        <v>0</v>
      </c>
      <c r="J8389">
        <f t="shared" si="1049"/>
        <v>0</v>
      </c>
      <c r="K8389">
        <f>J8389*Weighting!$W$13</f>
        <v>0</v>
      </c>
      <c r="M8389" s="14"/>
    </row>
    <row r="8390" spans="1:13" x14ac:dyDescent="0.55000000000000004">
      <c r="A8390" s="32" t="str">
        <f>IF(Weighting!$P$14&gt;0,B8390,"")</f>
        <v/>
      </c>
      <c r="B8390" t="e">
        <f>Weighting!$C$14</f>
        <v>#DIV/0!</v>
      </c>
      <c r="C8390" t="e">
        <f>Weighting!$F$14</f>
        <v>#NUM!</v>
      </c>
      <c r="D8390" t="e">
        <f>IF(C8390=1,'Data Transformation'!$G$3+0.5*'Data Transformation'!$W$25,IF(C8391=1,D8391-'Data Transformation'!$W$25,FALSE))</f>
        <v>#NUM!</v>
      </c>
      <c r="E8390">
        <f t="array" ref="E8390">IF(ISLOGICAL(D8390),"",FREQUENCY(IF('Data Transformation'!$B$425:$B$8425='Bin Analysis'!$B8379,'Data Transformation'!$G$425:$G$8425),D8390))</f>
        <v>2001</v>
      </c>
      <c r="F8390">
        <f t="shared" si="1047"/>
        <v>0</v>
      </c>
      <c r="G8390">
        <f>Weighting!$H$14</f>
        <v>0</v>
      </c>
      <c r="H8390">
        <f t="array" ref="H8390">FREQUENCY(IF('Data Transformation'!$B$4:$B$8425=B8379,'Data Transformation'!$G$4:$G$8425),'Bin Analysis'!$B8390)</f>
        <v>2073</v>
      </c>
      <c r="I8390">
        <f t="shared" si="1048"/>
        <v>0</v>
      </c>
      <c r="J8390">
        <f t="shared" si="1049"/>
        <v>0</v>
      </c>
      <c r="K8390">
        <f>J8390*Weighting!$W$14</f>
        <v>0</v>
      </c>
      <c r="M8390" s="14"/>
    </row>
    <row r="8391" spans="1:13" x14ac:dyDescent="0.55000000000000004">
      <c r="A8391" s="32" t="str">
        <f>IF(Weighting!$P$15&gt;0,B8391,"")</f>
        <v/>
      </c>
      <c r="B8391" t="e">
        <f>Weighting!$C$15</f>
        <v>#DIV/0!</v>
      </c>
      <c r="C8391" t="e">
        <f>Weighting!$F$15</f>
        <v>#NUM!</v>
      </c>
      <c r="D8391" t="e">
        <f>IF(C8391=1,'Data Transformation'!$G$3+0.5*'Data Transformation'!$W$25,IF(C8392=1,D8392-'Data Transformation'!$W$25,FALSE))</f>
        <v>#NUM!</v>
      </c>
      <c r="E8391">
        <f t="array" ref="E8391">IF(ISLOGICAL(D8391),"",FREQUENCY(IF('Data Transformation'!$B$425:$B$8425='Bin Analysis'!$B8379,'Data Transformation'!$G$425:$G$8425),D8391))</f>
        <v>2001</v>
      </c>
      <c r="F8391">
        <f t="shared" si="1047"/>
        <v>0</v>
      </c>
      <c r="G8391">
        <f>Weighting!$H$15</f>
        <v>0</v>
      </c>
      <c r="H8391">
        <f t="array" ref="H8391">FREQUENCY(IF('Data Transformation'!$B$4:$B$8425=B8379,'Data Transformation'!$G$4:$G$8425),'Bin Analysis'!$B8391)</f>
        <v>2073</v>
      </c>
      <c r="I8391">
        <f t="shared" si="1048"/>
        <v>0</v>
      </c>
      <c r="J8391">
        <f t="shared" si="1049"/>
        <v>0</v>
      </c>
      <c r="K8391">
        <f>J8391*Weighting!$W$15</f>
        <v>0</v>
      </c>
      <c r="M8391" s="14"/>
    </row>
    <row r="8392" spans="1:13" x14ac:dyDescent="0.55000000000000004">
      <c r="A8392" s="32" t="str">
        <f>IF(Weighting!$P$16&gt;0,B8392,"")</f>
        <v/>
      </c>
      <c r="B8392" t="e">
        <f>Weighting!$C$16</f>
        <v>#DIV/0!</v>
      </c>
      <c r="C8392" t="e">
        <f>Weighting!$F$16</f>
        <v>#NUM!</v>
      </c>
      <c r="D8392" t="e">
        <f>IF(C8392=1,'Data Transformation'!$G$3+0.5*'Data Transformation'!$W$25,IF(C8393=1,D8393-'Data Transformation'!$W$25,FALSE))</f>
        <v>#NUM!</v>
      </c>
      <c r="E8392">
        <f t="array" ref="E8392">IF(ISLOGICAL(D8392),"",FREQUENCY(IF('Data Transformation'!$B$425:$B$8425='Bin Analysis'!$B8379,'Data Transformation'!$G$425:$G$8425),D8392))</f>
        <v>2001</v>
      </c>
      <c r="F8392">
        <f t="shared" si="1047"/>
        <v>0</v>
      </c>
      <c r="G8392">
        <f>Weighting!$H$16</f>
        <v>0</v>
      </c>
      <c r="H8392">
        <f t="array" ref="H8392">FREQUENCY(IF('Data Transformation'!$B$4:$B$8425=B8379,'Data Transformation'!$G$4:$G$8425),'Bin Analysis'!$B8392)</f>
        <v>2073</v>
      </c>
      <c r="I8392">
        <f t="shared" si="1048"/>
        <v>0</v>
      </c>
      <c r="J8392">
        <f t="shared" si="1049"/>
        <v>0</v>
      </c>
      <c r="K8392">
        <f>J8392*Weighting!$W$16</f>
        <v>0</v>
      </c>
      <c r="M8392" s="14"/>
    </row>
    <row r="8393" spans="1:13" x14ac:dyDescent="0.55000000000000004">
      <c r="A8393" s="32" t="str">
        <f>IF(Weighting!$P$17&gt;0,B8393,"")</f>
        <v/>
      </c>
      <c r="B8393" t="e">
        <f>Weighting!$C$17</f>
        <v>#DIV/0!</v>
      </c>
      <c r="C8393" t="e">
        <f>Weighting!$F$17</f>
        <v>#NUM!</v>
      </c>
      <c r="D8393" t="e">
        <f>IF(C8393=1,'Data Transformation'!$G$3+0.5*'Data Transformation'!$W$25,IF(C8394=1,D8394-'Data Transformation'!$W$25,FALSE))</f>
        <v>#NUM!</v>
      </c>
      <c r="E8393">
        <f t="array" ref="E8393">IF(ISLOGICAL(D8393),"",FREQUENCY(IF('Data Transformation'!$B$425:$B$8425='Bin Analysis'!$B8379,'Data Transformation'!$G$425:$G$8425),D8393))</f>
        <v>2001</v>
      </c>
      <c r="F8393">
        <f t="shared" si="1047"/>
        <v>0</v>
      </c>
      <c r="G8393">
        <f>Weighting!$H$17</f>
        <v>0</v>
      </c>
      <c r="H8393">
        <f t="array" ref="H8393">FREQUENCY(IF('Data Transformation'!$B$4:$B$8425=B8379,'Data Transformation'!$G$4:$G$8425),'Bin Analysis'!$B8393)</f>
        <v>2073</v>
      </c>
      <c r="I8393">
        <f t="shared" si="1048"/>
        <v>0</v>
      </c>
      <c r="J8393">
        <f t="shared" si="1049"/>
        <v>0</v>
      </c>
      <c r="K8393">
        <f>J8393*Weighting!$W$17</f>
        <v>0</v>
      </c>
      <c r="M8393" s="14"/>
    </row>
    <row r="8394" spans="1:13" x14ac:dyDescent="0.55000000000000004">
      <c r="A8394" s="32" t="str">
        <f>IF(Weighting!$P$18&gt;0,B8394,"")</f>
        <v/>
      </c>
      <c r="B8394" t="e">
        <f>Weighting!$C$18</f>
        <v>#DIV/0!</v>
      </c>
      <c r="C8394" t="e">
        <f>Weighting!$F$18</f>
        <v>#NUM!</v>
      </c>
      <c r="D8394" t="e">
        <f>IF(C8394=1,'Data Transformation'!$G$3+0.5*'Data Transformation'!$W$25,IF(C8395=1,D8395-'Data Transformation'!$W$25,FALSE))</f>
        <v>#NUM!</v>
      </c>
      <c r="E8394">
        <f t="array" ref="E8394">IF(ISLOGICAL(D8394),"",FREQUENCY(IF('Data Transformation'!$B$425:$B$8425='Bin Analysis'!$B8379,'Data Transformation'!$G$425:$G$8425),D8394))</f>
        <v>2001</v>
      </c>
      <c r="F8394">
        <f t="shared" si="1047"/>
        <v>0</v>
      </c>
      <c r="G8394">
        <f>Weighting!$H$18</f>
        <v>0</v>
      </c>
      <c r="H8394">
        <f t="array" ref="H8394">FREQUENCY(IF('Data Transformation'!$B$4:$B$8425=B8379,'Data Transformation'!$G$4:$G$8425),'Bin Analysis'!$B8394)</f>
        <v>2073</v>
      </c>
      <c r="I8394">
        <f t="shared" si="1048"/>
        <v>0</v>
      </c>
      <c r="J8394">
        <f t="shared" si="1049"/>
        <v>0</v>
      </c>
      <c r="K8394">
        <f>J8394*Weighting!$W$18</f>
        <v>0</v>
      </c>
      <c r="M8394" s="14"/>
    </row>
    <row r="8395" spans="1:13" x14ac:dyDescent="0.55000000000000004">
      <c r="A8395" s="32" t="str">
        <f>IF(Weighting!$P$19&gt;0,B8395,"")</f>
        <v/>
      </c>
      <c r="B8395" t="e">
        <f>Weighting!$C$19</f>
        <v>#DIV/0!</v>
      </c>
      <c r="C8395" t="e">
        <f>Weighting!$F$19</f>
        <v>#NUM!</v>
      </c>
      <c r="D8395" t="e">
        <f>IF(C8395=1,'Data Transformation'!$G$3+0.5*'Data Transformation'!$W$25,IF(C8396=1,D8396-'Data Transformation'!$W$25,FALSE))</f>
        <v>#NUM!</v>
      </c>
      <c r="E8395">
        <f t="array" ref="E8395">IF(ISLOGICAL(D8395),"",FREQUENCY(IF('Data Transformation'!$B$425:$B$8425='Bin Analysis'!$B8379,'Data Transformation'!$G$425:$G$8425),D8395))</f>
        <v>2001</v>
      </c>
      <c r="F8395">
        <f t="shared" si="1047"/>
        <v>0</v>
      </c>
      <c r="G8395">
        <f>Weighting!$H$19</f>
        <v>0</v>
      </c>
      <c r="H8395">
        <f t="array" ref="H8395">FREQUENCY(IF('Data Transformation'!$B$4:$B$8425=B8379,'Data Transformation'!$G$4:$G$8425),'Bin Analysis'!$B8395)</f>
        <v>2073</v>
      </c>
      <c r="I8395">
        <f t="shared" si="1048"/>
        <v>0</v>
      </c>
      <c r="J8395">
        <f t="shared" si="1049"/>
        <v>0</v>
      </c>
      <c r="K8395">
        <f>J8395*Weighting!$W$19</f>
        <v>0</v>
      </c>
      <c r="M8395" s="14"/>
    </row>
    <row r="8396" spans="1:13" x14ac:dyDescent="0.55000000000000004">
      <c r="A8396" s="32" t="str">
        <f>IF(Weighting!$P$20&gt;0,B8396,"")</f>
        <v/>
      </c>
      <c r="B8396" t="e">
        <f>Weighting!$C$20</f>
        <v>#DIV/0!</v>
      </c>
      <c r="C8396" t="e">
        <f>Weighting!$F$20</f>
        <v>#NUM!</v>
      </c>
      <c r="D8396" t="e">
        <f>IF(C8396=1,'Data Transformation'!$G$3+0.5*'Data Transformation'!$W$25,IF(C8397=1,D8397-'Data Transformation'!$W$25,FALSE))</f>
        <v>#NUM!</v>
      </c>
      <c r="E8396">
        <f t="array" ref="E8396">IF(ISLOGICAL(D8396),"",FREQUENCY(IF('Data Transformation'!$B$425:$B$8425='Bin Analysis'!$B8379,'Data Transformation'!$G$425:$G$8425),D8396))</f>
        <v>2001</v>
      </c>
      <c r="F8396">
        <f t="shared" si="1047"/>
        <v>0</v>
      </c>
      <c r="G8396">
        <f>Weighting!$H$20</f>
        <v>0</v>
      </c>
      <c r="H8396">
        <f t="array" ref="H8396">FREQUENCY(IF('Data Transformation'!$B$4:$B$8425=B8379,'Data Transformation'!$G$4:$G$8425),'Bin Analysis'!$B8396)</f>
        <v>2073</v>
      </c>
      <c r="I8396">
        <f t="shared" si="1048"/>
        <v>0</v>
      </c>
      <c r="J8396">
        <f t="shared" si="1049"/>
        <v>0</v>
      </c>
      <c r="K8396">
        <f>J8396*Weighting!$W$20</f>
        <v>0</v>
      </c>
      <c r="M8396" s="14"/>
    </row>
    <row r="8397" spans="1:13" x14ac:dyDescent="0.55000000000000004">
      <c r="A8397" s="32" t="str">
        <f>IF(Weighting!$P$21&gt;0,B8397,"")</f>
        <v/>
      </c>
      <c r="B8397" t="e">
        <f>Weighting!$C$21</f>
        <v>#DIV/0!</v>
      </c>
      <c r="C8397" t="e">
        <f>Weighting!$F$21</f>
        <v>#NUM!</v>
      </c>
      <c r="D8397" t="e">
        <f>IF(C8397=1,'Data Transformation'!$G$3+0.5*'Data Transformation'!$W$25,IF(C8398=1,D8398-'Data Transformation'!$W$25,FALSE))</f>
        <v>#NUM!</v>
      </c>
      <c r="E8397">
        <f t="array" ref="E8397">IF(ISLOGICAL(D8397),"",FREQUENCY(IF('Data Transformation'!$B$425:$B$8425='Bin Analysis'!$B8379,'Data Transformation'!$G$425:$G$8425),D8397))</f>
        <v>2001</v>
      </c>
      <c r="F8397">
        <f t="shared" si="1047"/>
        <v>0</v>
      </c>
      <c r="G8397">
        <f>Weighting!$H$21</f>
        <v>0</v>
      </c>
      <c r="H8397">
        <f t="array" ref="H8397">FREQUENCY(IF('Data Transformation'!$B$4:$B$8425=B8379,'Data Transformation'!$G$4:$G$8425),'Bin Analysis'!$B8397)</f>
        <v>2073</v>
      </c>
      <c r="I8397">
        <f t="shared" si="1048"/>
        <v>0</v>
      </c>
      <c r="J8397">
        <f t="shared" si="1049"/>
        <v>0</v>
      </c>
      <c r="K8397">
        <f>J8397*Weighting!$W$21</f>
        <v>0</v>
      </c>
      <c r="M8397" s="14"/>
    </row>
    <row r="8398" spans="1:13" x14ac:dyDescent="0.55000000000000004">
      <c r="A8398" s="32" t="str">
        <f>IF(Weighting!$P$22&gt;0,B8398,"")</f>
        <v/>
      </c>
      <c r="B8398" t="e">
        <f>Weighting!$C$22</f>
        <v>#DIV/0!</v>
      </c>
      <c r="C8398" t="e">
        <f>Weighting!$F$22</f>
        <v>#NUM!</v>
      </c>
      <c r="D8398" t="e">
        <f>IF(C8398=1,'Data Transformation'!$G$3+0.5*'Data Transformation'!$W$25,IF(C8399=1,D8399-'Data Transformation'!$W$25,FALSE))</f>
        <v>#NUM!</v>
      </c>
      <c r="E8398">
        <f t="array" ref="E8398">IF(ISLOGICAL(D8398),"",FREQUENCY(IF('Data Transformation'!$B$425:$B$8425='Bin Analysis'!$B8379,'Data Transformation'!$G$425:$G$8425),D8398))</f>
        <v>2001</v>
      </c>
      <c r="F8398">
        <f t="shared" si="1047"/>
        <v>0</v>
      </c>
      <c r="G8398">
        <f>Weighting!$H$22</f>
        <v>0</v>
      </c>
      <c r="H8398">
        <f t="array" ref="H8398">FREQUENCY(IF('Data Transformation'!$B$4:$B$8425=B8379,'Data Transformation'!$G$4:$G$8425),'Bin Analysis'!$B8398)</f>
        <v>2073</v>
      </c>
      <c r="I8398">
        <f t="shared" si="1048"/>
        <v>0</v>
      </c>
      <c r="J8398">
        <f t="shared" si="1049"/>
        <v>0</v>
      </c>
      <c r="K8398">
        <f>J8398*Weighting!$W$22</f>
        <v>0</v>
      </c>
      <c r="M8398" s="14"/>
    </row>
    <row r="8399" spans="1:13" x14ac:dyDescent="0.55000000000000004">
      <c r="A8399" s="32" t="str">
        <f>IF(Weighting!$P$23&gt;0,B8399,"")</f>
        <v/>
      </c>
      <c r="B8399" t="e">
        <f>Weighting!$C$23</f>
        <v>#DIV/0!</v>
      </c>
      <c r="C8399" t="e">
        <f>Weighting!$F$23</f>
        <v>#NUM!</v>
      </c>
      <c r="D8399" t="e">
        <f>IF(C8399=1,'Data Transformation'!$G$3+0.5*'Data Transformation'!$W$25,IF(C8400=1,D8400-'Data Transformation'!$W$25,FALSE))</f>
        <v>#NUM!</v>
      </c>
      <c r="E8399">
        <f t="array" ref="E8399">IF(ISLOGICAL(D8399),"",FREQUENCY(IF('Data Transformation'!$B$425:$B$8425='Bin Analysis'!$B8379,'Data Transformation'!$G$425:$G$8425),D8399))</f>
        <v>2001</v>
      </c>
      <c r="F8399">
        <f t="shared" si="1047"/>
        <v>0</v>
      </c>
      <c r="G8399">
        <f>Weighting!$H$23</f>
        <v>0</v>
      </c>
      <c r="H8399">
        <f t="array" ref="H8399">FREQUENCY(IF('Data Transformation'!$B$4:$B$8425=B8379,'Data Transformation'!$G$4:$G$8425),'Bin Analysis'!$B8399)</f>
        <v>2073</v>
      </c>
      <c r="I8399">
        <f t="shared" si="1048"/>
        <v>0</v>
      </c>
      <c r="J8399">
        <f t="shared" si="1049"/>
        <v>0</v>
      </c>
      <c r="K8399">
        <f>J8399*Weighting!$W$23</f>
        <v>0</v>
      </c>
      <c r="M8399" s="14"/>
    </row>
    <row r="8400" spans="1:13" x14ac:dyDescent="0.55000000000000004">
      <c r="A8400" s="32" t="str">
        <f>IF(Weighting!$P$24&gt;0,B8400,"")</f>
        <v/>
      </c>
      <c r="B8400" t="e">
        <f>Weighting!$C$24</f>
        <v>#DIV/0!</v>
      </c>
      <c r="C8400" t="e">
        <f>Weighting!$F$24</f>
        <v>#NUM!</v>
      </c>
      <c r="D8400" t="e">
        <f>IF(C8400=1,'Data Transformation'!$G$3+0.5*'Data Transformation'!$W$25,IF(C8401=1,D8401-'Data Transformation'!$W$25,FALSE))</f>
        <v>#NUM!</v>
      </c>
      <c r="E8400">
        <f t="array" ref="E8400">IF(ISLOGICAL(D8400),"",FREQUENCY(IF('Data Transformation'!$B$425:$B$8425='Bin Analysis'!$B8379,'Data Transformation'!$G$425:$G$8425),D8400))</f>
        <v>2001</v>
      </c>
      <c r="F8400">
        <f t="shared" si="1047"/>
        <v>0</v>
      </c>
      <c r="G8400">
        <f>Weighting!$H$24</f>
        <v>0</v>
      </c>
      <c r="H8400">
        <f t="array" ref="H8400">FREQUENCY(IF('Data Transformation'!$B$4:$B$8425=B8379,'Data Transformation'!$G$4:$G$8425),'Bin Analysis'!$B8400)</f>
        <v>2073</v>
      </c>
      <c r="I8400">
        <f t="shared" si="1048"/>
        <v>0</v>
      </c>
      <c r="J8400">
        <f t="shared" si="1049"/>
        <v>0</v>
      </c>
      <c r="K8400">
        <f>J8400*Weighting!$W$24</f>
        <v>0</v>
      </c>
      <c r="M8400" s="14"/>
    </row>
    <row r="8401" spans="1:25" x14ac:dyDescent="0.55000000000000004">
      <c r="A8401" s="32" t="str">
        <f>IF(Weighting!$P$25&gt;0,B8401,"")</f>
        <v/>
      </c>
      <c r="B8401" t="e">
        <f>Weighting!$C$25</f>
        <v>#DIV/0!</v>
      </c>
      <c r="C8401" t="e">
        <f>Weighting!$F$25</f>
        <v>#NUM!</v>
      </c>
      <c r="D8401" t="e">
        <f>IF(C8401=1,'Data Transformation'!$G$3+0.5*'Data Transformation'!$W$25,IF(C8402=1,D8402-'Data Transformation'!$W$25,FALSE))</f>
        <v>#NUM!</v>
      </c>
      <c r="E8401">
        <f t="array" ref="E8401">IF(ISLOGICAL(D8401),"",FREQUENCY(IF('Data Transformation'!$B$425:$B$8425='Bin Analysis'!$B8379,'Data Transformation'!$G$425:$G$8425),D8401))</f>
        <v>2001</v>
      </c>
      <c r="F8401">
        <f t="shared" si="1047"/>
        <v>0</v>
      </c>
      <c r="G8401">
        <f>Weighting!$H$25</f>
        <v>0</v>
      </c>
      <c r="H8401">
        <f t="array" ref="H8401">FREQUENCY(IF('Data Transformation'!$B$4:$B$8425=B8379,'Data Transformation'!$G$4:$G$8425),'Bin Analysis'!$B8401)</f>
        <v>2073</v>
      </c>
      <c r="I8401">
        <f t="shared" si="1048"/>
        <v>0</v>
      </c>
      <c r="J8401">
        <f t="shared" si="1049"/>
        <v>0</v>
      </c>
      <c r="K8401">
        <f>J8401*Weighting!$W$25</f>
        <v>0</v>
      </c>
      <c r="M8401" s="14"/>
    </row>
    <row r="8402" spans="1:25" x14ac:dyDescent="0.55000000000000004">
      <c r="N8402" s="57"/>
      <c r="O8402"/>
      <c r="P8402"/>
      <c r="Q8402"/>
      <c r="R8402"/>
    </row>
    <row r="8403" spans="1:25" ht="23.35" x14ac:dyDescent="0.8">
      <c r="A8403" s="21" t="s">
        <v>0</v>
      </c>
      <c r="B8403" s="21" t="str">
        <f>IFERROR(VLOOKUP(C8403,'Data Transformation'!$L$6:$M$426,2,FALSE),"")</f>
        <v/>
      </c>
      <c r="C8403" s="21">
        <f>C8379+1</f>
        <v>350</v>
      </c>
      <c r="D8403" s="21"/>
      <c r="E8403" s="21"/>
      <c r="F8403" s="21"/>
      <c r="G8403" s="21"/>
      <c r="H8403" s="22"/>
      <c r="I8403" s="22"/>
      <c r="J8403" s="22"/>
      <c r="K8403" s="21"/>
      <c r="L8403" s="21" t="str">
        <f>B8403</f>
        <v/>
      </c>
      <c r="M8403" s="23" t="e">
        <f>INDEX('Data Transformation'!$O$4:$O$424,MATCH($B8403,'Data Transformation'!$M$4:$M$424,0),MATCH($M$2,'Data Transformation'!$O$3,0))</f>
        <v>#N/A</v>
      </c>
      <c r="N8403" s="27" t="e">
        <f>IF('Input and Summary Results'!$J$16="minimum",'Bin Analysis'!X8404/(M8403-1),'Bin Analysis'!Y8403/('Bin Analysis'!M8403-1))</f>
        <v>#N/A</v>
      </c>
      <c r="O8403" s="27" t="e">
        <f>IF(M8403=FALSE,NA(),(VLOOKUP(1,C8406:K8425,4,FALSE))/(M8403-1))</f>
        <v>#N/A</v>
      </c>
      <c r="P8403" s="27" t="e">
        <f>IF(M8403=FALSE,NA(),SUM(J8406:J8425)/Weighting!$S$5)</f>
        <v>#N/A</v>
      </c>
      <c r="Q8403" s="27" t="e">
        <f>IF(M8403=FALSE,NA(),SUM(K8406:K8425)/Weighting!$S$6)</f>
        <v>#N/A</v>
      </c>
      <c r="R8403" s="27" t="e">
        <f>IF(M8403=FALSE,NA(),(VLOOKUP(1,G8406:K8425,3,FALSE))/(M8403-1))</f>
        <v>#N/A</v>
      </c>
      <c r="S8403" s="22" t="e">
        <f>IF(M8403=FALSE,NA(),IF(SUM(J8406:J8425)=2,"yes","no"))</f>
        <v>#N/A</v>
      </c>
      <c r="X8403" s="2" cm="2">
        <f t="array" ref="X8403:X8404">FREQUENCY(IF('Data Transformation'!$B$425:$B$6424='Bin Analysis'!L8403,'Data Transformation'!$G$425:$G$6424),'Data Transformation'!$U$11)</f>
        <v>0</v>
      </c>
      <c r="Y8403" s="2" cm="2">
        <f t="array" ref="Y8403:Y8404">FREQUENCY(IF('Data Transformation'!$B$425:$B$6424='Bin Analysis'!L8403,'Data Transformation'!$G$425:$G$6424),'Data Transformation'!$U$12)</f>
        <v>0</v>
      </c>
    </row>
    <row r="8404" spans="1:25" x14ac:dyDescent="0.55000000000000004">
      <c r="A8404" s="14" t="s">
        <v>67</v>
      </c>
      <c r="B8404" t="s">
        <v>47</v>
      </c>
      <c r="C8404" t="s">
        <v>5</v>
      </c>
      <c r="D8404" t="s">
        <v>100</v>
      </c>
      <c r="E8404" t="s">
        <v>101</v>
      </c>
      <c r="F8404" t="s">
        <v>102</v>
      </c>
      <c r="G8404" t="s">
        <v>70</v>
      </c>
      <c r="H8404" t="s">
        <v>31</v>
      </c>
      <c r="I8404" t="s">
        <v>32</v>
      </c>
      <c r="J8404" t="s">
        <v>46</v>
      </c>
      <c r="K8404" s="14" t="s">
        <v>45</v>
      </c>
      <c r="M8404" s="14"/>
      <c r="X8404" s="2">
        <v>0</v>
      </c>
      <c r="Y8404" s="2">
        <v>0</v>
      </c>
    </row>
    <row r="8405" spans="1:25" x14ac:dyDescent="0.55000000000000004">
      <c r="A8405" s="32"/>
      <c r="D8405" t="e">
        <f>IF(C8405=1,'Data Transformation'!$G$3+0.5*'Data Transformation'!$W$25,IF(C8406=1,D8406-'Data Transformation'!$W$25,FALSE))</f>
        <v>#NUM!</v>
      </c>
      <c r="E8405">
        <f t="array" ref="E8405">IF(ISLOGICAL(D8405),"",FREQUENCY(IF('Data Transformation'!$B$425:$B$8425='Bin Analysis'!$B8403,'Data Transformation'!$G$425:$G$8425),D8405))</f>
        <v>2001</v>
      </c>
      <c r="F8405" t="e">
        <f>IF(ISLOGICAL(D8405),"",E8405-E8404)</f>
        <v>#VALUE!</v>
      </c>
      <c r="M8405" s="14"/>
    </row>
    <row r="8406" spans="1:25" x14ac:dyDescent="0.55000000000000004">
      <c r="A8406" s="32" t="e">
        <f>IF(Weighting!$P$6&gt;0,B8406,"")</f>
        <v>#NUM!</v>
      </c>
      <c r="B8406" t="e">
        <f>Weighting!$C$6</f>
        <v>#DIV/0!</v>
      </c>
      <c r="C8406" t="e">
        <f>Weighting!$F$6</f>
        <v>#NUM!</v>
      </c>
      <c r="D8406" t="e">
        <f>IF(C8406=1,'Data Transformation'!$G$3+0.5*'Data Transformation'!$W$25,IF(C8407=1,D8407-'Data Transformation'!$W$25,FALSE))</f>
        <v>#NUM!</v>
      </c>
      <c r="E8406">
        <f t="array" ref="E8406">IF(ISLOGICAL(D8406),"",FREQUENCY(IF('Data Transformation'!$B$425:$B$8425='Bin Analysis'!$B8403,'Data Transformation'!$G$425:$G$8425),D8406))</f>
        <v>2001</v>
      </c>
      <c r="F8406">
        <f>IF(ISLOGICAL(D8406),"",E8406-E8405)</f>
        <v>0</v>
      </c>
      <c r="G8406">
        <f>Weighting!$H$6</f>
        <v>1</v>
      </c>
      <c r="H8406">
        <f t="array" ref="H8406">FREQUENCY(IF('Data Transformation'!$B$4:$B$8425=B8403,'Data Transformation'!$G$4:$G$8425),'Bin Analysis'!$B8406)</f>
        <v>2073</v>
      </c>
      <c r="I8406">
        <f>H8406-H8405</f>
        <v>2073</v>
      </c>
      <c r="J8406">
        <f>IF(I8406=0,0,1)</f>
        <v>1</v>
      </c>
      <c r="K8406" t="e">
        <f>J8406*Weighting!$W$6</f>
        <v>#NUM!</v>
      </c>
      <c r="M8406" s="14"/>
    </row>
    <row r="8407" spans="1:25" x14ac:dyDescent="0.55000000000000004">
      <c r="A8407" s="32" t="str">
        <f>IF(Weighting!$P$7&gt;0,B8407,"")</f>
        <v/>
      </c>
      <c r="B8407" t="e">
        <f>Weighting!$C$7</f>
        <v>#DIV/0!</v>
      </c>
      <c r="C8407" t="e">
        <f>Weighting!$F$7</f>
        <v>#NUM!</v>
      </c>
      <c r="D8407" t="e">
        <f>IF(C8407=1,'Data Transformation'!$G$3+0.5*'Data Transformation'!$W$25,IF(C8408=1,D8408-'Data Transformation'!$W$25,FALSE))</f>
        <v>#NUM!</v>
      </c>
      <c r="E8407">
        <f t="array" ref="E8407">IF(ISLOGICAL(D8407),"",FREQUENCY(IF('Data Transformation'!$B$425:$B$8425='Bin Analysis'!$B8403,'Data Transformation'!$G$425:$G$8425),D8407))</f>
        <v>2001</v>
      </c>
      <c r="F8407">
        <f t="shared" ref="F8407:F8425" si="1050">IF(ISLOGICAL(D8407),"",E8407-E8406)</f>
        <v>0</v>
      </c>
      <c r="G8407">
        <f>Weighting!$H$7</f>
        <v>0</v>
      </c>
      <c r="H8407">
        <f t="array" ref="H8407">FREQUENCY(IF('Data Transformation'!$B$4:$B$8425=B8403,'Data Transformation'!$G$4:$G$8425),'Bin Analysis'!$B8407)</f>
        <v>2073</v>
      </c>
      <c r="I8407">
        <f t="shared" ref="I8407:I8425" si="1051">H8407-H8406</f>
        <v>0</v>
      </c>
      <c r="J8407">
        <f>IF(I8407=0,0,1)</f>
        <v>0</v>
      </c>
      <c r="K8407">
        <f>J8407*Weighting!$W$7</f>
        <v>0</v>
      </c>
      <c r="M8407" s="14"/>
    </row>
    <row r="8408" spans="1:25" x14ac:dyDescent="0.55000000000000004">
      <c r="A8408" s="32" t="str">
        <f>IF(Weighting!$P$8&gt;0,B8408,"")</f>
        <v/>
      </c>
      <c r="B8408" t="e">
        <f>Weighting!$C$8</f>
        <v>#DIV/0!</v>
      </c>
      <c r="C8408" t="e">
        <f>Weighting!$F$8</f>
        <v>#NUM!</v>
      </c>
      <c r="D8408" t="e">
        <f>IF(C8408=1,'Data Transformation'!$G$3+0.5*'Data Transformation'!$W$25,IF(C8409=1,D8409-'Data Transformation'!$W$25,FALSE))</f>
        <v>#NUM!</v>
      </c>
      <c r="E8408">
        <f t="array" ref="E8408">IF(ISLOGICAL(D8408),"",FREQUENCY(IF('Data Transformation'!$B$425:$B$8425='Bin Analysis'!$B8403,'Data Transformation'!$G$425:$G$8425),D8408))</f>
        <v>2001</v>
      </c>
      <c r="F8408">
        <f t="shared" si="1050"/>
        <v>0</v>
      </c>
      <c r="G8408">
        <f>Weighting!$H$8</f>
        <v>0</v>
      </c>
      <c r="H8408">
        <f t="array" ref="H8408">FREQUENCY(IF('Data Transformation'!$B$4:$B$8425=B8403,'Data Transformation'!$G$4:$G$8425),'Bin Analysis'!$B8408)</f>
        <v>2073</v>
      </c>
      <c r="I8408">
        <f t="shared" si="1051"/>
        <v>0</v>
      </c>
      <c r="J8408">
        <f t="shared" ref="J8408:J8425" si="1052">IF(I8408=0,0,1)</f>
        <v>0</v>
      </c>
      <c r="K8408">
        <f>J8408*Weighting!$W$8</f>
        <v>0</v>
      </c>
      <c r="M8408" s="14"/>
    </row>
    <row r="8409" spans="1:25" x14ac:dyDescent="0.55000000000000004">
      <c r="A8409" s="32" t="str">
        <f>IF(Weighting!$P$9&gt;0,B8409,"")</f>
        <v/>
      </c>
      <c r="B8409" s="50" t="e">
        <f>Weighting!$C$9</f>
        <v>#DIV/0!</v>
      </c>
      <c r="C8409" t="e">
        <f>Weighting!$F$9</f>
        <v>#NUM!</v>
      </c>
      <c r="D8409" t="e">
        <f>IF(C8409=1,'Data Transformation'!$G$3+0.5*'Data Transformation'!$W$25,IF(C8410=1,D8410-'Data Transformation'!$W$25,FALSE))</f>
        <v>#NUM!</v>
      </c>
      <c r="E8409">
        <f t="array" ref="E8409">IF(ISLOGICAL(D8409),"",FREQUENCY(IF('Data Transformation'!$B$425:$B$8425='Bin Analysis'!$B8403,'Data Transformation'!$G$425:$G$8425),D8409))</f>
        <v>2001</v>
      </c>
      <c r="F8409">
        <f t="shared" si="1050"/>
        <v>0</v>
      </c>
      <c r="G8409">
        <f>Weighting!$H$9</f>
        <v>0</v>
      </c>
      <c r="H8409">
        <f t="array" ref="H8409">FREQUENCY(IF('Data Transformation'!$B$4:$B$8425=B8403,'Data Transformation'!$G$4:$G$8425),'Bin Analysis'!$B8409)</f>
        <v>2073</v>
      </c>
      <c r="I8409">
        <f t="shared" si="1051"/>
        <v>0</v>
      </c>
      <c r="J8409">
        <f t="shared" si="1052"/>
        <v>0</v>
      </c>
      <c r="K8409">
        <f>J8409*Weighting!$W$9</f>
        <v>0</v>
      </c>
      <c r="M8409" s="14"/>
    </row>
    <row r="8410" spans="1:25" x14ac:dyDescent="0.55000000000000004">
      <c r="A8410" s="32" t="str">
        <f>IF(Weighting!$P$10&gt;0,B8410,"")</f>
        <v/>
      </c>
      <c r="B8410" t="e">
        <f>Weighting!$C$10</f>
        <v>#DIV/0!</v>
      </c>
      <c r="C8410" t="e">
        <f>Weighting!$F$10</f>
        <v>#NUM!</v>
      </c>
      <c r="D8410" t="e">
        <f>IF(C8410=1,'Data Transformation'!$G$3+0.5*'Data Transformation'!$W$25,IF(C8411=1,D8411-'Data Transformation'!$W$25,FALSE))</f>
        <v>#NUM!</v>
      </c>
      <c r="E8410">
        <f t="array" ref="E8410">IF(ISLOGICAL(D8410),"",FREQUENCY(IF('Data Transformation'!$B$425:$B$8425='Bin Analysis'!$B8403,'Data Transformation'!$G$425:$G$8425),D8410))</f>
        <v>2001</v>
      </c>
      <c r="F8410">
        <f t="shared" si="1050"/>
        <v>0</v>
      </c>
      <c r="G8410">
        <f>Weighting!$H$10</f>
        <v>0</v>
      </c>
      <c r="H8410">
        <f t="array" ref="H8410">FREQUENCY(IF('Data Transformation'!$B$4:$B$8425=B8403,'Data Transformation'!$G$4:$G$8425),'Bin Analysis'!$B8410)</f>
        <v>2073</v>
      </c>
      <c r="I8410">
        <f t="shared" si="1051"/>
        <v>0</v>
      </c>
      <c r="J8410">
        <f t="shared" si="1052"/>
        <v>0</v>
      </c>
      <c r="K8410">
        <f>J8410*Weighting!$W$10</f>
        <v>0</v>
      </c>
      <c r="M8410" s="14"/>
    </row>
    <row r="8411" spans="1:25" x14ac:dyDescent="0.55000000000000004">
      <c r="A8411" s="32" t="str">
        <f>IF(Weighting!$P$11&gt;0,B8411,"")</f>
        <v/>
      </c>
      <c r="B8411" t="e">
        <f>Weighting!$C$11</f>
        <v>#DIV/0!</v>
      </c>
      <c r="C8411" t="e">
        <f>Weighting!$F$11</f>
        <v>#NUM!</v>
      </c>
      <c r="D8411" t="e">
        <f>IF(C8411=1,'Data Transformation'!$G$3+0.5*'Data Transformation'!$W$25,IF(C8412=1,D8412-'Data Transformation'!$W$25,FALSE))</f>
        <v>#NUM!</v>
      </c>
      <c r="E8411">
        <f t="array" ref="E8411">IF(ISLOGICAL(D8411),"",FREQUENCY(IF('Data Transformation'!$B$425:$B$8425='Bin Analysis'!$B8403,'Data Transformation'!$G$425:$G$8425),D8411))</f>
        <v>2001</v>
      </c>
      <c r="F8411">
        <f t="shared" si="1050"/>
        <v>0</v>
      </c>
      <c r="G8411">
        <f>Weighting!$H$11</f>
        <v>0</v>
      </c>
      <c r="H8411">
        <f t="array" ref="H8411">FREQUENCY(IF('Data Transformation'!$B$4:$B$8425=B8403,'Data Transformation'!$G$4:$G$8425),'Bin Analysis'!$B8411)</f>
        <v>2073</v>
      </c>
      <c r="I8411">
        <f t="shared" si="1051"/>
        <v>0</v>
      </c>
      <c r="J8411">
        <f t="shared" si="1052"/>
        <v>0</v>
      </c>
      <c r="K8411">
        <f>J8411*Weighting!$W$11</f>
        <v>0</v>
      </c>
      <c r="M8411" s="14"/>
    </row>
    <row r="8412" spans="1:25" x14ac:dyDescent="0.55000000000000004">
      <c r="A8412" s="32" t="str">
        <f>IF(Weighting!$P$12&gt;0,B8412,"")</f>
        <v/>
      </c>
      <c r="B8412" t="e">
        <f>Weighting!$C$12</f>
        <v>#DIV/0!</v>
      </c>
      <c r="C8412" t="e">
        <f>Weighting!$F$12</f>
        <v>#NUM!</v>
      </c>
      <c r="D8412" t="e">
        <f>IF(C8412=1,'Data Transformation'!$G$3+0.5*'Data Transformation'!$W$25,IF(C8413=1,D8413-'Data Transformation'!$W$25,FALSE))</f>
        <v>#NUM!</v>
      </c>
      <c r="E8412">
        <f t="array" ref="E8412">IF(ISLOGICAL(D8412),"",FREQUENCY(IF('Data Transformation'!$B$425:$B$8425='Bin Analysis'!$B8403,'Data Transformation'!$G$425:$G$8425),D8412))</f>
        <v>2001</v>
      </c>
      <c r="F8412">
        <f t="shared" si="1050"/>
        <v>0</v>
      </c>
      <c r="G8412">
        <f>Weighting!$H$12</f>
        <v>0</v>
      </c>
      <c r="H8412">
        <f t="array" ref="H8412">FREQUENCY(IF('Data Transformation'!$B$4:$B$8425=B8403,'Data Transformation'!$G$4:$G$8425),'Bin Analysis'!$B8412)</f>
        <v>2073</v>
      </c>
      <c r="I8412">
        <f t="shared" si="1051"/>
        <v>0</v>
      </c>
      <c r="J8412">
        <f t="shared" si="1052"/>
        <v>0</v>
      </c>
      <c r="K8412">
        <f>J8412*Weighting!$W$12</f>
        <v>0</v>
      </c>
      <c r="M8412" s="14"/>
    </row>
    <row r="8413" spans="1:25" x14ac:dyDescent="0.55000000000000004">
      <c r="A8413" s="32" t="str">
        <f>IF(Weighting!$P$13&gt;0,B8413,"")</f>
        <v/>
      </c>
      <c r="B8413" t="e">
        <f>Weighting!$C$13</f>
        <v>#DIV/0!</v>
      </c>
      <c r="C8413" t="e">
        <f>Weighting!$F$13</f>
        <v>#NUM!</v>
      </c>
      <c r="D8413" t="e">
        <f>IF(C8413=1,'Data Transformation'!$G$3+0.5*'Data Transformation'!$W$25,IF(C8414=1,D8414-'Data Transformation'!$W$25,FALSE))</f>
        <v>#NUM!</v>
      </c>
      <c r="E8413">
        <f t="array" ref="E8413">IF(ISLOGICAL(D8413),"",FREQUENCY(IF('Data Transformation'!$B$425:$B$8425='Bin Analysis'!$B8403,'Data Transformation'!$G$425:$G$8425),D8413))</f>
        <v>2001</v>
      </c>
      <c r="F8413">
        <f t="shared" si="1050"/>
        <v>0</v>
      </c>
      <c r="G8413">
        <f>Weighting!$H$13</f>
        <v>0</v>
      </c>
      <c r="H8413">
        <f t="array" ref="H8413">FREQUENCY(IF('Data Transformation'!$B$4:$B$8425=B8403,'Data Transformation'!$G$4:$G$8425),'Bin Analysis'!$B8413)</f>
        <v>2073</v>
      </c>
      <c r="I8413">
        <f t="shared" si="1051"/>
        <v>0</v>
      </c>
      <c r="J8413">
        <f t="shared" si="1052"/>
        <v>0</v>
      </c>
      <c r="K8413">
        <f>J8413*Weighting!$W$13</f>
        <v>0</v>
      </c>
      <c r="M8413" s="14"/>
    </row>
    <row r="8414" spans="1:25" x14ac:dyDescent="0.55000000000000004">
      <c r="A8414" s="32" t="str">
        <f>IF(Weighting!$P$14&gt;0,B8414,"")</f>
        <v/>
      </c>
      <c r="B8414" t="e">
        <f>Weighting!$C$14</f>
        <v>#DIV/0!</v>
      </c>
      <c r="C8414" t="e">
        <f>Weighting!$F$14</f>
        <v>#NUM!</v>
      </c>
      <c r="D8414" t="e">
        <f>IF(C8414=1,'Data Transformation'!$G$3+0.5*'Data Transformation'!$W$25,IF(C8415=1,D8415-'Data Transformation'!$W$25,FALSE))</f>
        <v>#NUM!</v>
      </c>
      <c r="E8414">
        <f t="array" ref="E8414">IF(ISLOGICAL(D8414),"",FREQUENCY(IF('Data Transformation'!$B$425:$B$8425='Bin Analysis'!$B8403,'Data Transformation'!$G$425:$G$8425),D8414))</f>
        <v>2001</v>
      </c>
      <c r="F8414">
        <f t="shared" si="1050"/>
        <v>0</v>
      </c>
      <c r="G8414">
        <f>Weighting!$H$14</f>
        <v>0</v>
      </c>
      <c r="H8414">
        <f t="array" ref="H8414">FREQUENCY(IF('Data Transformation'!$B$4:$B$8425=B8403,'Data Transformation'!$G$4:$G$8425),'Bin Analysis'!$B8414)</f>
        <v>2073</v>
      </c>
      <c r="I8414">
        <f t="shared" si="1051"/>
        <v>0</v>
      </c>
      <c r="J8414">
        <f t="shared" si="1052"/>
        <v>0</v>
      </c>
      <c r="K8414">
        <f>J8414*Weighting!$W$14</f>
        <v>0</v>
      </c>
      <c r="M8414" s="14"/>
    </row>
    <row r="8415" spans="1:25" x14ac:dyDescent="0.55000000000000004">
      <c r="A8415" s="32" t="str">
        <f>IF(Weighting!$P$15&gt;0,B8415,"")</f>
        <v/>
      </c>
      <c r="B8415" t="e">
        <f>Weighting!$C$15</f>
        <v>#DIV/0!</v>
      </c>
      <c r="C8415" t="e">
        <f>Weighting!$F$15</f>
        <v>#NUM!</v>
      </c>
      <c r="D8415" t="e">
        <f>IF(C8415=1,'Data Transformation'!$G$3+0.5*'Data Transformation'!$W$25,IF(C8416=1,D8416-'Data Transformation'!$W$25,FALSE))</f>
        <v>#NUM!</v>
      </c>
      <c r="E8415">
        <f t="array" ref="E8415">IF(ISLOGICAL(D8415),"",FREQUENCY(IF('Data Transformation'!$B$425:$B$8425='Bin Analysis'!$B8403,'Data Transformation'!$G$425:$G$8425),D8415))</f>
        <v>2001</v>
      </c>
      <c r="F8415">
        <f t="shared" si="1050"/>
        <v>0</v>
      </c>
      <c r="G8415">
        <f>Weighting!$H$15</f>
        <v>0</v>
      </c>
      <c r="H8415">
        <f t="array" ref="H8415">FREQUENCY(IF('Data Transformation'!$B$4:$B$8425=B8403,'Data Transformation'!$G$4:$G$8425),'Bin Analysis'!$B8415)</f>
        <v>2073</v>
      </c>
      <c r="I8415">
        <f t="shared" si="1051"/>
        <v>0</v>
      </c>
      <c r="J8415">
        <f t="shared" si="1052"/>
        <v>0</v>
      </c>
      <c r="K8415">
        <f>J8415*Weighting!$W$15</f>
        <v>0</v>
      </c>
      <c r="M8415" s="14"/>
    </row>
    <row r="8416" spans="1:25" x14ac:dyDescent="0.55000000000000004">
      <c r="A8416" s="32" t="str">
        <f>IF(Weighting!$P$16&gt;0,B8416,"")</f>
        <v/>
      </c>
      <c r="B8416" t="e">
        <f>Weighting!$C$16</f>
        <v>#DIV/0!</v>
      </c>
      <c r="C8416" t="e">
        <f>Weighting!$F$16</f>
        <v>#NUM!</v>
      </c>
      <c r="D8416" t="e">
        <f>IF(C8416=1,'Data Transformation'!$G$3+0.5*'Data Transformation'!$W$25,IF(C8417=1,D8417-'Data Transformation'!$W$25,FALSE))</f>
        <v>#NUM!</v>
      </c>
      <c r="E8416">
        <f t="array" ref="E8416">IF(ISLOGICAL(D8416),"",FREQUENCY(IF('Data Transformation'!$B$425:$B$8425='Bin Analysis'!$B8403,'Data Transformation'!$G$425:$G$8425),D8416))</f>
        <v>2001</v>
      </c>
      <c r="F8416">
        <f t="shared" si="1050"/>
        <v>0</v>
      </c>
      <c r="G8416">
        <f>Weighting!$H$16</f>
        <v>0</v>
      </c>
      <c r="H8416">
        <f t="array" ref="H8416">FREQUENCY(IF('Data Transformation'!$B$4:$B$8425=B8403,'Data Transformation'!$G$4:$G$8425),'Bin Analysis'!$B8416)</f>
        <v>2073</v>
      </c>
      <c r="I8416">
        <f t="shared" si="1051"/>
        <v>0</v>
      </c>
      <c r="J8416">
        <f t="shared" si="1052"/>
        <v>0</v>
      </c>
      <c r="K8416">
        <f>J8416*Weighting!$W$16</f>
        <v>0</v>
      </c>
      <c r="M8416" s="14"/>
    </row>
    <row r="8417" spans="1:19" x14ac:dyDescent="0.55000000000000004">
      <c r="A8417" s="32" t="str">
        <f>IF(Weighting!$P$17&gt;0,B8417,"")</f>
        <v/>
      </c>
      <c r="B8417" t="e">
        <f>Weighting!$C$17</f>
        <v>#DIV/0!</v>
      </c>
      <c r="C8417" t="e">
        <f>Weighting!$F$17</f>
        <v>#NUM!</v>
      </c>
      <c r="D8417" t="e">
        <f>IF(C8417=1,'Data Transformation'!$G$3+0.5*'Data Transformation'!$W$25,IF(C8418=1,D8418-'Data Transformation'!$W$25,FALSE))</f>
        <v>#NUM!</v>
      </c>
      <c r="E8417">
        <f t="array" ref="E8417">IF(ISLOGICAL(D8417),"",FREQUENCY(IF('Data Transformation'!$B$425:$B$8425='Bin Analysis'!$B8403,'Data Transformation'!$G$425:$G$8425),D8417))</f>
        <v>2001</v>
      </c>
      <c r="F8417">
        <f t="shared" si="1050"/>
        <v>0</v>
      </c>
      <c r="G8417">
        <f>Weighting!$H$17</f>
        <v>0</v>
      </c>
      <c r="H8417">
        <f t="array" ref="H8417">FREQUENCY(IF('Data Transformation'!$B$4:$B$8425=B8403,'Data Transformation'!$G$4:$G$8425),'Bin Analysis'!$B8417)</f>
        <v>2073</v>
      </c>
      <c r="I8417">
        <f t="shared" si="1051"/>
        <v>0</v>
      </c>
      <c r="J8417">
        <f t="shared" si="1052"/>
        <v>0</v>
      </c>
      <c r="K8417">
        <f>J8417*Weighting!$W$17</f>
        <v>0</v>
      </c>
      <c r="M8417" s="14"/>
    </row>
    <row r="8418" spans="1:19" x14ac:dyDescent="0.55000000000000004">
      <c r="A8418" s="32" t="str">
        <f>IF(Weighting!$P$18&gt;0,B8418,"")</f>
        <v/>
      </c>
      <c r="B8418" t="e">
        <f>Weighting!$C$18</f>
        <v>#DIV/0!</v>
      </c>
      <c r="C8418" t="e">
        <f>Weighting!$F$18</f>
        <v>#NUM!</v>
      </c>
      <c r="D8418" t="e">
        <f>IF(C8418=1,'Data Transformation'!$G$3+0.5*'Data Transformation'!$W$25,IF(C8419=1,D8419-'Data Transformation'!$W$25,FALSE))</f>
        <v>#NUM!</v>
      </c>
      <c r="E8418">
        <f t="array" ref="E8418">IF(ISLOGICAL(D8418),"",FREQUENCY(IF('Data Transformation'!$B$425:$B$8425='Bin Analysis'!$B8403,'Data Transformation'!$G$425:$G$8425),D8418))</f>
        <v>2001</v>
      </c>
      <c r="F8418">
        <f t="shared" si="1050"/>
        <v>0</v>
      </c>
      <c r="G8418">
        <f>Weighting!$H$18</f>
        <v>0</v>
      </c>
      <c r="H8418">
        <f t="array" ref="H8418">FREQUENCY(IF('Data Transformation'!$B$4:$B$8425=B8403,'Data Transformation'!$G$4:$G$8425),'Bin Analysis'!$B8418)</f>
        <v>2073</v>
      </c>
      <c r="I8418">
        <f t="shared" si="1051"/>
        <v>0</v>
      </c>
      <c r="J8418">
        <f t="shared" si="1052"/>
        <v>0</v>
      </c>
      <c r="K8418">
        <f>J8418*Weighting!$W$18</f>
        <v>0</v>
      </c>
      <c r="M8418" s="14"/>
    </row>
    <row r="8419" spans="1:19" x14ac:dyDescent="0.55000000000000004">
      <c r="A8419" s="32" t="str">
        <f>IF(Weighting!$P$19&gt;0,B8419,"")</f>
        <v/>
      </c>
      <c r="B8419" t="e">
        <f>Weighting!$C$19</f>
        <v>#DIV/0!</v>
      </c>
      <c r="C8419" t="e">
        <f>Weighting!$F$19</f>
        <v>#NUM!</v>
      </c>
      <c r="D8419" t="e">
        <f>IF(C8419=1,'Data Transformation'!$G$3+0.5*'Data Transformation'!$W$25,IF(C8420=1,D8420-'Data Transformation'!$W$25,FALSE))</f>
        <v>#NUM!</v>
      </c>
      <c r="E8419">
        <f t="array" ref="E8419">IF(ISLOGICAL(D8419),"",FREQUENCY(IF('Data Transformation'!$B$425:$B$8425='Bin Analysis'!$B8403,'Data Transformation'!$G$425:$G$8425),D8419))</f>
        <v>2001</v>
      </c>
      <c r="F8419">
        <f t="shared" si="1050"/>
        <v>0</v>
      </c>
      <c r="G8419">
        <f>Weighting!$H$19</f>
        <v>0</v>
      </c>
      <c r="H8419">
        <f t="array" ref="H8419">FREQUENCY(IF('Data Transformation'!$B$4:$B$8425=B8403,'Data Transformation'!$G$4:$G$8425),'Bin Analysis'!$B8419)</f>
        <v>2073</v>
      </c>
      <c r="I8419">
        <f t="shared" si="1051"/>
        <v>0</v>
      </c>
      <c r="J8419">
        <f t="shared" si="1052"/>
        <v>0</v>
      </c>
      <c r="K8419">
        <f>J8419*Weighting!$W$19</f>
        <v>0</v>
      </c>
      <c r="M8419" s="14"/>
    </row>
    <row r="8420" spans="1:19" x14ac:dyDescent="0.55000000000000004">
      <c r="A8420" s="32" t="str">
        <f>IF(Weighting!$P$20&gt;0,B8420,"")</f>
        <v/>
      </c>
      <c r="B8420" t="e">
        <f>Weighting!$C$20</f>
        <v>#DIV/0!</v>
      </c>
      <c r="C8420" t="e">
        <f>Weighting!$F$20</f>
        <v>#NUM!</v>
      </c>
      <c r="D8420" t="e">
        <f>IF(C8420=1,'Data Transformation'!$G$3+0.5*'Data Transformation'!$W$25,IF(C8421=1,D8421-'Data Transformation'!$W$25,FALSE))</f>
        <v>#NUM!</v>
      </c>
      <c r="E8420">
        <f t="array" ref="E8420">IF(ISLOGICAL(D8420),"",FREQUENCY(IF('Data Transformation'!$B$425:$B$8425='Bin Analysis'!$B8403,'Data Transformation'!$G$425:$G$8425),D8420))</f>
        <v>2001</v>
      </c>
      <c r="F8420">
        <f t="shared" si="1050"/>
        <v>0</v>
      </c>
      <c r="G8420">
        <f>Weighting!$H$20</f>
        <v>0</v>
      </c>
      <c r="H8420">
        <f t="array" ref="H8420">FREQUENCY(IF('Data Transformation'!$B$4:$B$8425=B8403,'Data Transformation'!$G$4:$G$8425),'Bin Analysis'!$B8420)</f>
        <v>2073</v>
      </c>
      <c r="I8420">
        <f t="shared" si="1051"/>
        <v>0</v>
      </c>
      <c r="J8420">
        <f t="shared" si="1052"/>
        <v>0</v>
      </c>
      <c r="K8420">
        <f>J8420*Weighting!$W$20</f>
        <v>0</v>
      </c>
      <c r="M8420" s="14"/>
    </row>
    <row r="8421" spans="1:19" x14ac:dyDescent="0.55000000000000004">
      <c r="A8421" s="32" t="str">
        <f>IF(Weighting!$P$21&gt;0,B8421,"")</f>
        <v/>
      </c>
      <c r="B8421" t="e">
        <f>Weighting!$C$21</f>
        <v>#DIV/0!</v>
      </c>
      <c r="C8421" t="e">
        <f>Weighting!$F$21</f>
        <v>#NUM!</v>
      </c>
      <c r="D8421" t="e">
        <f>IF(C8421=1,'Data Transformation'!$G$3+0.5*'Data Transformation'!$W$25,IF(C8422=1,D8422-'Data Transformation'!$W$25,FALSE))</f>
        <v>#NUM!</v>
      </c>
      <c r="E8421">
        <f t="array" ref="E8421">IF(ISLOGICAL(D8421),"",FREQUENCY(IF('Data Transformation'!$B$425:$B$8425='Bin Analysis'!$B8403,'Data Transformation'!$G$425:$G$8425),D8421))</f>
        <v>2001</v>
      </c>
      <c r="F8421">
        <f t="shared" si="1050"/>
        <v>0</v>
      </c>
      <c r="G8421">
        <f>Weighting!$H$21</f>
        <v>0</v>
      </c>
      <c r="H8421">
        <f t="array" ref="H8421">FREQUENCY(IF('Data Transformation'!$B$4:$B$8425=B8403,'Data Transformation'!$G$4:$G$8425),'Bin Analysis'!$B8421)</f>
        <v>2073</v>
      </c>
      <c r="I8421">
        <f t="shared" si="1051"/>
        <v>0</v>
      </c>
      <c r="J8421">
        <f t="shared" si="1052"/>
        <v>0</v>
      </c>
      <c r="K8421">
        <f>J8421*Weighting!$W$21</f>
        <v>0</v>
      </c>
      <c r="M8421" s="14"/>
    </row>
    <row r="8422" spans="1:19" x14ac:dyDescent="0.55000000000000004">
      <c r="A8422" s="32" t="str">
        <f>IF(Weighting!$P$22&gt;0,B8422,"")</f>
        <v/>
      </c>
      <c r="B8422" t="e">
        <f>Weighting!$C$22</f>
        <v>#DIV/0!</v>
      </c>
      <c r="C8422" t="e">
        <f>Weighting!$F$22</f>
        <v>#NUM!</v>
      </c>
      <c r="D8422" t="e">
        <f>IF(C8422=1,'Data Transformation'!$G$3+0.5*'Data Transformation'!$W$25,IF(C8423=1,D8423-'Data Transformation'!$W$25,FALSE))</f>
        <v>#NUM!</v>
      </c>
      <c r="E8422">
        <f t="array" ref="E8422">IF(ISLOGICAL(D8422),"",FREQUENCY(IF('Data Transformation'!$B$425:$B$8425='Bin Analysis'!$B8403,'Data Transformation'!$G$425:$G$8425),D8422))</f>
        <v>2001</v>
      </c>
      <c r="F8422">
        <f t="shared" si="1050"/>
        <v>0</v>
      </c>
      <c r="G8422">
        <f>Weighting!$H$22</f>
        <v>0</v>
      </c>
      <c r="H8422">
        <f t="array" ref="H8422">FREQUENCY(IF('Data Transformation'!$B$4:$B$8425=B8403,'Data Transformation'!$G$4:$G$8425),'Bin Analysis'!$B8422)</f>
        <v>2073</v>
      </c>
      <c r="I8422">
        <f t="shared" si="1051"/>
        <v>0</v>
      </c>
      <c r="J8422">
        <f t="shared" si="1052"/>
        <v>0</v>
      </c>
      <c r="K8422">
        <f>J8422*Weighting!$W$22</f>
        <v>0</v>
      </c>
      <c r="M8422" s="14"/>
    </row>
    <row r="8423" spans="1:19" x14ac:dyDescent="0.55000000000000004">
      <c r="A8423" s="32" t="str">
        <f>IF(Weighting!$P$23&gt;0,B8423,"")</f>
        <v/>
      </c>
      <c r="B8423" t="e">
        <f>Weighting!$C$23</f>
        <v>#DIV/0!</v>
      </c>
      <c r="C8423" t="e">
        <f>Weighting!$F$23</f>
        <v>#NUM!</v>
      </c>
      <c r="D8423" t="e">
        <f>IF(C8423=1,'Data Transformation'!$G$3+0.5*'Data Transformation'!$W$25,IF(C8424=1,D8424-'Data Transformation'!$W$25,FALSE))</f>
        <v>#NUM!</v>
      </c>
      <c r="E8423">
        <f t="array" ref="E8423">IF(ISLOGICAL(D8423),"",FREQUENCY(IF('Data Transformation'!$B$425:$B$8425='Bin Analysis'!$B8403,'Data Transformation'!$G$425:$G$8425),D8423))</f>
        <v>2001</v>
      </c>
      <c r="F8423">
        <f t="shared" si="1050"/>
        <v>0</v>
      </c>
      <c r="G8423">
        <f>Weighting!$H$23</f>
        <v>0</v>
      </c>
      <c r="H8423">
        <f t="array" ref="H8423">FREQUENCY(IF('Data Transformation'!$B$4:$B$8425=B8403,'Data Transformation'!$G$4:$G$8425),'Bin Analysis'!$B8423)</f>
        <v>2073</v>
      </c>
      <c r="I8423">
        <f t="shared" si="1051"/>
        <v>0</v>
      </c>
      <c r="J8423">
        <f t="shared" si="1052"/>
        <v>0</v>
      </c>
      <c r="K8423">
        <f>J8423*Weighting!$W$23</f>
        <v>0</v>
      </c>
      <c r="M8423" s="14"/>
    </row>
    <row r="8424" spans="1:19" x14ac:dyDescent="0.55000000000000004">
      <c r="A8424" s="32" t="str">
        <f>IF(Weighting!$P$24&gt;0,B8424,"")</f>
        <v/>
      </c>
      <c r="B8424" t="e">
        <f>Weighting!$C$24</f>
        <v>#DIV/0!</v>
      </c>
      <c r="C8424" t="e">
        <f>Weighting!$F$24</f>
        <v>#NUM!</v>
      </c>
      <c r="D8424" t="e">
        <f>IF(C8424=1,'Data Transformation'!$G$3+0.5*'Data Transformation'!$W$25,IF(C8425=1,D8425-'Data Transformation'!$W$25,FALSE))</f>
        <v>#NUM!</v>
      </c>
      <c r="E8424">
        <f t="array" ref="E8424">IF(ISLOGICAL(D8424),"",FREQUENCY(IF('Data Transformation'!$B$425:$B$8425='Bin Analysis'!$B8403,'Data Transformation'!$G$425:$G$8425),D8424))</f>
        <v>2001</v>
      </c>
      <c r="F8424">
        <f t="shared" si="1050"/>
        <v>0</v>
      </c>
      <c r="G8424">
        <f>Weighting!$H$24</f>
        <v>0</v>
      </c>
      <c r="H8424">
        <f t="array" ref="H8424">FREQUENCY(IF('Data Transformation'!$B$4:$B$8425=B8403,'Data Transformation'!$G$4:$G$8425),'Bin Analysis'!$B8424)</f>
        <v>2073</v>
      </c>
      <c r="I8424">
        <f t="shared" si="1051"/>
        <v>0</v>
      </c>
      <c r="J8424">
        <f t="shared" si="1052"/>
        <v>0</v>
      </c>
      <c r="K8424">
        <f>J8424*Weighting!$W$24</f>
        <v>0</v>
      </c>
      <c r="M8424" s="14"/>
    </row>
    <row r="8425" spans="1:19" x14ac:dyDescent="0.55000000000000004">
      <c r="A8425" s="32" t="str">
        <f>IF(Weighting!$P$25&gt;0,B8425,"")</f>
        <v/>
      </c>
      <c r="B8425" t="e">
        <f>Weighting!$C$25</f>
        <v>#DIV/0!</v>
      </c>
      <c r="C8425" t="e">
        <f>Weighting!$F$25</f>
        <v>#NUM!</v>
      </c>
      <c r="D8425" t="e">
        <f>IF(C8425=1,'Data Transformation'!$G$3+0.5*'Data Transformation'!$W$25,IF(C8426=1,D8426-'Data Transformation'!$W$25,FALSE))</f>
        <v>#NUM!</v>
      </c>
      <c r="E8425">
        <f t="array" ref="E8425">IF(ISLOGICAL(D8425),"",FREQUENCY(IF('Data Transformation'!$B$425:$B$8425='Bin Analysis'!$B8403,'Data Transformation'!$G$425:$G$8425),D8425))</f>
        <v>2001</v>
      </c>
      <c r="F8425">
        <f t="shared" si="1050"/>
        <v>0</v>
      </c>
      <c r="G8425">
        <f>Weighting!$H$25</f>
        <v>0</v>
      </c>
      <c r="H8425">
        <f t="array" ref="H8425">FREQUENCY(IF('Data Transformation'!$B$4:$B$8425=B8403,'Data Transformation'!$G$4:$G$8425),'Bin Analysis'!$B8425)</f>
        <v>2073</v>
      </c>
      <c r="I8425">
        <f t="shared" si="1051"/>
        <v>0</v>
      </c>
      <c r="J8425">
        <f t="shared" si="1052"/>
        <v>0</v>
      </c>
      <c r="K8425">
        <f>J8425*Weighting!$W$25</f>
        <v>0</v>
      </c>
      <c r="M8425" s="14"/>
    </row>
    <row r="8426" spans="1:19" x14ac:dyDescent="0.55000000000000004">
      <c r="O8426"/>
      <c r="P8426"/>
      <c r="Q8426"/>
      <c r="R8426"/>
    </row>
    <row r="8427" spans="1:19" ht="23.35" x14ac:dyDescent="0.8">
      <c r="A8427" s="21"/>
      <c r="B8427" s="21"/>
      <c r="C8427" s="21"/>
      <c r="D8427" s="21"/>
      <c r="E8427" s="21"/>
      <c r="F8427" s="21"/>
      <c r="G8427" s="21"/>
      <c r="H8427" s="22"/>
      <c r="I8427" s="22"/>
      <c r="J8427" s="22"/>
      <c r="K8427" s="21"/>
      <c r="L8427" s="21"/>
      <c r="N8427" s="27"/>
      <c r="O8427" s="27"/>
      <c r="P8427" s="27"/>
      <c r="Q8427" s="27"/>
      <c r="R8427" s="27"/>
      <c r="S8427" s="22"/>
    </row>
    <row r="8428" spans="1:19" x14ac:dyDescent="0.55000000000000004">
      <c r="A8428" s="14"/>
      <c r="K8428" s="14"/>
    </row>
    <row r="8429" spans="1:19" x14ac:dyDescent="0.55000000000000004">
      <c r="A8429" s="32"/>
    </row>
    <row r="8430" spans="1:19" x14ac:dyDescent="0.55000000000000004">
      <c r="A8430" s="32"/>
    </row>
    <row r="8431" spans="1:19" x14ac:dyDescent="0.55000000000000004">
      <c r="A8431" s="32"/>
    </row>
    <row r="8432" spans="1:19" x14ac:dyDescent="0.55000000000000004">
      <c r="A8432" s="32"/>
    </row>
    <row r="8433" spans="1:2" x14ac:dyDescent="0.55000000000000004">
      <c r="A8433" s="32"/>
      <c r="B8433" s="50"/>
    </row>
    <row r="8434" spans="1:2" x14ac:dyDescent="0.55000000000000004">
      <c r="A8434" s="32"/>
    </row>
    <row r="8435" spans="1:2" x14ac:dyDescent="0.55000000000000004">
      <c r="A8435" s="32"/>
    </row>
    <row r="8436" spans="1:2" x14ac:dyDescent="0.55000000000000004">
      <c r="A8436" s="32"/>
    </row>
    <row r="8437" spans="1:2" x14ac:dyDescent="0.55000000000000004">
      <c r="A8437" s="32"/>
    </row>
    <row r="8438" spans="1:2" x14ac:dyDescent="0.55000000000000004">
      <c r="A8438" s="32"/>
    </row>
    <row r="8439" spans="1:2" x14ac:dyDescent="0.55000000000000004">
      <c r="A8439" s="32"/>
    </row>
    <row r="8440" spans="1:2" x14ac:dyDescent="0.55000000000000004">
      <c r="A8440" s="32"/>
    </row>
    <row r="8441" spans="1:2" x14ac:dyDescent="0.55000000000000004">
      <c r="A8441" s="32"/>
    </row>
    <row r="8442" spans="1:2" x14ac:dyDescent="0.55000000000000004">
      <c r="A8442" s="32"/>
    </row>
    <row r="8443" spans="1:2" x14ac:dyDescent="0.55000000000000004">
      <c r="A8443" s="32"/>
    </row>
    <row r="8444" spans="1:2" x14ac:dyDescent="0.55000000000000004">
      <c r="A8444" s="32"/>
    </row>
    <row r="8445" spans="1:2" x14ac:dyDescent="0.55000000000000004">
      <c r="A8445" s="32"/>
    </row>
    <row r="8446" spans="1:2" x14ac:dyDescent="0.55000000000000004">
      <c r="A8446" s="32"/>
    </row>
    <row r="8447" spans="1:2" x14ac:dyDescent="0.55000000000000004">
      <c r="A8447" s="32"/>
    </row>
    <row r="8448" spans="1:2" x14ac:dyDescent="0.55000000000000004">
      <c r="A8448" s="32"/>
    </row>
    <row r="8449" spans="1:19" x14ac:dyDescent="0.55000000000000004">
      <c r="A8449" s="32"/>
    </row>
    <row r="8450" spans="1:19" x14ac:dyDescent="0.55000000000000004">
      <c r="O8450"/>
      <c r="P8450"/>
      <c r="Q8450"/>
      <c r="R8450"/>
    </row>
    <row r="8451" spans="1:19" ht="23.35" x14ac:dyDescent="0.8">
      <c r="A8451" s="21"/>
      <c r="B8451" s="21"/>
      <c r="C8451" s="21"/>
      <c r="D8451" s="21"/>
      <c r="E8451" s="21"/>
      <c r="F8451" s="21"/>
      <c r="G8451" s="21"/>
      <c r="H8451" s="22"/>
      <c r="I8451" s="22"/>
      <c r="J8451" s="22"/>
      <c r="K8451" s="21"/>
      <c r="L8451" s="21"/>
      <c r="N8451" s="27"/>
      <c r="O8451" s="27"/>
      <c r="P8451" s="27"/>
      <c r="Q8451" s="27"/>
      <c r="R8451" s="27"/>
      <c r="S8451" s="22"/>
    </row>
    <row r="8452" spans="1:19" x14ac:dyDescent="0.55000000000000004">
      <c r="A8452" s="14"/>
      <c r="K8452" s="14"/>
    </row>
    <row r="8453" spans="1:19" x14ac:dyDescent="0.55000000000000004">
      <c r="A8453" s="32"/>
    </row>
    <row r="8454" spans="1:19" x14ac:dyDescent="0.55000000000000004">
      <c r="A8454" s="32"/>
    </row>
    <row r="8455" spans="1:19" x14ac:dyDescent="0.55000000000000004">
      <c r="A8455" s="32"/>
    </row>
    <row r="8456" spans="1:19" x14ac:dyDescent="0.55000000000000004">
      <c r="A8456" s="32"/>
    </row>
    <row r="8457" spans="1:19" x14ac:dyDescent="0.55000000000000004">
      <c r="A8457" s="32"/>
      <c r="B8457" s="50"/>
    </row>
    <row r="8458" spans="1:19" x14ac:dyDescent="0.55000000000000004">
      <c r="A8458" s="32"/>
    </row>
    <row r="8459" spans="1:19" x14ac:dyDescent="0.55000000000000004">
      <c r="A8459" s="32"/>
    </row>
    <row r="8460" spans="1:19" x14ac:dyDescent="0.55000000000000004">
      <c r="A8460" s="32"/>
    </row>
    <row r="8461" spans="1:19" x14ac:dyDescent="0.55000000000000004">
      <c r="A8461" s="32"/>
    </row>
    <row r="8462" spans="1:19" x14ac:dyDescent="0.55000000000000004">
      <c r="A8462" s="32"/>
    </row>
    <row r="8463" spans="1:19" x14ac:dyDescent="0.55000000000000004">
      <c r="A8463" s="32"/>
    </row>
    <row r="8464" spans="1:19" x14ac:dyDescent="0.55000000000000004">
      <c r="A8464" s="32"/>
    </row>
    <row r="8465" spans="1:19" x14ac:dyDescent="0.55000000000000004">
      <c r="A8465" s="32"/>
    </row>
    <row r="8466" spans="1:19" x14ac:dyDescent="0.55000000000000004">
      <c r="A8466" s="32"/>
    </row>
    <row r="8467" spans="1:19" x14ac:dyDescent="0.55000000000000004">
      <c r="A8467" s="32"/>
    </row>
    <row r="8468" spans="1:19" x14ac:dyDescent="0.55000000000000004">
      <c r="A8468" s="32"/>
    </row>
    <row r="8469" spans="1:19" x14ac:dyDescent="0.55000000000000004">
      <c r="A8469" s="32"/>
    </row>
    <row r="8470" spans="1:19" x14ac:dyDescent="0.55000000000000004">
      <c r="A8470" s="32"/>
    </row>
    <row r="8471" spans="1:19" x14ac:dyDescent="0.55000000000000004">
      <c r="A8471" s="32"/>
    </row>
    <row r="8472" spans="1:19" x14ac:dyDescent="0.55000000000000004">
      <c r="A8472" s="32"/>
    </row>
    <row r="8473" spans="1:19" x14ac:dyDescent="0.55000000000000004">
      <c r="A8473" s="32"/>
    </row>
    <row r="8474" spans="1:19" x14ac:dyDescent="0.55000000000000004">
      <c r="O8474"/>
      <c r="P8474"/>
      <c r="Q8474"/>
      <c r="R8474"/>
    </row>
    <row r="8475" spans="1:19" ht="23.35" x14ac:dyDescent="0.8">
      <c r="A8475" s="21"/>
      <c r="B8475" s="21"/>
      <c r="C8475" s="21"/>
      <c r="D8475" s="21"/>
      <c r="E8475" s="21"/>
      <c r="F8475" s="21"/>
      <c r="G8475" s="21"/>
      <c r="H8475" s="22"/>
      <c r="I8475" s="22"/>
      <c r="J8475" s="22"/>
      <c r="K8475" s="21"/>
      <c r="L8475" s="21"/>
      <c r="N8475" s="27"/>
      <c r="O8475" s="27"/>
      <c r="P8475" s="27"/>
      <c r="Q8475" s="27"/>
      <c r="R8475" s="27"/>
      <c r="S8475" s="22"/>
    </row>
    <row r="8476" spans="1:19" x14ac:dyDescent="0.55000000000000004">
      <c r="A8476" s="14"/>
      <c r="K8476" s="14"/>
    </row>
    <row r="8477" spans="1:19" x14ac:dyDescent="0.55000000000000004">
      <c r="A8477" s="32"/>
    </row>
    <row r="8478" spans="1:19" x14ac:dyDescent="0.55000000000000004">
      <c r="A8478" s="32"/>
    </row>
    <row r="8479" spans="1:19" x14ac:dyDescent="0.55000000000000004">
      <c r="A8479" s="32"/>
    </row>
    <row r="8480" spans="1:19" x14ac:dyDescent="0.55000000000000004">
      <c r="A8480" s="32"/>
    </row>
    <row r="8481" spans="1:2" x14ac:dyDescent="0.55000000000000004">
      <c r="A8481" s="32"/>
      <c r="B8481" s="50"/>
    </row>
    <row r="8482" spans="1:2" x14ac:dyDescent="0.55000000000000004">
      <c r="A8482" s="32"/>
    </row>
    <row r="8483" spans="1:2" x14ac:dyDescent="0.55000000000000004">
      <c r="A8483" s="32"/>
    </row>
    <row r="8484" spans="1:2" x14ac:dyDescent="0.55000000000000004">
      <c r="A8484" s="32"/>
    </row>
    <row r="8485" spans="1:2" x14ac:dyDescent="0.55000000000000004">
      <c r="A8485" s="32"/>
    </row>
    <row r="8486" spans="1:2" x14ac:dyDescent="0.55000000000000004">
      <c r="A8486" s="32"/>
    </row>
    <row r="8487" spans="1:2" x14ac:dyDescent="0.55000000000000004">
      <c r="A8487" s="32"/>
    </row>
    <row r="8488" spans="1:2" x14ac:dyDescent="0.55000000000000004">
      <c r="A8488" s="32"/>
    </row>
    <row r="8489" spans="1:2" x14ac:dyDescent="0.55000000000000004">
      <c r="A8489" s="32"/>
    </row>
    <row r="8490" spans="1:2" x14ac:dyDescent="0.55000000000000004">
      <c r="A8490" s="32"/>
    </row>
    <row r="8491" spans="1:2" x14ac:dyDescent="0.55000000000000004">
      <c r="A8491" s="32"/>
    </row>
    <row r="8492" spans="1:2" x14ac:dyDescent="0.55000000000000004">
      <c r="A8492" s="32"/>
    </row>
    <row r="8493" spans="1:2" x14ac:dyDescent="0.55000000000000004">
      <c r="A8493" s="32"/>
    </row>
    <row r="8494" spans="1:2" x14ac:dyDescent="0.55000000000000004">
      <c r="A8494" s="32"/>
    </row>
    <row r="8495" spans="1:2" x14ac:dyDescent="0.55000000000000004">
      <c r="A8495" s="32"/>
    </row>
    <row r="8496" spans="1:2" x14ac:dyDescent="0.55000000000000004">
      <c r="A8496" s="32"/>
    </row>
    <row r="8497" spans="1:19" x14ac:dyDescent="0.55000000000000004">
      <c r="A8497" s="32"/>
    </row>
    <row r="8498" spans="1:19" x14ac:dyDescent="0.55000000000000004">
      <c r="O8498"/>
      <c r="P8498"/>
      <c r="Q8498"/>
      <c r="R8498"/>
    </row>
    <row r="8499" spans="1:19" ht="23.35" x14ac:dyDescent="0.8">
      <c r="A8499" s="21"/>
      <c r="B8499" s="21"/>
      <c r="C8499" s="21"/>
      <c r="D8499" s="21"/>
      <c r="E8499" s="21"/>
      <c r="F8499" s="21"/>
      <c r="G8499" s="21"/>
      <c r="H8499" s="22"/>
      <c r="I8499" s="22"/>
      <c r="J8499" s="22"/>
      <c r="K8499" s="21"/>
      <c r="L8499" s="21"/>
      <c r="N8499" s="27"/>
      <c r="O8499" s="27"/>
      <c r="P8499" s="27"/>
      <c r="Q8499" s="27"/>
      <c r="R8499" s="27"/>
      <c r="S8499" s="22"/>
    </row>
    <row r="8500" spans="1:19" x14ac:dyDescent="0.55000000000000004">
      <c r="A8500" s="14"/>
      <c r="K8500" s="14"/>
    </row>
    <row r="8501" spans="1:19" x14ac:dyDescent="0.55000000000000004">
      <c r="A8501" s="32"/>
    </row>
    <row r="8502" spans="1:19" x14ac:dyDescent="0.55000000000000004">
      <c r="A8502" s="32"/>
    </row>
    <row r="8503" spans="1:19" x14ac:dyDescent="0.55000000000000004">
      <c r="A8503" s="32"/>
    </row>
    <row r="8504" spans="1:19" x14ac:dyDescent="0.55000000000000004">
      <c r="A8504" s="32"/>
    </row>
    <row r="8505" spans="1:19" x14ac:dyDescent="0.55000000000000004">
      <c r="A8505" s="32"/>
      <c r="B8505" s="50"/>
    </row>
    <row r="8506" spans="1:19" x14ac:dyDescent="0.55000000000000004">
      <c r="A8506" s="32"/>
    </row>
    <row r="8507" spans="1:19" x14ac:dyDescent="0.55000000000000004">
      <c r="A8507" s="32"/>
    </row>
    <row r="8508" spans="1:19" x14ac:dyDescent="0.55000000000000004">
      <c r="A8508" s="32"/>
    </row>
    <row r="8509" spans="1:19" x14ac:dyDescent="0.55000000000000004">
      <c r="A8509" s="32"/>
    </row>
    <row r="8510" spans="1:19" x14ac:dyDescent="0.55000000000000004">
      <c r="A8510" s="32"/>
    </row>
    <row r="8511" spans="1:19" x14ac:dyDescent="0.55000000000000004">
      <c r="A8511" s="32"/>
    </row>
    <row r="8512" spans="1:19" x14ac:dyDescent="0.55000000000000004">
      <c r="A8512" s="32"/>
    </row>
    <row r="8513" spans="1:19" x14ac:dyDescent="0.55000000000000004">
      <c r="A8513" s="32"/>
    </row>
    <row r="8514" spans="1:19" x14ac:dyDescent="0.55000000000000004">
      <c r="A8514" s="32"/>
    </row>
    <row r="8515" spans="1:19" x14ac:dyDescent="0.55000000000000004">
      <c r="A8515" s="32"/>
    </row>
    <row r="8516" spans="1:19" x14ac:dyDescent="0.55000000000000004">
      <c r="A8516" s="32"/>
    </row>
    <row r="8517" spans="1:19" x14ac:dyDescent="0.55000000000000004">
      <c r="A8517" s="32"/>
    </row>
    <row r="8518" spans="1:19" x14ac:dyDescent="0.55000000000000004">
      <c r="A8518" s="32"/>
    </row>
    <row r="8519" spans="1:19" x14ac:dyDescent="0.55000000000000004">
      <c r="A8519" s="32"/>
    </row>
    <row r="8520" spans="1:19" x14ac:dyDescent="0.55000000000000004">
      <c r="A8520" s="32"/>
    </row>
    <row r="8521" spans="1:19" x14ac:dyDescent="0.55000000000000004">
      <c r="A8521" s="32"/>
    </row>
    <row r="8522" spans="1:19" x14ac:dyDescent="0.55000000000000004">
      <c r="N8522" s="57"/>
      <c r="O8522"/>
      <c r="P8522"/>
      <c r="Q8522"/>
      <c r="R8522"/>
    </row>
    <row r="8523" spans="1:19" ht="23.35" x14ac:dyDescent="0.8">
      <c r="A8523" s="21"/>
      <c r="B8523" s="21"/>
      <c r="C8523" s="21"/>
      <c r="D8523" s="21"/>
      <c r="E8523" s="21"/>
      <c r="F8523" s="21"/>
      <c r="G8523" s="21"/>
      <c r="H8523" s="22"/>
      <c r="I8523" s="22"/>
      <c r="J8523" s="22"/>
      <c r="K8523" s="21"/>
      <c r="L8523" s="21"/>
      <c r="N8523" s="27"/>
      <c r="O8523" s="27"/>
      <c r="P8523" s="27"/>
      <c r="Q8523" s="27"/>
      <c r="R8523" s="27"/>
      <c r="S8523" s="22"/>
    </row>
    <row r="8524" spans="1:19" x14ac:dyDescent="0.55000000000000004">
      <c r="A8524" s="14"/>
      <c r="K8524" s="14"/>
    </row>
    <row r="8525" spans="1:19" x14ac:dyDescent="0.55000000000000004">
      <c r="A8525" s="32"/>
    </row>
    <row r="8526" spans="1:19" x14ac:dyDescent="0.55000000000000004">
      <c r="A8526" s="32"/>
    </row>
    <row r="8527" spans="1:19" x14ac:dyDescent="0.55000000000000004">
      <c r="A8527" s="32"/>
    </row>
    <row r="8528" spans="1:19" x14ac:dyDescent="0.55000000000000004">
      <c r="A8528" s="32"/>
    </row>
    <row r="8529" spans="1:2" x14ac:dyDescent="0.55000000000000004">
      <c r="A8529" s="32"/>
      <c r="B8529" s="50"/>
    </row>
    <row r="8530" spans="1:2" x14ac:dyDescent="0.55000000000000004">
      <c r="A8530" s="32"/>
    </row>
    <row r="8531" spans="1:2" x14ac:dyDescent="0.55000000000000004">
      <c r="A8531" s="32"/>
    </row>
    <row r="8532" spans="1:2" x14ac:dyDescent="0.55000000000000004">
      <c r="A8532" s="32"/>
    </row>
    <row r="8533" spans="1:2" x14ac:dyDescent="0.55000000000000004">
      <c r="A8533" s="32"/>
    </row>
    <row r="8534" spans="1:2" x14ac:dyDescent="0.55000000000000004">
      <c r="A8534" s="32"/>
    </row>
    <row r="8535" spans="1:2" x14ac:dyDescent="0.55000000000000004">
      <c r="A8535" s="32"/>
    </row>
    <row r="8536" spans="1:2" x14ac:dyDescent="0.55000000000000004">
      <c r="A8536" s="32"/>
    </row>
    <row r="8537" spans="1:2" x14ac:dyDescent="0.55000000000000004">
      <c r="A8537" s="32"/>
    </row>
    <row r="8538" spans="1:2" x14ac:dyDescent="0.55000000000000004">
      <c r="A8538" s="32"/>
    </row>
    <row r="8539" spans="1:2" x14ac:dyDescent="0.55000000000000004">
      <c r="A8539" s="32"/>
    </row>
    <row r="8540" spans="1:2" x14ac:dyDescent="0.55000000000000004">
      <c r="A8540" s="32"/>
    </row>
    <row r="8541" spans="1:2" x14ac:dyDescent="0.55000000000000004">
      <c r="A8541" s="32"/>
    </row>
    <row r="8542" spans="1:2" x14ac:dyDescent="0.55000000000000004">
      <c r="A8542" s="32"/>
    </row>
    <row r="8543" spans="1:2" x14ac:dyDescent="0.55000000000000004">
      <c r="A8543" s="32"/>
    </row>
    <row r="8544" spans="1:2" x14ac:dyDescent="0.55000000000000004">
      <c r="A8544" s="32"/>
    </row>
    <row r="8545" spans="1:19" x14ac:dyDescent="0.55000000000000004">
      <c r="A8545" s="32"/>
    </row>
    <row r="8546" spans="1:19" x14ac:dyDescent="0.55000000000000004">
      <c r="O8546"/>
      <c r="P8546"/>
      <c r="Q8546"/>
      <c r="R8546"/>
    </row>
    <row r="8547" spans="1:19" ht="23.35" x14ac:dyDescent="0.8">
      <c r="A8547" s="21"/>
      <c r="B8547" s="21"/>
      <c r="C8547" s="21"/>
      <c r="D8547" s="21"/>
      <c r="E8547" s="21"/>
      <c r="F8547" s="21"/>
      <c r="G8547" s="21"/>
      <c r="H8547" s="22"/>
      <c r="I8547" s="22"/>
      <c r="J8547" s="22"/>
      <c r="K8547" s="21"/>
      <c r="L8547" s="21"/>
      <c r="N8547" s="27"/>
      <c r="O8547" s="27"/>
      <c r="P8547" s="27"/>
      <c r="Q8547" s="27"/>
      <c r="R8547" s="27"/>
      <c r="S8547" s="22"/>
    </row>
    <row r="8548" spans="1:19" x14ac:dyDescent="0.55000000000000004">
      <c r="A8548" s="14"/>
      <c r="K8548" s="14"/>
    </row>
    <row r="8549" spans="1:19" x14ac:dyDescent="0.55000000000000004">
      <c r="A8549" s="32"/>
    </row>
    <row r="8550" spans="1:19" x14ac:dyDescent="0.55000000000000004">
      <c r="A8550" s="32"/>
    </row>
    <row r="8551" spans="1:19" x14ac:dyDescent="0.55000000000000004">
      <c r="A8551" s="32"/>
    </row>
    <row r="8552" spans="1:19" x14ac:dyDescent="0.55000000000000004">
      <c r="A8552" s="32"/>
    </row>
    <row r="8553" spans="1:19" x14ac:dyDescent="0.55000000000000004">
      <c r="A8553" s="32"/>
      <c r="B8553" s="50"/>
    </row>
    <row r="8554" spans="1:19" x14ac:dyDescent="0.55000000000000004">
      <c r="A8554" s="32"/>
    </row>
    <row r="8555" spans="1:19" x14ac:dyDescent="0.55000000000000004">
      <c r="A8555" s="32"/>
    </row>
    <row r="8556" spans="1:19" x14ac:dyDescent="0.55000000000000004">
      <c r="A8556" s="32"/>
    </row>
    <row r="8557" spans="1:19" x14ac:dyDescent="0.55000000000000004">
      <c r="A8557" s="32"/>
    </row>
    <row r="8558" spans="1:19" x14ac:dyDescent="0.55000000000000004">
      <c r="A8558" s="32"/>
    </row>
    <row r="8559" spans="1:19" x14ac:dyDescent="0.55000000000000004">
      <c r="A8559" s="32"/>
    </row>
    <row r="8560" spans="1:19" x14ac:dyDescent="0.55000000000000004">
      <c r="A8560" s="32"/>
    </row>
    <row r="8561" spans="1:19" x14ac:dyDescent="0.55000000000000004">
      <c r="A8561" s="32"/>
    </row>
    <row r="8562" spans="1:19" x14ac:dyDescent="0.55000000000000004">
      <c r="A8562" s="32"/>
    </row>
    <row r="8563" spans="1:19" x14ac:dyDescent="0.55000000000000004">
      <c r="A8563" s="32"/>
    </row>
    <row r="8564" spans="1:19" x14ac:dyDescent="0.55000000000000004">
      <c r="A8564" s="32"/>
    </row>
    <row r="8565" spans="1:19" x14ac:dyDescent="0.55000000000000004">
      <c r="A8565" s="32"/>
    </row>
    <row r="8566" spans="1:19" x14ac:dyDescent="0.55000000000000004">
      <c r="A8566" s="32"/>
    </row>
    <row r="8567" spans="1:19" x14ac:dyDescent="0.55000000000000004">
      <c r="A8567" s="32"/>
    </row>
    <row r="8568" spans="1:19" x14ac:dyDescent="0.55000000000000004">
      <c r="A8568" s="32"/>
    </row>
    <row r="8569" spans="1:19" x14ac:dyDescent="0.55000000000000004">
      <c r="A8569" s="32"/>
    </row>
    <row r="8570" spans="1:19" x14ac:dyDescent="0.55000000000000004">
      <c r="O8570"/>
      <c r="P8570"/>
      <c r="Q8570"/>
      <c r="R8570"/>
    </row>
    <row r="8571" spans="1:19" ht="23.35" x14ac:dyDescent="0.8">
      <c r="A8571" s="21"/>
      <c r="B8571" s="21"/>
      <c r="C8571" s="21"/>
      <c r="D8571" s="21"/>
      <c r="E8571" s="21"/>
      <c r="F8571" s="21"/>
      <c r="G8571" s="21"/>
      <c r="H8571" s="22"/>
      <c r="I8571" s="22"/>
      <c r="J8571" s="22"/>
      <c r="K8571" s="21"/>
      <c r="L8571" s="21"/>
      <c r="N8571" s="27"/>
      <c r="O8571" s="27"/>
      <c r="P8571" s="27"/>
      <c r="Q8571" s="27"/>
      <c r="R8571" s="27"/>
      <c r="S8571" s="22"/>
    </row>
    <row r="8572" spans="1:19" x14ac:dyDescent="0.55000000000000004">
      <c r="A8572" s="14"/>
      <c r="K8572" s="14"/>
    </row>
    <row r="8573" spans="1:19" x14ac:dyDescent="0.55000000000000004">
      <c r="A8573" s="32"/>
    </row>
    <row r="8574" spans="1:19" x14ac:dyDescent="0.55000000000000004">
      <c r="A8574" s="32"/>
    </row>
    <row r="8575" spans="1:19" x14ac:dyDescent="0.55000000000000004">
      <c r="A8575" s="32"/>
    </row>
    <row r="8576" spans="1:19" x14ac:dyDescent="0.55000000000000004">
      <c r="A8576" s="32"/>
    </row>
    <row r="8577" spans="1:2" x14ac:dyDescent="0.55000000000000004">
      <c r="A8577" s="32"/>
      <c r="B8577" s="50"/>
    </row>
    <row r="8578" spans="1:2" x14ac:dyDescent="0.55000000000000004">
      <c r="A8578" s="32"/>
    </row>
    <row r="8579" spans="1:2" x14ac:dyDescent="0.55000000000000004">
      <c r="A8579" s="32"/>
    </row>
    <row r="8580" spans="1:2" x14ac:dyDescent="0.55000000000000004">
      <c r="A8580" s="32"/>
    </row>
    <row r="8581" spans="1:2" x14ac:dyDescent="0.55000000000000004">
      <c r="A8581" s="32"/>
    </row>
    <row r="8582" spans="1:2" x14ac:dyDescent="0.55000000000000004">
      <c r="A8582" s="32"/>
    </row>
    <row r="8583" spans="1:2" x14ac:dyDescent="0.55000000000000004">
      <c r="A8583" s="32"/>
    </row>
    <row r="8584" spans="1:2" x14ac:dyDescent="0.55000000000000004">
      <c r="A8584" s="32"/>
    </row>
    <row r="8585" spans="1:2" x14ac:dyDescent="0.55000000000000004">
      <c r="A8585" s="32"/>
    </row>
    <row r="8586" spans="1:2" x14ac:dyDescent="0.55000000000000004">
      <c r="A8586" s="32"/>
    </row>
    <row r="8587" spans="1:2" x14ac:dyDescent="0.55000000000000004">
      <c r="A8587" s="32"/>
    </row>
    <row r="8588" spans="1:2" x14ac:dyDescent="0.55000000000000004">
      <c r="A8588" s="32"/>
    </row>
    <row r="8589" spans="1:2" x14ac:dyDescent="0.55000000000000004">
      <c r="A8589" s="32"/>
    </row>
    <row r="8590" spans="1:2" x14ac:dyDescent="0.55000000000000004">
      <c r="A8590" s="32"/>
    </row>
    <row r="8591" spans="1:2" x14ac:dyDescent="0.55000000000000004">
      <c r="A8591" s="32"/>
    </row>
    <row r="8592" spans="1:2" x14ac:dyDescent="0.55000000000000004">
      <c r="A8592" s="32"/>
    </row>
    <row r="8593" spans="1:19" x14ac:dyDescent="0.55000000000000004">
      <c r="A8593" s="32"/>
    </row>
    <row r="8594" spans="1:19" x14ac:dyDescent="0.55000000000000004">
      <c r="O8594"/>
      <c r="P8594"/>
      <c r="Q8594"/>
      <c r="R8594"/>
    </row>
    <row r="8595" spans="1:19" ht="23.35" x14ac:dyDescent="0.8">
      <c r="A8595" s="21"/>
      <c r="B8595" s="21"/>
      <c r="C8595" s="21"/>
      <c r="D8595" s="21"/>
      <c r="E8595" s="21"/>
      <c r="F8595" s="21"/>
      <c r="G8595" s="21"/>
      <c r="H8595" s="22"/>
      <c r="I8595" s="22"/>
      <c r="J8595" s="22"/>
      <c r="K8595" s="21"/>
      <c r="L8595" s="21"/>
      <c r="N8595" s="27"/>
      <c r="O8595" s="27"/>
      <c r="P8595" s="27"/>
      <c r="Q8595" s="27"/>
      <c r="R8595" s="27"/>
      <c r="S8595" s="22"/>
    </row>
    <row r="8596" spans="1:19" x14ac:dyDescent="0.55000000000000004">
      <c r="A8596" s="14"/>
      <c r="K8596" s="14"/>
    </row>
    <row r="8597" spans="1:19" x14ac:dyDescent="0.55000000000000004">
      <c r="A8597" s="32"/>
    </row>
    <row r="8598" spans="1:19" x14ac:dyDescent="0.55000000000000004">
      <c r="A8598" s="32"/>
    </row>
    <row r="8599" spans="1:19" x14ac:dyDescent="0.55000000000000004">
      <c r="A8599" s="32"/>
    </row>
    <row r="8600" spans="1:19" x14ac:dyDescent="0.55000000000000004">
      <c r="A8600" s="32"/>
    </row>
    <row r="8601" spans="1:19" x14ac:dyDescent="0.55000000000000004">
      <c r="A8601" s="32"/>
      <c r="B8601" s="50"/>
    </row>
    <row r="8602" spans="1:19" x14ac:dyDescent="0.55000000000000004">
      <c r="A8602" s="32"/>
    </row>
    <row r="8603" spans="1:19" x14ac:dyDescent="0.55000000000000004">
      <c r="A8603" s="32"/>
    </row>
    <row r="8604" spans="1:19" x14ac:dyDescent="0.55000000000000004">
      <c r="A8604" s="32"/>
    </row>
    <row r="8605" spans="1:19" x14ac:dyDescent="0.55000000000000004">
      <c r="A8605" s="32"/>
    </row>
    <row r="8606" spans="1:19" x14ac:dyDescent="0.55000000000000004">
      <c r="A8606" s="32"/>
    </row>
    <row r="8607" spans="1:19" x14ac:dyDescent="0.55000000000000004">
      <c r="A8607" s="32"/>
    </row>
    <row r="8608" spans="1:19" x14ac:dyDescent="0.55000000000000004">
      <c r="A8608" s="32"/>
    </row>
    <row r="8609" spans="1:19" x14ac:dyDescent="0.55000000000000004">
      <c r="A8609" s="32"/>
    </row>
    <row r="8610" spans="1:19" x14ac:dyDescent="0.55000000000000004">
      <c r="A8610" s="32"/>
    </row>
    <row r="8611" spans="1:19" x14ac:dyDescent="0.55000000000000004">
      <c r="A8611" s="32"/>
    </row>
    <row r="8612" spans="1:19" x14ac:dyDescent="0.55000000000000004">
      <c r="A8612" s="32"/>
    </row>
    <row r="8613" spans="1:19" x14ac:dyDescent="0.55000000000000004">
      <c r="A8613" s="32"/>
    </row>
    <row r="8614" spans="1:19" x14ac:dyDescent="0.55000000000000004">
      <c r="A8614" s="32"/>
    </row>
    <row r="8615" spans="1:19" x14ac:dyDescent="0.55000000000000004">
      <c r="A8615" s="32"/>
    </row>
    <row r="8616" spans="1:19" x14ac:dyDescent="0.55000000000000004">
      <c r="A8616" s="32"/>
    </row>
    <row r="8617" spans="1:19" x14ac:dyDescent="0.55000000000000004">
      <c r="A8617" s="32"/>
    </row>
    <row r="8618" spans="1:19" x14ac:dyDescent="0.55000000000000004">
      <c r="O8618"/>
      <c r="P8618"/>
      <c r="Q8618"/>
      <c r="R8618"/>
    </row>
    <row r="8619" spans="1:19" ht="23.35" x14ac:dyDescent="0.8">
      <c r="A8619" s="21"/>
      <c r="B8619" s="21"/>
      <c r="C8619" s="21"/>
      <c r="D8619" s="21"/>
      <c r="E8619" s="21"/>
      <c r="F8619" s="21"/>
      <c r="G8619" s="21"/>
      <c r="H8619" s="22"/>
      <c r="I8619" s="22"/>
      <c r="J8619" s="22"/>
      <c r="K8619" s="21"/>
      <c r="L8619" s="21"/>
      <c r="N8619" s="27"/>
      <c r="O8619" s="27"/>
      <c r="P8619" s="27"/>
      <c r="Q8619" s="27"/>
      <c r="R8619" s="27"/>
      <c r="S8619" s="22"/>
    </row>
    <row r="8620" spans="1:19" x14ac:dyDescent="0.55000000000000004">
      <c r="A8620" s="14"/>
      <c r="K8620" s="14"/>
    </row>
    <row r="8621" spans="1:19" x14ac:dyDescent="0.55000000000000004">
      <c r="A8621" s="32"/>
    </row>
    <row r="8622" spans="1:19" x14ac:dyDescent="0.55000000000000004">
      <c r="A8622" s="32"/>
    </row>
    <row r="8623" spans="1:19" x14ac:dyDescent="0.55000000000000004">
      <c r="A8623" s="32"/>
    </row>
    <row r="8624" spans="1:19" x14ac:dyDescent="0.55000000000000004">
      <c r="A8624" s="32"/>
    </row>
    <row r="8625" spans="1:2" x14ac:dyDescent="0.55000000000000004">
      <c r="A8625" s="32"/>
      <c r="B8625" s="50"/>
    </row>
    <row r="8626" spans="1:2" x14ac:dyDescent="0.55000000000000004">
      <c r="A8626" s="32"/>
    </row>
    <row r="8627" spans="1:2" x14ac:dyDescent="0.55000000000000004">
      <c r="A8627" s="32"/>
    </row>
    <row r="8628" spans="1:2" x14ac:dyDescent="0.55000000000000004">
      <c r="A8628" s="32"/>
    </row>
    <row r="8629" spans="1:2" x14ac:dyDescent="0.55000000000000004">
      <c r="A8629" s="32"/>
    </row>
    <row r="8630" spans="1:2" x14ac:dyDescent="0.55000000000000004">
      <c r="A8630" s="32"/>
    </row>
    <row r="8631" spans="1:2" x14ac:dyDescent="0.55000000000000004">
      <c r="A8631" s="32"/>
    </row>
    <row r="8632" spans="1:2" x14ac:dyDescent="0.55000000000000004">
      <c r="A8632" s="32"/>
    </row>
    <row r="8633" spans="1:2" x14ac:dyDescent="0.55000000000000004">
      <c r="A8633" s="32"/>
    </row>
    <row r="8634" spans="1:2" x14ac:dyDescent="0.55000000000000004">
      <c r="A8634" s="32"/>
    </row>
    <row r="8635" spans="1:2" x14ac:dyDescent="0.55000000000000004">
      <c r="A8635" s="32"/>
    </row>
    <row r="8636" spans="1:2" x14ac:dyDescent="0.55000000000000004">
      <c r="A8636" s="32"/>
    </row>
    <row r="8637" spans="1:2" x14ac:dyDescent="0.55000000000000004">
      <c r="A8637" s="32"/>
    </row>
    <row r="8638" spans="1:2" x14ac:dyDescent="0.55000000000000004">
      <c r="A8638" s="32"/>
    </row>
    <row r="8639" spans="1:2" x14ac:dyDescent="0.55000000000000004">
      <c r="A8639" s="32"/>
    </row>
    <row r="8640" spans="1:2" x14ac:dyDescent="0.55000000000000004">
      <c r="A8640" s="32"/>
    </row>
    <row r="8641" spans="1:19" x14ac:dyDescent="0.55000000000000004">
      <c r="A8641" s="32"/>
    </row>
    <row r="8642" spans="1:19" x14ac:dyDescent="0.55000000000000004">
      <c r="A8642" s="32"/>
      <c r="N8642" s="57"/>
    </row>
    <row r="8643" spans="1:19" ht="23.35" x14ac:dyDescent="0.8">
      <c r="A8643" s="21"/>
      <c r="B8643" s="21"/>
      <c r="C8643" s="21"/>
      <c r="D8643" s="21"/>
      <c r="E8643" s="21"/>
      <c r="F8643" s="21"/>
      <c r="G8643" s="21"/>
      <c r="H8643" s="22"/>
      <c r="I8643" s="22"/>
      <c r="J8643" s="22"/>
      <c r="K8643" s="21"/>
      <c r="L8643" s="21"/>
      <c r="N8643" s="27"/>
      <c r="O8643" s="27"/>
      <c r="P8643" s="27"/>
      <c r="Q8643" s="27"/>
      <c r="R8643" s="27"/>
      <c r="S8643" s="22"/>
    </row>
    <row r="8644" spans="1:19" x14ac:dyDescent="0.55000000000000004">
      <c r="A8644" s="14"/>
      <c r="K8644" s="14"/>
    </row>
    <row r="8645" spans="1:19" x14ac:dyDescent="0.55000000000000004">
      <c r="A8645" s="32"/>
    </row>
    <row r="8646" spans="1:19" x14ac:dyDescent="0.55000000000000004">
      <c r="A8646" s="32"/>
    </row>
    <row r="8647" spans="1:19" x14ac:dyDescent="0.55000000000000004">
      <c r="A8647" s="32"/>
    </row>
    <row r="8648" spans="1:19" x14ac:dyDescent="0.55000000000000004">
      <c r="A8648" s="32"/>
    </row>
    <row r="8649" spans="1:19" x14ac:dyDescent="0.55000000000000004">
      <c r="A8649" s="32"/>
      <c r="B8649" s="50"/>
    </row>
    <row r="8650" spans="1:19" x14ac:dyDescent="0.55000000000000004">
      <c r="A8650" s="32"/>
    </row>
    <row r="8651" spans="1:19" x14ac:dyDescent="0.55000000000000004">
      <c r="A8651" s="32"/>
    </row>
    <row r="8652" spans="1:19" x14ac:dyDescent="0.55000000000000004">
      <c r="A8652" s="32"/>
    </row>
    <row r="8653" spans="1:19" x14ac:dyDescent="0.55000000000000004">
      <c r="A8653" s="32"/>
    </row>
    <row r="8654" spans="1:19" x14ac:dyDescent="0.55000000000000004">
      <c r="A8654" s="32"/>
    </row>
    <row r="8655" spans="1:19" x14ac:dyDescent="0.55000000000000004">
      <c r="A8655" s="32"/>
    </row>
    <row r="8656" spans="1:19" x14ac:dyDescent="0.55000000000000004">
      <c r="A8656" s="32"/>
    </row>
    <row r="8657" spans="1:19" x14ac:dyDescent="0.55000000000000004">
      <c r="A8657" s="32"/>
    </row>
    <row r="8658" spans="1:19" x14ac:dyDescent="0.55000000000000004">
      <c r="A8658" s="32"/>
    </row>
    <row r="8659" spans="1:19" x14ac:dyDescent="0.55000000000000004">
      <c r="A8659" s="32"/>
    </row>
    <row r="8660" spans="1:19" x14ac:dyDescent="0.55000000000000004">
      <c r="A8660" s="32"/>
    </row>
    <row r="8661" spans="1:19" x14ac:dyDescent="0.55000000000000004">
      <c r="A8661" s="32"/>
    </row>
    <row r="8662" spans="1:19" x14ac:dyDescent="0.55000000000000004">
      <c r="A8662" s="32"/>
    </row>
    <row r="8663" spans="1:19" x14ac:dyDescent="0.55000000000000004">
      <c r="A8663" s="32"/>
    </row>
    <row r="8664" spans="1:19" x14ac:dyDescent="0.55000000000000004">
      <c r="A8664" s="32"/>
    </row>
    <row r="8665" spans="1:19" x14ac:dyDescent="0.55000000000000004">
      <c r="A8665" s="32"/>
    </row>
    <row r="8666" spans="1:19" x14ac:dyDescent="0.55000000000000004">
      <c r="O8666"/>
      <c r="P8666"/>
      <c r="Q8666"/>
      <c r="R8666"/>
    </row>
    <row r="8667" spans="1:19" ht="23.35" x14ac:dyDescent="0.8">
      <c r="A8667" s="21"/>
      <c r="B8667" s="21"/>
      <c r="C8667" s="21"/>
      <c r="D8667" s="21"/>
      <c r="E8667" s="21"/>
      <c r="F8667" s="21"/>
      <c r="G8667" s="21"/>
      <c r="H8667" s="22"/>
      <c r="I8667" s="22"/>
      <c r="J8667" s="22"/>
      <c r="K8667" s="21"/>
      <c r="L8667" s="21"/>
      <c r="N8667" s="27"/>
      <c r="O8667" s="27"/>
      <c r="P8667" s="27"/>
      <c r="Q8667" s="27"/>
      <c r="R8667" s="27"/>
      <c r="S8667" s="22"/>
    </row>
    <row r="8668" spans="1:19" x14ac:dyDescent="0.55000000000000004">
      <c r="A8668" s="14"/>
      <c r="K8668" s="14"/>
    </row>
    <row r="8669" spans="1:19" x14ac:dyDescent="0.55000000000000004">
      <c r="A8669" s="32"/>
    </row>
    <row r="8670" spans="1:19" x14ac:dyDescent="0.55000000000000004">
      <c r="A8670" s="32"/>
    </row>
    <row r="8671" spans="1:19" x14ac:dyDescent="0.55000000000000004">
      <c r="A8671" s="32"/>
    </row>
    <row r="8672" spans="1:19" x14ac:dyDescent="0.55000000000000004">
      <c r="A8672" s="32"/>
    </row>
    <row r="8673" spans="1:2" x14ac:dyDescent="0.55000000000000004">
      <c r="A8673" s="32"/>
      <c r="B8673" s="50"/>
    </row>
    <row r="8674" spans="1:2" x14ac:dyDescent="0.55000000000000004">
      <c r="A8674" s="32"/>
    </row>
    <row r="8675" spans="1:2" x14ac:dyDescent="0.55000000000000004">
      <c r="A8675" s="32"/>
    </row>
    <row r="8676" spans="1:2" x14ac:dyDescent="0.55000000000000004">
      <c r="A8676" s="32"/>
    </row>
    <row r="8677" spans="1:2" x14ac:dyDescent="0.55000000000000004">
      <c r="A8677" s="32"/>
    </row>
    <row r="8678" spans="1:2" x14ac:dyDescent="0.55000000000000004">
      <c r="A8678" s="32"/>
    </row>
    <row r="8679" spans="1:2" x14ac:dyDescent="0.55000000000000004">
      <c r="A8679" s="32"/>
    </row>
    <row r="8680" spans="1:2" x14ac:dyDescent="0.55000000000000004">
      <c r="A8680" s="32"/>
    </row>
    <row r="8681" spans="1:2" x14ac:dyDescent="0.55000000000000004">
      <c r="A8681" s="32"/>
    </row>
    <row r="8682" spans="1:2" x14ac:dyDescent="0.55000000000000004">
      <c r="A8682" s="32"/>
    </row>
    <row r="8683" spans="1:2" x14ac:dyDescent="0.55000000000000004">
      <c r="A8683" s="32"/>
    </row>
    <row r="8684" spans="1:2" x14ac:dyDescent="0.55000000000000004">
      <c r="A8684" s="32"/>
    </row>
    <row r="8685" spans="1:2" x14ac:dyDescent="0.55000000000000004">
      <c r="A8685" s="32"/>
    </row>
    <row r="8686" spans="1:2" x14ac:dyDescent="0.55000000000000004">
      <c r="A8686" s="32"/>
    </row>
    <row r="8687" spans="1:2" x14ac:dyDescent="0.55000000000000004">
      <c r="A8687" s="32"/>
    </row>
    <row r="8688" spans="1:2" x14ac:dyDescent="0.55000000000000004">
      <c r="A8688" s="32"/>
    </row>
    <row r="8689" spans="1:19" x14ac:dyDescent="0.55000000000000004">
      <c r="A8689" s="32"/>
    </row>
    <row r="8690" spans="1:19" x14ac:dyDescent="0.55000000000000004">
      <c r="O8690"/>
      <c r="P8690"/>
      <c r="Q8690"/>
      <c r="R8690"/>
    </row>
    <row r="8691" spans="1:19" ht="23.35" x14ac:dyDescent="0.8">
      <c r="A8691" s="21"/>
      <c r="B8691" s="21"/>
      <c r="C8691" s="21"/>
      <c r="D8691" s="21"/>
      <c r="E8691" s="21"/>
      <c r="F8691" s="21"/>
      <c r="G8691" s="21"/>
      <c r="H8691" s="22"/>
      <c r="I8691" s="22"/>
      <c r="J8691" s="22"/>
      <c r="K8691" s="21"/>
      <c r="L8691" s="21"/>
      <c r="N8691" s="27"/>
      <c r="O8691" s="27"/>
      <c r="P8691" s="27"/>
      <c r="Q8691" s="27"/>
      <c r="R8691" s="27"/>
      <c r="S8691" s="22"/>
    </row>
    <row r="8692" spans="1:19" x14ac:dyDescent="0.55000000000000004">
      <c r="A8692" s="14"/>
      <c r="K8692" s="14"/>
    </row>
    <row r="8693" spans="1:19" x14ac:dyDescent="0.55000000000000004">
      <c r="A8693" s="32"/>
    </row>
    <row r="8694" spans="1:19" x14ac:dyDescent="0.55000000000000004">
      <c r="A8694" s="32"/>
    </row>
    <row r="8695" spans="1:19" x14ac:dyDescent="0.55000000000000004">
      <c r="A8695" s="32"/>
    </row>
    <row r="8696" spans="1:19" x14ac:dyDescent="0.55000000000000004">
      <c r="A8696" s="32"/>
    </row>
    <row r="8697" spans="1:19" x14ac:dyDescent="0.55000000000000004">
      <c r="A8697" s="32"/>
      <c r="B8697" s="50"/>
    </row>
    <row r="8698" spans="1:19" x14ac:dyDescent="0.55000000000000004">
      <c r="A8698" s="32"/>
    </row>
    <row r="8699" spans="1:19" x14ac:dyDescent="0.55000000000000004">
      <c r="A8699" s="32"/>
    </row>
    <row r="8700" spans="1:19" x14ac:dyDescent="0.55000000000000004">
      <c r="A8700" s="32"/>
    </row>
    <row r="8701" spans="1:19" x14ac:dyDescent="0.55000000000000004">
      <c r="A8701" s="32"/>
    </row>
    <row r="8702" spans="1:19" x14ac:dyDescent="0.55000000000000004">
      <c r="A8702" s="32"/>
    </row>
    <row r="8703" spans="1:19" x14ac:dyDescent="0.55000000000000004">
      <c r="A8703" s="32"/>
    </row>
    <row r="8704" spans="1:19" x14ac:dyDescent="0.55000000000000004">
      <c r="A8704" s="32"/>
    </row>
    <row r="8705" spans="1:19" x14ac:dyDescent="0.55000000000000004">
      <c r="A8705" s="32"/>
    </row>
    <row r="8706" spans="1:19" x14ac:dyDescent="0.55000000000000004">
      <c r="A8706" s="32"/>
    </row>
    <row r="8707" spans="1:19" x14ac:dyDescent="0.55000000000000004">
      <c r="A8707" s="32"/>
    </row>
    <row r="8708" spans="1:19" x14ac:dyDescent="0.55000000000000004">
      <c r="A8708" s="32"/>
    </row>
    <row r="8709" spans="1:19" x14ac:dyDescent="0.55000000000000004">
      <c r="A8709" s="32"/>
    </row>
    <row r="8710" spans="1:19" x14ac:dyDescent="0.55000000000000004">
      <c r="A8710" s="32"/>
    </row>
    <row r="8711" spans="1:19" x14ac:dyDescent="0.55000000000000004">
      <c r="A8711" s="32"/>
    </row>
    <row r="8712" spans="1:19" x14ac:dyDescent="0.55000000000000004">
      <c r="A8712" s="32"/>
    </row>
    <row r="8713" spans="1:19" x14ac:dyDescent="0.55000000000000004">
      <c r="A8713" s="32"/>
    </row>
    <row r="8714" spans="1:19" x14ac:dyDescent="0.55000000000000004">
      <c r="O8714"/>
      <c r="P8714"/>
      <c r="Q8714"/>
      <c r="R8714"/>
    </row>
    <row r="8715" spans="1:19" ht="23.35" x14ac:dyDescent="0.8">
      <c r="A8715" s="21"/>
      <c r="B8715" s="21"/>
      <c r="C8715" s="21"/>
      <c r="D8715" s="21"/>
      <c r="E8715" s="21"/>
      <c r="F8715" s="21"/>
      <c r="G8715" s="21"/>
      <c r="H8715" s="22"/>
      <c r="I8715" s="22"/>
      <c r="J8715" s="22"/>
      <c r="K8715" s="21"/>
      <c r="L8715" s="21"/>
      <c r="N8715" s="27"/>
      <c r="O8715" s="27"/>
      <c r="P8715" s="27"/>
      <c r="Q8715" s="27"/>
      <c r="R8715" s="27"/>
      <c r="S8715" s="22"/>
    </row>
    <row r="8716" spans="1:19" x14ac:dyDescent="0.55000000000000004">
      <c r="A8716" s="14"/>
      <c r="K8716" s="14"/>
    </row>
    <row r="8717" spans="1:19" x14ac:dyDescent="0.55000000000000004">
      <c r="A8717" s="32"/>
    </row>
    <row r="8718" spans="1:19" x14ac:dyDescent="0.55000000000000004">
      <c r="A8718" s="32"/>
    </row>
    <row r="8719" spans="1:19" x14ac:dyDescent="0.55000000000000004">
      <c r="A8719" s="32"/>
    </row>
    <row r="8720" spans="1:19" x14ac:dyDescent="0.55000000000000004">
      <c r="A8720" s="32"/>
    </row>
    <row r="8721" spans="1:2" x14ac:dyDescent="0.55000000000000004">
      <c r="A8721" s="32"/>
      <c r="B8721" s="50"/>
    </row>
    <row r="8722" spans="1:2" x14ac:dyDescent="0.55000000000000004">
      <c r="A8722" s="32"/>
    </row>
    <row r="8723" spans="1:2" x14ac:dyDescent="0.55000000000000004">
      <c r="A8723" s="32"/>
    </row>
    <row r="8724" spans="1:2" x14ac:dyDescent="0.55000000000000004">
      <c r="A8724" s="32"/>
    </row>
    <row r="8725" spans="1:2" x14ac:dyDescent="0.55000000000000004">
      <c r="A8725" s="32"/>
    </row>
    <row r="8726" spans="1:2" x14ac:dyDescent="0.55000000000000004">
      <c r="A8726" s="32"/>
    </row>
    <row r="8727" spans="1:2" x14ac:dyDescent="0.55000000000000004">
      <c r="A8727" s="32"/>
    </row>
    <row r="8728" spans="1:2" x14ac:dyDescent="0.55000000000000004">
      <c r="A8728" s="32"/>
    </row>
    <row r="8729" spans="1:2" x14ac:dyDescent="0.55000000000000004">
      <c r="A8729" s="32"/>
    </row>
    <row r="8730" spans="1:2" x14ac:dyDescent="0.55000000000000004">
      <c r="A8730" s="32"/>
    </row>
    <row r="8731" spans="1:2" x14ac:dyDescent="0.55000000000000004">
      <c r="A8731" s="32"/>
    </row>
    <row r="8732" spans="1:2" x14ac:dyDescent="0.55000000000000004">
      <c r="A8732" s="32"/>
    </row>
    <row r="8733" spans="1:2" x14ac:dyDescent="0.55000000000000004">
      <c r="A8733" s="32"/>
    </row>
    <row r="8734" spans="1:2" x14ac:dyDescent="0.55000000000000004">
      <c r="A8734" s="32"/>
    </row>
    <row r="8735" spans="1:2" x14ac:dyDescent="0.55000000000000004">
      <c r="A8735" s="32"/>
    </row>
    <row r="8736" spans="1:2" x14ac:dyDescent="0.55000000000000004">
      <c r="A8736" s="32"/>
    </row>
    <row r="8737" spans="1:19" x14ac:dyDescent="0.55000000000000004">
      <c r="A8737" s="32"/>
    </row>
    <row r="8738" spans="1:19" x14ac:dyDescent="0.55000000000000004">
      <c r="O8738"/>
      <c r="P8738"/>
      <c r="Q8738"/>
      <c r="R8738"/>
    </row>
    <row r="8739" spans="1:19" ht="23.35" x14ac:dyDescent="0.8">
      <c r="A8739" s="21"/>
      <c r="B8739" s="21"/>
      <c r="C8739" s="21"/>
      <c r="D8739" s="21"/>
      <c r="E8739" s="21"/>
      <c r="F8739" s="21"/>
      <c r="G8739" s="21"/>
      <c r="H8739" s="22"/>
      <c r="I8739" s="22"/>
      <c r="J8739" s="22"/>
      <c r="K8739" s="21"/>
      <c r="L8739" s="21"/>
      <c r="N8739" s="27"/>
      <c r="O8739" s="27"/>
      <c r="P8739" s="27"/>
      <c r="Q8739" s="27"/>
      <c r="R8739" s="27"/>
      <c r="S8739" s="22"/>
    </row>
    <row r="8740" spans="1:19" x14ac:dyDescent="0.55000000000000004">
      <c r="A8740" s="14"/>
      <c r="K8740" s="14"/>
    </row>
    <row r="8741" spans="1:19" x14ac:dyDescent="0.55000000000000004">
      <c r="A8741" s="32"/>
    </row>
    <row r="8742" spans="1:19" x14ac:dyDescent="0.55000000000000004">
      <c r="A8742" s="32"/>
    </row>
    <row r="8743" spans="1:19" x14ac:dyDescent="0.55000000000000004">
      <c r="A8743" s="32"/>
    </row>
    <row r="8744" spans="1:19" x14ac:dyDescent="0.55000000000000004">
      <c r="A8744" s="32"/>
    </row>
    <row r="8745" spans="1:19" x14ac:dyDescent="0.55000000000000004">
      <c r="A8745" s="32"/>
      <c r="B8745" s="50"/>
    </row>
    <row r="8746" spans="1:19" x14ac:dyDescent="0.55000000000000004">
      <c r="A8746" s="32"/>
    </row>
    <row r="8747" spans="1:19" x14ac:dyDescent="0.55000000000000004">
      <c r="A8747" s="32"/>
    </row>
    <row r="8748" spans="1:19" x14ac:dyDescent="0.55000000000000004">
      <c r="A8748" s="32"/>
    </row>
    <row r="8749" spans="1:19" x14ac:dyDescent="0.55000000000000004">
      <c r="A8749" s="32"/>
    </row>
    <row r="8750" spans="1:19" x14ac:dyDescent="0.55000000000000004">
      <c r="A8750" s="32"/>
    </row>
    <row r="8751" spans="1:19" x14ac:dyDescent="0.55000000000000004">
      <c r="A8751" s="32"/>
    </row>
    <row r="8752" spans="1:19" x14ac:dyDescent="0.55000000000000004">
      <c r="A8752" s="32"/>
    </row>
    <row r="8753" spans="1:19" x14ac:dyDescent="0.55000000000000004">
      <c r="A8753" s="32"/>
    </row>
    <row r="8754" spans="1:19" x14ac:dyDescent="0.55000000000000004">
      <c r="A8754" s="32"/>
    </row>
    <row r="8755" spans="1:19" x14ac:dyDescent="0.55000000000000004">
      <c r="A8755" s="32"/>
    </row>
    <row r="8756" spans="1:19" x14ac:dyDescent="0.55000000000000004">
      <c r="A8756" s="32"/>
    </row>
    <row r="8757" spans="1:19" x14ac:dyDescent="0.55000000000000004">
      <c r="A8757" s="32"/>
    </row>
    <row r="8758" spans="1:19" x14ac:dyDescent="0.55000000000000004">
      <c r="A8758" s="32"/>
    </row>
    <row r="8759" spans="1:19" x14ac:dyDescent="0.55000000000000004">
      <c r="A8759" s="32"/>
    </row>
    <row r="8760" spans="1:19" x14ac:dyDescent="0.55000000000000004">
      <c r="A8760" s="32"/>
    </row>
    <row r="8761" spans="1:19" x14ac:dyDescent="0.55000000000000004">
      <c r="A8761" s="32"/>
    </row>
    <row r="8762" spans="1:19" x14ac:dyDescent="0.55000000000000004">
      <c r="N8762" s="57"/>
      <c r="O8762"/>
      <c r="P8762"/>
      <c r="Q8762"/>
      <c r="R8762"/>
    </row>
    <row r="8763" spans="1:19" ht="23.35" x14ac:dyDescent="0.8">
      <c r="A8763" s="21"/>
      <c r="B8763" s="21"/>
      <c r="C8763" s="21"/>
      <c r="D8763" s="21"/>
      <c r="E8763" s="21"/>
      <c r="F8763" s="21"/>
      <c r="G8763" s="21"/>
      <c r="H8763" s="22"/>
      <c r="I8763" s="22"/>
      <c r="J8763" s="22"/>
      <c r="K8763" s="21"/>
      <c r="L8763" s="21"/>
      <c r="N8763" s="27"/>
      <c r="O8763" s="27"/>
      <c r="P8763" s="27"/>
      <c r="Q8763" s="27"/>
      <c r="R8763" s="27"/>
      <c r="S8763" s="22"/>
    </row>
    <row r="8764" spans="1:19" x14ac:dyDescent="0.55000000000000004">
      <c r="A8764" s="14"/>
      <c r="K8764" s="14"/>
    </row>
    <row r="8765" spans="1:19" x14ac:dyDescent="0.55000000000000004">
      <c r="A8765" s="32"/>
    </row>
    <row r="8766" spans="1:19" x14ac:dyDescent="0.55000000000000004">
      <c r="A8766" s="32"/>
    </row>
    <row r="8767" spans="1:19" x14ac:dyDescent="0.55000000000000004">
      <c r="A8767" s="32"/>
    </row>
    <row r="8768" spans="1:19" x14ac:dyDescent="0.55000000000000004">
      <c r="A8768" s="32"/>
    </row>
    <row r="8769" spans="1:2" x14ac:dyDescent="0.55000000000000004">
      <c r="A8769" s="32"/>
      <c r="B8769" s="50"/>
    </row>
    <row r="8770" spans="1:2" x14ac:dyDescent="0.55000000000000004">
      <c r="A8770" s="32"/>
    </row>
    <row r="8771" spans="1:2" x14ac:dyDescent="0.55000000000000004">
      <c r="A8771" s="32"/>
    </row>
    <row r="8772" spans="1:2" x14ac:dyDescent="0.55000000000000004">
      <c r="A8772" s="32"/>
    </row>
    <row r="8773" spans="1:2" x14ac:dyDescent="0.55000000000000004">
      <c r="A8773" s="32"/>
    </row>
    <row r="8774" spans="1:2" x14ac:dyDescent="0.55000000000000004">
      <c r="A8774" s="32"/>
    </row>
    <row r="8775" spans="1:2" x14ac:dyDescent="0.55000000000000004">
      <c r="A8775" s="32"/>
    </row>
    <row r="8776" spans="1:2" x14ac:dyDescent="0.55000000000000004">
      <c r="A8776" s="32"/>
    </row>
    <row r="8777" spans="1:2" x14ac:dyDescent="0.55000000000000004">
      <c r="A8777" s="32"/>
    </row>
    <row r="8778" spans="1:2" x14ac:dyDescent="0.55000000000000004">
      <c r="A8778" s="32"/>
    </row>
    <row r="8779" spans="1:2" x14ac:dyDescent="0.55000000000000004">
      <c r="A8779" s="32"/>
    </row>
    <row r="8780" spans="1:2" x14ac:dyDescent="0.55000000000000004">
      <c r="A8780" s="32"/>
    </row>
    <row r="8781" spans="1:2" x14ac:dyDescent="0.55000000000000004">
      <c r="A8781" s="32"/>
    </row>
    <row r="8782" spans="1:2" x14ac:dyDescent="0.55000000000000004">
      <c r="A8782" s="32"/>
    </row>
    <row r="8783" spans="1:2" x14ac:dyDescent="0.55000000000000004">
      <c r="A8783" s="32"/>
    </row>
    <row r="8784" spans="1:2" x14ac:dyDescent="0.55000000000000004">
      <c r="A8784" s="32"/>
    </row>
    <row r="8785" spans="1:19" x14ac:dyDescent="0.55000000000000004">
      <c r="A8785" s="32"/>
    </row>
    <row r="8786" spans="1:19" x14ac:dyDescent="0.55000000000000004">
      <c r="O8786"/>
      <c r="P8786"/>
      <c r="Q8786"/>
      <c r="R8786"/>
    </row>
    <row r="8787" spans="1:19" ht="23.35" x14ac:dyDescent="0.8">
      <c r="A8787" s="21"/>
      <c r="B8787" s="21"/>
      <c r="C8787" s="21"/>
      <c r="D8787" s="21"/>
      <c r="E8787" s="21"/>
      <c r="F8787" s="21"/>
      <c r="G8787" s="21"/>
      <c r="H8787" s="22"/>
      <c r="I8787" s="22"/>
      <c r="J8787" s="22"/>
      <c r="K8787" s="21"/>
      <c r="L8787" s="21"/>
      <c r="N8787" s="27"/>
      <c r="O8787" s="27"/>
      <c r="P8787" s="27"/>
      <c r="Q8787" s="27"/>
      <c r="R8787" s="27"/>
      <c r="S8787" s="22"/>
    </row>
    <row r="8788" spans="1:19" x14ac:dyDescent="0.55000000000000004">
      <c r="A8788" s="14"/>
      <c r="K8788" s="14"/>
    </row>
    <row r="8789" spans="1:19" x14ac:dyDescent="0.55000000000000004">
      <c r="A8789" s="32"/>
    </row>
    <row r="8790" spans="1:19" x14ac:dyDescent="0.55000000000000004">
      <c r="A8790" s="32"/>
    </row>
    <row r="8791" spans="1:19" x14ac:dyDescent="0.55000000000000004">
      <c r="A8791" s="32"/>
    </row>
    <row r="8792" spans="1:19" x14ac:dyDescent="0.55000000000000004">
      <c r="A8792" s="32"/>
    </row>
    <row r="8793" spans="1:19" x14ac:dyDescent="0.55000000000000004">
      <c r="A8793" s="32"/>
      <c r="B8793" s="50"/>
    </row>
    <row r="8794" spans="1:19" x14ac:dyDescent="0.55000000000000004">
      <c r="A8794" s="32"/>
    </row>
    <row r="8795" spans="1:19" x14ac:dyDescent="0.55000000000000004">
      <c r="A8795" s="32"/>
    </row>
    <row r="8796" spans="1:19" x14ac:dyDescent="0.55000000000000004">
      <c r="A8796" s="32"/>
    </row>
    <row r="8797" spans="1:19" x14ac:dyDescent="0.55000000000000004">
      <c r="A8797" s="32"/>
    </row>
    <row r="8798" spans="1:19" x14ac:dyDescent="0.55000000000000004">
      <c r="A8798" s="32"/>
    </row>
    <row r="8799" spans="1:19" x14ac:dyDescent="0.55000000000000004">
      <c r="A8799" s="32"/>
    </row>
    <row r="8800" spans="1:19" x14ac:dyDescent="0.55000000000000004">
      <c r="A8800" s="32"/>
    </row>
    <row r="8801" spans="1:19" x14ac:dyDescent="0.55000000000000004">
      <c r="A8801" s="32"/>
    </row>
    <row r="8802" spans="1:19" x14ac:dyDescent="0.55000000000000004">
      <c r="A8802" s="32"/>
    </row>
    <row r="8803" spans="1:19" x14ac:dyDescent="0.55000000000000004">
      <c r="A8803" s="32"/>
    </row>
    <row r="8804" spans="1:19" x14ac:dyDescent="0.55000000000000004">
      <c r="A8804" s="32"/>
    </row>
    <row r="8805" spans="1:19" x14ac:dyDescent="0.55000000000000004">
      <c r="A8805" s="32"/>
    </row>
    <row r="8806" spans="1:19" x14ac:dyDescent="0.55000000000000004">
      <c r="A8806" s="32"/>
    </row>
    <row r="8807" spans="1:19" x14ac:dyDescent="0.55000000000000004">
      <c r="A8807" s="32"/>
    </row>
    <row r="8808" spans="1:19" x14ac:dyDescent="0.55000000000000004">
      <c r="A8808" s="32"/>
    </row>
    <row r="8809" spans="1:19" x14ac:dyDescent="0.55000000000000004">
      <c r="A8809" s="32"/>
    </row>
    <row r="8810" spans="1:19" x14ac:dyDescent="0.55000000000000004">
      <c r="O8810"/>
      <c r="P8810"/>
      <c r="Q8810"/>
      <c r="R8810"/>
    </row>
    <row r="8811" spans="1:19" ht="23.35" x14ac:dyDescent="0.8">
      <c r="A8811" s="21"/>
      <c r="B8811" s="21"/>
      <c r="C8811" s="21"/>
      <c r="D8811" s="21"/>
      <c r="E8811" s="21"/>
      <c r="F8811" s="21"/>
      <c r="G8811" s="21"/>
      <c r="H8811" s="22"/>
      <c r="I8811" s="22"/>
      <c r="J8811" s="22"/>
      <c r="K8811" s="21"/>
      <c r="L8811" s="21"/>
      <c r="N8811" s="27"/>
      <c r="O8811" s="27"/>
      <c r="P8811" s="27"/>
      <c r="Q8811" s="27"/>
      <c r="R8811" s="27"/>
      <c r="S8811" s="22"/>
    </row>
    <row r="8812" spans="1:19" x14ac:dyDescent="0.55000000000000004">
      <c r="A8812" s="14"/>
      <c r="K8812" s="14"/>
    </row>
    <row r="8813" spans="1:19" x14ac:dyDescent="0.55000000000000004">
      <c r="A8813" s="32"/>
    </row>
    <row r="8814" spans="1:19" x14ac:dyDescent="0.55000000000000004">
      <c r="A8814" s="32"/>
    </row>
    <row r="8815" spans="1:19" x14ac:dyDescent="0.55000000000000004">
      <c r="A8815" s="32"/>
    </row>
    <row r="8816" spans="1:19" x14ac:dyDescent="0.55000000000000004">
      <c r="A8816" s="32"/>
    </row>
    <row r="8817" spans="1:2" x14ac:dyDescent="0.55000000000000004">
      <c r="A8817" s="32"/>
      <c r="B8817" s="50"/>
    </row>
    <row r="8818" spans="1:2" x14ac:dyDescent="0.55000000000000004">
      <c r="A8818" s="32"/>
    </row>
    <row r="8819" spans="1:2" x14ac:dyDescent="0.55000000000000004">
      <c r="A8819" s="32"/>
    </row>
    <row r="8820" spans="1:2" x14ac:dyDescent="0.55000000000000004">
      <c r="A8820" s="32"/>
    </row>
    <row r="8821" spans="1:2" x14ac:dyDescent="0.55000000000000004">
      <c r="A8821" s="32"/>
    </row>
    <row r="8822" spans="1:2" x14ac:dyDescent="0.55000000000000004">
      <c r="A8822" s="32"/>
    </row>
    <row r="8823" spans="1:2" x14ac:dyDescent="0.55000000000000004">
      <c r="A8823" s="32"/>
    </row>
    <row r="8824" spans="1:2" x14ac:dyDescent="0.55000000000000004">
      <c r="A8824" s="32"/>
    </row>
    <row r="8825" spans="1:2" x14ac:dyDescent="0.55000000000000004">
      <c r="A8825" s="32"/>
    </row>
    <row r="8826" spans="1:2" x14ac:dyDescent="0.55000000000000004">
      <c r="A8826" s="32"/>
    </row>
    <row r="8827" spans="1:2" x14ac:dyDescent="0.55000000000000004">
      <c r="A8827" s="32"/>
    </row>
    <row r="8828" spans="1:2" x14ac:dyDescent="0.55000000000000004">
      <c r="A8828" s="32"/>
    </row>
    <row r="8829" spans="1:2" x14ac:dyDescent="0.55000000000000004">
      <c r="A8829" s="32"/>
    </row>
    <row r="8830" spans="1:2" x14ac:dyDescent="0.55000000000000004">
      <c r="A8830" s="32"/>
    </row>
    <row r="8831" spans="1:2" x14ac:dyDescent="0.55000000000000004">
      <c r="A8831" s="32"/>
    </row>
    <row r="8832" spans="1:2" x14ac:dyDescent="0.55000000000000004">
      <c r="A8832" s="32"/>
    </row>
    <row r="8833" spans="1:19" x14ac:dyDescent="0.55000000000000004">
      <c r="A8833" s="32"/>
    </row>
    <row r="8834" spans="1:19" x14ac:dyDescent="0.55000000000000004">
      <c r="O8834"/>
      <c r="P8834"/>
      <c r="Q8834"/>
      <c r="R8834"/>
    </row>
    <row r="8835" spans="1:19" ht="23.35" x14ac:dyDescent="0.8">
      <c r="A8835" s="21"/>
      <c r="B8835" s="21"/>
      <c r="C8835" s="21"/>
      <c r="D8835" s="21"/>
      <c r="E8835" s="21"/>
      <c r="F8835" s="21"/>
      <c r="G8835" s="21"/>
      <c r="H8835" s="22"/>
      <c r="I8835" s="22"/>
      <c r="J8835" s="22"/>
      <c r="K8835" s="21"/>
      <c r="L8835" s="21"/>
      <c r="N8835" s="27"/>
      <c r="O8835" s="27"/>
      <c r="P8835" s="27"/>
      <c r="Q8835" s="27"/>
      <c r="R8835" s="27"/>
      <c r="S8835" s="22"/>
    </row>
    <row r="8836" spans="1:19" x14ac:dyDescent="0.55000000000000004">
      <c r="A8836" s="14"/>
      <c r="K8836" s="14"/>
    </row>
    <row r="8837" spans="1:19" x14ac:dyDescent="0.55000000000000004">
      <c r="A8837" s="32"/>
    </row>
    <row r="8838" spans="1:19" x14ac:dyDescent="0.55000000000000004">
      <c r="A8838" s="32"/>
    </row>
    <row r="8839" spans="1:19" x14ac:dyDescent="0.55000000000000004">
      <c r="A8839" s="32"/>
    </row>
    <row r="8840" spans="1:19" x14ac:dyDescent="0.55000000000000004">
      <c r="A8840" s="32"/>
    </row>
    <row r="8841" spans="1:19" x14ac:dyDescent="0.55000000000000004">
      <c r="A8841" s="32"/>
      <c r="B8841" s="50"/>
    </row>
    <row r="8842" spans="1:19" x14ac:dyDescent="0.55000000000000004">
      <c r="A8842" s="32"/>
    </row>
    <row r="8843" spans="1:19" x14ac:dyDescent="0.55000000000000004">
      <c r="A8843" s="32"/>
    </row>
    <row r="8844" spans="1:19" x14ac:dyDescent="0.55000000000000004">
      <c r="A8844" s="32"/>
    </row>
    <row r="8845" spans="1:19" x14ac:dyDescent="0.55000000000000004">
      <c r="A8845" s="32"/>
    </row>
    <row r="8846" spans="1:19" x14ac:dyDescent="0.55000000000000004">
      <c r="A8846" s="32"/>
    </row>
    <row r="8847" spans="1:19" x14ac:dyDescent="0.55000000000000004">
      <c r="A8847" s="32"/>
    </row>
    <row r="8848" spans="1:19" x14ac:dyDescent="0.55000000000000004">
      <c r="A8848" s="32"/>
    </row>
    <row r="8849" spans="1:19" x14ac:dyDescent="0.55000000000000004">
      <c r="A8849" s="32"/>
    </row>
    <row r="8850" spans="1:19" x14ac:dyDescent="0.55000000000000004">
      <c r="A8850" s="32"/>
    </row>
    <row r="8851" spans="1:19" x14ac:dyDescent="0.55000000000000004">
      <c r="A8851" s="32"/>
    </row>
    <row r="8852" spans="1:19" x14ac:dyDescent="0.55000000000000004">
      <c r="A8852" s="32"/>
    </row>
    <row r="8853" spans="1:19" x14ac:dyDescent="0.55000000000000004">
      <c r="A8853" s="32"/>
    </row>
    <row r="8854" spans="1:19" x14ac:dyDescent="0.55000000000000004">
      <c r="A8854" s="32"/>
    </row>
    <row r="8855" spans="1:19" x14ac:dyDescent="0.55000000000000004">
      <c r="A8855" s="32"/>
    </row>
    <row r="8856" spans="1:19" x14ac:dyDescent="0.55000000000000004">
      <c r="A8856" s="32"/>
    </row>
    <row r="8857" spans="1:19" x14ac:dyDescent="0.55000000000000004">
      <c r="A8857" s="32"/>
    </row>
    <row r="8858" spans="1:19" x14ac:dyDescent="0.55000000000000004">
      <c r="O8858"/>
      <c r="P8858"/>
      <c r="Q8858"/>
      <c r="R8858"/>
    </row>
    <row r="8859" spans="1:19" ht="23.35" x14ac:dyDescent="0.8">
      <c r="A8859" s="21"/>
      <c r="B8859" s="21"/>
      <c r="C8859" s="21"/>
      <c r="D8859" s="21"/>
      <c r="E8859" s="21"/>
      <c r="F8859" s="21"/>
      <c r="G8859" s="21"/>
      <c r="H8859" s="22"/>
      <c r="I8859" s="22"/>
      <c r="J8859" s="22"/>
      <c r="K8859" s="21"/>
      <c r="L8859" s="21"/>
      <c r="N8859" s="27"/>
      <c r="O8859" s="27"/>
      <c r="P8859" s="27"/>
      <c r="Q8859" s="27"/>
      <c r="R8859" s="27"/>
      <c r="S8859" s="22"/>
    </row>
    <row r="8860" spans="1:19" x14ac:dyDescent="0.55000000000000004">
      <c r="A8860" s="14"/>
      <c r="K8860" s="14"/>
    </row>
    <row r="8861" spans="1:19" x14ac:dyDescent="0.55000000000000004">
      <c r="A8861" s="32"/>
    </row>
    <row r="8862" spans="1:19" x14ac:dyDescent="0.55000000000000004">
      <c r="A8862" s="32"/>
    </row>
    <row r="8863" spans="1:19" x14ac:dyDescent="0.55000000000000004">
      <c r="A8863" s="32"/>
    </row>
    <row r="8864" spans="1:19" x14ac:dyDescent="0.55000000000000004">
      <c r="A8864" s="32"/>
    </row>
    <row r="8865" spans="1:2" x14ac:dyDescent="0.55000000000000004">
      <c r="A8865" s="32"/>
      <c r="B8865" s="50"/>
    </row>
    <row r="8866" spans="1:2" x14ac:dyDescent="0.55000000000000004">
      <c r="A8866" s="32"/>
    </row>
    <row r="8867" spans="1:2" x14ac:dyDescent="0.55000000000000004">
      <c r="A8867" s="32"/>
    </row>
    <row r="8868" spans="1:2" x14ac:dyDescent="0.55000000000000004">
      <c r="A8868" s="32"/>
    </row>
    <row r="8869" spans="1:2" x14ac:dyDescent="0.55000000000000004">
      <c r="A8869" s="32"/>
    </row>
    <row r="8870" spans="1:2" x14ac:dyDescent="0.55000000000000004">
      <c r="A8870" s="32"/>
    </row>
    <row r="8871" spans="1:2" x14ac:dyDescent="0.55000000000000004">
      <c r="A8871" s="32"/>
    </row>
    <row r="8872" spans="1:2" x14ac:dyDescent="0.55000000000000004">
      <c r="A8872" s="32"/>
    </row>
    <row r="8873" spans="1:2" x14ac:dyDescent="0.55000000000000004">
      <c r="A8873" s="32"/>
    </row>
    <row r="8874" spans="1:2" x14ac:dyDescent="0.55000000000000004">
      <c r="A8874" s="32"/>
    </row>
    <row r="8875" spans="1:2" x14ac:dyDescent="0.55000000000000004">
      <c r="A8875" s="32"/>
    </row>
    <row r="8876" spans="1:2" x14ac:dyDescent="0.55000000000000004">
      <c r="A8876" s="32"/>
    </row>
    <row r="8877" spans="1:2" x14ac:dyDescent="0.55000000000000004">
      <c r="A8877" s="32"/>
    </row>
    <row r="8878" spans="1:2" x14ac:dyDescent="0.55000000000000004">
      <c r="A8878" s="32"/>
    </row>
    <row r="8879" spans="1:2" x14ac:dyDescent="0.55000000000000004">
      <c r="A8879" s="32"/>
    </row>
    <row r="8880" spans="1:2" x14ac:dyDescent="0.55000000000000004">
      <c r="A8880" s="32"/>
    </row>
    <row r="8881" spans="1:19" x14ac:dyDescent="0.55000000000000004">
      <c r="A8881" s="32"/>
    </row>
    <row r="8882" spans="1:19" x14ac:dyDescent="0.55000000000000004">
      <c r="N8882" s="57"/>
      <c r="O8882"/>
      <c r="P8882"/>
      <c r="Q8882"/>
      <c r="R8882"/>
    </row>
    <row r="8883" spans="1:19" ht="23.35" x14ac:dyDescent="0.8">
      <c r="A8883" s="21"/>
      <c r="B8883" s="21"/>
      <c r="C8883" s="21"/>
      <c r="D8883" s="21"/>
      <c r="E8883" s="21"/>
      <c r="F8883" s="21"/>
      <c r="G8883" s="21"/>
      <c r="H8883" s="22"/>
      <c r="I8883" s="22"/>
      <c r="J8883" s="22"/>
      <c r="K8883" s="21"/>
      <c r="L8883" s="21"/>
      <c r="N8883" s="27"/>
      <c r="O8883" s="27"/>
      <c r="P8883" s="27"/>
      <c r="Q8883" s="27"/>
      <c r="R8883" s="27"/>
      <c r="S8883" s="22"/>
    </row>
    <row r="8884" spans="1:19" x14ac:dyDescent="0.55000000000000004">
      <c r="A8884" s="14"/>
      <c r="K8884" s="14"/>
    </row>
    <row r="8885" spans="1:19" x14ac:dyDescent="0.55000000000000004">
      <c r="A8885" s="32"/>
    </row>
    <row r="8886" spans="1:19" x14ac:dyDescent="0.55000000000000004">
      <c r="A8886" s="32"/>
    </row>
    <row r="8887" spans="1:19" x14ac:dyDescent="0.55000000000000004">
      <c r="A8887" s="32"/>
    </row>
    <row r="8888" spans="1:19" x14ac:dyDescent="0.55000000000000004">
      <c r="A8888" s="32"/>
    </row>
    <row r="8889" spans="1:19" x14ac:dyDescent="0.55000000000000004">
      <c r="A8889" s="32"/>
      <c r="B8889" s="50"/>
    </row>
    <row r="8890" spans="1:19" x14ac:dyDescent="0.55000000000000004">
      <c r="A8890" s="32"/>
    </row>
    <row r="8891" spans="1:19" x14ac:dyDescent="0.55000000000000004">
      <c r="A8891" s="32"/>
    </row>
    <row r="8892" spans="1:19" x14ac:dyDescent="0.55000000000000004">
      <c r="A8892" s="32"/>
    </row>
    <row r="8893" spans="1:19" x14ac:dyDescent="0.55000000000000004">
      <c r="A8893" s="32"/>
    </row>
    <row r="8894" spans="1:19" x14ac:dyDescent="0.55000000000000004">
      <c r="A8894" s="32"/>
    </row>
    <row r="8895" spans="1:19" x14ac:dyDescent="0.55000000000000004">
      <c r="A8895" s="32"/>
    </row>
    <row r="8896" spans="1:19" x14ac:dyDescent="0.55000000000000004">
      <c r="A8896" s="32"/>
    </row>
    <row r="8897" spans="1:19" x14ac:dyDescent="0.55000000000000004">
      <c r="A8897" s="32"/>
    </row>
    <row r="8898" spans="1:19" x14ac:dyDescent="0.55000000000000004">
      <c r="A8898" s="32"/>
    </row>
    <row r="8899" spans="1:19" x14ac:dyDescent="0.55000000000000004">
      <c r="A8899" s="32"/>
    </row>
    <row r="8900" spans="1:19" x14ac:dyDescent="0.55000000000000004">
      <c r="A8900" s="32"/>
    </row>
    <row r="8901" spans="1:19" x14ac:dyDescent="0.55000000000000004">
      <c r="A8901" s="32"/>
    </row>
    <row r="8902" spans="1:19" x14ac:dyDescent="0.55000000000000004">
      <c r="A8902" s="32"/>
    </row>
    <row r="8903" spans="1:19" x14ac:dyDescent="0.55000000000000004">
      <c r="A8903" s="32"/>
    </row>
    <row r="8904" spans="1:19" x14ac:dyDescent="0.55000000000000004">
      <c r="A8904" s="32"/>
    </row>
    <row r="8905" spans="1:19" x14ac:dyDescent="0.55000000000000004">
      <c r="A8905" s="32"/>
    </row>
    <row r="8906" spans="1:19" x14ac:dyDescent="0.55000000000000004">
      <c r="O8906"/>
      <c r="P8906"/>
      <c r="Q8906"/>
      <c r="R8906"/>
    </row>
    <row r="8907" spans="1:19" ht="23.35" x14ac:dyDescent="0.8">
      <c r="A8907" s="21"/>
      <c r="B8907" s="21"/>
      <c r="C8907" s="21"/>
      <c r="D8907" s="21"/>
      <c r="E8907" s="21"/>
      <c r="F8907" s="21"/>
      <c r="G8907" s="21"/>
      <c r="H8907" s="22"/>
      <c r="I8907" s="22"/>
      <c r="J8907" s="22"/>
      <c r="K8907" s="21"/>
      <c r="L8907" s="21"/>
      <c r="N8907" s="27"/>
      <c r="O8907" s="27"/>
      <c r="P8907" s="27"/>
      <c r="Q8907" s="27"/>
      <c r="R8907" s="27"/>
      <c r="S8907" s="22"/>
    </row>
    <row r="8908" spans="1:19" x14ac:dyDescent="0.55000000000000004">
      <c r="A8908" s="14"/>
      <c r="K8908" s="14"/>
    </row>
    <row r="8909" spans="1:19" x14ac:dyDescent="0.55000000000000004">
      <c r="A8909" s="32"/>
    </row>
    <row r="8910" spans="1:19" x14ac:dyDescent="0.55000000000000004">
      <c r="A8910" s="32"/>
    </row>
    <row r="8911" spans="1:19" x14ac:dyDescent="0.55000000000000004">
      <c r="A8911" s="32"/>
    </row>
    <row r="8912" spans="1:19" x14ac:dyDescent="0.55000000000000004">
      <c r="A8912" s="32"/>
    </row>
    <row r="8913" spans="1:2" x14ac:dyDescent="0.55000000000000004">
      <c r="A8913" s="32"/>
      <c r="B8913" s="50"/>
    </row>
    <row r="8914" spans="1:2" x14ac:dyDescent="0.55000000000000004">
      <c r="A8914" s="32"/>
    </row>
    <row r="8915" spans="1:2" x14ac:dyDescent="0.55000000000000004">
      <c r="A8915" s="32"/>
    </row>
    <row r="8916" spans="1:2" x14ac:dyDescent="0.55000000000000004">
      <c r="A8916" s="32"/>
    </row>
    <row r="8917" spans="1:2" x14ac:dyDescent="0.55000000000000004">
      <c r="A8917" s="32"/>
    </row>
    <row r="8918" spans="1:2" x14ac:dyDescent="0.55000000000000004">
      <c r="A8918" s="32"/>
    </row>
    <row r="8919" spans="1:2" x14ac:dyDescent="0.55000000000000004">
      <c r="A8919" s="32"/>
    </row>
    <row r="8920" spans="1:2" x14ac:dyDescent="0.55000000000000004">
      <c r="A8920" s="32"/>
    </row>
    <row r="8921" spans="1:2" x14ac:dyDescent="0.55000000000000004">
      <c r="A8921" s="32"/>
    </row>
    <row r="8922" spans="1:2" x14ac:dyDescent="0.55000000000000004">
      <c r="A8922" s="32"/>
    </row>
    <row r="8923" spans="1:2" x14ac:dyDescent="0.55000000000000004">
      <c r="A8923" s="32"/>
    </row>
    <row r="8924" spans="1:2" x14ac:dyDescent="0.55000000000000004">
      <c r="A8924" s="32"/>
    </row>
    <row r="8925" spans="1:2" x14ac:dyDescent="0.55000000000000004">
      <c r="A8925" s="32"/>
    </row>
    <row r="8926" spans="1:2" x14ac:dyDescent="0.55000000000000004">
      <c r="A8926" s="32"/>
    </row>
    <row r="8927" spans="1:2" x14ac:dyDescent="0.55000000000000004">
      <c r="A8927" s="32"/>
    </row>
    <row r="8928" spans="1:2" x14ac:dyDescent="0.55000000000000004">
      <c r="A8928" s="32"/>
    </row>
    <row r="8929" spans="1:19" x14ac:dyDescent="0.55000000000000004">
      <c r="A8929" s="32"/>
    </row>
    <row r="8930" spans="1:19" x14ac:dyDescent="0.55000000000000004">
      <c r="O8930"/>
      <c r="P8930"/>
      <c r="Q8930"/>
      <c r="R8930"/>
    </row>
    <row r="8931" spans="1:19" ht="23.35" x14ac:dyDescent="0.8">
      <c r="A8931" s="21"/>
      <c r="B8931" s="21"/>
      <c r="C8931" s="21"/>
      <c r="D8931" s="21"/>
      <c r="E8931" s="21"/>
      <c r="F8931" s="21"/>
      <c r="G8931" s="21"/>
      <c r="H8931" s="22"/>
      <c r="I8931" s="22"/>
      <c r="J8931" s="22"/>
      <c r="K8931" s="21"/>
      <c r="L8931" s="21"/>
      <c r="N8931" s="27"/>
      <c r="O8931" s="27"/>
      <c r="P8931" s="27"/>
      <c r="Q8931" s="27"/>
      <c r="R8931" s="27"/>
      <c r="S8931" s="22"/>
    </row>
    <row r="8932" spans="1:19" x14ac:dyDescent="0.55000000000000004">
      <c r="A8932" s="14"/>
      <c r="K8932" s="14"/>
    </row>
    <row r="8933" spans="1:19" x14ac:dyDescent="0.55000000000000004">
      <c r="A8933" s="32"/>
    </row>
    <row r="8934" spans="1:19" x14ac:dyDescent="0.55000000000000004">
      <c r="A8934" s="32"/>
    </row>
    <row r="8935" spans="1:19" x14ac:dyDescent="0.55000000000000004">
      <c r="A8935" s="32"/>
    </row>
    <row r="8936" spans="1:19" x14ac:dyDescent="0.55000000000000004">
      <c r="A8936" s="32"/>
    </row>
    <row r="8937" spans="1:19" x14ac:dyDescent="0.55000000000000004">
      <c r="A8937" s="32"/>
      <c r="B8937" s="50"/>
    </row>
    <row r="8938" spans="1:19" x14ac:dyDescent="0.55000000000000004">
      <c r="A8938" s="32"/>
    </row>
    <row r="8939" spans="1:19" x14ac:dyDescent="0.55000000000000004">
      <c r="A8939" s="32"/>
    </row>
    <row r="8940" spans="1:19" x14ac:dyDescent="0.55000000000000004">
      <c r="A8940" s="32"/>
    </row>
    <row r="8941" spans="1:19" x14ac:dyDescent="0.55000000000000004">
      <c r="A8941" s="32"/>
    </row>
    <row r="8942" spans="1:19" x14ac:dyDescent="0.55000000000000004">
      <c r="A8942" s="32"/>
    </row>
    <row r="8943" spans="1:19" x14ac:dyDescent="0.55000000000000004">
      <c r="A8943" s="32"/>
    </row>
    <row r="8944" spans="1:19" x14ac:dyDescent="0.55000000000000004">
      <c r="A8944" s="32"/>
    </row>
    <row r="8945" spans="1:19" x14ac:dyDescent="0.55000000000000004">
      <c r="A8945" s="32"/>
    </row>
    <row r="8946" spans="1:19" x14ac:dyDescent="0.55000000000000004">
      <c r="A8946" s="32"/>
    </row>
    <row r="8947" spans="1:19" x14ac:dyDescent="0.55000000000000004">
      <c r="A8947" s="32"/>
    </row>
    <row r="8948" spans="1:19" x14ac:dyDescent="0.55000000000000004">
      <c r="A8948" s="32"/>
    </row>
    <row r="8949" spans="1:19" x14ac:dyDescent="0.55000000000000004">
      <c r="A8949" s="32"/>
    </row>
    <row r="8950" spans="1:19" x14ac:dyDescent="0.55000000000000004">
      <c r="A8950" s="32"/>
    </row>
    <row r="8951" spans="1:19" x14ac:dyDescent="0.55000000000000004">
      <c r="A8951" s="32"/>
    </row>
    <row r="8952" spans="1:19" x14ac:dyDescent="0.55000000000000004">
      <c r="A8952" s="32"/>
    </row>
    <row r="8953" spans="1:19" x14ac:dyDescent="0.55000000000000004">
      <c r="A8953" s="32"/>
    </row>
    <row r="8954" spans="1:19" x14ac:dyDescent="0.55000000000000004">
      <c r="O8954"/>
      <c r="P8954"/>
      <c r="Q8954"/>
      <c r="R8954"/>
    </row>
    <row r="8955" spans="1:19" ht="23.35" x14ac:dyDescent="0.8">
      <c r="A8955" s="21"/>
      <c r="B8955" s="21"/>
      <c r="C8955" s="21"/>
      <c r="D8955" s="21"/>
      <c r="E8955" s="21"/>
      <c r="F8955" s="21"/>
      <c r="G8955" s="21"/>
      <c r="H8955" s="22"/>
      <c r="I8955" s="22"/>
      <c r="J8955" s="22"/>
      <c r="K8955" s="21"/>
      <c r="L8955" s="21"/>
      <c r="N8955" s="27"/>
      <c r="O8955" s="27"/>
      <c r="P8955" s="27"/>
      <c r="Q8955" s="27"/>
      <c r="R8955" s="27"/>
      <c r="S8955" s="22"/>
    </row>
    <row r="8956" spans="1:19" x14ac:dyDescent="0.55000000000000004">
      <c r="A8956" s="14"/>
      <c r="K8956" s="14"/>
    </row>
    <row r="8957" spans="1:19" x14ac:dyDescent="0.55000000000000004">
      <c r="A8957" s="32"/>
    </row>
    <row r="8958" spans="1:19" x14ac:dyDescent="0.55000000000000004">
      <c r="A8958" s="32"/>
    </row>
    <row r="8959" spans="1:19" x14ac:dyDescent="0.55000000000000004">
      <c r="A8959" s="32"/>
    </row>
    <row r="8960" spans="1:19" x14ac:dyDescent="0.55000000000000004">
      <c r="A8960" s="32"/>
    </row>
    <row r="8961" spans="1:2" x14ac:dyDescent="0.55000000000000004">
      <c r="A8961" s="32"/>
      <c r="B8961" s="50"/>
    </row>
    <row r="8962" spans="1:2" x14ac:dyDescent="0.55000000000000004">
      <c r="A8962" s="32"/>
    </row>
    <row r="8963" spans="1:2" x14ac:dyDescent="0.55000000000000004">
      <c r="A8963" s="32"/>
    </row>
    <row r="8964" spans="1:2" x14ac:dyDescent="0.55000000000000004">
      <c r="A8964" s="32"/>
    </row>
    <row r="8965" spans="1:2" x14ac:dyDescent="0.55000000000000004">
      <c r="A8965" s="32"/>
    </row>
    <row r="8966" spans="1:2" x14ac:dyDescent="0.55000000000000004">
      <c r="A8966" s="32"/>
    </row>
    <row r="8967" spans="1:2" x14ac:dyDescent="0.55000000000000004">
      <c r="A8967" s="32"/>
    </row>
    <row r="8968" spans="1:2" x14ac:dyDescent="0.55000000000000004">
      <c r="A8968" s="32"/>
    </row>
    <row r="8969" spans="1:2" x14ac:dyDescent="0.55000000000000004">
      <c r="A8969" s="32"/>
    </row>
    <row r="8970" spans="1:2" x14ac:dyDescent="0.55000000000000004">
      <c r="A8970" s="32"/>
    </row>
    <row r="8971" spans="1:2" x14ac:dyDescent="0.55000000000000004">
      <c r="A8971" s="32"/>
    </row>
    <row r="8972" spans="1:2" x14ac:dyDescent="0.55000000000000004">
      <c r="A8972" s="32"/>
    </row>
    <row r="8973" spans="1:2" x14ac:dyDescent="0.55000000000000004">
      <c r="A8973" s="32"/>
    </row>
    <row r="8974" spans="1:2" x14ac:dyDescent="0.55000000000000004">
      <c r="A8974" s="32"/>
    </row>
    <row r="8975" spans="1:2" x14ac:dyDescent="0.55000000000000004">
      <c r="A8975" s="32"/>
    </row>
    <row r="8976" spans="1:2" x14ac:dyDescent="0.55000000000000004">
      <c r="A8976" s="32"/>
    </row>
    <row r="8977" spans="1:19" x14ac:dyDescent="0.55000000000000004">
      <c r="A8977" s="32"/>
    </row>
    <row r="8978" spans="1:19" x14ac:dyDescent="0.55000000000000004">
      <c r="O8978"/>
      <c r="P8978"/>
      <c r="Q8978"/>
      <c r="R8978"/>
    </row>
    <row r="8979" spans="1:19" ht="23.35" x14ac:dyDescent="0.8">
      <c r="A8979" s="21"/>
      <c r="B8979" s="21"/>
      <c r="C8979" s="21"/>
      <c r="D8979" s="21"/>
      <c r="E8979" s="21"/>
      <c r="F8979" s="21"/>
      <c r="G8979" s="21"/>
      <c r="H8979" s="22"/>
      <c r="I8979" s="22"/>
      <c r="J8979" s="22"/>
      <c r="K8979" s="21"/>
      <c r="L8979" s="21"/>
      <c r="N8979" s="27"/>
      <c r="O8979" s="27"/>
      <c r="P8979" s="27"/>
      <c r="Q8979" s="27"/>
      <c r="R8979" s="27"/>
      <c r="S8979" s="22"/>
    </row>
    <row r="8980" spans="1:19" x14ac:dyDescent="0.55000000000000004">
      <c r="A8980" s="14"/>
      <c r="K8980" s="14"/>
    </row>
    <row r="8981" spans="1:19" x14ac:dyDescent="0.55000000000000004">
      <c r="A8981" s="32"/>
    </row>
    <row r="8982" spans="1:19" x14ac:dyDescent="0.55000000000000004">
      <c r="A8982" s="32"/>
    </row>
    <row r="8983" spans="1:19" x14ac:dyDescent="0.55000000000000004">
      <c r="A8983" s="32"/>
    </row>
    <row r="8984" spans="1:19" x14ac:dyDescent="0.55000000000000004">
      <c r="A8984" s="32"/>
    </row>
    <row r="8985" spans="1:19" x14ac:dyDescent="0.55000000000000004">
      <c r="A8985" s="32"/>
      <c r="B8985" s="50"/>
    </row>
    <row r="8986" spans="1:19" x14ac:dyDescent="0.55000000000000004">
      <c r="A8986" s="32"/>
    </row>
    <row r="8987" spans="1:19" x14ac:dyDescent="0.55000000000000004">
      <c r="A8987" s="32"/>
    </row>
    <row r="8988" spans="1:19" x14ac:dyDescent="0.55000000000000004">
      <c r="A8988" s="32"/>
    </row>
    <row r="8989" spans="1:19" x14ac:dyDescent="0.55000000000000004">
      <c r="A8989" s="32"/>
    </row>
    <row r="8990" spans="1:19" x14ac:dyDescent="0.55000000000000004">
      <c r="A8990" s="32"/>
    </row>
    <row r="8991" spans="1:19" x14ac:dyDescent="0.55000000000000004">
      <c r="A8991" s="32"/>
    </row>
    <row r="8992" spans="1:19" x14ac:dyDescent="0.55000000000000004">
      <c r="A8992" s="32"/>
    </row>
    <row r="8993" spans="1:19" x14ac:dyDescent="0.55000000000000004">
      <c r="A8993" s="32"/>
    </row>
    <row r="8994" spans="1:19" x14ac:dyDescent="0.55000000000000004">
      <c r="A8994" s="32"/>
    </row>
    <row r="8995" spans="1:19" x14ac:dyDescent="0.55000000000000004">
      <c r="A8995" s="32"/>
    </row>
    <row r="8996" spans="1:19" x14ac:dyDescent="0.55000000000000004">
      <c r="A8996" s="32"/>
    </row>
    <row r="8997" spans="1:19" x14ac:dyDescent="0.55000000000000004">
      <c r="A8997" s="32"/>
    </row>
    <row r="8998" spans="1:19" x14ac:dyDescent="0.55000000000000004">
      <c r="A8998" s="32"/>
    </row>
    <row r="8999" spans="1:19" x14ac:dyDescent="0.55000000000000004">
      <c r="A8999" s="32"/>
    </row>
    <row r="9000" spans="1:19" x14ac:dyDescent="0.55000000000000004">
      <c r="A9000" s="32"/>
    </row>
    <row r="9001" spans="1:19" x14ac:dyDescent="0.55000000000000004">
      <c r="A9001" s="32"/>
    </row>
    <row r="9002" spans="1:19" x14ac:dyDescent="0.55000000000000004">
      <c r="N9002" s="57"/>
      <c r="O9002"/>
      <c r="P9002"/>
      <c r="Q9002"/>
      <c r="R9002"/>
    </row>
    <row r="9003" spans="1:19" ht="23.35" x14ac:dyDescent="0.8">
      <c r="A9003" s="21"/>
      <c r="B9003" s="21"/>
      <c r="C9003" s="21"/>
      <c r="D9003" s="21"/>
      <c r="E9003" s="21"/>
      <c r="F9003" s="21"/>
      <c r="G9003" s="21"/>
      <c r="H9003" s="22"/>
      <c r="I9003" s="22"/>
      <c r="J9003" s="22"/>
      <c r="K9003" s="21"/>
      <c r="L9003" s="21"/>
      <c r="N9003" s="27"/>
      <c r="O9003" s="27"/>
      <c r="P9003" s="27"/>
      <c r="Q9003" s="27"/>
      <c r="R9003" s="27"/>
      <c r="S9003" s="22"/>
    </row>
    <row r="9004" spans="1:19" x14ac:dyDescent="0.55000000000000004">
      <c r="A9004" s="14"/>
      <c r="K9004" s="14"/>
    </row>
    <row r="9005" spans="1:19" x14ac:dyDescent="0.55000000000000004">
      <c r="A9005" s="32"/>
    </row>
    <row r="9006" spans="1:19" x14ac:dyDescent="0.55000000000000004">
      <c r="A9006" s="32"/>
    </row>
    <row r="9007" spans="1:19" x14ac:dyDescent="0.55000000000000004">
      <c r="A9007" s="32"/>
    </row>
    <row r="9008" spans="1:19" x14ac:dyDescent="0.55000000000000004">
      <c r="A9008" s="32"/>
    </row>
    <row r="9009" spans="1:2" x14ac:dyDescent="0.55000000000000004">
      <c r="A9009" s="32"/>
      <c r="B9009" s="50"/>
    </row>
    <row r="9010" spans="1:2" x14ac:dyDescent="0.55000000000000004">
      <c r="A9010" s="32"/>
    </row>
    <row r="9011" spans="1:2" x14ac:dyDescent="0.55000000000000004">
      <c r="A9011" s="32"/>
    </row>
    <row r="9012" spans="1:2" x14ac:dyDescent="0.55000000000000004">
      <c r="A9012" s="32"/>
    </row>
    <row r="9013" spans="1:2" x14ac:dyDescent="0.55000000000000004">
      <c r="A9013" s="32"/>
    </row>
    <row r="9014" spans="1:2" x14ac:dyDescent="0.55000000000000004">
      <c r="A9014" s="32"/>
    </row>
    <row r="9015" spans="1:2" x14ac:dyDescent="0.55000000000000004">
      <c r="A9015" s="32"/>
    </row>
    <row r="9016" spans="1:2" x14ac:dyDescent="0.55000000000000004">
      <c r="A9016" s="32"/>
    </row>
    <row r="9017" spans="1:2" x14ac:dyDescent="0.55000000000000004">
      <c r="A9017" s="32"/>
    </row>
    <row r="9018" spans="1:2" x14ac:dyDescent="0.55000000000000004">
      <c r="A9018" s="32"/>
    </row>
    <row r="9019" spans="1:2" x14ac:dyDescent="0.55000000000000004">
      <c r="A9019" s="32"/>
    </row>
    <row r="9020" spans="1:2" x14ac:dyDescent="0.55000000000000004">
      <c r="A9020" s="32"/>
    </row>
    <row r="9021" spans="1:2" x14ac:dyDescent="0.55000000000000004">
      <c r="A9021" s="32"/>
    </row>
    <row r="9022" spans="1:2" x14ac:dyDescent="0.55000000000000004">
      <c r="A9022" s="32"/>
    </row>
    <row r="9023" spans="1:2" x14ac:dyDescent="0.55000000000000004">
      <c r="A9023" s="32"/>
    </row>
    <row r="9024" spans="1:2" x14ac:dyDescent="0.55000000000000004">
      <c r="A9024" s="32"/>
    </row>
    <row r="9025" spans="1:19" x14ac:dyDescent="0.55000000000000004">
      <c r="A9025" s="32"/>
    </row>
    <row r="9026" spans="1:19" x14ac:dyDescent="0.55000000000000004">
      <c r="O9026"/>
      <c r="P9026"/>
      <c r="Q9026"/>
      <c r="R9026"/>
    </row>
    <row r="9027" spans="1:19" ht="23.35" x14ac:dyDescent="0.8">
      <c r="A9027" s="21"/>
      <c r="B9027" s="21"/>
      <c r="C9027" s="21"/>
      <c r="D9027" s="21"/>
      <c r="E9027" s="21"/>
      <c r="F9027" s="21"/>
      <c r="G9027" s="21"/>
      <c r="H9027" s="22"/>
      <c r="I9027" s="22"/>
      <c r="J9027" s="22"/>
      <c r="K9027" s="21"/>
      <c r="L9027" s="21"/>
      <c r="N9027" s="27"/>
      <c r="O9027" s="27"/>
      <c r="P9027" s="27"/>
      <c r="Q9027" s="27"/>
      <c r="R9027" s="27"/>
      <c r="S9027" s="22"/>
    </row>
    <row r="9028" spans="1:19" x14ac:dyDescent="0.55000000000000004">
      <c r="A9028" s="14"/>
      <c r="K9028" s="14"/>
    </row>
    <row r="9029" spans="1:19" x14ac:dyDescent="0.55000000000000004">
      <c r="A9029" s="32"/>
    </row>
    <row r="9030" spans="1:19" x14ac:dyDescent="0.55000000000000004">
      <c r="A9030" s="32"/>
    </row>
    <row r="9031" spans="1:19" x14ac:dyDescent="0.55000000000000004">
      <c r="A9031" s="32"/>
    </row>
    <row r="9032" spans="1:19" x14ac:dyDescent="0.55000000000000004">
      <c r="A9032" s="32"/>
    </row>
    <row r="9033" spans="1:19" x14ac:dyDescent="0.55000000000000004">
      <c r="A9033" s="32"/>
      <c r="B9033" s="50"/>
    </row>
    <row r="9034" spans="1:19" x14ac:dyDescent="0.55000000000000004">
      <c r="A9034" s="32"/>
    </row>
    <row r="9035" spans="1:19" x14ac:dyDescent="0.55000000000000004">
      <c r="A9035" s="32"/>
    </row>
    <row r="9036" spans="1:19" x14ac:dyDescent="0.55000000000000004">
      <c r="A9036" s="32"/>
    </row>
    <row r="9037" spans="1:19" x14ac:dyDescent="0.55000000000000004">
      <c r="A9037" s="32"/>
    </row>
    <row r="9038" spans="1:19" x14ac:dyDescent="0.55000000000000004">
      <c r="A9038" s="32"/>
    </row>
    <row r="9039" spans="1:19" x14ac:dyDescent="0.55000000000000004">
      <c r="A9039" s="32"/>
    </row>
    <row r="9040" spans="1:19" x14ac:dyDescent="0.55000000000000004">
      <c r="A9040" s="32"/>
    </row>
    <row r="9041" spans="1:19" x14ac:dyDescent="0.55000000000000004">
      <c r="A9041" s="32"/>
    </row>
    <row r="9042" spans="1:19" x14ac:dyDescent="0.55000000000000004">
      <c r="A9042" s="32"/>
    </row>
    <row r="9043" spans="1:19" x14ac:dyDescent="0.55000000000000004">
      <c r="A9043" s="32"/>
    </row>
    <row r="9044" spans="1:19" x14ac:dyDescent="0.55000000000000004">
      <c r="A9044" s="32"/>
    </row>
    <row r="9045" spans="1:19" x14ac:dyDescent="0.55000000000000004">
      <c r="A9045" s="32"/>
    </row>
    <row r="9046" spans="1:19" x14ac:dyDescent="0.55000000000000004">
      <c r="A9046" s="32"/>
    </row>
    <row r="9047" spans="1:19" x14ac:dyDescent="0.55000000000000004">
      <c r="A9047" s="32"/>
    </row>
    <row r="9048" spans="1:19" x14ac:dyDescent="0.55000000000000004">
      <c r="A9048" s="32"/>
    </row>
    <row r="9049" spans="1:19" x14ac:dyDescent="0.55000000000000004">
      <c r="A9049" s="32"/>
    </row>
    <row r="9050" spans="1:19" x14ac:dyDescent="0.55000000000000004">
      <c r="A9050" s="32"/>
    </row>
    <row r="9051" spans="1:19" ht="23.35" x14ac:dyDescent="0.8">
      <c r="A9051" s="21"/>
      <c r="B9051" s="21"/>
      <c r="C9051" s="21"/>
      <c r="D9051" s="21"/>
      <c r="E9051" s="21"/>
      <c r="F9051" s="21"/>
      <c r="G9051" s="21"/>
      <c r="H9051" s="22"/>
      <c r="I9051" s="22"/>
      <c r="J9051" s="22"/>
      <c r="K9051" s="21"/>
      <c r="L9051" s="21"/>
      <c r="N9051" s="27"/>
      <c r="O9051" s="27"/>
      <c r="P9051" s="27"/>
      <c r="Q9051" s="27"/>
      <c r="R9051" s="27"/>
      <c r="S9051" s="22"/>
    </row>
    <row r="9052" spans="1:19" x14ac:dyDescent="0.55000000000000004">
      <c r="A9052" s="14"/>
      <c r="K9052" s="14"/>
    </row>
    <row r="9053" spans="1:19" x14ac:dyDescent="0.55000000000000004">
      <c r="A9053" s="32"/>
    </row>
    <row r="9054" spans="1:19" x14ac:dyDescent="0.55000000000000004">
      <c r="A9054" s="32"/>
    </row>
    <row r="9055" spans="1:19" x14ac:dyDescent="0.55000000000000004">
      <c r="A9055" s="32"/>
    </row>
    <row r="9056" spans="1:19" x14ac:dyDescent="0.55000000000000004">
      <c r="A9056" s="32"/>
    </row>
    <row r="9057" spans="1:2" x14ac:dyDescent="0.55000000000000004">
      <c r="A9057" s="32"/>
      <c r="B9057" s="50"/>
    </row>
    <row r="9058" spans="1:2" x14ac:dyDescent="0.55000000000000004">
      <c r="A9058" s="32"/>
    </row>
    <row r="9059" spans="1:2" x14ac:dyDescent="0.55000000000000004">
      <c r="A9059" s="32"/>
    </row>
    <row r="9060" spans="1:2" x14ac:dyDescent="0.55000000000000004">
      <c r="A9060" s="32"/>
    </row>
    <row r="9061" spans="1:2" x14ac:dyDescent="0.55000000000000004">
      <c r="A9061" s="32"/>
    </row>
    <row r="9062" spans="1:2" x14ac:dyDescent="0.55000000000000004">
      <c r="A9062" s="32"/>
    </row>
    <row r="9063" spans="1:2" x14ac:dyDescent="0.55000000000000004">
      <c r="A9063" s="32"/>
    </row>
    <row r="9064" spans="1:2" x14ac:dyDescent="0.55000000000000004">
      <c r="A9064" s="32"/>
    </row>
    <row r="9065" spans="1:2" x14ac:dyDescent="0.55000000000000004">
      <c r="A9065" s="32"/>
    </row>
    <row r="9066" spans="1:2" x14ac:dyDescent="0.55000000000000004">
      <c r="A9066" s="32"/>
    </row>
    <row r="9067" spans="1:2" x14ac:dyDescent="0.55000000000000004">
      <c r="A9067" s="32"/>
    </row>
    <row r="9068" spans="1:2" x14ac:dyDescent="0.55000000000000004">
      <c r="A9068" s="32"/>
    </row>
    <row r="9069" spans="1:2" x14ac:dyDescent="0.55000000000000004">
      <c r="A9069" s="32"/>
    </row>
    <row r="9070" spans="1:2" x14ac:dyDescent="0.55000000000000004">
      <c r="A9070" s="32"/>
    </row>
    <row r="9071" spans="1:2" x14ac:dyDescent="0.55000000000000004">
      <c r="A9071" s="32"/>
    </row>
    <row r="9072" spans="1:2" x14ac:dyDescent="0.55000000000000004">
      <c r="A9072" s="32"/>
    </row>
    <row r="9073" spans="1:19" x14ac:dyDescent="0.55000000000000004">
      <c r="A9073" s="32"/>
    </row>
    <row r="9074" spans="1:19" x14ac:dyDescent="0.55000000000000004">
      <c r="O9074"/>
      <c r="P9074"/>
      <c r="Q9074"/>
      <c r="R9074"/>
    </row>
    <row r="9075" spans="1:19" ht="23.35" x14ac:dyDescent="0.8">
      <c r="A9075" s="21"/>
      <c r="B9075" s="21"/>
      <c r="C9075" s="21"/>
      <c r="D9075" s="21"/>
      <c r="E9075" s="21"/>
      <c r="F9075" s="21"/>
      <c r="G9075" s="21"/>
      <c r="H9075" s="22"/>
      <c r="I9075" s="22"/>
      <c r="J9075" s="22"/>
      <c r="K9075" s="21"/>
      <c r="L9075" s="21"/>
      <c r="N9075" s="27"/>
      <c r="O9075" s="27"/>
      <c r="P9075" s="27"/>
      <c r="Q9075" s="27"/>
      <c r="R9075" s="27"/>
      <c r="S9075" s="22"/>
    </row>
    <row r="9076" spans="1:19" x14ac:dyDescent="0.55000000000000004">
      <c r="A9076" s="14"/>
      <c r="K9076" s="14"/>
    </row>
    <row r="9077" spans="1:19" x14ac:dyDescent="0.55000000000000004">
      <c r="A9077" s="32"/>
    </row>
    <row r="9078" spans="1:19" x14ac:dyDescent="0.55000000000000004">
      <c r="A9078" s="32"/>
    </row>
    <row r="9079" spans="1:19" x14ac:dyDescent="0.55000000000000004">
      <c r="A9079" s="32"/>
    </row>
    <row r="9080" spans="1:19" x14ac:dyDescent="0.55000000000000004">
      <c r="A9080" s="32"/>
    </row>
    <row r="9081" spans="1:19" x14ac:dyDescent="0.55000000000000004">
      <c r="A9081" s="32"/>
      <c r="B9081" s="50"/>
    </row>
    <row r="9082" spans="1:19" x14ac:dyDescent="0.55000000000000004">
      <c r="A9082" s="32"/>
    </row>
    <row r="9083" spans="1:19" x14ac:dyDescent="0.55000000000000004">
      <c r="A9083" s="32"/>
    </row>
    <row r="9084" spans="1:19" x14ac:dyDescent="0.55000000000000004">
      <c r="A9084" s="32"/>
    </row>
    <row r="9085" spans="1:19" x14ac:dyDescent="0.55000000000000004">
      <c r="A9085" s="32"/>
    </row>
    <row r="9086" spans="1:19" x14ac:dyDescent="0.55000000000000004">
      <c r="A9086" s="32"/>
    </row>
    <row r="9087" spans="1:19" x14ac:dyDescent="0.55000000000000004">
      <c r="A9087" s="32"/>
    </row>
    <row r="9088" spans="1:19" x14ac:dyDescent="0.55000000000000004">
      <c r="A9088" s="32"/>
    </row>
    <row r="9089" spans="1:19" x14ac:dyDescent="0.55000000000000004">
      <c r="A9089" s="32"/>
    </row>
    <row r="9090" spans="1:19" x14ac:dyDescent="0.55000000000000004">
      <c r="A9090" s="32"/>
    </row>
    <row r="9091" spans="1:19" x14ac:dyDescent="0.55000000000000004">
      <c r="A9091" s="32"/>
    </row>
    <row r="9092" spans="1:19" x14ac:dyDescent="0.55000000000000004">
      <c r="A9092" s="32"/>
    </row>
    <row r="9093" spans="1:19" x14ac:dyDescent="0.55000000000000004">
      <c r="A9093" s="32"/>
    </row>
    <row r="9094" spans="1:19" x14ac:dyDescent="0.55000000000000004">
      <c r="A9094" s="32"/>
    </row>
    <row r="9095" spans="1:19" x14ac:dyDescent="0.55000000000000004">
      <c r="A9095" s="32"/>
    </row>
    <row r="9096" spans="1:19" x14ac:dyDescent="0.55000000000000004">
      <c r="A9096" s="32"/>
    </row>
    <row r="9097" spans="1:19" x14ac:dyDescent="0.55000000000000004">
      <c r="A9097" s="32"/>
    </row>
    <row r="9098" spans="1:19" x14ac:dyDescent="0.55000000000000004">
      <c r="O9098"/>
      <c r="P9098"/>
      <c r="Q9098"/>
      <c r="R9098"/>
    </row>
    <row r="9099" spans="1:19" ht="23.35" x14ac:dyDescent="0.8">
      <c r="A9099" s="21"/>
      <c r="B9099" s="21"/>
      <c r="C9099" s="21"/>
      <c r="D9099" s="21"/>
      <c r="E9099" s="21"/>
      <c r="F9099" s="21"/>
      <c r="G9099" s="21"/>
      <c r="H9099" s="22"/>
      <c r="I9099" s="22"/>
      <c r="J9099" s="22"/>
      <c r="K9099" s="21"/>
      <c r="L9099" s="21"/>
      <c r="N9099" s="27"/>
      <c r="O9099" s="27"/>
      <c r="P9099" s="27"/>
      <c r="Q9099" s="27"/>
      <c r="R9099" s="27"/>
      <c r="S9099" s="22"/>
    </row>
    <row r="9100" spans="1:19" x14ac:dyDescent="0.55000000000000004">
      <c r="A9100" s="14"/>
      <c r="K9100" s="14"/>
    </row>
    <row r="9101" spans="1:19" x14ac:dyDescent="0.55000000000000004">
      <c r="A9101" s="32"/>
    </row>
    <row r="9102" spans="1:19" x14ac:dyDescent="0.55000000000000004">
      <c r="A9102" s="32"/>
    </row>
    <row r="9103" spans="1:19" x14ac:dyDescent="0.55000000000000004">
      <c r="A9103" s="32"/>
    </row>
    <row r="9104" spans="1:19" x14ac:dyDescent="0.55000000000000004">
      <c r="A9104" s="32"/>
    </row>
    <row r="9105" spans="1:2" x14ac:dyDescent="0.55000000000000004">
      <c r="A9105" s="32"/>
      <c r="B9105" s="50"/>
    </row>
    <row r="9106" spans="1:2" x14ac:dyDescent="0.55000000000000004">
      <c r="A9106" s="32"/>
    </row>
    <row r="9107" spans="1:2" x14ac:dyDescent="0.55000000000000004">
      <c r="A9107" s="32"/>
    </row>
    <row r="9108" spans="1:2" x14ac:dyDescent="0.55000000000000004">
      <c r="A9108" s="32"/>
    </row>
    <row r="9109" spans="1:2" x14ac:dyDescent="0.55000000000000004">
      <c r="A9109" s="32"/>
    </row>
    <row r="9110" spans="1:2" x14ac:dyDescent="0.55000000000000004">
      <c r="A9110" s="32"/>
    </row>
    <row r="9111" spans="1:2" x14ac:dyDescent="0.55000000000000004">
      <c r="A9111" s="32"/>
    </row>
    <row r="9112" spans="1:2" x14ac:dyDescent="0.55000000000000004">
      <c r="A9112" s="32"/>
    </row>
    <row r="9113" spans="1:2" x14ac:dyDescent="0.55000000000000004">
      <c r="A9113" s="32"/>
    </row>
    <row r="9114" spans="1:2" x14ac:dyDescent="0.55000000000000004">
      <c r="A9114" s="32"/>
    </row>
    <row r="9115" spans="1:2" x14ac:dyDescent="0.55000000000000004">
      <c r="A9115" s="32"/>
    </row>
    <row r="9116" spans="1:2" x14ac:dyDescent="0.55000000000000004">
      <c r="A9116" s="32"/>
    </row>
    <row r="9117" spans="1:2" x14ac:dyDescent="0.55000000000000004">
      <c r="A9117" s="32"/>
    </row>
    <row r="9118" spans="1:2" x14ac:dyDescent="0.55000000000000004">
      <c r="A9118" s="32"/>
    </row>
    <row r="9119" spans="1:2" x14ac:dyDescent="0.55000000000000004">
      <c r="A9119" s="32"/>
    </row>
    <row r="9120" spans="1:2" x14ac:dyDescent="0.55000000000000004">
      <c r="A9120" s="32"/>
    </row>
    <row r="9121" spans="1:19" x14ac:dyDescent="0.55000000000000004">
      <c r="A9121" s="32"/>
    </row>
    <row r="9122" spans="1:19" x14ac:dyDescent="0.55000000000000004">
      <c r="N9122" s="57"/>
      <c r="O9122"/>
      <c r="P9122"/>
      <c r="Q9122"/>
      <c r="R9122"/>
    </row>
    <row r="9123" spans="1:19" ht="23.35" x14ac:dyDescent="0.8">
      <c r="A9123" s="21"/>
      <c r="B9123" s="21"/>
      <c r="C9123" s="21"/>
      <c r="D9123" s="21"/>
      <c r="E9123" s="21"/>
      <c r="F9123" s="21"/>
      <c r="G9123" s="21"/>
      <c r="H9123" s="22"/>
      <c r="I9123" s="22"/>
      <c r="J9123" s="22"/>
      <c r="K9123" s="21"/>
      <c r="L9123" s="21"/>
      <c r="N9123" s="27"/>
      <c r="O9123" s="27"/>
      <c r="P9123" s="27"/>
      <c r="Q9123" s="27"/>
      <c r="R9123" s="27"/>
      <c r="S9123" s="22"/>
    </row>
    <row r="9124" spans="1:19" x14ac:dyDescent="0.55000000000000004">
      <c r="A9124" s="14"/>
      <c r="K9124" s="14"/>
    </row>
    <row r="9125" spans="1:19" x14ac:dyDescent="0.55000000000000004">
      <c r="A9125" s="32"/>
    </row>
    <row r="9126" spans="1:19" x14ac:dyDescent="0.55000000000000004">
      <c r="A9126" s="32"/>
    </row>
    <row r="9127" spans="1:19" x14ac:dyDescent="0.55000000000000004">
      <c r="A9127" s="32"/>
    </row>
    <row r="9128" spans="1:19" x14ac:dyDescent="0.55000000000000004">
      <c r="A9128" s="32"/>
    </row>
    <row r="9129" spans="1:19" x14ac:dyDescent="0.55000000000000004">
      <c r="A9129" s="32"/>
      <c r="B9129" s="50"/>
    </row>
    <row r="9130" spans="1:19" x14ac:dyDescent="0.55000000000000004">
      <c r="A9130" s="32"/>
    </row>
    <row r="9131" spans="1:19" x14ac:dyDescent="0.55000000000000004">
      <c r="A9131" s="32"/>
    </row>
    <row r="9132" spans="1:19" x14ac:dyDescent="0.55000000000000004">
      <c r="A9132" s="32"/>
    </row>
    <row r="9133" spans="1:19" x14ac:dyDescent="0.55000000000000004">
      <c r="A9133" s="32"/>
    </row>
    <row r="9134" spans="1:19" x14ac:dyDescent="0.55000000000000004">
      <c r="A9134" s="32"/>
    </row>
    <row r="9135" spans="1:19" x14ac:dyDescent="0.55000000000000004">
      <c r="A9135" s="32"/>
    </row>
    <row r="9136" spans="1:19" x14ac:dyDescent="0.55000000000000004">
      <c r="A9136" s="32"/>
    </row>
    <row r="9137" spans="1:19" x14ac:dyDescent="0.55000000000000004">
      <c r="A9137" s="32"/>
    </row>
    <row r="9138" spans="1:19" x14ac:dyDescent="0.55000000000000004">
      <c r="A9138" s="32"/>
    </row>
    <row r="9139" spans="1:19" x14ac:dyDescent="0.55000000000000004">
      <c r="A9139" s="32"/>
    </row>
    <row r="9140" spans="1:19" x14ac:dyDescent="0.55000000000000004">
      <c r="A9140" s="32"/>
    </row>
    <row r="9141" spans="1:19" x14ac:dyDescent="0.55000000000000004">
      <c r="A9141" s="32"/>
    </row>
    <row r="9142" spans="1:19" x14ac:dyDescent="0.55000000000000004">
      <c r="A9142" s="32"/>
    </row>
    <row r="9143" spans="1:19" x14ac:dyDescent="0.55000000000000004">
      <c r="A9143" s="32"/>
    </row>
    <row r="9144" spans="1:19" x14ac:dyDescent="0.55000000000000004">
      <c r="A9144" s="32"/>
    </row>
    <row r="9145" spans="1:19" x14ac:dyDescent="0.55000000000000004">
      <c r="A9145" s="32"/>
    </row>
    <row r="9146" spans="1:19" x14ac:dyDescent="0.55000000000000004">
      <c r="O9146"/>
      <c r="P9146"/>
      <c r="Q9146"/>
      <c r="R9146"/>
    </row>
    <row r="9147" spans="1:19" ht="23.35" x14ac:dyDescent="0.8">
      <c r="A9147" s="21"/>
      <c r="B9147" s="21"/>
      <c r="C9147" s="21"/>
      <c r="D9147" s="21"/>
      <c r="E9147" s="21"/>
      <c r="F9147" s="21"/>
      <c r="G9147" s="21"/>
      <c r="H9147" s="22"/>
      <c r="I9147" s="22"/>
      <c r="J9147" s="22"/>
      <c r="K9147" s="21"/>
      <c r="L9147" s="21"/>
      <c r="N9147" s="27"/>
      <c r="O9147" s="27"/>
      <c r="P9147" s="27"/>
      <c r="Q9147" s="27"/>
      <c r="R9147" s="27"/>
      <c r="S9147" s="22"/>
    </row>
    <row r="9148" spans="1:19" x14ac:dyDescent="0.55000000000000004">
      <c r="A9148" s="14"/>
      <c r="K9148" s="14"/>
    </row>
    <row r="9149" spans="1:19" x14ac:dyDescent="0.55000000000000004">
      <c r="A9149" s="32"/>
    </row>
    <row r="9150" spans="1:19" x14ac:dyDescent="0.55000000000000004">
      <c r="A9150" s="32"/>
    </row>
    <row r="9151" spans="1:19" x14ac:dyDescent="0.55000000000000004">
      <c r="A9151" s="32"/>
    </row>
    <row r="9152" spans="1:19" x14ac:dyDescent="0.55000000000000004">
      <c r="A9152" s="32"/>
    </row>
    <row r="9153" spans="1:2" x14ac:dyDescent="0.55000000000000004">
      <c r="A9153" s="32"/>
      <c r="B9153" s="50"/>
    </row>
    <row r="9154" spans="1:2" x14ac:dyDescent="0.55000000000000004">
      <c r="A9154" s="32"/>
    </row>
    <row r="9155" spans="1:2" x14ac:dyDescent="0.55000000000000004">
      <c r="A9155" s="32"/>
    </row>
    <row r="9156" spans="1:2" x14ac:dyDescent="0.55000000000000004">
      <c r="A9156" s="32"/>
    </row>
    <row r="9157" spans="1:2" x14ac:dyDescent="0.55000000000000004">
      <c r="A9157" s="32"/>
    </row>
    <row r="9158" spans="1:2" x14ac:dyDescent="0.55000000000000004">
      <c r="A9158" s="32"/>
    </row>
    <row r="9159" spans="1:2" x14ac:dyDescent="0.55000000000000004">
      <c r="A9159" s="32"/>
    </row>
    <row r="9160" spans="1:2" x14ac:dyDescent="0.55000000000000004">
      <c r="A9160" s="32"/>
    </row>
    <row r="9161" spans="1:2" x14ac:dyDescent="0.55000000000000004">
      <c r="A9161" s="32"/>
    </row>
    <row r="9162" spans="1:2" x14ac:dyDescent="0.55000000000000004">
      <c r="A9162" s="32"/>
    </row>
    <row r="9163" spans="1:2" x14ac:dyDescent="0.55000000000000004">
      <c r="A9163" s="32"/>
    </row>
    <row r="9164" spans="1:2" x14ac:dyDescent="0.55000000000000004">
      <c r="A9164" s="32"/>
    </row>
    <row r="9165" spans="1:2" x14ac:dyDescent="0.55000000000000004">
      <c r="A9165" s="32"/>
    </row>
    <row r="9166" spans="1:2" x14ac:dyDescent="0.55000000000000004">
      <c r="A9166" s="32"/>
    </row>
    <row r="9167" spans="1:2" x14ac:dyDescent="0.55000000000000004">
      <c r="A9167" s="32"/>
    </row>
    <row r="9168" spans="1:2" x14ac:dyDescent="0.55000000000000004">
      <c r="A9168" s="32"/>
    </row>
    <row r="9169" spans="1:19" x14ac:dyDescent="0.55000000000000004">
      <c r="A9169" s="32"/>
    </row>
    <row r="9170" spans="1:19" x14ac:dyDescent="0.55000000000000004">
      <c r="O9170"/>
      <c r="P9170"/>
      <c r="Q9170"/>
      <c r="R9170"/>
    </row>
    <row r="9171" spans="1:19" ht="23.35" x14ac:dyDescent="0.8">
      <c r="A9171" s="21"/>
      <c r="B9171" s="21"/>
      <c r="C9171" s="21"/>
      <c r="D9171" s="21"/>
      <c r="E9171" s="21"/>
      <c r="F9171" s="21"/>
      <c r="G9171" s="21"/>
      <c r="H9171" s="22"/>
      <c r="I9171" s="22"/>
      <c r="J9171" s="22"/>
      <c r="K9171" s="21"/>
      <c r="L9171" s="21"/>
      <c r="N9171" s="27"/>
      <c r="O9171" s="27"/>
      <c r="P9171" s="27"/>
      <c r="Q9171" s="27"/>
      <c r="R9171" s="27"/>
      <c r="S9171" s="22"/>
    </row>
    <row r="9172" spans="1:19" x14ac:dyDescent="0.55000000000000004">
      <c r="A9172" s="14"/>
      <c r="K9172" s="14"/>
    </row>
    <row r="9173" spans="1:19" x14ac:dyDescent="0.55000000000000004">
      <c r="A9173" s="32"/>
    </row>
    <row r="9174" spans="1:19" x14ac:dyDescent="0.55000000000000004">
      <c r="A9174" s="32"/>
    </row>
    <row r="9175" spans="1:19" x14ac:dyDescent="0.55000000000000004">
      <c r="A9175" s="32"/>
    </row>
    <row r="9176" spans="1:19" x14ac:dyDescent="0.55000000000000004">
      <c r="A9176" s="32"/>
    </row>
    <row r="9177" spans="1:19" x14ac:dyDescent="0.55000000000000004">
      <c r="A9177" s="32"/>
      <c r="B9177" s="50"/>
    </row>
    <row r="9178" spans="1:19" x14ac:dyDescent="0.55000000000000004">
      <c r="A9178" s="32"/>
    </row>
    <row r="9179" spans="1:19" x14ac:dyDescent="0.55000000000000004">
      <c r="A9179" s="32"/>
    </row>
    <row r="9180" spans="1:19" x14ac:dyDescent="0.55000000000000004">
      <c r="A9180" s="32"/>
    </row>
    <row r="9181" spans="1:19" x14ac:dyDescent="0.55000000000000004">
      <c r="A9181" s="32"/>
    </row>
    <row r="9182" spans="1:19" x14ac:dyDescent="0.55000000000000004">
      <c r="A9182" s="32"/>
    </row>
    <row r="9183" spans="1:19" x14ac:dyDescent="0.55000000000000004">
      <c r="A9183" s="32"/>
    </row>
    <row r="9184" spans="1:19" x14ac:dyDescent="0.55000000000000004">
      <c r="A9184" s="32"/>
    </row>
    <row r="9185" spans="1:19" x14ac:dyDescent="0.55000000000000004">
      <c r="A9185" s="32"/>
    </row>
    <row r="9186" spans="1:19" x14ac:dyDescent="0.55000000000000004">
      <c r="A9186" s="32"/>
    </row>
    <row r="9187" spans="1:19" x14ac:dyDescent="0.55000000000000004">
      <c r="A9187" s="32"/>
    </row>
    <row r="9188" spans="1:19" x14ac:dyDescent="0.55000000000000004">
      <c r="A9188" s="32"/>
    </row>
    <row r="9189" spans="1:19" x14ac:dyDescent="0.55000000000000004">
      <c r="A9189" s="32"/>
    </row>
    <row r="9190" spans="1:19" x14ac:dyDescent="0.55000000000000004">
      <c r="A9190" s="32"/>
    </row>
    <row r="9191" spans="1:19" x14ac:dyDescent="0.55000000000000004">
      <c r="A9191" s="32"/>
    </row>
    <row r="9192" spans="1:19" x14ac:dyDescent="0.55000000000000004">
      <c r="A9192" s="32"/>
    </row>
    <row r="9193" spans="1:19" x14ac:dyDescent="0.55000000000000004">
      <c r="A9193" s="32"/>
    </row>
    <row r="9194" spans="1:19" x14ac:dyDescent="0.55000000000000004">
      <c r="O9194"/>
      <c r="P9194"/>
      <c r="Q9194"/>
      <c r="R9194"/>
    </row>
    <row r="9195" spans="1:19" ht="23.35" x14ac:dyDescent="0.8">
      <c r="A9195" s="21"/>
      <c r="B9195" s="21"/>
      <c r="C9195" s="21"/>
      <c r="D9195" s="21"/>
      <c r="E9195" s="21"/>
      <c r="F9195" s="21"/>
      <c r="G9195" s="21"/>
      <c r="H9195" s="22"/>
      <c r="I9195" s="22"/>
      <c r="J9195" s="22"/>
      <c r="K9195" s="21"/>
      <c r="L9195" s="21"/>
      <c r="N9195" s="27"/>
      <c r="O9195" s="27"/>
      <c r="P9195" s="27"/>
      <c r="Q9195" s="27"/>
      <c r="R9195" s="27"/>
      <c r="S9195" s="22"/>
    </row>
    <row r="9196" spans="1:19" x14ac:dyDescent="0.55000000000000004">
      <c r="A9196" s="14"/>
      <c r="K9196" s="14"/>
    </row>
    <row r="9197" spans="1:19" x14ac:dyDescent="0.55000000000000004">
      <c r="A9197" s="32"/>
    </row>
    <row r="9198" spans="1:19" x14ac:dyDescent="0.55000000000000004">
      <c r="A9198" s="32"/>
    </row>
    <row r="9199" spans="1:19" x14ac:dyDescent="0.55000000000000004">
      <c r="A9199" s="32"/>
    </row>
    <row r="9200" spans="1:19" x14ac:dyDescent="0.55000000000000004">
      <c r="A9200" s="32"/>
    </row>
    <row r="9201" spans="1:2" x14ac:dyDescent="0.55000000000000004">
      <c r="A9201" s="32"/>
      <c r="B9201" s="50"/>
    </row>
    <row r="9202" spans="1:2" x14ac:dyDescent="0.55000000000000004">
      <c r="A9202" s="32"/>
    </row>
    <row r="9203" spans="1:2" x14ac:dyDescent="0.55000000000000004">
      <c r="A9203" s="32"/>
    </row>
    <row r="9204" spans="1:2" x14ac:dyDescent="0.55000000000000004">
      <c r="A9204" s="32"/>
    </row>
    <row r="9205" spans="1:2" x14ac:dyDescent="0.55000000000000004">
      <c r="A9205" s="32"/>
    </row>
    <row r="9206" spans="1:2" x14ac:dyDescent="0.55000000000000004">
      <c r="A9206" s="32"/>
    </row>
    <row r="9207" spans="1:2" x14ac:dyDescent="0.55000000000000004">
      <c r="A9207" s="32"/>
    </row>
    <row r="9208" spans="1:2" x14ac:dyDescent="0.55000000000000004">
      <c r="A9208" s="32"/>
    </row>
    <row r="9209" spans="1:2" x14ac:dyDescent="0.55000000000000004">
      <c r="A9209" s="32"/>
    </row>
    <row r="9210" spans="1:2" x14ac:dyDescent="0.55000000000000004">
      <c r="A9210" s="32"/>
    </row>
    <row r="9211" spans="1:2" x14ac:dyDescent="0.55000000000000004">
      <c r="A9211" s="32"/>
    </row>
    <row r="9212" spans="1:2" x14ac:dyDescent="0.55000000000000004">
      <c r="A9212" s="32"/>
    </row>
    <row r="9213" spans="1:2" x14ac:dyDescent="0.55000000000000004">
      <c r="A9213" s="32"/>
    </row>
    <row r="9214" spans="1:2" x14ac:dyDescent="0.55000000000000004">
      <c r="A9214" s="32"/>
    </row>
    <row r="9215" spans="1:2" x14ac:dyDescent="0.55000000000000004">
      <c r="A9215" s="32"/>
    </row>
    <row r="9216" spans="1:2" x14ac:dyDescent="0.55000000000000004">
      <c r="A9216" s="32"/>
    </row>
    <row r="9217" spans="1:19" x14ac:dyDescent="0.55000000000000004">
      <c r="A9217" s="32"/>
    </row>
    <row r="9218" spans="1:19" x14ac:dyDescent="0.55000000000000004">
      <c r="O9218"/>
      <c r="P9218"/>
      <c r="Q9218"/>
      <c r="R9218"/>
    </row>
    <row r="9219" spans="1:19" ht="23.35" x14ac:dyDescent="0.8">
      <c r="A9219" s="21"/>
      <c r="B9219" s="21"/>
      <c r="C9219" s="21"/>
      <c r="D9219" s="21"/>
      <c r="E9219" s="21"/>
      <c r="F9219" s="21"/>
      <c r="G9219" s="21"/>
      <c r="H9219" s="22"/>
      <c r="I9219" s="22"/>
      <c r="J9219" s="22"/>
      <c r="K9219" s="21"/>
      <c r="L9219" s="21"/>
      <c r="N9219" s="27"/>
      <c r="O9219" s="27"/>
      <c r="P9219" s="27"/>
      <c r="Q9219" s="27"/>
      <c r="R9219" s="27"/>
      <c r="S9219" s="22"/>
    </row>
    <row r="9220" spans="1:19" x14ac:dyDescent="0.55000000000000004">
      <c r="A9220" s="14"/>
      <c r="K9220" s="14"/>
    </row>
    <row r="9221" spans="1:19" x14ac:dyDescent="0.55000000000000004">
      <c r="A9221" s="32"/>
    </row>
    <row r="9222" spans="1:19" x14ac:dyDescent="0.55000000000000004">
      <c r="A9222" s="32"/>
    </row>
    <row r="9223" spans="1:19" x14ac:dyDescent="0.55000000000000004">
      <c r="A9223" s="32"/>
    </row>
    <row r="9224" spans="1:19" x14ac:dyDescent="0.55000000000000004">
      <c r="A9224" s="32"/>
    </row>
    <row r="9225" spans="1:19" x14ac:dyDescent="0.55000000000000004">
      <c r="A9225" s="32"/>
      <c r="B9225" s="50"/>
    </row>
    <row r="9226" spans="1:19" x14ac:dyDescent="0.55000000000000004">
      <c r="A9226" s="32"/>
    </row>
    <row r="9227" spans="1:19" x14ac:dyDescent="0.55000000000000004">
      <c r="A9227" s="32"/>
    </row>
    <row r="9228" spans="1:19" x14ac:dyDescent="0.55000000000000004">
      <c r="A9228" s="32"/>
    </row>
    <row r="9229" spans="1:19" x14ac:dyDescent="0.55000000000000004">
      <c r="A9229" s="32"/>
    </row>
    <row r="9230" spans="1:19" x14ac:dyDescent="0.55000000000000004">
      <c r="A9230" s="32"/>
    </row>
    <row r="9231" spans="1:19" x14ac:dyDescent="0.55000000000000004">
      <c r="A9231" s="32"/>
    </row>
    <row r="9232" spans="1:19" x14ac:dyDescent="0.55000000000000004">
      <c r="A9232" s="32"/>
    </row>
    <row r="9233" spans="1:19" x14ac:dyDescent="0.55000000000000004">
      <c r="A9233" s="32"/>
    </row>
    <row r="9234" spans="1:19" x14ac:dyDescent="0.55000000000000004">
      <c r="A9234" s="32"/>
    </row>
    <row r="9235" spans="1:19" x14ac:dyDescent="0.55000000000000004">
      <c r="A9235" s="32"/>
    </row>
    <row r="9236" spans="1:19" x14ac:dyDescent="0.55000000000000004">
      <c r="A9236" s="32"/>
    </row>
    <row r="9237" spans="1:19" x14ac:dyDescent="0.55000000000000004">
      <c r="A9237" s="32"/>
    </row>
    <row r="9238" spans="1:19" x14ac:dyDescent="0.55000000000000004">
      <c r="A9238" s="32"/>
    </row>
    <row r="9239" spans="1:19" x14ac:dyDescent="0.55000000000000004">
      <c r="A9239" s="32"/>
    </row>
    <row r="9240" spans="1:19" x14ac:dyDescent="0.55000000000000004">
      <c r="A9240" s="32"/>
    </row>
    <row r="9241" spans="1:19" x14ac:dyDescent="0.55000000000000004">
      <c r="A9241" s="32"/>
    </row>
    <row r="9242" spans="1:19" x14ac:dyDescent="0.55000000000000004">
      <c r="N9242" s="57"/>
      <c r="O9242"/>
      <c r="P9242"/>
      <c r="Q9242"/>
      <c r="R9242"/>
    </row>
    <row r="9243" spans="1:19" ht="23.35" x14ac:dyDescent="0.8">
      <c r="A9243" s="21"/>
      <c r="B9243" s="21"/>
      <c r="C9243" s="21"/>
      <c r="D9243" s="21"/>
      <c r="E9243" s="21"/>
      <c r="F9243" s="21"/>
      <c r="G9243" s="21"/>
      <c r="H9243" s="22"/>
      <c r="I9243" s="22"/>
      <c r="J9243" s="22"/>
      <c r="K9243" s="21"/>
      <c r="L9243" s="21"/>
      <c r="N9243" s="27"/>
      <c r="O9243" s="27"/>
      <c r="P9243" s="27"/>
      <c r="Q9243" s="27"/>
      <c r="R9243" s="27"/>
      <c r="S9243" s="22"/>
    </row>
    <row r="9244" spans="1:19" x14ac:dyDescent="0.55000000000000004">
      <c r="A9244" s="14"/>
      <c r="K9244" s="14"/>
    </row>
    <row r="9245" spans="1:19" x14ac:dyDescent="0.55000000000000004">
      <c r="A9245" s="32"/>
    </row>
    <row r="9246" spans="1:19" x14ac:dyDescent="0.55000000000000004">
      <c r="A9246" s="32"/>
    </row>
    <row r="9247" spans="1:19" x14ac:dyDescent="0.55000000000000004">
      <c r="A9247" s="32"/>
    </row>
    <row r="9248" spans="1:19" x14ac:dyDescent="0.55000000000000004">
      <c r="A9248" s="32"/>
    </row>
    <row r="9249" spans="1:2" x14ac:dyDescent="0.55000000000000004">
      <c r="A9249" s="32"/>
      <c r="B9249" s="50"/>
    </row>
    <row r="9250" spans="1:2" x14ac:dyDescent="0.55000000000000004">
      <c r="A9250" s="32"/>
    </row>
    <row r="9251" spans="1:2" x14ac:dyDescent="0.55000000000000004">
      <c r="A9251" s="32"/>
    </row>
    <row r="9252" spans="1:2" x14ac:dyDescent="0.55000000000000004">
      <c r="A9252" s="32"/>
    </row>
    <row r="9253" spans="1:2" x14ac:dyDescent="0.55000000000000004">
      <c r="A9253" s="32"/>
    </row>
    <row r="9254" spans="1:2" x14ac:dyDescent="0.55000000000000004">
      <c r="A9254" s="32"/>
    </row>
    <row r="9255" spans="1:2" x14ac:dyDescent="0.55000000000000004">
      <c r="A9255" s="32"/>
    </row>
    <row r="9256" spans="1:2" x14ac:dyDescent="0.55000000000000004">
      <c r="A9256" s="32"/>
    </row>
    <row r="9257" spans="1:2" x14ac:dyDescent="0.55000000000000004">
      <c r="A9257" s="32"/>
    </row>
    <row r="9258" spans="1:2" x14ac:dyDescent="0.55000000000000004">
      <c r="A9258" s="32"/>
    </row>
    <row r="9259" spans="1:2" x14ac:dyDescent="0.55000000000000004">
      <c r="A9259" s="32"/>
    </row>
    <row r="9260" spans="1:2" x14ac:dyDescent="0.55000000000000004">
      <c r="A9260" s="32"/>
    </row>
    <row r="9261" spans="1:2" x14ac:dyDescent="0.55000000000000004">
      <c r="A9261" s="32"/>
    </row>
    <row r="9262" spans="1:2" x14ac:dyDescent="0.55000000000000004">
      <c r="A9262" s="32"/>
    </row>
    <row r="9263" spans="1:2" x14ac:dyDescent="0.55000000000000004">
      <c r="A9263" s="32"/>
    </row>
    <row r="9264" spans="1:2" x14ac:dyDescent="0.55000000000000004">
      <c r="A9264" s="32"/>
    </row>
    <row r="9265" spans="1:19" x14ac:dyDescent="0.55000000000000004">
      <c r="A9265" s="32"/>
    </row>
    <row r="9266" spans="1:19" x14ac:dyDescent="0.55000000000000004">
      <c r="O9266"/>
      <c r="P9266"/>
      <c r="Q9266"/>
      <c r="R9266"/>
    </row>
    <row r="9267" spans="1:19" ht="23.35" x14ac:dyDescent="0.8">
      <c r="A9267" s="21"/>
      <c r="B9267" s="21"/>
      <c r="C9267" s="21"/>
      <c r="D9267" s="21"/>
      <c r="E9267" s="21"/>
      <c r="F9267" s="21"/>
      <c r="G9267" s="21"/>
      <c r="H9267" s="22"/>
      <c r="I9267" s="22"/>
      <c r="J9267" s="22"/>
      <c r="K9267" s="21"/>
      <c r="L9267" s="21"/>
      <c r="N9267" s="27"/>
      <c r="O9267" s="27"/>
      <c r="P9267" s="27"/>
      <c r="Q9267" s="27"/>
      <c r="R9267" s="27"/>
      <c r="S9267" s="22"/>
    </row>
    <row r="9268" spans="1:19" x14ac:dyDescent="0.55000000000000004">
      <c r="A9268" s="14"/>
      <c r="K9268" s="14"/>
    </row>
    <row r="9269" spans="1:19" x14ac:dyDescent="0.55000000000000004">
      <c r="A9269" s="32"/>
    </row>
    <row r="9270" spans="1:19" x14ac:dyDescent="0.55000000000000004">
      <c r="A9270" s="32"/>
    </row>
    <row r="9271" spans="1:19" x14ac:dyDescent="0.55000000000000004">
      <c r="A9271" s="32"/>
    </row>
    <row r="9272" spans="1:19" x14ac:dyDescent="0.55000000000000004">
      <c r="A9272" s="32"/>
    </row>
    <row r="9273" spans="1:19" x14ac:dyDescent="0.55000000000000004">
      <c r="A9273" s="32"/>
      <c r="B9273" s="50"/>
    </row>
    <row r="9274" spans="1:19" x14ac:dyDescent="0.55000000000000004">
      <c r="A9274" s="32"/>
    </row>
    <row r="9275" spans="1:19" x14ac:dyDescent="0.55000000000000004">
      <c r="A9275" s="32"/>
    </row>
    <row r="9276" spans="1:19" x14ac:dyDescent="0.55000000000000004">
      <c r="A9276" s="32"/>
    </row>
    <row r="9277" spans="1:19" x14ac:dyDescent="0.55000000000000004">
      <c r="A9277" s="32"/>
    </row>
    <row r="9278" spans="1:19" x14ac:dyDescent="0.55000000000000004">
      <c r="A9278" s="32"/>
    </row>
    <row r="9279" spans="1:19" x14ac:dyDescent="0.55000000000000004">
      <c r="A9279" s="32"/>
    </row>
    <row r="9280" spans="1:19" x14ac:dyDescent="0.55000000000000004">
      <c r="A9280" s="32"/>
    </row>
    <row r="9281" spans="1:19" x14ac:dyDescent="0.55000000000000004">
      <c r="A9281" s="32"/>
    </row>
    <row r="9282" spans="1:19" x14ac:dyDescent="0.55000000000000004">
      <c r="A9282" s="32"/>
    </row>
    <row r="9283" spans="1:19" x14ac:dyDescent="0.55000000000000004">
      <c r="A9283" s="32"/>
    </row>
    <row r="9284" spans="1:19" x14ac:dyDescent="0.55000000000000004">
      <c r="A9284" s="32"/>
    </row>
    <row r="9285" spans="1:19" x14ac:dyDescent="0.55000000000000004">
      <c r="A9285" s="32"/>
    </row>
    <row r="9286" spans="1:19" x14ac:dyDescent="0.55000000000000004">
      <c r="A9286" s="32"/>
    </row>
    <row r="9287" spans="1:19" x14ac:dyDescent="0.55000000000000004">
      <c r="A9287" s="32"/>
    </row>
    <row r="9288" spans="1:19" x14ac:dyDescent="0.55000000000000004">
      <c r="A9288" s="32"/>
    </row>
    <row r="9289" spans="1:19" x14ac:dyDescent="0.55000000000000004">
      <c r="A9289" s="32"/>
    </row>
    <row r="9290" spans="1:19" x14ac:dyDescent="0.55000000000000004">
      <c r="O9290"/>
      <c r="P9290"/>
      <c r="Q9290"/>
      <c r="R9290"/>
    </row>
    <row r="9291" spans="1:19" ht="23.35" x14ac:dyDescent="0.8">
      <c r="A9291" s="21"/>
      <c r="B9291" s="21"/>
      <c r="C9291" s="21"/>
      <c r="D9291" s="21"/>
      <c r="E9291" s="21"/>
      <c r="F9291" s="21"/>
      <c r="G9291" s="21"/>
      <c r="H9291" s="22"/>
      <c r="I9291" s="22"/>
      <c r="J9291" s="22"/>
      <c r="K9291" s="21"/>
      <c r="L9291" s="21"/>
      <c r="N9291" s="27"/>
      <c r="O9291" s="27"/>
      <c r="P9291" s="27"/>
      <c r="Q9291" s="27"/>
      <c r="R9291" s="27"/>
      <c r="S9291" s="22"/>
    </row>
    <row r="9292" spans="1:19" x14ac:dyDescent="0.55000000000000004">
      <c r="A9292" s="14"/>
      <c r="K9292" s="14"/>
    </row>
    <row r="9293" spans="1:19" x14ac:dyDescent="0.55000000000000004">
      <c r="A9293" s="32"/>
    </row>
    <row r="9294" spans="1:19" x14ac:dyDescent="0.55000000000000004">
      <c r="A9294" s="32"/>
    </row>
    <row r="9295" spans="1:19" x14ac:dyDescent="0.55000000000000004">
      <c r="A9295" s="32"/>
    </row>
    <row r="9296" spans="1:19" x14ac:dyDescent="0.55000000000000004">
      <c r="A9296" s="32"/>
    </row>
    <row r="9297" spans="1:2" x14ac:dyDescent="0.55000000000000004">
      <c r="A9297" s="32"/>
      <c r="B9297" s="50"/>
    </row>
    <row r="9298" spans="1:2" x14ac:dyDescent="0.55000000000000004">
      <c r="A9298" s="32"/>
    </row>
    <row r="9299" spans="1:2" x14ac:dyDescent="0.55000000000000004">
      <c r="A9299" s="32"/>
    </row>
    <row r="9300" spans="1:2" x14ac:dyDescent="0.55000000000000004">
      <c r="A9300" s="32"/>
    </row>
    <row r="9301" spans="1:2" x14ac:dyDescent="0.55000000000000004">
      <c r="A9301" s="32"/>
    </row>
    <row r="9302" spans="1:2" x14ac:dyDescent="0.55000000000000004">
      <c r="A9302" s="32"/>
    </row>
    <row r="9303" spans="1:2" x14ac:dyDescent="0.55000000000000004">
      <c r="A9303" s="32"/>
    </row>
    <row r="9304" spans="1:2" x14ac:dyDescent="0.55000000000000004">
      <c r="A9304" s="32"/>
    </row>
    <row r="9305" spans="1:2" x14ac:dyDescent="0.55000000000000004">
      <c r="A9305" s="32"/>
    </row>
    <row r="9306" spans="1:2" x14ac:dyDescent="0.55000000000000004">
      <c r="A9306" s="32"/>
    </row>
    <row r="9307" spans="1:2" x14ac:dyDescent="0.55000000000000004">
      <c r="A9307" s="32"/>
    </row>
    <row r="9308" spans="1:2" x14ac:dyDescent="0.55000000000000004">
      <c r="A9308" s="32"/>
    </row>
    <row r="9309" spans="1:2" x14ac:dyDescent="0.55000000000000004">
      <c r="A9309" s="32"/>
    </row>
    <row r="9310" spans="1:2" x14ac:dyDescent="0.55000000000000004">
      <c r="A9310" s="32"/>
    </row>
    <row r="9311" spans="1:2" x14ac:dyDescent="0.55000000000000004">
      <c r="A9311" s="32"/>
    </row>
    <row r="9312" spans="1:2" x14ac:dyDescent="0.55000000000000004">
      <c r="A9312" s="32"/>
    </row>
    <row r="9313" spans="1:19" x14ac:dyDescent="0.55000000000000004">
      <c r="A9313" s="32"/>
    </row>
    <row r="9314" spans="1:19" x14ac:dyDescent="0.55000000000000004">
      <c r="O9314"/>
      <c r="P9314"/>
      <c r="Q9314"/>
      <c r="R9314"/>
    </row>
    <row r="9315" spans="1:19" ht="23.35" x14ac:dyDescent="0.8">
      <c r="A9315" s="21"/>
      <c r="B9315" s="21"/>
      <c r="C9315" s="21"/>
      <c r="D9315" s="21"/>
      <c r="E9315" s="21"/>
      <c r="F9315" s="21"/>
      <c r="G9315" s="21"/>
      <c r="H9315" s="22"/>
      <c r="I9315" s="22"/>
      <c r="J9315" s="22"/>
      <c r="K9315" s="21"/>
      <c r="L9315" s="21"/>
      <c r="N9315" s="27"/>
      <c r="O9315" s="27"/>
      <c r="P9315" s="27"/>
      <c r="Q9315" s="27"/>
      <c r="R9315" s="27"/>
      <c r="S9315" s="22"/>
    </row>
    <row r="9316" spans="1:19" x14ac:dyDescent="0.55000000000000004">
      <c r="A9316" s="14"/>
      <c r="K9316" s="14"/>
    </row>
    <row r="9317" spans="1:19" x14ac:dyDescent="0.55000000000000004">
      <c r="A9317" s="32"/>
    </row>
    <row r="9318" spans="1:19" x14ac:dyDescent="0.55000000000000004">
      <c r="A9318" s="32"/>
    </row>
    <row r="9319" spans="1:19" x14ac:dyDescent="0.55000000000000004">
      <c r="A9319" s="32"/>
    </row>
    <row r="9320" spans="1:19" x14ac:dyDescent="0.55000000000000004">
      <c r="A9320" s="32"/>
    </row>
    <row r="9321" spans="1:19" x14ac:dyDescent="0.55000000000000004">
      <c r="A9321" s="32"/>
      <c r="B9321" s="50"/>
    </row>
    <row r="9322" spans="1:19" x14ac:dyDescent="0.55000000000000004">
      <c r="A9322" s="32"/>
    </row>
    <row r="9323" spans="1:19" x14ac:dyDescent="0.55000000000000004">
      <c r="A9323" s="32"/>
    </row>
    <row r="9324" spans="1:19" x14ac:dyDescent="0.55000000000000004">
      <c r="A9324" s="32"/>
    </row>
    <row r="9325" spans="1:19" x14ac:dyDescent="0.55000000000000004">
      <c r="A9325" s="32"/>
    </row>
    <row r="9326" spans="1:19" x14ac:dyDescent="0.55000000000000004">
      <c r="A9326" s="32"/>
    </row>
    <row r="9327" spans="1:19" x14ac:dyDescent="0.55000000000000004">
      <c r="A9327" s="32"/>
    </row>
    <row r="9328" spans="1:19" x14ac:dyDescent="0.55000000000000004">
      <c r="A9328" s="32"/>
    </row>
    <row r="9329" spans="1:19" x14ac:dyDescent="0.55000000000000004">
      <c r="A9329" s="32"/>
    </row>
    <row r="9330" spans="1:19" x14ac:dyDescent="0.55000000000000004">
      <c r="A9330" s="32"/>
    </row>
    <row r="9331" spans="1:19" x14ac:dyDescent="0.55000000000000004">
      <c r="A9331" s="32"/>
    </row>
    <row r="9332" spans="1:19" x14ac:dyDescent="0.55000000000000004">
      <c r="A9332" s="32"/>
    </row>
    <row r="9333" spans="1:19" x14ac:dyDescent="0.55000000000000004">
      <c r="A9333" s="32"/>
    </row>
    <row r="9334" spans="1:19" x14ac:dyDescent="0.55000000000000004">
      <c r="A9334" s="32"/>
    </row>
    <row r="9335" spans="1:19" x14ac:dyDescent="0.55000000000000004">
      <c r="A9335" s="32"/>
    </row>
    <row r="9336" spans="1:19" x14ac:dyDescent="0.55000000000000004">
      <c r="A9336" s="32"/>
    </row>
    <row r="9337" spans="1:19" x14ac:dyDescent="0.55000000000000004">
      <c r="A9337" s="32"/>
    </row>
    <row r="9338" spans="1:19" x14ac:dyDescent="0.55000000000000004">
      <c r="O9338"/>
      <c r="P9338"/>
      <c r="Q9338"/>
      <c r="R9338"/>
    </row>
    <row r="9339" spans="1:19" ht="23.35" x14ac:dyDescent="0.8">
      <c r="A9339" s="21"/>
      <c r="B9339" s="21"/>
      <c r="C9339" s="21"/>
      <c r="D9339" s="21"/>
      <c r="E9339" s="21"/>
      <c r="F9339" s="21"/>
      <c r="G9339" s="21"/>
      <c r="H9339" s="22"/>
      <c r="I9339" s="22"/>
      <c r="J9339" s="22"/>
      <c r="K9339" s="21"/>
      <c r="L9339" s="21"/>
      <c r="N9339" s="27"/>
      <c r="O9339" s="27"/>
      <c r="P9339" s="27"/>
      <c r="Q9339" s="27"/>
      <c r="R9339" s="27"/>
      <c r="S9339" s="22"/>
    </row>
    <row r="9340" spans="1:19" x14ac:dyDescent="0.55000000000000004">
      <c r="A9340" s="14"/>
      <c r="K9340" s="14"/>
    </row>
    <row r="9341" spans="1:19" x14ac:dyDescent="0.55000000000000004">
      <c r="A9341" s="32"/>
    </row>
    <row r="9342" spans="1:19" x14ac:dyDescent="0.55000000000000004">
      <c r="A9342" s="32"/>
    </row>
    <row r="9343" spans="1:19" x14ac:dyDescent="0.55000000000000004">
      <c r="A9343" s="32"/>
    </row>
    <row r="9344" spans="1:19" x14ac:dyDescent="0.55000000000000004">
      <c r="A9344" s="32"/>
    </row>
    <row r="9345" spans="1:2" x14ac:dyDescent="0.55000000000000004">
      <c r="A9345" s="32"/>
      <c r="B9345" s="50"/>
    </row>
    <row r="9346" spans="1:2" x14ac:dyDescent="0.55000000000000004">
      <c r="A9346" s="32"/>
    </row>
    <row r="9347" spans="1:2" x14ac:dyDescent="0.55000000000000004">
      <c r="A9347" s="32"/>
    </row>
    <row r="9348" spans="1:2" x14ac:dyDescent="0.55000000000000004">
      <c r="A9348" s="32"/>
    </row>
    <row r="9349" spans="1:2" x14ac:dyDescent="0.55000000000000004">
      <c r="A9349" s="32"/>
    </row>
    <row r="9350" spans="1:2" x14ac:dyDescent="0.55000000000000004">
      <c r="A9350" s="32"/>
    </row>
    <row r="9351" spans="1:2" x14ac:dyDescent="0.55000000000000004">
      <c r="A9351" s="32"/>
    </row>
    <row r="9352" spans="1:2" x14ac:dyDescent="0.55000000000000004">
      <c r="A9352" s="32"/>
    </row>
    <row r="9353" spans="1:2" x14ac:dyDescent="0.55000000000000004">
      <c r="A9353" s="32"/>
    </row>
    <row r="9354" spans="1:2" x14ac:dyDescent="0.55000000000000004">
      <c r="A9354" s="32"/>
    </row>
    <row r="9355" spans="1:2" x14ac:dyDescent="0.55000000000000004">
      <c r="A9355" s="32"/>
    </row>
    <row r="9356" spans="1:2" x14ac:dyDescent="0.55000000000000004">
      <c r="A9356" s="32"/>
    </row>
    <row r="9357" spans="1:2" x14ac:dyDescent="0.55000000000000004">
      <c r="A9357" s="32"/>
    </row>
    <row r="9358" spans="1:2" x14ac:dyDescent="0.55000000000000004">
      <c r="A9358" s="32"/>
    </row>
    <row r="9359" spans="1:2" x14ac:dyDescent="0.55000000000000004">
      <c r="A9359" s="32"/>
    </row>
    <row r="9360" spans="1:2" x14ac:dyDescent="0.55000000000000004">
      <c r="A9360" s="32"/>
    </row>
    <row r="9361" spans="1:19" x14ac:dyDescent="0.55000000000000004">
      <c r="A9361" s="32"/>
    </row>
    <row r="9362" spans="1:19" x14ac:dyDescent="0.55000000000000004">
      <c r="N9362" s="57"/>
      <c r="O9362"/>
      <c r="P9362"/>
      <c r="Q9362"/>
      <c r="R9362"/>
    </row>
    <row r="9363" spans="1:19" ht="23.35" x14ac:dyDescent="0.8">
      <c r="A9363" s="21"/>
      <c r="B9363" s="21"/>
      <c r="C9363" s="21"/>
      <c r="D9363" s="21"/>
      <c r="E9363" s="21"/>
      <c r="F9363" s="21"/>
      <c r="G9363" s="21"/>
      <c r="H9363" s="22"/>
      <c r="I9363" s="22"/>
      <c r="J9363" s="22"/>
      <c r="K9363" s="21"/>
      <c r="L9363" s="21"/>
      <c r="N9363" s="27"/>
      <c r="O9363" s="27"/>
      <c r="P9363" s="27"/>
      <c r="Q9363" s="27"/>
      <c r="R9363" s="27"/>
      <c r="S9363" s="22"/>
    </row>
    <row r="9364" spans="1:19" x14ac:dyDescent="0.55000000000000004">
      <c r="A9364" s="14"/>
      <c r="K9364" s="14"/>
    </row>
    <row r="9365" spans="1:19" x14ac:dyDescent="0.55000000000000004">
      <c r="A9365" s="32"/>
    </row>
    <row r="9366" spans="1:19" x14ac:dyDescent="0.55000000000000004">
      <c r="A9366" s="32"/>
    </row>
    <row r="9367" spans="1:19" x14ac:dyDescent="0.55000000000000004">
      <c r="A9367" s="32"/>
    </row>
    <row r="9368" spans="1:19" x14ac:dyDescent="0.55000000000000004">
      <c r="A9368" s="32"/>
    </row>
    <row r="9369" spans="1:19" x14ac:dyDescent="0.55000000000000004">
      <c r="A9369" s="32"/>
      <c r="B9369" s="50"/>
    </row>
    <row r="9370" spans="1:19" x14ac:dyDescent="0.55000000000000004">
      <c r="A9370" s="32"/>
    </row>
    <row r="9371" spans="1:19" x14ac:dyDescent="0.55000000000000004">
      <c r="A9371" s="32"/>
    </row>
    <row r="9372" spans="1:19" x14ac:dyDescent="0.55000000000000004">
      <c r="A9372" s="32"/>
    </row>
    <row r="9373" spans="1:19" x14ac:dyDescent="0.55000000000000004">
      <c r="A9373" s="32"/>
    </row>
    <row r="9374" spans="1:19" x14ac:dyDescent="0.55000000000000004">
      <c r="A9374" s="32"/>
    </row>
    <row r="9375" spans="1:19" x14ac:dyDescent="0.55000000000000004">
      <c r="A9375" s="32"/>
    </row>
    <row r="9376" spans="1:19" x14ac:dyDescent="0.55000000000000004">
      <c r="A9376" s="32"/>
    </row>
    <row r="9377" spans="1:19" x14ac:dyDescent="0.55000000000000004">
      <c r="A9377" s="32"/>
    </row>
    <row r="9378" spans="1:19" x14ac:dyDescent="0.55000000000000004">
      <c r="A9378" s="32"/>
    </row>
    <row r="9379" spans="1:19" x14ac:dyDescent="0.55000000000000004">
      <c r="A9379" s="32"/>
    </row>
    <row r="9380" spans="1:19" x14ac:dyDescent="0.55000000000000004">
      <c r="A9380" s="32"/>
    </row>
    <row r="9381" spans="1:19" x14ac:dyDescent="0.55000000000000004">
      <c r="A9381" s="32"/>
    </row>
    <row r="9382" spans="1:19" x14ac:dyDescent="0.55000000000000004">
      <c r="A9382" s="32"/>
    </row>
    <row r="9383" spans="1:19" x14ac:dyDescent="0.55000000000000004">
      <c r="A9383" s="32"/>
    </row>
    <row r="9384" spans="1:19" x14ac:dyDescent="0.55000000000000004">
      <c r="A9384" s="32"/>
    </row>
    <row r="9385" spans="1:19" x14ac:dyDescent="0.55000000000000004">
      <c r="A9385" s="32"/>
    </row>
    <row r="9386" spans="1:19" x14ac:dyDescent="0.55000000000000004">
      <c r="O9386"/>
      <c r="P9386"/>
      <c r="Q9386"/>
      <c r="R9386"/>
    </row>
    <row r="9387" spans="1:19" ht="23.35" x14ac:dyDescent="0.8">
      <c r="A9387" s="21"/>
      <c r="B9387" s="21"/>
      <c r="C9387" s="21"/>
      <c r="D9387" s="21"/>
      <c r="E9387" s="21"/>
      <c r="F9387" s="21"/>
      <c r="G9387" s="21"/>
      <c r="H9387" s="22"/>
      <c r="I9387" s="22"/>
      <c r="J9387" s="22"/>
      <c r="K9387" s="21"/>
      <c r="L9387" s="21"/>
      <c r="N9387" s="27"/>
      <c r="O9387" s="27"/>
      <c r="P9387" s="27"/>
      <c r="Q9387" s="27"/>
      <c r="R9387" s="27"/>
      <c r="S9387" s="22"/>
    </row>
    <row r="9388" spans="1:19" x14ac:dyDescent="0.55000000000000004">
      <c r="A9388" s="14"/>
      <c r="K9388" s="14"/>
    </row>
    <row r="9389" spans="1:19" x14ac:dyDescent="0.55000000000000004">
      <c r="A9389" s="32"/>
    </row>
    <row r="9390" spans="1:19" x14ac:dyDescent="0.55000000000000004">
      <c r="A9390" s="32"/>
    </row>
    <row r="9391" spans="1:19" x14ac:dyDescent="0.55000000000000004">
      <c r="A9391" s="32"/>
    </row>
    <row r="9392" spans="1:19" x14ac:dyDescent="0.55000000000000004">
      <c r="A9392" s="32"/>
    </row>
    <row r="9393" spans="1:2" x14ac:dyDescent="0.55000000000000004">
      <c r="A9393" s="32"/>
      <c r="B9393" s="50"/>
    </row>
    <row r="9394" spans="1:2" x14ac:dyDescent="0.55000000000000004">
      <c r="A9394" s="32"/>
    </row>
    <row r="9395" spans="1:2" x14ac:dyDescent="0.55000000000000004">
      <c r="A9395" s="32"/>
    </row>
    <row r="9396" spans="1:2" x14ac:dyDescent="0.55000000000000004">
      <c r="A9396" s="32"/>
    </row>
    <row r="9397" spans="1:2" x14ac:dyDescent="0.55000000000000004">
      <c r="A9397" s="32"/>
    </row>
    <row r="9398" spans="1:2" x14ac:dyDescent="0.55000000000000004">
      <c r="A9398" s="32"/>
    </row>
    <row r="9399" spans="1:2" x14ac:dyDescent="0.55000000000000004">
      <c r="A9399" s="32"/>
    </row>
    <row r="9400" spans="1:2" x14ac:dyDescent="0.55000000000000004">
      <c r="A9400" s="32"/>
    </row>
    <row r="9401" spans="1:2" x14ac:dyDescent="0.55000000000000004">
      <c r="A9401" s="32"/>
    </row>
    <row r="9402" spans="1:2" x14ac:dyDescent="0.55000000000000004">
      <c r="A9402" s="32"/>
    </row>
    <row r="9403" spans="1:2" x14ac:dyDescent="0.55000000000000004">
      <c r="A9403" s="32"/>
    </row>
    <row r="9404" spans="1:2" x14ac:dyDescent="0.55000000000000004">
      <c r="A9404" s="32"/>
    </row>
    <row r="9405" spans="1:2" x14ac:dyDescent="0.55000000000000004">
      <c r="A9405" s="32"/>
    </row>
    <row r="9406" spans="1:2" x14ac:dyDescent="0.55000000000000004">
      <c r="A9406" s="32"/>
    </row>
    <row r="9407" spans="1:2" x14ac:dyDescent="0.55000000000000004">
      <c r="A9407" s="32"/>
    </row>
    <row r="9408" spans="1:2" x14ac:dyDescent="0.55000000000000004">
      <c r="A9408" s="32"/>
    </row>
    <row r="9409" spans="1:19" x14ac:dyDescent="0.55000000000000004">
      <c r="A9409" s="32"/>
    </row>
    <row r="9410" spans="1:19" x14ac:dyDescent="0.55000000000000004">
      <c r="O9410"/>
      <c r="P9410"/>
      <c r="Q9410"/>
      <c r="R9410"/>
    </row>
    <row r="9411" spans="1:19" ht="23.35" x14ac:dyDescent="0.8">
      <c r="A9411" s="21"/>
      <c r="B9411" s="21"/>
      <c r="C9411" s="21"/>
      <c r="D9411" s="21"/>
      <c r="E9411" s="21"/>
      <c r="F9411" s="21"/>
      <c r="G9411" s="21"/>
      <c r="H9411" s="22"/>
      <c r="I9411" s="22"/>
      <c r="J9411" s="22"/>
      <c r="K9411" s="21"/>
      <c r="L9411" s="21"/>
      <c r="N9411" s="27"/>
      <c r="O9411" s="27"/>
      <c r="P9411" s="27"/>
      <c r="Q9411" s="27"/>
      <c r="R9411" s="27"/>
      <c r="S9411" s="22"/>
    </row>
    <row r="9412" spans="1:19" x14ac:dyDescent="0.55000000000000004">
      <c r="A9412" s="14"/>
      <c r="K9412" s="14"/>
    </row>
    <row r="9413" spans="1:19" x14ac:dyDescent="0.55000000000000004">
      <c r="A9413" s="32"/>
    </row>
    <row r="9414" spans="1:19" x14ac:dyDescent="0.55000000000000004">
      <c r="A9414" s="32"/>
    </row>
    <row r="9415" spans="1:19" x14ac:dyDescent="0.55000000000000004">
      <c r="A9415" s="32"/>
    </row>
    <row r="9416" spans="1:19" x14ac:dyDescent="0.55000000000000004">
      <c r="A9416" s="32"/>
    </row>
    <row r="9417" spans="1:19" x14ac:dyDescent="0.55000000000000004">
      <c r="A9417" s="32"/>
      <c r="B9417" s="50"/>
    </row>
    <row r="9418" spans="1:19" x14ac:dyDescent="0.55000000000000004">
      <c r="A9418" s="32"/>
    </row>
    <row r="9419" spans="1:19" x14ac:dyDescent="0.55000000000000004">
      <c r="A9419" s="32"/>
    </row>
    <row r="9420" spans="1:19" x14ac:dyDescent="0.55000000000000004">
      <c r="A9420" s="32"/>
    </row>
    <row r="9421" spans="1:19" x14ac:dyDescent="0.55000000000000004">
      <c r="A9421" s="32"/>
    </row>
    <row r="9422" spans="1:19" x14ac:dyDescent="0.55000000000000004">
      <c r="A9422" s="32"/>
    </row>
    <row r="9423" spans="1:19" x14ac:dyDescent="0.55000000000000004">
      <c r="A9423" s="32"/>
    </row>
    <row r="9424" spans="1:19" x14ac:dyDescent="0.55000000000000004">
      <c r="A9424" s="32"/>
    </row>
    <row r="9425" spans="1:19" x14ac:dyDescent="0.55000000000000004">
      <c r="A9425" s="32"/>
    </row>
    <row r="9426" spans="1:19" x14ac:dyDescent="0.55000000000000004">
      <c r="A9426" s="32"/>
    </row>
    <row r="9427" spans="1:19" x14ac:dyDescent="0.55000000000000004">
      <c r="A9427" s="32"/>
    </row>
    <row r="9428" spans="1:19" x14ac:dyDescent="0.55000000000000004">
      <c r="A9428" s="32"/>
    </row>
    <row r="9429" spans="1:19" x14ac:dyDescent="0.55000000000000004">
      <c r="A9429" s="32"/>
    </row>
    <row r="9430" spans="1:19" x14ac:dyDescent="0.55000000000000004">
      <c r="A9430" s="32"/>
    </row>
    <row r="9431" spans="1:19" x14ac:dyDescent="0.55000000000000004">
      <c r="A9431" s="32"/>
    </row>
    <row r="9432" spans="1:19" x14ac:dyDescent="0.55000000000000004">
      <c r="A9432" s="32"/>
    </row>
    <row r="9433" spans="1:19" x14ac:dyDescent="0.55000000000000004">
      <c r="A9433" s="32"/>
    </row>
    <row r="9434" spans="1:19" x14ac:dyDescent="0.55000000000000004">
      <c r="O9434"/>
      <c r="P9434"/>
      <c r="Q9434"/>
      <c r="R9434"/>
    </row>
    <row r="9435" spans="1:19" ht="23.35" x14ac:dyDescent="0.8">
      <c r="A9435" s="21"/>
      <c r="B9435" s="21"/>
      <c r="C9435" s="21"/>
      <c r="D9435" s="21"/>
      <c r="E9435" s="21"/>
      <c r="F9435" s="21"/>
      <c r="G9435" s="21"/>
      <c r="H9435" s="22"/>
      <c r="I9435" s="22"/>
      <c r="J9435" s="22"/>
      <c r="K9435" s="21"/>
      <c r="L9435" s="21"/>
      <c r="N9435" s="27"/>
      <c r="O9435" s="27"/>
      <c r="P9435" s="27"/>
      <c r="Q9435" s="27"/>
      <c r="R9435" s="27"/>
      <c r="S9435" s="22"/>
    </row>
    <row r="9436" spans="1:19" x14ac:dyDescent="0.55000000000000004">
      <c r="A9436" s="14"/>
      <c r="K9436" s="14"/>
    </row>
    <row r="9437" spans="1:19" x14ac:dyDescent="0.55000000000000004">
      <c r="A9437" s="32"/>
    </row>
    <row r="9438" spans="1:19" x14ac:dyDescent="0.55000000000000004">
      <c r="A9438" s="32"/>
    </row>
    <row r="9439" spans="1:19" x14ac:dyDescent="0.55000000000000004">
      <c r="A9439" s="32"/>
    </row>
    <row r="9440" spans="1:19" x14ac:dyDescent="0.55000000000000004">
      <c r="A9440" s="32"/>
    </row>
    <row r="9441" spans="1:2" x14ac:dyDescent="0.55000000000000004">
      <c r="A9441" s="32"/>
      <c r="B9441" s="50"/>
    </row>
    <row r="9442" spans="1:2" x14ac:dyDescent="0.55000000000000004">
      <c r="A9442" s="32"/>
    </row>
    <row r="9443" spans="1:2" x14ac:dyDescent="0.55000000000000004">
      <c r="A9443" s="32"/>
    </row>
    <row r="9444" spans="1:2" x14ac:dyDescent="0.55000000000000004">
      <c r="A9444" s="32"/>
    </row>
    <row r="9445" spans="1:2" x14ac:dyDescent="0.55000000000000004">
      <c r="A9445" s="32"/>
    </row>
    <row r="9446" spans="1:2" x14ac:dyDescent="0.55000000000000004">
      <c r="A9446" s="32"/>
    </row>
    <row r="9447" spans="1:2" x14ac:dyDescent="0.55000000000000004">
      <c r="A9447" s="32"/>
    </row>
    <row r="9448" spans="1:2" x14ac:dyDescent="0.55000000000000004">
      <c r="A9448" s="32"/>
    </row>
    <row r="9449" spans="1:2" x14ac:dyDescent="0.55000000000000004">
      <c r="A9449" s="32"/>
    </row>
    <row r="9450" spans="1:2" x14ac:dyDescent="0.55000000000000004">
      <c r="A9450" s="32"/>
    </row>
    <row r="9451" spans="1:2" x14ac:dyDescent="0.55000000000000004">
      <c r="A9451" s="32"/>
    </row>
    <row r="9452" spans="1:2" x14ac:dyDescent="0.55000000000000004">
      <c r="A9452" s="32"/>
    </row>
    <row r="9453" spans="1:2" x14ac:dyDescent="0.55000000000000004">
      <c r="A9453" s="32"/>
    </row>
    <row r="9454" spans="1:2" x14ac:dyDescent="0.55000000000000004">
      <c r="A9454" s="32"/>
    </row>
    <row r="9455" spans="1:2" x14ac:dyDescent="0.55000000000000004">
      <c r="A9455" s="32"/>
    </row>
    <row r="9456" spans="1:2" x14ac:dyDescent="0.55000000000000004">
      <c r="A9456" s="32"/>
    </row>
    <row r="9457" spans="1:19" x14ac:dyDescent="0.55000000000000004">
      <c r="A9457" s="32"/>
    </row>
    <row r="9458" spans="1:19" x14ac:dyDescent="0.55000000000000004">
      <c r="A9458" s="32"/>
    </row>
    <row r="9459" spans="1:19" ht="23.35" x14ac:dyDescent="0.8">
      <c r="A9459" s="21"/>
      <c r="B9459" s="21"/>
      <c r="C9459" s="21"/>
      <c r="D9459" s="21"/>
      <c r="E9459" s="21"/>
      <c r="F9459" s="21"/>
      <c r="G9459" s="21"/>
      <c r="H9459" s="22"/>
      <c r="I9459" s="22"/>
      <c r="J9459" s="22"/>
      <c r="K9459" s="21"/>
      <c r="L9459" s="21"/>
      <c r="N9459" s="27"/>
      <c r="O9459" s="27"/>
      <c r="P9459" s="27"/>
      <c r="Q9459" s="27"/>
      <c r="R9459" s="27"/>
      <c r="S9459" s="22"/>
    </row>
    <row r="9460" spans="1:19" x14ac:dyDescent="0.55000000000000004">
      <c r="A9460" s="14"/>
      <c r="K9460" s="14"/>
    </row>
    <row r="9461" spans="1:19" x14ac:dyDescent="0.55000000000000004">
      <c r="A9461" s="32"/>
    </row>
    <row r="9462" spans="1:19" x14ac:dyDescent="0.55000000000000004">
      <c r="A9462" s="32"/>
    </row>
    <row r="9463" spans="1:19" x14ac:dyDescent="0.55000000000000004">
      <c r="A9463" s="32"/>
    </row>
    <row r="9464" spans="1:19" x14ac:dyDescent="0.55000000000000004">
      <c r="A9464" s="32"/>
    </row>
    <row r="9465" spans="1:19" x14ac:dyDescent="0.55000000000000004">
      <c r="A9465" s="32"/>
      <c r="B9465" s="50"/>
    </row>
    <row r="9466" spans="1:19" x14ac:dyDescent="0.55000000000000004">
      <c r="A9466" s="32"/>
    </row>
    <row r="9467" spans="1:19" x14ac:dyDescent="0.55000000000000004">
      <c r="A9467" s="32"/>
    </row>
    <row r="9468" spans="1:19" x14ac:dyDescent="0.55000000000000004">
      <c r="A9468" s="32"/>
    </row>
    <row r="9469" spans="1:19" x14ac:dyDescent="0.55000000000000004">
      <c r="A9469" s="32"/>
    </row>
    <row r="9470" spans="1:19" x14ac:dyDescent="0.55000000000000004">
      <c r="A9470" s="32"/>
    </row>
    <row r="9471" spans="1:19" x14ac:dyDescent="0.55000000000000004">
      <c r="A9471" s="32"/>
    </row>
    <row r="9472" spans="1:19" x14ac:dyDescent="0.55000000000000004">
      <c r="A9472" s="32"/>
    </row>
    <row r="9473" spans="1:19" x14ac:dyDescent="0.55000000000000004">
      <c r="A9473" s="32"/>
    </row>
    <row r="9474" spans="1:19" x14ac:dyDescent="0.55000000000000004">
      <c r="A9474" s="32"/>
    </row>
    <row r="9475" spans="1:19" x14ac:dyDescent="0.55000000000000004">
      <c r="A9475" s="32"/>
    </row>
    <row r="9476" spans="1:19" x14ac:dyDescent="0.55000000000000004">
      <c r="A9476" s="32"/>
    </row>
    <row r="9477" spans="1:19" x14ac:dyDescent="0.55000000000000004">
      <c r="A9477" s="32"/>
    </row>
    <row r="9478" spans="1:19" x14ac:dyDescent="0.55000000000000004">
      <c r="A9478" s="32"/>
    </row>
    <row r="9479" spans="1:19" x14ac:dyDescent="0.55000000000000004">
      <c r="A9479" s="32"/>
    </row>
    <row r="9480" spans="1:19" x14ac:dyDescent="0.55000000000000004">
      <c r="A9480" s="32"/>
    </row>
    <row r="9481" spans="1:19" x14ac:dyDescent="0.55000000000000004">
      <c r="A9481" s="32"/>
    </row>
    <row r="9482" spans="1:19" x14ac:dyDescent="0.55000000000000004">
      <c r="N9482" s="57"/>
      <c r="O9482"/>
      <c r="P9482"/>
      <c r="Q9482"/>
      <c r="R9482"/>
    </row>
    <row r="9483" spans="1:19" ht="23.35" x14ac:dyDescent="0.8">
      <c r="A9483" s="21"/>
      <c r="B9483" s="21"/>
      <c r="C9483" s="21"/>
      <c r="D9483" s="21"/>
      <c r="E9483" s="21"/>
      <c r="F9483" s="21"/>
      <c r="G9483" s="21"/>
      <c r="H9483" s="22"/>
      <c r="I9483" s="22"/>
      <c r="J9483" s="22"/>
      <c r="K9483" s="21"/>
      <c r="L9483" s="21"/>
      <c r="N9483" s="27"/>
      <c r="O9483" s="27"/>
      <c r="P9483" s="27"/>
      <c r="Q9483" s="27"/>
      <c r="R9483" s="27"/>
      <c r="S9483" s="22"/>
    </row>
    <row r="9484" spans="1:19" x14ac:dyDescent="0.55000000000000004">
      <c r="A9484" s="14"/>
      <c r="K9484" s="14"/>
    </row>
    <row r="9485" spans="1:19" x14ac:dyDescent="0.55000000000000004">
      <c r="A9485" s="32"/>
    </row>
    <row r="9486" spans="1:19" x14ac:dyDescent="0.55000000000000004">
      <c r="A9486" s="32"/>
    </row>
    <row r="9487" spans="1:19" x14ac:dyDescent="0.55000000000000004">
      <c r="A9487" s="32"/>
    </row>
    <row r="9488" spans="1:19" x14ac:dyDescent="0.55000000000000004">
      <c r="A9488" s="32"/>
    </row>
    <row r="9489" spans="1:2" x14ac:dyDescent="0.55000000000000004">
      <c r="A9489" s="32"/>
      <c r="B9489" s="50"/>
    </row>
    <row r="9490" spans="1:2" x14ac:dyDescent="0.55000000000000004">
      <c r="A9490" s="32"/>
    </row>
    <row r="9491" spans="1:2" x14ac:dyDescent="0.55000000000000004">
      <c r="A9491" s="32"/>
    </row>
    <row r="9492" spans="1:2" x14ac:dyDescent="0.55000000000000004">
      <c r="A9492" s="32"/>
    </row>
    <row r="9493" spans="1:2" x14ac:dyDescent="0.55000000000000004">
      <c r="A9493" s="32"/>
    </row>
    <row r="9494" spans="1:2" x14ac:dyDescent="0.55000000000000004">
      <c r="A9494" s="32"/>
    </row>
    <row r="9495" spans="1:2" x14ac:dyDescent="0.55000000000000004">
      <c r="A9495" s="32"/>
    </row>
    <row r="9496" spans="1:2" x14ac:dyDescent="0.55000000000000004">
      <c r="A9496" s="32"/>
    </row>
    <row r="9497" spans="1:2" x14ac:dyDescent="0.55000000000000004">
      <c r="A9497" s="32"/>
    </row>
    <row r="9498" spans="1:2" x14ac:dyDescent="0.55000000000000004">
      <c r="A9498" s="32"/>
    </row>
    <row r="9499" spans="1:2" x14ac:dyDescent="0.55000000000000004">
      <c r="A9499" s="32"/>
    </row>
    <row r="9500" spans="1:2" x14ac:dyDescent="0.55000000000000004">
      <c r="A9500" s="32"/>
    </row>
    <row r="9501" spans="1:2" x14ac:dyDescent="0.55000000000000004">
      <c r="A9501" s="32"/>
    </row>
    <row r="9502" spans="1:2" x14ac:dyDescent="0.55000000000000004">
      <c r="A9502" s="32"/>
    </row>
    <row r="9503" spans="1:2" x14ac:dyDescent="0.55000000000000004">
      <c r="A9503" s="32"/>
    </row>
    <row r="9504" spans="1:2" x14ac:dyDescent="0.55000000000000004">
      <c r="A9504" s="32"/>
    </row>
    <row r="9505" spans="1:19" x14ac:dyDescent="0.55000000000000004">
      <c r="A9505" s="32"/>
    </row>
    <row r="9506" spans="1:19" x14ac:dyDescent="0.55000000000000004">
      <c r="O9506"/>
      <c r="P9506"/>
      <c r="Q9506"/>
      <c r="R9506"/>
    </row>
    <row r="9507" spans="1:19" ht="23.35" x14ac:dyDescent="0.8">
      <c r="A9507" s="21"/>
      <c r="B9507" s="21"/>
      <c r="C9507" s="21"/>
      <c r="D9507" s="21"/>
      <c r="E9507" s="21"/>
      <c r="F9507" s="21"/>
      <c r="G9507" s="21"/>
      <c r="H9507" s="22"/>
      <c r="I9507" s="22"/>
      <c r="J9507" s="22"/>
      <c r="K9507" s="21"/>
      <c r="L9507" s="21"/>
      <c r="N9507" s="27"/>
      <c r="O9507" s="27"/>
      <c r="P9507" s="27"/>
      <c r="Q9507" s="27"/>
      <c r="R9507" s="27"/>
      <c r="S9507" s="22"/>
    </row>
    <row r="9508" spans="1:19" x14ac:dyDescent="0.55000000000000004">
      <c r="A9508" s="14"/>
      <c r="K9508" s="14"/>
    </row>
    <row r="9509" spans="1:19" x14ac:dyDescent="0.55000000000000004">
      <c r="A9509" s="32"/>
    </row>
    <row r="9510" spans="1:19" x14ac:dyDescent="0.55000000000000004">
      <c r="A9510" s="32"/>
    </row>
    <row r="9511" spans="1:19" x14ac:dyDescent="0.55000000000000004">
      <c r="A9511" s="32"/>
    </row>
    <row r="9512" spans="1:19" x14ac:dyDescent="0.55000000000000004">
      <c r="A9512" s="32"/>
    </row>
    <row r="9513" spans="1:19" x14ac:dyDescent="0.55000000000000004">
      <c r="A9513" s="32"/>
      <c r="B9513" s="50"/>
    </row>
    <row r="9514" spans="1:19" x14ac:dyDescent="0.55000000000000004">
      <c r="A9514" s="32"/>
    </row>
    <row r="9515" spans="1:19" x14ac:dyDescent="0.55000000000000004">
      <c r="A9515" s="32"/>
    </row>
    <row r="9516" spans="1:19" x14ac:dyDescent="0.55000000000000004">
      <c r="A9516" s="32"/>
    </row>
    <row r="9517" spans="1:19" x14ac:dyDescent="0.55000000000000004">
      <c r="A9517" s="32"/>
    </row>
    <row r="9518" spans="1:19" x14ac:dyDescent="0.55000000000000004">
      <c r="A9518" s="32"/>
    </row>
    <row r="9519" spans="1:19" x14ac:dyDescent="0.55000000000000004">
      <c r="A9519" s="32"/>
    </row>
    <row r="9520" spans="1:19" x14ac:dyDescent="0.55000000000000004">
      <c r="A9520" s="32"/>
    </row>
    <row r="9521" spans="1:19" x14ac:dyDescent="0.55000000000000004">
      <c r="A9521" s="32"/>
    </row>
    <row r="9522" spans="1:19" x14ac:dyDescent="0.55000000000000004">
      <c r="A9522" s="32"/>
    </row>
    <row r="9523" spans="1:19" x14ac:dyDescent="0.55000000000000004">
      <c r="A9523" s="32"/>
    </row>
    <row r="9524" spans="1:19" x14ac:dyDescent="0.55000000000000004">
      <c r="A9524" s="32"/>
    </row>
    <row r="9525" spans="1:19" x14ac:dyDescent="0.55000000000000004">
      <c r="A9525" s="32"/>
    </row>
    <row r="9526" spans="1:19" x14ac:dyDescent="0.55000000000000004">
      <c r="A9526" s="32"/>
    </row>
    <row r="9527" spans="1:19" x14ac:dyDescent="0.55000000000000004">
      <c r="A9527" s="32"/>
    </row>
    <row r="9528" spans="1:19" x14ac:dyDescent="0.55000000000000004">
      <c r="A9528" s="32"/>
    </row>
    <row r="9529" spans="1:19" x14ac:dyDescent="0.55000000000000004">
      <c r="A9529" s="32"/>
    </row>
    <row r="9530" spans="1:19" x14ac:dyDescent="0.55000000000000004">
      <c r="O9530"/>
      <c r="P9530"/>
      <c r="Q9530"/>
      <c r="R9530"/>
    </row>
    <row r="9531" spans="1:19" ht="23.35" x14ac:dyDescent="0.8">
      <c r="A9531" s="21"/>
      <c r="B9531" s="21"/>
      <c r="C9531" s="21"/>
      <c r="D9531" s="21"/>
      <c r="E9531" s="21"/>
      <c r="F9531" s="21"/>
      <c r="G9531" s="21"/>
      <c r="H9531" s="22"/>
      <c r="I9531" s="22"/>
      <c r="J9531" s="22"/>
      <c r="K9531" s="21"/>
      <c r="L9531" s="21"/>
      <c r="N9531" s="27"/>
      <c r="O9531" s="27"/>
      <c r="P9531" s="27"/>
      <c r="Q9531" s="27"/>
      <c r="R9531" s="27"/>
      <c r="S9531" s="22"/>
    </row>
    <row r="9532" spans="1:19" x14ac:dyDescent="0.55000000000000004">
      <c r="A9532" s="14"/>
      <c r="K9532" s="14"/>
    </row>
    <row r="9533" spans="1:19" x14ac:dyDescent="0.55000000000000004">
      <c r="A9533" s="32"/>
    </row>
    <row r="9534" spans="1:19" x14ac:dyDescent="0.55000000000000004">
      <c r="A9534" s="32"/>
    </row>
    <row r="9535" spans="1:19" x14ac:dyDescent="0.55000000000000004">
      <c r="A9535" s="32"/>
    </row>
    <row r="9536" spans="1:19" x14ac:dyDescent="0.55000000000000004">
      <c r="A9536" s="32"/>
    </row>
    <row r="9537" spans="1:2" x14ac:dyDescent="0.55000000000000004">
      <c r="A9537" s="32"/>
      <c r="B9537" s="50"/>
    </row>
    <row r="9538" spans="1:2" x14ac:dyDescent="0.55000000000000004">
      <c r="A9538" s="32"/>
    </row>
    <row r="9539" spans="1:2" x14ac:dyDescent="0.55000000000000004">
      <c r="A9539" s="32"/>
    </row>
    <row r="9540" spans="1:2" x14ac:dyDescent="0.55000000000000004">
      <c r="A9540" s="32"/>
    </row>
    <row r="9541" spans="1:2" x14ac:dyDescent="0.55000000000000004">
      <c r="A9541" s="32"/>
    </row>
    <row r="9542" spans="1:2" x14ac:dyDescent="0.55000000000000004">
      <c r="A9542" s="32"/>
    </row>
    <row r="9543" spans="1:2" x14ac:dyDescent="0.55000000000000004">
      <c r="A9543" s="32"/>
    </row>
    <row r="9544" spans="1:2" x14ac:dyDescent="0.55000000000000004">
      <c r="A9544" s="32"/>
    </row>
    <row r="9545" spans="1:2" x14ac:dyDescent="0.55000000000000004">
      <c r="A9545" s="32"/>
    </row>
    <row r="9546" spans="1:2" x14ac:dyDescent="0.55000000000000004">
      <c r="A9546" s="32"/>
    </row>
    <row r="9547" spans="1:2" x14ac:dyDescent="0.55000000000000004">
      <c r="A9547" s="32"/>
    </row>
    <row r="9548" spans="1:2" x14ac:dyDescent="0.55000000000000004">
      <c r="A9548" s="32"/>
    </row>
    <row r="9549" spans="1:2" x14ac:dyDescent="0.55000000000000004">
      <c r="A9549" s="32"/>
    </row>
    <row r="9550" spans="1:2" x14ac:dyDescent="0.55000000000000004">
      <c r="A9550" s="32"/>
    </row>
    <row r="9551" spans="1:2" x14ac:dyDescent="0.55000000000000004">
      <c r="A9551" s="32"/>
    </row>
    <row r="9552" spans="1:2" x14ac:dyDescent="0.55000000000000004">
      <c r="A9552" s="32"/>
    </row>
    <row r="9553" spans="1:19" x14ac:dyDescent="0.55000000000000004">
      <c r="A9553" s="32"/>
    </row>
    <row r="9554" spans="1:19" x14ac:dyDescent="0.55000000000000004">
      <c r="O9554"/>
      <c r="P9554"/>
      <c r="Q9554"/>
      <c r="R9554"/>
    </row>
    <row r="9555" spans="1:19" ht="23.35" x14ac:dyDescent="0.8">
      <c r="A9555" s="21"/>
      <c r="B9555" s="21"/>
      <c r="C9555" s="21"/>
      <c r="D9555" s="21"/>
      <c r="E9555" s="21"/>
      <c r="F9555" s="21"/>
      <c r="G9555" s="21"/>
      <c r="H9555" s="22"/>
      <c r="I9555" s="22"/>
      <c r="J9555" s="22"/>
      <c r="K9555" s="21"/>
      <c r="L9555" s="21"/>
      <c r="N9555" s="27"/>
      <c r="O9555" s="27"/>
      <c r="P9555" s="27"/>
      <c r="Q9555" s="27"/>
      <c r="R9555" s="27"/>
      <c r="S9555" s="22"/>
    </row>
    <row r="9556" spans="1:19" x14ac:dyDescent="0.55000000000000004">
      <c r="A9556" s="14"/>
      <c r="K9556" s="14"/>
    </row>
    <row r="9557" spans="1:19" x14ac:dyDescent="0.55000000000000004">
      <c r="A9557" s="32"/>
    </row>
    <row r="9558" spans="1:19" x14ac:dyDescent="0.55000000000000004">
      <c r="A9558" s="32"/>
    </row>
    <row r="9559" spans="1:19" x14ac:dyDescent="0.55000000000000004">
      <c r="A9559" s="32"/>
    </row>
    <row r="9560" spans="1:19" x14ac:dyDescent="0.55000000000000004">
      <c r="A9560" s="32"/>
    </row>
    <row r="9561" spans="1:19" x14ac:dyDescent="0.55000000000000004">
      <c r="A9561" s="32"/>
      <c r="B9561" s="50"/>
    </row>
    <row r="9562" spans="1:19" x14ac:dyDescent="0.55000000000000004">
      <c r="A9562" s="32"/>
    </row>
    <row r="9563" spans="1:19" x14ac:dyDescent="0.55000000000000004">
      <c r="A9563" s="32"/>
    </row>
    <row r="9564" spans="1:19" x14ac:dyDescent="0.55000000000000004">
      <c r="A9564" s="32"/>
    </row>
    <row r="9565" spans="1:19" x14ac:dyDescent="0.55000000000000004">
      <c r="A9565" s="32"/>
    </row>
    <row r="9566" spans="1:19" x14ac:dyDescent="0.55000000000000004">
      <c r="A9566" s="32"/>
    </row>
    <row r="9567" spans="1:19" x14ac:dyDescent="0.55000000000000004">
      <c r="A9567" s="32"/>
    </row>
    <row r="9568" spans="1:19" x14ac:dyDescent="0.55000000000000004">
      <c r="A9568" s="32"/>
    </row>
    <row r="9569" spans="1:19" x14ac:dyDescent="0.55000000000000004">
      <c r="A9569" s="32"/>
    </row>
    <row r="9570" spans="1:19" x14ac:dyDescent="0.55000000000000004">
      <c r="A9570" s="32"/>
    </row>
    <row r="9571" spans="1:19" x14ac:dyDescent="0.55000000000000004">
      <c r="A9571" s="32"/>
    </row>
    <row r="9572" spans="1:19" x14ac:dyDescent="0.55000000000000004">
      <c r="A9572" s="32"/>
    </row>
    <row r="9573" spans="1:19" x14ac:dyDescent="0.55000000000000004">
      <c r="A9573" s="32"/>
    </row>
    <row r="9574" spans="1:19" x14ac:dyDescent="0.55000000000000004">
      <c r="A9574" s="32"/>
    </row>
    <row r="9575" spans="1:19" x14ac:dyDescent="0.55000000000000004">
      <c r="A9575" s="32"/>
    </row>
    <row r="9576" spans="1:19" x14ac:dyDescent="0.55000000000000004">
      <c r="A9576" s="32"/>
    </row>
    <row r="9577" spans="1:19" x14ac:dyDescent="0.55000000000000004">
      <c r="A9577" s="32"/>
    </row>
    <row r="9578" spans="1:19" x14ac:dyDescent="0.55000000000000004">
      <c r="O9578"/>
      <c r="P9578"/>
      <c r="Q9578"/>
      <c r="R9578"/>
    </row>
    <row r="9579" spans="1:19" ht="23.35" x14ac:dyDescent="0.8">
      <c r="A9579" s="21"/>
      <c r="B9579" s="21"/>
      <c r="C9579" s="21"/>
      <c r="D9579" s="21"/>
      <c r="E9579" s="21"/>
      <c r="F9579" s="21"/>
      <c r="G9579" s="21"/>
      <c r="H9579" s="22"/>
      <c r="I9579" s="22"/>
      <c r="J9579" s="22"/>
      <c r="K9579" s="21"/>
      <c r="L9579" s="21"/>
      <c r="N9579" s="27"/>
      <c r="O9579" s="27"/>
      <c r="P9579" s="27"/>
      <c r="Q9579" s="27"/>
      <c r="R9579" s="27"/>
      <c r="S9579" s="22"/>
    </row>
    <row r="9580" spans="1:19" x14ac:dyDescent="0.55000000000000004">
      <c r="A9580" s="14"/>
      <c r="K9580" s="14"/>
    </row>
    <row r="9581" spans="1:19" x14ac:dyDescent="0.55000000000000004">
      <c r="A9581" s="32"/>
    </row>
    <row r="9582" spans="1:19" x14ac:dyDescent="0.55000000000000004">
      <c r="A9582" s="32"/>
    </row>
    <row r="9583" spans="1:19" x14ac:dyDescent="0.55000000000000004">
      <c r="A9583" s="32"/>
    </row>
    <row r="9584" spans="1:19" x14ac:dyDescent="0.55000000000000004">
      <c r="A9584" s="32"/>
    </row>
    <row r="9585" spans="1:2" x14ac:dyDescent="0.55000000000000004">
      <c r="A9585" s="32"/>
      <c r="B9585" s="50"/>
    </row>
    <row r="9586" spans="1:2" x14ac:dyDescent="0.55000000000000004">
      <c r="A9586" s="32"/>
    </row>
    <row r="9587" spans="1:2" x14ac:dyDescent="0.55000000000000004">
      <c r="A9587" s="32"/>
    </row>
    <row r="9588" spans="1:2" x14ac:dyDescent="0.55000000000000004">
      <c r="A9588" s="32"/>
    </row>
    <row r="9589" spans="1:2" x14ac:dyDescent="0.55000000000000004">
      <c r="A9589" s="32"/>
    </row>
    <row r="9590" spans="1:2" x14ac:dyDescent="0.55000000000000004">
      <c r="A9590" s="32"/>
    </row>
    <row r="9591" spans="1:2" x14ac:dyDescent="0.55000000000000004">
      <c r="A9591" s="32"/>
    </row>
    <row r="9592" spans="1:2" x14ac:dyDescent="0.55000000000000004">
      <c r="A9592" s="32"/>
    </row>
    <row r="9593" spans="1:2" x14ac:dyDescent="0.55000000000000004">
      <c r="A9593" s="32"/>
    </row>
    <row r="9594" spans="1:2" x14ac:dyDescent="0.55000000000000004">
      <c r="A9594" s="32"/>
    </row>
    <row r="9595" spans="1:2" x14ac:dyDescent="0.55000000000000004">
      <c r="A9595" s="32"/>
    </row>
    <row r="9596" spans="1:2" x14ac:dyDescent="0.55000000000000004">
      <c r="A9596" s="32"/>
    </row>
    <row r="9597" spans="1:2" x14ac:dyDescent="0.55000000000000004">
      <c r="A9597" s="32"/>
    </row>
    <row r="9598" spans="1:2" x14ac:dyDescent="0.55000000000000004">
      <c r="A9598" s="32"/>
    </row>
    <row r="9599" spans="1:2" x14ac:dyDescent="0.55000000000000004">
      <c r="A9599" s="32"/>
    </row>
    <row r="9600" spans="1:2" x14ac:dyDescent="0.55000000000000004">
      <c r="A9600" s="32"/>
    </row>
    <row r="9601" spans="1:19" x14ac:dyDescent="0.55000000000000004">
      <c r="A9601" s="32"/>
    </row>
    <row r="9602" spans="1:19" x14ac:dyDescent="0.55000000000000004">
      <c r="N9602" s="57"/>
      <c r="O9602"/>
      <c r="P9602"/>
      <c r="Q9602"/>
      <c r="R9602"/>
    </row>
    <row r="9603" spans="1:19" ht="23.35" x14ac:dyDescent="0.8">
      <c r="A9603" s="21"/>
      <c r="B9603" s="21"/>
      <c r="C9603" s="21"/>
      <c r="D9603" s="21"/>
      <c r="E9603" s="21"/>
      <c r="F9603" s="21"/>
      <c r="G9603" s="21"/>
      <c r="H9603" s="22"/>
      <c r="I9603" s="22"/>
      <c r="J9603" s="22"/>
      <c r="K9603" s="21"/>
      <c r="L9603" s="21"/>
      <c r="N9603" s="27"/>
      <c r="O9603" s="27"/>
      <c r="P9603" s="27"/>
      <c r="Q9603" s="27"/>
      <c r="R9603" s="27"/>
      <c r="S9603" s="22"/>
    </row>
    <row r="9604" spans="1:19" x14ac:dyDescent="0.55000000000000004">
      <c r="A9604" s="14"/>
      <c r="K9604" s="14"/>
    </row>
    <row r="9605" spans="1:19" x14ac:dyDescent="0.55000000000000004">
      <c r="A9605" s="32"/>
    </row>
    <row r="9606" spans="1:19" x14ac:dyDescent="0.55000000000000004">
      <c r="A9606" s="32"/>
    </row>
    <row r="9607" spans="1:19" x14ac:dyDescent="0.55000000000000004">
      <c r="A9607" s="32"/>
    </row>
    <row r="9608" spans="1:19" x14ac:dyDescent="0.55000000000000004">
      <c r="A9608" s="32"/>
    </row>
    <row r="9609" spans="1:19" x14ac:dyDescent="0.55000000000000004">
      <c r="A9609" s="32"/>
      <c r="B9609" s="50"/>
    </row>
    <row r="9610" spans="1:19" x14ac:dyDescent="0.55000000000000004">
      <c r="A9610" s="32"/>
    </row>
    <row r="9611" spans="1:19" x14ac:dyDescent="0.55000000000000004">
      <c r="A9611" s="32"/>
    </row>
    <row r="9612" spans="1:19" x14ac:dyDescent="0.55000000000000004">
      <c r="A9612" s="32"/>
    </row>
    <row r="9613" spans="1:19" x14ac:dyDescent="0.55000000000000004">
      <c r="A9613" s="32"/>
    </row>
    <row r="9614" spans="1:19" x14ac:dyDescent="0.55000000000000004">
      <c r="A9614" s="32"/>
    </row>
    <row r="9615" spans="1:19" x14ac:dyDescent="0.55000000000000004">
      <c r="A9615" s="32"/>
    </row>
    <row r="9616" spans="1:19" x14ac:dyDescent="0.55000000000000004">
      <c r="A9616" s="32"/>
    </row>
    <row r="9617" spans="1:19" x14ac:dyDescent="0.55000000000000004">
      <c r="A9617" s="32"/>
    </row>
    <row r="9618" spans="1:19" x14ac:dyDescent="0.55000000000000004">
      <c r="A9618" s="32"/>
    </row>
    <row r="9619" spans="1:19" x14ac:dyDescent="0.55000000000000004">
      <c r="A9619" s="32"/>
    </row>
    <row r="9620" spans="1:19" x14ac:dyDescent="0.55000000000000004">
      <c r="A9620" s="32"/>
    </row>
    <row r="9621" spans="1:19" x14ac:dyDescent="0.55000000000000004">
      <c r="A9621" s="32"/>
    </row>
    <row r="9622" spans="1:19" x14ac:dyDescent="0.55000000000000004">
      <c r="A9622" s="32"/>
    </row>
    <row r="9623" spans="1:19" x14ac:dyDescent="0.55000000000000004">
      <c r="A9623" s="32"/>
    </row>
    <row r="9624" spans="1:19" x14ac:dyDescent="0.55000000000000004">
      <c r="A9624" s="32"/>
    </row>
    <row r="9625" spans="1:19" x14ac:dyDescent="0.55000000000000004">
      <c r="A9625" s="32"/>
    </row>
    <row r="9626" spans="1:19" x14ac:dyDescent="0.55000000000000004">
      <c r="O9626"/>
      <c r="P9626"/>
      <c r="Q9626"/>
      <c r="R9626"/>
    </row>
    <row r="9627" spans="1:19" ht="23.35" x14ac:dyDescent="0.8">
      <c r="A9627" s="21"/>
      <c r="B9627" s="21"/>
      <c r="C9627" s="21"/>
      <c r="D9627" s="21"/>
      <c r="E9627" s="21"/>
      <c r="F9627" s="21"/>
      <c r="G9627" s="21"/>
      <c r="H9627" s="22"/>
      <c r="I9627" s="22"/>
      <c r="J9627" s="22"/>
      <c r="K9627" s="21"/>
      <c r="L9627" s="21"/>
      <c r="N9627" s="27"/>
      <c r="O9627" s="27"/>
      <c r="P9627" s="27"/>
      <c r="Q9627" s="27"/>
      <c r="R9627" s="27"/>
      <c r="S9627" s="22"/>
    </row>
    <row r="9628" spans="1:19" x14ac:dyDescent="0.55000000000000004">
      <c r="A9628" s="14"/>
      <c r="K9628" s="14"/>
    </row>
    <row r="9629" spans="1:19" x14ac:dyDescent="0.55000000000000004">
      <c r="A9629" s="32"/>
    </row>
    <row r="9630" spans="1:19" x14ac:dyDescent="0.55000000000000004">
      <c r="A9630" s="32"/>
    </row>
    <row r="9631" spans="1:19" x14ac:dyDescent="0.55000000000000004">
      <c r="A9631" s="32"/>
    </row>
    <row r="9632" spans="1:19" x14ac:dyDescent="0.55000000000000004">
      <c r="A9632" s="32"/>
    </row>
    <row r="9633" spans="1:2" x14ac:dyDescent="0.55000000000000004">
      <c r="A9633" s="32"/>
      <c r="B9633" s="50"/>
    </row>
    <row r="9634" spans="1:2" x14ac:dyDescent="0.55000000000000004">
      <c r="A9634" s="32"/>
    </row>
    <row r="9635" spans="1:2" x14ac:dyDescent="0.55000000000000004">
      <c r="A9635" s="32"/>
    </row>
    <row r="9636" spans="1:2" x14ac:dyDescent="0.55000000000000004">
      <c r="A9636" s="32"/>
    </row>
    <row r="9637" spans="1:2" x14ac:dyDescent="0.55000000000000004">
      <c r="A9637" s="32"/>
    </row>
    <row r="9638" spans="1:2" x14ac:dyDescent="0.55000000000000004">
      <c r="A9638" s="32"/>
    </row>
    <row r="9639" spans="1:2" x14ac:dyDescent="0.55000000000000004">
      <c r="A9639" s="32"/>
    </row>
    <row r="9640" spans="1:2" x14ac:dyDescent="0.55000000000000004">
      <c r="A9640" s="32"/>
    </row>
    <row r="9641" spans="1:2" x14ac:dyDescent="0.55000000000000004">
      <c r="A9641" s="32"/>
    </row>
    <row r="9642" spans="1:2" x14ac:dyDescent="0.55000000000000004">
      <c r="A9642" s="32"/>
    </row>
    <row r="9643" spans="1:2" x14ac:dyDescent="0.55000000000000004">
      <c r="A9643" s="32"/>
    </row>
    <row r="9644" spans="1:2" x14ac:dyDescent="0.55000000000000004">
      <c r="A9644" s="32"/>
    </row>
    <row r="9645" spans="1:2" x14ac:dyDescent="0.55000000000000004">
      <c r="A9645" s="32"/>
    </row>
    <row r="9646" spans="1:2" x14ac:dyDescent="0.55000000000000004">
      <c r="A9646" s="32"/>
    </row>
    <row r="9647" spans="1:2" x14ac:dyDescent="0.55000000000000004">
      <c r="A9647" s="32"/>
    </row>
    <row r="9648" spans="1:2" x14ac:dyDescent="0.55000000000000004">
      <c r="A9648" s="32"/>
    </row>
    <row r="9649" spans="1:19" x14ac:dyDescent="0.55000000000000004">
      <c r="A9649" s="32"/>
    </row>
    <row r="9650" spans="1:19" x14ac:dyDescent="0.55000000000000004">
      <c r="O9650"/>
      <c r="P9650"/>
      <c r="Q9650"/>
      <c r="R9650"/>
    </row>
    <row r="9651" spans="1:19" ht="23.35" x14ac:dyDescent="0.8">
      <c r="A9651" s="21"/>
      <c r="B9651" s="21"/>
      <c r="C9651" s="21"/>
      <c r="D9651" s="21"/>
      <c r="E9651" s="21"/>
      <c r="F9651" s="21"/>
      <c r="G9651" s="21"/>
      <c r="H9651" s="22"/>
      <c r="I9651" s="22"/>
      <c r="J9651" s="22"/>
      <c r="K9651" s="21"/>
      <c r="L9651" s="21"/>
      <c r="N9651" s="27"/>
      <c r="O9651" s="27"/>
      <c r="P9651" s="27"/>
      <c r="Q9651" s="27"/>
      <c r="R9651" s="27"/>
      <c r="S9651" s="22"/>
    </row>
    <row r="9652" spans="1:19" x14ac:dyDescent="0.55000000000000004">
      <c r="A9652" s="14"/>
      <c r="K9652" s="14"/>
    </row>
    <row r="9653" spans="1:19" x14ac:dyDescent="0.55000000000000004">
      <c r="A9653" s="32"/>
    </row>
    <row r="9654" spans="1:19" x14ac:dyDescent="0.55000000000000004">
      <c r="A9654" s="32"/>
    </row>
    <row r="9655" spans="1:19" x14ac:dyDescent="0.55000000000000004">
      <c r="A9655" s="32"/>
    </row>
    <row r="9656" spans="1:19" x14ac:dyDescent="0.55000000000000004">
      <c r="A9656" s="32"/>
    </row>
    <row r="9657" spans="1:19" x14ac:dyDescent="0.55000000000000004">
      <c r="A9657" s="32"/>
      <c r="B9657" s="50"/>
    </row>
    <row r="9658" spans="1:19" x14ac:dyDescent="0.55000000000000004">
      <c r="A9658" s="32"/>
    </row>
    <row r="9659" spans="1:19" x14ac:dyDescent="0.55000000000000004">
      <c r="A9659" s="32"/>
    </row>
    <row r="9660" spans="1:19" x14ac:dyDescent="0.55000000000000004">
      <c r="A9660" s="32"/>
    </row>
    <row r="9661" spans="1:19" x14ac:dyDescent="0.55000000000000004">
      <c r="A9661" s="32"/>
    </row>
    <row r="9662" spans="1:19" x14ac:dyDescent="0.55000000000000004">
      <c r="A9662" s="32"/>
    </row>
    <row r="9663" spans="1:19" x14ac:dyDescent="0.55000000000000004">
      <c r="A9663" s="32"/>
    </row>
    <row r="9664" spans="1:19" x14ac:dyDescent="0.55000000000000004">
      <c r="A9664" s="32"/>
    </row>
    <row r="9665" spans="1:19" x14ac:dyDescent="0.55000000000000004">
      <c r="A9665" s="32"/>
    </row>
    <row r="9666" spans="1:19" x14ac:dyDescent="0.55000000000000004">
      <c r="A9666" s="32"/>
    </row>
    <row r="9667" spans="1:19" x14ac:dyDescent="0.55000000000000004">
      <c r="A9667" s="32"/>
    </row>
    <row r="9668" spans="1:19" x14ac:dyDescent="0.55000000000000004">
      <c r="A9668" s="32"/>
    </row>
    <row r="9669" spans="1:19" x14ac:dyDescent="0.55000000000000004">
      <c r="A9669" s="32"/>
    </row>
    <row r="9670" spans="1:19" x14ac:dyDescent="0.55000000000000004">
      <c r="A9670" s="32"/>
    </row>
    <row r="9671" spans="1:19" x14ac:dyDescent="0.55000000000000004">
      <c r="A9671" s="32"/>
    </row>
    <row r="9672" spans="1:19" x14ac:dyDescent="0.55000000000000004">
      <c r="A9672" s="32"/>
    </row>
    <row r="9673" spans="1:19" x14ac:dyDescent="0.55000000000000004">
      <c r="A9673" s="32"/>
    </row>
    <row r="9674" spans="1:19" x14ac:dyDescent="0.55000000000000004">
      <c r="O9674"/>
      <c r="P9674"/>
      <c r="Q9674"/>
      <c r="R9674"/>
    </row>
    <row r="9675" spans="1:19" ht="23.35" x14ac:dyDescent="0.8">
      <c r="A9675" s="21"/>
      <c r="B9675" s="21"/>
      <c r="C9675" s="21"/>
      <c r="D9675" s="21"/>
      <c r="E9675" s="21"/>
      <c r="F9675" s="21"/>
      <c r="G9675" s="21"/>
      <c r="H9675" s="22"/>
      <c r="I9675" s="22"/>
      <c r="J9675" s="22"/>
      <c r="K9675" s="21"/>
      <c r="L9675" s="21"/>
      <c r="N9675" s="27"/>
      <c r="O9675" s="27"/>
      <c r="P9675" s="27"/>
      <c r="Q9675" s="27"/>
      <c r="R9675" s="27"/>
      <c r="S9675" s="22"/>
    </row>
    <row r="9676" spans="1:19" x14ac:dyDescent="0.55000000000000004">
      <c r="A9676" s="14"/>
      <c r="K9676" s="14"/>
    </row>
    <row r="9677" spans="1:19" x14ac:dyDescent="0.55000000000000004">
      <c r="A9677" s="32"/>
    </row>
    <row r="9678" spans="1:19" x14ac:dyDescent="0.55000000000000004">
      <c r="A9678" s="32"/>
    </row>
    <row r="9679" spans="1:19" x14ac:dyDescent="0.55000000000000004">
      <c r="A9679" s="32"/>
    </row>
    <row r="9680" spans="1:19" x14ac:dyDescent="0.55000000000000004">
      <c r="A9680" s="32"/>
    </row>
    <row r="9681" spans="1:2" x14ac:dyDescent="0.55000000000000004">
      <c r="A9681" s="32"/>
      <c r="B9681" s="50"/>
    </row>
    <row r="9682" spans="1:2" x14ac:dyDescent="0.55000000000000004">
      <c r="A9682" s="32"/>
    </row>
    <row r="9683" spans="1:2" x14ac:dyDescent="0.55000000000000004">
      <c r="A9683" s="32"/>
    </row>
    <row r="9684" spans="1:2" x14ac:dyDescent="0.55000000000000004">
      <c r="A9684" s="32"/>
    </row>
    <row r="9685" spans="1:2" x14ac:dyDescent="0.55000000000000004">
      <c r="A9685" s="32"/>
    </row>
    <row r="9686" spans="1:2" x14ac:dyDescent="0.55000000000000004">
      <c r="A9686" s="32"/>
    </row>
    <row r="9687" spans="1:2" x14ac:dyDescent="0.55000000000000004">
      <c r="A9687" s="32"/>
    </row>
    <row r="9688" spans="1:2" x14ac:dyDescent="0.55000000000000004">
      <c r="A9688" s="32"/>
    </row>
    <row r="9689" spans="1:2" x14ac:dyDescent="0.55000000000000004">
      <c r="A9689" s="32"/>
    </row>
    <row r="9690" spans="1:2" x14ac:dyDescent="0.55000000000000004">
      <c r="A9690" s="32"/>
    </row>
    <row r="9691" spans="1:2" x14ac:dyDescent="0.55000000000000004">
      <c r="A9691" s="32"/>
    </row>
    <row r="9692" spans="1:2" x14ac:dyDescent="0.55000000000000004">
      <c r="A9692" s="32"/>
    </row>
    <row r="9693" spans="1:2" x14ac:dyDescent="0.55000000000000004">
      <c r="A9693" s="32"/>
    </row>
    <row r="9694" spans="1:2" x14ac:dyDescent="0.55000000000000004">
      <c r="A9694" s="32"/>
    </row>
    <row r="9695" spans="1:2" x14ac:dyDescent="0.55000000000000004">
      <c r="A9695" s="32"/>
    </row>
    <row r="9696" spans="1:2" x14ac:dyDescent="0.55000000000000004">
      <c r="A9696" s="32"/>
    </row>
    <row r="9697" spans="1:19" x14ac:dyDescent="0.55000000000000004">
      <c r="A9697" s="32"/>
    </row>
    <row r="9698" spans="1:19" x14ac:dyDescent="0.55000000000000004">
      <c r="O9698"/>
      <c r="P9698"/>
      <c r="Q9698"/>
      <c r="R9698"/>
    </row>
    <row r="9699" spans="1:19" ht="23.35" x14ac:dyDescent="0.8">
      <c r="A9699" s="21"/>
      <c r="B9699" s="21"/>
      <c r="C9699" s="21"/>
      <c r="D9699" s="21"/>
      <c r="E9699" s="21"/>
      <c r="F9699" s="21"/>
      <c r="G9699" s="21"/>
      <c r="H9699" s="22"/>
      <c r="I9699" s="22"/>
      <c r="J9699" s="22"/>
      <c r="K9699" s="21"/>
      <c r="L9699" s="21"/>
      <c r="N9699" s="27"/>
      <c r="O9699" s="27"/>
      <c r="P9699" s="27"/>
      <c r="Q9699" s="27"/>
      <c r="R9699" s="27"/>
      <c r="S9699" s="22"/>
    </row>
    <row r="9700" spans="1:19" x14ac:dyDescent="0.55000000000000004">
      <c r="A9700" s="14"/>
      <c r="K9700" s="14"/>
    </row>
    <row r="9701" spans="1:19" x14ac:dyDescent="0.55000000000000004">
      <c r="A9701" s="32"/>
    </row>
    <row r="9702" spans="1:19" x14ac:dyDescent="0.55000000000000004">
      <c r="A9702" s="32"/>
    </row>
    <row r="9703" spans="1:19" x14ac:dyDescent="0.55000000000000004">
      <c r="A9703" s="32"/>
    </row>
    <row r="9704" spans="1:19" x14ac:dyDescent="0.55000000000000004">
      <c r="A9704" s="32"/>
    </row>
    <row r="9705" spans="1:19" x14ac:dyDescent="0.55000000000000004">
      <c r="A9705" s="32"/>
      <c r="B9705" s="50"/>
    </row>
    <row r="9706" spans="1:19" x14ac:dyDescent="0.55000000000000004">
      <c r="A9706" s="32"/>
    </row>
    <row r="9707" spans="1:19" x14ac:dyDescent="0.55000000000000004">
      <c r="A9707" s="32"/>
    </row>
    <row r="9708" spans="1:19" x14ac:dyDescent="0.55000000000000004">
      <c r="A9708" s="32"/>
    </row>
    <row r="9709" spans="1:19" x14ac:dyDescent="0.55000000000000004">
      <c r="A9709" s="32"/>
    </row>
    <row r="9710" spans="1:19" x14ac:dyDescent="0.55000000000000004">
      <c r="A9710" s="32"/>
    </row>
    <row r="9711" spans="1:19" x14ac:dyDescent="0.55000000000000004">
      <c r="A9711" s="32"/>
    </row>
    <row r="9712" spans="1:19" x14ac:dyDescent="0.55000000000000004">
      <c r="A9712" s="32"/>
    </row>
    <row r="9713" spans="1:19" x14ac:dyDescent="0.55000000000000004">
      <c r="A9713" s="32"/>
    </row>
    <row r="9714" spans="1:19" x14ac:dyDescent="0.55000000000000004">
      <c r="A9714" s="32"/>
    </row>
    <row r="9715" spans="1:19" x14ac:dyDescent="0.55000000000000004">
      <c r="A9715" s="32"/>
    </row>
    <row r="9716" spans="1:19" x14ac:dyDescent="0.55000000000000004">
      <c r="A9716" s="32"/>
    </row>
    <row r="9717" spans="1:19" x14ac:dyDescent="0.55000000000000004">
      <c r="A9717" s="32"/>
    </row>
    <row r="9718" spans="1:19" x14ac:dyDescent="0.55000000000000004">
      <c r="A9718" s="32"/>
    </row>
    <row r="9719" spans="1:19" x14ac:dyDescent="0.55000000000000004">
      <c r="A9719" s="32"/>
    </row>
    <row r="9720" spans="1:19" x14ac:dyDescent="0.55000000000000004">
      <c r="A9720" s="32"/>
    </row>
    <row r="9721" spans="1:19" x14ac:dyDescent="0.55000000000000004">
      <c r="A9721" s="32"/>
    </row>
    <row r="9722" spans="1:19" x14ac:dyDescent="0.55000000000000004">
      <c r="N9722" s="57"/>
      <c r="O9722"/>
      <c r="P9722"/>
      <c r="Q9722"/>
      <c r="R9722"/>
    </row>
    <row r="9723" spans="1:19" ht="23.35" x14ac:dyDescent="0.8">
      <c r="A9723" s="21"/>
      <c r="B9723" s="21"/>
      <c r="C9723" s="21"/>
      <c r="D9723" s="21"/>
      <c r="E9723" s="21"/>
      <c r="F9723" s="21"/>
      <c r="G9723" s="21"/>
      <c r="H9723" s="22"/>
      <c r="I9723" s="22"/>
      <c r="J9723" s="22"/>
      <c r="K9723" s="21"/>
      <c r="L9723" s="21"/>
      <c r="N9723" s="27"/>
      <c r="O9723" s="27"/>
      <c r="P9723" s="27"/>
      <c r="Q9723" s="27"/>
      <c r="R9723" s="27"/>
      <c r="S9723" s="22"/>
    </row>
    <row r="9724" spans="1:19" x14ac:dyDescent="0.55000000000000004">
      <c r="A9724" s="14"/>
      <c r="K9724" s="14"/>
    </row>
    <row r="9725" spans="1:19" x14ac:dyDescent="0.55000000000000004">
      <c r="A9725" s="32"/>
    </row>
    <row r="9726" spans="1:19" x14ac:dyDescent="0.55000000000000004">
      <c r="A9726" s="32"/>
    </row>
    <row r="9727" spans="1:19" x14ac:dyDescent="0.55000000000000004">
      <c r="A9727" s="32"/>
    </row>
    <row r="9728" spans="1:19" x14ac:dyDescent="0.55000000000000004">
      <c r="A9728" s="32"/>
    </row>
    <row r="9729" spans="1:2" x14ac:dyDescent="0.55000000000000004">
      <c r="A9729" s="32"/>
      <c r="B9729" s="50"/>
    </row>
    <row r="9730" spans="1:2" x14ac:dyDescent="0.55000000000000004">
      <c r="A9730" s="32"/>
    </row>
    <row r="9731" spans="1:2" x14ac:dyDescent="0.55000000000000004">
      <c r="A9731" s="32"/>
    </row>
    <row r="9732" spans="1:2" x14ac:dyDescent="0.55000000000000004">
      <c r="A9732" s="32"/>
    </row>
    <row r="9733" spans="1:2" x14ac:dyDescent="0.55000000000000004">
      <c r="A9733" s="32"/>
    </row>
    <row r="9734" spans="1:2" x14ac:dyDescent="0.55000000000000004">
      <c r="A9734" s="32"/>
    </row>
    <row r="9735" spans="1:2" x14ac:dyDescent="0.55000000000000004">
      <c r="A9735" s="32"/>
    </row>
    <row r="9736" spans="1:2" x14ac:dyDescent="0.55000000000000004">
      <c r="A9736" s="32"/>
    </row>
    <row r="9737" spans="1:2" x14ac:dyDescent="0.55000000000000004">
      <c r="A9737" s="32"/>
    </row>
    <row r="9738" spans="1:2" x14ac:dyDescent="0.55000000000000004">
      <c r="A9738" s="32"/>
    </row>
    <row r="9739" spans="1:2" x14ac:dyDescent="0.55000000000000004">
      <c r="A9739" s="32"/>
    </row>
    <row r="9740" spans="1:2" x14ac:dyDescent="0.55000000000000004">
      <c r="A9740" s="32"/>
    </row>
    <row r="9741" spans="1:2" x14ac:dyDescent="0.55000000000000004">
      <c r="A9741" s="32"/>
    </row>
    <row r="9742" spans="1:2" x14ac:dyDescent="0.55000000000000004">
      <c r="A9742" s="32"/>
    </row>
    <row r="9743" spans="1:2" x14ac:dyDescent="0.55000000000000004">
      <c r="A9743" s="32"/>
    </row>
    <row r="9744" spans="1:2" x14ac:dyDescent="0.55000000000000004">
      <c r="A9744" s="32"/>
    </row>
    <row r="9745" spans="1:19" x14ac:dyDescent="0.55000000000000004">
      <c r="A9745" s="32"/>
    </row>
    <row r="9746" spans="1:19" x14ac:dyDescent="0.55000000000000004">
      <c r="O9746"/>
      <c r="P9746"/>
      <c r="Q9746"/>
      <c r="R9746"/>
    </row>
    <row r="9747" spans="1:19" ht="23.35" x14ac:dyDescent="0.8">
      <c r="A9747" s="21"/>
      <c r="B9747" s="21"/>
      <c r="C9747" s="21"/>
      <c r="D9747" s="21"/>
      <c r="E9747" s="21"/>
      <c r="F9747" s="21"/>
      <c r="G9747" s="21"/>
      <c r="H9747" s="22"/>
      <c r="I9747" s="22"/>
      <c r="J9747" s="22"/>
      <c r="K9747" s="21"/>
      <c r="L9747" s="21"/>
      <c r="N9747" s="27"/>
      <c r="O9747" s="27"/>
      <c r="P9747" s="27"/>
      <c r="Q9747" s="27"/>
      <c r="R9747" s="27"/>
      <c r="S9747" s="22"/>
    </row>
    <row r="9748" spans="1:19" x14ac:dyDescent="0.55000000000000004">
      <c r="A9748" s="14"/>
      <c r="K9748" s="14"/>
    </row>
    <row r="9749" spans="1:19" x14ac:dyDescent="0.55000000000000004">
      <c r="A9749" s="32"/>
    </row>
    <row r="9750" spans="1:19" x14ac:dyDescent="0.55000000000000004">
      <c r="A9750" s="32"/>
    </row>
    <row r="9751" spans="1:19" x14ac:dyDescent="0.55000000000000004">
      <c r="A9751" s="32"/>
    </row>
    <row r="9752" spans="1:19" x14ac:dyDescent="0.55000000000000004">
      <c r="A9752" s="32"/>
    </row>
    <row r="9753" spans="1:19" x14ac:dyDescent="0.55000000000000004">
      <c r="A9753" s="32"/>
      <c r="B9753" s="50"/>
    </row>
    <row r="9754" spans="1:19" x14ac:dyDescent="0.55000000000000004">
      <c r="A9754" s="32"/>
    </row>
    <row r="9755" spans="1:19" x14ac:dyDescent="0.55000000000000004">
      <c r="A9755" s="32"/>
    </row>
    <row r="9756" spans="1:19" x14ac:dyDescent="0.55000000000000004">
      <c r="A9756" s="32"/>
    </row>
    <row r="9757" spans="1:19" x14ac:dyDescent="0.55000000000000004">
      <c r="A9757" s="32"/>
    </row>
    <row r="9758" spans="1:19" x14ac:dyDescent="0.55000000000000004">
      <c r="A9758" s="32"/>
    </row>
    <row r="9759" spans="1:19" x14ac:dyDescent="0.55000000000000004">
      <c r="A9759" s="32"/>
    </row>
    <row r="9760" spans="1:19" x14ac:dyDescent="0.55000000000000004">
      <c r="A9760" s="32"/>
    </row>
    <row r="9761" spans="1:19" x14ac:dyDescent="0.55000000000000004">
      <c r="A9761" s="32"/>
    </row>
    <row r="9762" spans="1:19" x14ac:dyDescent="0.55000000000000004">
      <c r="A9762" s="32"/>
    </row>
    <row r="9763" spans="1:19" x14ac:dyDescent="0.55000000000000004">
      <c r="A9763" s="32"/>
    </row>
    <row r="9764" spans="1:19" x14ac:dyDescent="0.55000000000000004">
      <c r="A9764" s="32"/>
    </row>
    <row r="9765" spans="1:19" x14ac:dyDescent="0.55000000000000004">
      <c r="A9765" s="32"/>
    </row>
    <row r="9766" spans="1:19" x14ac:dyDescent="0.55000000000000004">
      <c r="A9766" s="32"/>
    </row>
    <row r="9767" spans="1:19" x14ac:dyDescent="0.55000000000000004">
      <c r="A9767" s="32"/>
    </row>
    <row r="9768" spans="1:19" x14ac:dyDescent="0.55000000000000004">
      <c r="A9768" s="32"/>
    </row>
    <row r="9769" spans="1:19" x14ac:dyDescent="0.55000000000000004">
      <c r="A9769" s="32"/>
    </row>
    <row r="9770" spans="1:19" x14ac:dyDescent="0.55000000000000004">
      <c r="O9770"/>
      <c r="P9770"/>
      <c r="Q9770"/>
      <c r="R9770"/>
    </row>
    <row r="9771" spans="1:19" ht="23.35" x14ac:dyDescent="0.8">
      <c r="A9771" s="21"/>
      <c r="B9771" s="21"/>
      <c r="C9771" s="21"/>
      <c r="D9771" s="21"/>
      <c r="E9771" s="21"/>
      <c r="F9771" s="21"/>
      <c r="G9771" s="21"/>
      <c r="H9771" s="22"/>
      <c r="I9771" s="22"/>
      <c r="J9771" s="22"/>
      <c r="K9771" s="21"/>
      <c r="L9771" s="21"/>
      <c r="N9771" s="27"/>
      <c r="O9771" s="27"/>
      <c r="P9771" s="27"/>
      <c r="Q9771" s="27"/>
      <c r="R9771" s="27"/>
      <c r="S9771" s="22"/>
    </row>
    <row r="9772" spans="1:19" x14ac:dyDescent="0.55000000000000004">
      <c r="A9772" s="14"/>
      <c r="K9772" s="14"/>
    </row>
    <row r="9773" spans="1:19" x14ac:dyDescent="0.55000000000000004">
      <c r="A9773" s="32"/>
    </row>
    <row r="9774" spans="1:19" x14ac:dyDescent="0.55000000000000004">
      <c r="A9774" s="32"/>
    </row>
    <row r="9775" spans="1:19" x14ac:dyDescent="0.55000000000000004">
      <c r="A9775" s="32"/>
    </row>
    <row r="9776" spans="1:19" x14ac:dyDescent="0.55000000000000004">
      <c r="A9776" s="32"/>
    </row>
    <row r="9777" spans="1:2" x14ac:dyDescent="0.55000000000000004">
      <c r="A9777" s="32"/>
      <c r="B9777" s="50"/>
    </row>
    <row r="9778" spans="1:2" x14ac:dyDescent="0.55000000000000004">
      <c r="A9778" s="32"/>
    </row>
    <row r="9779" spans="1:2" x14ac:dyDescent="0.55000000000000004">
      <c r="A9779" s="32"/>
    </row>
    <row r="9780" spans="1:2" x14ac:dyDescent="0.55000000000000004">
      <c r="A9780" s="32"/>
    </row>
    <row r="9781" spans="1:2" x14ac:dyDescent="0.55000000000000004">
      <c r="A9781" s="32"/>
    </row>
    <row r="9782" spans="1:2" x14ac:dyDescent="0.55000000000000004">
      <c r="A9782" s="32"/>
    </row>
    <row r="9783" spans="1:2" x14ac:dyDescent="0.55000000000000004">
      <c r="A9783" s="32"/>
    </row>
    <row r="9784" spans="1:2" x14ac:dyDescent="0.55000000000000004">
      <c r="A9784" s="32"/>
    </row>
    <row r="9785" spans="1:2" x14ac:dyDescent="0.55000000000000004">
      <c r="A9785" s="32"/>
    </row>
    <row r="9786" spans="1:2" x14ac:dyDescent="0.55000000000000004">
      <c r="A9786" s="32"/>
    </row>
    <row r="9787" spans="1:2" x14ac:dyDescent="0.55000000000000004">
      <c r="A9787" s="32"/>
    </row>
    <row r="9788" spans="1:2" x14ac:dyDescent="0.55000000000000004">
      <c r="A9788" s="32"/>
    </row>
    <row r="9789" spans="1:2" x14ac:dyDescent="0.55000000000000004">
      <c r="A9789" s="32"/>
    </row>
    <row r="9790" spans="1:2" x14ac:dyDescent="0.55000000000000004">
      <c r="A9790" s="32"/>
    </row>
    <row r="9791" spans="1:2" x14ac:dyDescent="0.55000000000000004">
      <c r="A9791" s="32"/>
    </row>
    <row r="9792" spans="1:2" x14ac:dyDescent="0.55000000000000004">
      <c r="A9792" s="32"/>
    </row>
    <row r="9793" spans="1:19" x14ac:dyDescent="0.55000000000000004">
      <c r="A9793" s="32"/>
    </row>
    <row r="9794" spans="1:19" x14ac:dyDescent="0.55000000000000004">
      <c r="O9794"/>
      <c r="P9794"/>
      <c r="Q9794"/>
      <c r="R9794"/>
    </row>
    <row r="9795" spans="1:19" ht="23.35" x14ac:dyDescent="0.8">
      <c r="A9795" s="21"/>
      <c r="B9795" s="21"/>
      <c r="C9795" s="21"/>
      <c r="D9795" s="21"/>
      <c r="E9795" s="21"/>
      <c r="F9795" s="21"/>
      <c r="G9795" s="21"/>
      <c r="H9795" s="22"/>
      <c r="I9795" s="22"/>
      <c r="J9795" s="22"/>
      <c r="K9795" s="21"/>
      <c r="L9795" s="21"/>
      <c r="N9795" s="27"/>
      <c r="O9795" s="27"/>
      <c r="P9795" s="27"/>
      <c r="Q9795" s="27"/>
      <c r="R9795" s="27"/>
      <c r="S9795" s="22"/>
    </row>
    <row r="9796" spans="1:19" x14ac:dyDescent="0.55000000000000004">
      <c r="A9796" s="14"/>
      <c r="K9796" s="14"/>
    </row>
    <row r="9797" spans="1:19" x14ac:dyDescent="0.55000000000000004">
      <c r="A9797" s="32"/>
    </row>
    <row r="9798" spans="1:19" x14ac:dyDescent="0.55000000000000004">
      <c r="A9798" s="32"/>
    </row>
    <row r="9799" spans="1:19" x14ac:dyDescent="0.55000000000000004">
      <c r="A9799" s="32"/>
    </row>
    <row r="9800" spans="1:19" x14ac:dyDescent="0.55000000000000004">
      <c r="A9800" s="32"/>
    </row>
    <row r="9801" spans="1:19" x14ac:dyDescent="0.55000000000000004">
      <c r="A9801" s="32"/>
      <c r="B9801" s="50"/>
    </row>
    <row r="9802" spans="1:19" x14ac:dyDescent="0.55000000000000004">
      <c r="A9802" s="32"/>
    </row>
    <row r="9803" spans="1:19" x14ac:dyDescent="0.55000000000000004">
      <c r="A9803" s="32"/>
    </row>
    <row r="9804" spans="1:19" x14ac:dyDescent="0.55000000000000004">
      <c r="A9804" s="32"/>
    </row>
    <row r="9805" spans="1:19" x14ac:dyDescent="0.55000000000000004">
      <c r="A9805" s="32"/>
    </row>
    <row r="9806" spans="1:19" x14ac:dyDescent="0.55000000000000004">
      <c r="A9806" s="32"/>
    </row>
    <row r="9807" spans="1:19" x14ac:dyDescent="0.55000000000000004">
      <c r="A9807" s="32"/>
    </row>
    <row r="9808" spans="1:19" x14ac:dyDescent="0.55000000000000004">
      <c r="A9808" s="32"/>
    </row>
    <row r="9809" spans="1:19" x14ac:dyDescent="0.55000000000000004">
      <c r="A9809" s="32"/>
    </row>
    <row r="9810" spans="1:19" x14ac:dyDescent="0.55000000000000004">
      <c r="A9810" s="32"/>
    </row>
    <row r="9811" spans="1:19" x14ac:dyDescent="0.55000000000000004">
      <c r="A9811" s="32"/>
    </row>
    <row r="9812" spans="1:19" x14ac:dyDescent="0.55000000000000004">
      <c r="A9812" s="32"/>
    </row>
    <row r="9813" spans="1:19" x14ac:dyDescent="0.55000000000000004">
      <c r="A9813" s="32"/>
    </row>
    <row r="9814" spans="1:19" x14ac:dyDescent="0.55000000000000004">
      <c r="A9814" s="32"/>
    </row>
    <row r="9815" spans="1:19" x14ac:dyDescent="0.55000000000000004">
      <c r="A9815" s="32"/>
    </row>
    <row r="9816" spans="1:19" x14ac:dyDescent="0.55000000000000004">
      <c r="A9816" s="32"/>
    </row>
    <row r="9817" spans="1:19" x14ac:dyDescent="0.55000000000000004">
      <c r="A9817" s="32"/>
    </row>
    <row r="9818" spans="1:19" x14ac:dyDescent="0.55000000000000004">
      <c r="O9818"/>
      <c r="P9818"/>
      <c r="Q9818"/>
      <c r="R9818"/>
    </row>
    <row r="9819" spans="1:19" ht="23.35" x14ac:dyDescent="0.8">
      <c r="A9819" s="21"/>
      <c r="B9819" s="21"/>
      <c r="C9819" s="21"/>
      <c r="D9819" s="21"/>
      <c r="E9819" s="21"/>
      <c r="F9819" s="21"/>
      <c r="G9819" s="21"/>
      <c r="H9819" s="22"/>
      <c r="I9819" s="22"/>
      <c r="J9819" s="22"/>
      <c r="K9819" s="21"/>
      <c r="L9819" s="21"/>
      <c r="N9819" s="27"/>
      <c r="O9819" s="27"/>
      <c r="P9819" s="27"/>
      <c r="Q9819" s="27"/>
      <c r="R9819" s="27"/>
      <c r="S9819" s="22"/>
    </row>
    <row r="9820" spans="1:19" x14ac:dyDescent="0.55000000000000004">
      <c r="A9820" s="14"/>
      <c r="K9820" s="14"/>
    </row>
    <row r="9821" spans="1:19" x14ac:dyDescent="0.55000000000000004">
      <c r="A9821" s="32"/>
    </row>
    <row r="9822" spans="1:19" x14ac:dyDescent="0.55000000000000004">
      <c r="A9822" s="32"/>
    </row>
    <row r="9823" spans="1:19" x14ac:dyDescent="0.55000000000000004">
      <c r="A9823" s="32"/>
    </row>
    <row r="9824" spans="1:19" x14ac:dyDescent="0.55000000000000004">
      <c r="A9824" s="32"/>
    </row>
    <row r="9825" spans="1:2" x14ac:dyDescent="0.55000000000000004">
      <c r="A9825" s="32"/>
      <c r="B9825" s="50"/>
    </row>
    <row r="9826" spans="1:2" x14ac:dyDescent="0.55000000000000004">
      <c r="A9826" s="32"/>
    </row>
    <row r="9827" spans="1:2" x14ac:dyDescent="0.55000000000000004">
      <c r="A9827" s="32"/>
    </row>
    <row r="9828" spans="1:2" x14ac:dyDescent="0.55000000000000004">
      <c r="A9828" s="32"/>
    </row>
    <row r="9829" spans="1:2" x14ac:dyDescent="0.55000000000000004">
      <c r="A9829" s="32"/>
    </row>
    <row r="9830" spans="1:2" x14ac:dyDescent="0.55000000000000004">
      <c r="A9830" s="32"/>
    </row>
    <row r="9831" spans="1:2" x14ac:dyDescent="0.55000000000000004">
      <c r="A9831" s="32"/>
    </row>
    <row r="9832" spans="1:2" x14ac:dyDescent="0.55000000000000004">
      <c r="A9832" s="32"/>
    </row>
    <row r="9833" spans="1:2" x14ac:dyDescent="0.55000000000000004">
      <c r="A9833" s="32"/>
    </row>
    <row r="9834" spans="1:2" x14ac:dyDescent="0.55000000000000004">
      <c r="A9834" s="32"/>
    </row>
    <row r="9835" spans="1:2" x14ac:dyDescent="0.55000000000000004">
      <c r="A9835" s="32"/>
    </row>
    <row r="9836" spans="1:2" x14ac:dyDescent="0.55000000000000004">
      <c r="A9836" s="32"/>
    </row>
    <row r="9837" spans="1:2" x14ac:dyDescent="0.55000000000000004">
      <c r="A9837" s="32"/>
    </row>
    <row r="9838" spans="1:2" x14ac:dyDescent="0.55000000000000004">
      <c r="A9838" s="32"/>
    </row>
    <row r="9839" spans="1:2" x14ac:dyDescent="0.55000000000000004">
      <c r="A9839" s="32"/>
    </row>
    <row r="9840" spans="1:2" x14ac:dyDescent="0.55000000000000004">
      <c r="A9840" s="32"/>
    </row>
    <row r="9841" spans="1:19" x14ac:dyDescent="0.55000000000000004">
      <c r="A9841" s="32"/>
    </row>
    <row r="9842" spans="1:19" x14ac:dyDescent="0.55000000000000004">
      <c r="N9842" s="57"/>
      <c r="O9842"/>
      <c r="P9842"/>
      <c r="Q9842"/>
      <c r="R9842"/>
    </row>
    <row r="9843" spans="1:19" ht="23.35" x14ac:dyDescent="0.8">
      <c r="A9843" s="21"/>
      <c r="B9843" s="21"/>
      <c r="C9843" s="21"/>
      <c r="D9843" s="21"/>
      <c r="E9843" s="21"/>
      <c r="F9843" s="21"/>
      <c r="G9843" s="21"/>
      <c r="H9843" s="22"/>
      <c r="I9843" s="22"/>
      <c r="J9843" s="22"/>
      <c r="K9843" s="21"/>
      <c r="L9843" s="21"/>
      <c r="N9843" s="27"/>
      <c r="O9843" s="27"/>
      <c r="P9843" s="27"/>
      <c r="Q9843" s="27"/>
      <c r="R9843" s="27"/>
      <c r="S9843" s="22"/>
    </row>
    <row r="9844" spans="1:19" x14ac:dyDescent="0.55000000000000004">
      <c r="A9844" s="14"/>
      <c r="K9844" s="14"/>
    </row>
    <row r="9845" spans="1:19" x14ac:dyDescent="0.55000000000000004">
      <c r="A9845" s="32"/>
    </row>
    <row r="9846" spans="1:19" x14ac:dyDescent="0.55000000000000004">
      <c r="A9846" s="32"/>
    </row>
    <row r="9847" spans="1:19" x14ac:dyDescent="0.55000000000000004">
      <c r="A9847" s="32"/>
    </row>
    <row r="9848" spans="1:19" x14ac:dyDescent="0.55000000000000004">
      <c r="A9848" s="32"/>
    </row>
    <row r="9849" spans="1:19" x14ac:dyDescent="0.55000000000000004">
      <c r="A9849" s="32"/>
      <c r="B9849" s="50"/>
    </row>
    <row r="9850" spans="1:19" x14ac:dyDescent="0.55000000000000004">
      <c r="A9850" s="32"/>
    </row>
    <row r="9851" spans="1:19" x14ac:dyDescent="0.55000000000000004">
      <c r="A9851" s="32"/>
    </row>
    <row r="9852" spans="1:19" x14ac:dyDescent="0.55000000000000004">
      <c r="A9852" s="32"/>
    </row>
    <row r="9853" spans="1:19" x14ac:dyDescent="0.55000000000000004">
      <c r="A9853" s="32"/>
    </row>
    <row r="9854" spans="1:19" x14ac:dyDescent="0.55000000000000004">
      <c r="A9854" s="32"/>
    </row>
    <row r="9855" spans="1:19" x14ac:dyDescent="0.55000000000000004">
      <c r="A9855" s="32"/>
    </row>
    <row r="9856" spans="1:19" x14ac:dyDescent="0.55000000000000004">
      <c r="A9856" s="32"/>
    </row>
    <row r="9857" spans="1:19" x14ac:dyDescent="0.55000000000000004">
      <c r="A9857" s="32"/>
    </row>
    <row r="9858" spans="1:19" x14ac:dyDescent="0.55000000000000004">
      <c r="A9858" s="32"/>
    </row>
    <row r="9859" spans="1:19" x14ac:dyDescent="0.55000000000000004">
      <c r="A9859" s="32"/>
    </row>
    <row r="9860" spans="1:19" x14ac:dyDescent="0.55000000000000004">
      <c r="A9860" s="32"/>
    </row>
    <row r="9861" spans="1:19" x14ac:dyDescent="0.55000000000000004">
      <c r="A9861" s="32"/>
    </row>
    <row r="9862" spans="1:19" x14ac:dyDescent="0.55000000000000004">
      <c r="A9862" s="32"/>
    </row>
    <row r="9863" spans="1:19" x14ac:dyDescent="0.55000000000000004">
      <c r="A9863" s="32"/>
    </row>
    <row r="9864" spans="1:19" x14ac:dyDescent="0.55000000000000004">
      <c r="A9864" s="32"/>
    </row>
    <row r="9865" spans="1:19" x14ac:dyDescent="0.55000000000000004">
      <c r="A9865" s="32"/>
    </row>
    <row r="9866" spans="1:19" x14ac:dyDescent="0.55000000000000004">
      <c r="A9866" s="32"/>
    </row>
    <row r="9867" spans="1:19" ht="23.35" x14ac:dyDescent="0.8">
      <c r="A9867" s="21"/>
      <c r="B9867" s="21"/>
      <c r="C9867" s="21"/>
      <c r="D9867" s="21"/>
      <c r="E9867" s="21"/>
      <c r="F9867" s="21"/>
      <c r="G9867" s="21"/>
      <c r="H9867" s="22"/>
      <c r="I9867" s="22"/>
      <c r="J9867" s="22"/>
      <c r="K9867" s="21"/>
      <c r="L9867" s="21"/>
      <c r="N9867" s="27"/>
      <c r="O9867" s="27"/>
      <c r="P9867" s="27"/>
      <c r="Q9867" s="27"/>
      <c r="R9867" s="27"/>
      <c r="S9867" s="22"/>
    </row>
    <row r="9868" spans="1:19" x14ac:dyDescent="0.55000000000000004">
      <c r="A9868" s="14"/>
      <c r="K9868" s="14"/>
    </row>
    <row r="9869" spans="1:19" x14ac:dyDescent="0.55000000000000004">
      <c r="A9869" s="32"/>
    </row>
    <row r="9870" spans="1:19" x14ac:dyDescent="0.55000000000000004">
      <c r="A9870" s="32"/>
    </row>
    <row r="9871" spans="1:19" x14ac:dyDescent="0.55000000000000004">
      <c r="A9871" s="32"/>
    </row>
    <row r="9872" spans="1:19" x14ac:dyDescent="0.55000000000000004">
      <c r="A9872" s="32"/>
    </row>
    <row r="9873" spans="1:2" x14ac:dyDescent="0.55000000000000004">
      <c r="A9873" s="32"/>
      <c r="B9873" s="50"/>
    </row>
    <row r="9874" spans="1:2" x14ac:dyDescent="0.55000000000000004">
      <c r="A9874" s="32"/>
    </row>
    <row r="9875" spans="1:2" x14ac:dyDescent="0.55000000000000004">
      <c r="A9875" s="32"/>
    </row>
    <row r="9876" spans="1:2" x14ac:dyDescent="0.55000000000000004">
      <c r="A9876" s="32"/>
    </row>
    <row r="9877" spans="1:2" x14ac:dyDescent="0.55000000000000004">
      <c r="A9877" s="32"/>
    </row>
    <row r="9878" spans="1:2" x14ac:dyDescent="0.55000000000000004">
      <c r="A9878" s="32"/>
    </row>
    <row r="9879" spans="1:2" x14ac:dyDescent="0.55000000000000004">
      <c r="A9879" s="32"/>
    </row>
    <row r="9880" spans="1:2" x14ac:dyDescent="0.55000000000000004">
      <c r="A9880" s="32"/>
    </row>
    <row r="9881" spans="1:2" x14ac:dyDescent="0.55000000000000004">
      <c r="A9881" s="32"/>
    </row>
    <row r="9882" spans="1:2" x14ac:dyDescent="0.55000000000000004">
      <c r="A9882" s="32"/>
    </row>
    <row r="9883" spans="1:2" x14ac:dyDescent="0.55000000000000004">
      <c r="A9883" s="32"/>
    </row>
    <row r="9884" spans="1:2" x14ac:dyDescent="0.55000000000000004">
      <c r="A9884" s="32"/>
    </row>
    <row r="9885" spans="1:2" x14ac:dyDescent="0.55000000000000004">
      <c r="A9885" s="32"/>
    </row>
    <row r="9886" spans="1:2" x14ac:dyDescent="0.55000000000000004">
      <c r="A9886" s="32"/>
    </row>
    <row r="9887" spans="1:2" x14ac:dyDescent="0.55000000000000004">
      <c r="A9887" s="32"/>
    </row>
    <row r="9888" spans="1:2" x14ac:dyDescent="0.55000000000000004">
      <c r="A9888" s="32"/>
    </row>
    <row r="9889" spans="1:19" x14ac:dyDescent="0.55000000000000004">
      <c r="A9889" s="32"/>
    </row>
    <row r="9890" spans="1:19" x14ac:dyDescent="0.55000000000000004">
      <c r="O9890"/>
      <c r="P9890"/>
      <c r="Q9890"/>
      <c r="R9890"/>
    </row>
    <row r="9891" spans="1:19" ht="23.35" x14ac:dyDescent="0.8">
      <c r="A9891" s="21"/>
      <c r="B9891" s="21"/>
      <c r="C9891" s="21"/>
      <c r="D9891" s="21"/>
      <c r="E9891" s="21"/>
      <c r="F9891" s="21"/>
      <c r="G9891" s="21"/>
      <c r="H9891" s="22"/>
      <c r="I9891" s="22"/>
      <c r="J9891" s="22"/>
      <c r="K9891" s="21"/>
      <c r="L9891" s="21"/>
      <c r="N9891" s="27"/>
      <c r="O9891" s="27"/>
      <c r="P9891" s="27"/>
      <c r="Q9891" s="27"/>
      <c r="R9891" s="27"/>
      <c r="S9891" s="22"/>
    </row>
    <row r="9892" spans="1:19" x14ac:dyDescent="0.55000000000000004">
      <c r="A9892" s="14"/>
      <c r="K9892" s="14"/>
    </row>
    <row r="9893" spans="1:19" x14ac:dyDescent="0.55000000000000004">
      <c r="A9893" s="32"/>
    </row>
    <row r="9894" spans="1:19" x14ac:dyDescent="0.55000000000000004">
      <c r="A9894" s="32"/>
    </row>
    <row r="9895" spans="1:19" x14ac:dyDescent="0.55000000000000004">
      <c r="A9895" s="32"/>
    </row>
    <row r="9896" spans="1:19" x14ac:dyDescent="0.55000000000000004">
      <c r="A9896" s="32"/>
    </row>
    <row r="9897" spans="1:19" x14ac:dyDescent="0.55000000000000004">
      <c r="A9897" s="32"/>
      <c r="B9897" s="50"/>
    </row>
    <row r="9898" spans="1:19" x14ac:dyDescent="0.55000000000000004">
      <c r="A9898" s="32"/>
    </row>
    <row r="9899" spans="1:19" x14ac:dyDescent="0.55000000000000004">
      <c r="A9899" s="32"/>
    </row>
    <row r="9900" spans="1:19" x14ac:dyDescent="0.55000000000000004">
      <c r="A9900" s="32"/>
    </row>
    <row r="9901" spans="1:19" x14ac:dyDescent="0.55000000000000004">
      <c r="A9901" s="32"/>
    </row>
    <row r="9902" spans="1:19" x14ac:dyDescent="0.55000000000000004">
      <c r="A9902" s="32"/>
    </row>
    <row r="9903" spans="1:19" x14ac:dyDescent="0.55000000000000004">
      <c r="A9903" s="32"/>
    </row>
    <row r="9904" spans="1:19" x14ac:dyDescent="0.55000000000000004">
      <c r="A9904" s="32"/>
    </row>
    <row r="9905" spans="1:19" x14ac:dyDescent="0.55000000000000004">
      <c r="A9905" s="32"/>
    </row>
    <row r="9906" spans="1:19" x14ac:dyDescent="0.55000000000000004">
      <c r="A9906" s="32"/>
    </row>
    <row r="9907" spans="1:19" x14ac:dyDescent="0.55000000000000004">
      <c r="A9907" s="32"/>
    </row>
    <row r="9908" spans="1:19" x14ac:dyDescent="0.55000000000000004">
      <c r="A9908" s="32"/>
    </row>
    <row r="9909" spans="1:19" x14ac:dyDescent="0.55000000000000004">
      <c r="A9909" s="32"/>
    </row>
    <row r="9910" spans="1:19" x14ac:dyDescent="0.55000000000000004">
      <c r="A9910" s="32"/>
    </row>
    <row r="9911" spans="1:19" x14ac:dyDescent="0.55000000000000004">
      <c r="A9911" s="32"/>
    </row>
    <row r="9912" spans="1:19" x14ac:dyDescent="0.55000000000000004">
      <c r="A9912" s="32"/>
    </row>
    <row r="9913" spans="1:19" x14ac:dyDescent="0.55000000000000004">
      <c r="A9913" s="32"/>
    </row>
    <row r="9914" spans="1:19" x14ac:dyDescent="0.55000000000000004">
      <c r="O9914"/>
      <c r="P9914"/>
      <c r="Q9914"/>
      <c r="R9914"/>
    </row>
    <row r="9915" spans="1:19" ht="23.35" x14ac:dyDescent="0.8">
      <c r="A9915" s="21"/>
      <c r="B9915" s="21"/>
      <c r="C9915" s="21"/>
      <c r="D9915" s="21"/>
      <c r="E9915" s="21"/>
      <c r="F9915" s="21"/>
      <c r="G9915" s="21"/>
      <c r="H9915" s="22"/>
      <c r="I9915" s="22"/>
      <c r="J9915" s="22"/>
      <c r="K9915" s="21"/>
      <c r="L9915" s="21"/>
      <c r="N9915" s="27"/>
      <c r="O9915" s="27"/>
      <c r="P9915" s="27"/>
      <c r="Q9915" s="27"/>
      <c r="R9915" s="27"/>
      <c r="S9915" s="22"/>
    </row>
    <row r="9916" spans="1:19" x14ac:dyDescent="0.55000000000000004">
      <c r="A9916" s="14"/>
      <c r="K9916" s="14"/>
    </row>
    <row r="9917" spans="1:19" x14ac:dyDescent="0.55000000000000004">
      <c r="A9917" s="32"/>
    </row>
    <row r="9918" spans="1:19" x14ac:dyDescent="0.55000000000000004">
      <c r="A9918" s="32"/>
    </row>
    <row r="9919" spans="1:19" x14ac:dyDescent="0.55000000000000004">
      <c r="A9919" s="32"/>
    </row>
    <row r="9920" spans="1:19" x14ac:dyDescent="0.55000000000000004">
      <c r="A9920" s="32"/>
    </row>
    <row r="9921" spans="1:2" x14ac:dyDescent="0.55000000000000004">
      <c r="A9921" s="32"/>
      <c r="B9921" s="50"/>
    </row>
    <row r="9922" spans="1:2" x14ac:dyDescent="0.55000000000000004">
      <c r="A9922" s="32"/>
    </row>
    <row r="9923" spans="1:2" x14ac:dyDescent="0.55000000000000004">
      <c r="A9923" s="32"/>
    </row>
    <row r="9924" spans="1:2" x14ac:dyDescent="0.55000000000000004">
      <c r="A9924" s="32"/>
    </row>
    <row r="9925" spans="1:2" x14ac:dyDescent="0.55000000000000004">
      <c r="A9925" s="32"/>
    </row>
    <row r="9926" spans="1:2" x14ac:dyDescent="0.55000000000000004">
      <c r="A9926" s="32"/>
    </row>
    <row r="9927" spans="1:2" x14ac:dyDescent="0.55000000000000004">
      <c r="A9927" s="32"/>
    </row>
    <row r="9928" spans="1:2" x14ac:dyDescent="0.55000000000000004">
      <c r="A9928" s="32"/>
    </row>
    <row r="9929" spans="1:2" x14ac:dyDescent="0.55000000000000004">
      <c r="A9929" s="32"/>
    </row>
    <row r="9930" spans="1:2" x14ac:dyDescent="0.55000000000000004">
      <c r="A9930" s="32"/>
    </row>
    <row r="9931" spans="1:2" x14ac:dyDescent="0.55000000000000004">
      <c r="A9931" s="32"/>
    </row>
    <row r="9932" spans="1:2" x14ac:dyDescent="0.55000000000000004">
      <c r="A9932" s="32"/>
    </row>
    <row r="9933" spans="1:2" x14ac:dyDescent="0.55000000000000004">
      <c r="A9933" s="32"/>
    </row>
    <row r="9934" spans="1:2" x14ac:dyDescent="0.55000000000000004">
      <c r="A9934" s="32"/>
    </row>
    <row r="9935" spans="1:2" x14ac:dyDescent="0.55000000000000004">
      <c r="A9935" s="32"/>
    </row>
    <row r="9936" spans="1:2" x14ac:dyDescent="0.55000000000000004">
      <c r="A9936" s="32"/>
    </row>
    <row r="9937" spans="1:19" x14ac:dyDescent="0.55000000000000004">
      <c r="A9937" s="32"/>
    </row>
    <row r="9938" spans="1:19" x14ac:dyDescent="0.55000000000000004">
      <c r="O9938"/>
      <c r="P9938"/>
      <c r="Q9938"/>
      <c r="R9938"/>
    </row>
    <row r="9939" spans="1:19" ht="23.35" x14ac:dyDescent="0.8">
      <c r="A9939" s="21"/>
      <c r="B9939" s="21"/>
      <c r="C9939" s="21"/>
      <c r="D9939" s="21"/>
      <c r="E9939" s="21"/>
      <c r="F9939" s="21"/>
      <c r="G9939" s="21"/>
      <c r="H9939" s="22"/>
      <c r="I9939" s="22"/>
      <c r="J9939" s="22"/>
      <c r="K9939" s="21"/>
      <c r="L9939" s="21"/>
      <c r="N9939" s="27"/>
      <c r="O9939" s="27"/>
      <c r="P9939" s="27"/>
      <c r="Q9939" s="27"/>
      <c r="R9939" s="27"/>
      <c r="S9939" s="22"/>
    </row>
    <row r="9940" spans="1:19" x14ac:dyDescent="0.55000000000000004">
      <c r="A9940" s="14"/>
      <c r="K9940" s="14"/>
    </row>
    <row r="9941" spans="1:19" x14ac:dyDescent="0.55000000000000004">
      <c r="A9941" s="32"/>
    </row>
    <row r="9942" spans="1:19" x14ac:dyDescent="0.55000000000000004">
      <c r="A9942" s="32"/>
    </row>
    <row r="9943" spans="1:19" x14ac:dyDescent="0.55000000000000004">
      <c r="A9943" s="32"/>
    </row>
    <row r="9944" spans="1:19" x14ac:dyDescent="0.55000000000000004">
      <c r="A9944" s="32"/>
    </row>
    <row r="9945" spans="1:19" x14ac:dyDescent="0.55000000000000004">
      <c r="A9945" s="32"/>
      <c r="B9945" s="50"/>
    </row>
    <row r="9946" spans="1:19" x14ac:dyDescent="0.55000000000000004">
      <c r="A9946" s="32"/>
    </row>
    <row r="9947" spans="1:19" x14ac:dyDescent="0.55000000000000004">
      <c r="A9947" s="32"/>
    </row>
    <row r="9948" spans="1:19" x14ac:dyDescent="0.55000000000000004">
      <c r="A9948" s="32"/>
    </row>
    <row r="9949" spans="1:19" x14ac:dyDescent="0.55000000000000004">
      <c r="A9949" s="32"/>
    </row>
    <row r="9950" spans="1:19" x14ac:dyDescent="0.55000000000000004">
      <c r="A9950" s="32"/>
    </row>
    <row r="9951" spans="1:19" x14ac:dyDescent="0.55000000000000004">
      <c r="A9951" s="32"/>
    </row>
    <row r="9952" spans="1:19" x14ac:dyDescent="0.55000000000000004">
      <c r="A9952" s="32"/>
    </row>
    <row r="9953" spans="1:19" x14ac:dyDescent="0.55000000000000004">
      <c r="A9953" s="32"/>
    </row>
    <row r="9954" spans="1:19" x14ac:dyDescent="0.55000000000000004">
      <c r="A9954" s="32"/>
    </row>
    <row r="9955" spans="1:19" x14ac:dyDescent="0.55000000000000004">
      <c r="A9955" s="32"/>
    </row>
    <row r="9956" spans="1:19" x14ac:dyDescent="0.55000000000000004">
      <c r="A9956" s="32"/>
    </row>
    <row r="9957" spans="1:19" x14ac:dyDescent="0.55000000000000004">
      <c r="A9957" s="32"/>
    </row>
    <row r="9958" spans="1:19" x14ac:dyDescent="0.55000000000000004">
      <c r="A9958" s="32"/>
    </row>
    <row r="9959" spans="1:19" x14ac:dyDescent="0.55000000000000004">
      <c r="A9959" s="32"/>
    </row>
    <row r="9960" spans="1:19" x14ac:dyDescent="0.55000000000000004">
      <c r="A9960" s="32"/>
    </row>
    <row r="9961" spans="1:19" x14ac:dyDescent="0.55000000000000004">
      <c r="A9961" s="32"/>
    </row>
    <row r="9962" spans="1:19" x14ac:dyDescent="0.55000000000000004">
      <c r="N9962" s="57"/>
      <c r="O9962"/>
      <c r="P9962"/>
      <c r="Q9962"/>
      <c r="R9962"/>
    </row>
    <row r="9963" spans="1:19" ht="23.35" x14ac:dyDescent="0.8">
      <c r="A9963" s="21"/>
      <c r="B9963" s="21"/>
      <c r="C9963" s="21"/>
      <c r="D9963" s="21"/>
      <c r="E9963" s="21"/>
      <c r="F9963" s="21"/>
      <c r="G9963" s="21"/>
      <c r="H9963" s="22"/>
      <c r="I9963" s="22"/>
      <c r="J9963" s="22"/>
      <c r="K9963" s="21"/>
      <c r="L9963" s="21"/>
      <c r="N9963" s="27"/>
      <c r="O9963" s="27"/>
      <c r="P9963" s="27"/>
      <c r="Q9963" s="27"/>
      <c r="R9963" s="27"/>
      <c r="S9963" s="22"/>
    </row>
    <row r="9964" spans="1:19" x14ac:dyDescent="0.55000000000000004">
      <c r="A9964" s="14"/>
      <c r="K9964" s="14"/>
    </row>
    <row r="9965" spans="1:19" x14ac:dyDescent="0.55000000000000004">
      <c r="A9965" s="32"/>
    </row>
    <row r="9966" spans="1:19" x14ac:dyDescent="0.55000000000000004">
      <c r="A9966" s="32"/>
    </row>
    <row r="9967" spans="1:19" x14ac:dyDescent="0.55000000000000004">
      <c r="A9967" s="32"/>
    </row>
    <row r="9968" spans="1:19" x14ac:dyDescent="0.55000000000000004">
      <c r="A9968" s="32"/>
    </row>
    <row r="9969" spans="1:2" x14ac:dyDescent="0.55000000000000004">
      <c r="A9969" s="32"/>
      <c r="B9969" s="50"/>
    </row>
    <row r="9970" spans="1:2" x14ac:dyDescent="0.55000000000000004">
      <c r="A9970" s="32"/>
    </row>
    <row r="9971" spans="1:2" x14ac:dyDescent="0.55000000000000004">
      <c r="A9971" s="32"/>
    </row>
    <row r="9972" spans="1:2" x14ac:dyDescent="0.55000000000000004">
      <c r="A9972" s="32"/>
    </row>
    <row r="9973" spans="1:2" x14ac:dyDescent="0.55000000000000004">
      <c r="A9973" s="32"/>
    </row>
    <row r="9974" spans="1:2" x14ac:dyDescent="0.55000000000000004">
      <c r="A9974" s="32"/>
    </row>
    <row r="9975" spans="1:2" x14ac:dyDescent="0.55000000000000004">
      <c r="A9975" s="32"/>
    </row>
    <row r="9976" spans="1:2" x14ac:dyDescent="0.55000000000000004">
      <c r="A9976" s="32"/>
    </row>
    <row r="9977" spans="1:2" x14ac:dyDescent="0.55000000000000004">
      <c r="A9977" s="32"/>
    </row>
    <row r="9978" spans="1:2" x14ac:dyDescent="0.55000000000000004">
      <c r="A9978" s="32"/>
    </row>
    <row r="9979" spans="1:2" x14ac:dyDescent="0.55000000000000004">
      <c r="A9979" s="32"/>
    </row>
    <row r="9980" spans="1:2" x14ac:dyDescent="0.55000000000000004">
      <c r="A9980" s="32"/>
    </row>
    <row r="9981" spans="1:2" x14ac:dyDescent="0.55000000000000004">
      <c r="A9981" s="32"/>
    </row>
    <row r="9982" spans="1:2" x14ac:dyDescent="0.55000000000000004">
      <c r="A9982" s="32"/>
    </row>
    <row r="9983" spans="1:2" x14ac:dyDescent="0.55000000000000004">
      <c r="A9983" s="32"/>
    </row>
    <row r="9984" spans="1:2" x14ac:dyDescent="0.55000000000000004">
      <c r="A9984" s="32"/>
    </row>
    <row r="9985" spans="1:19" x14ac:dyDescent="0.55000000000000004">
      <c r="A9985" s="32"/>
    </row>
    <row r="9986" spans="1:19" x14ac:dyDescent="0.55000000000000004">
      <c r="O9986"/>
      <c r="P9986"/>
      <c r="Q9986"/>
      <c r="R9986"/>
    </row>
    <row r="9987" spans="1:19" ht="23.35" x14ac:dyDescent="0.8">
      <c r="A9987" s="21"/>
      <c r="B9987" s="21"/>
      <c r="C9987" s="21"/>
      <c r="D9987" s="21"/>
      <c r="E9987" s="21"/>
      <c r="F9987" s="21"/>
      <c r="G9987" s="21"/>
      <c r="H9987" s="22"/>
      <c r="I9987" s="22"/>
      <c r="J9987" s="22"/>
      <c r="K9987" s="21"/>
      <c r="L9987" s="21"/>
      <c r="N9987" s="27"/>
      <c r="O9987" s="27"/>
      <c r="P9987" s="27"/>
      <c r="Q9987" s="27"/>
      <c r="R9987" s="27"/>
      <c r="S9987" s="22"/>
    </row>
    <row r="9988" spans="1:19" x14ac:dyDescent="0.55000000000000004">
      <c r="A9988" s="14"/>
      <c r="K9988" s="14"/>
    </row>
    <row r="9989" spans="1:19" x14ac:dyDescent="0.55000000000000004">
      <c r="A9989" s="32"/>
    </row>
    <row r="9990" spans="1:19" x14ac:dyDescent="0.55000000000000004">
      <c r="A9990" s="32"/>
    </row>
    <row r="9991" spans="1:19" x14ac:dyDescent="0.55000000000000004">
      <c r="A9991" s="32"/>
    </row>
    <row r="9992" spans="1:19" x14ac:dyDescent="0.55000000000000004">
      <c r="A9992" s="32"/>
    </row>
    <row r="9993" spans="1:19" x14ac:dyDescent="0.55000000000000004">
      <c r="A9993" s="32"/>
      <c r="B9993" s="50"/>
    </row>
    <row r="9994" spans="1:19" x14ac:dyDescent="0.55000000000000004">
      <c r="A9994" s="32"/>
    </row>
    <row r="9995" spans="1:19" x14ac:dyDescent="0.55000000000000004">
      <c r="A9995" s="32"/>
    </row>
    <row r="9996" spans="1:19" x14ac:dyDescent="0.55000000000000004">
      <c r="A9996" s="32"/>
    </row>
    <row r="9997" spans="1:19" x14ac:dyDescent="0.55000000000000004">
      <c r="A9997" s="32"/>
    </row>
    <row r="9998" spans="1:19" x14ac:dyDescent="0.55000000000000004">
      <c r="A9998" s="32"/>
    </row>
    <row r="9999" spans="1:19" x14ac:dyDescent="0.55000000000000004">
      <c r="A9999" s="32"/>
    </row>
    <row r="10000" spans="1:19" x14ac:dyDescent="0.55000000000000004">
      <c r="A10000" s="32"/>
    </row>
    <row r="10001" spans="1:19" x14ac:dyDescent="0.55000000000000004">
      <c r="A10001" s="32"/>
    </row>
    <row r="10002" spans="1:19" x14ac:dyDescent="0.55000000000000004">
      <c r="A10002" s="32"/>
    </row>
    <row r="10003" spans="1:19" x14ac:dyDescent="0.55000000000000004">
      <c r="A10003" s="32"/>
    </row>
    <row r="10004" spans="1:19" x14ac:dyDescent="0.55000000000000004">
      <c r="A10004" s="32"/>
    </row>
    <row r="10005" spans="1:19" x14ac:dyDescent="0.55000000000000004">
      <c r="A10005" s="32"/>
    </row>
    <row r="10006" spans="1:19" x14ac:dyDescent="0.55000000000000004">
      <c r="A10006" s="32"/>
    </row>
    <row r="10007" spans="1:19" x14ac:dyDescent="0.55000000000000004">
      <c r="A10007" s="32"/>
    </row>
    <row r="10008" spans="1:19" x14ac:dyDescent="0.55000000000000004">
      <c r="A10008" s="32"/>
    </row>
    <row r="10009" spans="1:19" x14ac:dyDescent="0.55000000000000004">
      <c r="A10009" s="32"/>
    </row>
    <row r="10010" spans="1:19" x14ac:dyDescent="0.55000000000000004">
      <c r="O10010"/>
      <c r="P10010"/>
      <c r="Q10010"/>
      <c r="R10010"/>
    </row>
    <row r="10011" spans="1:19" ht="23.35" x14ac:dyDescent="0.8">
      <c r="A10011" s="21"/>
      <c r="B10011" s="21"/>
      <c r="C10011" s="21"/>
      <c r="D10011" s="21"/>
      <c r="E10011" s="21"/>
      <c r="F10011" s="21"/>
      <c r="G10011" s="21"/>
      <c r="H10011" s="22"/>
      <c r="I10011" s="22"/>
      <c r="J10011" s="22"/>
      <c r="K10011" s="21"/>
      <c r="L10011" s="21"/>
      <c r="N10011" s="27"/>
      <c r="O10011" s="27"/>
      <c r="P10011" s="27"/>
      <c r="Q10011" s="27"/>
      <c r="R10011" s="27"/>
      <c r="S10011" s="22"/>
    </row>
    <row r="10012" spans="1:19" x14ac:dyDescent="0.55000000000000004">
      <c r="A10012" s="14"/>
      <c r="K10012" s="14"/>
    </row>
    <row r="10013" spans="1:19" x14ac:dyDescent="0.55000000000000004">
      <c r="A10013" s="32"/>
    </row>
    <row r="10014" spans="1:19" x14ac:dyDescent="0.55000000000000004">
      <c r="A10014" s="32"/>
    </row>
    <row r="10015" spans="1:19" x14ac:dyDescent="0.55000000000000004">
      <c r="A10015" s="32"/>
    </row>
    <row r="10016" spans="1:19" x14ac:dyDescent="0.55000000000000004">
      <c r="A10016" s="32"/>
    </row>
    <row r="10017" spans="1:2" x14ac:dyDescent="0.55000000000000004">
      <c r="A10017" s="32"/>
      <c r="B10017" s="50"/>
    </row>
    <row r="10018" spans="1:2" x14ac:dyDescent="0.55000000000000004">
      <c r="A10018" s="32"/>
    </row>
    <row r="10019" spans="1:2" x14ac:dyDescent="0.55000000000000004">
      <c r="A10019" s="32"/>
    </row>
    <row r="10020" spans="1:2" x14ac:dyDescent="0.55000000000000004">
      <c r="A10020" s="32"/>
    </row>
    <row r="10021" spans="1:2" x14ac:dyDescent="0.55000000000000004">
      <c r="A10021" s="32"/>
    </row>
    <row r="10022" spans="1:2" x14ac:dyDescent="0.55000000000000004">
      <c r="A10022" s="32"/>
    </row>
    <row r="10023" spans="1:2" x14ac:dyDescent="0.55000000000000004">
      <c r="A10023" s="32"/>
    </row>
    <row r="10024" spans="1:2" x14ac:dyDescent="0.55000000000000004">
      <c r="A10024" s="32"/>
    </row>
    <row r="10025" spans="1:2" x14ac:dyDescent="0.55000000000000004">
      <c r="A10025" s="32"/>
    </row>
    <row r="10026" spans="1:2" x14ac:dyDescent="0.55000000000000004">
      <c r="A10026" s="32"/>
    </row>
    <row r="10027" spans="1:2" x14ac:dyDescent="0.55000000000000004">
      <c r="A10027" s="32"/>
    </row>
    <row r="10028" spans="1:2" x14ac:dyDescent="0.55000000000000004">
      <c r="A10028" s="32"/>
    </row>
    <row r="10029" spans="1:2" x14ac:dyDescent="0.55000000000000004">
      <c r="A10029" s="32"/>
    </row>
    <row r="10030" spans="1:2" x14ac:dyDescent="0.55000000000000004">
      <c r="A10030" s="32"/>
    </row>
    <row r="10031" spans="1:2" x14ac:dyDescent="0.55000000000000004">
      <c r="A10031" s="32"/>
    </row>
    <row r="10032" spans="1:2" x14ac:dyDescent="0.55000000000000004">
      <c r="A10032" s="32"/>
    </row>
    <row r="10033" spans="1:19" x14ac:dyDescent="0.55000000000000004">
      <c r="A10033" s="32"/>
    </row>
    <row r="10034" spans="1:19" x14ac:dyDescent="0.55000000000000004">
      <c r="O10034"/>
      <c r="P10034"/>
      <c r="Q10034"/>
      <c r="R10034"/>
    </row>
    <row r="10035" spans="1:19" ht="23.35" x14ac:dyDescent="0.8">
      <c r="A10035" s="21"/>
      <c r="B10035" s="21"/>
      <c r="C10035" s="21"/>
      <c r="D10035" s="21"/>
      <c r="E10035" s="21"/>
      <c r="F10035" s="21"/>
      <c r="G10035" s="21"/>
      <c r="H10035" s="22"/>
      <c r="I10035" s="22"/>
      <c r="J10035" s="22"/>
      <c r="K10035" s="21"/>
      <c r="L10035" s="21"/>
      <c r="N10035" s="27"/>
      <c r="O10035" s="27"/>
      <c r="P10035" s="27"/>
      <c r="Q10035" s="27"/>
      <c r="R10035" s="27"/>
      <c r="S10035" s="22"/>
    </row>
    <row r="10036" spans="1:19" x14ac:dyDescent="0.55000000000000004">
      <c r="A10036" s="14"/>
      <c r="K10036" s="14"/>
    </row>
    <row r="10037" spans="1:19" x14ac:dyDescent="0.55000000000000004">
      <c r="A10037" s="32"/>
    </row>
    <row r="10038" spans="1:19" x14ac:dyDescent="0.55000000000000004">
      <c r="A10038" s="32"/>
    </row>
    <row r="10039" spans="1:19" x14ac:dyDescent="0.55000000000000004">
      <c r="A10039" s="32"/>
    </row>
    <row r="10040" spans="1:19" x14ac:dyDescent="0.55000000000000004">
      <c r="A10040" s="32"/>
    </row>
    <row r="10041" spans="1:19" x14ac:dyDescent="0.55000000000000004">
      <c r="A10041" s="32"/>
      <c r="B10041" s="50"/>
    </row>
    <row r="10042" spans="1:19" x14ac:dyDescent="0.55000000000000004">
      <c r="A10042" s="32"/>
    </row>
    <row r="10043" spans="1:19" x14ac:dyDescent="0.55000000000000004">
      <c r="A10043" s="32"/>
    </row>
    <row r="10044" spans="1:19" x14ac:dyDescent="0.55000000000000004">
      <c r="A10044" s="32"/>
    </row>
    <row r="10045" spans="1:19" x14ac:dyDescent="0.55000000000000004">
      <c r="A10045" s="32"/>
    </row>
    <row r="10046" spans="1:19" x14ac:dyDescent="0.55000000000000004">
      <c r="A10046" s="32"/>
    </row>
    <row r="10047" spans="1:19" x14ac:dyDescent="0.55000000000000004">
      <c r="A10047" s="32"/>
    </row>
    <row r="10048" spans="1:19" x14ac:dyDescent="0.55000000000000004">
      <c r="A10048" s="32"/>
    </row>
    <row r="10049" spans="1:19" x14ac:dyDescent="0.55000000000000004">
      <c r="A10049" s="32"/>
    </row>
    <row r="10050" spans="1:19" x14ac:dyDescent="0.55000000000000004">
      <c r="A10050" s="32"/>
    </row>
    <row r="10051" spans="1:19" x14ac:dyDescent="0.55000000000000004">
      <c r="A10051" s="32"/>
    </row>
    <row r="10052" spans="1:19" x14ac:dyDescent="0.55000000000000004">
      <c r="A10052" s="32"/>
    </row>
    <row r="10053" spans="1:19" x14ac:dyDescent="0.55000000000000004">
      <c r="A10053" s="32"/>
    </row>
    <row r="10054" spans="1:19" x14ac:dyDescent="0.55000000000000004">
      <c r="A10054" s="32"/>
    </row>
    <row r="10055" spans="1:19" x14ac:dyDescent="0.55000000000000004">
      <c r="A10055" s="32"/>
    </row>
    <row r="10056" spans="1:19" x14ac:dyDescent="0.55000000000000004">
      <c r="A10056" s="32"/>
    </row>
    <row r="10057" spans="1:19" x14ac:dyDescent="0.55000000000000004">
      <c r="A10057" s="32"/>
    </row>
    <row r="10058" spans="1:19" x14ac:dyDescent="0.55000000000000004">
      <c r="O10058"/>
      <c r="P10058"/>
      <c r="Q10058"/>
      <c r="R10058"/>
    </row>
    <row r="10059" spans="1:19" ht="23.35" x14ac:dyDescent="0.8">
      <c r="A10059" s="21"/>
      <c r="B10059" s="21"/>
      <c r="C10059" s="21"/>
      <c r="D10059" s="21"/>
      <c r="E10059" s="21"/>
      <c r="F10059" s="21"/>
      <c r="G10059" s="21"/>
      <c r="H10059" s="22"/>
      <c r="I10059" s="22"/>
      <c r="J10059" s="22"/>
      <c r="K10059" s="21"/>
      <c r="L10059" s="21"/>
      <c r="N10059" s="27"/>
      <c r="O10059" s="27"/>
      <c r="P10059" s="27"/>
      <c r="Q10059" s="27"/>
      <c r="R10059" s="27"/>
      <c r="S10059" s="22"/>
    </row>
    <row r="10060" spans="1:19" x14ac:dyDescent="0.55000000000000004">
      <c r="A10060" s="14"/>
      <c r="K10060" s="14"/>
    </row>
    <row r="10061" spans="1:19" x14ac:dyDescent="0.55000000000000004">
      <c r="A10061" s="32"/>
    </row>
    <row r="10062" spans="1:19" x14ac:dyDescent="0.55000000000000004">
      <c r="A10062" s="32"/>
    </row>
    <row r="10063" spans="1:19" x14ac:dyDescent="0.55000000000000004">
      <c r="A10063" s="32"/>
    </row>
    <row r="10064" spans="1:19" x14ac:dyDescent="0.55000000000000004">
      <c r="A10064" s="32"/>
    </row>
    <row r="10065" spans="1:2" x14ac:dyDescent="0.55000000000000004">
      <c r="A10065" s="32"/>
      <c r="B10065" s="50"/>
    </row>
    <row r="10066" spans="1:2" x14ac:dyDescent="0.55000000000000004">
      <c r="A10066" s="32"/>
    </row>
    <row r="10067" spans="1:2" x14ac:dyDescent="0.55000000000000004">
      <c r="A10067" s="32"/>
    </row>
    <row r="10068" spans="1:2" x14ac:dyDescent="0.55000000000000004">
      <c r="A10068" s="32"/>
    </row>
    <row r="10069" spans="1:2" x14ac:dyDescent="0.55000000000000004">
      <c r="A10069" s="32"/>
    </row>
    <row r="10070" spans="1:2" x14ac:dyDescent="0.55000000000000004">
      <c r="A10070" s="32"/>
    </row>
    <row r="10071" spans="1:2" x14ac:dyDescent="0.55000000000000004">
      <c r="A10071" s="32"/>
    </row>
    <row r="10072" spans="1:2" x14ac:dyDescent="0.55000000000000004">
      <c r="A10072" s="32"/>
    </row>
    <row r="10073" spans="1:2" x14ac:dyDescent="0.55000000000000004">
      <c r="A10073" s="32"/>
    </row>
    <row r="10074" spans="1:2" x14ac:dyDescent="0.55000000000000004">
      <c r="A10074" s="32"/>
    </row>
    <row r="10075" spans="1:2" x14ac:dyDescent="0.55000000000000004">
      <c r="A10075" s="32"/>
    </row>
    <row r="10076" spans="1:2" x14ac:dyDescent="0.55000000000000004">
      <c r="A10076" s="32"/>
    </row>
    <row r="10077" spans="1:2" x14ac:dyDescent="0.55000000000000004">
      <c r="A10077" s="32"/>
    </row>
    <row r="10078" spans="1:2" x14ac:dyDescent="0.55000000000000004">
      <c r="A10078" s="32"/>
    </row>
    <row r="10079" spans="1:2" x14ac:dyDescent="0.55000000000000004">
      <c r="A10079" s="32"/>
    </row>
    <row r="10080" spans="1:2" x14ac:dyDescent="0.55000000000000004">
      <c r="A10080" s="32"/>
    </row>
    <row r="10081" spans="1:19" x14ac:dyDescent="0.55000000000000004">
      <c r="A10081" s="32"/>
    </row>
    <row r="10082" spans="1:19" x14ac:dyDescent="0.55000000000000004">
      <c r="N10082" s="57"/>
      <c r="O10082"/>
      <c r="P10082"/>
      <c r="Q10082"/>
      <c r="R10082"/>
    </row>
    <row r="10083" spans="1:19" ht="23.35" x14ac:dyDescent="0.8">
      <c r="A10083" s="21"/>
      <c r="B10083" s="21"/>
      <c r="C10083" s="21"/>
      <c r="D10083" s="21"/>
      <c r="E10083" s="21"/>
      <c r="F10083" s="21"/>
      <c r="G10083" s="21"/>
      <c r="H10083" s="22"/>
      <c r="I10083" s="22"/>
      <c r="J10083" s="22"/>
      <c r="K10083" s="21"/>
      <c r="L10083" s="21"/>
      <c r="N10083" s="27"/>
      <c r="O10083" s="27"/>
      <c r="P10083" s="27"/>
      <c r="Q10083" s="27"/>
      <c r="R10083" s="27"/>
      <c r="S10083" s="22"/>
    </row>
    <row r="10084" spans="1:19" x14ac:dyDescent="0.55000000000000004">
      <c r="A10084" s="14"/>
      <c r="K10084" s="14"/>
    </row>
    <row r="10085" spans="1:19" x14ac:dyDescent="0.55000000000000004">
      <c r="A10085" s="32"/>
    </row>
    <row r="10086" spans="1:19" x14ac:dyDescent="0.55000000000000004">
      <c r="A10086" s="32"/>
    </row>
    <row r="10087" spans="1:19" x14ac:dyDescent="0.55000000000000004">
      <c r="A10087" s="32"/>
    </row>
    <row r="10088" spans="1:19" x14ac:dyDescent="0.55000000000000004">
      <c r="A10088" s="32"/>
    </row>
    <row r="10089" spans="1:19" x14ac:dyDescent="0.55000000000000004">
      <c r="A10089" s="32"/>
      <c r="B10089" s="50"/>
    </row>
    <row r="10090" spans="1:19" x14ac:dyDescent="0.55000000000000004">
      <c r="A10090" s="32"/>
    </row>
    <row r="10091" spans="1:19" x14ac:dyDescent="0.55000000000000004">
      <c r="A10091" s="32"/>
    </row>
    <row r="10092" spans="1:19" x14ac:dyDescent="0.55000000000000004">
      <c r="A10092" s="32"/>
    </row>
    <row r="10093" spans="1:19" x14ac:dyDescent="0.55000000000000004">
      <c r="A10093" s="32"/>
    </row>
    <row r="10094" spans="1:19" x14ac:dyDescent="0.55000000000000004">
      <c r="A10094" s="32"/>
    </row>
    <row r="10095" spans="1:19" x14ac:dyDescent="0.55000000000000004">
      <c r="A10095" s="32"/>
    </row>
    <row r="10096" spans="1:19" x14ac:dyDescent="0.55000000000000004">
      <c r="A10096" s="32"/>
    </row>
    <row r="10097" spans="1:19" x14ac:dyDescent="0.55000000000000004">
      <c r="A10097" s="32"/>
    </row>
    <row r="10098" spans="1:19" x14ac:dyDescent="0.55000000000000004">
      <c r="A10098" s="32"/>
    </row>
    <row r="10099" spans="1:19" x14ac:dyDescent="0.55000000000000004">
      <c r="A10099" s="32"/>
    </row>
    <row r="10100" spans="1:19" x14ac:dyDescent="0.55000000000000004">
      <c r="A10100" s="32"/>
    </row>
    <row r="10101" spans="1:19" x14ac:dyDescent="0.55000000000000004">
      <c r="A10101" s="32"/>
    </row>
    <row r="10102" spans="1:19" x14ac:dyDescent="0.55000000000000004">
      <c r="A10102" s="32"/>
    </row>
    <row r="10103" spans="1:19" x14ac:dyDescent="0.55000000000000004">
      <c r="A10103" s="32"/>
    </row>
    <row r="10104" spans="1:19" x14ac:dyDescent="0.55000000000000004">
      <c r="A10104" s="32"/>
    </row>
    <row r="10105" spans="1:19" x14ac:dyDescent="0.55000000000000004">
      <c r="A10105" s="32"/>
    </row>
    <row r="10106" spans="1:19" x14ac:dyDescent="0.55000000000000004">
      <c r="O10106"/>
      <c r="P10106"/>
      <c r="Q10106"/>
      <c r="R10106"/>
    </row>
    <row r="10107" spans="1:19" ht="23.35" x14ac:dyDescent="0.8">
      <c r="A10107" s="21"/>
      <c r="B10107" s="21"/>
      <c r="C10107" s="21"/>
      <c r="D10107" s="21"/>
      <c r="E10107" s="21"/>
      <c r="F10107" s="21"/>
      <c r="G10107" s="21"/>
      <c r="H10107" s="22"/>
      <c r="I10107" s="22"/>
      <c r="J10107" s="22"/>
      <c r="K10107" s="21"/>
      <c r="L10107" s="21"/>
      <c r="N10107" s="27"/>
      <c r="O10107" s="27"/>
      <c r="P10107" s="27"/>
      <c r="Q10107" s="27"/>
      <c r="R10107" s="27"/>
      <c r="S10107" s="22"/>
    </row>
    <row r="10108" spans="1:19" x14ac:dyDescent="0.55000000000000004">
      <c r="A10108" s="14"/>
      <c r="K10108" s="14"/>
    </row>
    <row r="10109" spans="1:19" x14ac:dyDescent="0.55000000000000004">
      <c r="A10109" s="32"/>
    </row>
    <row r="10110" spans="1:19" x14ac:dyDescent="0.55000000000000004">
      <c r="A10110" s="32"/>
    </row>
    <row r="10111" spans="1:19" x14ac:dyDescent="0.55000000000000004">
      <c r="A10111" s="32"/>
    </row>
    <row r="10112" spans="1:19" x14ac:dyDescent="0.55000000000000004">
      <c r="A10112" s="32"/>
    </row>
    <row r="10113" spans="1:2" x14ac:dyDescent="0.55000000000000004">
      <c r="A10113" s="32"/>
      <c r="B10113" s="50"/>
    </row>
    <row r="10114" spans="1:2" x14ac:dyDescent="0.55000000000000004">
      <c r="A10114" s="32"/>
    </row>
    <row r="10115" spans="1:2" x14ac:dyDescent="0.55000000000000004">
      <c r="A10115" s="32"/>
    </row>
    <row r="10116" spans="1:2" x14ac:dyDescent="0.55000000000000004">
      <c r="A10116" s="32"/>
    </row>
    <row r="10117" spans="1:2" x14ac:dyDescent="0.55000000000000004">
      <c r="A10117" s="32"/>
    </row>
    <row r="10118" spans="1:2" x14ac:dyDescent="0.55000000000000004">
      <c r="A10118" s="32"/>
    </row>
    <row r="10119" spans="1:2" x14ac:dyDescent="0.55000000000000004">
      <c r="A10119" s="32"/>
    </row>
    <row r="10120" spans="1:2" x14ac:dyDescent="0.55000000000000004">
      <c r="A10120" s="32"/>
    </row>
    <row r="10121" spans="1:2" x14ac:dyDescent="0.55000000000000004">
      <c r="A10121" s="32"/>
    </row>
    <row r="10122" spans="1:2" x14ac:dyDescent="0.55000000000000004">
      <c r="A10122" s="32"/>
    </row>
    <row r="10123" spans="1:2" x14ac:dyDescent="0.55000000000000004">
      <c r="A10123" s="32"/>
    </row>
    <row r="10124" spans="1:2" x14ac:dyDescent="0.55000000000000004">
      <c r="A10124" s="32"/>
    </row>
    <row r="10125" spans="1:2" x14ac:dyDescent="0.55000000000000004">
      <c r="A10125" s="32"/>
    </row>
    <row r="10126" spans="1:2" x14ac:dyDescent="0.55000000000000004">
      <c r="A10126" s="32"/>
    </row>
    <row r="10127" spans="1:2" x14ac:dyDescent="0.55000000000000004">
      <c r="A10127" s="32"/>
    </row>
    <row r="10128" spans="1:2" x14ac:dyDescent="0.55000000000000004">
      <c r="A10128" s="32"/>
    </row>
    <row r="10129" spans="1:18" x14ac:dyDescent="0.55000000000000004">
      <c r="A10129" s="32"/>
    </row>
    <row r="10130" spans="1:18" x14ac:dyDescent="0.55000000000000004">
      <c r="O10130"/>
      <c r="P10130"/>
      <c r="Q10130"/>
      <c r="R10130"/>
    </row>
    <row r="10131" spans="1:18" ht="23.35" x14ac:dyDescent="0.8">
      <c r="L10131" s="21"/>
      <c r="N10131" s="27"/>
      <c r="O10131"/>
      <c r="P10131"/>
      <c r="Q10131"/>
      <c r="R10131"/>
    </row>
    <row r="10155" spans="12:14" ht="23.35" x14ac:dyDescent="0.8">
      <c r="L10155" s="21"/>
      <c r="N10155" s="27"/>
    </row>
    <row r="10179" spans="12:14" ht="23.35" x14ac:dyDescent="0.8">
      <c r="L10179" s="21"/>
      <c r="N10179" s="27"/>
    </row>
    <row r="10202" spans="12:14" x14ac:dyDescent="0.55000000000000004">
      <c r="N10202" s="57"/>
    </row>
    <row r="10203" spans="12:14" ht="23.35" x14ac:dyDescent="0.8">
      <c r="L10203" s="21"/>
      <c r="N10203" s="27"/>
    </row>
    <row r="10227" spans="12:14" ht="23.35" x14ac:dyDescent="0.8">
      <c r="L10227" s="21"/>
      <c r="N10227" s="27"/>
    </row>
    <row r="10251" spans="12:14" ht="23.35" x14ac:dyDescent="0.8">
      <c r="L10251" s="21"/>
      <c r="N10251" s="27"/>
    </row>
    <row r="10275" spans="12:14" ht="23.35" x14ac:dyDescent="0.8">
      <c r="L10275" s="21"/>
      <c r="N10275" s="27"/>
    </row>
    <row r="10299" spans="12:14" ht="23.35" x14ac:dyDescent="0.8">
      <c r="L10299" s="21"/>
      <c r="N10299" s="27"/>
    </row>
    <row r="10322" spans="12:14" x14ac:dyDescent="0.55000000000000004">
      <c r="N10322" s="57"/>
    </row>
    <row r="10323" spans="12:14" ht="23.35" x14ac:dyDescent="0.8">
      <c r="L10323" s="21"/>
      <c r="N10323" s="27"/>
    </row>
    <row r="10347" spans="12:14" ht="23.35" x14ac:dyDescent="0.8">
      <c r="L10347" s="21"/>
      <c r="N10347" s="27"/>
    </row>
    <row r="10371" spans="12:14" ht="23.35" x14ac:dyDescent="0.8">
      <c r="L10371" s="21"/>
      <c r="N10371" s="27"/>
    </row>
    <row r="10395" spans="12:14" ht="23.35" x14ac:dyDescent="0.8">
      <c r="L10395" s="21"/>
      <c r="N10395" s="27"/>
    </row>
    <row r="10419" spans="12:14" ht="23.35" x14ac:dyDescent="0.8">
      <c r="L10419" s="21"/>
      <c r="N10419" s="27"/>
    </row>
    <row r="10442" spans="12:14" x14ac:dyDescent="0.55000000000000004">
      <c r="N10442" s="57"/>
    </row>
    <row r="10443" spans="12:14" ht="23.35" x14ac:dyDescent="0.8">
      <c r="L10443" s="21"/>
      <c r="N10443" s="27"/>
    </row>
    <row r="10467" spans="12:12" ht="23.35" x14ac:dyDescent="0.8">
      <c r="L10467" s="21"/>
    </row>
    <row r="10491" spans="12:12" ht="23.35" x14ac:dyDescent="0.8">
      <c r="L10491" s="21"/>
    </row>
    <row r="10515" spans="12:12" ht="23.35" x14ac:dyDescent="0.8">
      <c r="L10515" s="21"/>
    </row>
  </sheetData>
  <customSheetViews>
    <customSheetView guid="{3FABBB88-4ADF-4471-88BA-07085913E628}" scale="70">
      <pane ySplit="2" topLeftCell="A3" activePane="bottomLeft" state="frozen"/>
      <selection pane="bottomLeft" activeCell="Y7" sqref="Y7"/>
      <pageMargins left="0.75" right="0.75" top="1" bottom="1" header="0.5" footer="0.5"/>
      <pageSetup orientation="portrait" horizontalDpi="4294967292" verticalDpi="4294967292"/>
    </customSheetView>
  </customSheetViews>
  <mergeCells count="1">
    <mergeCell ref="O1:R1"/>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1287" operator="lessThan" id="{93D38DC2-E2A5-D94F-AAC5-A3032AD523C5}">
            <xm:f>'Data Transformation'!$R$24</xm:f>
            <x14:dxf>
              <font>
                <color rgb="FF9C0006"/>
              </font>
              <fill>
                <patternFill>
                  <bgColor rgb="FFFFC7CE"/>
                </patternFill>
              </fill>
            </x14:dxf>
          </x14:cfRule>
          <xm:sqref>M3 M27</xm:sqref>
        </x14:conditionalFormatting>
        <x14:conditionalFormatting xmlns:xm="http://schemas.microsoft.com/office/excel/2006/main">
          <x14:cfRule type="cellIs" priority="1258" operator="lessThan" id="{208F671F-5929-5B47-B1F7-CB1A902114B1}">
            <xm:f>'Data Transformation'!$R$24</xm:f>
            <x14:dxf>
              <font>
                <color rgb="FF9C0006"/>
              </font>
              <fill>
                <patternFill>
                  <bgColor rgb="FFFFC7CE"/>
                </patternFill>
              </fill>
            </x14:dxf>
          </x14:cfRule>
          <xm:sqref>M51</xm:sqref>
        </x14:conditionalFormatting>
        <x14:conditionalFormatting xmlns:xm="http://schemas.microsoft.com/office/excel/2006/main">
          <x14:cfRule type="cellIs" priority="419" operator="lessThan" id="{7101BFD0-E7A9-4ED6-8192-A0841E96DCA2}">
            <xm:f>'Data Transformation'!$R$24</xm:f>
            <x14:dxf>
              <font>
                <color rgb="FF9C0006"/>
              </font>
              <fill>
                <patternFill>
                  <bgColor rgb="FFFFC7CE"/>
                </patternFill>
              </fill>
            </x14:dxf>
          </x14:cfRule>
          <xm:sqref>M75</xm:sqref>
        </x14:conditionalFormatting>
        <x14:conditionalFormatting xmlns:xm="http://schemas.microsoft.com/office/excel/2006/main">
          <x14:cfRule type="cellIs" priority="418" operator="lessThan" id="{A12A4EAD-ACC2-4192-836E-693C179264B8}">
            <xm:f>'Data Transformation'!$R$24</xm:f>
            <x14:dxf>
              <font>
                <color rgb="FF9C0006"/>
              </font>
              <fill>
                <patternFill>
                  <bgColor rgb="FFFFC7CE"/>
                </patternFill>
              </fill>
            </x14:dxf>
          </x14:cfRule>
          <xm:sqref>M99</xm:sqref>
        </x14:conditionalFormatting>
        <x14:conditionalFormatting xmlns:xm="http://schemas.microsoft.com/office/excel/2006/main">
          <x14:cfRule type="cellIs" priority="417" operator="lessThan" id="{E03AA6BB-9AEF-4567-A091-DFDFE0605060}">
            <xm:f>'Data Transformation'!$R$24</xm:f>
            <x14:dxf>
              <font>
                <color rgb="FF9C0006"/>
              </font>
              <fill>
                <patternFill>
                  <bgColor rgb="FFFFC7CE"/>
                </patternFill>
              </fill>
            </x14:dxf>
          </x14:cfRule>
          <xm:sqref>M123</xm:sqref>
        </x14:conditionalFormatting>
        <x14:conditionalFormatting xmlns:xm="http://schemas.microsoft.com/office/excel/2006/main">
          <x14:cfRule type="cellIs" priority="416" operator="lessThan" id="{4C640E32-ED59-4551-B7F2-A1786458B426}">
            <xm:f>'Data Transformation'!$R$24</xm:f>
            <x14:dxf>
              <font>
                <color rgb="FF9C0006"/>
              </font>
              <fill>
                <patternFill>
                  <bgColor rgb="FFFFC7CE"/>
                </patternFill>
              </fill>
            </x14:dxf>
          </x14:cfRule>
          <xm:sqref>M147</xm:sqref>
        </x14:conditionalFormatting>
        <x14:conditionalFormatting xmlns:xm="http://schemas.microsoft.com/office/excel/2006/main">
          <x14:cfRule type="cellIs" priority="415" operator="lessThan" id="{EA6A6828-1864-4FB6-9FE7-AFE1E35190FB}">
            <xm:f>'Data Transformation'!$R$24</xm:f>
            <x14:dxf>
              <font>
                <color rgb="FF9C0006"/>
              </font>
              <fill>
                <patternFill>
                  <bgColor rgb="FFFFC7CE"/>
                </patternFill>
              </fill>
            </x14:dxf>
          </x14:cfRule>
          <xm:sqref>M171</xm:sqref>
        </x14:conditionalFormatting>
        <x14:conditionalFormatting xmlns:xm="http://schemas.microsoft.com/office/excel/2006/main">
          <x14:cfRule type="cellIs" priority="414" operator="lessThan" id="{3B9D89E5-3C14-4DE2-9B11-8BE84DEF6DC6}">
            <xm:f>'Data Transformation'!$R$24</xm:f>
            <x14:dxf>
              <font>
                <color rgb="FF9C0006"/>
              </font>
              <fill>
                <patternFill>
                  <bgColor rgb="FFFFC7CE"/>
                </patternFill>
              </fill>
            </x14:dxf>
          </x14:cfRule>
          <xm:sqref>M195</xm:sqref>
        </x14:conditionalFormatting>
        <x14:conditionalFormatting xmlns:xm="http://schemas.microsoft.com/office/excel/2006/main">
          <x14:cfRule type="cellIs" priority="413" operator="lessThan" id="{0A18FA5C-7452-4676-9AE4-D1916D12C771}">
            <xm:f>'Data Transformation'!$R$24</xm:f>
            <x14:dxf>
              <font>
                <color rgb="FF9C0006"/>
              </font>
              <fill>
                <patternFill>
                  <bgColor rgb="FFFFC7CE"/>
                </patternFill>
              </fill>
            </x14:dxf>
          </x14:cfRule>
          <xm:sqref>M219</xm:sqref>
        </x14:conditionalFormatting>
        <x14:conditionalFormatting xmlns:xm="http://schemas.microsoft.com/office/excel/2006/main">
          <x14:cfRule type="cellIs" priority="412" operator="lessThan" id="{AAB444DC-0E09-4EF1-99A6-87FCEA1438B3}">
            <xm:f>'Data Transformation'!$R$24</xm:f>
            <x14:dxf>
              <font>
                <color rgb="FF9C0006"/>
              </font>
              <fill>
                <patternFill>
                  <bgColor rgb="FFFFC7CE"/>
                </patternFill>
              </fill>
            </x14:dxf>
          </x14:cfRule>
          <xm:sqref>M243</xm:sqref>
        </x14:conditionalFormatting>
        <x14:conditionalFormatting xmlns:xm="http://schemas.microsoft.com/office/excel/2006/main">
          <x14:cfRule type="cellIs" priority="411" operator="lessThan" id="{9AFABA31-DFAB-44DC-9803-C42ED96771CD}">
            <xm:f>'Data Transformation'!$R$24</xm:f>
            <x14:dxf>
              <font>
                <color rgb="FF9C0006"/>
              </font>
              <fill>
                <patternFill>
                  <bgColor rgb="FFFFC7CE"/>
                </patternFill>
              </fill>
            </x14:dxf>
          </x14:cfRule>
          <xm:sqref>M267</xm:sqref>
        </x14:conditionalFormatting>
        <x14:conditionalFormatting xmlns:xm="http://schemas.microsoft.com/office/excel/2006/main">
          <x14:cfRule type="cellIs" priority="410" operator="lessThan" id="{1525DB55-5DD6-4607-B47F-813F88050D64}">
            <xm:f>'Data Transformation'!$R$24</xm:f>
            <x14:dxf>
              <font>
                <color rgb="FF9C0006"/>
              </font>
              <fill>
                <patternFill>
                  <bgColor rgb="FFFFC7CE"/>
                </patternFill>
              </fill>
            </x14:dxf>
          </x14:cfRule>
          <xm:sqref>M291</xm:sqref>
        </x14:conditionalFormatting>
        <x14:conditionalFormatting xmlns:xm="http://schemas.microsoft.com/office/excel/2006/main">
          <x14:cfRule type="cellIs" priority="409" operator="lessThan" id="{FC05B4BA-2A8D-4F09-945A-46E1C10D06FF}">
            <xm:f>'Data Transformation'!$R$24</xm:f>
            <x14:dxf>
              <font>
                <color rgb="FF9C0006"/>
              </font>
              <fill>
                <patternFill>
                  <bgColor rgb="FFFFC7CE"/>
                </patternFill>
              </fill>
            </x14:dxf>
          </x14:cfRule>
          <xm:sqref>M315</xm:sqref>
        </x14:conditionalFormatting>
        <x14:conditionalFormatting xmlns:xm="http://schemas.microsoft.com/office/excel/2006/main">
          <x14:cfRule type="cellIs" priority="408" operator="lessThan" id="{07D4C18E-3B07-43CD-ABFB-C4E0B37F57A1}">
            <xm:f>'Data Transformation'!$R$24</xm:f>
            <x14:dxf>
              <font>
                <color rgb="FF9C0006"/>
              </font>
              <fill>
                <patternFill>
                  <bgColor rgb="FFFFC7CE"/>
                </patternFill>
              </fill>
            </x14:dxf>
          </x14:cfRule>
          <xm:sqref>M339</xm:sqref>
        </x14:conditionalFormatting>
        <x14:conditionalFormatting xmlns:xm="http://schemas.microsoft.com/office/excel/2006/main">
          <x14:cfRule type="cellIs" priority="407" operator="lessThan" id="{E6E0D624-E9A2-444D-9754-31DAF23859F3}">
            <xm:f>'Data Transformation'!$R$24</xm:f>
            <x14:dxf>
              <font>
                <color rgb="FF9C0006"/>
              </font>
              <fill>
                <patternFill>
                  <bgColor rgb="FFFFC7CE"/>
                </patternFill>
              </fill>
            </x14:dxf>
          </x14:cfRule>
          <xm:sqref>M363</xm:sqref>
        </x14:conditionalFormatting>
        <x14:conditionalFormatting xmlns:xm="http://schemas.microsoft.com/office/excel/2006/main">
          <x14:cfRule type="cellIs" priority="406" operator="lessThan" id="{6A68F27C-E6C3-4936-8B4B-4EFF98539ECE}">
            <xm:f>'Data Transformation'!$R$24</xm:f>
            <x14:dxf>
              <font>
                <color rgb="FF9C0006"/>
              </font>
              <fill>
                <patternFill>
                  <bgColor rgb="FFFFC7CE"/>
                </patternFill>
              </fill>
            </x14:dxf>
          </x14:cfRule>
          <xm:sqref>M387</xm:sqref>
        </x14:conditionalFormatting>
        <x14:conditionalFormatting xmlns:xm="http://schemas.microsoft.com/office/excel/2006/main">
          <x14:cfRule type="cellIs" priority="405" operator="lessThan" id="{734169A7-F136-470D-A964-35A95052ABD3}">
            <xm:f>'Data Transformation'!$R$24</xm:f>
            <x14:dxf>
              <font>
                <color rgb="FF9C0006"/>
              </font>
              <fill>
                <patternFill>
                  <bgColor rgb="FFFFC7CE"/>
                </patternFill>
              </fill>
            </x14:dxf>
          </x14:cfRule>
          <xm:sqref>M411</xm:sqref>
        </x14:conditionalFormatting>
        <x14:conditionalFormatting xmlns:xm="http://schemas.microsoft.com/office/excel/2006/main">
          <x14:cfRule type="cellIs" priority="404" operator="lessThan" id="{2AA0420B-D2A6-495E-9406-66599201F72B}">
            <xm:f>'Data Transformation'!$R$24</xm:f>
            <x14:dxf>
              <font>
                <color rgb="FF9C0006"/>
              </font>
              <fill>
                <patternFill>
                  <bgColor rgb="FFFFC7CE"/>
                </patternFill>
              </fill>
            </x14:dxf>
          </x14:cfRule>
          <xm:sqref>M435</xm:sqref>
        </x14:conditionalFormatting>
        <x14:conditionalFormatting xmlns:xm="http://schemas.microsoft.com/office/excel/2006/main">
          <x14:cfRule type="cellIs" priority="403" operator="lessThan" id="{1A64EB0F-1FEB-4FD2-9B1C-2C5394C5B774}">
            <xm:f>'Data Transformation'!$R$24</xm:f>
            <x14:dxf>
              <font>
                <color rgb="FF9C0006"/>
              </font>
              <fill>
                <patternFill>
                  <bgColor rgb="FFFFC7CE"/>
                </patternFill>
              </fill>
            </x14:dxf>
          </x14:cfRule>
          <xm:sqref>M459</xm:sqref>
        </x14:conditionalFormatting>
        <x14:conditionalFormatting xmlns:xm="http://schemas.microsoft.com/office/excel/2006/main">
          <x14:cfRule type="cellIs" priority="402" operator="lessThan" id="{00F0C8C4-9933-4137-9147-8498B3FCCCFB}">
            <xm:f>'Data Transformation'!$R$24</xm:f>
            <x14:dxf>
              <font>
                <color rgb="FF9C0006"/>
              </font>
              <fill>
                <patternFill>
                  <bgColor rgb="FFFFC7CE"/>
                </patternFill>
              </fill>
            </x14:dxf>
          </x14:cfRule>
          <xm:sqref>M483</xm:sqref>
        </x14:conditionalFormatting>
        <x14:conditionalFormatting xmlns:xm="http://schemas.microsoft.com/office/excel/2006/main">
          <x14:cfRule type="cellIs" priority="401" operator="lessThan" id="{05641AB8-6755-449A-9B94-0CD41F8D1998}">
            <xm:f>'Data Transformation'!$R$24</xm:f>
            <x14:dxf>
              <font>
                <color rgb="FF9C0006"/>
              </font>
              <fill>
                <patternFill>
                  <bgColor rgb="FFFFC7CE"/>
                </patternFill>
              </fill>
            </x14:dxf>
          </x14:cfRule>
          <xm:sqref>M507</xm:sqref>
        </x14:conditionalFormatting>
        <x14:conditionalFormatting xmlns:xm="http://schemas.microsoft.com/office/excel/2006/main">
          <x14:cfRule type="cellIs" priority="400" operator="lessThan" id="{711300D8-17D5-41A3-8181-7740183488A1}">
            <xm:f>'Data Transformation'!$R$24</xm:f>
            <x14:dxf>
              <font>
                <color rgb="FF9C0006"/>
              </font>
              <fill>
                <patternFill>
                  <bgColor rgb="FFFFC7CE"/>
                </patternFill>
              </fill>
            </x14:dxf>
          </x14:cfRule>
          <xm:sqref>M531</xm:sqref>
        </x14:conditionalFormatting>
        <x14:conditionalFormatting xmlns:xm="http://schemas.microsoft.com/office/excel/2006/main">
          <x14:cfRule type="cellIs" priority="399" operator="lessThan" id="{1A086CEB-6AC9-4EC8-BF97-DA0A335FF296}">
            <xm:f>'Data Transformation'!$R$24</xm:f>
            <x14:dxf>
              <font>
                <color rgb="FF9C0006"/>
              </font>
              <fill>
                <patternFill>
                  <bgColor rgb="FFFFC7CE"/>
                </patternFill>
              </fill>
            </x14:dxf>
          </x14:cfRule>
          <xm:sqref>M555</xm:sqref>
        </x14:conditionalFormatting>
        <x14:conditionalFormatting xmlns:xm="http://schemas.microsoft.com/office/excel/2006/main">
          <x14:cfRule type="cellIs" priority="398" operator="lessThan" id="{6FEBC214-B2E9-448C-A203-8E7C35F3D90D}">
            <xm:f>'Data Transformation'!$R$24</xm:f>
            <x14:dxf>
              <font>
                <color rgb="FF9C0006"/>
              </font>
              <fill>
                <patternFill>
                  <bgColor rgb="FFFFC7CE"/>
                </patternFill>
              </fill>
            </x14:dxf>
          </x14:cfRule>
          <xm:sqref>M579</xm:sqref>
        </x14:conditionalFormatting>
        <x14:conditionalFormatting xmlns:xm="http://schemas.microsoft.com/office/excel/2006/main">
          <x14:cfRule type="cellIs" priority="397" operator="lessThan" id="{B50C405E-8855-4B89-BCA6-C189864D1110}">
            <xm:f>'Data Transformation'!$R$24</xm:f>
            <x14:dxf>
              <font>
                <color rgb="FF9C0006"/>
              </font>
              <fill>
                <patternFill>
                  <bgColor rgb="FFFFC7CE"/>
                </patternFill>
              </fill>
            </x14:dxf>
          </x14:cfRule>
          <xm:sqref>M603</xm:sqref>
        </x14:conditionalFormatting>
        <x14:conditionalFormatting xmlns:xm="http://schemas.microsoft.com/office/excel/2006/main">
          <x14:cfRule type="cellIs" priority="396" operator="lessThan" id="{6CA76CF4-D9C3-4E98-9EC3-DD921FF94480}">
            <xm:f>'Data Transformation'!$R$24</xm:f>
            <x14:dxf>
              <font>
                <color rgb="FF9C0006"/>
              </font>
              <fill>
                <patternFill>
                  <bgColor rgb="FFFFC7CE"/>
                </patternFill>
              </fill>
            </x14:dxf>
          </x14:cfRule>
          <xm:sqref>M627</xm:sqref>
        </x14:conditionalFormatting>
        <x14:conditionalFormatting xmlns:xm="http://schemas.microsoft.com/office/excel/2006/main">
          <x14:cfRule type="cellIs" priority="395" operator="lessThan" id="{D02E8F01-FA83-4746-827A-D64E5AE00223}">
            <xm:f>'Data Transformation'!$R$24</xm:f>
            <x14:dxf>
              <font>
                <color rgb="FF9C0006"/>
              </font>
              <fill>
                <patternFill>
                  <bgColor rgb="FFFFC7CE"/>
                </patternFill>
              </fill>
            </x14:dxf>
          </x14:cfRule>
          <xm:sqref>M651</xm:sqref>
        </x14:conditionalFormatting>
        <x14:conditionalFormatting xmlns:xm="http://schemas.microsoft.com/office/excel/2006/main">
          <x14:cfRule type="cellIs" priority="394" operator="lessThan" id="{31353136-13BC-4F19-8FCC-68B618116D54}">
            <xm:f>'Data Transformation'!$R$24</xm:f>
            <x14:dxf>
              <font>
                <color rgb="FF9C0006"/>
              </font>
              <fill>
                <patternFill>
                  <bgColor rgb="FFFFC7CE"/>
                </patternFill>
              </fill>
            </x14:dxf>
          </x14:cfRule>
          <xm:sqref>M675</xm:sqref>
        </x14:conditionalFormatting>
        <x14:conditionalFormatting xmlns:xm="http://schemas.microsoft.com/office/excel/2006/main">
          <x14:cfRule type="cellIs" priority="393" operator="lessThan" id="{F4C47327-AFEE-47EB-A8B0-03849621D53D}">
            <xm:f>'Data Transformation'!$R$24</xm:f>
            <x14:dxf>
              <font>
                <color rgb="FF9C0006"/>
              </font>
              <fill>
                <patternFill>
                  <bgColor rgb="FFFFC7CE"/>
                </patternFill>
              </fill>
            </x14:dxf>
          </x14:cfRule>
          <xm:sqref>M699</xm:sqref>
        </x14:conditionalFormatting>
        <x14:conditionalFormatting xmlns:xm="http://schemas.microsoft.com/office/excel/2006/main">
          <x14:cfRule type="cellIs" priority="392" operator="lessThan" id="{5B75DCCD-9F2C-4045-B411-08CC5E1203D4}">
            <xm:f>'Data Transformation'!$R$24</xm:f>
            <x14:dxf>
              <font>
                <color rgb="FF9C0006"/>
              </font>
              <fill>
                <patternFill>
                  <bgColor rgb="FFFFC7CE"/>
                </patternFill>
              </fill>
            </x14:dxf>
          </x14:cfRule>
          <xm:sqref>M723</xm:sqref>
        </x14:conditionalFormatting>
        <x14:conditionalFormatting xmlns:xm="http://schemas.microsoft.com/office/excel/2006/main">
          <x14:cfRule type="cellIs" priority="391" operator="lessThan" id="{CF9CA819-5DA4-4A0F-AD1F-1383BADDE22A}">
            <xm:f>'Data Transformation'!$R$24</xm:f>
            <x14:dxf>
              <font>
                <color rgb="FF9C0006"/>
              </font>
              <fill>
                <patternFill>
                  <bgColor rgb="FFFFC7CE"/>
                </patternFill>
              </fill>
            </x14:dxf>
          </x14:cfRule>
          <xm:sqref>M747</xm:sqref>
        </x14:conditionalFormatting>
        <x14:conditionalFormatting xmlns:xm="http://schemas.microsoft.com/office/excel/2006/main">
          <x14:cfRule type="cellIs" priority="390" operator="lessThan" id="{66918343-9D7C-4822-AC69-45C0F3BC13F6}">
            <xm:f>'Data Transformation'!$R$24</xm:f>
            <x14:dxf>
              <font>
                <color rgb="FF9C0006"/>
              </font>
              <fill>
                <patternFill>
                  <bgColor rgb="FFFFC7CE"/>
                </patternFill>
              </fill>
            </x14:dxf>
          </x14:cfRule>
          <xm:sqref>M771</xm:sqref>
        </x14:conditionalFormatting>
        <x14:conditionalFormatting xmlns:xm="http://schemas.microsoft.com/office/excel/2006/main">
          <x14:cfRule type="cellIs" priority="389" operator="lessThan" id="{04A064EE-3274-4A81-A43C-4C7B3060B998}">
            <xm:f>'Data Transformation'!$R$24</xm:f>
            <x14:dxf>
              <font>
                <color rgb="FF9C0006"/>
              </font>
              <fill>
                <patternFill>
                  <bgColor rgb="FFFFC7CE"/>
                </patternFill>
              </fill>
            </x14:dxf>
          </x14:cfRule>
          <xm:sqref>M795</xm:sqref>
        </x14:conditionalFormatting>
        <x14:conditionalFormatting xmlns:xm="http://schemas.microsoft.com/office/excel/2006/main">
          <x14:cfRule type="cellIs" priority="388" operator="lessThan" id="{32A19A42-F0FB-4C24-A03F-70FB335C53A7}">
            <xm:f>'Data Transformation'!$R$24</xm:f>
            <x14:dxf>
              <font>
                <color rgb="FF9C0006"/>
              </font>
              <fill>
                <patternFill>
                  <bgColor rgb="FFFFC7CE"/>
                </patternFill>
              </fill>
            </x14:dxf>
          </x14:cfRule>
          <xm:sqref>M819</xm:sqref>
        </x14:conditionalFormatting>
        <x14:conditionalFormatting xmlns:xm="http://schemas.microsoft.com/office/excel/2006/main">
          <x14:cfRule type="cellIs" priority="387" operator="lessThan" id="{BE094EB3-D77A-47B2-AFE0-3407326B62A9}">
            <xm:f>'Data Transformation'!$R$24</xm:f>
            <x14:dxf>
              <font>
                <color rgb="FF9C0006"/>
              </font>
              <fill>
                <patternFill>
                  <bgColor rgb="FFFFC7CE"/>
                </patternFill>
              </fill>
            </x14:dxf>
          </x14:cfRule>
          <xm:sqref>M843</xm:sqref>
        </x14:conditionalFormatting>
        <x14:conditionalFormatting xmlns:xm="http://schemas.microsoft.com/office/excel/2006/main">
          <x14:cfRule type="cellIs" priority="386" operator="lessThan" id="{241A49C4-3D93-4275-A689-B3D925772E83}">
            <xm:f>'Data Transformation'!$R$24</xm:f>
            <x14:dxf>
              <font>
                <color rgb="FF9C0006"/>
              </font>
              <fill>
                <patternFill>
                  <bgColor rgb="FFFFC7CE"/>
                </patternFill>
              </fill>
            </x14:dxf>
          </x14:cfRule>
          <xm:sqref>M867</xm:sqref>
        </x14:conditionalFormatting>
        <x14:conditionalFormatting xmlns:xm="http://schemas.microsoft.com/office/excel/2006/main">
          <x14:cfRule type="cellIs" priority="385" operator="lessThan" id="{488900D4-73BD-42D6-8803-84741F1C23C1}">
            <xm:f>'Data Transformation'!$R$24</xm:f>
            <x14:dxf>
              <font>
                <color rgb="FF9C0006"/>
              </font>
              <fill>
                <patternFill>
                  <bgColor rgb="FFFFC7CE"/>
                </patternFill>
              </fill>
            </x14:dxf>
          </x14:cfRule>
          <xm:sqref>M891</xm:sqref>
        </x14:conditionalFormatting>
        <x14:conditionalFormatting xmlns:xm="http://schemas.microsoft.com/office/excel/2006/main">
          <x14:cfRule type="cellIs" priority="384" operator="lessThan" id="{334D5BA3-4CEC-4D6E-A7A1-4FB87DB60AF6}">
            <xm:f>'Data Transformation'!$R$24</xm:f>
            <x14:dxf>
              <font>
                <color rgb="FF9C0006"/>
              </font>
              <fill>
                <patternFill>
                  <bgColor rgb="FFFFC7CE"/>
                </patternFill>
              </fill>
            </x14:dxf>
          </x14:cfRule>
          <xm:sqref>M915</xm:sqref>
        </x14:conditionalFormatting>
        <x14:conditionalFormatting xmlns:xm="http://schemas.microsoft.com/office/excel/2006/main">
          <x14:cfRule type="cellIs" priority="383" operator="lessThan" id="{E94BEED2-6C67-45FB-A281-3F2D078B4CCC}">
            <xm:f>'Data Transformation'!$R$24</xm:f>
            <x14:dxf>
              <font>
                <color rgb="FF9C0006"/>
              </font>
              <fill>
                <patternFill>
                  <bgColor rgb="FFFFC7CE"/>
                </patternFill>
              </fill>
            </x14:dxf>
          </x14:cfRule>
          <xm:sqref>M939</xm:sqref>
        </x14:conditionalFormatting>
        <x14:conditionalFormatting xmlns:xm="http://schemas.microsoft.com/office/excel/2006/main">
          <x14:cfRule type="cellIs" priority="382" operator="lessThan" id="{5DD65D05-19C5-4906-A402-AC4F988F3090}">
            <xm:f>'Data Transformation'!$R$24</xm:f>
            <x14:dxf>
              <font>
                <color rgb="FF9C0006"/>
              </font>
              <fill>
                <patternFill>
                  <bgColor rgb="FFFFC7CE"/>
                </patternFill>
              </fill>
            </x14:dxf>
          </x14:cfRule>
          <xm:sqref>M963</xm:sqref>
        </x14:conditionalFormatting>
        <x14:conditionalFormatting xmlns:xm="http://schemas.microsoft.com/office/excel/2006/main">
          <x14:cfRule type="cellIs" priority="381" operator="lessThan" id="{F9F0AC67-57C3-4568-977B-0903550AC60A}">
            <xm:f>'Data Transformation'!$R$24</xm:f>
            <x14:dxf>
              <font>
                <color rgb="FF9C0006"/>
              </font>
              <fill>
                <patternFill>
                  <bgColor rgb="FFFFC7CE"/>
                </patternFill>
              </fill>
            </x14:dxf>
          </x14:cfRule>
          <xm:sqref>M987</xm:sqref>
        </x14:conditionalFormatting>
        <x14:conditionalFormatting xmlns:xm="http://schemas.microsoft.com/office/excel/2006/main">
          <x14:cfRule type="cellIs" priority="380" operator="lessThan" id="{B06E63F2-E582-400F-B876-EF0EB40A451D}">
            <xm:f>'Data Transformation'!$R$24</xm:f>
            <x14:dxf>
              <font>
                <color rgb="FF9C0006"/>
              </font>
              <fill>
                <patternFill>
                  <bgColor rgb="FFFFC7CE"/>
                </patternFill>
              </fill>
            </x14:dxf>
          </x14:cfRule>
          <xm:sqref>M1011</xm:sqref>
        </x14:conditionalFormatting>
        <x14:conditionalFormatting xmlns:xm="http://schemas.microsoft.com/office/excel/2006/main">
          <x14:cfRule type="cellIs" priority="379" operator="lessThan" id="{1E72EB29-BFD2-4326-9FEF-17868172C5D1}">
            <xm:f>'Data Transformation'!$R$24</xm:f>
            <x14:dxf>
              <font>
                <color rgb="FF9C0006"/>
              </font>
              <fill>
                <patternFill>
                  <bgColor rgb="FFFFC7CE"/>
                </patternFill>
              </fill>
            </x14:dxf>
          </x14:cfRule>
          <xm:sqref>M1035</xm:sqref>
        </x14:conditionalFormatting>
        <x14:conditionalFormatting xmlns:xm="http://schemas.microsoft.com/office/excel/2006/main">
          <x14:cfRule type="cellIs" priority="378" operator="lessThan" id="{E1BE14F3-94A0-4F07-A52F-52B4C92415C5}">
            <xm:f>'Data Transformation'!$R$24</xm:f>
            <x14:dxf>
              <font>
                <color rgb="FF9C0006"/>
              </font>
              <fill>
                <patternFill>
                  <bgColor rgb="FFFFC7CE"/>
                </patternFill>
              </fill>
            </x14:dxf>
          </x14:cfRule>
          <xm:sqref>M1059</xm:sqref>
        </x14:conditionalFormatting>
        <x14:conditionalFormatting xmlns:xm="http://schemas.microsoft.com/office/excel/2006/main">
          <x14:cfRule type="cellIs" priority="377" operator="lessThan" id="{1C3FF054-5B5F-444E-B140-57C66D1A9AC7}">
            <xm:f>'Data Transformation'!$R$24</xm:f>
            <x14:dxf>
              <font>
                <color rgb="FF9C0006"/>
              </font>
              <fill>
                <patternFill>
                  <bgColor rgb="FFFFC7CE"/>
                </patternFill>
              </fill>
            </x14:dxf>
          </x14:cfRule>
          <xm:sqref>M1083</xm:sqref>
        </x14:conditionalFormatting>
        <x14:conditionalFormatting xmlns:xm="http://schemas.microsoft.com/office/excel/2006/main">
          <x14:cfRule type="cellIs" priority="376" operator="lessThan" id="{E686A6E0-EAE4-4571-BD2E-422F52447603}">
            <xm:f>'Data Transformation'!$R$24</xm:f>
            <x14:dxf>
              <font>
                <color rgb="FF9C0006"/>
              </font>
              <fill>
                <patternFill>
                  <bgColor rgb="FFFFC7CE"/>
                </patternFill>
              </fill>
            </x14:dxf>
          </x14:cfRule>
          <xm:sqref>M1107</xm:sqref>
        </x14:conditionalFormatting>
        <x14:conditionalFormatting xmlns:xm="http://schemas.microsoft.com/office/excel/2006/main">
          <x14:cfRule type="cellIs" priority="375" operator="lessThan" id="{2DC08DCC-983D-4EC0-9E88-7FC334D7FD0A}">
            <xm:f>'Data Transformation'!$R$24</xm:f>
            <x14:dxf>
              <font>
                <color rgb="FF9C0006"/>
              </font>
              <fill>
                <patternFill>
                  <bgColor rgb="FFFFC7CE"/>
                </patternFill>
              </fill>
            </x14:dxf>
          </x14:cfRule>
          <xm:sqref>M1131</xm:sqref>
        </x14:conditionalFormatting>
        <x14:conditionalFormatting xmlns:xm="http://schemas.microsoft.com/office/excel/2006/main">
          <x14:cfRule type="cellIs" priority="374" operator="lessThan" id="{53CC84A9-0768-42D1-944C-DC5AC97C2FE1}">
            <xm:f>'Data Transformation'!$R$24</xm:f>
            <x14:dxf>
              <font>
                <color rgb="FF9C0006"/>
              </font>
              <fill>
                <patternFill>
                  <bgColor rgb="FFFFC7CE"/>
                </patternFill>
              </fill>
            </x14:dxf>
          </x14:cfRule>
          <xm:sqref>M1155</xm:sqref>
        </x14:conditionalFormatting>
        <x14:conditionalFormatting xmlns:xm="http://schemas.microsoft.com/office/excel/2006/main">
          <x14:cfRule type="cellIs" priority="373" operator="lessThan" id="{1A0C2904-3BD8-479E-9829-66A92E26FE04}">
            <xm:f>'Data Transformation'!$R$24</xm:f>
            <x14:dxf>
              <font>
                <color rgb="FF9C0006"/>
              </font>
              <fill>
                <patternFill>
                  <bgColor rgb="FFFFC7CE"/>
                </patternFill>
              </fill>
            </x14:dxf>
          </x14:cfRule>
          <xm:sqref>M1179</xm:sqref>
        </x14:conditionalFormatting>
        <x14:conditionalFormatting xmlns:xm="http://schemas.microsoft.com/office/excel/2006/main">
          <x14:cfRule type="cellIs" priority="372" operator="lessThan" id="{1A59C52D-B3BF-4955-A39C-D1845CB0B530}">
            <xm:f>'Data Transformation'!$R$24</xm:f>
            <x14:dxf>
              <font>
                <color rgb="FF9C0006"/>
              </font>
              <fill>
                <patternFill>
                  <bgColor rgb="FFFFC7CE"/>
                </patternFill>
              </fill>
            </x14:dxf>
          </x14:cfRule>
          <xm:sqref>M1203</xm:sqref>
        </x14:conditionalFormatting>
        <x14:conditionalFormatting xmlns:xm="http://schemas.microsoft.com/office/excel/2006/main">
          <x14:cfRule type="cellIs" priority="371" operator="lessThan" id="{467479C3-E00F-492E-9D4C-C00244E43C10}">
            <xm:f>'Data Transformation'!$R$24</xm:f>
            <x14:dxf>
              <font>
                <color rgb="FF9C0006"/>
              </font>
              <fill>
                <patternFill>
                  <bgColor rgb="FFFFC7CE"/>
                </patternFill>
              </fill>
            </x14:dxf>
          </x14:cfRule>
          <xm:sqref>M1227</xm:sqref>
        </x14:conditionalFormatting>
        <x14:conditionalFormatting xmlns:xm="http://schemas.microsoft.com/office/excel/2006/main">
          <x14:cfRule type="cellIs" priority="370" operator="lessThan" id="{FEAC481E-87BD-4444-B306-4F65FE6FEE8D}">
            <xm:f>'Data Transformation'!$R$24</xm:f>
            <x14:dxf>
              <font>
                <color rgb="FF9C0006"/>
              </font>
              <fill>
                <patternFill>
                  <bgColor rgb="FFFFC7CE"/>
                </patternFill>
              </fill>
            </x14:dxf>
          </x14:cfRule>
          <xm:sqref>M1251</xm:sqref>
        </x14:conditionalFormatting>
        <x14:conditionalFormatting xmlns:xm="http://schemas.microsoft.com/office/excel/2006/main">
          <x14:cfRule type="cellIs" priority="369" operator="lessThan" id="{C287A7E3-4421-416A-BA1E-A2DE2F18DCA6}">
            <xm:f>'Data Transformation'!$R$24</xm:f>
            <x14:dxf>
              <font>
                <color rgb="FF9C0006"/>
              </font>
              <fill>
                <patternFill>
                  <bgColor rgb="FFFFC7CE"/>
                </patternFill>
              </fill>
            </x14:dxf>
          </x14:cfRule>
          <xm:sqref>M1275</xm:sqref>
        </x14:conditionalFormatting>
        <x14:conditionalFormatting xmlns:xm="http://schemas.microsoft.com/office/excel/2006/main">
          <x14:cfRule type="cellIs" priority="368" operator="lessThan" id="{E25B582A-F59E-49CA-9A97-4876561CBF55}">
            <xm:f>'Data Transformation'!$R$24</xm:f>
            <x14:dxf>
              <font>
                <color rgb="FF9C0006"/>
              </font>
              <fill>
                <patternFill>
                  <bgColor rgb="FFFFC7CE"/>
                </patternFill>
              </fill>
            </x14:dxf>
          </x14:cfRule>
          <xm:sqref>M1299</xm:sqref>
        </x14:conditionalFormatting>
        <x14:conditionalFormatting xmlns:xm="http://schemas.microsoft.com/office/excel/2006/main">
          <x14:cfRule type="cellIs" priority="367" operator="lessThan" id="{AAE9BFA9-A941-4D31-9C9E-5AA50DC28ABC}">
            <xm:f>'Data Transformation'!$R$24</xm:f>
            <x14:dxf>
              <font>
                <color rgb="FF9C0006"/>
              </font>
              <fill>
                <patternFill>
                  <bgColor rgb="FFFFC7CE"/>
                </patternFill>
              </fill>
            </x14:dxf>
          </x14:cfRule>
          <xm:sqref>M1323</xm:sqref>
        </x14:conditionalFormatting>
        <x14:conditionalFormatting xmlns:xm="http://schemas.microsoft.com/office/excel/2006/main">
          <x14:cfRule type="cellIs" priority="366" operator="lessThan" id="{5BD1C2BF-71E9-49BD-A239-23F44E00A279}">
            <xm:f>'Data Transformation'!$R$24</xm:f>
            <x14:dxf>
              <font>
                <color rgb="FF9C0006"/>
              </font>
              <fill>
                <patternFill>
                  <bgColor rgb="FFFFC7CE"/>
                </patternFill>
              </fill>
            </x14:dxf>
          </x14:cfRule>
          <xm:sqref>M1347</xm:sqref>
        </x14:conditionalFormatting>
        <x14:conditionalFormatting xmlns:xm="http://schemas.microsoft.com/office/excel/2006/main">
          <x14:cfRule type="cellIs" priority="365" operator="lessThan" id="{9DFD2A2C-FBD6-4220-B2DB-C03ECB3FB7CC}">
            <xm:f>'Data Transformation'!$R$24</xm:f>
            <x14:dxf>
              <font>
                <color rgb="FF9C0006"/>
              </font>
              <fill>
                <patternFill>
                  <bgColor rgb="FFFFC7CE"/>
                </patternFill>
              </fill>
            </x14:dxf>
          </x14:cfRule>
          <xm:sqref>M1371</xm:sqref>
        </x14:conditionalFormatting>
        <x14:conditionalFormatting xmlns:xm="http://schemas.microsoft.com/office/excel/2006/main">
          <x14:cfRule type="cellIs" priority="364" operator="lessThan" id="{1D83FCAB-E73D-4C83-A813-E13E80C63137}">
            <xm:f>'Data Transformation'!$R$24</xm:f>
            <x14:dxf>
              <font>
                <color rgb="FF9C0006"/>
              </font>
              <fill>
                <patternFill>
                  <bgColor rgb="FFFFC7CE"/>
                </patternFill>
              </fill>
            </x14:dxf>
          </x14:cfRule>
          <xm:sqref>M1395</xm:sqref>
        </x14:conditionalFormatting>
        <x14:conditionalFormatting xmlns:xm="http://schemas.microsoft.com/office/excel/2006/main">
          <x14:cfRule type="cellIs" priority="363" operator="lessThan" id="{CED93452-DEA1-44A1-8D27-79122934765E}">
            <xm:f>'Data Transformation'!$R$24</xm:f>
            <x14:dxf>
              <font>
                <color rgb="FF9C0006"/>
              </font>
              <fill>
                <patternFill>
                  <bgColor rgb="FFFFC7CE"/>
                </patternFill>
              </fill>
            </x14:dxf>
          </x14:cfRule>
          <xm:sqref>M1419</xm:sqref>
        </x14:conditionalFormatting>
        <x14:conditionalFormatting xmlns:xm="http://schemas.microsoft.com/office/excel/2006/main">
          <x14:cfRule type="cellIs" priority="362" operator="lessThan" id="{8A3DA9E8-3A61-4E52-9DB3-428FE5668848}">
            <xm:f>'Data Transformation'!$R$24</xm:f>
            <x14:dxf>
              <font>
                <color rgb="FF9C0006"/>
              </font>
              <fill>
                <patternFill>
                  <bgColor rgb="FFFFC7CE"/>
                </patternFill>
              </fill>
            </x14:dxf>
          </x14:cfRule>
          <xm:sqref>M1443</xm:sqref>
        </x14:conditionalFormatting>
        <x14:conditionalFormatting xmlns:xm="http://schemas.microsoft.com/office/excel/2006/main">
          <x14:cfRule type="cellIs" priority="361" operator="lessThan" id="{780AEB81-4DF7-40A0-A7C7-0B03D04FF750}">
            <xm:f>'Data Transformation'!$R$24</xm:f>
            <x14:dxf>
              <font>
                <color rgb="FF9C0006"/>
              </font>
              <fill>
                <patternFill>
                  <bgColor rgb="FFFFC7CE"/>
                </patternFill>
              </fill>
            </x14:dxf>
          </x14:cfRule>
          <xm:sqref>M1467</xm:sqref>
        </x14:conditionalFormatting>
        <x14:conditionalFormatting xmlns:xm="http://schemas.microsoft.com/office/excel/2006/main">
          <x14:cfRule type="cellIs" priority="360" operator="lessThan" id="{30B4460B-C4D6-4A9B-86F4-17CA8BDE394D}">
            <xm:f>'Data Transformation'!$R$24</xm:f>
            <x14:dxf>
              <font>
                <color rgb="FF9C0006"/>
              </font>
              <fill>
                <patternFill>
                  <bgColor rgb="FFFFC7CE"/>
                </patternFill>
              </fill>
            </x14:dxf>
          </x14:cfRule>
          <xm:sqref>M1491</xm:sqref>
        </x14:conditionalFormatting>
        <x14:conditionalFormatting xmlns:xm="http://schemas.microsoft.com/office/excel/2006/main">
          <x14:cfRule type="cellIs" priority="359" operator="lessThan" id="{E0B10FEF-BDFD-47D4-9891-08D0A92C24EF}">
            <xm:f>'Data Transformation'!$R$24</xm:f>
            <x14:dxf>
              <font>
                <color rgb="FF9C0006"/>
              </font>
              <fill>
                <patternFill>
                  <bgColor rgb="FFFFC7CE"/>
                </patternFill>
              </fill>
            </x14:dxf>
          </x14:cfRule>
          <xm:sqref>M1515</xm:sqref>
        </x14:conditionalFormatting>
        <x14:conditionalFormatting xmlns:xm="http://schemas.microsoft.com/office/excel/2006/main">
          <x14:cfRule type="cellIs" priority="358" operator="lessThan" id="{37134A2F-D6E9-4047-8CC6-892B33C7A54B}">
            <xm:f>'Data Transformation'!$R$24</xm:f>
            <x14:dxf>
              <font>
                <color rgb="FF9C0006"/>
              </font>
              <fill>
                <patternFill>
                  <bgColor rgb="FFFFC7CE"/>
                </patternFill>
              </fill>
            </x14:dxf>
          </x14:cfRule>
          <xm:sqref>M1539</xm:sqref>
        </x14:conditionalFormatting>
        <x14:conditionalFormatting xmlns:xm="http://schemas.microsoft.com/office/excel/2006/main">
          <x14:cfRule type="cellIs" priority="357" operator="lessThan" id="{240E1992-4ADB-441C-B85F-EB110B3E15D9}">
            <xm:f>'Data Transformation'!$R$24</xm:f>
            <x14:dxf>
              <font>
                <color rgb="FF9C0006"/>
              </font>
              <fill>
                <patternFill>
                  <bgColor rgb="FFFFC7CE"/>
                </patternFill>
              </fill>
            </x14:dxf>
          </x14:cfRule>
          <xm:sqref>M1563</xm:sqref>
        </x14:conditionalFormatting>
        <x14:conditionalFormatting xmlns:xm="http://schemas.microsoft.com/office/excel/2006/main">
          <x14:cfRule type="cellIs" priority="356" operator="lessThan" id="{A3BD36D4-EB7F-4B41-A869-E7B15597F0BF}">
            <xm:f>'Data Transformation'!$R$24</xm:f>
            <x14:dxf>
              <font>
                <color rgb="FF9C0006"/>
              </font>
              <fill>
                <patternFill>
                  <bgColor rgb="FFFFC7CE"/>
                </patternFill>
              </fill>
            </x14:dxf>
          </x14:cfRule>
          <xm:sqref>M1587</xm:sqref>
        </x14:conditionalFormatting>
        <x14:conditionalFormatting xmlns:xm="http://schemas.microsoft.com/office/excel/2006/main">
          <x14:cfRule type="cellIs" priority="355" operator="lessThan" id="{3C843B08-399D-4290-BB14-D5C51C0EB421}">
            <xm:f>'Data Transformation'!$R$24</xm:f>
            <x14:dxf>
              <font>
                <color rgb="FF9C0006"/>
              </font>
              <fill>
                <patternFill>
                  <bgColor rgb="FFFFC7CE"/>
                </patternFill>
              </fill>
            </x14:dxf>
          </x14:cfRule>
          <xm:sqref>M1611</xm:sqref>
        </x14:conditionalFormatting>
        <x14:conditionalFormatting xmlns:xm="http://schemas.microsoft.com/office/excel/2006/main">
          <x14:cfRule type="cellIs" priority="354" operator="lessThan" id="{FC0396CC-F7D5-4FCB-9373-B7DCF015D1B1}">
            <xm:f>'Data Transformation'!$R$24</xm:f>
            <x14:dxf>
              <font>
                <color rgb="FF9C0006"/>
              </font>
              <fill>
                <patternFill>
                  <bgColor rgb="FFFFC7CE"/>
                </patternFill>
              </fill>
            </x14:dxf>
          </x14:cfRule>
          <xm:sqref>M1635</xm:sqref>
        </x14:conditionalFormatting>
        <x14:conditionalFormatting xmlns:xm="http://schemas.microsoft.com/office/excel/2006/main">
          <x14:cfRule type="cellIs" priority="353" operator="lessThan" id="{68DD95B3-A1DE-4075-A0CC-0C03C014F55D}">
            <xm:f>'Data Transformation'!$R$24</xm:f>
            <x14:dxf>
              <font>
                <color rgb="FF9C0006"/>
              </font>
              <fill>
                <patternFill>
                  <bgColor rgb="FFFFC7CE"/>
                </patternFill>
              </fill>
            </x14:dxf>
          </x14:cfRule>
          <xm:sqref>M1659</xm:sqref>
        </x14:conditionalFormatting>
        <x14:conditionalFormatting xmlns:xm="http://schemas.microsoft.com/office/excel/2006/main">
          <x14:cfRule type="cellIs" priority="352" operator="lessThan" id="{F2FC0A15-F285-4B00-B8A0-C4AE35FC36C1}">
            <xm:f>'Data Transformation'!$R$24</xm:f>
            <x14:dxf>
              <font>
                <color rgb="FF9C0006"/>
              </font>
              <fill>
                <patternFill>
                  <bgColor rgb="FFFFC7CE"/>
                </patternFill>
              </fill>
            </x14:dxf>
          </x14:cfRule>
          <xm:sqref>M1683</xm:sqref>
        </x14:conditionalFormatting>
        <x14:conditionalFormatting xmlns:xm="http://schemas.microsoft.com/office/excel/2006/main">
          <x14:cfRule type="cellIs" priority="351" operator="lessThan" id="{69375BD0-1178-4B84-8BF3-3F951526B236}">
            <xm:f>'Data Transformation'!$R$24</xm:f>
            <x14:dxf>
              <font>
                <color rgb="FF9C0006"/>
              </font>
              <fill>
                <patternFill>
                  <bgColor rgb="FFFFC7CE"/>
                </patternFill>
              </fill>
            </x14:dxf>
          </x14:cfRule>
          <xm:sqref>M1707</xm:sqref>
        </x14:conditionalFormatting>
        <x14:conditionalFormatting xmlns:xm="http://schemas.microsoft.com/office/excel/2006/main">
          <x14:cfRule type="cellIs" priority="350" operator="lessThan" id="{175FA214-CAED-4D7D-A681-D8CEAF4F57AB}">
            <xm:f>'Data Transformation'!$R$24</xm:f>
            <x14:dxf>
              <font>
                <color rgb="FF9C0006"/>
              </font>
              <fill>
                <patternFill>
                  <bgColor rgb="FFFFC7CE"/>
                </patternFill>
              </fill>
            </x14:dxf>
          </x14:cfRule>
          <xm:sqref>M1731</xm:sqref>
        </x14:conditionalFormatting>
        <x14:conditionalFormatting xmlns:xm="http://schemas.microsoft.com/office/excel/2006/main">
          <x14:cfRule type="cellIs" priority="349" operator="lessThan" id="{EBFB62E7-67A3-4AF5-BA3F-F25FF3C8508A}">
            <xm:f>'Data Transformation'!$R$24</xm:f>
            <x14:dxf>
              <font>
                <color rgb="FF9C0006"/>
              </font>
              <fill>
                <patternFill>
                  <bgColor rgb="FFFFC7CE"/>
                </patternFill>
              </fill>
            </x14:dxf>
          </x14:cfRule>
          <xm:sqref>M1755</xm:sqref>
        </x14:conditionalFormatting>
        <x14:conditionalFormatting xmlns:xm="http://schemas.microsoft.com/office/excel/2006/main">
          <x14:cfRule type="cellIs" priority="348" operator="lessThan" id="{4D5A5C76-3EFE-4CD9-B986-8B2219E923E6}">
            <xm:f>'Data Transformation'!$R$24</xm:f>
            <x14:dxf>
              <font>
                <color rgb="FF9C0006"/>
              </font>
              <fill>
                <patternFill>
                  <bgColor rgb="FFFFC7CE"/>
                </patternFill>
              </fill>
            </x14:dxf>
          </x14:cfRule>
          <xm:sqref>M1779</xm:sqref>
        </x14:conditionalFormatting>
        <x14:conditionalFormatting xmlns:xm="http://schemas.microsoft.com/office/excel/2006/main">
          <x14:cfRule type="cellIs" priority="347" operator="lessThan" id="{19D7D15D-0DED-45CD-AD0E-5754A71F96F7}">
            <xm:f>'Data Transformation'!$R$24</xm:f>
            <x14:dxf>
              <font>
                <color rgb="FF9C0006"/>
              </font>
              <fill>
                <patternFill>
                  <bgColor rgb="FFFFC7CE"/>
                </patternFill>
              </fill>
            </x14:dxf>
          </x14:cfRule>
          <xm:sqref>M1803</xm:sqref>
        </x14:conditionalFormatting>
        <x14:conditionalFormatting xmlns:xm="http://schemas.microsoft.com/office/excel/2006/main">
          <x14:cfRule type="cellIs" priority="346" operator="lessThan" id="{14C46313-D542-48E3-BF33-095CB8D11607}">
            <xm:f>'Data Transformation'!$R$24</xm:f>
            <x14:dxf>
              <font>
                <color rgb="FF9C0006"/>
              </font>
              <fill>
                <patternFill>
                  <bgColor rgb="FFFFC7CE"/>
                </patternFill>
              </fill>
            </x14:dxf>
          </x14:cfRule>
          <xm:sqref>M1827</xm:sqref>
        </x14:conditionalFormatting>
        <x14:conditionalFormatting xmlns:xm="http://schemas.microsoft.com/office/excel/2006/main">
          <x14:cfRule type="cellIs" priority="345" operator="lessThan" id="{D5D484B7-ED09-478B-9514-ADE4032AB97F}">
            <xm:f>'Data Transformation'!$R$24</xm:f>
            <x14:dxf>
              <font>
                <color rgb="FF9C0006"/>
              </font>
              <fill>
                <patternFill>
                  <bgColor rgb="FFFFC7CE"/>
                </patternFill>
              </fill>
            </x14:dxf>
          </x14:cfRule>
          <xm:sqref>M1851</xm:sqref>
        </x14:conditionalFormatting>
        <x14:conditionalFormatting xmlns:xm="http://schemas.microsoft.com/office/excel/2006/main">
          <x14:cfRule type="cellIs" priority="344" operator="lessThan" id="{77063754-CE37-48E0-9CCE-49B267490741}">
            <xm:f>'Data Transformation'!$R$24</xm:f>
            <x14:dxf>
              <font>
                <color rgb="FF9C0006"/>
              </font>
              <fill>
                <patternFill>
                  <bgColor rgb="FFFFC7CE"/>
                </patternFill>
              </fill>
            </x14:dxf>
          </x14:cfRule>
          <xm:sqref>M1875</xm:sqref>
        </x14:conditionalFormatting>
        <x14:conditionalFormatting xmlns:xm="http://schemas.microsoft.com/office/excel/2006/main">
          <x14:cfRule type="cellIs" priority="343" operator="lessThan" id="{675859B7-6E87-4A49-816C-00E1AC443D73}">
            <xm:f>'Data Transformation'!$R$24</xm:f>
            <x14:dxf>
              <font>
                <color rgb="FF9C0006"/>
              </font>
              <fill>
                <patternFill>
                  <bgColor rgb="FFFFC7CE"/>
                </patternFill>
              </fill>
            </x14:dxf>
          </x14:cfRule>
          <xm:sqref>M1899</xm:sqref>
        </x14:conditionalFormatting>
        <x14:conditionalFormatting xmlns:xm="http://schemas.microsoft.com/office/excel/2006/main">
          <x14:cfRule type="cellIs" priority="342" operator="lessThan" id="{F7E6C26C-75CB-4166-9DEB-F995A0B8B886}">
            <xm:f>'Data Transformation'!$R$24</xm:f>
            <x14:dxf>
              <font>
                <color rgb="FF9C0006"/>
              </font>
              <fill>
                <patternFill>
                  <bgColor rgb="FFFFC7CE"/>
                </patternFill>
              </fill>
            </x14:dxf>
          </x14:cfRule>
          <xm:sqref>M1923</xm:sqref>
        </x14:conditionalFormatting>
        <x14:conditionalFormatting xmlns:xm="http://schemas.microsoft.com/office/excel/2006/main">
          <x14:cfRule type="cellIs" priority="341" operator="lessThan" id="{C2B401C7-6164-4671-B2A1-67D27B153B6E}">
            <xm:f>'Data Transformation'!$R$24</xm:f>
            <x14:dxf>
              <font>
                <color rgb="FF9C0006"/>
              </font>
              <fill>
                <patternFill>
                  <bgColor rgb="FFFFC7CE"/>
                </patternFill>
              </fill>
            </x14:dxf>
          </x14:cfRule>
          <xm:sqref>M1947</xm:sqref>
        </x14:conditionalFormatting>
        <x14:conditionalFormatting xmlns:xm="http://schemas.microsoft.com/office/excel/2006/main">
          <x14:cfRule type="cellIs" priority="340" operator="lessThan" id="{592B7EBE-E9FF-465D-94F6-43C1920A8C58}">
            <xm:f>'Data Transformation'!$R$24</xm:f>
            <x14:dxf>
              <font>
                <color rgb="FF9C0006"/>
              </font>
              <fill>
                <patternFill>
                  <bgColor rgb="FFFFC7CE"/>
                </patternFill>
              </fill>
            </x14:dxf>
          </x14:cfRule>
          <xm:sqref>M1971</xm:sqref>
        </x14:conditionalFormatting>
        <x14:conditionalFormatting xmlns:xm="http://schemas.microsoft.com/office/excel/2006/main">
          <x14:cfRule type="cellIs" priority="339" operator="lessThan" id="{F82BBC70-BC63-4780-B5C4-DD8B6932359A}">
            <xm:f>'Data Transformation'!$R$24</xm:f>
            <x14:dxf>
              <font>
                <color rgb="FF9C0006"/>
              </font>
              <fill>
                <patternFill>
                  <bgColor rgb="FFFFC7CE"/>
                </patternFill>
              </fill>
            </x14:dxf>
          </x14:cfRule>
          <xm:sqref>M1995</xm:sqref>
        </x14:conditionalFormatting>
        <x14:conditionalFormatting xmlns:xm="http://schemas.microsoft.com/office/excel/2006/main">
          <x14:cfRule type="cellIs" priority="338" operator="lessThan" id="{7617C06E-B02C-4466-B361-E3BB141F6EA0}">
            <xm:f>'Data Transformation'!$R$24</xm:f>
            <x14:dxf>
              <font>
                <color rgb="FF9C0006"/>
              </font>
              <fill>
                <patternFill>
                  <bgColor rgb="FFFFC7CE"/>
                </patternFill>
              </fill>
            </x14:dxf>
          </x14:cfRule>
          <xm:sqref>M2019</xm:sqref>
        </x14:conditionalFormatting>
        <x14:conditionalFormatting xmlns:xm="http://schemas.microsoft.com/office/excel/2006/main">
          <x14:cfRule type="cellIs" priority="337" operator="lessThan" id="{B39F8E99-90C2-4170-88D5-64039E74463B}">
            <xm:f>'Data Transformation'!$R$24</xm:f>
            <x14:dxf>
              <font>
                <color rgb="FF9C0006"/>
              </font>
              <fill>
                <patternFill>
                  <bgColor rgb="FFFFC7CE"/>
                </patternFill>
              </fill>
            </x14:dxf>
          </x14:cfRule>
          <xm:sqref>M2043</xm:sqref>
        </x14:conditionalFormatting>
        <x14:conditionalFormatting xmlns:xm="http://schemas.microsoft.com/office/excel/2006/main">
          <x14:cfRule type="cellIs" priority="336" operator="lessThan" id="{63C5A78C-5DC5-4DC5-88E4-2C4D3B32487F}">
            <xm:f>'Data Transformation'!$R$24</xm:f>
            <x14:dxf>
              <font>
                <color rgb="FF9C0006"/>
              </font>
              <fill>
                <patternFill>
                  <bgColor rgb="FFFFC7CE"/>
                </patternFill>
              </fill>
            </x14:dxf>
          </x14:cfRule>
          <xm:sqref>M2067</xm:sqref>
        </x14:conditionalFormatting>
        <x14:conditionalFormatting xmlns:xm="http://schemas.microsoft.com/office/excel/2006/main">
          <x14:cfRule type="cellIs" priority="335" operator="lessThan" id="{AB17A849-2B4A-494E-B401-FF437A5E5062}">
            <xm:f>'Data Transformation'!$R$24</xm:f>
            <x14:dxf>
              <font>
                <color rgb="FF9C0006"/>
              </font>
              <fill>
                <patternFill>
                  <bgColor rgb="FFFFC7CE"/>
                </patternFill>
              </fill>
            </x14:dxf>
          </x14:cfRule>
          <xm:sqref>M2091</xm:sqref>
        </x14:conditionalFormatting>
        <x14:conditionalFormatting xmlns:xm="http://schemas.microsoft.com/office/excel/2006/main">
          <x14:cfRule type="cellIs" priority="334" operator="lessThan" id="{02BD71E6-2DF7-44F7-9C79-2B7071068AC0}">
            <xm:f>'Data Transformation'!$R$24</xm:f>
            <x14:dxf>
              <font>
                <color rgb="FF9C0006"/>
              </font>
              <fill>
                <patternFill>
                  <bgColor rgb="FFFFC7CE"/>
                </patternFill>
              </fill>
            </x14:dxf>
          </x14:cfRule>
          <xm:sqref>M2115</xm:sqref>
        </x14:conditionalFormatting>
        <x14:conditionalFormatting xmlns:xm="http://schemas.microsoft.com/office/excel/2006/main">
          <x14:cfRule type="cellIs" priority="333" operator="lessThan" id="{2F4F0899-A172-433B-BB89-80B6C81C27D3}">
            <xm:f>'Data Transformation'!$R$24</xm:f>
            <x14:dxf>
              <font>
                <color rgb="FF9C0006"/>
              </font>
              <fill>
                <patternFill>
                  <bgColor rgb="FFFFC7CE"/>
                </patternFill>
              </fill>
            </x14:dxf>
          </x14:cfRule>
          <xm:sqref>M2139</xm:sqref>
        </x14:conditionalFormatting>
        <x14:conditionalFormatting xmlns:xm="http://schemas.microsoft.com/office/excel/2006/main">
          <x14:cfRule type="cellIs" priority="332" operator="lessThan" id="{7010FDF4-37CE-4EB5-B5B1-0F86A428C21F}">
            <xm:f>'Data Transformation'!$R$24</xm:f>
            <x14:dxf>
              <font>
                <color rgb="FF9C0006"/>
              </font>
              <fill>
                <patternFill>
                  <bgColor rgb="FFFFC7CE"/>
                </patternFill>
              </fill>
            </x14:dxf>
          </x14:cfRule>
          <xm:sqref>M2163</xm:sqref>
        </x14:conditionalFormatting>
        <x14:conditionalFormatting xmlns:xm="http://schemas.microsoft.com/office/excel/2006/main">
          <x14:cfRule type="cellIs" priority="331" operator="lessThan" id="{9D3AAF9B-BF60-4A73-B84D-C8FD8E6D3924}">
            <xm:f>'Data Transformation'!$R$24</xm:f>
            <x14:dxf>
              <font>
                <color rgb="FF9C0006"/>
              </font>
              <fill>
                <patternFill>
                  <bgColor rgb="FFFFC7CE"/>
                </patternFill>
              </fill>
            </x14:dxf>
          </x14:cfRule>
          <xm:sqref>M2187</xm:sqref>
        </x14:conditionalFormatting>
        <x14:conditionalFormatting xmlns:xm="http://schemas.microsoft.com/office/excel/2006/main">
          <x14:cfRule type="cellIs" priority="330" operator="lessThan" id="{F0793C37-12F1-47C6-9F24-B044F7142D88}">
            <xm:f>'Data Transformation'!$R$24</xm:f>
            <x14:dxf>
              <font>
                <color rgb="FF9C0006"/>
              </font>
              <fill>
                <patternFill>
                  <bgColor rgb="FFFFC7CE"/>
                </patternFill>
              </fill>
            </x14:dxf>
          </x14:cfRule>
          <xm:sqref>M2211</xm:sqref>
        </x14:conditionalFormatting>
        <x14:conditionalFormatting xmlns:xm="http://schemas.microsoft.com/office/excel/2006/main">
          <x14:cfRule type="cellIs" priority="329" operator="lessThan" id="{2B346840-2D82-4157-AF31-1A679CCDCF95}">
            <xm:f>'Data Transformation'!$R$24</xm:f>
            <x14:dxf>
              <font>
                <color rgb="FF9C0006"/>
              </font>
              <fill>
                <patternFill>
                  <bgColor rgb="FFFFC7CE"/>
                </patternFill>
              </fill>
            </x14:dxf>
          </x14:cfRule>
          <xm:sqref>M2235</xm:sqref>
        </x14:conditionalFormatting>
        <x14:conditionalFormatting xmlns:xm="http://schemas.microsoft.com/office/excel/2006/main">
          <x14:cfRule type="cellIs" priority="328" operator="lessThan" id="{EAE8FA40-4C06-4E6E-BA03-784B1704F5D5}">
            <xm:f>'Data Transformation'!$R$24</xm:f>
            <x14:dxf>
              <font>
                <color rgb="FF9C0006"/>
              </font>
              <fill>
                <patternFill>
                  <bgColor rgb="FFFFC7CE"/>
                </patternFill>
              </fill>
            </x14:dxf>
          </x14:cfRule>
          <xm:sqref>M2259</xm:sqref>
        </x14:conditionalFormatting>
        <x14:conditionalFormatting xmlns:xm="http://schemas.microsoft.com/office/excel/2006/main">
          <x14:cfRule type="cellIs" priority="327" operator="lessThan" id="{D43DC80D-C0ED-4A7B-B60F-EDD6EBE74B63}">
            <xm:f>'Data Transformation'!$R$24</xm:f>
            <x14:dxf>
              <font>
                <color rgb="FF9C0006"/>
              </font>
              <fill>
                <patternFill>
                  <bgColor rgb="FFFFC7CE"/>
                </patternFill>
              </fill>
            </x14:dxf>
          </x14:cfRule>
          <xm:sqref>M2283</xm:sqref>
        </x14:conditionalFormatting>
        <x14:conditionalFormatting xmlns:xm="http://schemas.microsoft.com/office/excel/2006/main">
          <x14:cfRule type="cellIs" priority="326" operator="lessThan" id="{D84D3A27-E282-44FD-AB07-EB55C83CB6A2}">
            <xm:f>'Data Transformation'!$R$24</xm:f>
            <x14:dxf>
              <font>
                <color rgb="FF9C0006"/>
              </font>
              <fill>
                <patternFill>
                  <bgColor rgb="FFFFC7CE"/>
                </patternFill>
              </fill>
            </x14:dxf>
          </x14:cfRule>
          <xm:sqref>M2307</xm:sqref>
        </x14:conditionalFormatting>
        <x14:conditionalFormatting xmlns:xm="http://schemas.microsoft.com/office/excel/2006/main">
          <x14:cfRule type="cellIs" priority="325" operator="lessThan" id="{25B25C6B-3EE9-4903-8F53-3EAD3B6139D6}">
            <xm:f>'Data Transformation'!$R$24</xm:f>
            <x14:dxf>
              <font>
                <color rgb="FF9C0006"/>
              </font>
              <fill>
                <patternFill>
                  <bgColor rgb="FFFFC7CE"/>
                </patternFill>
              </fill>
            </x14:dxf>
          </x14:cfRule>
          <xm:sqref>M2331</xm:sqref>
        </x14:conditionalFormatting>
        <x14:conditionalFormatting xmlns:xm="http://schemas.microsoft.com/office/excel/2006/main">
          <x14:cfRule type="cellIs" priority="324" operator="lessThan" id="{74D5E1EF-DB84-4CB6-93E7-6DE46F6F8495}">
            <xm:f>'Data Transformation'!$R$24</xm:f>
            <x14:dxf>
              <font>
                <color rgb="FF9C0006"/>
              </font>
              <fill>
                <patternFill>
                  <bgColor rgb="FFFFC7CE"/>
                </patternFill>
              </fill>
            </x14:dxf>
          </x14:cfRule>
          <xm:sqref>M2355</xm:sqref>
        </x14:conditionalFormatting>
        <x14:conditionalFormatting xmlns:xm="http://schemas.microsoft.com/office/excel/2006/main">
          <x14:cfRule type="cellIs" priority="323" operator="lessThan" id="{33906454-F336-49F1-ACD9-0DF96C3E11E2}">
            <xm:f>'Data Transformation'!$R$24</xm:f>
            <x14:dxf>
              <font>
                <color rgb="FF9C0006"/>
              </font>
              <fill>
                <patternFill>
                  <bgColor rgb="FFFFC7CE"/>
                </patternFill>
              </fill>
            </x14:dxf>
          </x14:cfRule>
          <xm:sqref>M2379</xm:sqref>
        </x14:conditionalFormatting>
        <x14:conditionalFormatting xmlns:xm="http://schemas.microsoft.com/office/excel/2006/main">
          <x14:cfRule type="cellIs" priority="322" operator="lessThan" id="{15109EDF-BDED-4EA5-9F75-05DB73581157}">
            <xm:f>'Data Transformation'!$R$24</xm:f>
            <x14:dxf>
              <font>
                <color rgb="FF9C0006"/>
              </font>
              <fill>
                <patternFill>
                  <bgColor rgb="FFFFC7CE"/>
                </patternFill>
              </fill>
            </x14:dxf>
          </x14:cfRule>
          <xm:sqref>M2403</xm:sqref>
        </x14:conditionalFormatting>
        <x14:conditionalFormatting xmlns:xm="http://schemas.microsoft.com/office/excel/2006/main">
          <x14:cfRule type="cellIs" priority="321" operator="lessThan" id="{95389030-EB81-45BD-8709-C9E101EC1B5D}">
            <xm:f>'Data Transformation'!$R$24</xm:f>
            <x14:dxf>
              <font>
                <color rgb="FF9C0006"/>
              </font>
              <fill>
                <patternFill>
                  <bgColor rgb="FFFFC7CE"/>
                </patternFill>
              </fill>
            </x14:dxf>
          </x14:cfRule>
          <xm:sqref>M2427</xm:sqref>
        </x14:conditionalFormatting>
        <x14:conditionalFormatting xmlns:xm="http://schemas.microsoft.com/office/excel/2006/main">
          <x14:cfRule type="cellIs" priority="320" operator="lessThan" id="{23B048FD-4EBE-487D-AB02-4A3B31FD2B78}">
            <xm:f>'Data Transformation'!$R$24</xm:f>
            <x14:dxf>
              <font>
                <color rgb="FF9C0006"/>
              </font>
              <fill>
                <patternFill>
                  <bgColor rgb="FFFFC7CE"/>
                </patternFill>
              </fill>
            </x14:dxf>
          </x14:cfRule>
          <xm:sqref>M2451</xm:sqref>
        </x14:conditionalFormatting>
        <x14:conditionalFormatting xmlns:xm="http://schemas.microsoft.com/office/excel/2006/main">
          <x14:cfRule type="cellIs" priority="319" operator="lessThan" id="{1763E261-563E-4FD1-9B78-C4371B9069D6}">
            <xm:f>'Data Transformation'!$R$24</xm:f>
            <x14:dxf>
              <font>
                <color rgb="FF9C0006"/>
              </font>
              <fill>
                <patternFill>
                  <bgColor rgb="FFFFC7CE"/>
                </patternFill>
              </fill>
            </x14:dxf>
          </x14:cfRule>
          <xm:sqref>M2475</xm:sqref>
        </x14:conditionalFormatting>
        <x14:conditionalFormatting xmlns:xm="http://schemas.microsoft.com/office/excel/2006/main">
          <x14:cfRule type="cellIs" priority="318" operator="lessThan" id="{9ADEA275-B40C-40AC-A75E-A1ABF5FC32D0}">
            <xm:f>'Data Transformation'!$R$24</xm:f>
            <x14:dxf>
              <font>
                <color rgb="FF9C0006"/>
              </font>
              <fill>
                <patternFill>
                  <bgColor rgb="FFFFC7CE"/>
                </patternFill>
              </fill>
            </x14:dxf>
          </x14:cfRule>
          <xm:sqref>M2499</xm:sqref>
        </x14:conditionalFormatting>
        <x14:conditionalFormatting xmlns:xm="http://schemas.microsoft.com/office/excel/2006/main">
          <x14:cfRule type="cellIs" priority="317" operator="lessThan" id="{2477BD61-D1CF-4AED-969C-08149A40EF81}">
            <xm:f>'Data Transformation'!$R$24</xm:f>
            <x14:dxf>
              <font>
                <color rgb="FF9C0006"/>
              </font>
              <fill>
                <patternFill>
                  <bgColor rgb="FFFFC7CE"/>
                </patternFill>
              </fill>
            </x14:dxf>
          </x14:cfRule>
          <xm:sqref>M2523</xm:sqref>
        </x14:conditionalFormatting>
        <x14:conditionalFormatting xmlns:xm="http://schemas.microsoft.com/office/excel/2006/main">
          <x14:cfRule type="cellIs" priority="316" operator="lessThan" id="{3EB993B4-3A0B-43DB-A751-40F0F6F9A2D3}">
            <xm:f>'Data Transformation'!$R$24</xm:f>
            <x14:dxf>
              <font>
                <color rgb="FF9C0006"/>
              </font>
              <fill>
                <patternFill>
                  <bgColor rgb="FFFFC7CE"/>
                </patternFill>
              </fill>
            </x14:dxf>
          </x14:cfRule>
          <xm:sqref>M2547</xm:sqref>
        </x14:conditionalFormatting>
        <x14:conditionalFormatting xmlns:xm="http://schemas.microsoft.com/office/excel/2006/main">
          <x14:cfRule type="cellIs" priority="315" operator="lessThan" id="{1746500C-72C5-4D88-A552-0F0714E70551}">
            <xm:f>'Data Transformation'!$R$24</xm:f>
            <x14:dxf>
              <font>
                <color rgb="FF9C0006"/>
              </font>
              <fill>
                <patternFill>
                  <bgColor rgb="FFFFC7CE"/>
                </patternFill>
              </fill>
            </x14:dxf>
          </x14:cfRule>
          <xm:sqref>M2571</xm:sqref>
        </x14:conditionalFormatting>
        <x14:conditionalFormatting xmlns:xm="http://schemas.microsoft.com/office/excel/2006/main">
          <x14:cfRule type="cellIs" priority="314" operator="lessThan" id="{189362DA-92E5-4985-9451-0D31833EA205}">
            <xm:f>'Data Transformation'!$R$24</xm:f>
            <x14:dxf>
              <font>
                <color rgb="FF9C0006"/>
              </font>
              <fill>
                <patternFill>
                  <bgColor rgb="FFFFC7CE"/>
                </patternFill>
              </fill>
            </x14:dxf>
          </x14:cfRule>
          <xm:sqref>M2595</xm:sqref>
        </x14:conditionalFormatting>
        <x14:conditionalFormatting xmlns:xm="http://schemas.microsoft.com/office/excel/2006/main">
          <x14:cfRule type="cellIs" priority="313" operator="lessThan" id="{49C490C9-7251-4829-A96E-75094A533ECF}">
            <xm:f>'Data Transformation'!$R$24</xm:f>
            <x14:dxf>
              <font>
                <color rgb="FF9C0006"/>
              </font>
              <fill>
                <patternFill>
                  <bgColor rgb="FFFFC7CE"/>
                </patternFill>
              </fill>
            </x14:dxf>
          </x14:cfRule>
          <xm:sqref>M2619</xm:sqref>
        </x14:conditionalFormatting>
        <x14:conditionalFormatting xmlns:xm="http://schemas.microsoft.com/office/excel/2006/main">
          <x14:cfRule type="cellIs" priority="312" operator="lessThan" id="{8EA69BD5-DA33-469B-B1D3-2EC0D5DF400C}">
            <xm:f>'Data Transformation'!$R$24</xm:f>
            <x14:dxf>
              <font>
                <color rgb="FF9C0006"/>
              </font>
              <fill>
                <patternFill>
                  <bgColor rgb="FFFFC7CE"/>
                </patternFill>
              </fill>
            </x14:dxf>
          </x14:cfRule>
          <xm:sqref>M2643</xm:sqref>
        </x14:conditionalFormatting>
        <x14:conditionalFormatting xmlns:xm="http://schemas.microsoft.com/office/excel/2006/main">
          <x14:cfRule type="cellIs" priority="311" operator="lessThan" id="{12B83256-CB42-4A10-BFA8-830681AE887A}">
            <xm:f>'Data Transformation'!$R$24</xm:f>
            <x14:dxf>
              <font>
                <color rgb="FF9C0006"/>
              </font>
              <fill>
                <patternFill>
                  <bgColor rgb="FFFFC7CE"/>
                </patternFill>
              </fill>
            </x14:dxf>
          </x14:cfRule>
          <xm:sqref>M2667</xm:sqref>
        </x14:conditionalFormatting>
        <x14:conditionalFormatting xmlns:xm="http://schemas.microsoft.com/office/excel/2006/main">
          <x14:cfRule type="cellIs" priority="310" operator="lessThan" id="{21A41E04-D07D-4DA1-BE2A-1AFD6D39D848}">
            <xm:f>'Data Transformation'!$R$24</xm:f>
            <x14:dxf>
              <font>
                <color rgb="FF9C0006"/>
              </font>
              <fill>
                <patternFill>
                  <bgColor rgb="FFFFC7CE"/>
                </patternFill>
              </fill>
            </x14:dxf>
          </x14:cfRule>
          <xm:sqref>M2691</xm:sqref>
        </x14:conditionalFormatting>
        <x14:conditionalFormatting xmlns:xm="http://schemas.microsoft.com/office/excel/2006/main">
          <x14:cfRule type="cellIs" priority="309" operator="lessThan" id="{08A1D01F-1B46-4D33-9197-74D0ECBD727E}">
            <xm:f>'Data Transformation'!$R$24</xm:f>
            <x14:dxf>
              <font>
                <color rgb="FF9C0006"/>
              </font>
              <fill>
                <patternFill>
                  <bgColor rgb="FFFFC7CE"/>
                </patternFill>
              </fill>
            </x14:dxf>
          </x14:cfRule>
          <xm:sqref>M2715</xm:sqref>
        </x14:conditionalFormatting>
        <x14:conditionalFormatting xmlns:xm="http://schemas.microsoft.com/office/excel/2006/main">
          <x14:cfRule type="cellIs" priority="308" operator="lessThan" id="{27FBC77D-CED5-41F2-A11F-5DDC188A16F8}">
            <xm:f>'Data Transformation'!$R$24</xm:f>
            <x14:dxf>
              <font>
                <color rgb="FF9C0006"/>
              </font>
              <fill>
                <patternFill>
                  <bgColor rgb="FFFFC7CE"/>
                </patternFill>
              </fill>
            </x14:dxf>
          </x14:cfRule>
          <xm:sqref>M2739</xm:sqref>
        </x14:conditionalFormatting>
        <x14:conditionalFormatting xmlns:xm="http://schemas.microsoft.com/office/excel/2006/main">
          <x14:cfRule type="cellIs" priority="307" operator="lessThan" id="{AF240DC4-9B82-4532-9A9D-AE928EDD817B}">
            <xm:f>'Data Transformation'!$R$24</xm:f>
            <x14:dxf>
              <font>
                <color rgb="FF9C0006"/>
              </font>
              <fill>
                <patternFill>
                  <bgColor rgb="FFFFC7CE"/>
                </patternFill>
              </fill>
            </x14:dxf>
          </x14:cfRule>
          <xm:sqref>M2763</xm:sqref>
        </x14:conditionalFormatting>
        <x14:conditionalFormatting xmlns:xm="http://schemas.microsoft.com/office/excel/2006/main">
          <x14:cfRule type="cellIs" priority="306" operator="lessThan" id="{E541C2DE-8592-4047-B237-C07A6BD18B2D}">
            <xm:f>'Data Transformation'!$R$24</xm:f>
            <x14:dxf>
              <font>
                <color rgb="FF9C0006"/>
              </font>
              <fill>
                <patternFill>
                  <bgColor rgb="FFFFC7CE"/>
                </patternFill>
              </fill>
            </x14:dxf>
          </x14:cfRule>
          <xm:sqref>M2787</xm:sqref>
        </x14:conditionalFormatting>
        <x14:conditionalFormatting xmlns:xm="http://schemas.microsoft.com/office/excel/2006/main">
          <x14:cfRule type="cellIs" priority="305" operator="lessThan" id="{DA971675-BD2F-4FC9-AF39-C059BB39DC85}">
            <xm:f>'Data Transformation'!$R$24</xm:f>
            <x14:dxf>
              <font>
                <color rgb="FF9C0006"/>
              </font>
              <fill>
                <patternFill>
                  <bgColor rgb="FFFFC7CE"/>
                </patternFill>
              </fill>
            </x14:dxf>
          </x14:cfRule>
          <xm:sqref>M2811</xm:sqref>
        </x14:conditionalFormatting>
        <x14:conditionalFormatting xmlns:xm="http://schemas.microsoft.com/office/excel/2006/main">
          <x14:cfRule type="cellIs" priority="304" operator="lessThan" id="{AE462B5F-247A-45E2-93FF-5E03ACF241EC}">
            <xm:f>'Data Transformation'!$R$24</xm:f>
            <x14:dxf>
              <font>
                <color rgb="FF9C0006"/>
              </font>
              <fill>
                <patternFill>
                  <bgColor rgb="FFFFC7CE"/>
                </patternFill>
              </fill>
            </x14:dxf>
          </x14:cfRule>
          <xm:sqref>M2835</xm:sqref>
        </x14:conditionalFormatting>
        <x14:conditionalFormatting xmlns:xm="http://schemas.microsoft.com/office/excel/2006/main">
          <x14:cfRule type="cellIs" priority="303" operator="lessThan" id="{A8B846C8-91A1-49FF-B6DF-251BD0C59CB9}">
            <xm:f>'Data Transformation'!$R$24</xm:f>
            <x14:dxf>
              <font>
                <color rgb="FF9C0006"/>
              </font>
              <fill>
                <patternFill>
                  <bgColor rgb="FFFFC7CE"/>
                </patternFill>
              </fill>
            </x14:dxf>
          </x14:cfRule>
          <xm:sqref>M2859</xm:sqref>
        </x14:conditionalFormatting>
        <x14:conditionalFormatting xmlns:xm="http://schemas.microsoft.com/office/excel/2006/main">
          <x14:cfRule type="cellIs" priority="302" operator="lessThan" id="{F0451D36-19F5-4681-A0EA-97FB420AA6AD}">
            <xm:f>'Data Transformation'!$R$24</xm:f>
            <x14:dxf>
              <font>
                <color rgb="FF9C0006"/>
              </font>
              <fill>
                <patternFill>
                  <bgColor rgb="FFFFC7CE"/>
                </patternFill>
              </fill>
            </x14:dxf>
          </x14:cfRule>
          <xm:sqref>M2883</xm:sqref>
        </x14:conditionalFormatting>
        <x14:conditionalFormatting xmlns:xm="http://schemas.microsoft.com/office/excel/2006/main">
          <x14:cfRule type="cellIs" priority="301" operator="lessThan" id="{E7C0F424-1E4B-4453-B215-7A5F7E639324}">
            <xm:f>'Data Transformation'!$R$24</xm:f>
            <x14:dxf>
              <font>
                <color rgb="FF9C0006"/>
              </font>
              <fill>
                <patternFill>
                  <bgColor rgb="FFFFC7CE"/>
                </patternFill>
              </fill>
            </x14:dxf>
          </x14:cfRule>
          <xm:sqref>M2907</xm:sqref>
        </x14:conditionalFormatting>
        <x14:conditionalFormatting xmlns:xm="http://schemas.microsoft.com/office/excel/2006/main">
          <x14:cfRule type="cellIs" priority="300" operator="lessThan" id="{E83328C7-F5F7-4F8D-8697-F149274BB23B}">
            <xm:f>'Data Transformation'!$R$24</xm:f>
            <x14:dxf>
              <font>
                <color rgb="FF9C0006"/>
              </font>
              <fill>
                <patternFill>
                  <bgColor rgb="FFFFC7CE"/>
                </patternFill>
              </fill>
            </x14:dxf>
          </x14:cfRule>
          <xm:sqref>M2931</xm:sqref>
        </x14:conditionalFormatting>
        <x14:conditionalFormatting xmlns:xm="http://schemas.microsoft.com/office/excel/2006/main">
          <x14:cfRule type="cellIs" priority="299" operator="lessThan" id="{C2EB05AB-14E4-43BC-BEC6-D6F2F3DDEA57}">
            <xm:f>'Data Transformation'!$R$24</xm:f>
            <x14:dxf>
              <font>
                <color rgb="FF9C0006"/>
              </font>
              <fill>
                <patternFill>
                  <bgColor rgb="FFFFC7CE"/>
                </patternFill>
              </fill>
            </x14:dxf>
          </x14:cfRule>
          <xm:sqref>M2955</xm:sqref>
        </x14:conditionalFormatting>
        <x14:conditionalFormatting xmlns:xm="http://schemas.microsoft.com/office/excel/2006/main">
          <x14:cfRule type="cellIs" priority="298" operator="lessThan" id="{11012117-16E8-4593-8584-4D307D493E97}">
            <xm:f>'Data Transformation'!$R$24</xm:f>
            <x14:dxf>
              <font>
                <color rgb="FF9C0006"/>
              </font>
              <fill>
                <patternFill>
                  <bgColor rgb="FFFFC7CE"/>
                </patternFill>
              </fill>
            </x14:dxf>
          </x14:cfRule>
          <xm:sqref>M2979</xm:sqref>
        </x14:conditionalFormatting>
        <x14:conditionalFormatting xmlns:xm="http://schemas.microsoft.com/office/excel/2006/main">
          <x14:cfRule type="cellIs" priority="297" operator="lessThan" id="{6196664A-08FC-473B-8D6C-5FF6820C3835}">
            <xm:f>'Data Transformation'!$R$24</xm:f>
            <x14:dxf>
              <font>
                <color rgb="FF9C0006"/>
              </font>
              <fill>
                <patternFill>
                  <bgColor rgb="FFFFC7CE"/>
                </patternFill>
              </fill>
            </x14:dxf>
          </x14:cfRule>
          <xm:sqref>M3003</xm:sqref>
        </x14:conditionalFormatting>
        <x14:conditionalFormatting xmlns:xm="http://schemas.microsoft.com/office/excel/2006/main">
          <x14:cfRule type="cellIs" priority="296" operator="lessThan" id="{5BDC0FAE-AADA-4823-BDB7-9A4599E23873}">
            <xm:f>'Data Transformation'!$R$24</xm:f>
            <x14:dxf>
              <font>
                <color rgb="FF9C0006"/>
              </font>
              <fill>
                <patternFill>
                  <bgColor rgb="FFFFC7CE"/>
                </patternFill>
              </fill>
            </x14:dxf>
          </x14:cfRule>
          <xm:sqref>M3027</xm:sqref>
        </x14:conditionalFormatting>
        <x14:conditionalFormatting xmlns:xm="http://schemas.microsoft.com/office/excel/2006/main">
          <x14:cfRule type="cellIs" priority="295" operator="lessThan" id="{318085EA-3B31-4E5A-84C6-1BF26944C848}">
            <xm:f>'Data Transformation'!$R$24</xm:f>
            <x14:dxf>
              <font>
                <color rgb="FF9C0006"/>
              </font>
              <fill>
                <patternFill>
                  <bgColor rgb="FFFFC7CE"/>
                </patternFill>
              </fill>
            </x14:dxf>
          </x14:cfRule>
          <xm:sqref>M3051</xm:sqref>
        </x14:conditionalFormatting>
        <x14:conditionalFormatting xmlns:xm="http://schemas.microsoft.com/office/excel/2006/main">
          <x14:cfRule type="cellIs" priority="294" operator="lessThan" id="{5C7CCCFF-3C6B-47D3-B238-EFFC30DC56C6}">
            <xm:f>'Data Transformation'!$R$24</xm:f>
            <x14:dxf>
              <font>
                <color rgb="FF9C0006"/>
              </font>
              <fill>
                <patternFill>
                  <bgColor rgb="FFFFC7CE"/>
                </patternFill>
              </fill>
            </x14:dxf>
          </x14:cfRule>
          <xm:sqref>M3075</xm:sqref>
        </x14:conditionalFormatting>
        <x14:conditionalFormatting xmlns:xm="http://schemas.microsoft.com/office/excel/2006/main">
          <x14:cfRule type="cellIs" priority="293" operator="lessThan" id="{B921E0E1-37DF-41B4-8AF9-D2B79B5DB7A3}">
            <xm:f>'Data Transformation'!$R$24</xm:f>
            <x14:dxf>
              <font>
                <color rgb="FF9C0006"/>
              </font>
              <fill>
                <patternFill>
                  <bgColor rgb="FFFFC7CE"/>
                </patternFill>
              </fill>
            </x14:dxf>
          </x14:cfRule>
          <xm:sqref>M3099</xm:sqref>
        </x14:conditionalFormatting>
        <x14:conditionalFormatting xmlns:xm="http://schemas.microsoft.com/office/excel/2006/main">
          <x14:cfRule type="cellIs" priority="292" operator="lessThan" id="{1D225F2A-0010-4394-9D14-CFAACEBABB99}">
            <xm:f>'Data Transformation'!$R$24</xm:f>
            <x14:dxf>
              <font>
                <color rgb="FF9C0006"/>
              </font>
              <fill>
                <patternFill>
                  <bgColor rgb="FFFFC7CE"/>
                </patternFill>
              </fill>
            </x14:dxf>
          </x14:cfRule>
          <xm:sqref>M3123</xm:sqref>
        </x14:conditionalFormatting>
        <x14:conditionalFormatting xmlns:xm="http://schemas.microsoft.com/office/excel/2006/main">
          <x14:cfRule type="cellIs" priority="291" operator="lessThan" id="{1885E0A1-A329-438D-B205-C09A4B85DB09}">
            <xm:f>'Data Transformation'!$R$24</xm:f>
            <x14:dxf>
              <font>
                <color rgb="FF9C0006"/>
              </font>
              <fill>
                <patternFill>
                  <bgColor rgb="FFFFC7CE"/>
                </patternFill>
              </fill>
            </x14:dxf>
          </x14:cfRule>
          <xm:sqref>M3147</xm:sqref>
        </x14:conditionalFormatting>
        <x14:conditionalFormatting xmlns:xm="http://schemas.microsoft.com/office/excel/2006/main">
          <x14:cfRule type="cellIs" priority="290" operator="lessThan" id="{9E05298D-4B4C-43EC-93E0-CE3B2BB741C1}">
            <xm:f>'Data Transformation'!$R$24</xm:f>
            <x14:dxf>
              <font>
                <color rgb="FF9C0006"/>
              </font>
              <fill>
                <patternFill>
                  <bgColor rgb="FFFFC7CE"/>
                </patternFill>
              </fill>
            </x14:dxf>
          </x14:cfRule>
          <xm:sqref>M3171</xm:sqref>
        </x14:conditionalFormatting>
        <x14:conditionalFormatting xmlns:xm="http://schemas.microsoft.com/office/excel/2006/main">
          <x14:cfRule type="cellIs" priority="289" operator="lessThan" id="{941276BB-6E6E-4740-83EF-58A770BE50F5}">
            <xm:f>'Data Transformation'!$R$24</xm:f>
            <x14:dxf>
              <font>
                <color rgb="FF9C0006"/>
              </font>
              <fill>
                <patternFill>
                  <bgColor rgb="FFFFC7CE"/>
                </patternFill>
              </fill>
            </x14:dxf>
          </x14:cfRule>
          <xm:sqref>M3195</xm:sqref>
        </x14:conditionalFormatting>
        <x14:conditionalFormatting xmlns:xm="http://schemas.microsoft.com/office/excel/2006/main">
          <x14:cfRule type="cellIs" priority="288" operator="lessThan" id="{9E6E1FCA-230E-4748-A967-0971C536608D}">
            <xm:f>'Data Transformation'!$R$24</xm:f>
            <x14:dxf>
              <font>
                <color rgb="FF9C0006"/>
              </font>
              <fill>
                <patternFill>
                  <bgColor rgb="FFFFC7CE"/>
                </patternFill>
              </fill>
            </x14:dxf>
          </x14:cfRule>
          <xm:sqref>M3219</xm:sqref>
        </x14:conditionalFormatting>
        <x14:conditionalFormatting xmlns:xm="http://schemas.microsoft.com/office/excel/2006/main">
          <x14:cfRule type="cellIs" priority="287" operator="lessThan" id="{BE6435A1-8BDE-4C3C-9077-DB624BB15CE3}">
            <xm:f>'Data Transformation'!$R$24</xm:f>
            <x14:dxf>
              <font>
                <color rgb="FF9C0006"/>
              </font>
              <fill>
                <patternFill>
                  <bgColor rgb="FFFFC7CE"/>
                </patternFill>
              </fill>
            </x14:dxf>
          </x14:cfRule>
          <xm:sqref>M3243</xm:sqref>
        </x14:conditionalFormatting>
        <x14:conditionalFormatting xmlns:xm="http://schemas.microsoft.com/office/excel/2006/main">
          <x14:cfRule type="cellIs" priority="286" operator="lessThan" id="{7D439F73-674A-469B-8688-30CA20B485ED}">
            <xm:f>'Data Transformation'!$R$24</xm:f>
            <x14:dxf>
              <font>
                <color rgb="FF9C0006"/>
              </font>
              <fill>
                <patternFill>
                  <bgColor rgb="FFFFC7CE"/>
                </patternFill>
              </fill>
            </x14:dxf>
          </x14:cfRule>
          <xm:sqref>M3267</xm:sqref>
        </x14:conditionalFormatting>
        <x14:conditionalFormatting xmlns:xm="http://schemas.microsoft.com/office/excel/2006/main">
          <x14:cfRule type="cellIs" priority="285" operator="lessThan" id="{8D657419-DF29-4605-A2BA-591265D943ED}">
            <xm:f>'Data Transformation'!$R$24</xm:f>
            <x14:dxf>
              <font>
                <color rgb="FF9C0006"/>
              </font>
              <fill>
                <patternFill>
                  <bgColor rgb="FFFFC7CE"/>
                </patternFill>
              </fill>
            </x14:dxf>
          </x14:cfRule>
          <xm:sqref>M3291</xm:sqref>
        </x14:conditionalFormatting>
        <x14:conditionalFormatting xmlns:xm="http://schemas.microsoft.com/office/excel/2006/main">
          <x14:cfRule type="cellIs" priority="284" operator="lessThan" id="{C46781AC-E0ED-4F95-ACB4-4BF1F5740235}">
            <xm:f>'Data Transformation'!$R$24</xm:f>
            <x14:dxf>
              <font>
                <color rgb="FF9C0006"/>
              </font>
              <fill>
                <patternFill>
                  <bgColor rgb="FFFFC7CE"/>
                </patternFill>
              </fill>
            </x14:dxf>
          </x14:cfRule>
          <xm:sqref>M3315</xm:sqref>
        </x14:conditionalFormatting>
        <x14:conditionalFormatting xmlns:xm="http://schemas.microsoft.com/office/excel/2006/main">
          <x14:cfRule type="cellIs" priority="283" operator="lessThan" id="{1DD0BC4A-2F83-449F-9414-CD06887928EA}">
            <xm:f>'Data Transformation'!$R$24</xm:f>
            <x14:dxf>
              <font>
                <color rgb="FF9C0006"/>
              </font>
              <fill>
                <patternFill>
                  <bgColor rgb="FFFFC7CE"/>
                </patternFill>
              </fill>
            </x14:dxf>
          </x14:cfRule>
          <xm:sqref>M3339</xm:sqref>
        </x14:conditionalFormatting>
        <x14:conditionalFormatting xmlns:xm="http://schemas.microsoft.com/office/excel/2006/main">
          <x14:cfRule type="cellIs" priority="282" operator="lessThan" id="{E8007D69-ED8A-451C-A74F-495DEAD85E81}">
            <xm:f>'Data Transformation'!$R$24</xm:f>
            <x14:dxf>
              <font>
                <color rgb="FF9C0006"/>
              </font>
              <fill>
                <patternFill>
                  <bgColor rgb="FFFFC7CE"/>
                </patternFill>
              </fill>
            </x14:dxf>
          </x14:cfRule>
          <xm:sqref>M3363</xm:sqref>
        </x14:conditionalFormatting>
        <x14:conditionalFormatting xmlns:xm="http://schemas.microsoft.com/office/excel/2006/main">
          <x14:cfRule type="cellIs" priority="281" operator="lessThan" id="{AED2BD10-9BEC-4EDA-9F04-400EF3614655}">
            <xm:f>'Data Transformation'!$R$24</xm:f>
            <x14:dxf>
              <font>
                <color rgb="FF9C0006"/>
              </font>
              <fill>
                <patternFill>
                  <bgColor rgb="FFFFC7CE"/>
                </patternFill>
              </fill>
            </x14:dxf>
          </x14:cfRule>
          <xm:sqref>M3387</xm:sqref>
        </x14:conditionalFormatting>
        <x14:conditionalFormatting xmlns:xm="http://schemas.microsoft.com/office/excel/2006/main">
          <x14:cfRule type="cellIs" priority="280" operator="lessThan" id="{627C4B54-F966-4AF1-B474-EDF29E572187}">
            <xm:f>'Data Transformation'!$R$24</xm:f>
            <x14:dxf>
              <font>
                <color rgb="FF9C0006"/>
              </font>
              <fill>
                <patternFill>
                  <bgColor rgb="FFFFC7CE"/>
                </patternFill>
              </fill>
            </x14:dxf>
          </x14:cfRule>
          <xm:sqref>M3411</xm:sqref>
        </x14:conditionalFormatting>
        <x14:conditionalFormatting xmlns:xm="http://schemas.microsoft.com/office/excel/2006/main">
          <x14:cfRule type="cellIs" priority="279" operator="lessThan" id="{34DFC620-5570-42AA-B8CE-2F6ADE83B707}">
            <xm:f>'Data Transformation'!$R$24</xm:f>
            <x14:dxf>
              <font>
                <color rgb="FF9C0006"/>
              </font>
              <fill>
                <patternFill>
                  <bgColor rgb="FFFFC7CE"/>
                </patternFill>
              </fill>
            </x14:dxf>
          </x14:cfRule>
          <xm:sqref>M3435</xm:sqref>
        </x14:conditionalFormatting>
        <x14:conditionalFormatting xmlns:xm="http://schemas.microsoft.com/office/excel/2006/main">
          <x14:cfRule type="cellIs" priority="278" operator="lessThan" id="{47A97CD0-3C5C-408E-93B0-1E99A6258EF5}">
            <xm:f>'Data Transformation'!$R$24</xm:f>
            <x14:dxf>
              <font>
                <color rgb="FF9C0006"/>
              </font>
              <fill>
                <patternFill>
                  <bgColor rgb="FFFFC7CE"/>
                </patternFill>
              </fill>
            </x14:dxf>
          </x14:cfRule>
          <xm:sqref>M3459</xm:sqref>
        </x14:conditionalFormatting>
        <x14:conditionalFormatting xmlns:xm="http://schemas.microsoft.com/office/excel/2006/main">
          <x14:cfRule type="cellIs" priority="277" operator="lessThan" id="{843DAAAF-C995-4557-866F-A31A57C00FA8}">
            <xm:f>'Data Transformation'!$R$24</xm:f>
            <x14:dxf>
              <font>
                <color rgb="FF9C0006"/>
              </font>
              <fill>
                <patternFill>
                  <bgColor rgb="FFFFC7CE"/>
                </patternFill>
              </fill>
            </x14:dxf>
          </x14:cfRule>
          <xm:sqref>M3483</xm:sqref>
        </x14:conditionalFormatting>
        <x14:conditionalFormatting xmlns:xm="http://schemas.microsoft.com/office/excel/2006/main">
          <x14:cfRule type="cellIs" priority="276" operator="lessThan" id="{97BB16CF-9573-49FE-BD3D-D9C80CA34883}">
            <xm:f>'Data Transformation'!$R$24</xm:f>
            <x14:dxf>
              <font>
                <color rgb="FF9C0006"/>
              </font>
              <fill>
                <patternFill>
                  <bgColor rgb="FFFFC7CE"/>
                </patternFill>
              </fill>
            </x14:dxf>
          </x14:cfRule>
          <xm:sqref>M3507</xm:sqref>
        </x14:conditionalFormatting>
        <x14:conditionalFormatting xmlns:xm="http://schemas.microsoft.com/office/excel/2006/main">
          <x14:cfRule type="cellIs" priority="275" operator="lessThan" id="{ABA5F97E-09F3-465B-9EA7-66FE24041006}">
            <xm:f>'Data Transformation'!$R$24</xm:f>
            <x14:dxf>
              <font>
                <color rgb="FF9C0006"/>
              </font>
              <fill>
                <patternFill>
                  <bgColor rgb="FFFFC7CE"/>
                </patternFill>
              </fill>
            </x14:dxf>
          </x14:cfRule>
          <xm:sqref>M3531</xm:sqref>
        </x14:conditionalFormatting>
        <x14:conditionalFormatting xmlns:xm="http://schemas.microsoft.com/office/excel/2006/main">
          <x14:cfRule type="cellIs" priority="274" operator="lessThan" id="{780499D5-B6DB-462D-AC1C-9079519582FE}">
            <xm:f>'Data Transformation'!$R$24</xm:f>
            <x14:dxf>
              <font>
                <color rgb="FF9C0006"/>
              </font>
              <fill>
                <patternFill>
                  <bgColor rgb="FFFFC7CE"/>
                </patternFill>
              </fill>
            </x14:dxf>
          </x14:cfRule>
          <xm:sqref>M3555</xm:sqref>
        </x14:conditionalFormatting>
        <x14:conditionalFormatting xmlns:xm="http://schemas.microsoft.com/office/excel/2006/main">
          <x14:cfRule type="cellIs" priority="273" operator="lessThan" id="{CFA2E20A-0F09-4163-8994-DE320446B659}">
            <xm:f>'Data Transformation'!$R$24</xm:f>
            <x14:dxf>
              <font>
                <color rgb="FF9C0006"/>
              </font>
              <fill>
                <patternFill>
                  <bgColor rgb="FFFFC7CE"/>
                </patternFill>
              </fill>
            </x14:dxf>
          </x14:cfRule>
          <xm:sqref>M3579</xm:sqref>
        </x14:conditionalFormatting>
        <x14:conditionalFormatting xmlns:xm="http://schemas.microsoft.com/office/excel/2006/main">
          <x14:cfRule type="cellIs" priority="272" operator="lessThan" id="{28D88C7F-2698-47B9-96DB-78B8CCCC71BA}">
            <xm:f>'Data Transformation'!$R$24</xm:f>
            <x14:dxf>
              <font>
                <color rgb="FF9C0006"/>
              </font>
              <fill>
                <patternFill>
                  <bgColor rgb="FFFFC7CE"/>
                </patternFill>
              </fill>
            </x14:dxf>
          </x14:cfRule>
          <xm:sqref>M3603</xm:sqref>
        </x14:conditionalFormatting>
        <x14:conditionalFormatting xmlns:xm="http://schemas.microsoft.com/office/excel/2006/main">
          <x14:cfRule type="cellIs" priority="271" operator="lessThan" id="{1D04BB95-A860-4C85-A09F-2C950D6FDD27}">
            <xm:f>'Data Transformation'!$R$24</xm:f>
            <x14:dxf>
              <font>
                <color rgb="FF9C0006"/>
              </font>
              <fill>
                <patternFill>
                  <bgColor rgb="FFFFC7CE"/>
                </patternFill>
              </fill>
            </x14:dxf>
          </x14:cfRule>
          <xm:sqref>M3627</xm:sqref>
        </x14:conditionalFormatting>
        <x14:conditionalFormatting xmlns:xm="http://schemas.microsoft.com/office/excel/2006/main">
          <x14:cfRule type="cellIs" priority="270" operator="lessThan" id="{335DAA34-4154-4F9D-B493-753EFADD3199}">
            <xm:f>'Data Transformation'!$R$24</xm:f>
            <x14:dxf>
              <font>
                <color rgb="FF9C0006"/>
              </font>
              <fill>
                <patternFill>
                  <bgColor rgb="FFFFC7CE"/>
                </patternFill>
              </fill>
            </x14:dxf>
          </x14:cfRule>
          <xm:sqref>M3651</xm:sqref>
        </x14:conditionalFormatting>
        <x14:conditionalFormatting xmlns:xm="http://schemas.microsoft.com/office/excel/2006/main">
          <x14:cfRule type="cellIs" priority="269" operator="lessThan" id="{60E3FDE1-F353-41B5-90AB-E1F7BFF64EB5}">
            <xm:f>'Data Transformation'!$R$24</xm:f>
            <x14:dxf>
              <font>
                <color rgb="FF9C0006"/>
              </font>
              <fill>
                <patternFill>
                  <bgColor rgb="FFFFC7CE"/>
                </patternFill>
              </fill>
            </x14:dxf>
          </x14:cfRule>
          <xm:sqref>M3675</xm:sqref>
        </x14:conditionalFormatting>
        <x14:conditionalFormatting xmlns:xm="http://schemas.microsoft.com/office/excel/2006/main">
          <x14:cfRule type="cellIs" priority="268" operator="lessThan" id="{67026E15-B08B-4839-BB10-C2D2002A4E8A}">
            <xm:f>'Data Transformation'!$R$24</xm:f>
            <x14:dxf>
              <font>
                <color rgb="FF9C0006"/>
              </font>
              <fill>
                <patternFill>
                  <bgColor rgb="FFFFC7CE"/>
                </patternFill>
              </fill>
            </x14:dxf>
          </x14:cfRule>
          <xm:sqref>M3699</xm:sqref>
        </x14:conditionalFormatting>
        <x14:conditionalFormatting xmlns:xm="http://schemas.microsoft.com/office/excel/2006/main">
          <x14:cfRule type="cellIs" priority="267" operator="lessThan" id="{42FFAED0-21AA-4A1E-98AF-CB74227005F6}">
            <xm:f>'Data Transformation'!$R$24</xm:f>
            <x14:dxf>
              <font>
                <color rgb="FF9C0006"/>
              </font>
              <fill>
                <patternFill>
                  <bgColor rgb="FFFFC7CE"/>
                </patternFill>
              </fill>
            </x14:dxf>
          </x14:cfRule>
          <xm:sqref>M3723</xm:sqref>
        </x14:conditionalFormatting>
        <x14:conditionalFormatting xmlns:xm="http://schemas.microsoft.com/office/excel/2006/main">
          <x14:cfRule type="cellIs" priority="266" operator="lessThan" id="{6A48D198-A8D8-4E83-906F-98507C668859}">
            <xm:f>'Data Transformation'!$R$24</xm:f>
            <x14:dxf>
              <font>
                <color rgb="FF9C0006"/>
              </font>
              <fill>
                <patternFill>
                  <bgColor rgb="FFFFC7CE"/>
                </patternFill>
              </fill>
            </x14:dxf>
          </x14:cfRule>
          <xm:sqref>M3747</xm:sqref>
        </x14:conditionalFormatting>
        <x14:conditionalFormatting xmlns:xm="http://schemas.microsoft.com/office/excel/2006/main">
          <x14:cfRule type="cellIs" priority="265" operator="lessThan" id="{5E33E2B5-441D-4106-BD00-58CB29DE835A}">
            <xm:f>'Data Transformation'!$R$24</xm:f>
            <x14:dxf>
              <font>
                <color rgb="FF9C0006"/>
              </font>
              <fill>
                <patternFill>
                  <bgColor rgb="FFFFC7CE"/>
                </patternFill>
              </fill>
            </x14:dxf>
          </x14:cfRule>
          <xm:sqref>M3771</xm:sqref>
        </x14:conditionalFormatting>
        <x14:conditionalFormatting xmlns:xm="http://schemas.microsoft.com/office/excel/2006/main">
          <x14:cfRule type="cellIs" priority="264" operator="lessThan" id="{4CB0F278-F360-4113-8688-4CC15C070FC7}">
            <xm:f>'Data Transformation'!$R$24</xm:f>
            <x14:dxf>
              <font>
                <color rgb="FF9C0006"/>
              </font>
              <fill>
                <patternFill>
                  <bgColor rgb="FFFFC7CE"/>
                </patternFill>
              </fill>
            </x14:dxf>
          </x14:cfRule>
          <xm:sqref>M3795</xm:sqref>
        </x14:conditionalFormatting>
        <x14:conditionalFormatting xmlns:xm="http://schemas.microsoft.com/office/excel/2006/main">
          <x14:cfRule type="cellIs" priority="263" operator="lessThan" id="{B20207CF-2D0F-40D7-9F4E-251785AC8AEE}">
            <xm:f>'Data Transformation'!$R$24</xm:f>
            <x14:dxf>
              <font>
                <color rgb="FF9C0006"/>
              </font>
              <fill>
                <patternFill>
                  <bgColor rgb="FFFFC7CE"/>
                </patternFill>
              </fill>
            </x14:dxf>
          </x14:cfRule>
          <xm:sqref>M3819</xm:sqref>
        </x14:conditionalFormatting>
        <x14:conditionalFormatting xmlns:xm="http://schemas.microsoft.com/office/excel/2006/main">
          <x14:cfRule type="cellIs" priority="262" operator="lessThan" id="{C04E9FD4-9B16-4137-B602-23964D31AD7A}">
            <xm:f>'Data Transformation'!$R$24</xm:f>
            <x14:dxf>
              <font>
                <color rgb="FF9C0006"/>
              </font>
              <fill>
                <patternFill>
                  <bgColor rgb="FFFFC7CE"/>
                </patternFill>
              </fill>
            </x14:dxf>
          </x14:cfRule>
          <xm:sqref>M3843</xm:sqref>
        </x14:conditionalFormatting>
        <x14:conditionalFormatting xmlns:xm="http://schemas.microsoft.com/office/excel/2006/main">
          <x14:cfRule type="cellIs" priority="261" operator="lessThan" id="{BAE79B4F-6129-44AA-B2C1-F8E63DAAC2BC}">
            <xm:f>'Data Transformation'!$R$24</xm:f>
            <x14:dxf>
              <font>
                <color rgb="FF9C0006"/>
              </font>
              <fill>
                <patternFill>
                  <bgColor rgb="FFFFC7CE"/>
                </patternFill>
              </fill>
            </x14:dxf>
          </x14:cfRule>
          <xm:sqref>M3867</xm:sqref>
        </x14:conditionalFormatting>
        <x14:conditionalFormatting xmlns:xm="http://schemas.microsoft.com/office/excel/2006/main">
          <x14:cfRule type="cellIs" priority="260" operator="lessThan" id="{02C2D41E-AE16-4CA7-8F4F-7B9C753A134E}">
            <xm:f>'Data Transformation'!$R$24</xm:f>
            <x14:dxf>
              <font>
                <color rgb="FF9C0006"/>
              </font>
              <fill>
                <patternFill>
                  <bgColor rgb="FFFFC7CE"/>
                </patternFill>
              </fill>
            </x14:dxf>
          </x14:cfRule>
          <xm:sqref>M3891</xm:sqref>
        </x14:conditionalFormatting>
        <x14:conditionalFormatting xmlns:xm="http://schemas.microsoft.com/office/excel/2006/main">
          <x14:cfRule type="cellIs" priority="259" operator="lessThan" id="{BB76FDEC-A579-4907-A597-A9BB580FD407}">
            <xm:f>'Data Transformation'!$R$24</xm:f>
            <x14:dxf>
              <font>
                <color rgb="FF9C0006"/>
              </font>
              <fill>
                <patternFill>
                  <bgColor rgb="FFFFC7CE"/>
                </patternFill>
              </fill>
            </x14:dxf>
          </x14:cfRule>
          <xm:sqref>M3915</xm:sqref>
        </x14:conditionalFormatting>
        <x14:conditionalFormatting xmlns:xm="http://schemas.microsoft.com/office/excel/2006/main">
          <x14:cfRule type="cellIs" priority="258" operator="lessThan" id="{5960C574-990A-4EF2-B4DE-499E7D5C88C4}">
            <xm:f>'Data Transformation'!$R$24</xm:f>
            <x14:dxf>
              <font>
                <color rgb="FF9C0006"/>
              </font>
              <fill>
                <patternFill>
                  <bgColor rgb="FFFFC7CE"/>
                </patternFill>
              </fill>
            </x14:dxf>
          </x14:cfRule>
          <xm:sqref>M3939</xm:sqref>
        </x14:conditionalFormatting>
        <x14:conditionalFormatting xmlns:xm="http://schemas.microsoft.com/office/excel/2006/main">
          <x14:cfRule type="cellIs" priority="257" operator="lessThan" id="{983AD50D-04A0-4FF0-AFB2-BB2597BC4895}">
            <xm:f>'Data Transformation'!$R$24</xm:f>
            <x14:dxf>
              <font>
                <color rgb="FF9C0006"/>
              </font>
              <fill>
                <patternFill>
                  <bgColor rgb="FFFFC7CE"/>
                </patternFill>
              </fill>
            </x14:dxf>
          </x14:cfRule>
          <xm:sqref>M3963</xm:sqref>
        </x14:conditionalFormatting>
        <x14:conditionalFormatting xmlns:xm="http://schemas.microsoft.com/office/excel/2006/main">
          <x14:cfRule type="cellIs" priority="256" operator="lessThan" id="{57A9B7C1-2ECF-4A3A-A633-989ED8BF0575}">
            <xm:f>'Data Transformation'!$R$24</xm:f>
            <x14:dxf>
              <font>
                <color rgb="FF9C0006"/>
              </font>
              <fill>
                <patternFill>
                  <bgColor rgb="FFFFC7CE"/>
                </patternFill>
              </fill>
            </x14:dxf>
          </x14:cfRule>
          <xm:sqref>M3987</xm:sqref>
        </x14:conditionalFormatting>
        <x14:conditionalFormatting xmlns:xm="http://schemas.microsoft.com/office/excel/2006/main">
          <x14:cfRule type="cellIs" priority="255" operator="lessThan" id="{94E6CEBE-7354-47A4-9787-3C7F7E9A2226}">
            <xm:f>'Data Transformation'!$R$24</xm:f>
            <x14:dxf>
              <font>
                <color rgb="FF9C0006"/>
              </font>
              <fill>
                <patternFill>
                  <bgColor rgb="FFFFC7CE"/>
                </patternFill>
              </fill>
            </x14:dxf>
          </x14:cfRule>
          <xm:sqref>M4011</xm:sqref>
        </x14:conditionalFormatting>
        <x14:conditionalFormatting xmlns:xm="http://schemas.microsoft.com/office/excel/2006/main">
          <x14:cfRule type="cellIs" priority="254" operator="lessThan" id="{47E59AAF-DCF8-4A60-9486-EC6304955E3B}">
            <xm:f>'Data Transformation'!$R$24</xm:f>
            <x14:dxf>
              <font>
                <color rgb="FF9C0006"/>
              </font>
              <fill>
                <patternFill>
                  <bgColor rgb="FFFFC7CE"/>
                </patternFill>
              </fill>
            </x14:dxf>
          </x14:cfRule>
          <xm:sqref>M4035</xm:sqref>
        </x14:conditionalFormatting>
        <x14:conditionalFormatting xmlns:xm="http://schemas.microsoft.com/office/excel/2006/main">
          <x14:cfRule type="cellIs" priority="253" operator="lessThan" id="{0C560D9C-E919-4694-AFC8-313AF921994F}">
            <xm:f>'Data Transformation'!$R$24</xm:f>
            <x14:dxf>
              <font>
                <color rgb="FF9C0006"/>
              </font>
              <fill>
                <patternFill>
                  <bgColor rgb="FFFFC7CE"/>
                </patternFill>
              </fill>
            </x14:dxf>
          </x14:cfRule>
          <xm:sqref>M4059</xm:sqref>
        </x14:conditionalFormatting>
        <x14:conditionalFormatting xmlns:xm="http://schemas.microsoft.com/office/excel/2006/main">
          <x14:cfRule type="cellIs" priority="252" operator="lessThan" id="{5E7039B0-CFF8-4A7E-87D6-53D8BECE4E7C}">
            <xm:f>'Data Transformation'!$R$24</xm:f>
            <x14:dxf>
              <font>
                <color rgb="FF9C0006"/>
              </font>
              <fill>
                <patternFill>
                  <bgColor rgb="FFFFC7CE"/>
                </patternFill>
              </fill>
            </x14:dxf>
          </x14:cfRule>
          <xm:sqref>M4083</xm:sqref>
        </x14:conditionalFormatting>
        <x14:conditionalFormatting xmlns:xm="http://schemas.microsoft.com/office/excel/2006/main">
          <x14:cfRule type="cellIs" priority="251" operator="lessThan" id="{8B002B6F-C1EF-416A-B414-A200808A4238}">
            <xm:f>'Data Transformation'!$R$24</xm:f>
            <x14:dxf>
              <font>
                <color rgb="FF9C0006"/>
              </font>
              <fill>
                <patternFill>
                  <bgColor rgb="FFFFC7CE"/>
                </patternFill>
              </fill>
            </x14:dxf>
          </x14:cfRule>
          <xm:sqref>M4107</xm:sqref>
        </x14:conditionalFormatting>
        <x14:conditionalFormatting xmlns:xm="http://schemas.microsoft.com/office/excel/2006/main">
          <x14:cfRule type="cellIs" priority="250" operator="lessThan" id="{E8193CAF-E7B7-402D-B704-ADA5C63652F0}">
            <xm:f>'Data Transformation'!$R$24</xm:f>
            <x14:dxf>
              <font>
                <color rgb="FF9C0006"/>
              </font>
              <fill>
                <patternFill>
                  <bgColor rgb="FFFFC7CE"/>
                </patternFill>
              </fill>
            </x14:dxf>
          </x14:cfRule>
          <xm:sqref>M4131</xm:sqref>
        </x14:conditionalFormatting>
        <x14:conditionalFormatting xmlns:xm="http://schemas.microsoft.com/office/excel/2006/main">
          <x14:cfRule type="cellIs" priority="249" operator="lessThan" id="{7AEAEBA3-F8E3-4886-A7CA-B98C89A0C0E0}">
            <xm:f>'Data Transformation'!$R$24</xm:f>
            <x14:dxf>
              <font>
                <color rgb="FF9C0006"/>
              </font>
              <fill>
                <patternFill>
                  <bgColor rgb="FFFFC7CE"/>
                </patternFill>
              </fill>
            </x14:dxf>
          </x14:cfRule>
          <xm:sqref>M4155</xm:sqref>
        </x14:conditionalFormatting>
        <x14:conditionalFormatting xmlns:xm="http://schemas.microsoft.com/office/excel/2006/main">
          <x14:cfRule type="cellIs" priority="248" operator="lessThan" id="{34349961-8767-45AF-9CA2-87254D2C2C3A}">
            <xm:f>'Data Transformation'!$R$24</xm:f>
            <x14:dxf>
              <font>
                <color rgb="FF9C0006"/>
              </font>
              <fill>
                <patternFill>
                  <bgColor rgb="FFFFC7CE"/>
                </patternFill>
              </fill>
            </x14:dxf>
          </x14:cfRule>
          <xm:sqref>M4179</xm:sqref>
        </x14:conditionalFormatting>
        <x14:conditionalFormatting xmlns:xm="http://schemas.microsoft.com/office/excel/2006/main">
          <x14:cfRule type="cellIs" priority="247" operator="lessThan" id="{E5AC9CB4-F290-46F3-A681-CC5E96CA9A59}">
            <xm:f>'Data Transformation'!$R$24</xm:f>
            <x14:dxf>
              <font>
                <color rgb="FF9C0006"/>
              </font>
              <fill>
                <patternFill>
                  <bgColor rgb="FFFFC7CE"/>
                </patternFill>
              </fill>
            </x14:dxf>
          </x14:cfRule>
          <xm:sqref>M4203</xm:sqref>
        </x14:conditionalFormatting>
        <x14:conditionalFormatting xmlns:xm="http://schemas.microsoft.com/office/excel/2006/main">
          <x14:cfRule type="cellIs" priority="246" operator="lessThan" id="{36B04D4C-05DA-41D5-95DB-A67A8B96AD5B}">
            <xm:f>'Data Transformation'!$R$24</xm:f>
            <x14:dxf>
              <font>
                <color rgb="FF9C0006"/>
              </font>
              <fill>
                <patternFill>
                  <bgColor rgb="FFFFC7CE"/>
                </patternFill>
              </fill>
            </x14:dxf>
          </x14:cfRule>
          <xm:sqref>M4227</xm:sqref>
        </x14:conditionalFormatting>
        <x14:conditionalFormatting xmlns:xm="http://schemas.microsoft.com/office/excel/2006/main">
          <x14:cfRule type="cellIs" priority="245" operator="lessThan" id="{9255842A-CC30-41F3-A07A-BBC40CF41697}">
            <xm:f>'Data Transformation'!$R$24</xm:f>
            <x14:dxf>
              <font>
                <color rgb="FF9C0006"/>
              </font>
              <fill>
                <patternFill>
                  <bgColor rgb="FFFFC7CE"/>
                </patternFill>
              </fill>
            </x14:dxf>
          </x14:cfRule>
          <xm:sqref>M4251</xm:sqref>
        </x14:conditionalFormatting>
        <x14:conditionalFormatting xmlns:xm="http://schemas.microsoft.com/office/excel/2006/main">
          <x14:cfRule type="cellIs" priority="244" operator="lessThan" id="{91635895-67E4-47A6-862B-A527C4547CA5}">
            <xm:f>'Data Transformation'!$R$24</xm:f>
            <x14:dxf>
              <font>
                <color rgb="FF9C0006"/>
              </font>
              <fill>
                <patternFill>
                  <bgColor rgb="FFFFC7CE"/>
                </patternFill>
              </fill>
            </x14:dxf>
          </x14:cfRule>
          <xm:sqref>M4275</xm:sqref>
        </x14:conditionalFormatting>
        <x14:conditionalFormatting xmlns:xm="http://schemas.microsoft.com/office/excel/2006/main">
          <x14:cfRule type="cellIs" priority="243" operator="lessThan" id="{6BB063D5-BBF0-4CB0-B235-8E88FD003D86}">
            <xm:f>'Data Transformation'!$R$24</xm:f>
            <x14:dxf>
              <font>
                <color rgb="FF9C0006"/>
              </font>
              <fill>
                <patternFill>
                  <bgColor rgb="FFFFC7CE"/>
                </patternFill>
              </fill>
            </x14:dxf>
          </x14:cfRule>
          <xm:sqref>M4299</xm:sqref>
        </x14:conditionalFormatting>
        <x14:conditionalFormatting xmlns:xm="http://schemas.microsoft.com/office/excel/2006/main">
          <x14:cfRule type="cellIs" priority="242" operator="lessThan" id="{983D4032-7F18-4894-952B-6F3C31D9ECAB}">
            <xm:f>'Data Transformation'!$R$24</xm:f>
            <x14:dxf>
              <font>
                <color rgb="FF9C0006"/>
              </font>
              <fill>
                <patternFill>
                  <bgColor rgb="FFFFC7CE"/>
                </patternFill>
              </fill>
            </x14:dxf>
          </x14:cfRule>
          <xm:sqref>M4323</xm:sqref>
        </x14:conditionalFormatting>
        <x14:conditionalFormatting xmlns:xm="http://schemas.microsoft.com/office/excel/2006/main">
          <x14:cfRule type="cellIs" priority="241" operator="lessThan" id="{5B11B6DC-5D99-4D86-8793-B699638CEEBD}">
            <xm:f>'Data Transformation'!$R$24</xm:f>
            <x14:dxf>
              <font>
                <color rgb="FF9C0006"/>
              </font>
              <fill>
                <patternFill>
                  <bgColor rgb="FFFFC7CE"/>
                </patternFill>
              </fill>
            </x14:dxf>
          </x14:cfRule>
          <xm:sqref>M4347</xm:sqref>
        </x14:conditionalFormatting>
        <x14:conditionalFormatting xmlns:xm="http://schemas.microsoft.com/office/excel/2006/main">
          <x14:cfRule type="cellIs" priority="240" operator="lessThan" id="{C05D1055-06BE-45B9-A23E-E3C9DD65106C}">
            <xm:f>'Data Transformation'!$R$24</xm:f>
            <x14:dxf>
              <font>
                <color rgb="FF9C0006"/>
              </font>
              <fill>
                <patternFill>
                  <bgColor rgb="FFFFC7CE"/>
                </patternFill>
              </fill>
            </x14:dxf>
          </x14:cfRule>
          <xm:sqref>M4371</xm:sqref>
        </x14:conditionalFormatting>
        <x14:conditionalFormatting xmlns:xm="http://schemas.microsoft.com/office/excel/2006/main">
          <x14:cfRule type="cellIs" priority="239" operator="lessThan" id="{AE579DE5-C6A5-4760-BD6A-7F55A020C037}">
            <xm:f>'Data Transformation'!$R$24</xm:f>
            <x14:dxf>
              <font>
                <color rgb="FF9C0006"/>
              </font>
              <fill>
                <patternFill>
                  <bgColor rgb="FFFFC7CE"/>
                </patternFill>
              </fill>
            </x14:dxf>
          </x14:cfRule>
          <xm:sqref>M4395</xm:sqref>
        </x14:conditionalFormatting>
        <x14:conditionalFormatting xmlns:xm="http://schemas.microsoft.com/office/excel/2006/main">
          <x14:cfRule type="cellIs" priority="238" operator="lessThan" id="{CF09BE2F-6002-4CD0-9CAF-237EFD262004}">
            <xm:f>'Data Transformation'!$R$24</xm:f>
            <x14:dxf>
              <font>
                <color rgb="FF9C0006"/>
              </font>
              <fill>
                <patternFill>
                  <bgColor rgb="FFFFC7CE"/>
                </patternFill>
              </fill>
            </x14:dxf>
          </x14:cfRule>
          <xm:sqref>M4419</xm:sqref>
        </x14:conditionalFormatting>
        <x14:conditionalFormatting xmlns:xm="http://schemas.microsoft.com/office/excel/2006/main">
          <x14:cfRule type="cellIs" priority="237" operator="lessThan" id="{DB88B6AD-CB96-4693-BA94-BECC5254FE86}">
            <xm:f>'Data Transformation'!$R$24</xm:f>
            <x14:dxf>
              <font>
                <color rgb="FF9C0006"/>
              </font>
              <fill>
                <patternFill>
                  <bgColor rgb="FFFFC7CE"/>
                </patternFill>
              </fill>
            </x14:dxf>
          </x14:cfRule>
          <xm:sqref>M4443</xm:sqref>
        </x14:conditionalFormatting>
        <x14:conditionalFormatting xmlns:xm="http://schemas.microsoft.com/office/excel/2006/main">
          <x14:cfRule type="cellIs" priority="236" operator="lessThan" id="{20005673-6B4D-4A37-83A6-5C1E5E92CAAE}">
            <xm:f>'Data Transformation'!$R$24</xm:f>
            <x14:dxf>
              <font>
                <color rgb="FF9C0006"/>
              </font>
              <fill>
                <patternFill>
                  <bgColor rgb="FFFFC7CE"/>
                </patternFill>
              </fill>
            </x14:dxf>
          </x14:cfRule>
          <xm:sqref>M4467</xm:sqref>
        </x14:conditionalFormatting>
        <x14:conditionalFormatting xmlns:xm="http://schemas.microsoft.com/office/excel/2006/main">
          <x14:cfRule type="cellIs" priority="235" operator="lessThan" id="{622C910B-49F3-4FB7-ABC4-7E79668E42C4}">
            <xm:f>'Data Transformation'!$R$24</xm:f>
            <x14:dxf>
              <font>
                <color rgb="FF9C0006"/>
              </font>
              <fill>
                <patternFill>
                  <bgColor rgb="FFFFC7CE"/>
                </patternFill>
              </fill>
            </x14:dxf>
          </x14:cfRule>
          <xm:sqref>M4491</xm:sqref>
        </x14:conditionalFormatting>
        <x14:conditionalFormatting xmlns:xm="http://schemas.microsoft.com/office/excel/2006/main">
          <x14:cfRule type="cellIs" priority="234" operator="lessThan" id="{6A4E5ADC-A05F-402E-A623-0E67D839B1C9}">
            <xm:f>'Data Transformation'!$R$24</xm:f>
            <x14:dxf>
              <font>
                <color rgb="FF9C0006"/>
              </font>
              <fill>
                <patternFill>
                  <bgColor rgb="FFFFC7CE"/>
                </patternFill>
              </fill>
            </x14:dxf>
          </x14:cfRule>
          <xm:sqref>M4515</xm:sqref>
        </x14:conditionalFormatting>
        <x14:conditionalFormatting xmlns:xm="http://schemas.microsoft.com/office/excel/2006/main">
          <x14:cfRule type="cellIs" priority="233" operator="lessThan" id="{230409E8-7F29-4DFE-AF05-A205C72A497F}">
            <xm:f>'Data Transformation'!$R$24</xm:f>
            <x14:dxf>
              <font>
                <color rgb="FF9C0006"/>
              </font>
              <fill>
                <patternFill>
                  <bgColor rgb="FFFFC7CE"/>
                </patternFill>
              </fill>
            </x14:dxf>
          </x14:cfRule>
          <xm:sqref>M4539</xm:sqref>
        </x14:conditionalFormatting>
        <x14:conditionalFormatting xmlns:xm="http://schemas.microsoft.com/office/excel/2006/main">
          <x14:cfRule type="cellIs" priority="232" operator="lessThan" id="{97829BA5-52A3-4A5E-9AA4-12047F38BC56}">
            <xm:f>'Data Transformation'!$R$24</xm:f>
            <x14:dxf>
              <font>
                <color rgb="FF9C0006"/>
              </font>
              <fill>
                <patternFill>
                  <bgColor rgb="FFFFC7CE"/>
                </patternFill>
              </fill>
            </x14:dxf>
          </x14:cfRule>
          <xm:sqref>M4563</xm:sqref>
        </x14:conditionalFormatting>
        <x14:conditionalFormatting xmlns:xm="http://schemas.microsoft.com/office/excel/2006/main">
          <x14:cfRule type="cellIs" priority="231" operator="lessThan" id="{917F31D1-E038-4928-A635-3E7D1D0573F1}">
            <xm:f>'Data Transformation'!$R$24</xm:f>
            <x14:dxf>
              <font>
                <color rgb="FF9C0006"/>
              </font>
              <fill>
                <patternFill>
                  <bgColor rgb="FFFFC7CE"/>
                </patternFill>
              </fill>
            </x14:dxf>
          </x14:cfRule>
          <xm:sqref>M4587</xm:sqref>
        </x14:conditionalFormatting>
        <x14:conditionalFormatting xmlns:xm="http://schemas.microsoft.com/office/excel/2006/main">
          <x14:cfRule type="cellIs" priority="230" operator="lessThan" id="{526819AB-1C42-468E-BC70-4677E8150838}">
            <xm:f>'Data Transformation'!$R$24</xm:f>
            <x14:dxf>
              <font>
                <color rgb="FF9C0006"/>
              </font>
              <fill>
                <patternFill>
                  <bgColor rgb="FFFFC7CE"/>
                </patternFill>
              </fill>
            </x14:dxf>
          </x14:cfRule>
          <xm:sqref>M4611</xm:sqref>
        </x14:conditionalFormatting>
        <x14:conditionalFormatting xmlns:xm="http://schemas.microsoft.com/office/excel/2006/main">
          <x14:cfRule type="cellIs" priority="229" operator="lessThan" id="{A9D88C7C-E3D1-47EB-9E26-63D3B5A3B9C7}">
            <xm:f>'Data Transformation'!$R$24</xm:f>
            <x14:dxf>
              <font>
                <color rgb="FF9C0006"/>
              </font>
              <fill>
                <patternFill>
                  <bgColor rgb="FFFFC7CE"/>
                </patternFill>
              </fill>
            </x14:dxf>
          </x14:cfRule>
          <xm:sqref>M4635</xm:sqref>
        </x14:conditionalFormatting>
        <x14:conditionalFormatting xmlns:xm="http://schemas.microsoft.com/office/excel/2006/main">
          <x14:cfRule type="cellIs" priority="228" operator="lessThan" id="{73154C20-E1A1-4A37-864A-86E12A2622BC}">
            <xm:f>'Data Transformation'!$R$24</xm:f>
            <x14:dxf>
              <font>
                <color rgb="FF9C0006"/>
              </font>
              <fill>
                <patternFill>
                  <bgColor rgb="FFFFC7CE"/>
                </patternFill>
              </fill>
            </x14:dxf>
          </x14:cfRule>
          <xm:sqref>M4659</xm:sqref>
        </x14:conditionalFormatting>
        <x14:conditionalFormatting xmlns:xm="http://schemas.microsoft.com/office/excel/2006/main">
          <x14:cfRule type="cellIs" priority="227" operator="lessThan" id="{8F1652A7-D684-4C8C-8020-F86685551A1F}">
            <xm:f>'Data Transformation'!$R$24</xm:f>
            <x14:dxf>
              <font>
                <color rgb="FF9C0006"/>
              </font>
              <fill>
                <patternFill>
                  <bgColor rgb="FFFFC7CE"/>
                </patternFill>
              </fill>
            </x14:dxf>
          </x14:cfRule>
          <xm:sqref>M4683</xm:sqref>
        </x14:conditionalFormatting>
        <x14:conditionalFormatting xmlns:xm="http://schemas.microsoft.com/office/excel/2006/main">
          <x14:cfRule type="cellIs" priority="226" operator="lessThan" id="{4F510EF9-F67B-47D6-AF42-0875A01452F5}">
            <xm:f>'Data Transformation'!$R$24</xm:f>
            <x14:dxf>
              <font>
                <color rgb="FF9C0006"/>
              </font>
              <fill>
                <patternFill>
                  <bgColor rgb="FFFFC7CE"/>
                </patternFill>
              </fill>
            </x14:dxf>
          </x14:cfRule>
          <xm:sqref>M4707</xm:sqref>
        </x14:conditionalFormatting>
        <x14:conditionalFormatting xmlns:xm="http://schemas.microsoft.com/office/excel/2006/main">
          <x14:cfRule type="cellIs" priority="225" operator="lessThan" id="{B13CB743-31DB-4F16-8DD6-A1162AF911D3}">
            <xm:f>'Data Transformation'!$R$24</xm:f>
            <x14:dxf>
              <font>
                <color rgb="FF9C0006"/>
              </font>
              <fill>
                <patternFill>
                  <bgColor rgb="FFFFC7CE"/>
                </patternFill>
              </fill>
            </x14:dxf>
          </x14:cfRule>
          <xm:sqref>M4731</xm:sqref>
        </x14:conditionalFormatting>
        <x14:conditionalFormatting xmlns:xm="http://schemas.microsoft.com/office/excel/2006/main">
          <x14:cfRule type="cellIs" priority="224" operator="lessThan" id="{225B2D61-2024-40A5-92B6-C58F4C17AC95}">
            <xm:f>'Data Transformation'!$R$24</xm:f>
            <x14:dxf>
              <font>
                <color rgb="FF9C0006"/>
              </font>
              <fill>
                <patternFill>
                  <bgColor rgb="FFFFC7CE"/>
                </patternFill>
              </fill>
            </x14:dxf>
          </x14:cfRule>
          <xm:sqref>M4755</xm:sqref>
        </x14:conditionalFormatting>
        <x14:conditionalFormatting xmlns:xm="http://schemas.microsoft.com/office/excel/2006/main">
          <x14:cfRule type="cellIs" priority="223" operator="lessThan" id="{A746FF86-4568-4138-BF1F-2066982EC09A}">
            <xm:f>'Data Transformation'!$R$24</xm:f>
            <x14:dxf>
              <font>
                <color rgb="FF9C0006"/>
              </font>
              <fill>
                <patternFill>
                  <bgColor rgb="FFFFC7CE"/>
                </patternFill>
              </fill>
            </x14:dxf>
          </x14:cfRule>
          <xm:sqref>M4779</xm:sqref>
        </x14:conditionalFormatting>
        <x14:conditionalFormatting xmlns:xm="http://schemas.microsoft.com/office/excel/2006/main">
          <x14:cfRule type="cellIs" priority="222" operator="lessThan" id="{6A3BC2D3-12AB-460C-A12C-8CAA35D080EE}">
            <xm:f>'Data Transformation'!$R$24</xm:f>
            <x14:dxf>
              <font>
                <color rgb="FF9C0006"/>
              </font>
              <fill>
                <patternFill>
                  <bgColor rgb="FFFFC7CE"/>
                </patternFill>
              </fill>
            </x14:dxf>
          </x14:cfRule>
          <xm:sqref>M4803</xm:sqref>
        </x14:conditionalFormatting>
        <x14:conditionalFormatting xmlns:xm="http://schemas.microsoft.com/office/excel/2006/main">
          <x14:cfRule type="cellIs" priority="221" operator="lessThan" id="{8EFAE100-B8AF-4097-9845-60C0D1A2CDB1}">
            <xm:f>'Data Transformation'!$R$24</xm:f>
            <x14:dxf>
              <font>
                <color rgb="FF9C0006"/>
              </font>
              <fill>
                <patternFill>
                  <bgColor rgb="FFFFC7CE"/>
                </patternFill>
              </fill>
            </x14:dxf>
          </x14:cfRule>
          <xm:sqref>M4827</xm:sqref>
        </x14:conditionalFormatting>
        <x14:conditionalFormatting xmlns:xm="http://schemas.microsoft.com/office/excel/2006/main">
          <x14:cfRule type="cellIs" priority="220" operator="lessThan" id="{36129B39-7D27-43E7-AAA8-A25DDB120019}">
            <xm:f>'Data Transformation'!$R$24</xm:f>
            <x14:dxf>
              <font>
                <color rgb="FF9C0006"/>
              </font>
              <fill>
                <patternFill>
                  <bgColor rgb="FFFFC7CE"/>
                </patternFill>
              </fill>
            </x14:dxf>
          </x14:cfRule>
          <xm:sqref>M4851</xm:sqref>
        </x14:conditionalFormatting>
        <x14:conditionalFormatting xmlns:xm="http://schemas.microsoft.com/office/excel/2006/main">
          <x14:cfRule type="cellIs" priority="219" operator="lessThan" id="{5B96983F-25AF-45A3-BF6A-331BC82930D1}">
            <xm:f>'Data Transformation'!$R$24</xm:f>
            <x14:dxf>
              <font>
                <color rgb="FF9C0006"/>
              </font>
              <fill>
                <patternFill>
                  <bgColor rgb="FFFFC7CE"/>
                </patternFill>
              </fill>
            </x14:dxf>
          </x14:cfRule>
          <xm:sqref>M4875</xm:sqref>
        </x14:conditionalFormatting>
        <x14:conditionalFormatting xmlns:xm="http://schemas.microsoft.com/office/excel/2006/main">
          <x14:cfRule type="cellIs" priority="218" operator="lessThan" id="{EBFAEC23-324F-48F2-8C08-F4C232301C09}">
            <xm:f>'Data Transformation'!$R$24</xm:f>
            <x14:dxf>
              <font>
                <color rgb="FF9C0006"/>
              </font>
              <fill>
                <patternFill>
                  <bgColor rgb="FFFFC7CE"/>
                </patternFill>
              </fill>
            </x14:dxf>
          </x14:cfRule>
          <xm:sqref>M4899</xm:sqref>
        </x14:conditionalFormatting>
        <x14:conditionalFormatting xmlns:xm="http://schemas.microsoft.com/office/excel/2006/main">
          <x14:cfRule type="cellIs" priority="217" operator="lessThan" id="{827B65D4-4ABC-4084-9320-24657ACE8382}">
            <xm:f>'Data Transformation'!$R$24</xm:f>
            <x14:dxf>
              <font>
                <color rgb="FF9C0006"/>
              </font>
              <fill>
                <patternFill>
                  <bgColor rgb="FFFFC7CE"/>
                </patternFill>
              </fill>
            </x14:dxf>
          </x14:cfRule>
          <xm:sqref>M4923</xm:sqref>
        </x14:conditionalFormatting>
        <x14:conditionalFormatting xmlns:xm="http://schemas.microsoft.com/office/excel/2006/main">
          <x14:cfRule type="cellIs" priority="216" operator="lessThan" id="{42103982-45E0-4EBF-BDF7-43DD79306C9F}">
            <xm:f>'Data Transformation'!$R$24</xm:f>
            <x14:dxf>
              <font>
                <color rgb="FF9C0006"/>
              </font>
              <fill>
                <patternFill>
                  <bgColor rgb="FFFFC7CE"/>
                </patternFill>
              </fill>
            </x14:dxf>
          </x14:cfRule>
          <xm:sqref>M4947</xm:sqref>
        </x14:conditionalFormatting>
        <x14:conditionalFormatting xmlns:xm="http://schemas.microsoft.com/office/excel/2006/main">
          <x14:cfRule type="cellIs" priority="215" operator="lessThan" id="{9BEAAB73-36C7-4765-92D0-A114EA1E2D21}">
            <xm:f>'Data Transformation'!$R$24</xm:f>
            <x14:dxf>
              <font>
                <color rgb="FF9C0006"/>
              </font>
              <fill>
                <patternFill>
                  <bgColor rgb="FFFFC7CE"/>
                </patternFill>
              </fill>
            </x14:dxf>
          </x14:cfRule>
          <xm:sqref>M4971</xm:sqref>
        </x14:conditionalFormatting>
        <x14:conditionalFormatting xmlns:xm="http://schemas.microsoft.com/office/excel/2006/main">
          <x14:cfRule type="cellIs" priority="214" operator="lessThan" id="{00A359C4-A902-4E01-AE49-3742DFEE54EE}">
            <xm:f>'Data Transformation'!$R$24</xm:f>
            <x14:dxf>
              <font>
                <color rgb="FF9C0006"/>
              </font>
              <fill>
                <patternFill>
                  <bgColor rgb="FFFFC7CE"/>
                </patternFill>
              </fill>
            </x14:dxf>
          </x14:cfRule>
          <xm:sqref>M4995</xm:sqref>
        </x14:conditionalFormatting>
        <x14:conditionalFormatting xmlns:xm="http://schemas.microsoft.com/office/excel/2006/main">
          <x14:cfRule type="cellIs" priority="213" operator="lessThan" id="{DC7F57E7-7AE8-4A3F-A180-9E6BE6DAE330}">
            <xm:f>'Data Transformation'!$R$24</xm:f>
            <x14:dxf>
              <font>
                <color rgb="FF9C0006"/>
              </font>
              <fill>
                <patternFill>
                  <bgColor rgb="FFFFC7CE"/>
                </patternFill>
              </fill>
            </x14:dxf>
          </x14:cfRule>
          <xm:sqref>M5019</xm:sqref>
        </x14:conditionalFormatting>
        <x14:conditionalFormatting xmlns:xm="http://schemas.microsoft.com/office/excel/2006/main">
          <x14:cfRule type="cellIs" priority="212" operator="lessThan" id="{4A65DDA6-BE73-4F30-AF1A-413E994261CE}">
            <xm:f>'Data Transformation'!$R$24</xm:f>
            <x14:dxf>
              <font>
                <color rgb="FF9C0006"/>
              </font>
              <fill>
                <patternFill>
                  <bgColor rgb="FFFFC7CE"/>
                </patternFill>
              </fill>
            </x14:dxf>
          </x14:cfRule>
          <xm:sqref>M5043</xm:sqref>
        </x14:conditionalFormatting>
        <x14:conditionalFormatting xmlns:xm="http://schemas.microsoft.com/office/excel/2006/main">
          <x14:cfRule type="cellIs" priority="211" operator="lessThan" id="{8BA9777C-1ACC-40B4-90A8-41647052DA4D}">
            <xm:f>'Data Transformation'!$R$24</xm:f>
            <x14:dxf>
              <font>
                <color rgb="FF9C0006"/>
              </font>
              <fill>
                <patternFill>
                  <bgColor rgb="FFFFC7CE"/>
                </patternFill>
              </fill>
            </x14:dxf>
          </x14:cfRule>
          <xm:sqref>M5067</xm:sqref>
        </x14:conditionalFormatting>
        <x14:conditionalFormatting xmlns:xm="http://schemas.microsoft.com/office/excel/2006/main">
          <x14:cfRule type="cellIs" priority="210" operator="lessThan" id="{56A801A9-1040-46F7-9EF6-DD7F5BE2BF04}">
            <xm:f>'Data Transformation'!$R$24</xm:f>
            <x14:dxf>
              <font>
                <color rgb="FF9C0006"/>
              </font>
              <fill>
                <patternFill>
                  <bgColor rgb="FFFFC7CE"/>
                </patternFill>
              </fill>
            </x14:dxf>
          </x14:cfRule>
          <xm:sqref>M5091</xm:sqref>
        </x14:conditionalFormatting>
        <x14:conditionalFormatting xmlns:xm="http://schemas.microsoft.com/office/excel/2006/main">
          <x14:cfRule type="cellIs" priority="209" operator="lessThan" id="{EFA0A133-4DFD-41DF-A706-EA8AFB270722}">
            <xm:f>'Data Transformation'!$R$24</xm:f>
            <x14:dxf>
              <font>
                <color rgb="FF9C0006"/>
              </font>
              <fill>
                <patternFill>
                  <bgColor rgb="FFFFC7CE"/>
                </patternFill>
              </fill>
            </x14:dxf>
          </x14:cfRule>
          <xm:sqref>M5115</xm:sqref>
        </x14:conditionalFormatting>
        <x14:conditionalFormatting xmlns:xm="http://schemas.microsoft.com/office/excel/2006/main">
          <x14:cfRule type="cellIs" priority="208" operator="lessThan" id="{4FB866A7-FC09-4F68-893A-81EF6278BF2F}">
            <xm:f>'Data Transformation'!$R$24</xm:f>
            <x14:dxf>
              <font>
                <color rgb="FF9C0006"/>
              </font>
              <fill>
                <patternFill>
                  <bgColor rgb="FFFFC7CE"/>
                </patternFill>
              </fill>
            </x14:dxf>
          </x14:cfRule>
          <xm:sqref>M5139</xm:sqref>
        </x14:conditionalFormatting>
        <x14:conditionalFormatting xmlns:xm="http://schemas.microsoft.com/office/excel/2006/main">
          <x14:cfRule type="cellIs" priority="207" operator="lessThan" id="{425A097C-EAC4-4D90-A4ED-05636ACBD4AD}">
            <xm:f>'Data Transformation'!$R$24</xm:f>
            <x14:dxf>
              <font>
                <color rgb="FF9C0006"/>
              </font>
              <fill>
                <patternFill>
                  <bgColor rgb="FFFFC7CE"/>
                </patternFill>
              </fill>
            </x14:dxf>
          </x14:cfRule>
          <xm:sqref>M5163</xm:sqref>
        </x14:conditionalFormatting>
        <x14:conditionalFormatting xmlns:xm="http://schemas.microsoft.com/office/excel/2006/main">
          <x14:cfRule type="cellIs" priority="206" operator="lessThan" id="{08121DB5-559F-42AA-8B2B-21B88B2ECC7A}">
            <xm:f>'Data Transformation'!$R$24</xm:f>
            <x14:dxf>
              <font>
                <color rgb="FF9C0006"/>
              </font>
              <fill>
                <patternFill>
                  <bgColor rgb="FFFFC7CE"/>
                </patternFill>
              </fill>
            </x14:dxf>
          </x14:cfRule>
          <xm:sqref>M5187</xm:sqref>
        </x14:conditionalFormatting>
        <x14:conditionalFormatting xmlns:xm="http://schemas.microsoft.com/office/excel/2006/main">
          <x14:cfRule type="cellIs" priority="205" operator="lessThan" id="{6403A90E-4114-4FF7-894D-5A63EBBA919B}">
            <xm:f>'Data Transformation'!$R$24</xm:f>
            <x14:dxf>
              <font>
                <color rgb="FF9C0006"/>
              </font>
              <fill>
                <patternFill>
                  <bgColor rgb="FFFFC7CE"/>
                </patternFill>
              </fill>
            </x14:dxf>
          </x14:cfRule>
          <xm:sqref>M5211</xm:sqref>
        </x14:conditionalFormatting>
        <x14:conditionalFormatting xmlns:xm="http://schemas.microsoft.com/office/excel/2006/main">
          <x14:cfRule type="cellIs" priority="204" operator="lessThan" id="{BD727C9C-4061-4A2B-8A38-801ABD0B93B1}">
            <xm:f>'Data Transformation'!$R$24</xm:f>
            <x14:dxf>
              <font>
                <color rgb="FF9C0006"/>
              </font>
              <fill>
                <patternFill>
                  <bgColor rgb="FFFFC7CE"/>
                </patternFill>
              </fill>
            </x14:dxf>
          </x14:cfRule>
          <xm:sqref>M5235</xm:sqref>
        </x14:conditionalFormatting>
        <x14:conditionalFormatting xmlns:xm="http://schemas.microsoft.com/office/excel/2006/main">
          <x14:cfRule type="cellIs" priority="203" operator="lessThan" id="{74962671-EF9E-4627-ADF0-D8AFE792AB02}">
            <xm:f>'Data Transformation'!$R$24</xm:f>
            <x14:dxf>
              <font>
                <color rgb="FF9C0006"/>
              </font>
              <fill>
                <patternFill>
                  <bgColor rgb="FFFFC7CE"/>
                </patternFill>
              </fill>
            </x14:dxf>
          </x14:cfRule>
          <xm:sqref>M5259</xm:sqref>
        </x14:conditionalFormatting>
        <x14:conditionalFormatting xmlns:xm="http://schemas.microsoft.com/office/excel/2006/main">
          <x14:cfRule type="cellIs" priority="202" operator="lessThan" id="{C4FC02B4-38D6-49B7-BAAA-1D7144D964E8}">
            <xm:f>'Data Transformation'!$R$24</xm:f>
            <x14:dxf>
              <font>
                <color rgb="FF9C0006"/>
              </font>
              <fill>
                <patternFill>
                  <bgColor rgb="FFFFC7CE"/>
                </patternFill>
              </fill>
            </x14:dxf>
          </x14:cfRule>
          <xm:sqref>M5283</xm:sqref>
        </x14:conditionalFormatting>
        <x14:conditionalFormatting xmlns:xm="http://schemas.microsoft.com/office/excel/2006/main">
          <x14:cfRule type="cellIs" priority="201" operator="lessThan" id="{8AC2B3C0-BBA9-4D92-BD07-5FB30BD65115}">
            <xm:f>'Data Transformation'!$R$24</xm:f>
            <x14:dxf>
              <font>
                <color rgb="FF9C0006"/>
              </font>
              <fill>
                <patternFill>
                  <bgColor rgb="FFFFC7CE"/>
                </patternFill>
              </fill>
            </x14:dxf>
          </x14:cfRule>
          <xm:sqref>M5307</xm:sqref>
        </x14:conditionalFormatting>
        <x14:conditionalFormatting xmlns:xm="http://schemas.microsoft.com/office/excel/2006/main">
          <x14:cfRule type="cellIs" priority="200" operator="lessThan" id="{F15A6E1B-BC70-4A8F-9C31-02D42F83DECB}">
            <xm:f>'Data Transformation'!$R$24</xm:f>
            <x14:dxf>
              <font>
                <color rgb="FF9C0006"/>
              </font>
              <fill>
                <patternFill>
                  <bgColor rgb="FFFFC7CE"/>
                </patternFill>
              </fill>
            </x14:dxf>
          </x14:cfRule>
          <xm:sqref>M5331</xm:sqref>
        </x14:conditionalFormatting>
        <x14:conditionalFormatting xmlns:xm="http://schemas.microsoft.com/office/excel/2006/main">
          <x14:cfRule type="cellIs" priority="199" operator="lessThan" id="{5C0848A3-FB29-4923-A4AF-C7CBC7BFBC00}">
            <xm:f>'Data Transformation'!$R$24</xm:f>
            <x14:dxf>
              <font>
                <color rgb="FF9C0006"/>
              </font>
              <fill>
                <patternFill>
                  <bgColor rgb="FFFFC7CE"/>
                </patternFill>
              </fill>
            </x14:dxf>
          </x14:cfRule>
          <xm:sqref>M5355</xm:sqref>
        </x14:conditionalFormatting>
        <x14:conditionalFormatting xmlns:xm="http://schemas.microsoft.com/office/excel/2006/main">
          <x14:cfRule type="cellIs" priority="198" operator="lessThan" id="{F1A998C8-D3A8-4431-8B35-03385AA85B2E}">
            <xm:f>'Data Transformation'!$R$24</xm:f>
            <x14:dxf>
              <font>
                <color rgb="FF9C0006"/>
              </font>
              <fill>
                <patternFill>
                  <bgColor rgb="FFFFC7CE"/>
                </patternFill>
              </fill>
            </x14:dxf>
          </x14:cfRule>
          <xm:sqref>M5379</xm:sqref>
        </x14:conditionalFormatting>
        <x14:conditionalFormatting xmlns:xm="http://schemas.microsoft.com/office/excel/2006/main">
          <x14:cfRule type="cellIs" priority="197" operator="lessThan" id="{474AFB87-5E8B-4D6C-9ABB-A3EE08C73131}">
            <xm:f>'Data Transformation'!$R$24</xm:f>
            <x14:dxf>
              <font>
                <color rgb="FF9C0006"/>
              </font>
              <fill>
                <patternFill>
                  <bgColor rgb="FFFFC7CE"/>
                </patternFill>
              </fill>
            </x14:dxf>
          </x14:cfRule>
          <xm:sqref>M5403</xm:sqref>
        </x14:conditionalFormatting>
        <x14:conditionalFormatting xmlns:xm="http://schemas.microsoft.com/office/excel/2006/main">
          <x14:cfRule type="cellIs" priority="196" operator="lessThan" id="{E37D985C-39E9-487C-A376-2C552658EAD4}">
            <xm:f>'Data Transformation'!$R$24</xm:f>
            <x14:dxf>
              <font>
                <color rgb="FF9C0006"/>
              </font>
              <fill>
                <patternFill>
                  <bgColor rgb="FFFFC7CE"/>
                </patternFill>
              </fill>
            </x14:dxf>
          </x14:cfRule>
          <xm:sqref>M5427</xm:sqref>
        </x14:conditionalFormatting>
        <x14:conditionalFormatting xmlns:xm="http://schemas.microsoft.com/office/excel/2006/main">
          <x14:cfRule type="cellIs" priority="195" operator="lessThan" id="{CB85BF13-2078-4F96-A115-98B5E3C0FD2C}">
            <xm:f>'Data Transformation'!$R$24</xm:f>
            <x14:dxf>
              <font>
                <color rgb="FF9C0006"/>
              </font>
              <fill>
                <patternFill>
                  <bgColor rgb="FFFFC7CE"/>
                </patternFill>
              </fill>
            </x14:dxf>
          </x14:cfRule>
          <xm:sqref>M5451</xm:sqref>
        </x14:conditionalFormatting>
        <x14:conditionalFormatting xmlns:xm="http://schemas.microsoft.com/office/excel/2006/main">
          <x14:cfRule type="cellIs" priority="194" operator="lessThan" id="{36C6B36F-F69B-4A04-A2B3-58BAA21D05B6}">
            <xm:f>'Data Transformation'!$R$24</xm:f>
            <x14:dxf>
              <font>
                <color rgb="FF9C0006"/>
              </font>
              <fill>
                <patternFill>
                  <bgColor rgb="FFFFC7CE"/>
                </patternFill>
              </fill>
            </x14:dxf>
          </x14:cfRule>
          <xm:sqref>M5475</xm:sqref>
        </x14:conditionalFormatting>
        <x14:conditionalFormatting xmlns:xm="http://schemas.microsoft.com/office/excel/2006/main">
          <x14:cfRule type="cellIs" priority="193" operator="lessThan" id="{54D73898-9C75-452D-9D10-C890FF31EE41}">
            <xm:f>'Data Transformation'!$R$24</xm:f>
            <x14:dxf>
              <font>
                <color rgb="FF9C0006"/>
              </font>
              <fill>
                <patternFill>
                  <bgColor rgb="FFFFC7CE"/>
                </patternFill>
              </fill>
            </x14:dxf>
          </x14:cfRule>
          <xm:sqref>M5499</xm:sqref>
        </x14:conditionalFormatting>
        <x14:conditionalFormatting xmlns:xm="http://schemas.microsoft.com/office/excel/2006/main">
          <x14:cfRule type="cellIs" priority="192" operator="lessThan" id="{30442CED-2909-4005-82C5-D21A058D29CE}">
            <xm:f>'Data Transformation'!$R$24</xm:f>
            <x14:dxf>
              <font>
                <color rgb="FF9C0006"/>
              </font>
              <fill>
                <patternFill>
                  <bgColor rgb="FFFFC7CE"/>
                </patternFill>
              </fill>
            </x14:dxf>
          </x14:cfRule>
          <xm:sqref>M5523</xm:sqref>
        </x14:conditionalFormatting>
        <x14:conditionalFormatting xmlns:xm="http://schemas.microsoft.com/office/excel/2006/main">
          <x14:cfRule type="cellIs" priority="191" operator="lessThan" id="{003FDC46-B4E5-4DE9-B5E1-2A29237BB3DB}">
            <xm:f>'Data Transformation'!$R$24</xm:f>
            <x14:dxf>
              <font>
                <color rgb="FF9C0006"/>
              </font>
              <fill>
                <patternFill>
                  <bgColor rgb="FFFFC7CE"/>
                </patternFill>
              </fill>
            </x14:dxf>
          </x14:cfRule>
          <xm:sqref>M5547</xm:sqref>
        </x14:conditionalFormatting>
        <x14:conditionalFormatting xmlns:xm="http://schemas.microsoft.com/office/excel/2006/main">
          <x14:cfRule type="cellIs" priority="190" operator="lessThan" id="{481029B6-E4B7-4E50-BDEE-8D7D5EF8699A}">
            <xm:f>'Data Transformation'!$R$24</xm:f>
            <x14:dxf>
              <font>
                <color rgb="FF9C0006"/>
              </font>
              <fill>
                <patternFill>
                  <bgColor rgb="FFFFC7CE"/>
                </patternFill>
              </fill>
            </x14:dxf>
          </x14:cfRule>
          <xm:sqref>M5571</xm:sqref>
        </x14:conditionalFormatting>
        <x14:conditionalFormatting xmlns:xm="http://schemas.microsoft.com/office/excel/2006/main">
          <x14:cfRule type="cellIs" priority="189" operator="lessThan" id="{494DED8D-9B43-4ED8-9F6A-1712D222A30F}">
            <xm:f>'Data Transformation'!$R$24</xm:f>
            <x14:dxf>
              <font>
                <color rgb="FF9C0006"/>
              </font>
              <fill>
                <patternFill>
                  <bgColor rgb="FFFFC7CE"/>
                </patternFill>
              </fill>
            </x14:dxf>
          </x14:cfRule>
          <xm:sqref>M5595</xm:sqref>
        </x14:conditionalFormatting>
        <x14:conditionalFormatting xmlns:xm="http://schemas.microsoft.com/office/excel/2006/main">
          <x14:cfRule type="cellIs" priority="188" operator="lessThan" id="{1DA4F1A9-2EA9-4329-941B-F54D2E5E02AA}">
            <xm:f>'Data Transformation'!$R$24</xm:f>
            <x14:dxf>
              <font>
                <color rgb="FF9C0006"/>
              </font>
              <fill>
                <patternFill>
                  <bgColor rgb="FFFFC7CE"/>
                </patternFill>
              </fill>
            </x14:dxf>
          </x14:cfRule>
          <xm:sqref>M5619</xm:sqref>
        </x14:conditionalFormatting>
        <x14:conditionalFormatting xmlns:xm="http://schemas.microsoft.com/office/excel/2006/main">
          <x14:cfRule type="cellIs" priority="187" operator="lessThan" id="{07EEFF56-2B31-45BA-AA34-234B49A4B041}">
            <xm:f>'Data Transformation'!$R$24</xm:f>
            <x14:dxf>
              <font>
                <color rgb="FF9C0006"/>
              </font>
              <fill>
                <patternFill>
                  <bgColor rgb="FFFFC7CE"/>
                </patternFill>
              </fill>
            </x14:dxf>
          </x14:cfRule>
          <xm:sqref>M5643</xm:sqref>
        </x14:conditionalFormatting>
        <x14:conditionalFormatting xmlns:xm="http://schemas.microsoft.com/office/excel/2006/main">
          <x14:cfRule type="cellIs" priority="186" operator="lessThan" id="{1B301830-8090-4CAF-9EB4-20EB6479F06B}">
            <xm:f>'Data Transformation'!$R$24</xm:f>
            <x14:dxf>
              <font>
                <color rgb="FF9C0006"/>
              </font>
              <fill>
                <patternFill>
                  <bgColor rgb="FFFFC7CE"/>
                </patternFill>
              </fill>
            </x14:dxf>
          </x14:cfRule>
          <xm:sqref>M5667</xm:sqref>
        </x14:conditionalFormatting>
        <x14:conditionalFormatting xmlns:xm="http://schemas.microsoft.com/office/excel/2006/main">
          <x14:cfRule type="cellIs" priority="185" operator="lessThan" id="{5B5381F6-E60F-4B33-A17A-2A5F8845C6D4}">
            <xm:f>'Data Transformation'!$R$24</xm:f>
            <x14:dxf>
              <font>
                <color rgb="FF9C0006"/>
              </font>
              <fill>
                <patternFill>
                  <bgColor rgb="FFFFC7CE"/>
                </patternFill>
              </fill>
            </x14:dxf>
          </x14:cfRule>
          <xm:sqref>M5691</xm:sqref>
        </x14:conditionalFormatting>
        <x14:conditionalFormatting xmlns:xm="http://schemas.microsoft.com/office/excel/2006/main">
          <x14:cfRule type="cellIs" priority="184" operator="lessThan" id="{5AF118F6-8026-4200-95A2-2278C23B68A4}">
            <xm:f>'Data Transformation'!$R$24</xm:f>
            <x14:dxf>
              <font>
                <color rgb="FF9C0006"/>
              </font>
              <fill>
                <patternFill>
                  <bgColor rgb="FFFFC7CE"/>
                </patternFill>
              </fill>
            </x14:dxf>
          </x14:cfRule>
          <xm:sqref>M5715</xm:sqref>
        </x14:conditionalFormatting>
        <x14:conditionalFormatting xmlns:xm="http://schemas.microsoft.com/office/excel/2006/main">
          <x14:cfRule type="cellIs" priority="183" operator="lessThan" id="{14DA5788-E46E-4126-A2B8-ED8739F0FAE3}">
            <xm:f>'Data Transformation'!$R$24</xm:f>
            <x14:dxf>
              <font>
                <color rgb="FF9C0006"/>
              </font>
              <fill>
                <patternFill>
                  <bgColor rgb="FFFFC7CE"/>
                </patternFill>
              </fill>
            </x14:dxf>
          </x14:cfRule>
          <xm:sqref>M5739</xm:sqref>
        </x14:conditionalFormatting>
        <x14:conditionalFormatting xmlns:xm="http://schemas.microsoft.com/office/excel/2006/main">
          <x14:cfRule type="cellIs" priority="182" operator="lessThan" id="{B3D6126C-4345-4F46-A5A4-5232DFDEB85D}">
            <xm:f>'Data Transformation'!$R$24</xm:f>
            <x14:dxf>
              <font>
                <color rgb="FF9C0006"/>
              </font>
              <fill>
                <patternFill>
                  <bgColor rgb="FFFFC7CE"/>
                </patternFill>
              </fill>
            </x14:dxf>
          </x14:cfRule>
          <xm:sqref>M5763</xm:sqref>
        </x14:conditionalFormatting>
        <x14:conditionalFormatting xmlns:xm="http://schemas.microsoft.com/office/excel/2006/main">
          <x14:cfRule type="cellIs" priority="181" operator="lessThan" id="{8932048B-9ECE-4A1C-8855-FD2ED4388524}">
            <xm:f>'Data Transformation'!$R$24</xm:f>
            <x14:dxf>
              <font>
                <color rgb="FF9C0006"/>
              </font>
              <fill>
                <patternFill>
                  <bgColor rgb="FFFFC7CE"/>
                </patternFill>
              </fill>
            </x14:dxf>
          </x14:cfRule>
          <xm:sqref>M5787</xm:sqref>
        </x14:conditionalFormatting>
        <x14:conditionalFormatting xmlns:xm="http://schemas.microsoft.com/office/excel/2006/main">
          <x14:cfRule type="cellIs" priority="180" operator="lessThan" id="{5700F94B-00BB-40DD-9691-C9944B523E1D}">
            <xm:f>'Data Transformation'!$R$24</xm:f>
            <x14:dxf>
              <font>
                <color rgb="FF9C0006"/>
              </font>
              <fill>
                <patternFill>
                  <bgColor rgb="FFFFC7CE"/>
                </patternFill>
              </fill>
            </x14:dxf>
          </x14:cfRule>
          <xm:sqref>M5811</xm:sqref>
        </x14:conditionalFormatting>
        <x14:conditionalFormatting xmlns:xm="http://schemas.microsoft.com/office/excel/2006/main">
          <x14:cfRule type="cellIs" priority="179" operator="lessThan" id="{A7958C69-31A8-43BF-92B7-85526FE8A2B1}">
            <xm:f>'Data Transformation'!$R$24</xm:f>
            <x14:dxf>
              <font>
                <color rgb="FF9C0006"/>
              </font>
              <fill>
                <patternFill>
                  <bgColor rgb="FFFFC7CE"/>
                </patternFill>
              </fill>
            </x14:dxf>
          </x14:cfRule>
          <xm:sqref>M5835</xm:sqref>
        </x14:conditionalFormatting>
        <x14:conditionalFormatting xmlns:xm="http://schemas.microsoft.com/office/excel/2006/main">
          <x14:cfRule type="cellIs" priority="178" operator="lessThan" id="{529C5B69-DA85-460B-A9E3-EF7BB2CD6B30}">
            <xm:f>'Data Transformation'!$R$24</xm:f>
            <x14:dxf>
              <font>
                <color rgb="FF9C0006"/>
              </font>
              <fill>
                <patternFill>
                  <bgColor rgb="FFFFC7CE"/>
                </patternFill>
              </fill>
            </x14:dxf>
          </x14:cfRule>
          <xm:sqref>M5859</xm:sqref>
        </x14:conditionalFormatting>
        <x14:conditionalFormatting xmlns:xm="http://schemas.microsoft.com/office/excel/2006/main">
          <x14:cfRule type="cellIs" priority="177" operator="lessThan" id="{3DD749C7-34D3-4D29-BEE0-46E4BE731F70}">
            <xm:f>'Data Transformation'!$R$24</xm:f>
            <x14:dxf>
              <font>
                <color rgb="FF9C0006"/>
              </font>
              <fill>
                <patternFill>
                  <bgColor rgb="FFFFC7CE"/>
                </patternFill>
              </fill>
            </x14:dxf>
          </x14:cfRule>
          <xm:sqref>M5883</xm:sqref>
        </x14:conditionalFormatting>
        <x14:conditionalFormatting xmlns:xm="http://schemas.microsoft.com/office/excel/2006/main">
          <x14:cfRule type="cellIs" priority="176" operator="lessThan" id="{2B8BF646-F1E5-4B05-A290-CC4E130FAFE6}">
            <xm:f>'Data Transformation'!$R$24</xm:f>
            <x14:dxf>
              <font>
                <color rgb="FF9C0006"/>
              </font>
              <fill>
                <patternFill>
                  <bgColor rgb="FFFFC7CE"/>
                </patternFill>
              </fill>
            </x14:dxf>
          </x14:cfRule>
          <xm:sqref>M5907</xm:sqref>
        </x14:conditionalFormatting>
        <x14:conditionalFormatting xmlns:xm="http://schemas.microsoft.com/office/excel/2006/main">
          <x14:cfRule type="cellIs" priority="175" operator="lessThan" id="{9F1B6AE6-12E3-4F43-9468-19155F01532C}">
            <xm:f>'Data Transformation'!$R$24</xm:f>
            <x14:dxf>
              <font>
                <color rgb="FF9C0006"/>
              </font>
              <fill>
                <patternFill>
                  <bgColor rgb="FFFFC7CE"/>
                </patternFill>
              </fill>
            </x14:dxf>
          </x14:cfRule>
          <xm:sqref>M5931</xm:sqref>
        </x14:conditionalFormatting>
        <x14:conditionalFormatting xmlns:xm="http://schemas.microsoft.com/office/excel/2006/main">
          <x14:cfRule type="cellIs" priority="174" operator="lessThan" id="{3E5373E3-2F29-4519-B5FB-BE3F103D495C}">
            <xm:f>'Data Transformation'!$R$24</xm:f>
            <x14:dxf>
              <font>
                <color rgb="FF9C0006"/>
              </font>
              <fill>
                <patternFill>
                  <bgColor rgb="FFFFC7CE"/>
                </patternFill>
              </fill>
            </x14:dxf>
          </x14:cfRule>
          <xm:sqref>M5955</xm:sqref>
        </x14:conditionalFormatting>
        <x14:conditionalFormatting xmlns:xm="http://schemas.microsoft.com/office/excel/2006/main">
          <x14:cfRule type="cellIs" priority="173" operator="lessThan" id="{C28998F4-610B-4631-AFAD-E825548E2BD9}">
            <xm:f>'Data Transformation'!$R$24</xm:f>
            <x14:dxf>
              <font>
                <color rgb="FF9C0006"/>
              </font>
              <fill>
                <patternFill>
                  <bgColor rgb="FFFFC7CE"/>
                </patternFill>
              </fill>
            </x14:dxf>
          </x14:cfRule>
          <xm:sqref>M5979</xm:sqref>
        </x14:conditionalFormatting>
        <x14:conditionalFormatting xmlns:xm="http://schemas.microsoft.com/office/excel/2006/main">
          <x14:cfRule type="cellIs" priority="172" operator="lessThan" id="{C476B964-4E81-4261-816B-2E57A1BBA5E3}">
            <xm:f>'Data Transformation'!$R$24</xm:f>
            <x14:dxf>
              <font>
                <color rgb="FF9C0006"/>
              </font>
              <fill>
                <patternFill>
                  <bgColor rgb="FFFFC7CE"/>
                </patternFill>
              </fill>
            </x14:dxf>
          </x14:cfRule>
          <xm:sqref>M6003</xm:sqref>
        </x14:conditionalFormatting>
        <x14:conditionalFormatting xmlns:xm="http://schemas.microsoft.com/office/excel/2006/main">
          <x14:cfRule type="cellIs" priority="171" operator="lessThan" id="{BEB04EFE-C582-4EDF-BD97-C542287927C4}">
            <xm:f>'Data Transformation'!$R$24</xm:f>
            <x14:dxf>
              <font>
                <color rgb="FF9C0006"/>
              </font>
              <fill>
                <patternFill>
                  <bgColor rgb="FFFFC7CE"/>
                </patternFill>
              </fill>
            </x14:dxf>
          </x14:cfRule>
          <xm:sqref>M6027</xm:sqref>
        </x14:conditionalFormatting>
        <x14:conditionalFormatting xmlns:xm="http://schemas.microsoft.com/office/excel/2006/main">
          <x14:cfRule type="cellIs" priority="170" operator="lessThan" id="{4DD82157-6EF9-4468-8CD2-6675C5D970E1}">
            <xm:f>'Data Transformation'!$R$24</xm:f>
            <x14:dxf>
              <font>
                <color rgb="FF9C0006"/>
              </font>
              <fill>
                <patternFill>
                  <bgColor rgb="FFFFC7CE"/>
                </patternFill>
              </fill>
            </x14:dxf>
          </x14:cfRule>
          <xm:sqref>M6051</xm:sqref>
        </x14:conditionalFormatting>
        <x14:conditionalFormatting xmlns:xm="http://schemas.microsoft.com/office/excel/2006/main">
          <x14:cfRule type="cellIs" priority="169" operator="lessThan" id="{1382ED19-990A-42A3-A33E-42FBADB78457}">
            <xm:f>'Data Transformation'!$R$24</xm:f>
            <x14:dxf>
              <font>
                <color rgb="FF9C0006"/>
              </font>
              <fill>
                <patternFill>
                  <bgColor rgb="FFFFC7CE"/>
                </patternFill>
              </fill>
            </x14:dxf>
          </x14:cfRule>
          <xm:sqref>M6075</xm:sqref>
        </x14:conditionalFormatting>
        <x14:conditionalFormatting xmlns:xm="http://schemas.microsoft.com/office/excel/2006/main">
          <x14:cfRule type="cellIs" priority="168" operator="lessThan" id="{0A6F9E29-5995-443A-94A2-F15BA131530A}">
            <xm:f>'Data Transformation'!$R$24</xm:f>
            <x14:dxf>
              <font>
                <color rgb="FF9C0006"/>
              </font>
              <fill>
                <patternFill>
                  <bgColor rgb="FFFFC7CE"/>
                </patternFill>
              </fill>
            </x14:dxf>
          </x14:cfRule>
          <xm:sqref>M6099</xm:sqref>
        </x14:conditionalFormatting>
        <x14:conditionalFormatting xmlns:xm="http://schemas.microsoft.com/office/excel/2006/main">
          <x14:cfRule type="cellIs" priority="167" operator="lessThan" id="{22B6981F-492E-4107-B482-00E15BD9DB03}">
            <xm:f>'Data Transformation'!$R$24</xm:f>
            <x14:dxf>
              <font>
                <color rgb="FF9C0006"/>
              </font>
              <fill>
                <patternFill>
                  <bgColor rgb="FFFFC7CE"/>
                </patternFill>
              </fill>
            </x14:dxf>
          </x14:cfRule>
          <xm:sqref>M6123</xm:sqref>
        </x14:conditionalFormatting>
        <x14:conditionalFormatting xmlns:xm="http://schemas.microsoft.com/office/excel/2006/main">
          <x14:cfRule type="cellIs" priority="166" operator="lessThan" id="{67C24623-6087-4A6F-83EA-9351F094FD8A}">
            <xm:f>'Data Transformation'!$R$24</xm:f>
            <x14:dxf>
              <font>
                <color rgb="FF9C0006"/>
              </font>
              <fill>
                <patternFill>
                  <bgColor rgb="FFFFC7CE"/>
                </patternFill>
              </fill>
            </x14:dxf>
          </x14:cfRule>
          <xm:sqref>M6147</xm:sqref>
        </x14:conditionalFormatting>
        <x14:conditionalFormatting xmlns:xm="http://schemas.microsoft.com/office/excel/2006/main">
          <x14:cfRule type="cellIs" priority="165" operator="lessThan" id="{96053F48-BB35-4A8A-8425-F56FFDF1CF95}">
            <xm:f>'Data Transformation'!$R$24</xm:f>
            <x14:dxf>
              <font>
                <color rgb="FF9C0006"/>
              </font>
              <fill>
                <patternFill>
                  <bgColor rgb="FFFFC7CE"/>
                </patternFill>
              </fill>
            </x14:dxf>
          </x14:cfRule>
          <xm:sqref>M6171</xm:sqref>
        </x14:conditionalFormatting>
        <x14:conditionalFormatting xmlns:xm="http://schemas.microsoft.com/office/excel/2006/main">
          <x14:cfRule type="cellIs" priority="164" operator="lessThan" id="{65B93D71-EB82-420B-AFF3-4CCC86EAD3CB}">
            <xm:f>'Data Transformation'!$R$24</xm:f>
            <x14:dxf>
              <font>
                <color rgb="FF9C0006"/>
              </font>
              <fill>
                <patternFill>
                  <bgColor rgb="FFFFC7CE"/>
                </patternFill>
              </fill>
            </x14:dxf>
          </x14:cfRule>
          <xm:sqref>M6195</xm:sqref>
        </x14:conditionalFormatting>
        <x14:conditionalFormatting xmlns:xm="http://schemas.microsoft.com/office/excel/2006/main">
          <x14:cfRule type="cellIs" priority="163" operator="lessThan" id="{4E4B871D-EB23-4B86-AC72-5DF659F46CA5}">
            <xm:f>'Data Transformation'!$R$24</xm:f>
            <x14:dxf>
              <font>
                <color rgb="FF9C0006"/>
              </font>
              <fill>
                <patternFill>
                  <bgColor rgb="FFFFC7CE"/>
                </patternFill>
              </fill>
            </x14:dxf>
          </x14:cfRule>
          <xm:sqref>M6219</xm:sqref>
        </x14:conditionalFormatting>
        <x14:conditionalFormatting xmlns:xm="http://schemas.microsoft.com/office/excel/2006/main">
          <x14:cfRule type="cellIs" priority="162" operator="lessThan" id="{0EA29092-C299-4129-A137-672513F0C7A0}">
            <xm:f>'Data Transformation'!$R$24</xm:f>
            <x14:dxf>
              <font>
                <color rgb="FF9C0006"/>
              </font>
              <fill>
                <patternFill>
                  <bgColor rgb="FFFFC7CE"/>
                </patternFill>
              </fill>
            </x14:dxf>
          </x14:cfRule>
          <xm:sqref>M6243</xm:sqref>
        </x14:conditionalFormatting>
        <x14:conditionalFormatting xmlns:xm="http://schemas.microsoft.com/office/excel/2006/main">
          <x14:cfRule type="cellIs" priority="161" operator="lessThan" id="{363021B9-B8E0-412E-B568-7A3238327690}">
            <xm:f>'Data Transformation'!$R$24</xm:f>
            <x14:dxf>
              <font>
                <color rgb="FF9C0006"/>
              </font>
              <fill>
                <patternFill>
                  <bgColor rgb="FFFFC7CE"/>
                </patternFill>
              </fill>
            </x14:dxf>
          </x14:cfRule>
          <xm:sqref>M6267</xm:sqref>
        </x14:conditionalFormatting>
        <x14:conditionalFormatting xmlns:xm="http://schemas.microsoft.com/office/excel/2006/main">
          <x14:cfRule type="cellIs" priority="160" operator="lessThan" id="{33DED461-F8C6-4E9D-9301-EC52B8D42BBB}">
            <xm:f>'Data Transformation'!$R$24</xm:f>
            <x14:dxf>
              <font>
                <color rgb="FF9C0006"/>
              </font>
              <fill>
                <patternFill>
                  <bgColor rgb="FFFFC7CE"/>
                </patternFill>
              </fill>
            </x14:dxf>
          </x14:cfRule>
          <xm:sqref>M6291</xm:sqref>
        </x14:conditionalFormatting>
        <x14:conditionalFormatting xmlns:xm="http://schemas.microsoft.com/office/excel/2006/main">
          <x14:cfRule type="cellIs" priority="159" operator="lessThan" id="{92F0436D-9155-4CDB-92CC-6C7A39BA32F6}">
            <xm:f>'Data Transformation'!$R$24</xm:f>
            <x14:dxf>
              <font>
                <color rgb="FF9C0006"/>
              </font>
              <fill>
                <patternFill>
                  <bgColor rgb="FFFFC7CE"/>
                </patternFill>
              </fill>
            </x14:dxf>
          </x14:cfRule>
          <xm:sqref>M6315</xm:sqref>
        </x14:conditionalFormatting>
        <x14:conditionalFormatting xmlns:xm="http://schemas.microsoft.com/office/excel/2006/main">
          <x14:cfRule type="cellIs" priority="158" operator="lessThan" id="{DC08BAFA-3738-4525-B620-91F86A78DEAA}">
            <xm:f>'Data Transformation'!$R$24</xm:f>
            <x14:dxf>
              <font>
                <color rgb="FF9C0006"/>
              </font>
              <fill>
                <patternFill>
                  <bgColor rgb="FFFFC7CE"/>
                </patternFill>
              </fill>
            </x14:dxf>
          </x14:cfRule>
          <xm:sqref>M6339</xm:sqref>
        </x14:conditionalFormatting>
        <x14:conditionalFormatting xmlns:xm="http://schemas.microsoft.com/office/excel/2006/main">
          <x14:cfRule type="cellIs" priority="157" operator="lessThan" id="{49BCC86F-35CA-4307-813B-802CDC529ABE}">
            <xm:f>'Data Transformation'!$R$24</xm:f>
            <x14:dxf>
              <font>
                <color rgb="FF9C0006"/>
              </font>
              <fill>
                <patternFill>
                  <bgColor rgb="FFFFC7CE"/>
                </patternFill>
              </fill>
            </x14:dxf>
          </x14:cfRule>
          <xm:sqref>M6363</xm:sqref>
        </x14:conditionalFormatting>
        <x14:conditionalFormatting xmlns:xm="http://schemas.microsoft.com/office/excel/2006/main">
          <x14:cfRule type="cellIs" priority="156" operator="lessThan" id="{F08D7C4F-C1F8-40C7-A925-2B722C0FB415}">
            <xm:f>'Data Transformation'!$R$24</xm:f>
            <x14:dxf>
              <font>
                <color rgb="FF9C0006"/>
              </font>
              <fill>
                <patternFill>
                  <bgColor rgb="FFFFC7CE"/>
                </patternFill>
              </fill>
            </x14:dxf>
          </x14:cfRule>
          <xm:sqref>M6387</xm:sqref>
        </x14:conditionalFormatting>
        <x14:conditionalFormatting xmlns:xm="http://schemas.microsoft.com/office/excel/2006/main">
          <x14:cfRule type="cellIs" priority="155" operator="lessThan" id="{E6B84DA0-3157-40E6-A6AF-C70B8DBB0A19}">
            <xm:f>'Data Transformation'!$R$24</xm:f>
            <x14:dxf>
              <font>
                <color rgb="FF9C0006"/>
              </font>
              <fill>
                <patternFill>
                  <bgColor rgb="FFFFC7CE"/>
                </patternFill>
              </fill>
            </x14:dxf>
          </x14:cfRule>
          <xm:sqref>M6411</xm:sqref>
        </x14:conditionalFormatting>
        <x14:conditionalFormatting xmlns:xm="http://schemas.microsoft.com/office/excel/2006/main">
          <x14:cfRule type="cellIs" priority="154" operator="lessThan" id="{DD76761E-12EE-49C6-806A-4FAA630AC06F}">
            <xm:f>'Data Transformation'!$R$24</xm:f>
            <x14:dxf>
              <font>
                <color rgb="FF9C0006"/>
              </font>
              <fill>
                <patternFill>
                  <bgColor rgb="FFFFC7CE"/>
                </patternFill>
              </fill>
            </x14:dxf>
          </x14:cfRule>
          <xm:sqref>M6435</xm:sqref>
        </x14:conditionalFormatting>
        <x14:conditionalFormatting xmlns:xm="http://schemas.microsoft.com/office/excel/2006/main">
          <x14:cfRule type="cellIs" priority="153" operator="lessThan" id="{88CFA4C3-1229-47B4-A174-D09B35E67ADF}">
            <xm:f>'Data Transformation'!$R$24</xm:f>
            <x14:dxf>
              <font>
                <color rgb="FF9C0006"/>
              </font>
              <fill>
                <patternFill>
                  <bgColor rgb="FFFFC7CE"/>
                </patternFill>
              </fill>
            </x14:dxf>
          </x14:cfRule>
          <xm:sqref>M6459</xm:sqref>
        </x14:conditionalFormatting>
        <x14:conditionalFormatting xmlns:xm="http://schemas.microsoft.com/office/excel/2006/main">
          <x14:cfRule type="cellIs" priority="152" operator="lessThan" id="{F1FFF859-D995-413C-B38F-E9E6DB5B129D}">
            <xm:f>'Data Transformation'!$R$24</xm:f>
            <x14:dxf>
              <font>
                <color rgb="FF9C0006"/>
              </font>
              <fill>
                <patternFill>
                  <bgColor rgb="FFFFC7CE"/>
                </patternFill>
              </fill>
            </x14:dxf>
          </x14:cfRule>
          <xm:sqref>M6483</xm:sqref>
        </x14:conditionalFormatting>
        <x14:conditionalFormatting xmlns:xm="http://schemas.microsoft.com/office/excel/2006/main">
          <x14:cfRule type="cellIs" priority="151" operator="lessThan" id="{D9FB558E-5360-466B-AC14-3BE6C1ACD652}">
            <xm:f>'Data Transformation'!$R$24</xm:f>
            <x14:dxf>
              <font>
                <color rgb="FF9C0006"/>
              </font>
              <fill>
                <patternFill>
                  <bgColor rgb="FFFFC7CE"/>
                </patternFill>
              </fill>
            </x14:dxf>
          </x14:cfRule>
          <xm:sqref>M6507</xm:sqref>
        </x14:conditionalFormatting>
        <x14:conditionalFormatting xmlns:xm="http://schemas.microsoft.com/office/excel/2006/main">
          <x14:cfRule type="cellIs" priority="150" operator="lessThan" id="{4B8F013A-61E2-4B79-B5BF-320C90462E4F}">
            <xm:f>'Data Transformation'!$R$24</xm:f>
            <x14:dxf>
              <font>
                <color rgb="FF9C0006"/>
              </font>
              <fill>
                <patternFill>
                  <bgColor rgb="FFFFC7CE"/>
                </patternFill>
              </fill>
            </x14:dxf>
          </x14:cfRule>
          <xm:sqref>M6531</xm:sqref>
        </x14:conditionalFormatting>
        <x14:conditionalFormatting xmlns:xm="http://schemas.microsoft.com/office/excel/2006/main">
          <x14:cfRule type="cellIs" priority="149" operator="lessThan" id="{2186BA58-DC47-4242-B133-C4DFCE496416}">
            <xm:f>'Data Transformation'!$R$24</xm:f>
            <x14:dxf>
              <font>
                <color rgb="FF9C0006"/>
              </font>
              <fill>
                <patternFill>
                  <bgColor rgb="FFFFC7CE"/>
                </patternFill>
              </fill>
            </x14:dxf>
          </x14:cfRule>
          <xm:sqref>M6555</xm:sqref>
        </x14:conditionalFormatting>
        <x14:conditionalFormatting xmlns:xm="http://schemas.microsoft.com/office/excel/2006/main">
          <x14:cfRule type="cellIs" priority="148" operator="lessThan" id="{4514C311-F739-40F9-8406-AFD22B740A69}">
            <xm:f>'Data Transformation'!$R$24</xm:f>
            <x14:dxf>
              <font>
                <color rgb="FF9C0006"/>
              </font>
              <fill>
                <patternFill>
                  <bgColor rgb="FFFFC7CE"/>
                </patternFill>
              </fill>
            </x14:dxf>
          </x14:cfRule>
          <xm:sqref>M6579</xm:sqref>
        </x14:conditionalFormatting>
        <x14:conditionalFormatting xmlns:xm="http://schemas.microsoft.com/office/excel/2006/main">
          <x14:cfRule type="cellIs" priority="147" operator="lessThan" id="{A67F1F81-897B-4A8B-B450-6D816CC00AB7}">
            <xm:f>'Data Transformation'!$R$24</xm:f>
            <x14:dxf>
              <font>
                <color rgb="FF9C0006"/>
              </font>
              <fill>
                <patternFill>
                  <bgColor rgb="FFFFC7CE"/>
                </patternFill>
              </fill>
            </x14:dxf>
          </x14:cfRule>
          <xm:sqref>M6603</xm:sqref>
        </x14:conditionalFormatting>
        <x14:conditionalFormatting xmlns:xm="http://schemas.microsoft.com/office/excel/2006/main">
          <x14:cfRule type="cellIs" priority="146" operator="lessThan" id="{5AD7FB32-3EE1-4533-BD26-6DFFB4207B49}">
            <xm:f>'Data Transformation'!$R$24</xm:f>
            <x14:dxf>
              <font>
                <color rgb="FF9C0006"/>
              </font>
              <fill>
                <patternFill>
                  <bgColor rgb="FFFFC7CE"/>
                </patternFill>
              </fill>
            </x14:dxf>
          </x14:cfRule>
          <xm:sqref>M6627</xm:sqref>
        </x14:conditionalFormatting>
        <x14:conditionalFormatting xmlns:xm="http://schemas.microsoft.com/office/excel/2006/main">
          <x14:cfRule type="cellIs" priority="145" operator="lessThan" id="{7A83876A-6914-4281-AD06-28CC78734CA3}">
            <xm:f>'Data Transformation'!$R$24</xm:f>
            <x14:dxf>
              <font>
                <color rgb="FF9C0006"/>
              </font>
              <fill>
                <patternFill>
                  <bgColor rgb="FFFFC7CE"/>
                </patternFill>
              </fill>
            </x14:dxf>
          </x14:cfRule>
          <xm:sqref>M6651</xm:sqref>
        </x14:conditionalFormatting>
        <x14:conditionalFormatting xmlns:xm="http://schemas.microsoft.com/office/excel/2006/main">
          <x14:cfRule type="cellIs" priority="144" operator="lessThan" id="{0E8A8C46-B383-49D2-A104-D888F92FF19F}">
            <xm:f>'Data Transformation'!$R$24</xm:f>
            <x14:dxf>
              <font>
                <color rgb="FF9C0006"/>
              </font>
              <fill>
                <patternFill>
                  <bgColor rgb="FFFFC7CE"/>
                </patternFill>
              </fill>
            </x14:dxf>
          </x14:cfRule>
          <xm:sqref>M6675</xm:sqref>
        </x14:conditionalFormatting>
        <x14:conditionalFormatting xmlns:xm="http://schemas.microsoft.com/office/excel/2006/main">
          <x14:cfRule type="cellIs" priority="143" operator="lessThan" id="{DFE43FC9-25A0-4E06-B8C5-90B2F3FF3DEE}">
            <xm:f>'Data Transformation'!$R$24</xm:f>
            <x14:dxf>
              <font>
                <color rgb="FF9C0006"/>
              </font>
              <fill>
                <patternFill>
                  <bgColor rgb="FFFFC7CE"/>
                </patternFill>
              </fill>
            </x14:dxf>
          </x14:cfRule>
          <xm:sqref>M6699</xm:sqref>
        </x14:conditionalFormatting>
        <x14:conditionalFormatting xmlns:xm="http://schemas.microsoft.com/office/excel/2006/main">
          <x14:cfRule type="cellIs" priority="142" operator="lessThan" id="{8A817B49-DC00-4D32-9590-005696EB52F2}">
            <xm:f>'Data Transformation'!$R$24</xm:f>
            <x14:dxf>
              <font>
                <color rgb="FF9C0006"/>
              </font>
              <fill>
                <patternFill>
                  <bgColor rgb="FFFFC7CE"/>
                </patternFill>
              </fill>
            </x14:dxf>
          </x14:cfRule>
          <xm:sqref>M6723</xm:sqref>
        </x14:conditionalFormatting>
        <x14:conditionalFormatting xmlns:xm="http://schemas.microsoft.com/office/excel/2006/main">
          <x14:cfRule type="cellIs" priority="141" operator="lessThan" id="{1CCB99DF-82E8-4BE5-BCDE-812D102C873E}">
            <xm:f>'Data Transformation'!$R$24</xm:f>
            <x14:dxf>
              <font>
                <color rgb="FF9C0006"/>
              </font>
              <fill>
                <patternFill>
                  <bgColor rgb="FFFFC7CE"/>
                </patternFill>
              </fill>
            </x14:dxf>
          </x14:cfRule>
          <xm:sqref>M6747</xm:sqref>
        </x14:conditionalFormatting>
        <x14:conditionalFormatting xmlns:xm="http://schemas.microsoft.com/office/excel/2006/main">
          <x14:cfRule type="cellIs" priority="140" operator="lessThan" id="{ED1E62CA-E1C4-412E-A166-6D28961F156E}">
            <xm:f>'Data Transformation'!$R$24</xm:f>
            <x14:dxf>
              <font>
                <color rgb="FF9C0006"/>
              </font>
              <fill>
                <patternFill>
                  <bgColor rgb="FFFFC7CE"/>
                </patternFill>
              </fill>
            </x14:dxf>
          </x14:cfRule>
          <xm:sqref>M6771</xm:sqref>
        </x14:conditionalFormatting>
        <x14:conditionalFormatting xmlns:xm="http://schemas.microsoft.com/office/excel/2006/main">
          <x14:cfRule type="cellIs" priority="139" operator="lessThan" id="{E56C2B9F-204A-4180-95C7-2A6589260D7B}">
            <xm:f>'Data Transformation'!$R$24</xm:f>
            <x14:dxf>
              <font>
                <color rgb="FF9C0006"/>
              </font>
              <fill>
                <patternFill>
                  <bgColor rgb="FFFFC7CE"/>
                </patternFill>
              </fill>
            </x14:dxf>
          </x14:cfRule>
          <xm:sqref>M6795</xm:sqref>
        </x14:conditionalFormatting>
        <x14:conditionalFormatting xmlns:xm="http://schemas.microsoft.com/office/excel/2006/main">
          <x14:cfRule type="cellIs" priority="138" operator="lessThan" id="{7C151217-3EE2-49F6-91B7-FBDDFE304ABE}">
            <xm:f>'Data Transformation'!$R$24</xm:f>
            <x14:dxf>
              <font>
                <color rgb="FF9C0006"/>
              </font>
              <fill>
                <patternFill>
                  <bgColor rgb="FFFFC7CE"/>
                </patternFill>
              </fill>
            </x14:dxf>
          </x14:cfRule>
          <xm:sqref>M6819</xm:sqref>
        </x14:conditionalFormatting>
        <x14:conditionalFormatting xmlns:xm="http://schemas.microsoft.com/office/excel/2006/main">
          <x14:cfRule type="cellIs" priority="137" operator="lessThan" id="{9BB67DC0-B9E7-461E-999C-06B2DB1A873F}">
            <xm:f>'Data Transformation'!$R$24</xm:f>
            <x14:dxf>
              <font>
                <color rgb="FF9C0006"/>
              </font>
              <fill>
                <patternFill>
                  <bgColor rgb="FFFFC7CE"/>
                </patternFill>
              </fill>
            </x14:dxf>
          </x14:cfRule>
          <xm:sqref>M6843</xm:sqref>
        </x14:conditionalFormatting>
        <x14:conditionalFormatting xmlns:xm="http://schemas.microsoft.com/office/excel/2006/main">
          <x14:cfRule type="cellIs" priority="136" operator="lessThan" id="{776229A0-9FAA-448C-9A9A-B07D54B6C8A4}">
            <xm:f>'Data Transformation'!$R$24</xm:f>
            <x14:dxf>
              <font>
                <color rgb="FF9C0006"/>
              </font>
              <fill>
                <patternFill>
                  <bgColor rgb="FFFFC7CE"/>
                </patternFill>
              </fill>
            </x14:dxf>
          </x14:cfRule>
          <xm:sqref>M6867</xm:sqref>
        </x14:conditionalFormatting>
        <x14:conditionalFormatting xmlns:xm="http://schemas.microsoft.com/office/excel/2006/main">
          <x14:cfRule type="cellIs" priority="135" operator="lessThan" id="{ED057E9B-0179-42FC-B688-EC00441EA6C4}">
            <xm:f>'Data Transformation'!$R$24</xm:f>
            <x14:dxf>
              <font>
                <color rgb="FF9C0006"/>
              </font>
              <fill>
                <patternFill>
                  <bgColor rgb="FFFFC7CE"/>
                </patternFill>
              </fill>
            </x14:dxf>
          </x14:cfRule>
          <xm:sqref>M6891</xm:sqref>
        </x14:conditionalFormatting>
        <x14:conditionalFormatting xmlns:xm="http://schemas.microsoft.com/office/excel/2006/main">
          <x14:cfRule type="cellIs" priority="134" operator="lessThan" id="{92FCCFE5-9334-4BBE-9289-00FC4866A594}">
            <xm:f>'Data Transformation'!$R$24</xm:f>
            <x14:dxf>
              <font>
                <color rgb="FF9C0006"/>
              </font>
              <fill>
                <patternFill>
                  <bgColor rgb="FFFFC7CE"/>
                </patternFill>
              </fill>
            </x14:dxf>
          </x14:cfRule>
          <xm:sqref>M6915</xm:sqref>
        </x14:conditionalFormatting>
        <x14:conditionalFormatting xmlns:xm="http://schemas.microsoft.com/office/excel/2006/main">
          <x14:cfRule type="cellIs" priority="133" operator="lessThan" id="{CCC1B04B-CCC4-44BC-AA9F-1F1206120E08}">
            <xm:f>'Data Transformation'!$R$24</xm:f>
            <x14:dxf>
              <font>
                <color rgb="FF9C0006"/>
              </font>
              <fill>
                <patternFill>
                  <bgColor rgb="FFFFC7CE"/>
                </patternFill>
              </fill>
            </x14:dxf>
          </x14:cfRule>
          <xm:sqref>M6939</xm:sqref>
        </x14:conditionalFormatting>
        <x14:conditionalFormatting xmlns:xm="http://schemas.microsoft.com/office/excel/2006/main">
          <x14:cfRule type="cellIs" priority="132" operator="lessThan" id="{9257D157-CCFE-4EA4-8832-7DD676A62469}">
            <xm:f>'Data Transformation'!$R$24</xm:f>
            <x14:dxf>
              <font>
                <color rgb="FF9C0006"/>
              </font>
              <fill>
                <patternFill>
                  <bgColor rgb="FFFFC7CE"/>
                </patternFill>
              </fill>
            </x14:dxf>
          </x14:cfRule>
          <xm:sqref>M6963</xm:sqref>
        </x14:conditionalFormatting>
        <x14:conditionalFormatting xmlns:xm="http://schemas.microsoft.com/office/excel/2006/main">
          <x14:cfRule type="cellIs" priority="131" operator="lessThan" id="{FC127CF6-354F-46AF-8BEB-F51B2EEF09E8}">
            <xm:f>'Data Transformation'!$R$24</xm:f>
            <x14:dxf>
              <font>
                <color rgb="FF9C0006"/>
              </font>
              <fill>
                <patternFill>
                  <bgColor rgb="FFFFC7CE"/>
                </patternFill>
              </fill>
            </x14:dxf>
          </x14:cfRule>
          <xm:sqref>M6987</xm:sqref>
        </x14:conditionalFormatting>
        <x14:conditionalFormatting xmlns:xm="http://schemas.microsoft.com/office/excel/2006/main">
          <x14:cfRule type="cellIs" priority="130" operator="lessThan" id="{B6B4B179-D88E-4C04-8266-9B107DD492CB}">
            <xm:f>'Data Transformation'!$R$24</xm:f>
            <x14:dxf>
              <font>
                <color rgb="FF9C0006"/>
              </font>
              <fill>
                <patternFill>
                  <bgColor rgb="FFFFC7CE"/>
                </patternFill>
              </fill>
            </x14:dxf>
          </x14:cfRule>
          <xm:sqref>M7011</xm:sqref>
        </x14:conditionalFormatting>
        <x14:conditionalFormatting xmlns:xm="http://schemas.microsoft.com/office/excel/2006/main">
          <x14:cfRule type="cellIs" priority="129" operator="lessThan" id="{9CFF77B3-5DEF-48C4-8095-4FB70677C13A}">
            <xm:f>'Data Transformation'!$R$24</xm:f>
            <x14:dxf>
              <font>
                <color rgb="FF9C0006"/>
              </font>
              <fill>
                <patternFill>
                  <bgColor rgb="FFFFC7CE"/>
                </patternFill>
              </fill>
            </x14:dxf>
          </x14:cfRule>
          <xm:sqref>M7035</xm:sqref>
        </x14:conditionalFormatting>
        <x14:conditionalFormatting xmlns:xm="http://schemas.microsoft.com/office/excel/2006/main">
          <x14:cfRule type="cellIs" priority="128" operator="lessThan" id="{347C1E98-19DE-4424-80B8-D3FA08C62497}">
            <xm:f>'Data Transformation'!$R$24</xm:f>
            <x14:dxf>
              <font>
                <color rgb="FF9C0006"/>
              </font>
              <fill>
                <patternFill>
                  <bgColor rgb="FFFFC7CE"/>
                </patternFill>
              </fill>
            </x14:dxf>
          </x14:cfRule>
          <xm:sqref>M7059</xm:sqref>
        </x14:conditionalFormatting>
        <x14:conditionalFormatting xmlns:xm="http://schemas.microsoft.com/office/excel/2006/main">
          <x14:cfRule type="cellIs" priority="127" operator="lessThan" id="{58DB322C-14BC-4355-B65A-607D8B5DE814}">
            <xm:f>'Data Transformation'!$R$24</xm:f>
            <x14:dxf>
              <font>
                <color rgb="FF9C0006"/>
              </font>
              <fill>
                <patternFill>
                  <bgColor rgb="FFFFC7CE"/>
                </patternFill>
              </fill>
            </x14:dxf>
          </x14:cfRule>
          <xm:sqref>M7083</xm:sqref>
        </x14:conditionalFormatting>
        <x14:conditionalFormatting xmlns:xm="http://schemas.microsoft.com/office/excel/2006/main">
          <x14:cfRule type="cellIs" priority="126" operator="lessThan" id="{B98FF8BE-0087-48F5-88C3-AA3FD57B347C}">
            <xm:f>'Data Transformation'!$R$24</xm:f>
            <x14:dxf>
              <font>
                <color rgb="FF9C0006"/>
              </font>
              <fill>
                <patternFill>
                  <bgColor rgb="FFFFC7CE"/>
                </patternFill>
              </fill>
            </x14:dxf>
          </x14:cfRule>
          <xm:sqref>M7107</xm:sqref>
        </x14:conditionalFormatting>
        <x14:conditionalFormatting xmlns:xm="http://schemas.microsoft.com/office/excel/2006/main">
          <x14:cfRule type="cellIs" priority="125" operator="lessThan" id="{07AD24FC-6B47-4DFF-96AC-1FB8EDB66E5A}">
            <xm:f>'Data Transformation'!$R$24</xm:f>
            <x14:dxf>
              <font>
                <color rgb="FF9C0006"/>
              </font>
              <fill>
                <patternFill>
                  <bgColor rgb="FFFFC7CE"/>
                </patternFill>
              </fill>
            </x14:dxf>
          </x14:cfRule>
          <xm:sqref>M7131</xm:sqref>
        </x14:conditionalFormatting>
        <x14:conditionalFormatting xmlns:xm="http://schemas.microsoft.com/office/excel/2006/main">
          <x14:cfRule type="cellIs" priority="124" operator="lessThan" id="{4C1C2987-0015-4236-B797-4D2C54B3CF82}">
            <xm:f>'Data Transformation'!$R$24</xm:f>
            <x14:dxf>
              <font>
                <color rgb="FF9C0006"/>
              </font>
              <fill>
                <patternFill>
                  <bgColor rgb="FFFFC7CE"/>
                </patternFill>
              </fill>
            </x14:dxf>
          </x14:cfRule>
          <xm:sqref>M7155</xm:sqref>
        </x14:conditionalFormatting>
        <x14:conditionalFormatting xmlns:xm="http://schemas.microsoft.com/office/excel/2006/main">
          <x14:cfRule type="cellIs" priority="123" operator="lessThan" id="{116C1778-4BEA-4A6E-8A88-5FE8B445FB5E}">
            <xm:f>'Data Transformation'!$R$24</xm:f>
            <x14:dxf>
              <font>
                <color rgb="FF9C0006"/>
              </font>
              <fill>
                <patternFill>
                  <bgColor rgb="FFFFC7CE"/>
                </patternFill>
              </fill>
            </x14:dxf>
          </x14:cfRule>
          <xm:sqref>M7179</xm:sqref>
        </x14:conditionalFormatting>
        <x14:conditionalFormatting xmlns:xm="http://schemas.microsoft.com/office/excel/2006/main">
          <x14:cfRule type="cellIs" priority="122" operator="lessThan" id="{30041E28-0EF0-4D02-945F-B94B52E290CB}">
            <xm:f>'Data Transformation'!$R$24</xm:f>
            <x14:dxf>
              <font>
                <color rgb="FF9C0006"/>
              </font>
              <fill>
                <patternFill>
                  <bgColor rgb="FFFFC7CE"/>
                </patternFill>
              </fill>
            </x14:dxf>
          </x14:cfRule>
          <xm:sqref>M7203</xm:sqref>
        </x14:conditionalFormatting>
        <x14:conditionalFormatting xmlns:xm="http://schemas.microsoft.com/office/excel/2006/main">
          <x14:cfRule type="cellIs" priority="121" operator="lessThan" id="{8751E309-E56A-4DC0-AA53-9B5B1C649F45}">
            <xm:f>'Data Transformation'!$R$24</xm:f>
            <x14:dxf>
              <font>
                <color rgb="FF9C0006"/>
              </font>
              <fill>
                <patternFill>
                  <bgColor rgb="FFFFC7CE"/>
                </patternFill>
              </fill>
            </x14:dxf>
          </x14:cfRule>
          <xm:sqref>M7227</xm:sqref>
        </x14:conditionalFormatting>
        <x14:conditionalFormatting xmlns:xm="http://schemas.microsoft.com/office/excel/2006/main">
          <x14:cfRule type="cellIs" priority="120" operator="lessThan" id="{1EC53DF7-0ACC-4093-82A7-54F4839E0D8D}">
            <xm:f>'Data Transformation'!$R$24</xm:f>
            <x14:dxf>
              <font>
                <color rgb="FF9C0006"/>
              </font>
              <fill>
                <patternFill>
                  <bgColor rgb="FFFFC7CE"/>
                </patternFill>
              </fill>
            </x14:dxf>
          </x14:cfRule>
          <xm:sqref>M7251</xm:sqref>
        </x14:conditionalFormatting>
        <x14:conditionalFormatting xmlns:xm="http://schemas.microsoft.com/office/excel/2006/main">
          <x14:cfRule type="cellIs" priority="119" operator="lessThan" id="{2BA07393-F7B9-48D0-84AE-078642E27378}">
            <xm:f>'Data Transformation'!$R$24</xm:f>
            <x14:dxf>
              <font>
                <color rgb="FF9C0006"/>
              </font>
              <fill>
                <patternFill>
                  <bgColor rgb="FFFFC7CE"/>
                </patternFill>
              </fill>
            </x14:dxf>
          </x14:cfRule>
          <xm:sqref>M7275</xm:sqref>
        </x14:conditionalFormatting>
        <x14:conditionalFormatting xmlns:xm="http://schemas.microsoft.com/office/excel/2006/main">
          <x14:cfRule type="cellIs" priority="118" operator="lessThan" id="{9F840CEC-D2D8-4764-98C1-46B0BBE4E0D1}">
            <xm:f>'Data Transformation'!$R$24</xm:f>
            <x14:dxf>
              <font>
                <color rgb="FF9C0006"/>
              </font>
              <fill>
                <patternFill>
                  <bgColor rgb="FFFFC7CE"/>
                </patternFill>
              </fill>
            </x14:dxf>
          </x14:cfRule>
          <xm:sqref>M7299</xm:sqref>
        </x14:conditionalFormatting>
        <x14:conditionalFormatting xmlns:xm="http://schemas.microsoft.com/office/excel/2006/main">
          <x14:cfRule type="cellIs" priority="117" operator="lessThan" id="{E115266A-7341-4684-BC3C-5F5B4C207CF6}">
            <xm:f>'Data Transformation'!$R$24</xm:f>
            <x14:dxf>
              <font>
                <color rgb="FF9C0006"/>
              </font>
              <fill>
                <patternFill>
                  <bgColor rgb="FFFFC7CE"/>
                </patternFill>
              </fill>
            </x14:dxf>
          </x14:cfRule>
          <xm:sqref>M7323</xm:sqref>
        </x14:conditionalFormatting>
        <x14:conditionalFormatting xmlns:xm="http://schemas.microsoft.com/office/excel/2006/main">
          <x14:cfRule type="cellIs" priority="116" operator="lessThan" id="{4DC0D03D-1999-49BD-BD52-D9316E4CB79F}">
            <xm:f>'Data Transformation'!$R$24</xm:f>
            <x14:dxf>
              <font>
                <color rgb="FF9C0006"/>
              </font>
              <fill>
                <patternFill>
                  <bgColor rgb="FFFFC7CE"/>
                </patternFill>
              </fill>
            </x14:dxf>
          </x14:cfRule>
          <xm:sqref>M7347</xm:sqref>
        </x14:conditionalFormatting>
        <x14:conditionalFormatting xmlns:xm="http://schemas.microsoft.com/office/excel/2006/main">
          <x14:cfRule type="cellIs" priority="115" operator="lessThan" id="{625FE781-787A-4F0A-AAC7-DB2B5EE65829}">
            <xm:f>'Data Transformation'!$R$24</xm:f>
            <x14:dxf>
              <font>
                <color rgb="FF9C0006"/>
              </font>
              <fill>
                <patternFill>
                  <bgColor rgb="FFFFC7CE"/>
                </patternFill>
              </fill>
            </x14:dxf>
          </x14:cfRule>
          <xm:sqref>M7371</xm:sqref>
        </x14:conditionalFormatting>
        <x14:conditionalFormatting xmlns:xm="http://schemas.microsoft.com/office/excel/2006/main">
          <x14:cfRule type="cellIs" priority="114" operator="lessThan" id="{42BBBF9A-46B4-438B-B338-2C47BBBA268F}">
            <xm:f>'Data Transformation'!$R$24</xm:f>
            <x14:dxf>
              <font>
                <color rgb="FF9C0006"/>
              </font>
              <fill>
                <patternFill>
                  <bgColor rgb="FFFFC7CE"/>
                </patternFill>
              </fill>
            </x14:dxf>
          </x14:cfRule>
          <xm:sqref>M7395</xm:sqref>
        </x14:conditionalFormatting>
        <x14:conditionalFormatting xmlns:xm="http://schemas.microsoft.com/office/excel/2006/main">
          <x14:cfRule type="cellIs" priority="113" operator="lessThan" id="{546C3815-C160-42B2-B3C3-9EAC186BCFEA}">
            <xm:f>'Data Transformation'!$R$24</xm:f>
            <x14:dxf>
              <font>
                <color rgb="FF9C0006"/>
              </font>
              <fill>
                <patternFill>
                  <bgColor rgb="FFFFC7CE"/>
                </patternFill>
              </fill>
            </x14:dxf>
          </x14:cfRule>
          <xm:sqref>M7419</xm:sqref>
        </x14:conditionalFormatting>
        <x14:conditionalFormatting xmlns:xm="http://schemas.microsoft.com/office/excel/2006/main">
          <x14:cfRule type="cellIs" priority="112" operator="lessThan" id="{46B1E081-607E-4A52-9C04-100B6AAA8465}">
            <xm:f>'Data Transformation'!$R$24</xm:f>
            <x14:dxf>
              <font>
                <color rgb="FF9C0006"/>
              </font>
              <fill>
                <patternFill>
                  <bgColor rgb="FFFFC7CE"/>
                </patternFill>
              </fill>
            </x14:dxf>
          </x14:cfRule>
          <xm:sqref>M7443</xm:sqref>
        </x14:conditionalFormatting>
        <x14:conditionalFormatting xmlns:xm="http://schemas.microsoft.com/office/excel/2006/main">
          <x14:cfRule type="cellIs" priority="111" operator="lessThan" id="{7A414A16-A2A2-4DC9-96CB-62625F53B5C3}">
            <xm:f>'Data Transformation'!$R$24</xm:f>
            <x14:dxf>
              <font>
                <color rgb="FF9C0006"/>
              </font>
              <fill>
                <patternFill>
                  <bgColor rgb="FFFFC7CE"/>
                </patternFill>
              </fill>
            </x14:dxf>
          </x14:cfRule>
          <xm:sqref>M7467</xm:sqref>
        </x14:conditionalFormatting>
        <x14:conditionalFormatting xmlns:xm="http://schemas.microsoft.com/office/excel/2006/main">
          <x14:cfRule type="cellIs" priority="110" operator="lessThan" id="{EEB88377-7B8E-485A-9DE0-859E2B00E4A9}">
            <xm:f>'Data Transformation'!$R$24</xm:f>
            <x14:dxf>
              <font>
                <color rgb="FF9C0006"/>
              </font>
              <fill>
                <patternFill>
                  <bgColor rgb="FFFFC7CE"/>
                </patternFill>
              </fill>
            </x14:dxf>
          </x14:cfRule>
          <xm:sqref>M7491</xm:sqref>
        </x14:conditionalFormatting>
        <x14:conditionalFormatting xmlns:xm="http://schemas.microsoft.com/office/excel/2006/main">
          <x14:cfRule type="cellIs" priority="109" operator="lessThan" id="{2C76AADC-5690-4EE4-BC9E-21CD8DE4CC3C}">
            <xm:f>'Data Transformation'!$R$24</xm:f>
            <x14:dxf>
              <font>
                <color rgb="FF9C0006"/>
              </font>
              <fill>
                <patternFill>
                  <bgColor rgb="FFFFC7CE"/>
                </patternFill>
              </fill>
            </x14:dxf>
          </x14:cfRule>
          <xm:sqref>M7515</xm:sqref>
        </x14:conditionalFormatting>
        <x14:conditionalFormatting xmlns:xm="http://schemas.microsoft.com/office/excel/2006/main">
          <x14:cfRule type="cellIs" priority="108" operator="lessThan" id="{22184AF6-05C3-4E2D-BF84-A868DABAE426}">
            <xm:f>'Data Transformation'!$R$24</xm:f>
            <x14:dxf>
              <font>
                <color rgb="FF9C0006"/>
              </font>
              <fill>
                <patternFill>
                  <bgColor rgb="FFFFC7CE"/>
                </patternFill>
              </fill>
            </x14:dxf>
          </x14:cfRule>
          <xm:sqref>M7539</xm:sqref>
        </x14:conditionalFormatting>
        <x14:conditionalFormatting xmlns:xm="http://schemas.microsoft.com/office/excel/2006/main">
          <x14:cfRule type="cellIs" priority="107" operator="lessThan" id="{AF7846A1-9B09-429A-A283-51D665BFCFAB}">
            <xm:f>'Data Transformation'!$R$24</xm:f>
            <x14:dxf>
              <font>
                <color rgb="FF9C0006"/>
              </font>
              <fill>
                <patternFill>
                  <bgColor rgb="FFFFC7CE"/>
                </patternFill>
              </fill>
            </x14:dxf>
          </x14:cfRule>
          <xm:sqref>M7563</xm:sqref>
        </x14:conditionalFormatting>
        <x14:conditionalFormatting xmlns:xm="http://schemas.microsoft.com/office/excel/2006/main">
          <x14:cfRule type="cellIs" priority="106" operator="lessThan" id="{E8554DED-7DE9-4B86-87D5-DCDFC2641A5C}">
            <xm:f>'Data Transformation'!$R$24</xm:f>
            <x14:dxf>
              <font>
                <color rgb="FF9C0006"/>
              </font>
              <fill>
                <patternFill>
                  <bgColor rgb="FFFFC7CE"/>
                </patternFill>
              </fill>
            </x14:dxf>
          </x14:cfRule>
          <xm:sqref>M7587</xm:sqref>
        </x14:conditionalFormatting>
        <x14:conditionalFormatting xmlns:xm="http://schemas.microsoft.com/office/excel/2006/main">
          <x14:cfRule type="cellIs" priority="105" operator="lessThan" id="{D0F85461-99C6-4D24-92FA-9ACCC63362CF}">
            <xm:f>'Data Transformation'!$R$24</xm:f>
            <x14:dxf>
              <font>
                <color rgb="FF9C0006"/>
              </font>
              <fill>
                <patternFill>
                  <bgColor rgb="FFFFC7CE"/>
                </patternFill>
              </fill>
            </x14:dxf>
          </x14:cfRule>
          <xm:sqref>M7611</xm:sqref>
        </x14:conditionalFormatting>
        <x14:conditionalFormatting xmlns:xm="http://schemas.microsoft.com/office/excel/2006/main">
          <x14:cfRule type="cellIs" priority="104" operator="lessThan" id="{2F1A6E3A-0008-48BD-ADB8-F42ECE3308A7}">
            <xm:f>'Data Transformation'!$R$24</xm:f>
            <x14:dxf>
              <font>
                <color rgb="FF9C0006"/>
              </font>
              <fill>
                <patternFill>
                  <bgColor rgb="FFFFC7CE"/>
                </patternFill>
              </fill>
            </x14:dxf>
          </x14:cfRule>
          <xm:sqref>M7635</xm:sqref>
        </x14:conditionalFormatting>
        <x14:conditionalFormatting xmlns:xm="http://schemas.microsoft.com/office/excel/2006/main">
          <x14:cfRule type="cellIs" priority="103" operator="lessThan" id="{619A0BB8-1CB5-4B99-9437-1E8216548AE0}">
            <xm:f>'Data Transformation'!$R$24</xm:f>
            <x14:dxf>
              <font>
                <color rgb="FF9C0006"/>
              </font>
              <fill>
                <patternFill>
                  <bgColor rgb="FFFFC7CE"/>
                </patternFill>
              </fill>
            </x14:dxf>
          </x14:cfRule>
          <xm:sqref>M7659</xm:sqref>
        </x14:conditionalFormatting>
        <x14:conditionalFormatting xmlns:xm="http://schemas.microsoft.com/office/excel/2006/main">
          <x14:cfRule type="cellIs" priority="102" operator="lessThan" id="{5A3CE6C7-3E6C-4F8D-A84E-8FCA83A3E64F}">
            <xm:f>'Data Transformation'!$R$24</xm:f>
            <x14:dxf>
              <font>
                <color rgb="FF9C0006"/>
              </font>
              <fill>
                <patternFill>
                  <bgColor rgb="FFFFC7CE"/>
                </patternFill>
              </fill>
            </x14:dxf>
          </x14:cfRule>
          <xm:sqref>M7683</xm:sqref>
        </x14:conditionalFormatting>
        <x14:conditionalFormatting xmlns:xm="http://schemas.microsoft.com/office/excel/2006/main">
          <x14:cfRule type="cellIs" priority="101" operator="lessThan" id="{D16BFE18-03AC-474D-B8A4-70AAA009E58D}">
            <xm:f>'Data Transformation'!$R$24</xm:f>
            <x14:dxf>
              <font>
                <color rgb="FF9C0006"/>
              </font>
              <fill>
                <patternFill>
                  <bgColor rgb="FFFFC7CE"/>
                </patternFill>
              </fill>
            </x14:dxf>
          </x14:cfRule>
          <xm:sqref>M7707</xm:sqref>
        </x14:conditionalFormatting>
        <x14:conditionalFormatting xmlns:xm="http://schemas.microsoft.com/office/excel/2006/main">
          <x14:cfRule type="cellIs" priority="100" operator="lessThan" id="{04458E6C-5B06-4228-8036-2F63DF169748}">
            <xm:f>'Data Transformation'!$R$24</xm:f>
            <x14:dxf>
              <font>
                <color rgb="FF9C0006"/>
              </font>
              <fill>
                <patternFill>
                  <bgColor rgb="FFFFC7CE"/>
                </patternFill>
              </fill>
            </x14:dxf>
          </x14:cfRule>
          <xm:sqref>M7731</xm:sqref>
        </x14:conditionalFormatting>
        <x14:conditionalFormatting xmlns:xm="http://schemas.microsoft.com/office/excel/2006/main">
          <x14:cfRule type="cellIs" priority="99" operator="lessThan" id="{E437A7DF-E59C-4A93-89E9-94AA02244210}">
            <xm:f>'Data Transformation'!$R$24</xm:f>
            <x14:dxf>
              <font>
                <color rgb="FF9C0006"/>
              </font>
              <fill>
                <patternFill>
                  <bgColor rgb="FFFFC7CE"/>
                </patternFill>
              </fill>
            </x14:dxf>
          </x14:cfRule>
          <xm:sqref>M7755</xm:sqref>
        </x14:conditionalFormatting>
        <x14:conditionalFormatting xmlns:xm="http://schemas.microsoft.com/office/excel/2006/main">
          <x14:cfRule type="cellIs" priority="98" operator="lessThan" id="{EC292B30-8C10-4969-8F08-527CF693BAAB}">
            <xm:f>'Data Transformation'!$R$24</xm:f>
            <x14:dxf>
              <font>
                <color rgb="FF9C0006"/>
              </font>
              <fill>
                <patternFill>
                  <bgColor rgb="FFFFC7CE"/>
                </patternFill>
              </fill>
            </x14:dxf>
          </x14:cfRule>
          <xm:sqref>M7779</xm:sqref>
        </x14:conditionalFormatting>
        <x14:conditionalFormatting xmlns:xm="http://schemas.microsoft.com/office/excel/2006/main">
          <x14:cfRule type="cellIs" priority="97" operator="lessThan" id="{253710F0-80B9-42E9-A92D-F168ACAD6868}">
            <xm:f>'Data Transformation'!$R$24</xm:f>
            <x14:dxf>
              <font>
                <color rgb="FF9C0006"/>
              </font>
              <fill>
                <patternFill>
                  <bgColor rgb="FFFFC7CE"/>
                </patternFill>
              </fill>
            </x14:dxf>
          </x14:cfRule>
          <xm:sqref>M7803</xm:sqref>
        </x14:conditionalFormatting>
        <x14:conditionalFormatting xmlns:xm="http://schemas.microsoft.com/office/excel/2006/main">
          <x14:cfRule type="cellIs" priority="96" operator="lessThan" id="{FAE0DFB8-68E7-4E64-8633-8E7C082FE691}">
            <xm:f>'Data Transformation'!$R$24</xm:f>
            <x14:dxf>
              <font>
                <color rgb="FF9C0006"/>
              </font>
              <fill>
                <patternFill>
                  <bgColor rgb="FFFFC7CE"/>
                </patternFill>
              </fill>
            </x14:dxf>
          </x14:cfRule>
          <xm:sqref>M7827</xm:sqref>
        </x14:conditionalFormatting>
        <x14:conditionalFormatting xmlns:xm="http://schemas.microsoft.com/office/excel/2006/main">
          <x14:cfRule type="cellIs" priority="95" operator="lessThan" id="{4DDCC933-A038-404A-AE2B-1EB39DD9E37C}">
            <xm:f>'Data Transformation'!$R$24</xm:f>
            <x14:dxf>
              <font>
                <color rgb="FF9C0006"/>
              </font>
              <fill>
                <patternFill>
                  <bgColor rgb="FFFFC7CE"/>
                </patternFill>
              </fill>
            </x14:dxf>
          </x14:cfRule>
          <xm:sqref>M7851</xm:sqref>
        </x14:conditionalFormatting>
        <x14:conditionalFormatting xmlns:xm="http://schemas.microsoft.com/office/excel/2006/main">
          <x14:cfRule type="cellIs" priority="94" operator="lessThan" id="{069501BC-7C2A-4637-AF54-31750C0994AF}">
            <xm:f>'Data Transformation'!$R$24</xm:f>
            <x14:dxf>
              <font>
                <color rgb="FF9C0006"/>
              </font>
              <fill>
                <patternFill>
                  <bgColor rgb="FFFFC7CE"/>
                </patternFill>
              </fill>
            </x14:dxf>
          </x14:cfRule>
          <xm:sqref>M7875</xm:sqref>
        </x14:conditionalFormatting>
        <x14:conditionalFormatting xmlns:xm="http://schemas.microsoft.com/office/excel/2006/main">
          <x14:cfRule type="cellIs" priority="93" operator="lessThan" id="{B5370A0E-5ACB-47FA-82A0-51A4364986C8}">
            <xm:f>'Data Transformation'!$R$24</xm:f>
            <x14:dxf>
              <font>
                <color rgb="FF9C0006"/>
              </font>
              <fill>
                <patternFill>
                  <bgColor rgb="FFFFC7CE"/>
                </patternFill>
              </fill>
            </x14:dxf>
          </x14:cfRule>
          <xm:sqref>M7899</xm:sqref>
        </x14:conditionalFormatting>
        <x14:conditionalFormatting xmlns:xm="http://schemas.microsoft.com/office/excel/2006/main">
          <x14:cfRule type="cellIs" priority="92" operator="lessThan" id="{758B8910-0B45-4FA2-8680-BC53C4C03443}">
            <xm:f>'Data Transformation'!$R$24</xm:f>
            <x14:dxf>
              <font>
                <color rgb="FF9C0006"/>
              </font>
              <fill>
                <patternFill>
                  <bgColor rgb="FFFFC7CE"/>
                </patternFill>
              </fill>
            </x14:dxf>
          </x14:cfRule>
          <xm:sqref>M7923</xm:sqref>
        </x14:conditionalFormatting>
        <x14:conditionalFormatting xmlns:xm="http://schemas.microsoft.com/office/excel/2006/main">
          <x14:cfRule type="cellIs" priority="91" operator="lessThan" id="{C1601B2D-CD0D-4345-BFA8-2262EB940C7D}">
            <xm:f>'Data Transformation'!$R$24</xm:f>
            <x14:dxf>
              <font>
                <color rgb="FF9C0006"/>
              </font>
              <fill>
                <patternFill>
                  <bgColor rgb="FFFFC7CE"/>
                </patternFill>
              </fill>
            </x14:dxf>
          </x14:cfRule>
          <xm:sqref>M7947</xm:sqref>
        </x14:conditionalFormatting>
        <x14:conditionalFormatting xmlns:xm="http://schemas.microsoft.com/office/excel/2006/main">
          <x14:cfRule type="cellIs" priority="90" operator="lessThan" id="{DB860E95-EE66-450D-AE96-F93FBDCE4D25}">
            <xm:f>'Data Transformation'!$R$24</xm:f>
            <x14:dxf>
              <font>
                <color rgb="FF9C0006"/>
              </font>
              <fill>
                <patternFill>
                  <bgColor rgb="FFFFC7CE"/>
                </patternFill>
              </fill>
            </x14:dxf>
          </x14:cfRule>
          <xm:sqref>M7971</xm:sqref>
        </x14:conditionalFormatting>
        <x14:conditionalFormatting xmlns:xm="http://schemas.microsoft.com/office/excel/2006/main">
          <x14:cfRule type="cellIs" priority="89" operator="lessThan" id="{A8C625DD-B401-4EA5-B7C4-49DF51C4E07E}">
            <xm:f>'Data Transformation'!$R$24</xm:f>
            <x14:dxf>
              <font>
                <color rgb="FF9C0006"/>
              </font>
              <fill>
                <patternFill>
                  <bgColor rgb="FFFFC7CE"/>
                </patternFill>
              </fill>
            </x14:dxf>
          </x14:cfRule>
          <xm:sqref>M7995</xm:sqref>
        </x14:conditionalFormatting>
        <x14:conditionalFormatting xmlns:xm="http://schemas.microsoft.com/office/excel/2006/main">
          <x14:cfRule type="cellIs" priority="88" operator="lessThan" id="{625AECEE-592D-4E61-B6F0-395BA843C8AA}">
            <xm:f>'Data Transformation'!$R$24</xm:f>
            <x14:dxf>
              <font>
                <color rgb="FF9C0006"/>
              </font>
              <fill>
                <patternFill>
                  <bgColor rgb="FFFFC7CE"/>
                </patternFill>
              </fill>
            </x14:dxf>
          </x14:cfRule>
          <xm:sqref>M8019</xm:sqref>
        </x14:conditionalFormatting>
        <x14:conditionalFormatting xmlns:xm="http://schemas.microsoft.com/office/excel/2006/main">
          <x14:cfRule type="cellIs" priority="87" operator="lessThan" id="{E0E27D08-7DF2-44E5-A9F5-56C861181840}">
            <xm:f>'Data Transformation'!$R$24</xm:f>
            <x14:dxf>
              <font>
                <color rgb="FF9C0006"/>
              </font>
              <fill>
                <patternFill>
                  <bgColor rgb="FFFFC7CE"/>
                </patternFill>
              </fill>
            </x14:dxf>
          </x14:cfRule>
          <xm:sqref>M8043</xm:sqref>
        </x14:conditionalFormatting>
        <x14:conditionalFormatting xmlns:xm="http://schemas.microsoft.com/office/excel/2006/main">
          <x14:cfRule type="cellIs" priority="86" operator="lessThan" id="{375EB26E-D8CD-40A4-8107-988426F8E1D6}">
            <xm:f>'Data Transformation'!$R$24</xm:f>
            <x14:dxf>
              <font>
                <color rgb="FF9C0006"/>
              </font>
              <fill>
                <patternFill>
                  <bgColor rgb="FFFFC7CE"/>
                </patternFill>
              </fill>
            </x14:dxf>
          </x14:cfRule>
          <xm:sqref>M8067</xm:sqref>
        </x14:conditionalFormatting>
        <x14:conditionalFormatting xmlns:xm="http://schemas.microsoft.com/office/excel/2006/main">
          <x14:cfRule type="cellIs" priority="85" operator="lessThan" id="{36BAFDE8-403A-4365-8ED3-8C63B465B04E}">
            <xm:f>'Data Transformation'!$R$24</xm:f>
            <x14:dxf>
              <font>
                <color rgb="FF9C0006"/>
              </font>
              <fill>
                <patternFill>
                  <bgColor rgb="FFFFC7CE"/>
                </patternFill>
              </fill>
            </x14:dxf>
          </x14:cfRule>
          <xm:sqref>M8091</xm:sqref>
        </x14:conditionalFormatting>
        <x14:conditionalFormatting xmlns:xm="http://schemas.microsoft.com/office/excel/2006/main">
          <x14:cfRule type="cellIs" priority="84" operator="lessThan" id="{4D9A0615-E777-4DCE-8626-9396BC95ADAA}">
            <xm:f>'Data Transformation'!$R$24</xm:f>
            <x14:dxf>
              <font>
                <color rgb="FF9C0006"/>
              </font>
              <fill>
                <patternFill>
                  <bgColor rgb="FFFFC7CE"/>
                </patternFill>
              </fill>
            </x14:dxf>
          </x14:cfRule>
          <xm:sqref>M8115</xm:sqref>
        </x14:conditionalFormatting>
        <x14:conditionalFormatting xmlns:xm="http://schemas.microsoft.com/office/excel/2006/main">
          <x14:cfRule type="cellIs" priority="83" operator="lessThan" id="{E4A9E1DC-6C7B-49F8-B9F4-3B63CC66A2B8}">
            <xm:f>'Data Transformation'!$R$24</xm:f>
            <x14:dxf>
              <font>
                <color rgb="FF9C0006"/>
              </font>
              <fill>
                <patternFill>
                  <bgColor rgb="FFFFC7CE"/>
                </patternFill>
              </fill>
            </x14:dxf>
          </x14:cfRule>
          <xm:sqref>M8139</xm:sqref>
        </x14:conditionalFormatting>
        <x14:conditionalFormatting xmlns:xm="http://schemas.microsoft.com/office/excel/2006/main">
          <x14:cfRule type="cellIs" priority="82" operator="lessThan" id="{7BDAAB51-B96C-4A13-BB80-CAC8ABA824FF}">
            <xm:f>'Data Transformation'!$R$24</xm:f>
            <x14:dxf>
              <font>
                <color rgb="FF9C0006"/>
              </font>
              <fill>
                <patternFill>
                  <bgColor rgb="FFFFC7CE"/>
                </patternFill>
              </fill>
            </x14:dxf>
          </x14:cfRule>
          <xm:sqref>M8163</xm:sqref>
        </x14:conditionalFormatting>
        <x14:conditionalFormatting xmlns:xm="http://schemas.microsoft.com/office/excel/2006/main">
          <x14:cfRule type="cellIs" priority="81" operator="lessThan" id="{02FBFEF0-AEAB-4B34-93C6-CF7A56C6B769}">
            <xm:f>'Data Transformation'!$R$24</xm:f>
            <x14:dxf>
              <font>
                <color rgb="FF9C0006"/>
              </font>
              <fill>
                <patternFill>
                  <bgColor rgb="FFFFC7CE"/>
                </patternFill>
              </fill>
            </x14:dxf>
          </x14:cfRule>
          <xm:sqref>M8187</xm:sqref>
        </x14:conditionalFormatting>
        <x14:conditionalFormatting xmlns:xm="http://schemas.microsoft.com/office/excel/2006/main">
          <x14:cfRule type="cellIs" priority="80" operator="lessThan" id="{C8DD360E-0CFD-4FCB-ADE3-AA76D31A1FF7}">
            <xm:f>'Data Transformation'!$R$24</xm:f>
            <x14:dxf>
              <font>
                <color rgb="FF9C0006"/>
              </font>
              <fill>
                <patternFill>
                  <bgColor rgb="FFFFC7CE"/>
                </patternFill>
              </fill>
            </x14:dxf>
          </x14:cfRule>
          <xm:sqref>M8211</xm:sqref>
        </x14:conditionalFormatting>
        <x14:conditionalFormatting xmlns:xm="http://schemas.microsoft.com/office/excel/2006/main">
          <x14:cfRule type="cellIs" priority="79" operator="lessThan" id="{97A3BD5D-7912-4092-B8C6-A55F64498E9D}">
            <xm:f>'Data Transformation'!$R$24</xm:f>
            <x14:dxf>
              <font>
                <color rgb="FF9C0006"/>
              </font>
              <fill>
                <patternFill>
                  <bgColor rgb="FFFFC7CE"/>
                </patternFill>
              </fill>
            </x14:dxf>
          </x14:cfRule>
          <xm:sqref>M8235</xm:sqref>
        </x14:conditionalFormatting>
        <x14:conditionalFormatting xmlns:xm="http://schemas.microsoft.com/office/excel/2006/main">
          <x14:cfRule type="cellIs" priority="78" operator="lessThan" id="{ACECCC95-C3D1-4CEB-85FF-6267CBE0F28B}">
            <xm:f>'Data Transformation'!$R$24</xm:f>
            <x14:dxf>
              <font>
                <color rgb="FF9C0006"/>
              </font>
              <fill>
                <patternFill>
                  <bgColor rgb="FFFFC7CE"/>
                </patternFill>
              </fill>
            </x14:dxf>
          </x14:cfRule>
          <xm:sqref>M8259</xm:sqref>
        </x14:conditionalFormatting>
        <x14:conditionalFormatting xmlns:xm="http://schemas.microsoft.com/office/excel/2006/main">
          <x14:cfRule type="cellIs" priority="77" operator="lessThan" id="{B8D75E9F-F4C0-41A7-AA1D-BF13304A8815}">
            <xm:f>'Data Transformation'!$R$24</xm:f>
            <x14:dxf>
              <font>
                <color rgb="FF9C0006"/>
              </font>
              <fill>
                <patternFill>
                  <bgColor rgb="FFFFC7CE"/>
                </patternFill>
              </fill>
            </x14:dxf>
          </x14:cfRule>
          <xm:sqref>M8283</xm:sqref>
        </x14:conditionalFormatting>
        <x14:conditionalFormatting xmlns:xm="http://schemas.microsoft.com/office/excel/2006/main">
          <x14:cfRule type="cellIs" priority="76" operator="lessThan" id="{EE28FD2F-B3F4-44B5-A224-3E90D09CB519}">
            <xm:f>'Data Transformation'!$R$24</xm:f>
            <x14:dxf>
              <font>
                <color rgb="FF9C0006"/>
              </font>
              <fill>
                <patternFill>
                  <bgColor rgb="FFFFC7CE"/>
                </patternFill>
              </fill>
            </x14:dxf>
          </x14:cfRule>
          <xm:sqref>M8307</xm:sqref>
        </x14:conditionalFormatting>
        <x14:conditionalFormatting xmlns:xm="http://schemas.microsoft.com/office/excel/2006/main">
          <x14:cfRule type="cellIs" priority="75" operator="lessThan" id="{C5960EF0-9909-4753-9A71-9418F9C91B3A}">
            <xm:f>'Data Transformation'!$R$24</xm:f>
            <x14:dxf>
              <font>
                <color rgb="FF9C0006"/>
              </font>
              <fill>
                <patternFill>
                  <bgColor rgb="FFFFC7CE"/>
                </patternFill>
              </fill>
            </x14:dxf>
          </x14:cfRule>
          <xm:sqref>M8331</xm:sqref>
        </x14:conditionalFormatting>
        <x14:conditionalFormatting xmlns:xm="http://schemas.microsoft.com/office/excel/2006/main">
          <x14:cfRule type="cellIs" priority="74" operator="lessThan" id="{F8F5C4D9-0061-4EC4-A201-BAF07A900EBC}">
            <xm:f>'Data Transformation'!$R$24</xm:f>
            <x14:dxf>
              <font>
                <color rgb="FF9C0006"/>
              </font>
              <fill>
                <patternFill>
                  <bgColor rgb="FFFFC7CE"/>
                </patternFill>
              </fill>
            </x14:dxf>
          </x14:cfRule>
          <xm:sqref>M8355</xm:sqref>
        </x14:conditionalFormatting>
        <x14:conditionalFormatting xmlns:xm="http://schemas.microsoft.com/office/excel/2006/main">
          <x14:cfRule type="cellIs" priority="73" operator="lessThan" id="{99D81544-5D57-4F7F-8F3B-295A154B8F01}">
            <xm:f>'Data Transformation'!$R$24</xm:f>
            <x14:dxf>
              <font>
                <color rgb="FF9C0006"/>
              </font>
              <fill>
                <patternFill>
                  <bgColor rgb="FFFFC7CE"/>
                </patternFill>
              </fill>
            </x14:dxf>
          </x14:cfRule>
          <xm:sqref>M8379</xm:sqref>
        </x14:conditionalFormatting>
        <x14:conditionalFormatting xmlns:xm="http://schemas.microsoft.com/office/excel/2006/main">
          <x14:cfRule type="cellIs" priority="72" operator="lessThan" id="{6CCCBC3A-4040-46B7-AABD-98E582AAFCAE}">
            <xm:f>'Data Transformation'!$R$24</xm:f>
            <x14:dxf>
              <font>
                <color rgb="FF9C0006"/>
              </font>
              <fill>
                <patternFill>
                  <bgColor rgb="FFFFC7CE"/>
                </patternFill>
              </fill>
            </x14:dxf>
          </x14:cfRule>
          <xm:sqref>M8403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How to use this calculator</vt:lpstr>
      <vt:lpstr>Input and Summary Results</vt:lpstr>
      <vt:lpstr>Analysis working notes</vt:lpstr>
      <vt:lpstr>Data Transformation</vt:lpstr>
      <vt:lpstr>Weighting</vt:lpstr>
      <vt:lpstr>Assignments</vt:lpstr>
      <vt:lpstr>Bin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Liu, David</cp:lastModifiedBy>
  <dcterms:created xsi:type="dcterms:W3CDTF">2017-09-12T15:29:51Z</dcterms:created>
  <dcterms:modified xsi:type="dcterms:W3CDTF">2026-02-11T21:32:35Z</dcterms:modified>
</cp:coreProperties>
</file>